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/>
  <mc:AlternateContent xmlns:mc="http://schemas.openxmlformats.org/markup-compatibility/2006">
    <mc:Choice Requires="x15">
      <x15ac:absPath xmlns:x15ac="http://schemas.microsoft.com/office/spreadsheetml/2010/11/ac" url="C:\Users\E41034\Desktop\LG H2 FINALE\ALLEGATO\"/>
    </mc:Choice>
  </mc:AlternateContent>
  <xr:revisionPtr revIDLastSave="0" documentId="13_ncr:1_{A3CF9F88-64B2-49AE-A729-D4CDFF77B820}" xr6:coauthVersionLast="36" xr6:coauthVersionMax="36" xr10:uidLastSave="{00000000-0000-0000-0000-000000000000}"/>
  <bookViews>
    <workbookView xWindow="0" yWindow="0" windowWidth="14380" windowHeight="4310" xr2:uid="{00000000-000D-0000-FFFF-FFFF00000000}"/>
  </bookViews>
  <sheets>
    <sheet name="Font" sheetId="19" r:id="rId1"/>
    <sheet name="Gruppo di Lavoro" sheetId="20" r:id="rId2"/>
    <sheet name="Censimento mezzi" sheetId="11" r:id="rId3"/>
    <sheet name="Mezzi" sheetId="18" r:id="rId4"/>
    <sheet name="Fabbisogno H2" sheetId="13" r:id="rId5"/>
    <sheet name="Conti mezzi" sheetId="17" state="hidden" r:id="rId6"/>
    <sheet name="LCOH" sheetId="1" r:id="rId7"/>
    <sheet name="Conti" sheetId="2" state="hidden" r:id="rId8"/>
    <sheet name="Approvvigionamento energia" sheetId="5" state="hidden" r:id="rId9"/>
    <sheet name="Grafici indicatore" sheetId="9" state="hidden" r:id="rId10"/>
    <sheet name="Profilo fotovoltaico" sheetId="3" state="hidden" r:id="rId11"/>
    <sheet name="Profilo eolico" sheetId="4" state="hidden" r:id="rId12"/>
    <sheet name="Menu" sheetId="7" state="hidden" r:id="rId13"/>
  </sheets>
  <definedNames>
    <definedName name="_xlnm._FilterDatabase" localSheetId="2" hidden="1">'Censimento mezzi'!$A$2:$A$24</definedName>
    <definedName name="_xlnm.Print_Area" localSheetId="4">'Fabbisogno H2'!$A$1:$AR$30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5" i="11" l="1"/>
  <c r="AR4" i="17" l="1"/>
  <c r="AR5" i="17"/>
  <c r="AR6" i="17"/>
  <c r="AR7" i="17"/>
  <c r="AR8" i="17"/>
  <c r="AR9" i="17"/>
  <c r="AR10" i="17"/>
  <c r="AR11" i="17"/>
  <c r="AR12" i="17"/>
  <c r="AR13" i="17"/>
  <c r="AR14" i="17"/>
  <c r="AR15" i="17"/>
  <c r="AR16" i="17"/>
  <c r="AR17" i="17"/>
  <c r="AR18" i="17"/>
  <c r="AR19" i="17"/>
  <c r="AR20" i="17"/>
  <c r="AR21" i="17"/>
  <c r="AR22" i="17"/>
  <c r="AR23" i="17"/>
  <c r="AR24" i="17"/>
  <c r="AR3" i="17"/>
  <c r="AP10" i="17"/>
  <c r="AP11" i="17"/>
  <c r="AP15" i="17"/>
  <c r="AP19" i="17"/>
  <c r="AP24" i="17"/>
  <c r="AP25" i="17"/>
  <c r="AP26" i="17"/>
  <c r="AO9" i="17"/>
  <c r="AO12" i="17"/>
  <c r="AO13" i="17"/>
  <c r="AO14" i="17"/>
  <c r="AO16" i="17"/>
  <c r="AO17" i="17"/>
  <c r="AO18" i="17"/>
  <c r="AO20" i="17"/>
  <c r="AO21" i="17"/>
  <c r="AO22" i="17"/>
  <c r="AO23" i="17"/>
  <c r="AO8" i="17"/>
  <c r="AN7" i="17"/>
  <c r="AP7" i="17"/>
  <c r="AK6" i="17"/>
  <c r="AK7" i="17"/>
  <c r="AK8" i="17"/>
  <c r="AK9" i="17"/>
  <c r="AK10" i="17"/>
  <c r="AK11" i="17"/>
  <c r="AK12" i="17"/>
  <c r="AK13" i="17"/>
  <c r="AK14" i="17"/>
  <c r="AK15" i="17"/>
  <c r="AK16" i="17"/>
  <c r="AK17" i="17"/>
  <c r="AK18" i="17"/>
  <c r="AK19" i="17"/>
  <c r="AK20" i="17"/>
  <c r="AK21" i="17"/>
  <c r="AK22" i="17"/>
  <c r="AK23" i="17"/>
  <c r="AK24" i="17"/>
  <c r="AK25" i="17"/>
  <c r="AK26" i="17"/>
  <c r="AK5" i="17" l="1"/>
  <c r="AB5" i="17"/>
  <c r="AB6" i="17"/>
  <c r="AB7" i="17"/>
  <c r="AB8" i="17"/>
  <c r="AB9" i="17"/>
  <c r="AB10" i="17"/>
  <c r="AB11" i="17"/>
  <c r="AB12" i="17"/>
  <c r="AB13" i="17"/>
  <c r="AB14" i="17"/>
  <c r="AB15" i="17"/>
  <c r="AB16" i="17"/>
  <c r="AB17" i="17"/>
  <c r="AB18" i="17"/>
  <c r="AB19" i="17"/>
  <c r="AB20" i="17"/>
  <c r="AB21" i="17"/>
  <c r="AB22" i="17"/>
  <c r="AB23" i="17"/>
  <c r="AB24" i="17"/>
  <c r="AB25" i="17"/>
  <c r="Z5" i="17"/>
  <c r="Z6" i="17"/>
  <c r="Z7" i="17"/>
  <c r="Z8" i="17"/>
  <c r="Z9" i="17"/>
  <c r="Z10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4" i="17"/>
  <c r="X5" i="17"/>
  <c r="X6" i="17"/>
  <c r="X7" i="17"/>
  <c r="X8" i="17"/>
  <c r="X9" i="17"/>
  <c r="X10" i="17"/>
  <c r="X11" i="17"/>
  <c r="X12" i="17"/>
  <c r="X13" i="17"/>
  <c r="X14" i="17"/>
  <c r="X15" i="17"/>
  <c r="X16" i="17"/>
  <c r="X17" i="17"/>
  <c r="X18" i="17"/>
  <c r="X19" i="17"/>
  <c r="X20" i="17"/>
  <c r="X21" i="17"/>
  <c r="X22" i="17"/>
  <c r="X23" i="17"/>
  <c r="X24" i="17"/>
  <c r="X25" i="17"/>
  <c r="V6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V5" i="17"/>
  <c r="V7" i="17"/>
  <c r="V8" i="17"/>
  <c r="V9" i="17"/>
  <c r="V10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4" i="17"/>
  <c r="AN5" i="17" l="1"/>
  <c r="AP5" i="17"/>
  <c r="AN6" i="17"/>
  <c r="AP6" i="17"/>
  <c r="AM8" i="17"/>
  <c r="AM9" i="17"/>
  <c r="AN10" i="17"/>
  <c r="AN11" i="17"/>
  <c r="AM12" i="17"/>
  <c r="AM13" i="17"/>
  <c r="AM14" i="17"/>
  <c r="AN15" i="17"/>
  <c r="AM16" i="17"/>
  <c r="AM17" i="17"/>
  <c r="AM18" i="17"/>
  <c r="AN19" i="17"/>
  <c r="AM20" i="17"/>
  <c r="AM21" i="17"/>
  <c r="AM22" i="17"/>
  <c r="AM23" i="17"/>
  <c r="AN24" i="17"/>
  <c r="AN25" i="17"/>
  <c r="AN26" i="17"/>
  <c r="I25" i="11"/>
  <c r="S3" i="17" s="1"/>
  <c r="X3" i="17"/>
  <c r="W18" i="17" s="1"/>
  <c r="M4" i="17"/>
  <c r="AO5" i="17" s="1"/>
  <c r="M5" i="17"/>
  <c r="AO6" i="17" s="1"/>
  <c r="M6" i="17"/>
  <c r="AO7" i="17" s="1"/>
  <c r="O7" i="17"/>
  <c r="O8" i="17"/>
  <c r="M9" i="17"/>
  <c r="AO10" i="17" s="1"/>
  <c r="M10" i="17"/>
  <c r="AO11" i="17" s="1"/>
  <c r="O11" i="17"/>
  <c r="O12" i="17"/>
  <c r="O13" i="17"/>
  <c r="M14" i="17"/>
  <c r="AO15" i="17" s="1"/>
  <c r="O15" i="17"/>
  <c r="O16" i="17"/>
  <c r="O17" i="17"/>
  <c r="M18" i="17"/>
  <c r="AO19" i="17" s="1"/>
  <c r="O19" i="17"/>
  <c r="O20" i="17"/>
  <c r="O21" i="17"/>
  <c r="O22" i="17"/>
  <c r="M23" i="17"/>
  <c r="AO24" i="17" s="1"/>
  <c r="M24" i="17"/>
  <c r="AO25" i="17" s="1"/>
  <c r="M25" i="17"/>
  <c r="AO26" i="17" s="1"/>
  <c r="H4" i="17"/>
  <c r="AM5" i="17" s="1"/>
  <c r="H5" i="17"/>
  <c r="AM6" i="17" s="1"/>
  <c r="H6" i="17"/>
  <c r="AM7" i="17" s="1"/>
  <c r="J7" i="17"/>
  <c r="AP8" i="17" s="1"/>
  <c r="J8" i="17"/>
  <c r="H9" i="17"/>
  <c r="AM10" i="17" s="1"/>
  <c r="H10" i="17"/>
  <c r="AM11" i="17" s="1"/>
  <c r="J11" i="17"/>
  <c r="AP12" i="17" s="1"/>
  <c r="J12" i="17"/>
  <c r="J13" i="17"/>
  <c r="H14" i="17"/>
  <c r="AM15" i="17" s="1"/>
  <c r="J15" i="17"/>
  <c r="J16" i="17"/>
  <c r="J17" i="17"/>
  <c r="AP18" i="17" s="1"/>
  <c r="H18" i="17"/>
  <c r="AM19" i="17" s="1"/>
  <c r="J19" i="17"/>
  <c r="J20" i="17"/>
  <c r="J21" i="17"/>
  <c r="AP22" i="17" s="1"/>
  <c r="J22" i="17"/>
  <c r="H23" i="17"/>
  <c r="AM24" i="17" s="1"/>
  <c r="H24" i="17"/>
  <c r="AM25" i="17" s="1"/>
  <c r="H25" i="17"/>
  <c r="AM26" i="17" s="1"/>
  <c r="P14" i="11"/>
  <c r="Q5" i="11" s="1"/>
  <c r="AB4" i="17"/>
  <c r="X4" i="17"/>
  <c r="D25" i="17"/>
  <c r="D24" i="17"/>
  <c r="D23" i="17"/>
  <c r="D22" i="17"/>
  <c r="D21" i="17"/>
  <c r="D20" i="17"/>
  <c r="D19" i="17"/>
  <c r="D18" i="17"/>
  <c r="D17" i="17"/>
  <c r="D16" i="17"/>
  <c r="D15" i="17"/>
  <c r="D14" i="17"/>
  <c r="D13" i="17"/>
  <c r="D12" i="17"/>
  <c r="D11" i="17"/>
  <c r="D10" i="17"/>
  <c r="D9" i="17"/>
  <c r="D8" i="17"/>
  <c r="D7" i="17"/>
  <c r="D6" i="17"/>
  <c r="D5" i="17"/>
  <c r="D4" i="17"/>
  <c r="A4" i="17"/>
  <c r="AL7" i="17" l="1"/>
  <c r="AV5" i="17" s="1"/>
  <c r="AU5" i="17" s="1"/>
  <c r="AN23" i="17"/>
  <c r="AP23" i="17"/>
  <c r="AN20" i="17"/>
  <c r="AP20" i="17"/>
  <c r="AN21" i="17"/>
  <c r="AP21" i="17"/>
  <c r="AN14" i="17"/>
  <c r="AP14" i="17"/>
  <c r="W20" i="17"/>
  <c r="W10" i="17"/>
  <c r="W19" i="17"/>
  <c r="W21" i="17"/>
  <c r="W11" i="17"/>
  <c r="W12" i="17"/>
  <c r="W14" i="17"/>
  <c r="W8" i="17"/>
  <c r="W13" i="17"/>
  <c r="W7" i="17"/>
  <c r="W22" i="17"/>
  <c r="W24" i="17"/>
  <c r="W25" i="17"/>
  <c r="W9" i="17"/>
  <c r="W23" i="17"/>
  <c r="W16" i="17"/>
  <c r="AN13" i="17"/>
  <c r="AP13" i="17"/>
  <c r="W17" i="17"/>
  <c r="AN9" i="17"/>
  <c r="AP9" i="17"/>
  <c r="AN17" i="17"/>
  <c r="AP17" i="17"/>
  <c r="AN16" i="17"/>
  <c r="AP16" i="17"/>
  <c r="W5" i="17"/>
  <c r="W6" i="17"/>
  <c r="W15" i="17"/>
  <c r="AN22" i="17"/>
  <c r="AL22" i="17" s="1"/>
  <c r="AV20" i="17" s="1"/>
  <c r="Q4" i="11"/>
  <c r="Q3" i="11"/>
  <c r="AN18" i="17"/>
  <c r="AL18" i="17" s="1"/>
  <c r="AV16" i="17" s="1"/>
  <c r="AL11" i="17"/>
  <c r="AV9" i="17" s="1"/>
  <c r="AT9" i="17" s="1"/>
  <c r="AL21" i="17"/>
  <c r="AV19" i="17" s="1"/>
  <c r="AL24" i="17"/>
  <c r="AV22" i="17" s="1"/>
  <c r="AL15" i="17"/>
  <c r="AV13" i="17" s="1"/>
  <c r="AN12" i="17"/>
  <c r="AL12" i="17" s="1"/>
  <c r="AV10" i="17" s="1"/>
  <c r="AN8" i="17"/>
  <c r="AL8" i="17" s="1"/>
  <c r="AV6" i="17" s="1"/>
  <c r="AL26" i="17"/>
  <c r="AV24" i="17" s="1"/>
  <c r="AL6" i="17"/>
  <c r="AV4" i="17" s="1"/>
  <c r="AL25" i="17"/>
  <c r="AV23" i="17" s="1"/>
  <c r="AL19" i="17"/>
  <c r="AV17" i="17" s="1"/>
  <c r="AL5" i="17"/>
  <c r="AV3" i="17" s="1"/>
  <c r="AL9" i="17"/>
  <c r="AV7" i="17" s="1"/>
  <c r="AL20" i="17"/>
  <c r="AV18" i="17" s="1"/>
  <c r="AL13" i="17"/>
  <c r="AV11" i="17" s="1"/>
  <c r="AL10" i="17"/>
  <c r="AV8" i="17" s="1"/>
  <c r="AB3" i="17"/>
  <c r="M3" i="17"/>
  <c r="AO4" i="17" s="1"/>
  <c r="O3" i="17"/>
  <c r="J3" i="17"/>
  <c r="H3" i="17"/>
  <c r="AM4" i="17" s="1"/>
  <c r="Q13" i="11"/>
  <c r="Q12" i="11"/>
  <c r="Q11" i="11"/>
  <c r="Q10" i="11"/>
  <c r="Q9" i="11"/>
  <c r="Q8" i="11"/>
  <c r="Q7" i="11"/>
  <c r="Q6" i="11"/>
  <c r="D3" i="17"/>
  <c r="A3" i="17"/>
  <c r="B13" i="17" s="1"/>
  <c r="AL23" i="17" l="1"/>
  <c r="AV21" i="17" s="1"/>
  <c r="AL14" i="17"/>
  <c r="AV12" i="17" s="1"/>
  <c r="AT5" i="17"/>
  <c r="AS5" i="17"/>
  <c r="AA18" i="17"/>
  <c r="AA20" i="17"/>
  <c r="AA5" i="17"/>
  <c r="AA6" i="17"/>
  <c r="AA12" i="17"/>
  <c r="AA8" i="17"/>
  <c r="AA17" i="17"/>
  <c r="AA21" i="17"/>
  <c r="AA24" i="17"/>
  <c r="AA11" i="17"/>
  <c r="AA13" i="17"/>
  <c r="AA9" i="17"/>
  <c r="AA7" i="17"/>
  <c r="AA14" i="17"/>
  <c r="AA10" i="17"/>
  <c r="AA22" i="17"/>
  <c r="AA16" i="17"/>
  <c r="AA19" i="17"/>
  <c r="AA23" i="17"/>
  <c r="AA15" i="17"/>
  <c r="AA25" i="17"/>
  <c r="AL16" i="17"/>
  <c r="AV14" i="17" s="1"/>
  <c r="AT14" i="17" s="1"/>
  <c r="AL17" i="17"/>
  <c r="AV15" i="17" s="1"/>
  <c r="AU15" i="17" s="1"/>
  <c r="AU9" i="17"/>
  <c r="AS9" i="17"/>
  <c r="AU17" i="17"/>
  <c r="AT17" i="17"/>
  <c r="AS17" i="17"/>
  <c r="AU4" i="17"/>
  <c r="AT4" i="17"/>
  <c r="AS4" i="17"/>
  <c r="AU12" i="17"/>
  <c r="AT12" i="17"/>
  <c r="AS12" i="17"/>
  <c r="AU20" i="17"/>
  <c r="AT20" i="17"/>
  <c r="AS20" i="17"/>
  <c r="AU3" i="17"/>
  <c r="AT3" i="17"/>
  <c r="AS3" i="17"/>
  <c r="AT10" i="17"/>
  <c r="AS10" i="17"/>
  <c r="AU10" i="17"/>
  <c r="AU6" i="17"/>
  <c r="AS6" i="17"/>
  <c r="AT6" i="17"/>
  <c r="AU16" i="17"/>
  <c r="AT16" i="17"/>
  <c r="AS16" i="17"/>
  <c r="AU22" i="17"/>
  <c r="AT22" i="17"/>
  <c r="AS22" i="17"/>
  <c r="AU23" i="17"/>
  <c r="AT23" i="17"/>
  <c r="AS23" i="17"/>
  <c r="AU24" i="17"/>
  <c r="AT24" i="17"/>
  <c r="AS24" i="17"/>
  <c r="AT19" i="17"/>
  <c r="AS19" i="17"/>
  <c r="AU19" i="17"/>
  <c r="AU8" i="17"/>
  <c r="AT8" i="17"/>
  <c r="AS8" i="17"/>
  <c r="AU11" i="17"/>
  <c r="AT11" i="17"/>
  <c r="AS11" i="17"/>
  <c r="AU13" i="17"/>
  <c r="AT13" i="17"/>
  <c r="AS13" i="17"/>
  <c r="AU18" i="17"/>
  <c r="AT18" i="17"/>
  <c r="AS18" i="17"/>
  <c r="AU7" i="17"/>
  <c r="AT7" i="17"/>
  <c r="AS7" i="17"/>
  <c r="AU21" i="17"/>
  <c r="AT21" i="17"/>
  <c r="AS21" i="17"/>
  <c r="AN4" i="17"/>
  <c r="AP4" i="17"/>
  <c r="AA4" i="17"/>
  <c r="Q14" i="11"/>
  <c r="E13" i="17"/>
  <c r="B16" i="17"/>
  <c r="E17" i="17"/>
  <c r="B24" i="17"/>
  <c r="AF11" i="17" s="1"/>
  <c r="B20" i="17"/>
  <c r="B6" i="17"/>
  <c r="E15" i="17"/>
  <c r="E22" i="17"/>
  <c r="E4" i="17"/>
  <c r="AI4" i="17" s="1"/>
  <c r="B8" i="17"/>
  <c r="E12" i="17"/>
  <c r="B25" i="17"/>
  <c r="AF12" i="17" s="1"/>
  <c r="B7" i="17"/>
  <c r="E19" i="17"/>
  <c r="E20" i="17"/>
  <c r="E8" i="17"/>
  <c r="B23" i="17"/>
  <c r="AF10" i="17" s="1"/>
  <c r="E14" i="17"/>
  <c r="AI8" i="17" s="1"/>
  <c r="B4" i="17"/>
  <c r="AF4" i="17" s="1"/>
  <c r="B5" i="17"/>
  <c r="B17" i="17"/>
  <c r="B11" i="17"/>
  <c r="E18" i="17"/>
  <c r="AI9" i="17" s="1"/>
  <c r="E11" i="17"/>
  <c r="B19" i="17"/>
  <c r="E21" i="17"/>
  <c r="E24" i="17"/>
  <c r="AI11" i="17" s="1"/>
  <c r="B22" i="17"/>
  <c r="B15" i="17"/>
  <c r="E6" i="17"/>
  <c r="B12" i="17"/>
  <c r="E10" i="17"/>
  <c r="AI7" i="17" s="1"/>
  <c r="B10" i="17"/>
  <c r="AF7" i="17" s="1"/>
  <c r="B21" i="17"/>
  <c r="B14" i="17"/>
  <c r="AF8" i="17" s="1"/>
  <c r="E23" i="17"/>
  <c r="AI10" i="17" s="1"/>
  <c r="E7" i="17"/>
  <c r="E9" i="17"/>
  <c r="AI6" i="17" s="1"/>
  <c r="E5" i="17"/>
  <c r="E16" i="17"/>
  <c r="B9" i="17"/>
  <c r="AF6" i="17" s="1"/>
  <c r="E25" i="17"/>
  <c r="AI12" i="17" s="1"/>
  <c r="B18" i="17"/>
  <c r="AF9" i="17" s="1"/>
  <c r="AU14" i="17" l="1"/>
  <c r="AS14" i="17"/>
  <c r="AS15" i="17"/>
  <c r="AT15" i="17"/>
  <c r="AL4" i="17"/>
  <c r="AI5" i="17"/>
  <c r="AI3" i="17" s="1"/>
  <c r="AF5" i="17"/>
  <c r="AF3" i="17"/>
  <c r="S2" i="17"/>
  <c r="B3" i="17"/>
  <c r="E3" i="17"/>
  <c r="S4" i="17" l="1"/>
  <c r="R3" i="17" s="1"/>
  <c r="W4" i="17"/>
  <c r="R2" i="17" l="1"/>
  <c r="R4" i="17" s="1"/>
  <c r="C26" i="1"/>
  <c r="P45" i="5" s="1"/>
  <c r="H1435" i="5" s="1"/>
  <c r="G16" i="9"/>
  <c r="F16" i="9"/>
  <c r="E16" i="9"/>
  <c r="H16" i="9" s="1"/>
  <c r="G10" i="9"/>
  <c r="F10" i="9"/>
  <c r="E10" i="9"/>
  <c r="H10" i="9" s="1"/>
  <c r="H3" i="9"/>
  <c r="G3" i="9"/>
  <c r="F3" i="9"/>
  <c r="E3" i="9"/>
  <c r="Q33" i="5"/>
  <c r="P33" i="5"/>
  <c r="B2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2" i="5"/>
  <c r="B2433" i="5"/>
  <c r="B2434" i="5"/>
  <c r="B2435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451" i="5"/>
  <c r="B2452" i="5"/>
  <c r="B2453" i="5"/>
  <c r="B2454" i="5"/>
  <c r="B2455" i="5"/>
  <c r="B2456" i="5"/>
  <c r="B2457" i="5"/>
  <c r="B2458" i="5"/>
  <c r="B2459" i="5"/>
  <c r="B2460" i="5"/>
  <c r="B2461" i="5"/>
  <c r="B2462" i="5"/>
  <c r="B2463" i="5"/>
  <c r="B2464" i="5"/>
  <c r="B2465" i="5"/>
  <c r="B2466" i="5"/>
  <c r="B2467" i="5"/>
  <c r="B2468" i="5"/>
  <c r="B2469" i="5"/>
  <c r="B2470" i="5"/>
  <c r="B2471" i="5"/>
  <c r="B2472" i="5"/>
  <c r="B2473" i="5"/>
  <c r="B2474" i="5"/>
  <c r="B2475" i="5"/>
  <c r="B2476" i="5"/>
  <c r="B2477" i="5"/>
  <c r="B2478" i="5"/>
  <c r="B2479" i="5"/>
  <c r="B2480" i="5"/>
  <c r="B2481" i="5"/>
  <c r="B2482" i="5"/>
  <c r="B2483" i="5"/>
  <c r="B2484" i="5"/>
  <c r="B2485" i="5"/>
  <c r="B2486" i="5"/>
  <c r="B2487" i="5"/>
  <c r="B2488" i="5"/>
  <c r="B2489" i="5"/>
  <c r="B2490" i="5"/>
  <c r="B2491" i="5"/>
  <c r="B2492" i="5"/>
  <c r="B2493" i="5"/>
  <c r="B2494" i="5"/>
  <c r="B2495" i="5"/>
  <c r="B2496" i="5"/>
  <c r="B2497" i="5"/>
  <c r="B2498" i="5"/>
  <c r="B2499" i="5"/>
  <c r="B2500" i="5"/>
  <c r="B2501" i="5"/>
  <c r="B2502" i="5"/>
  <c r="B2503" i="5"/>
  <c r="B2504" i="5"/>
  <c r="B2505" i="5"/>
  <c r="B2506" i="5"/>
  <c r="B2507" i="5"/>
  <c r="B2508" i="5"/>
  <c r="B2509" i="5"/>
  <c r="B2510" i="5"/>
  <c r="B2511" i="5"/>
  <c r="B2512" i="5"/>
  <c r="B2513" i="5"/>
  <c r="B2514" i="5"/>
  <c r="B2515" i="5"/>
  <c r="B2516" i="5"/>
  <c r="B2517" i="5"/>
  <c r="B2518" i="5"/>
  <c r="B2519" i="5"/>
  <c r="B2520" i="5"/>
  <c r="B2521" i="5"/>
  <c r="B2522" i="5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3" i="5"/>
  <c r="B2544" i="5"/>
  <c r="B2545" i="5"/>
  <c r="B2546" i="5"/>
  <c r="B2547" i="5"/>
  <c r="B2548" i="5"/>
  <c r="B2549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3" i="5"/>
  <c r="B2564" i="5"/>
  <c r="B2565" i="5"/>
  <c r="B2566" i="5"/>
  <c r="B2567" i="5"/>
  <c r="B2568" i="5"/>
  <c r="B2569" i="5"/>
  <c r="B2570" i="5"/>
  <c r="B2571" i="5"/>
  <c r="B2572" i="5"/>
  <c r="B2573" i="5"/>
  <c r="B2574" i="5"/>
  <c r="B2575" i="5"/>
  <c r="B2576" i="5"/>
  <c r="B2577" i="5"/>
  <c r="B2578" i="5"/>
  <c r="B2579" i="5"/>
  <c r="B2580" i="5"/>
  <c r="B2581" i="5"/>
  <c r="B2582" i="5"/>
  <c r="B2583" i="5"/>
  <c r="B2584" i="5"/>
  <c r="B2585" i="5"/>
  <c r="B2586" i="5"/>
  <c r="B2587" i="5"/>
  <c r="B2588" i="5"/>
  <c r="B2589" i="5"/>
  <c r="B2590" i="5"/>
  <c r="B2591" i="5"/>
  <c r="B2592" i="5"/>
  <c r="B2593" i="5"/>
  <c r="B2594" i="5"/>
  <c r="B2595" i="5"/>
  <c r="B2596" i="5"/>
  <c r="B2597" i="5"/>
  <c r="B2598" i="5"/>
  <c r="B2599" i="5"/>
  <c r="B2600" i="5"/>
  <c r="B2601" i="5"/>
  <c r="B2602" i="5"/>
  <c r="B2603" i="5"/>
  <c r="B2604" i="5"/>
  <c r="B2605" i="5"/>
  <c r="B2606" i="5"/>
  <c r="B2607" i="5"/>
  <c r="B2608" i="5"/>
  <c r="B2609" i="5"/>
  <c r="B2610" i="5"/>
  <c r="B2611" i="5"/>
  <c r="B2612" i="5"/>
  <c r="B2613" i="5"/>
  <c r="B2614" i="5"/>
  <c r="B2615" i="5"/>
  <c r="B2616" i="5"/>
  <c r="B2617" i="5"/>
  <c r="B2618" i="5"/>
  <c r="B2619" i="5"/>
  <c r="B2620" i="5"/>
  <c r="B2621" i="5"/>
  <c r="B2622" i="5"/>
  <c r="B2623" i="5"/>
  <c r="B2624" i="5"/>
  <c r="B2625" i="5"/>
  <c r="B2626" i="5"/>
  <c r="B2627" i="5"/>
  <c r="B2628" i="5"/>
  <c r="B2629" i="5"/>
  <c r="B2630" i="5"/>
  <c r="B2631" i="5"/>
  <c r="B2632" i="5"/>
  <c r="B2633" i="5"/>
  <c r="B2634" i="5"/>
  <c r="B2635" i="5"/>
  <c r="B2636" i="5"/>
  <c r="B2637" i="5"/>
  <c r="B2638" i="5"/>
  <c r="B2639" i="5"/>
  <c r="B2640" i="5"/>
  <c r="B2641" i="5"/>
  <c r="B2642" i="5"/>
  <c r="B2643" i="5"/>
  <c r="B2644" i="5"/>
  <c r="B2645" i="5"/>
  <c r="B2646" i="5"/>
  <c r="B2647" i="5"/>
  <c r="B2648" i="5"/>
  <c r="B2649" i="5"/>
  <c r="B2650" i="5"/>
  <c r="B2651" i="5"/>
  <c r="B2652" i="5"/>
  <c r="B2653" i="5"/>
  <c r="B2654" i="5"/>
  <c r="B2655" i="5"/>
  <c r="B2656" i="5"/>
  <c r="B2657" i="5"/>
  <c r="B2658" i="5"/>
  <c r="B2659" i="5"/>
  <c r="B2660" i="5"/>
  <c r="B2661" i="5"/>
  <c r="B2662" i="5"/>
  <c r="B2663" i="5"/>
  <c r="B2664" i="5"/>
  <c r="B2665" i="5"/>
  <c r="B2666" i="5"/>
  <c r="B2667" i="5"/>
  <c r="B2668" i="5"/>
  <c r="B2669" i="5"/>
  <c r="B2670" i="5"/>
  <c r="B2671" i="5"/>
  <c r="B2672" i="5"/>
  <c r="B2673" i="5"/>
  <c r="B2674" i="5"/>
  <c r="B2675" i="5"/>
  <c r="B2676" i="5"/>
  <c r="B2677" i="5"/>
  <c r="B2678" i="5"/>
  <c r="B2679" i="5"/>
  <c r="B2680" i="5"/>
  <c r="B2681" i="5"/>
  <c r="B2682" i="5"/>
  <c r="B2683" i="5"/>
  <c r="B2684" i="5"/>
  <c r="B2685" i="5"/>
  <c r="B2686" i="5"/>
  <c r="B2687" i="5"/>
  <c r="B2688" i="5"/>
  <c r="B2689" i="5"/>
  <c r="B2690" i="5"/>
  <c r="B2691" i="5"/>
  <c r="B2692" i="5"/>
  <c r="B2693" i="5"/>
  <c r="B2694" i="5"/>
  <c r="B2695" i="5"/>
  <c r="B2696" i="5"/>
  <c r="B2697" i="5"/>
  <c r="B2698" i="5"/>
  <c r="B2699" i="5"/>
  <c r="B2700" i="5"/>
  <c r="B2701" i="5"/>
  <c r="B2702" i="5"/>
  <c r="B2703" i="5"/>
  <c r="B2704" i="5"/>
  <c r="B2705" i="5"/>
  <c r="B2706" i="5"/>
  <c r="B2707" i="5"/>
  <c r="B2708" i="5"/>
  <c r="B2709" i="5"/>
  <c r="B2710" i="5"/>
  <c r="B2711" i="5"/>
  <c r="B2712" i="5"/>
  <c r="B2713" i="5"/>
  <c r="B2714" i="5"/>
  <c r="B2715" i="5"/>
  <c r="B2716" i="5"/>
  <c r="B2717" i="5"/>
  <c r="B2718" i="5"/>
  <c r="B2719" i="5"/>
  <c r="B2720" i="5"/>
  <c r="B2721" i="5"/>
  <c r="B2722" i="5"/>
  <c r="B2723" i="5"/>
  <c r="B2724" i="5"/>
  <c r="B2725" i="5"/>
  <c r="B2726" i="5"/>
  <c r="B2727" i="5"/>
  <c r="B2728" i="5"/>
  <c r="B2729" i="5"/>
  <c r="B2730" i="5"/>
  <c r="B2731" i="5"/>
  <c r="B2732" i="5"/>
  <c r="B2733" i="5"/>
  <c r="B2734" i="5"/>
  <c r="B2735" i="5"/>
  <c r="B2736" i="5"/>
  <c r="B2737" i="5"/>
  <c r="B2738" i="5"/>
  <c r="B2739" i="5"/>
  <c r="B2740" i="5"/>
  <c r="B2741" i="5"/>
  <c r="B2742" i="5"/>
  <c r="B2743" i="5"/>
  <c r="B2744" i="5"/>
  <c r="B2745" i="5"/>
  <c r="B2746" i="5"/>
  <c r="B2747" i="5"/>
  <c r="B2748" i="5"/>
  <c r="B2749" i="5"/>
  <c r="B2750" i="5"/>
  <c r="B2751" i="5"/>
  <c r="B2752" i="5"/>
  <c r="B2753" i="5"/>
  <c r="B2754" i="5"/>
  <c r="B2755" i="5"/>
  <c r="B2756" i="5"/>
  <c r="B2757" i="5"/>
  <c r="B2758" i="5"/>
  <c r="B2759" i="5"/>
  <c r="B2760" i="5"/>
  <c r="B2761" i="5"/>
  <c r="B2762" i="5"/>
  <c r="B2763" i="5"/>
  <c r="B2764" i="5"/>
  <c r="B2765" i="5"/>
  <c r="B2766" i="5"/>
  <c r="B2767" i="5"/>
  <c r="B2768" i="5"/>
  <c r="B2769" i="5"/>
  <c r="B2770" i="5"/>
  <c r="B2771" i="5"/>
  <c r="B2772" i="5"/>
  <c r="B2773" i="5"/>
  <c r="B2774" i="5"/>
  <c r="B2775" i="5"/>
  <c r="B2776" i="5"/>
  <c r="B2777" i="5"/>
  <c r="B2778" i="5"/>
  <c r="B2779" i="5"/>
  <c r="B2780" i="5"/>
  <c r="B2781" i="5"/>
  <c r="B2782" i="5"/>
  <c r="B2783" i="5"/>
  <c r="B2784" i="5"/>
  <c r="B2785" i="5"/>
  <c r="B2786" i="5"/>
  <c r="B2787" i="5"/>
  <c r="B2788" i="5"/>
  <c r="B2789" i="5"/>
  <c r="B2790" i="5"/>
  <c r="B2791" i="5"/>
  <c r="B2792" i="5"/>
  <c r="B2793" i="5"/>
  <c r="B2794" i="5"/>
  <c r="B2795" i="5"/>
  <c r="B2796" i="5"/>
  <c r="B2797" i="5"/>
  <c r="B2798" i="5"/>
  <c r="B2799" i="5"/>
  <c r="B2800" i="5"/>
  <c r="B2801" i="5"/>
  <c r="B2802" i="5"/>
  <c r="B2803" i="5"/>
  <c r="B2804" i="5"/>
  <c r="B2805" i="5"/>
  <c r="B2806" i="5"/>
  <c r="B2807" i="5"/>
  <c r="B2808" i="5"/>
  <c r="B2809" i="5"/>
  <c r="B2810" i="5"/>
  <c r="B2811" i="5"/>
  <c r="B2812" i="5"/>
  <c r="B2813" i="5"/>
  <c r="B2814" i="5"/>
  <c r="B2815" i="5"/>
  <c r="B2816" i="5"/>
  <c r="B2817" i="5"/>
  <c r="B2818" i="5"/>
  <c r="B2819" i="5"/>
  <c r="B2820" i="5"/>
  <c r="B2821" i="5"/>
  <c r="B2822" i="5"/>
  <c r="B2823" i="5"/>
  <c r="B2824" i="5"/>
  <c r="B2825" i="5"/>
  <c r="B2826" i="5"/>
  <c r="B2827" i="5"/>
  <c r="B2828" i="5"/>
  <c r="B2829" i="5"/>
  <c r="B2830" i="5"/>
  <c r="B2831" i="5"/>
  <c r="B2832" i="5"/>
  <c r="B2833" i="5"/>
  <c r="B2834" i="5"/>
  <c r="B2835" i="5"/>
  <c r="B2836" i="5"/>
  <c r="B2837" i="5"/>
  <c r="B2838" i="5"/>
  <c r="B2839" i="5"/>
  <c r="B2840" i="5"/>
  <c r="B2841" i="5"/>
  <c r="B2842" i="5"/>
  <c r="B2843" i="5"/>
  <c r="B2844" i="5"/>
  <c r="B2845" i="5"/>
  <c r="B2846" i="5"/>
  <c r="B2847" i="5"/>
  <c r="B2848" i="5"/>
  <c r="B2849" i="5"/>
  <c r="B2850" i="5"/>
  <c r="B2851" i="5"/>
  <c r="B2852" i="5"/>
  <c r="B2853" i="5"/>
  <c r="B2854" i="5"/>
  <c r="B2855" i="5"/>
  <c r="B2856" i="5"/>
  <c r="B2857" i="5"/>
  <c r="B2858" i="5"/>
  <c r="B2859" i="5"/>
  <c r="B2860" i="5"/>
  <c r="B2861" i="5"/>
  <c r="B2862" i="5"/>
  <c r="B2863" i="5"/>
  <c r="B2864" i="5"/>
  <c r="B2865" i="5"/>
  <c r="B2866" i="5"/>
  <c r="B2867" i="5"/>
  <c r="B2868" i="5"/>
  <c r="B2869" i="5"/>
  <c r="B2870" i="5"/>
  <c r="B2871" i="5"/>
  <c r="B2872" i="5"/>
  <c r="B2873" i="5"/>
  <c r="B2874" i="5"/>
  <c r="B2875" i="5"/>
  <c r="B2876" i="5"/>
  <c r="B2877" i="5"/>
  <c r="B2878" i="5"/>
  <c r="B2879" i="5"/>
  <c r="B2880" i="5"/>
  <c r="B2881" i="5"/>
  <c r="B2882" i="5"/>
  <c r="B2883" i="5"/>
  <c r="B2884" i="5"/>
  <c r="B2885" i="5"/>
  <c r="B2886" i="5"/>
  <c r="B2887" i="5"/>
  <c r="B2888" i="5"/>
  <c r="B2889" i="5"/>
  <c r="B2890" i="5"/>
  <c r="B2891" i="5"/>
  <c r="B2892" i="5"/>
  <c r="B2893" i="5"/>
  <c r="B2894" i="5"/>
  <c r="B2895" i="5"/>
  <c r="B2896" i="5"/>
  <c r="B2897" i="5"/>
  <c r="B2898" i="5"/>
  <c r="B2899" i="5"/>
  <c r="B2900" i="5"/>
  <c r="B2901" i="5"/>
  <c r="B2902" i="5"/>
  <c r="B2903" i="5"/>
  <c r="B2904" i="5"/>
  <c r="B2905" i="5"/>
  <c r="B2906" i="5"/>
  <c r="B2907" i="5"/>
  <c r="B2908" i="5"/>
  <c r="B2909" i="5"/>
  <c r="B2910" i="5"/>
  <c r="B2911" i="5"/>
  <c r="B2912" i="5"/>
  <c r="B2913" i="5"/>
  <c r="B2914" i="5"/>
  <c r="B2915" i="5"/>
  <c r="B2916" i="5"/>
  <c r="B2917" i="5"/>
  <c r="B2918" i="5"/>
  <c r="B2919" i="5"/>
  <c r="B2920" i="5"/>
  <c r="B2921" i="5"/>
  <c r="B2922" i="5"/>
  <c r="B2923" i="5"/>
  <c r="B2924" i="5"/>
  <c r="B2925" i="5"/>
  <c r="B2926" i="5"/>
  <c r="B2927" i="5"/>
  <c r="B2928" i="5"/>
  <c r="B2929" i="5"/>
  <c r="B2930" i="5"/>
  <c r="B2931" i="5"/>
  <c r="B2932" i="5"/>
  <c r="B2933" i="5"/>
  <c r="B2934" i="5"/>
  <c r="B2935" i="5"/>
  <c r="B2936" i="5"/>
  <c r="B2937" i="5"/>
  <c r="B2938" i="5"/>
  <c r="B2939" i="5"/>
  <c r="B2940" i="5"/>
  <c r="B2941" i="5"/>
  <c r="B2942" i="5"/>
  <c r="B2943" i="5"/>
  <c r="B2944" i="5"/>
  <c r="B2945" i="5"/>
  <c r="B2946" i="5"/>
  <c r="B2947" i="5"/>
  <c r="B2948" i="5"/>
  <c r="B2949" i="5"/>
  <c r="B2950" i="5"/>
  <c r="B2951" i="5"/>
  <c r="B2952" i="5"/>
  <c r="B2953" i="5"/>
  <c r="B2954" i="5"/>
  <c r="B2955" i="5"/>
  <c r="B2956" i="5"/>
  <c r="B2957" i="5"/>
  <c r="B2958" i="5"/>
  <c r="B2959" i="5"/>
  <c r="B2960" i="5"/>
  <c r="B2961" i="5"/>
  <c r="B2962" i="5"/>
  <c r="B2963" i="5"/>
  <c r="B2964" i="5"/>
  <c r="B2965" i="5"/>
  <c r="B2966" i="5"/>
  <c r="B2967" i="5"/>
  <c r="B2968" i="5"/>
  <c r="B2969" i="5"/>
  <c r="B2970" i="5"/>
  <c r="B2971" i="5"/>
  <c r="B2972" i="5"/>
  <c r="B2973" i="5"/>
  <c r="B2974" i="5"/>
  <c r="B2975" i="5"/>
  <c r="B2976" i="5"/>
  <c r="B2977" i="5"/>
  <c r="B2978" i="5"/>
  <c r="B2979" i="5"/>
  <c r="B2980" i="5"/>
  <c r="B2981" i="5"/>
  <c r="B2982" i="5"/>
  <c r="B2983" i="5"/>
  <c r="B2984" i="5"/>
  <c r="B2985" i="5"/>
  <c r="B2986" i="5"/>
  <c r="B2987" i="5"/>
  <c r="B2988" i="5"/>
  <c r="B2989" i="5"/>
  <c r="B2990" i="5"/>
  <c r="B2991" i="5"/>
  <c r="B2992" i="5"/>
  <c r="B2993" i="5"/>
  <c r="B2994" i="5"/>
  <c r="B2995" i="5"/>
  <c r="B2996" i="5"/>
  <c r="B2997" i="5"/>
  <c r="B2998" i="5"/>
  <c r="B2999" i="5"/>
  <c r="B3000" i="5"/>
  <c r="B3001" i="5"/>
  <c r="B3002" i="5"/>
  <c r="B3003" i="5"/>
  <c r="B3004" i="5"/>
  <c r="B3005" i="5"/>
  <c r="B3006" i="5"/>
  <c r="B3007" i="5"/>
  <c r="B3008" i="5"/>
  <c r="B3009" i="5"/>
  <c r="B3010" i="5"/>
  <c r="B3011" i="5"/>
  <c r="B3012" i="5"/>
  <c r="B3013" i="5"/>
  <c r="B3014" i="5"/>
  <c r="B3015" i="5"/>
  <c r="B3016" i="5"/>
  <c r="B3017" i="5"/>
  <c r="B3018" i="5"/>
  <c r="B3019" i="5"/>
  <c r="B3020" i="5"/>
  <c r="B3021" i="5"/>
  <c r="B3022" i="5"/>
  <c r="B3023" i="5"/>
  <c r="B3024" i="5"/>
  <c r="B3025" i="5"/>
  <c r="B3026" i="5"/>
  <c r="B3027" i="5"/>
  <c r="B3028" i="5"/>
  <c r="B3029" i="5"/>
  <c r="B3030" i="5"/>
  <c r="B3031" i="5"/>
  <c r="B3032" i="5"/>
  <c r="B3033" i="5"/>
  <c r="B3034" i="5"/>
  <c r="B3035" i="5"/>
  <c r="B3036" i="5"/>
  <c r="B3037" i="5"/>
  <c r="B3038" i="5"/>
  <c r="B3039" i="5"/>
  <c r="B3040" i="5"/>
  <c r="B3041" i="5"/>
  <c r="B3042" i="5"/>
  <c r="B3043" i="5"/>
  <c r="B3044" i="5"/>
  <c r="B3045" i="5"/>
  <c r="B3046" i="5"/>
  <c r="B3047" i="5"/>
  <c r="B3048" i="5"/>
  <c r="B3049" i="5"/>
  <c r="B3050" i="5"/>
  <c r="B3051" i="5"/>
  <c r="B3052" i="5"/>
  <c r="B3053" i="5"/>
  <c r="B3054" i="5"/>
  <c r="B3055" i="5"/>
  <c r="B3056" i="5"/>
  <c r="B3057" i="5"/>
  <c r="B3058" i="5"/>
  <c r="B3059" i="5"/>
  <c r="B3060" i="5"/>
  <c r="B3061" i="5"/>
  <c r="B3062" i="5"/>
  <c r="B3063" i="5"/>
  <c r="B3064" i="5"/>
  <c r="B3065" i="5"/>
  <c r="B3066" i="5"/>
  <c r="B3067" i="5"/>
  <c r="B3068" i="5"/>
  <c r="B3069" i="5"/>
  <c r="B3070" i="5"/>
  <c r="B3071" i="5"/>
  <c r="B3072" i="5"/>
  <c r="B3073" i="5"/>
  <c r="B3074" i="5"/>
  <c r="B3075" i="5"/>
  <c r="B3076" i="5"/>
  <c r="B3077" i="5"/>
  <c r="B3078" i="5"/>
  <c r="B3079" i="5"/>
  <c r="B3080" i="5"/>
  <c r="B3081" i="5"/>
  <c r="B3082" i="5"/>
  <c r="B3083" i="5"/>
  <c r="B3084" i="5"/>
  <c r="B3085" i="5"/>
  <c r="B3086" i="5"/>
  <c r="B3087" i="5"/>
  <c r="B3088" i="5"/>
  <c r="B3089" i="5"/>
  <c r="B3090" i="5"/>
  <c r="B3091" i="5"/>
  <c r="B3092" i="5"/>
  <c r="B3093" i="5"/>
  <c r="B3094" i="5"/>
  <c r="B3095" i="5"/>
  <c r="B3096" i="5"/>
  <c r="B3097" i="5"/>
  <c r="B3098" i="5"/>
  <c r="B3099" i="5"/>
  <c r="B3100" i="5"/>
  <c r="B3101" i="5"/>
  <c r="B3102" i="5"/>
  <c r="B3103" i="5"/>
  <c r="B3104" i="5"/>
  <c r="B3105" i="5"/>
  <c r="B3106" i="5"/>
  <c r="B3107" i="5"/>
  <c r="B3108" i="5"/>
  <c r="B3109" i="5"/>
  <c r="B3110" i="5"/>
  <c r="B3111" i="5"/>
  <c r="B3112" i="5"/>
  <c r="B3113" i="5"/>
  <c r="B3114" i="5"/>
  <c r="B3115" i="5"/>
  <c r="B3116" i="5"/>
  <c r="B3117" i="5"/>
  <c r="B3118" i="5"/>
  <c r="B3119" i="5"/>
  <c r="B3120" i="5"/>
  <c r="B3121" i="5"/>
  <c r="B3122" i="5"/>
  <c r="B3123" i="5"/>
  <c r="B3124" i="5"/>
  <c r="B3125" i="5"/>
  <c r="B3126" i="5"/>
  <c r="B3127" i="5"/>
  <c r="B3128" i="5"/>
  <c r="B3129" i="5"/>
  <c r="B3130" i="5"/>
  <c r="B3131" i="5"/>
  <c r="B3132" i="5"/>
  <c r="B3133" i="5"/>
  <c r="B3134" i="5"/>
  <c r="B3135" i="5"/>
  <c r="B3136" i="5"/>
  <c r="B3137" i="5"/>
  <c r="B3138" i="5"/>
  <c r="B3139" i="5"/>
  <c r="B3140" i="5"/>
  <c r="B3141" i="5"/>
  <c r="B3142" i="5"/>
  <c r="B3143" i="5"/>
  <c r="B3144" i="5"/>
  <c r="B3145" i="5"/>
  <c r="B3146" i="5"/>
  <c r="B3147" i="5"/>
  <c r="B3148" i="5"/>
  <c r="B3149" i="5"/>
  <c r="B3150" i="5"/>
  <c r="B3151" i="5"/>
  <c r="B3152" i="5"/>
  <c r="B3153" i="5"/>
  <c r="B3154" i="5"/>
  <c r="B3155" i="5"/>
  <c r="B3156" i="5"/>
  <c r="B3157" i="5"/>
  <c r="B3158" i="5"/>
  <c r="B3159" i="5"/>
  <c r="B3160" i="5"/>
  <c r="B3161" i="5"/>
  <c r="B3162" i="5"/>
  <c r="B3163" i="5"/>
  <c r="B3164" i="5"/>
  <c r="B3165" i="5"/>
  <c r="B3166" i="5"/>
  <c r="B3167" i="5"/>
  <c r="B3168" i="5"/>
  <c r="B3169" i="5"/>
  <c r="B3170" i="5"/>
  <c r="B3171" i="5"/>
  <c r="B3172" i="5"/>
  <c r="B3173" i="5"/>
  <c r="B3174" i="5"/>
  <c r="B3175" i="5"/>
  <c r="B3176" i="5"/>
  <c r="B3177" i="5"/>
  <c r="B3178" i="5"/>
  <c r="B3179" i="5"/>
  <c r="B3180" i="5"/>
  <c r="B3181" i="5"/>
  <c r="B3182" i="5"/>
  <c r="B3183" i="5"/>
  <c r="B3184" i="5"/>
  <c r="B3185" i="5"/>
  <c r="B3186" i="5"/>
  <c r="B3187" i="5"/>
  <c r="B3188" i="5"/>
  <c r="B3189" i="5"/>
  <c r="B3190" i="5"/>
  <c r="B3191" i="5"/>
  <c r="B3192" i="5"/>
  <c r="B3193" i="5"/>
  <c r="B3194" i="5"/>
  <c r="B3195" i="5"/>
  <c r="B3196" i="5"/>
  <c r="B3197" i="5"/>
  <c r="B3198" i="5"/>
  <c r="B3199" i="5"/>
  <c r="B3200" i="5"/>
  <c r="B3201" i="5"/>
  <c r="B3202" i="5"/>
  <c r="B3203" i="5"/>
  <c r="B3204" i="5"/>
  <c r="B3205" i="5"/>
  <c r="B3206" i="5"/>
  <c r="B3207" i="5"/>
  <c r="B3208" i="5"/>
  <c r="B3209" i="5"/>
  <c r="B3210" i="5"/>
  <c r="B3211" i="5"/>
  <c r="B3212" i="5"/>
  <c r="B3213" i="5"/>
  <c r="B3214" i="5"/>
  <c r="B3215" i="5"/>
  <c r="B3216" i="5"/>
  <c r="B3217" i="5"/>
  <c r="B3218" i="5"/>
  <c r="B3219" i="5"/>
  <c r="B3220" i="5"/>
  <c r="B3221" i="5"/>
  <c r="B3222" i="5"/>
  <c r="B3223" i="5"/>
  <c r="B3224" i="5"/>
  <c r="B3225" i="5"/>
  <c r="B3226" i="5"/>
  <c r="B3227" i="5"/>
  <c r="B3228" i="5"/>
  <c r="B3229" i="5"/>
  <c r="B3230" i="5"/>
  <c r="B3231" i="5"/>
  <c r="B3232" i="5"/>
  <c r="B3233" i="5"/>
  <c r="B3234" i="5"/>
  <c r="B3235" i="5"/>
  <c r="B3236" i="5"/>
  <c r="B3237" i="5"/>
  <c r="B3238" i="5"/>
  <c r="B3239" i="5"/>
  <c r="B3240" i="5"/>
  <c r="B3241" i="5"/>
  <c r="B3242" i="5"/>
  <c r="B3243" i="5"/>
  <c r="B3244" i="5"/>
  <c r="B3245" i="5"/>
  <c r="B3246" i="5"/>
  <c r="B3247" i="5"/>
  <c r="B3248" i="5"/>
  <c r="B3249" i="5"/>
  <c r="B3250" i="5"/>
  <c r="B3251" i="5"/>
  <c r="B3252" i="5"/>
  <c r="B3253" i="5"/>
  <c r="B3254" i="5"/>
  <c r="B3255" i="5"/>
  <c r="B3256" i="5"/>
  <c r="B3257" i="5"/>
  <c r="B3258" i="5"/>
  <c r="B3259" i="5"/>
  <c r="B3260" i="5"/>
  <c r="B3261" i="5"/>
  <c r="B3262" i="5"/>
  <c r="B3263" i="5"/>
  <c r="B3264" i="5"/>
  <c r="B3265" i="5"/>
  <c r="B3266" i="5"/>
  <c r="B3267" i="5"/>
  <c r="B3268" i="5"/>
  <c r="B3269" i="5"/>
  <c r="B3270" i="5"/>
  <c r="B3271" i="5"/>
  <c r="B3272" i="5"/>
  <c r="B3273" i="5"/>
  <c r="B3274" i="5"/>
  <c r="B3275" i="5"/>
  <c r="B3276" i="5"/>
  <c r="B3277" i="5"/>
  <c r="B3278" i="5"/>
  <c r="B3279" i="5"/>
  <c r="B3280" i="5"/>
  <c r="B3281" i="5"/>
  <c r="B3282" i="5"/>
  <c r="B3283" i="5"/>
  <c r="B3284" i="5"/>
  <c r="B3285" i="5"/>
  <c r="B3286" i="5"/>
  <c r="B3287" i="5"/>
  <c r="B3288" i="5"/>
  <c r="B3289" i="5"/>
  <c r="B3290" i="5"/>
  <c r="B3291" i="5"/>
  <c r="B3292" i="5"/>
  <c r="B3293" i="5"/>
  <c r="B3294" i="5"/>
  <c r="B3295" i="5"/>
  <c r="B3296" i="5"/>
  <c r="B3297" i="5"/>
  <c r="B3298" i="5"/>
  <c r="B3299" i="5"/>
  <c r="B3300" i="5"/>
  <c r="B3301" i="5"/>
  <c r="B3302" i="5"/>
  <c r="B3303" i="5"/>
  <c r="B3304" i="5"/>
  <c r="B3305" i="5"/>
  <c r="B3306" i="5"/>
  <c r="B3307" i="5"/>
  <c r="B3308" i="5"/>
  <c r="B3309" i="5"/>
  <c r="B3310" i="5"/>
  <c r="B3311" i="5"/>
  <c r="B3312" i="5"/>
  <c r="B3313" i="5"/>
  <c r="B3314" i="5"/>
  <c r="B3315" i="5"/>
  <c r="B3316" i="5"/>
  <c r="B3317" i="5"/>
  <c r="B3318" i="5"/>
  <c r="B3319" i="5"/>
  <c r="B3320" i="5"/>
  <c r="B3321" i="5"/>
  <c r="B3322" i="5"/>
  <c r="B3323" i="5"/>
  <c r="B3324" i="5"/>
  <c r="B3325" i="5"/>
  <c r="B3326" i="5"/>
  <c r="B3327" i="5"/>
  <c r="B3328" i="5"/>
  <c r="B3329" i="5"/>
  <c r="B3330" i="5"/>
  <c r="B3331" i="5"/>
  <c r="B3332" i="5"/>
  <c r="B3333" i="5"/>
  <c r="B3334" i="5"/>
  <c r="B3335" i="5"/>
  <c r="B3336" i="5"/>
  <c r="B3337" i="5"/>
  <c r="B3338" i="5"/>
  <c r="B3339" i="5"/>
  <c r="B3340" i="5"/>
  <c r="B3341" i="5"/>
  <c r="B3342" i="5"/>
  <c r="B3343" i="5"/>
  <c r="B3344" i="5"/>
  <c r="B3345" i="5"/>
  <c r="B3346" i="5"/>
  <c r="B3347" i="5"/>
  <c r="B3348" i="5"/>
  <c r="B3349" i="5"/>
  <c r="B3350" i="5"/>
  <c r="B3351" i="5"/>
  <c r="B3352" i="5"/>
  <c r="B3353" i="5"/>
  <c r="B3354" i="5"/>
  <c r="B3355" i="5"/>
  <c r="B3356" i="5"/>
  <c r="B3357" i="5"/>
  <c r="B3358" i="5"/>
  <c r="B3359" i="5"/>
  <c r="B3360" i="5"/>
  <c r="B3361" i="5"/>
  <c r="B3362" i="5"/>
  <c r="B3363" i="5"/>
  <c r="B3364" i="5"/>
  <c r="B3365" i="5"/>
  <c r="B3366" i="5"/>
  <c r="B3367" i="5"/>
  <c r="B3368" i="5"/>
  <c r="B3369" i="5"/>
  <c r="B3370" i="5"/>
  <c r="B3371" i="5"/>
  <c r="B3372" i="5"/>
  <c r="B3373" i="5"/>
  <c r="B3374" i="5"/>
  <c r="B3375" i="5"/>
  <c r="B3376" i="5"/>
  <c r="B3377" i="5"/>
  <c r="B3378" i="5"/>
  <c r="B3379" i="5"/>
  <c r="B3380" i="5"/>
  <c r="B3381" i="5"/>
  <c r="B3382" i="5"/>
  <c r="B3383" i="5"/>
  <c r="B3384" i="5"/>
  <c r="B3385" i="5"/>
  <c r="B3386" i="5"/>
  <c r="B3387" i="5"/>
  <c r="B3388" i="5"/>
  <c r="B3389" i="5"/>
  <c r="B3390" i="5"/>
  <c r="B3391" i="5"/>
  <c r="B3392" i="5"/>
  <c r="B3393" i="5"/>
  <c r="B3394" i="5"/>
  <c r="B3395" i="5"/>
  <c r="B3396" i="5"/>
  <c r="B3397" i="5"/>
  <c r="B3398" i="5"/>
  <c r="B3399" i="5"/>
  <c r="B3400" i="5"/>
  <c r="B3401" i="5"/>
  <c r="B3402" i="5"/>
  <c r="B3403" i="5"/>
  <c r="B3404" i="5"/>
  <c r="B3405" i="5"/>
  <c r="B3406" i="5"/>
  <c r="B3407" i="5"/>
  <c r="B3408" i="5"/>
  <c r="B3409" i="5"/>
  <c r="B3410" i="5"/>
  <c r="B3411" i="5"/>
  <c r="B3412" i="5"/>
  <c r="B3413" i="5"/>
  <c r="B3414" i="5"/>
  <c r="B3415" i="5"/>
  <c r="B3416" i="5"/>
  <c r="B3417" i="5"/>
  <c r="B3418" i="5"/>
  <c r="B3419" i="5"/>
  <c r="B3420" i="5"/>
  <c r="B3421" i="5"/>
  <c r="B3422" i="5"/>
  <c r="B3423" i="5"/>
  <c r="B3424" i="5"/>
  <c r="B3425" i="5"/>
  <c r="B3426" i="5"/>
  <c r="B3427" i="5"/>
  <c r="B3428" i="5"/>
  <c r="B3429" i="5"/>
  <c r="B3430" i="5"/>
  <c r="B3431" i="5"/>
  <c r="B3432" i="5"/>
  <c r="B3433" i="5"/>
  <c r="B3434" i="5"/>
  <c r="B3435" i="5"/>
  <c r="B3436" i="5"/>
  <c r="B3437" i="5"/>
  <c r="B3438" i="5"/>
  <c r="B3439" i="5"/>
  <c r="B3440" i="5"/>
  <c r="B3441" i="5"/>
  <c r="B3442" i="5"/>
  <c r="B3443" i="5"/>
  <c r="B3444" i="5"/>
  <c r="B3445" i="5"/>
  <c r="B3446" i="5"/>
  <c r="B3447" i="5"/>
  <c r="B3448" i="5"/>
  <c r="B3449" i="5"/>
  <c r="B3450" i="5"/>
  <c r="B3451" i="5"/>
  <c r="B3452" i="5"/>
  <c r="B3453" i="5"/>
  <c r="B3454" i="5"/>
  <c r="B3455" i="5"/>
  <c r="B3456" i="5"/>
  <c r="B3457" i="5"/>
  <c r="B3458" i="5"/>
  <c r="B3459" i="5"/>
  <c r="B3460" i="5"/>
  <c r="B3461" i="5"/>
  <c r="B3462" i="5"/>
  <c r="B3463" i="5"/>
  <c r="B3464" i="5"/>
  <c r="B3465" i="5"/>
  <c r="B3466" i="5"/>
  <c r="B3467" i="5"/>
  <c r="B3468" i="5"/>
  <c r="B3469" i="5"/>
  <c r="B3470" i="5"/>
  <c r="B3471" i="5"/>
  <c r="B3472" i="5"/>
  <c r="B3473" i="5"/>
  <c r="B3474" i="5"/>
  <c r="B3475" i="5"/>
  <c r="B3476" i="5"/>
  <c r="B3477" i="5"/>
  <c r="B3478" i="5"/>
  <c r="B3479" i="5"/>
  <c r="B3480" i="5"/>
  <c r="B3481" i="5"/>
  <c r="B3482" i="5"/>
  <c r="B3483" i="5"/>
  <c r="B3484" i="5"/>
  <c r="B3485" i="5"/>
  <c r="B3486" i="5"/>
  <c r="B3487" i="5"/>
  <c r="B3488" i="5"/>
  <c r="B3489" i="5"/>
  <c r="B3490" i="5"/>
  <c r="B3491" i="5"/>
  <c r="B3492" i="5"/>
  <c r="B3493" i="5"/>
  <c r="B3494" i="5"/>
  <c r="B3495" i="5"/>
  <c r="B3496" i="5"/>
  <c r="B3497" i="5"/>
  <c r="B3498" i="5"/>
  <c r="B3499" i="5"/>
  <c r="B3500" i="5"/>
  <c r="B3501" i="5"/>
  <c r="B3502" i="5"/>
  <c r="B3503" i="5"/>
  <c r="B3504" i="5"/>
  <c r="B3505" i="5"/>
  <c r="B3506" i="5"/>
  <c r="B3507" i="5"/>
  <c r="B3508" i="5"/>
  <c r="B3509" i="5"/>
  <c r="B3510" i="5"/>
  <c r="B3511" i="5"/>
  <c r="B3512" i="5"/>
  <c r="B3513" i="5"/>
  <c r="B3514" i="5"/>
  <c r="B3515" i="5"/>
  <c r="B3516" i="5"/>
  <c r="B3517" i="5"/>
  <c r="B3518" i="5"/>
  <c r="B3519" i="5"/>
  <c r="B3520" i="5"/>
  <c r="B3521" i="5"/>
  <c r="B3522" i="5"/>
  <c r="B3523" i="5"/>
  <c r="B3524" i="5"/>
  <c r="B3525" i="5"/>
  <c r="B3526" i="5"/>
  <c r="B3527" i="5"/>
  <c r="B3528" i="5"/>
  <c r="B3529" i="5"/>
  <c r="B3530" i="5"/>
  <c r="B3531" i="5"/>
  <c r="B3532" i="5"/>
  <c r="B3533" i="5"/>
  <c r="B3534" i="5"/>
  <c r="B3535" i="5"/>
  <c r="B3536" i="5"/>
  <c r="B3537" i="5"/>
  <c r="B3538" i="5"/>
  <c r="B3539" i="5"/>
  <c r="B3540" i="5"/>
  <c r="B3541" i="5"/>
  <c r="B3542" i="5"/>
  <c r="B3543" i="5"/>
  <c r="B3544" i="5"/>
  <c r="B3545" i="5"/>
  <c r="B3546" i="5"/>
  <c r="B3547" i="5"/>
  <c r="B3548" i="5"/>
  <c r="B3549" i="5"/>
  <c r="B3550" i="5"/>
  <c r="B3551" i="5"/>
  <c r="B3552" i="5"/>
  <c r="B3553" i="5"/>
  <c r="B3554" i="5"/>
  <c r="B3555" i="5"/>
  <c r="B3556" i="5"/>
  <c r="B3557" i="5"/>
  <c r="B3558" i="5"/>
  <c r="B3559" i="5"/>
  <c r="B3560" i="5"/>
  <c r="B3561" i="5"/>
  <c r="B3562" i="5"/>
  <c r="B3563" i="5"/>
  <c r="B3564" i="5"/>
  <c r="B3565" i="5"/>
  <c r="B3566" i="5"/>
  <c r="B3567" i="5"/>
  <c r="B3568" i="5"/>
  <c r="B3569" i="5"/>
  <c r="B3570" i="5"/>
  <c r="B3571" i="5"/>
  <c r="B3572" i="5"/>
  <c r="B3573" i="5"/>
  <c r="B3574" i="5"/>
  <c r="B3575" i="5"/>
  <c r="B3576" i="5"/>
  <c r="B3577" i="5"/>
  <c r="B3578" i="5"/>
  <c r="B3579" i="5"/>
  <c r="B3580" i="5"/>
  <c r="B3581" i="5"/>
  <c r="B3582" i="5"/>
  <c r="B3583" i="5"/>
  <c r="B3584" i="5"/>
  <c r="B3585" i="5"/>
  <c r="B3586" i="5"/>
  <c r="B3587" i="5"/>
  <c r="B3588" i="5"/>
  <c r="B3589" i="5"/>
  <c r="B3590" i="5"/>
  <c r="B3591" i="5"/>
  <c r="B3592" i="5"/>
  <c r="B3593" i="5"/>
  <c r="B3594" i="5"/>
  <c r="B3595" i="5"/>
  <c r="B3596" i="5"/>
  <c r="B3597" i="5"/>
  <c r="B3598" i="5"/>
  <c r="B3599" i="5"/>
  <c r="B3600" i="5"/>
  <c r="B3601" i="5"/>
  <c r="B3602" i="5"/>
  <c r="B3603" i="5"/>
  <c r="B3604" i="5"/>
  <c r="B3605" i="5"/>
  <c r="B3606" i="5"/>
  <c r="B3607" i="5"/>
  <c r="B3608" i="5"/>
  <c r="B3609" i="5"/>
  <c r="B3610" i="5"/>
  <c r="B3611" i="5"/>
  <c r="B3612" i="5"/>
  <c r="B3613" i="5"/>
  <c r="B3614" i="5"/>
  <c r="B3615" i="5"/>
  <c r="B3616" i="5"/>
  <c r="B3617" i="5"/>
  <c r="B3618" i="5"/>
  <c r="B3619" i="5"/>
  <c r="B3620" i="5"/>
  <c r="B3621" i="5"/>
  <c r="B3622" i="5"/>
  <c r="B3623" i="5"/>
  <c r="B3624" i="5"/>
  <c r="B3625" i="5"/>
  <c r="B3626" i="5"/>
  <c r="B3627" i="5"/>
  <c r="B3628" i="5"/>
  <c r="B3629" i="5"/>
  <c r="B3630" i="5"/>
  <c r="B3631" i="5"/>
  <c r="B3632" i="5"/>
  <c r="B3633" i="5"/>
  <c r="B3634" i="5"/>
  <c r="B3635" i="5"/>
  <c r="B3636" i="5"/>
  <c r="B3637" i="5"/>
  <c r="B3638" i="5"/>
  <c r="B3639" i="5"/>
  <c r="B3640" i="5"/>
  <c r="B3641" i="5"/>
  <c r="B3642" i="5"/>
  <c r="B3643" i="5"/>
  <c r="B3644" i="5"/>
  <c r="B3645" i="5"/>
  <c r="B3646" i="5"/>
  <c r="B3647" i="5"/>
  <c r="B3648" i="5"/>
  <c r="B3649" i="5"/>
  <c r="B3650" i="5"/>
  <c r="B3651" i="5"/>
  <c r="B3652" i="5"/>
  <c r="B3653" i="5"/>
  <c r="B3654" i="5"/>
  <c r="B3655" i="5"/>
  <c r="B3656" i="5"/>
  <c r="B3657" i="5"/>
  <c r="B3658" i="5"/>
  <c r="B3659" i="5"/>
  <c r="B3660" i="5"/>
  <c r="B3661" i="5"/>
  <c r="B3662" i="5"/>
  <c r="B3663" i="5"/>
  <c r="B3664" i="5"/>
  <c r="B3665" i="5"/>
  <c r="B3666" i="5"/>
  <c r="B3667" i="5"/>
  <c r="B3668" i="5"/>
  <c r="B3669" i="5"/>
  <c r="B3670" i="5"/>
  <c r="B3671" i="5"/>
  <c r="B3672" i="5"/>
  <c r="B3673" i="5"/>
  <c r="B3674" i="5"/>
  <c r="B3675" i="5"/>
  <c r="B3676" i="5"/>
  <c r="B3677" i="5"/>
  <c r="B3678" i="5"/>
  <c r="B3679" i="5"/>
  <c r="B3680" i="5"/>
  <c r="B3681" i="5"/>
  <c r="B3682" i="5"/>
  <c r="B3683" i="5"/>
  <c r="B3684" i="5"/>
  <c r="B3685" i="5"/>
  <c r="B3686" i="5"/>
  <c r="B3687" i="5"/>
  <c r="B3688" i="5"/>
  <c r="B3689" i="5"/>
  <c r="B3690" i="5"/>
  <c r="B3691" i="5"/>
  <c r="B3692" i="5"/>
  <c r="B3693" i="5"/>
  <c r="B3694" i="5"/>
  <c r="B3695" i="5"/>
  <c r="B3696" i="5"/>
  <c r="B3697" i="5"/>
  <c r="B3698" i="5"/>
  <c r="B3699" i="5"/>
  <c r="B3700" i="5"/>
  <c r="B3701" i="5"/>
  <c r="B3702" i="5"/>
  <c r="B3703" i="5"/>
  <c r="B3704" i="5"/>
  <c r="B3705" i="5"/>
  <c r="B3706" i="5"/>
  <c r="B3707" i="5"/>
  <c r="B3708" i="5"/>
  <c r="B3709" i="5"/>
  <c r="B3710" i="5"/>
  <c r="B3711" i="5"/>
  <c r="B3712" i="5"/>
  <c r="B3713" i="5"/>
  <c r="B3714" i="5"/>
  <c r="B3715" i="5"/>
  <c r="B3716" i="5"/>
  <c r="B3717" i="5"/>
  <c r="B3718" i="5"/>
  <c r="B3719" i="5"/>
  <c r="B3720" i="5"/>
  <c r="B3721" i="5"/>
  <c r="B3722" i="5"/>
  <c r="B3723" i="5"/>
  <c r="B3724" i="5"/>
  <c r="B3725" i="5"/>
  <c r="B3726" i="5"/>
  <c r="B3727" i="5"/>
  <c r="B3728" i="5"/>
  <c r="B3729" i="5"/>
  <c r="B3730" i="5"/>
  <c r="B3731" i="5"/>
  <c r="B3732" i="5"/>
  <c r="B3733" i="5"/>
  <c r="B3734" i="5"/>
  <c r="B3735" i="5"/>
  <c r="B3736" i="5"/>
  <c r="B3737" i="5"/>
  <c r="B3738" i="5"/>
  <c r="B3739" i="5"/>
  <c r="B3740" i="5"/>
  <c r="B3741" i="5"/>
  <c r="B3742" i="5"/>
  <c r="B3743" i="5"/>
  <c r="B3744" i="5"/>
  <c r="B3745" i="5"/>
  <c r="B3746" i="5"/>
  <c r="B3747" i="5"/>
  <c r="B3748" i="5"/>
  <c r="B3749" i="5"/>
  <c r="B3750" i="5"/>
  <c r="B3751" i="5"/>
  <c r="B3752" i="5"/>
  <c r="B3753" i="5"/>
  <c r="B3754" i="5"/>
  <c r="B3755" i="5"/>
  <c r="B3756" i="5"/>
  <c r="B3757" i="5"/>
  <c r="B3758" i="5"/>
  <c r="B3759" i="5"/>
  <c r="B3760" i="5"/>
  <c r="B3761" i="5"/>
  <c r="B3762" i="5"/>
  <c r="B3763" i="5"/>
  <c r="B3764" i="5"/>
  <c r="B3765" i="5"/>
  <c r="B3766" i="5"/>
  <c r="B3767" i="5"/>
  <c r="B3768" i="5"/>
  <c r="B3769" i="5"/>
  <c r="B3770" i="5"/>
  <c r="B3771" i="5"/>
  <c r="B3772" i="5"/>
  <c r="B3773" i="5"/>
  <c r="B3774" i="5"/>
  <c r="B3775" i="5"/>
  <c r="B3776" i="5"/>
  <c r="B3777" i="5"/>
  <c r="B3778" i="5"/>
  <c r="B3779" i="5"/>
  <c r="B3780" i="5"/>
  <c r="B3781" i="5"/>
  <c r="B3782" i="5"/>
  <c r="B3783" i="5"/>
  <c r="B3784" i="5"/>
  <c r="B3785" i="5"/>
  <c r="B3786" i="5"/>
  <c r="B3787" i="5"/>
  <c r="B3788" i="5"/>
  <c r="B3789" i="5"/>
  <c r="B3790" i="5"/>
  <c r="B3791" i="5"/>
  <c r="B3792" i="5"/>
  <c r="B3793" i="5"/>
  <c r="B3794" i="5"/>
  <c r="B3795" i="5"/>
  <c r="B3796" i="5"/>
  <c r="B3797" i="5"/>
  <c r="B3798" i="5"/>
  <c r="B3799" i="5"/>
  <c r="B3800" i="5"/>
  <c r="B3801" i="5"/>
  <c r="B3802" i="5"/>
  <c r="B3803" i="5"/>
  <c r="B3804" i="5"/>
  <c r="B3805" i="5"/>
  <c r="B3806" i="5"/>
  <c r="B3807" i="5"/>
  <c r="B3808" i="5"/>
  <c r="B3809" i="5"/>
  <c r="B3810" i="5"/>
  <c r="B3811" i="5"/>
  <c r="B3812" i="5"/>
  <c r="B3813" i="5"/>
  <c r="B3814" i="5"/>
  <c r="B3815" i="5"/>
  <c r="B3816" i="5"/>
  <c r="B3817" i="5"/>
  <c r="B3818" i="5"/>
  <c r="B3819" i="5"/>
  <c r="B3820" i="5"/>
  <c r="B3821" i="5"/>
  <c r="B3822" i="5"/>
  <c r="B3823" i="5"/>
  <c r="B3824" i="5"/>
  <c r="B3825" i="5"/>
  <c r="B3826" i="5"/>
  <c r="B3827" i="5"/>
  <c r="B3828" i="5"/>
  <c r="B3829" i="5"/>
  <c r="B3830" i="5"/>
  <c r="B3831" i="5"/>
  <c r="B3832" i="5"/>
  <c r="B3833" i="5"/>
  <c r="B3834" i="5"/>
  <c r="B3835" i="5"/>
  <c r="B3836" i="5"/>
  <c r="B3837" i="5"/>
  <c r="B3838" i="5"/>
  <c r="B3839" i="5"/>
  <c r="B3840" i="5"/>
  <c r="B3841" i="5"/>
  <c r="B3842" i="5"/>
  <c r="B3843" i="5"/>
  <c r="B3844" i="5"/>
  <c r="B3845" i="5"/>
  <c r="B3846" i="5"/>
  <c r="B3847" i="5"/>
  <c r="B3848" i="5"/>
  <c r="B3849" i="5"/>
  <c r="B3850" i="5"/>
  <c r="B3851" i="5"/>
  <c r="B3852" i="5"/>
  <c r="B3853" i="5"/>
  <c r="B3854" i="5"/>
  <c r="B3855" i="5"/>
  <c r="B3856" i="5"/>
  <c r="B3857" i="5"/>
  <c r="B3858" i="5"/>
  <c r="B3859" i="5"/>
  <c r="B3860" i="5"/>
  <c r="B3861" i="5"/>
  <c r="B3862" i="5"/>
  <c r="B3863" i="5"/>
  <c r="B3864" i="5"/>
  <c r="B3865" i="5"/>
  <c r="B3866" i="5"/>
  <c r="B3867" i="5"/>
  <c r="B3868" i="5"/>
  <c r="B3869" i="5"/>
  <c r="B3870" i="5"/>
  <c r="B3871" i="5"/>
  <c r="B3872" i="5"/>
  <c r="B3873" i="5"/>
  <c r="B3874" i="5"/>
  <c r="B3875" i="5"/>
  <c r="B3876" i="5"/>
  <c r="B3877" i="5"/>
  <c r="B3878" i="5"/>
  <c r="B3879" i="5"/>
  <c r="B3880" i="5"/>
  <c r="B3881" i="5"/>
  <c r="B3882" i="5"/>
  <c r="B3883" i="5"/>
  <c r="B3884" i="5"/>
  <c r="B3885" i="5"/>
  <c r="B3886" i="5"/>
  <c r="B3887" i="5"/>
  <c r="B3888" i="5"/>
  <c r="B3889" i="5"/>
  <c r="B3890" i="5"/>
  <c r="B3891" i="5"/>
  <c r="B3892" i="5"/>
  <c r="B3893" i="5"/>
  <c r="B3894" i="5"/>
  <c r="B3895" i="5"/>
  <c r="B3896" i="5"/>
  <c r="B3897" i="5"/>
  <c r="B3898" i="5"/>
  <c r="B3899" i="5"/>
  <c r="B3900" i="5"/>
  <c r="B3901" i="5"/>
  <c r="B3902" i="5"/>
  <c r="B3903" i="5"/>
  <c r="B3904" i="5"/>
  <c r="B3905" i="5"/>
  <c r="B3906" i="5"/>
  <c r="B3907" i="5"/>
  <c r="B3908" i="5"/>
  <c r="B3909" i="5"/>
  <c r="B3910" i="5"/>
  <c r="B3911" i="5"/>
  <c r="B3912" i="5"/>
  <c r="B3913" i="5"/>
  <c r="B3914" i="5"/>
  <c r="B3915" i="5"/>
  <c r="B3916" i="5"/>
  <c r="B3917" i="5"/>
  <c r="B3918" i="5"/>
  <c r="B3919" i="5"/>
  <c r="B3920" i="5"/>
  <c r="B3921" i="5"/>
  <c r="B3922" i="5"/>
  <c r="B3923" i="5"/>
  <c r="B3924" i="5"/>
  <c r="B3925" i="5"/>
  <c r="B3926" i="5"/>
  <c r="B3927" i="5"/>
  <c r="B3928" i="5"/>
  <c r="B3929" i="5"/>
  <c r="B3930" i="5"/>
  <c r="B3931" i="5"/>
  <c r="B3932" i="5"/>
  <c r="B3933" i="5"/>
  <c r="B3934" i="5"/>
  <c r="B3935" i="5"/>
  <c r="B3936" i="5"/>
  <c r="B3937" i="5"/>
  <c r="B3938" i="5"/>
  <c r="B3939" i="5"/>
  <c r="B3940" i="5"/>
  <c r="B3941" i="5"/>
  <c r="B3942" i="5"/>
  <c r="B3943" i="5"/>
  <c r="B3944" i="5"/>
  <c r="B3945" i="5"/>
  <c r="B3946" i="5"/>
  <c r="B3947" i="5"/>
  <c r="B3948" i="5"/>
  <c r="B3949" i="5"/>
  <c r="B3950" i="5"/>
  <c r="B3951" i="5"/>
  <c r="B3952" i="5"/>
  <c r="B3953" i="5"/>
  <c r="B3954" i="5"/>
  <c r="B3955" i="5"/>
  <c r="B3956" i="5"/>
  <c r="B3957" i="5"/>
  <c r="B3958" i="5"/>
  <c r="B3959" i="5"/>
  <c r="B3960" i="5"/>
  <c r="B3961" i="5"/>
  <c r="B3962" i="5"/>
  <c r="B3963" i="5"/>
  <c r="B3964" i="5"/>
  <c r="B3965" i="5"/>
  <c r="B3966" i="5"/>
  <c r="B3967" i="5"/>
  <c r="B3968" i="5"/>
  <c r="B3969" i="5"/>
  <c r="B3970" i="5"/>
  <c r="B3971" i="5"/>
  <c r="B3972" i="5"/>
  <c r="B3973" i="5"/>
  <c r="B3974" i="5"/>
  <c r="B3975" i="5"/>
  <c r="B3976" i="5"/>
  <c r="B3977" i="5"/>
  <c r="B3978" i="5"/>
  <c r="B3979" i="5"/>
  <c r="B3980" i="5"/>
  <c r="B3981" i="5"/>
  <c r="B3982" i="5"/>
  <c r="B3983" i="5"/>
  <c r="B3984" i="5"/>
  <c r="B3985" i="5"/>
  <c r="B3986" i="5"/>
  <c r="B3987" i="5"/>
  <c r="B3988" i="5"/>
  <c r="B3989" i="5"/>
  <c r="B3990" i="5"/>
  <c r="B3991" i="5"/>
  <c r="B3992" i="5"/>
  <c r="B3993" i="5"/>
  <c r="B3994" i="5"/>
  <c r="B3995" i="5"/>
  <c r="B3996" i="5"/>
  <c r="B3997" i="5"/>
  <c r="B3998" i="5"/>
  <c r="B3999" i="5"/>
  <c r="B4000" i="5"/>
  <c r="B4001" i="5"/>
  <c r="B4002" i="5"/>
  <c r="B4003" i="5"/>
  <c r="B4004" i="5"/>
  <c r="B4005" i="5"/>
  <c r="B4006" i="5"/>
  <c r="B4007" i="5"/>
  <c r="B4008" i="5"/>
  <c r="B4009" i="5"/>
  <c r="B4010" i="5"/>
  <c r="B4011" i="5"/>
  <c r="B4012" i="5"/>
  <c r="B4013" i="5"/>
  <c r="B4014" i="5"/>
  <c r="B4015" i="5"/>
  <c r="B4016" i="5"/>
  <c r="B4017" i="5"/>
  <c r="B4018" i="5"/>
  <c r="B4019" i="5"/>
  <c r="B4020" i="5"/>
  <c r="B4021" i="5"/>
  <c r="B4022" i="5"/>
  <c r="B4023" i="5"/>
  <c r="B4024" i="5"/>
  <c r="B4025" i="5"/>
  <c r="B4026" i="5"/>
  <c r="B4027" i="5"/>
  <c r="B4028" i="5"/>
  <c r="B4029" i="5"/>
  <c r="B4030" i="5"/>
  <c r="B4031" i="5"/>
  <c r="B4032" i="5"/>
  <c r="B4033" i="5"/>
  <c r="B4034" i="5"/>
  <c r="B4035" i="5"/>
  <c r="B4036" i="5"/>
  <c r="B4037" i="5"/>
  <c r="B4038" i="5"/>
  <c r="B4039" i="5"/>
  <c r="B4040" i="5"/>
  <c r="B4041" i="5"/>
  <c r="B4042" i="5"/>
  <c r="B4043" i="5"/>
  <c r="B4044" i="5"/>
  <c r="B4045" i="5"/>
  <c r="B4046" i="5"/>
  <c r="B4047" i="5"/>
  <c r="B4048" i="5"/>
  <c r="B4049" i="5"/>
  <c r="B4050" i="5"/>
  <c r="B4051" i="5"/>
  <c r="B4052" i="5"/>
  <c r="B4053" i="5"/>
  <c r="B4054" i="5"/>
  <c r="B4055" i="5"/>
  <c r="B4056" i="5"/>
  <c r="B4057" i="5"/>
  <c r="B4058" i="5"/>
  <c r="B4059" i="5"/>
  <c r="B4060" i="5"/>
  <c r="B4061" i="5"/>
  <c r="B4062" i="5"/>
  <c r="B4063" i="5"/>
  <c r="B4064" i="5"/>
  <c r="B4065" i="5"/>
  <c r="B4066" i="5"/>
  <c r="B4067" i="5"/>
  <c r="B4068" i="5"/>
  <c r="B4069" i="5"/>
  <c r="B4070" i="5"/>
  <c r="B4071" i="5"/>
  <c r="B4072" i="5"/>
  <c r="B4073" i="5"/>
  <c r="B4074" i="5"/>
  <c r="B4075" i="5"/>
  <c r="B4076" i="5"/>
  <c r="B4077" i="5"/>
  <c r="B4078" i="5"/>
  <c r="B4079" i="5"/>
  <c r="B4080" i="5"/>
  <c r="B4081" i="5"/>
  <c r="B4082" i="5"/>
  <c r="B4083" i="5"/>
  <c r="B4084" i="5"/>
  <c r="B4085" i="5"/>
  <c r="B4086" i="5"/>
  <c r="B4087" i="5"/>
  <c r="B4088" i="5"/>
  <c r="B4089" i="5"/>
  <c r="B4090" i="5"/>
  <c r="B4091" i="5"/>
  <c r="B4092" i="5"/>
  <c r="B4093" i="5"/>
  <c r="B4094" i="5"/>
  <c r="B4095" i="5"/>
  <c r="B4096" i="5"/>
  <c r="B4097" i="5"/>
  <c r="B4098" i="5"/>
  <c r="B4099" i="5"/>
  <c r="B4100" i="5"/>
  <c r="B4101" i="5"/>
  <c r="B4102" i="5"/>
  <c r="B4103" i="5"/>
  <c r="B4104" i="5"/>
  <c r="B4105" i="5"/>
  <c r="B4106" i="5"/>
  <c r="B4107" i="5"/>
  <c r="B4108" i="5"/>
  <c r="B4109" i="5"/>
  <c r="B4110" i="5"/>
  <c r="B4111" i="5"/>
  <c r="B4112" i="5"/>
  <c r="B4113" i="5"/>
  <c r="B4114" i="5"/>
  <c r="B4115" i="5"/>
  <c r="B4116" i="5"/>
  <c r="B4117" i="5"/>
  <c r="B4118" i="5"/>
  <c r="B4119" i="5"/>
  <c r="B4120" i="5"/>
  <c r="B4121" i="5"/>
  <c r="B4122" i="5"/>
  <c r="B4123" i="5"/>
  <c r="B4124" i="5"/>
  <c r="B4125" i="5"/>
  <c r="B4126" i="5"/>
  <c r="B4127" i="5"/>
  <c r="B4128" i="5"/>
  <c r="B4129" i="5"/>
  <c r="B4130" i="5"/>
  <c r="B4131" i="5"/>
  <c r="B4132" i="5"/>
  <c r="B4133" i="5"/>
  <c r="B4134" i="5"/>
  <c r="B4135" i="5"/>
  <c r="B4136" i="5"/>
  <c r="B4137" i="5"/>
  <c r="B4138" i="5"/>
  <c r="B4139" i="5"/>
  <c r="B4140" i="5"/>
  <c r="B4141" i="5"/>
  <c r="B4142" i="5"/>
  <c r="B4143" i="5"/>
  <c r="B4144" i="5"/>
  <c r="B4145" i="5"/>
  <c r="B4146" i="5"/>
  <c r="B4147" i="5"/>
  <c r="B4148" i="5"/>
  <c r="B4149" i="5"/>
  <c r="B4150" i="5"/>
  <c r="B4151" i="5"/>
  <c r="B4152" i="5"/>
  <c r="B4153" i="5"/>
  <c r="B4154" i="5"/>
  <c r="B4155" i="5"/>
  <c r="B4156" i="5"/>
  <c r="B4157" i="5"/>
  <c r="B4158" i="5"/>
  <c r="B4159" i="5"/>
  <c r="B4160" i="5"/>
  <c r="B4161" i="5"/>
  <c r="B4162" i="5"/>
  <c r="B4163" i="5"/>
  <c r="B4164" i="5"/>
  <c r="B4165" i="5"/>
  <c r="B4166" i="5"/>
  <c r="B4167" i="5"/>
  <c r="B4168" i="5"/>
  <c r="B4169" i="5"/>
  <c r="B4170" i="5"/>
  <c r="B4171" i="5"/>
  <c r="B4172" i="5"/>
  <c r="B4173" i="5"/>
  <c r="B4174" i="5"/>
  <c r="B4175" i="5"/>
  <c r="B4176" i="5"/>
  <c r="B4177" i="5"/>
  <c r="B4178" i="5"/>
  <c r="B4179" i="5"/>
  <c r="B4180" i="5"/>
  <c r="B4181" i="5"/>
  <c r="B4182" i="5"/>
  <c r="B4183" i="5"/>
  <c r="B4184" i="5"/>
  <c r="B4185" i="5"/>
  <c r="B4186" i="5"/>
  <c r="B4187" i="5"/>
  <c r="B4188" i="5"/>
  <c r="B4189" i="5"/>
  <c r="B4190" i="5"/>
  <c r="B4191" i="5"/>
  <c r="B4192" i="5"/>
  <c r="B4193" i="5"/>
  <c r="B4194" i="5"/>
  <c r="B4195" i="5"/>
  <c r="B4196" i="5"/>
  <c r="B4197" i="5"/>
  <c r="B4198" i="5"/>
  <c r="B4199" i="5"/>
  <c r="B4200" i="5"/>
  <c r="B4201" i="5"/>
  <c r="B4202" i="5"/>
  <c r="B4203" i="5"/>
  <c r="B4204" i="5"/>
  <c r="B4205" i="5"/>
  <c r="B4206" i="5"/>
  <c r="B4207" i="5"/>
  <c r="B4208" i="5"/>
  <c r="B4209" i="5"/>
  <c r="B4210" i="5"/>
  <c r="B4211" i="5"/>
  <c r="B4212" i="5"/>
  <c r="B4213" i="5"/>
  <c r="B4214" i="5"/>
  <c r="B4215" i="5"/>
  <c r="B4216" i="5"/>
  <c r="B4217" i="5"/>
  <c r="B4218" i="5"/>
  <c r="B4219" i="5"/>
  <c r="B4220" i="5"/>
  <c r="B4221" i="5"/>
  <c r="B4222" i="5"/>
  <c r="B4223" i="5"/>
  <c r="B4224" i="5"/>
  <c r="B4225" i="5"/>
  <c r="B4226" i="5"/>
  <c r="B4227" i="5"/>
  <c r="B4228" i="5"/>
  <c r="B4229" i="5"/>
  <c r="B4230" i="5"/>
  <c r="B4231" i="5"/>
  <c r="B4232" i="5"/>
  <c r="B4233" i="5"/>
  <c r="B4234" i="5"/>
  <c r="B4235" i="5"/>
  <c r="B4236" i="5"/>
  <c r="B4237" i="5"/>
  <c r="B4238" i="5"/>
  <c r="B4239" i="5"/>
  <c r="B4240" i="5"/>
  <c r="B4241" i="5"/>
  <c r="B4242" i="5"/>
  <c r="B4243" i="5"/>
  <c r="B4244" i="5"/>
  <c r="B4245" i="5"/>
  <c r="B4246" i="5"/>
  <c r="B4247" i="5"/>
  <c r="B4248" i="5"/>
  <c r="B4249" i="5"/>
  <c r="B4250" i="5"/>
  <c r="B4251" i="5"/>
  <c r="B4252" i="5"/>
  <c r="B4253" i="5"/>
  <c r="B4254" i="5"/>
  <c r="B4255" i="5"/>
  <c r="B4256" i="5"/>
  <c r="B4257" i="5"/>
  <c r="B4258" i="5"/>
  <c r="B4259" i="5"/>
  <c r="B4260" i="5"/>
  <c r="B4261" i="5"/>
  <c r="B4262" i="5"/>
  <c r="B4263" i="5"/>
  <c r="B4264" i="5"/>
  <c r="B4265" i="5"/>
  <c r="B4266" i="5"/>
  <c r="B4267" i="5"/>
  <c r="B4268" i="5"/>
  <c r="B4269" i="5"/>
  <c r="B4270" i="5"/>
  <c r="B4271" i="5"/>
  <c r="B4272" i="5"/>
  <c r="B4273" i="5"/>
  <c r="B4274" i="5"/>
  <c r="B4275" i="5"/>
  <c r="B4276" i="5"/>
  <c r="B4277" i="5"/>
  <c r="B4278" i="5"/>
  <c r="B4279" i="5"/>
  <c r="B4280" i="5"/>
  <c r="B4281" i="5"/>
  <c r="B4282" i="5"/>
  <c r="B4283" i="5"/>
  <c r="B4284" i="5"/>
  <c r="B4285" i="5"/>
  <c r="B4286" i="5"/>
  <c r="B4287" i="5"/>
  <c r="B4288" i="5"/>
  <c r="B4289" i="5"/>
  <c r="B4290" i="5"/>
  <c r="B4291" i="5"/>
  <c r="B4292" i="5"/>
  <c r="B4293" i="5"/>
  <c r="B4294" i="5"/>
  <c r="B4295" i="5"/>
  <c r="B4296" i="5"/>
  <c r="B4297" i="5"/>
  <c r="B4298" i="5"/>
  <c r="B4299" i="5"/>
  <c r="B4300" i="5"/>
  <c r="B4301" i="5"/>
  <c r="B4302" i="5"/>
  <c r="B4303" i="5"/>
  <c r="B4304" i="5"/>
  <c r="B4305" i="5"/>
  <c r="B4306" i="5"/>
  <c r="B4307" i="5"/>
  <c r="B4308" i="5"/>
  <c r="B4309" i="5"/>
  <c r="B4310" i="5"/>
  <c r="B4311" i="5"/>
  <c r="B4312" i="5"/>
  <c r="B4313" i="5"/>
  <c r="B4314" i="5"/>
  <c r="B4315" i="5"/>
  <c r="B4316" i="5"/>
  <c r="B4317" i="5"/>
  <c r="B4318" i="5"/>
  <c r="B4319" i="5"/>
  <c r="B4320" i="5"/>
  <c r="B4321" i="5"/>
  <c r="B4322" i="5"/>
  <c r="B4323" i="5"/>
  <c r="B4324" i="5"/>
  <c r="B4325" i="5"/>
  <c r="B4326" i="5"/>
  <c r="B4327" i="5"/>
  <c r="B4328" i="5"/>
  <c r="B4329" i="5"/>
  <c r="B4330" i="5"/>
  <c r="B4331" i="5"/>
  <c r="B4332" i="5"/>
  <c r="B4333" i="5"/>
  <c r="B4334" i="5"/>
  <c r="B4335" i="5"/>
  <c r="B4336" i="5"/>
  <c r="B4337" i="5"/>
  <c r="B4338" i="5"/>
  <c r="B4339" i="5"/>
  <c r="B4340" i="5"/>
  <c r="B4341" i="5"/>
  <c r="B4342" i="5"/>
  <c r="B4343" i="5"/>
  <c r="B4344" i="5"/>
  <c r="B4345" i="5"/>
  <c r="B4346" i="5"/>
  <c r="B4347" i="5"/>
  <c r="B4348" i="5"/>
  <c r="B4349" i="5"/>
  <c r="B4350" i="5"/>
  <c r="B4351" i="5"/>
  <c r="B4352" i="5"/>
  <c r="B4353" i="5"/>
  <c r="B4354" i="5"/>
  <c r="B4355" i="5"/>
  <c r="B4356" i="5"/>
  <c r="B4357" i="5"/>
  <c r="B4358" i="5"/>
  <c r="B4359" i="5"/>
  <c r="B4360" i="5"/>
  <c r="B4361" i="5"/>
  <c r="B4362" i="5"/>
  <c r="B4363" i="5"/>
  <c r="B4364" i="5"/>
  <c r="B4365" i="5"/>
  <c r="B4366" i="5"/>
  <c r="B4367" i="5"/>
  <c r="B4368" i="5"/>
  <c r="B4369" i="5"/>
  <c r="B4370" i="5"/>
  <c r="B4371" i="5"/>
  <c r="B4372" i="5"/>
  <c r="B4373" i="5"/>
  <c r="B4374" i="5"/>
  <c r="B4375" i="5"/>
  <c r="B4376" i="5"/>
  <c r="B4377" i="5"/>
  <c r="B4378" i="5"/>
  <c r="B4379" i="5"/>
  <c r="B4380" i="5"/>
  <c r="B4381" i="5"/>
  <c r="B4382" i="5"/>
  <c r="B4383" i="5"/>
  <c r="B4384" i="5"/>
  <c r="B4385" i="5"/>
  <c r="B4386" i="5"/>
  <c r="B4387" i="5"/>
  <c r="B4388" i="5"/>
  <c r="B4389" i="5"/>
  <c r="B4390" i="5"/>
  <c r="B4391" i="5"/>
  <c r="B4392" i="5"/>
  <c r="B4393" i="5"/>
  <c r="B4394" i="5"/>
  <c r="B4395" i="5"/>
  <c r="B4396" i="5"/>
  <c r="B4397" i="5"/>
  <c r="B4398" i="5"/>
  <c r="B4399" i="5"/>
  <c r="B4400" i="5"/>
  <c r="B4401" i="5"/>
  <c r="B4402" i="5"/>
  <c r="B4403" i="5"/>
  <c r="B4404" i="5"/>
  <c r="B4405" i="5"/>
  <c r="B4406" i="5"/>
  <c r="B4407" i="5"/>
  <c r="B4408" i="5"/>
  <c r="B4409" i="5"/>
  <c r="B4410" i="5"/>
  <c r="B4411" i="5"/>
  <c r="B4412" i="5"/>
  <c r="B4413" i="5"/>
  <c r="B4414" i="5"/>
  <c r="B4415" i="5"/>
  <c r="B4416" i="5"/>
  <c r="B4417" i="5"/>
  <c r="B4418" i="5"/>
  <c r="B4419" i="5"/>
  <c r="B4420" i="5"/>
  <c r="B4421" i="5"/>
  <c r="B4422" i="5"/>
  <c r="B4423" i="5"/>
  <c r="B4424" i="5"/>
  <c r="B4425" i="5"/>
  <c r="B4426" i="5"/>
  <c r="B4427" i="5"/>
  <c r="B4428" i="5"/>
  <c r="B4429" i="5"/>
  <c r="B4430" i="5"/>
  <c r="B4431" i="5"/>
  <c r="B4432" i="5"/>
  <c r="B4433" i="5"/>
  <c r="B4434" i="5"/>
  <c r="B4435" i="5"/>
  <c r="B4436" i="5"/>
  <c r="B4437" i="5"/>
  <c r="B4438" i="5"/>
  <c r="B4439" i="5"/>
  <c r="B4440" i="5"/>
  <c r="B4441" i="5"/>
  <c r="B4442" i="5"/>
  <c r="B4443" i="5"/>
  <c r="B4444" i="5"/>
  <c r="B4445" i="5"/>
  <c r="B4446" i="5"/>
  <c r="B4447" i="5"/>
  <c r="B4448" i="5"/>
  <c r="B4449" i="5"/>
  <c r="B4450" i="5"/>
  <c r="B4451" i="5"/>
  <c r="B4452" i="5"/>
  <c r="B4453" i="5"/>
  <c r="B4454" i="5"/>
  <c r="B4455" i="5"/>
  <c r="B4456" i="5"/>
  <c r="B4457" i="5"/>
  <c r="B4458" i="5"/>
  <c r="B4459" i="5"/>
  <c r="B4460" i="5"/>
  <c r="B4461" i="5"/>
  <c r="B4462" i="5"/>
  <c r="B4463" i="5"/>
  <c r="B4464" i="5"/>
  <c r="B4465" i="5"/>
  <c r="B4466" i="5"/>
  <c r="B4467" i="5"/>
  <c r="B4468" i="5"/>
  <c r="B4469" i="5"/>
  <c r="B4470" i="5"/>
  <c r="B4471" i="5"/>
  <c r="B4472" i="5"/>
  <c r="B4473" i="5"/>
  <c r="B4474" i="5"/>
  <c r="B4475" i="5"/>
  <c r="B4476" i="5"/>
  <c r="B4477" i="5"/>
  <c r="B4478" i="5"/>
  <c r="B4479" i="5"/>
  <c r="B4480" i="5"/>
  <c r="B4481" i="5"/>
  <c r="B4482" i="5"/>
  <c r="B4483" i="5"/>
  <c r="B4484" i="5"/>
  <c r="B4485" i="5"/>
  <c r="B4486" i="5"/>
  <c r="B4487" i="5"/>
  <c r="B4488" i="5"/>
  <c r="B4489" i="5"/>
  <c r="B4490" i="5"/>
  <c r="B4491" i="5"/>
  <c r="B4492" i="5"/>
  <c r="B4493" i="5"/>
  <c r="B4494" i="5"/>
  <c r="B4495" i="5"/>
  <c r="B4496" i="5"/>
  <c r="B4497" i="5"/>
  <c r="B4498" i="5"/>
  <c r="B4499" i="5"/>
  <c r="B4500" i="5"/>
  <c r="B4501" i="5"/>
  <c r="B4502" i="5"/>
  <c r="B4503" i="5"/>
  <c r="B4504" i="5"/>
  <c r="B4505" i="5"/>
  <c r="B4506" i="5"/>
  <c r="B4507" i="5"/>
  <c r="B4508" i="5"/>
  <c r="B4509" i="5"/>
  <c r="B4510" i="5"/>
  <c r="B4511" i="5"/>
  <c r="B4512" i="5"/>
  <c r="B4513" i="5"/>
  <c r="B4514" i="5"/>
  <c r="B4515" i="5"/>
  <c r="B4516" i="5"/>
  <c r="B4517" i="5"/>
  <c r="B4518" i="5"/>
  <c r="B4519" i="5"/>
  <c r="B4520" i="5"/>
  <c r="B4521" i="5"/>
  <c r="B4522" i="5"/>
  <c r="B4523" i="5"/>
  <c r="B4524" i="5"/>
  <c r="B4525" i="5"/>
  <c r="B4526" i="5"/>
  <c r="B4527" i="5"/>
  <c r="B4528" i="5"/>
  <c r="B4529" i="5"/>
  <c r="B4530" i="5"/>
  <c r="B4531" i="5"/>
  <c r="B4532" i="5"/>
  <c r="B4533" i="5"/>
  <c r="B4534" i="5"/>
  <c r="B4535" i="5"/>
  <c r="B4536" i="5"/>
  <c r="B4537" i="5"/>
  <c r="B4538" i="5"/>
  <c r="B4539" i="5"/>
  <c r="B4540" i="5"/>
  <c r="B4541" i="5"/>
  <c r="B4542" i="5"/>
  <c r="B4543" i="5"/>
  <c r="B4544" i="5"/>
  <c r="B4545" i="5"/>
  <c r="B4546" i="5"/>
  <c r="B4547" i="5"/>
  <c r="B4548" i="5"/>
  <c r="B4549" i="5"/>
  <c r="B4550" i="5"/>
  <c r="B4551" i="5"/>
  <c r="B4552" i="5"/>
  <c r="B4553" i="5"/>
  <c r="B4554" i="5"/>
  <c r="B4555" i="5"/>
  <c r="B4556" i="5"/>
  <c r="B4557" i="5"/>
  <c r="B4558" i="5"/>
  <c r="B4559" i="5"/>
  <c r="B4560" i="5"/>
  <c r="B4561" i="5"/>
  <c r="B4562" i="5"/>
  <c r="B4563" i="5"/>
  <c r="B4564" i="5"/>
  <c r="B4565" i="5"/>
  <c r="B4566" i="5"/>
  <c r="B4567" i="5"/>
  <c r="B4568" i="5"/>
  <c r="B4569" i="5"/>
  <c r="B4570" i="5"/>
  <c r="B4571" i="5"/>
  <c r="B4572" i="5"/>
  <c r="B4573" i="5"/>
  <c r="B4574" i="5"/>
  <c r="B4575" i="5"/>
  <c r="B4576" i="5"/>
  <c r="B4577" i="5"/>
  <c r="B4578" i="5"/>
  <c r="B4579" i="5"/>
  <c r="B4580" i="5"/>
  <c r="B4581" i="5"/>
  <c r="B4582" i="5"/>
  <c r="B4583" i="5"/>
  <c r="B4584" i="5"/>
  <c r="B4585" i="5"/>
  <c r="B4586" i="5"/>
  <c r="B4587" i="5"/>
  <c r="B4588" i="5"/>
  <c r="B4589" i="5"/>
  <c r="B4590" i="5"/>
  <c r="B4591" i="5"/>
  <c r="B4592" i="5"/>
  <c r="B4593" i="5"/>
  <c r="B4594" i="5"/>
  <c r="B4595" i="5"/>
  <c r="B4596" i="5"/>
  <c r="B4597" i="5"/>
  <c r="B4598" i="5"/>
  <c r="B4599" i="5"/>
  <c r="B4600" i="5"/>
  <c r="B4601" i="5"/>
  <c r="B4602" i="5"/>
  <c r="B4603" i="5"/>
  <c r="B4604" i="5"/>
  <c r="B4605" i="5"/>
  <c r="B4606" i="5"/>
  <c r="B4607" i="5"/>
  <c r="B4608" i="5"/>
  <c r="B4609" i="5"/>
  <c r="B4610" i="5"/>
  <c r="B4611" i="5"/>
  <c r="B4612" i="5"/>
  <c r="B4613" i="5"/>
  <c r="B4614" i="5"/>
  <c r="B4615" i="5"/>
  <c r="B4616" i="5"/>
  <c r="B4617" i="5"/>
  <c r="B4618" i="5"/>
  <c r="B4619" i="5"/>
  <c r="B4620" i="5"/>
  <c r="B4621" i="5"/>
  <c r="B4622" i="5"/>
  <c r="B4623" i="5"/>
  <c r="B4624" i="5"/>
  <c r="B4625" i="5"/>
  <c r="B4626" i="5"/>
  <c r="B4627" i="5"/>
  <c r="B4628" i="5"/>
  <c r="B4629" i="5"/>
  <c r="B4630" i="5"/>
  <c r="B4631" i="5"/>
  <c r="B4632" i="5"/>
  <c r="B4633" i="5"/>
  <c r="B4634" i="5"/>
  <c r="B4635" i="5"/>
  <c r="B4636" i="5"/>
  <c r="B4637" i="5"/>
  <c r="B4638" i="5"/>
  <c r="B4639" i="5"/>
  <c r="B4640" i="5"/>
  <c r="B4641" i="5"/>
  <c r="B4642" i="5"/>
  <c r="B4643" i="5"/>
  <c r="B4644" i="5"/>
  <c r="B4645" i="5"/>
  <c r="B4646" i="5"/>
  <c r="B4647" i="5"/>
  <c r="B4648" i="5"/>
  <c r="B4649" i="5"/>
  <c r="B4650" i="5"/>
  <c r="B4651" i="5"/>
  <c r="B4652" i="5"/>
  <c r="B4653" i="5"/>
  <c r="B4654" i="5"/>
  <c r="B4655" i="5"/>
  <c r="B4656" i="5"/>
  <c r="B4657" i="5"/>
  <c r="B4658" i="5"/>
  <c r="B4659" i="5"/>
  <c r="B4660" i="5"/>
  <c r="B4661" i="5"/>
  <c r="B4662" i="5"/>
  <c r="B4663" i="5"/>
  <c r="B4664" i="5"/>
  <c r="B4665" i="5"/>
  <c r="B4666" i="5"/>
  <c r="B4667" i="5"/>
  <c r="B4668" i="5"/>
  <c r="B4669" i="5"/>
  <c r="B4670" i="5"/>
  <c r="B4671" i="5"/>
  <c r="B4672" i="5"/>
  <c r="B4673" i="5"/>
  <c r="B4674" i="5"/>
  <c r="B4675" i="5"/>
  <c r="B4676" i="5"/>
  <c r="B4677" i="5"/>
  <c r="B4678" i="5"/>
  <c r="B4679" i="5"/>
  <c r="B4680" i="5"/>
  <c r="B4681" i="5"/>
  <c r="B4682" i="5"/>
  <c r="B4683" i="5"/>
  <c r="B4684" i="5"/>
  <c r="B4685" i="5"/>
  <c r="B4686" i="5"/>
  <c r="B4687" i="5"/>
  <c r="B4688" i="5"/>
  <c r="B4689" i="5"/>
  <c r="B4690" i="5"/>
  <c r="B4691" i="5"/>
  <c r="B4692" i="5"/>
  <c r="B4693" i="5"/>
  <c r="B4694" i="5"/>
  <c r="B4695" i="5"/>
  <c r="B4696" i="5"/>
  <c r="B4697" i="5"/>
  <c r="B4698" i="5"/>
  <c r="B4699" i="5"/>
  <c r="B4700" i="5"/>
  <c r="B4701" i="5"/>
  <c r="B4702" i="5"/>
  <c r="B4703" i="5"/>
  <c r="B4704" i="5"/>
  <c r="B4705" i="5"/>
  <c r="B4706" i="5"/>
  <c r="B4707" i="5"/>
  <c r="B4708" i="5"/>
  <c r="B4709" i="5"/>
  <c r="B4710" i="5"/>
  <c r="B4711" i="5"/>
  <c r="B4712" i="5"/>
  <c r="B4713" i="5"/>
  <c r="B4714" i="5"/>
  <c r="B4715" i="5"/>
  <c r="B4716" i="5"/>
  <c r="B4717" i="5"/>
  <c r="B4718" i="5"/>
  <c r="B4719" i="5"/>
  <c r="B4720" i="5"/>
  <c r="B4721" i="5"/>
  <c r="B4722" i="5"/>
  <c r="B4723" i="5"/>
  <c r="B4724" i="5"/>
  <c r="B4725" i="5"/>
  <c r="B4726" i="5"/>
  <c r="B4727" i="5"/>
  <c r="B4728" i="5"/>
  <c r="B4729" i="5"/>
  <c r="B4730" i="5"/>
  <c r="B4731" i="5"/>
  <c r="B4732" i="5"/>
  <c r="B4733" i="5"/>
  <c r="B4734" i="5"/>
  <c r="B4735" i="5"/>
  <c r="B4736" i="5"/>
  <c r="B4737" i="5"/>
  <c r="B4738" i="5"/>
  <c r="B4739" i="5"/>
  <c r="B4740" i="5"/>
  <c r="B4741" i="5"/>
  <c r="B4742" i="5"/>
  <c r="B4743" i="5"/>
  <c r="B4744" i="5"/>
  <c r="B4745" i="5"/>
  <c r="B4746" i="5"/>
  <c r="B4747" i="5"/>
  <c r="B4748" i="5"/>
  <c r="B4749" i="5"/>
  <c r="B4750" i="5"/>
  <c r="B4751" i="5"/>
  <c r="B4752" i="5"/>
  <c r="B4753" i="5"/>
  <c r="B4754" i="5"/>
  <c r="B4755" i="5"/>
  <c r="B4756" i="5"/>
  <c r="B4757" i="5"/>
  <c r="B4758" i="5"/>
  <c r="B4759" i="5"/>
  <c r="B4760" i="5"/>
  <c r="B4761" i="5"/>
  <c r="B4762" i="5"/>
  <c r="B4763" i="5"/>
  <c r="B4764" i="5"/>
  <c r="B4765" i="5"/>
  <c r="B4766" i="5"/>
  <c r="B4767" i="5"/>
  <c r="B4768" i="5"/>
  <c r="B4769" i="5"/>
  <c r="B4770" i="5"/>
  <c r="B4771" i="5"/>
  <c r="B4772" i="5"/>
  <c r="B4773" i="5"/>
  <c r="B4774" i="5"/>
  <c r="B4775" i="5"/>
  <c r="B4776" i="5"/>
  <c r="B4777" i="5"/>
  <c r="B4778" i="5"/>
  <c r="B4779" i="5"/>
  <c r="B4780" i="5"/>
  <c r="B4781" i="5"/>
  <c r="B4782" i="5"/>
  <c r="B4783" i="5"/>
  <c r="B4784" i="5"/>
  <c r="B4785" i="5"/>
  <c r="B4786" i="5"/>
  <c r="B4787" i="5"/>
  <c r="B4788" i="5"/>
  <c r="B4789" i="5"/>
  <c r="B4790" i="5"/>
  <c r="B4791" i="5"/>
  <c r="B4792" i="5"/>
  <c r="B4793" i="5"/>
  <c r="B4794" i="5"/>
  <c r="B4795" i="5"/>
  <c r="B4796" i="5"/>
  <c r="B4797" i="5"/>
  <c r="B4798" i="5"/>
  <c r="B4799" i="5"/>
  <c r="B4800" i="5"/>
  <c r="B4801" i="5"/>
  <c r="B4802" i="5"/>
  <c r="B4803" i="5"/>
  <c r="B4804" i="5"/>
  <c r="B4805" i="5"/>
  <c r="B4806" i="5"/>
  <c r="B4807" i="5"/>
  <c r="B4808" i="5"/>
  <c r="B4809" i="5"/>
  <c r="B4810" i="5"/>
  <c r="B4811" i="5"/>
  <c r="B4812" i="5"/>
  <c r="B4813" i="5"/>
  <c r="B4814" i="5"/>
  <c r="B4815" i="5"/>
  <c r="B4816" i="5"/>
  <c r="B4817" i="5"/>
  <c r="B4818" i="5"/>
  <c r="B4819" i="5"/>
  <c r="B4820" i="5"/>
  <c r="B4821" i="5"/>
  <c r="B4822" i="5"/>
  <c r="B4823" i="5"/>
  <c r="B4824" i="5"/>
  <c r="B4825" i="5"/>
  <c r="B4826" i="5"/>
  <c r="B4827" i="5"/>
  <c r="B4828" i="5"/>
  <c r="B4829" i="5"/>
  <c r="B4830" i="5"/>
  <c r="B4831" i="5"/>
  <c r="B4832" i="5"/>
  <c r="B4833" i="5"/>
  <c r="B4834" i="5"/>
  <c r="B4835" i="5"/>
  <c r="B4836" i="5"/>
  <c r="B4837" i="5"/>
  <c r="B4838" i="5"/>
  <c r="B4839" i="5"/>
  <c r="B4840" i="5"/>
  <c r="B4841" i="5"/>
  <c r="B4842" i="5"/>
  <c r="B4843" i="5"/>
  <c r="B4844" i="5"/>
  <c r="B4845" i="5"/>
  <c r="B4846" i="5"/>
  <c r="B4847" i="5"/>
  <c r="B4848" i="5"/>
  <c r="B4849" i="5"/>
  <c r="B4850" i="5"/>
  <c r="B4851" i="5"/>
  <c r="B4852" i="5"/>
  <c r="B4853" i="5"/>
  <c r="B4854" i="5"/>
  <c r="B4855" i="5"/>
  <c r="B4856" i="5"/>
  <c r="B4857" i="5"/>
  <c r="B4858" i="5"/>
  <c r="B4859" i="5"/>
  <c r="B4860" i="5"/>
  <c r="B4861" i="5"/>
  <c r="B4862" i="5"/>
  <c r="B4863" i="5"/>
  <c r="B4864" i="5"/>
  <c r="B4865" i="5"/>
  <c r="B4866" i="5"/>
  <c r="B4867" i="5"/>
  <c r="B4868" i="5"/>
  <c r="B4869" i="5"/>
  <c r="B4870" i="5"/>
  <c r="B4871" i="5"/>
  <c r="B4872" i="5"/>
  <c r="B4873" i="5"/>
  <c r="B4874" i="5"/>
  <c r="B4875" i="5"/>
  <c r="B4876" i="5"/>
  <c r="B4877" i="5"/>
  <c r="B4878" i="5"/>
  <c r="B4879" i="5"/>
  <c r="B4880" i="5"/>
  <c r="B4881" i="5"/>
  <c r="B4882" i="5"/>
  <c r="B4883" i="5"/>
  <c r="B4884" i="5"/>
  <c r="B4885" i="5"/>
  <c r="B4886" i="5"/>
  <c r="B4887" i="5"/>
  <c r="B4888" i="5"/>
  <c r="B4889" i="5"/>
  <c r="B4890" i="5"/>
  <c r="B4891" i="5"/>
  <c r="B4892" i="5"/>
  <c r="B4893" i="5"/>
  <c r="B4894" i="5"/>
  <c r="B4895" i="5"/>
  <c r="B4896" i="5"/>
  <c r="B4897" i="5"/>
  <c r="B4898" i="5"/>
  <c r="B4899" i="5"/>
  <c r="B4900" i="5"/>
  <c r="B4901" i="5"/>
  <c r="B4902" i="5"/>
  <c r="B4903" i="5"/>
  <c r="B4904" i="5"/>
  <c r="B4905" i="5"/>
  <c r="B4906" i="5"/>
  <c r="B4907" i="5"/>
  <c r="B4908" i="5"/>
  <c r="B4909" i="5"/>
  <c r="B4910" i="5"/>
  <c r="B4911" i="5"/>
  <c r="B4912" i="5"/>
  <c r="B4913" i="5"/>
  <c r="B4914" i="5"/>
  <c r="B4915" i="5"/>
  <c r="B4916" i="5"/>
  <c r="B4917" i="5"/>
  <c r="B4918" i="5"/>
  <c r="B4919" i="5"/>
  <c r="B4920" i="5"/>
  <c r="B4921" i="5"/>
  <c r="B4922" i="5"/>
  <c r="B4923" i="5"/>
  <c r="B4924" i="5"/>
  <c r="B4925" i="5"/>
  <c r="B4926" i="5"/>
  <c r="B4927" i="5"/>
  <c r="B4928" i="5"/>
  <c r="B4929" i="5"/>
  <c r="B4930" i="5"/>
  <c r="B4931" i="5"/>
  <c r="B4932" i="5"/>
  <c r="B4933" i="5"/>
  <c r="B4934" i="5"/>
  <c r="B4935" i="5"/>
  <c r="B4936" i="5"/>
  <c r="B4937" i="5"/>
  <c r="B4938" i="5"/>
  <c r="B4939" i="5"/>
  <c r="B4940" i="5"/>
  <c r="B4941" i="5"/>
  <c r="B4942" i="5"/>
  <c r="B4943" i="5"/>
  <c r="B4944" i="5"/>
  <c r="B4945" i="5"/>
  <c r="B4946" i="5"/>
  <c r="B4947" i="5"/>
  <c r="B4948" i="5"/>
  <c r="B4949" i="5"/>
  <c r="B4950" i="5"/>
  <c r="B4951" i="5"/>
  <c r="B4952" i="5"/>
  <c r="B4953" i="5"/>
  <c r="B4954" i="5"/>
  <c r="B4955" i="5"/>
  <c r="B4956" i="5"/>
  <c r="B4957" i="5"/>
  <c r="B4958" i="5"/>
  <c r="B4959" i="5"/>
  <c r="B4960" i="5"/>
  <c r="B4961" i="5"/>
  <c r="B4962" i="5"/>
  <c r="B4963" i="5"/>
  <c r="B4964" i="5"/>
  <c r="B4965" i="5"/>
  <c r="B4966" i="5"/>
  <c r="B4967" i="5"/>
  <c r="B4968" i="5"/>
  <c r="B4969" i="5"/>
  <c r="B4970" i="5"/>
  <c r="B4971" i="5"/>
  <c r="B4972" i="5"/>
  <c r="B4973" i="5"/>
  <c r="B4974" i="5"/>
  <c r="B4975" i="5"/>
  <c r="B4976" i="5"/>
  <c r="B4977" i="5"/>
  <c r="B4978" i="5"/>
  <c r="B4979" i="5"/>
  <c r="B4980" i="5"/>
  <c r="B4981" i="5"/>
  <c r="B4982" i="5"/>
  <c r="B4983" i="5"/>
  <c r="B4984" i="5"/>
  <c r="B4985" i="5"/>
  <c r="B4986" i="5"/>
  <c r="B4987" i="5"/>
  <c r="B4988" i="5"/>
  <c r="B4989" i="5"/>
  <c r="B4990" i="5"/>
  <c r="B4991" i="5"/>
  <c r="B4992" i="5"/>
  <c r="B4993" i="5"/>
  <c r="B4994" i="5"/>
  <c r="B4995" i="5"/>
  <c r="B4996" i="5"/>
  <c r="B4997" i="5"/>
  <c r="B4998" i="5"/>
  <c r="B4999" i="5"/>
  <c r="B5000" i="5"/>
  <c r="B5001" i="5"/>
  <c r="B5002" i="5"/>
  <c r="B5003" i="5"/>
  <c r="B5004" i="5"/>
  <c r="B5005" i="5"/>
  <c r="B5006" i="5"/>
  <c r="B5007" i="5"/>
  <c r="B5008" i="5"/>
  <c r="B5009" i="5"/>
  <c r="B5010" i="5"/>
  <c r="B5011" i="5"/>
  <c r="B5012" i="5"/>
  <c r="B5013" i="5"/>
  <c r="B5014" i="5"/>
  <c r="B5015" i="5"/>
  <c r="B5016" i="5"/>
  <c r="B5017" i="5"/>
  <c r="B5018" i="5"/>
  <c r="B5019" i="5"/>
  <c r="B5020" i="5"/>
  <c r="B5021" i="5"/>
  <c r="B5022" i="5"/>
  <c r="B5023" i="5"/>
  <c r="B5024" i="5"/>
  <c r="B5025" i="5"/>
  <c r="B5026" i="5"/>
  <c r="B5027" i="5"/>
  <c r="B5028" i="5"/>
  <c r="B5029" i="5"/>
  <c r="B5030" i="5"/>
  <c r="B5031" i="5"/>
  <c r="B5032" i="5"/>
  <c r="B5033" i="5"/>
  <c r="B5034" i="5"/>
  <c r="B5035" i="5"/>
  <c r="B5036" i="5"/>
  <c r="B5037" i="5"/>
  <c r="B5038" i="5"/>
  <c r="B5039" i="5"/>
  <c r="B5040" i="5"/>
  <c r="B5041" i="5"/>
  <c r="B5042" i="5"/>
  <c r="B5043" i="5"/>
  <c r="B5044" i="5"/>
  <c r="B5045" i="5"/>
  <c r="B5046" i="5"/>
  <c r="B5047" i="5"/>
  <c r="B5048" i="5"/>
  <c r="B5049" i="5"/>
  <c r="B5050" i="5"/>
  <c r="B5051" i="5"/>
  <c r="B5052" i="5"/>
  <c r="B5053" i="5"/>
  <c r="B5054" i="5"/>
  <c r="B5055" i="5"/>
  <c r="B5056" i="5"/>
  <c r="B5057" i="5"/>
  <c r="B5058" i="5"/>
  <c r="B5059" i="5"/>
  <c r="B5060" i="5"/>
  <c r="B5061" i="5"/>
  <c r="B5062" i="5"/>
  <c r="B5063" i="5"/>
  <c r="B5064" i="5"/>
  <c r="B5065" i="5"/>
  <c r="B5066" i="5"/>
  <c r="B5067" i="5"/>
  <c r="B5068" i="5"/>
  <c r="B5069" i="5"/>
  <c r="B5070" i="5"/>
  <c r="B5071" i="5"/>
  <c r="B5072" i="5"/>
  <c r="B5073" i="5"/>
  <c r="B5074" i="5"/>
  <c r="B5075" i="5"/>
  <c r="B5076" i="5"/>
  <c r="B5077" i="5"/>
  <c r="B5078" i="5"/>
  <c r="B5079" i="5"/>
  <c r="B5080" i="5"/>
  <c r="B5081" i="5"/>
  <c r="B5082" i="5"/>
  <c r="B5083" i="5"/>
  <c r="B5084" i="5"/>
  <c r="B5085" i="5"/>
  <c r="B5086" i="5"/>
  <c r="B5087" i="5"/>
  <c r="B5088" i="5"/>
  <c r="B5089" i="5"/>
  <c r="B5090" i="5"/>
  <c r="B5091" i="5"/>
  <c r="B5092" i="5"/>
  <c r="B5093" i="5"/>
  <c r="B5094" i="5"/>
  <c r="B5095" i="5"/>
  <c r="B5096" i="5"/>
  <c r="B5097" i="5"/>
  <c r="B5098" i="5"/>
  <c r="B5099" i="5"/>
  <c r="B5100" i="5"/>
  <c r="B5101" i="5"/>
  <c r="B5102" i="5"/>
  <c r="B5103" i="5"/>
  <c r="B5104" i="5"/>
  <c r="B5105" i="5"/>
  <c r="B5106" i="5"/>
  <c r="B5107" i="5"/>
  <c r="B5108" i="5"/>
  <c r="B5109" i="5"/>
  <c r="B5110" i="5"/>
  <c r="B5111" i="5"/>
  <c r="B5112" i="5"/>
  <c r="B5113" i="5"/>
  <c r="B5114" i="5"/>
  <c r="B5115" i="5"/>
  <c r="B5116" i="5"/>
  <c r="B5117" i="5"/>
  <c r="B5118" i="5"/>
  <c r="B5119" i="5"/>
  <c r="B5120" i="5"/>
  <c r="B5121" i="5"/>
  <c r="B5122" i="5"/>
  <c r="B5123" i="5"/>
  <c r="B5124" i="5"/>
  <c r="B5125" i="5"/>
  <c r="B5126" i="5"/>
  <c r="B5127" i="5"/>
  <c r="B5128" i="5"/>
  <c r="B5129" i="5"/>
  <c r="B5130" i="5"/>
  <c r="B5131" i="5"/>
  <c r="B5132" i="5"/>
  <c r="B5133" i="5"/>
  <c r="B5134" i="5"/>
  <c r="B5135" i="5"/>
  <c r="B5136" i="5"/>
  <c r="B5137" i="5"/>
  <c r="B5138" i="5"/>
  <c r="B5139" i="5"/>
  <c r="B5140" i="5"/>
  <c r="B5141" i="5"/>
  <c r="B5142" i="5"/>
  <c r="B5143" i="5"/>
  <c r="B5144" i="5"/>
  <c r="B5145" i="5"/>
  <c r="B5146" i="5"/>
  <c r="B5147" i="5"/>
  <c r="B5148" i="5"/>
  <c r="B5149" i="5"/>
  <c r="B5150" i="5"/>
  <c r="B5151" i="5"/>
  <c r="B5152" i="5"/>
  <c r="B5153" i="5"/>
  <c r="B5154" i="5"/>
  <c r="B5155" i="5"/>
  <c r="B5156" i="5"/>
  <c r="B5157" i="5"/>
  <c r="B5158" i="5"/>
  <c r="B5159" i="5"/>
  <c r="B5160" i="5"/>
  <c r="B5161" i="5"/>
  <c r="B5162" i="5"/>
  <c r="B5163" i="5"/>
  <c r="B5164" i="5"/>
  <c r="B5165" i="5"/>
  <c r="B5166" i="5"/>
  <c r="B5167" i="5"/>
  <c r="B5168" i="5"/>
  <c r="B5169" i="5"/>
  <c r="B5170" i="5"/>
  <c r="B5171" i="5"/>
  <c r="B5172" i="5"/>
  <c r="B5173" i="5"/>
  <c r="B5174" i="5"/>
  <c r="B5175" i="5"/>
  <c r="B5176" i="5"/>
  <c r="B5177" i="5"/>
  <c r="B5178" i="5"/>
  <c r="B5179" i="5"/>
  <c r="B5180" i="5"/>
  <c r="B5181" i="5"/>
  <c r="B5182" i="5"/>
  <c r="B5183" i="5"/>
  <c r="B5184" i="5"/>
  <c r="B5185" i="5"/>
  <c r="B5186" i="5"/>
  <c r="B5187" i="5"/>
  <c r="B5188" i="5"/>
  <c r="B5189" i="5"/>
  <c r="B5190" i="5"/>
  <c r="B5191" i="5"/>
  <c r="B5192" i="5"/>
  <c r="B5193" i="5"/>
  <c r="B5194" i="5"/>
  <c r="B5195" i="5"/>
  <c r="B5196" i="5"/>
  <c r="B5197" i="5"/>
  <c r="B5198" i="5"/>
  <c r="B5199" i="5"/>
  <c r="B5200" i="5"/>
  <c r="B5201" i="5"/>
  <c r="B5202" i="5"/>
  <c r="B5203" i="5"/>
  <c r="B5204" i="5"/>
  <c r="B5205" i="5"/>
  <c r="B5206" i="5"/>
  <c r="B5207" i="5"/>
  <c r="B5208" i="5"/>
  <c r="B5209" i="5"/>
  <c r="B5210" i="5"/>
  <c r="B5211" i="5"/>
  <c r="B5212" i="5"/>
  <c r="B5213" i="5"/>
  <c r="B5214" i="5"/>
  <c r="B5215" i="5"/>
  <c r="B5216" i="5"/>
  <c r="B5217" i="5"/>
  <c r="B5218" i="5"/>
  <c r="B5219" i="5"/>
  <c r="B5220" i="5"/>
  <c r="B5221" i="5"/>
  <c r="B5222" i="5"/>
  <c r="B5223" i="5"/>
  <c r="B5224" i="5"/>
  <c r="B5225" i="5"/>
  <c r="B5226" i="5"/>
  <c r="B5227" i="5"/>
  <c r="B5228" i="5"/>
  <c r="B5229" i="5"/>
  <c r="B5230" i="5"/>
  <c r="B5231" i="5"/>
  <c r="B5232" i="5"/>
  <c r="B5233" i="5"/>
  <c r="B5234" i="5"/>
  <c r="B5235" i="5"/>
  <c r="B5236" i="5"/>
  <c r="B5237" i="5"/>
  <c r="B5238" i="5"/>
  <c r="B5239" i="5"/>
  <c r="B5240" i="5"/>
  <c r="B5241" i="5"/>
  <c r="B5242" i="5"/>
  <c r="B5243" i="5"/>
  <c r="B5244" i="5"/>
  <c r="B5245" i="5"/>
  <c r="B5246" i="5"/>
  <c r="B5247" i="5"/>
  <c r="B5248" i="5"/>
  <c r="B5249" i="5"/>
  <c r="B5250" i="5"/>
  <c r="B5251" i="5"/>
  <c r="B5252" i="5"/>
  <c r="B5253" i="5"/>
  <c r="B5254" i="5"/>
  <c r="B5255" i="5"/>
  <c r="B5256" i="5"/>
  <c r="B5257" i="5"/>
  <c r="B5258" i="5"/>
  <c r="B5259" i="5"/>
  <c r="B5260" i="5"/>
  <c r="B5261" i="5"/>
  <c r="B5262" i="5"/>
  <c r="B5263" i="5"/>
  <c r="B5264" i="5"/>
  <c r="B5265" i="5"/>
  <c r="B5266" i="5"/>
  <c r="B5267" i="5"/>
  <c r="B5268" i="5"/>
  <c r="B5269" i="5"/>
  <c r="B5270" i="5"/>
  <c r="B5271" i="5"/>
  <c r="B5272" i="5"/>
  <c r="B5273" i="5"/>
  <c r="B5274" i="5"/>
  <c r="B5275" i="5"/>
  <c r="B5276" i="5"/>
  <c r="B5277" i="5"/>
  <c r="B5278" i="5"/>
  <c r="B5279" i="5"/>
  <c r="B5280" i="5"/>
  <c r="B5281" i="5"/>
  <c r="B5282" i="5"/>
  <c r="B5283" i="5"/>
  <c r="B5284" i="5"/>
  <c r="B5285" i="5"/>
  <c r="B5286" i="5"/>
  <c r="B5287" i="5"/>
  <c r="B5288" i="5"/>
  <c r="B5289" i="5"/>
  <c r="B5290" i="5"/>
  <c r="B5291" i="5"/>
  <c r="B5292" i="5"/>
  <c r="B5293" i="5"/>
  <c r="B5294" i="5"/>
  <c r="B5295" i="5"/>
  <c r="B5296" i="5"/>
  <c r="B5297" i="5"/>
  <c r="B5298" i="5"/>
  <c r="B5299" i="5"/>
  <c r="B5300" i="5"/>
  <c r="B5301" i="5"/>
  <c r="B5302" i="5"/>
  <c r="B5303" i="5"/>
  <c r="B5304" i="5"/>
  <c r="B5305" i="5"/>
  <c r="B5306" i="5"/>
  <c r="B5307" i="5"/>
  <c r="B5308" i="5"/>
  <c r="B5309" i="5"/>
  <c r="B5310" i="5"/>
  <c r="B5311" i="5"/>
  <c r="B5312" i="5"/>
  <c r="B5313" i="5"/>
  <c r="B5314" i="5"/>
  <c r="B5315" i="5"/>
  <c r="B5316" i="5"/>
  <c r="B5317" i="5"/>
  <c r="B5318" i="5"/>
  <c r="B5319" i="5"/>
  <c r="B5320" i="5"/>
  <c r="B5321" i="5"/>
  <c r="B5322" i="5"/>
  <c r="B5323" i="5"/>
  <c r="B5324" i="5"/>
  <c r="B5325" i="5"/>
  <c r="B5326" i="5"/>
  <c r="B5327" i="5"/>
  <c r="B5328" i="5"/>
  <c r="B5329" i="5"/>
  <c r="B5330" i="5"/>
  <c r="B5331" i="5"/>
  <c r="B5332" i="5"/>
  <c r="B5333" i="5"/>
  <c r="B5334" i="5"/>
  <c r="B5335" i="5"/>
  <c r="B5336" i="5"/>
  <c r="B5337" i="5"/>
  <c r="B5338" i="5"/>
  <c r="B5339" i="5"/>
  <c r="B5340" i="5"/>
  <c r="B5341" i="5"/>
  <c r="B5342" i="5"/>
  <c r="B5343" i="5"/>
  <c r="B5344" i="5"/>
  <c r="B5345" i="5"/>
  <c r="B5346" i="5"/>
  <c r="B5347" i="5"/>
  <c r="B5348" i="5"/>
  <c r="B5349" i="5"/>
  <c r="B5350" i="5"/>
  <c r="B5351" i="5"/>
  <c r="B5352" i="5"/>
  <c r="B5353" i="5"/>
  <c r="B5354" i="5"/>
  <c r="B5355" i="5"/>
  <c r="B5356" i="5"/>
  <c r="B5357" i="5"/>
  <c r="B5358" i="5"/>
  <c r="B5359" i="5"/>
  <c r="B5360" i="5"/>
  <c r="B5361" i="5"/>
  <c r="B5362" i="5"/>
  <c r="B5363" i="5"/>
  <c r="B5364" i="5"/>
  <c r="B5365" i="5"/>
  <c r="B5366" i="5"/>
  <c r="B5367" i="5"/>
  <c r="B5368" i="5"/>
  <c r="B5369" i="5"/>
  <c r="B5370" i="5"/>
  <c r="B5371" i="5"/>
  <c r="B5372" i="5"/>
  <c r="B5373" i="5"/>
  <c r="B5374" i="5"/>
  <c r="B5375" i="5"/>
  <c r="B5376" i="5"/>
  <c r="B5377" i="5"/>
  <c r="B5378" i="5"/>
  <c r="B5379" i="5"/>
  <c r="B5380" i="5"/>
  <c r="B5381" i="5"/>
  <c r="B5382" i="5"/>
  <c r="B5383" i="5"/>
  <c r="B5384" i="5"/>
  <c r="B5385" i="5"/>
  <c r="B5386" i="5"/>
  <c r="B5387" i="5"/>
  <c r="B5388" i="5"/>
  <c r="B5389" i="5"/>
  <c r="B5390" i="5"/>
  <c r="B5391" i="5"/>
  <c r="B5392" i="5"/>
  <c r="B5393" i="5"/>
  <c r="B5394" i="5"/>
  <c r="B5395" i="5"/>
  <c r="B5396" i="5"/>
  <c r="B5397" i="5"/>
  <c r="B5398" i="5"/>
  <c r="B5399" i="5"/>
  <c r="B5400" i="5"/>
  <c r="B5401" i="5"/>
  <c r="B5402" i="5"/>
  <c r="B5403" i="5"/>
  <c r="B5404" i="5"/>
  <c r="B5405" i="5"/>
  <c r="B5406" i="5"/>
  <c r="B5407" i="5"/>
  <c r="B5408" i="5"/>
  <c r="B5409" i="5"/>
  <c r="B5410" i="5"/>
  <c r="B5411" i="5"/>
  <c r="B5412" i="5"/>
  <c r="B5413" i="5"/>
  <c r="B5414" i="5"/>
  <c r="B5415" i="5"/>
  <c r="B5416" i="5"/>
  <c r="B5417" i="5"/>
  <c r="B5418" i="5"/>
  <c r="B5419" i="5"/>
  <c r="B5420" i="5"/>
  <c r="B5421" i="5"/>
  <c r="B5422" i="5"/>
  <c r="B5423" i="5"/>
  <c r="B5424" i="5"/>
  <c r="B5425" i="5"/>
  <c r="B5426" i="5"/>
  <c r="B5427" i="5"/>
  <c r="B5428" i="5"/>
  <c r="B5429" i="5"/>
  <c r="B5430" i="5"/>
  <c r="B5431" i="5"/>
  <c r="B5432" i="5"/>
  <c r="B5433" i="5"/>
  <c r="B5434" i="5"/>
  <c r="B5435" i="5"/>
  <c r="B5436" i="5"/>
  <c r="B5437" i="5"/>
  <c r="B5438" i="5"/>
  <c r="B5439" i="5"/>
  <c r="B5440" i="5"/>
  <c r="B5441" i="5"/>
  <c r="B5442" i="5"/>
  <c r="B5443" i="5"/>
  <c r="B5444" i="5"/>
  <c r="B5445" i="5"/>
  <c r="B5446" i="5"/>
  <c r="B5447" i="5"/>
  <c r="B5448" i="5"/>
  <c r="B5449" i="5"/>
  <c r="B5450" i="5"/>
  <c r="B5451" i="5"/>
  <c r="B5452" i="5"/>
  <c r="B5453" i="5"/>
  <c r="B5454" i="5"/>
  <c r="B5455" i="5"/>
  <c r="B5456" i="5"/>
  <c r="B5457" i="5"/>
  <c r="B5458" i="5"/>
  <c r="B5459" i="5"/>
  <c r="B5460" i="5"/>
  <c r="B5461" i="5"/>
  <c r="B5462" i="5"/>
  <c r="B5463" i="5"/>
  <c r="B5464" i="5"/>
  <c r="B5465" i="5"/>
  <c r="B5466" i="5"/>
  <c r="B5467" i="5"/>
  <c r="B5468" i="5"/>
  <c r="B5469" i="5"/>
  <c r="B5470" i="5"/>
  <c r="B5471" i="5"/>
  <c r="B5472" i="5"/>
  <c r="B5473" i="5"/>
  <c r="B5474" i="5"/>
  <c r="B5475" i="5"/>
  <c r="B5476" i="5"/>
  <c r="B5477" i="5"/>
  <c r="B5478" i="5"/>
  <c r="B5479" i="5"/>
  <c r="B5480" i="5"/>
  <c r="B5481" i="5"/>
  <c r="B5482" i="5"/>
  <c r="B5483" i="5"/>
  <c r="B5484" i="5"/>
  <c r="B5485" i="5"/>
  <c r="B5486" i="5"/>
  <c r="B5487" i="5"/>
  <c r="B5488" i="5"/>
  <c r="B5489" i="5"/>
  <c r="B5490" i="5"/>
  <c r="B5491" i="5"/>
  <c r="B5492" i="5"/>
  <c r="B5493" i="5"/>
  <c r="B5494" i="5"/>
  <c r="B5495" i="5"/>
  <c r="B5496" i="5"/>
  <c r="B5497" i="5"/>
  <c r="B5498" i="5"/>
  <c r="B5499" i="5"/>
  <c r="B5500" i="5"/>
  <c r="B5501" i="5"/>
  <c r="B5502" i="5"/>
  <c r="B5503" i="5"/>
  <c r="B5504" i="5"/>
  <c r="B5505" i="5"/>
  <c r="B5506" i="5"/>
  <c r="B5507" i="5"/>
  <c r="B5508" i="5"/>
  <c r="B5509" i="5"/>
  <c r="B5510" i="5"/>
  <c r="B5511" i="5"/>
  <c r="B5512" i="5"/>
  <c r="B5513" i="5"/>
  <c r="B5514" i="5"/>
  <c r="B5515" i="5"/>
  <c r="B5516" i="5"/>
  <c r="B5517" i="5"/>
  <c r="B5518" i="5"/>
  <c r="B5519" i="5"/>
  <c r="B5520" i="5"/>
  <c r="B5521" i="5"/>
  <c r="B5522" i="5"/>
  <c r="B5523" i="5"/>
  <c r="B5524" i="5"/>
  <c r="B5525" i="5"/>
  <c r="B5526" i="5"/>
  <c r="B5527" i="5"/>
  <c r="B5528" i="5"/>
  <c r="B5529" i="5"/>
  <c r="B5530" i="5"/>
  <c r="B5531" i="5"/>
  <c r="B5532" i="5"/>
  <c r="B5533" i="5"/>
  <c r="B5534" i="5"/>
  <c r="B5535" i="5"/>
  <c r="B5536" i="5"/>
  <c r="B5537" i="5"/>
  <c r="B5538" i="5"/>
  <c r="B5539" i="5"/>
  <c r="B5540" i="5"/>
  <c r="B5541" i="5"/>
  <c r="B5542" i="5"/>
  <c r="B5543" i="5"/>
  <c r="B5544" i="5"/>
  <c r="B5545" i="5"/>
  <c r="B5546" i="5"/>
  <c r="B5547" i="5"/>
  <c r="B5548" i="5"/>
  <c r="B5549" i="5"/>
  <c r="B5550" i="5"/>
  <c r="B5551" i="5"/>
  <c r="B5552" i="5"/>
  <c r="B5553" i="5"/>
  <c r="B5554" i="5"/>
  <c r="B5555" i="5"/>
  <c r="B5556" i="5"/>
  <c r="B5557" i="5"/>
  <c r="B5558" i="5"/>
  <c r="B5559" i="5"/>
  <c r="B5560" i="5"/>
  <c r="B5561" i="5"/>
  <c r="B5562" i="5"/>
  <c r="B5563" i="5"/>
  <c r="B5564" i="5"/>
  <c r="B5565" i="5"/>
  <c r="B5566" i="5"/>
  <c r="B5567" i="5"/>
  <c r="B5568" i="5"/>
  <c r="B5569" i="5"/>
  <c r="B5570" i="5"/>
  <c r="B5571" i="5"/>
  <c r="B5572" i="5"/>
  <c r="B5573" i="5"/>
  <c r="B5574" i="5"/>
  <c r="B5575" i="5"/>
  <c r="B5576" i="5"/>
  <c r="B5577" i="5"/>
  <c r="B5578" i="5"/>
  <c r="B5579" i="5"/>
  <c r="B5580" i="5"/>
  <c r="B5581" i="5"/>
  <c r="B5582" i="5"/>
  <c r="B5583" i="5"/>
  <c r="B5584" i="5"/>
  <c r="B5585" i="5"/>
  <c r="B5586" i="5"/>
  <c r="B5587" i="5"/>
  <c r="B5588" i="5"/>
  <c r="B5589" i="5"/>
  <c r="B5590" i="5"/>
  <c r="B5591" i="5"/>
  <c r="B5592" i="5"/>
  <c r="B5593" i="5"/>
  <c r="B5594" i="5"/>
  <c r="B5595" i="5"/>
  <c r="B5596" i="5"/>
  <c r="B5597" i="5"/>
  <c r="B5598" i="5"/>
  <c r="B5599" i="5"/>
  <c r="B5600" i="5"/>
  <c r="B5601" i="5"/>
  <c r="B5602" i="5"/>
  <c r="B5603" i="5"/>
  <c r="B5604" i="5"/>
  <c r="B5605" i="5"/>
  <c r="B5606" i="5"/>
  <c r="B5607" i="5"/>
  <c r="B5608" i="5"/>
  <c r="B5609" i="5"/>
  <c r="B5610" i="5"/>
  <c r="B5611" i="5"/>
  <c r="B5612" i="5"/>
  <c r="B5613" i="5"/>
  <c r="B5614" i="5"/>
  <c r="B5615" i="5"/>
  <c r="B5616" i="5"/>
  <c r="B5617" i="5"/>
  <c r="B5618" i="5"/>
  <c r="B5619" i="5"/>
  <c r="B5620" i="5"/>
  <c r="B5621" i="5"/>
  <c r="B5622" i="5"/>
  <c r="B5623" i="5"/>
  <c r="B5624" i="5"/>
  <c r="B5625" i="5"/>
  <c r="B5626" i="5"/>
  <c r="B5627" i="5"/>
  <c r="B5628" i="5"/>
  <c r="B5629" i="5"/>
  <c r="B5630" i="5"/>
  <c r="B5631" i="5"/>
  <c r="B5632" i="5"/>
  <c r="B5633" i="5"/>
  <c r="B5634" i="5"/>
  <c r="B5635" i="5"/>
  <c r="B5636" i="5"/>
  <c r="B5637" i="5"/>
  <c r="B5638" i="5"/>
  <c r="B5639" i="5"/>
  <c r="B5640" i="5"/>
  <c r="B5641" i="5"/>
  <c r="B5642" i="5"/>
  <c r="B5643" i="5"/>
  <c r="B5644" i="5"/>
  <c r="B5645" i="5"/>
  <c r="B5646" i="5"/>
  <c r="B5647" i="5"/>
  <c r="B5648" i="5"/>
  <c r="B5649" i="5"/>
  <c r="B5650" i="5"/>
  <c r="B5651" i="5"/>
  <c r="B5652" i="5"/>
  <c r="B5653" i="5"/>
  <c r="B5654" i="5"/>
  <c r="B5655" i="5"/>
  <c r="B5656" i="5"/>
  <c r="B5657" i="5"/>
  <c r="B5658" i="5"/>
  <c r="B5659" i="5"/>
  <c r="B5660" i="5"/>
  <c r="B5661" i="5"/>
  <c r="B5662" i="5"/>
  <c r="B5663" i="5"/>
  <c r="B5664" i="5"/>
  <c r="B5665" i="5"/>
  <c r="B5666" i="5"/>
  <c r="B5667" i="5"/>
  <c r="B5668" i="5"/>
  <c r="B5669" i="5"/>
  <c r="B5670" i="5"/>
  <c r="B5671" i="5"/>
  <c r="B5672" i="5"/>
  <c r="B5673" i="5"/>
  <c r="B5674" i="5"/>
  <c r="B5675" i="5"/>
  <c r="B5676" i="5"/>
  <c r="B5677" i="5"/>
  <c r="B5678" i="5"/>
  <c r="B5679" i="5"/>
  <c r="B5680" i="5"/>
  <c r="B5681" i="5"/>
  <c r="B5682" i="5"/>
  <c r="B5683" i="5"/>
  <c r="B5684" i="5"/>
  <c r="B5685" i="5"/>
  <c r="B5686" i="5"/>
  <c r="B5687" i="5"/>
  <c r="B5688" i="5"/>
  <c r="B5689" i="5"/>
  <c r="B5690" i="5"/>
  <c r="B5691" i="5"/>
  <c r="B5692" i="5"/>
  <c r="B5693" i="5"/>
  <c r="B5694" i="5"/>
  <c r="B5695" i="5"/>
  <c r="B5696" i="5"/>
  <c r="B5697" i="5"/>
  <c r="B5698" i="5"/>
  <c r="B5699" i="5"/>
  <c r="B5700" i="5"/>
  <c r="B5701" i="5"/>
  <c r="B5702" i="5"/>
  <c r="B5703" i="5"/>
  <c r="B5704" i="5"/>
  <c r="B5705" i="5"/>
  <c r="B5706" i="5"/>
  <c r="B5707" i="5"/>
  <c r="B5708" i="5"/>
  <c r="B5709" i="5"/>
  <c r="B5710" i="5"/>
  <c r="B5711" i="5"/>
  <c r="B5712" i="5"/>
  <c r="B5713" i="5"/>
  <c r="B5714" i="5"/>
  <c r="B5715" i="5"/>
  <c r="B5716" i="5"/>
  <c r="B5717" i="5"/>
  <c r="B5718" i="5"/>
  <c r="B5719" i="5"/>
  <c r="B5720" i="5"/>
  <c r="B5721" i="5"/>
  <c r="B5722" i="5"/>
  <c r="B5723" i="5"/>
  <c r="B5724" i="5"/>
  <c r="B5725" i="5"/>
  <c r="B5726" i="5"/>
  <c r="B5727" i="5"/>
  <c r="B5728" i="5"/>
  <c r="B5729" i="5"/>
  <c r="B5730" i="5"/>
  <c r="B5731" i="5"/>
  <c r="B5732" i="5"/>
  <c r="B5733" i="5"/>
  <c r="B5734" i="5"/>
  <c r="B5735" i="5"/>
  <c r="B5736" i="5"/>
  <c r="B5737" i="5"/>
  <c r="B5738" i="5"/>
  <c r="B5739" i="5"/>
  <c r="B5740" i="5"/>
  <c r="B5741" i="5"/>
  <c r="B5742" i="5"/>
  <c r="B5743" i="5"/>
  <c r="B5744" i="5"/>
  <c r="B5745" i="5"/>
  <c r="B5746" i="5"/>
  <c r="B5747" i="5"/>
  <c r="B5748" i="5"/>
  <c r="B5749" i="5"/>
  <c r="B5750" i="5"/>
  <c r="B5751" i="5"/>
  <c r="B5752" i="5"/>
  <c r="B5753" i="5"/>
  <c r="B5754" i="5"/>
  <c r="B5755" i="5"/>
  <c r="B5756" i="5"/>
  <c r="B5757" i="5"/>
  <c r="B5758" i="5"/>
  <c r="B5759" i="5"/>
  <c r="B5760" i="5"/>
  <c r="B5761" i="5"/>
  <c r="B5762" i="5"/>
  <c r="B5763" i="5"/>
  <c r="B5764" i="5"/>
  <c r="B5765" i="5"/>
  <c r="B5766" i="5"/>
  <c r="B5767" i="5"/>
  <c r="B5768" i="5"/>
  <c r="B5769" i="5"/>
  <c r="B5770" i="5"/>
  <c r="B5771" i="5"/>
  <c r="B5772" i="5"/>
  <c r="B5773" i="5"/>
  <c r="B5774" i="5"/>
  <c r="B5775" i="5"/>
  <c r="B5776" i="5"/>
  <c r="B5777" i="5"/>
  <c r="B5778" i="5"/>
  <c r="B5779" i="5"/>
  <c r="B5780" i="5"/>
  <c r="B5781" i="5"/>
  <c r="B5782" i="5"/>
  <c r="B5783" i="5"/>
  <c r="B5784" i="5"/>
  <c r="B5785" i="5"/>
  <c r="B5786" i="5"/>
  <c r="B5787" i="5"/>
  <c r="B5788" i="5"/>
  <c r="B5789" i="5"/>
  <c r="B5790" i="5"/>
  <c r="B5791" i="5"/>
  <c r="B5792" i="5"/>
  <c r="B5793" i="5"/>
  <c r="B5794" i="5"/>
  <c r="B5795" i="5"/>
  <c r="B5796" i="5"/>
  <c r="B5797" i="5"/>
  <c r="B5798" i="5"/>
  <c r="B5799" i="5"/>
  <c r="B5800" i="5"/>
  <c r="B5801" i="5"/>
  <c r="B5802" i="5"/>
  <c r="B5803" i="5"/>
  <c r="B5804" i="5"/>
  <c r="B5805" i="5"/>
  <c r="B5806" i="5"/>
  <c r="B5807" i="5"/>
  <c r="B5808" i="5"/>
  <c r="B5809" i="5"/>
  <c r="B5810" i="5"/>
  <c r="B5811" i="5"/>
  <c r="B5812" i="5"/>
  <c r="B5813" i="5"/>
  <c r="B5814" i="5"/>
  <c r="B5815" i="5"/>
  <c r="B5816" i="5"/>
  <c r="B5817" i="5"/>
  <c r="B5818" i="5"/>
  <c r="B5819" i="5"/>
  <c r="B5820" i="5"/>
  <c r="B5821" i="5"/>
  <c r="B5822" i="5"/>
  <c r="B5823" i="5"/>
  <c r="B5824" i="5"/>
  <c r="B5825" i="5"/>
  <c r="B5826" i="5"/>
  <c r="B5827" i="5"/>
  <c r="B5828" i="5"/>
  <c r="B5829" i="5"/>
  <c r="B5830" i="5"/>
  <c r="B5831" i="5"/>
  <c r="B5832" i="5"/>
  <c r="B5833" i="5"/>
  <c r="B5834" i="5"/>
  <c r="B5835" i="5"/>
  <c r="B5836" i="5"/>
  <c r="B5837" i="5"/>
  <c r="B5838" i="5"/>
  <c r="B5839" i="5"/>
  <c r="B5840" i="5"/>
  <c r="B5841" i="5"/>
  <c r="B5842" i="5"/>
  <c r="B5843" i="5"/>
  <c r="B5844" i="5"/>
  <c r="B5845" i="5"/>
  <c r="B5846" i="5"/>
  <c r="B5847" i="5"/>
  <c r="B5848" i="5"/>
  <c r="B5849" i="5"/>
  <c r="B5850" i="5"/>
  <c r="B5851" i="5"/>
  <c r="B5852" i="5"/>
  <c r="B5853" i="5"/>
  <c r="B5854" i="5"/>
  <c r="B5855" i="5"/>
  <c r="B5856" i="5"/>
  <c r="B5857" i="5"/>
  <c r="B5858" i="5"/>
  <c r="B5859" i="5"/>
  <c r="B5860" i="5"/>
  <c r="B5861" i="5"/>
  <c r="B5862" i="5"/>
  <c r="B5863" i="5"/>
  <c r="B5864" i="5"/>
  <c r="B5865" i="5"/>
  <c r="B5866" i="5"/>
  <c r="B5867" i="5"/>
  <c r="B5868" i="5"/>
  <c r="B5869" i="5"/>
  <c r="B5870" i="5"/>
  <c r="B5871" i="5"/>
  <c r="B5872" i="5"/>
  <c r="B5873" i="5"/>
  <c r="B5874" i="5"/>
  <c r="B5875" i="5"/>
  <c r="B5876" i="5"/>
  <c r="B5877" i="5"/>
  <c r="B5878" i="5"/>
  <c r="B5879" i="5"/>
  <c r="B5880" i="5"/>
  <c r="B5881" i="5"/>
  <c r="B5882" i="5"/>
  <c r="B5883" i="5"/>
  <c r="B5884" i="5"/>
  <c r="B5885" i="5"/>
  <c r="B5886" i="5"/>
  <c r="B5887" i="5"/>
  <c r="B5888" i="5"/>
  <c r="B5889" i="5"/>
  <c r="B5890" i="5"/>
  <c r="B5891" i="5"/>
  <c r="B5892" i="5"/>
  <c r="B5893" i="5"/>
  <c r="B5894" i="5"/>
  <c r="B5895" i="5"/>
  <c r="B5896" i="5"/>
  <c r="B5897" i="5"/>
  <c r="B5898" i="5"/>
  <c r="B5899" i="5"/>
  <c r="B5900" i="5"/>
  <c r="B5901" i="5"/>
  <c r="B5902" i="5"/>
  <c r="B5903" i="5"/>
  <c r="B5904" i="5"/>
  <c r="B5905" i="5"/>
  <c r="B5906" i="5"/>
  <c r="B5907" i="5"/>
  <c r="B5908" i="5"/>
  <c r="B5909" i="5"/>
  <c r="B5910" i="5"/>
  <c r="B5911" i="5"/>
  <c r="B5912" i="5"/>
  <c r="B5913" i="5"/>
  <c r="B5914" i="5"/>
  <c r="B5915" i="5"/>
  <c r="B5916" i="5"/>
  <c r="B5917" i="5"/>
  <c r="B5918" i="5"/>
  <c r="B5919" i="5"/>
  <c r="B5920" i="5"/>
  <c r="B5921" i="5"/>
  <c r="B5922" i="5"/>
  <c r="B5923" i="5"/>
  <c r="B5924" i="5"/>
  <c r="B5925" i="5"/>
  <c r="B5926" i="5"/>
  <c r="B5927" i="5"/>
  <c r="B5928" i="5"/>
  <c r="B5929" i="5"/>
  <c r="B5930" i="5"/>
  <c r="B5931" i="5"/>
  <c r="B5932" i="5"/>
  <c r="B5933" i="5"/>
  <c r="B5934" i="5"/>
  <c r="B5935" i="5"/>
  <c r="B5936" i="5"/>
  <c r="B5937" i="5"/>
  <c r="B5938" i="5"/>
  <c r="B5939" i="5"/>
  <c r="B5940" i="5"/>
  <c r="B5941" i="5"/>
  <c r="B5942" i="5"/>
  <c r="B5943" i="5"/>
  <c r="B5944" i="5"/>
  <c r="B5945" i="5"/>
  <c r="B5946" i="5"/>
  <c r="B5947" i="5"/>
  <c r="B5948" i="5"/>
  <c r="B5949" i="5"/>
  <c r="B5950" i="5"/>
  <c r="B5951" i="5"/>
  <c r="B5952" i="5"/>
  <c r="B5953" i="5"/>
  <c r="B5954" i="5"/>
  <c r="B5955" i="5"/>
  <c r="B5956" i="5"/>
  <c r="B5957" i="5"/>
  <c r="B5958" i="5"/>
  <c r="B5959" i="5"/>
  <c r="B5960" i="5"/>
  <c r="B5961" i="5"/>
  <c r="B5962" i="5"/>
  <c r="B5963" i="5"/>
  <c r="B5964" i="5"/>
  <c r="B5965" i="5"/>
  <c r="B5966" i="5"/>
  <c r="B5967" i="5"/>
  <c r="B5968" i="5"/>
  <c r="B5969" i="5"/>
  <c r="B5970" i="5"/>
  <c r="B5971" i="5"/>
  <c r="B5972" i="5"/>
  <c r="B5973" i="5"/>
  <c r="B5974" i="5"/>
  <c r="B5975" i="5"/>
  <c r="B5976" i="5"/>
  <c r="B5977" i="5"/>
  <c r="B5978" i="5"/>
  <c r="B5979" i="5"/>
  <c r="B5980" i="5"/>
  <c r="B5981" i="5"/>
  <c r="B5982" i="5"/>
  <c r="B5983" i="5"/>
  <c r="B5984" i="5"/>
  <c r="B5985" i="5"/>
  <c r="B5986" i="5"/>
  <c r="B5987" i="5"/>
  <c r="B5988" i="5"/>
  <c r="B5989" i="5"/>
  <c r="B5990" i="5"/>
  <c r="B5991" i="5"/>
  <c r="B5992" i="5"/>
  <c r="B5993" i="5"/>
  <c r="B5994" i="5"/>
  <c r="B5995" i="5"/>
  <c r="B5996" i="5"/>
  <c r="B5997" i="5"/>
  <c r="B5998" i="5"/>
  <c r="B5999" i="5"/>
  <c r="B6000" i="5"/>
  <c r="B6001" i="5"/>
  <c r="B6002" i="5"/>
  <c r="B6003" i="5"/>
  <c r="B6004" i="5"/>
  <c r="B6005" i="5"/>
  <c r="B6006" i="5"/>
  <c r="B6007" i="5"/>
  <c r="B6008" i="5"/>
  <c r="B6009" i="5"/>
  <c r="B6010" i="5"/>
  <c r="B6011" i="5"/>
  <c r="B6012" i="5"/>
  <c r="B6013" i="5"/>
  <c r="B6014" i="5"/>
  <c r="B6015" i="5"/>
  <c r="B6016" i="5"/>
  <c r="B6017" i="5"/>
  <c r="B6018" i="5"/>
  <c r="B6019" i="5"/>
  <c r="B6020" i="5"/>
  <c r="B6021" i="5"/>
  <c r="B6022" i="5"/>
  <c r="B6023" i="5"/>
  <c r="B6024" i="5"/>
  <c r="B6025" i="5"/>
  <c r="B6026" i="5"/>
  <c r="B6027" i="5"/>
  <c r="B6028" i="5"/>
  <c r="B6029" i="5"/>
  <c r="B6030" i="5"/>
  <c r="B6031" i="5"/>
  <c r="B6032" i="5"/>
  <c r="B6033" i="5"/>
  <c r="B6034" i="5"/>
  <c r="B6035" i="5"/>
  <c r="B6036" i="5"/>
  <c r="B6037" i="5"/>
  <c r="B6038" i="5"/>
  <c r="B6039" i="5"/>
  <c r="B6040" i="5"/>
  <c r="B6041" i="5"/>
  <c r="B6042" i="5"/>
  <c r="B6043" i="5"/>
  <c r="B6044" i="5"/>
  <c r="B6045" i="5"/>
  <c r="B6046" i="5"/>
  <c r="B6047" i="5"/>
  <c r="B6048" i="5"/>
  <c r="B6049" i="5"/>
  <c r="B6050" i="5"/>
  <c r="B6051" i="5"/>
  <c r="B6052" i="5"/>
  <c r="B6053" i="5"/>
  <c r="B6054" i="5"/>
  <c r="B6055" i="5"/>
  <c r="B6056" i="5"/>
  <c r="B6057" i="5"/>
  <c r="B6058" i="5"/>
  <c r="B6059" i="5"/>
  <c r="B6060" i="5"/>
  <c r="B6061" i="5"/>
  <c r="B6062" i="5"/>
  <c r="B6063" i="5"/>
  <c r="B6064" i="5"/>
  <c r="B6065" i="5"/>
  <c r="B6066" i="5"/>
  <c r="B6067" i="5"/>
  <c r="B6068" i="5"/>
  <c r="B6069" i="5"/>
  <c r="B6070" i="5"/>
  <c r="B6071" i="5"/>
  <c r="B6072" i="5"/>
  <c r="B6073" i="5"/>
  <c r="B6074" i="5"/>
  <c r="B6075" i="5"/>
  <c r="B6076" i="5"/>
  <c r="B6077" i="5"/>
  <c r="B6078" i="5"/>
  <c r="B6079" i="5"/>
  <c r="B6080" i="5"/>
  <c r="B6081" i="5"/>
  <c r="B6082" i="5"/>
  <c r="B6083" i="5"/>
  <c r="B6084" i="5"/>
  <c r="B6085" i="5"/>
  <c r="B6086" i="5"/>
  <c r="B6087" i="5"/>
  <c r="B6088" i="5"/>
  <c r="B6089" i="5"/>
  <c r="B6090" i="5"/>
  <c r="B6091" i="5"/>
  <c r="B6092" i="5"/>
  <c r="B6093" i="5"/>
  <c r="B6094" i="5"/>
  <c r="B6095" i="5"/>
  <c r="B6096" i="5"/>
  <c r="B6097" i="5"/>
  <c r="B6098" i="5"/>
  <c r="B6099" i="5"/>
  <c r="B6100" i="5"/>
  <c r="B6101" i="5"/>
  <c r="B6102" i="5"/>
  <c r="B6103" i="5"/>
  <c r="B6104" i="5"/>
  <c r="B6105" i="5"/>
  <c r="B6106" i="5"/>
  <c r="B6107" i="5"/>
  <c r="B6108" i="5"/>
  <c r="B6109" i="5"/>
  <c r="B6110" i="5"/>
  <c r="B6111" i="5"/>
  <c r="B6112" i="5"/>
  <c r="B6113" i="5"/>
  <c r="B6114" i="5"/>
  <c r="B6115" i="5"/>
  <c r="B6116" i="5"/>
  <c r="B6117" i="5"/>
  <c r="B6118" i="5"/>
  <c r="B6119" i="5"/>
  <c r="B6120" i="5"/>
  <c r="B6121" i="5"/>
  <c r="B6122" i="5"/>
  <c r="B6123" i="5"/>
  <c r="B6124" i="5"/>
  <c r="B6125" i="5"/>
  <c r="B6126" i="5"/>
  <c r="B6127" i="5"/>
  <c r="B6128" i="5"/>
  <c r="B6129" i="5"/>
  <c r="B6130" i="5"/>
  <c r="B6131" i="5"/>
  <c r="B6132" i="5"/>
  <c r="B6133" i="5"/>
  <c r="B6134" i="5"/>
  <c r="B6135" i="5"/>
  <c r="B6136" i="5"/>
  <c r="B6137" i="5"/>
  <c r="B6138" i="5"/>
  <c r="B6139" i="5"/>
  <c r="B6140" i="5"/>
  <c r="B6141" i="5"/>
  <c r="B6142" i="5"/>
  <c r="B6143" i="5"/>
  <c r="B6144" i="5"/>
  <c r="B6145" i="5"/>
  <c r="B6146" i="5"/>
  <c r="B6147" i="5"/>
  <c r="B6148" i="5"/>
  <c r="B6149" i="5"/>
  <c r="B6150" i="5"/>
  <c r="B6151" i="5"/>
  <c r="B6152" i="5"/>
  <c r="B6153" i="5"/>
  <c r="B6154" i="5"/>
  <c r="B6155" i="5"/>
  <c r="B6156" i="5"/>
  <c r="B6157" i="5"/>
  <c r="B6158" i="5"/>
  <c r="B6159" i="5"/>
  <c r="B6160" i="5"/>
  <c r="B6161" i="5"/>
  <c r="B6162" i="5"/>
  <c r="B6163" i="5"/>
  <c r="B6164" i="5"/>
  <c r="B6165" i="5"/>
  <c r="B6166" i="5"/>
  <c r="B6167" i="5"/>
  <c r="B6168" i="5"/>
  <c r="B6169" i="5"/>
  <c r="B6170" i="5"/>
  <c r="B6171" i="5"/>
  <c r="B6172" i="5"/>
  <c r="B6173" i="5"/>
  <c r="B6174" i="5"/>
  <c r="B6175" i="5"/>
  <c r="B6176" i="5"/>
  <c r="B6177" i="5"/>
  <c r="B6178" i="5"/>
  <c r="B6179" i="5"/>
  <c r="B6180" i="5"/>
  <c r="B6181" i="5"/>
  <c r="B6182" i="5"/>
  <c r="B6183" i="5"/>
  <c r="B6184" i="5"/>
  <c r="B6185" i="5"/>
  <c r="B6186" i="5"/>
  <c r="B6187" i="5"/>
  <c r="B6188" i="5"/>
  <c r="B6189" i="5"/>
  <c r="B6190" i="5"/>
  <c r="B6191" i="5"/>
  <c r="B6192" i="5"/>
  <c r="B6193" i="5"/>
  <c r="B6194" i="5"/>
  <c r="B6195" i="5"/>
  <c r="B6196" i="5"/>
  <c r="B6197" i="5"/>
  <c r="B6198" i="5"/>
  <c r="B6199" i="5"/>
  <c r="B6200" i="5"/>
  <c r="B6201" i="5"/>
  <c r="B6202" i="5"/>
  <c r="B6203" i="5"/>
  <c r="B6204" i="5"/>
  <c r="B6205" i="5"/>
  <c r="B6206" i="5"/>
  <c r="B6207" i="5"/>
  <c r="B6208" i="5"/>
  <c r="B6209" i="5"/>
  <c r="B6210" i="5"/>
  <c r="B6211" i="5"/>
  <c r="B6212" i="5"/>
  <c r="B6213" i="5"/>
  <c r="B6214" i="5"/>
  <c r="B6215" i="5"/>
  <c r="B6216" i="5"/>
  <c r="B6217" i="5"/>
  <c r="B6218" i="5"/>
  <c r="B6219" i="5"/>
  <c r="B6220" i="5"/>
  <c r="B6221" i="5"/>
  <c r="B6222" i="5"/>
  <c r="B6223" i="5"/>
  <c r="B6224" i="5"/>
  <c r="B6225" i="5"/>
  <c r="B6226" i="5"/>
  <c r="B6227" i="5"/>
  <c r="B6228" i="5"/>
  <c r="B6229" i="5"/>
  <c r="B6230" i="5"/>
  <c r="B6231" i="5"/>
  <c r="B6232" i="5"/>
  <c r="B6233" i="5"/>
  <c r="B6234" i="5"/>
  <c r="B6235" i="5"/>
  <c r="B6236" i="5"/>
  <c r="B6237" i="5"/>
  <c r="B6238" i="5"/>
  <c r="B6239" i="5"/>
  <c r="B6240" i="5"/>
  <c r="B6241" i="5"/>
  <c r="B6242" i="5"/>
  <c r="B6243" i="5"/>
  <c r="B6244" i="5"/>
  <c r="B6245" i="5"/>
  <c r="B6246" i="5"/>
  <c r="B6247" i="5"/>
  <c r="B6248" i="5"/>
  <c r="B6249" i="5"/>
  <c r="B6250" i="5"/>
  <c r="B6251" i="5"/>
  <c r="B6252" i="5"/>
  <c r="B6253" i="5"/>
  <c r="B6254" i="5"/>
  <c r="B6255" i="5"/>
  <c r="B6256" i="5"/>
  <c r="B6257" i="5"/>
  <c r="B6258" i="5"/>
  <c r="B6259" i="5"/>
  <c r="B6260" i="5"/>
  <c r="B6261" i="5"/>
  <c r="B6262" i="5"/>
  <c r="B6263" i="5"/>
  <c r="B6264" i="5"/>
  <c r="B6265" i="5"/>
  <c r="B6266" i="5"/>
  <c r="B6267" i="5"/>
  <c r="B6268" i="5"/>
  <c r="B6269" i="5"/>
  <c r="B6270" i="5"/>
  <c r="B6271" i="5"/>
  <c r="B6272" i="5"/>
  <c r="B6273" i="5"/>
  <c r="B6274" i="5"/>
  <c r="B6275" i="5"/>
  <c r="B6276" i="5"/>
  <c r="B6277" i="5"/>
  <c r="B6278" i="5"/>
  <c r="B6279" i="5"/>
  <c r="B6280" i="5"/>
  <c r="B6281" i="5"/>
  <c r="B6282" i="5"/>
  <c r="B6283" i="5"/>
  <c r="B6284" i="5"/>
  <c r="B6285" i="5"/>
  <c r="B6286" i="5"/>
  <c r="B6287" i="5"/>
  <c r="B6288" i="5"/>
  <c r="B6289" i="5"/>
  <c r="B6290" i="5"/>
  <c r="B6291" i="5"/>
  <c r="B6292" i="5"/>
  <c r="B6293" i="5"/>
  <c r="B6294" i="5"/>
  <c r="B6295" i="5"/>
  <c r="B6296" i="5"/>
  <c r="B6297" i="5"/>
  <c r="B6298" i="5"/>
  <c r="B6299" i="5"/>
  <c r="B6300" i="5"/>
  <c r="B6301" i="5"/>
  <c r="B6302" i="5"/>
  <c r="B6303" i="5"/>
  <c r="B6304" i="5"/>
  <c r="B6305" i="5"/>
  <c r="B6306" i="5"/>
  <c r="B6307" i="5"/>
  <c r="B6308" i="5"/>
  <c r="B6309" i="5"/>
  <c r="B6310" i="5"/>
  <c r="B6311" i="5"/>
  <c r="B6312" i="5"/>
  <c r="B6313" i="5"/>
  <c r="B6314" i="5"/>
  <c r="B6315" i="5"/>
  <c r="B6316" i="5"/>
  <c r="B6317" i="5"/>
  <c r="B6318" i="5"/>
  <c r="B6319" i="5"/>
  <c r="B6320" i="5"/>
  <c r="B6321" i="5"/>
  <c r="B6322" i="5"/>
  <c r="B6323" i="5"/>
  <c r="B6324" i="5"/>
  <c r="B6325" i="5"/>
  <c r="B6326" i="5"/>
  <c r="B6327" i="5"/>
  <c r="B6328" i="5"/>
  <c r="B6329" i="5"/>
  <c r="B6330" i="5"/>
  <c r="B6331" i="5"/>
  <c r="B6332" i="5"/>
  <c r="B6333" i="5"/>
  <c r="B6334" i="5"/>
  <c r="B6335" i="5"/>
  <c r="B6336" i="5"/>
  <c r="B6337" i="5"/>
  <c r="B6338" i="5"/>
  <c r="B6339" i="5"/>
  <c r="B6340" i="5"/>
  <c r="B6341" i="5"/>
  <c r="B6342" i="5"/>
  <c r="B6343" i="5"/>
  <c r="B6344" i="5"/>
  <c r="B6345" i="5"/>
  <c r="B6346" i="5"/>
  <c r="B6347" i="5"/>
  <c r="B6348" i="5"/>
  <c r="B6349" i="5"/>
  <c r="B6350" i="5"/>
  <c r="B6351" i="5"/>
  <c r="B6352" i="5"/>
  <c r="B6353" i="5"/>
  <c r="B6354" i="5"/>
  <c r="B6355" i="5"/>
  <c r="B6356" i="5"/>
  <c r="B6357" i="5"/>
  <c r="B6358" i="5"/>
  <c r="B6359" i="5"/>
  <c r="B6360" i="5"/>
  <c r="B6361" i="5"/>
  <c r="B6362" i="5"/>
  <c r="B6363" i="5"/>
  <c r="B6364" i="5"/>
  <c r="B6365" i="5"/>
  <c r="B6366" i="5"/>
  <c r="B6367" i="5"/>
  <c r="B6368" i="5"/>
  <c r="B6369" i="5"/>
  <c r="B6370" i="5"/>
  <c r="B6371" i="5"/>
  <c r="B6372" i="5"/>
  <c r="B6373" i="5"/>
  <c r="B6374" i="5"/>
  <c r="B6375" i="5"/>
  <c r="B6376" i="5"/>
  <c r="B6377" i="5"/>
  <c r="B6378" i="5"/>
  <c r="B6379" i="5"/>
  <c r="B6380" i="5"/>
  <c r="B6381" i="5"/>
  <c r="B6382" i="5"/>
  <c r="B6383" i="5"/>
  <c r="B6384" i="5"/>
  <c r="B6385" i="5"/>
  <c r="B6386" i="5"/>
  <c r="B6387" i="5"/>
  <c r="B6388" i="5"/>
  <c r="B6389" i="5"/>
  <c r="B6390" i="5"/>
  <c r="B6391" i="5"/>
  <c r="B6392" i="5"/>
  <c r="B6393" i="5"/>
  <c r="B6394" i="5"/>
  <c r="B6395" i="5"/>
  <c r="B6396" i="5"/>
  <c r="B6397" i="5"/>
  <c r="B6398" i="5"/>
  <c r="B6399" i="5"/>
  <c r="B6400" i="5"/>
  <c r="B6401" i="5"/>
  <c r="B6402" i="5"/>
  <c r="B6403" i="5"/>
  <c r="B6404" i="5"/>
  <c r="B6405" i="5"/>
  <c r="B6406" i="5"/>
  <c r="B6407" i="5"/>
  <c r="B6408" i="5"/>
  <c r="B6409" i="5"/>
  <c r="B6410" i="5"/>
  <c r="B6411" i="5"/>
  <c r="B6412" i="5"/>
  <c r="B6413" i="5"/>
  <c r="B6414" i="5"/>
  <c r="B6415" i="5"/>
  <c r="B6416" i="5"/>
  <c r="B6417" i="5"/>
  <c r="B6418" i="5"/>
  <c r="B6419" i="5"/>
  <c r="B6420" i="5"/>
  <c r="B6421" i="5"/>
  <c r="B6422" i="5"/>
  <c r="B6423" i="5"/>
  <c r="B6424" i="5"/>
  <c r="B6425" i="5"/>
  <c r="B6426" i="5"/>
  <c r="B6427" i="5"/>
  <c r="B6428" i="5"/>
  <c r="B6429" i="5"/>
  <c r="B6430" i="5"/>
  <c r="B6431" i="5"/>
  <c r="B6432" i="5"/>
  <c r="B6433" i="5"/>
  <c r="B6434" i="5"/>
  <c r="B6435" i="5"/>
  <c r="B6436" i="5"/>
  <c r="B6437" i="5"/>
  <c r="B6438" i="5"/>
  <c r="B6439" i="5"/>
  <c r="B6440" i="5"/>
  <c r="B6441" i="5"/>
  <c r="B6442" i="5"/>
  <c r="B6443" i="5"/>
  <c r="B6444" i="5"/>
  <c r="B6445" i="5"/>
  <c r="B6446" i="5"/>
  <c r="B6447" i="5"/>
  <c r="B6448" i="5"/>
  <c r="B6449" i="5"/>
  <c r="B6450" i="5"/>
  <c r="B6451" i="5"/>
  <c r="B6452" i="5"/>
  <c r="B6453" i="5"/>
  <c r="B6454" i="5"/>
  <c r="B6455" i="5"/>
  <c r="B6456" i="5"/>
  <c r="B6457" i="5"/>
  <c r="B6458" i="5"/>
  <c r="B6459" i="5"/>
  <c r="B6460" i="5"/>
  <c r="B6461" i="5"/>
  <c r="B6462" i="5"/>
  <c r="B6463" i="5"/>
  <c r="B6464" i="5"/>
  <c r="B6465" i="5"/>
  <c r="B6466" i="5"/>
  <c r="B6467" i="5"/>
  <c r="B6468" i="5"/>
  <c r="B6469" i="5"/>
  <c r="B6470" i="5"/>
  <c r="B6471" i="5"/>
  <c r="B6472" i="5"/>
  <c r="B6473" i="5"/>
  <c r="B6474" i="5"/>
  <c r="B6475" i="5"/>
  <c r="B6476" i="5"/>
  <c r="B6477" i="5"/>
  <c r="B6478" i="5"/>
  <c r="B6479" i="5"/>
  <c r="B6480" i="5"/>
  <c r="B6481" i="5"/>
  <c r="B6482" i="5"/>
  <c r="B6483" i="5"/>
  <c r="B6484" i="5"/>
  <c r="B6485" i="5"/>
  <c r="B6486" i="5"/>
  <c r="B6487" i="5"/>
  <c r="B6488" i="5"/>
  <c r="B6489" i="5"/>
  <c r="B6490" i="5"/>
  <c r="B6491" i="5"/>
  <c r="B6492" i="5"/>
  <c r="B6493" i="5"/>
  <c r="B6494" i="5"/>
  <c r="B6495" i="5"/>
  <c r="B6496" i="5"/>
  <c r="B6497" i="5"/>
  <c r="B6498" i="5"/>
  <c r="B6499" i="5"/>
  <c r="B6500" i="5"/>
  <c r="B6501" i="5"/>
  <c r="B6502" i="5"/>
  <c r="B6503" i="5"/>
  <c r="B6504" i="5"/>
  <c r="B6505" i="5"/>
  <c r="B6506" i="5"/>
  <c r="B6507" i="5"/>
  <c r="B6508" i="5"/>
  <c r="B6509" i="5"/>
  <c r="B6510" i="5"/>
  <c r="B6511" i="5"/>
  <c r="B6512" i="5"/>
  <c r="B6513" i="5"/>
  <c r="B6514" i="5"/>
  <c r="B6515" i="5"/>
  <c r="B6516" i="5"/>
  <c r="B6517" i="5"/>
  <c r="B6518" i="5"/>
  <c r="B6519" i="5"/>
  <c r="B6520" i="5"/>
  <c r="B6521" i="5"/>
  <c r="B6522" i="5"/>
  <c r="B6523" i="5"/>
  <c r="B6524" i="5"/>
  <c r="B6525" i="5"/>
  <c r="B6526" i="5"/>
  <c r="B6527" i="5"/>
  <c r="B6528" i="5"/>
  <c r="B6529" i="5"/>
  <c r="B6530" i="5"/>
  <c r="B6531" i="5"/>
  <c r="B6532" i="5"/>
  <c r="B6533" i="5"/>
  <c r="B6534" i="5"/>
  <c r="B6535" i="5"/>
  <c r="B6536" i="5"/>
  <c r="B6537" i="5"/>
  <c r="B6538" i="5"/>
  <c r="B6539" i="5"/>
  <c r="B6540" i="5"/>
  <c r="B6541" i="5"/>
  <c r="B6542" i="5"/>
  <c r="B6543" i="5"/>
  <c r="B6544" i="5"/>
  <c r="B6545" i="5"/>
  <c r="B6546" i="5"/>
  <c r="B6547" i="5"/>
  <c r="B6548" i="5"/>
  <c r="B6549" i="5"/>
  <c r="B6550" i="5"/>
  <c r="B6551" i="5"/>
  <c r="B6552" i="5"/>
  <c r="B6553" i="5"/>
  <c r="B6554" i="5"/>
  <c r="B6555" i="5"/>
  <c r="B6556" i="5"/>
  <c r="B6557" i="5"/>
  <c r="B6558" i="5"/>
  <c r="B6559" i="5"/>
  <c r="B6560" i="5"/>
  <c r="B6561" i="5"/>
  <c r="B6562" i="5"/>
  <c r="B6563" i="5"/>
  <c r="B6564" i="5"/>
  <c r="B6565" i="5"/>
  <c r="B6566" i="5"/>
  <c r="B6567" i="5"/>
  <c r="B6568" i="5"/>
  <c r="B6569" i="5"/>
  <c r="B6570" i="5"/>
  <c r="B6571" i="5"/>
  <c r="B6572" i="5"/>
  <c r="B6573" i="5"/>
  <c r="B6574" i="5"/>
  <c r="B6575" i="5"/>
  <c r="B6576" i="5"/>
  <c r="B6577" i="5"/>
  <c r="B6578" i="5"/>
  <c r="B6579" i="5"/>
  <c r="B6580" i="5"/>
  <c r="B6581" i="5"/>
  <c r="B6582" i="5"/>
  <c r="B6583" i="5"/>
  <c r="B6584" i="5"/>
  <c r="B6585" i="5"/>
  <c r="B6586" i="5"/>
  <c r="B6587" i="5"/>
  <c r="B6588" i="5"/>
  <c r="B6589" i="5"/>
  <c r="B6590" i="5"/>
  <c r="B6591" i="5"/>
  <c r="B6592" i="5"/>
  <c r="B6593" i="5"/>
  <c r="B6594" i="5"/>
  <c r="B6595" i="5"/>
  <c r="B6596" i="5"/>
  <c r="B6597" i="5"/>
  <c r="B6598" i="5"/>
  <c r="B6599" i="5"/>
  <c r="B6600" i="5"/>
  <c r="B6601" i="5"/>
  <c r="B6602" i="5"/>
  <c r="B6603" i="5"/>
  <c r="B6604" i="5"/>
  <c r="B6605" i="5"/>
  <c r="B6606" i="5"/>
  <c r="B6607" i="5"/>
  <c r="B6608" i="5"/>
  <c r="B6609" i="5"/>
  <c r="B6610" i="5"/>
  <c r="B6611" i="5"/>
  <c r="B6612" i="5"/>
  <c r="B6613" i="5"/>
  <c r="B6614" i="5"/>
  <c r="B6615" i="5"/>
  <c r="B6616" i="5"/>
  <c r="B6617" i="5"/>
  <c r="B6618" i="5"/>
  <c r="B6619" i="5"/>
  <c r="B6620" i="5"/>
  <c r="B6621" i="5"/>
  <c r="B6622" i="5"/>
  <c r="B6623" i="5"/>
  <c r="B6624" i="5"/>
  <c r="B6625" i="5"/>
  <c r="B6626" i="5"/>
  <c r="B6627" i="5"/>
  <c r="B6628" i="5"/>
  <c r="B6629" i="5"/>
  <c r="B6630" i="5"/>
  <c r="B6631" i="5"/>
  <c r="B6632" i="5"/>
  <c r="B6633" i="5"/>
  <c r="B6634" i="5"/>
  <c r="B6635" i="5"/>
  <c r="B6636" i="5"/>
  <c r="B6637" i="5"/>
  <c r="B6638" i="5"/>
  <c r="B6639" i="5"/>
  <c r="B6640" i="5"/>
  <c r="B6641" i="5"/>
  <c r="B6642" i="5"/>
  <c r="B6643" i="5"/>
  <c r="B6644" i="5"/>
  <c r="B6645" i="5"/>
  <c r="B6646" i="5"/>
  <c r="B6647" i="5"/>
  <c r="B6648" i="5"/>
  <c r="B6649" i="5"/>
  <c r="B6650" i="5"/>
  <c r="B6651" i="5"/>
  <c r="B6652" i="5"/>
  <c r="B6653" i="5"/>
  <c r="B6654" i="5"/>
  <c r="B6655" i="5"/>
  <c r="B6656" i="5"/>
  <c r="B6657" i="5"/>
  <c r="B6658" i="5"/>
  <c r="B6659" i="5"/>
  <c r="B6660" i="5"/>
  <c r="B6661" i="5"/>
  <c r="B6662" i="5"/>
  <c r="B6663" i="5"/>
  <c r="B6664" i="5"/>
  <c r="B6665" i="5"/>
  <c r="B6666" i="5"/>
  <c r="B6667" i="5"/>
  <c r="B6668" i="5"/>
  <c r="B6669" i="5"/>
  <c r="B6670" i="5"/>
  <c r="B6671" i="5"/>
  <c r="B6672" i="5"/>
  <c r="B6673" i="5"/>
  <c r="B6674" i="5"/>
  <c r="B6675" i="5"/>
  <c r="B6676" i="5"/>
  <c r="B6677" i="5"/>
  <c r="B6678" i="5"/>
  <c r="B6679" i="5"/>
  <c r="B6680" i="5"/>
  <c r="B6681" i="5"/>
  <c r="B6682" i="5"/>
  <c r="B6683" i="5"/>
  <c r="B6684" i="5"/>
  <c r="B6685" i="5"/>
  <c r="B6686" i="5"/>
  <c r="B6687" i="5"/>
  <c r="B6688" i="5"/>
  <c r="B6689" i="5"/>
  <c r="B6690" i="5"/>
  <c r="B6691" i="5"/>
  <c r="B6692" i="5"/>
  <c r="B6693" i="5"/>
  <c r="B6694" i="5"/>
  <c r="B6695" i="5"/>
  <c r="B6696" i="5"/>
  <c r="B6697" i="5"/>
  <c r="B6698" i="5"/>
  <c r="B6699" i="5"/>
  <c r="B6700" i="5"/>
  <c r="B6701" i="5"/>
  <c r="B6702" i="5"/>
  <c r="B6703" i="5"/>
  <c r="B6704" i="5"/>
  <c r="B6705" i="5"/>
  <c r="B6706" i="5"/>
  <c r="B6707" i="5"/>
  <c r="B6708" i="5"/>
  <c r="B6709" i="5"/>
  <c r="B6710" i="5"/>
  <c r="B6711" i="5"/>
  <c r="B6712" i="5"/>
  <c r="B6713" i="5"/>
  <c r="B6714" i="5"/>
  <c r="B6715" i="5"/>
  <c r="B6716" i="5"/>
  <c r="B6717" i="5"/>
  <c r="B6718" i="5"/>
  <c r="B6719" i="5"/>
  <c r="B6720" i="5"/>
  <c r="B6721" i="5"/>
  <c r="B6722" i="5"/>
  <c r="B6723" i="5"/>
  <c r="B6724" i="5"/>
  <c r="B6725" i="5"/>
  <c r="B6726" i="5"/>
  <c r="B6727" i="5"/>
  <c r="B6728" i="5"/>
  <c r="B6729" i="5"/>
  <c r="B6730" i="5"/>
  <c r="B6731" i="5"/>
  <c r="B6732" i="5"/>
  <c r="B6733" i="5"/>
  <c r="B6734" i="5"/>
  <c r="B6735" i="5"/>
  <c r="B6736" i="5"/>
  <c r="B6737" i="5"/>
  <c r="B6738" i="5"/>
  <c r="B6739" i="5"/>
  <c r="B6740" i="5"/>
  <c r="B6741" i="5"/>
  <c r="B6742" i="5"/>
  <c r="B6743" i="5"/>
  <c r="B6744" i="5"/>
  <c r="B6745" i="5"/>
  <c r="B6746" i="5"/>
  <c r="B6747" i="5"/>
  <c r="B6748" i="5"/>
  <c r="B6749" i="5"/>
  <c r="B6750" i="5"/>
  <c r="B6751" i="5"/>
  <c r="B6752" i="5"/>
  <c r="B6753" i="5"/>
  <c r="B6754" i="5"/>
  <c r="B6755" i="5"/>
  <c r="B6756" i="5"/>
  <c r="B6757" i="5"/>
  <c r="B6758" i="5"/>
  <c r="B6759" i="5"/>
  <c r="B6760" i="5"/>
  <c r="B6761" i="5"/>
  <c r="B6762" i="5"/>
  <c r="B6763" i="5"/>
  <c r="B6764" i="5"/>
  <c r="B6765" i="5"/>
  <c r="B6766" i="5"/>
  <c r="B6767" i="5"/>
  <c r="B6768" i="5"/>
  <c r="B6769" i="5"/>
  <c r="B6770" i="5"/>
  <c r="B6771" i="5"/>
  <c r="B6772" i="5"/>
  <c r="B6773" i="5"/>
  <c r="B6774" i="5"/>
  <c r="B6775" i="5"/>
  <c r="B6776" i="5"/>
  <c r="B6777" i="5"/>
  <c r="B6778" i="5"/>
  <c r="B6779" i="5"/>
  <c r="B6780" i="5"/>
  <c r="B6781" i="5"/>
  <c r="B6782" i="5"/>
  <c r="B6783" i="5"/>
  <c r="B6784" i="5"/>
  <c r="B6785" i="5"/>
  <c r="B6786" i="5"/>
  <c r="B6787" i="5"/>
  <c r="B6788" i="5"/>
  <c r="B6789" i="5"/>
  <c r="B6790" i="5"/>
  <c r="B6791" i="5"/>
  <c r="B6792" i="5"/>
  <c r="B6793" i="5"/>
  <c r="B6794" i="5"/>
  <c r="B6795" i="5"/>
  <c r="B6796" i="5"/>
  <c r="B6797" i="5"/>
  <c r="B6798" i="5"/>
  <c r="B6799" i="5"/>
  <c r="B6800" i="5"/>
  <c r="B6801" i="5"/>
  <c r="B6802" i="5"/>
  <c r="B6803" i="5"/>
  <c r="B6804" i="5"/>
  <c r="B6805" i="5"/>
  <c r="B6806" i="5"/>
  <c r="B6807" i="5"/>
  <c r="B6808" i="5"/>
  <c r="B6809" i="5"/>
  <c r="B6810" i="5"/>
  <c r="B6811" i="5"/>
  <c r="B6812" i="5"/>
  <c r="B6813" i="5"/>
  <c r="B6814" i="5"/>
  <c r="B6815" i="5"/>
  <c r="B6816" i="5"/>
  <c r="B6817" i="5"/>
  <c r="B6818" i="5"/>
  <c r="B6819" i="5"/>
  <c r="B6820" i="5"/>
  <c r="B6821" i="5"/>
  <c r="B6822" i="5"/>
  <c r="B6823" i="5"/>
  <c r="B6824" i="5"/>
  <c r="B6825" i="5"/>
  <c r="B6826" i="5"/>
  <c r="B6827" i="5"/>
  <c r="B6828" i="5"/>
  <c r="B6829" i="5"/>
  <c r="B6830" i="5"/>
  <c r="B6831" i="5"/>
  <c r="B6832" i="5"/>
  <c r="B6833" i="5"/>
  <c r="B6834" i="5"/>
  <c r="B6835" i="5"/>
  <c r="B6836" i="5"/>
  <c r="B6837" i="5"/>
  <c r="B6838" i="5"/>
  <c r="B6839" i="5"/>
  <c r="B6840" i="5"/>
  <c r="B6841" i="5"/>
  <c r="B6842" i="5"/>
  <c r="B6843" i="5"/>
  <c r="B6844" i="5"/>
  <c r="B6845" i="5"/>
  <c r="B6846" i="5"/>
  <c r="B6847" i="5"/>
  <c r="B6848" i="5"/>
  <c r="B6849" i="5"/>
  <c r="B6850" i="5"/>
  <c r="B6851" i="5"/>
  <c r="B6852" i="5"/>
  <c r="B6853" i="5"/>
  <c r="B6854" i="5"/>
  <c r="B6855" i="5"/>
  <c r="B6856" i="5"/>
  <c r="B6857" i="5"/>
  <c r="B6858" i="5"/>
  <c r="B6859" i="5"/>
  <c r="B6860" i="5"/>
  <c r="B6861" i="5"/>
  <c r="B6862" i="5"/>
  <c r="B6863" i="5"/>
  <c r="B6864" i="5"/>
  <c r="B6865" i="5"/>
  <c r="B6866" i="5"/>
  <c r="B6867" i="5"/>
  <c r="B6868" i="5"/>
  <c r="B6869" i="5"/>
  <c r="B6870" i="5"/>
  <c r="B6871" i="5"/>
  <c r="B6872" i="5"/>
  <c r="B6873" i="5"/>
  <c r="B6874" i="5"/>
  <c r="B6875" i="5"/>
  <c r="B6876" i="5"/>
  <c r="B6877" i="5"/>
  <c r="B6878" i="5"/>
  <c r="B6879" i="5"/>
  <c r="B6880" i="5"/>
  <c r="B6881" i="5"/>
  <c r="B6882" i="5"/>
  <c r="B6883" i="5"/>
  <c r="B6884" i="5"/>
  <c r="B6885" i="5"/>
  <c r="B6886" i="5"/>
  <c r="B6887" i="5"/>
  <c r="B6888" i="5"/>
  <c r="B6889" i="5"/>
  <c r="B6890" i="5"/>
  <c r="B6891" i="5"/>
  <c r="B6892" i="5"/>
  <c r="B6893" i="5"/>
  <c r="B6894" i="5"/>
  <c r="B6895" i="5"/>
  <c r="B6896" i="5"/>
  <c r="B6897" i="5"/>
  <c r="B6898" i="5"/>
  <c r="B6899" i="5"/>
  <c r="B6900" i="5"/>
  <c r="B6901" i="5"/>
  <c r="B6902" i="5"/>
  <c r="B6903" i="5"/>
  <c r="B6904" i="5"/>
  <c r="B6905" i="5"/>
  <c r="B6906" i="5"/>
  <c r="B6907" i="5"/>
  <c r="B6908" i="5"/>
  <c r="B6909" i="5"/>
  <c r="B6910" i="5"/>
  <c r="B6911" i="5"/>
  <c r="B6912" i="5"/>
  <c r="B6913" i="5"/>
  <c r="B6914" i="5"/>
  <c r="B6915" i="5"/>
  <c r="B6916" i="5"/>
  <c r="B6917" i="5"/>
  <c r="B6918" i="5"/>
  <c r="B6919" i="5"/>
  <c r="B6920" i="5"/>
  <c r="B6921" i="5"/>
  <c r="B6922" i="5"/>
  <c r="B6923" i="5"/>
  <c r="B6924" i="5"/>
  <c r="B6925" i="5"/>
  <c r="B6926" i="5"/>
  <c r="B6927" i="5"/>
  <c r="B6928" i="5"/>
  <c r="B6929" i="5"/>
  <c r="B6930" i="5"/>
  <c r="B6931" i="5"/>
  <c r="B6932" i="5"/>
  <c r="B6933" i="5"/>
  <c r="B6934" i="5"/>
  <c r="B6935" i="5"/>
  <c r="B6936" i="5"/>
  <c r="B6937" i="5"/>
  <c r="B6938" i="5"/>
  <c r="B6939" i="5"/>
  <c r="B6940" i="5"/>
  <c r="B6941" i="5"/>
  <c r="B6942" i="5"/>
  <c r="B6943" i="5"/>
  <c r="B6944" i="5"/>
  <c r="B6945" i="5"/>
  <c r="B6946" i="5"/>
  <c r="B6947" i="5"/>
  <c r="B6948" i="5"/>
  <c r="B6949" i="5"/>
  <c r="B6950" i="5"/>
  <c r="B6951" i="5"/>
  <c r="B6952" i="5"/>
  <c r="B6953" i="5"/>
  <c r="B6954" i="5"/>
  <c r="B6955" i="5"/>
  <c r="B6956" i="5"/>
  <c r="B6957" i="5"/>
  <c r="B6958" i="5"/>
  <c r="B6959" i="5"/>
  <c r="B6960" i="5"/>
  <c r="B6961" i="5"/>
  <c r="B6962" i="5"/>
  <c r="B6963" i="5"/>
  <c r="B6964" i="5"/>
  <c r="B6965" i="5"/>
  <c r="B6966" i="5"/>
  <c r="B6967" i="5"/>
  <c r="B6968" i="5"/>
  <c r="B6969" i="5"/>
  <c r="B6970" i="5"/>
  <c r="B6971" i="5"/>
  <c r="B6972" i="5"/>
  <c r="B6973" i="5"/>
  <c r="B6974" i="5"/>
  <c r="B6975" i="5"/>
  <c r="B6976" i="5"/>
  <c r="B6977" i="5"/>
  <c r="B6978" i="5"/>
  <c r="B6979" i="5"/>
  <c r="B6980" i="5"/>
  <c r="B6981" i="5"/>
  <c r="B6982" i="5"/>
  <c r="B6983" i="5"/>
  <c r="B6984" i="5"/>
  <c r="B6985" i="5"/>
  <c r="B6986" i="5"/>
  <c r="B6987" i="5"/>
  <c r="B6988" i="5"/>
  <c r="B6989" i="5"/>
  <c r="B6990" i="5"/>
  <c r="B6991" i="5"/>
  <c r="B6992" i="5"/>
  <c r="B6993" i="5"/>
  <c r="B6994" i="5"/>
  <c r="B6995" i="5"/>
  <c r="B6996" i="5"/>
  <c r="B6997" i="5"/>
  <c r="B6998" i="5"/>
  <c r="B6999" i="5"/>
  <c r="B7000" i="5"/>
  <c r="B7001" i="5"/>
  <c r="B7002" i="5"/>
  <c r="B7003" i="5"/>
  <c r="B7004" i="5"/>
  <c r="B7005" i="5"/>
  <c r="B7006" i="5"/>
  <c r="B7007" i="5"/>
  <c r="B7008" i="5"/>
  <c r="B7009" i="5"/>
  <c r="B7010" i="5"/>
  <c r="B7011" i="5"/>
  <c r="B7012" i="5"/>
  <c r="B7013" i="5"/>
  <c r="B7014" i="5"/>
  <c r="B7015" i="5"/>
  <c r="B7016" i="5"/>
  <c r="B7017" i="5"/>
  <c r="B7018" i="5"/>
  <c r="B7019" i="5"/>
  <c r="B7020" i="5"/>
  <c r="B7021" i="5"/>
  <c r="B7022" i="5"/>
  <c r="B7023" i="5"/>
  <c r="B7024" i="5"/>
  <c r="B7025" i="5"/>
  <c r="B7026" i="5"/>
  <c r="B7027" i="5"/>
  <c r="B7028" i="5"/>
  <c r="B7029" i="5"/>
  <c r="B7030" i="5"/>
  <c r="B7031" i="5"/>
  <c r="B7032" i="5"/>
  <c r="B7033" i="5"/>
  <c r="B7034" i="5"/>
  <c r="B7035" i="5"/>
  <c r="B7036" i="5"/>
  <c r="B7037" i="5"/>
  <c r="B7038" i="5"/>
  <c r="B7039" i="5"/>
  <c r="B7040" i="5"/>
  <c r="B7041" i="5"/>
  <c r="B7042" i="5"/>
  <c r="B7043" i="5"/>
  <c r="B7044" i="5"/>
  <c r="B7045" i="5"/>
  <c r="B7046" i="5"/>
  <c r="B7047" i="5"/>
  <c r="B7048" i="5"/>
  <c r="B7049" i="5"/>
  <c r="B7050" i="5"/>
  <c r="B7051" i="5"/>
  <c r="B7052" i="5"/>
  <c r="B7053" i="5"/>
  <c r="B7054" i="5"/>
  <c r="B7055" i="5"/>
  <c r="B7056" i="5"/>
  <c r="B7057" i="5"/>
  <c r="B7058" i="5"/>
  <c r="B7059" i="5"/>
  <c r="B7060" i="5"/>
  <c r="B7061" i="5"/>
  <c r="B7062" i="5"/>
  <c r="B7063" i="5"/>
  <c r="B7064" i="5"/>
  <c r="B7065" i="5"/>
  <c r="B7066" i="5"/>
  <c r="B7067" i="5"/>
  <c r="B7068" i="5"/>
  <c r="B7069" i="5"/>
  <c r="B7070" i="5"/>
  <c r="B7071" i="5"/>
  <c r="B7072" i="5"/>
  <c r="B7073" i="5"/>
  <c r="B7074" i="5"/>
  <c r="B7075" i="5"/>
  <c r="B7076" i="5"/>
  <c r="B7077" i="5"/>
  <c r="B7078" i="5"/>
  <c r="B7079" i="5"/>
  <c r="B7080" i="5"/>
  <c r="B7081" i="5"/>
  <c r="B7082" i="5"/>
  <c r="B7083" i="5"/>
  <c r="B7084" i="5"/>
  <c r="B7085" i="5"/>
  <c r="B7086" i="5"/>
  <c r="B7087" i="5"/>
  <c r="B7088" i="5"/>
  <c r="B7089" i="5"/>
  <c r="B7090" i="5"/>
  <c r="B7091" i="5"/>
  <c r="B7092" i="5"/>
  <c r="B7093" i="5"/>
  <c r="B7094" i="5"/>
  <c r="B7095" i="5"/>
  <c r="B7096" i="5"/>
  <c r="B7097" i="5"/>
  <c r="B7098" i="5"/>
  <c r="B7099" i="5"/>
  <c r="B7100" i="5"/>
  <c r="B7101" i="5"/>
  <c r="B7102" i="5"/>
  <c r="B7103" i="5"/>
  <c r="B7104" i="5"/>
  <c r="B7105" i="5"/>
  <c r="B7106" i="5"/>
  <c r="B7107" i="5"/>
  <c r="B7108" i="5"/>
  <c r="B7109" i="5"/>
  <c r="B7110" i="5"/>
  <c r="B7111" i="5"/>
  <c r="B7112" i="5"/>
  <c r="B7113" i="5"/>
  <c r="B7114" i="5"/>
  <c r="B7115" i="5"/>
  <c r="B7116" i="5"/>
  <c r="B7117" i="5"/>
  <c r="B7118" i="5"/>
  <c r="B7119" i="5"/>
  <c r="B7120" i="5"/>
  <c r="B7121" i="5"/>
  <c r="B7122" i="5"/>
  <c r="B7123" i="5"/>
  <c r="B7124" i="5"/>
  <c r="B7125" i="5"/>
  <c r="B7126" i="5"/>
  <c r="B7127" i="5"/>
  <c r="B7128" i="5"/>
  <c r="B7129" i="5"/>
  <c r="B7130" i="5"/>
  <c r="B7131" i="5"/>
  <c r="B7132" i="5"/>
  <c r="B7133" i="5"/>
  <c r="B7134" i="5"/>
  <c r="B7135" i="5"/>
  <c r="B7136" i="5"/>
  <c r="B7137" i="5"/>
  <c r="B7138" i="5"/>
  <c r="B7139" i="5"/>
  <c r="B7140" i="5"/>
  <c r="B7141" i="5"/>
  <c r="B7142" i="5"/>
  <c r="B7143" i="5"/>
  <c r="B7144" i="5"/>
  <c r="B7145" i="5"/>
  <c r="B7146" i="5"/>
  <c r="B7147" i="5"/>
  <c r="B7148" i="5"/>
  <c r="B7149" i="5"/>
  <c r="B7150" i="5"/>
  <c r="B7151" i="5"/>
  <c r="B7152" i="5"/>
  <c r="B7153" i="5"/>
  <c r="B7154" i="5"/>
  <c r="B7155" i="5"/>
  <c r="B7156" i="5"/>
  <c r="B7157" i="5"/>
  <c r="B7158" i="5"/>
  <c r="B7159" i="5"/>
  <c r="B7160" i="5"/>
  <c r="B7161" i="5"/>
  <c r="B7162" i="5"/>
  <c r="B7163" i="5"/>
  <c r="B7164" i="5"/>
  <c r="B7165" i="5"/>
  <c r="B7166" i="5"/>
  <c r="B7167" i="5"/>
  <c r="B7168" i="5"/>
  <c r="B7169" i="5"/>
  <c r="B7170" i="5"/>
  <c r="B7171" i="5"/>
  <c r="B7172" i="5"/>
  <c r="B7173" i="5"/>
  <c r="B7174" i="5"/>
  <c r="B7175" i="5"/>
  <c r="B7176" i="5"/>
  <c r="B7177" i="5"/>
  <c r="B7178" i="5"/>
  <c r="B7179" i="5"/>
  <c r="B7180" i="5"/>
  <c r="B7181" i="5"/>
  <c r="B7182" i="5"/>
  <c r="B7183" i="5"/>
  <c r="B7184" i="5"/>
  <c r="B7185" i="5"/>
  <c r="B7186" i="5"/>
  <c r="B7187" i="5"/>
  <c r="B7188" i="5"/>
  <c r="B7189" i="5"/>
  <c r="B7190" i="5"/>
  <c r="B7191" i="5"/>
  <c r="B7192" i="5"/>
  <c r="B7193" i="5"/>
  <c r="B7194" i="5"/>
  <c r="B7195" i="5"/>
  <c r="B7196" i="5"/>
  <c r="B7197" i="5"/>
  <c r="B7198" i="5"/>
  <c r="B7199" i="5"/>
  <c r="B7200" i="5"/>
  <c r="B7201" i="5"/>
  <c r="B7202" i="5"/>
  <c r="B7203" i="5"/>
  <c r="B7204" i="5"/>
  <c r="B7205" i="5"/>
  <c r="B7206" i="5"/>
  <c r="B7207" i="5"/>
  <c r="B7208" i="5"/>
  <c r="B7209" i="5"/>
  <c r="B7210" i="5"/>
  <c r="B7211" i="5"/>
  <c r="B7212" i="5"/>
  <c r="B7213" i="5"/>
  <c r="B7214" i="5"/>
  <c r="B7215" i="5"/>
  <c r="B7216" i="5"/>
  <c r="B7217" i="5"/>
  <c r="B7218" i="5"/>
  <c r="B7219" i="5"/>
  <c r="B7220" i="5"/>
  <c r="B7221" i="5"/>
  <c r="B7222" i="5"/>
  <c r="B7223" i="5"/>
  <c r="B7224" i="5"/>
  <c r="B7225" i="5"/>
  <c r="B7226" i="5"/>
  <c r="B7227" i="5"/>
  <c r="B7228" i="5"/>
  <c r="B7229" i="5"/>
  <c r="B7230" i="5"/>
  <c r="B7231" i="5"/>
  <c r="B7232" i="5"/>
  <c r="B7233" i="5"/>
  <c r="B7234" i="5"/>
  <c r="B7235" i="5"/>
  <c r="B7236" i="5"/>
  <c r="B7237" i="5"/>
  <c r="B7238" i="5"/>
  <c r="B7239" i="5"/>
  <c r="B7240" i="5"/>
  <c r="B7241" i="5"/>
  <c r="B7242" i="5"/>
  <c r="B7243" i="5"/>
  <c r="B7244" i="5"/>
  <c r="B7245" i="5"/>
  <c r="B7246" i="5"/>
  <c r="B7247" i="5"/>
  <c r="B7248" i="5"/>
  <c r="B7249" i="5"/>
  <c r="B7250" i="5"/>
  <c r="B7251" i="5"/>
  <c r="B7252" i="5"/>
  <c r="B7253" i="5"/>
  <c r="B7254" i="5"/>
  <c r="B7255" i="5"/>
  <c r="B7256" i="5"/>
  <c r="B7257" i="5"/>
  <c r="B7258" i="5"/>
  <c r="B7259" i="5"/>
  <c r="B7260" i="5"/>
  <c r="B7261" i="5"/>
  <c r="B7262" i="5"/>
  <c r="B7263" i="5"/>
  <c r="B7264" i="5"/>
  <c r="B7265" i="5"/>
  <c r="B7266" i="5"/>
  <c r="B7267" i="5"/>
  <c r="B7268" i="5"/>
  <c r="B7269" i="5"/>
  <c r="B7270" i="5"/>
  <c r="B7271" i="5"/>
  <c r="B7272" i="5"/>
  <c r="B7273" i="5"/>
  <c r="B7274" i="5"/>
  <c r="B7275" i="5"/>
  <c r="B7276" i="5"/>
  <c r="B7277" i="5"/>
  <c r="B7278" i="5"/>
  <c r="B7279" i="5"/>
  <c r="B7280" i="5"/>
  <c r="B7281" i="5"/>
  <c r="B7282" i="5"/>
  <c r="B7283" i="5"/>
  <c r="B7284" i="5"/>
  <c r="B7285" i="5"/>
  <c r="B7286" i="5"/>
  <c r="B7287" i="5"/>
  <c r="B7288" i="5"/>
  <c r="B7289" i="5"/>
  <c r="B7290" i="5"/>
  <c r="B7291" i="5"/>
  <c r="B7292" i="5"/>
  <c r="B7293" i="5"/>
  <c r="B7294" i="5"/>
  <c r="B7295" i="5"/>
  <c r="B7296" i="5"/>
  <c r="B7297" i="5"/>
  <c r="B7298" i="5"/>
  <c r="B7299" i="5"/>
  <c r="B7300" i="5"/>
  <c r="B7301" i="5"/>
  <c r="B7302" i="5"/>
  <c r="B7303" i="5"/>
  <c r="B7304" i="5"/>
  <c r="B7305" i="5"/>
  <c r="B7306" i="5"/>
  <c r="B7307" i="5"/>
  <c r="B7308" i="5"/>
  <c r="B7309" i="5"/>
  <c r="B7310" i="5"/>
  <c r="B7311" i="5"/>
  <c r="B7312" i="5"/>
  <c r="B7313" i="5"/>
  <c r="B7314" i="5"/>
  <c r="B7315" i="5"/>
  <c r="B7316" i="5"/>
  <c r="B7317" i="5"/>
  <c r="B7318" i="5"/>
  <c r="B7319" i="5"/>
  <c r="B7320" i="5"/>
  <c r="B7321" i="5"/>
  <c r="B7322" i="5"/>
  <c r="B7323" i="5"/>
  <c r="B7324" i="5"/>
  <c r="B7325" i="5"/>
  <c r="B7326" i="5"/>
  <c r="B7327" i="5"/>
  <c r="B7328" i="5"/>
  <c r="B7329" i="5"/>
  <c r="B7330" i="5"/>
  <c r="B7331" i="5"/>
  <c r="B7332" i="5"/>
  <c r="B7333" i="5"/>
  <c r="B7334" i="5"/>
  <c r="B7335" i="5"/>
  <c r="B7336" i="5"/>
  <c r="B7337" i="5"/>
  <c r="B7338" i="5"/>
  <c r="B7339" i="5"/>
  <c r="B7340" i="5"/>
  <c r="B7341" i="5"/>
  <c r="B7342" i="5"/>
  <c r="B7343" i="5"/>
  <c r="B7344" i="5"/>
  <c r="B7345" i="5"/>
  <c r="B7346" i="5"/>
  <c r="B7347" i="5"/>
  <c r="B7348" i="5"/>
  <c r="B7349" i="5"/>
  <c r="B7350" i="5"/>
  <c r="B7351" i="5"/>
  <c r="B7352" i="5"/>
  <c r="B7353" i="5"/>
  <c r="B7354" i="5"/>
  <c r="B7355" i="5"/>
  <c r="B7356" i="5"/>
  <c r="B7357" i="5"/>
  <c r="B7358" i="5"/>
  <c r="B7359" i="5"/>
  <c r="B7360" i="5"/>
  <c r="B7361" i="5"/>
  <c r="B7362" i="5"/>
  <c r="B7363" i="5"/>
  <c r="B7364" i="5"/>
  <c r="B7365" i="5"/>
  <c r="B7366" i="5"/>
  <c r="B7367" i="5"/>
  <c r="B7368" i="5"/>
  <c r="B7369" i="5"/>
  <c r="B7370" i="5"/>
  <c r="B7371" i="5"/>
  <c r="B7372" i="5"/>
  <c r="B7373" i="5"/>
  <c r="B7374" i="5"/>
  <c r="B7375" i="5"/>
  <c r="B7376" i="5"/>
  <c r="B7377" i="5"/>
  <c r="B7378" i="5"/>
  <c r="B7379" i="5"/>
  <c r="B7380" i="5"/>
  <c r="B7381" i="5"/>
  <c r="B7382" i="5"/>
  <c r="B7383" i="5"/>
  <c r="B7384" i="5"/>
  <c r="B7385" i="5"/>
  <c r="B7386" i="5"/>
  <c r="B7387" i="5"/>
  <c r="B7388" i="5"/>
  <c r="B7389" i="5"/>
  <c r="B7390" i="5"/>
  <c r="B7391" i="5"/>
  <c r="B7392" i="5"/>
  <c r="B7393" i="5"/>
  <c r="B7394" i="5"/>
  <c r="B7395" i="5"/>
  <c r="B7396" i="5"/>
  <c r="B7397" i="5"/>
  <c r="B7398" i="5"/>
  <c r="B7399" i="5"/>
  <c r="B7400" i="5"/>
  <c r="B7401" i="5"/>
  <c r="B7402" i="5"/>
  <c r="B7403" i="5"/>
  <c r="B7404" i="5"/>
  <c r="B7405" i="5"/>
  <c r="B7406" i="5"/>
  <c r="B7407" i="5"/>
  <c r="B7408" i="5"/>
  <c r="B7409" i="5"/>
  <c r="B7410" i="5"/>
  <c r="B7411" i="5"/>
  <c r="B7412" i="5"/>
  <c r="B7413" i="5"/>
  <c r="B7414" i="5"/>
  <c r="B7415" i="5"/>
  <c r="B7416" i="5"/>
  <c r="B7417" i="5"/>
  <c r="B7418" i="5"/>
  <c r="B7419" i="5"/>
  <c r="B7420" i="5"/>
  <c r="B7421" i="5"/>
  <c r="B7422" i="5"/>
  <c r="B7423" i="5"/>
  <c r="B7424" i="5"/>
  <c r="B7425" i="5"/>
  <c r="B7426" i="5"/>
  <c r="B7427" i="5"/>
  <c r="B7428" i="5"/>
  <c r="B7429" i="5"/>
  <c r="B7430" i="5"/>
  <c r="B7431" i="5"/>
  <c r="B7432" i="5"/>
  <c r="B7433" i="5"/>
  <c r="B7434" i="5"/>
  <c r="B7435" i="5"/>
  <c r="B7436" i="5"/>
  <c r="B7437" i="5"/>
  <c r="B7438" i="5"/>
  <c r="B7439" i="5"/>
  <c r="B7440" i="5"/>
  <c r="B7441" i="5"/>
  <c r="B7442" i="5"/>
  <c r="B7443" i="5"/>
  <c r="B7444" i="5"/>
  <c r="B7445" i="5"/>
  <c r="B7446" i="5"/>
  <c r="B7447" i="5"/>
  <c r="B7448" i="5"/>
  <c r="B7449" i="5"/>
  <c r="B7450" i="5"/>
  <c r="B7451" i="5"/>
  <c r="B7452" i="5"/>
  <c r="B7453" i="5"/>
  <c r="B7454" i="5"/>
  <c r="B7455" i="5"/>
  <c r="B7456" i="5"/>
  <c r="B7457" i="5"/>
  <c r="B7458" i="5"/>
  <c r="B7459" i="5"/>
  <c r="B7460" i="5"/>
  <c r="B7461" i="5"/>
  <c r="B7462" i="5"/>
  <c r="B7463" i="5"/>
  <c r="B7464" i="5"/>
  <c r="B7465" i="5"/>
  <c r="B7466" i="5"/>
  <c r="B7467" i="5"/>
  <c r="B7468" i="5"/>
  <c r="B7469" i="5"/>
  <c r="B7470" i="5"/>
  <c r="B7471" i="5"/>
  <c r="B7472" i="5"/>
  <c r="B7473" i="5"/>
  <c r="B7474" i="5"/>
  <c r="B7475" i="5"/>
  <c r="B7476" i="5"/>
  <c r="B7477" i="5"/>
  <c r="B7478" i="5"/>
  <c r="B7479" i="5"/>
  <c r="B7480" i="5"/>
  <c r="B7481" i="5"/>
  <c r="B7482" i="5"/>
  <c r="B7483" i="5"/>
  <c r="B7484" i="5"/>
  <c r="B7485" i="5"/>
  <c r="B7486" i="5"/>
  <c r="B7487" i="5"/>
  <c r="B7488" i="5"/>
  <c r="B7489" i="5"/>
  <c r="B7490" i="5"/>
  <c r="B7491" i="5"/>
  <c r="B7492" i="5"/>
  <c r="B7493" i="5"/>
  <c r="B7494" i="5"/>
  <c r="B7495" i="5"/>
  <c r="B7496" i="5"/>
  <c r="B7497" i="5"/>
  <c r="B7498" i="5"/>
  <c r="B7499" i="5"/>
  <c r="B7500" i="5"/>
  <c r="B7501" i="5"/>
  <c r="B7502" i="5"/>
  <c r="B7503" i="5"/>
  <c r="B7504" i="5"/>
  <c r="B7505" i="5"/>
  <c r="B7506" i="5"/>
  <c r="B7507" i="5"/>
  <c r="B7508" i="5"/>
  <c r="B7509" i="5"/>
  <c r="B7510" i="5"/>
  <c r="B7511" i="5"/>
  <c r="B7512" i="5"/>
  <c r="B7513" i="5"/>
  <c r="B7514" i="5"/>
  <c r="B7515" i="5"/>
  <c r="B7516" i="5"/>
  <c r="B7517" i="5"/>
  <c r="B7518" i="5"/>
  <c r="B7519" i="5"/>
  <c r="B7520" i="5"/>
  <c r="B7521" i="5"/>
  <c r="B7522" i="5"/>
  <c r="B7523" i="5"/>
  <c r="B7524" i="5"/>
  <c r="B7525" i="5"/>
  <c r="B7526" i="5"/>
  <c r="B7527" i="5"/>
  <c r="B7528" i="5"/>
  <c r="B7529" i="5"/>
  <c r="B7530" i="5"/>
  <c r="B7531" i="5"/>
  <c r="B7532" i="5"/>
  <c r="B7533" i="5"/>
  <c r="B7534" i="5"/>
  <c r="B7535" i="5"/>
  <c r="B7536" i="5"/>
  <c r="B7537" i="5"/>
  <c r="B7538" i="5"/>
  <c r="B7539" i="5"/>
  <c r="B7540" i="5"/>
  <c r="B7541" i="5"/>
  <c r="B7542" i="5"/>
  <c r="B7543" i="5"/>
  <c r="B7544" i="5"/>
  <c r="B7545" i="5"/>
  <c r="B7546" i="5"/>
  <c r="B7547" i="5"/>
  <c r="B7548" i="5"/>
  <c r="B7549" i="5"/>
  <c r="B7550" i="5"/>
  <c r="B7551" i="5"/>
  <c r="B7552" i="5"/>
  <c r="B7553" i="5"/>
  <c r="B7554" i="5"/>
  <c r="B7555" i="5"/>
  <c r="B7556" i="5"/>
  <c r="B7557" i="5"/>
  <c r="B7558" i="5"/>
  <c r="B7559" i="5"/>
  <c r="B7560" i="5"/>
  <c r="B7561" i="5"/>
  <c r="B7562" i="5"/>
  <c r="B7563" i="5"/>
  <c r="B7564" i="5"/>
  <c r="B7565" i="5"/>
  <c r="B7566" i="5"/>
  <c r="B7567" i="5"/>
  <c r="B7568" i="5"/>
  <c r="B7569" i="5"/>
  <c r="B7570" i="5"/>
  <c r="B7571" i="5"/>
  <c r="B7572" i="5"/>
  <c r="B7573" i="5"/>
  <c r="B7574" i="5"/>
  <c r="B7575" i="5"/>
  <c r="B7576" i="5"/>
  <c r="B7577" i="5"/>
  <c r="B7578" i="5"/>
  <c r="B7579" i="5"/>
  <c r="B7580" i="5"/>
  <c r="B7581" i="5"/>
  <c r="B7582" i="5"/>
  <c r="B7583" i="5"/>
  <c r="B7584" i="5"/>
  <c r="B7585" i="5"/>
  <c r="B7586" i="5"/>
  <c r="B7587" i="5"/>
  <c r="B7588" i="5"/>
  <c r="B7589" i="5"/>
  <c r="B7590" i="5"/>
  <c r="B7591" i="5"/>
  <c r="B7592" i="5"/>
  <c r="B7593" i="5"/>
  <c r="B7594" i="5"/>
  <c r="B7595" i="5"/>
  <c r="B7596" i="5"/>
  <c r="B7597" i="5"/>
  <c r="B7598" i="5"/>
  <c r="B7599" i="5"/>
  <c r="B7600" i="5"/>
  <c r="B7601" i="5"/>
  <c r="B7602" i="5"/>
  <c r="B7603" i="5"/>
  <c r="B7604" i="5"/>
  <c r="B7605" i="5"/>
  <c r="B7606" i="5"/>
  <c r="B7607" i="5"/>
  <c r="B7608" i="5"/>
  <c r="B7609" i="5"/>
  <c r="B7610" i="5"/>
  <c r="B7611" i="5"/>
  <c r="B7612" i="5"/>
  <c r="B7613" i="5"/>
  <c r="B7614" i="5"/>
  <c r="B7615" i="5"/>
  <c r="B7616" i="5"/>
  <c r="B7617" i="5"/>
  <c r="B7618" i="5"/>
  <c r="B7619" i="5"/>
  <c r="B7620" i="5"/>
  <c r="B7621" i="5"/>
  <c r="B7622" i="5"/>
  <c r="B7623" i="5"/>
  <c r="B7624" i="5"/>
  <c r="B7625" i="5"/>
  <c r="B7626" i="5"/>
  <c r="B7627" i="5"/>
  <c r="B7628" i="5"/>
  <c r="B7629" i="5"/>
  <c r="B7630" i="5"/>
  <c r="B7631" i="5"/>
  <c r="B7632" i="5"/>
  <c r="B7633" i="5"/>
  <c r="B7634" i="5"/>
  <c r="B7635" i="5"/>
  <c r="B7636" i="5"/>
  <c r="B7637" i="5"/>
  <c r="B7638" i="5"/>
  <c r="B7639" i="5"/>
  <c r="B7640" i="5"/>
  <c r="B7641" i="5"/>
  <c r="B7642" i="5"/>
  <c r="B7643" i="5"/>
  <c r="B7644" i="5"/>
  <c r="B7645" i="5"/>
  <c r="B7646" i="5"/>
  <c r="B7647" i="5"/>
  <c r="B7648" i="5"/>
  <c r="B7649" i="5"/>
  <c r="B7650" i="5"/>
  <c r="B7651" i="5"/>
  <c r="B7652" i="5"/>
  <c r="B7653" i="5"/>
  <c r="B7654" i="5"/>
  <c r="B7655" i="5"/>
  <c r="B7656" i="5"/>
  <c r="B7657" i="5"/>
  <c r="B7658" i="5"/>
  <c r="B7659" i="5"/>
  <c r="B7660" i="5"/>
  <c r="B7661" i="5"/>
  <c r="B7662" i="5"/>
  <c r="B7663" i="5"/>
  <c r="B7664" i="5"/>
  <c r="B7665" i="5"/>
  <c r="B7666" i="5"/>
  <c r="B7667" i="5"/>
  <c r="B7668" i="5"/>
  <c r="B7669" i="5"/>
  <c r="B7670" i="5"/>
  <c r="B7671" i="5"/>
  <c r="B7672" i="5"/>
  <c r="B7673" i="5"/>
  <c r="B7674" i="5"/>
  <c r="B7675" i="5"/>
  <c r="B7676" i="5"/>
  <c r="B7677" i="5"/>
  <c r="B7678" i="5"/>
  <c r="B7679" i="5"/>
  <c r="B7680" i="5"/>
  <c r="B7681" i="5"/>
  <c r="B7682" i="5"/>
  <c r="B7683" i="5"/>
  <c r="B7684" i="5"/>
  <c r="B7685" i="5"/>
  <c r="B7686" i="5"/>
  <c r="B7687" i="5"/>
  <c r="B7688" i="5"/>
  <c r="B7689" i="5"/>
  <c r="B7690" i="5"/>
  <c r="B7691" i="5"/>
  <c r="B7692" i="5"/>
  <c r="B7693" i="5"/>
  <c r="B7694" i="5"/>
  <c r="B7695" i="5"/>
  <c r="B7696" i="5"/>
  <c r="B7697" i="5"/>
  <c r="B7698" i="5"/>
  <c r="B7699" i="5"/>
  <c r="B7700" i="5"/>
  <c r="B7701" i="5"/>
  <c r="B7702" i="5"/>
  <c r="B7703" i="5"/>
  <c r="B7704" i="5"/>
  <c r="B7705" i="5"/>
  <c r="B7706" i="5"/>
  <c r="B7707" i="5"/>
  <c r="B7708" i="5"/>
  <c r="B7709" i="5"/>
  <c r="B7710" i="5"/>
  <c r="B7711" i="5"/>
  <c r="B7712" i="5"/>
  <c r="B7713" i="5"/>
  <c r="B7714" i="5"/>
  <c r="B7715" i="5"/>
  <c r="B7716" i="5"/>
  <c r="B7717" i="5"/>
  <c r="B7718" i="5"/>
  <c r="B7719" i="5"/>
  <c r="B7720" i="5"/>
  <c r="B7721" i="5"/>
  <c r="B7722" i="5"/>
  <c r="B7723" i="5"/>
  <c r="B7724" i="5"/>
  <c r="B7725" i="5"/>
  <c r="B7726" i="5"/>
  <c r="B7727" i="5"/>
  <c r="B7728" i="5"/>
  <c r="B7729" i="5"/>
  <c r="B7730" i="5"/>
  <c r="B7731" i="5"/>
  <c r="B7732" i="5"/>
  <c r="B7733" i="5"/>
  <c r="B7734" i="5"/>
  <c r="B7735" i="5"/>
  <c r="B7736" i="5"/>
  <c r="B7737" i="5"/>
  <c r="B7738" i="5"/>
  <c r="B7739" i="5"/>
  <c r="B7740" i="5"/>
  <c r="B7741" i="5"/>
  <c r="B7742" i="5"/>
  <c r="B7743" i="5"/>
  <c r="B7744" i="5"/>
  <c r="B7745" i="5"/>
  <c r="B7746" i="5"/>
  <c r="B7747" i="5"/>
  <c r="B7748" i="5"/>
  <c r="B7749" i="5"/>
  <c r="B7750" i="5"/>
  <c r="B7751" i="5"/>
  <c r="B7752" i="5"/>
  <c r="B7753" i="5"/>
  <c r="B7754" i="5"/>
  <c r="B7755" i="5"/>
  <c r="B7756" i="5"/>
  <c r="B7757" i="5"/>
  <c r="B7758" i="5"/>
  <c r="B7759" i="5"/>
  <c r="B7760" i="5"/>
  <c r="B7761" i="5"/>
  <c r="B7762" i="5"/>
  <c r="B7763" i="5"/>
  <c r="B7764" i="5"/>
  <c r="B7765" i="5"/>
  <c r="B7766" i="5"/>
  <c r="B7767" i="5"/>
  <c r="B7768" i="5"/>
  <c r="B7769" i="5"/>
  <c r="B7770" i="5"/>
  <c r="B7771" i="5"/>
  <c r="B7772" i="5"/>
  <c r="B7773" i="5"/>
  <c r="B7774" i="5"/>
  <c r="B7775" i="5"/>
  <c r="B7776" i="5"/>
  <c r="B7777" i="5"/>
  <c r="B7778" i="5"/>
  <c r="B7779" i="5"/>
  <c r="B7780" i="5"/>
  <c r="B7781" i="5"/>
  <c r="B7782" i="5"/>
  <c r="B7783" i="5"/>
  <c r="B7784" i="5"/>
  <c r="B7785" i="5"/>
  <c r="B7786" i="5"/>
  <c r="B7787" i="5"/>
  <c r="B7788" i="5"/>
  <c r="B7789" i="5"/>
  <c r="B7790" i="5"/>
  <c r="B7791" i="5"/>
  <c r="B7792" i="5"/>
  <c r="B7793" i="5"/>
  <c r="B7794" i="5"/>
  <c r="B7795" i="5"/>
  <c r="B7796" i="5"/>
  <c r="B7797" i="5"/>
  <c r="B7798" i="5"/>
  <c r="B7799" i="5"/>
  <c r="B7800" i="5"/>
  <c r="B7801" i="5"/>
  <c r="B7802" i="5"/>
  <c r="B7803" i="5"/>
  <c r="B7804" i="5"/>
  <c r="B7805" i="5"/>
  <c r="B7806" i="5"/>
  <c r="B7807" i="5"/>
  <c r="B7808" i="5"/>
  <c r="B7809" i="5"/>
  <c r="B7810" i="5"/>
  <c r="B7811" i="5"/>
  <c r="B7812" i="5"/>
  <c r="B7813" i="5"/>
  <c r="B7814" i="5"/>
  <c r="B7815" i="5"/>
  <c r="B7816" i="5"/>
  <c r="B7817" i="5"/>
  <c r="B7818" i="5"/>
  <c r="B7819" i="5"/>
  <c r="B7820" i="5"/>
  <c r="B7821" i="5"/>
  <c r="B7822" i="5"/>
  <c r="B7823" i="5"/>
  <c r="B7824" i="5"/>
  <c r="B7825" i="5"/>
  <c r="B7826" i="5"/>
  <c r="B7827" i="5"/>
  <c r="B7828" i="5"/>
  <c r="B7829" i="5"/>
  <c r="B7830" i="5"/>
  <c r="B7831" i="5"/>
  <c r="B7832" i="5"/>
  <c r="B7833" i="5"/>
  <c r="B7834" i="5"/>
  <c r="B7835" i="5"/>
  <c r="B7836" i="5"/>
  <c r="B7837" i="5"/>
  <c r="B7838" i="5"/>
  <c r="B7839" i="5"/>
  <c r="B7840" i="5"/>
  <c r="B7841" i="5"/>
  <c r="B7842" i="5"/>
  <c r="B7843" i="5"/>
  <c r="B7844" i="5"/>
  <c r="B7845" i="5"/>
  <c r="B7846" i="5"/>
  <c r="B7847" i="5"/>
  <c r="B7848" i="5"/>
  <c r="B7849" i="5"/>
  <c r="B7850" i="5"/>
  <c r="B7851" i="5"/>
  <c r="B7852" i="5"/>
  <c r="B7853" i="5"/>
  <c r="B7854" i="5"/>
  <c r="B7855" i="5"/>
  <c r="B7856" i="5"/>
  <c r="B7857" i="5"/>
  <c r="B7858" i="5"/>
  <c r="B7859" i="5"/>
  <c r="B7860" i="5"/>
  <c r="B7861" i="5"/>
  <c r="B7862" i="5"/>
  <c r="B7863" i="5"/>
  <c r="B7864" i="5"/>
  <c r="B7865" i="5"/>
  <c r="B7866" i="5"/>
  <c r="B7867" i="5"/>
  <c r="B7868" i="5"/>
  <c r="B7869" i="5"/>
  <c r="B7870" i="5"/>
  <c r="B7871" i="5"/>
  <c r="B7872" i="5"/>
  <c r="B7873" i="5"/>
  <c r="B7874" i="5"/>
  <c r="B7875" i="5"/>
  <c r="B7876" i="5"/>
  <c r="B7877" i="5"/>
  <c r="B7878" i="5"/>
  <c r="B7879" i="5"/>
  <c r="B7880" i="5"/>
  <c r="B7881" i="5"/>
  <c r="B7882" i="5"/>
  <c r="B7883" i="5"/>
  <c r="B7884" i="5"/>
  <c r="B7885" i="5"/>
  <c r="B7886" i="5"/>
  <c r="B7887" i="5"/>
  <c r="B7888" i="5"/>
  <c r="B7889" i="5"/>
  <c r="B7890" i="5"/>
  <c r="B7891" i="5"/>
  <c r="B7892" i="5"/>
  <c r="B7893" i="5"/>
  <c r="B7894" i="5"/>
  <c r="B7895" i="5"/>
  <c r="B7896" i="5"/>
  <c r="B7897" i="5"/>
  <c r="B7898" i="5"/>
  <c r="B7899" i="5"/>
  <c r="B7900" i="5"/>
  <c r="B7901" i="5"/>
  <c r="B7902" i="5"/>
  <c r="B7903" i="5"/>
  <c r="B7904" i="5"/>
  <c r="B7905" i="5"/>
  <c r="B7906" i="5"/>
  <c r="B7907" i="5"/>
  <c r="B7908" i="5"/>
  <c r="B7909" i="5"/>
  <c r="B7910" i="5"/>
  <c r="B7911" i="5"/>
  <c r="B7912" i="5"/>
  <c r="B7913" i="5"/>
  <c r="B7914" i="5"/>
  <c r="B7915" i="5"/>
  <c r="B7916" i="5"/>
  <c r="B7917" i="5"/>
  <c r="B7918" i="5"/>
  <c r="B7919" i="5"/>
  <c r="B7920" i="5"/>
  <c r="B7921" i="5"/>
  <c r="B7922" i="5"/>
  <c r="B7923" i="5"/>
  <c r="B7924" i="5"/>
  <c r="B7925" i="5"/>
  <c r="B7926" i="5"/>
  <c r="B7927" i="5"/>
  <c r="B7928" i="5"/>
  <c r="B7929" i="5"/>
  <c r="B7930" i="5"/>
  <c r="B7931" i="5"/>
  <c r="B7932" i="5"/>
  <c r="B7933" i="5"/>
  <c r="B7934" i="5"/>
  <c r="B7935" i="5"/>
  <c r="B7936" i="5"/>
  <c r="B7937" i="5"/>
  <c r="B7938" i="5"/>
  <c r="B7939" i="5"/>
  <c r="B7940" i="5"/>
  <c r="B7941" i="5"/>
  <c r="B7942" i="5"/>
  <c r="B7943" i="5"/>
  <c r="B7944" i="5"/>
  <c r="B7945" i="5"/>
  <c r="B7946" i="5"/>
  <c r="B7947" i="5"/>
  <c r="B7948" i="5"/>
  <c r="B7949" i="5"/>
  <c r="B7950" i="5"/>
  <c r="B7951" i="5"/>
  <c r="B7952" i="5"/>
  <c r="B7953" i="5"/>
  <c r="B7954" i="5"/>
  <c r="B7955" i="5"/>
  <c r="B7956" i="5"/>
  <c r="B7957" i="5"/>
  <c r="B7958" i="5"/>
  <c r="B7959" i="5"/>
  <c r="B7960" i="5"/>
  <c r="B7961" i="5"/>
  <c r="B7962" i="5"/>
  <c r="B7963" i="5"/>
  <c r="B7964" i="5"/>
  <c r="B7965" i="5"/>
  <c r="B7966" i="5"/>
  <c r="B7967" i="5"/>
  <c r="B7968" i="5"/>
  <c r="B7969" i="5"/>
  <c r="B7970" i="5"/>
  <c r="B7971" i="5"/>
  <c r="B7972" i="5"/>
  <c r="B7973" i="5"/>
  <c r="B7974" i="5"/>
  <c r="B7975" i="5"/>
  <c r="B7976" i="5"/>
  <c r="B7977" i="5"/>
  <c r="B7978" i="5"/>
  <c r="B7979" i="5"/>
  <c r="B7980" i="5"/>
  <c r="B7981" i="5"/>
  <c r="B7982" i="5"/>
  <c r="B7983" i="5"/>
  <c r="B7984" i="5"/>
  <c r="B7985" i="5"/>
  <c r="B7986" i="5"/>
  <c r="B7987" i="5"/>
  <c r="B7988" i="5"/>
  <c r="B7989" i="5"/>
  <c r="B7990" i="5"/>
  <c r="B7991" i="5"/>
  <c r="B7992" i="5"/>
  <c r="B7993" i="5"/>
  <c r="B7994" i="5"/>
  <c r="B7995" i="5"/>
  <c r="B7996" i="5"/>
  <c r="B7997" i="5"/>
  <c r="B7998" i="5"/>
  <c r="B7999" i="5"/>
  <c r="B8000" i="5"/>
  <c r="B8001" i="5"/>
  <c r="B8002" i="5"/>
  <c r="B8003" i="5"/>
  <c r="B8004" i="5"/>
  <c r="B8005" i="5"/>
  <c r="B8006" i="5"/>
  <c r="B8007" i="5"/>
  <c r="B8008" i="5"/>
  <c r="B8009" i="5"/>
  <c r="B8010" i="5"/>
  <c r="B8011" i="5"/>
  <c r="B8012" i="5"/>
  <c r="B8013" i="5"/>
  <c r="B8014" i="5"/>
  <c r="B8015" i="5"/>
  <c r="B8016" i="5"/>
  <c r="B8017" i="5"/>
  <c r="B8018" i="5"/>
  <c r="B8019" i="5"/>
  <c r="B8020" i="5"/>
  <c r="B8021" i="5"/>
  <c r="B8022" i="5"/>
  <c r="B8023" i="5"/>
  <c r="B8024" i="5"/>
  <c r="B8025" i="5"/>
  <c r="B8026" i="5"/>
  <c r="B8027" i="5"/>
  <c r="B8028" i="5"/>
  <c r="B8029" i="5"/>
  <c r="B8030" i="5"/>
  <c r="B8031" i="5"/>
  <c r="B8032" i="5"/>
  <c r="B8033" i="5"/>
  <c r="B8034" i="5"/>
  <c r="B8035" i="5"/>
  <c r="B8036" i="5"/>
  <c r="B8037" i="5"/>
  <c r="B8038" i="5"/>
  <c r="B8039" i="5"/>
  <c r="B8040" i="5"/>
  <c r="B8041" i="5"/>
  <c r="B8042" i="5"/>
  <c r="B8043" i="5"/>
  <c r="B8044" i="5"/>
  <c r="B8045" i="5"/>
  <c r="B8046" i="5"/>
  <c r="B8047" i="5"/>
  <c r="B8048" i="5"/>
  <c r="B8049" i="5"/>
  <c r="B8050" i="5"/>
  <c r="B8051" i="5"/>
  <c r="B8052" i="5"/>
  <c r="B8053" i="5"/>
  <c r="B8054" i="5"/>
  <c r="B8055" i="5"/>
  <c r="B8056" i="5"/>
  <c r="B8057" i="5"/>
  <c r="B8058" i="5"/>
  <c r="B8059" i="5"/>
  <c r="B8060" i="5"/>
  <c r="B8061" i="5"/>
  <c r="B8062" i="5"/>
  <c r="B8063" i="5"/>
  <c r="B8064" i="5"/>
  <c r="B8065" i="5"/>
  <c r="B8066" i="5"/>
  <c r="B8067" i="5"/>
  <c r="B8068" i="5"/>
  <c r="B8069" i="5"/>
  <c r="B8070" i="5"/>
  <c r="B8071" i="5"/>
  <c r="B8072" i="5"/>
  <c r="B8073" i="5"/>
  <c r="B8074" i="5"/>
  <c r="B8075" i="5"/>
  <c r="B8076" i="5"/>
  <c r="B8077" i="5"/>
  <c r="B8078" i="5"/>
  <c r="B8079" i="5"/>
  <c r="B8080" i="5"/>
  <c r="B8081" i="5"/>
  <c r="B8082" i="5"/>
  <c r="B8083" i="5"/>
  <c r="B8084" i="5"/>
  <c r="B8085" i="5"/>
  <c r="B8086" i="5"/>
  <c r="B8087" i="5"/>
  <c r="B8088" i="5"/>
  <c r="B8089" i="5"/>
  <c r="B8090" i="5"/>
  <c r="B8091" i="5"/>
  <c r="B8092" i="5"/>
  <c r="B8093" i="5"/>
  <c r="B8094" i="5"/>
  <c r="B8095" i="5"/>
  <c r="B8096" i="5"/>
  <c r="B8097" i="5"/>
  <c r="B8098" i="5"/>
  <c r="B8099" i="5"/>
  <c r="B8100" i="5"/>
  <c r="B8101" i="5"/>
  <c r="B8102" i="5"/>
  <c r="B8103" i="5"/>
  <c r="B8104" i="5"/>
  <c r="B8105" i="5"/>
  <c r="B8106" i="5"/>
  <c r="B8107" i="5"/>
  <c r="B8108" i="5"/>
  <c r="B8109" i="5"/>
  <c r="B8110" i="5"/>
  <c r="B8111" i="5"/>
  <c r="B8112" i="5"/>
  <c r="B8113" i="5"/>
  <c r="B8114" i="5"/>
  <c r="B8115" i="5"/>
  <c r="B8116" i="5"/>
  <c r="B8117" i="5"/>
  <c r="B8118" i="5"/>
  <c r="B8119" i="5"/>
  <c r="B8120" i="5"/>
  <c r="B8121" i="5"/>
  <c r="B8122" i="5"/>
  <c r="B8123" i="5"/>
  <c r="B8124" i="5"/>
  <c r="B8125" i="5"/>
  <c r="B8126" i="5"/>
  <c r="B8127" i="5"/>
  <c r="B8128" i="5"/>
  <c r="B8129" i="5"/>
  <c r="B8130" i="5"/>
  <c r="B8131" i="5"/>
  <c r="B8132" i="5"/>
  <c r="B8133" i="5"/>
  <c r="B8134" i="5"/>
  <c r="B8135" i="5"/>
  <c r="B8136" i="5"/>
  <c r="B8137" i="5"/>
  <c r="B8138" i="5"/>
  <c r="B8139" i="5"/>
  <c r="B8140" i="5"/>
  <c r="B8141" i="5"/>
  <c r="B8142" i="5"/>
  <c r="B8143" i="5"/>
  <c r="B8144" i="5"/>
  <c r="B8145" i="5"/>
  <c r="B8146" i="5"/>
  <c r="B8147" i="5"/>
  <c r="B8148" i="5"/>
  <c r="B8149" i="5"/>
  <c r="B8150" i="5"/>
  <c r="B8151" i="5"/>
  <c r="B8152" i="5"/>
  <c r="B8153" i="5"/>
  <c r="B8154" i="5"/>
  <c r="B8155" i="5"/>
  <c r="B8156" i="5"/>
  <c r="B8157" i="5"/>
  <c r="B8158" i="5"/>
  <c r="B8159" i="5"/>
  <c r="B8160" i="5"/>
  <c r="B8161" i="5"/>
  <c r="B8162" i="5"/>
  <c r="B8163" i="5"/>
  <c r="B8164" i="5"/>
  <c r="B8165" i="5"/>
  <c r="B8166" i="5"/>
  <c r="B8167" i="5"/>
  <c r="B8168" i="5"/>
  <c r="B8169" i="5"/>
  <c r="B8170" i="5"/>
  <c r="B8171" i="5"/>
  <c r="B8172" i="5"/>
  <c r="B8173" i="5"/>
  <c r="B8174" i="5"/>
  <c r="B8175" i="5"/>
  <c r="B8176" i="5"/>
  <c r="B8177" i="5"/>
  <c r="B8178" i="5"/>
  <c r="B8179" i="5"/>
  <c r="B8180" i="5"/>
  <c r="B8181" i="5"/>
  <c r="B8182" i="5"/>
  <c r="B8183" i="5"/>
  <c r="B8184" i="5"/>
  <c r="B8185" i="5"/>
  <c r="B8186" i="5"/>
  <c r="B8187" i="5"/>
  <c r="B8188" i="5"/>
  <c r="B8189" i="5"/>
  <c r="B8190" i="5"/>
  <c r="B8191" i="5"/>
  <c r="B8192" i="5"/>
  <c r="B8193" i="5"/>
  <c r="B8194" i="5"/>
  <c r="B8195" i="5"/>
  <c r="B8196" i="5"/>
  <c r="B8197" i="5"/>
  <c r="B8198" i="5"/>
  <c r="B8199" i="5"/>
  <c r="B8200" i="5"/>
  <c r="B8201" i="5"/>
  <c r="B8202" i="5"/>
  <c r="B8203" i="5"/>
  <c r="B8204" i="5"/>
  <c r="B8205" i="5"/>
  <c r="B8206" i="5"/>
  <c r="B8207" i="5"/>
  <c r="B8208" i="5"/>
  <c r="B8209" i="5"/>
  <c r="B8210" i="5"/>
  <c r="B8211" i="5"/>
  <c r="B8212" i="5"/>
  <c r="B8213" i="5"/>
  <c r="B8214" i="5"/>
  <c r="B8215" i="5"/>
  <c r="B8216" i="5"/>
  <c r="B8217" i="5"/>
  <c r="B8218" i="5"/>
  <c r="B8219" i="5"/>
  <c r="B8220" i="5"/>
  <c r="B8221" i="5"/>
  <c r="B8222" i="5"/>
  <c r="B8223" i="5"/>
  <c r="B8224" i="5"/>
  <c r="B8225" i="5"/>
  <c r="B8226" i="5"/>
  <c r="B8227" i="5"/>
  <c r="B8228" i="5"/>
  <c r="B8229" i="5"/>
  <c r="B8230" i="5"/>
  <c r="B8231" i="5"/>
  <c r="B8232" i="5"/>
  <c r="B8233" i="5"/>
  <c r="B8234" i="5"/>
  <c r="B8235" i="5"/>
  <c r="B8236" i="5"/>
  <c r="B8237" i="5"/>
  <c r="B8238" i="5"/>
  <c r="B8239" i="5"/>
  <c r="B8240" i="5"/>
  <c r="B8241" i="5"/>
  <c r="B8242" i="5"/>
  <c r="B8243" i="5"/>
  <c r="B8244" i="5"/>
  <c r="B8245" i="5"/>
  <c r="B8246" i="5"/>
  <c r="B8247" i="5"/>
  <c r="B8248" i="5"/>
  <c r="B8249" i="5"/>
  <c r="B8250" i="5"/>
  <c r="B8251" i="5"/>
  <c r="B8252" i="5"/>
  <c r="B8253" i="5"/>
  <c r="B8254" i="5"/>
  <c r="B8255" i="5"/>
  <c r="B8256" i="5"/>
  <c r="B8257" i="5"/>
  <c r="B8258" i="5"/>
  <c r="B8259" i="5"/>
  <c r="B8260" i="5"/>
  <c r="B8261" i="5"/>
  <c r="B8262" i="5"/>
  <c r="B8263" i="5"/>
  <c r="B8264" i="5"/>
  <c r="B8265" i="5"/>
  <c r="B8266" i="5"/>
  <c r="B8267" i="5"/>
  <c r="B8268" i="5"/>
  <c r="B8269" i="5"/>
  <c r="B8270" i="5"/>
  <c r="B8271" i="5"/>
  <c r="B8272" i="5"/>
  <c r="B8273" i="5"/>
  <c r="B8274" i="5"/>
  <c r="B8275" i="5"/>
  <c r="B8276" i="5"/>
  <c r="B8277" i="5"/>
  <c r="B8278" i="5"/>
  <c r="B8279" i="5"/>
  <c r="B8280" i="5"/>
  <c r="B8281" i="5"/>
  <c r="B8282" i="5"/>
  <c r="B8283" i="5"/>
  <c r="B8284" i="5"/>
  <c r="B8285" i="5"/>
  <c r="B8286" i="5"/>
  <c r="B8287" i="5"/>
  <c r="B8288" i="5"/>
  <c r="B8289" i="5"/>
  <c r="B8290" i="5"/>
  <c r="B8291" i="5"/>
  <c r="B8292" i="5"/>
  <c r="B8293" i="5"/>
  <c r="B8294" i="5"/>
  <c r="B8295" i="5"/>
  <c r="B8296" i="5"/>
  <c r="B8297" i="5"/>
  <c r="B8298" i="5"/>
  <c r="B8299" i="5"/>
  <c r="B8300" i="5"/>
  <c r="B8301" i="5"/>
  <c r="B8302" i="5"/>
  <c r="B8303" i="5"/>
  <c r="B8304" i="5"/>
  <c r="B8305" i="5"/>
  <c r="B8306" i="5"/>
  <c r="B8307" i="5"/>
  <c r="B8308" i="5"/>
  <c r="B8309" i="5"/>
  <c r="B8310" i="5"/>
  <c r="B8311" i="5"/>
  <c r="B8312" i="5"/>
  <c r="B8313" i="5"/>
  <c r="B8314" i="5"/>
  <c r="B8315" i="5"/>
  <c r="B8316" i="5"/>
  <c r="B8317" i="5"/>
  <c r="B8318" i="5"/>
  <c r="B8319" i="5"/>
  <c r="B8320" i="5"/>
  <c r="B8321" i="5"/>
  <c r="B8322" i="5"/>
  <c r="B8323" i="5"/>
  <c r="B8324" i="5"/>
  <c r="B8325" i="5"/>
  <c r="B8326" i="5"/>
  <c r="B8327" i="5"/>
  <c r="B8328" i="5"/>
  <c r="B8329" i="5"/>
  <c r="B8330" i="5"/>
  <c r="B8331" i="5"/>
  <c r="B8332" i="5"/>
  <c r="B8333" i="5"/>
  <c r="B8334" i="5"/>
  <c r="B8335" i="5"/>
  <c r="B8336" i="5"/>
  <c r="B8337" i="5"/>
  <c r="B8338" i="5"/>
  <c r="B8339" i="5"/>
  <c r="B8340" i="5"/>
  <c r="B8341" i="5"/>
  <c r="B8342" i="5"/>
  <c r="B8343" i="5"/>
  <c r="B8344" i="5"/>
  <c r="B8345" i="5"/>
  <c r="B8346" i="5"/>
  <c r="B8347" i="5"/>
  <c r="B8348" i="5"/>
  <c r="B8349" i="5"/>
  <c r="B8350" i="5"/>
  <c r="B8351" i="5"/>
  <c r="B8352" i="5"/>
  <c r="B8353" i="5"/>
  <c r="B8354" i="5"/>
  <c r="B8355" i="5"/>
  <c r="B8356" i="5"/>
  <c r="B8357" i="5"/>
  <c r="B8358" i="5"/>
  <c r="B8359" i="5"/>
  <c r="B8360" i="5"/>
  <c r="B8361" i="5"/>
  <c r="B8362" i="5"/>
  <c r="B8363" i="5"/>
  <c r="B8364" i="5"/>
  <c r="B8365" i="5"/>
  <c r="B8366" i="5"/>
  <c r="B8367" i="5"/>
  <c r="B8368" i="5"/>
  <c r="B8369" i="5"/>
  <c r="B8370" i="5"/>
  <c r="B8371" i="5"/>
  <c r="B8372" i="5"/>
  <c r="B8373" i="5"/>
  <c r="B8374" i="5"/>
  <c r="B8375" i="5"/>
  <c r="B8376" i="5"/>
  <c r="B8377" i="5"/>
  <c r="B8378" i="5"/>
  <c r="B8379" i="5"/>
  <c r="B8380" i="5"/>
  <c r="B8381" i="5"/>
  <c r="B8382" i="5"/>
  <c r="B8383" i="5"/>
  <c r="B8384" i="5"/>
  <c r="B8385" i="5"/>
  <c r="B8386" i="5"/>
  <c r="B8387" i="5"/>
  <c r="B8388" i="5"/>
  <c r="B8389" i="5"/>
  <c r="B8390" i="5"/>
  <c r="B8391" i="5"/>
  <c r="B8392" i="5"/>
  <c r="B8393" i="5"/>
  <c r="B8394" i="5"/>
  <c r="B8395" i="5"/>
  <c r="B8396" i="5"/>
  <c r="B8397" i="5"/>
  <c r="B8398" i="5"/>
  <c r="B8399" i="5"/>
  <c r="B8400" i="5"/>
  <c r="B8401" i="5"/>
  <c r="B8402" i="5"/>
  <c r="B8403" i="5"/>
  <c r="B8404" i="5"/>
  <c r="B8405" i="5"/>
  <c r="B8406" i="5"/>
  <c r="B8407" i="5"/>
  <c r="B8408" i="5"/>
  <c r="B8409" i="5"/>
  <c r="B8410" i="5"/>
  <c r="B8411" i="5"/>
  <c r="B8412" i="5"/>
  <c r="B8413" i="5"/>
  <c r="B8414" i="5"/>
  <c r="B8415" i="5"/>
  <c r="B8416" i="5"/>
  <c r="B8417" i="5"/>
  <c r="B8418" i="5"/>
  <c r="B8419" i="5"/>
  <c r="B8420" i="5"/>
  <c r="B8421" i="5"/>
  <c r="B8422" i="5"/>
  <c r="B8423" i="5"/>
  <c r="B8424" i="5"/>
  <c r="B8425" i="5"/>
  <c r="B8426" i="5"/>
  <c r="B8427" i="5"/>
  <c r="B8428" i="5"/>
  <c r="B8429" i="5"/>
  <c r="B8430" i="5"/>
  <c r="B8431" i="5"/>
  <c r="B8432" i="5"/>
  <c r="B8433" i="5"/>
  <c r="B8434" i="5"/>
  <c r="B8435" i="5"/>
  <c r="B8436" i="5"/>
  <c r="B8437" i="5"/>
  <c r="B8438" i="5"/>
  <c r="B8439" i="5"/>
  <c r="B8440" i="5"/>
  <c r="B8441" i="5"/>
  <c r="B8442" i="5"/>
  <c r="B8443" i="5"/>
  <c r="B8444" i="5"/>
  <c r="B8445" i="5"/>
  <c r="B8446" i="5"/>
  <c r="B8447" i="5"/>
  <c r="B8448" i="5"/>
  <c r="B8449" i="5"/>
  <c r="B8450" i="5"/>
  <c r="B8451" i="5"/>
  <c r="B8452" i="5"/>
  <c r="B8453" i="5"/>
  <c r="B8454" i="5"/>
  <c r="B8455" i="5"/>
  <c r="B8456" i="5"/>
  <c r="B8457" i="5"/>
  <c r="B8458" i="5"/>
  <c r="B8459" i="5"/>
  <c r="B8460" i="5"/>
  <c r="B8461" i="5"/>
  <c r="B8462" i="5"/>
  <c r="B8463" i="5"/>
  <c r="B8464" i="5"/>
  <c r="B8465" i="5"/>
  <c r="B8466" i="5"/>
  <c r="B8467" i="5"/>
  <c r="B8468" i="5"/>
  <c r="B8469" i="5"/>
  <c r="B8470" i="5"/>
  <c r="B8471" i="5"/>
  <c r="B8472" i="5"/>
  <c r="B8473" i="5"/>
  <c r="B8474" i="5"/>
  <c r="B8475" i="5"/>
  <c r="B8476" i="5"/>
  <c r="B8477" i="5"/>
  <c r="B8478" i="5"/>
  <c r="B8479" i="5"/>
  <c r="B8480" i="5"/>
  <c r="B8481" i="5"/>
  <c r="B8482" i="5"/>
  <c r="B8483" i="5"/>
  <c r="B8484" i="5"/>
  <c r="B8485" i="5"/>
  <c r="B8486" i="5"/>
  <c r="B8487" i="5"/>
  <c r="B8488" i="5"/>
  <c r="B8489" i="5"/>
  <c r="B8490" i="5"/>
  <c r="B8491" i="5"/>
  <c r="B8492" i="5"/>
  <c r="B8493" i="5"/>
  <c r="B8494" i="5"/>
  <c r="B8495" i="5"/>
  <c r="B8496" i="5"/>
  <c r="B8497" i="5"/>
  <c r="B8498" i="5"/>
  <c r="B8499" i="5"/>
  <c r="B8500" i="5"/>
  <c r="B8501" i="5"/>
  <c r="B8502" i="5"/>
  <c r="B8503" i="5"/>
  <c r="B8504" i="5"/>
  <c r="B8505" i="5"/>
  <c r="B8506" i="5"/>
  <c r="B8507" i="5"/>
  <c r="B8508" i="5"/>
  <c r="B8509" i="5"/>
  <c r="B8510" i="5"/>
  <c r="B8511" i="5"/>
  <c r="B8512" i="5"/>
  <c r="B8513" i="5"/>
  <c r="B8514" i="5"/>
  <c r="B8515" i="5"/>
  <c r="B8516" i="5"/>
  <c r="B8517" i="5"/>
  <c r="B8518" i="5"/>
  <c r="B8519" i="5"/>
  <c r="B8520" i="5"/>
  <c r="B8521" i="5"/>
  <c r="B8522" i="5"/>
  <c r="B8523" i="5"/>
  <c r="B8524" i="5"/>
  <c r="B8525" i="5"/>
  <c r="B8526" i="5"/>
  <c r="B8527" i="5"/>
  <c r="B8528" i="5"/>
  <c r="B8529" i="5"/>
  <c r="B8530" i="5"/>
  <c r="B8531" i="5"/>
  <c r="B8532" i="5"/>
  <c r="B8533" i="5"/>
  <c r="B8534" i="5"/>
  <c r="B8535" i="5"/>
  <c r="B8536" i="5"/>
  <c r="B8537" i="5"/>
  <c r="B8538" i="5"/>
  <c r="B8539" i="5"/>
  <c r="B8540" i="5"/>
  <c r="B8541" i="5"/>
  <c r="B8542" i="5"/>
  <c r="B8543" i="5"/>
  <c r="B8544" i="5"/>
  <c r="B8545" i="5"/>
  <c r="B8546" i="5"/>
  <c r="B8547" i="5"/>
  <c r="B8548" i="5"/>
  <c r="B8549" i="5"/>
  <c r="B8550" i="5"/>
  <c r="B8551" i="5"/>
  <c r="B8552" i="5"/>
  <c r="B8553" i="5"/>
  <c r="B8554" i="5"/>
  <c r="B8555" i="5"/>
  <c r="B8556" i="5"/>
  <c r="B8557" i="5"/>
  <c r="B8558" i="5"/>
  <c r="B8559" i="5"/>
  <c r="B8560" i="5"/>
  <c r="B8561" i="5"/>
  <c r="B8562" i="5"/>
  <c r="B8563" i="5"/>
  <c r="B8564" i="5"/>
  <c r="B8565" i="5"/>
  <c r="B8566" i="5"/>
  <c r="B8567" i="5"/>
  <c r="B8568" i="5"/>
  <c r="B8569" i="5"/>
  <c r="B8570" i="5"/>
  <c r="B8571" i="5"/>
  <c r="B8572" i="5"/>
  <c r="B8573" i="5"/>
  <c r="B8574" i="5"/>
  <c r="B8575" i="5"/>
  <c r="B8576" i="5"/>
  <c r="B8577" i="5"/>
  <c r="B8578" i="5"/>
  <c r="B8579" i="5"/>
  <c r="B8580" i="5"/>
  <c r="B8581" i="5"/>
  <c r="B8582" i="5"/>
  <c r="B8583" i="5"/>
  <c r="B8584" i="5"/>
  <c r="B8585" i="5"/>
  <c r="B8586" i="5"/>
  <c r="B8587" i="5"/>
  <c r="B8588" i="5"/>
  <c r="B8589" i="5"/>
  <c r="B8590" i="5"/>
  <c r="B8591" i="5"/>
  <c r="B8592" i="5"/>
  <c r="B8593" i="5"/>
  <c r="B8594" i="5"/>
  <c r="B8595" i="5"/>
  <c r="B8596" i="5"/>
  <c r="B8597" i="5"/>
  <c r="B8598" i="5"/>
  <c r="B8599" i="5"/>
  <c r="B8600" i="5"/>
  <c r="B8601" i="5"/>
  <c r="B8602" i="5"/>
  <c r="B8603" i="5"/>
  <c r="B8604" i="5"/>
  <c r="B8605" i="5"/>
  <c r="B8606" i="5"/>
  <c r="B8607" i="5"/>
  <c r="B8608" i="5"/>
  <c r="B8609" i="5"/>
  <c r="B8610" i="5"/>
  <c r="B8611" i="5"/>
  <c r="B8612" i="5"/>
  <c r="B8613" i="5"/>
  <c r="B8614" i="5"/>
  <c r="B8615" i="5"/>
  <c r="B8616" i="5"/>
  <c r="B8617" i="5"/>
  <c r="B8618" i="5"/>
  <c r="B8619" i="5"/>
  <c r="B8620" i="5"/>
  <c r="B8621" i="5"/>
  <c r="B8622" i="5"/>
  <c r="B8623" i="5"/>
  <c r="B8624" i="5"/>
  <c r="B8625" i="5"/>
  <c r="B8626" i="5"/>
  <c r="B8627" i="5"/>
  <c r="B8628" i="5"/>
  <c r="B8629" i="5"/>
  <c r="B8630" i="5"/>
  <c r="B8631" i="5"/>
  <c r="B8632" i="5"/>
  <c r="B8633" i="5"/>
  <c r="B8634" i="5"/>
  <c r="B8635" i="5"/>
  <c r="B8636" i="5"/>
  <c r="B8637" i="5"/>
  <c r="B8638" i="5"/>
  <c r="B8639" i="5"/>
  <c r="B8640" i="5"/>
  <c r="B8641" i="5"/>
  <c r="B8642" i="5"/>
  <c r="B8643" i="5"/>
  <c r="B8644" i="5"/>
  <c r="B8645" i="5"/>
  <c r="B8646" i="5"/>
  <c r="B8647" i="5"/>
  <c r="B8648" i="5"/>
  <c r="B8649" i="5"/>
  <c r="B8650" i="5"/>
  <c r="B8651" i="5"/>
  <c r="B8652" i="5"/>
  <c r="B8653" i="5"/>
  <c r="B8654" i="5"/>
  <c r="B8655" i="5"/>
  <c r="B8656" i="5"/>
  <c r="B8657" i="5"/>
  <c r="B8658" i="5"/>
  <c r="B8659" i="5"/>
  <c r="B8660" i="5"/>
  <c r="B8661" i="5"/>
  <c r="B8662" i="5"/>
  <c r="B8663" i="5"/>
  <c r="B8664" i="5"/>
  <c r="B8665" i="5"/>
  <c r="B8666" i="5"/>
  <c r="B8667" i="5"/>
  <c r="B8668" i="5"/>
  <c r="B8669" i="5"/>
  <c r="B8670" i="5"/>
  <c r="B8671" i="5"/>
  <c r="B8672" i="5"/>
  <c r="B8673" i="5"/>
  <c r="B8674" i="5"/>
  <c r="B8675" i="5"/>
  <c r="B8676" i="5"/>
  <c r="B8677" i="5"/>
  <c r="B8678" i="5"/>
  <c r="B8679" i="5"/>
  <c r="B8680" i="5"/>
  <c r="B8681" i="5"/>
  <c r="B8682" i="5"/>
  <c r="B8683" i="5"/>
  <c r="B8684" i="5"/>
  <c r="B8685" i="5"/>
  <c r="B8686" i="5"/>
  <c r="B8687" i="5"/>
  <c r="B8688" i="5"/>
  <c r="B8689" i="5"/>
  <c r="B8690" i="5"/>
  <c r="B8691" i="5"/>
  <c r="B8692" i="5"/>
  <c r="B8693" i="5"/>
  <c r="B8694" i="5"/>
  <c r="B8695" i="5"/>
  <c r="B8696" i="5"/>
  <c r="B8697" i="5"/>
  <c r="B8698" i="5"/>
  <c r="B8699" i="5"/>
  <c r="B8700" i="5"/>
  <c r="B8701" i="5"/>
  <c r="B8702" i="5"/>
  <c r="B8703" i="5"/>
  <c r="B8704" i="5"/>
  <c r="B8705" i="5"/>
  <c r="B8706" i="5"/>
  <c r="B8707" i="5"/>
  <c r="B8708" i="5"/>
  <c r="B8709" i="5"/>
  <c r="B8710" i="5"/>
  <c r="B8711" i="5"/>
  <c r="B8712" i="5"/>
  <c r="B8713" i="5"/>
  <c r="B8714" i="5"/>
  <c r="B8715" i="5"/>
  <c r="B8716" i="5"/>
  <c r="B8717" i="5"/>
  <c r="B8718" i="5"/>
  <c r="B8719" i="5"/>
  <c r="B8720" i="5"/>
  <c r="B8721" i="5"/>
  <c r="B8722" i="5"/>
  <c r="B8723" i="5"/>
  <c r="B8724" i="5"/>
  <c r="B8725" i="5"/>
  <c r="B8726" i="5"/>
  <c r="B8727" i="5"/>
  <c r="B8728" i="5"/>
  <c r="B8729" i="5"/>
  <c r="B8730" i="5"/>
  <c r="B8731" i="5"/>
  <c r="B8732" i="5"/>
  <c r="B8733" i="5"/>
  <c r="B8734" i="5"/>
  <c r="B8735" i="5"/>
  <c r="B8736" i="5"/>
  <c r="B8737" i="5"/>
  <c r="B8738" i="5"/>
  <c r="B8739" i="5"/>
  <c r="B8740" i="5"/>
  <c r="B8741" i="5"/>
  <c r="B8742" i="5"/>
  <c r="B8743" i="5"/>
  <c r="B8744" i="5"/>
  <c r="B8745" i="5"/>
  <c r="B8746" i="5"/>
  <c r="B8747" i="5"/>
  <c r="B8748" i="5"/>
  <c r="B8749" i="5"/>
  <c r="B8750" i="5"/>
  <c r="B8751" i="5"/>
  <c r="B8752" i="5"/>
  <c r="B8753" i="5"/>
  <c r="B8754" i="5"/>
  <c r="B8755" i="5"/>
  <c r="B8756" i="5"/>
  <c r="B8757" i="5"/>
  <c r="B8758" i="5"/>
  <c r="B8759" i="5"/>
  <c r="B8760" i="5"/>
  <c r="B8761" i="5"/>
  <c r="B8762" i="5"/>
  <c r="B8763" i="5"/>
  <c r="B8764" i="5"/>
  <c r="B8765" i="5"/>
  <c r="B8766" i="5"/>
  <c r="B8767" i="5"/>
  <c r="B8768" i="5"/>
  <c r="B8769" i="5"/>
  <c r="B8770" i="5"/>
  <c r="B8771" i="5"/>
  <c r="B8772" i="5"/>
  <c r="B8773" i="5"/>
  <c r="B8774" i="5"/>
  <c r="B8775" i="5"/>
  <c r="B8776" i="5"/>
  <c r="B8777" i="5"/>
  <c r="B8778" i="5"/>
  <c r="B8779" i="5"/>
  <c r="B8780" i="5"/>
  <c r="B8781" i="5"/>
  <c r="B8782" i="5"/>
  <c r="B8783" i="5"/>
  <c r="B8784" i="5"/>
  <c r="B8785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3613" i="5"/>
  <c r="A3614" i="5"/>
  <c r="A3615" i="5"/>
  <c r="A3616" i="5"/>
  <c r="A3617" i="5"/>
  <c r="A3618" i="5"/>
  <c r="A3619" i="5"/>
  <c r="A3620" i="5"/>
  <c r="A3621" i="5"/>
  <c r="A3622" i="5"/>
  <c r="A3623" i="5"/>
  <c r="A3624" i="5"/>
  <c r="A3625" i="5"/>
  <c r="A3626" i="5"/>
  <c r="A3627" i="5"/>
  <c r="A3628" i="5"/>
  <c r="A3629" i="5"/>
  <c r="A3630" i="5"/>
  <c r="A3631" i="5"/>
  <c r="A3632" i="5"/>
  <c r="A3633" i="5"/>
  <c r="A3634" i="5"/>
  <c r="A3635" i="5"/>
  <c r="A3636" i="5"/>
  <c r="A3637" i="5"/>
  <c r="A3638" i="5"/>
  <c r="A3639" i="5"/>
  <c r="A3640" i="5"/>
  <c r="A3641" i="5"/>
  <c r="A3642" i="5"/>
  <c r="A3643" i="5"/>
  <c r="A3644" i="5"/>
  <c r="A3645" i="5"/>
  <c r="A3646" i="5"/>
  <c r="A3647" i="5"/>
  <c r="A3648" i="5"/>
  <c r="A3649" i="5"/>
  <c r="A3650" i="5"/>
  <c r="A3651" i="5"/>
  <c r="A3652" i="5"/>
  <c r="A3653" i="5"/>
  <c r="A3654" i="5"/>
  <c r="A3655" i="5"/>
  <c r="A3656" i="5"/>
  <c r="A3657" i="5"/>
  <c r="A3658" i="5"/>
  <c r="A3659" i="5"/>
  <c r="A3660" i="5"/>
  <c r="A3661" i="5"/>
  <c r="A3662" i="5"/>
  <c r="A3663" i="5"/>
  <c r="A3664" i="5"/>
  <c r="A3665" i="5"/>
  <c r="A3666" i="5"/>
  <c r="A3667" i="5"/>
  <c r="A3668" i="5"/>
  <c r="A3669" i="5"/>
  <c r="A3670" i="5"/>
  <c r="A3671" i="5"/>
  <c r="A3672" i="5"/>
  <c r="A3673" i="5"/>
  <c r="A3674" i="5"/>
  <c r="A3675" i="5"/>
  <c r="A3676" i="5"/>
  <c r="A3677" i="5"/>
  <c r="A3678" i="5"/>
  <c r="A3679" i="5"/>
  <c r="A3680" i="5"/>
  <c r="A3681" i="5"/>
  <c r="A3682" i="5"/>
  <c r="A3683" i="5"/>
  <c r="A3684" i="5"/>
  <c r="A3685" i="5"/>
  <c r="A3686" i="5"/>
  <c r="A3687" i="5"/>
  <c r="A3688" i="5"/>
  <c r="A3689" i="5"/>
  <c r="A3690" i="5"/>
  <c r="A3691" i="5"/>
  <c r="A3692" i="5"/>
  <c r="A3693" i="5"/>
  <c r="A3694" i="5"/>
  <c r="A3695" i="5"/>
  <c r="A3696" i="5"/>
  <c r="A3697" i="5"/>
  <c r="A3698" i="5"/>
  <c r="A3699" i="5"/>
  <c r="A3700" i="5"/>
  <c r="A3701" i="5"/>
  <c r="A3702" i="5"/>
  <c r="A3703" i="5"/>
  <c r="A3704" i="5"/>
  <c r="A3705" i="5"/>
  <c r="A3706" i="5"/>
  <c r="A3707" i="5"/>
  <c r="A3708" i="5"/>
  <c r="A3709" i="5"/>
  <c r="A3710" i="5"/>
  <c r="A3711" i="5"/>
  <c r="A3712" i="5"/>
  <c r="A3713" i="5"/>
  <c r="A3714" i="5"/>
  <c r="A3715" i="5"/>
  <c r="A3716" i="5"/>
  <c r="A3717" i="5"/>
  <c r="A3718" i="5"/>
  <c r="A3719" i="5"/>
  <c r="A3720" i="5"/>
  <c r="A3721" i="5"/>
  <c r="A3722" i="5"/>
  <c r="A3723" i="5"/>
  <c r="A3724" i="5"/>
  <c r="A3725" i="5"/>
  <c r="A3726" i="5"/>
  <c r="A3727" i="5"/>
  <c r="A3728" i="5"/>
  <c r="A3729" i="5"/>
  <c r="A3730" i="5"/>
  <c r="A3731" i="5"/>
  <c r="A3732" i="5"/>
  <c r="A3733" i="5"/>
  <c r="A3734" i="5"/>
  <c r="A3735" i="5"/>
  <c r="A3736" i="5"/>
  <c r="A3737" i="5"/>
  <c r="A3738" i="5"/>
  <c r="A3739" i="5"/>
  <c r="A3740" i="5"/>
  <c r="A3741" i="5"/>
  <c r="A3742" i="5"/>
  <c r="A3743" i="5"/>
  <c r="A3744" i="5"/>
  <c r="A3745" i="5"/>
  <c r="A3746" i="5"/>
  <c r="A3747" i="5"/>
  <c r="A3748" i="5"/>
  <c r="A3749" i="5"/>
  <c r="A3750" i="5"/>
  <c r="A3751" i="5"/>
  <c r="A3752" i="5"/>
  <c r="A3753" i="5"/>
  <c r="A3754" i="5"/>
  <c r="A3755" i="5"/>
  <c r="A3756" i="5"/>
  <c r="A3757" i="5"/>
  <c r="A3758" i="5"/>
  <c r="A3759" i="5"/>
  <c r="A3760" i="5"/>
  <c r="A3761" i="5"/>
  <c r="A3762" i="5"/>
  <c r="A3763" i="5"/>
  <c r="A3764" i="5"/>
  <c r="A3765" i="5"/>
  <c r="A3766" i="5"/>
  <c r="A3767" i="5"/>
  <c r="A3768" i="5"/>
  <c r="A3769" i="5"/>
  <c r="A3770" i="5"/>
  <c r="A3771" i="5"/>
  <c r="A3772" i="5"/>
  <c r="A3773" i="5"/>
  <c r="A3774" i="5"/>
  <c r="A3775" i="5"/>
  <c r="A3776" i="5"/>
  <c r="A3777" i="5"/>
  <c r="A3778" i="5"/>
  <c r="A3779" i="5"/>
  <c r="A3780" i="5"/>
  <c r="A3781" i="5"/>
  <c r="A3782" i="5"/>
  <c r="A3783" i="5"/>
  <c r="A3784" i="5"/>
  <c r="A3785" i="5"/>
  <c r="A3786" i="5"/>
  <c r="A3787" i="5"/>
  <c r="A3788" i="5"/>
  <c r="A3789" i="5"/>
  <c r="A3790" i="5"/>
  <c r="A3791" i="5"/>
  <c r="A3792" i="5"/>
  <c r="A3793" i="5"/>
  <c r="A3794" i="5"/>
  <c r="A3795" i="5"/>
  <c r="A3796" i="5"/>
  <c r="A3797" i="5"/>
  <c r="A3798" i="5"/>
  <c r="A3799" i="5"/>
  <c r="A3800" i="5"/>
  <c r="A3801" i="5"/>
  <c r="A3802" i="5"/>
  <c r="A3803" i="5"/>
  <c r="A3804" i="5"/>
  <c r="A3805" i="5"/>
  <c r="A3806" i="5"/>
  <c r="A3807" i="5"/>
  <c r="A3808" i="5"/>
  <c r="A3809" i="5"/>
  <c r="A3810" i="5"/>
  <c r="A3811" i="5"/>
  <c r="A3812" i="5"/>
  <c r="A3813" i="5"/>
  <c r="A3814" i="5"/>
  <c r="A3815" i="5"/>
  <c r="A3816" i="5"/>
  <c r="A3817" i="5"/>
  <c r="A3818" i="5"/>
  <c r="A3819" i="5"/>
  <c r="A3820" i="5"/>
  <c r="A3821" i="5"/>
  <c r="A3822" i="5"/>
  <c r="A3823" i="5"/>
  <c r="A3824" i="5"/>
  <c r="A3825" i="5"/>
  <c r="A3826" i="5"/>
  <c r="A3827" i="5"/>
  <c r="A3828" i="5"/>
  <c r="A3829" i="5"/>
  <c r="A3830" i="5"/>
  <c r="A3831" i="5"/>
  <c r="A3832" i="5"/>
  <c r="A3833" i="5"/>
  <c r="A3834" i="5"/>
  <c r="A3835" i="5"/>
  <c r="A3836" i="5"/>
  <c r="A3837" i="5"/>
  <c r="A3838" i="5"/>
  <c r="A3839" i="5"/>
  <c r="A3840" i="5"/>
  <c r="A3841" i="5"/>
  <c r="A3842" i="5"/>
  <c r="A3843" i="5"/>
  <c r="A3844" i="5"/>
  <c r="A3845" i="5"/>
  <c r="A3846" i="5"/>
  <c r="A3847" i="5"/>
  <c r="A3848" i="5"/>
  <c r="A3849" i="5"/>
  <c r="A3850" i="5"/>
  <c r="A3851" i="5"/>
  <c r="A3852" i="5"/>
  <c r="A3853" i="5"/>
  <c r="A3854" i="5"/>
  <c r="A3855" i="5"/>
  <c r="A3856" i="5"/>
  <c r="A3857" i="5"/>
  <c r="A3858" i="5"/>
  <c r="A3859" i="5"/>
  <c r="A3860" i="5"/>
  <c r="A3861" i="5"/>
  <c r="A3862" i="5"/>
  <c r="A3863" i="5"/>
  <c r="A3864" i="5"/>
  <c r="A3865" i="5"/>
  <c r="A3866" i="5"/>
  <c r="A3867" i="5"/>
  <c r="A3868" i="5"/>
  <c r="A3869" i="5"/>
  <c r="A3870" i="5"/>
  <c r="A3871" i="5"/>
  <c r="A3872" i="5"/>
  <c r="A3873" i="5"/>
  <c r="A3874" i="5"/>
  <c r="A3875" i="5"/>
  <c r="A3876" i="5"/>
  <c r="A3877" i="5"/>
  <c r="A3878" i="5"/>
  <c r="A3879" i="5"/>
  <c r="A3880" i="5"/>
  <c r="A3881" i="5"/>
  <c r="A3882" i="5"/>
  <c r="A3883" i="5"/>
  <c r="A3884" i="5"/>
  <c r="A3885" i="5"/>
  <c r="A3886" i="5"/>
  <c r="A3887" i="5"/>
  <c r="A3888" i="5"/>
  <c r="A3889" i="5"/>
  <c r="A3890" i="5"/>
  <c r="A3891" i="5"/>
  <c r="A3892" i="5"/>
  <c r="A3893" i="5"/>
  <c r="A3894" i="5"/>
  <c r="A3895" i="5"/>
  <c r="A3896" i="5"/>
  <c r="A3897" i="5"/>
  <c r="A3898" i="5"/>
  <c r="A3899" i="5"/>
  <c r="A3900" i="5"/>
  <c r="A3901" i="5"/>
  <c r="A3902" i="5"/>
  <c r="A3903" i="5"/>
  <c r="A3904" i="5"/>
  <c r="A3905" i="5"/>
  <c r="A3906" i="5"/>
  <c r="A3907" i="5"/>
  <c r="A3908" i="5"/>
  <c r="A3909" i="5"/>
  <c r="A3910" i="5"/>
  <c r="A3911" i="5"/>
  <c r="A3912" i="5"/>
  <c r="A3913" i="5"/>
  <c r="A3914" i="5"/>
  <c r="A3915" i="5"/>
  <c r="A3916" i="5"/>
  <c r="A3917" i="5"/>
  <c r="A3918" i="5"/>
  <c r="A3919" i="5"/>
  <c r="A3920" i="5"/>
  <c r="A3921" i="5"/>
  <c r="A3922" i="5"/>
  <c r="A3923" i="5"/>
  <c r="A3924" i="5"/>
  <c r="A3925" i="5"/>
  <c r="A3926" i="5"/>
  <c r="A3927" i="5"/>
  <c r="A3928" i="5"/>
  <c r="A3929" i="5"/>
  <c r="A3930" i="5"/>
  <c r="A3931" i="5"/>
  <c r="A3932" i="5"/>
  <c r="A3933" i="5"/>
  <c r="A3934" i="5"/>
  <c r="A3935" i="5"/>
  <c r="A3936" i="5"/>
  <c r="A3937" i="5"/>
  <c r="A3938" i="5"/>
  <c r="A3939" i="5"/>
  <c r="A3940" i="5"/>
  <c r="A3941" i="5"/>
  <c r="A3942" i="5"/>
  <c r="A3943" i="5"/>
  <c r="A3944" i="5"/>
  <c r="A3945" i="5"/>
  <c r="A3946" i="5"/>
  <c r="A3947" i="5"/>
  <c r="A3948" i="5"/>
  <c r="A3949" i="5"/>
  <c r="A3950" i="5"/>
  <c r="A3951" i="5"/>
  <c r="A3952" i="5"/>
  <c r="A3953" i="5"/>
  <c r="A3954" i="5"/>
  <c r="A3955" i="5"/>
  <c r="A3956" i="5"/>
  <c r="A3957" i="5"/>
  <c r="A3958" i="5"/>
  <c r="A3959" i="5"/>
  <c r="A3960" i="5"/>
  <c r="A3961" i="5"/>
  <c r="A3962" i="5"/>
  <c r="A3963" i="5"/>
  <c r="A3964" i="5"/>
  <c r="A3965" i="5"/>
  <c r="A3966" i="5"/>
  <c r="A3967" i="5"/>
  <c r="A3968" i="5"/>
  <c r="A3969" i="5"/>
  <c r="A3970" i="5"/>
  <c r="A3971" i="5"/>
  <c r="A3972" i="5"/>
  <c r="A3973" i="5"/>
  <c r="A3974" i="5"/>
  <c r="A3975" i="5"/>
  <c r="A3976" i="5"/>
  <c r="A3977" i="5"/>
  <c r="A3978" i="5"/>
  <c r="A3979" i="5"/>
  <c r="A3980" i="5"/>
  <c r="A3981" i="5"/>
  <c r="A3982" i="5"/>
  <c r="A3983" i="5"/>
  <c r="A3984" i="5"/>
  <c r="A3985" i="5"/>
  <c r="A3986" i="5"/>
  <c r="A3987" i="5"/>
  <c r="A3988" i="5"/>
  <c r="A3989" i="5"/>
  <c r="A3990" i="5"/>
  <c r="A3991" i="5"/>
  <c r="A3992" i="5"/>
  <c r="A3993" i="5"/>
  <c r="A3994" i="5"/>
  <c r="A3995" i="5"/>
  <c r="A3996" i="5"/>
  <c r="A3997" i="5"/>
  <c r="A3998" i="5"/>
  <c r="A3999" i="5"/>
  <c r="A4000" i="5"/>
  <c r="A4001" i="5"/>
  <c r="A4002" i="5"/>
  <c r="A4003" i="5"/>
  <c r="A4004" i="5"/>
  <c r="A4005" i="5"/>
  <c r="A4006" i="5"/>
  <c r="A4007" i="5"/>
  <c r="A4008" i="5"/>
  <c r="A4009" i="5"/>
  <c r="A4010" i="5"/>
  <c r="A4011" i="5"/>
  <c r="A4012" i="5"/>
  <c r="A4013" i="5"/>
  <c r="A4014" i="5"/>
  <c r="A4015" i="5"/>
  <c r="A4016" i="5"/>
  <c r="A4017" i="5"/>
  <c r="A4018" i="5"/>
  <c r="A4019" i="5"/>
  <c r="A4020" i="5"/>
  <c r="A4021" i="5"/>
  <c r="A4022" i="5"/>
  <c r="A4023" i="5"/>
  <c r="A4024" i="5"/>
  <c r="A4025" i="5"/>
  <c r="A4026" i="5"/>
  <c r="A4027" i="5"/>
  <c r="A4028" i="5"/>
  <c r="A4029" i="5"/>
  <c r="A4030" i="5"/>
  <c r="A4031" i="5"/>
  <c r="A4032" i="5"/>
  <c r="A4033" i="5"/>
  <c r="A4034" i="5"/>
  <c r="A4035" i="5"/>
  <c r="A4036" i="5"/>
  <c r="A4037" i="5"/>
  <c r="A4038" i="5"/>
  <c r="A4039" i="5"/>
  <c r="A4040" i="5"/>
  <c r="A4041" i="5"/>
  <c r="A4042" i="5"/>
  <c r="A4043" i="5"/>
  <c r="A4044" i="5"/>
  <c r="A4045" i="5"/>
  <c r="A4046" i="5"/>
  <c r="A4047" i="5"/>
  <c r="A4048" i="5"/>
  <c r="A4049" i="5"/>
  <c r="A4050" i="5"/>
  <c r="A4051" i="5"/>
  <c r="A4052" i="5"/>
  <c r="A4053" i="5"/>
  <c r="A4054" i="5"/>
  <c r="A4055" i="5"/>
  <c r="A4056" i="5"/>
  <c r="A4057" i="5"/>
  <c r="A4058" i="5"/>
  <c r="A4059" i="5"/>
  <c r="A4060" i="5"/>
  <c r="A4061" i="5"/>
  <c r="A4062" i="5"/>
  <c r="A4063" i="5"/>
  <c r="A4064" i="5"/>
  <c r="A4065" i="5"/>
  <c r="A4066" i="5"/>
  <c r="A4067" i="5"/>
  <c r="A4068" i="5"/>
  <c r="A4069" i="5"/>
  <c r="A4070" i="5"/>
  <c r="A4071" i="5"/>
  <c r="A4072" i="5"/>
  <c r="A4073" i="5"/>
  <c r="A4074" i="5"/>
  <c r="A4075" i="5"/>
  <c r="A4076" i="5"/>
  <c r="A4077" i="5"/>
  <c r="A4078" i="5"/>
  <c r="A4079" i="5"/>
  <c r="A4080" i="5"/>
  <c r="A4081" i="5"/>
  <c r="A4082" i="5"/>
  <c r="A4083" i="5"/>
  <c r="A4084" i="5"/>
  <c r="A4085" i="5"/>
  <c r="A4086" i="5"/>
  <c r="A4087" i="5"/>
  <c r="A4088" i="5"/>
  <c r="A4089" i="5"/>
  <c r="A4090" i="5"/>
  <c r="A4091" i="5"/>
  <c r="A4092" i="5"/>
  <c r="A4093" i="5"/>
  <c r="A4094" i="5"/>
  <c r="A4095" i="5"/>
  <c r="A4096" i="5"/>
  <c r="A4097" i="5"/>
  <c r="A4098" i="5"/>
  <c r="A4099" i="5"/>
  <c r="A4100" i="5"/>
  <c r="A4101" i="5"/>
  <c r="A4102" i="5"/>
  <c r="A4103" i="5"/>
  <c r="A4104" i="5"/>
  <c r="A4105" i="5"/>
  <c r="A4106" i="5"/>
  <c r="A4107" i="5"/>
  <c r="A4108" i="5"/>
  <c r="A4109" i="5"/>
  <c r="A4110" i="5"/>
  <c r="A4111" i="5"/>
  <c r="A4112" i="5"/>
  <c r="A4113" i="5"/>
  <c r="A4114" i="5"/>
  <c r="A4115" i="5"/>
  <c r="A4116" i="5"/>
  <c r="A4117" i="5"/>
  <c r="A4118" i="5"/>
  <c r="A4119" i="5"/>
  <c r="A4120" i="5"/>
  <c r="A4121" i="5"/>
  <c r="A4122" i="5"/>
  <c r="A4123" i="5"/>
  <c r="A4124" i="5"/>
  <c r="A4125" i="5"/>
  <c r="A4126" i="5"/>
  <c r="A4127" i="5"/>
  <c r="A4128" i="5"/>
  <c r="A4129" i="5"/>
  <c r="A4130" i="5"/>
  <c r="A4131" i="5"/>
  <c r="A4132" i="5"/>
  <c r="A4133" i="5"/>
  <c r="A4134" i="5"/>
  <c r="A4135" i="5"/>
  <c r="A4136" i="5"/>
  <c r="A4137" i="5"/>
  <c r="A4138" i="5"/>
  <c r="A4139" i="5"/>
  <c r="A4140" i="5"/>
  <c r="A4141" i="5"/>
  <c r="A4142" i="5"/>
  <c r="A4143" i="5"/>
  <c r="A4144" i="5"/>
  <c r="A4145" i="5"/>
  <c r="A4146" i="5"/>
  <c r="A4147" i="5"/>
  <c r="A4148" i="5"/>
  <c r="A4149" i="5"/>
  <c r="A4150" i="5"/>
  <c r="A4151" i="5"/>
  <c r="A4152" i="5"/>
  <c r="A4153" i="5"/>
  <c r="A4154" i="5"/>
  <c r="A4155" i="5"/>
  <c r="A4156" i="5"/>
  <c r="A4157" i="5"/>
  <c r="A4158" i="5"/>
  <c r="A4159" i="5"/>
  <c r="A4160" i="5"/>
  <c r="A4161" i="5"/>
  <c r="A4162" i="5"/>
  <c r="A4163" i="5"/>
  <c r="A4164" i="5"/>
  <c r="A4165" i="5"/>
  <c r="A4166" i="5"/>
  <c r="A4167" i="5"/>
  <c r="A4168" i="5"/>
  <c r="A4169" i="5"/>
  <c r="A4170" i="5"/>
  <c r="A4171" i="5"/>
  <c r="A4172" i="5"/>
  <c r="A4173" i="5"/>
  <c r="A4174" i="5"/>
  <c r="A4175" i="5"/>
  <c r="A4176" i="5"/>
  <c r="A4177" i="5"/>
  <c r="A4178" i="5"/>
  <c r="A4179" i="5"/>
  <c r="A4180" i="5"/>
  <c r="A4181" i="5"/>
  <c r="A4182" i="5"/>
  <c r="A4183" i="5"/>
  <c r="A4184" i="5"/>
  <c r="A4185" i="5"/>
  <c r="A4186" i="5"/>
  <c r="A4187" i="5"/>
  <c r="A4188" i="5"/>
  <c r="A4189" i="5"/>
  <c r="A4190" i="5"/>
  <c r="A4191" i="5"/>
  <c r="A4192" i="5"/>
  <c r="A4193" i="5"/>
  <c r="A4194" i="5"/>
  <c r="A4195" i="5"/>
  <c r="A4196" i="5"/>
  <c r="A4197" i="5"/>
  <c r="A4198" i="5"/>
  <c r="A4199" i="5"/>
  <c r="A4200" i="5"/>
  <c r="A4201" i="5"/>
  <c r="A4202" i="5"/>
  <c r="A4203" i="5"/>
  <c r="A4204" i="5"/>
  <c r="A4205" i="5"/>
  <c r="A4206" i="5"/>
  <c r="A4207" i="5"/>
  <c r="A4208" i="5"/>
  <c r="A4209" i="5"/>
  <c r="A4210" i="5"/>
  <c r="A4211" i="5"/>
  <c r="A4212" i="5"/>
  <c r="A4213" i="5"/>
  <c r="A4214" i="5"/>
  <c r="A4215" i="5"/>
  <c r="A4216" i="5"/>
  <c r="A4217" i="5"/>
  <c r="A4218" i="5"/>
  <c r="A4219" i="5"/>
  <c r="A4220" i="5"/>
  <c r="A4221" i="5"/>
  <c r="A4222" i="5"/>
  <c r="A4223" i="5"/>
  <c r="A4224" i="5"/>
  <c r="A4225" i="5"/>
  <c r="A4226" i="5"/>
  <c r="A4227" i="5"/>
  <c r="A4228" i="5"/>
  <c r="A4229" i="5"/>
  <c r="A4230" i="5"/>
  <c r="A4231" i="5"/>
  <c r="A4232" i="5"/>
  <c r="A4233" i="5"/>
  <c r="A4234" i="5"/>
  <c r="A4235" i="5"/>
  <c r="A4236" i="5"/>
  <c r="A4237" i="5"/>
  <c r="A4238" i="5"/>
  <c r="A4239" i="5"/>
  <c r="A4240" i="5"/>
  <c r="A4241" i="5"/>
  <c r="A4242" i="5"/>
  <c r="A4243" i="5"/>
  <c r="A4244" i="5"/>
  <c r="A4245" i="5"/>
  <c r="A4246" i="5"/>
  <c r="A4247" i="5"/>
  <c r="A4248" i="5"/>
  <c r="A4249" i="5"/>
  <c r="A4250" i="5"/>
  <c r="A4251" i="5"/>
  <c r="A4252" i="5"/>
  <c r="A4253" i="5"/>
  <c r="A4254" i="5"/>
  <c r="A4255" i="5"/>
  <c r="A4256" i="5"/>
  <c r="A4257" i="5"/>
  <c r="A4258" i="5"/>
  <c r="A4259" i="5"/>
  <c r="A4260" i="5"/>
  <c r="A4261" i="5"/>
  <c r="A4262" i="5"/>
  <c r="A4263" i="5"/>
  <c r="A4264" i="5"/>
  <c r="A4265" i="5"/>
  <c r="A4266" i="5"/>
  <c r="A4267" i="5"/>
  <c r="A4268" i="5"/>
  <c r="A4269" i="5"/>
  <c r="A4270" i="5"/>
  <c r="A4271" i="5"/>
  <c r="A4272" i="5"/>
  <c r="A4273" i="5"/>
  <c r="A4274" i="5"/>
  <c r="A4275" i="5"/>
  <c r="A4276" i="5"/>
  <c r="A4277" i="5"/>
  <c r="A4278" i="5"/>
  <c r="A4279" i="5"/>
  <c r="A4280" i="5"/>
  <c r="A4281" i="5"/>
  <c r="A4282" i="5"/>
  <c r="A4283" i="5"/>
  <c r="A4284" i="5"/>
  <c r="A4285" i="5"/>
  <c r="A4286" i="5"/>
  <c r="A4287" i="5"/>
  <c r="A4288" i="5"/>
  <c r="A4289" i="5"/>
  <c r="A4290" i="5"/>
  <c r="A4291" i="5"/>
  <c r="A4292" i="5"/>
  <c r="A4293" i="5"/>
  <c r="A4294" i="5"/>
  <c r="A4295" i="5"/>
  <c r="A4296" i="5"/>
  <c r="A4297" i="5"/>
  <c r="A4298" i="5"/>
  <c r="A4299" i="5"/>
  <c r="A4300" i="5"/>
  <c r="A4301" i="5"/>
  <c r="A4302" i="5"/>
  <c r="A4303" i="5"/>
  <c r="A4304" i="5"/>
  <c r="A4305" i="5"/>
  <c r="A4306" i="5"/>
  <c r="A4307" i="5"/>
  <c r="A4308" i="5"/>
  <c r="A4309" i="5"/>
  <c r="A4310" i="5"/>
  <c r="A4311" i="5"/>
  <c r="A4312" i="5"/>
  <c r="A4313" i="5"/>
  <c r="A4314" i="5"/>
  <c r="A4315" i="5"/>
  <c r="A4316" i="5"/>
  <c r="A4317" i="5"/>
  <c r="A4318" i="5"/>
  <c r="A4319" i="5"/>
  <c r="A4320" i="5"/>
  <c r="A4321" i="5"/>
  <c r="A4322" i="5"/>
  <c r="A4323" i="5"/>
  <c r="A4324" i="5"/>
  <c r="A4325" i="5"/>
  <c r="A4326" i="5"/>
  <c r="A4327" i="5"/>
  <c r="A4328" i="5"/>
  <c r="A4329" i="5"/>
  <c r="A4330" i="5"/>
  <c r="A4331" i="5"/>
  <c r="A4332" i="5"/>
  <c r="A4333" i="5"/>
  <c r="A4334" i="5"/>
  <c r="A4335" i="5"/>
  <c r="A4336" i="5"/>
  <c r="A4337" i="5"/>
  <c r="A4338" i="5"/>
  <c r="A4339" i="5"/>
  <c r="A4340" i="5"/>
  <c r="A4341" i="5"/>
  <c r="A4342" i="5"/>
  <c r="A4343" i="5"/>
  <c r="A4344" i="5"/>
  <c r="A4345" i="5"/>
  <c r="A4346" i="5"/>
  <c r="A4347" i="5"/>
  <c r="A4348" i="5"/>
  <c r="A4349" i="5"/>
  <c r="A4350" i="5"/>
  <c r="A4351" i="5"/>
  <c r="A4352" i="5"/>
  <c r="A4353" i="5"/>
  <c r="A4354" i="5"/>
  <c r="A4355" i="5"/>
  <c r="A4356" i="5"/>
  <c r="A4357" i="5"/>
  <c r="A4358" i="5"/>
  <c r="A4359" i="5"/>
  <c r="A4360" i="5"/>
  <c r="A4361" i="5"/>
  <c r="A4362" i="5"/>
  <c r="A4363" i="5"/>
  <c r="A4364" i="5"/>
  <c r="A4365" i="5"/>
  <c r="A4366" i="5"/>
  <c r="A4367" i="5"/>
  <c r="A4368" i="5"/>
  <c r="A4369" i="5"/>
  <c r="A4370" i="5"/>
  <c r="A4371" i="5"/>
  <c r="A4372" i="5"/>
  <c r="A4373" i="5"/>
  <c r="A4374" i="5"/>
  <c r="A4375" i="5"/>
  <c r="A4376" i="5"/>
  <c r="A4377" i="5"/>
  <c r="A4378" i="5"/>
  <c r="A4379" i="5"/>
  <c r="A4380" i="5"/>
  <c r="A4381" i="5"/>
  <c r="A4382" i="5"/>
  <c r="A4383" i="5"/>
  <c r="A4384" i="5"/>
  <c r="A4385" i="5"/>
  <c r="A4386" i="5"/>
  <c r="A4387" i="5"/>
  <c r="A4388" i="5"/>
  <c r="A4389" i="5"/>
  <c r="A4390" i="5"/>
  <c r="A4391" i="5"/>
  <c r="A4392" i="5"/>
  <c r="A4393" i="5"/>
  <c r="A4394" i="5"/>
  <c r="A4395" i="5"/>
  <c r="A4396" i="5"/>
  <c r="A4397" i="5"/>
  <c r="A4398" i="5"/>
  <c r="A4399" i="5"/>
  <c r="A4400" i="5"/>
  <c r="A4401" i="5"/>
  <c r="A4402" i="5"/>
  <c r="A4403" i="5"/>
  <c r="A4404" i="5"/>
  <c r="A4405" i="5"/>
  <c r="A4406" i="5"/>
  <c r="A4407" i="5"/>
  <c r="A4408" i="5"/>
  <c r="A4409" i="5"/>
  <c r="A4410" i="5"/>
  <c r="A4411" i="5"/>
  <c r="A4412" i="5"/>
  <c r="A4413" i="5"/>
  <c r="A4414" i="5"/>
  <c r="A4415" i="5"/>
  <c r="A4416" i="5"/>
  <c r="A4417" i="5"/>
  <c r="A4418" i="5"/>
  <c r="A4419" i="5"/>
  <c r="A4420" i="5"/>
  <c r="A4421" i="5"/>
  <c r="A4422" i="5"/>
  <c r="A4423" i="5"/>
  <c r="A4424" i="5"/>
  <c r="A4425" i="5"/>
  <c r="A4426" i="5"/>
  <c r="A4427" i="5"/>
  <c r="A4428" i="5"/>
  <c r="A4429" i="5"/>
  <c r="A4430" i="5"/>
  <c r="A4431" i="5"/>
  <c r="A4432" i="5"/>
  <c r="A4433" i="5"/>
  <c r="A4434" i="5"/>
  <c r="A4435" i="5"/>
  <c r="A4436" i="5"/>
  <c r="A4437" i="5"/>
  <c r="A4438" i="5"/>
  <c r="A4439" i="5"/>
  <c r="A4440" i="5"/>
  <c r="A4441" i="5"/>
  <c r="A4442" i="5"/>
  <c r="A4443" i="5"/>
  <c r="A4444" i="5"/>
  <c r="A4445" i="5"/>
  <c r="A4446" i="5"/>
  <c r="A4447" i="5"/>
  <c r="A4448" i="5"/>
  <c r="A4449" i="5"/>
  <c r="A4450" i="5"/>
  <c r="A4451" i="5"/>
  <c r="A4452" i="5"/>
  <c r="A4453" i="5"/>
  <c r="A4454" i="5"/>
  <c r="A4455" i="5"/>
  <c r="A4456" i="5"/>
  <c r="A4457" i="5"/>
  <c r="A4458" i="5"/>
  <c r="A4459" i="5"/>
  <c r="A4460" i="5"/>
  <c r="A4461" i="5"/>
  <c r="A4462" i="5"/>
  <c r="A4463" i="5"/>
  <c r="A4464" i="5"/>
  <c r="A4465" i="5"/>
  <c r="A4466" i="5"/>
  <c r="A4467" i="5"/>
  <c r="A4468" i="5"/>
  <c r="A4469" i="5"/>
  <c r="A4470" i="5"/>
  <c r="A4471" i="5"/>
  <c r="A4472" i="5"/>
  <c r="A4473" i="5"/>
  <c r="A4474" i="5"/>
  <c r="A4475" i="5"/>
  <c r="A4476" i="5"/>
  <c r="A4477" i="5"/>
  <c r="A4478" i="5"/>
  <c r="A4479" i="5"/>
  <c r="A4480" i="5"/>
  <c r="A4481" i="5"/>
  <c r="A4482" i="5"/>
  <c r="A4483" i="5"/>
  <c r="A4484" i="5"/>
  <c r="A4485" i="5"/>
  <c r="A4486" i="5"/>
  <c r="A4487" i="5"/>
  <c r="A4488" i="5"/>
  <c r="A4489" i="5"/>
  <c r="A4490" i="5"/>
  <c r="A4491" i="5"/>
  <c r="A4492" i="5"/>
  <c r="A4493" i="5"/>
  <c r="A4494" i="5"/>
  <c r="A4495" i="5"/>
  <c r="A4496" i="5"/>
  <c r="A4497" i="5"/>
  <c r="A4498" i="5"/>
  <c r="A4499" i="5"/>
  <c r="A4500" i="5"/>
  <c r="A4501" i="5"/>
  <c r="A4502" i="5"/>
  <c r="A4503" i="5"/>
  <c r="A4504" i="5"/>
  <c r="A4505" i="5"/>
  <c r="A4506" i="5"/>
  <c r="A4507" i="5"/>
  <c r="A4508" i="5"/>
  <c r="A4509" i="5"/>
  <c r="A4510" i="5"/>
  <c r="A4511" i="5"/>
  <c r="A4512" i="5"/>
  <c r="A4513" i="5"/>
  <c r="A4514" i="5"/>
  <c r="A4515" i="5"/>
  <c r="A4516" i="5"/>
  <c r="A4517" i="5"/>
  <c r="A4518" i="5"/>
  <c r="A4519" i="5"/>
  <c r="A4520" i="5"/>
  <c r="A4521" i="5"/>
  <c r="A4522" i="5"/>
  <c r="A4523" i="5"/>
  <c r="A4524" i="5"/>
  <c r="A4525" i="5"/>
  <c r="A4526" i="5"/>
  <c r="A4527" i="5"/>
  <c r="A4528" i="5"/>
  <c r="A4529" i="5"/>
  <c r="A4530" i="5"/>
  <c r="A4531" i="5"/>
  <c r="A4532" i="5"/>
  <c r="A4533" i="5"/>
  <c r="A4534" i="5"/>
  <c r="A4535" i="5"/>
  <c r="A4536" i="5"/>
  <c r="A4537" i="5"/>
  <c r="A4538" i="5"/>
  <c r="A4539" i="5"/>
  <c r="A4540" i="5"/>
  <c r="A4541" i="5"/>
  <c r="A4542" i="5"/>
  <c r="A4543" i="5"/>
  <c r="A4544" i="5"/>
  <c r="A4545" i="5"/>
  <c r="A4546" i="5"/>
  <c r="A4547" i="5"/>
  <c r="A4548" i="5"/>
  <c r="A4549" i="5"/>
  <c r="A4550" i="5"/>
  <c r="A4551" i="5"/>
  <c r="A4552" i="5"/>
  <c r="A4553" i="5"/>
  <c r="A4554" i="5"/>
  <c r="A4555" i="5"/>
  <c r="A4556" i="5"/>
  <c r="A4557" i="5"/>
  <c r="A4558" i="5"/>
  <c r="A4559" i="5"/>
  <c r="A4560" i="5"/>
  <c r="A4561" i="5"/>
  <c r="A4562" i="5"/>
  <c r="A4563" i="5"/>
  <c r="A4564" i="5"/>
  <c r="A4565" i="5"/>
  <c r="A4566" i="5"/>
  <c r="A4567" i="5"/>
  <c r="A4568" i="5"/>
  <c r="A4569" i="5"/>
  <c r="A4570" i="5"/>
  <c r="A4571" i="5"/>
  <c r="A4572" i="5"/>
  <c r="A4573" i="5"/>
  <c r="A4574" i="5"/>
  <c r="A4575" i="5"/>
  <c r="A4576" i="5"/>
  <c r="A4577" i="5"/>
  <c r="A4578" i="5"/>
  <c r="A4579" i="5"/>
  <c r="A4580" i="5"/>
  <c r="A4581" i="5"/>
  <c r="A4582" i="5"/>
  <c r="A4583" i="5"/>
  <c r="A4584" i="5"/>
  <c r="A4585" i="5"/>
  <c r="A4586" i="5"/>
  <c r="A4587" i="5"/>
  <c r="A4588" i="5"/>
  <c r="A4589" i="5"/>
  <c r="A4590" i="5"/>
  <c r="A4591" i="5"/>
  <c r="A4592" i="5"/>
  <c r="A4593" i="5"/>
  <c r="A4594" i="5"/>
  <c r="A4595" i="5"/>
  <c r="A4596" i="5"/>
  <c r="A4597" i="5"/>
  <c r="A4598" i="5"/>
  <c r="A4599" i="5"/>
  <c r="A4600" i="5"/>
  <c r="A4601" i="5"/>
  <c r="A4602" i="5"/>
  <c r="A4603" i="5"/>
  <c r="A4604" i="5"/>
  <c r="A4605" i="5"/>
  <c r="A4606" i="5"/>
  <c r="A4607" i="5"/>
  <c r="A4608" i="5"/>
  <c r="A4609" i="5"/>
  <c r="A4610" i="5"/>
  <c r="A4611" i="5"/>
  <c r="A4612" i="5"/>
  <c r="A4613" i="5"/>
  <c r="A4614" i="5"/>
  <c r="A4615" i="5"/>
  <c r="A4616" i="5"/>
  <c r="A4617" i="5"/>
  <c r="A4618" i="5"/>
  <c r="A4619" i="5"/>
  <c r="A4620" i="5"/>
  <c r="A4621" i="5"/>
  <c r="A4622" i="5"/>
  <c r="A4623" i="5"/>
  <c r="A4624" i="5"/>
  <c r="A4625" i="5"/>
  <c r="A4626" i="5"/>
  <c r="A4627" i="5"/>
  <c r="A4628" i="5"/>
  <c r="A4629" i="5"/>
  <c r="A4630" i="5"/>
  <c r="A4631" i="5"/>
  <c r="A4632" i="5"/>
  <c r="A4633" i="5"/>
  <c r="A4634" i="5"/>
  <c r="A4635" i="5"/>
  <c r="A4636" i="5"/>
  <c r="A4637" i="5"/>
  <c r="A4638" i="5"/>
  <c r="A4639" i="5"/>
  <c r="A4640" i="5"/>
  <c r="A4641" i="5"/>
  <c r="A4642" i="5"/>
  <c r="A4643" i="5"/>
  <c r="A4644" i="5"/>
  <c r="A4645" i="5"/>
  <c r="A4646" i="5"/>
  <c r="A4647" i="5"/>
  <c r="A4648" i="5"/>
  <c r="A4649" i="5"/>
  <c r="A4650" i="5"/>
  <c r="A4651" i="5"/>
  <c r="A4652" i="5"/>
  <c r="A4653" i="5"/>
  <c r="A4654" i="5"/>
  <c r="A4655" i="5"/>
  <c r="A4656" i="5"/>
  <c r="A4657" i="5"/>
  <c r="A4658" i="5"/>
  <c r="A4659" i="5"/>
  <c r="A4660" i="5"/>
  <c r="A4661" i="5"/>
  <c r="A4662" i="5"/>
  <c r="A4663" i="5"/>
  <c r="A4664" i="5"/>
  <c r="A4665" i="5"/>
  <c r="A4666" i="5"/>
  <c r="A4667" i="5"/>
  <c r="A4668" i="5"/>
  <c r="A4669" i="5"/>
  <c r="A4670" i="5"/>
  <c r="A4671" i="5"/>
  <c r="A4672" i="5"/>
  <c r="A4673" i="5"/>
  <c r="A4674" i="5"/>
  <c r="A4675" i="5"/>
  <c r="A4676" i="5"/>
  <c r="A4677" i="5"/>
  <c r="A4678" i="5"/>
  <c r="A4679" i="5"/>
  <c r="A4680" i="5"/>
  <c r="A4681" i="5"/>
  <c r="A4682" i="5"/>
  <c r="A4683" i="5"/>
  <c r="A4684" i="5"/>
  <c r="A4685" i="5"/>
  <c r="A4686" i="5"/>
  <c r="A4687" i="5"/>
  <c r="A4688" i="5"/>
  <c r="A4689" i="5"/>
  <c r="A4690" i="5"/>
  <c r="A4691" i="5"/>
  <c r="A4692" i="5"/>
  <c r="A4693" i="5"/>
  <c r="A4694" i="5"/>
  <c r="A4695" i="5"/>
  <c r="A4696" i="5"/>
  <c r="A4697" i="5"/>
  <c r="A4698" i="5"/>
  <c r="A4699" i="5"/>
  <c r="A4700" i="5"/>
  <c r="A4701" i="5"/>
  <c r="A4702" i="5"/>
  <c r="A4703" i="5"/>
  <c r="A4704" i="5"/>
  <c r="A4705" i="5"/>
  <c r="A4706" i="5"/>
  <c r="A4707" i="5"/>
  <c r="A4708" i="5"/>
  <c r="A4709" i="5"/>
  <c r="A4710" i="5"/>
  <c r="A4711" i="5"/>
  <c r="A4712" i="5"/>
  <c r="A4713" i="5"/>
  <c r="A4714" i="5"/>
  <c r="A4715" i="5"/>
  <c r="A4716" i="5"/>
  <c r="A4717" i="5"/>
  <c r="A4718" i="5"/>
  <c r="A4719" i="5"/>
  <c r="A4720" i="5"/>
  <c r="A4721" i="5"/>
  <c r="A4722" i="5"/>
  <c r="A4723" i="5"/>
  <c r="A4724" i="5"/>
  <c r="A4725" i="5"/>
  <c r="A4726" i="5"/>
  <c r="A4727" i="5"/>
  <c r="A4728" i="5"/>
  <c r="A4729" i="5"/>
  <c r="A4730" i="5"/>
  <c r="A4731" i="5"/>
  <c r="A4732" i="5"/>
  <c r="A4733" i="5"/>
  <c r="A4734" i="5"/>
  <c r="A4735" i="5"/>
  <c r="A4736" i="5"/>
  <c r="A4737" i="5"/>
  <c r="A4738" i="5"/>
  <c r="A4739" i="5"/>
  <c r="A4740" i="5"/>
  <c r="A4741" i="5"/>
  <c r="A4742" i="5"/>
  <c r="A4743" i="5"/>
  <c r="A4744" i="5"/>
  <c r="A4745" i="5"/>
  <c r="A4746" i="5"/>
  <c r="A4747" i="5"/>
  <c r="A4748" i="5"/>
  <c r="A4749" i="5"/>
  <c r="A4750" i="5"/>
  <c r="A4751" i="5"/>
  <c r="A4752" i="5"/>
  <c r="A4753" i="5"/>
  <c r="A4754" i="5"/>
  <c r="A4755" i="5"/>
  <c r="A4756" i="5"/>
  <c r="A4757" i="5"/>
  <c r="A4758" i="5"/>
  <c r="A4759" i="5"/>
  <c r="A4760" i="5"/>
  <c r="A4761" i="5"/>
  <c r="A4762" i="5"/>
  <c r="A4763" i="5"/>
  <c r="A4764" i="5"/>
  <c r="A4765" i="5"/>
  <c r="A4766" i="5"/>
  <c r="A4767" i="5"/>
  <c r="A4768" i="5"/>
  <c r="A4769" i="5"/>
  <c r="A4770" i="5"/>
  <c r="A4771" i="5"/>
  <c r="A4772" i="5"/>
  <c r="A4773" i="5"/>
  <c r="A4774" i="5"/>
  <c r="A4775" i="5"/>
  <c r="A4776" i="5"/>
  <c r="A4777" i="5"/>
  <c r="A4778" i="5"/>
  <c r="A4779" i="5"/>
  <c r="A4780" i="5"/>
  <c r="A4781" i="5"/>
  <c r="A4782" i="5"/>
  <c r="A4783" i="5"/>
  <c r="A4784" i="5"/>
  <c r="A4785" i="5"/>
  <c r="A4786" i="5"/>
  <c r="A4787" i="5"/>
  <c r="A4788" i="5"/>
  <c r="A4789" i="5"/>
  <c r="A4790" i="5"/>
  <c r="A4791" i="5"/>
  <c r="A4792" i="5"/>
  <c r="A4793" i="5"/>
  <c r="A4794" i="5"/>
  <c r="A4795" i="5"/>
  <c r="A4796" i="5"/>
  <c r="A4797" i="5"/>
  <c r="A4798" i="5"/>
  <c r="A4799" i="5"/>
  <c r="A4800" i="5"/>
  <c r="A4801" i="5"/>
  <c r="A4802" i="5"/>
  <c r="A4803" i="5"/>
  <c r="A4804" i="5"/>
  <c r="A4805" i="5"/>
  <c r="A4806" i="5"/>
  <c r="A4807" i="5"/>
  <c r="A4808" i="5"/>
  <c r="A4809" i="5"/>
  <c r="A4810" i="5"/>
  <c r="A4811" i="5"/>
  <c r="A4812" i="5"/>
  <c r="A4813" i="5"/>
  <c r="A4814" i="5"/>
  <c r="A4815" i="5"/>
  <c r="A4816" i="5"/>
  <c r="A4817" i="5"/>
  <c r="A4818" i="5"/>
  <c r="A4819" i="5"/>
  <c r="A4820" i="5"/>
  <c r="A4821" i="5"/>
  <c r="A4822" i="5"/>
  <c r="A4823" i="5"/>
  <c r="A4824" i="5"/>
  <c r="A4825" i="5"/>
  <c r="A4826" i="5"/>
  <c r="A4827" i="5"/>
  <c r="A4828" i="5"/>
  <c r="A4829" i="5"/>
  <c r="A4830" i="5"/>
  <c r="A4831" i="5"/>
  <c r="A4832" i="5"/>
  <c r="A4833" i="5"/>
  <c r="A4834" i="5"/>
  <c r="A4835" i="5"/>
  <c r="A4836" i="5"/>
  <c r="A4837" i="5"/>
  <c r="A4838" i="5"/>
  <c r="A4839" i="5"/>
  <c r="A4840" i="5"/>
  <c r="A4841" i="5"/>
  <c r="A4842" i="5"/>
  <c r="A4843" i="5"/>
  <c r="A4844" i="5"/>
  <c r="A4845" i="5"/>
  <c r="A4846" i="5"/>
  <c r="A4847" i="5"/>
  <c r="A4848" i="5"/>
  <c r="A4849" i="5"/>
  <c r="A4850" i="5"/>
  <c r="A4851" i="5"/>
  <c r="A4852" i="5"/>
  <c r="A4853" i="5"/>
  <c r="A4854" i="5"/>
  <c r="A4855" i="5"/>
  <c r="A4856" i="5"/>
  <c r="A4857" i="5"/>
  <c r="A4858" i="5"/>
  <c r="A4859" i="5"/>
  <c r="A4860" i="5"/>
  <c r="A4861" i="5"/>
  <c r="A4862" i="5"/>
  <c r="A4863" i="5"/>
  <c r="A4864" i="5"/>
  <c r="A4865" i="5"/>
  <c r="A4866" i="5"/>
  <c r="A4867" i="5"/>
  <c r="A4868" i="5"/>
  <c r="A4869" i="5"/>
  <c r="A4870" i="5"/>
  <c r="A4871" i="5"/>
  <c r="A4872" i="5"/>
  <c r="A4873" i="5"/>
  <c r="A4874" i="5"/>
  <c r="A4875" i="5"/>
  <c r="A4876" i="5"/>
  <c r="A4877" i="5"/>
  <c r="A4878" i="5"/>
  <c r="A4879" i="5"/>
  <c r="A4880" i="5"/>
  <c r="A4881" i="5"/>
  <c r="A4882" i="5"/>
  <c r="A4883" i="5"/>
  <c r="A4884" i="5"/>
  <c r="A4885" i="5"/>
  <c r="A4886" i="5"/>
  <c r="A4887" i="5"/>
  <c r="A4888" i="5"/>
  <c r="A4889" i="5"/>
  <c r="A4890" i="5"/>
  <c r="A4891" i="5"/>
  <c r="A4892" i="5"/>
  <c r="A4893" i="5"/>
  <c r="A4894" i="5"/>
  <c r="A4895" i="5"/>
  <c r="A4896" i="5"/>
  <c r="A4897" i="5"/>
  <c r="A4898" i="5"/>
  <c r="A4899" i="5"/>
  <c r="A4900" i="5"/>
  <c r="A4901" i="5"/>
  <c r="A4902" i="5"/>
  <c r="A4903" i="5"/>
  <c r="A4904" i="5"/>
  <c r="A4905" i="5"/>
  <c r="A4906" i="5"/>
  <c r="A4907" i="5"/>
  <c r="A4908" i="5"/>
  <c r="A4909" i="5"/>
  <c r="A4910" i="5"/>
  <c r="A4911" i="5"/>
  <c r="A4912" i="5"/>
  <c r="A4913" i="5"/>
  <c r="A4914" i="5"/>
  <c r="A4915" i="5"/>
  <c r="A4916" i="5"/>
  <c r="A4917" i="5"/>
  <c r="A4918" i="5"/>
  <c r="A4919" i="5"/>
  <c r="A4920" i="5"/>
  <c r="A4921" i="5"/>
  <c r="A4922" i="5"/>
  <c r="A4923" i="5"/>
  <c r="A4924" i="5"/>
  <c r="A4925" i="5"/>
  <c r="A4926" i="5"/>
  <c r="A4927" i="5"/>
  <c r="A4928" i="5"/>
  <c r="A4929" i="5"/>
  <c r="A4930" i="5"/>
  <c r="A4931" i="5"/>
  <c r="A4932" i="5"/>
  <c r="A4933" i="5"/>
  <c r="A4934" i="5"/>
  <c r="A4935" i="5"/>
  <c r="A4936" i="5"/>
  <c r="A4937" i="5"/>
  <c r="A4938" i="5"/>
  <c r="A4939" i="5"/>
  <c r="A4940" i="5"/>
  <c r="A4941" i="5"/>
  <c r="A4942" i="5"/>
  <c r="A4943" i="5"/>
  <c r="A4944" i="5"/>
  <c r="A4945" i="5"/>
  <c r="A4946" i="5"/>
  <c r="A4947" i="5"/>
  <c r="A4948" i="5"/>
  <c r="A4949" i="5"/>
  <c r="A4950" i="5"/>
  <c r="A4951" i="5"/>
  <c r="A4952" i="5"/>
  <c r="A4953" i="5"/>
  <c r="A4954" i="5"/>
  <c r="A4955" i="5"/>
  <c r="A4956" i="5"/>
  <c r="A4957" i="5"/>
  <c r="A4958" i="5"/>
  <c r="A4959" i="5"/>
  <c r="A4960" i="5"/>
  <c r="A4961" i="5"/>
  <c r="A4962" i="5"/>
  <c r="A4963" i="5"/>
  <c r="A4964" i="5"/>
  <c r="A4965" i="5"/>
  <c r="A4966" i="5"/>
  <c r="A4967" i="5"/>
  <c r="A4968" i="5"/>
  <c r="A4969" i="5"/>
  <c r="A4970" i="5"/>
  <c r="A4971" i="5"/>
  <c r="A4972" i="5"/>
  <c r="A4973" i="5"/>
  <c r="A4974" i="5"/>
  <c r="A4975" i="5"/>
  <c r="A4976" i="5"/>
  <c r="A4977" i="5"/>
  <c r="A4978" i="5"/>
  <c r="A4979" i="5"/>
  <c r="A4980" i="5"/>
  <c r="A4981" i="5"/>
  <c r="A4982" i="5"/>
  <c r="A4983" i="5"/>
  <c r="A4984" i="5"/>
  <c r="A4985" i="5"/>
  <c r="A4986" i="5"/>
  <c r="A4987" i="5"/>
  <c r="A4988" i="5"/>
  <c r="A4989" i="5"/>
  <c r="A4990" i="5"/>
  <c r="A4991" i="5"/>
  <c r="A4992" i="5"/>
  <c r="A4993" i="5"/>
  <c r="A4994" i="5"/>
  <c r="A4995" i="5"/>
  <c r="A4996" i="5"/>
  <c r="A4997" i="5"/>
  <c r="A4998" i="5"/>
  <c r="A4999" i="5"/>
  <c r="A5000" i="5"/>
  <c r="A5001" i="5"/>
  <c r="A5002" i="5"/>
  <c r="A5003" i="5"/>
  <c r="A5004" i="5"/>
  <c r="A5005" i="5"/>
  <c r="A5006" i="5"/>
  <c r="A5007" i="5"/>
  <c r="A5008" i="5"/>
  <c r="A5009" i="5"/>
  <c r="A5010" i="5"/>
  <c r="A5011" i="5"/>
  <c r="A5012" i="5"/>
  <c r="A5013" i="5"/>
  <c r="A5014" i="5"/>
  <c r="A5015" i="5"/>
  <c r="A5016" i="5"/>
  <c r="A5017" i="5"/>
  <c r="A5018" i="5"/>
  <c r="A5019" i="5"/>
  <c r="A5020" i="5"/>
  <c r="A5021" i="5"/>
  <c r="A5022" i="5"/>
  <c r="A5023" i="5"/>
  <c r="A5024" i="5"/>
  <c r="A5025" i="5"/>
  <c r="A5026" i="5"/>
  <c r="A5027" i="5"/>
  <c r="A5028" i="5"/>
  <c r="A5029" i="5"/>
  <c r="A5030" i="5"/>
  <c r="A5031" i="5"/>
  <c r="A5032" i="5"/>
  <c r="A5033" i="5"/>
  <c r="A5034" i="5"/>
  <c r="A5035" i="5"/>
  <c r="A5036" i="5"/>
  <c r="A5037" i="5"/>
  <c r="A5038" i="5"/>
  <c r="A5039" i="5"/>
  <c r="A5040" i="5"/>
  <c r="A5041" i="5"/>
  <c r="A5042" i="5"/>
  <c r="A5043" i="5"/>
  <c r="A5044" i="5"/>
  <c r="A5045" i="5"/>
  <c r="A5046" i="5"/>
  <c r="A5047" i="5"/>
  <c r="A5048" i="5"/>
  <c r="A5049" i="5"/>
  <c r="A5050" i="5"/>
  <c r="A5051" i="5"/>
  <c r="A5052" i="5"/>
  <c r="A5053" i="5"/>
  <c r="A5054" i="5"/>
  <c r="A5055" i="5"/>
  <c r="A5056" i="5"/>
  <c r="A5057" i="5"/>
  <c r="A5058" i="5"/>
  <c r="A5059" i="5"/>
  <c r="A5060" i="5"/>
  <c r="A5061" i="5"/>
  <c r="A5062" i="5"/>
  <c r="A5063" i="5"/>
  <c r="A5064" i="5"/>
  <c r="A5065" i="5"/>
  <c r="A5066" i="5"/>
  <c r="A5067" i="5"/>
  <c r="A5068" i="5"/>
  <c r="A5069" i="5"/>
  <c r="A5070" i="5"/>
  <c r="A5071" i="5"/>
  <c r="A5072" i="5"/>
  <c r="A5073" i="5"/>
  <c r="A5074" i="5"/>
  <c r="A5075" i="5"/>
  <c r="A5076" i="5"/>
  <c r="A5077" i="5"/>
  <c r="A5078" i="5"/>
  <c r="A5079" i="5"/>
  <c r="A5080" i="5"/>
  <c r="A5081" i="5"/>
  <c r="A5082" i="5"/>
  <c r="A5083" i="5"/>
  <c r="A5084" i="5"/>
  <c r="A5085" i="5"/>
  <c r="A5086" i="5"/>
  <c r="A5087" i="5"/>
  <c r="A5088" i="5"/>
  <c r="A5089" i="5"/>
  <c r="A5090" i="5"/>
  <c r="A5091" i="5"/>
  <c r="A5092" i="5"/>
  <c r="A5093" i="5"/>
  <c r="A5094" i="5"/>
  <c r="A5095" i="5"/>
  <c r="A5096" i="5"/>
  <c r="A5097" i="5"/>
  <c r="A5098" i="5"/>
  <c r="A5099" i="5"/>
  <c r="A5100" i="5"/>
  <c r="A5101" i="5"/>
  <c r="A5102" i="5"/>
  <c r="A5103" i="5"/>
  <c r="A5104" i="5"/>
  <c r="A5105" i="5"/>
  <c r="A5106" i="5"/>
  <c r="A5107" i="5"/>
  <c r="A5108" i="5"/>
  <c r="A5109" i="5"/>
  <c r="A5110" i="5"/>
  <c r="A5111" i="5"/>
  <c r="A5112" i="5"/>
  <c r="A5113" i="5"/>
  <c r="A5114" i="5"/>
  <c r="A5115" i="5"/>
  <c r="A5116" i="5"/>
  <c r="A5117" i="5"/>
  <c r="A5118" i="5"/>
  <c r="A5119" i="5"/>
  <c r="A5120" i="5"/>
  <c r="A5121" i="5"/>
  <c r="A5122" i="5"/>
  <c r="A5123" i="5"/>
  <c r="A5124" i="5"/>
  <c r="A5125" i="5"/>
  <c r="A5126" i="5"/>
  <c r="A5127" i="5"/>
  <c r="A5128" i="5"/>
  <c r="A5129" i="5"/>
  <c r="A5130" i="5"/>
  <c r="A5131" i="5"/>
  <c r="A5132" i="5"/>
  <c r="A5133" i="5"/>
  <c r="A5134" i="5"/>
  <c r="A5135" i="5"/>
  <c r="A5136" i="5"/>
  <c r="A5137" i="5"/>
  <c r="A5138" i="5"/>
  <c r="A5139" i="5"/>
  <c r="A5140" i="5"/>
  <c r="A5141" i="5"/>
  <c r="A5142" i="5"/>
  <c r="A5143" i="5"/>
  <c r="A5144" i="5"/>
  <c r="A5145" i="5"/>
  <c r="A5146" i="5"/>
  <c r="A5147" i="5"/>
  <c r="A5148" i="5"/>
  <c r="A5149" i="5"/>
  <c r="A5150" i="5"/>
  <c r="A5151" i="5"/>
  <c r="A5152" i="5"/>
  <c r="A5153" i="5"/>
  <c r="A5154" i="5"/>
  <c r="A5155" i="5"/>
  <c r="A5156" i="5"/>
  <c r="A5157" i="5"/>
  <c r="A5158" i="5"/>
  <c r="A5159" i="5"/>
  <c r="A5160" i="5"/>
  <c r="A5161" i="5"/>
  <c r="A5162" i="5"/>
  <c r="A5163" i="5"/>
  <c r="A5164" i="5"/>
  <c r="A5165" i="5"/>
  <c r="A5166" i="5"/>
  <c r="A5167" i="5"/>
  <c r="A5168" i="5"/>
  <c r="A5169" i="5"/>
  <c r="A5170" i="5"/>
  <c r="A5171" i="5"/>
  <c r="A5172" i="5"/>
  <c r="A5173" i="5"/>
  <c r="A5174" i="5"/>
  <c r="A5175" i="5"/>
  <c r="A5176" i="5"/>
  <c r="A5177" i="5"/>
  <c r="A5178" i="5"/>
  <c r="A5179" i="5"/>
  <c r="A5180" i="5"/>
  <c r="A5181" i="5"/>
  <c r="A5182" i="5"/>
  <c r="A5183" i="5"/>
  <c r="A5184" i="5"/>
  <c r="A5185" i="5"/>
  <c r="A5186" i="5"/>
  <c r="A5187" i="5"/>
  <c r="A5188" i="5"/>
  <c r="A5189" i="5"/>
  <c r="A5190" i="5"/>
  <c r="A5191" i="5"/>
  <c r="A5192" i="5"/>
  <c r="A5193" i="5"/>
  <c r="A5194" i="5"/>
  <c r="A5195" i="5"/>
  <c r="A5196" i="5"/>
  <c r="A5197" i="5"/>
  <c r="A5198" i="5"/>
  <c r="A5199" i="5"/>
  <c r="A5200" i="5"/>
  <c r="A5201" i="5"/>
  <c r="A5202" i="5"/>
  <c r="A5203" i="5"/>
  <c r="A5204" i="5"/>
  <c r="A5205" i="5"/>
  <c r="A5206" i="5"/>
  <c r="A5207" i="5"/>
  <c r="A5208" i="5"/>
  <c r="A5209" i="5"/>
  <c r="A5210" i="5"/>
  <c r="A5211" i="5"/>
  <c r="A5212" i="5"/>
  <c r="A5213" i="5"/>
  <c r="A5214" i="5"/>
  <c r="A5215" i="5"/>
  <c r="A5216" i="5"/>
  <c r="A5217" i="5"/>
  <c r="A5218" i="5"/>
  <c r="A5219" i="5"/>
  <c r="A5220" i="5"/>
  <c r="A5221" i="5"/>
  <c r="A5222" i="5"/>
  <c r="A5223" i="5"/>
  <c r="A5224" i="5"/>
  <c r="A5225" i="5"/>
  <c r="A5226" i="5"/>
  <c r="A5227" i="5"/>
  <c r="A5228" i="5"/>
  <c r="A5229" i="5"/>
  <c r="A5230" i="5"/>
  <c r="A5231" i="5"/>
  <c r="A5232" i="5"/>
  <c r="A5233" i="5"/>
  <c r="A5234" i="5"/>
  <c r="A5235" i="5"/>
  <c r="A5236" i="5"/>
  <c r="A5237" i="5"/>
  <c r="A5238" i="5"/>
  <c r="A5239" i="5"/>
  <c r="A5240" i="5"/>
  <c r="A5241" i="5"/>
  <c r="A5242" i="5"/>
  <c r="A5243" i="5"/>
  <c r="A5244" i="5"/>
  <c r="A5245" i="5"/>
  <c r="A5246" i="5"/>
  <c r="A5247" i="5"/>
  <c r="A5248" i="5"/>
  <c r="A5249" i="5"/>
  <c r="A5250" i="5"/>
  <c r="A5251" i="5"/>
  <c r="A5252" i="5"/>
  <c r="A5253" i="5"/>
  <c r="A5254" i="5"/>
  <c r="A5255" i="5"/>
  <c r="A5256" i="5"/>
  <c r="A5257" i="5"/>
  <c r="A5258" i="5"/>
  <c r="A5259" i="5"/>
  <c r="A5260" i="5"/>
  <c r="A5261" i="5"/>
  <c r="A5262" i="5"/>
  <c r="A5263" i="5"/>
  <c r="A5264" i="5"/>
  <c r="A5265" i="5"/>
  <c r="A5266" i="5"/>
  <c r="A5267" i="5"/>
  <c r="A5268" i="5"/>
  <c r="A5269" i="5"/>
  <c r="A5270" i="5"/>
  <c r="A5271" i="5"/>
  <c r="A5272" i="5"/>
  <c r="A5273" i="5"/>
  <c r="A5274" i="5"/>
  <c r="A5275" i="5"/>
  <c r="A5276" i="5"/>
  <c r="A5277" i="5"/>
  <c r="A5278" i="5"/>
  <c r="A5279" i="5"/>
  <c r="A5280" i="5"/>
  <c r="A5281" i="5"/>
  <c r="A5282" i="5"/>
  <c r="A5283" i="5"/>
  <c r="A5284" i="5"/>
  <c r="A5285" i="5"/>
  <c r="A5286" i="5"/>
  <c r="A5287" i="5"/>
  <c r="A5288" i="5"/>
  <c r="A5289" i="5"/>
  <c r="A5290" i="5"/>
  <c r="A5291" i="5"/>
  <c r="A5292" i="5"/>
  <c r="A5293" i="5"/>
  <c r="A5294" i="5"/>
  <c r="A5295" i="5"/>
  <c r="A5296" i="5"/>
  <c r="A5297" i="5"/>
  <c r="A5298" i="5"/>
  <c r="A5299" i="5"/>
  <c r="A5300" i="5"/>
  <c r="A5301" i="5"/>
  <c r="A5302" i="5"/>
  <c r="A5303" i="5"/>
  <c r="A5304" i="5"/>
  <c r="A5305" i="5"/>
  <c r="A5306" i="5"/>
  <c r="A5307" i="5"/>
  <c r="A5308" i="5"/>
  <c r="A5309" i="5"/>
  <c r="A5310" i="5"/>
  <c r="A5311" i="5"/>
  <c r="A5312" i="5"/>
  <c r="A5313" i="5"/>
  <c r="A5314" i="5"/>
  <c r="A5315" i="5"/>
  <c r="A5316" i="5"/>
  <c r="A5317" i="5"/>
  <c r="A5318" i="5"/>
  <c r="A5319" i="5"/>
  <c r="A5320" i="5"/>
  <c r="A5321" i="5"/>
  <c r="A5322" i="5"/>
  <c r="A5323" i="5"/>
  <c r="A5324" i="5"/>
  <c r="A5325" i="5"/>
  <c r="A5326" i="5"/>
  <c r="A5327" i="5"/>
  <c r="A5328" i="5"/>
  <c r="A5329" i="5"/>
  <c r="A5330" i="5"/>
  <c r="A5331" i="5"/>
  <c r="A5332" i="5"/>
  <c r="A5333" i="5"/>
  <c r="A5334" i="5"/>
  <c r="A5335" i="5"/>
  <c r="A5336" i="5"/>
  <c r="A5337" i="5"/>
  <c r="A5338" i="5"/>
  <c r="A5339" i="5"/>
  <c r="A5340" i="5"/>
  <c r="A5341" i="5"/>
  <c r="A5342" i="5"/>
  <c r="A5343" i="5"/>
  <c r="A5344" i="5"/>
  <c r="A5345" i="5"/>
  <c r="A5346" i="5"/>
  <c r="A5347" i="5"/>
  <c r="A5348" i="5"/>
  <c r="A5349" i="5"/>
  <c r="A5350" i="5"/>
  <c r="A5351" i="5"/>
  <c r="A5352" i="5"/>
  <c r="A5353" i="5"/>
  <c r="A5354" i="5"/>
  <c r="A5355" i="5"/>
  <c r="A5356" i="5"/>
  <c r="A5357" i="5"/>
  <c r="A5358" i="5"/>
  <c r="A5359" i="5"/>
  <c r="A5360" i="5"/>
  <c r="A5361" i="5"/>
  <c r="A5362" i="5"/>
  <c r="A5363" i="5"/>
  <c r="A5364" i="5"/>
  <c r="A5365" i="5"/>
  <c r="A5366" i="5"/>
  <c r="A5367" i="5"/>
  <c r="A5368" i="5"/>
  <c r="A5369" i="5"/>
  <c r="A5370" i="5"/>
  <c r="A5371" i="5"/>
  <c r="A5372" i="5"/>
  <c r="A5373" i="5"/>
  <c r="A5374" i="5"/>
  <c r="A5375" i="5"/>
  <c r="A5376" i="5"/>
  <c r="A5377" i="5"/>
  <c r="A5378" i="5"/>
  <c r="A5379" i="5"/>
  <c r="A5380" i="5"/>
  <c r="A5381" i="5"/>
  <c r="A5382" i="5"/>
  <c r="A5383" i="5"/>
  <c r="A5384" i="5"/>
  <c r="A5385" i="5"/>
  <c r="A5386" i="5"/>
  <c r="A5387" i="5"/>
  <c r="A5388" i="5"/>
  <c r="A5389" i="5"/>
  <c r="A5390" i="5"/>
  <c r="A5391" i="5"/>
  <c r="A5392" i="5"/>
  <c r="A5393" i="5"/>
  <c r="A5394" i="5"/>
  <c r="A5395" i="5"/>
  <c r="A5396" i="5"/>
  <c r="A5397" i="5"/>
  <c r="A5398" i="5"/>
  <c r="A5399" i="5"/>
  <c r="A5400" i="5"/>
  <c r="A5401" i="5"/>
  <c r="A5402" i="5"/>
  <c r="A5403" i="5"/>
  <c r="A5404" i="5"/>
  <c r="A5405" i="5"/>
  <c r="A5406" i="5"/>
  <c r="A5407" i="5"/>
  <c r="A5408" i="5"/>
  <c r="A5409" i="5"/>
  <c r="A5410" i="5"/>
  <c r="A5411" i="5"/>
  <c r="A5412" i="5"/>
  <c r="A5413" i="5"/>
  <c r="A5414" i="5"/>
  <c r="A5415" i="5"/>
  <c r="A5416" i="5"/>
  <c r="A5417" i="5"/>
  <c r="A5418" i="5"/>
  <c r="A5419" i="5"/>
  <c r="A5420" i="5"/>
  <c r="A5421" i="5"/>
  <c r="A5422" i="5"/>
  <c r="A5423" i="5"/>
  <c r="A5424" i="5"/>
  <c r="A5425" i="5"/>
  <c r="A5426" i="5"/>
  <c r="A5427" i="5"/>
  <c r="A5428" i="5"/>
  <c r="A5429" i="5"/>
  <c r="A5430" i="5"/>
  <c r="A5431" i="5"/>
  <c r="A5432" i="5"/>
  <c r="A5433" i="5"/>
  <c r="A5434" i="5"/>
  <c r="A5435" i="5"/>
  <c r="A5436" i="5"/>
  <c r="A5437" i="5"/>
  <c r="A5438" i="5"/>
  <c r="A5439" i="5"/>
  <c r="A5440" i="5"/>
  <c r="A5441" i="5"/>
  <c r="A5442" i="5"/>
  <c r="A5443" i="5"/>
  <c r="A5444" i="5"/>
  <c r="A5445" i="5"/>
  <c r="A5446" i="5"/>
  <c r="A5447" i="5"/>
  <c r="A5448" i="5"/>
  <c r="A5449" i="5"/>
  <c r="A5450" i="5"/>
  <c r="A5451" i="5"/>
  <c r="A5452" i="5"/>
  <c r="A5453" i="5"/>
  <c r="A5454" i="5"/>
  <c r="A5455" i="5"/>
  <c r="A5456" i="5"/>
  <c r="A5457" i="5"/>
  <c r="A5458" i="5"/>
  <c r="A5459" i="5"/>
  <c r="A5460" i="5"/>
  <c r="A5461" i="5"/>
  <c r="A5462" i="5"/>
  <c r="A5463" i="5"/>
  <c r="A5464" i="5"/>
  <c r="A5465" i="5"/>
  <c r="A5466" i="5"/>
  <c r="A5467" i="5"/>
  <c r="A5468" i="5"/>
  <c r="A5469" i="5"/>
  <c r="A5470" i="5"/>
  <c r="A5471" i="5"/>
  <c r="A5472" i="5"/>
  <c r="A5473" i="5"/>
  <c r="A5474" i="5"/>
  <c r="A5475" i="5"/>
  <c r="A5476" i="5"/>
  <c r="A5477" i="5"/>
  <c r="A5478" i="5"/>
  <c r="A5479" i="5"/>
  <c r="A5480" i="5"/>
  <c r="A5481" i="5"/>
  <c r="A5482" i="5"/>
  <c r="A5483" i="5"/>
  <c r="A5484" i="5"/>
  <c r="A5485" i="5"/>
  <c r="A5486" i="5"/>
  <c r="A5487" i="5"/>
  <c r="A5488" i="5"/>
  <c r="A5489" i="5"/>
  <c r="A5490" i="5"/>
  <c r="A5491" i="5"/>
  <c r="A5492" i="5"/>
  <c r="A5493" i="5"/>
  <c r="A5494" i="5"/>
  <c r="A5495" i="5"/>
  <c r="A5496" i="5"/>
  <c r="A5497" i="5"/>
  <c r="A5498" i="5"/>
  <c r="A5499" i="5"/>
  <c r="A5500" i="5"/>
  <c r="A5501" i="5"/>
  <c r="A5502" i="5"/>
  <c r="A5503" i="5"/>
  <c r="A5504" i="5"/>
  <c r="A5505" i="5"/>
  <c r="A5506" i="5"/>
  <c r="A5507" i="5"/>
  <c r="A5508" i="5"/>
  <c r="A5509" i="5"/>
  <c r="A5510" i="5"/>
  <c r="A5511" i="5"/>
  <c r="A5512" i="5"/>
  <c r="A5513" i="5"/>
  <c r="A5514" i="5"/>
  <c r="A5515" i="5"/>
  <c r="A5516" i="5"/>
  <c r="A5517" i="5"/>
  <c r="A5518" i="5"/>
  <c r="A5519" i="5"/>
  <c r="A5520" i="5"/>
  <c r="A5521" i="5"/>
  <c r="A5522" i="5"/>
  <c r="A5523" i="5"/>
  <c r="A5524" i="5"/>
  <c r="A5525" i="5"/>
  <c r="A5526" i="5"/>
  <c r="A5527" i="5"/>
  <c r="A5528" i="5"/>
  <c r="A5529" i="5"/>
  <c r="A5530" i="5"/>
  <c r="A5531" i="5"/>
  <c r="A5532" i="5"/>
  <c r="A5533" i="5"/>
  <c r="A5534" i="5"/>
  <c r="A5535" i="5"/>
  <c r="A5536" i="5"/>
  <c r="A5537" i="5"/>
  <c r="A5538" i="5"/>
  <c r="A5539" i="5"/>
  <c r="A5540" i="5"/>
  <c r="A5541" i="5"/>
  <c r="A5542" i="5"/>
  <c r="A5543" i="5"/>
  <c r="A5544" i="5"/>
  <c r="A5545" i="5"/>
  <c r="A5546" i="5"/>
  <c r="A5547" i="5"/>
  <c r="A5548" i="5"/>
  <c r="A5549" i="5"/>
  <c r="A5550" i="5"/>
  <c r="A5551" i="5"/>
  <c r="A5552" i="5"/>
  <c r="A5553" i="5"/>
  <c r="A5554" i="5"/>
  <c r="A5555" i="5"/>
  <c r="A5556" i="5"/>
  <c r="A5557" i="5"/>
  <c r="A5558" i="5"/>
  <c r="A5559" i="5"/>
  <c r="A5560" i="5"/>
  <c r="A5561" i="5"/>
  <c r="A5562" i="5"/>
  <c r="A5563" i="5"/>
  <c r="A5564" i="5"/>
  <c r="A5565" i="5"/>
  <c r="A5566" i="5"/>
  <c r="A5567" i="5"/>
  <c r="A5568" i="5"/>
  <c r="A5569" i="5"/>
  <c r="A5570" i="5"/>
  <c r="A5571" i="5"/>
  <c r="A5572" i="5"/>
  <c r="A5573" i="5"/>
  <c r="A5574" i="5"/>
  <c r="A5575" i="5"/>
  <c r="A5576" i="5"/>
  <c r="A5577" i="5"/>
  <c r="A5578" i="5"/>
  <c r="A5579" i="5"/>
  <c r="A5580" i="5"/>
  <c r="A5581" i="5"/>
  <c r="A5582" i="5"/>
  <c r="A5583" i="5"/>
  <c r="A5584" i="5"/>
  <c r="A5585" i="5"/>
  <c r="A5586" i="5"/>
  <c r="A5587" i="5"/>
  <c r="A5588" i="5"/>
  <c r="A5589" i="5"/>
  <c r="A5590" i="5"/>
  <c r="A5591" i="5"/>
  <c r="A5592" i="5"/>
  <c r="A5593" i="5"/>
  <c r="A5594" i="5"/>
  <c r="A5595" i="5"/>
  <c r="A5596" i="5"/>
  <c r="A5597" i="5"/>
  <c r="A5598" i="5"/>
  <c r="A5599" i="5"/>
  <c r="A5600" i="5"/>
  <c r="A5601" i="5"/>
  <c r="A5602" i="5"/>
  <c r="A5603" i="5"/>
  <c r="A5604" i="5"/>
  <c r="A5605" i="5"/>
  <c r="A5606" i="5"/>
  <c r="A5607" i="5"/>
  <c r="A5608" i="5"/>
  <c r="A5609" i="5"/>
  <c r="A5610" i="5"/>
  <c r="A5611" i="5"/>
  <c r="A5612" i="5"/>
  <c r="A5613" i="5"/>
  <c r="A5614" i="5"/>
  <c r="A5615" i="5"/>
  <c r="A5616" i="5"/>
  <c r="A5617" i="5"/>
  <c r="A5618" i="5"/>
  <c r="A5619" i="5"/>
  <c r="A5620" i="5"/>
  <c r="A5621" i="5"/>
  <c r="A5622" i="5"/>
  <c r="A5623" i="5"/>
  <c r="A5624" i="5"/>
  <c r="A5625" i="5"/>
  <c r="A5626" i="5"/>
  <c r="A5627" i="5"/>
  <c r="A5628" i="5"/>
  <c r="A5629" i="5"/>
  <c r="A5630" i="5"/>
  <c r="A5631" i="5"/>
  <c r="A5632" i="5"/>
  <c r="A5633" i="5"/>
  <c r="A5634" i="5"/>
  <c r="A5635" i="5"/>
  <c r="A5636" i="5"/>
  <c r="A5637" i="5"/>
  <c r="A5638" i="5"/>
  <c r="A5639" i="5"/>
  <c r="A5640" i="5"/>
  <c r="A5641" i="5"/>
  <c r="A5642" i="5"/>
  <c r="A5643" i="5"/>
  <c r="A5644" i="5"/>
  <c r="A5645" i="5"/>
  <c r="A5646" i="5"/>
  <c r="A5647" i="5"/>
  <c r="A5648" i="5"/>
  <c r="A5649" i="5"/>
  <c r="A5650" i="5"/>
  <c r="A5651" i="5"/>
  <c r="A5652" i="5"/>
  <c r="A5653" i="5"/>
  <c r="A5654" i="5"/>
  <c r="A5655" i="5"/>
  <c r="A5656" i="5"/>
  <c r="A5657" i="5"/>
  <c r="A5658" i="5"/>
  <c r="A5659" i="5"/>
  <c r="A5660" i="5"/>
  <c r="A5661" i="5"/>
  <c r="A5662" i="5"/>
  <c r="A5663" i="5"/>
  <c r="A5664" i="5"/>
  <c r="A5665" i="5"/>
  <c r="A5666" i="5"/>
  <c r="A5667" i="5"/>
  <c r="A5668" i="5"/>
  <c r="A5669" i="5"/>
  <c r="A5670" i="5"/>
  <c r="A5671" i="5"/>
  <c r="A5672" i="5"/>
  <c r="A5673" i="5"/>
  <c r="A5674" i="5"/>
  <c r="A5675" i="5"/>
  <c r="A5676" i="5"/>
  <c r="A5677" i="5"/>
  <c r="A5678" i="5"/>
  <c r="A5679" i="5"/>
  <c r="A5680" i="5"/>
  <c r="A5681" i="5"/>
  <c r="A5682" i="5"/>
  <c r="A5683" i="5"/>
  <c r="A5684" i="5"/>
  <c r="A5685" i="5"/>
  <c r="A5686" i="5"/>
  <c r="A5687" i="5"/>
  <c r="A5688" i="5"/>
  <c r="A5689" i="5"/>
  <c r="A5690" i="5"/>
  <c r="A5691" i="5"/>
  <c r="A5692" i="5"/>
  <c r="A5693" i="5"/>
  <c r="A5694" i="5"/>
  <c r="A5695" i="5"/>
  <c r="A5696" i="5"/>
  <c r="A5697" i="5"/>
  <c r="A5698" i="5"/>
  <c r="A5699" i="5"/>
  <c r="A5700" i="5"/>
  <c r="A5701" i="5"/>
  <c r="A5702" i="5"/>
  <c r="A5703" i="5"/>
  <c r="A5704" i="5"/>
  <c r="A5705" i="5"/>
  <c r="A5706" i="5"/>
  <c r="A5707" i="5"/>
  <c r="A5708" i="5"/>
  <c r="A5709" i="5"/>
  <c r="A5710" i="5"/>
  <c r="A5711" i="5"/>
  <c r="A5712" i="5"/>
  <c r="A5713" i="5"/>
  <c r="A5714" i="5"/>
  <c r="A5715" i="5"/>
  <c r="A5716" i="5"/>
  <c r="A5717" i="5"/>
  <c r="A5718" i="5"/>
  <c r="A5719" i="5"/>
  <c r="A5720" i="5"/>
  <c r="A5721" i="5"/>
  <c r="A5722" i="5"/>
  <c r="A5723" i="5"/>
  <c r="A5724" i="5"/>
  <c r="A5725" i="5"/>
  <c r="A5726" i="5"/>
  <c r="A5727" i="5"/>
  <c r="A5728" i="5"/>
  <c r="A5729" i="5"/>
  <c r="A5730" i="5"/>
  <c r="A5731" i="5"/>
  <c r="A5732" i="5"/>
  <c r="A5733" i="5"/>
  <c r="A5734" i="5"/>
  <c r="A5735" i="5"/>
  <c r="A5736" i="5"/>
  <c r="A5737" i="5"/>
  <c r="A5738" i="5"/>
  <c r="A5739" i="5"/>
  <c r="A5740" i="5"/>
  <c r="A5741" i="5"/>
  <c r="A5742" i="5"/>
  <c r="A5743" i="5"/>
  <c r="A5744" i="5"/>
  <c r="A5745" i="5"/>
  <c r="A5746" i="5"/>
  <c r="A5747" i="5"/>
  <c r="A5748" i="5"/>
  <c r="A5749" i="5"/>
  <c r="A5750" i="5"/>
  <c r="A5751" i="5"/>
  <c r="A5752" i="5"/>
  <c r="A5753" i="5"/>
  <c r="A5754" i="5"/>
  <c r="A5755" i="5"/>
  <c r="A5756" i="5"/>
  <c r="A5757" i="5"/>
  <c r="A5758" i="5"/>
  <c r="A5759" i="5"/>
  <c r="A5760" i="5"/>
  <c r="A5761" i="5"/>
  <c r="A5762" i="5"/>
  <c r="A5763" i="5"/>
  <c r="A5764" i="5"/>
  <c r="A5765" i="5"/>
  <c r="A5766" i="5"/>
  <c r="A5767" i="5"/>
  <c r="A5768" i="5"/>
  <c r="A5769" i="5"/>
  <c r="A5770" i="5"/>
  <c r="A5771" i="5"/>
  <c r="A5772" i="5"/>
  <c r="A5773" i="5"/>
  <c r="A5774" i="5"/>
  <c r="A5775" i="5"/>
  <c r="A5776" i="5"/>
  <c r="A5777" i="5"/>
  <c r="A5778" i="5"/>
  <c r="A5779" i="5"/>
  <c r="A5780" i="5"/>
  <c r="A5781" i="5"/>
  <c r="A5782" i="5"/>
  <c r="A5783" i="5"/>
  <c r="A5784" i="5"/>
  <c r="A5785" i="5"/>
  <c r="A5786" i="5"/>
  <c r="A5787" i="5"/>
  <c r="A5788" i="5"/>
  <c r="A5789" i="5"/>
  <c r="A5790" i="5"/>
  <c r="A5791" i="5"/>
  <c r="A5792" i="5"/>
  <c r="A5793" i="5"/>
  <c r="A5794" i="5"/>
  <c r="A5795" i="5"/>
  <c r="A5796" i="5"/>
  <c r="A5797" i="5"/>
  <c r="A5798" i="5"/>
  <c r="A5799" i="5"/>
  <c r="A5800" i="5"/>
  <c r="A5801" i="5"/>
  <c r="A5802" i="5"/>
  <c r="A5803" i="5"/>
  <c r="A5804" i="5"/>
  <c r="A5805" i="5"/>
  <c r="A5806" i="5"/>
  <c r="A5807" i="5"/>
  <c r="A5808" i="5"/>
  <c r="A5809" i="5"/>
  <c r="A5810" i="5"/>
  <c r="A5811" i="5"/>
  <c r="A5812" i="5"/>
  <c r="A5813" i="5"/>
  <c r="A5814" i="5"/>
  <c r="A5815" i="5"/>
  <c r="A5816" i="5"/>
  <c r="A5817" i="5"/>
  <c r="A5818" i="5"/>
  <c r="A5819" i="5"/>
  <c r="A5820" i="5"/>
  <c r="A5821" i="5"/>
  <c r="A5822" i="5"/>
  <c r="A5823" i="5"/>
  <c r="A5824" i="5"/>
  <c r="A5825" i="5"/>
  <c r="A5826" i="5"/>
  <c r="A5827" i="5"/>
  <c r="A5828" i="5"/>
  <c r="A5829" i="5"/>
  <c r="A5830" i="5"/>
  <c r="A5831" i="5"/>
  <c r="A5832" i="5"/>
  <c r="A5833" i="5"/>
  <c r="A5834" i="5"/>
  <c r="A5835" i="5"/>
  <c r="A5836" i="5"/>
  <c r="A5837" i="5"/>
  <c r="A5838" i="5"/>
  <c r="A5839" i="5"/>
  <c r="A5840" i="5"/>
  <c r="A5841" i="5"/>
  <c r="A5842" i="5"/>
  <c r="A5843" i="5"/>
  <c r="A5844" i="5"/>
  <c r="A5845" i="5"/>
  <c r="A5846" i="5"/>
  <c r="A5847" i="5"/>
  <c r="A5848" i="5"/>
  <c r="A5849" i="5"/>
  <c r="A5850" i="5"/>
  <c r="A5851" i="5"/>
  <c r="A5852" i="5"/>
  <c r="A5853" i="5"/>
  <c r="A5854" i="5"/>
  <c r="A5855" i="5"/>
  <c r="A5856" i="5"/>
  <c r="A5857" i="5"/>
  <c r="A5858" i="5"/>
  <c r="A5859" i="5"/>
  <c r="A5860" i="5"/>
  <c r="A5861" i="5"/>
  <c r="A5862" i="5"/>
  <c r="A5863" i="5"/>
  <c r="A5864" i="5"/>
  <c r="A5865" i="5"/>
  <c r="A5866" i="5"/>
  <c r="A5867" i="5"/>
  <c r="A5868" i="5"/>
  <c r="A5869" i="5"/>
  <c r="A5870" i="5"/>
  <c r="A5871" i="5"/>
  <c r="A5872" i="5"/>
  <c r="A5873" i="5"/>
  <c r="A5874" i="5"/>
  <c r="A5875" i="5"/>
  <c r="A5876" i="5"/>
  <c r="A5877" i="5"/>
  <c r="A5878" i="5"/>
  <c r="A5879" i="5"/>
  <c r="A5880" i="5"/>
  <c r="A5881" i="5"/>
  <c r="A5882" i="5"/>
  <c r="A5883" i="5"/>
  <c r="A5884" i="5"/>
  <c r="A5885" i="5"/>
  <c r="A5886" i="5"/>
  <c r="A5887" i="5"/>
  <c r="A5888" i="5"/>
  <c r="A5889" i="5"/>
  <c r="A5890" i="5"/>
  <c r="A5891" i="5"/>
  <c r="A5892" i="5"/>
  <c r="A5893" i="5"/>
  <c r="A5894" i="5"/>
  <c r="A5895" i="5"/>
  <c r="A5896" i="5"/>
  <c r="A5897" i="5"/>
  <c r="A5898" i="5"/>
  <c r="A5899" i="5"/>
  <c r="A5900" i="5"/>
  <c r="A5901" i="5"/>
  <c r="A5902" i="5"/>
  <c r="A5903" i="5"/>
  <c r="A5904" i="5"/>
  <c r="A5905" i="5"/>
  <c r="A5906" i="5"/>
  <c r="A5907" i="5"/>
  <c r="A5908" i="5"/>
  <c r="A5909" i="5"/>
  <c r="A5910" i="5"/>
  <c r="A5911" i="5"/>
  <c r="A5912" i="5"/>
  <c r="A5913" i="5"/>
  <c r="A5914" i="5"/>
  <c r="A5915" i="5"/>
  <c r="A5916" i="5"/>
  <c r="A5917" i="5"/>
  <c r="A5918" i="5"/>
  <c r="A5919" i="5"/>
  <c r="A5920" i="5"/>
  <c r="A5921" i="5"/>
  <c r="A5922" i="5"/>
  <c r="A5923" i="5"/>
  <c r="A5924" i="5"/>
  <c r="A5925" i="5"/>
  <c r="A5926" i="5"/>
  <c r="A5927" i="5"/>
  <c r="A5928" i="5"/>
  <c r="A5929" i="5"/>
  <c r="A5930" i="5"/>
  <c r="A5931" i="5"/>
  <c r="A5932" i="5"/>
  <c r="A5933" i="5"/>
  <c r="A5934" i="5"/>
  <c r="A5935" i="5"/>
  <c r="A5936" i="5"/>
  <c r="A5937" i="5"/>
  <c r="A5938" i="5"/>
  <c r="A5939" i="5"/>
  <c r="A5940" i="5"/>
  <c r="A5941" i="5"/>
  <c r="A5942" i="5"/>
  <c r="A5943" i="5"/>
  <c r="A5944" i="5"/>
  <c r="A5945" i="5"/>
  <c r="A5946" i="5"/>
  <c r="A5947" i="5"/>
  <c r="A5948" i="5"/>
  <c r="A5949" i="5"/>
  <c r="A5950" i="5"/>
  <c r="A5951" i="5"/>
  <c r="A5952" i="5"/>
  <c r="A5953" i="5"/>
  <c r="A5954" i="5"/>
  <c r="A5955" i="5"/>
  <c r="A5956" i="5"/>
  <c r="A5957" i="5"/>
  <c r="A5958" i="5"/>
  <c r="A5959" i="5"/>
  <c r="A5960" i="5"/>
  <c r="A5961" i="5"/>
  <c r="A5962" i="5"/>
  <c r="A5963" i="5"/>
  <c r="A5964" i="5"/>
  <c r="A5965" i="5"/>
  <c r="A5966" i="5"/>
  <c r="A5967" i="5"/>
  <c r="A5968" i="5"/>
  <c r="A5969" i="5"/>
  <c r="A5970" i="5"/>
  <c r="A5971" i="5"/>
  <c r="A5972" i="5"/>
  <c r="A5973" i="5"/>
  <c r="A5974" i="5"/>
  <c r="A5975" i="5"/>
  <c r="A5976" i="5"/>
  <c r="A5977" i="5"/>
  <c r="A5978" i="5"/>
  <c r="A5979" i="5"/>
  <c r="A5980" i="5"/>
  <c r="A5981" i="5"/>
  <c r="A5982" i="5"/>
  <c r="A5983" i="5"/>
  <c r="A5984" i="5"/>
  <c r="A5985" i="5"/>
  <c r="A5986" i="5"/>
  <c r="A5987" i="5"/>
  <c r="A5988" i="5"/>
  <c r="A5989" i="5"/>
  <c r="A5990" i="5"/>
  <c r="A5991" i="5"/>
  <c r="A5992" i="5"/>
  <c r="A5993" i="5"/>
  <c r="A5994" i="5"/>
  <c r="A5995" i="5"/>
  <c r="A5996" i="5"/>
  <c r="A5997" i="5"/>
  <c r="A5998" i="5"/>
  <c r="A5999" i="5"/>
  <c r="A6000" i="5"/>
  <c r="A6001" i="5"/>
  <c r="A6002" i="5"/>
  <c r="A6003" i="5"/>
  <c r="A6004" i="5"/>
  <c r="A6005" i="5"/>
  <c r="A6006" i="5"/>
  <c r="A6007" i="5"/>
  <c r="A6008" i="5"/>
  <c r="A6009" i="5"/>
  <c r="A6010" i="5"/>
  <c r="A6011" i="5"/>
  <c r="A6012" i="5"/>
  <c r="A6013" i="5"/>
  <c r="A6014" i="5"/>
  <c r="A6015" i="5"/>
  <c r="A6016" i="5"/>
  <c r="A6017" i="5"/>
  <c r="A6018" i="5"/>
  <c r="A6019" i="5"/>
  <c r="A6020" i="5"/>
  <c r="A6021" i="5"/>
  <c r="A6022" i="5"/>
  <c r="A6023" i="5"/>
  <c r="A6024" i="5"/>
  <c r="A6025" i="5"/>
  <c r="A6026" i="5"/>
  <c r="A6027" i="5"/>
  <c r="A6028" i="5"/>
  <c r="A6029" i="5"/>
  <c r="A6030" i="5"/>
  <c r="A6031" i="5"/>
  <c r="A6032" i="5"/>
  <c r="A6033" i="5"/>
  <c r="A6034" i="5"/>
  <c r="A6035" i="5"/>
  <c r="A6036" i="5"/>
  <c r="A6037" i="5"/>
  <c r="A6038" i="5"/>
  <c r="A6039" i="5"/>
  <c r="A6040" i="5"/>
  <c r="A6041" i="5"/>
  <c r="A6042" i="5"/>
  <c r="A6043" i="5"/>
  <c r="A6044" i="5"/>
  <c r="A6045" i="5"/>
  <c r="A6046" i="5"/>
  <c r="A6047" i="5"/>
  <c r="A6048" i="5"/>
  <c r="A6049" i="5"/>
  <c r="A6050" i="5"/>
  <c r="A6051" i="5"/>
  <c r="A6052" i="5"/>
  <c r="A6053" i="5"/>
  <c r="A6054" i="5"/>
  <c r="A6055" i="5"/>
  <c r="A6056" i="5"/>
  <c r="A6057" i="5"/>
  <c r="A6058" i="5"/>
  <c r="A6059" i="5"/>
  <c r="A6060" i="5"/>
  <c r="A6061" i="5"/>
  <c r="A6062" i="5"/>
  <c r="A6063" i="5"/>
  <c r="A6064" i="5"/>
  <c r="A6065" i="5"/>
  <c r="A6066" i="5"/>
  <c r="A6067" i="5"/>
  <c r="A6068" i="5"/>
  <c r="A6069" i="5"/>
  <c r="A6070" i="5"/>
  <c r="A6071" i="5"/>
  <c r="A6072" i="5"/>
  <c r="A6073" i="5"/>
  <c r="A6074" i="5"/>
  <c r="A6075" i="5"/>
  <c r="A6076" i="5"/>
  <c r="A6077" i="5"/>
  <c r="A6078" i="5"/>
  <c r="A6079" i="5"/>
  <c r="A6080" i="5"/>
  <c r="A6081" i="5"/>
  <c r="A6082" i="5"/>
  <c r="A6083" i="5"/>
  <c r="A6084" i="5"/>
  <c r="A6085" i="5"/>
  <c r="A6086" i="5"/>
  <c r="A6087" i="5"/>
  <c r="A6088" i="5"/>
  <c r="A6089" i="5"/>
  <c r="A6090" i="5"/>
  <c r="A6091" i="5"/>
  <c r="A6092" i="5"/>
  <c r="A6093" i="5"/>
  <c r="A6094" i="5"/>
  <c r="A6095" i="5"/>
  <c r="A6096" i="5"/>
  <c r="A6097" i="5"/>
  <c r="A6098" i="5"/>
  <c r="A6099" i="5"/>
  <c r="A6100" i="5"/>
  <c r="A6101" i="5"/>
  <c r="A6102" i="5"/>
  <c r="A6103" i="5"/>
  <c r="A6104" i="5"/>
  <c r="A6105" i="5"/>
  <c r="A6106" i="5"/>
  <c r="A6107" i="5"/>
  <c r="A6108" i="5"/>
  <c r="A6109" i="5"/>
  <c r="A6110" i="5"/>
  <c r="A6111" i="5"/>
  <c r="A6112" i="5"/>
  <c r="A6113" i="5"/>
  <c r="A6114" i="5"/>
  <c r="A6115" i="5"/>
  <c r="A6116" i="5"/>
  <c r="A6117" i="5"/>
  <c r="A6118" i="5"/>
  <c r="A6119" i="5"/>
  <c r="A6120" i="5"/>
  <c r="A6121" i="5"/>
  <c r="A6122" i="5"/>
  <c r="A6123" i="5"/>
  <c r="A6124" i="5"/>
  <c r="A6125" i="5"/>
  <c r="A6126" i="5"/>
  <c r="A6127" i="5"/>
  <c r="A6128" i="5"/>
  <c r="A6129" i="5"/>
  <c r="A6130" i="5"/>
  <c r="A6131" i="5"/>
  <c r="A6132" i="5"/>
  <c r="A6133" i="5"/>
  <c r="A6134" i="5"/>
  <c r="A6135" i="5"/>
  <c r="A6136" i="5"/>
  <c r="A6137" i="5"/>
  <c r="A6138" i="5"/>
  <c r="A6139" i="5"/>
  <c r="A6140" i="5"/>
  <c r="A6141" i="5"/>
  <c r="A6142" i="5"/>
  <c r="A6143" i="5"/>
  <c r="A6144" i="5"/>
  <c r="A6145" i="5"/>
  <c r="A6146" i="5"/>
  <c r="A6147" i="5"/>
  <c r="A6148" i="5"/>
  <c r="A6149" i="5"/>
  <c r="A6150" i="5"/>
  <c r="A6151" i="5"/>
  <c r="A6152" i="5"/>
  <c r="A6153" i="5"/>
  <c r="A6154" i="5"/>
  <c r="A6155" i="5"/>
  <c r="A6156" i="5"/>
  <c r="A6157" i="5"/>
  <c r="A6158" i="5"/>
  <c r="A6159" i="5"/>
  <c r="A6160" i="5"/>
  <c r="A6161" i="5"/>
  <c r="A6162" i="5"/>
  <c r="A6163" i="5"/>
  <c r="A6164" i="5"/>
  <c r="A6165" i="5"/>
  <c r="A6166" i="5"/>
  <c r="A6167" i="5"/>
  <c r="A6168" i="5"/>
  <c r="A6169" i="5"/>
  <c r="A6170" i="5"/>
  <c r="A6171" i="5"/>
  <c r="A6172" i="5"/>
  <c r="A6173" i="5"/>
  <c r="A6174" i="5"/>
  <c r="A6175" i="5"/>
  <c r="A6176" i="5"/>
  <c r="A6177" i="5"/>
  <c r="A6178" i="5"/>
  <c r="A6179" i="5"/>
  <c r="A6180" i="5"/>
  <c r="A6181" i="5"/>
  <c r="A6182" i="5"/>
  <c r="A6183" i="5"/>
  <c r="A6184" i="5"/>
  <c r="A6185" i="5"/>
  <c r="A6186" i="5"/>
  <c r="A6187" i="5"/>
  <c r="A6188" i="5"/>
  <c r="A6189" i="5"/>
  <c r="A6190" i="5"/>
  <c r="A6191" i="5"/>
  <c r="A6192" i="5"/>
  <c r="A6193" i="5"/>
  <c r="A6194" i="5"/>
  <c r="A6195" i="5"/>
  <c r="A6196" i="5"/>
  <c r="A6197" i="5"/>
  <c r="A6198" i="5"/>
  <c r="A6199" i="5"/>
  <c r="A6200" i="5"/>
  <c r="A6201" i="5"/>
  <c r="A6202" i="5"/>
  <c r="A6203" i="5"/>
  <c r="A6204" i="5"/>
  <c r="A6205" i="5"/>
  <c r="A6206" i="5"/>
  <c r="A6207" i="5"/>
  <c r="A6208" i="5"/>
  <c r="A6209" i="5"/>
  <c r="A6210" i="5"/>
  <c r="A6211" i="5"/>
  <c r="A6212" i="5"/>
  <c r="A6213" i="5"/>
  <c r="A6214" i="5"/>
  <c r="A6215" i="5"/>
  <c r="A6216" i="5"/>
  <c r="A6217" i="5"/>
  <c r="A6218" i="5"/>
  <c r="A6219" i="5"/>
  <c r="A6220" i="5"/>
  <c r="A6221" i="5"/>
  <c r="A6222" i="5"/>
  <c r="A6223" i="5"/>
  <c r="A6224" i="5"/>
  <c r="A6225" i="5"/>
  <c r="A6226" i="5"/>
  <c r="A6227" i="5"/>
  <c r="A6228" i="5"/>
  <c r="A6229" i="5"/>
  <c r="A6230" i="5"/>
  <c r="A6231" i="5"/>
  <c r="A6232" i="5"/>
  <c r="A6233" i="5"/>
  <c r="A6234" i="5"/>
  <c r="A6235" i="5"/>
  <c r="A6236" i="5"/>
  <c r="A6237" i="5"/>
  <c r="A6238" i="5"/>
  <c r="A6239" i="5"/>
  <c r="A6240" i="5"/>
  <c r="A6241" i="5"/>
  <c r="A6242" i="5"/>
  <c r="A6243" i="5"/>
  <c r="A6244" i="5"/>
  <c r="A6245" i="5"/>
  <c r="A6246" i="5"/>
  <c r="A6247" i="5"/>
  <c r="A6248" i="5"/>
  <c r="A6249" i="5"/>
  <c r="A6250" i="5"/>
  <c r="A6251" i="5"/>
  <c r="A6252" i="5"/>
  <c r="A6253" i="5"/>
  <c r="A6254" i="5"/>
  <c r="A6255" i="5"/>
  <c r="A6256" i="5"/>
  <c r="A6257" i="5"/>
  <c r="A6258" i="5"/>
  <c r="A6259" i="5"/>
  <c r="A6260" i="5"/>
  <c r="A6261" i="5"/>
  <c r="A6262" i="5"/>
  <c r="A6263" i="5"/>
  <c r="A6264" i="5"/>
  <c r="A6265" i="5"/>
  <c r="A6266" i="5"/>
  <c r="A6267" i="5"/>
  <c r="A6268" i="5"/>
  <c r="A6269" i="5"/>
  <c r="A6270" i="5"/>
  <c r="A6271" i="5"/>
  <c r="A6272" i="5"/>
  <c r="A6273" i="5"/>
  <c r="A6274" i="5"/>
  <c r="A6275" i="5"/>
  <c r="A6276" i="5"/>
  <c r="A6277" i="5"/>
  <c r="A6278" i="5"/>
  <c r="A6279" i="5"/>
  <c r="A6280" i="5"/>
  <c r="A6281" i="5"/>
  <c r="A6282" i="5"/>
  <c r="A6283" i="5"/>
  <c r="A6284" i="5"/>
  <c r="A6285" i="5"/>
  <c r="A6286" i="5"/>
  <c r="A6287" i="5"/>
  <c r="A6288" i="5"/>
  <c r="A6289" i="5"/>
  <c r="A6290" i="5"/>
  <c r="A6291" i="5"/>
  <c r="A6292" i="5"/>
  <c r="A6293" i="5"/>
  <c r="A6294" i="5"/>
  <c r="A6295" i="5"/>
  <c r="A6296" i="5"/>
  <c r="A6297" i="5"/>
  <c r="A6298" i="5"/>
  <c r="A6299" i="5"/>
  <c r="A6300" i="5"/>
  <c r="A6301" i="5"/>
  <c r="A6302" i="5"/>
  <c r="A6303" i="5"/>
  <c r="A6304" i="5"/>
  <c r="A6305" i="5"/>
  <c r="A6306" i="5"/>
  <c r="A6307" i="5"/>
  <c r="A6308" i="5"/>
  <c r="A6309" i="5"/>
  <c r="A6310" i="5"/>
  <c r="A6311" i="5"/>
  <c r="A6312" i="5"/>
  <c r="A6313" i="5"/>
  <c r="A6314" i="5"/>
  <c r="A6315" i="5"/>
  <c r="A6316" i="5"/>
  <c r="A6317" i="5"/>
  <c r="A6318" i="5"/>
  <c r="A6319" i="5"/>
  <c r="A6320" i="5"/>
  <c r="A6321" i="5"/>
  <c r="A6322" i="5"/>
  <c r="A6323" i="5"/>
  <c r="A6324" i="5"/>
  <c r="A6325" i="5"/>
  <c r="A6326" i="5"/>
  <c r="A6327" i="5"/>
  <c r="A6328" i="5"/>
  <c r="A6329" i="5"/>
  <c r="A6330" i="5"/>
  <c r="A6331" i="5"/>
  <c r="A6332" i="5"/>
  <c r="A6333" i="5"/>
  <c r="A6334" i="5"/>
  <c r="A6335" i="5"/>
  <c r="A6336" i="5"/>
  <c r="A6337" i="5"/>
  <c r="A6338" i="5"/>
  <c r="A6339" i="5"/>
  <c r="A6340" i="5"/>
  <c r="A6341" i="5"/>
  <c r="A6342" i="5"/>
  <c r="A6343" i="5"/>
  <c r="A6344" i="5"/>
  <c r="A6345" i="5"/>
  <c r="A6346" i="5"/>
  <c r="A6347" i="5"/>
  <c r="A6348" i="5"/>
  <c r="A6349" i="5"/>
  <c r="A6350" i="5"/>
  <c r="A6351" i="5"/>
  <c r="A6352" i="5"/>
  <c r="A6353" i="5"/>
  <c r="A6354" i="5"/>
  <c r="A6355" i="5"/>
  <c r="A6356" i="5"/>
  <c r="A6357" i="5"/>
  <c r="A6358" i="5"/>
  <c r="A6359" i="5"/>
  <c r="A6360" i="5"/>
  <c r="A6361" i="5"/>
  <c r="A6362" i="5"/>
  <c r="A6363" i="5"/>
  <c r="A6364" i="5"/>
  <c r="A6365" i="5"/>
  <c r="A6366" i="5"/>
  <c r="A6367" i="5"/>
  <c r="A6368" i="5"/>
  <c r="A6369" i="5"/>
  <c r="A6370" i="5"/>
  <c r="A6371" i="5"/>
  <c r="A6372" i="5"/>
  <c r="A6373" i="5"/>
  <c r="A6374" i="5"/>
  <c r="A6375" i="5"/>
  <c r="A6376" i="5"/>
  <c r="A6377" i="5"/>
  <c r="A6378" i="5"/>
  <c r="A6379" i="5"/>
  <c r="A6380" i="5"/>
  <c r="A6381" i="5"/>
  <c r="A6382" i="5"/>
  <c r="A6383" i="5"/>
  <c r="A6384" i="5"/>
  <c r="A6385" i="5"/>
  <c r="A6386" i="5"/>
  <c r="A6387" i="5"/>
  <c r="A6388" i="5"/>
  <c r="A6389" i="5"/>
  <c r="A6390" i="5"/>
  <c r="A6391" i="5"/>
  <c r="A6392" i="5"/>
  <c r="A6393" i="5"/>
  <c r="A6394" i="5"/>
  <c r="A6395" i="5"/>
  <c r="A6396" i="5"/>
  <c r="A6397" i="5"/>
  <c r="A6398" i="5"/>
  <c r="A6399" i="5"/>
  <c r="A6400" i="5"/>
  <c r="A6401" i="5"/>
  <c r="A6402" i="5"/>
  <c r="A6403" i="5"/>
  <c r="A6404" i="5"/>
  <c r="A6405" i="5"/>
  <c r="A6406" i="5"/>
  <c r="A6407" i="5"/>
  <c r="A6408" i="5"/>
  <c r="A6409" i="5"/>
  <c r="A6410" i="5"/>
  <c r="A6411" i="5"/>
  <c r="A6412" i="5"/>
  <c r="A6413" i="5"/>
  <c r="A6414" i="5"/>
  <c r="A6415" i="5"/>
  <c r="A6416" i="5"/>
  <c r="A6417" i="5"/>
  <c r="A6418" i="5"/>
  <c r="A6419" i="5"/>
  <c r="A6420" i="5"/>
  <c r="A6421" i="5"/>
  <c r="A6422" i="5"/>
  <c r="A6423" i="5"/>
  <c r="A6424" i="5"/>
  <c r="A6425" i="5"/>
  <c r="A6426" i="5"/>
  <c r="A6427" i="5"/>
  <c r="A6428" i="5"/>
  <c r="A6429" i="5"/>
  <c r="A6430" i="5"/>
  <c r="A6431" i="5"/>
  <c r="A6432" i="5"/>
  <c r="A6433" i="5"/>
  <c r="A6434" i="5"/>
  <c r="A6435" i="5"/>
  <c r="A6436" i="5"/>
  <c r="A6437" i="5"/>
  <c r="A6438" i="5"/>
  <c r="A6439" i="5"/>
  <c r="A6440" i="5"/>
  <c r="A6441" i="5"/>
  <c r="A6442" i="5"/>
  <c r="A6443" i="5"/>
  <c r="A6444" i="5"/>
  <c r="A6445" i="5"/>
  <c r="A6446" i="5"/>
  <c r="A6447" i="5"/>
  <c r="A6448" i="5"/>
  <c r="A6449" i="5"/>
  <c r="A6450" i="5"/>
  <c r="A6451" i="5"/>
  <c r="A6452" i="5"/>
  <c r="A6453" i="5"/>
  <c r="A6454" i="5"/>
  <c r="A6455" i="5"/>
  <c r="A6456" i="5"/>
  <c r="A6457" i="5"/>
  <c r="A6458" i="5"/>
  <c r="A6459" i="5"/>
  <c r="A6460" i="5"/>
  <c r="A6461" i="5"/>
  <c r="A6462" i="5"/>
  <c r="A6463" i="5"/>
  <c r="A6464" i="5"/>
  <c r="A6465" i="5"/>
  <c r="A6466" i="5"/>
  <c r="A6467" i="5"/>
  <c r="A6468" i="5"/>
  <c r="A6469" i="5"/>
  <c r="A6470" i="5"/>
  <c r="A6471" i="5"/>
  <c r="A6472" i="5"/>
  <c r="A6473" i="5"/>
  <c r="A6474" i="5"/>
  <c r="A6475" i="5"/>
  <c r="A6476" i="5"/>
  <c r="A6477" i="5"/>
  <c r="A6478" i="5"/>
  <c r="A6479" i="5"/>
  <c r="A6480" i="5"/>
  <c r="A6481" i="5"/>
  <c r="A6482" i="5"/>
  <c r="A6483" i="5"/>
  <c r="A6484" i="5"/>
  <c r="A6485" i="5"/>
  <c r="A6486" i="5"/>
  <c r="A6487" i="5"/>
  <c r="A6488" i="5"/>
  <c r="A6489" i="5"/>
  <c r="A6490" i="5"/>
  <c r="A6491" i="5"/>
  <c r="A6492" i="5"/>
  <c r="A6493" i="5"/>
  <c r="A6494" i="5"/>
  <c r="A6495" i="5"/>
  <c r="A6496" i="5"/>
  <c r="A6497" i="5"/>
  <c r="A6498" i="5"/>
  <c r="A6499" i="5"/>
  <c r="A6500" i="5"/>
  <c r="A6501" i="5"/>
  <c r="A6502" i="5"/>
  <c r="A6503" i="5"/>
  <c r="A6504" i="5"/>
  <c r="A6505" i="5"/>
  <c r="A6506" i="5"/>
  <c r="A6507" i="5"/>
  <c r="A6508" i="5"/>
  <c r="A6509" i="5"/>
  <c r="A6510" i="5"/>
  <c r="A6511" i="5"/>
  <c r="A6512" i="5"/>
  <c r="A6513" i="5"/>
  <c r="A6514" i="5"/>
  <c r="A6515" i="5"/>
  <c r="A6516" i="5"/>
  <c r="A6517" i="5"/>
  <c r="A6518" i="5"/>
  <c r="A6519" i="5"/>
  <c r="A6520" i="5"/>
  <c r="A6521" i="5"/>
  <c r="A6522" i="5"/>
  <c r="A6523" i="5"/>
  <c r="A6524" i="5"/>
  <c r="A6525" i="5"/>
  <c r="A6526" i="5"/>
  <c r="A6527" i="5"/>
  <c r="A6528" i="5"/>
  <c r="A6529" i="5"/>
  <c r="A6530" i="5"/>
  <c r="A6531" i="5"/>
  <c r="A6532" i="5"/>
  <c r="A6533" i="5"/>
  <c r="A6534" i="5"/>
  <c r="A6535" i="5"/>
  <c r="A6536" i="5"/>
  <c r="A6537" i="5"/>
  <c r="A6538" i="5"/>
  <c r="A6539" i="5"/>
  <c r="A6540" i="5"/>
  <c r="A6541" i="5"/>
  <c r="A6542" i="5"/>
  <c r="A6543" i="5"/>
  <c r="A6544" i="5"/>
  <c r="A6545" i="5"/>
  <c r="A6546" i="5"/>
  <c r="A6547" i="5"/>
  <c r="A6548" i="5"/>
  <c r="A6549" i="5"/>
  <c r="A6550" i="5"/>
  <c r="A6551" i="5"/>
  <c r="A6552" i="5"/>
  <c r="A6553" i="5"/>
  <c r="A6554" i="5"/>
  <c r="A6555" i="5"/>
  <c r="A6556" i="5"/>
  <c r="A6557" i="5"/>
  <c r="A6558" i="5"/>
  <c r="A6559" i="5"/>
  <c r="A6560" i="5"/>
  <c r="A6561" i="5"/>
  <c r="A6562" i="5"/>
  <c r="A6563" i="5"/>
  <c r="A6564" i="5"/>
  <c r="A6565" i="5"/>
  <c r="A6566" i="5"/>
  <c r="A6567" i="5"/>
  <c r="A6568" i="5"/>
  <c r="A6569" i="5"/>
  <c r="A6570" i="5"/>
  <c r="A6571" i="5"/>
  <c r="A6572" i="5"/>
  <c r="A6573" i="5"/>
  <c r="A6574" i="5"/>
  <c r="A6575" i="5"/>
  <c r="A6576" i="5"/>
  <c r="A6577" i="5"/>
  <c r="A6578" i="5"/>
  <c r="A6579" i="5"/>
  <c r="A6580" i="5"/>
  <c r="A6581" i="5"/>
  <c r="A6582" i="5"/>
  <c r="A6583" i="5"/>
  <c r="A6584" i="5"/>
  <c r="A6585" i="5"/>
  <c r="A6586" i="5"/>
  <c r="A6587" i="5"/>
  <c r="A6588" i="5"/>
  <c r="A6589" i="5"/>
  <c r="A6590" i="5"/>
  <c r="A6591" i="5"/>
  <c r="A6592" i="5"/>
  <c r="A6593" i="5"/>
  <c r="A6594" i="5"/>
  <c r="A6595" i="5"/>
  <c r="A6596" i="5"/>
  <c r="A6597" i="5"/>
  <c r="A6598" i="5"/>
  <c r="A6599" i="5"/>
  <c r="A6600" i="5"/>
  <c r="A6601" i="5"/>
  <c r="A6602" i="5"/>
  <c r="A6603" i="5"/>
  <c r="A6604" i="5"/>
  <c r="A6605" i="5"/>
  <c r="A6606" i="5"/>
  <c r="A6607" i="5"/>
  <c r="A6608" i="5"/>
  <c r="A6609" i="5"/>
  <c r="A6610" i="5"/>
  <c r="A6611" i="5"/>
  <c r="A6612" i="5"/>
  <c r="A6613" i="5"/>
  <c r="A6614" i="5"/>
  <c r="A6615" i="5"/>
  <c r="A6616" i="5"/>
  <c r="A6617" i="5"/>
  <c r="A6618" i="5"/>
  <c r="A6619" i="5"/>
  <c r="A6620" i="5"/>
  <c r="A6621" i="5"/>
  <c r="A6622" i="5"/>
  <c r="A6623" i="5"/>
  <c r="A6624" i="5"/>
  <c r="A6625" i="5"/>
  <c r="A6626" i="5"/>
  <c r="A6627" i="5"/>
  <c r="A6628" i="5"/>
  <c r="A6629" i="5"/>
  <c r="A6630" i="5"/>
  <c r="A6631" i="5"/>
  <c r="A6632" i="5"/>
  <c r="A6633" i="5"/>
  <c r="A6634" i="5"/>
  <c r="A6635" i="5"/>
  <c r="A6636" i="5"/>
  <c r="A6637" i="5"/>
  <c r="A6638" i="5"/>
  <c r="A6639" i="5"/>
  <c r="A6640" i="5"/>
  <c r="A6641" i="5"/>
  <c r="A6642" i="5"/>
  <c r="A6643" i="5"/>
  <c r="A6644" i="5"/>
  <c r="A6645" i="5"/>
  <c r="A6646" i="5"/>
  <c r="A6647" i="5"/>
  <c r="A6648" i="5"/>
  <c r="A6649" i="5"/>
  <c r="A6650" i="5"/>
  <c r="A6651" i="5"/>
  <c r="A6652" i="5"/>
  <c r="A6653" i="5"/>
  <c r="A6654" i="5"/>
  <c r="A6655" i="5"/>
  <c r="A6656" i="5"/>
  <c r="A6657" i="5"/>
  <c r="A6658" i="5"/>
  <c r="A6659" i="5"/>
  <c r="A6660" i="5"/>
  <c r="A6661" i="5"/>
  <c r="A6662" i="5"/>
  <c r="A6663" i="5"/>
  <c r="A6664" i="5"/>
  <c r="A6665" i="5"/>
  <c r="A6666" i="5"/>
  <c r="A6667" i="5"/>
  <c r="A6668" i="5"/>
  <c r="A6669" i="5"/>
  <c r="A6670" i="5"/>
  <c r="A6671" i="5"/>
  <c r="A6672" i="5"/>
  <c r="A6673" i="5"/>
  <c r="A6674" i="5"/>
  <c r="A6675" i="5"/>
  <c r="A6676" i="5"/>
  <c r="A6677" i="5"/>
  <c r="A6678" i="5"/>
  <c r="A6679" i="5"/>
  <c r="A6680" i="5"/>
  <c r="A6681" i="5"/>
  <c r="A6682" i="5"/>
  <c r="A6683" i="5"/>
  <c r="A6684" i="5"/>
  <c r="A6685" i="5"/>
  <c r="A6686" i="5"/>
  <c r="A6687" i="5"/>
  <c r="A6688" i="5"/>
  <c r="A6689" i="5"/>
  <c r="A6690" i="5"/>
  <c r="A6691" i="5"/>
  <c r="A6692" i="5"/>
  <c r="A6693" i="5"/>
  <c r="A6694" i="5"/>
  <c r="A6695" i="5"/>
  <c r="A6696" i="5"/>
  <c r="A6697" i="5"/>
  <c r="A6698" i="5"/>
  <c r="A6699" i="5"/>
  <c r="A6700" i="5"/>
  <c r="A6701" i="5"/>
  <c r="A6702" i="5"/>
  <c r="A6703" i="5"/>
  <c r="A6704" i="5"/>
  <c r="A6705" i="5"/>
  <c r="A6706" i="5"/>
  <c r="A6707" i="5"/>
  <c r="A6708" i="5"/>
  <c r="A6709" i="5"/>
  <c r="A6710" i="5"/>
  <c r="A6711" i="5"/>
  <c r="A6712" i="5"/>
  <c r="A6713" i="5"/>
  <c r="A6714" i="5"/>
  <c r="A6715" i="5"/>
  <c r="A6716" i="5"/>
  <c r="A6717" i="5"/>
  <c r="A6718" i="5"/>
  <c r="A6719" i="5"/>
  <c r="A6720" i="5"/>
  <c r="A6721" i="5"/>
  <c r="A6722" i="5"/>
  <c r="A6723" i="5"/>
  <c r="A6724" i="5"/>
  <c r="A6725" i="5"/>
  <c r="A6726" i="5"/>
  <c r="A6727" i="5"/>
  <c r="A6728" i="5"/>
  <c r="A6729" i="5"/>
  <c r="A6730" i="5"/>
  <c r="A6731" i="5"/>
  <c r="A6732" i="5"/>
  <c r="A6733" i="5"/>
  <c r="A6734" i="5"/>
  <c r="A6735" i="5"/>
  <c r="A6736" i="5"/>
  <c r="A6737" i="5"/>
  <c r="A6738" i="5"/>
  <c r="A6739" i="5"/>
  <c r="A6740" i="5"/>
  <c r="A6741" i="5"/>
  <c r="A6742" i="5"/>
  <c r="A6743" i="5"/>
  <c r="A6744" i="5"/>
  <c r="A6745" i="5"/>
  <c r="A6746" i="5"/>
  <c r="A6747" i="5"/>
  <c r="A6748" i="5"/>
  <c r="A6749" i="5"/>
  <c r="A6750" i="5"/>
  <c r="A6751" i="5"/>
  <c r="A6752" i="5"/>
  <c r="A6753" i="5"/>
  <c r="A6754" i="5"/>
  <c r="A6755" i="5"/>
  <c r="A6756" i="5"/>
  <c r="A6757" i="5"/>
  <c r="A6758" i="5"/>
  <c r="A6759" i="5"/>
  <c r="A6760" i="5"/>
  <c r="A6761" i="5"/>
  <c r="A6762" i="5"/>
  <c r="A6763" i="5"/>
  <c r="A6764" i="5"/>
  <c r="A6765" i="5"/>
  <c r="A6766" i="5"/>
  <c r="A6767" i="5"/>
  <c r="A6768" i="5"/>
  <c r="A6769" i="5"/>
  <c r="A6770" i="5"/>
  <c r="A6771" i="5"/>
  <c r="A6772" i="5"/>
  <c r="A6773" i="5"/>
  <c r="A6774" i="5"/>
  <c r="A6775" i="5"/>
  <c r="A6776" i="5"/>
  <c r="A6777" i="5"/>
  <c r="A6778" i="5"/>
  <c r="A6779" i="5"/>
  <c r="A6780" i="5"/>
  <c r="A6781" i="5"/>
  <c r="A6782" i="5"/>
  <c r="A6783" i="5"/>
  <c r="A6784" i="5"/>
  <c r="A6785" i="5"/>
  <c r="A6786" i="5"/>
  <c r="A6787" i="5"/>
  <c r="A6788" i="5"/>
  <c r="A6789" i="5"/>
  <c r="A6790" i="5"/>
  <c r="A6791" i="5"/>
  <c r="A6792" i="5"/>
  <c r="A6793" i="5"/>
  <c r="A6794" i="5"/>
  <c r="A6795" i="5"/>
  <c r="A6796" i="5"/>
  <c r="A6797" i="5"/>
  <c r="A6798" i="5"/>
  <c r="A6799" i="5"/>
  <c r="A6800" i="5"/>
  <c r="A6801" i="5"/>
  <c r="A6802" i="5"/>
  <c r="A6803" i="5"/>
  <c r="A6804" i="5"/>
  <c r="A6805" i="5"/>
  <c r="A6806" i="5"/>
  <c r="A6807" i="5"/>
  <c r="A6808" i="5"/>
  <c r="A6809" i="5"/>
  <c r="A6810" i="5"/>
  <c r="A6811" i="5"/>
  <c r="A6812" i="5"/>
  <c r="A6813" i="5"/>
  <c r="A6814" i="5"/>
  <c r="A6815" i="5"/>
  <c r="A6816" i="5"/>
  <c r="A6817" i="5"/>
  <c r="A6818" i="5"/>
  <c r="A6819" i="5"/>
  <c r="A6820" i="5"/>
  <c r="A6821" i="5"/>
  <c r="A6822" i="5"/>
  <c r="A6823" i="5"/>
  <c r="A6824" i="5"/>
  <c r="A6825" i="5"/>
  <c r="A6826" i="5"/>
  <c r="A6827" i="5"/>
  <c r="A6828" i="5"/>
  <c r="A6829" i="5"/>
  <c r="A6830" i="5"/>
  <c r="A6831" i="5"/>
  <c r="A6832" i="5"/>
  <c r="A6833" i="5"/>
  <c r="A6834" i="5"/>
  <c r="A6835" i="5"/>
  <c r="A6836" i="5"/>
  <c r="A6837" i="5"/>
  <c r="A6838" i="5"/>
  <c r="A6839" i="5"/>
  <c r="A6840" i="5"/>
  <c r="A6841" i="5"/>
  <c r="A6842" i="5"/>
  <c r="A6843" i="5"/>
  <c r="A6844" i="5"/>
  <c r="A6845" i="5"/>
  <c r="A6846" i="5"/>
  <c r="A6847" i="5"/>
  <c r="A6848" i="5"/>
  <c r="A6849" i="5"/>
  <c r="A6850" i="5"/>
  <c r="A6851" i="5"/>
  <c r="A6852" i="5"/>
  <c r="A6853" i="5"/>
  <c r="A6854" i="5"/>
  <c r="A6855" i="5"/>
  <c r="A6856" i="5"/>
  <c r="A6857" i="5"/>
  <c r="A6858" i="5"/>
  <c r="A6859" i="5"/>
  <c r="A6860" i="5"/>
  <c r="A6861" i="5"/>
  <c r="A6862" i="5"/>
  <c r="A6863" i="5"/>
  <c r="A6864" i="5"/>
  <c r="A6865" i="5"/>
  <c r="A6866" i="5"/>
  <c r="A6867" i="5"/>
  <c r="A6868" i="5"/>
  <c r="A6869" i="5"/>
  <c r="A6870" i="5"/>
  <c r="A6871" i="5"/>
  <c r="A6872" i="5"/>
  <c r="A6873" i="5"/>
  <c r="A6874" i="5"/>
  <c r="A6875" i="5"/>
  <c r="A6876" i="5"/>
  <c r="A6877" i="5"/>
  <c r="A6878" i="5"/>
  <c r="A6879" i="5"/>
  <c r="A6880" i="5"/>
  <c r="A6881" i="5"/>
  <c r="A6882" i="5"/>
  <c r="A6883" i="5"/>
  <c r="A6884" i="5"/>
  <c r="A6885" i="5"/>
  <c r="A6886" i="5"/>
  <c r="A6887" i="5"/>
  <c r="A6888" i="5"/>
  <c r="A6889" i="5"/>
  <c r="A6890" i="5"/>
  <c r="A6891" i="5"/>
  <c r="A6892" i="5"/>
  <c r="A6893" i="5"/>
  <c r="A6894" i="5"/>
  <c r="A6895" i="5"/>
  <c r="A6896" i="5"/>
  <c r="A6897" i="5"/>
  <c r="A6898" i="5"/>
  <c r="A6899" i="5"/>
  <c r="A6900" i="5"/>
  <c r="A6901" i="5"/>
  <c r="A6902" i="5"/>
  <c r="A6903" i="5"/>
  <c r="A6904" i="5"/>
  <c r="A6905" i="5"/>
  <c r="A6906" i="5"/>
  <c r="A6907" i="5"/>
  <c r="A6908" i="5"/>
  <c r="A6909" i="5"/>
  <c r="A6910" i="5"/>
  <c r="A6911" i="5"/>
  <c r="A6912" i="5"/>
  <c r="A6913" i="5"/>
  <c r="A6914" i="5"/>
  <c r="A6915" i="5"/>
  <c r="A6916" i="5"/>
  <c r="A6917" i="5"/>
  <c r="A6918" i="5"/>
  <c r="A6919" i="5"/>
  <c r="A6920" i="5"/>
  <c r="A6921" i="5"/>
  <c r="A6922" i="5"/>
  <c r="A6923" i="5"/>
  <c r="A6924" i="5"/>
  <c r="A6925" i="5"/>
  <c r="A6926" i="5"/>
  <c r="A6927" i="5"/>
  <c r="A6928" i="5"/>
  <c r="A6929" i="5"/>
  <c r="A6930" i="5"/>
  <c r="A6931" i="5"/>
  <c r="A6932" i="5"/>
  <c r="A6933" i="5"/>
  <c r="A6934" i="5"/>
  <c r="A6935" i="5"/>
  <c r="A6936" i="5"/>
  <c r="A6937" i="5"/>
  <c r="A6938" i="5"/>
  <c r="A6939" i="5"/>
  <c r="A6940" i="5"/>
  <c r="A6941" i="5"/>
  <c r="A6942" i="5"/>
  <c r="A6943" i="5"/>
  <c r="A6944" i="5"/>
  <c r="A6945" i="5"/>
  <c r="A6946" i="5"/>
  <c r="A6947" i="5"/>
  <c r="A6948" i="5"/>
  <c r="A6949" i="5"/>
  <c r="A6950" i="5"/>
  <c r="A6951" i="5"/>
  <c r="A6952" i="5"/>
  <c r="A6953" i="5"/>
  <c r="A6954" i="5"/>
  <c r="A6955" i="5"/>
  <c r="A6956" i="5"/>
  <c r="A6957" i="5"/>
  <c r="A6958" i="5"/>
  <c r="A6959" i="5"/>
  <c r="A6960" i="5"/>
  <c r="A6961" i="5"/>
  <c r="A6962" i="5"/>
  <c r="A6963" i="5"/>
  <c r="A6964" i="5"/>
  <c r="A6965" i="5"/>
  <c r="A6966" i="5"/>
  <c r="A6967" i="5"/>
  <c r="A6968" i="5"/>
  <c r="A6969" i="5"/>
  <c r="A6970" i="5"/>
  <c r="A6971" i="5"/>
  <c r="A6972" i="5"/>
  <c r="A6973" i="5"/>
  <c r="A6974" i="5"/>
  <c r="A6975" i="5"/>
  <c r="A6976" i="5"/>
  <c r="A6977" i="5"/>
  <c r="A6978" i="5"/>
  <c r="A6979" i="5"/>
  <c r="A6980" i="5"/>
  <c r="A6981" i="5"/>
  <c r="A6982" i="5"/>
  <c r="A6983" i="5"/>
  <c r="A6984" i="5"/>
  <c r="A6985" i="5"/>
  <c r="A6986" i="5"/>
  <c r="A6987" i="5"/>
  <c r="A6988" i="5"/>
  <c r="A6989" i="5"/>
  <c r="A6990" i="5"/>
  <c r="A6991" i="5"/>
  <c r="A6992" i="5"/>
  <c r="A6993" i="5"/>
  <c r="A6994" i="5"/>
  <c r="A6995" i="5"/>
  <c r="A6996" i="5"/>
  <c r="A6997" i="5"/>
  <c r="A6998" i="5"/>
  <c r="A6999" i="5"/>
  <c r="A7000" i="5"/>
  <c r="A7001" i="5"/>
  <c r="A7002" i="5"/>
  <c r="A7003" i="5"/>
  <c r="A7004" i="5"/>
  <c r="A7005" i="5"/>
  <c r="A7006" i="5"/>
  <c r="A7007" i="5"/>
  <c r="A7008" i="5"/>
  <c r="A7009" i="5"/>
  <c r="A7010" i="5"/>
  <c r="A7011" i="5"/>
  <c r="A7012" i="5"/>
  <c r="A7013" i="5"/>
  <c r="A7014" i="5"/>
  <c r="A7015" i="5"/>
  <c r="A7016" i="5"/>
  <c r="A7017" i="5"/>
  <c r="A7018" i="5"/>
  <c r="A7019" i="5"/>
  <c r="A7020" i="5"/>
  <c r="A7021" i="5"/>
  <c r="A7022" i="5"/>
  <c r="A7023" i="5"/>
  <c r="A7024" i="5"/>
  <c r="A7025" i="5"/>
  <c r="A7026" i="5"/>
  <c r="A7027" i="5"/>
  <c r="A7028" i="5"/>
  <c r="A7029" i="5"/>
  <c r="A7030" i="5"/>
  <c r="A7031" i="5"/>
  <c r="A7032" i="5"/>
  <c r="A7033" i="5"/>
  <c r="A7034" i="5"/>
  <c r="A7035" i="5"/>
  <c r="A7036" i="5"/>
  <c r="A7037" i="5"/>
  <c r="A7038" i="5"/>
  <c r="A7039" i="5"/>
  <c r="A7040" i="5"/>
  <c r="A7041" i="5"/>
  <c r="A7042" i="5"/>
  <c r="A7043" i="5"/>
  <c r="A7044" i="5"/>
  <c r="A7045" i="5"/>
  <c r="A7046" i="5"/>
  <c r="A7047" i="5"/>
  <c r="A7048" i="5"/>
  <c r="A7049" i="5"/>
  <c r="A7050" i="5"/>
  <c r="A7051" i="5"/>
  <c r="A7052" i="5"/>
  <c r="A7053" i="5"/>
  <c r="A7054" i="5"/>
  <c r="A7055" i="5"/>
  <c r="A7056" i="5"/>
  <c r="A7057" i="5"/>
  <c r="A7058" i="5"/>
  <c r="A7059" i="5"/>
  <c r="A7060" i="5"/>
  <c r="A7061" i="5"/>
  <c r="A7062" i="5"/>
  <c r="A7063" i="5"/>
  <c r="A7064" i="5"/>
  <c r="A7065" i="5"/>
  <c r="A7066" i="5"/>
  <c r="A7067" i="5"/>
  <c r="A7068" i="5"/>
  <c r="A7069" i="5"/>
  <c r="A7070" i="5"/>
  <c r="A7071" i="5"/>
  <c r="A7072" i="5"/>
  <c r="A7073" i="5"/>
  <c r="A7074" i="5"/>
  <c r="A7075" i="5"/>
  <c r="A7076" i="5"/>
  <c r="A7077" i="5"/>
  <c r="A7078" i="5"/>
  <c r="A7079" i="5"/>
  <c r="A7080" i="5"/>
  <c r="A7081" i="5"/>
  <c r="A7082" i="5"/>
  <c r="A7083" i="5"/>
  <c r="A7084" i="5"/>
  <c r="A7085" i="5"/>
  <c r="A7086" i="5"/>
  <c r="A7087" i="5"/>
  <c r="A7088" i="5"/>
  <c r="A7089" i="5"/>
  <c r="A7090" i="5"/>
  <c r="A7091" i="5"/>
  <c r="A7092" i="5"/>
  <c r="A7093" i="5"/>
  <c r="A7094" i="5"/>
  <c r="A7095" i="5"/>
  <c r="A7096" i="5"/>
  <c r="A7097" i="5"/>
  <c r="A7098" i="5"/>
  <c r="A7099" i="5"/>
  <c r="A7100" i="5"/>
  <c r="A7101" i="5"/>
  <c r="A7102" i="5"/>
  <c r="A7103" i="5"/>
  <c r="A7104" i="5"/>
  <c r="A7105" i="5"/>
  <c r="A7106" i="5"/>
  <c r="A7107" i="5"/>
  <c r="A7108" i="5"/>
  <c r="A7109" i="5"/>
  <c r="A7110" i="5"/>
  <c r="A7111" i="5"/>
  <c r="A7112" i="5"/>
  <c r="A7113" i="5"/>
  <c r="A7114" i="5"/>
  <c r="A7115" i="5"/>
  <c r="A7116" i="5"/>
  <c r="A7117" i="5"/>
  <c r="A7118" i="5"/>
  <c r="A7119" i="5"/>
  <c r="A7120" i="5"/>
  <c r="A7121" i="5"/>
  <c r="A7122" i="5"/>
  <c r="A7123" i="5"/>
  <c r="A7124" i="5"/>
  <c r="A7125" i="5"/>
  <c r="A7126" i="5"/>
  <c r="A7127" i="5"/>
  <c r="A7128" i="5"/>
  <c r="A7129" i="5"/>
  <c r="A7130" i="5"/>
  <c r="A7131" i="5"/>
  <c r="A7132" i="5"/>
  <c r="A7133" i="5"/>
  <c r="A7134" i="5"/>
  <c r="A7135" i="5"/>
  <c r="A7136" i="5"/>
  <c r="A7137" i="5"/>
  <c r="A7138" i="5"/>
  <c r="A7139" i="5"/>
  <c r="A7140" i="5"/>
  <c r="A7141" i="5"/>
  <c r="A7142" i="5"/>
  <c r="A7143" i="5"/>
  <c r="A7144" i="5"/>
  <c r="A7145" i="5"/>
  <c r="A7146" i="5"/>
  <c r="A7147" i="5"/>
  <c r="A7148" i="5"/>
  <c r="A7149" i="5"/>
  <c r="A7150" i="5"/>
  <c r="A7151" i="5"/>
  <c r="A7152" i="5"/>
  <c r="A7153" i="5"/>
  <c r="A7154" i="5"/>
  <c r="A7155" i="5"/>
  <c r="A7156" i="5"/>
  <c r="A7157" i="5"/>
  <c r="A7158" i="5"/>
  <c r="A7159" i="5"/>
  <c r="A7160" i="5"/>
  <c r="A7161" i="5"/>
  <c r="A7162" i="5"/>
  <c r="A7163" i="5"/>
  <c r="A7164" i="5"/>
  <c r="A7165" i="5"/>
  <c r="A7166" i="5"/>
  <c r="A7167" i="5"/>
  <c r="A7168" i="5"/>
  <c r="A7169" i="5"/>
  <c r="A7170" i="5"/>
  <c r="A7171" i="5"/>
  <c r="A7172" i="5"/>
  <c r="A7173" i="5"/>
  <c r="A7174" i="5"/>
  <c r="A7175" i="5"/>
  <c r="A7176" i="5"/>
  <c r="A7177" i="5"/>
  <c r="A7178" i="5"/>
  <c r="A7179" i="5"/>
  <c r="A7180" i="5"/>
  <c r="A7181" i="5"/>
  <c r="A7182" i="5"/>
  <c r="A7183" i="5"/>
  <c r="A7184" i="5"/>
  <c r="A7185" i="5"/>
  <c r="A7186" i="5"/>
  <c r="A7187" i="5"/>
  <c r="A7188" i="5"/>
  <c r="A7189" i="5"/>
  <c r="A7190" i="5"/>
  <c r="A7191" i="5"/>
  <c r="A7192" i="5"/>
  <c r="A7193" i="5"/>
  <c r="A7194" i="5"/>
  <c r="A7195" i="5"/>
  <c r="A7196" i="5"/>
  <c r="A7197" i="5"/>
  <c r="A7198" i="5"/>
  <c r="A7199" i="5"/>
  <c r="A7200" i="5"/>
  <c r="A7201" i="5"/>
  <c r="A7202" i="5"/>
  <c r="A7203" i="5"/>
  <c r="A7204" i="5"/>
  <c r="A7205" i="5"/>
  <c r="A7206" i="5"/>
  <c r="A7207" i="5"/>
  <c r="A7208" i="5"/>
  <c r="A7209" i="5"/>
  <c r="A7210" i="5"/>
  <c r="A7211" i="5"/>
  <c r="A7212" i="5"/>
  <c r="A7213" i="5"/>
  <c r="A7214" i="5"/>
  <c r="A7215" i="5"/>
  <c r="A7216" i="5"/>
  <c r="A7217" i="5"/>
  <c r="A7218" i="5"/>
  <c r="A7219" i="5"/>
  <c r="A7220" i="5"/>
  <c r="A7221" i="5"/>
  <c r="A7222" i="5"/>
  <c r="A7223" i="5"/>
  <c r="A7224" i="5"/>
  <c r="A7225" i="5"/>
  <c r="A7226" i="5"/>
  <c r="A7227" i="5"/>
  <c r="A7228" i="5"/>
  <c r="A7229" i="5"/>
  <c r="A7230" i="5"/>
  <c r="A7231" i="5"/>
  <c r="A7232" i="5"/>
  <c r="A7233" i="5"/>
  <c r="A7234" i="5"/>
  <c r="A7235" i="5"/>
  <c r="A7236" i="5"/>
  <c r="A7237" i="5"/>
  <c r="A7238" i="5"/>
  <c r="A7239" i="5"/>
  <c r="A7240" i="5"/>
  <c r="A7241" i="5"/>
  <c r="A7242" i="5"/>
  <c r="A7243" i="5"/>
  <c r="A7244" i="5"/>
  <c r="A7245" i="5"/>
  <c r="A7246" i="5"/>
  <c r="A7247" i="5"/>
  <c r="A7248" i="5"/>
  <c r="A7249" i="5"/>
  <c r="A7250" i="5"/>
  <c r="A7251" i="5"/>
  <c r="A7252" i="5"/>
  <c r="A7253" i="5"/>
  <c r="A7254" i="5"/>
  <c r="A7255" i="5"/>
  <c r="A7256" i="5"/>
  <c r="A7257" i="5"/>
  <c r="A7258" i="5"/>
  <c r="A7259" i="5"/>
  <c r="A7260" i="5"/>
  <c r="A7261" i="5"/>
  <c r="A7262" i="5"/>
  <c r="A7263" i="5"/>
  <c r="A7264" i="5"/>
  <c r="A7265" i="5"/>
  <c r="A7266" i="5"/>
  <c r="A7267" i="5"/>
  <c r="A7268" i="5"/>
  <c r="A7269" i="5"/>
  <c r="A7270" i="5"/>
  <c r="A7271" i="5"/>
  <c r="A7272" i="5"/>
  <c r="A7273" i="5"/>
  <c r="A7274" i="5"/>
  <c r="A7275" i="5"/>
  <c r="A7276" i="5"/>
  <c r="A7277" i="5"/>
  <c r="A7278" i="5"/>
  <c r="A7279" i="5"/>
  <c r="A7280" i="5"/>
  <c r="A7281" i="5"/>
  <c r="A7282" i="5"/>
  <c r="A7283" i="5"/>
  <c r="A7284" i="5"/>
  <c r="A7285" i="5"/>
  <c r="A7286" i="5"/>
  <c r="A7287" i="5"/>
  <c r="A7288" i="5"/>
  <c r="A7289" i="5"/>
  <c r="A7290" i="5"/>
  <c r="A7291" i="5"/>
  <c r="A7292" i="5"/>
  <c r="A7293" i="5"/>
  <c r="A7294" i="5"/>
  <c r="A7295" i="5"/>
  <c r="A7296" i="5"/>
  <c r="A7297" i="5"/>
  <c r="A7298" i="5"/>
  <c r="A7299" i="5"/>
  <c r="A7300" i="5"/>
  <c r="A7301" i="5"/>
  <c r="A7302" i="5"/>
  <c r="A7303" i="5"/>
  <c r="A7304" i="5"/>
  <c r="A7305" i="5"/>
  <c r="A7306" i="5"/>
  <c r="A7307" i="5"/>
  <c r="A7308" i="5"/>
  <c r="A7309" i="5"/>
  <c r="A7310" i="5"/>
  <c r="A7311" i="5"/>
  <c r="A7312" i="5"/>
  <c r="A7313" i="5"/>
  <c r="A7314" i="5"/>
  <c r="A7315" i="5"/>
  <c r="A7316" i="5"/>
  <c r="A7317" i="5"/>
  <c r="A7318" i="5"/>
  <c r="A7319" i="5"/>
  <c r="A7320" i="5"/>
  <c r="A7321" i="5"/>
  <c r="A7322" i="5"/>
  <c r="A7323" i="5"/>
  <c r="A7324" i="5"/>
  <c r="A7325" i="5"/>
  <c r="A7326" i="5"/>
  <c r="A7327" i="5"/>
  <c r="A7328" i="5"/>
  <c r="A7329" i="5"/>
  <c r="A7330" i="5"/>
  <c r="A7331" i="5"/>
  <c r="A7332" i="5"/>
  <c r="A7333" i="5"/>
  <c r="A7334" i="5"/>
  <c r="A7335" i="5"/>
  <c r="A7336" i="5"/>
  <c r="A7337" i="5"/>
  <c r="A7338" i="5"/>
  <c r="A7339" i="5"/>
  <c r="A7340" i="5"/>
  <c r="A7341" i="5"/>
  <c r="A7342" i="5"/>
  <c r="A7343" i="5"/>
  <c r="A7344" i="5"/>
  <c r="A7345" i="5"/>
  <c r="A7346" i="5"/>
  <c r="A7347" i="5"/>
  <c r="A7348" i="5"/>
  <c r="A7349" i="5"/>
  <c r="A7350" i="5"/>
  <c r="A7351" i="5"/>
  <c r="A7352" i="5"/>
  <c r="A7353" i="5"/>
  <c r="A7354" i="5"/>
  <c r="A7355" i="5"/>
  <c r="A7356" i="5"/>
  <c r="A7357" i="5"/>
  <c r="A7358" i="5"/>
  <c r="A7359" i="5"/>
  <c r="A7360" i="5"/>
  <c r="A7361" i="5"/>
  <c r="A7362" i="5"/>
  <c r="A7363" i="5"/>
  <c r="A7364" i="5"/>
  <c r="A7365" i="5"/>
  <c r="A7366" i="5"/>
  <c r="A7367" i="5"/>
  <c r="A7368" i="5"/>
  <c r="A7369" i="5"/>
  <c r="A7370" i="5"/>
  <c r="A7371" i="5"/>
  <c r="A7372" i="5"/>
  <c r="A7373" i="5"/>
  <c r="A7374" i="5"/>
  <c r="A7375" i="5"/>
  <c r="A7376" i="5"/>
  <c r="A7377" i="5"/>
  <c r="A7378" i="5"/>
  <c r="A7379" i="5"/>
  <c r="A7380" i="5"/>
  <c r="A7381" i="5"/>
  <c r="A7382" i="5"/>
  <c r="A7383" i="5"/>
  <c r="A7384" i="5"/>
  <c r="A7385" i="5"/>
  <c r="A7386" i="5"/>
  <c r="A7387" i="5"/>
  <c r="A7388" i="5"/>
  <c r="A7389" i="5"/>
  <c r="A7390" i="5"/>
  <c r="A7391" i="5"/>
  <c r="A7392" i="5"/>
  <c r="A7393" i="5"/>
  <c r="A7394" i="5"/>
  <c r="A7395" i="5"/>
  <c r="A7396" i="5"/>
  <c r="A7397" i="5"/>
  <c r="A7398" i="5"/>
  <c r="A7399" i="5"/>
  <c r="A7400" i="5"/>
  <c r="A7401" i="5"/>
  <c r="A7402" i="5"/>
  <c r="A7403" i="5"/>
  <c r="A7404" i="5"/>
  <c r="A7405" i="5"/>
  <c r="A7406" i="5"/>
  <c r="A7407" i="5"/>
  <c r="A7408" i="5"/>
  <c r="A7409" i="5"/>
  <c r="A7410" i="5"/>
  <c r="A7411" i="5"/>
  <c r="A7412" i="5"/>
  <c r="A7413" i="5"/>
  <c r="A7414" i="5"/>
  <c r="A7415" i="5"/>
  <c r="A7416" i="5"/>
  <c r="A7417" i="5"/>
  <c r="A7418" i="5"/>
  <c r="A7419" i="5"/>
  <c r="A7420" i="5"/>
  <c r="A7421" i="5"/>
  <c r="A7422" i="5"/>
  <c r="A7423" i="5"/>
  <c r="A7424" i="5"/>
  <c r="A7425" i="5"/>
  <c r="A7426" i="5"/>
  <c r="A7427" i="5"/>
  <c r="A7428" i="5"/>
  <c r="A7429" i="5"/>
  <c r="A7430" i="5"/>
  <c r="A7431" i="5"/>
  <c r="A7432" i="5"/>
  <c r="A7433" i="5"/>
  <c r="A7434" i="5"/>
  <c r="A7435" i="5"/>
  <c r="A7436" i="5"/>
  <c r="A7437" i="5"/>
  <c r="A7438" i="5"/>
  <c r="A7439" i="5"/>
  <c r="A7440" i="5"/>
  <c r="A7441" i="5"/>
  <c r="A7442" i="5"/>
  <c r="A7443" i="5"/>
  <c r="A7444" i="5"/>
  <c r="A7445" i="5"/>
  <c r="A7446" i="5"/>
  <c r="A7447" i="5"/>
  <c r="A7448" i="5"/>
  <c r="A7449" i="5"/>
  <c r="A7450" i="5"/>
  <c r="A7451" i="5"/>
  <c r="A7452" i="5"/>
  <c r="A7453" i="5"/>
  <c r="A7454" i="5"/>
  <c r="A7455" i="5"/>
  <c r="A7456" i="5"/>
  <c r="A7457" i="5"/>
  <c r="A7458" i="5"/>
  <c r="A7459" i="5"/>
  <c r="A7460" i="5"/>
  <c r="A7461" i="5"/>
  <c r="A7462" i="5"/>
  <c r="A7463" i="5"/>
  <c r="A7464" i="5"/>
  <c r="A7465" i="5"/>
  <c r="A7466" i="5"/>
  <c r="A7467" i="5"/>
  <c r="A7468" i="5"/>
  <c r="A7469" i="5"/>
  <c r="A7470" i="5"/>
  <c r="A7471" i="5"/>
  <c r="A7472" i="5"/>
  <c r="A7473" i="5"/>
  <c r="A7474" i="5"/>
  <c r="A7475" i="5"/>
  <c r="A7476" i="5"/>
  <c r="A7477" i="5"/>
  <c r="A7478" i="5"/>
  <c r="A7479" i="5"/>
  <c r="A7480" i="5"/>
  <c r="A7481" i="5"/>
  <c r="A7482" i="5"/>
  <c r="A7483" i="5"/>
  <c r="A7484" i="5"/>
  <c r="A7485" i="5"/>
  <c r="A7486" i="5"/>
  <c r="A7487" i="5"/>
  <c r="A7488" i="5"/>
  <c r="A7489" i="5"/>
  <c r="A7490" i="5"/>
  <c r="A7491" i="5"/>
  <c r="A7492" i="5"/>
  <c r="A7493" i="5"/>
  <c r="A7494" i="5"/>
  <c r="A7495" i="5"/>
  <c r="A7496" i="5"/>
  <c r="A7497" i="5"/>
  <c r="A7498" i="5"/>
  <c r="A7499" i="5"/>
  <c r="A7500" i="5"/>
  <c r="A7501" i="5"/>
  <c r="A7502" i="5"/>
  <c r="A7503" i="5"/>
  <c r="A7504" i="5"/>
  <c r="A7505" i="5"/>
  <c r="A7506" i="5"/>
  <c r="A7507" i="5"/>
  <c r="A7508" i="5"/>
  <c r="A7509" i="5"/>
  <c r="A7510" i="5"/>
  <c r="A7511" i="5"/>
  <c r="A7512" i="5"/>
  <c r="A7513" i="5"/>
  <c r="A7514" i="5"/>
  <c r="A7515" i="5"/>
  <c r="A7516" i="5"/>
  <c r="A7517" i="5"/>
  <c r="A7518" i="5"/>
  <c r="A7519" i="5"/>
  <c r="A7520" i="5"/>
  <c r="A7521" i="5"/>
  <c r="A7522" i="5"/>
  <c r="A7523" i="5"/>
  <c r="A7524" i="5"/>
  <c r="A7525" i="5"/>
  <c r="A7526" i="5"/>
  <c r="A7527" i="5"/>
  <c r="A7528" i="5"/>
  <c r="A7529" i="5"/>
  <c r="A7530" i="5"/>
  <c r="A7531" i="5"/>
  <c r="A7532" i="5"/>
  <c r="A7533" i="5"/>
  <c r="A7534" i="5"/>
  <c r="A7535" i="5"/>
  <c r="A7536" i="5"/>
  <c r="A7537" i="5"/>
  <c r="A7538" i="5"/>
  <c r="A7539" i="5"/>
  <c r="A7540" i="5"/>
  <c r="A7541" i="5"/>
  <c r="A7542" i="5"/>
  <c r="A7543" i="5"/>
  <c r="A7544" i="5"/>
  <c r="A7545" i="5"/>
  <c r="A7546" i="5"/>
  <c r="A7547" i="5"/>
  <c r="A7548" i="5"/>
  <c r="A7549" i="5"/>
  <c r="A7550" i="5"/>
  <c r="A7551" i="5"/>
  <c r="A7552" i="5"/>
  <c r="A7553" i="5"/>
  <c r="A7554" i="5"/>
  <c r="A7555" i="5"/>
  <c r="A7556" i="5"/>
  <c r="A7557" i="5"/>
  <c r="A7558" i="5"/>
  <c r="A7559" i="5"/>
  <c r="A7560" i="5"/>
  <c r="A7561" i="5"/>
  <c r="A7562" i="5"/>
  <c r="A7563" i="5"/>
  <c r="A7564" i="5"/>
  <c r="A7565" i="5"/>
  <c r="A7566" i="5"/>
  <c r="A7567" i="5"/>
  <c r="A7568" i="5"/>
  <c r="A7569" i="5"/>
  <c r="A7570" i="5"/>
  <c r="A7571" i="5"/>
  <c r="A7572" i="5"/>
  <c r="A7573" i="5"/>
  <c r="A7574" i="5"/>
  <c r="A7575" i="5"/>
  <c r="A7576" i="5"/>
  <c r="A7577" i="5"/>
  <c r="A7578" i="5"/>
  <c r="A7579" i="5"/>
  <c r="A7580" i="5"/>
  <c r="A7581" i="5"/>
  <c r="A7582" i="5"/>
  <c r="A7583" i="5"/>
  <c r="A7584" i="5"/>
  <c r="A7585" i="5"/>
  <c r="A7586" i="5"/>
  <c r="A7587" i="5"/>
  <c r="A7588" i="5"/>
  <c r="A7589" i="5"/>
  <c r="A7590" i="5"/>
  <c r="A7591" i="5"/>
  <c r="A7592" i="5"/>
  <c r="A7593" i="5"/>
  <c r="A7594" i="5"/>
  <c r="A7595" i="5"/>
  <c r="A7596" i="5"/>
  <c r="A7597" i="5"/>
  <c r="A7598" i="5"/>
  <c r="A7599" i="5"/>
  <c r="A7600" i="5"/>
  <c r="A7601" i="5"/>
  <c r="A7602" i="5"/>
  <c r="A7603" i="5"/>
  <c r="A7604" i="5"/>
  <c r="A7605" i="5"/>
  <c r="A7606" i="5"/>
  <c r="A7607" i="5"/>
  <c r="A7608" i="5"/>
  <c r="A7609" i="5"/>
  <c r="A7610" i="5"/>
  <c r="A7611" i="5"/>
  <c r="A7612" i="5"/>
  <c r="A7613" i="5"/>
  <c r="A7614" i="5"/>
  <c r="A7615" i="5"/>
  <c r="A7616" i="5"/>
  <c r="A7617" i="5"/>
  <c r="A7618" i="5"/>
  <c r="A7619" i="5"/>
  <c r="A7620" i="5"/>
  <c r="A7621" i="5"/>
  <c r="A7622" i="5"/>
  <c r="A7623" i="5"/>
  <c r="A7624" i="5"/>
  <c r="A7625" i="5"/>
  <c r="A7626" i="5"/>
  <c r="A7627" i="5"/>
  <c r="A7628" i="5"/>
  <c r="A7629" i="5"/>
  <c r="A7630" i="5"/>
  <c r="A7631" i="5"/>
  <c r="A7632" i="5"/>
  <c r="A7633" i="5"/>
  <c r="A7634" i="5"/>
  <c r="A7635" i="5"/>
  <c r="A7636" i="5"/>
  <c r="A7637" i="5"/>
  <c r="A7638" i="5"/>
  <c r="A7639" i="5"/>
  <c r="A7640" i="5"/>
  <c r="A7641" i="5"/>
  <c r="A7642" i="5"/>
  <c r="A7643" i="5"/>
  <c r="A7644" i="5"/>
  <c r="A7645" i="5"/>
  <c r="A7646" i="5"/>
  <c r="A7647" i="5"/>
  <c r="A7648" i="5"/>
  <c r="A7649" i="5"/>
  <c r="A7650" i="5"/>
  <c r="A7651" i="5"/>
  <c r="A7652" i="5"/>
  <c r="A7653" i="5"/>
  <c r="A7654" i="5"/>
  <c r="A7655" i="5"/>
  <c r="A7656" i="5"/>
  <c r="A7657" i="5"/>
  <c r="A7658" i="5"/>
  <c r="A7659" i="5"/>
  <c r="A7660" i="5"/>
  <c r="A7661" i="5"/>
  <c r="A7662" i="5"/>
  <c r="A7663" i="5"/>
  <c r="A7664" i="5"/>
  <c r="A7665" i="5"/>
  <c r="A7666" i="5"/>
  <c r="A7667" i="5"/>
  <c r="A7668" i="5"/>
  <c r="A7669" i="5"/>
  <c r="A7670" i="5"/>
  <c r="A7671" i="5"/>
  <c r="A7672" i="5"/>
  <c r="A7673" i="5"/>
  <c r="A7674" i="5"/>
  <c r="A7675" i="5"/>
  <c r="A7676" i="5"/>
  <c r="A7677" i="5"/>
  <c r="A7678" i="5"/>
  <c r="A7679" i="5"/>
  <c r="A7680" i="5"/>
  <c r="A7681" i="5"/>
  <c r="A7682" i="5"/>
  <c r="A7683" i="5"/>
  <c r="A7684" i="5"/>
  <c r="A7685" i="5"/>
  <c r="A7686" i="5"/>
  <c r="A7687" i="5"/>
  <c r="A7688" i="5"/>
  <c r="A7689" i="5"/>
  <c r="A7690" i="5"/>
  <c r="A7691" i="5"/>
  <c r="A7692" i="5"/>
  <c r="A7693" i="5"/>
  <c r="A7694" i="5"/>
  <c r="A7695" i="5"/>
  <c r="A7696" i="5"/>
  <c r="A7697" i="5"/>
  <c r="A7698" i="5"/>
  <c r="A7699" i="5"/>
  <c r="A7700" i="5"/>
  <c r="A7701" i="5"/>
  <c r="A7702" i="5"/>
  <c r="A7703" i="5"/>
  <c r="A7704" i="5"/>
  <c r="A7705" i="5"/>
  <c r="A7706" i="5"/>
  <c r="A7707" i="5"/>
  <c r="A7708" i="5"/>
  <c r="A7709" i="5"/>
  <c r="A7710" i="5"/>
  <c r="A7711" i="5"/>
  <c r="A7712" i="5"/>
  <c r="A7713" i="5"/>
  <c r="A7714" i="5"/>
  <c r="A7715" i="5"/>
  <c r="A7716" i="5"/>
  <c r="A7717" i="5"/>
  <c r="A7718" i="5"/>
  <c r="A7719" i="5"/>
  <c r="A7720" i="5"/>
  <c r="A7721" i="5"/>
  <c r="A7722" i="5"/>
  <c r="A7723" i="5"/>
  <c r="A7724" i="5"/>
  <c r="A7725" i="5"/>
  <c r="A7726" i="5"/>
  <c r="A7727" i="5"/>
  <c r="A7728" i="5"/>
  <c r="A7729" i="5"/>
  <c r="A7730" i="5"/>
  <c r="A7731" i="5"/>
  <c r="A7732" i="5"/>
  <c r="A7733" i="5"/>
  <c r="A7734" i="5"/>
  <c r="A7735" i="5"/>
  <c r="A7736" i="5"/>
  <c r="A7737" i="5"/>
  <c r="A7738" i="5"/>
  <c r="A7739" i="5"/>
  <c r="A7740" i="5"/>
  <c r="A7741" i="5"/>
  <c r="A7742" i="5"/>
  <c r="A7743" i="5"/>
  <c r="A7744" i="5"/>
  <c r="A7745" i="5"/>
  <c r="A7746" i="5"/>
  <c r="A7747" i="5"/>
  <c r="A7748" i="5"/>
  <c r="A7749" i="5"/>
  <c r="A7750" i="5"/>
  <c r="A7751" i="5"/>
  <c r="A7752" i="5"/>
  <c r="A7753" i="5"/>
  <c r="A7754" i="5"/>
  <c r="A7755" i="5"/>
  <c r="A7756" i="5"/>
  <c r="A7757" i="5"/>
  <c r="A7758" i="5"/>
  <c r="A7759" i="5"/>
  <c r="A7760" i="5"/>
  <c r="A7761" i="5"/>
  <c r="A7762" i="5"/>
  <c r="A7763" i="5"/>
  <c r="A7764" i="5"/>
  <c r="A7765" i="5"/>
  <c r="A7766" i="5"/>
  <c r="A7767" i="5"/>
  <c r="A7768" i="5"/>
  <c r="A7769" i="5"/>
  <c r="A7770" i="5"/>
  <c r="A7771" i="5"/>
  <c r="A7772" i="5"/>
  <c r="A7773" i="5"/>
  <c r="A7774" i="5"/>
  <c r="A7775" i="5"/>
  <c r="A7776" i="5"/>
  <c r="A7777" i="5"/>
  <c r="A7778" i="5"/>
  <c r="A7779" i="5"/>
  <c r="A7780" i="5"/>
  <c r="A7781" i="5"/>
  <c r="A7782" i="5"/>
  <c r="A7783" i="5"/>
  <c r="A7784" i="5"/>
  <c r="A7785" i="5"/>
  <c r="A7786" i="5"/>
  <c r="A7787" i="5"/>
  <c r="A7788" i="5"/>
  <c r="A7789" i="5"/>
  <c r="A7790" i="5"/>
  <c r="A7791" i="5"/>
  <c r="A7792" i="5"/>
  <c r="A7793" i="5"/>
  <c r="A7794" i="5"/>
  <c r="A7795" i="5"/>
  <c r="A7796" i="5"/>
  <c r="A7797" i="5"/>
  <c r="A7798" i="5"/>
  <c r="A7799" i="5"/>
  <c r="A7800" i="5"/>
  <c r="A7801" i="5"/>
  <c r="A7802" i="5"/>
  <c r="A7803" i="5"/>
  <c r="A7804" i="5"/>
  <c r="A7805" i="5"/>
  <c r="A7806" i="5"/>
  <c r="A7807" i="5"/>
  <c r="A7808" i="5"/>
  <c r="A7809" i="5"/>
  <c r="A7810" i="5"/>
  <c r="A7811" i="5"/>
  <c r="A7812" i="5"/>
  <c r="A7813" i="5"/>
  <c r="A7814" i="5"/>
  <c r="A7815" i="5"/>
  <c r="A7816" i="5"/>
  <c r="A7817" i="5"/>
  <c r="A7818" i="5"/>
  <c r="A7819" i="5"/>
  <c r="A7820" i="5"/>
  <c r="A7821" i="5"/>
  <c r="A7822" i="5"/>
  <c r="A7823" i="5"/>
  <c r="A7824" i="5"/>
  <c r="A7825" i="5"/>
  <c r="A7826" i="5"/>
  <c r="A7827" i="5"/>
  <c r="A7828" i="5"/>
  <c r="A7829" i="5"/>
  <c r="A7830" i="5"/>
  <c r="A7831" i="5"/>
  <c r="A7832" i="5"/>
  <c r="A7833" i="5"/>
  <c r="A7834" i="5"/>
  <c r="A7835" i="5"/>
  <c r="A7836" i="5"/>
  <c r="A7837" i="5"/>
  <c r="A7838" i="5"/>
  <c r="A7839" i="5"/>
  <c r="A7840" i="5"/>
  <c r="A7841" i="5"/>
  <c r="A7842" i="5"/>
  <c r="A7843" i="5"/>
  <c r="A7844" i="5"/>
  <c r="A7845" i="5"/>
  <c r="A7846" i="5"/>
  <c r="A7847" i="5"/>
  <c r="A7848" i="5"/>
  <c r="A7849" i="5"/>
  <c r="A7850" i="5"/>
  <c r="A7851" i="5"/>
  <c r="A7852" i="5"/>
  <c r="A7853" i="5"/>
  <c r="A7854" i="5"/>
  <c r="A7855" i="5"/>
  <c r="A7856" i="5"/>
  <c r="A7857" i="5"/>
  <c r="A7858" i="5"/>
  <c r="A7859" i="5"/>
  <c r="A7860" i="5"/>
  <c r="A7861" i="5"/>
  <c r="A7862" i="5"/>
  <c r="A7863" i="5"/>
  <c r="A7864" i="5"/>
  <c r="A7865" i="5"/>
  <c r="A7866" i="5"/>
  <c r="A7867" i="5"/>
  <c r="A7868" i="5"/>
  <c r="A7869" i="5"/>
  <c r="A7870" i="5"/>
  <c r="A7871" i="5"/>
  <c r="A7872" i="5"/>
  <c r="A7873" i="5"/>
  <c r="A7874" i="5"/>
  <c r="A7875" i="5"/>
  <c r="A7876" i="5"/>
  <c r="A7877" i="5"/>
  <c r="A7878" i="5"/>
  <c r="A7879" i="5"/>
  <c r="A7880" i="5"/>
  <c r="A7881" i="5"/>
  <c r="A7882" i="5"/>
  <c r="A7883" i="5"/>
  <c r="A7884" i="5"/>
  <c r="A7885" i="5"/>
  <c r="A7886" i="5"/>
  <c r="A7887" i="5"/>
  <c r="A7888" i="5"/>
  <c r="A7889" i="5"/>
  <c r="A7890" i="5"/>
  <c r="A7891" i="5"/>
  <c r="A7892" i="5"/>
  <c r="A7893" i="5"/>
  <c r="A7894" i="5"/>
  <c r="A7895" i="5"/>
  <c r="A7896" i="5"/>
  <c r="A7897" i="5"/>
  <c r="A7898" i="5"/>
  <c r="A7899" i="5"/>
  <c r="A7900" i="5"/>
  <c r="A7901" i="5"/>
  <c r="A7902" i="5"/>
  <c r="A7903" i="5"/>
  <c r="A7904" i="5"/>
  <c r="A7905" i="5"/>
  <c r="A7906" i="5"/>
  <c r="A7907" i="5"/>
  <c r="A7908" i="5"/>
  <c r="A7909" i="5"/>
  <c r="A7910" i="5"/>
  <c r="A7911" i="5"/>
  <c r="A7912" i="5"/>
  <c r="A7913" i="5"/>
  <c r="A7914" i="5"/>
  <c r="A7915" i="5"/>
  <c r="A7916" i="5"/>
  <c r="A7917" i="5"/>
  <c r="A7918" i="5"/>
  <c r="A7919" i="5"/>
  <c r="A7920" i="5"/>
  <c r="A7921" i="5"/>
  <c r="A7922" i="5"/>
  <c r="A7923" i="5"/>
  <c r="A7924" i="5"/>
  <c r="A7925" i="5"/>
  <c r="A7926" i="5"/>
  <c r="A7927" i="5"/>
  <c r="A7928" i="5"/>
  <c r="A7929" i="5"/>
  <c r="A7930" i="5"/>
  <c r="A7931" i="5"/>
  <c r="A7932" i="5"/>
  <c r="A7933" i="5"/>
  <c r="A7934" i="5"/>
  <c r="A7935" i="5"/>
  <c r="A7936" i="5"/>
  <c r="A7937" i="5"/>
  <c r="A7938" i="5"/>
  <c r="A7939" i="5"/>
  <c r="A7940" i="5"/>
  <c r="A7941" i="5"/>
  <c r="A7942" i="5"/>
  <c r="A7943" i="5"/>
  <c r="A7944" i="5"/>
  <c r="A7945" i="5"/>
  <c r="A7946" i="5"/>
  <c r="A7947" i="5"/>
  <c r="A7948" i="5"/>
  <c r="A7949" i="5"/>
  <c r="A7950" i="5"/>
  <c r="A7951" i="5"/>
  <c r="A7952" i="5"/>
  <c r="A7953" i="5"/>
  <c r="A7954" i="5"/>
  <c r="A7955" i="5"/>
  <c r="A7956" i="5"/>
  <c r="A7957" i="5"/>
  <c r="A7958" i="5"/>
  <c r="A7959" i="5"/>
  <c r="A7960" i="5"/>
  <c r="A7961" i="5"/>
  <c r="A7962" i="5"/>
  <c r="A7963" i="5"/>
  <c r="A7964" i="5"/>
  <c r="A7965" i="5"/>
  <c r="A7966" i="5"/>
  <c r="A7967" i="5"/>
  <c r="A7968" i="5"/>
  <c r="A7969" i="5"/>
  <c r="A7970" i="5"/>
  <c r="A7971" i="5"/>
  <c r="A7972" i="5"/>
  <c r="A7973" i="5"/>
  <c r="A7974" i="5"/>
  <c r="A7975" i="5"/>
  <c r="A7976" i="5"/>
  <c r="A7977" i="5"/>
  <c r="A7978" i="5"/>
  <c r="A7979" i="5"/>
  <c r="A7980" i="5"/>
  <c r="A7981" i="5"/>
  <c r="A7982" i="5"/>
  <c r="A7983" i="5"/>
  <c r="A7984" i="5"/>
  <c r="A7985" i="5"/>
  <c r="A7986" i="5"/>
  <c r="A7987" i="5"/>
  <c r="A7988" i="5"/>
  <c r="A7989" i="5"/>
  <c r="A7990" i="5"/>
  <c r="A7991" i="5"/>
  <c r="A7992" i="5"/>
  <c r="A7993" i="5"/>
  <c r="A7994" i="5"/>
  <c r="A7995" i="5"/>
  <c r="A7996" i="5"/>
  <c r="A7997" i="5"/>
  <c r="A7998" i="5"/>
  <c r="A7999" i="5"/>
  <c r="A8000" i="5"/>
  <c r="A8001" i="5"/>
  <c r="A8002" i="5"/>
  <c r="A8003" i="5"/>
  <c r="A8004" i="5"/>
  <c r="A8005" i="5"/>
  <c r="A8006" i="5"/>
  <c r="A8007" i="5"/>
  <c r="A8008" i="5"/>
  <c r="A8009" i="5"/>
  <c r="A8010" i="5"/>
  <c r="A8011" i="5"/>
  <c r="A8012" i="5"/>
  <c r="A8013" i="5"/>
  <c r="A8014" i="5"/>
  <c r="A8015" i="5"/>
  <c r="A8016" i="5"/>
  <c r="A8017" i="5"/>
  <c r="A8018" i="5"/>
  <c r="A8019" i="5"/>
  <c r="A8020" i="5"/>
  <c r="A8021" i="5"/>
  <c r="A8022" i="5"/>
  <c r="A8023" i="5"/>
  <c r="A8024" i="5"/>
  <c r="A8025" i="5"/>
  <c r="A8026" i="5"/>
  <c r="A8027" i="5"/>
  <c r="A8028" i="5"/>
  <c r="A8029" i="5"/>
  <c r="A8030" i="5"/>
  <c r="A8031" i="5"/>
  <c r="A8032" i="5"/>
  <c r="A8033" i="5"/>
  <c r="A8034" i="5"/>
  <c r="A8035" i="5"/>
  <c r="A8036" i="5"/>
  <c r="A8037" i="5"/>
  <c r="A8038" i="5"/>
  <c r="A8039" i="5"/>
  <c r="A8040" i="5"/>
  <c r="A8041" i="5"/>
  <c r="A8042" i="5"/>
  <c r="A8043" i="5"/>
  <c r="A8044" i="5"/>
  <c r="A8045" i="5"/>
  <c r="A8046" i="5"/>
  <c r="A8047" i="5"/>
  <c r="A8048" i="5"/>
  <c r="A8049" i="5"/>
  <c r="A8050" i="5"/>
  <c r="A8051" i="5"/>
  <c r="A8052" i="5"/>
  <c r="A8053" i="5"/>
  <c r="A8054" i="5"/>
  <c r="A8055" i="5"/>
  <c r="A8056" i="5"/>
  <c r="A8057" i="5"/>
  <c r="A8058" i="5"/>
  <c r="A8059" i="5"/>
  <c r="A8060" i="5"/>
  <c r="A8061" i="5"/>
  <c r="A8062" i="5"/>
  <c r="A8063" i="5"/>
  <c r="A8064" i="5"/>
  <c r="A8065" i="5"/>
  <c r="A8066" i="5"/>
  <c r="A8067" i="5"/>
  <c r="A8068" i="5"/>
  <c r="A8069" i="5"/>
  <c r="A8070" i="5"/>
  <c r="A8071" i="5"/>
  <c r="A8072" i="5"/>
  <c r="A8073" i="5"/>
  <c r="A8074" i="5"/>
  <c r="A8075" i="5"/>
  <c r="A8076" i="5"/>
  <c r="A8077" i="5"/>
  <c r="A8078" i="5"/>
  <c r="A8079" i="5"/>
  <c r="A8080" i="5"/>
  <c r="A8081" i="5"/>
  <c r="A8082" i="5"/>
  <c r="A8083" i="5"/>
  <c r="A8084" i="5"/>
  <c r="A8085" i="5"/>
  <c r="A8086" i="5"/>
  <c r="A8087" i="5"/>
  <c r="A8088" i="5"/>
  <c r="A8089" i="5"/>
  <c r="A8090" i="5"/>
  <c r="A8091" i="5"/>
  <c r="A8092" i="5"/>
  <c r="A8093" i="5"/>
  <c r="A8094" i="5"/>
  <c r="A8095" i="5"/>
  <c r="A8096" i="5"/>
  <c r="A8097" i="5"/>
  <c r="A8098" i="5"/>
  <c r="A8099" i="5"/>
  <c r="A8100" i="5"/>
  <c r="A8101" i="5"/>
  <c r="A8102" i="5"/>
  <c r="A8103" i="5"/>
  <c r="A8104" i="5"/>
  <c r="A8105" i="5"/>
  <c r="A8106" i="5"/>
  <c r="A8107" i="5"/>
  <c r="A8108" i="5"/>
  <c r="A8109" i="5"/>
  <c r="A8110" i="5"/>
  <c r="A8111" i="5"/>
  <c r="A8112" i="5"/>
  <c r="A8113" i="5"/>
  <c r="A8114" i="5"/>
  <c r="A8115" i="5"/>
  <c r="A8116" i="5"/>
  <c r="A8117" i="5"/>
  <c r="A8118" i="5"/>
  <c r="A8119" i="5"/>
  <c r="A8120" i="5"/>
  <c r="A8121" i="5"/>
  <c r="A8122" i="5"/>
  <c r="A8123" i="5"/>
  <c r="A8124" i="5"/>
  <c r="A8125" i="5"/>
  <c r="A8126" i="5"/>
  <c r="A8127" i="5"/>
  <c r="A8128" i="5"/>
  <c r="A8129" i="5"/>
  <c r="A8130" i="5"/>
  <c r="A8131" i="5"/>
  <c r="A8132" i="5"/>
  <c r="A8133" i="5"/>
  <c r="A8134" i="5"/>
  <c r="A8135" i="5"/>
  <c r="A8136" i="5"/>
  <c r="A8137" i="5"/>
  <c r="A8138" i="5"/>
  <c r="A8139" i="5"/>
  <c r="A8140" i="5"/>
  <c r="A8141" i="5"/>
  <c r="A8142" i="5"/>
  <c r="A8143" i="5"/>
  <c r="A8144" i="5"/>
  <c r="A8145" i="5"/>
  <c r="A8146" i="5"/>
  <c r="A8147" i="5"/>
  <c r="A8148" i="5"/>
  <c r="A8149" i="5"/>
  <c r="A8150" i="5"/>
  <c r="A8151" i="5"/>
  <c r="A8152" i="5"/>
  <c r="A8153" i="5"/>
  <c r="A8154" i="5"/>
  <c r="A8155" i="5"/>
  <c r="A8156" i="5"/>
  <c r="A8157" i="5"/>
  <c r="A8158" i="5"/>
  <c r="A8159" i="5"/>
  <c r="A8160" i="5"/>
  <c r="A8161" i="5"/>
  <c r="A8162" i="5"/>
  <c r="A8163" i="5"/>
  <c r="A8164" i="5"/>
  <c r="A8165" i="5"/>
  <c r="A8166" i="5"/>
  <c r="A8167" i="5"/>
  <c r="A8168" i="5"/>
  <c r="A8169" i="5"/>
  <c r="A8170" i="5"/>
  <c r="A8171" i="5"/>
  <c r="A8172" i="5"/>
  <c r="A8173" i="5"/>
  <c r="A8174" i="5"/>
  <c r="A8175" i="5"/>
  <c r="A8176" i="5"/>
  <c r="A8177" i="5"/>
  <c r="A8178" i="5"/>
  <c r="A8179" i="5"/>
  <c r="A8180" i="5"/>
  <c r="A8181" i="5"/>
  <c r="A8182" i="5"/>
  <c r="A8183" i="5"/>
  <c r="A8184" i="5"/>
  <c r="A8185" i="5"/>
  <c r="A8186" i="5"/>
  <c r="A8187" i="5"/>
  <c r="A8188" i="5"/>
  <c r="A8189" i="5"/>
  <c r="A8190" i="5"/>
  <c r="A8191" i="5"/>
  <c r="A8192" i="5"/>
  <c r="A8193" i="5"/>
  <c r="A8194" i="5"/>
  <c r="A8195" i="5"/>
  <c r="A8196" i="5"/>
  <c r="A8197" i="5"/>
  <c r="A8198" i="5"/>
  <c r="A8199" i="5"/>
  <c r="A8200" i="5"/>
  <c r="A8201" i="5"/>
  <c r="A8202" i="5"/>
  <c r="A8203" i="5"/>
  <c r="A8204" i="5"/>
  <c r="A8205" i="5"/>
  <c r="A8206" i="5"/>
  <c r="A8207" i="5"/>
  <c r="A8208" i="5"/>
  <c r="A8209" i="5"/>
  <c r="A8210" i="5"/>
  <c r="A8211" i="5"/>
  <c r="A8212" i="5"/>
  <c r="A8213" i="5"/>
  <c r="A8214" i="5"/>
  <c r="A8215" i="5"/>
  <c r="A8216" i="5"/>
  <c r="A8217" i="5"/>
  <c r="A8218" i="5"/>
  <c r="A8219" i="5"/>
  <c r="A8220" i="5"/>
  <c r="A8221" i="5"/>
  <c r="A8222" i="5"/>
  <c r="A8223" i="5"/>
  <c r="A8224" i="5"/>
  <c r="A8225" i="5"/>
  <c r="A8226" i="5"/>
  <c r="A8227" i="5"/>
  <c r="A8228" i="5"/>
  <c r="A8229" i="5"/>
  <c r="A8230" i="5"/>
  <c r="A8231" i="5"/>
  <c r="A8232" i="5"/>
  <c r="A8233" i="5"/>
  <c r="A8234" i="5"/>
  <c r="A8235" i="5"/>
  <c r="A8236" i="5"/>
  <c r="A8237" i="5"/>
  <c r="A8238" i="5"/>
  <c r="A8239" i="5"/>
  <c r="A8240" i="5"/>
  <c r="A8241" i="5"/>
  <c r="A8242" i="5"/>
  <c r="A8243" i="5"/>
  <c r="A8244" i="5"/>
  <c r="A8245" i="5"/>
  <c r="A8246" i="5"/>
  <c r="A8247" i="5"/>
  <c r="A8248" i="5"/>
  <c r="A8249" i="5"/>
  <c r="A8250" i="5"/>
  <c r="A8251" i="5"/>
  <c r="A8252" i="5"/>
  <c r="A8253" i="5"/>
  <c r="A8254" i="5"/>
  <c r="A8255" i="5"/>
  <c r="A8256" i="5"/>
  <c r="A8257" i="5"/>
  <c r="A8258" i="5"/>
  <c r="A8259" i="5"/>
  <c r="A8260" i="5"/>
  <c r="A8261" i="5"/>
  <c r="A8262" i="5"/>
  <c r="A8263" i="5"/>
  <c r="A8264" i="5"/>
  <c r="A8265" i="5"/>
  <c r="A8266" i="5"/>
  <c r="A8267" i="5"/>
  <c r="A8268" i="5"/>
  <c r="A8269" i="5"/>
  <c r="A8270" i="5"/>
  <c r="A8271" i="5"/>
  <c r="A8272" i="5"/>
  <c r="A8273" i="5"/>
  <c r="A8274" i="5"/>
  <c r="A8275" i="5"/>
  <c r="A8276" i="5"/>
  <c r="A8277" i="5"/>
  <c r="A8278" i="5"/>
  <c r="A8279" i="5"/>
  <c r="A8280" i="5"/>
  <c r="A8281" i="5"/>
  <c r="A8282" i="5"/>
  <c r="A8283" i="5"/>
  <c r="A8284" i="5"/>
  <c r="A8285" i="5"/>
  <c r="A8286" i="5"/>
  <c r="A8287" i="5"/>
  <c r="A8288" i="5"/>
  <c r="A8289" i="5"/>
  <c r="A8290" i="5"/>
  <c r="A8291" i="5"/>
  <c r="A8292" i="5"/>
  <c r="A8293" i="5"/>
  <c r="A8294" i="5"/>
  <c r="A8295" i="5"/>
  <c r="A8296" i="5"/>
  <c r="A8297" i="5"/>
  <c r="A8298" i="5"/>
  <c r="A8299" i="5"/>
  <c r="A8300" i="5"/>
  <c r="A8301" i="5"/>
  <c r="A8302" i="5"/>
  <c r="A8303" i="5"/>
  <c r="A8304" i="5"/>
  <c r="A8305" i="5"/>
  <c r="A8306" i="5"/>
  <c r="A8307" i="5"/>
  <c r="A8308" i="5"/>
  <c r="A8309" i="5"/>
  <c r="A8310" i="5"/>
  <c r="A8311" i="5"/>
  <c r="A8312" i="5"/>
  <c r="A8313" i="5"/>
  <c r="A8314" i="5"/>
  <c r="A8315" i="5"/>
  <c r="A8316" i="5"/>
  <c r="A8317" i="5"/>
  <c r="A8318" i="5"/>
  <c r="A8319" i="5"/>
  <c r="A8320" i="5"/>
  <c r="A8321" i="5"/>
  <c r="A8322" i="5"/>
  <c r="A8323" i="5"/>
  <c r="A8324" i="5"/>
  <c r="A8325" i="5"/>
  <c r="A8326" i="5"/>
  <c r="A8327" i="5"/>
  <c r="A8328" i="5"/>
  <c r="A8329" i="5"/>
  <c r="A8330" i="5"/>
  <c r="A8331" i="5"/>
  <c r="A8332" i="5"/>
  <c r="A8333" i="5"/>
  <c r="A8334" i="5"/>
  <c r="A8335" i="5"/>
  <c r="A8336" i="5"/>
  <c r="A8337" i="5"/>
  <c r="A8338" i="5"/>
  <c r="A8339" i="5"/>
  <c r="A8340" i="5"/>
  <c r="A8341" i="5"/>
  <c r="A8342" i="5"/>
  <c r="A8343" i="5"/>
  <c r="A8344" i="5"/>
  <c r="A8345" i="5"/>
  <c r="A8346" i="5"/>
  <c r="A8347" i="5"/>
  <c r="A8348" i="5"/>
  <c r="A8349" i="5"/>
  <c r="A8350" i="5"/>
  <c r="A8351" i="5"/>
  <c r="A8352" i="5"/>
  <c r="A8353" i="5"/>
  <c r="A8354" i="5"/>
  <c r="A8355" i="5"/>
  <c r="A8356" i="5"/>
  <c r="A8357" i="5"/>
  <c r="A8358" i="5"/>
  <c r="A8359" i="5"/>
  <c r="A8360" i="5"/>
  <c r="A8361" i="5"/>
  <c r="A8362" i="5"/>
  <c r="A8363" i="5"/>
  <c r="A8364" i="5"/>
  <c r="A8365" i="5"/>
  <c r="A8366" i="5"/>
  <c r="A8367" i="5"/>
  <c r="A8368" i="5"/>
  <c r="A8369" i="5"/>
  <c r="A8370" i="5"/>
  <c r="A8371" i="5"/>
  <c r="A8372" i="5"/>
  <c r="A8373" i="5"/>
  <c r="A8374" i="5"/>
  <c r="A8375" i="5"/>
  <c r="A8376" i="5"/>
  <c r="A8377" i="5"/>
  <c r="A8378" i="5"/>
  <c r="A8379" i="5"/>
  <c r="A8380" i="5"/>
  <c r="A8381" i="5"/>
  <c r="A8382" i="5"/>
  <c r="A8383" i="5"/>
  <c r="A8384" i="5"/>
  <c r="A8385" i="5"/>
  <c r="A8386" i="5"/>
  <c r="A8387" i="5"/>
  <c r="A8388" i="5"/>
  <c r="A8389" i="5"/>
  <c r="A8390" i="5"/>
  <c r="A8391" i="5"/>
  <c r="A8392" i="5"/>
  <c r="A8393" i="5"/>
  <c r="A8394" i="5"/>
  <c r="A8395" i="5"/>
  <c r="A8396" i="5"/>
  <c r="A8397" i="5"/>
  <c r="A8398" i="5"/>
  <c r="A8399" i="5"/>
  <c r="A8400" i="5"/>
  <c r="A8401" i="5"/>
  <c r="A8402" i="5"/>
  <c r="A8403" i="5"/>
  <c r="A8404" i="5"/>
  <c r="A8405" i="5"/>
  <c r="A8406" i="5"/>
  <c r="A8407" i="5"/>
  <c r="A8408" i="5"/>
  <c r="A8409" i="5"/>
  <c r="A8410" i="5"/>
  <c r="A8411" i="5"/>
  <c r="A8412" i="5"/>
  <c r="A8413" i="5"/>
  <c r="A8414" i="5"/>
  <c r="A8415" i="5"/>
  <c r="A8416" i="5"/>
  <c r="A8417" i="5"/>
  <c r="A8418" i="5"/>
  <c r="A8419" i="5"/>
  <c r="A8420" i="5"/>
  <c r="A8421" i="5"/>
  <c r="A8422" i="5"/>
  <c r="A8423" i="5"/>
  <c r="A8424" i="5"/>
  <c r="A8425" i="5"/>
  <c r="A8426" i="5"/>
  <c r="A8427" i="5"/>
  <c r="A8428" i="5"/>
  <c r="A8429" i="5"/>
  <c r="A8430" i="5"/>
  <c r="A8431" i="5"/>
  <c r="A8432" i="5"/>
  <c r="A8433" i="5"/>
  <c r="A8434" i="5"/>
  <c r="A8435" i="5"/>
  <c r="A8436" i="5"/>
  <c r="A8437" i="5"/>
  <c r="A8438" i="5"/>
  <c r="A8439" i="5"/>
  <c r="A8440" i="5"/>
  <c r="A8441" i="5"/>
  <c r="A8442" i="5"/>
  <c r="A8443" i="5"/>
  <c r="A8444" i="5"/>
  <c r="A8445" i="5"/>
  <c r="A8446" i="5"/>
  <c r="A8447" i="5"/>
  <c r="A8448" i="5"/>
  <c r="A8449" i="5"/>
  <c r="A8450" i="5"/>
  <c r="A8451" i="5"/>
  <c r="A8452" i="5"/>
  <c r="A8453" i="5"/>
  <c r="A8454" i="5"/>
  <c r="A8455" i="5"/>
  <c r="A8456" i="5"/>
  <c r="A8457" i="5"/>
  <c r="A8458" i="5"/>
  <c r="A8459" i="5"/>
  <c r="A8460" i="5"/>
  <c r="A8461" i="5"/>
  <c r="A8462" i="5"/>
  <c r="A8463" i="5"/>
  <c r="A8464" i="5"/>
  <c r="A8465" i="5"/>
  <c r="A8466" i="5"/>
  <c r="A8467" i="5"/>
  <c r="A8468" i="5"/>
  <c r="A8469" i="5"/>
  <c r="A8470" i="5"/>
  <c r="A8471" i="5"/>
  <c r="A8472" i="5"/>
  <c r="A8473" i="5"/>
  <c r="A8474" i="5"/>
  <c r="A8475" i="5"/>
  <c r="A8476" i="5"/>
  <c r="A8477" i="5"/>
  <c r="A8478" i="5"/>
  <c r="A8479" i="5"/>
  <c r="A8480" i="5"/>
  <c r="A8481" i="5"/>
  <c r="A8482" i="5"/>
  <c r="A8483" i="5"/>
  <c r="A8484" i="5"/>
  <c r="A8485" i="5"/>
  <c r="A8486" i="5"/>
  <c r="A8487" i="5"/>
  <c r="A8488" i="5"/>
  <c r="A8489" i="5"/>
  <c r="A8490" i="5"/>
  <c r="A8491" i="5"/>
  <c r="A8492" i="5"/>
  <c r="A8493" i="5"/>
  <c r="A8494" i="5"/>
  <c r="A8495" i="5"/>
  <c r="A8496" i="5"/>
  <c r="A8497" i="5"/>
  <c r="A8498" i="5"/>
  <c r="A8499" i="5"/>
  <c r="A8500" i="5"/>
  <c r="A8501" i="5"/>
  <c r="A8502" i="5"/>
  <c r="A8503" i="5"/>
  <c r="A8504" i="5"/>
  <c r="A8505" i="5"/>
  <c r="A8506" i="5"/>
  <c r="A8507" i="5"/>
  <c r="A8508" i="5"/>
  <c r="A8509" i="5"/>
  <c r="A8510" i="5"/>
  <c r="A8511" i="5"/>
  <c r="A8512" i="5"/>
  <c r="A8513" i="5"/>
  <c r="A8514" i="5"/>
  <c r="A8515" i="5"/>
  <c r="A8516" i="5"/>
  <c r="A8517" i="5"/>
  <c r="A8518" i="5"/>
  <c r="A8519" i="5"/>
  <c r="A8520" i="5"/>
  <c r="A8521" i="5"/>
  <c r="A8522" i="5"/>
  <c r="A8523" i="5"/>
  <c r="A8524" i="5"/>
  <c r="A8525" i="5"/>
  <c r="A8526" i="5"/>
  <c r="A8527" i="5"/>
  <c r="A8528" i="5"/>
  <c r="A8529" i="5"/>
  <c r="A8530" i="5"/>
  <c r="A8531" i="5"/>
  <c r="A8532" i="5"/>
  <c r="A8533" i="5"/>
  <c r="A8534" i="5"/>
  <c r="A8535" i="5"/>
  <c r="A8536" i="5"/>
  <c r="A8537" i="5"/>
  <c r="A8538" i="5"/>
  <c r="A8539" i="5"/>
  <c r="A8540" i="5"/>
  <c r="A8541" i="5"/>
  <c r="A8542" i="5"/>
  <c r="A8543" i="5"/>
  <c r="A8544" i="5"/>
  <c r="A8545" i="5"/>
  <c r="A8546" i="5"/>
  <c r="A8547" i="5"/>
  <c r="A8548" i="5"/>
  <c r="A8549" i="5"/>
  <c r="A8550" i="5"/>
  <c r="A8551" i="5"/>
  <c r="A8552" i="5"/>
  <c r="A8553" i="5"/>
  <c r="A8554" i="5"/>
  <c r="A8555" i="5"/>
  <c r="A8556" i="5"/>
  <c r="A8557" i="5"/>
  <c r="A8558" i="5"/>
  <c r="A8559" i="5"/>
  <c r="A8560" i="5"/>
  <c r="A8561" i="5"/>
  <c r="A8562" i="5"/>
  <c r="A8563" i="5"/>
  <c r="A8564" i="5"/>
  <c r="A8565" i="5"/>
  <c r="A8566" i="5"/>
  <c r="A8567" i="5"/>
  <c r="A8568" i="5"/>
  <c r="A8569" i="5"/>
  <c r="A8570" i="5"/>
  <c r="A8571" i="5"/>
  <c r="A8572" i="5"/>
  <c r="A8573" i="5"/>
  <c r="A8574" i="5"/>
  <c r="A8575" i="5"/>
  <c r="A8576" i="5"/>
  <c r="A8577" i="5"/>
  <c r="A8578" i="5"/>
  <c r="A8579" i="5"/>
  <c r="A8580" i="5"/>
  <c r="A8581" i="5"/>
  <c r="A8582" i="5"/>
  <c r="A8583" i="5"/>
  <c r="A8584" i="5"/>
  <c r="A8585" i="5"/>
  <c r="A8586" i="5"/>
  <c r="A8587" i="5"/>
  <c r="A8588" i="5"/>
  <c r="A8589" i="5"/>
  <c r="A8590" i="5"/>
  <c r="A8591" i="5"/>
  <c r="A8592" i="5"/>
  <c r="A8593" i="5"/>
  <c r="A8594" i="5"/>
  <c r="A8595" i="5"/>
  <c r="A8596" i="5"/>
  <c r="A8597" i="5"/>
  <c r="A8598" i="5"/>
  <c r="A8599" i="5"/>
  <c r="A8600" i="5"/>
  <c r="A8601" i="5"/>
  <c r="A8602" i="5"/>
  <c r="A8603" i="5"/>
  <c r="A8604" i="5"/>
  <c r="A8605" i="5"/>
  <c r="A8606" i="5"/>
  <c r="A8607" i="5"/>
  <c r="A8608" i="5"/>
  <c r="A8609" i="5"/>
  <c r="A8610" i="5"/>
  <c r="A8611" i="5"/>
  <c r="A8612" i="5"/>
  <c r="A8613" i="5"/>
  <c r="A8614" i="5"/>
  <c r="A8615" i="5"/>
  <c r="A8616" i="5"/>
  <c r="A8617" i="5"/>
  <c r="A8618" i="5"/>
  <c r="A8619" i="5"/>
  <c r="A8620" i="5"/>
  <c r="A8621" i="5"/>
  <c r="A8622" i="5"/>
  <c r="A8623" i="5"/>
  <c r="A8624" i="5"/>
  <c r="A8625" i="5"/>
  <c r="A8626" i="5"/>
  <c r="A8627" i="5"/>
  <c r="A8628" i="5"/>
  <c r="A8629" i="5"/>
  <c r="A8630" i="5"/>
  <c r="A8631" i="5"/>
  <c r="A8632" i="5"/>
  <c r="A8633" i="5"/>
  <c r="A8634" i="5"/>
  <c r="A8635" i="5"/>
  <c r="A8636" i="5"/>
  <c r="A8637" i="5"/>
  <c r="A8638" i="5"/>
  <c r="A8639" i="5"/>
  <c r="A8640" i="5"/>
  <c r="A8641" i="5"/>
  <c r="A8642" i="5"/>
  <c r="A8643" i="5"/>
  <c r="A8644" i="5"/>
  <c r="A8645" i="5"/>
  <c r="A8646" i="5"/>
  <c r="A8647" i="5"/>
  <c r="A8648" i="5"/>
  <c r="A8649" i="5"/>
  <c r="A8650" i="5"/>
  <c r="A8651" i="5"/>
  <c r="A8652" i="5"/>
  <c r="A8653" i="5"/>
  <c r="A8654" i="5"/>
  <c r="A8655" i="5"/>
  <c r="A8656" i="5"/>
  <c r="A8657" i="5"/>
  <c r="A8658" i="5"/>
  <c r="A8659" i="5"/>
  <c r="A8660" i="5"/>
  <c r="A8661" i="5"/>
  <c r="A8662" i="5"/>
  <c r="A8663" i="5"/>
  <c r="A8664" i="5"/>
  <c r="A8665" i="5"/>
  <c r="A8666" i="5"/>
  <c r="A8667" i="5"/>
  <c r="A8668" i="5"/>
  <c r="A8669" i="5"/>
  <c r="A8670" i="5"/>
  <c r="A8671" i="5"/>
  <c r="A8672" i="5"/>
  <c r="A8673" i="5"/>
  <c r="A8674" i="5"/>
  <c r="A8675" i="5"/>
  <c r="A8676" i="5"/>
  <c r="A8677" i="5"/>
  <c r="A8678" i="5"/>
  <c r="A8679" i="5"/>
  <c r="A8680" i="5"/>
  <c r="A8681" i="5"/>
  <c r="A8682" i="5"/>
  <c r="A8683" i="5"/>
  <c r="A8684" i="5"/>
  <c r="A8685" i="5"/>
  <c r="A8686" i="5"/>
  <c r="A8687" i="5"/>
  <c r="A8688" i="5"/>
  <c r="A8689" i="5"/>
  <c r="A8690" i="5"/>
  <c r="A8691" i="5"/>
  <c r="A8692" i="5"/>
  <c r="A8693" i="5"/>
  <c r="A8694" i="5"/>
  <c r="A8695" i="5"/>
  <c r="A8696" i="5"/>
  <c r="A8697" i="5"/>
  <c r="A8698" i="5"/>
  <c r="A8699" i="5"/>
  <c r="A8700" i="5"/>
  <c r="A8701" i="5"/>
  <c r="A8702" i="5"/>
  <c r="A8703" i="5"/>
  <c r="A8704" i="5"/>
  <c r="A8705" i="5"/>
  <c r="A8706" i="5"/>
  <c r="A8707" i="5"/>
  <c r="A8708" i="5"/>
  <c r="A8709" i="5"/>
  <c r="A8710" i="5"/>
  <c r="A8711" i="5"/>
  <c r="A8712" i="5"/>
  <c r="A8713" i="5"/>
  <c r="A8714" i="5"/>
  <c r="A8715" i="5"/>
  <c r="A8716" i="5"/>
  <c r="A8717" i="5"/>
  <c r="A8718" i="5"/>
  <c r="A8719" i="5"/>
  <c r="A8720" i="5"/>
  <c r="A8721" i="5"/>
  <c r="A8722" i="5"/>
  <c r="A8723" i="5"/>
  <c r="A8724" i="5"/>
  <c r="A8725" i="5"/>
  <c r="A8726" i="5"/>
  <c r="A8727" i="5"/>
  <c r="A8728" i="5"/>
  <c r="A8729" i="5"/>
  <c r="A8730" i="5"/>
  <c r="A8731" i="5"/>
  <c r="A8732" i="5"/>
  <c r="A8733" i="5"/>
  <c r="A8734" i="5"/>
  <c r="A8735" i="5"/>
  <c r="A8736" i="5"/>
  <c r="A8737" i="5"/>
  <c r="A8738" i="5"/>
  <c r="A8739" i="5"/>
  <c r="A8740" i="5"/>
  <c r="A8741" i="5"/>
  <c r="A8742" i="5"/>
  <c r="A8743" i="5"/>
  <c r="A8744" i="5"/>
  <c r="A8745" i="5"/>
  <c r="A8746" i="5"/>
  <c r="A8747" i="5"/>
  <c r="A8748" i="5"/>
  <c r="A8749" i="5"/>
  <c r="A8750" i="5"/>
  <c r="A8751" i="5"/>
  <c r="A8752" i="5"/>
  <c r="A8753" i="5"/>
  <c r="A8754" i="5"/>
  <c r="A8755" i="5"/>
  <c r="A8756" i="5"/>
  <c r="A8757" i="5"/>
  <c r="A8758" i="5"/>
  <c r="A8759" i="5"/>
  <c r="A8760" i="5"/>
  <c r="A8761" i="5"/>
  <c r="A8762" i="5"/>
  <c r="A8763" i="5"/>
  <c r="A8764" i="5"/>
  <c r="A8765" i="5"/>
  <c r="A8766" i="5"/>
  <c r="A8767" i="5"/>
  <c r="A8768" i="5"/>
  <c r="A8769" i="5"/>
  <c r="A8770" i="5"/>
  <c r="A8771" i="5"/>
  <c r="A8772" i="5"/>
  <c r="A8773" i="5"/>
  <c r="A8774" i="5"/>
  <c r="A8775" i="5"/>
  <c r="A8776" i="5"/>
  <c r="A8777" i="5"/>
  <c r="A8778" i="5"/>
  <c r="A8779" i="5"/>
  <c r="A8780" i="5"/>
  <c r="A8781" i="5"/>
  <c r="A8782" i="5"/>
  <c r="A8783" i="5"/>
  <c r="A8784" i="5"/>
  <c r="A8785" i="5"/>
  <c r="A3" i="5"/>
  <c r="A4" i="5"/>
  <c r="A5" i="5"/>
  <c r="A6" i="5"/>
  <c r="A7" i="5"/>
  <c r="A8" i="5"/>
  <c r="A9" i="5"/>
  <c r="A10" i="5"/>
  <c r="A11" i="5"/>
  <c r="A12" i="5"/>
  <c r="A2" i="5"/>
  <c r="F28" i="2"/>
  <c r="E28" i="2"/>
  <c r="D28" i="2"/>
  <c r="C28" i="2"/>
  <c r="B28" i="2"/>
  <c r="B3" i="2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" i="2"/>
  <c r="I19" i="2" l="1"/>
  <c r="J9" i="2"/>
  <c r="H18" i="2"/>
  <c r="G15" i="2"/>
  <c r="I20" i="2"/>
  <c r="H17" i="2"/>
  <c r="G7" i="2"/>
  <c r="H21" i="2"/>
  <c r="H9" i="2"/>
  <c r="H3" i="2"/>
  <c r="I11" i="2"/>
  <c r="I7" i="2"/>
  <c r="G14" i="2"/>
  <c r="H16" i="2"/>
  <c r="I18" i="2"/>
  <c r="J20" i="2"/>
  <c r="G13" i="2"/>
  <c r="H15" i="2"/>
  <c r="I17" i="2"/>
  <c r="J19" i="2"/>
  <c r="G12" i="2"/>
  <c r="H14" i="2"/>
  <c r="I16" i="2"/>
  <c r="J18" i="2"/>
  <c r="G11" i="2"/>
  <c r="H13" i="2"/>
  <c r="I15" i="2"/>
  <c r="J17" i="2"/>
  <c r="G21" i="2"/>
  <c r="G10" i="2"/>
  <c r="H12" i="2"/>
  <c r="I14" i="2"/>
  <c r="J16" i="2"/>
  <c r="C9" i="2"/>
  <c r="G9" i="2"/>
  <c r="H11" i="2"/>
  <c r="I13" i="2"/>
  <c r="J15" i="2"/>
  <c r="F11" i="2"/>
  <c r="G8" i="2"/>
  <c r="H10" i="2"/>
  <c r="I12" i="2"/>
  <c r="J14" i="2"/>
  <c r="J13" i="2"/>
  <c r="G6" i="2"/>
  <c r="H8" i="2"/>
  <c r="I10" i="2"/>
  <c r="J12" i="2"/>
  <c r="G5" i="2"/>
  <c r="H7" i="2"/>
  <c r="I9" i="2"/>
  <c r="J11" i="2"/>
  <c r="G2" i="2"/>
  <c r="G4" i="2"/>
  <c r="H6" i="2"/>
  <c r="I8" i="2"/>
  <c r="J10" i="2"/>
  <c r="G3" i="2"/>
  <c r="H5" i="2"/>
  <c r="G20" i="2"/>
  <c r="H2" i="2"/>
  <c r="H4" i="2"/>
  <c r="I6" i="2"/>
  <c r="J8" i="2"/>
  <c r="G19" i="2"/>
  <c r="I5" i="2"/>
  <c r="J7" i="2"/>
  <c r="G18" i="2"/>
  <c r="H20" i="2"/>
  <c r="I2" i="2"/>
  <c r="I4" i="2"/>
  <c r="J6" i="2"/>
  <c r="G17" i="2"/>
  <c r="H19" i="2"/>
  <c r="I21" i="2"/>
  <c r="I3" i="2"/>
  <c r="J5" i="2"/>
  <c r="G16" i="2"/>
  <c r="J2" i="2"/>
  <c r="J4" i="2"/>
  <c r="J21" i="2"/>
  <c r="J3" i="2"/>
  <c r="C3" i="2"/>
  <c r="C2" i="2"/>
  <c r="C21" i="2"/>
  <c r="C20" i="2"/>
  <c r="C10" i="2"/>
  <c r="C6" i="2"/>
  <c r="C7" i="2"/>
  <c r="C5" i="2"/>
  <c r="C8" i="2"/>
  <c r="C4" i="2"/>
  <c r="C17" i="2"/>
  <c r="F19" i="2"/>
  <c r="F10" i="2"/>
  <c r="F9" i="2"/>
  <c r="F6" i="2"/>
  <c r="F5" i="2"/>
  <c r="F4" i="2"/>
  <c r="C19" i="2"/>
  <c r="F3" i="2"/>
  <c r="F20" i="2"/>
  <c r="C16" i="2"/>
  <c r="C15" i="2"/>
  <c r="F17" i="2"/>
  <c r="C14" i="2"/>
  <c r="F16" i="2"/>
  <c r="C13" i="2"/>
  <c r="F15" i="2"/>
  <c r="F8" i="2"/>
  <c r="F7" i="2"/>
  <c r="F2" i="2"/>
  <c r="F21" i="2"/>
  <c r="C18" i="2"/>
  <c r="F18" i="2"/>
  <c r="C12" i="2"/>
  <c r="F14" i="2"/>
  <c r="C11" i="2"/>
  <c r="F13" i="2"/>
  <c r="F12" i="2"/>
  <c r="H8061" i="5"/>
  <c r="P43" i="5"/>
  <c r="P41" i="5"/>
  <c r="P37" i="5"/>
  <c r="P35" i="5"/>
  <c r="C5711" i="5" s="1"/>
  <c r="P39" i="5"/>
  <c r="Q43" i="5"/>
  <c r="Q39" i="5"/>
  <c r="Q35" i="5"/>
  <c r="Q41" i="5"/>
  <c r="Q37" i="5"/>
  <c r="D2698" i="5" s="1"/>
  <c r="H8394" i="5"/>
  <c r="H8189" i="5"/>
  <c r="H6878" i="5"/>
  <c r="H6868" i="5"/>
  <c r="H6609" i="5"/>
  <c r="H6562" i="5"/>
  <c r="H6025" i="5"/>
  <c r="H6013" i="5"/>
  <c r="H5363" i="5"/>
  <c r="H4575" i="5"/>
  <c r="H1792" i="5"/>
  <c r="H4453" i="5"/>
  <c r="H167" i="5"/>
  <c r="H6648" i="5"/>
  <c r="H4863" i="5"/>
  <c r="H4902" i="5"/>
  <c r="H6979" i="5"/>
  <c r="H1489" i="5"/>
  <c r="H7573" i="5"/>
  <c r="H2674" i="5"/>
  <c r="H5081" i="5"/>
  <c r="H8342" i="5"/>
  <c r="H3721" i="5"/>
  <c r="H4570" i="5"/>
  <c r="H7556" i="5"/>
  <c r="H2442" i="5"/>
  <c r="H2226" i="5"/>
  <c r="H7407" i="5"/>
  <c r="H319" i="5"/>
  <c r="H101" i="5"/>
  <c r="H1773" i="5"/>
  <c r="H2856" i="5"/>
  <c r="H3725" i="5"/>
  <c r="H4517" i="5"/>
  <c r="H5089" i="5"/>
  <c r="H5708" i="5"/>
  <c r="H6192" i="5"/>
  <c r="H6698" i="5"/>
  <c r="H7226" i="5"/>
  <c r="H7647" i="5"/>
  <c r="H8069" i="5"/>
  <c r="H8616" i="5"/>
  <c r="H227" i="5"/>
  <c r="H1933" i="5"/>
  <c r="H2952" i="5"/>
  <c r="H3935" i="5"/>
  <c r="H4604" i="5"/>
  <c r="H5221" i="5"/>
  <c r="H5752" i="5"/>
  <c r="H6276" i="5"/>
  <c r="H6812" i="5"/>
  <c r="H7249" i="5"/>
  <c r="H7669" i="5"/>
  <c r="H8217" i="5"/>
  <c r="H8677" i="5"/>
  <c r="H548" i="5"/>
  <c r="H2009" i="5"/>
  <c r="H3039" i="5"/>
  <c r="H3960" i="5"/>
  <c r="H4710" i="5"/>
  <c r="H5235" i="5"/>
  <c r="H5805" i="5"/>
  <c r="H6330" i="5"/>
  <c r="H6825" i="5"/>
  <c r="H7251" i="5"/>
  <c r="H7759" i="5"/>
  <c r="H8257" i="5"/>
  <c r="H8681" i="5"/>
  <c r="H754" i="5"/>
  <c r="H2091" i="5"/>
  <c r="H3203" i="5"/>
  <c r="H4157" i="5"/>
  <c r="H4783" i="5"/>
  <c r="H5291" i="5"/>
  <c r="H5915" i="5"/>
  <c r="H6433" i="5"/>
  <c r="H6857" i="5"/>
  <c r="H7358" i="5"/>
  <c r="H7877" i="5"/>
  <c r="H8294" i="5"/>
  <c r="H8766" i="5"/>
  <c r="H1033" i="5"/>
  <c r="H2369" i="5"/>
  <c r="H3295" i="5"/>
  <c r="H4231" i="5"/>
  <c r="H4838" i="5"/>
  <c r="H5450" i="5"/>
  <c r="H5990" i="5"/>
  <c r="H6458" i="5"/>
  <c r="H6977" i="5"/>
  <c r="H7458" i="5"/>
  <c r="H7909" i="5"/>
  <c r="H8346" i="5"/>
  <c r="H751" i="5"/>
  <c r="H2463" i="5"/>
  <c r="H3786" i="5"/>
  <c r="H4785" i="5"/>
  <c r="H5578" i="5"/>
  <c r="H6387" i="5"/>
  <c r="H7007" i="5"/>
  <c r="H7633" i="5"/>
  <c r="H8297" i="5"/>
  <c r="H1058" i="5"/>
  <c r="H2744" i="5"/>
  <c r="H4006" i="5"/>
  <c r="H4905" i="5"/>
  <c r="H5722" i="5"/>
  <c r="H6454" i="5"/>
  <c r="H7099" i="5"/>
  <c r="H7803" i="5"/>
  <c r="H8447" i="5"/>
  <c r="H1088" i="5"/>
  <c r="H2765" i="5"/>
  <c r="H4189" i="5"/>
  <c r="H5001" i="5"/>
  <c r="H5726" i="5"/>
  <c r="H6459" i="5"/>
  <c r="H7128" i="5"/>
  <c r="H7805" i="5"/>
  <c r="H8462" i="5"/>
  <c r="H1164" i="5"/>
  <c r="H2906" i="5"/>
  <c r="H4210" i="5"/>
  <c r="H5069" i="5"/>
  <c r="H5844" i="5"/>
  <c r="H6549" i="5"/>
  <c r="H7135" i="5"/>
  <c r="H7884" i="5"/>
  <c r="H8469" i="5"/>
  <c r="H1403" i="5"/>
  <c r="H3052" i="5"/>
  <c r="H4300" i="5"/>
  <c r="H5087" i="5"/>
  <c r="H5969" i="5"/>
  <c r="H6595" i="5"/>
  <c r="H7238" i="5"/>
  <c r="H7936" i="5"/>
  <c r="H8577" i="5"/>
  <c r="H924" i="5"/>
  <c r="H3271" i="5"/>
  <c r="H4741" i="5"/>
  <c r="H5852" i="5"/>
  <c r="H6748" i="5"/>
  <c r="H7624" i="5"/>
  <c r="H8620" i="5"/>
  <c r="H1030" i="5"/>
  <c r="H3471" i="5"/>
  <c r="H4747" i="5"/>
  <c r="H5982" i="5"/>
  <c r="H6827" i="5"/>
  <c r="H7648" i="5"/>
  <c r="H8663" i="5"/>
  <c r="H1863" i="5"/>
  <c r="H3687" i="5"/>
  <c r="H5107" i="5"/>
  <c r="H6136" i="5"/>
  <c r="H7050" i="5"/>
  <c r="H8021" i="5"/>
  <c r="H179" i="5"/>
  <c r="H3563" i="5"/>
  <c r="H5205" i="5"/>
  <c r="H6263" i="5"/>
  <c r="H7481" i="5"/>
  <c r="H8573" i="5"/>
  <c r="H697" i="5"/>
  <c r="H3615" i="5"/>
  <c r="H5269" i="5"/>
  <c r="H6426" i="5"/>
  <c r="H7493" i="5"/>
  <c r="H8596" i="5"/>
  <c r="H1399" i="5"/>
  <c r="H3662" i="5"/>
  <c r="H5274" i="5"/>
  <c r="H6438" i="5"/>
  <c r="H7552" i="5"/>
  <c r="H8687" i="5"/>
  <c r="H2034" i="5"/>
  <c r="H4237" i="5"/>
  <c r="H5536" i="5"/>
  <c r="H6670" i="5"/>
  <c r="H7902" i="5"/>
  <c r="H2048" i="5"/>
  <c r="H4336" i="5"/>
  <c r="H5570" i="5"/>
  <c r="H6719" i="5"/>
  <c r="H7951" i="5"/>
  <c r="H2212" i="5"/>
  <c r="H4338" i="5"/>
  <c r="H5572" i="5"/>
  <c r="H6850" i="5"/>
  <c r="H8005" i="5"/>
  <c r="H4348" i="5"/>
  <c r="H6141" i="5"/>
  <c r="H8029" i="5"/>
  <c r="H4391" i="5"/>
  <c r="H6144" i="5"/>
  <c r="H8037" i="5"/>
  <c r="H2679" i="5"/>
  <c r="H5375" i="5"/>
  <c r="H7231" i="5"/>
  <c r="H2942" i="5"/>
  <c r="H5531" i="5"/>
  <c r="H7254" i="5"/>
  <c r="H4784" i="5"/>
  <c r="H7081" i="5"/>
  <c r="H2372" i="5"/>
  <c r="H5619" i="5"/>
  <c r="H7663" i="5"/>
  <c r="H3150" i="5"/>
  <c r="H6028" i="5"/>
  <c r="H8211" i="5"/>
  <c r="H3243" i="5"/>
  <c r="H6040" i="5"/>
  <c r="H8274" i="5"/>
  <c r="H3539" i="5"/>
  <c r="H6237" i="5"/>
  <c r="H8287" i="5"/>
  <c r="H7369" i="5"/>
  <c r="H3993" i="5"/>
  <c r="H7274" i="5"/>
  <c r="H3898" i="5"/>
  <c r="H8707" i="5"/>
  <c r="H5599" i="5"/>
  <c r="H8582" i="5"/>
  <c r="H8213" i="5"/>
  <c r="H7856" i="5"/>
  <c r="H7477" i="5"/>
  <c r="H7095" i="5"/>
  <c r="H6702" i="5"/>
  <c r="H6335" i="5"/>
  <c r="H5981" i="5"/>
  <c r="H5561" i="5"/>
  <c r="H5084" i="5"/>
  <c r="H4592" i="5"/>
  <c r="H4016" i="5"/>
  <c r="H3443" i="5"/>
  <c r="H2697" i="5"/>
  <c r="H1864" i="5"/>
  <c r="H882" i="5"/>
  <c r="H8479" i="5"/>
  <c r="H8159" i="5"/>
  <c r="H7782" i="5"/>
  <c r="H7397" i="5"/>
  <c r="H7013" i="5"/>
  <c r="H6665" i="5"/>
  <c r="H6266" i="5"/>
  <c r="H5894" i="5"/>
  <c r="H5492" i="5"/>
  <c r="H5061" i="5"/>
  <c r="H4569" i="5"/>
  <c r="H3991" i="5"/>
  <c r="H3246" i="5"/>
  <c r="H2506" i="5"/>
  <c r="H1784" i="5"/>
  <c r="H737" i="5"/>
  <c r="H8466" i="5"/>
  <c r="H8067" i="5"/>
  <c r="H7670" i="5"/>
  <c r="H7365" i="5"/>
  <c r="H7004" i="5"/>
  <c r="H6613" i="5"/>
  <c r="H6254" i="5"/>
  <c r="H5850" i="5"/>
  <c r="H5388" i="5"/>
  <c r="H4967" i="5"/>
  <c r="H4488" i="5"/>
  <c r="H3953" i="5"/>
  <c r="H3230" i="5"/>
  <c r="H2447" i="5"/>
  <c r="H1528" i="5"/>
  <c r="H643" i="5"/>
  <c r="H3192" i="5"/>
  <c r="H2439" i="5"/>
  <c r="H1471" i="5"/>
  <c r="H13" i="5"/>
  <c r="H31" i="5"/>
  <c r="H49" i="5"/>
  <c r="H67" i="5"/>
  <c r="H85" i="5"/>
  <c r="H103" i="5"/>
  <c r="H121" i="5"/>
  <c r="H139" i="5"/>
  <c r="H157" i="5"/>
  <c r="H175" i="5"/>
  <c r="H193" i="5"/>
  <c r="H211" i="5"/>
  <c r="H229" i="5"/>
  <c r="H247" i="5"/>
  <c r="H265" i="5"/>
  <c r="H4" i="5"/>
  <c r="H23" i="5"/>
  <c r="H42" i="5"/>
  <c r="H61" i="5"/>
  <c r="H80" i="5"/>
  <c r="H99" i="5"/>
  <c r="H118" i="5"/>
  <c r="H137" i="5"/>
  <c r="H156" i="5"/>
  <c r="H176" i="5"/>
  <c r="H195" i="5"/>
  <c r="H214" i="5"/>
  <c r="H233" i="5"/>
  <c r="H252" i="5"/>
  <c r="H271" i="5"/>
  <c r="H289" i="5"/>
  <c r="H307" i="5"/>
  <c r="H325" i="5"/>
  <c r="H343" i="5"/>
  <c r="H361" i="5"/>
  <c r="H379" i="5"/>
  <c r="H397" i="5"/>
  <c r="H415" i="5"/>
  <c r="H433" i="5"/>
  <c r="H451" i="5"/>
  <c r="H469" i="5"/>
  <c r="H487" i="5"/>
  <c r="H505" i="5"/>
  <c r="H523" i="5"/>
  <c r="H541" i="5"/>
  <c r="H559" i="5"/>
  <c r="H577" i="5"/>
  <c r="H595" i="5"/>
  <c r="H613" i="5"/>
  <c r="H631" i="5"/>
  <c r="H649" i="5"/>
  <c r="H667" i="5"/>
  <c r="H685" i="5"/>
  <c r="H703" i="5"/>
  <c r="H721" i="5"/>
  <c r="H739" i="5"/>
  <c r="H757" i="5"/>
  <c r="H775" i="5"/>
  <c r="H793" i="5"/>
  <c r="H811" i="5"/>
  <c r="H829" i="5"/>
  <c r="H847" i="5"/>
  <c r="H865" i="5"/>
  <c r="H883" i="5"/>
  <c r="H901" i="5"/>
  <c r="H919" i="5"/>
  <c r="H937" i="5"/>
  <c r="H955" i="5"/>
  <c r="H973" i="5"/>
  <c r="H991" i="5"/>
  <c r="H1009" i="5"/>
  <c r="H1027" i="5"/>
  <c r="H1045" i="5"/>
  <c r="H1063" i="5"/>
  <c r="H1081" i="5"/>
  <c r="H1099" i="5"/>
  <c r="H1117" i="5"/>
  <c r="H1135" i="5"/>
  <c r="H1153" i="5"/>
  <c r="H1171" i="5"/>
  <c r="H1189" i="5"/>
  <c r="H1207" i="5"/>
  <c r="H1225" i="5"/>
  <c r="H1243" i="5"/>
  <c r="H1261" i="5"/>
  <c r="H1279" i="5"/>
  <c r="H1297" i="5"/>
  <c r="H1315" i="5"/>
  <c r="H1333" i="5"/>
  <c r="H1351" i="5"/>
  <c r="H1369" i="5"/>
  <c r="H1387" i="5"/>
  <c r="H1405" i="5"/>
  <c r="H1423" i="5"/>
  <c r="H1441" i="5"/>
  <c r="H1459" i="5"/>
  <c r="H1477" i="5"/>
  <c r="H1495" i="5"/>
  <c r="H1513" i="5"/>
  <c r="H1531" i="5"/>
  <c r="H1549" i="5"/>
  <c r="H1567" i="5"/>
  <c r="H1585" i="5"/>
  <c r="H1603" i="5"/>
  <c r="H1621" i="5"/>
  <c r="H1639" i="5"/>
  <c r="H1657" i="5"/>
  <c r="H1675" i="5"/>
  <c r="H1693" i="5"/>
  <c r="H1711" i="5"/>
  <c r="H1729" i="5"/>
  <c r="H1747" i="5"/>
  <c r="H1765" i="5"/>
  <c r="H1783" i="5"/>
  <c r="H1801" i="5"/>
  <c r="H1819" i="5"/>
  <c r="H1837" i="5"/>
  <c r="H1855" i="5"/>
  <c r="H1873" i="5"/>
  <c r="H1891" i="5"/>
  <c r="H1909" i="5"/>
  <c r="H1927" i="5"/>
  <c r="H1945" i="5"/>
  <c r="H1963" i="5"/>
  <c r="H1981" i="5"/>
  <c r="H1999" i="5"/>
  <c r="H2017" i="5"/>
  <c r="H2035" i="5"/>
  <c r="H2053" i="5"/>
  <c r="H2071" i="5"/>
  <c r="H2089" i="5"/>
  <c r="H2107" i="5"/>
  <c r="H2125" i="5"/>
  <c r="H2143" i="5"/>
  <c r="H2161" i="5"/>
  <c r="H2179" i="5"/>
  <c r="H2197" i="5"/>
  <c r="H2215" i="5"/>
  <c r="H2233" i="5"/>
  <c r="H2251" i="5"/>
  <c r="H2269" i="5"/>
  <c r="H2287" i="5"/>
  <c r="H2305" i="5"/>
  <c r="H9" i="5"/>
  <c r="H29" i="5"/>
  <c r="H50" i="5"/>
  <c r="H70" i="5"/>
  <c r="H90" i="5"/>
  <c r="H110" i="5"/>
  <c r="H130" i="5"/>
  <c r="H150" i="5"/>
  <c r="H170" i="5"/>
  <c r="H190" i="5"/>
  <c r="H210" i="5"/>
  <c r="H231" i="5"/>
  <c r="H251" i="5"/>
  <c r="H272" i="5"/>
  <c r="H291" i="5"/>
  <c r="H310" i="5"/>
  <c r="H329" i="5"/>
  <c r="H348" i="5"/>
  <c r="H367" i="5"/>
  <c r="H386" i="5"/>
  <c r="H405" i="5"/>
  <c r="H424" i="5"/>
  <c r="H443" i="5"/>
  <c r="H462" i="5"/>
  <c r="H481" i="5"/>
  <c r="H500" i="5"/>
  <c r="H519" i="5"/>
  <c r="H538" i="5"/>
  <c r="H557" i="5"/>
  <c r="H576" i="5"/>
  <c r="H596" i="5"/>
  <c r="H615" i="5"/>
  <c r="H634" i="5"/>
  <c r="H653" i="5"/>
  <c r="H672" i="5"/>
  <c r="H691" i="5"/>
  <c r="H710" i="5"/>
  <c r="H729" i="5"/>
  <c r="H748" i="5"/>
  <c r="H767" i="5"/>
  <c r="H786" i="5"/>
  <c r="H805" i="5"/>
  <c r="H824" i="5"/>
  <c r="H843" i="5"/>
  <c r="H862" i="5"/>
  <c r="H881" i="5"/>
  <c r="H900" i="5"/>
  <c r="H920" i="5"/>
  <c r="H939" i="5"/>
  <c r="H958" i="5"/>
  <c r="H977" i="5"/>
  <c r="H996" i="5"/>
  <c r="H1015" i="5"/>
  <c r="H1034" i="5"/>
  <c r="H1053" i="5"/>
  <c r="H1072" i="5"/>
  <c r="H1091" i="5"/>
  <c r="H1110" i="5"/>
  <c r="H1129" i="5"/>
  <c r="H1148" i="5"/>
  <c r="H1167" i="5"/>
  <c r="H1186" i="5"/>
  <c r="H1205" i="5"/>
  <c r="H1224" i="5"/>
  <c r="H1244" i="5"/>
  <c r="H1263" i="5"/>
  <c r="H1282" i="5"/>
  <c r="H1301" i="5"/>
  <c r="H1320" i="5"/>
  <c r="H1339" i="5"/>
  <c r="H1358" i="5"/>
  <c r="H1377" i="5"/>
  <c r="H1396" i="5"/>
  <c r="H1415" i="5"/>
  <c r="H1434" i="5"/>
  <c r="H1453" i="5"/>
  <c r="H1472" i="5"/>
  <c r="H1491" i="5"/>
  <c r="H1510" i="5"/>
  <c r="H1529" i="5"/>
  <c r="H1548" i="5"/>
  <c r="H1568" i="5"/>
  <c r="H1587" i="5"/>
  <c r="H1606" i="5"/>
  <c r="H1625" i="5"/>
  <c r="H1644" i="5"/>
  <c r="H1663" i="5"/>
  <c r="H1682" i="5"/>
  <c r="H1701" i="5"/>
  <c r="H1720" i="5"/>
  <c r="H1739" i="5"/>
  <c r="H1758" i="5"/>
  <c r="H1777" i="5"/>
  <c r="H1796" i="5"/>
  <c r="H1815" i="5"/>
  <c r="H1834" i="5"/>
  <c r="H1853" i="5"/>
  <c r="H1872" i="5"/>
  <c r="H1892" i="5"/>
  <c r="H1911" i="5"/>
  <c r="H1930" i="5"/>
  <c r="H1949" i="5"/>
  <c r="H1968" i="5"/>
  <c r="H1987" i="5"/>
  <c r="H2006" i="5"/>
  <c r="H2025" i="5"/>
  <c r="H2044" i="5"/>
  <c r="H2063" i="5"/>
  <c r="H2082" i="5"/>
  <c r="H2101" i="5"/>
  <c r="H2120" i="5"/>
  <c r="H2139" i="5"/>
  <c r="H2158" i="5"/>
  <c r="H2177" i="5"/>
  <c r="H2196" i="5"/>
  <c r="H2216" i="5"/>
  <c r="H2235" i="5"/>
  <c r="H2254" i="5"/>
  <c r="H2273" i="5"/>
  <c r="H2292" i="5"/>
  <c r="H2311" i="5"/>
  <c r="H2329" i="5"/>
  <c r="H2347" i="5"/>
  <c r="H2365" i="5"/>
  <c r="H2383" i="5"/>
  <c r="H2401" i="5"/>
  <c r="H2419" i="5"/>
  <c r="H2437" i="5"/>
  <c r="H2455" i="5"/>
  <c r="H2473" i="5"/>
  <c r="H2491" i="5"/>
  <c r="H2509" i="5"/>
  <c r="H2527" i="5"/>
  <c r="H2545" i="5"/>
  <c r="H2563" i="5"/>
  <c r="H2581" i="5"/>
  <c r="H2599" i="5"/>
  <c r="H2617" i="5"/>
  <c r="H2635" i="5"/>
  <c r="H2653" i="5"/>
  <c r="H2671" i="5"/>
  <c r="H2689" i="5"/>
  <c r="H2707" i="5"/>
  <c r="H2725" i="5"/>
  <c r="H2743" i="5"/>
  <c r="H2761" i="5"/>
  <c r="H2779" i="5"/>
  <c r="H2797" i="5"/>
  <c r="H2815" i="5"/>
  <c r="H2833" i="5"/>
  <c r="H2851" i="5"/>
  <c r="H2869" i="5"/>
  <c r="H2887" i="5"/>
  <c r="H2905" i="5"/>
  <c r="H2923" i="5"/>
  <c r="H2941" i="5"/>
  <c r="H2959" i="5"/>
  <c r="H2977" i="5"/>
  <c r="H2995" i="5"/>
  <c r="H3013" i="5"/>
  <c r="H3031" i="5"/>
  <c r="H3049" i="5"/>
  <c r="H3067" i="5"/>
  <c r="H3085" i="5"/>
  <c r="H3103" i="5"/>
  <c r="H3121" i="5"/>
  <c r="H3139" i="5"/>
  <c r="H3157" i="5"/>
  <c r="H3175" i="5"/>
  <c r="H3193" i="5"/>
  <c r="H3211" i="5"/>
  <c r="H3229" i="5"/>
  <c r="H3247" i="5"/>
  <c r="H3265" i="5"/>
  <c r="H3283" i="5"/>
  <c r="H3301" i="5"/>
  <c r="H3319" i="5"/>
  <c r="H3337" i="5"/>
  <c r="H3355" i="5"/>
  <c r="H3373" i="5"/>
  <c r="H3391" i="5"/>
  <c r="H3409" i="5"/>
  <c r="H3427" i="5"/>
  <c r="H3445" i="5"/>
  <c r="H3463" i="5"/>
  <c r="H3481" i="5"/>
  <c r="H3499" i="5"/>
  <c r="H3517" i="5"/>
  <c r="H3535" i="5"/>
  <c r="H3553" i="5"/>
  <c r="H3571" i="5"/>
  <c r="H3589" i="5"/>
  <c r="H3607" i="5"/>
  <c r="H3625" i="5"/>
  <c r="H3643" i="5"/>
  <c r="H3661" i="5"/>
  <c r="H3679" i="5"/>
  <c r="H3697" i="5"/>
  <c r="H3715" i="5"/>
  <c r="H5" i="5"/>
  <c r="H26" i="5"/>
  <c r="H47" i="5"/>
  <c r="H69" i="5"/>
  <c r="H91" i="5"/>
  <c r="H112" i="5"/>
  <c r="H133" i="5"/>
  <c r="H154" i="5"/>
  <c r="H177" i="5"/>
  <c r="H198" i="5"/>
  <c r="H219" i="5"/>
  <c r="H240" i="5"/>
  <c r="H261" i="5"/>
  <c r="H282" i="5"/>
  <c r="H302" i="5"/>
  <c r="H322" i="5"/>
  <c r="H342" i="5"/>
  <c r="H363" i="5"/>
  <c r="H383" i="5"/>
  <c r="H403" i="5"/>
  <c r="H423" i="5"/>
  <c r="H444" i="5"/>
  <c r="H464" i="5"/>
  <c r="H484" i="5"/>
  <c r="H504" i="5"/>
  <c r="H525" i="5"/>
  <c r="H545" i="5"/>
  <c r="H565" i="5"/>
  <c r="H585" i="5"/>
  <c r="H605" i="5"/>
  <c r="H625" i="5"/>
  <c r="H645" i="5"/>
  <c r="H665" i="5"/>
  <c r="H686" i="5"/>
  <c r="H706" i="5"/>
  <c r="H726" i="5"/>
  <c r="H746" i="5"/>
  <c r="H766" i="5"/>
  <c r="H787" i="5"/>
  <c r="H807" i="5"/>
  <c r="H827" i="5"/>
  <c r="H848" i="5"/>
  <c r="H868" i="5"/>
  <c r="H888" i="5"/>
  <c r="H908" i="5"/>
  <c r="H928" i="5"/>
  <c r="H948" i="5"/>
  <c r="H968" i="5"/>
  <c r="H988" i="5"/>
  <c r="H1008" i="5"/>
  <c r="H1029" i="5"/>
  <c r="H1049" i="5"/>
  <c r="H1069" i="5"/>
  <c r="H1089" i="5"/>
  <c r="H1109" i="5"/>
  <c r="H1130" i="5"/>
  <c r="H1150" i="5"/>
  <c r="H1170" i="5"/>
  <c r="H1191" i="5"/>
  <c r="H1211" i="5"/>
  <c r="H1231" i="5"/>
  <c r="H1251" i="5"/>
  <c r="H1271" i="5"/>
  <c r="H1291" i="5"/>
  <c r="H1311" i="5"/>
  <c r="H1331" i="5"/>
  <c r="H1352" i="5"/>
  <c r="H1372" i="5"/>
  <c r="H1392" i="5"/>
  <c r="H1412" i="5"/>
  <c r="H1432" i="5"/>
  <c r="H1452" i="5"/>
  <c r="H1473" i="5"/>
  <c r="H1493" i="5"/>
  <c r="H1514" i="5"/>
  <c r="H1534" i="5"/>
  <c r="H1554" i="5"/>
  <c r="H1574" i="5"/>
  <c r="H1594" i="5"/>
  <c r="H1614" i="5"/>
  <c r="H1634" i="5"/>
  <c r="H1654" i="5"/>
  <c r="H1674" i="5"/>
  <c r="H1695" i="5"/>
  <c r="H1715" i="5"/>
  <c r="H1735" i="5"/>
  <c r="H1755" i="5"/>
  <c r="H1775" i="5"/>
  <c r="H1795" i="5"/>
  <c r="H1816" i="5"/>
  <c r="H1836" i="5"/>
  <c r="H1857" i="5"/>
  <c r="H1877" i="5"/>
  <c r="H1897" i="5"/>
  <c r="H1917" i="5"/>
  <c r="H1937" i="5"/>
  <c r="H1957" i="5"/>
  <c r="H1977" i="5"/>
  <c r="H1997" i="5"/>
  <c r="H2018" i="5"/>
  <c r="H2038" i="5"/>
  <c r="H2058" i="5"/>
  <c r="H2078" i="5"/>
  <c r="H2098" i="5"/>
  <c r="H2118" i="5"/>
  <c r="H2138" i="5"/>
  <c r="H2159" i="5"/>
  <c r="H2180" i="5"/>
  <c r="H2200" i="5"/>
  <c r="H2220" i="5"/>
  <c r="H2240" i="5"/>
  <c r="H2260" i="5"/>
  <c r="H2280" i="5"/>
  <c r="H2300" i="5"/>
  <c r="H2320" i="5"/>
  <c r="H2339" i="5"/>
  <c r="H2358" i="5"/>
  <c r="H2377" i="5"/>
  <c r="H2396" i="5"/>
  <c r="H2415" i="5"/>
  <c r="H2434" i="5"/>
  <c r="H2453" i="5"/>
  <c r="H2472" i="5"/>
  <c r="H2492" i="5"/>
  <c r="H2511" i="5"/>
  <c r="H2530" i="5"/>
  <c r="H2549" i="5"/>
  <c r="H2568" i="5"/>
  <c r="H2587" i="5"/>
  <c r="H2606" i="5"/>
  <c r="H2625" i="5"/>
  <c r="H2644" i="5"/>
  <c r="H2663" i="5"/>
  <c r="H2682" i="5"/>
  <c r="H2701" i="5"/>
  <c r="H2720" i="5"/>
  <c r="H2739" i="5"/>
  <c r="H2758" i="5"/>
  <c r="H2777" i="5"/>
  <c r="H2796" i="5"/>
  <c r="H2816" i="5"/>
  <c r="H2835" i="5"/>
  <c r="H2854" i="5"/>
  <c r="H2873" i="5"/>
  <c r="H2892" i="5"/>
  <c r="H2911" i="5"/>
  <c r="H2930" i="5"/>
  <c r="H2949" i="5"/>
  <c r="H2968" i="5"/>
  <c r="H2987" i="5"/>
  <c r="H3006" i="5"/>
  <c r="H3025" i="5"/>
  <c r="H3044" i="5"/>
  <c r="H3063" i="5"/>
  <c r="H3082" i="5"/>
  <c r="H3101" i="5"/>
  <c r="H3120" i="5"/>
  <c r="H3140" i="5"/>
  <c r="H3159" i="5"/>
  <c r="H3178" i="5"/>
  <c r="H3197" i="5"/>
  <c r="H3216" i="5"/>
  <c r="H3235" i="5"/>
  <c r="H3254" i="5"/>
  <c r="H3273" i="5"/>
  <c r="H3292" i="5"/>
  <c r="H3311" i="5"/>
  <c r="H3330" i="5"/>
  <c r="H3349" i="5"/>
  <c r="H3368" i="5"/>
  <c r="H3387" i="5"/>
  <c r="H3406" i="5"/>
  <c r="H3425" i="5"/>
  <c r="H3444" i="5"/>
  <c r="H3464" i="5"/>
  <c r="H3483" i="5"/>
  <c r="H3502" i="5"/>
  <c r="H3521" i="5"/>
  <c r="H3540" i="5"/>
  <c r="H3559" i="5"/>
  <c r="H3578" i="5"/>
  <c r="H3597" i="5"/>
  <c r="H3616" i="5"/>
  <c r="H3635" i="5"/>
  <c r="H3654" i="5"/>
  <c r="H3673" i="5"/>
  <c r="H3692" i="5"/>
  <c r="H3711" i="5"/>
  <c r="H3730" i="5"/>
  <c r="H3748" i="5"/>
  <c r="H3766" i="5"/>
  <c r="H3784" i="5"/>
  <c r="H3802" i="5"/>
  <c r="H3820" i="5"/>
  <c r="H3838" i="5"/>
  <c r="H3856" i="5"/>
  <c r="H3874" i="5"/>
  <c r="H3892" i="5"/>
  <c r="H3910" i="5"/>
  <c r="H3928" i="5"/>
  <c r="H3946" i="5"/>
  <c r="H3964" i="5"/>
  <c r="H3982" i="5"/>
  <c r="H4000" i="5"/>
  <c r="H4018" i="5"/>
  <c r="H4036" i="5"/>
  <c r="H4054" i="5"/>
  <c r="H4072" i="5"/>
  <c r="H4090" i="5"/>
  <c r="H4108" i="5"/>
  <c r="H4126" i="5"/>
  <c r="H4144" i="5"/>
  <c r="H4162" i="5"/>
  <c r="H4180" i="5"/>
  <c r="H4198" i="5"/>
  <c r="H4216" i="5"/>
  <c r="H4234" i="5"/>
  <c r="H4252" i="5"/>
  <c r="H4270" i="5"/>
  <c r="H4288" i="5"/>
  <c r="H4306" i="5"/>
  <c r="H4324" i="5"/>
  <c r="H4342" i="5"/>
  <c r="H4360" i="5"/>
  <c r="H4378" i="5"/>
  <c r="H4396" i="5"/>
  <c r="H4414" i="5"/>
  <c r="H4432" i="5"/>
  <c r="H4450" i="5"/>
  <c r="H4468" i="5"/>
  <c r="H4486" i="5"/>
  <c r="H4504" i="5"/>
  <c r="H4522" i="5"/>
  <c r="H4540" i="5"/>
  <c r="H4558" i="5"/>
  <c r="H4576" i="5"/>
  <c r="H4594" i="5"/>
  <c r="H4612" i="5"/>
  <c r="H4630" i="5"/>
  <c r="H4648" i="5"/>
  <c r="H4666" i="5"/>
  <c r="H4684" i="5"/>
  <c r="H4702" i="5"/>
  <c r="H4720" i="5"/>
  <c r="H4738" i="5"/>
  <c r="H4756" i="5"/>
  <c r="H4774" i="5"/>
  <c r="H4792" i="5"/>
  <c r="H4810" i="5"/>
  <c r="H4828" i="5"/>
  <c r="H4846" i="5"/>
  <c r="H4864" i="5"/>
  <c r="H4882" i="5"/>
  <c r="H4900" i="5"/>
  <c r="H4918" i="5"/>
  <c r="H4936" i="5"/>
  <c r="H4954" i="5"/>
  <c r="H4972" i="5"/>
  <c r="H4990" i="5"/>
  <c r="H5008" i="5"/>
  <c r="H5026" i="5"/>
  <c r="H5044" i="5"/>
  <c r="H5062" i="5"/>
  <c r="H5080" i="5"/>
  <c r="H5098" i="5"/>
  <c r="H5116" i="5"/>
  <c r="H5134" i="5"/>
  <c r="H5152" i="5"/>
  <c r="H5170" i="5"/>
  <c r="H5188" i="5"/>
  <c r="H5206" i="5"/>
  <c r="H5224" i="5"/>
  <c r="H5242" i="5"/>
  <c r="H5260" i="5"/>
  <c r="H5278" i="5"/>
  <c r="H5296" i="5"/>
  <c r="H5314" i="5"/>
  <c r="H5332" i="5"/>
  <c r="H5350" i="5"/>
  <c r="H5368" i="5"/>
  <c r="H5386" i="5"/>
  <c r="H5404" i="5"/>
  <c r="H5422" i="5"/>
  <c r="H5440" i="5"/>
  <c r="H5458" i="5"/>
  <c r="H5476" i="5"/>
  <c r="H5494" i="5"/>
  <c r="H5512" i="5"/>
  <c r="H5530" i="5"/>
  <c r="H5548" i="5"/>
  <c r="H5566" i="5"/>
  <c r="H5584" i="5"/>
  <c r="H5602" i="5"/>
  <c r="H5620" i="5"/>
  <c r="H5638" i="5"/>
  <c r="H5656" i="5"/>
  <c r="H5674" i="5"/>
  <c r="H5692" i="5"/>
  <c r="H5710" i="5"/>
  <c r="H5728" i="5"/>
  <c r="H5746" i="5"/>
  <c r="H5764" i="5"/>
  <c r="H5782" i="5"/>
  <c r="H5800" i="5"/>
  <c r="H5818" i="5"/>
  <c r="H5836" i="5"/>
  <c r="H5854" i="5"/>
  <c r="H5872" i="5"/>
  <c r="H5890" i="5"/>
  <c r="H5908" i="5"/>
  <c r="H5926" i="5"/>
  <c r="H5944" i="5"/>
  <c r="H5962" i="5"/>
  <c r="H5980" i="5"/>
  <c r="H5998" i="5"/>
  <c r="H6016" i="5"/>
  <c r="H6034" i="5"/>
  <c r="H6052" i="5"/>
  <c r="H6070" i="5"/>
  <c r="H6088" i="5"/>
  <c r="H6106" i="5"/>
  <c r="H6124" i="5"/>
  <c r="H6142" i="5"/>
  <c r="H6160" i="5"/>
  <c r="H6178" i="5"/>
  <c r="H6196" i="5"/>
  <c r="H6214" i="5"/>
  <c r="H6232" i="5"/>
  <c r="H6250" i="5"/>
  <c r="H6268" i="5"/>
  <c r="H6286" i="5"/>
  <c r="H6304" i="5"/>
  <c r="H6322" i="5"/>
  <c r="H6340" i="5"/>
  <c r="H6358" i="5"/>
  <c r="H6376" i="5"/>
  <c r="H6394" i="5"/>
  <c r="H6412" i="5"/>
  <c r="H6430" i="5"/>
  <c r="H6448" i="5"/>
  <c r="H6466" i="5"/>
  <c r="H6484" i="5"/>
  <c r="H6502" i="5"/>
  <c r="H6520" i="5"/>
  <c r="H6538" i="5"/>
  <c r="H6556" i="5"/>
  <c r="H6574" i="5"/>
  <c r="H6592" i="5"/>
  <c r="H6610" i="5"/>
  <c r="H6628" i="5"/>
  <c r="H6646" i="5"/>
  <c r="H6664" i="5"/>
  <c r="H6682" i="5"/>
  <c r="H6700" i="5"/>
  <c r="H6718" i="5"/>
  <c r="H6736" i="5"/>
  <c r="H6754" i="5"/>
  <c r="H6772" i="5"/>
  <c r="H6790" i="5"/>
  <c r="H6808" i="5"/>
  <c r="H6826" i="5"/>
  <c r="H6844" i="5"/>
  <c r="H6862" i="5"/>
  <c r="H6880" i="5"/>
  <c r="H6898" i="5"/>
  <c r="H6916" i="5"/>
  <c r="H6934" i="5"/>
  <c r="H6952" i="5"/>
  <c r="H6970" i="5"/>
  <c r="H6988" i="5"/>
  <c r="H7006" i="5"/>
  <c r="H7024" i="5"/>
  <c r="H7042" i="5"/>
  <c r="H7060" i="5"/>
  <c r="H7078" i="5"/>
  <c r="H7096" i="5"/>
  <c r="H7114" i="5"/>
  <c r="H7132" i="5"/>
  <c r="H7150" i="5"/>
  <c r="H7168" i="5"/>
  <c r="H7186" i="5"/>
  <c r="H7204" i="5"/>
  <c r="H7222" i="5"/>
  <c r="H7240" i="5"/>
  <c r="H7258" i="5"/>
  <c r="H7276" i="5"/>
  <c r="H7294" i="5"/>
  <c r="H7312" i="5"/>
  <c r="H7330" i="5"/>
  <c r="H7348" i="5"/>
  <c r="H7366" i="5"/>
  <c r="H7384" i="5"/>
  <c r="H7402" i="5"/>
  <c r="H7420" i="5"/>
  <c r="H7438" i="5"/>
  <c r="H7456" i="5"/>
  <c r="H7474" i="5"/>
  <c r="H7492" i="5"/>
  <c r="H7510" i="5"/>
  <c r="H7528" i="5"/>
  <c r="H7546" i="5"/>
  <c r="H7564" i="5"/>
  <c r="H7582" i="5"/>
  <c r="H7600" i="5"/>
  <c r="H7618" i="5"/>
  <c r="H7636" i="5"/>
  <c r="H7654" i="5"/>
  <c r="H7672" i="5"/>
  <c r="H7690" i="5"/>
  <c r="H7708" i="5"/>
  <c r="H7726" i="5"/>
  <c r="H7744" i="5"/>
  <c r="H7762" i="5"/>
  <c r="H7780" i="5"/>
  <c r="H7798" i="5"/>
  <c r="H7816" i="5"/>
  <c r="H7834" i="5"/>
  <c r="H7852" i="5"/>
  <c r="H7870" i="5"/>
  <c r="H7888" i="5"/>
  <c r="H7906" i="5"/>
  <c r="H7924" i="5"/>
  <c r="H7942" i="5"/>
  <c r="H7960" i="5"/>
  <c r="H7978" i="5"/>
  <c r="H7996" i="5"/>
  <c r="H8014" i="5"/>
  <c r="H8032" i="5"/>
  <c r="H8050" i="5"/>
  <c r="H8068" i="5"/>
  <c r="H8086" i="5"/>
  <c r="H8104" i="5"/>
  <c r="H8122" i="5"/>
  <c r="H8140" i="5"/>
  <c r="H8158" i="5"/>
  <c r="H8176" i="5"/>
  <c r="H8194" i="5"/>
  <c r="H8212" i="5"/>
  <c r="H8230" i="5"/>
  <c r="H8248" i="5"/>
  <c r="H8266" i="5"/>
  <c r="H8284" i="5"/>
  <c r="H8302" i="5"/>
  <c r="H8320" i="5"/>
  <c r="H8338" i="5"/>
  <c r="H8356" i="5"/>
  <c r="H8374" i="5"/>
  <c r="H8392" i="5"/>
  <c r="H8410" i="5"/>
  <c r="H8428" i="5"/>
  <c r="H8446" i="5"/>
  <c r="H8464" i="5"/>
  <c r="H8482" i="5"/>
  <c r="H8500" i="5"/>
  <c r="H8518" i="5"/>
  <c r="H8536" i="5"/>
  <c r="H8554" i="5"/>
  <c r="H8572" i="5"/>
  <c r="H8590" i="5"/>
  <c r="H8608" i="5"/>
  <c r="H8626" i="5"/>
  <c r="H8644" i="5"/>
  <c r="H8662" i="5"/>
  <c r="H8680" i="5"/>
  <c r="H8698" i="5"/>
  <c r="H8716" i="5"/>
  <c r="H8734" i="5"/>
  <c r="H8752" i="5"/>
  <c r="H8770" i="5"/>
  <c r="H11" i="5"/>
  <c r="H33" i="5"/>
  <c r="H54" i="5"/>
  <c r="H75" i="5"/>
  <c r="H96" i="5"/>
  <c r="H117" i="5"/>
  <c r="H140" i="5"/>
  <c r="H161" i="5"/>
  <c r="H182" i="5"/>
  <c r="H203" i="5"/>
  <c r="H224" i="5"/>
  <c r="H245" i="5"/>
  <c r="H267" i="5"/>
  <c r="H287" i="5"/>
  <c r="H308" i="5"/>
  <c r="H328" i="5"/>
  <c r="H349" i="5"/>
  <c r="H369" i="5"/>
  <c r="H389" i="5"/>
  <c r="H409" i="5"/>
  <c r="H429" i="5"/>
  <c r="H449" i="5"/>
  <c r="H470" i="5"/>
  <c r="H490" i="5"/>
  <c r="H510" i="5"/>
  <c r="H530" i="5"/>
  <c r="H550" i="5"/>
  <c r="H570" i="5"/>
  <c r="H590" i="5"/>
  <c r="H610" i="5"/>
  <c r="H630" i="5"/>
  <c r="H651" i="5"/>
  <c r="H671" i="5"/>
  <c r="H692" i="5"/>
  <c r="H712" i="5"/>
  <c r="H732" i="5"/>
  <c r="H752" i="5"/>
  <c r="H772" i="5"/>
  <c r="H792" i="5"/>
  <c r="H813" i="5"/>
  <c r="H833" i="5"/>
  <c r="H853" i="5"/>
  <c r="H873" i="5"/>
  <c r="H893" i="5"/>
  <c r="H913" i="5"/>
  <c r="H933" i="5"/>
  <c r="H953" i="5"/>
  <c r="H974" i="5"/>
  <c r="H994" i="5"/>
  <c r="H1014" i="5"/>
  <c r="H1035" i="5"/>
  <c r="H1055" i="5"/>
  <c r="H1075" i="5"/>
  <c r="H1095" i="5"/>
  <c r="H1115" i="5"/>
  <c r="H1136" i="5"/>
  <c r="H1156" i="5"/>
  <c r="H1176" i="5"/>
  <c r="H1196" i="5"/>
  <c r="H1216" i="5"/>
  <c r="H1236" i="5"/>
  <c r="H1256" i="5"/>
  <c r="H1276" i="5"/>
  <c r="H1296" i="5"/>
  <c r="H1317" i="5"/>
  <c r="H1337" i="5"/>
  <c r="H1357" i="5"/>
  <c r="H1378" i="5"/>
  <c r="H1398" i="5"/>
  <c r="H1418" i="5"/>
  <c r="H1438" i="5"/>
  <c r="H1458" i="5"/>
  <c r="H1479" i="5"/>
  <c r="H1499" i="5"/>
  <c r="H1519" i="5"/>
  <c r="H1539" i="5"/>
  <c r="H1559" i="5"/>
  <c r="H1579" i="5"/>
  <c r="H1599" i="5"/>
  <c r="H1619" i="5"/>
  <c r="H1640" i="5"/>
  <c r="H1660" i="5"/>
  <c r="H1680" i="5"/>
  <c r="H1700" i="5"/>
  <c r="H1721" i="5"/>
  <c r="H1741" i="5"/>
  <c r="H1761" i="5"/>
  <c r="H1781" i="5"/>
  <c r="H1802" i="5"/>
  <c r="H1822" i="5"/>
  <c r="H1842" i="5"/>
  <c r="H1862" i="5"/>
  <c r="H1882" i="5"/>
  <c r="H1902" i="5"/>
  <c r="H1922" i="5"/>
  <c r="H1942" i="5"/>
  <c r="H1962" i="5"/>
  <c r="H1983" i="5"/>
  <c r="H2003" i="5"/>
  <c r="H2023" i="5"/>
  <c r="H2043" i="5"/>
  <c r="H2064" i="5"/>
  <c r="H2084" i="5"/>
  <c r="H2104" i="5"/>
  <c r="H2124" i="5"/>
  <c r="H2145" i="5"/>
  <c r="H2165" i="5"/>
  <c r="H2185" i="5"/>
  <c r="H2205" i="5"/>
  <c r="H2225" i="5"/>
  <c r="H2245" i="5"/>
  <c r="H2265" i="5"/>
  <c r="H2285" i="5"/>
  <c r="H2306" i="5"/>
  <c r="H2325" i="5"/>
  <c r="H2344" i="5"/>
  <c r="H2363" i="5"/>
  <c r="H2382" i="5"/>
  <c r="H2402" i="5"/>
  <c r="H2421" i="5"/>
  <c r="H2440" i="5"/>
  <c r="H2459" i="5"/>
  <c r="H2478" i="5"/>
  <c r="H2497" i="5"/>
  <c r="H2516" i="5"/>
  <c r="H2535" i="5"/>
  <c r="H2554" i="5"/>
  <c r="H2573" i="5"/>
  <c r="H2592" i="5"/>
  <c r="H2611" i="5"/>
  <c r="H2630" i="5"/>
  <c r="H2649" i="5"/>
  <c r="H2668" i="5"/>
  <c r="H2687" i="5"/>
  <c r="H2706" i="5"/>
  <c r="H2726" i="5"/>
  <c r="H2745" i="5"/>
  <c r="H2764" i="5"/>
  <c r="H2783" i="5"/>
  <c r="H2802" i="5"/>
  <c r="H2821" i="5"/>
  <c r="H2840" i="5"/>
  <c r="H2859" i="5"/>
  <c r="H2878" i="5"/>
  <c r="H2897" i="5"/>
  <c r="H2916" i="5"/>
  <c r="H2935" i="5"/>
  <c r="H2954" i="5"/>
  <c r="H2973" i="5"/>
  <c r="H2992" i="5"/>
  <c r="H3011" i="5"/>
  <c r="H3030" i="5"/>
  <c r="H3050" i="5"/>
  <c r="H3069" i="5"/>
  <c r="H3088" i="5"/>
  <c r="H3107" i="5"/>
  <c r="H3126" i="5"/>
  <c r="H3145" i="5"/>
  <c r="H3164" i="5"/>
  <c r="H3183" i="5"/>
  <c r="H3202" i="5"/>
  <c r="H3221" i="5"/>
  <c r="H3240" i="5"/>
  <c r="H3259" i="5"/>
  <c r="H3278" i="5"/>
  <c r="H3297" i="5"/>
  <c r="H3316" i="5"/>
  <c r="H3335" i="5"/>
  <c r="H3354" i="5"/>
  <c r="H3374" i="5"/>
  <c r="H3393" i="5"/>
  <c r="H3412" i="5"/>
  <c r="H3431" i="5"/>
  <c r="H3450" i="5"/>
  <c r="H3469" i="5"/>
  <c r="H3488" i="5"/>
  <c r="H3507" i="5"/>
  <c r="H3526" i="5"/>
  <c r="H3545" i="5"/>
  <c r="H3564" i="5"/>
  <c r="H3583" i="5"/>
  <c r="H3602" i="5"/>
  <c r="H3621" i="5"/>
  <c r="H3640" i="5"/>
  <c r="H3659" i="5"/>
  <c r="H3678" i="5"/>
  <c r="H3698" i="5"/>
  <c r="H3717" i="5"/>
  <c r="H3735" i="5"/>
  <c r="H3753" i="5"/>
  <c r="H3771" i="5"/>
  <c r="H3789" i="5"/>
  <c r="H3807" i="5"/>
  <c r="H3825" i="5"/>
  <c r="H3843" i="5"/>
  <c r="H3861" i="5"/>
  <c r="H3879" i="5"/>
  <c r="H3897" i="5"/>
  <c r="H3915" i="5"/>
  <c r="H3933" i="5"/>
  <c r="H3951" i="5"/>
  <c r="H3969" i="5"/>
  <c r="H3987" i="5"/>
  <c r="H4005" i="5"/>
  <c r="H4023" i="5"/>
  <c r="H4041" i="5"/>
  <c r="H4059" i="5"/>
  <c r="H4077" i="5"/>
  <c r="H4095" i="5"/>
  <c r="H4113" i="5"/>
  <c r="H4131" i="5"/>
  <c r="H4149" i="5"/>
  <c r="H4167" i="5"/>
  <c r="H4185" i="5"/>
  <c r="H4203" i="5"/>
  <c r="H4221" i="5"/>
  <c r="H4239" i="5"/>
  <c r="H4257" i="5"/>
  <c r="H4275" i="5"/>
  <c r="H4293" i="5"/>
  <c r="H15" i="5"/>
  <c r="H38" i="5"/>
  <c r="H62" i="5"/>
  <c r="H86" i="5"/>
  <c r="H109" i="5"/>
  <c r="H134" i="5"/>
  <c r="H159" i="5"/>
  <c r="H183" i="5"/>
  <c r="H206" i="5"/>
  <c r="H230" i="5"/>
  <c r="H255" i="5"/>
  <c r="H278" i="5"/>
  <c r="H300" i="5"/>
  <c r="H323" i="5"/>
  <c r="H346" i="5"/>
  <c r="H370" i="5"/>
  <c r="H392" i="5"/>
  <c r="H414" i="5"/>
  <c r="H437" i="5"/>
  <c r="H459" i="5"/>
  <c r="H482" i="5"/>
  <c r="H506" i="5"/>
  <c r="H528" i="5"/>
  <c r="H551" i="5"/>
  <c r="H573" i="5"/>
  <c r="H597" i="5"/>
  <c r="H619" i="5"/>
  <c r="H641" i="5"/>
  <c r="H663" i="5"/>
  <c r="H687" i="5"/>
  <c r="H709" i="5"/>
  <c r="H733" i="5"/>
  <c r="H755" i="5"/>
  <c r="H778" i="5"/>
  <c r="H800" i="5"/>
  <c r="H822" i="5"/>
  <c r="H845" i="5"/>
  <c r="H869" i="5"/>
  <c r="H891" i="5"/>
  <c r="H914" i="5"/>
  <c r="H936" i="5"/>
  <c r="H960" i="5"/>
  <c r="H982" i="5"/>
  <c r="H1004" i="5"/>
  <c r="H1026" i="5"/>
  <c r="H1050" i="5"/>
  <c r="H1073" i="5"/>
  <c r="H1096" i="5"/>
  <c r="H1119" i="5"/>
  <c r="H1141" i="5"/>
  <c r="H1163" i="5"/>
  <c r="H1185" i="5"/>
  <c r="H1209" i="5"/>
  <c r="H1232" i="5"/>
  <c r="H1254" i="5"/>
  <c r="H1277" i="5"/>
  <c r="H1300" i="5"/>
  <c r="H1323" i="5"/>
  <c r="H1345" i="5"/>
  <c r="H1367" i="5"/>
  <c r="H1390" i="5"/>
  <c r="H1413" i="5"/>
  <c r="H1436" i="5"/>
  <c r="H1460" i="5"/>
  <c r="H1482" i="5"/>
  <c r="H1504" i="5"/>
  <c r="H1526" i="5"/>
  <c r="H1550" i="5"/>
  <c r="H1572" i="5"/>
  <c r="H1595" i="5"/>
  <c r="H1617" i="5"/>
  <c r="H1641" i="5"/>
  <c r="H1664" i="5"/>
  <c r="H1686" i="5"/>
  <c r="H1708" i="5"/>
  <c r="H1731" i="5"/>
  <c r="H1753" i="5"/>
  <c r="H1776" i="5"/>
  <c r="H1799" i="5"/>
  <c r="H1823" i="5"/>
  <c r="H1845" i="5"/>
  <c r="H1867" i="5"/>
  <c r="H1889" i="5"/>
  <c r="H1913" i="5"/>
  <c r="H1935" i="5"/>
  <c r="H1958" i="5"/>
  <c r="H1980" i="5"/>
  <c r="H2004" i="5"/>
  <c r="H2027" i="5"/>
  <c r="H2049" i="5"/>
  <c r="H2072" i="5"/>
  <c r="H2094" i="5"/>
  <c r="H2116" i="5"/>
  <c r="H2140" i="5"/>
  <c r="H2163" i="5"/>
  <c r="H2186" i="5"/>
  <c r="H2208" i="5"/>
  <c r="H2230" i="5"/>
  <c r="H2253" i="5"/>
  <c r="H2276" i="5"/>
  <c r="H2298" i="5"/>
  <c r="H2321" i="5"/>
  <c r="H2342" i="5"/>
  <c r="H2364" i="5"/>
  <c r="H2386" i="5"/>
  <c r="H2407" i="5"/>
  <c r="H2428" i="5"/>
  <c r="H2449" i="5"/>
  <c r="H2470" i="5"/>
  <c r="H2493" i="5"/>
  <c r="H2514" i="5"/>
  <c r="H2536" i="5"/>
  <c r="H2557" i="5"/>
  <c r="H2578" i="5"/>
  <c r="H2600" i="5"/>
  <c r="H2621" i="5"/>
  <c r="H2642" i="5"/>
  <c r="H2664" i="5"/>
  <c r="H2685" i="5"/>
  <c r="H2708" i="5"/>
  <c r="H2729" i="5"/>
  <c r="H2750" i="5"/>
  <c r="H2771" i="5"/>
  <c r="H2792" i="5"/>
  <c r="H2813" i="5"/>
  <c r="H2836" i="5"/>
  <c r="H2857" i="5"/>
  <c r="H2879" i="5"/>
  <c r="H2900" i="5"/>
  <c r="H2921" i="5"/>
  <c r="H2943" i="5"/>
  <c r="H2964" i="5"/>
  <c r="H2985" i="5"/>
  <c r="H3007" i="5"/>
  <c r="H3028" i="5"/>
  <c r="H25" i="5"/>
  <c r="H51" i="5"/>
  <c r="H74" i="5"/>
  <c r="H98" i="5"/>
  <c r="H123" i="5"/>
  <c r="H146" i="5"/>
  <c r="H169" i="5"/>
  <c r="H194" i="5"/>
  <c r="H218" i="5"/>
  <c r="H242" i="5"/>
  <c r="H266" i="5"/>
  <c r="H290" i="5"/>
  <c r="H313" i="5"/>
  <c r="H335" i="5"/>
  <c r="H357" i="5"/>
  <c r="H380" i="5"/>
  <c r="H402" i="5"/>
  <c r="H426" i="5"/>
  <c r="H448" i="5"/>
  <c r="H472" i="5"/>
  <c r="H494" i="5"/>
  <c r="H516" i="5"/>
  <c r="H539" i="5"/>
  <c r="H562" i="5"/>
  <c r="H584" i="5"/>
  <c r="H607" i="5"/>
  <c r="H629" i="5"/>
  <c r="H654" i="5"/>
  <c r="H676" i="5"/>
  <c r="H698" i="5"/>
  <c r="H720" i="5"/>
  <c r="H743" i="5"/>
  <c r="H765" i="5"/>
  <c r="H789" i="5"/>
  <c r="H812" i="5"/>
  <c r="H835" i="5"/>
  <c r="H857" i="5"/>
  <c r="H879" i="5"/>
  <c r="H903" i="5"/>
  <c r="H925" i="5"/>
  <c r="H947" i="5"/>
  <c r="H970" i="5"/>
  <c r="H993" i="5"/>
  <c r="H1017" i="5"/>
  <c r="H1039" i="5"/>
  <c r="H1061" i="5"/>
  <c r="H1084" i="5"/>
  <c r="H1106" i="5"/>
  <c r="H1128" i="5"/>
  <c r="H1152" i="5"/>
  <c r="H1175" i="5"/>
  <c r="H1198" i="5"/>
  <c r="H1220" i="5"/>
  <c r="H1242" i="5"/>
  <c r="H1266" i="5"/>
  <c r="H1288" i="5"/>
  <c r="H1310" i="5"/>
  <c r="H1334" i="5"/>
  <c r="H1356" i="5"/>
  <c r="H1380" i="5"/>
  <c r="H1402" i="5"/>
  <c r="H1425" i="5"/>
  <c r="H1447" i="5"/>
  <c r="H1469" i="5"/>
  <c r="H1492" i="5"/>
  <c r="H1516" i="5"/>
  <c r="H1538" i="5"/>
  <c r="H1561" i="5"/>
  <c r="H1583" i="5"/>
  <c r="H1607" i="5"/>
  <c r="H1629" i="5"/>
  <c r="H1651" i="5"/>
  <c r="H1673" i="5"/>
  <c r="H1697" i="5"/>
  <c r="H14" i="5"/>
  <c r="H40" i="5"/>
  <c r="H66" i="5"/>
  <c r="H94" i="5"/>
  <c r="H122" i="5"/>
  <c r="H148" i="5"/>
  <c r="H174" i="5"/>
  <c r="H202" i="5"/>
  <c r="H228" i="5"/>
  <c r="H257" i="5"/>
  <c r="H283" i="5"/>
  <c r="H309" i="5"/>
  <c r="H334" i="5"/>
  <c r="H359" i="5"/>
  <c r="H385" i="5"/>
  <c r="H411" i="5"/>
  <c r="H436" i="5"/>
  <c r="H461" i="5"/>
  <c r="H488" i="5"/>
  <c r="H513" i="5"/>
  <c r="H537" i="5"/>
  <c r="H564" i="5"/>
  <c r="H589" i="5"/>
  <c r="H616" i="5"/>
  <c r="H640" i="5"/>
  <c r="H666" i="5"/>
  <c r="H693" i="5"/>
  <c r="H717" i="5"/>
  <c r="H742" i="5"/>
  <c r="H769" i="5"/>
  <c r="H795" i="5"/>
  <c r="H819" i="5"/>
  <c r="H844" i="5"/>
  <c r="H871" i="5"/>
  <c r="H896" i="5"/>
  <c r="H922" i="5"/>
  <c r="H946" i="5"/>
  <c r="H972" i="5"/>
  <c r="H999" i="5"/>
  <c r="H1023" i="5"/>
  <c r="H1048" i="5"/>
  <c r="H1076" i="5"/>
  <c r="H1101" i="5"/>
  <c r="H1125" i="5"/>
  <c r="H1151" i="5"/>
  <c r="H1178" i="5"/>
  <c r="H1202" i="5"/>
  <c r="H1228" i="5"/>
  <c r="H1253" i="5"/>
  <c r="H1280" i="5"/>
  <c r="H1305" i="5"/>
  <c r="H1329" i="5"/>
  <c r="H1355" i="5"/>
  <c r="H1382" i="5"/>
  <c r="H1407" i="5"/>
  <c r="H1431" i="5"/>
  <c r="H1457" i="5"/>
  <c r="H1484" i="5"/>
  <c r="H1508" i="5"/>
  <c r="H1535" i="5"/>
  <c r="H1560" i="5"/>
  <c r="H1586" i="5"/>
  <c r="H1611" i="5"/>
  <c r="H1636" i="5"/>
  <c r="H1662" i="5"/>
  <c r="H1688" i="5"/>
  <c r="H1713" i="5"/>
  <c r="H1737" i="5"/>
  <c r="H1762" i="5"/>
  <c r="H1786" i="5"/>
  <c r="H1809" i="5"/>
  <c r="H1832" i="5"/>
  <c r="H1858" i="5"/>
  <c r="H1881" i="5"/>
  <c r="H1905" i="5"/>
  <c r="H1929" i="5"/>
  <c r="H1953" i="5"/>
  <c r="H1976" i="5"/>
  <c r="H2001" i="5"/>
  <c r="H2026" i="5"/>
  <c r="H2050" i="5"/>
  <c r="H2074" i="5"/>
  <c r="H2097" i="5"/>
  <c r="H2122" i="5"/>
  <c r="H2147" i="5"/>
  <c r="H2170" i="5"/>
  <c r="H2193" i="5"/>
  <c r="H2218" i="5"/>
  <c r="H2242" i="5"/>
  <c r="H2266" i="5"/>
  <c r="H2290" i="5"/>
  <c r="H2314" i="5"/>
  <c r="H2336" i="5"/>
  <c r="H2359" i="5"/>
  <c r="H2381" i="5"/>
  <c r="H2405" i="5"/>
  <c r="H2427" i="5"/>
  <c r="H2450" i="5"/>
  <c r="H2474" i="5"/>
  <c r="H2496" i="5"/>
  <c r="H2519" i="5"/>
  <c r="H2541" i="5"/>
  <c r="H2564" i="5"/>
  <c r="H2586" i="5"/>
  <c r="H2609" i="5"/>
  <c r="H2632" i="5"/>
  <c r="H2655" i="5"/>
  <c r="H2677" i="5"/>
  <c r="H2699" i="5"/>
  <c r="H2722" i="5"/>
  <c r="H2746" i="5"/>
  <c r="H2768" i="5"/>
  <c r="H2790" i="5"/>
  <c r="H2812" i="5"/>
  <c r="H2837" i="5"/>
  <c r="H2860" i="5"/>
  <c r="H2882" i="5"/>
  <c r="H2904" i="5"/>
  <c r="H2927" i="5"/>
  <c r="H2950" i="5"/>
  <c r="H2972" i="5"/>
  <c r="H2996" i="5"/>
  <c r="H3018" i="5"/>
  <c r="H3040" i="5"/>
  <c r="H3061" i="5"/>
  <c r="H3083" i="5"/>
  <c r="H3105" i="5"/>
  <c r="H3127" i="5"/>
  <c r="H3148" i="5"/>
  <c r="H3169" i="5"/>
  <c r="H3190" i="5"/>
  <c r="H3212" i="5"/>
  <c r="H3233" i="5"/>
  <c r="H3255" i="5"/>
  <c r="H3276" i="5"/>
  <c r="H3298" i="5"/>
  <c r="H3320" i="5"/>
  <c r="H3341" i="5"/>
  <c r="H3362" i="5"/>
  <c r="H3383" i="5"/>
  <c r="H3404" i="5"/>
  <c r="H3426" i="5"/>
  <c r="H3448" i="5"/>
  <c r="H3470" i="5"/>
  <c r="H3491" i="5"/>
  <c r="H3512" i="5"/>
  <c r="H3533" i="5"/>
  <c r="H3555" i="5"/>
  <c r="H3576" i="5"/>
  <c r="H3598" i="5"/>
  <c r="H3619" i="5"/>
  <c r="H3641" i="5"/>
  <c r="H3663" i="5"/>
  <c r="H3684" i="5"/>
  <c r="H3705" i="5"/>
  <c r="H3726" i="5"/>
  <c r="H3746" i="5"/>
  <c r="H3767" i="5"/>
  <c r="H3787" i="5"/>
  <c r="H3808" i="5"/>
  <c r="H3828" i="5"/>
  <c r="H3848" i="5"/>
  <c r="H3868" i="5"/>
  <c r="H3888" i="5"/>
  <c r="H3908" i="5"/>
  <c r="H3929" i="5"/>
  <c r="H3949" i="5"/>
  <c r="H3970" i="5"/>
  <c r="H3990" i="5"/>
  <c r="H4010" i="5"/>
  <c r="H4030" i="5"/>
  <c r="H4050" i="5"/>
  <c r="H4070" i="5"/>
  <c r="H4091" i="5"/>
  <c r="H4111" i="5"/>
  <c r="H4132" i="5"/>
  <c r="H4152" i="5"/>
  <c r="H4172" i="5"/>
  <c r="H4192" i="5"/>
  <c r="H4212" i="5"/>
  <c r="H4232" i="5"/>
  <c r="H4253" i="5"/>
  <c r="H4273" i="5"/>
  <c r="H4294" i="5"/>
  <c r="H4313" i="5"/>
  <c r="H4332" i="5"/>
  <c r="H4351" i="5"/>
  <c r="H4370" i="5"/>
  <c r="H4389" i="5"/>
  <c r="H4408" i="5"/>
  <c r="H4427" i="5"/>
  <c r="H4446" i="5"/>
  <c r="H4465" i="5"/>
  <c r="H4484" i="5"/>
  <c r="H4503" i="5"/>
  <c r="H4523" i="5"/>
  <c r="H4542" i="5"/>
  <c r="H4561" i="5"/>
  <c r="H4580" i="5"/>
  <c r="H4599" i="5"/>
  <c r="H4618" i="5"/>
  <c r="H4637" i="5"/>
  <c r="H4656" i="5"/>
  <c r="H4675" i="5"/>
  <c r="H4694" i="5"/>
  <c r="H4713" i="5"/>
  <c r="H4732" i="5"/>
  <c r="H4751" i="5"/>
  <c r="H4770" i="5"/>
  <c r="H4789" i="5"/>
  <c r="H4808" i="5"/>
  <c r="H4827" i="5"/>
  <c r="H4847" i="5"/>
  <c r="H4866" i="5"/>
  <c r="H4885" i="5"/>
  <c r="H4904" i="5"/>
  <c r="H4923" i="5"/>
  <c r="H4942" i="5"/>
  <c r="H4961" i="5"/>
  <c r="H4980" i="5"/>
  <c r="H4999" i="5"/>
  <c r="H5018" i="5"/>
  <c r="H5037" i="5"/>
  <c r="H5056" i="5"/>
  <c r="H5075" i="5"/>
  <c r="H5094" i="5"/>
  <c r="H5113" i="5"/>
  <c r="H5132" i="5"/>
  <c r="H5151" i="5"/>
  <c r="H5171" i="5"/>
  <c r="H5190" i="5"/>
  <c r="H5209" i="5"/>
  <c r="H5228" i="5"/>
  <c r="H5247" i="5"/>
  <c r="H5266" i="5"/>
  <c r="H5285" i="5"/>
  <c r="H5304" i="5"/>
  <c r="H5323" i="5"/>
  <c r="H5342" i="5"/>
  <c r="H5361" i="5"/>
  <c r="H5380" i="5"/>
  <c r="H5399" i="5"/>
  <c r="H5418" i="5"/>
  <c r="H5437" i="5"/>
  <c r="H5456" i="5"/>
  <c r="H5475" i="5"/>
  <c r="H5495" i="5"/>
  <c r="H5514" i="5"/>
  <c r="H5533" i="5"/>
  <c r="H5552" i="5"/>
  <c r="H5571" i="5"/>
  <c r="H5590" i="5"/>
  <c r="H5609" i="5"/>
  <c r="H5628" i="5"/>
  <c r="H5647" i="5"/>
  <c r="H5666" i="5"/>
  <c r="H5685" i="5"/>
  <c r="H5704" i="5"/>
  <c r="H5723" i="5"/>
  <c r="H5742" i="5"/>
  <c r="H5761" i="5"/>
  <c r="H5780" i="5"/>
  <c r="H5799" i="5"/>
  <c r="H5819" i="5"/>
  <c r="H5838" i="5"/>
  <c r="H18" i="5"/>
  <c r="H44" i="5"/>
  <c r="H72" i="5"/>
  <c r="H100" i="5"/>
  <c r="H126" i="5"/>
  <c r="H152" i="5"/>
  <c r="H180" i="5"/>
  <c r="H207" i="5"/>
  <c r="H235" i="5"/>
  <c r="H260" i="5"/>
  <c r="H286" i="5"/>
  <c r="H314" i="5"/>
  <c r="H338" i="5"/>
  <c r="H364" i="5"/>
  <c r="H390" i="5"/>
  <c r="H416" i="5"/>
  <c r="H440" i="5"/>
  <c r="H466" i="5"/>
  <c r="H492" i="5"/>
  <c r="H517" i="5"/>
  <c r="H543" i="5"/>
  <c r="H568" i="5"/>
  <c r="H593" i="5"/>
  <c r="H620" i="5"/>
  <c r="H644" i="5"/>
  <c r="H670" i="5"/>
  <c r="H696" i="5"/>
  <c r="H722" i="5"/>
  <c r="H747" i="5"/>
  <c r="H773" i="5"/>
  <c r="H798" i="5"/>
  <c r="H823" i="5"/>
  <c r="H850" i="5"/>
  <c r="H875" i="5"/>
  <c r="H899" i="5"/>
  <c r="H926" i="5"/>
  <c r="H951" i="5"/>
  <c r="H978" i="5"/>
  <c r="H1002" i="5"/>
  <c r="H1028" i="5"/>
  <c r="H1054" i="5"/>
  <c r="H1079" i="5"/>
  <c r="H1104" i="5"/>
  <c r="H1131" i="5"/>
  <c r="H1157" i="5"/>
  <c r="H1181" i="5"/>
  <c r="H1206" i="5"/>
  <c r="H1233" i="5"/>
  <c r="H1258" i="5"/>
  <c r="H1284" i="5"/>
  <c r="H1308" i="5"/>
  <c r="H1335" i="5"/>
  <c r="H1361" i="5"/>
  <c r="H1385" i="5"/>
  <c r="H1410" i="5"/>
  <c r="H1437" i="5"/>
  <c r="H1463" i="5"/>
  <c r="H1487" i="5"/>
  <c r="H1512" i="5"/>
  <c r="H1540" i="5"/>
  <c r="H1564" i="5"/>
  <c r="H1590" i="5"/>
  <c r="H1615" i="5"/>
  <c r="H1642" i="5"/>
  <c r="H1667" i="5"/>
  <c r="H1691" i="5"/>
  <c r="H1717" i="5"/>
  <c r="H1742" i="5"/>
  <c r="H1766" i="5"/>
  <c r="H1789" i="5"/>
  <c r="H1812" i="5"/>
  <c r="H1838" i="5"/>
  <c r="H1861" i="5"/>
  <c r="H1885" i="5"/>
  <c r="H28" i="5"/>
  <c r="H58" i="5"/>
  <c r="H88" i="5"/>
  <c r="H119" i="5"/>
  <c r="H149" i="5"/>
  <c r="H181" i="5"/>
  <c r="H212" i="5"/>
  <c r="H241" i="5"/>
  <c r="H273" i="5"/>
  <c r="H299" i="5"/>
  <c r="H330" i="5"/>
  <c r="H356" i="5"/>
  <c r="H387" i="5"/>
  <c r="H417" i="5"/>
  <c r="H445" i="5"/>
  <c r="H474" i="5"/>
  <c r="H501" i="5"/>
  <c r="H531" i="5"/>
  <c r="H558" i="5"/>
  <c r="H587" i="5"/>
  <c r="H617" i="5"/>
  <c r="H646" i="5"/>
  <c r="H675" i="5"/>
  <c r="H702" i="5"/>
  <c r="H731" i="5"/>
  <c r="H760" i="5"/>
  <c r="H788" i="5"/>
  <c r="H817" i="5"/>
  <c r="H846" i="5"/>
  <c r="H876" i="5"/>
  <c r="H905" i="5"/>
  <c r="H932" i="5"/>
  <c r="H962" i="5"/>
  <c r="H989" i="5"/>
  <c r="H1019" i="5"/>
  <c r="H1046" i="5"/>
  <c r="H1077" i="5"/>
  <c r="H1105" i="5"/>
  <c r="H1134" i="5"/>
  <c r="H1162" i="5"/>
  <c r="H1192" i="5"/>
  <c r="H1219" i="5"/>
  <c r="H1248" i="5"/>
  <c r="H1275" i="5"/>
  <c r="H1306" i="5"/>
  <c r="H1336" i="5"/>
  <c r="H1364" i="5"/>
  <c r="H1393" i="5"/>
  <c r="H1421" i="5"/>
  <c r="H1449" i="5"/>
  <c r="H1478" i="5"/>
  <c r="H1506" i="5"/>
  <c r="H1536" i="5"/>
  <c r="H1565" i="5"/>
  <c r="H1593" i="5"/>
  <c r="H1623" i="5"/>
  <c r="H1650" i="5"/>
  <c r="H1679" i="5"/>
  <c r="H1707" i="5"/>
  <c r="H1734" i="5"/>
  <c r="H1763" i="5"/>
  <c r="H1790" i="5"/>
  <c r="H1817" i="5"/>
  <c r="H1844" i="5"/>
  <c r="H1870" i="5"/>
  <c r="H1898" i="5"/>
  <c r="H1923" i="5"/>
  <c r="H1948" i="5"/>
  <c r="H1973" i="5"/>
  <c r="H1998" i="5"/>
  <c r="H2024" i="5"/>
  <c r="H2051" i="5"/>
  <c r="H2076" i="5"/>
  <c r="H2102" i="5"/>
  <c r="H2128" i="5"/>
  <c r="H2152" i="5"/>
  <c r="H2176" i="5"/>
  <c r="H2203" i="5"/>
  <c r="H2228" i="5"/>
  <c r="H2255" i="5"/>
  <c r="H2279" i="5"/>
  <c r="H2304" i="5"/>
  <c r="H2330" i="5"/>
  <c r="H2353" i="5"/>
  <c r="H2376" i="5"/>
  <c r="H2400" i="5"/>
  <c r="H2425" i="5"/>
  <c r="H2448" i="5"/>
  <c r="H2475" i="5"/>
  <c r="H2499" i="5"/>
  <c r="H2522" i="5"/>
  <c r="H2546" i="5"/>
  <c r="H2570" i="5"/>
  <c r="H2594" i="5"/>
  <c r="H2618" i="5"/>
  <c r="H2641" i="5"/>
  <c r="H2666" i="5"/>
  <c r="H2691" i="5"/>
  <c r="H2714" i="5"/>
  <c r="H2737" i="5"/>
  <c r="H2762" i="5"/>
  <c r="H2786" i="5"/>
  <c r="H2809" i="5"/>
  <c r="H2832" i="5"/>
  <c r="H2858" i="5"/>
  <c r="H2883" i="5"/>
  <c r="H2907" i="5"/>
  <c r="H2931" i="5"/>
  <c r="H2955" i="5"/>
  <c r="H2979" i="5"/>
  <c r="H3002" i="5"/>
  <c r="H3026" i="5"/>
  <c r="H3051" i="5"/>
  <c r="H3073" i="5"/>
  <c r="H3095" i="5"/>
  <c r="H3117" i="5"/>
  <c r="H3141" i="5"/>
  <c r="H3163" i="5"/>
  <c r="H3186" i="5"/>
  <c r="H3208" i="5"/>
  <c r="H3231" i="5"/>
  <c r="H3253" i="5"/>
  <c r="H3277" i="5"/>
  <c r="H3300" i="5"/>
  <c r="H3323" i="5"/>
  <c r="H3345" i="5"/>
  <c r="H3367" i="5"/>
  <c r="H3390" i="5"/>
  <c r="H3414" i="5"/>
  <c r="H3436" i="5"/>
  <c r="H3458" i="5"/>
  <c r="H3480" i="5"/>
  <c r="H3504" i="5"/>
  <c r="H3527" i="5"/>
  <c r="H3549" i="5"/>
  <c r="H3572" i="5"/>
  <c r="H3594" i="5"/>
  <c r="H3617" i="5"/>
  <c r="H3639" i="5"/>
  <c r="H3664" i="5"/>
  <c r="H3686" i="5"/>
  <c r="H3708" i="5"/>
  <c r="H3731" i="5"/>
  <c r="H3752" i="5"/>
  <c r="H3774" i="5"/>
  <c r="H3795" i="5"/>
  <c r="H3816" i="5"/>
  <c r="H3837" i="5"/>
  <c r="H3859" i="5"/>
  <c r="H3881" i="5"/>
  <c r="H3902" i="5"/>
  <c r="H3923" i="5"/>
  <c r="H3944" i="5"/>
  <c r="H3966" i="5"/>
  <c r="H3988" i="5"/>
  <c r="H4009" i="5"/>
  <c r="H4031" i="5"/>
  <c r="H4052" i="5"/>
  <c r="H4074" i="5"/>
  <c r="H4096" i="5"/>
  <c r="H4117" i="5"/>
  <c r="H4138" i="5"/>
  <c r="H4159" i="5"/>
  <c r="H4181" i="5"/>
  <c r="H4202" i="5"/>
  <c r="H4224" i="5"/>
  <c r="H4245" i="5"/>
  <c r="H4266" i="5"/>
  <c r="H4287" i="5"/>
  <c r="H4309" i="5"/>
  <c r="H4329" i="5"/>
  <c r="H4349" i="5"/>
  <c r="H4369" i="5"/>
  <c r="H4390" i="5"/>
  <c r="H4410" i="5"/>
  <c r="H4430" i="5"/>
  <c r="H4451" i="5"/>
  <c r="H4471" i="5"/>
  <c r="H4491" i="5"/>
  <c r="H4511" i="5"/>
  <c r="H4531" i="5"/>
  <c r="H4551" i="5"/>
  <c r="H4571" i="5"/>
  <c r="H4591" i="5"/>
  <c r="H4611" i="5"/>
  <c r="H4632" i="5"/>
  <c r="H4652" i="5"/>
  <c r="H4672" i="5"/>
  <c r="H4692" i="5"/>
  <c r="H4712" i="5"/>
  <c r="H4733" i="5"/>
  <c r="H4753" i="5"/>
  <c r="H4773" i="5"/>
  <c r="H4794" i="5"/>
  <c r="H4814" i="5"/>
  <c r="H4834" i="5"/>
  <c r="H4854" i="5"/>
  <c r="H4874" i="5"/>
  <c r="H4894" i="5"/>
  <c r="H4914" i="5"/>
  <c r="H4934" i="5"/>
  <c r="H4955" i="5"/>
  <c r="H4975" i="5"/>
  <c r="H4995" i="5"/>
  <c r="H5015" i="5"/>
  <c r="H5035" i="5"/>
  <c r="H5055" i="5"/>
  <c r="H5076" i="5"/>
  <c r="H5096" i="5"/>
  <c r="H5117" i="5"/>
  <c r="H5137" i="5"/>
  <c r="H5157" i="5"/>
  <c r="H5177" i="5"/>
  <c r="H5197" i="5"/>
  <c r="H5217" i="5"/>
  <c r="H5237" i="5"/>
  <c r="H5257" i="5"/>
  <c r="H5277" i="5"/>
  <c r="H5298" i="5"/>
  <c r="H5318" i="5"/>
  <c r="H5338" i="5"/>
  <c r="H5358" i="5"/>
  <c r="H5378" i="5"/>
  <c r="H5398" i="5"/>
  <c r="H5419" i="5"/>
  <c r="H5439" i="5"/>
  <c r="H5460" i="5"/>
  <c r="H5480" i="5"/>
  <c r="H5500" i="5"/>
  <c r="H5520" i="5"/>
  <c r="H5540" i="5"/>
  <c r="H5560" i="5"/>
  <c r="H5580" i="5"/>
  <c r="H5600" i="5"/>
  <c r="H5621" i="5"/>
  <c r="H5641" i="5"/>
  <c r="H5661" i="5"/>
  <c r="H5681" i="5"/>
  <c r="H5701" i="5"/>
  <c r="H5721" i="5"/>
  <c r="H5741" i="5"/>
  <c r="H5762" i="5"/>
  <c r="H5783" i="5"/>
  <c r="H5803" i="5"/>
  <c r="H5823" i="5"/>
  <c r="H5843" i="5"/>
  <c r="H5862" i="5"/>
  <c r="H5881" i="5"/>
  <c r="H5900" i="5"/>
  <c r="H5919" i="5"/>
  <c r="H5938" i="5"/>
  <c r="H5957" i="5"/>
  <c r="H5976" i="5"/>
  <c r="H5995" i="5"/>
  <c r="H6014" i="5"/>
  <c r="H6033" i="5"/>
  <c r="H6053" i="5"/>
  <c r="H6072" i="5"/>
  <c r="H6091" i="5"/>
  <c r="H6110" i="5"/>
  <c r="H6129" i="5"/>
  <c r="H6148" i="5"/>
  <c r="H6167" i="5"/>
  <c r="H6186" i="5"/>
  <c r="H6205" i="5"/>
  <c r="H6224" i="5"/>
  <c r="H6243" i="5"/>
  <c r="H6262" i="5"/>
  <c r="H6281" i="5"/>
  <c r="H6300" i="5"/>
  <c r="H6319" i="5"/>
  <c r="H6338" i="5"/>
  <c r="H6357" i="5"/>
  <c r="H6377" i="5"/>
  <c r="H6396" i="5"/>
  <c r="H6415" i="5"/>
  <c r="H6434" i="5"/>
  <c r="H6453" i="5"/>
  <c r="H6472" i="5"/>
  <c r="H6491" i="5"/>
  <c r="H6510" i="5"/>
  <c r="H6529" i="5"/>
  <c r="H6548" i="5"/>
  <c r="H6567" i="5"/>
  <c r="H6586" i="5"/>
  <c r="H6605" i="5"/>
  <c r="H6624" i="5"/>
  <c r="H6643" i="5"/>
  <c r="H6662" i="5"/>
  <c r="H6681" i="5"/>
  <c r="H6701" i="5"/>
  <c r="H6720" i="5"/>
  <c r="H6739" i="5"/>
  <c r="H6758" i="5"/>
  <c r="H6777" i="5"/>
  <c r="H6796" i="5"/>
  <c r="H6815" i="5"/>
  <c r="H6834" i="5"/>
  <c r="H6853" i="5"/>
  <c r="H6872" i="5"/>
  <c r="H6891" i="5"/>
  <c r="H6910" i="5"/>
  <c r="H6929" i="5"/>
  <c r="H6948" i="5"/>
  <c r="H6967" i="5"/>
  <c r="H6986" i="5"/>
  <c r="H7005" i="5"/>
  <c r="H7025" i="5"/>
  <c r="H7044" i="5"/>
  <c r="H7063" i="5"/>
  <c r="H7082" i="5"/>
  <c r="H7101" i="5"/>
  <c r="H7120" i="5"/>
  <c r="H7139" i="5"/>
  <c r="H7158" i="5"/>
  <c r="H7177" i="5"/>
  <c r="H7196" i="5"/>
  <c r="H7215" i="5"/>
  <c r="H7234" i="5"/>
  <c r="H7253" i="5"/>
  <c r="H7272" i="5"/>
  <c r="H7291" i="5"/>
  <c r="H7310" i="5"/>
  <c r="H7329" i="5"/>
  <c r="H7349" i="5"/>
  <c r="H7368" i="5"/>
  <c r="H7387" i="5"/>
  <c r="H7406" i="5"/>
  <c r="H7425" i="5"/>
  <c r="H7444" i="5"/>
  <c r="H7463" i="5"/>
  <c r="H7482" i="5"/>
  <c r="H7501" i="5"/>
  <c r="H7520" i="5"/>
  <c r="H7539" i="5"/>
  <c r="H7558" i="5"/>
  <c r="H7577" i="5"/>
  <c r="H7596" i="5"/>
  <c r="H7615" i="5"/>
  <c r="H7634" i="5"/>
  <c r="H7653" i="5"/>
  <c r="H7673" i="5"/>
  <c r="H7692" i="5"/>
  <c r="H7711" i="5"/>
  <c r="H7730" i="5"/>
  <c r="H7749" i="5"/>
  <c r="H7768" i="5"/>
  <c r="H7787" i="5"/>
  <c r="H7806" i="5"/>
  <c r="H7825" i="5"/>
  <c r="H7844" i="5"/>
  <c r="H7863" i="5"/>
  <c r="H7882" i="5"/>
  <c r="H7901" i="5"/>
  <c r="H7920" i="5"/>
  <c r="H7939" i="5"/>
  <c r="H7958" i="5"/>
  <c r="H7977" i="5"/>
  <c r="H7997" i="5"/>
  <c r="H8016" i="5"/>
  <c r="H8035" i="5"/>
  <c r="H8054" i="5"/>
  <c r="H8073" i="5"/>
  <c r="H8092" i="5"/>
  <c r="H8111" i="5"/>
  <c r="H8130" i="5"/>
  <c r="H8149" i="5"/>
  <c r="H8168" i="5"/>
  <c r="H8187" i="5"/>
  <c r="H8206" i="5"/>
  <c r="H8225" i="5"/>
  <c r="H8244" i="5"/>
  <c r="H8263" i="5"/>
  <c r="H8282" i="5"/>
  <c r="H8301" i="5"/>
  <c r="H8321" i="5"/>
  <c r="H8340" i="5"/>
  <c r="H8359" i="5"/>
  <c r="H8378" i="5"/>
  <c r="H8397" i="5"/>
  <c r="H8416" i="5"/>
  <c r="H8435" i="5"/>
  <c r="H8454" i="5"/>
  <c r="H8473" i="5"/>
  <c r="H8492" i="5"/>
  <c r="H8511" i="5"/>
  <c r="H8530" i="5"/>
  <c r="H8549" i="5"/>
  <c r="H8568" i="5"/>
  <c r="H8587" i="5"/>
  <c r="H8606" i="5"/>
  <c r="H8625" i="5"/>
  <c r="H8645" i="5"/>
  <c r="H8664" i="5"/>
  <c r="H8683" i="5"/>
  <c r="H8702" i="5"/>
  <c r="H8721" i="5"/>
  <c r="H8740" i="5"/>
  <c r="H8759" i="5"/>
  <c r="H8778" i="5"/>
  <c r="H32" i="5"/>
  <c r="H60" i="5"/>
  <c r="H92" i="5"/>
  <c r="H124" i="5"/>
  <c r="H153" i="5"/>
  <c r="H185" i="5"/>
  <c r="H215" i="5"/>
  <c r="H244" i="5"/>
  <c r="H275" i="5"/>
  <c r="H303" i="5"/>
  <c r="H34" i="5"/>
  <c r="H63" i="5"/>
  <c r="H93" i="5"/>
  <c r="H125" i="5"/>
  <c r="H155" i="5"/>
  <c r="H186" i="5"/>
  <c r="H216" i="5"/>
  <c r="H246" i="5"/>
  <c r="H276" i="5"/>
  <c r="H304" i="5"/>
  <c r="H333" i="5"/>
  <c r="H362" i="5"/>
  <c r="H393" i="5"/>
  <c r="H420" i="5"/>
  <c r="H450" i="5"/>
  <c r="H477" i="5"/>
  <c r="H507" i="5"/>
  <c r="H534" i="5"/>
  <c r="H563" i="5"/>
  <c r="H592" i="5"/>
  <c r="H622" i="5"/>
  <c r="H650" i="5"/>
  <c r="H679" i="5"/>
  <c r="H707" i="5"/>
  <c r="H736" i="5"/>
  <c r="H763" i="5"/>
  <c r="H794" i="5"/>
  <c r="H821" i="5"/>
  <c r="H852" i="5"/>
  <c r="H880" i="5"/>
  <c r="H909" i="5"/>
  <c r="H938" i="5"/>
  <c r="H965" i="5"/>
  <c r="H995" i="5"/>
  <c r="H1022" i="5"/>
  <c r="H1052" i="5"/>
  <c r="H1082" i="5"/>
  <c r="H1111" i="5"/>
  <c r="H1139" i="5"/>
  <c r="H1166" i="5"/>
  <c r="H1195" i="5"/>
  <c r="H1223" i="5"/>
  <c r="H1252" i="5"/>
  <c r="H1283" i="5"/>
  <c r="H1312" i="5"/>
  <c r="H1341" i="5"/>
  <c r="H1368" i="5"/>
  <c r="H1397" i="5"/>
  <c r="H1426" i="5"/>
  <c r="H1454" i="5"/>
  <c r="H1483" i="5"/>
  <c r="H1511" i="5"/>
  <c r="H1542" i="5"/>
  <c r="H1570" i="5"/>
  <c r="H1598" i="5"/>
  <c r="H1627" i="5"/>
  <c r="H1655" i="5"/>
  <c r="H1684" i="5"/>
  <c r="H1712" i="5"/>
  <c r="H1740" i="5"/>
  <c r="H1768" i="5"/>
  <c r="H1793" i="5"/>
  <c r="H1821" i="5"/>
  <c r="H1848" i="5"/>
  <c r="H1875" i="5"/>
  <c r="H1901" i="5"/>
  <c r="H1926" i="5"/>
  <c r="H1952" i="5"/>
  <c r="H1978" i="5"/>
  <c r="H2005" i="5"/>
  <c r="H2030" i="5"/>
  <c r="H2055" i="5"/>
  <c r="H2080" i="5"/>
  <c r="H2106" i="5"/>
  <c r="H2131" i="5"/>
  <c r="H2155" i="5"/>
  <c r="H2182" i="5"/>
  <c r="H2207" i="5"/>
  <c r="H2232" i="5"/>
  <c r="H2258" i="5"/>
  <c r="H2283" i="5"/>
  <c r="H2309" i="5"/>
  <c r="H2333" i="5"/>
  <c r="H2356" i="5"/>
  <c r="H2380" i="5"/>
  <c r="H2406" i="5"/>
  <c r="H2430" i="5"/>
  <c r="H2454" i="5"/>
  <c r="H2479" i="5"/>
  <c r="H2502" i="5"/>
  <c r="H2525" i="5"/>
  <c r="H2550" i="5"/>
  <c r="H2574" i="5"/>
  <c r="H2597" i="5"/>
  <c r="H2622" i="5"/>
  <c r="H2646" i="5"/>
  <c r="H2670" i="5"/>
  <c r="H2694" i="5"/>
  <c r="H2717" i="5"/>
  <c r="H2741" i="5"/>
  <c r="H2766" i="5"/>
  <c r="H2789" i="5"/>
  <c r="H2814" i="5"/>
  <c r="H2839" i="5"/>
  <c r="H2863" i="5"/>
  <c r="H2886" i="5"/>
  <c r="H2910" i="5"/>
  <c r="H2934" i="5"/>
  <c r="H2958" i="5"/>
  <c r="H2982" i="5"/>
  <c r="H3005" i="5"/>
  <c r="H3032" i="5"/>
  <c r="H3054" i="5"/>
  <c r="H3076" i="5"/>
  <c r="H3098" i="5"/>
  <c r="H3122" i="5"/>
  <c r="H3144" i="5"/>
  <c r="H3167" i="5"/>
  <c r="H3189" i="5"/>
  <c r="H3213" i="5"/>
  <c r="H3236" i="5"/>
  <c r="H3258" i="5"/>
  <c r="H3281" i="5"/>
  <c r="H3304" i="5"/>
  <c r="H3326" i="5"/>
  <c r="H3348" i="5"/>
  <c r="H3371" i="5"/>
  <c r="H3395" i="5"/>
  <c r="H3417" i="5"/>
  <c r="H3439" i="5"/>
  <c r="H3461" i="5"/>
  <c r="H3485" i="5"/>
  <c r="H3508" i="5"/>
  <c r="H3530" i="5"/>
  <c r="H3552" i="5"/>
  <c r="H3575" i="5"/>
  <c r="H3599" i="5"/>
  <c r="H3622" i="5"/>
  <c r="H3645" i="5"/>
  <c r="H3667" i="5"/>
  <c r="H3689" i="5"/>
  <c r="H3712" i="5"/>
  <c r="H3734" i="5"/>
  <c r="H3756" i="5"/>
  <c r="H3777" i="5"/>
  <c r="H3798" i="5"/>
  <c r="H3819" i="5"/>
  <c r="H3841" i="5"/>
  <c r="H3863" i="5"/>
  <c r="H3884" i="5"/>
  <c r="H3905" i="5"/>
  <c r="H3926" i="5"/>
  <c r="H3948" i="5"/>
  <c r="H3971" i="5"/>
  <c r="H3992" i="5"/>
  <c r="H4013" i="5"/>
  <c r="H4034" i="5"/>
  <c r="H4056" i="5"/>
  <c r="H4078" i="5"/>
  <c r="H4099" i="5"/>
  <c r="H4120" i="5"/>
  <c r="H4141" i="5"/>
  <c r="H4163" i="5"/>
  <c r="H4184" i="5"/>
  <c r="H4206" i="5"/>
  <c r="H4227" i="5"/>
  <c r="H4248" i="5"/>
  <c r="H4269" i="5"/>
  <c r="H4291" i="5"/>
  <c r="H4312" i="5"/>
  <c r="H4333" i="5"/>
  <c r="H4353" i="5"/>
  <c r="H4373" i="5"/>
  <c r="H4393" i="5"/>
  <c r="H4413" i="5"/>
  <c r="H4434" i="5"/>
  <c r="H4454" i="5"/>
  <c r="H4474" i="5"/>
  <c r="H4494" i="5"/>
  <c r="H4514" i="5"/>
  <c r="H4534" i="5"/>
  <c r="H4554" i="5"/>
  <c r="H4574" i="5"/>
  <c r="H4595" i="5"/>
  <c r="H4615" i="5"/>
  <c r="H4635" i="5"/>
  <c r="H4655" i="5"/>
  <c r="H4676" i="5"/>
  <c r="H4696" i="5"/>
  <c r="H4716" i="5"/>
  <c r="H4736" i="5"/>
  <c r="H4757" i="5"/>
  <c r="H4777" i="5"/>
  <c r="H4797" i="5"/>
  <c r="H4817" i="5"/>
  <c r="H4837" i="5"/>
  <c r="H4857" i="5"/>
  <c r="H4877" i="5"/>
  <c r="H4897" i="5"/>
  <c r="H4917" i="5"/>
  <c r="H4938" i="5"/>
  <c r="H4958" i="5"/>
  <c r="H4978" i="5"/>
  <c r="H4998" i="5"/>
  <c r="H5019" i="5"/>
  <c r="H5039" i="5"/>
  <c r="H5059" i="5"/>
  <c r="H5079" i="5"/>
  <c r="H5100" i="5"/>
  <c r="H5120" i="5"/>
  <c r="H5140" i="5"/>
  <c r="H5160" i="5"/>
  <c r="H5180" i="5"/>
  <c r="H5200" i="5"/>
  <c r="H5220" i="5"/>
  <c r="H5240" i="5"/>
  <c r="H5261" i="5"/>
  <c r="H5281" i="5"/>
  <c r="H5301" i="5"/>
  <c r="H5321" i="5"/>
  <c r="H5341" i="5"/>
  <c r="H5362" i="5"/>
  <c r="H5382" i="5"/>
  <c r="H5402" i="5"/>
  <c r="H5423" i="5"/>
  <c r="H5443" i="5"/>
  <c r="H5463" i="5"/>
  <c r="H5483" i="5"/>
  <c r="H5503" i="5"/>
  <c r="H5523" i="5"/>
  <c r="H5543" i="5"/>
  <c r="H5563" i="5"/>
  <c r="H5583" i="5"/>
  <c r="H5604" i="5"/>
  <c r="H5624" i="5"/>
  <c r="H5644" i="5"/>
  <c r="H5664" i="5"/>
  <c r="H5684" i="5"/>
  <c r="H5705" i="5"/>
  <c r="H5725" i="5"/>
  <c r="H5745" i="5"/>
  <c r="H5766" i="5"/>
  <c r="H5786" i="5"/>
  <c r="H5806" i="5"/>
  <c r="H5826" i="5"/>
  <c r="H5846" i="5"/>
  <c r="H5865" i="5"/>
  <c r="H5884" i="5"/>
  <c r="H5903" i="5"/>
  <c r="H5922" i="5"/>
  <c r="H5941" i="5"/>
  <c r="H5960" i="5"/>
  <c r="H5979" i="5"/>
  <c r="H5999" i="5"/>
  <c r="H6018" i="5"/>
  <c r="H6037" i="5"/>
  <c r="H6056" i="5"/>
  <c r="H6075" i="5"/>
  <c r="H6094" i="5"/>
  <c r="H6113" i="5"/>
  <c r="H6132" i="5"/>
  <c r="H6151" i="5"/>
  <c r="H6170" i="5"/>
  <c r="H6189" i="5"/>
  <c r="H6208" i="5"/>
  <c r="H6227" i="5"/>
  <c r="H6246" i="5"/>
  <c r="H6265" i="5"/>
  <c r="H6284" i="5"/>
  <c r="H6303" i="5"/>
  <c r="H6323" i="5"/>
  <c r="H6342" i="5"/>
  <c r="H6361" i="5"/>
  <c r="H6380" i="5"/>
  <c r="H6399" i="5"/>
  <c r="H6418" i="5"/>
  <c r="H6437" i="5"/>
  <c r="H6456" i="5"/>
  <c r="H6475" i="5"/>
  <c r="H6494" i="5"/>
  <c r="H6513" i="5"/>
  <c r="H6532" i="5"/>
  <c r="H6551" i="5"/>
  <c r="H6570" i="5"/>
  <c r="H6589" i="5"/>
  <c r="H6608" i="5"/>
  <c r="H6627" i="5"/>
  <c r="H6647" i="5"/>
  <c r="H6666" i="5"/>
  <c r="H6685" i="5"/>
  <c r="H6704" i="5"/>
  <c r="H6723" i="5"/>
  <c r="H6742" i="5"/>
  <c r="H6761" i="5"/>
  <c r="H6780" i="5"/>
  <c r="H6799" i="5"/>
  <c r="H6818" i="5"/>
  <c r="H6837" i="5"/>
  <c r="H6856" i="5"/>
  <c r="H6875" i="5"/>
  <c r="H6894" i="5"/>
  <c r="H6913" i="5"/>
  <c r="H6932" i="5"/>
  <c r="H6951" i="5"/>
  <c r="H6971" i="5"/>
  <c r="H6990" i="5"/>
  <c r="H7009" i="5"/>
  <c r="H7028" i="5"/>
  <c r="H7047" i="5"/>
  <c r="H7066" i="5"/>
  <c r="H7085" i="5"/>
  <c r="H7104" i="5"/>
  <c r="H7123" i="5"/>
  <c r="H7142" i="5"/>
  <c r="H7161" i="5"/>
  <c r="H7180" i="5"/>
  <c r="H7199" i="5"/>
  <c r="H7218" i="5"/>
  <c r="H7237" i="5"/>
  <c r="H7256" i="5"/>
  <c r="H7275" i="5"/>
  <c r="H7295" i="5"/>
  <c r="H7314" i="5"/>
  <c r="H7333" i="5"/>
  <c r="H7352" i="5"/>
  <c r="H7371" i="5"/>
  <c r="H7390" i="5"/>
  <c r="H7409" i="5"/>
  <c r="H7428" i="5"/>
  <c r="H7447" i="5"/>
  <c r="H7466" i="5"/>
  <c r="H7485" i="5"/>
  <c r="H7504" i="5"/>
  <c r="H7523" i="5"/>
  <c r="H7542" i="5"/>
  <c r="H7561" i="5"/>
  <c r="H7580" i="5"/>
  <c r="H7599" i="5"/>
  <c r="H7619" i="5"/>
  <c r="H7638" i="5"/>
  <c r="H7657" i="5"/>
  <c r="H7676" i="5"/>
  <c r="H7695" i="5"/>
  <c r="H7714" i="5"/>
  <c r="H7733" i="5"/>
  <c r="H7752" i="5"/>
  <c r="H7771" i="5"/>
  <c r="H7790" i="5"/>
  <c r="H7809" i="5"/>
  <c r="H7828" i="5"/>
  <c r="H7847" i="5"/>
  <c r="H7866" i="5"/>
  <c r="H7885" i="5"/>
  <c r="H7904" i="5"/>
  <c r="H7923" i="5"/>
  <c r="H7943" i="5"/>
  <c r="H7962" i="5"/>
  <c r="H7981" i="5"/>
  <c r="H8000" i="5"/>
  <c r="H8019" i="5"/>
  <c r="H8038" i="5"/>
  <c r="H8057" i="5"/>
  <c r="H8076" i="5"/>
  <c r="H8095" i="5"/>
  <c r="H8114" i="5"/>
  <c r="H8133" i="5"/>
  <c r="H8152" i="5"/>
  <c r="H8171" i="5"/>
  <c r="H8190" i="5"/>
  <c r="H8209" i="5"/>
  <c r="H8228" i="5"/>
  <c r="H8247" i="5"/>
  <c r="H8267" i="5"/>
  <c r="H8286" i="5"/>
  <c r="H8305" i="5"/>
  <c r="H8324" i="5"/>
  <c r="H8343" i="5"/>
  <c r="H8362" i="5"/>
  <c r="H8381" i="5"/>
  <c r="H8400" i="5"/>
  <c r="H8419" i="5"/>
  <c r="H8438" i="5"/>
  <c r="H8457" i="5"/>
  <c r="H8476" i="5"/>
  <c r="H8495" i="5"/>
  <c r="H8514" i="5"/>
  <c r="H8533" i="5"/>
  <c r="H8552" i="5"/>
  <c r="H8571" i="5"/>
  <c r="H8591" i="5"/>
  <c r="H8610" i="5"/>
  <c r="H8629" i="5"/>
  <c r="H8648" i="5"/>
  <c r="H8667" i="5"/>
  <c r="H8686" i="5"/>
  <c r="H8705" i="5"/>
  <c r="H8724" i="5"/>
  <c r="H8743" i="5"/>
  <c r="H8762" i="5"/>
  <c r="H8781" i="5"/>
  <c r="H6" i="5"/>
  <c r="H36" i="5"/>
  <c r="H65" i="5"/>
  <c r="H97" i="5"/>
  <c r="H128" i="5"/>
  <c r="H160" i="5"/>
  <c r="H188" i="5"/>
  <c r="H220" i="5"/>
  <c r="H249" i="5"/>
  <c r="H279" i="5"/>
  <c r="H306" i="5"/>
  <c r="H337" i="5"/>
  <c r="H366" i="5"/>
  <c r="H395" i="5"/>
  <c r="H422" i="5"/>
  <c r="H453" i="5"/>
  <c r="H479" i="5"/>
  <c r="H509" i="5"/>
  <c r="H536" i="5"/>
  <c r="H567" i="5"/>
  <c r="H598" i="5"/>
  <c r="H624" i="5"/>
  <c r="H655" i="5"/>
  <c r="H681" i="5"/>
  <c r="H711" i="5"/>
  <c r="H738" i="5"/>
  <c r="H768" i="5"/>
  <c r="H797" i="5"/>
  <c r="H826" i="5"/>
  <c r="H855" i="5"/>
  <c r="H884" i="5"/>
  <c r="H911" i="5"/>
  <c r="H941" i="5"/>
  <c r="H967" i="5"/>
  <c r="H998" i="5"/>
  <c r="H1025" i="5"/>
  <c r="H1057" i="5"/>
  <c r="H1085" i="5"/>
  <c r="H1113" i="5"/>
  <c r="H1142" i="5"/>
  <c r="H1169" i="5"/>
  <c r="H1199" i="5"/>
  <c r="H1227" i="5"/>
  <c r="H1257" i="5"/>
  <c r="H1286" i="5"/>
  <c r="H1314" i="5"/>
  <c r="H1343" i="5"/>
  <c r="H1371" i="5"/>
  <c r="H1400" i="5"/>
  <c r="H1428" i="5"/>
  <c r="H1456" i="5"/>
  <c r="H1486" i="5"/>
  <c r="H1517" i="5"/>
  <c r="H1544" i="5"/>
  <c r="H1573" i="5"/>
  <c r="H1601" i="5"/>
  <c r="H1630" i="5"/>
  <c r="H1658" i="5"/>
  <c r="H1687" i="5"/>
  <c r="H1716" i="5"/>
  <c r="H1744" i="5"/>
  <c r="H1770" i="5"/>
  <c r="H1797" i="5"/>
  <c r="H1825" i="5"/>
  <c r="H1850" i="5"/>
  <c r="H1878" i="5"/>
  <c r="H1904" i="5"/>
  <c r="H17" i="5"/>
  <c r="H55" i="5"/>
  <c r="H95" i="5"/>
  <c r="H135" i="5"/>
  <c r="H171" i="5"/>
  <c r="H209" i="5"/>
  <c r="H253" i="5"/>
  <c r="H292" i="5"/>
  <c r="H324" i="5"/>
  <c r="H358" i="5"/>
  <c r="H396" i="5"/>
  <c r="H430" i="5"/>
  <c r="H463" i="5"/>
  <c r="H497" i="5"/>
  <c r="H532" i="5"/>
  <c r="H569" i="5"/>
  <c r="H602" i="5"/>
  <c r="H636" i="5"/>
  <c r="H669" i="5"/>
  <c r="H704" i="5"/>
  <c r="H740" i="5"/>
  <c r="H776" i="5"/>
  <c r="H808" i="5"/>
  <c r="H840" i="5"/>
  <c r="H877" i="5"/>
  <c r="H912" i="5"/>
  <c r="H945" i="5"/>
  <c r="H981" i="5"/>
  <c r="H1013" i="5"/>
  <c r="H1047" i="5"/>
  <c r="H1086" i="5"/>
  <c r="H1120" i="5"/>
  <c r="H1154" i="5"/>
  <c r="H1187" i="5"/>
  <c r="H1221" i="5"/>
  <c r="H1259" i="5"/>
  <c r="H1292" i="5"/>
  <c r="H1325" i="5"/>
  <c r="H1360" i="5"/>
  <c r="H1394" i="5"/>
  <c r="H1429" i="5"/>
  <c r="H1465" i="5"/>
  <c r="H1498" i="5"/>
  <c r="H1530" i="5"/>
  <c r="H1566" i="5"/>
  <c r="H1602" i="5"/>
  <c r="H1635" i="5"/>
  <c r="H1670" i="5"/>
  <c r="H1704" i="5"/>
  <c r="H1736" i="5"/>
  <c r="H1771" i="5"/>
  <c r="H1804" i="5"/>
  <c r="H1833" i="5"/>
  <c r="H1866" i="5"/>
  <c r="H1899" i="5"/>
  <c r="H1931" i="5"/>
  <c r="H1959" i="5"/>
  <c r="H1988" i="5"/>
  <c r="H2014" i="5"/>
  <c r="H2042" i="5"/>
  <c r="H2070" i="5"/>
  <c r="H2100" i="5"/>
  <c r="H2130" i="5"/>
  <c r="H2157" i="5"/>
  <c r="H2188" i="5"/>
  <c r="H2214" i="5"/>
  <c r="H2244" i="5"/>
  <c r="H2272" i="5"/>
  <c r="H2301" i="5"/>
  <c r="H2328" i="5"/>
  <c r="H2355" i="5"/>
  <c r="H2385" i="5"/>
  <c r="H2411" i="5"/>
  <c r="H2438" i="5"/>
  <c r="H2464" i="5"/>
  <c r="H2489" i="5"/>
  <c r="H2518" i="5"/>
  <c r="H2544" i="5"/>
  <c r="H2572" i="5"/>
  <c r="H2601" i="5"/>
  <c r="H2627" i="5"/>
  <c r="H2654" i="5"/>
  <c r="H2680" i="5"/>
  <c r="H2709" i="5"/>
  <c r="H2734" i="5"/>
  <c r="H2760" i="5"/>
  <c r="H2788" i="5"/>
  <c r="H2818" i="5"/>
  <c r="H2844" i="5"/>
  <c r="H2870" i="5"/>
  <c r="H2896" i="5"/>
  <c r="H2924" i="5"/>
  <c r="H2951" i="5"/>
  <c r="H2978" i="5"/>
  <c r="H3004" i="5"/>
  <c r="H3034" i="5"/>
  <c r="H3058" i="5"/>
  <c r="H3084" i="5"/>
  <c r="H3110" i="5"/>
  <c r="H3134" i="5"/>
  <c r="H3160" i="5"/>
  <c r="H3185" i="5"/>
  <c r="H3210" i="5"/>
  <c r="H3238" i="5"/>
  <c r="H3263" i="5"/>
  <c r="H3288" i="5"/>
  <c r="H3313" i="5"/>
  <c r="H3339" i="5"/>
  <c r="H3364" i="5"/>
  <c r="H3389" i="5"/>
  <c r="H3416" i="5"/>
  <c r="H3441" i="5"/>
  <c r="H3467" i="5"/>
  <c r="H3493" i="5"/>
  <c r="H3518" i="5"/>
  <c r="H3543" i="5"/>
  <c r="H3568" i="5"/>
  <c r="H3593" i="5"/>
  <c r="H3620" i="5"/>
  <c r="H3647" i="5"/>
  <c r="H3671" i="5"/>
  <c r="H3696" i="5"/>
  <c r="H3722" i="5"/>
  <c r="H3745" i="5"/>
  <c r="H3770" i="5"/>
  <c r="H3794" i="5"/>
  <c r="H3818" i="5"/>
  <c r="H3844" i="5"/>
  <c r="H3867" i="5"/>
  <c r="H3891" i="5"/>
  <c r="H3916" i="5"/>
  <c r="H3939" i="5"/>
  <c r="H3962" i="5"/>
  <c r="H3986" i="5"/>
  <c r="H4012" i="5"/>
  <c r="H4037" i="5"/>
  <c r="H4061" i="5"/>
  <c r="H4084" i="5"/>
  <c r="H4107" i="5"/>
  <c r="H4133" i="5"/>
  <c r="H4156" i="5"/>
  <c r="H4179" i="5"/>
  <c r="H4205" i="5"/>
  <c r="H4229" i="5"/>
  <c r="H4254" i="5"/>
  <c r="H4278" i="5"/>
  <c r="H4301" i="5"/>
  <c r="H4323" i="5"/>
  <c r="H4346" i="5"/>
  <c r="H4368" i="5"/>
  <c r="H4392" i="5"/>
  <c r="H4416" i="5"/>
  <c r="H4438" i="5"/>
  <c r="H4460" i="5"/>
  <c r="H4482" i="5"/>
  <c r="H4506" i="5"/>
  <c r="H4528" i="5"/>
  <c r="H4550" i="5"/>
  <c r="H4573" i="5"/>
  <c r="H4597" i="5"/>
  <c r="H4620" i="5"/>
  <c r="H4642" i="5"/>
  <c r="H4664" i="5"/>
  <c r="H4687" i="5"/>
  <c r="H4709" i="5"/>
  <c r="H4731" i="5"/>
  <c r="H4755" i="5"/>
  <c r="H4779" i="5"/>
  <c r="H4801" i="5"/>
  <c r="H4823" i="5"/>
  <c r="H4845" i="5"/>
  <c r="H4869" i="5"/>
  <c r="H4891" i="5"/>
  <c r="H4913" i="5"/>
  <c r="H4937" i="5"/>
  <c r="H4960" i="5"/>
  <c r="H4983" i="5"/>
  <c r="H5005" i="5"/>
  <c r="H5028" i="5"/>
  <c r="H5050" i="5"/>
  <c r="H5072" i="5"/>
  <c r="H5095" i="5"/>
  <c r="H5119" i="5"/>
  <c r="H5142" i="5"/>
  <c r="H5164" i="5"/>
  <c r="H5186" i="5"/>
  <c r="H5210" i="5"/>
  <c r="H5232" i="5"/>
  <c r="H5254" i="5"/>
  <c r="H5276" i="5"/>
  <c r="H5300" i="5"/>
  <c r="H5324" i="5"/>
  <c r="H5346" i="5"/>
  <c r="H5369" i="5"/>
  <c r="H5391" i="5"/>
  <c r="H5413" i="5"/>
  <c r="H5435" i="5"/>
  <c r="H5459" i="5"/>
  <c r="H5482" i="5"/>
  <c r="H5505" i="5"/>
  <c r="H5527" i="5"/>
  <c r="H5550" i="5"/>
  <c r="H5573" i="5"/>
  <c r="H5595" i="5"/>
  <c r="H5617" i="5"/>
  <c r="H5640" i="5"/>
  <c r="H5663" i="5"/>
  <c r="H5687" i="5"/>
  <c r="H5709" i="5"/>
  <c r="H5732" i="5"/>
  <c r="H5754" i="5"/>
  <c r="H5776" i="5"/>
  <c r="H5798" i="5"/>
  <c r="H5822" i="5"/>
  <c r="H5845" i="5"/>
  <c r="H5867" i="5"/>
  <c r="H5888" i="5"/>
  <c r="H5910" i="5"/>
  <c r="H5931" i="5"/>
  <c r="H5952" i="5"/>
  <c r="H5973" i="5"/>
  <c r="H5994" i="5"/>
  <c r="H6017" i="5"/>
  <c r="H6039" i="5"/>
  <c r="H6060" i="5"/>
  <c r="H6081" i="5"/>
  <c r="H6102" i="5"/>
  <c r="H6123" i="5"/>
  <c r="H6145" i="5"/>
  <c r="H6166" i="5"/>
  <c r="H6188" i="5"/>
  <c r="H6210" i="5"/>
  <c r="H6231" i="5"/>
  <c r="H6253" i="5"/>
  <c r="H6274" i="5"/>
  <c r="H6295" i="5"/>
  <c r="H6316" i="5"/>
  <c r="H6337" i="5"/>
  <c r="H6360" i="5"/>
  <c r="H6382" i="5"/>
  <c r="H6403" i="5"/>
  <c r="H6424" i="5"/>
  <c r="H6445" i="5"/>
  <c r="H6467" i="5"/>
  <c r="H6488" i="5"/>
  <c r="H6509" i="5"/>
  <c r="H6531" i="5"/>
  <c r="H6553" i="5"/>
  <c r="H6575" i="5"/>
  <c r="H6596" i="5"/>
  <c r="H6617" i="5"/>
  <c r="H6638" i="5"/>
  <c r="H6659" i="5"/>
  <c r="H6680" i="5"/>
  <c r="H6703" i="5"/>
  <c r="H6725" i="5"/>
  <c r="H6746" i="5"/>
  <c r="H6767" i="5"/>
  <c r="H6788" i="5"/>
  <c r="H6810" i="5"/>
  <c r="H6831" i="5"/>
  <c r="H6852" i="5"/>
  <c r="H6874" i="5"/>
  <c r="H6896" i="5"/>
  <c r="H6918" i="5"/>
  <c r="H6939" i="5"/>
  <c r="H6960" i="5"/>
  <c r="H6981" i="5"/>
  <c r="H7002" i="5"/>
  <c r="H7023" i="5"/>
  <c r="H7046" i="5"/>
  <c r="H7068" i="5"/>
  <c r="H7089" i="5"/>
  <c r="H7110" i="5"/>
  <c r="H7131" i="5"/>
  <c r="H7153" i="5"/>
  <c r="H7174" i="5"/>
  <c r="H7195" i="5"/>
  <c r="H7217" i="5"/>
  <c r="H7239" i="5"/>
  <c r="H7261" i="5"/>
  <c r="H7282" i="5"/>
  <c r="H7303" i="5"/>
  <c r="H7324" i="5"/>
  <c r="H7345" i="5"/>
  <c r="H7367" i="5"/>
  <c r="H7389" i="5"/>
  <c r="H7411" i="5"/>
  <c r="H7432" i="5"/>
  <c r="H7453" i="5"/>
  <c r="H7475" i="5"/>
  <c r="H7496" i="5"/>
  <c r="H7517" i="5"/>
  <c r="H7538" i="5"/>
  <c r="H7560" i="5"/>
  <c r="H7583" i="5"/>
  <c r="H7604" i="5"/>
  <c r="H7625" i="5"/>
  <c r="H7646" i="5"/>
  <c r="H7667" i="5"/>
  <c r="H7688" i="5"/>
  <c r="H7710" i="5"/>
  <c r="H7732" i="5"/>
  <c r="H7754" i="5"/>
  <c r="H7775" i="5"/>
  <c r="H7796" i="5"/>
  <c r="H7818" i="5"/>
  <c r="H7839" i="5"/>
  <c r="H7860" i="5"/>
  <c r="H7881" i="5"/>
  <c r="H7903" i="5"/>
  <c r="H7926" i="5"/>
  <c r="H7947" i="5"/>
  <c r="H7968" i="5"/>
  <c r="H7989" i="5"/>
  <c r="H8010" i="5"/>
  <c r="H8031" i="5"/>
  <c r="H8053" i="5"/>
  <c r="H8075" i="5"/>
  <c r="H8097" i="5"/>
  <c r="H8118" i="5"/>
  <c r="H8139" i="5"/>
  <c r="H8161" i="5"/>
  <c r="H8182" i="5"/>
  <c r="H8203" i="5"/>
  <c r="H8224" i="5"/>
  <c r="H8246" i="5"/>
  <c r="H8269" i="5"/>
  <c r="H8290" i="5"/>
  <c r="H8311" i="5"/>
  <c r="H8332" i="5"/>
  <c r="H8353" i="5"/>
  <c r="H8375" i="5"/>
  <c r="H8396" i="5"/>
  <c r="H8418" i="5"/>
  <c r="H8440" i="5"/>
  <c r="H8461" i="5"/>
  <c r="H8483" i="5"/>
  <c r="H8504" i="5"/>
  <c r="H8525" i="5"/>
  <c r="H8546" i="5"/>
  <c r="H8567" i="5"/>
  <c r="H8589" i="5"/>
  <c r="H8612" i="5"/>
  <c r="H8633" i="5"/>
  <c r="H8654" i="5"/>
  <c r="H8675" i="5"/>
  <c r="H8696" i="5"/>
  <c r="H8718" i="5"/>
  <c r="H8739" i="5"/>
  <c r="H8761" i="5"/>
  <c r="H8783" i="5"/>
  <c r="H24" i="5"/>
  <c r="H68" i="5"/>
  <c r="H45" i="5"/>
  <c r="H84" i="5"/>
  <c r="H3" i="5"/>
  <c r="H46" i="5"/>
  <c r="H87" i="5"/>
  <c r="H132" i="5"/>
  <c r="H172" i="5"/>
  <c r="H217" i="5"/>
  <c r="H258" i="5"/>
  <c r="H296" i="5"/>
  <c r="H336" i="5"/>
  <c r="H373" i="5"/>
  <c r="H407" i="5"/>
  <c r="H442" i="5"/>
  <c r="H480" i="5"/>
  <c r="H518" i="5"/>
  <c r="H553" i="5"/>
  <c r="H588" i="5"/>
  <c r="H627" i="5"/>
  <c r="H661" i="5"/>
  <c r="H699" i="5"/>
  <c r="H735" i="5"/>
  <c r="H774" i="5"/>
  <c r="H809" i="5"/>
  <c r="H842" i="5"/>
  <c r="H885" i="5"/>
  <c r="H918" i="5"/>
  <c r="H956" i="5"/>
  <c r="H990" i="5"/>
  <c r="H1031" i="5"/>
  <c r="H1065" i="5"/>
  <c r="H1100" i="5"/>
  <c r="H1138" i="5"/>
  <c r="H1174" i="5"/>
  <c r="H1212" i="5"/>
  <c r="H1246" i="5"/>
  <c r="H1285" i="5"/>
  <c r="H1321" i="5"/>
  <c r="H1354" i="5"/>
  <c r="H1391" i="5"/>
  <c r="H1430" i="5"/>
  <c r="H1467" i="5"/>
  <c r="H1502" i="5"/>
  <c r="H1541" i="5"/>
  <c r="H1577" i="5"/>
  <c r="H1612" i="5"/>
  <c r="H1648" i="5"/>
  <c r="H1685" i="5"/>
  <c r="H1723" i="5"/>
  <c r="H1754" i="5"/>
  <c r="H1788" i="5"/>
  <c r="H1826" i="5"/>
  <c r="H1859" i="5"/>
  <c r="H1893" i="5"/>
  <c r="H1924" i="5"/>
  <c r="H1955" i="5"/>
  <c r="H1986" i="5"/>
  <c r="H2015" i="5"/>
  <c r="H2046" i="5"/>
  <c r="H2077" i="5"/>
  <c r="H2109" i="5"/>
  <c r="H2136" i="5"/>
  <c r="H2168" i="5"/>
  <c r="H2198" i="5"/>
  <c r="H2227" i="5"/>
  <c r="H2259" i="5"/>
  <c r="H2289" i="5"/>
  <c r="H2318" i="5"/>
  <c r="H2348" i="5"/>
  <c r="H2374" i="5"/>
  <c r="H2404" i="5"/>
  <c r="H2433" i="5"/>
  <c r="H2462" i="5"/>
  <c r="H2488" i="5"/>
  <c r="H2520" i="5"/>
  <c r="H2548" i="5"/>
  <c r="H2577" i="5"/>
  <c r="H2605" i="5"/>
  <c r="H2634" i="5"/>
  <c r="H2661" i="5"/>
  <c r="H2692" i="5"/>
  <c r="H2719" i="5"/>
  <c r="H2749" i="5"/>
  <c r="H2776" i="5"/>
  <c r="H2805" i="5"/>
  <c r="H2831" i="5"/>
  <c r="H2864" i="5"/>
  <c r="H2891" i="5"/>
  <c r="H2919" i="5"/>
  <c r="H2947" i="5"/>
  <c r="H2976" i="5"/>
  <c r="H3008" i="5"/>
  <c r="H3036" i="5"/>
  <c r="H3062" i="5"/>
  <c r="H3090" i="5"/>
  <c r="H3115" i="5"/>
  <c r="H3143" i="5"/>
  <c r="H3171" i="5"/>
  <c r="H3198" i="5"/>
  <c r="H3224" i="5"/>
  <c r="H3250" i="5"/>
  <c r="H3279" i="5"/>
  <c r="H3306" i="5"/>
  <c r="H3332" i="5"/>
  <c r="H3359" i="5"/>
  <c r="H3385" i="5"/>
  <c r="H3413" i="5"/>
  <c r="H3440" i="5"/>
  <c r="H3468" i="5"/>
  <c r="H3495" i="5"/>
  <c r="H3522" i="5"/>
  <c r="H3548" i="5"/>
  <c r="H3577" i="5"/>
  <c r="H3604" i="5"/>
  <c r="H3630" i="5"/>
  <c r="H3656" i="5"/>
  <c r="H3683" i="5"/>
  <c r="H3710" i="5"/>
  <c r="H3738" i="5"/>
  <c r="H3762" i="5"/>
  <c r="H3788" i="5"/>
  <c r="H3813" i="5"/>
  <c r="H3839" i="5"/>
  <c r="H3865" i="5"/>
  <c r="H3890" i="5"/>
  <c r="H3917" i="5"/>
  <c r="H3941" i="5"/>
  <c r="H3967" i="5"/>
  <c r="H3994" i="5"/>
  <c r="H4019" i="5"/>
  <c r="H4044" i="5"/>
  <c r="H4068" i="5"/>
  <c r="H4094" i="5"/>
  <c r="H4121" i="5"/>
  <c r="H4146" i="5"/>
  <c r="H4171" i="5"/>
  <c r="H4196" i="5"/>
  <c r="H4222" i="5"/>
  <c r="H4247" i="5"/>
  <c r="H4274" i="5"/>
  <c r="H4299" i="5"/>
  <c r="H4322" i="5"/>
  <c r="H4347" i="5"/>
  <c r="H4372" i="5"/>
  <c r="H4397" i="5"/>
  <c r="H4420" i="5"/>
  <c r="H4443" i="5"/>
  <c r="H4467" i="5"/>
  <c r="H4492" i="5"/>
  <c r="H4516" i="5"/>
  <c r="H4539" i="5"/>
  <c r="H4564" i="5"/>
  <c r="H4587" i="5"/>
  <c r="H4610" i="5"/>
  <c r="H4636" i="5"/>
  <c r="H4660" i="5"/>
  <c r="H4683" i="5"/>
  <c r="H4707" i="5"/>
  <c r="H4730" i="5"/>
  <c r="H4758" i="5"/>
  <c r="H4781" i="5"/>
  <c r="H4804" i="5"/>
  <c r="H4829" i="5"/>
  <c r="H4852" i="5"/>
  <c r="H4876" i="5"/>
  <c r="H4901" i="5"/>
  <c r="H4925" i="5"/>
  <c r="H4948" i="5"/>
  <c r="H4971" i="5"/>
  <c r="H4996" i="5"/>
  <c r="H5021" i="5"/>
  <c r="H5045" i="5"/>
  <c r="H5068" i="5"/>
  <c r="H5091" i="5"/>
  <c r="H5115" i="5"/>
  <c r="H5141" i="5"/>
  <c r="H5165" i="5"/>
  <c r="H5189" i="5"/>
  <c r="H5213" i="5"/>
  <c r="H5236" i="5"/>
  <c r="H5262" i="5"/>
  <c r="H5286" i="5"/>
  <c r="H5309" i="5"/>
  <c r="H5333" i="5"/>
  <c r="H5356" i="5"/>
  <c r="H5381" i="5"/>
  <c r="H5406" i="5"/>
  <c r="H5429" i="5"/>
  <c r="H5452" i="5"/>
  <c r="H5477" i="5"/>
  <c r="H5501" i="5"/>
  <c r="H5525" i="5"/>
  <c r="H5549" i="5"/>
  <c r="H5574" i="5"/>
  <c r="H5597" i="5"/>
  <c r="H5622" i="5"/>
  <c r="H5646" i="5"/>
  <c r="H5670" i="5"/>
  <c r="H5694" i="5"/>
  <c r="H5717" i="5"/>
  <c r="H5740" i="5"/>
  <c r="H5767" i="5"/>
  <c r="H5790" i="5"/>
  <c r="H5813" i="5"/>
  <c r="H5837" i="5"/>
  <c r="H5860" i="5"/>
  <c r="H5883" i="5"/>
  <c r="H5906" i="5"/>
  <c r="H5929" i="5"/>
  <c r="H5951" i="5"/>
  <c r="H5974" i="5"/>
  <c r="H5997" i="5"/>
  <c r="H6021" i="5"/>
  <c r="H6043" i="5"/>
  <c r="H6065" i="5"/>
  <c r="H6087" i="5"/>
  <c r="H6111" i="5"/>
  <c r="H6134" i="5"/>
  <c r="H6156" i="5"/>
  <c r="H6179" i="5"/>
  <c r="H6201" i="5"/>
  <c r="H6223" i="5"/>
  <c r="H6247" i="5"/>
  <c r="H6270" i="5"/>
  <c r="H6292" i="5"/>
  <c r="H6314" i="5"/>
  <c r="H6336" i="5"/>
  <c r="H6362" i="5"/>
  <c r="H6384" i="5"/>
  <c r="H6406" i="5"/>
  <c r="H6428" i="5"/>
  <c r="H6451" i="5"/>
  <c r="H6474" i="5"/>
  <c r="H6497" i="5"/>
  <c r="H6519" i="5"/>
  <c r="H6542" i="5"/>
  <c r="H6564" i="5"/>
  <c r="H6587" i="5"/>
  <c r="H6611" i="5"/>
  <c r="H6633" i="5"/>
  <c r="H6655" i="5"/>
  <c r="H6677" i="5"/>
  <c r="H6699" i="5"/>
  <c r="H6724" i="5"/>
  <c r="H6747" i="5"/>
  <c r="H6769" i="5"/>
  <c r="H6792" i="5"/>
  <c r="H6814" i="5"/>
  <c r="H6838" i="5"/>
  <c r="H6860" i="5"/>
  <c r="H6883" i="5"/>
  <c r="H6905" i="5"/>
  <c r="H6927" i="5"/>
  <c r="H6950" i="5"/>
  <c r="H6974" i="5"/>
  <c r="H6996" i="5"/>
  <c r="H7018" i="5"/>
  <c r="H7040" i="5"/>
  <c r="H7064" i="5"/>
  <c r="H7087" i="5"/>
  <c r="H7109" i="5"/>
  <c r="H7133" i="5"/>
  <c r="H7155" i="5"/>
  <c r="H7178" i="5"/>
  <c r="H7201" i="5"/>
  <c r="H7224" i="5"/>
  <c r="H7246" i="5"/>
  <c r="H7268" i="5"/>
  <c r="H7290" i="5"/>
  <c r="H7315" i="5"/>
  <c r="H7337" i="5"/>
  <c r="H7359" i="5"/>
  <c r="H7381" i="5"/>
  <c r="H7404" i="5"/>
  <c r="H7427" i="5"/>
  <c r="H7450" i="5"/>
  <c r="H7472" i="5"/>
  <c r="H7495" i="5"/>
  <c r="H7518" i="5"/>
  <c r="H7541" i="5"/>
  <c r="H7565" i="5"/>
  <c r="H7587" i="5"/>
  <c r="H7609" i="5"/>
  <c r="H7631" i="5"/>
  <c r="H7655" i="5"/>
  <c r="H7678" i="5"/>
  <c r="H7700" i="5"/>
  <c r="H7722" i="5"/>
  <c r="H7745" i="5"/>
  <c r="H7767" i="5"/>
  <c r="H7791" i="5"/>
  <c r="H7813" i="5"/>
  <c r="H7836" i="5"/>
  <c r="H7858" i="5"/>
  <c r="H7880" i="5"/>
  <c r="H7905" i="5"/>
  <c r="H7928" i="5"/>
  <c r="H7950" i="5"/>
  <c r="H7972" i="5"/>
  <c r="H7994" i="5"/>
  <c r="H8018" i="5"/>
  <c r="H8041" i="5"/>
  <c r="H8063" i="5"/>
  <c r="H8085" i="5"/>
  <c r="H8108" i="5"/>
  <c r="H8131" i="5"/>
  <c r="H8154" i="5"/>
  <c r="H8177" i="5"/>
  <c r="H8199" i="5"/>
  <c r="H8221" i="5"/>
  <c r="H8243" i="5"/>
  <c r="H8268" i="5"/>
  <c r="H8291" i="5"/>
  <c r="H8313" i="5"/>
  <c r="H8335" i="5"/>
  <c r="H8358" i="5"/>
  <c r="H8382" i="5"/>
  <c r="H8404" i="5"/>
  <c r="H8426" i="5"/>
  <c r="H8449" i="5"/>
  <c r="H8471" i="5"/>
  <c r="H8494" i="5"/>
  <c r="H8517" i="5"/>
  <c r="H8540" i="5"/>
  <c r="H8562" i="5"/>
  <c r="H8584" i="5"/>
  <c r="H8607" i="5"/>
  <c r="H8631" i="5"/>
  <c r="H8653" i="5"/>
  <c r="H8676" i="5"/>
  <c r="H8699" i="5"/>
  <c r="H8722" i="5"/>
  <c r="H8745" i="5"/>
  <c r="H8767" i="5"/>
  <c r="H12" i="5"/>
  <c r="H56" i="5"/>
  <c r="H104" i="5"/>
  <c r="H142" i="5"/>
  <c r="H184" i="5"/>
  <c r="H225" i="5"/>
  <c r="H264" i="5"/>
  <c r="H305" i="5"/>
  <c r="H344" i="5"/>
  <c r="H377" i="5"/>
  <c r="H413" i="5"/>
  <c r="H454" i="5"/>
  <c r="H489" i="5"/>
  <c r="H524" i="5"/>
  <c r="H560" i="5"/>
  <c r="H600" i="5"/>
  <c r="H635" i="5"/>
  <c r="H673" i="5"/>
  <c r="H708" i="5"/>
  <c r="H745" i="5"/>
  <c r="H781" i="5"/>
  <c r="H816" i="5"/>
  <c r="H856" i="5"/>
  <c r="H890" i="5"/>
  <c r="H927" i="5"/>
  <c r="H963" i="5"/>
  <c r="H1001" i="5"/>
  <c r="H1037" i="5"/>
  <c r="H1070" i="5"/>
  <c r="H1108" i="5"/>
  <c r="H1145" i="5"/>
  <c r="H1182" i="5"/>
  <c r="H1217" i="5"/>
  <c r="H1255" i="5"/>
  <c r="H1293" i="5"/>
  <c r="H1327" i="5"/>
  <c r="H21" i="5"/>
  <c r="H71" i="5"/>
  <c r="H108" i="5"/>
  <c r="H147" i="5"/>
  <c r="H192" i="5"/>
  <c r="H234" i="5"/>
  <c r="H274" i="5"/>
  <c r="H316" i="5"/>
  <c r="H351" i="5"/>
  <c r="H384" i="5"/>
  <c r="H425" i="5"/>
  <c r="H458" i="5"/>
  <c r="H496" i="5"/>
  <c r="H533" i="5"/>
  <c r="H572" i="5"/>
  <c r="H606" i="5"/>
  <c r="H642" i="5"/>
  <c r="H680" i="5"/>
  <c r="H716" i="5"/>
  <c r="H753" i="5"/>
  <c r="H785" i="5"/>
  <c r="H828" i="5"/>
  <c r="H861" i="5"/>
  <c r="H897" i="5"/>
  <c r="H934" i="5"/>
  <c r="H971" i="5"/>
  <c r="H1007" i="5"/>
  <c r="H1042" i="5"/>
  <c r="H1080" i="5"/>
  <c r="H1118" i="5"/>
  <c r="H1155" i="5"/>
  <c r="H1190" i="5"/>
  <c r="H1229" i="5"/>
  <c r="H1265" i="5"/>
  <c r="H1299" i="5"/>
  <c r="H1338" i="5"/>
  <c r="H1374" i="5"/>
  <c r="H1409" i="5"/>
  <c r="H1445" i="5"/>
  <c r="H1481" i="5"/>
  <c r="H1521" i="5"/>
  <c r="H1555" i="5"/>
  <c r="H1591" i="5"/>
  <c r="H1628" i="5"/>
  <c r="H1666" i="5"/>
  <c r="H1702" i="5"/>
  <c r="H1733" i="5"/>
  <c r="H1772" i="5"/>
  <c r="H1806" i="5"/>
  <c r="H1840" i="5"/>
  <c r="H1874" i="5"/>
  <c r="H1908" i="5"/>
  <c r="H1939" i="5"/>
  <c r="H1969" i="5"/>
  <c r="H1996" i="5"/>
  <c r="H2031" i="5"/>
  <c r="H2060" i="5"/>
  <c r="H2090" i="5"/>
  <c r="H2119" i="5"/>
  <c r="H2150" i="5"/>
  <c r="H2181" i="5"/>
  <c r="H2211" i="5"/>
  <c r="H2241" i="5"/>
  <c r="H2271" i="5"/>
  <c r="H2302" i="5"/>
  <c r="H2332" i="5"/>
  <c r="H2361" i="5"/>
  <c r="H2390" i="5"/>
  <c r="H2417" i="5"/>
  <c r="H2445" i="5"/>
  <c r="H2476" i="5"/>
  <c r="H2504" i="5"/>
  <c r="H2532" i="5"/>
  <c r="H2560" i="5"/>
  <c r="H2589" i="5"/>
  <c r="H2616" i="5"/>
  <c r="H2647" i="5"/>
  <c r="H2675" i="5"/>
  <c r="H2703" i="5"/>
  <c r="H2732" i="5"/>
  <c r="H2759" i="5"/>
  <c r="H2791" i="5"/>
  <c r="H2820" i="5"/>
  <c r="H2847" i="5"/>
  <c r="H2875" i="5"/>
  <c r="H2903" i="5"/>
  <c r="H2933" i="5"/>
  <c r="H2962" i="5"/>
  <c r="H2990" i="5"/>
  <c r="H3019" i="5"/>
  <c r="H3046" i="5"/>
  <c r="H3074" i="5"/>
  <c r="H3100" i="5"/>
  <c r="H3129" i="5"/>
  <c r="H3154" i="5"/>
  <c r="H3181" i="5"/>
  <c r="H3207" i="5"/>
  <c r="H3237" i="5"/>
  <c r="H3264" i="5"/>
  <c r="H3290" i="5"/>
  <c r="H3317" i="5"/>
  <c r="H3344" i="5"/>
  <c r="H3372" i="5"/>
  <c r="H3399" i="5"/>
  <c r="H3424" i="5"/>
  <c r="H3453" i="5"/>
  <c r="H3478" i="5"/>
  <c r="H3506" i="5"/>
  <c r="H3534" i="5"/>
  <c r="H3561" i="5"/>
  <c r="H3587" i="5"/>
  <c r="H3613" i="5"/>
  <c r="H3642" i="5"/>
  <c r="H3669" i="5"/>
  <c r="H3695" i="5"/>
  <c r="H3723" i="5"/>
  <c r="H3749" i="5"/>
  <c r="H3775" i="5"/>
  <c r="H3800" i="5"/>
  <c r="H3826" i="5"/>
  <c r="H52" i="5"/>
  <c r="H107" i="5"/>
  <c r="H53" i="5"/>
  <c r="H111" i="5"/>
  <c r="H163" i="5"/>
  <c r="H205" i="5"/>
  <c r="H259" i="5"/>
  <c r="H311" i="5"/>
  <c r="H352" i="5"/>
  <c r="H398" i="5"/>
  <c r="H438" i="5"/>
  <c r="H483" i="5"/>
  <c r="H526" i="5"/>
  <c r="H574" i="5"/>
  <c r="H612" i="5"/>
  <c r="H658" i="5"/>
  <c r="H700" i="5"/>
  <c r="H749" i="5"/>
  <c r="H790" i="5"/>
  <c r="H834" i="5"/>
  <c r="H874" i="5"/>
  <c r="H921" i="5"/>
  <c r="H964" i="5"/>
  <c r="H1010" i="5"/>
  <c r="H1056" i="5"/>
  <c r="H1094" i="5"/>
  <c r="H1140" i="5"/>
  <c r="H1183" i="5"/>
  <c r="H1230" i="5"/>
  <c r="H1270" i="5"/>
  <c r="H1316" i="5"/>
  <c r="H1359" i="5"/>
  <c r="H1401" i="5"/>
  <c r="H1442" i="5"/>
  <c r="H1480" i="5"/>
  <c r="H1523" i="5"/>
  <c r="H1562" i="5"/>
  <c r="H1605" i="5"/>
  <c r="H1646" i="5"/>
  <c r="H1689" i="5"/>
  <c r="H1726" i="5"/>
  <c r="H1764" i="5"/>
  <c r="H1805" i="5"/>
  <c r="H1843" i="5"/>
  <c r="H1883" i="5"/>
  <c r="H1918" i="5"/>
  <c r="H1951" i="5"/>
  <c r="H1989" i="5"/>
  <c r="H2020" i="5"/>
  <c r="H2056" i="5"/>
  <c r="H2088" i="5"/>
  <c r="H2123" i="5"/>
  <c r="H2156" i="5"/>
  <c r="H2191" i="5"/>
  <c r="H2224" i="5"/>
  <c r="H2261" i="5"/>
  <c r="H2294" i="5"/>
  <c r="H2326" i="5"/>
  <c r="H2360" i="5"/>
  <c r="H2392" i="5"/>
  <c r="H2423" i="5"/>
  <c r="H2457" i="5"/>
  <c r="H2486" i="5"/>
  <c r="H2521" i="5"/>
  <c r="H2553" i="5"/>
  <c r="H2584" i="5"/>
  <c r="H2615" i="5"/>
  <c r="H2650" i="5"/>
  <c r="H2681" i="5"/>
  <c r="H2713" i="5"/>
  <c r="H2747" i="5"/>
  <c r="H2778" i="5"/>
  <c r="H2808" i="5"/>
  <c r="H2843" i="5"/>
  <c r="H2874" i="5"/>
  <c r="H2908" i="5"/>
  <c r="H2939" i="5"/>
  <c r="H2970" i="5"/>
  <c r="H3001" i="5"/>
  <c r="H3037" i="5"/>
  <c r="H3066" i="5"/>
  <c r="H3096" i="5"/>
  <c r="H3128" i="5"/>
  <c r="H3156" i="5"/>
  <c r="H3188" i="5"/>
  <c r="H3219" i="5"/>
  <c r="H3248" i="5"/>
  <c r="H3280" i="5"/>
  <c r="H3309" i="5"/>
  <c r="H3340" i="5"/>
  <c r="H3370" i="5"/>
  <c r="H3401" i="5"/>
  <c r="H3432" i="5"/>
  <c r="H3460" i="5"/>
  <c r="H3492" i="5"/>
  <c r="H3523" i="5"/>
  <c r="H3554" i="5"/>
  <c r="H3584" i="5"/>
  <c r="H3612" i="5"/>
  <c r="H3646" i="5"/>
  <c r="H3675" i="5"/>
  <c r="H3704" i="5"/>
  <c r="H3736" i="5"/>
  <c r="H3763" i="5"/>
  <c r="H3792" i="5"/>
  <c r="H3822" i="5"/>
  <c r="H3850" i="5"/>
  <c r="H3876" i="5"/>
  <c r="H3903" i="5"/>
  <c r="H3931" i="5"/>
  <c r="H3957" i="5"/>
  <c r="H3983" i="5"/>
  <c r="H4011" i="5"/>
  <c r="H4039" i="5"/>
  <c r="H4065" i="5"/>
  <c r="H4092" i="5"/>
  <c r="H4119" i="5"/>
  <c r="H4147" i="5"/>
  <c r="H4174" i="5"/>
  <c r="H4200" i="5"/>
  <c r="H4228" i="5"/>
  <c r="H4256" i="5"/>
  <c r="H4282" i="5"/>
  <c r="H4308" i="5"/>
  <c r="H4335" i="5"/>
  <c r="H4359" i="5"/>
  <c r="H4384" i="5"/>
  <c r="H4409" i="5"/>
  <c r="H4436" i="5"/>
  <c r="H4461" i="5"/>
  <c r="H4487" i="5"/>
  <c r="H4512" i="5"/>
  <c r="H4537" i="5"/>
  <c r="H4563" i="5"/>
  <c r="H4588" i="5"/>
  <c r="H4614" i="5"/>
  <c r="H4640" i="5"/>
  <c r="H4665" i="5"/>
  <c r="H4690" i="5"/>
  <c r="H4717" i="5"/>
  <c r="H16" i="5"/>
  <c r="H78" i="5"/>
  <c r="H136" i="5"/>
  <c r="H189" i="5"/>
  <c r="H238" i="5"/>
  <c r="H293" i="5"/>
  <c r="H340" i="5"/>
  <c r="H382" i="5"/>
  <c r="H432" i="5"/>
  <c r="H476" i="5"/>
  <c r="H522" i="5"/>
  <c r="H575" i="5"/>
  <c r="H618" i="5"/>
  <c r="H662" i="5"/>
  <c r="H714" i="5"/>
  <c r="H758" i="5"/>
  <c r="H803" i="5"/>
  <c r="H851" i="5"/>
  <c r="H895" i="5"/>
  <c r="H943" i="5"/>
  <c r="H986" i="5"/>
  <c r="H1036" i="5"/>
  <c r="H1083" i="5"/>
  <c r="H1126" i="5"/>
  <c r="H1173" i="5"/>
  <c r="H1218" i="5"/>
  <c r="H1268" i="5"/>
  <c r="H1313" i="5"/>
  <c r="H1362" i="5"/>
  <c r="H1404" i="5"/>
  <c r="H1446" i="5"/>
  <c r="H1490" i="5"/>
  <c r="H1532" i="5"/>
  <c r="H1578" i="5"/>
  <c r="H1620" i="5"/>
  <c r="H1665" i="5"/>
  <c r="H1706" i="5"/>
  <c r="H1749" i="5"/>
  <c r="H1787" i="5"/>
  <c r="H1829" i="5"/>
  <c r="H1869" i="5"/>
  <c r="H1912" i="5"/>
  <c r="H1946" i="5"/>
  <c r="H1984" i="5"/>
  <c r="H2019" i="5"/>
  <c r="H2057" i="5"/>
  <c r="H2092" i="5"/>
  <c r="H2129" i="5"/>
  <c r="H2166" i="5"/>
  <c r="H2201" i="5"/>
  <c r="H2237" i="5"/>
  <c r="H2274" i="5"/>
  <c r="H2310" i="5"/>
  <c r="H2343" i="5"/>
  <c r="H2375" i="5"/>
  <c r="H2412" i="5"/>
  <c r="H2444" i="5"/>
  <c r="H2481" i="5"/>
  <c r="H2512" i="5"/>
  <c r="H2547" i="5"/>
  <c r="H2582" i="5"/>
  <c r="H2614" i="5"/>
  <c r="H2651" i="5"/>
  <c r="H2684" i="5"/>
  <c r="H2718" i="5"/>
  <c r="H2753" i="5"/>
  <c r="H2785" i="5"/>
  <c r="H2823" i="5"/>
  <c r="H2853" i="5"/>
  <c r="H2889" i="5"/>
  <c r="H2922" i="5"/>
  <c r="H2957" i="5"/>
  <c r="H2991" i="5"/>
  <c r="H3023" i="5"/>
  <c r="H3057" i="5"/>
  <c r="H3091" i="5"/>
  <c r="H3123" i="5"/>
  <c r="H3153" i="5"/>
  <c r="H3187" i="5"/>
  <c r="H3220" i="5"/>
  <c r="H3251" i="5"/>
  <c r="H3285" i="5"/>
  <c r="H3315" i="5"/>
  <c r="H3350" i="5"/>
  <c r="H3380" i="5"/>
  <c r="H3411" i="5"/>
  <c r="H3446" i="5"/>
  <c r="H3476" i="5"/>
  <c r="H3510" i="5"/>
  <c r="H3541" i="5"/>
  <c r="H3573" i="5"/>
  <c r="H3606" i="5"/>
  <c r="H3636" i="5"/>
  <c r="H3670" i="5"/>
  <c r="H3702" i="5"/>
  <c r="H3733" i="5"/>
  <c r="H3764" i="5"/>
  <c r="H3796" i="5"/>
  <c r="H3827" i="5"/>
  <c r="H3854" i="5"/>
  <c r="H3883" i="5"/>
  <c r="H3912" i="5"/>
  <c r="H3940" i="5"/>
  <c r="H3972" i="5"/>
  <c r="H3998" i="5"/>
  <c r="H4026" i="5"/>
  <c r="H4055" i="5"/>
  <c r="H4083" i="5"/>
  <c r="H4112" i="5"/>
  <c r="H4140" i="5"/>
  <c r="H4169" i="5"/>
  <c r="H4197" i="5"/>
  <c r="H4226" i="5"/>
  <c r="H4258" i="5"/>
  <c r="H4284" i="5"/>
  <c r="H4314" i="5"/>
  <c r="H4339" i="5"/>
  <c r="H4365" i="5"/>
  <c r="H4394" i="5"/>
  <c r="H4421" i="5"/>
  <c r="H4447" i="5"/>
  <c r="H4475" i="5"/>
  <c r="H4500" i="5"/>
  <c r="H4527" i="5"/>
  <c r="H4555" i="5"/>
  <c r="H4582" i="5"/>
  <c r="H4607" i="5"/>
  <c r="H4634" i="5"/>
  <c r="H4662" i="5"/>
  <c r="H4689" i="5"/>
  <c r="H4718" i="5"/>
  <c r="H4743" i="5"/>
  <c r="H4767" i="5"/>
  <c r="H4793" i="5"/>
  <c r="H4819" i="5"/>
  <c r="H4843" i="5"/>
  <c r="H4870" i="5"/>
  <c r="H4895" i="5"/>
  <c r="H4921" i="5"/>
  <c r="H4946" i="5"/>
  <c r="H4970" i="5"/>
  <c r="H4997" i="5"/>
  <c r="H5023" i="5"/>
  <c r="H5048" i="5"/>
  <c r="H5073" i="5"/>
  <c r="H5101" i="5"/>
  <c r="H5125" i="5"/>
  <c r="H5149" i="5"/>
  <c r="H5175" i="5"/>
  <c r="H5201" i="5"/>
  <c r="H5226" i="5"/>
  <c r="H5251" i="5"/>
  <c r="H5275" i="5"/>
  <c r="H5303" i="5"/>
  <c r="H5328" i="5"/>
  <c r="H5353" i="5"/>
  <c r="H5377" i="5"/>
  <c r="H5405" i="5"/>
  <c r="H5430" i="5"/>
  <c r="H5454" i="5"/>
  <c r="H5481" i="5"/>
  <c r="H5507" i="5"/>
  <c r="H5532" i="5"/>
  <c r="H5557" i="5"/>
  <c r="H5582" i="5"/>
  <c r="H5608" i="5"/>
  <c r="H5633" i="5"/>
  <c r="H5658" i="5"/>
  <c r="H5683" i="5"/>
  <c r="H5711" i="5"/>
  <c r="H5735" i="5"/>
  <c r="H5759" i="5"/>
  <c r="H5787" i="5"/>
  <c r="H5811" i="5"/>
  <c r="H5835" i="5"/>
  <c r="H5861" i="5"/>
  <c r="H5886" i="5"/>
  <c r="H5911" i="5"/>
  <c r="H5934" i="5"/>
  <c r="H5958" i="5"/>
  <c r="H5983" i="5"/>
  <c r="H6006" i="5"/>
  <c r="H6029" i="5"/>
  <c r="H6054" i="5"/>
  <c r="H6078" i="5"/>
  <c r="H6101" i="5"/>
  <c r="H6126" i="5"/>
  <c r="H6150" i="5"/>
  <c r="H6174" i="5"/>
  <c r="H6198" i="5"/>
  <c r="H6221" i="5"/>
  <c r="H6245" i="5"/>
  <c r="H6271" i="5"/>
  <c r="H6294" i="5"/>
  <c r="H6318" i="5"/>
  <c r="H6344" i="5"/>
  <c r="H6367" i="5"/>
  <c r="H19" i="5"/>
  <c r="H79" i="5"/>
  <c r="H138" i="5"/>
  <c r="H191" i="5"/>
  <c r="H239" i="5"/>
  <c r="H294" i="5"/>
  <c r="H341" i="5"/>
  <c r="H388" i="5"/>
  <c r="H434" i="5"/>
  <c r="H478" i="5"/>
  <c r="H527" i="5"/>
  <c r="H578" i="5"/>
  <c r="H621" i="5"/>
  <c r="H664" i="5"/>
  <c r="H715" i="5"/>
  <c r="H759" i="5"/>
  <c r="H804" i="5"/>
  <c r="H854" i="5"/>
  <c r="H898" i="5"/>
  <c r="H944" i="5"/>
  <c r="H987" i="5"/>
  <c r="H1038" i="5"/>
  <c r="H1087" i="5"/>
  <c r="H1127" i="5"/>
  <c r="H1177" i="5"/>
  <c r="H1222" i="5"/>
  <c r="H1269" i="5"/>
  <c r="H1318" i="5"/>
  <c r="H1363" i="5"/>
  <c r="H1406" i="5"/>
  <c r="H1448" i="5"/>
  <c r="H1494" i="5"/>
  <c r="H1533" i="5"/>
  <c r="H1580" i="5"/>
  <c r="H1622" i="5"/>
  <c r="H1668" i="5"/>
  <c r="H1709" i="5"/>
  <c r="H1750" i="5"/>
  <c r="H1791" i="5"/>
  <c r="H1830" i="5"/>
  <c r="H1871" i="5"/>
  <c r="H1914" i="5"/>
  <c r="H1947" i="5"/>
  <c r="H1985" i="5"/>
  <c r="H2021" i="5"/>
  <c r="H2059" i="5"/>
  <c r="H2093" i="5"/>
  <c r="H2132" i="5"/>
  <c r="H2167" i="5"/>
  <c r="H2202" i="5"/>
  <c r="H2238" i="5"/>
  <c r="H2275" i="5"/>
  <c r="H2312" i="5"/>
  <c r="H2345" i="5"/>
  <c r="H2378" i="5"/>
  <c r="H2413" i="5"/>
  <c r="H2446" i="5"/>
  <c r="H2482" i="5"/>
  <c r="H2513" i="5"/>
  <c r="H2551" i="5"/>
  <c r="H2583" i="5"/>
  <c r="H2619" i="5"/>
  <c r="H2652" i="5"/>
  <c r="H2686" i="5"/>
  <c r="H2721" i="5"/>
  <c r="H2754" i="5"/>
  <c r="H2787" i="5"/>
  <c r="H2824" i="5"/>
  <c r="H2855" i="5"/>
  <c r="H2890" i="5"/>
  <c r="H2925" i="5"/>
  <c r="H2960" i="5"/>
  <c r="H2993" i="5"/>
  <c r="H3024" i="5"/>
  <c r="H3059" i="5"/>
  <c r="H3092" i="5"/>
  <c r="H3124" i="5"/>
  <c r="H3155" i="5"/>
  <c r="H3191" i="5"/>
  <c r="H3222" i="5"/>
  <c r="H3252" i="5"/>
  <c r="H3286" i="5"/>
  <c r="H3318" i="5"/>
  <c r="H3351" i="5"/>
  <c r="H3381" i="5"/>
  <c r="H3415" i="5"/>
  <c r="H3447" i="5"/>
  <c r="H3477" i="5"/>
  <c r="H3511" i="5"/>
  <c r="H3542" i="5"/>
  <c r="H3574" i="5"/>
  <c r="H3608" i="5"/>
  <c r="H3637" i="5"/>
  <c r="H3672" i="5"/>
  <c r="H3703" i="5"/>
  <c r="H3737" i="5"/>
  <c r="H3765" i="5"/>
  <c r="H3797" i="5"/>
  <c r="H3829" i="5"/>
  <c r="H3855" i="5"/>
  <c r="H3885" i="5"/>
  <c r="H3913" i="5"/>
  <c r="H3942" i="5"/>
  <c r="H3973" i="5"/>
  <c r="H3999" i="5"/>
  <c r="H4027" i="5"/>
  <c r="H4057" i="5"/>
  <c r="H4085" i="5"/>
  <c r="H4114" i="5"/>
  <c r="H4142" i="5"/>
  <c r="H4170" i="5"/>
  <c r="H4199" i="5"/>
  <c r="H4230" i="5"/>
  <c r="H4259" i="5"/>
  <c r="H4285" i="5"/>
  <c r="H4315" i="5"/>
  <c r="H4340" i="5"/>
  <c r="H4366" i="5"/>
  <c r="H4395" i="5"/>
  <c r="H4422" i="5"/>
  <c r="H4448" i="5"/>
  <c r="H4476" i="5"/>
  <c r="H4501" i="5"/>
  <c r="H4529" i="5"/>
  <c r="H4556" i="5"/>
  <c r="H4583" i="5"/>
  <c r="H4608" i="5"/>
  <c r="H4638" i="5"/>
  <c r="H4663" i="5"/>
  <c r="H4691" i="5"/>
  <c r="H4719" i="5"/>
  <c r="H4744" i="5"/>
  <c r="H4768" i="5"/>
  <c r="H4795" i="5"/>
  <c r="H4820" i="5"/>
  <c r="H4844" i="5"/>
  <c r="H4871" i="5"/>
  <c r="H4896" i="5"/>
  <c r="H4922" i="5"/>
  <c r="H4947" i="5"/>
  <c r="H4973" i="5"/>
  <c r="H5000" i="5"/>
  <c r="H5024" i="5"/>
  <c r="H5049" i="5"/>
  <c r="H5074" i="5"/>
  <c r="H5102" i="5"/>
  <c r="H5126" i="5"/>
  <c r="H5150" i="5"/>
  <c r="H5176" i="5"/>
  <c r="H5202" i="5"/>
  <c r="H5227" i="5"/>
  <c r="H5252" i="5"/>
  <c r="H5279" i="5"/>
  <c r="H5305" i="5"/>
  <c r="H5329" i="5"/>
  <c r="H5354" i="5"/>
  <c r="H5379" i="5"/>
  <c r="H5407" i="5"/>
  <c r="H5431" i="5"/>
  <c r="H5455" i="5"/>
  <c r="H5484" i="5"/>
  <c r="H5508" i="5"/>
  <c r="H5534" i="5"/>
  <c r="H5558" i="5"/>
  <c r="H5585" i="5"/>
  <c r="H5610" i="5"/>
  <c r="H5634" i="5"/>
  <c r="H5659" i="5"/>
  <c r="H5686" i="5"/>
  <c r="H5712" i="5"/>
  <c r="H5736" i="5"/>
  <c r="H5760" i="5"/>
  <c r="H5788" i="5"/>
  <c r="H5812" i="5"/>
  <c r="H5839" i="5"/>
  <c r="H5863" i="5"/>
  <c r="H5887" i="5"/>
  <c r="H5912" i="5"/>
  <c r="H5935" i="5"/>
  <c r="H5959" i="5"/>
  <c r="H5984" i="5"/>
  <c r="H6007" i="5"/>
  <c r="H6030" i="5"/>
  <c r="H6055" i="5"/>
  <c r="H6079" i="5"/>
  <c r="H6103" i="5"/>
  <c r="H6127" i="5"/>
  <c r="H6152" i="5"/>
  <c r="H6175" i="5"/>
  <c r="H6199" i="5"/>
  <c r="H6222" i="5"/>
  <c r="H6248" i="5"/>
  <c r="H6272" i="5"/>
  <c r="H6296" i="5"/>
  <c r="H6320" i="5"/>
  <c r="H6345" i="5"/>
  <c r="H6368" i="5"/>
  <c r="H6391" i="5"/>
  <c r="H6416" i="5"/>
  <c r="H6440" i="5"/>
  <c r="H6463" i="5"/>
  <c r="H6487" i="5"/>
  <c r="H6512" i="5"/>
  <c r="H6536" i="5"/>
  <c r="H6560" i="5"/>
  <c r="H6583" i="5"/>
  <c r="H6607" i="5"/>
  <c r="H6632" i="5"/>
  <c r="H6656" i="5"/>
  <c r="H6679" i="5"/>
  <c r="H6706" i="5"/>
  <c r="H6729" i="5"/>
  <c r="H6752" i="5"/>
  <c r="H6776" i="5"/>
  <c r="H6801" i="5"/>
  <c r="H6824" i="5"/>
  <c r="H6848" i="5"/>
  <c r="H6871" i="5"/>
  <c r="H6897" i="5"/>
  <c r="H6921" i="5"/>
  <c r="H6944" i="5"/>
  <c r="H6968" i="5"/>
  <c r="H6993" i="5"/>
  <c r="H7016" i="5"/>
  <c r="H7039" i="5"/>
  <c r="H7065" i="5"/>
  <c r="H7090" i="5"/>
  <c r="H7113" i="5"/>
  <c r="H7137" i="5"/>
  <c r="H7162" i="5"/>
  <c r="H7185" i="5"/>
  <c r="H7209" i="5"/>
  <c r="H7232" i="5"/>
  <c r="H7257" i="5"/>
  <c r="H7281" i="5"/>
  <c r="H7305" i="5"/>
  <c r="H7328" i="5"/>
  <c r="H7354" i="5"/>
  <c r="H7377" i="5"/>
  <c r="H7400" i="5"/>
  <c r="H7424" i="5"/>
  <c r="H7449" i="5"/>
  <c r="H7473" i="5"/>
  <c r="H7498" i="5"/>
  <c r="H7522" i="5"/>
  <c r="H7547" i="5"/>
  <c r="H7570" i="5"/>
  <c r="H7593" i="5"/>
  <c r="H7617" i="5"/>
  <c r="H7642" i="5"/>
  <c r="H7665" i="5"/>
  <c r="H7689" i="5"/>
  <c r="H7715" i="5"/>
  <c r="H7738" i="5"/>
  <c r="H7761" i="5"/>
  <c r="H7785" i="5"/>
  <c r="H7810" i="5"/>
  <c r="H7833" i="5"/>
  <c r="H7857" i="5"/>
  <c r="H7883" i="5"/>
  <c r="H7908" i="5"/>
  <c r="H7931" i="5"/>
  <c r="H7954" i="5"/>
  <c r="H7979" i="5"/>
  <c r="H8003" i="5"/>
  <c r="H8026" i="5"/>
  <c r="H8049" i="5"/>
  <c r="H8074" i="5"/>
  <c r="H8099" i="5"/>
  <c r="H8123" i="5"/>
  <c r="H8146" i="5"/>
  <c r="H8170" i="5"/>
  <c r="H8195" i="5"/>
  <c r="H8218" i="5"/>
  <c r="H8241" i="5"/>
  <c r="H8265" i="5"/>
  <c r="H8292" i="5"/>
  <c r="H8315" i="5"/>
  <c r="H8339" i="5"/>
  <c r="H8364" i="5"/>
  <c r="H8387" i="5"/>
  <c r="H8411" i="5"/>
  <c r="H8434" i="5"/>
  <c r="H8459" i="5"/>
  <c r="H8484" i="5"/>
  <c r="H8507" i="5"/>
  <c r="H8531" i="5"/>
  <c r="H8556" i="5"/>
  <c r="H8579" i="5"/>
  <c r="H8602" i="5"/>
  <c r="H8627" i="5"/>
  <c r="H8651" i="5"/>
  <c r="H8674" i="5"/>
  <c r="H8700" i="5"/>
  <c r="H8725" i="5"/>
  <c r="H8748" i="5"/>
  <c r="H8772" i="5"/>
  <c r="H22" i="5"/>
  <c r="H82" i="5"/>
  <c r="H143" i="5"/>
  <c r="H197" i="5"/>
  <c r="H248" i="5"/>
  <c r="H297" i="5"/>
  <c r="H347" i="5"/>
  <c r="H394" i="5"/>
  <c r="H439" i="5"/>
  <c r="H486" i="5"/>
  <c r="H535" i="5"/>
  <c r="H580" i="5"/>
  <c r="H626" i="5"/>
  <c r="H674" i="5"/>
  <c r="H719" i="5"/>
  <c r="H762" i="5"/>
  <c r="H810" i="5"/>
  <c r="H859" i="5"/>
  <c r="H904" i="5"/>
  <c r="H950" i="5"/>
  <c r="H997" i="5"/>
  <c r="H1041" i="5"/>
  <c r="H1090" i="5"/>
  <c r="H1133" i="5"/>
  <c r="H1180" i="5"/>
  <c r="H1234" i="5"/>
  <c r="H1273" i="5"/>
  <c r="H1322" i="5"/>
  <c r="H1366" i="5"/>
  <c r="H1411" i="5"/>
  <c r="H1451" i="5"/>
  <c r="H1497" i="5"/>
  <c r="H1543" i="5"/>
  <c r="H1582" i="5"/>
  <c r="H1626" i="5"/>
  <c r="H1671" i="5"/>
  <c r="H1714" i="5"/>
  <c r="H1752" i="5"/>
  <c r="H1794" i="5"/>
  <c r="H1835" i="5"/>
  <c r="H1879" i="5"/>
  <c r="H1916" i="5"/>
  <c r="H1954" i="5"/>
  <c r="H1991" i="5"/>
  <c r="H2028" i="5"/>
  <c r="H2062" i="5"/>
  <c r="H2096" i="5"/>
  <c r="H2134" i="5"/>
  <c r="H2171" i="5"/>
  <c r="H2206" i="5"/>
  <c r="H2243" i="5"/>
  <c r="H2278" i="5"/>
  <c r="H2315" i="5"/>
  <c r="H2349" i="5"/>
  <c r="H2384" i="5"/>
  <c r="H2416" i="5"/>
  <c r="H2451" i="5"/>
  <c r="H2484" i="5"/>
  <c r="H2517" i="5"/>
  <c r="H2555" i="5"/>
  <c r="H2588" i="5"/>
  <c r="H2623" i="5"/>
  <c r="H2657" i="5"/>
  <c r="H2690" i="5"/>
  <c r="H2724" i="5"/>
  <c r="H2756" i="5"/>
  <c r="H2794" i="5"/>
  <c r="H2826" i="5"/>
  <c r="H2861" i="5"/>
  <c r="H2894" i="5"/>
  <c r="H2928" i="5"/>
  <c r="H2963" i="5"/>
  <c r="H2997" i="5"/>
  <c r="H3029" i="5"/>
  <c r="H3064" i="5"/>
  <c r="H3094" i="5"/>
  <c r="H3130" i="5"/>
  <c r="H3161" i="5"/>
  <c r="H3194" i="5"/>
  <c r="H3225" i="5"/>
  <c r="H3257" i="5"/>
  <c r="H3289" i="5"/>
  <c r="H3322" i="5"/>
  <c r="H3353" i="5"/>
  <c r="H3384" i="5"/>
  <c r="H3419" i="5"/>
  <c r="H3451" i="5"/>
  <c r="H3482" i="5"/>
  <c r="H3514" i="5"/>
  <c r="H3546" i="5"/>
  <c r="H3580" i="5"/>
  <c r="H3610" i="5"/>
  <c r="H3644" i="5"/>
  <c r="H3676" i="5"/>
  <c r="H3707" i="5"/>
  <c r="H3740" i="5"/>
  <c r="H3769" i="5"/>
  <c r="H3801" i="5"/>
  <c r="H3831" i="5"/>
  <c r="H3858" i="5"/>
  <c r="H3887" i="5"/>
  <c r="H3918" i="5"/>
  <c r="H3945" i="5"/>
  <c r="H3975" i="5"/>
  <c r="H4002" i="5"/>
  <c r="H4029" i="5"/>
  <c r="H4060" i="5"/>
  <c r="H4087" i="5"/>
  <c r="H4116" i="5"/>
  <c r="H4145" i="5"/>
  <c r="H4175" i="5"/>
  <c r="H4204" i="5"/>
  <c r="H4233" i="5"/>
  <c r="H4261" i="5"/>
  <c r="H4289" i="5"/>
  <c r="H4317" i="5"/>
  <c r="H4343" i="5"/>
  <c r="H4371" i="5"/>
  <c r="H4399" i="5"/>
  <c r="H4424" i="5"/>
  <c r="H4452" i="5"/>
  <c r="H4478" i="5"/>
  <c r="H4505" i="5"/>
  <c r="H4532" i="5"/>
  <c r="H4559" i="5"/>
  <c r="H4585" i="5"/>
  <c r="H4613" i="5"/>
  <c r="H4641" i="5"/>
  <c r="H4668" i="5"/>
  <c r="H4695" i="5"/>
  <c r="H4722" i="5"/>
  <c r="H4746" i="5"/>
  <c r="H4771" i="5"/>
  <c r="H4798" i="5"/>
  <c r="H4822" i="5"/>
  <c r="H30" i="5"/>
  <c r="H89" i="5"/>
  <c r="H145" i="5"/>
  <c r="H200" i="5"/>
  <c r="H254" i="5"/>
  <c r="H301" i="5"/>
  <c r="H353" i="5"/>
  <c r="H400" i="5"/>
  <c r="H446" i="5"/>
  <c r="H493" i="5"/>
  <c r="H542" i="5"/>
  <c r="H582" i="5"/>
  <c r="H632" i="5"/>
  <c r="H678" i="5"/>
  <c r="H724" i="5"/>
  <c r="H770" i="5"/>
  <c r="H815" i="5"/>
  <c r="H863" i="5"/>
  <c r="H907" i="5"/>
  <c r="H954" i="5"/>
  <c r="H1003" i="5"/>
  <c r="H1044" i="5"/>
  <c r="H1093" i="5"/>
  <c r="H1143" i="5"/>
  <c r="H1188" i="5"/>
  <c r="H1237" i="5"/>
  <c r="H1278" i="5"/>
  <c r="H1326" i="5"/>
  <c r="H1373" i="5"/>
  <c r="H1416" i="5"/>
  <c r="H1461" i="5"/>
  <c r="H1501" i="5"/>
  <c r="H1546" i="5"/>
  <c r="H1588" i="5"/>
  <c r="H1632" i="5"/>
  <c r="H1676" i="5"/>
  <c r="H1719" i="5"/>
  <c r="H1757" i="5"/>
  <c r="H1800" i="5"/>
  <c r="H1841" i="5"/>
  <c r="H1884" i="5"/>
  <c r="H1920" i="5"/>
  <c r="H1960" i="5"/>
  <c r="H1993" i="5"/>
  <c r="H2032" i="5"/>
  <c r="H2066" i="5"/>
  <c r="H2103" i="5"/>
  <c r="H2137" i="5"/>
  <c r="H2173" i="5"/>
  <c r="H2210" i="5"/>
  <c r="H2247" i="5"/>
  <c r="H2282" i="5"/>
  <c r="H2317" i="5"/>
  <c r="H2351" i="5"/>
  <c r="H2388" i="5"/>
  <c r="H2420" i="5"/>
  <c r="H2456" i="5"/>
  <c r="H2487" i="5"/>
  <c r="H2524" i="5"/>
  <c r="H2558" i="5"/>
  <c r="H2591" i="5"/>
  <c r="H2626" i="5"/>
  <c r="H2659" i="5"/>
  <c r="H2695" i="5"/>
  <c r="H2728" i="5"/>
  <c r="H2763" i="5"/>
  <c r="H2798" i="5"/>
  <c r="H2828" i="5"/>
  <c r="H2865" i="5"/>
  <c r="H2898" i="5"/>
  <c r="H2932" i="5"/>
  <c r="H2966" i="5"/>
  <c r="H2999" i="5"/>
  <c r="H3035" i="5"/>
  <c r="H3068" i="5"/>
  <c r="H3099" i="5"/>
  <c r="H3132" i="5"/>
  <c r="H3165" i="5"/>
  <c r="H3196" i="5"/>
  <c r="H3227" i="5"/>
  <c r="H3261" i="5"/>
  <c r="H3293" i="5"/>
  <c r="H3325" i="5"/>
  <c r="H3357" i="5"/>
  <c r="H3388" i="5"/>
  <c r="H3421" i="5"/>
  <c r="H3454" i="5"/>
  <c r="H3486" i="5"/>
  <c r="H3516" i="5"/>
  <c r="H3550" i="5"/>
  <c r="H3582" i="5"/>
  <c r="H3614" i="5"/>
  <c r="H3649" i="5"/>
  <c r="H3680" i="5"/>
  <c r="H3713" i="5"/>
  <c r="H3742" i="5"/>
  <c r="H3773" i="5"/>
  <c r="H3804" i="5"/>
  <c r="H3833" i="5"/>
  <c r="H3862" i="5"/>
  <c r="H3893" i="5"/>
  <c r="H3920" i="5"/>
  <c r="H3950" i="5"/>
  <c r="H3977" i="5"/>
  <c r="H4004" i="5"/>
  <c r="H4033" i="5"/>
  <c r="H4063" i="5"/>
  <c r="H4089" i="5"/>
  <c r="H4122" i="5"/>
  <c r="H4150" i="5"/>
  <c r="H4177" i="5"/>
  <c r="H4208" i="5"/>
  <c r="H4236" i="5"/>
  <c r="H4263" i="5"/>
  <c r="H4292" i="5"/>
  <c r="H4319" i="5"/>
  <c r="H4345" i="5"/>
  <c r="H4375" i="5"/>
  <c r="H4401" i="5"/>
  <c r="H4426" i="5"/>
  <c r="H4455" i="5"/>
  <c r="H4480" i="5"/>
  <c r="H4508" i="5"/>
  <c r="H4535" i="5"/>
  <c r="H4562" i="5"/>
  <c r="H4589" i="5"/>
  <c r="H4617" i="5"/>
  <c r="H4644" i="5"/>
  <c r="H4670" i="5"/>
  <c r="H4698" i="5"/>
  <c r="H4724" i="5"/>
  <c r="H4748" i="5"/>
  <c r="H4775" i="5"/>
  <c r="H4800" i="5"/>
  <c r="H4825" i="5"/>
  <c r="H4851" i="5"/>
  <c r="H4878" i="5"/>
  <c r="H4903" i="5"/>
  <c r="H4928" i="5"/>
  <c r="H4952" i="5"/>
  <c r="H4979" i="5"/>
  <c r="H5004" i="5"/>
  <c r="H5030" i="5"/>
  <c r="H5054" i="5"/>
  <c r="H5082" i="5"/>
  <c r="H5106" i="5"/>
  <c r="H5130" i="5"/>
  <c r="H5156" i="5"/>
  <c r="H5182" i="5"/>
  <c r="H5207" i="5"/>
  <c r="H5233" i="5"/>
  <c r="H5258" i="5"/>
  <c r="H5284" i="5"/>
  <c r="H5310" i="5"/>
  <c r="H5335" i="5"/>
  <c r="H5360" i="5"/>
  <c r="H5387" i="5"/>
  <c r="H5411" i="5"/>
  <c r="H5436" i="5"/>
  <c r="H5464" i="5"/>
  <c r="H5488" i="5"/>
  <c r="H5513" i="5"/>
  <c r="H5538" i="5"/>
  <c r="H5564" i="5"/>
  <c r="H5589" i="5"/>
  <c r="H5614" i="5"/>
  <c r="H5639" i="5"/>
  <c r="H39" i="5"/>
  <c r="H105" i="5"/>
  <c r="H162" i="5"/>
  <c r="H208" i="5"/>
  <c r="H263" i="5"/>
  <c r="H317" i="5"/>
  <c r="H360" i="5"/>
  <c r="H406" i="5"/>
  <c r="H455" i="5"/>
  <c r="H499" i="5"/>
  <c r="H547" i="5"/>
  <c r="H591" i="5"/>
  <c r="H638" i="5"/>
  <c r="H684" i="5"/>
  <c r="H728" i="5"/>
  <c r="H779" i="5"/>
  <c r="H825" i="5"/>
  <c r="H867" i="5"/>
  <c r="H916" i="5"/>
  <c r="H961" i="5"/>
  <c r="H1011" i="5"/>
  <c r="H1059" i="5"/>
  <c r="H1102" i="5"/>
  <c r="H1147" i="5"/>
  <c r="H1197" i="5"/>
  <c r="H1240" i="5"/>
  <c r="H1289" i="5"/>
  <c r="H1332" i="5"/>
  <c r="H1379" i="5"/>
  <c r="H1420" i="5"/>
  <c r="H1466" i="5"/>
  <c r="H1507" i="5"/>
  <c r="H1552" i="5"/>
  <c r="H1596" i="5"/>
  <c r="H1638" i="5"/>
  <c r="H1681" i="5"/>
  <c r="H1725" i="5"/>
  <c r="H1767" i="5"/>
  <c r="H1808" i="5"/>
  <c r="H1849" i="5"/>
  <c r="H1888" i="5"/>
  <c r="H1928" i="5"/>
  <c r="H1965" i="5"/>
  <c r="H2000" i="5"/>
  <c r="H2036" i="5"/>
  <c r="H2069" i="5"/>
  <c r="H2110" i="5"/>
  <c r="H2144" i="5"/>
  <c r="H2178" i="5"/>
  <c r="H2217" i="5"/>
  <c r="H2250" i="5"/>
  <c r="H2288" i="5"/>
  <c r="H2323" i="5"/>
  <c r="H2357" i="5"/>
  <c r="H2393" i="5"/>
  <c r="H2426" i="5"/>
  <c r="H2461" i="5"/>
  <c r="H2495" i="5"/>
  <c r="H2529" i="5"/>
  <c r="H2562" i="5"/>
  <c r="H2596" i="5"/>
  <c r="H2631" i="5"/>
  <c r="H2665" i="5"/>
  <c r="H2698" i="5"/>
  <c r="H2733" i="5"/>
  <c r="H2769" i="5"/>
  <c r="H2801" i="5"/>
  <c r="H2834" i="5"/>
  <c r="H2868" i="5"/>
  <c r="H2902" i="5"/>
  <c r="H2938" i="5"/>
  <c r="H2971" i="5"/>
  <c r="H3009" i="5"/>
  <c r="H3041" i="5"/>
  <c r="H3072" i="5"/>
  <c r="H3106" i="5"/>
  <c r="H3136" i="5"/>
  <c r="H3170" i="5"/>
  <c r="H3201" i="5"/>
  <c r="H3232" i="5"/>
  <c r="H3267" i="5"/>
  <c r="H3296" i="5"/>
  <c r="H3329" i="5"/>
  <c r="H3361" i="5"/>
  <c r="H3396" i="5"/>
  <c r="H3428" i="5"/>
  <c r="H3457" i="5"/>
  <c r="H3490" i="5"/>
  <c r="H3524" i="5"/>
  <c r="H3557" i="5"/>
  <c r="H3588" i="5"/>
  <c r="H3623" i="5"/>
  <c r="H3652" i="5"/>
  <c r="H3685" i="5"/>
  <c r="H3718" i="5"/>
  <c r="H3747" i="5"/>
  <c r="H3779" i="5"/>
  <c r="H3809" i="5"/>
  <c r="H3836" i="5"/>
  <c r="H3869" i="5"/>
  <c r="H3896" i="5"/>
  <c r="H3924" i="5"/>
  <c r="H3954" i="5"/>
  <c r="H3980" i="5"/>
  <c r="H4008" i="5"/>
  <c r="H4040" i="5"/>
  <c r="H4067" i="5"/>
  <c r="H4098" i="5"/>
  <c r="H4125" i="5"/>
  <c r="H4154" i="5"/>
  <c r="H4183" i="5"/>
  <c r="H4211" i="5"/>
  <c r="H4240" i="5"/>
  <c r="H4267" i="5"/>
  <c r="H4297" i="5"/>
  <c r="H4325" i="5"/>
  <c r="H4352" i="5"/>
  <c r="H4379" i="5"/>
  <c r="H4404" i="5"/>
  <c r="H4431" i="5"/>
  <c r="H4458" i="5"/>
  <c r="H4485" i="5"/>
  <c r="H4513" i="5"/>
  <c r="H4541" i="5"/>
  <c r="H4567" i="5"/>
  <c r="H4593" i="5"/>
  <c r="H4622" i="5"/>
  <c r="H4647" i="5"/>
  <c r="H4674" i="5"/>
  <c r="H4701" i="5"/>
  <c r="H4727" i="5"/>
  <c r="H4752" i="5"/>
  <c r="H4780" i="5"/>
  <c r="H4805" i="5"/>
  <c r="H4831" i="5"/>
  <c r="H4856" i="5"/>
  <c r="H4881" i="5"/>
  <c r="H4907" i="5"/>
  <c r="H4931" i="5"/>
  <c r="H4957" i="5"/>
  <c r="H4984" i="5"/>
  <c r="H5009" i="5"/>
  <c r="H5033" i="5"/>
  <c r="H5060" i="5"/>
  <c r="H5085" i="5"/>
  <c r="H5109" i="5"/>
  <c r="H5135" i="5"/>
  <c r="H5161" i="5"/>
  <c r="H5185" i="5"/>
  <c r="H5212" i="5"/>
  <c r="H5238" i="5"/>
  <c r="H5264" i="5"/>
  <c r="H5289" i="5"/>
  <c r="H5313" i="5"/>
  <c r="H5339" i="5"/>
  <c r="H5365" i="5"/>
  <c r="H5390" i="5"/>
  <c r="H5415" i="5"/>
  <c r="H5442" i="5"/>
  <c r="H5467" i="5"/>
  <c r="H5491" i="5"/>
  <c r="H5517" i="5"/>
  <c r="H5542" i="5"/>
  <c r="H5568" i="5"/>
  <c r="H5593" i="5"/>
  <c r="H5618" i="5"/>
  <c r="H5645" i="5"/>
  <c r="H5671" i="5"/>
  <c r="H5696" i="5"/>
  <c r="H5720" i="5"/>
  <c r="H5748" i="5"/>
  <c r="H5772" i="5"/>
  <c r="H5796" i="5"/>
  <c r="H5824" i="5"/>
  <c r="H5849" i="5"/>
  <c r="H5873" i="5"/>
  <c r="H5896" i="5"/>
  <c r="H5920" i="5"/>
  <c r="H5945" i="5"/>
  <c r="H5968" i="5"/>
  <c r="H5991" i="5"/>
  <c r="H6015" i="5"/>
  <c r="H6041" i="5"/>
  <c r="H6064" i="5"/>
  <c r="H6089" i="5"/>
  <c r="H6114" i="5"/>
  <c r="H6137" i="5"/>
  <c r="H6161" i="5"/>
  <c r="H6184" i="5"/>
  <c r="H6209" i="5"/>
  <c r="H6234" i="5"/>
  <c r="H6257" i="5"/>
  <c r="H6280" i="5"/>
  <c r="H6306" i="5"/>
  <c r="H6329" i="5"/>
  <c r="H6352" i="5"/>
  <c r="H6375" i="5"/>
  <c r="H6401" i="5"/>
  <c r="H6425" i="5"/>
  <c r="H6449" i="5"/>
  <c r="H6473" i="5"/>
  <c r="H6498" i="5"/>
  <c r="H6522" i="5"/>
  <c r="H6545" i="5"/>
  <c r="H6569" i="5"/>
  <c r="H6594" i="5"/>
  <c r="H6618" i="5"/>
  <c r="H6641" i="5"/>
  <c r="H6667" i="5"/>
  <c r="H6690" i="5"/>
  <c r="H6713" i="5"/>
  <c r="H6737" i="5"/>
  <c r="H6762" i="5"/>
  <c r="H6785" i="5"/>
  <c r="H6809" i="5"/>
  <c r="H6833" i="5"/>
  <c r="H6858" i="5"/>
  <c r="H6882" i="5"/>
  <c r="H6906" i="5"/>
  <c r="H6930" i="5"/>
  <c r="H6955" i="5"/>
  <c r="H6978" i="5"/>
  <c r="H7001" i="5"/>
  <c r="H7027" i="5"/>
  <c r="H7051" i="5"/>
  <c r="H7074" i="5"/>
  <c r="H7098" i="5"/>
  <c r="H7122" i="5"/>
  <c r="H7146" i="5"/>
  <c r="H7170" i="5"/>
  <c r="H7193" i="5"/>
  <c r="H7219" i="5"/>
  <c r="H7243" i="5"/>
  <c r="H7266" i="5"/>
  <c r="H7289" i="5"/>
  <c r="H7316" i="5"/>
  <c r="H7339" i="5"/>
  <c r="H7362" i="5"/>
  <c r="H7386" i="5"/>
  <c r="H7412" i="5"/>
  <c r="H7435" i="5"/>
  <c r="H7459" i="5"/>
  <c r="H7483" i="5"/>
  <c r="H7507" i="5"/>
  <c r="H7531" i="5"/>
  <c r="H7554" i="5"/>
  <c r="H7578" i="5"/>
  <c r="H7603" i="5"/>
  <c r="H7627" i="5"/>
  <c r="H7650" i="5"/>
  <c r="H7675" i="5"/>
  <c r="H7699" i="5"/>
  <c r="H7723" i="5"/>
  <c r="H7747" i="5"/>
  <c r="H7772" i="5"/>
  <c r="H7795" i="5"/>
  <c r="H7820" i="5"/>
  <c r="H7843" i="5"/>
  <c r="H7868" i="5"/>
  <c r="H7892" i="5"/>
  <c r="H7915" i="5"/>
  <c r="H7938" i="5"/>
  <c r="H7964" i="5"/>
  <c r="H7987" i="5"/>
  <c r="H8011" i="5"/>
  <c r="H8036" i="5"/>
  <c r="H8060" i="5"/>
  <c r="H8083" i="5"/>
  <c r="H8107" i="5"/>
  <c r="H8132" i="5"/>
  <c r="H8156" i="5"/>
  <c r="H8180" i="5"/>
  <c r="H8204" i="5"/>
  <c r="H8229" i="5"/>
  <c r="H8253" i="5"/>
  <c r="H8276" i="5"/>
  <c r="H8299" i="5"/>
  <c r="H8325" i="5"/>
  <c r="H8348" i="5"/>
  <c r="H8371" i="5"/>
  <c r="H8395" i="5"/>
  <c r="H8421" i="5"/>
  <c r="H8444" i="5"/>
  <c r="H8468" i="5"/>
  <c r="H8491" i="5"/>
  <c r="H8516" i="5"/>
  <c r="H8541" i="5"/>
  <c r="H8564" i="5"/>
  <c r="H8588" i="5"/>
  <c r="H8614" i="5"/>
  <c r="H8637" i="5"/>
  <c r="H8660" i="5"/>
  <c r="H8685" i="5"/>
  <c r="H8709" i="5"/>
  <c r="H8732" i="5"/>
  <c r="H8756" i="5"/>
  <c r="H8780" i="5"/>
  <c r="H43" i="5"/>
  <c r="H127" i="5"/>
  <c r="H201" i="5"/>
  <c r="H277" i="5"/>
  <c r="H339" i="5"/>
  <c r="H408" i="5"/>
  <c r="H468" i="5"/>
  <c r="H540" i="5"/>
  <c r="H601" i="5"/>
  <c r="H659" i="5"/>
  <c r="H727" i="5"/>
  <c r="H791" i="5"/>
  <c r="H858" i="5"/>
  <c r="H923" i="5"/>
  <c r="H983" i="5"/>
  <c r="H1051" i="5"/>
  <c r="H1114" i="5"/>
  <c r="H1172" i="5"/>
  <c r="H1241" i="5"/>
  <c r="H1303" i="5"/>
  <c r="H1370" i="5"/>
  <c r="H1427" i="5"/>
  <c r="H1488" i="5"/>
  <c r="H1551" i="5"/>
  <c r="H1609" i="5"/>
  <c r="H1669" i="5"/>
  <c r="H1728" i="5"/>
  <c r="H1782" i="5"/>
  <c r="H1846" i="5"/>
  <c r="H1896" i="5"/>
  <c r="H1944" i="5"/>
  <c r="H2002" i="5"/>
  <c r="H2047" i="5"/>
  <c r="H2099" i="5"/>
  <c r="H2149" i="5"/>
  <c r="H2195" i="5"/>
  <c r="H2249" i="5"/>
  <c r="H2297" i="5"/>
  <c r="H2346" i="5"/>
  <c r="H2395" i="5"/>
  <c r="H2441" i="5"/>
  <c r="H2490" i="5"/>
  <c r="H2537" i="5"/>
  <c r="H2580" i="5"/>
  <c r="H2633" i="5"/>
  <c r="H2676" i="5"/>
  <c r="H2727" i="5"/>
  <c r="H2773" i="5"/>
  <c r="H2819" i="5"/>
  <c r="H2867" i="5"/>
  <c r="H2914" i="5"/>
  <c r="H2961" i="5"/>
  <c r="H3012" i="5"/>
  <c r="H3053" i="5"/>
  <c r="H3102" i="5"/>
  <c r="H3146" i="5"/>
  <c r="H3184" i="5"/>
  <c r="H3234" i="5"/>
  <c r="H3274" i="5"/>
  <c r="H3324" i="5"/>
  <c r="H3366" i="5"/>
  <c r="H3408" i="5"/>
  <c r="H3456" i="5"/>
  <c r="H3500" i="5"/>
  <c r="H3544" i="5"/>
  <c r="H3591" i="5"/>
  <c r="H3632" i="5"/>
  <c r="H3681" i="5"/>
  <c r="H3724" i="5"/>
  <c r="H3761" i="5"/>
  <c r="H3810" i="5"/>
  <c r="H3849" i="5"/>
  <c r="H3889" i="5"/>
  <c r="H3930" i="5"/>
  <c r="H3965" i="5"/>
  <c r="H4007" i="5"/>
  <c r="H4047" i="5"/>
  <c r="H4086" i="5"/>
  <c r="H4128" i="5"/>
  <c r="H4165" i="5"/>
  <c r="H4209" i="5"/>
  <c r="H4244" i="5"/>
  <c r="H4283" i="5"/>
  <c r="H4326" i="5"/>
  <c r="H4361" i="5"/>
  <c r="H4400" i="5"/>
  <c r="H4437" i="5"/>
  <c r="H4472" i="5"/>
  <c r="H4510" i="5"/>
  <c r="H4547" i="5"/>
  <c r="H4584" i="5"/>
  <c r="H4624" i="5"/>
  <c r="H4658" i="5"/>
  <c r="H4699" i="5"/>
  <c r="H4735" i="5"/>
  <c r="H4766" i="5"/>
  <c r="H4806" i="5"/>
  <c r="H4839" i="5"/>
  <c r="H4872" i="5"/>
  <c r="H4906" i="5"/>
  <c r="H4939" i="5"/>
  <c r="H4968" i="5"/>
  <c r="H5003" i="5"/>
  <c r="H5036" i="5"/>
  <c r="H5067" i="5"/>
  <c r="H5103" i="5"/>
  <c r="H5133" i="5"/>
  <c r="H5167" i="5"/>
  <c r="H5198" i="5"/>
  <c r="H5231" i="5"/>
  <c r="H5267" i="5"/>
  <c r="H5295" i="5"/>
  <c r="H5330" i="5"/>
  <c r="H5364" i="5"/>
  <c r="H5395" i="5"/>
  <c r="H5427" i="5"/>
  <c r="H5462" i="5"/>
  <c r="H5493" i="5"/>
  <c r="H5526" i="5"/>
  <c r="H5559" i="5"/>
  <c r="H5592" i="5"/>
  <c r="H5626" i="5"/>
  <c r="H5655" i="5"/>
  <c r="H5689" i="5"/>
  <c r="H5718" i="5"/>
  <c r="H5750" i="5"/>
  <c r="H5778" i="5"/>
  <c r="H5809" i="5"/>
  <c r="H5841" i="5"/>
  <c r="H5870" i="5"/>
  <c r="H5898" i="5"/>
  <c r="H5927" i="5"/>
  <c r="H5955" i="5"/>
  <c r="H5986" i="5"/>
  <c r="H6012" i="5"/>
  <c r="H6044" i="5"/>
  <c r="H6071" i="5"/>
  <c r="H6099" i="5"/>
  <c r="H6130" i="5"/>
  <c r="H6158" i="5"/>
  <c r="H6187" i="5"/>
  <c r="H6216" i="5"/>
  <c r="H6242" i="5"/>
  <c r="H6275" i="5"/>
  <c r="H6302" i="5"/>
  <c r="H6331" i="5"/>
  <c r="H6359" i="5"/>
  <c r="H6388" i="5"/>
  <c r="H6414" i="5"/>
  <c r="H6442" i="5"/>
  <c r="H6469" i="5"/>
  <c r="H6496" i="5"/>
  <c r="H6524" i="5"/>
  <c r="H6550" i="5"/>
  <c r="H6578" i="5"/>
  <c r="H6603" i="5"/>
  <c r="H6631" i="5"/>
  <c r="H6658" i="5"/>
  <c r="H6687" i="5"/>
  <c r="H6712" i="5"/>
  <c r="H6740" i="5"/>
  <c r="H6766" i="5"/>
  <c r="H6794" i="5"/>
  <c r="H6821" i="5"/>
  <c r="H6847" i="5"/>
  <c r="H6876" i="5"/>
  <c r="H6902" i="5"/>
  <c r="H6928" i="5"/>
  <c r="H6957" i="5"/>
  <c r="H6983" i="5"/>
  <c r="H7011" i="5"/>
  <c r="H7036" i="5"/>
  <c r="H7062" i="5"/>
  <c r="H7092" i="5"/>
  <c r="H7118" i="5"/>
  <c r="H7145" i="5"/>
  <c r="H7172" i="5"/>
  <c r="H7200" i="5"/>
  <c r="H7227" i="5"/>
  <c r="H7252" i="5"/>
  <c r="H7280" i="5"/>
  <c r="H7307" i="5"/>
  <c r="H7335" i="5"/>
  <c r="H7361" i="5"/>
  <c r="H7391" i="5"/>
  <c r="H7416" i="5"/>
  <c r="H7442" i="5"/>
  <c r="H7469" i="5"/>
  <c r="H7497" i="5"/>
  <c r="H7525" i="5"/>
  <c r="H7551" i="5"/>
  <c r="H7576" i="5"/>
  <c r="H7606" i="5"/>
  <c r="H7632" i="5"/>
  <c r="H7660" i="5"/>
  <c r="H7685" i="5"/>
  <c r="H7713" i="5"/>
  <c r="H7740" i="5"/>
  <c r="H7766" i="5"/>
  <c r="H7794" i="5"/>
  <c r="H7822" i="5"/>
  <c r="H7849" i="5"/>
  <c r="H7875" i="5"/>
  <c r="H7900" i="5"/>
  <c r="H7930" i="5"/>
  <c r="H7956" i="5"/>
  <c r="H7984" i="5"/>
  <c r="H8009" i="5"/>
  <c r="H8039" i="5"/>
  <c r="H8065" i="5"/>
  <c r="H8091" i="5"/>
  <c r="H8119" i="5"/>
  <c r="H8145" i="5"/>
  <c r="H8173" i="5"/>
  <c r="H8200" i="5"/>
  <c r="H8227" i="5"/>
  <c r="H8255" i="5"/>
  <c r="H8280" i="5"/>
  <c r="H8308" i="5"/>
  <c r="H8334" i="5"/>
  <c r="H8363" i="5"/>
  <c r="H8389" i="5"/>
  <c r="H8415" i="5"/>
  <c r="H8443" i="5"/>
  <c r="H8470" i="5"/>
  <c r="H8498" i="5"/>
  <c r="H8524" i="5"/>
  <c r="H8551" i="5"/>
  <c r="H8578" i="5"/>
  <c r="H8604" i="5"/>
  <c r="H8634" i="5"/>
  <c r="H8659" i="5"/>
  <c r="H8688" i="5"/>
  <c r="H8713" i="5"/>
  <c r="H8741" i="5"/>
  <c r="H8768" i="5"/>
  <c r="H73" i="5"/>
  <c r="H151" i="5"/>
  <c r="H223" i="5"/>
  <c r="H288" i="5"/>
  <c r="H365" i="5"/>
  <c r="H421" i="5"/>
  <c r="H491" i="5"/>
  <c r="H552" i="5"/>
  <c r="H611" i="5"/>
  <c r="H683" i="5"/>
  <c r="H744" i="5"/>
  <c r="H806" i="5"/>
  <c r="H872" i="5"/>
  <c r="H935" i="5"/>
  <c r="H1005" i="5"/>
  <c r="H1066" i="5"/>
  <c r="H1124" i="5"/>
  <c r="H1200" i="5"/>
  <c r="H1260" i="5"/>
  <c r="H1324" i="5"/>
  <c r="H1384" i="5"/>
  <c r="H1443" i="5"/>
  <c r="H1505" i="5"/>
  <c r="H1563" i="5"/>
  <c r="H1624" i="5"/>
  <c r="H1690" i="5"/>
  <c r="H1745" i="5"/>
  <c r="H1803" i="5"/>
  <c r="H1856" i="5"/>
  <c r="H1910" i="5"/>
  <c r="H1966" i="5"/>
  <c r="H2011" i="5"/>
  <c r="H2065" i="5"/>
  <c r="H2113" i="5"/>
  <c r="H2162" i="5"/>
  <c r="H2213" i="5"/>
  <c r="H2263" i="5"/>
  <c r="H2313" i="5"/>
  <c r="H2366" i="5"/>
  <c r="H2408" i="5"/>
  <c r="H2458" i="5"/>
  <c r="H2503" i="5"/>
  <c r="H2543" i="5"/>
  <c r="H2598" i="5"/>
  <c r="H2640" i="5"/>
  <c r="H2693" i="5"/>
  <c r="H76" i="5"/>
  <c r="H158" i="5"/>
  <c r="H226" i="5"/>
  <c r="H295" i="5"/>
  <c r="H368" i="5"/>
  <c r="H427" i="5"/>
  <c r="H495" i="5"/>
  <c r="H554" i="5"/>
  <c r="H614" i="5"/>
  <c r="H688" i="5"/>
  <c r="H750" i="5"/>
  <c r="H814" i="5"/>
  <c r="H878" i="5"/>
  <c r="H940" i="5"/>
  <c r="H1006" i="5"/>
  <c r="H1067" i="5"/>
  <c r="H1132" i="5"/>
  <c r="H1201" i="5"/>
  <c r="H1262" i="5"/>
  <c r="H1328" i="5"/>
  <c r="H1386" i="5"/>
  <c r="H1444" i="5"/>
  <c r="H1509" i="5"/>
  <c r="H1569" i="5"/>
  <c r="H1631" i="5"/>
  <c r="H1692" i="5"/>
  <c r="H1746" i="5"/>
  <c r="H1807" i="5"/>
  <c r="H1860" i="5"/>
  <c r="H1915" i="5"/>
  <c r="H1967" i="5"/>
  <c r="H2012" i="5"/>
  <c r="H2067" i="5"/>
  <c r="H2114" i="5"/>
  <c r="H2164" i="5"/>
  <c r="H2219" i="5"/>
  <c r="H2264" i="5"/>
  <c r="H2316" i="5"/>
  <c r="H2367" i="5"/>
  <c r="H2409" i="5"/>
  <c r="H2460" i="5"/>
  <c r="H2505" i="5"/>
  <c r="H2552" i="5"/>
  <c r="H2602" i="5"/>
  <c r="H2643" i="5"/>
  <c r="H2696" i="5"/>
  <c r="H2740" i="5"/>
  <c r="H2784" i="5"/>
  <c r="H2838" i="5"/>
  <c r="H2881" i="5"/>
  <c r="H2929" i="5"/>
  <c r="H2980" i="5"/>
  <c r="H3021" i="5"/>
  <c r="H3071" i="5"/>
  <c r="H3113" i="5"/>
  <c r="H3158" i="5"/>
  <c r="H3204" i="5"/>
  <c r="H3245" i="5"/>
  <c r="H3294" i="5"/>
  <c r="H3336" i="5"/>
  <c r="H3379" i="5"/>
  <c r="H3429" i="5"/>
  <c r="H3472" i="5"/>
  <c r="H3515" i="5"/>
  <c r="H3562" i="5"/>
  <c r="H3603" i="5"/>
  <c r="H3651" i="5"/>
  <c r="H3693" i="5"/>
  <c r="H3739" i="5"/>
  <c r="H3781" i="5"/>
  <c r="H3821" i="5"/>
  <c r="H3864" i="5"/>
  <c r="H3901" i="5"/>
  <c r="H3938" i="5"/>
  <c r="H3981" i="5"/>
  <c r="H4021" i="5"/>
  <c r="H4062" i="5"/>
  <c r="H4102" i="5"/>
  <c r="H4137" i="5"/>
  <c r="H4182" i="5"/>
  <c r="H4218" i="5"/>
  <c r="H83" i="5"/>
  <c r="H166" i="5"/>
  <c r="H236" i="5"/>
  <c r="H315" i="5"/>
  <c r="H374" i="5"/>
  <c r="H435" i="5"/>
  <c r="H503" i="5"/>
  <c r="H561" i="5"/>
  <c r="H633" i="5"/>
  <c r="H694" i="5"/>
  <c r="H756" i="5"/>
  <c r="H830" i="5"/>
  <c r="H887" i="5"/>
  <c r="H952" i="5"/>
  <c r="H1018" i="5"/>
  <c r="H1074" i="5"/>
  <c r="H1146" i="5"/>
  <c r="H1208" i="5"/>
  <c r="H1272" i="5"/>
  <c r="H1342" i="5"/>
  <c r="H1395" i="5"/>
  <c r="H1462" i="5"/>
  <c r="H1520" i="5"/>
  <c r="H1576" i="5"/>
  <c r="H1643" i="5"/>
  <c r="H1698" i="5"/>
  <c r="H1756" i="5"/>
  <c r="H1813" i="5"/>
  <c r="H1865" i="5"/>
  <c r="H1925" i="5"/>
  <c r="H1972" i="5"/>
  <c r="H2022" i="5"/>
  <c r="H2075" i="5"/>
  <c r="H2121" i="5"/>
  <c r="H2174" i="5"/>
  <c r="H2223" i="5"/>
  <c r="H2270" i="5"/>
  <c r="H2324" i="5"/>
  <c r="H2370" i="5"/>
  <c r="H2418" i="5"/>
  <c r="H2466" i="5"/>
  <c r="H2508" i="5"/>
  <c r="H2561" i="5"/>
  <c r="H2607" i="5"/>
  <c r="H2656" i="5"/>
  <c r="H2702" i="5"/>
  <c r="H2748" i="5"/>
  <c r="H2799" i="5"/>
  <c r="H2845" i="5"/>
  <c r="H2888" i="5"/>
  <c r="H2940" i="5"/>
  <c r="H2984" i="5"/>
  <c r="H3033" i="5"/>
  <c r="H3078" i="5"/>
  <c r="H3118" i="5"/>
  <c r="H3168" i="5"/>
  <c r="H3209" i="5"/>
  <c r="H3256" i="5"/>
  <c r="H3302" i="5"/>
  <c r="H3343" i="5"/>
  <c r="H3392" i="5"/>
  <c r="H3434" i="5"/>
  <c r="H3475" i="5"/>
  <c r="H3525" i="5"/>
  <c r="H3566" i="5"/>
  <c r="H3611" i="5"/>
  <c r="H3657" i="5"/>
  <c r="H3700" i="5"/>
  <c r="H3744" i="5"/>
  <c r="H3785" i="5"/>
  <c r="H3830" i="5"/>
  <c r="H3871" i="5"/>
  <c r="H3907" i="5"/>
  <c r="H3952" i="5"/>
  <c r="H3989" i="5"/>
  <c r="H4025" i="5"/>
  <c r="H4069" i="5"/>
  <c r="H4105" i="5"/>
  <c r="H4148" i="5"/>
  <c r="H4188" i="5"/>
  <c r="H4223" i="5"/>
  <c r="H4265" i="5"/>
  <c r="H4304" i="5"/>
  <c r="H4341" i="5"/>
  <c r="H4381" i="5"/>
  <c r="H4417" i="5"/>
  <c r="H4456" i="5"/>
  <c r="H4493" i="5"/>
  <c r="H4526" i="5"/>
  <c r="H4568" i="5"/>
  <c r="H4603" i="5"/>
  <c r="H4643" i="5"/>
  <c r="H4679" i="5"/>
  <c r="H4714" i="5"/>
  <c r="H4750" i="5"/>
  <c r="H4786" i="5"/>
  <c r="H4821" i="5"/>
  <c r="H4858" i="5"/>
  <c r="H4888" i="5"/>
  <c r="H4920" i="5"/>
  <c r="H4953" i="5"/>
  <c r="H4987" i="5"/>
  <c r="H5017" i="5"/>
  <c r="H5052" i="5"/>
  <c r="H5086" i="5"/>
  <c r="H5118" i="5"/>
  <c r="H5148" i="5"/>
  <c r="H5183" i="5"/>
  <c r="H5216" i="5"/>
  <c r="H5248" i="5"/>
  <c r="H5282" i="5"/>
  <c r="H5315" i="5"/>
  <c r="H5347" i="5"/>
  <c r="H5376" i="5"/>
  <c r="H5412" i="5"/>
  <c r="H5446" i="5"/>
  <c r="H5474" i="5"/>
  <c r="H5510" i="5"/>
  <c r="H5544" i="5"/>
  <c r="H5576" i="5"/>
  <c r="H5607" i="5"/>
  <c r="H5642" i="5"/>
  <c r="H5673" i="5"/>
  <c r="H5702" i="5"/>
  <c r="H5733" i="5"/>
  <c r="H5765" i="5"/>
  <c r="H5794" i="5"/>
  <c r="H5827" i="5"/>
  <c r="H5855" i="5"/>
  <c r="H5882" i="5"/>
  <c r="H5914" i="5"/>
  <c r="H5942" i="5"/>
  <c r="H5970" i="5"/>
  <c r="H6001" i="5"/>
  <c r="H6027" i="5"/>
  <c r="H6058" i="5"/>
  <c r="H6085" i="5"/>
  <c r="H6116" i="5"/>
  <c r="H6143" i="5"/>
  <c r="H6172" i="5"/>
  <c r="H6202" i="5"/>
  <c r="H6230" i="5"/>
  <c r="H6259" i="5"/>
  <c r="H6288" i="5"/>
  <c r="H6315" i="5"/>
  <c r="H6347" i="5"/>
  <c r="H6373" i="5"/>
  <c r="H6402" i="5"/>
  <c r="H6429" i="5"/>
  <c r="H6457" i="5"/>
  <c r="H6482" i="5"/>
  <c r="H6508" i="5"/>
  <c r="H6537" i="5"/>
  <c r="H6563" i="5"/>
  <c r="H6591" i="5"/>
  <c r="H6619" i="5"/>
  <c r="H6645" i="5"/>
  <c r="H6672" i="5"/>
  <c r="H6697" i="5"/>
  <c r="H6727" i="5"/>
  <c r="H6753" i="5"/>
  <c r="H6781" i="5"/>
  <c r="H6806" i="5"/>
  <c r="H6835" i="5"/>
  <c r="H6863" i="5"/>
  <c r="H6888" i="5"/>
  <c r="H6915" i="5"/>
  <c r="H6942" i="5"/>
  <c r="H6969" i="5"/>
  <c r="H6997" i="5"/>
  <c r="H7022" i="5"/>
  <c r="H7052" i="5"/>
  <c r="H7077" i="5"/>
  <c r="H7105" i="5"/>
  <c r="H7130" i="5"/>
  <c r="H7159" i="5"/>
  <c r="H7187" i="5"/>
  <c r="H7212" i="5"/>
  <c r="H7241" i="5"/>
  <c r="H7267" i="5"/>
  <c r="H7296" i="5"/>
  <c r="H7321" i="5"/>
  <c r="H7347" i="5"/>
  <c r="H7375" i="5"/>
  <c r="H7401" i="5"/>
  <c r="H7430" i="5"/>
  <c r="H7457" i="5"/>
  <c r="H7484" i="5"/>
  <c r="H7511" i="5"/>
  <c r="H7536" i="5"/>
  <c r="H7566" i="5"/>
  <c r="H7591" i="5"/>
  <c r="H7620" i="5"/>
  <c r="H7645" i="5"/>
  <c r="H7671" i="5"/>
  <c r="H7701" i="5"/>
  <c r="H7727" i="5"/>
  <c r="H7755" i="5"/>
  <c r="H7781" i="5"/>
  <c r="H7807" i="5"/>
  <c r="H7835" i="5"/>
  <c r="H7862" i="5"/>
  <c r="H7890" i="5"/>
  <c r="H7916" i="5"/>
  <c r="H7944" i="5"/>
  <c r="H7970" i="5"/>
  <c r="H7998" i="5"/>
  <c r="H8024" i="5"/>
  <c r="H8051" i="5"/>
  <c r="H8079" i="5"/>
  <c r="H8105" i="5"/>
  <c r="H8134" i="5"/>
  <c r="H8160" i="5"/>
  <c r="H8186" i="5"/>
  <c r="H8214" i="5"/>
  <c r="H8239" i="5"/>
  <c r="H8270" i="5"/>
  <c r="H8295" i="5"/>
  <c r="H8322" i="5"/>
  <c r="H8349" i="5"/>
  <c r="H8376" i="5"/>
  <c r="H8403" i="5"/>
  <c r="H8430" i="5"/>
  <c r="H8456" i="5"/>
  <c r="H8485" i="5"/>
  <c r="H8510" i="5"/>
  <c r="H8538" i="5"/>
  <c r="H8565" i="5"/>
  <c r="H8594" i="5"/>
  <c r="H8619" i="5"/>
  <c r="H8646" i="5"/>
  <c r="H8672" i="5"/>
  <c r="H8701" i="5"/>
  <c r="H8728" i="5"/>
  <c r="H8754" i="5"/>
  <c r="H8782" i="5"/>
  <c r="H64" i="5"/>
  <c r="H168" i="5"/>
  <c r="H268" i="5"/>
  <c r="H350" i="5"/>
  <c r="H431" i="5"/>
  <c r="H514" i="5"/>
  <c r="H599" i="5"/>
  <c r="H682" i="5"/>
  <c r="H764" i="5"/>
  <c r="H839" i="5"/>
  <c r="H929" i="5"/>
  <c r="H1016" i="5"/>
  <c r="H1097" i="5"/>
  <c r="H1168" i="5"/>
  <c r="H1250" i="5"/>
  <c r="H1346" i="5"/>
  <c r="H1419" i="5"/>
  <c r="H1496" i="5"/>
  <c r="H1575" i="5"/>
  <c r="H1652" i="5"/>
  <c r="H1727" i="5"/>
  <c r="H1798" i="5"/>
  <c r="H1876" i="5"/>
  <c r="H1940" i="5"/>
  <c r="H2008" i="5"/>
  <c r="H2073" i="5"/>
  <c r="H2135" i="5"/>
  <c r="H2194" i="5"/>
  <c r="H2262" i="5"/>
  <c r="H2331" i="5"/>
  <c r="H2389" i="5"/>
  <c r="H2443" i="5"/>
  <c r="H2507" i="5"/>
  <c r="H2569" i="5"/>
  <c r="H2629" i="5"/>
  <c r="H2688" i="5"/>
  <c r="H2751" i="5"/>
  <c r="H2806" i="5"/>
  <c r="H2862" i="5"/>
  <c r="H2917" i="5"/>
  <c r="H2975" i="5"/>
  <c r="H3038" i="5"/>
  <c r="H3086" i="5"/>
  <c r="H3138" i="5"/>
  <c r="H3195" i="5"/>
  <c r="H3244" i="5"/>
  <c r="H3303" i="5"/>
  <c r="H3356" i="5"/>
  <c r="H3405" i="5"/>
  <c r="H3462" i="5"/>
  <c r="H3513" i="5"/>
  <c r="H3567" i="5"/>
  <c r="H3626" i="5"/>
  <c r="H3674" i="5"/>
  <c r="H3727" i="5"/>
  <c r="H3780" i="5"/>
  <c r="H3832" i="5"/>
  <c r="H3877" i="5"/>
  <c r="H3925" i="5"/>
  <c r="H3974" i="5"/>
  <c r="H4020" i="5"/>
  <c r="H4071" i="5"/>
  <c r="H4115" i="5"/>
  <c r="H4161" i="5"/>
  <c r="H4213" i="5"/>
  <c r="H4255" i="5"/>
  <c r="H4302" i="5"/>
  <c r="H4344" i="5"/>
  <c r="H4385" i="5"/>
  <c r="H4428" i="5"/>
  <c r="H4469" i="5"/>
  <c r="H4515" i="5"/>
  <c r="H4552" i="5"/>
  <c r="H4598" i="5"/>
  <c r="H4633" i="5"/>
  <c r="H4680" i="5"/>
  <c r="H4723" i="5"/>
  <c r="H4762" i="5"/>
  <c r="H4802" i="5"/>
  <c r="H4840" i="5"/>
  <c r="H4879" i="5"/>
  <c r="H4912" i="5"/>
  <c r="H4950" i="5"/>
  <c r="H4988" i="5"/>
  <c r="H5025" i="5"/>
  <c r="H5063" i="5"/>
  <c r="H5097" i="5"/>
  <c r="H5136" i="5"/>
  <c r="H5172" i="5"/>
  <c r="H5208" i="5"/>
  <c r="H5245" i="5"/>
  <c r="H5283" i="5"/>
  <c r="H5319" i="5"/>
  <c r="H5355" i="5"/>
  <c r="H5393" i="5"/>
  <c r="H5428" i="5"/>
  <c r="H5468" i="5"/>
  <c r="H5502" i="5"/>
  <c r="H5539" i="5"/>
  <c r="H5577" i="5"/>
  <c r="H5613" i="5"/>
  <c r="H5651" i="5"/>
  <c r="H5682" i="5"/>
  <c r="H5719" i="5"/>
  <c r="H5753" i="5"/>
  <c r="H5789" i="5"/>
  <c r="H5821" i="5"/>
  <c r="H5856" i="5"/>
  <c r="H5891" i="5"/>
  <c r="H5921" i="5"/>
  <c r="H5953" i="5"/>
  <c r="H5987" i="5"/>
  <c r="H6020" i="5"/>
  <c r="H6049" i="5"/>
  <c r="H6083" i="5"/>
  <c r="H6117" i="5"/>
  <c r="H6147" i="5"/>
  <c r="H6181" i="5"/>
  <c r="H6213" i="5"/>
  <c r="H6244" i="5"/>
  <c r="H6278" i="5"/>
  <c r="H6310" i="5"/>
  <c r="H6343" i="5"/>
  <c r="H6374" i="5"/>
  <c r="H6407" i="5"/>
  <c r="H6436" i="5"/>
  <c r="H6465" i="5"/>
  <c r="H6499" i="5"/>
  <c r="H6527" i="5"/>
  <c r="H6558" i="5"/>
  <c r="H6588" i="5"/>
  <c r="H6620" i="5"/>
  <c r="H6650" i="5"/>
  <c r="H6678" i="5"/>
  <c r="H6710" i="5"/>
  <c r="H6741" i="5"/>
  <c r="H6771" i="5"/>
  <c r="H6802" i="5"/>
  <c r="H6830" i="5"/>
  <c r="H6864" i="5"/>
  <c r="H6892" i="5"/>
  <c r="H6923" i="5"/>
  <c r="H6954" i="5"/>
  <c r="H6984" i="5"/>
  <c r="H7014" i="5"/>
  <c r="H7045" i="5"/>
  <c r="H7075" i="5"/>
  <c r="H7106" i="5"/>
  <c r="H7136" i="5"/>
  <c r="H7166" i="5"/>
  <c r="H7197" i="5"/>
  <c r="H7228" i="5"/>
  <c r="H7259" i="5"/>
  <c r="H7287" i="5"/>
  <c r="H7319" i="5"/>
  <c r="H7350" i="5"/>
  <c r="H7379" i="5"/>
  <c r="H7410" i="5"/>
  <c r="H7440" i="5"/>
  <c r="H7470" i="5"/>
  <c r="H7502" i="5"/>
  <c r="H7532" i="5"/>
  <c r="H7562" i="5"/>
  <c r="H7592" i="5"/>
  <c r="H7623" i="5"/>
  <c r="H7652" i="5"/>
  <c r="H7683" i="5"/>
  <c r="H7716" i="5"/>
  <c r="H7743" i="5"/>
  <c r="H7776" i="5"/>
  <c r="H7804" i="5"/>
  <c r="H7837" i="5"/>
  <c r="H7867" i="5"/>
  <c r="H7896" i="5"/>
  <c r="H7927" i="5"/>
  <c r="H7957" i="5"/>
  <c r="H7988" i="5"/>
  <c r="H8020" i="5"/>
  <c r="H8047" i="5"/>
  <c r="H8080" i="5"/>
  <c r="H8110" i="5"/>
  <c r="H8141" i="5"/>
  <c r="H8169" i="5"/>
  <c r="H8201" i="5"/>
  <c r="H8233" i="5"/>
  <c r="H8260" i="5"/>
  <c r="H8293" i="5"/>
  <c r="H8323" i="5"/>
  <c r="H8352" i="5"/>
  <c r="H8384" i="5"/>
  <c r="H8413" i="5"/>
  <c r="H8445" i="5"/>
  <c r="H8475" i="5"/>
  <c r="H8505" i="5"/>
  <c r="H8535" i="5"/>
  <c r="H8566" i="5"/>
  <c r="H8597" i="5"/>
  <c r="H8624" i="5"/>
  <c r="H8657" i="5"/>
  <c r="H8689" i="5"/>
  <c r="H8717" i="5"/>
  <c r="H8749" i="5"/>
  <c r="H8777" i="5"/>
  <c r="H81" i="5"/>
  <c r="H178" i="5"/>
  <c r="H270" i="5"/>
  <c r="H355" i="5"/>
  <c r="H447" i="5"/>
  <c r="H520" i="5"/>
  <c r="H604" i="5"/>
  <c r="H690" i="5"/>
  <c r="H777" i="5"/>
  <c r="H849" i="5"/>
  <c r="H931" i="5"/>
  <c r="H1021" i="5"/>
  <c r="H1103" i="5"/>
  <c r="H1184" i="5"/>
  <c r="H1267" i="5"/>
  <c r="H1348" i="5"/>
  <c r="H1424" i="5"/>
  <c r="H1503" i="5"/>
  <c r="H1584" i="5"/>
  <c r="H1656" i="5"/>
  <c r="H1732" i="5"/>
  <c r="H1811" i="5"/>
  <c r="H1886" i="5"/>
  <c r="H1943" i="5"/>
  <c r="H2010" i="5"/>
  <c r="H2081" i="5"/>
  <c r="H2142" i="5"/>
  <c r="H2204" i="5"/>
  <c r="H2268" i="5"/>
  <c r="H2335" i="5"/>
  <c r="H2394" i="5"/>
  <c r="H2452" i="5"/>
  <c r="H2515" i="5"/>
  <c r="H2575" i="5"/>
  <c r="H2637" i="5"/>
  <c r="H2700" i="5"/>
  <c r="H2755" i="5"/>
  <c r="H2810" i="5"/>
  <c r="H2871" i="5"/>
  <c r="H2920" i="5"/>
  <c r="H2983" i="5"/>
  <c r="H3042" i="5"/>
  <c r="H3089" i="5"/>
  <c r="H3147" i="5"/>
  <c r="H3200" i="5"/>
  <c r="H3249" i="5"/>
  <c r="H3307" i="5"/>
  <c r="H3360" i="5"/>
  <c r="H3410" i="5"/>
  <c r="H3466" i="5"/>
  <c r="H3520" i="5"/>
  <c r="H3570" i="5"/>
  <c r="H3628" i="5"/>
  <c r="H3682" i="5"/>
  <c r="H3729" i="5"/>
  <c r="H3783" i="5"/>
  <c r="H3835" i="5"/>
  <c r="H3880" i="5"/>
  <c r="H3932" i="5"/>
  <c r="H3978" i="5"/>
  <c r="H4024" i="5"/>
  <c r="H4075" i="5"/>
  <c r="H4123" i="5"/>
  <c r="H4166" i="5"/>
  <c r="H4215" i="5"/>
  <c r="H4262" i="5"/>
  <c r="H4305" i="5"/>
  <c r="H4350" i="5"/>
  <c r="H4387" i="5"/>
  <c r="H4433" i="5"/>
  <c r="H4473" i="5"/>
  <c r="H4518" i="5"/>
  <c r="H4557" i="5"/>
  <c r="H4601" i="5"/>
  <c r="H4645" i="5"/>
  <c r="H4682" i="5"/>
  <c r="H4726" i="5"/>
  <c r="H4764" i="5"/>
  <c r="H4807" i="5"/>
  <c r="H4842" i="5"/>
  <c r="H4883" i="5"/>
  <c r="H4916" i="5"/>
  <c r="H4956" i="5"/>
  <c r="H4991" i="5"/>
  <c r="H5029" i="5"/>
  <c r="H5065" i="5"/>
  <c r="H5104" i="5"/>
  <c r="H5139" i="5"/>
  <c r="H5174" i="5"/>
  <c r="H5214" i="5"/>
  <c r="H5249" i="5"/>
  <c r="H5288" i="5"/>
  <c r="H5322" i="5"/>
  <c r="H5359" i="5"/>
  <c r="H5396" i="5"/>
  <c r="H5433" i="5"/>
  <c r="H5470" i="5"/>
  <c r="H5506" i="5"/>
  <c r="H5545" i="5"/>
  <c r="H5579" i="5"/>
  <c r="H5616" i="5"/>
  <c r="H5653" i="5"/>
  <c r="H5690" i="5"/>
  <c r="H5724" i="5"/>
  <c r="H5756" i="5"/>
  <c r="H5792" i="5"/>
  <c r="H5828" i="5"/>
  <c r="H5858" i="5"/>
  <c r="H5893" i="5"/>
  <c r="H5924" i="5"/>
  <c r="H5956" i="5"/>
  <c r="H5989" i="5"/>
  <c r="H6023" i="5"/>
  <c r="H6051" i="5"/>
  <c r="H6086" i="5"/>
  <c r="H6119" i="5"/>
  <c r="H6153" i="5"/>
  <c r="H6183" i="5"/>
  <c r="H6217" i="5"/>
  <c r="H6251" i="5"/>
  <c r="H6282" i="5"/>
  <c r="H6312" i="5"/>
  <c r="H6348" i="5"/>
  <c r="H6379" i="5"/>
  <c r="H6409" i="5"/>
  <c r="H6439" i="5"/>
  <c r="H6470" i="5"/>
  <c r="H6501" i="5"/>
  <c r="H6530" i="5"/>
  <c r="H6561" i="5"/>
  <c r="H6593" i="5"/>
  <c r="H6622" i="5"/>
  <c r="H6652" i="5"/>
  <c r="H6684" i="5"/>
  <c r="H6714" i="5"/>
  <c r="H6744" i="5"/>
  <c r="H6774" i="5"/>
  <c r="H6804" i="5"/>
  <c r="H6836" i="5"/>
  <c r="H6866" i="5"/>
  <c r="H6895" i="5"/>
  <c r="H6925" i="5"/>
  <c r="H6958" i="5"/>
  <c r="H6987" i="5"/>
  <c r="H7017" i="5"/>
  <c r="H7049" i="5"/>
  <c r="H7079" i="5"/>
  <c r="H7108" i="5"/>
  <c r="H7140" i="5"/>
  <c r="H7169" i="5"/>
  <c r="H7202" i="5"/>
  <c r="H7230" i="5"/>
  <c r="H7262" i="5"/>
  <c r="H7292" i="5"/>
  <c r="H7322" i="5"/>
  <c r="H7353" i="5"/>
  <c r="H7382" i="5"/>
  <c r="H7414" i="5"/>
  <c r="H7443" i="5"/>
  <c r="H7476" i="5"/>
  <c r="H7505" i="5"/>
  <c r="H7534" i="5"/>
  <c r="H7567" i="5"/>
  <c r="H7595" i="5"/>
  <c r="H7626" i="5"/>
  <c r="H7658" i="5"/>
  <c r="H7686" i="5"/>
  <c r="H7718" i="5"/>
  <c r="H7748" i="5"/>
  <c r="H7778" i="5"/>
  <c r="H7808" i="5"/>
  <c r="H7840" i="5"/>
  <c r="H7871" i="5"/>
  <c r="H7898" i="5"/>
  <c r="H7932" i="5"/>
  <c r="H7961" i="5"/>
  <c r="H7991" i="5"/>
  <c r="H8022" i="5"/>
  <c r="H8052" i="5"/>
  <c r="H8082" i="5"/>
  <c r="H8113" i="5"/>
  <c r="H8143" i="5"/>
  <c r="H8174" i="5"/>
  <c r="H8205" i="5"/>
  <c r="H8235" i="5"/>
  <c r="H8262" i="5"/>
  <c r="H8296" i="5"/>
  <c r="H8327" i="5"/>
  <c r="H8355" i="5"/>
  <c r="H8386" i="5"/>
  <c r="H8417" i="5"/>
  <c r="H8448" i="5"/>
  <c r="H8478" i="5"/>
  <c r="H8508" i="5"/>
  <c r="H8539" i="5"/>
  <c r="H8570" i="5"/>
  <c r="H8599" i="5"/>
  <c r="H8630" i="5"/>
  <c r="H8661" i="5"/>
  <c r="H8691" i="5"/>
  <c r="H8720" i="5"/>
  <c r="H8751" i="5"/>
  <c r="H8784" i="5"/>
  <c r="H106" i="5"/>
  <c r="H196" i="5"/>
  <c r="H284" i="5"/>
  <c r="H375" i="5"/>
  <c r="H457" i="5"/>
  <c r="H544" i="5"/>
  <c r="H623" i="5"/>
  <c r="H701" i="5"/>
  <c r="H783" i="5"/>
  <c r="H866" i="5"/>
  <c r="H957" i="5"/>
  <c r="H1032" i="5"/>
  <c r="H1116" i="5"/>
  <c r="H1203" i="5"/>
  <c r="H1287" i="5"/>
  <c r="H1353" i="5"/>
  <c r="H1439" i="5"/>
  <c r="H1522" i="5"/>
  <c r="H1597" i="5"/>
  <c r="H1672" i="5"/>
  <c r="H1748" i="5"/>
  <c r="H1820" i="5"/>
  <c r="H1894" i="5"/>
  <c r="H1961" i="5"/>
  <c r="H2029" i="5"/>
  <c r="H2086" i="5"/>
  <c r="H2151" i="5"/>
  <c r="H2221" i="5"/>
  <c r="H2284" i="5"/>
  <c r="H2340" i="5"/>
  <c r="H2399" i="5"/>
  <c r="H2467" i="5"/>
  <c r="H2528" i="5"/>
  <c r="H2585" i="5"/>
  <c r="H2645" i="5"/>
  <c r="H2710" i="5"/>
  <c r="H2767" i="5"/>
  <c r="H2822" i="5"/>
  <c r="H2877" i="5"/>
  <c r="H2937" i="5"/>
  <c r="H2989" i="5"/>
  <c r="H3047" i="5"/>
  <c r="H3104" i="5"/>
  <c r="H3151" i="5"/>
  <c r="H3206" i="5"/>
  <c r="H3266" i="5"/>
  <c r="H3312" i="5"/>
  <c r="H3369" i="5"/>
  <c r="H3422" i="5"/>
  <c r="H3474" i="5"/>
  <c r="H3531" i="5"/>
  <c r="H3585" i="5"/>
  <c r="H3633" i="5"/>
  <c r="H3690" i="5"/>
  <c r="H3743" i="5"/>
  <c r="H3791" i="5"/>
  <c r="H3845" i="5"/>
  <c r="H3894" i="5"/>
  <c r="H3936" i="5"/>
  <c r="H3985" i="5"/>
  <c r="H4035" i="5"/>
  <c r="H4080" i="5"/>
  <c r="H4129" i="5"/>
  <c r="H4176" i="5"/>
  <c r="H4220" i="5"/>
  <c r="H4271" i="5"/>
  <c r="H4311" i="5"/>
  <c r="H4356" i="5"/>
  <c r="H4398" i="5"/>
  <c r="H4440" i="5"/>
  <c r="H4481" i="5"/>
  <c r="H4521" i="5"/>
  <c r="H4566" i="5"/>
  <c r="H4605" i="5"/>
  <c r="H4650" i="5"/>
  <c r="H4688" i="5"/>
  <c r="H4734" i="5"/>
  <c r="H4772" i="5"/>
  <c r="H4812" i="5"/>
  <c r="H4850" i="5"/>
  <c r="H4887" i="5"/>
  <c r="H4926" i="5"/>
  <c r="H4963" i="5"/>
  <c r="H4994" i="5"/>
  <c r="H5034" i="5"/>
  <c r="H5070" i="5"/>
  <c r="H5108" i="5"/>
  <c r="H5145" i="5"/>
  <c r="H5181" i="5"/>
  <c r="H5219" i="5"/>
  <c r="H5255" i="5"/>
  <c r="H5292" i="5"/>
  <c r="H5327" i="5"/>
  <c r="H5367" i="5"/>
  <c r="H5401" i="5"/>
  <c r="H5441" i="5"/>
  <c r="H5473" i="5"/>
  <c r="H5515" i="5"/>
  <c r="H5551" i="5"/>
  <c r="H5587" i="5"/>
  <c r="H5625" i="5"/>
  <c r="H5660" i="5"/>
  <c r="H5695" i="5"/>
  <c r="H5729" i="5"/>
  <c r="H5763" i="5"/>
  <c r="H5797" i="5"/>
  <c r="H5831" i="5"/>
  <c r="H5866" i="5"/>
  <c r="H5897" i="5"/>
  <c r="H5930" i="5"/>
  <c r="H5964" i="5"/>
  <c r="H5993" i="5"/>
  <c r="H6026" i="5"/>
  <c r="H6061" i="5"/>
  <c r="H6093" i="5"/>
  <c r="H6122" i="5"/>
  <c r="H6157" i="5"/>
  <c r="H6191" i="5"/>
  <c r="H6220" i="5"/>
  <c r="H6255" i="5"/>
  <c r="H6287" i="5"/>
  <c r="H6321" i="5"/>
  <c r="H6351" i="5"/>
  <c r="H6385" i="5"/>
  <c r="H6413" i="5"/>
  <c r="H6444" i="5"/>
  <c r="H6477" i="5"/>
  <c r="H6505" i="5"/>
  <c r="H6535" i="5"/>
  <c r="H6566" i="5"/>
  <c r="H6598" i="5"/>
  <c r="H6626" i="5"/>
  <c r="H6657" i="5"/>
  <c r="H6689" i="5"/>
  <c r="H6717" i="5"/>
  <c r="H6749" i="5"/>
  <c r="H6779" i="5"/>
  <c r="H6811" i="5"/>
  <c r="H6841" i="5"/>
  <c r="H6869" i="5"/>
  <c r="H6901" i="5"/>
  <c r="H6933" i="5"/>
  <c r="H6962" i="5"/>
  <c r="H6992" i="5"/>
  <c r="H7021" i="5"/>
  <c r="H7054" i="5"/>
  <c r="H7083" i="5"/>
  <c r="H7115" i="5"/>
  <c r="H7144" i="5"/>
  <c r="H7175" i="5"/>
  <c r="H7206" i="5"/>
  <c r="H7235" i="5"/>
  <c r="H7265" i="5"/>
  <c r="H7298" i="5"/>
  <c r="H7326" i="5"/>
  <c r="H7357" i="5"/>
  <c r="H7388" i="5"/>
  <c r="H7418" i="5"/>
  <c r="H7448" i="5"/>
  <c r="H7479" i="5"/>
  <c r="H7509" i="5"/>
  <c r="H7540" i="5"/>
  <c r="H7571" i="5"/>
  <c r="H7601" i="5"/>
  <c r="H7630" i="5"/>
  <c r="H7662" i="5"/>
  <c r="H7693" i="5"/>
  <c r="H7721" i="5"/>
  <c r="H7753" i="5"/>
  <c r="H7783" i="5"/>
  <c r="H7814" i="5"/>
  <c r="H7845" i="5"/>
  <c r="H7874" i="5"/>
  <c r="H7907" i="5"/>
  <c r="H7935" i="5"/>
  <c r="H7966" i="5"/>
  <c r="H7995" i="5"/>
  <c r="H8027" i="5"/>
  <c r="H8058" i="5"/>
  <c r="H8088" i="5"/>
  <c r="H8117" i="5"/>
  <c r="H8148" i="5"/>
  <c r="H8179" i="5"/>
  <c r="H8210" i="5"/>
  <c r="H8238" i="5"/>
  <c r="H8272" i="5"/>
  <c r="H8300" i="5"/>
  <c r="H8330" i="5"/>
  <c r="H8361" i="5"/>
  <c r="H8391" i="5"/>
  <c r="H8423" i="5"/>
  <c r="H8452" i="5"/>
  <c r="H8481" i="5"/>
  <c r="H8513" i="5"/>
  <c r="H8544" i="5"/>
  <c r="H8575" i="5"/>
  <c r="H8603" i="5"/>
  <c r="H8636" i="5"/>
  <c r="H8666" i="5"/>
  <c r="H8694" i="5"/>
  <c r="H8727" i="5"/>
  <c r="H8757" i="5"/>
  <c r="H8" i="5"/>
  <c r="H115" i="5"/>
  <c r="H213" i="5"/>
  <c r="H312" i="5"/>
  <c r="H381" i="5"/>
  <c r="H467" i="5"/>
  <c r="H549" i="5"/>
  <c r="H639" i="5"/>
  <c r="H718" i="5"/>
  <c r="H799" i="5"/>
  <c r="H886" i="5"/>
  <c r="H969" i="5"/>
  <c r="H1043" i="5"/>
  <c r="H1123" i="5"/>
  <c r="H1213" i="5"/>
  <c r="H1295" i="5"/>
  <c r="H1376" i="5"/>
  <c r="H1455" i="5"/>
  <c r="H1527" i="5"/>
  <c r="H1608" i="5"/>
  <c r="H1683" i="5"/>
  <c r="H1760" i="5"/>
  <c r="H1828" i="5"/>
  <c r="H1903" i="5"/>
  <c r="H1971" i="5"/>
  <c r="H2037" i="5"/>
  <c r="H2095" i="5"/>
  <c r="H2160" i="5"/>
  <c r="H2229" i="5"/>
  <c r="H2293" i="5"/>
  <c r="H2352" i="5"/>
  <c r="H2414" i="5"/>
  <c r="H2471" i="5"/>
  <c r="H2534" i="5"/>
  <c r="H2595" i="5"/>
  <c r="H2660" i="5"/>
  <c r="H2715" i="5"/>
  <c r="H2774" i="5"/>
  <c r="H2829" i="5"/>
  <c r="H2885" i="5"/>
  <c r="H2945" i="5"/>
  <c r="H3000" i="5"/>
  <c r="H3055" i="5"/>
  <c r="H3111" i="5"/>
  <c r="H3166" i="5"/>
  <c r="H3217" i="5"/>
  <c r="H3270" i="5"/>
  <c r="H3327" i="5"/>
  <c r="H3377" i="5"/>
  <c r="H3433" i="5"/>
  <c r="H3487" i="5"/>
  <c r="H3537" i="5"/>
  <c r="H3592" i="5"/>
  <c r="H3648" i="5"/>
  <c r="H3699" i="5"/>
  <c r="H3754" i="5"/>
  <c r="H3803" i="5"/>
  <c r="H3851" i="5"/>
  <c r="H3899" i="5"/>
  <c r="H3947" i="5"/>
  <c r="H3995" i="5"/>
  <c r="H4043" i="5"/>
  <c r="H4088" i="5"/>
  <c r="H4135" i="5"/>
  <c r="H4187" i="5"/>
  <c r="H4235" i="5"/>
  <c r="H4277" i="5"/>
  <c r="H4320" i="5"/>
  <c r="H4362" i="5"/>
  <c r="H4405" i="5"/>
  <c r="H4444" i="5"/>
  <c r="H4489" i="5"/>
  <c r="H4530" i="5"/>
  <c r="H4572" i="5"/>
  <c r="H4616" i="5"/>
  <c r="H4654" i="5"/>
  <c r="H4700" i="5"/>
  <c r="H4740" i="5"/>
  <c r="H4782" i="5"/>
  <c r="H4816" i="5"/>
  <c r="H4859" i="5"/>
  <c r="H4892" i="5"/>
  <c r="H4930" i="5"/>
  <c r="H4966" i="5"/>
  <c r="H5006" i="5"/>
  <c r="H5041" i="5"/>
  <c r="H5078" i="5"/>
  <c r="H5112" i="5"/>
  <c r="H5153" i="5"/>
  <c r="H5191" i="5"/>
  <c r="H5223" i="5"/>
  <c r="H5263" i="5"/>
  <c r="H5297" i="5"/>
  <c r="H5336" i="5"/>
  <c r="H5372" i="5"/>
  <c r="H5409" i="5"/>
  <c r="H5447" i="5"/>
  <c r="H5485" i="5"/>
  <c r="H5519" i="5"/>
  <c r="H5555" i="5"/>
  <c r="H5594" i="5"/>
  <c r="H5630" i="5"/>
  <c r="H5667" i="5"/>
  <c r="H5699" i="5"/>
  <c r="H5734" i="5"/>
  <c r="H5770" i="5"/>
  <c r="H5804" i="5"/>
  <c r="H5834" i="5"/>
  <c r="H5871" i="5"/>
  <c r="H5902" i="5"/>
  <c r="H5936" i="5"/>
  <c r="H5967" i="5"/>
  <c r="H6002" i="5"/>
  <c r="H6032" i="5"/>
  <c r="H6066" i="5"/>
  <c r="H6097" i="5"/>
  <c r="H6131" i="5"/>
  <c r="H6163" i="5"/>
  <c r="H6194" i="5"/>
  <c r="H6228" i="5"/>
  <c r="H6260" i="5"/>
  <c r="H6291" i="5"/>
  <c r="H6326" i="5"/>
  <c r="H6355" i="5"/>
  <c r="H6389" i="5"/>
  <c r="H6420" i="5"/>
  <c r="H6450" i="5"/>
  <c r="H6480" i="5"/>
  <c r="H6511" i="5"/>
  <c r="H6541" i="5"/>
  <c r="H6572" i="5"/>
  <c r="H6601" i="5"/>
  <c r="H6634" i="5"/>
  <c r="H6663" i="5"/>
  <c r="H6693" i="5"/>
  <c r="H6722" i="5"/>
  <c r="H6755" i="5"/>
  <c r="H6784" i="5"/>
  <c r="H6816" i="5"/>
  <c r="H6845" i="5"/>
  <c r="H6877" i="5"/>
  <c r="H6907" i="5"/>
  <c r="H6937" i="5"/>
  <c r="H6965" i="5"/>
  <c r="H6998" i="5"/>
  <c r="H7030" i="5"/>
  <c r="H7057" i="5"/>
  <c r="H7088" i="5"/>
  <c r="H7119" i="5"/>
  <c r="H7149" i="5"/>
  <c r="H7181" i="5"/>
  <c r="H7210" i="5"/>
  <c r="H7242" i="5"/>
  <c r="H7271" i="5"/>
  <c r="H7301" i="5"/>
  <c r="H7332" i="5"/>
  <c r="H7363" i="5"/>
  <c r="H7394" i="5"/>
  <c r="H7422" i="5"/>
  <c r="H7454" i="5"/>
  <c r="H7486" i="5"/>
  <c r="H7514" i="5"/>
  <c r="H7545" i="5"/>
  <c r="H7574" i="5"/>
  <c r="H7607" i="5"/>
  <c r="H7637" i="5"/>
  <c r="H7666" i="5"/>
  <c r="H7697" i="5"/>
  <c r="H7728" i="5"/>
  <c r="H7758" i="5"/>
  <c r="H7788" i="5"/>
  <c r="H7819" i="5"/>
  <c r="H7850" i="5"/>
  <c r="H7878" i="5"/>
  <c r="H7911" i="5"/>
  <c r="H7940" i="5"/>
  <c r="H7971" i="5"/>
  <c r="H8002" i="5"/>
  <c r="H8030" i="5"/>
  <c r="H8062" i="5"/>
  <c r="H8093" i="5"/>
  <c r="H8124" i="5"/>
  <c r="H8153" i="5"/>
  <c r="H8184" i="5"/>
  <c r="H8215" i="5"/>
  <c r="H8245" i="5"/>
  <c r="H8275" i="5"/>
  <c r="H8306" i="5"/>
  <c r="H8336" i="5"/>
  <c r="H8367" i="5"/>
  <c r="H8398" i="5"/>
  <c r="H8427" i="5"/>
  <c r="H8458" i="5"/>
  <c r="H8488" i="5"/>
  <c r="H8520" i="5"/>
  <c r="H8548" i="5"/>
  <c r="H8580" i="5"/>
  <c r="H8611" i="5"/>
  <c r="H8640" i="5"/>
  <c r="H8670" i="5"/>
  <c r="H8703" i="5"/>
  <c r="H8731" i="5"/>
  <c r="H8763" i="5"/>
  <c r="H120" i="5"/>
  <c r="H243" i="5"/>
  <c r="H354" i="5"/>
  <c r="H465" i="5"/>
  <c r="H571" i="5"/>
  <c r="H668" i="5"/>
  <c r="H782" i="5"/>
  <c r="H892" i="5"/>
  <c r="H985" i="5"/>
  <c r="H1098" i="5"/>
  <c r="H1210" i="5"/>
  <c r="H1307" i="5"/>
  <c r="H1414" i="5"/>
  <c r="H1518" i="5"/>
  <c r="H1613" i="5"/>
  <c r="H1710" i="5"/>
  <c r="H1810" i="5"/>
  <c r="H1900" i="5"/>
  <c r="H1982" i="5"/>
  <c r="H2061" i="5"/>
  <c r="H2148" i="5"/>
  <c r="H2234" i="5"/>
  <c r="H2308" i="5"/>
  <c r="H2391" i="5"/>
  <c r="H2469" i="5"/>
  <c r="H2542" i="5"/>
  <c r="H2624" i="5"/>
  <c r="H2705" i="5"/>
  <c r="H2780" i="5"/>
  <c r="H2849" i="5"/>
  <c r="H2918" i="5"/>
  <c r="H2998" i="5"/>
  <c r="H3070" i="5"/>
  <c r="H3135" i="5"/>
  <c r="H3205" i="5"/>
  <c r="H3272" i="5"/>
  <c r="H3342" i="5"/>
  <c r="H3407" i="5"/>
  <c r="H3484" i="5"/>
  <c r="H3551" i="5"/>
  <c r="H3618" i="5"/>
  <c r="H3688" i="5"/>
  <c r="H3757" i="5"/>
  <c r="H3815" i="5"/>
  <c r="H3878" i="5"/>
  <c r="H3943" i="5"/>
  <c r="H4003" i="5"/>
  <c r="H4064" i="5"/>
  <c r="H4127" i="5"/>
  <c r="H4190" i="5"/>
  <c r="H4246" i="5"/>
  <c r="H4303" i="5"/>
  <c r="H4358" i="5"/>
  <c r="H4412" i="5"/>
  <c r="H4464" i="5"/>
  <c r="H4520" i="5"/>
  <c r="H4577" i="5"/>
  <c r="H4627" i="5"/>
  <c r="H4681" i="5"/>
  <c r="H4739" i="5"/>
  <c r="H4787" i="5"/>
  <c r="H4836" i="5"/>
  <c r="H4886" i="5"/>
  <c r="H4933" i="5"/>
  <c r="H4981" i="5"/>
  <c r="H5027" i="5"/>
  <c r="H5077" i="5"/>
  <c r="H5123" i="5"/>
  <c r="H5168" i="5"/>
  <c r="H5218" i="5"/>
  <c r="H5268" i="5"/>
  <c r="H5311" i="5"/>
  <c r="H5357" i="5"/>
  <c r="H5408" i="5"/>
  <c r="H5451" i="5"/>
  <c r="H5498" i="5"/>
  <c r="H5547" i="5"/>
  <c r="H5598" i="5"/>
  <c r="H5643" i="5"/>
  <c r="H5688" i="5"/>
  <c r="H5731" i="5"/>
  <c r="H5775" i="5"/>
  <c r="H5817" i="5"/>
  <c r="H5864" i="5"/>
  <c r="H5905" i="5"/>
  <c r="H5947" i="5"/>
  <c r="H5988" i="5"/>
  <c r="H6031" i="5"/>
  <c r="H6073" i="5"/>
  <c r="H6112" i="5"/>
  <c r="H6155" i="5"/>
  <c r="H6197" i="5"/>
  <c r="H6238" i="5"/>
  <c r="H6279" i="5"/>
  <c r="H6325" i="5"/>
  <c r="H6365" i="5"/>
  <c r="H6404" i="5"/>
  <c r="H6443" i="5"/>
  <c r="H6483" i="5"/>
  <c r="H6521" i="5"/>
  <c r="H6559" i="5"/>
  <c r="H6600" i="5"/>
  <c r="H6639" i="5"/>
  <c r="H6675" i="5"/>
  <c r="H6716" i="5"/>
  <c r="H6757" i="5"/>
  <c r="H6795" i="5"/>
  <c r="H6832" i="5"/>
  <c r="H6873" i="5"/>
  <c r="H6912" i="5"/>
  <c r="H6949" i="5"/>
  <c r="H6991" i="5"/>
  <c r="H7032" i="5"/>
  <c r="H7070" i="5"/>
  <c r="H7107" i="5"/>
  <c r="H7148" i="5"/>
  <c r="H7188" i="5"/>
  <c r="H7225" i="5"/>
  <c r="H7264" i="5"/>
  <c r="H7304" i="5"/>
  <c r="H7342" i="5"/>
  <c r="H7380" i="5"/>
  <c r="H7421" i="5"/>
  <c r="H7461" i="5"/>
  <c r="H7499" i="5"/>
  <c r="H7537" i="5"/>
  <c r="H7579" i="5"/>
  <c r="H7614" i="5"/>
  <c r="H7656" i="5"/>
  <c r="H7696" i="5"/>
  <c r="H7735" i="5"/>
  <c r="H7773" i="5"/>
  <c r="H7812" i="5"/>
  <c r="H7853" i="5"/>
  <c r="H7891" i="5"/>
  <c r="H7929" i="5"/>
  <c r="H7969" i="5"/>
  <c r="H8007" i="5"/>
  <c r="H8045" i="5"/>
  <c r="H8087" i="5"/>
  <c r="H8126" i="5"/>
  <c r="H8164" i="5"/>
  <c r="H8202" i="5"/>
  <c r="H8242" i="5"/>
  <c r="H8281" i="5"/>
  <c r="H8318" i="5"/>
  <c r="H8360" i="5"/>
  <c r="H8401" i="5"/>
  <c r="H8437" i="5"/>
  <c r="H8477" i="5"/>
  <c r="H8519" i="5"/>
  <c r="H8557" i="5"/>
  <c r="H8595" i="5"/>
  <c r="H8635" i="5"/>
  <c r="H8673" i="5"/>
  <c r="H8711" i="5"/>
  <c r="H8750" i="5"/>
  <c r="H129" i="5"/>
  <c r="H250" i="5"/>
  <c r="H371" i="5"/>
  <c r="H471" i="5"/>
  <c r="H579" i="5"/>
  <c r="H677" i="5"/>
  <c r="H784" i="5"/>
  <c r="H894" i="5"/>
  <c r="H992" i="5"/>
  <c r="H1107" i="5"/>
  <c r="H1214" i="5"/>
  <c r="H1309" i="5"/>
  <c r="H1417" i="5"/>
  <c r="H1524" i="5"/>
  <c r="H1616" i="5"/>
  <c r="H1718" i="5"/>
  <c r="H1814" i="5"/>
  <c r="H1906" i="5"/>
  <c r="H1990" i="5"/>
  <c r="H2068" i="5"/>
  <c r="H2153" i="5"/>
  <c r="H2236" i="5"/>
  <c r="H2319" i="5"/>
  <c r="H2397" i="5"/>
  <c r="H2477" i="5"/>
  <c r="H2556" i="5"/>
  <c r="H2628" i="5"/>
  <c r="H2711" i="5"/>
  <c r="H2781" i="5"/>
  <c r="H2850" i="5"/>
  <c r="H2926" i="5"/>
  <c r="H3003" i="5"/>
  <c r="H3075" i="5"/>
  <c r="H3137" i="5"/>
  <c r="H3214" i="5"/>
  <c r="H3275" i="5"/>
  <c r="H3346" i="5"/>
  <c r="H3418" i="5"/>
  <c r="H3489" i="5"/>
  <c r="H3556" i="5"/>
  <c r="H3624" i="5"/>
  <c r="H3691" i="5"/>
  <c r="H3758" i="5"/>
  <c r="H3817" i="5"/>
  <c r="H3882" i="5"/>
  <c r="H7" i="5"/>
  <c r="H131" i="5"/>
  <c r="H256" i="5"/>
  <c r="H372" i="5"/>
  <c r="H473" i="5"/>
  <c r="H581" i="5"/>
  <c r="H689" i="5"/>
  <c r="H796" i="5"/>
  <c r="H902" i="5"/>
  <c r="H1000" i="5"/>
  <c r="H1112" i="5"/>
  <c r="H1215" i="5"/>
  <c r="H1319" i="5"/>
  <c r="H1422" i="5"/>
  <c r="H1525" i="5"/>
  <c r="H1618" i="5"/>
  <c r="H1722" i="5"/>
  <c r="H1818" i="5"/>
  <c r="H1907" i="5"/>
  <c r="H1992" i="5"/>
  <c r="H2079" i="5"/>
  <c r="H2154" i="5"/>
  <c r="H2239" i="5"/>
  <c r="H2322" i="5"/>
  <c r="H2398" i="5"/>
  <c r="H2480" i="5"/>
  <c r="H2559" i="5"/>
  <c r="H2636" i="5"/>
  <c r="H2712" i="5"/>
  <c r="H2782" i="5"/>
  <c r="H2852" i="5"/>
  <c r="H2936" i="5"/>
  <c r="H3010" i="5"/>
  <c r="H3077" i="5"/>
  <c r="H3142" i="5"/>
  <c r="H3215" i="5"/>
  <c r="H3282" i="5"/>
  <c r="H3347" i="5"/>
  <c r="H3420" i="5"/>
  <c r="H3494" i="5"/>
  <c r="H3558" i="5"/>
  <c r="H3627" i="5"/>
  <c r="H3694" i="5"/>
  <c r="H3759" i="5"/>
  <c r="H3823" i="5"/>
  <c r="H3886" i="5"/>
  <c r="H3955" i="5"/>
  <c r="H4014" i="5"/>
  <c r="H4073" i="5"/>
  <c r="H4134" i="5"/>
  <c r="H4193" i="5"/>
  <c r="H4250" i="5"/>
  <c r="H4310" i="5"/>
  <c r="H4364" i="5"/>
  <c r="H4418" i="5"/>
  <c r="H4470" i="5"/>
  <c r="H4525" i="5"/>
  <c r="H4579" i="5"/>
  <c r="H4629" i="5"/>
  <c r="H4686" i="5"/>
  <c r="H4742" i="5"/>
  <c r="H4790" i="5"/>
  <c r="H4841" i="5"/>
  <c r="H4890" i="5"/>
  <c r="H4940" i="5"/>
  <c r="H4985" i="5"/>
  <c r="H5032" i="5"/>
  <c r="H5083" i="5"/>
  <c r="H5127" i="5"/>
  <c r="H5173" i="5"/>
  <c r="H5222" i="5"/>
  <c r="H5270" i="5"/>
  <c r="H5316" i="5"/>
  <c r="H5366" i="5"/>
  <c r="H5414" i="5"/>
  <c r="H5457" i="5"/>
  <c r="H5504" i="5"/>
  <c r="H5554" i="5"/>
  <c r="H5601" i="5"/>
  <c r="H5649" i="5"/>
  <c r="H5693" i="5"/>
  <c r="H5738" i="5"/>
  <c r="H5779" i="5"/>
  <c r="H5825" i="5"/>
  <c r="H5869" i="5"/>
  <c r="H5909" i="5"/>
  <c r="H5949" i="5"/>
  <c r="H5992" i="5"/>
  <c r="H6036" i="5"/>
  <c r="H6076" i="5"/>
  <c r="H6118" i="5"/>
  <c r="H6162" i="5"/>
  <c r="H6203" i="5"/>
  <c r="H6240" i="5"/>
  <c r="H6285" i="5"/>
  <c r="H6328" i="5"/>
  <c r="H6369" i="5"/>
  <c r="H6408" i="5"/>
  <c r="H6447" i="5"/>
  <c r="H6486" i="5"/>
  <c r="H6525" i="5"/>
  <c r="H6565" i="5"/>
  <c r="H6604" i="5"/>
  <c r="H6642" i="5"/>
  <c r="H6683" i="5"/>
  <c r="H6721" i="5"/>
  <c r="H6760" i="5"/>
  <c r="H6798" i="5"/>
  <c r="H6840" i="5"/>
  <c r="H6879" i="5"/>
  <c r="H6917" i="5"/>
  <c r="H6956" i="5"/>
  <c r="H6995" i="5"/>
  <c r="H7034" i="5"/>
  <c r="H7072" i="5"/>
  <c r="H7112" i="5"/>
  <c r="H7152" i="5"/>
  <c r="H7190" i="5"/>
  <c r="H7229" i="5"/>
  <c r="H7270" i="5"/>
  <c r="H7308" i="5"/>
  <c r="H7344" i="5"/>
  <c r="H7385" i="5"/>
  <c r="H7426" i="5"/>
  <c r="H7464" i="5"/>
  <c r="H7503" i="5"/>
  <c r="H7544" i="5"/>
  <c r="H7584" i="5"/>
  <c r="H7621" i="5"/>
  <c r="H7661" i="5"/>
  <c r="H7702" i="5"/>
  <c r="H7737" i="5"/>
  <c r="H7777" i="5"/>
  <c r="H7817" i="5"/>
  <c r="H7855" i="5"/>
  <c r="H7894" i="5"/>
  <c r="H7934" i="5"/>
  <c r="H7974" i="5"/>
  <c r="H8012" i="5"/>
  <c r="H8048" i="5"/>
  <c r="H8090" i="5"/>
  <c r="H8128" i="5"/>
  <c r="H8166" i="5"/>
  <c r="H8208" i="5"/>
  <c r="H8250" i="5"/>
  <c r="H8285" i="5"/>
  <c r="H8326" i="5"/>
  <c r="H8366" i="5"/>
  <c r="H8405" i="5"/>
  <c r="H8441" i="5"/>
  <c r="H8480" i="5"/>
  <c r="H8522" i="5"/>
  <c r="H8559" i="5"/>
  <c r="H8598" i="5"/>
  <c r="H8639" i="5"/>
  <c r="H8678" i="5"/>
  <c r="H8714" i="5"/>
  <c r="H8755" i="5"/>
  <c r="H27" i="5"/>
  <c r="H164" i="5"/>
  <c r="H280" i="5"/>
  <c r="H391" i="5"/>
  <c r="H498" i="5"/>
  <c r="H594" i="5"/>
  <c r="H705" i="5"/>
  <c r="H818" i="5"/>
  <c r="H915" i="5"/>
  <c r="H1024" i="5"/>
  <c r="H1137" i="5"/>
  <c r="H1238" i="5"/>
  <c r="H1344" i="5"/>
  <c r="H1440" i="5"/>
  <c r="H1545" i="5"/>
  <c r="H1645" i="5"/>
  <c r="H1738" i="5"/>
  <c r="H1831" i="5"/>
  <c r="H1932" i="5"/>
  <c r="H2007" i="5"/>
  <c r="H2087" i="5"/>
  <c r="H2175" i="5"/>
  <c r="H2252" i="5"/>
  <c r="H2337" i="5"/>
  <c r="H2422" i="5"/>
  <c r="H2494" i="5"/>
  <c r="H2567" i="5"/>
  <c r="H2648" i="5"/>
  <c r="H2730" i="5"/>
  <c r="H2800" i="5"/>
  <c r="H2872" i="5"/>
  <c r="H2946" i="5"/>
  <c r="H3016" i="5"/>
  <c r="H3081" i="5"/>
  <c r="H3152" i="5"/>
  <c r="H3226" i="5"/>
  <c r="H3291" i="5"/>
  <c r="H3363" i="5"/>
  <c r="H3435" i="5"/>
  <c r="H3498" i="5"/>
  <c r="H3565" i="5"/>
  <c r="H3634" i="5"/>
  <c r="H3709" i="5"/>
  <c r="H3772" i="5"/>
  <c r="H3840" i="5"/>
  <c r="H3900" i="5"/>
  <c r="H3959" i="5"/>
  <c r="H4017" i="5"/>
  <c r="H4081" i="5"/>
  <c r="H4143" i="5"/>
  <c r="H4201" i="5"/>
  <c r="H4264" i="5"/>
  <c r="H4321" i="5"/>
  <c r="H4376" i="5"/>
  <c r="H4425" i="5"/>
  <c r="H4483" i="5"/>
  <c r="H4538" i="5"/>
  <c r="H4590" i="5"/>
  <c r="H4646" i="5"/>
  <c r="H4703" i="5"/>
  <c r="H4749" i="5"/>
  <c r="H4799" i="5"/>
  <c r="H4853" i="5"/>
  <c r="H4899" i="5"/>
  <c r="H4944" i="5"/>
  <c r="H4992" i="5"/>
  <c r="H5042" i="5"/>
  <c r="H5088" i="5"/>
  <c r="H5131" i="5"/>
  <c r="H5184" i="5"/>
  <c r="H5230" i="5"/>
  <c r="H5273" i="5"/>
  <c r="H5325" i="5"/>
  <c r="H5373" i="5"/>
  <c r="H5420" i="5"/>
  <c r="H5466" i="5"/>
  <c r="H5516" i="5"/>
  <c r="H5562" i="5"/>
  <c r="H5606" i="5"/>
  <c r="H5654" i="5"/>
  <c r="H5700" i="5"/>
  <c r="H5744" i="5"/>
  <c r="H5785" i="5"/>
  <c r="H5832" i="5"/>
  <c r="H5876" i="5"/>
  <c r="H5916" i="5"/>
  <c r="H5961" i="5"/>
  <c r="H6003" i="5"/>
  <c r="H6042" i="5"/>
  <c r="H6082" i="5"/>
  <c r="H6125" i="5"/>
  <c r="H6168" i="5"/>
  <c r="H6207" i="5"/>
  <c r="H6252" i="5"/>
  <c r="H6293" i="5"/>
  <c r="H6333" i="5"/>
  <c r="H6372" i="5"/>
  <c r="H6417" i="5"/>
  <c r="H6455" i="5"/>
  <c r="H6492" i="5"/>
  <c r="H6533" i="5"/>
  <c r="H6573" i="5"/>
  <c r="H6612" i="5"/>
  <c r="H6649" i="5"/>
  <c r="H6691" i="5"/>
  <c r="H6730" i="5"/>
  <c r="H6765" i="5"/>
  <c r="H6805" i="5"/>
  <c r="H6846" i="5"/>
  <c r="H6885" i="5"/>
  <c r="H6922" i="5"/>
  <c r="H6963" i="5"/>
  <c r="H7003" i="5"/>
  <c r="H7038" i="5"/>
  <c r="H7080" i="5"/>
  <c r="H7121" i="5"/>
  <c r="H7157" i="5"/>
  <c r="H7194" i="5"/>
  <c r="H7236" i="5"/>
  <c r="H7277" i="5"/>
  <c r="H7313" i="5"/>
  <c r="H7355" i="5"/>
  <c r="H7395" i="5"/>
  <c r="H7433" i="5"/>
  <c r="H7468" i="5"/>
  <c r="H7512" i="5"/>
  <c r="H7550" i="5"/>
  <c r="H7588" i="5"/>
  <c r="H7628" i="5"/>
  <c r="H7668" i="5"/>
  <c r="H7705" i="5"/>
  <c r="H7742" i="5"/>
  <c r="H7784" i="5"/>
  <c r="H7824" i="5"/>
  <c r="H7861" i="5"/>
  <c r="H7899" i="5"/>
  <c r="H7941" i="5"/>
  <c r="H7980" i="5"/>
  <c r="H8017" i="5"/>
  <c r="H8059" i="5"/>
  <c r="H8098" i="5"/>
  <c r="H8136" i="5"/>
  <c r="H8175" i="5"/>
  <c r="H8216" i="5"/>
  <c r="H8254" i="5"/>
  <c r="H8289" i="5"/>
  <c r="H8331" i="5"/>
  <c r="H8370" i="5"/>
  <c r="H8408" i="5"/>
  <c r="H8450" i="5"/>
  <c r="H8489" i="5"/>
  <c r="H8527" i="5"/>
  <c r="H8563" i="5"/>
  <c r="H8605" i="5"/>
  <c r="H8643" i="5"/>
  <c r="H8682" i="5"/>
  <c r="H8723" i="5"/>
  <c r="H8764" i="5"/>
  <c r="H41" i="5"/>
  <c r="H173" i="5"/>
  <c r="H298" i="5"/>
  <c r="H404" i="5"/>
  <c r="H511" i="5"/>
  <c r="H609" i="5"/>
  <c r="H725" i="5"/>
  <c r="H832" i="5"/>
  <c r="H930" i="5"/>
  <c r="H1040" i="5"/>
  <c r="H1158" i="5"/>
  <c r="H1247" i="5"/>
  <c r="H1350" i="5"/>
  <c r="H1468" i="5"/>
  <c r="H1556" i="5"/>
  <c r="H1653" i="5"/>
  <c r="H1759" i="5"/>
  <c r="H1851" i="5"/>
  <c r="H1936" i="5"/>
  <c r="H2016" i="5"/>
  <c r="H2108" i="5"/>
  <c r="H2187" i="5"/>
  <c r="H2267" i="5"/>
  <c r="H2350" i="5"/>
  <c r="H2431" i="5"/>
  <c r="H2501" i="5"/>
  <c r="H2579" i="5"/>
  <c r="H2667" i="5"/>
  <c r="H2736" i="5"/>
  <c r="H2807" i="5"/>
  <c r="H2884" i="5"/>
  <c r="H2953" i="5"/>
  <c r="H3022" i="5"/>
  <c r="H3097" i="5"/>
  <c r="H3173" i="5"/>
  <c r="H3239" i="5"/>
  <c r="H3305" i="5"/>
  <c r="H3376" i="5"/>
  <c r="H3442" i="5"/>
  <c r="H3505" i="5"/>
  <c r="H3581" i="5"/>
  <c r="H3653" i="5"/>
  <c r="H3719" i="5"/>
  <c r="H3782" i="5"/>
  <c r="H3847" i="5"/>
  <c r="H3909" i="5"/>
  <c r="H3963" i="5"/>
  <c r="H4032" i="5"/>
  <c r="H4097" i="5"/>
  <c r="H4155" i="5"/>
  <c r="H4214" i="5"/>
  <c r="H4276" i="5"/>
  <c r="H4330" i="5"/>
  <c r="H4382" i="5"/>
  <c r="H4439" i="5"/>
  <c r="H4495" i="5"/>
  <c r="H4545" i="5"/>
  <c r="H4600" i="5"/>
  <c r="H4653" i="5"/>
  <c r="H4706" i="5"/>
  <c r="H4760" i="5"/>
  <c r="H4811" i="5"/>
  <c r="H4861" i="5"/>
  <c r="H4908" i="5"/>
  <c r="H4951" i="5"/>
  <c r="H5002" i="5"/>
  <c r="H5047" i="5"/>
  <c r="H5092" i="5"/>
  <c r="H5144" i="5"/>
  <c r="H5193" i="5"/>
  <c r="H5239" i="5"/>
  <c r="H5287" i="5"/>
  <c r="H5334" i="5"/>
  <c r="H5383" i="5"/>
  <c r="H5425" i="5"/>
  <c r="H5472" i="5"/>
  <c r="H5522" i="5"/>
  <c r="H5569" i="5"/>
  <c r="H5615" i="5"/>
  <c r="H5665" i="5"/>
  <c r="H5707" i="5"/>
  <c r="H5751" i="5"/>
  <c r="H5795" i="5"/>
  <c r="H5842" i="5"/>
  <c r="H5879" i="5"/>
  <c r="H5923" i="5"/>
  <c r="H5966" i="5"/>
  <c r="H6008" i="5"/>
  <c r="H6047" i="5"/>
  <c r="H6092" i="5"/>
  <c r="H6135" i="5"/>
  <c r="H6173" i="5"/>
  <c r="H6215" i="5"/>
  <c r="H6258" i="5"/>
  <c r="H6299" i="5"/>
  <c r="H6339" i="5"/>
  <c r="H6383" i="5"/>
  <c r="H6422" i="5"/>
  <c r="H6460" i="5"/>
  <c r="H6500" i="5"/>
  <c r="H6540" i="5"/>
  <c r="H6579" i="5"/>
  <c r="H6615" i="5"/>
  <c r="H6654" i="5"/>
  <c r="H6695" i="5"/>
  <c r="H6733" i="5"/>
  <c r="H6773" i="5"/>
  <c r="H6813" i="5"/>
  <c r="H6851" i="5"/>
  <c r="H6889" i="5"/>
  <c r="H6931" i="5"/>
  <c r="H6972" i="5"/>
  <c r="H7008" i="5"/>
  <c r="H7048" i="5"/>
  <c r="H7086" i="5"/>
  <c r="H7126" i="5"/>
  <c r="H7164" i="5"/>
  <c r="H7205" i="5"/>
  <c r="H7245" i="5"/>
  <c r="H7283" i="5"/>
  <c r="H7320" i="5"/>
  <c r="H7360" i="5"/>
  <c r="H7398" i="5"/>
  <c r="H7437" i="5"/>
  <c r="H7478" i="5"/>
  <c r="H7516" i="5"/>
  <c r="H7555" i="5"/>
  <c r="H7594" i="5"/>
  <c r="H7635" i="5"/>
  <c r="H7674" i="5"/>
  <c r="H7709" i="5"/>
  <c r="H7751" i="5"/>
  <c r="H7792" i="5"/>
  <c r="H7829" i="5"/>
  <c r="H7869" i="5"/>
  <c r="H7910" i="5"/>
  <c r="H7948" i="5"/>
  <c r="H7985" i="5"/>
  <c r="H8025" i="5"/>
  <c r="H8066" i="5"/>
  <c r="H8102" i="5"/>
  <c r="H8142" i="5"/>
  <c r="H8183" i="5"/>
  <c r="H8220" i="5"/>
  <c r="H8258" i="5"/>
  <c r="H8298" i="5"/>
  <c r="H8341" i="5"/>
  <c r="H8377" i="5"/>
  <c r="H8414" i="5"/>
  <c r="H8455" i="5"/>
  <c r="H8496" i="5"/>
  <c r="H8532" i="5"/>
  <c r="H8574" i="5"/>
  <c r="H8615" i="5"/>
  <c r="H8650" i="5"/>
  <c r="H8690" i="5"/>
  <c r="H8730" i="5"/>
  <c r="H8769" i="5"/>
  <c r="H20" i="5"/>
  <c r="H199" i="5"/>
  <c r="H332" i="5"/>
  <c r="H508" i="5"/>
  <c r="H648" i="5"/>
  <c r="H801" i="5"/>
  <c r="H949" i="5"/>
  <c r="H1078" i="5"/>
  <c r="H1239" i="5"/>
  <c r="H1383" i="5"/>
  <c r="H1515" i="5"/>
  <c r="H1659" i="5"/>
  <c r="H1780" i="5"/>
  <c r="H1921" i="5"/>
  <c r="H2039" i="5"/>
  <c r="H2141" i="5"/>
  <c r="H2257" i="5"/>
  <c r="H2371" i="5"/>
  <c r="H2483" i="5"/>
  <c r="H2593" i="5"/>
  <c r="H2683" i="5"/>
  <c r="H2803" i="5"/>
  <c r="H2901" i="5"/>
  <c r="H2994" i="5"/>
  <c r="H3108" i="5"/>
  <c r="H3182" i="5"/>
  <c r="H3287" i="5"/>
  <c r="H3386" i="5"/>
  <c r="H3473" i="5"/>
  <c r="H3579" i="5"/>
  <c r="H3665" i="5"/>
  <c r="H3760" i="5"/>
  <c r="H3853" i="5"/>
  <c r="H3934" i="5"/>
  <c r="H4015" i="5"/>
  <c r="H4100" i="5"/>
  <c r="H4168" i="5"/>
  <c r="H4243" i="5"/>
  <c r="H4327" i="5"/>
  <c r="H4388" i="5"/>
  <c r="H4459" i="5"/>
  <c r="H4533" i="5"/>
  <c r="H4602" i="5"/>
  <c r="H4669" i="5"/>
  <c r="H4737" i="5"/>
  <c r="H4803" i="5"/>
  <c r="H4865" i="5"/>
  <c r="H4927" i="5"/>
  <c r="H4986" i="5"/>
  <c r="H5051" i="5"/>
  <c r="H5110" i="5"/>
  <c r="H5166" i="5"/>
  <c r="H5234" i="5"/>
  <c r="H5293" i="5"/>
  <c r="H5349" i="5"/>
  <c r="H5416" i="5"/>
  <c r="H5478" i="5"/>
  <c r="H5535" i="5"/>
  <c r="H5596" i="5"/>
  <c r="H5657" i="5"/>
  <c r="H5714" i="5"/>
  <c r="H5771" i="5"/>
  <c r="H5829" i="5"/>
  <c r="H5880" i="5"/>
  <c r="H5937" i="5"/>
  <c r="H5985" i="5"/>
  <c r="H6045" i="5"/>
  <c r="H6098" i="5"/>
  <c r="H6146" i="5"/>
  <c r="H6204" i="5"/>
  <c r="H6261" i="5"/>
  <c r="H6309" i="5"/>
  <c r="H6364" i="5"/>
  <c r="H6419" i="5"/>
  <c r="H6464" i="5"/>
  <c r="H6516" i="5"/>
  <c r="H6568" i="5"/>
  <c r="H6616" i="5"/>
  <c r="H6669" i="5"/>
  <c r="H6715" i="5"/>
  <c r="H6768" i="5"/>
  <c r="H6820" i="5"/>
  <c r="H6867" i="5"/>
  <c r="H6919" i="5"/>
  <c r="H6973" i="5"/>
  <c r="H7019" i="5"/>
  <c r="H7069" i="5"/>
  <c r="H7124" i="5"/>
  <c r="H7171" i="5"/>
  <c r="H7220" i="5"/>
  <c r="H7273" i="5"/>
  <c r="H7323" i="5"/>
  <c r="H7372" i="5"/>
  <c r="H7419" i="5"/>
  <c r="H7471" i="5"/>
  <c r="H7524" i="5"/>
  <c r="H7572" i="5"/>
  <c r="H7622" i="5"/>
  <c r="H7677" i="5"/>
  <c r="H7724" i="5"/>
  <c r="H7770" i="5"/>
  <c r="H7826" i="5"/>
  <c r="H7876" i="5"/>
  <c r="H7921" i="5"/>
  <c r="H7975" i="5"/>
  <c r="H8028" i="5"/>
  <c r="H8072" i="5"/>
  <c r="H8125" i="5"/>
  <c r="H8178" i="5"/>
  <c r="H8226" i="5"/>
  <c r="H8277" i="5"/>
  <c r="H8328" i="5"/>
  <c r="H8379" i="5"/>
  <c r="H8429" i="5"/>
  <c r="H8474" i="5"/>
  <c r="H8528" i="5"/>
  <c r="H8581" i="5"/>
  <c r="H8623" i="5"/>
  <c r="H8679" i="5"/>
  <c r="H8733" i="5"/>
  <c r="H8776" i="5"/>
  <c r="H35" i="5"/>
  <c r="H204" i="5"/>
  <c r="H37" i="5"/>
  <c r="H221" i="5"/>
  <c r="H376" i="5"/>
  <c r="H515" i="5"/>
  <c r="H656" i="5"/>
  <c r="H820" i="5"/>
  <c r="H966" i="5"/>
  <c r="H1092" i="5"/>
  <c r="H1249" i="5"/>
  <c r="H1389" i="5"/>
  <c r="H1537" i="5"/>
  <c r="H1677" i="5"/>
  <c r="H1785" i="5"/>
  <c r="H1934" i="5"/>
  <c r="H2041" i="5"/>
  <c r="H2169" i="5"/>
  <c r="H2281" i="5"/>
  <c r="H2373" i="5"/>
  <c r="H2498" i="5"/>
  <c r="H2604" i="5"/>
  <c r="H2704" i="5"/>
  <c r="H2811" i="5"/>
  <c r="H2909" i="5"/>
  <c r="H3015" i="5"/>
  <c r="H3112" i="5"/>
  <c r="H3199" i="5"/>
  <c r="H3299" i="5"/>
  <c r="H3397" i="5"/>
  <c r="H3496" i="5"/>
  <c r="H3590" i="5"/>
  <c r="H3668" i="5"/>
  <c r="H3776" i="5"/>
  <c r="H3860" i="5"/>
  <c r="H3937" i="5"/>
  <c r="H4022" i="5"/>
  <c r="H4103" i="5"/>
  <c r="H4178" i="5"/>
  <c r="H4251" i="5"/>
  <c r="H4331" i="5"/>
  <c r="H4402" i="5"/>
  <c r="H4463" i="5"/>
  <c r="H4543" i="5"/>
  <c r="H4606" i="5"/>
  <c r="H4673" i="5"/>
  <c r="H4745" i="5"/>
  <c r="H4813" i="5"/>
  <c r="H4868" i="5"/>
  <c r="H4932" i="5"/>
  <c r="H4993" i="5"/>
  <c r="H5057" i="5"/>
  <c r="H5114" i="5"/>
  <c r="H5178" i="5"/>
  <c r="H5241" i="5"/>
  <c r="H5299" i="5"/>
  <c r="H5352" i="5"/>
  <c r="H5421" i="5"/>
  <c r="H5486" i="5"/>
  <c r="H5537" i="5"/>
  <c r="H5603" i="5"/>
  <c r="H5668" i="5"/>
  <c r="H5716" i="5"/>
  <c r="H5774" i="5"/>
  <c r="H5833" i="5"/>
  <c r="H5889" i="5"/>
  <c r="H5940" i="5"/>
  <c r="H5996" i="5"/>
  <c r="H6048" i="5"/>
  <c r="H6104" i="5"/>
  <c r="H6154" i="5"/>
  <c r="H6211" i="5"/>
  <c r="H6264" i="5"/>
  <c r="H6313" i="5"/>
  <c r="H6370" i="5"/>
  <c r="H6423" i="5"/>
  <c r="H6471" i="5"/>
  <c r="H6518" i="5"/>
  <c r="H6576" i="5"/>
  <c r="H6623" i="5"/>
  <c r="H6671" i="5"/>
  <c r="H6726" i="5"/>
  <c r="H6775" i="5"/>
  <c r="H6823" i="5"/>
  <c r="H6870" i="5"/>
  <c r="H6924" i="5"/>
  <c r="H6976" i="5"/>
  <c r="H7026" i="5"/>
  <c r="H7073" i="5"/>
  <c r="H7127" i="5"/>
  <c r="H7176" i="5"/>
  <c r="H7223" i="5"/>
  <c r="H7278" i="5"/>
  <c r="H7327" i="5"/>
  <c r="H7374" i="5"/>
  <c r="H7429" i="5"/>
  <c r="H7480" i="5"/>
  <c r="H7527" i="5"/>
  <c r="H7575" i="5"/>
  <c r="H7629" i="5"/>
  <c r="H7680" i="5"/>
  <c r="H7729" i="5"/>
  <c r="H7779" i="5"/>
  <c r="H7830" i="5"/>
  <c r="H7879" i="5"/>
  <c r="H7925" i="5"/>
  <c r="H7982" i="5"/>
  <c r="H8033" i="5"/>
  <c r="H8078" i="5"/>
  <c r="H8129" i="5"/>
  <c r="H8185" i="5"/>
  <c r="H8232" i="5"/>
  <c r="H8279" i="5"/>
  <c r="H8333" i="5"/>
  <c r="H8383" i="5"/>
  <c r="H8432" i="5"/>
  <c r="H8486" i="5"/>
  <c r="H8534" i="5"/>
  <c r="H8583" i="5"/>
  <c r="H8632" i="5"/>
  <c r="H8684" i="5"/>
  <c r="H8736" i="5"/>
  <c r="H8785" i="5"/>
  <c r="H48" i="5"/>
  <c r="H222" i="5"/>
  <c r="H59" i="5"/>
  <c r="H232" i="5"/>
  <c r="H401" i="5"/>
  <c r="H546" i="5"/>
  <c r="H695" i="5"/>
  <c r="H837" i="5"/>
  <c r="H979" i="5"/>
  <c r="H1144" i="5"/>
  <c r="H1281" i="5"/>
  <c r="H1408" i="5"/>
  <c r="H1557" i="5"/>
  <c r="H1696" i="5"/>
  <c r="H1827" i="5"/>
  <c r="H1950" i="5"/>
  <c r="H2052" i="5"/>
  <c r="H2184" i="5"/>
  <c r="H2295" i="5"/>
  <c r="H2403" i="5"/>
  <c r="H2510" i="5"/>
  <c r="H2612" i="5"/>
  <c r="H2731" i="5"/>
  <c r="H2827" i="5"/>
  <c r="H2915" i="5"/>
  <c r="H3027" i="5"/>
  <c r="H3119" i="5"/>
  <c r="H3223" i="5"/>
  <c r="H3314" i="5"/>
  <c r="H3402" i="5"/>
  <c r="H3503" i="5"/>
  <c r="H3600" i="5"/>
  <c r="H3701" i="5"/>
  <c r="H3790" i="5"/>
  <c r="H3872" i="5"/>
  <c r="H3958" i="5"/>
  <c r="H4042" i="5"/>
  <c r="H4109" i="5"/>
  <c r="H4191" i="5"/>
  <c r="H4272" i="5"/>
  <c r="H4337" i="5"/>
  <c r="H4407" i="5"/>
  <c r="H4479" i="5"/>
  <c r="H4548" i="5"/>
  <c r="H4621" i="5"/>
  <c r="H4685" i="5"/>
  <c r="H4759" i="5"/>
  <c r="H4824" i="5"/>
  <c r="H4880" i="5"/>
  <c r="H4943" i="5"/>
  <c r="H5010" i="5"/>
  <c r="H5064" i="5"/>
  <c r="H5124" i="5"/>
  <c r="H5192" i="5"/>
  <c r="H5246" i="5"/>
  <c r="H5307" i="5"/>
  <c r="H5371" i="5"/>
  <c r="H5432" i="5"/>
  <c r="H5490" i="5"/>
  <c r="H5553" i="5"/>
  <c r="H5612" i="5"/>
  <c r="H5675" i="5"/>
  <c r="H5727" i="5"/>
  <c r="H5784" i="5"/>
  <c r="H5847" i="5"/>
  <c r="H5895" i="5"/>
  <c r="H5948" i="5"/>
  <c r="H6005" i="5"/>
  <c r="H6059" i="5"/>
  <c r="H6108" i="5"/>
  <c r="H6165" i="5"/>
  <c r="H6219" i="5"/>
  <c r="H6269" i="5"/>
  <c r="H6327" i="5"/>
  <c r="H6381" i="5"/>
  <c r="H6431" i="5"/>
  <c r="H6479" i="5"/>
  <c r="H6528" i="5"/>
  <c r="H6581" i="5"/>
  <c r="H6630" i="5"/>
  <c r="H6676" i="5"/>
  <c r="H6732" i="5"/>
  <c r="H6783" i="5"/>
  <c r="H6828" i="5"/>
  <c r="H6884" i="5"/>
  <c r="H6936" i="5"/>
  <c r="H6980" i="5"/>
  <c r="H7033" i="5"/>
  <c r="H7084" i="5"/>
  <c r="H7134" i="5"/>
  <c r="H7183" i="5"/>
  <c r="H7233" i="5"/>
  <c r="H7285" i="5"/>
  <c r="H7336" i="5"/>
  <c r="H7383" i="5"/>
  <c r="H7436" i="5"/>
  <c r="H7488" i="5"/>
  <c r="H7533" i="5"/>
  <c r="H7586" i="5"/>
  <c r="H7640" i="5"/>
  <c r="H7684" i="5"/>
  <c r="H7736" i="5"/>
  <c r="H7789" i="5"/>
  <c r="H7838" i="5"/>
  <c r="H7887" i="5"/>
  <c r="H7937" i="5"/>
  <c r="H7990" i="5"/>
  <c r="H8040" i="5"/>
  <c r="H8089" i="5"/>
  <c r="H8138" i="5"/>
  <c r="H8191" i="5"/>
  <c r="H8237" i="5"/>
  <c r="H8288" i="5"/>
  <c r="H8344" i="5"/>
  <c r="H8390" i="5"/>
  <c r="H8439" i="5"/>
  <c r="H8493" i="5"/>
  <c r="H8543" i="5"/>
  <c r="H8592" i="5"/>
  <c r="H8642" i="5"/>
  <c r="H8693" i="5"/>
  <c r="H8742" i="5"/>
  <c r="H102" i="5"/>
  <c r="H269" i="5"/>
  <c r="H418" i="5"/>
  <c r="H556" i="5"/>
  <c r="H723" i="5"/>
  <c r="H860" i="5"/>
  <c r="H1012" i="5"/>
  <c r="H1160" i="5"/>
  <c r="H1298" i="5"/>
  <c r="H1450" i="5"/>
  <c r="H1581" i="5"/>
  <c r="H1705" i="5"/>
  <c r="H1852" i="5"/>
  <c r="H1970" i="5"/>
  <c r="H2085" i="5"/>
  <c r="H2192" i="5"/>
  <c r="H2303" i="5"/>
  <c r="H2429" i="5"/>
  <c r="H2531" i="5"/>
  <c r="H2638" i="5"/>
  <c r="H2742" i="5"/>
  <c r="H2842" i="5"/>
  <c r="H2948" i="5"/>
  <c r="H3045" i="5"/>
  <c r="H3133" i="5"/>
  <c r="H3241" i="5"/>
  <c r="H3331" i="5"/>
  <c r="H3430" i="5"/>
  <c r="H3528" i="5"/>
  <c r="H3609" i="5"/>
  <c r="H3716" i="5"/>
  <c r="H3805" i="5"/>
  <c r="H3895" i="5"/>
  <c r="H3968" i="5"/>
  <c r="H4048" i="5"/>
  <c r="H4124" i="5"/>
  <c r="H4207" i="5"/>
  <c r="H4281" i="5"/>
  <c r="H4354" i="5"/>
  <c r="H4419" i="5"/>
  <c r="H4496" i="5"/>
  <c r="H4560" i="5"/>
  <c r="H4626" i="5"/>
  <c r="H4704" i="5"/>
  <c r="H4765" i="5"/>
  <c r="H4832" i="5"/>
  <c r="H4893" i="5"/>
  <c r="H4959" i="5"/>
  <c r="H5013" i="5"/>
  <c r="H5071" i="5"/>
  <c r="H5138" i="5"/>
  <c r="H5196" i="5"/>
  <c r="H5256" i="5"/>
  <c r="H5317" i="5"/>
  <c r="H5384" i="5"/>
  <c r="H5444" i="5"/>
  <c r="H5497" i="5"/>
  <c r="H5565" i="5"/>
  <c r="H5627" i="5"/>
  <c r="H5678" i="5"/>
  <c r="H5739" i="5"/>
  <c r="H5801" i="5"/>
  <c r="H5851" i="5"/>
  <c r="H5904" i="5"/>
  <c r="H5963" i="5"/>
  <c r="H6011" i="5"/>
  <c r="H6067" i="5"/>
  <c r="H6120" i="5"/>
  <c r="H6176" i="5"/>
  <c r="H6229" i="5"/>
  <c r="H6277" i="5"/>
  <c r="H6334" i="5"/>
  <c r="H6390" i="5"/>
  <c r="H6435" i="5"/>
  <c r="H6489" i="5"/>
  <c r="H6543" i="5"/>
  <c r="H6585" i="5"/>
  <c r="H6637" i="5"/>
  <c r="H6692" i="5"/>
  <c r="H6738" i="5"/>
  <c r="H6789" i="5"/>
  <c r="H6842" i="5"/>
  <c r="H6890" i="5"/>
  <c r="H6941" i="5"/>
  <c r="H6989" i="5"/>
  <c r="H7041" i="5"/>
  <c r="H7094" i="5"/>
  <c r="H7141" i="5"/>
  <c r="H7191" i="5"/>
  <c r="H7247" i="5"/>
  <c r="H7293" i="5"/>
  <c r="H7341" i="5"/>
  <c r="H7396" i="5"/>
  <c r="H7445" i="5"/>
  <c r="H7491" i="5"/>
  <c r="H7548" i="5"/>
  <c r="H7597" i="5"/>
  <c r="H7644" i="5"/>
  <c r="H7694" i="5"/>
  <c r="H7746" i="5"/>
  <c r="H7799" i="5"/>
  <c r="H7846" i="5"/>
  <c r="H7895" i="5"/>
  <c r="H7949" i="5"/>
  <c r="H7999" i="5"/>
  <c r="H8044" i="5"/>
  <c r="H8100" i="5"/>
  <c r="H8150" i="5"/>
  <c r="H8196" i="5"/>
  <c r="H8251" i="5"/>
  <c r="H8303" i="5"/>
  <c r="H8347" i="5"/>
  <c r="H8399" i="5"/>
  <c r="H8451" i="5"/>
  <c r="H8501" i="5"/>
  <c r="H8550" i="5"/>
  <c r="H8600" i="5"/>
  <c r="H8652" i="5"/>
  <c r="H8704" i="5"/>
  <c r="H8747" i="5"/>
  <c r="H113" i="5"/>
  <c r="H281" i="5"/>
  <c r="H419" i="5"/>
  <c r="H566" i="5"/>
  <c r="H730" i="5"/>
  <c r="H864" i="5"/>
  <c r="H77" i="5"/>
  <c r="H326" i="5"/>
  <c r="H529" i="5"/>
  <c r="H741" i="5"/>
  <c r="H942" i="5"/>
  <c r="H1149" i="5"/>
  <c r="H1330" i="5"/>
  <c r="H1485" i="5"/>
  <c r="H1678" i="5"/>
  <c r="H1854" i="5"/>
  <c r="H1995" i="5"/>
  <c r="H2133" i="5"/>
  <c r="H2296" i="5"/>
  <c r="H2436" i="5"/>
  <c r="H2571" i="5"/>
  <c r="H2716" i="5"/>
  <c r="H2846" i="5"/>
  <c r="H2969" i="5"/>
  <c r="H3093" i="5"/>
  <c r="H3228" i="5"/>
  <c r="H3338" i="5"/>
  <c r="H3459" i="5"/>
  <c r="H3595" i="5"/>
  <c r="H3720" i="5"/>
  <c r="H3824" i="5"/>
  <c r="H3927" i="5"/>
  <c r="H4045" i="5"/>
  <c r="H4139" i="5"/>
  <c r="H4238" i="5"/>
  <c r="H4334" i="5"/>
  <c r="H4423" i="5"/>
  <c r="H4507" i="5"/>
  <c r="H4596" i="5"/>
  <c r="H4693" i="5"/>
  <c r="H4778" i="5"/>
  <c r="H4860" i="5"/>
  <c r="H4935" i="5"/>
  <c r="H5014" i="5"/>
  <c r="H5090" i="5"/>
  <c r="H5163" i="5"/>
  <c r="H5250" i="5"/>
  <c r="H5331" i="5"/>
  <c r="H5400" i="5"/>
  <c r="H5487" i="5"/>
  <c r="H5567" i="5"/>
  <c r="H5636" i="5"/>
  <c r="H5713" i="5"/>
  <c r="H5791" i="5"/>
  <c r="H5857" i="5"/>
  <c r="H5928" i="5"/>
  <c r="H6000" i="5"/>
  <c r="H6068" i="5"/>
  <c r="H6138" i="5"/>
  <c r="H6200" i="5"/>
  <c r="H6273" i="5"/>
  <c r="H6346" i="5"/>
  <c r="H6405" i="5"/>
  <c r="H6476" i="5"/>
  <c r="H6544" i="5"/>
  <c r="H6602" i="5"/>
  <c r="H6668" i="5"/>
  <c r="H6734" i="5"/>
  <c r="H6797" i="5"/>
  <c r="H6859" i="5"/>
  <c r="H6926" i="5"/>
  <c r="H6994" i="5"/>
  <c r="H7056" i="5"/>
  <c r="H7117" i="5"/>
  <c r="H7184" i="5"/>
  <c r="H7250" i="5"/>
  <c r="H7311" i="5"/>
  <c r="H7376" i="5"/>
  <c r="H7446" i="5"/>
  <c r="H7508" i="5"/>
  <c r="H7569" i="5"/>
  <c r="H7641" i="5"/>
  <c r="H7704" i="5"/>
  <c r="H7764" i="5"/>
  <c r="H7831" i="5"/>
  <c r="H7897" i="5"/>
  <c r="H7959" i="5"/>
  <c r="H8023" i="5"/>
  <c r="H8094" i="5"/>
  <c r="H8157" i="5"/>
  <c r="H8219" i="5"/>
  <c r="H8283" i="5"/>
  <c r="H8350" i="5"/>
  <c r="H8412" i="5"/>
  <c r="H8472" i="5"/>
  <c r="H8545" i="5"/>
  <c r="H8613" i="5"/>
  <c r="H8669" i="5"/>
  <c r="H8737" i="5"/>
  <c r="H144" i="5"/>
  <c r="H399" i="5"/>
  <c r="H603" i="5"/>
  <c r="H780" i="5"/>
  <c r="H984" i="5"/>
  <c r="H1179" i="5"/>
  <c r="H1375" i="5"/>
  <c r="H1553" i="5"/>
  <c r="H1730" i="5"/>
  <c r="H1887" i="5"/>
  <c r="H2040" i="5"/>
  <c r="H2190" i="5"/>
  <c r="H2338" i="5"/>
  <c r="H2465" i="5"/>
  <c r="H2610" i="5"/>
  <c r="H2752" i="5"/>
  <c r="H2880" i="5"/>
  <c r="H3014" i="5"/>
  <c r="H3131" i="5"/>
  <c r="H3260" i="5"/>
  <c r="H3378" i="5"/>
  <c r="H3501" i="5"/>
  <c r="H3629" i="5"/>
  <c r="H3741" i="5"/>
  <c r="H3857" i="5"/>
  <c r="H3961" i="5"/>
  <c r="H4058" i="5"/>
  <c r="H4160" i="5"/>
  <c r="H4268" i="5"/>
  <c r="H4357" i="5"/>
  <c r="H4445" i="5"/>
  <c r="H4536" i="5"/>
  <c r="H4625" i="5"/>
  <c r="H4711" i="5"/>
  <c r="H4791" i="5"/>
  <c r="H4875" i="5"/>
  <c r="H4964" i="5"/>
  <c r="H5038" i="5"/>
  <c r="H5111" i="5"/>
  <c r="H5195" i="5"/>
  <c r="H5271" i="5"/>
  <c r="H5345" i="5"/>
  <c r="H5426" i="5"/>
  <c r="H5509" i="5"/>
  <c r="H5581" i="5"/>
  <c r="H5662" i="5"/>
  <c r="H5737" i="5"/>
  <c r="H5808" i="5"/>
  <c r="H5877" i="5"/>
  <c r="H5946" i="5"/>
  <c r="H6019" i="5"/>
  <c r="H6084" i="5"/>
  <c r="H6149" i="5"/>
  <c r="H6226" i="5"/>
  <c r="H6297" i="5"/>
  <c r="H6356" i="5"/>
  <c r="H6427" i="5"/>
  <c r="H6493" i="5"/>
  <c r="H6554" i="5"/>
  <c r="H6621" i="5"/>
  <c r="H6688" i="5"/>
  <c r="H6750" i="5"/>
  <c r="H6817" i="5"/>
  <c r="H6881" i="5"/>
  <c r="H6945" i="5"/>
  <c r="H7010" i="5"/>
  <c r="H7071" i="5"/>
  <c r="H7138" i="5"/>
  <c r="H7207" i="5"/>
  <c r="H7263" i="5"/>
  <c r="H7334" i="5"/>
  <c r="H7399" i="5"/>
  <c r="H7460" i="5"/>
  <c r="H7526" i="5"/>
  <c r="H7590" i="5"/>
  <c r="H7651" i="5"/>
  <c r="H7719" i="5"/>
  <c r="H7786" i="5"/>
  <c r="H7851" i="5"/>
  <c r="H7914" i="5"/>
  <c r="H7976" i="5"/>
  <c r="H8043" i="5"/>
  <c r="H8109" i="5"/>
  <c r="H8167" i="5"/>
  <c r="H8236" i="5"/>
  <c r="H8307" i="5"/>
  <c r="H8368" i="5"/>
  <c r="H8431" i="5"/>
  <c r="H8499" i="5"/>
  <c r="H8560" i="5"/>
  <c r="H8621" i="5"/>
  <c r="H8692" i="5"/>
  <c r="H8758" i="5"/>
  <c r="H165" i="5"/>
  <c r="H410" i="5"/>
  <c r="H608" i="5"/>
  <c r="H802" i="5"/>
  <c r="H1020" i="5"/>
  <c r="H1193" i="5"/>
  <c r="H1381" i="5"/>
  <c r="H1558" i="5"/>
  <c r="H1743" i="5"/>
  <c r="H1890" i="5"/>
  <c r="H2045" i="5"/>
  <c r="H2199" i="5"/>
  <c r="H2341" i="5"/>
  <c r="H2468" i="5"/>
  <c r="H2613" i="5"/>
  <c r="H2757" i="5"/>
  <c r="H2893" i="5"/>
  <c r="H3017" i="5"/>
  <c r="H3149" i="5"/>
  <c r="H3262" i="5"/>
  <c r="H3382" i="5"/>
  <c r="H3509" i="5"/>
  <c r="H3631" i="5"/>
  <c r="H3750" i="5"/>
  <c r="H3866" i="5"/>
  <c r="H3976" i="5"/>
  <c r="H4066" i="5"/>
  <c r="H4164" i="5"/>
  <c r="H4279" i="5"/>
  <c r="H4363" i="5"/>
  <c r="H4449" i="5"/>
  <c r="H4544" i="5"/>
  <c r="H4628" i="5"/>
  <c r="H4715" i="5"/>
  <c r="H4796" i="5"/>
  <c r="H4884" i="5"/>
  <c r="H4965" i="5"/>
  <c r="H5040" i="5"/>
  <c r="H5121" i="5"/>
  <c r="H5199" i="5"/>
  <c r="H5272" i="5"/>
  <c r="H5348" i="5"/>
  <c r="H5434" i="5"/>
  <c r="H5511" i="5"/>
  <c r="H5586" i="5"/>
  <c r="H5669" i="5"/>
  <c r="H5743" i="5"/>
  <c r="H5810" i="5"/>
  <c r="H5878" i="5"/>
  <c r="H5950" i="5"/>
  <c r="H6022" i="5"/>
  <c r="H6090" i="5"/>
  <c r="H6159" i="5"/>
  <c r="H6233" i="5"/>
  <c r="H6298" i="5"/>
  <c r="H6363" i="5"/>
  <c r="H6432" i="5"/>
  <c r="H6495" i="5"/>
  <c r="H6555" i="5"/>
  <c r="H6625" i="5"/>
  <c r="H6694" i="5"/>
  <c r="H6751" i="5"/>
  <c r="H6819" i="5"/>
  <c r="H6886" i="5"/>
  <c r="H6946" i="5"/>
  <c r="H7012" i="5"/>
  <c r="H7076" i="5"/>
  <c r="H7143" i="5"/>
  <c r="H7208" i="5"/>
  <c r="H7269" i="5"/>
  <c r="H7338" i="5"/>
  <c r="H7403" i="5"/>
  <c r="H7462" i="5"/>
  <c r="H7529" i="5"/>
  <c r="H7598" i="5"/>
  <c r="H7659" i="5"/>
  <c r="H7720" i="5"/>
  <c r="H7793" i="5"/>
  <c r="H7854" i="5"/>
  <c r="H7917" i="5"/>
  <c r="H7983" i="5"/>
  <c r="H8046" i="5"/>
  <c r="H8112" i="5"/>
  <c r="H8172" i="5"/>
  <c r="H8240" i="5"/>
  <c r="H8309" i="5"/>
  <c r="H8369" i="5"/>
  <c r="H8433" i="5"/>
  <c r="H8502" i="5"/>
  <c r="H8561" i="5"/>
  <c r="H8622" i="5"/>
  <c r="H8695" i="5"/>
  <c r="H8760" i="5"/>
  <c r="H321" i="5"/>
  <c r="H583" i="5"/>
  <c r="H836" i="5"/>
  <c r="H1062" i="5"/>
  <c r="H1290" i="5"/>
  <c r="H1476" i="5"/>
  <c r="H1703" i="5"/>
  <c r="H1919" i="5"/>
  <c r="H2105" i="5"/>
  <c r="H2256" i="5"/>
  <c r="H2435" i="5"/>
  <c r="H2603" i="5"/>
  <c r="H2770" i="5"/>
  <c r="H2913" i="5"/>
  <c r="H3065" i="5"/>
  <c r="H3218" i="5"/>
  <c r="H3365" i="5"/>
  <c r="H3529" i="5"/>
  <c r="H3660" i="5"/>
  <c r="H3806" i="5"/>
  <c r="H3922" i="5"/>
  <c r="H4051" i="5"/>
  <c r="H4186" i="5"/>
  <c r="H4296" i="5"/>
  <c r="H4403" i="5"/>
  <c r="H4502" i="5"/>
  <c r="H4619" i="5"/>
  <c r="H4725" i="5"/>
  <c r="H4830" i="5"/>
  <c r="H4915" i="5"/>
  <c r="H5012" i="5"/>
  <c r="H5105" i="5"/>
  <c r="H5204" i="5"/>
  <c r="H5294" i="5"/>
  <c r="H5389" i="5"/>
  <c r="H5479" i="5"/>
  <c r="H5575" i="5"/>
  <c r="H5676" i="5"/>
  <c r="H5757" i="5"/>
  <c r="H5848" i="5"/>
  <c r="H5925" i="5"/>
  <c r="H6010" i="5"/>
  <c r="H6096" i="5"/>
  <c r="H6180" i="5"/>
  <c r="H6256" i="5"/>
  <c r="H6341" i="5"/>
  <c r="H6421" i="5"/>
  <c r="H6504" i="5"/>
  <c r="H6580" i="5"/>
  <c r="H6653" i="5"/>
  <c r="H6731" i="5"/>
  <c r="H6807" i="5"/>
  <c r="H6893" i="5"/>
  <c r="H6964" i="5"/>
  <c r="H7043" i="5"/>
  <c r="H7116" i="5"/>
  <c r="H7198" i="5"/>
  <c r="H7279" i="5"/>
  <c r="H7356" i="5"/>
  <c r="H7431" i="5"/>
  <c r="H7506" i="5"/>
  <c r="H7585" i="5"/>
  <c r="H7664" i="5"/>
  <c r="H7741" i="5"/>
  <c r="H7815" i="5"/>
  <c r="H7893" i="5"/>
  <c r="H7967" i="5"/>
  <c r="H8056" i="5"/>
  <c r="H8127" i="5"/>
  <c r="H8207" i="5"/>
  <c r="H8278" i="5"/>
  <c r="H8357" i="5"/>
  <c r="H8442" i="5"/>
  <c r="H8515" i="5"/>
  <c r="H8593" i="5"/>
  <c r="H8668" i="5"/>
  <c r="H8746" i="5"/>
  <c r="H114" i="5"/>
  <c r="H412" i="5"/>
  <c r="H647" i="5"/>
  <c r="H889" i="5"/>
  <c r="H1121" i="5"/>
  <c r="H1347" i="5"/>
  <c r="H1571" i="5"/>
  <c r="H1774" i="5"/>
  <c r="H1964" i="5"/>
  <c r="H2126" i="5"/>
  <c r="H2307" i="5"/>
  <c r="H2485" i="5"/>
  <c r="H2662" i="5"/>
  <c r="H2804" i="5"/>
  <c r="H2965" i="5"/>
  <c r="H3114" i="5"/>
  <c r="H3268" i="5"/>
  <c r="H3403" i="5"/>
  <c r="H3547" i="5"/>
  <c r="H3706" i="5"/>
  <c r="H3842" i="5"/>
  <c r="H3979" i="5"/>
  <c r="H4093" i="5"/>
  <c r="H4217" i="5"/>
  <c r="H4318" i="5"/>
  <c r="H4435" i="5"/>
  <c r="H4546" i="5"/>
  <c r="H4651" i="5"/>
  <c r="H4754" i="5"/>
  <c r="H4849" i="5"/>
  <c r="H4945" i="5"/>
  <c r="H5043" i="5"/>
  <c r="H5143" i="5"/>
  <c r="H5225" i="5"/>
  <c r="H5320" i="5"/>
  <c r="H5410" i="5"/>
  <c r="H5518" i="5"/>
  <c r="H5605" i="5"/>
  <c r="H5697" i="5"/>
  <c r="H5777" i="5"/>
  <c r="H5868" i="5"/>
  <c r="H5954" i="5"/>
  <c r="H6035" i="5"/>
  <c r="H6115" i="5"/>
  <c r="H6193" i="5"/>
  <c r="H6283" i="5"/>
  <c r="H6366" i="5"/>
  <c r="H6446" i="5"/>
  <c r="H6517" i="5"/>
  <c r="H6597" i="5"/>
  <c r="H6673" i="5"/>
  <c r="H6756" i="5"/>
  <c r="H6829" i="5"/>
  <c r="H6908" i="5"/>
  <c r="H6982" i="5"/>
  <c r="H7059" i="5"/>
  <c r="H7147" i="5"/>
  <c r="H7216" i="5"/>
  <c r="H7299" i="5"/>
  <c r="H7370" i="5"/>
  <c r="H7452" i="5"/>
  <c r="H7530" i="5"/>
  <c r="H7610" i="5"/>
  <c r="H7682" i="5"/>
  <c r="H7760" i="5"/>
  <c r="H7841" i="5"/>
  <c r="H7918" i="5"/>
  <c r="H8001" i="5"/>
  <c r="H8070" i="5"/>
  <c r="H8151" i="5"/>
  <c r="H8223" i="5"/>
  <c r="H8310" i="5"/>
  <c r="H8385" i="5"/>
  <c r="H8463" i="5"/>
  <c r="H8537" i="5"/>
  <c r="H8617" i="5"/>
  <c r="H8697" i="5"/>
  <c r="H8773" i="5"/>
  <c r="H116" i="5"/>
  <c r="H428" i="5"/>
  <c r="H652" i="5"/>
  <c r="H906" i="5"/>
  <c r="H1122" i="5"/>
  <c r="H1349" i="5"/>
  <c r="H1589" i="5"/>
  <c r="H1778" i="5"/>
  <c r="H1974" i="5"/>
  <c r="H2127" i="5"/>
  <c r="H2327" i="5"/>
  <c r="H2500" i="5"/>
  <c r="H2669" i="5"/>
  <c r="H2817" i="5"/>
  <c r="H2967" i="5"/>
  <c r="H3116" i="5"/>
  <c r="H3269" i="5"/>
  <c r="H3423" i="5"/>
  <c r="H3560" i="5"/>
  <c r="H3714" i="5"/>
  <c r="H3846" i="5"/>
  <c r="H3984" i="5"/>
  <c r="H4101" i="5"/>
  <c r="H4219" i="5"/>
  <c r="H4328" i="5"/>
  <c r="H4441" i="5"/>
  <c r="H4549" i="5"/>
  <c r="H4657" i="5"/>
  <c r="H4761" i="5"/>
  <c r="H4855" i="5"/>
  <c r="H4949" i="5"/>
  <c r="H5046" i="5"/>
  <c r="H5146" i="5"/>
  <c r="H5229" i="5"/>
  <c r="H5326" i="5"/>
  <c r="H5417" i="5"/>
  <c r="H5521" i="5"/>
  <c r="H5611" i="5"/>
  <c r="H5698" i="5"/>
  <c r="H5781" i="5"/>
  <c r="H5874" i="5"/>
  <c r="H5965" i="5"/>
  <c r="H6038" i="5"/>
  <c r="H6121" i="5"/>
  <c r="H6195" i="5"/>
  <c r="H6289" i="5"/>
  <c r="H6371" i="5"/>
  <c r="H6452" i="5"/>
  <c r="H6523" i="5"/>
  <c r="H6599" i="5"/>
  <c r="H6674" i="5"/>
  <c r="H6759" i="5"/>
  <c r="H6839" i="5"/>
  <c r="H6909" i="5"/>
  <c r="H6985" i="5"/>
  <c r="H7061" i="5"/>
  <c r="H7151" i="5"/>
  <c r="H7221" i="5"/>
  <c r="H7300" i="5"/>
  <c r="H7373" i="5"/>
  <c r="H7455" i="5"/>
  <c r="H7535" i="5"/>
  <c r="H7611" i="5"/>
  <c r="H7687" i="5"/>
  <c r="H7763" i="5"/>
  <c r="H7842" i="5"/>
  <c r="H7919" i="5"/>
  <c r="H8004" i="5"/>
  <c r="H8071" i="5"/>
  <c r="H8155" i="5"/>
  <c r="H8231" i="5"/>
  <c r="H8312" i="5"/>
  <c r="H8388" i="5"/>
  <c r="H8465" i="5"/>
  <c r="H8542" i="5"/>
  <c r="H8618" i="5"/>
  <c r="H8706" i="5"/>
  <c r="H8774" i="5"/>
  <c r="H285" i="5"/>
  <c r="H555" i="5"/>
  <c r="H870" i="5"/>
  <c r="H1161" i="5"/>
  <c r="H1433" i="5"/>
  <c r="H1649" i="5"/>
  <c r="H1895" i="5"/>
  <c r="H2115" i="5"/>
  <c r="H2354" i="5"/>
  <c r="H2538" i="5"/>
  <c r="H2735" i="5"/>
  <c r="H2912" i="5"/>
  <c r="H3087" i="5"/>
  <c r="H3284" i="5"/>
  <c r="H3452" i="5"/>
  <c r="H3638" i="5"/>
  <c r="H3799" i="5"/>
  <c r="H3956" i="5"/>
  <c r="H4106" i="5"/>
  <c r="H4242" i="5"/>
  <c r="H4380" i="5"/>
  <c r="H4499" i="5"/>
  <c r="H4639" i="5"/>
  <c r="H4769" i="5"/>
  <c r="H4889" i="5"/>
  <c r="H4989" i="5"/>
  <c r="H5099" i="5"/>
  <c r="H5215" i="5"/>
  <c r="H5340" i="5"/>
  <c r="H5449" i="5"/>
  <c r="H5556" i="5"/>
  <c r="H5672" i="5"/>
  <c r="H5769" i="5"/>
  <c r="H5885" i="5"/>
  <c r="H5977" i="5"/>
  <c r="H6074" i="5"/>
  <c r="H6177" i="5"/>
  <c r="H6267" i="5"/>
  <c r="H6386" i="5"/>
  <c r="H6462" i="5"/>
  <c r="H6557" i="5"/>
  <c r="H6651" i="5"/>
  <c r="H6745" i="5"/>
  <c r="H6849" i="5"/>
  <c r="H6938" i="5"/>
  <c r="H7029" i="5"/>
  <c r="H7111" i="5"/>
  <c r="H7213" i="5"/>
  <c r="H7306" i="5"/>
  <c r="H7405" i="5"/>
  <c r="H7490" i="5"/>
  <c r="H7581" i="5"/>
  <c r="H7679" i="5"/>
  <c r="H7769" i="5"/>
  <c r="H7865" i="5"/>
  <c r="H7953" i="5"/>
  <c r="H8055" i="5"/>
  <c r="H8144" i="5"/>
  <c r="H8249" i="5"/>
  <c r="H8329" i="5"/>
  <c r="H8422" i="5"/>
  <c r="H8512" i="5"/>
  <c r="H8609" i="5"/>
  <c r="H8708" i="5"/>
  <c r="H331" i="5"/>
  <c r="H657" i="5"/>
  <c r="H959" i="5"/>
  <c r="H1226" i="5"/>
  <c r="H1474" i="5"/>
  <c r="H1751" i="5"/>
  <c r="H1975" i="5"/>
  <c r="H2189" i="5"/>
  <c r="H2379" i="5"/>
  <c r="H2576" i="5"/>
  <c r="H2775" i="5"/>
  <c r="H2974" i="5"/>
  <c r="H3172" i="5"/>
  <c r="H3328" i="5"/>
  <c r="H3497" i="5"/>
  <c r="H3666" i="5"/>
  <c r="H3852" i="5"/>
  <c r="H3997" i="5"/>
  <c r="H4151" i="5"/>
  <c r="H4290" i="5"/>
  <c r="H4411" i="5"/>
  <c r="H4553" i="5"/>
  <c r="H4671" i="5"/>
  <c r="H4788" i="5"/>
  <c r="H4910" i="5"/>
  <c r="H5020" i="5"/>
  <c r="H5147" i="5"/>
  <c r="H5253" i="5"/>
  <c r="H5370" i="5"/>
  <c r="H5469" i="5"/>
  <c r="H5588" i="5"/>
  <c r="H5703" i="5"/>
  <c r="H5807" i="5"/>
  <c r="H5907" i="5"/>
  <c r="H6004" i="5"/>
  <c r="H6105" i="5"/>
  <c r="H6206" i="5"/>
  <c r="H6307" i="5"/>
  <c r="H6397" i="5"/>
  <c r="H6490" i="5"/>
  <c r="H6584" i="5"/>
  <c r="H6686" i="5"/>
  <c r="H6778" i="5"/>
  <c r="H6861" i="5"/>
  <c r="H6959" i="5"/>
  <c r="H7053" i="5"/>
  <c r="H7154" i="5"/>
  <c r="H7244" i="5"/>
  <c r="H7331" i="5"/>
  <c r="H7417" i="5"/>
  <c r="H7515" i="5"/>
  <c r="H7612" i="5"/>
  <c r="H7706" i="5"/>
  <c r="H7801" i="5"/>
  <c r="H7886" i="5"/>
  <c r="H7986" i="5"/>
  <c r="H8077" i="5"/>
  <c r="H8165" i="5"/>
  <c r="H8261" i="5"/>
  <c r="H8351" i="5"/>
  <c r="H8453" i="5"/>
  <c r="H8547" i="5"/>
  <c r="H8641" i="5"/>
  <c r="H8726" i="5"/>
  <c r="H345" i="5"/>
  <c r="H660" i="5"/>
  <c r="H975" i="5"/>
  <c r="H1235" i="5"/>
  <c r="H1475" i="5"/>
  <c r="H1769" i="5"/>
  <c r="H1979" i="5"/>
  <c r="H2209" i="5"/>
  <c r="H2387" i="5"/>
  <c r="H2590" i="5"/>
  <c r="H2793" i="5"/>
  <c r="H2981" i="5"/>
  <c r="H3174" i="5"/>
  <c r="H3333" i="5"/>
  <c r="H3519" i="5"/>
  <c r="H3677" i="5"/>
  <c r="H3870" i="5"/>
  <c r="H4001" i="5"/>
  <c r="H4153" i="5"/>
  <c r="H4295" i="5"/>
  <c r="H4415" i="5"/>
  <c r="H4565" i="5"/>
  <c r="H4677" i="5"/>
  <c r="H4809" i="5"/>
  <c r="H4911" i="5"/>
  <c r="H5022" i="5"/>
  <c r="H5154" i="5"/>
  <c r="H5259" i="5"/>
  <c r="H5374" i="5"/>
  <c r="H5471" i="5"/>
  <c r="H5591" i="5"/>
  <c r="H5706" i="5"/>
  <c r="H5814" i="5"/>
  <c r="H5913" i="5"/>
  <c r="H6009" i="5"/>
  <c r="H6107" i="5"/>
  <c r="H6212" i="5"/>
  <c r="H6308" i="5"/>
  <c r="H6398" i="5"/>
  <c r="H6503" i="5"/>
  <c r="H6590" i="5"/>
  <c r="H6696" i="5"/>
  <c r="H6782" i="5"/>
  <c r="H6865" i="5"/>
  <c r="H6961" i="5"/>
  <c r="H7055" i="5"/>
  <c r="H7156" i="5"/>
  <c r="H7248" i="5"/>
  <c r="H7340" i="5"/>
  <c r="H7423" i="5"/>
  <c r="H7519" i="5"/>
  <c r="H7613" i="5"/>
  <c r="H7707" i="5"/>
  <c r="H7802" i="5"/>
  <c r="H7889" i="5"/>
  <c r="H7992" i="5"/>
  <c r="H8081" i="5"/>
  <c r="H8181" i="5"/>
  <c r="H8264" i="5"/>
  <c r="H8354" i="5"/>
  <c r="H8460" i="5"/>
  <c r="H8553" i="5"/>
  <c r="H8647" i="5"/>
  <c r="H8729" i="5"/>
  <c r="H141" i="5"/>
  <c r="H502" i="5"/>
  <c r="H841" i="5"/>
  <c r="H1194" i="5"/>
  <c r="H1500" i="5"/>
  <c r="H1824" i="5"/>
  <c r="H2083" i="5"/>
  <c r="H2334" i="5"/>
  <c r="H2565" i="5"/>
  <c r="H2825" i="5"/>
  <c r="H3043" i="5"/>
  <c r="H3242" i="5"/>
  <c r="H3449" i="5"/>
  <c r="H3658" i="5"/>
  <c r="H3875" i="5"/>
  <c r="H4046" i="5"/>
  <c r="H4225" i="5"/>
  <c r="H4377" i="5"/>
  <c r="H4519" i="5"/>
  <c r="H4697" i="5"/>
  <c r="H4835" i="5"/>
  <c r="H4974" i="5"/>
  <c r="H5093" i="5"/>
  <c r="H5243" i="5"/>
  <c r="H5385" i="5"/>
  <c r="H5524" i="5"/>
  <c r="H5637" i="5"/>
  <c r="H5768" i="5"/>
  <c r="H5899" i="5"/>
  <c r="H6024" i="5"/>
  <c r="H6139" i="5"/>
  <c r="H6249" i="5"/>
  <c r="H6378" i="5"/>
  <c r="H6481" i="5"/>
  <c r="H6606" i="5"/>
  <c r="H6708" i="5"/>
  <c r="H6822" i="5"/>
  <c r="H6935" i="5"/>
  <c r="H7037" i="5"/>
  <c r="H7163" i="5"/>
  <c r="H7260" i="5"/>
  <c r="H7378" i="5"/>
  <c r="H7489" i="5"/>
  <c r="H7605" i="5"/>
  <c r="H7717" i="5"/>
  <c r="H7823" i="5"/>
  <c r="H7945" i="5"/>
  <c r="H8042" i="5"/>
  <c r="H8162" i="5"/>
  <c r="H8273" i="5"/>
  <c r="H8393" i="5"/>
  <c r="H8497" i="5"/>
  <c r="H8601" i="5"/>
  <c r="H8715" i="5"/>
  <c r="H237" i="5"/>
  <c r="H628" i="5"/>
  <c r="H976" i="5"/>
  <c r="H1294" i="5"/>
  <c r="H1604" i="5"/>
  <c r="H1868" i="5"/>
  <c r="H2146" i="5"/>
  <c r="H2410" i="5"/>
  <c r="H2658" i="5"/>
  <c r="H2866" i="5"/>
  <c r="H3079" i="5"/>
  <c r="H3308" i="5"/>
  <c r="H3532" i="5"/>
  <c r="H3728" i="5"/>
  <c r="H3914" i="5"/>
  <c r="H4082" i="5"/>
  <c r="H4260" i="5"/>
  <c r="H4429" i="5"/>
  <c r="H4578" i="5"/>
  <c r="H4728" i="5"/>
  <c r="H4867" i="5"/>
  <c r="H5007" i="5"/>
  <c r="H5155" i="5"/>
  <c r="H5280" i="5"/>
  <c r="H5403" i="5"/>
  <c r="H5541" i="5"/>
  <c r="H5679" i="5"/>
  <c r="H5815" i="5"/>
  <c r="H5932" i="5"/>
  <c r="H6050" i="5"/>
  <c r="H6169" i="5"/>
  <c r="H6290" i="5"/>
  <c r="H6400" i="5"/>
  <c r="H6515" i="5"/>
  <c r="H6635" i="5"/>
  <c r="H6735" i="5"/>
  <c r="H6854" i="5"/>
  <c r="H6966" i="5"/>
  <c r="H7091" i="5"/>
  <c r="H7182" i="5"/>
  <c r="H7297" i="5"/>
  <c r="H7408" i="5"/>
  <c r="H7521" i="5"/>
  <c r="H7639" i="5"/>
  <c r="H7750" i="5"/>
  <c r="H7859" i="5"/>
  <c r="H7963" i="5"/>
  <c r="H8084" i="5"/>
  <c r="H8193" i="5"/>
  <c r="H8304" i="5"/>
  <c r="H8409" i="5"/>
  <c r="H8523" i="5"/>
  <c r="H8649" i="5"/>
  <c r="H8753" i="5"/>
  <c r="H262" i="5"/>
  <c r="H637" i="5"/>
  <c r="H980" i="5"/>
  <c r="H1302" i="5"/>
  <c r="H1610" i="5"/>
  <c r="H1880" i="5"/>
  <c r="H2172" i="5"/>
  <c r="H2424" i="5"/>
  <c r="H2672" i="5"/>
  <c r="H2876" i="5"/>
  <c r="H3080" i="5"/>
  <c r="H3310" i="5"/>
  <c r="H3536" i="5"/>
  <c r="H3732" i="5"/>
  <c r="H3919" i="5"/>
  <c r="H4104" i="5"/>
  <c r="H4280" i="5"/>
  <c r="H4442" i="5"/>
  <c r="H4581" i="5"/>
  <c r="H4729" i="5"/>
  <c r="H4873" i="5"/>
  <c r="H5011" i="5"/>
  <c r="H5158" i="5"/>
  <c r="H5290" i="5"/>
  <c r="H5424" i="5"/>
  <c r="H5546" i="5"/>
  <c r="H5680" i="5"/>
  <c r="H5816" i="5"/>
  <c r="H5933" i="5"/>
  <c r="H6057" i="5"/>
  <c r="H6171" i="5"/>
  <c r="H6301" i="5"/>
  <c r="H6410" i="5"/>
  <c r="H6526" i="5"/>
  <c r="H6636" i="5"/>
  <c r="H6743" i="5"/>
  <c r="H6855" i="5"/>
  <c r="H6975" i="5"/>
  <c r="H7093" i="5"/>
  <c r="H7189" i="5"/>
  <c r="H7302" i="5"/>
  <c r="H7413" i="5"/>
  <c r="H7543" i="5"/>
  <c r="H7643" i="5"/>
  <c r="H7756" i="5"/>
  <c r="H7864" i="5"/>
  <c r="H7965" i="5"/>
  <c r="H8096" i="5"/>
  <c r="H8197" i="5"/>
  <c r="H8314" i="5"/>
  <c r="H8420" i="5"/>
  <c r="H8526" i="5"/>
  <c r="H8655" i="5"/>
  <c r="H8765" i="5"/>
  <c r="H378" i="5"/>
  <c r="H761" i="5"/>
  <c r="H1165" i="5"/>
  <c r="H1592" i="5"/>
  <c r="H1938" i="5"/>
  <c r="H2231" i="5"/>
  <c r="H2526" i="5"/>
  <c r="H2795" i="5"/>
  <c r="H3056" i="5"/>
  <c r="H3334" i="5"/>
  <c r="H3586" i="5"/>
  <c r="H3812" i="5"/>
  <c r="H4038" i="5"/>
  <c r="H4241" i="5"/>
  <c r="H4457" i="5"/>
  <c r="H4623" i="5"/>
  <c r="H4815" i="5"/>
  <c r="H4969" i="5"/>
  <c r="H5128" i="5"/>
  <c r="H5302" i="5"/>
  <c r="H5453" i="5"/>
  <c r="H5629" i="5"/>
  <c r="H5758" i="5"/>
  <c r="H5917" i="5"/>
  <c r="H6063" i="5"/>
  <c r="H6218" i="5"/>
  <c r="H6349" i="5"/>
  <c r="H6478" i="5"/>
  <c r="H6614" i="5"/>
  <c r="H6763" i="5"/>
  <c r="H6899" i="5"/>
  <c r="H7015" i="5"/>
  <c r="H7160" i="5"/>
  <c r="H7286" i="5"/>
  <c r="H7434" i="5"/>
  <c r="H7557" i="5"/>
  <c r="H7691" i="5"/>
  <c r="H7821" i="5"/>
  <c r="H7952" i="5"/>
  <c r="H8103" i="5"/>
  <c r="H8222" i="5"/>
  <c r="H8365" i="5"/>
  <c r="H8490" i="5"/>
  <c r="H8628" i="5"/>
  <c r="H8771" i="5"/>
  <c r="H441" i="5"/>
  <c r="H771" i="5"/>
  <c r="H1204" i="5"/>
  <c r="H1600" i="5"/>
  <c r="H1941" i="5"/>
  <c r="H2246" i="5"/>
  <c r="H2533" i="5"/>
  <c r="H2830" i="5"/>
  <c r="H3060" i="5"/>
  <c r="H3352" i="5"/>
  <c r="H3596" i="5"/>
  <c r="H3814" i="5"/>
  <c r="H4049" i="5"/>
  <c r="H4249" i="5"/>
  <c r="H4462" i="5"/>
  <c r="H4631" i="5"/>
  <c r="H4818" i="5"/>
  <c r="H4976" i="5"/>
  <c r="H5129" i="5"/>
  <c r="H5306" i="5"/>
  <c r="H5461" i="5"/>
  <c r="H5631" i="5"/>
  <c r="H5773" i="5"/>
  <c r="H5918" i="5"/>
  <c r="H6069" i="5"/>
  <c r="H6225" i="5"/>
  <c r="H6350" i="5"/>
  <c r="H6485" i="5"/>
  <c r="H6629" i="5"/>
  <c r="H6764" i="5"/>
  <c r="H6900" i="5"/>
  <c r="H7020" i="5"/>
  <c r="H7165" i="5"/>
  <c r="H7288" i="5"/>
  <c r="H7439" i="5"/>
  <c r="H7559" i="5"/>
  <c r="H7698" i="5"/>
  <c r="H7827" i="5"/>
  <c r="H7955" i="5"/>
  <c r="H8106" i="5"/>
  <c r="H8234" i="5"/>
  <c r="H8372" i="5"/>
  <c r="H8503" i="5"/>
  <c r="H8638" i="5"/>
  <c r="H8775" i="5"/>
  <c r="H452" i="5"/>
  <c r="H831" i="5"/>
  <c r="H1245" i="5"/>
  <c r="H1633" i="5"/>
  <c r="H1956" i="5"/>
  <c r="H2248" i="5"/>
  <c r="H2539" i="5"/>
  <c r="H2841" i="5"/>
  <c r="H3109" i="5"/>
  <c r="H3358" i="5"/>
  <c r="H3601" i="5"/>
  <c r="H3834" i="5"/>
  <c r="H4053" i="5"/>
  <c r="H4286" i="5"/>
  <c r="H4466" i="5"/>
  <c r="H4649" i="5"/>
  <c r="H4826" i="5"/>
  <c r="H4977" i="5"/>
  <c r="H5159" i="5"/>
  <c r="H5308" i="5"/>
  <c r="H5465" i="5"/>
  <c r="H5632" i="5"/>
  <c r="H5793" i="5"/>
  <c r="H5939" i="5"/>
  <c r="H6077" i="5"/>
  <c r="H6235" i="5"/>
  <c r="H6353" i="5"/>
  <c r="H6506" i="5"/>
  <c r="H6640" i="5"/>
  <c r="H6770" i="5"/>
  <c r="H6903" i="5"/>
  <c r="H7031" i="5"/>
  <c r="H7167" i="5"/>
  <c r="H7309" i="5"/>
  <c r="H7441" i="5"/>
  <c r="H7563" i="5"/>
  <c r="H7703" i="5"/>
  <c r="H7832" i="5"/>
  <c r="H7973" i="5"/>
  <c r="H8115" i="5"/>
  <c r="H8252" i="5"/>
  <c r="H8373" i="5"/>
  <c r="H8506" i="5"/>
  <c r="H8656" i="5"/>
  <c r="H8779" i="5"/>
  <c r="H456" i="5"/>
  <c r="H838" i="5"/>
  <c r="H1264" i="5"/>
  <c r="H1637" i="5"/>
  <c r="H1994" i="5"/>
  <c r="H2277" i="5"/>
  <c r="H2540" i="5"/>
  <c r="H2848" i="5"/>
  <c r="H3125" i="5"/>
  <c r="H3375" i="5"/>
  <c r="H3605" i="5"/>
  <c r="H3873" i="5"/>
  <c r="H4076" i="5"/>
  <c r="H4298" i="5"/>
  <c r="H4477" i="5"/>
  <c r="H4659" i="5"/>
  <c r="H4833" i="5"/>
  <c r="H4982" i="5"/>
  <c r="H5162" i="5"/>
  <c r="H5312" i="5"/>
  <c r="H5489" i="5"/>
  <c r="H5635" i="5"/>
  <c r="H5802" i="5"/>
  <c r="H5943" i="5"/>
  <c r="H6080" i="5"/>
  <c r="H6236" i="5"/>
  <c r="H6354" i="5"/>
  <c r="H6507" i="5"/>
  <c r="H6644" i="5"/>
  <c r="H6786" i="5"/>
  <c r="H6904" i="5"/>
  <c r="H7035" i="5"/>
  <c r="H7173" i="5"/>
  <c r="H7317" i="5"/>
  <c r="H7451" i="5"/>
  <c r="H7568" i="5"/>
  <c r="H7712" i="5"/>
  <c r="H7848" i="5"/>
  <c r="H7993" i="5"/>
  <c r="H8116" i="5"/>
  <c r="H8256" i="5"/>
  <c r="H8380" i="5"/>
  <c r="H8509" i="5"/>
  <c r="H8658" i="5"/>
  <c r="H2" i="5"/>
  <c r="H475" i="5"/>
  <c r="H910" i="5"/>
  <c r="H1304" i="5"/>
  <c r="H1661" i="5"/>
  <c r="H2013" i="5"/>
  <c r="H2291" i="5"/>
  <c r="H2608" i="5"/>
  <c r="H2895" i="5"/>
  <c r="H3162" i="5"/>
  <c r="H3398" i="5"/>
  <c r="H3650" i="5"/>
  <c r="H3904" i="5"/>
  <c r="H4110" i="5"/>
  <c r="H4307" i="5"/>
  <c r="H4490" i="5"/>
  <c r="H4667" i="5"/>
  <c r="H4848" i="5"/>
  <c r="H5016" i="5"/>
  <c r="H5179" i="5"/>
  <c r="H5343" i="5"/>
  <c r="H5496" i="5"/>
  <c r="H5650" i="5"/>
  <c r="H5820" i="5"/>
  <c r="H5971" i="5"/>
  <c r="H6100" i="5"/>
  <c r="H6239" i="5"/>
  <c r="H6392" i="5"/>
  <c r="H6534" i="5"/>
  <c r="H6660" i="5"/>
  <c r="H6791" i="5"/>
  <c r="H6914" i="5"/>
  <c r="H7058" i="5"/>
  <c r="H7192" i="5"/>
  <c r="H7325" i="5"/>
  <c r="H7465" i="5"/>
  <c r="H7589" i="5"/>
  <c r="H7731" i="5"/>
  <c r="H7872" i="5"/>
  <c r="H8006" i="5"/>
  <c r="H8121" i="5"/>
  <c r="H8259" i="5"/>
  <c r="H8402" i="5"/>
  <c r="H8529" i="5"/>
  <c r="H8665" i="5"/>
  <c r="H485" i="5"/>
  <c r="H917" i="5"/>
  <c r="H1340" i="5"/>
  <c r="H1694" i="5"/>
  <c r="H2033" i="5"/>
  <c r="H2299" i="5"/>
  <c r="H2620" i="5"/>
  <c r="H2899" i="5"/>
  <c r="H3176" i="5"/>
  <c r="H3400" i="5"/>
  <c r="H3655" i="5"/>
  <c r="H3906" i="5"/>
  <c r="H4118" i="5"/>
  <c r="H4316" i="5"/>
  <c r="H4497" i="5"/>
  <c r="H4678" i="5"/>
  <c r="H4862" i="5"/>
  <c r="H5031" i="5"/>
  <c r="H5187" i="5"/>
  <c r="H5344" i="5"/>
  <c r="H5499" i="5"/>
  <c r="H5652" i="5"/>
  <c r="H5830" i="5"/>
  <c r="H5972" i="5"/>
  <c r="H6109" i="5"/>
  <c r="H6241" i="5"/>
  <c r="H6393" i="5"/>
  <c r="H6539" i="5"/>
  <c r="H6661" i="5"/>
  <c r="H6793" i="5"/>
  <c r="H6920" i="5"/>
  <c r="H7067" i="5"/>
  <c r="H7203" i="5"/>
  <c r="H7343" i="5"/>
  <c r="H7467" i="5"/>
  <c r="H7602" i="5"/>
  <c r="H7734" i="5"/>
  <c r="H7873" i="5"/>
  <c r="H8008" i="5"/>
  <c r="H8135" i="5"/>
  <c r="H8271" i="5"/>
  <c r="H8406" i="5"/>
  <c r="H8555" i="5"/>
  <c r="H8671" i="5"/>
  <c r="H327" i="5"/>
  <c r="H1060" i="5"/>
  <c r="H1547" i="5"/>
  <c r="H2111" i="5"/>
  <c r="H2523" i="5"/>
  <c r="H2956" i="5"/>
  <c r="H3321" i="5"/>
  <c r="H3751" i="5"/>
  <c r="H4028" i="5"/>
  <c r="H4367" i="5"/>
  <c r="H4609" i="5"/>
  <c r="H4909" i="5"/>
  <c r="H5122" i="5"/>
  <c r="H5392" i="5"/>
  <c r="H5623" i="5"/>
  <c r="H5853" i="5"/>
  <c r="H6062" i="5"/>
  <c r="H6305" i="5"/>
  <c r="H6468" i="5"/>
  <c r="H6705" i="5"/>
  <c r="H6887" i="5"/>
  <c r="H7100" i="5"/>
  <c r="H7284" i="5"/>
  <c r="H7494" i="5"/>
  <c r="H7681" i="5"/>
  <c r="H7912" i="5"/>
  <c r="H8101" i="5"/>
  <c r="H8316" i="5"/>
  <c r="H8487" i="5"/>
  <c r="H8710" i="5"/>
  <c r="H460" i="5"/>
  <c r="H1064" i="5"/>
  <c r="H1647" i="5"/>
  <c r="H2112" i="5"/>
  <c r="H2566" i="5"/>
  <c r="H2986" i="5"/>
  <c r="H3394" i="5"/>
  <c r="H3755" i="5"/>
  <c r="H4079" i="5"/>
  <c r="H4374" i="5"/>
  <c r="H4661" i="5"/>
  <c r="H4919" i="5"/>
  <c r="H5169" i="5"/>
  <c r="H5394" i="5"/>
  <c r="H5648" i="5"/>
  <c r="H5859" i="5"/>
  <c r="H6095" i="5"/>
  <c r="H6311" i="5"/>
  <c r="H6514" i="5"/>
  <c r="H6707" i="5"/>
  <c r="H6911" i="5"/>
  <c r="H7102" i="5"/>
  <c r="H7318" i="5"/>
  <c r="H7500" i="5"/>
  <c r="H7725" i="5"/>
  <c r="H7913" i="5"/>
  <c r="H8120" i="5"/>
  <c r="H8317" i="5"/>
  <c r="H8521" i="5"/>
  <c r="H8712" i="5"/>
  <c r="H512" i="5"/>
  <c r="H1068" i="5"/>
  <c r="H1699" i="5"/>
  <c r="H2117" i="5"/>
  <c r="H2639" i="5"/>
  <c r="H2988" i="5"/>
  <c r="H3437" i="5"/>
  <c r="H3768" i="5"/>
  <c r="H4130" i="5"/>
  <c r="H4383" i="5"/>
  <c r="H4705" i="5"/>
  <c r="H4924" i="5"/>
  <c r="H5194" i="5"/>
  <c r="H5397" i="5"/>
  <c r="H5677" i="5"/>
  <c r="H5875" i="5"/>
  <c r="H6128" i="5"/>
  <c r="H6317" i="5"/>
  <c r="H6546" i="5"/>
  <c r="H6709" i="5"/>
  <c r="H6940" i="5"/>
  <c r="H7103" i="5"/>
  <c r="H7346" i="5"/>
  <c r="H7513" i="5"/>
  <c r="H7739" i="5"/>
  <c r="H7922" i="5"/>
  <c r="H8137" i="5"/>
  <c r="H8319" i="5"/>
  <c r="H8558" i="5"/>
  <c r="H8719" i="5"/>
  <c r="H521" i="5"/>
  <c r="H1071" i="5"/>
  <c r="H1724" i="5"/>
  <c r="H2183" i="5"/>
  <c r="H2673" i="5"/>
  <c r="H3020" i="5"/>
  <c r="H3438" i="5"/>
  <c r="H3778" i="5"/>
  <c r="H4136" i="5"/>
  <c r="H4386" i="5"/>
  <c r="H4708" i="5"/>
  <c r="H4929" i="5"/>
  <c r="H5203" i="5"/>
  <c r="H5438" i="5"/>
  <c r="H5691" i="5"/>
  <c r="H5892" i="5"/>
  <c r="H6133" i="5"/>
  <c r="H6324" i="5"/>
  <c r="H6547" i="5"/>
  <c r="H6711" i="5"/>
  <c r="H6943" i="5"/>
  <c r="H7125" i="5"/>
  <c r="H7351" i="5"/>
  <c r="H7549" i="5"/>
  <c r="H7757" i="5"/>
  <c r="H7933" i="5"/>
  <c r="H8147" i="5"/>
  <c r="H8337" i="5"/>
  <c r="H8569" i="5"/>
  <c r="H8735" i="5"/>
  <c r="H586" i="5"/>
  <c r="H1159" i="5"/>
  <c r="H1779" i="5"/>
  <c r="H2222" i="5"/>
  <c r="H2678" i="5"/>
  <c r="H3048" i="5"/>
  <c r="H3455" i="5"/>
  <c r="H3793" i="5"/>
  <c r="H4158" i="5"/>
  <c r="H4406" i="5"/>
  <c r="H4721" i="5"/>
  <c r="H4962" i="5"/>
  <c r="H5211" i="5"/>
  <c r="H5448" i="5"/>
  <c r="H5715" i="5"/>
  <c r="H5901" i="5"/>
  <c r="H6140" i="5"/>
  <c r="H6332" i="5"/>
  <c r="H6552" i="5"/>
  <c r="H6728" i="5"/>
  <c r="H6953" i="5"/>
  <c r="H7129" i="5"/>
  <c r="H7364" i="5"/>
  <c r="H7553" i="5"/>
  <c r="H7765" i="5"/>
  <c r="H7946" i="5"/>
  <c r="H8163" i="5"/>
  <c r="H8345" i="5"/>
  <c r="H8576" i="5"/>
  <c r="H8744" i="5"/>
  <c r="H10" i="5"/>
  <c r="H713" i="5"/>
  <c r="H1365" i="5"/>
  <c r="H1839" i="5"/>
  <c r="H2362" i="5"/>
  <c r="H2723" i="5"/>
  <c r="H3177" i="5"/>
  <c r="H3479" i="5"/>
  <c r="H3911" i="5"/>
  <c r="H4194" i="5"/>
  <c r="H4498" i="5"/>
  <c r="H4763" i="5"/>
  <c r="H5053" i="5"/>
  <c r="H5244" i="5"/>
  <c r="H5528" i="5"/>
  <c r="H5730" i="5"/>
  <c r="H5975" i="5"/>
  <c r="H6164" i="5"/>
  <c r="H6395" i="5"/>
  <c r="H6577" i="5"/>
  <c r="H6800" i="5"/>
  <c r="H6999" i="5"/>
  <c r="H7211" i="5"/>
  <c r="H7392" i="5"/>
  <c r="H7608" i="5"/>
  <c r="H7797" i="5"/>
  <c r="H8013" i="5"/>
  <c r="H8192" i="5"/>
  <c r="H8407" i="5"/>
  <c r="H8585" i="5"/>
  <c r="H57" i="5"/>
  <c r="H734" i="5"/>
  <c r="H1388" i="5"/>
  <c r="H1847" i="5"/>
  <c r="H2368" i="5"/>
  <c r="H2738" i="5"/>
  <c r="H3179" i="5"/>
  <c r="H3538" i="5"/>
  <c r="H3921" i="5"/>
  <c r="H4195" i="5"/>
  <c r="H4509" i="5"/>
  <c r="H4776" i="5"/>
  <c r="H5058" i="5"/>
  <c r="H5265" i="5"/>
  <c r="H5529" i="5"/>
  <c r="H5747" i="5"/>
  <c r="H5978" i="5"/>
  <c r="H6182" i="5"/>
  <c r="H6411" i="5"/>
  <c r="H6582" i="5"/>
  <c r="H6803" i="5"/>
  <c r="H7000" i="5"/>
  <c r="H7214" i="5"/>
  <c r="H7393" i="5"/>
  <c r="H7616" i="5"/>
  <c r="H7800" i="5"/>
  <c r="H8015" i="5"/>
  <c r="H8198" i="5"/>
  <c r="H8424" i="5"/>
  <c r="H8586" i="5"/>
  <c r="H187" i="5"/>
  <c r="H1274" i="5"/>
  <c r="H2054" i="5"/>
  <c r="H2772" i="5"/>
  <c r="H3465" i="5"/>
  <c r="H3996" i="5"/>
  <c r="H4524" i="5"/>
  <c r="H4941" i="5"/>
  <c r="H5351" i="5"/>
  <c r="H5749" i="5"/>
  <c r="H6046" i="5"/>
  <c r="H6441" i="5"/>
  <c r="H6787" i="5"/>
  <c r="H7097" i="5"/>
  <c r="H7415" i="5"/>
  <c r="H7774" i="5"/>
  <c r="H8064" i="5"/>
  <c r="H8436" i="5"/>
  <c r="H8738" i="5"/>
  <c r="H320" i="5"/>
  <c r="H1464" i="5"/>
  <c r="H2286" i="5"/>
  <c r="H2944" i="5"/>
  <c r="H3569" i="5"/>
  <c r="H4173" i="5"/>
  <c r="H4586" i="5"/>
  <c r="H5066" i="5"/>
  <c r="H5445" i="5"/>
  <c r="H5840" i="5"/>
  <c r="H6185" i="5"/>
  <c r="H6461" i="5"/>
  <c r="H6843" i="5"/>
  <c r="H7179" i="5"/>
  <c r="H7487" i="5"/>
  <c r="H7811" i="5"/>
  <c r="H8188" i="5"/>
  <c r="H8467" i="5"/>
  <c r="H8425" i="5"/>
  <c r="H8034" i="5"/>
  <c r="H7649" i="5"/>
  <c r="H7255" i="5"/>
  <c r="H6947" i="5"/>
  <c r="H6571" i="5"/>
  <c r="H6190" i="5"/>
  <c r="H5755" i="5"/>
  <c r="H5337" i="5"/>
  <c r="H4898" i="5"/>
  <c r="H4355" i="5"/>
  <c r="H3811" i="5"/>
  <c r="H3180" i="5"/>
  <c r="H2432" i="5"/>
  <c r="H1470" i="5"/>
  <c r="H318" i="5"/>
  <c r="D2425" i="5" l="1"/>
  <c r="D7120" i="5"/>
  <c r="D3430" i="5"/>
  <c r="D2172" i="5"/>
  <c r="D3768" i="5"/>
  <c r="D4704" i="5"/>
  <c r="D4820" i="5"/>
  <c r="D5524" i="5"/>
  <c r="D3485" i="5"/>
  <c r="D4743" i="5"/>
  <c r="D1939" i="5"/>
  <c r="D2835" i="5"/>
  <c r="D8310" i="5"/>
  <c r="D4317" i="5"/>
  <c r="D3804" i="5"/>
  <c r="D7932" i="5"/>
  <c r="D4381" i="5"/>
  <c r="D3910" i="5"/>
  <c r="D1600" i="5"/>
  <c r="D8704" i="5"/>
  <c r="D3140" i="5"/>
  <c r="D2548" i="5"/>
  <c r="D5938" i="5"/>
  <c r="F4197" i="5"/>
  <c r="I4197" i="5" s="1"/>
  <c r="J4197" i="5" s="1"/>
  <c r="D5262" i="5"/>
  <c r="D6774" i="5"/>
  <c r="D2664" i="5"/>
  <c r="D5653" i="5"/>
  <c r="D2693" i="5"/>
  <c r="D8619" i="5"/>
  <c r="D4624" i="5"/>
  <c r="D7137" i="5"/>
  <c r="D5107" i="5"/>
  <c r="D7824" i="5"/>
  <c r="D3247" i="5"/>
  <c r="D1244" i="5"/>
  <c r="D2442" i="5"/>
  <c r="D5836" i="5"/>
  <c r="D6603" i="5"/>
  <c r="D5343" i="5"/>
  <c r="D1752" i="5"/>
  <c r="D8475" i="5"/>
  <c r="D3082" i="5"/>
  <c r="D5729" i="5"/>
  <c r="D3826" i="5"/>
  <c r="D8170" i="5"/>
  <c r="D901" i="5"/>
  <c r="D1109" i="5"/>
  <c r="D5314" i="5"/>
  <c r="D5861" i="5"/>
  <c r="D2866" i="5"/>
  <c r="D5667" i="5"/>
  <c r="D3484" i="5"/>
  <c r="D1531" i="5"/>
  <c r="D8446" i="5"/>
  <c r="D3050" i="5"/>
  <c r="D4592" i="5"/>
  <c r="D3105" i="5"/>
  <c r="D7853" i="5"/>
  <c r="D467" i="5"/>
  <c r="D1007" i="5"/>
  <c r="D6481" i="5"/>
  <c r="D5245" i="5"/>
  <c r="D2769" i="5"/>
  <c r="D5587" i="5"/>
  <c r="D2932" i="5"/>
  <c r="D973" i="5"/>
  <c r="D7143" i="5"/>
  <c r="D2818" i="5"/>
  <c r="D4559" i="5"/>
  <c r="D2346" i="5"/>
  <c r="D6487" i="5"/>
  <c r="D8577" i="5"/>
  <c r="D110" i="5"/>
  <c r="D6952" i="5"/>
  <c r="D2595" i="5"/>
  <c r="D1611" i="5"/>
  <c r="D4946" i="5"/>
  <c r="D2240" i="5"/>
  <c r="D394" i="5"/>
  <c r="D6795" i="5"/>
  <c r="D1970" i="5"/>
  <c r="D3476" i="5"/>
  <c r="D414" i="5"/>
  <c r="D6239" i="5"/>
  <c r="D8088" i="5"/>
  <c r="D7442" i="5"/>
  <c r="D4822" i="5"/>
  <c r="D602" i="5"/>
  <c r="D4480" i="5"/>
  <c r="D6830" i="5"/>
  <c r="D8709" i="5"/>
  <c r="D6134" i="5"/>
  <c r="D1709" i="5"/>
  <c r="D2846" i="5"/>
  <c r="D5105" i="5"/>
  <c r="D5102" i="5"/>
  <c r="D6621" i="5"/>
  <c r="D5834" i="5"/>
  <c r="D2653" i="5"/>
  <c r="D1691" i="5"/>
  <c r="D6596" i="5"/>
  <c r="D5191" i="5"/>
  <c r="D7053" i="5"/>
  <c r="D5337" i="5"/>
  <c r="D6633" i="5"/>
  <c r="D7795" i="5"/>
  <c r="D6196" i="5"/>
  <c r="D6967" i="5"/>
  <c r="D8611" i="5"/>
  <c r="D7794" i="5"/>
  <c r="D6482" i="5"/>
  <c r="D3245" i="5"/>
  <c r="D7429" i="5"/>
  <c r="D2018" i="5"/>
  <c r="D5335" i="5"/>
  <c r="D1971" i="5"/>
  <c r="D4686" i="5"/>
  <c r="D5510" i="5"/>
  <c r="D6308" i="5"/>
  <c r="D4761" i="5"/>
  <c r="D5204" i="5"/>
  <c r="D8302" i="5"/>
  <c r="D5619" i="5"/>
  <c r="D8545" i="5"/>
  <c r="D6675" i="5"/>
  <c r="D7436" i="5"/>
  <c r="D4780" i="5"/>
  <c r="D7778" i="5"/>
  <c r="D7889" i="5"/>
  <c r="D2641" i="5"/>
  <c r="D1583" i="5"/>
  <c r="D158" i="5"/>
  <c r="D8427" i="5"/>
  <c r="D7876" i="5"/>
  <c r="D1258" i="5"/>
  <c r="D6514" i="5"/>
  <c r="D3872" i="5"/>
  <c r="D7258" i="5"/>
  <c r="D7542" i="5"/>
  <c r="D1880" i="5"/>
  <c r="D8604" i="5"/>
  <c r="D229" i="5"/>
  <c r="D7926" i="5"/>
  <c r="D7821" i="5"/>
  <c r="D8541" i="5"/>
  <c r="D4941" i="5"/>
  <c r="D6414" i="5"/>
  <c r="D3086" i="5"/>
  <c r="D7022" i="5"/>
  <c r="D96" i="5"/>
  <c r="D7563" i="5"/>
  <c r="D7986" i="5"/>
  <c r="D3323" i="5"/>
  <c r="D3902" i="5"/>
  <c r="D3051" i="5"/>
  <c r="D6432" i="5"/>
  <c r="D7389" i="5"/>
  <c r="D4507" i="5"/>
  <c r="D6326" i="5"/>
  <c r="D3157" i="5"/>
  <c r="D6375" i="5"/>
  <c r="D86" i="5"/>
  <c r="D5184" i="5"/>
  <c r="D1670" i="5"/>
  <c r="D4653" i="5"/>
  <c r="D5141" i="5"/>
  <c r="D6032" i="5"/>
  <c r="D3560" i="5"/>
  <c r="D3883" i="5"/>
  <c r="D8264" i="5"/>
  <c r="D2684" i="5"/>
  <c r="D4415" i="5"/>
  <c r="D206" i="5"/>
  <c r="D6116" i="5"/>
  <c r="D3613" i="5"/>
  <c r="D8068" i="5"/>
  <c r="D2686" i="5"/>
  <c r="D1663" i="5"/>
  <c r="D3698" i="5"/>
  <c r="D1466" i="5"/>
  <c r="D8606" i="5"/>
  <c r="D2821" i="5"/>
  <c r="D7525" i="5"/>
  <c r="D4327" i="5"/>
  <c r="D8765" i="5"/>
  <c r="D1568" i="5"/>
  <c r="D1155" i="5"/>
  <c r="D6409" i="5"/>
  <c r="D8783" i="5"/>
  <c r="D7567" i="5"/>
  <c r="D299" i="5"/>
  <c r="D6837" i="5"/>
  <c r="D5429" i="5"/>
  <c r="D2987" i="5"/>
  <c r="D7380" i="5"/>
  <c r="D2863" i="5"/>
  <c r="D8685" i="5"/>
  <c r="D1016" i="5"/>
  <c r="D972" i="5"/>
  <c r="D6131" i="5"/>
  <c r="D7457" i="5"/>
  <c r="D6184" i="5"/>
  <c r="D8030" i="5"/>
  <c r="D5213" i="5"/>
  <c r="D2947" i="5"/>
  <c r="D5970" i="5"/>
  <c r="D7004" i="5"/>
  <c r="D2762" i="5"/>
  <c r="D6207" i="5"/>
  <c r="D2957" i="5"/>
  <c r="D388" i="5"/>
  <c r="D5056" i="5"/>
  <c r="D7252" i="5"/>
  <c r="D6123" i="5"/>
  <c r="D7885" i="5"/>
  <c r="D4093" i="5"/>
  <c r="D1269" i="5"/>
  <c r="D3504" i="5"/>
  <c r="D4977" i="5"/>
  <c r="D1387" i="5"/>
  <c r="D3668" i="5"/>
  <c r="D8103" i="5"/>
  <c r="D5254" i="5"/>
  <c r="D8015" i="5"/>
  <c r="D939" i="5"/>
  <c r="D4351" i="5"/>
  <c r="D6970" i="5"/>
  <c r="D1562" i="5"/>
  <c r="D2655" i="5"/>
  <c r="D4254" i="5"/>
  <c r="D4344" i="5"/>
  <c r="D2711" i="5"/>
  <c r="D2283" i="5"/>
  <c r="D5293" i="5"/>
  <c r="D6272" i="5"/>
  <c r="D2869" i="5"/>
  <c r="D8165" i="5"/>
  <c r="D2880" i="5"/>
  <c r="D7872" i="5"/>
  <c r="D4806" i="5"/>
  <c r="D7524" i="5"/>
  <c r="F4692" i="5"/>
  <c r="I4692" i="5" s="1"/>
  <c r="J4692" i="5" s="1"/>
  <c r="D7561" i="5"/>
  <c r="D8736" i="5"/>
  <c r="D3843" i="5"/>
  <c r="D6622" i="5"/>
  <c r="D8098" i="5"/>
  <c r="D1894" i="5"/>
  <c r="D3508" i="5"/>
  <c r="D3341" i="5"/>
  <c r="D2415" i="5"/>
  <c r="D6151" i="5"/>
  <c r="D5017" i="5"/>
  <c r="D5748" i="5"/>
  <c r="D1728" i="5"/>
  <c r="D6802" i="5"/>
  <c r="D117" i="5"/>
  <c r="D5856" i="5"/>
  <c r="D2922" i="5"/>
  <c r="D2182" i="5"/>
  <c r="D7586" i="5"/>
  <c r="D8689" i="5"/>
  <c r="D5100" i="5"/>
  <c r="D1019" i="5"/>
  <c r="D4621" i="5"/>
  <c r="D8652" i="5"/>
  <c r="D3349" i="5"/>
  <c r="D6103" i="5"/>
  <c r="D7838" i="5"/>
  <c r="D8759" i="5"/>
  <c r="D2489" i="5"/>
  <c r="D2485" i="5"/>
  <c r="D420" i="5"/>
  <c r="D5045" i="5"/>
  <c r="D2028" i="5"/>
  <c r="D4981" i="5"/>
  <c r="D1357" i="5"/>
  <c r="D5968" i="5"/>
  <c r="D8563" i="5"/>
  <c r="D5515" i="5"/>
  <c r="D1392" i="5"/>
  <c r="D1088" i="5"/>
  <c r="D1741" i="5"/>
  <c r="D6771" i="5"/>
  <c r="D8624" i="5"/>
  <c r="D5031" i="5"/>
  <c r="D8082" i="5"/>
  <c r="D4388" i="5"/>
  <c r="D7984" i="5"/>
  <c r="D3318" i="5"/>
  <c r="D6073" i="5"/>
  <c r="D7141" i="5"/>
  <c r="D8415" i="5"/>
  <c r="D1559" i="5"/>
  <c r="D1889" i="5"/>
  <c r="D380" i="5"/>
  <c r="D4243" i="5"/>
  <c r="D1883" i="5"/>
  <c r="D2870" i="5"/>
  <c r="D7456" i="5"/>
  <c r="D4328" i="5"/>
  <c r="D7212" i="5"/>
  <c r="D2963" i="5"/>
  <c r="D6065" i="5"/>
  <c r="D1309" i="5"/>
  <c r="D848" i="5"/>
  <c r="D5347" i="5"/>
  <c r="D8544" i="5"/>
  <c r="D4546" i="5"/>
  <c r="D8017" i="5"/>
  <c r="D3552" i="5"/>
  <c r="D7494" i="5"/>
  <c r="D2956" i="5"/>
  <c r="D5949" i="5"/>
  <c r="D7054" i="5"/>
  <c r="D8327" i="5"/>
  <c r="D661" i="5"/>
  <c r="D1555" i="5"/>
  <c r="D8377" i="5"/>
  <c r="D3300" i="5"/>
  <c r="D1845" i="5"/>
  <c r="D2475" i="5"/>
  <c r="D6966" i="5"/>
  <c r="D1844" i="5"/>
  <c r="D5658" i="5"/>
  <c r="D723" i="5"/>
  <c r="D3815" i="5"/>
  <c r="D1754" i="5"/>
  <c r="D265" i="5"/>
  <c r="D5279" i="5"/>
  <c r="D7061" i="5"/>
  <c r="D3572" i="5"/>
  <c r="D7934" i="5"/>
  <c r="D2126" i="5"/>
  <c r="D7462" i="5"/>
  <c r="D2459" i="5"/>
  <c r="D5890" i="5"/>
  <c r="D6882" i="5"/>
  <c r="D7894" i="5"/>
  <c r="D189" i="5"/>
  <c r="D696" i="5"/>
  <c r="D8260" i="5"/>
  <c r="D3269" i="5"/>
  <c r="D576" i="5"/>
  <c r="D2208" i="5"/>
  <c r="D6917" i="5"/>
  <c r="D1745" i="5"/>
  <c r="D5545" i="5"/>
  <c r="D468" i="5"/>
  <c r="D3023" i="5"/>
  <c r="D1458" i="5"/>
  <c r="D6884" i="5"/>
  <c r="D1120" i="5"/>
  <c r="D4289" i="5"/>
  <c r="D6194" i="5"/>
  <c r="D7546" i="5"/>
  <c r="D8209" i="5"/>
  <c r="D7687" i="5"/>
  <c r="D7280" i="5"/>
  <c r="D1917" i="5"/>
  <c r="D56" i="5"/>
  <c r="D291" i="5"/>
  <c r="D5298" i="5"/>
  <c r="D261" i="5"/>
  <c r="D3699" i="5"/>
  <c r="D8307" i="5"/>
  <c r="D6492" i="5"/>
  <c r="D7758" i="5"/>
  <c r="D5215" i="5"/>
  <c r="D1492" i="5"/>
  <c r="D3658" i="5"/>
  <c r="D7205" i="5"/>
  <c r="D3027" i="5"/>
  <c r="D2461" i="5"/>
  <c r="D5983" i="5"/>
  <c r="D8592" i="5"/>
  <c r="D2755" i="5"/>
  <c r="D4533" i="5"/>
  <c r="D5330" i="5"/>
  <c r="D6645" i="5"/>
  <c r="D6373" i="5"/>
  <c r="D4399" i="5"/>
  <c r="D8466" i="5"/>
  <c r="D8605" i="5"/>
  <c r="D6752" i="5"/>
  <c r="D3012" i="5"/>
  <c r="D7236" i="5"/>
  <c r="D859" i="5"/>
  <c r="D3859" i="5"/>
  <c r="D464" i="5"/>
  <c r="D7458" i="5"/>
  <c r="D3933" i="5"/>
  <c r="D1382" i="5"/>
  <c r="D2751" i="5"/>
  <c r="D7123" i="5"/>
  <c r="D2731" i="5"/>
  <c r="D1937" i="5"/>
  <c r="D5950" i="5"/>
  <c r="D8505" i="5"/>
  <c r="D2428" i="5"/>
  <c r="D3938" i="5"/>
  <c r="D4961" i="5"/>
  <c r="D6588" i="5"/>
  <c r="D5911" i="5"/>
  <c r="D3893" i="5"/>
  <c r="D8060" i="5"/>
  <c r="D8201" i="5"/>
  <c r="D5688" i="5"/>
  <c r="D2397" i="5"/>
  <c r="D5455" i="5"/>
  <c r="D3603" i="5"/>
  <c r="D2989" i="5"/>
  <c r="D447" i="5"/>
  <c r="G4861" i="5"/>
  <c r="D637" i="5"/>
  <c r="D7382" i="5"/>
  <c r="D741" i="5"/>
  <c r="D2272" i="5"/>
  <c r="D3915" i="5"/>
  <c r="D3493" i="5"/>
  <c r="D5501" i="5"/>
  <c r="D7124" i="5"/>
  <c r="D8616" i="5"/>
  <c r="D8311" i="5"/>
  <c r="D2434" i="5"/>
  <c r="D3297" i="5"/>
  <c r="D1454" i="5"/>
  <c r="D7348" i="5"/>
  <c r="D4106" i="5"/>
  <c r="D932" i="5"/>
  <c r="D6504" i="5"/>
  <c r="D2955" i="5"/>
  <c r="D7779" i="5"/>
  <c r="D3907" i="5"/>
  <c r="D8096" i="5"/>
  <c r="D4594" i="5"/>
  <c r="D8757" i="5"/>
  <c r="D3769" i="5"/>
  <c r="D7194" i="5"/>
  <c r="D2252" i="5"/>
  <c r="D5015" i="5"/>
  <c r="D4369" i="5"/>
  <c r="D7308" i="5"/>
  <c r="D1736" i="5"/>
  <c r="D7418" i="5"/>
  <c r="D1507" i="5"/>
  <c r="D3200" i="5"/>
  <c r="D5871" i="5"/>
  <c r="D8448" i="5"/>
  <c r="D1451" i="5"/>
  <c r="D3723" i="5"/>
  <c r="D5065" i="5"/>
  <c r="D8172" i="5"/>
  <c r="D8421" i="5"/>
  <c r="D6853" i="5"/>
  <c r="D288" i="5"/>
  <c r="D2960" i="5"/>
  <c r="D865" i="5"/>
  <c r="D7301" i="5"/>
  <c r="D504" i="5"/>
  <c r="D2055" i="5"/>
  <c r="D3417" i="5"/>
  <c r="D3418" i="5"/>
  <c r="D5116" i="5"/>
  <c r="D6537" i="5"/>
  <c r="D7416" i="5"/>
  <c r="D8163" i="5"/>
  <c r="D2237" i="5"/>
  <c r="D3026" i="5"/>
  <c r="D1046" i="5"/>
  <c r="D6915" i="5"/>
  <c r="D4073" i="5"/>
  <c r="D862" i="5"/>
  <c r="D6226" i="5"/>
  <c r="D2791" i="5"/>
  <c r="D7315" i="5"/>
  <c r="D3741" i="5"/>
  <c r="D8067" i="5"/>
  <c r="D4470" i="5"/>
  <c r="D8642" i="5"/>
  <c r="D3667" i="5"/>
  <c r="D7108" i="5"/>
  <c r="D1772" i="5"/>
  <c r="D4491" i="5"/>
  <c r="D4275" i="5"/>
  <c r="D7250" i="5"/>
  <c r="D736" i="5"/>
  <c r="D7043" i="5"/>
  <c r="D799" i="5"/>
  <c r="D3135" i="5"/>
  <c r="D5708" i="5"/>
  <c r="D8294" i="5"/>
  <c r="D1413" i="5"/>
  <c r="D3541" i="5"/>
  <c r="D3789" i="5"/>
  <c r="D8107" i="5"/>
  <c r="D8402" i="5"/>
  <c r="D5980" i="5"/>
  <c r="D247" i="5"/>
  <c r="D8632" i="5"/>
  <c r="D8488" i="5"/>
  <c r="D2023" i="5"/>
  <c r="D5187" i="5"/>
  <c r="D7548" i="5"/>
  <c r="D8265" i="5"/>
  <c r="D2265" i="5"/>
  <c r="D1550" i="5"/>
  <c r="D7336" i="5"/>
  <c r="D7507" i="5"/>
  <c r="D4218" i="5"/>
  <c r="D4296" i="5"/>
  <c r="F3379" i="5"/>
  <c r="I3379" i="5" s="1"/>
  <c r="J3379" i="5" s="1"/>
  <c r="D2399" i="5"/>
  <c r="D6170" i="5"/>
  <c r="D7069" i="5"/>
  <c r="D361" i="5"/>
  <c r="D2958" i="5"/>
  <c r="D1273" i="5"/>
  <c r="D3582" i="5"/>
  <c r="D4714" i="5"/>
  <c r="D6139" i="5"/>
  <c r="D7414" i="5"/>
  <c r="D8227" i="5"/>
  <c r="D1349" i="5"/>
  <c r="D234" i="5"/>
  <c r="D6259" i="5"/>
  <c r="D3482" i="5"/>
  <c r="D8533" i="5"/>
  <c r="D5982" i="5"/>
  <c r="D1747" i="5"/>
  <c r="D6824" i="5"/>
  <c r="D2687" i="5"/>
  <c r="D7313" i="5"/>
  <c r="D3736" i="5"/>
  <c r="D7195" i="5"/>
  <c r="D2520" i="5"/>
  <c r="D6125" i="5"/>
  <c r="D223" i="5"/>
  <c r="D3764" i="5"/>
  <c r="D3137" i="5"/>
  <c r="D5631" i="5"/>
  <c r="D8057" i="5"/>
  <c r="D5935" i="5"/>
  <c r="D7708" i="5"/>
  <c r="D1765" i="5"/>
  <c r="D4803" i="5"/>
  <c r="D7161" i="5"/>
  <c r="D8242" i="5"/>
  <c r="D1885" i="5"/>
  <c r="D1294" i="5"/>
  <c r="D5971" i="5"/>
  <c r="D5985" i="5"/>
  <c r="D3793" i="5"/>
  <c r="D4134" i="5"/>
  <c r="D7093" i="5"/>
  <c r="D3355" i="5"/>
  <c r="D7502" i="5"/>
  <c r="D8167" i="5"/>
  <c r="D3320" i="5"/>
  <c r="D6128" i="5"/>
  <c r="D2661" i="5"/>
  <c r="D5891" i="5"/>
  <c r="D8360" i="5"/>
  <c r="D785" i="5"/>
  <c r="D1856" i="5"/>
  <c r="D1927" i="5"/>
  <c r="D998" i="5"/>
  <c r="D7479" i="5"/>
  <c r="D1732" i="5"/>
  <c r="D7189" i="5"/>
  <c r="D6238" i="5"/>
  <c r="D2923" i="5"/>
  <c r="D6412" i="5"/>
  <c r="D679" i="5"/>
  <c r="D3839" i="5"/>
  <c r="D1805" i="5"/>
  <c r="D7617" i="5"/>
  <c r="D2979" i="5"/>
  <c r="D5440" i="5"/>
  <c r="D7209" i="5"/>
  <c r="D6301" i="5"/>
  <c r="D7437" i="5"/>
  <c r="D461" i="5"/>
  <c r="D3228" i="5"/>
  <c r="D4316" i="5"/>
  <c r="D6050" i="5"/>
  <c r="D6599" i="5"/>
  <c r="D2628" i="5"/>
  <c r="D8274" i="5"/>
  <c r="D5828" i="5"/>
  <c r="D2593" i="5"/>
  <c r="D7953" i="5"/>
  <c r="D4688" i="5"/>
  <c r="D353" i="5"/>
  <c r="D5179" i="5"/>
  <c r="D1784" i="5"/>
  <c r="D6346" i="5"/>
  <c r="D1780" i="5"/>
  <c r="D6465" i="5"/>
  <c r="D961" i="5"/>
  <c r="D4434" i="5"/>
  <c r="D7453" i="5"/>
  <c r="D2215" i="5"/>
  <c r="D1616" i="5"/>
  <c r="D4493" i="5"/>
  <c r="D7132" i="5"/>
  <c r="D3102" i="5"/>
  <c r="D5901" i="5"/>
  <c r="D8740" i="5"/>
  <c r="D2836" i="5"/>
  <c r="D5449" i="5"/>
  <c r="D6252" i="5"/>
  <c r="D7599" i="5"/>
  <c r="D524" i="5"/>
  <c r="D3511" i="5"/>
  <c r="D3697" i="5"/>
  <c r="D367" i="5"/>
  <c r="D1031" i="5"/>
  <c r="F5824" i="5"/>
  <c r="D5605" i="5"/>
  <c r="D1158" i="5"/>
  <c r="D701" i="5"/>
  <c r="D4788" i="5"/>
  <c r="D7413" i="5"/>
  <c r="D8534" i="5"/>
  <c r="D2921" i="5"/>
  <c r="D4753" i="5"/>
  <c r="D5331" i="5"/>
  <c r="D6939" i="5"/>
  <c r="D6496" i="5"/>
  <c r="D4556" i="5"/>
  <c r="D2248" i="5"/>
  <c r="D4833" i="5"/>
  <c r="D4054" i="5"/>
  <c r="D873" i="5"/>
  <c r="D5779" i="5"/>
  <c r="D7920" i="5"/>
  <c r="D3762" i="5"/>
  <c r="D390" i="5"/>
  <c r="D8152" i="5"/>
  <c r="D2883" i="5"/>
  <c r="D5370" i="5"/>
  <c r="D7065" i="5"/>
  <c r="D6233" i="5"/>
  <c r="D7284" i="5"/>
  <c r="D8687" i="5"/>
  <c r="D2934" i="5"/>
  <c r="D4146" i="5"/>
  <c r="D5023" i="5"/>
  <c r="D6445" i="5"/>
  <c r="D2594" i="5"/>
  <c r="D8247" i="5"/>
  <c r="D5367" i="5"/>
  <c r="D2494" i="5"/>
  <c r="D7607" i="5"/>
  <c r="D4379" i="5"/>
  <c r="D8760" i="5"/>
  <c r="D5085" i="5"/>
  <c r="D1744" i="5"/>
  <c r="D5976" i="5"/>
  <c r="D1633" i="5"/>
  <c r="D5821" i="5"/>
  <c r="D847" i="5"/>
  <c r="D4402" i="5"/>
  <c r="D7422" i="5"/>
  <c r="D2138" i="5"/>
  <c r="D133" i="5"/>
  <c r="D4186" i="5"/>
  <c r="D6783" i="5"/>
  <c r="D3002" i="5"/>
  <c r="D5839" i="5"/>
  <c r="D7789" i="5"/>
  <c r="D2601" i="5"/>
  <c r="D4738" i="5"/>
  <c r="D6115" i="5"/>
  <c r="D7299" i="5"/>
  <c r="D3670" i="5"/>
  <c r="D3374" i="5"/>
  <c r="D3637" i="5"/>
  <c r="D6533" i="5"/>
  <c r="D987" i="5"/>
  <c r="F7261" i="5"/>
  <c r="I7261" i="5" s="1"/>
  <c r="J7261" i="5" s="1"/>
  <c r="D8710" i="5"/>
  <c r="D2587" i="5"/>
  <c r="D5126" i="5"/>
  <c r="D6689" i="5"/>
  <c r="D5123" i="5"/>
  <c r="D6980" i="5"/>
  <c r="D8469" i="5"/>
  <c r="D1020" i="5"/>
  <c r="D3319" i="5"/>
  <c r="D4469" i="5"/>
  <c r="D5563" i="5"/>
  <c r="D2330" i="5"/>
  <c r="D7753" i="5"/>
  <c r="D5305" i="5"/>
  <c r="D1789" i="5"/>
  <c r="D7115" i="5"/>
  <c r="D4228" i="5"/>
  <c r="D8591" i="5"/>
  <c r="D4870" i="5"/>
  <c r="D893" i="5"/>
  <c r="D5084" i="5"/>
  <c r="D1374" i="5"/>
  <c r="D5511" i="5"/>
  <c r="D381" i="5"/>
  <c r="D2911" i="5"/>
  <c r="D6429" i="5"/>
  <c r="D378" i="5"/>
  <c r="D2062" i="5"/>
  <c r="D3436" i="5"/>
  <c r="D8489" i="5"/>
  <c r="D2706" i="5"/>
  <c r="D5655" i="5"/>
  <c r="D7352" i="5"/>
  <c r="D1956" i="5"/>
  <c r="D3935" i="5"/>
  <c r="D5318" i="5"/>
  <c r="D6956" i="5"/>
  <c r="D3079" i="5"/>
  <c r="D2872" i="5"/>
  <c r="D1717" i="5"/>
  <c r="D5363" i="5"/>
  <c r="D231" i="5"/>
  <c r="D8653" i="5"/>
  <c r="D2387" i="5"/>
  <c r="D4817" i="5"/>
  <c r="D5675" i="5"/>
  <c r="D4572" i="5"/>
  <c r="D6688" i="5"/>
  <c r="D8249" i="5"/>
  <c r="D326" i="5"/>
  <c r="D3030" i="5"/>
  <c r="D4074" i="5"/>
  <c r="D5406" i="5"/>
  <c r="D2047" i="5"/>
  <c r="D7608" i="5"/>
  <c r="D5212" i="5"/>
  <c r="D1379" i="5"/>
  <c r="D7088" i="5"/>
  <c r="D3909" i="5"/>
  <c r="D8445" i="5"/>
  <c r="D4654" i="5"/>
  <c r="D386" i="5"/>
  <c r="D4992" i="5"/>
  <c r="D1299" i="5"/>
  <c r="D4925" i="5"/>
  <c r="D8410" i="5"/>
  <c r="D2778" i="5"/>
  <c r="D6277" i="5"/>
  <c r="D97" i="5"/>
  <c r="D8781" i="5"/>
  <c r="D3273" i="5"/>
  <c r="D8375" i="5"/>
  <c r="D2639" i="5"/>
  <c r="D5470" i="5"/>
  <c r="D7045" i="5"/>
  <c r="D1628" i="5"/>
  <c r="D3205" i="5"/>
  <c r="D5295" i="5"/>
  <c r="D6228" i="5"/>
  <c r="D2058" i="5"/>
  <c r="D2257" i="5"/>
  <c r="D1080" i="5"/>
  <c r="D4733" i="5"/>
  <c r="D87" i="5"/>
  <c r="F2325" i="5"/>
  <c r="I2325" i="5" s="1"/>
  <c r="J2325" i="5" s="1"/>
  <c r="F2250" i="5"/>
  <c r="I2250" i="5" s="1"/>
  <c r="J2250" i="5" s="1"/>
  <c r="F741" i="5"/>
  <c r="I741" i="5" s="1"/>
  <c r="J741" i="5" s="1"/>
  <c r="F8615" i="5"/>
  <c r="I8615" i="5" s="1"/>
  <c r="J8615" i="5" s="1"/>
  <c r="F8462" i="5"/>
  <c r="I8462" i="5" s="1"/>
  <c r="J8462" i="5" s="1"/>
  <c r="F7281" i="5"/>
  <c r="F3701" i="5"/>
  <c r="I3701" i="5" s="1"/>
  <c r="J3701" i="5" s="1"/>
  <c r="F7242" i="5"/>
  <c r="I7242" i="5" s="1"/>
  <c r="J7242" i="5" s="1"/>
  <c r="F863" i="5"/>
  <c r="I863" i="5" s="1"/>
  <c r="J863" i="5" s="1"/>
  <c r="F556" i="5"/>
  <c r="I556" i="5" s="1"/>
  <c r="J556" i="5" s="1"/>
  <c r="F7992" i="5"/>
  <c r="I7992" i="5" s="1"/>
  <c r="J7992" i="5" s="1"/>
  <c r="F5499" i="5"/>
  <c r="I5499" i="5" s="1"/>
  <c r="J5499" i="5" s="1"/>
  <c r="F3491" i="5"/>
  <c r="I3491" i="5" s="1"/>
  <c r="J3491" i="5" s="1"/>
  <c r="F2033" i="5"/>
  <c r="I2033" i="5" s="1"/>
  <c r="J2033" i="5" s="1"/>
  <c r="F3451" i="5"/>
  <c r="F3415" i="5"/>
  <c r="F1237" i="5"/>
  <c r="I1237" i="5" s="1"/>
  <c r="J1237" i="5" s="1"/>
  <c r="F2197" i="5"/>
  <c r="F6051" i="5"/>
  <c r="I6051" i="5" s="1"/>
  <c r="J6051" i="5" s="1"/>
  <c r="F7197" i="5"/>
  <c r="E4401" i="5"/>
  <c r="F910" i="5"/>
  <c r="I910" i="5" s="1"/>
  <c r="J910" i="5" s="1"/>
  <c r="F2070" i="5"/>
  <c r="I2070" i="5" s="1"/>
  <c r="J2070" i="5" s="1"/>
  <c r="D8283" i="5"/>
  <c r="D6299" i="5"/>
  <c r="D647" i="5"/>
  <c r="F5198" i="5"/>
  <c r="I5198" i="5" s="1"/>
  <c r="J5198" i="5" s="1"/>
  <c r="F814" i="5"/>
  <c r="I814" i="5" s="1"/>
  <c r="J814" i="5" s="1"/>
  <c r="F7710" i="5"/>
  <c r="I7710" i="5" s="1"/>
  <c r="J7710" i="5" s="1"/>
  <c r="F2737" i="5"/>
  <c r="I2737" i="5" s="1"/>
  <c r="J2737" i="5" s="1"/>
  <c r="F1640" i="5"/>
  <c r="D1334" i="5"/>
  <c r="D5851" i="5"/>
  <c r="D1590" i="5"/>
  <c r="D6156" i="5"/>
  <c r="D1737" i="5"/>
  <c r="D5569" i="5"/>
  <c r="D294" i="5"/>
  <c r="D453" i="5"/>
  <c r="D5108" i="5"/>
  <c r="D18" i="5"/>
  <c r="D6753" i="5"/>
  <c r="D2136" i="5"/>
  <c r="D5625" i="5"/>
  <c r="D8020" i="5"/>
  <c r="D3128" i="5"/>
  <c r="D7369" i="5"/>
  <c r="D1183" i="5"/>
  <c r="D3837" i="5"/>
  <c r="D6934" i="5"/>
  <c r="D3763" i="5"/>
  <c r="D5744" i="5"/>
  <c r="D6107" i="5"/>
  <c r="D6000" i="5"/>
  <c r="D4499" i="5"/>
  <c r="D815" i="5"/>
  <c r="F6216" i="5"/>
  <c r="I6216" i="5" s="1"/>
  <c r="J6216" i="5" s="1"/>
  <c r="D8151" i="5"/>
  <c r="D4000" i="5"/>
  <c r="D8208" i="5"/>
  <c r="D4280" i="5"/>
  <c r="D7538" i="5"/>
  <c r="D3435" i="5"/>
  <c r="D4184" i="5"/>
  <c r="D7568" i="5"/>
  <c r="D3240" i="5"/>
  <c r="D6242" i="5"/>
  <c r="D4919" i="5"/>
  <c r="D7648" i="5"/>
  <c r="D2608" i="5"/>
  <c r="D6144" i="5"/>
  <c r="D1266" i="5"/>
  <c r="D4437" i="5"/>
  <c r="D7150" i="5"/>
  <c r="D885" i="5"/>
  <c r="D3357" i="5"/>
  <c r="D8686" i="5"/>
  <c r="D1184" i="5"/>
  <c r="D3413" i="5"/>
  <c r="D2598" i="5"/>
  <c r="D5826" i="5"/>
  <c r="D7846" i="5"/>
  <c r="F1247" i="5"/>
  <c r="I1247" i="5" s="1"/>
  <c r="J1247" i="5" s="1"/>
  <c r="F7730" i="5"/>
  <c r="I7730" i="5" s="1"/>
  <c r="J7730" i="5" s="1"/>
  <c r="D7358" i="5"/>
  <c r="D4665" i="5"/>
  <c r="D6393" i="5"/>
  <c r="D8482" i="5"/>
  <c r="D2268" i="5"/>
  <c r="D2566" i="5"/>
  <c r="D3749" i="5"/>
  <c r="D6053" i="5"/>
  <c r="D7351" i="5"/>
  <c r="D8238" i="5"/>
  <c r="D2634" i="5"/>
  <c r="D3721" i="5"/>
  <c r="D1790" i="5"/>
  <c r="D7551" i="5"/>
  <c r="D5276" i="5"/>
  <c r="D2119" i="5"/>
  <c r="D7491" i="5"/>
  <c r="D4472" i="5"/>
  <c r="D587" i="5"/>
  <c r="D6100" i="5"/>
  <c r="D1932" i="5"/>
  <c r="D7081" i="5"/>
  <c r="D3543" i="5"/>
  <c r="D8005" i="5"/>
  <c r="D3901" i="5"/>
  <c r="D8180" i="5"/>
  <c r="D3308" i="5"/>
  <c r="D7510" i="5"/>
  <c r="D3338" i="5"/>
  <c r="D3695" i="5"/>
  <c r="D7395" i="5"/>
  <c r="D2976" i="5"/>
  <c r="D6057" i="5"/>
  <c r="D4735" i="5"/>
  <c r="D7590" i="5"/>
  <c r="D2245" i="5"/>
  <c r="D6117" i="5"/>
  <c r="D1165" i="5"/>
  <c r="D4356" i="5"/>
  <c r="D6978" i="5"/>
  <c r="D219" i="5"/>
  <c r="D2971" i="5"/>
  <c r="D8194" i="5"/>
  <c r="D775" i="5"/>
  <c r="D3231" i="5"/>
  <c r="D1711" i="5"/>
  <c r="D5340" i="5"/>
  <c r="D5922" i="5"/>
  <c r="I22" i="2"/>
  <c r="G7469" i="5"/>
  <c r="F6815" i="5"/>
  <c r="F2783" i="5"/>
  <c r="I2783" i="5" s="1"/>
  <c r="J2783" i="5" s="1"/>
  <c r="F6163" i="5"/>
  <c r="I6163" i="5" s="1"/>
  <c r="J6163" i="5" s="1"/>
  <c r="F1676" i="5"/>
  <c r="I1676" i="5" s="1"/>
  <c r="J1676" i="5" s="1"/>
  <c r="F8733" i="5"/>
  <c r="I8733" i="5" s="1"/>
  <c r="J8733" i="5" s="1"/>
  <c r="F1748" i="5"/>
  <c r="I1748" i="5" s="1"/>
  <c r="J1748" i="5" s="1"/>
  <c r="F4082" i="5"/>
  <c r="I4082" i="5" s="1"/>
  <c r="J4082" i="5" s="1"/>
  <c r="F5721" i="5"/>
  <c r="F4150" i="5"/>
  <c r="I4150" i="5" s="1"/>
  <c r="J4150" i="5" s="1"/>
  <c r="F1220" i="5"/>
  <c r="I1220" i="5" s="1"/>
  <c r="J1220" i="5" s="1"/>
  <c r="F2705" i="5"/>
  <c r="I2705" i="5" s="1"/>
  <c r="J2705" i="5" s="1"/>
  <c r="F4415" i="5"/>
  <c r="I4415" i="5" s="1"/>
  <c r="J4415" i="5" s="1"/>
  <c r="F7622" i="5"/>
  <c r="I7622" i="5" s="1"/>
  <c r="J7622" i="5" s="1"/>
  <c r="F4629" i="5"/>
  <c r="I4629" i="5" s="1"/>
  <c r="J4629" i="5" s="1"/>
  <c r="F8410" i="5"/>
  <c r="F2807" i="5"/>
  <c r="F6191" i="5"/>
  <c r="I6191" i="5" s="1"/>
  <c r="J6191" i="5" s="1"/>
  <c r="F1714" i="5"/>
  <c r="I1714" i="5" s="1"/>
  <c r="J1714" i="5" s="1"/>
  <c r="F6068" i="5"/>
  <c r="I6068" i="5" s="1"/>
  <c r="J6068" i="5" s="1"/>
  <c r="F2851" i="5"/>
  <c r="I2851" i="5" s="1"/>
  <c r="J2851" i="5" s="1"/>
  <c r="F6217" i="5"/>
  <c r="F5772" i="5"/>
  <c r="F8389" i="5"/>
  <c r="I8389" i="5" s="1"/>
  <c r="J8389" i="5" s="1"/>
  <c r="F3390" i="5"/>
  <c r="I3390" i="5" s="1"/>
  <c r="J3390" i="5" s="1"/>
  <c r="F8416" i="5"/>
  <c r="I8416" i="5" s="1"/>
  <c r="J8416" i="5" s="1"/>
  <c r="F3537" i="5"/>
  <c r="I3537" i="5" s="1"/>
  <c r="J3537" i="5" s="1"/>
  <c r="F5539" i="5"/>
  <c r="I5539" i="5" s="1"/>
  <c r="J5539" i="5" s="1"/>
  <c r="F4570" i="5"/>
  <c r="I4570" i="5" s="1"/>
  <c r="J4570" i="5" s="1"/>
  <c r="F1504" i="5"/>
  <c r="I1504" i="5" s="1"/>
  <c r="J1504" i="5" s="1"/>
  <c r="F5678" i="5"/>
  <c r="I5678" i="5" s="1"/>
  <c r="J5678" i="5" s="1"/>
  <c r="F4623" i="5"/>
  <c r="I4623" i="5" s="1"/>
  <c r="J4623" i="5" s="1"/>
  <c r="F8296" i="5"/>
  <c r="I8296" i="5" s="1"/>
  <c r="J8296" i="5" s="1"/>
  <c r="F5673" i="5"/>
  <c r="I5673" i="5" s="1"/>
  <c r="J5673" i="5" s="1"/>
  <c r="F4446" i="5"/>
  <c r="I4446" i="5" s="1"/>
  <c r="J4446" i="5" s="1"/>
  <c r="F8373" i="5"/>
  <c r="F7640" i="5"/>
  <c r="F5759" i="5"/>
  <c r="I5759" i="5" s="1"/>
  <c r="J5759" i="5" s="1"/>
  <c r="F7712" i="5"/>
  <c r="I7712" i="5" s="1"/>
  <c r="J7712" i="5" s="1"/>
  <c r="F5801" i="5"/>
  <c r="I5801" i="5" s="1"/>
  <c r="J5801" i="5" s="1"/>
  <c r="F4661" i="5"/>
  <c r="I4661" i="5" s="1"/>
  <c r="J4661" i="5" s="1"/>
  <c r="F1860" i="5"/>
  <c r="I1860" i="5" s="1"/>
  <c r="J1860" i="5" s="1"/>
  <c r="G1904" i="5"/>
  <c r="G3599" i="5"/>
  <c r="G7744" i="5"/>
  <c r="D5774" i="5"/>
  <c r="D5529" i="5"/>
  <c r="D8420" i="5"/>
  <c r="D2569" i="5"/>
  <c r="D5588" i="5"/>
  <c r="D5677" i="5"/>
  <c r="D8481" i="5"/>
  <c r="D3409" i="5"/>
  <c r="D5895" i="5"/>
  <c r="D8394" i="5"/>
  <c r="D2435" i="5"/>
  <c r="D4853" i="5"/>
  <c r="D7184" i="5"/>
  <c r="D902" i="5"/>
  <c r="D712" i="5"/>
  <c r="D7175" i="5"/>
  <c r="D5152" i="5"/>
  <c r="D2080" i="5"/>
  <c r="D7927" i="5"/>
  <c r="D5366" i="5"/>
  <c r="D1896" i="5"/>
  <c r="D7286" i="5"/>
  <c r="D4378" i="5"/>
  <c r="D508" i="5"/>
  <c r="D6285" i="5"/>
  <c r="D2654" i="5"/>
  <c r="D7802" i="5"/>
  <c r="D4128" i="5"/>
  <c r="D658" i="5"/>
  <c r="D5481" i="5"/>
  <c r="D921" i="5"/>
  <c r="D5998" i="5"/>
  <c r="D1953" i="5"/>
  <c r="D2026" i="5"/>
  <c r="D6615" i="5"/>
  <c r="D2216" i="5"/>
  <c r="D6520" i="5"/>
  <c r="D5504" i="5"/>
  <c r="D726" i="5"/>
  <c r="D5256" i="5"/>
  <c r="D8461" i="5"/>
  <c r="D4204" i="5"/>
  <c r="D8346" i="5"/>
  <c r="D3467" i="5"/>
  <c r="D6936" i="5"/>
  <c r="D1630" i="5"/>
  <c r="D4838" i="5"/>
  <c r="D2577" i="5"/>
  <c r="D5333" i="5"/>
  <c r="D6411" i="5"/>
  <c r="D8187" i="5"/>
  <c r="D6443" i="5"/>
  <c r="D4098" i="5"/>
  <c r="D4599" i="5"/>
  <c r="D6253" i="5"/>
  <c r="D5462" i="5"/>
  <c r="D7746" i="5"/>
  <c r="D2471" i="5"/>
  <c r="D5436" i="5"/>
  <c r="D5591" i="5"/>
  <c r="D8325" i="5"/>
  <c r="D3047" i="5"/>
  <c r="D5822" i="5"/>
  <c r="D7936" i="5"/>
  <c r="D2340" i="5"/>
  <c r="D4631" i="5"/>
  <c r="D6664" i="5"/>
  <c r="D677" i="5"/>
  <c r="D589" i="5"/>
  <c r="D7089" i="5"/>
  <c r="D4537" i="5"/>
  <c r="D2008" i="5"/>
  <c r="D7839" i="5"/>
  <c r="D4964" i="5"/>
  <c r="D1819" i="5"/>
  <c r="D7260" i="5"/>
  <c r="D4318" i="5"/>
  <c r="D427" i="5"/>
  <c r="D6009" i="5"/>
  <c r="D2522" i="5"/>
  <c r="D7484" i="5"/>
  <c r="D4097" i="5"/>
  <c r="D540" i="5"/>
  <c r="D5326" i="5"/>
  <c r="D772" i="5"/>
  <c r="D5753" i="5"/>
  <c r="D534" i="5"/>
  <c r="D1993" i="5"/>
  <c r="D6339" i="5"/>
  <c r="D2179" i="5"/>
  <c r="D6397" i="5"/>
  <c r="D5137" i="5"/>
  <c r="D332" i="5"/>
  <c r="D5072" i="5"/>
  <c r="D8047" i="5"/>
  <c r="D4147" i="5"/>
  <c r="D8319" i="5"/>
  <c r="D3439" i="5"/>
  <c r="D6524" i="5"/>
  <c r="D1577" i="5"/>
  <c r="D4747" i="5"/>
  <c r="D2509" i="5"/>
  <c r="D4011" i="5"/>
  <c r="D6391" i="5"/>
  <c r="D7692" i="5"/>
  <c r="D6389" i="5"/>
  <c r="D3702" i="5"/>
  <c r="D7698" i="5"/>
  <c r="G4653" i="5"/>
  <c r="G5099" i="5"/>
  <c r="F3660" i="5"/>
  <c r="I3660" i="5" s="1"/>
  <c r="J3660" i="5" s="1"/>
  <c r="F4187" i="5"/>
  <c r="I4187" i="5" s="1"/>
  <c r="J4187" i="5" s="1"/>
  <c r="F5324" i="5"/>
  <c r="I5324" i="5" s="1"/>
  <c r="J5324" i="5" s="1"/>
  <c r="F3387" i="5"/>
  <c r="F5681" i="5"/>
  <c r="I5681" i="5" s="1"/>
  <c r="J5681" i="5" s="1"/>
  <c r="F7171" i="5"/>
  <c r="F8749" i="5"/>
  <c r="I8749" i="5" s="1"/>
  <c r="J8749" i="5" s="1"/>
  <c r="F2990" i="5"/>
  <c r="I2990" i="5" s="1"/>
  <c r="J2990" i="5" s="1"/>
  <c r="F6130" i="5"/>
  <c r="F2793" i="5"/>
  <c r="I2793" i="5" s="1"/>
  <c r="J2793" i="5" s="1"/>
  <c r="F7785" i="5"/>
  <c r="I7785" i="5" s="1"/>
  <c r="J7785" i="5" s="1"/>
  <c r="F3433" i="5"/>
  <c r="I3433" i="5" s="1"/>
  <c r="J3433" i="5" s="1"/>
  <c r="F3932" i="5"/>
  <c r="G4537" i="5"/>
  <c r="G7652" i="5"/>
  <c r="F3723" i="5"/>
  <c r="F4144" i="5"/>
  <c r="F3263" i="5"/>
  <c r="F3345" i="5"/>
  <c r="I3345" i="5" s="1"/>
  <c r="J3345" i="5" s="1"/>
  <c r="F5644" i="5"/>
  <c r="F5951" i="5"/>
  <c r="I5951" i="5" s="1"/>
  <c r="J5951" i="5" s="1"/>
  <c r="F7447" i="5"/>
  <c r="I7447" i="5" s="1"/>
  <c r="J7447" i="5" s="1"/>
  <c r="F2730" i="5"/>
  <c r="I2730" i="5" s="1"/>
  <c r="J2730" i="5" s="1"/>
  <c r="F6105" i="5"/>
  <c r="I6105" i="5" s="1"/>
  <c r="J6105" i="5" s="1"/>
  <c r="F766" i="5"/>
  <c r="I766" i="5" s="1"/>
  <c r="J766" i="5" s="1"/>
  <c r="F7651" i="5"/>
  <c r="I7651" i="5" s="1"/>
  <c r="J7651" i="5" s="1"/>
  <c r="F3413" i="5"/>
  <c r="I3413" i="5" s="1"/>
  <c r="J3413" i="5" s="1"/>
  <c r="F2420" i="5"/>
  <c r="I2420" i="5" s="1"/>
  <c r="J2420" i="5" s="1"/>
  <c r="G5025" i="5"/>
  <c r="F689" i="5"/>
  <c r="I689" i="5" s="1"/>
  <c r="J689" i="5" s="1"/>
  <c r="F3790" i="5"/>
  <c r="I3790" i="5" s="1"/>
  <c r="J3790" i="5" s="1"/>
  <c r="F4100" i="5"/>
  <c r="I4100" i="5" s="1"/>
  <c r="J4100" i="5" s="1"/>
  <c r="F3042" i="5"/>
  <c r="I3042" i="5" s="1"/>
  <c r="J3042" i="5" s="1"/>
  <c r="F3301" i="5"/>
  <c r="F5611" i="5"/>
  <c r="F5922" i="5"/>
  <c r="I5922" i="5" s="1"/>
  <c r="J5922" i="5" s="1"/>
  <c r="F7339" i="5"/>
  <c r="I7339" i="5" s="1"/>
  <c r="J7339" i="5" s="1"/>
  <c r="F2700" i="5"/>
  <c r="I2700" i="5" s="1"/>
  <c r="J2700" i="5" s="1"/>
  <c r="F5720" i="5"/>
  <c r="I5720" i="5" s="1"/>
  <c r="J5720" i="5" s="1"/>
  <c r="F630" i="5"/>
  <c r="I630" i="5" s="1"/>
  <c r="J630" i="5" s="1"/>
  <c r="F7613" i="5"/>
  <c r="I7613" i="5" s="1"/>
  <c r="J7613" i="5" s="1"/>
  <c r="F3393" i="5"/>
  <c r="I3393" i="5" s="1"/>
  <c r="J3393" i="5" s="1"/>
  <c r="F2402" i="5"/>
  <c r="I2402" i="5" s="1"/>
  <c r="J2402" i="5" s="1"/>
  <c r="G4612" i="5"/>
  <c r="F1193" i="5"/>
  <c r="I1193" i="5" s="1"/>
  <c r="J1193" i="5" s="1"/>
  <c r="G2626" i="5"/>
  <c r="G2608" i="5"/>
  <c r="F5559" i="5"/>
  <c r="I5559" i="5" s="1"/>
  <c r="J5559" i="5" s="1"/>
  <c r="F8777" i="5"/>
  <c r="I8777" i="5" s="1"/>
  <c r="J8777" i="5" s="1"/>
  <c r="F2817" i="5"/>
  <c r="I2817" i="5" s="1"/>
  <c r="J2817" i="5" s="1"/>
  <c r="F3968" i="5"/>
  <c r="I3968" i="5" s="1"/>
  <c r="J3968" i="5" s="1"/>
  <c r="F529" i="5"/>
  <c r="I529" i="5" s="1"/>
  <c r="J529" i="5" s="1"/>
  <c r="F7093" i="5"/>
  <c r="F1793" i="5"/>
  <c r="I1793" i="5" s="1"/>
  <c r="J1793" i="5" s="1"/>
  <c r="G4507" i="5"/>
  <c r="F1953" i="5"/>
  <c r="I1953" i="5" s="1"/>
  <c r="J1953" i="5" s="1"/>
  <c r="F3426" i="5"/>
  <c r="I3426" i="5" s="1"/>
  <c r="J3426" i="5" s="1"/>
  <c r="F4113" i="5"/>
  <c r="I4113" i="5" s="1"/>
  <c r="J4113" i="5" s="1"/>
  <c r="F1773" i="5"/>
  <c r="I1773" i="5" s="1"/>
  <c r="J1773" i="5" s="1"/>
  <c r="G7012" i="5"/>
  <c r="F251" i="5"/>
  <c r="F4964" i="5"/>
  <c r="I4964" i="5" s="1"/>
  <c r="J4964" i="5" s="1"/>
  <c r="G6423" i="5"/>
  <c r="F1869" i="5"/>
  <c r="I1869" i="5" s="1"/>
  <c r="J1869" i="5" s="1"/>
  <c r="F3618" i="5"/>
  <c r="I3618" i="5" s="1"/>
  <c r="J3618" i="5" s="1"/>
  <c r="F4754" i="5"/>
  <c r="I4754" i="5" s="1"/>
  <c r="J4754" i="5" s="1"/>
  <c r="F1571" i="5"/>
  <c r="I1571" i="5" s="1"/>
  <c r="J1571" i="5" s="1"/>
  <c r="F7996" i="5"/>
  <c r="I7996" i="5" s="1"/>
  <c r="J7996" i="5" s="1"/>
  <c r="F155" i="5"/>
  <c r="I155" i="5" s="1"/>
  <c r="J155" i="5" s="1"/>
  <c r="F6479" i="5"/>
  <c r="I6479" i="5" s="1"/>
  <c r="J6479" i="5" s="1"/>
  <c r="F1638" i="5"/>
  <c r="I1638" i="5" s="1"/>
  <c r="J1638" i="5" s="1"/>
  <c r="F2059" i="5"/>
  <c r="I2059" i="5" s="1"/>
  <c r="J2059" i="5" s="1"/>
  <c r="F5628" i="5"/>
  <c r="F7704" i="5"/>
  <c r="I7704" i="5" s="1"/>
  <c r="J7704" i="5" s="1"/>
  <c r="F2139" i="5"/>
  <c r="I2139" i="5" s="1"/>
  <c r="J2139" i="5" s="1"/>
  <c r="F374" i="5"/>
  <c r="I374" i="5" s="1"/>
  <c r="J374" i="5" s="1"/>
  <c r="F4735" i="5"/>
  <c r="F4264" i="5"/>
  <c r="I4264" i="5" s="1"/>
  <c r="J4264" i="5" s="1"/>
  <c r="F3407" i="5"/>
  <c r="I3407" i="5" s="1"/>
  <c r="J3407" i="5" s="1"/>
  <c r="G2462" i="5"/>
  <c r="G3650" i="5"/>
  <c r="F3460" i="5"/>
  <c r="I3460" i="5" s="1"/>
  <c r="J3460" i="5" s="1"/>
  <c r="F5713" i="5"/>
  <c r="I5713" i="5" s="1"/>
  <c r="J5713" i="5" s="1"/>
  <c r="F383" i="5"/>
  <c r="I383" i="5" s="1"/>
  <c r="J383" i="5" s="1"/>
  <c r="F2309" i="5"/>
  <c r="I2309" i="5" s="1"/>
  <c r="J2309" i="5" s="1"/>
  <c r="F5679" i="5"/>
  <c r="I5679" i="5" s="1"/>
  <c r="J5679" i="5" s="1"/>
  <c r="F4726" i="5"/>
  <c r="I4726" i="5" s="1"/>
  <c r="J4726" i="5" s="1"/>
  <c r="F1982" i="5"/>
  <c r="F5740" i="5"/>
  <c r="F8201" i="5"/>
  <c r="I8201" i="5" s="1"/>
  <c r="J8201" i="5" s="1"/>
  <c r="F1642" i="5"/>
  <c r="I1642" i="5" s="1"/>
  <c r="J1642" i="5" s="1"/>
  <c r="F4424" i="5"/>
  <c r="I4424" i="5" s="1"/>
  <c r="J4424" i="5" s="1"/>
  <c r="F104" i="5"/>
  <c r="I104" i="5" s="1"/>
  <c r="J104" i="5" s="1"/>
  <c r="F5749" i="5"/>
  <c r="I5749" i="5" s="1"/>
  <c r="J5749" i="5" s="1"/>
  <c r="F1761" i="5"/>
  <c r="F736" i="5"/>
  <c r="G781" i="5"/>
  <c r="G3625" i="5"/>
  <c r="G7654" i="5"/>
  <c r="E2595" i="5"/>
  <c r="G3044" i="5"/>
  <c r="G2780" i="5"/>
  <c r="F4361" i="5"/>
  <c r="I4361" i="5" s="1"/>
  <c r="J4361" i="5" s="1"/>
  <c r="F7448" i="5"/>
  <c r="I7448" i="5" s="1"/>
  <c r="J7448" i="5" s="1"/>
  <c r="F3105" i="5"/>
  <c r="I3105" i="5" s="1"/>
  <c r="J3105" i="5" s="1"/>
  <c r="F6153" i="5"/>
  <c r="I6153" i="5" s="1"/>
  <c r="J6153" i="5" s="1"/>
  <c r="F8013" i="5"/>
  <c r="I8013" i="5" s="1"/>
  <c r="J8013" i="5" s="1"/>
  <c r="F3453" i="5"/>
  <c r="F7491" i="5"/>
  <c r="I7491" i="5" s="1"/>
  <c r="J7491" i="5" s="1"/>
  <c r="F2000" i="5"/>
  <c r="I2000" i="5" s="1"/>
  <c r="J2000" i="5" s="1"/>
  <c r="F431" i="5"/>
  <c r="I431" i="5" s="1"/>
  <c r="J431" i="5" s="1"/>
  <c r="F3498" i="5"/>
  <c r="I3498" i="5" s="1"/>
  <c r="J3498" i="5" s="1"/>
  <c r="F3781" i="5"/>
  <c r="I3781" i="5" s="1"/>
  <c r="J3781" i="5" s="1"/>
  <c r="F535" i="5"/>
  <c r="I535" i="5" s="1"/>
  <c r="J535" i="5" s="1"/>
  <c r="F4291" i="5"/>
  <c r="F899" i="5"/>
  <c r="I899" i="5" s="1"/>
  <c r="J899" i="5" s="1"/>
  <c r="F6431" i="5"/>
  <c r="I6431" i="5" s="1"/>
  <c r="J6431" i="5" s="1"/>
  <c r="F350" i="5"/>
  <c r="I350" i="5" s="1"/>
  <c r="J350" i="5" s="1"/>
  <c r="F7609" i="5"/>
  <c r="I7609" i="5" s="1"/>
  <c r="J7609" i="5" s="1"/>
  <c r="F485" i="5"/>
  <c r="I485" i="5" s="1"/>
  <c r="J485" i="5" s="1"/>
  <c r="F7012" i="5"/>
  <c r="I7012" i="5" s="1"/>
  <c r="J7012" i="5" s="1"/>
  <c r="F504" i="5"/>
  <c r="I504" i="5" s="1"/>
  <c r="J504" i="5" s="1"/>
  <c r="F876" i="5"/>
  <c r="I876" i="5" s="1"/>
  <c r="J876" i="5" s="1"/>
  <c r="F6393" i="5"/>
  <c r="I6393" i="5" s="1"/>
  <c r="J6393" i="5" s="1"/>
  <c r="F332" i="5"/>
  <c r="G5449" i="5"/>
  <c r="F1355" i="5"/>
  <c r="I1355" i="5" s="1"/>
  <c r="J1355" i="5" s="1"/>
  <c r="F1911" i="5"/>
  <c r="I1911" i="5" s="1"/>
  <c r="J1911" i="5" s="1"/>
  <c r="F6903" i="5"/>
  <c r="I6903" i="5" s="1"/>
  <c r="J6903" i="5" s="1"/>
  <c r="F3388" i="5"/>
  <c r="I3388" i="5" s="1"/>
  <c r="J3388" i="5" s="1"/>
  <c r="F3683" i="5"/>
  <c r="F5710" i="5"/>
  <c r="I5710" i="5" s="1"/>
  <c r="J5710" i="5" s="1"/>
  <c r="F7825" i="5"/>
  <c r="I7825" i="5" s="1"/>
  <c r="J7825" i="5" s="1"/>
  <c r="F4087" i="5"/>
  <c r="F853" i="5"/>
  <c r="I853" i="5" s="1"/>
  <c r="J853" i="5" s="1"/>
  <c r="F1712" i="5"/>
  <c r="I1712" i="5" s="1"/>
  <c r="J1712" i="5" s="1"/>
  <c r="F314" i="5"/>
  <c r="I314" i="5" s="1"/>
  <c r="J314" i="5" s="1"/>
  <c r="F2946" i="5"/>
  <c r="I2946" i="5" s="1"/>
  <c r="J2946" i="5" s="1"/>
  <c r="G5898" i="5"/>
  <c r="F1500" i="5"/>
  <c r="I1500" i="5" s="1"/>
  <c r="J1500" i="5" s="1"/>
  <c r="F203" i="5"/>
  <c r="F6514" i="5"/>
  <c r="I6514" i="5" s="1"/>
  <c r="J6514" i="5" s="1"/>
  <c r="F3354" i="5"/>
  <c r="I3354" i="5" s="1"/>
  <c r="J3354" i="5" s="1"/>
  <c r="F5656" i="5"/>
  <c r="I5656" i="5" s="1"/>
  <c r="J5656" i="5" s="1"/>
  <c r="F7728" i="5"/>
  <c r="I7728" i="5" s="1"/>
  <c r="J7728" i="5" s="1"/>
  <c r="F3959" i="5"/>
  <c r="F398" i="5"/>
  <c r="I398" i="5" s="1"/>
  <c r="J398" i="5" s="1"/>
  <c r="F1671" i="5"/>
  <c r="I1671" i="5" s="1"/>
  <c r="J1671" i="5" s="1"/>
  <c r="F170" i="5"/>
  <c r="F3290" i="5"/>
  <c r="I3290" i="5" s="1"/>
  <c r="J3290" i="5" s="1"/>
  <c r="G3662" i="5"/>
  <c r="G6122" i="5"/>
  <c r="F2365" i="5"/>
  <c r="I2365" i="5" s="1"/>
  <c r="J2365" i="5" s="1"/>
  <c r="F5597" i="5"/>
  <c r="I5597" i="5" s="1"/>
  <c r="J5597" i="5" s="1"/>
  <c r="F4437" i="5"/>
  <c r="I4437" i="5" s="1"/>
  <c r="J4437" i="5" s="1"/>
  <c r="F1851" i="5"/>
  <c r="I1851" i="5" s="1"/>
  <c r="J1851" i="5" s="1"/>
  <c r="F5668" i="5"/>
  <c r="I5668" i="5" s="1"/>
  <c r="J5668" i="5" s="1"/>
  <c r="F8170" i="5"/>
  <c r="I8170" i="5" s="1"/>
  <c r="J8170" i="5" s="1"/>
  <c r="F1585" i="5"/>
  <c r="I1585" i="5" s="1"/>
  <c r="J1585" i="5" s="1"/>
  <c r="F4248" i="5"/>
  <c r="I4248" i="5" s="1"/>
  <c r="J4248" i="5" s="1"/>
  <c r="F76" i="5"/>
  <c r="I76" i="5" s="1"/>
  <c r="J76" i="5" s="1"/>
  <c r="F5728" i="5"/>
  <c r="I5728" i="5" s="1"/>
  <c r="J5728" i="5" s="1"/>
  <c r="F1680" i="5"/>
  <c r="I1680" i="5" s="1"/>
  <c r="J1680" i="5" s="1"/>
  <c r="F718" i="5"/>
  <c r="I718" i="5" s="1"/>
  <c r="J718" i="5" s="1"/>
  <c r="G8608" i="5"/>
  <c r="G8054" i="5"/>
  <c r="F3435" i="5"/>
  <c r="I3435" i="5" s="1"/>
  <c r="J3435" i="5" s="1"/>
  <c r="F3714" i="5"/>
  <c r="F2630" i="5"/>
  <c r="I2630" i="5" s="1"/>
  <c r="J2630" i="5" s="1"/>
  <c r="F3966" i="5"/>
  <c r="I3966" i="5" s="1"/>
  <c r="J3966" i="5" s="1"/>
  <c r="F2778" i="5"/>
  <c r="I2778" i="5" s="1"/>
  <c r="J2778" i="5" s="1"/>
  <c r="F1766" i="5"/>
  <c r="I1766" i="5" s="1"/>
  <c r="J1766" i="5" s="1"/>
  <c r="F5635" i="5"/>
  <c r="I5635" i="5" s="1"/>
  <c r="J5635" i="5" s="1"/>
  <c r="F6278" i="5"/>
  <c r="I6278" i="5" s="1"/>
  <c r="J6278" i="5" s="1"/>
  <c r="F1435" i="5"/>
  <c r="I1435" i="5" s="1"/>
  <c r="J1435" i="5" s="1"/>
  <c r="F4222" i="5"/>
  <c r="F7774" i="5"/>
  <c r="I7774" i="5" s="1"/>
  <c r="J7774" i="5" s="1"/>
  <c r="F4591" i="5"/>
  <c r="I4591" i="5" s="1"/>
  <c r="J4591" i="5" s="1"/>
  <c r="F1660" i="5"/>
  <c r="I1660" i="5" s="1"/>
  <c r="J1660" i="5" s="1"/>
  <c r="F574" i="5"/>
  <c r="I574" i="5" s="1"/>
  <c r="J574" i="5" s="1"/>
  <c r="G5698" i="5"/>
  <c r="G5530" i="5"/>
  <c r="D5993" i="5"/>
  <c r="D3288" i="5"/>
  <c r="D2232" i="5"/>
  <c r="G22" i="2"/>
  <c r="J22" i="2"/>
  <c r="H22" i="2"/>
  <c r="C22" i="2"/>
  <c r="F22" i="2"/>
  <c r="E7575" i="5"/>
  <c r="E3305" i="5"/>
  <c r="F1000" i="5"/>
  <c r="I1000" i="5" s="1"/>
  <c r="J1000" i="5" s="1"/>
  <c r="F5007" i="5"/>
  <c r="I5007" i="5" s="1"/>
  <c r="J5007" i="5" s="1"/>
  <c r="F6375" i="5"/>
  <c r="I6375" i="5" s="1"/>
  <c r="J6375" i="5" s="1"/>
  <c r="F6101" i="5"/>
  <c r="I6101" i="5" s="1"/>
  <c r="J6101" i="5" s="1"/>
  <c r="F5634" i="5"/>
  <c r="I5634" i="5" s="1"/>
  <c r="J5634" i="5" s="1"/>
  <c r="F4805" i="5"/>
  <c r="I4805" i="5" s="1"/>
  <c r="J4805" i="5" s="1"/>
  <c r="F3695" i="5"/>
  <c r="I3695" i="5" s="1"/>
  <c r="J3695" i="5" s="1"/>
  <c r="F4349" i="5"/>
  <c r="I4349" i="5" s="1"/>
  <c r="J4349" i="5" s="1"/>
  <c r="F8321" i="5"/>
  <c r="I8321" i="5" s="1"/>
  <c r="J8321" i="5" s="1"/>
  <c r="F7489" i="5"/>
  <c r="F7508" i="5"/>
  <c r="I7508" i="5" s="1"/>
  <c r="J7508" i="5" s="1"/>
  <c r="F8415" i="5"/>
  <c r="I8415" i="5" s="1"/>
  <c r="J8415" i="5" s="1"/>
  <c r="F220" i="5"/>
  <c r="I220" i="5" s="1"/>
  <c r="J220" i="5" s="1"/>
  <c r="F1817" i="5"/>
  <c r="I1817" i="5" s="1"/>
  <c r="J1817" i="5" s="1"/>
  <c r="F4645" i="5"/>
  <c r="F6160" i="5"/>
  <c r="F7383" i="5"/>
  <c r="I7383" i="5" s="1"/>
  <c r="J7383" i="5" s="1"/>
  <c r="F542" i="5"/>
  <c r="I542" i="5" s="1"/>
  <c r="J542" i="5" s="1"/>
  <c r="F2862" i="5"/>
  <c r="I2862" i="5" s="1"/>
  <c r="J2862" i="5" s="1"/>
  <c r="F6028" i="5"/>
  <c r="F8051" i="5"/>
  <c r="I8051" i="5" s="1"/>
  <c r="J8051" i="5" s="1"/>
  <c r="F2855" i="5"/>
  <c r="I2855" i="5" s="1"/>
  <c r="J2855" i="5" s="1"/>
  <c r="F5222" i="5"/>
  <c r="I5222" i="5" s="1"/>
  <c r="J5222" i="5" s="1"/>
  <c r="F2086" i="5"/>
  <c r="I2086" i="5" s="1"/>
  <c r="J2086" i="5" s="1"/>
  <c r="F4058" i="5"/>
  <c r="I4058" i="5" s="1"/>
  <c r="J4058" i="5" s="1"/>
  <c r="C6509" i="5"/>
  <c r="F5857" i="5"/>
  <c r="I5857" i="5" s="1"/>
  <c r="J5857" i="5" s="1"/>
  <c r="F6783" i="5"/>
  <c r="I6783" i="5" s="1"/>
  <c r="J6783" i="5" s="1"/>
  <c r="F7769" i="5"/>
  <c r="I7769" i="5" s="1"/>
  <c r="J7769" i="5" s="1"/>
  <c r="E1677" i="5"/>
  <c r="F3397" i="5"/>
  <c r="I3397" i="5" s="1"/>
  <c r="J3397" i="5" s="1"/>
  <c r="F5071" i="5"/>
  <c r="I5071" i="5" s="1"/>
  <c r="J5071" i="5" s="1"/>
  <c r="F5950" i="5"/>
  <c r="I5950" i="5" s="1"/>
  <c r="J5950" i="5" s="1"/>
  <c r="F5717" i="5"/>
  <c r="I5717" i="5" s="1"/>
  <c r="J5717" i="5" s="1"/>
  <c r="F5595" i="5"/>
  <c r="I5595" i="5" s="1"/>
  <c r="J5595" i="5" s="1"/>
  <c r="F4768" i="5"/>
  <c r="I4768" i="5" s="1"/>
  <c r="J4768" i="5" s="1"/>
  <c r="F3519" i="5"/>
  <c r="I3519" i="5" s="1"/>
  <c r="J3519" i="5" s="1"/>
  <c r="F4044" i="5"/>
  <c r="F8048" i="5"/>
  <c r="I8048" i="5" s="1"/>
  <c r="J8048" i="5" s="1"/>
  <c r="F7351" i="5"/>
  <c r="I7351" i="5" s="1"/>
  <c r="J7351" i="5" s="1"/>
  <c r="F7477" i="5"/>
  <c r="I7477" i="5" s="1"/>
  <c r="J7477" i="5" s="1"/>
  <c r="F8354" i="5"/>
  <c r="I8354" i="5" s="1"/>
  <c r="J8354" i="5" s="1"/>
  <c r="F184" i="5"/>
  <c r="I184" i="5" s="1"/>
  <c r="J184" i="5" s="1"/>
  <c r="F1786" i="5"/>
  <c r="I1786" i="5" s="1"/>
  <c r="J1786" i="5" s="1"/>
  <c r="F4534" i="5"/>
  <c r="I4534" i="5" s="1"/>
  <c r="J4534" i="5" s="1"/>
  <c r="F6087" i="5"/>
  <c r="I6087" i="5" s="1"/>
  <c r="J6087" i="5" s="1"/>
  <c r="F7360" i="5"/>
  <c r="I7360" i="5" s="1"/>
  <c r="J7360" i="5" s="1"/>
  <c r="F131" i="5"/>
  <c r="I131" i="5" s="1"/>
  <c r="J131" i="5" s="1"/>
  <c r="F2839" i="5"/>
  <c r="I2839" i="5" s="1"/>
  <c r="J2839" i="5" s="1"/>
  <c r="F5771" i="5"/>
  <c r="F8032" i="5"/>
  <c r="F2814" i="5"/>
  <c r="I2814" i="5" s="1"/>
  <c r="J2814" i="5" s="1"/>
  <c r="F5203" i="5"/>
  <c r="I5203" i="5" s="1"/>
  <c r="J5203" i="5" s="1"/>
  <c r="F2068" i="5"/>
  <c r="I2068" i="5" s="1"/>
  <c r="J2068" i="5" s="1"/>
  <c r="F4040" i="5"/>
  <c r="C7558" i="5"/>
  <c r="G6928" i="5"/>
  <c r="G4430" i="5"/>
  <c r="F8030" i="5"/>
  <c r="I8030" i="5" s="1"/>
  <c r="J8030" i="5" s="1"/>
  <c r="G92" i="5"/>
  <c r="E2348" i="5"/>
  <c r="E8256" i="5"/>
  <c r="E5796" i="5"/>
  <c r="E1056" i="5"/>
  <c r="F4628" i="5"/>
  <c r="I4628" i="5" s="1"/>
  <c r="J4628" i="5" s="1"/>
  <c r="F908" i="5"/>
  <c r="I908" i="5" s="1"/>
  <c r="J908" i="5" s="1"/>
  <c r="F5696" i="5"/>
  <c r="F2230" i="5"/>
  <c r="I2230" i="5" s="1"/>
  <c r="J2230" i="5" s="1"/>
  <c r="F3474" i="5"/>
  <c r="F8691" i="5"/>
  <c r="I8691" i="5" s="1"/>
  <c r="J8691" i="5" s="1"/>
  <c r="F5002" i="5"/>
  <c r="F1029" i="5"/>
  <c r="I1029" i="5" s="1"/>
  <c r="J1029" i="5" s="1"/>
  <c r="F6264" i="5"/>
  <c r="F812" i="5"/>
  <c r="I812" i="5" s="1"/>
  <c r="J812" i="5" s="1"/>
  <c r="F5995" i="5"/>
  <c r="I5995" i="5" s="1"/>
  <c r="J5995" i="5" s="1"/>
  <c r="F2242" i="5"/>
  <c r="I2242" i="5" s="1"/>
  <c r="J2242" i="5" s="1"/>
  <c r="F7649" i="5"/>
  <c r="I7649" i="5" s="1"/>
  <c r="J7649" i="5" s="1"/>
  <c r="F4447" i="5"/>
  <c r="I4447" i="5" s="1"/>
  <c r="J4447" i="5" s="1"/>
  <c r="F1057" i="5"/>
  <c r="I1057" i="5" s="1"/>
  <c r="J1057" i="5" s="1"/>
  <c r="F6841" i="5"/>
  <c r="I6841" i="5" s="1"/>
  <c r="J6841" i="5" s="1"/>
  <c r="F3573" i="5"/>
  <c r="I3573" i="5" s="1"/>
  <c r="J3573" i="5" s="1"/>
  <c r="F253" i="5"/>
  <c r="I253" i="5" s="1"/>
  <c r="J253" i="5" s="1"/>
  <c r="F6311" i="5"/>
  <c r="F3813" i="5"/>
  <c r="I3813" i="5" s="1"/>
  <c r="J3813" i="5" s="1"/>
  <c r="F1284" i="5"/>
  <c r="I1284" i="5" s="1"/>
  <c r="J1284" i="5" s="1"/>
  <c r="F7832" i="5"/>
  <c r="I7832" i="5" s="1"/>
  <c r="J7832" i="5" s="1"/>
  <c r="F6159" i="5"/>
  <c r="I6159" i="5" s="1"/>
  <c r="J6159" i="5" s="1"/>
  <c r="F4231" i="5"/>
  <c r="I4231" i="5" s="1"/>
  <c r="J4231" i="5" s="1"/>
  <c r="F6979" i="5"/>
  <c r="F6286" i="5"/>
  <c r="F5206" i="5"/>
  <c r="F3304" i="5"/>
  <c r="I3304" i="5" s="1"/>
  <c r="J3304" i="5" s="1"/>
  <c r="F1328" i="5"/>
  <c r="F8459" i="5"/>
  <c r="I8459" i="5" s="1"/>
  <c r="J8459" i="5" s="1"/>
  <c r="F6486" i="5"/>
  <c r="I6486" i="5" s="1"/>
  <c r="J6486" i="5" s="1"/>
  <c r="F2234" i="5"/>
  <c r="I2234" i="5" s="1"/>
  <c r="J2234" i="5" s="1"/>
  <c r="F6505" i="5"/>
  <c r="I6505" i="5" s="1"/>
  <c r="J6505" i="5" s="1"/>
  <c r="F2258" i="5"/>
  <c r="I2258" i="5" s="1"/>
  <c r="J2258" i="5" s="1"/>
  <c r="F6374" i="5"/>
  <c r="I6374" i="5" s="1"/>
  <c r="J6374" i="5" s="1"/>
  <c r="F7303" i="5"/>
  <c r="I7303" i="5" s="1"/>
  <c r="J7303" i="5" s="1"/>
  <c r="F2671" i="5"/>
  <c r="F2021" i="5"/>
  <c r="I2021" i="5" s="1"/>
  <c r="J2021" i="5" s="1"/>
  <c r="F3160" i="5"/>
  <c r="F1128" i="5"/>
  <c r="I1128" i="5" s="1"/>
  <c r="J1128" i="5" s="1"/>
  <c r="F6868" i="5"/>
  <c r="I6868" i="5" s="1"/>
  <c r="J6868" i="5" s="1"/>
  <c r="F1825" i="5"/>
  <c r="I1825" i="5" s="1"/>
  <c r="J1825" i="5" s="1"/>
  <c r="F1016" i="5"/>
  <c r="I1016" i="5" s="1"/>
  <c r="J1016" i="5" s="1"/>
  <c r="F5966" i="5"/>
  <c r="I5966" i="5" s="1"/>
  <c r="J5966" i="5" s="1"/>
  <c r="F2590" i="5"/>
  <c r="I2590" i="5" s="1"/>
  <c r="J2590" i="5" s="1"/>
  <c r="F3757" i="5"/>
  <c r="I3757" i="5" s="1"/>
  <c r="J3757" i="5" s="1"/>
  <c r="F202" i="5"/>
  <c r="I202" i="5" s="1"/>
  <c r="J202" i="5" s="1"/>
  <c r="F5212" i="5"/>
  <c r="I5212" i="5" s="1"/>
  <c r="J5212" i="5" s="1"/>
  <c r="F1325" i="5"/>
  <c r="I1325" i="5" s="1"/>
  <c r="J1325" i="5" s="1"/>
  <c r="F6500" i="5"/>
  <c r="I6500" i="5" s="1"/>
  <c r="J6500" i="5" s="1"/>
  <c r="F857" i="5"/>
  <c r="I857" i="5" s="1"/>
  <c r="J857" i="5" s="1"/>
  <c r="F6016" i="5"/>
  <c r="I6016" i="5" s="1"/>
  <c r="J6016" i="5" s="1"/>
  <c r="F2395" i="5"/>
  <c r="I2395" i="5" s="1"/>
  <c r="J2395" i="5" s="1"/>
  <c r="F7673" i="5"/>
  <c r="I7673" i="5" s="1"/>
  <c r="J7673" i="5" s="1"/>
  <c r="F4496" i="5"/>
  <c r="I4496" i="5" s="1"/>
  <c r="J4496" i="5" s="1"/>
  <c r="F1182" i="5"/>
  <c r="F6869" i="5"/>
  <c r="F3602" i="5"/>
  <c r="I3602" i="5" s="1"/>
  <c r="J3602" i="5" s="1"/>
  <c r="F325" i="5"/>
  <c r="I325" i="5" s="1"/>
  <c r="J325" i="5" s="1"/>
  <c r="F6615" i="5"/>
  <c r="I6615" i="5" s="1"/>
  <c r="J6615" i="5" s="1"/>
  <c r="F3845" i="5"/>
  <c r="I3845" i="5" s="1"/>
  <c r="J3845" i="5" s="1"/>
  <c r="F1323" i="5"/>
  <c r="I1323" i="5" s="1"/>
  <c r="J1323" i="5" s="1"/>
  <c r="F8278" i="5"/>
  <c r="I8278" i="5" s="1"/>
  <c r="J8278" i="5" s="1"/>
  <c r="F6332" i="5"/>
  <c r="I6332" i="5" s="1"/>
  <c r="J6332" i="5" s="1"/>
  <c r="F4269" i="5"/>
  <c r="I4269" i="5" s="1"/>
  <c r="J4269" i="5" s="1"/>
  <c r="F7020" i="5"/>
  <c r="I7020" i="5" s="1"/>
  <c r="J7020" i="5" s="1"/>
  <c r="F6324" i="5"/>
  <c r="I6324" i="5" s="1"/>
  <c r="J6324" i="5" s="1"/>
  <c r="F5284" i="5"/>
  <c r="I5284" i="5" s="1"/>
  <c r="J5284" i="5" s="1"/>
  <c r="F3481" i="5"/>
  <c r="I3481" i="5" s="1"/>
  <c r="J3481" i="5" s="1"/>
  <c r="F1514" i="5"/>
  <c r="I1514" i="5" s="1"/>
  <c r="J1514" i="5" s="1"/>
  <c r="F8498" i="5"/>
  <c r="F6568" i="5"/>
  <c r="I6568" i="5" s="1"/>
  <c r="J6568" i="5" s="1"/>
  <c r="F2175" i="5"/>
  <c r="I2175" i="5" s="1"/>
  <c r="J2175" i="5" s="1"/>
  <c r="F6448" i="5"/>
  <c r="I6448" i="5" s="1"/>
  <c r="J6448" i="5" s="1"/>
  <c r="F3850" i="5"/>
  <c r="I3850" i="5" s="1"/>
  <c r="J3850" i="5" s="1"/>
  <c r="F7808" i="5"/>
  <c r="I7808" i="5" s="1"/>
  <c r="J7808" i="5" s="1"/>
  <c r="F439" i="5"/>
  <c r="I439" i="5" s="1"/>
  <c r="J439" i="5" s="1"/>
  <c r="F5033" i="5"/>
  <c r="F5341" i="5"/>
  <c r="I5341" i="5" s="1"/>
  <c r="J5341" i="5" s="1"/>
  <c r="F7841" i="5"/>
  <c r="I7841" i="5" s="1"/>
  <c r="J7841" i="5" s="1"/>
  <c r="F8102" i="5"/>
  <c r="F3180" i="5"/>
  <c r="I3180" i="5" s="1"/>
  <c r="J3180" i="5" s="1"/>
  <c r="F8345" i="5"/>
  <c r="I8345" i="5" s="1"/>
  <c r="J8345" i="5" s="1"/>
  <c r="F2240" i="5"/>
  <c r="I2240" i="5" s="1"/>
  <c r="J2240" i="5" s="1"/>
  <c r="F7298" i="5"/>
  <c r="F3814" i="5"/>
  <c r="I3814" i="5" s="1"/>
  <c r="J3814" i="5" s="1"/>
  <c r="F5165" i="5"/>
  <c r="F1498" i="5"/>
  <c r="I1498" i="5" s="1"/>
  <c r="J1498" i="5" s="1"/>
  <c r="F6260" i="5"/>
  <c r="I6260" i="5" s="1"/>
  <c r="J6260" i="5" s="1"/>
  <c r="F2715" i="5"/>
  <c r="I2715" i="5" s="1"/>
  <c r="J2715" i="5" s="1"/>
  <c r="F7615" i="5"/>
  <c r="F2201" i="5"/>
  <c r="I2201" i="5" s="1"/>
  <c r="J2201" i="5" s="1"/>
  <c r="F7110" i="5"/>
  <c r="I7110" i="5" s="1"/>
  <c r="J7110" i="5" s="1"/>
  <c r="F3677" i="5"/>
  <c r="I3677" i="5" s="1"/>
  <c r="J3677" i="5" s="1"/>
  <c r="F248" i="5"/>
  <c r="I248" i="5" s="1"/>
  <c r="J248" i="5" s="1"/>
  <c r="F5725" i="5"/>
  <c r="F2642" i="5"/>
  <c r="I2642" i="5" s="1"/>
  <c r="J2642" i="5" s="1"/>
  <c r="F8171" i="5"/>
  <c r="I8171" i="5" s="1"/>
  <c r="J8171" i="5" s="1"/>
  <c r="F5005" i="5"/>
  <c r="I5005" i="5" s="1"/>
  <c r="J5005" i="5" s="1"/>
  <c r="F1987" i="5"/>
  <c r="F8020" i="5"/>
  <c r="I8020" i="5" s="1"/>
  <c r="J8020" i="5" s="1"/>
  <c r="F5311" i="5"/>
  <c r="I5311" i="5" s="1"/>
  <c r="J5311" i="5" s="1"/>
  <c r="F3085" i="5"/>
  <c r="I3085" i="5" s="1"/>
  <c r="J3085" i="5" s="1"/>
  <c r="F1180" i="5"/>
  <c r="I1180" i="5" s="1"/>
  <c r="J1180" i="5" s="1"/>
  <c r="F7809" i="5"/>
  <c r="I7809" i="5" s="1"/>
  <c r="J7809" i="5" s="1"/>
  <c r="F993" i="5"/>
  <c r="I993" i="5" s="1"/>
  <c r="J993" i="5" s="1"/>
  <c r="F7" i="5"/>
  <c r="I7" i="5" s="1"/>
  <c r="J7" i="5" s="1"/>
  <c r="F7911" i="5"/>
  <c r="I7911" i="5" s="1"/>
  <c r="J7911" i="5" s="1"/>
  <c r="F6829" i="5"/>
  <c r="F5248" i="5"/>
  <c r="I5248" i="5" s="1"/>
  <c r="J5248" i="5" s="1"/>
  <c r="F3137" i="5"/>
  <c r="I3137" i="5" s="1"/>
  <c r="J3137" i="5" s="1"/>
  <c r="F1778" i="5"/>
  <c r="I1778" i="5" s="1"/>
  <c r="J1778" i="5" s="1"/>
  <c r="F8191" i="5"/>
  <c r="F5236" i="5"/>
  <c r="I5236" i="5" s="1"/>
  <c r="J5236" i="5" s="1"/>
  <c r="F4314" i="5"/>
  <c r="I4314" i="5" s="1"/>
  <c r="J4314" i="5" s="1"/>
  <c r="F7388" i="5"/>
  <c r="I7388" i="5" s="1"/>
  <c r="J7388" i="5" s="1"/>
  <c r="F5184" i="5"/>
  <c r="I5184" i="5" s="1"/>
  <c r="J5184" i="5" s="1"/>
  <c r="F1518" i="5"/>
  <c r="I1518" i="5" s="1"/>
  <c r="J1518" i="5" s="1"/>
  <c r="F2738" i="5"/>
  <c r="I2738" i="5" s="1"/>
  <c r="J2738" i="5" s="1"/>
  <c r="F2429" i="5"/>
  <c r="F3934" i="5"/>
  <c r="I3934" i="5" s="1"/>
  <c r="J3934" i="5" s="1"/>
  <c r="F5991" i="5"/>
  <c r="I5991" i="5" s="1"/>
  <c r="J5991" i="5" s="1"/>
  <c r="F8199" i="5"/>
  <c r="I8199" i="5" s="1"/>
  <c r="J8199" i="5" s="1"/>
  <c r="F8049" i="5"/>
  <c r="I8049" i="5" s="1"/>
  <c r="J8049" i="5" s="1"/>
  <c r="F1333" i="5"/>
  <c r="I1333" i="5" s="1"/>
  <c r="J1333" i="5" s="1"/>
  <c r="F63" i="5"/>
  <c r="I63" i="5" s="1"/>
  <c r="J63" i="5" s="1"/>
  <c r="F5286" i="5"/>
  <c r="F5122" i="5"/>
  <c r="I5122" i="5" s="1"/>
  <c r="J5122" i="5" s="1"/>
  <c r="F2316" i="5"/>
  <c r="I2316" i="5" s="1"/>
  <c r="J2316" i="5" s="1"/>
  <c r="F5158" i="5"/>
  <c r="F6206" i="5"/>
  <c r="I6206" i="5" s="1"/>
  <c r="J6206" i="5" s="1"/>
  <c r="E8456" i="5"/>
  <c r="F6734" i="5"/>
  <c r="F5255" i="5"/>
  <c r="F3925" i="5"/>
  <c r="I3925" i="5" s="1"/>
  <c r="J3925" i="5" s="1"/>
  <c r="F3529" i="5"/>
  <c r="I3529" i="5" s="1"/>
  <c r="J3529" i="5" s="1"/>
  <c r="F2691" i="5"/>
  <c r="I2691" i="5" s="1"/>
  <c r="J2691" i="5" s="1"/>
  <c r="F2689" i="5"/>
  <c r="I2689" i="5" s="1"/>
  <c r="J2689" i="5" s="1"/>
  <c r="F1228" i="5"/>
  <c r="I1228" i="5" s="1"/>
  <c r="J1228" i="5" s="1"/>
  <c r="F3828" i="5"/>
  <c r="I3828" i="5" s="1"/>
  <c r="J3828" i="5" s="1"/>
  <c r="F3791" i="5"/>
  <c r="I3791" i="5" s="1"/>
  <c r="J3791" i="5" s="1"/>
  <c r="F5325" i="5"/>
  <c r="I5325" i="5" s="1"/>
  <c r="J5325" i="5" s="1"/>
  <c r="F5645" i="5"/>
  <c r="I5645" i="5" s="1"/>
  <c r="J5645" i="5" s="1"/>
  <c r="F6155" i="5"/>
  <c r="I6155" i="5" s="1"/>
  <c r="J6155" i="5" s="1"/>
  <c r="F7284" i="5"/>
  <c r="F8606" i="5"/>
  <c r="I8606" i="5" s="1"/>
  <c r="J8606" i="5" s="1"/>
  <c r="F1027" i="5"/>
  <c r="I1027" i="5" s="1"/>
  <c r="J1027" i="5" s="1"/>
  <c r="F2992" i="5"/>
  <c r="I2992" i="5" s="1"/>
  <c r="J2992" i="5" s="1"/>
  <c r="F5503" i="5"/>
  <c r="I5503" i="5" s="1"/>
  <c r="J5503" i="5" s="1"/>
  <c r="F7367" i="5"/>
  <c r="I7367" i="5" s="1"/>
  <c r="J7367" i="5" s="1"/>
  <c r="F606" i="5"/>
  <c r="I606" i="5" s="1"/>
  <c r="J606" i="5" s="1"/>
  <c r="F4505" i="5"/>
  <c r="I4505" i="5" s="1"/>
  <c r="J4505" i="5" s="1"/>
  <c r="F6622" i="5"/>
  <c r="I6622" i="5" s="1"/>
  <c r="J6622" i="5" s="1"/>
  <c r="F8653" i="5"/>
  <c r="I8653" i="5" s="1"/>
  <c r="J8653" i="5" s="1"/>
  <c r="F1935" i="5"/>
  <c r="I1935" i="5" s="1"/>
  <c r="J1935" i="5" s="1"/>
  <c r="F484" i="5"/>
  <c r="I484" i="5" s="1"/>
  <c r="J484" i="5" s="1"/>
  <c r="F2294" i="5"/>
  <c r="I2294" i="5" s="1"/>
  <c r="J2294" i="5" s="1"/>
  <c r="G3000" i="5"/>
  <c r="G712" i="5"/>
  <c r="G3861" i="5"/>
  <c r="G437" i="5"/>
  <c r="G1209" i="5"/>
  <c r="G4128" i="5"/>
  <c r="G698" i="5"/>
  <c r="G1909" i="5"/>
  <c r="G3816" i="5"/>
  <c r="G7155" i="5"/>
  <c r="G2046" i="5"/>
  <c r="G4044" i="5"/>
  <c r="G7313" i="5"/>
  <c r="G5018" i="5"/>
  <c r="G4376" i="5"/>
  <c r="G7376" i="5"/>
  <c r="G4154" i="5"/>
  <c r="E2748" i="5"/>
  <c r="F7260" i="5"/>
  <c r="I7260" i="5" s="1"/>
  <c r="J7260" i="5" s="1"/>
  <c r="F5308" i="5"/>
  <c r="F3881" i="5"/>
  <c r="I3881" i="5" s="1"/>
  <c r="J3881" i="5" s="1"/>
  <c r="F3485" i="5"/>
  <c r="I3485" i="5" s="1"/>
  <c r="J3485" i="5" s="1"/>
  <c r="F2519" i="5"/>
  <c r="I2519" i="5" s="1"/>
  <c r="J2519" i="5" s="1"/>
  <c r="F2298" i="5"/>
  <c r="I2298" i="5" s="1"/>
  <c r="J2298" i="5" s="1"/>
  <c r="F1135" i="5"/>
  <c r="I1135" i="5" s="1"/>
  <c r="J1135" i="5" s="1"/>
  <c r="F3571" i="5"/>
  <c r="I3571" i="5" s="1"/>
  <c r="J3571" i="5" s="1"/>
  <c r="F3533" i="5"/>
  <c r="F5153" i="5"/>
  <c r="I5153" i="5" s="1"/>
  <c r="J5153" i="5" s="1"/>
  <c r="F5494" i="5"/>
  <c r="I5494" i="5" s="1"/>
  <c r="J5494" i="5" s="1"/>
  <c r="F6125" i="5"/>
  <c r="I6125" i="5" s="1"/>
  <c r="J6125" i="5" s="1"/>
  <c r="F7256" i="5"/>
  <c r="I7256" i="5" s="1"/>
  <c r="J7256" i="5" s="1"/>
  <c r="F8579" i="5"/>
  <c r="F997" i="5"/>
  <c r="I997" i="5" s="1"/>
  <c r="J997" i="5" s="1"/>
  <c r="F2966" i="5"/>
  <c r="I2966" i="5" s="1"/>
  <c r="J2966" i="5" s="1"/>
  <c r="F5477" i="5"/>
  <c r="I5477" i="5" s="1"/>
  <c r="J5477" i="5" s="1"/>
  <c r="F7324" i="5"/>
  <c r="I7324" i="5" s="1"/>
  <c r="J7324" i="5" s="1"/>
  <c r="F583" i="5"/>
  <c r="I583" i="5" s="1"/>
  <c r="J583" i="5" s="1"/>
  <c r="F4377" i="5"/>
  <c r="I4377" i="5" s="1"/>
  <c r="J4377" i="5" s="1"/>
  <c r="F6450" i="5"/>
  <c r="I6450" i="5" s="1"/>
  <c r="J6450" i="5" s="1"/>
  <c r="F8634" i="5"/>
  <c r="I8634" i="5" s="1"/>
  <c r="J8634" i="5" s="1"/>
  <c r="F1914" i="5"/>
  <c r="I1914" i="5" s="1"/>
  <c r="J1914" i="5" s="1"/>
  <c r="F448" i="5"/>
  <c r="I448" i="5" s="1"/>
  <c r="J448" i="5" s="1"/>
  <c r="F2276" i="5"/>
  <c r="G5876" i="5"/>
  <c r="G5535" i="5"/>
  <c r="E8097" i="5"/>
  <c r="F1208" i="5"/>
  <c r="I1208" i="5" s="1"/>
  <c r="J1208" i="5" s="1"/>
  <c r="F4636" i="5"/>
  <c r="F3885" i="5"/>
  <c r="I3885" i="5" s="1"/>
  <c r="J3885" i="5" s="1"/>
  <c r="F226" i="5"/>
  <c r="F1764" i="5"/>
  <c r="I1764" i="5" s="1"/>
  <c r="J1764" i="5" s="1"/>
  <c r="F8732" i="5"/>
  <c r="I8732" i="5" s="1"/>
  <c r="J8732" i="5" s="1"/>
  <c r="F7883" i="5"/>
  <c r="I7883" i="5" s="1"/>
  <c r="J7883" i="5" s="1"/>
  <c r="F7644" i="5"/>
  <c r="I7644" i="5" s="1"/>
  <c r="J7644" i="5" s="1"/>
  <c r="F7216" i="5"/>
  <c r="I7216" i="5" s="1"/>
  <c r="J7216" i="5" s="1"/>
  <c r="F6246" i="5"/>
  <c r="I6246" i="5" s="1"/>
  <c r="J6246" i="5" s="1"/>
  <c r="F4637" i="5"/>
  <c r="F1603" i="5"/>
  <c r="F1527" i="5"/>
  <c r="I1527" i="5" s="1"/>
  <c r="J1527" i="5" s="1"/>
  <c r="F1169" i="5"/>
  <c r="F1832" i="5"/>
  <c r="I1832" i="5" s="1"/>
  <c r="J1832" i="5" s="1"/>
  <c r="F2766" i="5"/>
  <c r="I2766" i="5" s="1"/>
  <c r="J2766" i="5" s="1"/>
  <c r="F3371" i="5"/>
  <c r="I3371" i="5" s="1"/>
  <c r="J3371" i="5" s="1"/>
  <c r="F4807" i="5"/>
  <c r="I4807" i="5" s="1"/>
  <c r="J4807" i="5" s="1"/>
  <c r="F7655" i="5"/>
  <c r="F632" i="5"/>
  <c r="I632" i="5" s="1"/>
  <c r="J632" i="5" s="1"/>
  <c r="F2062" i="5"/>
  <c r="I2062" i="5" s="1"/>
  <c r="J2062" i="5" s="1"/>
  <c r="F4515" i="5"/>
  <c r="I4515" i="5" s="1"/>
  <c r="J4515" i="5" s="1"/>
  <c r="F8022" i="5"/>
  <c r="I8022" i="5" s="1"/>
  <c r="J8022" i="5" s="1"/>
  <c r="F847" i="5"/>
  <c r="F3604" i="5"/>
  <c r="I3604" i="5" s="1"/>
  <c r="J3604" i="5" s="1"/>
  <c r="F6747" i="5"/>
  <c r="I6747" i="5" s="1"/>
  <c r="J6747" i="5" s="1"/>
  <c r="F3976" i="5"/>
  <c r="I3976" i="5" s="1"/>
  <c r="J3976" i="5" s="1"/>
  <c r="F5552" i="5"/>
  <c r="I5552" i="5" s="1"/>
  <c r="J5552" i="5" s="1"/>
  <c r="F3630" i="5"/>
  <c r="I3630" i="5" s="1"/>
  <c r="J3630" i="5" s="1"/>
  <c r="G3099" i="5"/>
  <c r="G7514" i="5"/>
  <c r="F3687" i="5"/>
  <c r="I3687" i="5" s="1"/>
  <c r="J3687" i="5" s="1"/>
  <c r="F3633" i="5"/>
  <c r="F4903" i="5"/>
  <c r="I4903" i="5" s="1"/>
  <c r="J4903" i="5" s="1"/>
  <c r="F87" i="5"/>
  <c r="I87" i="5" s="1"/>
  <c r="J87" i="5" s="1"/>
  <c r="F8785" i="5"/>
  <c r="F7919" i="5"/>
  <c r="F7682" i="5"/>
  <c r="I7682" i="5" s="1"/>
  <c r="J7682" i="5" s="1"/>
  <c r="F18" i="5"/>
  <c r="I18" i="5" s="1"/>
  <c r="J18" i="5" s="1"/>
  <c r="F8257" i="5"/>
  <c r="I8257" i="5" s="1"/>
  <c r="J8257" i="5" s="1"/>
  <c r="F1641" i="5"/>
  <c r="I1641" i="5" s="1"/>
  <c r="J1641" i="5" s="1"/>
  <c r="F1565" i="5"/>
  <c r="F2028" i="5"/>
  <c r="I2028" i="5" s="1"/>
  <c r="J2028" i="5" s="1"/>
  <c r="F4322" i="5"/>
  <c r="I4322" i="5" s="1"/>
  <c r="J4322" i="5" s="1"/>
  <c r="F5601" i="5"/>
  <c r="I5601" i="5" s="1"/>
  <c r="J5601" i="5" s="1"/>
  <c r="F6138" i="5"/>
  <c r="F658" i="5"/>
  <c r="I658" i="5" s="1"/>
  <c r="J658" i="5" s="1"/>
  <c r="F2089" i="5"/>
  <c r="I2089" i="5" s="1"/>
  <c r="J2089" i="5" s="1"/>
  <c r="F4537" i="5"/>
  <c r="I4537" i="5" s="1"/>
  <c r="J4537" i="5" s="1"/>
  <c r="F352" i="5"/>
  <c r="I352" i="5" s="1"/>
  <c r="J352" i="5" s="1"/>
  <c r="F2760" i="5"/>
  <c r="F4716" i="5"/>
  <c r="I4716" i="5" s="1"/>
  <c r="J4716" i="5" s="1"/>
  <c r="F7223" i="5"/>
  <c r="I7223" i="5" s="1"/>
  <c r="J7223" i="5" s="1"/>
  <c r="F5588" i="5"/>
  <c r="I5588" i="5" s="1"/>
  <c r="J5588" i="5" s="1"/>
  <c r="F3507" i="5"/>
  <c r="I3507" i="5" s="1"/>
  <c r="J3507" i="5" s="1"/>
  <c r="F3543" i="5"/>
  <c r="I3543" i="5" s="1"/>
  <c r="J3543" i="5" s="1"/>
  <c r="G2022" i="5"/>
  <c r="G542" i="5"/>
  <c r="F2444" i="5"/>
  <c r="I2444" i="5" s="1"/>
  <c r="J2444" i="5" s="1"/>
  <c r="F1703" i="5"/>
  <c r="I1703" i="5" s="1"/>
  <c r="J1703" i="5" s="1"/>
  <c r="F7680" i="5"/>
  <c r="F1835" i="5"/>
  <c r="I1835" i="5" s="1"/>
  <c r="J1835" i="5" s="1"/>
  <c r="F7840" i="5"/>
  <c r="I7840" i="5" s="1"/>
  <c r="J7840" i="5" s="1"/>
  <c r="F7179" i="5"/>
  <c r="F4596" i="5"/>
  <c r="I4596" i="5" s="1"/>
  <c r="J4596" i="5" s="1"/>
  <c r="F1567" i="5"/>
  <c r="I1567" i="5" s="1"/>
  <c r="J1567" i="5" s="1"/>
  <c r="F859" i="5"/>
  <c r="I859" i="5" s="1"/>
  <c r="J859" i="5" s="1"/>
  <c r="F2699" i="5"/>
  <c r="I2699" i="5" s="1"/>
  <c r="J2699" i="5" s="1"/>
  <c r="F4780" i="5"/>
  <c r="I4780" i="5" s="1"/>
  <c r="J4780" i="5" s="1"/>
  <c r="F604" i="5"/>
  <c r="I604" i="5" s="1"/>
  <c r="J604" i="5" s="1"/>
  <c r="F2037" i="5"/>
  <c r="I2037" i="5" s="1"/>
  <c r="J2037" i="5" s="1"/>
  <c r="F7894" i="5"/>
  <c r="I7894" i="5" s="1"/>
  <c r="J7894" i="5" s="1"/>
  <c r="F6709" i="5"/>
  <c r="F5534" i="5"/>
  <c r="I5534" i="5" s="1"/>
  <c r="J5534" i="5" s="1"/>
  <c r="F370" i="5"/>
  <c r="I370" i="5" s="1"/>
  <c r="J370" i="5" s="1"/>
  <c r="F4126" i="5"/>
  <c r="I4126" i="5" s="1"/>
  <c r="J4126" i="5" s="1"/>
  <c r="F6453" i="5"/>
  <c r="I6453" i="5" s="1"/>
  <c r="J6453" i="5" s="1"/>
  <c r="F6179" i="5"/>
  <c r="I6179" i="5" s="1"/>
  <c r="J6179" i="5" s="1"/>
  <c r="F7565" i="5"/>
  <c r="F7138" i="5"/>
  <c r="I7138" i="5" s="1"/>
  <c r="J7138" i="5" s="1"/>
  <c r="F5862" i="5"/>
  <c r="I5862" i="5" s="1"/>
  <c r="J5862" i="5" s="1"/>
  <c r="F4556" i="5"/>
  <c r="I4556" i="5" s="1"/>
  <c r="J4556" i="5" s="1"/>
  <c r="F8495" i="5"/>
  <c r="I8495" i="5" s="1"/>
  <c r="J8495" i="5" s="1"/>
  <c r="F7798" i="5"/>
  <c r="I7798" i="5" s="1"/>
  <c r="J7798" i="5" s="1"/>
  <c r="F7844" i="5"/>
  <c r="I7844" i="5" s="1"/>
  <c r="J7844" i="5" s="1"/>
  <c r="F1269" i="5"/>
  <c r="I1269" i="5" s="1"/>
  <c r="J1269" i="5" s="1"/>
  <c r="F2280" i="5"/>
  <c r="I2280" i="5" s="1"/>
  <c r="J2280" i="5" s="1"/>
  <c r="F3314" i="5"/>
  <c r="I3314" i="5" s="1"/>
  <c r="J3314" i="5" s="1"/>
  <c r="F4752" i="5"/>
  <c r="F6208" i="5"/>
  <c r="I6208" i="5" s="1"/>
  <c r="J6208" i="5" s="1"/>
  <c r="F7600" i="5"/>
  <c r="I7600" i="5" s="1"/>
  <c r="J7600" i="5" s="1"/>
  <c r="F623" i="5"/>
  <c r="I623" i="5" s="1"/>
  <c r="J623" i="5" s="1"/>
  <c r="F4137" i="5"/>
  <c r="F7872" i="5"/>
  <c r="I7872" i="5" s="1"/>
  <c r="J7872" i="5" s="1"/>
  <c r="F619" i="5"/>
  <c r="I619" i="5" s="1"/>
  <c r="J619" i="5" s="1"/>
  <c r="F3280" i="5"/>
  <c r="I3280" i="5" s="1"/>
  <c r="J3280" i="5" s="1"/>
  <c r="F5337" i="5"/>
  <c r="I5337" i="5" s="1"/>
  <c r="J5337" i="5" s="1"/>
  <c r="F2212" i="5"/>
  <c r="I2212" i="5" s="1"/>
  <c r="J2212" i="5" s="1"/>
  <c r="F4166" i="5"/>
  <c r="I4166" i="5" s="1"/>
  <c r="J4166" i="5" s="1"/>
  <c r="C5598" i="5"/>
  <c r="G5680" i="5"/>
  <c r="G4815" i="5"/>
  <c r="G1151" i="5"/>
  <c r="F6808" i="5"/>
  <c r="I6808" i="5" s="1"/>
  <c r="J6808" i="5" s="1"/>
  <c r="F5659" i="5"/>
  <c r="F6403" i="5"/>
  <c r="F4210" i="5"/>
  <c r="I4210" i="5" s="1"/>
  <c r="J4210" i="5" s="1"/>
  <c r="F301" i="5"/>
  <c r="I301" i="5" s="1"/>
  <c r="J301" i="5" s="1"/>
  <c r="F8383" i="5"/>
  <c r="I8383" i="5" s="1"/>
  <c r="J8383" i="5" s="1"/>
  <c r="F7607" i="5"/>
  <c r="F5902" i="5"/>
  <c r="F1413" i="5"/>
  <c r="I1413" i="5" s="1"/>
  <c r="J1413" i="5" s="1"/>
  <c r="F1800" i="5"/>
  <c r="I1800" i="5" s="1"/>
  <c r="J1800" i="5" s="1"/>
  <c r="F3343" i="5"/>
  <c r="I3343" i="5" s="1"/>
  <c r="J3343" i="5" s="1"/>
  <c r="F7487" i="5"/>
  <c r="I7487" i="5" s="1"/>
  <c r="J7487" i="5" s="1"/>
  <c r="F4229" i="5"/>
  <c r="F824" i="5"/>
  <c r="I824" i="5" s="1"/>
  <c r="J824" i="5" s="1"/>
  <c r="F3958" i="5"/>
  <c r="I3958" i="5" s="1"/>
  <c r="J3958" i="5" s="1"/>
  <c r="F3745" i="5"/>
  <c r="F438" i="5"/>
  <c r="I438" i="5" s="1"/>
  <c r="J438" i="5" s="1"/>
  <c r="F4632" i="5"/>
  <c r="I4632" i="5" s="1"/>
  <c r="J4632" i="5" s="1"/>
  <c r="F6413" i="5"/>
  <c r="I6413" i="5" s="1"/>
  <c r="J6413" i="5" s="1"/>
  <c r="F6141" i="5"/>
  <c r="F7297" i="5"/>
  <c r="I7297" i="5" s="1"/>
  <c r="J7297" i="5" s="1"/>
  <c r="F7099" i="5"/>
  <c r="F5826" i="5"/>
  <c r="I5826" i="5" s="1"/>
  <c r="J5826" i="5" s="1"/>
  <c r="F4390" i="5"/>
  <c r="I4390" i="5" s="1"/>
  <c r="J4390" i="5" s="1"/>
  <c r="F8428" i="5"/>
  <c r="F7762" i="5"/>
  <c r="I7762" i="5" s="1"/>
  <c r="J7762" i="5" s="1"/>
  <c r="F7782" i="5"/>
  <c r="I7782" i="5" s="1"/>
  <c r="J7782" i="5" s="1"/>
  <c r="F1233" i="5"/>
  <c r="I1233" i="5" s="1"/>
  <c r="J1233" i="5" s="1"/>
  <c r="F2052" i="5"/>
  <c r="I2052" i="5" s="1"/>
  <c r="J2052" i="5" s="1"/>
  <c r="F3286" i="5"/>
  <c r="I3286" i="5" s="1"/>
  <c r="J3286" i="5" s="1"/>
  <c r="F4725" i="5"/>
  <c r="I4725" i="5" s="1"/>
  <c r="J4725" i="5" s="1"/>
  <c r="F6185" i="5"/>
  <c r="I6185" i="5" s="1"/>
  <c r="J6185" i="5" s="1"/>
  <c r="F7481" i="5"/>
  <c r="I7481" i="5" s="1"/>
  <c r="J7481" i="5" s="1"/>
  <c r="F569" i="5"/>
  <c r="I569" i="5" s="1"/>
  <c r="J569" i="5" s="1"/>
  <c r="F4115" i="5"/>
  <c r="I4115" i="5" s="1"/>
  <c r="J4115" i="5" s="1"/>
  <c r="F7829" i="5"/>
  <c r="I7829" i="5" s="1"/>
  <c r="J7829" i="5" s="1"/>
  <c r="F528" i="5"/>
  <c r="F3057" i="5"/>
  <c r="I3057" i="5" s="1"/>
  <c r="J3057" i="5" s="1"/>
  <c r="F5317" i="5"/>
  <c r="I5317" i="5" s="1"/>
  <c r="J5317" i="5" s="1"/>
  <c r="F2104" i="5"/>
  <c r="F4076" i="5"/>
  <c r="I4076" i="5" s="1"/>
  <c r="J4076" i="5" s="1"/>
  <c r="G7101" i="5"/>
  <c r="G4775" i="5"/>
  <c r="G5759" i="5"/>
  <c r="F6577" i="5"/>
  <c r="I6577" i="5" s="1"/>
  <c r="J6577" i="5" s="1"/>
  <c r="F8582" i="5"/>
  <c r="I8582" i="5" s="1"/>
  <c r="J8582" i="5" s="1"/>
  <c r="F5945" i="5"/>
  <c r="I5945" i="5" s="1"/>
  <c r="J5945" i="5" s="1"/>
  <c r="D3577" i="5"/>
  <c r="D74" i="5"/>
  <c r="D6347" i="5"/>
  <c r="D3708" i="5"/>
  <c r="D190" i="5"/>
  <c r="D6193" i="5"/>
  <c r="D3315" i="5"/>
  <c r="D8583" i="5"/>
  <c r="D5695" i="5"/>
  <c r="D2351" i="5"/>
  <c r="D7338" i="5"/>
  <c r="D4251" i="5"/>
  <c r="D8610" i="5"/>
  <c r="D5199" i="5"/>
  <c r="D1658" i="5"/>
  <c r="D3004" i="5"/>
  <c r="D7540" i="5"/>
  <c r="D3962" i="5"/>
  <c r="D8578" i="5"/>
  <c r="D8143" i="5"/>
  <c r="D3987" i="5"/>
  <c r="D8401" i="5"/>
  <c r="D4641" i="5"/>
  <c r="D8432" i="5"/>
  <c r="D4887" i="5"/>
  <c r="D739" i="5"/>
  <c r="D5368" i="5"/>
  <c r="D3906" i="5"/>
  <c r="D4292" i="5"/>
  <c r="D8521" i="5"/>
  <c r="D3220" i="5"/>
  <c r="D1930" i="5"/>
  <c r="D4809" i="5"/>
  <c r="D7907" i="5"/>
  <c r="D578" i="5"/>
  <c r="D2213" i="5"/>
  <c r="D2879" i="5"/>
  <c r="D1391" i="5"/>
  <c r="D2900" i="5"/>
  <c r="D3513" i="5"/>
  <c r="D29" i="5"/>
  <c r="D6224" i="5"/>
  <c r="D3116" i="5"/>
  <c r="D152" i="5"/>
  <c r="D6129" i="5"/>
  <c r="D2849" i="5"/>
  <c r="D8354" i="5"/>
  <c r="D5634" i="5"/>
  <c r="D1964" i="5"/>
  <c r="D7223" i="5"/>
  <c r="D4187" i="5"/>
  <c r="D8465" i="5"/>
  <c r="D5168" i="5"/>
  <c r="D575" i="5"/>
  <c r="D2708" i="5"/>
  <c r="D7511" i="5"/>
  <c r="D3865" i="5"/>
  <c r="D8433" i="5"/>
  <c r="D7998" i="5"/>
  <c r="D3891" i="5"/>
  <c r="D7796" i="5"/>
  <c r="D4333" i="5"/>
  <c r="D8100" i="5"/>
  <c r="D4830" i="5"/>
  <c r="D734" i="5"/>
  <c r="D4795" i="5"/>
  <c r="D8308" i="5"/>
  <c r="D3950" i="5"/>
  <c r="D8199" i="5"/>
  <c r="D3015" i="5"/>
  <c r="D1237" i="5"/>
  <c r="D4126" i="5"/>
  <c r="D7792" i="5"/>
  <c r="D145" i="5"/>
  <c r="D1916" i="5"/>
  <c r="D2843" i="5"/>
  <c r="D1247" i="5"/>
  <c r="E1807" i="5"/>
  <c r="E8508" i="5"/>
  <c r="E1878" i="5"/>
  <c r="E4248" i="5"/>
  <c r="E5523" i="5"/>
  <c r="E7912" i="5"/>
  <c r="E1470" i="5"/>
  <c r="E7556" i="5"/>
  <c r="E7069" i="5"/>
  <c r="E3287" i="5"/>
  <c r="E2379" i="5"/>
  <c r="E1990" i="5"/>
  <c r="E8533" i="5"/>
  <c r="E1823" i="5"/>
  <c r="E4196" i="5"/>
  <c r="E5112" i="5"/>
  <c r="E7430" i="5"/>
  <c r="E827" i="5"/>
  <c r="E6612" i="5"/>
  <c r="E7008" i="5"/>
  <c r="E3197" i="5"/>
  <c r="G3983" i="5"/>
  <c r="G6935" i="5"/>
  <c r="G5724" i="5"/>
  <c r="G6229" i="5"/>
  <c r="G6813" i="5"/>
  <c r="G2169" i="5"/>
  <c r="G8562" i="5"/>
  <c r="G5640" i="5"/>
  <c r="G7430" i="5"/>
  <c r="G7334" i="5"/>
  <c r="G2238" i="5"/>
  <c r="G7481" i="5"/>
  <c r="G3770" i="5"/>
  <c r="G3813" i="5"/>
  <c r="G4465" i="5"/>
  <c r="G4394" i="5"/>
  <c r="G3952" i="5"/>
  <c r="G4416" i="5"/>
  <c r="G2606" i="5"/>
  <c r="G5042" i="5"/>
  <c r="G6096" i="5"/>
  <c r="G1874" i="5"/>
  <c r="G555" i="5"/>
  <c r="G3409" i="5"/>
  <c r="G7496" i="5"/>
  <c r="G104" i="5"/>
  <c r="G5511" i="5"/>
  <c r="G4473" i="5"/>
  <c r="G1732" i="5"/>
  <c r="G2176" i="5"/>
  <c r="E2612" i="5"/>
  <c r="E8532" i="5"/>
  <c r="E5797" i="5"/>
  <c r="E5384" i="5"/>
  <c r="E8369" i="5"/>
  <c r="E8773" i="5"/>
  <c r="E2073" i="5"/>
  <c r="E411" i="5"/>
  <c r="E6599" i="5"/>
  <c r="E5874" i="5"/>
  <c r="E3979" i="5"/>
  <c r="E266" i="5"/>
  <c r="E855" i="5"/>
  <c r="E5402" i="5"/>
  <c r="E862" i="5"/>
  <c r="E5136" i="5"/>
  <c r="E423" i="5"/>
  <c r="E5299" i="5"/>
  <c r="E1283" i="5"/>
  <c r="E5920" i="5"/>
  <c r="E7496" i="5"/>
  <c r="E2661" i="5"/>
  <c r="E710" i="5"/>
  <c r="E6591" i="5"/>
  <c r="E4943" i="5"/>
  <c r="E4537" i="5"/>
  <c r="E3068" i="5"/>
  <c r="E94" i="5"/>
  <c r="E1341" i="5"/>
  <c r="E5836" i="5"/>
  <c r="E1348" i="5"/>
  <c r="E5932" i="5"/>
  <c r="E2195" i="5"/>
  <c r="E6913" i="5"/>
  <c r="E3044" i="5"/>
  <c r="E7744" i="5"/>
  <c r="E5222" i="5"/>
  <c r="E14" i="5"/>
  <c r="E421" i="5"/>
  <c r="E6609" i="5"/>
  <c r="E5393" i="5"/>
  <c r="E4598" i="5"/>
  <c r="E3858" i="5"/>
  <c r="E845" i="5"/>
  <c r="E1417" i="5"/>
  <c r="E5881" i="5"/>
  <c r="E1680" i="5"/>
  <c r="E6434" i="5"/>
  <c r="E2223" i="5"/>
  <c r="E7324" i="5"/>
  <c r="E3208" i="5"/>
  <c r="E7859" i="5"/>
  <c r="E5164" i="5"/>
  <c r="E460" i="5"/>
  <c r="E6735" i="5"/>
  <c r="E5483" i="5"/>
  <c r="E5854" i="5"/>
  <c r="E4769" i="5"/>
  <c r="E870" i="5"/>
  <c r="E1444" i="5"/>
  <c r="E5904" i="5"/>
  <c r="E2211" i="5"/>
  <c r="E6457" i="5"/>
  <c r="E2712" i="5"/>
  <c r="E7375" i="5"/>
  <c r="E3288" i="5"/>
  <c r="E7949" i="5"/>
  <c r="E4415" i="5"/>
  <c r="E7249" i="5"/>
  <c r="E3801" i="5"/>
  <c r="E3323" i="5"/>
  <c r="E4517" i="5"/>
  <c r="E4850" i="5"/>
  <c r="E1311" i="5"/>
  <c r="E3876" i="5"/>
  <c r="E8702" i="5"/>
  <c r="E5865" i="5"/>
  <c r="E2794" i="5"/>
  <c r="E55" i="5"/>
  <c r="E6175" i="5"/>
  <c r="E6173" i="5"/>
  <c r="E131" i="5"/>
  <c r="E6296" i="5"/>
  <c r="E4377" i="5"/>
  <c r="E4457" i="5"/>
  <c r="E6947" i="5"/>
  <c r="E5883" i="5"/>
  <c r="E1333" i="5"/>
  <c r="E4354" i="5"/>
  <c r="E753" i="5"/>
  <c r="E6935" i="5"/>
  <c r="E3734" i="5"/>
  <c r="E88" i="5"/>
  <c r="E6202" i="5"/>
  <c r="E6002" i="5"/>
  <c r="E6240" i="5"/>
  <c r="E4809" i="5"/>
  <c r="E4565" i="5"/>
  <c r="E6988" i="5"/>
  <c r="E6065" i="5"/>
  <c r="E1380" i="5"/>
  <c r="E4446" i="5"/>
  <c r="E1161" i="5"/>
  <c r="E6958" i="5"/>
  <c r="E3812" i="5"/>
  <c r="E123" i="5"/>
  <c r="E6331" i="5"/>
  <c r="E5423" i="5"/>
  <c r="E2143" i="5"/>
  <c r="E8518" i="5"/>
  <c r="E1797" i="5"/>
  <c r="E2767" i="5"/>
  <c r="E4407" i="5"/>
  <c r="E7407" i="5"/>
  <c r="E3338" i="5"/>
  <c r="E6592" i="5"/>
  <c r="E4477" i="5"/>
  <c r="E2261" i="5"/>
  <c r="E498" i="5"/>
  <c r="C3964" i="5"/>
  <c r="C4279" i="5"/>
  <c r="C4738" i="5"/>
  <c r="C8376" i="5"/>
  <c r="C7590" i="5"/>
  <c r="C610" i="5"/>
  <c r="C1333" i="5"/>
  <c r="C2205" i="5"/>
  <c r="C1894" i="5"/>
  <c r="C3639" i="5"/>
  <c r="C5735" i="5"/>
  <c r="C4694" i="5"/>
  <c r="C1564" i="5"/>
  <c r="C7878" i="5"/>
  <c r="C2617" i="5"/>
  <c r="C3984" i="5"/>
  <c r="C8558" i="5"/>
  <c r="C4868" i="5"/>
  <c r="C1539" i="5"/>
  <c r="C4777" i="5"/>
  <c r="C4755" i="5"/>
  <c r="C4686" i="5"/>
  <c r="C1920" i="5"/>
  <c r="C3456" i="5"/>
  <c r="C1945" i="5"/>
  <c r="C2413" i="5"/>
  <c r="C533" i="5"/>
  <c r="C303" i="5"/>
  <c r="C96" i="5"/>
  <c r="E2236" i="5"/>
  <c r="E8473" i="5"/>
  <c r="E1661" i="5"/>
  <c r="E2738" i="5"/>
  <c r="E4338" i="5"/>
  <c r="E7362" i="5"/>
  <c r="E3316" i="5"/>
  <c r="E6571" i="5"/>
  <c r="E3889" i="5"/>
  <c r="E2243" i="5"/>
  <c r="E479" i="5"/>
  <c r="C8445" i="5"/>
  <c r="C1946" i="5"/>
  <c r="G4452" i="5"/>
  <c r="G6772" i="5"/>
  <c r="G4528" i="5"/>
  <c r="G4718" i="5"/>
  <c r="G5833" i="5"/>
  <c r="G1848" i="5"/>
  <c r="G7675" i="5"/>
  <c r="G650" i="5"/>
  <c r="G7041" i="5"/>
  <c r="G5690" i="5"/>
  <c r="G773" i="5"/>
  <c r="G6942" i="5"/>
  <c r="G1927" i="5"/>
  <c r="G1566" i="5"/>
  <c r="G272" i="5"/>
  <c r="G3503" i="5"/>
  <c r="G2278" i="5"/>
  <c r="G1601" i="5"/>
  <c r="G1099" i="5"/>
  <c r="G3846" i="5"/>
  <c r="G3393" i="5"/>
  <c r="G8086" i="5"/>
  <c r="G8386" i="5"/>
  <c r="G1356" i="5"/>
  <c r="G7361" i="5"/>
  <c r="G3613" i="5"/>
  <c r="G3095" i="5"/>
  <c r="G4090" i="5"/>
  <c r="G4643" i="5"/>
  <c r="G283" i="5"/>
  <c r="E2753" i="5"/>
  <c r="E7601" i="5"/>
  <c r="E766" i="5"/>
  <c r="E4201" i="5"/>
  <c r="E7316" i="5"/>
  <c r="E3270" i="5"/>
  <c r="E6227" i="5"/>
  <c r="E3424" i="5"/>
  <c r="E1154" i="5"/>
  <c r="E692" i="5"/>
  <c r="C8583" i="5"/>
  <c r="C2332" i="5"/>
  <c r="G4005" i="5"/>
  <c r="G3836" i="5"/>
  <c r="G8715" i="5"/>
  <c r="G5774" i="5"/>
  <c r="G541" i="5"/>
  <c r="G8718" i="5"/>
  <c r="G6998" i="5"/>
  <c r="G4585" i="5"/>
  <c r="G135" i="5"/>
  <c r="G72" i="5"/>
  <c r="G887" i="5"/>
  <c r="G1607" i="5"/>
  <c r="G1439" i="5"/>
  <c r="G3810" i="5"/>
  <c r="G3363" i="5"/>
  <c r="G8368" i="5"/>
  <c r="G7341" i="5"/>
  <c r="G3462" i="5"/>
  <c r="G3989" i="5"/>
  <c r="G4607" i="5"/>
  <c r="C7566" i="5"/>
  <c r="F3257" i="5"/>
  <c r="I3257" i="5" s="1"/>
  <c r="J3257" i="5" s="1"/>
  <c r="F1190" i="5"/>
  <c r="F7901" i="5"/>
  <c r="I7901" i="5" s="1"/>
  <c r="J7901" i="5" s="1"/>
  <c r="F6109" i="5"/>
  <c r="I6109" i="5" s="1"/>
  <c r="J6109" i="5" s="1"/>
  <c r="F4481" i="5"/>
  <c r="I4481" i="5" s="1"/>
  <c r="J4481" i="5" s="1"/>
  <c r="F2469" i="5"/>
  <c r="I2469" i="5" s="1"/>
  <c r="J2469" i="5" s="1"/>
  <c r="F167" i="5"/>
  <c r="F7463" i="5"/>
  <c r="I7463" i="5" s="1"/>
  <c r="J7463" i="5" s="1"/>
  <c r="F5702" i="5"/>
  <c r="I5702" i="5" s="1"/>
  <c r="J5702" i="5" s="1"/>
  <c r="F3915" i="5"/>
  <c r="I3915" i="5" s="1"/>
  <c r="J3915" i="5" s="1"/>
  <c r="F2044" i="5"/>
  <c r="I2044" i="5" s="1"/>
  <c r="J2044" i="5" s="1"/>
  <c r="F111" i="5"/>
  <c r="F7335" i="5"/>
  <c r="I7335" i="5" s="1"/>
  <c r="J7335" i="5" s="1"/>
  <c r="F5285" i="5"/>
  <c r="I5285" i="5" s="1"/>
  <c r="J5285" i="5" s="1"/>
  <c r="F3447" i="5"/>
  <c r="I3447" i="5" s="1"/>
  <c r="J3447" i="5" s="1"/>
  <c r="F1933" i="5"/>
  <c r="F8654" i="5"/>
  <c r="F7024" i="5"/>
  <c r="F5609" i="5"/>
  <c r="I5609" i="5" s="1"/>
  <c r="J5609" i="5" s="1"/>
  <c r="F4092" i="5"/>
  <c r="I4092" i="5" s="1"/>
  <c r="J4092" i="5" s="1"/>
  <c r="F2179" i="5"/>
  <c r="I2179" i="5" s="1"/>
  <c r="J2179" i="5" s="1"/>
  <c r="F561" i="5"/>
  <c r="I561" i="5" s="1"/>
  <c r="J561" i="5" s="1"/>
  <c r="F307" i="5"/>
  <c r="I307" i="5" s="1"/>
  <c r="J307" i="5" s="1"/>
  <c r="F7229" i="5"/>
  <c r="I7229" i="5" s="1"/>
  <c r="J7229" i="5" s="1"/>
  <c r="F5685" i="5"/>
  <c r="I5685" i="5" s="1"/>
  <c r="J5685" i="5" s="1"/>
  <c r="F4036" i="5"/>
  <c r="I4036" i="5" s="1"/>
  <c r="J4036" i="5" s="1"/>
  <c r="F2509" i="5"/>
  <c r="F460" i="5"/>
  <c r="I460" i="5" s="1"/>
  <c r="J460" i="5" s="1"/>
  <c r="F7594" i="5"/>
  <c r="F6241" i="5"/>
  <c r="I6241" i="5" s="1"/>
  <c r="J6241" i="5" s="1"/>
  <c r="F4525" i="5"/>
  <c r="I4525" i="5" s="1"/>
  <c r="J4525" i="5" s="1"/>
  <c r="F2774" i="5"/>
  <c r="I2774" i="5" s="1"/>
  <c r="J2774" i="5" s="1"/>
  <c r="F1397" i="5"/>
  <c r="I1397" i="5" s="1"/>
  <c r="J1397" i="5" s="1"/>
  <c r="F8443" i="5"/>
  <c r="F6537" i="5"/>
  <c r="I6537" i="5" s="1"/>
  <c r="J6537" i="5" s="1"/>
  <c r="F5146" i="5"/>
  <c r="I5146" i="5" s="1"/>
  <c r="J5146" i="5" s="1"/>
  <c r="F3231" i="5"/>
  <c r="I3231" i="5" s="1"/>
  <c r="J3231" i="5" s="1"/>
  <c r="F942" i="5"/>
  <c r="I942" i="5" s="1"/>
  <c r="J942" i="5" s="1"/>
  <c r="F3796" i="5"/>
  <c r="I3796" i="5" s="1"/>
  <c r="J3796" i="5" s="1"/>
  <c r="F1942" i="5"/>
  <c r="I1942" i="5" s="1"/>
  <c r="J1942" i="5" s="1"/>
  <c r="F430" i="5"/>
  <c r="I430" i="5" s="1"/>
  <c r="J430" i="5" s="1"/>
  <c r="F7244" i="5"/>
  <c r="I7244" i="5" s="1"/>
  <c r="J7244" i="5" s="1"/>
  <c r="F5498" i="5"/>
  <c r="I5498" i="5" s="1"/>
  <c r="J5498" i="5" s="1"/>
  <c r="F3914" i="5"/>
  <c r="I3914" i="5" s="1"/>
  <c r="J3914" i="5" s="1"/>
  <c r="F1988" i="5"/>
  <c r="I1988" i="5" s="1"/>
  <c r="J1988" i="5" s="1"/>
  <c r="F152" i="5"/>
  <c r="F4739" i="5"/>
  <c r="C8627" i="5"/>
  <c r="C5781" i="5"/>
  <c r="G3243" i="5"/>
  <c r="G5177" i="5"/>
  <c r="G3698" i="5"/>
  <c r="G7685" i="5"/>
  <c r="G5600" i="5"/>
  <c r="G137" i="5"/>
  <c r="G5822" i="5"/>
  <c r="G8371" i="5"/>
  <c r="G6386" i="5"/>
  <c r="G4015" i="5"/>
  <c r="G8146" i="5"/>
  <c r="G6630" i="5"/>
  <c r="G8773" i="5"/>
  <c r="G819" i="5"/>
  <c r="G293" i="5"/>
  <c r="G1551" i="5"/>
  <c r="G1481" i="5"/>
  <c r="G8680" i="5"/>
  <c r="G2405" i="5"/>
  <c r="G3740" i="5"/>
  <c r="G3136" i="5"/>
  <c r="G7211" i="5"/>
  <c r="G8350" i="5"/>
  <c r="G738" i="5"/>
  <c r="G4329" i="5"/>
  <c r="G3028" i="5"/>
  <c r="G3026" i="5"/>
  <c r="G3671" i="5"/>
  <c r="G4319" i="5"/>
  <c r="G35" i="5"/>
  <c r="F7811" i="5"/>
  <c r="I7811" i="5" s="1"/>
  <c r="J7811" i="5" s="1"/>
  <c r="F6741" i="5"/>
  <c r="I6741" i="5" s="1"/>
  <c r="J6741" i="5" s="1"/>
  <c r="F7933" i="5"/>
  <c r="I7933" i="5" s="1"/>
  <c r="J7933" i="5" s="1"/>
  <c r="G1262" i="5"/>
  <c r="G7973" i="5"/>
  <c r="G8053" i="5"/>
  <c r="G528" i="5"/>
  <c r="G1903" i="5"/>
  <c r="G3397" i="5"/>
  <c r="G1294" i="5"/>
  <c r="G2986" i="5"/>
  <c r="G663" i="5"/>
  <c r="G2200" i="5"/>
  <c r="G4067" i="5"/>
  <c r="G163" i="5"/>
  <c r="G1797" i="5"/>
  <c r="G3639" i="5"/>
  <c r="G5276" i="5"/>
  <c r="G421" i="5"/>
  <c r="G2109" i="5"/>
  <c r="G3692" i="5"/>
  <c r="G5361" i="5"/>
  <c r="G6822" i="5"/>
  <c r="G647" i="5"/>
  <c r="G2367" i="5"/>
  <c r="G3935" i="5"/>
  <c r="G5087" i="5"/>
  <c r="G6379" i="5"/>
  <c r="G199" i="5"/>
  <c r="G1930" i="5"/>
  <c r="G3589" i="5"/>
  <c r="G134" i="5"/>
  <c r="G1967" i="5"/>
  <c r="G1772" i="5"/>
  <c r="G3452" i="5"/>
  <c r="G5134" i="5"/>
  <c r="G6653" i="5"/>
  <c r="G7766" i="5"/>
  <c r="G152" i="5"/>
  <c r="G2150" i="5"/>
  <c r="G217" i="5"/>
  <c r="G1469" i="5"/>
  <c r="G3059" i="5"/>
  <c r="G4749" i="5"/>
  <c r="G6173" i="5"/>
  <c r="G7390" i="5"/>
  <c r="G8548" i="5"/>
  <c r="G1828" i="5"/>
  <c r="G3717" i="5"/>
  <c r="G5404" i="5"/>
  <c r="G6960" i="5"/>
  <c r="G8228" i="5"/>
  <c r="G758" i="5"/>
  <c r="G2709" i="5"/>
  <c r="G4657" i="5"/>
  <c r="G1846" i="5"/>
  <c r="G3700" i="5"/>
  <c r="G5441" i="5"/>
  <c r="G6833" i="5"/>
  <c r="G7933" i="5"/>
  <c r="G785" i="5"/>
  <c r="G3178" i="5"/>
  <c r="G4982" i="5"/>
  <c r="G6574" i="5"/>
  <c r="G7831" i="5"/>
  <c r="G834" i="5"/>
  <c r="G209" i="5"/>
  <c r="G2566" i="5"/>
  <c r="G4605" i="5"/>
  <c r="G6247" i="5"/>
  <c r="G7494" i="5"/>
  <c r="G71" i="5"/>
  <c r="G2729" i="5"/>
  <c r="G4448" i="5"/>
  <c r="G6199" i="5"/>
  <c r="G7500" i="5"/>
  <c r="G7412" i="5"/>
  <c r="G3261" i="5"/>
  <c r="G886" i="5"/>
  <c r="G1543" i="5"/>
  <c r="G3289" i="5"/>
  <c r="G1150" i="5"/>
  <c r="G2896" i="5"/>
  <c r="G685" i="5"/>
  <c r="G2604" i="5"/>
  <c r="G4229" i="5"/>
  <c r="G482" i="5"/>
  <c r="G2439" i="5"/>
  <c r="G4132" i="5"/>
  <c r="G5649" i="5"/>
  <c r="G1200" i="5"/>
  <c r="G3107" i="5"/>
  <c r="G4595" i="5"/>
  <c r="G6282" i="5"/>
  <c r="G286" i="5"/>
  <c r="G1982" i="5"/>
  <c r="G3434" i="5"/>
  <c r="G4925" i="5"/>
  <c r="G6343" i="5"/>
  <c r="G7441" i="5"/>
  <c r="G1954" i="5"/>
  <c r="G3783" i="5"/>
  <c r="G700" i="5"/>
  <c r="G2223" i="5"/>
  <c r="G2034" i="5"/>
  <c r="G4065" i="5"/>
  <c r="G5691" i="5"/>
  <c r="G7058" i="5"/>
  <c r="G8378" i="5"/>
  <c r="G1231" i="5"/>
  <c r="G3240" i="5"/>
  <c r="G769" i="5"/>
  <c r="G2681" i="5"/>
  <c r="G4412" i="5"/>
  <c r="G5765" i="5"/>
  <c r="G7249" i="5"/>
  <c r="G8422" i="5"/>
  <c r="G2001" i="5"/>
  <c r="G3889" i="5"/>
  <c r="G5652" i="5"/>
  <c r="G7233" i="5"/>
  <c r="G8653" i="5"/>
  <c r="G1321" i="5"/>
  <c r="G3638" i="5"/>
  <c r="G336" i="5"/>
  <c r="G2973" i="5"/>
  <c r="G4606" i="5"/>
  <c r="G6218" i="5"/>
  <c r="G7690" i="5"/>
  <c r="G8703" i="5"/>
  <c r="G2714" i="5"/>
  <c r="G4693" i="5"/>
  <c r="G6394" i="5"/>
  <c r="G7808" i="5"/>
  <c r="G923" i="5"/>
  <c r="G507" i="5"/>
  <c r="G2996" i="5"/>
  <c r="G4864" i="5"/>
  <c r="G6555" i="5"/>
  <c r="G7951" i="5"/>
  <c r="G1353" i="5"/>
  <c r="G3470" i="5"/>
  <c r="G5405" i="5"/>
  <c r="G6969" i="5"/>
  <c r="G8229" i="5"/>
  <c r="G2021" i="5"/>
  <c r="G4616" i="5"/>
  <c r="G6270" i="5"/>
  <c r="G3849" i="5"/>
  <c r="G8716" i="5"/>
  <c r="G8302" i="5"/>
  <c r="G616" i="5"/>
  <c r="G1471" i="5"/>
  <c r="G2965" i="5"/>
  <c r="G1168" i="5"/>
  <c r="G3076" i="5"/>
  <c r="G963" i="5"/>
  <c r="G2928" i="5"/>
  <c r="G4679" i="5"/>
  <c r="G1175" i="5"/>
  <c r="G2912" i="5"/>
  <c r="G4799" i="5"/>
  <c r="G251" i="5"/>
  <c r="G2153" i="5"/>
  <c r="G4232" i="5"/>
  <c r="G5866" i="5"/>
  <c r="G7182" i="5"/>
  <c r="G1527" i="5"/>
  <c r="G3299" i="5"/>
  <c r="G4825" i="5"/>
  <c r="G6289" i="5"/>
  <c r="G498" i="5"/>
  <c r="G2031" i="5"/>
  <c r="G3951" i="5"/>
  <c r="G917" i="5"/>
  <c r="G572" i="5"/>
  <c r="G2884" i="5"/>
  <c r="G4786" i="5"/>
  <c r="G6163" i="5"/>
  <c r="G7748" i="5"/>
  <c r="G485" i="5"/>
  <c r="G2481" i="5"/>
  <c r="G250" i="5"/>
  <c r="G2383" i="5"/>
  <c r="G3931" i="5"/>
  <c r="G5679" i="5"/>
  <c r="G7148" i="5"/>
  <c r="G8404" i="5"/>
  <c r="G2037" i="5"/>
  <c r="G4188" i="5"/>
  <c r="G5772" i="5"/>
  <c r="G7434" i="5"/>
  <c r="G361" i="5"/>
  <c r="G2080" i="5"/>
  <c r="G4305" i="5"/>
  <c r="G1568" i="5"/>
  <c r="G3729" i="5"/>
  <c r="G5590" i="5"/>
  <c r="G7130" i="5"/>
  <c r="G8460" i="5"/>
  <c r="G2039" i="5"/>
  <c r="G4466" i="5"/>
  <c r="G6051" i="5"/>
  <c r="G7603" i="5"/>
  <c r="G790" i="5"/>
  <c r="G660" i="5"/>
  <c r="G3228" i="5"/>
  <c r="G5285" i="5"/>
  <c r="G6760" i="5"/>
  <c r="G8316" i="5"/>
  <c r="G1971" i="5"/>
  <c r="G4221" i="5"/>
  <c r="G6062" i="5"/>
  <c r="G7773" i="5"/>
  <c r="G408" i="5"/>
  <c r="G3747" i="5"/>
  <c r="G5850" i="5"/>
  <c r="G7657" i="5"/>
  <c r="G425" i="5"/>
  <c r="G2943" i="5"/>
  <c r="G4899" i="5"/>
  <c r="G6587" i="5"/>
  <c r="G7912" i="5"/>
  <c r="G1023" i="5"/>
  <c r="G2822" i="5"/>
  <c r="G5191" i="5"/>
  <c r="G6890" i="5"/>
  <c r="G8580" i="5"/>
  <c r="G2506" i="5"/>
  <c r="G4915" i="5"/>
  <c r="G6658" i="5"/>
  <c r="G8191" i="5"/>
  <c r="G1862" i="5"/>
  <c r="G4438" i="5"/>
  <c r="G2624" i="5"/>
  <c r="G5368" i="5"/>
  <c r="G7293" i="5"/>
  <c r="G502" i="5"/>
  <c r="G3771" i="5"/>
  <c r="G6128" i="5"/>
  <c r="G7836" i="5"/>
  <c r="G2023" i="5"/>
  <c r="G4834" i="5"/>
  <c r="G6799" i="5"/>
  <c r="G3622" i="5"/>
  <c r="G6421" i="5"/>
  <c r="G8319" i="5"/>
  <c r="G3422" i="5"/>
  <c r="G6148" i="5"/>
  <c r="G8171" i="5"/>
  <c r="G2891" i="5"/>
  <c r="G6002" i="5"/>
  <c r="G7981" i="5"/>
  <c r="G3473" i="5"/>
  <c r="G6627" i="5"/>
  <c r="G522" i="5"/>
  <c r="G4947" i="5"/>
  <c r="G7718" i="5"/>
  <c r="G2550" i="5"/>
  <c r="G6236" i="5"/>
  <c r="G8609" i="5"/>
  <c r="G4431" i="5"/>
  <c r="G7286" i="5"/>
  <c r="G2182" i="5"/>
  <c r="G5715" i="5"/>
  <c r="G8337" i="5"/>
  <c r="G3835" i="5"/>
  <c r="G7192" i="5"/>
  <c r="G2002" i="5"/>
  <c r="G7228" i="5"/>
  <c r="G3695" i="5"/>
  <c r="G8168" i="5"/>
  <c r="G5358" i="5"/>
  <c r="G948" i="5"/>
  <c r="G6594" i="5"/>
  <c r="G3189" i="5"/>
  <c r="G7559" i="5"/>
  <c r="G4777" i="5"/>
  <c r="G8624" i="5"/>
  <c r="G6365" i="5"/>
  <c r="G3370" i="5"/>
  <c r="G2984" i="5"/>
  <c r="G181" i="5"/>
  <c r="G831" i="5"/>
  <c r="G8041" i="5"/>
  <c r="G796" i="5"/>
  <c r="G1507" i="5"/>
  <c r="G3307" i="5"/>
  <c r="G1618" i="5"/>
  <c r="G3094" i="5"/>
  <c r="G1005" i="5"/>
  <c r="G3010" i="5"/>
  <c r="G4697" i="5"/>
  <c r="G1217" i="5"/>
  <c r="G3018" i="5"/>
  <c r="G4914" i="5"/>
  <c r="G396" i="5"/>
  <c r="G2336" i="5"/>
  <c r="G4272" i="5"/>
  <c r="G5904" i="5"/>
  <c r="G7254" i="5"/>
  <c r="G1550" i="5"/>
  <c r="G3389" i="5"/>
  <c r="G4845" i="5"/>
  <c r="G6361" i="5"/>
  <c r="G523" i="5"/>
  <c r="G2364" i="5"/>
  <c r="G3973" i="5"/>
  <c r="G1022" i="5"/>
  <c r="G907" i="5"/>
  <c r="G2910" i="5"/>
  <c r="G4810" i="5"/>
  <c r="G6248" i="5"/>
  <c r="G7784" i="5"/>
  <c r="G545" i="5"/>
  <c r="G2616" i="5"/>
  <c r="G284" i="5"/>
  <c r="G2436" i="5"/>
  <c r="G3955" i="5"/>
  <c r="G5700" i="5"/>
  <c r="G7168" i="5"/>
  <c r="G8566" i="5"/>
  <c r="G2106" i="5"/>
  <c r="G4242" i="5"/>
  <c r="G6134" i="5"/>
  <c r="G7560" i="5"/>
  <c r="G441" i="5"/>
  <c r="G2318" i="5"/>
  <c r="G4331" i="5"/>
  <c r="G1603" i="5"/>
  <c r="G4039" i="5"/>
  <c r="G5614" i="5"/>
  <c r="G7152" i="5"/>
  <c r="G8581" i="5"/>
  <c r="G2165" i="5"/>
  <c r="G4501" i="5"/>
  <c r="G6078" i="5"/>
  <c r="G7763" i="5"/>
  <c r="G1009" i="5"/>
  <c r="G884" i="5"/>
  <c r="G3269" i="5"/>
  <c r="G5373" i="5"/>
  <c r="G7144" i="5"/>
  <c r="G8339" i="5"/>
  <c r="G2015" i="5"/>
  <c r="G4384" i="5"/>
  <c r="G6224" i="5"/>
  <c r="G7796" i="5"/>
  <c r="G473" i="5"/>
  <c r="G3790" i="5"/>
  <c r="G5913" i="5"/>
  <c r="G7713" i="5"/>
  <c r="G487" i="5"/>
  <c r="G2988" i="5"/>
  <c r="G6032" i="5"/>
  <c r="G184" i="5"/>
  <c r="G1201" i="5"/>
  <c r="G3361" i="5"/>
  <c r="G1816" i="5"/>
  <c r="G3652" i="5"/>
  <c r="G1794" i="5"/>
  <c r="G3845" i="5"/>
  <c r="G278" i="5"/>
  <c r="G2761" i="5"/>
  <c r="G4761" i="5"/>
  <c r="G444" i="5"/>
  <c r="G2540" i="5"/>
  <c r="G4493" i="5"/>
  <c r="G6390" i="5"/>
  <c r="G839" i="5"/>
  <c r="G2639" i="5"/>
  <c r="G4360" i="5"/>
  <c r="G5968" i="5"/>
  <c r="G553" i="5"/>
  <c r="G2516" i="5"/>
  <c r="G4541" i="5"/>
  <c r="G1661" i="5"/>
  <c r="G1860" i="5"/>
  <c r="G4185" i="5"/>
  <c r="G6077" i="5"/>
  <c r="G7586" i="5"/>
  <c r="G576" i="5"/>
  <c r="G2725" i="5"/>
  <c r="G829" i="5"/>
  <c r="G3032" i="5"/>
  <c r="G4940" i="5"/>
  <c r="G6601" i="5"/>
  <c r="G8044" i="5"/>
  <c r="G1311" i="5"/>
  <c r="G4271" i="5"/>
  <c r="G6276" i="5"/>
  <c r="G7985" i="5"/>
  <c r="G793" i="5"/>
  <c r="G3485" i="5"/>
  <c r="G872" i="5"/>
  <c r="G3297" i="5"/>
  <c r="G5467" i="5"/>
  <c r="G7266" i="5"/>
  <c r="G8662" i="5"/>
  <c r="G2792" i="5"/>
  <c r="G5249" i="5"/>
  <c r="G6983" i="5"/>
  <c r="G8583" i="5"/>
  <c r="G2560" i="5"/>
  <c r="G2957" i="5"/>
  <c r="G5427" i="5"/>
  <c r="G7222" i="5"/>
  <c r="G18" i="5"/>
  <c r="G2923" i="5"/>
  <c r="G5205" i="5"/>
  <c r="G7174" i="5"/>
  <c r="G8776" i="5"/>
  <c r="G3399" i="5"/>
  <c r="G6143" i="5"/>
  <c r="G7822" i="5"/>
  <c r="G1498" i="5"/>
  <c r="G3798" i="5"/>
  <c r="G5695" i="5"/>
  <c r="G7203" i="5"/>
  <c r="G8732" i="5"/>
  <c r="G2267" i="5"/>
  <c r="G4556" i="5"/>
  <c r="G6510" i="5"/>
  <c r="G8089" i="5"/>
  <c r="G1985" i="5"/>
  <c r="G4829" i="5"/>
  <c r="G6692" i="5"/>
  <c r="G8253" i="5"/>
  <c r="G2163" i="5"/>
  <c r="G4747" i="5"/>
  <c r="G3751" i="5"/>
  <c r="G6036" i="5"/>
  <c r="G7963" i="5"/>
  <c r="G1880" i="5"/>
  <c r="G4979" i="5"/>
  <c r="G6952" i="5"/>
  <c r="G415" i="5"/>
  <c r="G3937" i="5"/>
  <c r="G6130" i="5"/>
  <c r="G2703" i="5"/>
  <c r="G5741" i="5"/>
  <c r="G8123" i="5"/>
  <c r="G3193" i="5"/>
  <c r="G6196" i="5"/>
  <c r="G8408" i="5"/>
  <c r="G3279" i="5"/>
  <c r="G6387" i="5"/>
  <c r="G8641" i="5"/>
  <c r="G4424" i="5"/>
  <c r="G7531" i="5"/>
  <c r="G2258" i="5"/>
  <c r="G6290" i="5"/>
  <c r="G8699" i="5"/>
  <c r="G5016" i="5"/>
  <c r="G7914" i="5"/>
  <c r="G3031" i="5"/>
  <c r="G6745" i="5"/>
  <c r="G919" i="5"/>
  <c r="G5286" i="5"/>
  <c r="G8245" i="5"/>
  <c r="G4140" i="5"/>
  <c r="G7296" i="5"/>
  <c r="G2433" i="5"/>
  <c r="G7673" i="5"/>
  <c r="G5346" i="5"/>
  <c r="G1401" i="5"/>
  <c r="G7090" i="5"/>
  <c r="G3600" i="5"/>
  <c r="G8256" i="5"/>
  <c r="G5552" i="5"/>
  <c r="G2678" i="5"/>
  <c r="G7644" i="5"/>
  <c r="G4558" i="5"/>
  <c r="G8689" i="5"/>
  <c r="G8499" i="5"/>
  <c r="G8507" i="5"/>
  <c r="G4793" i="5"/>
  <c r="G5370" i="5"/>
  <c r="G8186" i="5"/>
  <c r="G454" i="5"/>
  <c r="G1417" i="5"/>
  <c r="G3523" i="5"/>
  <c r="G1834" i="5"/>
  <c r="G3706" i="5"/>
  <c r="G1815" i="5"/>
  <c r="G3883" i="5"/>
  <c r="G527" i="5"/>
  <c r="G2782" i="5"/>
  <c r="G4780" i="5"/>
  <c r="G494" i="5"/>
  <c r="G2676" i="5"/>
  <c r="G4615" i="5"/>
  <c r="G6408" i="5"/>
  <c r="G1051" i="5"/>
  <c r="G2936" i="5"/>
  <c r="G4622" i="5"/>
  <c r="G6271" i="5"/>
  <c r="G579" i="5"/>
  <c r="G2645" i="5"/>
  <c r="G4586" i="5"/>
  <c r="G1713" i="5"/>
  <c r="G1974" i="5"/>
  <c r="G4209" i="5"/>
  <c r="G966" i="5"/>
  <c r="G16" i="5"/>
  <c r="G2014" i="5"/>
  <c r="G105" i="5"/>
  <c r="G2766" i="5"/>
  <c r="G4985" i="5"/>
  <c r="G1861" i="5"/>
  <c r="G4475" i="5"/>
  <c r="G6207" i="5"/>
  <c r="G2722" i="5"/>
  <c r="G5038" i="5"/>
  <c r="G7002" i="5"/>
  <c r="G1573" i="5"/>
  <c r="G3956" i="5"/>
  <c r="G5701" i="5"/>
  <c r="G7279" i="5"/>
  <c r="G2440" i="5"/>
  <c r="G4768" i="5"/>
  <c r="G2171" i="5"/>
  <c r="G2614" i="5"/>
  <c r="G4907" i="5"/>
  <c r="G6855" i="5"/>
  <c r="G8432" i="5"/>
  <c r="G1779" i="5"/>
  <c r="G69" i="5"/>
  <c r="G2519" i="5"/>
  <c r="G4701" i="5"/>
  <c r="G6479" i="5"/>
  <c r="G7990" i="5"/>
  <c r="G1277" i="5"/>
  <c r="G4297" i="5"/>
  <c r="G6436" i="5"/>
  <c r="G8167" i="5"/>
  <c r="G1218" i="5"/>
  <c r="G3896" i="5"/>
  <c r="G1879" i="5"/>
  <c r="G4255" i="5"/>
  <c r="G6401" i="5"/>
  <c r="G7913" i="5"/>
  <c r="G1376" i="5"/>
  <c r="G4077" i="5"/>
  <c r="G6599" i="5"/>
  <c r="G8377" i="5"/>
  <c r="G2366" i="5"/>
  <c r="G2256" i="5"/>
  <c r="G4897" i="5"/>
  <c r="G7195" i="5"/>
  <c r="G420" i="5"/>
  <c r="G3239" i="5"/>
  <c r="G5629" i="5"/>
  <c r="G7451" i="5"/>
  <c r="G1323" i="5"/>
  <c r="G4577" i="5"/>
  <c r="G6825" i="5"/>
  <c r="G8533" i="5"/>
  <c r="G2394" i="5"/>
  <c r="G4937" i="5"/>
  <c r="G6710" i="5"/>
  <c r="G8375" i="5"/>
  <c r="G1192" i="5"/>
  <c r="G4072" i="5"/>
  <c r="G6407" i="5"/>
  <c r="G8029" i="5"/>
  <c r="G1922" i="5"/>
  <c r="G4957" i="5"/>
  <c r="G6761" i="5"/>
  <c r="G8557" i="5"/>
  <c r="G3060" i="5"/>
  <c r="G826" i="5"/>
  <c r="G4451" i="5"/>
  <c r="G6826" i="5"/>
  <c r="G8625" i="5"/>
  <c r="G3656" i="5"/>
  <c r="G6330" i="5"/>
  <c r="G7983" i="5"/>
  <c r="G868" i="5"/>
  <c r="G2065" i="5"/>
  <c r="G798" i="5"/>
  <c r="G3004" i="5"/>
  <c r="G1552" i="5"/>
  <c r="G4211" i="5"/>
  <c r="G1239" i="5"/>
  <c r="G3880" i="5"/>
  <c r="G5793" i="5"/>
  <c r="G2087" i="5"/>
  <c r="G4998" i="5"/>
  <c r="G6858" i="5"/>
  <c r="G1685" i="5"/>
  <c r="G3997" i="5"/>
  <c r="G5854" i="5"/>
  <c r="G689" i="5"/>
  <c r="G2924" i="5"/>
  <c r="G430" i="5"/>
  <c r="G998" i="5"/>
  <c r="G3767" i="5"/>
  <c r="G5862" i="5"/>
  <c r="G7874" i="5"/>
  <c r="G1173" i="5"/>
  <c r="G3509" i="5"/>
  <c r="G1817" i="5"/>
  <c r="G4365" i="5"/>
  <c r="G6277" i="5"/>
  <c r="G7918" i="5"/>
  <c r="G1244" i="5"/>
  <c r="G4621" i="5"/>
  <c r="G6618" i="5"/>
  <c r="G8410" i="5"/>
  <c r="G1976" i="5"/>
  <c r="G4737" i="5"/>
  <c r="G2387" i="5"/>
  <c r="G5160" i="5"/>
  <c r="G7015" i="5"/>
  <c r="G8682" i="5"/>
  <c r="G3416" i="5"/>
  <c r="G5643" i="5"/>
  <c r="G7581" i="5"/>
  <c r="G1712" i="5"/>
  <c r="G1843" i="5"/>
  <c r="G4670" i="5"/>
  <c r="G6735" i="5"/>
  <c r="G8771" i="5"/>
  <c r="G3313" i="5"/>
  <c r="G5683" i="5"/>
  <c r="G7865" i="5"/>
  <c r="G1963" i="5"/>
  <c r="G5000" i="5"/>
  <c r="G7224" i="5"/>
  <c r="G621" i="5"/>
  <c r="G3762" i="5"/>
  <c r="G5858" i="5"/>
  <c r="G7692" i="5"/>
  <c r="G967" i="5"/>
  <c r="G3203" i="5"/>
  <c r="G5756" i="5"/>
  <c r="G7660" i="5"/>
  <c r="G1503" i="5"/>
  <c r="G4260" i="5"/>
  <c r="G6726" i="5"/>
  <c r="G8621" i="5"/>
  <c r="G3170" i="5"/>
  <c r="G1570" i="5"/>
  <c r="G4868" i="5"/>
  <c r="G7332" i="5"/>
  <c r="G1301" i="5"/>
  <c r="G4778" i="5"/>
  <c r="G7304" i="5"/>
  <c r="G693" i="5"/>
  <c r="G4203" i="5"/>
  <c r="G6759" i="5"/>
  <c r="G3822" i="5"/>
  <c r="G6699" i="5"/>
  <c r="G735" i="5"/>
  <c r="G4599" i="5"/>
  <c r="G7213" i="5"/>
  <c r="G1897" i="5"/>
  <c r="G5299" i="5"/>
  <c r="G7745" i="5"/>
  <c r="G3561" i="5"/>
  <c r="G6791" i="5"/>
  <c r="G1838" i="5"/>
  <c r="G6179" i="5"/>
  <c r="G8655" i="5"/>
  <c r="G5153" i="5"/>
  <c r="G8192" i="5"/>
  <c r="G3818" i="5"/>
  <c r="G7395" i="5"/>
  <c r="G2859" i="5"/>
  <c r="G6638" i="5"/>
  <c r="G809" i="5"/>
  <c r="G5414" i="5"/>
  <c r="G8481" i="5"/>
  <c r="G5792" i="5"/>
  <c r="G2468" i="5"/>
  <c r="G8103" i="5"/>
  <c r="G5622" i="5"/>
  <c r="G2193" i="5"/>
  <c r="G7971" i="5"/>
  <c r="G5265" i="5"/>
  <c r="G1599" i="5"/>
  <c r="G7780" i="5"/>
  <c r="G4782" i="5"/>
  <c r="G2198" i="5"/>
  <c r="G3631" i="5"/>
  <c r="G5077" i="5"/>
  <c r="G462" i="5"/>
  <c r="G4181" i="5"/>
  <c r="G1617" i="5"/>
  <c r="G699" i="5"/>
  <c r="G2839" i="5"/>
  <c r="G1942" i="5"/>
  <c r="G42" i="5"/>
  <c r="G2787" i="5"/>
  <c r="G5129" i="5"/>
  <c r="G2332" i="5"/>
  <c r="G4933" i="5"/>
  <c r="G1041" i="5"/>
  <c r="G3517" i="5"/>
  <c r="G5561" i="5"/>
  <c r="G549" i="5"/>
  <c r="G2617" i="5"/>
  <c r="G5046" i="5"/>
  <c r="G6757" i="5"/>
  <c r="G1419" i="5"/>
  <c r="G3927" i="5"/>
  <c r="G1585" i="5"/>
  <c r="G2205" i="5"/>
  <c r="G4833" i="5"/>
  <c r="G6815" i="5"/>
  <c r="G8468" i="5"/>
  <c r="G2179" i="5"/>
  <c r="G586" i="5"/>
  <c r="G3006" i="5"/>
  <c r="G5258" i="5"/>
  <c r="G7006" i="5"/>
  <c r="G8710" i="5"/>
  <c r="G3024" i="5"/>
  <c r="G5302" i="5"/>
  <c r="G7370" i="5"/>
  <c r="G596" i="5"/>
  <c r="G3226" i="5"/>
  <c r="G908" i="5"/>
  <c r="G3672" i="5"/>
  <c r="G6072" i="5"/>
  <c r="G7852" i="5"/>
  <c r="G1250" i="5"/>
  <c r="G4627" i="5"/>
  <c r="G6779" i="5"/>
  <c r="G8446" i="5"/>
  <c r="G110" i="5"/>
  <c r="G3578" i="5"/>
  <c r="G5814" i="5"/>
  <c r="G7860" i="5"/>
  <c r="G1516" i="5"/>
  <c r="G4545" i="5"/>
  <c r="G6585" i="5"/>
  <c r="G8639" i="5"/>
  <c r="G3210" i="5"/>
  <c r="G6208" i="5"/>
  <c r="G8204" i="5"/>
  <c r="G2027" i="5"/>
  <c r="G4745" i="5"/>
  <c r="G6647" i="5"/>
  <c r="G8403" i="5"/>
  <c r="G1423" i="5"/>
  <c r="G4510" i="5"/>
  <c r="G6615" i="5"/>
  <c r="G8644" i="5"/>
  <c r="G3268" i="5"/>
  <c r="G5512" i="5"/>
  <c r="G7574" i="5"/>
  <c r="G1148" i="5"/>
  <c r="G4395" i="5"/>
  <c r="G2892" i="5"/>
  <c r="G6074" i="5"/>
  <c r="G8105" i="5"/>
  <c r="G3042" i="5"/>
  <c r="G5674" i="5"/>
  <c r="G8113" i="5"/>
  <c r="G2307" i="5"/>
  <c r="G5554" i="5"/>
  <c r="G1352" i="5"/>
  <c r="G5128" i="5"/>
  <c r="G7735" i="5"/>
  <c r="G2151" i="5"/>
  <c r="G5749" i="5"/>
  <c r="G8250" i="5"/>
  <c r="G3569" i="5"/>
  <c r="G6575" i="5"/>
  <c r="G114" i="5"/>
  <c r="G4879" i="5"/>
  <c r="G8043" i="5"/>
  <c r="G3891" i="5"/>
  <c r="G7124" i="5"/>
  <c r="G2657" i="5"/>
  <c r="G6463" i="5"/>
  <c r="G1756" i="5"/>
  <c r="G5586" i="5"/>
  <c r="G8381" i="5"/>
  <c r="G4961" i="5"/>
  <c r="G7642" i="5"/>
  <c r="G3054" i="5"/>
  <c r="G6976" i="5"/>
  <c r="G2309" i="5"/>
  <c r="G7950" i="5"/>
  <c r="G6069" i="5"/>
  <c r="G1875" i="5"/>
  <c r="G7687" i="5"/>
  <c r="G5546" i="5"/>
  <c r="G1578" i="5"/>
  <c r="G7480" i="5"/>
  <c r="G5292" i="5"/>
  <c r="G816" i="5"/>
  <c r="G7196" i="5"/>
  <c r="G6388" i="5"/>
  <c r="G6711" i="5"/>
  <c r="G5173" i="5"/>
  <c r="G7790" i="5"/>
  <c r="G642" i="5"/>
  <c r="G2857" i="5"/>
  <c r="G2158" i="5"/>
  <c r="G920" i="5"/>
  <c r="G3693" i="5"/>
  <c r="G867" i="5"/>
  <c r="G4056" i="5"/>
  <c r="G11" i="5"/>
  <c r="G3222" i="5"/>
  <c r="G5923" i="5"/>
  <c r="G622" i="5"/>
  <c r="G3411" i="5"/>
  <c r="G5625" i="5"/>
  <c r="G7423" i="5"/>
  <c r="G3053" i="5"/>
  <c r="G1049" i="5"/>
  <c r="G1804" i="5"/>
  <c r="G4883" i="5"/>
  <c r="G7078" i="5"/>
  <c r="G121" i="5"/>
  <c r="G3265" i="5"/>
  <c r="G1786" i="5"/>
  <c r="G4436" i="5"/>
  <c r="G6540" i="5"/>
  <c r="G8656" i="5"/>
  <c r="G3056" i="5"/>
  <c r="G5628" i="5"/>
  <c r="G7904" i="5"/>
  <c r="G1357" i="5"/>
  <c r="G4630" i="5"/>
  <c r="G3007" i="5"/>
  <c r="G5493" i="5"/>
  <c r="G7731" i="5"/>
  <c r="G1418" i="5"/>
  <c r="G4888" i="5"/>
  <c r="G7317" i="5"/>
  <c r="G1050" i="5"/>
  <c r="G1800" i="5"/>
  <c r="G4767" i="5"/>
  <c r="G7424" i="5"/>
  <c r="G1395" i="5"/>
  <c r="G4578" i="5"/>
  <c r="G6995" i="5"/>
  <c r="G273" i="5"/>
  <c r="G4692" i="5"/>
  <c r="G7193" i="5"/>
  <c r="G1123" i="5"/>
  <c r="G4354" i="5"/>
  <c r="G6434" i="5"/>
  <c r="G8431" i="5"/>
  <c r="G2315" i="5"/>
  <c r="G5230" i="5"/>
  <c r="G7506" i="5"/>
  <c r="G1443" i="5"/>
  <c r="G4999" i="5"/>
  <c r="G7352" i="5"/>
  <c r="G955" i="5"/>
  <c r="G4525" i="5"/>
  <c r="G3866" i="5"/>
  <c r="G6784" i="5"/>
  <c r="G590" i="5"/>
  <c r="G4721" i="5"/>
  <c r="G7490" i="5"/>
  <c r="G1951" i="5"/>
  <c r="G5027" i="5"/>
  <c r="G1697" i="5"/>
  <c r="G5591" i="5"/>
  <c r="G8357" i="5"/>
  <c r="G4351" i="5"/>
  <c r="G7169" i="5"/>
  <c r="G2066" i="5"/>
  <c r="G6054" i="5"/>
  <c r="G8681" i="5"/>
  <c r="G5578" i="5"/>
  <c r="G8373" i="5"/>
  <c r="G5086" i="5"/>
  <c r="G8233" i="5"/>
  <c r="G4735" i="5"/>
  <c r="G8283" i="5"/>
  <c r="G4954" i="5"/>
  <c r="G8236" i="5"/>
  <c r="G5035" i="5"/>
  <c r="G7778" i="5"/>
  <c r="G4446" i="5"/>
  <c r="G7830" i="5"/>
  <c r="G5616" i="5"/>
  <c r="G3588" i="5"/>
  <c r="G8523" i="5"/>
  <c r="G7248" i="5"/>
  <c r="G5907" i="5"/>
  <c r="G3461" i="5"/>
  <c r="G8740" i="5"/>
  <c r="G6538" i="5"/>
  <c r="G4682" i="5"/>
  <c r="G3784" i="5"/>
  <c r="G5571" i="5"/>
  <c r="G4890" i="5"/>
  <c r="G1095" i="5"/>
  <c r="G130" i="5"/>
  <c r="G1867" i="5"/>
  <c r="G626" i="5"/>
  <c r="G3454" i="5"/>
  <c r="G2118" i="5"/>
  <c r="G4949" i="5"/>
  <c r="G2483" i="5"/>
  <c r="G5447" i="5"/>
  <c r="G1519" i="5"/>
  <c r="G4372" i="5"/>
  <c r="G6840" i="5"/>
  <c r="G2116" i="5"/>
  <c r="G4239" i="5"/>
  <c r="G6631" i="5"/>
  <c r="G1495" i="5"/>
  <c r="G4428" i="5"/>
  <c r="G360" i="5"/>
  <c r="G3263" i="5"/>
  <c r="G5841" i="5"/>
  <c r="G8090" i="5"/>
  <c r="G1692" i="5"/>
  <c r="G193" i="5"/>
  <c r="G3355" i="5"/>
  <c r="G5372" i="5"/>
  <c r="G7612" i="5"/>
  <c r="G1104" i="5"/>
  <c r="G4163" i="5"/>
  <c r="G6709" i="5"/>
  <c r="G8734" i="5"/>
  <c r="G3033" i="5"/>
  <c r="G946" i="5"/>
  <c r="G4228" i="5"/>
  <c r="G6492" i="5"/>
  <c r="G8358" i="5"/>
  <c r="G3375" i="5"/>
  <c r="G5914" i="5"/>
  <c r="G8173" i="5"/>
  <c r="G2486" i="5"/>
  <c r="G3647" i="5"/>
  <c r="G6195" i="5"/>
  <c r="G8271" i="5"/>
  <c r="G2849" i="5"/>
  <c r="G5655" i="5"/>
  <c r="G8069" i="5"/>
  <c r="G2431" i="5"/>
  <c r="G5817" i="5"/>
  <c r="G8232" i="5"/>
  <c r="G2444" i="5"/>
  <c r="G5533" i="5"/>
  <c r="G7443" i="5"/>
  <c r="G426" i="5"/>
  <c r="G3708" i="5"/>
  <c r="G5975" i="5"/>
  <c r="G8366" i="5"/>
  <c r="G3372" i="5"/>
  <c r="G6026" i="5"/>
  <c r="G7881" i="5"/>
  <c r="G2901" i="5"/>
  <c r="G1493" i="5"/>
  <c r="G5324" i="5"/>
  <c r="G7794" i="5"/>
  <c r="G2917" i="5"/>
  <c r="G6091" i="5"/>
  <c r="G8425" i="5"/>
  <c r="G3173" i="5"/>
  <c r="G6293" i="5"/>
  <c r="G3748" i="5"/>
  <c r="G7202" i="5"/>
  <c r="G1377" i="5"/>
  <c r="G5653" i="5"/>
  <c r="G8444" i="5"/>
  <c r="G4356" i="5"/>
  <c r="G7391" i="5"/>
  <c r="G1938" i="5"/>
  <c r="G6737" i="5"/>
  <c r="G2146" i="5"/>
  <c r="G6796" i="5"/>
  <c r="G2156" i="5"/>
  <c r="G6576" i="5"/>
  <c r="G2059" i="5"/>
  <c r="G6635" i="5"/>
  <c r="G1969" i="5"/>
  <c r="G6306" i="5"/>
  <c r="G1247" i="5"/>
  <c r="G6191" i="5"/>
  <c r="G1826" i="5"/>
  <c r="G8230" i="5"/>
  <c r="G6323" i="5"/>
  <c r="G4068" i="5"/>
  <c r="G1575" i="5"/>
  <c r="G7834" i="5"/>
  <c r="G6675" i="5"/>
  <c r="G3242" i="5"/>
  <c r="G442" i="5"/>
  <c r="G7270" i="5"/>
  <c r="G7800" i="5"/>
  <c r="G8413" i="5"/>
  <c r="G7788" i="5"/>
  <c r="G75" i="5"/>
  <c r="G148" i="5"/>
  <c r="G1975" i="5"/>
  <c r="G817" i="5"/>
  <c r="G3472" i="5"/>
  <c r="G2160" i="5"/>
  <c r="G5111" i="5"/>
  <c r="G2505" i="5"/>
  <c r="G5466" i="5"/>
  <c r="G1565" i="5"/>
  <c r="G4453" i="5"/>
  <c r="G7020" i="5"/>
  <c r="G2142" i="5"/>
  <c r="G4340" i="5"/>
  <c r="G6739" i="5"/>
  <c r="G1623" i="5"/>
  <c r="G4472" i="5"/>
  <c r="G390" i="5"/>
  <c r="G3290" i="5"/>
  <c r="G6098" i="5"/>
  <c r="G8108" i="5"/>
  <c r="G1719" i="5"/>
  <c r="G313" i="5"/>
  <c r="G3383" i="5"/>
  <c r="G5636" i="5"/>
  <c r="G7666" i="5"/>
  <c r="G1139" i="5"/>
  <c r="G4649" i="5"/>
  <c r="G6731" i="5"/>
  <c r="G323" i="5"/>
  <c r="G3097" i="5"/>
  <c r="G983" i="5"/>
  <c r="G4444" i="5"/>
  <c r="G6537" i="5"/>
  <c r="G8622" i="5"/>
  <c r="G3450" i="5"/>
  <c r="G5996" i="5"/>
  <c r="G8219" i="5"/>
  <c r="G2523" i="5"/>
  <c r="G3682" i="5"/>
  <c r="G6273" i="5"/>
  <c r="G8293" i="5"/>
  <c r="G2885" i="5"/>
  <c r="G5982" i="5"/>
  <c r="G8092" i="5"/>
  <c r="G2979" i="5"/>
  <c r="G6176" i="5"/>
  <c r="G8259" i="5"/>
  <c r="G2895" i="5"/>
  <c r="G5565" i="5"/>
  <c r="G7472" i="5"/>
  <c r="G195" i="5"/>
  <c r="G3754" i="5"/>
  <c r="G6441" i="5"/>
  <c r="G8610" i="5"/>
  <c r="G3429" i="5"/>
  <c r="G6097" i="5"/>
  <c r="G8161" i="5"/>
  <c r="G2956" i="5"/>
  <c r="G1642" i="5"/>
  <c r="G5454" i="5"/>
  <c r="G7930" i="5"/>
  <c r="G2975" i="5"/>
  <c r="G6291" i="5"/>
  <c r="G8462" i="5"/>
  <c r="G3420" i="5"/>
  <c r="G6331" i="5"/>
  <c r="G3890" i="5"/>
  <c r="G7245" i="5"/>
  <c r="G1720" i="5"/>
  <c r="G5704" i="5"/>
  <c r="G8603" i="5"/>
  <c r="G4419" i="5"/>
  <c r="G7553" i="5"/>
  <c r="G2143" i="5"/>
  <c r="G6908" i="5"/>
  <c r="G904" i="5"/>
  <c r="G2767" i="5"/>
  <c r="G2536" i="5"/>
  <c r="G1674" i="5"/>
  <c r="G5219" i="5"/>
  <c r="G3468" i="5"/>
  <c r="G6117" i="5"/>
  <c r="G3539" i="5"/>
  <c r="G6354" i="5"/>
  <c r="G2208" i="5"/>
  <c r="G5168" i="5"/>
  <c r="G7369" i="5"/>
  <c r="G3486" i="5"/>
  <c r="G1943" i="5"/>
  <c r="G3479" i="5"/>
  <c r="G6673" i="5"/>
  <c r="G59" i="5"/>
  <c r="G3373" i="5"/>
  <c r="G2545" i="5"/>
  <c r="G5658" i="5"/>
  <c r="G7936" i="5"/>
  <c r="G2570" i="5"/>
  <c r="G5725" i="5"/>
  <c r="G8633" i="5"/>
  <c r="G3291" i="5"/>
  <c r="G2052" i="5"/>
  <c r="G5211" i="5"/>
  <c r="G7893" i="5"/>
  <c r="G2441" i="5"/>
  <c r="G6023" i="5"/>
  <c r="G198" i="5"/>
  <c r="G1718" i="5"/>
  <c r="G5458" i="5"/>
  <c r="G7929" i="5"/>
  <c r="G3197" i="5"/>
  <c r="G6431" i="5"/>
  <c r="G143" i="5"/>
  <c r="G4924" i="5"/>
  <c r="G8012" i="5"/>
  <c r="G3084" i="5"/>
  <c r="G6020" i="5"/>
  <c r="G8021" i="5"/>
  <c r="G2489" i="5"/>
  <c r="G5831" i="5"/>
  <c r="G8672" i="5"/>
  <c r="G3998" i="5"/>
  <c r="G7075" i="5"/>
  <c r="G1205" i="5"/>
  <c r="G656" i="5"/>
  <c r="G5539" i="5"/>
  <c r="G8416" i="5"/>
  <c r="G4200" i="5"/>
  <c r="G7595" i="5"/>
  <c r="G2853" i="5"/>
  <c r="G6411" i="5"/>
  <c r="G4955" i="5"/>
  <c r="G8084" i="5"/>
  <c r="G4478" i="5"/>
  <c r="G7824" i="5"/>
  <c r="G4484" i="5"/>
  <c r="G7942" i="5"/>
  <c r="G4719" i="5"/>
  <c r="G387" i="5"/>
  <c r="G5878" i="5"/>
  <c r="G1533" i="5"/>
  <c r="G7077" i="5"/>
  <c r="G2854" i="5"/>
  <c r="G7491" i="5"/>
  <c r="G3834" i="5"/>
  <c r="G7732" i="5"/>
  <c r="G5169" i="5"/>
  <c r="G8619" i="5"/>
  <c r="G7383" i="5"/>
  <c r="G6748" i="5"/>
  <c r="G5254" i="5"/>
  <c r="G3449" i="5"/>
  <c r="G1408" i="5"/>
  <c r="G8321" i="5"/>
  <c r="G7565" i="5"/>
  <c r="G6539" i="5"/>
  <c r="G6956" i="5"/>
  <c r="G940" i="5"/>
  <c r="G2803" i="5"/>
  <c r="G2572" i="5"/>
  <c r="G2078" i="5"/>
  <c r="G5237" i="5"/>
  <c r="G3491" i="5"/>
  <c r="G6171" i="5"/>
  <c r="G3563" i="5"/>
  <c r="G6768" i="5"/>
  <c r="G2390" i="5"/>
  <c r="G5188" i="5"/>
  <c r="G7405" i="5"/>
  <c r="G3538" i="5"/>
  <c r="G2020" i="5"/>
  <c r="G3792" i="5"/>
  <c r="G6693" i="5"/>
  <c r="G88" i="5"/>
  <c r="G96" i="5"/>
  <c r="G2841" i="5"/>
  <c r="G5723" i="5"/>
  <c r="G8026" i="5"/>
  <c r="G2634" i="5"/>
  <c r="G6158" i="5"/>
  <c r="G8673" i="5"/>
  <c r="G3609" i="5"/>
  <c r="G2085" i="5"/>
  <c r="G5236" i="5"/>
  <c r="G8095" i="5"/>
  <c r="G2755" i="5"/>
  <c r="G6368" i="5"/>
  <c r="G257" i="5"/>
  <c r="G1760" i="5"/>
  <c r="G5651" i="5"/>
  <c r="G8065" i="5"/>
  <c r="G3507" i="5"/>
  <c r="G6483" i="5"/>
  <c r="G216" i="5"/>
  <c r="G5181" i="5"/>
  <c r="G8040" i="5"/>
  <c r="G3270" i="5"/>
  <c r="G6053" i="5"/>
  <c r="G8130" i="5"/>
  <c r="G2548" i="5"/>
  <c r="G5867" i="5"/>
  <c r="G8736" i="5"/>
  <c r="G4040" i="5"/>
  <c r="G7108" i="5"/>
  <c r="G1621" i="5"/>
  <c r="G748" i="5"/>
  <c r="G5582" i="5"/>
  <c r="G8554" i="5"/>
  <c r="G4620" i="5"/>
  <c r="G7628" i="5"/>
  <c r="G2981" i="5"/>
  <c r="G6839" i="5"/>
  <c r="G5012" i="5"/>
  <c r="G8280" i="5"/>
  <c r="G4668" i="5"/>
  <c r="G7861" i="5"/>
  <c r="G4600" i="5"/>
  <c r="G8019" i="5"/>
  <c r="G4802" i="5"/>
  <c r="G1008" i="5"/>
  <c r="G6234" i="5"/>
  <c r="G1647" i="5"/>
  <c r="G7129" i="5"/>
  <c r="G2942" i="5"/>
  <c r="G7537" i="5"/>
  <c r="G3913" i="5"/>
  <c r="G8527" i="5"/>
  <c r="G5289" i="5"/>
  <c r="G8665" i="5"/>
  <c r="G7530" i="5"/>
  <c r="G6828" i="5"/>
  <c r="G5443" i="5"/>
  <c r="G4069" i="5"/>
  <c r="G1716" i="5"/>
  <c r="G27" i="5"/>
  <c r="G7845" i="5"/>
  <c r="G6614" i="5"/>
  <c r="G7458" i="5"/>
  <c r="G2498" i="5"/>
  <c r="G1615" i="5"/>
  <c r="G1042" i="5"/>
  <c r="G126" i="5"/>
  <c r="G3636" i="5"/>
  <c r="G1689" i="5"/>
  <c r="G4971" i="5"/>
  <c r="G2041" i="5"/>
  <c r="G5321" i="5"/>
  <c r="G597" i="5"/>
  <c r="G3914" i="5"/>
  <c r="G6577" i="5"/>
  <c r="G1750" i="5"/>
  <c r="G403" i="5"/>
  <c r="G1688" i="5"/>
  <c r="G5225" i="5"/>
  <c r="G7676" i="5"/>
  <c r="G1806" i="5"/>
  <c r="G1385" i="5"/>
  <c r="G4388" i="5"/>
  <c r="G6965" i="5"/>
  <c r="G630" i="5"/>
  <c r="G4730" i="5"/>
  <c r="G7392" i="5"/>
  <c r="G1184" i="5"/>
  <c r="G4951" i="5"/>
  <c r="G4066" i="5"/>
  <c r="G6856" i="5"/>
  <c r="G744" i="5"/>
  <c r="G4826" i="5"/>
  <c r="G7464" i="5"/>
  <c r="G2206" i="5"/>
  <c r="G3749" i="5"/>
  <c r="G6683" i="5"/>
  <c r="G806" i="5"/>
  <c r="G5056" i="5"/>
  <c r="G7841" i="5"/>
  <c r="G3118" i="5"/>
  <c r="G6949" i="5"/>
  <c r="G736" i="5"/>
  <c r="G4587" i="5"/>
  <c r="G7140" i="5"/>
  <c r="G351" i="5"/>
  <c r="G4728" i="5"/>
  <c r="G7473" i="5"/>
  <c r="G2275" i="5"/>
  <c r="G5693" i="5"/>
  <c r="G8406" i="5"/>
  <c r="G3726" i="5"/>
  <c r="G3809" i="5"/>
  <c r="G6980" i="5"/>
  <c r="G1945" i="5"/>
  <c r="G6447" i="5"/>
  <c r="G591" i="5"/>
  <c r="G4980" i="5"/>
  <c r="G2466" i="5"/>
  <c r="G6608" i="5"/>
  <c r="G2062" i="5"/>
  <c r="G6946" i="5"/>
  <c r="G1988" i="5"/>
  <c r="G6532" i="5"/>
  <c r="G1737" i="5"/>
  <c r="G7484" i="5"/>
  <c r="G3805" i="5"/>
  <c r="G7955" i="5"/>
  <c r="G4650" i="5"/>
  <c r="G8701" i="5"/>
  <c r="G5647" i="5"/>
  <c r="G804" i="5"/>
  <c r="G6749" i="5"/>
  <c r="G2582" i="5"/>
  <c r="G7355" i="5"/>
  <c r="G4844" i="5"/>
  <c r="G2603" i="5"/>
  <c r="G1569" i="5"/>
  <c r="G8169" i="5"/>
  <c r="G6929" i="5"/>
  <c r="G4023" i="5"/>
  <c r="G890" i="5"/>
  <c r="G1114" i="5"/>
  <c r="G1026" i="5"/>
  <c r="G4895" i="5"/>
  <c r="G3961" i="5"/>
  <c r="G1427" i="5"/>
  <c r="G5502" i="5"/>
  <c r="G1369" i="5"/>
  <c r="G5067" i="5"/>
  <c r="G795" i="5"/>
  <c r="G4813" i="5"/>
  <c r="G2003" i="5"/>
  <c r="G5712" i="5"/>
  <c r="G8774" i="5"/>
  <c r="G428" i="5"/>
  <c r="G3828" i="5"/>
  <c r="G7026" i="5"/>
  <c r="G2277" i="5"/>
  <c r="G5699" i="5"/>
  <c r="G559" i="5"/>
  <c r="G4521" i="5"/>
  <c r="G4120" i="5"/>
  <c r="G7335" i="5"/>
  <c r="G2363" i="5"/>
  <c r="G6830" i="5"/>
  <c r="G1792" i="5"/>
  <c r="G4152" i="5"/>
  <c r="G7471" i="5"/>
  <c r="G2769" i="5"/>
  <c r="G6943" i="5"/>
  <c r="G2330" i="5"/>
  <c r="G6978" i="5"/>
  <c r="G1710" i="5"/>
  <c r="G5728" i="5"/>
  <c r="G8623" i="5"/>
  <c r="G4028" i="5"/>
  <c r="G7536" i="5"/>
  <c r="G2899" i="5"/>
  <c r="G6797" i="5"/>
  <c r="G2043" i="5"/>
  <c r="G2758" i="5"/>
  <c r="G7136" i="5"/>
  <c r="G3234" i="5"/>
  <c r="G7526" i="5"/>
  <c r="G4047" i="5"/>
  <c r="G994" i="5"/>
  <c r="G6887" i="5"/>
  <c r="G3568" i="5"/>
  <c r="G7783" i="5"/>
  <c r="G5244" i="5"/>
  <c r="G774" i="5"/>
  <c r="G7577" i="5"/>
  <c r="G5015" i="5"/>
  <c r="G1425" i="5"/>
  <c r="G7337" i="5"/>
  <c r="G5017" i="5"/>
  <c r="G1040" i="5"/>
  <c r="G7191" i="5"/>
  <c r="G5100" i="5"/>
  <c r="G2134" i="5"/>
  <c r="G1851" i="5"/>
  <c r="G1698" i="5"/>
  <c r="G1703" i="5"/>
  <c r="G1274" i="5"/>
  <c r="G1153" i="5"/>
  <c r="G8688" i="5"/>
  <c r="G8412" i="5"/>
  <c r="G4014" i="5"/>
  <c r="G8070" i="5"/>
  <c r="G947" i="5"/>
  <c r="G1132" i="5"/>
  <c r="G1308" i="5"/>
  <c r="G141" i="5"/>
  <c r="G4075" i="5"/>
  <c r="G1473" i="5"/>
  <c r="G5522" i="5"/>
  <c r="G1437" i="5"/>
  <c r="G5450" i="5"/>
  <c r="G848" i="5"/>
  <c r="G79" i="5"/>
  <c r="G2316" i="5"/>
  <c r="G6120" i="5"/>
  <c r="G456" i="5"/>
  <c r="G461" i="5"/>
  <c r="G3854" i="5"/>
  <c r="G7371" i="5"/>
  <c r="G2308" i="5"/>
  <c r="G6206" i="5"/>
  <c r="G446" i="5"/>
  <c r="G4765" i="5"/>
  <c r="G4552" i="5"/>
  <c r="G7589" i="5"/>
  <c r="G2830" i="5"/>
  <c r="G6854" i="5"/>
  <c r="G1835" i="5"/>
  <c r="G4313" i="5"/>
  <c r="G7518" i="5"/>
  <c r="G3583" i="5"/>
  <c r="G7071" i="5"/>
  <c r="G2380" i="5"/>
  <c r="G7070" i="5"/>
  <c r="G1980" i="5"/>
  <c r="G6088" i="5"/>
  <c r="G8759" i="5"/>
  <c r="G4161" i="5"/>
  <c r="G7627" i="5"/>
  <c r="G3478" i="5"/>
  <c r="G7384" i="5"/>
  <c r="G2226" i="5"/>
  <c r="G2819" i="5"/>
  <c r="G7406" i="5"/>
  <c r="G3825" i="5"/>
  <c r="G7804" i="5"/>
  <c r="G4099" i="5"/>
  <c r="G1782" i="5"/>
  <c r="G7287" i="5"/>
  <c r="G3703" i="5"/>
  <c r="G8135" i="5"/>
  <c r="G5403" i="5"/>
  <c r="G1524" i="5"/>
  <c r="G7809" i="5"/>
  <c r="G5149" i="5"/>
  <c r="G2459" i="5"/>
  <c r="G7394" i="5"/>
  <c r="G5474" i="5"/>
  <c r="G2272" i="5"/>
  <c r="G7543" i="5"/>
  <c r="G5357" i="5"/>
  <c r="G2598" i="5"/>
  <c r="G2005" i="5"/>
  <c r="G2009" i="5"/>
  <c r="G2013" i="5"/>
  <c r="G3072" i="5"/>
  <c r="G1284" i="5"/>
  <c r="G628" i="5"/>
  <c r="G8488" i="5"/>
  <c r="G4763" i="5"/>
  <c r="G7902" i="5"/>
  <c r="G5516" i="5"/>
  <c r="G146" i="5"/>
  <c r="G340" i="5"/>
  <c r="G728" i="5"/>
  <c r="G210" i="5"/>
  <c r="G4551" i="5"/>
  <c r="G3131" i="5"/>
  <c r="G7164" i="5"/>
  <c r="G3525" i="5"/>
  <c r="G7081" i="5"/>
  <c r="G4155" i="5"/>
  <c r="G1629" i="5"/>
  <c r="G6450" i="5"/>
  <c r="G1203" i="5"/>
  <c r="G1500" i="5"/>
  <c r="G5348" i="5"/>
  <c r="G8782" i="5"/>
  <c r="G4811" i="5"/>
  <c r="G8329" i="5"/>
  <c r="G4277" i="5"/>
  <c r="G4634" i="5"/>
  <c r="G8277" i="5"/>
  <c r="G4045" i="5"/>
  <c r="G8150" i="5"/>
  <c r="G2091" i="5"/>
  <c r="G6529" i="5"/>
  <c r="G2181" i="5"/>
  <c r="G6918" i="5"/>
  <c r="G3705" i="5"/>
  <c r="G7739" i="5"/>
  <c r="G3839" i="5"/>
  <c r="G7172" i="5"/>
  <c r="G2201" i="5"/>
  <c r="G6857" i="5"/>
  <c r="G2558" i="5"/>
  <c r="G6623" i="5"/>
  <c r="G3216" i="5"/>
  <c r="G4237" i="5"/>
  <c r="G8588" i="5"/>
  <c r="G5553" i="5"/>
  <c r="G1014" i="5"/>
  <c r="G6994" i="5"/>
  <c r="G6376" i="5"/>
  <c r="G3499" i="5"/>
  <c r="G81" i="5"/>
  <c r="G6344" i="5"/>
  <c r="G3804" i="5"/>
  <c r="G1332" i="5"/>
  <c r="G7814" i="5"/>
  <c r="G6123" i="5"/>
  <c r="G4366" i="5"/>
  <c r="G560" i="5"/>
  <c r="G7683" i="5"/>
  <c r="G6258" i="5"/>
  <c r="G5521" i="5"/>
  <c r="G6244" i="5"/>
  <c r="G7158" i="5"/>
  <c r="G8032" i="5"/>
  <c r="G7979" i="5"/>
  <c r="G8545" i="5"/>
  <c r="G875" i="5"/>
  <c r="G7365" i="5"/>
  <c r="G3521" i="5"/>
  <c r="G4608" i="5"/>
  <c r="G165" i="5"/>
  <c r="G607" i="5"/>
  <c r="G1329" i="5"/>
  <c r="G573" i="5"/>
  <c r="G5428" i="5"/>
  <c r="G3198" i="5"/>
  <c r="G68" i="5"/>
  <c r="G3976" i="5"/>
  <c r="G7099" i="5"/>
  <c r="G4314" i="5"/>
  <c r="G2344" i="5"/>
  <c r="G6713" i="5"/>
  <c r="G1375" i="5"/>
  <c r="G1614" i="5"/>
  <c r="G6066" i="5"/>
  <c r="G398" i="5"/>
  <c r="G5251" i="5"/>
  <c r="G8714" i="5"/>
  <c r="G4792" i="5"/>
  <c r="G4688" i="5"/>
  <c r="G8298" i="5"/>
  <c r="G4662" i="5"/>
  <c r="G8401" i="5"/>
  <c r="G2170" i="5"/>
  <c r="G6657" i="5"/>
  <c r="G2221" i="5"/>
  <c r="G7226" i="5"/>
  <c r="G3830" i="5"/>
  <c r="G7767" i="5"/>
  <c r="G3882" i="5"/>
  <c r="G7665" i="5"/>
  <c r="G2377" i="5"/>
  <c r="G6927" i="5"/>
  <c r="G2620" i="5"/>
  <c r="G7417" i="5"/>
  <c r="G3586" i="5"/>
  <c r="G4503" i="5"/>
  <c r="G8659" i="5"/>
  <c r="G5594" i="5"/>
  <c r="G2097" i="5"/>
  <c r="G53" i="5"/>
  <c r="G6466" i="5"/>
  <c r="G3775" i="5"/>
  <c r="G191" i="5"/>
  <c r="G6809" i="5"/>
  <c r="G4339" i="5"/>
  <c r="G2053" i="5"/>
  <c r="G7999" i="5"/>
  <c r="G6352" i="5"/>
  <c r="G4505" i="5"/>
  <c r="G2365" i="5"/>
  <c r="G8574" i="5"/>
  <c r="G6362" i="5"/>
  <c r="G5875" i="5"/>
  <c r="G6921" i="5"/>
  <c r="G7402" i="5"/>
  <c r="G8112" i="5"/>
  <c r="G8039" i="5"/>
  <c r="G2228" i="5"/>
  <c r="G1177" i="5"/>
  <c r="G7947" i="5"/>
  <c r="G3254" i="5"/>
  <c r="G4385" i="5"/>
  <c r="G547" i="5"/>
  <c r="G836" i="5"/>
  <c r="G1512" i="5"/>
  <c r="G618" i="5"/>
  <c r="G5485" i="5"/>
  <c r="G3494" i="5"/>
  <c r="G117" i="5"/>
  <c r="G4159" i="5"/>
  <c r="G7261" i="5"/>
  <c r="G4791" i="5"/>
  <c r="G2640" i="5"/>
  <c r="G6875" i="5"/>
  <c r="G1576" i="5"/>
  <c r="G1900" i="5"/>
  <c r="G6150" i="5"/>
  <c r="G515" i="5"/>
  <c r="G5277" i="5"/>
  <c r="G519" i="5"/>
  <c r="G139" i="5"/>
  <c r="G5135" i="5"/>
  <c r="G8318" i="5"/>
  <c r="G5013" i="5"/>
  <c r="G8424" i="5"/>
  <c r="G2296" i="5"/>
  <c r="G7170" i="5"/>
  <c r="G2304" i="5"/>
  <c r="G7328" i="5"/>
  <c r="G3911" i="5"/>
  <c r="G8068" i="5"/>
  <c r="G4236" i="5"/>
  <c r="G7719" i="5"/>
  <c r="G2771" i="5"/>
  <c r="G7100" i="5"/>
  <c r="G2845" i="5"/>
  <c r="G7450" i="5"/>
  <c r="G3629" i="5"/>
  <c r="G4603" i="5"/>
  <c r="G319" i="5"/>
  <c r="G6409" i="5"/>
  <c r="G2168" i="5"/>
  <c r="G266" i="5"/>
  <c r="G6563" i="5"/>
  <c r="G4415" i="5"/>
  <c r="G314" i="5"/>
  <c r="G6852" i="5"/>
  <c r="G4491" i="5"/>
  <c r="G2933" i="5"/>
  <c r="G8190" i="5"/>
  <c r="G6406" i="5"/>
  <c r="G4889" i="5"/>
  <c r="G2953" i="5"/>
  <c r="G8618" i="5"/>
  <c r="G6418" i="5"/>
  <c r="G6057" i="5"/>
  <c r="G7082" i="5"/>
  <c r="G7833" i="5"/>
  <c r="G8315" i="5"/>
  <c r="G440" i="5"/>
  <c r="G2391" i="5"/>
  <c r="G3557" i="5"/>
  <c r="G8073" i="5"/>
  <c r="G2998" i="5"/>
  <c r="G166" i="5"/>
  <c r="G1636" i="5"/>
  <c r="G3111" i="5"/>
  <c r="G2290" i="5"/>
  <c r="G1359" i="5"/>
  <c r="G6300" i="5"/>
  <c r="G4179" i="5"/>
  <c r="G1317" i="5"/>
  <c r="G1558" i="5"/>
  <c r="G5178" i="5"/>
  <c r="G608" i="5"/>
  <c r="G1931" i="5"/>
  <c r="G6500" i="5"/>
  <c r="G3218" i="5"/>
  <c r="G7580" i="5"/>
  <c r="G3696" i="5"/>
  <c r="G5186" i="5"/>
  <c r="G696" i="5"/>
  <c r="G6547" i="5"/>
  <c r="G463" i="5"/>
  <c r="G5922" i="5"/>
  <c r="G3993" i="5"/>
  <c r="G8114" i="5"/>
  <c r="G5588" i="5"/>
  <c r="G1655" i="5"/>
  <c r="G6954" i="5"/>
  <c r="G3096" i="5"/>
  <c r="G7967" i="5"/>
  <c r="G5081" i="5"/>
  <c r="G383" i="5"/>
  <c r="G3208" i="5"/>
  <c r="G692" i="5"/>
  <c r="G6838" i="5"/>
  <c r="G4886" i="5"/>
  <c r="G4901" i="5"/>
  <c r="G1983" i="5"/>
  <c r="G537" i="5"/>
  <c r="G7632" i="5"/>
  <c r="G6686" i="5"/>
  <c r="G6689" i="5"/>
  <c r="G5340" i="5"/>
  <c r="G5528" i="5"/>
  <c r="G3986" i="5"/>
  <c r="G2667" i="5"/>
  <c r="G722" i="5"/>
  <c r="G4626" i="5"/>
  <c r="G8110" i="5"/>
  <c r="G3852" i="5"/>
  <c r="G5665" i="5"/>
  <c r="G6705" i="5"/>
  <c r="G5692" i="5"/>
  <c r="G7651" i="5"/>
  <c r="G2140" i="5"/>
  <c r="G3212" i="5"/>
  <c r="G3426" i="5"/>
  <c r="G2404" i="5"/>
  <c r="G262" i="5"/>
  <c r="G4683" i="5"/>
  <c r="G2006" i="5"/>
  <c r="G513" i="5"/>
  <c r="G5384" i="5"/>
  <c r="G1748" i="5"/>
  <c r="G2978" i="5"/>
  <c r="G7409" i="5"/>
  <c r="G3542" i="5"/>
  <c r="G8005" i="5"/>
  <c r="G259" i="5"/>
  <c r="G5976" i="5"/>
  <c r="G1211" i="5"/>
  <c r="G7292" i="5"/>
  <c r="G1056" i="5"/>
  <c r="G7273" i="5"/>
  <c r="G4187" i="5"/>
  <c r="G8547" i="5"/>
  <c r="G6393" i="5"/>
  <c r="G3318" i="5"/>
  <c r="G7747" i="5"/>
  <c r="G3984" i="5"/>
  <c r="G8182" i="5"/>
  <c r="G5473" i="5"/>
  <c r="G1807" i="5"/>
  <c r="G4814" i="5"/>
  <c r="G1658" i="5"/>
  <c r="G7977" i="5"/>
  <c r="G5596" i="5"/>
  <c r="G5538" i="5"/>
  <c r="G4729" i="5"/>
  <c r="G2152" i="5"/>
  <c r="G8330" i="5"/>
  <c r="G7996" i="5"/>
  <c r="G7076" i="5"/>
  <c r="G7234" i="5"/>
  <c r="G6412" i="5"/>
  <c r="G5222" i="5"/>
  <c r="G3745" i="5"/>
  <c r="G4264" i="5"/>
  <c r="G7156" i="5"/>
  <c r="G578" i="5"/>
  <c r="G5068" i="5"/>
  <c r="G6100" i="5"/>
  <c r="G7709" i="5"/>
  <c r="G8178" i="5"/>
  <c r="G7103" i="5"/>
  <c r="G562" i="5"/>
  <c r="G1708" i="5"/>
  <c r="G3132" i="5"/>
  <c r="G2847" i="5"/>
  <c r="G1609" i="5"/>
  <c r="G6804" i="5"/>
  <c r="G4199" i="5"/>
  <c r="G1341" i="5"/>
  <c r="G1610" i="5"/>
  <c r="G5203" i="5"/>
  <c r="G761" i="5"/>
  <c r="G1961" i="5"/>
  <c r="G6824" i="5"/>
  <c r="G3249" i="5"/>
  <c r="G7863" i="5"/>
  <c r="G3753" i="5"/>
  <c r="G5639" i="5"/>
  <c r="G1090" i="5"/>
  <c r="G6752" i="5"/>
  <c r="G927" i="5"/>
  <c r="G6298" i="5"/>
  <c r="G4125" i="5"/>
  <c r="G8205" i="5"/>
  <c r="G5688" i="5"/>
  <c r="G2081" i="5"/>
  <c r="G6987" i="5"/>
  <c r="G3146" i="5"/>
  <c r="G7998" i="5"/>
  <c r="G5356" i="5"/>
  <c r="G824" i="5"/>
  <c r="G3919" i="5"/>
  <c r="G1233" i="5"/>
  <c r="G6911" i="5"/>
  <c r="G4936" i="5"/>
  <c r="G5064" i="5"/>
  <c r="G2474" i="5"/>
  <c r="G945" i="5"/>
  <c r="G7671" i="5"/>
  <c r="G7230" i="5"/>
  <c r="G6850" i="5"/>
  <c r="G5407" i="5"/>
  <c r="G5711" i="5"/>
  <c r="G5096" i="5"/>
  <c r="G2863" i="5"/>
  <c r="G3934" i="5"/>
  <c r="G5714" i="5"/>
  <c r="G8454" i="5"/>
  <c r="G4317" i="5"/>
  <c r="G5742" i="5"/>
  <c r="G7113" i="5"/>
  <c r="G5859" i="5"/>
  <c r="G7520" i="5"/>
  <c r="G580" i="5"/>
  <c r="G1960" i="5"/>
  <c r="G3172" i="5"/>
  <c r="G2869" i="5"/>
  <c r="G2063" i="5"/>
  <c r="G7056" i="5"/>
  <c r="G4642" i="5"/>
  <c r="G1725" i="5"/>
  <c r="G2197" i="5"/>
  <c r="G5360" i="5"/>
  <c r="G1117" i="5"/>
  <c r="G2490" i="5"/>
  <c r="G6905" i="5"/>
  <c r="G3315" i="5"/>
  <c r="G7884" i="5"/>
  <c r="G4251" i="5"/>
  <c r="G5952" i="5"/>
  <c r="G1169" i="5"/>
  <c r="G6881" i="5"/>
  <c r="G1015" i="5"/>
  <c r="G6453" i="5"/>
  <c r="G4156" i="5"/>
  <c r="G8456" i="5"/>
  <c r="G6239" i="5"/>
  <c r="G2192" i="5"/>
  <c r="G7109" i="5"/>
  <c r="G3466" i="5"/>
  <c r="G8058" i="5"/>
  <c r="G5436" i="5"/>
  <c r="G1082" i="5"/>
  <c r="G3974" i="5"/>
  <c r="G1584" i="5"/>
  <c r="G7340" i="5"/>
  <c r="G5380" i="5"/>
  <c r="G5488" i="5"/>
  <c r="G2812" i="5"/>
  <c r="G1821" i="5"/>
  <c r="G8292" i="5"/>
  <c r="G7858" i="5"/>
  <c r="G6909" i="5"/>
  <c r="G5823" i="5"/>
  <c r="G6010" i="5"/>
  <c r="G5158" i="5"/>
  <c r="G3141" i="5"/>
  <c r="G4036" i="5"/>
  <c r="G6155" i="5"/>
  <c r="G8534" i="5"/>
  <c r="G4987" i="5"/>
  <c r="G6019" i="5"/>
  <c r="G7425" i="5"/>
  <c r="G6557" i="5"/>
  <c r="G7252" i="5"/>
  <c r="G661" i="5"/>
  <c r="G2644" i="5"/>
  <c r="G187" i="5"/>
  <c r="G901" i="5"/>
  <c r="G574" i="5"/>
  <c r="G5949" i="5"/>
  <c r="G727" i="5"/>
  <c r="G4353" i="5"/>
  <c r="G2699" i="5"/>
  <c r="G4821" i="5"/>
  <c r="G1793" i="5"/>
  <c r="G8248" i="5"/>
  <c r="G2257" i="5"/>
  <c r="G7751" i="5"/>
  <c r="G5888" i="5"/>
  <c r="G3035" i="5"/>
  <c r="G468" i="5"/>
  <c r="G7354" i="5"/>
  <c r="G6700" i="5"/>
  <c r="G5045" i="5"/>
  <c r="G657" i="5"/>
  <c r="G7689" i="5"/>
  <c r="G6279" i="5"/>
  <c r="G194" i="5"/>
  <c r="G8033" i="5"/>
  <c r="G8184" i="5"/>
  <c r="G810" i="5"/>
  <c r="G8629" i="5"/>
  <c r="G8757" i="5"/>
  <c r="G1626" i="5"/>
  <c r="G3733" i="5"/>
  <c r="G4276" i="5"/>
  <c r="G6972" i="5"/>
  <c r="G6870" i="5"/>
  <c r="G7779" i="5"/>
  <c r="G4389" i="5"/>
  <c r="G5062" i="5"/>
  <c r="G7697" i="5"/>
  <c r="G4996" i="5"/>
  <c r="G6210" i="5"/>
  <c r="G813" i="5"/>
  <c r="G3130" i="5"/>
  <c r="G687" i="5"/>
  <c r="G925" i="5"/>
  <c r="G1073" i="5"/>
  <c r="G6451" i="5"/>
  <c r="G753" i="5"/>
  <c r="G5670" i="5"/>
  <c r="G2753" i="5"/>
  <c r="G4917" i="5"/>
  <c r="G2375" i="5"/>
  <c r="G681" i="5"/>
  <c r="G2357" i="5"/>
  <c r="G8115" i="5"/>
  <c r="G7342" i="5"/>
  <c r="G3540" i="5"/>
  <c r="G571" i="5"/>
  <c r="G7682" i="5"/>
  <c r="G7102" i="5"/>
  <c r="G5084" i="5"/>
  <c r="G1067" i="5"/>
  <c r="G224" i="5"/>
  <c r="G6313" i="5"/>
  <c r="G575" i="5"/>
  <c r="G8071" i="5"/>
  <c r="G8529" i="5"/>
  <c r="G905" i="5"/>
  <c r="G638" i="5"/>
  <c r="G2485" i="5"/>
  <c r="G1832" i="5"/>
  <c r="G4051" i="5"/>
  <c r="G4583" i="5"/>
  <c r="G7024" i="5"/>
  <c r="G7138" i="5"/>
  <c r="G7875" i="5"/>
  <c r="G7238" i="5"/>
  <c r="G5172" i="5"/>
  <c r="G2809" i="5"/>
  <c r="G5743" i="5"/>
  <c r="G2525" i="5"/>
  <c r="G1003" i="5"/>
  <c r="G3490" i="5"/>
  <c r="G1261" i="5"/>
  <c r="G1178" i="5"/>
  <c r="G1254" i="5"/>
  <c r="G6613" i="5"/>
  <c r="G837" i="5"/>
  <c r="G6142" i="5"/>
  <c r="G2941" i="5"/>
  <c r="G5234" i="5"/>
  <c r="G2502" i="5"/>
  <c r="G720" i="5"/>
  <c r="G2453" i="5"/>
  <c r="G8642" i="5"/>
  <c r="G7393" i="5"/>
  <c r="G3715" i="5"/>
  <c r="G624" i="5"/>
  <c r="G8047" i="5"/>
  <c r="G7255" i="5"/>
  <c r="G5120" i="5"/>
  <c r="G1127" i="5"/>
  <c r="G303" i="5"/>
  <c r="G7637" i="5"/>
  <c r="G915" i="5"/>
  <c r="G8279" i="5"/>
  <c r="G8564" i="5"/>
  <c r="G2385" i="5"/>
  <c r="G841" i="5"/>
  <c r="G2814" i="5"/>
  <c r="G3014" i="5"/>
  <c r="G4345" i="5"/>
  <c r="G5272" i="5"/>
  <c r="G7235" i="5"/>
  <c r="G7593" i="5"/>
  <c r="G8199" i="5"/>
  <c r="G8240" i="5"/>
  <c r="G5983" i="5"/>
  <c r="G2963" i="5"/>
  <c r="G6443" i="5"/>
  <c r="G1831" i="5"/>
  <c r="G3778" i="5"/>
  <c r="G1476" i="5"/>
  <c r="G2517" i="5"/>
  <c r="G1344" i="5"/>
  <c r="G6991" i="5"/>
  <c r="G1074" i="5"/>
  <c r="G6896" i="5"/>
  <c r="G3293" i="5"/>
  <c r="G5303" i="5"/>
  <c r="G3571" i="5"/>
  <c r="G902" i="5"/>
  <c r="G3036" i="5"/>
  <c r="G395" i="5"/>
  <c r="G7557" i="5"/>
  <c r="G4346" i="5"/>
  <c r="G716" i="5"/>
  <c r="G8661" i="5"/>
  <c r="G7316" i="5"/>
  <c r="G5598" i="5"/>
  <c r="G1245" i="5"/>
  <c r="G380" i="5"/>
  <c r="G7668" i="5"/>
  <c r="G2144" i="5"/>
  <c r="G1733" i="5"/>
  <c r="G8599" i="5"/>
  <c r="G2539" i="5"/>
  <c r="G943" i="5"/>
  <c r="G3123" i="5"/>
  <c r="G3648" i="5"/>
  <c r="G4803" i="5"/>
  <c r="G7284" i="5"/>
  <c r="G7584" i="5"/>
  <c r="G24" i="5"/>
  <c r="G8531" i="5"/>
  <c r="G8383" i="5"/>
  <c r="G6079" i="5"/>
  <c r="G3082" i="5"/>
  <c r="G7787" i="5"/>
  <c r="E3840" i="5"/>
  <c r="E7176" i="5"/>
  <c r="E8308" i="5"/>
  <c r="E1062" i="5"/>
  <c r="E3951" i="5"/>
  <c r="E6723" i="5"/>
  <c r="E2404" i="5"/>
  <c r="E4789" i="5"/>
  <c r="E2168" i="5"/>
  <c r="E983" i="5"/>
  <c r="E1534" i="5"/>
  <c r="F1138" i="5"/>
  <c r="I1138" i="5" s="1"/>
  <c r="J1138" i="5" s="1"/>
  <c r="F4998" i="5"/>
  <c r="I4998" i="5" s="1"/>
  <c r="J4998" i="5" s="1"/>
  <c r="F7837" i="5"/>
  <c r="I7837" i="5" s="1"/>
  <c r="J7837" i="5" s="1"/>
  <c r="F2231" i="5"/>
  <c r="I2231" i="5" s="1"/>
  <c r="J2231" i="5" s="1"/>
  <c r="F5586" i="5"/>
  <c r="I5586" i="5" s="1"/>
  <c r="J5586" i="5" s="1"/>
  <c r="F2833" i="5"/>
  <c r="I2833" i="5" s="1"/>
  <c r="J2833" i="5" s="1"/>
  <c r="F6879" i="5"/>
  <c r="I6879" i="5" s="1"/>
  <c r="J6879" i="5" s="1"/>
  <c r="F8034" i="5"/>
  <c r="I8034" i="5" s="1"/>
  <c r="J8034" i="5" s="1"/>
  <c r="F5872" i="5"/>
  <c r="I5872" i="5" s="1"/>
  <c r="J5872" i="5" s="1"/>
  <c r="F3578" i="5"/>
  <c r="I3578" i="5" s="1"/>
  <c r="J3578" i="5" s="1"/>
  <c r="F1329" i="5"/>
  <c r="I1329" i="5" s="1"/>
  <c r="J1329" i="5" s="1"/>
  <c r="F7533" i="5"/>
  <c r="I7533" i="5" s="1"/>
  <c r="J7533" i="5" s="1"/>
  <c r="F5522" i="5"/>
  <c r="I5522" i="5" s="1"/>
  <c r="J5522" i="5" s="1"/>
  <c r="F2919" i="5"/>
  <c r="I2919" i="5" s="1"/>
  <c r="J2919" i="5" s="1"/>
  <c r="F724" i="5"/>
  <c r="I724" i="5" s="1"/>
  <c r="J724" i="5" s="1"/>
  <c r="F7063" i="5"/>
  <c r="F4769" i="5"/>
  <c r="I4769" i="5" s="1"/>
  <c r="J4769" i="5" s="1"/>
  <c r="F2208" i="5"/>
  <c r="I2208" i="5" s="1"/>
  <c r="J2208" i="5" s="1"/>
  <c r="F8682" i="5"/>
  <c r="I8682" i="5" s="1"/>
  <c r="J8682" i="5" s="1"/>
  <c r="F6752" i="5"/>
  <c r="F4355" i="5"/>
  <c r="I4355" i="5" s="1"/>
  <c r="J4355" i="5" s="1"/>
  <c r="F1229" i="5"/>
  <c r="I1229" i="5" s="1"/>
  <c r="J1229" i="5" s="1"/>
  <c r="F7792" i="5"/>
  <c r="I7792" i="5" s="1"/>
  <c r="J7792" i="5" s="1"/>
  <c r="F5438" i="5"/>
  <c r="F2598" i="5"/>
  <c r="I2598" i="5" s="1"/>
  <c r="J2598" i="5" s="1"/>
  <c r="F8488" i="5"/>
  <c r="I8488" i="5" s="1"/>
  <c r="J8488" i="5" s="1"/>
  <c r="F6323" i="5"/>
  <c r="F3954" i="5"/>
  <c r="I3954" i="5" s="1"/>
  <c r="J3954" i="5" s="1"/>
  <c r="F848" i="5"/>
  <c r="I848" i="5" s="1"/>
  <c r="J848" i="5" s="1"/>
  <c r="F3319" i="5"/>
  <c r="I3319" i="5" s="1"/>
  <c r="J3319" i="5" s="1"/>
  <c r="F1261" i="5"/>
  <c r="I1261" i="5" s="1"/>
  <c r="J1261" i="5" s="1"/>
  <c r="F7397" i="5"/>
  <c r="I7397" i="5" s="1"/>
  <c r="J7397" i="5" s="1"/>
  <c r="F5095" i="5"/>
  <c r="I5095" i="5" s="1"/>
  <c r="J5095" i="5" s="1"/>
  <c r="F3097" i="5"/>
  <c r="I3097" i="5" s="1"/>
  <c r="J3097" i="5" s="1"/>
  <c r="F1102" i="5"/>
  <c r="I1102" i="5" s="1"/>
  <c r="J1102" i="5" s="1"/>
  <c r="F7214" i="5"/>
  <c r="I7214" i="5" s="1"/>
  <c r="J7214" i="5" s="1"/>
  <c r="F4878" i="5"/>
  <c r="I4878" i="5" s="1"/>
  <c r="J4878" i="5" s="1"/>
  <c r="F2904" i="5"/>
  <c r="I2904" i="5" s="1"/>
  <c r="J2904" i="5" s="1"/>
  <c r="F156" i="5"/>
  <c r="I156" i="5" s="1"/>
  <c r="J156" i="5" s="1"/>
  <c r="F7111" i="5"/>
  <c r="I7111" i="5" s="1"/>
  <c r="J7111" i="5" s="1"/>
  <c r="F5251" i="5"/>
  <c r="I5251" i="5" s="1"/>
  <c r="J5251" i="5" s="1"/>
  <c r="F3326" i="5"/>
  <c r="I3326" i="5" s="1"/>
  <c r="J3326" i="5" s="1"/>
  <c r="F920" i="5"/>
  <c r="I920" i="5" s="1"/>
  <c r="J920" i="5" s="1"/>
  <c r="F7806" i="5"/>
  <c r="I7806" i="5" s="1"/>
  <c r="J7806" i="5" s="1"/>
  <c r="F5852" i="5"/>
  <c r="I5852" i="5" s="1"/>
  <c r="J5852" i="5" s="1"/>
  <c r="F3542" i="5"/>
  <c r="I3542" i="5" s="1"/>
  <c r="J3542" i="5" s="1"/>
  <c r="F1794" i="5"/>
  <c r="I1794" i="5" s="1"/>
  <c r="J1794" i="5" s="1"/>
  <c r="F8449" i="5"/>
  <c r="I8449" i="5" s="1"/>
  <c r="J8449" i="5" s="1"/>
  <c r="F6959" i="5"/>
  <c r="I6959" i="5" s="1"/>
  <c r="J6959" i="5" s="1"/>
  <c r="F4759" i="5"/>
  <c r="F3054" i="5"/>
  <c r="I3054" i="5" s="1"/>
  <c r="J3054" i="5" s="1"/>
  <c r="F1159" i="5"/>
  <c r="I1159" i="5" s="1"/>
  <c r="J1159" i="5" s="1"/>
  <c r="F7875" i="5"/>
  <c r="I7875" i="5" s="1"/>
  <c r="J7875" i="5" s="1"/>
  <c r="F6000" i="5"/>
  <c r="F4427" i="5"/>
  <c r="I4427" i="5" s="1"/>
  <c r="J4427" i="5" s="1"/>
  <c r="F2413" i="5"/>
  <c r="I2413" i="5" s="1"/>
  <c r="J2413" i="5" s="1"/>
  <c r="F136" i="5"/>
  <c r="I136" i="5" s="1"/>
  <c r="J136" i="5" s="1"/>
  <c r="F7415" i="5"/>
  <c r="I7415" i="5" s="1"/>
  <c r="J7415" i="5" s="1"/>
  <c r="F5654" i="5"/>
  <c r="I5654" i="5" s="1"/>
  <c r="J5654" i="5" s="1"/>
  <c r="F3632" i="5"/>
  <c r="I3632" i="5" s="1"/>
  <c r="J3632" i="5" s="1"/>
  <c r="F1941" i="5"/>
  <c r="I1941" i="5" s="1"/>
  <c r="J1941" i="5" s="1"/>
  <c r="F8759" i="5"/>
  <c r="I8759" i="5" s="1"/>
  <c r="J8759" i="5" s="1"/>
  <c r="F7287" i="5"/>
  <c r="I7287" i="5" s="1"/>
  <c r="J7287" i="5" s="1"/>
  <c r="F5261" i="5"/>
  <c r="I5261" i="5" s="1"/>
  <c r="J5261" i="5" s="1"/>
  <c r="F3420" i="5"/>
  <c r="I3420" i="5" s="1"/>
  <c r="J3420" i="5" s="1"/>
  <c r="F1909" i="5"/>
  <c r="I1909" i="5" s="1"/>
  <c r="J1909" i="5" s="1"/>
  <c r="F8568" i="5"/>
  <c r="F7002" i="5"/>
  <c r="I7002" i="5" s="1"/>
  <c r="J7002" i="5" s="1"/>
  <c r="F5587" i="5"/>
  <c r="I5587" i="5" s="1"/>
  <c r="J5587" i="5" s="1"/>
  <c r="F4024" i="5"/>
  <c r="I4024" i="5" s="1"/>
  <c r="J4024" i="5" s="1"/>
  <c r="F1973" i="5"/>
  <c r="I1973" i="5" s="1"/>
  <c r="J1973" i="5" s="1"/>
  <c r="F539" i="5"/>
  <c r="I539" i="5" s="1"/>
  <c r="J539" i="5" s="1"/>
  <c r="F192" i="5"/>
  <c r="I192" i="5" s="1"/>
  <c r="J192" i="5" s="1"/>
  <c r="F7122" i="5"/>
  <c r="F5664" i="5"/>
  <c r="F3967" i="5"/>
  <c r="I3967" i="5" s="1"/>
  <c r="J3967" i="5" s="1"/>
  <c r="F2487" i="5"/>
  <c r="I2487" i="5" s="1"/>
  <c r="J2487" i="5" s="1"/>
  <c r="F300" i="5"/>
  <c r="I300" i="5" s="1"/>
  <c r="J300" i="5" s="1"/>
  <c r="F7518" i="5"/>
  <c r="I7518" i="5" s="1"/>
  <c r="J7518" i="5" s="1"/>
  <c r="F6222" i="5"/>
  <c r="F4353" i="5"/>
  <c r="I4353" i="5" s="1"/>
  <c r="J4353" i="5" s="1"/>
  <c r="F2754" i="5"/>
  <c r="I2754" i="5" s="1"/>
  <c r="J2754" i="5" s="1"/>
  <c r="F1296" i="5"/>
  <c r="I1296" i="5" s="1"/>
  <c r="J1296" i="5" s="1"/>
  <c r="F8424" i="5"/>
  <c r="I8424" i="5" s="1"/>
  <c r="J8424" i="5" s="1"/>
  <c r="F6518" i="5"/>
  <c r="I6518" i="5" s="1"/>
  <c r="J6518" i="5" s="1"/>
  <c r="F5070" i="5"/>
  <c r="F3210" i="5"/>
  <c r="I3210" i="5" s="1"/>
  <c r="J3210" i="5" s="1"/>
  <c r="F922" i="5"/>
  <c r="I922" i="5" s="1"/>
  <c r="J922" i="5" s="1"/>
  <c r="F3724" i="5"/>
  <c r="F1924" i="5"/>
  <c r="I1924" i="5" s="1"/>
  <c r="J1924" i="5" s="1"/>
  <c r="F268" i="5"/>
  <c r="I268" i="5" s="1"/>
  <c r="J268" i="5" s="1"/>
  <c r="F7208" i="5"/>
  <c r="F5480" i="5"/>
  <c r="I5480" i="5" s="1"/>
  <c r="J5480" i="5" s="1"/>
  <c r="F3662" i="5"/>
  <c r="I3662" i="5" s="1"/>
  <c r="J3662" i="5" s="1"/>
  <c r="F1808" i="5"/>
  <c r="I1808" i="5" s="1"/>
  <c r="J1808" i="5" s="1"/>
  <c r="F134" i="5"/>
  <c r="I134" i="5" s="1"/>
  <c r="J134" i="5" s="1"/>
  <c r="F6190" i="5"/>
  <c r="C7741" i="5"/>
  <c r="G2974" i="5"/>
  <c r="G3608" i="5"/>
  <c r="G3446" i="5"/>
  <c r="G7643" i="5"/>
  <c r="G3668" i="5"/>
  <c r="G8750" i="5"/>
  <c r="G5213" i="5"/>
  <c r="G7592" i="5"/>
  <c r="G6341" i="5"/>
  <c r="G3555" i="5"/>
  <c r="G6798" i="5"/>
  <c r="G6283" i="5"/>
  <c r="G8744" i="5"/>
  <c r="G752" i="5"/>
  <c r="G231" i="5"/>
  <c r="G548" i="5"/>
  <c r="G1374" i="5"/>
  <c r="G8635" i="5"/>
  <c r="G1877" i="5"/>
  <c r="G3635" i="5"/>
  <c r="G3068" i="5"/>
  <c r="G7120" i="5"/>
  <c r="G7864" i="5"/>
  <c r="G649" i="5"/>
  <c r="G4306" i="5"/>
  <c r="G2900" i="5"/>
  <c r="G2958" i="5"/>
  <c r="G2972" i="5"/>
  <c r="G4283" i="5"/>
  <c r="G2875" i="5"/>
  <c r="F7888" i="5"/>
  <c r="I7888" i="5" s="1"/>
  <c r="J7888" i="5" s="1"/>
  <c r="F5811" i="5"/>
  <c r="I5811" i="5" s="1"/>
  <c r="J5811" i="5" s="1"/>
  <c r="C8434" i="5"/>
  <c r="E6433" i="5"/>
  <c r="E5767" i="5"/>
  <c r="E2148" i="5"/>
  <c r="F1278" i="5"/>
  <c r="I1278" i="5" s="1"/>
  <c r="J1278" i="5" s="1"/>
  <c r="F2491" i="5"/>
  <c r="I2491" i="5" s="1"/>
  <c r="J2491" i="5" s="1"/>
  <c r="F7108" i="5"/>
  <c r="I7108" i="5" s="1"/>
  <c r="J7108" i="5" s="1"/>
  <c r="F959" i="5"/>
  <c r="I959" i="5" s="1"/>
  <c r="J959" i="5" s="1"/>
  <c r="F2872" i="5"/>
  <c r="I2872" i="5" s="1"/>
  <c r="J2872" i="5" s="1"/>
  <c r="F4687" i="5"/>
  <c r="I4687" i="5" s="1"/>
  <c r="J4687" i="5" s="1"/>
  <c r="F6211" i="5"/>
  <c r="F7756" i="5"/>
  <c r="I7756" i="5" s="1"/>
  <c r="J7756" i="5" s="1"/>
  <c r="F8447" i="5"/>
  <c r="I8447" i="5" s="1"/>
  <c r="J8447" i="5" s="1"/>
  <c r="F3281" i="5"/>
  <c r="I3281" i="5" s="1"/>
  <c r="J3281" i="5" s="1"/>
  <c r="F5061" i="5"/>
  <c r="I5061" i="5" s="1"/>
  <c r="J5061" i="5" s="1"/>
  <c r="F320" i="5"/>
  <c r="I320" i="5" s="1"/>
  <c r="J320" i="5" s="1"/>
  <c r="F7008" i="5"/>
  <c r="F2721" i="5"/>
  <c r="F8700" i="5"/>
  <c r="I8700" i="5" s="1"/>
  <c r="J8700" i="5" s="1"/>
  <c r="F5218" i="5"/>
  <c r="I5218" i="5" s="1"/>
  <c r="J5218" i="5" s="1"/>
  <c r="F2775" i="5"/>
  <c r="I2775" i="5" s="1"/>
  <c r="J2775" i="5" s="1"/>
  <c r="F855" i="5"/>
  <c r="I855" i="5" s="1"/>
  <c r="J855" i="5" s="1"/>
  <c r="F7683" i="5"/>
  <c r="I7683" i="5" s="1"/>
  <c r="J7683" i="5" s="1"/>
  <c r="F5820" i="5"/>
  <c r="F3511" i="5"/>
  <c r="F8423" i="5"/>
  <c r="I8423" i="5" s="1"/>
  <c r="J8423" i="5" s="1"/>
  <c r="F6631" i="5"/>
  <c r="F4733" i="5"/>
  <c r="I4733" i="5" s="1"/>
  <c r="J4733" i="5" s="1"/>
  <c r="F3026" i="5"/>
  <c r="I3026" i="5" s="1"/>
  <c r="J3026" i="5" s="1"/>
  <c r="F1129" i="5"/>
  <c r="I1129" i="5" s="1"/>
  <c r="J1129" i="5" s="1"/>
  <c r="F7574" i="5"/>
  <c r="I7574" i="5" s="1"/>
  <c r="J7574" i="5" s="1"/>
  <c r="F5920" i="5"/>
  <c r="I5920" i="5" s="1"/>
  <c r="J5920" i="5" s="1"/>
  <c r="F4230" i="5"/>
  <c r="I4230" i="5" s="1"/>
  <c r="J4230" i="5" s="1"/>
  <c r="F2095" i="5"/>
  <c r="I2095" i="5" s="1"/>
  <c r="J2095" i="5" s="1"/>
  <c r="F74" i="5"/>
  <c r="I74" i="5" s="1"/>
  <c r="J74" i="5" s="1"/>
  <c r="F7294" i="5"/>
  <c r="I7294" i="5" s="1"/>
  <c r="J7294" i="5" s="1"/>
  <c r="F5558" i="5"/>
  <c r="I5558" i="5" s="1"/>
  <c r="J5558" i="5" s="1"/>
  <c r="F3556" i="5"/>
  <c r="I3556" i="5" s="1"/>
  <c r="J3556" i="5" s="1"/>
  <c r="F1915" i="5"/>
  <c r="I1915" i="5" s="1"/>
  <c r="J1915" i="5" s="1"/>
  <c r="F8734" i="5"/>
  <c r="I8734" i="5" s="1"/>
  <c r="J8734" i="5" s="1"/>
  <c r="F6781" i="5"/>
  <c r="I6781" i="5" s="1"/>
  <c r="J6781" i="5" s="1"/>
  <c r="F5213" i="5"/>
  <c r="I5213" i="5" s="1"/>
  <c r="J5213" i="5" s="1"/>
  <c r="F3395" i="5"/>
  <c r="F1884" i="5"/>
  <c r="I1884" i="5" s="1"/>
  <c r="J1884" i="5" s="1"/>
  <c r="F8439" i="5"/>
  <c r="I8439" i="5" s="1"/>
  <c r="J8439" i="5" s="1"/>
  <c r="F6895" i="5"/>
  <c r="F5566" i="5"/>
  <c r="I5566" i="5" s="1"/>
  <c r="J5566" i="5" s="1"/>
  <c r="F3659" i="5"/>
  <c r="I3659" i="5" s="1"/>
  <c r="J3659" i="5" s="1"/>
  <c r="F1950" i="5"/>
  <c r="I1950" i="5" s="1"/>
  <c r="J1950" i="5" s="1"/>
  <c r="F492" i="5"/>
  <c r="I492" i="5" s="1"/>
  <c r="J492" i="5" s="1"/>
  <c r="F7101" i="5"/>
  <c r="I7101" i="5" s="1"/>
  <c r="J7101" i="5" s="1"/>
  <c r="F5643" i="5"/>
  <c r="I5643" i="5" s="1"/>
  <c r="J5643" i="5" s="1"/>
  <c r="F3945" i="5"/>
  <c r="I3945" i="5" s="1"/>
  <c r="J3945" i="5" s="1"/>
  <c r="F1895" i="5"/>
  <c r="I1895" i="5" s="1"/>
  <c r="J1895" i="5" s="1"/>
  <c r="F277" i="5"/>
  <c r="I277" i="5" s="1"/>
  <c r="J277" i="5" s="1"/>
  <c r="F7499" i="5"/>
  <c r="I7499" i="5" s="1"/>
  <c r="J7499" i="5" s="1"/>
  <c r="F6088" i="5"/>
  <c r="I6088" i="5" s="1"/>
  <c r="J6088" i="5" s="1"/>
  <c r="F4333" i="5"/>
  <c r="F2693" i="5"/>
  <c r="I2693" i="5" s="1"/>
  <c r="J2693" i="5" s="1"/>
  <c r="F1154" i="5"/>
  <c r="I1154" i="5" s="1"/>
  <c r="J1154" i="5" s="1"/>
  <c r="F8119" i="5"/>
  <c r="F6366" i="5"/>
  <c r="F4917" i="5"/>
  <c r="I4917" i="5" s="1"/>
  <c r="J4917" i="5" s="1"/>
  <c r="F3028" i="5"/>
  <c r="F882" i="5"/>
  <c r="I882" i="5" s="1"/>
  <c r="J882" i="5" s="1"/>
  <c r="F3688" i="5"/>
  <c r="I3688" i="5" s="1"/>
  <c r="J3688" i="5" s="1"/>
  <c r="F1906" i="5"/>
  <c r="I1906" i="5" s="1"/>
  <c r="J1906" i="5" s="1"/>
  <c r="F8558" i="5"/>
  <c r="I8558" i="5" s="1"/>
  <c r="J8558" i="5" s="1"/>
  <c r="F7154" i="5"/>
  <c r="I7154" i="5" s="1"/>
  <c r="J7154" i="5" s="1"/>
  <c r="F5336" i="5"/>
  <c r="F3644" i="5"/>
  <c r="I3644" i="5" s="1"/>
  <c r="J3644" i="5" s="1"/>
  <c r="F1790" i="5"/>
  <c r="F116" i="5"/>
  <c r="I116" i="5" s="1"/>
  <c r="J116" i="5" s="1"/>
  <c r="G1616" i="5"/>
  <c r="F6277" i="5"/>
  <c r="I6277" i="5" s="1"/>
  <c r="J6277" i="5" s="1"/>
  <c r="C2490" i="5"/>
  <c r="G2816" i="5"/>
  <c r="G367" i="5"/>
  <c r="G568" i="5"/>
  <c r="G7399" i="5"/>
  <c r="G3591" i="5"/>
  <c r="G8569" i="5"/>
  <c r="G3564" i="5"/>
  <c r="G6999" i="5"/>
  <c r="G6245" i="5"/>
  <c r="G2864" i="5"/>
  <c r="G6643" i="5"/>
  <c r="G6201" i="5"/>
  <c r="G8437" i="5"/>
  <c r="G7167" i="5"/>
  <c r="G8513" i="5"/>
  <c r="G167" i="5"/>
  <c r="G1272" i="5"/>
  <c r="G8362" i="5"/>
  <c r="G1627" i="5"/>
  <c r="G2202" i="5"/>
  <c r="G1912" i="5"/>
  <c r="G7096" i="5"/>
  <c r="G7810" i="5"/>
  <c r="G399" i="5"/>
  <c r="G4257" i="5"/>
  <c r="G2874" i="5"/>
  <c r="G2595" i="5"/>
  <c r="G589" i="5"/>
  <c r="G4121" i="5"/>
  <c r="G2569" i="5"/>
  <c r="G5861" i="5"/>
  <c r="F4864" i="5"/>
  <c r="I4864" i="5" s="1"/>
  <c r="J4864" i="5" s="1"/>
  <c r="F5067" i="5"/>
  <c r="I5067" i="5" s="1"/>
  <c r="J5067" i="5" s="1"/>
  <c r="C3210" i="5"/>
  <c r="E3896" i="5"/>
  <c r="E5818" i="5"/>
  <c r="E7425" i="5"/>
  <c r="E390" i="5"/>
  <c r="E3127" i="5"/>
  <c r="E5358" i="5"/>
  <c r="E1238" i="5"/>
  <c r="E2542" i="5"/>
  <c r="E2087" i="5"/>
  <c r="E354" i="5"/>
  <c r="E1693" i="5"/>
  <c r="F1948" i="5"/>
  <c r="I1948" i="5" s="1"/>
  <c r="J1948" i="5" s="1"/>
  <c r="F5111" i="5"/>
  <c r="F8009" i="5"/>
  <c r="I8009" i="5" s="1"/>
  <c r="J8009" i="5" s="1"/>
  <c r="F2548" i="5"/>
  <c r="I2548" i="5" s="1"/>
  <c r="J2548" i="5" s="1"/>
  <c r="F5700" i="5"/>
  <c r="I5700" i="5" s="1"/>
  <c r="J5700" i="5" s="1"/>
  <c r="F3946" i="5"/>
  <c r="I3946" i="5" s="1"/>
  <c r="J3946" i="5" s="1"/>
  <c r="F7161" i="5"/>
  <c r="F7959" i="5"/>
  <c r="F5602" i="5"/>
  <c r="I5602" i="5" s="1"/>
  <c r="J5602" i="5" s="1"/>
  <c r="F3486" i="5"/>
  <c r="I3486" i="5" s="1"/>
  <c r="J3486" i="5" s="1"/>
  <c r="F631" i="5"/>
  <c r="I631" i="5" s="1"/>
  <c r="J631" i="5" s="1"/>
  <c r="F7454" i="5"/>
  <c r="F5018" i="5"/>
  <c r="I5018" i="5" s="1"/>
  <c r="J5018" i="5" s="1"/>
  <c r="F2827" i="5"/>
  <c r="I2827" i="5" s="1"/>
  <c r="J2827" i="5" s="1"/>
  <c r="F395" i="5"/>
  <c r="I395" i="5" s="1"/>
  <c r="J395" i="5" s="1"/>
  <c r="F6639" i="5"/>
  <c r="I6639" i="5" s="1"/>
  <c r="J6639" i="5" s="1"/>
  <c r="F4646" i="5"/>
  <c r="I4646" i="5" s="1"/>
  <c r="J4646" i="5" s="1"/>
  <c r="F2124" i="5"/>
  <c r="I2124" i="5" s="1"/>
  <c r="J2124" i="5" s="1"/>
  <c r="F8608" i="5"/>
  <c r="I8608" i="5" s="1"/>
  <c r="J8608" i="5" s="1"/>
  <c r="F6173" i="5"/>
  <c r="I6173" i="5" s="1"/>
  <c r="J6173" i="5" s="1"/>
  <c r="F3873" i="5"/>
  <c r="I3873" i="5" s="1"/>
  <c r="J3873" i="5" s="1"/>
  <c r="F1136" i="5"/>
  <c r="I1136" i="5" s="1"/>
  <c r="J1136" i="5" s="1"/>
  <c r="F7716" i="5"/>
  <c r="I7716" i="5" s="1"/>
  <c r="J7716" i="5" s="1"/>
  <c r="F5245" i="5"/>
  <c r="I5245" i="5" s="1"/>
  <c r="J5245" i="5" s="1"/>
  <c r="F2425" i="5"/>
  <c r="I2425" i="5" s="1"/>
  <c r="J2425" i="5" s="1"/>
  <c r="F8371" i="5"/>
  <c r="F6131" i="5"/>
  <c r="I6131" i="5" s="1"/>
  <c r="J6131" i="5" s="1"/>
  <c r="F3121" i="5"/>
  <c r="I3121" i="5" s="1"/>
  <c r="J3121" i="5" s="1"/>
  <c r="F244" i="5"/>
  <c r="I244" i="5" s="1"/>
  <c r="J244" i="5" s="1"/>
  <c r="F3174" i="5"/>
  <c r="F1105" i="5"/>
  <c r="I1105" i="5" s="1"/>
  <c r="J1105" i="5" s="1"/>
  <c r="F7258" i="5"/>
  <c r="F5025" i="5"/>
  <c r="I5025" i="5" s="1"/>
  <c r="J5025" i="5" s="1"/>
  <c r="F3024" i="5"/>
  <c r="I3024" i="5" s="1"/>
  <c r="J3024" i="5" s="1"/>
  <c r="F282" i="5"/>
  <c r="I282" i="5" s="1"/>
  <c r="J282" i="5" s="1"/>
  <c r="F6972" i="5"/>
  <c r="F4810" i="5"/>
  <c r="I4810" i="5" s="1"/>
  <c r="J4810" i="5" s="1"/>
  <c r="F2649" i="5"/>
  <c r="F8670" i="5"/>
  <c r="I8670" i="5" s="1"/>
  <c r="J8670" i="5" s="1"/>
  <c r="F7019" i="5"/>
  <c r="F4943" i="5"/>
  <c r="I4943" i="5" s="1"/>
  <c r="J4943" i="5" s="1"/>
  <c r="F2613" i="5"/>
  <c r="I2613" i="5" s="1"/>
  <c r="J2613" i="5" s="1"/>
  <c r="F817" i="5"/>
  <c r="I817" i="5" s="1"/>
  <c r="J817" i="5" s="1"/>
  <c r="F7652" i="5"/>
  <c r="I7652" i="5" s="1"/>
  <c r="J7652" i="5" s="1"/>
  <c r="F5789" i="5"/>
  <c r="I5789" i="5" s="1"/>
  <c r="J5789" i="5" s="1"/>
  <c r="F3478" i="5"/>
  <c r="I3478" i="5" s="1"/>
  <c r="J3478" i="5" s="1"/>
  <c r="F1662" i="5"/>
  <c r="I1662" i="5" s="1"/>
  <c r="J1662" i="5" s="1"/>
  <c r="F8315" i="5"/>
  <c r="I8315" i="5" s="1"/>
  <c r="J8315" i="5" s="1"/>
  <c r="F6605" i="5"/>
  <c r="I6605" i="5" s="1"/>
  <c r="J6605" i="5" s="1"/>
  <c r="F4679" i="5"/>
  <c r="I4679" i="5" s="1"/>
  <c r="J4679" i="5" s="1"/>
  <c r="F2970" i="5"/>
  <c r="I2970" i="5" s="1"/>
  <c r="J2970" i="5" s="1"/>
  <c r="F1099" i="5"/>
  <c r="I1099" i="5" s="1"/>
  <c r="J1099" i="5" s="1"/>
  <c r="F7467" i="5"/>
  <c r="I7467" i="5" s="1"/>
  <c r="J7467" i="5" s="1"/>
  <c r="F5892" i="5"/>
  <c r="I5892" i="5" s="1"/>
  <c r="J5892" i="5" s="1"/>
  <c r="F3998" i="5"/>
  <c r="F2067" i="5"/>
  <c r="I2067" i="5" s="1"/>
  <c r="J2067" i="5" s="1"/>
  <c r="F8716" i="5"/>
  <c r="I8716" i="5" s="1"/>
  <c r="J8716" i="5" s="1"/>
  <c r="F7221" i="5"/>
  <c r="I7221" i="5" s="1"/>
  <c r="J7221" i="5" s="1"/>
  <c r="F5532" i="5"/>
  <c r="I5532" i="5" s="1"/>
  <c r="J5532" i="5" s="1"/>
  <c r="F3530" i="5"/>
  <c r="F1890" i="5"/>
  <c r="I1890" i="5" s="1"/>
  <c r="J1890" i="5" s="1"/>
  <c r="F8711" i="5"/>
  <c r="I8711" i="5" s="1"/>
  <c r="J8711" i="5" s="1"/>
  <c r="F6732" i="5"/>
  <c r="F5188" i="5"/>
  <c r="I5188" i="5" s="1"/>
  <c r="J5188" i="5" s="1"/>
  <c r="F3369" i="5"/>
  <c r="I3369" i="5" s="1"/>
  <c r="J3369" i="5" s="1"/>
  <c r="F1857" i="5"/>
  <c r="I1857" i="5" s="1"/>
  <c r="J1857" i="5" s="1"/>
  <c r="F8397" i="5"/>
  <c r="I8397" i="5" s="1"/>
  <c r="J8397" i="5" s="1"/>
  <c r="F6853" i="5"/>
  <c r="I6853" i="5" s="1"/>
  <c r="J6853" i="5" s="1"/>
  <c r="F5481" i="5"/>
  <c r="I5481" i="5" s="1"/>
  <c r="J5481" i="5" s="1"/>
  <c r="F3637" i="5"/>
  <c r="F1859" i="5"/>
  <c r="I1859" i="5" s="1"/>
  <c r="J1859" i="5" s="1"/>
  <c r="F356" i="5"/>
  <c r="I356" i="5" s="1"/>
  <c r="J356" i="5" s="1"/>
  <c r="F78" i="5"/>
  <c r="I78" i="5" s="1"/>
  <c r="J78" i="5" s="1"/>
  <c r="F7057" i="5"/>
  <c r="I7057" i="5" s="1"/>
  <c r="J7057" i="5" s="1"/>
  <c r="F5557" i="5"/>
  <c r="I5557" i="5" s="1"/>
  <c r="J5557" i="5" s="1"/>
  <c r="F3900" i="5"/>
  <c r="F1872" i="5"/>
  <c r="I1872" i="5" s="1"/>
  <c r="J1872" i="5" s="1"/>
  <c r="F209" i="5"/>
  <c r="I209" i="5" s="1"/>
  <c r="J209" i="5" s="1"/>
  <c r="F7422" i="5"/>
  <c r="I7422" i="5" s="1"/>
  <c r="J7422" i="5" s="1"/>
  <c r="F5936" i="5"/>
  <c r="I5936" i="5" s="1"/>
  <c r="J5936" i="5" s="1"/>
  <c r="F4313" i="5"/>
  <c r="I4313" i="5" s="1"/>
  <c r="J4313" i="5" s="1"/>
  <c r="F2612" i="5"/>
  <c r="I2612" i="5" s="1"/>
  <c r="J2612" i="5" s="1"/>
  <c r="F1032" i="5"/>
  <c r="I1032" i="5" s="1"/>
  <c r="J1032" i="5" s="1"/>
  <c r="F8005" i="5"/>
  <c r="I8005" i="5" s="1"/>
  <c r="J8005" i="5" s="1"/>
  <c r="F6270" i="5"/>
  <c r="I6270" i="5" s="1"/>
  <c r="J6270" i="5" s="1"/>
  <c r="F4498" i="5"/>
  <c r="F3008" i="5"/>
  <c r="I3008" i="5" s="1"/>
  <c r="J3008" i="5" s="1"/>
  <c r="F720" i="5"/>
  <c r="I720" i="5" s="1"/>
  <c r="J720" i="5" s="1"/>
  <c r="F3292" i="5"/>
  <c r="F1888" i="5"/>
  <c r="I1888" i="5" s="1"/>
  <c r="J1888" i="5" s="1"/>
  <c r="F8540" i="5"/>
  <c r="I8540" i="5" s="1"/>
  <c r="J8540" i="5" s="1"/>
  <c r="F6758" i="5"/>
  <c r="I6758" i="5" s="1"/>
  <c r="J6758" i="5" s="1"/>
  <c r="F5318" i="5"/>
  <c r="I5318" i="5" s="1"/>
  <c r="J5318" i="5" s="1"/>
  <c r="F3590" i="5"/>
  <c r="F1484" i="5"/>
  <c r="I1484" i="5" s="1"/>
  <c r="J1484" i="5" s="1"/>
  <c r="F80" i="5"/>
  <c r="I80" i="5" s="1"/>
  <c r="J80" i="5" s="1"/>
  <c r="G2718" i="5"/>
  <c r="F6475" i="5"/>
  <c r="I6475" i="5" s="1"/>
  <c r="J6475" i="5" s="1"/>
  <c r="G3795" i="5"/>
  <c r="G2522" i="5"/>
  <c r="G182" i="5"/>
  <c r="G8452" i="5"/>
  <c r="G7242" i="5"/>
  <c r="G8235" i="5"/>
  <c r="G3027" i="5"/>
  <c r="G6903" i="5"/>
  <c r="G5900" i="5"/>
  <c r="G2790" i="5"/>
  <c r="G6565" i="5"/>
  <c r="G6118" i="5"/>
  <c r="G8221" i="5"/>
  <c r="G8459" i="5"/>
  <c r="G8696" i="5"/>
  <c r="G8685" i="5"/>
  <c r="G8247" i="5"/>
  <c r="G1092" i="5"/>
  <c r="G1997" i="5"/>
  <c r="G6687" i="5"/>
  <c r="G7684" i="5"/>
  <c r="G155" i="5"/>
  <c r="G4041" i="5"/>
  <c r="G2457" i="5"/>
  <c r="G6099" i="5"/>
  <c r="G3788" i="5"/>
  <c r="G6652" i="5"/>
  <c r="E4266" i="5"/>
  <c r="G8546" i="5"/>
  <c r="G6845" i="5"/>
  <c r="G4631" i="5"/>
  <c r="G4942" i="5"/>
  <c r="G6252" i="5"/>
  <c r="G1952" i="5"/>
  <c r="G7765" i="5"/>
  <c r="G3732" i="5"/>
  <c r="G7083" i="5"/>
  <c r="G5837" i="5"/>
  <c r="G933" i="5"/>
  <c r="G7445" i="5"/>
  <c r="G3113" i="5"/>
  <c r="G1858" i="5"/>
  <c r="G1485" i="5"/>
  <c r="G3718" i="5"/>
  <c r="G3069" i="5"/>
  <c r="G1766" i="5"/>
  <c r="G1884" i="5"/>
  <c r="G3877" i="5"/>
  <c r="G4579" i="5"/>
  <c r="G1149" i="5"/>
  <c r="G8674" i="5"/>
  <c r="G1442" i="5"/>
  <c r="G7381" i="5"/>
  <c r="G3806" i="5"/>
  <c r="G3480" i="5"/>
  <c r="G4292" i="5"/>
  <c r="G1711" i="5"/>
  <c r="G302" i="5"/>
  <c r="E1276" i="5"/>
  <c r="G5446" i="5"/>
  <c r="G6351" i="5"/>
  <c r="G6904" i="5"/>
  <c r="G366" i="5"/>
  <c r="G1536" i="5"/>
  <c r="G158" i="5"/>
  <c r="G7347" i="5"/>
  <c r="G892" i="5"/>
  <c r="G3048" i="5"/>
  <c r="F6703" i="5"/>
  <c r="I6703" i="5" s="1"/>
  <c r="J6703" i="5" s="1"/>
  <c r="F1353" i="5"/>
  <c r="I1353" i="5" s="1"/>
  <c r="J1353" i="5" s="1"/>
  <c r="F5971" i="5"/>
  <c r="F2220" i="5"/>
  <c r="I2220" i="5" s="1"/>
  <c r="J2220" i="5" s="1"/>
  <c r="F7960" i="5"/>
  <c r="F4503" i="5"/>
  <c r="I4503" i="5" s="1"/>
  <c r="J4503" i="5" s="1"/>
  <c r="F6512" i="5"/>
  <c r="F1976" i="5"/>
  <c r="I1976" i="5" s="1"/>
  <c r="J1976" i="5" s="1"/>
  <c r="F6818" i="5"/>
  <c r="I6818" i="5" s="1"/>
  <c r="J6818" i="5" s="1"/>
  <c r="F888" i="5"/>
  <c r="I888" i="5" s="1"/>
  <c r="J888" i="5" s="1"/>
  <c r="F4546" i="5"/>
  <c r="I4546" i="5" s="1"/>
  <c r="J4546" i="5" s="1"/>
  <c r="F7130" i="5"/>
  <c r="I7130" i="5" s="1"/>
  <c r="J7130" i="5" s="1"/>
  <c r="F3859" i="5"/>
  <c r="I3859" i="5" s="1"/>
  <c r="J3859" i="5" s="1"/>
  <c r="F7851" i="5"/>
  <c r="F2093" i="5"/>
  <c r="I2093" i="5" s="1"/>
  <c r="J2093" i="5" s="1"/>
  <c r="F1223" i="5"/>
  <c r="I1223" i="5" s="1"/>
  <c r="J1223" i="5" s="1"/>
  <c r="F6784" i="5"/>
  <c r="F2616" i="5"/>
  <c r="I2616" i="5" s="1"/>
  <c r="J2616" i="5" s="1"/>
  <c r="F589" i="5"/>
  <c r="I589" i="5" s="1"/>
  <c r="J589" i="5" s="1"/>
  <c r="F6045" i="5"/>
  <c r="I6045" i="5" s="1"/>
  <c r="J6045" i="5" s="1"/>
  <c r="F7618" i="5"/>
  <c r="F4149" i="5"/>
  <c r="I4149" i="5" s="1"/>
  <c r="J4149" i="5" s="1"/>
  <c r="F179" i="5"/>
  <c r="I179" i="5" s="1"/>
  <c r="J179" i="5" s="1"/>
  <c r="F7906" i="5"/>
  <c r="F2271" i="5"/>
  <c r="I2271" i="5" s="1"/>
  <c r="J2271" i="5" s="1"/>
  <c r="F7129" i="5"/>
  <c r="I7129" i="5" s="1"/>
  <c r="J7129" i="5" s="1"/>
  <c r="F7557" i="5"/>
  <c r="I7557" i="5" s="1"/>
  <c r="J7557" i="5" s="1"/>
  <c r="F1409" i="5"/>
  <c r="I1409" i="5" s="1"/>
  <c r="J1409" i="5" s="1"/>
  <c r="F7247" i="5"/>
  <c r="I7247" i="5" s="1"/>
  <c r="J7247" i="5" s="1"/>
  <c r="F5000" i="5"/>
  <c r="I5000" i="5" s="1"/>
  <c r="J5000" i="5" s="1"/>
  <c r="F2414" i="5"/>
  <c r="F7733" i="5"/>
  <c r="I7733" i="5" s="1"/>
  <c r="J7733" i="5" s="1"/>
  <c r="F745" i="5"/>
  <c r="I745" i="5" s="1"/>
  <c r="J745" i="5" s="1"/>
  <c r="F6585" i="5"/>
  <c r="I6585" i="5" s="1"/>
  <c r="J6585" i="5" s="1"/>
  <c r="F982" i="5"/>
  <c r="I982" i="5" s="1"/>
  <c r="J982" i="5" s="1"/>
  <c r="F2504" i="5"/>
  <c r="I2504" i="5" s="1"/>
  <c r="J2504" i="5" s="1"/>
  <c r="F5537" i="5"/>
  <c r="F8169" i="5"/>
  <c r="F6610" i="5"/>
  <c r="F1750" i="5"/>
  <c r="I1750" i="5" s="1"/>
  <c r="J1750" i="5" s="1"/>
  <c r="F8125" i="5"/>
  <c r="F5347" i="5"/>
  <c r="I5347" i="5" s="1"/>
  <c r="J5347" i="5" s="1"/>
  <c r="F2749" i="5"/>
  <c r="I2749" i="5" s="1"/>
  <c r="J2749" i="5" s="1"/>
  <c r="F7783" i="5"/>
  <c r="I7783" i="5" s="1"/>
  <c r="J7783" i="5" s="1"/>
  <c r="F1788" i="5"/>
  <c r="I1788" i="5" s="1"/>
  <c r="J1788" i="5" s="1"/>
  <c r="F6764" i="5"/>
  <c r="I6764" i="5" s="1"/>
  <c r="J6764" i="5" s="1"/>
  <c r="F1455" i="5"/>
  <c r="I1455" i="5" s="1"/>
  <c r="J1455" i="5" s="1"/>
  <c r="F2055" i="5"/>
  <c r="F4327" i="5"/>
  <c r="I4327" i="5" s="1"/>
  <c r="J4327" i="5" s="1"/>
  <c r="F7995" i="5"/>
  <c r="I7995" i="5" s="1"/>
  <c r="J7995" i="5" s="1"/>
  <c r="F6513" i="5"/>
  <c r="F6777" i="5"/>
  <c r="I6777" i="5" s="1"/>
  <c r="J6777" i="5" s="1"/>
  <c r="F4378" i="5"/>
  <c r="I4378" i="5" s="1"/>
  <c r="J4378" i="5" s="1"/>
  <c r="F2278" i="5"/>
  <c r="I2278" i="5" s="1"/>
  <c r="J2278" i="5" s="1"/>
  <c r="F796" i="5"/>
  <c r="I796" i="5" s="1"/>
  <c r="J796" i="5" s="1"/>
  <c r="F6856" i="5"/>
  <c r="I6856" i="5" s="1"/>
  <c r="J6856" i="5" s="1"/>
  <c r="F1843" i="5"/>
  <c r="F7923" i="5"/>
  <c r="I7923" i="5" s="1"/>
  <c r="J7923" i="5" s="1"/>
  <c r="F8284" i="5"/>
  <c r="F281" i="5"/>
  <c r="I281" i="5" s="1"/>
  <c r="J281" i="5" s="1"/>
  <c r="F3296" i="5"/>
  <c r="I3296" i="5" s="1"/>
  <c r="J3296" i="5" s="1"/>
  <c r="F6084" i="5"/>
  <c r="I6084" i="5" s="1"/>
  <c r="J6084" i="5" s="1"/>
  <c r="F1697" i="5"/>
  <c r="I1697" i="5" s="1"/>
  <c r="J1697" i="5" s="1"/>
  <c r="F584" i="5"/>
  <c r="I584" i="5" s="1"/>
  <c r="J584" i="5" s="1"/>
  <c r="F1232" i="5"/>
  <c r="I1232" i="5" s="1"/>
  <c r="J1232" i="5" s="1"/>
  <c r="F1952" i="5"/>
  <c r="I1952" i="5" s="1"/>
  <c r="J1952" i="5" s="1"/>
  <c r="F2636" i="5"/>
  <c r="I2636" i="5" s="1"/>
  <c r="J2636" i="5" s="1"/>
  <c r="F3356" i="5"/>
  <c r="I3356" i="5" s="1"/>
  <c r="J3356" i="5" s="1"/>
  <c r="F4022" i="5"/>
  <c r="I4022" i="5" s="1"/>
  <c r="J4022" i="5" s="1"/>
  <c r="F4796" i="5"/>
  <c r="I4796" i="5" s="1"/>
  <c r="J4796" i="5" s="1"/>
  <c r="F5462" i="5"/>
  <c r="I5462" i="5" s="1"/>
  <c r="J5462" i="5" s="1"/>
  <c r="F6164" i="5"/>
  <c r="I6164" i="5" s="1"/>
  <c r="J6164" i="5" s="1"/>
  <c r="F6848" i="5"/>
  <c r="F7568" i="5"/>
  <c r="I7568" i="5" s="1"/>
  <c r="J7568" i="5" s="1"/>
  <c r="F8234" i="5"/>
  <c r="I8234" i="5" s="1"/>
  <c r="J8234" i="5" s="1"/>
  <c r="F232" i="5"/>
  <c r="I232" i="5" s="1"/>
  <c r="J232" i="5" s="1"/>
  <c r="F898" i="5"/>
  <c r="I898" i="5" s="1"/>
  <c r="J898" i="5" s="1"/>
  <c r="F1600" i="5"/>
  <c r="I1600" i="5" s="1"/>
  <c r="J1600" i="5" s="1"/>
  <c r="F2284" i="5"/>
  <c r="F3022" i="5"/>
  <c r="F3670" i="5"/>
  <c r="I3670" i="5" s="1"/>
  <c r="J3670" i="5" s="1"/>
  <c r="F92" i="5"/>
  <c r="I92" i="5" s="1"/>
  <c r="J92" i="5" s="1"/>
  <c r="F861" i="5"/>
  <c r="I861" i="5" s="1"/>
  <c r="J861" i="5" s="1"/>
  <c r="F1651" i="5"/>
  <c r="I1651" i="5" s="1"/>
  <c r="J1651" i="5" s="1"/>
  <c r="F2380" i="5"/>
  <c r="I2380" i="5" s="1"/>
  <c r="J2380" i="5" s="1"/>
  <c r="F3170" i="5"/>
  <c r="I3170" i="5" s="1"/>
  <c r="J3170" i="5" s="1"/>
  <c r="F3858" i="5"/>
  <c r="F4631" i="5"/>
  <c r="I4631" i="5" s="1"/>
  <c r="J4631" i="5" s="1"/>
  <c r="F5298" i="5"/>
  <c r="I5298" i="5" s="1"/>
  <c r="J5298" i="5" s="1"/>
  <c r="F6023" i="5"/>
  <c r="I6023" i="5" s="1"/>
  <c r="J6023" i="5" s="1"/>
  <c r="F6690" i="5"/>
  <c r="I6690" i="5" s="1"/>
  <c r="J6690" i="5" s="1"/>
  <c r="F7414" i="5"/>
  <c r="I7414" i="5" s="1"/>
  <c r="J7414" i="5" s="1"/>
  <c r="F8100" i="5"/>
  <c r="I8100" i="5" s="1"/>
  <c r="J8100" i="5" s="1"/>
  <c r="F20" i="5"/>
  <c r="I20" i="5" s="1"/>
  <c r="J20" i="5" s="1"/>
  <c r="F749" i="5"/>
  <c r="I749" i="5" s="1"/>
  <c r="J749" i="5" s="1"/>
  <c r="F6397" i="5"/>
  <c r="I6397" i="5" s="1"/>
  <c r="J6397" i="5" s="1"/>
  <c r="F4624" i="5"/>
  <c r="I4624" i="5" s="1"/>
  <c r="J4624" i="5" s="1"/>
  <c r="F2412" i="5"/>
  <c r="I2412" i="5" s="1"/>
  <c r="J2412" i="5" s="1"/>
  <c r="F871" i="5"/>
  <c r="I871" i="5" s="1"/>
  <c r="J871" i="5" s="1"/>
  <c r="F7668" i="5"/>
  <c r="F1913" i="5"/>
  <c r="I1913" i="5" s="1"/>
  <c r="J1913" i="5" s="1"/>
  <c r="F8158" i="5"/>
  <c r="I8158" i="5" s="1"/>
  <c r="J8158" i="5" s="1"/>
  <c r="F8002" i="5"/>
  <c r="I8002" i="5" s="1"/>
  <c r="J8002" i="5" s="1"/>
  <c r="F1926" i="5"/>
  <c r="F353" i="5"/>
  <c r="F4025" i="5"/>
  <c r="I4025" i="5" s="1"/>
  <c r="J4025" i="5" s="1"/>
  <c r="F2535" i="5"/>
  <c r="I2535" i="5" s="1"/>
  <c r="J2535" i="5" s="1"/>
  <c r="F1209" i="5"/>
  <c r="I1209" i="5" s="1"/>
  <c r="J1209" i="5" s="1"/>
  <c r="F510" i="5"/>
  <c r="I510" i="5" s="1"/>
  <c r="J510" i="5" s="1"/>
  <c r="F7849" i="5"/>
  <c r="I7849" i="5" s="1"/>
  <c r="J7849" i="5" s="1"/>
  <c r="F2496" i="5"/>
  <c r="I2496" i="5" s="1"/>
  <c r="J2496" i="5" s="1"/>
  <c r="F2508" i="5"/>
  <c r="I2508" i="5" s="1"/>
  <c r="J2508" i="5" s="1"/>
  <c r="F4963" i="5"/>
  <c r="I4963" i="5" s="1"/>
  <c r="J4963" i="5" s="1"/>
  <c r="F4098" i="5"/>
  <c r="I4098" i="5" s="1"/>
  <c r="J4098" i="5" s="1"/>
  <c r="F6952" i="5"/>
  <c r="I6952" i="5" s="1"/>
  <c r="J6952" i="5" s="1"/>
  <c r="F3774" i="5"/>
  <c r="I3774" i="5" s="1"/>
  <c r="J3774" i="5" s="1"/>
  <c r="F3458" i="5"/>
  <c r="I3458" i="5" s="1"/>
  <c r="J3458" i="5" s="1"/>
  <c r="F6891" i="5"/>
  <c r="I6891" i="5" s="1"/>
  <c r="J6891" i="5" s="1"/>
  <c r="F2289" i="5"/>
  <c r="I2289" i="5" s="1"/>
  <c r="J2289" i="5" s="1"/>
  <c r="F89" i="5"/>
  <c r="F8309" i="5"/>
  <c r="I8309" i="5" s="1"/>
  <c r="J8309" i="5" s="1"/>
  <c r="F7898" i="5"/>
  <c r="F3758" i="5"/>
  <c r="I3758" i="5" s="1"/>
  <c r="J3758" i="5" s="1"/>
  <c r="F3052" i="5"/>
  <c r="I3052" i="5" s="1"/>
  <c r="J3052" i="5" s="1"/>
  <c r="F1936" i="5"/>
  <c r="I1936" i="5" s="1"/>
  <c r="J1936" i="5" s="1"/>
  <c r="F1927" i="5"/>
  <c r="I1927" i="5" s="1"/>
  <c r="J1927" i="5" s="1"/>
  <c r="F1451" i="5"/>
  <c r="I1451" i="5" s="1"/>
  <c r="J1451" i="5" s="1"/>
  <c r="F2196" i="5"/>
  <c r="I2196" i="5" s="1"/>
  <c r="J2196" i="5" s="1"/>
  <c r="F8677" i="5"/>
  <c r="I8677" i="5" s="1"/>
  <c r="J8677" i="5" s="1"/>
  <c r="F5742" i="5"/>
  <c r="F4819" i="5"/>
  <c r="F4060" i="5"/>
  <c r="I4060" i="5" s="1"/>
  <c r="J4060" i="5" s="1"/>
  <c r="F7672" i="5"/>
  <c r="I7672" i="5" s="1"/>
  <c r="J7672" i="5" s="1"/>
  <c r="F5891" i="5"/>
  <c r="F8282" i="5"/>
  <c r="I8282" i="5" s="1"/>
  <c r="J8282" i="5" s="1"/>
  <c r="F6376" i="5"/>
  <c r="I6376" i="5" s="1"/>
  <c r="J6376" i="5" s="1"/>
  <c r="F2264" i="5"/>
  <c r="I2264" i="5" s="1"/>
  <c r="J2264" i="5" s="1"/>
  <c r="F602" i="5"/>
  <c r="I602" i="5" s="1"/>
  <c r="J602" i="5" s="1"/>
  <c r="F1286" i="5"/>
  <c r="I1286" i="5" s="1"/>
  <c r="J1286" i="5" s="1"/>
  <c r="F2024" i="5"/>
  <c r="I2024" i="5" s="1"/>
  <c r="J2024" i="5" s="1"/>
  <c r="F2726" i="5"/>
  <c r="I2726" i="5" s="1"/>
  <c r="J2726" i="5" s="1"/>
  <c r="F3518" i="5"/>
  <c r="I3518" i="5" s="1"/>
  <c r="J3518" i="5" s="1"/>
  <c r="F4310" i="5"/>
  <c r="I4310" i="5" s="1"/>
  <c r="J4310" i="5" s="1"/>
  <c r="F4976" i="5"/>
  <c r="I4976" i="5" s="1"/>
  <c r="J4976" i="5" s="1"/>
  <c r="F5768" i="5"/>
  <c r="I5768" i="5" s="1"/>
  <c r="J5768" i="5" s="1"/>
  <c r="F6470" i="5"/>
  <c r="F7226" i="5"/>
  <c r="I7226" i="5" s="1"/>
  <c r="J7226" i="5" s="1"/>
  <c r="F7892" i="5"/>
  <c r="I7892" i="5" s="1"/>
  <c r="J7892" i="5" s="1"/>
  <c r="F8720" i="5"/>
  <c r="I8720" i="5" s="1"/>
  <c r="J8720" i="5" s="1"/>
  <c r="F700" i="5"/>
  <c r="I700" i="5" s="1"/>
  <c r="J700" i="5" s="1"/>
  <c r="F1402" i="5"/>
  <c r="I1402" i="5" s="1"/>
  <c r="J1402" i="5" s="1"/>
  <c r="F2194" i="5"/>
  <c r="I2194" i="5" s="1"/>
  <c r="J2194" i="5" s="1"/>
  <c r="F2860" i="5"/>
  <c r="I2860" i="5" s="1"/>
  <c r="J2860" i="5" s="1"/>
  <c r="F3616" i="5"/>
  <c r="I3616" i="5" s="1"/>
  <c r="J3616" i="5" s="1"/>
  <c r="F112" i="5"/>
  <c r="F902" i="5"/>
  <c r="I902" i="5" s="1"/>
  <c r="J902" i="5" s="1"/>
  <c r="F1752" i="5"/>
  <c r="I1752" i="5" s="1"/>
  <c r="J1752" i="5" s="1"/>
  <c r="F2481" i="5"/>
  <c r="I2481" i="5" s="1"/>
  <c r="J2481" i="5" s="1"/>
  <c r="F3271" i="5"/>
  <c r="I3271" i="5" s="1"/>
  <c r="J3271" i="5" s="1"/>
  <c r="F4162" i="5"/>
  <c r="I4162" i="5" s="1"/>
  <c r="J4162" i="5" s="1"/>
  <c r="F4860" i="5"/>
  <c r="I4860" i="5" s="1"/>
  <c r="J4860" i="5" s="1"/>
  <c r="F5603" i="5"/>
  <c r="I5603" i="5" s="1"/>
  <c r="J5603" i="5" s="1"/>
  <c r="F6328" i="5"/>
  <c r="I6328" i="5" s="1"/>
  <c r="J6328" i="5" s="1"/>
  <c r="F7052" i="5"/>
  <c r="I7052" i="5" s="1"/>
  <c r="J7052" i="5" s="1"/>
  <c r="F7757" i="5"/>
  <c r="F8596" i="5"/>
  <c r="F567" i="5"/>
  <c r="I567" i="5" s="1"/>
  <c r="J567" i="5" s="1"/>
  <c r="F1316" i="5"/>
  <c r="I1316" i="5" s="1"/>
  <c r="J1316" i="5" s="1"/>
  <c r="F2085" i="5"/>
  <c r="I2085" i="5" s="1"/>
  <c r="J2085" i="5" s="1"/>
  <c r="F2794" i="5"/>
  <c r="I2794" i="5" s="1"/>
  <c r="J2794" i="5" s="1"/>
  <c r="F3584" i="5"/>
  <c r="I3584" i="5" s="1"/>
  <c r="J3584" i="5" s="1"/>
  <c r="F4272" i="5"/>
  <c r="F5021" i="5"/>
  <c r="I5021" i="5" s="1"/>
  <c r="J5021" i="5" s="1"/>
  <c r="F5688" i="5"/>
  <c r="I5688" i="5" s="1"/>
  <c r="J5688" i="5" s="1"/>
  <c r="F6412" i="5"/>
  <c r="I6412" i="5" s="1"/>
  <c r="J6412" i="5" s="1"/>
  <c r="F7098" i="5"/>
  <c r="F7804" i="5"/>
  <c r="I7804" i="5" s="1"/>
  <c r="J7804" i="5" s="1"/>
  <c r="F8490" i="5"/>
  <c r="I8490" i="5" s="1"/>
  <c r="J8490" i="5" s="1"/>
  <c r="F482" i="5"/>
  <c r="I482" i="5" s="1"/>
  <c r="J482" i="5" s="1"/>
  <c r="F1302" i="5"/>
  <c r="F2169" i="5"/>
  <c r="I2169" i="5" s="1"/>
  <c r="J2169" i="5" s="1"/>
  <c r="F6234" i="5"/>
  <c r="I6234" i="5" s="1"/>
  <c r="J6234" i="5" s="1"/>
  <c r="F3776" i="5"/>
  <c r="I3776" i="5" s="1"/>
  <c r="J3776" i="5" s="1"/>
  <c r="F4627" i="5"/>
  <c r="I4627" i="5" s="1"/>
  <c r="J4627" i="5" s="1"/>
  <c r="F4575" i="5"/>
  <c r="I4575" i="5" s="1"/>
  <c r="J4575" i="5" s="1"/>
  <c r="F183" i="5"/>
  <c r="I183" i="5" s="1"/>
  <c r="J183" i="5" s="1"/>
  <c r="F55" i="5"/>
  <c r="I55" i="5" s="1"/>
  <c r="J55" i="5" s="1"/>
  <c r="F3077" i="5"/>
  <c r="I3077" i="5" s="1"/>
  <c r="J3077" i="5" s="1"/>
  <c r="F419" i="5"/>
  <c r="I419" i="5" s="1"/>
  <c r="J419" i="5" s="1"/>
  <c r="F6310" i="5"/>
  <c r="I6310" i="5" s="1"/>
  <c r="J6310" i="5" s="1"/>
  <c r="F8240" i="5"/>
  <c r="I8240" i="5" s="1"/>
  <c r="J8240" i="5" s="1"/>
  <c r="F7781" i="5"/>
  <c r="I7781" i="5" s="1"/>
  <c r="J7781" i="5" s="1"/>
  <c r="F8657" i="5"/>
  <c r="I8657" i="5" s="1"/>
  <c r="J8657" i="5" s="1"/>
  <c r="F4777" i="5"/>
  <c r="I4777" i="5" s="1"/>
  <c r="J4777" i="5" s="1"/>
  <c r="F1668" i="5"/>
  <c r="I1668" i="5" s="1"/>
  <c r="J1668" i="5" s="1"/>
  <c r="F7237" i="5"/>
  <c r="F7326" i="5"/>
  <c r="I7326" i="5" s="1"/>
  <c r="J7326" i="5" s="1"/>
  <c r="F8556" i="5"/>
  <c r="I8556" i="5" s="1"/>
  <c r="J8556" i="5" s="1"/>
  <c r="F4630" i="5"/>
  <c r="I4630" i="5" s="1"/>
  <c r="J4630" i="5" s="1"/>
  <c r="F188" i="5"/>
  <c r="I188" i="5" s="1"/>
  <c r="J188" i="5" s="1"/>
  <c r="F1052" i="5"/>
  <c r="I1052" i="5" s="1"/>
  <c r="J1052" i="5" s="1"/>
  <c r="F1772" i="5"/>
  <c r="I1772" i="5" s="1"/>
  <c r="J1772" i="5" s="1"/>
  <c r="F2564" i="5"/>
  <c r="I2564" i="5" s="1"/>
  <c r="J2564" i="5" s="1"/>
  <c r="F3392" i="5"/>
  <c r="F4148" i="5"/>
  <c r="I4148" i="5" s="1"/>
  <c r="J4148" i="5" s="1"/>
  <c r="F4958" i="5"/>
  <c r="I4958" i="5" s="1"/>
  <c r="J4958" i="5" s="1"/>
  <c r="F5786" i="5"/>
  <c r="I5786" i="5" s="1"/>
  <c r="J5786" i="5" s="1"/>
  <c r="F6506" i="5"/>
  <c r="F7316" i="5"/>
  <c r="I7316" i="5" s="1"/>
  <c r="J7316" i="5" s="1"/>
  <c r="F8126" i="5"/>
  <c r="I8126" i="5" s="1"/>
  <c r="J8126" i="5" s="1"/>
  <c r="F88" i="5"/>
  <c r="I88" i="5" s="1"/>
  <c r="J88" i="5" s="1"/>
  <c r="F952" i="5"/>
  <c r="F1708" i="5"/>
  <c r="F2554" i="5"/>
  <c r="I2554" i="5" s="1"/>
  <c r="J2554" i="5" s="1"/>
  <c r="F3256" i="5"/>
  <c r="I3256" i="5" s="1"/>
  <c r="J3256" i="5" s="1"/>
  <c r="F4030" i="5"/>
  <c r="I4030" i="5" s="1"/>
  <c r="J4030" i="5" s="1"/>
  <c r="F578" i="5"/>
  <c r="I578" i="5" s="1"/>
  <c r="J578" i="5" s="1"/>
  <c r="F1408" i="5"/>
  <c r="I1408" i="5" s="1"/>
  <c r="J1408" i="5" s="1"/>
  <c r="F2299" i="5"/>
  <c r="I2299" i="5" s="1"/>
  <c r="J2299" i="5" s="1"/>
  <c r="F3190" i="5"/>
  <c r="I3190" i="5" s="1"/>
  <c r="J3190" i="5" s="1"/>
  <c r="F3939" i="5"/>
  <c r="I3939" i="5" s="1"/>
  <c r="J3939" i="5" s="1"/>
  <c r="F4727" i="5"/>
  <c r="F5584" i="5"/>
  <c r="I5584" i="5" s="1"/>
  <c r="J5584" i="5" s="1"/>
  <c r="F6347" i="5"/>
  <c r="I6347" i="5" s="1"/>
  <c r="J6347" i="5" s="1"/>
  <c r="F7128" i="5"/>
  <c r="F7948" i="5"/>
  <c r="I7948" i="5" s="1"/>
  <c r="J7948" i="5" s="1"/>
  <c r="F8672" i="5"/>
  <c r="I8672" i="5" s="1"/>
  <c r="J8672" i="5" s="1"/>
  <c r="F769" i="5"/>
  <c r="I769" i="5" s="1"/>
  <c r="J769" i="5" s="1"/>
  <c r="F1620" i="5"/>
  <c r="F2349" i="5"/>
  <c r="I2349" i="5" s="1"/>
  <c r="J2349" i="5" s="1"/>
  <c r="F3138" i="5"/>
  <c r="I3138" i="5" s="1"/>
  <c r="J3138" i="5" s="1"/>
  <c r="F3867" i="5"/>
  <c r="I3867" i="5" s="1"/>
  <c r="J3867" i="5" s="1"/>
  <c r="F4697" i="5"/>
  <c r="I4697" i="5" s="1"/>
  <c r="J4697" i="5" s="1"/>
  <c r="F5440" i="5"/>
  <c r="F6145" i="5"/>
  <c r="I6145" i="5" s="1"/>
  <c r="J6145" i="5" s="1"/>
  <c r="F6927" i="5"/>
  <c r="I6927" i="5" s="1"/>
  <c r="J6927" i="5" s="1"/>
  <c r="F7632" i="5"/>
  <c r="I7632" i="5" s="1"/>
  <c r="J7632" i="5" s="1"/>
  <c r="F8375" i="5"/>
  <c r="I8375" i="5" s="1"/>
  <c r="J8375" i="5" s="1"/>
  <c r="F437" i="5"/>
  <c r="F1280" i="5"/>
  <c r="I1280" i="5" s="1"/>
  <c r="J1280" i="5" s="1"/>
  <c r="F2260" i="5"/>
  <c r="I2260" i="5" s="1"/>
  <c r="J2260" i="5" s="1"/>
  <c r="F2989" i="5"/>
  <c r="I2989" i="5" s="1"/>
  <c r="J2989" i="5" s="1"/>
  <c r="F3923" i="5"/>
  <c r="I3923" i="5" s="1"/>
  <c r="J3923" i="5" s="1"/>
  <c r="F4699" i="5"/>
  <c r="I4699" i="5" s="1"/>
  <c r="J4699" i="5" s="1"/>
  <c r="F5513" i="5"/>
  <c r="I5513" i="5" s="1"/>
  <c r="J5513" i="5" s="1"/>
  <c r="F6285" i="5"/>
  <c r="F7078" i="5"/>
  <c r="I7078" i="5" s="1"/>
  <c r="J7078" i="5" s="1"/>
  <c r="F7850" i="5"/>
  <c r="F8644" i="5"/>
  <c r="F671" i="5"/>
  <c r="I671" i="5" s="1"/>
  <c r="J671" i="5" s="1"/>
  <c r="F37" i="5"/>
  <c r="I37" i="5" s="1"/>
  <c r="J37" i="5" s="1"/>
  <c r="F834" i="5"/>
  <c r="I834" i="5" s="1"/>
  <c r="J834" i="5" s="1"/>
  <c r="F1723" i="5"/>
  <c r="I1723" i="5" s="1"/>
  <c r="J1723" i="5" s="1"/>
  <c r="F2497" i="5"/>
  <c r="I2497" i="5" s="1"/>
  <c r="J2497" i="5" s="1"/>
  <c r="F3386" i="5"/>
  <c r="I3386" i="5" s="1"/>
  <c r="J3386" i="5" s="1"/>
  <c r="F4183" i="5"/>
  <c r="F5008" i="5"/>
  <c r="I5008" i="5" s="1"/>
  <c r="J5008" i="5" s="1"/>
  <c r="F5780" i="5"/>
  <c r="I5780" i="5" s="1"/>
  <c r="J5780" i="5" s="1"/>
  <c r="F6573" i="5"/>
  <c r="I6573" i="5" s="1"/>
  <c r="J6573" i="5" s="1"/>
  <c r="F7345" i="5"/>
  <c r="I7345" i="5" s="1"/>
  <c r="J7345" i="5" s="1"/>
  <c r="F8139" i="5"/>
  <c r="I8139" i="5" s="1"/>
  <c r="J8139" i="5" s="1"/>
  <c r="F158" i="5"/>
  <c r="I158" i="5" s="1"/>
  <c r="J158" i="5" s="1"/>
  <c r="F1198" i="5"/>
  <c r="I1198" i="5" s="1"/>
  <c r="J1198" i="5" s="1"/>
  <c r="F2113" i="5"/>
  <c r="I2113" i="5" s="1"/>
  <c r="J2113" i="5" s="1"/>
  <c r="F3164" i="5"/>
  <c r="I3164" i="5" s="1"/>
  <c r="J3164" i="5" s="1"/>
  <c r="F3984" i="5"/>
  <c r="I3984" i="5" s="1"/>
  <c r="J3984" i="5" s="1"/>
  <c r="F4996" i="5"/>
  <c r="F5864" i="5"/>
  <c r="I5864" i="5" s="1"/>
  <c r="J5864" i="5" s="1"/>
  <c r="F6756" i="5"/>
  <c r="I6756" i="5" s="1"/>
  <c r="J6756" i="5" s="1"/>
  <c r="F7626" i="5"/>
  <c r="I7626" i="5" s="1"/>
  <c r="J7626" i="5" s="1"/>
  <c r="F8517" i="5"/>
  <c r="I8517" i="5" s="1"/>
  <c r="J8517" i="5" s="1"/>
  <c r="F685" i="5"/>
  <c r="I685" i="5" s="1"/>
  <c r="J685" i="5" s="1"/>
  <c r="F1710" i="5"/>
  <c r="F2607" i="5"/>
  <c r="I2607" i="5" s="1"/>
  <c r="J2607" i="5" s="1"/>
  <c r="F3582" i="5"/>
  <c r="I3582" i="5" s="1"/>
  <c r="J3582" i="5" s="1"/>
  <c r="F4471" i="5"/>
  <c r="I4471" i="5" s="1"/>
  <c r="J4471" i="5" s="1"/>
  <c r="F5412" i="5"/>
  <c r="I5412" i="5" s="1"/>
  <c r="J5412" i="5" s="1"/>
  <c r="F6233" i="5"/>
  <c r="F7173" i="5"/>
  <c r="I7173" i="5" s="1"/>
  <c r="J7173" i="5" s="1"/>
  <c r="F8041" i="5"/>
  <c r="I8041" i="5" s="1"/>
  <c r="J8041" i="5" s="1"/>
  <c r="F199" i="5"/>
  <c r="I199" i="5" s="1"/>
  <c r="J199" i="5" s="1"/>
  <c r="F1303" i="5"/>
  <c r="I1303" i="5" s="1"/>
  <c r="J1303" i="5" s="1"/>
  <c r="F2385" i="5"/>
  <c r="I2385" i="5" s="1"/>
  <c r="J2385" i="5" s="1"/>
  <c r="F3423" i="5"/>
  <c r="I3423" i="5" s="1"/>
  <c r="J3423" i="5" s="1"/>
  <c r="F4509" i="5"/>
  <c r="I4509" i="5" s="1"/>
  <c r="J4509" i="5" s="1"/>
  <c r="F5457" i="5"/>
  <c r="F6490" i="5"/>
  <c r="I6490" i="5" s="1"/>
  <c r="J6490" i="5" s="1"/>
  <c r="F7439" i="5"/>
  <c r="I7439" i="5" s="1"/>
  <c r="J7439" i="5" s="1"/>
  <c r="F8552" i="5"/>
  <c r="I8552" i="5" s="1"/>
  <c r="J8552" i="5" s="1"/>
  <c r="F727" i="5"/>
  <c r="F1958" i="5"/>
  <c r="I1958" i="5" s="1"/>
  <c r="J1958" i="5" s="1"/>
  <c r="F2998" i="5"/>
  <c r="F4064" i="5"/>
  <c r="I4064" i="5" s="1"/>
  <c r="J4064" i="5" s="1"/>
  <c r="F5058" i="5"/>
  <c r="I5058" i="5" s="1"/>
  <c r="J5058" i="5" s="1"/>
  <c r="F6063" i="5"/>
  <c r="I6063" i="5" s="1"/>
  <c r="J6063" i="5" s="1"/>
  <c r="F7039" i="5"/>
  <c r="I7039" i="5" s="1"/>
  <c r="J7039" i="5" s="1"/>
  <c r="F8071" i="5"/>
  <c r="I8071" i="5" s="1"/>
  <c r="J8071" i="5" s="1"/>
  <c r="F289" i="5"/>
  <c r="F1596" i="5"/>
  <c r="I1596" i="5" s="1"/>
  <c r="J1596" i="5" s="1"/>
  <c r="F2732" i="5"/>
  <c r="I2732" i="5" s="1"/>
  <c r="J2732" i="5" s="1"/>
  <c r="F3997" i="5"/>
  <c r="I3997" i="5" s="1"/>
  <c r="J3997" i="5" s="1"/>
  <c r="F5119" i="5"/>
  <c r="I5119" i="5" s="1"/>
  <c r="J5119" i="5" s="1"/>
  <c r="F6247" i="5"/>
  <c r="F7348" i="5"/>
  <c r="F8477" i="5"/>
  <c r="F887" i="5"/>
  <c r="I887" i="5" s="1"/>
  <c r="J887" i="5" s="1"/>
  <c r="F2159" i="5"/>
  <c r="I2159" i="5" s="1"/>
  <c r="J2159" i="5" s="1"/>
  <c r="F3294" i="5"/>
  <c r="I3294" i="5" s="1"/>
  <c r="J3294" i="5" s="1"/>
  <c r="F4518" i="5"/>
  <c r="F5585" i="5"/>
  <c r="I5585" i="5" s="1"/>
  <c r="J5585" i="5" s="1"/>
  <c r="F6746" i="5"/>
  <c r="I6746" i="5" s="1"/>
  <c r="J6746" i="5" s="1"/>
  <c r="F7812" i="5"/>
  <c r="I7812" i="5" s="1"/>
  <c r="J7812" i="5" s="1"/>
  <c r="F389" i="5"/>
  <c r="I389" i="5" s="1"/>
  <c r="J389" i="5" s="1"/>
  <c r="F1774" i="5"/>
  <c r="F3124" i="5"/>
  <c r="I3124" i="5" s="1"/>
  <c r="J3124" i="5" s="1"/>
  <c r="F4433" i="5"/>
  <c r="F5704" i="5"/>
  <c r="F6941" i="5"/>
  <c r="I6941" i="5" s="1"/>
  <c r="J6941" i="5" s="1"/>
  <c r="F8245" i="5"/>
  <c r="I8245" i="5" s="1"/>
  <c r="J8245" i="5" s="1"/>
  <c r="F752" i="5"/>
  <c r="F2184" i="5"/>
  <c r="I2184" i="5" s="1"/>
  <c r="J2184" i="5" s="1"/>
  <c r="F3463" i="5"/>
  <c r="I3463" i="5" s="1"/>
  <c r="J3463" i="5" s="1"/>
  <c r="F4820" i="5"/>
  <c r="I4820" i="5" s="1"/>
  <c r="J4820" i="5" s="1"/>
  <c r="F6022" i="5"/>
  <c r="F7362" i="5"/>
  <c r="I7362" i="5" s="1"/>
  <c r="J7362" i="5" s="1"/>
  <c r="F8598" i="5"/>
  <c r="I8598" i="5" s="1"/>
  <c r="J8598" i="5" s="1"/>
  <c r="F1219" i="5"/>
  <c r="I1219" i="5" s="1"/>
  <c r="J1219" i="5" s="1"/>
  <c r="F2552" i="5"/>
  <c r="I2552" i="5" s="1"/>
  <c r="J2552" i="5" s="1"/>
  <c r="F3902" i="5"/>
  <c r="I3902" i="5" s="1"/>
  <c r="J3902" i="5" s="1"/>
  <c r="F191" i="5"/>
  <c r="F1943" i="5"/>
  <c r="I1943" i="5" s="1"/>
  <c r="J1943" i="5" s="1"/>
  <c r="F3473" i="5"/>
  <c r="I3473" i="5" s="1"/>
  <c r="J3473" i="5" s="1"/>
  <c r="F5087" i="5"/>
  <c r="I5087" i="5" s="1"/>
  <c r="J5087" i="5" s="1"/>
  <c r="F6440" i="5"/>
  <c r="I6440" i="5" s="1"/>
  <c r="J6440" i="5" s="1"/>
  <c r="F7908" i="5"/>
  <c r="I7908" i="5" s="1"/>
  <c r="J7908" i="5" s="1"/>
  <c r="F571" i="5"/>
  <c r="I571" i="5" s="1"/>
  <c r="J571" i="5" s="1"/>
  <c r="F2381" i="5"/>
  <c r="I2381" i="5" s="1"/>
  <c r="J2381" i="5" s="1"/>
  <c r="F3956" i="5"/>
  <c r="I3956" i="5" s="1"/>
  <c r="J3956" i="5" s="1"/>
  <c r="F5475" i="5"/>
  <c r="I5475" i="5" s="1"/>
  <c r="J5475" i="5" s="1"/>
  <c r="F5263" i="5"/>
  <c r="I5263" i="5" s="1"/>
  <c r="J5263" i="5" s="1"/>
  <c r="F8293" i="5"/>
  <c r="I8293" i="5" s="1"/>
  <c r="J8293" i="5" s="1"/>
  <c r="F8077" i="5"/>
  <c r="I8077" i="5" s="1"/>
  <c r="J8077" i="5" s="1"/>
  <c r="F8709" i="5"/>
  <c r="I8709" i="5" s="1"/>
  <c r="J8709" i="5" s="1"/>
  <c r="F4836" i="5"/>
  <c r="I4836" i="5" s="1"/>
  <c r="J4836" i="5" s="1"/>
  <c r="F7051" i="5"/>
  <c r="F7044" i="5"/>
  <c r="I7044" i="5" s="1"/>
  <c r="J7044" i="5" s="1"/>
  <c r="F4140" i="5"/>
  <c r="F7017" i="5"/>
  <c r="I7017" i="5" s="1"/>
  <c r="J7017" i="5" s="1"/>
  <c r="F1623" i="5"/>
  <c r="I1623" i="5" s="1"/>
  <c r="J1623" i="5" s="1"/>
  <c r="F7554" i="5"/>
  <c r="I7554" i="5" s="1"/>
  <c r="J7554" i="5" s="1"/>
  <c r="F8674" i="5"/>
  <c r="I8674" i="5" s="1"/>
  <c r="J8674" i="5" s="1"/>
  <c r="F955" i="5"/>
  <c r="I955" i="5" s="1"/>
  <c r="J955" i="5" s="1"/>
  <c r="F5238" i="5"/>
  <c r="F3559" i="5"/>
  <c r="I3559" i="5" s="1"/>
  <c r="J3559" i="5" s="1"/>
  <c r="F7199" i="5"/>
  <c r="I7199" i="5" s="1"/>
  <c r="J7199" i="5" s="1"/>
  <c r="F1696" i="5"/>
  <c r="I1696" i="5" s="1"/>
  <c r="J1696" i="5" s="1"/>
  <c r="F7788" i="5"/>
  <c r="I7788" i="5" s="1"/>
  <c r="J7788" i="5" s="1"/>
  <c r="F279" i="5"/>
  <c r="I279" i="5" s="1"/>
  <c r="J279" i="5" s="1"/>
  <c r="F828" i="5"/>
  <c r="I828" i="5" s="1"/>
  <c r="J828" i="5" s="1"/>
  <c r="F4744" i="5"/>
  <c r="F1109" i="5"/>
  <c r="I1109" i="5" s="1"/>
  <c r="J1109" i="5" s="1"/>
  <c r="F1878" i="5"/>
  <c r="I1878" i="5" s="1"/>
  <c r="J1878" i="5" s="1"/>
  <c r="F5992" i="5"/>
  <c r="F6108" i="5"/>
  <c r="I6108" i="5" s="1"/>
  <c r="J6108" i="5" s="1"/>
  <c r="F4657" i="5"/>
  <c r="F7707" i="5"/>
  <c r="I7707" i="5" s="1"/>
  <c r="J7707" i="5" s="1"/>
  <c r="F1803" i="5"/>
  <c r="I1803" i="5" s="1"/>
  <c r="J1803" i="5" s="1"/>
  <c r="F8484" i="5"/>
  <c r="F2090" i="5"/>
  <c r="I2090" i="5" s="1"/>
  <c r="J2090" i="5" s="1"/>
  <c r="F6509" i="5"/>
  <c r="I6509" i="5" s="1"/>
  <c r="J6509" i="5" s="1"/>
  <c r="F5957" i="5"/>
  <c r="I5957" i="5" s="1"/>
  <c r="J5957" i="5" s="1"/>
  <c r="F1830" i="5"/>
  <c r="I1830" i="5" s="1"/>
  <c r="J1830" i="5" s="1"/>
  <c r="F3411" i="5"/>
  <c r="I3411" i="5" s="1"/>
  <c r="J3411" i="5" s="1"/>
  <c r="F7160" i="5"/>
  <c r="I7160" i="5" s="1"/>
  <c r="J7160" i="5" s="1"/>
  <c r="F3987" i="5"/>
  <c r="I3987" i="5" s="1"/>
  <c r="J3987" i="5" s="1"/>
  <c r="F6624" i="5"/>
  <c r="I6624" i="5" s="1"/>
  <c r="J6624" i="5" s="1"/>
  <c r="F7513" i="5"/>
  <c r="I7513" i="5" s="1"/>
  <c r="J7513" i="5" s="1"/>
  <c r="F1324" i="5"/>
  <c r="I1324" i="5" s="1"/>
  <c r="J1324" i="5" s="1"/>
  <c r="F4840" i="5"/>
  <c r="F296" i="5"/>
  <c r="I296" i="5" s="1"/>
  <c r="J296" i="5" s="1"/>
  <c r="F1088" i="5"/>
  <c r="I1088" i="5" s="1"/>
  <c r="J1088" i="5" s="1"/>
  <c r="F1970" i="5"/>
  <c r="I1970" i="5" s="1"/>
  <c r="J1970" i="5" s="1"/>
  <c r="F2744" i="5"/>
  <c r="I2744" i="5" s="1"/>
  <c r="J2744" i="5" s="1"/>
  <c r="F3608" i="5"/>
  <c r="F4400" i="5"/>
  <c r="I4400" i="5" s="1"/>
  <c r="J4400" i="5" s="1"/>
  <c r="F5282" i="5"/>
  <c r="I5282" i="5" s="1"/>
  <c r="J5282" i="5" s="1"/>
  <c r="F6020" i="5"/>
  <c r="I6020" i="5" s="1"/>
  <c r="J6020" i="5" s="1"/>
  <c r="F6920" i="5"/>
  <c r="I6920" i="5" s="1"/>
  <c r="J6920" i="5" s="1"/>
  <c r="F7784" i="5"/>
  <c r="I7784" i="5" s="1"/>
  <c r="J7784" i="5" s="1"/>
  <c r="F8576" i="5"/>
  <c r="I8576" i="5" s="1"/>
  <c r="J8576" i="5" s="1"/>
  <c r="F664" i="5"/>
  <c r="I664" i="5" s="1"/>
  <c r="J664" i="5" s="1"/>
  <c r="F1438" i="5"/>
  <c r="F2338" i="5"/>
  <c r="I2338" i="5" s="1"/>
  <c r="J2338" i="5" s="1"/>
  <c r="F3166" i="5"/>
  <c r="I3166" i="5" s="1"/>
  <c r="J3166" i="5" s="1"/>
  <c r="F3994" i="5"/>
  <c r="I3994" i="5" s="1"/>
  <c r="J3994" i="5" s="1"/>
  <c r="F477" i="5"/>
  <c r="I477" i="5" s="1"/>
  <c r="J477" i="5" s="1"/>
  <c r="F1428" i="5"/>
  <c r="I1428" i="5" s="1"/>
  <c r="J1428" i="5" s="1"/>
  <c r="F2400" i="5"/>
  <c r="I2400" i="5" s="1"/>
  <c r="J2400" i="5" s="1"/>
  <c r="F3251" i="5"/>
  <c r="I3251" i="5" s="1"/>
  <c r="J3251" i="5" s="1"/>
  <c r="F4203" i="5"/>
  <c r="I4203" i="5" s="1"/>
  <c r="J4203" i="5" s="1"/>
  <c r="F4955" i="5"/>
  <c r="F5832" i="5"/>
  <c r="I5832" i="5" s="1"/>
  <c r="J5832" i="5" s="1"/>
  <c r="F6613" i="5"/>
  <c r="F7471" i="5"/>
  <c r="I7471" i="5" s="1"/>
  <c r="J7471" i="5" s="1"/>
  <c r="F8348" i="5"/>
  <c r="I8348" i="5" s="1"/>
  <c r="J8348" i="5" s="1"/>
  <c r="F344" i="5"/>
  <c r="F1275" i="5"/>
  <c r="F2126" i="5"/>
  <c r="I2126" i="5" s="1"/>
  <c r="J2126" i="5" s="1"/>
  <c r="F2875" i="5"/>
  <c r="F3786" i="5"/>
  <c r="I3786" i="5" s="1"/>
  <c r="J3786" i="5" s="1"/>
  <c r="F4583" i="5"/>
  <c r="I4583" i="5" s="1"/>
  <c r="J4583" i="5" s="1"/>
  <c r="F5307" i="5"/>
  <c r="I5307" i="5" s="1"/>
  <c r="J5307" i="5" s="1"/>
  <c r="F6107" i="5"/>
  <c r="F6946" i="5"/>
  <c r="I6946" i="5" s="1"/>
  <c r="J6946" i="5" s="1"/>
  <c r="F7765" i="5"/>
  <c r="I7765" i="5" s="1"/>
  <c r="J7765" i="5" s="1"/>
  <c r="F8509" i="5"/>
  <c r="I8509" i="5" s="1"/>
  <c r="J8509" i="5" s="1"/>
  <c r="F642" i="5"/>
  <c r="I642" i="5" s="1"/>
  <c r="J642" i="5" s="1"/>
  <c r="F1622" i="5"/>
  <c r="I1622" i="5" s="1"/>
  <c r="J1622" i="5" s="1"/>
  <c r="F2465" i="5"/>
  <c r="I2465" i="5" s="1"/>
  <c r="J2465" i="5" s="1"/>
  <c r="F3353" i="5"/>
  <c r="I3353" i="5" s="1"/>
  <c r="J3353" i="5" s="1"/>
  <c r="F4173" i="5"/>
  <c r="I4173" i="5" s="1"/>
  <c r="J4173" i="5" s="1"/>
  <c r="F5128" i="5"/>
  <c r="F5963" i="5"/>
  <c r="I5963" i="5" s="1"/>
  <c r="J5963" i="5" s="1"/>
  <c r="F6757" i="5"/>
  <c r="F7593" i="5"/>
  <c r="I7593" i="5" s="1"/>
  <c r="J7593" i="5" s="1"/>
  <c r="F8387" i="5"/>
  <c r="I8387" i="5" s="1"/>
  <c r="J8387" i="5" s="1"/>
  <c r="F467" i="5"/>
  <c r="I467" i="5" s="1"/>
  <c r="J467" i="5" s="1"/>
  <c r="F1445" i="5"/>
  <c r="I1445" i="5" s="1"/>
  <c r="J1445" i="5" s="1"/>
  <c r="F788" i="5"/>
  <c r="I788" i="5" s="1"/>
  <c r="J788" i="5" s="1"/>
  <c r="F1677" i="5"/>
  <c r="I1677" i="5" s="1"/>
  <c r="J1677" i="5" s="1"/>
  <c r="F2543" i="5"/>
  <c r="I2543" i="5" s="1"/>
  <c r="J2543" i="5" s="1"/>
  <c r="F3431" i="5"/>
  <c r="I3431" i="5" s="1"/>
  <c r="J3431" i="5" s="1"/>
  <c r="F4429" i="5"/>
  <c r="I4429" i="5" s="1"/>
  <c r="J4429" i="5" s="1"/>
  <c r="F5201" i="5"/>
  <c r="I5201" i="5" s="1"/>
  <c r="J5201" i="5" s="1"/>
  <c r="F6037" i="5"/>
  <c r="I6037" i="5" s="1"/>
  <c r="J6037" i="5" s="1"/>
  <c r="F6831" i="5"/>
  <c r="I6831" i="5" s="1"/>
  <c r="J6831" i="5" s="1"/>
  <c r="F7667" i="5"/>
  <c r="F8460" i="5"/>
  <c r="I8460" i="5" s="1"/>
  <c r="J8460" i="5" s="1"/>
  <c r="F705" i="5"/>
  <c r="F1831" i="5"/>
  <c r="I1831" i="5" s="1"/>
  <c r="J1831" i="5" s="1"/>
  <c r="F2755" i="5"/>
  <c r="F3754" i="5"/>
  <c r="I3754" i="5" s="1"/>
  <c r="J3754" i="5" s="1"/>
  <c r="F4658" i="5"/>
  <c r="I4658" i="5" s="1"/>
  <c r="J4658" i="5" s="1"/>
  <c r="F5623" i="5"/>
  <c r="I5623" i="5" s="1"/>
  <c r="J5623" i="5" s="1"/>
  <c r="F6611" i="5"/>
  <c r="I6611" i="5" s="1"/>
  <c r="J6611" i="5" s="1"/>
  <c r="F7577" i="5"/>
  <c r="I7577" i="5" s="1"/>
  <c r="J7577" i="5" s="1"/>
  <c r="F8493" i="5"/>
  <c r="I8493" i="5" s="1"/>
  <c r="J8493" i="5" s="1"/>
  <c r="F713" i="5"/>
  <c r="I713" i="5" s="1"/>
  <c r="J713" i="5" s="1"/>
  <c r="F1787" i="5"/>
  <c r="I1787" i="5" s="1"/>
  <c r="J1787" i="5" s="1"/>
  <c r="F2812" i="5"/>
  <c r="I2812" i="5" s="1"/>
  <c r="J2812" i="5" s="1"/>
  <c r="F3761" i="5"/>
  <c r="I3761" i="5" s="1"/>
  <c r="J3761" i="5" s="1"/>
  <c r="F4809" i="5"/>
  <c r="F5677" i="5"/>
  <c r="I5677" i="5" s="1"/>
  <c r="J5677" i="5" s="1"/>
  <c r="F6619" i="5"/>
  <c r="I6619" i="5" s="1"/>
  <c r="J6619" i="5" s="1"/>
  <c r="F7511" i="5"/>
  <c r="I7511" i="5" s="1"/>
  <c r="J7511" i="5" s="1"/>
  <c r="F8499" i="5"/>
  <c r="F843" i="5"/>
  <c r="I843" i="5" s="1"/>
  <c r="J843" i="5" s="1"/>
  <c r="F1951" i="5"/>
  <c r="I1951" i="5" s="1"/>
  <c r="J1951" i="5" s="1"/>
  <c r="F3133" i="5"/>
  <c r="I3133" i="5" s="1"/>
  <c r="J3133" i="5" s="1"/>
  <c r="F4200" i="5"/>
  <c r="I4200" i="5" s="1"/>
  <c r="J4200" i="5" s="1"/>
  <c r="F5270" i="5"/>
  <c r="I5270" i="5" s="1"/>
  <c r="J5270" i="5" s="1"/>
  <c r="F6408" i="5"/>
  <c r="I6408" i="5" s="1"/>
  <c r="J6408" i="5" s="1"/>
  <c r="F7385" i="5"/>
  <c r="I7385" i="5" s="1"/>
  <c r="J7385" i="5" s="1"/>
  <c r="F8442" i="5"/>
  <c r="I8442" i="5" s="1"/>
  <c r="J8442" i="5" s="1"/>
  <c r="F884" i="5"/>
  <c r="I884" i="5" s="1"/>
  <c r="J884" i="5" s="1"/>
  <c r="F2017" i="5"/>
  <c r="I2017" i="5" s="1"/>
  <c r="J2017" i="5" s="1"/>
  <c r="F3228" i="5"/>
  <c r="I3228" i="5" s="1"/>
  <c r="J3228" i="5" s="1"/>
  <c r="F4295" i="5"/>
  <c r="I4295" i="5" s="1"/>
  <c r="J4295" i="5" s="1"/>
  <c r="F5329" i="5"/>
  <c r="I5329" i="5" s="1"/>
  <c r="J5329" i="5" s="1"/>
  <c r="F6334" i="5"/>
  <c r="I6334" i="5" s="1"/>
  <c r="J6334" i="5" s="1"/>
  <c r="F5074" i="5"/>
  <c r="F6158" i="5"/>
  <c r="I6158" i="5" s="1"/>
  <c r="J6158" i="5" s="1"/>
  <c r="F8434" i="5"/>
  <c r="F773" i="5"/>
  <c r="I773" i="5" s="1"/>
  <c r="J773" i="5" s="1"/>
  <c r="F7322" i="5"/>
  <c r="I7322" i="5" s="1"/>
  <c r="J7322" i="5" s="1"/>
  <c r="F2375" i="5"/>
  <c r="F764" i="5"/>
  <c r="I764" i="5" s="1"/>
  <c r="J764" i="5" s="1"/>
  <c r="F1610" i="5"/>
  <c r="I1610" i="5" s="1"/>
  <c r="J1610" i="5" s="1"/>
  <c r="F2456" i="5"/>
  <c r="I2456" i="5" s="1"/>
  <c r="J2456" i="5" s="1"/>
  <c r="F3428" i="5"/>
  <c r="F4346" i="5"/>
  <c r="I4346" i="5" s="1"/>
  <c r="J4346" i="5" s="1"/>
  <c r="F5228" i="5"/>
  <c r="I5228" i="5" s="1"/>
  <c r="J5228" i="5" s="1"/>
  <c r="F6002" i="5"/>
  <c r="I6002" i="5" s="1"/>
  <c r="J6002" i="5" s="1"/>
  <c r="F6938" i="5"/>
  <c r="F7820" i="5"/>
  <c r="I7820" i="5" s="1"/>
  <c r="J7820" i="5" s="1"/>
  <c r="F8738" i="5"/>
  <c r="F772" i="5"/>
  <c r="I772" i="5" s="1"/>
  <c r="J772" i="5" s="1"/>
  <c r="F1744" i="5"/>
  <c r="I1744" i="5" s="1"/>
  <c r="J1744" i="5" s="1"/>
  <c r="F2644" i="5"/>
  <c r="I2644" i="5" s="1"/>
  <c r="J2644" i="5" s="1"/>
  <c r="F3526" i="5"/>
  <c r="I3526" i="5" s="1"/>
  <c r="J3526" i="5" s="1"/>
  <c r="F4300" i="5"/>
  <c r="I4300" i="5" s="1"/>
  <c r="J4300" i="5" s="1"/>
  <c r="F983" i="5"/>
  <c r="I983" i="5" s="1"/>
  <c r="J983" i="5" s="1"/>
  <c r="F1975" i="5"/>
  <c r="I1975" i="5" s="1"/>
  <c r="J1975" i="5" s="1"/>
  <c r="F2886" i="5"/>
  <c r="I2886" i="5" s="1"/>
  <c r="J2886" i="5" s="1"/>
  <c r="F3798" i="5"/>
  <c r="I3798" i="5" s="1"/>
  <c r="J3798" i="5" s="1"/>
  <c r="F4708" i="5"/>
  <c r="I4708" i="5" s="1"/>
  <c r="J4708" i="5" s="1"/>
  <c r="F5661" i="5"/>
  <c r="I5661" i="5" s="1"/>
  <c r="J5661" i="5" s="1"/>
  <c r="F6556" i="5"/>
  <c r="I6556" i="5" s="1"/>
  <c r="J6556" i="5" s="1"/>
  <c r="F7433" i="5"/>
  <c r="I7433" i="5" s="1"/>
  <c r="J7433" i="5" s="1"/>
  <c r="F8253" i="5"/>
  <c r="I8253" i="5" s="1"/>
  <c r="J8253" i="5" s="1"/>
  <c r="F364" i="5"/>
  <c r="I364" i="5" s="1"/>
  <c r="J364" i="5" s="1"/>
  <c r="F1336" i="5"/>
  <c r="F2227" i="5"/>
  <c r="I2227" i="5" s="1"/>
  <c r="J2227" i="5" s="1"/>
  <c r="F3118" i="5"/>
  <c r="F4029" i="5"/>
  <c r="I4029" i="5" s="1"/>
  <c r="J4029" i="5" s="1"/>
  <c r="F4773" i="5"/>
  <c r="I4773" i="5" s="1"/>
  <c r="J4773" i="5" s="1"/>
  <c r="F5650" i="5"/>
  <c r="I5650" i="5" s="1"/>
  <c r="J5650" i="5" s="1"/>
  <c r="F6469" i="5"/>
  <c r="I6469" i="5" s="1"/>
  <c r="J6469" i="5" s="1"/>
  <c r="F7346" i="5"/>
  <c r="I7346" i="5" s="1"/>
  <c r="J7346" i="5" s="1"/>
  <c r="F8109" i="5"/>
  <c r="I8109" i="5" s="1"/>
  <c r="J8109" i="5" s="1"/>
  <c r="F231" i="5"/>
  <c r="I231" i="5" s="1"/>
  <c r="J231" i="5" s="1"/>
  <c r="F1166" i="5"/>
  <c r="I1166" i="5" s="1"/>
  <c r="J1166" i="5" s="1"/>
  <c r="F2282" i="5"/>
  <c r="I2282" i="5" s="1"/>
  <c r="J2282" i="5" s="1"/>
  <c r="F3262" i="5"/>
  <c r="I3262" i="5" s="1"/>
  <c r="J3262" i="5" s="1"/>
  <c r="F4105" i="5"/>
  <c r="I4105" i="5" s="1"/>
  <c r="J4105" i="5" s="1"/>
  <c r="F4978" i="5"/>
  <c r="I4978" i="5" s="1"/>
  <c r="J4978" i="5" s="1"/>
  <c r="F5942" i="5"/>
  <c r="I5942" i="5" s="1"/>
  <c r="J5942" i="5" s="1"/>
  <c r="F6800" i="5"/>
  <c r="I6800" i="5" s="1"/>
  <c r="J6800" i="5" s="1"/>
  <c r="F7636" i="5"/>
  <c r="I7636" i="5" s="1"/>
  <c r="J7636" i="5" s="1"/>
  <c r="F8601" i="5"/>
  <c r="F694" i="5"/>
  <c r="I694" i="5" s="1"/>
  <c r="J694" i="5" s="1"/>
  <c r="F174" i="5"/>
  <c r="F1153" i="5"/>
  <c r="I1153" i="5" s="1"/>
  <c r="J1153" i="5" s="1"/>
  <c r="F1997" i="5"/>
  <c r="F2975" i="5"/>
  <c r="F3887" i="5"/>
  <c r="I3887" i="5" s="1"/>
  <c r="J3887" i="5" s="1"/>
  <c r="F3322" i="5"/>
  <c r="F6389" i="5"/>
  <c r="I6389" i="5" s="1"/>
  <c r="J6389" i="5" s="1"/>
  <c r="F122" i="5"/>
  <c r="I122" i="5" s="1"/>
  <c r="J122" i="5" s="1"/>
  <c r="F7127" i="5"/>
  <c r="I7127" i="5" s="1"/>
  <c r="J7127" i="5" s="1"/>
  <c r="F1799" i="5"/>
  <c r="F782" i="5"/>
  <c r="F1700" i="5"/>
  <c r="I1700" i="5" s="1"/>
  <c r="J1700" i="5" s="1"/>
  <c r="F2546" i="5"/>
  <c r="I2546" i="5" s="1"/>
  <c r="J2546" i="5" s="1"/>
  <c r="F3500" i="5"/>
  <c r="I3500" i="5" s="1"/>
  <c r="J3500" i="5" s="1"/>
  <c r="F4364" i="5"/>
  <c r="F5264" i="5"/>
  <c r="I5264" i="5" s="1"/>
  <c r="J5264" i="5" s="1"/>
  <c r="F6182" i="5"/>
  <c r="I6182" i="5" s="1"/>
  <c r="J6182" i="5" s="1"/>
  <c r="F6956" i="5"/>
  <c r="I6956" i="5" s="1"/>
  <c r="J6956" i="5" s="1"/>
  <c r="F7856" i="5"/>
  <c r="I7856" i="5" s="1"/>
  <c r="J7856" i="5" s="1"/>
  <c r="F8774" i="5"/>
  <c r="I8774" i="5" s="1"/>
  <c r="J8774" i="5" s="1"/>
  <c r="F934" i="5"/>
  <c r="I934" i="5" s="1"/>
  <c r="J934" i="5" s="1"/>
  <c r="F1852" i="5"/>
  <c r="I1852" i="5" s="1"/>
  <c r="J1852" i="5" s="1"/>
  <c r="F2662" i="5"/>
  <c r="I2662" i="5" s="1"/>
  <c r="J2662" i="5" s="1"/>
  <c r="F3544" i="5"/>
  <c r="I3544" i="5" s="1"/>
  <c r="J3544" i="5" s="1"/>
  <c r="F132" i="5"/>
  <c r="I132" i="5" s="1"/>
  <c r="J132" i="5" s="1"/>
  <c r="F1084" i="5"/>
  <c r="I1084" i="5" s="1"/>
  <c r="J1084" i="5" s="1"/>
  <c r="F1995" i="5"/>
  <c r="F2907" i="5"/>
  <c r="I2907" i="5" s="1"/>
  <c r="J2907" i="5" s="1"/>
  <c r="F3899" i="5"/>
  <c r="I3899" i="5" s="1"/>
  <c r="J3899" i="5" s="1"/>
  <c r="F4841" i="5"/>
  <c r="F5680" i="5"/>
  <c r="I5680" i="5" s="1"/>
  <c r="J5680" i="5" s="1"/>
  <c r="F6575" i="5"/>
  <c r="I6575" i="5" s="1"/>
  <c r="J6575" i="5" s="1"/>
  <c r="F7452" i="5"/>
  <c r="I7452" i="5" s="1"/>
  <c r="J7452" i="5" s="1"/>
  <c r="F8386" i="5"/>
  <c r="I8386" i="5" s="1"/>
  <c r="J8386" i="5" s="1"/>
  <c r="F384" i="5"/>
  <c r="I384" i="5" s="1"/>
  <c r="J384" i="5" s="1"/>
  <c r="F1356" i="5"/>
  <c r="I1356" i="5" s="1"/>
  <c r="J1356" i="5" s="1"/>
  <c r="F2247" i="5"/>
  <c r="I2247" i="5" s="1"/>
  <c r="J2247" i="5" s="1"/>
  <c r="F3159" i="5"/>
  <c r="I3159" i="5" s="1"/>
  <c r="J3159" i="5" s="1"/>
  <c r="F4050" i="5"/>
  <c r="I4050" i="5" s="1"/>
  <c r="J4050" i="5" s="1"/>
  <c r="F4869" i="5"/>
  <c r="I4869" i="5" s="1"/>
  <c r="J4869" i="5" s="1"/>
  <c r="F5726" i="5"/>
  <c r="I5726" i="5" s="1"/>
  <c r="J5726" i="5" s="1"/>
  <c r="F6584" i="5"/>
  <c r="I6584" i="5" s="1"/>
  <c r="J6584" i="5" s="1"/>
  <c r="F7365" i="5"/>
  <c r="I7365" i="5" s="1"/>
  <c r="J7365" i="5" s="1"/>
  <c r="F8204" i="5"/>
  <c r="I8204" i="5" s="1"/>
  <c r="J8204" i="5" s="1"/>
  <c r="F255" i="5"/>
  <c r="I255" i="5" s="1"/>
  <c r="J255" i="5" s="1"/>
  <c r="F1257" i="5"/>
  <c r="I1257" i="5" s="1"/>
  <c r="J1257" i="5" s="1"/>
  <c r="F2305" i="5"/>
  <c r="I2305" i="5" s="1"/>
  <c r="J2305" i="5" s="1"/>
  <c r="F3285" i="5"/>
  <c r="I3285" i="5" s="1"/>
  <c r="J3285" i="5" s="1"/>
  <c r="F4127" i="5"/>
  <c r="I4127" i="5" s="1"/>
  <c r="J4127" i="5" s="1"/>
  <c r="F4999" i="5"/>
  <c r="I4999" i="5" s="1"/>
  <c r="J4999" i="5" s="1"/>
  <c r="F5986" i="5"/>
  <c r="I5986" i="5" s="1"/>
  <c r="J5986" i="5" s="1"/>
  <c r="F6821" i="5"/>
  <c r="F7787" i="5"/>
  <c r="I7787" i="5" s="1"/>
  <c r="J7787" i="5" s="1"/>
  <c r="F8622" i="5"/>
  <c r="I8622" i="5" s="1"/>
  <c r="J8622" i="5" s="1"/>
  <c r="F716" i="5"/>
  <c r="I716" i="5" s="1"/>
  <c r="J716" i="5" s="1"/>
  <c r="F197" i="5"/>
  <c r="I197" i="5" s="1"/>
  <c r="J197" i="5" s="1"/>
  <c r="F1176" i="5"/>
  <c r="I1176" i="5" s="1"/>
  <c r="J1176" i="5" s="1"/>
  <c r="F2019" i="5"/>
  <c r="I2019" i="5" s="1"/>
  <c r="J2019" i="5" s="1"/>
  <c r="F2999" i="5"/>
  <c r="F3910" i="5"/>
  <c r="I3910" i="5" s="1"/>
  <c r="J3910" i="5" s="1"/>
  <c r="F4816" i="5"/>
  <c r="I4816" i="5" s="1"/>
  <c r="J4816" i="5" s="1"/>
  <c r="F5738" i="5"/>
  <c r="I5738" i="5" s="1"/>
  <c r="J5738" i="5" s="1"/>
  <c r="F6595" i="5"/>
  <c r="I6595" i="5" s="1"/>
  <c r="J6595" i="5" s="1"/>
  <c r="F7560" i="5"/>
  <c r="I7560" i="5" s="1"/>
  <c r="J7560" i="5" s="1"/>
  <c r="F8374" i="5"/>
  <c r="F595" i="5"/>
  <c r="I595" i="5" s="1"/>
  <c r="J595" i="5" s="1"/>
  <c r="F1806" i="5"/>
  <c r="I1806" i="5" s="1"/>
  <c r="J1806" i="5" s="1"/>
  <c r="F2779" i="5"/>
  <c r="I2779" i="5" s="1"/>
  <c r="J2779" i="5" s="1"/>
  <c r="F3830" i="5"/>
  <c r="I3830" i="5" s="1"/>
  <c r="J3830" i="5" s="1"/>
  <c r="F4875" i="5"/>
  <c r="I4875" i="5" s="1"/>
  <c r="J4875" i="5" s="1"/>
  <c r="F5888" i="5"/>
  <c r="I5888" i="5" s="1"/>
  <c r="J5888" i="5" s="1"/>
  <c r="F6901" i="5"/>
  <c r="F7866" i="5"/>
  <c r="I7866" i="5" s="1"/>
  <c r="J7866" i="5" s="1"/>
  <c r="F8783" i="5"/>
  <c r="I8783" i="5" s="1"/>
  <c r="J8783" i="5" s="1"/>
  <c r="F1231" i="5"/>
  <c r="I1231" i="5" s="1"/>
  <c r="J1231" i="5" s="1"/>
  <c r="F2300" i="5"/>
  <c r="I2300" i="5" s="1"/>
  <c r="J2300" i="5" s="1"/>
  <c r="F3247" i="5"/>
  <c r="I3247" i="5" s="1"/>
  <c r="J3247" i="5" s="1"/>
  <c r="F4399" i="5"/>
  <c r="F5365" i="5"/>
  <c r="I5365" i="5" s="1"/>
  <c r="J5365" i="5" s="1"/>
  <c r="F6330" i="5"/>
  <c r="I6330" i="5" s="1"/>
  <c r="J6330" i="5" s="1"/>
  <c r="F7391" i="5"/>
  <c r="F8355" i="5"/>
  <c r="I8355" i="5" s="1"/>
  <c r="J8355" i="5" s="1"/>
  <c r="F629" i="5"/>
  <c r="I629" i="5" s="1"/>
  <c r="J629" i="5" s="1"/>
  <c r="F1922" i="5"/>
  <c r="F3191" i="5"/>
  <c r="F4401" i="5"/>
  <c r="I4401" i="5" s="1"/>
  <c r="J4401" i="5" s="1"/>
  <c r="F5431" i="5"/>
  <c r="I5431" i="5" s="1"/>
  <c r="J5431" i="5" s="1"/>
  <c r="F6625" i="5"/>
  <c r="I6625" i="5" s="1"/>
  <c r="J6625" i="5" s="1"/>
  <c r="F7791" i="5"/>
  <c r="I7791" i="5" s="1"/>
  <c r="J7791" i="5" s="1"/>
  <c r="F21" i="5"/>
  <c r="I21" i="5" s="1"/>
  <c r="J21" i="5" s="1"/>
  <c r="F1251" i="5"/>
  <c r="F2565" i="5"/>
  <c r="I2565" i="5" s="1"/>
  <c r="J2565" i="5" s="1"/>
  <c r="F3661" i="5"/>
  <c r="I3661" i="5" s="1"/>
  <c r="J3661" i="5" s="1"/>
  <c r="F4788" i="5"/>
  <c r="I4788" i="5" s="1"/>
  <c r="J4788" i="5" s="1"/>
  <c r="F6008" i="5"/>
  <c r="I6008" i="5" s="1"/>
  <c r="J6008" i="5" s="1"/>
  <c r="F7066" i="5"/>
  <c r="I7066" i="5" s="1"/>
  <c r="J7066" i="5" s="1"/>
  <c r="F8152" i="5"/>
  <c r="I8152" i="5" s="1"/>
  <c r="J8152" i="5" s="1"/>
  <c r="F600" i="5"/>
  <c r="I600" i="5" s="1"/>
  <c r="J600" i="5" s="1"/>
  <c r="F1824" i="5"/>
  <c r="I1824" i="5" s="1"/>
  <c r="J1824" i="5" s="1"/>
  <c r="F3186" i="5"/>
  <c r="I3186" i="5" s="1"/>
  <c r="J3186" i="5" s="1"/>
  <c r="F4357" i="5"/>
  <c r="I4357" i="5" s="1"/>
  <c r="J4357" i="5" s="1"/>
  <c r="F5545" i="5"/>
  <c r="F6675" i="5"/>
  <c r="I6675" i="5" s="1"/>
  <c r="J6675" i="5" s="1"/>
  <c r="F7957" i="5"/>
  <c r="I7957" i="5" s="1"/>
  <c r="J7957" i="5" s="1"/>
  <c r="F367" i="5"/>
  <c r="I367" i="5" s="1"/>
  <c r="J367" i="5" s="1"/>
  <c r="F1639" i="5"/>
  <c r="I1639" i="5" s="1"/>
  <c r="J1639" i="5" s="1"/>
  <c r="F3002" i="5"/>
  <c r="I3002" i="5" s="1"/>
  <c r="J3002" i="5" s="1"/>
  <c r="F4168" i="5"/>
  <c r="F5370" i="5"/>
  <c r="I5370" i="5" s="1"/>
  <c r="J5370" i="5" s="1"/>
  <c r="F6654" i="5"/>
  <c r="F7754" i="5"/>
  <c r="I7754" i="5" s="1"/>
  <c r="J7754" i="5" s="1"/>
  <c r="F235" i="5"/>
  <c r="I235" i="5" s="1"/>
  <c r="J235" i="5" s="1"/>
  <c r="F1810" i="5"/>
  <c r="I1810" i="5" s="1"/>
  <c r="J1810" i="5" s="1"/>
  <c r="F3198" i="5"/>
  <c r="I3198" i="5" s="1"/>
  <c r="J3198" i="5" s="1"/>
  <c r="F4710" i="5"/>
  <c r="I4710" i="5" s="1"/>
  <c r="J4710" i="5" s="1"/>
  <c r="F5978" i="5"/>
  <c r="I5978" i="5" s="1"/>
  <c r="J5978" i="5" s="1"/>
  <c r="F7283" i="5"/>
  <c r="I7283" i="5" s="1"/>
  <c r="J7283" i="5" s="1"/>
  <c r="F8554" i="5"/>
  <c r="F1375" i="5"/>
  <c r="I1375" i="5" s="1"/>
  <c r="J1375" i="5" s="1"/>
  <c r="F2695" i="5"/>
  <c r="I2695" i="5" s="1"/>
  <c r="J2695" i="5" s="1"/>
  <c r="F4190" i="5"/>
  <c r="I4190" i="5" s="1"/>
  <c r="J4190" i="5" s="1"/>
  <c r="F5576" i="5"/>
  <c r="I5576" i="5" s="1"/>
  <c r="J5576" i="5" s="1"/>
  <c r="F6814" i="5"/>
  <c r="F8153" i="5"/>
  <c r="F715" i="5"/>
  <c r="I715" i="5" s="1"/>
  <c r="J715" i="5" s="1"/>
  <c r="F2261" i="5"/>
  <c r="F3756" i="5"/>
  <c r="I3756" i="5" s="1"/>
  <c r="J3756" i="5" s="1"/>
  <c r="F100" i="5"/>
  <c r="I100" i="5" s="1"/>
  <c r="J100" i="5" s="1"/>
  <c r="F1900" i="5"/>
  <c r="I1900" i="5" s="1"/>
  <c r="J1900" i="5" s="1"/>
  <c r="F3517" i="5"/>
  <c r="I3517" i="5" s="1"/>
  <c r="J3517" i="5" s="1"/>
  <c r="F5281" i="5"/>
  <c r="I5281" i="5" s="1"/>
  <c r="J5281" i="5" s="1"/>
  <c r="F6863" i="5"/>
  <c r="I6863" i="5" s="1"/>
  <c r="J6863" i="5" s="1"/>
  <c r="F8256" i="5"/>
  <c r="I8256" i="5" s="1"/>
  <c r="J8256" i="5" s="1"/>
  <c r="F1177" i="5"/>
  <c r="I1177" i="5" s="1"/>
  <c r="J1177" i="5" s="1"/>
  <c r="F2820" i="5"/>
  <c r="F4475" i="5"/>
  <c r="I4475" i="5" s="1"/>
  <c r="J4475" i="5" s="1"/>
  <c r="F5938" i="5"/>
  <c r="I5938" i="5" s="1"/>
  <c r="J5938" i="5" s="1"/>
  <c r="F7563" i="5"/>
  <c r="I7563" i="5" s="1"/>
  <c r="J7563" i="5" s="1"/>
  <c r="F17" i="5"/>
  <c r="I17" i="5" s="1"/>
  <c r="J17" i="5" s="1"/>
  <c r="F1904" i="5"/>
  <c r="I1904" i="5" s="1"/>
  <c r="J1904" i="5" s="1"/>
  <c r="F3437" i="5"/>
  <c r="F5054" i="5"/>
  <c r="I5054" i="5" s="1"/>
  <c r="J5054" i="5" s="1"/>
  <c r="F6406" i="5"/>
  <c r="I6406" i="5" s="1"/>
  <c r="J6406" i="5" s="1"/>
  <c r="F7870" i="5"/>
  <c r="F579" i="5"/>
  <c r="I579" i="5" s="1"/>
  <c r="J579" i="5" s="1"/>
  <c r="F2254" i="5"/>
  <c r="I2254" i="5" s="1"/>
  <c r="J2254" i="5" s="1"/>
  <c r="F3833" i="5"/>
  <c r="I3833" i="5" s="1"/>
  <c r="J3833" i="5" s="1"/>
  <c r="F5366" i="5"/>
  <c r="F6753" i="5"/>
  <c r="I6753" i="5" s="1"/>
  <c r="J6753" i="5" s="1"/>
  <c r="F8263" i="5"/>
  <c r="I8263" i="5" s="1"/>
  <c r="J8263" i="5" s="1"/>
  <c r="F957" i="5"/>
  <c r="I957" i="5" s="1"/>
  <c r="J957" i="5" s="1"/>
  <c r="F2697" i="5"/>
  <c r="I2697" i="5" s="1"/>
  <c r="J2697" i="5" s="1"/>
  <c r="F4233" i="5"/>
  <c r="I4233" i="5" s="1"/>
  <c r="J4233" i="5" s="1"/>
  <c r="F5754" i="5"/>
  <c r="I5754" i="5" s="1"/>
  <c r="J5754" i="5" s="1"/>
  <c r="F7145" i="5"/>
  <c r="I7145" i="5" s="1"/>
  <c r="J7145" i="5" s="1"/>
  <c r="F8574" i="5"/>
  <c r="I8574" i="5" s="1"/>
  <c r="J8574" i="5" s="1"/>
  <c r="F1425" i="5"/>
  <c r="F3049" i="5"/>
  <c r="F4610" i="5"/>
  <c r="I4610" i="5" s="1"/>
  <c r="J4610" i="5" s="1"/>
  <c r="F6104" i="5"/>
  <c r="I6104" i="5" s="1"/>
  <c r="J6104" i="5" s="1"/>
  <c r="F7457" i="5"/>
  <c r="F8437" i="5"/>
  <c r="I8437" i="5" s="1"/>
  <c r="J8437" i="5" s="1"/>
  <c r="F6582" i="5"/>
  <c r="I6582" i="5" s="1"/>
  <c r="J6582" i="5" s="1"/>
  <c r="F4147" i="5"/>
  <c r="I4147" i="5" s="1"/>
  <c r="J4147" i="5" s="1"/>
  <c r="F1841" i="5"/>
  <c r="F5304" i="5"/>
  <c r="I5304" i="5" s="1"/>
  <c r="J5304" i="5" s="1"/>
  <c r="F3409" i="5"/>
  <c r="I3409" i="5" s="1"/>
  <c r="J3409" i="5" s="1"/>
  <c r="F937" i="5"/>
  <c r="I937" i="5" s="1"/>
  <c r="J937" i="5" s="1"/>
  <c r="F7665" i="5"/>
  <c r="I7665" i="5" s="1"/>
  <c r="J7665" i="5" s="1"/>
  <c r="F5753" i="5"/>
  <c r="I5753" i="5" s="1"/>
  <c r="J5753" i="5" s="1"/>
  <c r="F3528" i="5"/>
  <c r="I3528" i="5" s="1"/>
  <c r="J3528" i="5" s="1"/>
  <c r="F1350" i="5"/>
  <c r="I1350" i="5" s="1"/>
  <c r="J1350" i="5" s="1"/>
  <c r="F3103" i="5"/>
  <c r="F6621" i="5"/>
  <c r="F262" i="5"/>
  <c r="I262" i="5" s="1"/>
  <c r="J262" i="5" s="1"/>
  <c r="F7815" i="5"/>
  <c r="F7040" i="5"/>
  <c r="F1578" i="5"/>
  <c r="I1578" i="5" s="1"/>
  <c r="J1578" i="5" s="1"/>
  <c r="F800" i="5"/>
  <c r="I800" i="5" s="1"/>
  <c r="J800" i="5" s="1"/>
  <c r="F1718" i="5"/>
  <c r="I1718" i="5" s="1"/>
  <c r="J1718" i="5" s="1"/>
  <c r="F2672" i="5"/>
  <c r="I2672" i="5" s="1"/>
  <c r="J2672" i="5" s="1"/>
  <c r="F3572" i="5"/>
  <c r="I3572" i="5" s="1"/>
  <c r="J3572" i="5" s="1"/>
  <c r="F4382" i="5"/>
  <c r="I4382" i="5" s="1"/>
  <c r="J4382" i="5" s="1"/>
  <c r="F5300" i="5"/>
  <c r="I5300" i="5" s="1"/>
  <c r="J5300" i="5" s="1"/>
  <c r="F6200" i="5"/>
  <c r="I6200" i="5" s="1"/>
  <c r="J6200" i="5" s="1"/>
  <c r="F7118" i="5"/>
  <c r="F7874" i="5"/>
  <c r="F16" i="5"/>
  <c r="I16" i="5" s="1"/>
  <c r="J16" i="5" s="1"/>
  <c r="F970" i="5"/>
  <c r="I970" i="5" s="1"/>
  <c r="J970" i="5" s="1"/>
  <c r="F1870" i="5"/>
  <c r="I1870" i="5" s="1"/>
  <c r="J1870" i="5" s="1"/>
  <c r="F2680" i="5"/>
  <c r="I2680" i="5" s="1"/>
  <c r="J2680" i="5" s="1"/>
  <c r="F3562" i="5"/>
  <c r="I3562" i="5" s="1"/>
  <c r="J3562" i="5" s="1"/>
  <c r="F153" i="5"/>
  <c r="I153" i="5" s="1"/>
  <c r="J153" i="5" s="1"/>
  <c r="F1104" i="5"/>
  <c r="I1104" i="5" s="1"/>
  <c r="J1104" i="5" s="1"/>
  <c r="F2016" i="5"/>
  <c r="I2016" i="5" s="1"/>
  <c r="J2016" i="5" s="1"/>
  <c r="F2927" i="5"/>
  <c r="F3919" i="5"/>
  <c r="I3919" i="5" s="1"/>
  <c r="J3919" i="5" s="1"/>
  <c r="F4879" i="5"/>
  <c r="I4879" i="5" s="1"/>
  <c r="J4879" i="5" s="1"/>
  <c r="F5737" i="5"/>
  <c r="I5737" i="5" s="1"/>
  <c r="J5737" i="5" s="1"/>
  <c r="F6594" i="5"/>
  <c r="I6594" i="5" s="1"/>
  <c r="J6594" i="5" s="1"/>
  <c r="F1480" i="5"/>
  <c r="I1480" i="5" s="1"/>
  <c r="J1480" i="5" s="1"/>
  <c r="F2407" i="5"/>
  <c r="I2407" i="5" s="1"/>
  <c r="J2407" i="5" s="1"/>
  <c r="F2883" i="5"/>
  <c r="I2883" i="5" s="1"/>
  <c r="J2883" i="5" s="1"/>
  <c r="F5542" i="5"/>
  <c r="I5542" i="5" s="1"/>
  <c r="J5542" i="5" s="1"/>
  <c r="F3869" i="5"/>
  <c r="F5715" i="5"/>
  <c r="I5715" i="5" s="1"/>
  <c r="J5715" i="5" s="1"/>
  <c r="F404" i="5"/>
  <c r="I404" i="5" s="1"/>
  <c r="J404" i="5" s="1"/>
  <c r="F1556" i="5"/>
  <c r="I1556" i="5" s="1"/>
  <c r="J1556" i="5" s="1"/>
  <c r="F2690" i="5"/>
  <c r="I2690" i="5" s="1"/>
  <c r="J2690" i="5" s="1"/>
  <c r="F3680" i="5"/>
  <c r="I3680" i="5" s="1"/>
  <c r="J3680" i="5" s="1"/>
  <c r="F4814" i="5"/>
  <c r="I4814" i="5" s="1"/>
  <c r="J4814" i="5" s="1"/>
  <c r="F5804" i="5"/>
  <c r="I5804" i="5" s="1"/>
  <c r="J5804" i="5" s="1"/>
  <c r="F6794" i="5"/>
  <c r="I6794" i="5" s="1"/>
  <c r="J6794" i="5" s="1"/>
  <c r="F8072" i="5"/>
  <c r="I8072" i="5" s="1"/>
  <c r="J8072" i="5" s="1"/>
  <c r="F286" i="5"/>
  <c r="I286" i="5" s="1"/>
  <c r="J286" i="5" s="1"/>
  <c r="F1258" i="5"/>
  <c r="I1258" i="5" s="1"/>
  <c r="J1258" i="5" s="1"/>
  <c r="F2320" i="5"/>
  <c r="I2320" i="5" s="1"/>
  <c r="J2320" i="5" s="1"/>
  <c r="F3328" i="5"/>
  <c r="F173" i="5"/>
  <c r="I173" i="5" s="1"/>
  <c r="J173" i="5" s="1"/>
  <c r="F1287" i="5"/>
  <c r="I1287" i="5" s="1"/>
  <c r="J1287" i="5" s="1"/>
  <c r="F2461" i="5"/>
  <c r="I2461" i="5" s="1"/>
  <c r="J2461" i="5" s="1"/>
  <c r="F3494" i="5"/>
  <c r="F4650" i="5"/>
  <c r="I4650" i="5" s="1"/>
  <c r="J4650" i="5" s="1"/>
  <c r="F5756" i="5"/>
  <c r="I5756" i="5" s="1"/>
  <c r="J5756" i="5" s="1"/>
  <c r="F6785" i="5"/>
  <c r="I6785" i="5" s="1"/>
  <c r="J6785" i="5" s="1"/>
  <c r="F7738" i="5"/>
  <c r="F40" i="5"/>
  <c r="I40" i="5" s="1"/>
  <c r="J40" i="5" s="1"/>
  <c r="F1053" i="5"/>
  <c r="I1053" i="5" s="1"/>
  <c r="J1053" i="5" s="1"/>
  <c r="F2025" i="5"/>
  <c r="I2025" i="5" s="1"/>
  <c r="J2025" i="5" s="1"/>
  <c r="F3078" i="5"/>
  <c r="I3078" i="5" s="1"/>
  <c r="J3078" i="5" s="1"/>
  <c r="F4070" i="5"/>
  <c r="I4070" i="5" s="1"/>
  <c r="J4070" i="5" s="1"/>
  <c r="F5040" i="5"/>
  <c r="I5040" i="5" s="1"/>
  <c r="J5040" i="5" s="1"/>
  <c r="F5955" i="5"/>
  <c r="F6832" i="5"/>
  <c r="I6832" i="5" s="1"/>
  <c r="J6832" i="5" s="1"/>
  <c r="F7823" i="5"/>
  <c r="I7823" i="5" s="1"/>
  <c r="J7823" i="5" s="1"/>
  <c r="F8737" i="5"/>
  <c r="F1051" i="5"/>
  <c r="I1051" i="5" s="1"/>
  <c r="J1051" i="5" s="1"/>
  <c r="F2123" i="5"/>
  <c r="I2123" i="5" s="1"/>
  <c r="J2123" i="5" s="1"/>
  <c r="F3307" i="5"/>
  <c r="I3307" i="5" s="1"/>
  <c r="J3307" i="5" s="1"/>
  <c r="F4398" i="5"/>
  <c r="F5277" i="5"/>
  <c r="F6306" i="5"/>
  <c r="I6306" i="5" s="1"/>
  <c r="J6306" i="5" s="1"/>
  <c r="F7272" i="5"/>
  <c r="I7272" i="5" s="1"/>
  <c r="J7272" i="5" s="1"/>
  <c r="F8279" i="5"/>
  <c r="I8279" i="5" s="1"/>
  <c r="J8279" i="5" s="1"/>
  <c r="F443" i="5"/>
  <c r="I443" i="5" s="1"/>
  <c r="J443" i="5" s="1"/>
  <c r="F83" i="5"/>
  <c r="I83" i="5" s="1"/>
  <c r="J83" i="5" s="1"/>
  <c r="F1199" i="5"/>
  <c r="I1199" i="5" s="1"/>
  <c r="J1199" i="5" s="1"/>
  <c r="F2224" i="5"/>
  <c r="I2224" i="5" s="1"/>
  <c r="J2224" i="5" s="1"/>
  <c r="F3295" i="5"/>
  <c r="I3295" i="5" s="1"/>
  <c r="J3295" i="5" s="1"/>
  <c r="F4251" i="5"/>
  <c r="I4251" i="5" s="1"/>
  <c r="J4251" i="5" s="1"/>
  <c r="F5266" i="5"/>
  <c r="I5266" i="5" s="1"/>
  <c r="J5266" i="5" s="1"/>
  <c r="F6209" i="5"/>
  <c r="I6209" i="5" s="1"/>
  <c r="J6209" i="5" s="1"/>
  <c r="F7131" i="5"/>
  <c r="I7131" i="5" s="1"/>
  <c r="J7131" i="5" s="1"/>
  <c r="F8075" i="5"/>
  <c r="I8075" i="5" s="1"/>
  <c r="J8075" i="5" s="1"/>
  <c r="F185" i="5"/>
  <c r="I185" i="5" s="1"/>
  <c r="J185" i="5" s="1"/>
  <c r="F1443" i="5"/>
  <c r="I1443" i="5" s="1"/>
  <c r="J1443" i="5" s="1"/>
  <c r="F2524" i="5"/>
  <c r="I2524" i="5" s="1"/>
  <c r="J2524" i="5" s="1"/>
  <c r="F3702" i="5"/>
  <c r="I3702" i="5" s="1"/>
  <c r="J3702" i="5" s="1"/>
  <c r="F4731" i="5"/>
  <c r="I4731" i="5" s="1"/>
  <c r="J4731" i="5" s="1"/>
  <c r="F5743" i="5"/>
  <c r="F6949" i="5"/>
  <c r="I6949" i="5" s="1"/>
  <c r="J6949" i="5" s="1"/>
  <c r="F7914" i="5"/>
  <c r="I7914" i="5" s="1"/>
  <c r="J7914" i="5" s="1"/>
  <c r="F275" i="5"/>
  <c r="I275" i="5" s="1"/>
  <c r="J275" i="5" s="1"/>
  <c r="F1369" i="5"/>
  <c r="I1369" i="5" s="1"/>
  <c r="J1369" i="5" s="1"/>
  <c r="F2557" i="5"/>
  <c r="F3658" i="5"/>
  <c r="F4834" i="5"/>
  <c r="I4834" i="5" s="1"/>
  <c r="J4834" i="5" s="1"/>
  <c r="F5895" i="5"/>
  <c r="I5895" i="5" s="1"/>
  <c r="J5895" i="5" s="1"/>
  <c r="F6811" i="5"/>
  <c r="I6811" i="5" s="1"/>
  <c r="J6811" i="5" s="1"/>
  <c r="F7921" i="5"/>
  <c r="I7921" i="5" s="1"/>
  <c r="J7921" i="5" s="1"/>
  <c r="F228" i="5"/>
  <c r="I228" i="5" s="1"/>
  <c r="J228" i="5" s="1"/>
  <c r="F1635" i="5"/>
  <c r="I1635" i="5" s="1"/>
  <c r="J1635" i="5" s="1"/>
  <c r="F2758" i="5"/>
  <c r="I2758" i="5" s="1"/>
  <c r="J2758" i="5" s="1"/>
  <c r="F4027" i="5"/>
  <c r="I4027" i="5" s="1"/>
  <c r="J4027" i="5" s="1"/>
  <c r="F5240" i="5"/>
  <c r="I5240" i="5" s="1"/>
  <c r="J5240" i="5" s="1"/>
  <c r="F6462" i="5"/>
  <c r="I6462" i="5" s="1"/>
  <c r="J6462" i="5" s="1"/>
  <c r="F7737" i="5"/>
  <c r="F53" i="5"/>
  <c r="I53" i="5" s="1"/>
  <c r="J53" i="5" s="1"/>
  <c r="F1465" i="5"/>
  <c r="I1465" i="5" s="1"/>
  <c r="J1465" i="5" s="1"/>
  <c r="F2681" i="5"/>
  <c r="I2681" i="5" s="1"/>
  <c r="J2681" i="5" s="1"/>
  <c r="F4006" i="5"/>
  <c r="I4006" i="5" s="1"/>
  <c r="J4006" i="5" s="1"/>
  <c r="F5112" i="5"/>
  <c r="I5112" i="5" s="1"/>
  <c r="J5112" i="5" s="1"/>
  <c r="F6307" i="5"/>
  <c r="F7501" i="5"/>
  <c r="I7501" i="5" s="1"/>
  <c r="J7501" i="5" s="1"/>
  <c r="F8668" i="5"/>
  <c r="I8668" i="5" s="1"/>
  <c r="J8668" i="5" s="1"/>
  <c r="F1118" i="5"/>
  <c r="I1118" i="5" s="1"/>
  <c r="J1118" i="5" s="1"/>
  <c r="F2439" i="5"/>
  <c r="I2439" i="5" s="1"/>
  <c r="J2439" i="5" s="1"/>
  <c r="F3901" i="5"/>
  <c r="I3901" i="5" s="1"/>
  <c r="J3901" i="5" s="1"/>
  <c r="F5150" i="5"/>
  <c r="I5150" i="5" s="1"/>
  <c r="J5150" i="5" s="1"/>
  <c r="F6400" i="5"/>
  <c r="F7714" i="5"/>
  <c r="F91" i="5"/>
  <c r="I91" i="5" s="1"/>
  <c r="J91" i="5" s="1"/>
  <c r="F1572" i="5"/>
  <c r="I1572" i="5" s="1"/>
  <c r="J1572" i="5" s="1"/>
  <c r="F2971" i="5"/>
  <c r="I2971" i="5" s="1"/>
  <c r="J2971" i="5" s="1"/>
  <c r="F4201" i="5"/>
  <c r="I4201" i="5" s="1"/>
  <c r="J4201" i="5" s="1"/>
  <c r="F5524" i="5"/>
  <c r="I5524" i="5" s="1"/>
  <c r="J5524" i="5" s="1"/>
  <c r="F6867" i="5"/>
  <c r="I6867" i="5" s="1"/>
  <c r="J6867" i="5" s="1"/>
  <c r="F8149" i="5"/>
  <c r="I8149" i="5" s="1"/>
  <c r="J8149" i="5" s="1"/>
  <c r="F702" i="5"/>
  <c r="I702" i="5" s="1"/>
  <c r="J702" i="5" s="1"/>
  <c r="F2209" i="5"/>
  <c r="I2209" i="5" s="1"/>
  <c r="J2209" i="5" s="1"/>
  <c r="F3852" i="5"/>
  <c r="F5189" i="5"/>
  <c r="I5189" i="5" s="1"/>
  <c r="J5189" i="5" s="1"/>
  <c r="F6598" i="5"/>
  <c r="F8105" i="5"/>
  <c r="F712" i="5"/>
  <c r="I712" i="5" s="1"/>
  <c r="J712" i="5" s="1"/>
  <c r="F2295" i="5"/>
  <c r="I2295" i="5" s="1"/>
  <c r="J2295" i="5" s="1"/>
  <c r="F3826" i="5"/>
  <c r="F5232" i="5"/>
  <c r="F6606" i="5"/>
  <c r="I6606" i="5" s="1"/>
  <c r="J6606" i="5" s="1"/>
  <c r="F8082" i="5"/>
  <c r="I8082" i="5" s="1"/>
  <c r="J8082" i="5" s="1"/>
  <c r="F676" i="5"/>
  <c r="I676" i="5" s="1"/>
  <c r="J676" i="5" s="1"/>
  <c r="F2405" i="5"/>
  <c r="I2405" i="5" s="1"/>
  <c r="J2405" i="5" s="1"/>
  <c r="F3866" i="5"/>
  <c r="I3866" i="5" s="1"/>
  <c r="J3866" i="5" s="1"/>
  <c r="F291" i="5"/>
  <c r="I291" i="5" s="1"/>
  <c r="J291" i="5" s="1"/>
  <c r="F2336" i="5"/>
  <c r="I2336" i="5" s="1"/>
  <c r="J2336" i="5" s="1"/>
  <c r="F4132" i="5"/>
  <c r="F5627" i="5"/>
  <c r="I5627" i="5" s="1"/>
  <c r="J5627" i="5" s="1"/>
  <c r="F7369" i="5"/>
  <c r="F103" i="5"/>
  <c r="I103" i="5" s="1"/>
  <c r="J103" i="5" s="1"/>
  <c r="F1853" i="5"/>
  <c r="I1853" i="5" s="1"/>
  <c r="J1853" i="5" s="1"/>
  <c r="F3736" i="5"/>
  <c r="I3736" i="5" s="1"/>
  <c r="J3736" i="5" s="1"/>
  <c r="F5514" i="5"/>
  <c r="I5514" i="5" s="1"/>
  <c r="J5514" i="5" s="1"/>
  <c r="F6943" i="5"/>
  <c r="I6943" i="5" s="1"/>
  <c r="J6943" i="5" s="1"/>
  <c r="F8605" i="5"/>
  <c r="I8605" i="5" s="1"/>
  <c r="J8605" i="5" s="1"/>
  <c r="F1594" i="5"/>
  <c r="I1594" i="5" s="1"/>
  <c r="J1594" i="5" s="1"/>
  <c r="F3175" i="5"/>
  <c r="I3175" i="5" s="1"/>
  <c r="J3175" i="5" s="1"/>
  <c r="F4972" i="5"/>
  <c r="I4972" i="5" s="1"/>
  <c r="J4972" i="5" s="1"/>
  <c r="F6367" i="5"/>
  <c r="F7991" i="5"/>
  <c r="I7991" i="5" s="1"/>
  <c r="J7991" i="5" s="1"/>
  <c r="F901" i="5"/>
  <c r="I901" i="5" s="1"/>
  <c r="J901" i="5" s="1"/>
  <c r="F2561" i="5"/>
  <c r="I2561" i="5" s="1"/>
  <c r="J2561" i="5" s="1"/>
  <c r="F4224" i="5"/>
  <c r="I4224" i="5" s="1"/>
  <c r="J4224" i="5" s="1"/>
  <c r="F5712" i="5"/>
  <c r="I5712" i="5" s="1"/>
  <c r="J5712" i="5" s="1"/>
  <c r="F7333" i="5"/>
  <c r="I7333" i="5" s="1"/>
  <c r="J7333" i="5" s="1"/>
  <c r="F113" i="5"/>
  <c r="I113" i="5" s="1"/>
  <c r="J113" i="5" s="1"/>
  <c r="F1868" i="5"/>
  <c r="I1868" i="5" s="1"/>
  <c r="J1868" i="5" s="1"/>
  <c r="F3576" i="5"/>
  <c r="I3576" i="5" s="1"/>
  <c r="J3576" i="5" s="1"/>
  <c r="F5100" i="5"/>
  <c r="I5100" i="5" s="1"/>
  <c r="J5100" i="5" s="1"/>
  <c r="F6604" i="5"/>
  <c r="I6604" i="5" s="1"/>
  <c r="J6604" i="5" s="1"/>
  <c r="F8150" i="5"/>
  <c r="I8150" i="5" s="1"/>
  <c r="J8150" i="5" s="1"/>
  <c r="F1100" i="5"/>
  <c r="I1100" i="5" s="1"/>
  <c r="J1100" i="5" s="1"/>
  <c r="F2876" i="5"/>
  <c r="I2876" i="5" s="1"/>
  <c r="J2876" i="5" s="1"/>
  <c r="F4491" i="5"/>
  <c r="I4491" i="5" s="1"/>
  <c r="J4491" i="5" s="1"/>
  <c r="F5990" i="5"/>
  <c r="I5990" i="5" s="1"/>
  <c r="J5990" i="5" s="1"/>
  <c r="F7418" i="5"/>
  <c r="F8269" i="5"/>
  <c r="I8269" i="5" s="1"/>
  <c r="J8269" i="5" s="1"/>
  <c r="F6001" i="5"/>
  <c r="I6001" i="5" s="1"/>
  <c r="J6001" i="5" s="1"/>
  <c r="F3811" i="5"/>
  <c r="I3811" i="5" s="1"/>
  <c r="J3811" i="5" s="1"/>
  <c r="F1162" i="5"/>
  <c r="I1162" i="5" s="1"/>
  <c r="J1162" i="5" s="1"/>
  <c r="F4881" i="5"/>
  <c r="I4881" i="5" s="1"/>
  <c r="J4881" i="5" s="1"/>
  <c r="F2417" i="5"/>
  <c r="F97" i="5"/>
  <c r="I97" i="5" s="1"/>
  <c r="J97" i="5" s="1"/>
  <c r="F6680" i="5"/>
  <c r="I6680" i="5" s="1"/>
  <c r="J6680" i="5" s="1"/>
  <c r="F4626" i="5"/>
  <c r="I4626" i="5" s="1"/>
  <c r="J4626" i="5" s="1"/>
  <c r="F2211" i="5"/>
  <c r="I2211" i="5" s="1"/>
  <c r="J2211" i="5" s="1"/>
  <c r="F927" i="5"/>
  <c r="I927" i="5" s="1"/>
  <c r="J927" i="5" s="1"/>
  <c r="F4952" i="5"/>
  <c r="I4952" i="5" s="1"/>
  <c r="J4952" i="5" s="1"/>
  <c r="F656" i="5"/>
  <c r="I656" i="5" s="1"/>
  <c r="J656" i="5" s="1"/>
  <c r="F1736" i="5"/>
  <c r="I1736" i="5" s="1"/>
  <c r="J1736" i="5" s="1"/>
  <c r="F2906" i="5"/>
  <c r="I2906" i="5" s="1"/>
  <c r="J2906" i="5" s="1"/>
  <c r="F3896" i="5"/>
  <c r="I3896" i="5" s="1"/>
  <c r="J3896" i="5" s="1"/>
  <c r="F4868" i="5"/>
  <c r="I4868" i="5" s="1"/>
  <c r="J4868" i="5" s="1"/>
  <c r="F5948" i="5"/>
  <c r="I5948" i="5" s="1"/>
  <c r="J5948" i="5" s="1"/>
  <c r="F7136" i="5"/>
  <c r="I7136" i="5" s="1"/>
  <c r="J7136" i="5" s="1"/>
  <c r="F8144" i="5"/>
  <c r="F412" i="5"/>
  <c r="F1384" i="5"/>
  <c r="I1384" i="5" s="1"/>
  <c r="J1384" i="5" s="1"/>
  <c r="F2392" i="5"/>
  <c r="I2392" i="5" s="1"/>
  <c r="J2392" i="5" s="1"/>
  <c r="F3580" i="5"/>
  <c r="I3580" i="5" s="1"/>
  <c r="J3580" i="5" s="1"/>
  <c r="F335" i="5"/>
  <c r="I335" i="5" s="1"/>
  <c r="J335" i="5" s="1"/>
  <c r="F1449" i="5"/>
  <c r="I1449" i="5" s="1"/>
  <c r="J1449" i="5" s="1"/>
  <c r="F2704" i="5"/>
  <c r="I2704" i="5" s="1"/>
  <c r="J2704" i="5" s="1"/>
  <c r="F3737" i="5"/>
  <c r="I3737" i="5" s="1"/>
  <c r="J3737" i="5" s="1"/>
  <c r="F4898" i="5"/>
  <c r="I4898" i="5" s="1"/>
  <c r="J4898" i="5" s="1"/>
  <c r="F5908" i="5"/>
  <c r="I5908" i="5" s="1"/>
  <c r="J5908" i="5" s="1"/>
  <c r="F6976" i="5"/>
  <c r="I6976" i="5" s="1"/>
  <c r="J6976" i="5" s="1"/>
  <c r="F7967" i="5"/>
  <c r="I7967" i="5" s="1"/>
  <c r="J7967" i="5" s="1"/>
  <c r="F162" i="5"/>
  <c r="I162" i="5" s="1"/>
  <c r="J162" i="5" s="1"/>
  <c r="F1134" i="5"/>
  <c r="I1134" i="5" s="1"/>
  <c r="J1134" i="5" s="1"/>
  <c r="F2166" i="5"/>
  <c r="I2166" i="5" s="1"/>
  <c r="J2166" i="5" s="1"/>
  <c r="F3260" i="5"/>
  <c r="I3260" i="5" s="1"/>
  <c r="J3260" i="5" s="1"/>
  <c r="F4232" i="5"/>
  <c r="I4232" i="5" s="1"/>
  <c r="J4232" i="5" s="1"/>
  <c r="F5193" i="5"/>
  <c r="F6031" i="5"/>
  <c r="I6031" i="5" s="1"/>
  <c r="J6031" i="5" s="1"/>
  <c r="F7060" i="5"/>
  <c r="I7060" i="5" s="1"/>
  <c r="J7060" i="5" s="1"/>
  <c r="F7994" i="5"/>
  <c r="I7994" i="5" s="1"/>
  <c r="J7994" i="5" s="1"/>
  <c r="F49" i="5"/>
  <c r="I49" i="5" s="1"/>
  <c r="J49" i="5" s="1"/>
  <c r="F1143" i="5"/>
  <c r="I1143" i="5" s="1"/>
  <c r="J1143" i="5" s="1"/>
  <c r="F2396" i="5"/>
  <c r="I2396" i="5" s="1"/>
  <c r="J2396" i="5" s="1"/>
  <c r="F3512" i="5"/>
  <c r="I3512" i="5" s="1"/>
  <c r="J3512" i="5" s="1"/>
  <c r="F4484" i="5"/>
  <c r="I4484" i="5" s="1"/>
  <c r="J4484" i="5" s="1"/>
  <c r="F5492" i="5"/>
  <c r="I5492" i="5" s="1"/>
  <c r="J5492" i="5" s="1"/>
  <c r="F6478" i="5"/>
  <c r="I6478" i="5" s="1"/>
  <c r="J6478" i="5" s="1"/>
  <c r="F7400" i="5"/>
  <c r="I7400" i="5" s="1"/>
  <c r="J7400" i="5" s="1"/>
  <c r="F8365" i="5"/>
  <c r="I8365" i="5" s="1"/>
  <c r="J8365" i="5" s="1"/>
  <c r="F649" i="5"/>
  <c r="F310" i="5"/>
  <c r="I310" i="5" s="1"/>
  <c r="J310" i="5" s="1"/>
  <c r="F1335" i="5"/>
  <c r="I1335" i="5" s="1"/>
  <c r="J1335" i="5" s="1"/>
  <c r="F2361" i="5"/>
  <c r="I2361" i="5" s="1"/>
  <c r="J2361" i="5" s="1"/>
  <c r="F3408" i="5"/>
  <c r="F4494" i="5"/>
  <c r="I4494" i="5" s="1"/>
  <c r="J4494" i="5" s="1"/>
  <c r="F5437" i="5"/>
  <c r="F6338" i="5"/>
  <c r="I6338" i="5" s="1"/>
  <c r="J6338" i="5" s="1"/>
  <c r="F7282" i="5"/>
  <c r="F8182" i="5"/>
  <c r="I8182" i="5" s="1"/>
  <c r="J8182" i="5" s="1"/>
  <c r="F459" i="5"/>
  <c r="I459" i="5" s="1"/>
  <c r="J459" i="5" s="1"/>
  <c r="F1549" i="5"/>
  <c r="F2729" i="5"/>
  <c r="I2729" i="5" s="1"/>
  <c r="J2729" i="5" s="1"/>
  <c r="F3907" i="5"/>
  <c r="I3907" i="5" s="1"/>
  <c r="J3907" i="5" s="1"/>
  <c r="F5019" i="5"/>
  <c r="I5019" i="5" s="1"/>
  <c r="J5019" i="5" s="1"/>
  <c r="F6082" i="5"/>
  <c r="I6082" i="5" s="1"/>
  <c r="J6082" i="5" s="1"/>
  <c r="F7021" i="5"/>
  <c r="I7021" i="5" s="1"/>
  <c r="J7021" i="5" s="1"/>
  <c r="F8132" i="5"/>
  <c r="I8132" i="5" s="1"/>
  <c r="J8132" i="5" s="1"/>
  <c r="F385" i="5"/>
  <c r="I385" i="5" s="1"/>
  <c r="J385" i="5" s="1"/>
  <c r="F1634" i="5"/>
  <c r="I1634" i="5" s="1"/>
  <c r="J1634" i="5" s="1"/>
  <c r="F2659" i="5"/>
  <c r="I2659" i="5" s="1"/>
  <c r="J2659" i="5" s="1"/>
  <c r="F3890" i="5"/>
  <c r="I3890" i="5" s="1"/>
  <c r="J3890" i="5" s="1"/>
  <c r="F4979" i="5"/>
  <c r="I4979" i="5" s="1"/>
  <c r="J4979" i="5" s="1"/>
  <c r="F5968" i="5"/>
  <c r="I5968" i="5" s="1"/>
  <c r="J5968" i="5" s="1"/>
  <c r="F7076" i="5"/>
  <c r="F331" i="5"/>
  <c r="I331" i="5" s="1"/>
  <c r="J331" i="5" s="1"/>
  <c r="F3515" i="5"/>
  <c r="F3857" i="5"/>
  <c r="I3857" i="5" s="1"/>
  <c r="J3857" i="5" s="1"/>
  <c r="F5836" i="5"/>
  <c r="I5836" i="5" s="1"/>
  <c r="J5836" i="5" s="1"/>
  <c r="F3638" i="5"/>
  <c r="I3638" i="5" s="1"/>
  <c r="J3638" i="5" s="1"/>
  <c r="F5334" i="5"/>
  <c r="I5334" i="5" s="1"/>
  <c r="J5334" i="5" s="1"/>
  <c r="F620" i="5"/>
  <c r="I620" i="5" s="1"/>
  <c r="J620" i="5" s="1"/>
  <c r="F1574" i="5"/>
  <c r="I1574" i="5" s="1"/>
  <c r="J1574" i="5" s="1"/>
  <c r="F2708" i="5"/>
  <c r="F3842" i="5"/>
  <c r="I3842" i="5" s="1"/>
  <c r="J3842" i="5" s="1"/>
  <c r="F4832" i="5"/>
  <c r="I4832" i="5" s="1"/>
  <c r="J4832" i="5" s="1"/>
  <c r="F5822" i="5"/>
  <c r="F6884" i="5"/>
  <c r="I6884" i="5" s="1"/>
  <c r="J6884" i="5" s="1"/>
  <c r="F8090" i="5"/>
  <c r="I8090" i="5" s="1"/>
  <c r="J8090" i="5" s="1"/>
  <c r="F304" i="5"/>
  <c r="I304" i="5" s="1"/>
  <c r="J304" i="5" s="1"/>
  <c r="F1276" i="5"/>
  <c r="I1276" i="5" s="1"/>
  <c r="J1276" i="5" s="1"/>
  <c r="F2356" i="5"/>
  <c r="I2356" i="5" s="1"/>
  <c r="J2356" i="5" s="1"/>
  <c r="F3346" i="5"/>
  <c r="I3346" i="5" s="1"/>
  <c r="J3346" i="5" s="1"/>
  <c r="F193" i="5"/>
  <c r="I193" i="5" s="1"/>
  <c r="J193" i="5" s="1"/>
  <c r="F1368" i="5"/>
  <c r="I1368" i="5" s="1"/>
  <c r="J1368" i="5" s="1"/>
  <c r="F2502" i="5"/>
  <c r="F3636" i="5"/>
  <c r="F4669" i="5"/>
  <c r="I4669" i="5" s="1"/>
  <c r="J4669" i="5" s="1"/>
  <c r="F5851" i="5"/>
  <c r="I5851" i="5" s="1"/>
  <c r="J5851" i="5" s="1"/>
  <c r="F6861" i="5"/>
  <c r="I6861" i="5" s="1"/>
  <c r="J6861" i="5" s="1"/>
  <c r="F7909" i="5"/>
  <c r="I7909" i="5" s="1"/>
  <c r="J7909" i="5" s="1"/>
  <c r="F60" i="5"/>
  <c r="F1073" i="5"/>
  <c r="I1073" i="5" s="1"/>
  <c r="J1073" i="5" s="1"/>
  <c r="F2065" i="5"/>
  <c r="I2065" i="5" s="1"/>
  <c r="J2065" i="5" s="1"/>
  <c r="F3098" i="5"/>
  <c r="I3098" i="5" s="1"/>
  <c r="J3098" i="5" s="1"/>
  <c r="F4151" i="5"/>
  <c r="I4151" i="5" s="1"/>
  <c r="J4151" i="5" s="1"/>
  <c r="F5059" i="5"/>
  <c r="I5059" i="5" s="1"/>
  <c r="J5059" i="5" s="1"/>
  <c r="F5974" i="5"/>
  <c r="I5974" i="5" s="1"/>
  <c r="J5974" i="5" s="1"/>
  <c r="F6908" i="5"/>
  <c r="I6908" i="5" s="1"/>
  <c r="J6908" i="5" s="1"/>
  <c r="F7842" i="5"/>
  <c r="I7842" i="5" s="1"/>
  <c r="J7842" i="5" s="1"/>
  <c r="F8776" i="5"/>
  <c r="I8776" i="5" s="1"/>
  <c r="J8776" i="5" s="1"/>
  <c r="F1098" i="5"/>
  <c r="I1098" i="5" s="1"/>
  <c r="J1098" i="5" s="1"/>
  <c r="F2145" i="5"/>
  <c r="I2145" i="5" s="1"/>
  <c r="J2145" i="5" s="1"/>
  <c r="F3330" i="5"/>
  <c r="I3330" i="5" s="1"/>
  <c r="J3330" i="5" s="1"/>
  <c r="F4420" i="5"/>
  <c r="I4420" i="5" s="1"/>
  <c r="J4420" i="5" s="1"/>
  <c r="F5385" i="5"/>
  <c r="F6329" i="5"/>
  <c r="I6329" i="5" s="1"/>
  <c r="J6329" i="5" s="1"/>
  <c r="F7293" i="5"/>
  <c r="I7293" i="5" s="1"/>
  <c r="J7293" i="5" s="1"/>
  <c r="F8301" i="5"/>
  <c r="I8301" i="5" s="1"/>
  <c r="J8301" i="5" s="1"/>
  <c r="F603" i="5"/>
  <c r="I603" i="5" s="1"/>
  <c r="J603" i="5" s="1"/>
  <c r="F105" i="5"/>
  <c r="I105" i="5" s="1"/>
  <c r="J105" i="5" s="1"/>
  <c r="F1221" i="5"/>
  <c r="I1221" i="5" s="1"/>
  <c r="J1221" i="5" s="1"/>
  <c r="F2246" i="5"/>
  <c r="I2246" i="5" s="1"/>
  <c r="J2246" i="5" s="1"/>
  <c r="F3317" i="5"/>
  <c r="F4451" i="5"/>
  <c r="I4451" i="5" s="1"/>
  <c r="J4451" i="5" s="1"/>
  <c r="F5287" i="5"/>
  <c r="F6230" i="5"/>
  <c r="F7152" i="5"/>
  <c r="I7152" i="5" s="1"/>
  <c r="J7152" i="5" s="1"/>
  <c r="F8096" i="5"/>
  <c r="I8096" i="5" s="1"/>
  <c r="J8096" i="5" s="1"/>
  <c r="F212" i="5"/>
  <c r="I212" i="5" s="1"/>
  <c r="J212" i="5" s="1"/>
  <c r="F1471" i="5"/>
  <c r="I1471" i="5" s="1"/>
  <c r="J1471" i="5" s="1"/>
  <c r="F2549" i="5"/>
  <c r="I2549" i="5" s="1"/>
  <c r="J2549" i="5" s="1"/>
  <c r="F3729" i="5"/>
  <c r="I3729" i="5" s="1"/>
  <c r="J3729" i="5" s="1"/>
  <c r="F4852" i="5"/>
  <c r="I4852" i="5" s="1"/>
  <c r="J4852" i="5" s="1"/>
  <c r="F5913" i="5"/>
  <c r="I5913" i="5" s="1"/>
  <c r="J5913" i="5" s="1"/>
  <c r="F6973" i="5"/>
  <c r="F8011" i="5"/>
  <c r="I8011" i="5" s="1"/>
  <c r="J8011" i="5" s="1"/>
  <c r="F330" i="5"/>
  <c r="I330" i="5" s="1"/>
  <c r="J330" i="5" s="1"/>
  <c r="F1396" i="5"/>
  <c r="I1396" i="5" s="1"/>
  <c r="J1396" i="5" s="1"/>
  <c r="F2581" i="5"/>
  <c r="F3735" i="5"/>
  <c r="I3735" i="5" s="1"/>
  <c r="J3735" i="5" s="1"/>
  <c r="F4857" i="5"/>
  <c r="I4857" i="5" s="1"/>
  <c r="J4857" i="5" s="1"/>
  <c r="F5919" i="5"/>
  <c r="I5919" i="5" s="1"/>
  <c r="J5919" i="5" s="1"/>
  <c r="F6859" i="5"/>
  <c r="I6859" i="5" s="1"/>
  <c r="J6859" i="5" s="1"/>
  <c r="F7944" i="5"/>
  <c r="I7944" i="5" s="1"/>
  <c r="J7944" i="5" s="1"/>
  <c r="F258" i="5"/>
  <c r="I258" i="5" s="1"/>
  <c r="J258" i="5" s="1"/>
  <c r="F1663" i="5"/>
  <c r="I1663" i="5" s="1"/>
  <c r="J1663" i="5" s="1"/>
  <c r="F2818" i="5"/>
  <c r="I2818" i="5" s="1"/>
  <c r="J2818" i="5" s="1"/>
  <c r="F4143" i="5"/>
  <c r="I4143" i="5" s="1"/>
  <c r="J4143" i="5" s="1"/>
  <c r="F5377" i="5"/>
  <c r="F6599" i="5"/>
  <c r="F7819" i="5"/>
  <c r="I7819" i="5" s="1"/>
  <c r="J7819" i="5" s="1"/>
  <c r="F114" i="5"/>
  <c r="I114" i="5" s="1"/>
  <c r="J114" i="5" s="1"/>
  <c r="F1497" i="5"/>
  <c r="I1497" i="5" s="1"/>
  <c r="J1497" i="5" s="1"/>
  <c r="F2709" i="5"/>
  <c r="I2709" i="5" s="1"/>
  <c r="J2709" i="5" s="1"/>
  <c r="F4034" i="5"/>
  <c r="I4034" i="5" s="1"/>
  <c r="J4034" i="5" s="1"/>
  <c r="F5275" i="5"/>
  <c r="I5275" i="5" s="1"/>
  <c r="J5275" i="5" s="1"/>
  <c r="F6361" i="5"/>
  <c r="I6361" i="5" s="1"/>
  <c r="J6361" i="5" s="1"/>
  <c r="F7582" i="5"/>
  <c r="I7582" i="5" s="1"/>
  <c r="J7582" i="5" s="1"/>
  <c r="F8695" i="5"/>
  <c r="F1156" i="5"/>
  <c r="I1156" i="5" s="1"/>
  <c r="J1156" i="5" s="1"/>
  <c r="F2637" i="5"/>
  <c r="I2637" i="5" s="1"/>
  <c r="J2637" i="5" s="1"/>
  <c r="F3931" i="5"/>
  <c r="I3931" i="5" s="1"/>
  <c r="J3931" i="5" s="1"/>
  <c r="F5179" i="5"/>
  <c r="I5179" i="5" s="1"/>
  <c r="J5179" i="5" s="1"/>
  <c r="F6554" i="5"/>
  <c r="I6554" i="5" s="1"/>
  <c r="J6554" i="5" s="1"/>
  <c r="F7742" i="5"/>
  <c r="I7742" i="5" s="1"/>
  <c r="J7742" i="5" s="1"/>
  <c r="F126" i="5"/>
  <c r="I126" i="5" s="1"/>
  <c r="J126" i="5" s="1"/>
  <c r="F1606" i="5"/>
  <c r="I1606" i="5" s="1"/>
  <c r="J1606" i="5" s="1"/>
  <c r="F3033" i="5"/>
  <c r="I3033" i="5" s="1"/>
  <c r="J3033" i="5" s="1"/>
  <c r="F4425" i="5"/>
  <c r="I4425" i="5" s="1"/>
  <c r="J4425" i="5" s="1"/>
  <c r="F5554" i="5"/>
  <c r="I5554" i="5" s="1"/>
  <c r="J5554" i="5" s="1"/>
  <c r="F6897" i="5"/>
  <c r="I6897" i="5" s="1"/>
  <c r="J6897" i="5" s="1"/>
  <c r="F8211" i="5"/>
  <c r="F777" i="5"/>
  <c r="I777" i="5" s="1"/>
  <c r="J777" i="5" s="1"/>
  <c r="F2251" i="5"/>
  <c r="F3891" i="5"/>
  <c r="I3891" i="5" s="1"/>
  <c r="J3891" i="5" s="1"/>
  <c r="F5225" i="5"/>
  <c r="I5225" i="5" s="1"/>
  <c r="J5225" i="5" s="1"/>
  <c r="F6630" i="5"/>
  <c r="F8142" i="5"/>
  <c r="F793" i="5"/>
  <c r="I793" i="5" s="1"/>
  <c r="J793" i="5" s="1"/>
  <c r="F2404" i="5"/>
  <c r="I2404" i="5" s="1"/>
  <c r="J2404" i="5" s="1"/>
  <c r="F3973" i="5"/>
  <c r="I3973" i="5" s="1"/>
  <c r="J3973" i="5" s="1"/>
  <c r="F5265" i="5"/>
  <c r="I5265" i="5" s="1"/>
  <c r="J5265" i="5" s="1"/>
  <c r="F6744" i="5"/>
  <c r="I6744" i="5" s="1"/>
  <c r="J6744" i="5" s="1"/>
  <c r="F8116" i="5"/>
  <c r="I8116" i="5" s="1"/>
  <c r="J8116" i="5" s="1"/>
  <c r="F867" i="5"/>
  <c r="I867" i="5" s="1"/>
  <c r="J867" i="5" s="1"/>
  <c r="F2443" i="5"/>
  <c r="I2443" i="5" s="1"/>
  <c r="J2443" i="5" s="1"/>
  <c r="F3975" i="5"/>
  <c r="I3975" i="5" s="1"/>
  <c r="J3975" i="5" s="1"/>
  <c r="F661" i="5"/>
  <c r="I661" i="5" s="1"/>
  <c r="J661" i="5" s="1"/>
  <c r="F2379" i="5"/>
  <c r="F4176" i="5"/>
  <c r="I4176" i="5" s="1"/>
  <c r="J4176" i="5" s="1"/>
  <c r="F5976" i="5"/>
  <c r="F7404" i="5"/>
  <c r="I7404" i="5" s="1"/>
  <c r="J7404" i="5" s="1"/>
  <c r="F149" i="5"/>
  <c r="I149" i="5" s="1"/>
  <c r="J149" i="5" s="1"/>
  <c r="F2119" i="5"/>
  <c r="I2119" i="5" s="1"/>
  <c r="J2119" i="5" s="1"/>
  <c r="F3783" i="5"/>
  <c r="I3783" i="5" s="1"/>
  <c r="J3783" i="5" s="1"/>
  <c r="F5553" i="5"/>
  <c r="I5553" i="5" s="1"/>
  <c r="J5553" i="5" s="1"/>
  <c r="F7212" i="5"/>
  <c r="I7212" i="5" s="1"/>
  <c r="J7212" i="5" s="1"/>
  <c r="F8646" i="5"/>
  <c r="F1643" i="5"/>
  <c r="I1643" i="5" s="1"/>
  <c r="J1643" i="5" s="1"/>
  <c r="F3214" i="5"/>
  <c r="I3214" i="5" s="1"/>
  <c r="J3214" i="5" s="1"/>
  <c r="F5014" i="5"/>
  <c r="F6676" i="5"/>
  <c r="I6676" i="5" s="1"/>
  <c r="J6676" i="5" s="1"/>
  <c r="F8067" i="5"/>
  <c r="I8067" i="5" s="1"/>
  <c r="J8067" i="5" s="1"/>
  <c r="F954" i="5"/>
  <c r="I954" i="5" s="1"/>
  <c r="J954" i="5" s="1"/>
  <c r="F2605" i="5"/>
  <c r="I2605" i="5" s="1"/>
  <c r="J2605" i="5" s="1"/>
  <c r="F4271" i="5"/>
  <c r="F5867" i="5"/>
  <c r="I5867" i="5" s="1"/>
  <c r="J5867" i="5" s="1"/>
  <c r="F7450" i="5"/>
  <c r="I7450" i="5" s="1"/>
  <c r="J7450" i="5" s="1"/>
  <c r="F210" i="5"/>
  <c r="I210" i="5" s="1"/>
  <c r="J210" i="5" s="1"/>
  <c r="F1910" i="5"/>
  <c r="I1910" i="5" s="1"/>
  <c r="J1910" i="5" s="1"/>
  <c r="F3619" i="5"/>
  <c r="I3619" i="5" s="1"/>
  <c r="J3619" i="5" s="1"/>
  <c r="F5136" i="5"/>
  <c r="F6759" i="5"/>
  <c r="I6759" i="5" s="1"/>
  <c r="J6759" i="5" s="1"/>
  <c r="F8343" i="5"/>
  <c r="I8343" i="5" s="1"/>
  <c r="J8343" i="5" s="1"/>
  <c r="F1146" i="5"/>
  <c r="I1146" i="5" s="1"/>
  <c r="J1146" i="5" s="1"/>
  <c r="F2921" i="5"/>
  <c r="I2921" i="5" s="1"/>
  <c r="J2921" i="5" s="1"/>
  <c r="F4529" i="5"/>
  <c r="I4529" i="5" s="1"/>
  <c r="J4529" i="5" s="1"/>
  <c r="F6026" i="5"/>
  <c r="I6026" i="5" s="1"/>
  <c r="J6026" i="5" s="1"/>
  <c r="F7767" i="5"/>
  <c r="I7767" i="5" s="1"/>
  <c r="J7767" i="5" s="1"/>
  <c r="F8206" i="5"/>
  <c r="I8206" i="5" s="1"/>
  <c r="J8206" i="5" s="1"/>
  <c r="F5886" i="5"/>
  <c r="I5886" i="5" s="1"/>
  <c r="J5886" i="5" s="1"/>
  <c r="F3678" i="5"/>
  <c r="I3678" i="5" s="1"/>
  <c r="J3678" i="5" s="1"/>
  <c r="F1101" i="5"/>
  <c r="I1101" i="5" s="1"/>
  <c r="J1101" i="5" s="1"/>
  <c r="F4828" i="5"/>
  <c r="I4828" i="5" s="1"/>
  <c r="J4828" i="5" s="1"/>
  <c r="F2359" i="5"/>
  <c r="I2359" i="5" s="1"/>
  <c r="J2359" i="5" s="1"/>
  <c r="F8766" i="5"/>
  <c r="I8766" i="5" s="1"/>
  <c r="J8766" i="5" s="1"/>
  <c r="F6620" i="5"/>
  <c r="I6620" i="5" s="1"/>
  <c r="J6620" i="5" s="1"/>
  <c r="F4565" i="5"/>
  <c r="I4565" i="5" s="1"/>
  <c r="J4565" i="5" s="1"/>
  <c r="F2143" i="5"/>
  <c r="F846" i="5"/>
  <c r="I846" i="5" s="1"/>
  <c r="J846" i="5" s="1"/>
  <c r="F3849" i="5"/>
  <c r="I3849" i="5" s="1"/>
  <c r="J3849" i="5" s="1"/>
  <c r="F3988" i="5"/>
  <c r="I3988" i="5" s="1"/>
  <c r="J3988" i="5" s="1"/>
  <c r="F7693" i="5"/>
  <c r="F2388" i="5"/>
  <c r="I2388" i="5" s="1"/>
  <c r="J2388" i="5" s="1"/>
  <c r="F5234" i="5"/>
  <c r="I5234" i="5" s="1"/>
  <c r="J5234" i="5" s="1"/>
  <c r="F638" i="5"/>
  <c r="I638" i="5" s="1"/>
  <c r="J638" i="5" s="1"/>
  <c r="F1592" i="5"/>
  <c r="I1592" i="5" s="1"/>
  <c r="J1592" i="5" s="1"/>
  <c r="F2888" i="5"/>
  <c r="I2888" i="5" s="1"/>
  <c r="J2888" i="5" s="1"/>
  <c r="F3878" i="5"/>
  <c r="I3878" i="5" s="1"/>
  <c r="J3878" i="5" s="1"/>
  <c r="F4850" i="5"/>
  <c r="F5912" i="5"/>
  <c r="F6902" i="5"/>
  <c r="I6902" i="5" s="1"/>
  <c r="J6902" i="5" s="1"/>
  <c r="F8108" i="5"/>
  <c r="I8108" i="5" s="1"/>
  <c r="J8108" i="5" s="1"/>
  <c r="F322" i="5"/>
  <c r="I322" i="5" s="1"/>
  <c r="J322" i="5" s="1"/>
  <c r="F1366" i="5"/>
  <c r="I1366" i="5" s="1"/>
  <c r="J1366" i="5" s="1"/>
  <c r="F2374" i="5"/>
  <c r="I2374" i="5" s="1"/>
  <c r="J2374" i="5" s="1"/>
  <c r="F3508" i="5"/>
  <c r="F294" i="5"/>
  <c r="F1388" i="5"/>
  <c r="I1388" i="5" s="1"/>
  <c r="J1388" i="5" s="1"/>
  <c r="F2664" i="5"/>
  <c r="I2664" i="5" s="1"/>
  <c r="J2664" i="5" s="1"/>
  <c r="F3656" i="5"/>
  <c r="I3656" i="5" s="1"/>
  <c r="J3656" i="5" s="1"/>
  <c r="F4689" i="5"/>
  <c r="I4689" i="5" s="1"/>
  <c r="J4689" i="5" s="1"/>
  <c r="F5889" i="5"/>
  <c r="I5889" i="5" s="1"/>
  <c r="J5889" i="5" s="1"/>
  <c r="F6957" i="5"/>
  <c r="I6957" i="5" s="1"/>
  <c r="J6957" i="5" s="1"/>
  <c r="F7929" i="5"/>
  <c r="I7929" i="5" s="1"/>
  <c r="J7929" i="5" s="1"/>
  <c r="F141" i="5"/>
  <c r="I141" i="5" s="1"/>
  <c r="J141" i="5" s="1"/>
  <c r="F1113" i="5"/>
  <c r="I1113" i="5" s="1"/>
  <c r="J1113" i="5" s="1"/>
  <c r="F2146" i="5"/>
  <c r="I2146" i="5" s="1"/>
  <c r="J2146" i="5" s="1"/>
  <c r="F3240" i="5"/>
  <c r="F4171" i="5"/>
  <c r="F5078" i="5"/>
  <c r="I5078" i="5" s="1"/>
  <c r="J5078" i="5" s="1"/>
  <c r="F5993" i="5"/>
  <c r="I5993" i="5" s="1"/>
  <c r="J5993" i="5" s="1"/>
  <c r="F6965" i="5"/>
  <c r="I6965" i="5" s="1"/>
  <c r="J6965" i="5" s="1"/>
  <c r="F7861" i="5"/>
  <c r="I7861" i="5" s="1"/>
  <c r="J7861" i="5" s="1"/>
  <c r="F27" i="5"/>
  <c r="I27" i="5" s="1"/>
  <c r="J27" i="5" s="1"/>
  <c r="F1120" i="5"/>
  <c r="I1120" i="5" s="1"/>
  <c r="J1120" i="5" s="1"/>
  <c r="F2373" i="5"/>
  <c r="I2373" i="5" s="1"/>
  <c r="J2373" i="5" s="1"/>
  <c r="F3376" i="5"/>
  <c r="I3376" i="5" s="1"/>
  <c r="J3376" i="5" s="1"/>
  <c r="F4442" i="5"/>
  <c r="I4442" i="5" s="1"/>
  <c r="J4442" i="5" s="1"/>
  <c r="F5471" i="5"/>
  <c r="I5471" i="5" s="1"/>
  <c r="J5471" i="5" s="1"/>
  <c r="F6457" i="5"/>
  <c r="I6457" i="5" s="1"/>
  <c r="J6457" i="5" s="1"/>
  <c r="F7314" i="5"/>
  <c r="I7314" i="5" s="1"/>
  <c r="J7314" i="5" s="1"/>
  <c r="F8344" i="5"/>
  <c r="I8344" i="5" s="1"/>
  <c r="J8344" i="5" s="1"/>
  <c r="F625" i="5"/>
  <c r="I625" i="5" s="1"/>
  <c r="J625" i="5" s="1"/>
  <c r="F219" i="5"/>
  <c r="I219" i="5" s="1"/>
  <c r="J219" i="5" s="1"/>
  <c r="F1313" i="5"/>
  <c r="I1313" i="5" s="1"/>
  <c r="J1313" i="5" s="1"/>
  <c r="F2270" i="5"/>
  <c r="I2270" i="5" s="1"/>
  <c r="J2270" i="5" s="1"/>
  <c r="F3363" i="5"/>
  <c r="I3363" i="5" s="1"/>
  <c r="J3363" i="5" s="1"/>
  <c r="F4473" i="5"/>
  <c r="I4473" i="5" s="1"/>
  <c r="J4473" i="5" s="1"/>
  <c r="F5309" i="5"/>
  <c r="I5309" i="5" s="1"/>
  <c r="J5309" i="5" s="1"/>
  <c r="F6252" i="5"/>
  <c r="I6252" i="5" s="1"/>
  <c r="J6252" i="5" s="1"/>
  <c r="F7174" i="5"/>
  <c r="I7174" i="5" s="1"/>
  <c r="J7174" i="5" s="1"/>
  <c r="F8117" i="5"/>
  <c r="I8117" i="5" s="1"/>
  <c r="J8117" i="5" s="1"/>
  <c r="F432" i="5"/>
  <c r="I432" i="5" s="1"/>
  <c r="J432" i="5" s="1"/>
  <c r="F1524" i="5"/>
  <c r="I1524" i="5" s="1"/>
  <c r="J1524" i="5" s="1"/>
  <c r="F2703" i="5"/>
  <c r="I2703" i="5" s="1"/>
  <c r="J2703" i="5" s="1"/>
  <c r="F3780" i="5"/>
  <c r="F4971" i="5"/>
  <c r="I4971" i="5" s="1"/>
  <c r="J4971" i="5" s="1"/>
  <c r="F6057" i="5"/>
  <c r="I6057" i="5" s="1"/>
  <c r="J6057" i="5" s="1"/>
  <c r="F6998" i="5"/>
  <c r="I6998" i="5" s="1"/>
  <c r="J6998" i="5" s="1"/>
  <c r="F8106" i="5"/>
  <c r="I8106" i="5" s="1"/>
  <c r="J8106" i="5" s="1"/>
  <c r="F359" i="5"/>
  <c r="I359" i="5" s="1"/>
  <c r="J359" i="5" s="1"/>
  <c r="F1607" i="5"/>
  <c r="I1607" i="5" s="1"/>
  <c r="J1607" i="5" s="1"/>
  <c r="F2633" i="5"/>
  <c r="I2633" i="5" s="1"/>
  <c r="J2633" i="5" s="1"/>
  <c r="F3787" i="5"/>
  <c r="I3787" i="5" s="1"/>
  <c r="J3787" i="5" s="1"/>
  <c r="F4882" i="5"/>
  <c r="F5943" i="5"/>
  <c r="I5943" i="5" s="1"/>
  <c r="J5943" i="5" s="1"/>
  <c r="F6955" i="5"/>
  <c r="F8017" i="5"/>
  <c r="F474" i="5"/>
  <c r="I474" i="5" s="1"/>
  <c r="J474" i="5" s="1"/>
  <c r="F1693" i="5"/>
  <c r="I1693" i="5" s="1"/>
  <c r="J1693" i="5" s="1"/>
  <c r="F2961" i="5"/>
  <c r="I2961" i="5" s="1"/>
  <c r="J2961" i="5" s="1"/>
  <c r="F4172" i="5"/>
  <c r="I4172" i="5" s="1"/>
  <c r="J4172" i="5" s="1"/>
  <c r="F5403" i="5"/>
  <c r="I5403" i="5" s="1"/>
  <c r="J5403" i="5" s="1"/>
  <c r="F6706" i="5"/>
  <c r="I6706" i="5" s="1"/>
  <c r="J6706" i="5" s="1"/>
  <c r="F7846" i="5"/>
  <c r="F361" i="5"/>
  <c r="I361" i="5" s="1"/>
  <c r="J361" i="5" s="1"/>
  <c r="F1555" i="5"/>
  <c r="I1555" i="5" s="1"/>
  <c r="J1555" i="5" s="1"/>
  <c r="F2796" i="5"/>
  <c r="I2796" i="5" s="1"/>
  <c r="J2796" i="5" s="1"/>
  <c r="F4093" i="5"/>
  <c r="I4093" i="5" s="1"/>
  <c r="J4093" i="5" s="1"/>
  <c r="F5303" i="5"/>
  <c r="I5303" i="5" s="1"/>
  <c r="J5303" i="5" s="1"/>
  <c r="F6471" i="5"/>
  <c r="I6471" i="5" s="1"/>
  <c r="J6471" i="5" s="1"/>
  <c r="F7610" i="5"/>
  <c r="I7610" i="5" s="1"/>
  <c r="J7610" i="5" s="1"/>
  <c r="F8723" i="5"/>
  <c r="I8723" i="5" s="1"/>
  <c r="J8723" i="5" s="1"/>
  <c r="F1188" i="5"/>
  <c r="I1188" i="5" s="1"/>
  <c r="J1188" i="5" s="1"/>
  <c r="F2667" i="5"/>
  <c r="I2667" i="5" s="1"/>
  <c r="J2667" i="5" s="1"/>
  <c r="F4031" i="5"/>
  <c r="I4031" i="5" s="1"/>
  <c r="J4031" i="5" s="1"/>
  <c r="F5423" i="5"/>
  <c r="F6583" i="5"/>
  <c r="I6583" i="5" s="1"/>
  <c r="J6583" i="5" s="1"/>
  <c r="F7775" i="5"/>
  <c r="I7775" i="5" s="1"/>
  <c r="J7775" i="5" s="1"/>
  <c r="F336" i="5"/>
  <c r="I336" i="5" s="1"/>
  <c r="J336" i="5" s="1"/>
  <c r="F1769" i="5"/>
  <c r="I1769" i="5" s="1"/>
  <c r="J1769" i="5" s="1"/>
  <c r="F3065" i="5"/>
  <c r="I3065" i="5" s="1"/>
  <c r="J3065" i="5" s="1"/>
  <c r="F4456" i="5"/>
  <c r="I4456" i="5" s="1"/>
  <c r="J4456" i="5" s="1"/>
  <c r="F5615" i="5"/>
  <c r="F6989" i="5"/>
  <c r="I6989" i="5" s="1"/>
  <c r="J6989" i="5" s="1"/>
  <c r="F8241" i="5"/>
  <c r="I8241" i="5" s="1"/>
  <c r="J8241" i="5" s="1"/>
  <c r="F819" i="5"/>
  <c r="I819" i="5" s="1"/>
  <c r="J819" i="5" s="1"/>
  <c r="F2466" i="5"/>
  <c r="I2466" i="5" s="1"/>
  <c r="J2466" i="5" s="1"/>
  <c r="F3926" i="5"/>
  <c r="F5291" i="5"/>
  <c r="I5291" i="5" s="1"/>
  <c r="J5291" i="5" s="1"/>
  <c r="F6731" i="5"/>
  <c r="I6731" i="5" s="1"/>
  <c r="J6731" i="5" s="1"/>
  <c r="F8212" i="5"/>
  <c r="I8212" i="5" s="1"/>
  <c r="J8212" i="5" s="1"/>
  <c r="F829" i="5"/>
  <c r="I829" i="5" s="1"/>
  <c r="J829" i="5" s="1"/>
  <c r="F2437" i="5"/>
  <c r="F4011" i="5"/>
  <c r="I4011" i="5" s="1"/>
  <c r="J4011" i="5" s="1"/>
  <c r="F5335" i="5"/>
  <c r="I5335" i="5" s="1"/>
  <c r="J5335" i="5" s="1"/>
  <c r="F6778" i="5"/>
  <c r="I6778" i="5" s="1"/>
  <c r="J6778" i="5" s="1"/>
  <c r="F8188" i="5"/>
  <c r="F1066" i="5"/>
  <c r="I1066" i="5" s="1"/>
  <c r="J1066" i="5" s="1"/>
  <c r="F2516" i="5"/>
  <c r="I2516" i="5" s="1"/>
  <c r="J2516" i="5" s="1"/>
  <c r="F4013" i="5"/>
  <c r="I4013" i="5" s="1"/>
  <c r="J4013" i="5" s="1"/>
  <c r="F707" i="5"/>
  <c r="I707" i="5" s="1"/>
  <c r="J707" i="5" s="1"/>
  <c r="F2424" i="5"/>
  <c r="I2424" i="5" s="1"/>
  <c r="J2424" i="5" s="1"/>
  <c r="F4216" i="5"/>
  <c r="F6017" i="5"/>
  <c r="I6017" i="5" s="1"/>
  <c r="J6017" i="5" s="1"/>
  <c r="F7445" i="5"/>
  <c r="I7445" i="5" s="1"/>
  <c r="J7445" i="5" s="1"/>
  <c r="F200" i="5"/>
  <c r="I200" i="5" s="1"/>
  <c r="J200" i="5" s="1"/>
  <c r="F2163" i="5"/>
  <c r="I2163" i="5" s="1"/>
  <c r="J2163" i="5" s="1"/>
  <c r="F4002" i="5"/>
  <c r="I4002" i="5" s="1"/>
  <c r="J4002" i="5" s="1"/>
  <c r="F5746" i="5"/>
  <c r="I5746" i="5" s="1"/>
  <c r="J5746" i="5" s="1"/>
  <c r="F7253" i="5"/>
  <c r="I7253" i="5" s="1"/>
  <c r="J7253" i="5" s="1"/>
  <c r="F8681" i="5"/>
  <c r="I8681" i="5" s="1"/>
  <c r="J8681" i="5" s="1"/>
  <c r="F1684" i="5"/>
  <c r="F3259" i="5"/>
  <c r="F5169" i="5"/>
  <c r="I5169" i="5" s="1"/>
  <c r="J5169" i="5" s="1"/>
  <c r="F6718" i="5"/>
  <c r="I6718" i="5" s="1"/>
  <c r="J6718" i="5" s="1"/>
  <c r="F8103" i="5"/>
  <c r="I8103" i="5" s="1"/>
  <c r="J8103" i="5" s="1"/>
  <c r="F999" i="5"/>
  <c r="I999" i="5" s="1"/>
  <c r="J999" i="5" s="1"/>
  <c r="F2648" i="5"/>
  <c r="I2648" i="5" s="1"/>
  <c r="J2648" i="5" s="1"/>
  <c r="F4438" i="5"/>
  <c r="I4438" i="5" s="1"/>
  <c r="J4438" i="5" s="1"/>
  <c r="F6060" i="5"/>
  <c r="I6060" i="5" s="1"/>
  <c r="J6060" i="5" s="1"/>
  <c r="F7488" i="5"/>
  <c r="I7488" i="5" s="1"/>
  <c r="J7488" i="5" s="1"/>
  <c r="F305" i="5"/>
  <c r="I305" i="5" s="1"/>
  <c r="J305" i="5" s="1"/>
  <c r="F1949" i="5"/>
  <c r="F3663" i="5"/>
  <c r="I3663" i="5" s="1"/>
  <c r="J3663" i="5" s="1"/>
  <c r="F5176" i="5"/>
  <c r="I5176" i="5" s="1"/>
  <c r="J5176" i="5" s="1"/>
  <c r="F6875" i="5"/>
  <c r="I6875" i="5" s="1"/>
  <c r="J6875" i="5" s="1"/>
  <c r="F8381" i="5"/>
  <c r="I8381" i="5" s="1"/>
  <c r="J8381" i="5" s="1"/>
  <c r="F1283" i="5"/>
  <c r="I1283" i="5" s="1"/>
  <c r="J1283" i="5" s="1"/>
  <c r="F2963" i="5"/>
  <c r="F4567" i="5"/>
  <c r="I4567" i="5" s="1"/>
  <c r="J4567" i="5" s="1"/>
  <c r="F6337" i="5"/>
  <c r="I6337" i="5" s="1"/>
  <c r="J6337" i="5" s="1"/>
  <c r="F7805" i="5"/>
  <c r="I7805" i="5" s="1"/>
  <c r="J7805" i="5" s="1"/>
  <c r="F8156" i="5"/>
  <c r="I8156" i="5" s="1"/>
  <c r="J8156" i="5" s="1"/>
  <c r="F5834" i="5"/>
  <c r="F3621" i="5"/>
  <c r="F1021" i="5"/>
  <c r="I1021" i="5" s="1"/>
  <c r="J1021" i="5" s="1"/>
  <c r="F4758" i="5"/>
  <c r="I4758" i="5" s="1"/>
  <c r="J4758" i="5" s="1"/>
  <c r="F2286" i="5"/>
  <c r="I2286" i="5" s="1"/>
  <c r="J2286" i="5" s="1"/>
  <c r="F8706" i="5"/>
  <c r="I8706" i="5" s="1"/>
  <c r="J8706" i="5" s="1"/>
  <c r="F6566" i="5"/>
  <c r="I6566" i="5" s="1"/>
  <c r="J6566" i="5" s="1"/>
  <c r="F4500" i="5"/>
  <c r="F2082" i="5"/>
  <c r="I2082" i="5" s="1"/>
  <c r="J2082" i="5" s="1"/>
  <c r="F784" i="5"/>
  <c r="I784" i="5" s="1"/>
  <c r="J784" i="5" s="1"/>
  <c r="F3983" i="5"/>
  <c r="I3983" i="5" s="1"/>
  <c r="J3983" i="5" s="1"/>
  <c r="F4195" i="5"/>
  <c r="I4195" i="5" s="1"/>
  <c r="J4195" i="5" s="1"/>
  <c r="F8208" i="5"/>
  <c r="F2053" i="5"/>
  <c r="I2053" i="5" s="1"/>
  <c r="J2053" i="5" s="1"/>
  <c r="F6900" i="5"/>
  <c r="I6900" i="5" s="1"/>
  <c r="J6900" i="5" s="1"/>
  <c r="F7092" i="5"/>
  <c r="I7092" i="5" s="1"/>
  <c r="J7092" i="5" s="1"/>
  <c r="F2849" i="5"/>
  <c r="F8639" i="5"/>
  <c r="I8639" i="5" s="1"/>
  <c r="J8639" i="5" s="1"/>
  <c r="F686" i="5"/>
  <c r="I686" i="5" s="1"/>
  <c r="J686" i="5" s="1"/>
  <c r="F368" i="5"/>
  <c r="I368" i="5" s="1"/>
  <c r="J368" i="5" s="1"/>
  <c r="F2042" i="5"/>
  <c r="I2042" i="5" s="1"/>
  <c r="J2042" i="5" s="1"/>
  <c r="F3194" i="5"/>
  <c r="I3194" i="5" s="1"/>
  <c r="J3194" i="5" s="1"/>
  <c r="F4562" i="5"/>
  <c r="I4562" i="5" s="1"/>
  <c r="J4562" i="5" s="1"/>
  <c r="F5984" i="5"/>
  <c r="F7406" i="5"/>
  <c r="I7406" i="5" s="1"/>
  <c r="J7406" i="5" s="1"/>
  <c r="F8594" i="5"/>
  <c r="I8594" i="5" s="1"/>
  <c r="J8594" i="5" s="1"/>
  <c r="F1222" i="5"/>
  <c r="I1222" i="5" s="1"/>
  <c r="J1222" i="5" s="1"/>
  <c r="F2752" i="5"/>
  <c r="I2752" i="5" s="1"/>
  <c r="J2752" i="5" s="1"/>
  <c r="F4012" i="5"/>
  <c r="I4012" i="5" s="1"/>
  <c r="J4012" i="5" s="1"/>
  <c r="F1206" i="5"/>
  <c r="I1206" i="5" s="1"/>
  <c r="J1206" i="5" s="1"/>
  <c r="F2745" i="5"/>
  <c r="I2745" i="5" s="1"/>
  <c r="J2745" i="5" s="1"/>
  <c r="F4223" i="5"/>
  <c r="F5356" i="5"/>
  <c r="I5356" i="5" s="1"/>
  <c r="J5356" i="5" s="1"/>
  <c r="F6766" i="5"/>
  <c r="I6766" i="5" s="1"/>
  <c r="J6766" i="5" s="1"/>
  <c r="F8138" i="5"/>
  <c r="I8138" i="5" s="1"/>
  <c r="J8138" i="5" s="1"/>
  <c r="F668" i="5"/>
  <c r="F1822" i="5"/>
  <c r="I1822" i="5" s="1"/>
  <c r="J1822" i="5" s="1"/>
  <c r="F3300" i="5"/>
  <c r="I3300" i="5" s="1"/>
  <c r="J3300" i="5" s="1"/>
  <c r="F4545" i="5"/>
  <c r="I4545" i="5" s="1"/>
  <c r="J4545" i="5" s="1"/>
  <c r="F5631" i="5"/>
  <c r="I5631" i="5" s="1"/>
  <c r="J5631" i="5" s="1"/>
  <c r="F6813" i="5"/>
  <c r="I6813" i="5" s="1"/>
  <c r="J6813" i="5" s="1"/>
  <c r="F8089" i="5"/>
  <c r="F711" i="5"/>
  <c r="I711" i="5" s="1"/>
  <c r="J711" i="5" s="1"/>
  <c r="F1918" i="5"/>
  <c r="F3558" i="5"/>
  <c r="I3558" i="5" s="1"/>
  <c r="J3558" i="5" s="1"/>
  <c r="F4763" i="5"/>
  <c r="F6049" i="5"/>
  <c r="I6049" i="5" s="1"/>
  <c r="J6049" i="5" s="1"/>
  <c r="F7250" i="5"/>
  <c r="I7250" i="5" s="1"/>
  <c r="J7250" i="5" s="1"/>
  <c r="F8730" i="5"/>
  <c r="I8730" i="5" s="1"/>
  <c r="J8730" i="5" s="1"/>
  <c r="F1172" i="5"/>
  <c r="I1172" i="5" s="1"/>
  <c r="J1172" i="5" s="1"/>
  <c r="F903" i="5"/>
  <c r="I903" i="5" s="1"/>
  <c r="J903" i="5" s="1"/>
  <c r="F2452" i="5"/>
  <c r="I2452" i="5" s="1"/>
  <c r="J2452" i="5" s="1"/>
  <c r="F3704" i="5"/>
  <c r="I3704" i="5" s="1"/>
  <c r="J3704" i="5" s="1"/>
  <c r="F4987" i="5"/>
  <c r="I4987" i="5" s="1"/>
  <c r="J4987" i="5" s="1"/>
  <c r="F6123" i="5"/>
  <c r="I6123" i="5" s="1"/>
  <c r="J6123" i="5" s="1"/>
  <c r="F7389" i="5"/>
  <c r="I7389" i="5" s="1"/>
  <c r="J7389" i="5" s="1"/>
  <c r="F8675" i="5"/>
  <c r="I8675" i="5" s="1"/>
  <c r="J8675" i="5" s="1"/>
  <c r="F1306" i="5"/>
  <c r="I1306" i="5" s="1"/>
  <c r="J1306" i="5" s="1"/>
  <c r="F2831" i="5"/>
  <c r="I2831" i="5" s="1"/>
  <c r="J2831" i="5" s="1"/>
  <c r="F4317" i="5"/>
  <c r="I4317" i="5" s="1"/>
  <c r="J4317" i="5" s="1"/>
  <c r="F5526" i="5"/>
  <c r="F6805" i="5"/>
  <c r="I6805" i="5" s="1"/>
  <c r="J6805" i="5" s="1"/>
  <c r="F8251" i="5"/>
  <c r="I8251" i="5" s="1"/>
  <c r="J8251" i="5" s="1"/>
  <c r="F958" i="5"/>
  <c r="I958" i="5" s="1"/>
  <c r="J958" i="5" s="1"/>
  <c r="F2352" i="5"/>
  <c r="I2352" i="5" s="1"/>
  <c r="J2352" i="5" s="1"/>
  <c r="F3941" i="5"/>
  <c r="I3941" i="5" s="1"/>
  <c r="J3941" i="5" s="1"/>
  <c r="F5315" i="5"/>
  <c r="F6593" i="5"/>
  <c r="I6593" i="5" s="1"/>
  <c r="J6593" i="5" s="1"/>
  <c r="F7848" i="5"/>
  <c r="I7848" i="5" s="1"/>
  <c r="J7848" i="5" s="1"/>
  <c r="F565" i="5"/>
  <c r="I565" i="5" s="1"/>
  <c r="J565" i="5" s="1"/>
  <c r="F2125" i="5"/>
  <c r="I2125" i="5" s="1"/>
  <c r="J2125" i="5" s="1"/>
  <c r="F3711" i="5"/>
  <c r="I3711" i="5" s="1"/>
  <c r="J3711" i="5" s="1"/>
  <c r="F5024" i="5"/>
  <c r="I5024" i="5" s="1"/>
  <c r="J5024" i="5" s="1"/>
  <c r="F6435" i="5"/>
  <c r="I6435" i="5" s="1"/>
  <c r="J6435" i="5" s="1"/>
  <c r="F8063" i="5"/>
  <c r="I8063" i="5" s="1"/>
  <c r="J8063" i="5" s="1"/>
  <c r="F636" i="5"/>
  <c r="I636" i="5" s="1"/>
  <c r="J636" i="5" s="1"/>
  <c r="F2219" i="5"/>
  <c r="F3631" i="5"/>
  <c r="F5086" i="5"/>
  <c r="I5086" i="5" s="1"/>
  <c r="J5086" i="5" s="1"/>
  <c r="F6687" i="5"/>
  <c r="I6687" i="5" s="1"/>
  <c r="J6687" i="5" s="1"/>
  <c r="F8016" i="5"/>
  <c r="I8016" i="5" s="1"/>
  <c r="J8016" i="5" s="1"/>
  <c r="F774" i="5"/>
  <c r="I774" i="5" s="1"/>
  <c r="J774" i="5" s="1"/>
  <c r="F2311" i="5"/>
  <c r="I2311" i="5" s="1"/>
  <c r="J2311" i="5" s="1"/>
  <c r="F3870" i="5"/>
  <c r="I3870" i="5" s="1"/>
  <c r="J3870" i="5" s="1"/>
  <c r="F5515" i="5"/>
  <c r="F6948" i="5"/>
  <c r="F8446" i="5"/>
  <c r="I8446" i="5" s="1"/>
  <c r="J8446" i="5" s="1"/>
  <c r="F1300" i="5"/>
  <c r="I1300" i="5" s="1"/>
  <c r="J1300" i="5" s="1"/>
  <c r="F2808" i="5"/>
  <c r="I2808" i="5" s="1"/>
  <c r="J2808" i="5" s="1"/>
  <c r="F4668" i="5"/>
  <c r="I4668" i="5" s="1"/>
  <c r="J4668" i="5" s="1"/>
  <c r="F6073" i="5"/>
  <c r="F7540" i="5"/>
  <c r="I7540" i="5" s="1"/>
  <c r="J7540" i="5" s="1"/>
  <c r="F429" i="5"/>
  <c r="I429" i="5" s="1"/>
  <c r="J429" i="5" s="1"/>
  <c r="F2174" i="5"/>
  <c r="I2174" i="5" s="1"/>
  <c r="J2174" i="5" s="1"/>
  <c r="F4074" i="5"/>
  <c r="I4074" i="5" s="1"/>
  <c r="J4074" i="5" s="1"/>
  <c r="F5807" i="5"/>
  <c r="I5807" i="5" s="1"/>
  <c r="J5807" i="5" s="1"/>
  <c r="F7523" i="5"/>
  <c r="I7523" i="5" s="1"/>
  <c r="J7523" i="5" s="1"/>
  <c r="F363" i="5"/>
  <c r="F2221" i="5"/>
  <c r="I2221" i="5" s="1"/>
  <c r="J2221" i="5" s="1"/>
  <c r="F4262" i="5"/>
  <c r="I4262" i="5" s="1"/>
  <c r="J4262" i="5" s="1"/>
  <c r="F5918" i="5"/>
  <c r="I5918" i="5" s="1"/>
  <c r="J5918" i="5" s="1"/>
  <c r="F7534" i="5"/>
  <c r="F365" i="5"/>
  <c r="I365" i="5" s="1"/>
  <c r="J365" i="5" s="1"/>
  <c r="F2226" i="5"/>
  <c r="I2226" i="5" s="1"/>
  <c r="J2226" i="5" s="1"/>
  <c r="F4305" i="5"/>
  <c r="I4305" i="5" s="1"/>
  <c r="J4305" i="5" s="1"/>
  <c r="F1175" i="5"/>
  <c r="F3339" i="5"/>
  <c r="I3339" i="5" s="1"/>
  <c r="J3339" i="5" s="1"/>
  <c r="F5435" i="5"/>
  <c r="I5435" i="5" s="1"/>
  <c r="J5435" i="5" s="1"/>
  <c r="F7211" i="5"/>
  <c r="I7211" i="5" s="1"/>
  <c r="J7211" i="5" s="1"/>
  <c r="F478" i="5"/>
  <c r="I478" i="5" s="1"/>
  <c r="J478" i="5" s="1"/>
  <c r="F2777" i="5"/>
  <c r="I2777" i="5" s="1"/>
  <c r="J2777" i="5" s="1"/>
  <c r="F4887" i="5"/>
  <c r="I4887" i="5" s="1"/>
  <c r="J4887" i="5" s="1"/>
  <c r="F6673" i="5"/>
  <c r="F8448" i="5"/>
  <c r="I8448" i="5" s="1"/>
  <c r="J8448" i="5" s="1"/>
  <c r="F2080" i="5"/>
  <c r="F3957" i="5"/>
  <c r="F5863" i="5"/>
  <c r="F7606" i="5"/>
  <c r="I7606" i="5" s="1"/>
  <c r="J7606" i="5" s="1"/>
  <c r="F858" i="5"/>
  <c r="I858" i="5" s="1"/>
  <c r="J858" i="5" s="1"/>
  <c r="F3084" i="5"/>
  <c r="I3084" i="5" s="1"/>
  <c r="J3084" i="5" s="1"/>
  <c r="F4851" i="5"/>
  <c r="I4851" i="5" s="1"/>
  <c r="J4851" i="5" s="1"/>
  <c r="F6677" i="5"/>
  <c r="I6677" i="5" s="1"/>
  <c r="J6677" i="5" s="1"/>
  <c r="F8457" i="5"/>
  <c r="I8457" i="5" s="1"/>
  <c r="J8457" i="5" s="1"/>
  <c r="F1776" i="5"/>
  <c r="I1776" i="5" s="1"/>
  <c r="J1776" i="5" s="1"/>
  <c r="F4015" i="5"/>
  <c r="I4015" i="5" s="1"/>
  <c r="J4015" i="5" s="1"/>
  <c r="F5869" i="5"/>
  <c r="F7611" i="5"/>
  <c r="F681" i="5"/>
  <c r="I681" i="5" s="1"/>
  <c r="J681" i="5" s="1"/>
  <c r="F2786" i="5"/>
  <c r="I2786" i="5" s="1"/>
  <c r="J2786" i="5" s="1"/>
  <c r="F5022" i="5"/>
  <c r="I5022" i="5" s="1"/>
  <c r="J5022" i="5" s="1"/>
  <c r="F6760" i="5"/>
  <c r="F8422" i="5"/>
  <c r="I8422" i="5" s="1"/>
  <c r="J8422" i="5" s="1"/>
  <c r="F6762" i="5"/>
  <c r="I6762" i="5" s="1"/>
  <c r="J6762" i="5" s="1"/>
  <c r="F3884" i="5"/>
  <c r="I3884" i="5" s="1"/>
  <c r="J3884" i="5" s="1"/>
  <c r="F540" i="5"/>
  <c r="I540" i="5" s="1"/>
  <c r="J540" i="5" s="1"/>
  <c r="F3861" i="5"/>
  <c r="I3861" i="5" s="1"/>
  <c r="J3861" i="5" s="1"/>
  <c r="F1015" i="5"/>
  <c r="I1015" i="5" s="1"/>
  <c r="J1015" i="5" s="1"/>
  <c r="F7200" i="5"/>
  <c r="F4691" i="5"/>
  <c r="I4691" i="5" s="1"/>
  <c r="J4691" i="5" s="1"/>
  <c r="F1619" i="5"/>
  <c r="I1619" i="5" s="1"/>
  <c r="J1619" i="5" s="1"/>
  <c r="F8773" i="5"/>
  <c r="F7505" i="5"/>
  <c r="I7505" i="5" s="1"/>
  <c r="J7505" i="5" s="1"/>
  <c r="F6663" i="5"/>
  <c r="I6663" i="5" s="1"/>
  <c r="J6663" i="5" s="1"/>
  <c r="F8366" i="5"/>
  <c r="I8366" i="5" s="1"/>
  <c r="J8366" i="5" s="1"/>
  <c r="F552" i="5"/>
  <c r="I552" i="5" s="1"/>
  <c r="J552" i="5" s="1"/>
  <c r="F674" i="5"/>
  <c r="I674" i="5" s="1"/>
  <c r="J674" i="5" s="1"/>
  <c r="F2060" i="5"/>
  <c r="I2060" i="5" s="1"/>
  <c r="J2060" i="5" s="1"/>
  <c r="F3212" i="5"/>
  <c r="I3212" i="5" s="1"/>
  <c r="J3212" i="5" s="1"/>
  <c r="F4616" i="5"/>
  <c r="F6236" i="5"/>
  <c r="I6236" i="5" s="1"/>
  <c r="J6236" i="5" s="1"/>
  <c r="F7424" i="5"/>
  <c r="I7424" i="5" s="1"/>
  <c r="J7424" i="5" s="1"/>
  <c r="F8612" i="5"/>
  <c r="I8612" i="5" s="1"/>
  <c r="J8612" i="5" s="1"/>
  <c r="F1420" i="5"/>
  <c r="I1420" i="5" s="1"/>
  <c r="J1420" i="5" s="1"/>
  <c r="F2824" i="5"/>
  <c r="I2824" i="5" s="1"/>
  <c r="J2824" i="5" s="1"/>
  <c r="F4048" i="5"/>
  <c r="F1226" i="5"/>
  <c r="I1226" i="5" s="1"/>
  <c r="J1226" i="5" s="1"/>
  <c r="F2765" i="5"/>
  <c r="I2765" i="5" s="1"/>
  <c r="J2765" i="5" s="1"/>
  <c r="F4263" i="5"/>
  <c r="F5375" i="5"/>
  <c r="F7014" i="5"/>
  <c r="I7014" i="5" s="1"/>
  <c r="J7014" i="5" s="1"/>
  <c r="F8157" i="5"/>
  <c r="I8157" i="5" s="1"/>
  <c r="J8157" i="5" s="1"/>
  <c r="F688" i="5"/>
  <c r="I688" i="5" s="1"/>
  <c r="J688" i="5" s="1"/>
  <c r="F1842" i="5"/>
  <c r="I1842" i="5" s="1"/>
  <c r="J1842" i="5" s="1"/>
  <c r="F3321" i="5"/>
  <c r="I3321" i="5" s="1"/>
  <c r="J3321" i="5" s="1"/>
  <c r="F4564" i="5"/>
  <c r="I4564" i="5" s="1"/>
  <c r="J4564" i="5" s="1"/>
  <c r="F5745" i="5"/>
  <c r="I5745" i="5" s="1"/>
  <c r="J5745" i="5" s="1"/>
  <c r="F7079" i="5"/>
  <c r="I7079" i="5" s="1"/>
  <c r="J7079" i="5" s="1"/>
  <c r="F8280" i="5"/>
  <c r="F733" i="5"/>
  <c r="I733" i="5" s="1"/>
  <c r="J733" i="5" s="1"/>
  <c r="F1940" i="5"/>
  <c r="I1940" i="5" s="1"/>
  <c r="J1940" i="5" s="1"/>
  <c r="F3581" i="5"/>
  <c r="I3581" i="5" s="1"/>
  <c r="J3581" i="5" s="1"/>
  <c r="F4892" i="5"/>
  <c r="I4892" i="5" s="1"/>
  <c r="J4892" i="5" s="1"/>
  <c r="F6071" i="5"/>
  <c r="I6071" i="5" s="1"/>
  <c r="J6071" i="5" s="1"/>
  <c r="F7507" i="5"/>
  <c r="F10" i="5"/>
  <c r="I10" i="5" s="1"/>
  <c r="J10" i="5" s="1"/>
  <c r="F1195" i="5"/>
  <c r="I1195" i="5" s="1"/>
  <c r="J1195" i="5" s="1"/>
  <c r="F1039" i="5"/>
  <c r="I1039" i="5" s="1"/>
  <c r="J1039" i="5" s="1"/>
  <c r="F2475" i="5"/>
  <c r="I2475" i="5" s="1"/>
  <c r="J2475" i="5" s="1"/>
  <c r="F3841" i="5"/>
  <c r="I3841" i="5" s="1"/>
  <c r="J3841" i="5" s="1"/>
  <c r="F5029" i="5"/>
  <c r="I5029" i="5" s="1"/>
  <c r="J5029" i="5" s="1"/>
  <c r="F6359" i="5"/>
  <c r="I6359" i="5" s="1"/>
  <c r="J6359" i="5" s="1"/>
  <c r="F7581" i="5"/>
  <c r="I7581" i="5" s="1"/>
  <c r="J7581" i="5" s="1"/>
  <c r="F8717" i="5"/>
  <c r="F1334" i="5"/>
  <c r="I1334" i="5" s="1"/>
  <c r="J1334" i="5" s="1"/>
  <c r="F3010" i="5"/>
  <c r="F4343" i="5"/>
  <c r="I4343" i="5" s="1"/>
  <c r="J4343" i="5" s="1"/>
  <c r="F5550" i="5"/>
  <c r="F7047" i="5"/>
  <c r="I7047" i="5" s="1"/>
  <c r="J7047" i="5" s="1"/>
  <c r="F8445" i="5"/>
  <c r="I8445" i="5" s="1"/>
  <c r="J8445" i="5" s="1"/>
  <c r="F986" i="5"/>
  <c r="I986" i="5" s="1"/>
  <c r="J986" i="5" s="1"/>
  <c r="F2377" i="5"/>
  <c r="F4119" i="5"/>
  <c r="I4119" i="5" s="1"/>
  <c r="J4119" i="5" s="1"/>
  <c r="F5340" i="5"/>
  <c r="I5340" i="5" s="1"/>
  <c r="J5340" i="5" s="1"/>
  <c r="F6643" i="5"/>
  <c r="F8066" i="5"/>
  <c r="F597" i="5"/>
  <c r="F2297" i="5"/>
  <c r="I2297" i="5" s="1"/>
  <c r="J2297" i="5" s="1"/>
  <c r="F3739" i="5"/>
  <c r="I3739" i="5" s="1"/>
  <c r="J3739" i="5" s="1"/>
  <c r="F5160" i="5"/>
  <c r="I5160" i="5" s="1"/>
  <c r="J5160" i="5" s="1"/>
  <c r="F6733" i="5"/>
  <c r="I6733" i="5" s="1"/>
  <c r="J6733" i="5" s="1"/>
  <c r="F8092" i="5"/>
  <c r="I8092" i="5" s="1"/>
  <c r="J8092" i="5" s="1"/>
  <c r="F667" i="5"/>
  <c r="I667" i="5" s="1"/>
  <c r="J667" i="5" s="1"/>
  <c r="F2249" i="5"/>
  <c r="I2249" i="5" s="1"/>
  <c r="J2249" i="5" s="1"/>
  <c r="F3719" i="5"/>
  <c r="I3719" i="5" s="1"/>
  <c r="J3719" i="5" s="1"/>
  <c r="F5357" i="5"/>
  <c r="I5357" i="5" s="1"/>
  <c r="J5357" i="5" s="1"/>
  <c r="F6742" i="5"/>
  <c r="I6742" i="5" s="1"/>
  <c r="J6742" i="5" s="1"/>
  <c r="F8045" i="5"/>
  <c r="I8045" i="5" s="1"/>
  <c r="J8045" i="5" s="1"/>
  <c r="F806" i="5"/>
  <c r="I806" i="5" s="1"/>
  <c r="J806" i="5" s="1"/>
  <c r="F2343" i="5"/>
  <c r="I2343" i="5" s="1"/>
  <c r="J2343" i="5" s="1"/>
  <c r="F4063" i="5"/>
  <c r="F5577" i="5"/>
  <c r="I5577" i="5" s="1"/>
  <c r="J5577" i="5" s="1"/>
  <c r="F7073" i="5"/>
  <c r="I7073" i="5" s="1"/>
  <c r="J7073" i="5" s="1"/>
  <c r="F8508" i="5"/>
  <c r="I8508" i="5" s="1"/>
  <c r="J8508" i="5" s="1"/>
  <c r="F1338" i="5"/>
  <c r="I1338" i="5" s="1"/>
  <c r="J1338" i="5" s="1"/>
  <c r="F3196" i="5"/>
  <c r="I3196" i="5" s="1"/>
  <c r="J3196" i="5" s="1"/>
  <c r="F4762" i="5"/>
  <c r="I4762" i="5" s="1"/>
  <c r="J4762" i="5" s="1"/>
  <c r="F6103" i="5"/>
  <c r="I6103" i="5" s="1"/>
  <c r="J6103" i="5" s="1"/>
  <c r="F7569" i="5"/>
  <c r="I7569" i="5" s="1"/>
  <c r="J7569" i="5" s="1"/>
  <c r="F469" i="5"/>
  <c r="I469" i="5" s="1"/>
  <c r="J469" i="5" s="1"/>
  <c r="F2540" i="5"/>
  <c r="I2540" i="5" s="1"/>
  <c r="J2540" i="5" s="1"/>
  <c r="F4217" i="5"/>
  <c r="I4217" i="5" s="1"/>
  <c r="J4217" i="5" s="1"/>
  <c r="F5944" i="5"/>
  <c r="I5944" i="5" s="1"/>
  <c r="J5944" i="5" s="1"/>
  <c r="F7627" i="5"/>
  <c r="I7627" i="5" s="1"/>
  <c r="J7627" i="5" s="1"/>
  <c r="F400" i="5"/>
  <c r="F2477" i="5"/>
  <c r="I2477" i="5" s="1"/>
  <c r="J2477" i="5" s="1"/>
  <c r="F4303" i="5"/>
  <c r="I4303" i="5" s="1"/>
  <c r="J4303" i="5" s="1"/>
  <c r="F5956" i="5"/>
  <c r="I5956" i="5" s="1"/>
  <c r="J5956" i="5" s="1"/>
  <c r="F7567" i="5"/>
  <c r="I7567" i="5" s="1"/>
  <c r="J7567" i="5" s="1"/>
  <c r="F559" i="5"/>
  <c r="I559" i="5" s="1"/>
  <c r="J559" i="5" s="1"/>
  <c r="F2589" i="5"/>
  <c r="I2589" i="5" s="1"/>
  <c r="J2589" i="5" s="1"/>
  <c r="F4339" i="5"/>
  <c r="I4339" i="5" s="1"/>
  <c r="J4339" i="5" s="1"/>
  <c r="F1227" i="5"/>
  <c r="F3385" i="5"/>
  <c r="I3385" i="5" s="1"/>
  <c r="J3385" i="5" s="1"/>
  <c r="F5474" i="5"/>
  <c r="I5474" i="5" s="1"/>
  <c r="J5474" i="5" s="1"/>
  <c r="F7483" i="5"/>
  <c r="I7483" i="5" s="1"/>
  <c r="J7483" i="5" s="1"/>
  <c r="F761" i="5"/>
  <c r="I761" i="5" s="1"/>
  <c r="J761" i="5" s="1"/>
  <c r="F2861" i="5"/>
  <c r="I2861" i="5" s="1"/>
  <c r="J2861" i="5" s="1"/>
  <c r="F4931" i="5"/>
  <c r="F6826" i="5"/>
  <c r="F8721" i="5"/>
  <c r="I8721" i="5" s="1"/>
  <c r="J8721" i="5" s="1"/>
  <c r="F2121" i="5"/>
  <c r="I2121" i="5" s="1"/>
  <c r="J2121" i="5" s="1"/>
  <c r="F4221" i="5"/>
  <c r="I4221" i="5" s="1"/>
  <c r="J4221" i="5" s="1"/>
  <c r="F5903" i="5"/>
  <c r="F7758" i="5"/>
  <c r="F1045" i="5"/>
  <c r="F3128" i="5"/>
  <c r="I3128" i="5" s="1"/>
  <c r="J3128" i="5" s="1"/>
  <c r="F5172" i="5"/>
  <c r="I5172" i="5" s="1"/>
  <c r="J5172" i="5" s="1"/>
  <c r="F6719" i="5"/>
  <c r="I6719" i="5" s="1"/>
  <c r="J6719" i="5" s="1"/>
  <c r="F8492" i="5"/>
  <c r="I8492" i="5" s="1"/>
  <c r="J8492" i="5" s="1"/>
  <c r="F1999" i="5"/>
  <c r="I1999" i="5" s="1"/>
  <c r="J1999" i="5" s="1"/>
  <c r="F4054" i="5"/>
  <c r="I4054" i="5" s="1"/>
  <c r="J4054" i="5" s="1"/>
  <c r="F5906" i="5"/>
  <c r="I5906" i="5" s="1"/>
  <c r="J5906" i="5" s="1"/>
  <c r="F7647" i="5"/>
  <c r="I7647" i="5" s="1"/>
  <c r="J7647" i="5" s="1"/>
  <c r="F725" i="5"/>
  <c r="F3006" i="5"/>
  <c r="F5062" i="5"/>
  <c r="I5062" i="5" s="1"/>
  <c r="J5062" i="5" s="1"/>
  <c r="F6799" i="5"/>
  <c r="I6799" i="5" s="1"/>
  <c r="J6799" i="5" s="1"/>
  <c r="F8463" i="5"/>
  <c r="I8463" i="5" s="1"/>
  <c r="J8463" i="5" s="1"/>
  <c r="F6697" i="5"/>
  <c r="I6697" i="5" s="1"/>
  <c r="J6697" i="5" s="1"/>
  <c r="F3550" i="5"/>
  <c r="I3550" i="5" s="1"/>
  <c r="J3550" i="5" s="1"/>
  <c r="F461" i="5"/>
  <c r="I461" i="5" s="1"/>
  <c r="J461" i="5" s="1"/>
  <c r="F3731" i="5"/>
  <c r="I3731" i="5" s="1"/>
  <c r="J3731" i="5" s="1"/>
  <c r="F655" i="5"/>
  <c r="F7144" i="5"/>
  <c r="I7144" i="5" s="1"/>
  <c r="J7144" i="5" s="1"/>
  <c r="F4439" i="5"/>
  <c r="I4439" i="5" s="1"/>
  <c r="J4439" i="5" s="1"/>
  <c r="F1486" i="5"/>
  <c r="I1486" i="5" s="1"/>
  <c r="J1486" i="5" s="1"/>
  <c r="F28" i="5"/>
  <c r="I28" i="5" s="1"/>
  <c r="J28" i="5" s="1"/>
  <c r="F609" i="5"/>
  <c r="F6580" i="5"/>
  <c r="I6580" i="5" s="1"/>
  <c r="J6580" i="5" s="1"/>
  <c r="F8275" i="5"/>
  <c r="I8275" i="5" s="1"/>
  <c r="J8275" i="5" s="1"/>
  <c r="F276" i="5"/>
  <c r="I276" i="5" s="1"/>
  <c r="J276" i="5" s="1"/>
  <c r="F746" i="5"/>
  <c r="I746" i="5" s="1"/>
  <c r="J746" i="5" s="1"/>
  <c r="F2132" i="5"/>
  <c r="I2132" i="5" s="1"/>
  <c r="J2132" i="5" s="1"/>
  <c r="F3230" i="5"/>
  <c r="I3230" i="5" s="1"/>
  <c r="J3230" i="5" s="1"/>
  <c r="F4634" i="5"/>
  <c r="F6272" i="5"/>
  <c r="I6272" i="5" s="1"/>
  <c r="J6272" i="5" s="1"/>
  <c r="F7442" i="5"/>
  <c r="I7442" i="5" s="1"/>
  <c r="J7442" i="5" s="1"/>
  <c r="F52" i="5"/>
  <c r="I52" i="5" s="1"/>
  <c r="J52" i="5" s="1"/>
  <c r="F1456" i="5"/>
  <c r="I1456" i="5" s="1"/>
  <c r="J1456" i="5" s="1"/>
  <c r="F2842" i="5"/>
  <c r="I2842" i="5" s="1"/>
  <c r="J2842" i="5" s="1"/>
  <c r="F4174" i="5"/>
  <c r="I4174" i="5" s="1"/>
  <c r="J4174" i="5" s="1"/>
  <c r="F1246" i="5"/>
  <c r="I1246" i="5" s="1"/>
  <c r="J1246" i="5" s="1"/>
  <c r="F2805" i="5"/>
  <c r="I2805" i="5" s="1"/>
  <c r="J2805" i="5" s="1"/>
  <c r="F4284" i="5"/>
  <c r="I4284" i="5" s="1"/>
  <c r="J4284" i="5" s="1"/>
  <c r="F5413" i="5"/>
  <c r="I5413" i="5" s="1"/>
  <c r="J5413" i="5" s="1"/>
  <c r="F7033" i="5"/>
  <c r="I7033" i="5" s="1"/>
  <c r="J7033" i="5" s="1"/>
  <c r="F8233" i="5"/>
  <c r="I8233" i="5" s="1"/>
  <c r="J8233" i="5" s="1"/>
  <c r="F789" i="5"/>
  <c r="I789" i="5" s="1"/>
  <c r="J789" i="5" s="1"/>
  <c r="F1863" i="5"/>
  <c r="F3341" i="5"/>
  <c r="I3341" i="5" s="1"/>
  <c r="J3341" i="5" s="1"/>
  <c r="F4602" i="5"/>
  <c r="I4602" i="5" s="1"/>
  <c r="J4602" i="5" s="1"/>
  <c r="F5764" i="5"/>
  <c r="F7117" i="5"/>
  <c r="I7117" i="5" s="1"/>
  <c r="J7117" i="5" s="1"/>
  <c r="F8299" i="5"/>
  <c r="I8299" i="5" s="1"/>
  <c r="J8299" i="5" s="1"/>
  <c r="F756" i="5"/>
  <c r="I756" i="5" s="1"/>
  <c r="J756" i="5" s="1"/>
  <c r="F1963" i="5"/>
  <c r="I1963" i="5" s="1"/>
  <c r="J1963" i="5" s="1"/>
  <c r="F3603" i="5"/>
  <c r="I3603" i="5" s="1"/>
  <c r="J3603" i="5" s="1"/>
  <c r="F4913" i="5"/>
  <c r="I4913" i="5" s="1"/>
  <c r="J4913" i="5" s="1"/>
  <c r="F6135" i="5"/>
  <c r="I6135" i="5" s="1"/>
  <c r="J6135" i="5" s="1"/>
  <c r="F7529" i="5"/>
  <c r="F33" i="5"/>
  <c r="I33" i="5" s="1"/>
  <c r="J33" i="5" s="1"/>
  <c r="F1218" i="5"/>
  <c r="I1218" i="5" s="1"/>
  <c r="J1218" i="5" s="1"/>
  <c r="F1130" i="5"/>
  <c r="I1130" i="5" s="1"/>
  <c r="J1130" i="5" s="1"/>
  <c r="F2566" i="5"/>
  <c r="I2566" i="5" s="1"/>
  <c r="J2566" i="5" s="1"/>
  <c r="F3864" i="5"/>
  <c r="F5052" i="5"/>
  <c r="I5052" i="5" s="1"/>
  <c r="J5052" i="5" s="1"/>
  <c r="F6381" i="5"/>
  <c r="I6381" i="5" s="1"/>
  <c r="J6381" i="5" s="1"/>
  <c r="F7602" i="5"/>
  <c r="I7602" i="5" s="1"/>
  <c r="J7602" i="5" s="1"/>
  <c r="F8740" i="5"/>
  <c r="F1415" i="5"/>
  <c r="I1415" i="5" s="1"/>
  <c r="J1415" i="5" s="1"/>
  <c r="F3036" i="5"/>
  <c r="I3036" i="5" s="1"/>
  <c r="J3036" i="5" s="1"/>
  <c r="F4369" i="5"/>
  <c r="I4369" i="5" s="1"/>
  <c r="J4369" i="5" s="1"/>
  <c r="F5598" i="5"/>
  <c r="I5598" i="5" s="1"/>
  <c r="J5598" i="5" s="1"/>
  <c r="F7239" i="5"/>
  <c r="I7239" i="5" s="1"/>
  <c r="J7239" i="5" s="1"/>
  <c r="F8469" i="5"/>
  <c r="I8469" i="5" s="1"/>
  <c r="J8469" i="5" s="1"/>
  <c r="F1122" i="5"/>
  <c r="I1122" i="5" s="1"/>
  <c r="J1122" i="5" s="1"/>
  <c r="F2530" i="5"/>
  <c r="F4145" i="5"/>
  <c r="I4145" i="5" s="1"/>
  <c r="J4145" i="5" s="1"/>
  <c r="F5436" i="5"/>
  <c r="I5436" i="5" s="1"/>
  <c r="J5436" i="5" s="1"/>
  <c r="F6739" i="5"/>
  <c r="I6739" i="5" s="1"/>
  <c r="J6739" i="5" s="1"/>
  <c r="F8091" i="5"/>
  <c r="I8091" i="5" s="1"/>
  <c r="J8091" i="5" s="1"/>
  <c r="F813" i="5"/>
  <c r="I813" i="5" s="1"/>
  <c r="J813" i="5" s="1"/>
  <c r="F2326" i="5"/>
  <c r="I2326" i="5" s="1"/>
  <c r="J2326" i="5" s="1"/>
  <c r="F3768" i="5"/>
  <c r="F5186" i="5"/>
  <c r="I5186" i="5" s="1"/>
  <c r="J5186" i="5" s="1"/>
  <c r="F6761" i="5"/>
  <c r="I6761" i="5" s="1"/>
  <c r="J6761" i="5" s="1"/>
  <c r="F8118" i="5"/>
  <c r="F698" i="5"/>
  <c r="I698" i="5" s="1"/>
  <c r="J698" i="5" s="1"/>
  <c r="F2277" i="5"/>
  <c r="I2277" i="5" s="1"/>
  <c r="J2277" i="5" s="1"/>
  <c r="F3747" i="5"/>
  <c r="I3747" i="5" s="1"/>
  <c r="J3747" i="5" s="1"/>
  <c r="F5384" i="5"/>
  <c r="I5384" i="5" s="1"/>
  <c r="J5384" i="5" s="1"/>
  <c r="F6769" i="5"/>
  <c r="I6769" i="5" s="1"/>
  <c r="J6769" i="5" s="1"/>
  <c r="F8098" i="5"/>
  <c r="I8098" i="5" s="1"/>
  <c r="J8098" i="5" s="1"/>
  <c r="F840" i="5"/>
  <c r="I840" i="5" s="1"/>
  <c r="J840" i="5" s="1"/>
  <c r="F2376" i="5"/>
  <c r="I2376" i="5" s="1"/>
  <c r="J2376" i="5" s="1"/>
  <c r="F4159" i="5"/>
  <c r="I4159" i="5" s="1"/>
  <c r="J4159" i="5" s="1"/>
  <c r="F5698" i="5"/>
  <c r="I5698" i="5" s="1"/>
  <c r="J5698" i="5" s="1"/>
  <c r="F7104" i="5"/>
  <c r="I7104" i="5" s="1"/>
  <c r="J7104" i="5" s="1"/>
  <c r="F8537" i="5"/>
  <c r="F1441" i="5"/>
  <c r="I1441" i="5" s="1"/>
  <c r="J1441" i="5" s="1"/>
  <c r="F3229" i="5"/>
  <c r="I3229" i="5" s="1"/>
  <c r="J3229" i="5" s="1"/>
  <c r="F4791" i="5"/>
  <c r="F6195" i="5"/>
  <c r="F7598" i="5"/>
  <c r="F586" i="5"/>
  <c r="I586" i="5" s="1"/>
  <c r="J586" i="5" s="1"/>
  <c r="F2576" i="5"/>
  <c r="I2576" i="5" s="1"/>
  <c r="J2576" i="5" s="1"/>
  <c r="F4254" i="5"/>
  <c r="I4254" i="5" s="1"/>
  <c r="J4254" i="5" s="1"/>
  <c r="F6014" i="5"/>
  <c r="I6014" i="5" s="1"/>
  <c r="J6014" i="5" s="1"/>
  <c r="F7663" i="5"/>
  <c r="I7663" i="5" s="1"/>
  <c r="J7663" i="5" s="1"/>
  <c r="F634" i="5"/>
  <c r="I634" i="5" s="1"/>
  <c r="J634" i="5" s="1"/>
  <c r="F2514" i="5"/>
  <c r="I2514" i="5" s="1"/>
  <c r="J2514" i="5" s="1"/>
  <c r="F4338" i="5"/>
  <c r="I4338" i="5" s="1"/>
  <c r="J4338" i="5" s="1"/>
  <c r="F5989" i="5"/>
  <c r="I5989" i="5" s="1"/>
  <c r="J5989" i="5" s="1"/>
  <c r="F7739" i="5"/>
  <c r="I7739" i="5" s="1"/>
  <c r="J7739" i="5" s="1"/>
  <c r="F594" i="5"/>
  <c r="I594" i="5" s="1"/>
  <c r="J594" i="5" s="1"/>
  <c r="F2625" i="5"/>
  <c r="I2625" i="5" s="1"/>
  <c r="J2625" i="5" s="1"/>
  <c r="F4376" i="5"/>
  <c r="F1410" i="5"/>
  <c r="I1410" i="5" s="1"/>
  <c r="J1410" i="5" s="1"/>
  <c r="F3434" i="5"/>
  <c r="I3434" i="5" s="1"/>
  <c r="J3434" i="5" s="1"/>
  <c r="F5511" i="5"/>
  <c r="I5511" i="5" s="1"/>
  <c r="J5511" i="5" s="1"/>
  <c r="F7561" i="5"/>
  <c r="I7561" i="5" s="1"/>
  <c r="J7561" i="5" s="1"/>
  <c r="F804" i="5"/>
  <c r="I804" i="5" s="1"/>
  <c r="J804" i="5" s="1"/>
  <c r="F2905" i="5"/>
  <c r="F4970" i="5"/>
  <c r="I4970" i="5" s="1"/>
  <c r="J4970" i="5" s="1"/>
  <c r="F6865" i="5"/>
  <c r="I6865" i="5" s="1"/>
  <c r="J6865" i="5" s="1"/>
  <c r="F8758" i="5"/>
  <c r="I8758" i="5" s="1"/>
  <c r="J8758" i="5" s="1"/>
  <c r="F2206" i="5"/>
  <c r="I2206" i="5" s="1"/>
  <c r="J2206" i="5" s="1"/>
  <c r="F4270" i="5"/>
  <c r="I4270" i="5" s="1"/>
  <c r="J4270" i="5" s="1"/>
  <c r="F5979" i="5"/>
  <c r="I5979" i="5" s="1"/>
  <c r="J5979" i="5" s="1"/>
  <c r="F7794" i="5"/>
  <c r="F1087" i="5"/>
  <c r="I1087" i="5" s="1"/>
  <c r="J1087" i="5" s="1"/>
  <c r="F3217" i="5"/>
  <c r="F5207" i="5"/>
  <c r="I5207" i="5" s="1"/>
  <c r="J5207" i="5" s="1"/>
  <c r="F6988" i="5"/>
  <c r="I6988" i="5" s="1"/>
  <c r="J6988" i="5" s="1"/>
  <c r="F8649" i="5"/>
  <c r="I8649" i="5" s="1"/>
  <c r="J8649" i="5" s="1"/>
  <c r="F2043" i="5"/>
  <c r="I2043" i="5" s="1"/>
  <c r="J2043" i="5" s="1"/>
  <c r="F4099" i="5"/>
  <c r="F6065" i="5"/>
  <c r="I6065" i="5" s="1"/>
  <c r="J6065" i="5" s="1"/>
  <c r="F7803" i="5"/>
  <c r="I7803" i="5" s="1"/>
  <c r="J7803" i="5" s="1"/>
  <c r="F914" i="5"/>
  <c r="I914" i="5" s="1"/>
  <c r="J914" i="5" s="1"/>
  <c r="F3359" i="5"/>
  <c r="I3359" i="5" s="1"/>
  <c r="J3359" i="5" s="1"/>
  <c r="F5101" i="5"/>
  <c r="I5101" i="5" s="1"/>
  <c r="J5101" i="5" s="1"/>
  <c r="F6954" i="5"/>
  <c r="I6954" i="5" s="1"/>
  <c r="J6954" i="5" s="1"/>
  <c r="F8694" i="5"/>
  <c r="F6647" i="5"/>
  <c r="I6647" i="5" s="1"/>
  <c r="J6647" i="5" s="1"/>
  <c r="F2964" i="5"/>
  <c r="F399" i="5"/>
  <c r="I399" i="5" s="1"/>
  <c r="J399" i="5" s="1"/>
  <c r="F3599" i="5"/>
  <c r="I3599" i="5" s="1"/>
  <c r="J3599" i="5" s="1"/>
  <c r="F591" i="5"/>
  <c r="F7084" i="5"/>
  <c r="I7084" i="5" s="1"/>
  <c r="J7084" i="5" s="1"/>
  <c r="F4379" i="5"/>
  <c r="I4379" i="5" s="1"/>
  <c r="J4379" i="5" s="1"/>
  <c r="F1421" i="5"/>
  <c r="I1421" i="5" s="1"/>
  <c r="J1421" i="5" s="1"/>
  <c r="F165" i="5"/>
  <c r="I165" i="5" s="1"/>
  <c r="J165" i="5" s="1"/>
  <c r="F2310" i="5"/>
  <c r="I2310" i="5" s="1"/>
  <c r="J2310" i="5" s="1"/>
  <c r="F6196" i="5"/>
  <c r="I6196" i="5" s="1"/>
  <c r="J6196" i="5" s="1"/>
  <c r="F7983" i="5"/>
  <c r="I7983" i="5" s="1"/>
  <c r="J7983" i="5" s="1"/>
  <c r="F143" i="5"/>
  <c r="I143" i="5" s="1"/>
  <c r="J143" i="5" s="1"/>
  <c r="F836" i="5"/>
  <c r="I836" i="5" s="1"/>
  <c r="J836" i="5" s="1"/>
  <c r="F2222" i="5"/>
  <c r="F3374" i="5"/>
  <c r="I3374" i="5" s="1"/>
  <c r="J3374" i="5" s="1"/>
  <c r="F4886" i="5"/>
  <c r="I4886" i="5" s="1"/>
  <c r="J4886" i="5" s="1"/>
  <c r="F6290" i="5"/>
  <c r="I6290" i="5" s="1"/>
  <c r="J6290" i="5" s="1"/>
  <c r="F7604" i="5"/>
  <c r="F250" i="5"/>
  <c r="F1618" i="5"/>
  <c r="I1618" i="5" s="1"/>
  <c r="J1618" i="5" s="1"/>
  <c r="F2878" i="5"/>
  <c r="F4192" i="5"/>
  <c r="I4192" i="5" s="1"/>
  <c r="J4192" i="5" s="1"/>
  <c r="F1469" i="5"/>
  <c r="I1469" i="5" s="1"/>
  <c r="J1469" i="5" s="1"/>
  <c r="F2866" i="5"/>
  <c r="I2866" i="5" s="1"/>
  <c r="J2866" i="5" s="1"/>
  <c r="F4344" i="5"/>
  <c r="F5565" i="5"/>
  <c r="I5565" i="5" s="1"/>
  <c r="J5565" i="5" s="1"/>
  <c r="F7071" i="5"/>
  <c r="I7071" i="5" s="1"/>
  <c r="J7071" i="5" s="1"/>
  <c r="F8405" i="5"/>
  <c r="F870" i="5"/>
  <c r="I870" i="5" s="1"/>
  <c r="J870" i="5" s="1"/>
  <c r="F2328" i="5"/>
  <c r="F3523" i="5"/>
  <c r="F4621" i="5"/>
  <c r="I4621" i="5" s="1"/>
  <c r="J4621" i="5" s="1"/>
  <c r="F5917" i="5"/>
  <c r="I5917" i="5" s="1"/>
  <c r="J5917" i="5" s="1"/>
  <c r="F7137" i="5"/>
  <c r="I7137" i="5" s="1"/>
  <c r="J7137" i="5" s="1"/>
  <c r="F8318" i="5"/>
  <c r="I8318" i="5" s="1"/>
  <c r="J8318" i="5" s="1"/>
  <c r="F802" i="5"/>
  <c r="I802" i="5" s="1"/>
  <c r="J802" i="5" s="1"/>
  <c r="F2442" i="5"/>
  <c r="I2442" i="5" s="1"/>
  <c r="J2442" i="5" s="1"/>
  <c r="F3627" i="5"/>
  <c r="I3627" i="5" s="1"/>
  <c r="J3627" i="5" s="1"/>
  <c r="F4934" i="5"/>
  <c r="I4934" i="5" s="1"/>
  <c r="J4934" i="5" s="1"/>
  <c r="F6157" i="5"/>
  <c r="I6157" i="5" s="1"/>
  <c r="J6157" i="5" s="1"/>
  <c r="F7572" i="5"/>
  <c r="F56" i="5"/>
  <c r="I56" i="5" s="1"/>
  <c r="J56" i="5" s="1"/>
  <c r="F1241" i="5"/>
  <c r="I1241" i="5" s="1"/>
  <c r="J1241" i="5" s="1"/>
  <c r="F1359" i="5"/>
  <c r="F2771" i="5"/>
  <c r="F4001" i="5"/>
  <c r="I4001" i="5" s="1"/>
  <c r="J4001" i="5" s="1"/>
  <c r="F5180" i="5"/>
  <c r="I5180" i="5" s="1"/>
  <c r="J5180" i="5" s="1"/>
  <c r="F6510" i="5"/>
  <c r="I6510" i="5" s="1"/>
  <c r="J6510" i="5" s="1"/>
  <c r="F7625" i="5"/>
  <c r="I7625" i="5" s="1"/>
  <c r="J7625" i="5" s="1"/>
  <c r="F8761" i="5"/>
  <c r="F1575" i="5"/>
  <c r="I1575" i="5" s="1"/>
  <c r="J1575" i="5" s="1"/>
  <c r="F3062" i="5"/>
  <c r="I3062" i="5" s="1"/>
  <c r="J3062" i="5" s="1"/>
  <c r="F4393" i="5"/>
  <c r="I4393" i="5" s="1"/>
  <c r="J4393" i="5" s="1"/>
  <c r="F5695" i="5"/>
  <c r="I5695" i="5" s="1"/>
  <c r="J5695" i="5" s="1"/>
  <c r="F7264" i="5"/>
  <c r="I7264" i="5" s="1"/>
  <c r="J7264" i="5" s="1"/>
  <c r="F8542" i="5"/>
  <c r="I8542" i="5" s="1"/>
  <c r="J8542" i="5" s="1"/>
  <c r="F1151" i="5"/>
  <c r="I1151" i="5" s="1"/>
  <c r="J1151" i="5" s="1"/>
  <c r="F2864" i="5"/>
  <c r="I2864" i="5" s="1"/>
  <c r="J2864" i="5" s="1"/>
  <c r="F4170" i="5"/>
  <c r="F5461" i="5"/>
  <c r="I5461" i="5" s="1"/>
  <c r="J5461" i="5" s="1"/>
  <c r="F6763" i="5"/>
  <c r="I6763" i="5" s="1"/>
  <c r="J6763" i="5" s="1"/>
  <c r="F8283" i="5"/>
  <c r="I8283" i="5" s="1"/>
  <c r="J8283" i="5" s="1"/>
  <c r="F874" i="5"/>
  <c r="I874" i="5" s="1"/>
  <c r="J874" i="5" s="1"/>
  <c r="F2355" i="5"/>
  <c r="I2355" i="5" s="1"/>
  <c r="J2355" i="5" s="1"/>
  <c r="F3853" i="5"/>
  <c r="I3853" i="5" s="1"/>
  <c r="J3853" i="5" s="1"/>
  <c r="F5215" i="5"/>
  <c r="F6816" i="5"/>
  <c r="I6816" i="5" s="1"/>
  <c r="J6816" i="5" s="1"/>
  <c r="F8145" i="5"/>
  <c r="I8145" i="5" s="1"/>
  <c r="J8145" i="5" s="1"/>
  <c r="F913" i="5"/>
  <c r="I913" i="5" s="1"/>
  <c r="J913" i="5" s="1"/>
  <c r="F2306" i="5"/>
  <c r="I2306" i="5" s="1"/>
  <c r="J2306" i="5" s="1"/>
  <c r="F3892" i="5"/>
  <c r="I3892" i="5" s="1"/>
  <c r="J3892" i="5" s="1"/>
  <c r="F5520" i="5"/>
  <c r="I5520" i="5" s="1"/>
  <c r="J5520" i="5" s="1"/>
  <c r="F6796" i="5"/>
  <c r="F8232" i="5"/>
  <c r="I8232" i="5" s="1"/>
  <c r="J8232" i="5" s="1"/>
  <c r="F878" i="5"/>
  <c r="I878" i="5" s="1"/>
  <c r="J878" i="5" s="1"/>
  <c r="F2408" i="5"/>
  <c r="I2408" i="5" s="1"/>
  <c r="J2408" i="5" s="1"/>
  <c r="F4193" i="5"/>
  <c r="F5729" i="5"/>
  <c r="I5729" i="5" s="1"/>
  <c r="J5729" i="5" s="1"/>
  <c r="F7225" i="5"/>
  <c r="I7225" i="5" s="1"/>
  <c r="J7225" i="5" s="1"/>
  <c r="F8752" i="5"/>
  <c r="I8752" i="5" s="1"/>
  <c r="J8752" i="5" s="1"/>
  <c r="F1476" i="5"/>
  <c r="F3261" i="5"/>
  <c r="I3261" i="5" s="1"/>
  <c r="J3261" i="5" s="1"/>
  <c r="F4821" i="5"/>
  <c r="F6318" i="5"/>
  <c r="F7723" i="5"/>
  <c r="I7723" i="5" s="1"/>
  <c r="J7723" i="5" s="1"/>
  <c r="F622" i="5"/>
  <c r="I622" i="5" s="1"/>
  <c r="J622" i="5" s="1"/>
  <c r="F2614" i="5"/>
  <c r="I2614" i="5" s="1"/>
  <c r="J2614" i="5" s="1"/>
  <c r="F4397" i="5"/>
  <c r="I4397" i="5" s="1"/>
  <c r="J4397" i="5" s="1"/>
  <c r="F6047" i="5"/>
  <c r="I6047" i="5" s="1"/>
  <c r="J6047" i="5" s="1"/>
  <c r="F7696" i="5"/>
  <c r="I7696" i="5" s="1"/>
  <c r="J7696" i="5" s="1"/>
  <c r="F673" i="5"/>
  <c r="I673" i="5" s="1"/>
  <c r="J673" i="5" s="1"/>
  <c r="F2660" i="5"/>
  <c r="I2660" i="5" s="1"/>
  <c r="J2660" i="5" s="1"/>
  <c r="F4374" i="5"/>
  <c r="I4374" i="5" s="1"/>
  <c r="J4374" i="5" s="1"/>
  <c r="F6124" i="5"/>
  <c r="I6124" i="5" s="1"/>
  <c r="J6124" i="5" s="1"/>
  <c r="F7773" i="5"/>
  <c r="I7773" i="5" s="1"/>
  <c r="J7773" i="5" s="1"/>
  <c r="F637" i="5"/>
  <c r="I637" i="5" s="1"/>
  <c r="J637" i="5" s="1"/>
  <c r="F2918" i="5"/>
  <c r="I2918" i="5" s="1"/>
  <c r="J2918" i="5" s="1"/>
  <c r="F4410" i="5"/>
  <c r="I4410" i="5" s="1"/>
  <c r="J4410" i="5" s="1"/>
  <c r="F1457" i="5"/>
  <c r="I1457" i="5" s="1"/>
  <c r="J1457" i="5" s="1"/>
  <c r="F3560" i="5"/>
  <c r="I3560" i="5" s="1"/>
  <c r="J3560" i="5" s="1"/>
  <c r="F5590" i="5"/>
  <c r="I5590" i="5" s="1"/>
  <c r="J5590" i="5" s="1"/>
  <c r="F7790" i="5"/>
  <c r="I7790" i="5" s="1"/>
  <c r="J7790" i="5" s="1"/>
  <c r="F1040" i="5"/>
  <c r="I1040" i="5" s="1"/>
  <c r="J1040" i="5" s="1"/>
  <c r="F3258" i="5"/>
  <c r="I3258" i="5" s="1"/>
  <c r="J3258" i="5" s="1"/>
  <c r="F5047" i="5"/>
  <c r="F6905" i="5"/>
  <c r="I6905" i="5" s="1"/>
  <c r="J6905" i="5" s="1"/>
  <c r="F387" i="5"/>
  <c r="I387" i="5" s="1"/>
  <c r="J387" i="5" s="1"/>
  <c r="F2253" i="5"/>
  <c r="I2253" i="5" s="1"/>
  <c r="J2253" i="5" s="1"/>
  <c r="F4311" i="5"/>
  <c r="I4311" i="5" s="1"/>
  <c r="J4311" i="5" s="1"/>
  <c r="E3666" i="5"/>
  <c r="E7201" i="5"/>
  <c r="E8764" i="5"/>
  <c r="E1093" i="5"/>
  <c r="E4178" i="5"/>
  <c r="E6792" i="5"/>
  <c r="E3247" i="5"/>
  <c r="E4810" i="5"/>
  <c r="E2654" i="5"/>
  <c r="E1116" i="5"/>
  <c r="E61" i="5"/>
  <c r="F1071" i="5"/>
  <c r="I1071" i="5" s="1"/>
  <c r="J1071" i="5" s="1"/>
  <c r="F4937" i="5"/>
  <c r="I4937" i="5" s="1"/>
  <c r="J4937" i="5" s="1"/>
  <c r="F7780" i="5"/>
  <c r="F1891" i="5"/>
  <c r="I1891" i="5" s="1"/>
  <c r="J1891" i="5" s="1"/>
  <c r="F5352" i="5"/>
  <c r="F2759" i="5"/>
  <c r="F6817" i="5"/>
  <c r="I6817" i="5" s="1"/>
  <c r="J6817" i="5" s="1"/>
  <c r="F8154" i="5"/>
  <c r="I8154" i="5" s="1"/>
  <c r="J8154" i="5" s="1"/>
  <c r="F5910" i="5"/>
  <c r="I5910" i="5" s="1"/>
  <c r="J5910" i="5" s="1"/>
  <c r="F3840" i="5"/>
  <c r="F1382" i="5"/>
  <c r="I1382" i="5" s="1"/>
  <c r="J1382" i="5" s="1"/>
  <c r="F7571" i="5"/>
  <c r="F5561" i="5"/>
  <c r="F3092" i="5"/>
  <c r="I3092" i="5" s="1"/>
  <c r="J3092" i="5" s="1"/>
  <c r="F770" i="5"/>
  <c r="I770" i="5" s="1"/>
  <c r="J770" i="5" s="1"/>
  <c r="F7103" i="5"/>
  <c r="I7103" i="5" s="1"/>
  <c r="J7103" i="5" s="1"/>
  <c r="F4808" i="5"/>
  <c r="I4808" i="5" s="1"/>
  <c r="J4808" i="5" s="1"/>
  <c r="F2431" i="5"/>
  <c r="I2431" i="5" s="1"/>
  <c r="J2431" i="5" s="1"/>
  <c r="F8763" i="5"/>
  <c r="F6791" i="5"/>
  <c r="F4395" i="5"/>
  <c r="F1508" i="5"/>
  <c r="I1508" i="5" s="1"/>
  <c r="J1508" i="5" s="1"/>
  <c r="F7869" i="5"/>
  <c r="F5785" i="5"/>
  <c r="I5785" i="5" s="1"/>
  <c r="J5785" i="5" s="1"/>
  <c r="F2728" i="5"/>
  <c r="I2728" i="5" s="1"/>
  <c r="J2728" i="5" s="1"/>
  <c r="F7135" i="5"/>
  <c r="I7135" i="5" s="1"/>
  <c r="J7135" i="5" s="1"/>
  <c r="F6363" i="5"/>
  <c r="I6363" i="5" s="1"/>
  <c r="J6363" i="5" s="1"/>
  <c r="F3996" i="5"/>
  <c r="I3996" i="5" s="1"/>
  <c r="J3996" i="5" s="1"/>
  <c r="F940" i="5"/>
  <c r="I940" i="5" s="1"/>
  <c r="J940" i="5" s="1"/>
  <c r="F3355" i="5"/>
  <c r="F1298" i="5"/>
  <c r="I1298" i="5" s="1"/>
  <c r="J1298" i="5" s="1"/>
  <c r="F7429" i="5"/>
  <c r="F5541" i="5"/>
  <c r="I5541" i="5" s="1"/>
  <c r="J5541" i="5" s="1"/>
  <c r="F3134" i="5"/>
  <c r="I3134" i="5" s="1"/>
  <c r="J3134" i="5" s="1"/>
  <c r="F1139" i="5"/>
  <c r="I1139" i="5" s="1"/>
  <c r="J1139" i="5" s="1"/>
  <c r="F7248" i="5"/>
  <c r="I7248" i="5" s="1"/>
  <c r="J7248" i="5" s="1"/>
  <c r="F5121" i="5"/>
  <c r="I5121" i="5" s="1"/>
  <c r="J5121" i="5" s="1"/>
  <c r="F2944" i="5"/>
  <c r="F198" i="5"/>
  <c r="I198" i="5" s="1"/>
  <c r="J198" i="5" s="1"/>
  <c r="F7141" i="5"/>
  <c r="I7141" i="5" s="1"/>
  <c r="J7141" i="5" s="1"/>
  <c r="F5280" i="5"/>
  <c r="I5280" i="5" s="1"/>
  <c r="J5280" i="5" s="1"/>
  <c r="F3358" i="5"/>
  <c r="I3358" i="5" s="1"/>
  <c r="J3358" i="5" s="1"/>
  <c r="F956" i="5"/>
  <c r="I956" i="5" s="1"/>
  <c r="J956" i="5" s="1"/>
  <c r="F7988" i="5"/>
  <c r="I7988" i="5" s="1"/>
  <c r="J7988" i="5" s="1"/>
  <c r="F5972" i="5"/>
  <c r="I5972" i="5" s="1"/>
  <c r="J5972" i="5" s="1"/>
  <c r="F3610" i="5"/>
  <c r="F1856" i="5"/>
  <c r="I1856" i="5" s="1"/>
  <c r="J1856" i="5" s="1"/>
  <c r="F8640" i="5"/>
  <c r="I8640" i="5" s="1"/>
  <c r="J8640" i="5" s="1"/>
  <c r="F6986" i="5"/>
  <c r="I6986" i="5" s="1"/>
  <c r="J6986" i="5" s="1"/>
  <c r="F4895" i="5"/>
  <c r="I4895" i="5" s="1"/>
  <c r="J4895" i="5" s="1"/>
  <c r="E3867" i="5"/>
  <c r="E8263" i="5"/>
  <c r="E1032" i="5"/>
  <c r="E3883" i="5"/>
  <c r="E2358" i="5"/>
  <c r="E2562" i="5"/>
  <c r="E964" i="5"/>
  <c r="E1664" i="5"/>
  <c r="F5056" i="5"/>
  <c r="F7953" i="5"/>
  <c r="F5651" i="5"/>
  <c r="I5651" i="5" s="1"/>
  <c r="J5651" i="5" s="1"/>
  <c r="F2892" i="5"/>
  <c r="I2892" i="5" s="1"/>
  <c r="J2892" i="5" s="1"/>
  <c r="F7998" i="5"/>
  <c r="F5639" i="5"/>
  <c r="F3531" i="5"/>
  <c r="I3531" i="5" s="1"/>
  <c r="J3531" i="5" s="1"/>
  <c r="F7492" i="5"/>
  <c r="I7492" i="5" s="1"/>
  <c r="J7492" i="5" s="1"/>
  <c r="F5060" i="5"/>
  <c r="I5060" i="5" s="1"/>
  <c r="J5060" i="5" s="1"/>
  <c r="F446" i="5"/>
  <c r="F7026" i="5"/>
  <c r="I7026" i="5" s="1"/>
  <c r="J7026" i="5" s="1"/>
  <c r="F2167" i="5"/>
  <c r="F8647" i="5"/>
  <c r="I8647" i="5" s="1"/>
  <c r="J8647" i="5" s="1"/>
  <c r="F3917" i="5"/>
  <c r="I3917" i="5" s="1"/>
  <c r="J3917" i="5" s="1"/>
  <c r="F1183" i="5"/>
  <c r="I1183" i="5" s="1"/>
  <c r="J1183" i="5" s="1"/>
  <c r="F5283" i="5"/>
  <c r="I5283" i="5" s="1"/>
  <c r="J5283" i="5" s="1"/>
  <c r="F2467" i="5"/>
  <c r="I2467" i="5" s="1"/>
  <c r="J2467" i="5" s="1"/>
  <c r="F6170" i="5"/>
  <c r="I6170" i="5" s="1"/>
  <c r="J6170" i="5" s="1"/>
  <c r="F3167" i="5"/>
  <c r="I3167" i="5" s="1"/>
  <c r="J3167" i="5" s="1"/>
  <c r="F803" i="5"/>
  <c r="I803" i="5" s="1"/>
  <c r="J803" i="5" s="1"/>
  <c r="F1181" i="5"/>
  <c r="I1181" i="5" s="1"/>
  <c r="J1181" i="5" s="1"/>
  <c r="F7292" i="5"/>
  <c r="I7292" i="5" s="1"/>
  <c r="J7292" i="5" s="1"/>
  <c r="F3061" i="5"/>
  <c r="I3061" i="5" s="1"/>
  <c r="J3061" i="5" s="1"/>
  <c r="F4845" i="5"/>
  <c r="F7050" i="5"/>
  <c r="I7050" i="5" s="1"/>
  <c r="J7050" i="5" s="1"/>
  <c r="F1695" i="5"/>
  <c r="I1695" i="5" s="1"/>
  <c r="J1695" i="5" s="1"/>
  <c r="F169" i="5"/>
  <c r="I169" i="5" s="1"/>
  <c r="J169" i="5" s="1"/>
  <c r="G3227" i="5"/>
  <c r="G7133" i="5"/>
  <c r="G1157" i="5"/>
  <c r="G2850" i="5"/>
  <c r="G2533" i="5"/>
  <c r="F5069" i="5"/>
  <c r="I5069" i="5" s="1"/>
  <c r="J5069" i="5" s="1"/>
  <c r="C2305" i="5"/>
  <c r="E4242" i="5"/>
  <c r="E5049" i="5"/>
  <c r="E7399" i="5"/>
  <c r="E8282" i="5"/>
  <c r="E3078" i="5"/>
  <c r="E4536" i="5"/>
  <c r="E805" i="5"/>
  <c r="E2440" i="5"/>
  <c r="E1439" i="5"/>
  <c r="E6969" i="5"/>
  <c r="E3097" i="5"/>
  <c r="F2013" i="5"/>
  <c r="I2013" i="5" s="1"/>
  <c r="J2013" i="5" s="1"/>
  <c r="F5175" i="5"/>
  <c r="I5175" i="5" s="1"/>
  <c r="J5175" i="5" s="1"/>
  <c r="F8069" i="5"/>
  <c r="I8069" i="5" s="1"/>
  <c r="J8069" i="5" s="1"/>
  <c r="F2945" i="5"/>
  <c r="I2945" i="5" s="1"/>
  <c r="J2945" i="5" s="1"/>
  <c r="F259" i="5"/>
  <c r="F4207" i="5"/>
  <c r="I4207" i="5" s="1"/>
  <c r="J4207" i="5" s="1"/>
  <c r="F7228" i="5"/>
  <c r="I7228" i="5" s="1"/>
  <c r="J7228" i="5" s="1"/>
  <c r="F7845" i="5"/>
  <c r="F5562" i="5"/>
  <c r="I5562" i="5" s="1"/>
  <c r="J5562" i="5" s="1"/>
  <c r="F3441" i="5"/>
  <c r="I3441" i="5" s="1"/>
  <c r="J3441" i="5" s="1"/>
  <c r="F585" i="5"/>
  <c r="I585" i="5" s="1"/>
  <c r="J585" i="5" s="1"/>
  <c r="F7068" i="5"/>
  <c r="I7068" i="5" s="1"/>
  <c r="J7068" i="5" s="1"/>
  <c r="F4981" i="5"/>
  <c r="I4981" i="5" s="1"/>
  <c r="J4981" i="5" s="1"/>
  <c r="F2655" i="5"/>
  <c r="F345" i="5"/>
  <c r="I345" i="5" s="1"/>
  <c r="J345" i="5" s="1"/>
  <c r="F6601" i="5"/>
  <c r="I6601" i="5" s="1"/>
  <c r="J6601" i="5" s="1"/>
  <c r="F4604" i="5"/>
  <c r="I4604" i="5" s="1"/>
  <c r="J4604" i="5" s="1"/>
  <c r="F2081" i="5"/>
  <c r="I2081" i="5" s="1"/>
  <c r="J2081" i="5" s="1"/>
  <c r="F8570" i="5"/>
  <c r="I8570" i="5" s="1"/>
  <c r="J8570" i="5" s="1"/>
  <c r="F6134" i="5"/>
  <c r="I6134" i="5" s="1"/>
  <c r="J6134" i="5" s="1"/>
  <c r="F3829" i="5"/>
  <c r="I3829" i="5" s="1"/>
  <c r="J3829" i="5" s="1"/>
  <c r="F1086" i="5"/>
  <c r="F7677" i="5"/>
  <c r="I7677" i="5" s="1"/>
  <c r="J7677" i="5" s="1"/>
  <c r="F4846" i="5"/>
  <c r="I4846" i="5" s="1"/>
  <c r="J4846" i="5" s="1"/>
  <c r="F2205" i="5"/>
  <c r="I2205" i="5" s="1"/>
  <c r="J2205" i="5" s="1"/>
  <c r="F8295" i="5"/>
  <c r="F6094" i="5"/>
  <c r="F3079" i="5"/>
  <c r="I3079" i="5" s="1"/>
  <c r="J3079" i="5" s="1"/>
  <c r="F148" i="5"/>
  <c r="I148" i="5" s="1"/>
  <c r="J148" i="5" s="1"/>
  <c r="F3063" i="5"/>
  <c r="I3063" i="5" s="1"/>
  <c r="J3063" i="5" s="1"/>
  <c r="F326" i="5"/>
  <c r="I326" i="5" s="1"/>
  <c r="J326" i="5" s="1"/>
  <c r="F7224" i="5"/>
  <c r="I7224" i="5" s="1"/>
  <c r="J7224" i="5" s="1"/>
  <c r="F4925" i="5"/>
  <c r="I4925" i="5" s="1"/>
  <c r="J4925" i="5" s="1"/>
  <c r="F2985" i="5"/>
  <c r="I2985" i="5" s="1"/>
  <c r="J2985" i="5" s="1"/>
  <c r="F246" i="5"/>
  <c r="I246" i="5" s="1"/>
  <c r="J246" i="5" s="1"/>
  <c r="F6906" i="5"/>
  <c r="I6906" i="5" s="1"/>
  <c r="J6906" i="5" s="1"/>
  <c r="F4775" i="5"/>
  <c r="F2138" i="5"/>
  <c r="I2138" i="5" s="1"/>
  <c r="J2138" i="5" s="1"/>
  <c r="F8607" i="5"/>
  <c r="I8607" i="5" s="1"/>
  <c r="J8607" i="5" s="1"/>
  <c r="F6716" i="5"/>
  <c r="I6716" i="5" s="1"/>
  <c r="J6716" i="5" s="1"/>
  <c r="F4912" i="5"/>
  <c r="I4912" i="5" s="1"/>
  <c r="J4912" i="5" s="1"/>
  <c r="F2547" i="5"/>
  <c r="I2547" i="5" s="1"/>
  <c r="J2547" i="5" s="1"/>
  <c r="F748" i="5"/>
  <c r="I748" i="5" s="1"/>
  <c r="J748" i="5" s="1"/>
  <c r="F7407" i="5"/>
  <c r="I7407" i="5" s="1"/>
  <c r="J7407" i="5" s="1"/>
  <c r="F5484" i="5"/>
  <c r="I5484" i="5" s="1"/>
  <c r="J5484" i="5" s="1"/>
  <c r="F3445" i="5"/>
  <c r="I3445" i="5" s="1"/>
  <c r="J3445" i="5" s="1"/>
  <c r="F1566" i="5"/>
  <c r="I1566" i="5" s="1"/>
  <c r="J1566" i="5" s="1"/>
  <c r="F8287" i="5"/>
  <c r="F6280" i="5"/>
  <c r="I6280" i="5" s="1"/>
  <c r="J6280" i="5" s="1"/>
  <c r="F4651" i="5"/>
  <c r="I4651" i="5" s="1"/>
  <c r="J4651" i="5" s="1"/>
  <c r="F2853" i="5"/>
  <c r="I2853" i="5" s="1"/>
  <c r="J2853" i="5" s="1"/>
  <c r="F544" i="5"/>
  <c r="I544" i="5" s="1"/>
  <c r="J544" i="5" s="1"/>
  <c r="F7412" i="5"/>
  <c r="I7412" i="5" s="1"/>
  <c r="J7412" i="5" s="1"/>
  <c r="F5865" i="5"/>
  <c r="F3912" i="5"/>
  <c r="I3912" i="5" s="1"/>
  <c r="J3912" i="5" s="1"/>
  <c r="F1893" i="5"/>
  <c r="I1893" i="5" s="1"/>
  <c r="J1893" i="5" s="1"/>
  <c r="F8693" i="5"/>
  <c r="F7198" i="5"/>
  <c r="F5099" i="5"/>
  <c r="I5099" i="5" s="1"/>
  <c r="J5099" i="5" s="1"/>
  <c r="F3505" i="5"/>
  <c r="I3505" i="5" s="1"/>
  <c r="J3505" i="5" s="1"/>
  <c r="F1865" i="5"/>
  <c r="F8686" i="5"/>
  <c r="I8686" i="5" s="1"/>
  <c r="J8686" i="5" s="1"/>
  <c r="F6708" i="5"/>
  <c r="F5164" i="5"/>
  <c r="F3318" i="5"/>
  <c r="I3318" i="5" s="1"/>
  <c r="J3318" i="5" s="1"/>
  <c r="F1170" i="5"/>
  <c r="I1170" i="5" s="1"/>
  <c r="J1170" i="5" s="1"/>
  <c r="F8353" i="5"/>
  <c r="F6809" i="5"/>
  <c r="I6809" i="5" s="1"/>
  <c r="J6809" i="5" s="1"/>
  <c r="F5458" i="5"/>
  <c r="I5458" i="5" s="1"/>
  <c r="J5458" i="5" s="1"/>
  <c r="F3613" i="5"/>
  <c r="I3613" i="5" s="1"/>
  <c r="J3613" i="5" s="1"/>
  <c r="F1837" i="5"/>
  <c r="I1837" i="5" s="1"/>
  <c r="J1837" i="5" s="1"/>
  <c r="F333" i="5"/>
  <c r="I333" i="5" s="1"/>
  <c r="J333" i="5" s="1"/>
  <c r="F8665" i="5"/>
  <c r="I8665" i="5" s="1"/>
  <c r="J8665" i="5" s="1"/>
  <c r="F7036" i="5"/>
  <c r="I7036" i="5" s="1"/>
  <c r="J7036" i="5" s="1"/>
  <c r="F5535" i="5"/>
  <c r="I5535" i="5" s="1"/>
  <c r="J5535" i="5" s="1"/>
  <c r="F3809" i="5"/>
  <c r="I3809" i="5" s="1"/>
  <c r="J3809" i="5" s="1"/>
  <c r="F1849" i="5"/>
  <c r="I1849" i="5" s="1"/>
  <c r="J1849" i="5" s="1"/>
  <c r="F118" i="5"/>
  <c r="I118" i="5" s="1"/>
  <c r="J118" i="5" s="1"/>
  <c r="F7403" i="5"/>
  <c r="I7403" i="5" s="1"/>
  <c r="J7403" i="5" s="1"/>
  <c r="F5574" i="5"/>
  <c r="F4252" i="5"/>
  <c r="F2592" i="5"/>
  <c r="I2592" i="5" s="1"/>
  <c r="J2592" i="5" s="1"/>
  <c r="F911" i="5"/>
  <c r="F7986" i="5"/>
  <c r="F6251" i="5"/>
  <c r="I6251" i="5" s="1"/>
  <c r="J6251" i="5" s="1"/>
  <c r="F4479" i="5"/>
  <c r="I4479" i="5" s="1"/>
  <c r="J4479" i="5" s="1"/>
  <c r="F2724" i="5"/>
  <c r="I2724" i="5" s="1"/>
  <c r="J2724" i="5" s="1"/>
  <c r="F699" i="5"/>
  <c r="I699" i="5" s="1"/>
  <c r="J699" i="5" s="1"/>
  <c r="F3238" i="5"/>
  <c r="I3238" i="5" s="1"/>
  <c r="J3238" i="5" s="1"/>
  <c r="F1690" i="5"/>
  <c r="I1690" i="5" s="1"/>
  <c r="J1690" i="5" s="1"/>
  <c r="F8522" i="5"/>
  <c r="I8522" i="5" s="1"/>
  <c r="J8522" i="5" s="1"/>
  <c r="F6740" i="5"/>
  <c r="I6740" i="5" s="1"/>
  <c r="J6740" i="5" s="1"/>
  <c r="F5138" i="5"/>
  <c r="I5138" i="5" s="1"/>
  <c r="J5138" i="5" s="1"/>
  <c r="F3176" i="5"/>
  <c r="I3176" i="5" s="1"/>
  <c r="J3176" i="5" s="1"/>
  <c r="F1466" i="5"/>
  <c r="I1466" i="5" s="1"/>
  <c r="J1466" i="5" s="1"/>
  <c r="G3730" i="5"/>
  <c r="F7420" i="5"/>
  <c r="I7420" i="5" s="1"/>
  <c r="J7420" i="5" s="1"/>
  <c r="G3188" i="5"/>
  <c r="G8063" i="5"/>
  <c r="G7007" i="5"/>
  <c r="G4284" i="5"/>
  <c r="G5960" i="5"/>
  <c r="G431" i="5"/>
  <c r="G7957" i="5"/>
  <c r="G1225" i="5"/>
  <c r="G6295" i="5"/>
  <c r="G5607" i="5"/>
  <c r="G6048" i="5"/>
  <c r="G5513" i="5"/>
  <c r="G5995" i="5"/>
  <c r="G7851" i="5"/>
  <c r="G6544" i="5"/>
  <c r="G7966" i="5"/>
  <c r="G8643" i="5"/>
  <c r="G6508" i="5"/>
  <c r="G7906" i="5"/>
  <c r="G605" i="5"/>
  <c r="G1955" i="5"/>
  <c r="G1121" i="5"/>
  <c r="G6596" i="5"/>
  <c r="G7576" i="5"/>
  <c r="G2643" i="5"/>
  <c r="G3817" i="5"/>
  <c r="G2467" i="5"/>
  <c r="G2072" i="5"/>
  <c r="G5739" i="5"/>
  <c r="G3314" i="5"/>
  <c r="G2515" i="5"/>
  <c r="F6111" i="5"/>
  <c r="I6111" i="5" s="1"/>
  <c r="J6111" i="5" s="1"/>
  <c r="F2810" i="5"/>
  <c r="I2810" i="5" s="1"/>
  <c r="J2810" i="5" s="1"/>
  <c r="F1513" i="5"/>
  <c r="I1513" i="5" s="1"/>
  <c r="J1513" i="5" s="1"/>
  <c r="E5309" i="5"/>
  <c r="E5024" i="5"/>
  <c r="E6862" i="5"/>
  <c r="E8242" i="5"/>
  <c r="E3006" i="5"/>
  <c r="E4491" i="5"/>
  <c r="E779" i="5"/>
  <c r="E1833" i="5"/>
  <c r="E953" i="5"/>
  <c r="E5889" i="5"/>
  <c r="E3159" i="5"/>
  <c r="F2606" i="5"/>
  <c r="F5407" i="5"/>
  <c r="I5407" i="5" s="1"/>
  <c r="J5407" i="5" s="1"/>
  <c r="F8127" i="5"/>
  <c r="I8127" i="5" s="1"/>
  <c r="J8127" i="5" s="1"/>
  <c r="F3015" i="5"/>
  <c r="I3015" i="5" s="1"/>
  <c r="J3015" i="5" s="1"/>
  <c r="F318" i="5"/>
  <c r="I318" i="5" s="1"/>
  <c r="J318" i="5" s="1"/>
  <c r="F4462" i="5"/>
  <c r="I4462" i="5" s="1"/>
  <c r="J4462" i="5" s="1"/>
  <c r="F7277" i="5"/>
  <c r="I7277" i="5" s="1"/>
  <c r="J7277" i="5" s="1"/>
  <c r="F7378" i="5"/>
  <c r="I7378" i="5" s="1"/>
  <c r="J7378" i="5" s="1"/>
  <c r="F5410" i="5"/>
  <c r="I5410" i="5" s="1"/>
  <c r="J5410" i="5" s="1"/>
  <c r="F3404" i="5"/>
  <c r="I3404" i="5" s="1"/>
  <c r="J3404" i="5" s="1"/>
  <c r="F306" i="5"/>
  <c r="I306" i="5" s="1"/>
  <c r="J306" i="5" s="1"/>
  <c r="F6991" i="5"/>
  <c r="I6991" i="5" s="1"/>
  <c r="J6991" i="5" s="1"/>
  <c r="F4817" i="5"/>
  <c r="I4817" i="5" s="1"/>
  <c r="J4817" i="5" s="1"/>
  <c r="F2567" i="5"/>
  <c r="I2567" i="5" s="1"/>
  <c r="J2567" i="5" s="1"/>
  <c r="F8683" i="5"/>
  <c r="I8683" i="5" s="1"/>
  <c r="J8683" i="5" s="1"/>
  <c r="F6559" i="5"/>
  <c r="F4180" i="5"/>
  <c r="I4180" i="5" s="1"/>
  <c r="J4180" i="5" s="1"/>
  <c r="F1907" i="5"/>
  <c r="I1907" i="5" s="1"/>
  <c r="J1907" i="5" s="1"/>
  <c r="F8260" i="5"/>
  <c r="F6097" i="5"/>
  <c r="F3784" i="5"/>
  <c r="F1043" i="5"/>
  <c r="I1043" i="5" s="1"/>
  <c r="J1043" i="5" s="1"/>
  <c r="F7405" i="5"/>
  <c r="I7405" i="5" s="1"/>
  <c r="J7405" i="5" s="1"/>
  <c r="F4804" i="5"/>
  <c r="I4804" i="5" s="1"/>
  <c r="J4804" i="5" s="1"/>
  <c r="F1811" i="5"/>
  <c r="I1811" i="5" s="1"/>
  <c r="J1811" i="5" s="1"/>
  <c r="F8218" i="5"/>
  <c r="I8218" i="5" s="1"/>
  <c r="J8218" i="5" s="1"/>
  <c r="F6052" i="5"/>
  <c r="I6052" i="5" s="1"/>
  <c r="J6052" i="5" s="1"/>
  <c r="F3038" i="5"/>
  <c r="I3038" i="5" s="1"/>
  <c r="J3038" i="5" s="1"/>
  <c r="F6" i="5"/>
  <c r="I6" i="5" s="1"/>
  <c r="J6" i="5" s="1"/>
  <c r="F3027" i="5"/>
  <c r="I3027" i="5" s="1"/>
  <c r="J3027" i="5" s="1"/>
  <c r="F285" i="5"/>
  <c r="I285" i="5" s="1"/>
  <c r="J285" i="5" s="1"/>
  <c r="F6947" i="5"/>
  <c r="I6947" i="5" s="1"/>
  <c r="J6947" i="5" s="1"/>
  <c r="F4890" i="5"/>
  <c r="I4890" i="5" s="1"/>
  <c r="J4890" i="5" s="1"/>
  <c r="F2951" i="5"/>
  <c r="I2951" i="5" s="1"/>
  <c r="J2951" i="5" s="1"/>
  <c r="F129" i="5"/>
  <c r="F6872" i="5"/>
  <c r="I6872" i="5" s="1"/>
  <c r="J6872" i="5" s="1"/>
  <c r="F4743" i="5"/>
  <c r="I4743" i="5" s="1"/>
  <c r="J4743" i="5" s="1"/>
  <c r="F2102" i="5"/>
  <c r="I2102" i="5" s="1"/>
  <c r="J2102" i="5" s="1"/>
  <c r="F8575" i="5"/>
  <c r="I8575" i="5" s="1"/>
  <c r="J8575" i="5" s="1"/>
  <c r="F6683" i="5"/>
  <c r="F4853" i="5"/>
  <c r="I4853" i="5" s="1"/>
  <c r="J4853" i="5" s="1"/>
  <c r="F2515" i="5"/>
  <c r="I2515" i="5" s="1"/>
  <c r="J2515" i="5" s="1"/>
  <c r="F644" i="5"/>
  <c r="I644" i="5" s="1"/>
  <c r="J644" i="5" s="1"/>
  <c r="F7377" i="5"/>
  <c r="I7377" i="5" s="1"/>
  <c r="J7377" i="5" s="1"/>
  <c r="F5453" i="5"/>
  <c r="I5453" i="5" s="1"/>
  <c r="J5453" i="5" s="1"/>
  <c r="F3414" i="5"/>
  <c r="I3414" i="5" s="1"/>
  <c r="J3414" i="5" s="1"/>
  <c r="F1534" i="5"/>
  <c r="I1534" i="5" s="1"/>
  <c r="J1534" i="5" s="1"/>
  <c r="F8262" i="5"/>
  <c r="F6253" i="5"/>
  <c r="I6253" i="5" s="1"/>
  <c r="J6253" i="5" s="1"/>
  <c r="F4625" i="5"/>
  <c r="F2621" i="5"/>
  <c r="I2621" i="5" s="1"/>
  <c r="J2621" i="5" s="1"/>
  <c r="F481" i="5"/>
  <c r="I481" i="5" s="1"/>
  <c r="J481" i="5" s="1"/>
  <c r="F7356" i="5"/>
  <c r="I7356" i="5" s="1"/>
  <c r="J7356" i="5" s="1"/>
  <c r="F5837" i="5"/>
  <c r="I5837" i="5" s="1"/>
  <c r="J5837" i="5" s="1"/>
  <c r="F3883" i="5"/>
  <c r="I3883" i="5" s="1"/>
  <c r="J3883" i="5" s="1"/>
  <c r="F1777" i="5"/>
  <c r="I1777" i="5" s="1"/>
  <c r="J1777" i="5" s="1"/>
  <c r="F8597" i="5"/>
  <c r="F7149" i="5"/>
  <c r="I7149" i="5" s="1"/>
  <c r="J7149" i="5" s="1"/>
  <c r="F5075" i="5"/>
  <c r="I5075" i="5" s="1"/>
  <c r="J5075" i="5" s="1"/>
  <c r="F3275" i="5"/>
  <c r="F1737" i="5"/>
  <c r="F8565" i="5"/>
  <c r="I8565" i="5" s="1"/>
  <c r="J8565" i="5" s="1"/>
  <c r="F6492" i="5"/>
  <c r="I6492" i="5" s="1"/>
  <c r="J6492" i="5" s="1"/>
  <c r="F5117" i="5"/>
  <c r="I5117" i="5" s="1"/>
  <c r="J5117" i="5" s="1"/>
  <c r="F3293" i="5"/>
  <c r="I3293" i="5" s="1"/>
  <c r="J3293" i="5" s="1"/>
  <c r="F1141" i="5"/>
  <c r="I1141" i="5" s="1"/>
  <c r="J1141" i="5" s="1"/>
  <c r="F8332" i="5"/>
  <c r="I8332" i="5" s="1"/>
  <c r="J8332" i="5" s="1"/>
  <c r="F6788" i="5"/>
  <c r="F5244" i="5"/>
  <c r="I5244" i="5" s="1"/>
  <c r="J5244" i="5" s="1"/>
  <c r="F3591" i="5"/>
  <c r="I3591" i="5" s="1"/>
  <c r="J3591" i="5" s="1"/>
  <c r="F1768" i="5"/>
  <c r="I1768" i="5" s="1"/>
  <c r="J1768" i="5" s="1"/>
  <c r="F14" i="5"/>
  <c r="I14" i="5" s="1"/>
  <c r="J14" i="5" s="1"/>
  <c r="F8580" i="5"/>
  <c r="I8580" i="5" s="1"/>
  <c r="J8580" i="5" s="1"/>
  <c r="F7015" i="5"/>
  <c r="I7015" i="5" s="1"/>
  <c r="J7015" i="5" s="1"/>
  <c r="F5256" i="5"/>
  <c r="I5256" i="5" s="1"/>
  <c r="J5256" i="5" s="1"/>
  <c r="F3785" i="5"/>
  <c r="F1713" i="5"/>
  <c r="I1713" i="5" s="1"/>
  <c r="J1713" i="5" s="1"/>
  <c r="F8718" i="5"/>
  <c r="I8718" i="5" s="1"/>
  <c r="J8718" i="5" s="1"/>
  <c r="F7327" i="5"/>
  <c r="F5555" i="5"/>
  <c r="I5555" i="5" s="1"/>
  <c r="J5555" i="5" s="1"/>
  <c r="F4009" i="5"/>
  <c r="I4009" i="5" s="1"/>
  <c r="J4009" i="5" s="1"/>
  <c r="F2571" i="5"/>
  <c r="I2571" i="5" s="1"/>
  <c r="J2571" i="5" s="1"/>
  <c r="F891" i="5"/>
  <c r="I891" i="5" s="1"/>
  <c r="J891" i="5" s="1"/>
  <c r="F7719" i="5"/>
  <c r="I7719" i="5" s="1"/>
  <c r="J7719" i="5" s="1"/>
  <c r="F6232" i="5"/>
  <c r="I6232" i="5" s="1"/>
  <c r="J6232" i="5" s="1"/>
  <c r="F4460" i="5"/>
  <c r="I4460" i="5" s="1"/>
  <c r="J4460" i="5" s="1"/>
  <c r="F2441" i="5"/>
  <c r="I2441" i="5" s="1"/>
  <c r="J2441" i="5" s="1"/>
  <c r="F659" i="5"/>
  <c r="I659" i="5" s="1"/>
  <c r="J659" i="5" s="1"/>
  <c r="F3220" i="5"/>
  <c r="I3220" i="5" s="1"/>
  <c r="J3220" i="5" s="1"/>
  <c r="F1672" i="5"/>
  <c r="I1672" i="5" s="1"/>
  <c r="J1672" i="5" s="1"/>
  <c r="F8396" i="5"/>
  <c r="I8396" i="5" s="1"/>
  <c r="J8396" i="5" s="1"/>
  <c r="F6668" i="5"/>
  <c r="F5048" i="5"/>
  <c r="F3104" i="5"/>
  <c r="F1376" i="5"/>
  <c r="I1376" i="5" s="1"/>
  <c r="J1376" i="5" s="1"/>
  <c r="G4588" i="5"/>
  <c r="F7801" i="5"/>
  <c r="G2715" i="5"/>
  <c r="G7921" i="5"/>
  <c r="G6769" i="5"/>
  <c r="G3823" i="5"/>
  <c r="G5897" i="5"/>
  <c r="G8753" i="5"/>
  <c r="G7867" i="5"/>
  <c r="G1112" i="5"/>
  <c r="G5953" i="5"/>
  <c r="G5350" i="5"/>
  <c r="G6007" i="5"/>
  <c r="G5469" i="5"/>
  <c r="G5624" i="5"/>
  <c r="G7698" i="5"/>
  <c r="G6475" i="5"/>
  <c r="G7939" i="5"/>
  <c r="G8615" i="5"/>
  <c r="G6405" i="5"/>
  <c r="G7700" i="5"/>
  <c r="G503" i="5"/>
  <c r="G653" i="5"/>
  <c r="G495" i="5"/>
  <c r="G6322" i="5"/>
  <c r="G6399" i="5"/>
  <c r="G2454" i="5"/>
  <c r="G3182" i="5"/>
  <c r="G1061" i="5"/>
  <c r="G1460" i="5"/>
  <c r="G5721" i="5"/>
  <c r="G2746" i="5"/>
  <c r="G2407" i="5"/>
  <c r="F6581" i="5"/>
  <c r="I6581" i="5" s="1"/>
  <c r="J6581" i="5" s="1"/>
  <c r="F653" i="5"/>
  <c r="I653" i="5" s="1"/>
  <c r="J653" i="5" s="1"/>
  <c r="F2199" i="5"/>
  <c r="I2199" i="5" s="1"/>
  <c r="J2199" i="5" s="1"/>
  <c r="E6896" i="5"/>
  <c r="E4946" i="5"/>
  <c r="E5965" i="5"/>
  <c r="E8221" i="5"/>
  <c r="E2911" i="5"/>
  <c r="E3807" i="5"/>
  <c r="E1328" i="5"/>
  <c r="E1813" i="5"/>
  <c r="E289" i="5"/>
  <c r="E5655" i="5"/>
  <c r="E7532" i="5"/>
  <c r="F2670" i="5"/>
  <c r="I2670" i="5" s="1"/>
  <c r="J2670" i="5" s="1"/>
  <c r="F5691" i="5"/>
  <c r="I5691" i="5" s="1"/>
  <c r="J5691" i="5" s="1"/>
  <c r="F8591" i="5"/>
  <c r="F3336" i="5"/>
  <c r="I3336" i="5" s="1"/>
  <c r="J3336" i="5" s="1"/>
  <c r="F605" i="5"/>
  <c r="I605" i="5" s="1"/>
  <c r="J605" i="5" s="1"/>
  <c r="F4530" i="5"/>
  <c r="I4530" i="5" s="1"/>
  <c r="J4530" i="5" s="1"/>
  <c r="F7343" i="5"/>
  <c r="F7341" i="5"/>
  <c r="I7341" i="5" s="1"/>
  <c r="J7341" i="5" s="1"/>
  <c r="F5371" i="5"/>
  <c r="F2568" i="5"/>
  <c r="F257" i="5"/>
  <c r="I257" i="5" s="1"/>
  <c r="J257" i="5" s="1"/>
  <c r="F6953" i="5"/>
  <c r="I6953" i="5" s="1"/>
  <c r="J6953" i="5" s="1"/>
  <c r="F4771" i="5"/>
  <c r="I4771" i="5" s="1"/>
  <c r="J4771" i="5" s="1"/>
  <c r="F2523" i="5"/>
  <c r="I2523" i="5" s="1"/>
  <c r="J2523" i="5" s="1"/>
  <c r="F8412" i="5"/>
  <c r="I8412" i="5" s="1"/>
  <c r="J8412" i="5" s="1"/>
  <c r="F6331" i="5"/>
  <c r="I6331" i="5" s="1"/>
  <c r="J6331" i="5" s="1"/>
  <c r="F4136" i="5"/>
  <c r="I4136" i="5" s="1"/>
  <c r="J4136" i="5" s="1"/>
  <c r="F1686" i="5"/>
  <c r="I1686" i="5" s="1"/>
  <c r="J1686" i="5" s="1"/>
  <c r="F8221" i="5"/>
  <c r="I8221" i="5" s="1"/>
  <c r="J8221" i="5" s="1"/>
  <c r="F5827" i="5"/>
  <c r="I5827" i="5" s="1"/>
  <c r="J5827" i="5" s="1"/>
  <c r="F3697" i="5"/>
  <c r="I3697" i="5" s="1"/>
  <c r="J3697" i="5" s="1"/>
  <c r="F856" i="5"/>
  <c r="I856" i="5" s="1"/>
  <c r="J856" i="5" s="1"/>
  <c r="F7331" i="5"/>
  <c r="I7331" i="5" s="1"/>
  <c r="J7331" i="5" s="1"/>
  <c r="F4521" i="5"/>
  <c r="I4521" i="5" s="1"/>
  <c r="J4521" i="5" s="1"/>
  <c r="F1767" i="5"/>
  <c r="I1767" i="5" s="1"/>
  <c r="J1767" i="5" s="1"/>
  <c r="F8101" i="5"/>
  <c r="I8101" i="5" s="1"/>
  <c r="J8101" i="5" s="1"/>
  <c r="F5397" i="5"/>
  <c r="I5397" i="5" s="1"/>
  <c r="J5397" i="5" s="1"/>
  <c r="F2994" i="5"/>
  <c r="I2994" i="5" s="1"/>
  <c r="J2994" i="5" s="1"/>
  <c r="F4927" i="5"/>
  <c r="I4927" i="5" s="1"/>
  <c r="J4927" i="5" s="1"/>
  <c r="F2987" i="5"/>
  <c r="F247" i="5"/>
  <c r="I247" i="5" s="1"/>
  <c r="J247" i="5" s="1"/>
  <c r="F6914" i="5"/>
  <c r="I6914" i="5" s="1"/>
  <c r="J6914" i="5" s="1"/>
  <c r="F4787" i="5"/>
  <c r="I4787" i="5" s="1"/>
  <c r="J4787" i="5" s="1"/>
  <c r="F2148" i="5"/>
  <c r="I2148" i="5" s="1"/>
  <c r="J2148" i="5" s="1"/>
  <c r="F8726" i="5"/>
  <c r="I8726" i="5" s="1"/>
  <c r="J8726" i="5" s="1"/>
  <c r="F6529" i="5"/>
  <c r="I6529" i="5" s="1"/>
  <c r="J6529" i="5" s="1"/>
  <c r="F4501" i="5"/>
  <c r="I4501" i="5" s="1"/>
  <c r="J4501" i="5" s="1"/>
  <c r="F2066" i="5"/>
  <c r="I2066" i="5" s="1"/>
  <c r="J2066" i="5" s="1"/>
  <c r="F8545" i="5"/>
  <c r="I8545" i="5" s="1"/>
  <c r="J8545" i="5" s="1"/>
  <c r="F6439" i="5"/>
  <c r="I6439" i="5" s="1"/>
  <c r="J6439" i="5" s="1"/>
  <c r="F4548" i="5"/>
  <c r="I4548" i="5" s="1"/>
  <c r="J4548" i="5" s="1"/>
  <c r="F2484" i="5"/>
  <c r="I2484" i="5" s="1"/>
  <c r="J2484" i="5" s="1"/>
  <c r="F577" i="5"/>
  <c r="I577" i="5" s="1"/>
  <c r="J577" i="5" s="1"/>
  <c r="F7317" i="5"/>
  <c r="I7317" i="5" s="1"/>
  <c r="J7317" i="5" s="1"/>
  <c r="F5027" i="5"/>
  <c r="F3283" i="5"/>
  <c r="I3283" i="5" s="1"/>
  <c r="J3283" i="5" s="1"/>
  <c r="F1501" i="5"/>
  <c r="F7961" i="5"/>
  <c r="I7961" i="5" s="1"/>
  <c r="J7961" i="5" s="1"/>
  <c r="F6143" i="5"/>
  <c r="I6143" i="5" s="1"/>
  <c r="J6143" i="5" s="1"/>
  <c r="F4407" i="5"/>
  <c r="I4407" i="5" s="1"/>
  <c r="J4407" i="5" s="1"/>
  <c r="F2594" i="5"/>
  <c r="I2594" i="5" s="1"/>
  <c r="J2594" i="5" s="1"/>
  <c r="F452" i="5"/>
  <c r="I452" i="5" s="1"/>
  <c r="J452" i="5" s="1"/>
  <c r="F7249" i="5"/>
  <c r="I7249" i="5" s="1"/>
  <c r="J7249" i="5" s="1"/>
  <c r="F5784" i="5"/>
  <c r="F3480" i="5"/>
  <c r="I3480" i="5" s="1"/>
  <c r="J3480" i="5" s="1"/>
  <c r="F1720" i="5"/>
  <c r="I1720" i="5" s="1"/>
  <c r="J1720" i="5" s="1"/>
  <c r="F8572" i="5"/>
  <c r="I8572" i="5" s="1"/>
  <c r="J8572" i="5" s="1"/>
  <c r="F7102" i="5"/>
  <c r="I7102" i="5" s="1"/>
  <c r="J7102" i="5" s="1"/>
  <c r="F5050" i="5"/>
  <c r="F3223" i="5"/>
  <c r="I3223" i="5" s="1"/>
  <c r="J3223" i="5" s="1"/>
  <c r="F1659" i="5"/>
  <c r="I1659" i="5" s="1"/>
  <c r="J1659" i="5" s="1"/>
  <c r="F8228" i="5"/>
  <c r="I8228" i="5" s="1"/>
  <c r="J8228" i="5" s="1"/>
  <c r="F6467" i="5"/>
  <c r="I6467" i="5" s="1"/>
  <c r="J6467" i="5" s="1"/>
  <c r="F5044" i="5"/>
  <c r="I5044" i="5" s="1"/>
  <c r="J5044" i="5" s="1"/>
  <c r="F3215" i="5"/>
  <c r="I3215" i="5" s="1"/>
  <c r="J3215" i="5" s="1"/>
  <c r="F1089" i="5"/>
  <c r="F8267" i="5"/>
  <c r="I8267" i="5" s="1"/>
  <c r="J8267" i="5" s="1"/>
  <c r="F6767" i="5"/>
  <c r="I6767" i="5" s="1"/>
  <c r="J6767" i="5" s="1"/>
  <c r="F4966" i="5"/>
  <c r="F3499" i="5"/>
  <c r="I3499" i="5" s="1"/>
  <c r="J3499" i="5" s="1"/>
  <c r="F1746" i="5"/>
  <c r="I1746" i="5" s="1"/>
  <c r="J1746" i="5" s="1"/>
  <c r="F1468" i="5"/>
  <c r="I1468" i="5" s="1"/>
  <c r="J1468" i="5" s="1"/>
  <c r="F8408" i="5"/>
  <c r="F6843" i="5"/>
  <c r="I6843" i="5" s="1"/>
  <c r="J6843" i="5" s="1"/>
  <c r="F5191" i="5"/>
  <c r="I5191" i="5" s="1"/>
  <c r="J5191" i="5" s="1"/>
  <c r="F3535" i="5"/>
  <c r="I3535" i="5" s="1"/>
  <c r="J3535" i="5" s="1"/>
  <c r="F1689" i="5"/>
  <c r="I1689" i="5" s="1"/>
  <c r="J1689" i="5" s="1"/>
  <c r="F8699" i="5"/>
  <c r="I8699" i="5" s="1"/>
  <c r="J8699" i="5" s="1"/>
  <c r="F7308" i="5"/>
  <c r="I7308" i="5" s="1"/>
  <c r="J7308" i="5" s="1"/>
  <c r="F5536" i="5"/>
  <c r="I5536" i="5" s="1"/>
  <c r="J5536" i="5" s="1"/>
  <c r="F3847" i="5"/>
  <c r="I3847" i="5" s="1"/>
  <c r="J3847" i="5" s="1"/>
  <c r="F2551" i="5"/>
  <c r="I2551" i="5" s="1"/>
  <c r="J2551" i="5" s="1"/>
  <c r="F607" i="5"/>
  <c r="I607" i="5" s="1"/>
  <c r="J607" i="5" s="1"/>
  <c r="F7700" i="5"/>
  <c r="I7700" i="5" s="1"/>
  <c r="J7700" i="5" s="1"/>
  <c r="F6175" i="5"/>
  <c r="I6175" i="5" s="1"/>
  <c r="J6175" i="5" s="1"/>
  <c r="F4384" i="5"/>
  <c r="I4384" i="5" s="1"/>
  <c r="J4384" i="5" s="1"/>
  <c r="F2319" i="5"/>
  <c r="I2319" i="5" s="1"/>
  <c r="J2319" i="5" s="1"/>
  <c r="F639" i="5"/>
  <c r="I639" i="5" s="1"/>
  <c r="J639" i="5" s="1"/>
  <c r="F3148" i="5"/>
  <c r="F1204" i="5"/>
  <c r="I1204" i="5" s="1"/>
  <c r="J1204" i="5" s="1"/>
  <c r="F8378" i="5"/>
  <c r="I8378" i="5" s="1"/>
  <c r="J8378" i="5" s="1"/>
  <c r="F6632" i="5"/>
  <c r="I6632" i="5" s="1"/>
  <c r="J6632" i="5" s="1"/>
  <c r="F5030" i="5"/>
  <c r="F3086" i="5"/>
  <c r="I3086" i="5" s="1"/>
  <c r="J3086" i="5" s="1"/>
  <c r="F1322" i="5"/>
  <c r="G5322" i="5"/>
  <c r="F8745" i="5"/>
  <c r="I8745" i="5" s="1"/>
  <c r="J8745" i="5" s="1"/>
  <c r="G8617" i="5"/>
  <c r="G6704" i="5"/>
  <c r="G6671" i="5"/>
  <c r="G2310" i="5"/>
  <c r="G5722" i="5"/>
  <c r="G8426" i="5"/>
  <c r="G4195" i="5"/>
  <c r="G8418" i="5"/>
  <c r="G5451" i="5"/>
  <c r="G5298" i="5"/>
  <c r="G5886" i="5"/>
  <c r="G5424" i="5"/>
  <c r="G4919" i="5"/>
  <c r="G6169" i="5"/>
  <c r="G5905" i="5"/>
  <c r="G7857" i="5"/>
  <c r="G8559" i="5"/>
  <c r="G6381" i="5"/>
  <c r="G7398" i="5"/>
  <c r="G305" i="5"/>
  <c r="G7670" i="5"/>
  <c r="G295" i="5"/>
  <c r="G5603" i="5"/>
  <c r="G6358" i="5"/>
  <c r="G2429" i="5"/>
  <c r="G3074" i="5"/>
  <c r="G768" i="5"/>
  <c r="G381" i="5"/>
  <c r="G5631" i="5"/>
  <c r="G2220" i="5"/>
  <c r="G2335" i="5"/>
  <c r="F6664" i="5"/>
  <c r="F7267" i="5"/>
  <c r="F2773" i="5"/>
  <c r="I2773" i="5" s="1"/>
  <c r="J2773" i="5" s="1"/>
  <c r="E6982" i="5"/>
  <c r="E4869" i="5"/>
  <c r="E5888" i="5"/>
  <c r="E8201" i="5"/>
  <c r="E2234" i="5"/>
  <c r="E3049" i="5"/>
  <c r="E918" i="5"/>
  <c r="E556" i="5"/>
  <c r="E160" i="5"/>
  <c r="E4881" i="5"/>
  <c r="F287" i="5"/>
  <c r="I287" i="5" s="1"/>
  <c r="J287" i="5" s="1"/>
  <c r="F2741" i="5"/>
  <c r="I2741" i="5" s="1"/>
  <c r="J2741" i="5" s="1"/>
  <c r="F5868" i="5"/>
  <c r="I5868" i="5" s="1"/>
  <c r="J5868" i="5" s="1"/>
  <c r="F8650" i="5"/>
  <c r="I8650" i="5" s="1"/>
  <c r="J8650" i="5" s="1"/>
  <c r="F3469" i="5"/>
  <c r="I3469" i="5" s="1"/>
  <c r="J3469" i="5" s="1"/>
  <c r="F885" i="5"/>
  <c r="F4587" i="5"/>
  <c r="F7623" i="5"/>
  <c r="I7623" i="5" s="1"/>
  <c r="J7623" i="5" s="1"/>
  <c r="F7302" i="5"/>
  <c r="I7302" i="5" s="1"/>
  <c r="J7302" i="5" s="1"/>
  <c r="F5331" i="5"/>
  <c r="I5331" i="5" s="1"/>
  <c r="J5331" i="5" s="1"/>
  <c r="F2525" i="5"/>
  <c r="I2525" i="5" s="1"/>
  <c r="J2525" i="5" s="1"/>
  <c r="F211" i="5"/>
  <c r="I211" i="5" s="1"/>
  <c r="J211" i="5" s="1"/>
  <c r="F6913" i="5"/>
  <c r="I6913" i="5" s="1"/>
  <c r="J6913" i="5" s="1"/>
  <c r="F4734" i="5"/>
  <c r="I4734" i="5" s="1"/>
  <c r="J4734" i="5" s="1"/>
  <c r="F2483" i="5"/>
  <c r="I2483" i="5" s="1"/>
  <c r="J2483" i="5" s="1"/>
  <c r="F8377" i="5"/>
  <c r="I8377" i="5" s="1"/>
  <c r="J8377" i="5" s="1"/>
  <c r="F6250" i="5"/>
  <c r="I6250" i="5" s="1"/>
  <c r="J6250" i="5" s="1"/>
  <c r="F4096" i="5"/>
  <c r="I4096" i="5" s="1"/>
  <c r="J4096" i="5" s="1"/>
  <c r="F1645" i="5"/>
  <c r="I1645" i="5" s="1"/>
  <c r="J1645" i="5" s="1"/>
  <c r="F8143" i="5"/>
  <c r="I8143" i="5" s="1"/>
  <c r="J8143" i="5" s="1"/>
  <c r="F5787" i="5"/>
  <c r="I5787" i="5" s="1"/>
  <c r="J5787" i="5" s="1"/>
  <c r="F3127" i="5"/>
  <c r="I3127" i="5" s="1"/>
  <c r="J3127" i="5" s="1"/>
  <c r="F717" i="5"/>
  <c r="I717" i="5" s="1"/>
  <c r="J717" i="5" s="1"/>
  <c r="F7291" i="5"/>
  <c r="F4435" i="5"/>
  <c r="I4435" i="5" s="1"/>
  <c r="J4435" i="5" s="1"/>
  <c r="F1724" i="5"/>
  <c r="I1724" i="5" s="1"/>
  <c r="J1724" i="5" s="1"/>
  <c r="F8061" i="5"/>
  <c r="I8061" i="5" s="1"/>
  <c r="J8061" i="5" s="1"/>
  <c r="F5125" i="5"/>
  <c r="I5125" i="5" s="1"/>
  <c r="J5125" i="5" s="1"/>
  <c r="F2819" i="5"/>
  <c r="I2819" i="5" s="1"/>
  <c r="J2819" i="5" s="1"/>
  <c r="F4891" i="5"/>
  <c r="I4891" i="5" s="1"/>
  <c r="J4891" i="5" s="1"/>
  <c r="F2952" i="5"/>
  <c r="I2952" i="5" s="1"/>
  <c r="J2952" i="5" s="1"/>
  <c r="F208" i="5"/>
  <c r="I208" i="5" s="1"/>
  <c r="J208" i="5" s="1"/>
  <c r="F6881" i="5"/>
  <c r="I6881" i="5" s="1"/>
  <c r="J6881" i="5" s="1"/>
  <c r="F4749" i="5"/>
  <c r="F2111" i="5"/>
  <c r="I2111" i="5" s="1"/>
  <c r="J2111" i="5" s="1"/>
  <c r="F8588" i="5"/>
  <c r="F6458" i="5"/>
  <c r="F4467" i="5"/>
  <c r="I4467" i="5" s="1"/>
  <c r="J4467" i="5" s="1"/>
  <c r="F1847" i="5"/>
  <c r="I1847" i="5" s="1"/>
  <c r="J1847" i="5" s="1"/>
  <c r="F8514" i="5"/>
  <c r="I8514" i="5" s="1"/>
  <c r="J8514" i="5" s="1"/>
  <c r="F6409" i="5"/>
  <c r="F4485" i="5"/>
  <c r="I4485" i="5" s="1"/>
  <c r="J4485" i="5" s="1"/>
  <c r="F2451" i="5"/>
  <c r="F541" i="5"/>
  <c r="I541" i="5" s="1"/>
  <c r="J541" i="5" s="1"/>
  <c r="F7255" i="5"/>
  <c r="F4995" i="5"/>
  <c r="I4995" i="5" s="1"/>
  <c r="J4995" i="5" s="1"/>
  <c r="F3253" i="5"/>
  <c r="I3253" i="5" s="1"/>
  <c r="J3253" i="5" s="1"/>
  <c r="F1083" i="5"/>
  <c r="I1083" i="5" s="1"/>
  <c r="J1083" i="5" s="1"/>
  <c r="F7744" i="5"/>
  <c r="I7744" i="5" s="1"/>
  <c r="J7744" i="5" s="1"/>
  <c r="F6117" i="5"/>
  <c r="I6117" i="5" s="1"/>
  <c r="J6117" i="5" s="1"/>
  <c r="F4380" i="5"/>
  <c r="I4380" i="5" s="1"/>
  <c r="J4380" i="5" s="1"/>
  <c r="F2537" i="5"/>
  <c r="I2537" i="5" s="1"/>
  <c r="J2537" i="5" s="1"/>
  <c r="F421" i="5"/>
  <c r="I421" i="5" s="1"/>
  <c r="J421" i="5" s="1"/>
  <c r="F7222" i="5"/>
  <c r="I7222" i="5" s="1"/>
  <c r="J7222" i="5" s="1"/>
  <c r="F5757" i="5"/>
  <c r="I5757" i="5" s="1"/>
  <c r="J5757" i="5" s="1"/>
  <c r="F3450" i="5"/>
  <c r="F1605" i="5"/>
  <c r="I1605" i="5" s="1"/>
  <c r="J1605" i="5" s="1"/>
  <c r="F8549" i="5"/>
  <c r="I8549" i="5" s="1"/>
  <c r="J8549" i="5" s="1"/>
  <c r="F6787" i="5"/>
  <c r="I6787" i="5" s="1"/>
  <c r="J6787" i="5" s="1"/>
  <c r="F5026" i="5"/>
  <c r="F3197" i="5"/>
  <c r="I3197" i="5" s="1"/>
  <c r="J3197" i="5" s="1"/>
  <c r="F1342" i="5"/>
  <c r="I1342" i="5" s="1"/>
  <c r="J1342" i="5" s="1"/>
  <c r="F8205" i="5"/>
  <c r="I8205" i="5" s="1"/>
  <c r="J8205" i="5" s="1"/>
  <c r="F6419" i="5"/>
  <c r="I6419" i="5" s="1"/>
  <c r="J6419" i="5" s="1"/>
  <c r="F4633" i="5"/>
  <c r="I4633" i="5" s="1"/>
  <c r="J4633" i="5" s="1"/>
  <c r="F3189" i="5"/>
  <c r="I3189" i="5" s="1"/>
  <c r="J3189" i="5" s="1"/>
  <c r="F924" i="5"/>
  <c r="I924" i="5" s="1"/>
  <c r="J924" i="5" s="1"/>
  <c r="F7945" i="5"/>
  <c r="I7945" i="5" s="1"/>
  <c r="J7945" i="5" s="1"/>
  <c r="F6617" i="5"/>
  <c r="I6617" i="5" s="1"/>
  <c r="J6617" i="5" s="1"/>
  <c r="F4923" i="5"/>
  <c r="I4923" i="5" s="1"/>
  <c r="J4923" i="5" s="1"/>
  <c r="F3090" i="5"/>
  <c r="I3090" i="5" s="1"/>
  <c r="J3090" i="5" s="1"/>
  <c r="F1655" i="5"/>
  <c r="I1655" i="5" s="1"/>
  <c r="J1655" i="5" s="1"/>
  <c r="F1263" i="5"/>
  <c r="I1263" i="5" s="1"/>
  <c r="J1263" i="5" s="1"/>
  <c r="F8193" i="5"/>
  <c r="F6735" i="5"/>
  <c r="I6735" i="5" s="1"/>
  <c r="J6735" i="5" s="1"/>
  <c r="F5170" i="5"/>
  <c r="I5170" i="5" s="1"/>
  <c r="J5170" i="5" s="1"/>
  <c r="F3102" i="5"/>
  <c r="I3102" i="5" s="1"/>
  <c r="J3102" i="5" s="1"/>
  <c r="F1667" i="5"/>
  <c r="I1667" i="5" s="1"/>
  <c r="J1667" i="5" s="1"/>
  <c r="F8547" i="5"/>
  <c r="I8547" i="5" s="1"/>
  <c r="J8547" i="5" s="1"/>
  <c r="F7156" i="5"/>
  <c r="I7156" i="5" s="1"/>
  <c r="J7156" i="5" s="1"/>
  <c r="F5459" i="5"/>
  <c r="I5459" i="5" s="1"/>
  <c r="J5459" i="5" s="1"/>
  <c r="F3827" i="5"/>
  <c r="I3827" i="5" s="1"/>
  <c r="J3827" i="5" s="1"/>
  <c r="F2531" i="5"/>
  <c r="I2531" i="5" s="1"/>
  <c r="J2531" i="5" s="1"/>
  <c r="F587" i="5"/>
  <c r="F7662" i="5"/>
  <c r="I7662" i="5" s="1"/>
  <c r="J7662" i="5" s="1"/>
  <c r="F6099" i="5"/>
  <c r="I6099" i="5" s="1"/>
  <c r="J6099" i="5" s="1"/>
  <c r="F4365" i="5"/>
  <c r="I4365" i="5" s="1"/>
  <c r="J4365" i="5" s="1"/>
  <c r="F2279" i="5"/>
  <c r="F618" i="5"/>
  <c r="I618" i="5" s="1"/>
  <c r="J618" i="5" s="1"/>
  <c r="F3076" i="5"/>
  <c r="I3076" i="5" s="1"/>
  <c r="J3076" i="5" s="1"/>
  <c r="F1132" i="5"/>
  <c r="F8288" i="5"/>
  <c r="I8288" i="5" s="1"/>
  <c r="J8288" i="5" s="1"/>
  <c r="F6614" i="5"/>
  <c r="F5012" i="5"/>
  <c r="I5012" i="5" s="1"/>
  <c r="J5012" i="5" s="1"/>
  <c r="F3032" i="5"/>
  <c r="I3032" i="5" s="1"/>
  <c r="J3032" i="5" s="1"/>
  <c r="F1304" i="5"/>
  <c r="I1304" i="5" s="1"/>
  <c r="J1304" i="5" s="1"/>
  <c r="G5501" i="5"/>
  <c r="E8494" i="5"/>
  <c r="G8364" i="5"/>
  <c r="G6442" i="5"/>
  <c r="G6334" i="5"/>
  <c r="G1238" i="5"/>
  <c r="G4370" i="5"/>
  <c r="G8334" i="5"/>
  <c r="G4126" i="5"/>
  <c r="G8326" i="5"/>
  <c r="G5193" i="5"/>
  <c r="G1289" i="5"/>
  <c r="G5802" i="5"/>
  <c r="G5024" i="5"/>
  <c r="G2555" i="5"/>
  <c r="G6133" i="5"/>
  <c r="G5684" i="5"/>
  <c r="G6741" i="5"/>
  <c r="G8506" i="5"/>
  <c r="G6008" i="5"/>
  <c r="G5896" i="5"/>
  <c r="G8469" i="5"/>
  <c r="G7288" i="5"/>
  <c r="G3667" i="5"/>
  <c r="G5328" i="5"/>
  <c r="G6257" i="5"/>
  <c r="G8486" i="5"/>
  <c r="G2939" i="5"/>
  <c r="G741" i="5"/>
  <c r="G6246" i="5"/>
  <c r="G5613" i="5"/>
  <c r="G2098" i="5"/>
  <c r="G2011" i="5"/>
  <c r="F316" i="5"/>
  <c r="I316" i="5" s="1"/>
  <c r="J316" i="5" s="1"/>
  <c r="F6106" i="5"/>
  <c r="F4675" i="5"/>
  <c r="E7068" i="5"/>
  <c r="E4280" i="5"/>
  <c r="E5862" i="5"/>
  <c r="E7837" i="5"/>
  <c r="E1187" i="5"/>
  <c r="E3024" i="5"/>
  <c r="E8393" i="5"/>
  <c r="E513" i="5"/>
  <c r="E7085" i="5"/>
  <c r="E4845" i="5"/>
  <c r="F568" i="5"/>
  <c r="I568" i="5" s="1"/>
  <c r="J568" i="5" s="1"/>
  <c r="F2801" i="5"/>
  <c r="I2801" i="5" s="1"/>
  <c r="J2801" i="5" s="1"/>
  <c r="F5925" i="5"/>
  <c r="I5925" i="5" s="1"/>
  <c r="J5925" i="5" s="1"/>
  <c r="F237" i="5"/>
  <c r="I237" i="5" s="1"/>
  <c r="J237" i="5" s="1"/>
  <c r="F3541" i="5"/>
  <c r="I3541" i="5" s="1"/>
  <c r="J3541" i="5" s="1"/>
  <c r="F1239" i="5"/>
  <c r="I1239" i="5" s="1"/>
  <c r="J1239" i="5" s="1"/>
  <c r="F4655" i="5"/>
  <c r="I4655" i="5" s="1"/>
  <c r="J4655" i="5" s="1"/>
  <c r="F7922" i="5"/>
  <c r="I7922" i="5" s="1"/>
  <c r="J7922" i="5" s="1"/>
  <c r="F7266" i="5"/>
  <c r="F5177" i="5"/>
  <c r="I5177" i="5" s="1"/>
  <c r="J5177" i="5" s="1"/>
  <c r="F2347" i="5"/>
  <c r="I2347" i="5" s="1"/>
  <c r="J2347" i="5" s="1"/>
  <c r="F115" i="5"/>
  <c r="I115" i="5" s="1"/>
  <c r="J115" i="5" s="1"/>
  <c r="F6567" i="5"/>
  <c r="I6567" i="5" s="1"/>
  <c r="J6567" i="5" s="1"/>
  <c r="F4693" i="5"/>
  <c r="I4693" i="5" s="1"/>
  <c r="J4693" i="5" s="1"/>
  <c r="F2434" i="5"/>
  <c r="I2434" i="5" s="1"/>
  <c r="J2434" i="5" s="1"/>
  <c r="F8186" i="5"/>
  <c r="I8186" i="5" s="1"/>
  <c r="J8186" i="5" s="1"/>
  <c r="F6212" i="5"/>
  <c r="I6212" i="5" s="1"/>
  <c r="J6212" i="5" s="1"/>
  <c r="F3789" i="5"/>
  <c r="I3789" i="5" s="1"/>
  <c r="J3789" i="5" s="1"/>
  <c r="F1552" i="5"/>
  <c r="I1552" i="5" s="1"/>
  <c r="J1552" i="5" s="1"/>
  <c r="F7834" i="5"/>
  <c r="I7834" i="5" s="1"/>
  <c r="J7834" i="5" s="1"/>
  <c r="F5748" i="5"/>
  <c r="F3082" i="5"/>
  <c r="I3082" i="5" s="1"/>
  <c r="J3082" i="5" s="1"/>
  <c r="F666" i="5"/>
  <c r="I666" i="5" s="1"/>
  <c r="J666" i="5" s="1"/>
  <c r="F6635" i="5"/>
  <c r="I6635" i="5" s="1"/>
  <c r="J6635" i="5" s="1"/>
  <c r="F4391" i="5"/>
  <c r="I4391" i="5" s="1"/>
  <c r="J4391" i="5" s="1"/>
  <c r="F1637" i="5"/>
  <c r="I1637" i="5" s="1"/>
  <c r="J1637" i="5" s="1"/>
  <c r="F7868" i="5"/>
  <c r="I7868" i="5" s="1"/>
  <c r="J7868" i="5" s="1"/>
  <c r="F5046" i="5"/>
  <c r="I5046" i="5" s="1"/>
  <c r="J5046" i="5" s="1"/>
  <c r="F2555" i="5"/>
  <c r="F4856" i="5"/>
  <c r="I4856" i="5" s="1"/>
  <c r="J4856" i="5" s="1"/>
  <c r="F2079" i="5"/>
  <c r="I2079" i="5" s="1"/>
  <c r="J2079" i="5" s="1"/>
  <c r="F171" i="5"/>
  <c r="I171" i="5" s="1"/>
  <c r="J171" i="5" s="1"/>
  <c r="F6572" i="5"/>
  <c r="F4717" i="5"/>
  <c r="F2075" i="5"/>
  <c r="I2075" i="5" s="1"/>
  <c r="J2075" i="5" s="1"/>
  <c r="F8520" i="5"/>
  <c r="I8520" i="5" s="1"/>
  <c r="J8520" i="5" s="1"/>
  <c r="F6425" i="5"/>
  <c r="I6425" i="5" s="1"/>
  <c r="J6425" i="5" s="1"/>
  <c r="F4037" i="5"/>
  <c r="I4037" i="5" s="1"/>
  <c r="J4037" i="5" s="1"/>
  <c r="F1625" i="5"/>
  <c r="I1625" i="5" s="1"/>
  <c r="J1625" i="5" s="1"/>
  <c r="F8333" i="5"/>
  <c r="I8333" i="5" s="1"/>
  <c r="J8333" i="5" s="1"/>
  <c r="F6378" i="5"/>
  <c r="I6378" i="5" s="1"/>
  <c r="J6378" i="5" s="1"/>
  <c r="F4135" i="5"/>
  <c r="I4135" i="5" s="1"/>
  <c r="J4135" i="5" s="1"/>
  <c r="F2416" i="5"/>
  <c r="I2416" i="5" s="1"/>
  <c r="J2416" i="5" s="1"/>
  <c r="F402" i="5"/>
  <c r="I402" i="5" s="1"/>
  <c r="J402" i="5" s="1"/>
  <c r="F6919" i="5"/>
  <c r="I6919" i="5" s="1"/>
  <c r="J6919" i="5" s="1"/>
  <c r="F4965" i="5"/>
  <c r="I4965" i="5" s="1"/>
  <c r="J4965" i="5" s="1"/>
  <c r="F3218" i="5"/>
  <c r="I3218" i="5" s="1"/>
  <c r="J3218" i="5" s="1"/>
  <c r="F1049" i="5"/>
  <c r="I1049" i="5" s="1"/>
  <c r="J1049" i="5" s="1"/>
  <c r="F7717" i="5"/>
  <c r="I7717" i="5" s="1"/>
  <c r="J7717" i="5" s="1"/>
  <c r="F6035" i="5"/>
  <c r="F4352" i="5"/>
  <c r="I4352" i="5" s="1"/>
  <c r="J4352" i="5" s="1"/>
  <c r="F2161" i="5"/>
  <c r="I2161" i="5" s="1"/>
  <c r="J2161" i="5" s="1"/>
  <c r="F390" i="5"/>
  <c r="I390" i="5" s="1"/>
  <c r="J390" i="5" s="1"/>
  <c r="F7195" i="5"/>
  <c r="I7195" i="5" s="1"/>
  <c r="J7195" i="5" s="1"/>
  <c r="F5512" i="5"/>
  <c r="I5512" i="5" s="1"/>
  <c r="J5512" i="5" s="1"/>
  <c r="F3391" i="5"/>
  <c r="I3391" i="5" s="1"/>
  <c r="J3391" i="5" s="1"/>
  <c r="F1365" i="5"/>
  <c r="I1365" i="5" s="1"/>
  <c r="J1365" i="5" s="1"/>
  <c r="F8403" i="5"/>
  <c r="I8403" i="5" s="1"/>
  <c r="J8403" i="5" s="1"/>
  <c r="F6570" i="5"/>
  <c r="I6570" i="5" s="1"/>
  <c r="J6570" i="5" s="1"/>
  <c r="F5003" i="5"/>
  <c r="I5003" i="5" s="1"/>
  <c r="J5003" i="5" s="1"/>
  <c r="F3172" i="5"/>
  <c r="I3172" i="5" s="1"/>
  <c r="J3172" i="5" s="1"/>
  <c r="F1315" i="5"/>
  <c r="I1315" i="5" s="1"/>
  <c r="J1315" i="5" s="1"/>
  <c r="F8155" i="5"/>
  <c r="I8155" i="5" s="1"/>
  <c r="J8155" i="5" s="1"/>
  <c r="F6395" i="5"/>
  <c r="I6395" i="5" s="1"/>
  <c r="J6395" i="5" s="1"/>
  <c r="F4609" i="5"/>
  <c r="I4609" i="5" s="1"/>
  <c r="J4609" i="5" s="1"/>
  <c r="F2804" i="5"/>
  <c r="I2804" i="5" s="1"/>
  <c r="J2804" i="5" s="1"/>
  <c r="F896" i="5"/>
  <c r="I896" i="5" s="1"/>
  <c r="J896" i="5" s="1"/>
  <c r="F7924" i="5"/>
  <c r="I7924" i="5" s="1"/>
  <c r="J7924" i="5" s="1"/>
  <c r="F6552" i="5"/>
  <c r="I6552" i="5" s="1"/>
  <c r="J6552" i="5" s="1"/>
  <c r="F4794" i="5"/>
  <c r="I4794" i="5" s="1"/>
  <c r="J4794" i="5" s="1"/>
  <c r="F3066" i="5"/>
  <c r="F1632" i="5"/>
  <c r="I1632" i="5" s="1"/>
  <c r="J1632" i="5" s="1"/>
  <c r="F1127" i="5"/>
  <c r="F8172" i="5"/>
  <c r="I8172" i="5" s="1"/>
  <c r="J8172" i="5" s="1"/>
  <c r="F6693" i="5"/>
  <c r="I6693" i="5" s="1"/>
  <c r="J6693" i="5" s="1"/>
  <c r="F5149" i="5"/>
  <c r="I5149" i="5" s="1"/>
  <c r="J5149" i="5" s="1"/>
  <c r="F3080" i="5"/>
  <c r="I3080" i="5" s="1"/>
  <c r="J3080" i="5" s="1"/>
  <c r="F1644" i="5"/>
  <c r="I1644" i="5" s="1"/>
  <c r="J1644" i="5" s="1"/>
  <c r="F8528" i="5"/>
  <c r="I8528" i="5" s="1"/>
  <c r="J8528" i="5" s="1"/>
  <c r="F6717" i="5"/>
  <c r="I6717" i="5" s="1"/>
  <c r="J6717" i="5" s="1"/>
  <c r="F5421" i="5"/>
  <c r="I5421" i="5" s="1"/>
  <c r="J5421" i="5" s="1"/>
  <c r="F3807" i="5"/>
  <c r="I3807" i="5" s="1"/>
  <c r="J3807" i="5" s="1"/>
  <c r="F2389" i="5"/>
  <c r="I2389" i="5" s="1"/>
  <c r="J2389" i="5" s="1"/>
  <c r="F546" i="5"/>
  <c r="I546" i="5" s="1"/>
  <c r="J546" i="5" s="1"/>
  <c r="F7643" i="5"/>
  <c r="I7643" i="5" s="1"/>
  <c r="J7643" i="5" s="1"/>
  <c r="F6080" i="5"/>
  <c r="I6080" i="5" s="1"/>
  <c r="J6080" i="5" s="1"/>
  <c r="F4182" i="5"/>
  <c r="F2198" i="5"/>
  <c r="I2198" i="5" s="1"/>
  <c r="J2198" i="5" s="1"/>
  <c r="F456" i="5"/>
  <c r="I456" i="5" s="1"/>
  <c r="J456" i="5" s="1"/>
  <c r="F3058" i="5"/>
  <c r="F1114" i="5"/>
  <c r="I1114" i="5" s="1"/>
  <c r="J1114" i="5" s="1"/>
  <c r="F8270" i="5"/>
  <c r="F6488" i="5"/>
  <c r="F4544" i="5"/>
  <c r="I4544" i="5" s="1"/>
  <c r="J4544" i="5" s="1"/>
  <c r="F2996" i="5"/>
  <c r="I2996" i="5" s="1"/>
  <c r="J2996" i="5" s="1"/>
  <c r="F1250" i="5"/>
  <c r="I1250" i="5" s="1"/>
  <c r="J1250" i="5" s="1"/>
  <c r="G6319" i="5"/>
  <c r="C583" i="5"/>
  <c r="G8038" i="5"/>
  <c r="G6364" i="5"/>
  <c r="G4180" i="5"/>
  <c r="G151" i="5"/>
  <c r="G4218" i="5"/>
  <c r="G8145" i="5"/>
  <c r="G3303" i="5"/>
  <c r="G8091" i="5"/>
  <c r="G5138" i="5"/>
  <c r="G8591" i="5"/>
  <c r="G5763" i="5"/>
  <c r="G4884" i="5"/>
  <c r="G2286" i="5"/>
  <c r="G5730" i="5"/>
  <c r="G5575" i="5"/>
  <c r="G6617" i="5"/>
  <c r="G6670" i="5"/>
  <c r="G5574" i="5"/>
  <c r="G5787" i="5"/>
  <c r="G8037" i="5"/>
  <c r="G7084" i="5"/>
  <c r="G2674" i="5"/>
  <c r="G4757" i="5"/>
  <c r="G4773" i="5"/>
  <c r="G8396" i="5"/>
  <c r="G1171" i="5"/>
  <c r="G7045" i="5"/>
  <c r="G6094" i="5"/>
  <c r="G4532" i="5"/>
  <c r="G641" i="5"/>
  <c r="F190" i="5"/>
  <c r="I190" i="5" s="1"/>
  <c r="J190" i="5" s="1"/>
  <c r="F6043" i="5"/>
  <c r="I6043" i="5" s="1"/>
  <c r="J6043" i="5" s="1"/>
  <c r="E164" i="5"/>
  <c r="E7183" i="5"/>
  <c r="E4126" i="5"/>
  <c r="E5810" i="5"/>
  <c r="E7816" i="5"/>
  <c r="E8682" i="5"/>
  <c r="E2854" i="5"/>
  <c r="E8357" i="5"/>
  <c r="E234" i="5"/>
  <c r="E7049" i="5"/>
  <c r="E3783" i="5"/>
  <c r="F645" i="5"/>
  <c r="I645" i="5" s="1"/>
  <c r="J645" i="5" s="1"/>
  <c r="F2869" i="5"/>
  <c r="F5987" i="5"/>
  <c r="I5987" i="5" s="1"/>
  <c r="J5987" i="5" s="1"/>
  <c r="F313" i="5"/>
  <c r="I313" i="5" s="1"/>
  <c r="J313" i="5" s="1"/>
  <c r="F3935" i="5"/>
  <c r="I3935" i="5" s="1"/>
  <c r="J3935" i="5" s="1"/>
  <c r="F1305" i="5"/>
  <c r="I1305" i="5" s="1"/>
  <c r="J1305" i="5" s="1"/>
  <c r="F5076" i="5"/>
  <c r="I5076" i="5" s="1"/>
  <c r="J5076" i="5" s="1"/>
  <c r="F7974" i="5"/>
  <c r="I7974" i="5" s="1"/>
  <c r="J7974" i="5" s="1"/>
  <c r="F7107" i="5"/>
  <c r="F4982" i="5"/>
  <c r="I4982" i="5" s="1"/>
  <c r="J4982" i="5" s="1"/>
  <c r="F2307" i="5"/>
  <c r="I2307" i="5" s="1"/>
  <c r="J2307" i="5" s="1"/>
  <c r="F68" i="5"/>
  <c r="I68" i="5" s="1"/>
  <c r="J68" i="5" s="1"/>
  <c r="F6528" i="5"/>
  <c r="F4653" i="5"/>
  <c r="I4653" i="5" s="1"/>
  <c r="J4653" i="5" s="1"/>
  <c r="F1648" i="5"/>
  <c r="I1648" i="5" s="1"/>
  <c r="J1648" i="5" s="1"/>
  <c r="F8146" i="5"/>
  <c r="F6174" i="5"/>
  <c r="I6174" i="5" s="1"/>
  <c r="J6174" i="5" s="1"/>
  <c r="F3743" i="5"/>
  <c r="I3743" i="5" s="1"/>
  <c r="J3743" i="5" s="1"/>
  <c r="F1512" i="5"/>
  <c r="I1512" i="5" s="1"/>
  <c r="J1512" i="5" s="1"/>
  <c r="F7564" i="5"/>
  <c r="I7564" i="5" s="1"/>
  <c r="J7564" i="5" s="1"/>
  <c r="F5399" i="5"/>
  <c r="I5399" i="5" s="1"/>
  <c r="J5399" i="5" s="1"/>
  <c r="F2910" i="5"/>
  <c r="I2910" i="5" s="1"/>
  <c r="J2910" i="5" s="1"/>
  <c r="F617" i="5"/>
  <c r="I617" i="5" s="1"/>
  <c r="J617" i="5" s="1"/>
  <c r="F6517" i="5"/>
  <c r="F4351" i="5"/>
  <c r="I4351" i="5" s="1"/>
  <c r="J4351" i="5" s="1"/>
  <c r="F1593" i="5"/>
  <c r="I1593" i="5" s="1"/>
  <c r="J1593" i="5" s="1"/>
  <c r="F7830" i="5"/>
  <c r="I7830" i="5" s="1"/>
  <c r="J7830" i="5" s="1"/>
  <c r="F5010" i="5"/>
  <c r="F2463" i="5"/>
  <c r="I2463" i="5" s="1"/>
  <c r="J2463" i="5" s="1"/>
  <c r="F4684" i="5"/>
  <c r="F2040" i="5"/>
  <c r="I2040" i="5" s="1"/>
  <c r="J2040" i="5" s="1"/>
  <c r="F8667" i="5"/>
  <c r="I8667" i="5" s="1"/>
  <c r="J8667" i="5" s="1"/>
  <c r="F6536" i="5"/>
  <c r="I6536" i="5" s="1"/>
  <c r="J6536" i="5" s="1"/>
  <c r="F4409" i="5"/>
  <c r="I4409" i="5" s="1"/>
  <c r="J4409" i="5" s="1"/>
  <c r="F1747" i="5"/>
  <c r="I1747" i="5" s="1"/>
  <c r="J1747" i="5" s="1"/>
  <c r="F8487" i="5"/>
  <c r="I8487" i="5" s="1"/>
  <c r="J8487" i="5" s="1"/>
  <c r="F6390" i="5"/>
  <c r="I6390" i="5" s="1"/>
  <c r="J6390" i="5" s="1"/>
  <c r="F3962" i="5"/>
  <c r="F1554" i="5"/>
  <c r="I1554" i="5" s="1"/>
  <c r="J1554" i="5" s="1"/>
  <c r="F8302" i="5"/>
  <c r="I8302" i="5" s="1"/>
  <c r="J8302" i="5" s="1"/>
  <c r="F6348" i="5"/>
  <c r="F4104" i="5"/>
  <c r="I4104" i="5" s="1"/>
  <c r="J4104" i="5" s="1"/>
  <c r="F2225" i="5"/>
  <c r="I2225" i="5" s="1"/>
  <c r="J2225" i="5" s="1"/>
  <c r="F58" i="5"/>
  <c r="I58" i="5" s="1"/>
  <c r="J58" i="5" s="1"/>
  <c r="F6890" i="5"/>
  <c r="I6890" i="5" s="1"/>
  <c r="J6890" i="5" s="1"/>
  <c r="F4874" i="5"/>
  <c r="I4874" i="5" s="1"/>
  <c r="J4874" i="5" s="1"/>
  <c r="F3154" i="5"/>
  <c r="I3154" i="5" s="1"/>
  <c r="J3154" i="5" s="1"/>
  <c r="F981" i="5"/>
  <c r="I981" i="5" s="1"/>
  <c r="J981" i="5" s="1"/>
  <c r="F7691" i="5"/>
  <c r="F5980" i="5"/>
  <c r="I5980" i="5" s="1"/>
  <c r="J5980" i="5" s="1"/>
  <c r="F4323" i="5"/>
  <c r="I4323" i="5" s="1"/>
  <c r="J4323" i="5" s="1"/>
  <c r="F2103" i="5"/>
  <c r="I2103" i="5" s="1"/>
  <c r="J2103" i="5" s="1"/>
  <c r="F8769" i="5"/>
  <c r="I8769" i="5" s="1"/>
  <c r="J8769" i="5" s="1"/>
  <c r="F7168" i="5"/>
  <c r="F5486" i="5"/>
  <c r="I5486" i="5" s="1"/>
  <c r="J5486" i="5" s="1"/>
  <c r="F3365" i="5"/>
  <c r="I3365" i="5" s="1"/>
  <c r="J3365" i="5" s="1"/>
  <c r="F1337" i="5"/>
  <c r="I1337" i="5" s="1"/>
  <c r="J1337" i="5" s="1"/>
  <c r="F8380" i="5"/>
  <c r="I8380" i="5" s="1"/>
  <c r="J8380" i="5" s="1"/>
  <c r="F6547" i="5"/>
  <c r="I6547" i="5" s="1"/>
  <c r="J6547" i="5" s="1"/>
  <c r="F4786" i="5"/>
  <c r="I4786" i="5" s="1"/>
  <c r="J4786" i="5" s="1"/>
  <c r="F3120" i="5"/>
  <c r="I3120" i="5" s="1"/>
  <c r="J3120" i="5" s="1"/>
  <c r="F1260" i="5"/>
  <c r="I1260" i="5" s="1"/>
  <c r="J1260" i="5" s="1"/>
  <c r="F7889" i="5"/>
  <c r="I7889" i="5" s="1"/>
  <c r="J7889" i="5" s="1"/>
  <c r="F6346" i="5"/>
  <c r="I6346" i="5" s="1"/>
  <c r="J6346" i="5" s="1"/>
  <c r="F4586" i="5"/>
  <c r="I4586" i="5" s="1"/>
  <c r="J4586" i="5" s="1"/>
  <c r="F2498" i="5"/>
  <c r="I2498" i="5" s="1"/>
  <c r="J2498" i="5" s="1"/>
  <c r="F868" i="5"/>
  <c r="I868" i="5" s="1"/>
  <c r="J868" i="5" s="1"/>
  <c r="F7903" i="5"/>
  <c r="I7903" i="5" s="1"/>
  <c r="J7903" i="5" s="1"/>
  <c r="F6531" i="5"/>
  <c r="I6531" i="5" s="1"/>
  <c r="J6531" i="5" s="1"/>
  <c r="F4709" i="5"/>
  <c r="F3044" i="5"/>
  <c r="I3044" i="5" s="1"/>
  <c r="J3044" i="5" s="1"/>
  <c r="F1426" i="5"/>
  <c r="I1426" i="5" s="1"/>
  <c r="J1426" i="5" s="1"/>
  <c r="F1058" i="5"/>
  <c r="I1058" i="5" s="1"/>
  <c r="J1058" i="5" s="1"/>
  <c r="F8086" i="5"/>
  <c r="F6628" i="5"/>
  <c r="I6628" i="5" s="1"/>
  <c r="J6628" i="5" s="1"/>
  <c r="F4956" i="5"/>
  <c r="I4956" i="5" s="1"/>
  <c r="J4956" i="5" s="1"/>
  <c r="F2965" i="5"/>
  <c r="I2965" i="5" s="1"/>
  <c r="J2965" i="5" s="1"/>
  <c r="F1553" i="5"/>
  <c r="I1553" i="5" s="1"/>
  <c r="J1553" i="5" s="1"/>
  <c r="F8471" i="5"/>
  <c r="I8471" i="5" s="1"/>
  <c r="J8471" i="5" s="1"/>
  <c r="F6679" i="5"/>
  <c r="I6679" i="5" s="1"/>
  <c r="J6679" i="5" s="1"/>
  <c r="F5288" i="5"/>
  <c r="I5288" i="5" s="1"/>
  <c r="J5288" i="5" s="1"/>
  <c r="F3705" i="5"/>
  <c r="I3705" i="5" s="1"/>
  <c r="J3705" i="5" s="1"/>
  <c r="F2369" i="5"/>
  <c r="I2369" i="5" s="1"/>
  <c r="J2369" i="5" s="1"/>
  <c r="F324" i="5"/>
  <c r="I324" i="5" s="1"/>
  <c r="J324" i="5" s="1"/>
  <c r="F7566" i="5"/>
  <c r="I7566" i="5" s="1"/>
  <c r="J7566" i="5" s="1"/>
  <c r="F6061" i="5"/>
  <c r="F3980" i="5"/>
  <c r="I3980" i="5" s="1"/>
  <c r="J3980" i="5" s="1"/>
  <c r="F2157" i="5"/>
  <c r="F375" i="5"/>
  <c r="I375" i="5" s="1"/>
  <c r="J375" i="5" s="1"/>
  <c r="F3040" i="5"/>
  <c r="I3040" i="5" s="1"/>
  <c r="J3040" i="5" s="1"/>
  <c r="F1024" i="5"/>
  <c r="I1024" i="5" s="1"/>
  <c r="J1024" i="5" s="1"/>
  <c r="F8252" i="5"/>
  <c r="I8252" i="5" s="1"/>
  <c r="J8252" i="5" s="1"/>
  <c r="F6452" i="5"/>
  <c r="I6452" i="5" s="1"/>
  <c r="J6452" i="5" s="1"/>
  <c r="F4526" i="5"/>
  <c r="I4526" i="5" s="1"/>
  <c r="J4526" i="5" s="1"/>
  <c r="F2960" i="5"/>
  <c r="I2960" i="5" s="1"/>
  <c r="J2960" i="5" s="1"/>
  <c r="F1124" i="5"/>
  <c r="I1124" i="5" s="1"/>
  <c r="J1124" i="5" s="1"/>
  <c r="F32" i="5"/>
  <c r="I32" i="5" s="1"/>
  <c r="J32" i="5" s="1"/>
  <c r="C738" i="5"/>
  <c r="G7927" i="5"/>
  <c r="G4906" i="5"/>
  <c r="G3332" i="5"/>
  <c r="G8650" i="5"/>
  <c r="G2470" i="5"/>
  <c r="G8101" i="5"/>
  <c r="G3214" i="5"/>
  <c r="G6230" i="5"/>
  <c r="G4165" i="5"/>
  <c r="G8436" i="5"/>
  <c r="G4779" i="5"/>
  <c r="G4145" i="5"/>
  <c r="G2214" i="5"/>
  <c r="G5040" i="5"/>
  <c r="G5537" i="5"/>
  <c r="G6280" i="5"/>
  <c r="G5353" i="5"/>
  <c r="G5547" i="5"/>
  <c r="G5678" i="5"/>
  <c r="G8013" i="5"/>
  <c r="G6993" i="5"/>
  <c r="G2642" i="5"/>
  <c r="G4705" i="5"/>
  <c r="G4460" i="5"/>
  <c r="G8360" i="5"/>
  <c r="G1055" i="5"/>
  <c r="G7009" i="5"/>
  <c r="G5961" i="5"/>
  <c r="G4513" i="5"/>
  <c r="G599" i="5"/>
  <c r="F3692" i="5"/>
  <c r="I3692" i="5" s="1"/>
  <c r="J3692" i="5" s="1"/>
  <c r="F4249" i="5"/>
  <c r="E232" i="5"/>
  <c r="E7551" i="5"/>
  <c r="E3560" i="5"/>
  <c r="E5221" i="5"/>
  <c r="E7186" i="5"/>
  <c r="E8641" i="5"/>
  <c r="E2782" i="5"/>
  <c r="E8339" i="5"/>
  <c r="E63" i="5"/>
  <c r="E6473" i="5"/>
  <c r="E2667" i="5"/>
  <c r="F706" i="5"/>
  <c r="I706" i="5" s="1"/>
  <c r="J706" i="5" s="1"/>
  <c r="F3132" i="5"/>
  <c r="I3132" i="5" s="1"/>
  <c r="J3132" i="5" s="1"/>
  <c r="F6041" i="5"/>
  <c r="I6041" i="5" s="1"/>
  <c r="J6041" i="5" s="1"/>
  <c r="F454" i="5"/>
  <c r="I454" i="5" s="1"/>
  <c r="J454" i="5" s="1"/>
  <c r="F3993" i="5"/>
  <c r="I3993" i="5" s="1"/>
  <c r="J3993" i="5" s="1"/>
  <c r="F1444" i="5"/>
  <c r="I1444" i="5" s="1"/>
  <c r="J1444" i="5" s="1"/>
  <c r="F5142" i="5"/>
  <c r="I5142" i="5" s="1"/>
  <c r="J5142" i="5" s="1"/>
  <c r="F8093" i="5"/>
  <c r="I8093" i="5" s="1"/>
  <c r="J8093" i="5" s="1"/>
  <c r="F7069" i="5"/>
  <c r="I7069" i="5" s="1"/>
  <c r="J7069" i="5" s="1"/>
  <c r="F4939" i="5"/>
  <c r="I4939" i="5" s="1"/>
  <c r="J4939" i="5" s="1"/>
  <c r="F2263" i="5"/>
  <c r="I2263" i="5" s="1"/>
  <c r="J2263" i="5" s="1"/>
  <c r="F8689" i="5"/>
  <c r="F6485" i="5"/>
  <c r="I6485" i="5" s="1"/>
  <c r="J6485" i="5" s="1"/>
  <c r="F4486" i="5"/>
  <c r="I4486" i="5" s="1"/>
  <c r="J4486" i="5" s="1"/>
  <c r="F1604" i="5"/>
  <c r="I1604" i="5" s="1"/>
  <c r="J1604" i="5" s="1"/>
  <c r="F8068" i="5"/>
  <c r="I8068" i="5" s="1"/>
  <c r="J8068" i="5" s="1"/>
  <c r="F6098" i="5"/>
  <c r="I6098" i="5" s="1"/>
  <c r="J6098" i="5" s="1"/>
  <c r="F3699" i="5"/>
  <c r="I3699" i="5" s="1"/>
  <c r="J3699" i="5" s="1"/>
  <c r="F1419" i="5"/>
  <c r="I1419" i="5" s="1"/>
  <c r="J1419" i="5" s="1"/>
  <c r="F7372" i="5"/>
  <c r="I7372" i="5" s="1"/>
  <c r="J7372" i="5" s="1"/>
  <c r="F5361" i="5"/>
  <c r="I5361" i="5" s="1"/>
  <c r="J5361" i="5" s="1"/>
  <c r="F2865" i="5"/>
  <c r="I2865" i="5" s="1"/>
  <c r="J2865" i="5" s="1"/>
  <c r="F572" i="5"/>
  <c r="F6444" i="5"/>
  <c r="I6444" i="5" s="1"/>
  <c r="J6444" i="5" s="1"/>
  <c r="F4308" i="5"/>
  <c r="I4308" i="5" s="1"/>
  <c r="J4308" i="5" s="1"/>
  <c r="F1319" i="5"/>
  <c r="I1319" i="5" s="1"/>
  <c r="J1319" i="5" s="1"/>
  <c r="F7096" i="5"/>
  <c r="F4968" i="5"/>
  <c r="I4968" i="5" s="1"/>
  <c r="J4968" i="5" s="1"/>
  <c r="F2290" i="5"/>
  <c r="I2290" i="5" s="1"/>
  <c r="J2290" i="5" s="1"/>
  <c r="F4649" i="5"/>
  <c r="I4649" i="5" s="1"/>
  <c r="J4649" i="5" s="1"/>
  <c r="F2003" i="5"/>
  <c r="I2003" i="5" s="1"/>
  <c r="J2003" i="5" s="1"/>
  <c r="F8631" i="5"/>
  <c r="I8631" i="5" s="1"/>
  <c r="J8631" i="5" s="1"/>
  <c r="F6504" i="5"/>
  <c r="I6504" i="5" s="1"/>
  <c r="J6504" i="5" s="1"/>
  <c r="F4080" i="5"/>
  <c r="F1711" i="5"/>
  <c r="I1711" i="5" s="1"/>
  <c r="J1711" i="5" s="1"/>
  <c r="F8454" i="5"/>
  <c r="F6116" i="5"/>
  <c r="I6116" i="5" s="1"/>
  <c r="J6116" i="5" s="1"/>
  <c r="F3561" i="5"/>
  <c r="I3561" i="5" s="1"/>
  <c r="J3561" i="5" s="1"/>
  <c r="F1516" i="5"/>
  <c r="I1516" i="5" s="1"/>
  <c r="J1516" i="5" s="1"/>
  <c r="F8271" i="5"/>
  <c r="I8271" i="5" s="1"/>
  <c r="J8271" i="5" s="1"/>
  <c r="F6044" i="5"/>
  <c r="I6044" i="5" s="1"/>
  <c r="J6044" i="5" s="1"/>
  <c r="F3974" i="5"/>
  <c r="I3974" i="5" s="1"/>
  <c r="J3974" i="5" s="1"/>
  <c r="F2192" i="5"/>
  <c r="I2192" i="5" s="1"/>
  <c r="J2192" i="5" s="1"/>
  <c r="F23" i="5"/>
  <c r="I23" i="5" s="1"/>
  <c r="J23" i="5" s="1"/>
  <c r="F6858" i="5"/>
  <c r="I6858" i="5" s="1"/>
  <c r="J6858" i="5" s="1"/>
  <c r="F4750" i="5"/>
  <c r="I4750" i="5" s="1"/>
  <c r="J4750" i="5" s="1"/>
  <c r="F3025" i="5"/>
  <c r="I3025" i="5" s="1"/>
  <c r="J3025" i="5" s="1"/>
  <c r="F635" i="5"/>
  <c r="I635" i="5" s="1"/>
  <c r="J635" i="5" s="1"/>
  <c r="F7664" i="5"/>
  <c r="I7664" i="5" s="1"/>
  <c r="J7664" i="5" s="1"/>
  <c r="F5763" i="5"/>
  <c r="I5763" i="5" s="1"/>
  <c r="J5763" i="5" s="1"/>
  <c r="F4266" i="5"/>
  <c r="I4266" i="5" s="1"/>
  <c r="J4266" i="5" s="1"/>
  <c r="F1989" i="5"/>
  <c r="I1989" i="5" s="1"/>
  <c r="J1989" i="5" s="1"/>
  <c r="F8714" i="5"/>
  <c r="F7140" i="5"/>
  <c r="F4889" i="5"/>
  <c r="I4889" i="5" s="1"/>
  <c r="J4889" i="5" s="1"/>
  <c r="F3335" i="5"/>
  <c r="I3335" i="5" s="1"/>
  <c r="J3335" i="5" s="1"/>
  <c r="F1273" i="5"/>
  <c r="I1273" i="5" s="1"/>
  <c r="J1273" i="5" s="1"/>
  <c r="F8331" i="5"/>
  <c r="I8331" i="5" s="1"/>
  <c r="J8331" i="5" s="1"/>
  <c r="F6522" i="5"/>
  <c r="I6522" i="5" s="1"/>
  <c r="J6522" i="5" s="1"/>
  <c r="F4690" i="5"/>
  <c r="I4690" i="5" s="1"/>
  <c r="J4690" i="5" s="1"/>
  <c r="F3043" i="5"/>
  <c r="I3043" i="5" s="1"/>
  <c r="J3043" i="5" s="1"/>
  <c r="F932" i="5"/>
  <c r="I932" i="5" s="1"/>
  <c r="J932" i="5" s="1"/>
  <c r="F7843" i="5"/>
  <c r="I7843" i="5" s="1"/>
  <c r="J7843" i="5" s="1"/>
  <c r="F6322" i="5"/>
  <c r="F4561" i="5"/>
  <c r="I4561" i="5" s="1"/>
  <c r="J4561" i="5" s="1"/>
  <c r="F2472" i="5"/>
  <c r="I2472" i="5" s="1"/>
  <c r="J2472" i="5" s="1"/>
  <c r="F842" i="5"/>
  <c r="I842" i="5" s="1"/>
  <c r="J842" i="5" s="1"/>
  <c r="F7882" i="5"/>
  <c r="F6081" i="5"/>
  <c r="I6081" i="5" s="1"/>
  <c r="J6081" i="5" s="1"/>
  <c r="F4665" i="5"/>
  <c r="I4665" i="5" s="1"/>
  <c r="J4665" i="5" s="1"/>
  <c r="F3021" i="5"/>
  <c r="I3021" i="5" s="1"/>
  <c r="J3021" i="5" s="1"/>
  <c r="F1404" i="5"/>
  <c r="I1404" i="5" s="1"/>
  <c r="J1404" i="5" s="1"/>
  <c r="F1036" i="5"/>
  <c r="F8065" i="5"/>
  <c r="I8065" i="5" s="1"/>
  <c r="J8065" i="5" s="1"/>
  <c r="F6543" i="5"/>
  <c r="I6543" i="5" s="1"/>
  <c r="J6543" i="5" s="1"/>
  <c r="F4720" i="5"/>
  <c r="I4720" i="5" s="1"/>
  <c r="J4720" i="5" s="1"/>
  <c r="F2943" i="5"/>
  <c r="I2943" i="5" s="1"/>
  <c r="J2943" i="5" s="1"/>
  <c r="F1440" i="5"/>
  <c r="I1440" i="5" s="1"/>
  <c r="J1440" i="5" s="1"/>
  <c r="F8452" i="5"/>
  <c r="I8452" i="5" s="1"/>
  <c r="J8452" i="5" s="1"/>
  <c r="F6660" i="5"/>
  <c r="I6660" i="5" s="1"/>
  <c r="J6660" i="5" s="1"/>
  <c r="F5250" i="5"/>
  <c r="F3645" i="5"/>
  <c r="I3645" i="5" s="1"/>
  <c r="J3645" i="5" s="1"/>
  <c r="F1802" i="5"/>
  <c r="I1802" i="5" s="1"/>
  <c r="J1802" i="5" s="1"/>
  <c r="F303" i="5"/>
  <c r="I303" i="5" s="1"/>
  <c r="J303" i="5" s="1"/>
  <c r="F7547" i="5"/>
  <c r="F6042" i="5"/>
  <c r="I6042" i="5" s="1"/>
  <c r="J6042" i="5" s="1"/>
  <c r="F3960" i="5"/>
  <c r="I3960" i="5" s="1"/>
  <c r="J3960" i="5" s="1"/>
  <c r="F2137" i="5"/>
  <c r="I2137" i="5" s="1"/>
  <c r="J2137" i="5" s="1"/>
  <c r="F355" i="5"/>
  <c r="I355" i="5" s="1"/>
  <c r="J355" i="5" s="1"/>
  <c r="F2734" i="5"/>
  <c r="I2734" i="5" s="1"/>
  <c r="J2734" i="5" s="1"/>
  <c r="F988" i="5"/>
  <c r="I988" i="5" s="1"/>
  <c r="J988" i="5" s="1"/>
  <c r="F8180" i="5"/>
  <c r="I8180" i="5" s="1"/>
  <c r="J8180" i="5" s="1"/>
  <c r="F6434" i="5"/>
  <c r="I6434" i="5" s="1"/>
  <c r="J6434" i="5" s="1"/>
  <c r="F4508" i="5"/>
  <c r="I4508" i="5" s="1"/>
  <c r="J4508" i="5" s="1"/>
  <c r="F2942" i="5"/>
  <c r="I2942" i="5" s="1"/>
  <c r="J2942" i="5" s="1"/>
  <c r="F1106" i="5"/>
  <c r="I1106" i="5" s="1"/>
  <c r="J1106" i="5" s="1"/>
  <c r="F799" i="5"/>
  <c r="I799" i="5" s="1"/>
  <c r="J799" i="5" s="1"/>
  <c r="C1739" i="5"/>
  <c r="G6265" i="5"/>
  <c r="G4681" i="5"/>
  <c r="G3183" i="5"/>
  <c r="G8585" i="5"/>
  <c r="G1351" i="5"/>
  <c r="G6691" i="5"/>
  <c r="G2748" i="5"/>
  <c r="G5994" i="5"/>
  <c r="G4102" i="5"/>
  <c r="G7926" i="5"/>
  <c r="G4310" i="5"/>
  <c r="G3936" i="5"/>
  <c r="G4613" i="5"/>
  <c r="G4300" i="5"/>
  <c r="G5500" i="5"/>
  <c r="G6249" i="5"/>
  <c r="G5214" i="5"/>
  <c r="G5175" i="5"/>
  <c r="G5256" i="5"/>
  <c r="G5589" i="5"/>
  <c r="G6810" i="5"/>
  <c r="G2578" i="5"/>
  <c r="G3859" i="5"/>
  <c r="G3906" i="5"/>
  <c r="G8306" i="5"/>
  <c r="G1028" i="5"/>
  <c r="G5911" i="5"/>
  <c r="G5542" i="5"/>
  <c r="G4456" i="5"/>
  <c r="G3922" i="5"/>
  <c r="F2941" i="5"/>
  <c r="I2941" i="5" s="1"/>
  <c r="J2941" i="5" s="1"/>
  <c r="F1885" i="5"/>
  <c r="I1885" i="5" s="1"/>
  <c r="J1885" i="5" s="1"/>
  <c r="E921" i="5"/>
  <c r="E8432" i="5"/>
  <c r="E2853" i="5"/>
  <c r="E4554" i="5"/>
  <c r="E7094" i="5"/>
  <c r="E8499" i="5"/>
  <c r="E2468" i="5"/>
  <c r="E7925" i="5"/>
  <c r="E8259" i="5"/>
  <c r="E4925" i="5"/>
  <c r="E2649" i="5"/>
  <c r="F19" i="5"/>
  <c r="I19" i="5" s="1"/>
  <c r="J19" i="5" s="1"/>
  <c r="F3195" i="5"/>
  <c r="I3195" i="5" s="1"/>
  <c r="J3195" i="5" s="1"/>
  <c r="F6154" i="5"/>
  <c r="I6154" i="5" s="1"/>
  <c r="J6154" i="5" s="1"/>
  <c r="F518" i="5"/>
  <c r="I518" i="5" s="1"/>
  <c r="J518" i="5" s="1"/>
  <c r="F4067" i="5"/>
  <c r="F2105" i="5"/>
  <c r="I2105" i="5" s="1"/>
  <c r="J2105" i="5" s="1"/>
  <c r="F5194" i="5"/>
  <c r="I5194" i="5" s="1"/>
  <c r="J5194" i="5" s="1"/>
  <c r="F8673" i="5"/>
  <c r="F6994" i="5"/>
  <c r="I6994" i="5" s="1"/>
  <c r="J6994" i="5" s="1"/>
  <c r="F4448" i="5"/>
  <c r="I4448" i="5" s="1"/>
  <c r="J4448" i="5" s="1"/>
  <c r="F2173" i="5"/>
  <c r="I2173" i="5" s="1"/>
  <c r="J2173" i="5" s="1"/>
  <c r="F8535" i="5"/>
  <c r="F6451" i="5"/>
  <c r="I6451" i="5" s="1"/>
  <c r="J6451" i="5" s="1"/>
  <c r="F4141" i="5"/>
  <c r="I4141" i="5" s="1"/>
  <c r="J4141" i="5" s="1"/>
  <c r="F1560" i="5"/>
  <c r="I1560" i="5" s="1"/>
  <c r="J1560" i="5" s="1"/>
  <c r="F8029" i="5"/>
  <c r="F5672" i="5"/>
  <c r="I5672" i="5" s="1"/>
  <c r="J5672" i="5" s="1"/>
  <c r="F3657" i="5"/>
  <c r="F1370" i="5"/>
  <c r="I1370" i="5" s="1"/>
  <c r="J1370" i="5" s="1"/>
  <c r="F7254" i="5"/>
  <c r="I7254" i="5" s="1"/>
  <c r="J7254" i="5" s="1"/>
  <c r="F5322" i="5"/>
  <c r="I5322" i="5" s="1"/>
  <c r="J5322" i="5" s="1"/>
  <c r="F2821" i="5"/>
  <c r="I2821" i="5" s="1"/>
  <c r="J2821" i="5" s="1"/>
  <c r="F433" i="5"/>
  <c r="I433" i="5" s="1"/>
  <c r="J433" i="5" s="1"/>
  <c r="F6364" i="5"/>
  <c r="I6364" i="5" s="1"/>
  <c r="J6364" i="5" s="1"/>
  <c r="F4045" i="5"/>
  <c r="I4045" i="5" s="1"/>
  <c r="J4045" i="5" s="1"/>
  <c r="F1272" i="5"/>
  <c r="I1272" i="5" s="1"/>
  <c r="J1272" i="5" s="1"/>
  <c r="F7058" i="5"/>
  <c r="I7058" i="5" s="1"/>
  <c r="J7058" i="5" s="1"/>
  <c r="F4680" i="5"/>
  <c r="F2027" i="5"/>
  <c r="I2027" i="5" s="1"/>
  <c r="J2027" i="5" s="1"/>
  <c r="F4615" i="5"/>
  <c r="I4615" i="5" s="1"/>
  <c r="J4615" i="5" s="1"/>
  <c r="F1969" i="5"/>
  <c r="F8530" i="5"/>
  <c r="F6468" i="5"/>
  <c r="I6468" i="5" s="1"/>
  <c r="J6468" i="5" s="1"/>
  <c r="F4047" i="5"/>
  <c r="F1675" i="5"/>
  <c r="I1675" i="5" s="1"/>
  <c r="J1675" i="5" s="1"/>
  <c r="F8314" i="5"/>
  <c r="I8314" i="5" s="1"/>
  <c r="J8314" i="5" s="1"/>
  <c r="F6079" i="5"/>
  <c r="I6079" i="5" s="1"/>
  <c r="J6079" i="5" s="1"/>
  <c r="F3527" i="5"/>
  <c r="I3527" i="5" s="1"/>
  <c r="J3527" i="5" s="1"/>
  <c r="F1403" i="5"/>
  <c r="F7997" i="5"/>
  <c r="I7997" i="5" s="1"/>
  <c r="J7997" i="5" s="1"/>
  <c r="F6013" i="5"/>
  <c r="F3943" i="5"/>
  <c r="F2092" i="5"/>
  <c r="I2092" i="5" s="1"/>
  <c r="J2092" i="5" s="1"/>
  <c r="F8781" i="5"/>
  <c r="F6645" i="5"/>
  <c r="I6645" i="5" s="1"/>
  <c r="J6645" i="5" s="1"/>
  <c r="F4721" i="5"/>
  <c r="I4721" i="5" s="1"/>
  <c r="J4721" i="5" s="1"/>
  <c r="F2830" i="5"/>
  <c r="I2830" i="5" s="1"/>
  <c r="J2830" i="5" s="1"/>
  <c r="F360" i="5"/>
  <c r="F7473" i="5"/>
  <c r="F5736" i="5"/>
  <c r="I5736" i="5" s="1"/>
  <c r="J5736" i="5" s="1"/>
  <c r="F4123" i="5"/>
  <c r="I4123" i="5" s="1"/>
  <c r="J4123" i="5" s="1"/>
  <c r="F1930" i="5"/>
  <c r="I1930" i="5" s="1"/>
  <c r="J1930" i="5" s="1"/>
  <c r="F8688" i="5"/>
  <c r="I8688" i="5" s="1"/>
  <c r="J8688" i="5" s="1"/>
  <c r="F7113" i="5"/>
  <c r="I7113" i="5" s="1"/>
  <c r="J7113" i="5" s="1"/>
  <c r="F4862" i="5"/>
  <c r="I4862" i="5" s="1"/>
  <c r="J4862" i="5" s="1"/>
  <c r="F3221" i="5"/>
  <c r="I3221" i="5" s="1"/>
  <c r="J3221" i="5" s="1"/>
  <c r="F1243" i="5"/>
  <c r="I1243" i="5" s="1"/>
  <c r="J1243" i="5" s="1"/>
  <c r="F8307" i="5"/>
  <c r="I8307" i="5" s="1"/>
  <c r="J8307" i="5" s="1"/>
  <c r="F6281" i="5"/>
  <c r="I6281" i="5" s="1"/>
  <c r="J6281" i="5" s="1"/>
  <c r="F4543" i="5"/>
  <c r="F3018" i="5"/>
  <c r="I3018" i="5" s="1"/>
  <c r="J3018" i="5" s="1"/>
  <c r="F905" i="5"/>
  <c r="I905" i="5" s="1"/>
  <c r="J905" i="5" s="1"/>
  <c r="F7818" i="5"/>
  <c r="I7818" i="5" s="1"/>
  <c r="J7818" i="5" s="1"/>
  <c r="F6177" i="5"/>
  <c r="I6177" i="5" s="1"/>
  <c r="J6177" i="5" s="1"/>
  <c r="F4416" i="5"/>
  <c r="I4416" i="5" s="1"/>
  <c r="J4416" i="5" s="1"/>
  <c r="F2447" i="5"/>
  <c r="I2447" i="5" s="1"/>
  <c r="J2447" i="5" s="1"/>
  <c r="F815" i="5"/>
  <c r="I815" i="5" s="1"/>
  <c r="J815" i="5" s="1"/>
  <c r="F7796" i="5"/>
  <c r="I7796" i="5" s="1"/>
  <c r="J7796" i="5" s="1"/>
  <c r="F6059" i="5"/>
  <c r="I6059" i="5" s="1"/>
  <c r="J6059" i="5" s="1"/>
  <c r="F4644" i="5"/>
  <c r="I4644" i="5" s="1"/>
  <c r="J4644" i="5" s="1"/>
  <c r="F2884" i="5"/>
  <c r="I2884" i="5" s="1"/>
  <c r="J2884" i="5" s="1"/>
  <c r="F1381" i="5"/>
  <c r="I1381" i="5" s="1"/>
  <c r="J1381" i="5" s="1"/>
  <c r="F1013" i="5"/>
  <c r="I1013" i="5" s="1"/>
  <c r="J1013" i="5" s="1"/>
  <c r="F8044" i="5"/>
  <c r="F6521" i="5"/>
  <c r="I6521" i="5" s="1"/>
  <c r="J6521" i="5" s="1"/>
  <c r="F4613" i="5"/>
  <c r="F2920" i="5"/>
  <c r="I2920" i="5" s="1"/>
  <c r="J2920" i="5" s="1"/>
  <c r="F1349" i="5"/>
  <c r="I1349" i="5" s="1"/>
  <c r="J1349" i="5" s="1"/>
  <c r="F8337" i="5"/>
  <c r="I8337" i="5" s="1"/>
  <c r="J8337" i="5" s="1"/>
  <c r="F6641" i="5"/>
  <c r="F5231" i="5"/>
  <c r="F3624" i="5"/>
  <c r="I3624" i="5" s="1"/>
  <c r="J3624" i="5" s="1"/>
  <c r="F1782" i="5"/>
  <c r="I1782" i="5" s="1"/>
  <c r="J1782" i="5" s="1"/>
  <c r="F263" i="5"/>
  <c r="I263" i="5" s="1"/>
  <c r="J263" i="5" s="1"/>
  <c r="F7300" i="5"/>
  <c r="F5641" i="5"/>
  <c r="I5641" i="5" s="1"/>
  <c r="J5641" i="5" s="1"/>
  <c r="F3777" i="5"/>
  <c r="I3777" i="5" s="1"/>
  <c r="J3777" i="5" s="1"/>
  <c r="F1955" i="5"/>
  <c r="I1955" i="5" s="1"/>
  <c r="J1955" i="5" s="1"/>
  <c r="F4282" i="5"/>
  <c r="I4282" i="5" s="1"/>
  <c r="J4282" i="5" s="1"/>
  <c r="F2608" i="5"/>
  <c r="F754" i="5"/>
  <c r="I754" i="5" s="1"/>
  <c r="J754" i="5" s="1"/>
  <c r="F7802" i="5"/>
  <c r="I7802" i="5" s="1"/>
  <c r="J7802" i="5" s="1"/>
  <c r="F6416" i="5"/>
  <c r="I6416" i="5" s="1"/>
  <c r="J6416" i="5" s="1"/>
  <c r="F4328" i="5"/>
  <c r="I4328" i="5" s="1"/>
  <c r="J4328" i="5" s="1"/>
  <c r="F2438" i="5"/>
  <c r="I2438" i="5" s="1"/>
  <c r="J2438" i="5" s="1"/>
  <c r="F1070" i="5"/>
  <c r="I1070" i="5" s="1"/>
  <c r="J1070" i="5" s="1"/>
  <c r="F2493" i="5"/>
  <c r="I2493" i="5" s="1"/>
  <c r="J2493" i="5" s="1"/>
  <c r="C4891" i="5"/>
  <c r="G6111" i="5"/>
  <c r="G3761" i="5"/>
  <c r="G7004" i="5"/>
  <c r="G8305" i="5"/>
  <c r="G1043" i="5"/>
  <c r="G3737" i="5"/>
  <c r="G898" i="5"/>
  <c r="G5934" i="5"/>
  <c r="G3196" i="5"/>
  <c r="G7890" i="5"/>
  <c r="G3884" i="5"/>
  <c r="G3171" i="5"/>
  <c r="G4566" i="5"/>
  <c r="G4214" i="5"/>
  <c r="G5152" i="5"/>
  <c r="G5664" i="5"/>
  <c r="G4887" i="5"/>
  <c r="G5146" i="5"/>
  <c r="G4702" i="5"/>
  <c r="G5562" i="5"/>
  <c r="G6468" i="5"/>
  <c r="G2350" i="5"/>
  <c r="G3603" i="5"/>
  <c r="G3803" i="5"/>
  <c r="G8126" i="5"/>
  <c r="G938" i="5"/>
  <c r="G5797" i="5"/>
  <c r="G5119" i="5"/>
  <c r="G3719" i="5"/>
  <c r="G3904" i="5"/>
  <c r="G1358" i="5"/>
  <c r="F2841" i="5"/>
  <c r="I2841" i="5" s="1"/>
  <c r="J2841" i="5" s="1"/>
  <c r="F1562" i="5"/>
  <c r="I1562" i="5" s="1"/>
  <c r="J1562" i="5" s="1"/>
  <c r="E2061" i="5"/>
  <c r="E2282" i="5"/>
  <c r="E2923" i="5"/>
  <c r="E6931" i="5"/>
  <c r="E3847" i="5"/>
  <c r="E824" i="5"/>
  <c r="E908" i="5"/>
  <c r="E745" i="5"/>
  <c r="E1857" i="5"/>
  <c r="E2973" i="5"/>
  <c r="E4053" i="5"/>
  <c r="E5133" i="5"/>
  <c r="E6249" i="5"/>
  <c r="E7329" i="5"/>
  <c r="E754" i="5"/>
  <c r="E1883" i="5"/>
  <c r="E2963" i="5"/>
  <c r="E4079" i="5"/>
  <c r="E5159" i="5"/>
  <c r="E6239" i="5"/>
  <c r="E7355" i="5"/>
  <c r="E1189" i="5"/>
  <c r="E2431" i="5"/>
  <c r="E3667" i="5"/>
  <c r="E4882" i="5"/>
  <c r="E6137" i="5"/>
  <c r="E7352" i="5"/>
  <c r="E8457" i="5"/>
  <c r="E941" i="5"/>
  <c r="E2177" i="5"/>
  <c r="E3412" i="5"/>
  <c r="E4526" i="5"/>
  <c r="E5437" i="5"/>
  <c r="E6349" i="5"/>
  <c r="E7280" i="5"/>
  <c r="E8159" i="5"/>
  <c r="E102" i="5"/>
  <c r="E1086" i="5"/>
  <c r="E515" i="5"/>
  <c r="E1584" i="5"/>
  <c r="E2540" i="5"/>
  <c r="E3520" i="5"/>
  <c r="E3196" i="5"/>
  <c r="E8288" i="5"/>
  <c r="E2699" i="5"/>
  <c r="E6528" i="5"/>
  <c r="E3759" i="5"/>
  <c r="E446" i="5"/>
  <c r="E980" i="5"/>
  <c r="E803" i="5"/>
  <c r="E1929" i="5"/>
  <c r="E3027" i="5"/>
  <c r="E4107" i="5"/>
  <c r="E5205" i="5"/>
  <c r="E6303" i="5"/>
  <c r="E7383" i="5"/>
  <c r="E830" i="5"/>
  <c r="E1937" i="5"/>
  <c r="E3035" i="5"/>
  <c r="E4133" i="5"/>
  <c r="E5213" i="5"/>
  <c r="E6311" i="5"/>
  <c r="E7409" i="5"/>
  <c r="E1254" i="5"/>
  <c r="E2512" i="5"/>
  <c r="E3727" i="5"/>
  <c r="E4963" i="5"/>
  <c r="E6198" i="5"/>
  <c r="E7413" i="5"/>
  <c r="E8529" i="5"/>
  <c r="E1006" i="5"/>
  <c r="E2238" i="5"/>
  <c r="E3493" i="5"/>
  <c r="E4607" i="5"/>
  <c r="E5498" i="5"/>
  <c r="E6450" i="5"/>
  <c r="E7341" i="5"/>
  <c r="E8213" i="5"/>
  <c r="E38" i="5"/>
  <c r="E1183" i="5"/>
  <c r="E611" i="5"/>
  <c r="E1653" i="5"/>
  <c r="E2609" i="5"/>
  <c r="E28" i="5"/>
  <c r="E4297" i="5"/>
  <c r="E4912" i="5"/>
  <c r="E1647" i="5"/>
  <c r="E6442" i="5"/>
  <c r="E3402" i="5"/>
  <c r="E344" i="5"/>
  <c r="E1052" i="5"/>
  <c r="E879" i="5"/>
  <c r="E2019" i="5"/>
  <c r="E3099" i="5"/>
  <c r="E4197" i="5"/>
  <c r="E5295" i="5"/>
  <c r="E6375" i="5"/>
  <c r="E7473" i="5"/>
  <c r="E906" i="5"/>
  <c r="E2009" i="5"/>
  <c r="E3125" i="5"/>
  <c r="E4205" i="5"/>
  <c r="E5303" i="5"/>
  <c r="E6401" i="5"/>
  <c r="E53" i="5"/>
  <c r="E1358" i="5"/>
  <c r="E2593" i="5"/>
  <c r="E3808" i="5"/>
  <c r="E5064" i="5"/>
  <c r="E6279" i="5"/>
  <c r="E7510" i="5"/>
  <c r="E8619" i="5"/>
  <c r="E1092" i="5"/>
  <c r="E2339" i="5"/>
  <c r="E3574" i="5"/>
  <c r="E4668" i="5"/>
  <c r="E5599" i="5"/>
  <c r="E6511" i="5"/>
  <c r="E7442" i="5"/>
  <c r="E8267" i="5"/>
  <c r="E195" i="5"/>
  <c r="E1256" i="5"/>
  <c r="E732" i="5"/>
  <c r="E1720" i="5"/>
  <c r="E2723" i="5"/>
  <c r="E8093" i="5"/>
  <c r="E6277" i="5"/>
  <c r="E8130" i="5"/>
  <c r="E5172" i="5"/>
  <c r="E2151" i="5"/>
  <c r="E404" i="5"/>
  <c r="E193" i="5"/>
  <c r="E1371" i="5"/>
  <c r="E2451" i="5"/>
  <c r="E3549" i="5"/>
  <c r="E4647" i="5"/>
  <c r="E5727" i="5"/>
  <c r="E6825" i="5"/>
  <c r="E220" i="5"/>
  <c r="E1361" i="5"/>
  <c r="E2477" i="5"/>
  <c r="E3557" i="5"/>
  <c r="E4655" i="5"/>
  <c r="E5753" i="5"/>
  <c r="E6833" i="5"/>
  <c r="E589" i="5"/>
  <c r="E1864" i="5"/>
  <c r="E3079" i="5"/>
  <c r="E4335" i="5"/>
  <c r="E5550" i="5"/>
  <c r="E6785" i="5"/>
  <c r="E7971" i="5"/>
  <c r="E320" i="5"/>
  <c r="E1610" i="5"/>
  <c r="E2845" i="5"/>
  <c r="E4060" i="5"/>
  <c r="E5053" i="5"/>
  <c r="E5984" i="5"/>
  <c r="E6895" i="5"/>
  <c r="E7817" i="5"/>
  <c r="E8609" i="5"/>
  <c r="E652" i="5"/>
  <c r="E46" i="5"/>
  <c r="E1166" i="5"/>
  <c r="E2131" i="5"/>
  <c r="E3133" i="5"/>
  <c r="E4392" i="5"/>
  <c r="E7772" i="5"/>
  <c r="E4422" i="5"/>
  <c r="E44" i="5"/>
  <c r="E117" i="5"/>
  <c r="E1605" i="5"/>
  <c r="E3153" i="5"/>
  <c r="E4413" i="5"/>
  <c r="E5925" i="5"/>
  <c r="E7113" i="5"/>
  <c r="E1097" i="5"/>
  <c r="E2387" i="5"/>
  <c r="E3809" i="5"/>
  <c r="E5375" i="5"/>
  <c r="E6617" i="5"/>
  <c r="E804" i="5"/>
  <c r="E2188" i="5"/>
  <c r="E4031" i="5"/>
  <c r="E5469" i="5"/>
  <c r="E7048" i="5"/>
  <c r="E8673" i="5"/>
  <c r="E1367" i="5"/>
  <c r="E3048" i="5"/>
  <c r="E4364" i="5"/>
  <c r="E5701" i="5"/>
  <c r="E6835" i="5"/>
  <c r="E7943" i="5"/>
  <c r="E243" i="5"/>
  <c r="E1441" i="5"/>
  <c r="E1287" i="5"/>
  <c r="E2382" i="5"/>
  <c r="E230" i="5"/>
  <c r="E1392" i="5"/>
  <c r="E2445" i="5"/>
  <c r="E3458" i="5"/>
  <c r="E4469" i="5"/>
  <c r="E5425" i="5"/>
  <c r="E6405" i="5"/>
  <c r="E7385" i="5"/>
  <c r="E8276" i="5"/>
  <c r="E481" i="5"/>
  <c r="E1632" i="5"/>
  <c r="E2645" i="5"/>
  <c r="E3654" i="5"/>
  <c r="E4566" i="5"/>
  <c r="E5500" i="5"/>
  <c r="E6412" i="5"/>
  <c r="E7345" i="5"/>
  <c r="E8181" i="5"/>
  <c r="E359" i="5"/>
  <c r="E1566" i="5"/>
  <c r="E2684" i="5"/>
  <c r="E3760" i="5"/>
  <c r="E4812" i="5"/>
  <c r="E5837" i="5"/>
  <c r="E6888" i="5"/>
  <c r="E7875" i="5"/>
  <c r="E20" i="5"/>
  <c r="E1253" i="5"/>
  <c r="E2393" i="5"/>
  <c r="E3479" i="5"/>
  <c r="E4535" i="5"/>
  <c r="E1169" i="5"/>
  <c r="E6659" i="5"/>
  <c r="E3790" i="5"/>
  <c r="E8143" i="5"/>
  <c r="E5322" i="5"/>
  <c r="E3811" i="5"/>
  <c r="E988" i="5"/>
  <c r="E4321" i="5"/>
  <c r="E5433" i="5"/>
  <c r="E1501" i="5"/>
  <c r="E1232" i="5"/>
  <c r="E1497" i="5"/>
  <c r="E2739" i="5"/>
  <c r="E4395" i="5"/>
  <c r="E5943" i="5"/>
  <c r="E7545" i="5"/>
  <c r="E1173" i="5"/>
  <c r="E2711" i="5"/>
  <c r="E4277" i="5"/>
  <c r="E5663" i="5"/>
  <c r="E7103" i="5"/>
  <c r="E1561" i="5"/>
  <c r="E3262" i="5"/>
  <c r="E4639" i="5"/>
  <c r="E6522" i="5"/>
  <c r="E8133" i="5"/>
  <c r="E684" i="5"/>
  <c r="E2582" i="5"/>
  <c r="E4283" i="5"/>
  <c r="E5660" i="5"/>
  <c r="E6693" i="5"/>
  <c r="E7979" i="5"/>
  <c r="E291" i="5"/>
  <c r="E177" i="5"/>
  <c r="E1402" i="5"/>
  <c r="E2838" i="5"/>
  <c r="E609" i="5"/>
  <c r="E1842" i="5"/>
  <c r="E2928" i="5"/>
  <c r="E3944" i="5"/>
  <c r="E4969" i="5"/>
  <c r="E5972" i="5"/>
  <c r="E6974" i="5"/>
  <c r="E7932" i="5"/>
  <c r="E184" i="5"/>
  <c r="E1452" i="5"/>
  <c r="E2572" i="5"/>
  <c r="E3632" i="5"/>
  <c r="E4589" i="5"/>
  <c r="E5545" i="5"/>
  <c r="E6503" i="5"/>
  <c r="E7436" i="5"/>
  <c r="E8383" i="5"/>
  <c r="E758" i="5"/>
  <c r="E2032" i="5"/>
  <c r="E3200" i="5"/>
  <c r="E4273" i="5"/>
  <c r="E5350" i="5"/>
  <c r="E6425" i="5"/>
  <c r="E7475" i="5"/>
  <c r="E8445" i="5"/>
  <c r="E950" i="5"/>
  <c r="E2203" i="5"/>
  <c r="E3398" i="5"/>
  <c r="E4484" i="5"/>
  <c r="E5561" i="5"/>
  <c r="E6613" i="5"/>
  <c r="E7626" i="5"/>
  <c r="E8564" i="5"/>
  <c r="E7996" i="5"/>
  <c r="E6865" i="5"/>
  <c r="E5713" i="5"/>
  <c r="E4531" i="5"/>
  <c r="E3365" i="5"/>
  <c r="E2112" i="5"/>
  <c r="E815" i="5"/>
  <c r="E6834" i="5"/>
  <c r="E570" i="5"/>
  <c r="E4913" i="5"/>
  <c r="E1370" i="5"/>
  <c r="E1250" i="5"/>
  <c r="E1533" i="5"/>
  <c r="E2757" i="5"/>
  <c r="E4431" i="5"/>
  <c r="E5979" i="5"/>
  <c r="E7563" i="5"/>
  <c r="E1288" i="5"/>
  <c r="E2729" i="5"/>
  <c r="E4403" i="5"/>
  <c r="E5879" i="5"/>
  <c r="E7121" i="5"/>
  <c r="E1581" i="5"/>
  <c r="E3302" i="5"/>
  <c r="E4679" i="5"/>
  <c r="E6542" i="5"/>
  <c r="E8169" i="5"/>
  <c r="E1156" i="5"/>
  <c r="E2602" i="5"/>
  <c r="E4303" i="5"/>
  <c r="E5680" i="5"/>
  <c r="E6976" i="5"/>
  <c r="E7997" i="5"/>
  <c r="E315" i="5"/>
  <c r="E226" i="5"/>
  <c r="E1424" i="5"/>
  <c r="E2882" i="5"/>
  <c r="E719" i="5"/>
  <c r="E1890" i="5"/>
  <c r="E2952" i="5"/>
  <c r="E4013" i="5"/>
  <c r="E4993" i="5"/>
  <c r="E5994" i="5"/>
  <c r="E6998" i="5"/>
  <c r="E8054" i="5"/>
  <c r="E264" i="5"/>
  <c r="E1527" i="5"/>
  <c r="E2620" i="5"/>
  <c r="E3678" i="5"/>
  <c r="E4612" i="5"/>
  <c r="E5568" i="5"/>
  <c r="E6525" i="5"/>
  <c r="E7565" i="5"/>
  <c r="E8464" i="5"/>
  <c r="E848" i="5"/>
  <c r="E2088" i="5"/>
  <c r="E3228" i="5"/>
  <c r="E4299" i="5"/>
  <c r="E5374" i="5"/>
  <c r="E6452" i="5"/>
  <c r="E7498" i="5"/>
  <c r="E8581" i="5"/>
  <c r="E1041" i="5"/>
  <c r="E2285" i="5"/>
  <c r="E3451" i="5"/>
  <c r="E4562" i="5"/>
  <c r="E5587" i="5"/>
  <c r="E6638" i="5"/>
  <c r="E7649" i="5"/>
  <c r="E8588" i="5"/>
  <c r="E7969" i="5"/>
  <c r="E6837" i="5"/>
  <c r="E5685" i="5"/>
  <c r="E4501" i="5"/>
  <c r="E3332" i="5"/>
  <c r="E2080" i="5"/>
  <c r="E783" i="5"/>
  <c r="E138" i="5"/>
  <c r="E1304" i="5"/>
  <c r="E3297" i="5"/>
  <c r="E4773" i="5"/>
  <c r="E6015" i="5"/>
  <c r="E1559" i="5"/>
  <c r="E2783" i="5"/>
  <c r="E4439" i="5"/>
  <c r="E118" i="5"/>
  <c r="E1621" i="5"/>
  <c r="E3363" i="5"/>
  <c r="E6684" i="5"/>
  <c r="E8241" i="5"/>
  <c r="E2987" i="5"/>
  <c r="E4384" i="5"/>
  <c r="E7057" i="5"/>
  <c r="E8303" i="5"/>
  <c r="E388" i="5"/>
  <c r="E1812" i="5"/>
  <c r="E3020" i="5"/>
  <c r="E799" i="5"/>
  <c r="E3001" i="5"/>
  <c r="E4058" i="5"/>
  <c r="E5038" i="5"/>
  <c r="E7202" i="5"/>
  <c r="E8196" i="5"/>
  <c r="E454" i="5"/>
  <c r="E1656" i="5"/>
  <c r="E3723" i="5"/>
  <c r="E4680" i="5"/>
  <c r="E5728" i="5"/>
  <c r="E6730" i="5"/>
  <c r="E8566" i="5"/>
  <c r="E971" i="5"/>
  <c r="E2169" i="5"/>
  <c r="E3281" i="5"/>
  <c r="E4374" i="5"/>
  <c r="E6605" i="5"/>
  <c r="E7716" i="5"/>
  <c r="E8718" i="5"/>
  <c r="E1224" i="5"/>
  <c r="E2419" i="5"/>
  <c r="E4614" i="5"/>
  <c r="E5665" i="5"/>
  <c r="E6690" i="5"/>
  <c r="E7698" i="5"/>
  <c r="E8633" i="5"/>
  <c r="E7893" i="5"/>
  <c r="E5625" i="5"/>
  <c r="E4443" i="5"/>
  <c r="E3242" i="5"/>
  <c r="E2022" i="5"/>
  <c r="E713" i="5"/>
  <c r="E493" i="5"/>
  <c r="E4798" i="5"/>
  <c r="E1137" i="5"/>
  <c r="E1286" i="5"/>
  <c r="E1551" i="5"/>
  <c r="E3171" i="5"/>
  <c r="E4557" i="5"/>
  <c r="E5997" i="5"/>
  <c r="E7653" i="5"/>
  <c r="E1523" i="5"/>
  <c r="E2747" i="5"/>
  <c r="E4421" i="5"/>
  <c r="E5915" i="5"/>
  <c r="E7139" i="5"/>
  <c r="E1601" i="5"/>
  <c r="E3322" i="5"/>
  <c r="E5125" i="5"/>
  <c r="E6562" i="5"/>
  <c r="E8205" i="5"/>
  <c r="E1199" i="5"/>
  <c r="E2764" i="5"/>
  <c r="E4344" i="5"/>
  <c r="E5721" i="5"/>
  <c r="E7037" i="5"/>
  <c r="E8015" i="5"/>
  <c r="E363" i="5"/>
  <c r="E273" i="5"/>
  <c r="E1766" i="5"/>
  <c r="E2905" i="5"/>
  <c r="E772" i="5"/>
  <c r="E1915" i="5"/>
  <c r="E2976" i="5"/>
  <c r="E4036" i="5"/>
  <c r="E5016" i="5"/>
  <c r="E6040" i="5"/>
  <c r="E7134" i="5"/>
  <c r="E8135" i="5"/>
  <c r="E374" i="5"/>
  <c r="E1579" i="5"/>
  <c r="E2669" i="5"/>
  <c r="E3700" i="5"/>
  <c r="E4634" i="5"/>
  <c r="E5592" i="5"/>
  <c r="E6639" i="5"/>
  <c r="E7629" i="5"/>
  <c r="E8525" i="5"/>
  <c r="E939" i="5"/>
  <c r="E2115" i="5"/>
  <c r="E3255" i="5"/>
  <c r="E4350" i="5"/>
  <c r="E5400" i="5"/>
  <c r="E6477" i="5"/>
  <c r="E7642" i="5"/>
  <c r="E8650" i="5"/>
  <c r="E1163" i="5"/>
  <c r="E2366" i="5"/>
  <c r="E3506" i="5"/>
  <c r="E4588" i="5"/>
  <c r="E5613" i="5"/>
  <c r="E6665" i="5"/>
  <c r="E7675" i="5"/>
  <c r="E8611" i="5"/>
  <c r="E7945" i="5"/>
  <c r="E6808" i="5"/>
  <c r="E5654" i="5"/>
  <c r="E4472" i="5"/>
  <c r="E3303" i="5"/>
  <c r="E2051" i="5"/>
  <c r="E747" i="5"/>
  <c r="E397" i="5"/>
  <c r="E4509" i="5"/>
  <c r="E1623" i="5"/>
  <c r="E7671" i="5"/>
  <c r="E5951" i="5"/>
  <c r="E5145" i="5"/>
  <c r="E1327" i="5"/>
  <c r="E5761" i="5"/>
  <c r="E298" i="5"/>
  <c r="E1939" i="5"/>
  <c r="E6176" i="5"/>
  <c r="E2692" i="5"/>
  <c r="E7715" i="5"/>
  <c r="E5426" i="5"/>
  <c r="E3533" i="5"/>
  <c r="E6780" i="5"/>
  <c r="E3021" i="5"/>
  <c r="E7803" i="5"/>
  <c r="E7448" i="5"/>
  <c r="E3067" i="5"/>
  <c r="E584" i="5"/>
  <c r="E517" i="5"/>
  <c r="E2217" i="5"/>
  <c r="E3747" i="5"/>
  <c r="E5349" i="5"/>
  <c r="E6627" i="5"/>
  <c r="E487" i="5"/>
  <c r="E2099" i="5"/>
  <c r="E3485" i="5"/>
  <c r="E4907" i="5"/>
  <c r="E6563" i="5"/>
  <c r="E760" i="5"/>
  <c r="E2209" i="5"/>
  <c r="E4072" i="5"/>
  <c r="E5793" i="5"/>
  <c r="E7586" i="5"/>
  <c r="E84" i="5"/>
  <c r="E1873" i="5"/>
  <c r="E3655" i="5"/>
  <c r="E4992" i="5"/>
  <c r="E6187" i="5"/>
  <c r="E7537" i="5"/>
  <c r="E8663" i="5"/>
  <c r="E894" i="5"/>
  <c r="E852" i="5"/>
  <c r="E2291" i="5"/>
  <c r="E3384" i="5"/>
  <c r="E1290" i="5"/>
  <c r="E2396" i="5"/>
  <c r="E3482" i="5"/>
  <c r="E4514" i="5"/>
  <c r="E5494" i="5"/>
  <c r="E6518" i="5"/>
  <c r="E7602" i="5"/>
  <c r="E8560" i="5"/>
  <c r="E970" i="5"/>
  <c r="E2114" i="5"/>
  <c r="E3151" i="5"/>
  <c r="E4134" i="5"/>
  <c r="E5090" i="5"/>
  <c r="E6024" i="5"/>
  <c r="E6981" i="5"/>
  <c r="E7978" i="5"/>
  <c r="E145" i="5"/>
  <c r="E1481" i="5"/>
  <c r="E2658" i="5"/>
  <c r="E3786" i="5"/>
  <c r="E4864" i="5"/>
  <c r="E5939" i="5"/>
  <c r="E6990" i="5"/>
  <c r="E8103" i="5"/>
  <c r="E431" i="5"/>
  <c r="E1741" i="5"/>
  <c r="E2910" i="5"/>
  <c r="E3998" i="5"/>
  <c r="E5075" i="5"/>
  <c r="E6125" i="5"/>
  <c r="E7151" i="5"/>
  <c r="E8109" i="5"/>
  <c r="E8482" i="5"/>
  <c r="E7415" i="5"/>
  <c r="E6261" i="5"/>
  <c r="E5108" i="5"/>
  <c r="E3925" i="5"/>
  <c r="E2694" i="5"/>
  <c r="E1460" i="5"/>
  <c r="E90" i="5"/>
  <c r="E7753" i="5"/>
  <c r="E5558" i="5"/>
  <c r="E5866" i="5"/>
  <c r="E188" i="5"/>
  <c r="E1089" i="5"/>
  <c r="E3315" i="5"/>
  <c r="E4953" i="5"/>
  <c r="E7059" i="5"/>
  <c r="E1631" i="5"/>
  <c r="E3755" i="5"/>
  <c r="E5537" i="5"/>
  <c r="E353" i="5"/>
  <c r="E2816" i="5"/>
  <c r="E5266" i="5"/>
  <c r="E7605" i="5"/>
  <c r="E642" i="5"/>
  <c r="E3169" i="5"/>
  <c r="E5215" i="5"/>
  <c r="E7078" i="5"/>
  <c r="E8555" i="5"/>
  <c r="E1418" i="5"/>
  <c r="E1903" i="5"/>
  <c r="E204" i="5"/>
  <c r="E1746" i="5"/>
  <c r="E3386" i="5"/>
  <c r="E4765" i="5"/>
  <c r="E6314" i="5"/>
  <c r="E7710" i="5"/>
  <c r="E8783" i="5"/>
  <c r="E1897" i="5"/>
  <c r="E3248" i="5"/>
  <c r="E4794" i="5"/>
  <c r="E6001" i="5"/>
  <c r="E7368" i="5"/>
  <c r="E8647" i="5"/>
  <c r="E1594" i="5"/>
  <c r="E3146" i="5"/>
  <c r="E4759" i="5"/>
  <c r="E6272" i="5"/>
  <c r="E7852" i="5"/>
  <c r="E521" i="5"/>
  <c r="E1959" i="5"/>
  <c r="E3844" i="5"/>
  <c r="E5150" i="5"/>
  <c r="E6715" i="5"/>
  <c r="E8086" i="5"/>
  <c r="E8174" i="5"/>
  <c r="E6492" i="5"/>
  <c r="E5020" i="5"/>
  <c r="E3396" i="5"/>
  <c r="E1525" i="5"/>
  <c r="E3393" i="5"/>
  <c r="E6350" i="5"/>
  <c r="E644" i="5"/>
  <c r="E3973" i="5"/>
  <c r="E5382" i="5"/>
  <c r="E8178" i="5"/>
  <c r="E8022" i="5"/>
  <c r="E6317" i="5"/>
  <c r="E4820" i="5"/>
  <c r="E1429" i="5"/>
  <c r="E4581" i="5"/>
  <c r="E5834" i="5"/>
  <c r="E332" i="5"/>
  <c r="E1108" i="5"/>
  <c r="E3333" i="5"/>
  <c r="E5367" i="5"/>
  <c r="E7077" i="5"/>
  <c r="E1649" i="5"/>
  <c r="E3773" i="5"/>
  <c r="E5987" i="5"/>
  <c r="E482" i="5"/>
  <c r="E2857" i="5"/>
  <c r="E5287" i="5"/>
  <c r="E7700" i="5"/>
  <c r="E663" i="5"/>
  <c r="E3190" i="5"/>
  <c r="E5235" i="5"/>
  <c r="E7118" i="5"/>
  <c r="E8735" i="5"/>
  <c r="E1486" i="5"/>
  <c r="E1926" i="5"/>
  <c r="E257" i="5"/>
  <c r="E1987" i="5"/>
  <c r="E3435" i="5"/>
  <c r="E4878" i="5"/>
  <c r="E6359" i="5"/>
  <c r="E7770" i="5"/>
  <c r="E6" i="5"/>
  <c r="E1969" i="5"/>
  <c r="E3273" i="5"/>
  <c r="E4885" i="5"/>
  <c r="E6047" i="5"/>
  <c r="E7390" i="5"/>
  <c r="E8667" i="5"/>
  <c r="E1625" i="5"/>
  <c r="E3308" i="5"/>
  <c r="E4837" i="5"/>
  <c r="E6324" i="5"/>
  <c r="E7898" i="5"/>
  <c r="E614" i="5"/>
  <c r="E2095" i="5"/>
  <c r="E3921" i="5"/>
  <c r="E5305" i="5"/>
  <c r="E6870" i="5"/>
  <c r="E8154" i="5"/>
  <c r="E8072" i="5"/>
  <c r="E6376" i="5"/>
  <c r="E4991" i="5"/>
  <c r="E3212" i="5"/>
  <c r="E1492" i="5"/>
  <c r="E4481" i="5"/>
  <c r="E530" i="5"/>
  <c r="E1127" i="5"/>
  <c r="E3351" i="5"/>
  <c r="E5457" i="5"/>
  <c r="E7131" i="5"/>
  <c r="E1667" i="5"/>
  <c r="E3827" i="5"/>
  <c r="E6023" i="5"/>
  <c r="E825" i="5"/>
  <c r="E2877" i="5"/>
  <c r="E5327" i="5"/>
  <c r="E7719" i="5"/>
  <c r="E1347" i="5"/>
  <c r="E3635" i="5"/>
  <c r="E5255" i="5"/>
  <c r="E7138" i="5"/>
  <c r="E8753" i="5"/>
  <c r="E1624" i="5"/>
  <c r="E2062" i="5"/>
  <c r="E284" i="5"/>
  <c r="E2011" i="5"/>
  <c r="E3507" i="5"/>
  <c r="E4924" i="5"/>
  <c r="E6451" i="5"/>
  <c r="E7811" i="5"/>
  <c r="E509" i="5"/>
  <c r="E2042" i="5"/>
  <c r="E4954" i="5"/>
  <c r="E6183" i="5"/>
  <c r="E7414" i="5"/>
  <c r="E8687" i="5"/>
  <c r="E1681" i="5"/>
  <c r="E3335" i="5"/>
  <c r="E4888" i="5"/>
  <c r="E7921" i="5"/>
  <c r="E2447" i="5"/>
  <c r="E6945" i="5"/>
  <c r="E3058" i="5"/>
  <c r="E323" i="5"/>
  <c r="E656" i="5"/>
  <c r="E3693" i="5"/>
  <c r="E7707" i="5"/>
  <c r="E3863" i="5"/>
  <c r="E889" i="5"/>
  <c r="E5773" i="5"/>
  <c r="E7755" i="5"/>
  <c r="E3797" i="5"/>
  <c r="E7499" i="5"/>
  <c r="E47" i="5"/>
  <c r="E2313" i="5"/>
  <c r="E338" i="5"/>
  <c r="E3602" i="5"/>
  <c r="E5175" i="5"/>
  <c r="E6496" i="5"/>
  <c r="E564" i="5"/>
  <c r="E2162" i="5"/>
  <c r="E3561" i="5"/>
  <c r="E6343" i="5"/>
  <c r="E7776" i="5"/>
  <c r="E238" i="5"/>
  <c r="E3580" i="5"/>
  <c r="E5068" i="5"/>
  <c r="E6709" i="5"/>
  <c r="E704" i="5"/>
  <c r="E2503" i="5"/>
  <c r="E4075" i="5"/>
  <c r="E7100" i="5"/>
  <c r="E8336" i="5"/>
  <c r="E7740" i="5"/>
  <c r="E6233" i="5"/>
  <c r="E2844" i="5"/>
  <c r="E1362" i="5"/>
  <c r="E7998" i="5"/>
  <c r="E674" i="5"/>
  <c r="E3729" i="5"/>
  <c r="E144" i="5"/>
  <c r="E4259" i="5"/>
  <c r="E932" i="5"/>
  <c r="E5833" i="5"/>
  <c r="E7881" i="5"/>
  <c r="E3838" i="5"/>
  <c r="E7518" i="5"/>
  <c r="E370" i="5"/>
  <c r="E528" i="5"/>
  <c r="E3717" i="5"/>
  <c r="E6656" i="5"/>
  <c r="E617" i="5"/>
  <c r="E3745" i="5"/>
  <c r="E6388" i="5"/>
  <c r="E301" i="5"/>
  <c r="E3684" i="5"/>
  <c r="E6784" i="5"/>
  <c r="E736" i="5"/>
  <c r="E4100" i="5"/>
  <c r="E7125" i="5"/>
  <c r="E7633" i="5"/>
  <c r="E4590" i="5"/>
  <c r="E1158" i="5"/>
  <c r="E1678" i="5"/>
  <c r="E4522" i="5"/>
  <c r="E4458" i="5"/>
  <c r="E4451" i="5"/>
  <c r="E602" i="5"/>
  <c r="E1146" i="5"/>
  <c r="E3459" i="5"/>
  <c r="E5493" i="5"/>
  <c r="E7689" i="5"/>
  <c r="E2081" i="5"/>
  <c r="E3845" i="5"/>
  <c r="E6041" i="5"/>
  <c r="E867" i="5"/>
  <c r="E2998" i="5"/>
  <c r="E5712" i="5"/>
  <c r="E7737" i="5"/>
  <c r="E1387" i="5"/>
  <c r="E3777" i="5"/>
  <c r="E5296" i="5"/>
  <c r="E7159" i="5"/>
  <c r="E23" i="5"/>
  <c r="E322" i="5"/>
  <c r="E2200" i="5"/>
  <c r="E311" i="5"/>
  <c r="E2034" i="5"/>
  <c r="E3579" i="5"/>
  <c r="E4947" i="5"/>
  <c r="E6474" i="5"/>
  <c r="E7831" i="5"/>
  <c r="E537" i="5"/>
  <c r="E2139" i="5"/>
  <c r="E3489" i="5"/>
  <c r="E4999" i="5"/>
  <c r="E6252" i="5"/>
  <c r="E7756" i="5"/>
  <c r="E45" i="5"/>
  <c r="E1708" i="5"/>
  <c r="E3499" i="5"/>
  <c r="E4914" i="5"/>
  <c r="E6399" i="5"/>
  <c r="E7944" i="5"/>
  <c r="E673" i="5"/>
  <c r="E2475" i="5"/>
  <c r="E4024" i="5"/>
  <c r="E5485" i="5"/>
  <c r="E7047" i="5"/>
  <c r="E8200" i="5"/>
  <c r="E7867" i="5"/>
  <c r="E6289" i="5"/>
  <c r="E4732" i="5"/>
  <c r="E2939" i="5"/>
  <c r="E1394" i="5"/>
  <c r="E4393" i="5"/>
  <c r="E1279" i="5"/>
  <c r="E5511" i="5"/>
  <c r="E2207" i="5"/>
  <c r="E6059" i="5"/>
  <c r="E3383" i="5"/>
  <c r="E1509" i="5"/>
  <c r="E5316" i="5"/>
  <c r="E346" i="5"/>
  <c r="E2180" i="5"/>
  <c r="E7872" i="5"/>
  <c r="E5021" i="5"/>
  <c r="E1843" i="5"/>
  <c r="E7988" i="5"/>
  <c r="E5535" i="5"/>
  <c r="E4645" i="5"/>
  <c r="E3188" i="5"/>
  <c r="E1641" i="5"/>
  <c r="E5529" i="5"/>
  <c r="E2225" i="5"/>
  <c r="E6455" i="5"/>
  <c r="E3403" i="5"/>
  <c r="E1772" i="5"/>
  <c r="E5782" i="5"/>
  <c r="E71" i="5"/>
  <c r="E2336" i="5"/>
  <c r="E2276" i="5"/>
  <c r="E5265" i="5"/>
  <c r="E7892" i="5"/>
  <c r="E2186" i="5"/>
  <c r="E5045" i="5"/>
  <c r="E7796" i="5"/>
  <c r="E1952" i="5"/>
  <c r="E5144" i="5"/>
  <c r="E8193" i="5"/>
  <c r="E2665" i="5"/>
  <c r="E5689" i="5"/>
  <c r="E8406" i="5"/>
  <c r="E6204" i="5"/>
  <c r="E2784" i="5"/>
  <c r="E4662" i="5"/>
  <c r="E8362" i="5"/>
  <c r="E2852" i="5"/>
  <c r="E1106" i="5"/>
  <c r="E2091" i="5"/>
  <c r="E3819" i="5"/>
  <c r="E6033" i="5"/>
  <c r="E430" i="5"/>
  <c r="E2603" i="5"/>
  <c r="E4799" i="5"/>
  <c r="E6635" i="5"/>
  <c r="E1459" i="5"/>
  <c r="E3910" i="5"/>
  <c r="E5894" i="5"/>
  <c r="E8277" i="5"/>
  <c r="E1894" i="5"/>
  <c r="E4222" i="5"/>
  <c r="E6106" i="5"/>
  <c r="E7613" i="5"/>
  <c r="E532" i="5"/>
  <c r="E828" i="5"/>
  <c r="E2769" i="5"/>
  <c r="E909" i="5"/>
  <c r="E2493" i="5"/>
  <c r="E3922" i="5"/>
  <c r="E5448" i="5"/>
  <c r="E6883" i="5"/>
  <c r="E8297" i="5"/>
  <c r="E1025" i="5"/>
  <c r="E2403" i="5"/>
  <c r="E4042" i="5"/>
  <c r="E5272" i="5"/>
  <c r="E6799" i="5"/>
  <c r="E7857" i="5"/>
  <c r="E452" i="5"/>
  <c r="E2250" i="5"/>
  <c r="E3839" i="5"/>
  <c r="E5324" i="5"/>
  <c r="E6939" i="5"/>
  <c r="E8330" i="5"/>
  <c r="E1314" i="5"/>
  <c r="E2936" i="5"/>
  <c r="E4357" i="5"/>
  <c r="E5998" i="5"/>
  <c r="E7227" i="5"/>
  <c r="E8656" i="5"/>
  <c r="E7468" i="5"/>
  <c r="E5916" i="5"/>
  <c r="E4157" i="5"/>
  <c r="E2630" i="5"/>
  <c r="E850" i="5"/>
  <c r="E4461" i="5"/>
  <c r="E7848" i="5"/>
  <c r="E2823" i="5"/>
  <c r="E1124" i="5"/>
  <c r="E2181" i="5"/>
  <c r="E3837" i="5"/>
  <c r="E6429" i="5"/>
  <c r="E506" i="5"/>
  <c r="E2639" i="5"/>
  <c r="E4835" i="5"/>
  <c r="E6761" i="5"/>
  <c r="E1783" i="5"/>
  <c r="E4051" i="5"/>
  <c r="E6340" i="5"/>
  <c r="E8691" i="5"/>
  <c r="E1934" i="5"/>
  <c r="E4263" i="5"/>
  <c r="E6126" i="5"/>
  <c r="E7709" i="5"/>
  <c r="E724" i="5"/>
  <c r="E876" i="5"/>
  <c r="E2791" i="5"/>
  <c r="E935" i="5"/>
  <c r="E2517" i="5"/>
  <c r="E4082" i="5"/>
  <c r="E5471" i="5"/>
  <c r="E6906" i="5"/>
  <c r="E8317" i="5"/>
  <c r="E1053" i="5"/>
  <c r="E2476" i="5"/>
  <c r="E4087" i="5"/>
  <c r="E5341" i="5"/>
  <c r="E6844" i="5"/>
  <c r="E8039" i="5"/>
  <c r="E483" i="5"/>
  <c r="E2386" i="5"/>
  <c r="E3888" i="5"/>
  <c r="E5580" i="5"/>
  <c r="E6964" i="5"/>
  <c r="E8353" i="5"/>
  <c r="E1372" i="5"/>
  <c r="E2964" i="5"/>
  <c r="E4434" i="5"/>
  <c r="E6049" i="5"/>
  <c r="E7380" i="5"/>
  <c r="E8765" i="5"/>
  <c r="E7386" i="5"/>
  <c r="E5800" i="5"/>
  <c r="E4069" i="5"/>
  <c r="E2600" i="5"/>
  <c r="E646" i="5"/>
  <c r="E1755" i="5"/>
  <c r="E2253" i="5"/>
  <c r="E544" i="5"/>
  <c r="E4889" i="5"/>
  <c r="E2067" i="5"/>
  <c r="E6502" i="5"/>
  <c r="E2420" i="5"/>
  <c r="E6207" i="5"/>
  <c r="E1068" i="5"/>
  <c r="E1180" i="5"/>
  <c r="E4286" i="5"/>
  <c r="E6952" i="5"/>
  <c r="E1132" i="5"/>
  <c r="E4156" i="5"/>
  <c r="E6912" i="5"/>
  <c r="E1003" i="5"/>
  <c r="E5759" i="5"/>
  <c r="E1545" i="5"/>
  <c r="E4793" i="5"/>
  <c r="E7553" i="5"/>
  <c r="E7327" i="5"/>
  <c r="E2326" i="5"/>
  <c r="E8579" i="5"/>
  <c r="E7747" i="5"/>
  <c r="E2335" i="5"/>
  <c r="E364" i="5"/>
  <c r="E2199" i="5"/>
  <c r="E4269" i="5"/>
  <c r="E6465" i="5"/>
  <c r="E525" i="5"/>
  <c r="E2657" i="5"/>
  <c r="E4853" i="5"/>
  <c r="E6995" i="5"/>
  <c r="E2006" i="5"/>
  <c r="E4092" i="5"/>
  <c r="E6360" i="5"/>
  <c r="E8781" i="5"/>
  <c r="E1954" i="5"/>
  <c r="E4708" i="5"/>
  <c r="E6166" i="5"/>
  <c r="E7871" i="5"/>
  <c r="E774" i="5"/>
  <c r="E924" i="5"/>
  <c r="E2814" i="5"/>
  <c r="E1099" i="5"/>
  <c r="E2543" i="5"/>
  <c r="E4195" i="5"/>
  <c r="E5540" i="5"/>
  <c r="E6929" i="5"/>
  <c r="E8337" i="5"/>
  <c r="E1079" i="5"/>
  <c r="E2766" i="5"/>
  <c r="E4110" i="5"/>
  <c r="E5409" i="5"/>
  <c r="E6867" i="5"/>
  <c r="E8120" i="5"/>
  <c r="E666" i="5"/>
  <c r="E2494" i="5"/>
  <c r="E4016" i="5"/>
  <c r="E5657" i="5"/>
  <c r="E7144" i="5"/>
  <c r="E8399" i="5"/>
  <c r="E1403" i="5"/>
  <c r="E2990" i="5"/>
  <c r="E4640" i="5"/>
  <c r="E6074" i="5"/>
  <c r="E7457" i="5"/>
  <c r="E8688" i="5"/>
  <c r="E7357" i="5"/>
  <c r="E5742" i="5"/>
  <c r="E3983" i="5"/>
  <c r="E2448" i="5"/>
  <c r="E472" i="5"/>
  <c r="E8539" i="5"/>
  <c r="E7558" i="5"/>
  <c r="E402" i="5"/>
  <c r="E4287" i="5"/>
  <c r="E6573" i="5"/>
  <c r="E3179" i="5"/>
  <c r="E7031" i="5"/>
  <c r="E4234" i="5"/>
  <c r="E41" i="5"/>
  <c r="E4749" i="5"/>
  <c r="E7907" i="5"/>
  <c r="E797" i="5"/>
  <c r="E3202" i="5"/>
  <c r="E2710" i="5"/>
  <c r="E5676" i="5"/>
  <c r="E8358" i="5"/>
  <c r="E2789" i="5"/>
  <c r="E5454" i="5"/>
  <c r="E8161" i="5"/>
  <c r="E2576" i="5"/>
  <c r="E4119" i="5"/>
  <c r="E7220" i="5"/>
  <c r="E8422" i="5"/>
  <c r="E3016" i="5"/>
  <c r="E6151" i="5"/>
  <c r="E8612" i="5"/>
  <c r="E5569" i="5"/>
  <c r="E3955" i="5"/>
  <c r="E334" i="5"/>
  <c r="E7701" i="5"/>
  <c r="E6066" i="5"/>
  <c r="E152" i="5"/>
  <c r="E955" i="5"/>
  <c r="E2703" i="5"/>
  <c r="E4917" i="5"/>
  <c r="E7005" i="5"/>
  <c r="E1577" i="5"/>
  <c r="E3359" i="5"/>
  <c r="E5501" i="5"/>
  <c r="E310" i="5"/>
  <c r="E2674" i="5"/>
  <c r="E4618" i="5"/>
  <c r="E7089" i="5"/>
  <c r="E577" i="5"/>
  <c r="E3129" i="5"/>
  <c r="E5113" i="5"/>
  <c r="E6632" i="5"/>
  <c r="E8411" i="5"/>
  <c r="E1350" i="5"/>
  <c r="E1835" i="5"/>
  <c r="E3361" i="5"/>
  <c r="E1521" i="5"/>
  <c r="E3217" i="5"/>
  <c r="E4560" i="5"/>
  <c r="E5927" i="5"/>
  <c r="E7474" i="5"/>
  <c r="E8722" i="5"/>
  <c r="E1705" i="5"/>
  <c r="E3199" i="5"/>
  <c r="E4498" i="5"/>
  <c r="E5956" i="5"/>
  <c r="E7254" i="5"/>
  <c r="E8586" i="5"/>
  <c r="E1364" i="5"/>
  <c r="E2956" i="5"/>
  <c r="E4632" i="5"/>
  <c r="E6093" i="5"/>
  <c r="E7449" i="5"/>
  <c r="E156" i="5"/>
  <c r="E1906" i="5"/>
  <c r="E3614" i="5"/>
  <c r="E5100" i="5"/>
  <c r="E6510" i="5"/>
  <c r="E8018" i="5"/>
  <c r="E8407" i="5"/>
  <c r="E6750" i="5"/>
  <c r="E5137" i="5"/>
  <c r="E3577" i="5"/>
  <c r="E1716" i="5"/>
  <c r="E6749" i="5"/>
  <c r="E5893" i="5"/>
  <c r="E170" i="5"/>
  <c r="E974" i="5"/>
  <c r="E2721" i="5"/>
  <c r="E4935" i="5"/>
  <c r="E7023" i="5"/>
  <c r="E1613" i="5"/>
  <c r="E3701" i="5"/>
  <c r="E5519" i="5"/>
  <c r="E331" i="5"/>
  <c r="E2796" i="5"/>
  <c r="E5246" i="5"/>
  <c r="E7109" i="5"/>
  <c r="E619" i="5"/>
  <c r="E3149" i="5"/>
  <c r="E5174" i="5"/>
  <c r="E6673" i="5"/>
  <c r="E8429" i="5"/>
  <c r="E1395" i="5"/>
  <c r="E1880" i="5"/>
  <c r="E119" i="5"/>
  <c r="E1648" i="5"/>
  <c r="E3289" i="5"/>
  <c r="E4696" i="5"/>
  <c r="E6245" i="5"/>
  <c r="E7495" i="5"/>
  <c r="E8762" i="5"/>
  <c r="E1728" i="5"/>
  <c r="E3223" i="5"/>
  <c r="E4543" i="5"/>
  <c r="E5978" i="5"/>
  <c r="E7323" i="5"/>
  <c r="E8606" i="5"/>
  <c r="E1537" i="5"/>
  <c r="E3037" i="5"/>
  <c r="E4710" i="5"/>
  <c r="E6194" i="5"/>
  <c r="E7806" i="5"/>
  <c r="E337" i="5"/>
  <c r="E1932" i="5"/>
  <c r="E3742" i="5"/>
  <c r="E5126" i="5"/>
  <c r="E6586" i="5"/>
  <c r="E8064" i="5"/>
  <c r="E8252" i="5"/>
  <c r="E6577" i="5"/>
  <c r="E5050" i="5"/>
  <c r="E3456" i="5"/>
  <c r="E1589" i="5"/>
  <c r="C3684" i="5"/>
  <c r="C7625" i="5"/>
  <c r="C6101" i="5"/>
  <c r="C8015" i="5"/>
  <c r="C3739" i="5"/>
  <c r="F3235" i="5"/>
  <c r="I3235" i="5" s="1"/>
  <c r="J3235" i="5" s="1"/>
  <c r="F6314" i="5"/>
  <c r="I6314" i="5" s="1"/>
  <c r="J6314" i="5" s="1"/>
  <c r="F3334" i="5"/>
  <c r="I3334" i="5" s="1"/>
  <c r="J3334" i="5" s="1"/>
  <c r="F7634" i="5"/>
  <c r="F4226" i="5"/>
  <c r="I4226" i="5" s="1"/>
  <c r="J4226" i="5" s="1"/>
  <c r="F968" i="5"/>
  <c r="I968" i="5" s="1"/>
  <c r="J968" i="5" s="1"/>
  <c r="F1805" i="5"/>
  <c r="I1805" i="5" s="1"/>
  <c r="J1805" i="5" s="1"/>
  <c r="F4042" i="5"/>
  <c r="F5924" i="5"/>
  <c r="I5924" i="5" s="1"/>
  <c r="J5924" i="5" s="1"/>
  <c r="F7943" i="5"/>
  <c r="F308" i="5"/>
  <c r="I308" i="5" s="1"/>
  <c r="J308" i="5" s="1"/>
  <c r="F2541" i="5"/>
  <c r="F4748" i="5"/>
  <c r="I4748" i="5" s="1"/>
  <c r="J4748" i="5" s="1"/>
  <c r="F2317" i="5"/>
  <c r="I2317" i="5" s="1"/>
  <c r="J2317" i="5" s="1"/>
  <c r="F6129" i="5"/>
  <c r="I6129" i="5" s="1"/>
  <c r="J6129" i="5" s="1"/>
  <c r="F2433" i="5"/>
  <c r="F7243" i="5"/>
  <c r="I7243" i="5" s="1"/>
  <c r="J7243" i="5" s="1"/>
  <c r="F3995" i="5"/>
  <c r="I3995" i="5" s="1"/>
  <c r="J3995" i="5" s="1"/>
  <c r="F189" i="5"/>
  <c r="F2335" i="5"/>
  <c r="I2335" i="5" s="1"/>
  <c r="J2335" i="5" s="1"/>
  <c r="F4175" i="5"/>
  <c r="I4175" i="5" s="1"/>
  <c r="J4175" i="5" s="1"/>
  <c r="F6152" i="5"/>
  <c r="I6152" i="5" s="1"/>
  <c r="J6152" i="5" s="1"/>
  <c r="F8060" i="5"/>
  <c r="I8060" i="5" s="1"/>
  <c r="J8060" i="5" s="1"/>
  <c r="F726" i="5"/>
  <c r="I726" i="5" s="1"/>
  <c r="J726" i="5" s="1"/>
  <c r="F2674" i="5"/>
  <c r="F4873" i="5"/>
  <c r="I4873" i="5" s="1"/>
  <c r="J4873" i="5" s="1"/>
  <c r="F7182" i="5"/>
  <c r="I7182" i="5" s="1"/>
  <c r="J7182" i="5" s="1"/>
  <c r="F7826" i="5"/>
  <c r="I7826" i="5" s="1"/>
  <c r="J7826" i="5" s="1"/>
  <c r="F4584" i="5"/>
  <c r="I4584" i="5" s="1"/>
  <c r="J4584" i="5" s="1"/>
  <c r="F1249" i="5"/>
  <c r="I1249" i="5" s="1"/>
  <c r="J1249" i="5" s="1"/>
  <c r="F8778" i="5"/>
  <c r="F5923" i="5"/>
  <c r="F2401" i="5"/>
  <c r="I2401" i="5" s="1"/>
  <c r="J2401" i="5" s="1"/>
  <c r="F2991" i="5"/>
  <c r="I2991" i="5" s="1"/>
  <c r="J2991" i="5" s="1"/>
  <c r="F5227" i="5"/>
  <c r="I5227" i="5" s="1"/>
  <c r="J5227" i="5" s="1"/>
  <c r="F6966" i="5"/>
  <c r="F8012" i="5"/>
  <c r="F1621" i="5"/>
  <c r="I1621" i="5" s="1"/>
  <c r="J1621" i="5" s="1"/>
  <c r="F3725" i="5"/>
  <c r="I3725" i="5" s="1"/>
  <c r="J3725" i="5" s="1"/>
  <c r="F5273" i="5"/>
  <c r="I5273" i="5" s="1"/>
  <c r="J5273" i="5" s="1"/>
  <c r="F1386" i="5"/>
  <c r="I1386" i="5" s="1"/>
  <c r="J1386" i="5" s="1"/>
  <c r="F8110" i="5"/>
  <c r="I8110" i="5" s="1"/>
  <c r="J8110" i="5" s="1"/>
  <c r="F4347" i="5"/>
  <c r="I4347" i="5" s="1"/>
  <c r="J4347" i="5" s="1"/>
  <c r="F2668" i="5"/>
  <c r="F5278" i="5"/>
  <c r="F7312" i="5"/>
  <c r="I7312" i="5" s="1"/>
  <c r="J7312" i="5" s="1"/>
  <c r="F227" i="5"/>
  <c r="I227" i="5" s="1"/>
  <c r="J227" i="5" s="1"/>
  <c r="F3201" i="5"/>
  <c r="I3201" i="5" s="1"/>
  <c r="J3201" i="5" s="1"/>
  <c r="F5414" i="5"/>
  <c r="I5414" i="5" s="1"/>
  <c r="J5414" i="5" s="1"/>
  <c r="F7497" i="5"/>
  <c r="I7497" i="5" s="1"/>
  <c r="J7497" i="5" s="1"/>
  <c r="F930" i="5"/>
  <c r="I930" i="5" s="1"/>
  <c r="J930" i="5" s="1"/>
  <c r="F3072" i="5"/>
  <c r="F5233" i="5"/>
  <c r="F7089" i="5"/>
  <c r="I7089" i="5" s="1"/>
  <c r="J7089" i="5" s="1"/>
  <c r="F6048" i="5"/>
  <c r="I6048" i="5" s="1"/>
  <c r="J6048" i="5" s="1"/>
  <c r="F7853" i="5"/>
  <c r="I7853" i="5" s="1"/>
  <c r="J7853" i="5" s="1"/>
  <c r="F886" i="5"/>
  <c r="I886" i="5" s="1"/>
  <c r="J886" i="5" s="1"/>
  <c r="F3155" i="5"/>
  <c r="I3155" i="5" s="1"/>
  <c r="J3155" i="5" s="1"/>
  <c r="F5028" i="5"/>
  <c r="F6882" i="5"/>
  <c r="I6882" i="5" s="1"/>
  <c r="J6882" i="5" s="1"/>
  <c r="F516" i="5"/>
  <c r="I516" i="5" s="1"/>
  <c r="J516" i="5" s="1"/>
  <c r="F3903" i="5"/>
  <c r="F7621" i="5"/>
  <c r="F4426" i="5"/>
  <c r="I4426" i="5" s="1"/>
  <c r="J4426" i="5" s="1"/>
  <c r="F560" i="5"/>
  <c r="I560" i="5" s="1"/>
  <c r="J560" i="5" s="1"/>
  <c r="F8173" i="5"/>
  <c r="I8173" i="5" s="1"/>
  <c r="J8173" i="5" s="1"/>
  <c r="F4863" i="5"/>
  <c r="I4863" i="5" s="1"/>
  <c r="J4863" i="5" s="1"/>
  <c r="F1707" i="5"/>
  <c r="I1707" i="5" s="1"/>
  <c r="J1707" i="5" s="1"/>
  <c r="F6085" i="5"/>
  <c r="I6085" i="5" s="1"/>
  <c r="J6085" i="5" s="1"/>
  <c r="F2718" i="5"/>
  <c r="F6940" i="5"/>
  <c r="I6940" i="5" s="1"/>
  <c r="J6940" i="5" s="1"/>
  <c r="F4532" i="5"/>
  <c r="I4532" i="5" s="1"/>
  <c r="J4532" i="5" s="1"/>
  <c r="F1447" i="5"/>
  <c r="I1447" i="5" s="1"/>
  <c r="J1447" i="5" s="1"/>
  <c r="F440" i="5"/>
  <c r="I440" i="5" s="1"/>
  <c r="J440" i="5" s="1"/>
  <c r="F926" i="5"/>
  <c r="I926" i="5" s="1"/>
  <c r="J926" i="5" s="1"/>
  <c r="F1394" i="5"/>
  <c r="I1394" i="5" s="1"/>
  <c r="J1394" i="5" s="1"/>
  <c r="F1880" i="5"/>
  <c r="I1880" i="5" s="1"/>
  <c r="J1880" i="5" s="1"/>
  <c r="F2312" i="5"/>
  <c r="I2312" i="5" s="1"/>
  <c r="J2312" i="5" s="1"/>
  <c r="F2762" i="5"/>
  <c r="I2762" i="5" s="1"/>
  <c r="J2762" i="5" s="1"/>
  <c r="F3248" i="5"/>
  <c r="I3248" i="5" s="1"/>
  <c r="J3248" i="5" s="1"/>
  <c r="F3698" i="5"/>
  <c r="I3698" i="5" s="1"/>
  <c r="J3698" i="5" s="1"/>
  <c r="F4202" i="5"/>
  <c r="I4202" i="5" s="1"/>
  <c r="J4202" i="5" s="1"/>
  <c r="F4652" i="5"/>
  <c r="I4652" i="5" s="1"/>
  <c r="J4652" i="5" s="1"/>
  <c r="F5156" i="5"/>
  <c r="F5606" i="5"/>
  <c r="I5606" i="5" s="1"/>
  <c r="J5606" i="5" s="1"/>
  <c r="F6092" i="5"/>
  <c r="F6524" i="5"/>
  <c r="F6974" i="5"/>
  <c r="I6974" i="5" s="1"/>
  <c r="J6974" i="5" s="1"/>
  <c r="F7460" i="5"/>
  <c r="F7928" i="5"/>
  <c r="I7928" i="5" s="1"/>
  <c r="J7928" i="5" s="1"/>
  <c r="F8414" i="5"/>
  <c r="F106" i="5"/>
  <c r="I106" i="5" s="1"/>
  <c r="J106" i="5" s="1"/>
  <c r="F592" i="5"/>
  <c r="F1042" i="5"/>
  <c r="I1042" i="5" s="1"/>
  <c r="J1042" i="5" s="1"/>
  <c r="F1528" i="5"/>
  <c r="I1528" i="5" s="1"/>
  <c r="J1528" i="5" s="1"/>
  <c r="F1960" i="5"/>
  <c r="I1960" i="5" s="1"/>
  <c r="J1960" i="5" s="1"/>
  <c r="F2410" i="5"/>
  <c r="F2914" i="5"/>
  <c r="I2914" i="5" s="1"/>
  <c r="J2914" i="5" s="1"/>
  <c r="F3364" i="5"/>
  <c r="F3868" i="5"/>
  <c r="I3868" i="5" s="1"/>
  <c r="J3868" i="5" s="1"/>
  <c r="F4318" i="5"/>
  <c r="I4318" i="5" s="1"/>
  <c r="J4318" i="5" s="1"/>
  <c r="F497" i="5"/>
  <c r="I497" i="5" s="1"/>
  <c r="J497" i="5" s="1"/>
  <c r="F1003" i="5"/>
  <c r="I1003" i="5" s="1"/>
  <c r="J1003" i="5" s="1"/>
  <c r="F1550" i="5"/>
  <c r="I1550" i="5" s="1"/>
  <c r="J1550" i="5" s="1"/>
  <c r="F2036" i="5"/>
  <c r="I2036" i="5" s="1"/>
  <c r="J2036" i="5" s="1"/>
  <c r="F2522" i="5"/>
  <c r="I2522" i="5" s="1"/>
  <c r="J2522" i="5" s="1"/>
  <c r="F3048" i="5"/>
  <c r="I3048" i="5" s="1"/>
  <c r="J3048" i="5" s="1"/>
  <c r="F3534" i="5"/>
  <c r="I3534" i="5" s="1"/>
  <c r="J3534" i="5" s="1"/>
  <c r="F4000" i="5"/>
  <c r="I4000" i="5" s="1"/>
  <c r="J4000" i="5" s="1"/>
  <c r="F4517" i="5"/>
  <c r="I4517" i="5" s="1"/>
  <c r="J4517" i="5" s="1"/>
  <c r="F4993" i="5"/>
  <c r="I4993" i="5" s="1"/>
  <c r="J4993" i="5" s="1"/>
  <c r="F5489" i="5"/>
  <c r="I5489" i="5" s="1"/>
  <c r="J5489" i="5" s="1"/>
  <c r="F5927" i="5"/>
  <c r="I5927" i="5" s="1"/>
  <c r="J5927" i="5" s="1"/>
  <c r="F6385" i="5"/>
  <c r="I6385" i="5" s="1"/>
  <c r="J6385" i="5" s="1"/>
  <c r="F6880" i="5"/>
  <c r="I6880" i="5" s="1"/>
  <c r="J6880" i="5" s="1"/>
  <c r="F7319" i="5"/>
  <c r="I7319" i="5" s="1"/>
  <c r="J7319" i="5" s="1"/>
  <c r="F7776" i="5"/>
  <c r="F8272" i="5"/>
  <c r="F8729" i="5"/>
  <c r="I8729" i="5" s="1"/>
  <c r="J8729" i="5" s="1"/>
  <c r="F405" i="5"/>
  <c r="I405" i="5" s="1"/>
  <c r="J405" i="5" s="1"/>
  <c r="F931" i="5"/>
  <c r="I931" i="5" s="1"/>
  <c r="J931" i="5" s="1"/>
  <c r="F1417" i="5"/>
  <c r="I1417" i="5" s="1"/>
  <c r="J1417" i="5" s="1"/>
  <c r="F1883" i="5"/>
  <c r="I1883" i="5" s="1"/>
  <c r="J1883" i="5" s="1"/>
  <c r="F2409" i="5"/>
  <c r="I2409" i="5" s="1"/>
  <c r="J2409" i="5" s="1"/>
  <c r="F2895" i="5"/>
  <c r="I2895" i="5" s="1"/>
  <c r="J2895" i="5" s="1"/>
  <c r="F3422" i="5"/>
  <c r="I3422" i="5" s="1"/>
  <c r="J3422" i="5" s="1"/>
  <c r="F3888" i="5"/>
  <c r="F4392" i="5"/>
  <c r="F4888" i="5"/>
  <c r="I4888" i="5" s="1"/>
  <c r="J4888" i="5" s="1"/>
  <c r="F5345" i="5"/>
  <c r="I5345" i="5" s="1"/>
  <c r="J5345" i="5" s="1"/>
  <c r="F5783" i="5"/>
  <c r="I5783" i="5" s="1"/>
  <c r="J5783" i="5" s="1"/>
  <c r="F6279" i="5"/>
  <c r="F6736" i="5"/>
  <c r="I6736" i="5" s="1"/>
  <c r="J6736" i="5" s="1"/>
  <c r="F7175" i="5"/>
  <c r="I7175" i="5" s="1"/>
  <c r="J7175" i="5" s="1"/>
  <c r="F7670" i="5"/>
  <c r="I7670" i="5" s="1"/>
  <c r="J7670" i="5" s="1"/>
  <c r="F8128" i="5"/>
  <c r="I8128" i="5" s="1"/>
  <c r="J8128" i="5" s="1"/>
  <c r="F8623" i="5"/>
  <c r="I8623" i="5" s="1"/>
  <c r="J8623" i="5" s="1"/>
  <c r="F323" i="5"/>
  <c r="I323" i="5" s="1"/>
  <c r="J323" i="5" s="1"/>
  <c r="F869" i="5"/>
  <c r="I869" i="5" s="1"/>
  <c r="J869" i="5" s="1"/>
  <c r="F1462" i="5"/>
  <c r="I1462" i="5" s="1"/>
  <c r="J1462" i="5" s="1"/>
  <c r="F1986" i="5"/>
  <c r="I1986" i="5" s="1"/>
  <c r="J1986" i="5" s="1"/>
  <c r="F2533" i="5"/>
  <c r="I2533" i="5" s="1"/>
  <c r="J2533" i="5" s="1"/>
  <c r="F3125" i="5"/>
  <c r="F3672" i="5"/>
  <c r="I3672" i="5" s="1"/>
  <c r="J3672" i="5" s="1"/>
  <c r="F4218" i="5"/>
  <c r="I4218" i="5" s="1"/>
  <c r="J4218" i="5" s="1"/>
  <c r="F4785" i="5"/>
  <c r="I4785" i="5" s="1"/>
  <c r="J4785" i="5" s="1"/>
  <c r="F5299" i="5"/>
  <c r="I5299" i="5" s="1"/>
  <c r="J5299" i="5" s="1"/>
  <c r="F5856" i="5"/>
  <c r="I5856" i="5" s="1"/>
  <c r="J5856" i="5" s="1"/>
  <c r="F6350" i="5"/>
  <c r="I6350" i="5" s="1"/>
  <c r="J6350" i="5" s="1"/>
  <c r="F6864" i="5"/>
  <c r="I6864" i="5" s="1"/>
  <c r="J6864" i="5" s="1"/>
  <c r="F7421" i="5"/>
  <c r="I7421" i="5" s="1"/>
  <c r="J7421" i="5" s="1"/>
  <c r="F7915" i="5"/>
  <c r="I7915" i="5" s="1"/>
  <c r="J7915" i="5" s="1"/>
  <c r="F8429" i="5"/>
  <c r="I8429" i="5" s="1"/>
  <c r="J8429" i="5" s="1"/>
  <c r="F216" i="5"/>
  <c r="I216" i="5" s="1"/>
  <c r="J216" i="5" s="1"/>
  <c r="F762" i="5"/>
  <c r="I762" i="5" s="1"/>
  <c r="J762" i="5" s="1"/>
  <c r="F1285" i="5"/>
  <c r="I1285" i="5" s="1"/>
  <c r="J1285" i="5" s="1"/>
  <c r="F379" i="5"/>
  <c r="I379" i="5" s="1"/>
  <c r="J379" i="5" s="1"/>
  <c r="F925" i="5"/>
  <c r="I925" i="5" s="1"/>
  <c r="J925" i="5" s="1"/>
  <c r="F1450" i="5"/>
  <c r="I1450" i="5" s="1"/>
  <c r="J1450" i="5" s="1"/>
  <c r="F2041" i="5"/>
  <c r="I2041" i="5" s="1"/>
  <c r="J2041" i="5" s="1"/>
  <c r="F2588" i="5"/>
  <c r="I2588" i="5" s="1"/>
  <c r="J2588" i="5" s="1"/>
  <c r="F3204" i="5"/>
  <c r="I3204" i="5" s="1"/>
  <c r="J3204" i="5" s="1"/>
  <c r="F3728" i="5"/>
  <c r="F4275" i="5"/>
  <c r="I4275" i="5" s="1"/>
  <c r="J4275" i="5" s="1"/>
  <c r="F4837" i="5"/>
  <c r="I4837" i="5" s="1"/>
  <c r="J4837" i="5" s="1"/>
  <c r="F5351" i="5"/>
  <c r="I5351" i="5" s="1"/>
  <c r="J5351" i="5" s="1"/>
  <c r="F5845" i="5"/>
  <c r="I5845" i="5" s="1"/>
  <c r="J5845" i="5" s="1"/>
  <c r="F6402" i="5"/>
  <c r="I6402" i="5" s="1"/>
  <c r="J6402" i="5" s="1"/>
  <c r="F6916" i="5"/>
  <c r="F7410" i="5"/>
  <c r="I7410" i="5" s="1"/>
  <c r="J7410" i="5" s="1"/>
  <c r="F7968" i="5"/>
  <c r="I7968" i="5" s="1"/>
  <c r="J7968" i="5" s="1"/>
  <c r="F8482" i="5"/>
  <c r="F321" i="5"/>
  <c r="F953" i="5"/>
  <c r="I953" i="5" s="1"/>
  <c r="J953" i="5" s="1"/>
  <c r="F1602" i="5"/>
  <c r="F2267" i="5"/>
  <c r="I2267" i="5" s="1"/>
  <c r="J2267" i="5" s="1"/>
  <c r="F2857" i="5"/>
  <c r="I2857" i="5" s="1"/>
  <c r="J2857" i="5" s="1"/>
  <c r="F3471" i="5"/>
  <c r="I3471" i="5" s="1"/>
  <c r="J3471" i="5" s="1"/>
  <c r="F4164" i="5"/>
  <c r="I4164" i="5" s="1"/>
  <c r="J4164" i="5" s="1"/>
  <c r="F4755" i="5"/>
  <c r="I4755" i="5" s="1"/>
  <c r="J4755" i="5" s="1"/>
  <c r="F5310" i="5"/>
  <c r="F5937" i="5"/>
  <c r="I5937" i="5" s="1"/>
  <c r="J5937" i="5" s="1"/>
  <c r="F6515" i="5"/>
  <c r="I6515" i="5" s="1"/>
  <c r="J6515" i="5" s="1"/>
  <c r="F7142" i="5"/>
  <c r="I7142" i="5" s="1"/>
  <c r="J7142" i="5" s="1"/>
  <c r="F7697" i="5"/>
  <c r="I7697" i="5" s="1"/>
  <c r="J7697" i="5" s="1"/>
  <c r="F8276" i="5"/>
  <c r="I8276" i="5" s="1"/>
  <c r="J8276" i="5" s="1"/>
  <c r="F138" i="5"/>
  <c r="I138" i="5" s="1"/>
  <c r="J138" i="5" s="1"/>
  <c r="F768" i="5"/>
  <c r="I768" i="5" s="1"/>
  <c r="J768" i="5" s="1"/>
  <c r="F1424" i="5"/>
  <c r="F2094" i="5"/>
  <c r="F2710" i="5"/>
  <c r="F3299" i="5"/>
  <c r="I3299" i="5" s="1"/>
  <c r="J3299" i="5" s="1"/>
  <c r="F3965" i="5"/>
  <c r="F4568" i="5"/>
  <c r="I4568" i="5" s="1"/>
  <c r="J4568" i="5" s="1"/>
  <c r="F5123" i="5"/>
  <c r="I5123" i="5" s="1"/>
  <c r="J5123" i="5" s="1"/>
  <c r="F5774" i="5"/>
  <c r="I5774" i="5" s="1"/>
  <c r="J5774" i="5" s="1"/>
  <c r="F6353" i="5"/>
  <c r="I6353" i="5" s="1"/>
  <c r="J6353" i="5" s="1"/>
  <c r="F6980" i="5"/>
  <c r="I6980" i="5" s="1"/>
  <c r="J6980" i="5" s="1"/>
  <c r="F7535" i="5"/>
  <c r="I7535" i="5" s="1"/>
  <c r="J7535" i="5" s="1"/>
  <c r="F8114" i="5"/>
  <c r="I8114" i="5" s="1"/>
  <c r="J8114" i="5" s="1"/>
  <c r="F8742" i="5"/>
  <c r="I8742" i="5" s="1"/>
  <c r="J8742" i="5" s="1"/>
  <c r="F690" i="5"/>
  <c r="I690" i="5" s="1"/>
  <c r="J690" i="5" s="1"/>
  <c r="F1398" i="5"/>
  <c r="I1398" i="5" s="1"/>
  <c r="J1398" i="5" s="1"/>
  <c r="F2153" i="5"/>
  <c r="I2153" i="5" s="1"/>
  <c r="J2153" i="5" s="1"/>
  <c r="F2845" i="5"/>
  <c r="I2845" i="5" s="1"/>
  <c r="J2845" i="5" s="1"/>
  <c r="F3509" i="5"/>
  <c r="I3509" i="5" s="1"/>
  <c r="J3509" i="5" s="1"/>
  <c r="F4258" i="5"/>
  <c r="I4258" i="5" s="1"/>
  <c r="J4258" i="5" s="1"/>
  <c r="F4915" i="5"/>
  <c r="I4915" i="5" s="1"/>
  <c r="J4915" i="5" s="1"/>
  <c r="F5619" i="5"/>
  <c r="I5619" i="5" s="1"/>
  <c r="J5619" i="5" s="1"/>
  <c r="F6245" i="5"/>
  <c r="F6896" i="5"/>
  <c r="I6896" i="5" s="1"/>
  <c r="J6896" i="5" s="1"/>
  <c r="F7601" i="5"/>
  <c r="I7601" i="5" s="1"/>
  <c r="J7601" i="5" s="1"/>
  <c r="F8281" i="5"/>
  <c r="I8281" i="5" s="1"/>
  <c r="J8281" i="5" s="1"/>
  <c r="F145" i="5"/>
  <c r="I145" i="5" s="1"/>
  <c r="J145" i="5" s="1"/>
  <c r="F943" i="5"/>
  <c r="I943" i="5" s="1"/>
  <c r="J943" i="5" s="1"/>
  <c r="F1670" i="5"/>
  <c r="I1670" i="5" s="1"/>
  <c r="J1670" i="5" s="1"/>
  <c r="F2334" i="5"/>
  <c r="I2334" i="5" s="1"/>
  <c r="J2334" i="5" s="1"/>
  <c r="F3083" i="5"/>
  <c r="I3083" i="5" s="1"/>
  <c r="J3083" i="5" s="1"/>
  <c r="F3775" i="5"/>
  <c r="I3775" i="5" s="1"/>
  <c r="J3775" i="5" s="1"/>
  <c r="F4516" i="5"/>
  <c r="I4516" i="5" s="1"/>
  <c r="J4516" i="5" s="1"/>
  <c r="F5140" i="5"/>
  <c r="I5140" i="5" s="1"/>
  <c r="J5140" i="5" s="1"/>
  <c r="F5790" i="5"/>
  <c r="I5790" i="5" s="1"/>
  <c r="J5790" i="5" s="1"/>
  <c r="F6496" i="5"/>
  <c r="I6496" i="5" s="1"/>
  <c r="J6496" i="5" s="1"/>
  <c r="F7121" i="5"/>
  <c r="I7121" i="5" s="1"/>
  <c r="J7121" i="5" s="1"/>
  <c r="F7772" i="5"/>
  <c r="I7772" i="5" s="1"/>
  <c r="J7772" i="5" s="1"/>
  <c r="F8478" i="5"/>
  <c r="I8478" i="5" s="1"/>
  <c r="J8478" i="5" s="1"/>
  <c r="F428" i="5"/>
  <c r="I428" i="5" s="1"/>
  <c r="J428" i="5" s="1"/>
  <c r="F1224" i="5"/>
  <c r="I1224" i="5" s="1"/>
  <c r="J1224" i="5" s="1"/>
  <c r="F2083" i="5"/>
  <c r="I2083" i="5" s="1"/>
  <c r="J2083" i="5" s="1"/>
  <c r="F2894" i="5"/>
  <c r="I2894" i="5" s="1"/>
  <c r="J2894" i="5" s="1"/>
  <c r="F3738" i="5"/>
  <c r="I3738" i="5" s="1"/>
  <c r="J3738" i="5" s="1"/>
  <c r="F4477" i="5"/>
  <c r="F5208" i="5"/>
  <c r="F6003" i="5"/>
  <c r="I6003" i="5" s="1"/>
  <c r="J6003" i="5" s="1"/>
  <c r="F6705" i="5"/>
  <c r="I6705" i="5" s="1"/>
  <c r="J6705" i="5" s="1"/>
  <c r="F7437" i="5"/>
  <c r="I7437" i="5" s="1"/>
  <c r="J7437" i="5" s="1"/>
  <c r="F8231" i="5"/>
  <c r="I8231" i="5" s="1"/>
  <c r="J8231" i="5" s="1"/>
  <c r="F195" i="5"/>
  <c r="I195" i="5" s="1"/>
  <c r="J195" i="5" s="1"/>
  <c r="F991" i="5"/>
  <c r="I991" i="5" s="1"/>
  <c r="J991" i="5" s="1"/>
  <c r="F1867" i="5"/>
  <c r="I1867" i="5" s="1"/>
  <c r="J1867" i="5" s="1"/>
  <c r="F2645" i="5"/>
  <c r="I2645" i="5" s="1"/>
  <c r="J2645" i="5" s="1"/>
  <c r="F3389" i="5"/>
  <c r="I3389" i="5" s="1"/>
  <c r="J3389" i="5" s="1"/>
  <c r="F4234" i="5"/>
  <c r="I4234" i="5" s="1"/>
  <c r="J4234" i="5" s="1"/>
  <c r="F4973" i="5"/>
  <c r="F5769" i="5"/>
  <c r="I5769" i="5" s="1"/>
  <c r="J5769" i="5" s="1"/>
  <c r="F6472" i="5"/>
  <c r="I6472" i="5" s="1"/>
  <c r="J6472" i="5" s="1"/>
  <c r="F7234" i="5"/>
  <c r="I7234" i="5" s="1"/>
  <c r="J7234" i="5" s="1"/>
  <c r="F8027" i="5"/>
  <c r="F8760" i="5"/>
  <c r="I8760" i="5" s="1"/>
  <c r="J8760" i="5" s="1"/>
  <c r="F895" i="5"/>
  <c r="I895" i="5" s="1"/>
  <c r="J895" i="5" s="1"/>
  <c r="F1881" i="5"/>
  <c r="I1881" i="5" s="1"/>
  <c r="J1881" i="5" s="1"/>
  <c r="F2757" i="5"/>
  <c r="I2757" i="5" s="1"/>
  <c r="J2757" i="5" s="1"/>
  <c r="F3597" i="5"/>
  <c r="I3597" i="5" s="1"/>
  <c r="J3597" i="5" s="1"/>
  <c r="F4533" i="5"/>
  <c r="F5360" i="5"/>
  <c r="I5360" i="5" s="1"/>
  <c r="J5360" i="5" s="1"/>
  <c r="F6255" i="5"/>
  <c r="I6255" i="5" s="1"/>
  <c r="J6255" i="5" s="1"/>
  <c r="F7043" i="5"/>
  <c r="I7043" i="5" s="1"/>
  <c r="J7043" i="5" s="1"/>
  <c r="F7867" i="5"/>
  <c r="F8762" i="5"/>
  <c r="I8762" i="5" s="1"/>
  <c r="J8762" i="5" s="1"/>
  <c r="F866" i="5"/>
  <c r="I866" i="5" s="1"/>
  <c r="J866" i="5" s="1"/>
  <c r="F1784" i="5"/>
  <c r="F2731" i="5"/>
  <c r="I2731" i="5" s="1"/>
  <c r="J2731" i="5" s="1"/>
  <c r="F3609" i="5"/>
  <c r="I3609" i="5" s="1"/>
  <c r="J3609" i="5" s="1"/>
  <c r="F4476" i="5"/>
  <c r="F5369" i="5"/>
  <c r="I5369" i="5" s="1"/>
  <c r="J5369" i="5" s="1"/>
  <c r="F6193" i="5"/>
  <c r="I6193" i="5" s="1"/>
  <c r="J6193" i="5" s="1"/>
  <c r="F7087" i="5"/>
  <c r="I7087" i="5" s="1"/>
  <c r="J7087" i="5" s="1"/>
  <c r="F7878" i="5"/>
  <c r="I7878" i="5" s="1"/>
  <c r="J7878" i="5" s="1"/>
  <c r="F8703" i="5"/>
  <c r="I8703" i="5" s="1"/>
  <c r="J8703" i="5" s="1"/>
  <c r="F909" i="5"/>
  <c r="I909" i="5" s="1"/>
  <c r="J909" i="5" s="1"/>
  <c r="F1785" i="5"/>
  <c r="I1785" i="5" s="1"/>
  <c r="J1785" i="5" s="1"/>
  <c r="F2661" i="5"/>
  <c r="I2661" i="5" s="1"/>
  <c r="J2661" i="5" s="1"/>
  <c r="F3611" i="5"/>
  <c r="F4478" i="5"/>
  <c r="I4478" i="5" s="1"/>
  <c r="J4478" i="5" s="1"/>
  <c r="F338" i="5"/>
  <c r="I338" i="5" s="1"/>
  <c r="J338" i="5" s="1"/>
  <c r="F1545" i="5"/>
  <c r="I1545" i="5" s="1"/>
  <c r="J1545" i="5" s="1"/>
  <c r="F2597" i="5"/>
  <c r="I2597" i="5" s="1"/>
  <c r="J2597" i="5" s="1"/>
  <c r="F3605" i="5"/>
  <c r="I3605" i="5" s="1"/>
  <c r="J3605" i="5" s="1"/>
  <c r="F4722" i="5"/>
  <c r="I4722" i="5" s="1"/>
  <c r="J4722" i="5" s="1"/>
  <c r="F5665" i="5"/>
  <c r="I5665" i="5" s="1"/>
  <c r="J5665" i="5" s="1"/>
  <c r="F6711" i="5"/>
  <c r="F7597" i="5"/>
  <c r="I7597" i="5" s="1"/>
  <c r="J7597" i="5" s="1"/>
  <c r="F8527" i="5"/>
  <c r="I8527" i="5" s="1"/>
  <c r="J8527" i="5" s="1"/>
  <c r="F851" i="5"/>
  <c r="I851" i="5" s="1"/>
  <c r="J851" i="5" s="1"/>
  <c r="F1945" i="5"/>
  <c r="I1945" i="5" s="1"/>
  <c r="J1945" i="5" s="1"/>
  <c r="F2949" i="5"/>
  <c r="I2949" i="5" s="1"/>
  <c r="J2949" i="5" s="1"/>
  <c r="F4089" i="5"/>
  <c r="I4089" i="5" s="1"/>
  <c r="J4089" i="5" s="1"/>
  <c r="F5090" i="5"/>
  <c r="I5090" i="5" s="1"/>
  <c r="J5090" i="5" s="1"/>
  <c r="F5977" i="5"/>
  <c r="I5977" i="5" s="1"/>
  <c r="J5977" i="5" s="1"/>
  <c r="F6983" i="5"/>
  <c r="F7950" i="5"/>
  <c r="I7950" i="5" s="1"/>
  <c r="J7950" i="5" s="1"/>
  <c r="F201" i="5"/>
  <c r="I201" i="5" s="1"/>
  <c r="J201" i="5" s="1"/>
  <c r="F1274" i="5"/>
  <c r="I1274" i="5" s="1"/>
  <c r="J1274" i="5" s="1"/>
  <c r="F2341" i="5"/>
  <c r="I2341" i="5" s="1"/>
  <c r="J2341" i="5" s="1"/>
  <c r="F3476" i="5"/>
  <c r="I3476" i="5" s="1"/>
  <c r="J3476" i="5" s="1"/>
  <c r="F4480" i="5"/>
  <c r="F5442" i="5"/>
  <c r="I5442" i="5" s="1"/>
  <c r="J5442" i="5" s="1"/>
  <c r="F6482" i="5"/>
  <c r="F7409" i="5"/>
  <c r="I7409" i="5" s="1"/>
  <c r="J7409" i="5" s="1"/>
  <c r="F8297" i="5"/>
  <c r="I8297" i="5" s="1"/>
  <c r="J8297" i="5" s="1"/>
  <c r="F621" i="5"/>
  <c r="I621" i="5" s="1"/>
  <c r="J621" i="5" s="1"/>
  <c r="F1730" i="5"/>
  <c r="I1730" i="5" s="1"/>
  <c r="J1730" i="5" s="1"/>
  <c r="F2867" i="5"/>
  <c r="I2867" i="5" s="1"/>
  <c r="J2867" i="5" s="1"/>
  <c r="F3874" i="5"/>
  <c r="I3874" i="5" s="1"/>
  <c r="J3874" i="5" s="1"/>
  <c r="F4894" i="5"/>
  <c r="I4894" i="5" s="1"/>
  <c r="J4894" i="5" s="1"/>
  <c r="F5904" i="5"/>
  <c r="I5904" i="5" s="1"/>
  <c r="J5904" i="5" s="1"/>
  <c r="F6792" i="5"/>
  <c r="I6792" i="5" s="1"/>
  <c r="J6792" i="5" s="1"/>
  <c r="F7720" i="5"/>
  <c r="I7720" i="5" s="1"/>
  <c r="J7720" i="5" s="1"/>
  <c r="F8725" i="5"/>
  <c r="I8725" i="5" s="1"/>
  <c r="J8725" i="5" s="1"/>
  <c r="F1047" i="5"/>
  <c r="I1047" i="5" s="1"/>
  <c r="J1047" i="5" s="1"/>
  <c r="F2084" i="5"/>
  <c r="I2084" i="5" s="1"/>
  <c r="J2084" i="5" s="1"/>
  <c r="F3224" i="5"/>
  <c r="I3224" i="5" s="1"/>
  <c r="J3224" i="5" s="1"/>
  <c r="F4277" i="5"/>
  <c r="I4277" i="5" s="1"/>
  <c r="J4277" i="5" s="1"/>
  <c r="F5211" i="5"/>
  <c r="I5211" i="5" s="1"/>
  <c r="J5211" i="5" s="1"/>
  <c r="F6259" i="5"/>
  <c r="I6259" i="5" s="1"/>
  <c r="J6259" i="5" s="1"/>
  <c r="F7183" i="5"/>
  <c r="F8190" i="5"/>
  <c r="I8190" i="5" s="1"/>
  <c r="J8190" i="5" s="1"/>
  <c r="F347" i="5"/>
  <c r="I347" i="5" s="1"/>
  <c r="J347" i="5" s="1"/>
  <c r="F1473" i="5"/>
  <c r="I1473" i="5" s="1"/>
  <c r="J1473" i="5" s="1"/>
  <c r="F2610" i="5"/>
  <c r="I2610" i="5" s="1"/>
  <c r="J2610" i="5" s="1"/>
  <c r="F3664" i="5"/>
  <c r="I3664" i="5" s="1"/>
  <c r="J3664" i="5" s="1"/>
  <c r="F4654" i="5"/>
  <c r="I4654" i="5" s="1"/>
  <c r="J4654" i="5" s="1"/>
  <c r="F5682" i="5"/>
  <c r="F6608" i="5"/>
  <c r="I6608" i="5" s="1"/>
  <c r="J6608" i="5" s="1"/>
  <c r="F7494" i="5"/>
  <c r="I7494" i="5" s="1"/>
  <c r="J7494" i="5" s="1"/>
  <c r="F8501" i="5"/>
  <c r="I8501" i="5" s="1"/>
  <c r="J8501" i="5" s="1"/>
  <c r="F7858" i="5"/>
  <c r="F6351" i="5"/>
  <c r="I6351" i="5" s="1"/>
  <c r="J6351" i="5" s="1"/>
  <c r="F5023" i="5"/>
  <c r="I5023" i="5" s="1"/>
  <c r="J5023" i="5" s="1"/>
  <c r="F3492" i="5"/>
  <c r="I3492" i="5" s="1"/>
  <c r="J3492" i="5" s="1"/>
  <c r="F1783" i="5"/>
  <c r="I1783" i="5" s="1"/>
  <c r="J1783" i="5" s="1"/>
  <c r="F41" i="5"/>
  <c r="I41" i="5" s="1"/>
  <c r="J41" i="5" s="1"/>
  <c r="F4578" i="5"/>
  <c r="I4578" i="5" s="1"/>
  <c r="J4578" i="5" s="1"/>
  <c r="F2887" i="5"/>
  <c r="I2887" i="5" s="1"/>
  <c r="J2887" i="5" s="1"/>
  <c r="F1295" i="5"/>
  <c r="I1295" i="5" s="1"/>
  <c r="J1295" i="5" s="1"/>
  <c r="F8534" i="5"/>
  <c r="F7027" i="5"/>
  <c r="I7027" i="5" s="1"/>
  <c r="J7027" i="5" s="1"/>
  <c r="F5636" i="5"/>
  <c r="I5636" i="5" s="1"/>
  <c r="J5636" i="5" s="1"/>
  <c r="F4053" i="5"/>
  <c r="I4053" i="5" s="1"/>
  <c r="J4053" i="5" s="1"/>
  <c r="F2538" i="5"/>
  <c r="I2538" i="5" s="1"/>
  <c r="J2538" i="5" s="1"/>
  <c r="F928" i="5"/>
  <c r="I928" i="5" s="1"/>
  <c r="J928" i="5" s="1"/>
  <c r="F225" i="5"/>
  <c r="I225" i="5" s="1"/>
  <c r="J225" i="5" s="1"/>
  <c r="F238" i="5"/>
  <c r="I238" i="5" s="1"/>
  <c r="J238" i="5" s="1"/>
  <c r="F1515" i="5"/>
  <c r="I1515" i="5" s="1"/>
  <c r="J1515" i="5" s="1"/>
  <c r="F3940" i="5"/>
  <c r="I3940" i="5" s="1"/>
  <c r="J3940" i="5" s="1"/>
  <c r="F5185" i="5"/>
  <c r="I5185" i="5" s="1"/>
  <c r="J5185" i="5" s="1"/>
  <c r="F977" i="5"/>
  <c r="I977" i="5" s="1"/>
  <c r="J977" i="5" s="1"/>
  <c r="F8006" i="5"/>
  <c r="I8006" i="5" s="1"/>
  <c r="J8006" i="5" s="1"/>
  <c r="F4107" i="5"/>
  <c r="F2800" i="5"/>
  <c r="I2800" i="5" s="1"/>
  <c r="J2800" i="5" s="1"/>
  <c r="F5344" i="5"/>
  <c r="I5344" i="5" s="1"/>
  <c r="J5344" i="5" s="1"/>
  <c r="F7428" i="5"/>
  <c r="F371" i="5"/>
  <c r="I371" i="5" s="1"/>
  <c r="J371" i="5" s="1"/>
  <c r="F3270" i="5"/>
  <c r="I3270" i="5" s="1"/>
  <c r="J3270" i="5" s="1"/>
  <c r="F5528" i="5"/>
  <c r="F7548" i="5"/>
  <c r="I7548" i="5" s="1"/>
  <c r="J7548" i="5" s="1"/>
  <c r="F1074" i="5"/>
  <c r="F3203" i="5"/>
  <c r="I3203" i="5" s="1"/>
  <c r="J3203" i="5" s="1"/>
  <c r="F5296" i="5"/>
  <c r="I5296" i="5" s="1"/>
  <c r="J5296" i="5" s="1"/>
  <c r="F7153" i="5"/>
  <c r="I7153" i="5" s="1"/>
  <c r="J7153" i="5" s="1"/>
  <c r="F6282" i="5"/>
  <c r="F7904" i="5"/>
  <c r="F964" i="5"/>
  <c r="I964" i="5" s="1"/>
  <c r="J964" i="5" s="1"/>
  <c r="F3232" i="5"/>
  <c r="I3232" i="5" s="1"/>
  <c r="J3232" i="5" s="1"/>
  <c r="F5258" i="5"/>
  <c r="I5258" i="5" s="1"/>
  <c r="J5258" i="5" s="1"/>
  <c r="F7114" i="5"/>
  <c r="I7114" i="5" s="1"/>
  <c r="J7114" i="5" s="1"/>
  <c r="F633" i="5"/>
  <c r="I633" i="5" s="1"/>
  <c r="J633" i="5" s="1"/>
  <c r="F4125" i="5"/>
  <c r="I4125" i="5" s="1"/>
  <c r="J4125" i="5" s="1"/>
  <c r="F7427" i="5"/>
  <c r="I7427" i="5" s="1"/>
  <c r="J7427" i="5" s="1"/>
  <c r="F4334" i="5"/>
  <c r="I4334" i="5" s="1"/>
  <c r="J4334" i="5" s="1"/>
  <c r="F311" i="5"/>
  <c r="F8095" i="5"/>
  <c r="I8095" i="5" s="1"/>
  <c r="J8095" i="5" s="1"/>
  <c r="F4757" i="5"/>
  <c r="I4757" i="5" s="1"/>
  <c r="J4757" i="5" s="1"/>
  <c r="F1587" i="5"/>
  <c r="I1587" i="5" s="1"/>
  <c r="J1587" i="5" s="1"/>
  <c r="F5999" i="5"/>
  <c r="F2595" i="5"/>
  <c r="I2595" i="5" s="1"/>
  <c r="J2595" i="5" s="1"/>
  <c r="F6845" i="5"/>
  <c r="F4419" i="5"/>
  <c r="I4419" i="5" s="1"/>
  <c r="J4419" i="5" s="1"/>
  <c r="F1311" i="5"/>
  <c r="I1311" i="5" s="1"/>
  <c r="J1311" i="5" s="1"/>
  <c r="F458" i="5"/>
  <c r="I458" i="5" s="1"/>
  <c r="J458" i="5" s="1"/>
  <c r="F962" i="5"/>
  <c r="I962" i="5" s="1"/>
  <c r="J962" i="5" s="1"/>
  <c r="F1412" i="5"/>
  <c r="I1412" i="5" s="1"/>
  <c r="J1412" i="5" s="1"/>
  <c r="F1898" i="5"/>
  <c r="I1898" i="5" s="1"/>
  <c r="J1898" i="5" s="1"/>
  <c r="F2348" i="5"/>
  <c r="I2348" i="5" s="1"/>
  <c r="J2348" i="5" s="1"/>
  <c r="F2780" i="5"/>
  <c r="I2780" i="5" s="1"/>
  <c r="J2780" i="5" s="1"/>
  <c r="F3266" i="5"/>
  <c r="I3266" i="5" s="1"/>
  <c r="J3266" i="5" s="1"/>
  <c r="F3716" i="5"/>
  <c r="I3716" i="5" s="1"/>
  <c r="J3716" i="5" s="1"/>
  <c r="F4220" i="5"/>
  <c r="I4220" i="5" s="1"/>
  <c r="J4220" i="5" s="1"/>
  <c r="F4688" i="5"/>
  <c r="I4688" i="5" s="1"/>
  <c r="J4688" i="5" s="1"/>
  <c r="F5174" i="5"/>
  <c r="I5174" i="5" s="1"/>
  <c r="J5174" i="5" s="1"/>
  <c r="F5624" i="5"/>
  <c r="I5624" i="5" s="1"/>
  <c r="J5624" i="5" s="1"/>
  <c r="F6110" i="5"/>
  <c r="I6110" i="5" s="1"/>
  <c r="J6110" i="5" s="1"/>
  <c r="F6560" i="5"/>
  <c r="I6560" i="5" s="1"/>
  <c r="J6560" i="5" s="1"/>
  <c r="F6992" i="5"/>
  <c r="F7478" i="5"/>
  <c r="I7478" i="5" s="1"/>
  <c r="J7478" i="5" s="1"/>
  <c r="F7946" i="5"/>
  <c r="F8450" i="5"/>
  <c r="F124" i="5"/>
  <c r="I124" i="5" s="1"/>
  <c r="J124" i="5" s="1"/>
  <c r="F610" i="5"/>
  <c r="I610" i="5" s="1"/>
  <c r="J610" i="5" s="1"/>
  <c r="F1060" i="5"/>
  <c r="I1060" i="5" s="1"/>
  <c r="J1060" i="5" s="1"/>
  <c r="F1546" i="5"/>
  <c r="I1546" i="5" s="1"/>
  <c r="J1546" i="5" s="1"/>
  <c r="F1996" i="5"/>
  <c r="I1996" i="5" s="1"/>
  <c r="J1996" i="5" s="1"/>
  <c r="F2428" i="5"/>
  <c r="I2428" i="5" s="1"/>
  <c r="J2428" i="5" s="1"/>
  <c r="F2932" i="5"/>
  <c r="F3400" i="5"/>
  <c r="I3400" i="5" s="1"/>
  <c r="J3400" i="5" s="1"/>
  <c r="F3886" i="5"/>
  <c r="F4336" i="5"/>
  <c r="F517" i="5"/>
  <c r="I517" i="5" s="1"/>
  <c r="J517" i="5" s="1"/>
  <c r="F1023" i="5"/>
  <c r="I1023" i="5" s="1"/>
  <c r="J1023" i="5" s="1"/>
  <c r="F1570" i="5"/>
  <c r="I1570" i="5" s="1"/>
  <c r="J1570" i="5" s="1"/>
  <c r="F2076" i="5"/>
  <c r="I2076" i="5" s="1"/>
  <c r="J2076" i="5" s="1"/>
  <c r="F2542" i="5"/>
  <c r="I2542" i="5" s="1"/>
  <c r="J2542" i="5" s="1"/>
  <c r="F3069" i="5"/>
  <c r="I3069" i="5" s="1"/>
  <c r="J3069" i="5" s="1"/>
  <c r="F3555" i="5"/>
  <c r="I3555" i="5" s="1"/>
  <c r="J3555" i="5" s="1"/>
  <c r="F4020" i="5"/>
  <c r="I4020" i="5" s="1"/>
  <c r="J4020" i="5" s="1"/>
  <c r="F4555" i="5"/>
  <c r="F5013" i="5"/>
  <c r="I5013" i="5" s="1"/>
  <c r="J5013" i="5" s="1"/>
  <c r="F5508" i="5"/>
  <c r="I5508" i="5" s="1"/>
  <c r="J5508" i="5" s="1"/>
  <c r="F5946" i="5"/>
  <c r="F6404" i="5"/>
  <c r="I6404" i="5" s="1"/>
  <c r="J6404" i="5" s="1"/>
  <c r="F6899" i="5"/>
  <c r="I6899" i="5" s="1"/>
  <c r="J6899" i="5" s="1"/>
  <c r="F7357" i="5"/>
  <c r="I7357" i="5" s="1"/>
  <c r="J7357" i="5" s="1"/>
  <c r="F7795" i="5"/>
  <c r="I7795" i="5" s="1"/>
  <c r="J7795" i="5" s="1"/>
  <c r="F8291" i="5"/>
  <c r="F8748" i="5"/>
  <c r="I8748" i="5" s="1"/>
  <c r="J8748" i="5" s="1"/>
  <c r="F425" i="5"/>
  <c r="I425" i="5" s="1"/>
  <c r="J425" i="5" s="1"/>
  <c r="F951" i="5"/>
  <c r="I951" i="5" s="1"/>
  <c r="J951" i="5" s="1"/>
  <c r="F1437" i="5"/>
  <c r="I1437" i="5" s="1"/>
  <c r="J1437" i="5" s="1"/>
  <c r="F1964" i="5"/>
  <c r="F2430" i="5"/>
  <c r="I2430" i="5" s="1"/>
  <c r="J2430" i="5" s="1"/>
  <c r="F2916" i="5"/>
  <c r="I2916" i="5" s="1"/>
  <c r="J2916" i="5" s="1"/>
  <c r="F3442" i="5"/>
  <c r="I3442" i="5" s="1"/>
  <c r="J3442" i="5" s="1"/>
  <c r="F3948" i="5"/>
  <c r="F4411" i="5"/>
  <c r="I4411" i="5" s="1"/>
  <c r="J4411" i="5" s="1"/>
  <c r="F4907" i="5"/>
  <c r="I4907" i="5" s="1"/>
  <c r="J4907" i="5" s="1"/>
  <c r="F5364" i="5"/>
  <c r="I5364" i="5" s="1"/>
  <c r="J5364" i="5" s="1"/>
  <c r="F5802" i="5"/>
  <c r="I5802" i="5" s="1"/>
  <c r="J5802" i="5" s="1"/>
  <c r="F6298" i="5"/>
  <c r="F6755" i="5"/>
  <c r="F7251" i="5"/>
  <c r="I7251" i="5" s="1"/>
  <c r="J7251" i="5" s="1"/>
  <c r="F7689" i="5"/>
  <c r="F8147" i="5"/>
  <c r="I8147" i="5" s="1"/>
  <c r="J8147" i="5" s="1"/>
  <c r="F8642" i="5"/>
  <c r="I8642" i="5" s="1"/>
  <c r="J8642" i="5" s="1"/>
  <c r="F346" i="5"/>
  <c r="I346" i="5" s="1"/>
  <c r="J346" i="5" s="1"/>
  <c r="F893" i="5"/>
  <c r="I893" i="5" s="1"/>
  <c r="J893" i="5" s="1"/>
  <c r="F1485" i="5"/>
  <c r="I1485" i="5" s="1"/>
  <c r="J1485" i="5" s="1"/>
  <c r="F2031" i="5"/>
  <c r="I2031" i="5" s="1"/>
  <c r="J2031" i="5" s="1"/>
  <c r="F2556" i="5"/>
  <c r="I2556" i="5" s="1"/>
  <c r="J2556" i="5" s="1"/>
  <c r="F3147" i="5"/>
  <c r="I3147" i="5" s="1"/>
  <c r="J3147" i="5" s="1"/>
  <c r="F3718" i="5"/>
  <c r="I3718" i="5" s="1"/>
  <c r="J3718" i="5" s="1"/>
  <c r="F4309" i="5"/>
  <c r="I4309" i="5" s="1"/>
  <c r="J4309" i="5" s="1"/>
  <c r="F4806" i="5"/>
  <c r="F5321" i="5"/>
  <c r="I5321" i="5" s="1"/>
  <c r="J5321" i="5" s="1"/>
  <c r="F5878" i="5"/>
  <c r="I5878" i="5" s="1"/>
  <c r="J5878" i="5" s="1"/>
  <c r="F6371" i="5"/>
  <c r="I6371" i="5" s="1"/>
  <c r="J6371" i="5" s="1"/>
  <c r="F6886" i="5"/>
  <c r="I6886" i="5" s="1"/>
  <c r="J6886" i="5" s="1"/>
  <c r="F7444" i="5"/>
  <c r="I7444" i="5" s="1"/>
  <c r="J7444" i="5" s="1"/>
  <c r="F7958" i="5"/>
  <c r="F8451" i="5"/>
  <c r="I8451" i="5" s="1"/>
  <c r="J8451" i="5" s="1"/>
  <c r="F785" i="5"/>
  <c r="I785" i="5" s="1"/>
  <c r="J785" i="5" s="1"/>
  <c r="F1309" i="5"/>
  <c r="I1309" i="5" s="1"/>
  <c r="J1309" i="5" s="1"/>
  <c r="F401" i="5"/>
  <c r="I401" i="5" s="1"/>
  <c r="J401" i="5" s="1"/>
  <c r="F948" i="5"/>
  <c r="F1541" i="5"/>
  <c r="I1541" i="5" s="1"/>
  <c r="J1541" i="5" s="1"/>
  <c r="F2064" i="5"/>
  <c r="I2064" i="5" s="1"/>
  <c r="J2064" i="5" s="1"/>
  <c r="F2634" i="5"/>
  <c r="I2634" i="5" s="1"/>
  <c r="J2634" i="5" s="1"/>
  <c r="F3226" i="5"/>
  <c r="I3226" i="5" s="1"/>
  <c r="J3226" i="5" s="1"/>
  <c r="F3773" i="5"/>
  <c r="I3773" i="5" s="1"/>
  <c r="J3773" i="5" s="1"/>
  <c r="F4297" i="5"/>
  <c r="I4297" i="5" s="1"/>
  <c r="J4297" i="5" s="1"/>
  <c r="F4858" i="5"/>
  <c r="I4858" i="5" s="1"/>
  <c r="J4858" i="5" s="1"/>
  <c r="F5373" i="5"/>
  <c r="I5373" i="5" s="1"/>
  <c r="J5373" i="5" s="1"/>
  <c r="F5866" i="5"/>
  <c r="F6424" i="5"/>
  <c r="F6939" i="5"/>
  <c r="I6939" i="5" s="1"/>
  <c r="J6939" i="5" s="1"/>
  <c r="F7495" i="5"/>
  <c r="I7495" i="5" s="1"/>
  <c r="J7495" i="5" s="1"/>
  <c r="F7989" i="5"/>
  <c r="F8503" i="5"/>
  <c r="I8503" i="5" s="1"/>
  <c r="J8503" i="5" s="1"/>
  <c r="F349" i="5"/>
  <c r="F978" i="5"/>
  <c r="I978" i="5" s="1"/>
  <c r="J978" i="5" s="1"/>
  <c r="F1626" i="5"/>
  <c r="I1626" i="5" s="1"/>
  <c r="J1626" i="5" s="1"/>
  <c r="F2293" i="5"/>
  <c r="I2293" i="5" s="1"/>
  <c r="J2293" i="5" s="1"/>
  <c r="F2909" i="5"/>
  <c r="I2909" i="5" s="1"/>
  <c r="J2909" i="5" s="1"/>
  <c r="F3524" i="5"/>
  <c r="I3524" i="5" s="1"/>
  <c r="J3524" i="5" s="1"/>
  <c r="F4189" i="5"/>
  <c r="I4189" i="5" s="1"/>
  <c r="J4189" i="5" s="1"/>
  <c r="F4779" i="5"/>
  <c r="I4779" i="5" s="1"/>
  <c r="J4779" i="5" s="1"/>
  <c r="F5405" i="5"/>
  <c r="I5405" i="5" s="1"/>
  <c r="J5405" i="5" s="1"/>
  <c r="F5960" i="5"/>
  <c r="F6539" i="5"/>
  <c r="I6539" i="5" s="1"/>
  <c r="J6539" i="5" s="1"/>
  <c r="F7167" i="5"/>
  <c r="I7167" i="5" s="1"/>
  <c r="J7167" i="5" s="1"/>
  <c r="F7721" i="5"/>
  <c r="I7721" i="5" s="1"/>
  <c r="J7721" i="5" s="1"/>
  <c r="F8300" i="5"/>
  <c r="I8300" i="5" s="1"/>
  <c r="J8300" i="5" s="1"/>
  <c r="F166" i="5"/>
  <c r="I166" i="5" s="1"/>
  <c r="J166" i="5" s="1"/>
  <c r="F822" i="5"/>
  <c r="I822" i="5" s="1"/>
  <c r="J822" i="5" s="1"/>
  <c r="F1452" i="5"/>
  <c r="I1452" i="5" s="1"/>
  <c r="J1452" i="5" s="1"/>
  <c r="F2120" i="5"/>
  <c r="I2120" i="5" s="1"/>
  <c r="J2120" i="5" s="1"/>
  <c r="F2736" i="5"/>
  <c r="I2736" i="5" s="1"/>
  <c r="J2736" i="5" s="1"/>
  <c r="F3325" i="5"/>
  <c r="F3992" i="5"/>
  <c r="I3992" i="5" s="1"/>
  <c r="J3992" i="5" s="1"/>
  <c r="F4592" i="5"/>
  <c r="I4592" i="5" s="1"/>
  <c r="J4592" i="5" s="1"/>
  <c r="F5243" i="5"/>
  <c r="I5243" i="5" s="1"/>
  <c r="J5243" i="5" s="1"/>
  <c r="F5798" i="5"/>
  <c r="I5798" i="5" s="1"/>
  <c r="J5798" i="5" s="1"/>
  <c r="F6377" i="5"/>
  <c r="I6377" i="5" s="1"/>
  <c r="J6377" i="5" s="1"/>
  <c r="F7005" i="5"/>
  <c r="I7005" i="5" s="1"/>
  <c r="J7005" i="5" s="1"/>
  <c r="F7583" i="5"/>
  <c r="I7583" i="5" s="1"/>
  <c r="J7583" i="5" s="1"/>
  <c r="F8137" i="5"/>
  <c r="I8137" i="5" s="1"/>
  <c r="J8137" i="5" s="1"/>
  <c r="F8765" i="5"/>
  <c r="I8765" i="5" s="1"/>
  <c r="J8765" i="5" s="1"/>
  <c r="F722" i="5"/>
  <c r="I722" i="5" s="1"/>
  <c r="J722" i="5" s="1"/>
  <c r="F1429" i="5"/>
  <c r="F2182" i="5"/>
  <c r="I2182" i="5" s="1"/>
  <c r="J2182" i="5" s="1"/>
  <c r="F2873" i="5"/>
  <c r="I2873" i="5" s="1"/>
  <c r="J2873" i="5" s="1"/>
  <c r="F3622" i="5"/>
  <c r="I3622" i="5" s="1"/>
  <c r="J3622" i="5" s="1"/>
  <c r="F4286" i="5"/>
  <c r="I4286" i="5" s="1"/>
  <c r="J4286" i="5" s="1"/>
  <c r="F4942" i="5"/>
  <c r="I4942" i="5" s="1"/>
  <c r="J4942" i="5" s="1"/>
  <c r="F5648" i="5"/>
  <c r="I5648" i="5" s="1"/>
  <c r="J5648" i="5" s="1"/>
  <c r="F6271" i="5"/>
  <c r="F6923" i="5"/>
  <c r="I6923" i="5" s="1"/>
  <c r="J6923" i="5" s="1"/>
  <c r="F7656" i="5"/>
  <c r="F8308" i="5"/>
  <c r="I8308" i="5" s="1"/>
  <c r="J8308" i="5" s="1"/>
  <c r="F176" i="5"/>
  <c r="I176" i="5" s="1"/>
  <c r="J176" i="5" s="1"/>
  <c r="F975" i="5"/>
  <c r="I975" i="5" s="1"/>
  <c r="J975" i="5" s="1"/>
  <c r="F1698" i="5"/>
  <c r="F2449" i="5"/>
  <c r="I2449" i="5" s="1"/>
  <c r="J2449" i="5" s="1"/>
  <c r="F3111" i="5"/>
  <c r="F3803" i="5"/>
  <c r="F4542" i="5"/>
  <c r="F5167" i="5"/>
  <c r="I5167" i="5" s="1"/>
  <c r="J5167" i="5" s="1"/>
  <c r="F5818" i="5"/>
  <c r="I5818" i="5" s="1"/>
  <c r="J5818" i="5" s="1"/>
  <c r="F6525" i="5"/>
  <c r="I6525" i="5" s="1"/>
  <c r="J6525" i="5" s="1"/>
  <c r="F7177" i="5"/>
  <c r="I7177" i="5" s="1"/>
  <c r="J7177" i="5" s="1"/>
  <c r="F7799" i="5"/>
  <c r="I7799" i="5" s="1"/>
  <c r="J7799" i="5" s="1"/>
  <c r="F8506" i="5"/>
  <c r="I8506" i="5" s="1"/>
  <c r="J8506" i="5" s="1"/>
  <c r="F462" i="5"/>
  <c r="I462" i="5" s="1"/>
  <c r="J462" i="5" s="1"/>
  <c r="F1259" i="5"/>
  <c r="I1259" i="5" s="1"/>
  <c r="J1259" i="5" s="1"/>
  <c r="F2149" i="5"/>
  <c r="F2926" i="5"/>
  <c r="I2926" i="5" s="1"/>
  <c r="J2926" i="5" s="1"/>
  <c r="F3771" i="5"/>
  <c r="I3771" i="5" s="1"/>
  <c r="J3771" i="5" s="1"/>
  <c r="F4507" i="5"/>
  <c r="I4507" i="5" s="1"/>
  <c r="J4507" i="5" s="1"/>
  <c r="F5239" i="5"/>
  <c r="I5239" i="5" s="1"/>
  <c r="J5239" i="5" s="1"/>
  <c r="F6034" i="5"/>
  <c r="I6034" i="5" s="1"/>
  <c r="J6034" i="5" s="1"/>
  <c r="F6768" i="5"/>
  <c r="I6768" i="5" s="1"/>
  <c r="J6768" i="5" s="1"/>
  <c r="F7469" i="5"/>
  <c r="F8264" i="5"/>
  <c r="I8264" i="5" s="1"/>
  <c r="J8264" i="5" s="1"/>
  <c r="F229" i="5"/>
  <c r="I229" i="5" s="1"/>
  <c r="J229" i="5" s="1"/>
  <c r="F1025" i="5"/>
  <c r="I1025" i="5" s="1"/>
  <c r="J1025" i="5" s="1"/>
  <c r="F1899" i="5"/>
  <c r="I1899" i="5" s="1"/>
  <c r="J1899" i="5" s="1"/>
  <c r="F2676" i="5"/>
  <c r="I2676" i="5" s="1"/>
  <c r="J2676" i="5" s="1"/>
  <c r="F3520" i="5"/>
  <c r="I3520" i="5" s="1"/>
  <c r="J3520" i="5" s="1"/>
  <c r="F4268" i="5"/>
  <c r="I4268" i="5" s="1"/>
  <c r="J4268" i="5" s="1"/>
  <c r="F5006" i="5"/>
  <c r="I5006" i="5" s="1"/>
  <c r="J5006" i="5" s="1"/>
  <c r="F5799" i="5"/>
  <c r="I5799" i="5" s="1"/>
  <c r="J5799" i="5" s="1"/>
  <c r="F6561" i="5"/>
  <c r="I6561" i="5" s="1"/>
  <c r="J6561" i="5" s="1"/>
  <c r="F7265" i="5"/>
  <c r="I7265" i="5" s="1"/>
  <c r="J7265" i="5" s="1"/>
  <c r="F8057" i="5"/>
  <c r="F39" i="5"/>
  <c r="F935" i="5"/>
  <c r="I935" i="5" s="1"/>
  <c r="J935" i="5" s="1"/>
  <c r="F1919" i="5"/>
  <c r="I1919" i="5" s="1"/>
  <c r="J1919" i="5" s="1"/>
  <c r="F2795" i="5"/>
  <c r="F3744" i="5"/>
  <c r="F4572" i="5"/>
  <c r="I4572" i="5" s="1"/>
  <c r="J4572" i="5" s="1"/>
  <c r="F5396" i="5"/>
  <c r="I5396" i="5" s="1"/>
  <c r="J5396" i="5" s="1"/>
  <c r="F6288" i="5"/>
  <c r="I6288" i="5" s="1"/>
  <c r="J6288" i="5" s="1"/>
  <c r="F7077" i="5"/>
  <c r="F7902" i="5"/>
  <c r="I7902" i="5" s="1"/>
  <c r="J7902" i="5" s="1"/>
  <c r="F9" i="5"/>
  <c r="I9" i="5" s="1"/>
  <c r="J9" i="5" s="1"/>
  <c r="F946" i="5"/>
  <c r="I946" i="5" s="1"/>
  <c r="J946" i="5" s="1"/>
  <c r="F1820" i="5"/>
  <c r="I1820" i="5" s="1"/>
  <c r="J1820" i="5" s="1"/>
  <c r="F2769" i="5"/>
  <c r="I2769" i="5" s="1"/>
  <c r="J2769" i="5" s="1"/>
  <c r="F3679" i="5"/>
  <c r="I3679" i="5" s="1"/>
  <c r="J3679" i="5" s="1"/>
  <c r="F4614" i="5"/>
  <c r="F5404" i="5"/>
  <c r="I5404" i="5" s="1"/>
  <c r="J5404" i="5" s="1"/>
  <c r="F6229" i="5"/>
  <c r="I6229" i="5" s="1"/>
  <c r="J6229" i="5" s="1"/>
  <c r="F7123" i="5"/>
  <c r="I7123" i="5" s="1"/>
  <c r="J7123" i="5" s="1"/>
  <c r="F7912" i="5"/>
  <c r="F8735" i="5"/>
  <c r="I8735" i="5" s="1"/>
  <c r="J8735" i="5" s="1"/>
  <c r="F949" i="5"/>
  <c r="I949" i="5" s="1"/>
  <c r="J949" i="5" s="1"/>
  <c r="F1858" i="5"/>
  <c r="I1858" i="5" s="1"/>
  <c r="J1858" i="5" s="1"/>
  <c r="F2696" i="5"/>
  <c r="I2696" i="5" s="1"/>
  <c r="J2696" i="5" s="1"/>
  <c r="F3646" i="5"/>
  <c r="I3646" i="5" s="1"/>
  <c r="J3646" i="5" s="1"/>
  <c r="F4512" i="5"/>
  <c r="F381" i="5"/>
  <c r="I381" i="5" s="1"/>
  <c r="J381" i="5" s="1"/>
  <c r="F1589" i="5"/>
  <c r="I1589" i="5" s="1"/>
  <c r="J1589" i="5" s="1"/>
  <c r="F2640" i="5"/>
  <c r="I2640" i="5" s="1"/>
  <c r="J2640" i="5" s="1"/>
  <c r="F3779" i="5"/>
  <c r="I3779" i="5" s="1"/>
  <c r="J3779" i="5" s="1"/>
  <c r="F4766" i="5"/>
  <c r="I4766" i="5" s="1"/>
  <c r="J4766" i="5" s="1"/>
  <c r="F5744" i="5"/>
  <c r="I5744" i="5" s="1"/>
  <c r="J5744" i="5" s="1"/>
  <c r="F6750" i="5"/>
  <c r="I6750" i="5" s="1"/>
  <c r="J6750" i="5" s="1"/>
  <c r="F7675" i="5"/>
  <c r="I7675" i="5" s="1"/>
  <c r="J7675" i="5" s="1"/>
  <c r="F8564" i="5"/>
  <c r="I8564" i="5" s="1"/>
  <c r="J8564" i="5" s="1"/>
  <c r="F897" i="5"/>
  <c r="I897" i="5" s="1"/>
  <c r="J897" i="5" s="1"/>
  <c r="F1983" i="5"/>
  <c r="I1983" i="5" s="1"/>
  <c r="J1983" i="5" s="1"/>
  <c r="F2995" i="5"/>
  <c r="I2995" i="5" s="1"/>
  <c r="J2995" i="5" s="1"/>
  <c r="F4133" i="5"/>
  <c r="I4133" i="5" s="1"/>
  <c r="J4133" i="5" s="1"/>
  <c r="F5129" i="5"/>
  <c r="I5129" i="5" s="1"/>
  <c r="J5129" i="5" s="1"/>
  <c r="F6132" i="5"/>
  <c r="I6132" i="5" s="1"/>
  <c r="J6132" i="5" s="1"/>
  <c r="F7023" i="5"/>
  <c r="I7023" i="5" s="1"/>
  <c r="J7023" i="5" s="1"/>
  <c r="F7985" i="5"/>
  <c r="F249" i="5"/>
  <c r="I249" i="5" s="1"/>
  <c r="J249" i="5" s="1"/>
  <c r="F1320" i="5"/>
  <c r="I1320" i="5" s="1"/>
  <c r="J1320" i="5" s="1"/>
  <c r="F2382" i="5"/>
  <c r="I2382" i="5" s="1"/>
  <c r="J2382" i="5" s="1"/>
  <c r="F3521" i="5"/>
  <c r="F4559" i="5"/>
  <c r="I4559" i="5" s="1"/>
  <c r="J4559" i="5" s="1"/>
  <c r="F5518" i="5"/>
  <c r="I5518" i="5" s="1"/>
  <c r="J5518" i="5" s="1"/>
  <c r="F6519" i="5"/>
  <c r="I6519" i="5" s="1"/>
  <c r="J6519" i="5" s="1"/>
  <c r="F7449" i="5"/>
  <c r="F8455" i="5"/>
  <c r="I8455" i="5" s="1"/>
  <c r="J8455" i="5" s="1"/>
  <c r="F669" i="5"/>
  <c r="I669" i="5" s="1"/>
  <c r="J669" i="5" s="1"/>
  <c r="F1771" i="5"/>
  <c r="I1771" i="5" s="1"/>
  <c r="J1771" i="5" s="1"/>
  <c r="F2912" i="5"/>
  <c r="I2912" i="5" s="1"/>
  <c r="J2912" i="5" s="1"/>
  <c r="F3918" i="5"/>
  <c r="I3918" i="5" s="1"/>
  <c r="J3918" i="5" s="1"/>
  <c r="F4933" i="5"/>
  <c r="I4933" i="5" s="1"/>
  <c r="J4933" i="5" s="1"/>
  <c r="F5940" i="5"/>
  <c r="I5940" i="5" s="1"/>
  <c r="J5940" i="5" s="1"/>
  <c r="F6871" i="5"/>
  <c r="I6871" i="5" s="1"/>
  <c r="J6871" i="5" s="1"/>
  <c r="F7759" i="5"/>
  <c r="F8764" i="5"/>
  <c r="I8764" i="5" s="1"/>
  <c r="J8764" i="5" s="1"/>
  <c r="F1097" i="5"/>
  <c r="I1097" i="5" s="1"/>
  <c r="J1097" i="5" s="1"/>
  <c r="F2129" i="5"/>
  <c r="I2129" i="5" s="1"/>
  <c r="J2129" i="5" s="1"/>
  <c r="F3265" i="5"/>
  <c r="F4316" i="5"/>
  <c r="I4316" i="5" s="1"/>
  <c r="J4316" i="5" s="1"/>
  <c r="F5409" i="5"/>
  <c r="I5409" i="5" s="1"/>
  <c r="J5409" i="5" s="1"/>
  <c r="F6294" i="5"/>
  <c r="I6294" i="5" s="1"/>
  <c r="J6294" i="5" s="1"/>
  <c r="F7220" i="5"/>
  <c r="I7220" i="5" s="1"/>
  <c r="J7220" i="5" s="1"/>
  <c r="F8227" i="5"/>
  <c r="F449" i="5"/>
  <c r="I449" i="5" s="1"/>
  <c r="J449" i="5" s="1"/>
  <c r="F2656" i="5"/>
  <c r="I2656" i="5" s="1"/>
  <c r="J2656" i="5" s="1"/>
  <c r="F3703" i="5"/>
  <c r="I3703" i="5" s="1"/>
  <c r="J3703" i="5" s="1"/>
  <c r="F4694" i="5"/>
  <c r="I4694" i="5" s="1"/>
  <c r="J4694" i="5" s="1"/>
  <c r="F5719" i="5"/>
  <c r="I5719" i="5" s="1"/>
  <c r="J5719" i="5" s="1"/>
  <c r="F6646" i="5"/>
  <c r="I6646" i="5" s="1"/>
  <c r="J6646" i="5" s="1"/>
  <c r="F7648" i="5"/>
  <c r="I7648" i="5" s="1"/>
  <c r="J7648" i="5" s="1"/>
  <c r="F8539" i="5"/>
  <c r="I8539" i="5" s="1"/>
  <c r="J8539" i="5" s="1"/>
  <c r="F7807" i="5"/>
  <c r="I7807" i="5" s="1"/>
  <c r="J7807" i="5" s="1"/>
  <c r="F6301" i="5"/>
  <c r="I6301" i="5" s="1"/>
  <c r="J6301" i="5" s="1"/>
  <c r="F4957" i="5"/>
  <c r="I4957" i="5" s="1"/>
  <c r="J4957" i="5" s="1"/>
  <c r="F3416" i="5"/>
  <c r="I3416" i="5" s="1"/>
  <c r="J3416" i="5" s="1"/>
  <c r="F1650" i="5"/>
  <c r="I1650" i="5" s="1"/>
  <c r="J1650" i="5" s="1"/>
  <c r="F5881" i="5"/>
  <c r="I5881" i="5" s="1"/>
  <c r="J5881" i="5" s="1"/>
  <c r="F4510" i="5"/>
  <c r="I4510" i="5" s="1"/>
  <c r="J4510" i="5" s="1"/>
  <c r="F2813" i="5"/>
  <c r="I2813" i="5" s="1"/>
  <c r="J2813" i="5" s="1"/>
  <c r="F1216" i="5"/>
  <c r="I1216" i="5" s="1"/>
  <c r="J1216" i="5" s="1"/>
  <c r="F8303" i="5"/>
  <c r="F6967" i="5"/>
  <c r="I6967" i="5" s="1"/>
  <c r="J6967" i="5" s="1"/>
  <c r="F5579" i="5"/>
  <c r="I5579" i="5" s="1"/>
  <c r="J5579" i="5" s="1"/>
  <c r="F3985" i="5"/>
  <c r="F2476" i="5"/>
  <c r="I2476" i="5" s="1"/>
  <c r="J2476" i="5" s="1"/>
  <c r="F860" i="5"/>
  <c r="I860" i="5" s="1"/>
  <c r="J860" i="5" s="1"/>
  <c r="F146" i="5"/>
  <c r="I146" i="5" s="1"/>
  <c r="J146" i="5" s="1"/>
  <c r="F8595" i="5"/>
  <c r="I8595" i="5" s="1"/>
  <c r="J8595" i="5" s="1"/>
  <c r="F4673" i="5"/>
  <c r="I4673" i="5" s="1"/>
  <c r="J4673" i="5" s="1"/>
  <c r="F7734" i="5"/>
  <c r="I7734" i="5" s="1"/>
  <c r="J7734" i="5" s="1"/>
  <c r="F3642" i="5"/>
  <c r="I3642" i="5" s="1"/>
  <c r="J3642" i="5" s="1"/>
  <c r="F3064" i="5"/>
  <c r="F5456" i="5"/>
  <c r="F865" i="5"/>
  <c r="I865" i="5" s="1"/>
  <c r="J865" i="5" s="1"/>
  <c r="F3405" i="5"/>
  <c r="I3405" i="5" s="1"/>
  <c r="J3405" i="5" s="1"/>
  <c r="F7666" i="5"/>
  <c r="F1210" i="5"/>
  <c r="I1210" i="5" s="1"/>
  <c r="J1210" i="5" s="1"/>
  <c r="F5467" i="5"/>
  <c r="I5467" i="5" s="1"/>
  <c r="J5467" i="5" s="1"/>
  <c r="F7321" i="5"/>
  <c r="I7321" i="5" s="1"/>
  <c r="J7321" i="5" s="1"/>
  <c r="F6396" i="5"/>
  <c r="F1385" i="5"/>
  <c r="I1385" i="5" s="1"/>
  <c r="J1385" i="5" s="1"/>
  <c r="F3362" i="5"/>
  <c r="I3362" i="5" s="1"/>
  <c r="J3362" i="5" s="1"/>
  <c r="F5424" i="5"/>
  <c r="F973" i="5"/>
  <c r="I973" i="5" s="1"/>
  <c r="J973" i="5" s="1"/>
  <c r="F4428" i="5"/>
  <c r="I4428" i="5" s="1"/>
  <c r="J4428" i="5" s="1"/>
  <c r="F3419" i="5"/>
  <c r="I3419" i="5" s="1"/>
  <c r="J3419" i="5" s="1"/>
  <c r="F45" i="5"/>
  <c r="F7813" i="5"/>
  <c r="I7813" i="5" s="1"/>
  <c r="J7813" i="5" s="1"/>
  <c r="F827" i="5"/>
  <c r="I827" i="5" s="1"/>
  <c r="J827" i="5" s="1"/>
  <c r="F8660" i="5"/>
  <c r="F5723" i="5"/>
  <c r="I5723" i="5" s="1"/>
  <c r="J5723" i="5" s="1"/>
  <c r="F6550" i="5"/>
  <c r="F1055" i="5"/>
  <c r="I1055" i="5" s="1"/>
  <c r="J1055" i="5" s="1"/>
  <c r="F512" i="5"/>
  <c r="F1448" i="5"/>
  <c r="I1448" i="5" s="1"/>
  <c r="J1448" i="5" s="1"/>
  <c r="F2384" i="5"/>
  <c r="I2384" i="5" s="1"/>
  <c r="J2384" i="5" s="1"/>
  <c r="F3824" i="5"/>
  <c r="F5210" i="5"/>
  <c r="I5210" i="5" s="1"/>
  <c r="J5210" i="5" s="1"/>
  <c r="F6596" i="5"/>
  <c r="I6596" i="5" s="1"/>
  <c r="J6596" i="5" s="1"/>
  <c r="F7550" i="5"/>
  <c r="F8504" i="5"/>
  <c r="I8504" i="5" s="1"/>
  <c r="J8504" i="5" s="1"/>
  <c r="F646" i="5"/>
  <c r="I646" i="5" s="1"/>
  <c r="J646" i="5" s="1"/>
  <c r="F2032" i="5"/>
  <c r="I2032" i="5" s="1"/>
  <c r="J2032" i="5" s="1"/>
  <c r="F3004" i="5"/>
  <c r="I3004" i="5" s="1"/>
  <c r="J3004" i="5" s="1"/>
  <c r="F11" i="5"/>
  <c r="F1611" i="5"/>
  <c r="I1611" i="5" s="1"/>
  <c r="J1611" i="5" s="1"/>
  <c r="F2643" i="5"/>
  <c r="I2643" i="5" s="1"/>
  <c r="J2643" i="5" s="1"/>
  <c r="F3615" i="5"/>
  <c r="I3615" i="5" s="1"/>
  <c r="J3615" i="5" s="1"/>
  <c r="F4612" i="5"/>
  <c r="I4612" i="5" s="1"/>
  <c r="J4612" i="5" s="1"/>
  <c r="F5546" i="5"/>
  <c r="F6442" i="5"/>
  <c r="F7395" i="5"/>
  <c r="I7395" i="5" s="1"/>
  <c r="J7395" i="5" s="1"/>
  <c r="F8329" i="5"/>
  <c r="I8329" i="5" s="1"/>
  <c r="J8329" i="5" s="1"/>
  <c r="F526" i="5"/>
  <c r="I526" i="5" s="1"/>
  <c r="J526" i="5" s="1"/>
  <c r="F1478" i="5"/>
  <c r="I1478" i="5" s="1"/>
  <c r="J1478" i="5" s="1"/>
  <c r="F2490" i="5"/>
  <c r="I2490" i="5" s="1"/>
  <c r="J2490" i="5" s="1"/>
  <c r="F3503" i="5"/>
  <c r="I3503" i="5" s="1"/>
  <c r="J3503" i="5" s="1"/>
  <c r="F4506" i="5"/>
  <c r="I4506" i="5" s="1"/>
  <c r="J4506" i="5" s="1"/>
  <c r="F5402" i="5"/>
  <c r="I5402" i="5" s="1"/>
  <c r="J5402" i="5" s="1"/>
  <c r="F6336" i="5"/>
  <c r="I6336" i="5" s="1"/>
  <c r="J6336" i="5" s="1"/>
  <c r="F7289" i="5"/>
  <c r="I7289" i="5" s="1"/>
  <c r="J7289" i="5" s="1"/>
  <c r="F8680" i="5"/>
  <c r="I8680" i="5" s="1"/>
  <c r="J8680" i="5" s="1"/>
  <c r="F1531" i="5"/>
  <c r="I1531" i="5" s="1"/>
  <c r="J1531" i="5" s="1"/>
  <c r="F2692" i="5"/>
  <c r="I2692" i="5" s="1"/>
  <c r="J2692" i="5" s="1"/>
  <c r="F3763" i="5"/>
  <c r="I3763" i="5" s="1"/>
  <c r="J3763" i="5" s="1"/>
  <c r="F4871" i="5"/>
  <c r="I4871" i="5" s="1"/>
  <c r="J4871" i="5" s="1"/>
  <c r="F5921" i="5"/>
  <c r="I5921" i="5" s="1"/>
  <c r="J5921" i="5" s="1"/>
  <c r="F6929" i="5"/>
  <c r="I6929" i="5" s="1"/>
  <c r="J6929" i="5" s="1"/>
  <c r="F8001" i="5"/>
  <c r="I8001" i="5" s="1"/>
  <c r="J8001" i="5" s="1"/>
  <c r="F284" i="5"/>
  <c r="I284" i="5" s="1"/>
  <c r="J284" i="5" s="1"/>
  <c r="F1423" i="5"/>
  <c r="I1423" i="5" s="1"/>
  <c r="J1423" i="5" s="1"/>
  <c r="F994" i="5"/>
  <c r="F2155" i="5"/>
  <c r="I2155" i="5" s="1"/>
  <c r="J2155" i="5" s="1"/>
  <c r="F3272" i="5"/>
  <c r="I3272" i="5" s="1"/>
  <c r="J3272" i="5" s="1"/>
  <c r="F4408" i="5"/>
  <c r="F5416" i="5"/>
  <c r="I5416" i="5" s="1"/>
  <c r="J5416" i="5" s="1"/>
  <c r="F6466" i="5"/>
  <c r="I6466" i="5" s="1"/>
  <c r="J6466" i="5" s="1"/>
  <c r="F7539" i="5"/>
  <c r="F8053" i="5"/>
  <c r="I8053" i="5" s="1"/>
  <c r="J8053" i="5" s="1"/>
  <c r="F406" i="5"/>
  <c r="I406" i="5" s="1"/>
  <c r="J406" i="5" s="1"/>
  <c r="F1678" i="5"/>
  <c r="I1678" i="5" s="1"/>
  <c r="J1678" i="5" s="1"/>
  <c r="F2984" i="5"/>
  <c r="I2984" i="5" s="1"/>
  <c r="J2984" i="5" s="1"/>
  <c r="F3651" i="5"/>
  <c r="I3651" i="5" s="1"/>
  <c r="J3651" i="5" s="1"/>
  <c r="F4826" i="5"/>
  <c r="I4826" i="5" s="1"/>
  <c r="J4826" i="5" s="1"/>
  <c r="F6033" i="5"/>
  <c r="I6033" i="5" s="1"/>
  <c r="J6033" i="5" s="1"/>
  <c r="F7215" i="5"/>
  <c r="F7793" i="5"/>
  <c r="F221" i="5"/>
  <c r="I221" i="5" s="1"/>
  <c r="J221" i="5" s="1"/>
  <c r="F877" i="5"/>
  <c r="I877" i="5" s="1"/>
  <c r="J877" i="5" s="1"/>
  <c r="F2172" i="5"/>
  <c r="I2172" i="5" s="1"/>
  <c r="J2172" i="5" s="1"/>
  <c r="F3452" i="5"/>
  <c r="I3452" i="5" s="1"/>
  <c r="J3452" i="5" s="1"/>
  <c r="F4664" i="5"/>
  <c r="F5292" i="5"/>
  <c r="I5292" i="5" s="1"/>
  <c r="J5292" i="5" s="1"/>
  <c r="F6426" i="5"/>
  <c r="F7631" i="5"/>
  <c r="F43" i="5"/>
  <c r="I43" i="5" s="1"/>
  <c r="J43" i="5" s="1"/>
  <c r="F781" i="5"/>
  <c r="I781" i="5" s="1"/>
  <c r="J781" i="5" s="1"/>
  <c r="F2239" i="5"/>
  <c r="I2239" i="5" s="1"/>
  <c r="J2239" i="5" s="1"/>
  <c r="F3681" i="5"/>
  <c r="I3681" i="5" s="1"/>
  <c r="J3681" i="5" s="1"/>
  <c r="F4997" i="5"/>
  <c r="I4997" i="5" s="1"/>
  <c r="J4997" i="5" s="1"/>
  <c r="F6382" i="5"/>
  <c r="I6382" i="5" s="1"/>
  <c r="J6382" i="5" s="1"/>
  <c r="F7086" i="5"/>
  <c r="F8362" i="5"/>
  <c r="I8362" i="5" s="1"/>
  <c r="J8362" i="5" s="1"/>
  <c r="F1037" i="5"/>
  <c r="I1037" i="5" s="1"/>
  <c r="J1037" i="5" s="1"/>
  <c r="F1757" i="5"/>
  <c r="I1757" i="5" s="1"/>
  <c r="J1757" i="5" s="1"/>
  <c r="F3200" i="5"/>
  <c r="I3200" i="5" s="1"/>
  <c r="J3200" i="5" s="1"/>
  <c r="F4597" i="5"/>
  <c r="I4597" i="5" s="1"/>
  <c r="J4597" i="5" s="1"/>
  <c r="F5249" i="5"/>
  <c r="I5249" i="5" s="1"/>
  <c r="J5249" i="5" s="1"/>
  <c r="F6579" i="5"/>
  <c r="I6579" i="5" s="1"/>
  <c r="J6579" i="5" s="1"/>
  <c r="F7934" i="5"/>
  <c r="I7934" i="5" s="1"/>
  <c r="J7934" i="5" s="1"/>
  <c r="F564" i="5"/>
  <c r="I564" i="5" s="1"/>
  <c r="J564" i="5" s="1"/>
  <c r="F2245" i="5"/>
  <c r="I2245" i="5" s="1"/>
  <c r="J2245" i="5" s="1"/>
  <c r="F3836" i="5"/>
  <c r="I3836" i="5" s="1"/>
  <c r="J3836" i="5" s="1"/>
  <c r="F5302" i="5"/>
  <c r="I5302" i="5" s="1"/>
  <c r="J5302" i="5" s="1"/>
  <c r="F6827" i="5"/>
  <c r="I6827" i="5" s="1"/>
  <c r="J6827" i="5" s="1"/>
  <c r="F8323" i="5"/>
  <c r="F1200" i="5"/>
  <c r="I1200" i="5" s="1"/>
  <c r="J1200" i="5" s="1"/>
  <c r="F2742" i="5"/>
  <c r="I2742" i="5" s="1"/>
  <c r="J2742" i="5" s="1"/>
  <c r="F4362" i="5"/>
  <c r="I4362" i="5" s="1"/>
  <c r="J4362" i="5" s="1"/>
  <c r="F5890" i="5"/>
  <c r="I5890" i="5" s="1"/>
  <c r="J5890" i="5" s="1"/>
  <c r="F6623" i="5"/>
  <c r="I6623" i="5" s="1"/>
  <c r="J6623" i="5" s="1"/>
  <c r="F8120" i="5"/>
  <c r="I8120" i="5" s="1"/>
  <c r="J8120" i="5" s="1"/>
  <c r="F1133" i="5"/>
  <c r="I1133" i="5" s="1"/>
  <c r="J1133" i="5" s="1"/>
  <c r="F2868" i="5"/>
  <c r="F4674" i="5"/>
  <c r="I4674" i="5" s="1"/>
  <c r="J4674" i="5" s="1"/>
  <c r="F5465" i="5"/>
  <c r="F7181" i="5"/>
  <c r="I7181" i="5" s="1"/>
  <c r="J7181" i="5" s="1"/>
  <c r="F90" i="5"/>
  <c r="I90" i="5" s="1"/>
  <c r="J90" i="5" s="1"/>
  <c r="F2039" i="5"/>
  <c r="I2039" i="5" s="1"/>
  <c r="J2039" i="5" s="1"/>
  <c r="F2879" i="5"/>
  <c r="I2879" i="5" s="1"/>
  <c r="J2879" i="5" s="1"/>
  <c r="F4683" i="5"/>
  <c r="I4683" i="5" s="1"/>
  <c r="J4683" i="5" s="1"/>
  <c r="F5506" i="5"/>
  <c r="I5506" i="5" s="1"/>
  <c r="J5506" i="5" s="1"/>
  <c r="F7188" i="5"/>
  <c r="I7188" i="5" s="1"/>
  <c r="J7188" i="5" s="1"/>
  <c r="F8014" i="5"/>
  <c r="I8014" i="5" s="1"/>
  <c r="J8014" i="5" s="1"/>
  <c r="F1026" i="5"/>
  <c r="I1026" i="5" s="1"/>
  <c r="J1026" i="5" s="1"/>
  <c r="F1932" i="5"/>
  <c r="I1932" i="5" s="1"/>
  <c r="J1932" i="5" s="1"/>
  <c r="F2880" i="5"/>
  <c r="I2880" i="5" s="1"/>
  <c r="J2880" i="5" s="1"/>
  <c r="F4582" i="5"/>
  <c r="F615" i="5"/>
  <c r="I615" i="5" s="1"/>
  <c r="J615" i="5" s="1"/>
  <c r="F2727" i="5"/>
  <c r="I2727" i="5" s="1"/>
  <c r="J2727" i="5" s="1"/>
  <c r="F3913" i="5"/>
  <c r="I3913" i="5" s="1"/>
  <c r="J3913" i="5" s="1"/>
  <c r="F4929" i="5"/>
  <c r="F6825" i="5"/>
  <c r="F7755" i="5"/>
  <c r="I7755" i="5" s="1"/>
  <c r="J7755" i="5" s="1"/>
  <c r="F995" i="5"/>
  <c r="I995" i="5" s="1"/>
  <c r="J995" i="5" s="1"/>
  <c r="F2073" i="5"/>
  <c r="I2073" i="5" s="1"/>
  <c r="J2073" i="5" s="1"/>
  <c r="F4219" i="5"/>
  <c r="I4219" i="5" s="1"/>
  <c r="J4219" i="5" s="1"/>
  <c r="F5205" i="5"/>
  <c r="I5205" i="5" s="1"/>
  <c r="J5205" i="5" s="1"/>
  <c r="F7178" i="5"/>
  <c r="I7178" i="5" s="1"/>
  <c r="J7178" i="5" s="1"/>
  <c r="F8064" i="5"/>
  <c r="F1461" i="5"/>
  <c r="I1461" i="5" s="1"/>
  <c r="J1461" i="5" s="1"/>
  <c r="F2468" i="5"/>
  <c r="I2468" i="5" s="1"/>
  <c r="J2468" i="5" s="1"/>
  <c r="F4685" i="5"/>
  <c r="I4685" i="5" s="1"/>
  <c r="J4685" i="5" s="1"/>
  <c r="F5711" i="5"/>
  <c r="I5711" i="5" s="1"/>
  <c r="J5711" i="5" s="1"/>
  <c r="F7524" i="5"/>
  <c r="I7524" i="5" s="1"/>
  <c r="J7524" i="5" s="1"/>
  <c r="F8531" i="5"/>
  <c r="F1861" i="5"/>
  <c r="I1861" i="5" s="1"/>
  <c r="J1861" i="5" s="1"/>
  <c r="F3001" i="5"/>
  <c r="I3001" i="5" s="1"/>
  <c r="J3001" i="5" s="1"/>
  <c r="F5015" i="5"/>
  <c r="F6021" i="5"/>
  <c r="I6021" i="5" s="1"/>
  <c r="J6021" i="5" s="1"/>
  <c r="F7952" i="5"/>
  <c r="I7952" i="5" s="1"/>
  <c r="J7952" i="5" s="1"/>
  <c r="F67" i="5"/>
  <c r="I67" i="5" s="1"/>
  <c r="J67" i="5" s="1"/>
  <c r="F2346" i="5"/>
  <c r="F3440" i="5"/>
  <c r="I3440" i="5" s="1"/>
  <c r="J3440" i="5" s="1"/>
  <c r="F4445" i="5"/>
  <c r="I4445" i="5" s="1"/>
  <c r="J4445" i="5" s="1"/>
  <c r="F6411" i="5"/>
  <c r="I6411" i="5" s="1"/>
  <c r="J6411" i="5" s="1"/>
  <c r="F7301" i="5"/>
  <c r="F8304" i="5"/>
  <c r="I8304" i="5" s="1"/>
  <c r="J8304" i="5" s="1"/>
  <c r="F1734" i="5"/>
  <c r="F2746" i="5"/>
  <c r="I2746" i="5" s="1"/>
  <c r="J2746" i="5" s="1"/>
  <c r="F3794" i="5"/>
  <c r="F5796" i="5"/>
  <c r="F6723" i="5"/>
  <c r="I6723" i="5" s="1"/>
  <c r="J6723" i="5" s="1"/>
  <c r="F7726" i="5"/>
  <c r="I7726" i="5" s="1"/>
  <c r="J7726" i="5" s="1"/>
  <c r="F7690" i="5"/>
  <c r="I7690" i="5" s="1"/>
  <c r="J7690" i="5" s="1"/>
  <c r="F6181" i="5"/>
  <c r="F4711" i="5"/>
  <c r="I4711" i="5" s="1"/>
  <c r="J4711" i="5" s="1"/>
  <c r="F1521" i="5"/>
  <c r="I1521" i="5" s="1"/>
  <c r="J1521" i="5" s="1"/>
  <c r="F4199" i="5"/>
  <c r="I4199" i="5" s="1"/>
  <c r="J4199" i="5" s="1"/>
  <c r="F2682" i="5"/>
  <c r="I2682" i="5" s="1"/>
  <c r="J2682" i="5" s="1"/>
  <c r="F8189" i="5"/>
  <c r="F6795" i="5"/>
  <c r="I6795" i="5" s="1"/>
  <c r="J6795" i="5" s="1"/>
  <c r="F3851" i="5"/>
  <c r="I3851" i="5" s="1"/>
  <c r="J3851" i="5" s="1"/>
  <c r="F723" i="5"/>
  <c r="I723" i="5" s="1"/>
  <c r="J723" i="5" s="1"/>
  <c r="F5" i="5"/>
  <c r="I5" i="5" s="1"/>
  <c r="J5" i="5" s="1"/>
  <c r="F7750" i="5"/>
  <c r="F8510" i="5"/>
  <c r="I8510" i="5" s="1"/>
  <c r="J8510" i="5" s="1"/>
  <c r="F4469" i="5"/>
  <c r="I4469" i="5" s="1"/>
  <c r="J4469" i="5" s="1"/>
  <c r="F7350" i="5"/>
  <c r="I7350" i="5" s="1"/>
  <c r="J7350" i="5" s="1"/>
  <c r="F3192" i="5"/>
  <c r="F8007" i="5"/>
  <c r="F1008" i="5"/>
  <c r="F3461" i="5"/>
  <c r="I3461" i="5" s="1"/>
  <c r="J3461" i="5" s="1"/>
  <c r="F7729" i="5"/>
  <c r="I7729" i="5" s="1"/>
  <c r="J7729" i="5" s="1"/>
  <c r="F1568" i="5"/>
  <c r="I1568" i="5" s="1"/>
  <c r="J1568" i="5" s="1"/>
  <c r="F5582" i="5"/>
  <c r="F7381" i="5"/>
  <c r="I7381" i="5" s="1"/>
  <c r="J7381" i="5" s="1"/>
  <c r="F8134" i="5"/>
  <c r="I8134" i="5" s="1"/>
  <c r="J8134" i="5" s="1"/>
  <c r="F1446" i="5"/>
  <c r="I1446" i="5" s="1"/>
  <c r="J1446" i="5" s="1"/>
  <c r="F5490" i="5"/>
  <c r="I5490" i="5" s="1"/>
  <c r="J5490" i="5" s="1"/>
  <c r="F7459" i="5"/>
  <c r="I7459" i="5" s="1"/>
  <c r="J7459" i="5" s="1"/>
  <c r="F75" i="5"/>
  <c r="I75" i="5" s="1"/>
  <c r="J75" i="5" s="1"/>
  <c r="F6772" i="5"/>
  <c r="I6772" i="5" s="1"/>
  <c r="J6772" i="5" s="1"/>
  <c r="F4423" i="5"/>
  <c r="I4423" i="5" s="1"/>
  <c r="J4423" i="5" s="1"/>
  <c r="F691" i="5"/>
  <c r="I691" i="5" s="1"/>
  <c r="J691" i="5" s="1"/>
  <c r="F5617" i="5"/>
  <c r="I5617" i="5" s="1"/>
  <c r="J5617" i="5" s="1"/>
  <c r="F2154" i="5"/>
  <c r="I2154" i="5" s="1"/>
  <c r="J2154" i="5" s="1"/>
  <c r="F8697" i="5"/>
  <c r="I8697" i="5" s="1"/>
  <c r="J8697" i="5" s="1"/>
  <c r="F5082" i="5"/>
  <c r="I5082" i="5" s="1"/>
  <c r="J5082" i="5" s="1"/>
  <c r="F471" i="5"/>
  <c r="I471" i="5" s="1"/>
  <c r="J471" i="5" s="1"/>
  <c r="F7821" i="5"/>
  <c r="I7821" i="5" s="1"/>
  <c r="J7821" i="5" s="1"/>
  <c r="F3767" i="5"/>
  <c r="I3767" i="5" s="1"/>
  <c r="J3767" i="5" s="1"/>
  <c r="F2929" i="5"/>
  <c r="I2929" i="5" s="1"/>
  <c r="J2929" i="5" s="1"/>
  <c r="F5392" i="5"/>
  <c r="F7482" i="5"/>
  <c r="I7482" i="5" s="1"/>
  <c r="J7482" i="5" s="1"/>
  <c r="F791" i="5"/>
  <c r="I791" i="5" s="1"/>
  <c r="J791" i="5" s="1"/>
  <c r="F3331" i="5"/>
  <c r="I3331" i="5" s="1"/>
  <c r="J3331" i="5" s="1"/>
  <c r="F5580" i="5"/>
  <c r="F7614" i="5"/>
  <c r="F1148" i="5"/>
  <c r="I1148" i="5" s="1"/>
  <c r="J1148" i="5" s="1"/>
  <c r="F3466" i="5"/>
  <c r="I3466" i="5" s="1"/>
  <c r="J3466" i="5" s="1"/>
  <c r="F5348" i="5"/>
  <c r="F7268" i="5"/>
  <c r="I7268" i="5" s="1"/>
  <c r="J7268" i="5" s="1"/>
  <c r="F6343" i="5"/>
  <c r="F8021" i="5"/>
  <c r="I8021" i="5" s="1"/>
  <c r="J8021" i="5" s="1"/>
  <c r="F1107" i="5"/>
  <c r="F3289" i="5"/>
  <c r="F5312" i="5"/>
  <c r="F7344" i="5"/>
  <c r="F747" i="5"/>
  <c r="I747" i="5" s="1"/>
  <c r="J747" i="5" s="1"/>
  <c r="F4237" i="5"/>
  <c r="I4237" i="5" s="1"/>
  <c r="J4237" i="5" s="1"/>
  <c r="F7055" i="5"/>
  <c r="F3877" i="5"/>
  <c r="I3877" i="5" s="1"/>
  <c r="J3877" i="5" s="1"/>
  <c r="F180" i="5"/>
  <c r="I180" i="5" s="1"/>
  <c r="J180" i="5" s="1"/>
  <c r="F7900" i="5"/>
  <c r="F4660" i="5"/>
  <c r="F1331" i="5"/>
  <c r="I1331" i="5" s="1"/>
  <c r="J1331" i="5" s="1"/>
  <c r="F5805" i="5"/>
  <c r="I5805" i="5" s="1"/>
  <c r="J5805" i="5" s="1"/>
  <c r="F2494" i="5"/>
  <c r="F6657" i="5"/>
  <c r="I6657" i="5" s="1"/>
  <c r="J6657" i="5" s="1"/>
  <c r="F4298" i="5"/>
  <c r="I4298" i="5" s="1"/>
  <c r="J4298" i="5" s="1"/>
  <c r="F1187" i="5"/>
  <c r="I1187" i="5" s="1"/>
  <c r="J1187" i="5" s="1"/>
  <c r="F26" i="5"/>
  <c r="I26" i="5" s="1"/>
  <c r="J26" i="5" s="1"/>
  <c r="F476" i="5"/>
  <c r="I476" i="5" s="1"/>
  <c r="J476" i="5" s="1"/>
  <c r="F980" i="5"/>
  <c r="I980" i="5" s="1"/>
  <c r="J980" i="5" s="1"/>
  <c r="F1430" i="5"/>
  <c r="I1430" i="5" s="1"/>
  <c r="J1430" i="5" s="1"/>
  <c r="F1916" i="5"/>
  <c r="I1916" i="5" s="1"/>
  <c r="J1916" i="5" s="1"/>
  <c r="F2366" i="5"/>
  <c r="I2366" i="5" s="1"/>
  <c r="J2366" i="5" s="1"/>
  <c r="F2852" i="5"/>
  <c r="F3284" i="5"/>
  <c r="I3284" i="5" s="1"/>
  <c r="J3284" i="5" s="1"/>
  <c r="F3752" i="5"/>
  <c r="I3752" i="5" s="1"/>
  <c r="J3752" i="5" s="1"/>
  <c r="F4238" i="5"/>
  <c r="I4238" i="5" s="1"/>
  <c r="J4238" i="5" s="1"/>
  <c r="F4706" i="5"/>
  <c r="I4706" i="5" s="1"/>
  <c r="J4706" i="5" s="1"/>
  <c r="F5192" i="5"/>
  <c r="I5192" i="5" s="1"/>
  <c r="J5192" i="5" s="1"/>
  <c r="F5642" i="5"/>
  <c r="I5642" i="5" s="1"/>
  <c r="J5642" i="5" s="1"/>
  <c r="F6128" i="5"/>
  <c r="I6128" i="5" s="1"/>
  <c r="J6128" i="5" s="1"/>
  <c r="F6578" i="5"/>
  <c r="I6578" i="5" s="1"/>
  <c r="J6578" i="5" s="1"/>
  <c r="F7064" i="5"/>
  <c r="I7064" i="5" s="1"/>
  <c r="J7064" i="5" s="1"/>
  <c r="F7532" i="5"/>
  <c r="F7964" i="5"/>
  <c r="I7964" i="5" s="1"/>
  <c r="J7964" i="5" s="1"/>
  <c r="F8468" i="5"/>
  <c r="I8468" i="5" s="1"/>
  <c r="J8468" i="5" s="1"/>
  <c r="F142" i="5"/>
  <c r="I142" i="5" s="1"/>
  <c r="J142" i="5" s="1"/>
  <c r="F628" i="5"/>
  <c r="F1078" i="5"/>
  <c r="I1078" i="5" s="1"/>
  <c r="J1078" i="5" s="1"/>
  <c r="F1564" i="5"/>
  <c r="I1564" i="5" s="1"/>
  <c r="J1564" i="5" s="1"/>
  <c r="F2014" i="5"/>
  <c r="I2014" i="5" s="1"/>
  <c r="J2014" i="5" s="1"/>
  <c r="F2518" i="5"/>
  <c r="I2518" i="5" s="1"/>
  <c r="J2518" i="5" s="1"/>
  <c r="F2968" i="5"/>
  <c r="I2968" i="5" s="1"/>
  <c r="J2968" i="5" s="1"/>
  <c r="F3472" i="5"/>
  <c r="I3472" i="5" s="1"/>
  <c r="J3472" i="5" s="1"/>
  <c r="F3904" i="5"/>
  <c r="I3904" i="5" s="1"/>
  <c r="J3904" i="5" s="1"/>
  <c r="F4354" i="5"/>
  <c r="I4354" i="5" s="1"/>
  <c r="J4354" i="5" s="1"/>
  <c r="F537" i="5"/>
  <c r="I537" i="5" s="1"/>
  <c r="J537" i="5" s="1"/>
  <c r="F1044" i="5"/>
  <c r="I1044" i="5" s="1"/>
  <c r="J1044" i="5" s="1"/>
  <c r="F1590" i="5"/>
  <c r="I1590" i="5" s="1"/>
  <c r="J1590" i="5" s="1"/>
  <c r="F2097" i="5"/>
  <c r="F2562" i="5"/>
  <c r="I2562" i="5" s="1"/>
  <c r="J2562" i="5" s="1"/>
  <c r="F3089" i="5"/>
  <c r="I3089" i="5" s="1"/>
  <c r="J3089" i="5" s="1"/>
  <c r="F3575" i="5"/>
  <c r="I3575" i="5" s="1"/>
  <c r="J3575" i="5" s="1"/>
  <c r="F4122" i="5"/>
  <c r="I4122" i="5" s="1"/>
  <c r="J4122" i="5" s="1"/>
  <c r="F4574" i="5"/>
  <c r="I4574" i="5" s="1"/>
  <c r="J4574" i="5" s="1"/>
  <c r="F5032" i="5"/>
  <c r="I5032" i="5" s="1"/>
  <c r="J5032" i="5" s="1"/>
  <c r="F5527" i="5"/>
  <c r="I5527" i="5" s="1"/>
  <c r="J5527" i="5" s="1"/>
  <c r="F5985" i="5"/>
  <c r="I5985" i="5" s="1"/>
  <c r="J5985" i="5" s="1"/>
  <c r="F6423" i="5"/>
  <c r="I6423" i="5" s="1"/>
  <c r="J6423" i="5" s="1"/>
  <c r="F6918" i="5"/>
  <c r="I6918" i="5" s="1"/>
  <c r="J6918" i="5" s="1"/>
  <c r="F7376" i="5"/>
  <c r="I7376" i="5" s="1"/>
  <c r="J7376" i="5" s="1"/>
  <c r="F7814" i="5"/>
  <c r="I7814" i="5" s="1"/>
  <c r="J7814" i="5" s="1"/>
  <c r="F8310" i="5"/>
  <c r="I8310" i="5" s="1"/>
  <c r="J8310" i="5" s="1"/>
  <c r="F8767" i="5"/>
  <c r="I8767" i="5" s="1"/>
  <c r="J8767" i="5" s="1"/>
  <c r="F506" i="5"/>
  <c r="I506" i="5" s="1"/>
  <c r="J506" i="5" s="1"/>
  <c r="F972" i="5"/>
  <c r="I972" i="5" s="1"/>
  <c r="J972" i="5" s="1"/>
  <c r="F1458" i="5"/>
  <c r="I1458" i="5" s="1"/>
  <c r="J1458" i="5" s="1"/>
  <c r="F1984" i="5"/>
  <c r="I1984" i="5" s="1"/>
  <c r="J1984" i="5" s="1"/>
  <c r="F2450" i="5"/>
  <c r="I2450" i="5" s="1"/>
  <c r="J2450" i="5" s="1"/>
  <c r="F2936" i="5"/>
  <c r="F3483" i="5"/>
  <c r="I3483" i="5" s="1"/>
  <c r="J3483" i="5" s="1"/>
  <c r="F3969" i="5"/>
  <c r="I3969" i="5" s="1"/>
  <c r="J3969" i="5" s="1"/>
  <c r="F4430" i="5"/>
  <c r="I4430" i="5" s="1"/>
  <c r="J4430" i="5" s="1"/>
  <c r="F4926" i="5"/>
  <c r="I4926" i="5" s="1"/>
  <c r="J4926" i="5" s="1"/>
  <c r="F5383" i="5"/>
  <c r="I5383" i="5" s="1"/>
  <c r="J5383" i="5" s="1"/>
  <c r="F5879" i="5"/>
  <c r="I5879" i="5" s="1"/>
  <c r="J5879" i="5" s="1"/>
  <c r="F6317" i="5"/>
  <c r="I6317" i="5" s="1"/>
  <c r="J6317" i="5" s="1"/>
  <c r="F6774" i="5"/>
  <c r="F7270" i="5"/>
  <c r="F7708" i="5"/>
  <c r="F8166" i="5"/>
  <c r="F8661" i="5"/>
  <c r="I8661" i="5" s="1"/>
  <c r="J8661" i="5" s="1"/>
  <c r="F391" i="5"/>
  <c r="I391" i="5" s="1"/>
  <c r="J391" i="5" s="1"/>
  <c r="F915" i="5"/>
  <c r="F1507" i="5"/>
  <c r="I1507" i="5" s="1"/>
  <c r="J1507" i="5" s="1"/>
  <c r="F2054" i="5"/>
  <c r="I2054" i="5" s="1"/>
  <c r="J2054" i="5" s="1"/>
  <c r="F2578" i="5"/>
  <c r="I2578" i="5" s="1"/>
  <c r="J2578" i="5" s="1"/>
  <c r="F3193" i="5"/>
  <c r="I3193" i="5" s="1"/>
  <c r="J3193" i="5" s="1"/>
  <c r="F3740" i="5"/>
  <c r="I3740" i="5" s="1"/>
  <c r="J3740" i="5" s="1"/>
  <c r="F4332" i="5"/>
  <c r="I4332" i="5" s="1"/>
  <c r="J4332" i="5" s="1"/>
  <c r="F4827" i="5"/>
  <c r="I4827" i="5" s="1"/>
  <c r="J4827" i="5" s="1"/>
  <c r="F5342" i="5"/>
  <c r="I5342" i="5" s="1"/>
  <c r="J5342" i="5" s="1"/>
  <c r="F5900" i="5"/>
  <c r="I5900" i="5" s="1"/>
  <c r="J5900" i="5" s="1"/>
  <c r="F6414" i="5"/>
  <c r="I6414" i="5" s="1"/>
  <c r="J6414" i="5" s="1"/>
  <c r="F6907" i="5"/>
  <c r="I6907" i="5" s="1"/>
  <c r="J6907" i="5" s="1"/>
  <c r="F7465" i="5"/>
  <c r="I7465" i="5" s="1"/>
  <c r="J7465" i="5" s="1"/>
  <c r="F7979" i="5"/>
  <c r="I7979" i="5" s="1"/>
  <c r="J7979" i="5" s="1"/>
  <c r="F8473" i="5"/>
  <c r="I8473" i="5" s="1"/>
  <c r="J8473" i="5" s="1"/>
  <c r="F261" i="5"/>
  <c r="I261" i="5" s="1"/>
  <c r="J261" i="5" s="1"/>
  <c r="F807" i="5"/>
  <c r="I807" i="5" s="1"/>
  <c r="J807" i="5" s="1"/>
  <c r="F1400" i="5"/>
  <c r="I1400" i="5" s="1"/>
  <c r="J1400" i="5" s="1"/>
  <c r="F424" i="5"/>
  <c r="I424" i="5" s="1"/>
  <c r="J424" i="5" s="1"/>
  <c r="F971" i="5"/>
  <c r="I971" i="5" s="1"/>
  <c r="J971" i="5" s="1"/>
  <c r="F1563" i="5"/>
  <c r="I1563" i="5" s="1"/>
  <c r="J1563" i="5" s="1"/>
  <c r="F2133" i="5"/>
  <c r="I2133" i="5" s="1"/>
  <c r="J2133" i="5" s="1"/>
  <c r="F2657" i="5"/>
  <c r="I2657" i="5" s="1"/>
  <c r="J2657" i="5" s="1"/>
  <c r="F3249" i="5"/>
  <c r="I3249" i="5" s="1"/>
  <c r="J3249" i="5" s="1"/>
  <c r="F3795" i="5"/>
  <c r="I3795" i="5" s="1"/>
  <c r="J3795" i="5" s="1"/>
  <c r="F4320" i="5"/>
  <c r="I4320" i="5" s="1"/>
  <c r="J4320" i="5" s="1"/>
  <c r="F4880" i="5"/>
  <c r="I4880" i="5" s="1"/>
  <c r="J4880" i="5" s="1"/>
  <c r="F5395" i="5"/>
  <c r="I5395" i="5" s="1"/>
  <c r="J5395" i="5" s="1"/>
  <c r="F5952" i="5"/>
  <c r="I5952" i="5" s="1"/>
  <c r="J5952" i="5" s="1"/>
  <c r="F6445" i="5"/>
  <c r="I6445" i="5" s="1"/>
  <c r="J6445" i="5" s="1"/>
  <c r="F6960" i="5"/>
  <c r="I6960" i="5" s="1"/>
  <c r="J6960" i="5" s="1"/>
  <c r="F7517" i="5"/>
  <c r="I7517" i="5" s="1"/>
  <c r="J7517" i="5" s="1"/>
  <c r="F8010" i="5"/>
  <c r="I8010" i="5" s="1"/>
  <c r="J8010" i="5" s="1"/>
  <c r="F8525" i="5"/>
  <c r="I8525" i="5" s="1"/>
  <c r="J8525" i="5" s="1"/>
  <c r="F378" i="5"/>
  <c r="I378" i="5" s="1"/>
  <c r="J378" i="5" s="1"/>
  <c r="F1033" i="5"/>
  <c r="I1033" i="5" s="1"/>
  <c r="J1033" i="5" s="1"/>
  <c r="F1652" i="5"/>
  <c r="I1652" i="5" s="1"/>
  <c r="J1652" i="5" s="1"/>
  <c r="F2318" i="5"/>
  <c r="I2318" i="5" s="1"/>
  <c r="J2318" i="5" s="1"/>
  <c r="F2959" i="5"/>
  <c r="I2959" i="5" s="1"/>
  <c r="J2959" i="5" s="1"/>
  <c r="F3625" i="5"/>
  <c r="I3625" i="5" s="1"/>
  <c r="J3625" i="5" s="1"/>
  <c r="F4215" i="5"/>
  <c r="I4215" i="5" s="1"/>
  <c r="J4215" i="5" s="1"/>
  <c r="F4802" i="5"/>
  <c r="I4802" i="5" s="1"/>
  <c r="J4802" i="5" s="1"/>
  <c r="F5430" i="5"/>
  <c r="I5430" i="5" s="1"/>
  <c r="J5430" i="5" s="1"/>
  <c r="F5983" i="5"/>
  <c r="F6563" i="5"/>
  <c r="I6563" i="5" s="1"/>
  <c r="J6563" i="5" s="1"/>
  <c r="F7191" i="5"/>
  <c r="I7191" i="5" s="1"/>
  <c r="J7191" i="5" s="1"/>
  <c r="F7770" i="5"/>
  <c r="I7770" i="5" s="1"/>
  <c r="J7770" i="5" s="1"/>
  <c r="F8325" i="5"/>
  <c r="I8325" i="5" s="1"/>
  <c r="J8325" i="5" s="1"/>
  <c r="F194" i="5"/>
  <c r="I194" i="5" s="1"/>
  <c r="J194" i="5" s="1"/>
  <c r="F849" i="5"/>
  <c r="I849" i="5" s="1"/>
  <c r="J849" i="5" s="1"/>
  <c r="F1479" i="5"/>
  <c r="I1479" i="5" s="1"/>
  <c r="J1479" i="5" s="1"/>
  <c r="F2147" i="5"/>
  <c r="I2147" i="5" s="1"/>
  <c r="J2147" i="5" s="1"/>
  <c r="F2761" i="5"/>
  <c r="I2761" i="5" s="1"/>
  <c r="J2761" i="5" s="1"/>
  <c r="F3427" i="5"/>
  <c r="I3427" i="5" s="1"/>
  <c r="J3427" i="5" s="1"/>
  <c r="F4017" i="5"/>
  <c r="I4017" i="5" s="1"/>
  <c r="J4017" i="5" s="1"/>
  <c r="F4641" i="5"/>
  <c r="I4641" i="5" s="1"/>
  <c r="J4641" i="5" s="1"/>
  <c r="F5268" i="5"/>
  <c r="I5268" i="5" s="1"/>
  <c r="J5268" i="5" s="1"/>
  <c r="F5847" i="5"/>
  <c r="F6401" i="5"/>
  <c r="I6401" i="5" s="1"/>
  <c r="J6401" i="5" s="1"/>
  <c r="F7029" i="5"/>
  <c r="I7029" i="5" s="1"/>
  <c r="J7029" i="5" s="1"/>
  <c r="F7608" i="5"/>
  <c r="I7608" i="5" s="1"/>
  <c r="J7608" i="5" s="1"/>
  <c r="F8163" i="5"/>
  <c r="I8163" i="5" s="1"/>
  <c r="J8163" i="5" s="1"/>
  <c r="F13" i="5"/>
  <c r="I13" i="5" s="1"/>
  <c r="J13" i="5" s="1"/>
  <c r="F751" i="5"/>
  <c r="I751" i="5" s="1"/>
  <c r="J751" i="5" s="1"/>
  <c r="F1547" i="5"/>
  <c r="I1547" i="5" s="1"/>
  <c r="J1547" i="5" s="1"/>
  <c r="F2210" i="5"/>
  <c r="I2210" i="5" s="1"/>
  <c r="J2210" i="5" s="1"/>
  <c r="F2902" i="5"/>
  <c r="I2902" i="5" s="1"/>
  <c r="J2902" i="5" s="1"/>
  <c r="F3653" i="5"/>
  <c r="I3653" i="5" s="1"/>
  <c r="J3653" i="5" s="1"/>
  <c r="F4315" i="5"/>
  <c r="F4969" i="5"/>
  <c r="F5675" i="5"/>
  <c r="I5675" i="5" s="1"/>
  <c r="J5675" i="5" s="1"/>
  <c r="F6325" i="5"/>
  <c r="I6325" i="5" s="1"/>
  <c r="J6325" i="5" s="1"/>
  <c r="F6978" i="5"/>
  <c r="I6978" i="5" s="1"/>
  <c r="J6978" i="5" s="1"/>
  <c r="F7684" i="5"/>
  <c r="I7684" i="5" s="1"/>
  <c r="J7684" i="5" s="1"/>
  <c r="F8335" i="5"/>
  <c r="I8335" i="5" s="1"/>
  <c r="J8335" i="5" s="1"/>
  <c r="F298" i="5"/>
  <c r="I298" i="5" s="1"/>
  <c r="J298" i="5" s="1"/>
  <c r="F1004" i="5"/>
  <c r="I1004" i="5" s="1"/>
  <c r="J1004" i="5" s="1"/>
  <c r="F1728" i="5"/>
  <c r="I1728" i="5" s="1"/>
  <c r="J1728" i="5" s="1"/>
  <c r="F2478" i="5"/>
  <c r="I2478" i="5" s="1"/>
  <c r="J2478" i="5" s="1"/>
  <c r="F3142" i="5"/>
  <c r="F3834" i="5"/>
  <c r="I3834" i="5" s="1"/>
  <c r="J3834" i="5" s="1"/>
  <c r="F4571" i="5"/>
  <c r="I4571" i="5" s="1"/>
  <c r="J4571" i="5" s="1"/>
  <c r="F5221" i="5"/>
  <c r="I5221" i="5" s="1"/>
  <c r="J5221" i="5" s="1"/>
  <c r="F5846" i="5"/>
  <c r="I5846" i="5" s="1"/>
  <c r="J5846" i="5" s="1"/>
  <c r="F6551" i="5"/>
  <c r="I6551" i="5" s="1"/>
  <c r="J6551" i="5" s="1"/>
  <c r="F7202" i="5"/>
  <c r="I7202" i="5" s="1"/>
  <c r="J7202" i="5" s="1"/>
  <c r="F7827" i="5"/>
  <c r="I7827" i="5" s="1"/>
  <c r="J7827" i="5" s="1"/>
  <c r="F8532" i="5"/>
  <c r="I8532" i="5" s="1"/>
  <c r="J8532" i="5" s="1"/>
  <c r="F498" i="5"/>
  <c r="I498" i="5" s="1"/>
  <c r="J498" i="5" s="1"/>
  <c r="F1432" i="5"/>
  <c r="I1432" i="5" s="1"/>
  <c r="J1432" i="5" s="1"/>
  <c r="F2181" i="5"/>
  <c r="I2181" i="5" s="1"/>
  <c r="J2181" i="5" s="1"/>
  <c r="F2958" i="5"/>
  <c r="I2958" i="5" s="1"/>
  <c r="J2958" i="5" s="1"/>
  <c r="F3802" i="5"/>
  <c r="I3802" i="5" s="1"/>
  <c r="J3802" i="5" s="1"/>
  <c r="F4569" i="5"/>
  <c r="I4569" i="5" s="1"/>
  <c r="J4569" i="5" s="1"/>
  <c r="F5272" i="5"/>
  <c r="F6066" i="5"/>
  <c r="I6066" i="5" s="1"/>
  <c r="J6066" i="5" s="1"/>
  <c r="F6798" i="5"/>
  <c r="F7500" i="5"/>
  <c r="I7500" i="5" s="1"/>
  <c r="J7500" i="5" s="1"/>
  <c r="F8294" i="5"/>
  <c r="I8294" i="5" s="1"/>
  <c r="J8294" i="5" s="1"/>
  <c r="F264" i="5"/>
  <c r="I264" i="5" s="1"/>
  <c r="J264" i="5" s="1"/>
  <c r="F1163" i="5"/>
  <c r="I1163" i="5" s="1"/>
  <c r="J1163" i="5" s="1"/>
  <c r="F1931" i="5"/>
  <c r="I1931" i="5" s="1"/>
  <c r="J1931" i="5" s="1"/>
  <c r="F2711" i="5"/>
  <c r="I2711" i="5" s="1"/>
  <c r="J2711" i="5" s="1"/>
  <c r="F3552" i="5"/>
  <c r="F4301" i="5"/>
  <c r="I4301" i="5" s="1"/>
  <c r="J4301" i="5" s="1"/>
  <c r="F5036" i="5"/>
  <c r="I5036" i="5" s="1"/>
  <c r="J5036" i="5" s="1"/>
  <c r="F5859" i="5"/>
  <c r="I5859" i="5" s="1"/>
  <c r="J5859" i="5" s="1"/>
  <c r="F6591" i="5"/>
  <c r="F7295" i="5"/>
  <c r="I7295" i="5" s="1"/>
  <c r="J7295" i="5" s="1"/>
  <c r="F8087" i="5"/>
  <c r="I8087" i="5" s="1"/>
  <c r="J8087" i="5" s="1"/>
  <c r="F77" i="5"/>
  <c r="I77" i="5" s="1"/>
  <c r="J77" i="5" s="1"/>
  <c r="F1091" i="5"/>
  <c r="I1091" i="5" s="1"/>
  <c r="J1091" i="5" s="1"/>
  <c r="F1956" i="5"/>
  <c r="I1956" i="5" s="1"/>
  <c r="J1956" i="5" s="1"/>
  <c r="F2832" i="5"/>
  <c r="F3782" i="5"/>
  <c r="I3782" i="5" s="1"/>
  <c r="J3782" i="5" s="1"/>
  <c r="F4605" i="5"/>
  <c r="I4605" i="5" s="1"/>
  <c r="J4605" i="5" s="1"/>
  <c r="F5427" i="5"/>
  <c r="I5427" i="5" s="1"/>
  <c r="J5427" i="5" s="1"/>
  <c r="F6321" i="5"/>
  <c r="I6321" i="5" s="1"/>
  <c r="J6321" i="5" s="1"/>
  <c r="F7146" i="5"/>
  <c r="I7146" i="5" s="1"/>
  <c r="J7146" i="5" s="1"/>
  <c r="F7938" i="5"/>
  <c r="F50" i="5"/>
  <c r="I50" i="5" s="1"/>
  <c r="J50" i="5" s="1"/>
  <c r="F985" i="5"/>
  <c r="I985" i="5" s="1"/>
  <c r="J985" i="5" s="1"/>
  <c r="F1855" i="5"/>
  <c r="I1855" i="5" s="1"/>
  <c r="J1855" i="5" s="1"/>
  <c r="F2843" i="5"/>
  <c r="I2843" i="5" s="1"/>
  <c r="J2843" i="5" s="1"/>
  <c r="F3720" i="5"/>
  <c r="I3720" i="5" s="1"/>
  <c r="J3720" i="5" s="1"/>
  <c r="F4648" i="5"/>
  <c r="I4648" i="5" s="1"/>
  <c r="J4648" i="5" s="1"/>
  <c r="F5441" i="5"/>
  <c r="I5441" i="5" s="1"/>
  <c r="J5441" i="5" s="1"/>
  <c r="F6263" i="5"/>
  <c r="I6263" i="5" s="1"/>
  <c r="J6263" i="5" s="1"/>
  <c r="F7157" i="5"/>
  <c r="I7157" i="5" s="1"/>
  <c r="J7157" i="5" s="1"/>
  <c r="F7978" i="5"/>
  <c r="I7978" i="5" s="1"/>
  <c r="J7978" i="5" s="1"/>
  <c r="F8770" i="5"/>
  <c r="I8770" i="5" s="1"/>
  <c r="J8770" i="5" s="1"/>
  <c r="F987" i="5"/>
  <c r="I987" i="5" s="1"/>
  <c r="J987" i="5" s="1"/>
  <c r="F1896" i="5"/>
  <c r="I1896" i="5" s="1"/>
  <c r="J1896" i="5" s="1"/>
  <c r="F2735" i="5"/>
  <c r="F3686" i="5"/>
  <c r="I3686" i="5" s="1"/>
  <c r="J3686" i="5" s="1"/>
  <c r="F4550" i="5"/>
  <c r="I4550" i="5" s="1"/>
  <c r="J4550" i="5" s="1"/>
  <c r="F570" i="5"/>
  <c r="I570" i="5" s="1"/>
  <c r="J570" i="5" s="1"/>
  <c r="F1633" i="5"/>
  <c r="I1633" i="5" s="1"/>
  <c r="J1633" i="5" s="1"/>
  <c r="F2686" i="5"/>
  <c r="I2686" i="5" s="1"/>
  <c r="J2686" i="5" s="1"/>
  <c r="F3822" i="5"/>
  <c r="I3822" i="5" s="1"/>
  <c r="J3822" i="5" s="1"/>
  <c r="F4885" i="5"/>
  <c r="I4885" i="5" s="1"/>
  <c r="J4885" i="5" s="1"/>
  <c r="F5782" i="5"/>
  <c r="I5782" i="5" s="1"/>
  <c r="J5782" i="5" s="1"/>
  <c r="F6786" i="5"/>
  <c r="I6786" i="5" s="1"/>
  <c r="J6786" i="5" s="1"/>
  <c r="F7715" i="5"/>
  <c r="I7715" i="5" s="1"/>
  <c r="J7715" i="5" s="1"/>
  <c r="F8603" i="5"/>
  <c r="I8603" i="5" s="1"/>
  <c r="J8603" i="5" s="1"/>
  <c r="F941" i="5"/>
  <c r="I941" i="5" s="1"/>
  <c r="J941" i="5" s="1"/>
  <c r="F2030" i="5"/>
  <c r="I2030" i="5" s="1"/>
  <c r="J2030" i="5" s="1"/>
  <c r="F3168" i="5"/>
  <c r="I3168" i="5" s="1"/>
  <c r="J3168" i="5" s="1"/>
  <c r="F4177" i="5"/>
  <c r="I4177" i="5" s="1"/>
  <c r="J4177" i="5" s="1"/>
  <c r="F5168" i="5"/>
  <c r="I5168" i="5" s="1"/>
  <c r="J5168" i="5" s="1"/>
  <c r="F6172" i="5"/>
  <c r="I6172" i="5" s="1"/>
  <c r="J6172" i="5" s="1"/>
  <c r="F7061" i="5"/>
  <c r="I7061" i="5" s="1"/>
  <c r="J7061" i="5" s="1"/>
  <c r="F8026" i="5"/>
  <c r="I8026" i="5" s="1"/>
  <c r="J8026" i="5" s="1"/>
  <c r="F293" i="5"/>
  <c r="I293" i="5" s="1"/>
  <c r="J293" i="5" s="1"/>
  <c r="F1418" i="5"/>
  <c r="I1418" i="5" s="1"/>
  <c r="J1418" i="5" s="1"/>
  <c r="F2426" i="5"/>
  <c r="I2426" i="5" s="1"/>
  <c r="J2426" i="5" s="1"/>
  <c r="F3565" i="5"/>
  <c r="I3565" i="5" s="1"/>
  <c r="J3565" i="5" s="1"/>
  <c r="F4643" i="5"/>
  <c r="I4643" i="5" s="1"/>
  <c r="J4643" i="5" s="1"/>
  <c r="F5670" i="5"/>
  <c r="I5670" i="5" s="1"/>
  <c r="J5670" i="5" s="1"/>
  <c r="F6558" i="5"/>
  <c r="I6558" i="5" s="1"/>
  <c r="J6558" i="5" s="1"/>
  <c r="F7485" i="5"/>
  <c r="F8491" i="5"/>
  <c r="I8491" i="5" s="1"/>
  <c r="J8491" i="5" s="1"/>
  <c r="F719" i="5"/>
  <c r="I719" i="5" s="1"/>
  <c r="J719" i="5" s="1"/>
  <c r="F1818" i="5"/>
  <c r="F2955" i="5"/>
  <c r="I2955" i="5" s="1"/>
  <c r="J2955" i="5" s="1"/>
  <c r="F4005" i="5"/>
  <c r="I4005" i="5" s="1"/>
  <c r="J4005" i="5" s="1"/>
  <c r="F4975" i="5"/>
  <c r="I4975" i="5" s="1"/>
  <c r="J4975" i="5" s="1"/>
  <c r="F5982" i="5"/>
  <c r="I5982" i="5" s="1"/>
  <c r="J5982" i="5" s="1"/>
  <c r="F6911" i="5"/>
  <c r="I6911" i="5" s="1"/>
  <c r="J6911" i="5" s="1"/>
  <c r="F7797" i="5"/>
  <c r="I7797" i="5" s="1"/>
  <c r="J7797" i="5" s="1"/>
  <c r="F24" i="5"/>
  <c r="I24" i="5" s="1"/>
  <c r="J24" i="5" s="1"/>
  <c r="F1144" i="5"/>
  <c r="I1144" i="5" s="1"/>
  <c r="J1144" i="5" s="1"/>
  <c r="F2304" i="5"/>
  <c r="I2304" i="5" s="1"/>
  <c r="J2304" i="5" s="1"/>
  <c r="F3309" i="5"/>
  <c r="I3309" i="5" s="1"/>
  <c r="J3309" i="5" s="1"/>
  <c r="F4404" i="5"/>
  <c r="I4404" i="5" s="1"/>
  <c r="J4404" i="5" s="1"/>
  <c r="F5446" i="5"/>
  <c r="F6373" i="5"/>
  <c r="I6373" i="5" s="1"/>
  <c r="J6373" i="5" s="1"/>
  <c r="F7263" i="5"/>
  <c r="I7263" i="5" s="1"/>
  <c r="J7263" i="5" s="1"/>
  <c r="F8266" i="5"/>
  <c r="I8266" i="5" s="1"/>
  <c r="J8266" i="5" s="1"/>
  <c r="F491" i="5"/>
  <c r="I491" i="5" s="1"/>
  <c r="J491" i="5" s="1"/>
  <c r="F1561" i="5"/>
  <c r="F2701" i="5"/>
  <c r="I2701" i="5" s="1"/>
  <c r="J2701" i="5" s="1"/>
  <c r="F3751" i="5"/>
  <c r="F4861" i="5"/>
  <c r="F5755" i="5"/>
  <c r="I5755" i="5" s="1"/>
  <c r="J5755" i="5" s="1"/>
  <c r="F6685" i="5"/>
  <c r="I6685" i="5" s="1"/>
  <c r="J6685" i="5" s="1"/>
  <c r="F7687" i="5"/>
  <c r="I7687" i="5" s="1"/>
  <c r="J7687" i="5" s="1"/>
  <c r="F8578" i="5"/>
  <c r="F7741" i="5"/>
  <c r="I7741" i="5" s="1"/>
  <c r="J7741" i="5" s="1"/>
  <c r="F6237" i="5"/>
  <c r="I6237" i="5" s="1"/>
  <c r="J6237" i="5" s="1"/>
  <c r="F4833" i="5"/>
  <c r="I4833" i="5" s="1"/>
  <c r="J4833" i="5" s="1"/>
  <c r="F3288" i="5"/>
  <c r="I3288" i="5" s="1"/>
  <c r="J3288" i="5" s="1"/>
  <c r="F1580" i="5"/>
  <c r="I1580" i="5" s="1"/>
  <c r="J1580" i="5" s="1"/>
  <c r="F5817" i="5"/>
  <c r="F4255" i="5"/>
  <c r="I4255" i="5" s="1"/>
  <c r="J4255" i="5" s="1"/>
  <c r="F2751" i="5"/>
  <c r="I2751" i="5" s="1"/>
  <c r="J2751" i="5" s="1"/>
  <c r="F1157" i="5"/>
  <c r="I1157" i="5" s="1"/>
  <c r="J1157" i="5" s="1"/>
  <c r="F8243" i="5"/>
  <c r="I8243" i="5" s="1"/>
  <c r="J8243" i="5" s="1"/>
  <c r="F6912" i="5"/>
  <c r="F5521" i="5"/>
  <c r="I5521" i="5" s="1"/>
  <c r="J5521" i="5" s="1"/>
  <c r="F3921" i="5"/>
  <c r="F2345" i="5"/>
  <c r="I2345" i="5" s="1"/>
  <c r="J2345" i="5" s="1"/>
  <c r="F786" i="5"/>
  <c r="I786" i="5" s="1"/>
  <c r="J786" i="5" s="1"/>
  <c r="F86" i="5"/>
  <c r="I86" i="5" s="1"/>
  <c r="J86" i="5" s="1"/>
  <c r="F8003" i="5"/>
  <c r="I8003" i="5" s="1"/>
  <c r="J8003" i="5" s="1"/>
  <c r="F8404" i="5"/>
  <c r="I8404" i="5" s="1"/>
  <c r="J8404" i="5" s="1"/>
  <c r="F343" i="5"/>
  <c r="I343" i="5" s="1"/>
  <c r="J343" i="5" s="1"/>
  <c r="F7544" i="5"/>
  <c r="I7544" i="5" s="1"/>
  <c r="J7544" i="5" s="1"/>
  <c r="F5640" i="5"/>
  <c r="F3539" i="5"/>
  <c r="I3539" i="5" s="1"/>
  <c r="J3539" i="5" s="1"/>
  <c r="F8084" i="5"/>
  <c r="I8084" i="5" s="1"/>
  <c r="J8084" i="5" s="1"/>
  <c r="F7398" i="5"/>
  <c r="F6962" i="5"/>
  <c r="I6962" i="5" s="1"/>
  <c r="J6962" i="5" s="1"/>
  <c r="F4540" i="5"/>
  <c r="I4540" i="5" s="1"/>
  <c r="J4540" i="5" s="1"/>
  <c r="F2265" i="5"/>
  <c r="I2265" i="5" s="1"/>
  <c r="J2265" i="5" s="1"/>
  <c r="F3848" i="5"/>
  <c r="I3848" i="5" s="1"/>
  <c r="J3848" i="5" s="1"/>
  <c r="F44" i="5"/>
  <c r="I44" i="5" s="1"/>
  <c r="J44" i="5" s="1"/>
  <c r="F998" i="5"/>
  <c r="I998" i="5" s="1"/>
  <c r="J998" i="5" s="1"/>
  <c r="F1934" i="5"/>
  <c r="I1934" i="5" s="1"/>
  <c r="J1934" i="5" s="1"/>
  <c r="F2870" i="5"/>
  <c r="I2870" i="5" s="1"/>
  <c r="J2870" i="5" s="1"/>
  <c r="F3320" i="5"/>
  <c r="I3320" i="5" s="1"/>
  <c r="J3320" i="5" s="1"/>
  <c r="F4292" i="5"/>
  <c r="F4724" i="5"/>
  <c r="I4724" i="5" s="1"/>
  <c r="J4724" i="5" s="1"/>
  <c r="F5660" i="5"/>
  <c r="I5660" i="5" s="1"/>
  <c r="J5660" i="5" s="1"/>
  <c r="F6146" i="5"/>
  <c r="I6146" i="5" s="1"/>
  <c r="J6146" i="5" s="1"/>
  <c r="F7082" i="5"/>
  <c r="I7082" i="5" s="1"/>
  <c r="J7082" i="5" s="1"/>
  <c r="F8054" i="5"/>
  <c r="I8054" i="5" s="1"/>
  <c r="J8054" i="5" s="1"/>
  <c r="F160" i="5"/>
  <c r="I160" i="5" s="1"/>
  <c r="J160" i="5" s="1"/>
  <c r="F1096" i="5"/>
  <c r="I1096" i="5" s="1"/>
  <c r="J1096" i="5" s="1"/>
  <c r="F1582" i="5"/>
  <c r="I1582" i="5" s="1"/>
  <c r="J1582" i="5" s="1"/>
  <c r="F2536" i="5"/>
  <c r="I2536" i="5" s="1"/>
  <c r="J2536" i="5" s="1"/>
  <c r="F3490" i="5"/>
  <c r="I3490" i="5" s="1"/>
  <c r="J3490" i="5" s="1"/>
  <c r="F558" i="5"/>
  <c r="I558" i="5" s="1"/>
  <c r="J558" i="5" s="1"/>
  <c r="F1064" i="5"/>
  <c r="I1064" i="5" s="1"/>
  <c r="J1064" i="5" s="1"/>
  <c r="F2117" i="5"/>
  <c r="I2117" i="5" s="1"/>
  <c r="J2117" i="5" s="1"/>
  <c r="F3109" i="5"/>
  <c r="I3109" i="5" s="1"/>
  <c r="J3109" i="5" s="1"/>
  <c r="F4142" i="5"/>
  <c r="I4142" i="5" s="1"/>
  <c r="J4142" i="5" s="1"/>
  <c r="F5051" i="5"/>
  <c r="F6004" i="5"/>
  <c r="I6004" i="5" s="1"/>
  <c r="J6004" i="5" s="1"/>
  <c r="F6937" i="5"/>
  <c r="I6937" i="5" s="1"/>
  <c r="J6937" i="5" s="1"/>
  <c r="F7890" i="5"/>
  <c r="I7890" i="5" s="1"/>
  <c r="J7890" i="5" s="1"/>
  <c r="F2" i="5"/>
  <c r="I2" i="5" s="1"/>
  <c r="J2" i="5" s="1"/>
  <c r="F992" i="5"/>
  <c r="I992" i="5" s="1"/>
  <c r="J992" i="5" s="1"/>
  <c r="F2004" i="5"/>
  <c r="I2004" i="5" s="1"/>
  <c r="J2004" i="5" s="1"/>
  <c r="F2976" i="5"/>
  <c r="F3989" i="5"/>
  <c r="F4945" i="5"/>
  <c r="F5898" i="5"/>
  <c r="F6793" i="5"/>
  <c r="F7746" i="5"/>
  <c r="I7746" i="5" s="1"/>
  <c r="J7746" i="5" s="1"/>
  <c r="F8185" i="5"/>
  <c r="I8185" i="5" s="1"/>
  <c r="J8185" i="5" s="1"/>
  <c r="F414" i="5"/>
  <c r="I414" i="5" s="1"/>
  <c r="J414" i="5" s="1"/>
  <c r="F938" i="5"/>
  <c r="I938" i="5" s="1"/>
  <c r="J938" i="5" s="1"/>
  <c r="F2077" i="5"/>
  <c r="I2077" i="5" s="1"/>
  <c r="J2077" i="5" s="1"/>
  <c r="F3216" i="5"/>
  <c r="I3216" i="5" s="1"/>
  <c r="J3216" i="5" s="1"/>
  <c r="F4356" i="5"/>
  <c r="I4356" i="5" s="1"/>
  <c r="J4356" i="5" s="1"/>
  <c r="F5363" i="5"/>
  <c r="I5363" i="5" s="1"/>
  <c r="J5363" i="5" s="1"/>
  <c r="F6436" i="5"/>
  <c r="I6436" i="5" s="1"/>
  <c r="J6436" i="5" s="1"/>
  <c r="F7486" i="5"/>
  <c r="I7486" i="5" s="1"/>
  <c r="J7486" i="5" s="1"/>
  <c r="F8559" i="5"/>
  <c r="I8559" i="5" s="1"/>
  <c r="J8559" i="5" s="1"/>
  <c r="F831" i="5"/>
  <c r="I831" i="5" s="1"/>
  <c r="J831" i="5" s="1"/>
  <c r="F447" i="5"/>
  <c r="F1608" i="5"/>
  <c r="I1608" i="5" s="1"/>
  <c r="J1608" i="5" s="1"/>
  <c r="F2679" i="5"/>
  <c r="I2679" i="5" s="1"/>
  <c r="J2679" i="5" s="1"/>
  <c r="F3819" i="5"/>
  <c r="I3819" i="5" s="1"/>
  <c r="J3819" i="5" s="1"/>
  <c r="F4901" i="5"/>
  <c r="I4901" i="5" s="1"/>
  <c r="J4901" i="5" s="1"/>
  <c r="F5973" i="5"/>
  <c r="I5973" i="5" s="1"/>
  <c r="J5973" i="5" s="1"/>
  <c r="F6981" i="5"/>
  <c r="F8546" i="5"/>
  <c r="I8546" i="5" s="1"/>
  <c r="J8546" i="5" s="1"/>
  <c r="F1061" i="5"/>
  <c r="I1061" i="5" s="1"/>
  <c r="J1061" i="5" s="1"/>
  <c r="F2370" i="5"/>
  <c r="I2370" i="5" s="1"/>
  <c r="J2370" i="5" s="1"/>
  <c r="F4240" i="5"/>
  <c r="I4240" i="5" s="1"/>
  <c r="J4240" i="5" s="1"/>
  <c r="F5454" i="5"/>
  <c r="I5454" i="5" s="1"/>
  <c r="J5454" i="5" s="1"/>
  <c r="F6588" i="5"/>
  <c r="I6588" i="5" s="1"/>
  <c r="J6588" i="5" s="1"/>
  <c r="F8349" i="5"/>
  <c r="F1583" i="5"/>
  <c r="I1583" i="5" s="1"/>
  <c r="J1583" i="5" s="1"/>
  <c r="F2787" i="5"/>
  <c r="F4095" i="5"/>
  <c r="I4095" i="5" s="1"/>
  <c r="J4095" i="5" s="1"/>
  <c r="F5871" i="5"/>
  <c r="I5871" i="5" s="1"/>
  <c r="J5871" i="5" s="1"/>
  <c r="F7053" i="5"/>
  <c r="I7053" i="5" s="1"/>
  <c r="J7053" i="5" s="1"/>
  <c r="F8259" i="5"/>
  <c r="I8259" i="5" s="1"/>
  <c r="J8259" i="5" s="1"/>
  <c r="F1577" i="5"/>
  <c r="I1577" i="5" s="1"/>
  <c r="J1577" i="5" s="1"/>
  <c r="F2931" i="5"/>
  <c r="I2931" i="5" s="1"/>
  <c r="J2931" i="5" s="1"/>
  <c r="F4372" i="5"/>
  <c r="I4372" i="5" s="1"/>
  <c r="J4372" i="5" s="1"/>
  <c r="F5703" i="5"/>
  <c r="I5703" i="5" s="1"/>
  <c r="J5703" i="5" s="1"/>
  <c r="F7711" i="5"/>
  <c r="I7711" i="5" s="1"/>
  <c r="J7711" i="5" s="1"/>
  <c r="F328" i="5"/>
  <c r="I328" i="5" s="1"/>
  <c r="J328" i="5" s="1"/>
  <c r="F2507" i="5"/>
  <c r="I2507" i="5" s="1"/>
  <c r="J2507" i="5" s="1"/>
  <c r="F3862" i="5"/>
  <c r="F5873" i="5"/>
  <c r="I5873" i="5" s="1"/>
  <c r="J5873" i="5" s="1"/>
  <c r="F7230" i="5"/>
  <c r="I7230" i="5" s="1"/>
  <c r="J7230" i="5" s="1"/>
  <c r="F8560" i="5"/>
  <c r="I8560" i="5" s="1"/>
  <c r="J8560" i="5" s="1"/>
  <c r="F1464" i="5"/>
  <c r="I1464" i="5" s="1"/>
  <c r="J1464" i="5" s="1"/>
  <c r="F2993" i="5"/>
  <c r="I2993" i="5" s="1"/>
  <c r="J2993" i="5" s="1"/>
  <c r="F4600" i="5"/>
  <c r="I4600" i="5" s="1"/>
  <c r="J4600" i="5" s="1"/>
  <c r="F6096" i="5"/>
  <c r="I6096" i="5" s="1"/>
  <c r="J6096" i="5" s="1"/>
  <c r="F7620" i="5"/>
  <c r="I7620" i="5" s="1"/>
  <c r="J7620" i="5" s="1"/>
  <c r="F299" i="5"/>
  <c r="I299" i="5" s="1"/>
  <c r="J299" i="5" s="1"/>
  <c r="F1965" i="5"/>
  <c r="F3586" i="5"/>
  <c r="I3586" i="5" s="1"/>
  <c r="J3586" i="5" s="1"/>
  <c r="F5096" i="5"/>
  <c r="I5096" i="5" s="1"/>
  <c r="J5096" i="5" s="1"/>
  <c r="F7417" i="5"/>
  <c r="I7417" i="5" s="1"/>
  <c r="J7417" i="5" s="1"/>
  <c r="F119" i="5"/>
  <c r="I119" i="5" s="1"/>
  <c r="J119" i="5" s="1"/>
  <c r="F1993" i="5"/>
  <c r="I1993" i="5" s="1"/>
  <c r="J1993" i="5" s="1"/>
  <c r="F3817" i="5"/>
  <c r="I3817" i="5" s="1"/>
  <c r="J3817" i="5" s="1"/>
  <c r="F6357" i="5"/>
  <c r="I6357" i="5" s="1"/>
  <c r="J6357" i="5" s="1"/>
  <c r="F7972" i="5"/>
  <c r="I7972" i="5" s="1"/>
  <c r="J7972" i="5" s="1"/>
  <c r="F1022" i="5"/>
  <c r="I1022" i="5" s="1"/>
  <c r="J1022" i="5" s="1"/>
  <c r="F3755" i="5"/>
  <c r="I3755" i="5" s="1"/>
  <c r="J3755" i="5" s="1"/>
  <c r="F6296" i="5"/>
  <c r="I6296" i="5" s="1"/>
  <c r="J6296" i="5" s="1"/>
  <c r="F15" i="5"/>
  <c r="F3721" i="5"/>
  <c r="I3721" i="5" s="1"/>
  <c r="J3721" i="5" s="1"/>
  <c r="F1681" i="5"/>
  <c r="I1681" i="5" s="1"/>
  <c r="J1681" i="5" s="1"/>
  <c r="F5825" i="5"/>
  <c r="I5825" i="5" s="1"/>
  <c r="J5825" i="5" s="1"/>
  <c r="F8755" i="5"/>
  <c r="I8755" i="5" s="1"/>
  <c r="J8755" i="5" s="1"/>
  <c r="F3213" i="5"/>
  <c r="I3213" i="5" s="1"/>
  <c r="J3213" i="5" s="1"/>
  <c r="F6210" i="5"/>
  <c r="F341" i="5"/>
  <c r="I341" i="5" s="1"/>
  <c r="J341" i="5" s="1"/>
  <c r="F3655" i="5"/>
  <c r="F6600" i="5"/>
  <c r="I6600" i="5" s="1"/>
  <c r="J6600" i="5" s="1"/>
  <c r="F809" i="5"/>
  <c r="I809" i="5" s="1"/>
  <c r="J809" i="5" s="1"/>
  <c r="F4052" i="5"/>
  <c r="I4052" i="5" s="1"/>
  <c r="J4052" i="5" s="1"/>
  <c r="F6945" i="5"/>
  <c r="I6945" i="5" s="1"/>
  <c r="J6945" i="5" s="1"/>
  <c r="F1191" i="5"/>
  <c r="I1191" i="5" s="1"/>
  <c r="J1191" i="5" s="1"/>
  <c r="F5483" i="5"/>
  <c r="I5483" i="5" s="1"/>
  <c r="J5483" i="5" s="1"/>
  <c r="F536" i="5"/>
  <c r="I536" i="5" s="1"/>
  <c r="J536" i="5" s="1"/>
  <c r="F4900" i="5"/>
  <c r="I4900" i="5" s="1"/>
  <c r="J4900" i="5" s="1"/>
  <c r="F8652" i="5"/>
  <c r="I8652" i="5" s="1"/>
  <c r="J8652" i="5" s="1"/>
  <c r="F3023" i="5"/>
  <c r="I3023" i="5" s="1"/>
  <c r="J3023" i="5" s="1"/>
  <c r="F5765" i="5"/>
  <c r="I5765" i="5" s="1"/>
  <c r="J5765" i="5" s="1"/>
  <c r="F1077" i="5"/>
  <c r="I1077" i="5" s="1"/>
  <c r="J1077" i="5" s="1"/>
  <c r="F5460" i="5"/>
  <c r="F2275" i="5"/>
  <c r="F8042" i="5"/>
  <c r="I8042" i="5" s="1"/>
  <c r="J8042" i="5" s="1"/>
  <c r="F3548" i="5"/>
  <c r="F5690" i="5"/>
  <c r="I5690" i="5" s="1"/>
  <c r="J5690" i="5" s="1"/>
  <c r="F5928" i="5"/>
  <c r="I5928" i="5" s="1"/>
  <c r="J5928" i="5" s="1"/>
  <c r="F3593" i="5"/>
  <c r="F6459" i="5"/>
  <c r="F3493" i="5"/>
  <c r="I3493" i="5" s="1"/>
  <c r="J3493" i="5" s="1"/>
  <c r="F1092" i="5"/>
  <c r="I1092" i="5" s="1"/>
  <c r="J1092" i="5" s="1"/>
  <c r="F3308" i="5"/>
  <c r="I3308" i="5" s="1"/>
  <c r="J3308" i="5" s="1"/>
  <c r="F7619" i="5"/>
  <c r="I7619" i="5" s="1"/>
  <c r="J7619" i="5" s="1"/>
  <c r="F8277" i="5"/>
  <c r="F2099" i="5"/>
  <c r="F7080" i="5"/>
  <c r="I7080" i="5" s="1"/>
  <c r="J7080" i="5" s="1"/>
  <c r="F7075" i="5"/>
  <c r="F3448" i="5"/>
  <c r="F6119" i="5"/>
  <c r="I6119" i="5" s="1"/>
  <c r="J6119" i="5" s="1"/>
  <c r="F1719" i="5"/>
  <c r="F1483" i="5"/>
  <c r="I1483" i="5" s="1"/>
  <c r="J1483" i="5" s="1"/>
  <c r="F4111" i="5"/>
  <c r="I4111" i="5" s="1"/>
  <c r="J4111" i="5" s="1"/>
  <c r="F6503" i="5"/>
  <c r="I6503" i="5" s="1"/>
  <c r="J6503" i="5" s="1"/>
  <c r="F8523" i="5"/>
  <c r="I8523" i="5" s="1"/>
  <c r="J8523" i="5" s="1"/>
  <c r="F1957" i="5"/>
  <c r="I1957" i="5" s="1"/>
  <c r="J1957" i="5" s="1"/>
  <c r="F4321" i="5"/>
  <c r="I4321" i="5" s="1"/>
  <c r="J4321" i="5" s="1"/>
  <c r="F6454" i="5"/>
  <c r="I6454" i="5" s="1"/>
  <c r="J6454" i="5" s="1"/>
  <c r="F8426" i="5"/>
  <c r="I8426" i="5" s="1"/>
  <c r="J8426" i="5" s="1"/>
  <c r="F2228" i="5"/>
  <c r="I2228" i="5" s="1"/>
  <c r="J2228" i="5" s="1"/>
  <c r="F4250" i="5"/>
  <c r="I4250" i="5" s="1"/>
  <c r="J4250" i="5" s="1"/>
  <c r="F6341" i="5"/>
  <c r="I6341" i="5" s="1"/>
  <c r="J6341" i="5" s="1"/>
  <c r="F8131" i="5"/>
  <c r="F6975" i="5"/>
  <c r="I6975" i="5" s="1"/>
  <c r="J6975" i="5" s="1"/>
  <c r="F8736" i="5"/>
  <c r="F2107" i="5"/>
  <c r="I2107" i="5" s="1"/>
  <c r="J2107" i="5" s="1"/>
  <c r="F4209" i="5"/>
  <c r="F6070" i="5"/>
  <c r="I6070" i="5" s="1"/>
  <c r="J6070" i="5" s="1"/>
  <c r="F7976" i="5"/>
  <c r="F2628" i="5"/>
  <c r="I2628" i="5" s="1"/>
  <c r="J2628" i="5" s="1"/>
  <c r="F1112" i="5"/>
  <c r="I1112" i="5" s="1"/>
  <c r="J1112" i="5" s="1"/>
  <c r="F8750" i="5"/>
  <c r="I8750" i="5" s="1"/>
  <c r="J8750" i="5" s="1"/>
  <c r="F5819" i="5"/>
  <c r="I5819" i="5" s="1"/>
  <c r="J5819" i="5" s="1"/>
  <c r="F2397" i="5"/>
  <c r="I2397" i="5" s="1"/>
  <c r="J2397" i="5" s="1"/>
  <c r="F6477" i="5"/>
  <c r="I6477" i="5" s="1"/>
  <c r="J6477" i="5" s="1"/>
  <c r="F3412" i="5"/>
  <c r="F7516" i="5"/>
  <c r="I7516" i="5" s="1"/>
  <c r="J7516" i="5" s="1"/>
  <c r="F4535" i="5"/>
  <c r="I4535" i="5" s="1"/>
  <c r="J4535" i="5" s="1"/>
  <c r="F553" i="5"/>
  <c r="I553" i="5" s="1"/>
  <c r="J553" i="5" s="1"/>
  <c r="F8168" i="5"/>
  <c r="I8168" i="5" s="1"/>
  <c r="J8168" i="5" s="1"/>
  <c r="F5616" i="5"/>
  <c r="F2837" i="5"/>
  <c r="I2837" i="5" s="1"/>
  <c r="J2837" i="5" s="1"/>
  <c r="F260" i="5"/>
  <c r="I260" i="5" s="1"/>
  <c r="J260" i="5" s="1"/>
  <c r="F692" i="5"/>
  <c r="I692" i="5" s="1"/>
  <c r="J692" i="5" s="1"/>
  <c r="F1142" i="5"/>
  <c r="F1628" i="5"/>
  <c r="I1628" i="5" s="1"/>
  <c r="J1628" i="5" s="1"/>
  <c r="F2096" i="5"/>
  <c r="F2582" i="5"/>
  <c r="I2582" i="5" s="1"/>
  <c r="J2582" i="5" s="1"/>
  <c r="F3050" i="5"/>
  <c r="I3050" i="5" s="1"/>
  <c r="J3050" i="5" s="1"/>
  <c r="F3536" i="5"/>
  <c r="I3536" i="5" s="1"/>
  <c r="J3536" i="5" s="1"/>
  <c r="F3986" i="5"/>
  <c r="I3986" i="5" s="1"/>
  <c r="J3986" i="5" s="1"/>
  <c r="F4472" i="5"/>
  <c r="F4904" i="5"/>
  <c r="I4904" i="5" s="1"/>
  <c r="J4904" i="5" s="1"/>
  <c r="F5354" i="5"/>
  <c r="F5858" i="5"/>
  <c r="I5858" i="5" s="1"/>
  <c r="J5858" i="5" s="1"/>
  <c r="F6308" i="5"/>
  <c r="I6308" i="5" s="1"/>
  <c r="J6308" i="5" s="1"/>
  <c r="F6812" i="5"/>
  <c r="F7262" i="5"/>
  <c r="I7262" i="5" s="1"/>
  <c r="J7262" i="5" s="1"/>
  <c r="F7748" i="5"/>
  <c r="I7748" i="5" s="1"/>
  <c r="J7748" i="5" s="1"/>
  <c r="F8198" i="5"/>
  <c r="I8198" i="5" s="1"/>
  <c r="J8198" i="5" s="1"/>
  <c r="F8684" i="5"/>
  <c r="I8684" i="5" s="1"/>
  <c r="J8684" i="5" s="1"/>
  <c r="F340" i="5"/>
  <c r="I340" i="5" s="1"/>
  <c r="J340" i="5" s="1"/>
  <c r="F808" i="5"/>
  <c r="I808" i="5" s="1"/>
  <c r="J808" i="5" s="1"/>
  <c r="F1294" i="5"/>
  <c r="I1294" i="5" s="1"/>
  <c r="J1294" i="5" s="1"/>
  <c r="F1762" i="5"/>
  <c r="I1762" i="5" s="1"/>
  <c r="J1762" i="5" s="1"/>
  <c r="F2248" i="5"/>
  <c r="I2248" i="5" s="1"/>
  <c r="J2248" i="5" s="1"/>
  <c r="F2698" i="5"/>
  <c r="F3184" i="5"/>
  <c r="I3184" i="5" s="1"/>
  <c r="J3184" i="5" s="1"/>
  <c r="F3634" i="5"/>
  <c r="F4120" i="5"/>
  <c r="I4120" i="5" s="1"/>
  <c r="J4120" i="5" s="1"/>
  <c r="F254" i="5"/>
  <c r="I254" i="5" s="1"/>
  <c r="J254" i="5" s="1"/>
  <c r="F740" i="5"/>
  <c r="I740" i="5" s="1"/>
  <c r="J740" i="5" s="1"/>
  <c r="F1307" i="5"/>
  <c r="I1307" i="5" s="1"/>
  <c r="J1307" i="5" s="1"/>
  <c r="F1813" i="5"/>
  <c r="I1813" i="5" s="1"/>
  <c r="J1813" i="5" s="1"/>
  <c r="F2340" i="5"/>
  <c r="I2340" i="5" s="1"/>
  <c r="J2340" i="5" s="1"/>
  <c r="F2826" i="5"/>
  <c r="I2826" i="5" s="1"/>
  <c r="J2826" i="5" s="1"/>
  <c r="F3291" i="5"/>
  <c r="I3291" i="5" s="1"/>
  <c r="J3291" i="5" s="1"/>
  <c r="F3818" i="5"/>
  <c r="I3818" i="5" s="1"/>
  <c r="J3818" i="5" s="1"/>
  <c r="F4304" i="5"/>
  <c r="F4803" i="5"/>
  <c r="I4803" i="5" s="1"/>
  <c r="J4803" i="5" s="1"/>
  <c r="F5241" i="5"/>
  <c r="I5241" i="5" s="1"/>
  <c r="J5241" i="5" s="1"/>
  <c r="F5699" i="5"/>
  <c r="I5699" i="5" s="1"/>
  <c r="J5699" i="5" s="1"/>
  <c r="F6194" i="5"/>
  <c r="I6194" i="5" s="1"/>
  <c r="J6194" i="5" s="1"/>
  <c r="F6633" i="5"/>
  <c r="I6633" i="5" s="1"/>
  <c r="J6633" i="5" s="1"/>
  <c r="F7090" i="5"/>
  <c r="I7090" i="5" s="1"/>
  <c r="J7090" i="5" s="1"/>
  <c r="F7585" i="5"/>
  <c r="I7585" i="5" s="1"/>
  <c r="J7585" i="5" s="1"/>
  <c r="F8043" i="5"/>
  <c r="I8043" i="5" s="1"/>
  <c r="J8043" i="5" s="1"/>
  <c r="F8500" i="5"/>
  <c r="I8500" i="5" s="1"/>
  <c r="J8500" i="5" s="1"/>
  <c r="F222" i="5"/>
  <c r="I222" i="5" s="1"/>
  <c r="J222" i="5" s="1"/>
  <c r="F708" i="5"/>
  <c r="I708" i="5" s="1"/>
  <c r="J708" i="5" s="1"/>
  <c r="F1235" i="5"/>
  <c r="I1235" i="5" s="1"/>
  <c r="J1235" i="5" s="1"/>
  <c r="F1701" i="5"/>
  <c r="I1701" i="5" s="1"/>
  <c r="J1701" i="5" s="1"/>
  <c r="F2187" i="5"/>
  <c r="I2187" i="5" s="1"/>
  <c r="J2187" i="5" s="1"/>
  <c r="F2713" i="5"/>
  <c r="I2713" i="5" s="1"/>
  <c r="J2713" i="5" s="1"/>
  <c r="F3179" i="5"/>
  <c r="I3179" i="5" s="1"/>
  <c r="J3179" i="5" s="1"/>
  <c r="F3665" i="5"/>
  <c r="I3665" i="5" s="1"/>
  <c r="J3665" i="5" s="1"/>
  <c r="F4191" i="5"/>
  <c r="F4659" i="5"/>
  <c r="F5097" i="5"/>
  <c r="I5097" i="5" s="1"/>
  <c r="J5097" i="5" s="1"/>
  <c r="F5593" i="5"/>
  <c r="I5593" i="5" s="1"/>
  <c r="J5593" i="5" s="1"/>
  <c r="F6050" i="5"/>
  <c r="I6050" i="5" s="1"/>
  <c r="J6050" i="5" s="1"/>
  <c r="F6489" i="5"/>
  <c r="I6489" i="5" s="1"/>
  <c r="J6489" i="5" s="1"/>
  <c r="F6984" i="5"/>
  <c r="I6984" i="5" s="1"/>
  <c r="J6984" i="5" s="1"/>
  <c r="F7441" i="5"/>
  <c r="F7956" i="5"/>
  <c r="I7956" i="5" s="1"/>
  <c r="J7956" i="5" s="1"/>
  <c r="F8394" i="5"/>
  <c r="F73" i="5"/>
  <c r="I73" i="5" s="1"/>
  <c r="J73" i="5" s="1"/>
  <c r="F665" i="5"/>
  <c r="I665" i="5" s="1"/>
  <c r="J665" i="5" s="1"/>
  <c r="F1211" i="5"/>
  <c r="I1211" i="5" s="1"/>
  <c r="J1211" i="5" s="1"/>
  <c r="F1735" i="5"/>
  <c r="I1735" i="5" s="1"/>
  <c r="J1735" i="5" s="1"/>
  <c r="F2327" i="5"/>
  <c r="I2327" i="5" s="1"/>
  <c r="J2327" i="5" s="1"/>
  <c r="F2874" i="5"/>
  <c r="I2874" i="5" s="1"/>
  <c r="J2874" i="5" s="1"/>
  <c r="F3398" i="5"/>
  <c r="I3398" i="5" s="1"/>
  <c r="J3398" i="5" s="1"/>
  <c r="F3991" i="5"/>
  <c r="I3991" i="5" s="1"/>
  <c r="J3991" i="5" s="1"/>
  <c r="F4528" i="5"/>
  <c r="I4528" i="5" s="1"/>
  <c r="J4528" i="5" s="1"/>
  <c r="F5085" i="5"/>
  <c r="I5085" i="5" s="1"/>
  <c r="J5085" i="5" s="1"/>
  <c r="F5578" i="5"/>
  <c r="I5578" i="5" s="1"/>
  <c r="J5578" i="5" s="1"/>
  <c r="F6093" i="5"/>
  <c r="I6093" i="5" s="1"/>
  <c r="J6093" i="5" s="1"/>
  <c r="F6649" i="5"/>
  <c r="I6649" i="5" s="1"/>
  <c r="J6649" i="5" s="1"/>
  <c r="F7143" i="5"/>
  <c r="F7657" i="5"/>
  <c r="I7657" i="5" s="1"/>
  <c r="J7657" i="5" s="1"/>
  <c r="F8237" i="5"/>
  <c r="I8237" i="5" s="1"/>
  <c r="J8237" i="5" s="1"/>
  <c r="F8751" i="5"/>
  <c r="I8751" i="5" s="1"/>
  <c r="J8751" i="5" s="1"/>
  <c r="F489" i="5"/>
  <c r="I489" i="5" s="1"/>
  <c r="J489" i="5" s="1"/>
  <c r="F1081" i="5"/>
  <c r="I1081" i="5" s="1"/>
  <c r="J1081" i="5" s="1"/>
  <c r="F128" i="5"/>
  <c r="I128" i="5" s="1"/>
  <c r="J128" i="5" s="1"/>
  <c r="F721" i="5"/>
  <c r="I721" i="5" s="1"/>
  <c r="J721" i="5" s="1"/>
  <c r="F1244" i="5"/>
  <c r="F1791" i="5"/>
  <c r="I1791" i="5" s="1"/>
  <c r="J1791" i="5" s="1"/>
  <c r="F2383" i="5"/>
  <c r="I2383" i="5" s="1"/>
  <c r="J2383" i="5" s="1"/>
  <c r="F2908" i="5"/>
  <c r="I2908" i="5" s="1"/>
  <c r="J2908" i="5" s="1"/>
  <c r="F3455" i="5"/>
  <c r="I3455" i="5" s="1"/>
  <c r="J3455" i="5" s="1"/>
  <c r="F4046" i="5"/>
  <c r="I4046" i="5" s="1"/>
  <c r="J4046" i="5" s="1"/>
  <c r="F4579" i="5"/>
  <c r="I4579" i="5" s="1"/>
  <c r="J4579" i="5" s="1"/>
  <c r="F5073" i="5"/>
  <c r="I5073" i="5" s="1"/>
  <c r="J5073" i="5" s="1"/>
  <c r="F5630" i="5"/>
  <c r="I5630" i="5" s="1"/>
  <c r="J5630" i="5" s="1"/>
  <c r="F6144" i="5"/>
  <c r="I6144" i="5" s="1"/>
  <c r="J6144" i="5" s="1"/>
  <c r="F6638" i="5"/>
  <c r="I6638" i="5" s="1"/>
  <c r="J6638" i="5" s="1"/>
  <c r="F7217" i="5"/>
  <c r="I7217" i="5" s="1"/>
  <c r="J7217" i="5" s="1"/>
  <c r="F7732" i="5"/>
  <c r="F8289" i="5"/>
  <c r="I8289" i="5" s="1"/>
  <c r="J8289" i="5" s="1"/>
  <c r="F8782" i="5"/>
  <c r="I8782" i="5" s="1"/>
  <c r="J8782" i="5" s="1"/>
  <c r="F651" i="5"/>
  <c r="I651" i="5" s="1"/>
  <c r="J651" i="5" s="1"/>
  <c r="F1362" i="5"/>
  <c r="I1362" i="5" s="1"/>
  <c r="J1362" i="5" s="1"/>
  <c r="F1985" i="5"/>
  <c r="I1985" i="5" s="1"/>
  <c r="J1985" i="5" s="1"/>
  <c r="F2575" i="5"/>
  <c r="I2575" i="5" s="1"/>
  <c r="J2575" i="5" s="1"/>
  <c r="F3242" i="5"/>
  <c r="I3242" i="5" s="1"/>
  <c r="J3242" i="5" s="1"/>
  <c r="F3856" i="5"/>
  <c r="I3856" i="5" s="1"/>
  <c r="J3856" i="5" s="1"/>
  <c r="F4440" i="5"/>
  <c r="I4440" i="5" s="1"/>
  <c r="J4440" i="5" s="1"/>
  <c r="F5068" i="5"/>
  <c r="I5068" i="5" s="1"/>
  <c r="J5068" i="5" s="1"/>
  <c r="F5647" i="5"/>
  <c r="I5647" i="5" s="1"/>
  <c r="J5647" i="5" s="1"/>
  <c r="F6275" i="5"/>
  <c r="I6275" i="5" s="1"/>
  <c r="J6275" i="5" s="1"/>
  <c r="F6828" i="5"/>
  <c r="I6828" i="5" s="1"/>
  <c r="J6828" i="5" s="1"/>
  <c r="F7408" i="5"/>
  <c r="I7408" i="5" s="1"/>
  <c r="J7408" i="5" s="1"/>
  <c r="F8035" i="5"/>
  <c r="F8638" i="5"/>
  <c r="I8638" i="5" s="1"/>
  <c r="J8638" i="5" s="1"/>
  <c r="F468" i="5"/>
  <c r="I468" i="5" s="1"/>
  <c r="J468" i="5" s="1"/>
  <c r="F1179" i="5"/>
  <c r="F1812" i="5"/>
  <c r="I1812" i="5" s="1"/>
  <c r="J1812" i="5" s="1"/>
  <c r="F2403" i="5"/>
  <c r="I2403" i="5" s="1"/>
  <c r="J2403" i="5" s="1"/>
  <c r="F3070" i="5"/>
  <c r="F3684" i="5"/>
  <c r="I3684" i="5" s="1"/>
  <c r="J3684" i="5" s="1"/>
  <c r="F4350" i="5"/>
  <c r="I4350" i="5" s="1"/>
  <c r="J4350" i="5" s="1"/>
  <c r="F4906" i="5"/>
  <c r="F5485" i="5"/>
  <c r="I5485" i="5" s="1"/>
  <c r="J5485" i="5" s="1"/>
  <c r="F6112" i="5"/>
  <c r="I6112" i="5" s="1"/>
  <c r="J6112" i="5" s="1"/>
  <c r="F6666" i="5"/>
  <c r="I6666" i="5" s="1"/>
  <c r="J6666" i="5" s="1"/>
  <c r="F7246" i="5"/>
  <c r="F7873" i="5"/>
  <c r="I7873" i="5" s="1"/>
  <c r="J7873" i="5" s="1"/>
  <c r="F8453" i="5"/>
  <c r="I8453" i="5" s="1"/>
  <c r="J8453" i="5" s="1"/>
  <c r="F290" i="5"/>
  <c r="I290" i="5" s="1"/>
  <c r="J290" i="5" s="1"/>
  <c r="F1090" i="5"/>
  <c r="I1090" i="5" s="1"/>
  <c r="J1090" i="5" s="1"/>
  <c r="F1836" i="5"/>
  <c r="I1836" i="5" s="1"/>
  <c r="J1836" i="5" s="1"/>
  <c r="F2586" i="5"/>
  <c r="F3250" i="5"/>
  <c r="I3250" i="5" s="1"/>
  <c r="J3250" i="5" s="1"/>
  <c r="F3942" i="5"/>
  <c r="I3942" i="5" s="1"/>
  <c r="J3942" i="5" s="1"/>
  <c r="F4672" i="5"/>
  <c r="F5295" i="5"/>
  <c r="F5947" i="5"/>
  <c r="F6653" i="5"/>
  <c r="F7304" i="5"/>
  <c r="I7304" i="5" s="1"/>
  <c r="J7304" i="5" s="1"/>
  <c r="F7927" i="5"/>
  <c r="I7927" i="5" s="1"/>
  <c r="J7927" i="5" s="1"/>
  <c r="F8633" i="5"/>
  <c r="I8633" i="5" s="1"/>
  <c r="J8633" i="5" s="1"/>
  <c r="F575" i="5"/>
  <c r="I575" i="5" s="1"/>
  <c r="J575" i="5" s="1"/>
  <c r="F1282" i="5"/>
  <c r="F2047" i="5"/>
  <c r="I2047" i="5" s="1"/>
  <c r="J2047" i="5" s="1"/>
  <c r="F2739" i="5"/>
  <c r="F3487" i="5"/>
  <c r="I3487" i="5" s="1"/>
  <c r="J3487" i="5" s="1"/>
  <c r="F4152" i="5"/>
  <c r="I4152" i="5" s="1"/>
  <c r="J4152" i="5" s="1"/>
  <c r="F4842" i="5"/>
  <c r="I4842" i="5" s="1"/>
  <c r="J4842" i="5" s="1"/>
  <c r="F5547" i="5"/>
  <c r="F6197" i="5"/>
  <c r="F6822" i="5"/>
  <c r="I6822" i="5" s="1"/>
  <c r="J6822" i="5" s="1"/>
  <c r="F7526" i="5"/>
  <c r="I7526" i="5" s="1"/>
  <c r="J7526" i="5" s="1"/>
  <c r="F8178" i="5"/>
  <c r="I8178" i="5" s="1"/>
  <c r="J8178" i="5" s="1"/>
  <c r="F12" i="5"/>
  <c r="I12" i="5" s="1"/>
  <c r="J12" i="5" s="1"/>
  <c r="F912" i="5"/>
  <c r="F1727" i="5"/>
  <c r="I1727" i="5" s="1"/>
  <c r="J1727" i="5" s="1"/>
  <c r="F2570" i="5"/>
  <c r="F3316" i="5"/>
  <c r="I3316" i="5" s="1"/>
  <c r="J3316" i="5" s="1"/>
  <c r="F4097" i="5"/>
  <c r="I4097" i="5" s="1"/>
  <c r="J4097" i="5" s="1"/>
  <c r="F4905" i="5"/>
  <c r="I4905" i="5" s="1"/>
  <c r="J4905" i="5" s="1"/>
  <c r="F5608" i="5"/>
  <c r="I5608" i="5" s="1"/>
  <c r="J5608" i="5" s="1"/>
  <c r="F6340" i="5"/>
  <c r="I6340" i="5" s="1"/>
  <c r="J6340" i="5" s="1"/>
  <c r="F7133" i="5"/>
  <c r="F7865" i="5"/>
  <c r="I7865" i="5" s="1"/>
  <c r="J7865" i="5" s="1"/>
  <c r="F8599" i="5"/>
  <c r="I8599" i="5" s="1"/>
  <c r="J8599" i="5" s="1"/>
  <c r="F680" i="5"/>
  <c r="I680" i="5" s="1"/>
  <c r="J680" i="5" s="1"/>
  <c r="F1511" i="5"/>
  <c r="I1511" i="5" s="1"/>
  <c r="J1511" i="5" s="1"/>
  <c r="F2353" i="5"/>
  <c r="I2353" i="5" s="1"/>
  <c r="J2353" i="5" s="1"/>
  <c r="F3099" i="5"/>
  <c r="I3099" i="5" s="1"/>
  <c r="J3099" i="5" s="1"/>
  <c r="F3875" i="5"/>
  <c r="I3875" i="5" s="1"/>
  <c r="J3875" i="5" s="1"/>
  <c r="F4700" i="5"/>
  <c r="F5400" i="5"/>
  <c r="I5400" i="5" s="1"/>
  <c r="J5400" i="5" s="1"/>
  <c r="F6133" i="5"/>
  <c r="I6133" i="5" s="1"/>
  <c r="J6133" i="5" s="1"/>
  <c r="F6928" i="5"/>
  <c r="I6928" i="5" s="1"/>
  <c r="J6928" i="5" s="1"/>
  <c r="F7661" i="5"/>
  <c r="I7661" i="5" s="1"/>
  <c r="J7661" i="5" s="1"/>
  <c r="F8363" i="5"/>
  <c r="I8363" i="5" s="1"/>
  <c r="J8363" i="5" s="1"/>
  <c r="F508" i="5"/>
  <c r="I508" i="5" s="1"/>
  <c r="J508" i="5" s="1"/>
  <c r="F1442" i="5"/>
  <c r="I1442" i="5" s="1"/>
  <c r="J1442" i="5" s="1"/>
  <c r="F2285" i="5"/>
  <c r="I2285" i="5" s="1"/>
  <c r="J2285" i="5" s="1"/>
  <c r="F3234" i="5"/>
  <c r="I3234" i="5" s="1"/>
  <c r="J3234" i="5" s="1"/>
  <c r="F4108" i="5"/>
  <c r="I4108" i="5" s="1"/>
  <c r="J4108" i="5" s="1"/>
  <c r="F5049" i="5"/>
  <c r="I5049" i="5" s="1"/>
  <c r="J5049" i="5" s="1"/>
  <c r="F5842" i="5"/>
  <c r="I5842" i="5" s="1"/>
  <c r="J5842" i="5" s="1"/>
  <c r="F6665" i="5"/>
  <c r="I6665" i="5" s="1"/>
  <c r="J6665" i="5" s="1"/>
  <c r="F7558" i="5"/>
  <c r="I7558" i="5" s="1"/>
  <c r="J7558" i="5" s="1"/>
  <c r="F8382" i="5"/>
  <c r="I8382" i="5" s="1"/>
  <c r="J8382" i="5" s="1"/>
  <c r="F441" i="5"/>
  <c r="I441" i="5" s="1"/>
  <c r="J441" i="5" s="1"/>
  <c r="F1453" i="5"/>
  <c r="I1453" i="5" s="1"/>
  <c r="J1453" i="5" s="1"/>
  <c r="F2332" i="5"/>
  <c r="I2332" i="5" s="1"/>
  <c r="J2332" i="5" s="1"/>
  <c r="F3173" i="5"/>
  <c r="I3173" i="5" s="1"/>
  <c r="J3173" i="5" s="1"/>
  <c r="F4118" i="5"/>
  <c r="I4118" i="5" s="1"/>
  <c r="J4118" i="5" s="1"/>
  <c r="F4959" i="5"/>
  <c r="I4959" i="5" s="1"/>
  <c r="J4959" i="5" s="1"/>
  <c r="F5850" i="5"/>
  <c r="I5850" i="5" s="1"/>
  <c r="J5850" i="5" s="1"/>
  <c r="F6640" i="5"/>
  <c r="F7464" i="5"/>
  <c r="I7464" i="5" s="1"/>
  <c r="J7464" i="5" s="1"/>
  <c r="F8358" i="5"/>
  <c r="I8358" i="5" s="1"/>
  <c r="J8358" i="5" s="1"/>
  <c r="F403" i="5"/>
  <c r="I403" i="5" s="1"/>
  <c r="J403" i="5" s="1"/>
  <c r="F1339" i="5"/>
  <c r="I1339" i="5" s="1"/>
  <c r="J1339" i="5" s="1"/>
  <c r="F2333" i="5"/>
  <c r="I2333" i="5" s="1"/>
  <c r="J2333" i="5" s="1"/>
  <c r="F3208" i="5"/>
  <c r="I3208" i="5" s="1"/>
  <c r="J3208" i="5" s="1"/>
  <c r="F4049" i="5"/>
  <c r="I4049" i="5" s="1"/>
  <c r="J4049" i="5" s="1"/>
  <c r="F4960" i="5"/>
  <c r="I4960" i="5" s="1"/>
  <c r="J4960" i="5" s="1"/>
  <c r="F1038" i="5"/>
  <c r="I1038" i="5" s="1"/>
  <c r="J1038" i="5" s="1"/>
  <c r="F2203" i="5"/>
  <c r="I2203" i="5" s="1"/>
  <c r="J2203" i="5" s="1"/>
  <c r="F3211" i="5"/>
  <c r="I3211" i="5" s="1"/>
  <c r="J3211" i="5" s="1"/>
  <c r="F4260" i="5"/>
  <c r="I4260" i="5" s="1"/>
  <c r="J4260" i="5" s="1"/>
  <c r="F5319" i="5"/>
  <c r="I5319" i="5" s="1"/>
  <c r="J5319" i="5" s="1"/>
  <c r="F6207" i="5"/>
  <c r="I6207" i="5" s="1"/>
  <c r="J6207" i="5" s="1"/>
  <c r="F7134" i="5"/>
  <c r="I7134" i="5" s="1"/>
  <c r="J7134" i="5" s="1"/>
  <c r="F8136" i="5"/>
  <c r="I8136" i="5" s="1"/>
  <c r="J8136" i="5" s="1"/>
  <c r="F292" i="5"/>
  <c r="I292" i="5" s="1"/>
  <c r="J292" i="5" s="1"/>
  <c r="F1364" i="5"/>
  <c r="I1364" i="5" s="1"/>
  <c r="J1364" i="5" s="1"/>
  <c r="F2513" i="5"/>
  <c r="I2513" i="5" s="1"/>
  <c r="J2513" i="5" s="1"/>
  <c r="F3563" i="5"/>
  <c r="I3563" i="5" s="1"/>
  <c r="J3563" i="5" s="1"/>
  <c r="F4557" i="5"/>
  <c r="F5632" i="5"/>
  <c r="I5632" i="5" s="1"/>
  <c r="J5632" i="5" s="1"/>
  <c r="F6557" i="5"/>
  <c r="I6557" i="5" s="1"/>
  <c r="J6557" i="5" s="1"/>
  <c r="F7599" i="5"/>
  <c r="I7599" i="5" s="1"/>
  <c r="J7599" i="5" s="1"/>
  <c r="F8489" i="5"/>
  <c r="I8489" i="5" s="1"/>
  <c r="J8489" i="5" s="1"/>
  <c r="F763" i="5"/>
  <c r="I763" i="5" s="1"/>
  <c r="J763" i="5" s="1"/>
  <c r="F1946" i="5"/>
  <c r="F3000" i="5"/>
  <c r="I3000" i="5" s="1"/>
  <c r="J3000" i="5" s="1"/>
  <c r="F4003" i="5"/>
  <c r="F5091" i="5"/>
  <c r="F6019" i="5"/>
  <c r="I6019" i="5" s="1"/>
  <c r="J6019" i="5" s="1"/>
  <c r="F6910" i="5"/>
  <c r="I6910" i="5" s="1"/>
  <c r="J6910" i="5" s="1"/>
  <c r="F7913" i="5"/>
  <c r="I7913" i="5" s="1"/>
  <c r="J7913" i="5" s="1"/>
  <c r="F65" i="5"/>
  <c r="I65" i="5" s="1"/>
  <c r="J65" i="5" s="1"/>
  <c r="F1277" i="5"/>
  <c r="I1277" i="5" s="1"/>
  <c r="J1277" i="5" s="1"/>
  <c r="F2301" i="5"/>
  <c r="I2301" i="5" s="1"/>
  <c r="J2301" i="5" s="1"/>
  <c r="F3348" i="5"/>
  <c r="I3348" i="5" s="1"/>
  <c r="J3348" i="5" s="1"/>
  <c r="F4482" i="5"/>
  <c r="I4482" i="5" s="1"/>
  <c r="J4482" i="5" s="1"/>
  <c r="F5479" i="5"/>
  <c r="F6368" i="5"/>
  <c r="I6368" i="5" s="1"/>
  <c r="J6368" i="5" s="1"/>
  <c r="F7373" i="5"/>
  <c r="F8298" i="5"/>
  <c r="I8298" i="5" s="1"/>
  <c r="J8298" i="5" s="1"/>
  <c r="F490" i="5"/>
  <c r="I490" i="5" s="1"/>
  <c r="J490" i="5" s="1"/>
  <c r="F1688" i="5"/>
  <c r="I1688" i="5" s="1"/>
  <c r="J1688" i="5" s="1"/>
  <c r="F2743" i="5"/>
  <c r="I2743" i="5" s="1"/>
  <c r="J2743" i="5" s="1"/>
  <c r="F3880" i="5"/>
  <c r="F4859" i="5"/>
  <c r="I4859" i="5" s="1"/>
  <c r="J4859" i="5" s="1"/>
  <c r="F5795" i="5"/>
  <c r="I5795" i="5" s="1"/>
  <c r="J5795" i="5" s="1"/>
  <c r="F6797" i="5"/>
  <c r="F7686" i="5"/>
  <c r="I7686" i="5" s="1"/>
  <c r="J7686" i="5" s="1"/>
  <c r="F8616" i="5"/>
  <c r="I8616" i="5" s="1"/>
  <c r="J8616" i="5" s="1"/>
  <c r="F1002" i="5"/>
  <c r="I1002" i="5" s="1"/>
  <c r="J1002" i="5" s="1"/>
  <c r="F2087" i="5"/>
  <c r="I2087" i="5" s="1"/>
  <c r="J2087" i="5" s="1"/>
  <c r="F3093" i="5"/>
  <c r="I3093" i="5" s="1"/>
  <c r="J3093" i="5" s="1"/>
  <c r="F4235" i="5"/>
  <c r="I4235" i="5" s="1"/>
  <c r="J4235" i="5" s="1"/>
  <c r="F5254" i="5"/>
  <c r="F6261" i="5"/>
  <c r="I6261" i="5" s="1"/>
  <c r="J6261" i="5" s="1"/>
  <c r="F7150" i="5"/>
  <c r="I7150" i="5" s="1"/>
  <c r="J7150" i="5" s="1"/>
  <c r="F8076" i="5"/>
  <c r="I8076" i="5" s="1"/>
  <c r="J8076" i="5" s="1"/>
  <c r="F8385" i="5"/>
  <c r="I8385" i="5" s="1"/>
  <c r="J8385" i="5" s="1"/>
  <c r="F7048" i="5"/>
  <c r="I7048" i="5" s="1"/>
  <c r="J7048" i="5" s="1"/>
  <c r="F5657" i="5"/>
  <c r="F4075" i="5"/>
  <c r="I4075" i="5" s="1"/>
  <c r="J4075" i="5" s="1"/>
  <c r="F2495" i="5"/>
  <c r="F961" i="5"/>
  <c r="I961" i="5" s="1"/>
  <c r="J961" i="5" s="1"/>
  <c r="F5183" i="5"/>
  <c r="I5183" i="5" s="1"/>
  <c r="J5183" i="5" s="1"/>
  <c r="F3671" i="5"/>
  <c r="F2156" i="5"/>
  <c r="I2156" i="5" s="1"/>
  <c r="J2156" i="5" s="1"/>
  <c r="F377" i="5"/>
  <c r="I377" i="5" s="1"/>
  <c r="J377" i="5" s="1"/>
  <c r="F7724" i="5"/>
  <c r="I7724" i="5" s="1"/>
  <c r="J7724" i="5" s="1"/>
  <c r="F6214" i="5"/>
  <c r="I6214" i="5" s="1"/>
  <c r="J6214" i="5" s="1"/>
  <c r="F4872" i="5"/>
  <c r="I4872" i="5" s="1"/>
  <c r="J4872" i="5" s="1"/>
  <c r="F3264" i="5"/>
  <c r="I3264" i="5" s="1"/>
  <c r="J3264" i="5" s="1"/>
  <c r="F1558" i="5"/>
  <c r="F989" i="5"/>
  <c r="I989" i="5" s="1"/>
  <c r="J989" i="5" s="1"/>
  <c r="F1979" i="5"/>
  <c r="F6999" i="5"/>
  <c r="I6999" i="5" s="1"/>
  <c r="J6999" i="5" s="1"/>
  <c r="F6990" i="5"/>
  <c r="F2534" i="5"/>
  <c r="I2534" i="5" s="1"/>
  <c r="J2534" i="5" s="1"/>
  <c r="F6024" i="5"/>
  <c r="F1612" i="5"/>
  <c r="I1612" i="5" s="1"/>
  <c r="J1612" i="5" s="1"/>
  <c r="F1617" i="5"/>
  <c r="I1617" i="5" s="1"/>
  <c r="J1617" i="5" s="1"/>
  <c r="F4245" i="5"/>
  <c r="I4245" i="5" s="1"/>
  <c r="J4245" i="5" s="1"/>
  <c r="F6730" i="5"/>
  <c r="I6730" i="5" s="1"/>
  <c r="J6730" i="5" s="1"/>
  <c r="F8587" i="5"/>
  <c r="I8587" i="5" s="1"/>
  <c r="J8587" i="5" s="1"/>
  <c r="F2015" i="5"/>
  <c r="F4573" i="5"/>
  <c r="I4573" i="5" s="1"/>
  <c r="J4573" i="5" s="1"/>
  <c r="F6569" i="5"/>
  <c r="I6569" i="5" s="1"/>
  <c r="J6569" i="5" s="1"/>
  <c r="F8655" i="5"/>
  <c r="F2281" i="5"/>
  <c r="I2281" i="5" s="1"/>
  <c r="J2281" i="5" s="1"/>
  <c r="F4383" i="5"/>
  <c r="I4383" i="5" s="1"/>
  <c r="J4383" i="5" s="1"/>
  <c r="F6391" i="5"/>
  <c r="I6391" i="5" s="1"/>
  <c r="J6391" i="5" s="1"/>
  <c r="F8194" i="5"/>
  <c r="F7038" i="5"/>
  <c r="F42" i="5"/>
  <c r="I42" i="5" s="1"/>
  <c r="J42" i="5" s="1"/>
  <c r="F2177" i="5"/>
  <c r="I2177" i="5" s="1"/>
  <c r="J2177" i="5" s="1"/>
  <c r="F4464" i="5"/>
  <c r="I4464" i="5" s="1"/>
  <c r="J4464" i="5" s="1"/>
  <c r="F6302" i="5"/>
  <c r="I6302" i="5" s="1"/>
  <c r="J6302" i="5" s="1"/>
  <c r="F8094" i="5"/>
  <c r="F2719" i="5"/>
  <c r="I2719" i="5" s="1"/>
  <c r="J2719" i="5" s="1"/>
  <c r="F1343" i="5"/>
  <c r="I1343" i="5" s="1"/>
  <c r="J1343" i="5" s="1"/>
  <c r="F8671" i="5"/>
  <c r="F5727" i="5"/>
  <c r="F2272" i="5"/>
  <c r="I2272" i="5" s="1"/>
  <c r="J2272" i="5" s="1"/>
  <c r="F6383" i="5"/>
  <c r="I6383" i="5" s="1"/>
  <c r="J6383" i="5" s="1"/>
  <c r="F2972" i="5"/>
  <c r="I2972" i="5" s="1"/>
  <c r="J2972" i="5" s="1"/>
  <c r="F7425" i="5"/>
  <c r="I7425" i="5" s="1"/>
  <c r="J7425" i="5" s="1"/>
  <c r="F3979" i="5"/>
  <c r="I3979" i="5" s="1"/>
  <c r="J3979" i="5" s="1"/>
  <c r="F417" i="5"/>
  <c r="I417" i="5" s="1"/>
  <c r="J417" i="5" s="1"/>
  <c r="F8085" i="5"/>
  <c r="I8085" i="5" s="1"/>
  <c r="J8085" i="5" s="1"/>
  <c r="F5425" i="5"/>
  <c r="I5425" i="5" s="1"/>
  <c r="J5425" i="5" s="1"/>
  <c r="F2717" i="5"/>
  <c r="I2717" i="5" s="1"/>
  <c r="J2717" i="5" s="1"/>
  <c r="F278" i="5"/>
  <c r="I278" i="5" s="1"/>
  <c r="J278" i="5" s="1"/>
  <c r="F728" i="5"/>
  <c r="I728" i="5" s="1"/>
  <c r="J728" i="5" s="1"/>
  <c r="F1160" i="5"/>
  <c r="I1160" i="5" s="1"/>
  <c r="J1160" i="5" s="1"/>
  <c r="F1646" i="5"/>
  <c r="I1646" i="5" s="1"/>
  <c r="J1646" i="5" s="1"/>
  <c r="F2114" i="5"/>
  <c r="I2114" i="5" s="1"/>
  <c r="J2114" i="5" s="1"/>
  <c r="F2618" i="5"/>
  <c r="I2618" i="5" s="1"/>
  <c r="J2618" i="5" s="1"/>
  <c r="F3068" i="5"/>
  <c r="I3068" i="5" s="1"/>
  <c r="J3068" i="5" s="1"/>
  <c r="F3554" i="5"/>
  <c r="I3554" i="5" s="1"/>
  <c r="J3554" i="5" s="1"/>
  <c r="F4004" i="5"/>
  <c r="I4004" i="5" s="1"/>
  <c r="J4004" i="5" s="1"/>
  <c r="F4490" i="5"/>
  <c r="I4490" i="5" s="1"/>
  <c r="J4490" i="5" s="1"/>
  <c r="F4940" i="5"/>
  <c r="I4940" i="5" s="1"/>
  <c r="J4940" i="5" s="1"/>
  <c r="F5372" i="5"/>
  <c r="I5372" i="5" s="1"/>
  <c r="J5372" i="5" s="1"/>
  <c r="F5876" i="5"/>
  <c r="I5876" i="5" s="1"/>
  <c r="J5876" i="5" s="1"/>
  <c r="F6344" i="5"/>
  <c r="I6344" i="5" s="1"/>
  <c r="J6344" i="5" s="1"/>
  <c r="F6830" i="5"/>
  <c r="I6830" i="5" s="1"/>
  <c r="J6830" i="5" s="1"/>
  <c r="F7280" i="5"/>
  <c r="I7280" i="5" s="1"/>
  <c r="J7280" i="5" s="1"/>
  <c r="F7766" i="5"/>
  <c r="I7766" i="5" s="1"/>
  <c r="J7766" i="5" s="1"/>
  <c r="F8216" i="5"/>
  <c r="I8216" i="5" s="1"/>
  <c r="J8216" i="5" s="1"/>
  <c r="F8702" i="5"/>
  <c r="I8702" i="5" s="1"/>
  <c r="J8702" i="5" s="1"/>
  <c r="F376" i="5"/>
  <c r="F880" i="5"/>
  <c r="F1348" i="5"/>
  <c r="I1348" i="5" s="1"/>
  <c r="J1348" i="5" s="1"/>
  <c r="F1780" i="5"/>
  <c r="F2266" i="5"/>
  <c r="I2266" i="5" s="1"/>
  <c r="J2266" i="5" s="1"/>
  <c r="F2716" i="5"/>
  <c r="I2716" i="5" s="1"/>
  <c r="J2716" i="5" s="1"/>
  <c r="F3202" i="5"/>
  <c r="I3202" i="5" s="1"/>
  <c r="J3202" i="5" s="1"/>
  <c r="F3652" i="5"/>
  <c r="I3652" i="5" s="1"/>
  <c r="J3652" i="5" s="1"/>
  <c r="F4138" i="5"/>
  <c r="I4138" i="5" s="1"/>
  <c r="J4138" i="5" s="1"/>
  <c r="F274" i="5"/>
  <c r="I274" i="5" s="1"/>
  <c r="J274" i="5" s="1"/>
  <c r="F841" i="5"/>
  <c r="I841" i="5" s="1"/>
  <c r="J841" i="5" s="1"/>
  <c r="F1347" i="5"/>
  <c r="I1347" i="5" s="1"/>
  <c r="J1347" i="5" s="1"/>
  <c r="F1833" i="5"/>
  <c r="I1833" i="5" s="1"/>
  <c r="J1833" i="5" s="1"/>
  <c r="F2360" i="5"/>
  <c r="I2360" i="5" s="1"/>
  <c r="J2360" i="5" s="1"/>
  <c r="F2846" i="5"/>
  <c r="F3372" i="5"/>
  <c r="F3838" i="5"/>
  <c r="I3838" i="5" s="1"/>
  <c r="J3838" i="5" s="1"/>
  <c r="F4324" i="5"/>
  <c r="I4324" i="5" s="1"/>
  <c r="J4324" i="5" s="1"/>
  <c r="F4822" i="5"/>
  <c r="F5260" i="5"/>
  <c r="I5260" i="5" s="1"/>
  <c r="J5260" i="5" s="1"/>
  <c r="F5718" i="5"/>
  <c r="F6213" i="5"/>
  <c r="I6213" i="5" s="1"/>
  <c r="J6213" i="5" s="1"/>
  <c r="F6671" i="5"/>
  <c r="I6671" i="5" s="1"/>
  <c r="J6671" i="5" s="1"/>
  <c r="F7109" i="5"/>
  <c r="I7109" i="5" s="1"/>
  <c r="J7109" i="5" s="1"/>
  <c r="F7605" i="5"/>
  <c r="I7605" i="5" s="1"/>
  <c r="J7605" i="5" s="1"/>
  <c r="F8081" i="5"/>
  <c r="I8081" i="5" s="1"/>
  <c r="J8081" i="5" s="1"/>
  <c r="F8577" i="5"/>
  <c r="I8577" i="5" s="1"/>
  <c r="J8577" i="5" s="1"/>
  <c r="F243" i="5"/>
  <c r="I243" i="5" s="1"/>
  <c r="J243" i="5" s="1"/>
  <c r="F729" i="5"/>
  <c r="I729" i="5" s="1"/>
  <c r="J729" i="5" s="1"/>
  <c r="F1255" i="5"/>
  <c r="I1255" i="5" s="1"/>
  <c r="J1255" i="5" s="1"/>
  <c r="F1721" i="5"/>
  <c r="I1721" i="5" s="1"/>
  <c r="J1721" i="5" s="1"/>
  <c r="F2207" i="5"/>
  <c r="I2207" i="5" s="1"/>
  <c r="J2207" i="5" s="1"/>
  <c r="F2733" i="5"/>
  <c r="I2733" i="5" s="1"/>
  <c r="J2733" i="5" s="1"/>
  <c r="F3219" i="5"/>
  <c r="I3219" i="5" s="1"/>
  <c r="J3219" i="5" s="1"/>
  <c r="F3685" i="5"/>
  <c r="F4212" i="5"/>
  <c r="I4212" i="5" s="1"/>
  <c r="J4212" i="5" s="1"/>
  <c r="F4678" i="5"/>
  <c r="I4678" i="5" s="1"/>
  <c r="J4678" i="5" s="1"/>
  <c r="F5116" i="5"/>
  <c r="I5116" i="5" s="1"/>
  <c r="J5116" i="5" s="1"/>
  <c r="F5612" i="5"/>
  <c r="I5612" i="5" s="1"/>
  <c r="J5612" i="5" s="1"/>
  <c r="F6069" i="5"/>
  <c r="I6069" i="5" s="1"/>
  <c r="J6069" i="5" s="1"/>
  <c r="F6565" i="5"/>
  <c r="I6565" i="5" s="1"/>
  <c r="J6565" i="5" s="1"/>
  <c r="F7003" i="5"/>
  <c r="I7003" i="5" s="1"/>
  <c r="J7003" i="5" s="1"/>
  <c r="F7480" i="5"/>
  <c r="I7480" i="5" s="1"/>
  <c r="J7480" i="5" s="1"/>
  <c r="F7975" i="5"/>
  <c r="I7975" i="5" s="1"/>
  <c r="J7975" i="5" s="1"/>
  <c r="F8433" i="5"/>
  <c r="I8433" i="5" s="1"/>
  <c r="J8433" i="5" s="1"/>
  <c r="F95" i="5"/>
  <c r="I95" i="5" s="1"/>
  <c r="J95" i="5" s="1"/>
  <c r="F687" i="5"/>
  <c r="I687" i="5" s="1"/>
  <c r="J687" i="5" s="1"/>
  <c r="F1234" i="5"/>
  <c r="I1234" i="5" s="1"/>
  <c r="J1234" i="5" s="1"/>
  <c r="F1758" i="5"/>
  <c r="I1758" i="5" s="1"/>
  <c r="J1758" i="5" s="1"/>
  <c r="F2351" i="5"/>
  <c r="I2351" i="5" s="1"/>
  <c r="J2351" i="5" s="1"/>
  <c r="F2898" i="5"/>
  <c r="I2898" i="5" s="1"/>
  <c r="J2898" i="5" s="1"/>
  <c r="F3489" i="5"/>
  <c r="F4014" i="5"/>
  <c r="I4014" i="5" s="1"/>
  <c r="J4014" i="5" s="1"/>
  <c r="F4549" i="5"/>
  <c r="I4549" i="5" s="1"/>
  <c r="J4549" i="5" s="1"/>
  <c r="F5106" i="5"/>
  <c r="I5106" i="5" s="1"/>
  <c r="J5106" i="5" s="1"/>
  <c r="F5599" i="5"/>
  <c r="I5599" i="5" s="1"/>
  <c r="J5599" i="5" s="1"/>
  <c r="F6114" i="5"/>
  <c r="F6672" i="5"/>
  <c r="I6672" i="5" s="1"/>
  <c r="J6672" i="5" s="1"/>
  <c r="F7186" i="5"/>
  <c r="I7186" i="5" s="1"/>
  <c r="J7186" i="5" s="1"/>
  <c r="F7701" i="5"/>
  <c r="I7701" i="5" s="1"/>
  <c r="J7701" i="5" s="1"/>
  <c r="F8258" i="5"/>
  <c r="I8258" i="5" s="1"/>
  <c r="J8258" i="5" s="1"/>
  <c r="F8772" i="5"/>
  <c r="I8772" i="5" s="1"/>
  <c r="J8772" i="5" s="1"/>
  <c r="F580" i="5"/>
  <c r="I580" i="5" s="1"/>
  <c r="J580" i="5" s="1"/>
  <c r="F1103" i="5"/>
  <c r="F150" i="5"/>
  <c r="F743" i="5"/>
  <c r="I743" i="5" s="1"/>
  <c r="J743" i="5" s="1"/>
  <c r="F1267" i="5"/>
  <c r="I1267" i="5" s="1"/>
  <c r="J1267" i="5" s="1"/>
  <c r="F1814" i="5"/>
  <c r="F2406" i="5"/>
  <c r="I2406" i="5" s="1"/>
  <c r="J2406" i="5" s="1"/>
  <c r="F2953" i="5"/>
  <c r="I2953" i="5" s="1"/>
  <c r="J2953" i="5" s="1"/>
  <c r="F3477" i="5"/>
  <c r="I3477" i="5" s="1"/>
  <c r="J3477" i="5" s="1"/>
  <c r="F4069" i="5"/>
  <c r="I4069" i="5" s="1"/>
  <c r="J4069" i="5" s="1"/>
  <c r="F4601" i="5"/>
  <c r="F5094" i="5"/>
  <c r="F5652" i="5"/>
  <c r="I5652" i="5" s="1"/>
  <c r="J5652" i="5" s="1"/>
  <c r="F6167" i="5"/>
  <c r="I6167" i="5" s="1"/>
  <c r="J6167" i="5" s="1"/>
  <c r="F6745" i="5"/>
  <c r="F7238" i="5"/>
  <c r="I7238" i="5" s="1"/>
  <c r="J7238" i="5" s="1"/>
  <c r="F7753" i="5"/>
  <c r="F8311" i="5"/>
  <c r="I8311" i="5" s="1"/>
  <c r="J8311" i="5" s="1"/>
  <c r="F48" i="5"/>
  <c r="I48" i="5" s="1"/>
  <c r="J48" i="5" s="1"/>
  <c r="F678" i="5"/>
  <c r="I678" i="5" s="1"/>
  <c r="J678" i="5" s="1"/>
  <c r="F1389" i="5"/>
  <c r="I1389" i="5" s="1"/>
  <c r="J1389" i="5" s="1"/>
  <c r="F2011" i="5"/>
  <c r="I2011" i="5" s="1"/>
  <c r="J2011" i="5" s="1"/>
  <c r="F2599" i="5"/>
  <c r="I2599" i="5" s="1"/>
  <c r="J2599" i="5" s="1"/>
  <c r="F3267" i="5"/>
  <c r="I3267" i="5" s="1"/>
  <c r="J3267" i="5" s="1"/>
  <c r="F3882" i="5"/>
  <c r="I3882" i="5" s="1"/>
  <c r="J3882" i="5" s="1"/>
  <c r="F4538" i="5"/>
  <c r="I4538" i="5" s="1"/>
  <c r="J4538" i="5" s="1"/>
  <c r="F5092" i="5"/>
  <c r="I5092" i="5" s="1"/>
  <c r="J5092" i="5" s="1"/>
  <c r="F5671" i="5"/>
  <c r="I5671" i="5" s="1"/>
  <c r="J5671" i="5" s="1"/>
  <c r="F6299" i="5"/>
  <c r="I6299" i="5" s="1"/>
  <c r="J6299" i="5" s="1"/>
  <c r="F6854" i="5"/>
  <c r="I6854" i="5" s="1"/>
  <c r="J6854" i="5" s="1"/>
  <c r="F7432" i="5"/>
  <c r="I7432" i="5" s="1"/>
  <c r="J7432" i="5" s="1"/>
  <c r="F8083" i="5"/>
  <c r="I8083" i="5" s="1"/>
  <c r="J8083" i="5" s="1"/>
  <c r="F8662" i="5"/>
  <c r="I8662" i="5" s="1"/>
  <c r="J8662" i="5" s="1"/>
  <c r="F495" i="5"/>
  <c r="F1205" i="5"/>
  <c r="I1205" i="5" s="1"/>
  <c r="J1205" i="5" s="1"/>
  <c r="F1839" i="5"/>
  <c r="I1839" i="5" s="1"/>
  <c r="J1839" i="5" s="1"/>
  <c r="F2505" i="5"/>
  <c r="I2505" i="5" s="1"/>
  <c r="J2505" i="5" s="1"/>
  <c r="F3095" i="5"/>
  <c r="F3710" i="5"/>
  <c r="I3710" i="5" s="1"/>
  <c r="J3710" i="5" s="1"/>
  <c r="F4375" i="5"/>
  <c r="F4930" i="5"/>
  <c r="F5509" i="5"/>
  <c r="I5509" i="5" s="1"/>
  <c r="J5509" i="5" s="1"/>
  <c r="F6136" i="5"/>
  <c r="F6715" i="5"/>
  <c r="I6715" i="5" s="1"/>
  <c r="J6715" i="5" s="1"/>
  <c r="F7269" i="5"/>
  <c r="F7897" i="5"/>
  <c r="F8476" i="5"/>
  <c r="F319" i="5"/>
  <c r="I319" i="5" s="1"/>
  <c r="J319" i="5" s="1"/>
  <c r="F1152" i="5"/>
  <c r="I1152" i="5" s="1"/>
  <c r="J1152" i="5" s="1"/>
  <c r="F1866" i="5"/>
  <c r="F2615" i="5"/>
  <c r="I2615" i="5" s="1"/>
  <c r="J2615" i="5" s="1"/>
  <c r="F3278" i="5"/>
  <c r="I3278" i="5" s="1"/>
  <c r="J3278" i="5" s="1"/>
  <c r="F3971" i="5"/>
  <c r="F4698" i="5"/>
  <c r="I4698" i="5" s="1"/>
  <c r="J4698" i="5" s="1"/>
  <c r="F5349" i="5"/>
  <c r="I5349" i="5" s="1"/>
  <c r="J5349" i="5" s="1"/>
  <c r="F5975" i="5"/>
  <c r="I5975" i="5" s="1"/>
  <c r="J5975" i="5" s="1"/>
  <c r="F6678" i="5"/>
  <c r="I6678" i="5" s="1"/>
  <c r="J6678" i="5" s="1"/>
  <c r="F7330" i="5"/>
  <c r="I7330" i="5" s="1"/>
  <c r="J7330" i="5" s="1"/>
  <c r="F7954" i="5"/>
  <c r="I7954" i="5" s="1"/>
  <c r="J7954" i="5" s="1"/>
  <c r="F8659" i="5"/>
  <c r="F608" i="5"/>
  <c r="I608" i="5" s="1"/>
  <c r="J608" i="5" s="1"/>
  <c r="F1406" i="5"/>
  <c r="I1406" i="5" s="1"/>
  <c r="J1406" i="5" s="1"/>
  <c r="F2074" i="5"/>
  <c r="I2074" i="5" s="1"/>
  <c r="J2074" i="5" s="1"/>
  <c r="F2767" i="5"/>
  <c r="I2767" i="5" s="1"/>
  <c r="J2767" i="5" s="1"/>
  <c r="F3516" i="5"/>
  <c r="I3516" i="5" s="1"/>
  <c r="J3516" i="5" s="1"/>
  <c r="F4236" i="5"/>
  <c r="I4236" i="5" s="1"/>
  <c r="J4236" i="5" s="1"/>
  <c r="F4867" i="5"/>
  <c r="I4867" i="5" s="1"/>
  <c r="J4867" i="5" s="1"/>
  <c r="F5573" i="5"/>
  <c r="F6225" i="5"/>
  <c r="I6225" i="5" s="1"/>
  <c r="J6225" i="5" s="1"/>
  <c r="F6849" i="5"/>
  <c r="I6849" i="5" s="1"/>
  <c r="J6849" i="5" s="1"/>
  <c r="F7555" i="5"/>
  <c r="I7555" i="5" s="1"/>
  <c r="J7555" i="5" s="1"/>
  <c r="F8207" i="5"/>
  <c r="I8207" i="5" s="1"/>
  <c r="J8207" i="5" s="1"/>
  <c r="F151" i="5"/>
  <c r="I151" i="5" s="1"/>
  <c r="J151" i="5" s="1"/>
  <c r="F947" i="5"/>
  <c r="I947" i="5" s="1"/>
  <c r="J947" i="5" s="1"/>
  <c r="F1760" i="5"/>
  <c r="I1760" i="5" s="1"/>
  <c r="J1760" i="5" s="1"/>
  <c r="F2604" i="5"/>
  <c r="I2604" i="5" s="1"/>
  <c r="J2604" i="5" s="1"/>
  <c r="F3349" i="5"/>
  <c r="I3349" i="5" s="1"/>
  <c r="J3349" i="5" s="1"/>
  <c r="F4128" i="5"/>
  <c r="I4128" i="5" s="1"/>
  <c r="J4128" i="5" s="1"/>
  <c r="F4935" i="5"/>
  <c r="I4935" i="5" s="1"/>
  <c r="J4935" i="5" s="1"/>
  <c r="F5667" i="5"/>
  <c r="I5667" i="5" s="1"/>
  <c r="J5667" i="5" s="1"/>
  <c r="F6369" i="5"/>
  <c r="I6369" i="5" s="1"/>
  <c r="J6369" i="5" s="1"/>
  <c r="F7162" i="5"/>
  <c r="F7926" i="5"/>
  <c r="F8722" i="5"/>
  <c r="I8722" i="5" s="1"/>
  <c r="J8722" i="5" s="1"/>
  <c r="F714" i="5"/>
  <c r="I714" i="5" s="1"/>
  <c r="J714" i="5" s="1"/>
  <c r="F1542" i="5"/>
  <c r="F2386" i="5"/>
  <c r="I2386" i="5" s="1"/>
  <c r="J2386" i="5" s="1"/>
  <c r="F3131" i="5"/>
  <c r="I3131" i="5" s="1"/>
  <c r="J3131" i="5" s="1"/>
  <c r="F3909" i="5"/>
  <c r="I3909" i="5" s="1"/>
  <c r="J3909" i="5" s="1"/>
  <c r="F4729" i="5"/>
  <c r="I4729" i="5" s="1"/>
  <c r="J4729" i="5" s="1"/>
  <c r="F5464" i="5"/>
  <c r="I5464" i="5" s="1"/>
  <c r="J5464" i="5" s="1"/>
  <c r="F6166" i="5"/>
  <c r="I6166" i="5" s="1"/>
  <c r="J6166" i="5" s="1"/>
  <c r="F6961" i="5"/>
  <c r="I6961" i="5" s="1"/>
  <c r="J6961" i="5" s="1"/>
  <c r="F7692" i="5"/>
  <c r="F8392" i="5"/>
  <c r="I8392" i="5" s="1"/>
  <c r="J8392" i="5" s="1"/>
  <c r="F547" i="5"/>
  <c r="F1481" i="5"/>
  <c r="I1481" i="5" s="1"/>
  <c r="J1481" i="5" s="1"/>
  <c r="F2432" i="5"/>
  <c r="I2432" i="5" s="1"/>
  <c r="J2432" i="5" s="1"/>
  <c r="F3269" i="5"/>
  <c r="I3269" i="5" s="1"/>
  <c r="J3269" i="5" s="1"/>
  <c r="F4181" i="5"/>
  <c r="F5083" i="5"/>
  <c r="I5083" i="5" s="1"/>
  <c r="J5083" i="5" s="1"/>
  <c r="F5907" i="5"/>
  <c r="F6699" i="5"/>
  <c r="I6699" i="5" s="1"/>
  <c r="J6699" i="5" s="1"/>
  <c r="F7592" i="5"/>
  <c r="I7592" i="5" s="1"/>
  <c r="J7592" i="5" s="1"/>
  <c r="F8417" i="5"/>
  <c r="F479" i="5"/>
  <c r="I479" i="5" s="1"/>
  <c r="J479" i="5" s="1"/>
  <c r="F1490" i="5"/>
  <c r="I1490" i="5" s="1"/>
  <c r="J1490" i="5" s="1"/>
  <c r="F2367" i="5"/>
  <c r="I2367" i="5" s="1"/>
  <c r="J2367" i="5" s="1"/>
  <c r="F3315" i="5"/>
  <c r="I3315" i="5" s="1"/>
  <c r="J3315" i="5" s="1"/>
  <c r="F4155" i="5"/>
  <c r="I4155" i="5" s="1"/>
  <c r="J4155" i="5" s="1"/>
  <c r="F4990" i="5"/>
  <c r="F5884" i="5"/>
  <c r="I5884" i="5" s="1"/>
  <c r="J5884" i="5" s="1"/>
  <c r="F6674" i="5"/>
  <c r="I6674" i="5" s="1"/>
  <c r="J6674" i="5" s="1"/>
  <c r="F7498" i="5"/>
  <c r="I7498" i="5" s="1"/>
  <c r="J7498" i="5" s="1"/>
  <c r="F8391" i="5"/>
  <c r="I8391" i="5" s="1"/>
  <c r="J8391" i="5" s="1"/>
  <c r="F480" i="5"/>
  <c r="I480" i="5" s="1"/>
  <c r="J480" i="5" s="1"/>
  <c r="F1414" i="5"/>
  <c r="I1414" i="5" s="1"/>
  <c r="J1414" i="5" s="1"/>
  <c r="F2368" i="5"/>
  <c r="I2368" i="5" s="1"/>
  <c r="J2368" i="5" s="1"/>
  <c r="F3244" i="5"/>
  <c r="F4194" i="5"/>
  <c r="I4194" i="5" s="1"/>
  <c r="J4194" i="5" s="1"/>
  <c r="F4991" i="5"/>
  <c r="I4991" i="5" s="1"/>
  <c r="J4991" i="5" s="1"/>
  <c r="F1080" i="5"/>
  <c r="I1080" i="5" s="1"/>
  <c r="J1080" i="5" s="1"/>
  <c r="F2244" i="5"/>
  <c r="I2244" i="5" s="1"/>
  <c r="J2244" i="5" s="1"/>
  <c r="F3255" i="5"/>
  <c r="I3255" i="5" s="1"/>
  <c r="J3255" i="5" s="1"/>
  <c r="F4307" i="5"/>
  <c r="I4307" i="5" s="1"/>
  <c r="J4307" i="5" s="1"/>
  <c r="F5355" i="5"/>
  <c r="I5355" i="5" s="1"/>
  <c r="J5355" i="5" s="1"/>
  <c r="F6284" i="5"/>
  <c r="I6284" i="5" s="1"/>
  <c r="J6284" i="5" s="1"/>
  <c r="F7176" i="5"/>
  <c r="I7176" i="5" s="1"/>
  <c r="J7176" i="5" s="1"/>
  <c r="F8177" i="5"/>
  <c r="I8177" i="5" s="1"/>
  <c r="J8177" i="5" s="1"/>
  <c r="F339" i="5"/>
  <c r="I339" i="5" s="1"/>
  <c r="J339" i="5" s="1"/>
  <c r="F1411" i="5"/>
  <c r="I1411" i="5" s="1"/>
  <c r="J1411" i="5" s="1"/>
  <c r="F2559" i="5"/>
  <c r="I2559" i="5" s="1"/>
  <c r="J2559" i="5" s="1"/>
  <c r="F3606" i="5"/>
  <c r="I3606" i="5" s="1"/>
  <c r="J3606" i="5" s="1"/>
  <c r="F4767" i="5"/>
  <c r="I4767" i="5" s="1"/>
  <c r="J4767" i="5" s="1"/>
  <c r="F5666" i="5"/>
  <c r="I5666" i="5" s="1"/>
  <c r="J5666" i="5" s="1"/>
  <c r="F6597" i="5"/>
  <c r="I6597" i="5" s="1"/>
  <c r="J6597" i="5" s="1"/>
  <c r="F7641" i="5"/>
  <c r="I7641" i="5" s="1"/>
  <c r="J7641" i="5" s="1"/>
  <c r="F8567" i="5"/>
  <c r="F805" i="5"/>
  <c r="I805" i="5" s="1"/>
  <c r="J805" i="5" s="1"/>
  <c r="F1990" i="5"/>
  <c r="I1990" i="5" s="1"/>
  <c r="J1990" i="5" s="1"/>
  <c r="F3041" i="5"/>
  <c r="F4051" i="5"/>
  <c r="I4051" i="5" s="1"/>
  <c r="J4051" i="5" s="1"/>
  <c r="F5131" i="5"/>
  <c r="I5131" i="5" s="1"/>
  <c r="J5131" i="5" s="1"/>
  <c r="F6058" i="5"/>
  <c r="I6058" i="5" s="1"/>
  <c r="J6058" i="5" s="1"/>
  <c r="F7062" i="5"/>
  <c r="I7062" i="5" s="1"/>
  <c r="J7062" i="5" s="1"/>
  <c r="F7951" i="5"/>
  <c r="F109" i="5"/>
  <c r="I109" i="5" s="1"/>
  <c r="J109" i="5" s="1"/>
  <c r="F1321" i="5"/>
  <c r="I1321" i="5" s="1"/>
  <c r="J1321" i="5" s="1"/>
  <c r="F2342" i="5"/>
  <c r="I2342" i="5" s="1"/>
  <c r="J2342" i="5" s="1"/>
  <c r="F3396" i="5"/>
  <c r="I3396" i="5" s="1"/>
  <c r="J3396" i="5" s="1"/>
  <c r="F4560" i="5"/>
  <c r="I4560" i="5" s="1"/>
  <c r="J4560" i="5" s="1"/>
  <c r="F5519" i="5"/>
  <c r="I5519" i="5" s="1"/>
  <c r="J5519" i="5" s="1"/>
  <c r="F6407" i="5"/>
  <c r="I6407" i="5" s="1"/>
  <c r="J6407" i="5" s="1"/>
  <c r="F7411" i="5"/>
  <c r="F8339" i="5"/>
  <c r="I8339" i="5" s="1"/>
  <c r="J8339" i="5" s="1"/>
  <c r="F677" i="5"/>
  <c r="I677" i="5" s="1"/>
  <c r="J677" i="5" s="1"/>
  <c r="F1733" i="5"/>
  <c r="I1733" i="5" s="1"/>
  <c r="J1733" i="5" s="1"/>
  <c r="F2784" i="5"/>
  <c r="F3924" i="5"/>
  <c r="I3924" i="5" s="1"/>
  <c r="J3924" i="5" s="1"/>
  <c r="F4897" i="5"/>
  <c r="I4897" i="5" s="1"/>
  <c r="J4897" i="5" s="1"/>
  <c r="F5831" i="5"/>
  <c r="I5831" i="5" s="1"/>
  <c r="J5831" i="5" s="1"/>
  <c r="F6835" i="5"/>
  <c r="I6835" i="5" s="1"/>
  <c r="J6835" i="5" s="1"/>
  <c r="F7761" i="5"/>
  <c r="I7761" i="5" s="1"/>
  <c r="J7761" i="5" s="1"/>
  <c r="F8651" i="5"/>
  <c r="F1048" i="5"/>
  <c r="I1048" i="5" s="1"/>
  <c r="J1048" i="5" s="1"/>
  <c r="F2130" i="5"/>
  <c r="I2130" i="5" s="1"/>
  <c r="J2130" i="5" s="1"/>
  <c r="F3141" i="5"/>
  <c r="I3141" i="5" s="1"/>
  <c r="J3141" i="5" s="1"/>
  <c r="F4319" i="5"/>
  <c r="I4319" i="5" s="1"/>
  <c r="J4319" i="5" s="1"/>
  <c r="F5293" i="5"/>
  <c r="I5293" i="5" s="1"/>
  <c r="J5293" i="5" s="1"/>
  <c r="F6297" i="5"/>
  <c r="I6297" i="5" s="1"/>
  <c r="J6297" i="5" s="1"/>
  <c r="F7184" i="5"/>
  <c r="I7184" i="5" s="1"/>
  <c r="J7184" i="5" s="1"/>
  <c r="F8113" i="5"/>
  <c r="I8113" i="5" s="1"/>
  <c r="J8113" i="5" s="1"/>
  <c r="F8320" i="5"/>
  <c r="I8320" i="5" s="1"/>
  <c r="J8320" i="5" s="1"/>
  <c r="F6933" i="5"/>
  <c r="F5604" i="5"/>
  <c r="I5604" i="5" s="1"/>
  <c r="J5604" i="5" s="1"/>
  <c r="F4018" i="5"/>
  <c r="F2436" i="5"/>
  <c r="I2436" i="5" s="1"/>
  <c r="J2436" i="5" s="1"/>
  <c r="C751" i="5"/>
  <c r="C5774" i="5"/>
  <c r="C5610" i="5"/>
  <c r="C7332" i="5"/>
  <c r="C844" i="5"/>
  <c r="C7604" i="5"/>
  <c r="C4120" i="5"/>
  <c r="C8584" i="5"/>
  <c r="C5303" i="5"/>
  <c r="C1509" i="5"/>
  <c r="C8058" i="5"/>
  <c r="C6167" i="5"/>
  <c r="C4367" i="5"/>
  <c r="C2409" i="5"/>
  <c r="C377" i="5"/>
  <c r="C6854" i="5"/>
  <c r="C4812" i="5"/>
  <c r="C6034" i="5"/>
  <c r="C7582" i="5"/>
  <c r="C3914" i="5"/>
  <c r="C8560" i="5"/>
  <c r="C5120" i="5"/>
  <c r="C1484" i="5"/>
  <c r="C7830" i="5"/>
  <c r="C6100" i="5"/>
  <c r="C4140" i="5"/>
  <c r="C2331" i="5"/>
  <c r="C119" i="5"/>
  <c r="C2431" i="5"/>
  <c r="C3811" i="5"/>
  <c r="C5830" i="5"/>
  <c r="C7195" i="5"/>
  <c r="C3368" i="5"/>
  <c r="C8173" i="5"/>
  <c r="C4574" i="5"/>
  <c r="C1176" i="5"/>
  <c r="C7762" i="5"/>
  <c r="C5917" i="5"/>
  <c r="C4071" i="5"/>
  <c r="C2127" i="5"/>
  <c r="C41" i="5"/>
  <c r="C4635" i="5"/>
  <c r="C530" i="5"/>
  <c r="C3946" i="5"/>
  <c r="C1958" i="5"/>
  <c r="C4305" i="5"/>
  <c r="C3107" i="5"/>
  <c r="C5829" i="5"/>
  <c r="C1976" i="5"/>
  <c r="C6806" i="5"/>
  <c r="C3457" i="5"/>
  <c r="C6965" i="5"/>
  <c r="C5165" i="5"/>
  <c r="C3274" i="5"/>
  <c r="C1277" i="5"/>
  <c r="C7346" i="5"/>
  <c r="C4692" i="5"/>
  <c r="C7401" i="5"/>
  <c r="C8698" i="5"/>
  <c r="C4188" i="5"/>
  <c r="C7352" i="5"/>
  <c r="C3617" i="5"/>
  <c r="C8468" i="5"/>
  <c r="C5758" i="5"/>
  <c r="C3707" i="5"/>
  <c r="C969" i="5"/>
  <c r="C2353" i="5"/>
  <c r="C2723" i="5"/>
  <c r="C3394" i="5"/>
  <c r="C7356" i="5"/>
  <c r="C8311" i="5"/>
  <c r="C4164" i="5"/>
  <c r="C7217" i="5"/>
  <c r="C3031" i="5"/>
  <c r="C1929" i="5"/>
  <c r="C3628" i="5"/>
  <c r="C1824" i="5"/>
  <c r="C5305" i="5"/>
  <c r="C8243" i="5"/>
  <c r="C3082" i="5"/>
  <c r="C6943" i="5"/>
  <c r="C2667" i="5"/>
  <c r="C5126" i="5"/>
  <c r="C2705" i="5"/>
  <c r="C1693" i="5"/>
  <c r="C5964" i="5"/>
  <c r="C1048" i="5"/>
  <c r="C5348" i="5"/>
  <c r="C326" i="5"/>
  <c r="C3253" i="5"/>
  <c r="C4083" i="5"/>
  <c r="C7676" i="5"/>
  <c r="C8495" i="5"/>
  <c r="C1101" i="5"/>
  <c r="C4986" i="5"/>
  <c r="C275" i="5"/>
  <c r="C3890" i="5"/>
  <c r="C6577" i="5"/>
  <c r="C3958" i="5"/>
  <c r="C1767" i="5"/>
  <c r="C4586" i="5"/>
  <c r="C3376" i="5"/>
  <c r="C7499" i="5"/>
  <c r="C5756" i="5"/>
  <c r="C2628" i="5"/>
  <c r="C234" i="5"/>
  <c r="C5815" i="5"/>
  <c r="C3177" i="5"/>
  <c r="C7318" i="5"/>
  <c r="C207" i="5"/>
  <c r="C4530" i="5"/>
  <c r="C5942" i="5"/>
  <c r="C7581" i="5"/>
  <c r="C1869" i="5"/>
  <c r="C6828" i="5"/>
  <c r="C4549" i="5"/>
  <c r="C1430" i="5"/>
  <c r="C4329" i="5"/>
  <c r="C4379" i="5"/>
  <c r="C4485" i="5"/>
  <c r="C5851" i="5"/>
  <c r="C6919" i="5"/>
  <c r="C711" i="5"/>
  <c r="C6736" i="5"/>
  <c r="C3935" i="5"/>
  <c r="C1018" i="5"/>
  <c r="C5607" i="5"/>
  <c r="C4165" i="5"/>
  <c r="C6168" i="5"/>
  <c r="C120" i="5"/>
  <c r="C6554" i="5"/>
  <c r="C838" i="5"/>
  <c r="C1401" i="5"/>
  <c r="C4689" i="5"/>
  <c r="C3309" i="5"/>
  <c r="C4463" i="5"/>
  <c r="C5122" i="5"/>
  <c r="C6829" i="5"/>
  <c r="C532" i="5"/>
  <c r="C6600" i="5"/>
  <c r="C3867" i="5"/>
  <c r="C942" i="5"/>
  <c r="C4711" i="5"/>
  <c r="C3730" i="5"/>
  <c r="C4075" i="5"/>
  <c r="C5078" i="5"/>
  <c r="C2154" i="5"/>
  <c r="C3959" i="5"/>
  <c r="C8241" i="5"/>
  <c r="C5575" i="5"/>
  <c r="C2836" i="5"/>
  <c r="C3689" i="5"/>
  <c r="C5559" i="5"/>
  <c r="C8038" i="5"/>
  <c r="C2129" i="5"/>
  <c r="C3868" i="5"/>
  <c r="C7648" i="5"/>
  <c r="C5302" i="5"/>
  <c r="C2812" i="5"/>
  <c r="C814" i="5"/>
  <c r="C4937" i="5"/>
  <c r="C1461" i="5"/>
  <c r="F3510" i="5"/>
  <c r="I3510" i="5" s="1"/>
  <c r="J3510" i="5" s="1"/>
  <c r="F8088" i="5"/>
  <c r="F2848" i="5"/>
  <c r="I2848" i="5" s="1"/>
  <c r="J2848" i="5" s="1"/>
  <c r="F8747" i="5"/>
  <c r="I8747" i="5" s="1"/>
  <c r="J8747" i="5" s="1"/>
  <c r="F2973" i="5"/>
  <c r="I2973" i="5" s="1"/>
  <c r="J2973" i="5" s="1"/>
  <c r="F8196" i="5"/>
  <c r="I8196" i="5" s="1"/>
  <c r="J8196" i="5" s="1"/>
  <c r="F3808" i="5"/>
  <c r="I3808" i="5" s="1"/>
  <c r="J3808" i="5" s="1"/>
  <c r="F7859" i="5"/>
  <c r="I7859" i="5" s="1"/>
  <c r="J7859" i="5" s="1"/>
  <c r="F4712" i="5"/>
  <c r="I4712" i="5" s="1"/>
  <c r="J4712" i="5" s="1"/>
  <c r="F1522" i="5"/>
  <c r="F6860" i="5"/>
  <c r="I6860" i="5" s="1"/>
  <c r="J6860" i="5" s="1"/>
  <c r="F6689" i="5"/>
  <c r="F3929" i="5"/>
  <c r="I3929" i="5" s="1"/>
  <c r="J3929" i="5" s="1"/>
  <c r="F451" i="5"/>
  <c r="I451" i="5" s="1"/>
  <c r="J451" i="5" s="1"/>
  <c r="F5113" i="5"/>
  <c r="F1487" i="5"/>
  <c r="I1487" i="5" s="1"/>
  <c r="J1487" i="5" s="1"/>
  <c r="F6850" i="5"/>
  <c r="F2596" i="5"/>
  <c r="I2596" i="5" s="1"/>
  <c r="J2596" i="5" s="1"/>
  <c r="F2526" i="5"/>
  <c r="I2526" i="5" s="1"/>
  <c r="J2526" i="5" s="1"/>
  <c r="C127" i="5"/>
  <c r="F4367" i="5"/>
  <c r="F7468" i="5"/>
  <c r="I7468" i="5" s="1"/>
  <c r="J7468" i="5" s="1"/>
  <c r="C1868" i="5"/>
  <c r="C5689" i="5"/>
  <c r="C1974" i="5"/>
  <c r="C2462" i="5"/>
  <c r="F3759" i="5"/>
  <c r="I3759" i="5" s="1"/>
  <c r="J3759" i="5" s="1"/>
  <c r="F3762" i="5"/>
  <c r="I3762" i="5" s="1"/>
  <c r="J3762" i="5" s="1"/>
  <c r="F3187" i="5"/>
  <c r="I3187" i="5" s="1"/>
  <c r="J3187" i="5" s="1"/>
  <c r="C997" i="5"/>
  <c r="F3156" i="5"/>
  <c r="I3156" i="5" s="1"/>
  <c r="J3156" i="5" s="1"/>
  <c r="F7628" i="5"/>
  <c r="I7628" i="5" s="1"/>
  <c r="J7628" i="5" s="1"/>
  <c r="F4531" i="5"/>
  <c r="I4531" i="5" s="1"/>
  <c r="J4531" i="5" s="1"/>
  <c r="F684" i="5"/>
  <c r="I684" i="5" s="1"/>
  <c r="J684" i="5" s="1"/>
  <c r="F6748" i="5"/>
  <c r="I6748" i="5" s="1"/>
  <c r="J6748" i="5" s="1"/>
  <c r="F6574" i="5"/>
  <c r="I6574" i="5" s="1"/>
  <c r="J6574" i="5" s="1"/>
  <c r="F3009" i="5"/>
  <c r="I3009" i="5" s="1"/>
  <c r="J3009" i="5" s="1"/>
  <c r="F8129" i="5"/>
  <c r="I8129" i="5" s="1"/>
  <c r="J8129" i="5" s="1"/>
  <c r="F4941" i="5"/>
  <c r="I4941" i="5" s="1"/>
  <c r="J4941" i="5" s="1"/>
  <c r="F1072" i="5"/>
  <c r="I1072" i="5" s="1"/>
  <c r="J1072" i="5" s="1"/>
  <c r="F6268" i="5"/>
  <c r="I6268" i="5" s="1"/>
  <c r="J6268" i="5" s="1"/>
  <c r="F2462" i="5"/>
  <c r="I2462" i="5" s="1"/>
  <c r="J2462" i="5" s="1"/>
  <c r="F3205" i="5"/>
  <c r="I3205" i="5" s="1"/>
  <c r="J3205" i="5" s="1"/>
  <c r="C5467" i="5"/>
  <c r="F5848" i="5"/>
  <c r="I5848" i="5" s="1"/>
  <c r="J5848" i="5" s="1"/>
  <c r="F7653" i="5"/>
  <c r="I7653" i="5" s="1"/>
  <c r="J7653" i="5" s="1"/>
  <c r="F873" i="5"/>
  <c r="I873" i="5" s="1"/>
  <c r="J873" i="5" s="1"/>
  <c r="G6724" i="5"/>
  <c r="G4840" i="5"/>
  <c r="G7274" i="5"/>
  <c r="G6493" i="5"/>
  <c r="G6187" i="5"/>
  <c r="G490" i="5"/>
  <c r="G958" i="5"/>
  <c r="G566" i="5"/>
  <c r="G1111" i="5"/>
  <c r="G1633" i="5"/>
  <c r="G2137" i="5"/>
  <c r="G2623" i="5"/>
  <c r="G3199" i="5"/>
  <c r="G111" i="5"/>
  <c r="G664" i="5"/>
  <c r="G1204" i="5"/>
  <c r="G1762" i="5"/>
  <c r="G2230" i="5"/>
  <c r="G2752" i="5"/>
  <c r="G3274" i="5"/>
  <c r="G3796" i="5"/>
  <c r="G427" i="5"/>
  <c r="G1066" i="5"/>
  <c r="G1714" i="5"/>
  <c r="G2240" i="5"/>
  <c r="G2828" i="5"/>
  <c r="G3456" i="5"/>
  <c r="G3977" i="5"/>
  <c r="G4517" i="5"/>
  <c r="G5003" i="5"/>
  <c r="G50" i="5"/>
  <c r="G710" i="5"/>
  <c r="G1282" i="5"/>
  <c r="G1947" i="5"/>
  <c r="G2526" i="5"/>
  <c r="G3190" i="5"/>
  <c r="G3780" i="5"/>
  <c r="G4323" i="5"/>
  <c r="G4837" i="5"/>
  <c r="G5314" i="5"/>
  <c r="G5811" i="5"/>
  <c r="G36" i="5"/>
  <c r="G684" i="5"/>
  <c r="G1246" i="5"/>
  <c r="G1859" i="5"/>
  <c r="G2427" i="5"/>
  <c r="G2994" i="5"/>
  <c r="G3585" i="5"/>
  <c r="G4110" i="5"/>
  <c r="G4675" i="5"/>
  <c r="G5159" i="5"/>
  <c r="G5694" i="5"/>
  <c r="G6170" i="5"/>
  <c r="G6624" i="5"/>
  <c r="G7074" i="5"/>
  <c r="G140" i="5"/>
  <c r="G717" i="5"/>
  <c r="G1278" i="5"/>
  <c r="G1778" i="5"/>
  <c r="G2276" i="5"/>
  <c r="G2776" i="5"/>
  <c r="G3321" i="5"/>
  <c r="G3808" i="5"/>
  <c r="G4259" i="5"/>
  <c r="G4724" i="5"/>
  <c r="G5208" i="5"/>
  <c r="G5644" i="5"/>
  <c r="G6064" i="5"/>
  <c r="G6469" i="5"/>
  <c r="G6901" i="5"/>
  <c r="G7297" i="5"/>
  <c r="G282" i="5"/>
  <c r="G876" i="5"/>
  <c r="G1547" i="5"/>
  <c r="G2108" i="5"/>
  <c r="G2670" i="5"/>
  <c r="G3283" i="5"/>
  <c r="G3831" i="5"/>
  <c r="G4336" i="5"/>
  <c r="G4835" i="5"/>
  <c r="G565" i="5"/>
  <c r="G1176" i="5"/>
  <c r="G1738" i="5"/>
  <c r="G56" i="5"/>
  <c r="G786" i="5"/>
  <c r="G1428" i="5"/>
  <c r="G2061" i="5"/>
  <c r="G2668" i="5"/>
  <c r="G3317" i="5"/>
  <c r="G3918" i="5"/>
  <c r="G4474" i="5"/>
  <c r="G5043" i="5"/>
  <c r="G5540" i="5"/>
  <c r="G6013" i="5"/>
  <c r="G6471" i="5"/>
  <c r="G6957" i="5"/>
  <c r="G7400" i="5"/>
  <c r="G7820" i="5"/>
  <c r="G8198" i="5"/>
  <c r="G8576" i="5"/>
  <c r="G365" i="5"/>
  <c r="G1000" i="5"/>
  <c r="G1605" i="5"/>
  <c r="G2207" i="5"/>
  <c r="G2779" i="5"/>
  <c r="G3401" i="5"/>
  <c r="G488" i="5"/>
  <c r="G404" i="5"/>
  <c r="G1038" i="5"/>
  <c r="G1643" i="5"/>
  <c r="G2303" i="5"/>
  <c r="G2870" i="5"/>
  <c r="G3439" i="5"/>
  <c r="G3981" i="5"/>
  <c r="G4508" i="5"/>
  <c r="G5053" i="5"/>
  <c r="G5529" i="5"/>
  <c r="G5979" i="5"/>
  <c r="G6419" i="5"/>
  <c r="G6844" i="5"/>
  <c r="G7269" i="5"/>
  <c r="G7702" i="5"/>
  <c r="G8080" i="5"/>
  <c r="G8458" i="5"/>
  <c r="G82" i="5"/>
  <c r="G895" i="5"/>
  <c r="G1693" i="5"/>
  <c r="G2406" i="5"/>
  <c r="G3088" i="5"/>
  <c r="G3746" i="5"/>
  <c r="G4325" i="5"/>
  <c r="G4970" i="5"/>
  <c r="G5506" i="5"/>
  <c r="G6014" i="5"/>
  <c r="G6504" i="5"/>
  <c r="G6982" i="5"/>
  <c r="G7499" i="5"/>
  <c r="G7924" i="5"/>
  <c r="G8349" i="5"/>
  <c r="G8775" i="5"/>
  <c r="G136" i="5"/>
  <c r="G939" i="5"/>
  <c r="G1736" i="5"/>
  <c r="G2448" i="5"/>
  <c r="G3128" i="5"/>
  <c r="G3782" i="5"/>
  <c r="G4358" i="5"/>
  <c r="G4977" i="5"/>
  <c r="G651" i="5"/>
  <c r="G1396" i="5"/>
  <c r="G2121" i="5"/>
  <c r="G2811" i="5"/>
  <c r="G3553" i="5"/>
  <c r="G4146" i="5"/>
  <c r="G4714" i="5"/>
  <c r="G5263" i="5"/>
  <c r="G5760" i="5"/>
  <c r="G6241" i="5"/>
  <c r="G6719" i="5"/>
  <c r="G7175" i="5"/>
  <c r="G7609" i="5"/>
  <c r="G7994" i="5"/>
  <c r="G8379" i="5"/>
  <c r="G8763" i="5"/>
  <c r="G873" i="5"/>
  <c r="G1707" i="5"/>
  <c r="G2476" i="5"/>
  <c r="G3219" i="5"/>
  <c r="G3912" i="5"/>
  <c r="G4530" i="5"/>
  <c r="G5133" i="5"/>
  <c r="G5671" i="5"/>
  <c r="G6186" i="5"/>
  <c r="G6676" i="5"/>
  <c r="G7162" i="5"/>
  <c r="G7626" i="5"/>
  <c r="G8059" i="5"/>
  <c r="G8492" i="5"/>
  <c r="G352" i="5"/>
  <c r="G1215" i="5"/>
  <c r="G2000" i="5"/>
  <c r="G2757" i="5"/>
  <c r="G751" i="5"/>
  <c r="G1553" i="5"/>
  <c r="G2333" i="5"/>
  <c r="G3075" i="5"/>
  <c r="G3785" i="5"/>
  <c r="G4410" i="5"/>
  <c r="G5019" i="5"/>
  <c r="G5570" i="5"/>
  <c r="G6085" i="5"/>
  <c r="G6580" i="5"/>
  <c r="G7068" i="5"/>
  <c r="G7542" i="5"/>
  <c r="G7975" i="5"/>
  <c r="G8407" i="5"/>
  <c r="G115" i="5"/>
  <c r="G1020" i="5"/>
  <c r="G1808" i="5"/>
  <c r="G2613" i="5"/>
  <c r="G3352" i="5"/>
  <c r="G4025" i="5"/>
  <c r="G4644" i="5"/>
  <c r="G5232" i="5"/>
  <c r="G5764" i="5"/>
  <c r="G6278" i="5"/>
  <c r="G6764" i="5"/>
  <c r="G7251" i="5"/>
  <c r="G7705" i="5"/>
  <c r="G8138" i="5"/>
  <c r="G8570" i="5"/>
  <c r="G594" i="5"/>
  <c r="G1645" i="5"/>
  <c r="G2629" i="5"/>
  <c r="G3535" i="5"/>
  <c r="G4302" i="5"/>
  <c r="G5071" i="5"/>
  <c r="G5718" i="5"/>
  <c r="G6302" i="5"/>
  <c r="G6853" i="5"/>
  <c r="G7407" i="5"/>
  <c r="G7903" i="5"/>
  <c r="G8395" i="5"/>
  <c r="G230" i="5"/>
  <c r="G1283" i="5"/>
  <c r="G2239" i="5"/>
  <c r="G3134" i="5"/>
  <c r="G3924" i="5"/>
  <c r="G4624" i="5"/>
  <c r="G5294" i="5"/>
  <c r="G5890" i="5"/>
  <c r="G6464" i="5"/>
  <c r="G7018" i="5"/>
  <c r="G7555" i="5"/>
  <c r="G8049" i="5"/>
  <c r="G8539" i="5"/>
  <c r="G558" i="5"/>
  <c r="G734" i="5"/>
  <c r="G1847" i="5"/>
  <c r="G2883" i="5"/>
  <c r="G3801" i="5"/>
  <c r="G4598" i="5"/>
  <c r="G5344" i="5"/>
  <c r="G6015" i="5"/>
  <c r="G6648" i="5"/>
  <c r="G7271" i="5"/>
  <c r="G7844" i="5"/>
  <c r="G8397" i="5"/>
  <c r="G449" i="5"/>
  <c r="G1620" i="5"/>
  <c r="G2669" i="5"/>
  <c r="G3627" i="5"/>
  <c r="G4435" i="5"/>
  <c r="G5202" i="5"/>
  <c r="G5877" i="5"/>
  <c r="G6519" i="5"/>
  <c r="G7143" i="5"/>
  <c r="G7729" i="5"/>
  <c r="G8282" i="5"/>
  <c r="G142" i="5"/>
  <c r="G1386" i="5"/>
  <c r="G2455" i="5"/>
  <c r="G3430" i="5"/>
  <c r="G4261" i="5"/>
  <c r="G288" i="5"/>
  <c r="G1715" i="5"/>
  <c r="G2961" i="5"/>
  <c r="G4024" i="5"/>
  <c r="G4968" i="5"/>
  <c r="G5746" i="5"/>
  <c r="G6474" i="5"/>
  <c r="G7177" i="5"/>
  <c r="G7827" i="5"/>
  <c r="G8448" i="5"/>
  <c r="G772" i="5"/>
  <c r="G2093" i="5"/>
  <c r="G3287" i="5"/>
  <c r="G4308" i="5"/>
  <c r="G5207" i="5"/>
  <c r="G5964" i="5"/>
  <c r="G6680" i="5"/>
  <c r="G7382" i="5"/>
  <c r="G8010" i="5"/>
  <c r="G8632" i="5"/>
  <c r="G1160" i="5"/>
  <c r="G2437" i="5"/>
  <c r="G3605" i="5"/>
  <c r="G4572" i="5"/>
  <c r="G5425" i="5"/>
  <c r="G6175" i="5"/>
  <c r="G6877" i="5"/>
  <c r="G1440" i="5"/>
  <c r="G2944" i="5"/>
  <c r="G4207" i="5"/>
  <c r="G5279" i="5"/>
  <c r="G6185" i="5"/>
  <c r="G7025" i="5"/>
  <c r="G7775" i="5"/>
  <c r="G8473" i="5"/>
  <c r="G1034" i="5"/>
  <c r="G2565" i="5"/>
  <c r="G3905" i="5"/>
  <c r="G5032" i="5"/>
  <c r="G5947" i="5"/>
  <c r="G6808" i="5"/>
  <c r="G7590" i="5"/>
  <c r="G8291" i="5"/>
  <c r="G639" i="5"/>
  <c r="G2249" i="5"/>
  <c r="G3643" i="5"/>
  <c r="G4798" i="5"/>
  <c r="G5753" i="5"/>
  <c r="G6622" i="5"/>
  <c r="G7431" i="5"/>
  <c r="G8137" i="5"/>
  <c r="G249" i="5"/>
  <c r="G2255" i="5"/>
  <c r="G3887" i="5"/>
  <c r="G5210" i="5"/>
  <c r="G6287" i="5"/>
  <c r="G7280" i="5"/>
  <c r="G8141" i="5"/>
  <c r="G654" i="5"/>
  <c r="G2541" i="5"/>
  <c r="G4123" i="5"/>
  <c r="G5398" i="5"/>
  <c r="G6461" i="5"/>
  <c r="G7436" i="5"/>
  <c r="G8281" i="5"/>
  <c r="G1017" i="5"/>
  <c r="G2838" i="5"/>
  <c r="G4357" i="5"/>
  <c r="G5585" i="5"/>
  <c r="G6634" i="5"/>
  <c r="G7582" i="5"/>
  <c r="G8421" i="5"/>
  <c r="G1334" i="5"/>
  <c r="G3135" i="5"/>
  <c r="G4584" i="5"/>
  <c r="G5771" i="5"/>
  <c r="G6806" i="5"/>
  <c r="G7726" i="5"/>
  <c r="G8571" i="5"/>
  <c r="G1557" i="5"/>
  <c r="G3316" i="5"/>
  <c r="G4750" i="5"/>
  <c r="G5895" i="5"/>
  <c r="G6922" i="5"/>
  <c r="G7826" i="5"/>
  <c r="G8664" i="5"/>
  <c r="G1767" i="5"/>
  <c r="G3511" i="5"/>
  <c r="G4896" i="5"/>
  <c r="G6017" i="5"/>
  <c r="G7033" i="5"/>
  <c r="G7920" i="5"/>
  <c r="G8762" i="5"/>
  <c r="G2898" i="5"/>
  <c r="G5052" i="5"/>
  <c r="G6659" i="5"/>
  <c r="G8028" i="5"/>
  <c r="G1398" i="5"/>
  <c r="G3939" i="5"/>
  <c r="G5798" i="5"/>
  <c r="G7318" i="5"/>
  <c r="G8586" i="5"/>
  <c r="G2607" i="5"/>
  <c r="G4851" i="5"/>
  <c r="G6499" i="5"/>
  <c r="G7891" i="5"/>
  <c r="G1079" i="5"/>
  <c r="G3709" i="5"/>
  <c r="G5626" i="5"/>
  <c r="G7160" i="5"/>
  <c r="G8455" i="5"/>
  <c r="G2343" i="5"/>
  <c r="G4637" i="5"/>
  <c r="G6339" i="5"/>
  <c r="G7760" i="5"/>
  <c r="G627" i="5"/>
  <c r="G3368" i="5"/>
  <c r="G5375" i="5"/>
  <c r="G6944" i="5"/>
  <c r="G8265" i="5"/>
  <c r="G1606" i="5"/>
  <c r="G4104" i="5"/>
  <c r="G6021" i="5"/>
  <c r="G7505" i="5"/>
  <c r="G8768" i="5"/>
  <c r="G4334" i="5"/>
  <c r="G7062" i="5"/>
  <c r="G989" i="5"/>
  <c r="G4932" i="5"/>
  <c r="G7493" i="5"/>
  <c r="G8687" i="5"/>
  <c r="G6167" i="5"/>
  <c r="G2430" i="5"/>
  <c r="G6550" i="5"/>
  <c r="G4439" i="5"/>
  <c r="G7121" i="5"/>
  <c r="G6346" i="5"/>
  <c r="G5857" i="5"/>
  <c r="G508" i="5"/>
  <c r="G976" i="5"/>
  <c r="G585" i="5"/>
  <c r="G1147" i="5"/>
  <c r="G1651" i="5"/>
  <c r="G2173" i="5"/>
  <c r="G2731" i="5"/>
  <c r="G3217" i="5"/>
  <c r="G131" i="5"/>
  <c r="G683" i="5"/>
  <c r="G1222" i="5"/>
  <c r="G1780" i="5"/>
  <c r="G2248" i="5"/>
  <c r="G2770" i="5"/>
  <c r="G3292" i="5"/>
  <c r="G3814" i="5"/>
  <c r="G535" i="5"/>
  <c r="G1106" i="5"/>
  <c r="G1734" i="5"/>
  <c r="G2260" i="5"/>
  <c r="G2888" i="5"/>
  <c r="G3476" i="5"/>
  <c r="G3995" i="5"/>
  <c r="G4535" i="5"/>
  <c r="G5021" i="5"/>
  <c r="G74" i="5"/>
  <c r="G732" i="5"/>
  <c r="G1303" i="5"/>
  <c r="G1968" i="5"/>
  <c r="G2568" i="5"/>
  <c r="G3211" i="5"/>
  <c r="G3820" i="5"/>
  <c r="G4361" i="5"/>
  <c r="G4875" i="5"/>
  <c r="G5371" i="5"/>
  <c r="G5829" i="5"/>
  <c r="G60" i="5"/>
  <c r="G709" i="5"/>
  <c r="G1269" i="5"/>
  <c r="G1881" i="5"/>
  <c r="G2472" i="5"/>
  <c r="G3063" i="5"/>
  <c r="G3628" i="5"/>
  <c r="G4150" i="5"/>
  <c r="G4695" i="5"/>
  <c r="G5179" i="5"/>
  <c r="G5713" i="5"/>
  <c r="G6190" i="5"/>
  <c r="G6678" i="5"/>
  <c r="G7092" i="5"/>
  <c r="G214" i="5"/>
  <c r="G743" i="5"/>
  <c r="G1300" i="5"/>
  <c r="G1801" i="5"/>
  <c r="G2298" i="5"/>
  <c r="G2798" i="5"/>
  <c r="G3344" i="5"/>
  <c r="G3829" i="5"/>
  <c r="G4279" i="5"/>
  <c r="G4784" i="5"/>
  <c r="G5228" i="5"/>
  <c r="G5663" i="5"/>
  <c r="G6083" i="5"/>
  <c r="G6523" i="5"/>
  <c r="G6919" i="5"/>
  <c r="G7315" i="5"/>
  <c r="G308" i="5"/>
  <c r="G1011" i="5"/>
  <c r="G1571" i="5"/>
  <c r="G2133" i="5"/>
  <c r="G2694" i="5"/>
  <c r="G3308" i="5"/>
  <c r="G3855" i="5"/>
  <c r="G4359" i="5"/>
  <c r="G4860" i="5"/>
  <c r="G619" i="5"/>
  <c r="G1202" i="5"/>
  <c r="G1764" i="5"/>
  <c r="G86" i="5"/>
  <c r="G818" i="5"/>
  <c r="G1459" i="5"/>
  <c r="G2090" i="5"/>
  <c r="G2693" i="5"/>
  <c r="G3345" i="5"/>
  <c r="G3968" i="5"/>
  <c r="G4498" i="5"/>
  <c r="G5065" i="5"/>
  <c r="G5563" i="5"/>
  <c r="G6034" i="5"/>
  <c r="G6491" i="5"/>
  <c r="G6977" i="5"/>
  <c r="G7419" i="5"/>
  <c r="G7838" i="5"/>
  <c r="G8216" i="5"/>
  <c r="G8630" i="5"/>
  <c r="G393" i="5"/>
  <c r="G1031" i="5"/>
  <c r="G1634" i="5"/>
  <c r="G2237" i="5"/>
  <c r="G2807" i="5"/>
  <c r="G3428" i="5"/>
  <c r="G520" i="5"/>
  <c r="G434" i="5"/>
  <c r="G1069" i="5"/>
  <c r="G1671" i="5"/>
  <c r="G2328" i="5"/>
  <c r="G2897" i="5"/>
  <c r="G3464" i="5"/>
  <c r="G4027" i="5"/>
  <c r="G4531" i="5"/>
  <c r="G5076" i="5"/>
  <c r="G5551" i="5"/>
  <c r="G6001" i="5"/>
  <c r="G6439" i="5"/>
  <c r="G6864" i="5"/>
  <c r="G7330" i="5"/>
  <c r="G7720" i="5"/>
  <c r="G8098" i="5"/>
  <c r="G8476" i="5"/>
  <c r="G123" i="5"/>
  <c r="G929" i="5"/>
  <c r="G1727" i="5"/>
  <c r="G2438" i="5"/>
  <c r="G3120" i="5"/>
  <c r="G3773" i="5"/>
  <c r="G4378" i="5"/>
  <c r="G4995" i="5"/>
  <c r="G5532" i="5"/>
  <c r="G6038" i="5"/>
  <c r="G6527" i="5"/>
  <c r="G7005" i="5"/>
  <c r="G7519" i="5"/>
  <c r="G7944" i="5"/>
  <c r="G8370" i="5"/>
  <c r="G12" i="5"/>
  <c r="G173" i="5"/>
  <c r="G1045" i="5"/>
  <c r="G1769" i="5"/>
  <c r="G2478" i="5"/>
  <c r="G3162" i="5"/>
  <c r="G3811" i="5"/>
  <c r="G4386" i="5"/>
  <c r="G5029" i="5"/>
  <c r="G690" i="5"/>
  <c r="G1429" i="5"/>
  <c r="G2154" i="5"/>
  <c r="G2843" i="5"/>
  <c r="G3584" i="5"/>
  <c r="G4174" i="5"/>
  <c r="G4741" i="5"/>
  <c r="G5287" i="5"/>
  <c r="G5783" i="5"/>
  <c r="G6263" i="5"/>
  <c r="G6742" i="5"/>
  <c r="G7197" i="5"/>
  <c r="G7629" i="5"/>
  <c r="G8014" i="5"/>
  <c r="G8399" i="5"/>
  <c r="G8784" i="5"/>
  <c r="G961" i="5"/>
  <c r="G1749" i="5"/>
  <c r="G2521" i="5"/>
  <c r="G3258" i="5"/>
  <c r="G3947" i="5"/>
  <c r="G4563" i="5"/>
  <c r="G5163" i="5"/>
  <c r="G5697" i="5"/>
  <c r="G6213" i="5"/>
  <c r="G6701" i="5"/>
  <c r="G7190" i="5"/>
  <c r="G7649" i="5"/>
  <c r="G8082" i="5"/>
  <c r="G8515" i="5"/>
  <c r="G407" i="5"/>
  <c r="G1256" i="5"/>
  <c r="G2042" i="5"/>
  <c r="G2834" i="5"/>
  <c r="G799" i="5"/>
  <c r="G1593" i="5"/>
  <c r="G2372" i="5"/>
  <c r="G3115" i="5"/>
  <c r="G3819" i="5"/>
  <c r="G4443" i="5"/>
  <c r="G5051" i="5"/>
  <c r="G5597" i="5"/>
  <c r="G6112" i="5"/>
  <c r="G6607" i="5"/>
  <c r="G7093" i="5"/>
  <c r="G7564" i="5"/>
  <c r="G7997" i="5"/>
  <c r="G8429" i="5"/>
  <c r="G170" i="5"/>
  <c r="G1063" i="5"/>
  <c r="G1890" i="5"/>
  <c r="G2655" i="5"/>
  <c r="G3392" i="5"/>
  <c r="G4059" i="5"/>
  <c r="G4673" i="5"/>
  <c r="G5262" i="5"/>
  <c r="G5791" i="5"/>
  <c r="G6303" i="5"/>
  <c r="G6790" i="5"/>
  <c r="G7276" i="5"/>
  <c r="G7727" i="5"/>
  <c r="G8160" i="5"/>
  <c r="G8593" i="5"/>
  <c r="G662" i="5"/>
  <c r="G1696" i="5"/>
  <c r="G2683" i="5"/>
  <c r="G3582" i="5"/>
  <c r="G4382" i="5"/>
  <c r="G5110" i="5"/>
  <c r="G5750" i="5"/>
  <c r="G6333" i="5"/>
  <c r="G6886" i="5"/>
  <c r="G7435" i="5"/>
  <c r="G7931" i="5"/>
  <c r="G8423" i="5"/>
  <c r="G291" i="5"/>
  <c r="G1336" i="5"/>
  <c r="G2295" i="5"/>
  <c r="G3175" i="5"/>
  <c r="G3965" i="5"/>
  <c r="G4665" i="5"/>
  <c r="G5326" i="5"/>
  <c r="G5924" i="5"/>
  <c r="G6494" i="5"/>
  <c r="G7049" i="5"/>
  <c r="G7583" i="5"/>
  <c r="G8076" i="5"/>
  <c r="G8568" i="5"/>
  <c r="G625" i="5"/>
  <c r="G807" i="5"/>
  <c r="G1901" i="5"/>
  <c r="G2938" i="5"/>
  <c r="G3848" i="5"/>
  <c r="G4640" i="5"/>
  <c r="G5383" i="5"/>
  <c r="G6050" i="5"/>
  <c r="G6684" i="5"/>
  <c r="G7306" i="5"/>
  <c r="G7873" i="5"/>
  <c r="G8427" i="5"/>
  <c r="G532" i="5"/>
  <c r="G1681" i="5"/>
  <c r="G2728" i="5"/>
  <c r="G3675" i="5"/>
  <c r="G4479" i="5"/>
  <c r="G5240" i="5"/>
  <c r="G5912" i="5"/>
  <c r="G6554" i="5"/>
  <c r="G7178" i="5"/>
  <c r="G7759" i="5"/>
  <c r="G8312" i="5"/>
  <c r="G225" i="5"/>
  <c r="G1446" i="5"/>
  <c r="G2508" i="5"/>
  <c r="G3481" i="5"/>
  <c r="G4307" i="5"/>
  <c r="G386" i="5"/>
  <c r="G1783" i="5"/>
  <c r="G3017" i="5"/>
  <c r="G4079" i="5"/>
  <c r="G5014" i="5"/>
  <c r="G5788" i="5"/>
  <c r="G6513" i="5"/>
  <c r="G7215" i="5"/>
  <c r="G7862" i="5"/>
  <c r="G8484" i="5"/>
  <c r="G851" i="5"/>
  <c r="G2166" i="5"/>
  <c r="G3353" i="5"/>
  <c r="G4362" i="5"/>
  <c r="G5250" i="5"/>
  <c r="G6005" i="5"/>
  <c r="G6720" i="5"/>
  <c r="G7418" i="5"/>
  <c r="G8045" i="5"/>
  <c r="G8667" i="5"/>
  <c r="G1235" i="5"/>
  <c r="G2511" i="5"/>
  <c r="G3657" i="5"/>
  <c r="G4623" i="5"/>
  <c r="G5472" i="5"/>
  <c r="G6214" i="5"/>
  <c r="G6915" i="5"/>
  <c r="G1526" i="5"/>
  <c r="G3015" i="5"/>
  <c r="G4270" i="5"/>
  <c r="G5332" i="5"/>
  <c r="G6232" i="5"/>
  <c r="G7072" i="5"/>
  <c r="G7811" i="5"/>
  <c r="G8510" i="5"/>
  <c r="G1118" i="5"/>
  <c r="G2651" i="5"/>
  <c r="G3970" i="5"/>
  <c r="G5090" i="5"/>
  <c r="G5998" i="5"/>
  <c r="G6851" i="5"/>
  <c r="G7625" i="5"/>
  <c r="G8328" i="5"/>
  <c r="G745" i="5"/>
  <c r="G2324" i="5"/>
  <c r="G3704" i="5"/>
  <c r="G4853" i="5"/>
  <c r="G5809" i="5"/>
  <c r="G6668" i="5"/>
  <c r="G7470" i="5"/>
  <c r="G8174" i="5"/>
  <c r="G379" i="5"/>
  <c r="G2349" i="5"/>
  <c r="G3966" i="5"/>
  <c r="G5269" i="5"/>
  <c r="G6348" i="5"/>
  <c r="G7331" i="5"/>
  <c r="G8189" i="5"/>
  <c r="G780" i="5"/>
  <c r="G2636" i="5"/>
  <c r="G4194" i="5"/>
  <c r="G5464" i="5"/>
  <c r="G6515" i="5"/>
  <c r="G7486" i="5"/>
  <c r="G8327" i="5"/>
  <c r="G1122" i="5"/>
  <c r="G2937" i="5"/>
  <c r="G4429" i="5"/>
  <c r="G5645" i="5"/>
  <c r="G6690" i="5"/>
  <c r="G7634" i="5"/>
  <c r="G8470" i="5"/>
  <c r="G1436" i="5"/>
  <c r="G3223" i="5"/>
  <c r="G4658" i="5"/>
  <c r="G5824" i="5"/>
  <c r="G6860" i="5"/>
  <c r="G7772" i="5"/>
  <c r="G8614" i="5"/>
  <c r="G1652" i="5"/>
  <c r="G3406" i="5"/>
  <c r="G4817" i="5"/>
  <c r="G5959" i="5"/>
  <c r="G6975" i="5"/>
  <c r="G7871" i="5"/>
  <c r="G8712" i="5"/>
  <c r="G1866" i="5"/>
  <c r="G3594" i="5"/>
  <c r="G4966" i="5"/>
  <c r="G6071" i="5"/>
  <c r="G7089" i="5"/>
  <c r="G7962" i="5"/>
  <c r="G113" i="5"/>
  <c r="G3013" i="5"/>
  <c r="G5140" i="5"/>
  <c r="G6736" i="5"/>
  <c r="G8087" i="5"/>
  <c r="G1538" i="5"/>
  <c r="G4060" i="5"/>
  <c r="G5891" i="5"/>
  <c r="G7396" i="5"/>
  <c r="G8663" i="5"/>
  <c r="G2765" i="5"/>
  <c r="G4969" i="5"/>
  <c r="G6591" i="5"/>
  <c r="G7970" i="5"/>
  <c r="G1253" i="5"/>
  <c r="G3847" i="5"/>
  <c r="G5727" i="5"/>
  <c r="G7250" i="5"/>
  <c r="G8535" i="5"/>
  <c r="G2499" i="5"/>
  <c r="G4759" i="5"/>
  <c r="G6429" i="5"/>
  <c r="G7839" i="5"/>
  <c r="G811" i="5"/>
  <c r="G3514" i="5"/>
  <c r="G5481" i="5"/>
  <c r="G7035" i="5"/>
  <c r="G8344" i="5"/>
  <c r="G1771" i="5"/>
  <c r="G4231" i="5"/>
  <c r="G6104" i="5"/>
  <c r="G7570" i="5"/>
  <c r="G289" i="5"/>
  <c r="G4544" i="5"/>
  <c r="G7208" i="5"/>
  <c r="G1195" i="5"/>
  <c r="G5115" i="5"/>
  <c r="G7601" i="5"/>
  <c r="G8553" i="5"/>
  <c r="G6028" i="5"/>
  <c r="G2195" i="5"/>
  <c r="G5931" i="5"/>
  <c r="G3285" i="5"/>
  <c r="G6502" i="5"/>
  <c r="G6203" i="5"/>
  <c r="G5510" i="5"/>
  <c r="G22" i="5"/>
  <c r="G526" i="5"/>
  <c r="G70" i="5"/>
  <c r="G623" i="5"/>
  <c r="G1165" i="5"/>
  <c r="G1669" i="5"/>
  <c r="G2191" i="5"/>
  <c r="G2749" i="5"/>
  <c r="G3235" i="5"/>
  <c r="G150" i="5"/>
  <c r="G702" i="5"/>
  <c r="G1240" i="5"/>
  <c r="G1798" i="5"/>
  <c r="G2266" i="5"/>
  <c r="G2824" i="5"/>
  <c r="G3328" i="5"/>
  <c r="G3850" i="5"/>
  <c r="G556" i="5"/>
  <c r="G1126" i="5"/>
  <c r="G1754" i="5"/>
  <c r="G2280" i="5"/>
  <c r="G2908" i="5"/>
  <c r="G3496" i="5"/>
  <c r="G4013" i="5"/>
  <c r="G4553" i="5"/>
  <c r="G5039" i="5"/>
  <c r="G119" i="5"/>
  <c r="G754" i="5"/>
  <c r="G1389" i="5"/>
  <c r="G2010" i="5"/>
  <c r="G2633" i="5"/>
  <c r="G3233" i="5"/>
  <c r="G3840" i="5"/>
  <c r="G4399" i="5"/>
  <c r="G4894" i="5"/>
  <c r="G5390" i="5"/>
  <c r="G5847" i="5"/>
  <c r="G156" i="5"/>
  <c r="G733" i="5"/>
  <c r="G1315" i="5"/>
  <c r="G1928" i="5"/>
  <c r="G2494" i="5"/>
  <c r="G3085" i="5"/>
  <c r="G3649" i="5"/>
  <c r="G4171" i="5"/>
  <c r="G4716" i="5"/>
  <c r="G5200" i="5"/>
  <c r="G5732" i="5"/>
  <c r="G6209" i="5"/>
  <c r="G6696" i="5"/>
  <c r="G7128" i="5"/>
  <c r="G237" i="5"/>
  <c r="G815" i="5"/>
  <c r="G1322" i="5"/>
  <c r="G1823" i="5"/>
  <c r="G2323" i="5"/>
  <c r="G2866" i="5"/>
  <c r="G3367" i="5"/>
  <c r="G3851" i="5"/>
  <c r="G4320" i="5"/>
  <c r="G4804" i="5"/>
  <c r="G5248" i="5"/>
  <c r="G5682" i="5"/>
  <c r="G6102" i="5"/>
  <c r="G6541" i="5"/>
  <c r="G6937" i="5"/>
  <c r="G7333" i="5"/>
  <c r="G389" i="5"/>
  <c r="G1035" i="5"/>
  <c r="G1598" i="5"/>
  <c r="G2159" i="5"/>
  <c r="G2721" i="5"/>
  <c r="G3333" i="5"/>
  <c r="G3878" i="5"/>
  <c r="G4383" i="5"/>
  <c r="G4882" i="5"/>
  <c r="G648" i="5"/>
  <c r="G1227" i="5"/>
  <c r="G1788" i="5"/>
  <c r="G177" i="5"/>
  <c r="G846" i="5"/>
  <c r="G1486" i="5"/>
  <c r="G2120" i="5"/>
  <c r="G2777" i="5"/>
  <c r="G3424" i="5"/>
  <c r="G3992" i="5"/>
  <c r="G4523" i="5"/>
  <c r="G5089" i="5"/>
  <c r="G5584" i="5"/>
  <c r="G6055" i="5"/>
  <c r="G6511" i="5"/>
  <c r="G6997" i="5"/>
  <c r="G7457" i="5"/>
  <c r="G7856" i="5"/>
  <c r="G8234" i="5"/>
  <c r="G8648" i="5"/>
  <c r="G424" i="5"/>
  <c r="G1058" i="5"/>
  <c r="G1662" i="5"/>
  <c r="G2265" i="5"/>
  <c r="G2886" i="5"/>
  <c r="G3455" i="5"/>
  <c r="G552" i="5"/>
  <c r="G464" i="5"/>
  <c r="G1098" i="5"/>
  <c r="G1701" i="5"/>
  <c r="G2355" i="5"/>
  <c r="G2922" i="5"/>
  <c r="G3519" i="5"/>
  <c r="G4052" i="5"/>
  <c r="G4557" i="5"/>
  <c r="G5098" i="5"/>
  <c r="G5572" i="5"/>
  <c r="G6022" i="5"/>
  <c r="G6459" i="5"/>
  <c r="G6885" i="5"/>
  <c r="G7350" i="5"/>
  <c r="G7738" i="5"/>
  <c r="G8116" i="5"/>
  <c r="G8494" i="5"/>
  <c r="G162" i="5"/>
  <c r="G1036" i="5"/>
  <c r="G1761" i="5"/>
  <c r="G2471" i="5"/>
  <c r="G3151" i="5"/>
  <c r="G3833" i="5"/>
  <c r="G4459" i="5"/>
  <c r="G5022" i="5"/>
  <c r="G5555" i="5"/>
  <c r="G6061" i="5"/>
  <c r="G6549" i="5"/>
  <c r="G7029" i="5"/>
  <c r="G7539" i="5"/>
  <c r="G7965" i="5"/>
  <c r="G8390" i="5"/>
  <c r="G48" i="5"/>
  <c r="G212" i="5"/>
  <c r="G1080" i="5"/>
  <c r="G1805" i="5"/>
  <c r="G2512" i="5"/>
  <c r="G3195" i="5"/>
  <c r="G3838" i="5"/>
  <c r="G4492" i="5"/>
  <c r="G5054" i="5"/>
  <c r="G726" i="5"/>
  <c r="G1465" i="5"/>
  <c r="G2190" i="5"/>
  <c r="G2940" i="5"/>
  <c r="G3615" i="5"/>
  <c r="G4202" i="5"/>
  <c r="G4770" i="5"/>
  <c r="G5313" i="5"/>
  <c r="G5806" i="5"/>
  <c r="G6310" i="5"/>
  <c r="G6765" i="5"/>
  <c r="G7221" i="5"/>
  <c r="G7650" i="5"/>
  <c r="G8034" i="5"/>
  <c r="G8419" i="5"/>
  <c r="G99" i="5"/>
  <c r="G1004" i="5"/>
  <c r="G1789" i="5"/>
  <c r="G2557" i="5"/>
  <c r="G3300" i="5"/>
  <c r="G3979" i="5"/>
  <c r="G4597" i="5"/>
  <c r="G5192" i="5"/>
  <c r="G5726" i="5"/>
  <c r="G6240" i="5"/>
  <c r="G6727" i="5"/>
  <c r="G7214" i="5"/>
  <c r="G7672" i="5"/>
  <c r="G8104" i="5"/>
  <c r="G8537" i="5"/>
  <c r="G457" i="5"/>
  <c r="G1299" i="5"/>
  <c r="G2127" i="5"/>
  <c r="G2873" i="5"/>
  <c r="G842" i="5"/>
  <c r="G1638" i="5"/>
  <c r="G2412" i="5"/>
  <c r="G3150" i="5"/>
  <c r="G3853" i="5"/>
  <c r="G4477" i="5"/>
  <c r="G5082" i="5"/>
  <c r="G5623" i="5"/>
  <c r="G6139" i="5"/>
  <c r="G6632" i="5"/>
  <c r="G7118" i="5"/>
  <c r="G7587" i="5"/>
  <c r="G8020" i="5"/>
  <c r="G8453" i="5"/>
  <c r="G222" i="5"/>
  <c r="G1145" i="5"/>
  <c r="G1932" i="5"/>
  <c r="G2690" i="5"/>
  <c r="G3431" i="5"/>
  <c r="G4092" i="5"/>
  <c r="G4708" i="5"/>
  <c r="G5290" i="5"/>
  <c r="G5818" i="5"/>
  <c r="G6328" i="5"/>
  <c r="G6816" i="5"/>
  <c r="G7303" i="5"/>
  <c r="G7750" i="5"/>
  <c r="G8183" i="5"/>
  <c r="G8616" i="5"/>
  <c r="G723" i="5"/>
  <c r="G1747" i="5"/>
  <c r="G2733" i="5"/>
  <c r="G3664" i="5"/>
  <c r="G4422" i="5"/>
  <c r="G5145" i="5"/>
  <c r="G5784" i="5"/>
  <c r="G6363" i="5"/>
  <c r="G6917" i="5"/>
  <c r="G7463" i="5"/>
  <c r="G7959" i="5"/>
  <c r="G8449" i="5"/>
  <c r="G354" i="5"/>
  <c r="G1393" i="5"/>
  <c r="G2346" i="5"/>
  <c r="G3224" i="5"/>
  <c r="G4003" i="5"/>
  <c r="G4706" i="5"/>
  <c r="G5359" i="5"/>
  <c r="G5957" i="5"/>
  <c r="G6525" i="5"/>
  <c r="G7079" i="5"/>
  <c r="G7611" i="5"/>
  <c r="G8102" i="5"/>
  <c r="G8596" i="5"/>
  <c r="G682" i="5"/>
  <c r="G869" i="5"/>
  <c r="G1964" i="5"/>
  <c r="G2991" i="5"/>
  <c r="G3895" i="5"/>
  <c r="G4686" i="5"/>
  <c r="G5423" i="5"/>
  <c r="G6089" i="5"/>
  <c r="G6718" i="5"/>
  <c r="G7339" i="5"/>
  <c r="G7905" i="5"/>
  <c r="G8461" i="5"/>
  <c r="G609" i="5"/>
  <c r="G1739" i="5"/>
  <c r="G2784" i="5"/>
  <c r="G3723" i="5"/>
  <c r="G4524" i="5"/>
  <c r="G5275" i="5"/>
  <c r="G5951" i="5"/>
  <c r="G6590" i="5"/>
  <c r="G7212" i="5"/>
  <c r="G7789" i="5"/>
  <c r="G8345" i="5"/>
  <c r="G306" i="5"/>
  <c r="G1506" i="5"/>
  <c r="G2563" i="5"/>
  <c r="G3531" i="5"/>
  <c r="G4348" i="5"/>
  <c r="G477" i="5"/>
  <c r="G1854" i="5"/>
  <c r="G3087" i="5"/>
  <c r="G4134" i="5"/>
  <c r="G5061" i="5"/>
  <c r="G5828" i="5"/>
  <c r="G6553" i="5"/>
  <c r="G7253" i="5"/>
  <c r="G7896" i="5"/>
  <c r="G8518" i="5"/>
  <c r="G932" i="5"/>
  <c r="G2235" i="5"/>
  <c r="G3419" i="5"/>
  <c r="G4408" i="5"/>
  <c r="G5296" i="5"/>
  <c r="G6047" i="5"/>
  <c r="G6758" i="5"/>
  <c r="G7454" i="5"/>
  <c r="G8079" i="5"/>
  <c r="G8700" i="5"/>
  <c r="G1302" i="5"/>
  <c r="G2579" i="5"/>
  <c r="G3713" i="5"/>
  <c r="G4678" i="5"/>
  <c r="G5514" i="5"/>
  <c r="G6256" i="5"/>
  <c r="G6953" i="5"/>
  <c r="G1613" i="5"/>
  <c r="G3093" i="5"/>
  <c r="G4328" i="5"/>
  <c r="G5387" i="5"/>
  <c r="G6281" i="5"/>
  <c r="G7115" i="5"/>
  <c r="G7850" i="5"/>
  <c r="G8550" i="5"/>
  <c r="G1197" i="5"/>
  <c r="G2727" i="5"/>
  <c r="G4033" i="5"/>
  <c r="G5137" i="5"/>
  <c r="G6052" i="5"/>
  <c r="G6899" i="5"/>
  <c r="G7669" i="5"/>
  <c r="G8367" i="5"/>
  <c r="G843" i="5"/>
  <c r="G2408" i="5"/>
  <c r="G3779" i="5"/>
  <c r="G4916" i="5"/>
  <c r="G5855" i="5"/>
  <c r="G6716" i="5"/>
  <c r="G7511" i="5"/>
  <c r="G8214" i="5"/>
  <c r="G518" i="5"/>
  <c r="G2447" i="5"/>
  <c r="G4048" i="5"/>
  <c r="G5331" i="5"/>
  <c r="G6400" i="5"/>
  <c r="G7386" i="5"/>
  <c r="G8231" i="5"/>
  <c r="G897" i="5"/>
  <c r="G2745" i="5"/>
  <c r="G4274" i="5"/>
  <c r="G5526" i="5"/>
  <c r="G6569" i="5"/>
  <c r="G7533" i="5"/>
  <c r="G8376" i="5"/>
  <c r="G1226" i="5"/>
  <c r="G3029" i="5"/>
  <c r="G4504" i="5"/>
  <c r="G5708" i="5"/>
  <c r="G6744" i="5"/>
  <c r="G7677" i="5"/>
  <c r="G8516" i="5"/>
  <c r="G1537" i="5"/>
  <c r="G3309" i="5"/>
  <c r="G4739" i="5"/>
  <c r="G5887" i="5"/>
  <c r="G6920" i="5"/>
  <c r="G7817" i="5"/>
  <c r="G8660" i="5"/>
  <c r="G1763" i="5"/>
  <c r="G3504" i="5"/>
  <c r="G4893" i="5"/>
  <c r="G6016" i="5"/>
  <c r="G7032" i="5"/>
  <c r="G7919" i="5"/>
  <c r="G8760" i="5"/>
  <c r="G1970" i="5"/>
  <c r="G3669" i="5"/>
  <c r="G5037" i="5"/>
  <c r="G6136" i="5"/>
  <c r="G7141" i="5"/>
  <c r="G8015" i="5"/>
  <c r="G334" i="5"/>
  <c r="G3160" i="5"/>
  <c r="G5245" i="5"/>
  <c r="G6827" i="5"/>
  <c r="G8166" i="5"/>
  <c r="G1695" i="5"/>
  <c r="G4167" i="5"/>
  <c r="G5974" i="5"/>
  <c r="G7467" i="5"/>
  <c r="G8731" i="5"/>
  <c r="G2905" i="5"/>
  <c r="G5060" i="5"/>
  <c r="G6665" i="5"/>
  <c r="G8031" i="5"/>
  <c r="G1404" i="5"/>
  <c r="G3944" i="5"/>
  <c r="G5810" i="5"/>
  <c r="G7320" i="5"/>
  <c r="G8597" i="5"/>
  <c r="G2628" i="5"/>
  <c r="G4867" i="5"/>
  <c r="G6506" i="5"/>
  <c r="G7897" i="5"/>
  <c r="G978" i="5"/>
  <c r="G3623" i="5"/>
  <c r="G5567" i="5"/>
  <c r="G7105" i="5"/>
  <c r="G8405" i="5"/>
  <c r="G1911" i="5"/>
  <c r="G4326" i="5"/>
  <c r="G6202" i="5"/>
  <c r="G7645" i="5"/>
  <c r="G629" i="5"/>
  <c r="G4707" i="5"/>
  <c r="G7343" i="5"/>
  <c r="G1487" i="5"/>
  <c r="G5264" i="5"/>
  <c r="G7715" i="5"/>
  <c r="G8428" i="5"/>
  <c r="G5852" i="5"/>
  <c r="G1907" i="5"/>
  <c r="G7572" i="5"/>
  <c r="G7277" i="5"/>
  <c r="G4006" i="5"/>
  <c r="G8693" i="5"/>
  <c r="G3528" i="5"/>
  <c r="G8165" i="5"/>
  <c r="G2720" i="5"/>
  <c r="G220" i="5"/>
  <c r="G778" i="5"/>
  <c r="G299" i="5"/>
  <c r="G833" i="5"/>
  <c r="G1363" i="5"/>
  <c r="G1885" i="5"/>
  <c r="G2443" i="5"/>
  <c r="G2911" i="5"/>
  <c r="G3487" i="5"/>
  <c r="G455" i="5"/>
  <c r="G988" i="5"/>
  <c r="G1510" i="5"/>
  <c r="G1996" i="5"/>
  <c r="G2554" i="5"/>
  <c r="G3058" i="5"/>
  <c r="G3580" i="5"/>
  <c r="G192" i="5"/>
  <c r="G812" i="5"/>
  <c r="G1390" i="5"/>
  <c r="G1977" i="5"/>
  <c r="G2564" i="5"/>
  <c r="G3152" i="5"/>
  <c r="G3712" i="5"/>
  <c r="G4247" i="5"/>
  <c r="G4823" i="5"/>
  <c r="G5309" i="5"/>
  <c r="G391" i="5"/>
  <c r="G1089" i="5"/>
  <c r="G1667" i="5"/>
  <c r="G2311" i="5"/>
  <c r="G2890" i="5"/>
  <c r="G3554" i="5"/>
  <c r="G4113" i="5"/>
  <c r="G4590" i="5"/>
  <c r="G5104" i="5"/>
  <c r="G5595" i="5"/>
  <c r="G6063" i="5"/>
  <c r="G372" i="5"/>
  <c r="G1018" i="5"/>
  <c r="G1587" i="5"/>
  <c r="G2131" i="5"/>
  <c r="G2744" i="5"/>
  <c r="G3335" i="5"/>
  <c r="G3928" i="5"/>
  <c r="G4413" i="5"/>
  <c r="G4958" i="5"/>
  <c r="G5482" i="5"/>
  <c r="G5942" i="5"/>
  <c r="G6444" i="5"/>
  <c r="G6876" i="5"/>
  <c r="G7326" i="5"/>
  <c r="G478" i="5"/>
  <c r="G1007" i="5"/>
  <c r="G1504" i="5"/>
  <c r="G2049" i="5"/>
  <c r="G2573" i="5"/>
  <c r="G3071" i="5"/>
  <c r="G3570" i="5"/>
  <c r="G4078" i="5"/>
  <c r="G4542" i="5"/>
  <c r="G4986" i="5"/>
  <c r="G5430" i="5"/>
  <c r="G5892" i="5"/>
  <c r="G6325" i="5"/>
  <c r="G6721" i="5"/>
  <c r="G7117" i="5"/>
  <c r="G65" i="5"/>
  <c r="G658" i="5"/>
  <c r="G1241" i="5"/>
  <c r="G1803" i="5"/>
  <c r="G2415" i="5"/>
  <c r="G2977" i="5"/>
  <c r="G3565" i="5"/>
  <c r="G4133" i="5"/>
  <c r="G4632" i="5"/>
  <c r="G268" i="5"/>
  <c r="G889" i="5"/>
  <c r="G1508" i="5"/>
  <c r="G2070" i="5"/>
  <c r="G450" i="5"/>
  <c r="G1142" i="5"/>
  <c r="G1830" i="5"/>
  <c r="G2452" i="5"/>
  <c r="G3046" i="5"/>
  <c r="G3641" i="5"/>
  <c r="G4234" i="5"/>
  <c r="G4762" i="5"/>
  <c r="G5270" i="5"/>
  <c r="G5777" i="5"/>
  <c r="G6288" i="5"/>
  <c r="G6734" i="5"/>
  <c r="G7179" i="5"/>
  <c r="G7604" i="5"/>
  <c r="G8036" i="5"/>
  <c r="G8414" i="5"/>
  <c r="G29" i="5"/>
  <c r="G668" i="5"/>
  <c r="G1287" i="5"/>
  <c r="G1949" i="5"/>
  <c r="G2535" i="5"/>
  <c r="G3133" i="5"/>
  <c r="G183" i="5"/>
  <c r="G100" i="5"/>
  <c r="G800" i="5"/>
  <c r="G1413" i="5"/>
  <c r="G2016" i="5"/>
  <c r="G2599" i="5"/>
  <c r="G3167" i="5"/>
  <c r="G3776" i="5"/>
  <c r="G4293" i="5"/>
  <c r="G4797" i="5"/>
  <c r="G5280" i="5"/>
  <c r="G5744" i="5"/>
  <c r="G6237" i="5"/>
  <c r="G6662" i="5"/>
  <c r="G7087" i="5"/>
  <c r="G7504" i="5"/>
  <c r="G7900" i="5"/>
  <c r="G8314" i="5"/>
  <c r="G8692" i="5"/>
  <c r="G593" i="5"/>
  <c r="G1349" i="5"/>
  <c r="G2071" i="5"/>
  <c r="G2763" i="5"/>
  <c r="G3510" i="5"/>
  <c r="G4107" i="5"/>
  <c r="G4674" i="5"/>
  <c r="G5226" i="5"/>
  <c r="G5748" i="5"/>
  <c r="G6299" i="5"/>
  <c r="G6778" i="5"/>
  <c r="G7256" i="5"/>
  <c r="G7701" i="5"/>
  <c r="G8127" i="5"/>
  <c r="G8613" i="5"/>
  <c r="G479" i="5"/>
  <c r="G644" i="5"/>
  <c r="G1391" i="5"/>
  <c r="G2113" i="5"/>
  <c r="G2871" i="5"/>
  <c r="G3550" i="5"/>
  <c r="G4143" i="5"/>
  <c r="G4710" i="5"/>
  <c r="G219" i="5"/>
  <c r="G1016" i="5"/>
  <c r="G1809" i="5"/>
  <c r="G2520" i="5"/>
  <c r="G3200" i="5"/>
  <c r="G3844" i="5"/>
  <c r="G4417" i="5"/>
  <c r="G5033" i="5"/>
  <c r="G5566" i="5"/>
  <c r="G6049" i="5"/>
  <c r="G6514" i="5"/>
  <c r="G6970" i="5"/>
  <c r="G7422" i="5"/>
  <c r="G7832" i="5"/>
  <c r="G8217" i="5"/>
  <c r="G8601" i="5"/>
  <c r="G500" i="5"/>
  <c r="G1335" i="5"/>
  <c r="G2125" i="5"/>
  <c r="G2867" i="5"/>
  <c r="G3604" i="5"/>
  <c r="G4238" i="5"/>
  <c r="G4854" i="5"/>
  <c r="G5421" i="5"/>
  <c r="G5943" i="5"/>
  <c r="G6472" i="5"/>
  <c r="G6958" i="5"/>
  <c r="G7440" i="5"/>
  <c r="G7877" i="5"/>
  <c r="G8310" i="5"/>
  <c r="G8742" i="5"/>
  <c r="G880" i="5"/>
  <c r="G1670" i="5"/>
  <c r="G2445" i="5"/>
  <c r="G312" i="5"/>
  <c r="G1180" i="5"/>
  <c r="G1965" i="5"/>
  <c r="G2724" i="5"/>
  <c r="G3465" i="5"/>
  <c r="G4119" i="5"/>
  <c r="G4734" i="5"/>
  <c r="G5315" i="5"/>
  <c r="G5868" i="5"/>
  <c r="G6375" i="5"/>
  <c r="G6862" i="5"/>
  <c r="G7349" i="5"/>
  <c r="G7793" i="5"/>
  <c r="G8225" i="5"/>
  <c r="G8658" i="5"/>
  <c r="G669" i="5"/>
  <c r="G1478" i="5"/>
  <c r="G2264" i="5"/>
  <c r="G3005" i="5"/>
  <c r="G3721" i="5"/>
  <c r="G4349" i="5"/>
  <c r="G4964" i="5"/>
  <c r="G5520" i="5"/>
  <c r="G6035" i="5"/>
  <c r="G6533" i="5"/>
  <c r="G7046" i="5"/>
  <c r="G7523" i="5"/>
  <c r="G7956" i="5"/>
  <c r="G8388" i="5"/>
  <c r="G80" i="5"/>
  <c r="G1216" i="5"/>
  <c r="G2229" i="5"/>
  <c r="G3165" i="5"/>
  <c r="G3991" i="5"/>
  <c r="G4731" i="5"/>
  <c r="G5420" i="5"/>
  <c r="G6046" i="5"/>
  <c r="G6609" i="5"/>
  <c r="G7161" i="5"/>
  <c r="G7686" i="5"/>
  <c r="G8177" i="5"/>
  <c r="G8669" i="5"/>
  <c r="G854" i="5"/>
  <c r="G1820" i="5"/>
  <c r="G2742" i="5"/>
  <c r="G3593" i="5"/>
  <c r="G4315" i="5"/>
  <c r="G5011" i="5"/>
  <c r="G5632" i="5"/>
  <c r="G6217" i="5"/>
  <c r="G6771" i="5"/>
  <c r="G7325" i="5"/>
  <c r="G7829" i="5"/>
  <c r="G8322" i="5"/>
  <c r="G37" i="5"/>
  <c r="G122" i="5"/>
  <c r="G1364" i="5"/>
  <c r="G2432" i="5"/>
  <c r="G3412" i="5"/>
  <c r="G4248" i="5"/>
  <c r="G5030" i="5"/>
  <c r="G5719" i="5"/>
  <c r="G6373" i="5"/>
  <c r="G6996" i="5"/>
  <c r="G7597" i="5"/>
  <c r="G8151" i="5"/>
  <c r="G8706" i="5"/>
  <c r="G1143" i="5"/>
  <c r="G2219" i="5"/>
  <c r="G3215" i="5"/>
  <c r="G4083" i="5"/>
  <c r="G4873" i="5"/>
  <c r="G5583" i="5"/>
  <c r="G6243" i="5"/>
  <c r="G6868" i="5"/>
  <c r="G7482" i="5"/>
  <c r="G8035" i="5"/>
  <c r="G8590" i="5"/>
  <c r="G888" i="5"/>
  <c r="G1986" i="5"/>
  <c r="G3011" i="5"/>
  <c r="G3909" i="5"/>
  <c r="G4698" i="5"/>
  <c r="G1136" i="5"/>
  <c r="G2421" i="5"/>
  <c r="G3590" i="5"/>
  <c r="G4554" i="5"/>
  <c r="G5412" i="5"/>
  <c r="G6157" i="5"/>
  <c r="G6866" i="5"/>
  <c r="G7552" i="5"/>
  <c r="G8172" i="5"/>
  <c r="G31" i="5"/>
  <c r="G1522" i="5"/>
  <c r="G2775" i="5"/>
  <c r="G3881" i="5"/>
  <c r="G4832" i="5"/>
  <c r="G5635" i="5"/>
  <c r="G6366" i="5"/>
  <c r="G7069" i="5"/>
  <c r="G7734" i="5"/>
  <c r="G8356" i="5"/>
  <c r="G505" i="5"/>
  <c r="G1883" i="5"/>
  <c r="G3106" i="5"/>
  <c r="G4149" i="5"/>
  <c r="G5074" i="5"/>
  <c r="G5843" i="5"/>
  <c r="G6566" i="5"/>
  <c r="G715" i="5"/>
  <c r="G2300" i="5"/>
  <c r="G3689" i="5"/>
  <c r="G4842" i="5"/>
  <c r="G5785" i="5"/>
  <c r="G6655" i="5"/>
  <c r="G7460" i="5"/>
  <c r="G8164" i="5"/>
  <c r="G189" i="5"/>
  <c r="G1895" i="5"/>
  <c r="G3341" i="5"/>
  <c r="G4538" i="5"/>
  <c r="G5557" i="5"/>
  <c r="G6432" i="5"/>
  <c r="G7258" i="5"/>
  <c r="G7980" i="5"/>
  <c r="G8679" i="5"/>
  <c r="G1555" i="5"/>
  <c r="G3051" i="5"/>
  <c r="G4288" i="5"/>
  <c r="G5351" i="5"/>
  <c r="G6250" i="5"/>
  <c r="G7085" i="5"/>
  <c r="G7825" i="5"/>
  <c r="G8526" i="5"/>
  <c r="G1412" i="5"/>
  <c r="G3204" i="5"/>
  <c r="G4645" i="5"/>
  <c r="G5819" i="5"/>
  <c r="G6849" i="5"/>
  <c r="G7764" i="5"/>
  <c r="G8607" i="5"/>
  <c r="G1743" i="5"/>
  <c r="G3475" i="5"/>
  <c r="G4880" i="5"/>
  <c r="G5997" i="5"/>
  <c r="G7019" i="5"/>
  <c r="G7911" i="5"/>
  <c r="G8748" i="5"/>
  <c r="G2055" i="5"/>
  <c r="G3736" i="5"/>
  <c r="G5092" i="5"/>
  <c r="G6180" i="5"/>
  <c r="G7183" i="5"/>
  <c r="G8051" i="5"/>
  <c r="G392" i="5"/>
  <c r="G2360" i="5"/>
  <c r="G3978" i="5"/>
  <c r="G5274" i="5"/>
  <c r="G6356" i="5"/>
  <c r="G7338" i="5"/>
  <c r="G8193" i="5"/>
  <c r="G678" i="5"/>
  <c r="G2575" i="5"/>
  <c r="G4136" i="5"/>
  <c r="G5413" i="5"/>
  <c r="G6470" i="5"/>
  <c r="G7449" i="5"/>
  <c r="G8295" i="5"/>
  <c r="G924" i="5"/>
  <c r="G2764" i="5"/>
  <c r="G4295" i="5"/>
  <c r="G5536" i="5"/>
  <c r="G6589" i="5"/>
  <c r="G7546" i="5"/>
  <c r="G8387" i="5"/>
  <c r="G1691" i="5"/>
  <c r="G4166" i="5"/>
  <c r="G5972" i="5"/>
  <c r="G7462" i="5"/>
  <c r="G8729" i="5"/>
  <c r="G2904" i="5"/>
  <c r="G5055" i="5"/>
  <c r="G6663" i="5"/>
  <c r="G8030" i="5"/>
  <c r="G1249" i="5"/>
  <c r="G3943" i="5"/>
  <c r="G5800" i="5"/>
  <c r="G7319" i="5"/>
  <c r="G8595" i="5"/>
  <c r="G2611" i="5"/>
  <c r="G4855" i="5"/>
  <c r="G6501" i="5"/>
  <c r="G7894" i="5"/>
  <c r="G1102" i="5"/>
  <c r="G3728" i="5"/>
  <c r="G5633" i="5"/>
  <c r="G7166" i="5"/>
  <c r="G8463" i="5"/>
  <c r="G2216" i="5"/>
  <c r="G4550" i="5"/>
  <c r="G6272" i="5"/>
  <c r="G7706" i="5"/>
  <c r="G218" i="5"/>
  <c r="G3089" i="5"/>
  <c r="G5195" i="5"/>
  <c r="G6873" i="5"/>
  <c r="G8203" i="5"/>
  <c r="G2689" i="5"/>
  <c r="G5967" i="5"/>
  <c r="G8269" i="5"/>
  <c r="G3417" i="5"/>
  <c r="G6438" i="5"/>
  <c r="G8636" i="5"/>
  <c r="G7373" i="5"/>
  <c r="G4371" i="5"/>
  <c r="G4471" i="5"/>
  <c r="G6380" i="5"/>
  <c r="G5196" i="5"/>
  <c r="G771" i="5"/>
  <c r="G7104" i="5"/>
  <c r="G76" i="5"/>
  <c r="G634" i="5"/>
  <c r="G337" i="5"/>
  <c r="G1039" i="5"/>
  <c r="G1777" i="5"/>
  <c r="G2425" i="5"/>
  <c r="G3091" i="5"/>
  <c r="G169" i="5"/>
  <c r="G874" i="5"/>
  <c r="G1546" i="5"/>
  <c r="G2194" i="5"/>
  <c r="G2932" i="5"/>
  <c r="G3562" i="5"/>
  <c r="G298" i="5"/>
  <c r="G1146" i="5"/>
  <c r="G1856" i="5"/>
  <c r="G2625" i="5"/>
  <c r="G3354" i="5"/>
  <c r="G4139" i="5"/>
  <c r="G4715" i="5"/>
  <c r="G5435" i="5"/>
  <c r="G777" i="5"/>
  <c r="G1583" i="5"/>
  <c r="G2376" i="5"/>
  <c r="G3147" i="5"/>
  <c r="G3980" i="5"/>
  <c r="G4570" i="5"/>
  <c r="G5218" i="5"/>
  <c r="G5883" i="5"/>
  <c r="G275" i="5"/>
  <c r="G1064" i="5"/>
  <c r="G1768" i="5"/>
  <c r="G2562" i="5"/>
  <c r="G3288" i="5"/>
  <c r="G4009" i="5"/>
  <c r="G4736" i="5"/>
  <c r="G5402" i="5"/>
  <c r="G6018" i="5"/>
  <c r="G6570" i="5"/>
  <c r="G7200" i="5"/>
  <c r="G453" i="5"/>
  <c r="G1097" i="5"/>
  <c r="G1845" i="5"/>
  <c r="G2480" i="5"/>
  <c r="G3117" i="5"/>
  <c r="G3765" i="5"/>
  <c r="G4421" i="5"/>
  <c r="G4965" i="5"/>
  <c r="G5568" i="5"/>
  <c r="G6121" i="5"/>
  <c r="G6649" i="5"/>
  <c r="G7189" i="5"/>
  <c r="G227" i="5"/>
  <c r="G1113" i="5"/>
  <c r="G1776" i="5"/>
  <c r="G2542" i="5"/>
  <c r="G3359" i="5"/>
  <c r="G4020" i="5"/>
  <c r="G4700" i="5"/>
  <c r="G458" i="5"/>
  <c r="G1304" i="5"/>
  <c r="G2044" i="5"/>
  <c r="G603" i="5"/>
  <c r="G1515" i="5"/>
  <c r="G2370" i="5"/>
  <c r="G3100" i="5"/>
  <c r="G3843" i="5"/>
  <c r="G4641" i="5"/>
  <c r="G5247" i="5"/>
  <c r="G5906" i="5"/>
  <c r="G6531" i="5"/>
  <c r="G7119" i="5"/>
  <c r="G7694" i="5"/>
  <c r="G8144" i="5"/>
  <c r="G8702" i="5"/>
  <c r="G637" i="5"/>
  <c r="G1488" i="5"/>
  <c r="G2293" i="5"/>
  <c r="G3023" i="5"/>
  <c r="G247" i="5"/>
  <c r="G343" i="5"/>
  <c r="G1182" i="5"/>
  <c r="G1987" i="5"/>
  <c r="G2707" i="5"/>
  <c r="G3546" i="5"/>
  <c r="G4220" i="5"/>
  <c r="G4846" i="5"/>
  <c r="G5484" i="5"/>
  <c r="G6087" i="5"/>
  <c r="G6641" i="5"/>
  <c r="G7188" i="5"/>
  <c r="G7756" i="5"/>
  <c r="G8206" i="5"/>
  <c r="G8728" i="5"/>
  <c r="G821" i="5"/>
  <c r="G1898" i="5"/>
  <c r="G2732" i="5"/>
  <c r="G3630" i="5"/>
  <c r="G4487" i="5"/>
  <c r="G5150" i="5"/>
  <c r="G5844" i="5"/>
  <c r="G6458" i="5"/>
  <c r="G7142" i="5"/>
  <c r="G7681" i="5"/>
  <c r="G8268" i="5"/>
  <c r="G87" i="5"/>
  <c r="G486" i="5"/>
  <c r="G1461" i="5"/>
  <c r="G2384" i="5"/>
  <c r="G3324" i="5"/>
  <c r="G4116" i="5"/>
  <c r="G4819" i="5"/>
  <c r="G764" i="5"/>
  <c r="G1639" i="5"/>
  <c r="G2581" i="5"/>
  <c r="G3427" i="5"/>
  <c r="G4282" i="5"/>
  <c r="G5007" i="5"/>
  <c r="G5662" i="5"/>
  <c r="G6332" i="5"/>
  <c r="G6902" i="5"/>
  <c r="G7465" i="5"/>
  <c r="G7953" i="5"/>
  <c r="G8500" i="5"/>
  <c r="G447" i="5"/>
  <c r="G1502" i="5"/>
  <c r="G2597" i="5"/>
  <c r="G3495" i="5"/>
  <c r="G4303" i="5"/>
  <c r="G5073" i="5"/>
  <c r="G5805" i="5"/>
  <c r="G6420" i="5"/>
  <c r="G7060" i="5"/>
  <c r="G7695" i="5"/>
  <c r="G8241" i="5"/>
  <c r="G49" i="5"/>
  <c r="G1131" i="5"/>
  <c r="G2251" i="5"/>
  <c r="G263" i="5"/>
  <c r="G1343" i="5"/>
  <c r="G2451" i="5"/>
  <c r="G3347" i="5"/>
  <c r="G4183" i="5"/>
  <c r="G4960" i="5"/>
  <c r="G5706" i="5"/>
  <c r="G6350" i="5"/>
  <c r="G6964" i="5"/>
  <c r="G7610" i="5"/>
  <c r="G8157" i="5"/>
  <c r="G8704" i="5"/>
  <c r="G935" i="5"/>
  <c r="G2056" i="5"/>
  <c r="G2962" i="5"/>
  <c r="G3858" i="5"/>
  <c r="G4740" i="5"/>
  <c r="G5434" i="5"/>
  <c r="G6116" i="5"/>
  <c r="G6712" i="5"/>
  <c r="G7378" i="5"/>
  <c r="G7932" i="5"/>
  <c r="G8479" i="5"/>
  <c r="G776" i="5"/>
  <c r="G2067" i="5"/>
  <c r="G3257" i="5"/>
  <c r="G4226" i="5"/>
  <c r="G5246" i="5"/>
  <c r="G6012" i="5"/>
  <c r="G6730" i="5"/>
  <c r="G7492" i="5"/>
  <c r="G8096" i="5"/>
  <c r="G8724" i="5"/>
  <c r="G1179" i="5"/>
  <c r="G2495" i="5"/>
  <c r="G3551" i="5"/>
  <c r="G4469" i="5"/>
  <c r="G5396" i="5"/>
  <c r="G6119" i="5"/>
  <c r="G6832" i="5"/>
  <c r="G7502" i="5"/>
  <c r="G8185" i="5"/>
  <c r="G2" i="5"/>
  <c r="G433" i="5"/>
  <c r="G2024" i="5"/>
  <c r="G3250" i="5"/>
  <c r="G4333" i="5"/>
  <c r="G5267" i="5"/>
  <c r="G6198" i="5"/>
  <c r="G6961" i="5"/>
  <c r="G7721" i="5"/>
  <c r="G8489" i="5"/>
  <c r="G954" i="5"/>
  <c r="G2334" i="5"/>
  <c r="G3529" i="5"/>
  <c r="G4651" i="5"/>
  <c r="G5548" i="5"/>
  <c r="G6383" i="5"/>
  <c r="G7246" i="5"/>
  <c r="G7943" i="5"/>
  <c r="G8652" i="5"/>
  <c r="G1266" i="5"/>
  <c r="G2736" i="5"/>
  <c r="G3862" i="5"/>
  <c r="G4874" i="5"/>
  <c r="G1934" i="5"/>
  <c r="G3402" i="5"/>
  <c r="G4659" i="5"/>
  <c r="G5666" i="5"/>
  <c r="G6669" i="5"/>
  <c r="G7516" i="5"/>
  <c r="G8311" i="5"/>
  <c r="G1010" i="5"/>
  <c r="G2577" i="5"/>
  <c r="G3987" i="5"/>
  <c r="G5118" i="5"/>
  <c r="G6174" i="5"/>
  <c r="G7031" i="5"/>
  <c r="G7870" i="5"/>
  <c r="G8737" i="5"/>
  <c r="G1660" i="5"/>
  <c r="G3236" i="5"/>
  <c r="G4464" i="5"/>
  <c r="G5638" i="5"/>
  <c r="G6528" i="5"/>
  <c r="G1101" i="5"/>
  <c r="G3177" i="5"/>
  <c r="G4646" i="5"/>
  <c r="G5889" i="5"/>
  <c r="G6933" i="5"/>
  <c r="G7969" i="5"/>
  <c r="G78" i="5"/>
  <c r="G2241" i="5"/>
  <c r="G4101" i="5"/>
  <c r="G5401" i="5"/>
  <c r="G6530" i="5"/>
  <c r="G7510" i="5"/>
  <c r="G8483" i="5"/>
  <c r="G1467" i="5"/>
  <c r="G3342" i="5"/>
  <c r="G4974" i="5"/>
  <c r="G6103" i="5"/>
  <c r="G7173" i="5"/>
  <c r="G8057" i="5"/>
  <c r="G883" i="5"/>
  <c r="G3116" i="5"/>
  <c r="G4943" i="5"/>
  <c r="G6460" i="5"/>
  <c r="G7623" i="5"/>
  <c r="G8698" i="5"/>
  <c r="G2351" i="5"/>
  <c r="G4495" i="5"/>
  <c r="G5938" i="5"/>
  <c r="G7231" i="5"/>
  <c r="G8420" i="5"/>
  <c r="G1751" i="5"/>
  <c r="G3897" i="5"/>
  <c r="G5468" i="5"/>
  <c r="G6910" i="5"/>
  <c r="G8003" i="5"/>
  <c r="G900" i="5"/>
  <c r="G3395" i="5"/>
  <c r="G5094" i="5"/>
  <c r="G6465" i="5"/>
  <c r="G7635" i="5"/>
  <c r="G15" i="5"/>
  <c r="G2469" i="5"/>
  <c r="G4442" i="5"/>
  <c r="G6070" i="5"/>
  <c r="G7295" i="5"/>
  <c r="G8385" i="5"/>
  <c r="G1562" i="5"/>
  <c r="G3915" i="5"/>
  <c r="G5479" i="5"/>
  <c r="G6814" i="5"/>
  <c r="G8061" i="5"/>
  <c r="G1213" i="5"/>
  <c r="G4387" i="5"/>
  <c r="G6495" i="5"/>
  <c r="G8372" i="5"/>
  <c r="G2756" i="5"/>
  <c r="G5438" i="5"/>
  <c r="G7541" i="5"/>
  <c r="G731" i="5"/>
  <c r="G4177" i="5"/>
  <c r="G6327" i="5"/>
  <c r="G8249" i="5"/>
  <c r="G2493" i="5"/>
  <c r="G5260" i="5"/>
  <c r="G7404" i="5"/>
  <c r="G583" i="5"/>
  <c r="G3962" i="5"/>
  <c r="G6165" i="5"/>
  <c r="G8118" i="5"/>
  <c r="G2077" i="5"/>
  <c r="G4993" i="5"/>
  <c r="G7194" i="5"/>
  <c r="G8765" i="5"/>
  <c r="G3369" i="5"/>
  <c r="G5848" i="5"/>
  <c r="G7847" i="5"/>
  <c r="G2423" i="5"/>
  <c r="G6543" i="5"/>
  <c r="G1757" i="5"/>
  <c r="G6011" i="5"/>
  <c r="G6646" i="5"/>
  <c r="G8301" i="5"/>
  <c r="G4992" i="5"/>
  <c r="G6219" i="5"/>
  <c r="G5005" i="5"/>
  <c r="G8441" i="5"/>
  <c r="G6335" i="5"/>
  <c r="G94" i="5"/>
  <c r="G652" i="5"/>
  <c r="G356" i="5"/>
  <c r="G1093" i="5"/>
  <c r="G1795" i="5"/>
  <c r="G2461" i="5"/>
  <c r="G3127" i="5"/>
  <c r="G245" i="5"/>
  <c r="G912" i="5"/>
  <c r="G1564" i="5"/>
  <c r="G2212" i="5"/>
  <c r="G2950" i="5"/>
  <c r="G3598" i="5"/>
  <c r="G320" i="5"/>
  <c r="G1268" i="5"/>
  <c r="G1896" i="5"/>
  <c r="G2646" i="5"/>
  <c r="G3374" i="5"/>
  <c r="G4157" i="5"/>
  <c r="G4859" i="5"/>
  <c r="G5453" i="5"/>
  <c r="G801" i="5"/>
  <c r="G1625" i="5"/>
  <c r="G2397" i="5"/>
  <c r="G3169" i="5"/>
  <c r="G3999" i="5"/>
  <c r="G4628" i="5"/>
  <c r="G5238" i="5"/>
  <c r="G5901" i="5"/>
  <c r="G300" i="5"/>
  <c r="G1109" i="5"/>
  <c r="G1837" i="5"/>
  <c r="G2585" i="5"/>
  <c r="G3380" i="5"/>
  <c r="G4050" i="5"/>
  <c r="G4756" i="5"/>
  <c r="G5422" i="5"/>
  <c r="G6037" i="5"/>
  <c r="G6606" i="5"/>
  <c r="G7218" i="5"/>
  <c r="G501" i="5"/>
  <c r="G1119" i="5"/>
  <c r="G1868" i="5"/>
  <c r="G2503" i="5"/>
  <c r="G3161" i="5"/>
  <c r="G3786" i="5"/>
  <c r="G4441" i="5"/>
  <c r="G5006" i="5"/>
  <c r="G5587" i="5"/>
  <c r="G6140" i="5"/>
  <c r="G6685" i="5"/>
  <c r="G7207" i="5"/>
  <c r="G253" i="5"/>
  <c r="G1138" i="5"/>
  <c r="G1878" i="5"/>
  <c r="G2567" i="5"/>
  <c r="G3386" i="5"/>
  <c r="G4042" i="5"/>
  <c r="G4722" i="5"/>
  <c r="G538" i="5"/>
  <c r="G1331" i="5"/>
  <c r="G2095" i="5"/>
  <c r="G633" i="5"/>
  <c r="G1544" i="5"/>
  <c r="G2398" i="5"/>
  <c r="G3126" i="5"/>
  <c r="G3869" i="5"/>
  <c r="G4667" i="5"/>
  <c r="G5293" i="5"/>
  <c r="G5948" i="5"/>
  <c r="G6592" i="5"/>
  <c r="G7139" i="5"/>
  <c r="G7712" i="5"/>
  <c r="G8180" i="5"/>
  <c r="G8720" i="5"/>
  <c r="G697" i="5"/>
  <c r="G1517" i="5"/>
  <c r="G2319" i="5"/>
  <c r="G3049" i="5"/>
  <c r="G276" i="5"/>
  <c r="G373" i="5"/>
  <c r="G1298" i="5"/>
  <c r="G2045" i="5"/>
  <c r="G2789" i="5"/>
  <c r="G3572" i="5"/>
  <c r="G4243" i="5"/>
  <c r="G4869" i="5"/>
  <c r="G5508" i="5"/>
  <c r="G6108" i="5"/>
  <c r="G6682" i="5"/>
  <c r="G7209" i="5"/>
  <c r="G7774" i="5"/>
  <c r="G8224" i="5"/>
  <c r="G8746" i="5"/>
  <c r="G858" i="5"/>
  <c r="G1933" i="5"/>
  <c r="G2862" i="5"/>
  <c r="G3660" i="5"/>
  <c r="G4512" i="5"/>
  <c r="G5174" i="5"/>
  <c r="G5869" i="5"/>
  <c r="G6482" i="5"/>
  <c r="G7165" i="5"/>
  <c r="G7722" i="5"/>
  <c r="G8289" i="5"/>
  <c r="G128" i="5"/>
  <c r="G563" i="5"/>
  <c r="G1494" i="5"/>
  <c r="G2416" i="5"/>
  <c r="G3356" i="5"/>
  <c r="G4168" i="5"/>
  <c r="G4847" i="5"/>
  <c r="G802" i="5"/>
  <c r="G1740" i="5"/>
  <c r="G2615" i="5"/>
  <c r="G3524" i="5"/>
  <c r="G4309" i="5"/>
  <c r="G5083" i="5"/>
  <c r="G5687" i="5"/>
  <c r="G6355" i="5"/>
  <c r="G6924" i="5"/>
  <c r="G7487" i="5"/>
  <c r="G7974" i="5"/>
  <c r="G8520" i="5"/>
  <c r="G546" i="5"/>
  <c r="G1540" i="5"/>
  <c r="G2635" i="5"/>
  <c r="G3530" i="5"/>
  <c r="G4338" i="5"/>
  <c r="G5103" i="5"/>
  <c r="G5834" i="5"/>
  <c r="G6496" i="5"/>
  <c r="G7086" i="5"/>
  <c r="G7717" i="5"/>
  <c r="G8264" i="5"/>
  <c r="G103" i="5"/>
  <c r="G1172" i="5"/>
  <c r="G2288" i="5"/>
  <c r="G358" i="5"/>
  <c r="G1387" i="5"/>
  <c r="G2492" i="5"/>
  <c r="G3387" i="5"/>
  <c r="G4249" i="5"/>
  <c r="G4991" i="5"/>
  <c r="G5731" i="5"/>
  <c r="G6402" i="5"/>
  <c r="G6990" i="5"/>
  <c r="G7633" i="5"/>
  <c r="G8179" i="5"/>
  <c r="G8726" i="5"/>
  <c r="G979" i="5"/>
  <c r="G2099" i="5"/>
  <c r="G3043" i="5"/>
  <c r="G3892" i="5"/>
  <c r="G4774" i="5"/>
  <c r="G5463" i="5"/>
  <c r="G6144" i="5"/>
  <c r="G6738" i="5"/>
  <c r="G7403" i="5"/>
  <c r="G7978" i="5"/>
  <c r="G8502" i="5"/>
  <c r="G840" i="5"/>
  <c r="G2115" i="5"/>
  <c r="G3304" i="5"/>
  <c r="G4263" i="5"/>
  <c r="G5283" i="5"/>
  <c r="G6076" i="5"/>
  <c r="G6762" i="5"/>
  <c r="G7521" i="5"/>
  <c r="G8122" i="5"/>
  <c r="G8751" i="5"/>
  <c r="G1234" i="5"/>
  <c r="G2543" i="5"/>
  <c r="G3632" i="5"/>
  <c r="G4509" i="5"/>
  <c r="G5432" i="5"/>
  <c r="G6152" i="5"/>
  <c r="G6863" i="5"/>
  <c r="G7529" i="5"/>
  <c r="G8212" i="5"/>
  <c r="G106" i="5"/>
  <c r="G506" i="5"/>
  <c r="G2088" i="5"/>
  <c r="G3305" i="5"/>
  <c r="G4375" i="5"/>
  <c r="G5305" i="5"/>
  <c r="G6233" i="5"/>
  <c r="G7030" i="5"/>
  <c r="G7753" i="5"/>
  <c r="G8519" i="5"/>
  <c r="G1027" i="5"/>
  <c r="G2393" i="5"/>
  <c r="G3579" i="5"/>
  <c r="G4696" i="5"/>
  <c r="G5620" i="5"/>
  <c r="G6416" i="5"/>
  <c r="G7282" i="5"/>
  <c r="G7976" i="5"/>
  <c r="G8683" i="5"/>
  <c r="G1325" i="5"/>
  <c r="G2786" i="5"/>
  <c r="G3954" i="5"/>
  <c r="G14" i="5"/>
  <c r="G1999" i="5"/>
  <c r="G3463" i="5"/>
  <c r="G4712" i="5"/>
  <c r="G5707" i="5"/>
  <c r="G6707" i="5"/>
  <c r="G7585" i="5"/>
  <c r="G8347" i="5"/>
  <c r="G1091" i="5"/>
  <c r="G2638" i="5"/>
  <c r="G4046" i="5"/>
  <c r="G5164" i="5"/>
  <c r="G6212" i="5"/>
  <c r="G7111" i="5"/>
  <c r="G7907" i="5"/>
  <c r="G8770" i="5"/>
  <c r="G1735" i="5"/>
  <c r="G3295" i="5"/>
  <c r="G4518" i="5"/>
  <c r="G5677" i="5"/>
  <c r="G6603" i="5"/>
  <c r="G1181" i="5"/>
  <c r="G3246" i="5"/>
  <c r="G4711" i="5"/>
  <c r="G5935" i="5"/>
  <c r="G6979" i="5"/>
  <c r="G8007" i="5"/>
  <c r="G311" i="5"/>
  <c r="G2321" i="5"/>
  <c r="G4164" i="5"/>
  <c r="G5448" i="5"/>
  <c r="G6571" i="5"/>
  <c r="G7551" i="5"/>
  <c r="G8524" i="5"/>
  <c r="G1640" i="5"/>
  <c r="G3432" i="5"/>
  <c r="G5034" i="5"/>
  <c r="G6149" i="5"/>
  <c r="G7216" i="5"/>
  <c r="G8097" i="5"/>
  <c r="G993" i="5"/>
  <c r="G3296" i="5"/>
  <c r="G5010" i="5"/>
  <c r="G6509" i="5"/>
  <c r="G7674" i="5"/>
  <c r="G8745" i="5"/>
  <c r="G2456" i="5"/>
  <c r="G4581" i="5"/>
  <c r="G6065" i="5"/>
  <c r="G7283" i="5"/>
  <c r="G8467" i="5"/>
  <c r="G1842" i="5"/>
  <c r="G3975" i="5"/>
  <c r="G5527" i="5"/>
  <c r="G6968" i="5"/>
  <c r="G8100" i="5"/>
  <c r="G1032" i="5"/>
  <c r="G3497" i="5"/>
  <c r="G5155" i="5"/>
  <c r="G6521" i="5"/>
  <c r="G7679" i="5"/>
  <c r="G154" i="5"/>
  <c r="G2664" i="5"/>
  <c r="G4515" i="5"/>
  <c r="G6127" i="5"/>
  <c r="G7353" i="5"/>
  <c r="G8433" i="5"/>
  <c r="G1668" i="5"/>
  <c r="G3994" i="5"/>
  <c r="G5602" i="5"/>
  <c r="G6871" i="5"/>
  <c r="G8109" i="5"/>
  <c r="G1397" i="5"/>
  <c r="G4490" i="5"/>
  <c r="G6567" i="5"/>
  <c r="G8447" i="5"/>
  <c r="G3034" i="5"/>
  <c r="G5531" i="5"/>
  <c r="G7608" i="5"/>
  <c r="G926" i="5"/>
  <c r="G4296" i="5"/>
  <c r="G6422" i="5"/>
  <c r="G8308" i="5"/>
  <c r="G2774" i="5"/>
  <c r="G5362" i="5"/>
  <c r="G7475" i="5"/>
  <c r="G767" i="5"/>
  <c r="G4082" i="5"/>
  <c r="G6262" i="5"/>
  <c r="G8181" i="5"/>
  <c r="G2386" i="5"/>
  <c r="G5101" i="5"/>
  <c r="G7268" i="5"/>
  <c r="G5569" i="5"/>
  <c r="G3515" i="5"/>
  <c r="G5921" i="5"/>
  <c r="G7923" i="5"/>
  <c r="G2920" i="5"/>
  <c r="G6672" i="5"/>
  <c r="G1991" i="5"/>
  <c r="G6146" i="5"/>
  <c r="G8490" i="5"/>
  <c r="G6040" i="5"/>
  <c r="G4404" i="5"/>
  <c r="G8303" i="5"/>
  <c r="G5323" i="5"/>
  <c r="G112" i="5"/>
  <c r="G742" i="5"/>
  <c r="G413" i="5"/>
  <c r="G1183" i="5"/>
  <c r="G1813" i="5"/>
  <c r="G2497" i="5"/>
  <c r="G3145" i="5"/>
  <c r="G264" i="5"/>
  <c r="G931" i="5"/>
  <c r="G1600" i="5"/>
  <c r="G2302" i="5"/>
  <c r="G2968" i="5"/>
  <c r="G3616" i="5"/>
  <c r="G385" i="5"/>
  <c r="G1288" i="5"/>
  <c r="G1916" i="5"/>
  <c r="G2706" i="5"/>
  <c r="G3536" i="5"/>
  <c r="G4193" i="5"/>
  <c r="G4877" i="5"/>
  <c r="G5471" i="5"/>
  <c r="G823" i="5"/>
  <c r="G1646" i="5"/>
  <c r="G2418" i="5"/>
  <c r="G3255" i="5"/>
  <c r="G4037" i="5"/>
  <c r="G4685" i="5"/>
  <c r="G5257" i="5"/>
  <c r="G5919" i="5"/>
  <c r="G325" i="5"/>
  <c r="G1156" i="5"/>
  <c r="G1950" i="5"/>
  <c r="G2653" i="5"/>
  <c r="G3403" i="5"/>
  <c r="G4070" i="5"/>
  <c r="G4776" i="5"/>
  <c r="G5442" i="5"/>
  <c r="G6075" i="5"/>
  <c r="G6732" i="5"/>
  <c r="G7236" i="5"/>
  <c r="G524" i="5"/>
  <c r="G1163" i="5"/>
  <c r="G1891" i="5"/>
  <c r="G2527" i="5"/>
  <c r="G3185" i="5"/>
  <c r="G3872" i="5"/>
  <c r="G4461" i="5"/>
  <c r="G5026" i="5"/>
  <c r="G5606" i="5"/>
  <c r="G6197" i="5"/>
  <c r="G6703" i="5"/>
  <c r="G7225" i="5"/>
  <c r="G471" i="5"/>
  <c r="G1162" i="5"/>
  <c r="G1902" i="5"/>
  <c r="G2619" i="5"/>
  <c r="G3410" i="5"/>
  <c r="G4064" i="5"/>
  <c r="G4746" i="5"/>
  <c r="G674" i="5"/>
  <c r="G1355" i="5"/>
  <c r="G2123" i="5"/>
  <c r="G725" i="5"/>
  <c r="G1602" i="5"/>
  <c r="G2424" i="5"/>
  <c r="G3155" i="5"/>
  <c r="G4016" i="5"/>
  <c r="G4690" i="5"/>
  <c r="G5338" i="5"/>
  <c r="G5970" i="5"/>
  <c r="G6612" i="5"/>
  <c r="G7159" i="5"/>
  <c r="G7730" i="5"/>
  <c r="G8252" i="5"/>
  <c r="G8738" i="5"/>
  <c r="G729" i="5"/>
  <c r="G1548" i="5"/>
  <c r="G2400" i="5"/>
  <c r="G3077" i="5"/>
  <c r="G368" i="5"/>
  <c r="G496" i="5"/>
  <c r="G1326" i="5"/>
  <c r="G2074" i="5"/>
  <c r="G2815" i="5"/>
  <c r="G3601" i="5"/>
  <c r="G4268" i="5"/>
  <c r="G4892" i="5"/>
  <c r="G5593" i="5"/>
  <c r="G6129" i="5"/>
  <c r="G6702" i="5"/>
  <c r="G7229" i="5"/>
  <c r="G7792" i="5"/>
  <c r="G8260" i="5"/>
  <c r="G8764" i="5"/>
  <c r="G1071" i="5"/>
  <c r="G1966" i="5"/>
  <c r="G2894" i="5"/>
  <c r="G3687" i="5"/>
  <c r="G4540" i="5"/>
  <c r="G5198" i="5"/>
  <c r="G5893" i="5"/>
  <c r="G6573" i="5"/>
  <c r="G7187" i="5"/>
  <c r="G7762" i="5"/>
  <c r="G8309" i="5"/>
  <c r="G168" i="5"/>
  <c r="G602" i="5"/>
  <c r="G1530" i="5"/>
  <c r="G2546" i="5"/>
  <c r="G3453" i="5"/>
  <c r="G4197" i="5"/>
  <c r="G4872" i="5"/>
  <c r="G838" i="5"/>
  <c r="G1773" i="5"/>
  <c r="G2649" i="5"/>
  <c r="G3644" i="5"/>
  <c r="G4335" i="5"/>
  <c r="G5109" i="5"/>
  <c r="G5710" i="5"/>
  <c r="G6377" i="5"/>
  <c r="G6947" i="5"/>
  <c r="G7528" i="5"/>
  <c r="G8055" i="5"/>
  <c r="G8541" i="5"/>
  <c r="G600" i="5"/>
  <c r="G1581" i="5"/>
  <c r="G2673" i="5"/>
  <c r="G3567" i="5"/>
  <c r="G4400" i="5"/>
  <c r="G5220" i="5"/>
  <c r="G5860" i="5"/>
  <c r="G6522" i="5"/>
  <c r="G7112" i="5"/>
  <c r="G7740" i="5"/>
  <c r="G8286" i="5"/>
  <c r="G153" i="5"/>
  <c r="G1378" i="5"/>
  <c r="G2329" i="5"/>
  <c r="G411" i="5"/>
  <c r="G1426" i="5"/>
  <c r="G2529" i="5"/>
  <c r="G3423" i="5"/>
  <c r="G4280" i="5"/>
  <c r="G5114" i="5"/>
  <c r="G5761" i="5"/>
  <c r="G6427" i="5"/>
  <c r="G7016" i="5"/>
  <c r="G7655" i="5"/>
  <c r="G8202" i="5"/>
  <c r="G8749" i="5"/>
  <c r="G1189" i="5"/>
  <c r="G2136" i="5"/>
  <c r="G3081" i="5"/>
  <c r="G3963" i="5"/>
  <c r="G4806" i="5"/>
  <c r="G5492" i="5"/>
  <c r="G6172" i="5"/>
  <c r="G6841" i="5"/>
  <c r="G7427" i="5"/>
  <c r="G8001" i="5"/>
  <c r="G8525" i="5"/>
  <c r="G951" i="5"/>
  <c r="G2174" i="5"/>
  <c r="G3351" i="5"/>
  <c r="G4458" i="5"/>
  <c r="G5318" i="5"/>
  <c r="G6109" i="5"/>
  <c r="G6794" i="5"/>
  <c r="G7549" i="5"/>
  <c r="G8149" i="5"/>
  <c r="G8779" i="5"/>
  <c r="G1445" i="5"/>
  <c r="G2593" i="5"/>
  <c r="G3677" i="5"/>
  <c r="G4549" i="5"/>
  <c r="G5465" i="5"/>
  <c r="G6183" i="5"/>
  <c r="G6895" i="5"/>
  <c r="G7638" i="5"/>
  <c r="G8239" i="5"/>
  <c r="G172" i="5"/>
  <c r="G584" i="5"/>
  <c r="G2145" i="5"/>
  <c r="G3360" i="5"/>
  <c r="G4423" i="5"/>
  <c r="G5460" i="5"/>
  <c r="G6267" i="5"/>
  <c r="G7064" i="5"/>
  <c r="G7781" i="5"/>
  <c r="G8551" i="5"/>
  <c r="G1081" i="5"/>
  <c r="G2449" i="5"/>
  <c r="G3768" i="5"/>
  <c r="G4743" i="5"/>
  <c r="G5659" i="5"/>
  <c r="G6449" i="5"/>
  <c r="G7314" i="5"/>
  <c r="G8006" i="5"/>
  <c r="G8713" i="5"/>
  <c r="G1567" i="5"/>
  <c r="G2851" i="5"/>
  <c r="G4000" i="5"/>
  <c r="G109" i="5"/>
  <c r="G2069" i="5"/>
  <c r="G3527" i="5"/>
  <c r="G4760" i="5"/>
  <c r="G5871" i="5"/>
  <c r="G6747" i="5"/>
  <c r="G7619" i="5"/>
  <c r="G8382" i="5"/>
  <c r="G1159" i="5"/>
  <c r="G2705" i="5"/>
  <c r="G4097" i="5"/>
  <c r="G5336" i="5"/>
  <c r="G6255" i="5"/>
  <c r="G7150" i="5"/>
  <c r="G7941" i="5"/>
  <c r="G41" i="5"/>
  <c r="G1811" i="5"/>
  <c r="G3358" i="5"/>
  <c r="G4725" i="5"/>
  <c r="G5717" i="5"/>
  <c r="G6644" i="5"/>
  <c r="G1267" i="5"/>
  <c r="G3327" i="5"/>
  <c r="G4771" i="5"/>
  <c r="G5985" i="5"/>
  <c r="G7157" i="5"/>
  <c r="G8048" i="5"/>
  <c r="G419" i="5"/>
  <c r="G2403" i="5"/>
  <c r="G4225" i="5"/>
  <c r="G5503" i="5"/>
  <c r="G6620" i="5"/>
  <c r="G7707" i="5"/>
  <c r="G8563" i="5"/>
  <c r="G1721" i="5"/>
  <c r="G3500" i="5"/>
  <c r="G5091" i="5"/>
  <c r="G6200" i="5"/>
  <c r="G7259" i="5"/>
  <c r="G8255" i="5"/>
  <c r="G1107" i="5"/>
  <c r="G3385" i="5"/>
  <c r="G5078" i="5"/>
  <c r="G6568" i="5"/>
  <c r="G7716" i="5"/>
  <c r="G118" i="5"/>
  <c r="G2836" i="5"/>
  <c r="G4648" i="5"/>
  <c r="G6115" i="5"/>
  <c r="G7336" i="5"/>
  <c r="G8514" i="5"/>
  <c r="G1944" i="5"/>
  <c r="G4055" i="5"/>
  <c r="G5769" i="5"/>
  <c r="G7023" i="5"/>
  <c r="G8143" i="5"/>
  <c r="G1130" i="5"/>
  <c r="G3574" i="5"/>
  <c r="G5216" i="5"/>
  <c r="G6582" i="5"/>
  <c r="G7868" i="5"/>
  <c r="G279" i="5"/>
  <c r="G2759" i="5"/>
  <c r="G4591" i="5"/>
  <c r="G6188" i="5"/>
  <c r="G7397" i="5"/>
  <c r="G8477" i="5"/>
  <c r="G2076" i="5"/>
  <c r="G4063" i="5"/>
  <c r="G5661" i="5"/>
  <c r="G6923" i="5"/>
  <c r="G8154" i="5"/>
  <c r="G1514" i="5"/>
  <c r="G4619" i="5"/>
  <c r="G6906" i="5"/>
  <c r="G8508" i="5"/>
  <c r="G3174" i="5"/>
  <c r="G5619" i="5"/>
  <c r="G7680" i="5"/>
  <c r="G1077" i="5"/>
  <c r="G4398" i="5"/>
  <c r="G6756" i="5"/>
  <c r="G8389" i="5"/>
  <c r="G2909" i="5"/>
  <c r="G5444" i="5"/>
  <c r="G7554" i="5"/>
  <c r="G960" i="5"/>
  <c r="G4182" i="5"/>
  <c r="G6598" i="5"/>
  <c r="G8261" i="5"/>
  <c r="G2514" i="5"/>
  <c r="G5185" i="5"/>
  <c r="G7358" i="5"/>
  <c r="G30" i="5"/>
  <c r="G3626" i="5"/>
  <c r="G6274" i="5"/>
  <c r="G7988" i="5"/>
  <c r="G3143" i="5"/>
  <c r="G6817" i="5"/>
  <c r="G2252" i="5"/>
  <c r="G6285" i="5"/>
  <c r="G8577" i="5"/>
  <c r="G5366" i="5"/>
  <c r="G2203" i="5"/>
  <c r="G346" i="5"/>
  <c r="G127" i="5"/>
  <c r="G775" i="5"/>
  <c r="G1435" i="5"/>
  <c r="G2101" i="5"/>
  <c r="G2821" i="5"/>
  <c r="G3451" i="5"/>
  <c r="G531" i="5"/>
  <c r="G1276" i="5"/>
  <c r="G1924" i="5"/>
  <c r="G2590" i="5"/>
  <c r="G3220" i="5"/>
  <c r="G20" i="5"/>
  <c r="G749" i="5"/>
  <c r="G1491" i="5"/>
  <c r="G2342" i="5"/>
  <c r="G3090" i="5"/>
  <c r="G3807" i="5"/>
  <c r="G4481" i="5"/>
  <c r="G5183" i="5"/>
  <c r="G369" i="5"/>
  <c r="G1196" i="5"/>
  <c r="G2033" i="5"/>
  <c r="G2804" i="5"/>
  <c r="G3619" i="5"/>
  <c r="G4246" i="5"/>
  <c r="G4952" i="5"/>
  <c r="G5559" i="5"/>
  <c r="G6153" i="5"/>
  <c r="G757" i="5"/>
  <c r="G1496" i="5"/>
  <c r="G2268" i="5"/>
  <c r="G2948" i="5"/>
  <c r="G3735" i="5"/>
  <c r="G4393" i="5"/>
  <c r="G5079" i="5"/>
  <c r="G5751" i="5"/>
  <c r="G6372" i="5"/>
  <c r="G6912" i="5"/>
  <c r="G93" i="5"/>
  <c r="G885" i="5"/>
  <c r="G1482" i="5"/>
  <c r="G2164" i="5"/>
  <c r="G2889" i="5"/>
  <c r="G3502" i="5"/>
  <c r="G4138" i="5"/>
  <c r="G4663" i="5"/>
  <c r="G5308" i="5"/>
  <c r="G5873" i="5"/>
  <c r="G6397" i="5"/>
  <c r="G6955" i="5"/>
  <c r="G7495" i="5"/>
  <c r="G714" i="5"/>
  <c r="G1444" i="5"/>
  <c r="G2236" i="5"/>
  <c r="G2952" i="5"/>
  <c r="G3734" i="5"/>
  <c r="G4405" i="5"/>
  <c r="G186" i="5"/>
  <c r="G944" i="5"/>
  <c r="G1686" i="5"/>
  <c r="G269" i="5"/>
  <c r="G1115" i="5"/>
  <c r="G1946" i="5"/>
  <c r="G2856" i="5"/>
  <c r="G3560" i="5"/>
  <c r="G4281" i="5"/>
  <c r="G4929" i="5"/>
  <c r="G5648" i="5"/>
  <c r="G6268" i="5"/>
  <c r="G6835" i="5"/>
  <c r="G7476" i="5"/>
  <c r="G7982" i="5"/>
  <c r="G8450" i="5"/>
  <c r="G304" i="5"/>
  <c r="G1144" i="5"/>
  <c r="G1920" i="5"/>
  <c r="G2671" i="5"/>
  <c r="G3482" i="5"/>
  <c r="G703" i="5"/>
  <c r="G860" i="5"/>
  <c r="G1586" i="5"/>
  <c r="G2465" i="5"/>
  <c r="G3140" i="5"/>
  <c r="G3879" i="5"/>
  <c r="G4629" i="5"/>
  <c r="G5212" i="5"/>
  <c r="G5786" i="5"/>
  <c r="G6378" i="5"/>
  <c r="G6986" i="5"/>
  <c r="G7485" i="5"/>
  <c r="G8008" i="5"/>
  <c r="G8512" i="5"/>
  <c r="G476" i="5"/>
  <c r="G1416" i="5"/>
  <c r="G2341" i="5"/>
  <c r="G3282" i="5"/>
  <c r="G4081" i="5"/>
  <c r="G4783" i="5"/>
  <c r="G5579" i="5"/>
  <c r="G6182" i="5"/>
  <c r="G6823" i="5"/>
  <c r="G7413" i="5"/>
  <c r="G8025" i="5"/>
  <c r="G8532" i="5"/>
  <c r="G635" i="5"/>
  <c r="G1116" i="5"/>
  <c r="G2012" i="5"/>
  <c r="G2935" i="5"/>
  <c r="G3725" i="5"/>
  <c r="G4576" i="5"/>
  <c r="G178" i="5"/>
  <c r="G1223" i="5"/>
  <c r="G2224" i="5"/>
  <c r="G3101" i="5"/>
  <c r="G3899" i="5"/>
  <c r="G4660" i="5"/>
  <c r="G5391" i="5"/>
  <c r="G6024" i="5"/>
  <c r="G6605" i="5"/>
  <c r="G7244" i="5"/>
  <c r="G7771" i="5"/>
  <c r="G8257" i="5"/>
  <c r="G8723" i="5"/>
  <c r="G1128" i="5"/>
  <c r="G2079" i="5"/>
  <c r="G3025" i="5"/>
  <c r="G4012" i="5"/>
  <c r="G4758" i="5"/>
  <c r="G5509" i="5"/>
  <c r="G6131" i="5"/>
  <c r="G6805" i="5"/>
  <c r="G7416" i="5"/>
  <c r="G7968" i="5"/>
  <c r="G8560" i="5"/>
  <c r="G746" i="5"/>
  <c r="G1752" i="5"/>
  <c r="G2679" i="5"/>
  <c r="G974" i="5"/>
  <c r="G1925" i="5"/>
  <c r="G2880" i="5"/>
  <c r="G3888" i="5"/>
  <c r="G4638" i="5"/>
  <c r="G5400" i="5"/>
  <c r="G6031" i="5"/>
  <c r="G6708" i="5"/>
  <c r="G7323" i="5"/>
  <c r="G7883" i="5"/>
  <c r="G8475" i="5"/>
  <c r="G521" i="5"/>
  <c r="G1559" i="5"/>
  <c r="G2496" i="5"/>
  <c r="G3547" i="5"/>
  <c r="G4318" i="5"/>
  <c r="G5117" i="5"/>
  <c r="G5845" i="5"/>
  <c r="G6456" i="5"/>
  <c r="G7097" i="5"/>
  <c r="G7659" i="5"/>
  <c r="G8251" i="5"/>
  <c r="G19" i="5"/>
  <c r="G1434" i="5"/>
  <c r="G2827" i="5"/>
  <c r="G3871" i="5"/>
  <c r="G4809" i="5"/>
  <c r="G5621" i="5"/>
  <c r="G6455" i="5"/>
  <c r="G7132" i="5"/>
  <c r="G7795" i="5"/>
  <c r="G8478" i="5"/>
  <c r="G679" i="5"/>
  <c r="G1923" i="5"/>
  <c r="G3038" i="5"/>
  <c r="G4122" i="5"/>
  <c r="G4973" i="5"/>
  <c r="G5762" i="5"/>
  <c r="G6556" i="5"/>
  <c r="G7232" i="5"/>
  <c r="G7885" i="5"/>
  <c r="G8485" i="5"/>
  <c r="G856" i="5"/>
  <c r="G1306" i="5"/>
  <c r="G2658" i="5"/>
  <c r="G3938" i="5"/>
  <c r="G4908" i="5"/>
  <c r="G5795" i="5"/>
  <c r="G6579" i="5"/>
  <c r="G7439" i="5"/>
  <c r="G8120" i="5"/>
  <c r="G138" i="5"/>
  <c r="G1799" i="5"/>
  <c r="G3057" i="5"/>
  <c r="G4169" i="5"/>
  <c r="G5125" i="5"/>
  <c r="G6060" i="5"/>
  <c r="G6831" i="5"/>
  <c r="G7606" i="5"/>
  <c r="G8374" i="5"/>
  <c r="G691" i="5"/>
  <c r="G2105" i="5"/>
  <c r="G3326" i="5"/>
  <c r="G4483" i="5"/>
  <c r="G1065" i="5"/>
  <c r="G2691" i="5"/>
  <c r="G4184" i="5"/>
  <c r="G5282" i="5"/>
  <c r="G6242" i="5"/>
  <c r="G7095" i="5"/>
  <c r="G8002" i="5"/>
  <c r="G8761" i="5"/>
  <c r="G1810" i="5"/>
  <c r="G3483" i="5"/>
  <c r="G4672" i="5"/>
  <c r="G5716" i="5"/>
  <c r="G6602" i="5"/>
  <c r="G7561" i="5"/>
  <c r="G8323" i="5"/>
  <c r="G859" i="5"/>
  <c r="G2650" i="5"/>
  <c r="G3990" i="5"/>
  <c r="G5166" i="5"/>
  <c r="G6092" i="5"/>
  <c r="G161" i="5"/>
  <c r="G2213" i="5"/>
  <c r="G3960" i="5"/>
  <c r="G5440" i="5"/>
  <c r="G6512" i="5"/>
  <c r="G7538" i="5"/>
  <c r="G8394" i="5"/>
  <c r="G1466" i="5"/>
  <c r="G3267" i="5"/>
  <c r="G4794" i="5"/>
  <c r="G6101" i="5"/>
  <c r="G7125" i="5"/>
  <c r="G8056" i="5"/>
  <c r="G423" i="5"/>
  <c r="G2656" i="5"/>
  <c r="G4230" i="5"/>
  <c r="G5558" i="5"/>
  <c r="G6767" i="5"/>
  <c r="G7708" i="5"/>
  <c r="G8604" i="5"/>
  <c r="G2035" i="5"/>
  <c r="G4267" i="5"/>
  <c r="G5766" i="5"/>
  <c r="G7066" i="5"/>
  <c r="G8276" i="5"/>
  <c r="G1415" i="5"/>
  <c r="G3651" i="5"/>
  <c r="G5271" i="5"/>
  <c r="G6740" i="5"/>
  <c r="G7859" i="5"/>
  <c r="G539" i="5"/>
  <c r="G3124" i="5"/>
  <c r="G4881" i="5"/>
  <c r="G6296" i="5"/>
  <c r="G7488" i="5"/>
  <c r="G8657" i="5"/>
  <c r="G2270" i="5"/>
  <c r="G4278" i="5"/>
  <c r="G5944" i="5"/>
  <c r="G7184" i="5"/>
  <c r="G8284" i="5"/>
  <c r="G1340" i="5"/>
  <c r="G3743" i="5"/>
  <c r="G5355" i="5"/>
  <c r="G6695" i="5"/>
  <c r="G7961" i="5"/>
  <c r="G567" i="5"/>
  <c r="G2960" i="5"/>
  <c r="G4752" i="5"/>
  <c r="G6308" i="5"/>
  <c r="G7498" i="5"/>
  <c r="G8575" i="5"/>
  <c r="G3286" i="5"/>
  <c r="G5696" i="5"/>
  <c r="G7607" i="5"/>
  <c r="G1076" i="5"/>
  <c r="G4506" i="5"/>
  <c r="G6584" i="5"/>
  <c r="G8307" i="5"/>
  <c r="G3061" i="5"/>
  <c r="G5545" i="5"/>
  <c r="G7468" i="5"/>
  <c r="G750" i="5"/>
  <c r="G4298" i="5"/>
  <c r="G6425" i="5"/>
  <c r="G8175" i="5"/>
  <c r="G2796" i="5"/>
  <c r="G5367" i="5"/>
  <c r="G7327" i="5"/>
  <c r="G206" i="5"/>
  <c r="G4002" i="5"/>
  <c r="G6192" i="5"/>
  <c r="G7987" i="5"/>
  <c r="G2089" i="5"/>
  <c r="G4909" i="5"/>
  <c r="G7044" i="5"/>
  <c r="G8626" i="5"/>
  <c r="G5231" i="5"/>
  <c r="G8155" i="5"/>
  <c r="G4210" i="5"/>
  <c r="G7840" i="5"/>
  <c r="G7714" i="5"/>
  <c r="G8077" i="5"/>
  <c r="G6357" i="5"/>
  <c r="G3764" i="5"/>
  <c r="G7917" i="5"/>
  <c r="G765" i="5"/>
  <c r="G544" i="5"/>
  <c r="G223" i="5"/>
  <c r="G909" i="5"/>
  <c r="G1561" i="5"/>
  <c r="G2263" i="5"/>
  <c r="G2893" i="5"/>
  <c r="G3595" i="5"/>
  <c r="G721" i="5"/>
  <c r="G1438" i="5"/>
  <c r="G2104" i="5"/>
  <c r="G2662" i="5"/>
  <c r="G3436" i="5"/>
  <c r="G171" i="5"/>
  <c r="G942" i="5"/>
  <c r="G1774" i="5"/>
  <c r="G2484" i="5"/>
  <c r="G3192" i="5"/>
  <c r="G3921" i="5"/>
  <c r="G4625" i="5"/>
  <c r="G5273" i="5"/>
  <c r="G551" i="5"/>
  <c r="G1411" i="5"/>
  <c r="G2162" i="5"/>
  <c r="G2955" i="5"/>
  <c r="G3699" i="5"/>
  <c r="G4494" i="5"/>
  <c r="G5085" i="5"/>
  <c r="G5703" i="5"/>
  <c r="G179" i="5"/>
  <c r="G877" i="5"/>
  <c r="G1631" i="5"/>
  <c r="G2381" i="5"/>
  <c r="G3176" i="5"/>
  <c r="G3907" i="5"/>
  <c r="G4514" i="5"/>
  <c r="G5221" i="5"/>
  <c r="G5885" i="5"/>
  <c r="G6480" i="5"/>
  <c r="G7038" i="5"/>
  <c r="G309" i="5"/>
  <c r="G982" i="5"/>
  <c r="G1663" i="5"/>
  <c r="G2345" i="5"/>
  <c r="G2980" i="5"/>
  <c r="G3680" i="5"/>
  <c r="G4219" i="5"/>
  <c r="G4865" i="5"/>
  <c r="G5410" i="5"/>
  <c r="G5987" i="5"/>
  <c r="G6559" i="5"/>
  <c r="G7063" i="5"/>
  <c r="G120" i="5"/>
  <c r="G822" i="5"/>
  <c r="G1675" i="5"/>
  <c r="G2388" i="5"/>
  <c r="G3103" i="5"/>
  <c r="G3903" i="5"/>
  <c r="G4564" i="5"/>
  <c r="G350" i="5"/>
  <c r="G1100" i="5"/>
  <c r="G1865" i="5"/>
  <c r="G422" i="5"/>
  <c r="G1314" i="5"/>
  <c r="G2148" i="5"/>
  <c r="G2964" i="5"/>
  <c r="G3741" i="5"/>
  <c r="G4402" i="5"/>
  <c r="G5156" i="5"/>
  <c r="G5734" i="5"/>
  <c r="G6389" i="5"/>
  <c r="G7017" i="5"/>
  <c r="G7550" i="5"/>
  <c r="G8072" i="5"/>
  <c r="G8540" i="5"/>
  <c r="G516" i="5"/>
  <c r="G1260" i="5"/>
  <c r="G2092" i="5"/>
  <c r="G2916" i="5"/>
  <c r="G64" i="5"/>
  <c r="G221" i="5"/>
  <c r="G980" i="5"/>
  <c r="G1873" i="5"/>
  <c r="G2574" i="5"/>
  <c r="G3329" i="5"/>
  <c r="G4076" i="5"/>
  <c r="G4726" i="5"/>
  <c r="G5325" i="5"/>
  <c r="G5936" i="5"/>
  <c r="G6520" i="5"/>
  <c r="G7067" i="5"/>
  <c r="G7594" i="5"/>
  <c r="G8134" i="5"/>
  <c r="G8584" i="5"/>
  <c r="G672" i="5"/>
  <c r="G1554" i="5"/>
  <c r="G2601" i="5"/>
  <c r="G3477" i="5"/>
  <c r="G4216" i="5"/>
  <c r="G5048" i="5"/>
  <c r="G5676" i="5"/>
  <c r="G6345" i="5"/>
  <c r="G6938" i="5"/>
  <c r="G7600" i="5"/>
  <c r="G8106" i="5"/>
  <c r="G8694" i="5"/>
  <c r="G252" i="5"/>
  <c r="G1286" i="5"/>
  <c r="G2184" i="5"/>
  <c r="G3065" i="5"/>
  <c r="G4007" i="5"/>
  <c r="G4684" i="5"/>
  <c r="G452" i="5"/>
  <c r="G1501" i="5"/>
  <c r="G2420" i="5"/>
  <c r="G3264" i="5"/>
  <c r="G4093" i="5"/>
  <c r="G4850" i="5"/>
  <c r="G5517" i="5"/>
  <c r="G6145" i="5"/>
  <c r="G6788" i="5"/>
  <c r="G7357" i="5"/>
  <c r="G7872" i="5"/>
  <c r="G8338" i="5"/>
  <c r="G248" i="5"/>
  <c r="G1296" i="5"/>
  <c r="G2283" i="5"/>
  <c r="G3337" i="5"/>
  <c r="G4142" i="5"/>
  <c r="G4921" i="5"/>
  <c r="G5617" i="5"/>
  <c r="G6316" i="5"/>
  <c r="G6932" i="5"/>
  <c r="G7535" i="5"/>
  <c r="G8128" i="5"/>
  <c r="G8675" i="5"/>
  <c r="G964" i="5"/>
  <c r="G1919" i="5"/>
  <c r="G61" i="5"/>
  <c r="G1137" i="5"/>
  <c r="G2132" i="5"/>
  <c r="G3191" i="5"/>
  <c r="G4022" i="5"/>
  <c r="G4831" i="5"/>
  <c r="G5515" i="5"/>
  <c r="G6221" i="5"/>
  <c r="G6837" i="5"/>
  <c r="G7448" i="5"/>
  <c r="G8042" i="5"/>
  <c r="G8589" i="5"/>
  <c r="G763" i="5"/>
  <c r="G1724" i="5"/>
  <c r="G2810" i="5"/>
  <c r="G3685" i="5"/>
  <c r="G4480" i="5"/>
  <c r="G5319" i="5"/>
  <c r="G5954" i="5"/>
  <c r="G6610" i="5"/>
  <c r="G7201" i="5"/>
  <c r="G7818" i="5"/>
  <c r="G8365" i="5"/>
  <c r="G341" i="5"/>
  <c r="G1802" i="5"/>
  <c r="G3021" i="5"/>
  <c r="G4071" i="5"/>
  <c r="G4963" i="5"/>
  <c r="G5881" i="5"/>
  <c r="G6578" i="5"/>
  <c r="G7285" i="5"/>
  <c r="G7986" i="5"/>
  <c r="G8587" i="5"/>
  <c r="G962" i="5"/>
  <c r="G2135" i="5"/>
  <c r="G3366" i="5"/>
  <c r="G4275" i="5"/>
  <c r="G5154" i="5"/>
  <c r="G5988" i="5"/>
  <c r="G6679" i="5"/>
  <c r="G7385" i="5"/>
  <c r="G7993" i="5"/>
  <c r="G8677" i="5"/>
  <c r="G43" i="5"/>
  <c r="G1608" i="5"/>
  <c r="G3045" i="5"/>
  <c r="G4115" i="5"/>
  <c r="G5113" i="5"/>
  <c r="G5939" i="5"/>
  <c r="G6820" i="5"/>
  <c r="G7566" i="5"/>
  <c r="G8275" i="5"/>
  <c r="G686" i="5"/>
  <c r="G2040" i="5"/>
  <c r="G3323" i="5"/>
  <c r="G4347" i="5"/>
  <c r="G5395" i="5"/>
  <c r="G6204" i="5"/>
  <c r="G7003" i="5"/>
  <c r="G7821" i="5"/>
  <c r="G8497" i="5"/>
  <c r="G1030" i="5"/>
  <c r="G2337" i="5"/>
  <c r="G3678" i="5"/>
  <c r="G4656" i="5"/>
  <c r="G1421" i="5"/>
  <c r="G3144" i="5"/>
  <c r="G4397" i="5"/>
  <c r="G5498" i="5"/>
  <c r="G6396" i="5"/>
  <c r="G7368" i="5"/>
  <c r="G8140" i="5"/>
  <c r="G410" i="5"/>
  <c r="G2306" i="5"/>
  <c r="G3711" i="5"/>
  <c r="G4934" i="5"/>
  <c r="G5882" i="5"/>
  <c r="G6874" i="5"/>
  <c r="G7699" i="5"/>
  <c r="G8495" i="5"/>
  <c r="G1372" i="5"/>
  <c r="G2918" i="5"/>
  <c r="G4256" i="5"/>
  <c r="G5337" i="5"/>
  <c r="G6370" i="5"/>
  <c r="G617" i="5"/>
  <c r="G2622" i="5"/>
  <c r="G4396" i="5"/>
  <c r="G5641" i="5"/>
  <c r="G6746" i="5"/>
  <c r="G7696" i="5"/>
  <c r="G8668" i="5"/>
  <c r="G1818" i="5"/>
  <c r="G3642" i="5"/>
  <c r="G5187" i="5"/>
  <c r="G6294" i="5"/>
  <c r="G7345" i="5"/>
  <c r="G8211" i="5"/>
  <c r="G1120" i="5"/>
  <c r="G2971" i="5"/>
  <c r="G4543" i="5"/>
  <c r="G5902" i="5"/>
  <c r="G6950" i="5"/>
  <c r="G7901" i="5"/>
  <c r="G8758" i="5"/>
  <c r="G2741" i="5"/>
  <c r="G4574" i="5"/>
  <c r="G6059" i="5"/>
  <c r="G7433" i="5"/>
  <c r="G8465" i="5"/>
  <c r="G1940" i="5"/>
  <c r="G3967" i="5"/>
  <c r="G5702" i="5"/>
  <c r="G6967" i="5"/>
  <c r="G8093" i="5"/>
  <c r="G1333" i="5"/>
  <c r="G3488" i="5"/>
  <c r="G5215" i="5"/>
  <c r="G6518" i="5"/>
  <c r="G7816" i="5"/>
  <c r="G265" i="5"/>
  <c r="G2751" i="5"/>
  <c r="G4808" i="5"/>
  <c r="G6181" i="5"/>
  <c r="G7442" i="5"/>
  <c r="G8472" i="5"/>
  <c r="G2073" i="5"/>
  <c r="G4062" i="5"/>
  <c r="G5660" i="5"/>
  <c r="G7088" i="5"/>
  <c r="G8153" i="5"/>
  <c r="G1152" i="5"/>
  <c r="G3322" i="5"/>
  <c r="G5224" i="5"/>
  <c r="G6536" i="5"/>
  <c r="G7733" i="5"/>
  <c r="G510" i="5"/>
  <c r="G3797" i="5"/>
  <c r="G6154" i="5"/>
  <c r="G7888" i="5"/>
  <c r="G2178" i="5"/>
  <c r="G4959" i="5"/>
  <c r="G7001" i="5"/>
  <c r="G2314" i="5"/>
  <c r="G3596" i="5"/>
  <c r="G5978" i="5"/>
  <c r="G7754" i="5"/>
  <c r="G1886" i="5"/>
  <c r="G4754" i="5"/>
  <c r="G6836" i="5"/>
  <c r="G8671" i="5"/>
  <c r="G3339" i="5"/>
  <c r="G5813" i="5"/>
  <c r="G7618" i="5"/>
  <c r="G1463" i="5"/>
  <c r="G4447" i="5"/>
  <c r="G6611" i="5"/>
  <c r="G8482" i="5"/>
  <c r="G2684" i="5"/>
  <c r="G5377" i="5"/>
  <c r="G7359" i="5"/>
  <c r="G1441" i="5"/>
  <c r="G5826" i="5"/>
  <c r="G8722" i="5"/>
  <c r="G5418" i="5"/>
  <c r="G8300" i="5"/>
  <c r="G5673" i="5"/>
  <c r="G374" i="5"/>
  <c r="G2030" i="5"/>
  <c r="G7163" i="5"/>
  <c r="G1135" i="5"/>
  <c r="G7938" i="5"/>
  <c r="G2231" i="5"/>
  <c r="G7524" i="5"/>
  <c r="G238" i="5"/>
  <c r="G204" i="5"/>
  <c r="G1255" i="5"/>
  <c r="G2083" i="5"/>
  <c r="G2983" i="5"/>
  <c r="G378" i="5"/>
  <c r="G1348" i="5"/>
  <c r="G2320" i="5"/>
  <c r="G3184" i="5"/>
  <c r="G213" i="5"/>
  <c r="G1350" i="5"/>
  <c r="G2382" i="5"/>
  <c r="G3334" i="5"/>
  <c r="G4355" i="5"/>
  <c r="G5255" i="5"/>
  <c r="G936" i="5"/>
  <c r="G1926" i="5"/>
  <c r="G3041" i="5"/>
  <c r="G4151" i="5"/>
  <c r="G5047" i="5"/>
  <c r="G5955" i="5"/>
  <c r="G636" i="5"/>
  <c r="G1678" i="5"/>
  <c r="G2791" i="5"/>
  <c r="G3756" i="5"/>
  <c r="G4635" i="5"/>
  <c r="G5580" i="5"/>
  <c r="G6462" i="5"/>
  <c r="G7272" i="5"/>
  <c r="G862" i="5"/>
  <c r="G1731" i="5"/>
  <c r="G2685" i="5"/>
  <c r="G3548" i="5"/>
  <c r="G4482" i="5"/>
  <c r="G5268" i="5"/>
  <c r="G6006" i="5"/>
  <c r="G6775" i="5"/>
  <c r="G10" i="5"/>
  <c r="G1085" i="5"/>
  <c r="G2082" i="5"/>
  <c r="G3079" i="5"/>
  <c r="G4178" i="5"/>
  <c r="G159" i="5"/>
  <c r="G1252" i="5"/>
  <c r="G2250" i="5"/>
  <c r="G1257" i="5"/>
  <c r="G2477" i="5"/>
  <c r="G3506" i="5"/>
  <c r="G4425" i="5"/>
  <c r="G5452" i="5"/>
  <c r="G6309" i="5"/>
  <c r="G7098" i="5"/>
  <c r="G7892" i="5"/>
  <c r="G8504" i="5"/>
  <c r="G881" i="5"/>
  <c r="G1893" i="5"/>
  <c r="G2967" i="5"/>
  <c r="G582" i="5"/>
  <c r="G921" i="5"/>
  <c r="G2103" i="5"/>
  <c r="G3086" i="5"/>
  <c r="G4100" i="5"/>
  <c r="G4984" i="5"/>
  <c r="G5851" i="5"/>
  <c r="G6621" i="5"/>
  <c r="G7428" i="5"/>
  <c r="G8062" i="5"/>
  <c r="G7" i="5"/>
  <c r="G1380" i="5"/>
  <c r="G2665" i="5"/>
  <c r="G3972" i="5"/>
  <c r="G4839" i="5"/>
  <c r="G5917" i="5"/>
  <c r="G6755" i="5"/>
  <c r="G7620" i="5"/>
  <c r="G8430" i="5"/>
  <c r="G17" i="5"/>
  <c r="G1424" i="5"/>
  <c r="G2739" i="5"/>
  <c r="G3982" i="5"/>
  <c r="G5080" i="5"/>
  <c r="G1191" i="5"/>
  <c r="G2487" i="5"/>
  <c r="G3757" i="5"/>
  <c r="G4795" i="5"/>
  <c r="G5735" i="5"/>
  <c r="G6560" i="5"/>
  <c r="G7379" i="5"/>
  <c r="G8136" i="5"/>
  <c r="G8743" i="5"/>
  <c r="G1457" i="5"/>
  <c r="G2907" i="5"/>
  <c r="G4108" i="5"/>
  <c r="G5278" i="5"/>
  <c r="G6105" i="5"/>
  <c r="G7010" i="5"/>
  <c r="G7854" i="5"/>
  <c r="G8628" i="5"/>
  <c r="G1422" i="5"/>
  <c r="G2600" i="5"/>
  <c r="G1221" i="5"/>
  <c r="G2648" i="5"/>
  <c r="G3923" i="5"/>
  <c r="G4928" i="5"/>
  <c r="G5950" i="5"/>
  <c r="G6812" i="5"/>
  <c r="G7724" i="5"/>
  <c r="G8384" i="5"/>
  <c r="G847" i="5"/>
  <c r="G2340" i="5"/>
  <c r="G3621" i="5"/>
  <c r="G4838" i="5"/>
  <c r="G5709" i="5"/>
  <c r="G6636" i="5"/>
  <c r="G7545" i="5"/>
  <c r="G8274" i="5"/>
  <c r="G536" i="5"/>
  <c r="G2475" i="5"/>
  <c r="G4032" i="5"/>
  <c r="G5386" i="5"/>
  <c r="G6424" i="5"/>
  <c r="G7346" i="5"/>
  <c r="G8285" i="5"/>
  <c r="G797" i="5"/>
  <c r="G2647" i="5"/>
  <c r="G4043" i="5"/>
  <c r="G5189" i="5"/>
  <c r="G6311" i="5"/>
  <c r="G7263" i="5"/>
  <c r="G8158" i="5"/>
  <c r="G491" i="5"/>
  <c r="G1542" i="5"/>
  <c r="G3518" i="5"/>
  <c r="G4862" i="5"/>
  <c r="G6125" i="5"/>
  <c r="G7204" i="5"/>
  <c r="G8213" i="5"/>
  <c r="G1199" i="5"/>
  <c r="G2954" i="5"/>
  <c r="G4392" i="5"/>
  <c r="G5768" i="5"/>
  <c r="G6900" i="5"/>
  <c r="G7915" i="5"/>
  <c r="G459" i="5"/>
  <c r="G2279" i="5"/>
  <c r="G4086" i="5"/>
  <c r="G991" i="5"/>
  <c r="G3280" i="5"/>
  <c r="G5102" i="5"/>
  <c r="G6320" i="5"/>
  <c r="G7653" i="5"/>
  <c r="G8691" i="5"/>
  <c r="G2368" i="5"/>
  <c r="G4253" i="5"/>
  <c r="G5758" i="5"/>
  <c r="G6992" i="5"/>
  <c r="G8218" i="5"/>
  <c r="G1094" i="5"/>
  <c r="G3484" i="5"/>
  <c r="G5122" i="5"/>
  <c r="G6448" i="5"/>
  <c r="G1871" i="5"/>
  <c r="G4074" i="5"/>
  <c r="G6033" i="5"/>
  <c r="G7420" i="5"/>
  <c r="G8709" i="5"/>
  <c r="G2887" i="5"/>
  <c r="G4852" i="5"/>
  <c r="G6478" i="5"/>
  <c r="G7898" i="5"/>
  <c r="G1037" i="5"/>
  <c r="G3841" i="5"/>
  <c r="G5505" i="5"/>
  <c r="G7043" i="5"/>
  <c r="G8409" i="5"/>
  <c r="G2538" i="5"/>
  <c r="G5143" i="5"/>
  <c r="G6963" i="5"/>
  <c r="G8509" i="5"/>
  <c r="G3121" i="5"/>
  <c r="G5334" i="5"/>
  <c r="G7181" i="5"/>
  <c r="G125" i="5"/>
  <c r="G3391" i="5"/>
  <c r="G5880" i="5"/>
  <c r="G7437" i="5"/>
  <c r="G675" i="5"/>
  <c r="G3898" i="5"/>
  <c r="G6068" i="5"/>
  <c r="G7916" i="5"/>
  <c r="G1140" i="5"/>
  <c r="G4213" i="5"/>
  <c r="G6360" i="5"/>
  <c r="G8011" i="5"/>
  <c r="G1455" i="5"/>
  <c r="G4520" i="5"/>
  <c r="G6473" i="5"/>
  <c r="G8246" i="5"/>
  <c r="G2738" i="5"/>
  <c r="G6321" i="5"/>
  <c r="G339" i="5"/>
  <c r="G4748" i="5"/>
  <c r="G7752" i="5"/>
  <c r="G2188" i="5"/>
  <c r="G6073" i="5"/>
  <c r="G8670" i="5"/>
  <c r="G4403" i="5"/>
  <c r="G7091" i="5"/>
  <c r="G1894" i="5"/>
  <c r="G5733" i="5"/>
  <c r="G8398" i="5"/>
  <c r="G3865" i="5"/>
  <c r="G6777" i="5"/>
  <c r="G987" i="5"/>
  <c r="G5106" i="5"/>
  <c r="G8064" i="5"/>
  <c r="G4911" i="5"/>
  <c r="G57" i="5"/>
  <c r="G6842" i="5"/>
  <c r="G6941" i="5"/>
  <c r="G1339" i="5"/>
  <c r="G7805" i="5"/>
  <c r="G1929" i="5"/>
  <c r="G4800" i="5"/>
  <c r="G256" i="5"/>
  <c r="G242" i="5"/>
  <c r="G1273" i="5"/>
  <c r="G2119" i="5"/>
  <c r="G3037" i="5"/>
  <c r="G474" i="5"/>
  <c r="G1366" i="5"/>
  <c r="G2356" i="5"/>
  <c r="G3202" i="5"/>
  <c r="G255" i="5"/>
  <c r="G1370" i="5"/>
  <c r="G2402" i="5"/>
  <c r="G3556" i="5"/>
  <c r="G4373" i="5"/>
  <c r="G5327" i="5"/>
  <c r="G981" i="5"/>
  <c r="G2054" i="5"/>
  <c r="G3125" i="5"/>
  <c r="G4170" i="5"/>
  <c r="G5066" i="5"/>
  <c r="G5973" i="5"/>
  <c r="G659" i="5"/>
  <c r="G1700" i="5"/>
  <c r="G2835" i="5"/>
  <c r="G3777" i="5"/>
  <c r="G4796" i="5"/>
  <c r="G5599" i="5"/>
  <c r="G6498" i="5"/>
  <c r="G7344" i="5"/>
  <c r="G910" i="5"/>
  <c r="G1755" i="5"/>
  <c r="G2708" i="5"/>
  <c r="G3592" i="5"/>
  <c r="G4502" i="5"/>
  <c r="G5288" i="5"/>
  <c r="G6025" i="5"/>
  <c r="G6793" i="5"/>
  <c r="G38" i="5"/>
  <c r="G1190" i="5"/>
  <c r="G2185" i="5"/>
  <c r="G3156" i="5"/>
  <c r="G4223" i="5"/>
  <c r="G215" i="5"/>
  <c r="G1279" i="5"/>
  <c r="G26" i="5"/>
  <c r="G1285" i="5"/>
  <c r="G2507" i="5"/>
  <c r="G3532" i="5"/>
  <c r="G4546" i="5"/>
  <c r="G5497" i="5"/>
  <c r="G6329" i="5"/>
  <c r="G7199" i="5"/>
  <c r="G7910" i="5"/>
  <c r="G8558" i="5"/>
  <c r="G911" i="5"/>
  <c r="G1979" i="5"/>
  <c r="G2995" i="5"/>
  <c r="G611" i="5"/>
  <c r="G952" i="5"/>
  <c r="G2130" i="5"/>
  <c r="G3114" i="5"/>
  <c r="G4124" i="5"/>
  <c r="G5121" i="5"/>
  <c r="G5872" i="5"/>
  <c r="G6743" i="5"/>
  <c r="G7447" i="5"/>
  <c r="G8152" i="5"/>
  <c r="G46" i="5"/>
  <c r="G1448" i="5"/>
  <c r="G2701" i="5"/>
  <c r="G4001" i="5"/>
  <c r="G4866" i="5"/>
  <c r="G5965" i="5"/>
  <c r="G6800" i="5"/>
  <c r="G7641" i="5"/>
  <c r="G8451" i="5"/>
  <c r="G55" i="5"/>
  <c r="G1563" i="5"/>
  <c r="G2772" i="5"/>
  <c r="G4034" i="5"/>
  <c r="G5105" i="5"/>
  <c r="G1259" i="5"/>
  <c r="G2552" i="5"/>
  <c r="G3787" i="5"/>
  <c r="G4824" i="5"/>
  <c r="G5832" i="5"/>
  <c r="G6583" i="5"/>
  <c r="G7401" i="5"/>
  <c r="G8156" i="5"/>
  <c r="G144" i="5"/>
  <c r="G1624" i="5"/>
  <c r="G2945" i="5"/>
  <c r="G4176" i="5"/>
  <c r="G5306" i="5"/>
  <c r="G6160" i="5"/>
  <c r="G7034" i="5"/>
  <c r="G7899" i="5"/>
  <c r="G8651" i="5"/>
  <c r="G1464" i="5"/>
  <c r="G2637" i="5"/>
  <c r="G1264" i="5"/>
  <c r="G2687" i="5"/>
  <c r="G3957" i="5"/>
  <c r="G5141" i="5"/>
  <c r="G5977" i="5"/>
  <c r="G6888" i="5"/>
  <c r="G7746" i="5"/>
  <c r="G8521" i="5"/>
  <c r="G894" i="5"/>
  <c r="G2379" i="5"/>
  <c r="G3653" i="5"/>
  <c r="G4870" i="5"/>
  <c r="G5737" i="5"/>
  <c r="G6661" i="5"/>
  <c r="G7567" i="5"/>
  <c r="G8320" i="5"/>
  <c r="G999" i="5"/>
  <c r="G2530" i="5"/>
  <c r="G4106" i="5"/>
  <c r="G5455" i="5"/>
  <c r="G6486" i="5"/>
  <c r="G7377" i="5"/>
  <c r="G8313" i="5"/>
  <c r="G906" i="5"/>
  <c r="G2692" i="5"/>
  <c r="G4080" i="5"/>
  <c r="G5223" i="5"/>
  <c r="G6340" i="5"/>
  <c r="G7294" i="5"/>
  <c r="G8266" i="5"/>
  <c r="G739" i="5"/>
  <c r="G1664" i="5"/>
  <c r="G3566" i="5"/>
  <c r="G4946" i="5"/>
  <c r="G6161" i="5"/>
  <c r="G7237" i="5"/>
  <c r="G8244" i="5"/>
  <c r="G1263" i="5"/>
  <c r="G3009" i="5"/>
  <c r="G4565" i="5"/>
  <c r="G5803" i="5"/>
  <c r="G6934" i="5"/>
  <c r="G8067" i="5"/>
  <c r="G534" i="5"/>
  <c r="G2395" i="5"/>
  <c r="G4129" i="5"/>
  <c r="G1207" i="5"/>
  <c r="G3338" i="5"/>
  <c r="G5151" i="5"/>
  <c r="G6359" i="5"/>
  <c r="G7688" i="5"/>
  <c r="G8727" i="5"/>
  <c r="G2434" i="5"/>
  <c r="G4462" i="5"/>
  <c r="G5801" i="5"/>
  <c r="G7185" i="5"/>
  <c r="G8254" i="5"/>
  <c r="G1451" i="5"/>
  <c r="G3549" i="5"/>
  <c r="G5209" i="5"/>
  <c r="G6489" i="5"/>
  <c r="G1953" i="5"/>
  <c r="G4141" i="5"/>
  <c r="G6082" i="5"/>
  <c r="G7501" i="5"/>
  <c r="G8747" i="5"/>
  <c r="G2969" i="5"/>
  <c r="G4912" i="5"/>
  <c r="G6666" i="5"/>
  <c r="G7940" i="5"/>
  <c r="G1206" i="5"/>
  <c r="G3910" i="5"/>
  <c r="G5608" i="5"/>
  <c r="G7126" i="5"/>
  <c r="G8445" i="5"/>
  <c r="G2632" i="5"/>
  <c r="G5397" i="5"/>
  <c r="G7014" i="5"/>
  <c r="G8556" i="5"/>
  <c r="G3205" i="5"/>
  <c r="G5581" i="5"/>
  <c r="G7388" i="5"/>
  <c r="G260" i="5"/>
  <c r="G3573" i="5"/>
  <c r="G5940" i="5"/>
  <c r="G7534" i="5"/>
  <c r="G787" i="5"/>
  <c r="G4057" i="5"/>
  <c r="G6124" i="5"/>
  <c r="G7958" i="5"/>
  <c r="G1243" i="5"/>
  <c r="G4294" i="5"/>
  <c r="G6417" i="5"/>
  <c r="G8060" i="5"/>
  <c r="G2187" i="5"/>
  <c r="G4592" i="5"/>
  <c r="G6645" i="5"/>
  <c r="G8299" i="5"/>
  <c r="G3442" i="5"/>
  <c r="G6398" i="5"/>
  <c r="G543" i="5"/>
  <c r="G4848" i="5"/>
  <c r="G7819" i="5"/>
  <c r="G2473" i="5"/>
  <c r="G6156" i="5"/>
  <c r="G8733" i="5"/>
  <c r="G4529" i="5"/>
  <c r="G7615" i="5"/>
  <c r="G2028" i="5"/>
  <c r="G5909" i="5"/>
  <c r="G8538" i="5"/>
  <c r="G4096" i="5"/>
  <c r="G6872" i="5"/>
  <c r="G1158" i="5"/>
  <c r="G5300" i="5"/>
  <c r="G8125" i="5"/>
  <c r="G5063" i="5"/>
  <c r="G353" i="5"/>
  <c r="G6981" i="5"/>
  <c r="G6782" i="5"/>
  <c r="G1053" i="5"/>
  <c r="G4158" i="5"/>
  <c r="G400" i="5"/>
  <c r="G318" i="5"/>
  <c r="G2227" i="5"/>
  <c r="G3253" i="5"/>
  <c r="G512" i="5"/>
  <c r="G2482" i="5"/>
  <c r="G3400" i="5"/>
  <c r="G406" i="5"/>
  <c r="G2524" i="5"/>
  <c r="G3597" i="5"/>
  <c r="G4499" i="5"/>
  <c r="G1110" i="5"/>
  <c r="G2141" i="5"/>
  <c r="G3340" i="5"/>
  <c r="G5161" i="5"/>
  <c r="G6045" i="5"/>
  <c r="G805" i="5"/>
  <c r="G2881" i="5"/>
  <c r="G3949" i="5"/>
  <c r="G5789" i="5"/>
  <c r="G6552" i="5"/>
  <c r="G21" i="5"/>
  <c r="G1935" i="5"/>
  <c r="G2754" i="5"/>
  <c r="G3722" i="5"/>
  <c r="G5349" i="5"/>
  <c r="G6235" i="5"/>
  <c r="G6865" i="5"/>
  <c r="G1265" i="5"/>
  <c r="G2261" i="5"/>
  <c r="G3259" i="5"/>
  <c r="G322" i="5"/>
  <c r="G1483" i="5"/>
  <c r="G239" i="5"/>
  <c r="G1373" i="5"/>
  <c r="G3612" i="5"/>
  <c r="G4713" i="5"/>
  <c r="G5605" i="5"/>
  <c r="G6410" i="5"/>
  <c r="G8000" i="5"/>
  <c r="G8684" i="5"/>
  <c r="G972" i="5"/>
  <c r="G2064" i="5"/>
  <c r="G673" i="5"/>
  <c r="G1125" i="5"/>
  <c r="G2189" i="5"/>
  <c r="G3275" i="5"/>
  <c r="G5167" i="5"/>
  <c r="G5958" i="5"/>
  <c r="G6783" i="5"/>
  <c r="G7540" i="5"/>
  <c r="G240" i="5"/>
  <c r="G1520" i="5"/>
  <c r="G2959" i="5"/>
  <c r="G4054" i="5"/>
  <c r="G6086" i="5"/>
  <c r="G6891" i="5"/>
  <c r="G7782" i="5"/>
  <c r="G8491" i="5"/>
  <c r="G1702" i="5"/>
  <c r="G2966" i="5"/>
  <c r="G4088" i="5"/>
  <c r="G1361" i="5"/>
  <c r="G2743" i="5"/>
  <c r="G3873" i="5"/>
  <c r="G5903" i="5"/>
  <c r="G6651" i="5"/>
  <c r="G7548" i="5"/>
  <c r="G8196" i="5"/>
  <c r="G1872" i="5"/>
  <c r="G3064" i="5"/>
  <c r="G4273" i="5"/>
  <c r="G6292" i="5"/>
  <c r="G7239" i="5"/>
  <c r="G7945" i="5"/>
  <c r="G1545" i="5"/>
  <c r="G2915" i="5"/>
  <c r="G1511" i="5"/>
  <c r="G2800" i="5"/>
  <c r="G5197" i="5"/>
  <c r="G6058" i="5"/>
  <c r="G6940" i="5"/>
  <c r="G7815" i="5"/>
  <c r="G1271" i="5"/>
  <c r="G2458" i="5"/>
  <c r="G3791" i="5"/>
  <c r="G4935" i="5"/>
  <c r="G5899" i="5"/>
  <c r="G7614" i="5"/>
  <c r="G8411" i="5"/>
  <c r="G1108" i="5"/>
  <c r="G2882" i="5"/>
  <c r="G5525" i="5"/>
  <c r="G6546" i="5"/>
  <c r="G7602" i="5"/>
  <c r="G8369" i="5"/>
  <c r="G2846" i="5"/>
  <c r="G4198" i="5"/>
  <c r="G5499" i="5"/>
  <c r="G7414" i="5"/>
  <c r="G8348" i="5"/>
  <c r="G913" i="5"/>
  <c r="G3661" i="5"/>
  <c r="G5069" i="5"/>
  <c r="G6337" i="5"/>
  <c r="G8335" i="5"/>
  <c r="G1383" i="5"/>
  <c r="G3164" i="5"/>
  <c r="G5986" i="5"/>
  <c r="G7036" i="5"/>
  <c r="G8129" i="5"/>
  <c r="G762" i="5"/>
  <c r="G4217" i="5"/>
  <c r="G1354" i="5"/>
  <c r="G3697" i="5"/>
  <c r="G5239" i="5"/>
  <c r="G6593" i="5"/>
  <c r="G229" i="5"/>
  <c r="G2852" i="5"/>
  <c r="G4568" i="5"/>
  <c r="G5925" i="5"/>
  <c r="G7264" i="5"/>
  <c r="G1591" i="5"/>
  <c r="G3827" i="5"/>
  <c r="G5297" i="5"/>
  <c r="G6722" i="5"/>
  <c r="G2128" i="5"/>
  <c r="G6326" i="5"/>
  <c r="G7617" i="5"/>
  <c r="G530" i="5"/>
  <c r="G3122" i="5"/>
  <c r="G6766" i="5"/>
  <c r="G8094" i="5"/>
  <c r="G1388" i="5"/>
  <c r="G4035" i="5"/>
  <c r="G7348" i="5"/>
  <c r="G8565" i="5"/>
  <c r="G2930" i="5"/>
  <c r="G5524" i="5"/>
  <c r="G258" i="5"/>
  <c r="G3388" i="5"/>
  <c r="G5767" i="5"/>
  <c r="G7624" i="5"/>
  <c r="G3812" i="5"/>
  <c r="G6067" i="5"/>
  <c r="G7770" i="5"/>
  <c r="G1649" i="5"/>
  <c r="G6301" i="5"/>
  <c r="G8052" i="5"/>
  <c r="G1857" i="5"/>
  <c r="G4671" i="5"/>
  <c r="G8197" i="5"/>
  <c r="G2378" i="5"/>
  <c r="G4822" i="5"/>
  <c r="G6753" i="5"/>
  <c r="G3694" i="5"/>
  <c r="G7065" i="5"/>
  <c r="G916" i="5"/>
  <c r="G5253" i="5"/>
  <c r="G7960" i="5"/>
  <c r="G6834" i="5"/>
  <c r="G345" i="5"/>
  <c r="G4976" i="5"/>
  <c r="G7755" i="5"/>
  <c r="G2921" i="5"/>
  <c r="G8678" i="5"/>
  <c r="G4324" i="5"/>
  <c r="G7503" i="5"/>
  <c r="G1475" i="5"/>
  <c r="G8346" i="5"/>
  <c r="G5518" i="5"/>
  <c r="G2501" i="5"/>
  <c r="G7223" i="5"/>
  <c r="G5" i="5"/>
  <c r="G5736" i="5"/>
  <c r="G8194" i="5"/>
  <c r="G418" i="5"/>
  <c r="G432" i="5"/>
  <c r="G2281" i="5"/>
  <c r="G550" i="5"/>
  <c r="G2500" i="5"/>
  <c r="G3418" i="5"/>
  <c r="G1470" i="5"/>
  <c r="G3617" i="5"/>
  <c r="G4589" i="5"/>
  <c r="G1154" i="5"/>
  <c r="G2269" i="5"/>
  <c r="G4266" i="5"/>
  <c r="G6081" i="5"/>
  <c r="G2019" i="5"/>
  <c r="G2925" i="5"/>
  <c r="G4898" i="5"/>
  <c r="G5827" i="5"/>
  <c r="G45" i="5"/>
  <c r="G1029" i="5"/>
  <c r="G2913" i="5"/>
  <c r="G3744" i="5"/>
  <c r="G4602" i="5"/>
  <c r="G6253" i="5"/>
  <c r="G6883" i="5"/>
  <c r="G1290" i="5"/>
  <c r="G2339" i="5"/>
  <c r="G3438" i="5"/>
  <c r="G376" i="5"/>
  <c r="G1534" i="5"/>
  <c r="G297" i="5"/>
  <c r="G2586" i="5"/>
  <c r="G3665" i="5"/>
  <c r="G4738" i="5"/>
  <c r="G6430" i="5"/>
  <c r="G7321" i="5"/>
  <c r="G8018" i="5"/>
  <c r="G1088" i="5"/>
  <c r="G2124" i="5"/>
  <c r="G3213" i="5"/>
  <c r="G1155" i="5"/>
  <c r="G2217" i="5"/>
  <c r="G3302" i="5"/>
  <c r="G5190" i="5"/>
  <c r="G6043" i="5"/>
  <c r="G6803" i="5"/>
  <c r="G8332" i="5"/>
  <c r="G355" i="5"/>
  <c r="G1657" i="5"/>
  <c r="G4135" i="5"/>
  <c r="G5124" i="5"/>
  <c r="G6914" i="5"/>
  <c r="G7803" i="5"/>
  <c r="G409" i="5"/>
  <c r="G1839" i="5"/>
  <c r="G2999" i="5"/>
  <c r="G102" i="5"/>
  <c r="G1535" i="5"/>
  <c r="G2778" i="5"/>
  <c r="G4930" i="5"/>
  <c r="G5928" i="5"/>
  <c r="G6674" i="5"/>
  <c r="G8237" i="5"/>
  <c r="G348" i="5"/>
  <c r="G1914" i="5"/>
  <c r="G4434" i="5"/>
  <c r="G5393" i="5"/>
  <c r="G6342" i="5"/>
  <c r="G7991" i="5"/>
  <c r="G8766" i="5"/>
  <c r="G1588" i="5"/>
  <c r="G1679" i="5"/>
  <c r="G2840" i="5"/>
  <c r="G4084" i="5"/>
  <c r="G6166" i="5"/>
  <c r="G7042" i="5"/>
  <c r="G7837" i="5"/>
  <c r="G8611" i="5"/>
  <c r="G2534" i="5"/>
  <c r="G3824" i="5"/>
  <c r="G4994" i="5"/>
  <c r="G5926" i="5"/>
  <c r="G7636" i="5"/>
  <c r="G8434" i="5"/>
  <c r="G1161" i="5"/>
  <c r="G2931" i="5"/>
  <c r="G5556" i="5"/>
  <c r="G6639" i="5"/>
  <c r="G7631" i="5"/>
  <c r="G7145" i="5"/>
  <c r="G1360" i="5"/>
  <c r="G4374" i="5"/>
  <c r="G274" i="5"/>
  <c r="G280" i="5"/>
  <c r="G1291" i="5"/>
  <c r="G2209" i="5"/>
  <c r="G3163" i="5"/>
  <c r="G493" i="5"/>
  <c r="G1456" i="5"/>
  <c r="G2464" i="5"/>
  <c r="G3256" i="5"/>
  <c r="G277" i="5"/>
  <c r="G1410" i="5"/>
  <c r="G2422" i="5"/>
  <c r="G3576" i="5"/>
  <c r="G4463" i="5"/>
  <c r="G5345" i="5"/>
  <c r="G1025" i="5"/>
  <c r="G2096" i="5"/>
  <c r="G3319" i="5"/>
  <c r="G4189" i="5"/>
  <c r="G5142" i="5"/>
  <c r="G6027" i="5"/>
  <c r="G782" i="5"/>
  <c r="G1722" i="5"/>
  <c r="G2858" i="5"/>
  <c r="G3863" i="5"/>
  <c r="G4857" i="5"/>
  <c r="G5618" i="5"/>
  <c r="G6534" i="5"/>
  <c r="G7362" i="5"/>
  <c r="G934" i="5"/>
  <c r="G1913" i="5"/>
  <c r="G2730" i="5"/>
  <c r="G3701" i="5"/>
  <c r="G4562" i="5"/>
  <c r="G5329" i="5"/>
  <c r="G6044" i="5"/>
  <c r="G6847" i="5"/>
  <c r="G91" i="5"/>
  <c r="G1214" i="5"/>
  <c r="G2211" i="5"/>
  <c r="G3180" i="5"/>
  <c r="G4245" i="5"/>
  <c r="G241" i="5"/>
  <c r="G1379" i="5"/>
  <c r="G208" i="5"/>
  <c r="G1342" i="5"/>
  <c r="G2532" i="5"/>
  <c r="G3587" i="5"/>
  <c r="G4618" i="5"/>
  <c r="G5519" i="5"/>
  <c r="G6349" i="5"/>
  <c r="G7240" i="5"/>
  <c r="G7928" i="5"/>
  <c r="G8666" i="5"/>
  <c r="G941" i="5"/>
  <c r="G2036" i="5"/>
  <c r="G3158" i="5"/>
  <c r="G643" i="5"/>
  <c r="G1012" i="5"/>
  <c r="G2161" i="5"/>
  <c r="G3194" i="5"/>
  <c r="G4196" i="5"/>
  <c r="G5144" i="5"/>
  <c r="G5915" i="5"/>
  <c r="G6763" i="5"/>
  <c r="G7466" i="5"/>
  <c r="G8170" i="5"/>
  <c r="G200" i="5"/>
  <c r="G1484" i="5"/>
  <c r="G2926" i="5"/>
  <c r="G4026" i="5"/>
  <c r="G5072" i="5"/>
  <c r="G5989" i="5"/>
  <c r="G6846" i="5"/>
  <c r="G7661" i="5"/>
  <c r="G8471" i="5"/>
  <c r="G98" i="5"/>
  <c r="G1666" i="5"/>
  <c r="G2902" i="5"/>
  <c r="G4061" i="5"/>
  <c r="G23" i="5"/>
  <c r="G1295" i="5"/>
  <c r="G2712" i="5"/>
  <c r="G3815" i="5"/>
  <c r="G4876" i="5"/>
  <c r="G5879" i="5"/>
  <c r="G6628" i="5"/>
  <c r="G7444" i="5"/>
  <c r="G8176" i="5"/>
  <c r="G196" i="5"/>
  <c r="G1829" i="5"/>
  <c r="G2985" i="5"/>
  <c r="G4206" i="5"/>
  <c r="G5335" i="5"/>
  <c r="G6266" i="5"/>
  <c r="G7137" i="5"/>
  <c r="G7922" i="5"/>
  <c r="G8697" i="5"/>
  <c r="G1505" i="5"/>
  <c r="G2717" i="5"/>
  <c r="G1305" i="5"/>
  <c r="G2762" i="5"/>
  <c r="G3988" i="5"/>
  <c r="G5171" i="5"/>
  <c r="G6004" i="5"/>
  <c r="G6913" i="5"/>
  <c r="G7769" i="5"/>
  <c r="G8544" i="5"/>
  <c r="G1230" i="5"/>
  <c r="G2419" i="5"/>
  <c r="G3755" i="5"/>
  <c r="G4902" i="5"/>
  <c r="G5874" i="5"/>
  <c r="G6688" i="5"/>
  <c r="G7591" i="5"/>
  <c r="G8343" i="5"/>
  <c r="G1059" i="5"/>
  <c r="G2580" i="5"/>
  <c r="G4148" i="5"/>
  <c r="G5490" i="5"/>
  <c r="G6517" i="5"/>
  <c r="G7575" i="5"/>
  <c r="G8341" i="5"/>
  <c r="G1019" i="5"/>
  <c r="G2793" i="5"/>
  <c r="G4160" i="5"/>
  <c r="G5259" i="5"/>
  <c r="G6371" i="5"/>
  <c r="G7356" i="5"/>
  <c r="G8294" i="5"/>
  <c r="G803" i="5"/>
  <c r="G1728" i="5"/>
  <c r="G3618" i="5"/>
  <c r="G4988" i="5"/>
  <c r="G6304" i="5"/>
  <c r="G7374" i="5"/>
  <c r="G8304" i="5"/>
  <c r="G1320" i="5"/>
  <c r="G3110" i="5"/>
  <c r="G4611" i="5"/>
  <c r="G5839" i="5"/>
  <c r="G6971" i="5"/>
  <c r="G8099" i="5"/>
  <c r="G613" i="5"/>
  <c r="G2621" i="5"/>
  <c r="G4173" i="5"/>
  <c r="G1281" i="5"/>
  <c r="G3645" i="5"/>
  <c r="G5194" i="5"/>
  <c r="G6437" i="5"/>
  <c r="G7725" i="5"/>
  <c r="G132" i="5"/>
  <c r="G2510" i="5"/>
  <c r="G4516" i="5"/>
  <c r="G5842" i="5"/>
  <c r="G7227" i="5"/>
  <c r="G8287" i="5"/>
  <c r="G1523" i="5"/>
  <c r="G3772" i="5"/>
  <c r="G5252" i="5"/>
  <c r="G6681" i="5"/>
  <c r="G2048" i="5"/>
  <c r="G4455" i="5"/>
  <c r="G6137" i="5"/>
  <c r="G7578" i="5"/>
  <c r="G8785" i="5"/>
  <c r="G3047" i="5"/>
  <c r="G4972" i="5"/>
  <c r="G6715" i="5"/>
  <c r="G8017" i="5"/>
  <c r="G1293" i="5"/>
  <c r="G3971" i="5"/>
  <c r="G5657" i="5"/>
  <c r="G7305" i="5"/>
  <c r="G8487" i="5"/>
  <c r="G2832" i="5"/>
  <c r="G5459" i="5"/>
  <c r="G7122" i="5"/>
  <c r="G8654" i="5"/>
  <c r="G3301" i="5"/>
  <c r="G5642" i="5"/>
  <c r="G7579" i="5"/>
  <c r="G388" i="5"/>
  <c r="G3654" i="5"/>
  <c r="G6003" i="5"/>
  <c r="G7723" i="5"/>
  <c r="G1236" i="5"/>
  <c r="G4127" i="5"/>
  <c r="G6238" i="5"/>
  <c r="G8004" i="5"/>
  <c r="G1452" i="5"/>
  <c r="G4368" i="5"/>
  <c r="G6535" i="5"/>
  <c r="G8107" i="5"/>
  <c r="G2273" i="5"/>
  <c r="G4680" i="5"/>
  <c r="G6698" i="5"/>
  <c r="G8340" i="5"/>
  <c r="G3558" i="5"/>
  <c r="G7000" i="5"/>
  <c r="G730" i="5"/>
  <c r="G5157" i="5"/>
  <c r="G7889" i="5"/>
  <c r="G3179" i="5"/>
  <c r="G6259" i="5"/>
  <c r="G176" i="5"/>
  <c r="G4633" i="5"/>
  <c r="G7691" i="5"/>
  <c r="G2196" i="5"/>
  <c r="G5990" i="5"/>
  <c r="G8600" i="5"/>
  <c r="G4222" i="5"/>
  <c r="G7421" i="5"/>
  <c r="G1297" i="5"/>
  <c r="G5483" i="5"/>
  <c r="G8267" i="5"/>
  <c r="G5385" i="5"/>
  <c r="G704" i="5"/>
  <c r="G7114" i="5"/>
  <c r="G6637" i="5"/>
  <c r="G719" i="5"/>
  <c r="G5870" i="5"/>
  <c r="G1309" i="5"/>
  <c r="G1474" i="5"/>
  <c r="G1450" i="5"/>
  <c r="G5417" i="5"/>
  <c r="G4227" i="5"/>
  <c r="G1972" i="5"/>
  <c r="G4878" i="5"/>
  <c r="G957" i="5"/>
  <c r="G4582" i="5"/>
  <c r="G145" i="5"/>
  <c r="G4269" i="5"/>
  <c r="G2559" i="5"/>
  <c r="G7260" i="5"/>
  <c r="G3186" i="5"/>
  <c r="G4316" i="5"/>
  <c r="G8188" i="5"/>
  <c r="G5097" i="5"/>
  <c r="G370" i="5"/>
  <c r="G62" i="5"/>
  <c r="G4903" i="5"/>
  <c r="G296" i="5"/>
  <c r="G5364" i="5"/>
  <c r="G8719" i="5"/>
  <c r="G4053" i="5"/>
  <c r="G8567" i="5"/>
  <c r="G6867" i="5"/>
  <c r="G4186" i="5"/>
  <c r="G1072" i="5"/>
  <c r="G6403" i="5"/>
  <c r="G1784" i="5"/>
  <c r="G7408" i="5"/>
  <c r="G4785" i="5"/>
  <c r="G2672" i="5"/>
  <c r="G7758" i="5"/>
  <c r="G8391" i="5"/>
  <c r="G4527" i="5"/>
  <c r="G5243" i="5"/>
  <c r="G5705" i="5"/>
  <c r="G7180" i="5"/>
  <c r="G667" i="5"/>
  <c r="G4205" i="5"/>
  <c r="G6586" i="5"/>
  <c r="G8435" i="5"/>
  <c r="G3331" i="5"/>
  <c r="G6084" i="5"/>
  <c r="G5668" i="5"/>
  <c r="G6484" i="5"/>
  <c r="G8353" i="5"/>
  <c r="G3948" i="5"/>
  <c r="G1345" i="5"/>
  <c r="G3271" i="5"/>
  <c r="G1528" i="5"/>
  <c r="G577" i="5"/>
  <c r="G2544" i="5"/>
  <c r="G28" i="5"/>
  <c r="G3405" i="5"/>
  <c r="G5180" i="5"/>
  <c r="G853" i="5"/>
  <c r="G3969" i="5"/>
  <c r="G6750" i="5"/>
  <c r="G1959" i="5"/>
  <c r="G5389" i="5"/>
  <c r="G174" i="5"/>
  <c r="G4291" i="5"/>
  <c r="G1400" i="5"/>
  <c r="G5627" i="5"/>
  <c r="G8756" i="5"/>
  <c r="G39" i="5"/>
  <c r="G4341" i="5"/>
  <c r="G7558" i="5"/>
  <c r="G2989" i="5"/>
  <c r="G6110" i="5"/>
  <c r="G8511" i="5"/>
  <c r="G4224" i="5"/>
  <c r="G3958" i="5"/>
  <c r="G7569" i="5"/>
  <c r="G3142" i="5"/>
  <c r="G7265" i="5"/>
  <c r="G9" i="5"/>
  <c r="G5229" i="5"/>
  <c r="G1310" i="5"/>
  <c r="G6892" i="5"/>
  <c r="G4497" i="5"/>
  <c r="G3766" i="5"/>
  <c r="G7925" i="5"/>
  <c r="G1054" i="5"/>
  <c r="G814" i="5"/>
  <c r="G756" i="5"/>
  <c r="G1687" i="5"/>
  <c r="G2587" i="5"/>
  <c r="G3541" i="5"/>
  <c r="G1006" i="5"/>
  <c r="G1852" i="5"/>
  <c r="G2734" i="5"/>
  <c r="G3724" i="5"/>
  <c r="G878" i="5"/>
  <c r="G1836" i="5"/>
  <c r="G2970" i="5"/>
  <c r="G3902" i="5"/>
  <c r="G4913" i="5"/>
  <c r="G301" i="5"/>
  <c r="G1497" i="5"/>
  <c r="G2697" i="5"/>
  <c r="G3659" i="5"/>
  <c r="G4704" i="5"/>
  <c r="G5523" i="5"/>
  <c r="G203" i="5"/>
  <c r="G1224" i="5"/>
  <c r="G2291" i="5"/>
  <c r="G3244" i="5"/>
  <c r="G4312" i="5"/>
  <c r="G5139" i="5"/>
  <c r="G6113" i="5"/>
  <c r="G6894" i="5"/>
  <c r="G405" i="5"/>
  <c r="G1392" i="5"/>
  <c r="G2232" i="5"/>
  <c r="G3207" i="5"/>
  <c r="G4058" i="5"/>
  <c r="G4885" i="5"/>
  <c r="G5720" i="5"/>
  <c r="G6415" i="5"/>
  <c r="G7171" i="5"/>
  <c r="G606" i="5"/>
  <c r="G1648" i="5"/>
  <c r="G2797" i="5"/>
  <c r="G3640" i="5"/>
  <c r="G4610" i="5"/>
  <c r="G783" i="5"/>
  <c r="G1814" i="5"/>
  <c r="G755" i="5"/>
  <c r="G1889" i="5"/>
  <c r="G2992" i="5"/>
  <c r="G4089" i="5"/>
  <c r="G4975" i="5"/>
  <c r="G5884" i="5"/>
  <c r="G6754" i="5"/>
  <c r="G7532" i="5"/>
  <c r="G8324" i="5"/>
  <c r="G211" i="5"/>
  <c r="G1403" i="5"/>
  <c r="G2509" i="5"/>
  <c r="G3" i="5"/>
  <c r="G525" i="5"/>
  <c r="G1529" i="5"/>
  <c r="G2627" i="5"/>
  <c r="G3676" i="5"/>
  <c r="G4652" i="5"/>
  <c r="G5394" i="5"/>
  <c r="G6297" i="5"/>
  <c r="G7047" i="5"/>
  <c r="G7828" i="5"/>
  <c r="G8440" i="5"/>
  <c r="G747" i="5"/>
  <c r="G2138" i="5"/>
  <c r="G3349" i="5"/>
  <c r="G4567" i="5"/>
  <c r="G5431" i="5"/>
  <c r="G6367" i="5"/>
  <c r="G7278" i="5"/>
  <c r="G8046" i="5"/>
  <c r="G8754" i="5"/>
  <c r="G830" i="5"/>
  <c r="G2149" i="5"/>
  <c r="G3520" i="5"/>
  <c r="G4548" i="5"/>
  <c r="G533" i="5"/>
  <c r="G1948" i="5"/>
  <c r="G3168" i="5"/>
  <c r="G4364" i="5"/>
  <c r="G5339" i="5"/>
  <c r="G6168" i="5"/>
  <c r="G7039" i="5"/>
  <c r="G7791" i="5"/>
  <c r="G8480" i="5"/>
  <c r="G827" i="5"/>
  <c r="G2243" i="5"/>
  <c r="G3673" i="5"/>
  <c r="G4727" i="5"/>
  <c r="G5752" i="5"/>
  <c r="G6625" i="5"/>
  <c r="G7489" i="5"/>
  <c r="G8333" i="5"/>
  <c r="G655" i="5"/>
  <c r="G1962" i="5"/>
  <c r="G561" i="5"/>
  <c r="G2008" i="5"/>
  <c r="G3306" i="5"/>
  <c r="G4539" i="5"/>
  <c r="G5487" i="5"/>
  <c r="G6477" i="5"/>
  <c r="G7298" i="5"/>
  <c r="G8111" i="5"/>
  <c r="G316" i="5"/>
  <c r="G1644" i="5"/>
  <c r="G3119" i="5"/>
  <c r="G4254" i="5"/>
  <c r="G5347" i="5"/>
  <c r="G6251" i="5"/>
  <c r="G7123" i="5"/>
  <c r="G7909" i="5"/>
  <c r="G8730" i="5"/>
  <c r="G1590" i="5"/>
  <c r="G3443" i="5"/>
  <c r="G4772" i="5"/>
  <c r="G5946" i="5"/>
  <c r="G7008" i="5"/>
  <c r="G7849" i="5"/>
  <c r="G34" i="5"/>
  <c r="G1765" i="5"/>
  <c r="G3408" i="5"/>
  <c r="G4781" i="5"/>
  <c r="G5794" i="5"/>
  <c r="G6801" i="5"/>
  <c r="G7776" i="5"/>
  <c r="G8649" i="5"/>
  <c r="G937" i="5"/>
  <c r="G2602" i="5"/>
  <c r="G4204" i="5"/>
  <c r="G5610" i="5"/>
  <c r="G6751" i="5"/>
  <c r="G7813" i="5"/>
  <c r="G8767" i="5"/>
  <c r="G2102" i="5"/>
  <c r="G3908" i="5"/>
  <c r="G5162" i="5"/>
  <c r="G6347" i="5"/>
  <c r="G7513" i="5"/>
  <c r="G8466" i="5"/>
  <c r="G1683" i="5"/>
  <c r="G3272" i="5"/>
  <c r="G4788" i="5"/>
  <c r="G2352" i="5"/>
  <c r="G4289" i="5"/>
  <c r="G5910" i="5"/>
  <c r="G7022" i="5"/>
  <c r="G8209" i="5"/>
  <c r="G1371" i="5"/>
  <c r="G3545" i="5"/>
  <c r="G5070" i="5"/>
  <c r="G6488" i="5"/>
  <c r="G7664" i="5"/>
  <c r="G233" i="5"/>
  <c r="G2369" i="5"/>
  <c r="G4363" i="5"/>
  <c r="G5929" i="5"/>
  <c r="G384" i="5"/>
  <c r="G3396" i="5"/>
  <c r="G5176" i="5"/>
  <c r="G6792" i="5"/>
  <c r="G8200" i="5"/>
  <c r="G1549" i="5"/>
  <c r="G3837" i="5"/>
  <c r="G5804" i="5"/>
  <c r="G7300" i="5"/>
  <c r="G8640" i="5"/>
  <c r="G2571" i="5"/>
  <c r="G4669" i="5"/>
  <c r="G6435" i="5"/>
  <c r="G7785" i="5"/>
  <c r="G1220" i="5"/>
  <c r="G4117" i="5"/>
  <c r="G6114" i="5"/>
  <c r="G7908" i="5"/>
  <c r="G1531" i="5"/>
  <c r="G4426" i="5"/>
  <c r="G6404" i="5"/>
  <c r="G8050" i="5"/>
  <c r="G2259" i="5"/>
  <c r="G4807" i="5"/>
  <c r="G6802" i="5"/>
  <c r="G8331" i="5"/>
  <c r="G2553" i="5"/>
  <c r="G5342" i="5"/>
  <c r="G7080" i="5"/>
  <c r="G8517" i="5"/>
  <c r="G3052" i="5"/>
  <c r="G5477" i="5"/>
  <c r="G7241" i="5"/>
  <c r="G157" i="5"/>
  <c r="G3241" i="5"/>
  <c r="G5776" i="5"/>
  <c r="G7452" i="5"/>
  <c r="G882" i="5"/>
  <c r="G5330" i="5"/>
  <c r="G7749" i="5"/>
  <c r="G3311" i="5"/>
  <c r="G6414" i="5"/>
  <c r="G175" i="5"/>
  <c r="G4753" i="5"/>
  <c r="G7547" i="5"/>
  <c r="G2327" i="5"/>
  <c r="G6162" i="5"/>
  <c r="G8392" i="5"/>
  <c r="G4407" i="5"/>
  <c r="G7257" i="5"/>
  <c r="G1770" i="5"/>
  <c r="G5838" i="5"/>
  <c r="G8124" i="5"/>
  <c r="G3763" i="5"/>
  <c r="G6780" i="5"/>
  <c r="G1680" i="5"/>
  <c r="G7573" i="5"/>
  <c r="G4379" i="5"/>
  <c r="G8755" i="5"/>
  <c r="G8163" i="5"/>
  <c r="G4153" i="5"/>
  <c r="G2799" i="5"/>
  <c r="G7525" i="5"/>
  <c r="G850" i="5"/>
  <c r="G794" i="5"/>
  <c r="G1741" i="5"/>
  <c r="G2605" i="5"/>
  <c r="G3559" i="5"/>
  <c r="G1024" i="5"/>
  <c r="G1906" i="5"/>
  <c r="G2860" i="5"/>
  <c r="G3760" i="5"/>
  <c r="G899" i="5"/>
  <c r="G1998" i="5"/>
  <c r="G2990" i="5"/>
  <c r="G3959" i="5"/>
  <c r="G4931" i="5"/>
  <c r="G414" i="5"/>
  <c r="G1539" i="5"/>
  <c r="G2719" i="5"/>
  <c r="G3679" i="5"/>
  <c r="G4723" i="5"/>
  <c r="G5541" i="5"/>
  <c r="G228" i="5"/>
  <c r="G1337" i="5"/>
  <c r="G2313" i="5"/>
  <c r="G3471" i="5"/>
  <c r="G4332" i="5"/>
  <c r="G5261" i="5"/>
  <c r="G6132" i="5"/>
  <c r="G6930" i="5"/>
  <c r="G429" i="5"/>
  <c r="G1414" i="5"/>
  <c r="G2254" i="5"/>
  <c r="G3276" i="5"/>
  <c r="G4118" i="5"/>
  <c r="G4905" i="5"/>
  <c r="G5740" i="5"/>
  <c r="G6433" i="5"/>
  <c r="G7243" i="5"/>
  <c r="G632" i="5"/>
  <c r="G1699" i="5"/>
  <c r="G2823" i="5"/>
  <c r="G3758" i="5"/>
  <c r="G4654" i="5"/>
  <c r="G808" i="5"/>
  <c r="G1841" i="5"/>
  <c r="G879" i="5"/>
  <c r="G1918" i="5"/>
  <c r="G3020" i="5"/>
  <c r="G4114" i="5"/>
  <c r="G5112" i="5"/>
  <c r="G5992" i="5"/>
  <c r="G6774" i="5"/>
  <c r="G7568" i="5"/>
  <c r="G8342" i="5"/>
  <c r="G332" i="5"/>
  <c r="G1462" i="5"/>
  <c r="G2589" i="5"/>
  <c r="G33" i="5"/>
  <c r="G557" i="5"/>
  <c r="G1556" i="5"/>
  <c r="G2652" i="5"/>
  <c r="G3752" i="5"/>
  <c r="G4676" i="5"/>
  <c r="G5615" i="5"/>
  <c r="G6338" i="5"/>
  <c r="G7107" i="5"/>
  <c r="G7846" i="5"/>
  <c r="G8530" i="5"/>
  <c r="G784" i="5"/>
  <c r="G2172" i="5"/>
  <c r="G3444" i="5"/>
  <c r="G4596" i="5"/>
  <c r="G5480" i="5"/>
  <c r="G6391" i="5"/>
  <c r="G7302" i="5"/>
  <c r="G8066" i="5"/>
  <c r="G205" i="5"/>
  <c r="G866" i="5"/>
  <c r="G2285" i="5"/>
  <c r="G3581" i="5"/>
  <c r="G4601" i="5"/>
  <c r="G570" i="5"/>
  <c r="G1984" i="5"/>
  <c r="G3230" i="5"/>
  <c r="G4390" i="5"/>
  <c r="G5365" i="5"/>
  <c r="G6193" i="5"/>
  <c r="G7061" i="5"/>
  <c r="G7812" i="5"/>
  <c r="G8561" i="5"/>
  <c r="G1044" i="5"/>
  <c r="G2326" i="5"/>
  <c r="G3707" i="5"/>
  <c r="G4790" i="5"/>
  <c r="G5780" i="5"/>
  <c r="G6650" i="5"/>
  <c r="G7512" i="5"/>
  <c r="G8355" i="5"/>
  <c r="G701" i="5"/>
  <c r="G2167" i="5"/>
  <c r="G614" i="5"/>
  <c r="G2051" i="5"/>
  <c r="G3501" i="5"/>
  <c r="G4573" i="5"/>
  <c r="G5544" i="5"/>
  <c r="G6503" i="5"/>
  <c r="G7375" i="5"/>
  <c r="G8133" i="5"/>
  <c r="G371" i="5"/>
  <c r="G1682" i="5"/>
  <c r="G3159" i="5"/>
  <c r="G4287" i="5"/>
  <c r="G5376" i="5"/>
  <c r="G6353" i="5"/>
  <c r="G7149" i="5"/>
  <c r="G8023" i="5"/>
  <c r="G8752" i="5"/>
  <c r="G1908" i="5"/>
  <c r="G3489" i="5"/>
  <c r="G4849" i="5"/>
  <c r="G5981" i="5"/>
  <c r="G7040" i="5"/>
  <c r="G7876" i="5"/>
  <c r="G101" i="5"/>
  <c r="G1869" i="5"/>
  <c r="G3459" i="5"/>
  <c r="G4820" i="5"/>
  <c r="G5825" i="5"/>
  <c r="G6926" i="5"/>
  <c r="G7801" i="5"/>
  <c r="G8705" i="5"/>
  <c r="G995" i="5"/>
  <c r="G2711" i="5"/>
  <c r="G4290" i="5"/>
  <c r="G5646" i="5"/>
  <c r="G6787" i="5"/>
  <c r="G7937" i="5"/>
  <c r="G67" i="5"/>
  <c r="G2157" i="5"/>
  <c r="G3950" i="5"/>
  <c r="G5317" i="5"/>
  <c r="G6485" i="5"/>
  <c r="G7544" i="5"/>
  <c r="G8528" i="5"/>
  <c r="G1742" i="5"/>
  <c r="G3376" i="5"/>
  <c r="G4830" i="5"/>
  <c r="G2488" i="5"/>
  <c r="G4343" i="5"/>
  <c r="G5956" i="5"/>
  <c r="G7057" i="5"/>
  <c r="G8243" i="5"/>
  <c r="G1447" i="5"/>
  <c r="G3602" i="5"/>
  <c r="G5379" i="5"/>
  <c r="G6526" i="5"/>
  <c r="G7768" i="5"/>
  <c r="G326" i="5"/>
  <c r="G2710" i="5"/>
  <c r="G4411" i="5"/>
  <c r="G5966" i="5"/>
  <c r="G497" i="5"/>
  <c r="G3474" i="5"/>
  <c r="G5227" i="5"/>
  <c r="G6843" i="5"/>
  <c r="G8238" i="5"/>
  <c r="G1635" i="5"/>
  <c r="G4286" i="5"/>
  <c r="G5853" i="5"/>
  <c r="G7389" i="5"/>
  <c r="G8717" i="5"/>
  <c r="G2737" i="5"/>
  <c r="G4732" i="5"/>
  <c r="G6481" i="5"/>
  <c r="G7866" i="5"/>
  <c r="G1319" i="5"/>
  <c r="G4192" i="5"/>
  <c r="G6177" i="5"/>
  <c r="G7952" i="5"/>
  <c r="G1628" i="5"/>
  <c r="G4720" i="5"/>
  <c r="G6629" i="5"/>
  <c r="G8142" i="5"/>
  <c r="G2358" i="5"/>
  <c r="G4948" i="5"/>
  <c r="G6859" i="5"/>
  <c r="G8380" i="5"/>
  <c r="G2660" i="5"/>
  <c r="G5408" i="5"/>
  <c r="G7131" i="5"/>
  <c r="G8708" i="5"/>
  <c r="G3138" i="5"/>
  <c r="G5534" i="5"/>
  <c r="G7497" i="5"/>
  <c r="G285" i="5"/>
  <c r="G3407" i="5"/>
  <c r="G5836" i="5"/>
  <c r="G7596" i="5"/>
  <c r="G1070" i="5"/>
  <c r="G5437" i="5"/>
  <c r="G7807" i="5"/>
  <c r="G3445" i="5"/>
  <c r="G6497" i="5"/>
  <c r="G344" i="5"/>
  <c r="G5170" i="5"/>
  <c r="G7613" i="5"/>
  <c r="G3066" i="5"/>
  <c r="G6260" i="5"/>
  <c r="G8735" i="5"/>
  <c r="G4536" i="5"/>
  <c r="G7411" i="5"/>
  <c r="G1910" i="5"/>
  <c r="G5920" i="5"/>
  <c r="G8201" i="5"/>
  <c r="G3870" i="5"/>
  <c r="G6951" i="5"/>
  <c r="G1937" i="5"/>
  <c r="G7703" i="5"/>
  <c r="G4561" i="5"/>
  <c r="G8027" i="5"/>
  <c r="G3933" i="5"/>
  <c r="C4302" i="5"/>
  <c r="C3629" i="5"/>
  <c r="C2861" i="5"/>
  <c r="C7147" i="5"/>
  <c r="C4368" i="5"/>
  <c r="C6238" i="5"/>
  <c r="F5338" i="5"/>
  <c r="F5618" i="5"/>
  <c r="I5618" i="5" s="1"/>
  <c r="J5618" i="5" s="1"/>
  <c r="F5259" i="5"/>
  <c r="I5259" i="5" s="1"/>
  <c r="J5259" i="5" s="1"/>
  <c r="C4554" i="5"/>
  <c r="F1977" i="5"/>
  <c r="I1977" i="5" s="1"/>
  <c r="J1977" i="5" s="1"/>
  <c r="F6534" i="5"/>
  <c r="I6534" i="5" s="1"/>
  <c r="J6534" i="5" s="1"/>
  <c r="F3623" i="5"/>
  <c r="I3623" i="5" s="1"/>
  <c r="J3623" i="5" s="1"/>
  <c r="F8555" i="5"/>
  <c r="F8593" i="5"/>
  <c r="I8593" i="5" s="1"/>
  <c r="J8593" i="5" s="1"/>
  <c r="F5693" i="5"/>
  <c r="I5693" i="5" s="1"/>
  <c r="J5693" i="5" s="1"/>
  <c r="F2354" i="5"/>
  <c r="I2354" i="5" s="1"/>
  <c r="J2354" i="5" s="1"/>
  <c r="F7034" i="5"/>
  <c r="I7034" i="5" s="1"/>
  <c r="J7034" i="5" s="1"/>
  <c r="F3855" i="5"/>
  <c r="I3855" i="5" s="1"/>
  <c r="J3855" i="5" s="1"/>
  <c r="F8361" i="5"/>
  <c r="I8361" i="5" s="1"/>
  <c r="J8361" i="5" s="1"/>
  <c r="F4928" i="5"/>
  <c r="I4928" i="5" s="1"/>
  <c r="J4928" i="5" s="1"/>
  <c r="F1270" i="5"/>
  <c r="F5450" i="5"/>
  <c r="I5450" i="5" s="1"/>
  <c r="J5450" i="5" s="1"/>
  <c r="F7170" i="5"/>
  <c r="C3652" i="5"/>
  <c r="F5098" i="5"/>
  <c r="C2884" i="5"/>
  <c r="C7375" i="5"/>
  <c r="C5326" i="5"/>
  <c r="C6375" i="5"/>
  <c r="F5429" i="5"/>
  <c r="I5429" i="5" s="1"/>
  <c r="J5429" i="5" s="1"/>
  <c r="F5724" i="5"/>
  <c r="I5724" i="5" s="1"/>
  <c r="J5724" i="5" s="1"/>
  <c r="F5343" i="5"/>
  <c r="C7446" i="5"/>
  <c r="F1871" i="5"/>
  <c r="I1871" i="5" s="1"/>
  <c r="J1871" i="5" s="1"/>
  <c r="F6473" i="5"/>
  <c r="I6473" i="5" s="1"/>
  <c r="J6473" i="5" s="1"/>
  <c r="F3101" i="5"/>
  <c r="F7578" i="5"/>
  <c r="I7578" i="5" s="1"/>
  <c r="J7578" i="5" s="1"/>
  <c r="F8430" i="5"/>
  <c r="F5646" i="5"/>
  <c r="I5646" i="5" s="1"/>
  <c r="J5646" i="5" s="1"/>
  <c r="F2152" i="5"/>
  <c r="I2152" i="5" s="1"/>
  <c r="J2152" i="5" s="1"/>
  <c r="F6968" i="5"/>
  <c r="I6968" i="5" s="1"/>
  <c r="J6968" i="5" s="1"/>
  <c r="F3799" i="5"/>
  <c r="I3799" i="5" s="1"/>
  <c r="J3799" i="5" s="1"/>
  <c r="F8244" i="5"/>
  <c r="I8244" i="5" s="1"/>
  <c r="J8244" i="5" s="1"/>
  <c r="F4870" i="5"/>
  <c r="F1203" i="5"/>
  <c r="I1203" i="5" s="1"/>
  <c r="J1203" i="5" s="1"/>
  <c r="G85" i="5"/>
  <c r="F5548" i="5"/>
  <c r="I5548" i="5" s="1"/>
  <c r="J5548" i="5" s="1"/>
  <c r="F1503" i="5"/>
  <c r="I1503" i="5" s="1"/>
  <c r="J1503" i="5" s="1"/>
  <c r="F7274" i="5"/>
  <c r="I7274" i="5" s="1"/>
  <c r="J7274" i="5" s="1"/>
  <c r="C7638" i="5"/>
  <c r="F5472" i="5"/>
  <c r="C2789" i="5"/>
  <c r="C6532" i="5"/>
  <c r="C3754" i="5"/>
  <c r="C2669" i="5"/>
  <c r="C3030" i="5"/>
  <c r="C7398" i="5"/>
  <c r="C5371" i="5"/>
  <c r="C6603" i="5"/>
  <c r="F36" i="5"/>
  <c r="I36" i="5" s="1"/>
  <c r="J36" i="5" s="1"/>
  <c r="F6192" i="5"/>
  <c r="I6192" i="5" s="1"/>
  <c r="J6192" i="5" s="1"/>
  <c r="F5914" i="5"/>
  <c r="I5914" i="5" s="1"/>
  <c r="J5914" i="5" s="1"/>
  <c r="F5915" i="5"/>
  <c r="I5915" i="5" s="1"/>
  <c r="J5915" i="5" s="1"/>
  <c r="C8039" i="5"/>
  <c r="F1759" i="5"/>
  <c r="I1759" i="5" s="1"/>
  <c r="J1759" i="5" s="1"/>
  <c r="F6352" i="5"/>
  <c r="I6352" i="5" s="1"/>
  <c r="J6352" i="5" s="1"/>
  <c r="F3029" i="5"/>
  <c r="I3029" i="5" s="1"/>
  <c r="J3029" i="5" s="1"/>
  <c r="F8548" i="5"/>
  <c r="I8548" i="5" s="1"/>
  <c r="J8548" i="5" s="1"/>
  <c r="F8364" i="5"/>
  <c r="I8364" i="5" s="1"/>
  <c r="J8364" i="5" s="1"/>
  <c r="F5181" i="5"/>
  <c r="F2091" i="5"/>
  <c r="I2091" i="5" s="1"/>
  <c r="J2091" i="5" s="1"/>
  <c r="F6855" i="5"/>
  <c r="I6855" i="5" s="1"/>
  <c r="J6855" i="5" s="1"/>
  <c r="F3592" i="5"/>
  <c r="I3592" i="5" s="1"/>
  <c r="J3592" i="5" s="1"/>
  <c r="F8472" i="5"/>
  <c r="I8472" i="5" s="1"/>
  <c r="J8472" i="5" s="1"/>
  <c r="F4800" i="5"/>
  <c r="I4800" i="5" s="1"/>
  <c r="J4800" i="5" s="1"/>
  <c r="F1126" i="5"/>
  <c r="F5649" i="5"/>
  <c r="F1742" i="5"/>
  <c r="F7359" i="5"/>
  <c r="C5957" i="5"/>
  <c r="C3127" i="5"/>
  <c r="C7420" i="5"/>
  <c r="C5394" i="5"/>
  <c r="C6762" i="5"/>
  <c r="F280" i="5"/>
  <c r="I280" i="5" s="1"/>
  <c r="J280" i="5" s="1"/>
  <c r="F6283" i="5"/>
  <c r="F175" i="5"/>
  <c r="I175" i="5" s="1"/>
  <c r="J175" i="5" s="1"/>
  <c r="F6086" i="5"/>
  <c r="I6086" i="5" s="1"/>
  <c r="J6086" i="5" s="1"/>
  <c r="F693" i="5"/>
  <c r="I693" i="5" s="1"/>
  <c r="J693" i="5" s="1"/>
  <c r="F6010" i="5"/>
  <c r="I6010" i="5" s="1"/>
  <c r="J6010" i="5" s="1"/>
  <c r="C8221" i="5"/>
  <c r="F1201" i="5"/>
  <c r="I1201" i="5" s="1"/>
  <c r="J1201" i="5" s="1"/>
  <c r="F6005" i="5"/>
  <c r="F2573" i="5"/>
  <c r="F8483" i="5"/>
  <c r="I8483" i="5" s="1"/>
  <c r="J8483" i="5" s="1"/>
  <c r="F8312" i="5"/>
  <c r="I8312" i="5" s="1"/>
  <c r="J8312" i="5" s="1"/>
  <c r="F5114" i="5"/>
  <c r="I5114" i="5" s="1"/>
  <c r="J5114" i="5" s="1"/>
  <c r="F2020" i="5"/>
  <c r="F6688" i="5"/>
  <c r="F3143" i="5"/>
  <c r="I3143" i="5" s="1"/>
  <c r="J3143" i="5" s="1"/>
  <c r="F8357" i="5"/>
  <c r="I8357" i="5" s="1"/>
  <c r="J8357" i="5" s="1"/>
  <c r="F4676" i="5"/>
  <c r="I4676" i="5" s="1"/>
  <c r="J4676" i="5" s="1"/>
  <c r="G5564" i="5"/>
  <c r="F6204" i="5"/>
  <c r="I6204" i="5" s="1"/>
  <c r="J6204" i="5" s="1"/>
  <c r="F1972" i="5"/>
  <c r="I1972" i="5" s="1"/>
  <c r="J1972" i="5" s="1"/>
  <c r="F7932" i="5"/>
  <c r="I7932" i="5" s="1"/>
  <c r="J7932" i="5" s="1"/>
  <c r="C4762" i="5"/>
  <c r="F7669" i="5"/>
  <c r="F8400" i="5"/>
  <c r="I8400" i="5" s="1"/>
  <c r="J8400" i="5" s="1"/>
  <c r="F4253" i="5"/>
  <c r="I4253" i="5" s="1"/>
  <c r="J4253" i="5" s="1"/>
  <c r="F8319" i="5"/>
  <c r="I8319" i="5" s="1"/>
  <c r="J8319" i="5" s="1"/>
  <c r="F6422" i="5"/>
  <c r="I6422" i="5" s="1"/>
  <c r="J6422" i="5" s="1"/>
  <c r="F8402" i="5"/>
  <c r="I8402" i="5" s="1"/>
  <c r="J8402" i="5" s="1"/>
  <c r="F6701" i="5"/>
  <c r="I6701" i="5" s="1"/>
  <c r="J6701" i="5" s="1"/>
  <c r="F4988" i="5"/>
  <c r="F2982" i="5"/>
  <c r="I2982" i="5" s="1"/>
  <c r="J2982" i="5" s="1"/>
  <c r="F839" i="5"/>
  <c r="I839" i="5" s="1"/>
  <c r="J839" i="5" s="1"/>
  <c r="F8399" i="5"/>
  <c r="I8399" i="5" s="1"/>
  <c r="J8399" i="5" s="1"/>
  <c r="F6692" i="5"/>
  <c r="I6692" i="5" s="1"/>
  <c r="J6692" i="5" s="1"/>
  <c r="F4980" i="5"/>
  <c r="I4980" i="5" s="1"/>
  <c r="J4980" i="5" s="1"/>
  <c r="F2977" i="5"/>
  <c r="F835" i="5"/>
  <c r="I835" i="5" s="1"/>
  <c r="J835" i="5" s="1"/>
  <c r="F2071" i="5"/>
  <c r="I2071" i="5" s="1"/>
  <c r="J2071" i="5" s="1"/>
  <c r="F3254" i="5"/>
  <c r="I3254" i="5" s="1"/>
  <c r="J3254" i="5" s="1"/>
  <c r="F4431" i="5"/>
  <c r="I4431" i="5" s="1"/>
  <c r="J4431" i="5" s="1"/>
  <c r="F5510" i="5"/>
  <c r="I5510" i="5" s="1"/>
  <c r="J5510" i="5" s="1"/>
  <c r="F6553" i="5"/>
  <c r="I6553" i="5" s="1"/>
  <c r="J6553" i="5" s="1"/>
  <c r="F7596" i="5"/>
  <c r="I7596" i="5" s="1"/>
  <c r="J7596" i="5" s="1"/>
  <c r="F8641" i="5"/>
  <c r="F450" i="5"/>
  <c r="I450" i="5" s="1"/>
  <c r="J450" i="5" s="1"/>
  <c r="F1694" i="5"/>
  <c r="I1694" i="5" s="1"/>
  <c r="J1694" i="5" s="1"/>
  <c r="F2877" i="5"/>
  <c r="I2877" i="5" s="1"/>
  <c r="J2877" i="5" s="1"/>
  <c r="F4057" i="5"/>
  <c r="I4057" i="5" s="1"/>
  <c r="J4057" i="5" s="1"/>
  <c r="F5178" i="5"/>
  <c r="F6223" i="5"/>
  <c r="I6223" i="5" s="1"/>
  <c r="J6223" i="5" s="1"/>
  <c r="F7315" i="5"/>
  <c r="I7315" i="5" s="1"/>
  <c r="J7315" i="5" s="1"/>
  <c r="F30" i="5"/>
  <c r="I30" i="5" s="1"/>
  <c r="J30" i="5" s="1"/>
  <c r="F1291" i="5"/>
  <c r="I1291" i="5" s="1"/>
  <c r="J1291" i="5" s="1"/>
  <c r="F2488" i="5"/>
  <c r="I2488" i="5" s="1"/>
  <c r="J2488" i="5" s="1"/>
  <c r="F3667" i="5"/>
  <c r="F4824" i="5"/>
  <c r="F5877" i="5"/>
  <c r="F6921" i="5"/>
  <c r="I6921" i="5" s="1"/>
  <c r="J6921" i="5" s="1"/>
  <c r="F7963" i="5"/>
  <c r="I7963" i="5" s="1"/>
  <c r="J7963" i="5" s="1"/>
  <c r="F6113" i="5"/>
  <c r="F7158" i="5"/>
  <c r="I7158" i="5" s="1"/>
  <c r="J7158" i="5" s="1"/>
  <c r="F8197" i="5"/>
  <c r="F327" i="5"/>
  <c r="F1581" i="5"/>
  <c r="I1581" i="5" s="1"/>
  <c r="J1581" i="5" s="1"/>
  <c r="F2763" i="5"/>
  <c r="I2763" i="5" s="1"/>
  <c r="J2763" i="5" s="1"/>
  <c r="F3947" i="5"/>
  <c r="I3947" i="5" s="1"/>
  <c r="J3947" i="5" s="1"/>
  <c r="F5077" i="5"/>
  <c r="F6121" i="5"/>
  <c r="I6121" i="5" s="1"/>
  <c r="J6121" i="5" s="1"/>
  <c r="F7163" i="5"/>
  <c r="F8273" i="5"/>
  <c r="I8273" i="5" s="1"/>
  <c r="J8273" i="5" s="1"/>
  <c r="F1317" i="5"/>
  <c r="I1317" i="5" s="1"/>
  <c r="J1317" i="5" s="1"/>
  <c r="F3252" i="5"/>
  <c r="F418" i="5"/>
  <c r="I418" i="5" s="1"/>
  <c r="J418" i="5" s="1"/>
  <c r="F7347" i="5"/>
  <c r="F5621" i="5"/>
  <c r="I5621" i="5" s="1"/>
  <c r="J5621" i="5" s="1"/>
  <c r="F3764" i="5"/>
  <c r="I3764" i="5" s="1"/>
  <c r="J3764" i="5" s="1"/>
  <c r="F1716" i="5"/>
  <c r="I1716" i="5" s="1"/>
  <c r="J1716" i="5" s="1"/>
  <c r="F8664" i="5"/>
  <c r="I8664" i="5" s="1"/>
  <c r="J8664" i="5" s="1"/>
  <c r="F6958" i="5"/>
  <c r="F5252" i="5"/>
  <c r="F3297" i="5"/>
  <c r="F1197" i="5"/>
  <c r="F8561" i="5"/>
  <c r="I8561" i="5" s="1"/>
  <c r="J8561" i="5" s="1"/>
  <c r="F6847" i="5"/>
  <c r="I6847" i="5" s="1"/>
  <c r="J6847" i="5" s="1"/>
  <c r="F5148" i="5"/>
  <c r="F3183" i="5"/>
  <c r="I3183" i="5" s="1"/>
  <c r="J3183" i="5" s="1"/>
  <c r="F1056" i="5"/>
  <c r="F7702" i="5"/>
  <c r="I7702" i="5" s="1"/>
  <c r="J7702" i="5" s="1"/>
  <c r="F5998" i="5"/>
  <c r="I5998" i="5" s="1"/>
  <c r="J5998" i="5" s="1"/>
  <c r="F4204" i="5"/>
  <c r="F2141" i="5"/>
  <c r="I2141" i="5" s="1"/>
  <c r="J2141" i="5" s="1"/>
  <c r="F206" i="5"/>
  <c r="F530" i="5"/>
  <c r="I530" i="5" s="1"/>
  <c r="J530" i="5" s="1"/>
  <c r="F854" i="5"/>
  <c r="I854" i="5" s="1"/>
  <c r="J854" i="5" s="1"/>
  <c r="F1178" i="5"/>
  <c r="F1502" i="5"/>
  <c r="I1502" i="5" s="1"/>
  <c r="J1502" i="5" s="1"/>
  <c r="F1826" i="5"/>
  <c r="I1826" i="5" s="1"/>
  <c r="J1826" i="5" s="1"/>
  <c r="F2150" i="5"/>
  <c r="I2150" i="5" s="1"/>
  <c r="J2150" i="5" s="1"/>
  <c r="F2474" i="5"/>
  <c r="I2474" i="5" s="1"/>
  <c r="J2474" i="5" s="1"/>
  <c r="F2798" i="5"/>
  <c r="I2798" i="5" s="1"/>
  <c r="J2798" i="5" s="1"/>
  <c r="F3122" i="5"/>
  <c r="I3122" i="5" s="1"/>
  <c r="J3122" i="5" s="1"/>
  <c r="F3446" i="5"/>
  <c r="I3446" i="5" s="1"/>
  <c r="J3446" i="5" s="1"/>
  <c r="F3770" i="5"/>
  <c r="F4094" i="5"/>
  <c r="I4094" i="5" s="1"/>
  <c r="J4094" i="5" s="1"/>
  <c r="F4418" i="5"/>
  <c r="I4418" i="5" s="1"/>
  <c r="J4418" i="5" s="1"/>
  <c r="F4742" i="5"/>
  <c r="I4742" i="5" s="1"/>
  <c r="J4742" i="5" s="1"/>
  <c r="F5066" i="5"/>
  <c r="F5390" i="5"/>
  <c r="F5714" i="5"/>
  <c r="I5714" i="5" s="1"/>
  <c r="J5714" i="5" s="1"/>
  <c r="F6038" i="5"/>
  <c r="F6362" i="5"/>
  <c r="I6362" i="5" s="1"/>
  <c r="J6362" i="5" s="1"/>
  <c r="F6686" i="5"/>
  <c r="F7010" i="5"/>
  <c r="I7010" i="5" s="1"/>
  <c r="J7010" i="5" s="1"/>
  <c r="F7334" i="5"/>
  <c r="I7334" i="5" s="1"/>
  <c r="J7334" i="5" s="1"/>
  <c r="F7658" i="5"/>
  <c r="I7658" i="5" s="1"/>
  <c r="J7658" i="5" s="1"/>
  <c r="F7982" i="5"/>
  <c r="I7982" i="5" s="1"/>
  <c r="J7982" i="5" s="1"/>
  <c r="F8306" i="5"/>
  <c r="I8306" i="5" s="1"/>
  <c r="J8306" i="5" s="1"/>
  <c r="F8630" i="5"/>
  <c r="I8630" i="5" s="1"/>
  <c r="J8630" i="5" s="1"/>
  <c r="F178" i="5"/>
  <c r="I178" i="5" s="1"/>
  <c r="J178" i="5" s="1"/>
  <c r="F502" i="5"/>
  <c r="I502" i="5" s="1"/>
  <c r="J502" i="5" s="1"/>
  <c r="F826" i="5"/>
  <c r="I826" i="5" s="1"/>
  <c r="J826" i="5" s="1"/>
  <c r="F1150" i="5"/>
  <c r="I1150" i="5" s="1"/>
  <c r="J1150" i="5" s="1"/>
  <c r="F1474" i="5"/>
  <c r="I1474" i="5" s="1"/>
  <c r="J1474" i="5" s="1"/>
  <c r="F1798" i="5"/>
  <c r="I1798" i="5" s="1"/>
  <c r="J1798" i="5" s="1"/>
  <c r="F2122" i="5"/>
  <c r="I2122" i="5" s="1"/>
  <c r="J2122" i="5" s="1"/>
  <c r="F2446" i="5"/>
  <c r="I2446" i="5" s="1"/>
  <c r="J2446" i="5" s="1"/>
  <c r="F2770" i="5"/>
  <c r="I2770" i="5" s="1"/>
  <c r="J2770" i="5" s="1"/>
  <c r="F3094" i="5"/>
  <c r="I3094" i="5" s="1"/>
  <c r="J3094" i="5" s="1"/>
  <c r="F3418" i="5"/>
  <c r="I3418" i="5" s="1"/>
  <c r="J3418" i="5" s="1"/>
  <c r="F3742" i="5"/>
  <c r="I3742" i="5" s="1"/>
  <c r="J3742" i="5" s="1"/>
  <c r="F4066" i="5"/>
  <c r="I4066" i="5" s="1"/>
  <c r="J4066" i="5" s="1"/>
  <c r="F31" i="5"/>
  <c r="I31" i="5" s="1"/>
  <c r="J31" i="5" s="1"/>
  <c r="F396" i="5"/>
  <c r="I396" i="5" s="1"/>
  <c r="J396" i="5" s="1"/>
  <c r="F760" i="5"/>
  <c r="I760" i="5" s="1"/>
  <c r="J760" i="5" s="1"/>
  <c r="F1125" i="5"/>
  <c r="I1125" i="5" s="1"/>
  <c r="J1125" i="5" s="1"/>
  <c r="F1489" i="5"/>
  <c r="I1489" i="5" s="1"/>
  <c r="J1489" i="5" s="1"/>
  <c r="F1854" i="5"/>
  <c r="I1854" i="5" s="1"/>
  <c r="J1854" i="5" s="1"/>
  <c r="F2218" i="5"/>
  <c r="I2218" i="5" s="1"/>
  <c r="J2218" i="5" s="1"/>
  <c r="F2583" i="5"/>
  <c r="I2583" i="5" s="1"/>
  <c r="J2583" i="5" s="1"/>
  <c r="F2947" i="5"/>
  <c r="I2947" i="5" s="1"/>
  <c r="J2947" i="5" s="1"/>
  <c r="F3312" i="5"/>
  <c r="I3312" i="5" s="1"/>
  <c r="J3312" i="5" s="1"/>
  <c r="F3676" i="5"/>
  <c r="I3676" i="5" s="1"/>
  <c r="J3676" i="5" s="1"/>
  <c r="F4041" i="5"/>
  <c r="I4041" i="5" s="1"/>
  <c r="J4041" i="5" s="1"/>
  <c r="F4403" i="5"/>
  <c r="I4403" i="5" s="1"/>
  <c r="J4403" i="5" s="1"/>
  <c r="F4746" i="5"/>
  <c r="I4746" i="5" s="1"/>
  <c r="J4746" i="5" s="1"/>
  <c r="F5089" i="5"/>
  <c r="F5432" i="5"/>
  <c r="I5432" i="5" s="1"/>
  <c r="J5432" i="5" s="1"/>
  <c r="F5775" i="5"/>
  <c r="I5775" i="5" s="1"/>
  <c r="J5775" i="5" s="1"/>
  <c r="F6118" i="5"/>
  <c r="I6118" i="5" s="1"/>
  <c r="J6118" i="5" s="1"/>
  <c r="F6461" i="5"/>
  <c r="I6461" i="5" s="1"/>
  <c r="J6461" i="5" s="1"/>
  <c r="F6804" i="5"/>
  <c r="I6804" i="5" s="1"/>
  <c r="J6804" i="5" s="1"/>
  <c r="F7147" i="5"/>
  <c r="I7147" i="5" s="1"/>
  <c r="J7147" i="5" s="1"/>
  <c r="F7490" i="5"/>
  <c r="I7490" i="5" s="1"/>
  <c r="J7490" i="5" s="1"/>
  <c r="F7833" i="5"/>
  <c r="I7833" i="5" s="1"/>
  <c r="J7833" i="5" s="1"/>
  <c r="F8176" i="5"/>
  <c r="I8176" i="5" s="1"/>
  <c r="J8176" i="5" s="1"/>
  <c r="F8519" i="5"/>
  <c r="I8519" i="5" s="1"/>
  <c r="J8519" i="5" s="1"/>
  <c r="F81" i="5"/>
  <c r="F445" i="5"/>
  <c r="I445" i="5" s="1"/>
  <c r="J445" i="5" s="1"/>
  <c r="F810" i="5"/>
  <c r="I810" i="5" s="1"/>
  <c r="J810" i="5" s="1"/>
  <c r="F1174" i="5"/>
  <c r="I1174" i="5" s="1"/>
  <c r="J1174" i="5" s="1"/>
  <c r="F1539" i="5"/>
  <c r="I1539" i="5" s="1"/>
  <c r="J1539" i="5" s="1"/>
  <c r="F1903" i="5"/>
  <c r="F2268" i="5"/>
  <c r="I2268" i="5" s="1"/>
  <c r="J2268" i="5" s="1"/>
  <c r="F2632" i="5"/>
  <c r="I2632" i="5" s="1"/>
  <c r="J2632" i="5" s="1"/>
  <c r="F2997" i="5"/>
  <c r="I2997" i="5" s="1"/>
  <c r="J2997" i="5" s="1"/>
  <c r="F3361" i="5"/>
  <c r="I3361" i="5" s="1"/>
  <c r="J3361" i="5" s="1"/>
  <c r="F3726" i="5"/>
  <c r="I3726" i="5" s="1"/>
  <c r="J3726" i="5" s="1"/>
  <c r="F4090" i="5"/>
  <c r="I4090" i="5" s="1"/>
  <c r="J4090" i="5" s="1"/>
  <c r="F4449" i="5"/>
  <c r="I4449" i="5" s="1"/>
  <c r="J4449" i="5" s="1"/>
  <c r="F4792" i="5"/>
  <c r="I4792" i="5" s="1"/>
  <c r="J4792" i="5" s="1"/>
  <c r="F5135" i="5"/>
  <c r="F5478" i="5"/>
  <c r="F5821" i="5"/>
  <c r="F6165" i="5"/>
  <c r="I6165" i="5" s="1"/>
  <c r="J6165" i="5" s="1"/>
  <c r="F6508" i="5"/>
  <c r="F6851" i="5"/>
  <c r="I6851" i="5" s="1"/>
  <c r="J6851" i="5" s="1"/>
  <c r="F7194" i="5"/>
  <c r="I7194" i="5" s="1"/>
  <c r="J7194" i="5" s="1"/>
  <c r="F7537" i="5"/>
  <c r="I7537" i="5" s="1"/>
  <c r="J7537" i="5" s="1"/>
  <c r="F7880" i="5"/>
  <c r="I7880" i="5" s="1"/>
  <c r="J7880" i="5" s="1"/>
  <c r="F8223" i="5"/>
  <c r="F8566" i="5"/>
  <c r="I8566" i="5" s="1"/>
  <c r="J8566" i="5" s="1"/>
  <c r="F140" i="5"/>
  <c r="I140" i="5" s="1"/>
  <c r="J140" i="5" s="1"/>
  <c r="F551" i="5"/>
  <c r="I551" i="5" s="1"/>
  <c r="J551" i="5" s="1"/>
  <c r="F960" i="5"/>
  <c r="F1371" i="5"/>
  <c r="I1371" i="5" s="1"/>
  <c r="J1371" i="5" s="1"/>
  <c r="F1781" i="5"/>
  <c r="I1781" i="5" s="1"/>
  <c r="J1781" i="5" s="1"/>
  <c r="F2191" i="5"/>
  <c r="I2191" i="5" s="1"/>
  <c r="J2191" i="5" s="1"/>
  <c r="F2601" i="5"/>
  <c r="I2601" i="5" s="1"/>
  <c r="J2601" i="5" s="1"/>
  <c r="F3011" i="5"/>
  <c r="I3011" i="5" s="1"/>
  <c r="J3011" i="5" s="1"/>
  <c r="F3421" i="5"/>
  <c r="I3421" i="5" s="1"/>
  <c r="J3421" i="5" s="1"/>
  <c r="F3831" i="5"/>
  <c r="I3831" i="5" s="1"/>
  <c r="J3831" i="5" s="1"/>
  <c r="F4241" i="5"/>
  <c r="I4241" i="5" s="1"/>
  <c r="J4241" i="5" s="1"/>
  <c r="F4635" i="5"/>
  <c r="I4635" i="5" s="1"/>
  <c r="J4635" i="5" s="1"/>
  <c r="F5020" i="5"/>
  <c r="I5020" i="5" s="1"/>
  <c r="J5020" i="5" s="1"/>
  <c r="F5406" i="5"/>
  <c r="F5792" i="5"/>
  <c r="I5792" i="5" s="1"/>
  <c r="J5792" i="5" s="1"/>
  <c r="F6178" i="5"/>
  <c r="I6178" i="5" s="1"/>
  <c r="J6178" i="5" s="1"/>
  <c r="F6564" i="5"/>
  <c r="I6564" i="5" s="1"/>
  <c r="J6564" i="5" s="1"/>
  <c r="F6950" i="5"/>
  <c r="I6950" i="5" s="1"/>
  <c r="J6950" i="5" s="1"/>
  <c r="F7336" i="5"/>
  <c r="I7336" i="5" s="1"/>
  <c r="J7336" i="5" s="1"/>
  <c r="F7722" i="5"/>
  <c r="I7722" i="5" s="1"/>
  <c r="J7722" i="5" s="1"/>
  <c r="F8107" i="5"/>
  <c r="I8107" i="5" s="1"/>
  <c r="J8107" i="5" s="1"/>
  <c r="F8494" i="5"/>
  <c r="I8494" i="5" s="1"/>
  <c r="J8494" i="5" s="1"/>
  <c r="F102" i="5"/>
  <c r="I102" i="5" s="1"/>
  <c r="J102" i="5" s="1"/>
  <c r="F511" i="5"/>
  <c r="I511" i="5" s="1"/>
  <c r="J511" i="5" s="1"/>
  <c r="F921" i="5"/>
  <c r="I921" i="5" s="1"/>
  <c r="J921" i="5" s="1"/>
  <c r="F1332" i="5"/>
  <c r="I1332" i="5" s="1"/>
  <c r="J1332" i="5" s="1"/>
  <c r="F241" i="5"/>
  <c r="I241" i="5" s="1"/>
  <c r="J241" i="5" s="1"/>
  <c r="F652" i="5"/>
  <c r="I652" i="5" s="1"/>
  <c r="J652" i="5" s="1"/>
  <c r="F1062" i="5"/>
  <c r="I1062" i="5" s="1"/>
  <c r="J1062" i="5" s="1"/>
  <c r="F1472" i="5"/>
  <c r="I1472" i="5" s="1"/>
  <c r="J1472" i="5" s="1"/>
  <c r="F1882" i="5"/>
  <c r="I1882" i="5" s="1"/>
  <c r="J1882" i="5" s="1"/>
  <c r="F2292" i="5"/>
  <c r="I2292" i="5" s="1"/>
  <c r="J2292" i="5" s="1"/>
  <c r="F2702" i="5"/>
  <c r="I2702" i="5" s="1"/>
  <c r="J2702" i="5" s="1"/>
  <c r="F3113" i="5"/>
  <c r="I3113" i="5" s="1"/>
  <c r="J3113" i="5" s="1"/>
  <c r="F3522" i="5"/>
  <c r="I3522" i="5" s="1"/>
  <c r="J3522" i="5" s="1"/>
  <c r="F3933" i="5"/>
  <c r="I3933" i="5" s="1"/>
  <c r="J3933" i="5" s="1"/>
  <c r="F4342" i="5"/>
  <c r="F4730" i="5"/>
  <c r="I4730" i="5" s="1"/>
  <c r="J4730" i="5" s="1"/>
  <c r="F5115" i="5"/>
  <c r="I5115" i="5" s="1"/>
  <c r="J5115" i="5" s="1"/>
  <c r="F5502" i="5"/>
  <c r="F5887" i="5"/>
  <c r="I5887" i="5" s="1"/>
  <c r="J5887" i="5" s="1"/>
  <c r="F6274" i="5"/>
  <c r="F6659" i="5"/>
  <c r="I6659" i="5" s="1"/>
  <c r="J6659" i="5" s="1"/>
  <c r="F7045" i="5"/>
  <c r="I7045" i="5" s="1"/>
  <c r="J7045" i="5" s="1"/>
  <c r="F7431" i="5"/>
  <c r="I7431" i="5" s="1"/>
  <c r="J7431" i="5" s="1"/>
  <c r="F7817" i="5"/>
  <c r="I7817" i="5" s="1"/>
  <c r="J7817" i="5" s="1"/>
  <c r="F8203" i="5"/>
  <c r="I8203" i="5" s="1"/>
  <c r="J8203" i="5" s="1"/>
  <c r="F8589" i="5"/>
  <c r="I8589" i="5" s="1"/>
  <c r="J8589" i="5" s="1"/>
  <c r="F240" i="5"/>
  <c r="I240" i="5" s="1"/>
  <c r="J240" i="5" s="1"/>
  <c r="F732" i="5"/>
  <c r="I732" i="5" s="1"/>
  <c r="J732" i="5" s="1"/>
  <c r="F1225" i="5"/>
  <c r="I1225" i="5" s="1"/>
  <c r="J1225" i="5" s="1"/>
  <c r="F1704" i="5"/>
  <c r="I1704" i="5" s="1"/>
  <c r="J1704" i="5" s="1"/>
  <c r="F2164" i="5"/>
  <c r="I2164" i="5" s="1"/>
  <c r="J2164" i="5" s="1"/>
  <c r="F2627" i="5"/>
  <c r="I2627" i="5" s="1"/>
  <c r="J2627" i="5" s="1"/>
  <c r="F3087" i="5"/>
  <c r="I3087" i="5" s="1"/>
  <c r="J3087" i="5" s="1"/>
  <c r="F3549" i="5"/>
  <c r="I3549" i="5" s="1"/>
  <c r="J3549" i="5" s="1"/>
  <c r="F4010" i="5"/>
  <c r="I4010" i="5" s="1"/>
  <c r="J4010" i="5" s="1"/>
  <c r="F4465" i="5"/>
  <c r="I4465" i="5" s="1"/>
  <c r="J4465" i="5" s="1"/>
  <c r="F4899" i="5"/>
  <c r="I4899" i="5" s="1"/>
  <c r="J4899" i="5" s="1"/>
  <c r="F5333" i="5"/>
  <c r="F5767" i="5"/>
  <c r="I5767" i="5" s="1"/>
  <c r="J5767" i="5" s="1"/>
  <c r="F6202" i="5"/>
  <c r="I6202" i="5" s="1"/>
  <c r="J6202" i="5" s="1"/>
  <c r="F6636" i="5"/>
  <c r="F7070" i="5"/>
  <c r="I7070" i="5" s="1"/>
  <c r="J7070" i="5" s="1"/>
  <c r="F7504" i="5"/>
  <c r="F7939" i="5"/>
  <c r="F8372" i="5"/>
  <c r="F29" i="5"/>
  <c r="I29" i="5" s="1"/>
  <c r="J29" i="5" s="1"/>
  <c r="F522" i="5"/>
  <c r="I522" i="5" s="1"/>
  <c r="J522" i="5" s="1"/>
  <c r="F1014" i="5"/>
  <c r="I1014" i="5" s="1"/>
  <c r="J1014" i="5" s="1"/>
  <c r="F1505" i="5"/>
  <c r="I1505" i="5" s="1"/>
  <c r="J1505" i="5" s="1"/>
  <c r="F1967" i="5"/>
  <c r="I1967" i="5" s="1"/>
  <c r="J1967" i="5" s="1"/>
  <c r="F2427" i="5"/>
  <c r="I2427" i="5" s="1"/>
  <c r="J2427" i="5" s="1"/>
  <c r="F2890" i="5"/>
  <c r="F3350" i="5"/>
  <c r="F3812" i="5"/>
  <c r="I3812" i="5" s="1"/>
  <c r="J3812" i="5" s="1"/>
  <c r="F4273" i="5"/>
  <c r="F4713" i="5"/>
  <c r="I4713" i="5" s="1"/>
  <c r="J4713" i="5" s="1"/>
  <c r="F5147" i="5"/>
  <c r="I5147" i="5" s="1"/>
  <c r="J5147" i="5" s="1"/>
  <c r="F5581" i="5"/>
  <c r="I5581" i="5" s="1"/>
  <c r="J5581" i="5" s="1"/>
  <c r="F6015" i="5"/>
  <c r="I6015" i="5" s="1"/>
  <c r="J6015" i="5" s="1"/>
  <c r="F6449" i="5"/>
  <c r="F6883" i="5"/>
  <c r="I6883" i="5" s="1"/>
  <c r="J6883" i="5" s="1"/>
  <c r="F7318" i="5"/>
  <c r="I7318" i="5" s="1"/>
  <c r="J7318" i="5" s="1"/>
  <c r="F7752" i="5"/>
  <c r="I7752" i="5" s="1"/>
  <c r="J7752" i="5" s="1"/>
  <c r="F8187" i="5"/>
  <c r="I8187" i="5" s="1"/>
  <c r="J8187" i="5" s="1"/>
  <c r="F8620" i="5"/>
  <c r="F351" i="5"/>
  <c r="I351" i="5" s="1"/>
  <c r="J351" i="5" s="1"/>
  <c r="F906" i="5"/>
  <c r="I906" i="5" s="1"/>
  <c r="J906" i="5" s="1"/>
  <c r="F1459" i="5"/>
  <c r="I1459" i="5" s="1"/>
  <c r="J1459" i="5" s="1"/>
  <c r="F1980" i="5"/>
  <c r="I1980" i="5" s="1"/>
  <c r="J1980" i="5" s="1"/>
  <c r="F2499" i="5"/>
  <c r="I2499" i="5" s="1"/>
  <c r="J2499" i="5" s="1"/>
  <c r="F3019" i="5"/>
  <c r="I3019" i="5" s="1"/>
  <c r="J3019" i="5" s="1"/>
  <c r="F3538" i="5"/>
  <c r="I3538" i="5" s="1"/>
  <c r="J3538" i="5" s="1"/>
  <c r="F4055" i="5"/>
  <c r="I4055" i="5" s="1"/>
  <c r="J4055" i="5" s="1"/>
  <c r="F4563" i="5"/>
  <c r="I4563" i="5" s="1"/>
  <c r="J4563" i="5" s="1"/>
  <c r="F5053" i="5"/>
  <c r="I5053" i="5" s="1"/>
  <c r="J5053" i="5" s="1"/>
  <c r="F5540" i="5"/>
  <c r="I5540" i="5" s="1"/>
  <c r="J5540" i="5" s="1"/>
  <c r="F6027" i="5"/>
  <c r="I6027" i="5" s="1"/>
  <c r="J6027" i="5" s="1"/>
  <c r="F6516" i="5"/>
  <c r="I6516" i="5" s="1"/>
  <c r="J6516" i="5" s="1"/>
  <c r="F7006" i="5"/>
  <c r="F7493" i="5"/>
  <c r="I7493" i="5" s="1"/>
  <c r="J7493" i="5" s="1"/>
  <c r="F7981" i="5"/>
  <c r="I7981" i="5" s="1"/>
  <c r="J7981" i="5" s="1"/>
  <c r="F8470" i="5"/>
  <c r="I8470" i="5" s="1"/>
  <c r="J8470" i="5" s="1"/>
  <c r="F205" i="5"/>
  <c r="I205" i="5" s="1"/>
  <c r="J205" i="5" s="1"/>
  <c r="F758" i="5"/>
  <c r="I758" i="5" s="1"/>
  <c r="J758" i="5" s="1"/>
  <c r="F1314" i="5"/>
  <c r="I1314" i="5" s="1"/>
  <c r="J1314" i="5" s="1"/>
  <c r="F1845" i="5"/>
  <c r="I1845" i="5" s="1"/>
  <c r="J1845" i="5" s="1"/>
  <c r="F2363" i="5"/>
  <c r="I2363" i="5" s="1"/>
  <c r="J2363" i="5" s="1"/>
  <c r="F2881" i="5"/>
  <c r="I2881" i="5" s="1"/>
  <c r="J2881" i="5" s="1"/>
  <c r="F3401" i="5"/>
  <c r="I3401" i="5" s="1"/>
  <c r="J3401" i="5" s="1"/>
  <c r="F3920" i="5"/>
  <c r="I3920" i="5" s="1"/>
  <c r="J3920" i="5" s="1"/>
  <c r="F4434" i="5"/>
  <c r="I4434" i="5" s="1"/>
  <c r="J4434" i="5" s="1"/>
  <c r="F4921" i="5"/>
  <c r="I4921" i="5" s="1"/>
  <c r="J4921" i="5" s="1"/>
  <c r="F5411" i="5"/>
  <c r="I5411" i="5" s="1"/>
  <c r="J5411" i="5" s="1"/>
  <c r="F5901" i="5"/>
  <c r="I5901" i="5" s="1"/>
  <c r="J5901" i="5" s="1"/>
  <c r="F6388" i="5"/>
  <c r="I6388" i="5" s="1"/>
  <c r="J6388" i="5" s="1"/>
  <c r="F6876" i="5"/>
  <c r="I6876" i="5" s="1"/>
  <c r="J6876" i="5" s="1"/>
  <c r="F7364" i="5"/>
  <c r="I7364" i="5" s="1"/>
  <c r="J7364" i="5" s="1"/>
  <c r="F7854" i="5"/>
  <c r="I7854" i="5" s="1"/>
  <c r="J7854" i="5" s="1"/>
  <c r="F8341" i="5"/>
  <c r="I8341" i="5" s="1"/>
  <c r="J8341" i="5" s="1"/>
  <c r="F46" i="5"/>
  <c r="I46" i="5" s="1"/>
  <c r="J46" i="5" s="1"/>
  <c r="F670" i="5"/>
  <c r="I670" i="5" s="1"/>
  <c r="J670" i="5" s="1"/>
  <c r="F1293" i="5"/>
  <c r="I1293" i="5" s="1"/>
  <c r="J1293" i="5" s="1"/>
  <c r="F1889" i="5"/>
  <c r="I1889" i="5" s="1"/>
  <c r="J1889" i="5" s="1"/>
  <c r="F2473" i="5"/>
  <c r="I2473" i="5" s="1"/>
  <c r="J2473" i="5" s="1"/>
  <c r="F3059" i="5"/>
  <c r="I3059" i="5" s="1"/>
  <c r="J3059" i="5" s="1"/>
  <c r="F3641" i="5"/>
  <c r="I3641" i="5" s="1"/>
  <c r="J3641" i="5" s="1"/>
  <c r="F4225" i="5"/>
  <c r="F4782" i="5"/>
  <c r="I4782" i="5" s="1"/>
  <c r="J4782" i="5" s="1"/>
  <c r="F5332" i="5"/>
  <c r="I5332" i="5" s="1"/>
  <c r="J5332" i="5" s="1"/>
  <c r="F5882" i="5"/>
  <c r="I5882" i="5" s="1"/>
  <c r="J5882" i="5" s="1"/>
  <c r="F6430" i="5"/>
  <c r="I6430" i="5" s="1"/>
  <c r="J6430" i="5" s="1"/>
  <c r="F6982" i="5"/>
  <c r="I6982" i="5" s="1"/>
  <c r="J6982" i="5" s="1"/>
  <c r="F7531" i="5"/>
  <c r="F8079" i="5"/>
  <c r="F8628" i="5"/>
  <c r="F435" i="5"/>
  <c r="I435" i="5" s="1"/>
  <c r="J435" i="5" s="1"/>
  <c r="F1059" i="5"/>
  <c r="I1059" i="5" s="1"/>
  <c r="J1059" i="5" s="1"/>
  <c r="F1673" i="5"/>
  <c r="I1673" i="5" s="1"/>
  <c r="J1673" i="5" s="1"/>
  <c r="F2255" i="5"/>
  <c r="I2255" i="5" s="1"/>
  <c r="J2255" i="5" s="1"/>
  <c r="F2840" i="5"/>
  <c r="I2840" i="5" s="1"/>
  <c r="J2840" i="5" s="1"/>
  <c r="F3424" i="5"/>
  <c r="I3424" i="5" s="1"/>
  <c r="J3424" i="5" s="1"/>
  <c r="F4007" i="5"/>
  <c r="I4007" i="5" s="1"/>
  <c r="J4007" i="5" s="1"/>
  <c r="F4577" i="5"/>
  <c r="F5126" i="5"/>
  <c r="I5126" i="5" s="1"/>
  <c r="J5126" i="5" s="1"/>
  <c r="F5676" i="5"/>
  <c r="I5676" i="5" s="1"/>
  <c r="J5676" i="5" s="1"/>
  <c r="F6227" i="5"/>
  <c r="I6227" i="5" s="1"/>
  <c r="J6227" i="5" s="1"/>
  <c r="F6775" i="5"/>
  <c r="F7325" i="5"/>
  <c r="F7876" i="5"/>
  <c r="I7876" i="5" s="1"/>
  <c r="J7876" i="5" s="1"/>
  <c r="F8425" i="5"/>
  <c r="I8425" i="5" s="1"/>
  <c r="J8425" i="5" s="1"/>
  <c r="F273" i="5"/>
  <c r="I273" i="5" s="1"/>
  <c r="J273" i="5" s="1"/>
  <c r="F974" i="5"/>
  <c r="F1665" i="5"/>
  <c r="I1665" i="5" s="1"/>
  <c r="J1665" i="5" s="1"/>
  <c r="F2322" i="5"/>
  <c r="I2322" i="5" s="1"/>
  <c r="J2322" i="5" s="1"/>
  <c r="F2979" i="5"/>
  <c r="I2979" i="5" s="1"/>
  <c r="J2979" i="5" s="1"/>
  <c r="F3635" i="5"/>
  <c r="I3635" i="5" s="1"/>
  <c r="J3635" i="5" s="1"/>
  <c r="F4290" i="5"/>
  <c r="F4914" i="5"/>
  <c r="I4914" i="5" s="1"/>
  <c r="J4914" i="5" s="1"/>
  <c r="F5531" i="5"/>
  <c r="I5531" i="5" s="1"/>
  <c r="J5531" i="5" s="1"/>
  <c r="F6150" i="5"/>
  <c r="I6150" i="5" s="1"/>
  <c r="J6150" i="5" s="1"/>
  <c r="F6770" i="5"/>
  <c r="I6770" i="5" s="1"/>
  <c r="J6770" i="5" s="1"/>
  <c r="F7387" i="5"/>
  <c r="I7387" i="5" s="1"/>
  <c r="J7387" i="5" s="1"/>
  <c r="F8004" i="5"/>
  <c r="F8624" i="5"/>
  <c r="I8624" i="5" s="1"/>
  <c r="J8624" i="5" s="1"/>
  <c r="F519" i="5"/>
  <c r="I519" i="5" s="1"/>
  <c r="J519" i="5" s="1"/>
  <c r="F1217" i="5"/>
  <c r="F1892" i="5"/>
  <c r="I1892" i="5" s="1"/>
  <c r="J1892" i="5" s="1"/>
  <c r="F2550" i="5"/>
  <c r="I2550" i="5" s="1"/>
  <c r="J2550" i="5" s="1"/>
  <c r="F3207" i="5"/>
  <c r="I3207" i="5" s="1"/>
  <c r="J3207" i="5" s="1"/>
  <c r="F3865" i="5"/>
  <c r="I3865" i="5" s="1"/>
  <c r="J3865" i="5" s="1"/>
  <c r="F4511" i="5"/>
  <c r="I4511" i="5" s="1"/>
  <c r="J4511" i="5" s="1"/>
  <c r="F5130" i="5"/>
  <c r="I5130" i="5" s="1"/>
  <c r="J5130" i="5" s="1"/>
  <c r="F5747" i="5"/>
  <c r="F6365" i="5"/>
  <c r="F6985" i="5"/>
  <c r="I6985" i="5" s="1"/>
  <c r="J6985" i="5" s="1"/>
  <c r="F7603" i="5"/>
  <c r="I7603" i="5" s="1"/>
  <c r="J7603" i="5" s="1"/>
  <c r="F8220" i="5"/>
  <c r="I8220" i="5" s="1"/>
  <c r="J8220" i="5" s="1"/>
  <c r="F54" i="5"/>
  <c r="I54" i="5" s="1"/>
  <c r="J54" i="5" s="1"/>
  <c r="F753" i="5"/>
  <c r="I753" i="5" s="1"/>
  <c r="J753" i="5" s="1"/>
  <c r="F1454" i="5"/>
  <c r="F2112" i="5"/>
  <c r="I2112" i="5" s="1"/>
  <c r="J2112" i="5" s="1"/>
  <c r="F2772" i="5"/>
  <c r="I2772" i="5" s="1"/>
  <c r="J2772" i="5" s="1"/>
  <c r="F3429" i="5"/>
  <c r="I3429" i="5" s="1"/>
  <c r="J3429" i="5" s="1"/>
  <c r="F4083" i="5"/>
  <c r="I4083" i="5" s="1"/>
  <c r="J4083" i="5" s="1"/>
  <c r="F4718" i="5"/>
  <c r="F427" i="5"/>
  <c r="I427" i="5" s="1"/>
  <c r="J427" i="5" s="1"/>
  <c r="F1271" i="5"/>
  <c r="F2072" i="5"/>
  <c r="F2859" i="5"/>
  <c r="I2859" i="5" s="1"/>
  <c r="J2859" i="5" s="1"/>
  <c r="F3650" i="5"/>
  <c r="I3650" i="5" s="1"/>
  <c r="J3650" i="5" s="1"/>
  <c r="F4432" i="5"/>
  <c r="F5166" i="5"/>
  <c r="I5166" i="5" s="1"/>
  <c r="J5166" i="5" s="1"/>
  <c r="F5861" i="5"/>
  <c r="I5861" i="5" s="1"/>
  <c r="J5861" i="5" s="1"/>
  <c r="F6555" i="5"/>
  <c r="I6555" i="5" s="1"/>
  <c r="J6555" i="5" s="1"/>
  <c r="F7252" i="5"/>
  <c r="F7949" i="5"/>
  <c r="I7949" i="5" s="1"/>
  <c r="J7949" i="5" s="1"/>
  <c r="F8643" i="5"/>
  <c r="F616" i="5"/>
  <c r="I616" i="5" s="1"/>
  <c r="J616" i="5" s="1"/>
  <c r="F1460" i="5"/>
  <c r="I1460" i="5" s="1"/>
  <c r="J1460" i="5" s="1"/>
  <c r="F2252" i="5"/>
  <c r="I2252" i="5" s="1"/>
  <c r="J2252" i="5" s="1"/>
  <c r="F3039" i="5"/>
  <c r="I3039" i="5" s="1"/>
  <c r="J3039" i="5" s="1"/>
  <c r="F3823" i="5"/>
  <c r="I3823" i="5" s="1"/>
  <c r="J3823" i="5" s="1"/>
  <c r="F4599" i="5"/>
  <c r="I4599" i="5" s="1"/>
  <c r="J4599" i="5" s="1"/>
  <c r="F5320" i="5"/>
  <c r="F6018" i="5"/>
  <c r="I6018" i="5" s="1"/>
  <c r="J6018" i="5" s="1"/>
  <c r="F6712" i="5"/>
  <c r="I6712" i="5" s="1"/>
  <c r="J6712" i="5" s="1"/>
  <c r="F7446" i="5"/>
  <c r="I7446" i="5" s="1"/>
  <c r="J7446" i="5" s="1"/>
  <c r="F8140" i="5"/>
  <c r="I8140" i="5" s="1"/>
  <c r="J8140" i="5" s="1"/>
  <c r="F64" i="5"/>
  <c r="I64" i="5" s="1"/>
  <c r="J64" i="5" s="1"/>
  <c r="F900" i="5"/>
  <c r="I900" i="5" s="1"/>
  <c r="J900" i="5" s="1"/>
  <c r="F1725" i="5"/>
  <c r="I1725" i="5" s="1"/>
  <c r="J1725" i="5" s="1"/>
  <c r="F2517" i="5"/>
  <c r="I2517" i="5" s="1"/>
  <c r="J2517" i="5" s="1"/>
  <c r="F3303" i="5"/>
  <c r="I3303" i="5" s="1"/>
  <c r="J3303" i="5" s="1"/>
  <c r="F4091" i="5"/>
  <c r="I4091" i="5" s="1"/>
  <c r="J4091" i="5" s="1"/>
  <c r="F4847" i="5"/>
  <c r="I4847" i="5" s="1"/>
  <c r="J4847" i="5" s="1"/>
  <c r="F5556" i="5"/>
  <c r="I5556" i="5" s="1"/>
  <c r="J5556" i="5" s="1"/>
  <c r="F6248" i="5"/>
  <c r="I6248" i="5" s="1"/>
  <c r="J6248" i="5" s="1"/>
  <c r="F6944" i="5"/>
  <c r="I6944" i="5" s="1"/>
  <c r="J6944" i="5" s="1"/>
  <c r="F7642" i="5"/>
  <c r="I7642" i="5" s="1"/>
  <c r="J7642" i="5" s="1"/>
  <c r="F8338" i="5"/>
  <c r="I8338" i="5" s="1"/>
  <c r="J8338" i="5" s="1"/>
  <c r="F297" i="5"/>
  <c r="I297" i="5" s="1"/>
  <c r="J297" i="5" s="1"/>
  <c r="F1137" i="5"/>
  <c r="I1137" i="5" s="1"/>
  <c r="J1137" i="5" s="1"/>
  <c r="F1947" i="5"/>
  <c r="I1947" i="5" s="1"/>
  <c r="J1947" i="5" s="1"/>
  <c r="F2740" i="5"/>
  <c r="I2740" i="5" s="1"/>
  <c r="J2740" i="5" s="1"/>
  <c r="F3525" i="5"/>
  <c r="I3525" i="5" s="1"/>
  <c r="J3525" i="5" s="1"/>
  <c r="F4312" i="5"/>
  <c r="I4312" i="5" s="1"/>
  <c r="J4312" i="5" s="1"/>
  <c r="F5055" i="5"/>
  <c r="F5752" i="5"/>
  <c r="F6447" i="5"/>
  <c r="I6447" i="5" s="1"/>
  <c r="J6447" i="5" s="1"/>
  <c r="F7139" i="5"/>
  <c r="I7139" i="5" s="1"/>
  <c r="J7139" i="5" s="1"/>
  <c r="F7836" i="5"/>
  <c r="I7836" i="5" s="1"/>
  <c r="J7836" i="5" s="1"/>
  <c r="F8533" i="5"/>
  <c r="I8533" i="5" s="1"/>
  <c r="J8533" i="5" s="1"/>
  <c r="F533" i="5"/>
  <c r="I533" i="5" s="1"/>
  <c r="J533" i="5" s="1"/>
  <c r="F1380" i="5"/>
  <c r="I1380" i="5" s="1"/>
  <c r="J1380" i="5" s="1"/>
  <c r="F2171" i="5"/>
  <c r="I2171" i="5" s="1"/>
  <c r="J2171" i="5" s="1"/>
  <c r="F2962" i="5"/>
  <c r="I2962" i="5" s="1"/>
  <c r="J2962" i="5" s="1"/>
  <c r="F3749" i="5"/>
  <c r="I3749" i="5" s="1"/>
  <c r="J3749" i="5" s="1"/>
  <c r="F4527" i="5"/>
  <c r="I4527" i="5" s="1"/>
  <c r="J4527" i="5" s="1"/>
  <c r="F5253" i="5"/>
  <c r="I5253" i="5" s="1"/>
  <c r="J5253" i="5" s="1"/>
  <c r="F5949" i="5"/>
  <c r="I5949" i="5" s="1"/>
  <c r="J5949" i="5" s="1"/>
  <c r="F6644" i="5"/>
  <c r="I6644" i="5" s="1"/>
  <c r="J6644" i="5" s="1"/>
  <c r="F7340" i="5"/>
  <c r="I7340" i="5" s="1"/>
  <c r="J7340" i="5" s="1"/>
  <c r="F8033" i="5"/>
  <c r="F8731" i="5"/>
  <c r="I8731" i="5" s="1"/>
  <c r="J8731" i="5" s="1"/>
  <c r="F771" i="5"/>
  <c r="I771" i="5" s="1"/>
  <c r="J771" i="5" s="1"/>
  <c r="F1609" i="5"/>
  <c r="F2393" i="5"/>
  <c r="I2393" i="5" s="1"/>
  <c r="J2393" i="5" s="1"/>
  <c r="F3182" i="5"/>
  <c r="I3182" i="5" s="1"/>
  <c r="J3182" i="5" s="1"/>
  <c r="F3970" i="5"/>
  <c r="I3970" i="5" s="1"/>
  <c r="J3970" i="5" s="1"/>
  <c r="F4736" i="5"/>
  <c r="I4736" i="5" s="1"/>
  <c r="J4736" i="5" s="1"/>
  <c r="F5447" i="5"/>
  <c r="I5447" i="5" s="1"/>
  <c r="J5447" i="5" s="1"/>
  <c r="F6142" i="5"/>
  <c r="I6142" i="5" s="1"/>
  <c r="J6142" i="5" s="1"/>
  <c r="F6839" i="5"/>
  <c r="I6839" i="5" s="1"/>
  <c r="J6839" i="5" s="1"/>
  <c r="F7536" i="5"/>
  <c r="I7536" i="5" s="1"/>
  <c r="J7536" i="5" s="1"/>
  <c r="F8229" i="5"/>
  <c r="I8229" i="5" s="1"/>
  <c r="J8229" i="5" s="1"/>
  <c r="F8618" i="5"/>
  <c r="I8618" i="5" s="1"/>
  <c r="J8618" i="5" s="1"/>
  <c r="F7576" i="5"/>
  <c r="I7576" i="5" s="1"/>
  <c r="J7576" i="5" s="1"/>
  <c r="F6533" i="5"/>
  <c r="I6533" i="5" s="1"/>
  <c r="J6533" i="5" s="1"/>
  <c r="F5488" i="5"/>
  <c r="F4406" i="5"/>
  <c r="I4406" i="5" s="1"/>
  <c r="J4406" i="5" s="1"/>
  <c r="F3227" i="5"/>
  <c r="I3227" i="5" s="1"/>
  <c r="J3227" i="5" s="1"/>
  <c r="F2048" i="5"/>
  <c r="I2048" i="5" s="1"/>
  <c r="J2048" i="5" s="1"/>
  <c r="F823" i="5"/>
  <c r="I823" i="5" s="1"/>
  <c r="J823" i="5" s="1"/>
  <c r="F5533" i="5"/>
  <c r="I5533" i="5" s="1"/>
  <c r="J5533" i="5" s="1"/>
  <c r="F4457" i="5"/>
  <c r="F3277" i="5"/>
  <c r="I3277" i="5" s="1"/>
  <c r="J3277" i="5" s="1"/>
  <c r="F2098" i="5"/>
  <c r="I2098" i="5" s="1"/>
  <c r="J2098" i="5" s="1"/>
  <c r="F875" i="5"/>
  <c r="F8474" i="5"/>
  <c r="I8474" i="5" s="1"/>
  <c r="J8474" i="5" s="1"/>
  <c r="F7430" i="5"/>
  <c r="I7430" i="5" s="1"/>
  <c r="J7430" i="5" s="1"/>
  <c r="F6387" i="5"/>
  <c r="I6387" i="5" s="1"/>
  <c r="J6387" i="5" s="1"/>
  <c r="F5346" i="5"/>
  <c r="I5346" i="5" s="1"/>
  <c r="J5346" i="5" s="1"/>
  <c r="F4247" i="5"/>
  <c r="I4247" i="5" s="1"/>
  <c r="J4247" i="5" s="1"/>
  <c r="F3067" i="5"/>
  <c r="I3067" i="5" s="1"/>
  <c r="J3067" i="5" s="1"/>
  <c r="F1879" i="5"/>
  <c r="I1879" i="5" s="1"/>
  <c r="J1879" i="5" s="1"/>
  <c r="F647" i="5"/>
  <c r="I647" i="5" s="1"/>
  <c r="J647" i="5" s="1"/>
  <c r="F501" i="5"/>
  <c r="F4153" i="5"/>
  <c r="I4153" i="5" s="1"/>
  <c r="J4153" i="5" s="1"/>
  <c r="F8224" i="5"/>
  <c r="F6235" i="5"/>
  <c r="F8317" i="5"/>
  <c r="I8317" i="5" s="1"/>
  <c r="J8317" i="5" s="1"/>
  <c r="F6609" i="5"/>
  <c r="I6609" i="5" s="1"/>
  <c r="J6609" i="5" s="1"/>
  <c r="F4896" i="5"/>
  <c r="I4896" i="5" s="1"/>
  <c r="J4896" i="5" s="1"/>
  <c r="F2889" i="5"/>
  <c r="I2889" i="5" s="1"/>
  <c r="J2889" i="5" s="1"/>
  <c r="F731" i="5"/>
  <c r="I731" i="5" s="1"/>
  <c r="J731" i="5" s="1"/>
  <c r="F8286" i="5"/>
  <c r="I8286" i="5" s="1"/>
  <c r="J8286" i="5" s="1"/>
  <c r="F6589" i="5"/>
  <c r="I6589" i="5" s="1"/>
  <c r="J6589" i="5" s="1"/>
  <c r="F4866" i="5"/>
  <c r="F2854" i="5"/>
  <c r="I2854" i="5" s="1"/>
  <c r="J2854" i="5" s="1"/>
  <c r="F696" i="5"/>
  <c r="I696" i="5" s="1"/>
  <c r="J696" i="5" s="1"/>
  <c r="F2142" i="5"/>
  <c r="I2142" i="5" s="1"/>
  <c r="J2142" i="5" s="1"/>
  <c r="F3327" i="5"/>
  <c r="I3327" i="5" s="1"/>
  <c r="J3327" i="5" s="1"/>
  <c r="F4499" i="5"/>
  <c r="I4499" i="5" s="1"/>
  <c r="J4499" i="5" s="1"/>
  <c r="F5572" i="5"/>
  <c r="I5572" i="5" s="1"/>
  <c r="J5572" i="5" s="1"/>
  <c r="F6618" i="5"/>
  <c r="I6618" i="5" s="1"/>
  <c r="J6618" i="5" s="1"/>
  <c r="F7660" i="5"/>
  <c r="I7660" i="5" s="1"/>
  <c r="J7660" i="5" s="1"/>
  <c r="F8705" i="5"/>
  <c r="F509" i="5"/>
  <c r="F1753" i="5"/>
  <c r="I1753" i="5" s="1"/>
  <c r="J1753" i="5" s="1"/>
  <c r="F2935" i="5"/>
  <c r="F4117" i="5"/>
  <c r="F5230" i="5"/>
  <c r="I5230" i="5" s="1"/>
  <c r="J5230" i="5" s="1"/>
  <c r="F6273" i="5"/>
  <c r="I6273" i="5" s="1"/>
  <c r="J6273" i="5" s="1"/>
  <c r="F7380" i="5"/>
  <c r="F94" i="5"/>
  <c r="F1352" i="5"/>
  <c r="I1352" i="5" s="1"/>
  <c r="J1352" i="5" s="1"/>
  <c r="F2544" i="5"/>
  <c r="I2544" i="5" s="1"/>
  <c r="J2544" i="5" s="1"/>
  <c r="F3727" i="5"/>
  <c r="F4876" i="5"/>
  <c r="I4876" i="5" s="1"/>
  <c r="J4876" i="5" s="1"/>
  <c r="F5929" i="5"/>
  <c r="I5929" i="5" s="1"/>
  <c r="J5929" i="5" s="1"/>
  <c r="F6969" i="5"/>
  <c r="I6969" i="5" s="1"/>
  <c r="J6969" i="5" s="1"/>
  <c r="F8015" i="5"/>
  <c r="F6168" i="5"/>
  <c r="F7209" i="5"/>
  <c r="I7209" i="5" s="1"/>
  <c r="J7209" i="5" s="1"/>
  <c r="F8249" i="5"/>
  <c r="I8249" i="5" s="1"/>
  <c r="J8249" i="5" s="1"/>
  <c r="F407" i="5"/>
  <c r="F1653" i="5"/>
  <c r="I1653" i="5" s="1"/>
  <c r="J1653" i="5" s="1"/>
  <c r="F2836" i="5"/>
  <c r="F4019" i="5"/>
  <c r="I4019" i="5" s="1"/>
  <c r="J4019" i="5" s="1"/>
  <c r="F5143" i="5"/>
  <c r="F6186" i="5"/>
  <c r="F7231" i="5"/>
  <c r="I7231" i="5" s="1"/>
  <c r="J7231" i="5" s="1"/>
  <c r="F8326" i="5"/>
  <c r="I8326" i="5" s="1"/>
  <c r="J8326" i="5" s="1"/>
  <c r="F1436" i="5"/>
  <c r="I1436" i="5" s="1"/>
  <c r="J1436" i="5" s="1"/>
  <c r="F3370" i="5"/>
  <c r="F550" i="5"/>
  <c r="I550" i="5" s="1"/>
  <c r="J550" i="5" s="1"/>
  <c r="F7240" i="5"/>
  <c r="I7240" i="5" s="1"/>
  <c r="J7240" i="5" s="1"/>
  <c r="F5538" i="5"/>
  <c r="I5538" i="5" s="1"/>
  <c r="J5538" i="5" s="1"/>
  <c r="F3639" i="5"/>
  <c r="I3639" i="5" s="1"/>
  <c r="J3639" i="5" s="1"/>
  <c r="F1588" i="5"/>
  <c r="I1588" i="5" s="1"/>
  <c r="J1588" i="5" s="1"/>
  <c r="F8562" i="5"/>
  <c r="I8562" i="5" s="1"/>
  <c r="J8562" i="5" s="1"/>
  <c r="F6857" i="5"/>
  <c r="I6857" i="5" s="1"/>
  <c r="J6857" i="5" s="1"/>
  <c r="F5151" i="5"/>
  <c r="I5151" i="5" s="1"/>
  <c r="J5151" i="5" s="1"/>
  <c r="F3185" i="5"/>
  <c r="I3185" i="5" s="1"/>
  <c r="J3185" i="5" s="1"/>
  <c r="F1063" i="5"/>
  <c r="I1063" i="5" s="1"/>
  <c r="J1063" i="5" s="1"/>
  <c r="F8465" i="5"/>
  <c r="F6765" i="5"/>
  <c r="I6765" i="5" s="1"/>
  <c r="J6765" i="5" s="1"/>
  <c r="F5041" i="5"/>
  <c r="I5041" i="5" s="1"/>
  <c r="J5041" i="5" s="1"/>
  <c r="F3060" i="5"/>
  <c r="I3060" i="5" s="1"/>
  <c r="J3060" i="5" s="1"/>
  <c r="F933" i="5"/>
  <c r="I933" i="5" s="1"/>
  <c r="J933" i="5" s="1"/>
  <c r="F7595" i="5"/>
  <c r="F5897" i="5"/>
  <c r="I5897" i="5" s="1"/>
  <c r="J5897" i="5" s="1"/>
  <c r="F4079" i="5"/>
  <c r="I4079" i="5" s="1"/>
  <c r="J4079" i="5" s="1"/>
  <c r="F2035" i="5"/>
  <c r="F224" i="5"/>
  <c r="I224" i="5" s="1"/>
  <c r="J224" i="5" s="1"/>
  <c r="F548" i="5"/>
  <c r="I548" i="5" s="1"/>
  <c r="J548" i="5" s="1"/>
  <c r="F872" i="5"/>
  <c r="I872" i="5" s="1"/>
  <c r="J872" i="5" s="1"/>
  <c r="F1196" i="5"/>
  <c r="I1196" i="5" s="1"/>
  <c r="J1196" i="5" s="1"/>
  <c r="F1520" i="5"/>
  <c r="F1844" i="5"/>
  <c r="I1844" i="5" s="1"/>
  <c r="J1844" i="5" s="1"/>
  <c r="F2168" i="5"/>
  <c r="I2168" i="5" s="1"/>
  <c r="J2168" i="5" s="1"/>
  <c r="F2492" i="5"/>
  <c r="I2492" i="5" s="1"/>
  <c r="J2492" i="5" s="1"/>
  <c r="F2816" i="5"/>
  <c r="I2816" i="5" s="1"/>
  <c r="J2816" i="5" s="1"/>
  <c r="F3140" i="5"/>
  <c r="I3140" i="5" s="1"/>
  <c r="J3140" i="5" s="1"/>
  <c r="F3464" i="5"/>
  <c r="I3464" i="5" s="1"/>
  <c r="J3464" i="5" s="1"/>
  <c r="F3788" i="5"/>
  <c r="I3788" i="5" s="1"/>
  <c r="J3788" i="5" s="1"/>
  <c r="F4112" i="5"/>
  <c r="I4112" i="5" s="1"/>
  <c r="J4112" i="5" s="1"/>
  <c r="F4436" i="5"/>
  <c r="I4436" i="5" s="1"/>
  <c r="J4436" i="5" s="1"/>
  <c r="F4760" i="5"/>
  <c r="I4760" i="5" s="1"/>
  <c r="J4760" i="5" s="1"/>
  <c r="F5084" i="5"/>
  <c r="I5084" i="5" s="1"/>
  <c r="J5084" i="5" s="1"/>
  <c r="F5408" i="5"/>
  <c r="I5408" i="5" s="1"/>
  <c r="J5408" i="5" s="1"/>
  <c r="F5732" i="5"/>
  <c r="I5732" i="5" s="1"/>
  <c r="J5732" i="5" s="1"/>
  <c r="F6056" i="5"/>
  <c r="I6056" i="5" s="1"/>
  <c r="J6056" i="5" s="1"/>
  <c r="F6380" i="5"/>
  <c r="F6704" i="5"/>
  <c r="I6704" i="5" s="1"/>
  <c r="J6704" i="5" s="1"/>
  <c r="F7028" i="5"/>
  <c r="I7028" i="5" s="1"/>
  <c r="J7028" i="5" s="1"/>
  <c r="F7352" i="5"/>
  <c r="I7352" i="5" s="1"/>
  <c r="J7352" i="5" s="1"/>
  <c r="F7676" i="5"/>
  <c r="I7676" i="5" s="1"/>
  <c r="J7676" i="5" s="1"/>
  <c r="F8000" i="5"/>
  <c r="I8000" i="5" s="1"/>
  <c r="J8000" i="5" s="1"/>
  <c r="F8324" i="5"/>
  <c r="I8324" i="5" s="1"/>
  <c r="J8324" i="5" s="1"/>
  <c r="F8648" i="5"/>
  <c r="I8648" i="5" s="1"/>
  <c r="J8648" i="5" s="1"/>
  <c r="F196" i="5"/>
  <c r="I196" i="5" s="1"/>
  <c r="J196" i="5" s="1"/>
  <c r="F520" i="5"/>
  <c r="I520" i="5" s="1"/>
  <c r="J520" i="5" s="1"/>
  <c r="F844" i="5"/>
  <c r="I844" i="5" s="1"/>
  <c r="J844" i="5" s="1"/>
  <c r="F1168" i="5"/>
  <c r="I1168" i="5" s="1"/>
  <c r="J1168" i="5" s="1"/>
  <c r="F1492" i="5"/>
  <c r="I1492" i="5" s="1"/>
  <c r="J1492" i="5" s="1"/>
  <c r="F1816" i="5"/>
  <c r="I1816" i="5" s="1"/>
  <c r="J1816" i="5" s="1"/>
  <c r="F2140" i="5"/>
  <c r="I2140" i="5" s="1"/>
  <c r="J2140" i="5" s="1"/>
  <c r="F2464" i="5"/>
  <c r="I2464" i="5" s="1"/>
  <c r="J2464" i="5" s="1"/>
  <c r="F2788" i="5"/>
  <c r="I2788" i="5" s="1"/>
  <c r="J2788" i="5" s="1"/>
  <c r="F3112" i="5"/>
  <c r="I3112" i="5" s="1"/>
  <c r="J3112" i="5" s="1"/>
  <c r="F3436" i="5"/>
  <c r="I3436" i="5" s="1"/>
  <c r="J3436" i="5" s="1"/>
  <c r="F3760" i="5"/>
  <c r="I3760" i="5" s="1"/>
  <c r="J3760" i="5" s="1"/>
  <c r="F4084" i="5"/>
  <c r="I4084" i="5" s="1"/>
  <c r="J4084" i="5" s="1"/>
  <c r="F51" i="5"/>
  <c r="I51" i="5" s="1"/>
  <c r="J51" i="5" s="1"/>
  <c r="F416" i="5"/>
  <c r="I416" i="5" s="1"/>
  <c r="J416" i="5" s="1"/>
  <c r="F780" i="5"/>
  <c r="F1145" i="5"/>
  <c r="I1145" i="5" s="1"/>
  <c r="J1145" i="5" s="1"/>
  <c r="F1509" i="5"/>
  <c r="I1509" i="5" s="1"/>
  <c r="J1509" i="5" s="1"/>
  <c r="F1874" i="5"/>
  <c r="F2238" i="5"/>
  <c r="I2238" i="5" s="1"/>
  <c r="J2238" i="5" s="1"/>
  <c r="F2603" i="5"/>
  <c r="I2603" i="5" s="1"/>
  <c r="J2603" i="5" s="1"/>
  <c r="F2967" i="5"/>
  <c r="I2967" i="5" s="1"/>
  <c r="J2967" i="5" s="1"/>
  <c r="F3332" i="5"/>
  <c r="I3332" i="5" s="1"/>
  <c r="J3332" i="5" s="1"/>
  <c r="F3696" i="5"/>
  <c r="F4061" i="5"/>
  <c r="I4061" i="5" s="1"/>
  <c r="J4061" i="5" s="1"/>
  <c r="F4422" i="5"/>
  <c r="I4422" i="5" s="1"/>
  <c r="J4422" i="5" s="1"/>
  <c r="F4765" i="5"/>
  <c r="I4765" i="5" s="1"/>
  <c r="J4765" i="5" s="1"/>
  <c r="F5108" i="5"/>
  <c r="I5108" i="5" s="1"/>
  <c r="J5108" i="5" s="1"/>
  <c r="F5451" i="5"/>
  <c r="I5451" i="5" s="1"/>
  <c r="J5451" i="5" s="1"/>
  <c r="F5794" i="5"/>
  <c r="F6137" i="5"/>
  <c r="I6137" i="5" s="1"/>
  <c r="J6137" i="5" s="1"/>
  <c r="F6480" i="5"/>
  <c r="F6823" i="5"/>
  <c r="I6823" i="5" s="1"/>
  <c r="J6823" i="5" s="1"/>
  <c r="F7166" i="5"/>
  <c r="I7166" i="5" s="1"/>
  <c r="J7166" i="5" s="1"/>
  <c r="F7509" i="5"/>
  <c r="F7852" i="5"/>
  <c r="I7852" i="5" s="1"/>
  <c r="J7852" i="5" s="1"/>
  <c r="F8195" i="5"/>
  <c r="I8195" i="5" s="1"/>
  <c r="J8195" i="5" s="1"/>
  <c r="F8538" i="5"/>
  <c r="I8538" i="5" s="1"/>
  <c r="J8538" i="5" s="1"/>
  <c r="F101" i="5"/>
  <c r="I101" i="5" s="1"/>
  <c r="J101" i="5" s="1"/>
  <c r="F465" i="5"/>
  <c r="I465" i="5" s="1"/>
  <c r="J465" i="5" s="1"/>
  <c r="F830" i="5"/>
  <c r="I830" i="5" s="1"/>
  <c r="J830" i="5" s="1"/>
  <c r="F1194" i="5"/>
  <c r="I1194" i="5" s="1"/>
  <c r="J1194" i="5" s="1"/>
  <c r="F1559" i="5"/>
  <c r="I1559" i="5" s="1"/>
  <c r="J1559" i="5" s="1"/>
  <c r="F1923" i="5"/>
  <c r="I1923" i="5" s="1"/>
  <c r="J1923" i="5" s="1"/>
  <c r="F2288" i="5"/>
  <c r="I2288" i="5" s="1"/>
  <c r="J2288" i="5" s="1"/>
  <c r="F2652" i="5"/>
  <c r="I2652" i="5" s="1"/>
  <c r="J2652" i="5" s="1"/>
  <c r="F3017" i="5"/>
  <c r="I3017" i="5" s="1"/>
  <c r="J3017" i="5" s="1"/>
  <c r="F3381" i="5"/>
  <c r="I3381" i="5" s="1"/>
  <c r="J3381" i="5" s="1"/>
  <c r="F3746" i="5"/>
  <c r="I3746" i="5" s="1"/>
  <c r="J3746" i="5" s="1"/>
  <c r="F4110" i="5"/>
  <c r="F4468" i="5"/>
  <c r="I4468" i="5" s="1"/>
  <c r="J4468" i="5" s="1"/>
  <c r="F4811" i="5"/>
  <c r="I4811" i="5" s="1"/>
  <c r="J4811" i="5" s="1"/>
  <c r="F5154" i="5"/>
  <c r="I5154" i="5" s="1"/>
  <c r="J5154" i="5" s="1"/>
  <c r="F5497" i="5"/>
  <c r="F5841" i="5"/>
  <c r="I5841" i="5" s="1"/>
  <c r="J5841" i="5" s="1"/>
  <c r="F6184" i="5"/>
  <c r="F6527" i="5"/>
  <c r="F6870" i="5"/>
  <c r="I6870" i="5" s="1"/>
  <c r="J6870" i="5" s="1"/>
  <c r="F7213" i="5"/>
  <c r="F7556" i="5"/>
  <c r="I7556" i="5" s="1"/>
  <c r="J7556" i="5" s="1"/>
  <c r="F7899" i="5"/>
  <c r="I7899" i="5" s="1"/>
  <c r="J7899" i="5" s="1"/>
  <c r="F8242" i="5"/>
  <c r="I8242" i="5" s="1"/>
  <c r="J8242" i="5" s="1"/>
  <c r="F8585" i="5"/>
  <c r="I8585" i="5" s="1"/>
  <c r="J8585" i="5" s="1"/>
  <c r="F164" i="5"/>
  <c r="I164" i="5" s="1"/>
  <c r="J164" i="5" s="1"/>
  <c r="F573" i="5"/>
  <c r="I573" i="5" s="1"/>
  <c r="J573" i="5" s="1"/>
  <c r="F984" i="5"/>
  <c r="I984" i="5" s="1"/>
  <c r="J984" i="5" s="1"/>
  <c r="F1393" i="5"/>
  <c r="I1393" i="5" s="1"/>
  <c r="J1393" i="5" s="1"/>
  <c r="F1804" i="5"/>
  <c r="I1804" i="5" s="1"/>
  <c r="J1804" i="5" s="1"/>
  <c r="F2214" i="5"/>
  <c r="I2214" i="5" s="1"/>
  <c r="J2214" i="5" s="1"/>
  <c r="F2624" i="5"/>
  <c r="I2624" i="5" s="1"/>
  <c r="J2624" i="5" s="1"/>
  <c r="F3034" i="5"/>
  <c r="I3034" i="5" s="1"/>
  <c r="J3034" i="5" s="1"/>
  <c r="F3444" i="5"/>
  <c r="I3444" i="5" s="1"/>
  <c r="J3444" i="5" s="1"/>
  <c r="F3854" i="5"/>
  <c r="I3854" i="5" s="1"/>
  <c r="J3854" i="5" s="1"/>
  <c r="F4265" i="5"/>
  <c r="I4265" i="5" s="1"/>
  <c r="J4265" i="5" s="1"/>
  <c r="F4656" i="5"/>
  <c r="I4656" i="5" s="1"/>
  <c r="J4656" i="5" s="1"/>
  <c r="F5042" i="5"/>
  <c r="I5042" i="5" s="1"/>
  <c r="J5042" i="5" s="1"/>
  <c r="F5428" i="5"/>
  <c r="I5428" i="5" s="1"/>
  <c r="J5428" i="5" s="1"/>
  <c r="F5814" i="5"/>
  <c r="I5814" i="5" s="1"/>
  <c r="J5814" i="5" s="1"/>
  <c r="F6199" i="5"/>
  <c r="I6199" i="5" s="1"/>
  <c r="J6199" i="5" s="1"/>
  <c r="F6586" i="5"/>
  <c r="I6586" i="5" s="1"/>
  <c r="J6586" i="5" s="1"/>
  <c r="F6971" i="5"/>
  <c r="I6971" i="5" s="1"/>
  <c r="J6971" i="5" s="1"/>
  <c r="F7358" i="5"/>
  <c r="I7358" i="5" s="1"/>
  <c r="J7358" i="5" s="1"/>
  <c r="F7743" i="5"/>
  <c r="I7743" i="5" s="1"/>
  <c r="J7743" i="5" s="1"/>
  <c r="F8130" i="5"/>
  <c r="I8130" i="5" s="1"/>
  <c r="J8130" i="5" s="1"/>
  <c r="F8515" i="5"/>
  <c r="I8515" i="5" s="1"/>
  <c r="J8515" i="5" s="1"/>
  <c r="F125" i="5"/>
  <c r="I125" i="5" s="1"/>
  <c r="J125" i="5" s="1"/>
  <c r="F534" i="5"/>
  <c r="I534" i="5" s="1"/>
  <c r="J534" i="5" s="1"/>
  <c r="F945" i="5"/>
  <c r="I945" i="5" s="1"/>
  <c r="J945" i="5" s="1"/>
  <c r="F1354" i="5"/>
  <c r="I1354" i="5" s="1"/>
  <c r="J1354" i="5" s="1"/>
  <c r="F265" i="5"/>
  <c r="I265" i="5" s="1"/>
  <c r="J265" i="5" s="1"/>
  <c r="F675" i="5"/>
  <c r="I675" i="5" s="1"/>
  <c r="J675" i="5" s="1"/>
  <c r="F1085" i="5"/>
  <c r="I1085" i="5" s="1"/>
  <c r="J1085" i="5" s="1"/>
  <c r="F1495" i="5"/>
  <c r="I1495" i="5" s="1"/>
  <c r="J1495" i="5" s="1"/>
  <c r="F1905" i="5"/>
  <c r="I1905" i="5" s="1"/>
  <c r="J1905" i="5" s="1"/>
  <c r="F2315" i="5"/>
  <c r="I2315" i="5" s="1"/>
  <c r="J2315" i="5" s="1"/>
  <c r="F2725" i="5"/>
  <c r="F3135" i="5"/>
  <c r="I3135" i="5" s="1"/>
  <c r="J3135" i="5" s="1"/>
  <c r="F3546" i="5"/>
  <c r="I3546" i="5" s="1"/>
  <c r="J3546" i="5" s="1"/>
  <c r="F3955" i="5"/>
  <c r="I3955" i="5" s="1"/>
  <c r="J3955" i="5" s="1"/>
  <c r="F4366" i="5"/>
  <c r="F4751" i="5"/>
  <c r="F5137" i="5"/>
  <c r="I5137" i="5" s="1"/>
  <c r="J5137" i="5" s="1"/>
  <c r="F5523" i="5"/>
  <c r="F5909" i="5"/>
  <c r="I5909" i="5" s="1"/>
  <c r="J5909" i="5" s="1"/>
  <c r="F6295" i="5"/>
  <c r="I6295" i="5" s="1"/>
  <c r="J6295" i="5" s="1"/>
  <c r="F6681" i="5"/>
  <c r="I6681" i="5" s="1"/>
  <c r="J6681" i="5" s="1"/>
  <c r="F7067" i="5"/>
  <c r="I7067" i="5" s="1"/>
  <c r="J7067" i="5" s="1"/>
  <c r="F7453" i="5"/>
  <c r="I7453" i="5" s="1"/>
  <c r="J7453" i="5" s="1"/>
  <c r="F7839" i="5"/>
  <c r="I7839" i="5" s="1"/>
  <c r="J7839" i="5" s="1"/>
  <c r="F8225" i="5"/>
  <c r="I8225" i="5" s="1"/>
  <c r="J8225" i="5" s="1"/>
  <c r="F8610" i="5"/>
  <c r="F269" i="5"/>
  <c r="I269" i="5" s="1"/>
  <c r="J269" i="5" s="1"/>
  <c r="F759" i="5"/>
  <c r="I759" i="5" s="1"/>
  <c r="J759" i="5" s="1"/>
  <c r="F1252" i="5"/>
  <c r="I1252" i="5" s="1"/>
  <c r="J1252" i="5" s="1"/>
  <c r="F1729" i="5"/>
  <c r="I1729" i="5" s="1"/>
  <c r="J1729" i="5" s="1"/>
  <c r="F2190" i="5"/>
  <c r="I2190" i="5" s="1"/>
  <c r="J2190" i="5" s="1"/>
  <c r="F2651" i="5"/>
  <c r="I2651" i="5" s="1"/>
  <c r="J2651" i="5" s="1"/>
  <c r="F3114" i="5"/>
  <c r="F3574" i="5"/>
  <c r="I3574" i="5" s="1"/>
  <c r="J3574" i="5" s="1"/>
  <c r="F4035" i="5"/>
  <c r="I4035" i="5" s="1"/>
  <c r="J4035" i="5" s="1"/>
  <c r="F4489" i="5"/>
  <c r="I4489" i="5" s="1"/>
  <c r="J4489" i="5" s="1"/>
  <c r="F4924" i="5"/>
  <c r="I4924" i="5" s="1"/>
  <c r="J4924" i="5" s="1"/>
  <c r="F5358" i="5"/>
  <c r="I5358" i="5" s="1"/>
  <c r="J5358" i="5" s="1"/>
  <c r="F5791" i="5"/>
  <c r="I5791" i="5" s="1"/>
  <c r="J5791" i="5" s="1"/>
  <c r="F6226" i="5"/>
  <c r="I6226" i="5" s="1"/>
  <c r="J6226" i="5" s="1"/>
  <c r="F6661" i="5"/>
  <c r="I6661" i="5" s="1"/>
  <c r="J6661" i="5" s="1"/>
  <c r="F7094" i="5"/>
  <c r="I7094" i="5" s="1"/>
  <c r="J7094" i="5" s="1"/>
  <c r="F7527" i="5"/>
  <c r="I7527" i="5" s="1"/>
  <c r="J7527" i="5" s="1"/>
  <c r="F7962" i="5"/>
  <c r="I7962" i="5" s="1"/>
  <c r="J7962" i="5" s="1"/>
  <c r="F8398" i="5"/>
  <c r="I8398" i="5" s="1"/>
  <c r="J8398" i="5" s="1"/>
  <c r="F57" i="5"/>
  <c r="F549" i="5"/>
  <c r="I549" i="5" s="1"/>
  <c r="J549" i="5" s="1"/>
  <c r="F1041" i="5"/>
  <c r="F1532" i="5"/>
  <c r="I1532" i="5" s="1"/>
  <c r="J1532" i="5" s="1"/>
  <c r="F1992" i="5"/>
  <c r="I1992" i="5" s="1"/>
  <c r="J1992" i="5" s="1"/>
  <c r="F2454" i="5"/>
  <c r="I2454" i="5" s="1"/>
  <c r="J2454" i="5" s="1"/>
  <c r="F2915" i="5"/>
  <c r="I2915" i="5" s="1"/>
  <c r="J2915" i="5" s="1"/>
  <c r="F3377" i="5"/>
  <c r="I3377" i="5" s="1"/>
  <c r="J3377" i="5" s="1"/>
  <c r="F3837" i="5"/>
  <c r="I3837" i="5" s="1"/>
  <c r="J3837" i="5" s="1"/>
  <c r="F4299" i="5"/>
  <c r="F4737" i="5"/>
  <c r="F5171" i="5"/>
  <c r="I5171" i="5" s="1"/>
  <c r="J5171" i="5" s="1"/>
  <c r="F5605" i="5"/>
  <c r="I5605" i="5" s="1"/>
  <c r="J5605" i="5" s="1"/>
  <c r="F6040" i="5"/>
  <c r="I6040" i="5" s="1"/>
  <c r="J6040" i="5" s="1"/>
  <c r="F6474" i="5"/>
  <c r="I6474" i="5" s="1"/>
  <c r="J6474" i="5" s="1"/>
  <c r="F6909" i="5"/>
  <c r="I6909" i="5" s="1"/>
  <c r="J6909" i="5" s="1"/>
  <c r="F7342" i="5"/>
  <c r="I7342" i="5" s="1"/>
  <c r="J7342" i="5" s="1"/>
  <c r="F7777" i="5"/>
  <c r="F8210" i="5"/>
  <c r="F8645" i="5"/>
  <c r="I8645" i="5" s="1"/>
  <c r="J8645" i="5" s="1"/>
  <c r="F382" i="5"/>
  <c r="I382" i="5" s="1"/>
  <c r="J382" i="5" s="1"/>
  <c r="F936" i="5"/>
  <c r="I936" i="5" s="1"/>
  <c r="J936" i="5" s="1"/>
  <c r="F1488" i="5"/>
  <c r="I1488" i="5" s="1"/>
  <c r="J1488" i="5" s="1"/>
  <c r="F2008" i="5"/>
  <c r="I2008" i="5" s="1"/>
  <c r="J2008" i="5" s="1"/>
  <c r="F2527" i="5"/>
  <c r="I2527" i="5" s="1"/>
  <c r="J2527" i="5" s="1"/>
  <c r="F3047" i="5"/>
  <c r="F3566" i="5"/>
  <c r="I3566" i="5" s="1"/>
  <c r="J3566" i="5" s="1"/>
  <c r="F4085" i="5"/>
  <c r="I4085" i="5" s="1"/>
  <c r="J4085" i="5" s="1"/>
  <c r="F4589" i="5"/>
  <c r="F5079" i="5"/>
  <c r="I5079" i="5" s="1"/>
  <c r="J5079" i="5" s="1"/>
  <c r="F5567" i="5"/>
  <c r="I5567" i="5" s="1"/>
  <c r="J5567" i="5" s="1"/>
  <c r="F6054" i="5"/>
  <c r="I6054" i="5" s="1"/>
  <c r="J6054" i="5" s="1"/>
  <c r="F6544" i="5"/>
  <c r="I6544" i="5" s="1"/>
  <c r="J6544" i="5" s="1"/>
  <c r="F7032" i="5"/>
  <c r="F7521" i="5"/>
  <c r="I7521" i="5" s="1"/>
  <c r="J7521" i="5" s="1"/>
  <c r="F8008" i="5"/>
  <c r="F8497" i="5"/>
  <c r="I8497" i="5" s="1"/>
  <c r="J8497" i="5" s="1"/>
  <c r="F236" i="5"/>
  <c r="I236" i="5" s="1"/>
  <c r="J236" i="5" s="1"/>
  <c r="F792" i="5"/>
  <c r="I792" i="5" s="1"/>
  <c r="J792" i="5" s="1"/>
  <c r="F1344" i="5"/>
  <c r="I1344" i="5" s="1"/>
  <c r="J1344" i="5" s="1"/>
  <c r="F1873" i="5"/>
  <c r="I1873" i="5" s="1"/>
  <c r="J1873" i="5" s="1"/>
  <c r="F2391" i="5"/>
  <c r="F2911" i="5"/>
  <c r="I2911" i="5" s="1"/>
  <c r="J2911" i="5" s="1"/>
  <c r="F3430" i="5"/>
  <c r="I3430" i="5" s="1"/>
  <c r="J3430" i="5" s="1"/>
  <c r="F3949" i="5"/>
  <c r="I3949" i="5" s="1"/>
  <c r="J3949" i="5" s="1"/>
  <c r="F4461" i="5"/>
  <c r="I4461" i="5" s="1"/>
  <c r="J4461" i="5" s="1"/>
  <c r="F4950" i="5"/>
  <c r="I4950" i="5" s="1"/>
  <c r="J4950" i="5" s="1"/>
  <c r="F5439" i="5"/>
  <c r="I5439" i="5" s="1"/>
  <c r="J5439" i="5" s="1"/>
  <c r="F5926" i="5"/>
  <c r="I5926" i="5" s="1"/>
  <c r="J5926" i="5" s="1"/>
  <c r="F6415" i="5"/>
  <c r="I6415" i="5" s="1"/>
  <c r="J6415" i="5" s="1"/>
  <c r="F6904" i="5"/>
  <c r="I6904" i="5" s="1"/>
  <c r="J6904" i="5" s="1"/>
  <c r="F7393" i="5"/>
  <c r="I7393" i="5" s="1"/>
  <c r="J7393" i="5" s="1"/>
  <c r="F7881" i="5"/>
  <c r="I7881" i="5" s="1"/>
  <c r="J7881" i="5" s="1"/>
  <c r="F8369" i="5"/>
  <c r="I8369" i="5" s="1"/>
  <c r="J8369" i="5" s="1"/>
  <c r="F82" i="5"/>
  <c r="I82" i="5" s="1"/>
  <c r="J82" i="5" s="1"/>
  <c r="F704" i="5"/>
  <c r="I704" i="5" s="1"/>
  <c r="J704" i="5" s="1"/>
  <c r="F1326" i="5"/>
  <c r="F1921" i="5"/>
  <c r="I1921" i="5" s="1"/>
  <c r="J1921" i="5" s="1"/>
  <c r="F2506" i="5"/>
  <c r="I2506" i="5" s="1"/>
  <c r="J2506" i="5" s="1"/>
  <c r="F3091" i="5"/>
  <c r="I3091" i="5" s="1"/>
  <c r="J3091" i="5" s="1"/>
  <c r="F3673" i="5"/>
  <c r="I3673" i="5" s="1"/>
  <c r="J3673" i="5" s="1"/>
  <c r="F4257" i="5"/>
  <c r="I4257" i="5" s="1"/>
  <c r="J4257" i="5" s="1"/>
  <c r="F4813" i="5"/>
  <c r="I4813" i="5" s="1"/>
  <c r="J4813" i="5" s="1"/>
  <c r="F5362" i="5"/>
  <c r="I5362" i="5" s="1"/>
  <c r="J5362" i="5" s="1"/>
  <c r="F5911" i="5"/>
  <c r="F6460" i="5"/>
  <c r="F7011" i="5"/>
  <c r="I7011" i="5" s="1"/>
  <c r="J7011" i="5" s="1"/>
  <c r="F7562" i="5"/>
  <c r="F8111" i="5"/>
  <c r="F8658" i="5"/>
  <c r="I8658" i="5" s="1"/>
  <c r="J8658" i="5" s="1"/>
  <c r="F472" i="5"/>
  <c r="F1094" i="5"/>
  <c r="I1094" i="5" s="1"/>
  <c r="J1094" i="5" s="1"/>
  <c r="F1705" i="5"/>
  <c r="I1705" i="5" s="1"/>
  <c r="J1705" i="5" s="1"/>
  <c r="F2287" i="5"/>
  <c r="I2287" i="5" s="1"/>
  <c r="J2287" i="5" s="1"/>
  <c r="F2871" i="5"/>
  <c r="I2871" i="5" s="1"/>
  <c r="J2871" i="5" s="1"/>
  <c r="F3457" i="5"/>
  <c r="I3457" i="5" s="1"/>
  <c r="J3457" i="5" s="1"/>
  <c r="F4039" i="5"/>
  <c r="I4039" i="5" s="1"/>
  <c r="J4039" i="5" s="1"/>
  <c r="F4607" i="5"/>
  <c r="I4607" i="5" s="1"/>
  <c r="J4607" i="5" s="1"/>
  <c r="F5157" i="5"/>
  <c r="I5157" i="5" s="1"/>
  <c r="J5157" i="5" s="1"/>
  <c r="F5708" i="5"/>
  <c r="I5708" i="5" s="1"/>
  <c r="J5708" i="5" s="1"/>
  <c r="F6258" i="5"/>
  <c r="I6258" i="5" s="1"/>
  <c r="J6258" i="5" s="1"/>
  <c r="F6806" i="5"/>
  <c r="I6806" i="5" s="1"/>
  <c r="J6806" i="5" s="1"/>
  <c r="F7354" i="5"/>
  <c r="I7354" i="5" s="1"/>
  <c r="J7354" i="5" s="1"/>
  <c r="F7905" i="5"/>
  <c r="I7905" i="5" s="1"/>
  <c r="J7905" i="5" s="1"/>
  <c r="F8456" i="5"/>
  <c r="I8456" i="5" s="1"/>
  <c r="J8456" i="5" s="1"/>
  <c r="F312" i="5"/>
  <c r="I312" i="5" s="1"/>
  <c r="J312" i="5" s="1"/>
  <c r="F1011" i="5"/>
  <c r="I1011" i="5" s="1"/>
  <c r="J1011" i="5" s="1"/>
  <c r="F1702" i="5"/>
  <c r="I1702" i="5" s="1"/>
  <c r="J1702" i="5" s="1"/>
  <c r="F2358" i="5"/>
  <c r="I2358" i="5" s="1"/>
  <c r="J2358" i="5" s="1"/>
  <c r="F3013" i="5"/>
  <c r="F3669" i="5"/>
  <c r="I3669" i="5" s="1"/>
  <c r="J3669" i="5" s="1"/>
  <c r="F4329" i="5"/>
  <c r="I4329" i="5" s="1"/>
  <c r="J4329" i="5" s="1"/>
  <c r="F4949" i="5"/>
  <c r="I4949" i="5" s="1"/>
  <c r="J4949" i="5" s="1"/>
  <c r="F5564" i="5"/>
  <c r="I5564" i="5" s="1"/>
  <c r="J5564" i="5" s="1"/>
  <c r="F6183" i="5"/>
  <c r="I6183" i="5" s="1"/>
  <c r="J6183" i="5" s="1"/>
  <c r="F6802" i="5"/>
  <c r="F7423" i="5"/>
  <c r="I7423" i="5" s="1"/>
  <c r="J7423" i="5" s="1"/>
  <c r="F8039" i="5"/>
  <c r="I8039" i="5" s="1"/>
  <c r="J8039" i="5" s="1"/>
  <c r="F8656" i="5"/>
  <c r="F555" i="5"/>
  <c r="I555" i="5" s="1"/>
  <c r="J555" i="5" s="1"/>
  <c r="F1256" i="5"/>
  <c r="I1256" i="5" s="1"/>
  <c r="J1256" i="5" s="1"/>
  <c r="F1929" i="5"/>
  <c r="I1929" i="5" s="1"/>
  <c r="J1929" i="5" s="1"/>
  <c r="F2587" i="5"/>
  <c r="F3243" i="5"/>
  <c r="I3243" i="5" s="1"/>
  <c r="J3243" i="5" s="1"/>
  <c r="F3898" i="5"/>
  <c r="F4547" i="5"/>
  <c r="I4547" i="5" s="1"/>
  <c r="J4547" i="5" s="1"/>
  <c r="F5163" i="5"/>
  <c r="F5781" i="5"/>
  <c r="I5781" i="5" s="1"/>
  <c r="J5781" i="5" s="1"/>
  <c r="F6399" i="5"/>
  <c r="I6399" i="5" s="1"/>
  <c r="J6399" i="5" s="1"/>
  <c r="F7018" i="5"/>
  <c r="I7018" i="5" s="1"/>
  <c r="J7018" i="5" s="1"/>
  <c r="F7638" i="5"/>
  <c r="I7638" i="5" s="1"/>
  <c r="J7638" i="5" s="1"/>
  <c r="F8255" i="5"/>
  <c r="I8255" i="5" s="1"/>
  <c r="J8255" i="5" s="1"/>
  <c r="F93" i="5"/>
  <c r="I93" i="5" s="1"/>
  <c r="J93" i="5" s="1"/>
  <c r="F794" i="5"/>
  <c r="I794" i="5" s="1"/>
  <c r="J794" i="5" s="1"/>
  <c r="F1493" i="5"/>
  <c r="I1493" i="5" s="1"/>
  <c r="J1493" i="5" s="1"/>
  <c r="F2151" i="5"/>
  <c r="I2151" i="5" s="1"/>
  <c r="J2151" i="5" s="1"/>
  <c r="F2809" i="5"/>
  <c r="I2809" i="5" s="1"/>
  <c r="J2809" i="5" s="1"/>
  <c r="F3465" i="5"/>
  <c r="I3465" i="5" s="1"/>
  <c r="J3465" i="5" s="1"/>
  <c r="F4121" i="5"/>
  <c r="I4121" i="5" s="1"/>
  <c r="J4121" i="5" s="1"/>
  <c r="F4753" i="5"/>
  <c r="I4753" i="5" s="1"/>
  <c r="J4753" i="5" s="1"/>
  <c r="F475" i="5"/>
  <c r="I475" i="5" s="1"/>
  <c r="J475" i="5" s="1"/>
  <c r="F1318" i="5"/>
  <c r="F2118" i="5"/>
  <c r="I2118" i="5" s="1"/>
  <c r="J2118" i="5" s="1"/>
  <c r="F2901" i="5"/>
  <c r="F3693" i="5"/>
  <c r="I3693" i="5" s="1"/>
  <c r="J3693" i="5" s="1"/>
  <c r="F4474" i="5"/>
  <c r="I4474" i="5" s="1"/>
  <c r="J4474" i="5" s="1"/>
  <c r="F5204" i="5"/>
  <c r="I5204" i="5" s="1"/>
  <c r="J5204" i="5" s="1"/>
  <c r="F5899" i="5"/>
  <c r="I5899" i="5" s="1"/>
  <c r="J5899" i="5" s="1"/>
  <c r="F6592" i="5"/>
  <c r="F7290" i="5"/>
  <c r="I7290" i="5" s="1"/>
  <c r="J7290" i="5" s="1"/>
  <c r="F7984" i="5"/>
  <c r="F8679" i="5"/>
  <c r="I8679" i="5" s="1"/>
  <c r="J8679" i="5" s="1"/>
  <c r="F663" i="5"/>
  <c r="I663" i="5" s="1"/>
  <c r="J663" i="5" s="1"/>
  <c r="F1506" i="5"/>
  <c r="F2291" i="5"/>
  <c r="I2291" i="5" s="1"/>
  <c r="J2291" i="5" s="1"/>
  <c r="F3081" i="5"/>
  <c r="I3081" i="5" s="1"/>
  <c r="J3081" i="5" s="1"/>
  <c r="F3872" i="5"/>
  <c r="I3872" i="5" s="1"/>
  <c r="J3872" i="5" s="1"/>
  <c r="F4642" i="5"/>
  <c r="I4642" i="5" s="1"/>
  <c r="J4642" i="5" s="1"/>
  <c r="F5359" i="5"/>
  <c r="F6053" i="5"/>
  <c r="I6053" i="5" s="1"/>
  <c r="J6053" i="5" s="1"/>
  <c r="F6751" i="5"/>
  <c r="F7484" i="5"/>
  <c r="I7484" i="5" s="1"/>
  <c r="J7484" i="5" s="1"/>
  <c r="F8183" i="5"/>
  <c r="I8183" i="5" s="1"/>
  <c r="J8183" i="5" s="1"/>
  <c r="F108" i="5"/>
  <c r="I108" i="5" s="1"/>
  <c r="J108" i="5" s="1"/>
  <c r="F950" i="5"/>
  <c r="I950" i="5" s="1"/>
  <c r="J950" i="5" s="1"/>
  <c r="F1770" i="5"/>
  <c r="I1770" i="5" s="1"/>
  <c r="J1770" i="5" s="1"/>
  <c r="F2560" i="5"/>
  <c r="F3347" i="5"/>
  <c r="I3347" i="5" s="1"/>
  <c r="J3347" i="5" s="1"/>
  <c r="F4134" i="5"/>
  <c r="I4134" i="5" s="1"/>
  <c r="J4134" i="5" s="1"/>
  <c r="F4893" i="5"/>
  <c r="I4893" i="5" s="1"/>
  <c r="J4893" i="5" s="1"/>
  <c r="F5592" i="5"/>
  <c r="I5592" i="5" s="1"/>
  <c r="J5592" i="5" s="1"/>
  <c r="F6291" i="5"/>
  <c r="I6291" i="5" s="1"/>
  <c r="J6291" i="5" s="1"/>
  <c r="F6987" i="5"/>
  <c r="I6987" i="5" s="1"/>
  <c r="J6987" i="5" s="1"/>
  <c r="F7678" i="5"/>
  <c r="I7678" i="5" s="1"/>
  <c r="J7678" i="5" s="1"/>
  <c r="F8376" i="5"/>
  <c r="I8376" i="5" s="1"/>
  <c r="J8376" i="5" s="1"/>
  <c r="F342" i="5"/>
  <c r="I342" i="5" s="1"/>
  <c r="J342" i="5" s="1"/>
  <c r="F1184" i="5"/>
  <c r="I1184" i="5" s="1"/>
  <c r="J1184" i="5" s="1"/>
  <c r="F1991" i="5"/>
  <c r="I1991" i="5" s="1"/>
  <c r="J1991" i="5" s="1"/>
  <c r="F2781" i="5"/>
  <c r="I2781" i="5" s="1"/>
  <c r="J2781" i="5" s="1"/>
  <c r="F3567" i="5"/>
  <c r="I3567" i="5" s="1"/>
  <c r="J3567" i="5" s="1"/>
  <c r="F4358" i="5"/>
  <c r="I4358" i="5" s="1"/>
  <c r="J4358" i="5" s="1"/>
  <c r="F5093" i="5"/>
  <c r="I5093" i="5" s="1"/>
  <c r="J5093" i="5" s="1"/>
  <c r="F5788" i="5"/>
  <c r="I5788" i="5" s="1"/>
  <c r="J5788" i="5" s="1"/>
  <c r="F6483" i="5"/>
  <c r="I6483" i="5" s="1"/>
  <c r="J6483" i="5" s="1"/>
  <c r="F7180" i="5"/>
  <c r="I7180" i="5" s="1"/>
  <c r="J7180" i="5" s="1"/>
  <c r="F7877" i="5"/>
  <c r="I7877" i="5" s="1"/>
  <c r="J7877" i="5" s="1"/>
  <c r="F8571" i="5"/>
  <c r="I8571" i="5" s="1"/>
  <c r="J8571" i="5" s="1"/>
  <c r="F582" i="5"/>
  <c r="I582" i="5" s="1"/>
  <c r="J582" i="5" s="1"/>
  <c r="F1422" i="5"/>
  <c r="F2215" i="5"/>
  <c r="I2215" i="5" s="1"/>
  <c r="J2215" i="5" s="1"/>
  <c r="F3005" i="5"/>
  <c r="I3005" i="5" s="1"/>
  <c r="J3005" i="5" s="1"/>
  <c r="F3793" i="5"/>
  <c r="I3793" i="5" s="1"/>
  <c r="J3793" i="5" s="1"/>
  <c r="F4566" i="5"/>
  <c r="I4566" i="5" s="1"/>
  <c r="J4566" i="5" s="1"/>
  <c r="F5290" i="5"/>
  <c r="I5290" i="5" s="1"/>
  <c r="J5290" i="5" s="1"/>
  <c r="F5988" i="5"/>
  <c r="I5988" i="5" s="1"/>
  <c r="J5988" i="5" s="1"/>
  <c r="F6682" i="5"/>
  <c r="I6682" i="5" s="1"/>
  <c r="J6682" i="5" s="1"/>
  <c r="F7375" i="5"/>
  <c r="I7375" i="5" s="1"/>
  <c r="J7375" i="5" s="1"/>
  <c r="F8073" i="5"/>
  <c r="I8073" i="5" s="1"/>
  <c r="J8073" i="5" s="1"/>
  <c r="F8768" i="5"/>
  <c r="F816" i="5"/>
  <c r="I816" i="5" s="1"/>
  <c r="J816" i="5" s="1"/>
  <c r="F1649" i="5"/>
  <c r="I1649" i="5" s="1"/>
  <c r="J1649" i="5" s="1"/>
  <c r="F2435" i="5"/>
  <c r="F3225" i="5"/>
  <c r="I3225" i="5" s="1"/>
  <c r="J3225" i="5" s="1"/>
  <c r="F4016" i="5"/>
  <c r="I4016" i="5" s="1"/>
  <c r="J4016" i="5" s="1"/>
  <c r="F4774" i="5"/>
  <c r="I4774" i="5" s="1"/>
  <c r="J4774" i="5" s="1"/>
  <c r="F5487" i="5"/>
  <c r="I5487" i="5" s="1"/>
  <c r="J5487" i="5" s="1"/>
  <c r="F6180" i="5"/>
  <c r="I6180" i="5" s="1"/>
  <c r="J6180" i="5" s="1"/>
  <c r="F6878" i="5"/>
  <c r="F7573" i="5"/>
  <c r="I7573" i="5" s="1"/>
  <c r="J7573" i="5" s="1"/>
  <c r="F8268" i="5"/>
  <c r="F8553" i="5"/>
  <c r="F7512" i="5"/>
  <c r="I7512" i="5" s="1"/>
  <c r="J7512" i="5" s="1"/>
  <c r="F6465" i="5"/>
  <c r="I6465" i="5" s="1"/>
  <c r="J6465" i="5" s="1"/>
  <c r="F5422" i="5"/>
  <c r="I5422" i="5" s="1"/>
  <c r="J5422" i="5" s="1"/>
  <c r="F4337" i="5"/>
  <c r="I4337" i="5" s="1"/>
  <c r="J4337" i="5" s="1"/>
  <c r="F3153" i="5"/>
  <c r="I3153" i="5" s="1"/>
  <c r="J3153" i="5" s="1"/>
  <c r="F1974" i="5"/>
  <c r="I1974" i="5" s="1"/>
  <c r="J1974" i="5" s="1"/>
  <c r="F744" i="5"/>
  <c r="I744" i="5" s="1"/>
  <c r="J744" i="5" s="1"/>
  <c r="F5469" i="5"/>
  <c r="I5469" i="5" s="1"/>
  <c r="J5469" i="5" s="1"/>
  <c r="F4388" i="5"/>
  <c r="I4388" i="5" s="1"/>
  <c r="J4388" i="5" s="1"/>
  <c r="F3206" i="5"/>
  <c r="F2023" i="5"/>
  <c r="I2023" i="5" s="1"/>
  <c r="J2023" i="5" s="1"/>
  <c r="F798" i="5"/>
  <c r="I798" i="5" s="1"/>
  <c r="J798" i="5" s="1"/>
  <c r="F8419" i="5"/>
  <c r="I8419" i="5" s="1"/>
  <c r="J8419" i="5" s="1"/>
  <c r="F7374" i="5"/>
  <c r="I7374" i="5" s="1"/>
  <c r="J7374" i="5" s="1"/>
  <c r="F6333" i="5"/>
  <c r="I6333" i="5" s="1"/>
  <c r="J6333" i="5" s="1"/>
  <c r="F5289" i="5"/>
  <c r="I5289" i="5" s="1"/>
  <c r="J5289" i="5" s="1"/>
  <c r="F4185" i="5"/>
  <c r="I4185" i="5" s="1"/>
  <c r="J4185" i="5" s="1"/>
  <c r="F3003" i="5"/>
  <c r="I3003" i="5" s="1"/>
  <c r="J3003" i="5" s="1"/>
  <c r="F1819" i="5"/>
  <c r="I1819" i="5" s="1"/>
  <c r="J1819" i="5" s="1"/>
  <c r="F581" i="5"/>
  <c r="I581" i="5" s="1"/>
  <c r="J581" i="5" s="1"/>
  <c r="F426" i="5"/>
  <c r="I426" i="5" s="1"/>
  <c r="J426" i="5" s="1"/>
  <c r="F4026" i="5"/>
  <c r="F8123" i="5"/>
  <c r="F6140" i="5"/>
  <c r="F8217" i="5"/>
  <c r="I8217" i="5" s="1"/>
  <c r="J8217" i="5" s="1"/>
  <c r="F6511" i="5"/>
  <c r="F4793" i="5"/>
  <c r="F2768" i="5"/>
  <c r="I2768" i="5" s="1"/>
  <c r="J2768" i="5" s="1"/>
  <c r="F601" i="5"/>
  <c r="I601" i="5" s="1"/>
  <c r="J601" i="5" s="1"/>
  <c r="F8202" i="5"/>
  <c r="F6495" i="5"/>
  <c r="I6495" i="5" s="1"/>
  <c r="J6495" i="5" s="1"/>
  <c r="F4781" i="5"/>
  <c r="I4781" i="5" s="1"/>
  <c r="J4781" i="5" s="1"/>
  <c r="F2753" i="5"/>
  <c r="F563" i="5"/>
  <c r="I563" i="5" s="1"/>
  <c r="J563" i="5" s="1"/>
  <c r="F2202" i="5"/>
  <c r="I2202" i="5" s="1"/>
  <c r="J2202" i="5" s="1"/>
  <c r="F3384" i="5"/>
  <c r="I3384" i="5" s="1"/>
  <c r="J3384" i="5" s="1"/>
  <c r="F4554" i="5"/>
  <c r="I4554" i="5" s="1"/>
  <c r="J4554" i="5" s="1"/>
  <c r="F5626" i="5"/>
  <c r="F6669" i="5"/>
  <c r="I6669" i="5" s="1"/>
  <c r="J6669" i="5" s="1"/>
  <c r="F7713" i="5"/>
  <c r="I7713" i="5" s="1"/>
  <c r="J7713" i="5" s="1"/>
  <c r="F8754" i="5"/>
  <c r="I8754" i="5" s="1"/>
  <c r="J8754" i="5" s="1"/>
  <c r="F588" i="5"/>
  <c r="I588" i="5" s="1"/>
  <c r="J588" i="5" s="1"/>
  <c r="F1828" i="5"/>
  <c r="I1828" i="5" s="1"/>
  <c r="J1828" i="5" s="1"/>
  <c r="F3007" i="5"/>
  <c r="F4188" i="5"/>
  <c r="F5294" i="5"/>
  <c r="F6339" i="5"/>
  <c r="I6339" i="5" s="1"/>
  <c r="J6339" i="5" s="1"/>
  <c r="F7434" i="5"/>
  <c r="F172" i="5"/>
  <c r="F1431" i="5"/>
  <c r="F2617" i="5"/>
  <c r="I2617" i="5" s="1"/>
  <c r="J2617" i="5" s="1"/>
  <c r="F3800" i="5"/>
  <c r="F4946" i="5"/>
  <c r="I4946" i="5" s="1"/>
  <c r="J4946" i="5" s="1"/>
  <c r="F5994" i="5"/>
  <c r="I5994" i="5" s="1"/>
  <c r="J5994" i="5" s="1"/>
  <c r="F7035" i="5"/>
  <c r="F8078" i="5"/>
  <c r="I8078" i="5" s="1"/>
  <c r="J8078" i="5" s="1"/>
  <c r="F6231" i="5"/>
  <c r="I6231" i="5" s="1"/>
  <c r="J6231" i="5" s="1"/>
  <c r="F7273" i="5"/>
  <c r="I7273" i="5" s="1"/>
  <c r="J7273" i="5" s="1"/>
  <c r="F8316" i="5"/>
  <c r="I8316" i="5" s="1"/>
  <c r="J8316" i="5" s="1"/>
  <c r="F463" i="5"/>
  <c r="I463" i="5" s="1"/>
  <c r="J463" i="5" s="1"/>
  <c r="F1715" i="5"/>
  <c r="F2893" i="5"/>
  <c r="F4077" i="5"/>
  <c r="I4077" i="5" s="1"/>
  <c r="J4077" i="5" s="1"/>
  <c r="F5197" i="5"/>
  <c r="I5197" i="5" s="1"/>
  <c r="J5197" i="5" s="1"/>
  <c r="F6238" i="5"/>
  <c r="F7278" i="5"/>
  <c r="F8388" i="5"/>
  <c r="I8388" i="5" s="1"/>
  <c r="J8388" i="5" s="1"/>
  <c r="F1537" i="5"/>
  <c r="I1537" i="5" s="1"/>
  <c r="J1537" i="5" s="1"/>
  <c r="F3484" i="5"/>
  <c r="I3484" i="5" s="1"/>
  <c r="J3484" i="5" s="1"/>
  <c r="F654" i="5"/>
  <c r="F7155" i="5"/>
  <c r="I7155" i="5" s="1"/>
  <c r="J7155" i="5" s="1"/>
  <c r="F5445" i="5"/>
  <c r="I5445" i="5" s="1"/>
  <c r="J5445" i="5" s="1"/>
  <c r="F3540" i="5"/>
  <c r="I3540" i="5" s="1"/>
  <c r="J3540" i="5" s="1"/>
  <c r="F1475" i="5"/>
  <c r="F8466" i="5"/>
  <c r="I8466" i="5" s="1"/>
  <c r="J8466" i="5" s="1"/>
  <c r="F6771" i="5"/>
  <c r="I6771" i="5" s="1"/>
  <c r="J6771" i="5" s="1"/>
  <c r="F5043" i="5"/>
  <c r="I5043" i="5" s="1"/>
  <c r="J5043" i="5" s="1"/>
  <c r="F3073" i="5"/>
  <c r="F939" i="5"/>
  <c r="I939" i="5" s="1"/>
  <c r="J939" i="5" s="1"/>
  <c r="F8370" i="5"/>
  <c r="F6662" i="5"/>
  <c r="I6662" i="5" s="1"/>
  <c r="J6662" i="5" s="1"/>
  <c r="F4954" i="5"/>
  <c r="I4954" i="5" s="1"/>
  <c r="J4954" i="5" s="1"/>
  <c r="F2957" i="5"/>
  <c r="F811" i="5"/>
  <c r="I811" i="5" s="1"/>
  <c r="J811" i="5" s="1"/>
  <c r="F7515" i="5"/>
  <c r="I7515" i="5" s="1"/>
  <c r="J7515" i="5" s="1"/>
  <c r="F5803" i="5"/>
  <c r="I5803" i="5" s="1"/>
  <c r="J5803" i="5" s="1"/>
  <c r="F3972" i="5"/>
  <c r="I3972" i="5" s="1"/>
  <c r="J3972" i="5" s="1"/>
  <c r="F1925" i="5"/>
  <c r="I1925" i="5" s="1"/>
  <c r="J1925" i="5" s="1"/>
  <c r="F242" i="5"/>
  <c r="I242" i="5" s="1"/>
  <c r="J242" i="5" s="1"/>
  <c r="F566" i="5"/>
  <c r="I566" i="5" s="1"/>
  <c r="J566" i="5" s="1"/>
  <c r="F890" i="5"/>
  <c r="I890" i="5" s="1"/>
  <c r="J890" i="5" s="1"/>
  <c r="F1214" i="5"/>
  <c r="I1214" i="5" s="1"/>
  <c r="J1214" i="5" s="1"/>
  <c r="F1538" i="5"/>
  <c r="I1538" i="5" s="1"/>
  <c r="J1538" i="5" s="1"/>
  <c r="F1862" i="5"/>
  <c r="I1862" i="5" s="1"/>
  <c r="J1862" i="5" s="1"/>
  <c r="F2186" i="5"/>
  <c r="I2186" i="5" s="1"/>
  <c r="J2186" i="5" s="1"/>
  <c r="F2510" i="5"/>
  <c r="I2510" i="5" s="1"/>
  <c r="J2510" i="5" s="1"/>
  <c r="F2834" i="5"/>
  <c r="I2834" i="5" s="1"/>
  <c r="J2834" i="5" s="1"/>
  <c r="F3158" i="5"/>
  <c r="I3158" i="5" s="1"/>
  <c r="J3158" i="5" s="1"/>
  <c r="F3482" i="5"/>
  <c r="I3482" i="5" s="1"/>
  <c r="J3482" i="5" s="1"/>
  <c r="F3806" i="5"/>
  <c r="I3806" i="5" s="1"/>
  <c r="J3806" i="5" s="1"/>
  <c r="F4130" i="5"/>
  <c r="F4454" i="5"/>
  <c r="F4778" i="5"/>
  <c r="I4778" i="5" s="1"/>
  <c r="J4778" i="5" s="1"/>
  <c r="F5102" i="5"/>
  <c r="I5102" i="5" s="1"/>
  <c r="J5102" i="5" s="1"/>
  <c r="F5426" i="5"/>
  <c r="I5426" i="5" s="1"/>
  <c r="J5426" i="5" s="1"/>
  <c r="F5750" i="5"/>
  <c r="I5750" i="5" s="1"/>
  <c r="J5750" i="5" s="1"/>
  <c r="F6074" i="5"/>
  <c r="I6074" i="5" s="1"/>
  <c r="J6074" i="5" s="1"/>
  <c r="F6398" i="5"/>
  <c r="I6398" i="5" s="1"/>
  <c r="J6398" i="5" s="1"/>
  <c r="F6722" i="5"/>
  <c r="I6722" i="5" s="1"/>
  <c r="J6722" i="5" s="1"/>
  <c r="F7046" i="5"/>
  <c r="I7046" i="5" s="1"/>
  <c r="J7046" i="5" s="1"/>
  <c r="F7370" i="5"/>
  <c r="I7370" i="5" s="1"/>
  <c r="J7370" i="5" s="1"/>
  <c r="F7694" i="5"/>
  <c r="I7694" i="5" s="1"/>
  <c r="J7694" i="5" s="1"/>
  <c r="F8018" i="5"/>
  <c r="I8018" i="5" s="1"/>
  <c r="J8018" i="5" s="1"/>
  <c r="F8342" i="5"/>
  <c r="I8342" i="5" s="1"/>
  <c r="J8342" i="5" s="1"/>
  <c r="F8666" i="5"/>
  <c r="I8666" i="5" s="1"/>
  <c r="J8666" i="5" s="1"/>
  <c r="F214" i="5"/>
  <c r="I214" i="5" s="1"/>
  <c r="J214" i="5" s="1"/>
  <c r="F538" i="5"/>
  <c r="I538" i="5" s="1"/>
  <c r="J538" i="5" s="1"/>
  <c r="F862" i="5"/>
  <c r="I862" i="5" s="1"/>
  <c r="J862" i="5" s="1"/>
  <c r="F1186" i="5"/>
  <c r="I1186" i="5" s="1"/>
  <c r="J1186" i="5" s="1"/>
  <c r="F1510" i="5"/>
  <c r="I1510" i="5" s="1"/>
  <c r="J1510" i="5" s="1"/>
  <c r="F1834" i="5"/>
  <c r="I1834" i="5" s="1"/>
  <c r="J1834" i="5" s="1"/>
  <c r="F2158" i="5"/>
  <c r="I2158" i="5" s="1"/>
  <c r="J2158" i="5" s="1"/>
  <c r="F2482" i="5"/>
  <c r="I2482" i="5" s="1"/>
  <c r="J2482" i="5" s="1"/>
  <c r="F2806" i="5"/>
  <c r="F3130" i="5"/>
  <c r="I3130" i="5" s="1"/>
  <c r="J3130" i="5" s="1"/>
  <c r="F3454" i="5"/>
  <c r="I3454" i="5" s="1"/>
  <c r="J3454" i="5" s="1"/>
  <c r="F3778" i="5"/>
  <c r="I3778" i="5" s="1"/>
  <c r="J3778" i="5" s="1"/>
  <c r="F4102" i="5"/>
  <c r="F72" i="5"/>
  <c r="I72" i="5" s="1"/>
  <c r="J72" i="5" s="1"/>
  <c r="F436" i="5"/>
  <c r="I436" i="5" s="1"/>
  <c r="J436" i="5" s="1"/>
  <c r="F801" i="5"/>
  <c r="I801" i="5" s="1"/>
  <c r="J801" i="5" s="1"/>
  <c r="F1165" i="5"/>
  <c r="I1165" i="5" s="1"/>
  <c r="J1165" i="5" s="1"/>
  <c r="F1530" i="5"/>
  <c r="I1530" i="5" s="1"/>
  <c r="J1530" i="5" s="1"/>
  <c r="F1894" i="5"/>
  <c r="I1894" i="5" s="1"/>
  <c r="J1894" i="5" s="1"/>
  <c r="F2259" i="5"/>
  <c r="I2259" i="5" s="1"/>
  <c r="J2259" i="5" s="1"/>
  <c r="F2623" i="5"/>
  <c r="I2623" i="5" s="1"/>
  <c r="J2623" i="5" s="1"/>
  <c r="F2988" i="5"/>
  <c r="F3352" i="5"/>
  <c r="I3352" i="5" s="1"/>
  <c r="J3352" i="5" s="1"/>
  <c r="F3717" i="5"/>
  <c r="I3717" i="5" s="1"/>
  <c r="J3717" i="5" s="1"/>
  <c r="F4081" i="5"/>
  <c r="I4081" i="5" s="1"/>
  <c r="J4081" i="5" s="1"/>
  <c r="F4441" i="5"/>
  <c r="F4784" i="5"/>
  <c r="I4784" i="5" s="1"/>
  <c r="J4784" i="5" s="1"/>
  <c r="F5127" i="5"/>
  <c r="I5127" i="5" s="1"/>
  <c r="J5127" i="5" s="1"/>
  <c r="F5470" i="5"/>
  <c r="I5470" i="5" s="1"/>
  <c r="J5470" i="5" s="1"/>
  <c r="F5813" i="5"/>
  <c r="I5813" i="5" s="1"/>
  <c r="J5813" i="5" s="1"/>
  <c r="F6156" i="5"/>
  <c r="I6156" i="5" s="1"/>
  <c r="J6156" i="5" s="1"/>
  <c r="F6499" i="5"/>
  <c r="I6499" i="5" s="1"/>
  <c r="J6499" i="5" s="1"/>
  <c r="F6842" i="5"/>
  <c r="F7185" i="5"/>
  <c r="F7528" i="5"/>
  <c r="I7528" i="5" s="1"/>
  <c r="J7528" i="5" s="1"/>
  <c r="F7871" i="5"/>
  <c r="I7871" i="5" s="1"/>
  <c r="J7871" i="5" s="1"/>
  <c r="F8214" i="5"/>
  <c r="I8214" i="5" s="1"/>
  <c r="J8214" i="5" s="1"/>
  <c r="F8557" i="5"/>
  <c r="F121" i="5"/>
  <c r="I121" i="5" s="1"/>
  <c r="J121" i="5" s="1"/>
  <c r="F486" i="5"/>
  <c r="I486" i="5" s="1"/>
  <c r="J486" i="5" s="1"/>
  <c r="F850" i="5"/>
  <c r="I850" i="5" s="1"/>
  <c r="J850" i="5" s="1"/>
  <c r="F1215" i="5"/>
  <c r="I1215" i="5" s="1"/>
  <c r="J1215" i="5" s="1"/>
  <c r="F1579" i="5"/>
  <c r="I1579" i="5" s="1"/>
  <c r="J1579" i="5" s="1"/>
  <c r="F1944" i="5"/>
  <c r="I1944" i="5" s="1"/>
  <c r="J1944" i="5" s="1"/>
  <c r="F2308" i="5"/>
  <c r="I2308" i="5" s="1"/>
  <c r="J2308" i="5" s="1"/>
  <c r="F2673" i="5"/>
  <c r="I2673" i="5" s="1"/>
  <c r="J2673" i="5" s="1"/>
  <c r="F3037" i="5"/>
  <c r="I3037" i="5" s="1"/>
  <c r="J3037" i="5" s="1"/>
  <c r="F3402" i="5"/>
  <c r="I3402" i="5" s="1"/>
  <c r="J3402" i="5" s="1"/>
  <c r="F3766" i="5"/>
  <c r="I3766" i="5" s="1"/>
  <c r="J3766" i="5" s="1"/>
  <c r="F4131" i="5"/>
  <c r="I4131" i="5" s="1"/>
  <c r="J4131" i="5" s="1"/>
  <c r="F4487" i="5"/>
  <c r="F4830" i="5"/>
  <c r="I4830" i="5" s="1"/>
  <c r="J4830" i="5" s="1"/>
  <c r="F5173" i="5"/>
  <c r="I5173" i="5" s="1"/>
  <c r="J5173" i="5" s="1"/>
  <c r="F5517" i="5"/>
  <c r="I5517" i="5" s="1"/>
  <c r="J5517" i="5" s="1"/>
  <c r="F5860" i="5"/>
  <c r="I5860" i="5" s="1"/>
  <c r="J5860" i="5" s="1"/>
  <c r="F6203" i="5"/>
  <c r="I6203" i="5" s="1"/>
  <c r="J6203" i="5" s="1"/>
  <c r="F6546" i="5"/>
  <c r="I6546" i="5" s="1"/>
  <c r="J6546" i="5" s="1"/>
  <c r="F6889" i="5"/>
  <c r="I6889" i="5" s="1"/>
  <c r="J6889" i="5" s="1"/>
  <c r="F7232" i="5"/>
  <c r="I7232" i="5" s="1"/>
  <c r="J7232" i="5" s="1"/>
  <c r="F7575" i="5"/>
  <c r="I7575" i="5" s="1"/>
  <c r="J7575" i="5" s="1"/>
  <c r="F7918" i="5"/>
  <c r="F8261" i="5"/>
  <c r="I8261" i="5" s="1"/>
  <c r="J8261" i="5" s="1"/>
  <c r="F8604" i="5"/>
  <c r="I8604" i="5" s="1"/>
  <c r="J8604" i="5" s="1"/>
  <c r="F186" i="5"/>
  <c r="I186" i="5" s="1"/>
  <c r="J186" i="5" s="1"/>
  <c r="F596" i="5"/>
  <c r="I596" i="5" s="1"/>
  <c r="J596" i="5" s="1"/>
  <c r="F1007" i="5"/>
  <c r="I1007" i="5" s="1"/>
  <c r="J1007" i="5" s="1"/>
  <c r="F1416" i="5"/>
  <c r="I1416" i="5" s="1"/>
  <c r="J1416" i="5" s="1"/>
  <c r="F1827" i="5"/>
  <c r="I1827" i="5" s="1"/>
  <c r="J1827" i="5" s="1"/>
  <c r="F2236" i="5"/>
  <c r="I2236" i="5" s="1"/>
  <c r="J2236" i="5" s="1"/>
  <c r="F2647" i="5"/>
  <c r="I2647" i="5" s="1"/>
  <c r="J2647" i="5" s="1"/>
  <c r="F3056" i="5"/>
  <c r="I3056" i="5" s="1"/>
  <c r="J3056" i="5" s="1"/>
  <c r="F3467" i="5"/>
  <c r="I3467" i="5" s="1"/>
  <c r="J3467" i="5" s="1"/>
  <c r="F3876" i="5"/>
  <c r="I3876" i="5" s="1"/>
  <c r="J3876" i="5" s="1"/>
  <c r="F4287" i="5"/>
  <c r="I4287" i="5" s="1"/>
  <c r="J4287" i="5" s="1"/>
  <c r="F4677" i="5"/>
  <c r="I4677" i="5" s="1"/>
  <c r="J4677" i="5" s="1"/>
  <c r="F5063" i="5"/>
  <c r="I5063" i="5" s="1"/>
  <c r="J5063" i="5" s="1"/>
  <c r="F5449" i="5"/>
  <c r="I5449" i="5" s="1"/>
  <c r="J5449" i="5" s="1"/>
  <c r="F5835" i="5"/>
  <c r="I5835" i="5" s="1"/>
  <c r="J5835" i="5" s="1"/>
  <c r="F6221" i="5"/>
  <c r="F6607" i="5"/>
  <c r="I6607" i="5" s="1"/>
  <c r="J6607" i="5" s="1"/>
  <c r="F6993" i="5"/>
  <c r="I6993" i="5" s="1"/>
  <c r="J6993" i="5" s="1"/>
  <c r="F7379" i="5"/>
  <c r="I7379" i="5" s="1"/>
  <c r="J7379" i="5" s="1"/>
  <c r="F7764" i="5"/>
  <c r="I7764" i="5" s="1"/>
  <c r="J7764" i="5" s="1"/>
  <c r="F8151" i="5"/>
  <c r="I8151" i="5" s="1"/>
  <c r="J8151" i="5" s="1"/>
  <c r="F8536" i="5"/>
  <c r="I8536" i="5" s="1"/>
  <c r="J8536" i="5" s="1"/>
  <c r="F147" i="5"/>
  <c r="I147" i="5" s="1"/>
  <c r="J147" i="5" s="1"/>
  <c r="F557" i="5"/>
  <c r="I557" i="5" s="1"/>
  <c r="J557" i="5" s="1"/>
  <c r="F967" i="5"/>
  <c r="I967" i="5" s="1"/>
  <c r="J967" i="5" s="1"/>
  <c r="F1378" i="5"/>
  <c r="I1378" i="5" s="1"/>
  <c r="J1378" i="5" s="1"/>
  <c r="F288" i="5"/>
  <c r="I288" i="5" s="1"/>
  <c r="J288" i="5" s="1"/>
  <c r="F697" i="5"/>
  <c r="I697" i="5" s="1"/>
  <c r="J697" i="5" s="1"/>
  <c r="F1108" i="5"/>
  <c r="I1108" i="5" s="1"/>
  <c r="J1108" i="5" s="1"/>
  <c r="F1517" i="5"/>
  <c r="I1517" i="5" s="1"/>
  <c r="J1517" i="5" s="1"/>
  <c r="F1928" i="5"/>
  <c r="F2337" i="5"/>
  <c r="I2337" i="5" s="1"/>
  <c r="J2337" i="5" s="1"/>
  <c r="F2748" i="5"/>
  <c r="I2748" i="5" s="1"/>
  <c r="J2748" i="5" s="1"/>
  <c r="F3157" i="5"/>
  <c r="F3568" i="5"/>
  <c r="F3978" i="5"/>
  <c r="F4387" i="5"/>
  <c r="I4387" i="5" s="1"/>
  <c r="J4387" i="5" s="1"/>
  <c r="F4772" i="5"/>
  <c r="I4772" i="5" s="1"/>
  <c r="J4772" i="5" s="1"/>
  <c r="F5159" i="5"/>
  <c r="I5159" i="5" s="1"/>
  <c r="J5159" i="5" s="1"/>
  <c r="F5544" i="5"/>
  <c r="I5544" i="5" s="1"/>
  <c r="J5544" i="5" s="1"/>
  <c r="F5931" i="5"/>
  <c r="I5931" i="5" s="1"/>
  <c r="J5931" i="5" s="1"/>
  <c r="F6316" i="5"/>
  <c r="I6316" i="5" s="1"/>
  <c r="J6316" i="5" s="1"/>
  <c r="F6702" i="5"/>
  <c r="I6702" i="5" s="1"/>
  <c r="J6702" i="5" s="1"/>
  <c r="F7088" i="5"/>
  <c r="I7088" i="5" s="1"/>
  <c r="J7088" i="5" s="1"/>
  <c r="F7474" i="5"/>
  <c r="F7860" i="5"/>
  <c r="I7860" i="5" s="1"/>
  <c r="J7860" i="5" s="1"/>
  <c r="F8246" i="5"/>
  <c r="F8632" i="5"/>
  <c r="I8632" i="5" s="1"/>
  <c r="J8632" i="5" s="1"/>
  <c r="F295" i="5"/>
  <c r="I295" i="5" s="1"/>
  <c r="J295" i="5" s="1"/>
  <c r="F787" i="5"/>
  <c r="I787" i="5" s="1"/>
  <c r="J787" i="5" s="1"/>
  <c r="F1279" i="5"/>
  <c r="I1279" i="5" s="1"/>
  <c r="J1279" i="5" s="1"/>
  <c r="F1755" i="5"/>
  <c r="I1755" i="5" s="1"/>
  <c r="J1755" i="5" s="1"/>
  <c r="F2216" i="5"/>
  <c r="I2216" i="5" s="1"/>
  <c r="J2216" i="5" s="1"/>
  <c r="F2677" i="5"/>
  <c r="I2677" i="5" s="1"/>
  <c r="J2677" i="5" s="1"/>
  <c r="F3139" i="5"/>
  <c r="I3139" i="5" s="1"/>
  <c r="J3139" i="5" s="1"/>
  <c r="F3600" i="5"/>
  <c r="I3600" i="5" s="1"/>
  <c r="J3600" i="5" s="1"/>
  <c r="F4062" i="5"/>
  <c r="I4062" i="5" s="1"/>
  <c r="J4062" i="5" s="1"/>
  <c r="F4513" i="5"/>
  <c r="F4948" i="5"/>
  <c r="I4948" i="5" s="1"/>
  <c r="J4948" i="5" s="1"/>
  <c r="F5381" i="5"/>
  <c r="I5381" i="5" s="1"/>
  <c r="J5381" i="5" s="1"/>
  <c r="F5816" i="5"/>
  <c r="I5816" i="5" s="1"/>
  <c r="J5816" i="5" s="1"/>
  <c r="F6249" i="5"/>
  <c r="I6249" i="5" s="1"/>
  <c r="J6249" i="5" s="1"/>
  <c r="F6684" i="5"/>
  <c r="I6684" i="5" s="1"/>
  <c r="J6684" i="5" s="1"/>
  <c r="F7119" i="5"/>
  <c r="I7119" i="5" s="1"/>
  <c r="J7119" i="5" s="1"/>
  <c r="F7553" i="5"/>
  <c r="I7553" i="5" s="1"/>
  <c r="J7553" i="5" s="1"/>
  <c r="F7987" i="5"/>
  <c r="I7987" i="5" s="1"/>
  <c r="J7987" i="5" s="1"/>
  <c r="F8421" i="5"/>
  <c r="I8421" i="5" s="1"/>
  <c r="J8421" i="5" s="1"/>
  <c r="F85" i="5"/>
  <c r="I85" i="5" s="1"/>
  <c r="J85" i="5" s="1"/>
  <c r="F576" i="5"/>
  <c r="I576" i="5" s="1"/>
  <c r="J576" i="5" s="1"/>
  <c r="F1068" i="5"/>
  <c r="I1068" i="5" s="1"/>
  <c r="J1068" i="5" s="1"/>
  <c r="F1557" i="5"/>
  <c r="I1557" i="5" s="1"/>
  <c r="J1557" i="5" s="1"/>
  <c r="F2018" i="5"/>
  <c r="I2018" i="5" s="1"/>
  <c r="J2018" i="5" s="1"/>
  <c r="F2479" i="5"/>
  <c r="I2479" i="5" s="1"/>
  <c r="J2479" i="5" s="1"/>
  <c r="F2940" i="5"/>
  <c r="I2940" i="5" s="1"/>
  <c r="J2940" i="5" s="1"/>
  <c r="F3403" i="5"/>
  <c r="F3863" i="5"/>
  <c r="I3863" i="5" s="1"/>
  <c r="J3863" i="5" s="1"/>
  <c r="F4325" i="5"/>
  <c r="I4325" i="5" s="1"/>
  <c r="J4325" i="5" s="1"/>
  <c r="F4761" i="5"/>
  <c r="I4761" i="5" s="1"/>
  <c r="J4761" i="5" s="1"/>
  <c r="F5196" i="5"/>
  <c r="F5629" i="5"/>
  <c r="F6064" i="5"/>
  <c r="I6064" i="5" s="1"/>
  <c r="J6064" i="5" s="1"/>
  <c r="F6497" i="5"/>
  <c r="I6497" i="5" s="1"/>
  <c r="J6497" i="5" s="1"/>
  <c r="F6932" i="5"/>
  <c r="I6932" i="5" s="1"/>
  <c r="J6932" i="5" s="1"/>
  <c r="F7366" i="5"/>
  <c r="I7366" i="5" s="1"/>
  <c r="J7366" i="5" s="1"/>
  <c r="F7800" i="5"/>
  <c r="F8235" i="5"/>
  <c r="I8235" i="5" s="1"/>
  <c r="J8235" i="5" s="1"/>
  <c r="F8669" i="5"/>
  <c r="I8669" i="5" s="1"/>
  <c r="J8669" i="5" s="1"/>
  <c r="F413" i="5"/>
  <c r="I413" i="5" s="1"/>
  <c r="J413" i="5" s="1"/>
  <c r="F966" i="5"/>
  <c r="F1519" i="5"/>
  <c r="F2038" i="5"/>
  <c r="F2558" i="5"/>
  <c r="I2558" i="5" s="1"/>
  <c r="J2558" i="5" s="1"/>
  <c r="F3075" i="5"/>
  <c r="I3075" i="5" s="1"/>
  <c r="J3075" i="5" s="1"/>
  <c r="F3594" i="5"/>
  <c r="I3594" i="5" s="1"/>
  <c r="J3594" i="5" s="1"/>
  <c r="F4114" i="5"/>
  <c r="I4114" i="5" s="1"/>
  <c r="J4114" i="5" s="1"/>
  <c r="F4618" i="5"/>
  <c r="I4618" i="5" s="1"/>
  <c r="J4618" i="5" s="1"/>
  <c r="F5105" i="5"/>
  <c r="F5594" i="5"/>
  <c r="I5594" i="5" s="1"/>
  <c r="J5594" i="5" s="1"/>
  <c r="F6083" i="5"/>
  <c r="I6083" i="5" s="1"/>
  <c r="J6083" i="5" s="1"/>
  <c r="F6571" i="5"/>
  <c r="I6571" i="5" s="1"/>
  <c r="J6571" i="5" s="1"/>
  <c r="F7059" i="5"/>
  <c r="I7059" i="5" s="1"/>
  <c r="J7059" i="5" s="1"/>
  <c r="F7546" i="5"/>
  <c r="I7546" i="5" s="1"/>
  <c r="J7546" i="5" s="1"/>
  <c r="F8037" i="5"/>
  <c r="I8037" i="5" s="1"/>
  <c r="J8037" i="5" s="1"/>
  <c r="F8526" i="5"/>
  <c r="I8526" i="5" s="1"/>
  <c r="J8526" i="5" s="1"/>
  <c r="F267" i="5"/>
  <c r="I267" i="5" s="1"/>
  <c r="J267" i="5" s="1"/>
  <c r="F820" i="5"/>
  <c r="I820" i="5" s="1"/>
  <c r="J820" i="5" s="1"/>
  <c r="F1374" i="5"/>
  <c r="F1901" i="5"/>
  <c r="F2419" i="5"/>
  <c r="I2419" i="5" s="1"/>
  <c r="J2419" i="5" s="1"/>
  <c r="F2939" i="5"/>
  <c r="F3459" i="5"/>
  <c r="I3459" i="5" s="1"/>
  <c r="J3459" i="5" s="1"/>
  <c r="F3977" i="5"/>
  <c r="I3977" i="5" s="1"/>
  <c r="J3977" i="5" s="1"/>
  <c r="F4488" i="5"/>
  <c r="I4488" i="5" s="1"/>
  <c r="J4488" i="5" s="1"/>
  <c r="F4977" i="5"/>
  <c r="I4977" i="5" s="1"/>
  <c r="J4977" i="5" s="1"/>
  <c r="F5466" i="5"/>
  <c r="I5466" i="5" s="1"/>
  <c r="J5466" i="5" s="1"/>
  <c r="F5954" i="5"/>
  <c r="I5954" i="5" s="1"/>
  <c r="J5954" i="5" s="1"/>
  <c r="F6441" i="5"/>
  <c r="I6441" i="5" s="1"/>
  <c r="J6441" i="5" s="1"/>
  <c r="F6931" i="5"/>
  <c r="I6931" i="5" s="1"/>
  <c r="J6931" i="5" s="1"/>
  <c r="F7419" i="5"/>
  <c r="F7907" i="5"/>
  <c r="I7907" i="5" s="1"/>
  <c r="J7907" i="5" s="1"/>
  <c r="F8395" i="5"/>
  <c r="F117" i="5"/>
  <c r="I117" i="5" s="1"/>
  <c r="J117" i="5" s="1"/>
  <c r="F738" i="5"/>
  <c r="I738" i="5" s="1"/>
  <c r="J738" i="5" s="1"/>
  <c r="F1361" i="5"/>
  <c r="I1361" i="5" s="1"/>
  <c r="J1361" i="5" s="1"/>
  <c r="F1954" i="5"/>
  <c r="I1954" i="5" s="1"/>
  <c r="J1954" i="5" s="1"/>
  <c r="F2539" i="5"/>
  <c r="I2539" i="5" s="1"/>
  <c r="J2539" i="5" s="1"/>
  <c r="F3123" i="5"/>
  <c r="I3123" i="5" s="1"/>
  <c r="J3123" i="5" s="1"/>
  <c r="F3707" i="5"/>
  <c r="I3707" i="5" s="1"/>
  <c r="J3707" i="5" s="1"/>
  <c r="F4289" i="5"/>
  <c r="I4289" i="5" s="1"/>
  <c r="J4289" i="5" s="1"/>
  <c r="F4844" i="5"/>
  <c r="F5393" i="5"/>
  <c r="I5393" i="5" s="1"/>
  <c r="J5393" i="5" s="1"/>
  <c r="F5941" i="5"/>
  <c r="I5941" i="5" s="1"/>
  <c r="J5941" i="5" s="1"/>
  <c r="F6493" i="5"/>
  <c r="I6493" i="5" s="1"/>
  <c r="J6493" i="5" s="1"/>
  <c r="F7042" i="5"/>
  <c r="I7042" i="5" s="1"/>
  <c r="J7042" i="5" s="1"/>
  <c r="F7591" i="5"/>
  <c r="I7591" i="5" s="1"/>
  <c r="J7591" i="5" s="1"/>
  <c r="F8141" i="5"/>
  <c r="I8141" i="5" s="1"/>
  <c r="J8141" i="5" s="1"/>
  <c r="F8690" i="5"/>
  <c r="I8690" i="5" s="1"/>
  <c r="J8690" i="5" s="1"/>
  <c r="F507" i="5"/>
  <c r="I507" i="5" s="1"/>
  <c r="J507" i="5" s="1"/>
  <c r="F1131" i="5"/>
  <c r="F1738" i="5"/>
  <c r="I1738" i="5" s="1"/>
  <c r="J1738" i="5" s="1"/>
  <c r="F2321" i="5"/>
  <c r="I2321" i="5" s="1"/>
  <c r="J2321" i="5" s="1"/>
  <c r="F2903" i="5"/>
  <c r="I2903" i="5" s="1"/>
  <c r="J2903" i="5" s="1"/>
  <c r="F3488" i="5"/>
  <c r="I3488" i="5" s="1"/>
  <c r="J3488" i="5" s="1"/>
  <c r="F4073" i="5"/>
  <c r="I4073" i="5" s="1"/>
  <c r="J4073" i="5" s="1"/>
  <c r="F4638" i="5"/>
  <c r="F5187" i="5"/>
  <c r="I5187" i="5" s="1"/>
  <c r="J5187" i="5" s="1"/>
  <c r="F5739" i="5"/>
  <c r="I5739" i="5" s="1"/>
  <c r="J5739" i="5" s="1"/>
  <c r="F6287" i="5"/>
  <c r="I6287" i="5" s="1"/>
  <c r="J6287" i="5" s="1"/>
  <c r="F6837" i="5"/>
  <c r="I6837" i="5" s="1"/>
  <c r="J6837" i="5" s="1"/>
  <c r="F7386" i="5"/>
  <c r="I7386" i="5" s="1"/>
  <c r="J7386" i="5" s="1"/>
  <c r="F7935" i="5"/>
  <c r="I7935" i="5" s="1"/>
  <c r="J7935" i="5" s="1"/>
  <c r="F8485" i="5"/>
  <c r="F348" i="5"/>
  <c r="I348" i="5" s="1"/>
  <c r="J348" i="5" s="1"/>
  <c r="F1050" i="5"/>
  <c r="I1050" i="5" s="1"/>
  <c r="J1050" i="5" s="1"/>
  <c r="F1739" i="5"/>
  <c r="I1739" i="5" s="1"/>
  <c r="J1739" i="5" s="1"/>
  <c r="F2394" i="5"/>
  <c r="F3051" i="5"/>
  <c r="I3051" i="5" s="1"/>
  <c r="J3051" i="5" s="1"/>
  <c r="F3708" i="5"/>
  <c r="I3708" i="5" s="1"/>
  <c r="J3708" i="5" s="1"/>
  <c r="F4363" i="5"/>
  <c r="I4363" i="5" s="1"/>
  <c r="J4363" i="5" s="1"/>
  <c r="F4984" i="5"/>
  <c r="I4984" i="5" s="1"/>
  <c r="J4984" i="5" s="1"/>
  <c r="F5600" i="5"/>
  <c r="I5600" i="5" s="1"/>
  <c r="J5600" i="5" s="1"/>
  <c r="F6219" i="5"/>
  <c r="I6219" i="5" s="1"/>
  <c r="J6219" i="5" s="1"/>
  <c r="F6838" i="5"/>
  <c r="I6838" i="5" s="1"/>
  <c r="J6838" i="5" s="1"/>
  <c r="F7455" i="5"/>
  <c r="I7455" i="5" s="1"/>
  <c r="J7455" i="5" s="1"/>
  <c r="F8074" i="5"/>
  <c r="I8074" i="5" s="1"/>
  <c r="J8074" i="5" s="1"/>
  <c r="F8692" i="5"/>
  <c r="F593" i="5"/>
  <c r="I593" i="5" s="1"/>
  <c r="J593" i="5" s="1"/>
  <c r="F1297" i="5"/>
  <c r="I1297" i="5" s="1"/>
  <c r="J1297" i="5" s="1"/>
  <c r="F1968" i="5"/>
  <c r="I1968" i="5" s="1"/>
  <c r="J1968" i="5" s="1"/>
  <c r="F2622" i="5"/>
  <c r="I2622" i="5" s="1"/>
  <c r="J2622" i="5" s="1"/>
  <c r="F3279" i="5"/>
  <c r="F3936" i="5"/>
  <c r="I3936" i="5" s="1"/>
  <c r="J3936" i="5" s="1"/>
  <c r="F4581" i="5"/>
  <c r="I4581" i="5" s="1"/>
  <c r="J4581" i="5" s="1"/>
  <c r="F5199" i="5"/>
  <c r="I5199" i="5" s="1"/>
  <c r="J5199" i="5" s="1"/>
  <c r="F5815" i="5"/>
  <c r="I5815" i="5" s="1"/>
  <c r="J5815" i="5" s="1"/>
  <c r="F6433" i="5"/>
  <c r="F7054" i="5"/>
  <c r="I7054" i="5" s="1"/>
  <c r="J7054" i="5" s="1"/>
  <c r="F7671" i="5"/>
  <c r="I7671" i="5" s="1"/>
  <c r="J7671" i="5" s="1"/>
  <c r="F8290" i="5"/>
  <c r="I8290" i="5" s="1"/>
  <c r="J8290" i="5" s="1"/>
  <c r="F130" i="5"/>
  <c r="I130" i="5" s="1"/>
  <c r="J130" i="5" s="1"/>
  <c r="F832" i="5"/>
  <c r="F1529" i="5"/>
  <c r="I1529" i="5" s="1"/>
  <c r="J1529" i="5" s="1"/>
  <c r="F2185" i="5"/>
  <c r="I2185" i="5" s="1"/>
  <c r="J2185" i="5" s="1"/>
  <c r="F2844" i="5"/>
  <c r="I2844" i="5" s="1"/>
  <c r="J2844" i="5" s="1"/>
  <c r="F3501" i="5"/>
  <c r="I3501" i="5" s="1"/>
  <c r="J3501" i="5" s="1"/>
  <c r="F4157" i="5"/>
  <c r="I4157" i="5" s="1"/>
  <c r="J4157" i="5" s="1"/>
  <c r="F4789" i="5"/>
  <c r="I4789" i="5" s="1"/>
  <c r="J4789" i="5" s="1"/>
  <c r="F524" i="5"/>
  <c r="I524" i="5" s="1"/>
  <c r="J524" i="5" s="1"/>
  <c r="F1360" i="5"/>
  <c r="I1360" i="5" s="1"/>
  <c r="J1360" i="5" s="1"/>
  <c r="F2162" i="5"/>
  <c r="I2162" i="5" s="1"/>
  <c r="J2162" i="5" s="1"/>
  <c r="F2948" i="5"/>
  <c r="I2948" i="5" s="1"/>
  <c r="J2948" i="5" s="1"/>
  <c r="F3733" i="5"/>
  <c r="I3733" i="5" s="1"/>
  <c r="J3733" i="5" s="1"/>
  <c r="F4519" i="5"/>
  <c r="I4519" i="5" s="1"/>
  <c r="J4519" i="5" s="1"/>
  <c r="F5242" i="5"/>
  <c r="I5242" i="5" s="1"/>
  <c r="J5242" i="5" s="1"/>
  <c r="F5935" i="5"/>
  <c r="I5935" i="5" s="1"/>
  <c r="J5935" i="5" s="1"/>
  <c r="F6634" i="5"/>
  <c r="I6634" i="5" s="1"/>
  <c r="J6634" i="5" s="1"/>
  <c r="F7329" i="5"/>
  <c r="I7329" i="5" s="1"/>
  <c r="J7329" i="5" s="1"/>
  <c r="F8025" i="5"/>
  <c r="F8719" i="5"/>
  <c r="I8719" i="5" s="1"/>
  <c r="J8719" i="5" s="1"/>
  <c r="F709" i="5"/>
  <c r="I709" i="5" s="1"/>
  <c r="J709" i="5" s="1"/>
  <c r="F1548" i="5"/>
  <c r="I1548" i="5" s="1"/>
  <c r="J1548" i="5" s="1"/>
  <c r="F2339" i="5"/>
  <c r="F3126" i="5"/>
  <c r="I3126" i="5" s="1"/>
  <c r="J3126" i="5" s="1"/>
  <c r="F3916" i="5"/>
  <c r="I3916" i="5" s="1"/>
  <c r="J3916" i="5" s="1"/>
  <c r="F4681" i="5"/>
  <c r="I4681" i="5" s="1"/>
  <c r="J4681" i="5" s="1"/>
  <c r="F5398" i="5"/>
  <c r="I5398" i="5" s="1"/>
  <c r="J5398" i="5" s="1"/>
  <c r="F6095" i="5"/>
  <c r="I6095" i="5" s="1"/>
  <c r="J6095" i="5" s="1"/>
  <c r="F6790" i="5"/>
  <c r="F7522" i="5"/>
  <c r="I7522" i="5" s="1"/>
  <c r="J7522" i="5" s="1"/>
  <c r="F8219" i="5"/>
  <c r="I8219" i="5" s="1"/>
  <c r="J8219" i="5" s="1"/>
  <c r="F154" i="5"/>
  <c r="I154" i="5" s="1"/>
  <c r="J154" i="5" s="1"/>
  <c r="F996" i="5"/>
  <c r="I996" i="5" s="1"/>
  <c r="J996" i="5" s="1"/>
  <c r="F1815" i="5"/>
  <c r="I1815" i="5" s="1"/>
  <c r="J1815" i="5" s="1"/>
  <c r="F2602" i="5"/>
  <c r="I2602" i="5" s="1"/>
  <c r="J2602" i="5" s="1"/>
  <c r="F3394" i="5"/>
  <c r="I3394" i="5" s="1"/>
  <c r="J3394" i="5" s="1"/>
  <c r="F4178" i="5"/>
  <c r="I4178" i="5" s="1"/>
  <c r="J4178" i="5" s="1"/>
  <c r="F4932" i="5"/>
  <c r="F5633" i="5"/>
  <c r="I5633" i="5" s="1"/>
  <c r="J5633" i="5" s="1"/>
  <c r="F6327" i="5"/>
  <c r="I6327" i="5" s="1"/>
  <c r="J6327" i="5" s="1"/>
  <c r="F7025" i="5"/>
  <c r="I7025" i="5" s="1"/>
  <c r="J7025" i="5" s="1"/>
  <c r="F7718" i="5"/>
  <c r="I7718" i="5" s="1"/>
  <c r="J7718" i="5" s="1"/>
  <c r="F8411" i="5"/>
  <c r="I8411" i="5" s="1"/>
  <c r="J8411" i="5" s="1"/>
  <c r="F388" i="5"/>
  <c r="I388" i="5" s="1"/>
  <c r="J388" i="5" s="1"/>
  <c r="F1230" i="5"/>
  <c r="I1230" i="5" s="1"/>
  <c r="J1230" i="5" s="1"/>
  <c r="F2034" i="5"/>
  <c r="F2822" i="5"/>
  <c r="I2822" i="5" s="1"/>
  <c r="J2822" i="5" s="1"/>
  <c r="F3614" i="5"/>
  <c r="I3614" i="5" s="1"/>
  <c r="J3614" i="5" s="1"/>
  <c r="F4396" i="5"/>
  <c r="I4396" i="5" s="1"/>
  <c r="J4396" i="5" s="1"/>
  <c r="F5133" i="5"/>
  <c r="I5133" i="5" s="1"/>
  <c r="J5133" i="5" s="1"/>
  <c r="F5828" i="5"/>
  <c r="I5828" i="5" s="1"/>
  <c r="J5828" i="5" s="1"/>
  <c r="F6520" i="5"/>
  <c r="I6520" i="5" s="1"/>
  <c r="J6520" i="5" s="1"/>
  <c r="F7218" i="5"/>
  <c r="I7218" i="5" s="1"/>
  <c r="J7218" i="5" s="1"/>
  <c r="F7916" i="5"/>
  <c r="I7916" i="5" s="1"/>
  <c r="J7916" i="5" s="1"/>
  <c r="F8609" i="5"/>
  <c r="I8609" i="5" s="1"/>
  <c r="J8609" i="5" s="1"/>
  <c r="F626" i="5"/>
  <c r="I626" i="5" s="1"/>
  <c r="J626" i="5" s="1"/>
  <c r="F1470" i="5"/>
  <c r="F2262" i="5"/>
  <c r="I2262" i="5" s="1"/>
  <c r="J2262" i="5" s="1"/>
  <c r="F3046" i="5"/>
  <c r="I3046" i="5" s="1"/>
  <c r="J3046" i="5" s="1"/>
  <c r="F3839" i="5"/>
  <c r="F4608" i="5"/>
  <c r="I4608" i="5" s="1"/>
  <c r="J4608" i="5" s="1"/>
  <c r="F5328" i="5"/>
  <c r="I5328" i="5" s="1"/>
  <c r="J5328" i="5" s="1"/>
  <c r="F6025" i="5"/>
  <c r="I6025" i="5" s="1"/>
  <c r="J6025" i="5" s="1"/>
  <c r="F6721" i="5"/>
  <c r="F7416" i="5"/>
  <c r="I7416" i="5" s="1"/>
  <c r="J7416" i="5" s="1"/>
  <c r="F8112" i="5"/>
  <c r="I8112" i="5" s="1"/>
  <c r="J8112" i="5" s="1"/>
  <c r="F25" i="5"/>
  <c r="I25" i="5" s="1"/>
  <c r="J25" i="5" s="1"/>
  <c r="F864" i="5"/>
  <c r="I864" i="5" s="1"/>
  <c r="J864" i="5" s="1"/>
  <c r="F1691" i="5"/>
  <c r="I1691" i="5" s="1"/>
  <c r="J1691" i="5" s="1"/>
  <c r="F2485" i="5"/>
  <c r="I2485" i="5" s="1"/>
  <c r="J2485" i="5" s="1"/>
  <c r="F3268" i="5"/>
  <c r="F4056" i="5"/>
  <c r="I4056" i="5" s="1"/>
  <c r="J4056" i="5" s="1"/>
  <c r="F4818" i="5"/>
  <c r="F5525" i="5"/>
  <c r="F6220" i="5"/>
  <c r="I6220" i="5" s="1"/>
  <c r="J6220" i="5" s="1"/>
  <c r="F6915" i="5"/>
  <c r="F7612" i="5"/>
  <c r="I7612" i="5" s="1"/>
  <c r="J7612" i="5" s="1"/>
  <c r="F8305" i="5"/>
  <c r="I8305" i="5" s="1"/>
  <c r="J8305" i="5" s="1"/>
  <c r="F8502" i="5"/>
  <c r="I8502" i="5" s="1"/>
  <c r="J8502" i="5" s="1"/>
  <c r="F7458" i="5"/>
  <c r="I7458" i="5" s="1"/>
  <c r="J7458" i="5" s="1"/>
  <c r="F6417" i="5"/>
  <c r="I6417" i="5" s="1"/>
  <c r="J6417" i="5" s="1"/>
  <c r="F5374" i="5"/>
  <c r="I5374" i="5" s="1"/>
  <c r="J5374" i="5" s="1"/>
  <c r="F4279" i="5"/>
  <c r="I4279" i="5" s="1"/>
  <c r="J4279" i="5" s="1"/>
  <c r="F3096" i="5"/>
  <c r="I3096" i="5" s="1"/>
  <c r="J3096" i="5" s="1"/>
  <c r="F1912" i="5"/>
  <c r="I1912" i="5" s="1"/>
  <c r="J1912" i="5" s="1"/>
  <c r="F683" i="5"/>
  <c r="I683" i="5" s="1"/>
  <c r="J683" i="5" s="1"/>
  <c r="F5418" i="5"/>
  <c r="I5418" i="5" s="1"/>
  <c r="J5418" i="5" s="1"/>
  <c r="F4330" i="5"/>
  <c r="I4330" i="5" s="1"/>
  <c r="J4330" i="5" s="1"/>
  <c r="F3149" i="5"/>
  <c r="I3149" i="5" s="1"/>
  <c r="J3149" i="5" s="1"/>
  <c r="F1966" i="5"/>
  <c r="I1966" i="5" s="1"/>
  <c r="J1966" i="5" s="1"/>
  <c r="F734" i="5"/>
  <c r="I734" i="5" s="1"/>
  <c r="J734" i="5" s="1"/>
  <c r="F8359" i="5"/>
  <c r="I8359" i="5" s="1"/>
  <c r="J8359" i="5" s="1"/>
  <c r="F7313" i="5"/>
  <c r="I7313" i="5" s="1"/>
  <c r="J7313" i="5" s="1"/>
  <c r="F6269" i="5"/>
  <c r="I6269" i="5" s="1"/>
  <c r="J6269" i="5" s="1"/>
  <c r="F5229" i="5"/>
  <c r="I5229" i="5" s="1"/>
  <c r="J5229" i="5" s="1"/>
  <c r="F4116" i="5"/>
  <c r="I4116" i="5" s="1"/>
  <c r="J4116" i="5" s="1"/>
  <c r="F2933" i="5"/>
  <c r="F1751" i="5"/>
  <c r="I1751" i="5" s="1"/>
  <c r="J1751" i="5" s="1"/>
  <c r="F503" i="5"/>
  <c r="I503" i="5" s="1"/>
  <c r="J503" i="5" s="1"/>
  <c r="F366" i="5"/>
  <c r="I366" i="5" s="1"/>
  <c r="J366" i="5" s="1"/>
  <c r="F270" i="5"/>
  <c r="I270" i="5" s="1"/>
  <c r="J270" i="5" s="1"/>
  <c r="F1624" i="5"/>
  <c r="I1624" i="5" s="1"/>
  <c r="J1624" i="5" s="1"/>
  <c r="F7275" i="5"/>
  <c r="I7275" i="5" s="1"/>
  <c r="J7275" i="5" s="1"/>
  <c r="F7466" i="5"/>
  <c r="I7466" i="5" s="1"/>
  <c r="J7466" i="5" s="1"/>
  <c r="F5741" i="5"/>
  <c r="I5741" i="5" s="1"/>
  <c r="J5741" i="5" s="1"/>
  <c r="F3897" i="5"/>
  <c r="I3897" i="5" s="1"/>
  <c r="J3897" i="5" s="1"/>
  <c r="F1850" i="5"/>
  <c r="I1850" i="5" s="1"/>
  <c r="J1850" i="5" s="1"/>
  <c r="F7443" i="5"/>
  <c r="I7443" i="5" s="1"/>
  <c r="J7443" i="5" s="1"/>
  <c r="F5733" i="5"/>
  <c r="I5733" i="5" s="1"/>
  <c r="J5733" i="5" s="1"/>
  <c r="F3893" i="5"/>
  <c r="I3893" i="5" s="1"/>
  <c r="J3893" i="5" s="1"/>
  <c r="F1840" i="5"/>
  <c r="I1840" i="5" s="1"/>
  <c r="J1840" i="5" s="1"/>
  <c r="F1544" i="5"/>
  <c r="I1544" i="5" s="1"/>
  <c r="J1544" i="5" s="1"/>
  <c r="F2723" i="5"/>
  <c r="I2723" i="5" s="1"/>
  <c r="J2723" i="5" s="1"/>
  <c r="F3911" i="5"/>
  <c r="I3911" i="5" s="1"/>
  <c r="J3911" i="5" s="1"/>
  <c r="F5045" i="5"/>
  <c r="I5045" i="5" s="1"/>
  <c r="J5045" i="5" s="1"/>
  <c r="F6089" i="5"/>
  <c r="I6089" i="5" s="1"/>
  <c r="J6089" i="5" s="1"/>
  <c r="F7132" i="5"/>
  <c r="F8174" i="5"/>
  <c r="F8707" i="5"/>
  <c r="I8707" i="5" s="1"/>
  <c r="J8707" i="5" s="1"/>
  <c r="F1147" i="5"/>
  <c r="I1147" i="5" s="1"/>
  <c r="J1147" i="5" s="1"/>
  <c r="F2350" i="5"/>
  <c r="I2350" i="5" s="1"/>
  <c r="J2350" i="5" s="1"/>
  <c r="F3532" i="5"/>
  <c r="F4695" i="5"/>
  <c r="I4695" i="5" s="1"/>
  <c r="J4695" i="5" s="1"/>
  <c r="F5758" i="5"/>
  <c r="F6801" i="5"/>
  <c r="I6801" i="5" s="1"/>
  <c r="J6801" i="5" s="1"/>
  <c r="F7895" i="5"/>
  <c r="F730" i="5"/>
  <c r="I730" i="5" s="1"/>
  <c r="J730" i="5" s="1"/>
  <c r="F1961" i="5"/>
  <c r="I1961" i="5" s="1"/>
  <c r="J1961" i="5" s="1"/>
  <c r="F3144" i="5"/>
  <c r="I3144" i="5" s="1"/>
  <c r="J3144" i="5" s="1"/>
  <c r="F4326" i="5"/>
  <c r="F5415" i="5"/>
  <c r="F6455" i="5"/>
  <c r="I6455" i="5" s="1"/>
  <c r="J6455" i="5" s="1"/>
  <c r="F7502" i="5"/>
  <c r="I7502" i="5" s="1"/>
  <c r="J7502" i="5" s="1"/>
  <c r="F8543" i="5"/>
  <c r="F6694" i="5"/>
  <c r="I6694" i="5" s="1"/>
  <c r="J6694" i="5" s="1"/>
  <c r="F7735" i="5"/>
  <c r="I7735" i="5" s="1"/>
  <c r="J7735" i="5" s="1"/>
  <c r="F8779" i="5"/>
  <c r="F1028" i="5"/>
  <c r="I1028" i="5" s="1"/>
  <c r="J1028" i="5" s="1"/>
  <c r="F2235" i="5"/>
  <c r="F3417" i="5"/>
  <c r="I3417" i="5" s="1"/>
  <c r="J3417" i="5" s="1"/>
  <c r="F4588" i="5"/>
  <c r="I4588" i="5" s="1"/>
  <c r="J4588" i="5" s="1"/>
  <c r="F5658" i="5"/>
  <c r="F6700" i="5"/>
  <c r="I6700" i="5" s="1"/>
  <c r="J6700" i="5" s="1"/>
  <c r="F7810" i="5"/>
  <c r="F409" i="5"/>
  <c r="I409" i="5" s="1"/>
  <c r="J409" i="5" s="1"/>
  <c r="F2399" i="5"/>
  <c r="F4341" i="5"/>
  <c r="I4341" i="5" s="1"/>
  <c r="J4341" i="5" s="1"/>
  <c r="F1573" i="5"/>
  <c r="I1573" i="5" s="1"/>
  <c r="J1573" i="5" s="1"/>
  <c r="F8097" i="5"/>
  <c r="I8097" i="5" s="1"/>
  <c r="J8097" i="5" s="1"/>
  <c r="F6384" i="5"/>
  <c r="F4662" i="5"/>
  <c r="F2629" i="5"/>
  <c r="I2629" i="5" s="1"/>
  <c r="J2629" i="5" s="1"/>
  <c r="F423" i="5"/>
  <c r="I423" i="5" s="1"/>
  <c r="J423" i="5" s="1"/>
  <c r="F7706" i="5"/>
  <c r="I7706" i="5" s="1"/>
  <c r="J7706" i="5" s="1"/>
  <c r="F6006" i="5"/>
  <c r="F4211" i="5"/>
  <c r="I4211" i="5" s="1"/>
  <c r="J4211" i="5" s="1"/>
  <c r="F2160" i="5"/>
  <c r="I2160" i="5" s="1"/>
  <c r="J2160" i="5" s="1"/>
  <c r="F7617" i="5"/>
  <c r="I7617" i="5" s="1"/>
  <c r="J7617" i="5" s="1"/>
  <c r="F5905" i="5"/>
  <c r="I5905" i="5" s="1"/>
  <c r="J5905" i="5" s="1"/>
  <c r="F4086" i="5"/>
  <c r="I4086" i="5" s="1"/>
  <c r="J4086" i="5" s="1"/>
  <c r="F2051" i="5"/>
  <c r="F8464" i="5"/>
  <c r="I8464" i="5" s="1"/>
  <c r="J8464" i="5" s="1"/>
  <c r="F6754" i="5"/>
  <c r="I6754" i="5" s="1"/>
  <c r="J6754" i="5" s="1"/>
  <c r="F5039" i="5"/>
  <c r="I5039" i="5" s="1"/>
  <c r="J5039" i="5" s="1"/>
  <c r="F3055" i="5"/>
  <c r="I3055" i="5" s="1"/>
  <c r="J3055" i="5" s="1"/>
  <c r="F923" i="5"/>
  <c r="I923" i="5" s="1"/>
  <c r="J923" i="5" s="1"/>
  <c r="F62" i="5"/>
  <c r="I62" i="5" s="1"/>
  <c r="J62" i="5" s="1"/>
  <c r="F386" i="5"/>
  <c r="F710" i="5"/>
  <c r="I710" i="5" s="1"/>
  <c r="J710" i="5" s="1"/>
  <c r="F1034" i="5"/>
  <c r="I1034" i="5" s="1"/>
  <c r="J1034" i="5" s="1"/>
  <c r="F1358" i="5"/>
  <c r="I1358" i="5" s="1"/>
  <c r="J1358" i="5" s="1"/>
  <c r="F1682" i="5"/>
  <c r="F2006" i="5"/>
  <c r="I2006" i="5" s="1"/>
  <c r="J2006" i="5" s="1"/>
  <c r="F2330" i="5"/>
  <c r="I2330" i="5" s="1"/>
  <c r="J2330" i="5" s="1"/>
  <c r="F2654" i="5"/>
  <c r="I2654" i="5" s="1"/>
  <c r="J2654" i="5" s="1"/>
  <c r="F2978" i="5"/>
  <c r="I2978" i="5" s="1"/>
  <c r="J2978" i="5" s="1"/>
  <c r="F3302" i="5"/>
  <c r="I3302" i="5" s="1"/>
  <c r="J3302" i="5" s="1"/>
  <c r="F3626" i="5"/>
  <c r="I3626" i="5" s="1"/>
  <c r="J3626" i="5" s="1"/>
  <c r="F3950" i="5"/>
  <c r="I3950" i="5" s="1"/>
  <c r="J3950" i="5" s="1"/>
  <c r="F4274" i="5"/>
  <c r="I4274" i="5" s="1"/>
  <c r="J4274" i="5" s="1"/>
  <c r="F4598" i="5"/>
  <c r="I4598" i="5" s="1"/>
  <c r="J4598" i="5" s="1"/>
  <c r="F4922" i="5"/>
  <c r="I4922" i="5" s="1"/>
  <c r="J4922" i="5" s="1"/>
  <c r="F5246" i="5"/>
  <c r="F5570" i="5"/>
  <c r="I5570" i="5" s="1"/>
  <c r="J5570" i="5" s="1"/>
  <c r="F5894" i="5"/>
  <c r="I5894" i="5" s="1"/>
  <c r="J5894" i="5" s="1"/>
  <c r="F6218" i="5"/>
  <c r="I6218" i="5" s="1"/>
  <c r="J6218" i="5" s="1"/>
  <c r="F6542" i="5"/>
  <c r="I6542" i="5" s="1"/>
  <c r="J6542" i="5" s="1"/>
  <c r="F6866" i="5"/>
  <c r="I6866" i="5" s="1"/>
  <c r="J6866" i="5" s="1"/>
  <c r="F7190" i="5"/>
  <c r="I7190" i="5" s="1"/>
  <c r="J7190" i="5" s="1"/>
  <c r="F7514" i="5"/>
  <c r="F7838" i="5"/>
  <c r="F8162" i="5"/>
  <c r="F8486" i="5"/>
  <c r="F34" i="5"/>
  <c r="F358" i="5"/>
  <c r="I358" i="5" s="1"/>
  <c r="J358" i="5" s="1"/>
  <c r="F682" i="5"/>
  <c r="I682" i="5" s="1"/>
  <c r="J682" i="5" s="1"/>
  <c r="F1006" i="5"/>
  <c r="I1006" i="5" s="1"/>
  <c r="J1006" i="5" s="1"/>
  <c r="F1330" i="5"/>
  <c r="I1330" i="5" s="1"/>
  <c r="J1330" i="5" s="1"/>
  <c r="F1654" i="5"/>
  <c r="I1654" i="5" s="1"/>
  <c r="J1654" i="5" s="1"/>
  <c r="F1978" i="5"/>
  <c r="I1978" i="5" s="1"/>
  <c r="J1978" i="5" s="1"/>
  <c r="F2302" i="5"/>
  <c r="I2302" i="5" s="1"/>
  <c r="J2302" i="5" s="1"/>
  <c r="F2626" i="5"/>
  <c r="I2626" i="5" s="1"/>
  <c r="J2626" i="5" s="1"/>
  <c r="F2950" i="5"/>
  <c r="I2950" i="5" s="1"/>
  <c r="J2950" i="5" s="1"/>
  <c r="F3274" i="5"/>
  <c r="F3598" i="5"/>
  <c r="I3598" i="5" s="1"/>
  <c r="J3598" i="5" s="1"/>
  <c r="F3922" i="5"/>
  <c r="I3922" i="5" s="1"/>
  <c r="J3922" i="5" s="1"/>
  <c r="F4246" i="5"/>
  <c r="F234" i="5"/>
  <c r="I234" i="5" s="1"/>
  <c r="J234" i="5" s="1"/>
  <c r="F598" i="5"/>
  <c r="I598" i="5" s="1"/>
  <c r="J598" i="5" s="1"/>
  <c r="F963" i="5"/>
  <c r="I963" i="5" s="1"/>
  <c r="J963" i="5" s="1"/>
  <c r="F1327" i="5"/>
  <c r="I1327" i="5" s="1"/>
  <c r="J1327" i="5" s="1"/>
  <c r="F1692" i="5"/>
  <c r="I1692" i="5" s="1"/>
  <c r="J1692" i="5" s="1"/>
  <c r="F2056" i="5"/>
  <c r="I2056" i="5" s="1"/>
  <c r="J2056" i="5" s="1"/>
  <c r="F2421" i="5"/>
  <c r="I2421" i="5" s="1"/>
  <c r="J2421" i="5" s="1"/>
  <c r="F2785" i="5"/>
  <c r="I2785" i="5" s="1"/>
  <c r="J2785" i="5" s="1"/>
  <c r="F3150" i="5"/>
  <c r="F3514" i="5"/>
  <c r="I3514" i="5" s="1"/>
  <c r="J3514" i="5" s="1"/>
  <c r="F3879" i="5"/>
  <c r="I3879" i="5" s="1"/>
  <c r="J3879" i="5" s="1"/>
  <c r="F4243" i="5"/>
  <c r="I4243" i="5" s="1"/>
  <c r="J4243" i="5" s="1"/>
  <c r="F4593" i="5"/>
  <c r="F4936" i="5"/>
  <c r="I4936" i="5" s="1"/>
  <c r="J4936" i="5" s="1"/>
  <c r="F5279" i="5"/>
  <c r="I5279" i="5" s="1"/>
  <c r="J5279" i="5" s="1"/>
  <c r="F5622" i="5"/>
  <c r="I5622" i="5" s="1"/>
  <c r="J5622" i="5" s="1"/>
  <c r="F5965" i="5"/>
  <c r="I5965" i="5" s="1"/>
  <c r="J5965" i="5" s="1"/>
  <c r="F6309" i="5"/>
  <c r="I6309" i="5" s="1"/>
  <c r="J6309" i="5" s="1"/>
  <c r="F6652" i="5"/>
  <c r="I6652" i="5" s="1"/>
  <c r="J6652" i="5" s="1"/>
  <c r="F6995" i="5"/>
  <c r="I6995" i="5" s="1"/>
  <c r="J6995" i="5" s="1"/>
  <c r="F7338" i="5"/>
  <c r="F7681" i="5"/>
  <c r="I7681" i="5" s="1"/>
  <c r="J7681" i="5" s="1"/>
  <c r="F8024" i="5"/>
  <c r="I8024" i="5" s="1"/>
  <c r="J8024" i="5" s="1"/>
  <c r="F8367" i="5"/>
  <c r="I8367" i="5" s="1"/>
  <c r="J8367" i="5" s="1"/>
  <c r="F8710" i="5"/>
  <c r="I8710" i="5" s="1"/>
  <c r="J8710" i="5" s="1"/>
  <c r="F283" i="5"/>
  <c r="I283" i="5" s="1"/>
  <c r="J283" i="5" s="1"/>
  <c r="F648" i="5"/>
  <c r="I648" i="5" s="1"/>
  <c r="J648" i="5" s="1"/>
  <c r="F1012" i="5"/>
  <c r="I1012" i="5" s="1"/>
  <c r="J1012" i="5" s="1"/>
  <c r="F1377" i="5"/>
  <c r="I1377" i="5" s="1"/>
  <c r="J1377" i="5" s="1"/>
  <c r="F1741" i="5"/>
  <c r="I1741" i="5" s="1"/>
  <c r="J1741" i="5" s="1"/>
  <c r="F2106" i="5"/>
  <c r="I2106" i="5" s="1"/>
  <c r="J2106" i="5" s="1"/>
  <c r="F2470" i="5"/>
  <c r="I2470" i="5" s="1"/>
  <c r="J2470" i="5" s="1"/>
  <c r="F2835" i="5"/>
  <c r="I2835" i="5" s="1"/>
  <c r="J2835" i="5" s="1"/>
  <c r="F3199" i="5"/>
  <c r="I3199" i="5" s="1"/>
  <c r="J3199" i="5" s="1"/>
  <c r="F3564" i="5"/>
  <c r="F3928" i="5"/>
  <c r="I3928" i="5" s="1"/>
  <c r="J3928" i="5" s="1"/>
  <c r="F4293" i="5"/>
  <c r="I4293" i="5" s="1"/>
  <c r="J4293" i="5" s="1"/>
  <c r="F4640" i="5"/>
  <c r="I4640" i="5" s="1"/>
  <c r="J4640" i="5" s="1"/>
  <c r="F4983" i="5"/>
  <c r="I4983" i="5" s="1"/>
  <c r="J4983" i="5" s="1"/>
  <c r="F5326" i="5"/>
  <c r="I5326" i="5" s="1"/>
  <c r="J5326" i="5" s="1"/>
  <c r="F5669" i="5"/>
  <c r="I5669" i="5" s="1"/>
  <c r="J5669" i="5" s="1"/>
  <c r="F6012" i="5"/>
  <c r="I6012" i="5" s="1"/>
  <c r="J6012" i="5" s="1"/>
  <c r="F6355" i="5"/>
  <c r="F6698" i="5"/>
  <c r="I6698" i="5" s="1"/>
  <c r="J6698" i="5" s="1"/>
  <c r="F7041" i="5"/>
  <c r="I7041" i="5" s="1"/>
  <c r="J7041" i="5" s="1"/>
  <c r="F7384" i="5"/>
  <c r="I7384" i="5" s="1"/>
  <c r="J7384" i="5" s="1"/>
  <c r="F7727" i="5"/>
  <c r="I7727" i="5" s="1"/>
  <c r="J7727" i="5" s="1"/>
  <c r="F8070" i="5"/>
  <c r="I8070" i="5" s="1"/>
  <c r="J8070" i="5" s="1"/>
  <c r="F8413" i="5"/>
  <c r="F8757" i="5"/>
  <c r="I8757" i="5" s="1"/>
  <c r="J8757" i="5" s="1"/>
  <c r="F369" i="5"/>
  <c r="I369" i="5" s="1"/>
  <c r="J369" i="5" s="1"/>
  <c r="F778" i="5"/>
  <c r="I778" i="5" s="1"/>
  <c r="J778" i="5" s="1"/>
  <c r="F1189" i="5"/>
  <c r="I1189" i="5" s="1"/>
  <c r="J1189" i="5" s="1"/>
  <c r="F1598" i="5"/>
  <c r="I1598" i="5" s="1"/>
  <c r="J1598" i="5" s="1"/>
  <c r="F2009" i="5"/>
  <c r="I2009" i="5" s="1"/>
  <c r="J2009" i="5" s="1"/>
  <c r="F2418" i="5"/>
  <c r="I2418" i="5" s="1"/>
  <c r="J2418" i="5" s="1"/>
  <c r="F2829" i="5"/>
  <c r="F3239" i="5"/>
  <c r="I3239" i="5" s="1"/>
  <c r="J3239" i="5" s="1"/>
  <c r="F3649" i="5"/>
  <c r="I3649" i="5" s="1"/>
  <c r="J3649" i="5" s="1"/>
  <c r="F4059" i="5"/>
  <c r="I4059" i="5" s="1"/>
  <c r="J4059" i="5" s="1"/>
  <c r="F4463" i="5"/>
  <c r="I4463" i="5" s="1"/>
  <c r="J4463" i="5" s="1"/>
  <c r="F4848" i="5"/>
  <c r="I4848" i="5" s="1"/>
  <c r="J4848" i="5" s="1"/>
  <c r="F5235" i="5"/>
  <c r="I5235" i="5" s="1"/>
  <c r="J5235" i="5" s="1"/>
  <c r="F5620" i="5"/>
  <c r="I5620" i="5" s="1"/>
  <c r="J5620" i="5" s="1"/>
  <c r="F6007" i="5"/>
  <c r="I6007" i="5" s="1"/>
  <c r="J6007" i="5" s="1"/>
  <c r="F6392" i="5"/>
  <c r="F6779" i="5"/>
  <c r="I6779" i="5" s="1"/>
  <c r="J6779" i="5" s="1"/>
  <c r="F7164" i="5"/>
  <c r="I7164" i="5" s="1"/>
  <c r="J7164" i="5" s="1"/>
  <c r="F7551" i="5"/>
  <c r="I7551" i="5" s="1"/>
  <c r="J7551" i="5" s="1"/>
  <c r="F7936" i="5"/>
  <c r="I7936" i="5" s="1"/>
  <c r="J7936" i="5" s="1"/>
  <c r="F8322" i="5"/>
  <c r="F8708" i="5"/>
  <c r="I8708" i="5" s="1"/>
  <c r="J8708" i="5" s="1"/>
  <c r="F329" i="5"/>
  <c r="I329" i="5" s="1"/>
  <c r="J329" i="5" s="1"/>
  <c r="F739" i="5"/>
  <c r="I739" i="5" s="1"/>
  <c r="J739" i="5" s="1"/>
  <c r="F1149" i="5"/>
  <c r="I1149" i="5" s="1"/>
  <c r="J1149" i="5" s="1"/>
  <c r="F59" i="5"/>
  <c r="I59" i="5" s="1"/>
  <c r="J59" i="5" s="1"/>
  <c r="F470" i="5"/>
  <c r="I470" i="5" s="1"/>
  <c r="J470" i="5" s="1"/>
  <c r="F879" i="5"/>
  <c r="I879" i="5" s="1"/>
  <c r="J879" i="5" s="1"/>
  <c r="F1290" i="5"/>
  <c r="I1290" i="5" s="1"/>
  <c r="J1290" i="5" s="1"/>
  <c r="F1699" i="5"/>
  <c r="I1699" i="5" s="1"/>
  <c r="J1699" i="5" s="1"/>
  <c r="F2110" i="5"/>
  <c r="I2110" i="5" s="1"/>
  <c r="J2110" i="5" s="1"/>
  <c r="F2520" i="5"/>
  <c r="I2520" i="5" s="1"/>
  <c r="J2520" i="5" s="1"/>
  <c r="F2930" i="5"/>
  <c r="I2930" i="5" s="1"/>
  <c r="J2930" i="5" s="1"/>
  <c r="F3340" i="5"/>
  <c r="I3340" i="5" s="1"/>
  <c r="J3340" i="5" s="1"/>
  <c r="F3750" i="5"/>
  <c r="F4160" i="5"/>
  <c r="F4558" i="5"/>
  <c r="F4944" i="5"/>
  <c r="I4944" i="5" s="1"/>
  <c r="J4944" i="5" s="1"/>
  <c r="F5330" i="5"/>
  <c r="I5330" i="5" s="1"/>
  <c r="J5330" i="5" s="1"/>
  <c r="F5716" i="5"/>
  <c r="I5716" i="5" s="1"/>
  <c r="J5716" i="5" s="1"/>
  <c r="F6102" i="5"/>
  <c r="I6102" i="5" s="1"/>
  <c r="J6102" i="5" s="1"/>
  <c r="F6487" i="5"/>
  <c r="I6487" i="5" s="1"/>
  <c r="J6487" i="5" s="1"/>
  <c r="F6874" i="5"/>
  <c r="I6874" i="5" s="1"/>
  <c r="J6874" i="5" s="1"/>
  <c r="F7259" i="5"/>
  <c r="I7259" i="5" s="1"/>
  <c r="J7259" i="5" s="1"/>
  <c r="F7646" i="5"/>
  <c r="I7646" i="5" s="1"/>
  <c r="J7646" i="5" s="1"/>
  <c r="F8031" i="5"/>
  <c r="I8031" i="5" s="1"/>
  <c r="J8031" i="5" s="1"/>
  <c r="F8418" i="5"/>
  <c r="I8418" i="5" s="1"/>
  <c r="J8418" i="5" s="1"/>
  <c r="F22" i="5"/>
  <c r="I22" i="5" s="1"/>
  <c r="J22" i="5" s="1"/>
  <c r="F514" i="5"/>
  <c r="I514" i="5" s="1"/>
  <c r="J514" i="5" s="1"/>
  <c r="F1005" i="5"/>
  <c r="I1005" i="5" s="1"/>
  <c r="J1005" i="5" s="1"/>
  <c r="F1499" i="5"/>
  <c r="I1499" i="5" s="1"/>
  <c r="J1499" i="5" s="1"/>
  <c r="F1959" i="5"/>
  <c r="I1959" i="5" s="1"/>
  <c r="J1959" i="5" s="1"/>
  <c r="F2422" i="5"/>
  <c r="I2422" i="5" s="1"/>
  <c r="J2422" i="5" s="1"/>
  <c r="F2882" i="5"/>
  <c r="F3344" i="5"/>
  <c r="I3344" i="5" s="1"/>
  <c r="J3344" i="5" s="1"/>
  <c r="F3804" i="5"/>
  <c r="I3804" i="5" s="1"/>
  <c r="J3804" i="5" s="1"/>
  <c r="F4267" i="5"/>
  <c r="F4705" i="5"/>
  <c r="F5141" i="5"/>
  <c r="I5141" i="5" s="1"/>
  <c r="J5141" i="5" s="1"/>
  <c r="F5575" i="5"/>
  <c r="I5575" i="5" s="1"/>
  <c r="J5575" i="5" s="1"/>
  <c r="F6009" i="5"/>
  <c r="I6009" i="5" s="1"/>
  <c r="J6009" i="5" s="1"/>
  <c r="F6443" i="5"/>
  <c r="I6443" i="5" s="1"/>
  <c r="J6443" i="5" s="1"/>
  <c r="F6877" i="5"/>
  <c r="I6877" i="5" s="1"/>
  <c r="J6877" i="5" s="1"/>
  <c r="F7311" i="5"/>
  <c r="F7745" i="5"/>
  <c r="I7745" i="5" s="1"/>
  <c r="J7745" i="5" s="1"/>
  <c r="F8179" i="5"/>
  <c r="I8179" i="5" s="1"/>
  <c r="J8179" i="5" s="1"/>
  <c r="F8614" i="5"/>
  <c r="F302" i="5"/>
  <c r="I302" i="5" s="1"/>
  <c r="J302" i="5" s="1"/>
  <c r="F795" i="5"/>
  <c r="I795" i="5" s="1"/>
  <c r="J795" i="5" s="1"/>
  <c r="F1288" i="5"/>
  <c r="I1288" i="5" s="1"/>
  <c r="J1288" i="5" s="1"/>
  <c r="F1763" i="5"/>
  <c r="I1763" i="5" s="1"/>
  <c r="J1763" i="5" s="1"/>
  <c r="F2223" i="5"/>
  <c r="I2223" i="5" s="1"/>
  <c r="J2223" i="5" s="1"/>
  <c r="F2685" i="5"/>
  <c r="I2685" i="5" s="1"/>
  <c r="J2685" i="5" s="1"/>
  <c r="F3145" i="5"/>
  <c r="I3145" i="5" s="1"/>
  <c r="J3145" i="5" s="1"/>
  <c r="F3607" i="5"/>
  <c r="I3607" i="5" s="1"/>
  <c r="J3607" i="5" s="1"/>
  <c r="F4068" i="5"/>
  <c r="I4068" i="5" s="1"/>
  <c r="J4068" i="5" s="1"/>
  <c r="F4520" i="5"/>
  <c r="I4520" i="5" s="1"/>
  <c r="J4520" i="5" s="1"/>
  <c r="F4953" i="5"/>
  <c r="F5388" i="5"/>
  <c r="I5388" i="5" s="1"/>
  <c r="J5388" i="5" s="1"/>
  <c r="F5823" i="5"/>
  <c r="I5823" i="5" s="1"/>
  <c r="J5823" i="5" s="1"/>
  <c r="F6257" i="5"/>
  <c r="F6691" i="5"/>
  <c r="I6691" i="5" s="1"/>
  <c r="J6691" i="5" s="1"/>
  <c r="F7125" i="5"/>
  <c r="I7125" i="5" s="1"/>
  <c r="J7125" i="5" s="1"/>
  <c r="F7559" i="5"/>
  <c r="I7559" i="5" s="1"/>
  <c r="J7559" i="5" s="1"/>
  <c r="F7993" i="5"/>
  <c r="I7993" i="5" s="1"/>
  <c r="J7993" i="5" s="1"/>
  <c r="F8427" i="5"/>
  <c r="I8427" i="5" s="1"/>
  <c r="J8427" i="5" s="1"/>
  <c r="F107" i="5"/>
  <c r="I107" i="5" s="1"/>
  <c r="J107" i="5" s="1"/>
  <c r="F660" i="5"/>
  <c r="I660" i="5" s="1"/>
  <c r="J660" i="5" s="1"/>
  <c r="F1212" i="5"/>
  <c r="I1212" i="5" s="1"/>
  <c r="J1212" i="5" s="1"/>
  <c r="F1749" i="5"/>
  <c r="F2269" i="5"/>
  <c r="I2269" i="5" s="1"/>
  <c r="J2269" i="5" s="1"/>
  <c r="F2789" i="5"/>
  <c r="I2789" i="5" s="1"/>
  <c r="J2789" i="5" s="1"/>
  <c r="F3306" i="5"/>
  <c r="I3306" i="5" s="1"/>
  <c r="J3306" i="5" s="1"/>
  <c r="F3825" i="5"/>
  <c r="I3825" i="5" s="1"/>
  <c r="J3825" i="5" s="1"/>
  <c r="F4345" i="5"/>
  <c r="I4345" i="5" s="1"/>
  <c r="J4345" i="5" s="1"/>
  <c r="F4835" i="5"/>
  <c r="I4835" i="5" s="1"/>
  <c r="J4835" i="5" s="1"/>
  <c r="F5323" i="5"/>
  <c r="F5810" i="5"/>
  <c r="I5810" i="5" s="1"/>
  <c r="J5810" i="5" s="1"/>
  <c r="F6300" i="5"/>
  <c r="F6789" i="5"/>
  <c r="I6789" i="5" s="1"/>
  <c r="J6789" i="5" s="1"/>
  <c r="F7276" i="5"/>
  <c r="I7276" i="5" s="1"/>
  <c r="J7276" i="5" s="1"/>
  <c r="F7763" i="5"/>
  <c r="I7763" i="5" s="1"/>
  <c r="J7763" i="5" s="1"/>
  <c r="F8254" i="5"/>
  <c r="F8743" i="5"/>
  <c r="I8743" i="5" s="1"/>
  <c r="J8743" i="5" s="1"/>
  <c r="F513" i="5"/>
  <c r="I513" i="5" s="1"/>
  <c r="J513" i="5" s="1"/>
  <c r="F1067" i="5"/>
  <c r="I1067" i="5" s="1"/>
  <c r="J1067" i="5" s="1"/>
  <c r="F1614" i="5"/>
  <c r="I1614" i="5" s="1"/>
  <c r="J1614" i="5" s="1"/>
  <c r="F2131" i="5"/>
  <c r="I2131" i="5" s="1"/>
  <c r="J2131" i="5" s="1"/>
  <c r="F2650" i="5"/>
  <c r="I2650" i="5" s="1"/>
  <c r="J2650" i="5" s="1"/>
  <c r="F3169" i="5"/>
  <c r="I3169" i="5" s="1"/>
  <c r="J3169" i="5" s="1"/>
  <c r="F3690" i="5"/>
  <c r="I3690" i="5" s="1"/>
  <c r="J3690" i="5" s="1"/>
  <c r="F4208" i="5"/>
  <c r="I4208" i="5" s="1"/>
  <c r="J4208" i="5" s="1"/>
  <c r="F4704" i="5"/>
  <c r="I4704" i="5" s="1"/>
  <c r="J4704" i="5" s="1"/>
  <c r="F5195" i="5"/>
  <c r="F5683" i="5"/>
  <c r="F6171" i="5"/>
  <c r="I6171" i="5" s="1"/>
  <c r="J6171" i="5" s="1"/>
  <c r="F6658" i="5"/>
  <c r="I6658" i="5" s="1"/>
  <c r="J6658" i="5" s="1"/>
  <c r="F7148" i="5"/>
  <c r="I7148" i="5" s="1"/>
  <c r="J7148" i="5" s="1"/>
  <c r="F7637" i="5"/>
  <c r="I7637" i="5" s="1"/>
  <c r="J7637" i="5" s="1"/>
  <c r="F8124" i="5"/>
  <c r="F8613" i="5"/>
  <c r="I8613" i="5" s="1"/>
  <c r="J8613" i="5" s="1"/>
  <c r="F393" i="5"/>
  <c r="I393" i="5" s="1"/>
  <c r="J393" i="5" s="1"/>
  <c r="F1018" i="5"/>
  <c r="I1018" i="5" s="1"/>
  <c r="J1018" i="5" s="1"/>
  <c r="F1629" i="5"/>
  <c r="I1629" i="5" s="1"/>
  <c r="J1629" i="5" s="1"/>
  <c r="F2213" i="5"/>
  <c r="I2213" i="5" s="1"/>
  <c r="J2213" i="5" s="1"/>
  <c r="F2799" i="5"/>
  <c r="I2799" i="5" s="1"/>
  <c r="J2799" i="5" s="1"/>
  <c r="F3383" i="5"/>
  <c r="I3383" i="5" s="1"/>
  <c r="J3383" i="5" s="1"/>
  <c r="F3964" i="5"/>
  <c r="I3964" i="5" s="1"/>
  <c r="J3964" i="5" s="1"/>
  <c r="F4539" i="5"/>
  <c r="I4539" i="5" s="1"/>
  <c r="J4539" i="5" s="1"/>
  <c r="F5088" i="5"/>
  <c r="F5637" i="5"/>
  <c r="I5637" i="5" s="1"/>
  <c r="J5637" i="5" s="1"/>
  <c r="F6187" i="5"/>
  <c r="I6187" i="5" s="1"/>
  <c r="J6187" i="5" s="1"/>
  <c r="F6737" i="5"/>
  <c r="I6737" i="5" s="1"/>
  <c r="J6737" i="5" s="1"/>
  <c r="F7286" i="5"/>
  <c r="I7286" i="5" s="1"/>
  <c r="J7286" i="5" s="1"/>
  <c r="F7835" i="5"/>
  <c r="I7835" i="5" s="1"/>
  <c r="J7835" i="5" s="1"/>
  <c r="F8384" i="5"/>
  <c r="I8384" i="5" s="1"/>
  <c r="J8384" i="5" s="1"/>
  <c r="F159" i="5"/>
  <c r="I159" i="5" s="1"/>
  <c r="J159" i="5" s="1"/>
  <c r="F783" i="5"/>
  <c r="I783" i="5" s="1"/>
  <c r="J783" i="5" s="1"/>
  <c r="F1407" i="5"/>
  <c r="I1407" i="5" s="1"/>
  <c r="J1407" i="5" s="1"/>
  <c r="F1998" i="5"/>
  <c r="I1998" i="5" s="1"/>
  <c r="J1998" i="5" s="1"/>
  <c r="F2579" i="5"/>
  <c r="I2579" i="5" s="1"/>
  <c r="J2579" i="5" s="1"/>
  <c r="F3163" i="5"/>
  <c r="I3163" i="5" s="1"/>
  <c r="J3163" i="5" s="1"/>
  <c r="F3748" i="5"/>
  <c r="I3748" i="5" s="1"/>
  <c r="J3748" i="5" s="1"/>
  <c r="F4331" i="5"/>
  <c r="I4331" i="5" s="1"/>
  <c r="J4331" i="5" s="1"/>
  <c r="F4883" i="5"/>
  <c r="I4883" i="5" s="1"/>
  <c r="J4883" i="5" s="1"/>
  <c r="F5433" i="5"/>
  <c r="I5433" i="5" s="1"/>
  <c r="J5433" i="5" s="1"/>
  <c r="F5981" i="5"/>
  <c r="F6532" i="5"/>
  <c r="I6532" i="5" s="1"/>
  <c r="J6532" i="5" s="1"/>
  <c r="F7081" i="5"/>
  <c r="I7081" i="5" s="1"/>
  <c r="J7081" i="5" s="1"/>
  <c r="F7630" i="5"/>
  <c r="I7630" i="5" s="1"/>
  <c r="J7630" i="5" s="1"/>
  <c r="F8181" i="5"/>
  <c r="I8181" i="5" s="1"/>
  <c r="J8181" i="5" s="1"/>
  <c r="F8728" i="5"/>
  <c r="I8728" i="5" s="1"/>
  <c r="J8728" i="5" s="1"/>
  <c r="F662" i="5"/>
  <c r="I662" i="5" s="1"/>
  <c r="J662" i="5" s="1"/>
  <c r="F1363" i="5"/>
  <c r="I1363" i="5" s="1"/>
  <c r="J1363" i="5" s="1"/>
  <c r="F2029" i="5"/>
  <c r="I2029" i="5" s="1"/>
  <c r="J2029" i="5" s="1"/>
  <c r="F2687" i="5"/>
  <c r="I2687" i="5" s="1"/>
  <c r="J2687" i="5" s="1"/>
  <c r="F3342" i="5"/>
  <c r="I3342" i="5" s="1"/>
  <c r="J3342" i="5" s="1"/>
  <c r="F3999" i="5"/>
  <c r="I3999" i="5" s="1"/>
  <c r="J3999" i="5" s="1"/>
  <c r="F4639" i="5"/>
  <c r="F5257" i="5"/>
  <c r="I5257" i="5" s="1"/>
  <c r="J5257" i="5" s="1"/>
  <c r="F5875" i="5"/>
  <c r="I5875" i="5" s="1"/>
  <c r="J5875" i="5" s="1"/>
  <c r="F6494" i="5"/>
  <c r="I6494" i="5" s="1"/>
  <c r="J6494" i="5" s="1"/>
  <c r="F7112" i="5"/>
  <c r="I7112" i="5" s="1"/>
  <c r="J7112" i="5" s="1"/>
  <c r="F7731" i="5"/>
  <c r="I7731" i="5" s="1"/>
  <c r="J7731" i="5" s="1"/>
  <c r="F8347" i="5"/>
  <c r="F207" i="5"/>
  <c r="I207" i="5" s="1"/>
  <c r="J207" i="5" s="1"/>
  <c r="F907" i="5"/>
  <c r="I907" i="5" s="1"/>
  <c r="J907" i="5" s="1"/>
  <c r="F1601" i="5"/>
  <c r="I1601" i="5" s="1"/>
  <c r="J1601" i="5" s="1"/>
  <c r="F2257" i="5"/>
  <c r="I2257" i="5" s="1"/>
  <c r="J2257" i="5" s="1"/>
  <c r="F2917" i="5"/>
  <c r="I2917" i="5" s="1"/>
  <c r="J2917" i="5" s="1"/>
  <c r="F3570" i="5"/>
  <c r="I3570" i="5" s="1"/>
  <c r="J3570" i="5" s="1"/>
  <c r="F4227" i="5"/>
  <c r="I4227" i="5" s="1"/>
  <c r="J4227" i="5" s="1"/>
  <c r="F4855" i="5"/>
  <c r="I4855" i="5" s="1"/>
  <c r="J4855" i="5" s="1"/>
  <c r="F5473" i="5"/>
  <c r="I5473" i="5" s="1"/>
  <c r="J5473" i="5" s="1"/>
  <c r="F6091" i="5"/>
  <c r="F6710" i="5"/>
  <c r="I6710" i="5" s="1"/>
  <c r="J6710" i="5" s="1"/>
  <c r="F7328" i="5"/>
  <c r="I7328" i="5" s="1"/>
  <c r="J7328" i="5" s="1"/>
  <c r="F7947" i="5"/>
  <c r="I7947" i="5" s="1"/>
  <c r="J7947" i="5" s="1"/>
  <c r="F8563" i="5"/>
  <c r="I8563" i="5" s="1"/>
  <c r="J8563" i="5" s="1"/>
  <c r="F442" i="5"/>
  <c r="I442" i="5" s="1"/>
  <c r="J442" i="5" s="1"/>
  <c r="F1140" i="5"/>
  <c r="I1140" i="5" s="1"/>
  <c r="J1140" i="5" s="1"/>
  <c r="F1821" i="5"/>
  <c r="I1821" i="5" s="1"/>
  <c r="J1821" i="5" s="1"/>
  <c r="F2480" i="5"/>
  <c r="I2480" i="5" s="1"/>
  <c r="J2480" i="5" s="1"/>
  <c r="F3136" i="5"/>
  <c r="F3792" i="5"/>
  <c r="I3792" i="5" s="1"/>
  <c r="J3792" i="5" s="1"/>
  <c r="F4444" i="5"/>
  <c r="I4444" i="5" s="1"/>
  <c r="J4444" i="5" s="1"/>
  <c r="F61" i="5"/>
  <c r="I61" i="5" s="1"/>
  <c r="J61" i="5" s="1"/>
  <c r="F894" i="5"/>
  <c r="I894" i="5" s="1"/>
  <c r="J894" i="5" s="1"/>
  <c r="F1722" i="5"/>
  <c r="I1722" i="5" s="1"/>
  <c r="J1722" i="5" s="1"/>
  <c r="F2512" i="5"/>
  <c r="I2512" i="5" s="1"/>
  <c r="J2512" i="5" s="1"/>
  <c r="F3298" i="5"/>
  <c r="I3298" i="5" s="1"/>
  <c r="J3298" i="5" s="1"/>
  <c r="F4088" i="5"/>
  <c r="I4088" i="5" s="1"/>
  <c r="J4088" i="5" s="1"/>
  <c r="F4843" i="5"/>
  <c r="I4843" i="5" s="1"/>
  <c r="J4843" i="5" s="1"/>
  <c r="F5551" i="5"/>
  <c r="I5551" i="5" s="1"/>
  <c r="J5551" i="5" s="1"/>
  <c r="F6244" i="5"/>
  <c r="F6942" i="5"/>
  <c r="I6942" i="5" s="1"/>
  <c r="J6942" i="5" s="1"/>
  <c r="F7639" i="5"/>
  <c r="F8334" i="5"/>
  <c r="I8334" i="5" s="1"/>
  <c r="J8334" i="5" s="1"/>
  <c r="F245" i="5"/>
  <c r="F1082" i="5"/>
  <c r="F1902" i="5"/>
  <c r="I1902" i="5" s="1"/>
  <c r="J1902" i="5" s="1"/>
  <c r="F2688" i="5"/>
  <c r="I2688" i="5" s="1"/>
  <c r="J2688" i="5" s="1"/>
  <c r="F3475" i="5"/>
  <c r="F4261" i="5"/>
  <c r="I4261" i="5" s="1"/>
  <c r="J4261" i="5" s="1"/>
  <c r="F5011" i="5"/>
  <c r="I5011" i="5" s="1"/>
  <c r="J5011" i="5" s="1"/>
  <c r="F5709" i="5"/>
  <c r="F6405" i="5"/>
  <c r="F7097" i="5"/>
  <c r="I7097" i="5" s="1"/>
  <c r="J7097" i="5" s="1"/>
  <c r="F7831" i="5"/>
  <c r="I7831" i="5" s="1"/>
  <c r="J7831" i="5" s="1"/>
  <c r="F8529" i="5"/>
  <c r="I8529" i="5" s="1"/>
  <c r="J8529" i="5" s="1"/>
  <c r="F527" i="5"/>
  <c r="I527" i="5" s="1"/>
  <c r="J527" i="5" s="1"/>
  <c r="F1367" i="5"/>
  <c r="I1367" i="5" s="1"/>
  <c r="J1367" i="5" s="1"/>
  <c r="F2165" i="5"/>
  <c r="F2954" i="5"/>
  <c r="I2954" i="5" s="1"/>
  <c r="J2954" i="5" s="1"/>
  <c r="F3741" i="5"/>
  <c r="I3741" i="5" s="1"/>
  <c r="J3741" i="5" s="1"/>
  <c r="F4522" i="5"/>
  <c r="I4522" i="5" s="1"/>
  <c r="J4522" i="5" s="1"/>
  <c r="F5247" i="5"/>
  <c r="I5247" i="5" s="1"/>
  <c r="J5247" i="5" s="1"/>
  <c r="F5939" i="5"/>
  <c r="I5939" i="5" s="1"/>
  <c r="J5939" i="5" s="1"/>
  <c r="F6637" i="5"/>
  <c r="I6637" i="5" s="1"/>
  <c r="J6637" i="5" s="1"/>
  <c r="F7332" i="5"/>
  <c r="I7332" i="5" s="1"/>
  <c r="J7332" i="5" s="1"/>
  <c r="F8028" i="5"/>
  <c r="F8724" i="5"/>
  <c r="F765" i="5"/>
  <c r="I765" i="5" s="1"/>
  <c r="J765" i="5" s="1"/>
  <c r="F1595" i="5"/>
  <c r="F2387" i="5"/>
  <c r="I2387" i="5" s="1"/>
  <c r="J2387" i="5" s="1"/>
  <c r="F3177" i="5"/>
  <c r="I3177" i="5" s="1"/>
  <c r="J3177" i="5" s="1"/>
  <c r="F3961" i="5"/>
  <c r="I3961" i="5" s="1"/>
  <c r="J3961" i="5" s="1"/>
  <c r="F4728" i="5"/>
  <c r="I4728" i="5" s="1"/>
  <c r="J4728" i="5" s="1"/>
  <c r="F5443" i="5"/>
  <c r="I5443" i="5" s="1"/>
  <c r="J5443" i="5" s="1"/>
  <c r="F6139" i="5"/>
  <c r="I6139" i="5" s="1"/>
  <c r="J6139" i="5" s="1"/>
  <c r="F6833" i="5"/>
  <c r="F7525" i="5"/>
  <c r="I7525" i="5" s="1"/>
  <c r="J7525" i="5" s="1"/>
  <c r="F8222" i="5"/>
  <c r="I8222" i="5" s="1"/>
  <c r="J8222" i="5" s="1"/>
  <c r="F161" i="5"/>
  <c r="I161" i="5" s="1"/>
  <c r="J161" i="5" s="1"/>
  <c r="F1001" i="5"/>
  <c r="I1001" i="5" s="1"/>
  <c r="J1001" i="5" s="1"/>
  <c r="F1823" i="5"/>
  <c r="I1823" i="5" s="1"/>
  <c r="J1823" i="5" s="1"/>
  <c r="F2609" i="5"/>
  <c r="F3399" i="5"/>
  <c r="I3399" i="5" s="1"/>
  <c r="J3399" i="5" s="1"/>
  <c r="F4186" i="5"/>
  <c r="I4186" i="5" s="1"/>
  <c r="J4186" i="5" s="1"/>
  <c r="F4938" i="5"/>
  <c r="I4938" i="5" s="1"/>
  <c r="J4938" i="5" s="1"/>
  <c r="F5638" i="5"/>
  <c r="F6335" i="5"/>
  <c r="I6335" i="5" s="1"/>
  <c r="J6335" i="5" s="1"/>
  <c r="F7030" i="5"/>
  <c r="I7030" i="5" s="1"/>
  <c r="J7030" i="5" s="1"/>
  <c r="F7725" i="5"/>
  <c r="I7725" i="5" s="1"/>
  <c r="J7725" i="5" s="1"/>
  <c r="F8420" i="5"/>
  <c r="I8420" i="5" s="1"/>
  <c r="J8420" i="5" s="1"/>
  <c r="F397" i="5"/>
  <c r="I397" i="5" s="1"/>
  <c r="J397" i="5" s="1"/>
  <c r="F1238" i="5"/>
  <c r="F2046" i="5"/>
  <c r="I2046" i="5" s="1"/>
  <c r="J2046" i="5" s="1"/>
  <c r="F2828" i="5"/>
  <c r="I2828" i="5" s="1"/>
  <c r="J2828" i="5" s="1"/>
  <c r="F3620" i="5"/>
  <c r="I3620" i="5" s="1"/>
  <c r="J3620" i="5" s="1"/>
  <c r="F4405" i="5"/>
  <c r="I4405" i="5" s="1"/>
  <c r="J4405" i="5" s="1"/>
  <c r="F5139" i="5"/>
  <c r="I5139" i="5" s="1"/>
  <c r="J5139" i="5" s="1"/>
  <c r="F5833" i="5"/>
  <c r="I5833" i="5" s="1"/>
  <c r="J5833" i="5" s="1"/>
  <c r="F6530" i="5"/>
  <c r="I6530" i="5" s="1"/>
  <c r="J6530" i="5" s="1"/>
  <c r="F7227" i="5"/>
  <c r="I7227" i="5" s="1"/>
  <c r="J7227" i="5" s="1"/>
  <c r="F7920" i="5"/>
  <c r="I7920" i="5" s="1"/>
  <c r="J7920" i="5" s="1"/>
  <c r="F8617" i="5"/>
  <c r="I8617" i="5" s="1"/>
  <c r="J8617" i="5" s="1"/>
  <c r="F8038" i="5"/>
  <c r="I8038" i="5" s="1"/>
  <c r="J8038" i="5" s="1"/>
  <c r="F6996" i="5"/>
  <c r="I6996" i="5" s="1"/>
  <c r="J6996" i="5" s="1"/>
  <c r="F5953" i="5"/>
  <c r="I5953" i="5" s="1"/>
  <c r="J5953" i="5" s="1"/>
  <c r="F4902" i="5"/>
  <c r="I4902" i="5" s="1"/>
  <c r="J4902" i="5" s="1"/>
  <c r="F3753" i="5"/>
  <c r="I3753" i="5" s="1"/>
  <c r="J3753" i="5" s="1"/>
  <c r="F2569" i="5"/>
  <c r="I2569" i="5" s="1"/>
  <c r="J2569" i="5" s="1"/>
  <c r="F1383" i="5"/>
  <c r="I1383" i="5" s="1"/>
  <c r="J1383" i="5" s="1"/>
  <c r="F120" i="5"/>
  <c r="I120" i="5" s="1"/>
  <c r="J120" i="5" s="1"/>
  <c r="F4951" i="5"/>
  <c r="I4951" i="5" s="1"/>
  <c r="J4951" i="5" s="1"/>
  <c r="F3805" i="5"/>
  <c r="F2620" i="5"/>
  <c r="I2620" i="5" s="1"/>
  <c r="J2620" i="5" s="1"/>
  <c r="F1434" i="5"/>
  <c r="I1434" i="5" s="1"/>
  <c r="J1434" i="5" s="1"/>
  <c r="F177" i="5"/>
  <c r="I177" i="5" s="1"/>
  <c r="J177" i="5" s="1"/>
  <c r="F7893" i="5"/>
  <c r="I7893" i="5" s="1"/>
  <c r="J7893" i="5" s="1"/>
  <c r="F6852" i="5"/>
  <c r="I6852" i="5" s="1"/>
  <c r="J6852" i="5" s="1"/>
  <c r="F5808" i="5"/>
  <c r="I5808" i="5" s="1"/>
  <c r="J5808" i="5" s="1"/>
  <c r="F4747" i="5"/>
  <c r="I4747" i="5" s="1"/>
  <c r="J4747" i="5" s="1"/>
  <c r="F3589" i="5"/>
  <c r="I3589" i="5" s="1"/>
  <c r="J3589" i="5" s="1"/>
  <c r="F2411" i="5"/>
  <c r="I2411" i="5" s="1"/>
  <c r="J2411" i="5" s="1"/>
  <c r="F1207" i="5"/>
  <c r="I1207" i="5" s="1"/>
  <c r="J1207" i="5" s="1"/>
  <c r="F1069" i="5"/>
  <c r="I1069" i="5" s="1"/>
  <c r="J1069" i="5" s="1"/>
  <c r="F4585" i="5"/>
  <c r="F8698" i="5"/>
  <c r="I8698" i="5" s="1"/>
  <c r="J8698" i="5" s="1"/>
  <c r="F5958" i="5"/>
  <c r="I5958" i="5" s="1"/>
  <c r="J5958" i="5" s="1"/>
  <c r="F7749" i="5"/>
  <c r="I7749" i="5" s="1"/>
  <c r="J7749" i="5" s="1"/>
  <c r="F5563" i="5"/>
  <c r="F3233" i="5"/>
  <c r="I3233" i="5" s="1"/>
  <c r="J3233" i="5" s="1"/>
  <c r="F217" i="5"/>
  <c r="I217" i="5" s="1"/>
  <c r="J217" i="5" s="1"/>
  <c r="F7065" i="5"/>
  <c r="I7065" i="5" s="1"/>
  <c r="J7065" i="5" s="1"/>
  <c r="F4666" i="5"/>
  <c r="I4666" i="5" s="1"/>
  <c r="J4666" i="5" s="1"/>
  <c r="F2183" i="5"/>
  <c r="I2183" i="5" s="1"/>
  <c r="J2183" i="5" s="1"/>
  <c r="F1939" i="5"/>
  <c r="I1939" i="5" s="1"/>
  <c r="J1939" i="5" s="1"/>
  <c r="F3588" i="5"/>
  <c r="I3588" i="5" s="1"/>
  <c r="J3588" i="5" s="1"/>
  <c r="F4992" i="5"/>
  <c r="I4992" i="5" s="1"/>
  <c r="J4992" i="5" s="1"/>
  <c r="F6320" i="5"/>
  <c r="F7779" i="5"/>
  <c r="I7779" i="5" s="1"/>
  <c r="J7779" i="5" s="1"/>
  <c r="F8475" i="5"/>
  <c r="I8475" i="5" s="1"/>
  <c r="J8475" i="5" s="1"/>
  <c r="F1289" i="5"/>
  <c r="I1289" i="5" s="1"/>
  <c r="J1289" i="5" s="1"/>
  <c r="F2747" i="5"/>
  <c r="I2747" i="5" s="1"/>
  <c r="J2747" i="5" s="1"/>
  <c r="F4381" i="5"/>
  <c r="F5692" i="5"/>
  <c r="I5692" i="5" s="1"/>
  <c r="J5692" i="5" s="1"/>
  <c r="F7085" i="5"/>
  <c r="I7085" i="5" s="1"/>
  <c r="J7085" i="5" s="1"/>
  <c r="F230" i="5"/>
  <c r="I230" i="5" s="1"/>
  <c r="J230" i="5" s="1"/>
  <c r="F1756" i="5"/>
  <c r="I1756" i="5" s="1"/>
  <c r="J1756" i="5" s="1"/>
  <c r="F3273" i="5"/>
  <c r="I3273" i="5" s="1"/>
  <c r="J3273" i="5" s="1"/>
  <c r="F4696" i="5"/>
  <c r="F6161" i="5"/>
  <c r="F7435" i="5"/>
  <c r="I7435" i="5" s="1"/>
  <c r="J7435" i="5" s="1"/>
  <c r="F8775" i="5"/>
  <c r="I8775" i="5" s="1"/>
  <c r="J8775" i="5" s="1"/>
  <c r="F7323" i="5"/>
  <c r="I7323" i="5" s="1"/>
  <c r="J7323" i="5" s="1"/>
  <c r="F8600" i="5"/>
  <c r="I8600" i="5" s="1"/>
  <c r="J8600" i="5" s="1"/>
  <c r="F1164" i="5"/>
  <c r="I1164" i="5" s="1"/>
  <c r="J1164" i="5" s="1"/>
  <c r="F2631" i="5"/>
  <c r="I2631" i="5" s="1"/>
  <c r="J2631" i="5" s="1"/>
  <c r="F4280" i="5"/>
  <c r="I4280" i="5" s="1"/>
  <c r="J4280" i="5" s="1"/>
  <c r="F5607" i="5"/>
  <c r="I5607" i="5" s="1"/>
  <c r="J5607" i="5" s="1"/>
  <c r="F6934" i="5"/>
  <c r="F8438" i="5"/>
  <c r="I8438" i="5" s="1"/>
  <c r="J8438" i="5" s="1"/>
  <c r="F2069" i="5"/>
  <c r="I2069" i="5" s="1"/>
  <c r="J2069" i="5" s="1"/>
  <c r="F4541" i="5"/>
  <c r="I4541" i="5" s="1"/>
  <c r="J4541" i="5" s="1"/>
  <c r="F8573" i="5"/>
  <c r="F6484" i="5"/>
  <c r="I6484" i="5" s="1"/>
  <c r="J6484" i="5" s="1"/>
  <c r="F4213" i="5"/>
  <c r="I4213" i="5" s="1"/>
  <c r="J4213" i="5" s="1"/>
  <c r="F1341" i="5"/>
  <c r="I1341" i="5" s="1"/>
  <c r="J1341" i="5" s="1"/>
  <c r="F7519" i="5"/>
  <c r="I7519" i="5" s="1"/>
  <c r="J7519" i="5" s="1"/>
  <c r="F5434" i="5"/>
  <c r="F2720" i="5"/>
  <c r="I2720" i="5" s="1"/>
  <c r="J2720" i="5" s="1"/>
  <c r="F38" i="5"/>
  <c r="I38" i="5" s="1"/>
  <c r="J38" i="5" s="1"/>
  <c r="F6576" i="5"/>
  <c r="I6576" i="5" s="1"/>
  <c r="J6576" i="5" s="1"/>
  <c r="F4421" i="5"/>
  <c r="I4421" i="5" s="1"/>
  <c r="J4421" i="5" s="1"/>
  <c r="F1801" i="5"/>
  <c r="I1801" i="5" s="1"/>
  <c r="J1801" i="5" s="1"/>
  <c r="F7235" i="5"/>
  <c r="I7235" i="5" s="1"/>
  <c r="J7235" i="5" s="1"/>
  <c r="F5145" i="5"/>
  <c r="I5145" i="5" s="1"/>
  <c r="J5145" i="5" s="1"/>
  <c r="F2593" i="5"/>
  <c r="I2593" i="5" s="1"/>
  <c r="J2593" i="5" s="1"/>
  <c r="F98" i="5"/>
  <c r="I98" i="5" s="1"/>
  <c r="J98" i="5" s="1"/>
  <c r="F494" i="5"/>
  <c r="I494" i="5" s="1"/>
  <c r="J494" i="5" s="1"/>
  <c r="F944" i="5"/>
  <c r="I944" i="5" s="1"/>
  <c r="J944" i="5" s="1"/>
  <c r="F1340" i="5"/>
  <c r="I1340" i="5" s="1"/>
  <c r="J1340" i="5" s="1"/>
  <c r="F1754" i="5"/>
  <c r="I1754" i="5" s="1"/>
  <c r="J1754" i="5" s="1"/>
  <c r="F2204" i="5"/>
  <c r="F2600" i="5"/>
  <c r="I2600" i="5" s="1"/>
  <c r="J2600" i="5" s="1"/>
  <c r="F3014" i="5"/>
  <c r="F3410" i="5"/>
  <c r="F3860" i="5"/>
  <c r="F4256" i="5"/>
  <c r="I4256" i="5" s="1"/>
  <c r="J4256" i="5" s="1"/>
  <c r="F4670" i="5"/>
  <c r="I4670" i="5" s="1"/>
  <c r="J4670" i="5" s="1"/>
  <c r="F5120" i="5"/>
  <c r="I5120" i="5" s="1"/>
  <c r="J5120" i="5" s="1"/>
  <c r="F5516" i="5"/>
  <c r="I5516" i="5" s="1"/>
  <c r="J5516" i="5" s="1"/>
  <c r="F5930" i="5"/>
  <c r="F6326" i="5"/>
  <c r="I6326" i="5" s="1"/>
  <c r="J6326" i="5" s="1"/>
  <c r="F6776" i="5"/>
  <c r="I6776" i="5" s="1"/>
  <c r="J6776" i="5" s="1"/>
  <c r="F7172" i="5"/>
  <c r="I7172" i="5" s="1"/>
  <c r="J7172" i="5" s="1"/>
  <c r="F7586" i="5"/>
  <c r="F8036" i="5"/>
  <c r="I8036" i="5" s="1"/>
  <c r="J8036" i="5" s="1"/>
  <c r="F8432" i="5"/>
  <c r="I8432" i="5" s="1"/>
  <c r="J8432" i="5" s="1"/>
  <c r="F70" i="5"/>
  <c r="I70" i="5" s="1"/>
  <c r="J70" i="5" s="1"/>
  <c r="F466" i="5"/>
  <c r="I466" i="5" s="1"/>
  <c r="J466" i="5" s="1"/>
  <c r="F916" i="5"/>
  <c r="I916" i="5" s="1"/>
  <c r="J916" i="5" s="1"/>
  <c r="F1312" i="5"/>
  <c r="I1312" i="5" s="1"/>
  <c r="J1312" i="5" s="1"/>
  <c r="F1726" i="5"/>
  <c r="I1726" i="5" s="1"/>
  <c r="J1726" i="5" s="1"/>
  <c r="F2176" i="5"/>
  <c r="I2176" i="5" s="1"/>
  <c r="J2176" i="5" s="1"/>
  <c r="F2572" i="5"/>
  <c r="I2572" i="5" s="1"/>
  <c r="J2572" i="5" s="1"/>
  <c r="F2986" i="5"/>
  <c r="I2986" i="5" s="1"/>
  <c r="J2986" i="5" s="1"/>
  <c r="F3382" i="5"/>
  <c r="I3382" i="5" s="1"/>
  <c r="J3382" i="5" s="1"/>
  <c r="F3832" i="5"/>
  <c r="I3832" i="5" s="1"/>
  <c r="J3832" i="5" s="1"/>
  <c r="F4228" i="5"/>
  <c r="I4228" i="5" s="1"/>
  <c r="J4228" i="5" s="1"/>
  <c r="F315" i="5"/>
  <c r="I315" i="5" s="1"/>
  <c r="J315" i="5" s="1"/>
  <c r="F821" i="5"/>
  <c r="I821" i="5" s="1"/>
  <c r="J821" i="5" s="1"/>
  <c r="F1266" i="5"/>
  <c r="F1732" i="5"/>
  <c r="I1732" i="5" s="1"/>
  <c r="J1732" i="5" s="1"/>
  <c r="F2178" i="5"/>
  <c r="F2684" i="5"/>
  <c r="I2684" i="5" s="1"/>
  <c r="J2684" i="5" s="1"/>
  <c r="F3129" i="5"/>
  <c r="I3129" i="5" s="1"/>
  <c r="J3129" i="5" s="1"/>
  <c r="F3595" i="5"/>
  <c r="I3595" i="5" s="1"/>
  <c r="J3595" i="5" s="1"/>
  <c r="F4101" i="5"/>
  <c r="I4101" i="5" s="1"/>
  <c r="J4101" i="5" s="1"/>
  <c r="F4536" i="5"/>
  <c r="I4536" i="5" s="1"/>
  <c r="J4536" i="5" s="1"/>
  <c r="F4974" i="5"/>
  <c r="F5394" i="5"/>
  <c r="F5870" i="5"/>
  <c r="F6289" i="5"/>
  <c r="I6289" i="5" s="1"/>
  <c r="J6289" i="5" s="1"/>
  <c r="F6728" i="5"/>
  <c r="I6728" i="5" s="1"/>
  <c r="J6728" i="5" s="1"/>
  <c r="F7204" i="5"/>
  <c r="I7204" i="5" s="1"/>
  <c r="J7204" i="5" s="1"/>
  <c r="F7624" i="5"/>
  <c r="I7624" i="5" s="1"/>
  <c r="J7624" i="5" s="1"/>
  <c r="F8062" i="5"/>
  <c r="I8062" i="5" s="1"/>
  <c r="J8062" i="5" s="1"/>
  <c r="F8481" i="5"/>
  <c r="I8481" i="5" s="1"/>
  <c r="J8481" i="5" s="1"/>
  <c r="F182" i="5"/>
  <c r="I182" i="5" s="1"/>
  <c r="J182" i="5" s="1"/>
  <c r="F627" i="5"/>
  <c r="I627" i="5" s="1"/>
  <c r="J627" i="5" s="1"/>
  <c r="F1093" i="5"/>
  <c r="I1093" i="5" s="1"/>
  <c r="J1093" i="5" s="1"/>
  <c r="F1599" i="5"/>
  <c r="I1599" i="5" s="1"/>
  <c r="J1599" i="5" s="1"/>
  <c r="F2045" i="5"/>
  <c r="I2045" i="5" s="1"/>
  <c r="J2045" i="5" s="1"/>
  <c r="F2511" i="5"/>
  <c r="I2511" i="5" s="1"/>
  <c r="J2511" i="5" s="1"/>
  <c r="F2956" i="5"/>
  <c r="I2956" i="5" s="1"/>
  <c r="J2956" i="5" s="1"/>
  <c r="F3462" i="5"/>
  <c r="I3462" i="5" s="1"/>
  <c r="J3462" i="5" s="1"/>
  <c r="F3908" i="5"/>
  <c r="I3908" i="5" s="1"/>
  <c r="J3908" i="5" s="1"/>
  <c r="F4373" i="5"/>
  <c r="I4373" i="5" s="1"/>
  <c r="J4373" i="5" s="1"/>
  <c r="F4849" i="5"/>
  <c r="I4849" i="5" s="1"/>
  <c r="J4849" i="5" s="1"/>
  <c r="F5269" i="5"/>
  <c r="I5269" i="5" s="1"/>
  <c r="J5269" i="5" s="1"/>
  <c r="F5707" i="5"/>
  <c r="I5707" i="5" s="1"/>
  <c r="J5707" i="5" s="1"/>
  <c r="F6126" i="5"/>
  <c r="I6126" i="5" s="1"/>
  <c r="J6126" i="5" s="1"/>
  <c r="F6603" i="5"/>
  <c r="I6603" i="5" s="1"/>
  <c r="J6603" i="5" s="1"/>
  <c r="F7022" i="5"/>
  <c r="I7022" i="5" s="1"/>
  <c r="J7022" i="5" s="1"/>
  <c r="F7461" i="5"/>
  <c r="I7461" i="5" s="1"/>
  <c r="J7461" i="5" s="1"/>
  <c r="F7937" i="5"/>
  <c r="I7937" i="5" s="1"/>
  <c r="J7937" i="5" s="1"/>
  <c r="F8356" i="5"/>
  <c r="I8356" i="5" s="1"/>
  <c r="J8356" i="5" s="1"/>
  <c r="F4" i="5"/>
  <c r="I4" i="5" s="1"/>
  <c r="J4" i="5" s="1"/>
  <c r="F505" i="5"/>
  <c r="I505" i="5" s="1"/>
  <c r="J505" i="5" s="1"/>
  <c r="F1075" i="5"/>
  <c r="I1075" i="5" s="1"/>
  <c r="J1075" i="5" s="1"/>
  <c r="F1576" i="5"/>
  <c r="I1576" i="5" s="1"/>
  <c r="J1576" i="5" s="1"/>
  <c r="F2100" i="5"/>
  <c r="I2100" i="5" s="1"/>
  <c r="J2100" i="5" s="1"/>
  <c r="F2669" i="5"/>
  <c r="I2669" i="5" s="1"/>
  <c r="J2669" i="5" s="1"/>
  <c r="F3171" i="5"/>
  <c r="I3171" i="5" s="1"/>
  <c r="J3171" i="5" s="1"/>
  <c r="F3694" i="5"/>
  <c r="I3694" i="5" s="1"/>
  <c r="J3694" i="5" s="1"/>
  <c r="F4196" i="5"/>
  <c r="F4741" i="5"/>
  <c r="I4741" i="5" s="1"/>
  <c r="J4741" i="5" s="1"/>
  <c r="F5214" i="5"/>
  <c r="I5214" i="5" s="1"/>
  <c r="J5214" i="5" s="1"/>
  <c r="F5706" i="5"/>
  <c r="I5706" i="5" s="1"/>
  <c r="J5706" i="5" s="1"/>
  <c r="F6243" i="5"/>
  <c r="I6243" i="5" s="1"/>
  <c r="J6243" i="5" s="1"/>
  <c r="F6714" i="5"/>
  <c r="I6714" i="5" s="1"/>
  <c r="J6714" i="5" s="1"/>
  <c r="F7207" i="5"/>
  <c r="I7207" i="5" s="1"/>
  <c r="J7207" i="5" s="1"/>
  <c r="F7679" i="5"/>
  <c r="I7679" i="5" s="1"/>
  <c r="J7679" i="5" s="1"/>
  <c r="F8215" i="5"/>
  <c r="I8215" i="5" s="1"/>
  <c r="J8215" i="5" s="1"/>
  <c r="F8687" i="5"/>
  <c r="I8687" i="5" s="1"/>
  <c r="J8687" i="5" s="1"/>
  <c r="F420" i="5"/>
  <c r="I420" i="5" s="1"/>
  <c r="J420" i="5" s="1"/>
  <c r="F990" i="5"/>
  <c r="I990" i="5" s="1"/>
  <c r="J990" i="5" s="1"/>
  <c r="F1491" i="5"/>
  <c r="I1491" i="5" s="1"/>
  <c r="J1491" i="5" s="1"/>
  <c r="F515" i="5"/>
  <c r="I515" i="5" s="1"/>
  <c r="J515" i="5" s="1"/>
  <c r="F1017" i="5"/>
  <c r="I1017" i="5" s="1"/>
  <c r="J1017" i="5" s="1"/>
  <c r="F1586" i="5"/>
  <c r="I1586" i="5" s="1"/>
  <c r="J1586" i="5" s="1"/>
  <c r="F2088" i="5"/>
  <c r="I2088" i="5" s="1"/>
  <c r="J2088" i="5" s="1"/>
  <c r="F2611" i="5"/>
  <c r="I2611" i="5" s="1"/>
  <c r="J2611" i="5" s="1"/>
  <c r="F3181" i="5"/>
  <c r="F3682" i="5"/>
  <c r="I3682" i="5" s="1"/>
  <c r="J3682" i="5" s="1"/>
  <c r="F4206" i="5"/>
  <c r="I4206" i="5" s="1"/>
  <c r="J4206" i="5" s="1"/>
  <c r="F4686" i="5"/>
  <c r="I4686" i="5" s="1"/>
  <c r="J4686" i="5" s="1"/>
  <c r="F5223" i="5"/>
  <c r="I5223" i="5" s="1"/>
  <c r="J5223" i="5" s="1"/>
  <c r="F5694" i="5"/>
  <c r="I5694" i="5" s="1"/>
  <c r="J5694" i="5" s="1"/>
  <c r="F6188" i="5"/>
  <c r="I6188" i="5" s="1"/>
  <c r="J6188" i="5" s="1"/>
  <c r="F6724" i="5"/>
  <c r="I6724" i="5" s="1"/>
  <c r="J6724" i="5" s="1"/>
  <c r="F7196" i="5"/>
  <c r="I7196" i="5" s="1"/>
  <c r="J7196" i="5" s="1"/>
  <c r="F7688" i="5"/>
  <c r="F8160" i="5"/>
  <c r="I8160" i="5" s="1"/>
  <c r="J8160" i="5" s="1"/>
  <c r="F8696" i="5"/>
  <c r="I8696" i="5" s="1"/>
  <c r="J8696" i="5" s="1"/>
  <c r="F487" i="5"/>
  <c r="I487" i="5" s="1"/>
  <c r="J487" i="5" s="1"/>
  <c r="F1116" i="5"/>
  <c r="I1116" i="5" s="1"/>
  <c r="J1116" i="5" s="1"/>
  <c r="F1779" i="5"/>
  <c r="I1779" i="5" s="1"/>
  <c r="J1779" i="5" s="1"/>
  <c r="F2344" i="5"/>
  <c r="I2344" i="5" s="1"/>
  <c r="J2344" i="5" s="1"/>
  <c r="F2934" i="5"/>
  <c r="I2934" i="5" s="1"/>
  <c r="J2934" i="5" s="1"/>
  <c r="F3497" i="5"/>
  <c r="I3497" i="5" s="1"/>
  <c r="J3497" i="5" s="1"/>
  <c r="F4139" i="5"/>
  <c r="F4682" i="5"/>
  <c r="I4682" i="5" s="1"/>
  <c r="J4682" i="5" s="1"/>
  <c r="F5237" i="5"/>
  <c r="I5237" i="5" s="1"/>
  <c r="J5237" i="5" s="1"/>
  <c r="F5839" i="5"/>
  <c r="I5839" i="5" s="1"/>
  <c r="J5839" i="5" s="1"/>
  <c r="F6370" i="5"/>
  <c r="I6370" i="5" s="1"/>
  <c r="J6370" i="5" s="1"/>
  <c r="F6925" i="5"/>
  <c r="F7456" i="5"/>
  <c r="I7456" i="5" s="1"/>
  <c r="J7456" i="5" s="1"/>
  <c r="F8059" i="5"/>
  <c r="I8059" i="5" s="1"/>
  <c r="J8059" i="5" s="1"/>
  <c r="F8590" i="5"/>
  <c r="I8590" i="5" s="1"/>
  <c r="J8590" i="5" s="1"/>
  <c r="F411" i="5"/>
  <c r="I411" i="5" s="1"/>
  <c r="J411" i="5" s="1"/>
  <c r="F1095" i="5"/>
  <c r="I1095" i="5" s="1"/>
  <c r="J1095" i="5" s="1"/>
  <c r="F1685" i="5"/>
  <c r="I1685" i="5" s="1"/>
  <c r="J1685" i="5" s="1"/>
  <c r="F2274" i="5"/>
  <c r="I2274" i="5" s="1"/>
  <c r="J2274" i="5" s="1"/>
  <c r="F2838" i="5"/>
  <c r="I2838" i="5" s="1"/>
  <c r="J2838" i="5" s="1"/>
  <c r="F3479" i="5"/>
  <c r="I3479" i="5" s="1"/>
  <c r="J3479" i="5" s="1"/>
  <c r="F4043" i="5"/>
  <c r="I4043" i="5" s="1"/>
  <c r="J4043" i="5" s="1"/>
  <c r="F4617" i="5"/>
  <c r="I4617" i="5" s="1"/>
  <c r="J4617" i="5" s="1"/>
  <c r="F5219" i="5"/>
  <c r="I5219" i="5" s="1"/>
  <c r="J5219" i="5" s="1"/>
  <c r="F5751" i="5"/>
  <c r="I5751" i="5" s="1"/>
  <c r="J5751" i="5" s="1"/>
  <c r="F6304" i="5"/>
  <c r="I6304" i="5" s="1"/>
  <c r="J6304" i="5" s="1"/>
  <c r="F6836" i="5"/>
  <c r="I6836" i="5" s="1"/>
  <c r="J6836" i="5" s="1"/>
  <c r="F7438" i="5"/>
  <c r="I7438" i="5" s="1"/>
  <c r="J7438" i="5" s="1"/>
  <c r="F7970" i="5"/>
  <c r="I7970" i="5" s="1"/>
  <c r="J7970" i="5" s="1"/>
  <c r="F8524" i="5"/>
  <c r="I8524" i="5" s="1"/>
  <c r="J8524" i="5" s="1"/>
  <c r="F444" i="5"/>
  <c r="I444" i="5" s="1"/>
  <c r="J444" i="5" s="1"/>
  <c r="F1119" i="5"/>
  <c r="I1119" i="5" s="1"/>
  <c r="J1119" i="5" s="1"/>
  <c r="F1807" i="5"/>
  <c r="F2440" i="5"/>
  <c r="I2440" i="5" s="1"/>
  <c r="J2440" i="5" s="1"/>
  <c r="F3162" i="5"/>
  <c r="I3162" i="5" s="1"/>
  <c r="J3162" i="5" s="1"/>
  <c r="F3797" i="5"/>
  <c r="F4455" i="5"/>
  <c r="I4455" i="5" s="1"/>
  <c r="J4455" i="5" s="1"/>
  <c r="F5132" i="5"/>
  <c r="I5132" i="5" s="1"/>
  <c r="J5132" i="5" s="1"/>
  <c r="F5730" i="5"/>
  <c r="F6354" i="5"/>
  <c r="I6354" i="5" s="1"/>
  <c r="J6354" i="5" s="1"/>
  <c r="F6951" i="5"/>
  <c r="F7629" i="5"/>
  <c r="I7629" i="5" s="1"/>
  <c r="J7629" i="5" s="1"/>
  <c r="F8226" i="5"/>
  <c r="F84" i="5"/>
  <c r="I84" i="5" s="1"/>
  <c r="J84" i="5" s="1"/>
  <c r="F852" i="5"/>
  <c r="I852" i="5" s="1"/>
  <c r="J852" i="5" s="1"/>
  <c r="F1526" i="5"/>
  <c r="I1526" i="5" s="1"/>
  <c r="J1526" i="5" s="1"/>
  <c r="F2189" i="5"/>
  <c r="I2189" i="5" s="1"/>
  <c r="J2189" i="5" s="1"/>
  <c r="F2823" i="5"/>
  <c r="I2823" i="5" s="1"/>
  <c r="J2823" i="5" s="1"/>
  <c r="F3545" i="5"/>
  <c r="I3545" i="5" s="1"/>
  <c r="J3545" i="5" s="1"/>
  <c r="F4179" i="5"/>
  <c r="I4179" i="5" s="1"/>
  <c r="J4179" i="5" s="1"/>
  <c r="F4815" i="5"/>
  <c r="I4815" i="5" s="1"/>
  <c r="J4815" i="5" s="1"/>
  <c r="F5493" i="5"/>
  <c r="F6090" i="5"/>
  <c r="I6090" i="5" s="1"/>
  <c r="J6090" i="5" s="1"/>
  <c r="F6713" i="5"/>
  <c r="I6713" i="5" s="1"/>
  <c r="J6713" i="5" s="1"/>
  <c r="F7310" i="5"/>
  <c r="I7310" i="5" s="1"/>
  <c r="J7310" i="5" s="1"/>
  <c r="F7990" i="5"/>
  <c r="I7990" i="5" s="1"/>
  <c r="J7990" i="5" s="1"/>
  <c r="F8586" i="5"/>
  <c r="I8586" i="5" s="1"/>
  <c r="J8586" i="5" s="1"/>
  <c r="F531" i="5"/>
  <c r="I531" i="5" s="1"/>
  <c r="J531" i="5" s="1"/>
  <c r="F1395" i="5"/>
  <c r="I1395" i="5" s="1"/>
  <c r="J1395" i="5" s="1"/>
  <c r="F2116" i="5"/>
  <c r="I2116" i="5" s="1"/>
  <c r="J2116" i="5" s="1"/>
  <c r="F2863" i="5"/>
  <c r="I2863" i="5" s="1"/>
  <c r="J2863" i="5" s="1"/>
  <c r="F3577" i="5"/>
  <c r="F4386" i="5"/>
  <c r="I4386" i="5" s="1"/>
  <c r="J4386" i="5" s="1"/>
  <c r="F5057" i="5"/>
  <c r="I5057" i="5" s="1"/>
  <c r="J5057" i="5" s="1"/>
  <c r="F5760" i="5"/>
  <c r="I5760" i="5" s="1"/>
  <c r="J5760" i="5" s="1"/>
  <c r="F6523" i="5"/>
  <c r="I6523" i="5" s="1"/>
  <c r="J6523" i="5" s="1"/>
  <c r="F7193" i="5"/>
  <c r="I7193" i="5" s="1"/>
  <c r="J7193" i="5" s="1"/>
  <c r="F7896" i="5"/>
  <c r="F8569" i="5"/>
  <c r="I8569" i="5" s="1"/>
  <c r="J8569" i="5" s="1"/>
  <c r="F612" i="5"/>
  <c r="I612" i="5" s="1"/>
  <c r="J612" i="5" s="1"/>
  <c r="F1372" i="5"/>
  <c r="F2127" i="5"/>
  <c r="I2127" i="5" s="1"/>
  <c r="J2127" i="5" s="1"/>
  <c r="F2937" i="5"/>
  <c r="I2937" i="5" s="1"/>
  <c r="J2937" i="5" s="1"/>
  <c r="F3648" i="5"/>
  <c r="I3648" i="5" s="1"/>
  <c r="J3648" i="5" s="1"/>
  <c r="F4394" i="5"/>
  <c r="I4394" i="5" s="1"/>
  <c r="J4394" i="5" s="1"/>
  <c r="F5065" i="5"/>
  <c r="I5065" i="5" s="1"/>
  <c r="J5065" i="5" s="1"/>
  <c r="F5829" i="5"/>
  <c r="I5829" i="5" s="1"/>
  <c r="J5829" i="5" s="1"/>
  <c r="F6502" i="5"/>
  <c r="F7203" i="5"/>
  <c r="I7203" i="5" s="1"/>
  <c r="J7203" i="5" s="1"/>
  <c r="F7966" i="5"/>
  <c r="I7966" i="5" s="1"/>
  <c r="J7966" i="5" s="1"/>
  <c r="F8637" i="5"/>
  <c r="F742" i="5"/>
  <c r="I742" i="5" s="1"/>
  <c r="J742" i="5" s="1"/>
  <c r="F1591" i="5"/>
  <c r="I1591" i="5" s="1"/>
  <c r="J1591" i="5" s="1"/>
  <c r="F2503" i="5"/>
  <c r="I2503" i="5" s="1"/>
  <c r="J2503" i="5" s="1"/>
  <c r="F3305" i="5"/>
  <c r="F4146" i="5"/>
  <c r="I4146" i="5" s="1"/>
  <c r="J4146" i="5" s="1"/>
  <c r="F5016" i="5"/>
  <c r="I5016" i="5" s="1"/>
  <c r="J5016" i="5" s="1"/>
  <c r="F5773" i="5"/>
  <c r="I5773" i="5" s="1"/>
  <c r="J5773" i="5" s="1"/>
  <c r="F6562" i="5"/>
  <c r="F7320" i="5"/>
  <c r="I7320" i="5" s="1"/>
  <c r="J7320" i="5" s="1"/>
  <c r="F8175" i="5"/>
  <c r="I8175" i="5" s="1"/>
  <c r="J8175" i="5" s="1"/>
  <c r="F168" i="5"/>
  <c r="F1065" i="5"/>
  <c r="I1065" i="5" s="1"/>
  <c r="J1065" i="5" s="1"/>
  <c r="F2002" i="5"/>
  <c r="I2002" i="5" s="1"/>
  <c r="J2002" i="5" s="1"/>
  <c r="F2803" i="5"/>
  <c r="I2803" i="5" s="1"/>
  <c r="J2803" i="5" s="1"/>
  <c r="F3643" i="5"/>
  <c r="I3643" i="5" s="1"/>
  <c r="J3643" i="5" s="1"/>
  <c r="F4443" i="5"/>
  <c r="I4443" i="5" s="1"/>
  <c r="J4443" i="5" s="1"/>
  <c r="F5301" i="5"/>
  <c r="I5301" i="5" s="1"/>
  <c r="J5301" i="5" s="1"/>
  <c r="F6055" i="5"/>
  <c r="I6055" i="5" s="1"/>
  <c r="J6055" i="5" s="1"/>
  <c r="F6846" i="5"/>
  <c r="F7705" i="5"/>
  <c r="I7705" i="5" s="1"/>
  <c r="J7705" i="5" s="1"/>
  <c r="F8461" i="5"/>
  <c r="I8461" i="5" s="1"/>
  <c r="J8461" i="5" s="1"/>
  <c r="F521" i="5"/>
  <c r="I521" i="5" s="1"/>
  <c r="J521" i="5" s="1"/>
  <c r="F1379" i="5"/>
  <c r="I1379" i="5" s="1"/>
  <c r="J1379" i="5" s="1"/>
  <c r="F2296" i="5"/>
  <c r="I2296" i="5" s="1"/>
  <c r="J2296" i="5" s="1"/>
  <c r="F3100" i="5"/>
  <c r="F3937" i="5"/>
  <c r="I3937" i="5" s="1"/>
  <c r="J3937" i="5" s="1"/>
  <c r="F4823" i="5"/>
  <c r="I4823" i="5" s="1"/>
  <c r="J4823" i="5" s="1"/>
  <c r="F757" i="5"/>
  <c r="I757" i="5" s="1"/>
  <c r="J757" i="5" s="1"/>
  <c r="F1809" i="5"/>
  <c r="I1809" i="5" s="1"/>
  <c r="J1809" i="5" s="1"/>
  <c r="F2776" i="5"/>
  <c r="I2776" i="5" s="1"/>
  <c r="J2776" i="5" s="1"/>
  <c r="F3871" i="5"/>
  <c r="I3871" i="5" s="1"/>
  <c r="J3871" i="5" s="1"/>
  <c r="F4801" i="5"/>
  <c r="I4801" i="5" s="1"/>
  <c r="J4801" i="5" s="1"/>
  <c r="F5705" i="5"/>
  <c r="F6670" i="5"/>
  <c r="I6670" i="5" s="1"/>
  <c r="J6670" i="5" s="1"/>
  <c r="F7520" i="5"/>
  <c r="I7520" i="5" s="1"/>
  <c r="J7520" i="5" s="1"/>
  <c r="F8409" i="5"/>
  <c r="F525" i="5"/>
  <c r="I525" i="5" s="1"/>
  <c r="J525" i="5" s="1"/>
  <c r="F1683" i="5"/>
  <c r="F2641" i="5"/>
  <c r="I2641" i="5" s="1"/>
  <c r="J2641" i="5" s="1"/>
  <c r="F3654" i="5"/>
  <c r="F4723" i="5"/>
  <c r="F5591" i="5"/>
  <c r="I5591" i="5" s="1"/>
  <c r="J5591" i="5" s="1"/>
  <c r="F6481" i="5"/>
  <c r="F7371" i="5"/>
  <c r="I7371" i="5" s="1"/>
  <c r="J7371" i="5" s="1"/>
  <c r="F8336" i="5"/>
  <c r="F483" i="5"/>
  <c r="I483" i="5" s="1"/>
  <c r="J483" i="5" s="1"/>
  <c r="F1551" i="5"/>
  <c r="I1551" i="5" s="1"/>
  <c r="J1551" i="5" s="1"/>
  <c r="F2646" i="5"/>
  <c r="I2646" i="5" s="1"/>
  <c r="J2646" i="5" s="1"/>
  <c r="F3612" i="5"/>
  <c r="I3612" i="5" s="1"/>
  <c r="J3612" i="5" s="1"/>
  <c r="F4603" i="5"/>
  <c r="I4603" i="5" s="1"/>
  <c r="J4603" i="5" s="1"/>
  <c r="F5476" i="5"/>
  <c r="F6446" i="5"/>
  <c r="F7296" i="5"/>
  <c r="I7296" i="5" s="1"/>
  <c r="J7296" i="5" s="1"/>
  <c r="F8184" i="5"/>
  <c r="I8184" i="5" s="1"/>
  <c r="J8184" i="5" s="1"/>
  <c r="F434" i="5"/>
  <c r="I434" i="5" s="1"/>
  <c r="J434" i="5" s="1"/>
  <c r="F1463" i="5"/>
  <c r="I1463" i="5" s="1"/>
  <c r="J1463" i="5" s="1"/>
  <c r="F2471" i="5"/>
  <c r="I2471" i="5" s="1"/>
  <c r="J2471" i="5" s="1"/>
  <c r="F3438" i="5"/>
  <c r="I3438" i="5" s="1"/>
  <c r="J3438" i="5" s="1"/>
  <c r="F4523" i="5"/>
  <c r="I4523" i="5" s="1"/>
  <c r="J4523" i="5" s="1"/>
  <c r="F5401" i="5"/>
  <c r="I5401" i="5" s="1"/>
  <c r="J5401" i="5" s="1"/>
  <c r="F6292" i="5"/>
  <c r="I6292" i="5" s="1"/>
  <c r="J6292" i="5" s="1"/>
  <c r="F7257" i="5"/>
  <c r="I7257" i="5" s="1"/>
  <c r="J7257" i="5" s="1"/>
  <c r="F8104" i="5"/>
  <c r="I8104" i="5" s="1"/>
  <c r="J8104" i="5" s="1"/>
  <c r="F256" i="5"/>
  <c r="I256" i="5" s="1"/>
  <c r="J256" i="5" s="1"/>
  <c r="F1281" i="5"/>
  <c r="I1281" i="5" s="1"/>
  <c r="J1281" i="5" s="1"/>
  <c r="F2390" i="5"/>
  <c r="I2390" i="5" s="1"/>
  <c r="J2390" i="5" s="1"/>
  <c r="F3357" i="5"/>
  <c r="I3357" i="5" s="1"/>
  <c r="J3357" i="5" s="1"/>
  <c r="F4360" i="5"/>
  <c r="F5368" i="5"/>
  <c r="I5368" i="5" s="1"/>
  <c r="J5368" i="5" s="1"/>
  <c r="F6215" i="5"/>
  <c r="I6215" i="5" s="1"/>
  <c r="J6215" i="5" s="1"/>
  <c r="F7106" i="5"/>
  <c r="I7106" i="5" s="1"/>
  <c r="J7106" i="5" s="1"/>
  <c r="F7955" i="5"/>
  <c r="I7955" i="5" s="1"/>
  <c r="J7955" i="5" s="1"/>
  <c r="F163" i="5"/>
  <c r="I163" i="5" s="1"/>
  <c r="J163" i="5" s="1"/>
  <c r="F1192" i="5"/>
  <c r="I1192" i="5" s="1"/>
  <c r="J1192" i="5" s="1"/>
  <c r="F2217" i="5"/>
  <c r="I2217" i="5" s="1"/>
  <c r="J2217" i="5" s="1"/>
  <c r="F3311" i="5"/>
  <c r="I3311" i="5" s="1"/>
  <c r="J3311" i="5" s="1"/>
  <c r="F4278" i="5"/>
  <c r="I4278" i="5" s="1"/>
  <c r="J4278" i="5" s="1"/>
  <c r="F5216" i="5"/>
  <c r="I5216" i="5" s="1"/>
  <c r="J5216" i="5" s="1"/>
  <c r="F6067" i="5"/>
  <c r="I6067" i="5" s="1"/>
  <c r="J6067" i="5" s="1"/>
  <c r="F7031" i="5"/>
  <c r="I7031" i="5" s="1"/>
  <c r="J7031" i="5" s="1"/>
  <c r="F7884" i="5"/>
  <c r="I7884" i="5" s="1"/>
  <c r="J7884" i="5" s="1"/>
  <c r="F8771" i="5"/>
  <c r="I8771" i="5" s="1"/>
  <c r="J8771" i="5" s="1"/>
  <c r="F7396" i="5"/>
  <c r="I7396" i="5" s="1"/>
  <c r="J7396" i="5" s="1"/>
  <c r="F6120" i="5"/>
  <c r="F4776" i="5"/>
  <c r="I4776" i="5" s="1"/>
  <c r="J4776" i="5" s="1"/>
  <c r="F3360" i="5"/>
  <c r="I3360" i="5" s="1"/>
  <c r="J3360" i="5" s="1"/>
  <c r="F1709" i="5"/>
  <c r="I1709" i="5" s="1"/>
  <c r="J1709" i="5" s="1"/>
  <c r="F181" i="5"/>
  <c r="I181" i="5" s="1"/>
  <c r="J181" i="5" s="1"/>
  <c r="F4702" i="5"/>
  <c r="F3074" i="5"/>
  <c r="I3074" i="5" s="1"/>
  <c r="J3074" i="5" s="1"/>
  <c r="F1627" i="5"/>
  <c r="I1627" i="5" s="1"/>
  <c r="J1627" i="5" s="1"/>
  <c r="F35" i="5"/>
  <c r="I35" i="5" s="1"/>
  <c r="J35" i="5" s="1"/>
  <c r="F7545" i="5"/>
  <c r="I7545" i="5" s="1"/>
  <c r="J7545" i="5" s="1"/>
  <c r="F6100" i="5"/>
  <c r="I6100" i="5" s="1"/>
  <c r="J6100" i="5" s="1"/>
  <c r="F4812" i="5"/>
  <c r="I4812" i="5" s="1"/>
  <c r="J4812" i="5" s="1"/>
  <c r="F3329" i="5"/>
  <c r="F1687" i="5"/>
  <c r="I1687" i="5" s="1"/>
  <c r="J1687" i="5" s="1"/>
  <c r="F157" i="5"/>
  <c r="I157" i="5" s="1"/>
  <c r="J157" i="5" s="1"/>
  <c r="F4470" i="5"/>
  <c r="I4470" i="5" s="1"/>
  <c r="J4470" i="5" s="1"/>
  <c r="F8602" i="5"/>
  <c r="I8602" i="5" s="1"/>
  <c r="J8602" i="5" s="1"/>
  <c r="F5662" i="5"/>
  <c r="I5662" i="5" s="1"/>
  <c r="J5662" i="5" s="1"/>
  <c r="F7650" i="5"/>
  <c r="I7650" i="5" s="1"/>
  <c r="J7650" i="5" s="1"/>
  <c r="F5468" i="5"/>
  <c r="I5468" i="5" s="1"/>
  <c r="J5468" i="5" s="1"/>
  <c r="F3108" i="5"/>
  <c r="I3108" i="5" s="1"/>
  <c r="J3108" i="5" s="1"/>
  <c r="F79" i="5"/>
  <c r="I79" i="5" s="1"/>
  <c r="J79" i="5" s="1"/>
  <c r="F6964" i="5"/>
  <c r="I6964" i="5" s="1"/>
  <c r="J6964" i="5" s="1"/>
  <c r="F4552" i="5"/>
  <c r="I4552" i="5" s="1"/>
  <c r="J4552" i="5" s="1"/>
  <c r="F2058" i="5"/>
  <c r="I2058" i="5" s="1"/>
  <c r="J2058" i="5" s="1"/>
  <c r="F2012" i="5"/>
  <c r="I2012" i="5" s="1"/>
  <c r="J2012" i="5" s="1"/>
  <c r="F3647" i="5"/>
  <c r="I3647" i="5" s="1"/>
  <c r="J3647" i="5" s="1"/>
  <c r="F5110" i="5"/>
  <c r="I5110" i="5" s="1"/>
  <c r="J5110" i="5" s="1"/>
  <c r="F6386" i="5"/>
  <c r="I6386" i="5" s="1"/>
  <c r="J6386" i="5" s="1"/>
  <c r="F7828" i="5"/>
  <c r="I7828" i="5" s="1"/>
  <c r="J7828" i="5" s="1"/>
  <c r="F8541" i="5"/>
  <c r="I8541" i="5" s="1"/>
  <c r="J8541" i="5" s="1"/>
  <c r="F1351" i="5"/>
  <c r="I1351" i="5" s="1"/>
  <c r="J1351" i="5" s="1"/>
  <c r="F2802" i="5"/>
  <c r="I2802" i="5" s="1"/>
  <c r="J2802" i="5" s="1"/>
  <c r="F4450" i="5"/>
  <c r="I4450" i="5" s="1"/>
  <c r="J4450" i="5" s="1"/>
  <c r="F5809" i="5"/>
  <c r="I5809" i="5" s="1"/>
  <c r="J5809" i="5" s="1"/>
  <c r="F7151" i="5"/>
  <c r="I7151" i="5" s="1"/>
  <c r="J7151" i="5" s="1"/>
  <c r="F309" i="5"/>
  <c r="I309" i="5" s="1"/>
  <c r="J309" i="5" s="1"/>
  <c r="F1829" i="5"/>
  <c r="I1829" i="5" s="1"/>
  <c r="J1829" i="5" s="1"/>
  <c r="F3333" i="5"/>
  <c r="I3333" i="5" s="1"/>
  <c r="J3333" i="5" s="1"/>
  <c r="F4756" i="5"/>
  <c r="F6224" i="5"/>
  <c r="I6224" i="5" s="1"/>
  <c r="J6224" i="5" s="1"/>
  <c r="F7549" i="5"/>
  <c r="F5933" i="5"/>
  <c r="F7390" i="5"/>
  <c r="I7390" i="5" s="1"/>
  <c r="J7390" i="5" s="1"/>
  <c r="F8663" i="5"/>
  <c r="I8663" i="5" s="1"/>
  <c r="J8663" i="5" s="1"/>
  <c r="F1242" i="5"/>
  <c r="I1242" i="5" s="1"/>
  <c r="J1242" i="5" s="1"/>
  <c r="F2706" i="5"/>
  <c r="F4340" i="5"/>
  <c r="I4340" i="5" s="1"/>
  <c r="J4340" i="5" s="1"/>
  <c r="F5722" i="5"/>
  <c r="F6997" i="5"/>
  <c r="I6997" i="5" s="1"/>
  <c r="J6997" i="5" s="1"/>
  <c r="F8505" i="5"/>
  <c r="I8505" i="5" s="1"/>
  <c r="J8505" i="5" s="1"/>
  <c r="F2193" i="5"/>
  <c r="I2193" i="5" s="1"/>
  <c r="J2193" i="5" s="1"/>
  <c r="F4647" i="5"/>
  <c r="I4647" i="5" s="1"/>
  <c r="J4647" i="5" s="1"/>
  <c r="F8467" i="5"/>
  <c r="I8467" i="5" s="1"/>
  <c r="J8467" i="5" s="1"/>
  <c r="F6303" i="5"/>
  <c r="I6303" i="5" s="1"/>
  <c r="J6303" i="5" s="1"/>
  <c r="F4103" i="5"/>
  <c r="F1202" i="5"/>
  <c r="I1202" i="5" s="1"/>
  <c r="J1202" i="5" s="1"/>
  <c r="F7426" i="5"/>
  <c r="I7426" i="5" s="1"/>
  <c r="J7426" i="5" s="1"/>
  <c r="F5339" i="5"/>
  <c r="F2619" i="5"/>
  <c r="I2619" i="5" s="1"/>
  <c r="J2619" i="5" s="1"/>
  <c r="F6476" i="5"/>
  <c r="I6476" i="5" s="1"/>
  <c r="J6476" i="5" s="1"/>
  <c r="F4302" i="5"/>
  <c r="I4302" i="5" s="1"/>
  <c r="J4302" i="5" s="1"/>
  <c r="F1706" i="5"/>
  <c r="I1706" i="5" s="1"/>
  <c r="J1706" i="5" s="1"/>
  <c r="F3569" i="5"/>
  <c r="I3569" i="5" s="1"/>
  <c r="J3569" i="5" s="1"/>
  <c r="F8511" i="5"/>
  <c r="F4368" i="5"/>
  <c r="F7552" i="5"/>
  <c r="F5379" i="5"/>
  <c r="I5379" i="5" s="1"/>
  <c r="J5379" i="5" s="1"/>
  <c r="F2658" i="5"/>
  <c r="I2658" i="5" s="1"/>
  <c r="J2658" i="5" s="1"/>
  <c r="F6885" i="5"/>
  <c r="I6885" i="5" s="1"/>
  <c r="J6885" i="5" s="1"/>
  <c r="F4458" i="5"/>
  <c r="I4458" i="5" s="1"/>
  <c r="J4458" i="5" s="1"/>
  <c r="F1938" i="5"/>
  <c r="I1938" i="5" s="1"/>
  <c r="J1938" i="5" s="1"/>
  <c r="F2273" i="5"/>
  <c r="I2273" i="5" s="1"/>
  <c r="J2273" i="5" s="1"/>
  <c r="F3722" i="5"/>
  <c r="I3722" i="5" s="1"/>
  <c r="J3722" i="5" s="1"/>
  <c r="F5162" i="5"/>
  <c r="I5162" i="5" s="1"/>
  <c r="J5162" i="5" s="1"/>
  <c r="F6438" i="5"/>
  <c r="F7891" i="5"/>
  <c r="I7891" i="5" s="1"/>
  <c r="J7891" i="5" s="1"/>
  <c r="F8592" i="5"/>
  <c r="I8592" i="5" s="1"/>
  <c r="J8592" i="5" s="1"/>
  <c r="F1427" i="5"/>
  <c r="I1427" i="5" s="1"/>
  <c r="J1427" i="5" s="1"/>
  <c r="F3071" i="5"/>
  <c r="F4502" i="5"/>
  <c r="I4502" i="5" s="1"/>
  <c r="J4502" i="5" s="1"/>
  <c r="F5874" i="5"/>
  <c r="F7201" i="5"/>
  <c r="I7201" i="5" s="1"/>
  <c r="J7201" i="5" s="1"/>
  <c r="F372" i="5"/>
  <c r="I372" i="5" s="1"/>
  <c r="J372" i="5" s="1"/>
  <c r="F1886" i="5"/>
  <c r="I1886" i="5" s="1"/>
  <c r="J1886" i="5" s="1"/>
  <c r="F3406" i="5"/>
  <c r="I3406" i="5" s="1"/>
  <c r="J3406" i="5" s="1"/>
  <c r="F5001" i="5"/>
  <c r="I5001" i="5" s="1"/>
  <c r="J5001" i="5" s="1"/>
  <c r="F6276" i="5"/>
  <c r="I6276" i="5" s="1"/>
  <c r="J6276" i="5" s="1"/>
  <c r="F7616" i="5"/>
  <c r="F5997" i="5"/>
  <c r="I5997" i="5" s="1"/>
  <c r="J5997" i="5" s="1"/>
  <c r="F7440" i="5"/>
  <c r="I7440" i="5" s="1"/>
  <c r="J7440" i="5" s="1"/>
  <c r="F8713" i="5"/>
  <c r="I8713" i="5" s="1"/>
  <c r="J8713" i="5" s="1"/>
  <c r="F1308" i="5"/>
  <c r="I1308" i="5" s="1"/>
  <c r="J1308" i="5" s="1"/>
  <c r="F2969" i="5"/>
  <c r="I2969" i="5" s="1"/>
  <c r="J2969" i="5" s="1"/>
  <c r="F4412" i="5"/>
  <c r="I4412" i="5" s="1"/>
  <c r="J4412" i="5" s="1"/>
  <c r="F5776" i="5"/>
  <c r="I5776" i="5" s="1"/>
  <c r="J5776" i="5" s="1"/>
  <c r="F7049" i="5"/>
  <c r="I7049" i="5" s="1"/>
  <c r="J7049" i="5" s="1"/>
  <c r="F8619" i="5"/>
  <c r="F2303" i="5"/>
  <c r="I2303" i="5" s="1"/>
  <c r="J2303" i="5" s="1"/>
  <c r="F4740" i="5"/>
  <c r="F8390" i="5"/>
  <c r="I8390" i="5" s="1"/>
  <c r="J8390" i="5" s="1"/>
  <c r="F6198" i="5"/>
  <c r="I6198" i="5" s="1"/>
  <c r="J6198" i="5" s="1"/>
  <c r="F3982" i="5"/>
  <c r="I3982" i="5" s="1"/>
  <c r="J3982" i="5" s="1"/>
  <c r="F1076" i="5"/>
  <c r="F7337" i="5"/>
  <c r="I7337" i="5" s="1"/>
  <c r="J7337" i="5" s="1"/>
  <c r="F4962" i="5"/>
  <c r="I4962" i="5" s="1"/>
  <c r="J4962" i="5" s="1"/>
  <c r="F2501" i="5"/>
  <c r="I2501" i="5" s="1"/>
  <c r="J2501" i="5" s="1"/>
  <c r="F8746" i="5"/>
  <c r="F6379" i="5"/>
  <c r="F4205" i="5"/>
  <c r="I4205" i="5" s="1"/>
  <c r="J4205" i="5" s="1"/>
  <c r="F1584" i="5"/>
  <c r="I1584" i="5" s="1"/>
  <c r="J1584" i="5" s="1"/>
  <c r="F7192" i="5"/>
  <c r="F1253" i="5"/>
  <c r="I1253" i="5" s="1"/>
  <c r="J1253" i="5" s="1"/>
  <c r="F7361" i="5"/>
  <c r="F6421" i="5"/>
  <c r="I6421" i="5" s="1"/>
  <c r="J6421" i="5" s="1"/>
  <c r="F4244" i="5"/>
  <c r="I4244" i="5" s="1"/>
  <c r="J4244" i="5" s="1"/>
  <c r="F1616" i="5"/>
  <c r="F7925" i="5"/>
  <c r="I7925" i="5" s="1"/>
  <c r="J7925" i="5" s="1"/>
  <c r="F5838" i="5"/>
  <c r="I5838" i="5" s="1"/>
  <c r="J5838" i="5" s="1"/>
  <c r="F3432" i="5"/>
  <c r="I3432" i="5" s="1"/>
  <c r="J3432" i="5" s="1"/>
  <c r="F455" i="5"/>
  <c r="I455" i="5" s="1"/>
  <c r="J455" i="5" s="1"/>
  <c r="F1346" i="5"/>
  <c r="I1346" i="5" s="1"/>
  <c r="J1346" i="5" s="1"/>
  <c r="F2858" i="5"/>
  <c r="I2858" i="5" s="1"/>
  <c r="J2858" i="5" s="1"/>
  <c r="F4306" i="5"/>
  <c r="I4306" i="5" s="1"/>
  <c r="J4306" i="5" s="1"/>
  <c r="F5806" i="5"/>
  <c r="I5806" i="5" s="1"/>
  <c r="J5806" i="5" s="1"/>
  <c r="F7083" i="5"/>
  <c r="I7083" i="5" s="1"/>
  <c r="J7083" i="5" s="1"/>
  <c r="F8407" i="5"/>
  <c r="I8407" i="5" s="1"/>
  <c r="J8407" i="5" s="1"/>
  <c r="F650" i="5"/>
  <c r="I650" i="5" s="1"/>
  <c r="J650" i="5" s="1"/>
  <c r="F2144" i="5"/>
  <c r="I2144" i="5" s="1"/>
  <c r="J2144" i="5" s="1"/>
  <c r="F3666" i="5"/>
  <c r="I3666" i="5" s="1"/>
  <c r="J3666" i="5" s="1"/>
  <c r="F5064" i="5"/>
  <c r="I5064" i="5" s="1"/>
  <c r="J5064" i="5" s="1"/>
  <c r="F6507" i="5"/>
  <c r="I6507" i="5" s="1"/>
  <c r="J6507" i="5" s="1"/>
  <c r="F7847" i="5"/>
  <c r="I7847" i="5" s="1"/>
  <c r="J7847" i="5" s="1"/>
  <c r="F1009" i="5"/>
  <c r="I1009" i="5" s="1"/>
  <c r="J1009" i="5" s="1"/>
  <c r="F2675" i="5"/>
  <c r="I2675" i="5" s="1"/>
  <c r="J2675" i="5" s="1"/>
  <c r="F4124" i="5"/>
  <c r="I4124" i="5" s="1"/>
  <c r="J4124" i="5" s="1"/>
  <c r="F5529" i="5"/>
  <c r="I5529" i="5" s="1"/>
  <c r="J5529" i="5" s="1"/>
  <c r="F6803" i="5"/>
  <c r="I6803" i="5" s="1"/>
  <c r="J6803" i="5" s="1"/>
  <c r="F8247" i="5"/>
  <c r="I8247" i="5" s="1"/>
  <c r="J8247" i="5" s="1"/>
  <c r="F6627" i="5"/>
  <c r="I6627" i="5" s="1"/>
  <c r="J6627" i="5" s="1"/>
  <c r="F7969" i="5"/>
  <c r="I7969" i="5" s="1"/>
  <c r="J7969" i="5" s="1"/>
  <c r="F543" i="5"/>
  <c r="I543" i="5" s="1"/>
  <c r="J543" i="5" s="1"/>
  <c r="F2049" i="5"/>
  <c r="I2049" i="5" s="1"/>
  <c r="J2049" i="5" s="1"/>
  <c r="F3551" i="5"/>
  <c r="I3551" i="5" s="1"/>
  <c r="J3551" i="5" s="1"/>
  <c r="F4961" i="5"/>
  <c r="I4961" i="5" s="1"/>
  <c r="J4961" i="5" s="1"/>
  <c r="F6418" i="5"/>
  <c r="F7747" i="5"/>
  <c r="F845" i="5"/>
  <c r="F3585" i="5"/>
  <c r="I3585" i="5" s="1"/>
  <c r="J3585" i="5" s="1"/>
  <c r="F1236" i="5"/>
  <c r="I1236" i="5" s="1"/>
  <c r="J1236" i="5" s="1"/>
  <c r="F7530" i="5"/>
  <c r="F5152" i="5"/>
  <c r="I5152" i="5" s="1"/>
  <c r="J5152" i="5" s="1"/>
  <c r="F2722" i="5"/>
  <c r="F8379" i="5"/>
  <c r="I8379" i="5" s="1"/>
  <c r="J8379" i="5" s="1"/>
  <c r="F6293" i="5"/>
  <c r="I6293" i="5" s="1"/>
  <c r="J6293" i="5" s="1"/>
  <c r="F3981" i="5"/>
  <c r="I3981" i="5" s="1"/>
  <c r="J3981" i="5" s="1"/>
  <c r="F1467" i="5"/>
  <c r="I1467" i="5" s="1"/>
  <c r="J1467" i="5" s="1"/>
  <c r="F7703" i="5"/>
  <c r="I7703" i="5" s="1"/>
  <c r="J7703" i="5" s="1"/>
  <c r="F5530" i="5"/>
  <c r="I5530" i="5" s="1"/>
  <c r="J5530" i="5" s="1"/>
  <c r="F2847" i="5"/>
  <c r="I2847" i="5" s="1"/>
  <c r="J2847" i="5" s="1"/>
  <c r="F144" i="5"/>
  <c r="I144" i="5" s="1"/>
  <c r="J144" i="5" s="1"/>
  <c r="F5959" i="5"/>
  <c r="I5959" i="5" s="1"/>
  <c r="J5959" i="5" s="1"/>
  <c r="F6315" i="5"/>
  <c r="I6315" i="5" s="1"/>
  <c r="J6315" i="5" s="1"/>
  <c r="F6892" i="5"/>
  <c r="F8122" i="5"/>
  <c r="I8122" i="5" s="1"/>
  <c r="J8122" i="5" s="1"/>
  <c r="F6032" i="5"/>
  <c r="F3675" i="5"/>
  <c r="F1115" i="5"/>
  <c r="I1115" i="5" s="1"/>
  <c r="J1115" i="5" s="1"/>
  <c r="F7541" i="5"/>
  <c r="I7541" i="5" s="1"/>
  <c r="J7541" i="5" s="1"/>
  <c r="F5353" i="5"/>
  <c r="I5353" i="5" s="1"/>
  <c r="J5353" i="5" s="1"/>
  <c r="F2638" i="5"/>
  <c r="I2638" i="5" s="1"/>
  <c r="J2638" i="5" s="1"/>
  <c r="F1679" i="5"/>
  <c r="I1679" i="5" s="1"/>
  <c r="J1679" i="5" s="1"/>
  <c r="F3119" i="5"/>
  <c r="F4745" i="5"/>
  <c r="I4745" i="5" s="1"/>
  <c r="J4745" i="5" s="1"/>
  <c r="F6039" i="5"/>
  <c r="I6039" i="5" s="1"/>
  <c r="J6039" i="5" s="1"/>
  <c r="F7368" i="5"/>
  <c r="F6917" i="5"/>
  <c r="F929" i="5"/>
  <c r="I929" i="5" s="1"/>
  <c r="J929" i="5" s="1"/>
  <c r="F2486" i="5"/>
  <c r="I2486" i="5" s="1"/>
  <c r="J2486" i="5" s="1"/>
  <c r="F3927" i="5"/>
  <c r="F5463" i="5"/>
  <c r="I5463" i="5" s="1"/>
  <c r="J5463" i="5" s="1"/>
  <c r="F6738" i="5"/>
  <c r="I6738" i="5" s="1"/>
  <c r="J6738" i="5" s="1"/>
  <c r="F8192" i="5"/>
  <c r="I8192" i="5" s="1"/>
  <c r="J8192" i="5" s="1"/>
  <c r="F1494" i="5"/>
  <c r="I1494" i="5" s="1"/>
  <c r="J1494" i="5" s="1"/>
  <c r="F2938" i="5"/>
  <c r="I2938" i="5" s="1"/>
  <c r="J2938" i="5" s="1"/>
  <c r="F4452" i="5"/>
  <c r="I4452" i="5" s="1"/>
  <c r="J4452" i="5" s="1"/>
  <c r="F5761" i="5"/>
  <c r="I5761" i="5" s="1"/>
  <c r="J5761" i="5" s="1"/>
  <c r="F7205" i="5"/>
  <c r="I7205" i="5" s="1"/>
  <c r="J7205" i="5" s="1"/>
  <c r="F8479" i="5"/>
  <c r="I8479" i="5" s="1"/>
  <c r="J8479" i="5" s="1"/>
  <c r="F6924" i="5"/>
  <c r="I6924" i="5" s="1"/>
  <c r="J6924" i="5" s="1"/>
  <c r="F8368" i="5"/>
  <c r="I8368" i="5" s="1"/>
  <c r="J8368" i="5" s="1"/>
  <c r="F825" i="5"/>
  <c r="I825" i="5" s="1"/>
  <c r="J825" i="5" s="1"/>
  <c r="F2371" i="5"/>
  <c r="I2371" i="5" s="1"/>
  <c r="J2371" i="5" s="1"/>
  <c r="F3815" i="5"/>
  <c r="F5376" i="5"/>
  <c r="I5376" i="5" s="1"/>
  <c r="J5376" i="5" s="1"/>
  <c r="F6648" i="5"/>
  <c r="I6648" i="5" s="1"/>
  <c r="J6648" i="5" s="1"/>
  <c r="F8040" i="5"/>
  <c r="F1657" i="5"/>
  <c r="F4023" i="5"/>
  <c r="I4023" i="5" s="1"/>
  <c r="J4023" i="5" s="1"/>
  <c r="F6862" i="5"/>
  <c r="I6862" i="5" s="1"/>
  <c r="J6862" i="5" s="1"/>
  <c r="F4764" i="5"/>
  <c r="F2170" i="5"/>
  <c r="I2170" i="5" s="1"/>
  <c r="J2170" i="5" s="1"/>
  <c r="F7999" i="5"/>
  <c r="I7999" i="5" s="1"/>
  <c r="J7999" i="5" s="1"/>
  <c r="F5812" i="5"/>
  <c r="F3513" i="5"/>
  <c r="I3513" i="5" s="1"/>
  <c r="J3513" i="5" s="1"/>
  <c r="F554" i="5"/>
  <c r="I554" i="5" s="1"/>
  <c r="J554" i="5" s="1"/>
  <c r="F7236" i="5"/>
  <c r="F4854" i="5"/>
  <c r="I4854" i="5" s="1"/>
  <c r="J4854" i="5" s="1"/>
  <c r="F2378" i="5"/>
  <c r="F7887" i="5"/>
  <c r="I7887" i="5" s="1"/>
  <c r="J7887" i="5" s="1"/>
  <c r="F5507" i="5"/>
  <c r="I5507" i="5" s="1"/>
  <c r="J5507" i="5" s="1"/>
  <c r="F3178" i="5"/>
  <c r="I3178" i="5" s="1"/>
  <c r="J3178" i="5" s="1"/>
  <c r="F415" i="5"/>
  <c r="I415" i="5" s="1"/>
  <c r="J415" i="5" s="1"/>
  <c r="F8" i="5"/>
  <c r="I8" i="5" s="1"/>
  <c r="J8" i="5" s="1"/>
  <c r="F422" i="5"/>
  <c r="I422" i="5" s="1"/>
  <c r="J422" i="5" s="1"/>
  <c r="F818" i="5"/>
  <c r="I818" i="5" s="1"/>
  <c r="J818" i="5" s="1"/>
  <c r="F1268" i="5"/>
  <c r="I1268" i="5" s="1"/>
  <c r="J1268" i="5" s="1"/>
  <c r="F1664" i="5"/>
  <c r="I1664" i="5" s="1"/>
  <c r="J1664" i="5" s="1"/>
  <c r="F2078" i="5"/>
  <c r="I2078" i="5" s="1"/>
  <c r="J2078" i="5" s="1"/>
  <c r="F2528" i="5"/>
  <c r="I2528" i="5" s="1"/>
  <c r="J2528" i="5" s="1"/>
  <c r="F2924" i="5"/>
  <c r="I2924" i="5" s="1"/>
  <c r="J2924" i="5" s="1"/>
  <c r="F3338" i="5"/>
  <c r="I3338" i="5" s="1"/>
  <c r="J3338" i="5" s="1"/>
  <c r="F3734" i="5"/>
  <c r="I3734" i="5" s="1"/>
  <c r="J3734" i="5" s="1"/>
  <c r="F4184" i="5"/>
  <c r="I4184" i="5" s="1"/>
  <c r="J4184" i="5" s="1"/>
  <c r="F4580" i="5"/>
  <c r="F4994" i="5"/>
  <c r="I4994" i="5" s="1"/>
  <c r="J4994" i="5" s="1"/>
  <c r="F5444" i="5"/>
  <c r="I5444" i="5" s="1"/>
  <c r="J5444" i="5" s="1"/>
  <c r="F5840" i="5"/>
  <c r="I5840" i="5" s="1"/>
  <c r="J5840" i="5" s="1"/>
  <c r="F6254" i="5"/>
  <c r="I6254" i="5" s="1"/>
  <c r="J6254" i="5" s="1"/>
  <c r="F6650" i="5"/>
  <c r="I6650" i="5" s="1"/>
  <c r="J6650" i="5" s="1"/>
  <c r="F7100" i="5"/>
  <c r="I7100" i="5" s="1"/>
  <c r="J7100" i="5" s="1"/>
  <c r="F7496" i="5"/>
  <c r="I7496" i="5" s="1"/>
  <c r="J7496" i="5" s="1"/>
  <c r="F7910" i="5"/>
  <c r="I7910" i="5" s="1"/>
  <c r="J7910" i="5" s="1"/>
  <c r="F8360" i="5"/>
  <c r="I8360" i="5" s="1"/>
  <c r="J8360" i="5" s="1"/>
  <c r="F8756" i="5"/>
  <c r="F394" i="5"/>
  <c r="I394" i="5" s="1"/>
  <c r="J394" i="5" s="1"/>
  <c r="F790" i="5"/>
  <c r="F1240" i="5"/>
  <c r="I1240" i="5" s="1"/>
  <c r="J1240" i="5" s="1"/>
  <c r="F1636" i="5"/>
  <c r="I1636" i="5" s="1"/>
  <c r="J1636" i="5" s="1"/>
  <c r="F2050" i="5"/>
  <c r="I2050" i="5" s="1"/>
  <c r="J2050" i="5" s="1"/>
  <c r="F2500" i="5"/>
  <c r="I2500" i="5" s="1"/>
  <c r="J2500" i="5" s="1"/>
  <c r="F2896" i="5"/>
  <c r="I2896" i="5" s="1"/>
  <c r="J2896" i="5" s="1"/>
  <c r="F3310" i="5"/>
  <c r="I3310" i="5" s="1"/>
  <c r="J3310" i="5" s="1"/>
  <c r="F3706" i="5"/>
  <c r="I3706" i="5" s="1"/>
  <c r="J3706" i="5" s="1"/>
  <c r="F4156" i="5"/>
  <c r="I4156" i="5" s="1"/>
  <c r="J4156" i="5" s="1"/>
  <c r="F213" i="5"/>
  <c r="F679" i="5"/>
  <c r="I679" i="5" s="1"/>
  <c r="J679" i="5" s="1"/>
  <c r="F1185" i="5"/>
  <c r="I1185" i="5" s="1"/>
  <c r="J1185" i="5" s="1"/>
  <c r="F1631" i="5"/>
  <c r="I1631" i="5" s="1"/>
  <c r="J1631" i="5" s="1"/>
  <c r="D1981" i="5"/>
  <c r="D809" i="5"/>
  <c r="D1665" i="5"/>
  <c r="D6821" i="5"/>
  <c r="D4947" i="5"/>
  <c r="D1831" i="5"/>
  <c r="D6512" i="5"/>
  <c r="D2576" i="5"/>
  <c r="D6244" i="5"/>
  <c r="D2258" i="5"/>
  <c r="D2264" i="5"/>
  <c r="D5999" i="5"/>
  <c r="D1015" i="5"/>
  <c r="D4338" i="5"/>
  <c r="D7857" i="5"/>
  <c r="D2768" i="5"/>
  <c r="D6052" i="5"/>
  <c r="D44" i="5"/>
  <c r="D3276" i="5"/>
  <c r="D6361" i="5"/>
  <c r="D8764" i="5"/>
  <c r="D3924" i="5"/>
  <c r="D6838" i="5"/>
  <c r="D876" i="5"/>
  <c r="D4273" i="5"/>
  <c r="D7072" i="5"/>
  <c r="D6842" i="5"/>
  <c r="D811" i="5"/>
  <c r="D4060" i="5"/>
  <c r="D6702" i="5"/>
  <c r="D489" i="5"/>
  <c r="D3825" i="5"/>
  <c r="D1066" i="5"/>
  <c r="D4153" i="5"/>
  <c r="D6460" i="5"/>
  <c r="D457" i="5"/>
  <c r="D3340" i="5"/>
  <c r="D6248" i="5"/>
  <c r="D8439" i="5"/>
  <c r="D2615" i="5"/>
  <c r="D4959" i="5"/>
  <c r="D7370" i="5"/>
  <c r="D702" i="5"/>
  <c r="D3377" i="5"/>
  <c r="D5423" i="5"/>
  <c r="D7632" i="5"/>
  <c r="D1043" i="5"/>
  <c r="D3379" i="5"/>
  <c r="D5393" i="5"/>
  <c r="D7490" i="5"/>
  <c r="D819" i="5"/>
  <c r="D3250" i="5"/>
  <c r="D5396" i="5"/>
  <c r="D7203" i="5"/>
  <c r="D513" i="5"/>
  <c r="D2692" i="5"/>
  <c r="D4597" i="5"/>
  <c r="D6442" i="5"/>
  <c r="D8072" i="5"/>
  <c r="D1123" i="5"/>
  <c r="D3156" i="5"/>
  <c r="D4698" i="5"/>
  <c r="D202" i="5"/>
  <c r="D5576" i="5"/>
  <c r="D1128" i="5"/>
  <c r="D5807" i="5"/>
  <c r="D1129" i="5"/>
  <c r="D6140" i="5"/>
  <c r="D1703" i="5"/>
  <c r="D5742" i="5"/>
  <c r="D1609" i="5"/>
  <c r="D5746" i="5"/>
  <c r="D4009" i="5"/>
  <c r="D8182" i="5"/>
  <c r="D4015" i="5"/>
  <c r="D7900" i="5"/>
  <c r="D3780" i="5"/>
  <c r="D7528" i="5"/>
  <c r="D4510" i="5"/>
  <c r="D7929" i="5"/>
  <c r="D4453" i="5"/>
  <c r="D1052" i="5"/>
  <c r="D1908" i="5"/>
  <c r="D8279" i="5"/>
  <c r="D5757" i="5"/>
  <c r="D1876" i="5"/>
  <c r="D6553" i="5"/>
  <c r="D2668" i="5"/>
  <c r="D6927" i="5"/>
  <c r="D2305" i="5"/>
  <c r="D2606" i="5"/>
  <c r="D6091" i="5"/>
  <c r="D1399" i="5"/>
  <c r="D4361" i="5"/>
  <c r="D7878" i="5"/>
  <c r="D2795" i="5"/>
  <c r="D6189" i="5"/>
  <c r="D209" i="5"/>
  <c r="D3537" i="5"/>
  <c r="D6392" i="5"/>
  <c r="D330" i="5"/>
  <c r="D3956" i="5"/>
  <c r="D6867" i="5"/>
  <c r="D1062" i="5"/>
  <c r="D4428" i="5"/>
  <c r="D7245" i="5"/>
  <c r="D6926" i="5"/>
  <c r="D882" i="5"/>
  <c r="D4094" i="5"/>
  <c r="D7104" i="5"/>
  <c r="D532" i="5"/>
  <c r="D4091" i="5"/>
  <c r="D1177" i="5"/>
  <c r="D4245" i="5"/>
  <c r="D6960" i="5"/>
  <c r="D538" i="5"/>
  <c r="D3474" i="5"/>
  <c r="D6279" i="5"/>
  <c r="D8670" i="5"/>
  <c r="D2650" i="5"/>
  <c r="D5051" i="5"/>
  <c r="D7398" i="5"/>
  <c r="D817" i="5"/>
  <c r="D3411" i="5"/>
  <c r="D5548" i="5"/>
  <c r="D7691" i="5"/>
  <c r="D1151" i="5"/>
  <c r="D3574" i="5"/>
  <c r="D5671" i="5"/>
  <c r="D7518" i="5"/>
  <c r="D894" i="5"/>
  <c r="D3317" i="5"/>
  <c r="D5458" i="5"/>
  <c r="D7230" i="5"/>
  <c r="D588" i="5"/>
  <c r="D2792" i="5"/>
  <c r="D4690" i="5"/>
  <c r="D6505" i="5"/>
  <c r="D8129" i="5"/>
  <c r="D1156" i="5"/>
  <c r="D5118" i="5"/>
  <c r="D4852" i="5"/>
  <c r="D559" i="5"/>
  <c r="D5649" i="5"/>
  <c r="D1353" i="5"/>
  <c r="D5894" i="5"/>
  <c r="D2020" i="5"/>
  <c r="D6210" i="5"/>
  <c r="D1926" i="5"/>
  <c r="D5829" i="5"/>
  <c r="D1830" i="5"/>
  <c r="D5833" i="5"/>
  <c r="D4326" i="5"/>
  <c r="D8335" i="5"/>
  <c r="D4263" i="5"/>
  <c r="D7966" i="5"/>
  <c r="D4267" i="5"/>
  <c r="D7610" i="5"/>
  <c r="D4199" i="5"/>
  <c r="D3094" i="5"/>
  <c r="D2306" i="5"/>
  <c r="D1112" i="5"/>
  <c r="D2357" i="5"/>
  <c r="D8351" i="5"/>
  <c r="D5818" i="5"/>
  <c r="D2948" i="5"/>
  <c r="D6592" i="5"/>
  <c r="D2781" i="5"/>
  <c r="D7249" i="5"/>
  <c r="D2464" i="5"/>
  <c r="D2651" i="5"/>
  <c r="D6159" i="5"/>
  <c r="D1501" i="5"/>
  <c r="D5181" i="5"/>
  <c r="D7965" i="5"/>
  <c r="D3177" i="5"/>
  <c r="D6572" i="5"/>
  <c r="D670" i="5"/>
  <c r="D3683" i="5"/>
  <c r="D6709" i="5"/>
  <c r="D839" i="5"/>
  <c r="D4149" i="5"/>
  <c r="D6953" i="5"/>
  <c r="D1174" i="5"/>
  <c r="D4551" i="5"/>
  <c r="D7274" i="5"/>
  <c r="D7074" i="5"/>
  <c r="D1105" i="5"/>
  <c r="D4125" i="5"/>
  <c r="D7134" i="5"/>
  <c r="D949" i="5"/>
  <c r="D4122" i="5"/>
  <c r="D1586" i="5"/>
  <c r="D4339" i="5"/>
  <c r="D7047" i="5"/>
  <c r="D657" i="5"/>
  <c r="D3832" i="5"/>
  <c r="D6310" i="5"/>
  <c r="D63" i="5"/>
  <c r="D2779" i="5"/>
  <c r="D5172" i="5"/>
  <c r="D7426" i="5"/>
  <c r="D1111" i="5"/>
  <c r="D3478" i="5"/>
  <c r="D5853" i="5"/>
  <c r="D7747" i="5"/>
  <c r="D1189" i="5"/>
  <c r="D3609" i="5"/>
  <c r="D5701" i="5"/>
  <c r="D7665" i="5"/>
  <c r="D1079" i="5"/>
  <c r="D3446" i="5"/>
  <c r="D5488" i="5"/>
  <c r="D7375" i="5"/>
  <c r="D711" i="5"/>
  <c r="D2889" i="5"/>
  <c r="D4904" i="5"/>
  <c r="D6536" i="5"/>
  <c r="D8160" i="5"/>
  <c r="D1231" i="5"/>
  <c r="D82" i="5"/>
  <c r="D5174" i="5"/>
  <c r="D678" i="5"/>
  <c r="D5962" i="5"/>
  <c r="D1573" i="5"/>
  <c r="D5974" i="5"/>
  <c r="D2342" i="5"/>
  <c r="D6293" i="5"/>
  <c r="D2037" i="5"/>
  <c r="D6219" i="5"/>
  <c r="D1940" i="5"/>
  <c r="D5989" i="5"/>
  <c r="D4637" i="5"/>
  <c r="D8399" i="5"/>
  <c r="D4417" i="5"/>
  <c r="D8046" i="5"/>
  <c r="D4423" i="5"/>
  <c r="D7674" i="5"/>
  <c r="D4032" i="5"/>
  <c r="D7553" i="5"/>
  <c r="D1905" i="5"/>
  <c r="D4746" i="5"/>
  <c r="D5111" i="5"/>
  <c r="D2294" i="5"/>
  <c r="D8206" i="5"/>
  <c r="D4487" i="5"/>
  <c r="D8536" i="5"/>
  <c r="D4627" i="5"/>
  <c r="D8429" i="5"/>
  <c r="D475" i="5"/>
  <c r="D3949" i="5"/>
  <c r="D8091" i="5"/>
  <c r="D2994" i="5"/>
  <c r="D6388" i="5"/>
  <c r="D1087" i="5"/>
  <c r="D4492" i="5"/>
  <c r="D8191" i="5"/>
  <c r="D2022" i="5"/>
  <c r="D4995" i="5"/>
  <c r="D7841" i="5"/>
  <c r="D2207" i="5"/>
  <c r="D5532" i="5"/>
  <c r="D8314" i="5"/>
  <c r="D2739" i="5"/>
  <c r="D5904" i="5"/>
  <c r="D8431" i="5"/>
  <c r="D8376" i="5"/>
  <c r="D2284" i="5"/>
  <c r="D5480" i="5"/>
  <c r="D8352" i="5"/>
  <c r="D2100" i="5"/>
  <c r="D5846" i="5"/>
  <c r="D2775" i="5"/>
  <c r="D5600" i="5"/>
  <c r="D7913" i="5"/>
  <c r="D2318" i="5"/>
  <c r="D4774" i="5"/>
  <c r="D7512" i="5"/>
  <c r="D1181" i="5"/>
  <c r="D3965" i="5"/>
  <c r="D6250" i="5"/>
  <c r="D8527" i="5"/>
  <c r="D1966" i="5"/>
  <c r="D4561" i="5"/>
  <c r="D6500" i="5"/>
  <c r="D8703" i="5"/>
  <c r="D2042" i="5"/>
  <c r="D4563" i="5"/>
  <c r="D6440" i="5"/>
  <c r="D8647" i="5"/>
  <c r="D2002" i="5"/>
  <c r="D4413" i="5"/>
  <c r="D6257" i="5"/>
  <c r="D8418" i="5"/>
  <c r="D1637" i="5"/>
  <c r="D3873" i="5"/>
  <c r="D5427" i="5"/>
  <c r="D7376" i="5"/>
  <c r="D8763" i="5"/>
  <c r="D2364" i="5"/>
  <c r="D2336" i="5"/>
  <c r="D7266" i="5"/>
  <c r="D3127" i="5"/>
  <c r="D7871" i="5"/>
  <c r="D3650" i="5"/>
  <c r="D8248" i="5"/>
  <c r="D3985" i="5"/>
  <c r="D8166" i="5"/>
  <c r="D3822" i="5"/>
  <c r="D8251" i="5"/>
  <c r="D3751" i="5"/>
  <c r="D2048" i="5"/>
  <c r="D5987" i="5"/>
  <c r="D2169" i="5"/>
  <c r="D5923" i="5"/>
  <c r="D2073" i="5"/>
  <c r="D5770" i="5"/>
  <c r="D7475" i="5"/>
  <c r="D400" i="5"/>
  <c r="D7734" i="5"/>
  <c r="D6331" i="5"/>
  <c r="D4971" i="5"/>
  <c r="D7232" i="5"/>
  <c r="D5062" i="5"/>
  <c r="D8338" i="5"/>
  <c r="D2667" i="5"/>
  <c r="D5900" i="5"/>
  <c r="D940" i="5"/>
  <c r="D8767" i="5"/>
  <c r="D4560" i="5"/>
  <c r="D7646" i="5"/>
  <c r="D2733" i="5"/>
  <c r="D4868" i="5"/>
  <c r="D7788" i="5"/>
  <c r="D2337" i="5"/>
  <c r="D4540" i="5"/>
  <c r="D2564" i="5"/>
  <c r="D8679" i="5"/>
  <c r="D6565" i="5"/>
  <c r="D4230" i="5"/>
  <c r="D1528" i="5"/>
  <c r="D7781" i="5"/>
  <c r="D4996" i="5"/>
  <c r="D2557" i="5"/>
  <c r="D8299" i="5"/>
  <c r="D6010" i="5"/>
  <c r="D2852" i="5"/>
  <c r="D8676" i="5"/>
  <c r="D6071" i="5"/>
  <c r="D3017" i="5"/>
  <c r="D8615" i="5"/>
  <c r="D5789" i="5"/>
  <c r="D2815" i="5"/>
  <c r="D8033" i="5"/>
  <c r="D4618" i="5"/>
  <c r="D1588" i="5"/>
  <c r="D6306" i="5"/>
  <c r="D3138" i="5"/>
  <c r="D4982" i="5"/>
  <c r="D1176" i="5"/>
  <c r="D6063" i="5"/>
  <c r="D2251" i="5"/>
  <c r="D7276" i="5"/>
  <c r="D6955" i="5"/>
  <c r="D2905" i="5"/>
  <c r="D7677" i="5"/>
  <c r="D4303" i="5"/>
  <c r="D8176" i="5"/>
  <c r="D4966" i="5"/>
  <c r="D934" i="5"/>
  <c r="D5805" i="5"/>
  <c r="D1222" i="5"/>
  <c r="D5728" i="5"/>
  <c r="D1552" i="5"/>
  <c r="D5407" i="5"/>
  <c r="D3898" i="5"/>
  <c r="D7743" i="5"/>
  <c r="D1544" i="5"/>
  <c r="D5216" i="5"/>
  <c r="D7444" i="5"/>
  <c r="D8387" i="5"/>
  <c r="D6474" i="5"/>
  <c r="D1527" i="5"/>
  <c r="D125" i="5"/>
  <c r="G6284" i="5"/>
  <c r="E197" i="5"/>
  <c r="E884" i="5"/>
  <c r="E1557" i="5"/>
  <c r="E2205" i="5"/>
  <c r="E2815" i="5"/>
  <c r="E3426" i="5"/>
  <c r="E4010" i="5"/>
  <c r="E4617" i="5"/>
  <c r="E5192" i="5"/>
  <c r="E5770" i="5"/>
  <c r="E6346" i="5"/>
  <c r="E6953" i="5"/>
  <c r="E7524" i="5"/>
  <c r="E8047" i="5"/>
  <c r="E8559" i="5"/>
  <c r="E8496" i="5"/>
  <c r="E8041" i="5"/>
  <c r="E7577" i="5"/>
  <c r="E7074" i="5"/>
  <c r="E6535" i="5"/>
  <c r="E6022" i="5"/>
  <c r="E5510" i="5"/>
  <c r="E4998" i="5"/>
  <c r="E4460" i="5"/>
  <c r="E3947" i="5"/>
  <c r="E3425" i="5"/>
  <c r="E2881" i="5"/>
  <c r="E2312" i="5"/>
  <c r="E1769" i="5"/>
  <c r="E1194" i="5"/>
  <c r="E581" i="5"/>
  <c r="E8740" i="5"/>
  <c r="E8286" i="5"/>
  <c r="E7829" i="5"/>
  <c r="E7349" i="5"/>
  <c r="E6810" i="5"/>
  <c r="E6298" i="5"/>
  <c r="E5785" i="5"/>
  <c r="E5273" i="5"/>
  <c r="E4734" i="5"/>
  <c r="E4221" i="5"/>
  <c r="E3709" i="5"/>
  <c r="E3173" i="5"/>
  <c r="E2604" i="5"/>
  <c r="E2060" i="5"/>
  <c r="E1508" i="5"/>
  <c r="E910" i="5"/>
  <c r="E270" i="5"/>
  <c r="E8545" i="5"/>
  <c r="E8140" i="5"/>
  <c r="E7735" i="5"/>
  <c r="E7277" i="5"/>
  <c r="E6821" i="5"/>
  <c r="E6366" i="5"/>
  <c r="E5910" i="5"/>
  <c r="E5432" i="5"/>
  <c r="E4976" i="5"/>
  <c r="E4520" i="5"/>
  <c r="E4065" i="5"/>
  <c r="E3584" i="5"/>
  <c r="E3103" i="5"/>
  <c r="E2597" i="5"/>
  <c r="E2090" i="5"/>
  <c r="E1553" i="5"/>
  <c r="E999" i="5"/>
  <c r="E400" i="5"/>
  <c r="E8661" i="5"/>
  <c r="E8216" i="5"/>
  <c r="E7790" i="5"/>
  <c r="E7339" i="5"/>
  <c r="E6860" i="5"/>
  <c r="E6336" i="5"/>
  <c r="E5858" i="5"/>
  <c r="E5380" i="5"/>
  <c r="E4901" i="5"/>
  <c r="E4400" i="5"/>
  <c r="E3900" i="5"/>
  <c r="E3410" i="5"/>
  <c r="E2903" i="5"/>
  <c r="E2373" i="5"/>
  <c r="E1867" i="5"/>
  <c r="E1315" i="5"/>
  <c r="E744" i="5"/>
  <c r="E149" i="5"/>
  <c r="E3224" i="5"/>
  <c r="E2746" i="5"/>
  <c r="E2245" i="5"/>
  <c r="E1744" i="5"/>
  <c r="E1262" i="5"/>
  <c r="E756" i="5"/>
  <c r="E200" i="5"/>
  <c r="E1280" i="5"/>
  <c r="E750" i="5"/>
  <c r="E218" i="5"/>
  <c r="E8717" i="5"/>
  <c r="E8285" i="5"/>
  <c r="E7889" i="5"/>
  <c r="E7480" i="5"/>
  <c r="E6997" i="5"/>
  <c r="E6531" i="5"/>
  <c r="E6085" i="5"/>
  <c r="E5620" i="5"/>
  <c r="E5154" i="5"/>
  <c r="E4688" i="5"/>
  <c r="E4243" i="5"/>
  <c r="E3595" i="5"/>
  <c r="E3028" i="5"/>
  <c r="E2380" i="5"/>
  <c r="E1792" i="5"/>
  <c r="E1113" i="5"/>
  <c r="E534" i="5"/>
  <c r="E8637" i="5"/>
  <c r="E8115" i="5"/>
  <c r="E7529" i="5"/>
  <c r="E6967" i="5"/>
  <c r="E6299" i="5"/>
  <c r="E5732" i="5"/>
  <c r="E5084" i="5"/>
  <c r="E4497" i="5"/>
  <c r="E3829" i="5"/>
  <c r="E3282" i="5"/>
  <c r="E2614" i="5"/>
  <c r="E2047" i="5"/>
  <c r="E1399" i="5"/>
  <c r="E781" i="5"/>
  <c r="E74" i="5"/>
  <c r="E7013" i="5"/>
  <c r="E6419" i="5"/>
  <c r="E5897" i="5"/>
  <c r="E5321" i="5"/>
  <c r="E4817" i="5"/>
  <c r="E4223" i="5"/>
  <c r="E3719" i="5"/>
  <c r="E3143" i="5"/>
  <c r="E2621" i="5"/>
  <c r="E2027" i="5"/>
  <c r="E1541" i="5"/>
  <c r="E925" i="5"/>
  <c r="E392" i="5"/>
  <c r="E7509" i="5"/>
  <c r="E6987" i="5"/>
  <c r="E6393" i="5"/>
  <c r="E5907" i="5"/>
  <c r="E5313" i="5"/>
  <c r="E4791" i="5"/>
  <c r="E4215" i="5"/>
  <c r="E3711" i="5"/>
  <c r="E3117" i="5"/>
  <c r="E2613" i="5"/>
  <c r="E2037" i="5"/>
  <c r="E1515" i="5"/>
  <c r="E898" i="5"/>
  <c r="E383" i="5"/>
  <c r="E1070" i="5"/>
  <c r="E566" i="5"/>
  <c r="E309" i="5"/>
  <c r="E1725" i="5"/>
  <c r="E3219" i="5"/>
  <c r="E4884" i="5"/>
  <c r="E6414" i="5"/>
  <c r="E7823" i="5"/>
  <c r="E657" i="5"/>
  <c r="E5497" i="5"/>
  <c r="C16" i="5"/>
  <c r="C993" i="5"/>
  <c r="C1971" i="5"/>
  <c r="C3103" i="5"/>
  <c r="C4049" i="5"/>
  <c r="C4914" i="5"/>
  <c r="C5780" i="5"/>
  <c r="C6805" i="5"/>
  <c r="C7740" i="5"/>
  <c r="C8605" i="5"/>
  <c r="E3409" i="5"/>
  <c r="C351" i="5"/>
  <c r="C2307" i="5"/>
  <c r="C3936" i="5"/>
  <c r="C5712" i="5"/>
  <c r="C7377" i="5"/>
  <c r="C585" i="5"/>
  <c r="C2592" i="5"/>
  <c r="C4575" i="5"/>
  <c r="C6397" i="5"/>
  <c r="C8288" i="5"/>
  <c r="C1666" i="5"/>
  <c r="C5100" i="5"/>
  <c r="C8381" i="5"/>
  <c r="E4604" i="5"/>
  <c r="C5650" i="5"/>
  <c r="E730" i="5"/>
  <c r="C2266" i="5"/>
  <c r="C5291" i="5"/>
  <c r="C6043" i="5"/>
  <c r="C2702" i="5"/>
  <c r="C2146" i="5"/>
  <c r="C3434" i="5"/>
  <c r="C1853" i="5"/>
  <c r="E954" i="5"/>
  <c r="E2265" i="5"/>
  <c r="E4098" i="5"/>
  <c r="E5828" i="5"/>
  <c r="E7010" i="5"/>
  <c r="E8098" i="5"/>
  <c r="E7995" i="5"/>
  <c r="E5971" i="5"/>
  <c r="E3895" i="5"/>
  <c r="E1715" i="5"/>
  <c r="E8239" i="5"/>
  <c r="E6246" i="5"/>
  <c r="E4170" i="5"/>
  <c r="E2005" i="5"/>
  <c r="E8100" i="5"/>
  <c r="E6320" i="5"/>
  <c r="E4930" i="5"/>
  <c r="E3537" i="5"/>
  <c r="E2548" i="5"/>
  <c r="E2018" i="5"/>
  <c r="E943" i="5"/>
  <c r="E347" i="5"/>
  <c r="E8600" i="5"/>
  <c r="E7750" i="5"/>
  <c r="E7294" i="5"/>
  <c r="E6769" i="5"/>
  <c r="E6291" i="5"/>
  <c r="E5812" i="5"/>
  <c r="E5334" i="5"/>
  <c r="E4833" i="5"/>
  <c r="E4332" i="5"/>
  <c r="E3853" i="5"/>
  <c r="E3362" i="5"/>
  <c r="E2831" i="5"/>
  <c r="E1795" i="5"/>
  <c r="E1261" i="5"/>
  <c r="E665" i="5"/>
  <c r="E89" i="5"/>
  <c r="E3178" i="5"/>
  <c r="E2700" i="5"/>
  <c r="E2176" i="5"/>
  <c r="E1698" i="5"/>
  <c r="E1215" i="5"/>
  <c r="E708" i="5"/>
  <c r="E101" i="5"/>
  <c r="E1231" i="5"/>
  <c r="E701" i="5"/>
  <c r="E146" i="5"/>
  <c r="E8645" i="5"/>
  <c r="E8249" i="5"/>
  <c r="E7853" i="5"/>
  <c r="E7422" i="5"/>
  <c r="E6936" i="5"/>
  <c r="E6490" i="5"/>
  <c r="E6045" i="5"/>
  <c r="E5579" i="5"/>
  <c r="E5093" i="5"/>
  <c r="E4648" i="5"/>
  <c r="E4202" i="5"/>
  <c r="E3554" i="5"/>
  <c r="E2967" i="5"/>
  <c r="E2319" i="5"/>
  <c r="E1752" i="5"/>
  <c r="E1071" i="5"/>
  <c r="E470" i="5"/>
  <c r="E8601" i="5"/>
  <c r="E8079" i="5"/>
  <c r="E7471" i="5"/>
  <c r="E6927" i="5"/>
  <c r="E6259" i="5"/>
  <c r="E5692" i="5"/>
  <c r="E5044" i="5"/>
  <c r="E4456" i="5"/>
  <c r="E3788" i="5"/>
  <c r="E3241" i="5"/>
  <c r="E2573" i="5"/>
  <c r="E1986" i="5"/>
  <c r="E739" i="5"/>
  <c r="E32" i="5"/>
  <c r="E6959" i="5"/>
  <c r="E6383" i="5"/>
  <c r="E5861" i="5"/>
  <c r="E5267" i="5"/>
  <c r="E4781" i="5"/>
  <c r="E4187" i="5"/>
  <c r="E3683" i="5"/>
  <c r="E3107" i="5"/>
  <c r="E2585" i="5"/>
  <c r="E1991" i="5"/>
  <c r="E1505" i="5"/>
  <c r="E887" i="5"/>
  <c r="E335" i="5"/>
  <c r="E7455" i="5"/>
  <c r="E6951" i="5"/>
  <c r="E6357" i="5"/>
  <c r="E5853" i="5"/>
  <c r="E5277" i="5"/>
  <c r="E4755" i="5"/>
  <c r="E4161" i="5"/>
  <c r="E3675" i="5"/>
  <c r="E3081" i="5"/>
  <c r="E2577" i="5"/>
  <c r="E2001" i="5"/>
  <c r="E1479" i="5"/>
  <c r="E860" i="5"/>
  <c r="E345" i="5"/>
  <c r="E1034" i="5"/>
  <c r="E512" i="5"/>
  <c r="E379" i="5"/>
  <c r="E1784" i="5"/>
  <c r="E3524" i="5"/>
  <c r="E5029" i="5"/>
  <c r="E6469" i="5"/>
  <c r="E7874" i="5"/>
  <c r="E1876" i="5"/>
  <c r="E6160" i="5"/>
  <c r="C69" i="5"/>
  <c r="C1045" i="5"/>
  <c r="C2204" i="5"/>
  <c r="C3225" i="5"/>
  <c r="C4094" i="5"/>
  <c r="C4960" i="5"/>
  <c r="C5984" i="5"/>
  <c r="C6918" i="5"/>
  <c r="C7784" i="5"/>
  <c r="C8651" i="5"/>
  <c r="E4322" i="5"/>
  <c r="C558" i="5"/>
  <c r="C2359" i="5"/>
  <c r="C4163" i="5"/>
  <c r="C5803" i="5"/>
  <c r="C7626" i="5"/>
  <c r="C713" i="5"/>
  <c r="C2911" i="5"/>
  <c r="C4735" i="5"/>
  <c r="C6648" i="5"/>
  <c r="C8403" i="5"/>
  <c r="E2771" i="5"/>
  <c r="E328" i="5"/>
  <c r="C2337" i="5"/>
  <c r="C5441" i="5"/>
  <c r="E6775" i="5"/>
  <c r="C6127" i="5"/>
  <c r="E3553" i="5"/>
  <c r="C3352" i="5"/>
  <c r="C6384" i="5"/>
  <c r="C6750" i="5"/>
  <c r="C1880" i="5"/>
  <c r="C726" i="5"/>
  <c r="C2430" i="5"/>
  <c r="C500" i="5"/>
  <c r="E5517" i="5"/>
  <c r="C6105" i="5"/>
  <c r="E7363" i="5"/>
  <c r="C2319" i="5"/>
  <c r="C6360" i="5"/>
  <c r="C6545" i="5"/>
  <c r="C1947" i="5"/>
  <c r="C1984" i="5"/>
  <c r="C2696" i="5"/>
  <c r="C595" i="5"/>
  <c r="E265" i="5"/>
  <c r="E1655" i="5"/>
  <c r="E2875" i="5"/>
  <c r="E3487" i="5"/>
  <c r="E4675" i="5"/>
  <c r="E5252" i="5"/>
  <c r="E6435" i="5"/>
  <c r="E7578" i="5"/>
  <c r="E8636" i="5"/>
  <c r="E8451" i="5"/>
  <c r="E7530" i="5"/>
  <c r="E6996" i="5"/>
  <c r="E6485" i="5"/>
  <c r="E5460" i="5"/>
  <c r="E4920" i="5"/>
  <c r="E4409" i="5"/>
  <c r="E3371" i="5"/>
  <c r="E2800" i="5"/>
  <c r="E2257" i="5"/>
  <c r="E1131" i="5"/>
  <c r="E492" i="5"/>
  <c r="E8695" i="5"/>
  <c r="E7784" i="5"/>
  <c r="E7272" i="5"/>
  <c r="E6759" i="5"/>
  <c r="E5734" i="5"/>
  <c r="E5196" i="5"/>
  <c r="E4684" i="5"/>
  <c r="E3659" i="5"/>
  <c r="E3092" i="5"/>
  <c r="E2550" i="5"/>
  <c r="E1453" i="5"/>
  <c r="E817" i="5"/>
  <c r="E208" i="5"/>
  <c r="E8505" i="5"/>
  <c r="E7673" i="5"/>
  <c r="E7232" i="5"/>
  <c r="E6776" i="5"/>
  <c r="E5841" i="5"/>
  <c r="E5386" i="5"/>
  <c r="E4474" i="5"/>
  <c r="E3996" i="5"/>
  <c r="E3055" i="5"/>
  <c r="E1502" i="5"/>
  <c r="E8175" i="5"/>
  <c r="E2324" i="5"/>
  <c r="E1338" i="5"/>
  <c r="E302" i="5"/>
  <c r="E987" i="5"/>
  <c r="E1686" i="5"/>
  <c r="E2295" i="5"/>
  <c r="E2907" i="5"/>
  <c r="E3547" i="5"/>
  <c r="E4128" i="5"/>
  <c r="E4704" i="5"/>
  <c r="E5281" i="5"/>
  <c r="E5856" i="5"/>
  <c r="E6463" i="5"/>
  <c r="E7038" i="5"/>
  <c r="E7606" i="5"/>
  <c r="E8149" i="5"/>
  <c r="E8662" i="5"/>
  <c r="E8428" i="5"/>
  <c r="E7972" i="5"/>
  <c r="E7505" i="5"/>
  <c r="E6971" i="5"/>
  <c r="E6459" i="5"/>
  <c r="E5946" i="5"/>
  <c r="E5407" i="5"/>
  <c r="E4895" i="5"/>
  <c r="E4382" i="5"/>
  <c r="E3870" i="5"/>
  <c r="E3344" i="5"/>
  <c r="E2773" i="5"/>
  <c r="E2231" i="5"/>
  <c r="E1688" i="5"/>
  <c r="E1072" i="5"/>
  <c r="E462" i="5"/>
  <c r="E8672" i="5"/>
  <c r="E8217" i="5"/>
  <c r="E7761" i="5"/>
  <c r="E7245" i="5"/>
  <c r="E6734" i="5"/>
  <c r="E6220" i="5"/>
  <c r="E5684" i="5"/>
  <c r="E5170" i="5"/>
  <c r="E4658" i="5"/>
  <c r="E4145" i="5"/>
  <c r="E3633" i="5"/>
  <c r="E3064" i="5"/>
  <c r="E2522" i="5"/>
  <c r="E1979" i="5"/>
  <c r="E1393" i="5"/>
  <c r="E788" i="5"/>
  <c r="E178" i="5"/>
  <c r="E8485" i="5"/>
  <c r="E8080" i="5"/>
  <c r="E7650" i="5"/>
  <c r="E7208" i="5"/>
  <c r="E6752" i="5"/>
  <c r="E6274" i="5"/>
  <c r="E5819" i="5"/>
  <c r="E5363" i="5"/>
  <c r="E4908" i="5"/>
  <c r="E4452" i="5"/>
  <c r="E3974" i="5"/>
  <c r="E3512" i="5"/>
  <c r="E3031" i="5"/>
  <c r="E2500" i="5"/>
  <c r="E1993" i="5"/>
  <c r="E1476" i="5"/>
  <c r="E888" i="5"/>
  <c r="E319" i="5"/>
  <c r="E8580" i="5"/>
  <c r="E8155" i="5"/>
  <c r="E7730" i="5"/>
  <c r="E7225" i="5"/>
  <c r="E6747" i="5"/>
  <c r="E6269" i="5"/>
  <c r="E5790" i="5"/>
  <c r="E5311" i="5"/>
  <c r="E4811" i="5"/>
  <c r="E4309" i="5"/>
  <c r="E3831" i="5"/>
  <c r="E3313" i="5"/>
  <c r="E2807" i="5"/>
  <c r="E2301" i="5"/>
  <c r="E1770" i="5"/>
  <c r="E1235" i="5"/>
  <c r="E637" i="5"/>
  <c r="E58" i="5"/>
  <c r="E3156" i="5"/>
  <c r="E2632" i="5"/>
  <c r="E2154" i="5"/>
  <c r="E1675" i="5"/>
  <c r="E1190" i="5"/>
  <c r="E660" i="5"/>
  <c r="E73" i="5"/>
  <c r="E1207" i="5"/>
  <c r="E677" i="5"/>
  <c r="E92" i="5"/>
  <c r="E8627" i="5"/>
  <c r="E8231" i="5"/>
  <c r="E7835" i="5"/>
  <c r="E7402" i="5"/>
  <c r="E6916" i="5"/>
  <c r="E6470" i="5"/>
  <c r="E6025" i="5"/>
  <c r="E5518" i="5"/>
  <c r="E5073" i="5"/>
  <c r="E4627" i="5"/>
  <c r="E4141" i="5"/>
  <c r="E3534" i="5"/>
  <c r="E2947" i="5"/>
  <c r="E2299" i="5"/>
  <c r="E1732" i="5"/>
  <c r="E1048" i="5"/>
  <c r="E448" i="5"/>
  <c r="E8583" i="5"/>
  <c r="E8061" i="5"/>
  <c r="E7452" i="5"/>
  <c r="E6907" i="5"/>
  <c r="E6238" i="5"/>
  <c r="E5651" i="5"/>
  <c r="E5003" i="5"/>
  <c r="E4436" i="5"/>
  <c r="E3768" i="5"/>
  <c r="E3221" i="5"/>
  <c r="E2553" i="5"/>
  <c r="E1966" i="5"/>
  <c r="E1318" i="5"/>
  <c r="E718" i="5"/>
  <c r="E10" i="5"/>
  <c r="E6941" i="5"/>
  <c r="E6365" i="5"/>
  <c r="E5843" i="5"/>
  <c r="E5249" i="5"/>
  <c r="E4763" i="5"/>
  <c r="E4169" i="5"/>
  <c r="E3647" i="5"/>
  <c r="E3071" i="5"/>
  <c r="E2567" i="5"/>
  <c r="E1973" i="5"/>
  <c r="E1487" i="5"/>
  <c r="E868" i="5"/>
  <c r="E316" i="5"/>
  <c r="E7437" i="5"/>
  <c r="E6933" i="5"/>
  <c r="E6339" i="5"/>
  <c r="E5835" i="5"/>
  <c r="E5259" i="5"/>
  <c r="E4737" i="5"/>
  <c r="E4143" i="5"/>
  <c r="E3657" i="5"/>
  <c r="E3063" i="5"/>
  <c r="E2541" i="5"/>
  <c r="E1965" i="5"/>
  <c r="E1461" i="5"/>
  <c r="E841" i="5"/>
  <c r="E326" i="5"/>
  <c r="E1016" i="5"/>
  <c r="E494" i="5"/>
  <c r="E413" i="5"/>
  <c r="E2058" i="5"/>
  <c r="E3617" i="5"/>
  <c r="E5086" i="5"/>
  <c r="E6498" i="5"/>
  <c r="E8028" i="5"/>
  <c r="E1943" i="5"/>
  <c r="E6219" i="5"/>
  <c r="C93" i="5"/>
  <c r="C1199" i="5"/>
  <c r="C2229" i="5"/>
  <c r="C3248" i="5"/>
  <c r="C4117" i="5"/>
  <c r="C5096" i="5"/>
  <c r="C6007" i="5"/>
  <c r="C6942" i="5"/>
  <c r="C7807" i="5"/>
  <c r="E4900" i="5"/>
  <c r="C584" i="5"/>
  <c r="C2384" i="5"/>
  <c r="C4345" i="5"/>
  <c r="C6009" i="5"/>
  <c r="C7649" i="5"/>
  <c r="C740" i="5"/>
  <c r="C3058" i="5"/>
  <c r="C4939" i="5"/>
  <c r="C6671" i="5"/>
  <c r="C8425" i="5"/>
  <c r="E3749" i="5"/>
  <c r="E2170" i="5"/>
  <c r="C2464" i="5"/>
  <c r="C5601" i="5"/>
  <c r="C22" i="5"/>
  <c r="C7039" i="5"/>
  <c r="E3278" i="5"/>
  <c r="C3649" i="5"/>
  <c r="C7295" i="5"/>
  <c r="C7501" i="5"/>
  <c r="C1445" i="5"/>
  <c r="C2450" i="5"/>
  <c r="C1515" i="5"/>
  <c r="C2389" i="5"/>
  <c r="E1090" i="5"/>
  <c r="E3608" i="5"/>
  <c r="E5942" i="5"/>
  <c r="E8202" i="5"/>
  <c r="E7432" i="5"/>
  <c r="E5355" i="5"/>
  <c r="E3820" i="5"/>
  <c r="E1603" i="5"/>
  <c r="E8171" i="5"/>
  <c r="E6144" i="5"/>
  <c r="E4094" i="5"/>
  <c r="E2466" i="5"/>
  <c r="E112" i="5"/>
  <c r="E7163" i="5"/>
  <c r="E5774" i="5"/>
  <c r="E4383" i="5"/>
  <c r="E3465" i="5"/>
  <c r="E2453" i="5"/>
  <c r="E1426" i="5"/>
  <c r="E835" i="5"/>
  <c r="E237" i="5"/>
  <c r="E8114" i="5"/>
  <c r="E7666" i="5"/>
  <c r="E7180" i="5"/>
  <c r="E6701" i="5"/>
  <c r="E6223" i="5"/>
  <c r="E5744" i="5"/>
  <c r="E4742" i="5"/>
  <c r="E4264" i="5"/>
  <c r="E3762" i="5"/>
  <c r="E3265" i="5"/>
  <c r="E2759" i="5"/>
  <c r="E2228" i="5"/>
  <c r="E1722" i="5"/>
  <c r="E1152" i="5"/>
  <c r="E583" i="5"/>
  <c r="E3589" i="5"/>
  <c r="E3065" i="5"/>
  <c r="E2587" i="5"/>
  <c r="E2108" i="5"/>
  <c r="E1629" i="5"/>
  <c r="E1141" i="5"/>
  <c r="E562" i="5"/>
  <c r="E18" i="5"/>
  <c r="E1159" i="5"/>
  <c r="E580" i="5"/>
  <c r="E13" i="5"/>
  <c r="E8591" i="5"/>
  <c r="E8195" i="5"/>
  <c r="E7781" i="5"/>
  <c r="E7321" i="5"/>
  <c r="E6875" i="5"/>
  <c r="E6430" i="5"/>
  <c r="E5944" i="5"/>
  <c r="E5478" i="5"/>
  <c r="E4587" i="5"/>
  <c r="E4040" i="5"/>
  <c r="E3473" i="5"/>
  <c r="E2825" i="5"/>
  <c r="E2218" i="5"/>
  <c r="E1590" i="5"/>
  <c r="E985" i="5"/>
  <c r="E299" i="5"/>
  <c r="E8511" i="5"/>
  <c r="E7953" i="5"/>
  <c r="E7393" i="5"/>
  <c r="E6745" i="5"/>
  <c r="E6178" i="5"/>
  <c r="E5530" i="5"/>
  <c r="E4922" i="5"/>
  <c r="E4315" i="5"/>
  <c r="E3707" i="5"/>
  <c r="E3059" i="5"/>
  <c r="E2492" i="5"/>
  <c r="E1844" i="5"/>
  <c r="E1233" i="5"/>
  <c r="E568" i="5"/>
  <c r="E7391" i="5"/>
  <c r="E6815" i="5"/>
  <c r="E6293" i="5"/>
  <c r="E5735" i="5"/>
  <c r="E5195" i="5"/>
  <c r="E4619" i="5"/>
  <c r="E4115" i="5"/>
  <c r="E3539" i="5"/>
  <c r="E2999" i="5"/>
  <c r="E2459" i="5"/>
  <c r="E1919" i="5"/>
  <c r="E1343" i="5"/>
  <c r="E811" i="5"/>
  <c r="E201" i="5"/>
  <c r="E7365" i="5"/>
  <c r="E6807" i="5"/>
  <c r="E6285" i="5"/>
  <c r="E5709" i="5"/>
  <c r="E5187" i="5"/>
  <c r="E4629" i="5"/>
  <c r="E4089" i="5"/>
  <c r="E3513" i="5"/>
  <c r="E3009" i="5"/>
  <c r="E2433" i="5"/>
  <c r="E1893" i="5"/>
  <c r="E1353" i="5"/>
  <c r="E784" i="5"/>
  <c r="E174" i="5"/>
  <c r="E962" i="5"/>
  <c r="E386" i="5"/>
  <c r="E654" i="5"/>
  <c r="E2183" i="5"/>
  <c r="E3789" i="5"/>
  <c r="E5201" i="5"/>
  <c r="E6817" i="5"/>
  <c r="E8208" i="5"/>
  <c r="E2770" i="5"/>
  <c r="E6337" i="5"/>
  <c r="C273" i="5"/>
  <c r="C1302" i="5"/>
  <c r="C2358" i="5"/>
  <c r="C3297" i="5"/>
  <c r="C4277" i="5"/>
  <c r="C5188" i="5"/>
  <c r="C6122" i="5"/>
  <c r="C6987" i="5"/>
  <c r="C7967" i="5"/>
  <c r="E5499" i="5"/>
  <c r="C739" i="5"/>
  <c r="C2813" i="5"/>
  <c r="C4528" i="5"/>
  <c r="C6123" i="5"/>
  <c r="C7763" i="5"/>
  <c r="C1202" i="5"/>
  <c r="C3299" i="5"/>
  <c r="C5008" i="5"/>
  <c r="C6785" i="5"/>
  <c r="E4527" i="5"/>
  <c r="E6225" i="5"/>
  <c r="C2815" i="5"/>
  <c r="C5852" i="5"/>
  <c r="C1104" i="5"/>
  <c r="C7701" i="5"/>
  <c r="C3785" i="5"/>
  <c r="C7887" i="5"/>
  <c r="C7752" i="5"/>
  <c r="C8156" i="5"/>
  <c r="C1459" i="5"/>
  <c r="C543" i="5"/>
  <c r="C1723" i="5"/>
  <c r="E4544" i="5"/>
  <c r="E560" i="5"/>
  <c r="E6431" i="5"/>
  <c r="E2763" i="5"/>
  <c r="E4797" i="5"/>
  <c r="E3594" i="5"/>
  <c r="E1760" i="5"/>
  <c r="E5238" i="5"/>
  <c r="E6620" i="5"/>
  <c r="E4576" i="5"/>
  <c r="E2050" i="5"/>
  <c r="E3457" i="5"/>
  <c r="E7793" i="5"/>
  <c r="E7099" i="5"/>
  <c r="E3306" i="5"/>
  <c r="E6840" i="5"/>
  <c r="E820" i="5"/>
  <c r="E4594" i="5"/>
  <c r="E6812" i="5"/>
  <c r="E7723" i="5"/>
  <c r="E2000" i="5"/>
  <c r="E5924" i="5"/>
  <c r="E3360" i="5"/>
  <c r="E3685" i="5"/>
  <c r="E7611" i="5"/>
  <c r="E4410" i="5"/>
  <c r="E6243" i="5"/>
  <c r="E8478" i="5"/>
  <c r="E7110" i="5"/>
  <c r="E8307" i="5"/>
  <c r="E1709" i="5"/>
  <c r="E3115" i="5"/>
  <c r="E3439" i="5"/>
  <c r="E3379" i="5"/>
  <c r="E4689" i="5"/>
  <c r="E6660" i="5"/>
  <c r="E3969" i="5"/>
  <c r="E6550" i="5"/>
  <c r="E1558" i="5"/>
  <c r="E2849" i="5"/>
  <c r="E6668" i="5"/>
  <c r="E685" i="5"/>
  <c r="E4131" i="5"/>
  <c r="E6928" i="5"/>
  <c r="E7824" i="5"/>
  <c r="E2611" i="5"/>
  <c r="E7560" i="5"/>
  <c r="E516" i="5"/>
  <c r="E4463" i="5"/>
  <c r="E1182" i="5"/>
  <c r="E5378" i="5"/>
  <c r="E1291" i="5"/>
  <c r="E2232" i="5"/>
  <c r="E6372" i="5"/>
  <c r="E1104" i="5"/>
  <c r="E5176" i="5"/>
  <c r="E8294" i="5"/>
  <c r="E4180" i="5"/>
  <c r="E7751" i="5"/>
  <c r="E7374" i="5"/>
  <c r="E3887" i="5"/>
  <c r="E2806" i="5"/>
  <c r="E3229" i="5"/>
  <c r="E2908" i="5"/>
  <c r="E7358" i="5"/>
  <c r="E6234" i="5"/>
  <c r="E3336" i="5"/>
  <c r="E7500" i="5"/>
  <c r="E1964" i="5"/>
  <c r="E4852" i="5"/>
  <c r="E7896" i="5"/>
  <c r="E8364" i="5"/>
  <c r="E3590" i="5"/>
  <c r="E86" i="5"/>
  <c r="E1133" i="5"/>
  <c r="E6064" i="5"/>
  <c r="E1676" i="5"/>
  <c r="E6626" i="5"/>
  <c r="E1637" i="5"/>
  <c r="E3825" i="5"/>
  <c r="E7063" i="5"/>
  <c r="E2652" i="5"/>
  <c r="E5954" i="5"/>
  <c r="E1410" i="5"/>
  <c r="E4572" i="5"/>
  <c r="E6950" i="5"/>
  <c r="E2120" i="5"/>
  <c r="E1449" i="5"/>
  <c r="E8206" i="5"/>
  <c r="E4936" i="5"/>
  <c r="E1265" i="5"/>
  <c r="E2727" i="5"/>
  <c r="E6782" i="5"/>
  <c r="E2147" i="5"/>
  <c r="E5055" i="5"/>
  <c r="E5953" i="5"/>
  <c r="E1171" i="5"/>
  <c r="E4974" i="5"/>
  <c r="E3636" i="5"/>
  <c r="E4376" i="5"/>
  <c r="E1385" i="5"/>
  <c r="E7282" i="5"/>
  <c r="E2646" i="5"/>
  <c r="E4518" i="5"/>
  <c r="E8607" i="5"/>
  <c r="E3705" i="5"/>
  <c r="E8045" i="5"/>
  <c r="E4054" i="5"/>
  <c r="E4398" i="5"/>
  <c r="E5274" i="5"/>
  <c r="E343" i="5"/>
  <c r="E3862" i="5"/>
  <c r="E5106" i="5"/>
  <c r="E2068" i="5"/>
  <c r="E4877" i="5"/>
  <c r="E1396" i="5"/>
  <c r="E3214" i="5"/>
  <c r="E7582" i="5"/>
  <c r="E2424" i="5"/>
  <c r="E6264" i="5"/>
  <c r="E7614" i="5"/>
  <c r="E2762" i="5"/>
  <c r="E1764" i="5"/>
  <c r="E1814" i="5"/>
  <c r="E7569" i="5"/>
  <c r="E4464" i="5"/>
  <c r="E775" i="5"/>
  <c r="E3691" i="5"/>
  <c r="E7620" i="5"/>
  <c r="E3385" i="5"/>
  <c r="E7825" i="5"/>
  <c r="E4005" i="5"/>
  <c r="E5908" i="5"/>
  <c r="E5037" i="5"/>
  <c r="E529" i="5"/>
  <c r="E7084" i="5"/>
  <c r="E6118" i="5"/>
  <c r="E2876" i="5"/>
  <c r="E4418" i="5"/>
  <c r="E7844" i="5"/>
  <c r="E3094" i="5"/>
  <c r="E6524" i="5"/>
  <c r="E8082" i="5"/>
  <c r="E3618" i="5"/>
  <c r="E1948" i="5"/>
  <c r="E3462" i="5"/>
  <c r="E8634" i="5"/>
  <c r="E5291" i="5"/>
  <c r="E1583" i="5"/>
  <c r="E4345" i="5"/>
  <c r="E8395" i="5"/>
  <c r="E4829" i="5"/>
  <c r="E8261" i="5"/>
  <c r="E4524" i="5"/>
  <c r="E4542" i="5"/>
  <c r="E4095" i="5"/>
  <c r="E7184" i="5"/>
  <c r="E8689" i="5"/>
  <c r="E4995" i="5"/>
  <c r="E57" i="5"/>
  <c r="E3815" i="5"/>
  <c r="E7769" i="5"/>
  <c r="E8440" i="5"/>
  <c r="E3761" i="5"/>
  <c r="E3180" i="5"/>
  <c r="E4249" i="5"/>
  <c r="E1240" i="5"/>
  <c r="E7318" i="5"/>
  <c r="E469" i="5"/>
  <c r="E4692" i="5"/>
  <c r="E590" i="5"/>
  <c r="E5214" i="5"/>
  <c r="E1506" i="5"/>
  <c r="E5957" i="5"/>
  <c r="E7598" i="5"/>
  <c r="E3355" i="5"/>
  <c r="E1369" i="5"/>
  <c r="E5369" i="5"/>
  <c r="E7868" i="5"/>
  <c r="E5167" i="5"/>
  <c r="E787" i="5"/>
  <c r="E5948" i="5"/>
  <c r="E7640" i="5"/>
  <c r="E3704" i="5"/>
  <c r="E3597" i="5"/>
  <c r="E6192" i="5"/>
  <c r="E3994" i="5"/>
  <c r="E1386" i="5"/>
  <c r="E4555" i="5"/>
  <c r="E1047" i="5"/>
  <c r="E6253" i="5"/>
  <c r="E2381" i="5"/>
  <c r="E4667" i="5"/>
  <c r="E7262" i="5"/>
  <c r="E7127" i="5"/>
  <c r="E786" i="5"/>
  <c r="E5859" i="5"/>
  <c r="E2300" i="5"/>
  <c r="E6495" i="5"/>
  <c r="E8389" i="5"/>
  <c r="E4772" i="5"/>
  <c r="E7387" i="5"/>
  <c r="E1780" i="5"/>
  <c r="E7742" i="5"/>
  <c r="E4074" i="5"/>
  <c r="E5982" i="5"/>
  <c r="E2916" i="5"/>
  <c r="E3324" i="5"/>
  <c r="E6497" i="5"/>
  <c r="E4080" i="5"/>
  <c r="E1771" i="5"/>
  <c r="E6199" i="5"/>
  <c r="E3070" i="5"/>
  <c r="E8010" i="5"/>
  <c r="E5524" i="5"/>
  <c r="E2568" i="5"/>
  <c r="E8711" i="5"/>
  <c r="E6050" i="5"/>
  <c r="E2190" i="5"/>
  <c r="E6943" i="5"/>
  <c r="E2994" i="5"/>
  <c r="E3136" i="5"/>
  <c r="E8344" i="5"/>
  <c r="E7843" i="5"/>
  <c r="E1996" i="5"/>
  <c r="E7768" i="5"/>
  <c r="E4622" i="5"/>
  <c r="E6155" i="5"/>
  <c r="E3008" i="5"/>
  <c r="E4327" i="5"/>
  <c r="E6584" i="5"/>
  <c r="E4724" i="5"/>
  <c r="E262" i="5"/>
  <c r="E6248" i="5"/>
  <c r="E3112" i="5"/>
  <c r="E8222" i="5"/>
  <c r="E6475" i="5"/>
  <c r="E2262" i="5"/>
  <c r="E8671" i="5"/>
  <c r="E5873" i="5"/>
  <c r="E2110" i="5"/>
  <c r="E6827" i="5"/>
  <c r="E2932" i="5"/>
  <c r="E2851" i="5"/>
  <c r="E8427" i="5"/>
  <c r="E4028" i="5"/>
  <c r="E885" i="5"/>
  <c r="E3276" i="5"/>
  <c r="E96" i="5"/>
  <c r="E4938" i="5"/>
  <c r="E7800" i="5"/>
  <c r="E4022" i="5"/>
  <c r="E1080" i="5"/>
  <c r="E7652" i="5"/>
  <c r="E6416" i="5"/>
  <c r="E1293" i="5"/>
  <c r="E6679" i="5"/>
  <c r="E3619" i="5"/>
  <c r="E1550" i="5"/>
  <c r="E6822" i="5"/>
  <c r="E7486" i="5"/>
  <c r="E1421" i="5"/>
  <c r="E8416" i="5"/>
  <c r="E4600" i="5"/>
  <c r="E1087" i="5"/>
  <c r="E5622" i="5"/>
  <c r="E2334" i="5"/>
  <c r="E1251" i="5"/>
  <c r="E6486" i="5"/>
  <c r="E3710" i="5"/>
  <c r="E3122" i="5"/>
  <c r="E1128" i="5"/>
  <c r="E4795" i="5"/>
  <c r="E649" i="5"/>
  <c r="E6236" i="5"/>
  <c r="E623" i="5"/>
  <c r="E7079" i="5"/>
  <c r="E1628" i="5"/>
  <c r="E520" i="5"/>
  <c r="E7488" i="5"/>
  <c r="E2049" i="5"/>
  <c r="E8145" i="5"/>
  <c r="E5128" i="5"/>
  <c r="E2014" i="5"/>
  <c r="E7508" i="5"/>
  <c r="E7136" i="5"/>
  <c r="E252" i="5"/>
  <c r="E8096" i="5"/>
  <c r="E4208" i="5"/>
  <c r="E662" i="5"/>
  <c r="E8582" i="5"/>
  <c r="E4968" i="5"/>
  <c r="E1956" i="5"/>
  <c r="E742" i="5"/>
  <c r="E3443" i="5"/>
  <c r="E864" i="5"/>
  <c r="E3213" i="5"/>
  <c r="E1162" i="5"/>
  <c r="E4937" i="5"/>
  <c r="E857" i="5"/>
  <c r="E6467" i="5"/>
  <c r="E759" i="5"/>
  <c r="E7281" i="5"/>
  <c r="E1907" i="5"/>
  <c r="E1139" i="5"/>
  <c r="E7929" i="5"/>
  <c r="E2191" i="5"/>
  <c r="E8361" i="5"/>
  <c r="E5436" i="5"/>
  <c r="E2247" i="5"/>
  <c r="E7544" i="5"/>
  <c r="E6891" i="5"/>
  <c r="E180" i="5"/>
  <c r="E7913" i="5"/>
  <c r="E4083" i="5"/>
  <c r="E497" i="5"/>
  <c r="E8095" i="5"/>
  <c r="E4904" i="5"/>
  <c r="E661" i="5"/>
  <c r="E658" i="5"/>
  <c r="E7039" i="5"/>
  <c r="E1095" i="5"/>
  <c r="E7554" i="5"/>
  <c r="E3400" i="5"/>
  <c r="E5867" i="5"/>
  <c r="E2093" i="5"/>
  <c r="E2722" i="5"/>
  <c r="E7883" i="5"/>
  <c r="E3841" i="5"/>
  <c r="E2878" i="5"/>
  <c r="E2514" i="5"/>
  <c r="E6962" i="5"/>
  <c r="E1856" i="5"/>
  <c r="E7447" i="5"/>
  <c r="E8001" i="5"/>
  <c r="E4815" i="5"/>
  <c r="E4956" i="5"/>
  <c r="E3880" i="5"/>
  <c r="E4346" i="5"/>
  <c r="E7725" i="5"/>
  <c r="E3956" i="5"/>
  <c r="E3460" i="5"/>
  <c r="E2698" i="5"/>
  <c r="E8132" i="5"/>
  <c r="E1896" i="5"/>
  <c r="E7531" i="5"/>
  <c r="E8108" i="5"/>
  <c r="E6075" i="5"/>
  <c r="E5004" i="5"/>
  <c r="E4227" i="5"/>
  <c r="E4023" i="5"/>
  <c r="E2892" i="5"/>
  <c r="E5857" i="5"/>
  <c r="E4649" i="5"/>
  <c r="E3157" i="5"/>
  <c r="E8184" i="5"/>
  <c r="E1989" i="5"/>
  <c r="E7693" i="5"/>
  <c r="E465" i="5"/>
  <c r="E6334" i="5"/>
  <c r="E5780" i="5"/>
  <c r="E4438" i="5"/>
  <c r="E1976" i="5"/>
  <c r="E1611" i="5"/>
  <c r="E6147" i="5"/>
  <c r="E5110" i="5"/>
  <c r="E3246" i="5"/>
  <c r="E863" i="5"/>
  <c r="E2130" i="5"/>
  <c r="E415" i="5"/>
  <c r="E625" i="5"/>
  <c r="E6595" i="5"/>
  <c r="E6165" i="5"/>
  <c r="E4746" i="5"/>
  <c r="E1742" i="5"/>
  <c r="E8629" i="5"/>
  <c r="E4009" i="5"/>
  <c r="E6764" i="5"/>
  <c r="E401" i="5"/>
  <c r="E303" i="5"/>
  <c r="E5486" i="5"/>
  <c r="E4824" i="5"/>
  <c r="E1340" i="5"/>
  <c r="E823" i="5"/>
  <c r="E1951" i="5"/>
  <c r="E1539" i="5"/>
  <c r="E7459" i="5"/>
  <c r="E6992" i="5"/>
  <c r="E6561" i="5"/>
  <c r="E679" i="5"/>
  <c r="E8548" i="5"/>
  <c r="E3885" i="5"/>
  <c r="E1091" i="5"/>
  <c r="E6755" i="5"/>
  <c r="E6180" i="5"/>
  <c r="E1472" i="5"/>
  <c r="E1580" i="5"/>
  <c r="E3509" i="5"/>
  <c r="E627" i="5"/>
  <c r="E429" i="5"/>
  <c r="E7463" i="5"/>
  <c r="E6908" i="5"/>
  <c r="E8340" i="5"/>
  <c r="E4417" i="5"/>
  <c r="E8409" i="5"/>
  <c r="E7216" i="5"/>
  <c r="E3732" i="5"/>
  <c r="E3903" i="5"/>
  <c r="E4032" i="5"/>
  <c r="E1916" i="5"/>
  <c r="E1149" i="5"/>
  <c r="E533" i="5"/>
  <c r="E7196" i="5"/>
  <c r="E5527" i="5"/>
  <c r="E6899" i="5"/>
  <c r="E6300" i="5"/>
  <c r="E4336" i="5"/>
  <c r="E571" i="5"/>
  <c r="E3295" i="5"/>
  <c r="E7546" i="5"/>
  <c r="E6768" i="5"/>
  <c r="E1346" i="5"/>
  <c r="E7864" i="5"/>
  <c r="E3209" i="5"/>
  <c r="E1076" i="5"/>
  <c r="E8708" i="5"/>
  <c r="E7177" i="5"/>
  <c r="E5678" i="5"/>
  <c r="E3622" i="5"/>
  <c r="E3834" i="5"/>
  <c r="E3548" i="5"/>
  <c r="E7922" i="5"/>
  <c r="E1102" i="5"/>
  <c r="E5114" i="5"/>
  <c r="E937" i="5"/>
  <c r="E3437" i="5"/>
  <c r="E7258" i="5"/>
  <c r="E6402" i="5"/>
  <c r="E1008" i="5"/>
  <c r="E7647" i="5"/>
  <c r="E3137" i="5"/>
  <c r="E324" i="5"/>
  <c r="E8666" i="5"/>
  <c r="E7122" i="5"/>
  <c r="E5621" i="5"/>
  <c r="E3542" i="5"/>
  <c r="E3770" i="5"/>
  <c r="E3753" i="5"/>
  <c r="E17" i="5"/>
  <c r="E1375" i="5"/>
  <c r="E5286" i="5"/>
  <c r="E1863" i="5"/>
  <c r="E6214" i="5"/>
  <c r="E6830" i="5"/>
  <c r="E6284" i="5"/>
  <c r="E839" i="5"/>
  <c r="E7593" i="5"/>
  <c r="E2558" i="5"/>
  <c r="E240" i="5"/>
  <c r="E8624" i="5"/>
  <c r="E7056" i="5"/>
  <c r="E5564" i="5"/>
  <c r="E3481" i="5"/>
  <c r="E816" i="5"/>
  <c r="E992" i="5"/>
  <c r="E3674" i="5"/>
  <c r="E1438" i="5"/>
  <c r="E3865" i="5"/>
  <c r="E7625" i="5"/>
  <c r="E5098" i="5"/>
  <c r="E5811" i="5"/>
  <c r="E7123" i="5"/>
  <c r="E2255" i="5"/>
  <c r="E8235" i="5"/>
  <c r="E6880" i="5"/>
  <c r="E5018" i="5"/>
  <c r="E3206" i="5"/>
  <c r="E8517" i="5"/>
  <c r="E2023" i="5"/>
  <c r="E4736" i="5"/>
  <c r="E6618" i="5"/>
  <c r="E3822" i="5"/>
  <c r="E4603" i="5"/>
  <c r="E1606" i="5"/>
  <c r="E1588" i="5"/>
  <c r="E4528" i="5"/>
  <c r="E5928" i="5"/>
  <c r="E245" i="5"/>
  <c r="E8052" i="5"/>
  <c r="E6642" i="5"/>
  <c r="E4784" i="5"/>
  <c r="E8474" i="5"/>
  <c r="E8381" i="5"/>
  <c r="E4910" i="5"/>
  <c r="E8287" i="5"/>
  <c r="E3946" i="5"/>
  <c r="E6631" i="5"/>
  <c r="E1831" i="5"/>
  <c r="E596" i="5"/>
  <c r="E4268" i="5"/>
  <c r="E5748" i="5"/>
  <c r="E159" i="5"/>
  <c r="E8008" i="5"/>
  <c r="E6575" i="5"/>
  <c r="E4717" i="5"/>
  <c r="E442" i="5"/>
  <c r="E5082" i="5"/>
  <c r="E8414" i="5"/>
  <c r="E5157" i="5"/>
  <c r="E7574" i="5"/>
  <c r="E2288" i="5"/>
  <c r="E3948" i="5"/>
  <c r="E5505" i="5"/>
  <c r="E72" i="5"/>
  <c r="E8452" i="5"/>
  <c r="E7959" i="5"/>
  <c r="E6517" i="5"/>
  <c r="E4661" i="5"/>
  <c r="E615" i="5"/>
  <c r="E6727" i="5"/>
  <c r="E8721" i="5"/>
  <c r="E5551" i="5"/>
  <c r="E381" i="5"/>
  <c r="E2341" i="5"/>
  <c r="E3751" i="5"/>
  <c r="E5325" i="5"/>
  <c r="E5443" i="5"/>
  <c r="E7910" i="5"/>
  <c r="E6163" i="5"/>
  <c r="E4584" i="5"/>
  <c r="E1026" i="5"/>
  <c r="E6756" i="5"/>
  <c r="E100" i="5"/>
  <c r="E6330" i="5"/>
  <c r="E531" i="5"/>
  <c r="E3660" i="5"/>
  <c r="E8584" i="5"/>
  <c r="E3353" i="5"/>
  <c r="E4786" i="5"/>
  <c r="E4399" i="5"/>
  <c r="E1526" i="5"/>
  <c r="E5606" i="5"/>
  <c r="E4432" i="5"/>
  <c r="E4408" i="5"/>
  <c r="E8146" i="5"/>
  <c r="E3681" i="5"/>
  <c r="E7804" i="5"/>
  <c r="E4842" i="5"/>
  <c r="E8705" i="5"/>
  <c r="E7521" i="5"/>
  <c r="E5795" i="5"/>
  <c r="E4261" i="5"/>
  <c r="E2251" i="5"/>
  <c r="E229" i="5"/>
  <c r="E8310" i="5"/>
  <c r="E7665" i="5"/>
  <c r="E7018" i="5"/>
  <c r="E6385" i="5"/>
  <c r="E5720" i="5"/>
  <c r="E5001" i="5"/>
  <c r="E4366" i="5"/>
  <c r="E3731" i="5"/>
  <c r="E2975" i="5"/>
  <c r="E2273" i="5"/>
  <c r="E1633" i="5"/>
  <c r="E960" i="5"/>
  <c r="E275" i="5"/>
  <c r="E260" i="5"/>
  <c r="E638" i="5"/>
  <c r="E998" i="5"/>
  <c r="E59" i="5"/>
  <c r="E441" i="5"/>
  <c r="E822" i="5"/>
  <c r="E1203" i="5"/>
  <c r="E1569" i="5"/>
  <c r="E1947" i="5"/>
  <c r="E2325" i="5"/>
  <c r="E2685" i="5"/>
  <c r="E3045" i="5"/>
  <c r="E3405" i="5"/>
  <c r="E3765" i="5"/>
  <c r="E4125" i="5"/>
  <c r="E4485" i="5"/>
  <c r="E4863" i="5"/>
  <c r="E5241" i="5"/>
  <c r="E5601" i="5"/>
  <c r="E5961" i="5"/>
  <c r="E6321" i="5"/>
  <c r="E6681" i="5"/>
  <c r="E7041" i="5"/>
  <c r="E7401" i="5"/>
  <c r="E68" i="5"/>
  <c r="E468" i="5"/>
  <c r="E849" i="5"/>
  <c r="E1230" i="5"/>
  <c r="E1595" i="5"/>
  <c r="E1955" i="5"/>
  <c r="E2315" i="5"/>
  <c r="E2675" i="5"/>
  <c r="E3053" i="5"/>
  <c r="E3431" i="5"/>
  <c r="E3791" i="5"/>
  <c r="E4151" i="5"/>
  <c r="E4511" i="5"/>
  <c r="E4871" i="5"/>
  <c r="E5231" i="5"/>
  <c r="E5591" i="5"/>
  <c r="E5969" i="5"/>
  <c r="E6347" i="5"/>
  <c r="E6707" i="5"/>
  <c r="E7067" i="5"/>
  <c r="E7427" i="5"/>
  <c r="E417" i="5"/>
  <c r="E846" i="5"/>
  <c r="E1275" i="5"/>
  <c r="E1702" i="5"/>
  <c r="E2128" i="5"/>
  <c r="E2533" i="5"/>
  <c r="E2938" i="5"/>
  <c r="E3343" i="5"/>
  <c r="E3748" i="5"/>
  <c r="E4153" i="5"/>
  <c r="E4558" i="5"/>
  <c r="E4983" i="5"/>
  <c r="E5408" i="5"/>
  <c r="E5813" i="5"/>
  <c r="E6218" i="5"/>
  <c r="E6623" i="5"/>
  <c r="E7028" i="5"/>
  <c r="E7433" i="5"/>
  <c r="E7809" i="5"/>
  <c r="E8187" i="5"/>
  <c r="E8565" i="5"/>
  <c r="E169" i="5"/>
  <c r="E598" i="5"/>
  <c r="E1027" i="5"/>
  <c r="E1448" i="5"/>
  <c r="E1853" i="5"/>
  <c r="E2258" i="5"/>
  <c r="E2683" i="5"/>
  <c r="E3109" i="5"/>
  <c r="E3514" i="5"/>
  <c r="E3919" i="5"/>
  <c r="E4324" i="5"/>
  <c r="E4729" i="5"/>
  <c r="E5134" i="5"/>
  <c r="E5539" i="5"/>
  <c r="E5964" i="5"/>
  <c r="E6389" i="5"/>
  <c r="E6794" i="5"/>
  <c r="E7199" i="5"/>
  <c r="E7594" i="5"/>
  <c r="E7961" i="5"/>
  <c r="E8321" i="5"/>
  <c r="E8681" i="5"/>
  <c r="E121" i="5"/>
  <c r="E628" i="5"/>
  <c r="E1111" i="5"/>
  <c r="E1578" i="5"/>
  <c r="E418" i="5"/>
  <c r="E901" i="5"/>
  <c r="E1356" i="5"/>
  <c r="E1789" i="5"/>
  <c r="E2222" i="5"/>
  <c r="E2655" i="5"/>
  <c r="E3111" i="5"/>
  <c r="E3543" i="5"/>
  <c r="E474" i="5"/>
  <c r="E989" i="5"/>
  <c r="E1495" i="5"/>
  <c r="E1962" i="5"/>
  <c r="E2421" i="5"/>
  <c r="E2879" i="5"/>
  <c r="E3337" i="5"/>
  <c r="E3785" i="5"/>
  <c r="E4218" i="5"/>
  <c r="E4651" i="5"/>
  <c r="E5083" i="5"/>
  <c r="E5516" i="5"/>
  <c r="E5949" i="5"/>
  <c r="E6382" i="5"/>
  <c r="E6816" i="5"/>
  <c r="E7270" i="5"/>
  <c r="E7687" i="5"/>
  <c r="E8074" i="5"/>
  <c r="E8459" i="5"/>
  <c r="E67" i="5"/>
  <c r="E591" i="5"/>
  <c r="E1105" i="5"/>
  <c r="E1604" i="5"/>
  <c r="E2066" i="5"/>
  <c r="E2525" i="5"/>
  <c r="E2983" i="5"/>
  <c r="E3417" i="5"/>
  <c r="E3836" i="5"/>
  <c r="E4247" i="5"/>
  <c r="E4657" i="5"/>
  <c r="E5067" i="5"/>
  <c r="E5477" i="5"/>
  <c r="E5887" i="5"/>
  <c r="E6297" i="5"/>
  <c r="E6708" i="5"/>
  <c r="E7117" i="5"/>
  <c r="E7522" i="5"/>
  <c r="E7897" i="5"/>
  <c r="E8262" i="5"/>
  <c r="E8626" i="5"/>
  <c r="E329" i="5"/>
  <c r="E880" i="5"/>
  <c r="E1422" i="5"/>
  <c r="E1924" i="5"/>
  <c r="E2413" i="5"/>
  <c r="E2900" i="5"/>
  <c r="E3390" i="5"/>
  <c r="E3864" i="5"/>
  <c r="E4325" i="5"/>
  <c r="E4785" i="5"/>
  <c r="E5247" i="5"/>
  <c r="E5708" i="5"/>
  <c r="E6170" i="5"/>
  <c r="E6630" i="5"/>
  <c r="E7092" i="5"/>
  <c r="E7547" i="5"/>
  <c r="E7966" i="5"/>
  <c r="E8376" i="5"/>
  <c r="E2" i="5"/>
  <c r="E551" i="5"/>
  <c r="E1101" i="5"/>
  <c r="E1634" i="5"/>
  <c r="E2122" i="5"/>
  <c r="E2610" i="5"/>
  <c r="E3098" i="5"/>
  <c r="E3588" i="5"/>
  <c r="E4049" i="5"/>
  <c r="E4510" i="5"/>
  <c r="E4973" i="5"/>
  <c r="E5434" i="5"/>
  <c r="E5895" i="5"/>
  <c r="E6355" i="5"/>
  <c r="E6818" i="5"/>
  <c r="E7279" i="5"/>
  <c r="E7722" i="5"/>
  <c r="E8131" i="5"/>
  <c r="E8542" i="5"/>
  <c r="E8585" i="5"/>
  <c r="E8124" i="5"/>
  <c r="E7659" i="5"/>
  <c r="E7154" i="5"/>
  <c r="E6636" i="5"/>
  <c r="E6116" i="5"/>
  <c r="E5597" i="5"/>
  <c r="E5078" i="5"/>
  <c r="E4559" i="5"/>
  <c r="E4039" i="5"/>
  <c r="E3517" i="5"/>
  <c r="E2968" i="5"/>
  <c r="E2417" i="5"/>
  <c r="E1868" i="5"/>
  <c r="E1297" i="5"/>
  <c r="E680" i="5"/>
  <c r="E51" i="5"/>
  <c r="E2666" i="5"/>
  <c r="E873" i="5"/>
  <c r="E690" i="5"/>
  <c r="E7246" i="5"/>
  <c r="E2479" i="5"/>
  <c r="E7754" i="5"/>
  <c r="E4525" i="5"/>
  <c r="E8623" i="5"/>
  <c r="E7476" i="5"/>
  <c r="E5677" i="5"/>
  <c r="E4198" i="5"/>
  <c r="E2101" i="5"/>
  <c r="E143" i="5"/>
  <c r="E8284" i="5"/>
  <c r="E7612" i="5"/>
  <c r="E6989" i="5"/>
  <c r="E6354" i="5"/>
  <c r="E5693" i="5"/>
  <c r="E4970" i="5"/>
  <c r="E4337" i="5"/>
  <c r="E3703" i="5"/>
  <c r="E2915" i="5"/>
  <c r="E2242" i="5"/>
  <c r="E1598" i="5"/>
  <c r="E929" i="5"/>
  <c r="E207" i="5"/>
  <c r="E2697" i="5"/>
  <c r="E1435" i="5"/>
  <c r="E2246" i="5"/>
  <c r="E7004" i="5"/>
  <c r="E2402" i="5"/>
  <c r="E7703" i="5"/>
  <c r="E4459" i="5"/>
  <c r="E8578" i="5"/>
  <c r="E7412" i="5"/>
  <c r="E5618" i="5"/>
  <c r="E4135" i="5"/>
  <c r="E2021" i="5"/>
  <c r="E60" i="5"/>
  <c r="E8233" i="5"/>
  <c r="E7585" i="5"/>
  <c r="E6961" i="5"/>
  <c r="E6326" i="5"/>
  <c r="E5604" i="5"/>
  <c r="E4941" i="5"/>
  <c r="E4308" i="5"/>
  <c r="E3644" i="5"/>
  <c r="E2885" i="5"/>
  <c r="E2213" i="5"/>
  <c r="E1565" i="5"/>
  <c r="E895" i="5"/>
  <c r="E172" i="5"/>
  <c r="E6032" i="5"/>
  <c r="E4076" i="5"/>
  <c r="E3254" i="5"/>
  <c r="E6169" i="5"/>
  <c r="E1730" i="5"/>
  <c r="E7001" i="5"/>
  <c r="E4199" i="5"/>
  <c r="E8450" i="5"/>
  <c r="E7235" i="5"/>
  <c r="E5442" i="5"/>
  <c r="E3937" i="5"/>
  <c r="E1798" i="5"/>
  <c r="E8746" i="5"/>
  <c r="E8078" i="5"/>
  <c r="E7504" i="5"/>
  <c r="E6874" i="5"/>
  <c r="E6211" i="5"/>
  <c r="E5490" i="5"/>
  <c r="E4855" i="5"/>
  <c r="E4220" i="5"/>
  <c r="E3463" i="5"/>
  <c r="E2792" i="5"/>
  <c r="E2121" i="5"/>
  <c r="E1436" i="5"/>
  <c r="E757" i="5"/>
  <c r="E8" i="5"/>
  <c r="E368" i="5"/>
  <c r="E728" i="5"/>
  <c r="E1088" i="5"/>
  <c r="E155" i="5"/>
  <c r="E536" i="5"/>
  <c r="E936" i="5"/>
  <c r="E1317" i="5"/>
  <c r="E1695" i="5"/>
  <c r="E2055" i="5"/>
  <c r="E2415" i="5"/>
  <c r="E2775" i="5"/>
  <c r="E3135" i="5"/>
  <c r="E3495" i="5"/>
  <c r="E3873" i="5"/>
  <c r="E4233" i="5"/>
  <c r="E4611" i="5"/>
  <c r="E4971" i="5"/>
  <c r="E5331" i="5"/>
  <c r="E5691" i="5"/>
  <c r="E6051" i="5"/>
  <c r="E6411" i="5"/>
  <c r="E6789" i="5"/>
  <c r="E7149" i="5"/>
  <c r="E7527" i="5"/>
  <c r="E182" i="5"/>
  <c r="E563" i="5"/>
  <c r="E945" i="5"/>
  <c r="E1325" i="5"/>
  <c r="E1685" i="5"/>
  <c r="E2063" i="5"/>
  <c r="E2423" i="5"/>
  <c r="E2801" i="5"/>
  <c r="E3161" i="5"/>
  <c r="E3521" i="5"/>
  <c r="E3881" i="5"/>
  <c r="E4241" i="5"/>
  <c r="E4601" i="5"/>
  <c r="E4979" i="5"/>
  <c r="E5339" i="5"/>
  <c r="E5717" i="5"/>
  <c r="E6077" i="5"/>
  <c r="E6437" i="5"/>
  <c r="E6797" i="5"/>
  <c r="E7157" i="5"/>
  <c r="E95" i="5"/>
  <c r="E546" i="5"/>
  <c r="E975" i="5"/>
  <c r="E1419" i="5"/>
  <c r="E1824" i="5"/>
  <c r="E2229" i="5"/>
  <c r="E2634" i="5"/>
  <c r="E3039" i="5"/>
  <c r="E3444" i="5"/>
  <c r="E3869" i="5"/>
  <c r="E4274" i="5"/>
  <c r="E4699" i="5"/>
  <c r="E5104" i="5"/>
  <c r="E5509" i="5"/>
  <c r="E5914" i="5"/>
  <c r="E6319" i="5"/>
  <c r="E6724" i="5"/>
  <c r="E7150" i="5"/>
  <c r="E7548" i="5"/>
  <c r="E7935" i="5"/>
  <c r="E8295" i="5"/>
  <c r="E8655" i="5"/>
  <c r="E276" i="5"/>
  <c r="E705" i="5"/>
  <c r="E1134" i="5"/>
  <c r="E1570" i="5"/>
  <c r="E1975" i="5"/>
  <c r="E2400" i="5"/>
  <c r="E2805" i="5"/>
  <c r="E3210" i="5"/>
  <c r="E3615" i="5"/>
  <c r="E4020" i="5"/>
  <c r="E135" i="5"/>
  <c r="E5934" i="5"/>
  <c r="E7205" i="5"/>
  <c r="E5690" i="5"/>
  <c r="E1571" i="5"/>
  <c r="E6942" i="5"/>
  <c r="E3804" i="5"/>
  <c r="E8410" i="5"/>
  <c r="E6878" i="5"/>
  <c r="E5381" i="5"/>
  <c r="E3541" i="5"/>
  <c r="E1712" i="5"/>
  <c r="E8694" i="5"/>
  <c r="E8053" i="5"/>
  <c r="E7477" i="5"/>
  <c r="E6847" i="5"/>
  <c r="E6124" i="5"/>
  <c r="E5462" i="5"/>
  <c r="E4826" i="5"/>
  <c r="E4164" i="5"/>
  <c r="E3434" i="5"/>
  <c r="E2761" i="5"/>
  <c r="E2092" i="5"/>
  <c r="E1405" i="5"/>
  <c r="E687" i="5"/>
  <c r="E26" i="5"/>
  <c r="E2270" i="5"/>
  <c r="E2044" i="5"/>
  <c r="E8436" i="5"/>
  <c r="E3285" i="5"/>
  <c r="E147" i="5"/>
  <c r="E6703" i="5"/>
  <c r="E3267" i="5"/>
  <c r="E8322" i="5"/>
  <c r="E6698" i="5"/>
  <c r="E5264" i="5"/>
  <c r="E3340" i="5"/>
  <c r="E1568" i="5"/>
  <c r="E8593" i="5"/>
  <c r="E8003" i="5"/>
  <c r="E7421" i="5"/>
  <c r="E6758" i="5"/>
  <c r="E6037" i="5"/>
  <c r="E5404" i="5"/>
  <c r="E4770" i="5"/>
  <c r="E4048" i="5"/>
  <c r="E3374" i="5"/>
  <c r="E2701" i="5"/>
  <c r="E1999" i="5"/>
  <c r="E1305" i="5"/>
  <c r="E622" i="5"/>
  <c r="E62" i="5"/>
  <c r="E422" i="5"/>
  <c r="E782" i="5"/>
  <c r="E1142" i="5"/>
  <c r="E212" i="5"/>
  <c r="E612" i="5"/>
  <c r="E1012" i="5"/>
  <c r="E1389" i="5"/>
  <c r="E1749" i="5"/>
  <c r="E2109" i="5"/>
  <c r="E2469" i="5"/>
  <c r="E2829" i="5"/>
  <c r="E3189" i="5"/>
  <c r="E3567" i="5"/>
  <c r="E3945" i="5"/>
  <c r="E4305" i="5"/>
  <c r="E4665" i="5"/>
  <c r="E5025" i="5"/>
  <c r="E5385" i="5"/>
  <c r="E5745" i="5"/>
  <c r="E6105" i="5"/>
  <c r="E6483" i="5"/>
  <c r="E6861" i="5"/>
  <c r="E7221" i="5"/>
  <c r="E7581" i="5"/>
  <c r="E239" i="5"/>
  <c r="E621" i="5"/>
  <c r="E1002" i="5"/>
  <c r="E1379" i="5"/>
  <c r="E1757" i="5"/>
  <c r="E2135" i="5"/>
  <c r="E2495" i="5"/>
  <c r="E2855" i="5"/>
  <c r="E3215" i="5"/>
  <c r="E3575" i="5"/>
  <c r="E3935" i="5"/>
  <c r="E4295" i="5"/>
  <c r="E4673" i="5"/>
  <c r="E5051" i="5"/>
  <c r="E5411" i="5"/>
  <c r="E5771" i="5"/>
  <c r="E6131" i="5"/>
  <c r="E6491" i="5"/>
  <c r="E6851" i="5"/>
  <c r="E7211" i="5"/>
  <c r="E181" i="5"/>
  <c r="E632" i="5"/>
  <c r="E1061" i="5"/>
  <c r="E1480" i="5"/>
  <c r="E1885" i="5"/>
  <c r="E2290" i="5"/>
  <c r="E2695" i="5"/>
  <c r="E3100" i="5"/>
  <c r="E3525" i="5"/>
  <c r="E3950" i="5"/>
  <c r="E4355" i="5"/>
  <c r="E4760" i="5"/>
  <c r="E5165" i="5"/>
  <c r="E5570" i="5"/>
  <c r="E5975" i="5"/>
  <c r="E6380" i="5"/>
  <c r="E6805" i="5"/>
  <c r="E7231" i="5"/>
  <c r="E7624" i="5"/>
  <c r="E7989" i="5"/>
  <c r="E8349" i="5"/>
  <c r="E8709" i="5"/>
  <c r="E341" i="5"/>
  <c r="E770" i="5"/>
  <c r="E1220" i="5"/>
  <c r="E1651" i="5"/>
  <c r="E2056" i="5"/>
  <c r="E2461" i="5"/>
  <c r="E2866" i="5"/>
  <c r="E3271" i="5"/>
  <c r="E3676" i="5"/>
  <c r="E4081" i="5"/>
  <c r="E4506" i="5"/>
  <c r="E4931" i="5"/>
  <c r="E5336" i="5"/>
  <c r="E5741" i="5"/>
  <c r="E6146" i="5"/>
  <c r="E6551" i="5"/>
  <c r="E6956" i="5"/>
  <c r="E7361" i="5"/>
  <c r="E7763" i="5"/>
  <c r="E8141" i="5"/>
  <c r="E8501" i="5"/>
  <c r="E120" i="5"/>
  <c r="E339" i="5"/>
  <c r="E821" i="5"/>
  <c r="E1303" i="5"/>
  <c r="E129" i="5"/>
  <c r="E635" i="5"/>
  <c r="E1118" i="5"/>
  <c r="E1562" i="5"/>
  <c r="E1994" i="5"/>
  <c r="E2427" i="5"/>
  <c r="E2860" i="5"/>
  <c r="E3293" i="5"/>
  <c r="E176" i="5"/>
  <c r="E691" i="5"/>
  <c r="E1206" i="5"/>
  <c r="E1697" i="5"/>
  <c r="E2156" i="5"/>
  <c r="E2615" i="5"/>
  <c r="E3073" i="5"/>
  <c r="E3530" i="5"/>
  <c r="E3990" i="5"/>
  <c r="E4423" i="5"/>
  <c r="E4856" i="5"/>
  <c r="E5289" i="5"/>
  <c r="E5722" i="5"/>
  <c r="E6154" i="5"/>
  <c r="E6587" i="5"/>
  <c r="E7020" i="5"/>
  <c r="E7451" i="5"/>
  <c r="E7851" i="5"/>
  <c r="E8236" i="5"/>
  <c r="E8621" i="5"/>
  <c r="E292" i="5"/>
  <c r="E808" i="5"/>
  <c r="E1322" i="5"/>
  <c r="E1800" i="5"/>
  <c r="E2259" i="5"/>
  <c r="E2741" i="5"/>
  <c r="E3175" i="5"/>
  <c r="E3609" i="5"/>
  <c r="E4019" i="5"/>
  <c r="E4429" i="5"/>
  <c r="E4839" i="5"/>
  <c r="E5250" i="5"/>
  <c r="E5659" i="5"/>
  <c r="E6070" i="5"/>
  <c r="E6479" i="5"/>
  <c r="E6890" i="5"/>
  <c r="E7299" i="5"/>
  <c r="E7694" i="5"/>
  <c r="E8059" i="5"/>
  <c r="E8424" i="5"/>
  <c r="E12" i="5"/>
  <c r="E573" i="5"/>
  <c r="E1122" i="5"/>
  <c r="E1654" i="5"/>
  <c r="E2142" i="5"/>
  <c r="E2629" i="5"/>
  <c r="E3118" i="5"/>
  <c r="E3607" i="5"/>
  <c r="E4068" i="5"/>
  <c r="E4530" i="5"/>
  <c r="E4990" i="5"/>
  <c r="E5452" i="5"/>
  <c r="E5913" i="5"/>
  <c r="E6374" i="5"/>
  <c r="E6836" i="5"/>
  <c r="E7297" i="5"/>
  <c r="E7739" i="5"/>
  <c r="E8148" i="5"/>
  <c r="E8558" i="5"/>
  <c r="E247" i="5"/>
  <c r="E795" i="5"/>
  <c r="E1344" i="5"/>
  <c r="E1851" i="5"/>
  <c r="E2340" i="5"/>
  <c r="E2827" i="5"/>
  <c r="E3317" i="5"/>
  <c r="E3794" i="5"/>
  <c r="E4255" i="5"/>
  <c r="E4715" i="5"/>
  <c r="E5178" i="5"/>
  <c r="E5639" i="5"/>
  <c r="E6100" i="5"/>
  <c r="E6560" i="5"/>
  <c r="E7022" i="5"/>
  <c r="E7482" i="5"/>
  <c r="E7904" i="5"/>
  <c r="E8314" i="5"/>
  <c r="E8724" i="5"/>
  <c r="E8380" i="5"/>
  <c r="E7919" i="5"/>
  <c r="E7443" i="5"/>
  <c r="E6924" i="5"/>
  <c r="E6404" i="5"/>
  <c r="E5885" i="5"/>
  <c r="E5366" i="5"/>
  <c r="E4848" i="5"/>
  <c r="E4328" i="5"/>
  <c r="E3810" i="5"/>
  <c r="E3274" i="5"/>
  <c r="E2725" i="5"/>
  <c r="E2173" i="5"/>
  <c r="E1619" i="5"/>
  <c r="E1023" i="5"/>
  <c r="E405" i="5"/>
  <c r="E3953" i="5"/>
  <c r="E8727" i="5"/>
  <c r="E2886" i="5"/>
  <c r="E4121" i="5"/>
  <c r="E2363" i="5"/>
  <c r="E2134" i="5"/>
  <c r="E1208" i="5"/>
  <c r="E2406" i="5"/>
  <c r="E8668" i="5"/>
  <c r="E70" i="5"/>
  <c r="E6046" i="5"/>
  <c r="E2993" i="5"/>
  <c r="E8273" i="5"/>
  <c r="E6634" i="5"/>
  <c r="E5191" i="5"/>
  <c r="E3266" i="5"/>
  <c r="E1485" i="5"/>
  <c r="E8541" i="5"/>
  <c r="E7977" i="5"/>
  <c r="E7394" i="5"/>
  <c r="E6729" i="5"/>
  <c r="E6009" i="5"/>
  <c r="E5373" i="5"/>
  <c r="E4739" i="5"/>
  <c r="E3988" i="5"/>
  <c r="E3342" i="5"/>
  <c r="E2671" i="5"/>
  <c r="E1968" i="5"/>
  <c r="E1272" i="5"/>
  <c r="E586" i="5"/>
  <c r="E80" i="5"/>
  <c r="E440" i="5"/>
  <c r="E800" i="5"/>
  <c r="E1160" i="5"/>
  <c r="E250" i="5"/>
  <c r="E631" i="5"/>
  <c r="E1031" i="5"/>
  <c r="E1407" i="5"/>
  <c r="E1767" i="5"/>
  <c r="E2127" i="5"/>
  <c r="E2487" i="5"/>
  <c r="E2847" i="5"/>
  <c r="E3225" i="5"/>
  <c r="E3585" i="5"/>
  <c r="E3963" i="5"/>
  <c r="E4323" i="5"/>
  <c r="E4683" i="5"/>
  <c r="E5043" i="5"/>
  <c r="E5403" i="5"/>
  <c r="E5763" i="5"/>
  <c r="E6141" i="5"/>
  <c r="E6501" i="5"/>
  <c r="E6879" i="5"/>
  <c r="E7239" i="5"/>
  <c r="E7599" i="5"/>
  <c r="E258" i="5"/>
  <c r="E640" i="5"/>
  <c r="E1021" i="5"/>
  <c r="E1415" i="5"/>
  <c r="E1775" i="5"/>
  <c r="E2153" i="5"/>
  <c r="E2513" i="5"/>
  <c r="E2873" i="5"/>
  <c r="E3233" i="5"/>
  <c r="E3593" i="5"/>
  <c r="E4331" i="5"/>
  <c r="E4691" i="5"/>
  <c r="E5069" i="5"/>
  <c r="E5429" i="5"/>
  <c r="E5789" i="5"/>
  <c r="E6149" i="5"/>
  <c r="E6509" i="5"/>
  <c r="E6869" i="5"/>
  <c r="E7247" i="5"/>
  <c r="E203" i="5"/>
  <c r="E653" i="5"/>
  <c r="E1082" i="5"/>
  <c r="E1500" i="5"/>
  <c r="E1905" i="5"/>
  <c r="E2310" i="5"/>
  <c r="E2715" i="5"/>
  <c r="E3140" i="5"/>
  <c r="E3545" i="5"/>
  <c r="E3970" i="5"/>
  <c r="E4375" i="5"/>
  <c r="E4780" i="5"/>
  <c r="E5185" i="5"/>
  <c r="E5590" i="5"/>
  <c r="E5995" i="5"/>
  <c r="E6421" i="5"/>
  <c r="E6826" i="5"/>
  <c r="E7251" i="5"/>
  <c r="E7643" i="5"/>
  <c r="E8007" i="5"/>
  <c r="E8367" i="5"/>
  <c r="E362" i="5"/>
  <c r="E813" i="5"/>
  <c r="E1242" i="5"/>
  <c r="E1671" i="5"/>
  <c r="E2076" i="5"/>
  <c r="E2481" i="5"/>
  <c r="E3291" i="5"/>
  <c r="E3696" i="5"/>
  <c r="E7821" i="5"/>
  <c r="E7405" i="5"/>
  <c r="E5216" i="5"/>
  <c r="E2256" i="5"/>
  <c r="E7536" i="5"/>
  <c r="E5985" i="5"/>
  <c r="E2102" i="5"/>
  <c r="E8232" i="5"/>
  <c r="E6574" i="5"/>
  <c r="E5142" i="5"/>
  <c r="E3203" i="5"/>
  <c r="E1412" i="5"/>
  <c r="E8515" i="5"/>
  <c r="E7951" i="5"/>
  <c r="E7364" i="5"/>
  <c r="E6644" i="5"/>
  <c r="E5981" i="5"/>
  <c r="E5345" i="5"/>
  <c r="E4682" i="5"/>
  <c r="E3961" i="5"/>
  <c r="E3310" i="5"/>
  <c r="E2641" i="5"/>
  <c r="E1877" i="5"/>
  <c r="E1237" i="5"/>
  <c r="E550" i="5"/>
  <c r="E98" i="5"/>
  <c r="E458" i="5"/>
  <c r="E818" i="5"/>
  <c r="E1178" i="5"/>
  <c r="E269" i="5"/>
  <c r="E669" i="5"/>
  <c r="E1050" i="5"/>
  <c r="E1425" i="5"/>
  <c r="E1785" i="5"/>
  <c r="E2145" i="5"/>
  <c r="E2505" i="5"/>
  <c r="E2865" i="5"/>
  <c r="E3243" i="5"/>
  <c r="E3621" i="5"/>
  <c r="E3981" i="5"/>
  <c r="E4341" i="5"/>
  <c r="E4701" i="5"/>
  <c r="E5061" i="5"/>
  <c r="E5421" i="5"/>
  <c r="E5781" i="5"/>
  <c r="E6159" i="5"/>
  <c r="E6537" i="5"/>
  <c r="E6897" i="5"/>
  <c r="E7257" i="5"/>
  <c r="E7617" i="5"/>
  <c r="E277" i="5"/>
  <c r="E659" i="5"/>
  <c r="E1040" i="5"/>
  <c r="E1433" i="5"/>
  <c r="E1811" i="5"/>
  <c r="E2171" i="5"/>
  <c r="E2531" i="5"/>
  <c r="E2891" i="5"/>
  <c r="E3251" i="5"/>
  <c r="E3611" i="5"/>
  <c r="E3971" i="5"/>
  <c r="E4349" i="5"/>
  <c r="E4727" i="5"/>
  <c r="E5087" i="5"/>
  <c r="E5447" i="5"/>
  <c r="E5807" i="5"/>
  <c r="E6167" i="5"/>
  <c r="E6527" i="5"/>
  <c r="E6887" i="5"/>
  <c r="E7265" i="5"/>
  <c r="E246" i="5"/>
  <c r="E675" i="5"/>
  <c r="E1103" i="5"/>
  <c r="E1520" i="5"/>
  <c r="E1925" i="5"/>
  <c r="E2330" i="5"/>
  <c r="E2735" i="5"/>
  <c r="E3160" i="5"/>
  <c r="E3586" i="5"/>
  <c r="E3991" i="5"/>
  <c r="E4396" i="5"/>
  <c r="E4801" i="5"/>
  <c r="E5206" i="5"/>
  <c r="E5611" i="5"/>
  <c r="E6016" i="5"/>
  <c r="E6441" i="5"/>
  <c r="E6866" i="5"/>
  <c r="E7271" i="5"/>
  <c r="E7662" i="5"/>
  <c r="E8025" i="5"/>
  <c r="E8385" i="5"/>
  <c r="E8745" i="5"/>
  <c r="E384" i="5"/>
  <c r="E834" i="5"/>
  <c r="E1284" i="5"/>
  <c r="E1691" i="5"/>
  <c r="E2096" i="5"/>
  <c r="E2501" i="5"/>
  <c r="E2906" i="5"/>
  <c r="E3311" i="5"/>
  <c r="E3716" i="5"/>
  <c r="E7923" i="5"/>
  <c r="E7453" i="5"/>
  <c r="E6648" i="5"/>
  <c r="E1575" i="5"/>
  <c r="E7428" i="5"/>
  <c r="E5926" i="5"/>
  <c r="E8188" i="5"/>
  <c r="E6516" i="5"/>
  <c r="E5077" i="5"/>
  <c r="E3134" i="5"/>
  <c r="E1323" i="5"/>
  <c r="E8489" i="5"/>
  <c r="E7926" i="5"/>
  <c r="E7335" i="5"/>
  <c r="E6585" i="5"/>
  <c r="E5952" i="5"/>
  <c r="E5317" i="5"/>
  <c r="E4653" i="5"/>
  <c r="E3933" i="5"/>
  <c r="E3280" i="5"/>
  <c r="E2608" i="5"/>
  <c r="E1846" i="5"/>
  <c r="E1202" i="5"/>
  <c r="E518" i="5"/>
  <c r="E116" i="5"/>
  <c r="E476" i="5"/>
  <c r="E836" i="5"/>
  <c r="E1214" i="5"/>
  <c r="E288" i="5"/>
  <c r="E688" i="5"/>
  <c r="E1069" i="5"/>
  <c r="E1443" i="5"/>
  <c r="E1803" i="5"/>
  <c r="E2163" i="5"/>
  <c r="E2523" i="5"/>
  <c r="E2901" i="5"/>
  <c r="E3261" i="5"/>
  <c r="E3639" i="5"/>
  <c r="E3999" i="5"/>
  <c r="E4359" i="5"/>
  <c r="E4719" i="5"/>
  <c r="E5079" i="5"/>
  <c r="E5439" i="5"/>
  <c r="E5817" i="5"/>
  <c r="E6177" i="5"/>
  <c r="E6555" i="5"/>
  <c r="E6915" i="5"/>
  <c r="E7275" i="5"/>
  <c r="E7635" i="5"/>
  <c r="E297" i="5"/>
  <c r="E678" i="5"/>
  <c r="E1078" i="5"/>
  <c r="E1451" i="5"/>
  <c r="E1829" i="5"/>
  <c r="E2189" i="5"/>
  <c r="E2549" i="5"/>
  <c r="E2909" i="5"/>
  <c r="E3269" i="5"/>
  <c r="E3629" i="5"/>
  <c r="E4007" i="5"/>
  <c r="E4367" i="5"/>
  <c r="E4745" i="5"/>
  <c r="E5105" i="5"/>
  <c r="E5465" i="5"/>
  <c r="E5825" i="5"/>
  <c r="E6185" i="5"/>
  <c r="E6545" i="5"/>
  <c r="E6923" i="5"/>
  <c r="E7283" i="5"/>
  <c r="E267" i="5"/>
  <c r="E696" i="5"/>
  <c r="E1125" i="5"/>
  <c r="E1540" i="5"/>
  <c r="E1945" i="5"/>
  <c r="E2350" i="5"/>
  <c r="E2776" i="5"/>
  <c r="E3181" i="5"/>
  <c r="E3606" i="5"/>
  <c r="E4011" i="5"/>
  <c r="E4416" i="5"/>
  <c r="E4821" i="5"/>
  <c r="E5226" i="5"/>
  <c r="E5631" i="5"/>
  <c r="E6056" i="5"/>
  <c r="E6461" i="5"/>
  <c r="E6886" i="5"/>
  <c r="E7291" i="5"/>
  <c r="E7681" i="5"/>
  <c r="E8043" i="5"/>
  <c r="E8403" i="5"/>
  <c r="E8763" i="5"/>
  <c r="E427" i="5"/>
  <c r="E856" i="5"/>
  <c r="E1306" i="5"/>
  <c r="E1711" i="5"/>
  <c r="E2116" i="5"/>
  <c r="E2521" i="5"/>
  <c r="E2926" i="5"/>
  <c r="E3331" i="5"/>
  <c r="E3757" i="5"/>
  <c r="E4162" i="5"/>
  <c r="E5002" i="5"/>
  <c r="E7963" i="5"/>
  <c r="E6736" i="5"/>
  <c r="E1507" i="5"/>
  <c r="E7061" i="5"/>
  <c r="E8754" i="5"/>
  <c r="E5864" i="5"/>
  <c r="E7909" i="5"/>
  <c r="E6456" i="5"/>
  <c r="E4716" i="5"/>
  <c r="E3066" i="5"/>
  <c r="E812" i="5"/>
  <c r="E8463" i="5"/>
  <c r="E7901" i="5"/>
  <c r="E7278" i="5"/>
  <c r="E6557" i="5"/>
  <c r="E5922" i="5"/>
  <c r="E5288" i="5"/>
  <c r="E4569" i="5"/>
  <c r="E3904" i="5"/>
  <c r="E3252" i="5"/>
  <c r="E2547" i="5"/>
  <c r="E1815" i="5"/>
  <c r="E1170" i="5"/>
  <c r="E480" i="5"/>
  <c r="E134" i="5"/>
  <c r="E371" i="5"/>
  <c r="E1747" i="5"/>
  <c r="E2356" i="5"/>
  <c r="E2997" i="5"/>
  <c r="E4185" i="5"/>
  <c r="E4761" i="5"/>
  <c r="E5338" i="5"/>
  <c r="E6520" i="5"/>
  <c r="E7097" i="5"/>
  <c r="E7685" i="5"/>
  <c r="E8713" i="5"/>
  <c r="E8382" i="5"/>
  <c r="E7927" i="5"/>
  <c r="E6920" i="5"/>
  <c r="E6407" i="5"/>
  <c r="E5869" i="5"/>
  <c r="E4844" i="5"/>
  <c r="E4330" i="5"/>
  <c r="E3260" i="5"/>
  <c r="E2719" i="5"/>
  <c r="E2175" i="5"/>
  <c r="E1009" i="5"/>
  <c r="E399" i="5"/>
  <c r="E8628" i="5"/>
  <c r="E7692" i="5"/>
  <c r="E7195" i="5"/>
  <c r="E6682" i="5"/>
  <c r="E5632" i="5"/>
  <c r="E5119" i="5"/>
  <c r="E4606" i="5"/>
  <c r="E3552" i="5"/>
  <c r="E3011" i="5"/>
  <c r="E1898" i="5"/>
  <c r="E1336" i="5"/>
  <c r="E729" i="5"/>
  <c r="E8444" i="5"/>
  <c r="E8019" i="5"/>
  <c r="E7608" i="5"/>
  <c r="E6685" i="5"/>
  <c r="E6229" i="5"/>
  <c r="E5318" i="5"/>
  <c r="E4862" i="5"/>
  <c r="E3928" i="5"/>
  <c r="E2959" i="5"/>
  <c r="E1944" i="5"/>
  <c r="E8540" i="5"/>
  <c r="E5243" i="5"/>
  <c r="E5032" i="5"/>
  <c r="E437" i="5"/>
  <c r="E1123" i="5"/>
  <c r="E1778" i="5"/>
  <c r="E2388" i="5"/>
  <c r="E3029" i="5"/>
  <c r="E3637" i="5"/>
  <c r="E4212" i="5"/>
  <c r="E4790" i="5"/>
  <c r="E5395" i="5"/>
  <c r="E5973" i="5"/>
  <c r="E6549" i="5"/>
  <c r="E7126" i="5"/>
  <c r="E7713" i="5"/>
  <c r="E8227" i="5"/>
  <c r="E8738" i="5"/>
  <c r="E8360" i="5"/>
  <c r="E7882" i="5"/>
  <c r="E7406" i="5"/>
  <c r="E6894" i="5"/>
  <c r="E6381" i="5"/>
  <c r="E5845" i="5"/>
  <c r="E5330" i="5"/>
  <c r="E4819" i="5"/>
  <c r="E4306" i="5"/>
  <c r="E3767" i="5"/>
  <c r="E3235" i="5"/>
  <c r="E2691" i="5"/>
  <c r="E2149" i="5"/>
  <c r="E1574" i="5"/>
  <c r="E979" i="5"/>
  <c r="E369" i="5"/>
  <c r="E8604" i="5"/>
  <c r="E8126" i="5"/>
  <c r="E7667" i="5"/>
  <c r="E7169" i="5"/>
  <c r="E6657" i="5"/>
  <c r="E6119" i="5"/>
  <c r="E5605" i="5"/>
  <c r="E5094" i="5"/>
  <c r="E4580" i="5"/>
  <c r="E4044" i="5"/>
  <c r="E3526" i="5"/>
  <c r="E2984" i="5"/>
  <c r="E2439" i="5"/>
  <c r="E1870" i="5"/>
  <c r="E1308" i="5"/>
  <c r="E695" i="5"/>
  <c r="E81" i="5"/>
  <c r="E8404" i="5"/>
  <c r="E7999" i="5"/>
  <c r="E7587" i="5"/>
  <c r="E7141" i="5"/>
  <c r="E6661" i="5"/>
  <c r="E6206" i="5"/>
  <c r="E5750" i="5"/>
  <c r="E5294" i="5"/>
  <c r="E4816" i="5"/>
  <c r="E4361" i="5"/>
  <c r="E3905" i="5"/>
  <c r="E3440" i="5"/>
  <c r="E2934" i="5"/>
  <c r="E2428" i="5"/>
  <c r="E1921" i="5"/>
  <c r="E1374" i="5"/>
  <c r="E780" i="5"/>
  <c r="E210" i="5"/>
  <c r="E8520" i="5"/>
  <c r="E8094" i="5"/>
  <c r="E7623" i="5"/>
  <c r="E7156" i="5"/>
  <c r="E6678" i="5"/>
  <c r="E6200" i="5"/>
  <c r="E5698" i="5"/>
  <c r="E5220" i="5"/>
  <c r="E4718" i="5"/>
  <c r="E4240" i="5"/>
  <c r="E3740" i="5"/>
  <c r="E3240" i="5"/>
  <c r="E2734" i="5"/>
  <c r="E2204" i="5"/>
  <c r="E1673" i="5"/>
  <c r="E1126" i="5"/>
  <c r="E554" i="5"/>
  <c r="E3566" i="5"/>
  <c r="E3042" i="5"/>
  <c r="E2564" i="5"/>
  <c r="E2085" i="5"/>
  <c r="E1607" i="5"/>
  <c r="E1094" i="5"/>
  <c r="E539" i="5"/>
  <c r="E1646" i="5"/>
  <c r="E1136" i="5"/>
  <c r="E557" i="5"/>
  <c r="E126" i="5"/>
  <c r="E8573" i="5"/>
  <c r="E8177" i="5"/>
  <c r="E7745" i="5"/>
  <c r="E7300" i="5"/>
  <c r="E6855" i="5"/>
  <c r="E6409" i="5"/>
  <c r="E5903" i="5"/>
  <c r="E5458" i="5"/>
  <c r="E5012" i="5"/>
  <c r="E4567" i="5"/>
  <c r="E4000" i="5"/>
  <c r="E3433" i="5"/>
  <c r="E2785" i="5"/>
  <c r="E2197" i="5"/>
  <c r="E1529" i="5"/>
  <c r="E963" i="5"/>
  <c r="E255" i="5"/>
  <c r="E8493" i="5"/>
  <c r="E7917" i="5"/>
  <c r="E7372" i="5"/>
  <c r="E6704" i="5"/>
  <c r="E6157" i="5"/>
  <c r="E5489" i="5"/>
  <c r="E4902" i="5"/>
  <c r="E4254" i="5"/>
  <c r="E3687" i="5"/>
  <c r="E3019" i="5"/>
  <c r="E2452" i="5"/>
  <c r="E1804" i="5"/>
  <c r="E1210" i="5"/>
  <c r="E503" i="5"/>
  <c r="E7373" i="5"/>
  <c r="E6779" i="5"/>
  <c r="E6275" i="5"/>
  <c r="E5699" i="5"/>
  <c r="E5177" i="5"/>
  <c r="E4583" i="5"/>
  <c r="E4097" i="5"/>
  <c r="E3503" i="5"/>
  <c r="E2981" i="5"/>
  <c r="E2405" i="5"/>
  <c r="E1901" i="5"/>
  <c r="E1307" i="5"/>
  <c r="E773" i="5"/>
  <c r="E163" i="5"/>
  <c r="E7347" i="5"/>
  <c r="E6753" i="5"/>
  <c r="E6267" i="5"/>
  <c r="E5673" i="5"/>
  <c r="E5169" i="5"/>
  <c r="E4593" i="5"/>
  <c r="E4071" i="5"/>
  <c r="E3477" i="5"/>
  <c r="E2991" i="5"/>
  <c r="E2397" i="5"/>
  <c r="E1875" i="5"/>
  <c r="E1298" i="5"/>
  <c r="E765" i="5"/>
  <c r="E136" i="5"/>
  <c r="E926" i="5"/>
  <c r="E350" i="5"/>
  <c r="E790" i="5"/>
  <c r="E2303" i="5"/>
  <c r="E3818" i="5"/>
  <c r="E5260" i="5"/>
  <c r="E6902" i="5"/>
  <c r="E8335" i="5"/>
  <c r="E2843" i="5"/>
  <c r="E6396" i="5"/>
  <c r="C350" i="5"/>
  <c r="C1406" i="5"/>
  <c r="C2383" i="5"/>
  <c r="C3319" i="5"/>
  <c r="C4344" i="5"/>
  <c r="C5278" i="5"/>
  <c r="C6144" i="5"/>
  <c r="C7010" i="5"/>
  <c r="C8035" i="5"/>
  <c r="E5739" i="5"/>
  <c r="C994" i="5"/>
  <c r="C2837" i="5"/>
  <c r="C4551" i="5"/>
  <c r="C6145" i="5"/>
  <c r="C8036" i="5"/>
  <c r="C1227" i="5"/>
  <c r="C3346" i="5"/>
  <c r="C5099" i="5"/>
  <c r="C7058" i="5"/>
  <c r="E4585" i="5"/>
  <c r="E6828" i="5"/>
  <c r="C3034" i="5"/>
  <c r="C6012" i="5"/>
  <c r="C1695" i="5"/>
  <c r="C8269" i="5"/>
  <c r="E1406" i="5"/>
  <c r="C3967" i="5"/>
  <c r="C7932" i="5"/>
  <c r="C8589" i="5"/>
  <c r="C8136" i="5"/>
  <c r="C1364" i="5"/>
  <c r="C333" i="5"/>
  <c r="C7187" i="5"/>
  <c r="C5071" i="5"/>
  <c r="C6850" i="5"/>
  <c r="C4270" i="5"/>
  <c r="C2954" i="5"/>
  <c r="C140" i="5"/>
  <c r="C837" i="5"/>
  <c r="C7663" i="5"/>
  <c r="C268" i="5"/>
  <c r="C4361" i="5"/>
  <c r="C8300" i="5"/>
  <c r="C3256" i="5"/>
  <c r="C6700" i="5"/>
  <c r="C757" i="5"/>
  <c r="C4525" i="5"/>
  <c r="C7277" i="5"/>
  <c r="C1660" i="5"/>
  <c r="C318" i="5"/>
  <c r="C2661" i="5"/>
  <c r="C1064" i="5"/>
  <c r="C7084" i="5"/>
  <c r="C4133" i="5"/>
  <c r="C8759" i="5"/>
  <c r="C7280" i="5"/>
  <c r="C5596" i="5"/>
  <c r="C3882" i="5"/>
  <c r="C1730" i="5"/>
  <c r="C7861" i="5"/>
  <c r="C6227" i="5"/>
  <c r="C4590" i="5"/>
  <c r="C2610" i="5"/>
  <c r="C6302" i="5"/>
  <c r="C7746" i="5"/>
  <c r="C7145" i="5"/>
  <c r="C511" i="5"/>
  <c r="C2505" i="5"/>
  <c r="C6594" i="5"/>
  <c r="C1274" i="5"/>
  <c r="C3788" i="5"/>
  <c r="C7928" i="5"/>
  <c r="C2774" i="5"/>
  <c r="C6742" i="5"/>
  <c r="C1771" i="5"/>
  <c r="C1011" i="5"/>
  <c r="C7828" i="5"/>
  <c r="C7049" i="5"/>
  <c r="C4148" i="5"/>
  <c r="C2174" i="5"/>
  <c r="C779" i="5"/>
  <c r="C7868" i="5"/>
  <c r="C629" i="5"/>
  <c r="C5137" i="5"/>
  <c r="C38" i="5"/>
  <c r="C4445" i="5"/>
  <c r="C7643" i="5"/>
  <c r="C2819" i="5"/>
  <c r="C5799" i="5"/>
  <c r="C8626" i="5"/>
  <c r="C3615" i="5"/>
  <c r="C3086" i="5"/>
  <c r="C4594" i="5"/>
  <c r="C8190" i="5"/>
  <c r="C4787" i="5"/>
  <c r="C7337" i="5"/>
  <c r="C5492" i="5"/>
  <c r="C3766" i="5"/>
  <c r="C987" i="5"/>
  <c r="C7383" i="5"/>
  <c r="C5749" i="5"/>
  <c r="C3881" i="5"/>
  <c r="C1479" i="5"/>
  <c r="C2045" i="5"/>
  <c r="C5413" i="5"/>
  <c r="C4603" i="5"/>
  <c r="C7699" i="5"/>
  <c r="C8687" i="5"/>
  <c r="C2376" i="5"/>
  <c r="C1138" i="5"/>
  <c r="C1628" i="5"/>
  <c r="C6677" i="5"/>
  <c r="C215" i="5"/>
  <c r="C5263" i="5"/>
  <c r="C451" i="5"/>
  <c r="C5060" i="5"/>
  <c r="C2014" i="5"/>
  <c r="C4245" i="5"/>
  <c r="C7729" i="5"/>
  <c r="C2380" i="5"/>
  <c r="C2476" i="5"/>
  <c r="C3813" i="5"/>
  <c r="C8612" i="5"/>
  <c r="C4958" i="5"/>
  <c r="C7229" i="5"/>
  <c r="C5384" i="5"/>
  <c r="C3523" i="5"/>
  <c r="C8700" i="5"/>
  <c r="C7064" i="5"/>
  <c r="C5219" i="5"/>
  <c r="C3341" i="5"/>
  <c r="C7166" i="5"/>
  <c r="C2796" i="5"/>
  <c r="C5501" i="5"/>
  <c r="C7206" i="5"/>
  <c r="C603" i="5"/>
  <c r="C540" i="5"/>
  <c r="C7987" i="5"/>
  <c r="C1583" i="5"/>
  <c r="C6531" i="5"/>
  <c r="C2004" i="5"/>
  <c r="C6164" i="5"/>
  <c r="C1171" i="5"/>
  <c r="C5141" i="5"/>
  <c r="C8464" i="5"/>
  <c r="C3516" i="5"/>
  <c r="C3026" i="5"/>
  <c r="C4808" i="5"/>
  <c r="C7712" i="5"/>
  <c r="C4313" i="5"/>
  <c r="C8442" i="5"/>
  <c r="C6595" i="5"/>
  <c r="C4952" i="5"/>
  <c r="C2919" i="5"/>
  <c r="C8281" i="5"/>
  <c r="C6593" i="5"/>
  <c r="C4708" i="5"/>
  <c r="C2286" i="5"/>
  <c r="C3928" i="5"/>
  <c r="C7201" i="5"/>
  <c r="C8783" i="5"/>
  <c r="C6149" i="5"/>
  <c r="C52" i="5"/>
  <c r="C3396" i="5"/>
  <c r="C613" i="5"/>
  <c r="C2811" i="5"/>
  <c r="C6699" i="5"/>
  <c r="C2535" i="5"/>
  <c r="C6780" i="5"/>
  <c r="C2687" i="5"/>
  <c r="C5680" i="5"/>
  <c r="C8669" i="5"/>
  <c r="C4570" i="5"/>
  <c r="C1447" i="5"/>
  <c r="C84" i="5"/>
  <c r="C6871" i="5"/>
  <c r="C3361" i="5"/>
  <c r="C8282" i="5"/>
  <c r="C6388" i="5"/>
  <c r="C4715" i="5"/>
  <c r="C2304" i="5"/>
  <c r="C8121" i="5"/>
  <c r="C6276" i="5"/>
  <c r="C4474" i="5"/>
  <c r="C1837" i="5"/>
  <c r="C3144" i="5"/>
  <c r="C7256" i="5"/>
  <c r="C555" i="5"/>
  <c r="C4422" i="5"/>
  <c r="C984" i="5"/>
  <c r="C5299" i="5"/>
  <c r="C1646" i="5"/>
  <c r="C7315" i="5"/>
  <c r="C2996" i="5"/>
  <c r="C6781" i="5"/>
  <c r="C2972" i="5"/>
  <c r="C2974" i="5"/>
  <c r="C675" i="5"/>
  <c r="C6504" i="5"/>
  <c r="C1632" i="5"/>
  <c r="C6754" i="5"/>
  <c r="C4591" i="5"/>
  <c r="C1838" i="5"/>
  <c r="C7223" i="5"/>
  <c r="C5170" i="5"/>
  <c r="C2978" i="5"/>
  <c r="C5317" i="5"/>
  <c r="C4331" i="5"/>
  <c r="C1370" i="5"/>
  <c r="C2833" i="5"/>
  <c r="C145" i="5"/>
  <c r="C4274" i="5"/>
  <c r="C1350" i="5"/>
  <c r="C6661" i="5"/>
  <c r="C3040" i="5"/>
  <c r="C6986" i="5"/>
  <c r="C3407" i="5"/>
  <c r="C1631" i="5"/>
  <c r="C2783" i="5"/>
  <c r="C4907" i="5"/>
  <c r="C7963" i="5"/>
  <c r="C5910" i="5"/>
  <c r="C3348" i="5"/>
  <c r="C8170" i="5"/>
  <c r="C5856" i="5"/>
  <c r="C3471" i="5"/>
  <c r="C5956" i="5"/>
  <c r="C4024" i="5"/>
  <c r="C7" i="5"/>
  <c r="C7949" i="5"/>
  <c r="C3419" i="5"/>
  <c r="C1594" i="5"/>
  <c r="C6126" i="5"/>
  <c r="C2951" i="5"/>
  <c r="C7849" i="5"/>
  <c r="C4466" i="5"/>
  <c r="C2780" i="5"/>
  <c r="C8556" i="5"/>
  <c r="C3426" i="5"/>
  <c r="C7177" i="5"/>
  <c r="C4830" i="5"/>
  <c r="C1371" i="5"/>
  <c r="C6856" i="5"/>
  <c r="C4412" i="5"/>
  <c r="C730" i="5"/>
  <c r="C211" i="5"/>
  <c r="C553" i="5"/>
  <c r="C895" i="5"/>
  <c r="C1237" i="5"/>
  <c r="C1579" i="5"/>
  <c r="C1921" i="5"/>
  <c r="C2263" i="5"/>
  <c r="C2605" i="5"/>
  <c r="C271" i="5"/>
  <c r="C633" i="5"/>
  <c r="C995" i="5"/>
  <c r="C1357" i="5"/>
  <c r="C1719" i="5"/>
  <c r="C2081" i="5"/>
  <c r="C2444" i="5"/>
  <c r="C2817" i="5"/>
  <c r="C3159" i="5"/>
  <c r="C3501" i="5"/>
  <c r="C3843" i="5"/>
  <c r="C4185" i="5"/>
  <c r="C4527" i="5"/>
  <c r="C4869" i="5"/>
  <c r="C5211" i="5"/>
  <c r="C5553" i="5"/>
  <c r="C5895" i="5"/>
  <c r="C6237" i="5"/>
  <c r="C6579" i="5"/>
  <c r="C6921" i="5"/>
  <c r="C7263" i="5"/>
  <c r="C7605" i="5"/>
  <c r="C7947" i="5"/>
  <c r="C8289" i="5"/>
  <c r="C8631" i="5"/>
  <c r="C181" i="5"/>
  <c r="C524" i="5"/>
  <c r="C867" i="5"/>
  <c r="C1210" i="5"/>
  <c r="C1553" i="5"/>
  <c r="C1896" i="5"/>
  <c r="C2239" i="5"/>
  <c r="C2582" i="5"/>
  <c r="C2912" i="5"/>
  <c r="C3236" i="5"/>
  <c r="C3560" i="5"/>
  <c r="C3884" i="5"/>
  <c r="C4208" i="5"/>
  <c r="C4532" i="5"/>
  <c r="C4856" i="5"/>
  <c r="C5180" i="5"/>
  <c r="C5504" i="5"/>
  <c r="C5828" i="5"/>
  <c r="C6152" i="5"/>
  <c r="C6476" i="5"/>
  <c r="C6800" i="5"/>
  <c r="C7124" i="5"/>
  <c r="C7448" i="5"/>
  <c r="C7772" i="5"/>
  <c r="C8096" i="5"/>
  <c r="C8420" i="5"/>
  <c r="C8744" i="5"/>
  <c r="C296" i="5"/>
  <c r="C639" i="5"/>
  <c r="C982" i="5"/>
  <c r="C1325" i="5"/>
  <c r="C1668" i="5"/>
  <c r="C2012" i="5"/>
  <c r="C2355" i="5"/>
  <c r="C2697" i="5"/>
  <c r="C3039" i="5"/>
  <c r="C110" i="5"/>
  <c r="C521" i="5"/>
  <c r="C933" i="5"/>
  <c r="C1346" i="5"/>
  <c r="C1755" i="5"/>
  <c r="C2168" i="5"/>
  <c r="C2579" i="5"/>
  <c r="C2973" i="5"/>
  <c r="C3356" i="5"/>
  <c r="C3721" i="5"/>
  <c r="C4086" i="5"/>
  <c r="C4450" i="5"/>
  <c r="C4814" i="5"/>
  <c r="C5179" i="5"/>
  <c r="C5544" i="5"/>
  <c r="C5908" i="5"/>
  <c r="C6272" i="5"/>
  <c r="C6637" i="5"/>
  <c r="C7002" i="5"/>
  <c r="C7366" i="5"/>
  <c r="C7730" i="5"/>
  <c r="C8095" i="5"/>
  <c r="C8460" i="5"/>
  <c r="C26" i="5"/>
  <c r="C438" i="5"/>
  <c r="C851" i="5"/>
  <c r="C1261" i="5"/>
  <c r="C1674" i="5"/>
  <c r="C2085" i="5"/>
  <c r="C2496" i="5"/>
  <c r="C2896" i="5"/>
  <c r="C3283" i="5"/>
  <c r="C3648" i="5"/>
  <c r="C4013" i="5"/>
  <c r="C4377" i="5"/>
  <c r="C4741" i="5"/>
  <c r="C5106" i="5"/>
  <c r="C5471" i="5"/>
  <c r="C5835" i="5"/>
  <c r="C6199" i="5"/>
  <c r="C6564" i="5"/>
  <c r="C6929" i="5"/>
  <c r="C7293" i="5"/>
  <c r="C7657" i="5"/>
  <c r="C8022" i="5"/>
  <c r="C8387" i="5"/>
  <c r="C8751" i="5"/>
  <c r="C8412" i="5"/>
  <c r="C8003" i="5"/>
  <c r="C7593" i="5"/>
  <c r="C7182" i="5"/>
  <c r="C6772" i="5"/>
  <c r="C6362" i="5"/>
  <c r="C5952" i="5"/>
  <c r="C5542" i="5"/>
  <c r="C5132" i="5"/>
  <c r="C4722" i="5"/>
  <c r="C4312" i="5"/>
  <c r="C3901" i="5"/>
  <c r="C3492" i="5"/>
  <c r="C3068" i="5"/>
  <c r="C2629" i="5"/>
  <c r="C2166" i="5"/>
  <c r="C1702" i="5"/>
  <c r="C1240" i="5"/>
  <c r="C777" i="5"/>
  <c r="C312" i="5"/>
  <c r="C8661" i="5"/>
  <c r="C8229" i="5"/>
  <c r="C7818" i="5"/>
  <c r="C7409" i="5"/>
  <c r="C6999" i="5"/>
  <c r="C6589" i="5"/>
  <c r="C6178" i="5"/>
  <c r="C5768" i="5"/>
  <c r="C5358" i="5"/>
  <c r="C4949" i="5"/>
  <c r="C4538" i="5"/>
  <c r="C4105" i="5"/>
  <c r="C3695" i="5"/>
  <c r="C3286" i="5"/>
  <c r="C2848" i="5"/>
  <c r="C2396" i="5"/>
  <c r="C1932" i="5"/>
  <c r="C1469" i="5"/>
  <c r="C1007" i="5"/>
  <c r="C542" i="5"/>
  <c r="C79" i="5"/>
  <c r="C8592" i="5"/>
  <c r="C8182" i="5"/>
  <c r="C7773" i="5"/>
  <c r="C7362" i="5"/>
  <c r="C6952" i="5"/>
  <c r="C6541" i="5"/>
  <c r="C6132" i="5"/>
  <c r="C5722" i="5"/>
  <c r="C5312" i="5"/>
  <c r="C4901" i="5"/>
  <c r="C4492" i="5"/>
  <c r="C4081" i="5"/>
  <c r="C3672" i="5"/>
  <c r="C3260" i="5"/>
  <c r="C2824" i="5"/>
  <c r="C2368" i="5"/>
  <c r="C1906" i="5"/>
  <c r="C1443" i="5"/>
  <c r="C979" i="5"/>
  <c r="C515" i="5"/>
  <c r="C54" i="5"/>
  <c r="C7370" i="5"/>
  <c r="C1426" i="5"/>
  <c r="C1951" i="5"/>
  <c r="C134" i="5"/>
  <c r="C3746" i="5"/>
  <c r="C630" i="5"/>
  <c r="C7481" i="5"/>
  <c r="C3792" i="5"/>
  <c r="C8053" i="5"/>
  <c r="C4837" i="5"/>
  <c r="C3000" i="5"/>
  <c r="C8350" i="5"/>
  <c r="C2439" i="5"/>
  <c r="C7018" i="5"/>
  <c r="C4295" i="5"/>
  <c r="C359" i="5"/>
  <c r="C6696" i="5"/>
  <c r="C4111" i="5"/>
  <c r="C6182" i="5"/>
  <c r="C8527" i="5"/>
  <c r="C169" i="5"/>
  <c r="C477" i="5"/>
  <c r="C732" i="5"/>
  <c r="C4933" i="5"/>
  <c r="C2480" i="5"/>
  <c r="C8214" i="5"/>
  <c r="C4488" i="5"/>
  <c r="C8551" i="5"/>
  <c r="C4991" i="5"/>
  <c r="C4068" i="5"/>
  <c r="C7138" i="5"/>
  <c r="C1864" i="5"/>
  <c r="C8648" i="5"/>
  <c r="C6336" i="5"/>
  <c r="C4062" i="5"/>
  <c r="C8489" i="5"/>
  <c r="C6117" i="5"/>
  <c r="C3579" i="5"/>
  <c r="C4999" i="5"/>
  <c r="C8532" i="5"/>
  <c r="C4090" i="5"/>
  <c r="C2432" i="5"/>
  <c r="C4012" i="5"/>
  <c r="C1634" i="5"/>
  <c r="C6493" i="5"/>
  <c r="C3543" i="5"/>
  <c r="C937" i="5"/>
  <c r="C5064" i="5"/>
  <c r="C21" i="5"/>
  <c r="C1756" i="5"/>
  <c r="C4546" i="5"/>
  <c r="C6553" i="5"/>
  <c r="C263" i="5"/>
  <c r="C8392" i="5"/>
  <c r="C6176" i="5"/>
  <c r="C3588" i="5"/>
  <c r="C8231" i="5"/>
  <c r="C5698" i="5"/>
  <c r="C3269" i="5"/>
  <c r="C7459" i="5"/>
  <c r="C1556" i="5"/>
  <c r="C3439" i="5"/>
  <c r="C1285" i="5"/>
  <c r="C8418" i="5"/>
  <c r="C8135" i="5"/>
  <c r="C5550" i="5"/>
  <c r="C2203" i="5"/>
  <c r="C2941" i="5"/>
  <c r="C6608" i="5"/>
  <c r="C7440" i="5"/>
  <c r="C4180" i="5"/>
  <c r="C8020" i="5"/>
  <c r="C4886" i="5"/>
  <c r="C485" i="5"/>
  <c r="C7486" i="5"/>
  <c r="C297" i="5"/>
  <c r="C4706" i="5"/>
  <c r="C1823" i="5"/>
  <c r="C7827" i="5"/>
  <c r="C761" i="5"/>
  <c r="C5037" i="5"/>
  <c r="C2418" i="5"/>
  <c r="C1405" i="5"/>
  <c r="C1835" i="5"/>
  <c r="C6539" i="5"/>
  <c r="C3566" i="5"/>
  <c r="C4125" i="5"/>
  <c r="C5500" i="5"/>
  <c r="C6547" i="5"/>
  <c r="C3472" i="5"/>
  <c r="C7436" i="5"/>
  <c r="C4535" i="5"/>
  <c r="C7579" i="5"/>
  <c r="C8735" i="5"/>
  <c r="C554" i="5"/>
  <c r="C6267" i="5"/>
  <c r="C3335" i="5"/>
  <c r="C2731" i="5"/>
  <c r="C2372" i="5"/>
  <c r="C6662" i="5"/>
  <c r="C4885" i="5"/>
  <c r="C4968" i="5"/>
  <c r="C5340" i="5"/>
  <c r="C6277" i="5"/>
  <c r="C2980" i="5"/>
  <c r="C5944" i="5"/>
  <c r="C8574" i="5"/>
  <c r="C243" i="5"/>
  <c r="C3703" i="5"/>
  <c r="C4486" i="5"/>
  <c r="C3424" i="5"/>
  <c r="C1005" i="5"/>
  <c r="C3171" i="5"/>
  <c r="C4842" i="5"/>
  <c r="C8552" i="5"/>
  <c r="C5228" i="5"/>
  <c r="C8439" i="5"/>
  <c r="C5003" i="5"/>
  <c r="C58" i="5"/>
  <c r="C4798" i="5"/>
  <c r="C6552" i="5"/>
  <c r="C6454" i="5"/>
  <c r="C5101" i="5"/>
  <c r="C4979" i="5"/>
  <c r="C3193" i="5"/>
  <c r="C1731" i="5"/>
  <c r="C3291" i="5"/>
  <c r="C8122" i="5"/>
  <c r="C4418" i="5"/>
  <c r="C7543" i="5"/>
  <c r="C3817" i="5"/>
  <c r="C3796" i="5"/>
  <c r="C2554" i="5"/>
  <c r="C4481" i="5"/>
  <c r="C5225" i="5"/>
  <c r="C6335" i="5"/>
  <c r="C2211" i="5"/>
  <c r="C8453" i="5"/>
  <c r="C5808" i="5"/>
  <c r="C8542" i="5"/>
  <c r="C4646" i="5"/>
  <c r="C539" i="5"/>
  <c r="C7096" i="5"/>
  <c r="C7498" i="5"/>
  <c r="C6904" i="5"/>
  <c r="C8259" i="5"/>
  <c r="C7891" i="5"/>
  <c r="C3311" i="5"/>
  <c r="C6393" i="5"/>
  <c r="C5117" i="5"/>
  <c r="C7328" i="5"/>
  <c r="C3404" i="5"/>
  <c r="C744" i="5"/>
  <c r="C395" i="5"/>
  <c r="C4610" i="5"/>
  <c r="C5842" i="5"/>
  <c r="C2803" i="5"/>
  <c r="C5925" i="5"/>
  <c r="C8232" i="5"/>
  <c r="C3134" i="5"/>
  <c r="C5958" i="5"/>
  <c r="C1120" i="5"/>
  <c r="C5660" i="5"/>
  <c r="C2134" i="5"/>
  <c r="C4238" i="5"/>
  <c r="C6495" i="5"/>
  <c r="C8179" i="5"/>
  <c r="C1892" i="5"/>
  <c r="C3601" i="5"/>
  <c r="C7493" i="5"/>
  <c r="C2071" i="5"/>
  <c r="C5482" i="5"/>
  <c r="C5253" i="5"/>
  <c r="C7540" i="5"/>
  <c r="C8462" i="5"/>
  <c r="C4159" i="5"/>
  <c r="C1581" i="5"/>
  <c r="C5453" i="5"/>
  <c r="C7596" i="5"/>
  <c r="C1607" i="5"/>
  <c r="C3698" i="5"/>
  <c r="C968" i="5"/>
  <c r="C7046" i="5"/>
  <c r="C1269" i="5"/>
  <c r="C4035" i="5"/>
  <c r="C6619" i="5"/>
  <c r="C1544" i="5"/>
  <c r="C1978" i="5"/>
  <c r="C6229" i="5"/>
  <c r="C8071" i="5"/>
  <c r="C2171" i="5"/>
  <c r="C5408" i="5"/>
  <c r="C1735" i="5"/>
  <c r="C2228" i="5"/>
  <c r="C5021" i="5"/>
  <c r="C8507" i="5"/>
  <c r="C4179" i="5"/>
  <c r="C5436" i="5"/>
  <c r="C7120" i="5"/>
  <c r="C1606" i="5"/>
  <c r="C6357" i="5"/>
  <c r="C650" i="5"/>
  <c r="C1168" i="5"/>
  <c r="C6002" i="5"/>
  <c r="C758" i="5"/>
  <c r="C5023" i="5"/>
  <c r="C5276" i="5"/>
  <c r="C6913" i="5"/>
  <c r="C1365" i="5"/>
  <c r="C4382" i="5"/>
  <c r="C3461" i="5"/>
  <c r="C413" i="5"/>
  <c r="C8716" i="5"/>
  <c r="C7388" i="5"/>
  <c r="C7175" i="5"/>
  <c r="C1145" i="5"/>
  <c r="C8645" i="5"/>
  <c r="C7562" i="5"/>
  <c r="C2115" i="5"/>
  <c r="C6819" i="5"/>
  <c r="C6118" i="5"/>
  <c r="C6324" i="5"/>
  <c r="C7259" i="5"/>
  <c r="C3737" i="5"/>
  <c r="C914" i="5"/>
  <c r="C398" i="5"/>
  <c r="C4942" i="5"/>
  <c r="C2095" i="5"/>
  <c r="C4888" i="5"/>
  <c r="C5590" i="5"/>
  <c r="C8466" i="5"/>
  <c r="C6660" i="5"/>
  <c r="C5184" i="5"/>
  <c r="C3173" i="5"/>
  <c r="C6069" i="5"/>
  <c r="C4769" i="5"/>
  <c r="C4089" i="5"/>
  <c r="C7519" i="5"/>
  <c r="C6744" i="5"/>
  <c r="C8080" i="5"/>
  <c r="C5172" i="5"/>
  <c r="C4294" i="5"/>
  <c r="C858" i="5"/>
  <c r="C2860" i="5"/>
  <c r="C2834" i="5"/>
  <c r="C3818" i="5"/>
  <c r="C2057" i="5"/>
  <c r="C8108" i="5"/>
  <c r="C694" i="5"/>
  <c r="C216" i="5"/>
  <c r="C4783" i="5"/>
  <c r="C8329" i="5"/>
  <c r="C5111" i="5"/>
  <c r="C1348" i="5"/>
  <c r="C2066" i="5"/>
  <c r="C616" i="5"/>
  <c r="C7755" i="5"/>
  <c r="C8575" i="5"/>
  <c r="C8339" i="5"/>
  <c r="C1062" i="5"/>
  <c r="C7121" i="5"/>
  <c r="C1722" i="5"/>
  <c r="C1980" i="5"/>
  <c r="C1189" i="5"/>
  <c r="C4978" i="5"/>
  <c r="C3441" i="5"/>
  <c r="C4236" i="5"/>
  <c r="C4521" i="5"/>
  <c r="C425" i="5"/>
  <c r="C8421" i="5"/>
  <c r="C1911" i="5"/>
  <c r="C3646" i="5"/>
  <c r="C8134" i="5"/>
  <c r="C2349" i="5"/>
  <c r="C490" i="5"/>
  <c r="C4115" i="5"/>
  <c r="C7452" i="5"/>
  <c r="C113" i="5"/>
  <c r="C1713" i="5"/>
  <c r="C4817" i="5"/>
  <c r="C8331" i="5"/>
  <c r="C4242" i="5"/>
  <c r="C85" i="5"/>
  <c r="C445" i="5"/>
  <c r="C823" i="5"/>
  <c r="C1183" i="5"/>
  <c r="C1543" i="5"/>
  <c r="C1903" i="5"/>
  <c r="C2281" i="5"/>
  <c r="C2641" i="5"/>
  <c r="C328" i="5"/>
  <c r="C709" i="5"/>
  <c r="C1109" i="5"/>
  <c r="C1491" i="5"/>
  <c r="C1872" i="5"/>
  <c r="C2253" i="5"/>
  <c r="C2634" i="5"/>
  <c r="C2997" i="5"/>
  <c r="C3357" i="5"/>
  <c r="C3717" i="5"/>
  <c r="C4077" i="5"/>
  <c r="C4455" i="5"/>
  <c r="C4815" i="5"/>
  <c r="C5175" i="5"/>
  <c r="C5535" i="5"/>
  <c r="C5913" i="5"/>
  <c r="C6273" i="5"/>
  <c r="C6633" i="5"/>
  <c r="C6993" i="5"/>
  <c r="C7371" i="5"/>
  <c r="C7731" i="5"/>
  <c r="C8091" i="5"/>
  <c r="C8451" i="5"/>
  <c r="C9" i="5"/>
  <c r="C371" i="5"/>
  <c r="C734" i="5"/>
  <c r="C1096" i="5"/>
  <c r="C1458" i="5"/>
  <c r="C1820" i="5"/>
  <c r="C2182" i="5"/>
  <c r="C2544" i="5"/>
  <c r="C2894" i="5"/>
  <c r="C3254" i="5"/>
  <c r="C3596" i="5"/>
  <c r="C3938" i="5"/>
  <c r="C4280" i="5"/>
  <c r="C4622" i="5"/>
  <c r="C4964" i="5"/>
  <c r="C5306" i="5"/>
  <c r="C5648" i="5"/>
  <c r="C5990" i="5"/>
  <c r="C6332" i="5"/>
  <c r="C6674" i="5"/>
  <c r="C7016" i="5"/>
  <c r="C7358" i="5"/>
  <c r="C7700" i="5"/>
  <c r="C8042" i="5"/>
  <c r="C8384" i="5"/>
  <c r="C8726" i="5"/>
  <c r="C315" i="5"/>
  <c r="C677" i="5"/>
  <c r="C1040" i="5"/>
  <c r="C1402" i="5"/>
  <c r="C1764" i="5"/>
  <c r="C2126" i="5"/>
  <c r="C2488" i="5"/>
  <c r="C2859" i="5"/>
  <c r="C3201" i="5"/>
  <c r="C339" i="5"/>
  <c r="C774" i="5"/>
  <c r="C1207" i="5"/>
  <c r="C1641" i="5"/>
  <c r="C2076" i="5"/>
  <c r="C2511" i="5"/>
  <c r="C2929" i="5"/>
  <c r="C3336" i="5"/>
  <c r="C3742" i="5"/>
  <c r="C4126" i="5"/>
  <c r="C4511" i="5"/>
  <c r="C4896" i="5"/>
  <c r="C5280" i="5"/>
  <c r="C5665" i="5"/>
  <c r="C6050" i="5"/>
  <c r="C6434" i="5"/>
  <c r="C6820" i="5"/>
  <c r="C7204" i="5"/>
  <c r="C7589" i="5"/>
  <c r="C7974" i="5"/>
  <c r="C8358" i="5"/>
  <c r="C8743" i="5"/>
  <c r="C369" i="5"/>
  <c r="C803" i="5"/>
  <c r="C1239" i="5"/>
  <c r="C1696" i="5"/>
  <c r="C2131" i="5"/>
  <c r="C2566" i="5"/>
  <c r="C2981" i="5"/>
  <c r="C3385" i="5"/>
  <c r="C3769" i="5"/>
  <c r="C4155" i="5"/>
  <c r="C4539" i="5"/>
  <c r="C4924" i="5"/>
  <c r="C5309" i="5"/>
  <c r="C5693" i="5"/>
  <c r="C6078" i="5"/>
  <c r="C6463" i="5"/>
  <c r="C6847" i="5"/>
  <c r="C7233" i="5"/>
  <c r="C7617" i="5"/>
  <c r="C8002" i="5"/>
  <c r="C8407" i="5"/>
  <c r="C8777" i="5"/>
  <c r="C8344" i="5"/>
  <c r="C7910" i="5"/>
  <c r="C7478" i="5"/>
  <c r="C7045" i="5"/>
  <c r="C6612" i="5"/>
  <c r="C6180" i="5"/>
  <c r="C5747" i="5"/>
  <c r="C5314" i="5"/>
  <c r="C2175" i="5"/>
  <c r="C6824" i="5"/>
  <c r="C7756" i="5"/>
  <c r="C103" i="5"/>
  <c r="C463" i="5"/>
  <c r="C841" i="5"/>
  <c r="C1201" i="5"/>
  <c r="C1561" i="5"/>
  <c r="C1939" i="5"/>
  <c r="C2299" i="5"/>
  <c r="C2659" i="5"/>
  <c r="C347" i="5"/>
  <c r="C728" i="5"/>
  <c r="C1128" i="5"/>
  <c r="C1510" i="5"/>
  <c r="C1891" i="5"/>
  <c r="C2272" i="5"/>
  <c r="C2653" i="5"/>
  <c r="C3015" i="5"/>
  <c r="C3375" i="5"/>
  <c r="C3735" i="5"/>
  <c r="C4113" i="5"/>
  <c r="C4473" i="5"/>
  <c r="C4833" i="5"/>
  <c r="C5193" i="5"/>
  <c r="C5571" i="5"/>
  <c r="C5931" i="5"/>
  <c r="C6291" i="5"/>
  <c r="C6651" i="5"/>
  <c r="C7029" i="5"/>
  <c r="C7389" i="5"/>
  <c r="C7749" i="5"/>
  <c r="C8109" i="5"/>
  <c r="C8469" i="5"/>
  <c r="C28" i="5"/>
  <c r="C390" i="5"/>
  <c r="C753" i="5"/>
  <c r="C1115" i="5"/>
  <c r="C1477" i="5"/>
  <c r="C1839" i="5"/>
  <c r="C2201" i="5"/>
  <c r="C2563" i="5"/>
  <c r="C2930" i="5"/>
  <c r="C3272" i="5"/>
  <c r="C3614" i="5"/>
  <c r="C3956" i="5"/>
  <c r="C4298" i="5"/>
  <c r="C4640" i="5"/>
  <c r="C4982" i="5"/>
  <c r="C5324" i="5"/>
  <c r="C5666" i="5"/>
  <c r="C6008" i="5"/>
  <c r="C6350" i="5"/>
  <c r="C6692" i="5"/>
  <c r="C7034" i="5"/>
  <c r="C7376" i="5"/>
  <c r="C7718" i="5"/>
  <c r="C8060" i="5"/>
  <c r="C8402" i="5"/>
  <c r="C8762" i="5"/>
  <c r="C334" i="5"/>
  <c r="C696" i="5"/>
  <c r="C1059" i="5"/>
  <c r="C1421" i="5"/>
  <c r="C1783" i="5"/>
  <c r="C2145" i="5"/>
  <c r="C2507" i="5"/>
  <c r="C2877" i="5"/>
  <c r="C3219" i="5"/>
  <c r="C361" i="5"/>
  <c r="C796" i="5"/>
  <c r="C1231" i="5"/>
  <c r="C1664" i="5"/>
  <c r="C2098" i="5"/>
  <c r="C2534" i="5"/>
  <c r="C2952" i="5"/>
  <c r="C3377" i="5"/>
  <c r="C3762" i="5"/>
  <c r="C4146" i="5"/>
  <c r="C4531" i="5"/>
  <c r="C4916" i="5"/>
  <c r="C5300" i="5"/>
  <c r="C5686" i="5"/>
  <c r="C6070" i="5"/>
  <c r="C6455" i="5"/>
  <c r="C6840" i="5"/>
  <c r="C7224" i="5"/>
  <c r="C7609" i="5"/>
  <c r="C7994" i="5"/>
  <c r="C8378" i="5"/>
  <c r="C8764" i="5"/>
  <c r="C394" i="5"/>
  <c r="C827" i="5"/>
  <c r="C1284" i="5"/>
  <c r="C1718" i="5"/>
  <c r="C2153" i="5"/>
  <c r="C2589" i="5"/>
  <c r="C3004" i="5"/>
  <c r="C3405" i="5"/>
  <c r="C3790" i="5"/>
  <c r="C4175" i="5"/>
  <c r="C4559" i="5"/>
  <c r="C4944" i="5"/>
  <c r="C5329" i="5"/>
  <c r="C5713" i="5"/>
  <c r="C6099" i="5"/>
  <c r="C6483" i="5"/>
  <c r="C6868" i="5"/>
  <c r="C7253" i="5"/>
  <c r="C7637" i="5"/>
  <c r="C8043" i="5"/>
  <c r="C8427" i="5"/>
  <c r="C8754" i="5"/>
  <c r="C8321" i="5"/>
  <c r="C7888" i="5"/>
  <c r="C7456" i="5"/>
  <c r="C7023" i="5"/>
  <c r="C6590" i="5"/>
  <c r="C6157" i="5"/>
  <c r="C5724" i="5"/>
  <c r="C5292" i="5"/>
  <c r="C4859" i="5"/>
  <c r="C4426" i="5"/>
  <c r="C3994" i="5"/>
  <c r="C3561" i="5"/>
  <c r="C3117" i="5"/>
  <c r="C2654" i="5"/>
  <c r="C2140" i="5"/>
  <c r="C1653" i="5"/>
  <c r="C1162" i="5"/>
  <c r="C673" i="5"/>
  <c r="C185" i="5"/>
  <c r="C8525" i="5"/>
  <c r="C8069" i="5"/>
  <c r="C7636" i="5"/>
  <c r="C7203" i="5"/>
  <c r="C6771" i="5"/>
  <c r="C6338" i="5"/>
  <c r="C5905" i="5"/>
  <c r="C5473" i="5"/>
  <c r="C5040" i="5"/>
  <c r="C4607" i="5"/>
  <c r="C4151" i="5"/>
  <c r="C3718" i="5"/>
  <c r="C3261" i="5"/>
  <c r="C2798" i="5"/>
  <c r="C2320" i="5"/>
  <c r="C1829" i="5"/>
  <c r="C1340" i="5"/>
  <c r="C853" i="5"/>
  <c r="C363" i="5"/>
  <c r="C8388" i="5"/>
  <c r="C7955" i="5"/>
  <c r="C7522" i="5"/>
  <c r="C7089" i="5"/>
  <c r="C6655" i="5"/>
  <c r="C6223" i="5"/>
  <c r="C5790" i="5"/>
  <c r="C5357" i="5"/>
  <c r="C4925" i="5"/>
  <c r="C4468" i="5"/>
  <c r="C4036" i="5"/>
  <c r="C3603" i="5"/>
  <c r="C3162" i="5"/>
  <c r="C2703" i="5"/>
  <c r="C2214" i="5"/>
  <c r="C1727" i="5"/>
  <c r="C1236" i="5"/>
  <c r="C746" i="5"/>
  <c r="C260" i="5"/>
  <c r="C8452" i="5"/>
  <c r="C8041" i="5"/>
  <c r="C7632" i="5"/>
  <c r="C7221" i="5"/>
  <c r="C6811" i="5"/>
  <c r="C6401" i="5"/>
  <c r="C5992" i="5"/>
  <c r="C5581" i="5"/>
  <c r="C5171" i="5"/>
  <c r="C4760" i="5"/>
  <c r="C4351" i="5"/>
  <c r="C3941" i="5"/>
  <c r="C3531" i="5"/>
  <c r="C3109" i="5"/>
  <c r="C2673" i="5"/>
  <c r="C2210" i="5"/>
  <c r="C1748" i="5"/>
  <c r="C1283" i="5"/>
  <c r="C820" i="5"/>
  <c r="C358" i="5"/>
  <c r="C514" i="5"/>
  <c r="C1709" i="5"/>
  <c r="C7707" i="5"/>
  <c r="C121" i="5"/>
  <c r="C499" i="5"/>
  <c r="C859" i="5"/>
  <c r="C1219" i="5"/>
  <c r="C1597" i="5"/>
  <c r="C1957" i="5"/>
  <c r="C2317" i="5"/>
  <c r="C2677" i="5"/>
  <c r="C366" i="5"/>
  <c r="C766" i="5"/>
  <c r="C1148" i="5"/>
  <c r="C1529" i="5"/>
  <c r="C1910" i="5"/>
  <c r="C2291" i="5"/>
  <c r="C2672" i="5"/>
  <c r="C3033" i="5"/>
  <c r="C3393" i="5"/>
  <c r="C3753" i="5"/>
  <c r="C4131" i="5"/>
  <c r="C4491" i="5"/>
  <c r="C4851" i="5"/>
  <c r="C5229" i="5"/>
  <c r="C5589" i="5"/>
  <c r="C5949" i="5"/>
  <c r="C6309" i="5"/>
  <c r="C6669" i="5"/>
  <c r="C7047" i="5"/>
  <c r="C7407" i="5"/>
  <c r="C7767" i="5"/>
  <c r="C8127" i="5"/>
  <c r="C8487" i="5"/>
  <c r="C47" i="5"/>
  <c r="C410" i="5"/>
  <c r="C772" i="5"/>
  <c r="C1134" i="5"/>
  <c r="C1496" i="5"/>
  <c r="C1858" i="5"/>
  <c r="C2220" i="5"/>
  <c r="C2601" i="5"/>
  <c r="C2948" i="5"/>
  <c r="C3290" i="5"/>
  <c r="C3632" i="5"/>
  <c r="C3974" i="5"/>
  <c r="C4316" i="5"/>
  <c r="C4658" i="5"/>
  <c r="C5000" i="5"/>
  <c r="C5342" i="5"/>
  <c r="C5684" i="5"/>
  <c r="C6026" i="5"/>
  <c r="C6368" i="5"/>
  <c r="C6710" i="5"/>
  <c r="C7052" i="5"/>
  <c r="C7394" i="5"/>
  <c r="C7736" i="5"/>
  <c r="C8078" i="5"/>
  <c r="C8438" i="5"/>
  <c r="C8780" i="5"/>
  <c r="C353" i="5"/>
  <c r="C716" i="5"/>
  <c r="C1078" i="5"/>
  <c r="C1440" i="5"/>
  <c r="C1802" i="5"/>
  <c r="C2164" i="5"/>
  <c r="C2526" i="5"/>
  <c r="C2895" i="5"/>
  <c r="C3237" i="5"/>
  <c r="C383" i="5"/>
  <c r="C818" i="5"/>
  <c r="C1253" i="5"/>
  <c r="C1689" i="5"/>
  <c r="C2122" i="5"/>
  <c r="C2556" i="5"/>
  <c r="C2994" i="5"/>
  <c r="C3397" i="5"/>
  <c r="C3782" i="5"/>
  <c r="C4166" i="5"/>
  <c r="C4552" i="5"/>
  <c r="C4936" i="5"/>
  <c r="C5321" i="5"/>
  <c r="C5706" i="5"/>
  <c r="C6090" i="5"/>
  <c r="C6475" i="5"/>
  <c r="C6860" i="5"/>
  <c r="C7244" i="5"/>
  <c r="C7630" i="5"/>
  <c r="C8014" i="5"/>
  <c r="C8399" i="5"/>
  <c r="C8784" i="5"/>
  <c r="C416" i="5"/>
  <c r="C873" i="5"/>
  <c r="C1308" i="5"/>
  <c r="C1742" i="5"/>
  <c r="C2176" i="5"/>
  <c r="C2611" i="5"/>
  <c r="C3025" i="5"/>
  <c r="C3425" i="5"/>
  <c r="C3810" i="5"/>
  <c r="C4195" i="5"/>
  <c r="C4579" i="5"/>
  <c r="C4965" i="5"/>
  <c r="C5349" i="5"/>
  <c r="C5734" i="5"/>
  <c r="C6119" i="5"/>
  <c r="C6503" i="5"/>
  <c r="C6888" i="5"/>
  <c r="C7273" i="5"/>
  <c r="C7678" i="5"/>
  <c r="C8063" i="5"/>
  <c r="C8447" i="5"/>
  <c r="C8732" i="5"/>
  <c r="C8299" i="5"/>
  <c r="C7866" i="5"/>
  <c r="C7433" i="5"/>
  <c r="C7000" i="5"/>
  <c r="C6568" i="5"/>
  <c r="C6135" i="5"/>
  <c r="C5701" i="5"/>
  <c r="C5269" i="5"/>
  <c r="C4836" i="5"/>
  <c r="C4403" i="5"/>
  <c r="C3970" i="5"/>
  <c r="C3536" i="5"/>
  <c r="C3094" i="5"/>
  <c r="C2604" i="5"/>
  <c r="C2114" i="5"/>
  <c r="C1625" i="5"/>
  <c r="C1137" i="5"/>
  <c r="C648" i="5"/>
  <c r="C159" i="5"/>
  <c r="C8479" i="5"/>
  <c r="C8047" i="5"/>
  <c r="C7614" i="5"/>
  <c r="C7181" i="5"/>
  <c r="C6749" i="5"/>
  <c r="C6316" i="5"/>
  <c r="C5883" i="5"/>
  <c r="C5449" i="5"/>
  <c r="C5016" i="5"/>
  <c r="C4584" i="5"/>
  <c r="C5498" i="5"/>
  <c r="C7578" i="5"/>
  <c r="C3024" i="5"/>
  <c r="C2521" i="5"/>
  <c r="C193" i="5"/>
  <c r="C571" i="5"/>
  <c r="C931" i="5"/>
  <c r="C1291" i="5"/>
  <c r="C1651" i="5"/>
  <c r="C2011" i="5"/>
  <c r="C2371" i="5"/>
  <c r="C42" i="5"/>
  <c r="C442" i="5"/>
  <c r="C824" i="5"/>
  <c r="C1205" i="5"/>
  <c r="C1586" i="5"/>
  <c r="C1967" i="5"/>
  <c r="C2348" i="5"/>
  <c r="C2727" i="5"/>
  <c r="C3087" i="5"/>
  <c r="C3465" i="5"/>
  <c r="C3825" i="5"/>
  <c r="C4203" i="5"/>
  <c r="C4563" i="5"/>
  <c r="C4923" i="5"/>
  <c r="C5283" i="5"/>
  <c r="C5643" i="5"/>
  <c r="C6003" i="5"/>
  <c r="C6381" i="5"/>
  <c r="C6741" i="5"/>
  <c r="C7101" i="5"/>
  <c r="C7461" i="5"/>
  <c r="C7821" i="5"/>
  <c r="C8181" i="5"/>
  <c r="C8541" i="5"/>
  <c r="C105" i="5"/>
  <c r="C467" i="5"/>
  <c r="C829" i="5"/>
  <c r="C1191" i="5"/>
  <c r="C1572" i="5"/>
  <c r="C1934" i="5"/>
  <c r="C2296" i="5"/>
  <c r="C2658" i="5"/>
  <c r="C3002" i="5"/>
  <c r="C3344" i="5"/>
  <c r="C3686" i="5"/>
  <c r="C4028" i="5"/>
  <c r="C4370" i="5"/>
  <c r="C4712" i="5"/>
  <c r="C5054" i="5"/>
  <c r="C5396" i="5"/>
  <c r="C5738" i="5"/>
  <c r="C6080" i="5"/>
  <c r="C6422" i="5"/>
  <c r="C6764" i="5"/>
  <c r="C7106" i="5"/>
  <c r="C7466" i="5"/>
  <c r="C7808" i="5"/>
  <c r="C8150" i="5"/>
  <c r="C8492" i="5"/>
  <c r="C48" i="5"/>
  <c r="C411" i="5"/>
  <c r="C773" i="5"/>
  <c r="C1135" i="5"/>
  <c r="C1497" i="5"/>
  <c r="C1859" i="5"/>
  <c r="C2221" i="5"/>
  <c r="C2583" i="5"/>
  <c r="C2949" i="5"/>
  <c r="C18" i="5"/>
  <c r="C453" i="5"/>
  <c r="C888" i="5"/>
  <c r="C1321" i="5"/>
  <c r="C1779" i="5"/>
  <c r="C2213" i="5"/>
  <c r="C2648" i="5"/>
  <c r="C3060" i="5"/>
  <c r="C3458" i="5"/>
  <c r="C3842" i="5"/>
  <c r="C4228" i="5"/>
  <c r="C4612" i="5"/>
  <c r="C4997" i="5"/>
  <c r="C5382" i="5"/>
  <c r="C5766" i="5"/>
  <c r="C6151" i="5"/>
  <c r="C6536" i="5"/>
  <c r="C6920" i="5"/>
  <c r="C7306" i="5"/>
  <c r="C7690" i="5"/>
  <c r="C8075" i="5"/>
  <c r="C8480" i="5"/>
  <c r="C73" i="5"/>
  <c r="C508" i="5"/>
  <c r="C941" i="5"/>
  <c r="C1375" i="5"/>
  <c r="C1810" i="5"/>
  <c r="C2246" i="5"/>
  <c r="C2681" i="5"/>
  <c r="C3089" i="5"/>
  <c r="C3486" i="5"/>
  <c r="C3871" i="5"/>
  <c r="C4255" i="5"/>
  <c r="C4641" i="5"/>
  <c r="C5025" i="5"/>
  <c r="C5410" i="5"/>
  <c r="C5795" i="5"/>
  <c r="C6179" i="5"/>
  <c r="C6585" i="5"/>
  <c r="C6969" i="5"/>
  <c r="C7354" i="5"/>
  <c r="C7739" i="5"/>
  <c r="C8123" i="5"/>
  <c r="C8508" i="5"/>
  <c r="C8663" i="5"/>
  <c r="C8230" i="5"/>
  <c r="C7797" i="5"/>
  <c r="C7364" i="5"/>
  <c r="C6932" i="5"/>
  <c r="C6499" i="5"/>
  <c r="C6066" i="5"/>
  <c r="C5634" i="5"/>
  <c r="C5201" i="5"/>
  <c r="C4768" i="5"/>
  <c r="C4335" i="5"/>
  <c r="C3878" i="5"/>
  <c r="C3446" i="5"/>
  <c r="C2995" i="5"/>
  <c r="C2527" i="5"/>
  <c r="C2037" i="5"/>
  <c r="C1547" i="5"/>
  <c r="C1061" i="5"/>
  <c r="C570" i="5"/>
  <c r="C81" i="5"/>
  <c r="C8411" i="5"/>
  <c r="C7978" i="5"/>
  <c r="C7545" i="5"/>
  <c r="C7113" i="5"/>
  <c r="C6680" i="5"/>
  <c r="C6247" i="5"/>
  <c r="C5814" i="5"/>
  <c r="C5381" i="5"/>
  <c r="C4926" i="5"/>
  <c r="C4493" i="5"/>
  <c r="C4037" i="5"/>
  <c r="C3604" i="5"/>
  <c r="C3163" i="5"/>
  <c r="C2704" i="5"/>
  <c r="C2216" i="5"/>
  <c r="C1728" i="5"/>
  <c r="C1238" i="5"/>
  <c r="C748" i="5"/>
  <c r="C261" i="5"/>
  <c r="C8729" i="5"/>
  <c r="C8296" i="5"/>
  <c r="C7864" i="5"/>
  <c r="C7431" i="5"/>
  <c r="C6997" i="5"/>
  <c r="C6565" i="5"/>
  <c r="C6108" i="5"/>
  <c r="C5676" i="5"/>
  <c r="C5243" i="5"/>
  <c r="C4810" i="5"/>
  <c r="C4378" i="5"/>
  <c r="C3945" i="5"/>
  <c r="C3512" i="5"/>
  <c r="C3065" i="5"/>
  <c r="C2599" i="5"/>
  <c r="C2112" i="5"/>
  <c r="C1622" i="5"/>
  <c r="C1133" i="5"/>
  <c r="C646" i="5"/>
  <c r="C155" i="5"/>
  <c r="C8770" i="5"/>
  <c r="C8360" i="5"/>
  <c r="C7950" i="5"/>
  <c r="C7541" i="5"/>
  <c r="C7130" i="5"/>
  <c r="C6720" i="5"/>
  <c r="C6310" i="5"/>
  <c r="C5901" i="5"/>
  <c r="C5490" i="5"/>
  <c r="C5080" i="5"/>
  <c r="C4669" i="5"/>
  <c r="C4260" i="5"/>
  <c r="C3850" i="5"/>
  <c r="C3440" i="5"/>
  <c r="C3012" i="5"/>
  <c r="C2571" i="5"/>
  <c r="C2108" i="5"/>
  <c r="C1644" i="5"/>
  <c r="C1180" i="5"/>
  <c r="C719" i="5"/>
  <c r="C254" i="5"/>
  <c r="C2902" i="5"/>
  <c r="C2713" i="5"/>
  <c r="C6803" i="5"/>
  <c r="C5447" i="5"/>
  <c r="C4547" i="5"/>
  <c r="C1241" i="5"/>
  <c r="C355" i="5"/>
  <c r="C787" i="5"/>
  <c r="C1327" i="5"/>
  <c r="C1759" i="5"/>
  <c r="C2209" i="5"/>
  <c r="C23" i="5"/>
  <c r="C519" i="5"/>
  <c r="C976" i="5"/>
  <c r="C1472" i="5"/>
  <c r="C2005" i="5"/>
  <c r="C2501" i="5"/>
  <c r="C2943" i="5"/>
  <c r="C3429" i="5"/>
  <c r="C3915" i="5"/>
  <c r="C4347" i="5"/>
  <c r="C4797" i="5"/>
  <c r="C5319" i="5"/>
  <c r="C5769" i="5"/>
  <c r="C6201" i="5"/>
  <c r="C6723" i="5"/>
  <c r="C7173" i="5"/>
  <c r="C7623" i="5"/>
  <c r="C8073" i="5"/>
  <c r="C8577" i="5"/>
  <c r="C238" i="5"/>
  <c r="C676" i="5"/>
  <c r="C1172" i="5"/>
  <c r="C1648" i="5"/>
  <c r="C2087" i="5"/>
  <c r="C2525" i="5"/>
  <c r="C3038" i="5"/>
  <c r="C3452" i="5"/>
  <c r="C3866" i="5"/>
  <c r="C4352" i="5"/>
  <c r="C4784" i="5"/>
  <c r="C5216" i="5"/>
  <c r="C5630" i="5"/>
  <c r="C6116" i="5"/>
  <c r="C6548" i="5"/>
  <c r="C6962" i="5"/>
  <c r="C7430" i="5"/>
  <c r="C7880" i="5"/>
  <c r="C8294" i="5"/>
  <c r="C8708" i="5"/>
  <c r="C449" i="5"/>
  <c r="C887" i="5"/>
  <c r="C1344" i="5"/>
  <c r="C1840" i="5"/>
  <c r="C2297" i="5"/>
  <c r="C2751" i="5"/>
  <c r="C3183" i="5"/>
  <c r="C497" i="5"/>
  <c r="C1047" i="5"/>
  <c r="C1574" i="5"/>
  <c r="C2190" i="5"/>
  <c r="C2737" i="5"/>
  <c r="C3232" i="5"/>
  <c r="C3701" i="5"/>
  <c r="C909" i="5"/>
  <c r="C1747" i="5"/>
  <c r="C1465" i="5"/>
  <c r="C1270" i="5"/>
  <c r="C391" i="5"/>
  <c r="C913" i="5"/>
  <c r="C1363" i="5"/>
  <c r="C1813" i="5"/>
  <c r="C2245" i="5"/>
  <c r="C99" i="5"/>
  <c r="C557" i="5"/>
  <c r="C1033" i="5"/>
  <c r="C1567" i="5"/>
  <c r="C2043" i="5"/>
  <c r="C2539" i="5"/>
  <c r="C2979" i="5"/>
  <c r="C3519" i="5"/>
  <c r="C3951" i="5"/>
  <c r="C4383" i="5"/>
  <c r="C4905" i="5"/>
  <c r="C5355" i="5"/>
  <c r="C5805" i="5"/>
  <c r="C6255" i="5"/>
  <c r="C6777" i="5"/>
  <c r="C7209" i="5"/>
  <c r="C7677" i="5"/>
  <c r="C8163" i="5"/>
  <c r="C8613" i="5"/>
  <c r="C276" i="5"/>
  <c r="C714" i="5"/>
  <c r="C1248" i="5"/>
  <c r="C1686" i="5"/>
  <c r="C2125" i="5"/>
  <c r="C2639" i="5"/>
  <c r="C3074" i="5"/>
  <c r="C3488" i="5"/>
  <c r="C3920" i="5"/>
  <c r="C4406" i="5"/>
  <c r="C4820" i="5"/>
  <c r="C5252" i="5"/>
  <c r="C5720" i="5"/>
  <c r="C6170" i="5"/>
  <c r="C6584" i="5"/>
  <c r="C6998" i="5"/>
  <c r="C7502" i="5"/>
  <c r="C7916" i="5"/>
  <c r="C8330" i="5"/>
  <c r="C29" i="5"/>
  <c r="C487" i="5"/>
  <c r="C925" i="5"/>
  <c r="C1383" i="5"/>
  <c r="C1897" i="5"/>
  <c r="C2336" i="5"/>
  <c r="C2805" i="5"/>
  <c r="C3273" i="5"/>
  <c r="C567" i="5"/>
  <c r="C1092" i="5"/>
  <c r="C1619" i="5"/>
  <c r="C2260" i="5"/>
  <c r="C2779" i="5"/>
  <c r="C3276" i="5"/>
  <c r="C3822" i="5"/>
  <c r="C4308" i="5"/>
  <c r="C4774" i="5"/>
  <c r="C5260" i="5"/>
  <c r="C5807" i="5"/>
  <c r="C6293" i="5"/>
  <c r="C6758" i="5"/>
  <c r="C7285" i="5"/>
  <c r="C7792" i="5"/>
  <c r="C8257" i="5"/>
  <c r="C8723" i="5"/>
  <c r="C552" i="5"/>
  <c r="C1080" i="5"/>
  <c r="C1604" i="5"/>
  <c r="C2223" i="5"/>
  <c r="C2766" i="5"/>
  <c r="C3262" i="5"/>
  <c r="C3749" i="5"/>
  <c r="C4296" i="5"/>
  <c r="C4782" i="5"/>
  <c r="C5248" i="5"/>
  <c r="C5775" i="5"/>
  <c r="C6281" i="5"/>
  <c r="C6747" i="5"/>
  <c r="C7212" i="5"/>
  <c r="C7779" i="5"/>
  <c r="C8245" i="5"/>
  <c r="C8711" i="5"/>
  <c r="C8252" i="5"/>
  <c r="C7706" i="5"/>
  <c r="C7159" i="5"/>
  <c r="C6635" i="5"/>
  <c r="C6020" i="5"/>
  <c r="C5474" i="5"/>
  <c r="C4950" i="5"/>
  <c r="C4448" i="5"/>
  <c r="C3856" i="5"/>
  <c r="C3354" i="5"/>
  <c r="C2826" i="5"/>
  <c r="C2269" i="5"/>
  <c r="C1677" i="5"/>
  <c r="C1034" i="5"/>
  <c r="C469" i="5"/>
  <c r="C8707" i="5"/>
  <c r="C8160" i="5"/>
  <c r="C7660" i="5"/>
  <c r="C7090" i="5"/>
  <c r="C6567" i="5"/>
  <c r="C6065" i="5"/>
  <c r="C5563" i="5"/>
  <c r="C5062" i="5"/>
  <c r="C4469" i="5"/>
  <c r="C3968" i="5"/>
  <c r="C3491" i="5"/>
  <c r="C2993" i="5"/>
  <c r="C2473" i="5"/>
  <c r="C1907" i="5"/>
  <c r="C1367" i="5"/>
  <c r="C800" i="5"/>
  <c r="C235" i="5"/>
  <c r="C8638" i="5"/>
  <c r="C8137" i="5"/>
  <c r="C7658" i="5"/>
  <c r="C7180" i="5"/>
  <c r="C6701" i="5"/>
  <c r="C6200" i="5"/>
  <c r="C5699" i="5"/>
  <c r="C5197" i="5"/>
  <c r="C4719" i="5"/>
  <c r="C4241" i="5"/>
  <c r="C3763" i="5"/>
  <c r="C3284" i="5"/>
  <c r="C2752" i="5"/>
  <c r="C2188" i="5"/>
  <c r="C1647" i="5"/>
  <c r="C1083" i="5"/>
  <c r="C541" i="5"/>
  <c r="C8337" i="5"/>
  <c r="C7883" i="5"/>
  <c r="C7426" i="5"/>
  <c r="C6971" i="5"/>
  <c r="C6515" i="5"/>
  <c r="C6060" i="5"/>
  <c r="C5603" i="5"/>
  <c r="C5125" i="5"/>
  <c r="C4647" i="5"/>
  <c r="C4192" i="5"/>
  <c r="C3736" i="5"/>
  <c r="C3280" i="5"/>
  <c r="C2794" i="5"/>
  <c r="C2287" i="5"/>
  <c r="C1772" i="5"/>
  <c r="C1233" i="5"/>
  <c r="C692" i="5"/>
  <c r="C177" i="5"/>
  <c r="C7685" i="5"/>
  <c r="C1942" i="5"/>
  <c r="C2194" i="5"/>
  <c r="C8502" i="5"/>
  <c r="C139" i="5"/>
  <c r="C625" i="5"/>
  <c r="C1057" i="5"/>
  <c r="C1507" i="5"/>
  <c r="C2029" i="5"/>
  <c r="C2479" i="5"/>
  <c r="C233" i="5"/>
  <c r="C785" i="5"/>
  <c r="C1262" i="5"/>
  <c r="C1738" i="5"/>
  <c r="C2215" i="5"/>
  <c r="C2745" i="5"/>
  <c r="C175" i="5"/>
  <c r="C697" i="5"/>
  <c r="C1273" i="5"/>
  <c r="C1831" i="5"/>
  <c r="C2407" i="5"/>
  <c r="C252" i="5"/>
  <c r="C881" i="5"/>
  <c r="C1414" i="5"/>
  <c r="C2062" i="5"/>
  <c r="C2615" i="5"/>
  <c r="C3213" i="5"/>
  <c r="C3681" i="5"/>
  <c r="C4257" i="5"/>
  <c r="C4725" i="5"/>
  <c r="C5301" i="5"/>
  <c r="C5823" i="5"/>
  <c r="C6399" i="5"/>
  <c r="C6867" i="5"/>
  <c r="C7425" i="5"/>
  <c r="C7911" i="5"/>
  <c r="C8415" i="5"/>
  <c r="C162" i="5"/>
  <c r="C657" i="5"/>
  <c r="C1267" i="5"/>
  <c r="C1744" i="5"/>
  <c r="C2315" i="5"/>
  <c r="C2786" i="5"/>
  <c r="C3308" i="5"/>
  <c r="C3776" i="5"/>
  <c r="C4244" i="5"/>
  <c r="C4766" i="5"/>
  <c r="C5270" i="5"/>
  <c r="C5792" i="5"/>
  <c r="C6260" i="5"/>
  <c r="C6782" i="5"/>
  <c r="C7250" i="5"/>
  <c r="C7754" i="5"/>
  <c r="C8240" i="5"/>
  <c r="C8690" i="5"/>
  <c r="C506" i="5"/>
  <c r="C1001" i="5"/>
  <c r="C1554" i="5"/>
  <c r="C2050" i="5"/>
  <c r="C2602" i="5"/>
  <c r="C3093" i="5"/>
  <c r="C406" i="5"/>
  <c r="C1025" i="5"/>
  <c r="C1711" i="5"/>
  <c r="C2327" i="5"/>
  <c r="C2886" i="5"/>
  <c r="C3518" i="5"/>
  <c r="C4025" i="5"/>
  <c r="C4592" i="5"/>
  <c r="C5098" i="5"/>
  <c r="C5604" i="5"/>
  <c r="C6172" i="5"/>
  <c r="C6678" i="5"/>
  <c r="C7164" i="5"/>
  <c r="C7751" i="5"/>
  <c r="C8237" i="5"/>
  <c r="C3" i="5"/>
  <c r="C598" i="5"/>
  <c r="C1146" i="5"/>
  <c r="C1788" i="5"/>
  <c r="C2360" i="5"/>
  <c r="C2917" i="5"/>
  <c r="C3507" i="5"/>
  <c r="C3993" i="5"/>
  <c r="C4499" i="5"/>
  <c r="C5065" i="5"/>
  <c r="C5572" i="5"/>
  <c r="C6058" i="5"/>
  <c r="C6645" i="5"/>
  <c r="C7131" i="5"/>
  <c r="C7698" i="5"/>
  <c r="C8205" i="5"/>
  <c r="C8691" i="5"/>
  <c r="C8208" i="5"/>
  <c r="C5939" i="5"/>
  <c r="C8490" i="5"/>
  <c r="C229" i="5"/>
  <c r="C715" i="5"/>
  <c r="C1309" i="5"/>
  <c r="C1849" i="5"/>
  <c r="C2443" i="5"/>
  <c r="C290" i="5"/>
  <c r="C900" i="5"/>
  <c r="C1452" i="5"/>
  <c r="C2100" i="5"/>
  <c r="C2691" i="5"/>
  <c r="C3231" i="5"/>
  <c r="C3699" i="5"/>
  <c r="C4275" i="5"/>
  <c r="C4761" i="5"/>
  <c r="C5337" i="5"/>
  <c r="C5841" i="5"/>
  <c r="C6417" i="5"/>
  <c r="C6885" i="5"/>
  <c r="C7443" i="5"/>
  <c r="C7929" i="5"/>
  <c r="C8433" i="5"/>
  <c r="C200" i="5"/>
  <c r="C695" i="5"/>
  <c r="C1286" i="5"/>
  <c r="C1763" i="5"/>
  <c r="C2334" i="5"/>
  <c r="C2804" i="5"/>
  <c r="C3326" i="5"/>
  <c r="C3794" i="5"/>
  <c r="C4262" i="5"/>
  <c r="C4802" i="5"/>
  <c r="C5288" i="5"/>
  <c r="C5810" i="5"/>
  <c r="C6278" i="5"/>
  <c r="C6818" i="5"/>
  <c r="C7268" i="5"/>
  <c r="C7790" i="5"/>
  <c r="C8258" i="5"/>
  <c r="C10" i="5"/>
  <c r="C525" i="5"/>
  <c r="C1020" i="5"/>
  <c r="C1573" i="5"/>
  <c r="C2069" i="5"/>
  <c r="C2621" i="5"/>
  <c r="C3111" i="5"/>
  <c r="C431" i="5"/>
  <c r="C1069" i="5"/>
  <c r="C1733" i="5"/>
  <c r="C2350" i="5"/>
  <c r="C1578" i="5"/>
  <c r="C6485" i="5"/>
  <c r="C247" i="5"/>
  <c r="C733" i="5"/>
  <c r="C1345" i="5"/>
  <c r="C1867" i="5"/>
  <c r="C2461" i="5"/>
  <c r="C309" i="5"/>
  <c r="C919" i="5"/>
  <c r="C1548" i="5"/>
  <c r="C2139" i="5"/>
  <c r="C2709" i="5"/>
  <c r="C3249" i="5"/>
  <c r="C3789" i="5"/>
  <c r="C4293" i="5"/>
  <c r="C4779" i="5"/>
  <c r="C5373" i="5"/>
  <c r="C5859" i="5"/>
  <c r="C6435" i="5"/>
  <c r="C6903" i="5"/>
  <c r="C7479" i="5"/>
  <c r="C7965" i="5"/>
  <c r="C8505" i="5"/>
  <c r="C219" i="5"/>
  <c r="C791" i="5"/>
  <c r="C1305" i="5"/>
  <c r="C1782" i="5"/>
  <c r="C2354" i="5"/>
  <c r="C2822" i="5"/>
  <c r="C3362" i="5"/>
  <c r="C3812" i="5"/>
  <c r="C4334" i="5"/>
  <c r="C4838" i="5"/>
  <c r="C5360" i="5"/>
  <c r="C5846" i="5"/>
  <c r="C6296" i="5"/>
  <c r="C6836" i="5"/>
  <c r="C7286" i="5"/>
  <c r="C7826" i="5"/>
  <c r="C8276" i="5"/>
  <c r="C68" i="5"/>
  <c r="C544" i="5"/>
  <c r="C1097" i="5"/>
  <c r="C1592" i="5"/>
  <c r="C2088" i="5"/>
  <c r="C2640" i="5"/>
  <c r="C3129" i="5"/>
  <c r="C475" i="5"/>
  <c r="C1117" i="5"/>
  <c r="C1803" i="5"/>
  <c r="C2375" i="5"/>
  <c r="C3016" i="5"/>
  <c r="C3559" i="5"/>
  <c r="C4066" i="5"/>
  <c r="C4652" i="5"/>
  <c r="C5138" i="5"/>
  <c r="C5645" i="5"/>
  <c r="C6212" i="5"/>
  <c r="C6718" i="5"/>
  <c r="C7265" i="5"/>
  <c r="C7812" i="5"/>
  <c r="C8298" i="5"/>
  <c r="C95" i="5"/>
  <c r="C645" i="5"/>
  <c r="C1194" i="5"/>
  <c r="C1856" i="5"/>
  <c r="C2404" i="5"/>
  <c r="C2959" i="5"/>
  <c r="C3547" i="5"/>
  <c r="C4053" i="5"/>
  <c r="C4600" i="5"/>
  <c r="C5127" i="5"/>
  <c r="C5613" i="5"/>
  <c r="C6159" i="5"/>
  <c r="C6685" i="5"/>
  <c r="C7171" i="5"/>
  <c r="C7759" i="5"/>
  <c r="C8265" i="5"/>
  <c r="C8771" i="5"/>
  <c r="C8161" i="5"/>
  <c r="C7615" i="5"/>
  <c r="C6977" i="5"/>
  <c r="C6408" i="5"/>
  <c r="C5838" i="5"/>
  <c r="C5223" i="5"/>
  <c r="C4654" i="5"/>
  <c r="C4129" i="5"/>
  <c r="C3605" i="5"/>
  <c r="C2971" i="5"/>
  <c r="C2398" i="5"/>
  <c r="C1806" i="5"/>
  <c r="C1188" i="5"/>
  <c r="C518" i="5"/>
  <c r="C8730" i="5"/>
  <c r="C8138" i="5"/>
  <c r="C7567" i="5"/>
  <c r="C7021" i="5"/>
  <c r="C6474" i="5"/>
  <c r="C5951" i="5"/>
  <c r="C5335" i="5"/>
  <c r="C4811" i="5"/>
  <c r="C4287" i="5"/>
  <c r="C3764" i="5"/>
  <c r="C3212" i="5"/>
  <c r="C2652" i="5"/>
  <c r="C2089" i="5"/>
  <c r="C1521" i="5"/>
  <c r="C929" i="5"/>
  <c r="C338" i="5"/>
  <c r="C8660" i="5"/>
  <c r="C8113" i="5"/>
  <c r="C7613" i="5"/>
  <c r="C7112" i="5"/>
  <c r="C6588" i="5"/>
  <c r="C6041" i="5"/>
  <c r="C5539" i="5"/>
  <c r="C5039" i="5"/>
  <c r="C4537" i="5"/>
  <c r="C3990" i="5"/>
  <c r="C3467" i="5"/>
  <c r="C2944" i="5"/>
  <c r="C2395" i="5"/>
  <c r="C1804" i="5"/>
  <c r="C1212" i="5"/>
  <c r="C618" i="5"/>
  <c r="C27" i="5"/>
  <c r="C8292" i="5"/>
  <c r="C7814" i="5"/>
  <c r="C7336" i="5"/>
  <c r="C6857" i="5"/>
  <c r="C6356" i="5"/>
  <c r="C5854" i="5"/>
  <c r="C5376" i="5"/>
  <c r="C4898" i="5"/>
  <c r="C4420" i="5"/>
  <c r="C3918" i="5"/>
  <c r="C3417" i="5"/>
  <c r="C2916" i="5"/>
  <c r="C2390" i="5"/>
  <c r="C1850" i="5"/>
  <c r="C1311" i="5"/>
  <c r="C743" i="5"/>
  <c r="C151" i="5"/>
  <c r="C6616" i="5"/>
  <c r="C6436" i="5"/>
  <c r="C301" i="5"/>
  <c r="C877" i="5"/>
  <c r="C1417" i="5"/>
  <c r="C1993" i="5"/>
  <c r="C2533" i="5"/>
  <c r="C461" i="5"/>
  <c r="C1014" i="5"/>
  <c r="C1643" i="5"/>
  <c r="C2196" i="5"/>
  <c r="C2835" i="5"/>
  <c r="C3303" i="5"/>
  <c r="C3879" i="5"/>
  <c r="C4365" i="5"/>
  <c r="C4959" i="5"/>
  <c r="C5445" i="5"/>
  <c r="C5985" i="5"/>
  <c r="C6489" i="5"/>
  <c r="C6975" i="5"/>
  <c r="C7533" i="5"/>
  <c r="C8037" i="5"/>
  <c r="C8595" i="5"/>
  <c r="C314" i="5"/>
  <c r="C886" i="5"/>
  <c r="C1362" i="5"/>
  <c r="C1915" i="5"/>
  <c r="C2411" i="5"/>
  <c r="C2876" i="5"/>
  <c r="C3416" i="5"/>
  <c r="C3902" i="5"/>
  <c r="C4442" i="5"/>
  <c r="C4910" i="5"/>
  <c r="C5432" i="5"/>
  <c r="C5900" i="5"/>
  <c r="C6404" i="5"/>
  <c r="C6890" i="5"/>
  <c r="C7340" i="5"/>
  <c r="C7898" i="5"/>
  <c r="C8366" i="5"/>
  <c r="C125" i="5"/>
  <c r="C601" i="5"/>
  <c r="C1173" i="5"/>
  <c r="C1649" i="5"/>
  <c r="C2202" i="5"/>
  <c r="C2715" i="5"/>
  <c r="C3255" i="5"/>
  <c r="C612" i="5"/>
  <c r="C1184" i="5"/>
  <c r="C1870" i="5"/>
  <c r="C2441" i="5"/>
  <c r="C3102" i="5"/>
  <c r="C3620" i="5"/>
  <c r="C4207" i="5"/>
  <c r="C4714" i="5"/>
  <c r="C5220" i="5"/>
  <c r="C5786" i="5"/>
  <c r="C6313" i="5"/>
  <c r="C6799" i="5"/>
  <c r="C7386" i="5"/>
  <c r="C7872" i="5"/>
  <c r="C8419" i="5"/>
  <c r="C165" i="5"/>
  <c r="C712" i="5"/>
  <c r="C1353" i="5"/>
  <c r="C1925" i="5"/>
  <c r="C2474" i="5"/>
  <c r="C3112" i="5"/>
  <c r="C3607" i="5"/>
  <c r="C4114" i="5"/>
  <c r="C4681" i="5"/>
  <c r="C5187" i="5"/>
  <c r="C5673" i="5"/>
  <c r="C6261" i="5"/>
  <c r="C6767" i="5"/>
  <c r="C7333" i="5"/>
  <c r="C7840" i="5"/>
  <c r="C8326" i="5"/>
  <c r="C8640" i="5"/>
  <c r="C8093" i="5"/>
  <c r="C7524" i="5"/>
  <c r="C6886" i="5"/>
  <c r="C6317" i="5"/>
  <c r="C5770" i="5"/>
  <c r="C5110" i="5"/>
  <c r="C4585" i="5"/>
  <c r="C4061" i="5"/>
  <c r="C3469" i="5"/>
  <c r="C2899" i="5"/>
  <c r="C2321" i="5"/>
  <c r="C1729" i="5"/>
  <c r="C1008" i="5"/>
  <c r="C417" i="5"/>
  <c r="C8616" i="5"/>
  <c r="C8025" i="5"/>
  <c r="C7477" i="5"/>
  <c r="C6931" i="5"/>
  <c r="C6407" i="5"/>
  <c r="C5837" i="5"/>
  <c r="C5267" i="5"/>
  <c r="C4744" i="5"/>
  <c r="C4197" i="5"/>
  <c r="C3651" i="5"/>
  <c r="C3116" i="5"/>
  <c r="C2575" i="5"/>
  <c r="C2009" i="5"/>
  <c r="C1418" i="5"/>
  <c r="C826" i="5"/>
  <c r="C208" i="5"/>
  <c r="C8547" i="5"/>
  <c r="C8046" i="5"/>
  <c r="C7544" i="5"/>
  <c r="C7020" i="5"/>
  <c r="C6473" i="5"/>
  <c r="C5973" i="5"/>
  <c r="C5472" i="5"/>
  <c r="I5472" i="5" s="1"/>
  <c r="J5472" i="5" s="1"/>
  <c r="C4970" i="5"/>
  <c r="C4423" i="5"/>
  <c r="C3899" i="5"/>
  <c r="C3399" i="5"/>
  <c r="C2870" i="5"/>
  <c r="C2292" i="5"/>
  <c r="C1699" i="5"/>
  <c r="C1107" i="5"/>
  <c r="C491" i="5"/>
  <c r="C8701" i="5"/>
  <c r="C8224" i="5"/>
  <c r="C7745" i="5"/>
  <c r="C7267" i="5"/>
  <c r="C6766" i="5"/>
  <c r="C6265" i="5"/>
  <c r="C5785" i="5"/>
  <c r="C5308" i="5"/>
  <c r="C4829" i="5"/>
  <c r="C4327" i="5"/>
  <c r="C3827" i="5"/>
  <c r="C3349" i="5"/>
  <c r="C2843" i="5"/>
  <c r="C2312" i="5"/>
  <c r="C1721" i="5"/>
  <c r="C1156" i="5"/>
  <c r="C615" i="5"/>
  <c r="C75" i="5"/>
  <c r="C1887" i="5"/>
  <c r="C5330" i="5"/>
  <c r="C373" i="5"/>
  <c r="C985" i="5"/>
  <c r="C1489" i="5"/>
  <c r="C2083" i="5"/>
  <c r="C2587" i="5"/>
  <c r="C538" i="5"/>
  <c r="C1167" i="5"/>
  <c r="C1700" i="5"/>
  <c r="C2329" i="5"/>
  <c r="C2889" i="5"/>
  <c r="C3411" i="5"/>
  <c r="C3969" i="5"/>
  <c r="C4509" i="5"/>
  <c r="C5013" i="5"/>
  <c r="C5499" i="5"/>
  <c r="C6075" i="5"/>
  <c r="C6543" i="5"/>
  <c r="C7119" i="5"/>
  <c r="C7587" i="5"/>
  <c r="C8199" i="5"/>
  <c r="C8685" i="5"/>
  <c r="C429" i="5"/>
  <c r="C943" i="5"/>
  <c r="C1420" i="5"/>
  <c r="C1991" i="5"/>
  <c r="C2468" i="5"/>
  <c r="C3020" i="5"/>
  <c r="C3506" i="5"/>
  <c r="C4046" i="5"/>
  <c r="C4496" i="5"/>
  <c r="C5018" i="5"/>
  <c r="C5486" i="5"/>
  <c r="C5954" i="5"/>
  <c r="C6494" i="5"/>
  <c r="C6944" i="5"/>
  <c r="C7520" i="5"/>
  <c r="C7970" i="5"/>
  <c r="C8510" i="5"/>
  <c r="C182" i="5"/>
  <c r="C735" i="5"/>
  <c r="C1230" i="5"/>
  <c r="C1726" i="5"/>
  <c r="C2278" i="5"/>
  <c r="C2823" i="5"/>
  <c r="C88" i="5"/>
  <c r="C682" i="5"/>
  <c r="C2734" i="5"/>
  <c r="C3522" i="5"/>
  <c r="C409" i="5"/>
  <c r="C1003" i="5"/>
  <c r="C1525" i="5"/>
  <c r="C2119" i="5"/>
  <c r="C2623" i="5"/>
  <c r="C576" i="5"/>
  <c r="C1186" i="5"/>
  <c r="C1757" i="5"/>
  <c r="C2367" i="5"/>
  <c r="C2907" i="5"/>
  <c r="C3483" i="5"/>
  <c r="C3987" i="5"/>
  <c r="C4545" i="5"/>
  <c r="C5031" i="5"/>
  <c r="C5517" i="5"/>
  <c r="C6093" i="5"/>
  <c r="C6561" i="5"/>
  <c r="C7137" i="5"/>
  <c r="C7641" i="5"/>
  <c r="C8217" i="5"/>
  <c r="C8703" i="5"/>
  <c r="C448" i="5"/>
  <c r="C962" i="5"/>
  <c r="C1439" i="5"/>
  <c r="C2010" i="5"/>
  <c r="C2487" i="5"/>
  <c r="C3056" i="5"/>
  <c r="C3524" i="5"/>
  <c r="C4064" i="5"/>
  <c r="C4514" i="5"/>
  <c r="C5036" i="5"/>
  <c r="C5522" i="5"/>
  <c r="C5972" i="5"/>
  <c r="C6512" i="5"/>
  <c r="C6980" i="5"/>
  <c r="C7538" i="5"/>
  <c r="C7988" i="5"/>
  <c r="C8528" i="5"/>
  <c r="C201" i="5"/>
  <c r="C754" i="5"/>
  <c r="C1249" i="5"/>
  <c r="C1745" i="5"/>
  <c r="C2316" i="5"/>
  <c r="C2841" i="5"/>
  <c r="C132" i="5"/>
  <c r="C704" i="5"/>
  <c r="C1390" i="5"/>
  <c r="C1962" i="5"/>
  <c r="C2626" i="5"/>
  <c r="C3189" i="5"/>
  <c r="C3802" i="5"/>
  <c r="C4328" i="5"/>
  <c r="C4835" i="5"/>
  <c r="C5402" i="5"/>
  <c r="C5888" i="5"/>
  <c r="C6394" i="5"/>
  <c r="C6961" i="5"/>
  <c r="C7468" i="5"/>
  <c r="C7954" i="5"/>
  <c r="C8540" i="5"/>
  <c r="C255" i="5"/>
  <c r="C896" i="5"/>
  <c r="C1467" i="5"/>
  <c r="C2017" i="5"/>
  <c r="C2656" i="5"/>
  <c r="C3197" i="5"/>
  <c r="C3709" i="5"/>
  <c r="C4276" i="5"/>
  <c r="C4803" i="5"/>
  <c r="C5289" i="5"/>
  <c r="C5875" i="5"/>
  <c r="C6361" i="5"/>
  <c r="C6909" i="5"/>
  <c r="C7435" i="5"/>
  <c r="C7921" i="5"/>
  <c r="C8488" i="5"/>
  <c r="C8550" i="5"/>
  <c r="C7979" i="5"/>
  <c r="C7342" i="5"/>
  <c r="C6794" i="5"/>
  <c r="C6226" i="5"/>
  <c r="C5587" i="5"/>
  <c r="C5019" i="5"/>
  <c r="C4494" i="5"/>
  <c r="C3925" i="5"/>
  <c r="C3332" i="5"/>
  <c r="C2777" i="5"/>
  <c r="C2192" i="5"/>
  <c r="C1498" i="5"/>
  <c r="C904" i="5"/>
  <c r="C287" i="5"/>
  <c r="C8457" i="5"/>
  <c r="C7909" i="5"/>
  <c r="C7363" i="5"/>
  <c r="C6839" i="5"/>
  <c r="C6269" i="5"/>
  <c r="C5700" i="5"/>
  <c r="C5176" i="5"/>
  <c r="C4651" i="5"/>
  <c r="C4060" i="5"/>
  <c r="C3535" i="5"/>
  <c r="C3018" i="5"/>
  <c r="C2447" i="5"/>
  <c r="C1855" i="5"/>
  <c r="C1264" i="5"/>
  <c r="C672" i="5"/>
  <c r="C107" i="5"/>
  <c r="C8455" i="5"/>
  <c r="C7931" i="5"/>
  <c r="C7408" i="5"/>
  <c r="C6883" i="5"/>
  <c r="C6383" i="5"/>
  <c r="C5881" i="5"/>
  <c r="C5380" i="5"/>
  <c r="C4832" i="5"/>
  <c r="C4309" i="5"/>
  <c r="C3808" i="5"/>
  <c r="C3307" i="5"/>
  <c r="C2726" i="5"/>
  <c r="C2136" i="5"/>
  <c r="C1545" i="5"/>
  <c r="C953" i="5"/>
  <c r="C387" i="5"/>
  <c r="C8611" i="5"/>
  <c r="C8133" i="5"/>
  <c r="C7654" i="5"/>
  <c r="C7153" i="5"/>
  <c r="C6652" i="5"/>
  <c r="C6174" i="5"/>
  <c r="C5695" i="5"/>
  <c r="C5217" i="5"/>
  <c r="C4716" i="5"/>
  <c r="C4214" i="5"/>
  <c r="C3713" i="5"/>
  <c r="C3230" i="5"/>
  <c r="C2722" i="5"/>
  <c r="C2159" i="5"/>
  <c r="C1593" i="5"/>
  <c r="C1051" i="5"/>
  <c r="C512" i="5"/>
  <c r="C3229" i="5"/>
  <c r="C769" i="5"/>
  <c r="C1687" i="5"/>
  <c r="C2515" i="5"/>
  <c r="C671" i="5"/>
  <c r="C1624" i="5"/>
  <c r="C2482" i="5"/>
  <c r="C3285" i="5"/>
  <c r="C4059" i="5"/>
  <c r="C4941" i="5"/>
  <c r="C5679" i="5"/>
  <c r="C6471" i="5"/>
  <c r="C7245" i="5"/>
  <c r="C8019" i="5"/>
  <c r="C8775" i="5"/>
  <c r="C848" i="5"/>
  <c r="C1610" i="5"/>
  <c r="C2392" i="5"/>
  <c r="C3146" i="5"/>
  <c r="C3848" i="5"/>
  <c r="C4604" i="5"/>
  <c r="C5414" i="5"/>
  <c r="C6134" i="5"/>
  <c r="C6872" i="5"/>
  <c r="C7610" i="5"/>
  <c r="C8348" i="5"/>
  <c r="C277" i="5"/>
  <c r="C1154" i="5"/>
  <c r="C1935" i="5"/>
  <c r="C2679" i="5"/>
  <c r="C224" i="5"/>
  <c r="C1161" i="5"/>
  <c r="C2007" i="5"/>
  <c r="C2844" i="5"/>
  <c r="C3600" i="5"/>
  <c r="C4349" i="5"/>
  <c r="C5017" i="5"/>
  <c r="C5624" i="5"/>
  <c r="C6354" i="5"/>
  <c r="C7042" i="5"/>
  <c r="C7670" i="5"/>
  <c r="C8338" i="5"/>
  <c r="C279" i="5"/>
  <c r="C1032" i="5"/>
  <c r="C1833" i="5"/>
  <c r="C2542" i="5"/>
  <c r="C3304" i="5"/>
  <c r="C3952" i="5"/>
  <c r="C4661" i="5"/>
  <c r="C5369" i="5"/>
  <c r="C5977" i="5"/>
  <c r="C6665" i="5"/>
  <c r="C7395" i="5"/>
  <c r="C7981" i="5"/>
  <c r="C8650" i="5"/>
  <c r="C8117" i="5"/>
  <c r="C7387" i="5"/>
  <c r="C6703" i="5"/>
  <c r="C5975" i="5"/>
  <c r="C5336" i="5"/>
  <c r="C4608" i="5"/>
  <c r="C3947" i="5"/>
  <c r="C3263" i="5"/>
  <c r="C2552" i="5"/>
  <c r="C1857" i="5"/>
  <c r="C1085" i="5"/>
  <c r="C340" i="5"/>
  <c r="C8365" i="5"/>
  <c r="C7750" i="5"/>
  <c r="C7067" i="5"/>
  <c r="C6429" i="5"/>
  <c r="C5723" i="5"/>
  <c r="C5109" i="5"/>
  <c r="C4402" i="5"/>
  <c r="C3809" i="5"/>
  <c r="C3139" i="5"/>
  <c r="C2499" i="5"/>
  <c r="C1752" i="5"/>
  <c r="C1084" i="5"/>
  <c r="C415" i="5"/>
  <c r="C8501" i="5"/>
  <c r="C7886" i="5"/>
  <c r="C7271" i="5"/>
  <c r="C6679" i="5"/>
  <c r="C6018" i="5"/>
  <c r="C5425" i="5"/>
  <c r="C4765" i="5"/>
  <c r="C4173" i="5"/>
  <c r="C3557" i="5"/>
  <c r="C2920" i="5"/>
  <c r="C2241" i="5"/>
  <c r="C1494" i="5"/>
  <c r="C825" i="5"/>
  <c r="C130" i="5"/>
  <c r="C8748" i="5"/>
  <c r="C8178" i="5"/>
  <c r="C7585" i="5"/>
  <c r="C7017" i="5"/>
  <c r="C6447" i="5"/>
  <c r="C5832" i="5"/>
  <c r="C5262" i="5"/>
  <c r="C4625" i="5"/>
  <c r="C4078" i="5"/>
  <c r="C3509" i="5"/>
  <c r="C2891" i="5"/>
  <c r="C2235" i="5"/>
  <c r="C1541" i="5"/>
  <c r="C923" i="5"/>
  <c r="C281" i="5"/>
  <c r="C4201" i="5"/>
  <c r="C67" i="5"/>
  <c r="C1039" i="5"/>
  <c r="C1795" i="5"/>
  <c r="C80" i="5"/>
  <c r="C862" i="5"/>
  <c r="C1815" i="5"/>
  <c r="C2596" i="5"/>
  <c r="C3555" i="5"/>
  <c r="C4239" i="5"/>
  <c r="C5085" i="5"/>
  <c r="C5787" i="5"/>
  <c r="C6615" i="5"/>
  <c r="C7353" i="5"/>
  <c r="C8253" i="5"/>
  <c r="C143" i="5"/>
  <c r="C1000" i="5"/>
  <c r="C1725" i="5"/>
  <c r="C2620" i="5"/>
  <c r="C3218" i="5"/>
  <c r="C4100" i="5"/>
  <c r="C4748" i="5"/>
  <c r="C5558" i="5"/>
  <c r="C6242" i="5"/>
  <c r="C7088" i="5"/>
  <c r="C7682" i="5"/>
  <c r="C8564" i="5"/>
  <c r="C468" i="5"/>
  <c r="C1287" i="5"/>
  <c r="C2031" i="5"/>
  <c r="C2931" i="5"/>
  <c r="C316" i="5"/>
  <c r="C1412" i="5"/>
  <c r="C2236" i="5"/>
  <c r="C3081" i="5"/>
  <c r="C3863" i="5"/>
  <c r="C4430" i="5"/>
  <c r="C5118" i="5"/>
  <c r="C5848" i="5"/>
  <c r="C6516" i="5"/>
  <c r="C7123" i="5"/>
  <c r="C7852" i="5"/>
  <c r="C8561" i="5"/>
  <c r="C460" i="5"/>
  <c r="C1170" i="5"/>
  <c r="C1970" i="5"/>
  <c r="C2744" i="5"/>
  <c r="C3445" i="5"/>
  <c r="C4093" i="5"/>
  <c r="C4823" i="5"/>
  <c r="C5491" i="5"/>
  <c r="C6139" i="5"/>
  <c r="C6807" i="5"/>
  <c r="C7495" i="5"/>
  <c r="C8164" i="5"/>
  <c r="C8686" i="5"/>
  <c r="C7957" i="5"/>
  <c r="C7251" i="5"/>
  <c r="C6521" i="5"/>
  <c r="C5861" i="5"/>
  <c r="C5087" i="5"/>
  <c r="C4471" i="5"/>
  <c r="C3765" i="5"/>
  <c r="C3166" i="5"/>
  <c r="C2422" i="5"/>
  <c r="C1600" i="5"/>
  <c r="C879" i="5"/>
  <c r="C133" i="5"/>
  <c r="C8274" i="5"/>
  <c r="C7591" i="5"/>
  <c r="C6907" i="5"/>
  <c r="C6225" i="5"/>
  <c r="C5609" i="5"/>
  <c r="C4902" i="5"/>
  <c r="C4310" i="5"/>
  <c r="C3626" i="5"/>
  <c r="C2970" i="5"/>
  <c r="C2293" i="5"/>
  <c r="C1623" i="5"/>
  <c r="C954" i="5"/>
  <c r="C184" i="5"/>
  <c r="C8364" i="5"/>
  <c r="C7748" i="5"/>
  <c r="C7157" i="5"/>
  <c r="C6497" i="5"/>
  <c r="C5904" i="5"/>
  <c r="C5266" i="5"/>
  <c r="C4650" i="5"/>
  <c r="C4058" i="5"/>
  <c r="C3421" i="5"/>
  <c r="C2775" i="5"/>
  <c r="C2035" i="5"/>
  <c r="C1366" i="5"/>
  <c r="C698" i="5"/>
  <c r="C502" i="5"/>
  <c r="C265" i="5"/>
  <c r="C1075" i="5"/>
  <c r="C1885" i="5"/>
  <c r="C118" i="5"/>
  <c r="C938" i="5"/>
  <c r="C1834" i="5"/>
  <c r="C2763" i="5"/>
  <c r="C3573" i="5"/>
  <c r="C4311" i="5"/>
  <c r="C5103" i="5"/>
  <c r="C5877" i="5"/>
  <c r="C6705" i="5"/>
  <c r="C7497" i="5"/>
  <c r="C8271" i="5"/>
  <c r="C257" i="5"/>
  <c r="C1019" i="5"/>
  <c r="C1801" i="5"/>
  <c r="C2678" i="5"/>
  <c r="C3380" i="5"/>
  <c r="C4118" i="5"/>
  <c r="C4874" i="5"/>
  <c r="C5576" i="5"/>
  <c r="C6314" i="5"/>
  <c r="C7142" i="5"/>
  <c r="C7844" i="5"/>
  <c r="C8582" i="5"/>
  <c r="C563" i="5"/>
  <c r="C1306" i="5"/>
  <c r="C2107" i="5"/>
  <c r="C2967" i="5"/>
  <c r="C545" i="5"/>
  <c r="C1436" i="5"/>
  <c r="C2283" i="5"/>
  <c r="C3124" i="5"/>
  <c r="C3883" i="5"/>
  <c r="C4470" i="5"/>
  <c r="C5159" i="5"/>
  <c r="C5868" i="5"/>
  <c r="C6556" i="5"/>
  <c r="C7144" i="5"/>
  <c r="C7892" i="5"/>
  <c r="C8581" i="5"/>
  <c r="C484" i="5"/>
  <c r="C1216" i="5"/>
  <c r="C1995" i="5"/>
  <c r="C2788" i="5"/>
  <c r="C3466" i="5"/>
  <c r="C4134" i="5"/>
  <c r="C4843" i="5"/>
  <c r="C5511" i="5"/>
  <c r="C6220" i="5"/>
  <c r="C6827" i="5"/>
  <c r="C7516" i="5"/>
  <c r="C8184" i="5"/>
  <c r="C8617" i="5"/>
  <c r="C7935" i="5"/>
  <c r="C7228" i="5"/>
  <c r="C6477" i="5"/>
  <c r="C5816" i="5"/>
  <c r="C5063" i="5"/>
  <c r="C4380" i="5"/>
  <c r="C3743" i="5"/>
  <c r="C3140" i="5"/>
  <c r="C2370" i="5"/>
  <c r="C1575" i="5"/>
  <c r="C854" i="5"/>
  <c r="C108" i="5"/>
  <c r="C8251" i="5"/>
  <c r="C7523" i="5"/>
  <c r="C6884" i="5"/>
  <c r="C6202" i="5"/>
  <c r="C5586" i="5"/>
  <c r="C4880" i="5"/>
  <c r="C4265" i="5"/>
  <c r="C3582" i="5"/>
  <c r="C2945" i="5"/>
  <c r="C2267" i="5"/>
  <c r="C1599" i="5"/>
  <c r="C903" i="5"/>
  <c r="C158" i="5"/>
  <c r="C8341" i="5"/>
  <c r="C7726" i="5"/>
  <c r="C7134" i="5"/>
  <c r="C6450" i="5"/>
  <c r="C13" i="5"/>
  <c r="C1093" i="5"/>
  <c r="C2137" i="5"/>
  <c r="C423" i="5"/>
  <c r="C1376" i="5"/>
  <c r="C2520" i="5"/>
  <c r="C3591" i="5"/>
  <c r="C4581" i="5"/>
  <c r="C5427" i="5"/>
  <c r="C6327" i="5"/>
  <c r="C7281" i="5"/>
  <c r="C8325" i="5"/>
  <c r="C486" i="5"/>
  <c r="C1343" i="5"/>
  <c r="C2258" i="5"/>
  <c r="C3164" i="5"/>
  <c r="C4136" i="5"/>
  <c r="C5072" i="5"/>
  <c r="C5882" i="5"/>
  <c r="C6728" i="5"/>
  <c r="C7628" i="5"/>
  <c r="C8600" i="5"/>
  <c r="C792" i="5"/>
  <c r="C1630" i="5"/>
  <c r="C2545" i="5"/>
  <c r="C246" i="5"/>
  <c r="C1460" i="5"/>
  <c r="C2465" i="5"/>
  <c r="C3418" i="5"/>
  <c r="C4248" i="5"/>
  <c r="C5038" i="5"/>
  <c r="C5928" i="5"/>
  <c r="C6658" i="5"/>
  <c r="C7488" i="5"/>
  <c r="C8216" i="5"/>
  <c r="C302" i="5"/>
  <c r="C1331" i="5"/>
  <c r="C2199" i="5"/>
  <c r="C3067" i="5"/>
  <c r="C3891" i="5"/>
  <c r="C4701" i="5"/>
  <c r="C5531" i="5"/>
  <c r="C6341" i="5"/>
  <c r="C7091" i="5"/>
  <c r="C7901" i="5"/>
  <c r="C8670" i="5"/>
  <c r="C7843" i="5"/>
  <c r="C7092" i="5"/>
  <c r="C6248" i="5"/>
  <c r="C5405" i="5"/>
  <c r="C4562" i="5"/>
  <c r="C3719" i="5"/>
  <c r="C2922" i="5"/>
  <c r="C2013" i="5"/>
  <c r="C1265" i="5"/>
  <c r="C262" i="5"/>
  <c r="C8207" i="5"/>
  <c r="C7385" i="5"/>
  <c r="C6634" i="5"/>
  <c r="C5860" i="5"/>
  <c r="C5084" i="5"/>
  <c r="C4219" i="5"/>
  <c r="C3444" i="5"/>
  <c r="C2728" i="5"/>
  <c r="C1882" i="5"/>
  <c r="C1060" i="5"/>
  <c r="C131" i="5"/>
  <c r="C8206" i="5"/>
  <c r="C7453" i="5"/>
  <c r="C6748" i="5"/>
  <c r="C5950" i="5"/>
  <c r="C5221" i="5"/>
  <c r="C4583" i="5"/>
  <c r="C3854" i="5"/>
  <c r="C3138" i="5"/>
  <c r="C2446" i="5"/>
  <c r="C1598" i="5"/>
  <c r="C852" i="5"/>
  <c r="C78" i="5"/>
  <c r="C8519" i="5"/>
  <c r="C7905" i="5"/>
  <c r="C7290" i="5"/>
  <c r="C6629" i="5"/>
  <c r="C6036" i="5"/>
  <c r="C5421" i="5"/>
  <c r="C4807" i="5"/>
  <c r="C4145" i="5"/>
  <c r="C3576" i="5"/>
  <c r="C2940" i="5"/>
  <c r="C2185" i="5"/>
  <c r="C1488" i="5"/>
  <c r="C846" i="5"/>
  <c r="C100" i="5"/>
  <c r="C8539" i="5"/>
  <c r="C8130" i="5"/>
  <c r="C7721" i="5"/>
  <c r="C7310" i="5"/>
  <c r="C6899" i="5"/>
  <c r="C6490" i="5"/>
  <c r="C6081" i="5"/>
  <c r="C5670" i="5"/>
  <c r="C5259" i="5"/>
  <c r="C4849" i="5"/>
  <c r="C4440" i="5"/>
  <c r="C4030" i="5"/>
  <c r="C3619" i="5"/>
  <c r="C3205" i="5"/>
  <c r="C2770" i="5"/>
  <c r="C2309" i="5"/>
  <c r="C1846" i="5"/>
  <c r="C1385" i="5"/>
  <c r="C921" i="5"/>
  <c r="C457" i="5"/>
  <c r="C31" i="5"/>
  <c r="C1111" i="5"/>
  <c r="C2155" i="5"/>
  <c r="C480" i="5"/>
  <c r="C1395" i="5"/>
  <c r="C2558" i="5"/>
  <c r="C3609" i="5"/>
  <c r="C4599" i="5"/>
  <c r="C5463" i="5"/>
  <c r="C6345" i="5"/>
  <c r="C7299" i="5"/>
  <c r="C8343" i="5"/>
  <c r="C505" i="5"/>
  <c r="C1382" i="5"/>
  <c r="C2277" i="5"/>
  <c r="C3182" i="5"/>
  <c r="C4154" i="5"/>
  <c r="C5090" i="5"/>
  <c r="C5918" i="5"/>
  <c r="C6746" i="5"/>
  <c r="C7646" i="5"/>
  <c r="C8618" i="5"/>
  <c r="C811" i="5"/>
  <c r="C1688" i="5"/>
  <c r="C2564" i="5"/>
  <c r="C269" i="5"/>
  <c r="C1482" i="5"/>
  <c r="C2489" i="5"/>
  <c r="C3438" i="5"/>
  <c r="C4268" i="5"/>
  <c r="C5058" i="5"/>
  <c r="C5948" i="5"/>
  <c r="C6698" i="5"/>
  <c r="C7508" i="5"/>
  <c r="C8278" i="5"/>
  <c r="C324" i="5"/>
  <c r="C1398" i="5"/>
  <c r="C2268" i="5"/>
  <c r="C3133" i="5"/>
  <c r="C3911" i="5"/>
  <c r="C4721" i="5"/>
  <c r="C5551" i="5"/>
  <c r="C6382" i="5"/>
  <c r="C7111" i="5"/>
  <c r="C7941" i="5"/>
  <c r="C8731" i="5"/>
  <c r="C7820" i="5"/>
  <c r="C7068" i="5"/>
  <c r="C6203" i="5"/>
  <c r="C5383" i="5"/>
  <c r="C4540" i="5"/>
  <c r="C3696" i="5"/>
  <c r="C2874" i="5"/>
  <c r="C1985" i="5"/>
  <c r="C1214" i="5"/>
  <c r="C236" i="5"/>
  <c r="C8183" i="5"/>
  <c r="C7341" i="5"/>
  <c r="C6611" i="5"/>
  <c r="C5791" i="5"/>
  <c r="C4993" i="5"/>
  <c r="C4174" i="5"/>
  <c r="C3422" i="5"/>
  <c r="C2680" i="5"/>
  <c r="C1805" i="5"/>
  <c r="C1031" i="5"/>
  <c r="C30" i="5"/>
  <c r="C8159" i="5"/>
  <c r="C7384" i="5"/>
  <c r="C6724" i="5"/>
  <c r="C5926" i="5"/>
  <c r="C5174" i="5"/>
  <c r="C4560" i="5"/>
  <c r="C3832" i="5"/>
  <c r="C3115" i="5"/>
  <c r="C2420" i="5"/>
  <c r="C1570" i="5"/>
  <c r="C799" i="5"/>
  <c r="C8497" i="5"/>
  <c r="C7859" i="5"/>
  <c r="C7243" i="5"/>
  <c r="C6607" i="5"/>
  <c r="C6014" i="5"/>
  <c r="C5399" i="5"/>
  <c r="C4785" i="5"/>
  <c r="C4123" i="5"/>
  <c r="C3553" i="5"/>
  <c r="C2867" i="5"/>
  <c r="C2133" i="5"/>
  <c r="C1464" i="5"/>
  <c r="C795" i="5"/>
  <c r="C50" i="5"/>
  <c r="C8517" i="5"/>
  <c r="C8107" i="5"/>
  <c r="C7697" i="5"/>
  <c r="C7288" i="5"/>
  <c r="C6877" i="5"/>
  <c r="C6467" i="5"/>
  <c r="C6056" i="5"/>
  <c r="C5647" i="5"/>
  <c r="C5237" i="5"/>
  <c r="C4827" i="5"/>
  <c r="C4416" i="5"/>
  <c r="C4007" i="5"/>
  <c r="C3597" i="5"/>
  <c r="C3180" i="5"/>
  <c r="C2743" i="5"/>
  <c r="C2285" i="5"/>
  <c r="C1822" i="5"/>
  <c r="C1358" i="5"/>
  <c r="C894" i="5"/>
  <c r="C433" i="5"/>
  <c r="C1576" i="5"/>
  <c r="C337" i="5"/>
  <c r="C1381" i="5"/>
  <c r="C2335" i="5"/>
  <c r="C652" i="5"/>
  <c r="C1796" i="5"/>
  <c r="C2871" i="5"/>
  <c r="C3807" i="5"/>
  <c r="C4671" i="5"/>
  <c r="C5661" i="5"/>
  <c r="C6597" i="5"/>
  <c r="C7569" i="5"/>
  <c r="C8523" i="5"/>
  <c r="C600" i="5"/>
  <c r="C1591" i="5"/>
  <c r="C2506" i="5"/>
  <c r="C3470" i="5"/>
  <c r="C4388" i="5"/>
  <c r="C5162" i="5"/>
  <c r="C6098" i="5"/>
  <c r="C7070" i="5"/>
  <c r="C7952" i="5"/>
  <c r="C87" i="5"/>
  <c r="C906" i="5"/>
  <c r="C1916" i="5"/>
  <c r="C2913" i="5"/>
  <c r="C659" i="5"/>
  <c r="C1596" i="5"/>
  <c r="C2716" i="5"/>
  <c r="C3580" i="5"/>
  <c r="C4410" i="5"/>
  <c r="C5341" i="5"/>
  <c r="C6030" i="5"/>
  <c r="C6900" i="5"/>
  <c r="C7650" i="5"/>
  <c r="C8520" i="5"/>
  <c r="C622" i="5"/>
  <c r="C1513" i="5"/>
  <c r="C2382" i="5"/>
  <c r="C3241" i="5"/>
  <c r="C4073" i="5"/>
  <c r="C4903" i="5"/>
  <c r="C5754" i="5"/>
  <c r="C6523" i="5"/>
  <c r="C7374" i="5"/>
  <c r="C8143" i="5"/>
  <c r="C8526" i="5"/>
  <c r="C7684" i="5"/>
  <c r="C6841" i="5"/>
  <c r="C5998" i="5"/>
  <c r="C5154" i="5"/>
  <c r="C4266" i="5"/>
  <c r="C3583" i="5"/>
  <c r="C2729" i="5"/>
  <c r="C1883" i="5"/>
  <c r="C930" i="5"/>
  <c r="C5" i="5"/>
  <c r="C7956" i="5"/>
  <c r="C7249" i="5"/>
  <c r="C6451" i="5"/>
  <c r="C5632" i="5"/>
  <c r="C4789" i="5"/>
  <c r="C3991" i="5"/>
  <c r="C3331" i="5"/>
  <c r="C2524" i="5"/>
  <c r="C1650" i="5"/>
  <c r="C723" i="5"/>
  <c r="C8752" i="5"/>
  <c r="C7999" i="5"/>
  <c r="C7248" i="5"/>
  <c r="C6428" i="5"/>
  <c r="C5767" i="5"/>
  <c r="C5083" i="5"/>
  <c r="C4355" i="5"/>
  <c r="C3694" i="5"/>
  <c r="C2992" i="5"/>
  <c r="C2162" i="5"/>
  <c r="C1391" i="5"/>
  <c r="C593" i="5"/>
  <c r="C8383" i="5"/>
  <c r="C7723" i="5"/>
  <c r="C7085" i="5"/>
  <c r="C6492" i="5"/>
  <c r="C5878" i="5"/>
  <c r="C5239" i="5"/>
  <c r="C4578" i="5"/>
  <c r="C4009" i="5"/>
  <c r="C3371" i="5"/>
  <c r="C2699" i="5"/>
  <c r="C2003" i="5"/>
  <c r="C1360" i="5"/>
  <c r="C588" i="5"/>
  <c r="C8426" i="5"/>
  <c r="C8016" i="5"/>
  <c r="C7606" i="5"/>
  <c r="C7197" i="5"/>
  <c r="C6786" i="5"/>
  <c r="C6376" i="5"/>
  <c r="C5965" i="5"/>
  <c r="C5556" i="5"/>
  <c r="C5146" i="5"/>
  <c r="C4736" i="5"/>
  <c r="C4325" i="5"/>
  <c r="C3916" i="5"/>
  <c r="C3505" i="5"/>
  <c r="C3083" i="5"/>
  <c r="C2645" i="5"/>
  <c r="C2181" i="5"/>
  <c r="C1717" i="5"/>
  <c r="C1256" i="5"/>
  <c r="C793" i="5"/>
  <c r="C329" i="5"/>
  <c r="C2284" i="5"/>
  <c r="C2264" i="5"/>
  <c r="C535" i="5"/>
  <c r="C1471" i="5"/>
  <c r="C2497" i="5"/>
  <c r="C843" i="5"/>
  <c r="C1948" i="5"/>
  <c r="C3051" i="5"/>
  <c r="C3933" i="5"/>
  <c r="C4887" i="5"/>
  <c r="C5751" i="5"/>
  <c r="C6813" i="5"/>
  <c r="C7785" i="5"/>
  <c r="C8667" i="5"/>
  <c r="C810" i="5"/>
  <c r="C1706" i="5"/>
  <c r="C2732" i="5"/>
  <c r="C3650" i="5"/>
  <c r="C4478" i="5"/>
  <c r="C5378" i="5"/>
  <c r="C6224" i="5"/>
  <c r="C7196" i="5"/>
  <c r="C8114" i="5"/>
  <c r="C163" i="5"/>
  <c r="C1116" i="5"/>
  <c r="C1992" i="5"/>
  <c r="C3021" i="5"/>
  <c r="C840" i="5"/>
  <c r="C1893" i="5"/>
  <c r="C2821" i="5"/>
  <c r="C3680" i="5"/>
  <c r="C4632" i="5"/>
  <c r="C5442" i="5"/>
  <c r="C6192" i="5"/>
  <c r="C7022" i="5"/>
  <c r="C7832" i="5"/>
  <c r="C8642" i="5"/>
  <c r="C737" i="5"/>
  <c r="C1582" i="5"/>
  <c r="C2519" i="5"/>
  <c r="C3365" i="5"/>
  <c r="C4317" i="5"/>
  <c r="C5045" i="5"/>
  <c r="C5896" i="5"/>
  <c r="C6625" i="5"/>
  <c r="C7475" i="5"/>
  <c r="C8305" i="5"/>
  <c r="C8458" i="5"/>
  <c r="C7570" i="5"/>
  <c r="C6727" i="5"/>
  <c r="C5884" i="5"/>
  <c r="C4972" i="5"/>
  <c r="C4198" i="5"/>
  <c r="C3401" i="5"/>
  <c r="C2576" i="5"/>
  <c r="C1753" i="5"/>
  <c r="C750" i="5"/>
  <c r="C8684" i="5"/>
  <c r="C7865" i="5"/>
  <c r="C7135" i="5"/>
  <c r="C6292" i="5"/>
  <c r="C5495" i="5"/>
  <c r="C4698" i="5"/>
  <c r="C3900" i="5"/>
  <c r="C3188" i="5"/>
  <c r="C2344" i="5"/>
  <c r="C1495" i="5"/>
  <c r="C621" i="5"/>
  <c r="C8615" i="5"/>
  <c r="C7841" i="5"/>
  <c r="C7066" i="5"/>
  <c r="C6337" i="5"/>
  <c r="C5631" i="5"/>
  <c r="C4992" i="5"/>
  <c r="C4264" i="5"/>
  <c r="C3581" i="5"/>
  <c r="C2847" i="5"/>
  <c r="C2008" i="5"/>
  <c r="C1289" i="5"/>
  <c r="C439" i="5"/>
  <c r="C8247" i="5"/>
  <c r="C7608" i="5"/>
  <c r="C6994" i="5"/>
  <c r="C6378" i="5"/>
  <c r="C5741" i="5"/>
  <c r="C5102" i="5"/>
  <c r="C4510" i="5"/>
  <c r="C3895" i="5"/>
  <c r="C3257" i="5"/>
  <c r="C2595" i="5"/>
  <c r="C1927" i="5"/>
  <c r="C1206" i="5"/>
  <c r="C488" i="5"/>
  <c r="C8768" i="5"/>
  <c r="C8357" i="5"/>
  <c r="C7948" i="5"/>
  <c r="C7539" i="5"/>
  <c r="C7128" i="5"/>
  <c r="C6717" i="5"/>
  <c r="C6307" i="5"/>
  <c r="C5898" i="5"/>
  <c r="C5488" i="5"/>
  <c r="I5488" i="5" s="1"/>
  <c r="J5488" i="5" s="1"/>
  <c r="C5077" i="5"/>
  <c r="C4667" i="5"/>
  <c r="C4258" i="5"/>
  <c r="C3847" i="5"/>
  <c r="C3437" i="5"/>
  <c r="C3010" i="5"/>
  <c r="C2568" i="5"/>
  <c r="C2104" i="5"/>
  <c r="C1640" i="5"/>
  <c r="C1178" i="5"/>
  <c r="C717" i="5"/>
  <c r="C251" i="5"/>
  <c r="C4605" i="5"/>
  <c r="C589" i="5"/>
  <c r="C1615" i="5"/>
  <c r="C2551" i="5"/>
  <c r="C957" i="5"/>
  <c r="C1986" i="5"/>
  <c r="C3069" i="5"/>
  <c r="C4005" i="5"/>
  <c r="C4977" i="5"/>
  <c r="C5967" i="5"/>
  <c r="C6831" i="5"/>
  <c r="C7803" i="5"/>
  <c r="C8721" i="5"/>
  <c r="C905" i="5"/>
  <c r="C1877" i="5"/>
  <c r="C2750" i="5"/>
  <c r="C3668" i="5"/>
  <c r="C4550" i="5"/>
  <c r="C5450" i="5"/>
  <c r="C6386" i="5"/>
  <c r="C7214" i="5"/>
  <c r="C8132" i="5"/>
  <c r="C220" i="5"/>
  <c r="C1192" i="5"/>
  <c r="C2183" i="5"/>
  <c r="C3057" i="5"/>
  <c r="C864" i="5"/>
  <c r="C1917" i="5"/>
  <c r="C2865" i="5"/>
  <c r="C3904" i="5"/>
  <c r="C4673" i="5"/>
  <c r="C5462" i="5"/>
  <c r="C6232" i="5"/>
  <c r="C7062" i="5"/>
  <c r="C7913" i="5"/>
  <c r="C8662" i="5"/>
  <c r="C759" i="5"/>
  <c r="C1627" i="5"/>
  <c r="C2633" i="5"/>
  <c r="C3527" i="5"/>
  <c r="C4337" i="5"/>
  <c r="C5086" i="5"/>
  <c r="C5916" i="5"/>
  <c r="C6706" i="5"/>
  <c r="C7536" i="5"/>
  <c r="C8346" i="5"/>
  <c r="C8435" i="5"/>
  <c r="C7546" i="5"/>
  <c r="C6681" i="5"/>
  <c r="C5793" i="5"/>
  <c r="C4927" i="5"/>
  <c r="C4176" i="5"/>
  <c r="C3378" i="5"/>
  <c r="C2500" i="5"/>
  <c r="C1522" i="5"/>
  <c r="C724" i="5"/>
  <c r="C8639" i="5"/>
  <c r="C7842" i="5"/>
  <c r="C7044" i="5"/>
  <c r="C6156" i="5"/>
  <c r="C5426" i="5"/>
  <c r="C4675" i="5"/>
  <c r="C3877" i="5"/>
  <c r="C3091" i="5"/>
  <c r="C2242" i="5"/>
  <c r="C1444" i="5"/>
  <c r="C594" i="5"/>
  <c r="C8570" i="5"/>
  <c r="C7817" i="5"/>
  <c r="C7043" i="5"/>
  <c r="C6315" i="5"/>
  <c r="C5608" i="5"/>
  <c r="C4948" i="5"/>
  <c r="C4218" i="5"/>
  <c r="C3534" i="5"/>
  <c r="C2797" i="5"/>
  <c r="C1982" i="5"/>
  <c r="C1263" i="5"/>
  <c r="C414" i="5"/>
  <c r="C8201" i="5"/>
  <c r="C7563" i="5"/>
  <c r="C6948" i="5"/>
  <c r="C6333" i="5"/>
  <c r="C5718" i="5"/>
  <c r="C5057" i="5"/>
  <c r="C4487" i="5"/>
  <c r="C3873" i="5"/>
  <c r="C3207" i="5"/>
  <c r="C2546" i="5"/>
  <c r="C1901" i="5"/>
  <c r="C1130" i="5"/>
  <c r="C459" i="5"/>
  <c r="C8746" i="5"/>
  <c r="C8335" i="5"/>
  <c r="C7925" i="5"/>
  <c r="C7514" i="5"/>
  <c r="C7105" i="5"/>
  <c r="C6695" i="5"/>
  <c r="C6285" i="5"/>
  <c r="C5874" i="5"/>
  <c r="C5465" i="5"/>
  <c r="C5055" i="5"/>
  <c r="C4645" i="5"/>
  <c r="C4234" i="5"/>
  <c r="C3824" i="5"/>
  <c r="C3414" i="5"/>
  <c r="C2987" i="5"/>
  <c r="C2541" i="5"/>
  <c r="C2078" i="5"/>
  <c r="C1616" i="5"/>
  <c r="C1152" i="5"/>
  <c r="C688" i="5"/>
  <c r="C226" i="5"/>
  <c r="C1021" i="5"/>
  <c r="C2065" i="5"/>
  <c r="C385" i="5"/>
  <c r="C1338" i="5"/>
  <c r="C2424" i="5"/>
  <c r="C3537" i="5"/>
  <c r="C4437" i="5"/>
  <c r="C5409" i="5"/>
  <c r="C6219" i="5"/>
  <c r="C7227" i="5"/>
  <c r="C8235" i="5"/>
  <c r="C352" i="5"/>
  <c r="C1324" i="5"/>
  <c r="C2163" i="5"/>
  <c r="C3128" i="5"/>
  <c r="C4082" i="5"/>
  <c r="C4946" i="5"/>
  <c r="C5864" i="5"/>
  <c r="C6656" i="5"/>
  <c r="C7592" i="5"/>
  <c r="C8546" i="5"/>
  <c r="C658" i="5"/>
  <c r="C1611" i="5"/>
  <c r="C2469" i="5"/>
  <c r="C202" i="5"/>
  <c r="C1368" i="5"/>
  <c r="C2419" i="5"/>
  <c r="C3316" i="5"/>
  <c r="C4187" i="5"/>
  <c r="C4976" i="5"/>
  <c r="C5827" i="5"/>
  <c r="C6617" i="5"/>
  <c r="C7447" i="5"/>
  <c r="C8196" i="5"/>
  <c r="C232" i="5"/>
  <c r="C1124" i="5"/>
  <c r="C2109" i="5"/>
  <c r="C3046" i="5"/>
  <c r="C3851" i="5"/>
  <c r="C4620" i="5"/>
  <c r="C5451" i="5"/>
  <c r="C6321" i="5"/>
  <c r="C7071" i="5"/>
  <c r="C7881" i="5"/>
  <c r="C8629" i="5"/>
  <c r="C8026" i="5"/>
  <c r="C7114" i="5"/>
  <c r="C6270" i="5"/>
  <c r="C5428" i="5"/>
  <c r="C4630" i="5"/>
  <c r="C3787" i="5"/>
  <c r="C2946" i="5"/>
  <c r="C2063" i="5"/>
  <c r="C1292" i="5"/>
  <c r="C364" i="5"/>
  <c r="C8297" i="5"/>
  <c r="C7432" i="5"/>
  <c r="C6657" i="5"/>
  <c r="C5927" i="5"/>
  <c r="C5131" i="5"/>
  <c r="C4333" i="5"/>
  <c r="C3468" i="5"/>
  <c r="C2753" i="5"/>
  <c r="C1959" i="5"/>
  <c r="C1108" i="5"/>
  <c r="C286" i="5"/>
  <c r="C8228" i="5"/>
  <c r="C7476" i="5"/>
  <c r="C6770" i="5"/>
  <c r="C5995" i="5"/>
  <c r="C5290" i="5"/>
  <c r="C4606" i="5"/>
  <c r="C3876" i="5"/>
  <c r="C3187" i="5"/>
  <c r="C2472" i="5"/>
  <c r="C1675" i="5"/>
  <c r="C876" i="5"/>
  <c r="C104" i="5"/>
  <c r="C427" i="5"/>
  <c r="C1741" i="5"/>
  <c r="C690" i="5"/>
  <c r="C2310" i="5"/>
  <c r="C3861" i="5"/>
  <c r="C5157" i="5"/>
  <c r="C6759" i="5"/>
  <c r="C8001" i="5"/>
  <c r="C619" i="5"/>
  <c r="C2068" i="5"/>
  <c r="C3542" i="5"/>
  <c r="C4730" i="5"/>
  <c r="C6188" i="5"/>
  <c r="C7484" i="5"/>
  <c r="C106" i="5"/>
  <c r="C1478" i="5"/>
  <c r="C2985" i="5"/>
  <c r="C1139" i="5"/>
  <c r="C2758" i="5"/>
  <c r="C4004" i="5"/>
  <c r="C5362" i="5"/>
  <c r="C6496" i="5"/>
  <c r="C7710" i="5"/>
  <c r="C141" i="5"/>
  <c r="C1537" i="5"/>
  <c r="C2851" i="5"/>
  <c r="C4215" i="5"/>
  <c r="C5268" i="5"/>
  <c r="C6544" i="5"/>
  <c r="C7799" i="5"/>
  <c r="C8503" i="5"/>
  <c r="C7274" i="5"/>
  <c r="C5929" i="5"/>
  <c r="C4745" i="5"/>
  <c r="C3514" i="5"/>
  <c r="C2243" i="5"/>
  <c r="C828" i="5"/>
  <c r="C8389" i="5"/>
  <c r="C7226" i="5"/>
  <c r="C6019" i="5"/>
  <c r="C4767" i="5"/>
  <c r="C3673" i="5"/>
  <c r="C2421" i="5"/>
  <c r="C1187" i="5"/>
  <c r="C8478" i="5"/>
  <c r="C7339" i="5"/>
  <c r="C6268" i="5"/>
  <c r="C5152" i="5"/>
  <c r="C4150" i="5"/>
  <c r="C3090" i="5"/>
  <c r="C1931" i="5"/>
  <c r="C775" i="5"/>
  <c r="C8475" i="5"/>
  <c r="C7518" i="5"/>
  <c r="C6743" i="5"/>
  <c r="C5923" i="5"/>
  <c r="C4989" i="5"/>
  <c r="C4169" i="5"/>
  <c r="C3302" i="5"/>
  <c r="C2416" i="5"/>
  <c r="C1411" i="5"/>
  <c r="C408" i="5"/>
  <c r="C517" i="5"/>
  <c r="C1975" i="5"/>
  <c r="C804" i="5"/>
  <c r="C2386" i="5"/>
  <c r="C3897" i="5"/>
  <c r="C5247" i="5"/>
  <c r="C6795" i="5"/>
  <c r="C8055" i="5"/>
  <c r="C638" i="5"/>
  <c r="C2106" i="5"/>
  <c r="C3578" i="5"/>
  <c r="C4892" i="5"/>
  <c r="C6206" i="5"/>
  <c r="C7556" i="5"/>
  <c r="C144" i="5"/>
  <c r="C1516" i="5"/>
  <c r="C3003" i="5"/>
  <c r="C1276" i="5"/>
  <c r="C2800" i="5"/>
  <c r="C4045" i="5"/>
  <c r="C5422" i="5"/>
  <c r="C6576" i="5"/>
  <c r="C7771" i="5"/>
  <c r="C187" i="5"/>
  <c r="C1559" i="5"/>
  <c r="C2873" i="5"/>
  <c r="C4235" i="5"/>
  <c r="C5389" i="5"/>
  <c r="C6605" i="5"/>
  <c r="C7819" i="5"/>
  <c r="C8481" i="5"/>
  <c r="C7205" i="5"/>
  <c r="C5906" i="5"/>
  <c r="C4699" i="5"/>
  <c r="C3423" i="5"/>
  <c r="C2217" i="5"/>
  <c r="C801" i="5"/>
  <c r="C8342" i="5"/>
  <c r="C7158" i="5"/>
  <c r="C5996" i="5"/>
  <c r="C4720" i="5"/>
  <c r="C3558" i="5"/>
  <c r="C2369" i="5"/>
  <c r="C1160" i="5"/>
  <c r="C8432" i="5"/>
  <c r="C7316" i="5"/>
  <c r="C6246" i="5"/>
  <c r="C5130" i="5"/>
  <c r="C4127" i="5"/>
  <c r="C3042" i="5"/>
  <c r="C1881" i="5"/>
  <c r="C722" i="5"/>
  <c r="C8429" i="5"/>
  <c r="C7494" i="5"/>
  <c r="C6697" i="5"/>
  <c r="C5809" i="5"/>
  <c r="C4967" i="5"/>
  <c r="C4101" i="5"/>
  <c r="C3184" i="5"/>
  <c r="C2364" i="5"/>
  <c r="C1387" i="5"/>
  <c r="C382" i="5"/>
  <c r="C6084" i="5"/>
  <c r="C607" i="5"/>
  <c r="C2047" i="5"/>
  <c r="C1052" i="5"/>
  <c r="C2405" i="5"/>
  <c r="C4023" i="5"/>
  <c r="C5265" i="5"/>
  <c r="C6849" i="5"/>
  <c r="C8145" i="5"/>
  <c r="C924" i="5"/>
  <c r="C2144" i="5"/>
  <c r="C3704" i="5"/>
  <c r="C4928" i="5"/>
  <c r="C6440" i="5"/>
  <c r="C7574" i="5"/>
  <c r="C239" i="5"/>
  <c r="C1535" i="5"/>
  <c r="C3075" i="5"/>
  <c r="C1298" i="5"/>
  <c r="C2908" i="5"/>
  <c r="C4106" i="5"/>
  <c r="C5483" i="5"/>
  <c r="C6596" i="5"/>
  <c r="C7933" i="5"/>
  <c r="C209" i="5"/>
  <c r="C1652" i="5"/>
  <c r="C2938" i="5"/>
  <c r="C4357" i="5"/>
  <c r="C5430" i="5"/>
  <c r="C6726" i="5"/>
  <c r="C7860" i="5"/>
  <c r="C8390" i="5"/>
  <c r="C7136" i="5"/>
  <c r="C5678" i="5"/>
  <c r="C4677" i="5"/>
  <c r="C3310" i="5"/>
  <c r="C2090" i="5"/>
  <c r="C700" i="5"/>
  <c r="C8320" i="5"/>
  <c r="C6976" i="5"/>
  <c r="C5974" i="5"/>
  <c r="C4629" i="5"/>
  <c r="C3513" i="5"/>
  <c r="C2189" i="5"/>
  <c r="C1136" i="5"/>
  <c r="C8410" i="5"/>
  <c r="C7294" i="5"/>
  <c r="C6177" i="5"/>
  <c r="C5107" i="5"/>
  <c r="C4104" i="5"/>
  <c r="C3017" i="5"/>
  <c r="C1854" i="5"/>
  <c r="C670" i="5"/>
  <c r="C8406" i="5"/>
  <c r="C7472" i="5"/>
  <c r="C6675" i="5"/>
  <c r="C5763" i="5"/>
  <c r="C4943" i="5"/>
  <c r="C4055" i="5"/>
  <c r="C3158" i="5"/>
  <c r="C2340" i="5"/>
  <c r="C1335" i="5"/>
  <c r="C331" i="5"/>
  <c r="C2193" i="5"/>
  <c r="C643" i="5"/>
  <c r="C2173" i="5"/>
  <c r="C1071" i="5"/>
  <c r="C2577" i="5"/>
  <c r="C4041" i="5"/>
  <c r="C5481" i="5"/>
  <c r="C6939" i="5"/>
  <c r="C8361" i="5"/>
  <c r="C981" i="5"/>
  <c r="C2373" i="5"/>
  <c r="C3722" i="5"/>
  <c r="C5108" i="5"/>
  <c r="C6458" i="5"/>
  <c r="C7664" i="5"/>
  <c r="C258" i="5"/>
  <c r="C1707" i="5"/>
  <c r="C3147" i="5"/>
  <c r="C1504" i="5"/>
  <c r="C3037" i="5"/>
  <c r="C4288" i="5"/>
  <c r="C5503" i="5"/>
  <c r="C6738" i="5"/>
  <c r="C8034" i="5"/>
  <c r="C346" i="5"/>
  <c r="C1766" i="5"/>
  <c r="C3154" i="5"/>
  <c r="C4397" i="5"/>
  <c r="C5592" i="5"/>
  <c r="C6787" i="5"/>
  <c r="C7961" i="5"/>
  <c r="C8368" i="5"/>
  <c r="C6954" i="5"/>
  <c r="C5656" i="5"/>
  <c r="C4517" i="5"/>
  <c r="C3287" i="5"/>
  <c r="C1960" i="5"/>
  <c r="C623" i="5"/>
  <c r="C8115" i="5"/>
  <c r="C6953" i="5"/>
  <c r="C5745" i="5"/>
  <c r="C4561" i="5"/>
  <c r="C3400" i="5"/>
  <c r="C2165" i="5"/>
  <c r="C980" i="5"/>
  <c r="C8319" i="5"/>
  <c r="C7225" i="5"/>
  <c r="C6155" i="5"/>
  <c r="C5061" i="5"/>
  <c r="C4014" i="5"/>
  <c r="C2969" i="5"/>
  <c r="C1828" i="5"/>
  <c r="C568" i="5"/>
  <c r="C8315" i="5"/>
  <c r="C7450" i="5"/>
  <c r="C6583" i="5"/>
  <c r="C5672" i="5"/>
  <c r="C4920" i="5"/>
  <c r="C4032" i="5"/>
  <c r="C3135" i="5"/>
  <c r="C2262" i="5"/>
  <c r="C1258" i="5"/>
  <c r="C306" i="5"/>
  <c r="C8244" i="5"/>
  <c r="C7674" i="5"/>
  <c r="C7081" i="5"/>
  <c r="C6558" i="5"/>
  <c r="C5988" i="5"/>
  <c r="C5397" i="5"/>
  <c r="C4872" i="5"/>
  <c r="C4281" i="5"/>
  <c r="C3711" i="5"/>
  <c r="C3132" i="5"/>
  <c r="C2491" i="5"/>
  <c r="C1899" i="5"/>
  <c r="C1228" i="5"/>
  <c r="C586" i="5"/>
  <c r="C2748" i="5"/>
  <c r="C679" i="5"/>
  <c r="C2227" i="5"/>
  <c r="C1243" i="5"/>
  <c r="C2853" i="5"/>
  <c r="C4167" i="5"/>
  <c r="C5625" i="5"/>
  <c r="C7065" i="5"/>
  <c r="C8397" i="5"/>
  <c r="C1058" i="5"/>
  <c r="C2449" i="5"/>
  <c r="C3758" i="5"/>
  <c r="C5144" i="5"/>
  <c r="C6566" i="5"/>
  <c r="C7934" i="5"/>
  <c r="C392" i="5"/>
  <c r="C1878" i="5"/>
  <c r="C40" i="5"/>
  <c r="C1550" i="5"/>
  <c r="C3168" i="5"/>
  <c r="C4390" i="5"/>
  <c r="C5564" i="5"/>
  <c r="C6880" i="5"/>
  <c r="C8116" i="5"/>
  <c r="C575" i="5"/>
  <c r="C1902" i="5"/>
  <c r="C3220" i="5"/>
  <c r="C4438" i="5"/>
  <c r="C5653" i="5"/>
  <c r="C6989" i="5"/>
  <c r="C8103" i="5"/>
  <c r="C8185" i="5"/>
  <c r="C6863" i="5"/>
  <c r="C5565" i="5"/>
  <c r="C4289" i="5"/>
  <c r="C3214" i="5"/>
  <c r="C1908" i="5"/>
  <c r="C546" i="5"/>
  <c r="C8000" i="5"/>
  <c r="C6816" i="5"/>
  <c r="C5655" i="5"/>
  <c r="C4447" i="5"/>
  <c r="C3353" i="5"/>
  <c r="C2113" i="5"/>
  <c r="C776" i="5"/>
  <c r="C8250" i="5"/>
  <c r="C6974" i="5"/>
  <c r="C6064" i="5"/>
  <c r="C4879" i="5"/>
  <c r="C3922" i="5"/>
  <c r="C2676" i="5"/>
  <c r="C1751" i="5"/>
  <c r="C362" i="5"/>
  <c r="C8155" i="5"/>
  <c r="C7381" i="5"/>
  <c r="C6538" i="5"/>
  <c r="C5627" i="5"/>
  <c r="C4852" i="5"/>
  <c r="C3963" i="5"/>
  <c r="C3062" i="5"/>
  <c r="C2056" i="5"/>
  <c r="C1079" i="5"/>
  <c r="C204" i="5"/>
  <c r="C8722" i="5"/>
  <c r="C8198" i="5"/>
  <c r="C7629" i="5"/>
  <c r="C7037" i="5"/>
  <c r="C6513" i="5"/>
  <c r="C5921" i="5"/>
  <c r="C5351" i="5"/>
  <c r="C4781" i="5"/>
  <c r="C4189" i="5"/>
  <c r="C3665" i="5"/>
  <c r="C3059" i="5"/>
  <c r="C2438" i="5"/>
  <c r="C1794" i="5"/>
  <c r="C1126" i="5"/>
  <c r="C534" i="5"/>
  <c r="C2701" i="5"/>
  <c r="C967" i="5"/>
  <c r="C2569" i="5"/>
  <c r="C1319" i="5"/>
  <c r="C3105" i="5"/>
  <c r="C4401" i="5"/>
  <c r="C6021" i="5"/>
  <c r="C7191" i="5"/>
  <c r="C8739" i="5"/>
  <c r="C1229" i="5"/>
  <c r="C2768" i="5"/>
  <c r="C4010" i="5"/>
  <c r="C5468" i="5"/>
  <c r="C6638" i="5"/>
  <c r="C8168" i="5"/>
  <c r="C620" i="5"/>
  <c r="C2240" i="5"/>
  <c r="C178" i="5"/>
  <c r="C1940" i="5"/>
  <c r="C3296" i="5"/>
  <c r="C4693" i="5"/>
  <c r="C5746" i="5"/>
  <c r="C7082" i="5"/>
  <c r="C8176" i="5"/>
  <c r="C781" i="5"/>
  <c r="C2061" i="5"/>
  <c r="C3567" i="5"/>
  <c r="C4519" i="5"/>
  <c r="C5937" i="5"/>
  <c r="C7050" i="5"/>
  <c r="C8367" i="5"/>
  <c r="C8048" i="5"/>
  <c r="C6659" i="5"/>
  <c r="C5452" i="5"/>
  <c r="C4152" i="5"/>
  <c r="C3019" i="5"/>
  <c r="C1470" i="5"/>
  <c r="C389" i="5"/>
  <c r="C7796" i="5"/>
  <c r="C6702" i="5"/>
  <c r="C5404" i="5"/>
  <c r="C4356" i="5"/>
  <c r="C3066" i="5"/>
  <c r="C1983" i="5"/>
  <c r="C569" i="5"/>
  <c r="C8023" i="5"/>
  <c r="C6861" i="5"/>
  <c r="C5813" i="5"/>
  <c r="C4742" i="5"/>
  <c r="C3716" i="5"/>
  <c r="C2574" i="5"/>
  <c r="C1416" i="5"/>
  <c r="C285" i="5"/>
  <c r="C8065" i="5"/>
  <c r="C7199" i="5"/>
  <c r="C6287" i="5"/>
  <c r="C5513" i="5"/>
  <c r="C4602" i="5"/>
  <c r="C3759" i="5"/>
  <c r="C2964" i="5"/>
  <c r="C1952" i="5"/>
  <c r="C974" i="5"/>
  <c r="C8655" i="5"/>
  <c r="C8085" i="5"/>
  <c r="C7492" i="5"/>
  <c r="C6968" i="5"/>
  <c r="C6398" i="5"/>
  <c r="C5806" i="5"/>
  <c r="C5282" i="5"/>
  <c r="C1963" i="5"/>
  <c r="C5641" i="5"/>
  <c r="C1255" i="5"/>
  <c r="C156" i="5"/>
  <c r="C1681" i="5"/>
  <c r="C3195" i="5"/>
  <c r="C4653" i="5"/>
  <c r="C6129" i="5"/>
  <c r="C7551" i="5"/>
  <c r="C86" i="5"/>
  <c r="C1534" i="5"/>
  <c r="C2966" i="5"/>
  <c r="C4226" i="5"/>
  <c r="C5612" i="5"/>
  <c r="C6926" i="5"/>
  <c r="C8222" i="5"/>
  <c r="C868" i="5"/>
  <c r="C2393" i="5"/>
  <c r="C635" i="5"/>
  <c r="C2054" i="5"/>
  <c r="C3539" i="5"/>
  <c r="C4794" i="5"/>
  <c r="C6010" i="5"/>
  <c r="C7326" i="5"/>
  <c r="C8500" i="5"/>
  <c r="C988" i="5"/>
  <c r="C2338" i="5"/>
  <c r="C3669" i="5"/>
  <c r="C4883" i="5"/>
  <c r="C6017" i="5"/>
  <c r="C7313" i="5"/>
  <c r="C8549" i="5"/>
  <c r="C7728" i="5"/>
  <c r="C6430" i="5"/>
  <c r="C5177" i="5"/>
  <c r="C4038" i="5"/>
  <c r="C2754" i="5"/>
  <c r="C1393" i="5"/>
  <c r="C32" i="5"/>
  <c r="C7705" i="5"/>
  <c r="C6498" i="5"/>
  <c r="C5244" i="5"/>
  <c r="C4015" i="5"/>
  <c r="C2898" i="5"/>
  <c r="C1676" i="5"/>
  <c r="C466" i="5"/>
  <c r="C7795" i="5"/>
  <c r="C6792" i="5"/>
  <c r="C5585" i="5"/>
  <c r="C4628" i="5"/>
  <c r="C3490" i="5"/>
  <c r="C2498" i="5"/>
  <c r="C1185" i="5"/>
  <c r="C183" i="5"/>
  <c r="C8725" i="5"/>
  <c r="C7973" i="5"/>
  <c r="C7061" i="5"/>
  <c r="C6196" i="5"/>
  <c r="C5353" i="5"/>
  <c r="C4465" i="5"/>
  <c r="C3644" i="5"/>
  <c r="C2747" i="5"/>
  <c r="C1798" i="5"/>
  <c r="C872" i="5"/>
  <c r="C8586" i="5"/>
  <c r="C7993" i="5"/>
  <c r="C7423" i="5"/>
  <c r="C6855" i="5"/>
  <c r="C6263" i="5"/>
  <c r="C5739" i="5"/>
  <c r="C5169" i="5"/>
  <c r="C4576" i="5"/>
  <c r="C4052" i="5"/>
  <c r="C3460" i="5"/>
  <c r="C2864" i="5"/>
  <c r="C2232" i="5"/>
  <c r="C1435" i="5"/>
  <c r="C1300" i="5"/>
  <c r="C3645" i="5"/>
  <c r="C6147" i="5"/>
  <c r="C8559" i="5"/>
  <c r="C1972" i="5"/>
  <c r="C4190" i="5"/>
  <c r="C6530" i="5"/>
  <c r="C8474" i="5"/>
  <c r="C2259" i="5"/>
  <c r="C1002" i="5"/>
  <c r="C3660" i="5"/>
  <c r="C5726" i="5"/>
  <c r="C7548" i="5"/>
  <c r="C1010" i="5"/>
  <c r="C3324" i="5"/>
  <c r="C5167" i="5"/>
  <c r="C7192" i="5"/>
  <c r="C8275" i="5"/>
  <c r="C6294" i="5"/>
  <c r="C4107" i="5"/>
  <c r="C2294" i="5"/>
  <c r="C8753" i="5"/>
  <c r="C6725" i="5"/>
  <c r="C4858" i="5"/>
  <c r="C2872" i="5"/>
  <c r="C699" i="5"/>
  <c r="C6930" i="5"/>
  <c r="C5448" i="5"/>
  <c r="C3625" i="5"/>
  <c r="C1775" i="5"/>
  <c r="C8679" i="5"/>
  <c r="C7359" i="5"/>
  <c r="C6083" i="5"/>
  <c r="C4534" i="5"/>
  <c r="C3085" i="5"/>
  <c r="C1618" i="5"/>
  <c r="C8313" i="5"/>
  <c r="C7583" i="5"/>
  <c r="C6832" i="5"/>
  <c r="C6148" i="5"/>
  <c r="C5419" i="5"/>
  <c r="C4690" i="5"/>
  <c r="C3983" i="5"/>
  <c r="C3323" i="5"/>
  <c r="C2618" i="5"/>
  <c r="C1873" i="5"/>
  <c r="C1074" i="5"/>
  <c r="I1074" i="5" s="1"/>
  <c r="J1074" i="5" s="1"/>
  <c r="C380" i="5"/>
  <c r="C8380" i="5"/>
  <c r="C7969" i="5"/>
  <c r="C7560" i="5"/>
  <c r="C7149" i="5"/>
  <c r="C6739" i="5"/>
  <c r="C6329" i="5"/>
  <c r="C5920" i="5"/>
  <c r="C5509" i="5"/>
  <c r="C5076" i="5"/>
  <c r="C4666" i="5"/>
  <c r="C4256" i="5"/>
  <c r="C3846" i="5"/>
  <c r="C3436" i="5"/>
  <c r="C3009" i="5"/>
  <c r="C2567" i="5"/>
  <c r="C2077" i="5"/>
  <c r="C1614" i="5"/>
  <c r="C1151" i="5"/>
  <c r="C687" i="5"/>
  <c r="C225" i="5"/>
  <c r="C8537" i="5"/>
  <c r="C8128" i="5"/>
  <c r="C7717" i="5"/>
  <c r="C7308" i="5"/>
  <c r="C6897" i="5"/>
  <c r="C6487" i="5"/>
  <c r="C6077" i="5"/>
  <c r="C5668" i="5"/>
  <c r="C5257" i="5"/>
  <c r="C4847" i="5"/>
  <c r="C4436" i="5"/>
  <c r="C4027" i="5"/>
  <c r="C3594" i="5"/>
  <c r="C3178" i="5"/>
  <c r="C2741" i="5"/>
  <c r="C2282" i="5"/>
  <c r="C1818" i="5"/>
  <c r="C1355" i="5"/>
  <c r="C892" i="5"/>
  <c r="C428" i="5"/>
  <c r="C1633" i="5"/>
  <c r="C1605" i="5"/>
  <c r="C3663" i="5"/>
  <c r="C6165" i="5"/>
  <c r="C8649" i="5"/>
  <c r="C2030" i="5"/>
  <c r="C4424" i="5"/>
  <c r="C6602" i="5"/>
  <c r="C8636" i="5"/>
  <c r="C2374" i="5"/>
  <c r="C1527" i="5"/>
  <c r="C3924" i="5"/>
  <c r="C5969" i="5"/>
  <c r="C7568" i="5"/>
  <c r="C1055" i="5"/>
  <c r="C3345" i="5"/>
  <c r="C5207" i="5"/>
  <c r="C7415" i="5"/>
  <c r="C8139" i="5"/>
  <c r="C6112" i="5"/>
  <c r="C4084" i="5"/>
  <c r="C1933" i="5"/>
  <c r="C8593" i="5"/>
  <c r="C6542" i="5"/>
  <c r="C4834" i="5"/>
  <c r="C2825" i="5"/>
  <c r="C647" i="5"/>
  <c r="C6906" i="5"/>
  <c r="C5403" i="5"/>
  <c r="C3443" i="5"/>
  <c r="C1520" i="5"/>
  <c r="I1520" i="5" s="1"/>
  <c r="J1520" i="5" s="1"/>
  <c r="C8657" i="5"/>
  <c r="C7312" i="5"/>
  <c r="C5968" i="5"/>
  <c r="C4443" i="5"/>
  <c r="C3036" i="5"/>
  <c r="C1566" i="5"/>
  <c r="C8290" i="5"/>
  <c r="C7561" i="5"/>
  <c r="C6809" i="5"/>
  <c r="C6125" i="5"/>
  <c r="C5374" i="5"/>
  <c r="C4623" i="5"/>
  <c r="C3961" i="5"/>
  <c r="C3300" i="5"/>
  <c r="C2593" i="5"/>
  <c r="C1770" i="5"/>
  <c r="C1049" i="5"/>
  <c r="C356" i="5"/>
  <c r="C8767" i="5"/>
  <c r="C8356" i="5"/>
  <c r="C7946" i="5"/>
  <c r="C7537" i="5"/>
  <c r="C7127" i="5"/>
  <c r="C6716" i="5"/>
  <c r="C6306" i="5"/>
  <c r="C5897" i="5"/>
  <c r="C5487" i="5"/>
  <c r="C5053" i="5"/>
  <c r="C4644" i="5"/>
  <c r="C4233" i="5"/>
  <c r="C3823" i="5"/>
  <c r="C3413" i="5"/>
  <c r="C2986" i="5"/>
  <c r="C2540" i="5"/>
  <c r="C2052" i="5"/>
  <c r="C1588" i="5"/>
  <c r="C1125" i="5"/>
  <c r="C663" i="5"/>
  <c r="C198" i="5"/>
  <c r="C8515" i="5"/>
  <c r="C8105" i="5"/>
  <c r="C7694" i="5"/>
  <c r="C7284" i="5"/>
  <c r="C6875" i="5"/>
  <c r="C6465" i="5"/>
  <c r="C6054" i="5"/>
  <c r="C5644" i="5"/>
  <c r="C5235" i="5"/>
  <c r="C4825" i="5"/>
  <c r="C4414" i="5"/>
  <c r="C4003" i="5"/>
  <c r="C3571" i="5"/>
  <c r="C3153" i="5"/>
  <c r="C2718" i="5"/>
  <c r="C2255" i="5"/>
  <c r="C1792" i="5"/>
  <c r="C1330" i="5"/>
  <c r="C866" i="5"/>
  <c r="C402" i="5"/>
  <c r="C522" i="5"/>
  <c r="C1669" i="5"/>
  <c r="C1662" i="5"/>
  <c r="C4149" i="5"/>
  <c r="C6183" i="5"/>
  <c r="C8757" i="5"/>
  <c r="C2049" i="5"/>
  <c r="C4460" i="5"/>
  <c r="C6620" i="5"/>
  <c r="C8654" i="5"/>
  <c r="C2412" i="5"/>
  <c r="C1825" i="5"/>
  <c r="C3944" i="5"/>
  <c r="C5989" i="5"/>
  <c r="C8054" i="5"/>
  <c r="C1102" i="5"/>
  <c r="C3587" i="5"/>
  <c r="C5227" i="5"/>
  <c r="C7455" i="5"/>
  <c r="C8070" i="5"/>
  <c r="C6088" i="5"/>
  <c r="C4016" i="5"/>
  <c r="C1830" i="5"/>
  <c r="C8571" i="5"/>
  <c r="C6520" i="5"/>
  <c r="C4516" i="5"/>
  <c r="C2776" i="5"/>
  <c r="C516" i="5"/>
  <c r="C8774" i="5"/>
  <c r="C6838" i="5"/>
  <c r="C5334" i="5"/>
  <c r="C3374" i="5"/>
  <c r="C1468" i="5"/>
  <c r="C8634" i="5"/>
  <c r="C7176" i="5"/>
  <c r="C5945" i="5"/>
  <c r="C4396" i="5"/>
  <c r="C2989" i="5"/>
  <c r="C1517" i="5"/>
  <c r="C8267" i="5"/>
  <c r="C7470" i="5"/>
  <c r="C6763" i="5"/>
  <c r="C6103" i="5"/>
  <c r="C5328" i="5"/>
  <c r="C4598" i="5"/>
  <c r="C3939" i="5"/>
  <c r="C3278" i="5"/>
  <c r="C2516" i="5"/>
  <c r="C1746" i="5"/>
  <c r="C1024" i="5"/>
  <c r="C304" i="5"/>
  <c r="C8745" i="5"/>
  <c r="C8334" i="5"/>
  <c r="C7924" i="5"/>
  <c r="C7513" i="5"/>
  <c r="C7104" i="5"/>
  <c r="C6694" i="5"/>
  <c r="C6284" i="5"/>
  <c r="C5873" i="5"/>
  <c r="C5464" i="5"/>
  <c r="C5030" i="5"/>
  <c r="C4621" i="5"/>
  <c r="C4211" i="5"/>
  <c r="C3800" i="5"/>
  <c r="C3390" i="5"/>
  <c r="C2960" i="5"/>
  <c r="C2514" i="5"/>
  <c r="C2025" i="5"/>
  <c r="C1563" i="5"/>
  <c r="C1100" i="5"/>
  <c r="C636" i="5"/>
  <c r="C172" i="5"/>
  <c r="C8493" i="5"/>
  <c r="C8082" i="5"/>
  <c r="C7672" i="5"/>
  <c r="C7261" i="5"/>
  <c r="C6852" i="5"/>
  <c r="C6442" i="5"/>
  <c r="C6032" i="5"/>
  <c r="C5621" i="5"/>
  <c r="C5212" i="5"/>
  <c r="C4801" i="5"/>
  <c r="C4392" i="5"/>
  <c r="C3981" i="5"/>
  <c r="C3549" i="5"/>
  <c r="C3130" i="5"/>
  <c r="C2692" i="5"/>
  <c r="C2230" i="5"/>
  <c r="C1768" i="5"/>
  <c r="C1303" i="5"/>
  <c r="C839" i="5"/>
  <c r="C378" i="5"/>
  <c r="C5909" i="5"/>
  <c r="C2191" i="5"/>
  <c r="C2024" i="5"/>
  <c r="C4617" i="5"/>
  <c r="C6525" i="5"/>
  <c r="C295" i="5"/>
  <c r="C2714" i="5"/>
  <c r="C4676" i="5"/>
  <c r="C7160" i="5"/>
  <c r="C430" i="5"/>
  <c r="C2660" i="5"/>
  <c r="C2032" i="5"/>
  <c r="C4369" i="5"/>
  <c r="C6252" i="5"/>
  <c r="C8318" i="5"/>
  <c r="C1490" i="5"/>
  <c r="C3729" i="5"/>
  <c r="C5855" i="5"/>
  <c r="C7597" i="5"/>
  <c r="C7661" i="5"/>
  <c r="C5519" i="5"/>
  <c r="C3674" i="5"/>
  <c r="C1419" i="5"/>
  <c r="C8092" i="5"/>
  <c r="C6133" i="5"/>
  <c r="C4128" i="5"/>
  <c r="C2550" i="5"/>
  <c r="C388" i="5"/>
  <c r="C8524" i="5"/>
  <c r="C6610" i="5"/>
  <c r="C4788" i="5"/>
  <c r="C3235" i="5"/>
  <c r="C1159" i="5"/>
  <c r="C8543" i="5"/>
  <c r="C6925" i="5"/>
  <c r="C5536" i="5"/>
  <c r="C4283" i="5"/>
  <c r="C2647" i="5"/>
  <c r="C1027" i="5"/>
  <c r="C8153" i="5"/>
  <c r="I8153" i="5" s="1"/>
  <c r="J8153" i="5" s="1"/>
  <c r="C7379" i="5"/>
  <c r="C6649" i="5"/>
  <c r="C5943" i="5"/>
  <c r="C5191" i="5"/>
  <c r="C4507" i="5"/>
  <c r="C3801" i="5"/>
  <c r="C3156" i="5"/>
  <c r="C2387" i="5"/>
  <c r="C1589" i="5"/>
  <c r="C947" i="5"/>
  <c r="C173" i="5"/>
  <c r="C8676" i="5"/>
  <c r="C8266" i="5"/>
  <c r="C7855" i="5"/>
  <c r="C7445" i="5"/>
  <c r="C7036" i="5"/>
  <c r="C6626" i="5"/>
  <c r="C6215" i="5"/>
  <c r="C5804" i="5"/>
  <c r="C5395" i="5"/>
  <c r="C4962" i="5"/>
  <c r="C4553" i="5"/>
  <c r="C4142" i="5"/>
  <c r="C3732" i="5"/>
  <c r="C3322" i="5"/>
  <c r="C2887" i="5"/>
  <c r="C2437" i="5"/>
  <c r="C1949" i="5"/>
  <c r="C1485" i="5"/>
  <c r="C1023" i="5"/>
  <c r="C559" i="5"/>
  <c r="C71" i="5"/>
  <c r="C8424" i="5"/>
  <c r="C8013" i="5"/>
  <c r="C7603" i="5"/>
  <c r="C7194" i="5"/>
  <c r="C6784" i="5"/>
  <c r="C6373" i="5"/>
  <c r="C5963" i="5"/>
  <c r="C5554" i="5"/>
  <c r="C5143" i="5"/>
  <c r="C4733" i="5"/>
  <c r="C4323" i="5"/>
  <c r="C3913" i="5"/>
  <c r="C3480" i="5"/>
  <c r="C3055" i="5"/>
  <c r="C2616" i="5"/>
  <c r="C2152" i="5"/>
  <c r="C1691" i="5"/>
  <c r="C1226" i="5"/>
  <c r="C763" i="5"/>
  <c r="C300" i="5"/>
  <c r="C4" i="5"/>
  <c r="C2234" i="5"/>
  <c r="C4707" i="5"/>
  <c r="C7155" i="5"/>
  <c r="C562" i="5"/>
  <c r="C2984" i="5"/>
  <c r="C5198" i="5"/>
  <c r="C7304" i="5"/>
  <c r="C849" i="5"/>
  <c r="C3165" i="5"/>
  <c r="C2397" i="5"/>
  <c r="C4734" i="5"/>
  <c r="C6414" i="5"/>
  <c r="C8622" i="5"/>
  <c r="C2039" i="5"/>
  <c r="C3972" i="5"/>
  <c r="C6037" i="5"/>
  <c r="C8225" i="5"/>
  <c r="C7410" i="5"/>
  <c r="C5245" i="5"/>
  <c r="C3239" i="5"/>
  <c r="C1316" i="5"/>
  <c r="C7774" i="5"/>
  <c r="C6042" i="5"/>
  <c r="C3923" i="5"/>
  <c r="C2036" i="5"/>
  <c r="C8068" i="5"/>
  <c r="C6359" i="5"/>
  <c r="C4515" i="5"/>
  <c r="C2651" i="5"/>
  <c r="C1006" i="5"/>
  <c r="C8087" i="5"/>
  <c r="C6834" i="5"/>
  <c r="C5331" i="5"/>
  <c r="C3804" i="5"/>
  <c r="C2493" i="5"/>
  <c r="C898" i="5"/>
  <c r="C8699" i="5"/>
  <c r="C7971" i="5"/>
  <c r="C7264" i="5"/>
  <c r="C6581" i="5"/>
  <c r="C5783" i="5"/>
  <c r="C5032" i="5"/>
  <c r="C4394" i="5"/>
  <c r="C3733" i="5"/>
  <c r="C2962" i="5"/>
  <c r="C2257" i="5"/>
  <c r="C1512" i="5"/>
  <c r="C817" i="5"/>
  <c r="C97" i="5"/>
  <c r="C8607" i="5"/>
  <c r="C8197" i="5"/>
  <c r="C7787" i="5"/>
  <c r="C7378" i="5"/>
  <c r="C6967" i="5"/>
  <c r="C6557" i="5"/>
  <c r="C6146" i="5"/>
  <c r="C5737" i="5"/>
  <c r="C5327" i="5"/>
  <c r="C4894" i="5"/>
  <c r="C4484" i="5"/>
  <c r="C4074" i="5"/>
  <c r="C3664" i="5"/>
  <c r="C3251" i="5"/>
  <c r="C2814" i="5"/>
  <c r="C2361" i="5"/>
  <c r="C1871" i="5"/>
  <c r="C1408" i="5"/>
  <c r="C946" i="5"/>
  <c r="C482" i="5"/>
  <c r="C8766" i="5"/>
  <c r="C8355" i="5"/>
  <c r="C7945" i="5"/>
  <c r="C7535" i="5"/>
  <c r="C7126" i="5"/>
  <c r="C6715" i="5"/>
  <c r="C6305" i="5"/>
  <c r="C5894" i="5"/>
  <c r="C5485" i="5"/>
  <c r="C5075" i="5"/>
  <c r="C4665" i="5"/>
  <c r="C4254" i="5"/>
  <c r="C3845" i="5"/>
  <c r="C3412" i="5"/>
  <c r="C2983" i="5"/>
  <c r="C2538" i="5"/>
  <c r="C2075" i="5"/>
  <c r="C1613" i="5"/>
  <c r="C1150" i="5"/>
  <c r="C686" i="5"/>
  <c r="C223" i="5"/>
  <c r="C49" i="5"/>
  <c r="C137" i="5"/>
  <c r="C2781" i="5"/>
  <c r="C4995" i="5"/>
  <c r="C7317" i="5"/>
  <c r="C581" i="5"/>
  <c r="C3092" i="5"/>
  <c r="C5234" i="5"/>
  <c r="C7322" i="5"/>
  <c r="C944" i="5"/>
  <c r="C63" i="5"/>
  <c r="C2603" i="5"/>
  <c r="C4754" i="5"/>
  <c r="C6779" i="5"/>
  <c r="C8682" i="5"/>
  <c r="C2290" i="5"/>
  <c r="C4033" i="5"/>
  <c r="C6240" i="5"/>
  <c r="C8285" i="5"/>
  <c r="C7319" i="5"/>
  <c r="C5041" i="5"/>
  <c r="C3190" i="5"/>
  <c r="C1110" i="5"/>
  <c r="C7727" i="5"/>
  <c r="C5677" i="5"/>
  <c r="C3855" i="5"/>
  <c r="C1778" i="5"/>
  <c r="C7977" i="5"/>
  <c r="C6290" i="5"/>
  <c r="C4446" i="5"/>
  <c r="C2627" i="5"/>
  <c r="C928" i="5"/>
  <c r="C8018" i="5"/>
  <c r="C6789" i="5"/>
  <c r="C5285" i="5"/>
  <c r="C3781" i="5"/>
  <c r="C2467" i="5"/>
  <c r="C768" i="5"/>
  <c r="C8677" i="5"/>
  <c r="C7903" i="5"/>
  <c r="C7241" i="5"/>
  <c r="C6535" i="5"/>
  <c r="C5761" i="5"/>
  <c r="C5009" i="5"/>
  <c r="C4372" i="5"/>
  <c r="C3688" i="5"/>
  <c r="C2937" i="5"/>
  <c r="C2207" i="5"/>
  <c r="C1486" i="5"/>
  <c r="C765" i="5"/>
  <c r="C72" i="5"/>
  <c r="C3685" i="5"/>
  <c r="C8585" i="5"/>
  <c r="C8174" i="5"/>
  <c r="C7764" i="5"/>
  <c r="C7355" i="5"/>
  <c r="C6945" i="5"/>
  <c r="C6534" i="5"/>
  <c r="C6124" i="5"/>
  <c r="C5714" i="5"/>
  <c r="C5304" i="5"/>
  <c r="C4871" i="5"/>
  <c r="C4462" i="5"/>
  <c r="C4051" i="5"/>
  <c r="C3641" i="5"/>
  <c r="C3227" i="5"/>
  <c r="C2791" i="5"/>
  <c r="C2333" i="5"/>
  <c r="C1845" i="5"/>
  <c r="C1384" i="5"/>
  <c r="C920" i="5"/>
  <c r="C456" i="5"/>
  <c r="C8742" i="5"/>
  <c r="C8333" i="5"/>
  <c r="C7923" i="5"/>
  <c r="C7512" i="5"/>
  <c r="C7102" i="5"/>
  <c r="C6693" i="5"/>
  <c r="C6283" i="5"/>
  <c r="C5872" i="5"/>
  <c r="C5461" i="5"/>
  <c r="C5052" i="5"/>
  <c r="C4643" i="5"/>
  <c r="C4232" i="5"/>
  <c r="C3821" i="5"/>
  <c r="C3389" i="5"/>
  <c r="C2958" i="5"/>
  <c r="C2513" i="5"/>
  <c r="C2051" i="5"/>
  <c r="C1587" i="5"/>
  <c r="C1123" i="5"/>
  <c r="C662" i="5"/>
  <c r="C197" i="5"/>
  <c r="C283" i="5"/>
  <c r="C176" i="5"/>
  <c r="C2925" i="5"/>
  <c r="C5049" i="5"/>
  <c r="C7515" i="5"/>
  <c r="C1038" i="5"/>
  <c r="C3110" i="5"/>
  <c r="C5540" i="5"/>
  <c r="C7412" i="5"/>
  <c r="C963" i="5"/>
  <c r="C154" i="5"/>
  <c r="C2670" i="5"/>
  <c r="C4855" i="5"/>
  <c r="C6941" i="5"/>
  <c r="C8702" i="5"/>
  <c r="C2313" i="5"/>
  <c r="C4417" i="5"/>
  <c r="C6301" i="5"/>
  <c r="C8467" i="5"/>
  <c r="C7296" i="5"/>
  <c r="C4994" i="5"/>
  <c r="C3044" i="5"/>
  <c r="C983" i="5"/>
  <c r="C7683" i="5"/>
  <c r="C5541" i="5"/>
  <c r="C3833" i="5"/>
  <c r="C1701" i="5"/>
  <c r="C7908" i="5"/>
  <c r="C6086" i="5"/>
  <c r="C4400" i="5"/>
  <c r="C2549" i="5"/>
  <c r="C902" i="5"/>
  <c r="C7996" i="5"/>
  <c r="C6560" i="5"/>
  <c r="C5194" i="5"/>
  <c r="C3691" i="5"/>
  <c r="C2440" i="5"/>
  <c r="C666" i="5"/>
  <c r="C8632" i="5"/>
  <c r="C7879" i="5"/>
  <c r="C7219" i="5"/>
  <c r="C6445" i="5"/>
  <c r="C5716" i="5"/>
  <c r="C4987" i="5"/>
  <c r="C4348" i="5"/>
  <c r="C3642" i="5"/>
  <c r="C2914" i="5"/>
  <c r="C2156" i="5"/>
  <c r="C1462" i="5"/>
  <c r="C741" i="5"/>
  <c r="C45" i="5"/>
  <c r="C8562" i="5"/>
  <c r="C8152" i="5"/>
  <c r="C7742" i="5"/>
  <c r="C7331" i="5"/>
  <c r="C6922" i="5"/>
  <c r="C6511" i="5"/>
  <c r="C6102" i="5"/>
  <c r="C5691" i="5"/>
  <c r="C5281" i="5"/>
  <c r="C4848" i="5"/>
  <c r="C4439" i="5"/>
  <c r="C4029" i="5"/>
  <c r="C3618" i="5"/>
  <c r="C3204" i="5"/>
  <c r="C2767" i="5"/>
  <c r="C2308" i="5"/>
  <c r="C1819" i="5"/>
  <c r="C1356" i="5"/>
  <c r="C893" i="5"/>
  <c r="C432" i="5"/>
  <c r="C8719" i="5"/>
  <c r="C8310" i="5"/>
  <c r="C7900" i="5"/>
  <c r="C7490" i="5"/>
  <c r="C7079" i="5"/>
  <c r="C6670" i="5"/>
  <c r="C6259" i="5"/>
  <c r="C5850" i="5"/>
  <c r="C5439" i="5"/>
  <c r="C5029" i="5"/>
  <c r="C4619" i="5"/>
  <c r="C4210" i="5"/>
  <c r="C3799" i="5"/>
  <c r="C3367" i="5"/>
  <c r="C2935" i="5"/>
  <c r="C2486" i="5"/>
  <c r="C2023" i="5"/>
  <c r="C1562" i="5"/>
  <c r="C1099" i="5"/>
  <c r="C634" i="5"/>
  <c r="C171" i="5"/>
  <c r="C319" i="5"/>
  <c r="C195" i="5"/>
  <c r="C2961" i="5"/>
  <c r="C5121" i="5"/>
  <c r="C7695" i="5"/>
  <c r="C1077" i="5"/>
  <c r="C3200" i="5"/>
  <c r="C5594" i="5"/>
  <c r="C7862" i="5"/>
  <c r="C1211" i="5"/>
  <c r="C292" i="5"/>
  <c r="C2693" i="5"/>
  <c r="C4876" i="5"/>
  <c r="C6982" i="5"/>
  <c r="C51" i="5"/>
  <c r="C2428" i="5"/>
  <c r="C4458" i="5"/>
  <c r="C6402" i="5"/>
  <c r="C8529" i="5"/>
  <c r="C6910" i="5"/>
  <c r="C4904" i="5"/>
  <c r="C2849" i="5"/>
  <c r="C956" i="5"/>
  <c r="C7500" i="5"/>
  <c r="C5518" i="5"/>
  <c r="C3786" i="5"/>
  <c r="C1571" i="5"/>
  <c r="C7704" i="5"/>
  <c r="C5858" i="5"/>
  <c r="C4332" i="5"/>
  <c r="C2523" i="5"/>
  <c r="C465" i="5"/>
  <c r="C7927" i="5"/>
  <c r="C6469" i="5"/>
  <c r="C5149" i="5"/>
  <c r="C3667" i="5"/>
  <c r="C2080" i="5"/>
  <c r="C641" i="5"/>
  <c r="C8608" i="5"/>
  <c r="C7856" i="5"/>
  <c r="C7174" i="5"/>
  <c r="C6421" i="5"/>
  <c r="C5692" i="5"/>
  <c r="C4963" i="5"/>
  <c r="C4303" i="5"/>
  <c r="C3574" i="5"/>
  <c r="C2888" i="5"/>
  <c r="C2130" i="5"/>
  <c r="C1434" i="5"/>
  <c r="C664" i="5"/>
  <c r="C20" i="5"/>
  <c r="C8538" i="5"/>
  <c r="C8129" i="5"/>
  <c r="C7720" i="5"/>
  <c r="C7309" i="5"/>
  <c r="C6898" i="5"/>
  <c r="C6488" i="5"/>
  <c r="C6079" i="5"/>
  <c r="C5669" i="5"/>
  <c r="C5258" i="5"/>
  <c r="C4826" i="5"/>
  <c r="C4415" i="5"/>
  <c r="C4006" i="5"/>
  <c r="C3595" i="5"/>
  <c r="C3179" i="5"/>
  <c r="C2742" i="5"/>
  <c r="C2256" i="5"/>
  <c r="C1793" i="5"/>
  <c r="C1332" i="5"/>
  <c r="C869" i="5"/>
  <c r="C403" i="5"/>
  <c r="C8697" i="5"/>
  <c r="C8287" i="5"/>
  <c r="C7877" i="5"/>
  <c r="C7467" i="5"/>
  <c r="C7057" i="5"/>
  <c r="C6647" i="5"/>
  <c r="C6236" i="5"/>
  <c r="C5826" i="5"/>
  <c r="C5417" i="5"/>
  <c r="C5007" i="5"/>
  <c r="C4596" i="5"/>
  <c r="C4186" i="5"/>
  <c r="C3777" i="5"/>
  <c r="C3343" i="5"/>
  <c r="C2910" i="5"/>
  <c r="C2460" i="5"/>
  <c r="C1999" i="5"/>
  <c r="C1536" i="5"/>
  <c r="C1072" i="5"/>
  <c r="C609" i="5"/>
  <c r="C147" i="5"/>
  <c r="C661" i="5"/>
  <c r="C214" i="5"/>
  <c r="C3141" i="5"/>
  <c r="C5139" i="5"/>
  <c r="C7713" i="5"/>
  <c r="C1153" i="5"/>
  <c r="C3398" i="5"/>
  <c r="C5702" i="5"/>
  <c r="C8006" i="5"/>
  <c r="C1268" i="5"/>
  <c r="C590" i="5"/>
  <c r="C3145" i="5"/>
  <c r="C4956" i="5"/>
  <c r="C7103" i="5"/>
  <c r="C117" i="5"/>
  <c r="C2452" i="5"/>
  <c r="C4479" i="5"/>
  <c r="C6423" i="5"/>
  <c r="C8569" i="5"/>
  <c r="C6817" i="5"/>
  <c r="C4881" i="5"/>
  <c r="C2801" i="5"/>
  <c r="C596" i="5"/>
  <c r="C7454" i="5"/>
  <c r="C5313" i="5"/>
  <c r="C3741" i="5"/>
  <c r="C1546" i="5"/>
  <c r="C7681" i="5"/>
  <c r="C5836" i="5"/>
  <c r="C4286" i="5"/>
  <c r="C2343" i="5"/>
  <c r="C336" i="5"/>
  <c r="C7836" i="5"/>
  <c r="C6425" i="5"/>
  <c r="C5034" i="5"/>
  <c r="C3622" i="5"/>
  <c r="C2028" i="5"/>
  <c r="C564" i="5"/>
  <c r="C8563" i="5"/>
  <c r="C7834" i="5"/>
  <c r="C7150" i="5"/>
  <c r="C6353" i="5"/>
  <c r="C5623" i="5"/>
  <c r="C4940" i="5"/>
  <c r="C4212" i="5"/>
  <c r="C3551" i="5"/>
  <c r="C2839" i="5"/>
  <c r="C2053" i="5"/>
  <c r="C1409" i="5"/>
  <c r="C637" i="5"/>
  <c r="C8516" i="5"/>
  <c r="C8106" i="5"/>
  <c r="C7696" i="5"/>
  <c r="C7287" i="5"/>
  <c r="C6876" i="5"/>
  <c r="C6466" i="5"/>
  <c r="C6055" i="5"/>
  <c r="C5646" i="5"/>
  <c r="C5236" i="5"/>
  <c r="C4804" i="5"/>
  <c r="C4393" i="5"/>
  <c r="C3982" i="5"/>
  <c r="C3572" i="5"/>
  <c r="C3155" i="5"/>
  <c r="C2719" i="5"/>
  <c r="C2231" i="5"/>
  <c r="C1769" i="5"/>
  <c r="C1304" i="5"/>
  <c r="C842" i="5"/>
  <c r="C379" i="5"/>
  <c r="C8675" i="5"/>
  <c r="C8264" i="5"/>
  <c r="C7854" i="5"/>
  <c r="C7444" i="5"/>
  <c r="C7035" i="5"/>
  <c r="I7035" i="5" s="1"/>
  <c r="J7035" i="5" s="1"/>
  <c r="C614" i="5"/>
  <c r="C5733" i="5"/>
  <c r="C1629" i="5"/>
  <c r="C5936" i="5"/>
  <c r="C1821" i="5"/>
  <c r="C3478" i="5"/>
  <c r="C7406" i="5"/>
  <c r="C2809" i="5"/>
  <c r="C7009" i="5"/>
  <c r="C6452" i="5"/>
  <c r="C2475" i="5"/>
  <c r="C7272" i="5"/>
  <c r="C3238" i="5"/>
  <c r="C6632" i="5"/>
  <c r="C3330" i="5"/>
  <c r="C8110" i="5"/>
  <c r="C5444" i="5"/>
  <c r="C2518" i="5"/>
  <c r="C8472" i="5"/>
  <c r="C7014" i="5"/>
  <c r="C5579" i="5"/>
  <c r="C4143" i="5"/>
  <c r="C2792" i="5"/>
  <c r="C1307" i="5"/>
  <c r="C8220" i="5"/>
  <c r="C7400" i="5"/>
  <c r="C6580" i="5"/>
  <c r="C5760" i="5"/>
  <c r="C4917" i="5"/>
  <c r="C4097" i="5"/>
  <c r="C3277" i="5"/>
  <c r="C2385" i="5"/>
  <c r="C1432" i="5"/>
  <c r="C509" i="5"/>
  <c r="C8377" i="5"/>
  <c r="C7559" i="5"/>
  <c r="C6737" i="5"/>
  <c r="C5986" i="5"/>
  <c r="C5279" i="5"/>
  <c r="C4505" i="5"/>
  <c r="C3731" i="5"/>
  <c r="C3008" i="5"/>
  <c r="C2179" i="5"/>
  <c r="C1380" i="5"/>
  <c r="C507" i="5"/>
  <c r="C8536" i="5"/>
  <c r="C8126" i="5"/>
  <c r="C7716" i="5"/>
  <c r="C7307" i="5"/>
  <c r="C6896" i="5"/>
  <c r="C6486" i="5"/>
  <c r="C6076" i="5"/>
  <c r="C5667" i="5"/>
  <c r="C5256" i="5"/>
  <c r="C4846" i="5"/>
  <c r="C4435" i="5"/>
  <c r="C4026" i="5"/>
  <c r="I4026" i="5" s="1"/>
  <c r="J4026" i="5" s="1"/>
  <c r="C3616" i="5"/>
  <c r="C3202" i="5"/>
  <c r="C2764" i="5"/>
  <c r="C2306" i="5"/>
  <c r="C1843" i="5"/>
  <c r="C1379" i="5"/>
  <c r="C916" i="5"/>
  <c r="C454" i="5"/>
  <c r="C1224" i="5"/>
  <c r="C6057" i="5"/>
  <c r="C1667" i="5"/>
  <c r="C6044" i="5"/>
  <c r="C1954" i="5"/>
  <c r="C3498" i="5"/>
  <c r="C7427" i="5"/>
  <c r="C2830" i="5"/>
  <c r="C7030" i="5"/>
  <c r="C6385" i="5"/>
  <c r="C2448" i="5"/>
  <c r="C6862" i="5"/>
  <c r="C3043" i="5"/>
  <c r="C6519" i="5"/>
  <c r="C3211" i="5"/>
  <c r="C7791" i="5"/>
  <c r="C5011" i="5"/>
  <c r="C1979" i="5"/>
  <c r="C8449" i="5"/>
  <c r="C6991" i="5"/>
  <c r="C5533" i="5"/>
  <c r="C4121" i="5"/>
  <c r="C2720" i="5"/>
  <c r="C1280" i="5"/>
  <c r="C8084" i="5"/>
  <c r="C7262" i="5"/>
  <c r="C6444" i="5"/>
  <c r="C5622" i="5"/>
  <c r="C4780" i="5"/>
  <c r="C3960" i="5"/>
  <c r="C3131" i="5"/>
  <c r="C2206" i="5"/>
  <c r="C1279" i="5"/>
  <c r="C354" i="5"/>
  <c r="C8242" i="5"/>
  <c r="C7421" i="5"/>
  <c r="C6624" i="5"/>
  <c r="C5941" i="5"/>
  <c r="C5189" i="5"/>
  <c r="C4483" i="5"/>
  <c r="C3708" i="5"/>
  <c r="C2885" i="5"/>
  <c r="C2128" i="5"/>
  <c r="C1278" i="5"/>
  <c r="C479" i="5"/>
  <c r="C8514" i="5"/>
  <c r="C8104" i="5"/>
  <c r="C7693" i="5"/>
  <c r="C7283" i="5"/>
  <c r="C6874" i="5"/>
  <c r="C6464" i="5"/>
  <c r="C6053" i="5"/>
  <c r="C5642" i="5"/>
  <c r="C5233" i="5"/>
  <c r="C4824" i="5"/>
  <c r="C4413" i="5"/>
  <c r="C4002" i="5"/>
  <c r="C3593" i="5"/>
  <c r="C3176" i="5"/>
  <c r="C2740" i="5"/>
  <c r="C2280" i="5"/>
  <c r="C1817" i="5"/>
  <c r="C1354" i="5"/>
  <c r="C891" i="5"/>
  <c r="C426" i="5"/>
  <c r="C2918" i="5"/>
  <c r="C1281" i="5"/>
  <c r="C6111" i="5"/>
  <c r="C1953" i="5"/>
  <c r="C6062" i="5"/>
  <c r="C1973" i="5"/>
  <c r="C3640" i="5"/>
  <c r="C7528" i="5"/>
  <c r="C3175" i="5"/>
  <c r="C7151" i="5"/>
  <c r="C6339" i="5"/>
  <c r="C2345" i="5"/>
  <c r="C6793" i="5"/>
  <c r="C2921" i="5"/>
  <c r="C6406" i="5"/>
  <c r="C2897" i="5"/>
  <c r="C7768" i="5"/>
  <c r="C4875" i="5"/>
  <c r="C1875" i="5"/>
  <c r="C8404" i="5"/>
  <c r="C6946" i="5"/>
  <c r="C5510" i="5"/>
  <c r="C4098" i="5"/>
  <c r="C2695" i="5"/>
  <c r="C1203" i="5"/>
  <c r="C8061" i="5"/>
  <c r="C7240" i="5"/>
  <c r="C6420" i="5"/>
  <c r="C5600" i="5"/>
  <c r="C4757" i="5"/>
  <c r="C3937" i="5"/>
  <c r="C3106" i="5"/>
  <c r="C2180" i="5"/>
  <c r="C1254" i="5"/>
  <c r="C327" i="5"/>
  <c r="C8219" i="5"/>
  <c r="C7399" i="5"/>
  <c r="C6601" i="5"/>
  <c r="C5919" i="5"/>
  <c r="C5166" i="5"/>
  <c r="C4461" i="5"/>
  <c r="C3662" i="5"/>
  <c r="C2862" i="5"/>
  <c r="C2102" i="5"/>
  <c r="C1252" i="5"/>
  <c r="C455" i="5"/>
  <c r="C8491" i="5"/>
  <c r="C8081" i="5"/>
  <c r="C7671" i="5"/>
  <c r="C7260" i="5"/>
  <c r="C6851" i="5"/>
  <c r="C6441" i="5"/>
  <c r="C6031" i="5"/>
  <c r="C5620" i="5"/>
  <c r="C5210" i="5"/>
  <c r="C4800" i="5"/>
  <c r="C4391" i="5"/>
  <c r="C3980" i="5"/>
  <c r="C3570" i="5"/>
  <c r="C3152" i="5"/>
  <c r="C2717" i="5"/>
  <c r="C2254" i="5"/>
  <c r="C1791" i="5"/>
  <c r="C1329" i="5"/>
  <c r="C865" i="5"/>
  <c r="C401" i="5"/>
  <c r="C3126" i="5"/>
  <c r="C2158" i="5"/>
  <c r="C6957" i="5"/>
  <c r="C2840" i="5"/>
  <c r="C7178" i="5"/>
  <c r="C2733" i="5"/>
  <c r="C4490" i="5"/>
  <c r="C8440" i="5"/>
  <c r="C3831" i="5"/>
  <c r="C7719" i="5"/>
  <c r="C5496" i="5"/>
  <c r="C1369" i="5"/>
  <c r="C6109" i="5"/>
  <c r="C2138" i="5"/>
  <c r="C5562" i="5"/>
  <c r="C2086" i="5"/>
  <c r="C7403" i="5"/>
  <c r="C4556" i="5"/>
  <c r="C1671" i="5"/>
  <c r="C8175" i="5"/>
  <c r="C6672" i="5"/>
  <c r="C5214" i="5"/>
  <c r="C3870" i="5"/>
  <c r="C2414" i="5"/>
  <c r="C972" i="5"/>
  <c r="C7992" i="5"/>
  <c r="C7172" i="5"/>
  <c r="C6352" i="5"/>
  <c r="C5532" i="5"/>
  <c r="C4688" i="5"/>
  <c r="C3869" i="5"/>
  <c r="C3032" i="5"/>
  <c r="C2103" i="5"/>
  <c r="C1177" i="5"/>
  <c r="C250" i="5"/>
  <c r="C8151" i="5"/>
  <c r="C7330" i="5"/>
  <c r="C6533" i="5"/>
  <c r="C5759" i="5"/>
  <c r="C4984" i="5"/>
  <c r="C4301" i="5"/>
  <c r="C3526" i="5"/>
  <c r="C2790" i="5"/>
  <c r="C1922" i="5"/>
  <c r="C1046" i="5"/>
  <c r="C274" i="5"/>
  <c r="C8423" i="5"/>
  <c r="C8012" i="5"/>
  <c r="C7602" i="5"/>
  <c r="C7193" i="5"/>
  <c r="C6783" i="5"/>
  <c r="C6372" i="5"/>
  <c r="C5962" i="5"/>
  <c r="C5552" i="5"/>
  <c r="C5142" i="5"/>
  <c r="C4732" i="5"/>
  <c r="C4322" i="5"/>
  <c r="C3912" i="5"/>
  <c r="C3502" i="5"/>
  <c r="C3079" i="5"/>
  <c r="C2642" i="5"/>
  <c r="C2178" i="5"/>
  <c r="C1714" i="5"/>
  <c r="C1251" i="5"/>
  <c r="C788" i="5"/>
  <c r="C325" i="5"/>
  <c r="C2177" i="5"/>
  <c r="C7083" i="5"/>
  <c r="C2858" i="5"/>
  <c r="C7232" i="5"/>
  <c r="C2769" i="5"/>
  <c r="C4572" i="5"/>
  <c r="C8602" i="5"/>
  <c r="C3931" i="5"/>
  <c r="C8083" i="5"/>
  <c r="C5359" i="5"/>
  <c r="C1341" i="5"/>
  <c r="C6087" i="5"/>
  <c r="C2060" i="5"/>
  <c r="C5516" i="5"/>
  <c r="C2059" i="5"/>
  <c r="C7108" i="5"/>
  <c r="C4374" i="5"/>
  <c r="C1438" i="5"/>
  <c r="C8062" i="5"/>
  <c r="C6627" i="5"/>
  <c r="C5123" i="5"/>
  <c r="C3779" i="5"/>
  <c r="C2362" i="5"/>
  <c r="C870" i="5"/>
  <c r="C8720" i="5"/>
  <c r="C7902" i="5"/>
  <c r="C7080" i="5"/>
  <c r="C6262" i="5"/>
  <c r="C5440" i="5"/>
  <c r="C4597" i="5"/>
  <c r="C3778" i="5"/>
  <c r="C2936" i="5"/>
  <c r="C2000" i="5"/>
  <c r="C1073" i="5"/>
  <c r="C122" i="5"/>
  <c r="C8059" i="5"/>
  <c r="C7239" i="5"/>
  <c r="C6510" i="5"/>
  <c r="C5736" i="5"/>
  <c r="C4961" i="5"/>
  <c r="C4278" i="5"/>
  <c r="C3503" i="5"/>
  <c r="C2765" i="5"/>
  <c r="C1895" i="5"/>
  <c r="C1022" i="5"/>
  <c r="C249" i="5"/>
  <c r="C8400" i="5"/>
  <c r="C7990" i="5"/>
  <c r="C7580" i="5"/>
  <c r="C7169" i="5"/>
  <c r="C6760" i="5"/>
  <c r="C6349" i="5"/>
  <c r="C5940" i="5"/>
  <c r="C5529" i="5"/>
  <c r="C5119" i="5"/>
  <c r="C4709" i="5"/>
  <c r="C4300" i="5"/>
  <c r="C3889" i="5"/>
  <c r="C3479" i="5"/>
  <c r="C3054" i="5"/>
  <c r="C2614" i="5"/>
  <c r="C2151" i="5"/>
  <c r="C1690" i="5"/>
  <c r="C1225" i="5"/>
  <c r="C762" i="5"/>
  <c r="C299" i="5"/>
  <c r="C949" i="5"/>
  <c r="C3267" i="5"/>
  <c r="C7857" i="5"/>
  <c r="C3740" i="5"/>
  <c r="C8186" i="5"/>
  <c r="C749" i="5"/>
  <c r="C5200" i="5"/>
  <c r="C667" i="5"/>
  <c r="C4863" i="5"/>
  <c r="C8609" i="5"/>
  <c r="C4790" i="5"/>
  <c r="C441" i="5"/>
  <c r="C5222" i="5"/>
  <c r="C1315" i="5"/>
  <c r="C8706" i="5"/>
  <c r="C5015" i="5"/>
  <c r="C1339" i="5"/>
  <c r="C6902" i="5"/>
  <c r="C4237" i="5"/>
  <c r="C999" i="5"/>
  <c r="C7811" i="5"/>
  <c r="C6330" i="5"/>
  <c r="C4918" i="5"/>
  <c r="C3529" i="5"/>
  <c r="C2026" i="5"/>
  <c r="C611" i="5"/>
  <c r="C148" i="5"/>
  <c r="C8653" i="5"/>
  <c r="C7833" i="5"/>
  <c r="C7013" i="5"/>
  <c r="C6193" i="5"/>
  <c r="C5372" i="5"/>
  <c r="C4529" i="5"/>
  <c r="C3710" i="5"/>
  <c r="C2863" i="5"/>
  <c r="C1923" i="5"/>
  <c r="C996" i="5"/>
  <c r="C44" i="5"/>
  <c r="C7991" i="5"/>
  <c r="C7170" i="5"/>
  <c r="C6396" i="5"/>
  <c r="C5690" i="5"/>
  <c r="C4915" i="5"/>
  <c r="C4141" i="5"/>
  <c r="C3435" i="5"/>
  <c r="C2643" i="5"/>
  <c r="C1844" i="5"/>
  <c r="C970" i="5"/>
  <c r="C94" i="5"/>
  <c r="C8765" i="5"/>
  <c r="C8354" i="5"/>
  <c r="C7944" i="5"/>
  <c r="C7534" i="5"/>
  <c r="C7125" i="5"/>
  <c r="C6714" i="5"/>
  <c r="C6304" i="5"/>
  <c r="C5893" i="5"/>
  <c r="C5484" i="5"/>
  <c r="C5074" i="5"/>
  <c r="C4664" i="5"/>
  <c r="C4253" i="5"/>
  <c r="C3844" i="5"/>
  <c r="C3433" i="5"/>
  <c r="C3007" i="5"/>
  <c r="C2562" i="5"/>
  <c r="C2099" i="5"/>
  <c r="C1637" i="5"/>
  <c r="C1175" i="5"/>
  <c r="C710" i="5"/>
  <c r="C248" i="5"/>
  <c r="C1147" i="5"/>
  <c r="C3321" i="5"/>
  <c r="C7875" i="5"/>
  <c r="C3830" i="5"/>
  <c r="C8204" i="5"/>
  <c r="C910" i="5"/>
  <c r="C5240" i="5"/>
  <c r="C689" i="5"/>
  <c r="C4985" i="5"/>
  <c r="C8709" i="5"/>
  <c r="C4358" i="5"/>
  <c r="C210" i="5"/>
  <c r="C5199" i="5"/>
  <c r="C1290" i="5"/>
  <c r="C8683" i="5"/>
  <c r="C4857" i="5"/>
  <c r="C1314" i="5"/>
  <c r="C6879" i="5"/>
  <c r="C3986" i="5"/>
  <c r="C950" i="5"/>
  <c r="C7788" i="5"/>
  <c r="C6239" i="5"/>
  <c r="C4895" i="5"/>
  <c r="C3482" i="5"/>
  <c r="C2001" i="5"/>
  <c r="C560" i="5"/>
  <c r="C8630" i="5"/>
  <c r="C7810" i="5"/>
  <c r="C6990" i="5"/>
  <c r="C6169" i="5"/>
  <c r="C5350" i="5"/>
  <c r="C4506" i="5"/>
  <c r="C3687" i="5"/>
  <c r="C2838" i="5"/>
  <c r="C1898" i="5"/>
  <c r="C971" i="5"/>
  <c r="C19" i="5"/>
  <c r="C7968" i="5"/>
  <c r="C7148" i="5"/>
  <c r="C6351" i="5"/>
  <c r="C5599" i="5"/>
  <c r="C4893" i="5"/>
  <c r="C4119" i="5"/>
  <c r="C3320" i="5"/>
  <c r="C2591" i="5"/>
  <c r="C1740" i="5"/>
  <c r="C945" i="5"/>
  <c r="C70" i="5"/>
  <c r="C8741" i="5"/>
  <c r="C8332" i="5"/>
  <c r="C7922" i="5"/>
  <c r="C7511" i="5"/>
  <c r="C7100" i="5"/>
  <c r="C6691" i="5"/>
  <c r="C6282" i="5"/>
  <c r="I6282" i="5" s="1"/>
  <c r="J6282" i="5" s="1"/>
  <c r="C5871" i="5"/>
  <c r="C5460" i="5"/>
  <c r="C5051" i="5"/>
  <c r="C4642" i="5"/>
  <c r="C4231" i="5"/>
  <c r="C3820" i="5"/>
  <c r="C3410" i="5"/>
  <c r="C2982" i="5"/>
  <c r="C2537" i="5"/>
  <c r="C2074" i="5"/>
  <c r="C1612" i="5"/>
  <c r="C1149" i="5"/>
  <c r="C685" i="5"/>
  <c r="C222" i="5"/>
  <c r="C1165" i="5"/>
  <c r="C3339" i="5"/>
  <c r="C7893" i="5"/>
  <c r="C3992" i="5"/>
  <c r="C8312" i="5"/>
  <c r="C955" i="5"/>
  <c r="C5524" i="5"/>
  <c r="C918" i="5"/>
  <c r="C5005" i="5"/>
  <c r="C8594" i="5"/>
  <c r="C4243" i="5"/>
  <c r="C56" i="5"/>
  <c r="C5153" i="5"/>
  <c r="C1213" i="5"/>
  <c r="C8273" i="5"/>
  <c r="C4697" i="5"/>
  <c r="C1056" i="5"/>
  <c r="C6243" i="5"/>
  <c r="C3599" i="5"/>
  <c r="C537" i="5"/>
  <c r="C7765" i="5"/>
  <c r="C6216" i="5"/>
  <c r="C4805" i="5"/>
  <c r="C3391" i="5"/>
  <c r="C1977" i="5"/>
  <c r="C510" i="5"/>
  <c r="C8494" i="5"/>
  <c r="C7673" i="5"/>
  <c r="C6853" i="5"/>
  <c r="C6033" i="5"/>
  <c r="C5213" i="5"/>
  <c r="C4371" i="5"/>
  <c r="C3550" i="5"/>
  <c r="C2694" i="5"/>
  <c r="C1743" i="5"/>
  <c r="C816" i="5"/>
  <c r="C8652" i="5"/>
  <c r="C7831" i="5"/>
  <c r="C7012" i="5"/>
  <c r="C6328" i="5"/>
  <c r="C5577" i="5"/>
  <c r="C4870" i="5"/>
  <c r="C4096" i="5"/>
  <c r="C3298" i="5"/>
  <c r="C2565" i="5"/>
  <c r="C1715" i="5"/>
  <c r="C917" i="5"/>
  <c r="C43" i="5"/>
  <c r="C8718" i="5"/>
  <c r="C8309" i="5"/>
  <c r="C7899" i="5"/>
  <c r="C7489" i="5"/>
  <c r="C7078" i="5"/>
  <c r="C6668" i="5"/>
  <c r="C6258" i="5"/>
  <c r="C5849" i="5"/>
  <c r="C5438" i="5"/>
  <c r="C5028" i="5"/>
  <c r="C4618" i="5"/>
  <c r="C4209" i="5"/>
  <c r="C3798" i="5"/>
  <c r="C3388" i="5"/>
  <c r="C2957" i="5"/>
  <c r="C2512" i="5"/>
  <c r="C2048" i="5"/>
  <c r="C1585" i="5"/>
  <c r="C1122" i="5"/>
  <c r="C660" i="5"/>
  <c r="C196" i="5"/>
  <c r="C1399" i="5"/>
  <c r="C3627" i="5"/>
  <c r="C8379" i="5"/>
  <c r="C4172" i="5"/>
  <c r="C8456" i="5"/>
  <c r="C978" i="5"/>
  <c r="C5584" i="5"/>
  <c r="C965" i="5"/>
  <c r="C5147" i="5"/>
  <c r="C8572" i="5"/>
  <c r="C4220" i="5"/>
  <c r="C8776" i="5"/>
  <c r="C4971" i="5"/>
  <c r="C878" i="5"/>
  <c r="C8090" i="5"/>
  <c r="C4674" i="5"/>
  <c r="C1030" i="5"/>
  <c r="C6218" i="5"/>
  <c r="C3485" i="5"/>
  <c r="C435" i="5"/>
  <c r="C7743" i="5"/>
  <c r="C6194" i="5"/>
  <c r="C4758" i="5"/>
  <c r="C3369" i="5"/>
  <c r="C1950" i="5"/>
  <c r="C483" i="5"/>
  <c r="C8471" i="5"/>
  <c r="C7651" i="5"/>
  <c r="C6830" i="5"/>
  <c r="C6011" i="5"/>
  <c r="C5168" i="5"/>
  <c r="C4346" i="5"/>
  <c r="C3528" i="5"/>
  <c r="C2668" i="5"/>
  <c r="C1716" i="5"/>
  <c r="C790" i="5"/>
  <c r="C8628" i="5"/>
  <c r="C7809" i="5"/>
  <c r="C6988" i="5"/>
  <c r="C6214" i="5"/>
  <c r="C5530" i="5"/>
  <c r="C4778" i="5"/>
  <c r="C4072" i="5"/>
  <c r="C3275" i="5"/>
  <c r="C2436" i="5"/>
  <c r="C1663" i="5"/>
  <c r="C815" i="5"/>
  <c r="C17" i="5"/>
  <c r="C8696" i="5"/>
  <c r="C8286" i="5"/>
  <c r="C7876" i="5"/>
  <c r="C7465" i="5"/>
  <c r="C7056" i="5"/>
  <c r="C6646" i="5"/>
  <c r="C6235" i="5"/>
  <c r="C5825" i="5"/>
  <c r="C5416" i="5"/>
  <c r="C5006" i="5"/>
  <c r="C4595" i="5"/>
  <c r="C4184" i="5"/>
  <c r="C3775" i="5"/>
  <c r="C3366" i="5"/>
  <c r="C2934" i="5"/>
  <c r="C2485" i="5"/>
  <c r="C2022" i="5"/>
  <c r="C1560" i="5"/>
  <c r="C1098" i="5"/>
  <c r="C632" i="5"/>
  <c r="C170" i="5"/>
  <c r="C1705" i="5"/>
  <c r="C4221" i="5"/>
  <c r="C66" i="5"/>
  <c r="C4568" i="5"/>
  <c r="C8672" i="5"/>
  <c r="C1847" i="5"/>
  <c r="C6110" i="5"/>
  <c r="C1423" i="5"/>
  <c r="C5633" i="5"/>
  <c r="C7775" i="5"/>
  <c r="C3834" i="5"/>
  <c r="C8548" i="5"/>
  <c r="C4425" i="5"/>
  <c r="C492" i="5"/>
  <c r="C7635" i="5"/>
  <c r="C4196" i="5"/>
  <c r="C310" i="5"/>
  <c r="C6150" i="5"/>
  <c r="C3462" i="5"/>
  <c r="C228" i="5"/>
  <c r="C7652" i="5"/>
  <c r="C6171" i="5"/>
  <c r="C4713" i="5"/>
  <c r="C3347" i="5"/>
  <c r="C1924" i="5"/>
  <c r="C405" i="5"/>
  <c r="C8448" i="5"/>
  <c r="C7627" i="5"/>
  <c r="C6808" i="5"/>
  <c r="C5987" i="5"/>
  <c r="C5145" i="5"/>
  <c r="C4324" i="5"/>
  <c r="C3504" i="5"/>
  <c r="C2644" i="5"/>
  <c r="C1692" i="5"/>
  <c r="C764" i="5"/>
  <c r="C8606" i="5"/>
  <c r="C7786" i="5"/>
  <c r="C6966" i="5"/>
  <c r="C6191" i="5"/>
  <c r="C5508" i="5"/>
  <c r="C4756" i="5"/>
  <c r="C4050" i="5"/>
  <c r="C3250" i="5"/>
  <c r="C2410" i="5"/>
  <c r="C1638" i="5"/>
  <c r="C789" i="5"/>
  <c r="C8674" i="5"/>
  <c r="C8263" i="5"/>
  <c r="C7853" i="5"/>
  <c r="C7442" i="5"/>
  <c r="C7033" i="5"/>
  <c r="C6623" i="5"/>
  <c r="C6213" i="5"/>
  <c r="C5802" i="5"/>
  <c r="C5393" i="5"/>
  <c r="C4983" i="5"/>
  <c r="C4573" i="5"/>
  <c r="C4162" i="5"/>
  <c r="C3752" i="5"/>
  <c r="C3342" i="5"/>
  <c r="C2909" i="5"/>
  <c r="C2459" i="5"/>
  <c r="C1998" i="5"/>
  <c r="C1533" i="5"/>
  <c r="C1070" i="5"/>
  <c r="C608" i="5"/>
  <c r="C146" i="5"/>
  <c r="E505" i="5"/>
  <c r="E1195" i="5"/>
  <c r="E1837" i="5"/>
  <c r="E2480" i="5"/>
  <c r="E3090" i="5"/>
  <c r="E3695" i="5"/>
  <c r="E4271" i="5"/>
  <c r="E4876" i="5"/>
  <c r="E5453" i="5"/>
  <c r="E6030" i="5"/>
  <c r="E6606" i="5"/>
  <c r="E7213" i="5"/>
  <c r="E7765" i="5"/>
  <c r="E8278" i="5"/>
  <c r="E8770" i="5"/>
  <c r="E8291" i="5"/>
  <c r="E7836" i="5"/>
  <c r="E7356" i="5"/>
  <c r="E6842" i="5"/>
  <c r="E6305" i="5"/>
  <c r="E5792" i="5"/>
  <c r="E5280" i="5"/>
  <c r="E4767" i="5"/>
  <c r="E4229" i="5"/>
  <c r="E3715" i="5"/>
  <c r="E3182" i="5"/>
  <c r="E2637" i="5"/>
  <c r="E2069" i="5"/>
  <c r="E1517" i="5"/>
  <c r="E919" i="5"/>
  <c r="E306" i="5"/>
  <c r="E8535" i="5"/>
  <c r="E8081" i="5"/>
  <c r="E7619" i="5"/>
  <c r="E7119" i="5"/>
  <c r="E6579" i="5"/>
  <c r="E6067" i="5"/>
  <c r="E5554" i="5"/>
  <c r="E5041" i="5"/>
  <c r="E4504" i="5"/>
  <c r="E3992" i="5"/>
  <c r="E3471" i="5"/>
  <c r="E2930" i="5"/>
  <c r="E2360" i="5"/>
  <c r="E1816" i="5"/>
  <c r="E1246" i="5"/>
  <c r="E634" i="5"/>
  <c r="E8768" i="5"/>
  <c r="E8363" i="5"/>
  <c r="E7958" i="5"/>
  <c r="E7543" i="5"/>
  <c r="E7072" i="5"/>
  <c r="E6616" i="5"/>
  <c r="E6161" i="5"/>
  <c r="E5705" i="5"/>
  <c r="E5227" i="5"/>
  <c r="E4771" i="5"/>
  <c r="E4316" i="5"/>
  <c r="E3860" i="5"/>
  <c r="E3368" i="5"/>
  <c r="E2887" i="5"/>
  <c r="E2378" i="5"/>
  <c r="E1872" i="5"/>
  <c r="E1295" i="5"/>
  <c r="E725" i="5"/>
  <c r="E157" i="5"/>
  <c r="E8479" i="5"/>
  <c r="E8034" i="5"/>
  <c r="E7580" i="5"/>
  <c r="E7111" i="5"/>
  <c r="E6633" i="5"/>
  <c r="E6132" i="5"/>
  <c r="E5653" i="5"/>
  <c r="E5152" i="5"/>
  <c r="E4674" i="5"/>
  <c r="E4172" i="5"/>
  <c r="E3694" i="5"/>
  <c r="E3193" i="5"/>
  <c r="E2662" i="5"/>
  <c r="E2132" i="5"/>
  <c r="E1622" i="5"/>
  <c r="E1073" i="5"/>
  <c r="E501" i="5"/>
  <c r="E3475" i="5"/>
  <c r="E2996" i="5"/>
  <c r="E2518" i="5"/>
  <c r="E2040" i="5"/>
  <c r="E1538" i="5"/>
  <c r="E1045" i="5"/>
  <c r="E490" i="5"/>
  <c r="E1600" i="5"/>
  <c r="E1063" i="5"/>
  <c r="E484" i="5"/>
  <c r="E77" i="5"/>
  <c r="E8537" i="5"/>
  <c r="E8105" i="5"/>
  <c r="E7690" i="5"/>
  <c r="E7260" i="5"/>
  <c r="E6814" i="5"/>
  <c r="E6328" i="5"/>
  <c r="E5863" i="5"/>
  <c r="E5417" i="5"/>
  <c r="E4972" i="5"/>
  <c r="E4486" i="5"/>
  <c r="E3959" i="5"/>
  <c r="E3392" i="5"/>
  <c r="E2744" i="5"/>
  <c r="E2157" i="5"/>
  <c r="E1489" i="5"/>
  <c r="E920" i="5"/>
  <c r="E213" i="5"/>
  <c r="E8439" i="5"/>
  <c r="E7863" i="5"/>
  <c r="E7332" i="5"/>
  <c r="E6664" i="5"/>
  <c r="E6097" i="5"/>
  <c r="E5449" i="5"/>
  <c r="E4861" i="5"/>
  <c r="E4193" i="5"/>
  <c r="E3646" i="5"/>
  <c r="E2978" i="5"/>
  <c r="E2411" i="5"/>
  <c r="E1763" i="5"/>
  <c r="E1168" i="5"/>
  <c r="E461" i="5"/>
  <c r="E7337" i="5"/>
  <c r="E6743" i="5"/>
  <c r="E6221" i="5"/>
  <c r="E5645" i="5"/>
  <c r="E5141" i="5"/>
  <c r="E4547" i="5"/>
  <c r="E4043" i="5"/>
  <c r="E3467" i="5"/>
  <c r="E2945" i="5"/>
  <c r="E2351" i="5"/>
  <c r="E1865" i="5"/>
  <c r="E1269" i="5"/>
  <c r="E735" i="5"/>
  <c r="E125" i="5"/>
  <c r="E7311" i="5"/>
  <c r="E6717" i="5"/>
  <c r="E6231" i="5"/>
  <c r="E5637" i="5"/>
  <c r="E5115" i="5"/>
  <c r="E4539" i="5"/>
  <c r="E4035" i="5"/>
  <c r="E3441" i="5"/>
  <c r="E2937" i="5"/>
  <c r="E2361" i="5"/>
  <c r="E1839" i="5"/>
  <c r="E1241" i="5"/>
  <c r="E726" i="5"/>
  <c r="E97" i="5"/>
  <c r="E890" i="5"/>
  <c r="E314" i="5"/>
  <c r="E995" i="5"/>
  <c r="E2365" i="5"/>
  <c r="E3875" i="5"/>
  <c r="E5520" i="5"/>
  <c r="E7046" i="5"/>
  <c r="E8388" i="5"/>
  <c r="E2992" i="5"/>
  <c r="E7295" i="5"/>
  <c r="C478" i="5"/>
  <c r="C1456" i="5"/>
  <c r="C2435" i="5"/>
  <c r="C3525" i="5"/>
  <c r="C4459" i="5"/>
  <c r="C5325" i="5"/>
  <c r="C6190" i="5"/>
  <c r="C7216" i="5"/>
  <c r="C8149" i="5"/>
  <c r="E6824" i="5"/>
  <c r="C1200" i="5"/>
  <c r="C3080" i="5"/>
  <c r="C4687" i="5"/>
  <c r="C6419" i="5"/>
  <c r="C8195" i="5"/>
  <c r="C1511" i="5"/>
  <c r="C3459" i="5"/>
  <c r="C5418" i="5"/>
  <c r="C7218" i="5"/>
  <c r="E7002" i="5"/>
  <c r="C123" i="5"/>
  <c r="C3228" i="5"/>
  <c r="C6604" i="5"/>
  <c r="C2622" i="5"/>
  <c r="C8588" i="5"/>
  <c r="E5405" i="5"/>
  <c r="C5654" i="5"/>
  <c r="C311" i="5"/>
  <c r="C493" i="5"/>
  <c r="C7557" i="5"/>
  <c r="C7184" i="5"/>
  <c r="C582" i="5"/>
  <c r="C7839" i="5"/>
  <c r="C3198" i="5"/>
  <c r="C3449" i="5"/>
  <c r="E1899" i="5"/>
  <c r="E3724" i="5"/>
  <c r="E6058" i="5"/>
  <c r="E7792" i="5"/>
  <c r="E8747" i="5"/>
  <c r="E7330" i="5"/>
  <c r="E5766" i="5"/>
  <c r="E4741" i="5"/>
  <c r="E3690" i="5"/>
  <c r="E2583" i="5"/>
  <c r="E1488" i="5"/>
  <c r="E279" i="5"/>
  <c r="E7595" i="5"/>
  <c r="E6042" i="5"/>
  <c r="E5017" i="5"/>
  <c r="E3965" i="5"/>
  <c r="E2332" i="5"/>
  <c r="E1217" i="5"/>
  <c r="E8343" i="5"/>
  <c r="E7501" i="5"/>
  <c r="E6138" i="5"/>
  <c r="E5203" i="5"/>
  <c r="E4292" i="5"/>
  <c r="E3345" i="5"/>
  <c r="E2355" i="5"/>
  <c r="E699" i="5"/>
  <c r="E7993" i="5"/>
  <c r="E6610" i="5"/>
  <c r="E5630" i="5"/>
  <c r="E4628" i="5"/>
  <c r="E3671" i="5"/>
  <c r="E2106" i="5"/>
  <c r="E1044" i="5"/>
  <c r="E3452" i="5"/>
  <c r="E2017" i="5"/>
  <c r="E466" i="5"/>
  <c r="E459" i="5"/>
  <c r="E8087" i="5"/>
  <c r="E7240" i="5"/>
  <c r="E5842" i="5"/>
  <c r="E4951" i="5"/>
  <c r="E3939" i="5"/>
  <c r="E2704" i="5"/>
  <c r="E899" i="5"/>
  <c r="E7845" i="5"/>
  <c r="E6643" i="5"/>
  <c r="E5428" i="5"/>
  <c r="E4173" i="5"/>
  <c r="E2958" i="5"/>
  <c r="E1723" i="5"/>
  <c r="E438" i="5"/>
  <c r="E6725" i="5"/>
  <c r="E5627" i="5"/>
  <c r="E4529" i="5"/>
  <c r="E3449" i="5"/>
  <c r="E2333" i="5"/>
  <c r="E1249" i="5"/>
  <c r="E87" i="5"/>
  <c r="E6699" i="5"/>
  <c r="E5619" i="5"/>
  <c r="E4521" i="5"/>
  <c r="E2919" i="5"/>
  <c r="E1821" i="5"/>
  <c r="E78" i="5"/>
  <c r="E1030" i="5"/>
  <c r="E5548" i="5"/>
  <c r="E3408" i="5"/>
  <c r="E7351" i="5"/>
  <c r="C504" i="5"/>
  <c r="C2590" i="5"/>
  <c r="C3548" i="5"/>
  <c r="C4482" i="5"/>
  <c r="C5347" i="5"/>
  <c r="C6326" i="5"/>
  <c r="C7238" i="5"/>
  <c r="C8172" i="5"/>
  <c r="E7296" i="5"/>
  <c r="C1407" i="5"/>
  <c r="C3104" i="5"/>
  <c r="C4710" i="5"/>
  <c r="C6555" i="5"/>
  <c r="C8401" i="5"/>
  <c r="C1538" i="5"/>
  <c r="C3481" i="5"/>
  <c r="C5555" i="5"/>
  <c r="C7422" i="5"/>
  <c r="C5190" i="5"/>
  <c r="C149" i="5"/>
  <c r="C3252" i="5"/>
  <c r="I3252" i="5" s="1"/>
  <c r="J3252" i="5" s="1"/>
  <c r="C6740" i="5"/>
  <c r="C2772" i="5"/>
  <c r="E7862" i="5"/>
  <c r="E616" i="5"/>
  <c r="C5744" i="5"/>
  <c r="C440" i="5"/>
  <c r="C1446" i="5"/>
  <c r="C6949" i="5"/>
  <c r="C6374" i="5"/>
  <c r="C372" i="5"/>
  <c r="C6507" i="5"/>
  <c r="E1670" i="5"/>
  <c r="C8566" i="5"/>
  <c r="E6184" i="5"/>
  <c r="C5494" i="5"/>
  <c r="E8598" i="5"/>
  <c r="C7577" i="5"/>
  <c r="C830" i="5"/>
  <c r="C124" i="5"/>
  <c r="E1227" i="5"/>
  <c r="E3119" i="5"/>
  <c r="E4300" i="5"/>
  <c r="E5482" i="5"/>
  <c r="E7241" i="5"/>
  <c r="E8304" i="5"/>
  <c r="E8269" i="5"/>
  <c r="E6791" i="5"/>
  <c r="E6280" i="5"/>
  <c r="E5254" i="5"/>
  <c r="E4204" i="5"/>
  <c r="E3154" i="5"/>
  <c r="E2041" i="5"/>
  <c r="E886" i="5"/>
  <c r="E8057" i="5"/>
  <c r="E7066" i="5"/>
  <c r="E6554" i="5"/>
  <c r="E5528" i="5"/>
  <c r="E4479" i="5"/>
  <c r="E3445" i="5"/>
  <c r="E2874" i="5"/>
  <c r="E1788" i="5"/>
  <c r="E604" i="5"/>
  <c r="E8748" i="5"/>
  <c r="E7938" i="5"/>
  <c r="E7050" i="5"/>
  <c r="E6594" i="5"/>
  <c r="E5683" i="5"/>
  <c r="E4748" i="5"/>
  <c r="E3814" i="5"/>
  <c r="E2862" i="5"/>
  <c r="E1825" i="5"/>
  <c r="E1270" i="5"/>
  <c r="E130" i="5"/>
  <c r="E8438" i="5"/>
  <c r="E7559" i="5"/>
  <c r="E7088" i="5"/>
  <c r="E6109" i="5"/>
  <c r="E5129" i="5"/>
  <c r="E4149" i="5"/>
  <c r="E3168" i="5"/>
  <c r="E2638" i="5"/>
  <c r="E1597" i="5"/>
  <c r="E447" i="5"/>
  <c r="E2974" i="5"/>
  <c r="E2496" i="5"/>
  <c r="E1516" i="5"/>
  <c r="E997" i="5"/>
  <c r="E1555" i="5"/>
  <c r="E1014" i="5"/>
  <c r="E54" i="5"/>
  <c r="E8519" i="5"/>
  <c r="E7670" i="5"/>
  <c r="E6774" i="5"/>
  <c r="E6308" i="5"/>
  <c r="E5397" i="5"/>
  <c r="E4445" i="5"/>
  <c r="E3352" i="5"/>
  <c r="E2137" i="5"/>
  <c r="E1468" i="5"/>
  <c r="E191" i="5"/>
  <c r="E8421" i="5"/>
  <c r="E7312" i="5"/>
  <c r="E6076" i="5"/>
  <c r="E4841" i="5"/>
  <c r="E3626" i="5"/>
  <c r="E2371" i="5"/>
  <c r="E1147" i="5"/>
  <c r="E7319" i="5"/>
  <c r="E6203" i="5"/>
  <c r="E5123" i="5"/>
  <c r="E4025" i="5"/>
  <c r="E2927" i="5"/>
  <c r="E1847" i="5"/>
  <c r="E697" i="5"/>
  <c r="E7293" i="5"/>
  <c r="E6213" i="5"/>
  <c r="E5097" i="5"/>
  <c r="E4017" i="5"/>
  <c r="E3423" i="5"/>
  <c r="E2343" i="5"/>
  <c r="E1222" i="5"/>
  <c r="E707" i="5"/>
  <c r="E854" i="5"/>
  <c r="E278" i="5"/>
  <c r="E2426" i="5"/>
  <c r="E4136" i="5"/>
  <c r="E7076" i="5"/>
  <c r="E8413" i="5"/>
  <c r="C1483" i="5"/>
  <c r="E575" i="5"/>
  <c r="E1264" i="5"/>
  <c r="E1930" i="5"/>
  <c r="E2538" i="5"/>
  <c r="E3150" i="5"/>
  <c r="E3752" i="5"/>
  <c r="E4358" i="5"/>
  <c r="E4934" i="5"/>
  <c r="E5512" i="5"/>
  <c r="E6088" i="5"/>
  <c r="E6694" i="5"/>
  <c r="E7268" i="5"/>
  <c r="E7818" i="5"/>
  <c r="E8328" i="5"/>
  <c r="E8701" i="5"/>
  <c r="E8246" i="5"/>
  <c r="E7789" i="5"/>
  <c r="E7305" i="5"/>
  <c r="E6766" i="5"/>
  <c r="E6254" i="5"/>
  <c r="E5740" i="5"/>
  <c r="E5229" i="5"/>
  <c r="E4690" i="5"/>
  <c r="E4177" i="5"/>
  <c r="E3664" i="5"/>
  <c r="E3126" i="5"/>
  <c r="E2556" i="5"/>
  <c r="E2013" i="5"/>
  <c r="E1458" i="5"/>
  <c r="E858" i="5"/>
  <c r="E216" i="5"/>
  <c r="E8490" i="5"/>
  <c r="E8035" i="5"/>
  <c r="E7571" i="5"/>
  <c r="E7040" i="5"/>
  <c r="E6529" i="5"/>
  <c r="E6014" i="5"/>
  <c r="E5504" i="5"/>
  <c r="E4965" i="5"/>
  <c r="E4453" i="5"/>
  <c r="E3940" i="5"/>
  <c r="E3418" i="5"/>
  <c r="E2848" i="5"/>
  <c r="E2304" i="5"/>
  <c r="E1761" i="5"/>
  <c r="E1185" i="5"/>
  <c r="E543" i="5"/>
  <c r="E8728" i="5"/>
  <c r="E8323" i="5"/>
  <c r="E7918" i="5"/>
  <c r="E7479" i="5"/>
  <c r="E7026" i="5"/>
  <c r="E6570" i="5"/>
  <c r="E6115" i="5"/>
  <c r="E5636" i="5"/>
  <c r="E5181" i="5"/>
  <c r="E4725" i="5"/>
  <c r="E4270" i="5"/>
  <c r="E3792" i="5"/>
  <c r="E3320" i="5"/>
  <c r="E2839" i="5"/>
  <c r="E2331" i="5"/>
  <c r="E1777" i="5"/>
  <c r="E1243" i="5"/>
  <c r="E671" i="5"/>
  <c r="E99" i="5"/>
  <c r="E8418" i="5"/>
  <c r="E7973" i="5"/>
  <c r="E7538" i="5"/>
  <c r="E7065" i="5"/>
  <c r="E6565" i="5"/>
  <c r="E6086" i="5"/>
  <c r="E5585" i="5"/>
  <c r="E5107" i="5"/>
  <c r="E4605" i="5"/>
  <c r="E4127" i="5"/>
  <c r="E3649" i="5"/>
  <c r="E3145" i="5"/>
  <c r="E2590" i="5"/>
  <c r="E2083" i="5"/>
  <c r="E1572" i="5"/>
  <c r="E1017" i="5"/>
  <c r="E420" i="5"/>
  <c r="E3429" i="5"/>
  <c r="E2951" i="5"/>
  <c r="E2473" i="5"/>
  <c r="E1971" i="5"/>
  <c r="E1493" i="5"/>
  <c r="E972" i="5"/>
  <c r="E443" i="5"/>
  <c r="E1532" i="5"/>
  <c r="E990" i="5"/>
  <c r="E435" i="5"/>
  <c r="E29" i="5"/>
  <c r="E8483" i="5"/>
  <c r="E8069" i="5"/>
  <c r="E7651" i="5"/>
  <c r="E7219" i="5"/>
  <c r="E6754" i="5"/>
  <c r="E6268" i="5"/>
  <c r="E5822" i="5"/>
  <c r="E5377" i="5"/>
  <c r="E4891" i="5"/>
  <c r="E4425" i="5"/>
  <c r="E3898" i="5"/>
  <c r="E3250" i="5"/>
  <c r="E2663" i="5"/>
  <c r="E2035" i="5"/>
  <c r="E1428" i="5"/>
  <c r="E749" i="5"/>
  <c r="E148" i="5"/>
  <c r="E8331" i="5"/>
  <c r="E7791" i="5"/>
  <c r="E7190" i="5"/>
  <c r="E6603" i="5"/>
  <c r="E5955" i="5"/>
  <c r="E5368" i="5"/>
  <c r="E4740" i="5"/>
  <c r="E4132" i="5"/>
  <c r="E3505" i="5"/>
  <c r="E2917" i="5"/>
  <c r="E2269" i="5"/>
  <c r="E1682" i="5"/>
  <c r="E1039" i="5"/>
  <c r="E396" i="5"/>
  <c r="E7193" i="5"/>
  <c r="E6689" i="5"/>
  <c r="E6113" i="5"/>
  <c r="E5573" i="5"/>
  <c r="E5015" i="5"/>
  <c r="E4493" i="5"/>
  <c r="E3917" i="5"/>
  <c r="E3395" i="5"/>
  <c r="E2837" i="5"/>
  <c r="E2297" i="5"/>
  <c r="E1739" i="5"/>
  <c r="E1211" i="5"/>
  <c r="E601" i="5"/>
  <c r="E49" i="5"/>
  <c r="E7203" i="5"/>
  <c r="E6663" i="5"/>
  <c r="E6087" i="5"/>
  <c r="E5583" i="5"/>
  <c r="E5007" i="5"/>
  <c r="E4467" i="5"/>
  <c r="E3909" i="5"/>
  <c r="E3387" i="5"/>
  <c r="E2811" i="5"/>
  <c r="E2289" i="5"/>
  <c r="E1731" i="5"/>
  <c r="E1184" i="5"/>
  <c r="E593" i="5"/>
  <c r="E40" i="5"/>
  <c r="E764" i="5"/>
  <c r="E242" i="5"/>
  <c r="E1065" i="5"/>
  <c r="E2516" i="5"/>
  <c r="E4250" i="5"/>
  <c r="E5778" i="5"/>
  <c r="E7105" i="5"/>
  <c r="E8437" i="5"/>
  <c r="E4003" i="5"/>
  <c r="E7591" i="5"/>
  <c r="C531" i="5"/>
  <c r="C1508" i="5"/>
  <c r="C2666" i="5"/>
  <c r="C3638" i="5"/>
  <c r="C4504" i="5"/>
  <c r="C5370" i="5"/>
  <c r="C6395" i="5"/>
  <c r="C7329" i="5"/>
  <c r="C8194" i="5"/>
  <c r="E7646" i="5"/>
  <c r="C1431" i="5"/>
  <c r="C3203" i="5"/>
  <c r="C4938" i="5"/>
  <c r="C6578" i="5"/>
  <c r="C8446" i="5"/>
  <c r="C1639" i="5"/>
  <c r="C3755" i="5"/>
  <c r="C5578" i="5"/>
  <c r="C7469" i="5"/>
  <c r="C199" i="5"/>
  <c r="C3756" i="5"/>
  <c r="C6923" i="5"/>
  <c r="C2818" i="5"/>
  <c r="E7378" i="5"/>
  <c r="E5628" i="5"/>
  <c r="C6815" i="5"/>
  <c r="C1392" i="5"/>
  <c r="C1780" i="5"/>
  <c r="C6443" i="5"/>
  <c r="C6334" i="5"/>
  <c r="C8024" i="5"/>
  <c r="C6453" i="5"/>
  <c r="E541" i="5"/>
  <c r="E2509" i="5"/>
  <c r="E4905" i="5"/>
  <c r="E6666" i="5"/>
  <c r="E7813" i="5"/>
  <c r="E8513" i="5"/>
  <c r="E608" i="5"/>
  <c r="E1330" i="5"/>
  <c r="E1960" i="5"/>
  <c r="E2570" i="5"/>
  <c r="E3183" i="5"/>
  <c r="E3780" i="5"/>
  <c r="E4388" i="5"/>
  <c r="E4962" i="5"/>
  <c r="E5541" i="5"/>
  <c r="E6145" i="5"/>
  <c r="E6721" i="5"/>
  <c r="E7298" i="5"/>
  <c r="E7842" i="5"/>
  <c r="E8354" i="5"/>
  <c r="E8678" i="5"/>
  <c r="E8224" i="5"/>
  <c r="E7767" i="5"/>
  <c r="E7253" i="5"/>
  <c r="E6740" i="5"/>
  <c r="E6228" i="5"/>
  <c r="E5715" i="5"/>
  <c r="E5202" i="5"/>
  <c r="E4664" i="5"/>
  <c r="E4152" i="5"/>
  <c r="E3640" i="5"/>
  <c r="E3072" i="5"/>
  <c r="E2529" i="5"/>
  <c r="E1985" i="5"/>
  <c r="E1431" i="5"/>
  <c r="E826" i="5"/>
  <c r="E186" i="5"/>
  <c r="E8468" i="5"/>
  <c r="E8011" i="5"/>
  <c r="E7523" i="5"/>
  <c r="E7015" i="5"/>
  <c r="E6504" i="5"/>
  <c r="E5990" i="5"/>
  <c r="E5479" i="5"/>
  <c r="E4939" i="5"/>
  <c r="E4427" i="5"/>
  <c r="E3914" i="5"/>
  <c r="E3364" i="5"/>
  <c r="E2821" i="5"/>
  <c r="E2277" i="5"/>
  <c r="E1735" i="5"/>
  <c r="E1153" i="5"/>
  <c r="E514" i="5"/>
  <c r="E8707" i="5"/>
  <c r="E8302" i="5"/>
  <c r="E7877" i="5"/>
  <c r="E7458" i="5"/>
  <c r="E7003" i="5"/>
  <c r="E6548" i="5"/>
  <c r="E6092" i="5"/>
  <c r="E5614" i="5"/>
  <c r="E5158" i="5"/>
  <c r="E4703" i="5"/>
  <c r="E4225" i="5"/>
  <c r="E3769" i="5"/>
  <c r="E3296" i="5"/>
  <c r="E2813" i="5"/>
  <c r="E2306" i="5"/>
  <c r="E1753" i="5"/>
  <c r="E1216" i="5"/>
  <c r="E645" i="5"/>
  <c r="E36" i="5"/>
  <c r="E8398" i="5"/>
  <c r="E7952" i="5"/>
  <c r="E7516" i="5"/>
  <c r="E7043" i="5"/>
  <c r="E6541" i="5"/>
  <c r="E6063" i="5"/>
  <c r="E5562" i="5"/>
  <c r="E5060" i="5"/>
  <c r="E4582" i="5"/>
  <c r="E4104" i="5"/>
  <c r="E3625" i="5"/>
  <c r="E3096" i="5"/>
  <c r="E2566" i="5"/>
  <c r="E2059" i="5"/>
  <c r="E1546" i="5"/>
  <c r="E961" i="5"/>
  <c r="E366" i="5"/>
  <c r="E3407" i="5"/>
  <c r="E2929" i="5"/>
  <c r="E2449" i="5"/>
  <c r="E1949" i="5"/>
  <c r="E1471" i="5"/>
  <c r="E949" i="5"/>
  <c r="E394" i="5"/>
  <c r="E1510" i="5"/>
  <c r="E967" i="5"/>
  <c r="E412" i="5"/>
  <c r="E5" i="5"/>
  <c r="E8465" i="5"/>
  <c r="E8033" i="5"/>
  <c r="E7632" i="5"/>
  <c r="E7179" i="5"/>
  <c r="E6713" i="5"/>
  <c r="E6247" i="5"/>
  <c r="E5802" i="5"/>
  <c r="E5356" i="5"/>
  <c r="E4870" i="5"/>
  <c r="E4405" i="5"/>
  <c r="E3878" i="5"/>
  <c r="E3230" i="5"/>
  <c r="E2623" i="5"/>
  <c r="E2015" i="5"/>
  <c r="E1408" i="5"/>
  <c r="E727" i="5"/>
  <c r="E127" i="5"/>
  <c r="E8313" i="5"/>
  <c r="E7773" i="5"/>
  <c r="E7170" i="5"/>
  <c r="E6583" i="5"/>
  <c r="E5935" i="5"/>
  <c r="E5347" i="5"/>
  <c r="E4720" i="5"/>
  <c r="E4112" i="5"/>
  <c r="E3464" i="5"/>
  <c r="E2897" i="5"/>
  <c r="E2249" i="5"/>
  <c r="E1642" i="5"/>
  <c r="E1018" i="5"/>
  <c r="E375" i="5"/>
  <c r="E7175" i="5"/>
  <c r="E6671" i="5"/>
  <c r="E6095" i="5"/>
  <c r="E5555" i="5"/>
  <c r="E4997" i="5"/>
  <c r="E4475" i="5"/>
  <c r="E3899" i="5"/>
  <c r="E3377" i="5"/>
  <c r="E2819" i="5"/>
  <c r="E2279" i="5"/>
  <c r="E1703" i="5"/>
  <c r="E1192" i="5"/>
  <c r="E582" i="5"/>
  <c r="E11" i="5"/>
  <c r="E7185" i="5"/>
  <c r="E6645" i="5"/>
  <c r="E6069" i="5"/>
  <c r="E5565" i="5"/>
  <c r="E4989" i="5"/>
  <c r="E4449" i="5"/>
  <c r="E3891" i="5"/>
  <c r="E3369" i="5"/>
  <c r="E2793" i="5"/>
  <c r="E2271" i="5"/>
  <c r="E1713" i="5"/>
  <c r="E1165" i="5"/>
  <c r="E555" i="5"/>
  <c r="E21" i="5"/>
  <c r="E746" i="5"/>
  <c r="E206" i="5"/>
  <c r="E1100" i="5"/>
  <c r="E2731" i="5"/>
  <c r="E4279" i="5"/>
  <c r="E5806" i="5"/>
  <c r="E7162" i="5"/>
  <c r="E8669" i="5"/>
  <c r="E4063" i="5"/>
  <c r="E7644" i="5"/>
  <c r="C556" i="5"/>
  <c r="C1661" i="5"/>
  <c r="C2690" i="5"/>
  <c r="C3661" i="5"/>
  <c r="C4526" i="5"/>
  <c r="C5507" i="5"/>
  <c r="C6418" i="5"/>
  <c r="C7351" i="5"/>
  <c r="C8218" i="5"/>
  <c r="E7860" i="5"/>
  <c r="C1457" i="5"/>
  <c r="C3226" i="5"/>
  <c r="C5097" i="5"/>
  <c r="C6761" i="5"/>
  <c r="C8470" i="5"/>
  <c r="C1665" i="5"/>
  <c r="C3892" i="5"/>
  <c r="C5782" i="5"/>
  <c r="C7491" i="5"/>
  <c r="C278" i="5"/>
  <c r="C3893" i="5"/>
  <c r="C7059" i="5"/>
  <c r="C3327" i="5"/>
  <c r="E7289" i="5"/>
  <c r="E5342" i="5"/>
  <c r="C7202" i="5"/>
  <c r="C2600" i="5"/>
  <c r="C2682" i="5"/>
  <c r="C5997" i="5"/>
  <c r="C6131" i="5"/>
  <c r="C6908" i="5"/>
  <c r="C5697" i="5"/>
  <c r="D7611" i="5"/>
  <c r="D5760" i="5"/>
  <c r="D2202" i="5"/>
  <c r="D8770" i="5"/>
  <c r="D5375" i="5"/>
  <c r="D6745" i="5"/>
  <c r="D7312" i="5"/>
  <c r="D7295" i="5"/>
  <c r="D517" i="5"/>
  <c r="D4756" i="5"/>
  <c r="D3783" i="5"/>
  <c r="D3063" i="5"/>
  <c r="D6773" i="5"/>
  <c r="D1762" i="5"/>
  <c r="D1532" i="5"/>
  <c r="D5769" i="5"/>
  <c r="D8771" i="5"/>
  <c r="D4758" i="5"/>
  <c r="D7989" i="5"/>
  <c r="D3885" i="5"/>
  <c r="D7328" i="5"/>
  <c r="D3787" i="5"/>
  <c r="D8188" i="5"/>
  <c r="D1719" i="5"/>
  <c r="D6951" i="5"/>
  <c r="D3919" i="5"/>
  <c r="D8224" i="5"/>
  <c r="D3296" i="5"/>
  <c r="D7848" i="5"/>
  <c r="D978" i="5"/>
  <c r="D6636" i="5"/>
  <c r="D8718" i="5"/>
  <c r="D5927" i="5"/>
  <c r="D4017" i="5"/>
  <c r="D6484" i="5"/>
  <c r="D6886" i="5"/>
  <c r="D7005" i="5"/>
  <c r="D7080" i="5"/>
  <c r="D8255" i="5"/>
  <c r="D8337" i="5"/>
  <c r="D8370" i="5"/>
  <c r="D4045" i="5"/>
  <c r="D1386" i="5"/>
  <c r="D7820" i="5"/>
  <c r="D5217" i="5"/>
  <c r="D2087" i="5"/>
  <c r="D7669" i="5"/>
  <c r="D5004" i="5"/>
  <c r="D1776" i="5"/>
  <c r="D213" i="5"/>
  <c r="D537" i="5"/>
  <c r="D861" i="5"/>
  <c r="D1185" i="5"/>
  <c r="D1509" i="5"/>
  <c r="D5714" i="5"/>
  <c r="D6920" i="5"/>
  <c r="D7470" i="5"/>
  <c r="D6945" i="5"/>
  <c r="D7381" i="5"/>
  <c r="D7930" i="5"/>
  <c r="D7298" i="5"/>
  <c r="D983" i="5"/>
  <c r="D3361" i="5"/>
  <c r="D2468" i="5"/>
  <c r="D1650" i="5"/>
  <c r="D6036" i="5"/>
  <c r="D778" i="5"/>
  <c r="D866" i="5"/>
  <c r="D5557" i="5"/>
  <c r="D128" i="5"/>
  <c r="D5163" i="5"/>
  <c r="D8452" i="5"/>
  <c r="D4759" i="5"/>
  <c r="D8139" i="5"/>
  <c r="D5547" i="5"/>
  <c r="D2060" i="5"/>
  <c r="D4450" i="5"/>
  <c r="D362" i="5"/>
  <c r="D6577" i="5"/>
  <c r="D406" i="5"/>
  <c r="D6631" i="5"/>
  <c r="D7067" i="5"/>
  <c r="D5698" i="5"/>
  <c r="D6866" i="5"/>
  <c r="D5451" i="5"/>
  <c r="D3359" i="5"/>
  <c r="D6804" i="5"/>
  <c r="D7531" i="5"/>
  <c r="D8008" i="5"/>
  <c r="D8400" i="5"/>
  <c r="D5553" i="5"/>
  <c r="D864" i="5"/>
  <c r="D5801" i="5"/>
  <c r="D8123" i="5"/>
  <c r="D1312" i="5"/>
  <c r="D8355" i="5"/>
  <c r="D284" i="5"/>
  <c r="D5483" i="5"/>
  <c r="D3387" i="5"/>
  <c r="D4221" i="5"/>
  <c r="D3093" i="5"/>
  <c r="D999" i="5"/>
  <c r="D4358" i="5"/>
  <c r="D3588" i="5"/>
  <c r="D3291" i="5"/>
  <c r="D7092" i="5"/>
  <c r="D2597" i="5"/>
  <c r="D2631" i="5"/>
  <c r="D6662" i="5"/>
  <c r="D1837" i="5"/>
  <c r="D6172" i="5"/>
  <c r="D1205" i="5"/>
  <c r="D5776" i="5"/>
  <c r="D718" i="5"/>
  <c r="D6722" i="5"/>
  <c r="D3803" i="5"/>
  <c r="D5835" i="5"/>
  <c r="D2528" i="5"/>
  <c r="D7612" i="5"/>
  <c r="D2596" i="5"/>
  <c r="D7630" i="5"/>
  <c r="D1429" i="5"/>
  <c r="D7036" i="5"/>
  <c r="D979" i="5"/>
  <c r="D6836" i="5"/>
  <c r="D7264" i="5"/>
  <c r="D8528" i="5"/>
  <c r="D1171" i="5"/>
  <c r="D2163" i="5"/>
  <c r="D3549" i="5"/>
  <c r="D4375" i="5"/>
  <c r="D5071" i="5"/>
  <c r="D8108" i="5"/>
  <c r="D6589" i="5"/>
  <c r="D6743" i="5"/>
  <c r="D3770" i="5"/>
  <c r="D8729" i="5"/>
  <c r="D6110" i="5"/>
  <c r="D2998" i="5"/>
  <c r="D123" i="5"/>
  <c r="D465" i="5"/>
  <c r="D807" i="5"/>
  <c r="D1149" i="5"/>
  <c r="D1491" i="5"/>
  <c r="D1833" i="5"/>
  <c r="D2157" i="5"/>
  <c r="D239" i="5"/>
  <c r="D563" i="5"/>
  <c r="D5620" i="5"/>
  <c r="D7994" i="5"/>
  <c r="D8587" i="5"/>
  <c r="D8484" i="5"/>
  <c r="D7784" i="5"/>
  <c r="D831" i="5"/>
  <c r="D5125" i="5"/>
  <c r="D4362" i="5"/>
  <c r="D3980" i="5"/>
  <c r="D7557" i="5"/>
  <c r="D3386" i="5"/>
  <c r="D3441" i="5"/>
  <c r="D7176" i="5"/>
  <c r="D2666" i="5"/>
  <c r="D6691" i="5"/>
  <c r="D2124" i="5"/>
  <c r="D6354" i="5"/>
  <c r="D2052" i="5"/>
  <c r="D7329" i="5"/>
  <c r="D286" i="5"/>
  <c r="D6568" i="5"/>
  <c r="D3615" i="5"/>
  <c r="D8428" i="5"/>
  <c r="D3952" i="5"/>
  <c r="D8507" i="5"/>
  <c r="D2602" i="5"/>
  <c r="D7675" i="5"/>
  <c r="D2301" i="5"/>
  <c r="D7466" i="5"/>
  <c r="D2499" i="5"/>
  <c r="D8222" i="5"/>
  <c r="D6111" i="5"/>
  <c r="D3223" i="5"/>
  <c r="D5869" i="5"/>
  <c r="D2203" i="5"/>
  <c r="D1974" i="5"/>
  <c r="D2271" i="5"/>
  <c r="D7242" i="5"/>
  <c r="D3845" i="5"/>
  <c r="D4514" i="5"/>
  <c r="D8449" i="5"/>
  <c r="D5559" i="5"/>
  <c r="D1537" i="5"/>
  <c r="D6712" i="5"/>
  <c r="D4129" i="5"/>
  <c r="D1224" i="5"/>
  <c r="D5063" i="5"/>
  <c r="D2898" i="5"/>
  <c r="D402" i="5"/>
  <c r="D5404" i="5"/>
  <c r="D5710" i="5"/>
  <c r="D6175" i="5"/>
  <c r="D1446" i="5"/>
  <c r="D7879" i="5"/>
  <c r="D3719" i="5"/>
  <c r="D5712" i="5"/>
  <c r="D7371" i="5"/>
  <c r="D8741" i="5"/>
  <c r="D2728" i="5"/>
  <c r="D5623" i="5"/>
  <c r="D1233" i="5"/>
  <c r="D8363" i="5"/>
  <c r="D8219" i="5"/>
  <c r="D5371" i="5"/>
  <c r="D1640" i="5"/>
  <c r="D7111" i="5"/>
  <c r="D4048" i="5"/>
  <c r="D33" i="5"/>
  <c r="D393" i="5"/>
  <c r="D753" i="5"/>
  <c r="D1113" i="5"/>
  <c r="D1473" i="5"/>
  <c r="D1851" i="5"/>
  <c r="D2193" i="5"/>
  <c r="D293" i="5"/>
  <c r="D635" i="5"/>
  <c r="D959" i="5"/>
  <c r="D1283" i="5"/>
  <c r="D1607" i="5"/>
  <c r="D1931" i="5"/>
  <c r="D60" i="5"/>
  <c r="D424" i="5"/>
  <c r="D788" i="5"/>
  <c r="D1153" i="5"/>
  <c r="D1518" i="5"/>
  <c r="D1882" i="5"/>
  <c r="D2244" i="5"/>
  <c r="D2568" i="5"/>
  <c r="D2892" i="5"/>
  <c r="D3216" i="5"/>
  <c r="D3540" i="5"/>
  <c r="D3864" i="5"/>
  <c r="D4188" i="5"/>
  <c r="D4512" i="5"/>
  <c r="D4836" i="5"/>
  <c r="D5160" i="5"/>
  <c r="D5484" i="5"/>
  <c r="D5808" i="5"/>
  <c r="D6132" i="5"/>
  <c r="D6456" i="5"/>
  <c r="D227" i="5"/>
  <c r="D592" i="5"/>
  <c r="D956" i="5"/>
  <c r="D1321" i="5"/>
  <c r="D1685" i="5"/>
  <c r="D2050" i="5"/>
  <c r="D2393" i="5"/>
  <c r="D2717" i="5"/>
  <c r="D3041" i="5"/>
  <c r="D3365" i="5"/>
  <c r="D3689" i="5"/>
  <c r="D4013" i="5"/>
  <c r="D4337" i="5"/>
  <c r="D4661" i="5"/>
  <c r="D4985" i="5"/>
  <c r="D5309" i="5"/>
  <c r="D5633" i="5"/>
  <c r="D5957" i="5"/>
  <c r="D6281" i="5"/>
  <c r="D6605" i="5"/>
  <c r="D6929" i="5"/>
  <c r="D7253" i="5"/>
  <c r="D7577" i="5"/>
  <c r="D7901" i="5"/>
  <c r="D8225" i="5"/>
  <c r="D8549" i="5"/>
  <c r="D230" i="5"/>
  <c r="D640" i="5"/>
  <c r="D1050" i="5"/>
  <c r="D1460" i="5"/>
  <c r="D1871" i="5"/>
  <c r="D2274" i="5"/>
  <c r="D2638" i="5"/>
  <c r="D3003" i="5"/>
  <c r="D3368" i="5"/>
  <c r="D3732" i="5"/>
  <c r="D4096" i="5"/>
  <c r="D4461" i="5"/>
  <c r="D4826" i="5"/>
  <c r="D5190" i="5"/>
  <c r="D5554" i="5"/>
  <c r="D5919" i="5"/>
  <c r="D6284" i="5"/>
  <c r="D6644" i="5"/>
  <c r="D6987" i="5"/>
  <c r="D7330" i="5"/>
  <c r="D7673" i="5"/>
  <c r="D8016" i="5"/>
  <c r="D8359" i="5"/>
  <c r="D8702" i="5"/>
  <c r="D305" i="5"/>
  <c r="D715" i="5"/>
  <c r="D1125" i="5"/>
  <c r="D1534" i="5"/>
  <c r="D1945" i="5"/>
  <c r="D2341" i="5"/>
  <c r="D2705" i="5"/>
  <c r="D3069" i="5"/>
  <c r="D3434" i="5"/>
  <c r="D3799" i="5"/>
  <c r="D4163" i="5"/>
  <c r="D4527" i="5"/>
  <c r="D4892" i="5"/>
  <c r="D5257" i="5"/>
  <c r="D8659" i="5"/>
  <c r="D6889" i="5"/>
  <c r="D8140" i="5"/>
  <c r="D7967" i="5"/>
  <c r="D5223" i="5"/>
  <c r="D163" i="5"/>
  <c r="D3551" i="5"/>
  <c r="D3362" i="5"/>
  <c r="D4207" i="5"/>
  <c r="D8218" i="5"/>
  <c r="D4914" i="5"/>
  <c r="D5953" i="5"/>
  <c r="D1536" i="5"/>
  <c r="D6862" i="5"/>
  <c r="D3210" i="5"/>
  <c r="D7672" i="5"/>
  <c r="D5791" i="5"/>
  <c r="D3506" i="5"/>
  <c r="D6772" i="5"/>
  <c r="D5083" i="5"/>
  <c r="D2570" i="5"/>
  <c r="D6805" i="5"/>
  <c r="D484" i="5"/>
  <c r="D7849" i="5"/>
  <c r="D3688" i="5"/>
  <c r="D598" i="5"/>
  <c r="D6080" i="5"/>
  <c r="D8197" i="5"/>
  <c r="D1310" i="5"/>
  <c r="D4938" i="5"/>
  <c r="D6574" i="5"/>
  <c r="D7931" i="5"/>
  <c r="D5802" i="5"/>
  <c r="D5006" i="5"/>
  <c r="D7410" i="5"/>
  <c r="D4418" i="5"/>
  <c r="D515" i="5"/>
  <c r="D6421" i="5"/>
  <c r="D3196" i="5"/>
  <c r="D141" i="5"/>
  <c r="D501" i="5"/>
  <c r="D879" i="5"/>
  <c r="D1239" i="5"/>
  <c r="D1599" i="5"/>
  <c r="D1941" i="5"/>
  <c r="D41" i="5"/>
  <c r="D383" i="5"/>
  <c r="D725" i="5"/>
  <c r="D1049" i="5"/>
  <c r="D1373" i="5"/>
  <c r="D1697" i="5"/>
  <c r="D2021" i="5"/>
  <c r="D161" i="5"/>
  <c r="D525" i="5"/>
  <c r="D890" i="5"/>
  <c r="D1254" i="5"/>
  <c r="D1619" i="5"/>
  <c r="D1983" i="5"/>
  <c r="D2334" i="5"/>
  <c r="D2658" i="5"/>
  <c r="D2982" i="5"/>
  <c r="D3306" i="5"/>
  <c r="D3630" i="5"/>
  <c r="D3954" i="5"/>
  <c r="D4278" i="5"/>
  <c r="D4602" i="5"/>
  <c r="D4926" i="5"/>
  <c r="D5250" i="5"/>
  <c r="D5574" i="5"/>
  <c r="D5898" i="5"/>
  <c r="D6222" i="5"/>
  <c r="D6546" i="5"/>
  <c r="D328" i="5"/>
  <c r="D693" i="5"/>
  <c r="D1057" i="5"/>
  <c r="D1422" i="5"/>
  <c r="D1786" i="5"/>
  <c r="D2151" i="5"/>
  <c r="D2483" i="5"/>
  <c r="D2807" i="5"/>
  <c r="D3131" i="5"/>
  <c r="D3455" i="5"/>
  <c r="D3779" i="5"/>
  <c r="D4103" i="5"/>
  <c r="D4427" i="5"/>
  <c r="D4751" i="5"/>
  <c r="D5075" i="5"/>
  <c r="D5399" i="5"/>
  <c r="D5723" i="5"/>
  <c r="D6047" i="5"/>
  <c r="D6371" i="5"/>
  <c r="D6695" i="5"/>
  <c r="D7019" i="5"/>
  <c r="D7343" i="5"/>
  <c r="D7667" i="5"/>
  <c r="D7991" i="5"/>
  <c r="D8315" i="5"/>
  <c r="D8639" i="5"/>
  <c r="D344" i="5"/>
  <c r="D755" i="5"/>
  <c r="D1164" i="5"/>
  <c r="D1574" i="5"/>
  <c r="D1984" i="5"/>
  <c r="D2376" i="5"/>
  <c r="D2740" i="5"/>
  <c r="D3104" i="5"/>
  <c r="D3469" i="5"/>
  <c r="D3834" i="5"/>
  <c r="D4198" i="5"/>
  <c r="D4562" i="5"/>
  <c r="D4927" i="5"/>
  <c r="D5292" i="5"/>
  <c r="D5656" i="5"/>
  <c r="D6020" i="5"/>
  <c r="D6385" i="5"/>
  <c r="D6739" i="5"/>
  <c r="D7082" i="5"/>
  <c r="D7425" i="5"/>
  <c r="D7768" i="5"/>
  <c r="D8111" i="5"/>
  <c r="D8454" i="5"/>
  <c r="D9" i="5"/>
  <c r="D418" i="5"/>
  <c r="D828" i="5"/>
  <c r="D1238" i="5"/>
  <c r="D1649" i="5"/>
  <c r="D2059" i="5"/>
  <c r="D2441" i="5"/>
  <c r="D2806" i="5"/>
  <c r="D3171" i="5"/>
  <c r="D3535" i="5"/>
  <c r="D3899" i="5"/>
  <c r="D4264" i="5"/>
  <c r="D4629" i="5"/>
  <c r="D4993" i="5"/>
  <c r="D1055" i="5"/>
  <c r="D6260" i="5"/>
  <c r="D2094" i="5"/>
  <c r="D7440" i="5"/>
  <c r="D5329" i="5"/>
  <c r="D1567" i="5"/>
  <c r="D1276" i="5"/>
  <c r="D4173" i="5"/>
  <c r="D4573" i="5"/>
  <c r="D4845" i="5"/>
  <c r="D8681" i="5"/>
  <c r="D1202" i="5"/>
  <c r="D6509" i="5"/>
  <c r="D2929" i="5"/>
  <c r="D7326" i="5"/>
  <c r="D4115" i="5"/>
  <c r="D8305" i="5"/>
  <c r="D6507" i="5"/>
  <c r="D763" i="5"/>
  <c r="D7588" i="5"/>
  <c r="D5868" i="5"/>
  <c r="D975" i="5"/>
  <c r="D7443" i="5"/>
  <c r="D2997" i="5"/>
  <c r="D8508" i="5"/>
  <c r="D4601" i="5"/>
  <c r="D4605" i="5"/>
  <c r="D7845" i="5"/>
  <c r="D2016" i="5"/>
  <c r="D4099" i="5"/>
  <c r="D6543" i="5"/>
  <c r="D7906" i="5"/>
  <c r="D3262" i="5"/>
  <c r="D7238" i="5"/>
  <c r="D7010" i="5"/>
  <c r="D3943" i="5"/>
  <c r="D8595" i="5"/>
  <c r="D5800" i="5"/>
  <c r="D2407" i="5"/>
  <c r="D195" i="5"/>
  <c r="D573" i="5"/>
  <c r="D933" i="5"/>
  <c r="D1293" i="5"/>
  <c r="D1653" i="5"/>
  <c r="D1995" i="5"/>
  <c r="D95" i="5"/>
  <c r="D437" i="5"/>
  <c r="D779" i="5"/>
  <c r="D1103" i="5"/>
  <c r="D1427" i="5"/>
  <c r="D1751" i="5"/>
  <c r="D2075" i="5"/>
  <c r="D222" i="5"/>
  <c r="D586" i="5"/>
  <c r="D950" i="5"/>
  <c r="D1315" i="5"/>
  <c r="D3948" i="5"/>
  <c r="D5369" i="5"/>
  <c r="D6015" i="5"/>
  <c r="D165" i="5"/>
  <c r="D199" i="5"/>
  <c r="D1012" i="5"/>
  <c r="D7409" i="5"/>
  <c r="D4693" i="5"/>
  <c r="D6850" i="5"/>
  <c r="D3880" i="5"/>
  <c r="D156" i="5"/>
  <c r="D6865" i="5"/>
  <c r="D5281" i="5"/>
  <c r="D1308" i="5"/>
  <c r="D8412" i="5"/>
  <c r="D7843" i="5"/>
  <c r="D5647" i="5"/>
  <c r="D3" i="5"/>
  <c r="D8711" i="5"/>
  <c r="D6177" i="5"/>
  <c r="D1610" i="5"/>
  <c r="D6098" i="5"/>
  <c r="D317" i="5"/>
  <c r="D6946" i="5"/>
  <c r="D5002" i="5"/>
  <c r="D7615" i="5"/>
  <c r="D7761" i="5"/>
  <c r="D6879" i="5"/>
  <c r="D3066" i="5"/>
  <c r="D7527" i="5"/>
  <c r="D3884" i="5"/>
  <c r="D105" i="5"/>
  <c r="D591" i="5"/>
  <c r="D1005" i="5"/>
  <c r="D1419" i="5"/>
  <c r="D1869" i="5"/>
  <c r="D23" i="5"/>
  <c r="D455" i="5"/>
  <c r="D851" i="5"/>
  <c r="D1229" i="5"/>
  <c r="D1625" i="5"/>
  <c r="D2003" i="5"/>
  <c r="D242" i="5"/>
  <c r="D667" i="5"/>
  <c r="D1092" i="5"/>
  <c r="D1538" i="5"/>
  <c r="D1943" i="5"/>
  <c r="D2352" i="5"/>
  <c r="D2712" i="5"/>
  <c r="D3072" i="5"/>
  <c r="D3432" i="5"/>
  <c r="D3792" i="5"/>
  <c r="D4152" i="5"/>
  <c r="D4530" i="5"/>
  <c r="D4890" i="5"/>
  <c r="D5268" i="5"/>
  <c r="D5628" i="5"/>
  <c r="D5988" i="5"/>
  <c r="D6348" i="5"/>
  <c r="D146" i="5"/>
  <c r="D551" i="5"/>
  <c r="D976" i="5"/>
  <c r="D1381" i="5"/>
  <c r="D1807" i="5"/>
  <c r="D2212" i="5"/>
  <c r="D2573" i="5"/>
  <c r="D2933" i="5"/>
  <c r="D3293" i="5"/>
  <c r="D3653" i="5"/>
  <c r="D4031" i="5"/>
  <c r="D4391" i="5"/>
  <c r="D4769" i="5"/>
  <c r="D5129" i="5"/>
  <c r="D5489" i="5"/>
  <c r="D5849" i="5"/>
  <c r="D6209" i="5"/>
  <c r="D6569" i="5"/>
  <c r="D6947" i="5"/>
  <c r="D7307" i="5"/>
  <c r="D7685" i="5"/>
  <c r="D8045" i="5"/>
  <c r="D8405" i="5"/>
  <c r="D93" i="5"/>
  <c r="D549" i="5"/>
  <c r="D1004" i="5"/>
  <c r="D1484" i="5"/>
  <c r="D1938" i="5"/>
  <c r="D2396" i="5"/>
  <c r="D2800" i="5"/>
  <c r="D3206" i="5"/>
  <c r="D3610" i="5"/>
  <c r="D4016" i="5"/>
  <c r="D4420" i="5"/>
  <c r="D4846" i="5"/>
  <c r="D5251" i="5"/>
  <c r="D5676" i="5"/>
  <c r="D6081" i="5"/>
  <c r="D6486" i="5"/>
  <c r="D6872" i="5"/>
  <c r="D7254" i="5"/>
  <c r="D7635" i="5"/>
  <c r="D8035" i="5"/>
  <c r="D8416" i="5"/>
  <c r="D31" i="5"/>
  <c r="D487" i="5"/>
  <c r="D943" i="5"/>
  <c r="D1398" i="5"/>
  <c r="D1854" i="5"/>
  <c r="D2300" i="5"/>
  <c r="D2725" i="5"/>
  <c r="D3130" i="5"/>
  <c r="D3555" i="5"/>
  <c r="D3961" i="5"/>
  <c r="D4365" i="5"/>
  <c r="D4771" i="5"/>
  <c r="D5175" i="5"/>
  <c r="D5560" i="5"/>
  <c r="D5925" i="5"/>
  <c r="D6289" i="5"/>
  <c r="D6649" i="5"/>
  <c r="D6992" i="5"/>
  <c r="D7335" i="5"/>
  <c r="D7678" i="5"/>
  <c r="D8021" i="5"/>
  <c r="D8364" i="5"/>
  <c r="D8707" i="5"/>
  <c r="D338" i="5"/>
  <c r="D801" i="5"/>
  <c r="D1263" i="5"/>
  <c r="D1723" i="5"/>
  <c r="D2184" i="5"/>
  <c r="D2599" i="5"/>
  <c r="D3010" i="5"/>
  <c r="D3420" i="5"/>
  <c r="D3829" i="5"/>
  <c r="D4239" i="5"/>
  <c r="D4650" i="5"/>
  <c r="D5060" i="5"/>
  <c r="D5469" i="5"/>
  <c r="D5879" i="5"/>
  <c r="D6290" i="5"/>
  <c r="D6692" i="5"/>
  <c r="D7078" i="5"/>
  <c r="D7464" i="5"/>
  <c r="D7851" i="5"/>
  <c r="D8236" i="5"/>
  <c r="D8622" i="5"/>
  <c r="D6476" i="5"/>
  <c r="D7604" i="5"/>
  <c r="D8161" i="5"/>
  <c r="D7323" i="5"/>
  <c r="D6660" i="5"/>
  <c r="D1426" i="5"/>
  <c r="D2701" i="5"/>
  <c r="D4608" i="5"/>
  <c r="D1456" i="5"/>
  <c r="D4113" i="5"/>
  <c r="D871" i="5"/>
  <c r="D7486" i="5"/>
  <c r="D5401" i="5"/>
  <c r="D3460" i="5"/>
  <c r="D3190" i="5"/>
  <c r="D7993" i="5"/>
  <c r="D7412" i="5"/>
  <c r="D5882" i="5"/>
  <c r="D2299" i="5"/>
  <c r="D5221" i="5"/>
  <c r="D7263" i="5"/>
  <c r="D5246" i="5"/>
  <c r="D2770" i="5"/>
  <c r="D6328" i="5"/>
  <c r="D1753" i="5"/>
  <c r="D7544" i="5"/>
  <c r="D8566" i="5"/>
  <c r="D7690" i="5"/>
  <c r="D3591" i="5"/>
  <c r="D7923" i="5"/>
  <c r="D4208" i="5"/>
  <c r="D159" i="5"/>
  <c r="D627" i="5"/>
  <c r="D1059" i="5"/>
  <c r="D1545" i="5"/>
  <c r="D1977" i="5"/>
  <c r="D167" i="5"/>
  <c r="D599" i="5"/>
  <c r="D1013" i="5"/>
  <c r="D1445" i="5"/>
  <c r="D1841" i="5"/>
  <c r="D39" i="5"/>
  <c r="D505" i="5"/>
  <c r="D991" i="5"/>
  <c r="D1436" i="5"/>
  <c r="D1862" i="5"/>
  <c r="D2298" i="5"/>
  <c r="D2694" i="5"/>
  <c r="D3090" i="5"/>
  <c r="D3468" i="5"/>
  <c r="D3846" i="5"/>
  <c r="D4242" i="5"/>
  <c r="D4638" i="5"/>
  <c r="D5016" i="5"/>
  <c r="D5394" i="5"/>
  <c r="D5772" i="5"/>
  <c r="D6168" i="5"/>
  <c r="D6564" i="5"/>
  <c r="D409" i="5"/>
  <c r="D835" i="5"/>
  <c r="D1260" i="5"/>
  <c r="D1705" i="5"/>
  <c r="D2131" i="5"/>
  <c r="D2537" i="5"/>
  <c r="D2915" i="5"/>
  <c r="D3311" i="5"/>
  <c r="D3707" i="5"/>
  <c r="D4085" i="5"/>
  <c r="D4481" i="5"/>
  <c r="D4859" i="5"/>
  <c r="D5237" i="5"/>
  <c r="D5615" i="5"/>
  <c r="D6011" i="5"/>
  <c r="D6407" i="5"/>
  <c r="D6785" i="5"/>
  <c r="D7163" i="5"/>
  <c r="D7541" i="5"/>
  <c r="D7937" i="5"/>
  <c r="D8333" i="5"/>
  <c r="D26" i="5"/>
  <c r="D503" i="5"/>
  <c r="D982" i="5"/>
  <c r="D1506" i="5"/>
  <c r="D2007" i="5"/>
  <c r="D2456" i="5"/>
  <c r="D2882" i="5"/>
  <c r="D3307" i="5"/>
  <c r="D3752" i="5"/>
  <c r="D4178" i="5"/>
  <c r="D4623" i="5"/>
  <c r="D5048" i="5"/>
  <c r="D5474" i="5"/>
  <c r="D5899" i="5"/>
  <c r="D6344" i="5"/>
  <c r="D6777" i="5"/>
  <c r="D7177" i="5"/>
  <c r="D7578" i="5"/>
  <c r="D7978" i="5"/>
  <c r="D8397" i="5"/>
  <c r="D54" i="5"/>
  <c r="D533" i="5"/>
  <c r="D1010" i="5"/>
  <c r="D1489" i="5"/>
  <c r="D1991" i="5"/>
  <c r="D2462" i="5"/>
  <c r="D2887" i="5"/>
  <c r="D3313" i="5"/>
  <c r="D3737" i="5"/>
  <c r="D4183" i="5"/>
  <c r="D4609" i="5"/>
  <c r="D5054" i="5"/>
  <c r="D5459" i="5"/>
  <c r="D5843" i="5"/>
  <c r="D6229" i="5"/>
  <c r="D6611" i="5"/>
  <c r="D6973" i="5"/>
  <c r="D7354" i="5"/>
  <c r="D7716" i="5"/>
  <c r="D8078" i="5"/>
  <c r="D8440" i="5"/>
  <c r="D7" i="5"/>
  <c r="D494" i="5"/>
  <c r="D980" i="5"/>
  <c r="D1468" i="5"/>
  <c r="D1954" i="5"/>
  <c r="D2417" i="5"/>
  <c r="D2850" i="5"/>
  <c r="D3282" i="5"/>
  <c r="D3715" i="5"/>
  <c r="D4148" i="5"/>
  <c r="D4580" i="5"/>
  <c r="D5014" i="5"/>
  <c r="D5446" i="5"/>
  <c r="D5902" i="5"/>
  <c r="D6336" i="5"/>
  <c r="D6756" i="5"/>
  <c r="D7165" i="5"/>
  <c r="D7571" i="5"/>
  <c r="D7979" i="5"/>
  <c r="D8386" i="5"/>
  <c r="D34" i="5"/>
  <c r="D544" i="5"/>
  <c r="D1033" i="5"/>
  <c r="D1494" i="5"/>
  <c r="D1980" i="5"/>
  <c r="D2418" i="5"/>
  <c r="D2851" i="5"/>
  <c r="D3261" i="5"/>
  <c r="D3694" i="5"/>
  <c r="D8" i="5"/>
  <c r="D244" i="5"/>
  <c r="D704" i="5"/>
  <c r="D1166" i="5"/>
  <c r="D1629" i="5"/>
  <c r="D2089" i="5"/>
  <c r="D2513" i="5"/>
  <c r="D2924" i="5"/>
  <c r="D3335" i="5"/>
  <c r="D3745" i="5"/>
  <c r="D4154" i="5"/>
  <c r="D4564" i="5"/>
  <c r="D4975" i="5"/>
  <c r="D5385" i="5"/>
  <c r="D5794" i="5"/>
  <c r="D6205" i="5"/>
  <c r="D6613" i="5"/>
  <c r="D6998" i="5"/>
  <c r="D7384" i="5"/>
  <c r="D7770" i="5"/>
  <c r="D8157" i="5"/>
  <c r="D8542" i="5"/>
  <c r="D194" i="5"/>
  <c r="D680" i="5"/>
  <c r="D1143" i="5"/>
  <c r="D1605" i="5"/>
  <c r="D2091" i="5"/>
  <c r="D2515" i="5"/>
  <c r="D2925" i="5"/>
  <c r="D3336" i="5"/>
  <c r="D3746" i="5"/>
  <c r="D4179" i="5"/>
  <c r="D4590" i="5"/>
  <c r="D4999" i="5"/>
  <c r="D5408" i="5"/>
  <c r="D5819" i="5"/>
  <c r="D6230" i="5"/>
  <c r="D6635" i="5"/>
  <c r="D7021" i="5"/>
  <c r="D7407" i="5"/>
  <c r="D7815" i="5"/>
  <c r="D8200" i="5"/>
  <c r="D8586" i="5"/>
  <c r="D130" i="5"/>
  <c r="D722" i="5"/>
  <c r="D1317" i="5"/>
  <c r="D1912" i="5"/>
  <c r="D2473" i="5"/>
  <c r="D2999" i="5"/>
  <c r="D3525" i="5"/>
  <c r="D4052" i="5"/>
  <c r="D4549" i="5"/>
  <c r="D5040" i="5"/>
  <c r="D5531" i="5"/>
  <c r="D6025" i="5"/>
  <c r="D6516" i="5"/>
  <c r="D6982" i="5"/>
  <c r="D7445" i="5"/>
  <c r="D7909" i="5"/>
  <c r="D8373" i="5"/>
  <c r="D73" i="5"/>
  <c r="D665" i="5"/>
  <c r="D507" i="5"/>
  <c r="D1100" i="5"/>
  <c r="D1692" i="5"/>
  <c r="D2277" i="5"/>
  <c r="D2808" i="5"/>
  <c r="D3334" i="5"/>
  <c r="D3861" i="5"/>
  <c r="D4367" i="5"/>
  <c r="D4858" i="5"/>
  <c r="D5350" i="5"/>
  <c r="D5845" i="5"/>
  <c r="D6334" i="5"/>
  <c r="D6812" i="5"/>
  <c r="D7275" i="5"/>
  <c r="D7738" i="5"/>
  <c r="D8202" i="5"/>
  <c r="D8663" i="5"/>
  <c r="D523" i="5"/>
  <c r="D1206" i="5"/>
  <c r="D1873" i="5"/>
  <c r="D2506" i="5"/>
  <c r="D3099" i="5"/>
  <c r="D3690" i="5"/>
  <c r="D4272" i="5"/>
  <c r="D4825" i="5"/>
  <c r="D5380" i="5"/>
  <c r="D5933" i="5"/>
  <c r="D6485" i="5"/>
  <c r="D7012" i="5"/>
  <c r="D7533" i="5"/>
  <c r="D8055" i="5"/>
  <c r="D8575" i="5"/>
  <c r="D410" i="5"/>
  <c r="D1099" i="5"/>
  <c r="D1767" i="5"/>
  <c r="D2443" i="5"/>
  <c r="D3035" i="5"/>
  <c r="D3627" i="5"/>
  <c r="D4212" i="5"/>
  <c r="D4763" i="5"/>
  <c r="D5320" i="5"/>
  <c r="D5873" i="5"/>
  <c r="D6458" i="5"/>
  <c r="D6985" i="5"/>
  <c r="D7504" i="5"/>
  <c r="D8026" i="5"/>
  <c r="D8547" i="5"/>
  <c r="D5874" i="5"/>
  <c r="D6459" i="5"/>
  <c r="D7015" i="5"/>
  <c r="D7566" i="5"/>
  <c r="D8085" i="5"/>
  <c r="D8609" i="5"/>
  <c r="D456" i="5"/>
  <c r="D1144" i="5"/>
  <c r="D1811" i="5"/>
  <c r="D2450" i="5"/>
  <c r="D3043" i="5"/>
  <c r="D3634" i="5"/>
  <c r="D4215" i="5"/>
  <c r="D4773" i="5"/>
  <c r="D5325" i="5"/>
  <c r="D5876" i="5"/>
  <c r="D6430" i="5"/>
  <c r="D6961" i="5"/>
  <c r="D7481" i="5"/>
  <c r="D8003" i="5"/>
  <c r="D8524" i="5"/>
  <c r="D216" i="5"/>
  <c r="D917" i="5"/>
  <c r="D1585" i="5"/>
  <c r="D2247" i="5"/>
  <c r="D2840" i="5"/>
  <c r="D3433" i="5"/>
  <c r="D4025" i="5"/>
  <c r="D4581" i="5"/>
  <c r="D5167" i="5"/>
  <c r="D17" i="5"/>
  <c r="D729" i="5"/>
  <c r="D1403" i="5"/>
  <c r="D2068" i="5"/>
  <c r="D2677" i="5"/>
  <c r="D3271" i="5"/>
  <c r="D3863" i="5"/>
  <c r="D4432" i="5"/>
  <c r="D4983" i="5"/>
  <c r="D5536" i="5"/>
  <c r="D6093" i="5"/>
  <c r="D6640" i="5"/>
  <c r="D7160" i="5"/>
  <c r="D7682" i="5"/>
  <c r="D8204" i="5"/>
  <c r="D8723" i="5"/>
  <c r="D615" i="5"/>
  <c r="D1291" i="5"/>
  <c r="D1958" i="5"/>
  <c r="D2581" i="5"/>
  <c r="D3174" i="5"/>
  <c r="D3766" i="5"/>
  <c r="D4343" i="5"/>
  <c r="D4896" i="5"/>
  <c r="D5447" i="5"/>
  <c r="D6003" i="5"/>
  <c r="D6557" i="5"/>
  <c r="D7077" i="5"/>
  <c r="D7598" i="5"/>
  <c r="D8121" i="5"/>
  <c r="D8641" i="5"/>
  <c r="D498" i="5"/>
  <c r="D7097" i="5"/>
  <c r="D4696" i="5"/>
  <c r="D397" i="5"/>
  <c r="D68" i="5"/>
  <c r="D6627" i="5"/>
  <c r="D3782" i="5"/>
  <c r="D5311" i="5"/>
  <c r="D6923" i="5"/>
  <c r="D516" i="5"/>
  <c r="D7639" i="5"/>
  <c r="D5775" i="5"/>
  <c r="D3681" i="5"/>
  <c r="D1641" i="5"/>
  <c r="D1644" i="5"/>
  <c r="D7383" i="5"/>
  <c r="D7210" i="5"/>
  <c r="D6112" i="5"/>
  <c r="D3685" i="5"/>
  <c r="D8106" i="5"/>
  <c r="D8510" i="5"/>
  <c r="D676" i="5"/>
  <c r="D5870" i="5"/>
  <c r="D2716" i="5"/>
  <c r="D1764" i="5"/>
  <c r="D8514" i="5"/>
  <c r="D5860" i="5"/>
  <c r="D8742" i="5"/>
  <c r="D4898" i="5"/>
  <c r="D8451" i="5"/>
  <c r="D4691" i="5"/>
  <c r="D69" i="5"/>
  <c r="D609" i="5"/>
  <c r="D1077" i="5"/>
  <c r="D1581" i="5"/>
  <c r="D2049" i="5"/>
  <c r="D257" i="5"/>
  <c r="D707" i="5"/>
  <c r="D1157" i="5"/>
  <c r="D1571" i="5"/>
  <c r="D2039" i="5"/>
  <c r="D302" i="5"/>
  <c r="D768" i="5"/>
  <c r="D1274" i="5"/>
  <c r="D1740" i="5"/>
  <c r="D2186" i="5"/>
  <c r="D2604" i="5"/>
  <c r="D3018" i="5"/>
  <c r="D3414" i="5"/>
  <c r="D3828" i="5"/>
  <c r="D4260" i="5"/>
  <c r="D4674" i="5"/>
  <c r="D5070" i="5"/>
  <c r="D5466" i="5"/>
  <c r="D5880" i="5"/>
  <c r="D6294" i="5"/>
  <c r="D126" i="5"/>
  <c r="D612" i="5"/>
  <c r="D1078" i="5"/>
  <c r="D1523" i="5"/>
  <c r="D1969" i="5"/>
  <c r="D2411" i="5"/>
  <c r="D2825" i="5"/>
  <c r="D3221" i="5"/>
  <c r="D3617" i="5"/>
  <c r="D4049" i="5"/>
  <c r="D4463" i="5"/>
  <c r="D4877" i="5"/>
  <c r="D5273" i="5"/>
  <c r="D5687" i="5"/>
  <c r="D6101" i="5"/>
  <c r="D6497" i="5"/>
  <c r="D6893" i="5"/>
  <c r="D7325" i="5"/>
  <c r="D7739" i="5"/>
  <c r="D8135" i="5"/>
  <c r="D8531" i="5"/>
  <c r="D320" i="5"/>
  <c r="D845" i="5"/>
  <c r="D1346" i="5"/>
  <c r="D1848" i="5"/>
  <c r="D2355" i="5"/>
  <c r="D2841" i="5"/>
  <c r="D3286" i="5"/>
  <c r="D3772" i="5"/>
  <c r="D4238" i="5"/>
  <c r="D4684" i="5"/>
  <c r="D5130" i="5"/>
  <c r="D5595" i="5"/>
  <c r="D6061" i="5"/>
  <c r="D6526" i="5"/>
  <c r="D6949" i="5"/>
  <c r="D7387" i="5"/>
  <c r="D7825" i="5"/>
  <c r="D8245" i="5"/>
  <c r="D8664" i="5"/>
  <c r="D373" i="5"/>
  <c r="D898" i="5"/>
  <c r="D1421" i="5"/>
  <c r="D1921" i="5"/>
  <c r="D2421" i="5"/>
  <c r="D2907" i="5"/>
  <c r="D3353" i="5"/>
  <c r="D3819" i="5"/>
  <c r="D4285" i="5"/>
  <c r="D4730" i="5"/>
  <c r="D5195" i="5"/>
  <c r="D5621" i="5"/>
  <c r="D6026" i="5"/>
  <c r="D6431" i="5"/>
  <c r="D6820" i="5"/>
  <c r="D7202" i="5"/>
  <c r="D7583" i="5"/>
  <c r="D7964" i="5"/>
  <c r="D8345" i="5"/>
  <c r="D8743" i="5"/>
  <c r="D442" i="5"/>
  <c r="D954" i="5"/>
  <c r="D1493" i="5"/>
  <c r="D2005" i="5"/>
  <c r="D2486" i="5"/>
  <c r="D2940" i="5"/>
  <c r="D3397" i="5"/>
  <c r="D3875" i="5"/>
  <c r="D4330" i="5"/>
  <c r="D4786" i="5"/>
  <c r="D5242" i="5"/>
  <c r="D5697" i="5"/>
  <c r="D6153" i="5"/>
  <c r="D6607" i="5"/>
  <c r="D7035" i="5"/>
  <c r="D7485" i="5"/>
  <c r="D7914" i="5"/>
  <c r="D8343" i="5"/>
  <c r="D8768" i="5"/>
  <c r="D570" i="5"/>
  <c r="D1084" i="5"/>
  <c r="D1595" i="5"/>
  <c r="D2083" i="5"/>
  <c r="D2554" i="5"/>
  <c r="D2988" i="5"/>
  <c r="D3421" i="5"/>
  <c r="D3876" i="5"/>
  <c r="D13" i="5"/>
  <c r="D499" i="5"/>
  <c r="D986" i="5"/>
  <c r="D1474" i="5"/>
  <c r="D1960" i="5"/>
  <c r="D2423" i="5"/>
  <c r="D2855" i="5"/>
  <c r="D3289" i="5"/>
  <c r="D3722" i="5"/>
  <c r="D4177" i="5"/>
  <c r="D4611" i="5"/>
  <c r="D5043" i="5"/>
  <c r="D5476" i="5"/>
  <c r="D5909" i="5"/>
  <c r="D6341" i="5"/>
  <c r="D6762" i="5"/>
  <c r="D7170" i="5"/>
  <c r="D7576" i="5"/>
  <c r="D7985" i="5"/>
  <c r="D8392" i="5"/>
  <c r="D14" i="5"/>
  <c r="D528" i="5"/>
  <c r="D1040" i="5"/>
  <c r="D1526" i="5"/>
  <c r="D2040" i="5"/>
  <c r="D2492" i="5"/>
  <c r="D2949" i="5"/>
  <c r="D3381" i="5"/>
  <c r="D3814" i="5"/>
  <c r="D4270" i="5"/>
  <c r="D4702" i="5"/>
  <c r="D5136" i="5"/>
  <c r="D5568" i="5"/>
  <c r="D6001" i="5"/>
  <c r="D6434" i="5"/>
  <c r="D6849" i="5"/>
  <c r="D7257" i="5"/>
  <c r="D7686" i="5"/>
  <c r="D8093" i="5"/>
  <c r="D8501" i="5"/>
  <c r="D28" i="5"/>
  <c r="D659" i="5"/>
  <c r="D1284" i="5"/>
  <c r="D1944" i="5"/>
  <c r="D2529" i="5"/>
  <c r="D3088" i="5"/>
  <c r="D3642" i="5"/>
  <c r="D4191" i="5"/>
  <c r="D4712" i="5"/>
  <c r="D5231" i="5"/>
  <c r="D5751" i="5"/>
  <c r="D6270" i="5"/>
  <c r="D6775" i="5"/>
  <c r="D7265" i="5"/>
  <c r="D7755" i="5"/>
  <c r="D8244" i="5"/>
  <c r="D8730" i="5"/>
  <c r="D565" i="5"/>
  <c r="D439" i="5"/>
  <c r="D1068" i="5"/>
  <c r="D1727" i="5"/>
  <c r="D2338" i="5"/>
  <c r="D2893" i="5"/>
  <c r="D3452" i="5"/>
  <c r="D4005" i="5"/>
  <c r="D4531" i="5"/>
  <c r="D5050" i="5"/>
  <c r="D5570" i="5"/>
  <c r="D6089" i="5"/>
  <c r="D6604" i="5"/>
  <c r="D7095" i="5"/>
  <c r="D7585" i="5"/>
  <c r="D8074" i="5"/>
  <c r="D8561" i="5"/>
  <c r="D408" i="5"/>
  <c r="D1132" i="5"/>
  <c r="D1838" i="5"/>
  <c r="D2541" i="5"/>
  <c r="D3164" i="5"/>
  <c r="D3791" i="5"/>
  <c r="D4395" i="5"/>
  <c r="D4979" i="5"/>
  <c r="D5564" i="5"/>
  <c r="D6148" i="5"/>
  <c r="D6723" i="5"/>
  <c r="D7272" i="5"/>
  <c r="D7822" i="5"/>
  <c r="D8374" i="5"/>
  <c r="D174" i="5"/>
  <c r="D914" i="5"/>
  <c r="D1615" i="5"/>
  <c r="D2344" i="5"/>
  <c r="D2970" i="5"/>
  <c r="D3593" i="5"/>
  <c r="D4241" i="5"/>
  <c r="D4827" i="5"/>
  <c r="D5411" i="5"/>
  <c r="D5995" i="5"/>
  <c r="D6609" i="5"/>
  <c r="D7157" i="5"/>
  <c r="D7709" i="5"/>
  <c r="D8258" i="5"/>
  <c r="D4860" i="5"/>
  <c r="D6213" i="5"/>
  <c r="D6813" i="5"/>
  <c r="D7362" i="5"/>
  <c r="D7941" i="5"/>
  <c r="D8490" i="5"/>
  <c r="D336" i="5"/>
  <c r="D1069" i="5"/>
  <c r="D1771" i="5"/>
  <c r="D2480" i="5"/>
  <c r="D3109" i="5"/>
  <c r="D3731" i="5"/>
  <c r="D4342" i="5"/>
  <c r="D4923" i="5"/>
  <c r="D5509" i="5"/>
  <c r="D6094" i="5"/>
  <c r="D6670" i="5"/>
  <c r="D7222" i="5"/>
  <c r="D7772" i="5"/>
  <c r="D8320" i="5"/>
  <c r="D6056" i="5"/>
  <c r="D727" i="5"/>
  <c r="D1433" i="5"/>
  <c r="D2137" i="5"/>
  <c r="D2774" i="5"/>
  <c r="D3400" i="5"/>
  <c r="D4055" i="5"/>
  <c r="D4645" i="5"/>
  <c r="D5260" i="5"/>
  <c r="D178" i="5"/>
  <c r="D918" i="5"/>
  <c r="D1618" i="5"/>
  <c r="D2315" i="5"/>
  <c r="D2938" i="5"/>
  <c r="D3566" i="5"/>
  <c r="D4185" i="5"/>
  <c r="D4768" i="5"/>
  <c r="D5353" i="5"/>
  <c r="D5937" i="5"/>
  <c r="D6521" i="5"/>
  <c r="D7075" i="5"/>
  <c r="D7625" i="5"/>
  <c r="D8175" i="5"/>
  <c r="D8750" i="5"/>
  <c r="D695" i="5"/>
  <c r="D1405" i="5"/>
  <c r="D2106" i="5"/>
  <c r="D2747" i="5"/>
  <c r="D3371" i="5"/>
  <c r="D3999" i="5"/>
  <c r="D4591" i="5"/>
  <c r="D5171" i="5"/>
  <c r="D5756" i="5"/>
  <c r="D6340" i="5"/>
  <c r="D6903" i="5"/>
  <c r="D7455" i="5"/>
  <c r="D8004" i="5"/>
  <c r="D8554" i="5"/>
  <c r="D421" i="5"/>
  <c r="D1146" i="5"/>
  <c r="D1814" i="5"/>
  <c r="D2452" i="5"/>
  <c r="D3046" i="5"/>
  <c r="D3638" i="5"/>
  <c r="D4220" i="5"/>
  <c r="D4775" i="5"/>
  <c r="D5328" i="5"/>
  <c r="D5881" i="5"/>
  <c r="D6436" i="5"/>
  <c r="D6994" i="5"/>
  <c r="D7515" i="5"/>
  <c r="D8034" i="5"/>
  <c r="D8556" i="5"/>
  <c r="D385" i="5"/>
  <c r="D1075" i="5"/>
  <c r="D1742" i="5"/>
  <c r="D2389" i="5"/>
  <c r="D2981" i="5"/>
  <c r="D3573" i="5"/>
  <c r="D4162" i="5"/>
  <c r="D4716" i="5"/>
  <c r="D5269" i="5"/>
  <c r="D5824" i="5"/>
  <c r="D6376" i="5"/>
  <c r="D6908" i="5"/>
  <c r="D7432" i="5"/>
  <c r="D7951" i="5"/>
  <c r="D8470" i="5"/>
  <c r="D310" i="5"/>
  <c r="D1002" i="5"/>
  <c r="D1669" i="5"/>
  <c r="D2360" i="5"/>
  <c r="D2953" i="5"/>
  <c r="D3544" i="5"/>
  <c r="D4133" i="5"/>
  <c r="D4687" i="5"/>
  <c r="D5274" i="5"/>
  <c r="D5825" i="5"/>
  <c r="D6377" i="5"/>
  <c r="D6909" i="5"/>
  <c r="D7434" i="5"/>
  <c r="D7952" i="5"/>
  <c r="D8472" i="5"/>
  <c r="D273" i="5"/>
  <c r="D970" i="5"/>
  <c r="D1636" i="5"/>
  <c r="D2293" i="5"/>
  <c r="D2888" i="5"/>
  <c r="D3481" i="5"/>
  <c r="D4072" i="5"/>
  <c r="D4626" i="5"/>
  <c r="D5182" i="5"/>
  <c r="D5734" i="5"/>
  <c r="D6287" i="5"/>
  <c r="D6825" i="5"/>
  <c r="D7347" i="5"/>
  <c r="D7868" i="5"/>
  <c r="D8389" i="5"/>
  <c r="D196" i="5"/>
  <c r="D896" i="5"/>
  <c r="D1565" i="5"/>
  <c r="D2228" i="5"/>
  <c r="D2822" i="5"/>
  <c r="D3416" i="5"/>
  <c r="D4007" i="5"/>
  <c r="D4569" i="5"/>
  <c r="D5120" i="5"/>
  <c r="D5673" i="5"/>
  <c r="D6231" i="5"/>
  <c r="D6770" i="5"/>
  <c r="D7288" i="5"/>
  <c r="D7810" i="5"/>
  <c r="D8334" i="5"/>
  <c r="D119" i="5"/>
  <c r="D823" i="5"/>
  <c r="D1490" i="5"/>
  <c r="D2158" i="5"/>
  <c r="D2757" i="5"/>
  <c r="D200" i="5"/>
  <c r="D2233" i="5"/>
  <c r="D3888" i="5"/>
  <c r="D5336" i="5"/>
  <c r="D6746" i="5"/>
  <c r="D8080" i="5"/>
  <c r="D906" i="5"/>
  <c r="D2831" i="5"/>
  <c r="D4389" i="5"/>
  <c r="D5806" i="5"/>
  <c r="D7197" i="5"/>
  <c r="D8539" i="5"/>
  <c r="D1795" i="5"/>
  <c r="D3559" i="5"/>
  <c r="D5030" i="5"/>
  <c r="D6448" i="5"/>
  <c r="D7790" i="5"/>
  <c r="D562" i="5"/>
  <c r="D2540" i="5"/>
  <c r="D4161" i="5"/>
  <c r="D5585" i="5"/>
  <c r="D6979" i="5"/>
  <c r="D8313" i="5"/>
  <c r="D1370" i="5"/>
  <c r="D3229" i="5"/>
  <c r="D4722" i="5"/>
  <c r="D6141" i="5"/>
  <c r="D7500" i="5"/>
  <c r="D124" i="5"/>
  <c r="D2162" i="5"/>
  <c r="D3917" i="5"/>
  <c r="D5360" i="5"/>
  <c r="D478" i="5"/>
  <c r="D2466" i="5"/>
  <c r="D4084" i="5"/>
  <c r="D5512" i="5"/>
  <c r="D6919" i="5"/>
  <c r="D8252" i="5"/>
  <c r="D1277" i="5"/>
  <c r="D3161" i="5"/>
  <c r="D4662" i="5"/>
  <c r="D6079" i="5"/>
  <c r="D7441" i="5"/>
  <c r="D8784" i="5"/>
  <c r="D1965" i="5"/>
  <c r="D3686" i="5"/>
  <c r="D5131" i="5"/>
  <c r="D6566" i="5"/>
  <c r="D7904" i="5"/>
  <c r="D7903" i="5"/>
  <c r="D5306" i="5"/>
  <c r="D2200" i="5"/>
  <c r="D5713" i="5"/>
  <c r="D8656" i="5"/>
  <c r="D6887" i="5"/>
  <c r="D7322" i="5"/>
  <c r="D4141" i="5"/>
  <c r="D4539" i="5"/>
  <c r="D642" i="5"/>
  <c r="D7891" i="5"/>
  <c r="D2096" i="5"/>
  <c r="D7988" i="5"/>
  <c r="D6345" i="5"/>
  <c r="D4538" i="5"/>
  <c r="D2797" i="5"/>
  <c r="D2798" i="5"/>
  <c r="D8210" i="5"/>
  <c r="D8658" i="5"/>
  <c r="D7034" i="5"/>
  <c r="D4271" i="5"/>
  <c r="D557" i="5"/>
  <c r="D1498" i="5"/>
  <c r="D2405" i="5"/>
  <c r="D6661" i="5"/>
  <c r="D5491" i="5"/>
  <c r="D6044" i="5"/>
  <c r="D2307" i="5"/>
  <c r="D2816" i="5"/>
  <c r="D8487" i="5"/>
  <c r="D4576" i="5"/>
  <c r="D8195" i="5"/>
  <c r="D4363" i="5"/>
  <c r="D177" i="5"/>
  <c r="D663" i="5"/>
  <c r="D1131" i="5"/>
  <c r="D1635" i="5"/>
  <c r="D2085" i="5"/>
  <c r="D311" i="5"/>
  <c r="D761" i="5"/>
  <c r="D1193" i="5"/>
  <c r="D1643" i="5"/>
  <c r="D2093" i="5"/>
  <c r="D343" i="5"/>
  <c r="D829" i="5"/>
  <c r="D1335" i="5"/>
  <c r="D1781" i="5"/>
  <c r="D2225" i="5"/>
  <c r="D2640" i="5"/>
  <c r="D3054" i="5"/>
  <c r="D3486" i="5"/>
  <c r="D3900" i="5"/>
  <c r="D4314" i="5"/>
  <c r="D4710" i="5"/>
  <c r="D5106" i="5"/>
  <c r="D5520" i="5"/>
  <c r="D5934" i="5"/>
  <c r="D6330" i="5"/>
  <c r="D187" i="5"/>
  <c r="D652" i="5"/>
  <c r="D1118" i="5"/>
  <c r="D1564" i="5"/>
  <c r="D2009" i="5"/>
  <c r="D2447" i="5"/>
  <c r="D2861" i="5"/>
  <c r="D3257" i="5"/>
  <c r="D3671" i="5"/>
  <c r="D4121" i="5"/>
  <c r="D790" i="5"/>
  <c r="D5403" i="5"/>
  <c r="D3423" i="5"/>
  <c r="D5238" i="5"/>
  <c r="D436" i="5"/>
  <c r="D521" i="5"/>
  <c r="D2505" i="5"/>
  <c r="D8516" i="5"/>
  <c r="D3194" i="5"/>
  <c r="D8598" i="5"/>
  <c r="D7178" i="5"/>
  <c r="D5593" i="5"/>
  <c r="D4683" i="5"/>
  <c r="D2095" i="5"/>
  <c r="D1316" i="5"/>
  <c r="D1791" i="5"/>
  <c r="D8275" i="5"/>
  <c r="D5154" i="5"/>
  <c r="D3014" i="5"/>
  <c r="D5930" i="5"/>
  <c r="D4357" i="5"/>
  <c r="D8737" i="5"/>
  <c r="D7816" i="5"/>
  <c r="D3786" i="5"/>
  <c r="D5307" i="5"/>
  <c r="D7961" i="5"/>
  <c r="D3427" i="5"/>
  <c r="D7386" i="5"/>
  <c r="D3376" i="5"/>
  <c r="D267" i="5"/>
  <c r="D717" i="5"/>
  <c r="D1221" i="5"/>
  <c r="D1707" i="5"/>
  <c r="D2139" i="5"/>
  <c r="D365" i="5"/>
  <c r="D833" i="5"/>
  <c r="D1265" i="5"/>
  <c r="D1715" i="5"/>
  <c r="D2147" i="5"/>
  <c r="D404" i="5"/>
  <c r="D910" i="5"/>
  <c r="D1396" i="5"/>
  <c r="D1842" i="5"/>
  <c r="D2316" i="5"/>
  <c r="D2748" i="5"/>
  <c r="D3144" i="5"/>
  <c r="D3558" i="5"/>
  <c r="D3972" i="5"/>
  <c r="D4368" i="5"/>
  <c r="D4764" i="5"/>
  <c r="D5178" i="5"/>
  <c r="D5592" i="5"/>
  <c r="D6006" i="5"/>
  <c r="D6402" i="5"/>
  <c r="D268" i="5"/>
  <c r="D733" i="5"/>
  <c r="D1179" i="5"/>
  <c r="D1624" i="5"/>
  <c r="D2090" i="5"/>
  <c r="D2519" i="5"/>
  <c r="D2951" i="5"/>
  <c r="D3347" i="5"/>
  <c r="D3761" i="5"/>
  <c r="D4175" i="5"/>
  <c r="D4571" i="5"/>
  <c r="D4967" i="5"/>
  <c r="D5381" i="5"/>
  <c r="D5795" i="5"/>
  <c r="D6191" i="5"/>
  <c r="D6623" i="5"/>
  <c r="D7037" i="5"/>
  <c r="D7433" i="5"/>
  <c r="D7829" i="5"/>
  <c r="D8243" i="5"/>
  <c r="D8657" i="5"/>
  <c r="D458" i="5"/>
  <c r="D960" i="5"/>
  <c r="D1529" i="5"/>
  <c r="D2053" i="5"/>
  <c r="D2517" i="5"/>
  <c r="D2962" i="5"/>
  <c r="D3428" i="5"/>
  <c r="D3894" i="5"/>
  <c r="D4340" i="5"/>
  <c r="D4785" i="5"/>
  <c r="D5271" i="5"/>
  <c r="D5737" i="5"/>
  <c r="D6182" i="5"/>
  <c r="D6625" i="5"/>
  <c r="D7063" i="5"/>
  <c r="D7501" i="5"/>
  <c r="D7921" i="5"/>
  <c r="D8340" i="5"/>
  <c r="D8774" i="5"/>
  <c r="D556" i="5"/>
  <c r="D1056" i="5"/>
  <c r="D1580" i="5"/>
  <c r="D2104" i="5"/>
  <c r="D2563" i="5"/>
  <c r="D3009" i="5"/>
  <c r="D3475" i="5"/>
  <c r="D3940" i="5"/>
  <c r="D4406" i="5"/>
  <c r="D4851" i="5"/>
  <c r="D5317" i="5"/>
  <c r="D5722" i="5"/>
  <c r="D6127" i="5"/>
  <c r="D6532" i="5"/>
  <c r="D6916" i="5"/>
  <c r="D7297" i="5"/>
  <c r="D7697" i="5"/>
  <c r="D8097" i="5"/>
  <c r="D8479" i="5"/>
  <c r="D83" i="5"/>
  <c r="D596" i="5"/>
  <c r="D1108" i="5"/>
  <c r="D1621" i="5"/>
  <c r="D2134" i="5"/>
  <c r="D2621" i="5"/>
  <c r="D3078" i="5"/>
  <c r="D3533" i="5"/>
  <c r="D3988" i="5"/>
  <c r="D4444" i="5"/>
  <c r="D4900" i="5"/>
  <c r="D5355" i="5"/>
  <c r="D5811" i="5"/>
  <c r="D6267" i="5"/>
  <c r="D6735" i="5"/>
  <c r="D7186" i="5"/>
  <c r="D7614" i="5"/>
  <c r="D8043" i="5"/>
  <c r="D8471" i="5"/>
  <c r="D160" i="5"/>
  <c r="D700" i="5"/>
  <c r="D1212" i="5"/>
  <c r="D1724" i="5"/>
  <c r="D2210" i="5"/>
  <c r="D2669" i="5"/>
  <c r="D3101" i="5"/>
  <c r="D3557" i="5"/>
  <c r="D3989" i="5"/>
  <c r="D142" i="5"/>
  <c r="D629" i="5"/>
  <c r="D1115" i="5"/>
  <c r="D1602" i="5"/>
  <c r="D2115" i="5"/>
  <c r="D2560" i="5"/>
  <c r="D2993" i="5"/>
  <c r="D3425" i="5"/>
  <c r="D3858" i="5"/>
  <c r="D4652" i="5"/>
  <c r="D8596" i="5"/>
  <c r="D6716" i="5"/>
  <c r="D756" i="5"/>
  <c r="D1428" i="5"/>
  <c r="D3753" i="5"/>
  <c r="D1163" i="5"/>
  <c r="D4295" i="5"/>
  <c r="D2113" i="5"/>
  <c r="D8138" i="5"/>
  <c r="D6541" i="5"/>
  <c r="D6262" i="5"/>
  <c r="D3255" i="5"/>
  <c r="D3285" i="5"/>
  <c r="D3294" i="5"/>
  <c r="D1051" i="5"/>
  <c r="D6416" i="5"/>
  <c r="D4293" i="5"/>
  <c r="D8512" i="5"/>
  <c r="D6498" i="5"/>
  <c r="D4663" i="5"/>
  <c r="D2763" i="5"/>
  <c r="D6657" i="5"/>
  <c r="D7618" i="5"/>
  <c r="D7153" i="5"/>
  <c r="D2670" i="5"/>
  <c r="D6860" i="5"/>
  <c r="D2223" i="5"/>
  <c r="D321" i="5"/>
  <c r="D789" i="5"/>
  <c r="D1311" i="5"/>
  <c r="D1761" i="5"/>
  <c r="D2229" i="5"/>
  <c r="D473" i="5"/>
  <c r="D905" i="5"/>
  <c r="D1337" i="5"/>
  <c r="D1787" i="5"/>
  <c r="D2201" i="5"/>
  <c r="D485" i="5"/>
  <c r="D1011" i="5"/>
  <c r="D1477" i="5"/>
  <c r="D1963" i="5"/>
  <c r="D2406" i="5"/>
  <c r="D2802" i="5"/>
  <c r="D3198" i="5"/>
  <c r="D3612" i="5"/>
  <c r="D4026" i="5"/>
  <c r="D4422" i="5"/>
  <c r="D4818" i="5"/>
  <c r="D5232" i="5"/>
  <c r="D5664" i="5"/>
  <c r="D8132" i="5"/>
  <c r="D3287" i="5"/>
  <c r="D183" i="5"/>
  <c r="D2204" i="5"/>
  <c r="D5866" i="5"/>
  <c r="D1832" i="5"/>
  <c r="D1204" i="5"/>
  <c r="D872" i="5"/>
  <c r="D280" i="5"/>
  <c r="D4446" i="5"/>
  <c r="D4508" i="5"/>
  <c r="D4268" i="5"/>
  <c r="D3953" i="5"/>
  <c r="D4014" i="5"/>
  <c r="D4346" i="5"/>
  <c r="D5069" i="5"/>
  <c r="D7399" i="5"/>
  <c r="D1093" i="5"/>
  <c r="D4051" i="5"/>
  <c r="D8362" i="5"/>
  <c r="D2472" i="5"/>
  <c r="D5638" i="5"/>
  <c r="D51" i="5"/>
  <c r="D735" i="5"/>
  <c r="D1365" i="5"/>
  <c r="D1959" i="5"/>
  <c r="D329" i="5"/>
  <c r="D923" i="5"/>
  <c r="D1481" i="5"/>
  <c r="D1985" i="5"/>
  <c r="D444" i="5"/>
  <c r="D1072" i="5"/>
  <c r="D1680" i="5"/>
  <c r="D2262" i="5"/>
  <c r="D2820" i="5"/>
  <c r="D3324" i="5"/>
  <c r="D3810" i="5"/>
  <c r="D4386" i="5"/>
  <c r="D4908" i="5"/>
  <c r="D5412" i="5"/>
  <c r="D5952" i="5"/>
  <c r="D6438" i="5"/>
  <c r="D389" i="5"/>
  <c r="D916" i="5"/>
  <c r="D1483" i="5"/>
  <c r="D2029" i="5"/>
  <c r="D2591" i="5"/>
  <c r="D3059" i="5"/>
  <c r="D3527" i="5"/>
  <c r="D3977" i="5"/>
  <c r="D4517" i="5"/>
  <c r="D4949" i="5"/>
  <c r="D5435" i="5"/>
  <c r="D5885" i="5"/>
  <c r="D6335" i="5"/>
  <c r="D6803" i="5"/>
  <c r="D7235" i="5"/>
  <c r="D7721" i="5"/>
  <c r="D8171" i="5"/>
  <c r="D8621" i="5"/>
  <c r="D526" i="5"/>
  <c r="D1119" i="5"/>
  <c r="D1688" i="5"/>
  <c r="D2234" i="5"/>
  <c r="D2760" i="5"/>
  <c r="D3266" i="5"/>
  <c r="D3813" i="5"/>
  <c r="D4320" i="5"/>
  <c r="D5465" i="5"/>
  <c r="D8572" i="5"/>
  <c r="D481" i="5"/>
  <c r="D3163" i="5"/>
  <c r="D6419" i="5"/>
  <c r="D2899" i="5"/>
  <c r="D3195" i="5"/>
  <c r="D2404" i="5"/>
  <c r="D2420" i="5"/>
  <c r="D2826" i="5"/>
  <c r="D5374" i="5"/>
  <c r="D4849" i="5"/>
  <c r="D4850" i="5"/>
  <c r="D5156" i="5"/>
  <c r="D5711" i="5"/>
  <c r="D6268" i="5"/>
  <c r="D639" i="5"/>
  <c r="D3951" i="5"/>
  <c r="D7151" i="5"/>
  <c r="D8339" i="5"/>
  <c r="D5617" i="5"/>
  <c r="D6733" i="5"/>
  <c r="D1279" i="5"/>
  <c r="D3979" i="5"/>
  <c r="D6598" i="5"/>
  <c r="D3622" i="5"/>
  <c r="D3453" i="5"/>
  <c r="D2695" i="5"/>
  <c r="D3121" i="5"/>
  <c r="D3524" i="5"/>
  <c r="D5622" i="5"/>
  <c r="D5153" i="5"/>
  <c r="D5438" i="5"/>
  <c r="D5709" i="5"/>
  <c r="D7155" i="5"/>
  <c r="D7701" i="5"/>
  <c r="D4387" i="5"/>
  <c r="D4668" i="5"/>
  <c r="D6575" i="5"/>
  <c r="D7294" i="5"/>
  <c r="D1420" i="5"/>
  <c r="D5159" i="5"/>
  <c r="D249" i="5"/>
  <c r="D843" i="5"/>
  <c r="D1437" i="5"/>
  <c r="D2067" i="5"/>
  <c r="D419" i="5"/>
  <c r="D995" i="5"/>
  <c r="D1535" i="5"/>
  <c r="D2129" i="5"/>
  <c r="D566" i="5"/>
  <c r="D1173" i="5"/>
  <c r="D1760" i="5"/>
  <c r="D2388" i="5"/>
  <c r="D2874" i="5"/>
  <c r="D3378" i="5"/>
  <c r="D3936" i="5"/>
  <c r="D4458" i="5"/>
  <c r="D4980" i="5"/>
  <c r="D5502" i="5"/>
  <c r="D6042" i="5"/>
  <c r="D6510" i="5"/>
  <c r="D470" i="5"/>
  <c r="D1017" i="5"/>
  <c r="D1584" i="5"/>
  <c r="D2171" i="5"/>
  <c r="D2645" i="5"/>
  <c r="D3113" i="5"/>
  <c r="D3581" i="5"/>
  <c r="D4139" i="5"/>
  <c r="D4589" i="5"/>
  <c r="D5039" i="5"/>
  <c r="D5507" i="5"/>
  <c r="D5939" i="5"/>
  <c r="D6425" i="5"/>
  <c r="D6857" i="5"/>
  <c r="D7361" i="5"/>
  <c r="D7793" i="5"/>
  <c r="D8261" i="5"/>
  <c r="D48" i="5"/>
  <c r="D618" i="5"/>
  <c r="D1209" i="5"/>
  <c r="D1756" i="5"/>
  <c r="D2314" i="5"/>
  <c r="D2862" i="5"/>
  <c r="D3388" i="5"/>
  <c r="D3914" i="5"/>
  <c r="D4400" i="5"/>
  <c r="D762" i="5"/>
  <c r="D1651" i="5"/>
  <c r="D1094" i="5"/>
  <c r="D4757" i="5"/>
  <c r="D8052" i="5"/>
  <c r="D4755" i="5"/>
  <c r="D4114" i="5"/>
  <c r="D3456" i="5"/>
  <c r="D5005" i="5"/>
  <c r="D4142" i="5"/>
  <c r="D6355" i="5"/>
  <c r="D7239" i="5"/>
  <c r="D6809" i="5"/>
  <c r="D6646" i="5"/>
  <c r="D8190" i="5"/>
  <c r="D2864" i="5"/>
  <c r="D3618" i="5"/>
  <c r="D6266" i="5"/>
  <c r="D8048" i="5"/>
  <c r="D6800" i="5"/>
  <c r="D5094" i="5"/>
  <c r="D4928" i="5"/>
  <c r="D2322" i="5"/>
  <c r="D7818" i="5"/>
  <c r="D1866" i="5"/>
  <c r="D7148" i="5"/>
  <c r="D7777" i="5"/>
  <c r="D2996" i="5"/>
  <c r="D7255" i="5"/>
  <c r="D8715" i="5"/>
  <c r="D250" i="5"/>
  <c r="D8660" i="5"/>
  <c r="D47" i="5"/>
  <c r="D6626" i="5"/>
  <c r="D751" i="5"/>
  <c r="D2799" i="5"/>
  <c r="D429" i="5"/>
  <c r="D1167" i="5"/>
  <c r="D1815" i="5"/>
  <c r="D221" i="5"/>
  <c r="D941" i="5"/>
  <c r="D1553" i="5"/>
  <c r="D19" i="5"/>
  <c r="D708" i="5"/>
  <c r="D1416" i="5"/>
  <c r="D2084" i="5"/>
  <c r="D2676" i="5"/>
  <c r="D3270" i="5"/>
  <c r="D3882" i="5"/>
  <c r="D4476" i="5"/>
  <c r="D5052" i="5"/>
  <c r="D5682" i="5"/>
  <c r="D6204" i="5"/>
  <c r="D207" i="5"/>
  <c r="D814" i="5"/>
  <c r="D1442" i="5"/>
  <c r="D2070" i="5"/>
  <c r="D2663" i="5"/>
  <c r="D3185" i="5"/>
  <c r="D3797" i="5"/>
  <c r="D4283" i="5"/>
  <c r="D4805" i="5"/>
  <c r="D5327" i="5"/>
  <c r="D5831" i="5"/>
  <c r="D6353" i="5"/>
  <c r="D6875" i="5"/>
  <c r="D7415" i="5"/>
  <c r="D7919" i="5"/>
  <c r="D8441" i="5"/>
  <c r="D298" i="5"/>
  <c r="D937" i="5"/>
  <c r="D1642" i="5"/>
  <c r="D2254" i="5"/>
  <c r="D2902" i="5"/>
  <c r="D3489" i="5"/>
  <c r="D4036" i="5"/>
  <c r="D4603" i="5"/>
  <c r="D5109" i="5"/>
  <c r="D5636" i="5"/>
  <c r="D6162" i="5"/>
  <c r="D6682" i="5"/>
  <c r="D7158" i="5"/>
  <c r="D7654" i="5"/>
  <c r="D8149" i="5"/>
  <c r="D8607" i="5"/>
  <c r="D351" i="5"/>
  <c r="D965" i="5"/>
  <c r="D1557" i="5"/>
  <c r="D2150" i="5"/>
  <c r="D2644" i="5"/>
  <c r="D7704" i="5"/>
  <c r="D1504" i="5"/>
  <c r="D6109" i="5"/>
  <c r="D1667" i="5"/>
  <c r="D1978" i="5"/>
  <c r="D4050" i="5"/>
  <c r="D2403" i="5"/>
  <c r="D5207" i="5"/>
  <c r="D8368" i="5"/>
  <c r="D2199" i="5"/>
  <c r="D8075" i="5"/>
  <c r="D1890" i="5"/>
  <c r="D7905" i="5"/>
  <c r="D5526" i="5"/>
  <c r="D6021" i="5"/>
  <c r="D6792" i="5"/>
  <c r="D6007" i="5"/>
  <c r="D8053" i="5"/>
  <c r="D1333" i="5"/>
  <c r="D555" i="5"/>
  <c r="D1329" i="5"/>
  <c r="D2013" i="5"/>
  <c r="D491" i="5"/>
  <c r="D1085" i="5"/>
  <c r="D1733" i="5"/>
  <c r="D140" i="5"/>
  <c r="D849" i="5"/>
  <c r="D1578" i="5"/>
  <c r="D2166" i="5"/>
  <c r="D2838" i="5"/>
  <c r="D3396" i="5"/>
  <c r="D4044" i="5"/>
  <c r="D4584" i="5"/>
  <c r="D5196" i="5"/>
  <c r="D5754" i="5"/>
  <c r="D6312" i="5"/>
  <c r="D349" i="5"/>
  <c r="D936" i="5"/>
  <c r="D1604" i="5"/>
  <c r="D2249" i="5"/>
  <c r="D2753" i="5"/>
  <c r="D3329" i="5"/>
  <c r="D3869" i="5"/>
  <c r="D4373" i="5"/>
  <c r="D4913" i="5"/>
  <c r="D5453" i="5"/>
  <c r="D5975" i="5"/>
  <c r="D6479" i="5"/>
  <c r="D7001" i="5"/>
  <c r="D7505" i="5"/>
  <c r="D8027" i="5"/>
  <c r="D8513" i="5"/>
  <c r="D435" i="5"/>
  <c r="D1142" i="5"/>
  <c r="D1778" i="5"/>
  <c r="D2436" i="5"/>
  <c r="D3024" i="5"/>
  <c r="D3570" i="5"/>
  <c r="D4137" i="5"/>
  <c r="D4724" i="5"/>
  <c r="D5230" i="5"/>
  <c r="D5778" i="5"/>
  <c r="D6264" i="5"/>
  <c r="D6796" i="5"/>
  <c r="D7273" i="5"/>
  <c r="D7749" i="5"/>
  <c r="D8226" i="5"/>
  <c r="D8720" i="5"/>
  <c r="D2567" i="5"/>
  <c r="D6017" i="5"/>
  <c r="D3160" i="5"/>
  <c r="D5679" i="5"/>
  <c r="D6146" i="5"/>
  <c r="D8296" i="5"/>
  <c r="D6944" i="5"/>
  <c r="D900" i="5"/>
  <c r="D8674" i="5"/>
  <c r="D7467" i="5"/>
  <c r="D7530" i="5"/>
  <c r="D7388" i="5"/>
  <c r="D7096" i="5"/>
  <c r="D5837" i="5"/>
  <c r="D6995" i="5"/>
  <c r="D15" i="5"/>
  <c r="D915" i="5"/>
  <c r="D1689" i="5"/>
  <c r="D149" i="5"/>
  <c r="D887" i="5"/>
  <c r="D1661" i="5"/>
  <c r="D181" i="5"/>
  <c r="D971" i="5"/>
  <c r="D1720" i="5"/>
  <c r="D2478" i="5"/>
  <c r="D3126" i="5"/>
  <c r="D3738" i="5"/>
  <c r="D4440" i="5"/>
  <c r="D5124" i="5"/>
  <c r="D5790" i="5"/>
  <c r="D6420" i="5"/>
  <c r="D511" i="5"/>
  <c r="D1219" i="5"/>
  <c r="D1888" i="5"/>
  <c r="D2555" i="5"/>
  <c r="D3167" i="5"/>
  <c r="D3833" i="5"/>
  <c r="D4409" i="5"/>
  <c r="D5021" i="5"/>
  <c r="D5579" i="5"/>
  <c r="D6155" i="5"/>
  <c r="D6731" i="5"/>
  <c r="D7289" i="5"/>
  <c r="D7883" i="5"/>
  <c r="D8477" i="5"/>
  <c r="D480" i="5"/>
  <c r="D1255" i="5"/>
  <c r="D1961" i="5"/>
  <c r="D2618" i="5"/>
  <c r="D3246" i="5"/>
  <c r="D3955" i="5"/>
  <c r="D4582" i="5"/>
  <c r="D5170" i="5"/>
  <c r="D5798" i="5"/>
  <c r="D6364" i="5"/>
  <c r="D6910" i="5"/>
  <c r="D7463" i="5"/>
  <c r="D7997" i="5"/>
  <c r="D8550" i="5"/>
  <c r="D327" i="5"/>
  <c r="D988" i="5"/>
  <c r="D1627" i="5"/>
  <c r="D2218" i="5"/>
  <c r="D2765" i="5"/>
  <c r="D3272" i="5"/>
  <c r="D3778" i="5"/>
  <c r="D4325" i="5"/>
  <c r="D4831" i="5"/>
  <c r="D5357" i="5"/>
  <c r="D5803" i="5"/>
  <c r="D6269" i="5"/>
  <c r="D6725" i="5"/>
  <c r="D7144" i="5"/>
  <c r="D7564" i="5"/>
  <c r="D8002" i="5"/>
  <c r="D8460" i="5"/>
  <c r="D134" i="5"/>
  <c r="D698" i="5"/>
  <c r="D1288" i="5"/>
  <c r="D1852" i="5"/>
  <c r="D2394" i="5"/>
  <c r="D2918" i="5"/>
  <c r="D3464" i="5"/>
  <c r="D3966" i="5"/>
  <c r="D4490" i="5"/>
  <c r="D4991" i="5"/>
  <c r="D5537" i="5"/>
  <c r="D6038" i="5"/>
  <c r="D6540" i="5"/>
  <c r="D7014" i="5"/>
  <c r="D7529" i="5"/>
  <c r="D8022" i="5"/>
  <c r="D8515" i="5"/>
  <c r="D290" i="5"/>
  <c r="D854" i="5"/>
  <c r="D1417" i="5"/>
  <c r="D2006" i="5"/>
  <c r="D2531" i="5"/>
  <c r="D3033" i="5"/>
  <c r="D3534" i="5"/>
  <c r="D4035" i="5"/>
  <c r="D270" i="5"/>
  <c r="D808" i="5"/>
  <c r="D1345" i="5"/>
  <c r="D1884" i="5"/>
  <c r="D2400" i="5"/>
  <c r="D2901" i="5"/>
  <c r="D3403" i="5"/>
  <c r="D3904" i="5"/>
  <c r="D4359" i="5"/>
  <c r="D4815" i="5"/>
  <c r="D5270" i="5"/>
  <c r="D5727" i="5"/>
  <c r="D6181" i="5"/>
  <c r="D6655" i="5"/>
  <c r="D7084" i="5"/>
  <c r="D7513" i="5"/>
  <c r="D7942" i="5"/>
  <c r="D8371" i="5"/>
  <c r="D40" i="5"/>
  <c r="D579" i="5"/>
  <c r="D1116" i="5"/>
  <c r="D1655" i="5"/>
  <c r="D2194" i="5"/>
  <c r="D2652" i="5"/>
  <c r="D3107" i="5"/>
  <c r="D3564" i="5"/>
  <c r="D4042" i="5"/>
  <c r="D4497" i="5"/>
  <c r="D4954" i="5"/>
  <c r="D5431" i="5"/>
  <c r="D5888" i="5"/>
  <c r="D6342" i="5"/>
  <c r="D6786" i="5"/>
  <c r="D7213" i="5"/>
  <c r="D7664" i="5"/>
  <c r="D8114" i="5"/>
  <c r="D8543" i="5"/>
  <c r="D164" i="5"/>
  <c r="D821" i="5"/>
  <c r="D1482" i="5"/>
  <c r="D2142" i="5"/>
  <c r="D2734" i="5"/>
  <c r="D3321" i="5"/>
  <c r="D3908" i="5"/>
  <c r="D4465" i="5"/>
  <c r="D5011" i="5"/>
  <c r="D5586" i="5"/>
  <c r="D6133" i="5"/>
  <c r="D6673" i="5"/>
  <c r="D7188" i="5"/>
  <c r="D7702" i="5"/>
  <c r="D8217" i="5"/>
  <c r="D8755" i="5"/>
  <c r="D634" i="5"/>
  <c r="D574" i="5"/>
  <c r="D1230" i="5"/>
  <c r="D1891" i="5"/>
  <c r="D2512" i="5"/>
  <c r="D7117" i="5"/>
  <c r="D8443" i="5"/>
  <c r="D837" i="5"/>
  <c r="D49" i="5"/>
  <c r="D7474" i="5"/>
  <c r="D4329" i="5"/>
  <c r="D8573" i="5"/>
  <c r="D6106" i="5"/>
  <c r="D4294" i="5"/>
  <c r="D3354" i="5"/>
  <c r="D4824" i="5"/>
  <c r="D1722" i="5"/>
  <c r="D7211" i="5"/>
  <c r="D4732" i="5"/>
  <c r="D5956" i="5"/>
  <c r="D303" i="5"/>
  <c r="D1023" i="5"/>
  <c r="D1797" i="5"/>
  <c r="D347" i="5"/>
  <c r="D1121" i="5"/>
  <c r="D1823" i="5"/>
  <c r="D323" i="5"/>
  <c r="D1133" i="5"/>
  <c r="D1922" i="5"/>
  <c r="D2550" i="5"/>
  <c r="D3252" i="5"/>
  <c r="D3990" i="5"/>
  <c r="D4620" i="5"/>
  <c r="D5304" i="5"/>
  <c r="D5916" i="5"/>
  <c r="D4" i="5"/>
  <c r="D673" i="5"/>
  <c r="D1341" i="5"/>
  <c r="D1989" i="5"/>
  <c r="D2699" i="5"/>
  <c r="D3383" i="5"/>
  <c r="D3923" i="5"/>
  <c r="D4553" i="5"/>
  <c r="D5147" i="5"/>
  <c r="D5705" i="5"/>
  <c r="D6263" i="5"/>
  <c r="D6839" i="5"/>
  <c r="D7469" i="5"/>
  <c r="D8063" i="5"/>
  <c r="D8603" i="5"/>
  <c r="D685" i="5"/>
  <c r="D1369" i="5"/>
  <c r="D2120" i="5"/>
  <c r="D2720" i="5"/>
  <c r="D3448" i="5"/>
  <c r="D4076" i="5"/>
  <c r="D4744" i="5"/>
  <c r="D5352" i="5"/>
  <c r="D5878" i="5"/>
  <c r="D6466" i="5"/>
  <c r="D7025" i="5"/>
  <c r="D7558" i="5"/>
  <c r="D8130" i="5"/>
  <c r="D8645" i="5"/>
  <c r="D510" i="5"/>
  <c r="D1147" i="5"/>
  <c r="D1739" i="5"/>
  <c r="D2320" i="5"/>
  <c r="D2867" i="5"/>
  <c r="D3393" i="5"/>
  <c r="D3920" i="5"/>
  <c r="D4447" i="5"/>
  <c r="D4953" i="5"/>
  <c r="D5439" i="5"/>
  <c r="D5905" i="5"/>
  <c r="D6370" i="5"/>
  <c r="D6801" i="5"/>
  <c r="D7240" i="5"/>
  <c r="D7659" i="5"/>
  <c r="D8136" i="5"/>
  <c r="D8555" i="5"/>
  <c r="D237" i="5"/>
  <c r="D826" i="5"/>
  <c r="D1389" i="5"/>
  <c r="D1979" i="5"/>
  <c r="D2530" i="5"/>
  <c r="D3055" i="5"/>
  <c r="D3579" i="5"/>
  <c r="D4079" i="5"/>
  <c r="D4604" i="5"/>
  <c r="D5127" i="5"/>
  <c r="D5629" i="5"/>
  <c r="D6130" i="5"/>
  <c r="D6650" i="5"/>
  <c r="D7142" i="5"/>
  <c r="D7657" i="5"/>
  <c r="D8128" i="5"/>
  <c r="D8600" i="5"/>
  <c r="D392" i="5"/>
  <c r="D981" i="5"/>
  <c r="D1570" i="5"/>
  <c r="D2135" i="5"/>
  <c r="D2647" i="5"/>
  <c r="D3147" i="5"/>
  <c r="D3647" i="5"/>
  <c r="D469" i="5"/>
  <c r="D372" i="5"/>
  <c r="D909" i="5"/>
  <c r="D1449" i="5"/>
  <c r="D2012" i="5"/>
  <c r="D2536" i="5"/>
  <c r="D3038" i="5"/>
  <c r="D3517" i="5"/>
  <c r="D3994" i="5"/>
  <c r="D4451" i="5"/>
  <c r="D4905" i="5"/>
  <c r="D5362" i="5"/>
  <c r="D5840" i="5"/>
  <c r="D6296" i="5"/>
  <c r="D6741" i="5"/>
  <c r="D7191" i="5"/>
  <c r="D7620" i="5"/>
  <c r="D8049" i="5"/>
  <c r="D8478" i="5"/>
  <c r="D170" i="5"/>
  <c r="D732" i="5"/>
  <c r="D1245" i="5"/>
  <c r="D1783" i="5"/>
  <c r="D2288" i="5"/>
  <c r="D2743" i="5"/>
  <c r="D3199" i="5"/>
  <c r="D3655" i="5"/>
  <c r="D4132" i="5"/>
  <c r="D4612" i="5"/>
  <c r="D5066" i="5"/>
  <c r="D5523" i="5"/>
  <c r="D5978" i="5"/>
  <c r="D6457" i="5"/>
  <c r="D6892" i="5"/>
  <c r="D7321" i="5"/>
  <c r="D7771" i="5"/>
  <c r="D8221" i="5"/>
  <c r="D8651" i="5"/>
  <c r="D297" i="5"/>
  <c r="D953" i="5"/>
  <c r="D1613" i="5"/>
  <c r="D2269" i="5"/>
  <c r="D2504" i="5"/>
  <c r="D7908" i="5"/>
  <c r="D2914" i="5"/>
  <c r="D3619" i="5"/>
  <c r="D4974" i="5"/>
  <c r="D8483" i="5"/>
  <c r="D6314" i="5"/>
  <c r="D6394" i="5"/>
  <c r="D1872" i="5"/>
  <c r="D5283" i="5"/>
  <c r="D636" i="5"/>
  <c r="D7762" i="5"/>
  <c r="D8077" i="5"/>
  <c r="D8336" i="5"/>
  <c r="D422" i="5"/>
  <c r="D969" i="5"/>
  <c r="D1887" i="5"/>
  <c r="D527" i="5"/>
  <c r="D1301" i="5"/>
  <c r="D2057" i="5"/>
  <c r="D728" i="5"/>
  <c r="D1639" i="5"/>
  <c r="D2460" i="5"/>
  <c r="D3180" i="5"/>
  <c r="D4008" i="5"/>
  <c r="D4728" i="5"/>
  <c r="D5430" i="5"/>
  <c r="D6150" i="5"/>
  <c r="D308" i="5"/>
  <c r="D1138" i="5"/>
  <c r="D1867" i="5"/>
  <c r="D2627" i="5"/>
  <c r="D3401" i="5"/>
  <c r="D3995" i="5"/>
  <c r="D4697" i="5"/>
  <c r="D5345" i="5"/>
  <c r="D6029" i="5"/>
  <c r="D6659" i="5"/>
  <c r="D7271" i="5"/>
  <c r="D7973" i="5"/>
  <c r="D8675" i="5"/>
  <c r="D777" i="5"/>
  <c r="D1596" i="5"/>
  <c r="D2416" i="5"/>
  <c r="D3124" i="5"/>
  <c r="D3854" i="5"/>
  <c r="D4542" i="5"/>
  <c r="D5312" i="5"/>
  <c r="D5940" i="5"/>
  <c r="D6567" i="5"/>
  <c r="D7196" i="5"/>
  <c r="D7806" i="5"/>
  <c r="D8435" i="5"/>
  <c r="D236" i="5"/>
  <c r="D920" i="5"/>
  <c r="D1694" i="5"/>
  <c r="D2361" i="5"/>
  <c r="D2968" i="5"/>
  <c r="D3575" i="5"/>
  <c r="D4102" i="5"/>
  <c r="D4689" i="5"/>
  <c r="D5277" i="5"/>
  <c r="D5783" i="5"/>
  <c r="D6329" i="5"/>
  <c r="D6840" i="5"/>
  <c r="D7316" i="5"/>
  <c r="D7812" i="5"/>
  <c r="D8269" i="5"/>
  <c r="D8761" i="5"/>
  <c r="D621" i="5"/>
  <c r="D1236" i="5"/>
  <c r="D1903" i="5"/>
  <c r="D2553" i="5"/>
  <c r="D6261" i="5"/>
  <c r="D8654" i="5"/>
  <c r="D1539" i="5"/>
  <c r="D1344" i="5"/>
  <c r="D2373" i="5"/>
  <c r="D7024" i="5"/>
  <c r="D6019" i="5"/>
  <c r="D4209" i="5"/>
  <c r="D4910" i="5"/>
  <c r="D7066" i="5"/>
  <c r="D3459" i="5"/>
  <c r="D7439" i="5"/>
  <c r="D2894" i="5"/>
  <c r="D6169" i="5"/>
  <c r="D6576" i="5"/>
  <c r="D339" i="5"/>
  <c r="D1203" i="5"/>
  <c r="D2103" i="5"/>
  <c r="D653" i="5"/>
  <c r="D1409" i="5"/>
  <c r="D80" i="5"/>
  <c r="D930" i="5"/>
  <c r="D1821" i="5"/>
  <c r="D2586" i="5"/>
  <c r="D3360" i="5"/>
  <c r="D4116" i="5"/>
  <c r="D4854" i="5"/>
  <c r="D5610" i="5"/>
  <c r="D6276" i="5"/>
  <c r="D490" i="5"/>
  <c r="D1280" i="5"/>
  <c r="D2110" i="5"/>
  <c r="D2789" i="5"/>
  <c r="D3491" i="5"/>
  <c r="D4211" i="5"/>
  <c r="D4823" i="5"/>
  <c r="D5525" i="5"/>
  <c r="D6137" i="5"/>
  <c r="D6767" i="5"/>
  <c r="D7487" i="5"/>
  <c r="D8117" i="5"/>
  <c r="D138" i="5"/>
  <c r="D891" i="5"/>
  <c r="D1734" i="5"/>
  <c r="D2558" i="5"/>
  <c r="D3226" i="5"/>
  <c r="D3996" i="5"/>
  <c r="D4765" i="5"/>
  <c r="D5413" i="5"/>
  <c r="D6040" i="5"/>
  <c r="D6701" i="5"/>
  <c r="D7311" i="5"/>
  <c r="D7902" i="5"/>
  <c r="D8530" i="5"/>
  <c r="D441" i="5"/>
  <c r="D1170" i="5"/>
  <c r="D1809" i="5"/>
  <c r="D2503" i="5"/>
  <c r="D3089" i="5"/>
  <c r="D3657" i="5"/>
  <c r="D4223" i="5"/>
  <c r="D4811" i="5"/>
  <c r="D5398" i="5"/>
  <c r="D5945" i="5"/>
  <c r="D6451" i="5"/>
  <c r="D6935" i="5"/>
  <c r="D7430" i="5"/>
  <c r="D7888" i="5"/>
  <c r="D8383" i="5"/>
  <c r="D109" i="5"/>
  <c r="D749" i="5"/>
  <c r="D1415" i="5"/>
  <c r="D2082" i="5"/>
  <c r="D2690" i="5"/>
  <c r="D3237" i="5"/>
  <c r="D3806" i="5"/>
  <c r="D4398" i="5"/>
  <c r="D4969" i="5"/>
  <c r="D5584" i="5"/>
  <c r="D6176" i="5"/>
  <c r="D6778" i="5"/>
  <c r="D7293" i="5"/>
  <c r="D7807" i="5"/>
  <c r="D8365" i="5"/>
  <c r="D212" i="5"/>
  <c r="D827" i="5"/>
  <c r="D1469" i="5"/>
  <c r="D2160" i="5"/>
  <c r="D2737" i="5"/>
  <c r="D3283" i="5"/>
  <c r="D3830" i="5"/>
  <c r="D90" i="5"/>
  <c r="D730" i="5"/>
  <c r="D1320" i="5"/>
  <c r="D1935" i="5"/>
  <c r="D2582" i="5"/>
  <c r="D3106" i="5"/>
  <c r="D3629" i="5"/>
  <c r="D4200" i="5"/>
  <c r="D4701" i="5"/>
  <c r="D5203" i="5"/>
  <c r="D5704" i="5"/>
  <c r="D6251" i="5"/>
  <c r="D6784" i="5"/>
  <c r="D7256" i="5"/>
  <c r="D7727" i="5"/>
  <c r="D8220" i="5"/>
  <c r="D8692" i="5"/>
  <c r="D476" i="5"/>
  <c r="D1090" i="5"/>
  <c r="D1731" i="5"/>
  <c r="D2310" i="5"/>
  <c r="D2812" i="5"/>
  <c r="D3314" i="5"/>
  <c r="D3860" i="5"/>
  <c r="D4383" i="5"/>
  <c r="D4884" i="5"/>
  <c r="D5386" i="5"/>
  <c r="D5932" i="5"/>
  <c r="D6480" i="5"/>
  <c r="D6957" i="5"/>
  <c r="D7450" i="5"/>
  <c r="D7943" i="5"/>
  <c r="D8414" i="5"/>
  <c r="D7643" i="5"/>
  <c r="D791" i="5"/>
  <c r="D1548" i="5"/>
  <c r="D2296" i="5"/>
  <c r="D2912" i="5"/>
  <c r="D3553" i="5"/>
  <c r="D4165" i="5"/>
  <c r="D4766" i="5"/>
  <c r="D5342" i="5"/>
  <c r="D5914" i="5"/>
  <c r="D6488" i="5"/>
  <c r="D7059" i="5"/>
  <c r="D7601" i="5"/>
  <c r="D8141" i="5"/>
  <c r="D8680" i="5"/>
  <c r="D600" i="5"/>
  <c r="D607" i="5"/>
  <c r="D1298" i="5"/>
  <c r="D1992" i="5"/>
  <c r="D2632" i="5"/>
  <c r="D3217" i="5"/>
  <c r="D3801" i="5"/>
  <c r="D4394" i="5"/>
  <c r="D4940" i="5"/>
  <c r="D5487" i="5"/>
  <c r="D6034" i="5"/>
  <c r="D6580" i="5"/>
  <c r="D7119" i="5"/>
  <c r="D7634" i="5"/>
  <c r="D8148" i="5"/>
  <c r="D8690" i="5"/>
  <c r="D643" i="5"/>
  <c r="D1393" i="5"/>
  <c r="D2133" i="5"/>
  <c r="D2801" i="5"/>
  <c r="D3461" i="5"/>
  <c r="D4118" i="5"/>
  <c r="D4734" i="5"/>
  <c r="D5348" i="5"/>
  <c r="D5992" i="5"/>
  <c r="D6608" i="5"/>
  <c r="D7185" i="5"/>
  <c r="D7765" i="5"/>
  <c r="D8342" i="5"/>
  <c r="D215" i="5"/>
  <c r="D985" i="5"/>
  <c r="D1729" i="5"/>
  <c r="D2507" i="5"/>
  <c r="D3166" i="5"/>
  <c r="D3824" i="5"/>
  <c r="D4457" i="5"/>
  <c r="D5073" i="5"/>
  <c r="D5689" i="5"/>
  <c r="D6333" i="5"/>
  <c r="D6925" i="5"/>
  <c r="D7536" i="5"/>
  <c r="D8112" i="5"/>
  <c r="D8695" i="5"/>
  <c r="D6090" i="5"/>
  <c r="D6754" i="5"/>
  <c r="D7333" i="5"/>
  <c r="D7971" i="5"/>
  <c r="D8548" i="5"/>
  <c r="D496" i="5"/>
  <c r="D1252" i="5"/>
  <c r="D1996" i="5"/>
  <c r="D2680" i="5"/>
  <c r="D3339" i="5"/>
  <c r="D3998" i="5"/>
  <c r="D4617" i="5"/>
  <c r="D5233" i="5"/>
  <c r="D5848" i="5"/>
  <c r="D6493" i="5"/>
  <c r="D7076" i="5"/>
  <c r="D7655" i="5"/>
  <c r="D8234" i="5"/>
  <c r="D6847" i="5"/>
  <c r="D688" i="5"/>
  <c r="D1471" i="5"/>
  <c r="D2214" i="5"/>
  <c r="D2906" i="5"/>
  <c r="D3565" i="5"/>
  <c r="D4213" i="5"/>
  <c r="D4828" i="5"/>
  <c r="D5506" i="5"/>
  <c r="D492" i="5"/>
  <c r="D1250" i="5"/>
  <c r="D1994" i="5"/>
  <c r="D2709" i="5"/>
  <c r="D3369" i="5"/>
  <c r="D4027" i="5"/>
  <c r="D4646" i="5"/>
  <c r="D5261" i="5"/>
  <c r="D5875" i="5"/>
  <c r="D6490" i="5"/>
  <c r="D7103" i="5"/>
  <c r="D7712" i="5"/>
  <c r="D8291" i="5"/>
  <c r="D102" i="5"/>
  <c r="D883" i="5"/>
  <c r="D1626" i="5"/>
  <c r="D2350" i="5"/>
  <c r="D3008" i="5"/>
  <c r="D3665" i="5"/>
  <c r="D4310" i="5"/>
  <c r="D4957" i="5"/>
  <c r="D5572" i="5"/>
  <c r="D6187" i="5"/>
  <c r="D6790" i="5"/>
  <c r="D7367" i="5"/>
  <c r="D7948" i="5"/>
  <c r="D8525" i="5"/>
  <c r="D459" i="5"/>
  <c r="D1223" i="5"/>
  <c r="D1925" i="5"/>
  <c r="D2585" i="5"/>
  <c r="D3209" i="5"/>
  <c r="D3835" i="5"/>
  <c r="D4435" i="5"/>
  <c r="D5019" i="5"/>
  <c r="D5604" i="5"/>
  <c r="D6190" i="5"/>
  <c r="D6761" i="5"/>
  <c r="D7339" i="5"/>
  <c r="D7890" i="5"/>
  <c r="D8442" i="5"/>
  <c r="D266" i="5"/>
  <c r="D1001" i="5"/>
  <c r="D1708" i="5"/>
  <c r="D2422" i="5"/>
  <c r="D3048" i="5"/>
  <c r="D3674" i="5"/>
  <c r="D4287" i="5"/>
  <c r="D4869" i="5"/>
  <c r="D5456" i="5"/>
  <c r="D6037" i="5"/>
  <c r="D6619" i="5"/>
  <c r="D7169" i="5"/>
  <c r="D7719" i="5"/>
  <c r="D8271" i="5"/>
  <c r="D27" i="5"/>
  <c r="D818" i="5"/>
  <c r="D1522" i="5"/>
  <c r="D2226" i="5"/>
  <c r="D2886" i="5"/>
  <c r="D3512" i="5"/>
  <c r="D4164" i="5"/>
  <c r="D4749" i="5"/>
  <c r="D5365" i="5"/>
  <c r="D5947" i="5"/>
  <c r="D6534" i="5"/>
  <c r="D7083" i="5"/>
  <c r="D7633" i="5"/>
  <c r="D8184" i="5"/>
  <c r="D8732" i="5"/>
  <c r="D666" i="5"/>
  <c r="D1378" i="5"/>
  <c r="D2079" i="5"/>
  <c r="D2724" i="5"/>
  <c r="D3346" i="5"/>
  <c r="D3974" i="5"/>
  <c r="D4567" i="5"/>
  <c r="D5149" i="5"/>
  <c r="D5765" i="5"/>
  <c r="D6349" i="5"/>
  <c r="D6912" i="5"/>
  <c r="D7461" i="5"/>
  <c r="D8013" i="5"/>
  <c r="D8562" i="5"/>
  <c r="D472" i="5"/>
  <c r="D1196" i="5"/>
  <c r="D1897" i="5"/>
  <c r="D2559" i="5"/>
  <c r="D3184" i="5"/>
  <c r="D3809" i="5"/>
  <c r="D4414" i="5"/>
  <c r="D5000" i="5"/>
  <c r="D5582" i="5"/>
  <c r="D6166" i="5"/>
  <c r="D6740" i="5"/>
  <c r="D7319" i="5"/>
  <c r="D7870" i="5"/>
  <c r="D8419" i="5"/>
  <c r="D278" i="5"/>
  <c r="D1009" i="5"/>
  <c r="D1714" i="5"/>
  <c r="D2398" i="5"/>
  <c r="D3022" i="5"/>
  <c r="D1235" i="5"/>
  <c r="D3224" i="5"/>
  <c r="D4783" i="5"/>
  <c r="D6283" i="5"/>
  <c r="D7705" i="5"/>
  <c r="D440" i="5"/>
  <c r="D2534" i="5"/>
  <c r="D4233" i="5"/>
  <c r="D5738" i="5"/>
  <c r="D7267" i="5"/>
  <c r="D8684" i="5"/>
  <c r="D2130" i="5"/>
  <c r="D3911" i="5"/>
  <c r="D5421" i="5"/>
  <c r="D6896" i="5"/>
  <c r="D8312" i="5"/>
  <c r="D1465" i="5"/>
  <c r="D3394" i="5"/>
  <c r="D4943" i="5"/>
  <c r="D3718" i="5"/>
  <c r="D3713" i="5"/>
  <c r="D3092" i="5"/>
  <c r="D5064" i="5"/>
  <c r="D7009" i="5"/>
  <c r="D6174" i="5"/>
  <c r="D4760" i="5"/>
  <c r="D3621" i="5"/>
  <c r="D2616" i="5"/>
  <c r="D8557" i="5"/>
  <c r="D3620" i="5"/>
  <c r="D2868" i="5"/>
  <c r="D1999" i="5"/>
  <c r="D825" i="5"/>
  <c r="D1779" i="5"/>
  <c r="D581" i="5"/>
  <c r="D1463" i="5"/>
  <c r="D201" i="5"/>
  <c r="D1214" i="5"/>
  <c r="D2125" i="5"/>
  <c r="D2964" i="5"/>
  <c r="D3756" i="5"/>
  <c r="D4692" i="5"/>
  <c r="D5538" i="5"/>
  <c r="D6366" i="5"/>
  <c r="D632" i="5"/>
  <c r="D1503" i="5"/>
  <c r="D2339" i="5"/>
  <c r="D3095" i="5"/>
  <c r="D3905" i="5"/>
  <c r="D4679" i="5"/>
  <c r="D5417" i="5"/>
  <c r="D6173" i="5"/>
  <c r="D6965" i="5"/>
  <c r="D7631" i="5"/>
  <c r="D8369" i="5"/>
  <c r="D572" i="5"/>
  <c r="D1414" i="5"/>
  <c r="D2335" i="5"/>
  <c r="D3165" i="5"/>
  <c r="D4056" i="5"/>
  <c r="D4886" i="5"/>
  <c r="D5534" i="5"/>
  <c r="D6304" i="5"/>
  <c r="D7006" i="5"/>
  <c r="D7711" i="5"/>
  <c r="D8378" i="5"/>
  <c r="D281" i="5"/>
  <c r="D1192" i="5"/>
  <c r="D1899" i="5"/>
  <c r="D2624" i="5"/>
  <c r="D3292" i="5"/>
  <c r="D4001" i="5"/>
  <c r="D4588" i="5"/>
  <c r="D5236" i="5"/>
  <c r="D5864" i="5"/>
  <c r="D6471" i="5"/>
  <c r="D7030" i="5"/>
  <c r="D7526" i="5"/>
  <c r="D8116" i="5"/>
  <c r="D8631" i="5"/>
  <c r="D518" i="5"/>
  <c r="D1210" i="5"/>
  <c r="D2032" i="5"/>
  <c r="D2713" i="5"/>
  <c r="D3304" i="5"/>
  <c r="D3921" i="5"/>
  <c r="D4536" i="5"/>
  <c r="D5173" i="5"/>
  <c r="D5766" i="5"/>
  <c r="D6403" i="5"/>
  <c r="D6950" i="5"/>
  <c r="D7550" i="5"/>
  <c r="D8150" i="5"/>
  <c r="D8708" i="5"/>
  <c r="D649" i="5"/>
  <c r="D1314" i="5"/>
  <c r="D1955" i="5"/>
  <c r="D2623" i="5"/>
  <c r="D3215" i="5"/>
  <c r="D3807" i="5"/>
  <c r="D115" i="5"/>
  <c r="D782" i="5"/>
  <c r="D1424" i="5"/>
  <c r="D2140" i="5"/>
  <c r="D2696" i="5"/>
  <c r="D3243" i="5"/>
  <c r="D3836" i="5"/>
  <c r="D4405" i="5"/>
  <c r="D4952" i="5"/>
  <c r="D5522" i="5"/>
  <c r="D6045" i="5"/>
  <c r="D6570" i="5"/>
  <c r="D7105" i="5"/>
  <c r="D7642" i="5"/>
  <c r="D8134" i="5"/>
  <c r="D8649" i="5"/>
  <c r="D451" i="5"/>
  <c r="D1168" i="5"/>
  <c r="D1810" i="5"/>
  <c r="D2379" i="5"/>
  <c r="D2903" i="5"/>
  <c r="D3472" i="5"/>
  <c r="D4019" i="5"/>
  <c r="D4565" i="5"/>
  <c r="D5158" i="5"/>
  <c r="D5683" i="5"/>
  <c r="D6206" i="5"/>
  <c r="D6742" i="5"/>
  <c r="D7279" i="5"/>
  <c r="D7836" i="5"/>
  <c r="D8329" i="5"/>
  <c r="D604" i="5"/>
  <c r="D691" i="5"/>
  <c r="D1514" i="5"/>
  <c r="D2325" i="5"/>
  <c r="D2973" i="5"/>
  <c r="D3673" i="5"/>
  <c r="D4302" i="5"/>
  <c r="D4902" i="5"/>
  <c r="D5505" i="5"/>
  <c r="D6161" i="5"/>
  <c r="D6751" i="5"/>
  <c r="D7344" i="5"/>
  <c r="D7933" i="5"/>
  <c r="D8502" i="5"/>
  <c r="D370" i="5"/>
  <c r="D341" i="5"/>
  <c r="D1130" i="5"/>
  <c r="D1857" i="5"/>
  <c r="D2571" i="5"/>
  <c r="D3187" i="5"/>
  <c r="D3827" i="5"/>
  <c r="D4449" i="5"/>
  <c r="D5024" i="5"/>
  <c r="D5624" i="5"/>
  <c r="D6197" i="5"/>
  <c r="D6760" i="5"/>
  <c r="D7327" i="5"/>
  <c r="D7867" i="5"/>
  <c r="D8407" i="5"/>
  <c r="D251" i="5"/>
  <c r="D1061" i="5"/>
  <c r="D1914" i="5"/>
  <c r="D2637" i="5"/>
  <c r="D3331" i="5"/>
  <c r="D4022" i="5"/>
  <c r="D4671" i="5"/>
  <c r="D5319" i="5"/>
  <c r="D6027" i="5"/>
  <c r="D6665" i="5"/>
  <c r="D7303" i="5"/>
  <c r="D7910" i="5"/>
  <c r="D8518" i="5"/>
  <c r="D488" i="5"/>
  <c r="D1282" i="5"/>
  <c r="D2099" i="5"/>
  <c r="D2803" i="5"/>
  <c r="D3498" i="5"/>
  <c r="D4182" i="5"/>
  <c r="D4889" i="5"/>
  <c r="D5533" i="5"/>
  <c r="D6212" i="5"/>
  <c r="D6841" i="5"/>
  <c r="D7447" i="5"/>
  <c r="D8084" i="5"/>
  <c r="D8721" i="5"/>
  <c r="D6180" i="5"/>
  <c r="D6871" i="5"/>
  <c r="D7478" i="5"/>
  <c r="D8144" i="5"/>
  <c r="D8749" i="5"/>
  <c r="D770" i="5"/>
  <c r="D1549" i="5"/>
  <c r="D2317" i="5"/>
  <c r="D3007" i="5"/>
  <c r="D3765" i="5"/>
  <c r="D4433" i="5"/>
  <c r="D5079" i="5"/>
  <c r="D5725" i="5"/>
  <c r="D6372" i="5"/>
  <c r="D7018" i="5"/>
  <c r="D7627" i="5"/>
  <c r="D8262" i="5"/>
  <c r="D16" i="5"/>
  <c r="D841" i="5"/>
  <c r="D1657" i="5"/>
  <c r="D2410" i="5"/>
  <c r="D3103" i="5"/>
  <c r="D3795" i="5"/>
  <c r="D4459" i="5"/>
  <c r="D5138" i="5"/>
  <c r="D136" i="5"/>
  <c r="D993" i="5"/>
  <c r="D1770" i="5"/>
  <c r="D2511" i="5"/>
  <c r="D3204" i="5"/>
  <c r="D3929" i="5"/>
  <c r="D4583" i="5"/>
  <c r="D5229" i="5"/>
  <c r="D5907" i="5"/>
  <c r="D6582" i="5"/>
  <c r="D7220" i="5"/>
  <c r="D7826" i="5"/>
  <c r="D8437" i="5"/>
  <c r="D337" i="5"/>
  <c r="D1145" i="5"/>
  <c r="D1920" i="5"/>
  <c r="D2682" i="5"/>
  <c r="D3406" i="5"/>
  <c r="D4095" i="5"/>
  <c r="D4741" i="5"/>
  <c r="D5388" i="5"/>
  <c r="D6064" i="5"/>
  <c r="D6703" i="5"/>
  <c r="D7309" i="5"/>
  <c r="D7916" i="5"/>
  <c r="D8582" i="5"/>
  <c r="D582" i="5"/>
  <c r="D1332" i="5"/>
  <c r="D2072" i="5"/>
  <c r="D2750" i="5"/>
  <c r="D3407" i="5"/>
  <c r="D4068" i="5"/>
  <c r="D4682" i="5"/>
  <c r="D5299" i="5"/>
  <c r="D5943" i="5"/>
  <c r="D6558" i="5"/>
  <c r="D7167" i="5"/>
  <c r="D7745" i="5"/>
  <c r="D8324" i="5"/>
  <c r="D151" i="5"/>
  <c r="D926" i="5"/>
  <c r="D1668" i="5"/>
  <c r="D2455" i="5"/>
  <c r="D3115" i="5"/>
  <c r="D3773" i="5"/>
  <c r="D4410" i="5"/>
  <c r="D5025" i="5"/>
  <c r="D5639" i="5"/>
  <c r="D6255" i="5"/>
  <c r="D6851" i="5"/>
  <c r="D7459" i="5"/>
  <c r="D8038" i="5"/>
  <c r="D8617" i="5"/>
  <c r="D585" i="5"/>
  <c r="D1336" i="5"/>
  <c r="D2078" i="5"/>
  <c r="D2787" i="5"/>
  <c r="D3445" i="5"/>
  <c r="D4101" i="5"/>
  <c r="D4779" i="5"/>
  <c r="D5425" i="5"/>
  <c r="D6039" i="5"/>
  <c r="D6651" i="5"/>
  <c r="D7229" i="5"/>
  <c r="D7808" i="5"/>
  <c r="D8388" i="5"/>
  <c r="D232" i="5"/>
  <c r="D1044" i="5"/>
  <c r="D1788" i="5"/>
  <c r="D2493" i="5"/>
  <c r="D3152" i="5"/>
  <c r="D3808" i="5"/>
  <c r="D4442" i="5"/>
  <c r="D5058" i="5"/>
  <c r="D5672" i="5"/>
  <c r="D6318" i="5"/>
  <c r="D6942" i="5"/>
  <c r="D7519" i="5"/>
  <c r="D8101" i="5"/>
  <c r="D8678" i="5"/>
  <c r="D668" i="5"/>
  <c r="D1412" i="5"/>
  <c r="D2156" i="5"/>
  <c r="D2858" i="5"/>
  <c r="D3514" i="5"/>
  <c r="D4167" i="5"/>
  <c r="D4781" i="5"/>
  <c r="D5397" i="5"/>
  <c r="D6013" i="5"/>
  <c r="D6624" i="5"/>
  <c r="D7204" i="5"/>
  <c r="D7782" i="5"/>
  <c r="D8390" i="5"/>
  <c r="D316" i="5"/>
  <c r="D1082" i="5"/>
  <c r="D1824" i="5"/>
  <c r="D2527" i="5"/>
  <c r="D3188" i="5"/>
  <c r="D1901" i="5"/>
  <c r="D3816" i="5"/>
  <c r="D5493" i="5"/>
  <c r="D7038" i="5"/>
  <c r="D8538" i="5"/>
  <c r="D1794" i="5"/>
  <c r="D3724" i="5"/>
  <c r="D5338" i="5"/>
  <c r="D6895" i="5"/>
  <c r="D8391" i="5"/>
  <c r="D1907" i="5"/>
  <c r="D3818" i="5"/>
  <c r="D5496" i="5"/>
  <c r="D7052" i="5"/>
  <c r="D8540" i="5"/>
  <c r="D1909" i="5"/>
  <c r="D3821" i="5"/>
  <c r="D5428" i="5"/>
  <c r="D6907" i="5"/>
  <c r="D8395" i="5"/>
  <c r="D1591" i="5"/>
  <c r="D3490" i="5"/>
  <c r="D5032" i="5"/>
  <c r="D6538" i="5"/>
  <c r="D7956" i="5"/>
  <c r="D942" i="5"/>
  <c r="D3060" i="5"/>
  <c r="D4639" i="5"/>
  <c r="D6145" i="5"/>
  <c r="D1716" i="5"/>
  <c r="D3583" i="5"/>
  <c r="D5122" i="5"/>
  <c r="D6618" i="5"/>
  <c r="D8024" i="5"/>
  <c r="D1054" i="5"/>
  <c r="D3065" i="5"/>
  <c r="D4731" i="5"/>
  <c r="D6235" i="5"/>
  <c r="D7671" i="5"/>
  <c r="D382" i="5"/>
  <c r="D2488" i="5"/>
  <c r="D4190" i="5"/>
  <c r="D246" i="5"/>
  <c r="D2432" i="5"/>
  <c r="D7733" i="5"/>
  <c r="D522" i="5"/>
  <c r="D7842" i="5"/>
  <c r="D7168" i="5"/>
  <c r="D3025" i="5"/>
  <c r="D8079" i="5"/>
  <c r="D3542" i="5"/>
  <c r="D6199" i="5"/>
  <c r="D974" i="5"/>
  <c r="D660" i="5"/>
  <c r="D1041" i="5"/>
  <c r="D2121" i="5"/>
  <c r="D743" i="5"/>
  <c r="D1679" i="5"/>
  <c r="D384" i="5"/>
  <c r="D1376" i="5"/>
  <c r="D2370" i="5"/>
  <c r="D3162" i="5"/>
  <c r="D4080" i="5"/>
  <c r="D4872" i="5"/>
  <c r="D5718" i="5"/>
  <c r="D6528" i="5"/>
  <c r="D794" i="5"/>
  <c r="D1726" i="5"/>
  <c r="D2465" i="5"/>
  <c r="D3275" i="5"/>
  <c r="D4157" i="5"/>
  <c r="D4841" i="5"/>
  <c r="D5597" i="5"/>
  <c r="D6317" i="5"/>
  <c r="D7091" i="5"/>
  <c r="D7775" i="5"/>
  <c r="D8495" i="5"/>
  <c r="D731" i="5"/>
  <c r="D1666" i="5"/>
  <c r="D2578" i="5"/>
  <c r="D3408" i="5"/>
  <c r="D4258" i="5"/>
  <c r="D4988" i="5"/>
  <c r="D5716" i="5"/>
  <c r="D6446" i="5"/>
  <c r="D7139" i="5"/>
  <c r="D7863" i="5"/>
  <c r="D8569" i="5"/>
  <c r="D601" i="5"/>
  <c r="D1307" i="5"/>
  <c r="D2081" i="5"/>
  <c r="D2786" i="5"/>
  <c r="D3454" i="5"/>
  <c r="D4082" i="5"/>
  <c r="D4750" i="5"/>
  <c r="D5419" i="5"/>
  <c r="D6005" i="5"/>
  <c r="D6573" i="5"/>
  <c r="D7106" i="5"/>
  <c r="D7640" i="5"/>
  <c r="D8212" i="5"/>
  <c r="D8725" i="5"/>
  <c r="D674" i="5"/>
  <c r="D1441" i="5"/>
  <c r="D2209" i="5"/>
  <c r="D2804" i="5"/>
  <c r="D3442" i="5"/>
  <c r="D4057" i="5"/>
  <c r="D4695" i="5"/>
  <c r="D5287" i="5"/>
  <c r="D5926" i="5"/>
  <c r="D6495" i="5"/>
  <c r="D7099" i="5"/>
  <c r="D7700" i="5"/>
  <c r="D8257" i="5"/>
  <c r="D84" i="5"/>
  <c r="D776" i="5"/>
  <c r="D1443" i="5"/>
  <c r="D2185" i="5"/>
  <c r="D2782" i="5"/>
  <c r="D3352" i="5"/>
  <c r="D3945" i="5"/>
  <c r="D295" i="5"/>
  <c r="D935" i="5"/>
  <c r="D1576" i="5"/>
  <c r="D2241" i="5"/>
  <c r="D2788" i="5"/>
  <c r="D3380" i="5"/>
  <c r="D3971" i="5"/>
  <c r="D4519" i="5"/>
  <c r="D5087" i="5"/>
  <c r="D5612" i="5"/>
  <c r="D6136" i="5"/>
  <c r="D6698" i="5"/>
  <c r="D7233" i="5"/>
  <c r="D7748" i="5"/>
  <c r="D8263" i="5"/>
  <c r="D8753" i="5"/>
  <c r="D656" i="5"/>
  <c r="D1296" i="5"/>
  <c r="D1911" i="5"/>
  <c r="D2470" i="5"/>
  <c r="D3039" i="5"/>
  <c r="D3586" i="5"/>
  <c r="D4155" i="5"/>
  <c r="D4725" i="5"/>
  <c r="D5248" i="5"/>
  <c r="D5773" i="5"/>
  <c r="D6320" i="5"/>
  <c r="D6870" i="5"/>
  <c r="D7385" i="5"/>
  <c r="D7922" i="5"/>
  <c r="D8436" i="5"/>
  <c r="D98" i="5"/>
  <c r="D922" i="5"/>
  <c r="D1713" i="5"/>
  <c r="D2444" i="5"/>
  <c r="D3143" i="5"/>
  <c r="D3788" i="5"/>
  <c r="D4412" i="5"/>
  <c r="D5067" i="5"/>
  <c r="D5668" i="5"/>
  <c r="D6298" i="5"/>
  <c r="D6880" i="5"/>
  <c r="D7473" i="5"/>
  <c r="D8037" i="5"/>
  <c r="D8602" i="5"/>
  <c r="D502" i="5"/>
  <c r="D539" i="5"/>
  <c r="D1331" i="5"/>
  <c r="D2054" i="5"/>
  <c r="D2718" i="5"/>
  <c r="D3363" i="5"/>
  <c r="D3978" i="5"/>
  <c r="D4585" i="5"/>
  <c r="D5161" i="5"/>
  <c r="D5733" i="5"/>
  <c r="D6307" i="5"/>
  <c r="D6888" i="5"/>
  <c r="D7431" i="5"/>
  <c r="D7970" i="5"/>
  <c r="D8509" i="5"/>
  <c r="D448" i="5"/>
  <c r="D1281" i="5"/>
  <c r="D2061" i="5"/>
  <c r="D2772" i="5"/>
  <c r="D3497" i="5"/>
  <c r="D4181" i="5"/>
  <c r="D4856" i="5"/>
  <c r="D5503" i="5"/>
  <c r="D6178" i="5"/>
  <c r="D6810" i="5"/>
  <c r="D7417" i="5"/>
  <c r="D8025" i="5"/>
  <c r="D8661" i="5"/>
  <c r="D644" i="5"/>
  <c r="D1432" i="5"/>
  <c r="D2246" i="5"/>
  <c r="D2936" i="5"/>
  <c r="D3691" i="5"/>
  <c r="D4366" i="5"/>
  <c r="D5010" i="5"/>
  <c r="D5657" i="5"/>
  <c r="D6367" i="5"/>
  <c r="D7013" i="5"/>
  <c r="D7623" i="5"/>
  <c r="D8230" i="5"/>
  <c r="D5599" i="5"/>
  <c r="D6337" i="5"/>
  <c r="D6986" i="5"/>
  <c r="D7652" i="5"/>
  <c r="D8259" i="5"/>
  <c r="D101" i="5"/>
  <c r="D919" i="5"/>
  <c r="D1696" i="5"/>
  <c r="D2516" i="5"/>
  <c r="D3207" i="5"/>
  <c r="D3895" i="5"/>
  <c r="D4555" i="5"/>
  <c r="D5200" i="5"/>
  <c r="D5908" i="5"/>
  <c r="D6556" i="5"/>
  <c r="D7162" i="5"/>
  <c r="D7800" i="5"/>
  <c r="D8409" i="5"/>
  <c r="D175" i="5"/>
  <c r="D1025" i="5"/>
  <c r="D1804" i="5"/>
  <c r="D2545" i="5"/>
  <c r="D3235" i="5"/>
  <c r="D3926" i="5"/>
  <c r="D4615" i="5"/>
  <c r="D5321" i="5"/>
  <c r="D334" i="5"/>
  <c r="D1140" i="5"/>
  <c r="D1918" i="5"/>
  <c r="D2642" i="5"/>
  <c r="D3402" i="5"/>
  <c r="D4092" i="5"/>
  <c r="D4737" i="5"/>
  <c r="D5415" i="5"/>
  <c r="D6058" i="5"/>
  <c r="D6728" i="5"/>
  <c r="D7334" i="5"/>
  <c r="D7944" i="5"/>
  <c r="D8551" i="5"/>
  <c r="D497" i="5"/>
  <c r="D1328" i="5"/>
  <c r="D2146" i="5"/>
  <c r="D2845" i="5"/>
  <c r="D3536" i="5"/>
  <c r="D4217" i="5"/>
  <c r="D4865" i="5"/>
  <c r="D5541" i="5"/>
  <c r="D6217" i="5"/>
  <c r="D6846" i="5"/>
  <c r="D7483" i="5"/>
  <c r="D8090" i="5"/>
  <c r="D8726" i="5"/>
  <c r="D740" i="5"/>
  <c r="D1479" i="5"/>
  <c r="D2222" i="5"/>
  <c r="D2881" i="5"/>
  <c r="D3538" i="5"/>
  <c r="D4189" i="5"/>
  <c r="D4835" i="5"/>
  <c r="D5450" i="5"/>
  <c r="D6066" i="5"/>
  <c r="D6674" i="5"/>
  <c r="D7283" i="5"/>
  <c r="D7861" i="5"/>
  <c r="D8468" i="5"/>
  <c r="D350" i="5"/>
  <c r="D1150" i="5"/>
  <c r="D1892" i="5"/>
  <c r="D2588" i="5"/>
  <c r="D3248" i="5"/>
  <c r="D3903" i="5"/>
  <c r="D4532" i="5"/>
  <c r="D5145" i="5"/>
  <c r="D5762" i="5"/>
  <c r="D6408" i="5"/>
  <c r="D6996" i="5"/>
  <c r="D7574" i="5"/>
  <c r="D8154" i="5"/>
  <c r="D8731" i="5"/>
  <c r="D744" i="5"/>
  <c r="D1486" i="5"/>
  <c r="D2260" i="5"/>
  <c r="D2984" i="5"/>
  <c r="D3641" i="5"/>
  <c r="D4288" i="5"/>
  <c r="D4901" i="5"/>
  <c r="D5549" i="5"/>
  <c r="D6164" i="5"/>
  <c r="D6768" i="5"/>
  <c r="D7346" i="5"/>
  <c r="D7925" i="5"/>
  <c r="D8532" i="5"/>
  <c r="D431" i="5"/>
  <c r="D1190" i="5"/>
  <c r="D1933" i="5"/>
  <c r="D2625" i="5"/>
  <c r="D3281" i="5"/>
  <c r="D3939" i="5"/>
  <c r="D4596" i="5"/>
  <c r="D5243" i="5"/>
  <c r="D5855" i="5"/>
  <c r="D6473" i="5"/>
  <c r="D7056" i="5"/>
  <c r="D7637" i="5"/>
  <c r="D8214" i="5"/>
  <c r="D30" i="5"/>
  <c r="D820" i="5"/>
  <c r="D1601" i="5"/>
  <c r="D2329" i="5"/>
  <c r="D2990" i="5"/>
  <c r="D3644" i="5"/>
  <c r="D2333" i="5"/>
  <c r="D1942" i="5"/>
  <c r="D3968" i="5"/>
  <c r="D2092" i="5"/>
  <c r="D4515" i="5"/>
  <c r="D1201" i="5"/>
  <c r="D4819" i="5"/>
  <c r="D8309" i="5"/>
  <c r="D5464" i="5"/>
  <c r="D5990" i="5"/>
  <c r="D6776" i="5"/>
  <c r="D7783" i="5"/>
  <c r="D285" i="5"/>
  <c r="D1275" i="5"/>
  <c r="D5" i="5"/>
  <c r="D869" i="5"/>
  <c r="D1859" i="5"/>
  <c r="D606" i="5"/>
  <c r="D1558" i="5"/>
  <c r="D2496" i="5"/>
  <c r="D3342" i="5"/>
  <c r="D4170" i="5"/>
  <c r="D4998" i="5"/>
  <c r="D5844" i="5"/>
  <c r="D65" i="5"/>
  <c r="D895" i="5"/>
  <c r="D1827" i="5"/>
  <c r="D2681" i="5"/>
  <c r="D3473" i="5"/>
  <c r="D4247" i="5"/>
  <c r="D5003" i="5"/>
  <c r="D5741" i="5"/>
  <c r="D6461" i="5"/>
  <c r="D7145" i="5"/>
  <c r="D7865" i="5"/>
  <c r="D8693" i="5"/>
  <c r="D867" i="5"/>
  <c r="D1825" i="5"/>
  <c r="D2679" i="5"/>
  <c r="D3550" i="5"/>
  <c r="D4360" i="5"/>
  <c r="D5068" i="5"/>
  <c r="D5838" i="5"/>
  <c r="D6586" i="5"/>
  <c r="D7292" i="5"/>
  <c r="D7959" i="5"/>
  <c r="D8683" i="5"/>
  <c r="D669" i="5"/>
  <c r="D1375" i="5"/>
  <c r="D2196" i="5"/>
  <c r="D2927" i="5"/>
  <c r="D3596" i="5"/>
  <c r="D4203" i="5"/>
  <c r="D4912" i="5"/>
  <c r="D5519" i="5"/>
  <c r="D6087" i="5"/>
  <c r="D6668" i="5"/>
  <c r="D7183" i="5"/>
  <c r="D7773" i="5"/>
  <c r="D8288" i="5"/>
  <c r="D57" i="5"/>
  <c r="D853" i="5"/>
  <c r="D1569" i="5"/>
  <c r="D2281" i="5"/>
  <c r="D2895" i="5"/>
  <c r="D3556" i="5"/>
  <c r="D4171" i="5"/>
  <c r="D4762" i="5"/>
  <c r="D5379" i="5"/>
  <c r="D5994" i="5"/>
  <c r="D6584" i="5"/>
  <c r="D7228" i="5"/>
  <c r="D7764" i="5"/>
  <c r="D8322" i="5"/>
  <c r="D238" i="5"/>
  <c r="D929" i="5"/>
  <c r="D1648" i="5"/>
  <c r="D2282" i="5"/>
  <c r="D2873" i="5"/>
  <c r="D3443" i="5"/>
  <c r="D4058" i="5"/>
  <c r="D398" i="5"/>
  <c r="D1039" i="5"/>
  <c r="D1704" i="5"/>
  <c r="D2309" i="5"/>
  <c r="D2878" i="5"/>
  <c r="D3494" i="5"/>
  <c r="D4064" i="5"/>
  <c r="D4633" i="5"/>
  <c r="D5157" i="5"/>
  <c r="D5680" i="5"/>
  <c r="D6273" i="5"/>
  <c r="D6827" i="5"/>
  <c r="D7320" i="5"/>
  <c r="D7835" i="5"/>
  <c r="D8328" i="5"/>
  <c r="D91" i="5"/>
  <c r="D784" i="5"/>
  <c r="D1372" i="5"/>
  <c r="D1988" i="5"/>
  <c r="D2584" i="5"/>
  <c r="D3132" i="5"/>
  <c r="D6234" i="5"/>
  <c r="D81" i="5"/>
  <c r="D4917" i="5"/>
  <c r="D2891" i="5"/>
  <c r="D5400" i="5"/>
  <c r="D4424" i="5"/>
  <c r="D6798" i="5"/>
  <c r="D1870" i="5"/>
  <c r="D6654" i="5"/>
  <c r="D6718" i="5"/>
  <c r="D3278" i="5"/>
  <c r="D8627" i="5"/>
  <c r="D7243" i="5"/>
  <c r="D357" i="5"/>
  <c r="D1347" i="5"/>
  <c r="D59" i="5"/>
  <c r="D977" i="5"/>
  <c r="D1877" i="5"/>
  <c r="D626" i="5"/>
  <c r="D1598" i="5"/>
  <c r="D2514" i="5"/>
  <c r="D3450" i="5"/>
  <c r="D4206" i="5"/>
  <c r="D5034" i="5"/>
  <c r="D5862" i="5"/>
  <c r="D85" i="5"/>
  <c r="D997" i="5"/>
  <c r="D1847" i="5"/>
  <c r="D2735" i="5"/>
  <c r="D3509" i="5"/>
  <c r="D4265" i="5"/>
  <c r="D5057" i="5"/>
  <c r="D5759" i="5"/>
  <c r="D6515" i="5"/>
  <c r="D7181" i="5"/>
  <c r="D7955" i="5"/>
  <c r="D71" i="5"/>
  <c r="D913" i="5"/>
  <c r="D4729" i="5"/>
  <c r="D4205" i="5"/>
  <c r="D3523" i="5"/>
  <c r="D8282" i="5"/>
  <c r="D7759" i="5"/>
  <c r="D2995" i="5"/>
  <c r="D4882" i="5"/>
  <c r="D5552" i="5"/>
  <c r="D7182" i="5"/>
  <c r="D5528" i="5"/>
  <c r="D2605" i="5"/>
  <c r="D1095" i="5"/>
  <c r="D131" i="5"/>
  <c r="D1319" i="5"/>
  <c r="D282" i="5"/>
  <c r="D1659" i="5"/>
  <c r="D2784" i="5"/>
  <c r="D3720" i="5"/>
  <c r="D4944" i="5"/>
  <c r="D6060" i="5"/>
  <c r="D450" i="5"/>
  <c r="D1645" i="5"/>
  <c r="D2771" i="5"/>
  <c r="D3725" i="5"/>
  <c r="D4643" i="5"/>
  <c r="D5651" i="5"/>
  <c r="D6587" i="5"/>
  <c r="D7559" i="5"/>
  <c r="D8423" i="5"/>
  <c r="D1027" i="5"/>
  <c r="D2098" i="5"/>
  <c r="D3064" i="5"/>
  <c r="D4117" i="5"/>
  <c r="D5008" i="5"/>
  <c r="D5960" i="5"/>
  <c r="D6815" i="5"/>
  <c r="D7597" i="5"/>
  <c r="D8473" i="5"/>
  <c r="D623" i="5"/>
  <c r="D1467" i="5"/>
  <c r="D2401" i="5"/>
  <c r="D3211" i="5"/>
  <c r="D4021" i="5"/>
  <c r="D4791" i="5"/>
  <c r="D5581" i="5"/>
  <c r="D6208" i="5"/>
  <c r="D6897" i="5"/>
  <c r="D7545" i="5"/>
  <c r="D8231" i="5"/>
  <c r="D186" i="5"/>
  <c r="D1030" i="5"/>
  <c r="D1826" i="5"/>
  <c r="D2736" i="5"/>
  <c r="D3487" i="5"/>
  <c r="D4216" i="5"/>
  <c r="D4922" i="5"/>
  <c r="D5674" i="5"/>
  <c r="D6427" i="5"/>
  <c r="D7121" i="5"/>
  <c r="D7828" i="5"/>
  <c r="D8537" i="5"/>
  <c r="D520" i="5"/>
  <c r="D1340" i="5"/>
  <c r="D2236" i="5"/>
  <c r="D2919" i="5"/>
  <c r="D3625" i="5"/>
  <c r="D61" i="5"/>
  <c r="D834" i="5"/>
  <c r="D1654" i="5"/>
  <c r="D2354" i="5"/>
  <c r="D3083" i="5"/>
  <c r="D3767" i="5"/>
  <c r="D4429" i="5"/>
  <c r="D5112" i="5"/>
  <c r="D5771" i="5"/>
  <c r="D6433" i="5"/>
  <c r="D7020" i="5"/>
  <c r="D7663" i="5"/>
  <c r="D8285" i="5"/>
  <c r="D5222" i="5"/>
  <c r="D5467" i="5"/>
  <c r="D5958" i="5"/>
  <c r="D720" i="5"/>
  <c r="D2270" i="5"/>
  <c r="D8281" i="5"/>
  <c r="D605" i="5"/>
  <c r="D4046" i="5"/>
  <c r="D4108" i="5"/>
  <c r="D888" i="5"/>
  <c r="D1401" i="5"/>
  <c r="D275" i="5"/>
  <c r="D1499" i="5"/>
  <c r="D546" i="5"/>
  <c r="D1902" i="5"/>
  <c r="D2928" i="5"/>
  <c r="D4062" i="5"/>
  <c r="D5142" i="5"/>
  <c r="D6114" i="5"/>
  <c r="D713" i="5"/>
  <c r="D1766" i="5"/>
  <c r="D2897" i="5"/>
  <c r="D3851" i="5"/>
  <c r="D4787" i="5"/>
  <c r="D5813" i="5"/>
  <c r="D6713" i="5"/>
  <c r="D7649" i="5"/>
  <c r="D8585" i="5"/>
  <c r="D1187" i="5"/>
  <c r="D2189" i="5"/>
  <c r="D3186" i="5"/>
  <c r="D4279" i="5"/>
  <c r="D5150" i="5"/>
  <c r="D6102" i="5"/>
  <c r="D6891" i="5"/>
  <c r="D7730" i="5"/>
  <c r="D8588" i="5"/>
  <c r="D738" i="5"/>
  <c r="D1672" i="5"/>
  <c r="D2543" i="5"/>
  <c r="D3333" i="5"/>
  <c r="D4123" i="5"/>
  <c r="D4973" i="5"/>
  <c r="D5661" i="5"/>
  <c r="D6350" i="5"/>
  <c r="D7049" i="5"/>
  <c r="D7735" i="5"/>
  <c r="D8326" i="5"/>
  <c r="D289" i="5"/>
  <c r="D1134" i="5"/>
  <c r="D2056" i="5"/>
  <c r="D2828" i="5"/>
  <c r="D3624" i="5"/>
  <c r="D4308" i="5"/>
  <c r="D5082" i="5"/>
  <c r="D5788" i="5"/>
  <c r="D6518" i="5"/>
  <c r="D7270" i="5"/>
  <c r="D7935" i="5"/>
  <c r="D8643" i="5"/>
  <c r="D675" i="5"/>
  <c r="D1520" i="5"/>
  <c r="D2327" i="5"/>
  <c r="D3011" i="5"/>
  <c r="D3740" i="5"/>
  <c r="D168" i="5"/>
  <c r="D962" i="5"/>
  <c r="D1755" i="5"/>
  <c r="D2469" i="5"/>
  <c r="D3175" i="5"/>
  <c r="D3881" i="5"/>
  <c r="D4541" i="5"/>
  <c r="D5225" i="5"/>
  <c r="D5887" i="5"/>
  <c r="D6501" i="5"/>
  <c r="D7128" i="5"/>
  <c r="D7791" i="5"/>
  <c r="D8413" i="5"/>
  <c r="D296" i="5"/>
  <c r="D989" i="5"/>
  <c r="D1835" i="5"/>
  <c r="D2539" i="5"/>
  <c r="D3176" i="5"/>
  <c r="D3790" i="5"/>
  <c r="D4430" i="5"/>
  <c r="D5044" i="5"/>
  <c r="D5659" i="5"/>
  <c r="D6274" i="5"/>
  <c r="D6914" i="5"/>
  <c r="D7493" i="5"/>
  <c r="D8050" i="5"/>
  <c r="D8672" i="5"/>
  <c r="D493" i="5"/>
  <c r="D1384" i="5"/>
  <c r="D2238" i="5"/>
  <c r="D3058" i="5"/>
  <c r="D3820" i="5"/>
  <c r="D4521" i="5"/>
  <c r="D5205" i="5"/>
  <c r="D5889" i="5"/>
  <c r="D6597" i="5"/>
  <c r="D7241" i="5"/>
  <c r="D7884" i="5"/>
  <c r="D8552" i="5"/>
  <c r="D535" i="5"/>
  <c r="D703" i="5"/>
  <c r="D1495" i="5"/>
  <c r="D2308" i="5"/>
  <c r="D3042" i="5"/>
  <c r="D3711" i="5"/>
  <c r="D4419" i="5"/>
  <c r="D5103" i="5"/>
  <c r="D5761" i="5"/>
  <c r="D6417" i="5"/>
  <c r="D7017" i="5"/>
  <c r="D7661" i="5"/>
  <c r="D8277" i="5"/>
  <c r="D129" i="5"/>
  <c r="D1022" i="5"/>
  <c r="D1986" i="5"/>
  <c r="D2837" i="5"/>
  <c r="D3592" i="5"/>
  <c r="D4364" i="5"/>
  <c r="D5101" i="5"/>
  <c r="D5809" i="5"/>
  <c r="D6549" i="5"/>
  <c r="D7244" i="5"/>
  <c r="D7968" i="5"/>
  <c r="D8691" i="5"/>
  <c r="D765" i="5"/>
  <c r="D1656" i="5"/>
  <c r="D2574" i="5"/>
  <c r="D3332" i="5"/>
  <c r="D4090" i="5"/>
  <c r="D4857" i="5"/>
  <c r="D5596" i="5"/>
  <c r="D6396" i="5"/>
  <c r="D7100" i="5"/>
  <c r="D7797" i="5"/>
  <c r="D8463" i="5"/>
  <c r="D5966" i="5"/>
  <c r="D6727" i="5"/>
  <c r="D7452" i="5"/>
  <c r="D8203" i="5"/>
  <c r="D139" i="5"/>
  <c r="D1028" i="5"/>
  <c r="D1957" i="5"/>
  <c r="D2777" i="5"/>
  <c r="D3532" i="5"/>
  <c r="D4309" i="5"/>
  <c r="D5047" i="5"/>
  <c r="D5785" i="5"/>
  <c r="D6583" i="5"/>
  <c r="D7281" i="5"/>
  <c r="D7947" i="5"/>
  <c r="D8640" i="5"/>
  <c r="D568" i="5"/>
  <c r="D1508" i="5"/>
  <c r="D2380" i="5"/>
  <c r="D3168" i="5"/>
  <c r="D3958" i="5"/>
  <c r="D4736" i="5"/>
  <c r="D5535" i="5"/>
  <c r="D651" i="5"/>
  <c r="D1547" i="5"/>
  <c r="D2412" i="5"/>
  <c r="D3172" i="5"/>
  <c r="D3992" i="5"/>
  <c r="D4799" i="5"/>
  <c r="D5508" i="5"/>
  <c r="D6246" i="5"/>
  <c r="D6928" i="5"/>
  <c r="D7594" i="5"/>
  <c r="D8348" i="5"/>
  <c r="D300" i="5"/>
  <c r="D1217" i="5"/>
  <c r="D2180" i="5"/>
  <c r="D2944" i="5"/>
  <c r="D3733" i="5"/>
  <c r="D4495" i="5"/>
  <c r="D5234" i="5"/>
  <c r="D5941" i="5"/>
  <c r="D6672" i="5"/>
  <c r="D7396" i="5"/>
  <c r="D8147" i="5"/>
  <c r="D21" i="5"/>
  <c r="D924" i="5"/>
  <c r="D1738" i="5"/>
  <c r="D2549" i="5"/>
  <c r="D3309" i="5"/>
  <c r="D4030" i="5"/>
  <c r="D4742" i="5"/>
  <c r="D5482" i="5"/>
  <c r="D6157" i="5"/>
  <c r="D6877" i="5"/>
  <c r="D7543" i="5"/>
  <c r="D8181" i="5"/>
  <c r="D24" i="5"/>
  <c r="D892" i="5"/>
  <c r="D1817" i="5"/>
  <c r="D2619" i="5"/>
  <c r="D3344" i="5"/>
  <c r="D4070" i="5"/>
  <c r="D4778" i="5"/>
  <c r="D5485" i="5"/>
  <c r="D6163" i="5"/>
  <c r="D6823" i="5"/>
  <c r="D752" i="5"/>
  <c r="D405" i="5"/>
  <c r="D7834" i="5"/>
  <c r="D2500" i="5"/>
  <c r="D2302" i="5"/>
  <c r="D2368" i="5"/>
  <c r="D5001" i="5"/>
  <c r="D1865" i="5"/>
  <c r="D375" i="5"/>
  <c r="D1563" i="5"/>
  <c r="D545" i="5"/>
  <c r="D1769" i="5"/>
  <c r="D748" i="5"/>
  <c r="D2044" i="5"/>
  <c r="D3036" i="5"/>
  <c r="D4224" i="5"/>
  <c r="D5322" i="5"/>
  <c r="D6258" i="5"/>
  <c r="D855" i="5"/>
  <c r="D1948" i="5"/>
  <c r="D3005" i="5"/>
  <c r="D3959" i="5"/>
  <c r="D5093" i="5"/>
  <c r="D5921" i="5"/>
  <c r="D6911" i="5"/>
  <c r="D7811" i="5"/>
  <c r="D184" i="5"/>
  <c r="D1302" i="5"/>
  <c r="D2476" i="5"/>
  <c r="D3510" i="5"/>
  <c r="D4441" i="5"/>
  <c r="D5372" i="5"/>
  <c r="D6202" i="5"/>
  <c r="D7044" i="5"/>
  <c r="D7882" i="5"/>
  <c r="D8756" i="5"/>
  <c r="D805" i="5"/>
  <c r="D1785" i="5"/>
  <c r="D2665" i="5"/>
  <c r="D3495" i="5"/>
  <c r="D4305" i="5"/>
  <c r="D5074" i="5"/>
  <c r="D5743" i="5"/>
  <c r="D6491" i="5"/>
  <c r="D7125" i="5"/>
  <c r="D7831" i="5"/>
  <c r="D8498" i="5"/>
  <c r="D391" i="5"/>
  <c r="D1313" i="5"/>
  <c r="D2235" i="5"/>
  <c r="D2986" i="5"/>
  <c r="D3693" i="5"/>
  <c r="D4421" i="5"/>
  <c r="D5197" i="5"/>
  <c r="D5948" i="5"/>
  <c r="D6671" i="5"/>
  <c r="D7357" i="5"/>
  <c r="D8065" i="5"/>
  <c r="D8728" i="5"/>
  <c r="D802" i="5"/>
  <c r="D1699" i="5"/>
  <c r="D2395" i="5"/>
  <c r="D3123" i="5"/>
  <c r="D3853" i="5"/>
  <c r="D319" i="5"/>
  <c r="D1089" i="5"/>
  <c r="D1834" i="5"/>
  <c r="D2629" i="5"/>
  <c r="D3265" i="5"/>
  <c r="D4018" i="5"/>
  <c r="D4678" i="5"/>
  <c r="D5316" i="5"/>
  <c r="D5977" i="5"/>
  <c r="D6591" i="5"/>
  <c r="D7277" i="5"/>
  <c r="D7877" i="5"/>
  <c r="D8500" i="5"/>
  <c r="D374" i="5"/>
  <c r="D1195" i="5"/>
  <c r="D1936" i="5"/>
  <c r="D2630" i="5"/>
  <c r="D3267" i="5"/>
  <c r="D3928" i="5"/>
  <c r="D4520" i="5"/>
  <c r="D4202" i="5"/>
  <c r="D4282" i="5"/>
  <c r="D5959" i="5"/>
  <c r="D8044" i="5"/>
  <c r="D43" i="5"/>
  <c r="D4261" i="5"/>
  <c r="D6265" i="5"/>
  <c r="D771" i="5"/>
  <c r="D113" i="5"/>
  <c r="D1517" i="5"/>
  <c r="D870" i="5"/>
  <c r="D2280" i="5"/>
  <c r="D3648" i="5"/>
  <c r="D4800" i="5"/>
  <c r="D6186" i="5"/>
  <c r="D1037" i="5"/>
  <c r="D2303" i="5"/>
  <c r="D3545" i="5"/>
  <c r="D4625" i="5"/>
  <c r="D5867" i="5"/>
  <c r="D7055" i="5"/>
  <c r="D8153" i="5"/>
  <c r="D662" i="5"/>
  <c r="D2076" i="5"/>
  <c r="D3327" i="5"/>
  <c r="D4502" i="5"/>
  <c r="D5514" i="5"/>
  <c r="D6606" i="5"/>
  <c r="D7539" i="5"/>
  <c r="D8626" i="5"/>
  <c r="D874" i="5"/>
  <c r="D2036" i="5"/>
  <c r="D3049" i="5"/>
  <c r="D3981" i="5"/>
  <c r="D5013" i="5"/>
  <c r="D5823" i="5"/>
  <c r="D6687" i="5"/>
  <c r="D7449" i="5"/>
  <c r="D8193" i="5"/>
  <c r="D314" i="5"/>
  <c r="D1364" i="5"/>
  <c r="D2371" i="5"/>
  <c r="D3260" i="5"/>
  <c r="D4194" i="5"/>
  <c r="D5104" i="5"/>
  <c r="D6016" i="5"/>
  <c r="D6864" i="5"/>
  <c r="D7679" i="5"/>
  <c r="D8493" i="5"/>
  <c r="D724" i="5"/>
  <c r="D1775" i="5"/>
  <c r="D2600" i="5"/>
  <c r="D3465" i="5"/>
  <c r="D35" i="5"/>
  <c r="D1014" i="5"/>
  <c r="D1910" i="5"/>
  <c r="D2764" i="5"/>
  <c r="D3607" i="5"/>
  <c r="D4382" i="5"/>
  <c r="D5247" i="5"/>
  <c r="D6022" i="5"/>
  <c r="D6848" i="5"/>
  <c r="D7492" i="5"/>
  <c r="D8241" i="5"/>
  <c r="D271" i="5"/>
  <c r="D1065" i="5"/>
  <c r="D2015" i="5"/>
  <c r="D2767" i="5"/>
  <c r="D3496" i="5"/>
  <c r="D4225" i="5"/>
  <c r="D4862" i="5"/>
  <c r="D5546" i="5"/>
  <c r="D6160" i="5"/>
  <c r="D6807" i="5"/>
  <c r="D7472" i="5"/>
  <c r="D8071" i="5"/>
  <c r="D8714" i="5"/>
  <c r="D590" i="5"/>
  <c r="D1646" i="5"/>
  <c r="D2562" i="5"/>
  <c r="D3295" i="5"/>
  <c r="D4083" i="5"/>
  <c r="D4821" i="5"/>
  <c r="D5558" i="5"/>
  <c r="D6325" i="5"/>
  <c r="D7008" i="5"/>
  <c r="D7676" i="5"/>
  <c r="D8398" i="5"/>
  <c r="D335" i="5"/>
  <c r="D474" i="5"/>
  <c r="D1430" i="5"/>
  <c r="D2250" i="5"/>
  <c r="D3070" i="5"/>
  <c r="D3771" i="5"/>
  <c r="D4557" i="5"/>
  <c r="D5241" i="5"/>
  <c r="D5924" i="5"/>
  <c r="D6632" i="5"/>
  <c r="D7248" i="5"/>
  <c r="D7917" i="5"/>
  <c r="D8589" i="5"/>
  <c r="D721" i="5"/>
  <c r="D1614" i="5"/>
  <c r="D2474" i="5"/>
  <c r="D3364" i="5"/>
  <c r="D4210" i="5"/>
  <c r="D5009" i="5"/>
  <c r="D5747" i="5"/>
  <c r="D6517" i="5"/>
  <c r="D7331" i="5"/>
  <c r="D8083" i="5"/>
  <c r="D8772" i="5"/>
  <c r="D948" i="5"/>
  <c r="D1915" i="5"/>
  <c r="D2773" i="5"/>
  <c r="D3661" i="5"/>
  <c r="D4488" i="5"/>
  <c r="D5227" i="5"/>
  <c r="D6028" i="5"/>
  <c r="D6781" i="5"/>
  <c r="D7565" i="5"/>
  <c r="D8316" i="5"/>
  <c r="D5782" i="5"/>
  <c r="D6610" i="5"/>
  <c r="D7391" i="5"/>
  <c r="D8173" i="5"/>
  <c r="D179" i="5"/>
  <c r="D1178" i="5"/>
  <c r="D2102" i="5"/>
  <c r="D2909" i="5"/>
  <c r="D3798" i="5"/>
  <c r="D4586" i="5"/>
  <c r="D5387" i="5"/>
  <c r="D6154" i="5"/>
  <c r="D6874" i="5"/>
  <c r="D7596" i="5"/>
  <c r="D8379" i="5"/>
  <c r="D333" i="5"/>
  <c r="D1249" i="5"/>
  <c r="D2177" i="5"/>
  <c r="D3037" i="5"/>
  <c r="D3862" i="5"/>
  <c r="D4706" i="5"/>
  <c r="D5566" i="5"/>
  <c r="D767" i="5"/>
  <c r="D1695" i="5"/>
  <c r="D2579" i="5"/>
  <c r="D3466" i="5"/>
  <c r="D4276" i="5"/>
  <c r="D5046" i="5"/>
  <c r="D5784" i="5"/>
  <c r="D6612" i="5"/>
  <c r="D7365" i="5"/>
  <c r="D8058" i="5"/>
  <c r="D20" i="5"/>
  <c r="D996" i="5"/>
  <c r="D1886" i="5"/>
  <c r="D2814" i="5"/>
  <c r="D3636" i="5"/>
  <c r="D4464" i="5"/>
  <c r="D5263" i="5"/>
  <c r="D6033" i="5"/>
  <c r="D6817" i="5"/>
  <c r="D7569" i="5"/>
  <c r="D8293" i="5"/>
  <c r="D260" i="5"/>
  <c r="D1256" i="5"/>
  <c r="D2148" i="5"/>
  <c r="D2945" i="5"/>
  <c r="D3734" i="5"/>
  <c r="D4498" i="5"/>
  <c r="D5206" i="5"/>
  <c r="D5973" i="5"/>
  <c r="D6704" i="5"/>
  <c r="D8426" i="5"/>
  <c r="D4485" i="5"/>
  <c r="D7031" i="5"/>
  <c r="D946" i="5"/>
  <c r="D6418" i="5"/>
  <c r="D6018" i="5"/>
  <c r="D5468" i="5"/>
  <c r="D897" i="5"/>
  <c r="D185" i="5"/>
  <c r="D1589" i="5"/>
  <c r="D1032" i="5"/>
  <c r="D2424" i="5"/>
  <c r="D3666" i="5"/>
  <c r="D4962" i="5"/>
  <c r="D6240" i="5"/>
  <c r="D1098" i="5"/>
  <c r="D2321" i="5"/>
  <c r="D3563" i="5"/>
  <c r="D4715" i="5"/>
  <c r="D5903" i="5"/>
  <c r="D7073" i="5"/>
  <c r="D8189" i="5"/>
  <c r="D709" i="5"/>
  <c r="D2143" i="5"/>
  <c r="D3348" i="5"/>
  <c r="D4522" i="5"/>
  <c r="D5575" i="5"/>
  <c r="D6663" i="5"/>
  <c r="D7616" i="5"/>
  <c r="D8738" i="5"/>
  <c r="D1034" i="5"/>
  <c r="D2127" i="5"/>
  <c r="D3110" i="5"/>
  <c r="D4041" i="5"/>
  <c r="D5033" i="5"/>
  <c r="D5884" i="5"/>
  <c r="D6706" i="5"/>
  <c r="D7468" i="5"/>
  <c r="D8250" i="5"/>
  <c r="D364" i="5"/>
  <c r="D1519" i="5"/>
  <c r="D2439" i="5"/>
  <c r="D3328" i="5"/>
  <c r="D4262" i="5"/>
  <c r="D5151" i="5"/>
  <c r="D6062" i="5"/>
  <c r="D6885" i="5"/>
  <c r="D7722" i="5"/>
  <c r="D8558" i="5"/>
  <c r="D750" i="5"/>
  <c r="D1800" i="5"/>
  <c r="D2691" i="5"/>
  <c r="D3488" i="5"/>
  <c r="D38" i="5"/>
  <c r="D1064" i="5"/>
  <c r="D1987" i="5"/>
  <c r="D2811" i="5"/>
  <c r="D3654" i="5"/>
  <c r="D4473" i="5"/>
  <c r="D5294" i="5"/>
  <c r="D6069" i="5"/>
  <c r="D6869" i="5"/>
  <c r="D7534" i="5"/>
  <c r="D8306" i="5"/>
  <c r="D322" i="5"/>
  <c r="D1220" i="5"/>
  <c r="D2065" i="5"/>
  <c r="D2790" i="5"/>
  <c r="D3518" i="5"/>
  <c r="D4248" i="5"/>
  <c r="D4907" i="5"/>
  <c r="D5590" i="5"/>
  <c r="D6183" i="5"/>
  <c r="D6828" i="5"/>
  <c r="D7514" i="5"/>
  <c r="D8137" i="5"/>
  <c r="D8734" i="5"/>
  <c r="D625" i="5"/>
  <c r="D1682" i="5"/>
  <c r="D2590" i="5"/>
  <c r="D3350" i="5"/>
  <c r="D4111" i="5"/>
  <c r="D4848" i="5"/>
  <c r="D5614" i="5"/>
  <c r="D6352" i="5"/>
  <c r="D7033" i="5"/>
  <c r="D7729" i="5"/>
  <c r="D8424" i="5"/>
  <c r="D403" i="5"/>
  <c r="D638" i="5"/>
  <c r="D1461" i="5"/>
  <c r="D2366" i="5"/>
  <c r="D3098" i="5"/>
  <c r="D3889" i="5"/>
  <c r="D4614" i="5"/>
  <c r="D5267" i="5"/>
  <c r="D5951" i="5"/>
  <c r="D6658" i="5"/>
  <c r="D7302" i="5"/>
  <c r="D7946" i="5"/>
  <c r="D8614" i="5"/>
  <c r="D764" i="5"/>
  <c r="D1652" i="5"/>
  <c r="D2572" i="5"/>
  <c r="D3395" i="5"/>
  <c r="D4240" i="5"/>
  <c r="D5041" i="5"/>
  <c r="D5780" i="5"/>
  <c r="D6578" i="5"/>
  <c r="D7359" i="5"/>
  <c r="D8110" i="5"/>
  <c r="D12" i="5"/>
  <c r="D1024" i="5"/>
  <c r="D1951" i="5"/>
  <c r="D2839" i="5"/>
  <c r="D3727" i="5"/>
  <c r="D4518" i="5"/>
  <c r="D5258" i="5"/>
  <c r="D6088" i="5"/>
  <c r="D6811" i="5"/>
  <c r="D7591" i="5"/>
  <c r="D8344" i="5"/>
  <c r="D5812" i="5"/>
  <c r="D6639" i="5"/>
  <c r="D7420" i="5"/>
  <c r="D8232" i="5"/>
  <c r="D220" i="5"/>
  <c r="D1215" i="5"/>
  <c r="D2144" i="5"/>
  <c r="D2943" i="5"/>
  <c r="D3831" i="5"/>
  <c r="D4647" i="5"/>
  <c r="D5416" i="5"/>
  <c r="D6185" i="5"/>
  <c r="D6902" i="5"/>
  <c r="D7683" i="5"/>
  <c r="D8438" i="5"/>
  <c r="D376" i="5"/>
  <c r="D1286" i="5"/>
  <c r="D2278" i="5"/>
  <c r="D3071" i="5"/>
  <c r="D3892" i="5"/>
  <c r="D4767" i="5"/>
  <c r="D5660" i="5"/>
  <c r="D806" i="5"/>
  <c r="D1735" i="5"/>
  <c r="D2612" i="5"/>
  <c r="D3501" i="5"/>
  <c r="D4307" i="5"/>
  <c r="D5077" i="5"/>
  <c r="D5814" i="5"/>
  <c r="D6669" i="5"/>
  <c r="D7393" i="5"/>
  <c r="D8087" i="5"/>
  <c r="D62" i="5"/>
  <c r="D1029" i="5"/>
  <c r="D1997" i="5"/>
  <c r="D2877" i="5"/>
  <c r="D3701" i="5"/>
  <c r="D4526" i="5"/>
  <c r="D5296" i="5"/>
  <c r="D6095" i="5"/>
  <c r="D6876" i="5"/>
  <c r="D7628" i="5"/>
  <c r="D5944" i="5"/>
  <c r="D3878" i="5"/>
  <c r="D8644" i="5"/>
  <c r="D46" i="5"/>
  <c r="D3781" i="5"/>
  <c r="D6327" i="5"/>
  <c r="D1556" i="5"/>
  <c r="D1671" i="5"/>
  <c r="D1067" i="5"/>
  <c r="D363" i="5"/>
  <c r="D2105" i="5"/>
  <c r="D3594" i="5"/>
  <c r="D5214" i="5"/>
  <c r="D25" i="5"/>
  <c r="D1402" i="5"/>
  <c r="D2969" i="5"/>
  <c r="D4301" i="5"/>
  <c r="D5471" i="5"/>
  <c r="D6749" i="5"/>
  <c r="D8099" i="5"/>
  <c r="D822" i="5"/>
  <c r="D2497" i="5"/>
  <c r="D3692" i="5"/>
  <c r="D4968" i="5"/>
  <c r="D6223" i="5"/>
  <c r="D7368" i="5"/>
  <c r="D8321" i="5"/>
  <c r="D852" i="5"/>
  <c r="D2239" i="5"/>
  <c r="D3251" i="5"/>
  <c r="D4426" i="5"/>
  <c r="D5378" i="5"/>
  <c r="D6309" i="5"/>
  <c r="D7259" i="5"/>
  <c r="D8059" i="5"/>
  <c r="D263" i="5"/>
  <c r="D1594" i="5"/>
  <c r="D2646" i="5"/>
  <c r="D3669" i="5"/>
  <c r="D4672" i="5"/>
  <c r="D5606" i="5"/>
  <c r="D6628" i="5"/>
  <c r="D7508" i="5"/>
  <c r="D8450" i="5"/>
  <c r="D955" i="5"/>
  <c r="D1904" i="5"/>
  <c r="D2941" i="5"/>
  <c r="D3922" i="5"/>
  <c r="D577" i="5"/>
  <c r="D1678" i="5"/>
  <c r="D2673" i="5"/>
  <c r="D3585" i="5"/>
  <c r="D4587" i="5"/>
  <c r="D5452" i="5"/>
  <c r="D6363" i="5"/>
  <c r="D7149" i="5"/>
  <c r="D8006" i="5"/>
  <c r="D8773" i="5"/>
  <c r="D938" i="5"/>
  <c r="D1962" i="5"/>
  <c r="D2857" i="5"/>
  <c r="D3678" i="5"/>
  <c r="D4452" i="5"/>
  <c r="D5226" i="5"/>
  <c r="D5955" i="5"/>
  <c r="D6656" i="5"/>
  <c r="D7342" i="5"/>
  <c r="D8029" i="5"/>
  <c r="D8775" i="5"/>
  <c r="D990" i="5"/>
  <c r="D1975" i="5"/>
  <c r="D2853" i="5"/>
  <c r="D3759" i="5"/>
  <c r="D4630" i="5"/>
  <c r="D5422" i="5"/>
  <c r="D6241" i="5"/>
  <c r="D7112" i="5"/>
  <c r="D7858" i="5"/>
  <c r="D8655" i="5"/>
  <c r="D111" i="5"/>
  <c r="D1000" i="5"/>
  <c r="D2088" i="5"/>
  <c r="D2954" i="5"/>
  <c r="D3742" i="5"/>
  <c r="D4667" i="5"/>
  <c r="D5405" i="5"/>
  <c r="D6171" i="5"/>
  <c r="D6941" i="5"/>
  <c r="D7688" i="5"/>
  <c r="D8381" i="5"/>
  <c r="D564" i="5"/>
  <c r="D1579" i="5"/>
  <c r="D2671" i="5"/>
  <c r="D3626" i="5"/>
  <c r="D4516" i="5"/>
  <c r="D5410" i="5"/>
  <c r="D6271" i="5"/>
  <c r="D7071" i="5"/>
  <c r="D7880" i="5"/>
  <c r="D8746" i="5"/>
  <c r="D1136" i="5"/>
  <c r="D2174" i="5"/>
  <c r="D3136" i="5"/>
  <c r="D4023" i="5"/>
  <c r="D4950" i="5"/>
  <c r="D5810" i="5"/>
  <c r="D6694" i="5"/>
  <c r="D7477" i="5"/>
  <c r="D8403" i="5"/>
  <c r="D6030" i="5"/>
  <c r="D6959" i="5"/>
  <c r="D7798" i="5"/>
  <c r="D4180" i="5"/>
  <c r="D4297" i="5"/>
  <c r="D5555" i="5"/>
  <c r="D8280" i="5"/>
  <c r="D8066" i="5"/>
  <c r="D2273" i="5"/>
  <c r="D645" i="5"/>
  <c r="D77" i="5"/>
  <c r="D1895" i="5"/>
  <c r="D1234" i="5"/>
  <c r="D2856" i="5"/>
  <c r="D4332" i="5"/>
  <c r="D5700" i="5"/>
  <c r="D531" i="5"/>
  <c r="D2231" i="5"/>
  <c r="D3437" i="5"/>
  <c r="D4895" i="5"/>
  <c r="D6119" i="5"/>
  <c r="D7397" i="5"/>
  <c r="D116" i="5"/>
  <c r="D1551" i="5"/>
  <c r="D2942" i="5"/>
  <c r="D4299" i="5"/>
  <c r="D5494" i="5"/>
  <c r="D6758" i="5"/>
  <c r="D7940" i="5"/>
  <c r="D191" i="5"/>
  <c r="D1444" i="5"/>
  <c r="D2685" i="5"/>
  <c r="D3717" i="5"/>
  <c r="D4709" i="5"/>
  <c r="D5763" i="5"/>
  <c r="D6763" i="5"/>
  <c r="D7621" i="5"/>
  <c r="D8574" i="5"/>
  <c r="D878" i="5"/>
  <c r="D1929" i="5"/>
  <c r="D3122" i="5"/>
  <c r="D4034" i="5"/>
  <c r="D5037" i="5"/>
  <c r="D6108" i="5"/>
  <c r="D6993" i="5"/>
  <c r="D8000" i="5"/>
  <c r="D264" i="5"/>
  <c r="D1264" i="5"/>
  <c r="D2372" i="5"/>
  <c r="D3330" i="5"/>
  <c r="D10" i="5"/>
  <c r="D1191" i="5"/>
  <c r="D2192" i="5"/>
  <c r="D3129" i="5"/>
  <c r="D4087" i="5"/>
  <c r="D4883" i="5"/>
  <c r="D5817" i="5"/>
  <c r="D6676" i="5"/>
  <c r="D7471" i="5"/>
  <c r="D8434" i="5"/>
  <c r="D500" i="5"/>
  <c r="D1450" i="5"/>
  <c r="D2356" i="5"/>
  <c r="D3222" i="5"/>
  <c r="D3997" i="5"/>
  <c r="D4794" i="5"/>
  <c r="D5500" i="5"/>
  <c r="D6297" i="5"/>
  <c r="D7042" i="5"/>
  <c r="D7707" i="5"/>
  <c r="D8372" i="5"/>
  <c r="D331" i="5"/>
  <c r="D1251" i="5"/>
  <c r="D2385" i="5"/>
  <c r="D3263" i="5"/>
  <c r="D4219" i="5"/>
  <c r="D4984" i="5"/>
  <c r="D5832" i="5"/>
  <c r="D6647" i="5"/>
  <c r="D7419" i="5"/>
  <c r="D6200" i="5"/>
  <c r="D5128" i="5"/>
  <c r="D6511" i="5"/>
  <c r="D6076" i="5"/>
  <c r="D3705" i="5"/>
  <c r="D5530" i="5"/>
  <c r="D1198" i="5"/>
  <c r="D681" i="5"/>
  <c r="D203" i="5"/>
  <c r="D1913" i="5"/>
  <c r="D1295" i="5"/>
  <c r="D2910" i="5"/>
  <c r="D4350" i="5"/>
  <c r="D5736" i="5"/>
  <c r="D571" i="5"/>
  <c r="D2267" i="5"/>
  <c r="D3599" i="5"/>
  <c r="D4931" i="5"/>
  <c r="D6227" i="5"/>
  <c r="D7451" i="5"/>
  <c r="D162" i="5"/>
  <c r="D1620" i="5"/>
  <c r="D2983" i="5"/>
  <c r="D4380" i="5"/>
  <c r="D5616" i="5"/>
  <c r="D6834" i="5"/>
  <c r="D8054" i="5"/>
  <c r="D214" i="5"/>
  <c r="D1512" i="5"/>
  <c r="D2745" i="5"/>
  <c r="D3758" i="5"/>
  <c r="D4871" i="5"/>
  <c r="D5965" i="5"/>
  <c r="D6782" i="5"/>
  <c r="D7754" i="5"/>
  <c r="D8593" i="5"/>
  <c r="D903" i="5"/>
  <c r="D2108" i="5"/>
  <c r="D3146" i="5"/>
  <c r="D4104" i="5"/>
  <c r="D5220" i="5"/>
  <c r="D6198" i="5"/>
  <c r="D7057" i="5"/>
  <c r="D8086" i="5"/>
  <c r="D315" i="5"/>
  <c r="D1289" i="5"/>
  <c r="D2440" i="5"/>
  <c r="D3375" i="5"/>
  <c r="D64" i="5"/>
  <c r="D1218" i="5"/>
  <c r="D2217" i="5"/>
  <c r="D3153" i="5"/>
  <c r="D4109" i="5"/>
  <c r="D4929" i="5"/>
  <c r="D5863" i="5"/>
  <c r="D6719" i="5"/>
  <c r="D7555" i="5"/>
  <c r="D8456" i="5"/>
  <c r="D553" i="5"/>
  <c r="D1475" i="5"/>
  <c r="D2402" i="5"/>
  <c r="D3244" i="5"/>
  <c r="D4065" i="5"/>
  <c r="D4816" i="5"/>
  <c r="D5613" i="5"/>
  <c r="D6365" i="5"/>
  <c r="D7064" i="5"/>
  <c r="D7728" i="5"/>
  <c r="D8393" i="5"/>
  <c r="D360" i="5"/>
  <c r="D1351" i="5"/>
  <c r="D2413" i="5"/>
  <c r="D3382" i="5"/>
  <c r="D4249" i="5"/>
  <c r="D5096" i="5"/>
  <c r="D5859" i="5"/>
  <c r="D6700" i="5"/>
  <c r="D7497" i="5"/>
  <c r="D8270" i="5"/>
  <c r="D2703" i="5"/>
  <c r="D1677" i="5"/>
  <c r="D541" i="5"/>
  <c r="D1423" i="5"/>
  <c r="D7180" i="5"/>
  <c r="D7552" i="5"/>
  <c r="D411" i="5"/>
  <c r="D2211" i="5"/>
  <c r="D2111" i="5"/>
  <c r="D2004" i="5"/>
  <c r="D3684" i="5"/>
  <c r="D5376" i="5"/>
  <c r="D430" i="5"/>
  <c r="D2375" i="5"/>
  <c r="D4067" i="5"/>
  <c r="D5543" i="5"/>
  <c r="D7127" i="5"/>
  <c r="D8567" i="5"/>
  <c r="D1893" i="5"/>
  <c r="D3631" i="5"/>
  <c r="D5028" i="5"/>
  <c r="D6426" i="5"/>
  <c r="D7844" i="5"/>
  <c r="D463" i="5"/>
  <c r="D1968" i="5"/>
  <c r="D3373" i="5"/>
  <c r="D4547" i="5"/>
  <c r="D5702" i="5"/>
  <c r="D6954" i="5"/>
  <c r="D7945" i="5"/>
  <c r="D416" i="5"/>
  <c r="D1749" i="5"/>
  <c r="D3100" i="5"/>
  <c r="D4353" i="5"/>
  <c r="D5492" i="5"/>
  <c r="D6714" i="5"/>
  <c r="D7785" i="5"/>
  <c r="D135" i="5"/>
  <c r="D1622" i="5"/>
  <c r="D2805" i="5"/>
  <c r="D3967" i="5"/>
  <c r="D757" i="5"/>
  <c r="D2164" i="5"/>
  <c r="D3312" i="5"/>
  <c r="D4313" i="5"/>
  <c r="D5498" i="5"/>
  <c r="D6478" i="5"/>
  <c r="D7448" i="5"/>
  <c r="D8584" i="5"/>
  <c r="D860" i="5"/>
  <c r="D2116" i="5"/>
  <c r="D3016" i="5"/>
  <c r="D3973" i="5"/>
  <c r="D4976" i="5"/>
  <c r="D5841" i="5"/>
  <c r="D6678" i="5"/>
  <c r="D7556" i="5"/>
  <c r="D8350" i="5"/>
  <c r="D460" i="5"/>
  <c r="D1813" i="5"/>
  <c r="D2884" i="5"/>
  <c r="D3964" i="5"/>
  <c r="D4958" i="5"/>
  <c r="D5996" i="5"/>
  <c r="D6931" i="5"/>
  <c r="D7960" i="5"/>
  <c r="D37" i="5"/>
  <c r="D243" i="5"/>
  <c r="D1362" i="5"/>
  <c r="D2427" i="5"/>
  <c r="D2796" i="5"/>
  <c r="D4990" i="5"/>
  <c r="D4598" i="5"/>
  <c r="D4047" i="5"/>
  <c r="D6323" i="5"/>
  <c r="D483" i="5"/>
  <c r="D509" i="5"/>
  <c r="D2183" i="5"/>
  <c r="D2064" i="5"/>
  <c r="D3774" i="5"/>
  <c r="D5556" i="5"/>
  <c r="D774" i="5"/>
  <c r="D2501" i="5"/>
  <c r="D4229" i="5"/>
  <c r="D5669" i="5"/>
  <c r="D7217" i="5"/>
  <c r="D253" i="5"/>
  <c r="D2030" i="5"/>
  <c r="D3672" i="5"/>
  <c r="D5210" i="5"/>
  <c r="D6547" i="5"/>
  <c r="D8092" i="5"/>
  <c r="D646" i="5"/>
  <c r="D2173" i="5"/>
  <c r="D3515" i="5"/>
  <c r="D4649" i="5"/>
  <c r="D6046" i="5"/>
  <c r="D7068" i="5"/>
  <c r="D8040" i="5"/>
  <c r="D543" i="5"/>
  <c r="D1799" i="5"/>
  <c r="D3192" i="5"/>
  <c r="D4468" i="5"/>
  <c r="D5562" i="5"/>
  <c r="D6822" i="5"/>
  <c r="D7893" i="5"/>
  <c r="D366" i="5"/>
  <c r="D1750" i="5"/>
  <c r="D2896" i="5"/>
  <c r="D4081" i="5"/>
  <c r="D884" i="5"/>
  <c r="D2287" i="5"/>
  <c r="D3447" i="5"/>
  <c r="D4496" i="5"/>
  <c r="D5567" i="5"/>
  <c r="D6545" i="5"/>
  <c r="D7684" i="5"/>
  <c r="D8628" i="5"/>
  <c r="D911" i="5"/>
  <c r="D2168" i="5"/>
  <c r="D3085" i="5"/>
  <c r="D4110" i="5"/>
  <c r="D5090" i="5"/>
  <c r="D5910" i="5"/>
  <c r="D6721" i="5"/>
  <c r="D7600" i="5"/>
  <c r="D8480" i="5"/>
  <c r="D560" i="5"/>
  <c r="D1875" i="5"/>
  <c r="D3028" i="5"/>
  <c r="D4024" i="5"/>
  <c r="D5148" i="5"/>
  <c r="D6077" i="5"/>
  <c r="D7086" i="5"/>
  <c r="D8012" i="5"/>
  <c r="D137" i="5"/>
  <c r="D309" i="5"/>
  <c r="D1530" i="5"/>
  <c r="D2484" i="5"/>
  <c r="D3422" i="5"/>
  <c r="D4231" i="5"/>
  <c r="D5078" i="5"/>
  <c r="D5896" i="5"/>
  <c r="D6734" i="5"/>
  <c r="D7506" i="5"/>
  <c r="D8304" i="5"/>
  <c r="D368" i="5"/>
  <c r="D1540" i="5"/>
  <c r="D2704" i="5"/>
  <c r="D3726" i="5"/>
  <c r="D4610" i="5"/>
  <c r="D5594" i="5"/>
  <c r="D6423" i="5"/>
  <c r="D7446" i="5"/>
  <c r="D8256" i="5"/>
  <c r="D452" i="5"/>
  <c r="D1541" i="5"/>
  <c r="D2672" i="5"/>
  <c r="D3757" i="5"/>
  <c r="D4642" i="5"/>
  <c r="D5565" i="5"/>
  <c r="D6550" i="5"/>
  <c r="D7360" i="5"/>
  <c r="D8289" i="5"/>
  <c r="D5997" i="5"/>
  <c r="D7046" i="5"/>
  <c r="D7854" i="5"/>
  <c r="D8696" i="5"/>
  <c r="D957" i="5"/>
  <c r="D2069" i="5"/>
  <c r="D3074" i="5"/>
  <c r="D4028" i="5"/>
  <c r="D4864" i="5"/>
  <c r="D5692" i="5"/>
  <c r="D6642" i="5"/>
  <c r="D7423" i="5"/>
  <c r="D8205" i="5"/>
  <c r="D292" i="5"/>
  <c r="D1359" i="5"/>
  <c r="D2477" i="5"/>
  <c r="D3367" i="5"/>
  <c r="D4306" i="5"/>
  <c r="D5198" i="5"/>
  <c r="D454" i="5"/>
  <c r="D1510" i="5"/>
  <c r="D2546" i="5"/>
  <c r="D3598" i="5"/>
  <c r="D4460" i="5"/>
  <c r="D5323" i="5"/>
  <c r="D6214" i="5"/>
  <c r="D7016" i="5"/>
  <c r="D7886" i="5"/>
  <c r="D8667" i="5"/>
  <c r="D958" i="5"/>
  <c r="D2071" i="5"/>
  <c r="D3075" i="5"/>
  <c r="D3963" i="5"/>
  <c r="D4834" i="5"/>
  <c r="D5726" i="5"/>
  <c r="D6585" i="5"/>
  <c r="D7424" i="5"/>
  <c r="D8266" i="5"/>
  <c r="D301" i="5"/>
  <c r="D1368" i="5"/>
  <c r="D2289" i="5"/>
  <c r="D3112" i="5"/>
  <c r="D3932" i="5"/>
  <c r="D4713" i="5"/>
  <c r="D5544" i="5"/>
  <c r="D6311" i="5"/>
  <c r="D7079" i="5"/>
  <c r="D7776" i="5"/>
  <c r="D8497" i="5"/>
  <c r="D542" i="5"/>
  <c r="D1408" i="5"/>
  <c r="D2256" i="5"/>
  <c r="D3081" i="5"/>
  <c r="D3870" i="5"/>
  <c r="D4622" i="5"/>
  <c r="D5361" i="5"/>
  <c r="D6099" i="5"/>
  <c r="D6793" i="5"/>
  <c r="D7517" i="5"/>
  <c r="D8183" i="5"/>
  <c r="D72" i="5"/>
  <c r="D967" i="5"/>
  <c r="D1818" i="5"/>
  <c r="D2620" i="5"/>
  <c r="D3345" i="5"/>
  <c r="D4071" i="5"/>
  <c r="D4842" i="5"/>
  <c r="D5578" i="5"/>
  <c r="D6256" i="5"/>
  <c r="D6940" i="5"/>
  <c r="D7575" i="5"/>
  <c r="D8240" i="5"/>
  <c r="D114" i="5"/>
  <c r="D1003" i="5"/>
  <c r="D1861" i="5"/>
  <c r="D2656" i="5"/>
  <c r="D3415" i="5"/>
  <c r="D4166" i="5"/>
  <c r="D4843" i="5"/>
  <c r="D5518" i="5"/>
  <c r="D6195" i="5"/>
  <c r="D6883" i="5"/>
  <c r="D7580" i="5"/>
  <c r="D8246" i="5"/>
  <c r="D154" i="5"/>
  <c r="D1045" i="5"/>
  <c r="D1863" i="5"/>
  <c r="D2657" i="5"/>
  <c r="D3385" i="5"/>
  <c r="D4136" i="5"/>
  <c r="D4813" i="5"/>
  <c r="D5460" i="5"/>
  <c r="D6104" i="5"/>
  <c r="D6797" i="5"/>
  <c r="D7408" i="5"/>
  <c r="D8014" i="5"/>
  <c r="D8620" i="5"/>
  <c r="D633" i="5"/>
  <c r="D1418" i="5"/>
  <c r="D2230" i="5"/>
  <c r="D2926" i="5"/>
  <c r="D1126" i="5"/>
  <c r="D3389" i="5"/>
  <c r="D5097" i="5"/>
  <c r="D6819" i="5"/>
  <c r="D8384" i="5"/>
  <c r="D1684" i="5"/>
  <c r="D3817" i="5"/>
  <c r="D5495" i="5"/>
  <c r="D7122" i="5"/>
  <c r="D205" i="5"/>
  <c r="D2535" i="5"/>
  <c r="D4390" i="5"/>
  <c r="D6051" i="5"/>
  <c r="D7645" i="5"/>
  <c r="D796" i="5"/>
  <c r="D3031" i="5"/>
  <c r="D4789" i="5"/>
  <c r="D6450" i="5"/>
  <c r="D7950" i="5"/>
  <c r="D1038" i="5"/>
  <c r="D3142" i="5"/>
  <c r="D4879" i="5"/>
  <c r="D6452" i="5"/>
  <c r="D8023" i="5"/>
  <c r="D1162" i="5"/>
  <c r="D3325" i="5"/>
  <c r="D4970" i="5"/>
  <c r="D121" i="5"/>
  <c r="D2365" i="5"/>
  <c r="D4237" i="5"/>
  <c r="D5830" i="5"/>
  <c r="D7356" i="5"/>
  <c r="D127" i="5"/>
  <c r="D2369" i="5"/>
  <c r="D4176" i="5"/>
  <c r="D5768" i="5"/>
  <c r="D7296" i="5"/>
  <c r="D22" i="5"/>
  <c r="D2290" i="5"/>
  <c r="D4112" i="5"/>
  <c r="D5686" i="5"/>
  <c r="D7154" i="5"/>
  <c r="D8571" i="5"/>
  <c r="D6559" i="5"/>
  <c r="D3521" i="5"/>
  <c r="D4436" i="5"/>
  <c r="D7179" i="5"/>
  <c r="D6422" i="5"/>
  <c r="D4606" i="5"/>
  <c r="D5685" i="5"/>
  <c r="D519" i="5"/>
  <c r="D617" i="5"/>
  <c r="D100" i="5"/>
  <c r="D2145" i="5"/>
  <c r="D3918" i="5"/>
  <c r="D5646" i="5"/>
  <c r="D875" i="5"/>
  <c r="D2609" i="5"/>
  <c r="D4319" i="5"/>
  <c r="D5777" i="5"/>
  <c r="D7379" i="5"/>
  <c r="D276" i="5"/>
  <c r="D2167" i="5"/>
  <c r="D3712" i="5"/>
  <c r="D5332" i="5"/>
  <c r="D6720" i="5"/>
  <c r="D8168" i="5"/>
  <c r="D692" i="5"/>
  <c r="D2259" i="5"/>
  <c r="D3616" i="5"/>
  <c r="D4669" i="5"/>
  <c r="D6067" i="5"/>
  <c r="D7087" i="5"/>
  <c r="D8155" i="5"/>
  <c r="D569" i="5"/>
  <c r="D1878" i="5"/>
  <c r="D3214" i="5"/>
  <c r="D4513" i="5"/>
  <c r="D5652" i="5"/>
  <c r="D6843" i="5"/>
  <c r="D7957" i="5"/>
  <c r="D417" i="5"/>
  <c r="D1828" i="5"/>
  <c r="D2965" i="5"/>
  <c r="D188" i="5"/>
  <c r="D1141" i="5"/>
  <c r="D2331" i="5"/>
  <c r="D3471" i="5"/>
  <c r="D4655" i="5"/>
  <c r="D5589" i="5"/>
  <c r="D6634" i="5"/>
  <c r="D7706" i="5"/>
  <c r="D8671" i="5"/>
  <c r="D963" i="5"/>
  <c r="D2219" i="5"/>
  <c r="D3154" i="5"/>
  <c r="D4201" i="5"/>
  <c r="D5113" i="5"/>
  <c r="D6023" i="5"/>
  <c r="D6764" i="5"/>
  <c r="D7622" i="5"/>
  <c r="D8522" i="5"/>
  <c r="D759" i="5"/>
  <c r="D2010" i="5"/>
  <c r="D3117" i="5"/>
  <c r="D4138" i="5"/>
  <c r="D5176" i="5"/>
  <c r="D6105" i="5"/>
  <c r="D7136" i="5"/>
  <c r="D8062" i="5"/>
  <c r="D173" i="5"/>
  <c r="D377" i="5"/>
  <c r="D1561" i="5"/>
  <c r="D2544" i="5"/>
  <c r="D3480" i="5"/>
  <c r="D4256" i="5"/>
  <c r="D5132" i="5"/>
  <c r="D5981" i="5"/>
  <c r="D6788" i="5"/>
  <c r="D7532" i="5"/>
  <c r="D8331" i="5"/>
  <c r="D486" i="5"/>
  <c r="D1690" i="5"/>
  <c r="D2738" i="5"/>
  <c r="D3755" i="5"/>
  <c r="D6236" i="5"/>
  <c r="D283" i="5"/>
  <c r="D7696" i="5"/>
  <c r="D4670" i="5"/>
  <c r="D4529" i="5"/>
  <c r="D1923" i="5"/>
  <c r="D2165" i="5"/>
  <c r="D2532" i="5"/>
  <c r="D4548" i="5"/>
  <c r="D45" i="5"/>
  <c r="D2191" i="5"/>
  <c r="D4193" i="5"/>
  <c r="D6083" i="5"/>
  <c r="D7847" i="5"/>
  <c r="D1278" i="5"/>
  <c r="D3145" i="5"/>
  <c r="D5089" i="5"/>
  <c r="D6968" i="5"/>
  <c r="D8492" i="5"/>
  <c r="D1352" i="5"/>
  <c r="D3151" i="5"/>
  <c r="D4568" i="5"/>
  <c r="D6167" i="5"/>
  <c r="D7411" i="5"/>
  <c r="D8669" i="5"/>
  <c r="D1647" i="5"/>
  <c r="D3169" i="5"/>
  <c r="D4718" i="5"/>
  <c r="D6085" i="5"/>
  <c r="D7400" i="5"/>
  <c r="D8748" i="5"/>
  <c r="D1674" i="5"/>
  <c r="D3170" i="5"/>
  <c r="D346" i="5"/>
  <c r="D1730" i="5"/>
  <c r="D3061" i="5"/>
  <c r="D4336" i="5"/>
  <c r="D5749" i="5"/>
  <c r="D6977" i="5"/>
  <c r="D8113" i="5"/>
  <c r="D758" i="5"/>
  <c r="D2141" i="5"/>
  <c r="D3404" i="5"/>
  <c r="D4474" i="5"/>
  <c r="D5477" i="5"/>
  <c r="D6571" i="5"/>
  <c r="D7579" i="5"/>
  <c r="D8629" i="5"/>
  <c r="D1122" i="5"/>
  <c r="D2649" i="5"/>
  <c r="D3847" i="5"/>
  <c r="D5121" i="5"/>
  <c r="D6378" i="5"/>
  <c r="D7394" i="5"/>
  <c r="D8474" i="5"/>
  <c r="D147" i="5"/>
  <c r="D1395" i="5"/>
  <c r="D2688" i="5"/>
  <c r="D3623" i="5"/>
  <c r="D4694" i="5"/>
  <c r="D5542" i="5"/>
  <c r="D6470" i="5"/>
  <c r="D7377" i="5"/>
  <c r="D8228" i="5"/>
  <c r="D608" i="5"/>
  <c r="D1798" i="5"/>
  <c r="D3001" i="5"/>
  <c r="D4053" i="5"/>
  <c r="D5133" i="5"/>
  <c r="D6086" i="5"/>
  <c r="D6984" i="5"/>
  <c r="D7938" i="5"/>
  <c r="D132" i="5"/>
  <c r="D1358" i="5"/>
  <c r="D2542" i="5"/>
  <c r="D3528" i="5"/>
  <c r="D4613" i="5"/>
  <c r="D5626" i="5"/>
  <c r="D6638" i="5"/>
  <c r="D7650" i="5"/>
  <c r="D8519" i="5"/>
  <c r="D6305" i="5"/>
  <c r="D7219" i="5"/>
  <c r="D8290" i="5"/>
  <c r="D415" i="5"/>
  <c r="D1511" i="5"/>
  <c r="D2613" i="5"/>
  <c r="D3568" i="5"/>
  <c r="D4525" i="5"/>
  <c r="D5539" i="5"/>
  <c r="D6399" i="5"/>
  <c r="D7337" i="5"/>
  <c r="D8146" i="5"/>
  <c r="D254" i="5"/>
  <c r="D1400" i="5"/>
  <c r="D2575" i="5"/>
  <c r="D3529" i="5"/>
  <c r="D4431" i="5"/>
  <c r="D5414" i="5"/>
  <c r="D881" i="5"/>
  <c r="D2027" i="5"/>
  <c r="D3006" i="5"/>
  <c r="D3960" i="5"/>
  <c r="D4921" i="5"/>
  <c r="D5847" i="5"/>
  <c r="D6814" i="5"/>
  <c r="D7653" i="5"/>
  <c r="D8523" i="5"/>
  <c r="D812" i="5"/>
  <c r="D1846" i="5"/>
  <c r="D3045" i="5"/>
  <c r="D4029" i="5"/>
  <c r="D4987" i="5"/>
  <c r="D5850" i="5"/>
  <c r="D6759" i="5"/>
  <c r="D7715" i="5"/>
  <c r="D8467" i="5"/>
  <c r="D773" i="5"/>
  <c r="D1702" i="5"/>
  <c r="D2683" i="5"/>
  <c r="D3571" i="5"/>
  <c r="D4403" i="5"/>
  <c r="D5235" i="5"/>
  <c r="D6097" i="5"/>
  <c r="D6937" i="5"/>
  <c r="D7658" i="5"/>
  <c r="D8382" i="5"/>
  <c r="D506" i="5"/>
  <c r="D1447" i="5"/>
  <c r="D2323" i="5"/>
  <c r="D3212" i="5"/>
  <c r="D4037" i="5"/>
  <c r="D4840" i="5"/>
  <c r="D5607" i="5"/>
  <c r="D6439" i="5"/>
  <c r="D7140" i="5"/>
  <c r="D7837" i="5"/>
  <c r="D8529" i="5"/>
  <c r="D624" i="5"/>
  <c r="D1560" i="5"/>
  <c r="D2457" i="5"/>
  <c r="D3213" i="5"/>
  <c r="D3970" i="5"/>
  <c r="D4717" i="5"/>
  <c r="D5517" i="5"/>
  <c r="D6286" i="5"/>
  <c r="D6997" i="5"/>
  <c r="D7693" i="5"/>
  <c r="D8358" i="5"/>
  <c r="D387" i="5"/>
  <c r="D1304" i="5"/>
  <c r="D2195" i="5"/>
  <c r="D2985" i="5"/>
  <c r="D3744" i="5"/>
  <c r="D4505" i="5"/>
  <c r="D5303" i="5"/>
  <c r="D6012" i="5"/>
  <c r="D6710" i="5"/>
  <c r="D7404" i="5"/>
  <c r="D8127" i="5"/>
  <c r="D75" i="5"/>
  <c r="D1008" i="5"/>
  <c r="D1934" i="5"/>
  <c r="D2726" i="5"/>
  <c r="D3547" i="5"/>
  <c r="D4290" i="5"/>
  <c r="D4965" i="5"/>
  <c r="D5707" i="5"/>
  <c r="D6381" i="5"/>
  <c r="D7029" i="5"/>
  <c r="D7668" i="5"/>
  <c r="D8303" i="5"/>
  <c r="D355" i="5"/>
  <c r="D1197" i="5"/>
  <c r="D2011" i="5"/>
  <c r="D2793" i="5"/>
  <c r="D792" i="5"/>
  <c r="D3125" i="5"/>
  <c r="D5007" i="5"/>
  <c r="D6894" i="5"/>
  <c r="D8599" i="5"/>
  <c r="D2128" i="5"/>
  <c r="D8367" i="5"/>
  <c r="D2498" i="5"/>
  <c r="D2702" i="5"/>
  <c r="D8422" i="5"/>
  <c r="D3714" i="5"/>
  <c r="D2031" i="5"/>
  <c r="D120" i="5"/>
  <c r="D2622" i="5"/>
  <c r="D4566" i="5"/>
  <c r="D106" i="5"/>
  <c r="D2285" i="5"/>
  <c r="D4355" i="5"/>
  <c r="D6245" i="5"/>
  <c r="D8009" i="5"/>
  <c r="D1324" i="5"/>
  <c r="D3530" i="5"/>
  <c r="D5392" i="5"/>
  <c r="D7101" i="5"/>
  <c r="D8511" i="5"/>
  <c r="D1603" i="5"/>
  <c r="D3191" i="5"/>
  <c r="D4933" i="5"/>
  <c r="D6188" i="5"/>
  <c r="D7488" i="5"/>
  <c r="D8688" i="5"/>
  <c r="D1673" i="5"/>
  <c r="D3351" i="5"/>
  <c r="D4740" i="5"/>
  <c r="D6220" i="5"/>
  <c r="D7421" i="5"/>
  <c r="D58" i="5"/>
  <c r="D1853" i="5"/>
  <c r="D3193" i="5"/>
  <c r="D423" i="5"/>
  <c r="D1782" i="5"/>
  <c r="D3197" i="5"/>
  <c r="D4723" i="5"/>
  <c r="D5931" i="5"/>
  <c r="D7041" i="5"/>
  <c r="D8178" i="5"/>
  <c r="D810" i="5"/>
  <c r="D2242" i="5"/>
  <c r="D3426" i="5"/>
  <c r="D4543" i="5"/>
  <c r="D5637" i="5"/>
  <c r="D6593" i="5"/>
  <c r="D7750" i="5"/>
  <c r="D8694" i="5"/>
  <c r="D1152" i="5"/>
  <c r="D2678" i="5"/>
  <c r="D3877" i="5"/>
  <c r="D5259" i="5"/>
  <c r="D6406" i="5"/>
  <c r="D7522" i="5"/>
  <c r="D8526" i="5"/>
  <c r="D176" i="5"/>
  <c r="D1592" i="5"/>
  <c r="D2749" i="5"/>
  <c r="D3656" i="5"/>
  <c r="D4721" i="5"/>
  <c r="D5598" i="5"/>
  <c r="D6499" i="5"/>
  <c r="D7403" i="5"/>
  <c r="D8253" i="5"/>
  <c r="D684" i="5"/>
  <c r="D1950" i="5"/>
  <c r="D3034" i="5"/>
  <c r="D4089" i="5"/>
  <c r="D5164" i="5"/>
  <c r="D6118" i="5"/>
  <c r="D7040" i="5"/>
  <c r="D7996" i="5"/>
  <c r="D252" i="5"/>
  <c r="D1394" i="5"/>
  <c r="D2610" i="5"/>
  <c r="D3561" i="5"/>
  <c r="D4673" i="5"/>
  <c r="D5717" i="5"/>
  <c r="D6666" i="5"/>
  <c r="D7680" i="5"/>
  <c r="D8576" i="5"/>
  <c r="D6368" i="5"/>
  <c r="D7246" i="5"/>
  <c r="D8317" i="5"/>
  <c r="D536" i="5"/>
  <c r="D1587" i="5"/>
  <c r="D2643" i="5"/>
  <c r="D3600" i="5"/>
  <c r="D4677" i="5"/>
  <c r="D5571" i="5"/>
  <c r="D6463" i="5"/>
  <c r="D7366" i="5"/>
  <c r="D8177" i="5"/>
  <c r="D412" i="5"/>
  <c r="D1542" i="5"/>
  <c r="D2611" i="5"/>
  <c r="D3597" i="5"/>
  <c r="D4489" i="5"/>
  <c r="D5473" i="5"/>
  <c r="D952" i="5"/>
  <c r="D2101" i="5"/>
  <c r="D3040" i="5"/>
  <c r="D4059" i="5"/>
  <c r="D4955" i="5"/>
  <c r="D5967" i="5"/>
  <c r="D6844" i="5"/>
  <c r="D7741" i="5"/>
  <c r="D8580" i="5"/>
  <c r="D846" i="5"/>
  <c r="D2034" i="5"/>
  <c r="D3111" i="5"/>
  <c r="D4063" i="5"/>
  <c r="D5018" i="5"/>
  <c r="D5877" i="5"/>
  <c r="D6933" i="5"/>
  <c r="D7744" i="5"/>
  <c r="D8496" i="5"/>
  <c r="D813" i="5"/>
  <c r="D1773" i="5"/>
  <c r="D2715" i="5"/>
  <c r="D3604" i="5"/>
  <c r="D4466" i="5"/>
  <c r="D5265" i="5"/>
  <c r="D6126" i="5"/>
  <c r="D6963" i="5"/>
  <c r="D7689" i="5"/>
  <c r="D8411" i="5"/>
  <c r="D584" i="5"/>
  <c r="D1485" i="5"/>
  <c r="D2359" i="5"/>
  <c r="D3279" i="5"/>
  <c r="D4100" i="5"/>
  <c r="D4899" i="5"/>
  <c r="D5670" i="5"/>
  <c r="D6468" i="5"/>
  <c r="D7200" i="5"/>
  <c r="D7864" i="5"/>
  <c r="D8559" i="5"/>
  <c r="D664" i="5"/>
  <c r="D1597" i="5"/>
  <c r="D2490" i="5"/>
  <c r="D3249" i="5"/>
  <c r="D4004" i="5"/>
  <c r="D4810" i="5"/>
  <c r="D5608" i="5"/>
  <c r="D6316" i="5"/>
  <c r="D7027" i="5"/>
  <c r="D7720" i="5"/>
  <c r="D8417" i="5"/>
  <c r="D471" i="5"/>
  <c r="D1338" i="5"/>
  <c r="D2227" i="5"/>
  <c r="D3020" i="5"/>
  <c r="D3776" i="5"/>
  <c r="D4534" i="5"/>
  <c r="D5334" i="5"/>
  <c r="D6041" i="5"/>
  <c r="D6738" i="5"/>
  <c r="D7435" i="5"/>
  <c r="D8159" i="5"/>
  <c r="D118" i="5"/>
  <c r="D1081" i="5"/>
  <c r="D1972" i="5"/>
  <c r="D2756" i="5"/>
  <c r="D3578" i="5"/>
  <c r="D4322" i="5"/>
  <c r="D5029" i="5"/>
  <c r="D306" i="5"/>
  <c r="D4140" i="5"/>
  <c r="D4814" i="5"/>
  <c r="D3258" i="5"/>
  <c r="D1617" i="5"/>
  <c r="D1949" i="5"/>
  <c r="D2730" i="5"/>
  <c r="D4782" i="5"/>
  <c r="D754" i="5"/>
  <c r="D3077" i="5"/>
  <c r="D5201" i="5"/>
  <c r="D7199" i="5"/>
  <c r="D800" i="5"/>
  <c r="D3044" i="5"/>
  <c r="D5433" i="5"/>
  <c r="D7234" i="5"/>
  <c r="D169" i="5"/>
  <c r="D2381" i="5"/>
  <c r="D4061" i="5"/>
  <c r="D5601" i="5"/>
  <c r="D7221" i="5"/>
  <c r="D8612" i="5"/>
  <c r="D1698" i="5"/>
  <c r="D3602" i="5"/>
  <c r="D4945" i="5"/>
  <c r="D6562" i="5"/>
  <c r="D8215" i="5"/>
  <c r="D1135" i="5"/>
  <c r="D2759" i="5"/>
  <c r="D193" i="5"/>
  <c r="D1808" i="5"/>
  <c r="D3539" i="5"/>
  <c r="D4861" i="5"/>
  <c r="D6319" i="5"/>
  <c r="D7814" i="5"/>
  <c r="D245" i="5"/>
  <c r="D1681" i="5"/>
  <c r="D3290" i="5"/>
  <c r="D4634" i="5"/>
  <c r="D5750" i="5"/>
  <c r="D6999" i="5"/>
  <c r="D8007" i="5"/>
  <c r="D395" i="5"/>
  <c r="D2107" i="5"/>
  <c r="D3584" i="5"/>
  <c r="D4875" i="5"/>
  <c r="D6435" i="5"/>
  <c r="D7626" i="5"/>
  <c r="D104" i="5"/>
  <c r="D803" i="5"/>
  <c r="D2122" i="5"/>
  <c r="D3302" i="5"/>
  <c r="D4341" i="5"/>
  <c r="D5461" i="5"/>
  <c r="D6527" i="5"/>
  <c r="D7560" i="5"/>
  <c r="D8535" i="5"/>
  <c r="D1097" i="5"/>
  <c r="D2374" i="5"/>
  <c r="D3823" i="5"/>
  <c r="D4888" i="5"/>
  <c r="D5963" i="5"/>
  <c r="D7098" i="5"/>
  <c r="D8198" i="5"/>
  <c r="D567" i="5"/>
  <c r="D1874" i="5"/>
  <c r="D3201" i="5"/>
  <c r="D4304" i="5"/>
  <c r="D5382" i="5"/>
  <c r="D6519" i="5"/>
  <c r="D7737" i="5"/>
  <c r="D8662" i="5"/>
  <c r="D6552" i="5"/>
  <c r="D7710" i="5"/>
  <c r="D8666" i="5"/>
  <c r="D1290" i="5"/>
  <c r="D2383" i="5"/>
  <c r="D3470" i="5"/>
  <c r="D4708" i="5"/>
  <c r="D5663" i="5"/>
  <c r="D6757" i="5"/>
  <c r="D7742" i="5"/>
  <c r="D8698" i="5"/>
  <c r="D1063" i="5"/>
  <c r="D2313" i="5"/>
  <c r="D3463" i="5"/>
  <c r="D4523" i="5"/>
  <c r="D6667" i="5"/>
  <c r="D1213" i="5"/>
  <c r="D2382" i="5"/>
  <c r="D3633" i="5"/>
  <c r="D4616" i="5"/>
  <c r="D5662" i="5"/>
  <c r="D6755" i="5"/>
  <c r="D7769" i="5"/>
  <c r="D8697" i="5"/>
  <c r="D1253" i="5"/>
  <c r="D2451" i="5"/>
  <c r="D3503" i="5"/>
  <c r="D4648" i="5"/>
  <c r="D5665" i="5"/>
  <c r="D6643" i="5"/>
  <c r="D7774" i="5"/>
  <c r="D8699" i="5"/>
  <c r="D1036" i="5"/>
  <c r="D2181" i="5"/>
  <c r="D3178" i="5"/>
  <c r="D4160" i="5"/>
  <c r="D5081" i="5"/>
  <c r="D6004" i="5"/>
  <c r="D7023" i="5"/>
  <c r="D7833" i="5"/>
  <c r="D8673" i="5"/>
  <c r="D850" i="5"/>
  <c r="D2000" i="5"/>
  <c r="D2885" i="5"/>
  <c r="D3840" i="5"/>
  <c r="D4745" i="5"/>
  <c r="D5699" i="5"/>
  <c r="D6560" i="5"/>
  <c r="D7345" i="5"/>
  <c r="D8125" i="5"/>
  <c r="D228" i="5"/>
  <c r="D1226" i="5"/>
  <c r="D2190" i="5"/>
  <c r="D3150" i="5"/>
  <c r="D4038" i="5"/>
  <c r="D4963" i="5"/>
  <c r="D5764" i="5"/>
  <c r="D6594" i="5"/>
  <c r="D7374" i="5"/>
  <c r="D8126" i="5"/>
  <c r="D153" i="5"/>
  <c r="D1227" i="5"/>
  <c r="D2261" i="5"/>
  <c r="D3118" i="5"/>
  <c r="D4039" i="5"/>
  <c r="D4873" i="5"/>
  <c r="D5643" i="5"/>
  <c r="D6535" i="5"/>
  <c r="D7261" i="5"/>
  <c r="D8041" i="5"/>
  <c r="D233" i="5"/>
  <c r="D1228" i="5"/>
  <c r="D2197" i="5"/>
  <c r="D3087" i="5"/>
  <c r="D3942" i="5"/>
  <c r="D4720" i="5"/>
  <c r="D5521" i="5"/>
  <c r="D6288" i="5"/>
  <c r="D6972" i="5"/>
  <c r="D7638" i="5"/>
  <c r="D8361" i="5"/>
  <c r="D433" i="5"/>
  <c r="D1306" i="5"/>
  <c r="D2198" i="5"/>
  <c r="D2991" i="5"/>
  <c r="D1683" i="5"/>
  <c r="D4069" i="5"/>
  <c r="D5892" i="5"/>
  <c r="D7641" i="5"/>
  <c r="D1018" i="5"/>
  <c r="D3390" i="5"/>
  <c r="D5185" i="5"/>
  <c r="D6975" i="5"/>
  <c r="D88" i="5"/>
  <c r="D2635" i="5"/>
  <c r="D4545" i="5"/>
  <c r="D6292" i="5"/>
  <c r="D8018" i="5"/>
  <c r="D1354" i="5"/>
  <c r="D3652" i="5"/>
  <c r="D5497" i="5"/>
  <c r="D7206" i="5"/>
  <c r="D8766" i="5"/>
  <c r="D2353" i="5"/>
  <c r="D4236" i="5"/>
  <c r="D5897" i="5"/>
  <c r="D7584" i="5"/>
  <c r="D594" i="5"/>
  <c r="D2959" i="5"/>
  <c r="D4807" i="5"/>
  <c r="D6467" i="5"/>
  <c r="D2565" i="5"/>
  <c r="D4408" i="5"/>
  <c r="D6068" i="5"/>
  <c r="D7660" i="5"/>
  <c r="D719" i="5"/>
  <c r="D2961" i="5"/>
  <c r="D4885" i="5"/>
  <c r="D6544" i="5"/>
  <c r="D8109" i="5"/>
  <c r="D1297" i="5"/>
  <c r="D3429" i="5"/>
  <c r="D5218" i="5"/>
  <c r="D6779" i="5"/>
  <c r="D8276" i="5"/>
  <c r="D6948" i="5"/>
  <c r="D3855" i="5"/>
  <c r="D5249" i="5"/>
  <c r="D3849" i="5"/>
  <c r="D1612" i="5"/>
  <c r="D279" i="5"/>
  <c r="D1725" i="5"/>
  <c r="D1967" i="5"/>
  <c r="D2766" i="5"/>
  <c r="D5088" i="5"/>
  <c r="D1159" i="5"/>
  <c r="D3149" i="5"/>
  <c r="D5219" i="5"/>
  <c r="D7523" i="5"/>
  <c r="D1073" i="5"/>
  <c r="D3084" i="5"/>
  <c r="D5454" i="5"/>
  <c r="D7349" i="5"/>
  <c r="D259" i="5"/>
  <c r="D2482" i="5"/>
  <c r="D4143" i="5"/>
  <c r="D5641" i="5"/>
  <c r="D7278" i="5"/>
  <c r="D8650" i="5"/>
  <c r="D1774" i="5"/>
  <c r="D3646" i="5"/>
  <c r="D5264" i="5"/>
  <c r="D6799" i="5"/>
  <c r="D8278" i="5"/>
  <c r="D1161" i="5"/>
  <c r="D2829" i="5"/>
  <c r="D218" i="5"/>
  <c r="D1858" i="5"/>
  <c r="D3562" i="5"/>
  <c r="D4997" i="5"/>
  <c r="D6387" i="5"/>
  <c r="D7856" i="5"/>
  <c r="D348" i="5"/>
  <c r="D1757" i="5"/>
  <c r="D3358" i="5"/>
  <c r="D4657" i="5"/>
  <c r="D5796" i="5"/>
  <c r="D7085" i="5"/>
  <c r="D8158" i="5"/>
  <c r="D428" i="5"/>
  <c r="D2176" i="5"/>
  <c r="D3614" i="5"/>
  <c r="D4932" i="5"/>
  <c r="D6462" i="5"/>
  <c r="D7651" i="5"/>
  <c r="D204" i="5"/>
  <c r="D838" i="5"/>
  <c r="D2154" i="5"/>
  <c r="D3391" i="5"/>
  <c r="D4477" i="5"/>
  <c r="D5513" i="5"/>
  <c r="D6555" i="5"/>
  <c r="D7609" i="5"/>
  <c r="D8638" i="5"/>
  <c r="D1172" i="5"/>
  <c r="D2408" i="5"/>
  <c r="D3856" i="5"/>
  <c r="D4918" i="5"/>
  <c r="D6055" i="5"/>
  <c r="D7130" i="5"/>
  <c r="D8229" i="5"/>
  <c r="D610" i="5"/>
  <c r="D1990" i="5"/>
  <c r="D3232" i="5"/>
  <c r="D4334" i="5"/>
  <c r="D5442" i="5"/>
  <c r="D6579" i="5"/>
  <c r="D7766" i="5"/>
  <c r="D8747" i="5"/>
  <c r="D6581" i="5"/>
  <c r="D7740" i="5"/>
  <c r="D8722" i="5"/>
  <c r="D1327" i="5"/>
  <c r="D2414" i="5"/>
  <c r="D3502" i="5"/>
  <c r="D4739" i="5"/>
  <c r="D5755" i="5"/>
  <c r="D6789" i="5"/>
  <c r="D7827" i="5"/>
  <c r="D8724" i="5"/>
  <c r="D1101" i="5"/>
  <c r="D2345" i="5"/>
  <c r="D3500" i="5"/>
  <c r="D4552" i="5"/>
  <c r="D7537" i="5"/>
  <c r="D1287" i="5"/>
  <c r="D2449" i="5"/>
  <c r="D3663" i="5"/>
  <c r="D4676" i="5"/>
  <c r="D5691" i="5"/>
  <c r="D6787" i="5"/>
  <c r="D7799" i="5"/>
  <c r="D8778" i="5"/>
  <c r="D1367" i="5"/>
  <c r="D2481" i="5"/>
  <c r="D3569" i="5"/>
  <c r="D4681" i="5"/>
  <c r="D5693" i="5"/>
  <c r="D6730" i="5"/>
  <c r="D7801" i="5"/>
  <c r="D8752" i="5"/>
  <c r="D1071" i="5"/>
  <c r="D2253" i="5"/>
  <c r="D3242" i="5"/>
  <c r="D4252" i="5"/>
  <c r="D5114" i="5"/>
  <c r="D6035" i="5"/>
  <c r="D7051" i="5"/>
  <c r="D7918" i="5"/>
  <c r="D8700" i="5"/>
  <c r="D966" i="5"/>
  <c r="D2041" i="5"/>
  <c r="D2916" i="5"/>
  <c r="D3937" i="5"/>
  <c r="D4808" i="5"/>
  <c r="D5731" i="5"/>
  <c r="D6590" i="5"/>
  <c r="D7372" i="5"/>
  <c r="D8211" i="5"/>
  <c r="D269" i="5"/>
  <c r="D1261" i="5"/>
  <c r="D2324" i="5"/>
  <c r="D3182" i="5"/>
  <c r="D4195" i="5"/>
  <c r="D4994" i="5"/>
  <c r="D5793" i="5"/>
  <c r="D6620" i="5"/>
  <c r="D7402" i="5"/>
  <c r="D8156" i="5"/>
  <c r="D192" i="5"/>
  <c r="D1267" i="5"/>
  <c r="D2328" i="5"/>
  <c r="D3183" i="5"/>
  <c r="D4105" i="5"/>
  <c r="D4903" i="5"/>
  <c r="D5703" i="5"/>
  <c r="D6563" i="5"/>
  <c r="D7287" i="5"/>
  <c r="D8069" i="5"/>
  <c r="D274" i="5"/>
  <c r="D1268" i="5"/>
  <c r="D2263" i="5"/>
  <c r="D3119" i="5"/>
  <c r="D3976" i="5"/>
  <c r="D4754" i="5"/>
  <c r="D5551" i="5"/>
  <c r="D6321" i="5"/>
  <c r="D7002" i="5"/>
  <c r="D7695" i="5"/>
  <c r="D8447" i="5"/>
  <c r="D477" i="5"/>
  <c r="D1343" i="5"/>
  <c r="D2266" i="5"/>
  <c r="D3053" i="5"/>
  <c r="D1793" i="5"/>
  <c r="D4144" i="5"/>
  <c r="D5961" i="5"/>
  <c r="D7786" i="5"/>
  <c r="D1127" i="5"/>
  <c r="D3483" i="5"/>
  <c r="D5253" i="5"/>
  <c r="D7039" i="5"/>
  <c r="D325" i="5"/>
  <c r="D2732" i="5"/>
  <c r="D4632" i="5"/>
  <c r="D6360" i="5"/>
  <c r="D8095" i="5"/>
  <c r="D1575" i="5"/>
  <c r="D3748" i="5"/>
  <c r="D5654" i="5"/>
  <c r="D7269" i="5"/>
  <c r="D107" i="5"/>
  <c r="D2453" i="5"/>
  <c r="D4324" i="5"/>
  <c r="D5986" i="5"/>
  <c r="D7647" i="5"/>
  <c r="D716" i="5"/>
  <c r="D3159" i="5"/>
  <c r="D4881" i="5"/>
  <c r="D240" i="5"/>
  <c r="D2662" i="5"/>
  <c r="D4483" i="5"/>
  <c r="D6143" i="5"/>
  <c r="D7732" i="5"/>
  <c r="D832" i="5"/>
  <c r="D3256" i="5"/>
  <c r="D4972" i="5"/>
  <c r="D6629" i="5"/>
  <c r="D8192" i="5"/>
  <c r="D1407" i="5"/>
  <c r="D3520" i="5"/>
  <c r="D5300" i="5"/>
  <c r="D6861" i="5"/>
  <c r="D8341" i="5"/>
  <c r="D6808" i="5"/>
  <c r="D3687" i="5"/>
  <c r="D3114" i="5"/>
  <c r="D5315" i="5"/>
  <c r="D3097" i="5"/>
  <c r="D42" i="5"/>
  <c r="D1743" i="5"/>
  <c r="D262" i="5"/>
  <c r="D2946" i="5"/>
  <c r="D5286" i="5"/>
  <c r="D1199" i="5"/>
  <c r="D3203" i="5"/>
  <c r="D5255" i="5"/>
  <c r="D7595" i="5"/>
  <c r="D1096" i="5"/>
  <c r="D3590" i="5"/>
  <c r="D5696" i="5"/>
  <c r="D7406" i="5"/>
  <c r="D396" i="5"/>
  <c r="D2523" i="5"/>
  <c r="D4244" i="5"/>
  <c r="D5681" i="5"/>
  <c r="D7373" i="5"/>
  <c r="D8779" i="5"/>
  <c r="D2159" i="5"/>
  <c r="D3739" i="5"/>
  <c r="D5310" i="5"/>
  <c r="D6906" i="5"/>
  <c r="D8300" i="5"/>
  <c r="D1186" i="5"/>
  <c r="D3056" i="5"/>
  <c r="D449" i="5"/>
  <c r="D2038" i="5"/>
  <c r="D3676" i="5"/>
  <c r="D5020" i="5"/>
  <c r="D6410" i="5"/>
  <c r="D7898" i="5"/>
  <c r="D399" i="5"/>
  <c r="D1860" i="5"/>
  <c r="D3449" i="5"/>
  <c r="D4680" i="5"/>
  <c r="D5865" i="5"/>
  <c r="D7107" i="5"/>
  <c r="D8179" i="5"/>
  <c r="D529" i="5"/>
  <c r="D2205" i="5"/>
  <c r="D3703" i="5"/>
  <c r="D5284" i="5"/>
  <c r="D6542" i="5"/>
  <c r="D7780" i="5"/>
  <c r="D235" i="5"/>
  <c r="D868" i="5"/>
  <c r="D2187" i="5"/>
  <c r="D3507" i="5"/>
  <c r="D4504" i="5"/>
  <c r="D5650" i="5"/>
  <c r="D6684" i="5"/>
  <c r="D7713" i="5"/>
  <c r="D8716" i="5"/>
  <c r="D1246" i="5"/>
  <c r="D2438" i="5"/>
  <c r="D3890" i="5"/>
  <c r="D4948" i="5"/>
  <c r="D6211" i="5"/>
  <c r="D7156" i="5"/>
  <c r="D8287" i="5"/>
  <c r="D686" i="5"/>
  <c r="D2025" i="5"/>
  <c r="D3268" i="5"/>
  <c r="D4396" i="5"/>
  <c r="D5472" i="5"/>
  <c r="D6724" i="5"/>
  <c r="D7823" i="5"/>
  <c r="D8776" i="5"/>
  <c r="D6696" i="5"/>
  <c r="D7767" i="5"/>
  <c r="D8777" i="5"/>
  <c r="D1363" i="5"/>
  <c r="D2547" i="5"/>
  <c r="D3664" i="5"/>
  <c r="D4801" i="5"/>
  <c r="D5816" i="5"/>
  <c r="D6816" i="5"/>
  <c r="D7859" i="5"/>
  <c r="D8751" i="5"/>
  <c r="D1137" i="5"/>
  <c r="D2445" i="5"/>
  <c r="D3628" i="5"/>
  <c r="D4675" i="5"/>
  <c r="D55" i="5"/>
  <c r="D1326" i="5"/>
  <c r="D2479" i="5"/>
  <c r="D3696" i="5"/>
  <c r="D4707" i="5"/>
  <c r="D5721" i="5"/>
  <c r="D6873" i="5"/>
  <c r="D7855" i="5"/>
  <c r="D144" i="5"/>
  <c r="D1439" i="5"/>
  <c r="D2518" i="5"/>
  <c r="D3601" i="5"/>
  <c r="D4711" i="5"/>
  <c r="D5786" i="5"/>
  <c r="D6962" i="5"/>
  <c r="D7830" i="5"/>
  <c r="D8782" i="5"/>
  <c r="D1107" i="5"/>
  <c r="D2319" i="5"/>
  <c r="D3277" i="5"/>
  <c r="D4281" i="5"/>
  <c r="D5143" i="5"/>
  <c r="D6218" i="5"/>
  <c r="D7110" i="5"/>
  <c r="D7949" i="5"/>
  <c r="D8727" i="5"/>
  <c r="D1042" i="5"/>
  <c r="D2077" i="5"/>
  <c r="D2952" i="5"/>
  <c r="D3969" i="5"/>
  <c r="D4934" i="5"/>
  <c r="D5792" i="5"/>
  <c r="D6648" i="5"/>
  <c r="D7401" i="5"/>
  <c r="D8239" i="5"/>
  <c r="D352" i="5"/>
  <c r="D1303" i="5"/>
  <c r="D2390" i="5"/>
  <c r="D3280" i="5"/>
  <c r="D4227" i="5"/>
  <c r="D5026" i="5"/>
  <c r="D5854" i="5"/>
  <c r="D6680" i="5"/>
  <c r="D7460" i="5"/>
  <c r="D8213" i="5"/>
  <c r="D312" i="5"/>
  <c r="D1411" i="5"/>
  <c r="D2362" i="5"/>
  <c r="D3218" i="5"/>
  <c r="D4135" i="5"/>
  <c r="D4936" i="5"/>
  <c r="D5797" i="5"/>
  <c r="D6595" i="5"/>
  <c r="D7318" i="5"/>
  <c r="D8185" i="5"/>
  <c r="D313" i="5"/>
  <c r="D1305" i="5"/>
  <c r="D2295" i="5"/>
  <c r="D3155" i="5"/>
  <c r="D4043" i="5"/>
  <c r="D4844" i="5"/>
  <c r="D5611" i="5"/>
  <c r="D6351" i="5"/>
  <c r="D7058" i="5"/>
  <c r="D7724" i="5"/>
  <c r="D8476" i="5"/>
  <c r="D514" i="5"/>
  <c r="D1380" i="5"/>
  <c r="D2297" i="5"/>
  <c r="D3091" i="5"/>
  <c r="D2017" i="5"/>
  <c r="D4232" i="5"/>
  <c r="D6049" i="5"/>
  <c r="D7862" i="5"/>
  <c r="D1241" i="5"/>
  <c r="D3554" i="5"/>
  <c r="D5409" i="5"/>
  <c r="D7350" i="5"/>
  <c r="D445" i="5"/>
  <c r="D2832" i="5"/>
  <c r="D4700" i="5"/>
  <c r="D6530" i="5"/>
  <c r="D8164" i="5"/>
  <c r="D1687" i="5"/>
  <c r="D3912" i="5"/>
  <c r="D5740" i="5"/>
  <c r="D7353" i="5"/>
  <c r="D225" i="5"/>
  <c r="D2551" i="5"/>
  <c r="D4393" i="5"/>
  <c r="D6054" i="5"/>
  <c r="D7731" i="5"/>
  <c r="D830" i="5"/>
  <c r="D3254" i="5"/>
  <c r="D5036" i="5"/>
  <c r="D356" i="5"/>
  <c r="D2761" i="5"/>
  <c r="D4570" i="5"/>
  <c r="D6232" i="5"/>
  <c r="D7813" i="5"/>
  <c r="D945" i="5"/>
  <c r="D3343" i="5"/>
  <c r="D5053" i="5"/>
  <c r="D6705" i="5"/>
  <c r="D8268" i="5"/>
  <c r="D1516" i="5"/>
  <c r="D3605" i="5"/>
  <c r="D5373" i="5"/>
  <c r="D6938" i="5"/>
  <c r="D8425" i="5"/>
  <c r="D6690" i="5"/>
  <c r="D3356" i="5"/>
  <c r="D1982" i="5"/>
  <c r="D5162" i="5"/>
  <c r="D7003" i="5"/>
  <c r="D5092" i="5"/>
  <c r="D4847" i="5"/>
  <c r="D401" i="5"/>
  <c r="D687" i="5"/>
  <c r="D3234" i="5"/>
  <c r="D5448" i="5"/>
  <c r="D1361" i="5"/>
  <c r="D3635" i="5"/>
  <c r="D5561" i="5"/>
  <c r="D7757" i="5"/>
  <c r="D1438" i="5"/>
  <c r="D3874" i="5"/>
  <c r="D5858" i="5"/>
  <c r="D7520" i="5"/>
  <c r="D783" i="5"/>
  <c r="D2827" i="5"/>
  <c r="D4467" i="5"/>
  <c r="D6147" i="5"/>
  <c r="D7602" i="5"/>
  <c r="D211" i="5"/>
  <c r="D2326" i="5"/>
  <c r="D3852" i="5"/>
  <c r="D5424" i="5"/>
  <c r="D7207" i="5"/>
  <c r="D8579" i="5"/>
  <c r="D1390" i="5"/>
  <c r="D3305" i="5"/>
  <c r="D552" i="5"/>
  <c r="D2378" i="5"/>
  <c r="D3812" i="5"/>
  <c r="D5180" i="5"/>
  <c r="D6806" i="5"/>
  <c r="D8028" i="5"/>
  <c r="D705" i="5"/>
  <c r="D2332" i="5"/>
  <c r="D3632" i="5"/>
  <c r="D4839" i="5"/>
  <c r="D6092" i="5"/>
  <c r="D7171" i="5"/>
  <c r="D8286" i="5"/>
  <c r="D1021" i="5"/>
  <c r="D2617" i="5"/>
  <c r="D3993" i="5"/>
  <c r="D5395" i="5"/>
  <c r="D6726" i="5"/>
  <c r="D7987" i="5"/>
  <c r="D434" i="5"/>
  <c r="D968" i="5"/>
  <c r="D2454" i="5"/>
  <c r="D3595" i="5"/>
  <c r="D4777" i="5"/>
  <c r="D5787" i="5"/>
  <c r="D6863" i="5"/>
  <c r="D7817" i="5"/>
  <c r="D11" i="5"/>
  <c r="D1431" i="5"/>
  <c r="D2904" i="5"/>
  <c r="D3986" i="5"/>
  <c r="D5224" i="5"/>
  <c r="D6332" i="5"/>
  <c r="D7476" i="5"/>
  <c r="D8430" i="5"/>
  <c r="D840" i="5"/>
  <c r="D2276" i="5"/>
  <c r="D3399" i="5"/>
  <c r="D4579" i="5"/>
  <c r="D5781" i="5"/>
  <c r="D6899" i="5"/>
  <c r="D7911" i="5"/>
  <c r="D5690" i="5"/>
  <c r="D6900" i="5"/>
  <c r="D7912" i="5"/>
  <c r="D256" i="5"/>
  <c r="D1476" i="5"/>
  <c r="D2746" i="5"/>
  <c r="D3930" i="5"/>
  <c r="D4956" i="5"/>
  <c r="D6002" i="5"/>
  <c r="D6989" i="5"/>
  <c r="D7974" i="5"/>
  <c r="D53" i="5"/>
  <c r="D1325" i="5"/>
  <c r="D2675" i="5"/>
  <c r="D3728" i="5"/>
  <c r="D4920" i="5"/>
  <c r="D255" i="5"/>
  <c r="D1472" i="5"/>
  <c r="D2810" i="5"/>
  <c r="D3796" i="5"/>
  <c r="D4893" i="5"/>
  <c r="D6031" i="5"/>
  <c r="D6988" i="5"/>
  <c r="D8001" i="5"/>
  <c r="D258" i="5"/>
  <c r="D1554" i="5"/>
  <c r="D2648" i="5"/>
  <c r="D3866" i="5"/>
  <c r="D4924" i="5"/>
  <c r="D5972" i="5"/>
  <c r="D7050" i="5"/>
  <c r="D7975" i="5"/>
  <c r="D148" i="5"/>
  <c r="D1406" i="5"/>
  <c r="D2419" i="5"/>
  <c r="D3440" i="5"/>
  <c r="D4374" i="5"/>
  <c r="D5389" i="5"/>
  <c r="D6343" i="5"/>
  <c r="D7225" i="5"/>
  <c r="D8064" i="5"/>
  <c r="D70" i="5"/>
  <c r="D1225" i="5"/>
  <c r="D2188" i="5"/>
  <c r="D3181" i="5"/>
  <c r="D4192" i="5"/>
  <c r="D5055" i="5"/>
  <c r="D5915" i="5"/>
  <c r="D6736" i="5"/>
  <c r="D7605" i="5"/>
  <c r="D8357" i="5"/>
  <c r="D466" i="5"/>
  <c r="D1448" i="5"/>
  <c r="D2556" i="5"/>
  <c r="D3412" i="5"/>
  <c r="D4348" i="5"/>
  <c r="D5146" i="5"/>
  <c r="D5979" i="5"/>
  <c r="D6794" i="5"/>
  <c r="D7547" i="5"/>
  <c r="D8330" i="5"/>
  <c r="D548" i="5"/>
  <c r="D1524" i="5"/>
  <c r="D2458" i="5"/>
  <c r="D3384" i="5"/>
  <c r="D4257" i="5"/>
  <c r="D5027" i="5"/>
  <c r="D5918" i="5"/>
  <c r="D6681" i="5"/>
  <c r="D7549" i="5"/>
  <c r="D8332" i="5"/>
  <c r="D432" i="5"/>
  <c r="D1453" i="5"/>
  <c r="D2430" i="5"/>
  <c r="D3284" i="5"/>
  <c r="D4197" i="5"/>
  <c r="D4937" i="5"/>
  <c r="D5767" i="5"/>
  <c r="D6475" i="5"/>
  <c r="D7146" i="5"/>
  <c r="D7897" i="5"/>
  <c r="D8565" i="5"/>
  <c r="D672" i="5"/>
  <c r="D1566" i="5"/>
  <c r="D2431" i="5"/>
  <c r="D112" i="5"/>
  <c r="D2433" i="5"/>
  <c r="D4455" i="5"/>
  <c r="D6357" i="5"/>
  <c r="D8162" i="5"/>
  <c r="D1572" i="5"/>
  <c r="D3983" i="5"/>
  <c r="D5893" i="5"/>
  <c r="D7562" i="5"/>
  <c r="D795" i="5"/>
  <c r="D3133" i="5"/>
  <c r="D4942" i="5"/>
  <c r="D6748" i="5"/>
  <c r="D8458" i="5"/>
  <c r="D2132" i="5"/>
  <c r="D4235" i="5"/>
  <c r="D5984" i="5"/>
  <c r="D7582" i="5"/>
  <c r="D583" i="5"/>
  <c r="D2848" i="5"/>
  <c r="D4636" i="5"/>
  <c r="D6382" i="5"/>
  <c r="D8104" i="5"/>
  <c r="D1385" i="5"/>
  <c r="D3587" i="5"/>
  <c r="D5280" i="5"/>
  <c r="D824" i="5"/>
  <c r="D3057" i="5"/>
  <c r="D4792" i="5"/>
  <c r="D6453" i="5"/>
  <c r="D8105" i="5"/>
  <c r="D1502" i="5"/>
  <c r="D3589" i="5"/>
  <c r="D5282" i="5"/>
  <c r="D6922" i="5"/>
  <c r="D8486" i="5"/>
  <c r="D1850" i="5"/>
  <c r="D3946" i="5"/>
  <c r="D5618" i="5"/>
  <c r="D7237" i="5"/>
  <c r="D8717" i="5"/>
  <c r="D6084" i="5"/>
  <c r="D2794" i="5"/>
  <c r="D4776" i="5"/>
  <c r="D4416" i="5"/>
  <c r="D7324" i="5"/>
  <c r="D1868" i="5"/>
  <c r="D8739" i="5"/>
  <c r="D8133" i="5"/>
  <c r="D8076" i="5"/>
  <c r="D5061" i="5"/>
  <c r="D671" i="5"/>
  <c r="D1356" i="5"/>
  <c r="D4404" i="5"/>
  <c r="D1240" i="5"/>
  <c r="D3887" i="5"/>
  <c r="D6551" i="5"/>
  <c r="D413" i="5"/>
  <c r="D3934" i="5"/>
  <c r="D6243" i="5"/>
  <c r="D76" i="5"/>
  <c r="D2583" i="5"/>
  <c r="D5095" i="5"/>
  <c r="D6630" i="5"/>
  <c r="D8517" i="5"/>
  <c r="D2348" i="5"/>
  <c r="D4286" i="5"/>
  <c r="D6358" i="5"/>
  <c r="D8408" i="5"/>
  <c r="D2033" i="5"/>
  <c r="D3785" i="5"/>
  <c r="D1525" i="5"/>
  <c r="D3927" i="5"/>
  <c r="D5635" i="5"/>
  <c r="D7363" i="5"/>
  <c r="D425" i="5"/>
  <c r="D2561" i="5"/>
  <c r="D4088" i="5"/>
  <c r="D5706" i="5"/>
  <c r="D7192" i="5"/>
  <c r="D8754" i="5"/>
  <c r="D1777" i="5"/>
  <c r="D3730" i="5"/>
  <c r="D5642" i="5"/>
  <c r="D7214" i="5"/>
  <c r="D8705" i="5"/>
  <c r="D1035" i="5"/>
  <c r="D2865" i="5"/>
  <c r="D4174" i="5"/>
  <c r="D5678" i="5"/>
  <c r="D6991" i="5"/>
  <c r="D8124" i="5"/>
  <c r="D947" i="5"/>
  <c r="D2935" i="5"/>
  <c r="D4456" i="5"/>
  <c r="D5715" i="5"/>
  <c r="D7216" i="5"/>
  <c r="D8546" i="5"/>
  <c r="D1470" i="5"/>
  <c r="D3068" i="5"/>
  <c r="D4705" i="5"/>
  <c r="D6120" i="5"/>
  <c r="D7304" i="5"/>
  <c r="D5443" i="5"/>
  <c r="D7102" i="5"/>
  <c r="D8404" i="5"/>
  <c r="D994" i="5"/>
  <c r="D2813" i="5"/>
  <c r="D4156" i="5"/>
  <c r="D5445" i="5"/>
  <c r="D6845" i="5"/>
  <c r="D8089" i="5"/>
  <c r="D650" i="5"/>
  <c r="D2066" i="5"/>
  <c r="D3760" i="5"/>
  <c r="D5076" i="5"/>
  <c r="D1026" i="5"/>
  <c r="D2744" i="5"/>
  <c r="D4124" i="5"/>
  <c r="D5384" i="5"/>
  <c r="D6554" i="5"/>
  <c r="D8031" i="5"/>
  <c r="D580" i="5"/>
  <c r="D2286" i="5"/>
  <c r="D3800" i="5"/>
  <c r="D5110" i="5"/>
  <c r="D6400" i="5"/>
  <c r="D7656" i="5"/>
  <c r="D182" i="5"/>
  <c r="D1631" i="5"/>
  <c r="D2978" i="5"/>
  <c r="D4312" i="5"/>
  <c r="D5573" i="5"/>
  <c r="D6617" i="5"/>
  <c r="D7717" i="5"/>
  <c r="D108" i="5"/>
  <c r="D1521" i="5"/>
  <c r="D2752" i="5"/>
  <c r="D4003" i="5"/>
  <c r="D5177" i="5"/>
  <c r="D6221" i="5"/>
  <c r="D7285" i="5"/>
  <c r="D8385" i="5"/>
  <c r="D856" i="5"/>
  <c r="D2001" i="5"/>
  <c r="D3316" i="5"/>
  <c r="D4439" i="5"/>
  <c r="D5457" i="5"/>
  <c r="D6503" i="5"/>
  <c r="D7606" i="5"/>
  <c r="D8618" i="5"/>
  <c r="D931" i="5"/>
  <c r="D2391" i="5"/>
  <c r="D3546" i="5"/>
  <c r="D4659" i="5"/>
  <c r="D5580" i="5"/>
  <c r="D6769" i="5"/>
  <c r="D7752" i="5"/>
  <c r="D8648" i="5"/>
  <c r="D1342" i="5"/>
  <c r="D2526" i="5"/>
  <c r="D3710" i="5"/>
  <c r="D4660" i="5"/>
  <c r="D5799" i="5"/>
  <c r="D6653" i="5"/>
  <c r="D7521" i="5"/>
  <c r="D8506" i="5"/>
  <c r="D787" i="5"/>
  <c r="D1898" i="5"/>
  <c r="D2890" i="5"/>
  <c r="D2533" i="5"/>
  <c r="D4939" i="5"/>
  <c r="D7340" i="5"/>
  <c r="D1350" i="5"/>
  <c r="D4300" i="5"/>
  <c r="D6447" i="5"/>
  <c r="D8455" i="5"/>
  <c r="D3227" i="5"/>
  <c r="D5583" i="5"/>
  <c r="D7572" i="5"/>
  <c r="D1796" i="5"/>
  <c r="D4479" i="5"/>
  <c r="D6602" i="5"/>
  <c r="D8623" i="5"/>
  <c r="D2950" i="5"/>
  <c r="D5278" i="5"/>
  <c r="D7208" i="5"/>
  <c r="D1048" i="5"/>
  <c r="D3844" i="5"/>
  <c r="D5913" i="5"/>
  <c r="D2161" i="5"/>
  <c r="D4880" i="5"/>
  <c r="D6981" i="5"/>
  <c r="D248" i="5"/>
  <c r="D3424" i="5"/>
  <c r="D5527" i="5"/>
  <c r="D7589" i="5"/>
  <c r="D1074" i="5"/>
  <c r="D4020" i="5"/>
  <c r="D6082" i="5"/>
  <c r="D7977" i="5"/>
  <c r="D6415" i="5"/>
  <c r="D1976" i="5"/>
  <c r="D3639" i="5"/>
  <c r="D6192" i="5"/>
  <c r="D4266" i="5"/>
  <c r="D689" i="5"/>
  <c r="D1457" i="5"/>
  <c r="D4494" i="5"/>
  <c r="D1300" i="5"/>
  <c r="D3941" i="5"/>
  <c r="D6641" i="5"/>
  <c r="D595" i="5"/>
  <c r="D3975" i="5"/>
  <c r="D6324" i="5"/>
  <c r="D99" i="5"/>
  <c r="D2603" i="5"/>
  <c r="D5115" i="5"/>
  <c r="D6744" i="5"/>
  <c r="D4454" i="5"/>
  <c r="D7670" i="5"/>
  <c r="D641" i="5"/>
  <c r="D6717" i="5"/>
  <c r="D797" i="5"/>
  <c r="D1497" i="5"/>
  <c r="D4656" i="5"/>
  <c r="D1462" i="5"/>
  <c r="D4445" i="5"/>
  <c r="D6677" i="5"/>
  <c r="D1232" i="5"/>
  <c r="D4158" i="5"/>
  <c r="D6405" i="5"/>
  <c r="D122" i="5"/>
  <c r="D2847" i="5"/>
  <c r="D5135" i="5"/>
  <c r="D6859" i="5"/>
  <c r="D32" i="5"/>
  <c r="D2508" i="5"/>
  <c r="D4558" i="5"/>
  <c r="D6449" i="5"/>
  <c r="D8665" i="5"/>
  <c r="D2109" i="5"/>
  <c r="D4012" i="5"/>
  <c r="D2063" i="5"/>
  <c r="D4040" i="5"/>
  <c r="D5954" i="5"/>
  <c r="D7427" i="5"/>
  <c r="D836" i="5"/>
  <c r="D2674" i="5"/>
  <c r="D4315" i="5"/>
  <c r="D6048" i="5"/>
  <c r="D7300" i="5"/>
  <c r="D1706" i="5"/>
  <c r="D2043" i="5"/>
  <c r="D4274" i="5"/>
  <c r="D5724" i="5"/>
  <c r="D7317" i="5"/>
  <c r="D272" i="5"/>
  <c r="D1200" i="5"/>
  <c r="D2980" i="5"/>
  <c r="D4284" i="5"/>
  <c r="D5815" i="5"/>
  <c r="D7070" i="5"/>
  <c r="D8356" i="5"/>
  <c r="D1318" i="5"/>
  <c r="D3067" i="5"/>
  <c r="D4550" i="5"/>
  <c r="D5872" i="5"/>
  <c r="D7503" i="5"/>
  <c r="D8634" i="5"/>
  <c r="D1582" i="5"/>
  <c r="D3299" i="5"/>
  <c r="D4797" i="5"/>
  <c r="D6179" i="5"/>
  <c r="D7390" i="5"/>
  <c r="D5719" i="5"/>
  <c r="D7159" i="5"/>
  <c r="D8464" i="5"/>
  <c r="D1404" i="5"/>
  <c r="D2876" i="5"/>
  <c r="D4250" i="5"/>
  <c r="D5602" i="5"/>
  <c r="D7048" i="5"/>
  <c r="D8292" i="5"/>
  <c r="D804" i="5"/>
  <c r="D2510" i="5"/>
  <c r="D3991" i="5"/>
  <c r="D5228" i="5"/>
  <c r="D1104" i="5"/>
  <c r="D2842" i="5"/>
  <c r="D4214" i="5"/>
  <c r="D5475" i="5"/>
  <c r="D6901" i="5"/>
  <c r="D8145" i="5"/>
  <c r="D737" i="5"/>
  <c r="D2384" i="5"/>
  <c r="D3896" i="5"/>
  <c r="D5202" i="5"/>
  <c r="D6464" i="5"/>
  <c r="D7860" i="5"/>
  <c r="D342" i="5"/>
  <c r="D1849" i="5"/>
  <c r="D3076" i="5"/>
  <c r="D4528" i="5"/>
  <c r="D5666" i="5"/>
  <c r="D6732" i="5"/>
  <c r="D7976" i="5"/>
  <c r="D226" i="5"/>
  <c r="D1593" i="5"/>
  <c r="D2817" i="5"/>
  <c r="D4226" i="5"/>
  <c r="D5239" i="5"/>
  <c r="D6315" i="5"/>
  <c r="D7489" i="5"/>
  <c r="D8444" i="5"/>
  <c r="D927" i="5"/>
  <c r="D2117" i="5"/>
  <c r="D3479" i="5"/>
  <c r="D4503" i="5"/>
  <c r="D5640" i="5"/>
  <c r="D6708" i="5"/>
  <c r="D7751" i="5"/>
  <c r="D8677" i="5"/>
  <c r="D1117" i="5"/>
  <c r="D2525" i="5"/>
  <c r="D3611" i="5"/>
  <c r="D4719" i="5"/>
  <c r="D5827" i="5"/>
  <c r="D6855" i="5"/>
  <c r="D7809" i="5"/>
  <c r="D8735" i="5"/>
  <c r="D1488" i="5"/>
  <c r="D2626" i="5"/>
  <c r="D3777" i="5"/>
  <c r="D4874" i="5"/>
  <c r="D5857" i="5"/>
  <c r="D6711" i="5"/>
  <c r="D7581" i="5"/>
  <c r="D8594" i="5"/>
  <c r="D899" i="5"/>
  <c r="D1973" i="5"/>
  <c r="D3120" i="5"/>
  <c r="D2729" i="5"/>
  <c r="D5252" i="5"/>
  <c r="D7495" i="5"/>
  <c r="D1906" i="5"/>
  <c r="D4544" i="5"/>
  <c r="D6600" i="5"/>
  <c r="D561" i="5"/>
  <c r="D3392" i="5"/>
  <c r="D5739" i="5"/>
  <c r="D7873" i="5"/>
  <c r="D2243" i="5"/>
  <c r="D4635" i="5"/>
  <c r="D6750" i="5"/>
  <c r="D345" i="5"/>
  <c r="D3322" i="5"/>
  <c r="D5432" i="5"/>
  <c r="D7355" i="5"/>
  <c r="D1496" i="5"/>
  <c r="D4086" i="5"/>
  <c r="D6075" i="5"/>
  <c r="D2860" i="5"/>
  <c r="D5035" i="5"/>
  <c r="D7138" i="5"/>
  <c r="D482" i="5"/>
  <c r="D3682" i="5"/>
  <c r="D5684" i="5"/>
  <c r="D7819" i="5"/>
  <c r="D1632" i="5"/>
  <c r="D4352" i="5"/>
  <c r="D6237" i="5"/>
  <c r="D8131" i="5"/>
  <c r="D5929" i="5"/>
  <c r="D1533" i="5"/>
  <c r="D8254" i="5"/>
  <c r="D1900" i="5"/>
  <c r="D7516" i="5"/>
  <c r="D8366" i="5"/>
  <c r="D1110" i="5"/>
  <c r="D1139" i="5"/>
  <c r="D2024" i="5"/>
  <c r="D5358" i="5"/>
  <c r="D1746" i="5"/>
  <c r="D4607" i="5"/>
  <c r="D7109" i="5"/>
  <c r="D1802" i="5"/>
  <c r="D4644" i="5"/>
  <c r="D6930" i="5"/>
  <c r="D760" i="5"/>
  <c r="D3029" i="5"/>
  <c r="D5297" i="5"/>
  <c r="D7164" i="5"/>
  <c r="D648" i="5"/>
  <c r="D2758" i="5"/>
  <c r="D4832" i="5"/>
  <c r="D6971" i="5"/>
  <c r="D340" i="5"/>
  <c r="D2349" i="5"/>
  <c r="D2487" i="5"/>
  <c r="D2491" i="5"/>
  <c r="D4246" i="5"/>
  <c r="D6113" i="5"/>
  <c r="D7963" i="5"/>
  <c r="D1270" i="5"/>
  <c r="D2834" i="5"/>
  <c r="D4407" i="5"/>
  <c r="D6138" i="5"/>
  <c r="D7535" i="5"/>
  <c r="D198" i="5"/>
  <c r="D2502" i="5"/>
  <c r="D4384" i="5"/>
  <c r="D5942" i="5"/>
  <c r="D7573" i="5"/>
  <c r="D697" i="5"/>
  <c r="D1660" i="5"/>
  <c r="D3158" i="5"/>
  <c r="D4752" i="5"/>
  <c r="D6059" i="5"/>
  <c r="D7198" i="5"/>
  <c r="D8485" i="5"/>
  <c r="D1505" i="5"/>
  <c r="D3230" i="5"/>
  <c r="D4703" i="5"/>
  <c r="D6302" i="5"/>
  <c r="D7619" i="5"/>
  <c r="D94" i="5"/>
  <c r="D1839" i="5"/>
  <c r="D3462" i="5"/>
  <c r="D5042" i="5"/>
  <c r="D6303" i="5"/>
  <c r="D7881" i="5"/>
  <c r="D5936" i="5"/>
  <c r="D7305" i="5"/>
  <c r="D8636" i="5"/>
  <c r="D1662" i="5"/>
  <c r="D3173" i="5"/>
  <c r="D4401" i="5"/>
  <c r="D5969" i="5"/>
  <c r="D7193" i="5"/>
  <c r="D8494" i="5"/>
  <c r="D992" i="5"/>
  <c r="D2741" i="5"/>
  <c r="D4151" i="5"/>
  <c r="D5383" i="5"/>
  <c r="D1434" i="5"/>
  <c r="D2975" i="5"/>
  <c r="D4370" i="5"/>
  <c r="D5630" i="5"/>
  <c r="D7133" i="5"/>
  <c r="D8318" i="5"/>
  <c r="D1070" i="5"/>
  <c r="D2614" i="5"/>
  <c r="D4159" i="5"/>
  <c r="D5418" i="5"/>
  <c r="D6616" i="5"/>
  <c r="D8061" i="5"/>
  <c r="D616" i="5"/>
  <c r="D1998" i="5"/>
  <c r="D3372" i="5"/>
  <c r="D4619" i="5"/>
  <c r="D5758" i="5"/>
  <c r="D6905" i="5"/>
  <c r="D8122" i="5"/>
  <c r="D462" i="5"/>
  <c r="D1855" i="5"/>
  <c r="D3148" i="5"/>
  <c r="D4347" i="5"/>
  <c r="D5391" i="5"/>
  <c r="D6531" i="5"/>
  <c r="D7662" i="5"/>
  <c r="D8646" i="5"/>
  <c r="D1114" i="5"/>
  <c r="D2524" i="5"/>
  <c r="D3675" i="5"/>
  <c r="D4595" i="5"/>
  <c r="D5732" i="5"/>
  <c r="D6852" i="5"/>
  <c r="D7866" i="5"/>
  <c r="D2" i="5"/>
  <c r="D1487" i="5"/>
  <c r="D2689" i="5"/>
  <c r="D3709" i="5"/>
  <c r="D4812" i="5"/>
  <c r="D1947" i="5"/>
  <c r="D8597" i="5"/>
  <c r="D2966" i="5"/>
  <c r="D699" i="5"/>
  <c r="D1355" i="5"/>
  <c r="D3108" i="5"/>
  <c r="D6078" i="5"/>
  <c r="D2429" i="5"/>
  <c r="D5183" i="5"/>
  <c r="D8207" i="5"/>
  <c r="D2538" i="5"/>
  <c r="D4866" i="5"/>
  <c r="D7482" i="5"/>
  <c r="D1262" i="5"/>
  <c r="D3677" i="5"/>
  <c r="D5540" i="5"/>
  <c r="D7850" i="5"/>
  <c r="D1006" i="5"/>
  <c r="D3032" i="5"/>
  <c r="D5402" i="5"/>
  <c r="D7378" i="5"/>
  <c r="D622" i="5"/>
  <c r="D2714" i="5"/>
  <c r="D655" i="5"/>
  <c r="D2742" i="5"/>
  <c r="D4770" i="5"/>
  <c r="D6523" i="5"/>
  <c r="D8349" i="5"/>
  <c r="D1425" i="5"/>
  <c r="D3062" i="5"/>
  <c r="D5022" i="5"/>
  <c r="D6502" i="5"/>
  <c r="D7899" i="5"/>
  <c r="D889" i="5"/>
  <c r="D2823" i="5"/>
  <c r="D4600" i="5"/>
  <c r="D6215" i="5"/>
  <c r="D8115" i="5"/>
  <c r="D78" i="5"/>
  <c r="D1924" i="5"/>
  <c r="D3567" i="5"/>
  <c r="D4915" i="5"/>
  <c r="D6254" i="5"/>
  <c r="D7480" i="5"/>
  <c r="D92" i="5"/>
  <c r="D2097" i="5"/>
  <c r="D3526" i="5"/>
  <c r="D5193" i="5"/>
  <c r="D6637" i="5"/>
  <c r="D7736" i="5"/>
  <c r="D530" i="5"/>
  <c r="D2377" i="5"/>
  <c r="D3925" i="5"/>
  <c r="D5194" i="5"/>
  <c r="D6868" i="5"/>
  <c r="D8056" i="5"/>
  <c r="D6275" i="5"/>
  <c r="D7681" i="5"/>
  <c r="D379" i="5"/>
  <c r="D1919" i="5"/>
  <c r="D3370" i="5"/>
  <c r="D4894" i="5"/>
  <c r="D6216" i="5"/>
  <c r="D7454" i="5"/>
  <c r="D8668" i="5"/>
  <c r="D1693" i="5"/>
  <c r="D2974" i="5"/>
  <c r="D4335" i="5"/>
  <c r="D217" i="5"/>
  <c r="D1843" i="5"/>
  <c r="D3236" i="5"/>
  <c r="D4554" i="5"/>
  <c r="D6152" i="5"/>
  <c r="D7306" i="5"/>
  <c r="D8491" i="5"/>
  <c r="D1513" i="5"/>
  <c r="D2977" i="5"/>
  <c r="D4372" i="5"/>
  <c r="D5632" i="5"/>
  <c r="D7135" i="5"/>
  <c r="D8323" i="5"/>
  <c r="D886" i="5"/>
  <c r="D2386" i="5"/>
  <c r="D3704" i="5"/>
  <c r="D4897" i="5"/>
  <c r="D5912" i="5"/>
  <c r="D7310" i="5"/>
  <c r="D8267" i="5"/>
  <c r="D742" i="5"/>
  <c r="D2152" i="5"/>
  <c r="D3444" i="5"/>
  <c r="D4501" i="5"/>
  <c r="D5577" i="5"/>
  <c r="D6881" i="5"/>
  <c r="D7805" i="5"/>
  <c r="D8785" i="5"/>
  <c r="D1410" i="5"/>
  <c r="D2723" i="5"/>
  <c r="D3805" i="5"/>
  <c r="D4935" i="5"/>
  <c r="D6072" i="5"/>
  <c r="D7114" i="5"/>
  <c r="D8039" i="5"/>
  <c r="D512" i="5"/>
  <c r="D1710" i="5"/>
  <c r="D2854" i="5"/>
  <c r="D4006" i="5"/>
  <c r="D5119" i="5"/>
  <c r="D6165" i="5"/>
  <c r="D7174" i="5"/>
  <c r="D8301" i="5"/>
  <c r="D631" i="5"/>
  <c r="D1820" i="5"/>
  <c r="D3052" i="5"/>
  <c r="D4259" i="5"/>
  <c r="D5244" i="5"/>
  <c r="D6135" i="5"/>
  <c r="D7116" i="5"/>
  <c r="D8042" i="5"/>
  <c r="D79" i="5"/>
  <c r="D1271" i="5"/>
  <c r="D2495" i="5"/>
  <c r="D558" i="5"/>
  <c r="D3645" i="5"/>
  <c r="D6201" i="5"/>
  <c r="D8682" i="5"/>
  <c r="D2931" i="5"/>
  <c r="D5098" i="5"/>
  <c r="D7718" i="5"/>
  <c r="D1464" i="5"/>
  <c r="D4234" i="5"/>
  <c r="D6685" i="5"/>
  <c r="D89" i="5"/>
  <c r="D3134" i="5"/>
  <c r="D5344" i="5"/>
  <c r="D7726" i="5"/>
  <c r="D1480" i="5"/>
  <c r="D4002" i="5"/>
  <c r="D6295" i="5"/>
  <c r="D8396" i="5"/>
  <c r="D2467" i="5"/>
  <c r="D4727" i="5"/>
  <c r="D1047" i="5"/>
  <c r="D3659" i="5"/>
  <c r="D5745" i="5"/>
  <c r="D7958" i="5"/>
  <c r="D1946" i="5"/>
  <c r="D4331" i="5"/>
  <c r="D6477" i="5"/>
  <c r="D8633" i="5"/>
  <c r="D2783" i="5"/>
  <c r="D4909" i="5"/>
  <c r="D7090" i="5"/>
  <c r="D8284" i="5"/>
  <c r="D4666" i="5"/>
  <c r="D7962" i="5"/>
  <c r="D5038" i="5"/>
  <c r="D1257" i="5"/>
  <c r="D1194" i="5"/>
  <c r="D6024" i="5"/>
  <c r="D3239" i="5"/>
  <c r="D6983" i="5"/>
  <c r="D2659" i="5"/>
  <c r="D6122" i="5"/>
  <c r="D1102" i="5"/>
  <c r="D3879" i="5"/>
  <c r="D6878" i="5"/>
  <c r="D928" i="5"/>
  <c r="D3784" i="5"/>
  <c r="D6313" i="5"/>
  <c r="D443" i="5"/>
  <c r="D3238" i="5"/>
  <c r="D1371" i="5"/>
  <c r="D4131" i="5"/>
  <c r="D6455" i="5"/>
  <c r="D8713" i="5"/>
  <c r="D2448" i="5"/>
  <c r="D4748" i="5"/>
  <c r="D6548" i="5"/>
  <c r="D8457" i="5"/>
  <c r="D2074" i="5"/>
  <c r="D4575" i="5"/>
  <c r="D6829" i="5"/>
  <c r="D8630" i="5"/>
  <c r="D1759" i="5"/>
  <c r="D3916" i="5"/>
  <c r="D5324" i="5"/>
  <c r="D7147" i="5"/>
  <c r="D50" i="5"/>
  <c r="D2275" i="5"/>
  <c r="D4425" i="5"/>
  <c r="D6362" i="5"/>
  <c r="D7852" i="5"/>
  <c r="D1207" i="5"/>
  <c r="D3366" i="5"/>
  <c r="D5166" i="5"/>
  <c r="D7131" i="5"/>
  <c r="D8635" i="5"/>
  <c r="D7509" i="5"/>
  <c r="D614" i="5"/>
  <c r="D2347" i="5"/>
  <c r="D4277" i="5"/>
  <c r="D6124" i="5"/>
  <c r="D7714" i="5"/>
  <c r="D611" i="5"/>
  <c r="D2809" i="5"/>
  <c r="D4397" i="5"/>
  <c r="D613" i="5"/>
  <c r="D2875" i="5"/>
  <c r="D4524" i="5"/>
  <c r="D6338" i="5"/>
  <c r="D7972" i="5"/>
  <c r="D1106" i="5"/>
  <c r="D3208" i="5"/>
  <c r="D4802" i="5"/>
  <c r="D6494" i="5"/>
  <c r="D8235" i="5"/>
  <c r="D1292" i="5"/>
  <c r="D2913" i="5"/>
  <c r="D4651" i="5"/>
  <c r="D6282" i="5"/>
  <c r="D7570" i="5"/>
  <c r="D307" i="5"/>
  <c r="D2114" i="5"/>
  <c r="D3606" i="5"/>
  <c r="D5117" i="5"/>
  <c r="D6679" i="5"/>
  <c r="D7924" i="5"/>
  <c r="D547" i="5"/>
  <c r="D2153" i="5"/>
  <c r="D3775" i="5"/>
  <c r="D5209" i="5"/>
  <c r="D6469" i="5"/>
  <c r="D7895" i="5"/>
  <c r="D628" i="5"/>
  <c r="D2045" i="5"/>
  <c r="D3643" i="5"/>
  <c r="D5086" i="5"/>
  <c r="D6379" i="5"/>
  <c r="D7666" i="5"/>
  <c r="D8706" i="5"/>
  <c r="D1675" i="5"/>
  <c r="D3021" i="5"/>
  <c r="D4443" i="5"/>
  <c r="D5490" i="5"/>
  <c r="D6683" i="5"/>
  <c r="D7840" i="5"/>
  <c r="D36" i="5"/>
  <c r="D1606" i="5"/>
  <c r="D2727" i="5"/>
  <c r="D2633" i="5"/>
  <c r="D5648" i="5"/>
  <c r="D8453" i="5"/>
  <c r="D3225" i="5"/>
  <c r="D6203" i="5"/>
  <c r="D8601" i="5"/>
  <c r="D3735" i="5"/>
  <c r="D6601" i="5"/>
  <c r="D446" i="5"/>
  <c r="D4077" i="5"/>
  <c r="D6686" i="5"/>
  <c r="D816" i="5"/>
  <c r="D3913" i="5"/>
  <c r="D6765" i="5"/>
  <c r="D241" i="5"/>
  <c r="D4010" i="5"/>
  <c r="D6386" i="5"/>
  <c r="D3492" i="5"/>
  <c r="D6300" i="5"/>
  <c r="D8625" i="5"/>
  <c r="D3516" i="5"/>
  <c r="D5991" i="5"/>
  <c r="D8568" i="5"/>
  <c r="D3080" i="5"/>
  <c r="D5852" i="5"/>
  <c r="D8051" i="5"/>
  <c r="D5463" i="5"/>
  <c r="D157" i="5"/>
  <c r="D7992" i="5"/>
  <c r="D1758" i="5"/>
  <c r="D1383" i="5"/>
  <c r="D1700" i="5"/>
  <c r="D6096" i="5"/>
  <c r="D3419" i="5"/>
  <c r="D7613" i="5"/>
  <c r="D2700" i="5"/>
  <c r="D6142" i="5"/>
  <c r="D1216" i="5"/>
  <c r="D4345" i="5"/>
  <c r="D7011" i="5"/>
  <c r="D1058" i="5"/>
  <c r="D3897" i="5"/>
  <c r="D6380" i="5"/>
  <c r="D495" i="5"/>
  <c r="D3398" i="5"/>
  <c r="D1397" i="5"/>
  <c r="D4222" i="5"/>
  <c r="D6890" i="5"/>
  <c r="D8733" i="5"/>
  <c r="D2607" i="5"/>
  <c r="D4772" i="5"/>
  <c r="D6614" i="5"/>
  <c r="D8564" i="5"/>
  <c r="D2358" i="5"/>
  <c r="D4658" i="5"/>
  <c r="D6854" i="5"/>
  <c r="D8780" i="5"/>
  <c r="D1792" i="5"/>
  <c r="D3947" i="5"/>
  <c r="D5377" i="5"/>
  <c r="D7173" i="5"/>
  <c r="D172" i="5"/>
  <c r="D2311" i="5"/>
  <c r="D4486" i="5"/>
  <c r="D6395" i="5"/>
  <c r="D8142" i="5"/>
  <c r="D1248" i="5"/>
  <c r="D3431" i="5"/>
  <c r="D5288" i="5"/>
  <c r="D7187" i="5"/>
  <c r="D5627" i="5"/>
  <c r="D7593" i="5"/>
  <c r="D654" i="5"/>
  <c r="D2580" i="5"/>
  <c r="D4371" i="5"/>
  <c r="D6247" i="5"/>
  <c r="D7887" i="5"/>
  <c r="D766" i="5"/>
  <c r="D2871" i="5"/>
  <c r="D4798" i="5"/>
  <c r="D690" i="5"/>
  <c r="D2908" i="5"/>
  <c r="D4829" i="5"/>
  <c r="D6369" i="5"/>
  <c r="D8119" i="5"/>
  <c r="D1180" i="5"/>
  <c r="D3241" i="5"/>
  <c r="D5049" i="5"/>
  <c r="D6525" i="5"/>
  <c r="D8353" i="5"/>
  <c r="D1440" i="5"/>
  <c r="D3013" i="5"/>
  <c r="D4804" i="5"/>
  <c r="D6374" i="5"/>
  <c r="D7603" i="5"/>
  <c r="D426" i="5"/>
  <c r="D2224" i="5"/>
  <c r="D3640" i="5"/>
  <c r="D5208" i="5"/>
  <c r="D6707" i="5"/>
  <c r="D7980" i="5"/>
  <c r="D706" i="5"/>
  <c r="D2426" i="5"/>
  <c r="D3841" i="5"/>
  <c r="D5240" i="5"/>
  <c r="D6561" i="5"/>
  <c r="D7981" i="5"/>
  <c r="D710" i="5"/>
  <c r="D2118" i="5"/>
  <c r="D3679" i="5"/>
  <c r="D5211" i="5"/>
  <c r="D6413" i="5"/>
  <c r="D7694" i="5"/>
  <c r="D8762" i="5"/>
  <c r="D1712" i="5"/>
  <c r="D3219" i="5"/>
  <c r="D4475" i="5"/>
  <c r="D5644" i="5"/>
  <c r="D6826" i="5"/>
  <c r="D7928" i="5"/>
  <c r="D155" i="5"/>
  <c r="D1638" i="5"/>
  <c r="D2824" i="5"/>
  <c r="D2830" i="5"/>
  <c r="D5730" i="5"/>
  <c r="D8745" i="5"/>
  <c r="D3310" i="5"/>
  <c r="D6291" i="5"/>
  <c r="D682" i="5"/>
  <c r="D3984" i="5"/>
  <c r="D6831" i="5"/>
  <c r="D683" i="5"/>
  <c r="D4323" i="5"/>
  <c r="D6832" i="5"/>
  <c r="D925" i="5"/>
  <c r="D4078" i="5"/>
  <c r="D6833" i="5"/>
  <c r="D358" i="5"/>
  <c r="D4172" i="5"/>
  <c r="D593" i="5"/>
  <c r="D3750" i="5"/>
  <c r="D6383" i="5"/>
  <c r="D8701" i="5"/>
  <c r="D3754" i="5"/>
  <c r="D6158" i="5"/>
  <c r="D8712" i="5"/>
  <c r="D3179" i="5"/>
  <c r="D5928" i="5"/>
  <c r="D8196" i="5"/>
  <c r="D5144" i="5"/>
  <c r="D4448" i="5"/>
  <c r="D1388" i="5"/>
  <c r="D1455" i="5"/>
  <c r="D1801" i="5"/>
  <c r="D6384" i="5"/>
  <c r="D3743" i="5"/>
  <c r="D7703" i="5"/>
  <c r="D2780" i="5"/>
  <c r="D6506" i="5"/>
  <c r="D1285" i="5"/>
  <c r="D4385" i="5"/>
  <c r="D7392" i="5"/>
  <c r="D1083" i="5"/>
  <c r="D3944" i="5"/>
  <c r="D6472" i="5"/>
  <c r="D597" i="5"/>
  <c r="D3580" i="5"/>
  <c r="D1500" i="5"/>
  <c r="D4269" i="5"/>
  <c r="D6913" i="5"/>
  <c r="D66" i="5"/>
  <c r="D2697" i="5"/>
  <c r="D4930" i="5"/>
  <c r="D6699" i="5"/>
  <c r="D8608" i="5"/>
  <c r="D2707" i="5"/>
  <c r="D4685" i="5"/>
  <c r="D6904" i="5"/>
  <c r="D304" i="5"/>
  <c r="D1822" i="5"/>
  <c r="D4033" i="5"/>
  <c r="D5434" i="5"/>
  <c r="D7224" i="5"/>
  <c r="D210" i="5"/>
  <c r="D2343" i="5"/>
  <c r="D4578" i="5"/>
  <c r="D6454" i="5"/>
  <c r="D8169" i="5"/>
  <c r="D1323" i="5"/>
  <c r="D3794" i="5"/>
  <c r="D5349" i="5"/>
  <c r="D7218" i="5"/>
  <c r="D5752" i="5"/>
  <c r="D7624" i="5"/>
  <c r="D694" i="5"/>
  <c r="D2710" i="5"/>
  <c r="D4462" i="5"/>
  <c r="D6278" i="5"/>
  <c r="D7915" i="5"/>
  <c r="D877" i="5"/>
  <c r="D2937" i="5"/>
  <c r="D4891" i="5"/>
  <c r="D842" i="5"/>
  <c r="D3073" i="5"/>
  <c r="D4863" i="5"/>
  <c r="D6398" i="5"/>
  <c r="D8233" i="5"/>
  <c r="D1478" i="5"/>
  <c r="D3274" i="5"/>
  <c r="D5080" i="5"/>
  <c r="D6990" i="5"/>
  <c r="D8380" i="5"/>
  <c r="D1515" i="5"/>
  <c r="D3141" i="5"/>
  <c r="D4867" i="5"/>
  <c r="D6401" i="5"/>
  <c r="D7629" i="5"/>
  <c r="D620" i="5"/>
  <c r="D2291" i="5"/>
  <c r="D3706" i="5"/>
  <c r="D5301" i="5"/>
  <c r="D6766" i="5"/>
  <c r="D8010" i="5"/>
  <c r="D781" i="5"/>
  <c r="D2589" i="5"/>
  <c r="D3871" i="5"/>
  <c r="D5302" i="5"/>
  <c r="D6737" i="5"/>
  <c r="D8011" i="5"/>
  <c r="D745" i="5"/>
  <c r="D2155" i="5"/>
  <c r="D3842" i="5"/>
  <c r="D5275" i="5"/>
  <c r="D6441" i="5"/>
  <c r="D7723" i="5"/>
  <c r="D354" i="5"/>
  <c r="D1748" i="5"/>
  <c r="D3253" i="5"/>
  <c r="D4506" i="5"/>
  <c r="D5735" i="5"/>
  <c r="D6856" i="5"/>
  <c r="D7954" i="5"/>
  <c r="D197" i="5"/>
  <c r="D1676" i="5"/>
  <c r="D2859" i="5"/>
  <c r="D2930" i="5"/>
  <c r="D5804" i="5"/>
  <c r="D8758" i="5"/>
  <c r="D3649" i="5"/>
  <c r="D6359" i="5"/>
  <c r="D907" i="5"/>
  <c r="D4075" i="5"/>
  <c r="D6976" i="5"/>
  <c r="D908" i="5"/>
  <c r="D4392" i="5"/>
  <c r="D7060" i="5"/>
  <c r="D1148" i="5"/>
  <c r="D4168" i="5"/>
  <c r="D6918" i="5"/>
  <c r="D479" i="5"/>
  <c r="D4253" i="5"/>
  <c r="D714" i="5"/>
  <c r="D3838" i="5"/>
  <c r="D6539" i="5"/>
  <c r="D8769" i="5"/>
  <c r="D3848" i="5"/>
  <c r="D6322" i="5"/>
  <c r="D150" i="5"/>
  <c r="D3259" i="5"/>
  <c r="D6014" i="5"/>
  <c r="D8499" i="5"/>
  <c r="D4978" i="5"/>
  <c r="D7699" i="5"/>
  <c r="D171" i="5"/>
  <c r="D3326" i="5"/>
  <c r="D2175" i="5"/>
  <c r="D3000" i="5"/>
  <c r="D166" i="5"/>
  <c r="D4535" i="5"/>
  <c r="D8297" i="5"/>
  <c r="D3651" i="5"/>
  <c r="D7215" i="5"/>
  <c r="D1763" i="5"/>
  <c r="D5155" i="5"/>
  <c r="D7869" i="5"/>
  <c r="D1339" i="5"/>
  <c r="D4376" i="5"/>
  <c r="D7314" i="5"/>
  <c r="D1060" i="5"/>
  <c r="D3716" i="5"/>
  <c r="D2446" i="5"/>
  <c r="D4793" i="5"/>
  <c r="D7062" i="5"/>
  <c r="D630" i="5"/>
  <c r="D2972" i="5"/>
  <c r="D5272" i="5"/>
  <c r="D7129" i="5"/>
  <c r="D67" i="5"/>
  <c r="D2939" i="5"/>
  <c r="D5313" i="5"/>
  <c r="D7290" i="5"/>
  <c r="D6" i="5"/>
  <c r="D2221" i="5"/>
  <c r="D4120" i="5"/>
  <c r="D6008" i="5"/>
  <c r="D7763" i="5"/>
  <c r="D798" i="5"/>
  <c r="D2967" i="5"/>
  <c r="D4796" i="5"/>
  <c r="D6780" i="5"/>
  <c r="D8462" i="5"/>
  <c r="D1803" i="5"/>
  <c r="D3957" i="5"/>
  <c r="D5842" i="5"/>
  <c r="D7332" i="5"/>
  <c r="D6121" i="5"/>
  <c r="D7999" i="5"/>
  <c r="D844" i="5"/>
  <c r="D3139" i="5"/>
  <c r="D4986" i="5"/>
  <c r="D6522" i="5"/>
  <c r="D8120" i="5"/>
  <c r="D1208" i="5"/>
  <c r="D3202" i="5"/>
  <c r="D5012" i="5"/>
  <c r="D1360" i="5"/>
  <c r="D3301" i="5"/>
  <c r="D5139" i="5"/>
  <c r="D6697" i="5"/>
  <c r="D8406" i="5"/>
  <c r="D1701" i="5"/>
  <c r="D3438" i="5"/>
  <c r="D5356" i="5"/>
  <c r="D7166" i="5"/>
  <c r="D8613" i="5"/>
  <c r="D1664" i="5"/>
  <c r="D3505" i="5"/>
  <c r="D4989" i="5"/>
  <c r="D6529" i="5"/>
  <c r="D8094" i="5"/>
  <c r="D780" i="5"/>
  <c r="D2552" i="5"/>
  <c r="D4130" i="5"/>
  <c r="D5516" i="5"/>
  <c r="D7026" i="5"/>
  <c r="D8298" i="5"/>
  <c r="D1076" i="5"/>
  <c r="D2754" i="5"/>
  <c r="D4255" i="5"/>
  <c r="D5486" i="5"/>
  <c r="D6969" i="5"/>
  <c r="D8272" i="5"/>
  <c r="D858" i="5"/>
  <c r="D2592" i="5"/>
  <c r="D4196" i="5"/>
  <c r="D5426" i="5"/>
  <c r="D6652" i="5"/>
  <c r="D7896" i="5"/>
  <c r="D550" i="5"/>
  <c r="D2046" i="5"/>
  <c r="D3451" i="5"/>
  <c r="D4628" i="5"/>
  <c r="D5920" i="5"/>
  <c r="D6943" i="5"/>
  <c r="D8102" i="5"/>
  <c r="D554" i="5"/>
  <c r="D1864" i="5"/>
  <c r="D2292" i="5"/>
  <c r="D3477" i="5"/>
  <c r="D6513" i="5"/>
  <c r="D324" i="5"/>
  <c r="D4145" i="5"/>
  <c r="D6747" i="5"/>
  <c r="D1242" i="5"/>
  <c r="D4478" i="5"/>
  <c r="D7268" i="5"/>
  <c r="D1243" i="5"/>
  <c r="D4876" i="5"/>
  <c r="D7499" i="5"/>
  <c r="D1816" i="5"/>
  <c r="D4790" i="5"/>
  <c r="D7126" i="5"/>
  <c r="D1718" i="5"/>
  <c r="D4484" i="5"/>
  <c r="D1272" i="5"/>
  <c r="D4169" i="5"/>
  <c r="D6835" i="5"/>
  <c r="D1169" i="5"/>
  <c r="D4107" i="5"/>
  <c r="D6858" i="5"/>
  <c r="D619" i="5"/>
  <c r="D3850" i="5"/>
  <c r="D6404" i="5"/>
  <c r="D8570" i="5"/>
  <c r="D4354" i="5"/>
  <c r="D5308" i="5"/>
  <c r="D7465" i="5"/>
  <c r="D1175" i="5"/>
  <c r="D3522" i="5"/>
  <c r="D369" i="5"/>
  <c r="D5165" i="5"/>
  <c r="D8459" i="5"/>
  <c r="D4482" i="5"/>
  <c r="D7787" i="5"/>
  <c r="D2014" i="5"/>
  <c r="D5479" i="5"/>
  <c r="D7983" i="5"/>
  <c r="D2304" i="5"/>
  <c r="D4855" i="5"/>
  <c r="D7592" i="5"/>
  <c r="D1366" i="5"/>
  <c r="D904" i="5"/>
  <c r="D2719" i="5"/>
  <c r="D5134" i="5"/>
  <c r="D7341" i="5"/>
  <c r="D1322" i="5"/>
  <c r="D3608" i="5"/>
  <c r="D5341" i="5"/>
  <c r="D7364" i="5"/>
  <c r="D857" i="5"/>
  <c r="D3233" i="5"/>
  <c r="D5478" i="5"/>
  <c r="D7804" i="5"/>
  <c r="D277" i="5"/>
  <c r="D2660" i="5"/>
  <c r="D4311" i="5"/>
  <c r="D6225" i="5"/>
  <c r="D7892" i="5"/>
  <c r="D912" i="5"/>
  <c r="D3264" i="5"/>
  <c r="D5285" i="5"/>
  <c r="D6898" i="5"/>
  <c r="D8719" i="5"/>
  <c r="D2312" i="5"/>
  <c r="D4119" i="5"/>
  <c r="D5964" i="5"/>
  <c r="D7939" i="5"/>
  <c r="D6428" i="5"/>
  <c r="D8118" i="5"/>
  <c r="D1435" i="5"/>
  <c r="D3303" i="5"/>
  <c r="D5140" i="5"/>
  <c r="D6729" i="5"/>
  <c r="D8553" i="5"/>
  <c r="D1768" i="5"/>
  <c r="D3337" i="5"/>
  <c r="D5289" i="5"/>
  <c r="D1806" i="5"/>
  <c r="D3531" i="5"/>
  <c r="D5290" i="5"/>
  <c r="D7190" i="5"/>
  <c r="D8637" i="5"/>
  <c r="D1812" i="5"/>
  <c r="D3931" i="5"/>
  <c r="D5603" i="5"/>
  <c r="D7251" i="5"/>
  <c r="D103" i="5"/>
  <c r="D2035" i="5"/>
  <c r="D3802" i="5"/>
  <c r="D5359" i="5"/>
  <c r="D6791" i="5"/>
  <c r="D8237" i="5"/>
  <c r="D1188" i="5"/>
  <c r="D2722" i="5"/>
  <c r="D4377" i="5"/>
  <c r="D5883" i="5"/>
  <c r="D7113" i="5"/>
  <c r="D8503" i="5"/>
  <c r="D1377" i="5"/>
  <c r="D2917" i="5"/>
  <c r="D4411" i="5"/>
  <c r="D5886" i="5"/>
  <c r="D7172" i="5"/>
  <c r="D8504" i="5"/>
  <c r="D1154" i="5"/>
  <c r="D2819" i="5"/>
  <c r="D4321" i="5"/>
  <c r="D5550" i="5"/>
  <c r="D7000" i="5"/>
  <c r="D7982" i="5"/>
  <c r="D746" i="5"/>
  <c r="D2363" i="5"/>
  <c r="D3680" i="5"/>
  <c r="D5059" i="5"/>
  <c r="D6043" i="5"/>
  <c r="D7231" i="5"/>
  <c r="D8186" i="5"/>
  <c r="D747" i="5"/>
  <c r="D2086" i="5"/>
  <c r="D318" i="5"/>
  <c r="D3982" i="5"/>
  <c r="D6974" i="5"/>
  <c r="D793" i="5"/>
  <c r="D4699" i="5"/>
  <c r="D7496" i="5"/>
  <c r="D1686" i="5"/>
  <c r="D5099" i="5"/>
  <c r="D7498" i="5"/>
  <c r="D2437" i="5"/>
  <c r="D5188" i="5"/>
  <c r="D7874" i="5"/>
  <c r="D2149" i="5"/>
  <c r="D5189" i="5"/>
  <c r="D7803" i="5"/>
  <c r="D2051" i="5"/>
  <c r="D5192" i="5"/>
  <c r="D1608" i="5"/>
  <c r="D4726" i="5"/>
  <c r="D7291" i="5"/>
  <c r="D1721" i="5"/>
  <c r="D4500" i="5"/>
  <c r="D7152" i="5"/>
  <c r="D964" i="5"/>
  <c r="D4509" i="5"/>
  <c r="D6715" i="5"/>
  <c r="D8036" i="5"/>
  <c r="D3189" i="5"/>
  <c r="D6390" i="5"/>
  <c r="D1124" i="5"/>
  <c r="D3096" i="5"/>
  <c r="D1211" i="5"/>
  <c r="D3576" i="5"/>
  <c r="D1543" i="5"/>
  <c r="D5291" i="5"/>
  <c r="D208" i="5"/>
  <c r="D4664" i="5"/>
  <c r="D8073" i="5"/>
  <c r="D2279" i="5"/>
  <c r="D5499" i="5"/>
  <c r="D8174" i="5"/>
  <c r="D2463" i="5"/>
  <c r="D4878" i="5"/>
  <c r="D7636" i="5"/>
  <c r="D1879" i="5"/>
  <c r="D1546" i="5"/>
  <c r="D2833" i="5"/>
  <c r="D5339" i="5"/>
  <c r="D7405" i="5"/>
  <c r="D1348" i="5"/>
  <c r="D3700" i="5"/>
  <c r="D5364" i="5"/>
  <c r="D7428" i="5"/>
  <c r="D1053" i="5"/>
  <c r="D3410" i="5"/>
  <c r="D5694" i="5"/>
  <c r="D7832" i="5"/>
  <c r="D407" i="5"/>
  <c r="D2776" i="5"/>
  <c r="D4640" i="5"/>
  <c r="D6280" i="5"/>
  <c r="D7995" i="5"/>
  <c r="D984" i="5"/>
  <c r="D3298" i="5"/>
  <c r="D5441" i="5"/>
  <c r="D6924" i="5"/>
  <c r="D52" i="5"/>
  <c r="D2409" i="5"/>
  <c r="D4150" i="5"/>
  <c r="D6149" i="5"/>
  <c r="D7969" i="5"/>
  <c r="D6489" i="5"/>
  <c r="D8347" i="5"/>
  <c r="D1623" i="5"/>
  <c r="D3405" i="5"/>
  <c r="D5169" i="5"/>
  <c r="D6932" i="5"/>
  <c r="D8581" i="5"/>
  <c r="D1840" i="5"/>
  <c r="D3662" i="5"/>
  <c r="D5351" i="5"/>
  <c r="D1881" i="5"/>
  <c r="D3729" i="5"/>
  <c r="D5444" i="5"/>
  <c r="D7247" i="5"/>
  <c r="D180" i="5"/>
  <c r="D2220" i="5"/>
  <c r="D4127" i="5"/>
  <c r="D5820" i="5"/>
  <c r="D7282" i="5"/>
  <c r="D224" i="5"/>
  <c r="D2112" i="5"/>
  <c r="D3867" i="5"/>
  <c r="D5420" i="5"/>
  <c r="D6818" i="5"/>
  <c r="D8295" i="5"/>
  <c r="D1259" i="5"/>
  <c r="D2785" i="5"/>
  <c r="D4438" i="5"/>
  <c r="D5946" i="5"/>
  <c r="D7227" i="5"/>
  <c r="D8590" i="5"/>
  <c r="D1634" i="5"/>
  <c r="D3019" i="5"/>
  <c r="D4471" i="5"/>
  <c r="D5917" i="5"/>
  <c r="D7201" i="5"/>
  <c r="D8560" i="5"/>
  <c r="D1452" i="5"/>
  <c r="D2920" i="5"/>
  <c r="D4349" i="5"/>
  <c r="D5609" i="5"/>
  <c r="D7028" i="5"/>
  <c r="D8273" i="5"/>
  <c r="D786" i="5"/>
  <c r="D2392" i="5"/>
  <c r="D3747" i="5"/>
  <c r="D5091" i="5"/>
  <c r="D6074" i="5"/>
  <c r="D7262" i="5"/>
  <c r="D8216" i="5"/>
  <c r="D863" i="5"/>
  <c r="D2123" i="5"/>
  <c r="D438" i="5"/>
  <c r="D4298" i="5"/>
  <c r="D7118" i="5"/>
  <c r="D1459" i="5"/>
  <c r="D4784" i="5"/>
  <c r="D7644" i="5"/>
  <c r="D2019" i="5"/>
  <c r="D5186" i="5"/>
  <c r="D7725" i="5"/>
  <c r="D2636" i="5"/>
  <c r="D5266" i="5"/>
  <c r="D8019" i="5"/>
  <c r="D2255" i="5"/>
  <c r="D5346" i="5"/>
  <c r="D7875" i="5"/>
  <c r="D2367" i="5"/>
  <c r="D5437" i="5"/>
  <c r="D1829" i="5"/>
  <c r="D4960" i="5"/>
  <c r="D7438" i="5"/>
  <c r="D1836" i="5"/>
  <c r="D4574" i="5"/>
  <c r="D7226" i="5"/>
  <c r="D1182" i="5"/>
  <c r="D4577" i="5"/>
  <c r="D7007" i="5"/>
  <c r="D7760" i="5"/>
  <c r="D2992" i="5"/>
  <c r="D951" i="5"/>
  <c r="D7990" i="5"/>
  <c r="D2178" i="5"/>
  <c r="D4951" i="5"/>
  <c r="D1952" i="5"/>
  <c r="D8032" i="5"/>
  <c r="D5354" i="5"/>
  <c r="D2844" i="5"/>
  <c r="D8520" i="5"/>
  <c r="D5906" i="5"/>
  <c r="D6424" i="5"/>
  <c r="D3857" i="5"/>
  <c r="D371" i="5"/>
  <c r="D6693" i="5"/>
  <c r="D3660" i="5"/>
  <c r="D287" i="5"/>
  <c r="D6444" i="5"/>
  <c r="D4066" i="5"/>
  <c r="D769" i="5"/>
  <c r="D6958" i="5"/>
  <c r="D3499" i="5"/>
  <c r="D143" i="5"/>
  <c r="D6070" i="5"/>
  <c r="D2721" i="5"/>
  <c r="D8070" i="5"/>
  <c r="D4291" i="5"/>
  <c r="D603" i="5"/>
  <c r="D880" i="5"/>
  <c r="D5720" i="5"/>
  <c r="D1160" i="5"/>
  <c r="D6249" i="5"/>
  <c r="D1330" i="5"/>
  <c r="D4906" i="5"/>
  <c r="D8081" i="5"/>
  <c r="D1928" i="5"/>
  <c r="D2206" i="5"/>
  <c r="D3548" i="5"/>
  <c r="D5390" i="5"/>
  <c r="D7554" i="5"/>
  <c r="G3691" i="5"/>
  <c r="G1577" i="5"/>
  <c r="G2688" i="5"/>
  <c r="G7309" i="5"/>
  <c r="G705" i="5"/>
  <c r="G2100" i="5"/>
  <c r="F5080" i="5"/>
  <c r="F737" i="5"/>
  <c r="I737" i="5" s="1"/>
  <c r="J737" i="5" s="1"/>
  <c r="F7353" i="5"/>
  <c r="I7353" i="5" s="1"/>
  <c r="J7353" i="5" s="1"/>
  <c r="E4641" i="5"/>
  <c r="E4455" i="5"/>
  <c r="E1828" i="5"/>
  <c r="E2075" i="5"/>
  <c r="E2527" i="5"/>
  <c r="E1051" i="5"/>
  <c r="E3382" i="5"/>
  <c r="E2230" i="5"/>
  <c r="E4441" i="5"/>
  <c r="E2098" i="5"/>
  <c r="E4347" i="5"/>
  <c r="E1942" i="5"/>
  <c r="E4237" i="5"/>
  <c r="E1836" i="5"/>
  <c r="E4168" i="5"/>
  <c r="E1692" i="5"/>
  <c r="E3708" i="5"/>
  <c r="E1941" i="5"/>
  <c r="E34" i="5"/>
  <c r="E2650" i="5"/>
  <c r="E1213" i="5"/>
  <c r="E3500" i="5"/>
  <c r="E2375" i="5"/>
  <c r="E4553" i="5"/>
  <c r="E2233" i="5"/>
  <c r="E5902" i="5"/>
  <c r="E8265" i="5"/>
  <c r="E6795" i="5"/>
  <c r="E6793" i="5"/>
  <c r="E113" i="5"/>
  <c r="E5337" i="5"/>
  <c r="E8220" i="5"/>
  <c r="E168" i="5"/>
  <c r="E24" i="5"/>
  <c r="E499" i="5"/>
  <c r="E1145" i="5"/>
  <c r="E3672" i="5"/>
  <c r="E2677" i="5"/>
  <c r="E1616" i="5"/>
  <c r="E4235" i="5"/>
  <c r="E2376" i="5"/>
  <c r="E4666" i="5"/>
  <c r="E2528" i="5"/>
  <c r="E4775" i="5"/>
  <c r="E2688" i="5"/>
  <c r="E4892" i="5"/>
  <c r="E2834" i="5"/>
  <c r="E4893" i="5"/>
  <c r="E6662" i="5"/>
  <c r="E8270" i="5"/>
  <c r="E1852" i="5"/>
  <c r="E4175" i="5"/>
  <c r="E5968" i="5"/>
  <c r="E7728" i="5"/>
  <c r="E859" i="5"/>
  <c r="E4495" i="5"/>
  <c r="E6621" i="5"/>
  <c r="E866" i="5"/>
  <c r="E4496" i="5"/>
  <c r="E6622" i="5"/>
  <c r="E1225" i="5"/>
  <c r="E4738" i="5"/>
  <c r="E6796" i="5"/>
  <c r="E8524" i="5"/>
  <c r="E2346" i="5"/>
  <c r="E50" i="5"/>
  <c r="E639" i="5"/>
  <c r="E1302" i="5"/>
  <c r="E3787" i="5"/>
  <c r="E2808" i="5"/>
  <c r="E1776" i="5"/>
  <c r="E4343" i="5"/>
  <c r="E2526" i="5"/>
  <c r="E4757" i="5"/>
  <c r="E2670" i="5"/>
  <c r="E4875" i="5"/>
  <c r="E2833" i="5"/>
  <c r="E5419" i="5"/>
  <c r="E215" i="5"/>
  <c r="E789" i="5"/>
  <c r="E1456" i="5"/>
  <c r="E122" i="5"/>
  <c r="E2921" i="5"/>
  <c r="E1928" i="5"/>
  <c r="E4644" i="5"/>
  <c r="E2660" i="5"/>
  <c r="E4874" i="5"/>
  <c r="E2803" i="5"/>
  <c r="E4977" i="5"/>
  <c r="E2972" i="5"/>
  <c r="E137" i="5"/>
  <c r="E5538" i="5"/>
  <c r="E8779" i="5"/>
  <c r="E8065" i="5"/>
  <c r="E1175" i="5"/>
  <c r="E2532" i="5"/>
  <c r="E3083" i="5"/>
  <c r="E3080" i="5"/>
  <c r="E8703" i="5"/>
  <c r="E1564" i="5"/>
  <c r="E694" i="5"/>
  <c r="E285" i="5"/>
  <c r="E3600" i="5"/>
  <c r="E3764" i="5"/>
  <c r="E2164" i="5"/>
  <c r="E903" i="5"/>
  <c r="E8365" i="5"/>
  <c r="E1704" i="5"/>
  <c r="E843" i="5"/>
  <c r="E433" i="5"/>
  <c r="E3714" i="5"/>
  <c r="E3314" i="5"/>
  <c r="E1294" i="5"/>
  <c r="E4442" i="5"/>
  <c r="E3057" i="5"/>
  <c r="E809" i="5"/>
  <c r="E3949" i="5"/>
  <c r="E1988" i="5"/>
  <c r="E4372" i="5"/>
  <c r="E6271" i="5"/>
  <c r="E8044" i="5"/>
  <c r="E1542" i="5"/>
  <c r="E4059" i="5"/>
  <c r="E6082" i="5"/>
  <c r="E7900" i="5"/>
  <c r="E1608" i="5"/>
  <c r="E5066" i="5"/>
  <c r="E7172" i="5"/>
  <c r="E2308" i="5"/>
  <c r="E5418" i="5"/>
  <c r="E7512" i="5"/>
  <c r="E3198" i="5"/>
  <c r="E5909" i="5"/>
  <c r="E7942" i="5"/>
  <c r="E2215" i="5"/>
  <c r="E5245" i="5"/>
  <c r="E7228" i="5"/>
  <c r="E111" i="5"/>
  <c r="E4836" i="5"/>
  <c r="E7435" i="5"/>
  <c r="E1547" i="5"/>
  <c r="E5496" i="5"/>
  <c r="E7986" i="5"/>
  <c r="E2986" i="5"/>
  <c r="E6226" i="5"/>
  <c r="E8477" i="5"/>
  <c r="E4146" i="5"/>
  <c r="E6937" i="5"/>
  <c r="E630" i="5"/>
  <c r="E5121" i="5"/>
  <c r="E7396" i="5"/>
  <c r="E8341" i="5"/>
  <c r="E6114" i="5"/>
  <c r="E367" i="5"/>
  <c r="E1866" i="5"/>
  <c r="E1359" i="5"/>
  <c r="E425" i="5"/>
  <c r="E3799" i="5"/>
  <c r="E1936" i="5"/>
  <c r="E263" i="5"/>
  <c r="E3583" i="5"/>
  <c r="E1514" i="5"/>
  <c r="E4488" i="5"/>
  <c r="E2569" i="5"/>
  <c r="E4804" i="5"/>
  <c r="E6748" i="5"/>
  <c r="E8417" i="5"/>
  <c r="E2294" i="5"/>
  <c r="E4602" i="5"/>
  <c r="E6480" i="5"/>
  <c r="E8199" i="5"/>
  <c r="E2489" i="5"/>
  <c r="E8652" i="5"/>
  <c r="E902" i="5"/>
  <c r="E538" i="5"/>
  <c r="E883" i="5"/>
  <c r="E952" i="5"/>
  <c r="E4866" i="5"/>
  <c r="E3569" i="5"/>
  <c r="E1794" i="5"/>
  <c r="E293" i="5"/>
  <c r="E3850" i="5"/>
  <c r="E2293" i="5"/>
  <c r="E5006" i="5"/>
  <c r="E7053" i="5"/>
  <c r="E8761" i="5"/>
  <c r="E3239" i="5"/>
  <c r="E5492" i="5"/>
  <c r="E7549" i="5"/>
  <c r="E1381" i="5"/>
  <c r="E5304" i="5"/>
  <c r="E7511" i="5"/>
  <c r="E3116" i="5"/>
  <c r="E5962" i="5"/>
  <c r="E190" i="5"/>
  <c r="E4411" i="5"/>
  <c r="E6911" i="5"/>
  <c r="E8758" i="5"/>
  <c r="E4109" i="5"/>
  <c r="E6449" i="5"/>
  <c r="E8373" i="5"/>
  <c r="E3828" i="5"/>
  <c r="E6873" i="5"/>
  <c r="E540" i="5"/>
  <c r="E5219" i="5"/>
  <c r="E7878" i="5"/>
  <c r="E3249" i="5"/>
  <c r="E6515" i="5"/>
  <c r="E8734" i="5"/>
  <c r="E4933" i="5"/>
  <c r="E7641" i="5"/>
  <c r="E2465" i="5"/>
  <c r="E6110" i="5"/>
  <c r="E8396" i="5"/>
  <c r="E4832" i="5"/>
  <c r="E8230" i="5"/>
  <c r="E4834" i="5"/>
  <c r="E8240" i="5"/>
  <c r="E4847" i="5"/>
  <c r="E8257" i="5"/>
  <c r="E4919" i="5"/>
  <c r="E8266" i="5"/>
  <c r="E4929" i="5"/>
  <c r="E8289" i="5"/>
  <c r="E4980" i="5"/>
  <c r="E8300" i="5"/>
  <c r="E761" i="5"/>
  <c r="E6142" i="5"/>
  <c r="E4184" i="5"/>
  <c r="E4150" i="5"/>
  <c r="E7884" i="5"/>
  <c r="E8316" i="5"/>
  <c r="E8470" i="5"/>
  <c r="E8476" i="5"/>
  <c r="E8351" i="5"/>
  <c r="E8391" i="5"/>
  <c r="E2586" i="5"/>
  <c r="E3406" i="5"/>
  <c r="E6265" i="5"/>
  <c r="E1046" i="5"/>
  <c r="E982" i="5"/>
  <c r="E1511" i="5"/>
  <c r="E1117" i="5"/>
  <c r="E4955" i="5"/>
  <c r="E3689" i="5"/>
  <c r="E2111" i="5"/>
  <c r="E467" i="5"/>
  <c r="E4056" i="5"/>
  <c r="E2434" i="5"/>
  <c r="E5099" i="5"/>
  <c r="E7153" i="5"/>
  <c r="E141" i="5"/>
  <c r="E3357" i="5"/>
  <c r="E5594" i="5"/>
  <c r="E7631" i="5"/>
  <c r="E1854" i="5"/>
  <c r="E5414" i="5"/>
  <c r="E7600" i="5"/>
  <c r="E3299" i="5"/>
  <c r="E6078" i="5"/>
  <c r="E455" i="5"/>
  <c r="E4574" i="5"/>
  <c r="E7009" i="5"/>
  <c r="E192" i="5"/>
  <c r="E4257" i="5"/>
  <c r="E6572" i="5"/>
  <c r="E8448" i="5"/>
  <c r="E4038" i="5"/>
  <c r="E7006" i="5"/>
  <c r="E878" i="5"/>
  <c r="E5359" i="5"/>
  <c r="E8089" i="5"/>
  <c r="E3454" i="5"/>
  <c r="E6655" i="5"/>
  <c r="E286" i="5"/>
  <c r="E5120" i="5"/>
  <c r="E7780" i="5"/>
  <c r="E2750" i="5"/>
  <c r="E6256" i="5"/>
  <c r="E8480" i="5"/>
  <c r="E5062" i="5"/>
  <c r="E8352" i="5"/>
  <c r="E5063" i="5"/>
  <c r="E8359" i="5"/>
  <c r="E5096" i="5"/>
  <c r="E8379" i="5"/>
  <c r="E5131" i="5"/>
  <c r="E8401" i="5"/>
  <c r="E5160" i="5"/>
  <c r="E8405" i="5"/>
  <c r="E5161" i="5"/>
  <c r="E8425" i="5"/>
  <c r="E1221" i="5"/>
  <c r="E6333" i="5"/>
  <c r="E5190" i="5"/>
  <c r="E4433" i="5"/>
  <c r="E8042" i="5"/>
  <c r="E8563" i="5"/>
  <c r="E8716" i="5"/>
  <c r="E8725" i="5"/>
  <c r="E8596" i="5"/>
  <c r="E8632" i="5"/>
  <c r="E1552" i="5"/>
  <c r="E2534" i="5"/>
  <c r="E4642" i="5"/>
  <c r="E6197" i="5"/>
  <c r="E82" i="5"/>
  <c r="E2159" i="5"/>
  <c r="E2070" i="5"/>
  <c r="E2515" i="5"/>
  <c r="E599" i="5"/>
  <c r="E4122" i="5"/>
  <c r="E3194" i="5"/>
  <c r="E1357" i="5"/>
  <c r="E4694" i="5"/>
  <c r="E3227" i="5"/>
  <c r="E5488" i="5"/>
  <c r="E7541" i="5"/>
  <c r="E847" i="5"/>
  <c r="E3852" i="5"/>
  <c r="E6186" i="5"/>
  <c r="E8128" i="5"/>
  <c r="E2896" i="5"/>
  <c r="E5846" i="5"/>
  <c r="E7987" i="5"/>
  <c r="E4002" i="5"/>
  <c r="E6512" i="5"/>
  <c r="E1740" i="5"/>
  <c r="E5244" i="5"/>
  <c r="E7460" i="5"/>
  <c r="E1245" i="5"/>
  <c r="E4890" i="5"/>
  <c r="E7024" i="5"/>
  <c r="E8760" i="5"/>
  <c r="E5013" i="5"/>
  <c r="E7684" i="5"/>
  <c r="E2384" i="5"/>
  <c r="E6055" i="5"/>
  <c r="E8467" i="5"/>
  <c r="E4320" i="5"/>
  <c r="E7223" i="5"/>
  <c r="E1585" i="5"/>
  <c r="E5668" i="5"/>
  <c r="E8215" i="5"/>
  <c r="E3738" i="5"/>
  <c r="E6806" i="5"/>
  <c r="E22" i="5"/>
  <c r="E5850" i="5"/>
  <c r="E33" i="5"/>
  <c r="E5851" i="5"/>
  <c r="E124" i="5"/>
  <c r="E5899" i="5"/>
  <c r="E183" i="5"/>
  <c r="E5905" i="5"/>
  <c r="E227" i="5"/>
  <c r="E5937" i="5"/>
  <c r="E290" i="5"/>
  <c r="E5938" i="5"/>
  <c r="E378" i="5"/>
  <c r="E2842" i="5"/>
  <c r="E7140" i="5"/>
  <c r="E7550" i="5"/>
  <c r="E5364" i="5"/>
  <c r="E8552" i="5"/>
  <c r="E2962" i="5"/>
  <c r="E2966" i="5"/>
  <c r="E2599" i="5"/>
  <c r="E2679" i="5"/>
  <c r="E8397" i="5"/>
  <c r="E8461" i="5"/>
  <c r="E1112" i="5"/>
  <c r="E5236" i="5"/>
  <c r="E3892" i="5"/>
  <c r="E904" i="5"/>
  <c r="E3013" i="5"/>
  <c r="E3824" i="5"/>
  <c r="E4120" i="5"/>
  <c r="E3920" i="5"/>
  <c r="E3447" i="5"/>
  <c r="E2425" i="5"/>
  <c r="E1188" i="5"/>
  <c r="E4579" i="5"/>
  <c r="E7346" i="5"/>
  <c r="E1212" i="5"/>
  <c r="E4700" i="5"/>
  <c r="E7054" i="5"/>
  <c r="E558" i="5"/>
  <c r="E5624" i="5"/>
  <c r="E31" i="5"/>
  <c r="E4949" i="5"/>
  <c r="E7603" i="5"/>
  <c r="E4105" i="5"/>
  <c r="E7226" i="5"/>
  <c r="E1754" i="5"/>
  <c r="E5582" i="5"/>
  <c r="E7950" i="5"/>
  <c r="E3328" i="5"/>
  <c r="E7292" i="5"/>
  <c r="E2949" i="5"/>
  <c r="E6778" i="5"/>
  <c r="E1556" i="5"/>
  <c r="E6094" i="5"/>
  <c r="E938" i="5"/>
  <c r="E5959" i="5"/>
  <c r="E8654" i="5"/>
  <c r="E5406" i="5"/>
  <c r="E8219" i="5"/>
  <c r="E5451" i="5"/>
  <c r="E1043" i="5"/>
  <c r="E6854" i="5"/>
  <c r="E3389" i="5"/>
  <c r="E7975" i="5"/>
  <c r="E5525" i="5"/>
  <c r="E1151" i="5"/>
  <c r="E6917" i="5"/>
  <c r="E3532" i="5"/>
  <c r="E8030" i="5"/>
  <c r="E2077" i="5"/>
  <c r="E7519" i="5"/>
  <c r="E1223" i="5"/>
  <c r="E6975" i="5"/>
  <c r="E7350" i="5"/>
  <c r="E1404" i="5"/>
  <c r="E3977" i="5"/>
  <c r="E5495" i="5"/>
  <c r="E4296" i="5"/>
  <c r="E1193" i="5"/>
  <c r="E3237" i="5"/>
  <c r="E251" i="5"/>
  <c r="E76" i="5"/>
  <c r="E4236" i="5"/>
  <c r="E3802" i="5"/>
  <c r="E3105" i="5"/>
  <c r="E1522" i="5"/>
  <c r="E5188" i="5"/>
  <c r="E7630" i="5"/>
  <c r="E1700" i="5"/>
  <c r="E4894" i="5"/>
  <c r="E7261" i="5"/>
  <c r="E2071" i="5"/>
  <c r="E5960" i="5"/>
  <c r="E559" i="5"/>
  <c r="E5186" i="5"/>
  <c r="E7801" i="5"/>
  <c r="E4887" i="5"/>
  <c r="E7564" i="5"/>
  <c r="E2412" i="5"/>
  <c r="E5814" i="5"/>
  <c r="E8121" i="5"/>
  <c r="E4228" i="5"/>
  <c r="E7834" i="5"/>
  <c r="E3420" i="5"/>
  <c r="E7052" i="5"/>
  <c r="E2165" i="5"/>
  <c r="E6802" i="5"/>
  <c r="E1892" i="5"/>
  <c r="E6232" i="5"/>
  <c r="E287" i="5"/>
  <c r="E5669" i="5"/>
  <c r="E8572" i="5"/>
  <c r="E6035" i="5"/>
  <c r="E1888" i="5"/>
  <c r="E7256" i="5"/>
  <c r="E4018" i="5"/>
  <c r="E8507" i="5"/>
  <c r="E6122" i="5"/>
  <c r="E2048" i="5"/>
  <c r="E7314" i="5"/>
  <c r="E4111" i="5"/>
  <c r="E8531" i="5"/>
  <c r="E3170" i="5"/>
  <c r="E7879" i="5"/>
  <c r="E2124" i="5"/>
  <c r="E7334" i="5"/>
  <c r="E453" i="5"/>
  <c r="E3651" i="5"/>
  <c r="E5059" i="5"/>
  <c r="E6287" i="5"/>
  <c r="E389" i="5"/>
  <c r="E4778" i="5"/>
  <c r="E7991" i="5"/>
  <c r="E7622" i="5"/>
  <c r="E1320" i="5"/>
  <c r="E3330" i="5"/>
  <c r="E597" i="5"/>
  <c r="E261" i="5"/>
  <c r="E4556" i="5"/>
  <c r="E3923" i="5"/>
  <c r="E3226" i="5"/>
  <c r="E1850" i="5"/>
  <c r="E5298" i="5"/>
  <c r="E7726" i="5"/>
  <c r="E2004" i="5"/>
  <c r="E5008" i="5"/>
  <c r="E7348" i="5"/>
  <c r="E2302" i="5"/>
  <c r="E6073" i="5"/>
  <c r="E1110" i="5"/>
  <c r="E5306" i="5"/>
  <c r="E7906" i="5"/>
  <c r="E5035" i="5"/>
  <c r="E7664" i="5"/>
  <c r="E2617" i="5"/>
  <c r="E5911" i="5"/>
  <c r="E8214" i="5"/>
  <c r="E4435" i="5"/>
  <c r="E7941" i="5"/>
  <c r="E3656" i="5"/>
  <c r="E7209" i="5"/>
  <c r="E2444" i="5"/>
  <c r="E6922" i="5"/>
  <c r="E2192" i="5"/>
  <c r="E6391" i="5"/>
  <c r="E940" i="5"/>
  <c r="E5832" i="5"/>
  <c r="E8657" i="5"/>
  <c r="E6258" i="5"/>
  <c r="E2263" i="5"/>
  <c r="E7431" i="5"/>
  <c r="E4298" i="5"/>
  <c r="E8620" i="5"/>
  <c r="E6313" i="5"/>
  <c r="E2442" i="5"/>
  <c r="E7492" i="5"/>
  <c r="E4406" i="5"/>
  <c r="E8659" i="5"/>
  <c r="E3535" i="5"/>
  <c r="E8038" i="5"/>
  <c r="E2497" i="5"/>
  <c r="E7520" i="5"/>
  <c r="E1391" i="5"/>
  <c r="E4232" i="5"/>
  <c r="E5441" i="5"/>
  <c r="E6691" i="5"/>
  <c r="E6013" i="5"/>
  <c r="E6614" i="5"/>
  <c r="E1596" i="5"/>
  <c r="E3572" i="5"/>
  <c r="E1292" i="5"/>
  <c r="E798" i="5"/>
  <c r="E83" i="5"/>
  <c r="E4124" i="5"/>
  <c r="E3470" i="5"/>
  <c r="E2690" i="5"/>
  <c r="E5593" i="5"/>
  <c r="E7891" i="5"/>
  <c r="E2437" i="5"/>
  <c r="E5189" i="5"/>
  <c r="E7812" i="5"/>
  <c r="E3114" i="5"/>
  <c r="E6304" i="5"/>
  <c r="E1614" i="5"/>
  <c r="E5642" i="5"/>
  <c r="E709" i="5"/>
  <c r="E5360" i="5"/>
  <c r="E7854" i="5"/>
  <c r="E3034" i="5"/>
  <c r="E6136" i="5"/>
  <c r="E8526" i="5"/>
  <c r="E5180" i="5"/>
  <c r="E8162" i="5"/>
  <c r="E4093" i="5"/>
  <c r="E7485" i="5"/>
  <c r="E3713" i="5"/>
  <c r="E7376" i="5"/>
  <c r="E2743" i="5"/>
  <c r="E6658" i="5"/>
  <c r="E1615" i="5"/>
  <c r="E6392" i="5"/>
  <c r="E523" i="5"/>
  <c r="E6624" i="5"/>
  <c r="E3040" i="5"/>
  <c r="E7788" i="5"/>
  <c r="E5293" i="5"/>
  <c r="E702" i="5"/>
  <c r="E6710" i="5"/>
  <c r="E3144" i="5"/>
  <c r="E7841" i="5"/>
  <c r="E5354" i="5"/>
  <c r="E2125" i="5"/>
  <c r="E4113" i="5"/>
  <c r="E8312" i="5"/>
  <c r="E3174" i="5"/>
  <c r="E8168" i="5"/>
  <c r="E3631" i="5"/>
  <c r="E5258" i="5"/>
  <c r="E6217" i="5"/>
  <c r="E7465" i="5"/>
  <c r="E8268" i="5"/>
  <c r="E8071" i="5"/>
  <c r="E1773" i="5"/>
  <c r="E219" i="5"/>
  <c r="E1782" i="5"/>
  <c r="E2790" i="5"/>
  <c r="E1617" i="5"/>
  <c r="E966" i="5"/>
  <c r="E4669" i="5"/>
  <c r="E4371" i="5"/>
  <c r="E3474" i="5"/>
  <c r="E5967" i="5"/>
  <c r="E8347" i="5"/>
  <c r="E2985" i="5"/>
  <c r="E5787" i="5"/>
  <c r="E8348" i="5"/>
  <c r="E3854" i="5"/>
  <c r="E6832" i="5"/>
  <c r="E2718" i="5"/>
  <c r="E6306" i="5"/>
  <c r="E2201" i="5"/>
  <c r="E5794" i="5"/>
  <c r="E8293" i="5"/>
  <c r="E3776" i="5"/>
  <c r="E6798" i="5"/>
  <c r="E737" i="5"/>
  <c r="E5730" i="5"/>
  <c r="E8522" i="5"/>
  <c r="E4923" i="5"/>
  <c r="E8272" i="5"/>
  <c r="E4752" i="5"/>
  <c r="E7887" i="5"/>
  <c r="E3718" i="5"/>
  <c r="E7379" i="5"/>
  <c r="E3258" i="5"/>
  <c r="E7093" i="5"/>
  <c r="E2260" i="5"/>
  <c r="E7410" i="5"/>
  <c r="E4285" i="5"/>
  <c r="E8610" i="5"/>
  <c r="E6276" i="5"/>
  <c r="E2353" i="5"/>
  <c r="E7467" i="5"/>
  <c r="E4387" i="5"/>
  <c r="E8658" i="5"/>
  <c r="E6332" i="5"/>
  <c r="E5413" i="5"/>
  <c r="E5182" i="5"/>
  <c r="E1319" i="5"/>
  <c r="E4988" i="5"/>
  <c r="E806" i="5"/>
  <c r="E5617" i="5"/>
  <c r="E6829" i="5"/>
  <c r="E7786" i="5"/>
  <c r="E8616" i="5"/>
  <c r="E6487" i="5"/>
  <c r="E351" i="5"/>
  <c r="E385" i="5"/>
  <c r="E1923" i="5"/>
  <c r="E2902" i="5"/>
  <c r="E1791" i="5"/>
  <c r="E1120" i="5"/>
  <c r="E128" i="5"/>
  <c r="E4577" i="5"/>
  <c r="E3601" i="5"/>
  <c r="E6079" i="5"/>
  <c r="E8481" i="5"/>
  <c r="E3110" i="5"/>
  <c r="E5884" i="5"/>
  <c r="E8420" i="5"/>
  <c r="E3997" i="5"/>
  <c r="E6949" i="5"/>
  <c r="E2898" i="5"/>
  <c r="E6403" i="5"/>
  <c r="E2394" i="5"/>
  <c r="E6019" i="5"/>
  <c r="E8366" i="5"/>
  <c r="E3936" i="5"/>
  <c r="E6914" i="5"/>
  <c r="E1074" i="5"/>
  <c r="E5877" i="5"/>
  <c r="E8608" i="5"/>
  <c r="E5065" i="5"/>
  <c r="E8377" i="5"/>
  <c r="E4932" i="5"/>
  <c r="E8002" i="5"/>
  <c r="E3924" i="5"/>
  <c r="E7514" i="5"/>
  <c r="E3516" i="5"/>
  <c r="E7230" i="5"/>
  <c r="E2618" i="5"/>
  <c r="E7597" i="5"/>
  <c r="E4573" i="5"/>
  <c r="E8732" i="5"/>
  <c r="E6482" i="5"/>
  <c r="E2752" i="5"/>
  <c r="E7679" i="5"/>
  <c r="E4670" i="5"/>
  <c r="E8780" i="5"/>
  <c r="E6547" i="5"/>
  <c r="E5999" i="5"/>
  <c r="E5362" i="5"/>
  <c r="E2872" i="5"/>
  <c r="E2072" i="5"/>
  <c r="E1640" i="5"/>
  <c r="E3915" i="5"/>
  <c r="E801" i="5"/>
  <c r="E2141" i="5"/>
  <c r="E3356" i="5"/>
  <c r="E6963" i="5"/>
  <c r="E2841" i="5"/>
  <c r="E6863" i="5"/>
  <c r="E3661" i="5"/>
  <c r="E7905" i="5"/>
  <c r="E6191" i="5"/>
  <c r="E3766" i="5"/>
  <c r="E8210" i="5"/>
  <c r="E5361" i="5"/>
  <c r="E391" i="5"/>
  <c r="E6737" i="5"/>
  <c r="E4711" i="5"/>
  <c r="E914" i="5"/>
  <c r="E7764" i="5"/>
  <c r="E5534" i="5"/>
  <c r="E2989" i="5"/>
  <c r="E8017" i="5"/>
  <c r="E7217" i="5"/>
  <c r="E6445" i="5"/>
  <c r="E6083" i="5"/>
  <c r="E4630" i="5"/>
  <c r="E4088" i="5"/>
  <c r="E2809" i="5"/>
  <c r="E4714" i="5"/>
  <c r="E6921" i="5"/>
  <c r="E4702" i="5"/>
  <c r="E5009" i="5"/>
  <c r="E4825" i="5"/>
  <c r="E142" i="5"/>
  <c r="E8320" i="5"/>
  <c r="E6986" i="5"/>
  <c r="E355" i="5"/>
  <c r="E8255" i="5"/>
  <c r="E7322" i="5"/>
  <c r="E6189" i="5"/>
  <c r="E5048" i="5"/>
  <c r="E3908" i="5"/>
  <c r="E2584" i="5"/>
  <c r="E1115" i="5"/>
  <c r="E8640" i="5"/>
  <c r="E7830" i="5"/>
  <c r="E6786" i="5"/>
  <c r="E5704" i="5"/>
  <c r="E4615" i="5"/>
  <c r="E3442" i="5"/>
  <c r="E2126" i="5"/>
  <c r="E698" i="5"/>
  <c r="E221" i="5"/>
  <c r="E2198" i="5"/>
  <c r="E4026" i="5"/>
  <c r="E1313" i="5"/>
  <c r="E2292" i="5"/>
  <c r="E3721" i="5"/>
  <c r="E7259" i="5"/>
  <c r="E3492" i="5"/>
  <c r="E6968" i="5"/>
  <c r="E4181" i="5"/>
  <c r="E8077" i="5"/>
  <c r="E6739" i="5"/>
  <c r="E3932" i="5"/>
  <c r="E8446" i="5"/>
  <c r="E5476" i="5"/>
  <c r="E1411" i="5"/>
  <c r="E7148" i="5"/>
  <c r="E5650" i="5"/>
  <c r="E1259" i="5"/>
  <c r="E8102" i="5"/>
  <c r="E5824" i="5"/>
  <c r="E3975" i="5"/>
  <c r="E8113" i="5"/>
  <c r="E7787" i="5"/>
  <c r="E6629" i="5"/>
  <c r="E6680" i="5"/>
  <c r="E5332" i="5"/>
  <c r="E5344" i="5"/>
  <c r="E3158" i="5"/>
  <c r="E6566" i="5"/>
  <c r="E7326" i="5"/>
  <c r="E5183" i="5"/>
  <c r="E5596" i="5"/>
  <c r="E5644" i="5"/>
  <c r="E1067" i="5"/>
  <c r="E7965" i="5"/>
  <c r="E6000" i="5"/>
  <c r="E8207" i="5"/>
  <c r="E7263" i="5"/>
  <c r="E6133" i="5"/>
  <c r="E4986" i="5"/>
  <c r="E3835" i="5"/>
  <c r="E2508" i="5"/>
  <c r="E1037" i="5"/>
  <c r="E8597" i="5"/>
  <c r="E7777" i="5"/>
  <c r="E6720" i="5"/>
  <c r="E5646" i="5"/>
  <c r="E4548" i="5"/>
  <c r="E3358" i="5"/>
  <c r="E2057" i="5"/>
  <c r="E600" i="5"/>
  <c r="E3244" i="5"/>
  <c r="E3868" i="5"/>
  <c r="E4502" i="5"/>
  <c r="E5138" i="5"/>
  <c r="E5772" i="5"/>
  <c r="E6377" i="5"/>
  <c r="E6983" i="5"/>
  <c r="E7607" i="5"/>
  <c r="E8150" i="5"/>
  <c r="E8766" i="5"/>
  <c r="E613" i="5"/>
  <c r="E1228" i="5"/>
  <c r="E1808" i="5"/>
  <c r="E2357" i="5"/>
  <c r="E3610" i="5"/>
  <c r="E6722" i="5"/>
  <c r="E133" i="5"/>
  <c r="E751" i="5"/>
  <c r="E1365" i="5"/>
  <c r="E1933" i="5"/>
  <c r="E2483" i="5"/>
  <c r="E3032" i="5"/>
  <c r="E3581" i="5"/>
  <c r="E4102" i="5"/>
  <c r="E4621" i="5"/>
  <c r="E1054" i="5"/>
  <c r="E2309" i="5"/>
  <c r="E4756" i="5"/>
  <c r="E1474" i="5"/>
  <c r="E2535" i="5"/>
  <c r="E3851" i="5"/>
  <c r="E7454" i="5"/>
  <c r="E3605" i="5"/>
  <c r="E7161" i="5"/>
  <c r="E4318" i="5"/>
  <c r="E333" i="5"/>
  <c r="E6852" i="5"/>
  <c r="E4256" i="5"/>
  <c r="E8603" i="5"/>
  <c r="E5703" i="5"/>
  <c r="E1710" i="5"/>
  <c r="E7572" i="5"/>
  <c r="E5784" i="5"/>
  <c r="E1891" i="5"/>
  <c r="E8194" i="5"/>
  <c r="E6099" i="5"/>
  <c r="E4148" i="5"/>
  <c r="E8309" i="5"/>
  <c r="E7955" i="5"/>
  <c r="E7035" i="5"/>
  <c r="E6864" i="5"/>
  <c r="E5725" i="5"/>
  <c r="E5552" i="5"/>
  <c r="E3833" i="5"/>
  <c r="E7168" i="5"/>
  <c r="E7712" i="5"/>
  <c r="E5575" i="5"/>
  <c r="E6171" i="5"/>
  <c r="E6029" i="5"/>
  <c r="E1977" i="5"/>
  <c r="E7489" i="5"/>
  <c r="E5440" i="5"/>
  <c r="E1707" i="5"/>
  <c r="E2565" i="5"/>
  <c r="E959" i="5"/>
  <c r="E2241" i="5"/>
  <c r="E3596" i="5"/>
  <c r="E4057" i="5"/>
  <c r="E7981" i="5"/>
  <c r="E3968" i="5"/>
  <c r="E7984" i="5"/>
  <c r="E4814" i="5"/>
  <c r="E1855" i="5"/>
  <c r="E7082" i="5"/>
  <c r="E5472" i="5"/>
  <c r="E456" i="5"/>
  <c r="E6251" i="5"/>
  <c r="E2314" i="5"/>
  <c r="E8248" i="5"/>
  <c r="E6210" i="5"/>
  <c r="E3913" i="5"/>
  <c r="E8392" i="5"/>
  <c r="E6803" i="5"/>
  <c r="E4545" i="5"/>
  <c r="E1015" i="5"/>
  <c r="E8488" i="5"/>
  <c r="E7956" i="5"/>
  <c r="E7266" i="5"/>
  <c r="E6893" i="5"/>
  <c r="E6139" i="5"/>
  <c r="E5553" i="5"/>
  <c r="E8170" i="5"/>
  <c r="E8431" i="5"/>
  <c r="E5991" i="5"/>
  <c r="E7914" i="5"/>
  <c r="E7212" i="5"/>
  <c r="E4047" i="5"/>
  <c r="E6488" i="5"/>
  <c r="E4209" i="5"/>
  <c r="E8070" i="5"/>
  <c r="E7029" i="5"/>
  <c r="E5950" i="5"/>
  <c r="E4806" i="5"/>
  <c r="E3576" i="5"/>
  <c r="E2286" i="5"/>
  <c r="E778" i="5"/>
  <c r="E8471" i="5"/>
  <c r="E7604" i="5"/>
  <c r="E6543" i="5"/>
  <c r="E5467" i="5"/>
  <c r="E4353" i="5"/>
  <c r="E3166" i="5"/>
  <c r="E1832" i="5"/>
  <c r="E352" i="5"/>
  <c r="E3334" i="5"/>
  <c r="E3984" i="5"/>
  <c r="E4620" i="5"/>
  <c r="E5253" i="5"/>
  <c r="E5886" i="5"/>
  <c r="E6493" i="5"/>
  <c r="E7070" i="5"/>
  <c r="E7686" i="5"/>
  <c r="E8253" i="5"/>
  <c r="E91" i="5"/>
  <c r="E714" i="5"/>
  <c r="E1331" i="5"/>
  <c r="E1900" i="5"/>
  <c r="E2450" i="5"/>
  <c r="E4099" i="5"/>
  <c r="E7242" i="5"/>
  <c r="E235" i="5"/>
  <c r="E853" i="5"/>
  <c r="E1463" i="5"/>
  <c r="E2024" i="5"/>
  <c r="E1845" i="5"/>
  <c r="E3043" i="5"/>
  <c r="E1119" i="5"/>
  <c r="E2383" i="5"/>
  <c r="E3720" i="5"/>
  <c r="E4174" i="5"/>
  <c r="E8122" i="5"/>
  <c r="E4284" i="5"/>
  <c r="E8046" i="5"/>
  <c r="E4948" i="5"/>
  <c r="E2074" i="5"/>
  <c r="E7173" i="5"/>
  <c r="E5581" i="5"/>
  <c r="E711" i="5"/>
  <c r="E6361" i="5"/>
  <c r="E2588" i="5"/>
  <c r="E8342" i="5"/>
  <c r="E6335" i="5"/>
  <c r="E4114" i="5"/>
  <c r="E8570" i="5"/>
  <c r="E7091" i="5"/>
  <c r="E4754" i="5"/>
  <c r="E1420" i="5"/>
  <c r="E8602" i="5"/>
  <c r="E8091" i="5"/>
  <c r="E7441" i="5"/>
  <c r="E7096" i="5"/>
  <c r="E6316" i="5"/>
  <c r="E5757" i="5"/>
  <c r="E8442" i="5"/>
  <c r="E8549" i="5"/>
  <c r="E6158" i="5"/>
  <c r="E2220" i="5"/>
  <c r="E7584" i="5"/>
  <c r="E4623" i="5"/>
  <c r="E6012" i="5"/>
  <c r="E1544" i="5"/>
  <c r="E8026" i="5"/>
  <c r="E6966" i="5"/>
  <c r="E5882" i="5"/>
  <c r="E4751" i="5"/>
  <c r="E3510" i="5"/>
  <c r="E2212" i="5"/>
  <c r="E700" i="5"/>
  <c r="E8426" i="5"/>
  <c r="E7557" i="5"/>
  <c r="E6484" i="5"/>
  <c r="E5410" i="5"/>
  <c r="E4288" i="5"/>
  <c r="E3085" i="5"/>
  <c r="E1758" i="5"/>
  <c r="E274" i="5"/>
  <c r="E3397" i="5"/>
  <c r="E4012" i="5"/>
  <c r="E4646" i="5"/>
  <c r="E5282" i="5"/>
  <c r="E5917" i="5"/>
  <c r="E6084" i="5"/>
  <c r="E7108" i="5"/>
  <c r="E2010" i="5"/>
  <c r="E767" i="5"/>
  <c r="E3054" i="5"/>
  <c r="E4034" i="5"/>
  <c r="E294" i="5"/>
  <c r="E5392" i="5"/>
  <c r="E8697" i="5"/>
  <c r="E5101" i="5"/>
  <c r="E8630" i="5"/>
  <c r="E6190" i="5"/>
  <c r="E3861" i="5"/>
  <c r="E7990" i="5"/>
  <c r="E6353" i="5"/>
  <c r="E2830" i="5"/>
  <c r="E7462" i="5"/>
  <c r="E4631" i="5"/>
  <c r="E185" i="5"/>
  <c r="E7342" i="5"/>
  <c r="E5365" i="5"/>
  <c r="E2463" i="5"/>
  <c r="E8111" i="5"/>
  <c r="E5963" i="5"/>
  <c r="E3653" i="5"/>
  <c r="E2619" i="5"/>
  <c r="E1475" i="5"/>
  <c r="E8744" i="5"/>
  <c r="E8147" i="5"/>
  <c r="E7682" i="5"/>
  <c r="E7137" i="5"/>
  <c r="E3846" i="5"/>
  <c r="E6978" i="5"/>
  <c r="E7147" i="5"/>
  <c r="E6027" i="5"/>
  <c r="E968" i="5"/>
  <c r="E7833" i="5"/>
  <c r="E8642" i="5"/>
  <c r="E7832" i="5"/>
  <c r="E6728" i="5"/>
  <c r="E5649" i="5"/>
  <c r="E4490" i="5"/>
  <c r="E3236" i="5"/>
  <c r="E1834" i="5"/>
  <c r="E283" i="5"/>
  <c r="E3627" i="5"/>
  <c r="E629" i="5"/>
  <c r="E3263" i="5"/>
  <c r="E4027" i="5"/>
  <c r="E4803" i="5"/>
  <c r="E6371" i="5"/>
  <c r="E4494" i="5"/>
  <c r="E1098" i="5"/>
  <c r="E3511" i="5"/>
  <c r="E2810" i="5"/>
  <c r="E1513" i="5"/>
  <c r="E8037" i="5"/>
  <c r="E8700" i="5"/>
  <c r="E8648" i="5"/>
  <c r="E626" i="5"/>
  <c r="E8736" i="5"/>
  <c r="E3018" i="5"/>
  <c r="E5466" i="5"/>
  <c r="E7828" i="5"/>
  <c r="E1666" i="5"/>
  <c r="E6741" i="5"/>
  <c r="E5758" i="5"/>
  <c r="E6564" i="5"/>
  <c r="E7939" i="5"/>
  <c r="E5900" i="5"/>
  <c r="E5011" i="5"/>
  <c r="E763" i="5"/>
  <c r="E43" i="5"/>
  <c r="E4958" i="5"/>
  <c r="E5000" i="5"/>
  <c r="E6476" i="5"/>
  <c r="E4813" i="5"/>
  <c r="E2716" i="5"/>
  <c r="E3662" i="5"/>
  <c r="E3023" i="5"/>
  <c r="E1982" i="5"/>
  <c r="E8296" i="5"/>
  <c r="E8782" i="5"/>
  <c r="E8731" i="5"/>
  <c r="E1274" i="5"/>
  <c r="E1277" i="5"/>
  <c r="E3327" i="5"/>
  <c r="E5662" i="5"/>
  <c r="E8134" i="5"/>
  <c r="E2768" i="5"/>
  <c r="E6919" i="5"/>
  <c r="E5966" i="5"/>
  <c r="E6744" i="5"/>
  <c r="E8225" i="5"/>
  <c r="E7083" i="5"/>
  <c r="E8387" i="5"/>
  <c r="E6910" i="5"/>
  <c r="E5470" i="5"/>
  <c r="E3972" i="5"/>
  <c r="E1913" i="5"/>
  <c r="E7724" i="5"/>
  <c r="E6307" i="5"/>
  <c r="E4985" i="5"/>
  <c r="E3573" i="5"/>
  <c r="E1679" i="5"/>
  <c r="E3275" i="5"/>
  <c r="E4070" i="5"/>
  <c r="E4822" i="5"/>
  <c r="E5571" i="5"/>
  <c r="E6290" i="5"/>
  <c r="E6925" i="5"/>
  <c r="E7660" i="5"/>
  <c r="E8329" i="5"/>
  <c r="E233" i="5"/>
  <c r="E922" i="5"/>
  <c r="E1591" i="5"/>
  <c r="E2206" i="5"/>
  <c r="E3000" i="5"/>
  <c r="E6464" i="5"/>
  <c r="E199" i="5"/>
  <c r="E923" i="5"/>
  <c r="E1592" i="5"/>
  <c r="E2208" i="5"/>
  <c r="E2787" i="5"/>
  <c r="E3367" i="5"/>
  <c r="E3929" i="5"/>
  <c r="E4476" i="5"/>
  <c r="E5026" i="5"/>
  <c r="E5543" i="5"/>
  <c r="E6061" i="5"/>
  <c r="E6580" i="5"/>
  <c r="E7101" i="5"/>
  <c r="E7609" i="5"/>
  <c r="E8075" i="5"/>
  <c r="E8536" i="5"/>
  <c r="E305" i="5"/>
  <c r="E927" i="5"/>
  <c r="E1530" i="5"/>
  <c r="E2086" i="5"/>
  <c r="E2636" i="5"/>
  <c r="E3186" i="5"/>
  <c r="E3728" i="5"/>
  <c r="E4246" i="5"/>
  <c r="E4766" i="5"/>
  <c r="E5284" i="5"/>
  <c r="E5804" i="5"/>
  <c r="E6323" i="5"/>
  <c r="E6841" i="5"/>
  <c r="E7360" i="5"/>
  <c r="E7846" i="5"/>
  <c r="E5435" i="5"/>
  <c r="E6098" i="5"/>
  <c r="E6760" i="5"/>
  <c r="E7395" i="5"/>
  <c r="E7980" i="5"/>
  <c r="E8543" i="5"/>
  <c r="E380" i="5"/>
  <c r="E1000" i="5"/>
  <c r="E1599" i="5"/>
  <c r="E2152" i="5"/>
  <c r="E2702" i="5"/>
  <c r="E3253" i="5"/>
  <c r="E3821" i="5"/>
  <c r="E4339" i="5"/>
  <c r="E4857" i="5"/>
  <c r="E6819" i="5"/>
  <c r="E253" i="5"/>
  <c r="E1179" i="5"/>
  <c r="E2039" i="5"/>
  <c r="E2864" i="5"/>
  <c r="E3682" i="5"/>
  <c r="E4462" i="5"/>
  <c r="E565" i="5"/>
  <c r="E1482" i="5"/>
  <c r="E2317" i="5"/>
  <c r="E3139" i="5"/>
  <c r="E3943" i="5"/>
  <c r="E4723" i="5"/>
  <c r="E5502" i="5"/>
  <c r="E6281" i="5"/>
  <c r="E7058" i="5"/>
  <c r="E7807" i="5"/>
  <c r="E8455" i="5"/>
  <c r="E567" i="5"/>
  <c r="E1582" i="5"/>
  <c r="E2502" i="5"/>
  <c r="E3376" i="5"/>
  <c r="E4207" i="5"/>
  <c r="E1316" i="5"/>
  <c r="E1466" i="5"/>
  <c r="E451" i="5"/>
  <c r="E471" i="5"/>
  <c r="E6567" i="5"/>
  <c r="E5300" i="5"/>
  <c r="E3294" i="5"/>
  <c r="E4183" i="5"/>
  <c r="E3394" i="5"/>
  <c r="E3218" i="5"/>
  <c r="E8605" i="5"/>
  <c r="E1219" i="5"/>
  <c r="E228" i="5"/>
  <c r="E2988" i="5"/>
  <c r="E1917" i="5"/>
  <c r="E3978" i="5"/>
  <c r="E6052" i="5"/>
  <c r="E1143" i="5"/>
  <c r="E3523" i="5"/>
  <c r="E7315" i="5"/>
  <c r="E6556" i="5"/>
  <c r="E7720" i="5"/>
  <c r="E502" i="5"/>
  <c r="E8136" i="5"/>
  <c r="E8595" i="5"/>
  <c r="E8345" i="5"/>
  <c r="E6850" i="5"/>
  <c r="E5412" i="5"/>
  <c r="E3775" i="5"/>
  <c r="E1759" i="5"/>
  <c r="E8769" i="5"/>
  <c r="E7674" i="5"/>
  <c r="E6244" i="5"/>
  <c r="E4927" i="5"/>
  <c r="E3502" i="5"/>
  <c r="E1609" i="5"/>
  <c r="E3304" i="5"/>
  <c r="E4129" i="5"/>
  <c r="E4849" i="5"/>
  <c r="E5598" i="5"/>
  <c r="E6318" i="5"/>
  <c r="E7011" i="5"/>
  <c r="E7741" i="5"/>
  <c r="E8355" i="5"/>
  <c r="E268" i="5"/>
  <c r="E956" i="5"/>
  <c r="E1620" i="5"/>
  <c r="E2237" i="5"/>
  <c r="E3152" i="5"/>
  <c r="E6954" i="5"/>
  <c r="E271" i="5"/>
  <c r="E957" i="5"/>
  <c r="E1626" i="5"/>
  <c r="E2239" i="5"/>
  <c r="E2818" i="5"/>
  <c r="E3399" i="5"/>
  <c r="E3957" i="5"/>
  <c r="E4505" i="5"/>
  <c r="E5054" i="5"/>
  <c r="E5572" i="5"/>
  <c r="E6090" i="5"/>
  <c r="E6608" i="5"/>
  <c r="E7128" i="5"/>
  <c r="E7636" i="5"/>
  <c r="E8101" i="5"/>
  <c r="E8562" i="5"/>
  <c r="E342" i="5"/>
  <c r="E958" i="5"/>
  <c r="E1563" i="5"/>
  <c r="E2119" i="5"/>
  <c r="E2668" i="5"/>
  <c r="E3216" i="5"/>
  <c r="E3756" i="5"/>
  <c r="E4276" i="5"/>
  <c r="E4796" i="5"/>
  <c r="E5314" i="5"/>
  <c r="E5831" i="5"/>
  <c r="E6352" i="5"/>
  <c r="E6872" i="5"/>
  <c r="E7389" i="5"/>
  <c r="E7870" i="5"/>
  <c r="E5491" i="5"/>
  <c r="E6127" i="5"/>
  <c r="E6788" i="5"/>
  <c r="E7450" i="5"/>
  <c r="E8029" i="5"/>
  <c r="E8594" i="5"/>
  <c r="E414" i="5"/>
  <c r="E1033" i="5"/>
  <c r="E1635" i="5"/>
  <c r="E2184" i="5"/>
  <c r="E2732" i="5"/>
  <c r="E3283" i="5"/>
  <c r="E3848" i="5"/>
  <c r="E4368" i="5"/>
  <c r="E4886" i="5"/>
  <c r="E6932" i="5"/>
  <c r="E300" i="5"/>
  <c r="E1226" i="5"/>
  <c r="E2079" i="5"/>
  <c r="E2904" i="5"/>
  <c r="E3722" i="5"/>
  <c r="E4500" i="5"/>
  <c r="E618" i="5"/>
  <c r="E1531" i="5"/>
  <c r="E2364" i="5"/>
  <c r="E3187" i="5"/>
  <c r="E3987" i="5"/>
  <c r="E4768" i="5"/>
  <c r="E5546" i="5"/>
  <c r="E6325" i="5"/>
  <c r="E7104" i="5"/>
  <c r="E7847" i="5"/>
  <c r="E8495" i="5"/>
  <c r="E624" i="5"/>
  <c r="E1636" i="5"/>
  <c r="E2552" i="5"/>
  <c r="E3416" i="5"/>
  <c r="E4253" i="5"/>
  <c r="E5071" i="5"/>
  <c r="E5898" i="5"/>
  <c r="E6714" i="5"/>
  <c r="E7534" i="5"/>
  <c r="E8212" i="5"/>
  <c r="E158" i="5"/>
  <c r="E1083" i="5"/>
  <c r="E1953" i="5"/>
  <c r="E2778" i="5"/>
  <c r="E733" i="5"/>
  <c r="E1639" i="5"/>
  <c r="E2464" i="5"/>
  <c r="E3290" i="5"/>
  <c r="E4085" i="5"/>
  <c r="E4865" i="5"/>
  <c r="E5643" i="5"/>
  <c r="E6420" i="5"/>
  <c r="E7198" i="5"/>
  <c r="E7933" i="5"/>
  <c r="E8574" i="5"/>
  <c r="E633" i="5"/>
  <c r="E1548" i="5"/>
  <c r="E2377" i="5"/>
  <c r="E3204" i="5"/>
  <c r="E4004" i="5"/>
  <c r="E4782" i="5"/>
  <c r="E5560" i="5"/>
  <c r="E6338" i="5"/>
  <c r="E7116" i="5"/>
  <c r="E7861" i="5"/>
  <c r="E8506" i="5"/>
  <c r="E740" i="5"/>
  <c r="E1790" i="5"/>
  <c r="E2706" i="5"/>
  <c r="E3620" i="5"/>
  <c r="E4487" i="5"/>
  <c r="E5302" i="5"/>
  <c r="E6168" i="5"/>
  <c r="E6993" i="5"/>
  <c r="E7826" i="5"/>
  <c r="E6426" i="5"/>
  <c r="E8504" i="5"/>
  <c r="E7656" i="5"/>
  <c r="E1455" i="5"/>
  <c r="E2078" i="5"/>
  <c r="E606" i="5"/>
  <c r="E651" i="5"/>
  <c r="E6859" i="5"/>
  <c r="E5401" i="5"/>
  <c r="E3501" i="5"/>
  <c r="E4319" i="5"/>
  <c r="E3592" i="5"/>
  <c r="E3401" i="5"/>
  <c r="E8686" i="5"/>
  <c r="E1827" i="5"/>
  <c r="E595" i="5"/>
  <c r="E3257" i="5"/>
  <c r="E2216" i="5"/>
  <c r="E4238" i="5"/>
  <c r="E6260" i="5"/>
  <c r="E1554" i="5"/>
  <c r="E3798" i="5"/>
  <c r="E7517" i="5"/>
  <c r="E6742" i="5"/>
  <c r="E8315" i="5"/>
  <c r="E2248" i="5"/>
  <c r="E7936" i="5"/>
  <c r="E3911" i="5"/>
  <c r="E1967" i="5"/>
  <c r="E3052" i="5"/>
  <c r="E2948" i="5"/>
  <c r="E1010" i="5"/>
  <c r="E8198" i="5"/>
  <c r="E6273" i="5"/>
  <c r="E5184" i="5"/>
  <c r="E4818" i="5"/>
  <c r="E5702" i="5"/>
  <c r="E4430" i="5"/>
  <c r="E2861" i="5"/>
  <c r="E2673" i="5"/>
  <c r="E4538" i="5"/>
  <c r="E4365" i="5"/>
  <c r="E4952" i="5"/>
  <c r="E5271" i="5"/>
  <c r="E8492" i="5"/>
  <c r="E3128" i="5"/>
  <c r="E6538" i="5"/>
  <c r="E7866" i="5"/>
  <c r="E8675" i="5"/>
  <c r="E8677" i="5"/>
  <c r="E7940" i="5"/>
  <c r="E4926" i="5"/>
  <c r="E8118" i="5"/>
  <c r="E6604" i="5"/>
  <c r="E5171" i="5"/>
  <c r="E3378" i="5"/>
  <c r="E1519" i="5"/>
  <c r="E8553" i="5"/>
  <c r="E7382" i="5"/>
  <c r="E6057" i="5"/>
  <c r="E4750" i="5"/>
  <c r="E3025" i="5"/>
  <c r="E1360" i="5"/>
  <c r="E3488" i="5"/>
  <c r="E4214" i="5"/>
  <c r="E4964" i="5"/>
  <c r="E5714" i="5"/>
  <c r="E6436" i="5"/>
  <c r="E7155" i="5"/>
  <c r="E7819" i="5"/>
  <c r="E8458" i="5"/>
  <c r="E372" i="5"/>
  <c r="E1057" i="5"/>
  <c r="E1717" i="5"/>
  <c r="E2327" i="5"/>
  <c r="E3926" i="5"/>
  <c r="E7552" i="5"/>
  <c r="E376" i="5"/>
  <c r="E1058" i="5"/>
  <c r="E1718" i="5"/>
  <c r="E2328" i="5"/>
  <c r="E2912" i="5"/>
  <c r="E3490" i="5"/>
  <c r="E4045" i="5"/>
  <c r="E4592" i="5"/>
  <c r="E5139" i="5"/>
  <c r="E5658" i="5"/>
  <c r="E6179" i="5"/>
  <c r="E6696" i="5"/>
  <c r="E7215" i="5"/>
  <c r="E7717" i="5"/>
  <c r="E8179" i="5"/>
  <c r="E8639" i="5"/>
  <c r="E444" i="5"/>
  <c r="E1060" i="5"/>
  <c r="E1660" i="5"/>
  <c r="E2210" i="5"/>
  <c r="E2758" i="5"/>
  <c r="E3307" i="5"/>
  <c r="E3843" i="5"/>
  <c r="E4363" i="5"/>
  <c r="E4880" i="5"/>
  <c r="E5399" i="5"/>
  <c r="E5919" i="5"/>
  <c r="E6439" i="5"/>
  <c r="E6957" i="5"/>
  <c r="E7472" i="5"/>
  <c r="E7948" i="5"/>
  <c r="E5577" i="5"/>
  <c r="E6241" i="5"/>
  <c r="E6903" i="5"/>
  <c r="E7533" i="5"/>
  <c r="E8107" i="5"/>
  <c r="E8670" i="5"/>
  <c r="E519" i="5"/>
  <c r="E1138" i="5"/>
  <c r="E1726" i="5"/>
  <c r="E2274" i="5"/>
  <c r="E2824" i="5"/>
  <c r="E3375" i="5"/>
  <c r="E3934" i="5"/>
  <c r="E4454" i="5"/>
  <c r="E5030" i="5"/>
  <c r="E7423" i="5"/>
  <c r="E457" i="5"/>
  <c r="E1383" i="5"/>
  <c r="E2221" i="5"/>
  <c r="E3047" i="5"/>
  <c r="E3856" i="5"/>
  <c r="E4635" i="5"/>
  <c r="E769" i="5"/>
  <c r="E1674" i="5"/>
  <c r="E2499" i="5"/>
  <c r="E3325" i="5"/>
  <c r="E4117" i="5"/>
  <c r="E4896" i="5"/>
  <c r="E5674" i="5"/>
  <c r="E6453" i="5"/>
  <c r="E7233" i="5"/>
  <c r="E7962" i="5"/>
  <c r="E8599" i="5"/>
  <c r="E771" i="5"/>
  <c r="E1768" i="5"/>
  <c r="E2682" i="5"/>
  <c r="E3599" i="5"/>
  <c r="E4379" i="5"/>
  <c r="E5207" i="5"/>
  <c r="E6021" i="5"/>
  <c r="E6849" i="5"/>
  <c r="E7654" i="5"/>
  <c r="E8319" i="5"/>
  <c r="E317" i="5"/>
  <c r="E1244" i="5"/>
  <c r="E2097" i="5"/>
  <c r="E2920" i="5"/>
  <c r="E881" i="5"/>
  <c r="E1774" i="5"/>
  <c r="E2598" i="5"/>
  <c r="E3421" i="5"/>
  <c r="E4210" i="5"/>
  <c r="E4987" i="5"/>
  <c r="E5768" i="5"/>
  <c r="E6546" i="5"/>
  <c r="E7325" i="5"/>
  <c r="E8040" i="5"/>
  <c r="E8679" i="5"/>
  <c r="E794" i="5"/>
  <c r="E1696" i="5"/>
  <c r="E2520" i="5"/>
  <c r="E3347" i="5"/>
  <c r="E4138" i="5"/>
  <c r="E4916" i="5"/>
  <c r="E5695" i="5"/>
  <c r="E6472" i="5"/>
  <c r="E7252" i="5"/>
  <c r="E7976" i="5"/>
  <c r="E8615" i="5"/>
  <c r="E947" i="5"/>
  <c r="E1922" i="5"/>
  <c r="E2840" i="5"/>
  <c r="E3746" i="5"/>
  <c r="E4610" i="5"/>
  <c r="E5474" i="5"/>
  <c r="E6302" i="5"/>
  <c r="E7166" i="5"/>
  <c r="E115" i="5"/>
  <c r="E2385" i="5"/>
  <c r="E3677" i="5"/>
  <c r="E4450" i="5"/>
  <c r="E3108" i="5"/>
  <c r="E489" i="5"/>
  <c r="E6770" i="5"/>
  <c r="E6508" i="5"/>
  <c r="E5847" i="5"/>
  <c r="E6569" i="5"/>
  <c r="E5135" i="5"/>
  <c r="E5446" i="5"/>
  <c r="E4515" i="5"/>
  <c r="E5667" i="5"/>
  <c r="E5379" i="5"/>
  <c r="E6677" i="5"/>
  <c r="E7034" i="5"/>
  <c r="E2344" i="5"/>
  <c r="E4370" i="5"/>
  <c r="E8165" i="5"/>
  <c r="E3866" i="5"/>
  <c r="E8692" i="5"/>
  <c r="E4440" i="5"/>
  <c r="E3321" i="5"/>
  <c r="E7778" i="5"/>
  <c r="E6364" i="5"/>
  <c r="E4687" i="5"/>
  <c r="E3026" i="5"/>
  <c r="E1209" i="5"/>
  <c r="E8298" i="5"/>
  <c r="E7142" i="5"/>
  <c r="E5826" i="5"/>
  <c r="E4230" i="5"/>
  <c r="E2720" i="5"/>
  <c r="E1019" i="5"/>
  <c r="E2846" i="5"/>
  <c r="E3638" i="5"/>
  <c r="E4360" i="5"/>
  <c r="E5109" i="5"/>
  <c r="E5945" i="5"/>
  <c r="E6607" i="5"/>
  <c r="E7302" i="5"/>
  <c r="E7946" i="5"/>
  <c r="E8613" i="5"/>
  <c r="E507" i="5"/>
  <c r="E1197" i="5"/>
  <c r="E1869" i="5"/>
  <c r="E2539" i="5"/>
  <c r="E4762" i="5"/>
  <c r="E8176" i="5"/>
  <c r="E510" i="5"/>
  <c r="E1198" i="5"/>
  <c r="E1840" i="5"/>
  <c r="E2454" i="5"/>
  <c r="E3061" i="5"/>
  <c r="E3641" i="5"/>
  <c r="E4188" i="5"/>
  <c r="E4735" i="5"/>
  <c r="E5256" i="5"/>
  <c r="E5775" i="5"/>
  <c r="E6292" i="5"/>
  <c r="E6811" i="5"/>
  <c r="E7331" i="5"/>
  <c r="E7820" i="5"/>
  <c r="E8280" i="5"/>
  <c r="E8741" i="5"/>
  <c r="E579" i="5"/>
  <c r="E1200" i="5"/>
  <c r="E1781" i="5"/>
  <c r="E2329" i="5"/>
  <c r="E2880" i="5"/>
  <c r="E3430" i="5"/>
  <c r="E3958" i="5"/>
  <c r="E4478" i="5"/>
  <c r="E4996" i="5"/>
  <c r="E5515" i="5"/>
  <c r="E6034" i="5"/>
  <c r="E6553" i="5"/>
  <c r="E7073" i="5"/>
  <c r="E7583" i="5"/>
  <c r="E5058" i="5"/>
  <c r="E5723" i="5"/>
  <c r="E6386" i="5"/>
  <c r="E7051" i="5"/>
  <c r="E7668" i="5"/>
  <c r="E8234" i="5"/>
  <c r="E25" i="5"/>
  <c r="E655" i="5"/>
  <c r="E1273" i="5"/>
  <c r="E1848" i="5"/>
  <c r="E2398" i="5"/>
  <c r="E2946" i="5"/>
  <c r="E3527" i="5"/>
  <c r="E4050" i="5"/>
  <c r="E4570" i="5"/>
  <c r="E5463" i="5"/>
  <c r="E8004" i="5"/>
  <c r="E664" i="5"/>
  <c r="E1576" i="5"/>
  <c r="E2407" i="5"/>
  <c r="E3231" i="5"/>
  <c r="E4029" i="5"/>
  <c r="E37" i="5"/>
  <c r="E977" i="5"/>
  <c r="E1859" i="5"/>
  <c r="E2681" i="5"/>
  <c r="E3508" i="5"/>
  <c r="E4290" i="5"/>
  <c r="E5070" i="5"/>
  <c r="E5848" i="5"/>
  <c r="E6625" i="5"/>
  <c r="E7404" i="5"/>
  <c r="E8104" i="5"/>
  <c r="E8743" i="5"/>
  <c r="E1035" i="5"/>
  <c r="E2002" i="5"/>
  <c r="E2918" i="5"/>
  <c r="E3774" i="5"/>
  <c r="E4599" i="5"/>
  <c r="E5416" i="5"/>
  <c r="E6193" i="5"/>
  <c r="E7021" i="5"/>
  <c r="E7808" i="5"/>
  <c r="E1342" i="5"/>
  <c r="E522" i="5"/>
  <c r="E1440" i="5"/>
  <c r="E2280" i="5"/>
  <c r="E161" i="5"/>
  <c r="E1085" i="5"/>
  <c r="E1957" i="5"/>
  <c r="E2780" i="5"/>
  <c r="E3604" i="5"/>
  <c r="E4386" i="5"/>
  <c r="E5162" i="5"/>
  <c r="E5940" i="5"/>
  <c r="E6719" i="5"/>
  <c r="E7493" i="5"/>
  <c r="E8185" i="5"/>
  <c r="E65" i="5"/>
  <c r="E1001" i="5"/>
  <c r="E1881" i="5"/>
  <c r="E2705" i="5"/>
  <c r="E3528" i="5"/>
  <c r="E4311" i="5"/>
  <c r="E5089" i="5"/>
  <c r="E5868" i="5"/>
  <c r="E6647" i="5"/>
  <c r="E7424" i="5"/>
  <c r="E8117" i="5"/>
  <c r="E8756" i="5"/>
  <c r="E1150" i="5"/>
  <c r="E2104" i="5"/>
  <c r="E3022" i="5"/>
  <c r="E3966" i="5"/>
  <c r="E4783" i="5"/>
  <c r="E5648" i="5"/>
  <c r="E6514" i="5"/>
  <c r="E7340" i="5"/>
  <c r="E1255" i="5"/>
  <c r="E2760" i="5"/>
  <c r="E434" i="5"/>
  <c r="E4568" i="5"/>
  <c r="E3960" i="5"/>
  <c r="E672" i="5"/>
  <c r="E7456" i="5"/>
  <c r="E6738" i="5"/>
  <c r="E6960" i="5"/>
  <c r="E6683" i="5"/>
  <c r="E6026" i="5"/>
  <c r="E5603" i="5"/>
  <c r="E5930" i="5"/>
  <c r="E5820" i="5"/>
  <c r="E6533" i="5"/>
  <c r="E6970" i="5"/>
  <c r="E8090" i="5"/>
  <c r="E2676" i="5"/>
  <c r="E6505" i="5"/>
  <c r="E8530" i="5"/>
  <c r="E7729" i="5"/>
  <c r="E361" i="5"/>
  <c r="E6746" i="5"/>
  <c r="E4516" i="5"/>
  <c r="E6994" i="5"/>
  <c r="E5615" i="5"/>
  <c r="E3563" i="5"/>
  <c r="E4260" i="5"/>
  <c r="E2160" i="5"/>
  <c r="E5731" i="5"/>
  <c r="E1978" i="5"/>
  <c r="E7132" i="5"/>
  <c r="E3172" i="5"/>
  <c r="E7638" i="5"/>
  <c r="E7392" i="5"/>
  <c r="E7618" i="5"/>
  <c r="E8523" i="5"/>
  <c r="E3195" i="5"/>
  <c r="E6362" i="5"/>
  <c r="E7030" i="5"/>
  <c r="E7561" i="5"/>
  <c r="E5586" i="5"/>
  <c r="E3301" i="5"/>
  <c r="E865" i="5"/>
  <c r="E8066" i="5"/>
  <c r="E6363" i="5"/>
  <c r="E4489" i="5"/>
  <c r="E2506" i="5"/>
  <c r="E85" i="5"/>
  <c r="E3697" i="5"/>
  <c r="E4676" i="5"/>
  <c r="E5626" i="5"/>
  <c r="E6578" i="5"/>
  <c r="E7444" i="5"/>
  <c r="E8228" i="5"/>
  <c r="E407" i="5"/>
  <c r="E1299" i="5"/>
  <c r="E2082" i="5"/>
  <c r="E3366" i="5"/>
  <c r="E8023" i="5"/>
  <c r="E648" i="5"/>
  <c r="E1528" i="5"/>
  <c r="E2362" i="5"/>
  <c r="E3123" i="5"/>
  <c r="E3813" i="5"/>
  <c r="E4533" i="5"/>
  <c r="E5225" i="5"/>
  <c r="E5890" i="5"/>
  <c r="E6523" i="5"/>
  <c r="E7243" i="5"/>
  <c r="E7869" i="5"/>
  <c r="E8434" i="5"/>
  <c r="E377" i="5"/>
  <c r="E1167" i="5"/>
  <c r="E1904" i="5"/>
  <c r="E2575" i="5"/>
  <c r="E3339" i="5"/>
  <c r="E4015" i="5"/>
  <c r="E4650" i="5"/>
  <c r="E5343" i="5"/>
  <c r="E6007" i="5"/>
  <c r="E6669" i="5"/>
  <c r="E7304" i="5"/>
  <c r="E3466" i="5"/>
  <c r="E5808" i="5"/>
  <c r="E6588" i="5"/>
  <c r="E7478" i="5"/>
  <c r="E8209" i="5"/>
  <c r="E173" i="5"/>
  <c r="E930" i="5"/>
  <c r="E1756" i="5"/>
  <c r="E2458" i="5"/>
  <c r="E3131" i="5"/>
  <c r="E3877" i="5"/>
  <c r="E4541" i="5"/>
  <c r="E6038" i="5"/>
  <c r="E150" i="5"/>
  <c r="E1427" i="5"/>
  <c r="E2498" i="5"/>
  <c r="E3504" i="5"/>
  <c r="E4549" i="5"/>
  <c r="E928" i="5"/>
  <c r="E2043" i="5"/>
  <c r="E3050" i="5"/>
  <c r="E4163" i="5"/>
  <c r="E5156" i="5"/>
  <c r="E6107" i="5"/>
  <c r="E7145" i="5"/>
  <c r="E8067" i="5"/>
  <c r="E211" i="5"/>
  <c r="E1483" i="5"/>
  <c r="E2733" i="5"/>
  <c r="E3859" i="5"/>
  <c r="E4858" i="5"/>
  <c r="E5809" i="5"/>
  <c r="E6801" i="5"/>
  <c r="E7775" i="5"/>
  <c r="E2868" i="5"/>
  <c r="E832" i="5"/>
  <c r="E1861" i="5"/>
  <c r="E2869" i="5"/>
  <c r="E1042" i="5"/>
  <c r="E2100" i="5"/>
  <c r="E3056" i="5"/>
  <c r="E4001" i="5"/>
  <c r="E4950" i="5"/>
  <c r="E5901" i="5"/>
  <c r="E6853" i="5"/>
  <c r="E7736" i="5"/>
  <c r="E8502" i="5"/>
  <c r="E738" i="5"/>
  <c r="E1830" i="5"/>
  <c r="E2835" i="5"/>
  <c r="E3793" i="5"/>
  <c r="E4695" i="5"/>
  <c r="E5647" i="5"/>
  <c r="E6598" i="5"/>
  <c r="E7542" i="5"/>
  <c r="E8327" i="5"/>
  <c r="E636" i="5"/>
  <c r="E1882" i="5"/>
  <c r="E2980" i="5"/>
  <c r="E4091" i="5"/>
  <c r="E5091" i="5"/>
  <c r="E6081" i="5"/>
  <c r="E7120" i="5"/>
  <c r="E842" i="5"/>
  <c r="E8110" i="5"/>
  <c r="E7075" i="5"/>
  <c r="E5996" i="5"/>
  <c r="E4921" i="5"/>
  <c r="E3763" i="5"/>
  <c r="E2490" i="5"/>
  <c r="E1109" i="5"/>
  <c r="E8500" i="5"/>
  <c r="E7648" i="5"/>
  <c r="E6590" i="5"/>
  <c r="E5506" i="5"/>
  <c r="E4404" i="5"/>
  <c r="E3211" i="5"/>
  <c r="E1887" i="5"/>
  <c r="E419" i="5"/>
  <c r="E8275" i="5"/>
  <c r="E7354" i="5"/>
  <c r="E6283" i="5"/>
  <c r="E5209" i="5"/>
  <c r="E4066" i="5"/>
  <c r="E2858" i="5"/>
  <c r="E1499" i="5"/>
  <c r="E2401" i="5"/>
  <c r="E907" i="5"/>
  <c r="E5074" i="5"/>
  <c r="E1473" i="5"/>
  <c r="E810" i="5"/>
  <c r="E2578" i="5"/>
  <c r="E6395" i="5"/>
  <c r="E2607" i="5"/>
  <c r="E7344" i="5"/>
  <c r="E3890" i="5"/>
  <c r="E8301" i="5"/>
  <c r="E7515" i="5"/>
  <c r="E553" i="5"/>
  <c r="E8649" i="5"/>
  <c r="E349" i="5"/>
  <c r="E8441" i="5"/>
  <c r="E7408" i="5"/>
  <c r="E7503" i="5"/>
  <c r="E5531" i="5"/>
  <c r="E3167" i="5"/>
  <c r="E603" i="5"/>
  <c r="E8021" i="5"/>
  <c r="E6188" i="5"/>
  <c r="E4412" i="5"/>
  <c r="E2435" i="5"/>
  <c r="E2482" i="5"/>
  <c r="E3725" i="5"/>
  <c r="E4705" i="5"/>
  <c r="E5686" i="5"/>
  <c r="E6637" i="5"/>
  <c r="E7469" i="5"/>
  <c r="E8305" i="5"/>
  <c r="E439" i="5"/>
  <c r="E1363" i="5"/>
  <c r="E2113" i="5"/>
  <c r="E3781" i="5"/>
  <c r="E8279" i="5"/>
  <c r="E682" i="5"/>
  <c r="E1560" i="5"/>
  <c r="E2390" i="5"/>
  <c r="E3155" i="5"/>
  <c r="E3842" i="5"/>
  <c r="E4563" i="5"/>
  <c r="E5283" i="5"/>
  <c r="E5918" i="5"/>
  <c r="E6552" i="5"/>
  <c r="E7273" i="5"/>
  <c r="E7895" i="5"/>
  <c r="E8460" i="5"/>
  <c r="E409" i="5"/>
  <c r="E1234" i="5"/>
  <c r="E1935" i="5"/>
  <c r="E2606" i="5"/>
  <c r="E3370" i="5"/>
  <c r="E4046" i="5"/>
  <c r="E4678" i="5"/>
  <c r="E5371" i="5"/>
  <c r="E6062" i="5"/>
  <c r="E6697" i="5"/>
  <c r="E7333" i="5"/>
  <c r="E4915" i="5"/>
  <c r="E5838" i="5"/>
  <c r="E6646" i="5"/>
  <c r="E7506" i="5"/>
  <c r="E8260" i="5"/>
  <c r="E209" i="5"/>
  <c r="E965" i="5"/>
  <c r="E1786" i="5"/>
  <c r="E2488" i="5"/>
  <c r="E3162" i="5"/>
  <c r="E3906" i="5"/>
  <c r="E4597" i="5"/>
  <c r="E6212" i="5"/>
  <c r="E196" i="5"/>
  <c r="E1478" i="5"/>
  <c r="E2537" i="5"/>
  <c r="E3546" i="5"/>
  <c r="E4586" i="5"/>
  <c r="E1029" i="5"/>
  <c r="E2089" i="5"/>
  <c r="E3095" i="5"/>
  <c r="E4206" i="5"/>
  <c r="E5200" i="5"/>
  <c r="E6152" i="5"/>
  <c r="E7189" i="5"/>
  <c r="E8139" i="5"/>
  <c r="E256" i="5"/>
  <c r="E1536" i="5"/>
  <c r="E2777" i="5"/>
  <c r="E3907" i="5"/>
  <c r="E4897" i="5"/>
  <c r="E5849" i="5"/>
  <c r="E6885" i="5"/>
  <c r="E7850" i="5"/>
  <c r="E3559" i="5"/>
  <c r="E875" i="5"/>
  <c r="E1912" i="5"/>
  <c r="E2961" i="5"/>
  <c r="E1144" i="5"/>
  <c r="E2140" i="5"/>
  <c r="E3106" i="5"/>
  <c r="E4037" i="5"/>
  <c r="E5036" i="5"/>
  <c r="E5988" i="5"/>
  <c r="E6892" i="5"/>
  <c r="E7779" i="5"/>
  <c r="E8538" i="5"/>
  <c r="E840" i="5"/>
  <c r="E1920" i="5"/>
  <c r="E2889" i="5"/>
  <c r="E3830" i="5"/>
  <c r="E4744" i="5"/>
  <c r="E5733" i="5"/>
  <c r="E6686" i="5"/>
  <c r="E7589" i="5"/>
  <c r="E8368" i="5"/>
  <c r="E693" i="5"/>
  <c r="E1974" i="5"/>
  <c r="E3113" i="5"/>
  <c r="E4139" i="5"/>
  <c r="E5130" i="5"/>
  <c r="E6129" i="5"/>
  <c r="E7206" i="5"/>
  <c r="E1699" i="5"/>
  <c r="E8062" i="5"/>
  <c r="E7007" i="5"/>
  <c r="E5931" i="5"/>
  <c r="E4859" i="5"/>
  <c r="E3692" i="5"/>
  <c r="E2416" i="5"/>
  <c r="E1011" i="5"/>
  <c r="E8454" i="5"/>
  <c r="E7596" i="5"/>
  <c r="E6532" i="5"/>
  <c r="E5445" i="5"/>
  <c r="E4342" i="5"/>
  <c r="E3142" i="5"/>
  <c r="E1802" i="5"/>
  <c r="E330" i="5"/>
  <c r="E8237" i="5"/>
  <c r="E7306" i="5"/>
  <c r="E6224" i="5"/>
  <c r="E5148" i="5"/>
  <c r="E4008" i="5"/>
  <c r="E2779" i="5"/>
  <c r="E1414" i="5"/>
  <c r="E2323" i="5"/>
  <c r="E833" i="5"/>
  <c r="E478" i="5"/>
  <c r="E2935" i="5"/>
  <c r="E2150" i="5"/>
  <c r="E3735" i="5"/>
  <c r="E7285" i="5"/>
  <c r="E6135" i="5"/>
  <c r="E7677" i="5"/>
  <c r="E6489" i="5"/>
  <c r="E3469" i="5"/>
  <c r="E7782" i="5"/>
  <c r="E1927" i="5"/>
  <c r="E706" i="5"/>
  <c r="E2467" i="5"/>
  <c r="E2530" i="5"/>
  <c r="E3391" i="5"/>
  <c r="E7466" i="5"/>
  <c r="E1612" i="5"/>
  <c r="E3318" i="5"/>
  <c r="E4278" i="5"/>
  <c r="E5697" i="5"/>
  <c r="E7699" i="5"/>
  <c r="E6448" i="5"/>
  <c r="E1457" i="5"/>
  <c r="E3319" i="5"/>
  <c r="E8556" i="5"/>
  <c r="E5526" i="5"/>
  <c r="E7343" i="5"/>
  <c r="E6017" i="5"/>
  <c r="E5533" i="5"/>
  <c r="E5536" i="5"/>
  <c r="E3046" i="5"/>
  <c r="E8027" i="5"/>
  <c r="E6370" i="5"/>
  <c r="E8226" i="5"/>
  <c r="E7384" i="5"/>
  <c r="E4928" i="5"/>
  <c r="E2659" i="5"/>
  <c r="E8729" i="5"/>
  <c r="E7025" i="5"/>
  <c r="E5102" i="5"/>
  <c r="E2804" i="5"/>
  <c r="E187" i="5"/>
  <c r="E2969" i="5"/>
  <c r="E4041" i="5"/>
  <c r="E5166" i="5"/>
  <c r="E6174" i="5"/>
  <c r="E7214" i="5"/>
  <c r="E8099" i="5"/>
  <c r="E336" i="5"/>
  <c r="E1430" i="5"/>
  <c r="E2296" i="5"/>
  <c r="E5224" i="5"/>
  <c r="E166" i="5"/>
  <c r="E1229" i="5"/>
  <c r="E2118" i="5"/>
  <c r="E2970" i="5"/>
  <c r="E3782" i="5"/>
  <c r="E4677" i="5"/>
  <c r="E5398" i="5"/>
  <c r="E1745" i="5"/>
  <c r="E3702" i="5"/>
  <c r="E8622" i="5"/>
  <c r="E7064" i="5"/>
  <c r="E7759" i="5"/>
  <c r="E6143" i="5"/>
  <c r="E5958" i="5"/>
  <c r="E6536" i="5"/>
  <c r="E3741" i="5"/>
  <c r="E734" i="5"/>
  <c r="E8060" i="5"/>
  <c r="E9" i="5"/>
  <c r="E8772" i="5"/>
  <c r="E7207" i="5"/>
  <c r="E4873" i="5"/>
  <c r="E2436" i="5"/>
  <c r="E8683" i="5"/>
  <c r="E6965" i="5"/>
  <c r="E5047" i="5"/>
  <c r="E2656" i="5"/>
  <c r="E3030" i="5"/>
  <c r="E4158" i="5"/>
  <c r="E5193" i="5"/>
  <c r="E6205" i="5"/>
  <c r="E7269" i="5"/>
  <c r="E8125" i="5"/>
  <c r="E473" i="5"/>
  <c r="E1462" i="5"/>
  <c r="E2389" i="5"/>
  <c r="E5340" i="5"/>
  <c r="E304" i="5"/>
  <c r="E1266" i="5"/>
  <c r="E2146" i="5"/>
  <c r="E3002" i="5"/>
  <c r="E3871" i="5"/>
  <c r="E4706" i="5"/>
  <c r="E5427" i="5"/>
  <c r="E6208" i="5"/>
  <c r="E6926" i="5"/>
  <c r="E7661" i="5"/>
  <c r="E8332" i="5"/>
  <c r="E236" i="5"/>
  <c r="E1267" i="5"/>
  <c r="E2025" i="5"/>
  <c r="E2850" i="5"/>
  <c r="E3613" i="5"/>
  <c r="E4391" i="5"/>
  <c r="E5111" i="5"/>
  <c r="E5860" i="5"/>
  <c r="E6611" i="5"/>
  <c r="E7418" i="5"/>
  <c r="E5146" i="5"/>
  <c r="E6010" i="5"/>
  <c r="E7019" i="5"/>
  <c r="E7876" i="5"/>
  <c r="E8696" i="5"/>
  <c r="E793" i="5"/>
  <c r="E1665" i="5"/>
  <c r="E2519" i="5"/>
  <c r="E3312" i="5"/>
  <c r="E4108" i="5"/>
  <c r="E4800" i="5"/>
  <c r="E7849" i="5"/>
  <c r="E976" i="5"/>
  <c r="E2264" i="5"/>
  <c r="E3414" i="5"/>
  <c r="E4672" i="5"/>
  <c r="E1181" i="5"/>
  <c r="E2408" i="5"/>
  <c r="E3598" i="5"/>
  <c r="E4636" i="5"/>
  <c r="E5805" i="5"/>
  <c r="E6884" i="5"/>
  <c r="E7994" i="5"/>
  <c r="E313" i="5"/>
  <c r="E1860" i="5"/>
  <c r="E3102" i="5"/>
  <c r="E4291" i="5"/>
  <c r="E5464" i="5"/>
  <c r="E6500" i="5"/>
  <c r="E7570" i="5"/>
  <c r="E1819" i="5"/>
  <c r="E933" i="5"/>
  <c r="E2136" i="5"/>
  <c r="E321" i="5"/>
  <c r="E1490" i="5"/>
  <c r="E2648" i="5"/>
  <c r="E3739" i="5"/>
  <c r="E4730" i="5"/>
  <c r="E5815" i="5"/>
  <c r="E6940" i="5"/>
  <c r="E7890" i="5"/>
  <c r="E8784" i="5"/>
  <c r="E1252" i="5"/>
  <c r="E2338" i="5"/>
  <c r="E3478" i="5"/>
  <c r="E4523" i="5"/>
  <c r="E5522" i="5"/>
  <c r="E6732" i="5"/>
  <c r="E7705" i="5"/>
  <c r="E8577" i="5"/>
  <c r="E1312" i="5"/>
  <c r="E2471" i="5"/>
  <c r="E3706" i="5"/>
  <c r="E4872" i="5"/>
  <c r="E5993" i="5"/>
  <c r="E7255" i="5"/>
  <c r="E3074" i="5"/>
  <c r="E8759" i="5"/>
  <c r="E7815" i="5"/>
  <c r="E6596" i="5"/>
  <c r="E5394" i="5"/>
  <c r="E4147" i="5"/>
  <c r="E2799" i="5"/>
  <c r="E1271" i="5"/>
  <c r="E8238" i="5"/>
  <c r="E7181" i="5"/>
  <c r="E5989" i="5"/>
  <c r="E4788" i="5"/>
  <c r="E3486" i="5"/>
  <c r="E2033" i="5"/>
  <c r="E248" i="5"/>
  <c r="E8755" i="5"/>
  <c r="E7805" i="5"/>
  <c r="E6649" i="5"/>
  <c r="E5444" i="5"/>
  <c r="E4200" i="5"/>
  <c r="E2708" i="5"/>
  <c r="E1172" i="5"/>
  <c r="E3075" i="5"/>
  <c r="E1413" i="5"/>
  <c r="E2281" i="5"/>
  <c r="E4352" i="5"/>
  <c r="E295" i="5"/>
  <c r="E7397" i="5"/>
  <c r="E8031" i="5"/>
  <c r="E6312" i="5"/>
  <c r="E6384" i="5"/>
  <c r="E7655" i="5"/>
  <c r="E4613" i="5"/>
  <c r="E1218" i="5"/>
  <c r="E802" i="5"/>
  <c r="E1805" i="5"/>
  <c r="E8730" i="5"/>
  <c r="E7086" i="5"/>
  <c r="E4616" i="5"/>
  <c r="E2352" i="5"/>
  <c r="E8514" i="5"/>
  <c r="E6909" i="5"/>
  <c r="E4867" i="5"/>
  <c r="E2581" i="5"/>
  <c r="E3060" i="5"/>
  <c r="E4186" i="5"/>
  <c r="E5310" i="5"/>
  <c r="E6262" i="5"/>
  <c r="E7328" i="5"/>
  <c r="E8203" i="5"/>
  <c r="E542" i="5"/>
  <c r="E1494" i="5"/>
  <c r="E2418" i="5"/>
  <c r="E5484" i="5"/>
  <c r="E340" i="5"/>
  <c r="E1300" i="5"/>
  <c r="E2178" i="5"/>
  <c r="E3093" i="5"/>
  <c r="E3901" i="5"/>
  <c r="E4764" i="5"/>
  <c r="E5456" i="5"/>
  <c r="E6235" i="5"/>
  <c r="E6955" i="5"/>
  <c r="E7688" i="5"/>
  <c r="E8356" i="5"/>
  <c r="E272" i="5"/>
  <c r="E1301" i="5"/>
  <c r="E2054" i="5"/>
  <c r="E2913" i="5"/>
  <c r="E3642" i="5"/>
  <c r="E4419" i="5"/>
  <c r="E5140" i="5"/>
  <c r="E5891" i="5"/>
  <c r="E6641" i="5"/>
  <c r="E7446" i="5"/>
  <c r="E5173" i="5"/>
  <c r="E6068" i="5"/>
  <c r="E7106" i="5"/>
  <c r="E7902" i="5"/>
  <c r="E8749" i="5"/>
  <c r="E829" i="5"/>
  <c r="E1694" i="5"/>
  <c r="E2551" i="5"/>
  <c r="E3346" i="5"/>
  <c r="E4137" i="5"/>
  <c r="E4828" i="5"/>
  <c r="E8158" i="5"/>
  <c r="E1020" i="5"/>
  <c r="E2316" i="5"/>
  <c r="E3455" i="5"/>
  <c r="E4722" i="5"/>
  <c r="E1236" i="5"/>
  <c r="E2456" i="5"/>
  <c r="E3643" i="5"/>
  <c r="E4681" i="5"/>
  <c r="E5892" i="5"/>
  <c r="E6930" i="5"/>
  <c r="E8032" i="5"/>
  <c r="E358" i="5"/>
  <c r="E1910" i="5"/>
  <c r="E3141" i="5"/>
  <c r="E4340" i="5"/>
  <c r="E5503" i="5"/>
  <c r="E6540" i="5"/>
  <c r="E7615" i="5"/>
  <c r="E2275" i="5"/>
  <c r="E981" i="5"/>
  <c r="E2187" i="5"/>
  <c r="E365" i="5"/>
  <c r="E1543" i="5"/>
  <c r="E2689" i="5"/>
  <c r="E3778" i="5"/>
  <c r="E4777" i="5"/>
  <c r="E5852" i="5"/>
  <c r="E6979" i="5"/>
  <c r="E7967" i="5"/>
  <c r="E114" i="5"/>
  <c r="E1310" i="5"/>
  <c r="E2430" i="5"/>
  <c r="E3570" i="5"/>
  <c r="E4571" i="5"/>
  <c r="E5608" i="5"/>
  <c r="E6772" i="5"/>
  <c r="E7749" i="5"/>
  <c r="E8651" i="5"/>
  <c r="E1355" i="5"/>
  <c r="E2524" i="5"/>
  <c r="E3795" i="5"/>
  <c r="E4957" i="5"/>
  <c r="E6043" i="5"/>
  <c r="E7290" i="5"/>
  <c r="E3480" i="5"/>
  <c r="E8719" i="5"/>
  <c r="E7760" i="5"/>
  <c r="E6534" i="5"/>
  <c r="E5333" i="5"/>
  <c r="E4086" i="5"/>
  <c r="E2714" i="5"/>
  <c r="E1176" i="5"/>
  <c r="E8192" i="5"/>
  <c r="E7124" i="5"/>
  <c r="E5929" i="5"/>
  <c r="E4726" i="5"/>
  <c r="E3419" i="5"/>
  <c r="E1958" i="5"/>
  <c r="E162" i="5"/>
  <c r="E8710" i="5"/>
  <c r="E7757" i="5"/>
  <c r="E6576" i="5"/>
  <c r="E5387" i="5"/>
  <c r="E4142" i="5"/>
  <c r="E2625" i="5"/>
  <c r="E1084" i="5"/>
  <c r="E2924" i="5"/>
  <c r="E1324" i="5"/>
  <c r="E2894" i="5"/>
  <c r="E643" i="5"/>
  <c r="E1013" i="5"/>
  <c r="E7797" i="5"/>
  <c r="E8119" i="5"/>
  <c r="E6444" i="5"/>
  <c r="E7090" i="5"/>
  <c r="E7908" i="5"/>
  <c r="E5481" i="5"/>
  <c r="E1669" i="5"/>
  <c r="E1706" i="5"/>
  <c r="E5844" i="5"/>
  <c r="E8685" i="5"/>
  <c r="E6790" i="5"/>
  <c r="E4552" i="5"/>
  <c r="E2129" i="5"/>
  <c r="E8386" i="5"/>
  <c r="E3450" i="5"/>
  <c r="E1155" i="5"/>
  <c r="E2713" i="5"/>
  <c r="E2491" i="5"/>
  <c r="E973" i="5"/>
  <c r="E8063" i="5"/>
  <c r="E8653" i="5"/>
  <c r="E1862" i="5"/>
  <c r="E7045" i="5"/>
  <c r="E2443" i="5"/>
  <c r="E3536" i="5"/>
  <c r="E8088" i="5"/>
  <c r="E387" i="5"/>
  <c r="E8554" i="5"/>
  <c r="E6544" i="5"/>
  <c r="E4356" i="5"/>
  <c r="E1684" i="5"/>
  <c r="E8250" i="5"/>
  <c r="E6602" i="5"/>
  <c r="E4154" i="5"/>
  <c r="E2202" i="5"/>
  <c r="E3184" i="5"/>
  <c r="E4329" i="5"/>
  <c r="E5424" i="5"/>
  <c r="E6521" i="5"/>
  <c r="E7497" i="5"/>
  <c r="E8509" i="5"/>
  <c r="E681" i="5"/>
  <c r="E1657" i="5"/>
  <c r="E2601" i="5"/>
  <c r="E6031" i="5"/>
  <c r="E475" i="5"/>
  <c r="E1432" i="5"/>
  <c r="E2422" i="5"/>
  <c r="E3245" i="5"/>
  <c r="E4073" i="5"/>
  <c r="E4851" i="5"/>
  <c r="E5600" i="5"/>
  <c r="E6351" i="5"/>
  <c r="E7042" i="5"/>
  <c r="E7794" i="5"/>
  <c r="E8486" i="5"/>
  <c r="E547" i="5"/>
  <c r="E1401" i="5"/>
  <c r="E2240" i="5"/>
  <c r="E3003" i="5"/>
  <c r="E3784" i="5"/>
  <c r="E4534" i="5"/>
  <c r="E5228" i="5"/>
  <c r="E6091" i="5"/>
  <c r="E6783" i="5"/>
  <c r="E7555" i="5"/>
  <c r="E5290" i="5"/>
  <c r="E6270" i="5"/>
  <c r="E7192" i="5"/>
  <c r="E8055" i="5"/>
  <c r="E104" i="5"/>
  <c r="E1066" i="5"/>
  <c r="E1909" i="5"/>
  <c r="E2642" i="5"/>
  <c r="E3496" i="5"/>
  <c r="E4224" i="5"/>
  <c r="E5088" i="5"/>
  <c r="E8569" i="5"/>
  <c r="E1282" i="5"/>
  <c r="E2589" i="5"/>
  <c r="E3771" i="5"/>
  <c r="E151" i="5"/>
  <c r="E1384" i="5"/>
  <c r="E2640" i="5"/>
  <c r="E3772" i="5"/>
  <c r="E4940" i="5"/>
  <c r="E6020" i="5"/>
  <c r="E7276" i="5"/>
  <c r="E8245" i="5"/>
  <c r="E668" i="5"/>
  <c r="E2094" i="5"/>
  <c r="E3284" i="5"/>
  <c r="E4551" i="5"/>
  <c r="E5638" i="5"/>
  <c r="E6675" i="5"/>
  <c r="E7886" i="5"/>
  <c r="E6282" i="5"/>
  <c r="E1186" i="5"/>
  <c r="E2370" i="5"/>
  <c r="E526" i="5"/>
  <c r="E1733" i="5"/>
  <c r="E2871" i="5"/>
  <c r="E4626" i="5"/>
  <c r="E3165" i="5"/>
  <c r="E1376" i="5"/>
  <c r="E6676" i="5"/>
  <c r="E5737" i="5"/>
  <c r="E5039" i="5"/>
  <c r="E6628" i="5"/>
  <c r="E7224" i="5"/>
  <c r="E6831" i="5"/>
  <c r="E3779" i="5"/>
  <c r="E8166" i="5"/>
  <c r="E3538" i="5"/>
  <c r="E8299" i="5"/>
  <c r="E6250" i="5"/>
  <c r="E4096" i="5"/>
  <c r="E1281" i="5"/>
  <c r="E7982" i="5"/>
  <c r="E5941" i="5"/>
  <c r="E3893" i="5"/>
  <c r="E1446" i="5"/>
  <c r="E3518" i="5"/>
  <c r="E4532" i="5"/>
  <c r="E5743" i="5"/>
  <c r="E6751" i="5"/>
  <c r="E7766" i="5"/>
  <c r="E8664" i="5"/>
  <c r="E851" i="5"/>
  <c r="E1838" i="5"/>
  <c r="E2726" i="5"/>
  <c r="E7714" i="5"/>
  <c r="E715" i="5"/>
  <c r="E1750" i="5"/>
  <c r="E2605" i="5"/>
  <c r="E3428" i="5"/>
  <c r="E4245" i="5"/>
  <c r="E4966" i="5"/>
  <c r="E5746" i="5"/>
  <c r="E6466" i="5"/>
  <c r="E7303" i="5"/>
  <c r="E7974" i="5"/>
  <c r="E8665" i="5"/>
  <c r="E717" i="5"/>
  <c r="E1593" i="5"/>
  <c r="E2392" i="5"/>
  <c r="E3124" i="5"/>
  <c r="E3931" i="5"/>
  <c r="E4707" i="5"/>
  <c r="E5487" i="5"/>
  <c r="E6209" i="5"/>
  <c r="E6985" i="5"/>
  <c r="E7691" i="5"/>
  <c r="E5521" i="5"/>
  <c r="E6443" i="5"/>
  <c r="E7336" i="5"/>
  <c r="E8311" i="5"/>
  <c r="E312" i="5"/>
  <c r="E1239" i="5"/>
  <c r="E2030" i="5"/>
  <c r="E2856" i="5"/>
  <c r="E3645" i="5"/>
  <c r="E4394" i="5"/>
  <c r="E5779" i="5"/>
  <c r="E356" i="5"/>
  <c r="E1672" i="5"/>
  <c r="E2772" i="5"/>
  <c r="E3982" i="5"/>
  <c r="E357" i="5"/>
  <c r="E1724" i="5"/>
  <c r="E2867" i="5"/>
  <c r="E4030" i="5"/>
  <c r="E5240" i="5"/>
  <c r="E6367" i="5"/>
  <c r="E7487" i="5"/>
  <c r="E8390" i="5"/>
  <c r="E978" i="5"/>
  <c r="E2318" i="5"/>
  <c r="E3648" i="5"/>
  <c r="E4774" i="5"/>
  <c r="E5936" i="5"/>
  <c r="E7060" i="5"/>
  <c r="E8036" i="5"/>
  <c r="E214" i="5"/>
  <c r="E1484" i="5"/>
  <c r="E2554" i="5"/>
  <c r="E777" i="5"/>
  <c r="E2007" i="5"/>
  <c r="E3147" i="5"/>
  <c r="E4258" i="5"/>
  <c r="E5297" i="5"/>
  <c r="E6286" i="5"/>
  <c r="E7371" i="5"/>
  <c r="E8290" i="5"/>
  <c r="E486" i="5"/>
  <c r="E1737" i="5"/>
  <c r="E2925" i="5"/>
  <c r="E3964" i="5"/>
  <c r="E5040" i="5"/>
  <c r="E6080" i="5"/>
  <c r="E7080" i="5"/>
  <c r="E8084" i="5"/>
  <c r="E382" i="5"/>
  <c r="E1738" i="5"/>
  <c r="E3164" i="5"/>
  <c r="E4265" i="5"/>
  <c r="E5438" i="5"/>
  <c r="E6600" i="5"/>
  <c r="E7627" i="5"/>
  <c r="E8374" i="5"/>
  <c r="E7313" i="5"/>
  <c r="E6111" i="5"/>
  <c r="E4802" i="5"/>
  <c r="E3497" i="5"/>
  <c r="E2038" i="5"/>
  <c r="E426" i="5"/>
  <c r="E8757" i="5"/>
  <c r="E7865" i="5"/>
  <c r="E6706" i="5"/>
  <c r="E5391" i="5"/>
  <c r="E4144" i="5"/>
  <c r="E2781" i="5"/>
  <c r="E1258" i="5"/>
  <c r="E8371" i="5"/>
  <c r="E7238" i="5"/>
  <c r="E6048" i="5"/>
  <c r="E4843" i="5"/>
  <c r="E3544" i="5"/>
  <c r="E2105" i="5"/>
  <c r="E496" i="5"/>
  <c r="E2254" i="5"/>
  <c r="E572" i="5"/>
  <c r="E731" i="5"/>
  <c r="E5786" i="5"/>
  <c r="E5072" i="5"/>
  <c r="E2036" i="5"/>
  <c r="E4753" i="5"/>
  <c r="E3663" i="5"/>
  <c r="E6140" i="5"/>
  <c r="E6813" i="5"/>
  <c r="E7676" i="5"/>
  <c r="E4167" i="5"/>
  <c r="E7" i="5"/>
  <c r="E6130" i="5"/>
  <c r="E3634" i="5"/>
  <c r="E3578" i="5"/>
  <c r="E5022" i="5"/>
  <c r="E6667" i="5"/>
  <c r="E7920" i="5"/>
  <c r="E576" i="5"/>
  <c r="E1931" i="5"/>
  <c r="E4591" i="5"/>
  <c r="E545" i="5"/>
  <c r="E1871" i="5"/>
  <c r="E2941" i="5"/>
  <c r="E4216" i="5"/>
  <c r="E5197" i="5"/>
  <c r="E6263" i="5"/>
  <c r="E7187" i="5"/>
  <c r="E8127" i="5"/>
  <c r="E167" i="5"/>
  <c r="E1434" i="5"/>
  <c r="E2455" i="5"/>
  <c r="E3491" i="5"/>
  <c r="E4448" i="5"/>
  <c r="E5459" i="5"/>
  <c r="E6379" i="5"/>
  <c r="E7244" i="5"/>
  <c r="E5319" i="5"/>
  <c r="E6530" i="5"/>
  <c r="E7748" i="5"/>
  <c r="E8774" i="5"/>
  <c r="E1204" i="5"/>
  <c r="E2214" i="5"/>
  <c r="E3191" i="5"/>
  <c r="E4252" i="5"/>
  <c r="E6356" i="5"/>
  <c r="E768" i="5"/>
  <c r="E2354" i="5"/>
  <c r="E3942" i="5"/>
  <c r="E667" i="5"/>
  <c r="E2224" i="5"/>
  <c r="E3816" i="5"/>
  <c r="E5328" i="5"/>
  <c r="E6712" i="5"/>
  <c r="E8172" i="5"/>
  <c r="E931" i="5"/>
  <c r="E2592" i="5"/>
  <c r="E4118" i="5"/>
  <c r="E5675" i="5"/>
  <c r="E7146" i="5"/>
  <c r="E8283" i="5"/>
  <c r="E1036" i="5"/>
  <c r="E2504" i="5"/>
  <c r="E1191" i="5"/>
  <c r="E2507" i="5"/>
  <c r="E3912" i="5"/>
  <c r="E5248" i="5"/>
  <c r="E6460" i="5"/>
  <c r="E7657" i="5"/>
  <c r="E8752" i="5"/>
  <c r="E1450" i="5"/>
  <c r="E2797" i="5"/>
  <c r="E4176" i="5"/>
  <c r="E5348" i="5"/>
  <c r="E6559" i="5"/>
  <c r="E7903" i="5"/>
  <c r="E327" i="5"/>
  <c r="E2065" i="5"/>
  <c r="E3438" i="5"/>
  <c r="E4831" i="5"/>
  <c r="E6341" i="5"/>
  <c r="E7590" i="5"/>
  <c r="E8156" i="5"/>
  <c r="E6711" i="5"/>
  <c r="E5217" i="5"/>
  <c r="E3628" i="5"/>
  <c r="E1889" i="5"/>
  <c r="E8012" i="5"/>
  <c r="E6650" i="5"/>
  <c r="E5149" i="5"/>
  <c r="E3688" i="5"/>
  <c r="E1736" i="5"/>
  <c r="E8009" i="5"/>
  <c r="E6705" i="5"/>
  <c r="E5092" i="5"/>
  <c r="E3623" i="5"/>
  <c r="E1886" i="5"/>
  <c r="E2624" i="5"/>
  <c r="E495" i="5"/>
  <c r="E2438" i="5"/>
  <c r="E5878" i="5"/>
  <c r="E5532" i="5"/>
  <c r="E3084" i="5"/>
  <c r="E5239" i="5"/>
  <c r="E3980" i="5"/>
  <c r="E7683" i="5"/>
  <c r="E7200" i="5"/>
  <c r="E7616" i="5"/>
  <c r="E4033" i="5"/>
  <c r="E6008" i="5"/>
  <c r="E3300" i="5"/>
  <c r="E3668" i="5"/>
  <c r="E5080" i="5"/>
  <c r="E6695" i="5"/>
  <c r="E7970" i="5"/>
  <c r="E647" i="5"/>
  <c r="E1961" i="5"/>
  <c r="E4906" i="5"/>
  <c r="E578" i="5"/>
  <c r="E1902" i="5"/>
  <c r="E3185" i="5"/>
  <c r="E4275" i="5"/>
  <c r="E5312" i="5"/>
  <c r="E6322" i="5"/>
  <c r="E7359" i="5"/>
  <c r="E8152" i="5"/>
  <c r="E202" i="5"/>
  <c r="E1465" i="5"/>
  <c r="E2484" i="5"/>
  <c r="E3522" i="5"/>
  <c r="E4507" i="5"/>
  <c r="E5544" i="5"/>
  <c r="E6410" i="5"/>
  <c r="E7274" i="5"/>
  <c r="E5376" i="5"/>
  <c r="E6558" i="5"/>
  <c r="E7774" i="5"/>
  <c r="E64" i="5"/>
  <c r="E1309" i="5"/>
  <c r="E2244" i="5"/>
  <c r="E3220" i="5"/>
  <c r="E4281" i="5"/>
  <c r="E6471" i="5"/>
  <c r="E814" i="5"/>
  <c r="E2446" i="5"/>
  <c r="E4067" i="5"/>
  <c r="E720" i="5"/>
  <c r="E2272" i="5"/>
  <c r="E3857" i="5"/>
  <c r="E5372" i="5"/>
  <c r="E6757" i="5"/>
  <c r="E8211" i="5"/>
  <c r="E1081" i="5"/>
  <c r="E2644" i="5"/>
  <c r="E4166" i="5"/>
  <c r="E5724" i="5"/>
  <c r="E7194" i="5"/>
  <c r="E154" i="5"/>
  <c r="E1140" i="5"/>
  <c r="E2594" i="5"/>
  <c r="E1247" i="5"/>
  <c r="E2557" i="5"/>
  <c r="E3952" i="5"/>
  <c r="E5335" i="5"/>
  <c r="E6507" i="5"/>
  <c r="E7702" i="5"/>
  <c r="E175" i="5"/>
  <c r="E1504" i="5"/>
  <c r="E2979" i="5"/>
  <c r="E4226" i="5"/>
  <c r="E5389" i="5"/>
  <c r="E6820" i="5"/>
  <c r="E7937" i="5"/>
  <c r="E432" i="5"/>
  <c r="E2196" i="5"/>
  <c r="E3529" i="5"/>
  <c r="E5005" i="5"/>
  <c r="E6390" i="5"/>
  <c r="E7672" i="5"/>
  <c r="E8016" i="5"/>
  <c r="E6654" i="5"/>
  <c r="E5155" i="5"/>
  <c r="E3568" i="5"/>
  <c r="E1822" i="5"/>
  <c r="E7964" i="5"/>
  <c r="E6468" i="5"/>
  <c r="E5095" i="5"/>
  <c r="E3624" i="5"/>
  <c r="E1663" i="5"/>
  <c r="E7960" i="5"/>
  <c r="E6526" i="5"/>
  <c r="E5019" i="5"/>
  <c r="E3483" i="5"/>
  <c r="E1801" i="5"/>
  <c r="E2555" i="5"/>
  <c r="E398" i="5"/>
  <c r="E2651" i="5"/>
  <c r="E6181" i="5"/>
  <c r="E7287" i="5"/>
  <c r="E3591" i="5"/>
  <c r="E7888" i="5"/>
  <c r="E5276" i="5"/>
  <c r="E8785" i="5"/>
  <c r="E7576" i="5"/>
  <c r="E3176" i="5"/>
  <c r="E7802" i="5"/>
  <c r="E7398" i="5"/>
  <c r="E5315" i="5"/>
  <c r="E8014" i="5"/>
  <c r="E1064" i="5"/>
  <c r="E1701" i="5"/>
  <c r="E6432" i="5"/>
  <c r="E2802" i="5"/>
  <c r="E4380" i="5"/>
  <c r="E969" i="5"/>
  <c r="E8435" i="5"/>
  <c r="E8394" i="5"/>
  <c r="E7628" i="5"/>
  <c r="E4693" i="5"/>
  <c r="E5124" i="5"/>
  <c r="E1638" i="5"/>
  <c r="E8487" i="5"/>
  <c r="E7114" i="5"/>
  <c r="E7621" i="5"/>
  <c r="E5251" i="5"/>
  <c r="E7288" i="5"/>
  <c r="E5777" i="5"/>
  <c r="E3177" i="5"/>
  <c r="E27" i="5"/>
  <c r="E2138" i="5"/>
  <c r="E6440" i="5"/>
  <c r="E4981" i="5"/>
  <c r="E5353" i="5"/>
  <c r="E8164" i="5"/>
  <c r="E4428" i="5"/>
  <c r="E109" i="5"/>
  <c r="E5880" i="5"/>
  <c r="E2884" i="5"/>
  <c r="E4301" i="5"/>
  <c r="E6003" i="5"/>
  <c r="E7525" i="5"/>
  <c r="E132" i="5"/>
  <c r="E1748" i="5"/>
  <c r="E5052" i="5"/>
  <c r="E819" i="5"/>
  <c r="E2268" i="5"/>
  <c r="E3550" i="5"/>
  <c r="E4823" i="5"/>
  <c r="E5947" i="5"/>
  <c r="E6984" i="5"/>
  <c r="E8024" i="5"/>
  <c r="E477" i="5"/>
  <c r="E1690" i="5"/>
  <c r="E2788" i="5"/>
  <c r="E3902" i="5"/>
  <c r="E4967" i="5"/>
  <c r="E6121" i="5"/>
  <c r="E7130" i="5"/>
  <c r="E5233" i="5"/>
  <c r="E6674" i="5"/>
  <c r="E7928" i="5"/>
  <c r="E450" i="5"/>
  <c r="E1535" i="5"/>
  <c r="E2795" i="5"/>
  <c r="E3962" i="5"/>
  <c r="E5204" i="5"/>
  <c r="E607" i="5"/>
  <c r="E2628" i="5"/>
  <c r="E4203" i="5"/>
  <c r="E1285" i="5"/>
  <c r="E2957" i="5"/>
  <c r="E4550" i="5"/>
  <c r="E6237" i="5"/>
  <c r="E7731" i="5"/>
  <c r="E723" i="5"/>
  <c r="E2826" i="5"/>
  <c r="E4638" i="5"/>
  <c r="E6156" i="5"/>
  <c r="E7697" i="5"/>
  <c r="E360" i="5"/>
  <c r="E2003" i="5"/>
  <c r="E676" i="5"/>
  <c r="E2374" i="5"/>
  <c r="E4123" i="5"/>
  <c r="E5468" i="5"/>
  <c r="E6804" i="5"/>
  <c r="E8218" i="5"/>
  <c r="E897" i="5"/>
  <c r="E2287" i="5"/>
  <c r="E3879" i="5"/>
  <c r="E5262" i="5"/>
  <c r="E6857" i="5"/>
  <c r="E8153" i="5"/>
  <c r="E1004" i="5"/>
  <c r="E2653" i="5"/>
  <c r="E4312" i="5"/>
  <c r="E5783" i="5"/>
  <c r="E7426" i="5"/>
  <c r="E8243" i="5"/>
  <c r="E6478" i="5"/>
  <c r="E4978" i="5"/>
  <c r="E3148" i="5"/>
  <c r="E934" i="5"/>
  <c r="E8372" i="5"/>
  <c r="E6948" i="5"/>
  <c r="E5270" i="5"/>
  <c r="E3562" i="5"/>
  <c r="E1416" i="5"/>
  <c r="E8625" i="5"/>
  <c r="E7178" i="5"/>
  <c r="E5682" i="5"/>
  <c r="E3884" i="5"/>
  <c r="E2031" i="5"/>
  <c r="E1884" i="5"/>
  <c r="E3446" i="5"/>
  <c r="E318" i="5"/>
  <c r="E4307" i="5"/>
  <c r="E8726" i="5"/>
  <c r="E5557" i="5"/>
  <c r="E5480" i="5"/>
  <c r="E3650" i="5"/>
  <c r="E7983" i="5"/>
  <c r="E4293" i="5"/>
  <c r="E5764" i="5"/>
  <c r="E2349" i="5"/>
  <c r="E4389" i="5"/>
  <c r="E6060" i="5"/>
  <c r="E7579" i="5"/>
  <c r="E165" i="5"/>
  <c r="E1779" i="5"/>
  <c r="E5656" i="5"/>
  <c r="E891" i="5"/>
  <c r="E2298" i="5"/>
  <c r="E3612" i="5"/>
  <c r="E4879" i="5"/>
  <c r="E5976" i="5"/>
  <c r="E7012" i="5"/>
  <c r="E8049" i="5"/>
  <c r="E511" i="5"/>
  <c r="E1719" i="5"/>
  <c r="E2820" i="5"/>
  <c r="E3986" i="5"/>
  <c r="E5027" i="5"/>
  <c r="E6150" i="5"/>
  <c r="E7160" i="5"/>
  <c r="E5261" i="5"/>
  <c r="E6702" i="5"/>
  <c r="E7954" i="5"/>
  <c r="E485" i="5"/>
  <c r="E1567" i="5"/>
  <c r="E2888" i="5"/>
  <c r="E3993" i="5"/>
  <c r="E5346" i="5"/>
  <c r="E712" i="5"/>
  <c r="E2680" i="5"/>
  <c r="E4239" i="5"/>
  <c r="E1337" i="5"/>
  <c r="E3004" i="5"/>
  <c r="E4595" i="5"/>
  <c r="E6413" i="5"/>
  <c r="E7771" i="5"/>
  <c r="E831" i="5"/>
  <c r="E2960" i="5"/>
  <c r="E4686" i="5"/>
  <c r="E6242" i="5"/>
  <c r="E7732" i="5"/>
  <c r="E416" i="5"/>
  <c r="E2046" i="5"/>
  <c r="E837" i="5"/>
  <c r="E2414" i="5"/>
  <c r="E4171" i="5"/>
  <c r="E5507" i="5"/>
  <c r="E7027" i="5"/>
  <c r="E8251" i="5"/>
  <c r="E946" i="5"/>
  <c r="E2470" i="5"/>
  <c r="E3916" i="5"/>
  <c r="E5301" i="5"/>
  <c r="E6904" i="5"/>
  <c r="E8189" i="5"/>
  <c r="E1049" i="5"/>
  <c r="E2749" i="5"/>
  <c r="E4351" i="5"/>
  <c r="E5823" i="5"/>
  <c r="E7464" i="5"/>
  <c r="E8197" i="5"/>
  <c r="E6417" i="5"/>
  <c r="E4731" i="5"/>
  <c r="E3082" i="5"/>
  <c r="E844" i="5"/>
  <c r="E8333" i="5"/>
  <c r="E6882" i="5"/>
  <c r="E3800" i="5"/>
  <c r="E4633" i="5"/>
  <c r="E6918" i="5"/>
  <c r="E535" i="5"/>
  <c r="E8167" i="5"/>
  <c r="E5010" i="5"/>
  <c r="E1981" i="5"/>
  <c r="E7934" i="5"/>
  <c r="E4231" i="5"/>
  <c r="E5584" i="5"/>
  <c r="E2284" i="5"/>
  <c r="E4444" i="5"/>
  <c r="E6089" i="5"/>
  <c r="E7634" i="5"/>
  <c r="E198" i="5"/>
  <c r="E1992" i="5"/>
  <c r="E5829" i="5"/>
  <c r="E991" i="5"/>
  <c r="E2511" i="5"/>
  <c r="E3669" i="5"/>
  <c r="E4909" i="5"/>
  <c r="E6006" i="5"/>
  <c r="E7071" i="5"/>
  <c r="E986" i="5"/>
  <c r="E1382" i="5"/>
  <c r="E7738" i="5"/>
  <c r="E1423" i="5"/>
  <c r="E2870" i="5"/>
  <c r="E3448" i="5"/>
  <c r="E1984" i="5"/>
  <c r="E7708" i="5"/>
  <c r="E8551" i="5"/>
  <c r="E5707" i="5"/>
  <c r="E5769" i="5"/>
  <c r="E7440" i="5"/>
  <c r="E3104" i="5"/>
  <c r="E8163" i="5"/>
  <c r="E5279" i="5"/>
  <c r="E1518" i="5"/>
  <c r="E2940" i="5"/>
  <c r="E4733" i="5"/>
  <c r="E6348" i="5"/>
  <c r="E7894" i="5"/>
  <c r="E785" i="5"/>
  <c r="E2144" i="5"/>
  <c r="E7416" i="5"/>
  <c r="E1129" i="5"/>
  <c r="E2635" i="5"/>
  <c r="E3754" i="5"/>
  <c r="E5081" i="5"/>
  <c r="E6148" i="5"/>
  <c r="E7417" i="5"/>
  <c r="E8306" i="5"/>
  <c r="E752" i="5"/>
  <c r="E1874" i="5"/>
  <c r="E3062" i="5"/>
  <c r="E4160" i="5"/>
  <c r="E5199" i="5"/>
  <c r="E6294" i="5"/>
  <c r="E7528" i="5"/>
  <c r="E5666" i="5"/>
  <c r="E6991" i="5"/>
  <c r="E8338" i="5"/>
  <c r="E689" i="5"/>
  <c r="E1970" i="5"/>
  <c r="E3038" i="5"/>
  <c r="E4192" i="5"/>
  <c r="E6731" i="5"/>
  <c r="E1121" i="5"/>
  <c r="E2995" i="5"/>
  <c r="E4414" i="5"/>
  <c r="E1765" i="5"/>
  <c r="E3415" i="5"/>
  <c r="E5028" i="5"/>
  <c r="E6670" i="5"/>
  <c r="E8318" i="5"/>
  <c r="E1289" i="5"/>
  <c r="E3234" i="5"/>
  <c r="E4984" i="5"/>
  <c r="E6454" i="5"/>
  <c r="E8068" i="5"/>
  <c r="E670" i="5"/>
  <c r="E2462" i="5"/>
  <c r="E1349" i="5"/>
  <c r="E2965" i="5"/>
  <c r="E4470" i="5"/>
  <c r="E5729" i="5"/>
  <c r="E7237" i="5"/>
  <c r="E8430" i="5"/>
  <c r="E1205" i="5"/>
  <c r="E2745" i="5"/>
  <c r="E4348" i="5"/>
  <c r="E5821" i="5"/>
  <c r="E7165" i="5"/>
  <c r="E8400" i="5"/>
  <c r="E1454" i="5"/>
  <c r="E3205" i="5"/>
  <c r="E4660" i="5"/>
  <c r="E6255" i="5"/>
  <c r="E7785" i="5"/>
  <c r="E7711" i="5"/>
  <c r="E6172" i="5"/>
  <c r="E4471" i="5"/>
  <c r="E2647" i="5"/>
  <c r="E500" i="5"/>
  <c r="E8058" i="5"/>
  <c r="E6345" i="5"/>
  <c r="E4846" i="5"/>
  <c r="E2933" i="5"/>
  <c r="E913" i="5"/>
  <c r="E8326" i="5"/>
  <c r="E6881" i="5"/>
  <c r="E5269" i="5"/>
  <c r="E3350" i="5"/>
  <c r="E1326" i="5"/>
  <c r="E6763" i="5"/>
  <c r="E1491" i="5"/>
  <c r="E4698" i="5"/>
  <c r="E8680" i="5"/>
  <c r="E7513" i="5"/>
  <c r="E7839" i="5"/>
  <c r="E5237" i="5"/>
  <c r="E6309" i="5"/>
  <c r="E2737" i="5"/>
  <c r="E7494" i="5"/>
  <c r="E4671" i="5"/>
  <c r="E948" i="5"/>
  <c r="E3427" i="5"/>
  <c r="E4994" i="5"/>
  <c r="E6809" i="5"/>
  <c r="E8408" i="5"/>
  <c r="E1024" i="5"/>
  <c r="E2571" i="5"/>
  <c r="E8587" i="5"/>
  <c r="E1496" i="5"/>
  <c r="E2756" i="5"/>
  <c r="E4159" i="5"/>
  <c r="E5370" i="5"/>
  <c r="E6494" i="5"/>
  <c r="E7526" i="5"/>
  <c r="E8589" i="5"/>
  <c r="E892" i="5"/>
  <c r="E2179" i="5"/>
  <c r="E3277" i="5"/>
  <c r="E4334" i="5"/>
  <c r="E5602" i="5"/>
  <c r="E6582" i="5"/>
  <c r="E7718" i="5"/>
  <c r="E5896" i="5"/>
  <c r="E7250" i="5"/>
  <c r="E8466" i="5"/>
  <c r="E896" i="5"/>
  <c r="E2123" i="5"/>
  <c r="E3436" i="5"/>
  <c r="E4512" i="5"/>
  <c r="E7696" i="5"/>
  <c r="E1714" i="5"/>
  <c r="E3272" i="5"/>
  <c r="E254" i="5"/>
  <c r="E1998" i="5"/>
  <c r="E3730" i="5"/>
  <c r="E5461" i="5"/>
  <c r="E7016" i="5"/>
  <c r="E8567" i="5"/>
  <c r="E1727" i="5"/>
  <c r="E3686" i="5"/>
  <c r="E5242" i="5"/>
  <c r="E6934" i="5"/>
  <c r="E8247" i="5"/>
  <c r="E1345" i="5"/>
  <c r="E2828" i="5"/>
  <c r="E1683" i="5"/>
  <c r="E3329" i="5"/>
  <c r="E4643" i="5"/>
  <c r="E6162" i="5"/>
  <c r="E7539" i="5"/>
  <c r="E8712" i="5"/>
  <c r="E1644" i="5"/>
  <c r="E3163" i="5"/>
  <c r="E4609" i="5"/>
  <c r="E6039" i="5"/>
  <c r="E7377" i="5"/>
  <c r="E8684" i="5"/>
  <c r="E1645" i="5"/>
  <c r="E3388" i="5"/>
  <c r="E5179" i="5"/>
  <c r="E6687" i="5"/>
  <c r="E488" i="5"/>
  <c r="E7434" i="5"/>
  <c r="E5756" i="5"/>
  <c r="E4211" i="5"/>
  <c r="E2193" i="5"/>
  <c r="E79" i="5"/>
  <c r="E7706" i="5"/>
  <c r="E6104" i="5"/>
  <c r="E4466" i="5"/>
  <c r="E2560" i="5"/>
  <c r="E594" i="5"/>
  <c r="E8056" i="5"/>
  <c r="E6398" i="5"/>
  <c r="E4721" i="5"/>
  <c r="E3076" i="5"/>
  <c r="E838" i="5"/>
  <c r="E3349" i="5"/>
  <c r="E1005" i="5"/>
  <c r="E3354" i="5"/>
  <c r="E6688" i="5"/>
  <c r="E2016" i="5"/>
  <c r="E6428" i="5"/>
  <c r="E951" i="5"/>
  <c r="E6423" i="5"/>
  <c r="E1114" i="5"/>
  <c r="E3897" i="5"/>
  <c r="E6406" i="5"/>
  <c r="E8561" i="5"/>
  <c r="E1687" i="5"/>
  <c r="E8484" i="5"/>
  <c r="E1963" i="5"/>
  <c r="E3726" i="5"/>
  <c r="E5514" i="5"/>
  <c r="E6871" i="5"/>
  <c r="E8384" i="5"/>
  <c r="E1028" i="5"/>
  <c r="E2545" i="5"/>
  <c r="E4103" i="5"/>
  <c r="E5574" i="5"/>
  <c r="E6900" i="5"/>
  <c r="E5117" i="5"/>
  <c r="E7135" i="5"/>
  <c r="E8516" i="5"/>
  <c r="E1437" i="5"/>
  <c r="E2977" i="5"/>
  <c r="E4482" i="5"/>
  <c r="E35" i="5"/>
  <c r="E2172" i="5"/>
  <c r="E4758" i="5"/>
  <c r="E2182" i="5"/>
  <c r="E4420" i="5"/>
  <c r="E6539" i="5"/>
  <c r="E8528" i="5"/>
  <c r="E2185" i="5"/>
  <c r="E4513" i="5"/>
  <c r="E6589" i="5"/>
  <c r="E874" i="5"/>
  <c r="E1729" i="5"/>
  <c r="E984" i="5"/>
  <c r="E3238" i="5"/>
  <c r="E5076" i="5"/>
  <c r="E6767" i="5"/>
  <c r="E8469" i="5"/>
  <c r="E1972" i="5"/>
  <c r="E3658" i="5"/>
  <c r="E5473" i="5"/>
  <c r="E7338" i="5"/>
  <c r="E223" i="5"/>
  <c r="E2616" i="5"/>
  <c r="E4697" i="5"/>
  <c r="E6773" i="5"/>
  <c r="E5390" i="5"/>
  <c r="E8419" i="5"/>
  <c r="E6295" i="5"/>
  <c r="E4282" i="5"/>
  <c r="E1668" i="5"/>
  <c r="E7758" i="5"/>
  <c r="E5754" i="5"/>
  <c r="E3823" i="5"/>
  <c r="E1174" i="5"/>
  <c r="E7704" i="5"/>
  <c r="E5872" i="5"/>
  <c r="E3805" i="5"/>
  <c r="E1573" i="5"/>
  <c r="E2982" i="5"/>
  <c r="E7566" i="5"/>
  <c r="E3432" i="5"/>
  <c r="E4492" i="5"/>
  <c r="E7762" i="5"/>
  <c r="E4062" i="5"/>
  <c r="E6011" i="5"/>
  <c r="E445" i="5"/>
  <c r="E5352" i="5"/>
  <c r="E776" i="5"/>
  <c r="E4272" i="5"/>
  <c r="E6781" i="5"/>
  <c r="E8714" i="5"/>
  <c r="E2052" i="5"/>
  <c r="E16" i="5"/>
  <c r="E2053" i="5"/>
  <c r="E4014" i="5"/>
  <c r="E5687" i="5"/>
  <c r="E7158" i="5"/>
  <c r="E8510" i="5"/>
  <c r="E1130" i="5"/>
  <c r="E2728" i="5"/>
  <c r="E4189" i="5"/>
  <c r="E5661" i="5"/>
  <c r="E7014" i="5"/>
  <c r="E5549" i="5"/>
  <c r="E7222" i="5"/>
  <c r="E8644" i="5"/>
  <c r="E1503" i="5"/>
  <c r="E3069" i="5"/>
  <c r="E4654" i="5"/>
  <c r="E403" i="5"/>
  <c r="E2812" i="5"/>
  <c r="E205" i="5"/>
  <c r="E2591" i="5"/>
  <c r="E4508" i="5"/>
  <c r="E6800" i="5"/>
  <c r="E8674" i="5"/>
  <c r="E2368" i="5"/>
  <c r="E4808" i="5"/>
  <c r="E6762" i="5"/>
  <c r="E5329" i="5"/>
  <c r="E1820" i="5"/>
  <c r="E1390" i="5"/>
  <c r="E3472" i="5"/>
  <c r="E5210" i="5"/>
  <c r="E7112" i="5"/>
  <c r="E8646" i="5"/>
  <c r="E2064" i="5"/>
  <c r="E3744" i="5"/>
  <c r="E5906" i="5"/>
  <c r="E7507" i="5"/>
  <c r="E592" i="5"/>
  <c r="E2890" i="5"/>
  <c r="E5042" i="5"/>
  <c r="E6858" i="5"/>
  <c r="E7081" i="5"/>
  <c r="E8292" i="5"/>
  <c r="E6053" i="5"/>
  <c r="E3954" i="5"/>
  <c r="E1512" i="5"/>
  <c r="E5672" i="5"/>
  <c r="E7855" i="5"/>
  <c r="E7992" i="5"/>
  <c r="E5827" i="5"/>
  <c r="E189" i="5"/>
  <c r="E5230" i="5"/>
  <c r="E527" i="5"/>
  <c r="E4473" i="5"/>
  <c r="E6839" i="5"/>
  <c r="E8739" i="5"/>
  <c r="E2174" i="5"/>
  <c r="E56" i="5"/>
  <c r="E2084" i="5"/>
  <c r="E4130" i="5"/>
  <c r="E5716" i="5"/>
  <c r="E7388" i="5"/>
  <c r="E8614" i="5"/>
  <c r="E1334" i="5"/>
  <c r="E2942" i="5"/>
  <c r="E4217" i="5"/>
  <c r="E5688" i="5"/>
  <c r="E7044" i="5"/>
  <c r="E5635" i="5"/>
  <c r="E7308" i="5"/>
  <c r="E140" i="5"/>
  <c r="E1817" i="5"/>
  <c r="E3101" i="5"/>
  <c r="E4685" i="5"/>
  <c r="E504" i="5"/>
  <c r="E2954" i="5"/>
  <c r="E308" i="5"/>
  <c r="E2730" i="5"/>
  <c r="E4807" i="5"/>
  <c r="E6845" i="5"/>
  <c r="E8706" i="5"/>
  <c r="E2409" i="5"/>
  <c r="E4945" i="5"/>
  <c r="E6973" i="5"/>
  <c r="E7367" i="5"/>
  <c r="E2227" i="5"/>
  <c r="E1445" i="5"/>
  <c r="E3515" i="5"/>
  <c r="E5383" i="5"/>
  <c r="E7152" i="5"/>
  <c r="E222" i="5"/>
  <c r="E2103" i="5"/>
  <c r="E1377" i="5"/>
  <c r="E6597" i="5"/>
  <c r="E8777" i="5"/>
  <c r="E5765" i="5"/>
  <c r="E5163" i="5"/>
  <c r="E436" i="5"/>
  <c r="E4561" i="5"/>
  <c r="E6868" i="5"/>
  <c r="E15" i="5"/>
  <c r="E2266" i="5"/>
  <c r="E93" i="5"/>
  <c r="E2544" i="5"/>
  <c r="E4302" i="5"/>
  <c r="E5803" i="5"/>
  <c r="E7445" i="5"/>
  <c r="E8690" i="5"/>
  <c r="E1368" i="5"/>
  <c r="E2971" i="5"/>
  <c r="E4304" i="5"/>
  <c r="E5718" i="5"/>
  <c r="E7102" i="5"/>
  <c r="E5694" i="5"/>
  <c r="E7366" i="5"/>
  <c r="E244" i="5"/>
  <c r="E1879" i="5"/>
  <c r="E3404" i="5"/>
  <c r="E4713" i="5"/>
  <c r="E561" i="5"/>
  <c r="E3086" i="5"/>
  <c r="E410" i="5"/>
  <c r="E2774" i="5"/>
  <c r="E4854" i="5"/>
  <c r="E6972" i="5"/>
  <c r="E8778" i="5"/>
  <c r="E2460" i="5"/>
  <c r="E5031" i="5"/>
  <c r="E7107" i="5"/>
  <c r="E42" i="5"/>
  <c r="E2320" i="5"/>
  <c r="E1586" i="5"/>
  <c r="E3564" i="5"/>
  <c r="E5420" i="5"/>
  <c r="E7286" i="5"/>
  <c r="E281" i="5"/>
  <c r="E2155" i="5"/>
  <c r="E4090" i="5"/>
  <c r="E5992" i="5"/>
  <c r="E7669" i="5"/>
  <c r="E900" i="5"/>
  <c r="E3256" i="5"/>
  <c r="E5263" i="5"/>
  <c r="E6946" i="5"/>
  <c r="E7915" i="5"/>
  <c r="E5816" i="5"/>
  <c r="E3826" i="5"/>
  <c r="E1352" i="5"/>
  <c r="E7369" i="5"/>
  <c r="E5326" i="5"/>
  <c r="E3077" i="5"/>
  <c r="E755" i="5"/>
  <c r="E7483" i="5"/>
  <c r="E5566" i="5"/>
  <c r="E3268" i="5"/>
  <c r="E743" i="5"/>
  <c r="E2028" i="5"/>
  <c r="E6373" i="5"/>
  <c r="E8180" i="5"/>
  <c r="E5755" i="5"/>
  <c r="E5706" i="5"/>
  <c r="E4805" i="5"/>
  <c r="E4792" i="5"/>
  <c r="E6898" i="5"/>
  <c r="E52" i="5"/>
  <c r="E2510" i="5"/>
  <c r="E408" i="5"/>
  <c r="E2574" i="5"/>
  <c r="E4333" i="5"/>
  <c r="E5830" i="5"/>
  <c r="E7470" i="5"/>
  <c r="E8715" i="5"/>
  <c r="E1498" i="5"/>
  <c r="E3033" i="5"/>
  <c r="E4564" i="5"/>
  <c r="E5747" i="5"/>
  <c r="E7188" i="5"/>
  <c r="E5751" i="5"/>
  <c r="E7588" i="5"/>
  <c r="E280" i="5"/>
  <c r="E1940" i="5"/>
  <c r="E3558" i="5"/>
  <c r="E4743" i="5"/>
  <c r="E871" i="5"/>
  <c r="E3138" i="5"/>
  <c r="E463" i="5"/>
  <c r="E2822" i="5"/>
  <c r="E4982" i="5"/>
  <c r="E7317" i="5"/>
  <c r="E39" i="5"/>
  <c r="E3010" i="5"/>
  <c r="E5118" i="5"/>
  <c r="E7234" i="5"/>
  <c r="E108" i="5"/>
  <c r="E2410" i="5"/>
  <c r="E1826" i="5"/>
  <c r="E3652" i="5"/>
  <c r="E5556" i="5"/>
  <c r="E7411" i="5"/>
  <c r="E325" i="5"/>
  <c r="E2194" i="5"/>
  <c r="E4262" i="5"/>
  <c r="E6128" i="5"/>
  <c r="E7783" i="5"/>
  <c r="E1107" i="5"/>
  <c r="E3298" i="5"/>
  <c r="E5351" i="5"/>
  <c r="E7033" i="5"/>
  <c r="E7873" i="5"/>
  <c r="E5700" i="5"/>
  <c r="E3422" i="5"/>
  <c r="E762" i="5"/>
  <c r="E6568" i="5"/>
  <c r="E8571" i="5"/>
  <c r="E6072" i="5"/>
  <c r="E8116" i="5"/>
  <c r="E2950" i="5"/>
  <c r="E5396" i="5"/>
  <c r="E8048" i="5"/>
  <c r="E2633" i="5"/>
  <c r="E1164" i="5"/>
  <c r="E3519" i="5"/>
  <c r="E6120" i="5"/>
  <c r="E7947" i="5"/>
  <c r="E1096" i="5"/>
  <c r="E3461" i="5"/>
  <c r="E5168" i="5"/>
  <c r="E7502" i="5"/>
  <c r="E6327" i="5"/>
  <c r="E8491" i="5"/>
  <c r="E2305" i="5"/>
  <c r="E4078" i="5"/>
  <c r="E916" i="5"/>
  <c r="E3806" i="5"/>
  <c r="E1950" i="5"/>
  <c r="E5415" i="5"/>
  <c r="E7885" i="5"/>
  <c r="E2226" i="5"/>
  <c r="E5589" i="5"/>
  <c r="E8142" i="5"/>
  <c r="E2686" i="5"/>
  <c r="E2322" i="5"/>
  <c r="E4903" i="5"/>
  <c r="E7814" i="5"/>
  <c r="E1354" i="5"/>
  <c r="E4052" i="5"/>
  <c r="E6301" i="5"/>
  <c r="E8472" i="5"/>
  <c r="E2432" i="5"/>
  <c r="E5563" i="5"/>
  <c r="E3" i="5"/>
  <c r="E8676" i="5"/>
  <c r="E6358" i="5"/>
  <c r="E3292" i="5"/>
  <c r="E7810" i="5"/>
  <c r="E5623" i="5"/>
  <c r="E3012" i="5"/>
  <c r="E75" i="5"/>
  <c r="E8544" i="5"/>
  <c r="E6462" i="5"/>
  <c r="E4402" i="5"/>
  <c r="E1734" i="5"/>
  <c r="E2707" i="5"/>
  <c r="E8497" i="5"/>
  <c r="E7592" i="5"/>
  <c r="E6458" i="5"/>
  <c r="E5323" i="5"/>
  <c r="E4140" i="5"/>
  <c r="E8138" i="5"/>
  <c r="E7174" i="5"/>
  <c r="E6101" i="5"/>
  <c r="E5014" i="5"/>
  <c r="E3874" i="5"/>
  <c r="E2622" i="5"/>
  <c r="E1248" i="5"/>
  <c r="E8720" i="5"/>
  <c r="E8258" i="5"/>
  <c r="E7798" i="5"/>
  <c r="E7307" i="5"/>
  <c r="E6787" i="5"/>
  <c r="E6266" i="5"/>
  <c r="E5749" i="5"/>
  <c r="E5232" i="5"/>
  <c r="E4712" i="5"/>
  <c r="E4191" i="5"/>
  <c r="E3673" i="5"/>
  <c r="E3130" i="5"/>
  <c r="E2579" i="5"/>
  <c r="E2029" i="5"/>
  <c r="E1467" i="5"/>
  <c r="E861" i="5"/>
  <c r="E241" i="5"/>
  <c r="E224" i="5"/>
  <c r="E548" i="5"/>
  <c r="E872" i="5"/>
  <c r="E1196" i="5"/>
  <c r="E231" i="5"/>
  <c r="E574" i="5"/>
  <c r="E917" i="5"/>
  <c r="E1260" i="5"/>
  <c r="E1587" i="5"/>
  <c r="E1911" i="5"/>
  <c r="E2235" i="5"/>
  <c r="E2559" i="5"/>
  <c r="E2883" i="5"/>
  <c r="E3207" i="5"/>
  <c r="E3531" i="5"/>
  <c r="E3855" i="5"/>
  <c r="E4179" i="5"/>
  <c r="E4503" i="5"/>
  <c r="E4827" i="5"/>
  <c r="E5151" i="5"/>
  <c r="E5475" i="5"/>
  <c r="E5799" i="5"/>
  <c r="E6123" i="5"/>
  <c r="E6447" i="5"/>
  <c r="E6771" i="5"/>
  <c r="E7095" i="5"/>
  <c r="E7419" i="5"/>
  <c r="E30" i="5"/>
  <c r="E373" i="5"/>
  <c r="E716" i="5"/>
  <c r="E1059" i="5"/>
  <c r="E1397" i="5"/>
  <c r="E1721" i="5"/>
  <c r="E2045" i="5"/>
  <c r="E2369" i="5"/>
  <c r="E2693" i="5"/>
  <c r="E3017" i="5"/>
  <c r="E3341" i="5"/>
  <c r="E3665" i="5"/>
  <c r="E3989" i="5"/>
  <c r="E4313" i="5"/>
  <c r="E4637" i="5"/>
  <c r="E4961" i="5"/>
  <c r="E5285" i="5"/>
  <c r="E5609" i="5"/>
  <c r="E5933" i="5"/>
  <c r="E6257" i="5"/>
  <c r="E6581" i="5"/>
  <c r="E6905" i="5"/>
  <c r="E7229" i="5"/>
  <c r="E139" i="5"/>
  <c r="E524" i="5"/>
  <c r="E911" i="5"/>
  <c r="E1296" i="5"/>
  <c r="E1662" i="5"/>
  <c r="E2026" i="5"/>
  <c r="E2391" i="5"/>
  <c r="E2755" i="5"/>
  <c r="E3120" i="5"/>
  <c r="E3484" i="5"/>
  <c r="E3849" i="5"/>
  <c r="E4213" i="5"/>
  <c r="E4578" i="5"/>
  <c r="E4942" i="5"/>
  <c r="E5307" i="5"/>
  <c r="E5671" i="5"/>
  <c r="E6036" i="5"/>
  <c r="E6400" i="5"/>
  <c r="E6765" i="5"/>
  <c r="E7129" i="5"/>
  <c r="E7490" i="5"/>
  <c r="E7827" i="5"/>
  <c r="E8151" i="5"/>
  <c r="E8475" i="5"/>
  <c r="E19" i="5"/>
  <c r="E406" i="5"/>
  <c r="E791" i="5"/>
  <c r="E1177" i="5"/>
  <c r="E1549" i="5"/>
  <c r="E1914" i="5"/>
  <c r="E2278" i="5"/>
  <c r="E2643" i="5"/>
  <c r="E3007" i="5"/>
  <c r="E3372" i="5"/>
  <c r="E3736" i="5"/>
  <c r="E4101" i="5"/>
  <c r="E4465" i="5"/>
  <c r="E4830" i="5"/>
  <c r="E5194" i="5"/>
  <c r="E5559" i="5"/>
  <c r="E5923" i="5"/>
  <c r="E6288" i="5"/>
  <c r="E6652" i="5"/>
  <c r="E7017" i="5"/>
  <c r="E7381" i="5"/>
  <c r="E7727" i="5"/>
  <c r="E8051" i="5"/>
  <c r="E8375" i="5"/>
  <c r="E8699" i="5"/>
  <c r="E66" i="5"/>
  <c r="E508" i="5"/>
  <c r="E942" i="5"/>
  <c r="E1373" i="5"/>
  <c r="E153" i="5"/>
  <c r="E587" i="5"/>
  <c r="E1022" i="5"/>
  <c r="E1447" i="5"/>
  <c r="E1858" i="5"/>
  <c r="E2267" i="5"/>
  <c r="E2678" i="5"/>
  <c r="E3087" i="5"/>
  <c r="E3498" i="5"/>
  <c r="E393" i="5"/>
  <c r="E882" i="5"/>
  <c r="E1366" i="5"/>
  <c r="E1818" i="5"/>
  <c r="E2252" i="5"/>
  <c r="E2687" i="5"/>
  <c r="E3121" i="5"/>
  <c r="E3555" i="5"/>
  <c r="E3967" i="5"/>
  <c r="E4378" i="5"/>
  <c r="E4787" i="5"/>
  <c r="E5198" i="5"/>
  <c r="E5607" i="5"/>
  <c r="E6018" i="5"/>
  <c r="E6427" i="5"/>
  <c r="E6838" i="5"/>
  <c r="E7248" i="5"/>
  <c r="E7645" i="5"/>
  <c r="E8013" i="5"/>
  <c r="E8378" i="5"/>
  <c r="E8742" i="5"/>
  <c r="E428" i="5"/>
  <c r="E915" i="5"/>
  <c r="E1400" i="5"/>
  <c r="E1849" i="5"/>
  <c r="E2283" i="5"/>
  <c r="E2717" i="5"/>
  <c r="E8271" i="5"/>
  <c r="E4369" i="5"/>
  <c r="E7143" i="5"/>
  <c r="E5292" i="5"/>
  <c r="E7931" i="5"/>
  <c r="E1980" i="5"/>
  <c r="E5455" i="5"/>
  <c r="E8073" i="5"/>
  <c r="E2664" i="5"/>
  <c r="E1332" i="5"/>
  <c r="E3698" i="5"/>
  <c r="E6378" i="5"/>
  <c r="E8000" i="5"/>
  <c r="E1627" i="5"/>
  <c r="E3551" i="5"/>
  <c r="E5257" i="5"/>
  <c r="E7610" i="5"/>
  <c r="E6415" i="5"/>
  <c r="E8618" i="5"/>
  <c r="E2337" i="5"/>
  <c r="E4165" i="5"/>
  <c r="E1077" i="5"/>
  <c r="E3894" i="5"/>
  <c r="E2133" i="5"/>
  <c r="E5588" i="5"/>
  <c r="E7924" i="5"/>
  <c r="E3051" i="5"/>
  <c r="E5762" i="5"/>
  <c r="E8173" i="5"/>
  <c r="E2736" i="5"/>
  <c r="E2740" i="5"/>
  <c r="E5122" i="5"/>
  <c r="E7856" i="5"/>
  <c r="E1409" i="5"/>
  <c r="E4397" i="5"/>
  <c r="E6387" i="5"/>
  <c r="E8546" i="5"/>
  <c r="E2798" i="5"/>
  <c r="E5610" i="5"/>
  <c r="E282" i="5"/>
  <c r="E8631" i="5"/>
  <c r="E6230" i="5"/>
  <c r="E3222" i="5"/>
  <c r="E7540" i="5"/>
  <c r="E5567" i="5"/>
  <c r="E2859" i="5"/>
  <c r="E8498" i="5"/>
  <c r="E6344" i="5"/>
  <c r="E4326" i="5"/>
  <c r="E1652" i="5"/>
  <c r="E2478" i="5"/>
  <c r="E8412" i="5"/>
  <c r="E7535" i="5"/>
  <c r="E6397" i="5"/>
  <c r="E5268" i="5"/>
  <c r="E4064" i="5"/>
  <c r="E8092" i="5"/>
  <c r="E7115" i="5"/>
  <c r="E6044" i="5"/>
  <c r="E4959" i="5"/>
  <c r="E3803" i="5"/>
  <c r="E2536" i="5"/>
  <c r="E1157" i="5"/>
  <c r="E8557" i="5"/>
  <c r="E8737" i="5"/>
  <c r="E5234" i="5"/>
  <c r="E7880" i="5"/>
  <c r="E1895" i="5"/>
  <c r="E5513" i="5"/>
  <c r="E8433" i="5"/>
  <c r="E2696" i="5"/>
  <c r="E1398" i="5"/>
  <c r="E3985" i="5"/>
  <c r="E6408" i="5"/>
  <c r="E8204" i="5"/>
  <c r="E1751" i="5"/>
  <c r="E3582" i="5"/>
  <c r="E5430" i="5"/>
  <c r="E7637" i="5"/>
  <c r="E6499" i="5"/>
  <c r="E348" i="5"/>
  <c r="E2367" i="5"/>
  <c r="E4310" i="5"/>
  <c r="E1329" i="5"/>
  <c r="E4116" i="5"/>
  <c r="E2546" i="5"/>
  <c r="E5633" i="5"/>
  <c r="E8281" i="5"/>
  <c r="E3192" i="5"/>
  <c r="E5983" i="5"/>
  <c r="E464" i="5"/>
  <c r="E48" i="5"/>
  <c r="E2832" i="5"/>
  <c r="E5595" i="5"/>
  <c r="E8006" i="5"/>
  <c r="E1602" i="5"/>
  <c r="E4437" i="5"/>
  <c r="E6424" i="5"/>
  <c r="E8723" i="5"/>
  <c r="E2931" i="5"/>
  <c r="E5696" i="5"/>
  <c r="E2158" i="5"/>
  <c r="E8592" i="5"/>
  <c r="E5876" i="5"/>
  <c r="E3015" i="5"/>
  <c r="E7484" i="5"/>
  <c r="E5211" i="5"/>
  <c r="E2709" i="5"/>
  <c r="E8415" i="5"/>
  <c r="E6164" i="5"/>
  <c r="E4267" i="5"/>
  <c r="E1257" i="5"/>
  <c r="E2167" i="5"/>
  <c r="E8453" i="5"/>
  <c r="E8370" i="5"/>
  <c r="E7481" i="5"/>
  <c r="E6342" i="5"/>
  <c r="E5208" i="5"/>
  <c r="E4006" i="5"/>
  <c r="E8050" i="5"/>
  <c r="E7055" i="5"/>
  <c r="E5970" i="5"/>
  <c r="E4898" i="5"/>
  <c r="E3743" i="5"/>
  <c r="E2474" i="5"/>
  <c r="E1075" i="5"/>
  <c r="E8698" i="5"/>
  <c r="E4519" i="5"/>
  <c r="E5103" i="5"/>
  <c r="E7439" i="5"/>
  <c r="E1278" i="5"/>
  <c r="E5542" i="5"/>
  <c r="E8534" i="5"/>
  <c r="E2754" i="5"/>
  <c r="E1658" i="5"/>
  <c r="E4362" i="5"/>
  <c r="E6438" i="5"/>
  <c r="E8229" i="5"/>
  <c r="E1810" i="5"/>
  <c r="E3670" i="5"/>
  <c r="E5629" i="5"/>
  <c r="E7663" i="5"/>
  <c r="E6848" i="5"/>
  <c r="E552" i="5"/>
  <c r="E2429" i="5"/>
  <c r="E4424" i="5"/>
  <c r="E1524" i="5"/>
  <c r="E4155" i="5"/>
  <c r="E2914" i="5"/>
  <c r="E5719" i="5"/>
  <c r="E8350" i="5"/>
  <c r="E3326" i="5"/>
  <c r="E6071" i="5"/>
  <c r="E4426" i="5"/>
  <c r="E110" i="5"/>
  <c r="E2922" i="5"/>
  <c r="E5679" i="5"/>
  <c r="E8076" i="5"/>
  <c r="E1787" i="5"/>
  <c r="E4483" i="5"/>
  <c r="E6513" i="5"/>
  <c r="E69" i="5"/>
  <c r="E3348" i="5"/>
  <c r="E5736" i="5"/>
  <c r="E2563" i="5"/>
  <c r="E8550" i="5"/>
  <c r="E5641" i="5"/>
  <c r="E2943" i="5"/>
  <c r="E7429" i="5"/>
  <c r="E5034" i="5"/>
  <c r="E2626" i="5"/>
  <c r="E8191" i="5"/>
  <c r="E6103" i="5"/>
  <c r="E3941" i="5"/>
  <c r="E1007" i="5"/>
  <c r="E1946" i="5"/>
  <c r="E8325" i="5"/>
  <c r="E7420" i="5"/>
  <c r="E6278" i="5"/>
  <c r="E5147" i="5"/>
  <c r="E3938" i="5"/>
  <c r="E8005" i="5"/>
  <c r="E7000" i="5"/>
  <c r="E5921" i="5"/>
  <c r="E4840" i="5"/>
  <c r="E3679" i="5"/>
  <c r="E2399" i="5"/>
  <c r="E994" i="5"/>
  <c r="E8643" i="5"/>
  <c r="E8183" i="5"/>
  <c r="E7721" i="5"/>
  <c r="E7218" i="5"/>
  <c r="E6700" i="5"/>
  <c r="E6182" i="5"/>
  <c r="E5664" i="5"/>
  <c r="E5143" i="5"/>
  <c r="E4624" i="5"/>
  <c r="E4106" i="5"/>
  <c r="E3587" i="5"/>
  <c r="E3036" i="5"/>
  <c r="E2486" i="5"/>
  <c r="E1938" i="5"/>
  <c r="E8775" i="5"/>
  <c r="E5652" i="5"/>
  <c r="E3712" i="5"/>
  <c r="E7320" i="5"/>
  <c r="E1201" i="5"/>
  <c r="E2786" i="5"/>
  <c r="E5801" i="5"/>
  <c r="E8638" i="5"/>
  <c r="E2817" i="5"/>
  <c r="E1689" i="5"/>
  <c r="E4390" i="5"/>
  <c r="E6640" i="5"/>
  <c r="E8254" i="5"/>
  <c r="E1841" i="5"/>
  <c r="E3699" i="5"/>
  <c r="E5776" i="5"/>
  <c r="E7743" i="5"/>
  <c r="E6876" i="5"/>
  <c r="E588" i="5"/>
  <c r="E2580" i="5"/>
  <c r="E4625" i="5"/>
  <c r="E1618" i="5"/>
  <c r="E4289" i="5"/>
  <c r="E3232" i="5"/>
  <c r="E5760" i="5"/>
  <c r="E8423" i="5"/>
  <c r="E3468" i="5"/>
  <c r="E6108" i="5"/>
  <c r="E259" i="5"/>
  <c r="E217" i="5"/>
  <c r="E3014" i="5"/>
  <c r="E6028" i="5"/>
  <c r="E8112" i="5"/>
  <c r="E2012" i="5"/>
  <c r="E4656" i="5"/>
  <c r="E6944" i="5"/>
  <c r="E179" i="5"/>
  <c r="E3571" i="5"/>
  <c r="E5870" i="5"/>
  <c r="E3918" i="5"/>
  <c r="E8462" i="5"/>
  <c r="E5578" i="5"/>
  <c r="E2863" i="5"/>
  <c r="E7309" i="5"/>
  <c r="E4975" i="5"/>
  <c r="E2485" i="5"/>
  <c r="E8144" i="5"/>
  <c r="E5986" i="5"/>
  <c r="E3750" i="5"/>
  <c r="E912" i="5"/>
  <c r="E1799" i="5"/>
  <c r="E8274" i="5"/>
  <c r="E7353" i="5"/>
  <c r="E6222" i="5"/>
  <c r="E5085" i="5"/>
  <c r="E3882" i="5"/>
  <c r="E8751" i="5"/>
  <c r="E7957" i="5"/>
  <c r="E6938" i="5"/>
  <c r="E5855" i="5"/>
  <c r="E4779" i="5"/>
  <c r="E3616" i="5"/>
  <c r="E2321" i="5"/>
  <c r="E905" i="5"/>
  <c r="E8617" i="5"/>
  <c r="E8157" i="5"/>
  <c r="E7695" i="5"/>
  <c r="E7191" i="5"/>
  <c r="E6672" i="5"/>
  <c r="E6153" i="5"/>
  <c r="E5634" i="5"/>
  <c r="E5116" i="5"/>
  <c r="E4596" i="5"/>
  <c r="E4077" i="5"/>
  <c r="E3556" i="5"/>
  <c r="E3005" i="5"/>
  <c r="E2457" i="5"/>
  <c r="E1908" i="5"/>
  <c r="E1339" i="5"/>
  <c r="E721" i="5"/>
  <c r="E103" i="5"/>
  <c r="E296" i="5"/>
  <c r="E620" i="5"/>
  <c r="E944" i="5"/>
  <c r="E1268" i="5"/>
  <c r="E307" i="5"/>
  <c r="E650" i="5"/>
  <c r="E993" i="5"/>
  <c r="E1335" i="5"/>
  <c r="E1659" i="5"/>
  <c r="E1983" i="5"/>
  <c r="E2307" i="5"/>
  <c r="E2631" i="5"/>
  <c r="E2955" i="5"/>
  <c r="E3279" i="5"/>
  <c r="E3603" i="5"/>
  <c r="E3927" i="5"/>
  <c r="E4251" i="5"/>
  <c r="E4575" i="5"/>
  <c r="E4899" i="5"/>
  <c r="E5223" i="5"/>
  <c r="E5547" i="5"/>
  <c r="E5871" i="5"/>
  <c r="E6195" i="5"/>
  <c r="E6519" i="5"/>
  <c r="E6843" i="5"/>
  <c r="E7167" i="5"/>
  <c r="E7491" i="5"/>
  <c r="E106" i="5"/>
  <c r="E449" i="5"/>
  <c r="E792" i="5"/>
  <c r="E1135" i="5"/>
  <c r="E1469" i="5"/>
  <c r="E1793" i="5"/>
  <c r="E2117" i="5"/>
  <c r="E2441" i="5"/>
  <c r="E2765" i="5"/>
  <c r="E3089" i="5"/>
  <c r="E3413" i="5"/>
  <c r="E3737" i="5"/>
  <c r="E4061" i="5"/>
  <c r="E4385" i="5"/>
  <c r="E4709" i="5"/>
  <c r="E5033" i="5"/>
  <c r="E5357" i="5"/>
  <c r="E5681" i="5"/>
  <c r="E6005" i="5"/>
  <c r="E6329" i="5"/>
  <c r="E6653" i="5"/>
  <c r="E6977" i="5"/>
  <c r="E7301" i="5"/>
  <c r="E225" i="5"/>
  <c r="E610" i="5"/>
  <c r="E996" i="5"/>
  <c r="E1378" i="5"/>
  <c r="E1743" i="5"/>
  <c r="E2107" i="5"/>
  <c r="E2472" i="5"/>
  <c r="E2836" i="5"/>
  <c r="E3201" i="5"/>
  <c r="E3565" i="5"/>
  <c r="E3930" i="5"/>
  <c r="E4294" i="5"/>
  <c r="E4659" i="5"/>
  <c r="E5023" i="5"/>
  <c r="E5388" i="5"/>
  <c r="E5752" i="5"/>
  <c r="E6117" i="5"/>
  <c r="E6481" i="5"/>
  <c r="E6846" i="5"/>
  <c r="E7210" i="5"/>
  <c r="E7567" i="5"/>
  <c r="E7899" i="5"/>
  <c r="E8223" i="5"/>
  <c r="E8547" i="5"/>
  <c r="E105" i="5"/>
  <c r="E491" i="5"/>
  <c r="E877" i="5"/>
  <c r="E1263" i="5"/>
  <c r="E1630" i="5"/>
  <c r="E1995" i="5"/>
  <c r="E2359" i="5"/>
  <c r="E2724" i="5"/>
  <c r="E3088" i="5"/>
  <c r="E3453" i="5"/>
  <c r="E3817" i="5"/>
  <c r="E4182" i="5"/>
  <c r="E4546" i="5"/>
  <c r="E4911" i="5"/>
  <c r="E5275" i="5"/>
  <c r="E5640" i="5"/>
  <c r="E6004" i="5"/>
  <c r="E6369" i="5"/>
  <c r="E6733" i="5"/>
  <c r="E7098" i="5"/>
  <c r="E7461" i="5"/>
  <c r="E7799" i="5"/>
  <c r="E8123" i="5"/>
  <c r="E8447" i="5"/>
  <c r="E8771" i="5"/>
  <c r="E171" i="5"/>
  <c r="E605" i="5"/>
  <c r="E1038" i="5"/>
  <c r="E1464" i="5"/>
  <c r="E249" i="5"/>
  <c r="E683" i="5"/>
  <c r="E1477" i="5"/>
  <c r="E6718" i="5"/>
  <c r="E2953" i="5"/>
  <c r="E7204" i="5"/>
  <c r="E3091" i="5"/>
  <c r="E5974" i="5"/>
  <c r="E748" i="5"/>
  <c r="E4244" i="5"/>
  <c r="E1809" i="5"/>
  <c r="E4447" i="5"/>
  <c r="E6726" i="5"/>
  <c r="E8767" i="5"/>
  <c r="E1997" i="5"/>
  <c r="E3872" i="5"/>
  <c r="E5977" i="5"/>
  <c r="E7795" i="5"/>
  <c r="E7164" i="5"/>
  <c r="E722" i="5"/>
  <c r="E2672" i="5"/>
  <c r="E4944" i="5"/>
  <c r="E1806" i="5"/>
  <c r="E4373" i="5"/>
  <c r="E3373" i="5"/>
  <c r="E5980" i="5"/>
  <c r="E107" i="5"/>
  <c r="E3733" i="5"/>
  <c r="E6368" i="5"/>
  <c r="E569" i="5"/>
  <c r="E424" i="5"/>
  <c r="E3380" i="5"/>
  <c r="E6112" i="5"/>
  <c r="E8324" i="5"/>
  <c r="E2561" i="5"/>
  <c r="E4868" i="5"/>
  <c r="E7032" i="5"/>
  <c r="E796" i="5"/>
  <c r="E3832" i="5"/>
  <c r="E6215" i="5"/>
  <c r="E4918" i="5"/>
  <c r="E7968" i="5"/>
  <c r="E5450" i="5"/>
  <c r="E2345" i="5"/>
  <c r="E7062" i="5"/>
  <c r="E4663" i="5"/>
  <c r="E2342" i="5"/>
  <c r="E7911" i="5"/>
  <c r="E5798" i="5"/>
  <c r="E3411" i="5"/>
  <c r="E585" i="5"/>
  <c r="E1650" i="5"/>
  <c r="E8190" i="5"/>
  <c r="E7236" i="5"/>
  <c r="E6102" i="5"/>
  <c r="E4960" i="5"/>
  <c r="E3680" i="5"/>
  <c r="E8660" i="5"/>
  <c r="E7858" i="5"/>
  <c r="E6823" i="5"/>
  <c r="E5738" i="5"/>
  <c r="E4652" i="5"/>
  <c r="E3476" i="5"/>
  <c r="E2166" i="5"/>
  <c r="E741" i="5"/>
  <c r="E8568" i="5"/>
  <c r="E8106" i="5"/>
  <c r="E7639" i="5"/>
  <c r="E7133" i="5"/>
  <c r="E6615" i="5"/>
  <c r="E6096" i="5"/>
  <c r="E5576" i="5"/>
  <c r="E5057" i="5"/>
  <c r="E4540" i="5"/>
  <c r="E4021" i="5"/>
  <c r="E3494" i="5"/>
  <c r="E2944" i="5"/>
  <c r="E2395" i="5"/>
  <c r="E2742" i="5"/>
  <c r="E4747" i="5"/>
  <c r="E4219" i="5"/>
  <c r="E5132" i="5"/>
  <c r="I6829" i="5"/>
  <c r="J6829" i="5" s="1"/>
  <c r="G7777" i="5"/>
  <c r="G8647" i="5"/>
  <c r="G1166" i="5"/>
  <c r="G4144" i="5"/>
  <c r="G6819" i="5"/>
  <c r="G2426" i="5"/>
  <c r="G6893" i="5"/>
  <c r="G4843" i="5"/>
  <c r="G7948" i="5"/>
  <c r="G4922" i="5"/>
  <c r="G7461" i="5"/>
  <c r="G77" i="5"/>
  <c r="G3720" i="5"/>
  <c r="G7147" i="5"/>
  <c r="G8016" i="5"/>
  <c r="G7995" i="5"/>
  <c r="G581" i="5"/>
  <c r="G4476" i="5"/>
  <c r="G4863" i="5"/>
  <c r="G7151" i="5"/>
  <c r="G3633" i="5"/>
  <c r="G7275" i="5"/>
  <c r="G7364" i="5"/>
  <c r="G8325" i="5"/>
  <c r="G5573" i="5"/>
  <c r="G7984" i="5"/>
  <c r="G1787" i="5"/>
  <c r="G1677" i="5"/>
  <c r="G4095" i="5"/>
  <c r="G5494" i="5"/>
  <c r="G5310" i="5"/>
  <c r="G2361" i="5"/>
  <c r="G8220" i="5"/>
  <c r="G1048" i="5"/>
  <c r="G4789" i="5"/>
  <c r="G5132" i="5"/>
  <c r="G7507" i="5"/>
  <c r="G4112" i="5"/>
  <c r="G7563" i="5"/>
  <c r="G7743" i="5"/>
  <c r="G8686" i="5"/>
  <c r="G6138" i="5"/>
  <c r="G8443" i="5"/>
  <c r="G3350" i="5"/>
  <c r="G5266" i="5"/>
  <c r="G5932" i="5"/>
  <c r="G3552" i="5"/>
  <c r="G7094" i="5"/>
  <c r="G8549" i="5"/>
  <c r="G480" i="5"/>
  <c r="G2025" i="5"/>
  <c r="G5126" i="5"/>
  <c r="G5457" i="5"/>
  <c r="G7757" i="5"/>
  <c r="G4560" i="5"/>
  <c r="G8417" i="5"/>
  <c r="G8215" i="5"/>
  <c r="G990" i="5"/>
  <c r="G6733" i="5"/>
  <c r="G270" i="5"/>
  <c r="G4547" i="5"/>
  <c r="G6384" i="5"/>
  <c r="G7329" i="5"/>
  <c r="G8009" i="5"/>
  <c r="G1313" i="5"/>
  <c r="G4691" i="5"/>
  <c r="G5908" i="5"/>
  <c r="G6898" i="5"/>
  <c r="G7456" i="5"/>
  <c r="G8121" i="5"/>
  <c r="G5782" i="5"/>
  <c r="G1275" i="5"/>
  <c r="G5864" i="5"/>
  <c r="G6989" i="5"/>
  <c r="G8777" i="5"/>
  <c r="G8393" i="5"/>
  <c r="G5993" i="5"/>
  <c r="G4457" i="5"/>
  <c r="G6773" i="5"/>
  <c r="G1580" i="5"/>
  <c r="G4989" i="5"/>
  <c r="G6141" i="5"/>
  <c r="G7186" i="5"/>
  <c r="G7647" i="5"/>
  <c r="G8351" i="5"/>
  <c r="G6882" i="5"/>
  <c r="G2528" i="5"/>
  <c r="G6939" i="5"/>
  <c r="G7761" i="5"/>
  <c r="G3201" i="5"/>
  <c r="G236" i="5"/>
  <c r="G7050" i="5"/>
  <c r="G5781" i="5"/>
  <c r="G8074" i="5"/>
  <c r="G4262" i="5"/>
  <c r="G4755" i="5"/>
  <c r="G7363" i="5"/>
  <c r="G6440" i="5"/>
  <c r="G3067" i="5"/>
  <c r="G3606" i="5"/>
  <c r="G5486" i="5"/>
  <c r="G5963" i="5"/>
  <c r="G1164" i="5"/>
  <c r="G3876" i="5"/>
  <c r="G8207" i="5"/>
  <c r="G8646" i="5"/>
  <c r="G7598" i="5"/>
  <c r="G7415" i="5"/>
  <c r="G6507" i="5"/>
  <c r="G7806" i="5"/>
  <c r="G4664" i="5"/>
  <c r="G7054" i="5"/>
  <c r="G3437" i="5"/>
  <c r="G3381" i="5"/>
  <c r="G2987" i="5"/>
  <c r="G4699" i="5"/>
  <c r="G1033" i="5"/>
  <c r="G7621" i="5"/>
  <c r="G6770" i="5"/>
  <c r="G8131" i="5"/>
  <c r="G5130" i="5"/>
  <c r="G7509" i="5"/>
  <c r="G1490" i="5"/>
  <c r="G4639" i="5"/>
  <c r="G5304" i="5"/>
  <c r="G8631" i="5"/>
  <c r="G1509" i="5"/>
  <c r="G8024" i="5"/>
  <c r="G7483" i="5"/>
  <c r="G8400" i="5"/>
  <c r="G5495" i="5"/>
  <c r="G3157" i="5"/>
  <c r="G2583" i="5"/>
  <c r="G5650" i="5"/>
  <c r="G8148" i="5"/>
  <c r="G6619" i="5"/>
  <c r="G8227" i="5"/>
  <c r="G1994" i="5"/>
  <c r="G8474" i="5"/>
  <c r="G7704" i="5"/>
  <c r="G8711" i="5"/>
  <c r="G7880" i="5"/>
  <c r="G4766" i="5"/>
  <c r="G3440" i="5"/>
  <c r="G6597" i="5"/>
  <c r="G8352" i="5"/>
  <c r="G587" i="5"/>
  <c r="G5312" i="5"/>
  <c r="G631" i="5"/>
  <c r="G8542" i="5"/>
  <c r="G5476" i="5"/>
  <c r="G870" i="5"/>
  <c r="G6095" i="5"/>
  <c r="G6314" i="5"/>
  <c r="G2801" i="5"/>
  <c r="G8634" i="5"/>
  <c r="G5611" i="5"/>
  <c r="G975" i="5"/>
  <c r="G7616" i="5"/>
  <c r="G6985" i="5"/>
  <c r="G5773" i="5"/>
  <c r="G3666" i="5"/>
  <c r="G4258" i="5"/>
  <c r="G7311" i="5"/>
  <c r="G8496" i="5"/>
  <c r="G1611" i="5"/>
  <c r="G4486" i="5"/>
  <c r="G5307" i="5"/>
  <c r="G5669" i="5"/>
  <c r="G1193" i="5"/>
  <c r="G2696" i="5"/>
  <c r="G8780" i="5"/>
  <c r="G7935" i="5"/>
  <c r="G6706" i="5"/>
  <c r="G5576" i="5"/>
  <c r="G5945" i="5"/>
  <c r="G4105" i="5"/>
  <c r="G3457" i="5"/>
  <c r="G235" i="5"/>
  <c r="G8781" i="5"/>
  <c r="G4927" i="5"/>
  <c r="G7053" i="5"/>
  <c r="G6616" i="5"/>
  <c r="G6457" i="5"/>
  <c r="G7210" i="5"/>
  <c r="G3467" i="5"/>
  <c r="G1409" i="5"/>
  <c r="G4923" i="5"/>
  <c r="G3681" i="5"/>
  <c r="G7835" i="5"/>
  <c r="G6269" i="5"/>
  <c r="G4131" i="5"/>
  <c r="G2112" i="5"/>
  <c r="G5204" i="5"/>
  <c r="G315" i="5"/>
  <c r="G7059" i="5"/>
  <c r="G5630" i="5"/>
  <c r="G7517" i="5"/>
  <c r="G201" i="5"/>
  <c r="G3901" i="5"/>
  <c r="G6626" i="5"/>
  <c r="G6694" i="5"/>
  <c r="G5044" i="5"/>
  <c r="G1280" i="5"/>
  <c r="G6039" i="5"/>
  <c r="G2825" i="5"/>
  <c r="G1477" i="5"/>
  <c r="G7878" i="5"/>
  <c r="G475" i="5"/>
  <c r="G3932" i="5"/>
  <c r="G6781" i="5"/>
  <c r="G6428" i="5"/>
  <c r="G5374" i="5"/>
  <c r="G8582" i="5"/>
  <c r="G8119" i="5"/>
  <c r="G2993" i="5"/>
  <c r="G6656" i="5"/>
  <c r="G8078" i="5"/>
  <c r="G5496" i="5"/>
  <c r="G7571" i="5"/>
  <c r="G5849" i="5"/>
  <c r="G6392" i="5"/>
  <c r="G2865" i="5"/>
  <c r="G4694" i="5"/>
  <c r="G7372" i="5"/>
  <c r="G8361" i="5"/>
  <c r="G7737" i="5"/>
  <c r="G8363" i="5"/>
  <c r="G4420" i="5"/>
  <c r="G7855" i="5"/>
  <c r="G8272" i="5"/>
  <c r="G2872" i="5"/>
  <c r="G7206" i="5"/>
  <c r="G5812" i="5"/>
  <c r="G5729" i="5"/>
  <c r="G4233" i="5"/>
  <c r="G8503" i="5"/>
  <c r="G2596" i="5"/>
  <c r="G6861" i="5"/>
  <c r="G5933" i="5"/>
  <c r="G47" i="5"/>
  <c r="G4939" i="5"/>
  <c r="G4327" i="5"/>
  <c r="G7205" i="5"/>
  <c r="G331" i="5"/>
  <c r="G8645" i="5"/>
  <c r="G5745" i="5"/>
  <c r="G1887" i="5"/>
  <c r="G5790" i="5"/>
  <c r="G6315" i="5"/>
  <c r="G2396" i="5"/>
  <c r="G8132" i="5"/>
  <c r="G7693" i="5"/>
  <c r="G4709" i="5"/>
  <c r="G5108" i="5"/>
  <c r="G7728" i="5"/>
  <c r="G4717" i="5"/>
  <c r="G1791" i="5"/>
  <c r="G4941" i="5"/>
  <c r="G8676" i="5"/>
  <c r="G4910" i="5"/>
  <c r="G970" i="5"/>
  <c r="G6452" i="5"/>
  <c r="G7028" i="5"/>
  <c r="G3620" i="5"/>
  <c r="G8263" i="5"/>
  <c r="G6880" i="5"/>
  <c r="G3377" i="5"/>
  <c r="G8605" i="5"/>
  <c r="G6080" i="5"/>
  <c r="G2305" i="5"/>
  <c r="G7134" i="5"/>
  <c r="G6729" i="5"/>
  <c r="G8464" i="5"/>
  <c r="G8290" i="5"/>
  <c r="G6226" i="5"/>
  <c r="G2331" i="5"/>
  <c r="G8222" i="5"/>
  <c r="G5592" i="5"/>
  <c r="G1479" i="5"/>
  <c r="G4091" i="5"/>
  <c r="G2399" i="5"/>
  <c r="G8741" i="5"/>
  <c r="G6093" i="5"/>
  <c r="G2060" i="5"/>
  <c r="G8083" i="5"/>
  <c r="G5419" i="5"/>
  <c r="G1170" i="5"/>
  <c r="G3441" i="5"/>
  <c r="G3874" i="5"/>
  <c r="G8223" i="5"/>
  <c r="G5426" i="5"/>
  <c r="G865" i="5"/>
  <c r="G4240" i="5"/>
  <c r="G2294" i="5"/>
  <c r="G5754" i="5"/>
  <c r="G8159" i="5"/>
  <c r="G5604" i="5"/>
  <c r="G7013" i="5"/>
  <c r="G3098" i="5"/>
  <c r="G5433" i="5"/>
  <c r="G5242" i="5"/>
  <c r="G6878" i="5"/>
  <c r="G2855" i="5"/>
  <c r="G4021" i="5"/>
  <c r="G7879" i="5"/>
  <c r="G8505" i="5"/>
  <c r="G8493" i="5"/>
  <c r="G4689" i="5"/>
  <c r="G6385" i="5"/>
  <c r="G1781" i="5"/>
  <c r="G5612" i="5"/>
  <c r="G2704" i="5"/>
  <c r="G7848" i="5"/>
  <c r="G3856" i="5"/>
  <c r="G8739" i="5"/>
  <c r="G5235" i="5"/>
  <c r="G5411" i="5"/>
  <c r="G7992" i="5"/>
  <c r="G4030" i="5"/>
  <c r="G7307" i="5"/>
  <c r="G864" i="5"/>
  <c r="G6988" i="5"/>
  <c r="G3789" i="5"/>
  <c r="G8442" i="5"/>
  <c r="G5863" i="5"/>
  <c r="G1958" i="5"/>
  <c r="G7797" i="5"/>
  <c r="G5004" i="5"/>
  <c r="G445" i="5"/>
  <c r="G6789" i="5"/>
  <c r="G3108" i="5"/>
  <c r="G7154" i="5"/>
  <c r="G483" i="5"/>
  <c r="G6821" i="5"/>
  <c r="G3543" i="5"/>
  <c r="G8317" i="5"/>
  <c r="G5689" i="5"/>
  <c r="G1676" i="5"/>
  <c r="G7656" i="5"/>
  <c r="G4812" i="5"/>
  <c r="G66" i="5"/>
  <c r="G6490" i="5"/>
  <c r="G7886" i="5"/>
  <c r="G4250" i="5"/>
  <c r="G6717" i="5"/>
  <c r="G2592" i="5"/>
  <c r="G6548" i="5"/>
  <c r="G6677" i="5"/>
  <c r="G2817" i="5"/>
  <c r="G7934" i="5"/>
  <c r="G4827" i="5"/>
  <c r="G6962" i="5"/>
  <c r="G3262" i="5"/>
  <c r="G7380" i="5"/>
  <c r="G3738" i="5"/>
  <c r="G40" i="5"/>
  <c r="G364" i="5"/>
  <c r="G688" i="5"/>
  <c r="G32" i="5"/>
  <c r="G375" i="5"/>
  <c r="G718" i="5"/>
  <c r="G1057" i="5"/>
  <c r="G1381" i="5"/>
  <c r="G1705" i="5"/>
  <c r="G2029" i="5"/>
  <c r="G2353" i="5"/>
  <c r="G2677" i="5"/>
  <c r="G3001" i="5"/>
  <c r="G3325" i="5"/>
  <c r="G54" i="5"/>
  <c r="G397" i="5"/>
  <c r="G740" i="5"/>
  <c r="G1078" i="5"/>
  <c r="G1402" i="5"/>
  <c r="G1726" i="5"/>
  <c r="G2050" i="5"/>
  <c r="G2374" i="5"/>
  <c r="G2698" i="5"/>
  <c r="G3022" i="5"/>
  <c r="G3346" i="5"/>
  <c r="G3670" i="5"/>
  <c r="G63" i="5"/>
  <c r="G448" i="5"/>
  <c r="G835" i="5"/>
  <c r="G1208" i="5"/>
  <c r="G1572" i="5"/>
  <c r="G1936" i="5"/>
  <c r="G2301" i="5"/>
  <c r="G2666" i="5"/>
  <c r="G3030" i="5"/>
  <c r="G3394" i="5"/>
  <c r="G3750" i="5"/>
  <c r="G4085" i="5"/>
  <c r="G4409" i="5"/>
  <c r="G4733" i="5"/>
  <c r="G5057" i="5"/>
  <c r="G5381" i="5"/>
  <c r="G232" i="5"/>
  <c r="G640" i="5"/>
  <c r="G1047" i="5"/>
  <c r="G1432" i="5"/>
  <c r="G1819" i="5"/>
  <c r="G2204" i="5"/>
  <c r="G2591" i="5"/>
  <c r="G2976" i="5"/>
  <c r="G3362" i="5"/>
  <c r="G3739" i="5"/>
  <c r="G4094" i="5"/>
  <c r="G4437" i="5"/>
  <c r="G1785" i="5"/>
  <c r="G6223" i="5"/>
  <c r="G6524" i="5"/>
  <c r="G2531" i="5"/>
  <c r="G7798" i="5"/>
  <c r="G4614" i="5"/>
  <c r="G6807" i="5"/>
  <c r="G3008" i="5"/>
  <c r="G7262" i="5"/>
  <c r="G3522" i="5"/>
  <c r="G58" i="5"/>
  <c r="G382" i="5"/>
  <c r="G706" i="5"/>
  <c r="G51" i="5"/>
  <c r="G394" i="5"/>
  <c r="G737" i="5"/>
  <c r="G1075" i="5"/>
  <c r="G1399" i="5"/>
  <c r="G1723" i="5"/>
  <c r="G2047" i="5"/>
  <c r="G2371" i="5"/>
  <c r="G2695" i="5"/>
  <c r="G3019" i="5"/>
  <c r="G3343" i="5"/>
  <c r="G73" i="5"/>
  <c r="G416" i="5"/>
  <c r="G759" i="5"/>
  <c r="G1096" i="5"/>
  <c r="G1420" i="5"/>
  <c r="G1744" i="5"/>
  <c r="G2068" i="5"/>
  <c r="G2392" i="5"/>
  <c r="G2716" i="5"/>
  <c r="G3040" i="5"/>
  <c r="G3364" i="5"/>
  <c r="G3688" i="5"/>
  <c r="G84" i="5"/>
  <c r="G469" i="5"/>
  <c r="G857" i="5"/>
  <c r="G1228" i="5"/>
  <c r="G1592" i="5"/>
  <c r="G1956" i="5"/>
  <c r="G2322" i="5"/>
  <c r="G2686" i="5"/>
  <c r="G3050" i="5"/>
  <c r="G3414" i="5"/>
  <c r="G3769" i="5"/>
  <c r="G4103" i="5"/>
  <c r="G4427" i="5"/>
  <c r="G4751" i="5"/>
  <c r="G5075" i="5"/>
  <c r="G5399" i="5"/>
  <c r="G254" i="5"/>
  <c r="G665" i="5"/>
  <c r="G1068" i="5"/>
  <c r="G1454" i="5"/>
  <c r="G1840" i="5"/>
  <c r="G2225" i="5"/>
  <c r="G2612" i="5"/>
  <c r="G2997" i="5"/>
  <c r="G3384" i="5"/>
  <c r="G3759" i="5"/>
  <c r="G8627" i="5"/>
  <c r="G1480" i="5"/>
  <c r="G8085" i="5"/>
  <c r="G499" i="5"/>
  <c r="G5050" i="5"/>
  <c r="G4019" i="5"/>
  <c r="G7453" i="5"/>
  <c r="G4244" i="5"/>
  <c r="G8336" i="5"/>
  <c r="G5388" i="5"/>
  <c r="G466" i="5"/>
  <c r="G6818" i="5"/>
  <c r="G3012" i="5"/>
  <c r="G8573" i="5"/>
  <c r="G5686" i="5"/>
  <c r="G1062" i="5"/>
  <c r="G5747" i="5"/>
  <c r="G7562" i="5"/>
  <c r="G3078" i="5"/>
  <c r="G6974" i="5"/>
  <c r="G2233" i="5"/>
  <c r="G7410" i="5"/>
  <c r="G2783" i="5"/>
  <c r="G8555" i="5"/>
  <c r="G5182" i="5"/>
  <c r="G310" i="5"/>
  <c r="G670" i="5"/>
  <c r="G89" i="5"/>
  <c r="G470" i="5"/>
  <c r="G852" i="5"/>
  <c r="G1219" i="5"/>
  <c r="G1579" i="5"/>
  <c r="G1939" i="5"/>
  <c r="G2299" i="5"/>
  <c r="G2659" i="5"/>
  <c r="G3055" i="5"/>
  <c r="G3415" i="5"/>
  <c r="G188" i="5"/>
  <c r="G569" i="5"/>
  <c r="G950" i="5"/>
  <c r="G1312" i="5"/>
  <c r="G1672" i="5"/>
  <c r="G2032" i="5"/>
  <c r="G2428" i="5"/>
  <c r="G2788" i="5"/>
  <c r="G3148" i="5"/>
  <c r="G3508" i="5"/>
  <c r="G3868" i="5"/>
  <c r="G342" i="5"/>
  <c r="G770" i="5"/>
  <c r="G1188" i="5"/>
  <c r="G1632" i="5"/>
  <c r="G2038" i="5"/>
  <c r="G2442" i="5"/>
  <c r="G2848" i="5"/>
  <c r="G3252" i="5"/>
  <c r="G3655" i="5"/>
  <c r="G4031" i="5"/>
  <c r="G4391" i="5"/>
  <c r="G4787" i="5"/>
  <c r="G5147" i="5"/>
  <c r="G5507" i="5"/>
  <c r="G438" i="5"/>
  <c r="G891" i="5"/>
  <c r="G1324" i="5"/>
  <c r="G1753" i="5"/>
  <c r="G2183" i="5"/>
  <c r="G2654" i="5"/>
  <c r="G3083" i="5"/>
  <c r="G3512" i="5"/>
  <c r="G3920" i="5"/>
  <c r="G4285" i="5"/>
  <c r="G4647" i="5"/>
  <c r="G4990" i="5"/>
  <c r="G5333" i="5"/>
  <c r="G5667" i="5"/>
  <c r="G5991" i="5"/>
  <c r="G107" i="5"/>
  <c r="G540" i="5"/>
  <c r="G973" i="5"/>
  <c r="G1382" i="5"/>
  <c r="G1790" i="5"/>
  <c r="G2199" i="5"/>
  <c r="G2609" i="5"/>
  <c r="G3016" i="5"/>
  <c r="G3425" i="5"/>
  <c r="G3821" i="5"/>
  <c r="G4191" i="5"/>
  <c r="G4555" i="5"/>
  <c r="G4918" i="5"/>
  <c r="G5281" i="5"/>
  <c r="G5637" i="5"/>
  <c r="G5980" i="5"/>
  <c r="G6318" i="5"/>
  <c r="G6642" i="5"/>
  <c r="G6966" i="5"/>
  <c r="G7290" i="5"/>
  <c r="G333" i="5"/>
  <c r="G766" i="5"/>
  <c r="G1187" i="5"/>
  <c r="G1595" i="5"/>
  <c r="G2004" i="5"/>
  <c r="G2413" i="5"/>
  <c r="G2820" i="5"/>
  <c r="G3229" i="5"/>
  <c r="G3637" i="5"/>
  <c r="G4017" i="5"/>
  <c r="G4381" i="5"/>
  <c r="G4744" i="5"/>
  <c r="G5107" i="5"/>
  <c r="G5470" i="5"/>
  <c r="G5816" i="5"/>
  <c r="G6159" i="5"/>
  <c r="G6487" i="5"/>
  <c r="G6811" i="5"/>
  <c r="G7135" i="5"/>
  <c r="G7459" i="5"/>
  <c r="G417" i="5"/>
  <c r="G903" i="5"/>
  <c r="G1367" i="5"/>
  <c r="G1827" i="5"/>
  <c r="G2287" i="5"/>
  <c r="G2747" i="5"/>
  <c r="G3206" i="5"/>
  <c r="G3663" i="5"/>
  <c r="G4087" i="5"/>
  <c r="G4496" i="5"/>
  <c r="G4904" i="5"/>
  <c r="G484" i="5"/>
  <c r="G971" i="5"/>
  <c r="G1431" i="5"/>
  <c r="G1892" i="5"/>
  <c r="G116" i="5"/>
  <c r="G666" i="5"/>
  <c r="G1198" i="5"/>
  <c r="G1717" i="5"/>
  <c r="G2234" i="5"/>
  <c r="G2723" i="5"/>
  <c r="G3209" i="5"/>
  <c r="G3690" i="5"/>
  <c r="G4137" i="5"/>
  <c r="G4569" i="5"/>
  <c r="G4997" i="5"/>
  <c r="G5406" i="5"/>
  <c r="G5799" i="5"/>
  <c r="G6184" i="5"/>
  <c r="G6551" i="5"/>
  <c r="G6916" i="5"/>
  <c r="G7281" i="5"/>
  <c r="G7622" i="5"/>
  <c r="G7946" i="5"/>
  <c r="G8270" i="5"/>
  <c r="G8594" i="5"/>
  <c r="G243" i="5"/>
  <c r="G788" i="5"/>
  <c r="G1318" i="5"/>
  <c r="G1833" i="5"/>
  <c r="G2347" i="5"/>
  <c r="G2833" i="5"/>
  <c r="G3320" i="5"/>
  <c r="G307" i="5"/>
  <c r="G129" i="5"/>
  <c r="G677" i="5"/>
  <c r="G1212" i="5"/>
  <c r="G1729" i="5"/>
  <c r="G2246" i="5"/>
  <c r="G2735" i="5"/>
  <c r="G3221" i="5"/>
  <c r="G3702" i="5"/>
  <c r="G4147" i="5"/>
  <c r="G4580" i="5"/>
  <c r="G5008" i="5"/>
  <c r="G5416" i="5"/>
  <c r="G5807" i="5"/>
  <c r="G6194" i="5"/>
  <c r="G6561" i="5"/>
  <c r="G6925" i="5"/>
  <c r="G7289" i="5"/>
  <c r="G7630" i="5"/>
  <c r="G7954" i="5"/>
  <c r="G8278" i="5"/>
  <c r="G8602" i="5"/>
  <c r="G281" i="5"/>
  <c r="G965" i="5"/>
  <c r="G1589" i="5"/>
  <c r="G2210" i="5"/>
  <c r="G2795" i="5"/>
  <c r="G3378" i="5"/>
  <c r="G3916" i="5"/>
  <c r="G4406" i="5"/>
  <c r="G4891" i="5"/>
  <c r="G5354" i="5"/>
  <c r="G5796" i="5"/>
  <c r="G6231" i="5"/>
  <c r="G6640" i="5"/>
  <c r="G7051" i="5"/>
  <c r="G7455" i="5"/>
  <c r="G7823" i="5"/>
  <c r="G8187" i="5"/>
  <c r="G8552" i="5"/>
  <c r="G246" i="5"/>
  <c r="G290" i="5"/>
  <c r="G977" i="5"/>
  <c r="G1596" i="5"/>
  <c r="G2218" i="5"/>
  <c r="G2805" i="5"/>
  <c r="G3390" i="5"/>
  <c r="G3925" i="5"/>
  <c r="G4414" i="5"/>
  <c r="G4900" i="5"/>
  <c r="G377" i="5"/>
  <c r="G1052" i="5"/>
  <c r="G1673" i="5"/>
  <c r="G2292" i="5"/>
  <c r="G2876" i="5"/>
  <c r="G3460" i="5"/>
  <c r="G3985" i="5"/>
  <c r="G4470" i="5"/>
  <c r="G4956" i="5"/>
  <c r="G5415" i="5"/>
  <c r="G5856" i="5"/>
  <c r="G6286" i="5"/>
  <c r="G6697" i="5"/>
  <c r="G7106" i="5"/>
  <c r="G7508" i="5"/>
  <c r="G8354" i="5"/>
  <c r="G4871" i="5"/>
  <c r="G7426" i="5"/>
  <c r="G2282" i="5"/>
  <c r="G6654" i="5"/>
  <c r="G1362" i="5"/>
  <c r="G7267" i="5"/>
  <c r="G2513" i="5"/>
  <c r="G8438" i="5"/>
  <c r="G5001" i="5"/>
  <c r="G328" i="5"/>
  <c r="G724" i="5"/>
  <c r="G108" i="5"/>
  <c r="G489" i="5"/>
  <c r="G871" i="5"/>
  <c r="G1237" i="5"/>
  <c r="G1597" i="5"/>
  <c r="G1957" i="5"/>
  <c r="G2317" i="5"/>
  <c r="G2713" i="5"/>
  <c r="G3073" i="5"/>
  <c r="G3433" i="5"/>
  <c r="G207" i="5"/>
  <c r="G588" i="5"/>
  <c r="G969" i="5"/>
  <c r="G1330" i="5"/>
  <c r="G1690" i="5"/>
  <c r="G2086" i="5"/>
  <c r="G2446" i="5"/>
  <c r="G2806" i="5"/>
  <c r="G3166" i="5"/>
  <c r="G3526" i="5"/>
  <c r="G3886" i="5"/>
  <c r="G363" i="5"/>
  <c r="G791" i="5"/>
  <c r="G1248" i="5"/>
  <c r="G1653" i="5"/>
  <c r="G2058" i="5"/>
  <c r="G2463" i="5"/>
  <c r="G2868" i="5"/>
  <c r="G3273" i="5"/>
  <c r="G3674" i="5"/>
  <c r="G4049" i="5"/>
  <c r="G4445" i="5"/>
  <c r="G4805" i="5"/>
  <c r="G5165" i="5"/>
  <c r="G6" i="5"/>
  <c r="G460" i="5"/>
  <c r="G914" i="5"/>
  <c r="G1346" i="5"/>
  <c r="G1775" i="5"/>
  <c r="G2247" i="5"/>
  <c r="G2675" i="5"/>
  <c r="G3104" i="5"/>
  <c r="G3533" i="5"/>
  <c r="G3942" i="5"/>
  <c r="G4304" i="5"/>
  <c r="G4666" i="5"/>
  <c r="G5009" i="5"/>
  <c r="G5352" i="5"/>
  <c r="G5685" i="5"/>
  <c r="G6009" i="5"/>
  <c r="G133" i="5"/>
  <c r="G564" i="5"/>
  <c r="G996" i="5"/>
  <c r="G1405" i="5"/>
  <c r="G1812" i="5"/>
  <c r="G2222" i="5"/>
  <c r="G2631" i="5"/>
  <c r="G3039" i="5"/>
  <c r="G3448" i="5"/>
  <c r="G3842" i="5"/>
  <c r="G4212" i="5"/>
  <c r="G4575" i="5"/>
  <c r="G4938" i="5"/>
  <c r="G5301" i="5"/>
  <c r="G5656" i="5"/>
  <c r="G5999" i="5"/>
  <c r="G6336" i="5"/>
  <c r="G6660" i="5"/>
  <c r="G6984" i="5"/>
  <c r="G7308" i="5"/>
  <c r="G357" i="5"/>
  <c r="G789" i="5"/>
  <c r="G1210" i="5"/>
  <c r="G1619" i="5"/>
  <c r="G2026" i="5"/>
  <c r="G2435" i="5"/>
  <c r="G2844" i="5"/>
  <c r="G3251" i="5"/>
  <c r="G3658" i="5"/>
  <c r="G4038" i="5"/>
  <c r="G4401" i="5"/>
  <c r="G4764" i="5"/>
  <c r="G5127" i="5"/>
  <c r="G5491" i="5"/>
  <c r="G5835" i="5"/>
  <c r="G6178" i="5"/>
  <c r="G6505" i="5"/>
  <c r="G6829" i="5"/>
  <c r="G7153" i="5"/>
  <c r="G7477" i="5"/>
  <c r="G443" i="5"/>
  <c r="G930" i="5"/>
  <c r="G1394" i="5"/>
  <c r="G1853" i="5"/>
  <c r="G2312" i="5"/>
  <c r="G2773" i="5"/>
  <c r="G3231" i="5"/>
  <c r="G3686" i="5"/>
  <c r="G4109" i="5"/>
  <c r="G4519" i="5"/>
  <c r="G25" i="5"/>
  <c r="G511" i="5"/>
  <c r="G997" i="5"/>
  <c r="G1458" i="5"/>
  <c r="G1917" i="5"/>
  <c r="G147" i="5"/>
  <c r="G695" i="5"/>
  <c r="G1229" i="5"/>
  <c r="G1745" i="5"/>
  <c r="G2262" i="5"/>
  <c r="G2750" i="5"/>
  <c r="G3237" i="5"/>
  <c r="G3716" i="5"/>
  <c r="G4162" i="5"/>
  <c r="G4594" i="5"/>
  <c r="G5020" i="5"/>
  <c r="G5429" i="5"/>
  <c r="G5820" i="5"/>
  <c r="G6205" i="5"/>
  <c r="G6572" i="5"/>
  <c r="G6936" i="5"/>
  <c r="G7301" i="5"/>
  <c r="G7640" i="5"/>
  <c r="G7964" i="5"/>
  <c r="G8288" i="5"/>
  <c r="G8612" i="5"/>
  <c r="G271" i="5"/>
  <c r="G820" i="5"/>
  <c r="G1347" i="5"/>
  <c r="G1863" i="5"/>
  <c r="G2373" i="5"/>
  <c r="G2861" i="5"/>
  <c r="G3348" i="5"/>
  <c r="G338" i="5"/>
  <c r="G160" i="5"/>
  <c r="G708" i="5"/>
  <c r="G1242" i="5"/>
  <c r="G1758" i="5"/>
  <c r="G2274" i="5"/>
  <c r="G2760" i="5"/>
  <c r="G3247" i="5"/>
  <c r="G3727" i="5"/>
  <c r="G4172" i="5"/>
  <c r="G4604" i="5"/>
  <c r="G5031" i="5"/>
  <c r="G5439" i="5"/>
  <c r="G5830" i="5"/>
  <c r="G6215" i="5"/>
  <c r="G6581" i="5"/>
  <c r="G6945" i="5"/>
  <c r="G7310" i="5"/>
  <c r="G7648" i="5"/>
  <c r="G7972" i="5"/>
  <c r="G8296" i="5"/>
  <c r="G8620" i="5"/>
  <c r="G317" i="5"/>
  <c r="G1001" i="5"/>
  <c r="G1622" i="5"/>
  <c r="G2242" i="5"/>
  <c r="G2829" i="5"/>
  <c r="G3413" i="5"/>
  <c r="G3946" i="5"/>
  <c r="G4432" i="5"/>
  <c r="G4920" i="5"/>
  <c r="G5378" i="5"/>
  <c r="G5821" i="5"/>
  <c r="G6254" i="5"/>
  <c r="G6664" i="5"/>
  <c r="G7073" i="5"/>
  <c r="G7478" i="5"/>
  <c r="G7843" i="5"/>
  <c r="G8208" i="5"/>
  <c r="G8572" i="5"/>
  <c r="G287" i="5"/>
  <c r="G329" i="5"/>
  <c r="G1013" i="5"/>
  <c r="G1630" i="5"/>
  <c r="G2253" i="5"/>
  <c r="G2837" i="5"/>
  <c r="G3421" i="5"/>
  <c r="G3953" i="5"/>
  <c r="G4440" i="5"/>
  <c r="G4926" i="5"/>
  <c r="G412" i="5"/>
  <c r="G1084" i="5"/>
  <c r="G1706" i="5"/>
  <c r="G2325" i="5"/>
  <c r="G2906" i="5"/>
  <c r="G3493" i="5"/>
  <c r="G4011" i="5"/>
  <c r="G4500" i="5"/>
  <c r="G4981" i="5"/>
  <c r="G4488" i="5"/>
  <c r="G1185" i="5"/>
  <c r="G3610" i="5"/>
  <c r="G5206" i="5"/>
  <c r="G5550" i="5"/>
  <c r="G7116" i="5"/>
  <c r="G1650" i="5"/>
  <c r="G6959" i="5"/>
  <c r="G1915" i="5"/>
  <c r="G202" i="5"/>
  <c r="G598" i="5"/>
  <c r="G13" i="5"/>
  <c r="G509" i="5"/>
  <c r="G928" i="5"/>
  <c r="G1327" i="5"/>
  <c r="G1759" i="5"/>
  <c r="G2155" i="5"/>
  <c r="G2551" i="5"/>
  <c r="G2947" i="5"/>
  <c r="G3379" i="5"/>
  <c r="G226" i="5"/>
  <c r="G645" i="5"/>
  <c r="G1060" i="5"/>
  <c r="G1492" i="5"/>
  <c r="G1888" i="5"/>
  <c r="G2284" i="5"/>
  <c r="G2680" i="5"/>
  <c r="G3112" i="5"/>
  <c r="G3544" i="5"/>
  <c r="G3940" i="5"/>
  <c r="G514" i="5"/>
  <c r="G984" i="5"/>
  <c r="G1430" i="5"/>
  <c r="G1876" i="5"/>
  <c r="G2362" i="5"/>
  <c r="G2808" i="5"/>
  <c r="G3294" i="5"/>
  <c r="G3731" i="5"/>
  <c r="G4175" i="5"/>
  <c r="G4571" i="5"/>
  <c r="G4967" i="5"/>
  <c r="G5363" i="5"/>
  <c r="G347" i="5"/>
  <c r="G845" i="5"/>
  <c r="G1368" i="5"/>
  <c r="G1882" i="5"/>
  <c r="G2354" i="5"/>
  <c r="G2826" i="5"/>
  <c r="G3298" i="5"/>
  <c r="G3800" i="5"/>
  <c r="G4208" i="5"/>
  <c r="G4609" i="5"/>
  <c r="G5028" i="5"/>
  <c r="G5409" i="5"/>
  <c r="G5775" i="5"/>
  <c r="G6135" i="5"/>
  <c r="G349" i="5"/>
  <c r="G828" i="5"/>
  <c r="G1292" i="5"/>
  <c r="G1746" i="5"/>
  <c r="G2244" i="5"/>
  <c r="G2700" i="5"/>
  <c r="G3154" i="5"/>
  <c r="G3607" i="5"/>
  <c r="G4029" i="5"/>
  <c r="G4433" i="5"/>
  <c r="G4836" i="5"/>
  <c r="G5241" i="5"/>
  <c r="G5675" i="5"/>
  <c r="G6056" i="5"/>
  <c r="G6426" i="5"/>
  <c r="G6786" i="5"/>
  <c r="G7146" i="5"/>
  <c r="G190" i="5"/>
  <c r="G671" i="5"/>
  <c r="G1141" i="5"/>
  <c r="G1641" i="5"/>
  <c r="G2094" i="5"/>
  <c r="G2549" i="5"/>
  <c r="G3003" i="5"/>
  <c r="G3458" i="5"/>
  <c r="G3893" i="5"/>
  <c r="G4299" i="5"/>
  <c r="G4703" i="5"/>
  <c r="G5148" i="5"/>
  <c r="G5549" i="5"/>
  <c r="G5930" i="5"/>
  <c r="G6307" i="5"/>
  <c r="G6667" i="5"/>
  <c r="G7027" i="5"/>
  <c r="G7387" i="5"/>
  <c r="G362" i="5"/>
  <c r="G956" i="5"/>
  <c r="G1468" i="5"/>
  <c r="G1981" i="5"/>
  <c r="G2491" i="5"/>
  <c r="G3002" i="5"/>
  <c r="G3513" i="5"/>
  <c r="G3996" i="5"/>
  <c r="G4450" i="5"/>
  <c r="G52" i="5"/>
  <c r="G592" i="5"/>
  <c r="G1124" i="5"/>
  <c r="G1637" i="5"/>
  <c r="G2147" i="5"/>
  <c r="G481" i="5"/>
  <c r="G1083" i="5"/>
  <c r="G1659" i="5"/>
  <c r="G2289" i="5"/>
  <c r="G2831" i="5"/>
  <c r="G3371" i="5"/>
  <c r="G3894" i="5"/>
  <c r="G4377" i="5"/>
  <c r="G4858" i="5"/>
  <c r="G5316" i="5"/>
  <c r="G5755" i="5"/>
  <c r="G6227" i="5"/>
  <c r="G6633" i="5"/>
  <c r="G7037" i="5"/>
  <c r="G7438" i="5"/>
  <c r="G7802" i="5"/>
  <c r="G8162" i="5"/>
  <c r="G8522" i="5"/>
  <c r="G180" i="5"/>
  <c r="G849" i="5"/>
  <c r="G1433" i="5"/>
  <c r="G2007" i="5"/>
  <c r="G2561" i="5"/>
  <c r="G3102" i="5"/>
  <c r="G124" i="5"/>
  <c r="G8" i="5"/>
  <c r="G615" i="5"/>
  <c r="G1270" i="5"/>
  <c r="G1844" i="5"/>
  <c r="G2409" i="5"/>
  <c r="G2951" i="5"/>
  <c r="G3492" i="5"/>
  <c r="G4004" i="5"/>
  <c r="G4485" i="5"/>
  <c r="G4962" i="5"/>
  <c r="G5461" i="5"/>
  <c r="G5894" i="5"/>
  <c r="G6317" i="5"/>
  <c r="G6723" i="5"/>
  <c r="G7127" i="5"/>
  <c r="G7522" i="5"/>
  <c r="G7882" i="5"/>
  <c r="G8242" i="5"/>
  <c r="G8638" i="5"/>
  <c r="G439" i="5"/>
  <c r="G1174" i="5"/>
  <c r="G1864" i="5"/>
  <c r="G2537" i="5"/>
  <c r="G3187" i="5"/>
  <c r="G3802" i="5"/>
  <c r="G4350" i="5"/>
  <c r="G4944" i="5"/>
  <c r="G5456" i="5"/>
  <c r="G5941" i="5"/>
  <c r="G6413" i="5"/>
  <c r="G6869" i="5"/>
  <c r="G7324" i="5"/>
  <c r="G7742" i="5"/>
  <c r="G8147" i="5"/>
  <c r="G8592" i="5"/>
  <c r="G402" i="5"/>
  <c r="G529" i="5"/>
  <c r="G1251" i="5"/>
  <c r="G1941" i="5"/>
  <c r="G2610" i="5"/>
  <c r="G3260" i="5"/>
  <c r="G3867" i="5"/>
  <c r="G4467" i="5"/>
  <c r="G5002" i="5"/>
  <c r="G610" i="5"/>
  <c r="G1328" i="5"/>
  <c r="G2017" i="5"/>
  <c r="G2682" i="5"/>
  <c r="G3330" i="5"/>
  <c r="G3930" i="5"/>
  <c r="G4526" i="5"/>
  <c r="G5058" i="5"/>
  <c r="G5543" i="5"/>
  <c r="G6000" i="5"/>
  <c r="G6446" i="5"/>
  <c r="G6879" i="5"/>
  <c r="G7312" i="5"/>
  <c r="G7710" i="5"/>
  <c r="G8075" i="5"/>
  <c r="G8439" i="5"/>
  <c r="G44" i="5"/>
  <c r="G918" i="5"/>
  <c r="G1665" i="5"/>
  <c r="G2401" i="5"/>
  <c r="G3105" i="5"/>
  <c r="G3774" i="5"/>
  <c r="G4369" i="5"/>
  <c r="G4950" i="5"/>
  <c r="G5478" i="5"/>
  <c r="G5969" i="5"/>
  <c r="G6445" i="5"/>
  <c r="G6907" i="5"/>
  <c r="G7367" i="5"/>
  <c r="G7786" i="5"/>
  <c r="G8195" i="5"/>
  <c r="G8606" i="5"/>
  <c r="G554" i="5"/>
  <c r="G1338" i="5"/>
  <c r="G2084" i="5"/>
  <c r="G2794" i="5"/>
  <c r="G711" i="5"/>
  <c r="G1472" i="5"/>
  <c r="G2215" i="5"/>
  <c r="G2919" i="5"/>
  <c r="G3611" i="5"/>
  <c r="G4215" i="5"/>
  <c r="G4801" i="5"/>
  <c r="G5343" i="5"/>
  <c r="G5840" i="5"/>
  <c r="G6324" i="5"/>
  <c r="G6785" i="5"/>
  <c r="G7247" i="5"/>
  <c r="G7678" i="5"/>
  <c r="G8088" i="5"/>
  <c r="G8498" i="5"/>
  <c r="G267" i="5"/>
  <c r="G1103" i="5"/>
  <c r="G1850" i="5"/>
  <c r="G2576" i="5"/>
  <c r="G3278" i="5"/>
  <c r="G3929" i="5"/>
  <c r="G4511" i="5"/>
  <c r="G5088" i="5"/>
  <c r="G5601" i="5"/>
  <c r="G6090" i="5"/>
  <c r="G6558" i="5"/>
  <c r="G7021" i="5"/>
  <c r="G7474" i="5"/>
  <c r="G7887" i="5"/>
  <c r="G8297" i="5"/>
  <c r="G8707" i="5"/>
  <c r="G896" i="5"/>
  <c r="G1855" i="5"/>
  <c r="G2781" i="5"/>
  <c r="G3624" i="5"/>
  <c r="G4344" i="5"/>
  <c r="G5036" i="5"/>
  <c r="G5654" i="5"/>
  <c r="G197" i="5"/>
  <c r="G3365" i="5"/>
  <c r="G5041" i="5"/>
  <c r="G2588" i="5"/>
  <c r="G8210" i="5"/>
  <c r="G4235" i="5"/>
  <c r="G8695" i="5"/>
  <c r="G4190" i="5"/>
  <c r="G6030" i="5"/>
  <c r="G5681" i="5"/>
  <c r="G401" i="5"/>
  <c r="G292" i="5"/>
  <c r="G760" i="5"/>
  <c r="G185" i="5"/>
  <c r="G604" i="5"/>
  <c r="G1021" i="5"/>
  <c r="G1453" i="5"/>
  <c r="G1849" i="5"/>
  <c r="G2245" i="5"/>
  <c r="G2641" i="5"/>
  <c r="G3109" i="5"/>
  <c r="G3505" i="5"/>
  <c r="G321" i="5"/>
  <c r="G779" i="5"/>
  <c r="G1186" i="5"/>
  <c r="G1582" i="5"/>
  <c r="G1978" i="5"/>
  <c r="G2410" i="5"/>
  <c r="G2842" i="5"/>
  <c r="G3238" i="5"/>
  <c r="G3634" i="5"/>
  <c r="G149" i="5"/>
  <c r="G620" i="5"/>
  <c r="G1086" i="5"/>
  <c r="G1532" i="5"/>
  <c r="G2018" i="5"/>
  <c r="G2504" i="5"/>
  <c r="G2949" i="5"/>
  <c r="G3435" i="5"/>
  <c r="G3864" i="5"/>
  <c r="G4265" i="5"/>
  <c r="G4661" i="5"/>
  <c r="G5093" i="5"/>
  <c r="G5489" i="5"/>
  <c r="G504" i="5"/>
  <c r="G1002" i="5"/>
  <c r="G1518" i="5"/>
  <c r="G1989" i="5"/>
  <c r="G2460" i="5"/>
  <c r="G2934" i="5"/>
  <c r="G3447" i="5"/>
  <c r="G3900" i="5"/>
  <c r="G4342" i="5"/>
  <c r="G4742" i="5"/>
  <c r="G5123" i="5"/>
  <c r="G5504" i="5"/>
  <c r="G5865" i="5"/>
  <c r="G6225" i="5"/>
  <c r="G467" i="5"/>
  <c r="G949" i="5"/>
  <c r="G1449" i="5"/>
  <c r="G1905" i="5"/>
  <c r="G2359" i="5"/>
  <c r="G2813" i="5"/>
  <c r="G3266" i="5"/>
  <c r="G3714" i="5"/>
  <c r="G4130" i="5"/>
  <c r="G4534" i="5"/>
  <c r="G4978" i="5"/>
  <c r="G5382" i="5"/>
  <c r="G5770" i="5"/>
  <c r="G6151" i="5"/>
  <c r="G6516" i="5"/>
  <c r="G4617" i="5"/>
  <c r="G7588" i="5"/>
  <c r="G7842" i="5"/>
  <c r="G7667" i="5"/>
  <c r="G1684" i="5"/>
  <c r="G7662" i="5"/>
  <c r="G3281" i="5"/>
  <c r="G5184" i="5"/>
  <c r="G8690" i="5"/>
  <c r="G4593" i="5"/>
  <c r="G4" i="5"/>
  <c r="G436" i="5"/>
  <c r="G832" i="5"/>
  <c r="G261" i="5"/>
  <c r="G680" i="5"/>
  <c r="G1129" i="5"/>
  <c r="G1525" i="5"/>
  <c r="G1921" i="5"/>
  <c r="G2389" i="5"/>
  <c r="G2785" i="5"/>
  <c r="G3181" i="5"/>
  <c r="G3577" i="5"/>
  <c r="G435" i="5"/>
  <c r="G855" i="5"/>
  <c r="G1258" i="5"/>
  <c r="G1654" i="5"/>
  <c r="G2122" i="5"/>
  <c r="G2518" i="5"/>
  <c r="G2914" i="5"/>
  <c r="G3310" i="5"/>
  <c r="G3742" i="5"/>
  <c r="G234" i="5"/>
  <c r="G707" i="5"/>
  <c r="G1167" i="5"/>
  <c r="G1694" i="5"/>
  <c r="G2139" i="5"/>
  <c r="G2584" i="5"/>
  <c r="G3070" i="5"/>
  <c r="G3516" i="5"/>
  <c r="G3941" i="5"/>
  <c r="G4337" i="5"/>
  <c r="G4769" i="5"/>
  <c r="G5201" i="5"/>
  <c r="G97" i="5"/>
  <c r="G595" i="5"/>
  <c r="G1133" i="5"/>
  <c r="G1604" i="5"/>
  <c r="G2075" i="5"/>
  <c r="G2547" i="5"/>
  <c r="G3062" i="5"/>
  <c r="G3575" i="5"/>
  <c r="G4018" i="5"/>
  <c r="G4418" i="5"/>
  <c r="G4818" i="5"/>
  <c r="G5199" i="5"/>
  <c r="G5577" i="5"/>
  <c r="G5937" i="5"/>
  <c r="G83" i="5"/>
  <c r="G612" i="5"/>
  <c r="G1087" i="5"/>
  <c r="G1541" i="5"/>
  <c r="G1995" i="5"/>
  <c r="G2450" i="5"/>
  <c r="G2903" i="5"/>
  <c r="G3357" i="5"/>
  <c r="G3799" i="5"/>
  <c r="G4252" i="5"/>
  <c r="G4655" i="5"/>
  <c r="G5059" i="5"/>
  <c r="G5462" i="5"/>
  <c r="G5846" i="5"/>
  <c r="G6228" i="5"/>
  <c r="G6588" i="5"/>
  <c r="G6948" i="5"/>
  <c r="G7711" i="5"/>
  <c r="G4636" i="5"/>
  <c r="G3534" i="5"/>
  <c r="G7446" i="5"/>
  <c r="G4010" i="5"/>
  <c r="G5918" i="5"/>
  <c r="G4687" i="5"/>
  <c r="G8579" i="5"/>
  <c r="G1990" i="5"/>
  <c r="G7527" i="5"/>
  <c r="G792" i="5"/>
  <c r="G3964" i="5"/>
  <c r="G6029" i="5"/>
  <c r="G472" i="5"/>
  <c r="G922" i="5"/>
  <c r="G451" i="5"/>
  <c r="G985" i="5"/>
  <c r="G1489" i="5"/>
  <c r="G1993" i="5"/>
  <c r="G2479" i="5"/>
  <c r="G2929" i="5"/>
  <c r="G3469" i="5"/>
  <c r="G359" i="5"/>
  <c r="G893" i="5"/>
  <c r="G1384" i="5"/>
  <c r="G1870" i="5"/>
  <c r="G2338" i="5"/>
  <c r="G2878" i="5"/>
  <c r="G3382" i="5"/>
  <c r="G3832" i="5"/>
  <c r="G492" i="5"/>
  <c r="G1046" i="5"/>
  <c r="G1612" i="5"/>
  <c r="G2180" i="5"/>
  <c r="G2726" i="5"/>
  <c r="G3232" i="5"/>
  <c r="G3826" i="5"/>
  <c r="G4301" i="5"/>
  <c r="G4841" i="5"/>
  <c r="G5291" i="5"/>
  <c r="G324" i="5"/>
  <c r="G959" i="5"/>
  <c r="G1560" i="5"/>
  <c r="G2117" i="5"/>
  <c r="G2740" i="5"/>
  <c r="G3277" i="5"/>
  <c r="G3860" i="5"/>
  <c r="G4380" i="5"/>
  <c r="G4856" i="5"/>
  <c r="G5295" i="5"/>
  <c r="G5757" i="5"/>
  <c r="G6189" i="5"/>
  <c r="G517" i="5"/>
  <c r="G1134" i="5"/>
  <c r="G1656" i="5"/>
  <c r="G2177" i="5"/>
  <c r="G2768" i="5"/>
  <c r="G3312" i="5"/>
  <c r="G3885" i="5"/>
  <c r="G4352" i="5"/>
  <c r="G4816" i="5"/>
  <c r="G5341" i="5"/>
  <c r="G5808" i="5"/>
  <c r="G6264" i="5"/>
  <c r="G6714" i="5"/>
  <c r="G7110" i="5"/>
  <c r="G164" i="5"/>
  <c r="G694" i="5"/>
  <c r="G1232" i="5"/>
  <c r="G1709" i="5"/>
  <c r="G2186" i="5"/>
  <c r="G2663" i="5"/>
  <c r="G3139" i="5"/>
  <c r="G3614" i="5"/>
  <c r="G4098" i="5"/>
  <c r="G4522" i="5"/>
  <c r="G4945" i="5"/>
  <c r="G5369" i="5"/>
  <c r="G5778" i="5"/>
  <c r="G6216" i="5"/>
  <c r="G6595" i="5"/>
  <c r="G6973" i="5"/>
  <c r="G7351" i="5"/>
  <c r="G335" i="5"/>
  <c r="G986" i="5"/>
  <c r="G1521" i="5"/>
  <c r="G2057" i="5"/>
  <c r="G2594" i="5"/>
  <c r="G3129" i="5"/>
  <c r="G3710" i="5"/>
  <c r="G4201" i="5"/>
  <c r="G4677" i="5"/>
  <c r="G294" i="5"/>
  <c r="G863" i="5"/>
  <c r="G1406" i="5"/>
  <c r="G1992" i="5"/>
  <c r="G330" i="5"/>
  <c r="G968" i="5"/>
  <c r="G1574" i="5"/>
  <c r="G2175" i="5"/>
  <c r="G2802" i="5"/>
  <c r="G3398" i="5"/>
  <c r="G3945" i="5"/>
  <c r="G4449" i="5"/>
  <c r="G4953" i="5"/>
  <c r="G5475" i="5"/>
  <c r="G5927" i="5"/>
  <c r="G6369" i="5"/>
  <c r="G6795" i="5"/>
  <c r="G7220" i="5"/>
  <c r="G7658" i="5"/>
  <c r="G4468" i="5"/>
  <c r="G8457" i="5"/>
  <c r="G1407" i="5"/>
  <c r="I2375" i="5"/>
  <c r="J2375" i="5" s="1"/>
  <c r="I7759" i="5"/>
  <c r="J7759" i="5" s="1"/>
  <c r="C5707" i="5"/>
  <c r="C3606" i="5"/>
  <c r="C7542" i="5"/>
  <c r="C1221" i="5"/>
  <c r="C1068" i="5"/>
  <c r="C4261" i="5"/>
  <c r="C6173" i="5"/>
  <c r="C2311" i="5"/>
  <c r="C4878" i="5"/>
  <c r="C6650" i="5"/>
  <c r="C3510" i="5"/>
  <c r="C5651" i="5"/>
  <c r="C266" i="5"/>
  <c r="C4022" i="5"/>
  <c r="C6491" i="5"/>
  <c r="C1220" i="5"/>
  <c r="C4522" i="5"/>
  <c r="C7141" i="5"/>
  <c r="C1836" i="5"/>
  <c r="C5368" i="5"/>
  <c r="C7722" i="5"/>
  <c r="C2827" i="5"/>
  <c r="C5687" i="5"/>
  <c r="C8067" i="5"/>
  <c r="C3234" i="5"/>
  <c r="C5789" i="5"/>
  <c r="C8306" i="5"/>
  <c r="C7003" i="5"/>
  <c r="C3697" i="5"/>
  <c r="C8473" i="5"/>
  <c r="C7526" i="5"/>
  <c r="C6571" i="5"/>
  <c r="C5619" i="5"/>
  <c r="C4631" i="5"/>
  <c r="C3562" i="5"/>
  <c r="C2142" i="5"/>
  <c r="C8414" i="5"/>
  <c r="C7463" i="5"/>
  <c r="C6518" i="5"/>
  <c r="C5568" i="5"/>
  <c r="C4564" i="5"/>
  <c r="C3495" i="5"/>
  <c r="C2018" i="5"/>
  <c r="C345" i="5"/>
  <c r="C1181" i="5"/>
  <c r="C2016" i="5"/>
  <c r="C280" i="5"/>
  <c r="C1113" i="5"/>
  <c r="C1943" i="5"/>
  <c r="C189" i="5"/>
  <c r="C1017" i="5"/>
  <c r="C1860" i="5"/>
  <c r="C98" i="5"/>
  <c r="C934" i="5"/>
  <c r="C1762" i="5"/>
  <c r="C8" i="5"/>
  <c r="C1081" i="5"/>
  <c r="C2148" i="5"/>
  <c r="C3052" i="5"/>
  <c r="C3806" i="5"/>
  <c r="C4544" i="5"/>
  <c r="C5284" i="5"/>
  <c r="C6023" i="5"/>
  <c r="C6756" i="5"/>
  <c r="C1568" i="5"/>
  <c r="C4341" i="5"/>
  <c r="C6319" i="5"/>
  <c r="C2454" i="5"/>
  <c r="C4957" i="5"/>
  <c r="C6722" i="5"/>
  <c r="C3592" i="5"/>
  <c r="C5892" i="5"/>
  <c r="C474" i="5"/>
  <c r="C4224" i="5"/>
  <c r="C6586" i="5"/>
  <c r="C1449" i="5"/>
  <c r="C4633" i="5"/>
  <c r="C7222" i="5"/>
  <c r="C2484" i="5"/>
  <c r="C5466" i="5"/>
  <c r="C7884" i="5"/>
  <c r="C2942" i="5"/>
  <c r="C5788" i="5"/>
  <c r="C8147" i="5"/>
  <c r="C3363" i="5"/>
  <c r="C6275" i="5"/>
  <c r="C8386" i="5"/>
  <c r="C6773" i="5"/>
  <c r="C3554" i="5"/>
  <c r="C8416" i="5"/>
  <c r="C7464" i="5"/>
  <c r="C6522" i="5"/>
  <c r="C5570" i="5"/>
  <c r="C4565" i="5"/>
  <c r="C3496" i="5"/>
  <c r="C2019" i="5"/>
  <c r="C8363" i="5"/>
  <c r="C7414" i="5"/>
  <c r="C6462" i="5"/>
  <c r="C5520" i="5"/>
  <c r="C4503" i="5"/>
  <c r="C3432" i="5"/>
  <c r="C1890" i="5"/>
  <c r="C396" i="5"/>
  <c r="C1223" i="5"/>
  <c r="C2064" i="5"/>
  <c r="C322" i="5"/>
  <c r="C1158" i="5"/>
  <c r="C1990" i="5"/>
  <c r="C237" i="5"/>
  <c r="C1066" i="5"/>
  <c r="C1904" i="5"/>
  <c r="C142" i="5"/>
  <c r="C977" i="5"/>
  <c r="C1811" i="5"/>
  <c r="C62" i="5"/>
  <c r="C1140" i="5"/>
  <c r="C2208" i="5"/>
  <c r="C3098" i="5"/>
  <c r="C3849" i="5"/>
  <c r="C4588" i="5"/>
  <c r="C5322" i="5"/>
  <c r="C6063" i="5"/>
  <c r="C6801" i="5"/>
  <c r="C1736" i="5"/>
  <c r="C4427" i="5"/>
  <c r="C6391" i="5"/>
  <c r="C2810" i="5"/>
  <c r="C5046" i="5"/>
  <c r="C6870" i="5"/>
  <c r="C3692" i="5"/>
  <c r="C5979" i="5"/>
  <c r="C683" i="5"/>
  <c r="C4318" i="5"/>
  <c r="C6666" i="5"/>
  <c r="C1656" i="5"/>
  <c r="C5035" i="5"/>
  <c r="C7302" i="5"/>
  <c r="C2926" i="5"/>
  <c r="C5566" i="5"/>
  <c r="C7964" i="5"/>
  <c r="C3088" i="5"/>
  <c r="C5890" i="5"/>
  <c r="C8304" i="5"/>
  <c r="C3473" i="5"/>
  <c r="C6377" i="5"/>
  <c r="C8461" i="5"/>
  <c r="C6416" i="5"/>
  <c r="C3427" i="5"/>
  <c r="C8369" i="5"/>
  <c r="C7417" i="5"/>
  <c r="C6468" i="5"/>
  <c r="C5521" i="5"/>
  <c r="C4508" i="5"/>
  <c r="C3442" i="5"/>
  <c r="C1909" i="5"/>
  <c r="C8308" i="5"/>
  <c r="C7365" i="5"/>
  <c r="C6410" i="5"/>
  <c r="C5458" i="5"/>
  <c r="C4451" i="5"/>
  <c r="C3373" i="5"/>
  <c r="C1786" i="5"/>
  <c r="C443" i="5"/>
  <c r="C1272" i="5"/>
  <c r="C2110" i="5"/>
  <c r="C370" i="5"/>
  <c r="C1204" i="5"/>
  <c r="C2040" i="5"/>
  <c r="C282" i="5"/>
  <c r="C1114" i="5"/>
  <c r="C1944" i="5"/>
  <c r="C190" i="5"/>
  <c r="C1026" i="5"/>
  <c r="C1861" i="5"/>
  <c r="C126" i="5"/>
  <c r="C1195" i="5"/>
  <c r="C2265" i="5"/>
  <c r="C3143" i="5"/>
  <c r="C3887" i="5"/>
  <c r="C4627" i="5"/>
  <c r="C5365" i="5"/>
  <c r="C6104" i="5"/>
  <c r="C1889" i="5"/>
  <c r="C4501" i="5"/>
  <c r="C6461" i="5"/>
  <c r="C3108" i="5"/>
  <c r="C5114" i="5"/>
  <c r="C230" i="5"/>
  <c r="C3783" i="5"/>
  <c r="C6059" i="5"/>
  <c r="C897" i="5"/>
  <c r="C4421" i="5"/>
  <c r="C6928" i="5"/>
  <c r="C1862" i="5"/>
  <c r="C5230" i="5"/>
  <c r="C7390" i="5"/>
  <c r="C3048" i="5"/>
  <c r="C5662" i="5"/>
  <c r="C8050" i="5"/>
  <c r="C3454" i="5"/>
  <c r="C5982" i="5"/>
  <c r="C8459" i="5"/>
  <c r="C3575" i="5"/>
  <c r="C6479" i="5"/>
  <c r="C8533" i="5"/>
  <c r="C6299" i="5"/>
  <c r="C2965" i="5"/>
  <c r="C8314" i="5"/>
  <c r="C7367" i="5"/>
  <c r="C6415" i="5"/>
  <c r="C5459" i="5"/>
  <c r="C4452" i="5"/>
  <c r="C3383" i="5"/>
  <c r="C1787" i="5"/>
  <c r="C8255" i="5"/>
  <c r="C7303" i="5"/>
  <c r="C6358" i="5"/>
  <c r="C5411" i="5"/>
  <c r="C4385" i="5"/>
  <c r="C3313" i="5"/>
  <c r="C1659" i="5"/>
  <c r="C489" i="5"/>
  <c r="C1320" i="5"/>
  <c r="C2150" i="5"/>
  <c r="C419" i="5"/>
  <c r="C1247" i="5"/>
  <c r="C2084" i="5"/>
  <c r="C323" i="5"/>
  <c r="C1163" i="5"/>
  <c r="C1994" i="5"/>
  <c r="C240" i="5"/>
  <c r="C1067" i="5"/>
  <c r="C1905" i="5"/>
  <c r="C180" i="5"/>
  <c r="C1259" i="5"/>
  <c r="C2326" i="5"/>
  <c r="C3186" i="5"/>
  <c r="C3929" i="5"/>
  <c r="C4668" i="5"/>
  <c r="C5407" i="5"/>
  <c r="C6142" i="5"/>
  <c r="C3264" i="5"/>
  <c r="C5218" i="5"/>
  <c r="C642" i="5"/>
  <c r="C3814" i="5"/>
  <c r="C5914" i="5"/>
  <c r="C1956" i="5"/>
  <c r="C4796" i="5"/>
  <c r="C6959" i="5"/>
  <c r="C2619" i="5"/>
  <c r="C5454" i="5"/>
  <c r="C7554" i="5"/>
  <c r="C3487" i="5"/>
  <c r="C6051" i="5"/>
  <c r="C8249" i="5"/>
  <c r="C4088" i="5"/>
  <c r="C6733" i="5"/>
  <c r="C308" i="5"/>
  <c r="C4343" i="5"/>
  <c r="C7053" i="5"/>
  <c r="C1028" i="5"/>
  <c r="C4786" i="5"/>
  <c r="C7321" i="5"/>
  <c r="C8120" i="5"/>
  <c r="C5249" i="5"/>
  <c r="C551" i="5"/>
  <c r="C7942" i="5"/>
  <c r="C6996" i="5"/>
  <c r="C6048" i="5"/>
  <c r="C5093" i="5"/>
  <c r="C4031" i="5"/>
  <c r="C2881" i="5"/>
  <c r="C939" i="5"/>
  <c r="C7885" i="5"/>
  <c r="C6936" i="5"/>
  <c r="C5991" i="5"/>
  <c r="C5042" i="5"/>
  <c r="C3975" i="5"/>
  <c r="C2807" i="5"/>
  <c r="C798" i="5"/>
  <c r="C55" i="5"/>
  <c r="C809" i="5"/>
  <c r="C1645" i="5"/>
  <c r="C2478" i="5"/>
  <c r="C742" i="5"/>
  <c r="C1577" i="5"/>
  <c r="C2406" i="5"/>
  <c r="C651" i="5"/>
  <c r="C1481" i="5"/>
  <c r="C2322" i="5"/>
  <c r="C561" i="5"/>
  <c r="C1396" i="5"/>
  <c r="C2226" i="5"/>
  <c r="C599" i="5"/>
  <c r="C1678" i="5"/>
  <c r="C2707" i="5"/>
  <c r="C3476" i="5"/>
  <c r="C4217" i="5"/>
  <c r="C4954" i="5"/>
  <c r="C5694" i="5"/>
  <c r="C6432" i="5"/>
  <c r="C3351" i="5"/>
  <c r="C5443" i="5"/>
  <c r="C822" i="5"/>
  <c r="C3977" i="5"/>
  <c r="C5994" i="5"/>
  <c r="C2124" i="5"/>
  <c r="C4889" i="5"/>
  <c r="C7041" i="5"/>
  <c r="C3224" i="5"/>
  <c r="C5534" i="5"/>
  <c r="C7711" i="5"/>
  <c r="C3589" i="5"/>
  <c r="C6154" i="5"/>
  <c r="C8324" i="5"/>
  <c r="C4194" i="5"/>
  <c r="C7025" i="5"/>
  <c r="C536" i="5"/>
  <c r="C4776" i="5"/>
  <c r="C7139" i="5"/>
  <c r="C1246" i="5"/>
  <c r="C4900" i="5"/>
  <c r="C7405" i="5"/>
  <c r="C7829" i="5"/>
  <c r="C5129" i="5"/>
  <c r="C7894" i="5"/>
  <c r="C6937" i="5"/>
  <c r="C5993" i="5"/>
  <c r="C5043" i="5"/>
  <c r="C3976" i="5"/>
  <c r="C2808" i="5"/>
  <c r="C821" i="5"/>
  <c r="C8782" i="5"/>
  <c r="C7835" i="5"/>
  <c r="C6889" i="5"/>
  <c r="C2757" i="5"/>
  <c r="C5876" i="5"/>
  <c r="C3484" i="5"/>
  <c r="C6431" i="5"/>
  <c r="C4339" i="5"/>
  <c r="C7483" i="5"/>
  <c r="C5186" i="5"/>
  <c r="C135" i="5"/>
  <c r="C5597" i="5"/>
  <c r="C1166" i="5"/>
  <c r="C6253" i="5"/>
  <c r="C1913" i="5"/>
  <c r="C6765" i="5"/>
  <c r="C2543" i="5"/>
  <c r="C6859" i="5"/>
  <c r="C7424" i="5"/>
  <c r="C2160" i="5"/>
  <c r="C7679" i="5"/>
  <c r="C6204" i="5"/>
  <c r="C4799" i="5"/>
  <c r="C3099" i="5"/>
  <c r="C307" i="5"/>
  <c r="C8045" i="5"/>
  <c r="C6676" i="5"/>
  <c r="C5251" i="5"/>
  <c r="C3853" i="5"/>
  <c r="C2141" i="5"/>
  <c r="C992" i="5"/>
  <c r="C2248" i="5"/>
  <c r="C784" i="5"/>
  <c r="C1852" i="5"/>
  <c r="C513" i="5"/>
  <c r="C1626" i="5"/>
  <c r="C284" i="5"/>
  <c r="C1349" i="5"/>
  <c r="C2457" i="5"/>
  <c r="C1428" i="5"/>
  <c r="C2793" i="5"/>
  <c r="C3767" i="5"/>
  <c r="C4873" i="5"/>
  <c r="C5857" i="5"/>
  <c r="C6882" i="5"/>
  <c r="C7620" i="5"/>
  <c r="C8359" i="5"/>
  <c r="C434" i="5"/>
  <c r="C1502" i="5"/>
  <c r="C1037" i="5"/>
  <c r="C2111" i="5"/>
  <c r="C450" i="5"/>
  <c r="C1523" i="5"/>
  <c r="C2588" i="5"/>
  <c r="C3379" i="5"/>
  <c r="C4112" i="5"/>
  <c r="C4853" i="5"/>
  <c r="C5591" i="5"/>
  <c r="C6325" i="5"/>
  <c r="C7069" i="5"/>
  <c r="C7804" i="5"/>
  <c r="C8544" i="5"/>
  <c r="C1888" i="5"/>
  <c r="C871" i="5"/>
  <c r="C1941" i="5"/>
  <c r="C2903" i="5"/>
  <c r="C3666" i="5"/>
  <c r="C4405" i="5"/>
  <c r="C5140" i="5"/>
  <c r="C5880" i="5"/>
  <c r="C6618" i="5"/>
  <c r="C7357" i="5"/>
  <c r="C8097" i="5"/>
  <c r="C458" i="5"/>
  <c r="C452" i="5"/>
  <c r="C2956" i="5"/>
  <c r="C6025" i="5"/>
  <c r="C4056" i="5"/>
  <c r="C626" i="5"/>
  <c r="C5318" i="5"/>
  <c r="C2079" i="5"/>
  <c r="C6143" i="5"/>
  <c r="C3384" i="5"/>
  <c r="C7471" i="5"/>
  <c r="C4428" i="5"/>
  <c r="C8437" i="5"/>
  <c r="C5205" i="5"/>
  <c r="C82" i="5"/>
  <c r="C5688" i="5"/>
  <c r="C7735" i="5"/>
  <c r="C2646" i="5"/>
  <c r="C8157" i="5"/>
  <c r="C6731" i="5"/>
  <c r="C5204" i="5"/>
  <c r="C3613" i="5"/>
  <c r="C681" i="5"/>
  <c r="C8148" i="5"/>
  <c r="C6730" i="5"/>
  <c r="C5202" i="5"/>
  <c r="C3734" i="5"/>
  <c r="C1312" i="5"/>
  <c r="C114" i="5"/>
  <c r="C1413" i="5"/>
  <c r="C2572" i="5"/>
  <c r="C1296" i="5"/>
  <c r="C2455" i="5"/>
  <c r="C975" i="5"/>
  <c r="C2273" i="5"/>
  <c r="C836" i="5"/>
  <c r="C2135" i="5"/>
  <c r="C899" i="5"/>
  <c r="C2561" i="5"/>
  <c r="C3643" i="5"/>
  <c r="C4792" i="5"/>
  <c r="C5818" i="5"/>
  <c r="C6924" i="5"/>
  <c r="C7703" i="5"/>
  <c r="C8483" i="5"/>
  <c r="C669" i="5"/>
  <c r="C264" i="5"/>
  <c r="C1397" i="5"/>
  <c r="C2529" i="5"/>
  <c r="C926" i="5"/>
  <c r="C2058" i="5"/>
  <c r="C3029" i="5"/>
  <c r="C3828" i="5"/>
  <c r="C4609" i="5"/>
  <c r="C5386" i="5"/>
  <c r="C6163" i="5"/>
  <c r="C6940" i="5"/>
  <c r="C7724" i="5"/>
  <c r="C8504" i="5"/>
  <c r="C2070" i="5"/>
  <c r="C990" i="5"/>
  <c r="C2118" i="5"/>
  <c r="C3077" i="5"/>
  <c r="C3872" i="5"/>
  <c r="C4649" i="5"/>
  <c r="C5431" i="5"/>
  <c r="C6208" i="5"/>
  <c r="C6985" i="5"/>
  <c r="C7766" i="5"/>
  <c r="C8545" i="5"/>
  <c r="C102" i="5"/>
  <c r="C1234" i="5"/>
  <c r="C2302" i="5"/>
  <c r="C3170" i="5"/>
  <c r="C3910" i="5"/>
  <c r="C4655" i="5"/>
  <c r="C5388" i="5"/>
  <c r="C6128" i="5"/>
  <c r="C6866" i="5"/>
  <c r="C7601" i="5"/>
  <c r="C8345" i="5"/>
  <c r="C1174" i="5"/>
  <c r="C1091" i="5"/>
  <c r="C2688" i="5"/>
  <c r="C3676" i="5"/>
  <c r="C4624" i="5"/>
  <c r="C908" i="5"/>
  <c r="C2559" i="5"/>
  <c r="C367" i="5"/>
  <c r="C2073" i="5"/>
  <c r="C3281" i="5"/>
  <c r="C4227" i="5"/>
  <c r="C291" i="5"/>
  <c r="C1989" i="5"/>
  <c r="C3233" i="5"/>
  <c r="C7982" i="5"/>
  <c r="C7031" i="5"/>
  <c r="C6074" i="5"/>
  <c r="C5133" i="5"/>
  <c r="C4069" i="5"/>
  <c r="C2928" i="5"/>
  <c r="C1015" i="5"/>
  <c r="C3151" i="5"/>
  <c r="C6529" i="5"/>
  <c r="C4138" i="5"/>
  <c r="C831" i="5"/>
  <c r="C5401" i="5"/>
  <c r="C2270" i="5"/>
  <c r="C6231" i="5"/>
  <c r="C3693" i="5"/>
  <c r="C7715" i="5"/>
  <c r="C4541" i="5"/>
  <c r="C8658" i="5"/>
  <c r="C5296" i="5"/>
  <c r="C778" i="5"/>
  <c r="C6569" i="5"/>
  <c r="C7619" i="5"/>
  <c r="C2400" i="5"/>
  <c r="C8101" i="5"/>
  <c r="C6682" i="5"/>
  <c r="C5151" i="5"/>
  <c r="C3315" i="5"/>
  <c r="C550" i="5"/>
  <c r="C8100" i="5"/>
  <c r="C6622" i="5"/>
  <c r="C5150" i="5"/>
  <c r="C3677" i="5"/>
  <c r="C1182" i="5"/>
  <c r="C164" i="5"/>
  <c r="C1455" i="5"/>
  <c r="C46" i="5"/>
  <c r="C1347" i="5"/>
  <c r="C2503" i="5"/>
  <c r="C1208" i="5"/>
  <c r="C2365" i="5"/>
  <c r="C884" i="5"/>
  <c r="C2184" i="5"/>
  <c r="C959" i="5"/>
  <c r="C2612" i="5"/>
  <c r="C3682" i="5"/>
  <c r="C4831" i="5"/>
  <c r="C5899" i="5"/>
  <c r="C6963" i="5"/>
  <c r="C7744" i="5"/>
  <c r="C8522" i="5"/>
  <c r="C729" i="5"/>
  <c r="C320" i="5"/>
  <c r="C1451" i="5"/>
  <c r="C2584" i="5"/>
  <c r="C989" i="5"/>
  <c r="C2117" i="5"/>
  <c r="C3076" i="5"/>
  <c r="C3865" i="5"/>
  <c r="C4648" i="5"/>
  <c r="C5429" i="5"/>
  <c r="C6207" i="5"/>
  <c r="C6984" i="5"/>
  <c r="C7761" i="5"/>
  <c r="C8580" i="5"/>
  <c r="C2249" i="5"/>
  <c r="C1050" i="5"/>
  <c r="C2186" i="5"/>
  <c r="C3121" i="5"/>
  <c r="C3909" i="5"/>
  <c r="C4691" i="5"/>
  <c r="C5470" i="5"/>
  <c r="C6250" i="5"/>
  <c r="C7027" i="5"/>
  <c r="C7805" i="5"/>
  <c r="C8587" i="5"/>
  <c r="C161" i="5"/>
  <c r="C1293" i="5"/>
  <c r="C2357" i="5"/>
  <c r="C3215" i="5"/>
  <c r="C3954" i="5"/>
  <c r="C4695" i="5"/>
  <c r="C5433" i="5"/>
  <c r="C6166" i="5"/>
  <c r="C6911" i="5"/>
  <c r="C7644" i="5"/>
  <c r="C8385" i="5"/>
  <c r="C1352" i="5"/>
  <c r="C1193" i="5"/>
  <c r="C2746" i="5"/>
  <c r="C3726" i="5"/>
  <c r="C4678" i="5"/>
  <c r="C1009" i="5"/>
  <c r="C2625" i="5"/>
  <c r="C473" i="5"/>
  <c r="C2161" i="5"/>
  <c r="C3333" i="5"/>
  <c r="C4285" i="5"/>
  <c r="C381" i="5"/>
  <c r="C2082" i="5"/>
  <c r="C3288" i="5"/>
  <c r="C7920" i="5"/>
  <c r="C6978" i="5"/>
  <c r="C6027" i="5"/>
  <c r="C5081" i="5"/>
  <c r="C4017" i="5"/>
  <c r="C2866" i="5"/>
  <c r="C890" i="5"/>
  <c r="C3431" i="5"/>
  <c r="C6609" i="5"/>
  <c r="C4384" i="5"/>
  <c r="C1012" i="5"/>
  <c r="C5480" i="5"/>
  <c r="C2453" i="5"/>
  <c r="C7007" i="5"/>
  <c r="C4001" i="5"/>
  <c r="C7798" i="5"/>
  <c r="C5082" i="5"/>
  <c r="C8733" i="5"/>
  <c r="C5588" i="5"/>
  <c r="C1914" i="5"/>
  <c r="C6667" i="5"/>
  <c r="C7527" i="5"/>
  <c r="C1918" i="5"/>
  <c r="C8049" i="5"/>
  <c r="C6628" i="5"/>
  <c r="C4981" i="5"/>
  <c r="C3243" i="5"/>
  <c r="C436" i="5"/>
  <c r="C7995" i="5"/>
  <c r="C6570" i="5"/>
  <c r="C5092" i="5"/>
  <c r="C3612" i="5"/>
  <c r="C1043" i="5"/>
  <c r="C212" i="5"/>
  <c r="C1503" i="5"/>
  <c r="C91" i="5"/>
  <c r="C1389" i="5"/>
  <c r="C2548" i="5"/>
  <c r="C1250" i="5"/>
  <c r="C2408" i="5"/>
  <c r="C1118" i="5"/>
  <c r="C2274" i="5"/>
  <c r="C1013" i="5"/>
  <c r="C2662" i="5"/>
  <c r="C3725" i="5"/>
  <c r="C4912" i="5"/>
  <c r="C5938" i="5"/>
  <c r="C7005" i="5"/>
  <c r="C7782" i="5"/>
  <c r="C8565" i="5"/>
  <c r="C783" i="5"/>
  <c r="C384" i="5"/>
  <c r="C1514" i="5"/>
  <c r="C2631" i="5"/>
  <c r="C1044" i="5"/>
  <c r="C2172" i="5"/>
  <c r="C3120" i="5"/>
  <c r="C3908" i="5"/>
  <c r="C4685" i="5"/>
  <c r="C5469" i="5"/>
  <c r="C6249" i="5"/>
  <c r="C7026" i="5"/>
  <c r="C7847" i="5"/>
  <c r="C8624" i="5"/>
  <c r="C2427" i="5"/>
  <c r="C1106" i="5"/>
  <c r="C2244" i="5"/>
  <c r="C3169" i="5"/>
  <c r="C3953" i="5"/>
  <c r="C4729" i="5"/>
  <c r="C5512" i="5"/>
  <c r="C6289" i="5"/>
  <c r="C7072" i="5"/>
  <c r="C7848" i="5"/>
  <c r="C8625" i="5"/>
  <c r="C217" i="5"/>
  <c r="C1351" i="5"/>
  <c r="C2426" i="5"/>
  <c r="C3258" i="5"/>
  <c r="C3997" i="5"/>
  <c r="C4731" i="5"/>
  <c r="C5475" i="5"/>
  <c r="C6209" i="5"/>
  <c r="C6950" i="5"/>
  <c r="C7687" i="5"/>
  <c r="C8422" i="5"/>
  <c r="C1532" i="5"/>
  <c r="C1295" i="5"/>
  <c r="C2802" i="5"/>
  <c r="C3774" i="5"/>
  <c r="C4726" i="5"/>
  <c r="C1095" i="5"/>
  <c r="C2689" i="5"/>
  <c r="C566" i="5"/>
  <c r="C2252" i="5"/>
  <c r="C3386" i="5"/>
  <c r="C4338" i="5"/>
  <c r="C476" i="5"/>
  <c r="C2170" i="5"/>
  <c r="C3340" i="5"/>
  <c r="C7871" i="5"/>
  <c r="C6927" i="5"/>
  <c r="C5978" i="5"/>
  <c r="C5024" i="5"/>
  <c r="C3955" i="5"/>
  <c r="C2785" i="5"/>
  <c r="C770" i="5"/>
  <c r="C3517" i="5"/>
  <c r="C6684" i="5"/>
  <c r="C4467" i="5"/>
  <c r="C1215" i="5"/>
  <c r="C5567" i="5"/>
  <c r="C3334" i="5"/>
  <c r="C7094" i="5"/>
  <c r="C4108" i="5"/>
  <c r="C7873" i="5"/>
  <c r="C5173" i="5"/>
  <c r="C74" i="5"/>
  <c r="C6082" i="5"/>
  <c r="C2105" i="5"/>
  <c r="C6769" i="5"/>
  <c r="C7323" i="5"/>
  <c r="C1636" i="5"/>
  <c r="C7997" i="5"/>
  <c r="C6364" i="5"/>
  <c r="C4922" i="5"/>
  <c r="C3172" i="5"/>
  <c r="C179" i="5"/>
  <c r="C7940" i="5"/>
  <c r="C6303" i="5"/>
  <c r="C4980" i="5"/>
  <c r="C3556" i="5"/>
  <c r="C922" i="5"/>
  <c r="C256" i="5"/>
  <c r="C1552" i="5"/>
  <c r="C138" i="5"/>
  <c r="C1437" i="5"/>
  <c r="C6" i="5"/>
  <c r="C1297" i="5"/>
  <c r="C2456" i="5"/>
  <c r="C1164" i="5"/>
  <c r="C2323" i="5"/>
  <c r="C1317" i="5"/>
  <c r="C2749" i="5"/>
  <c r="C3973" i="5"/>
  <c r="C4998" i="5"/>
  <c r="C5980" i="5"/>
  <c r="C7048" i="5"/>
  <c r="C7825" i="5"/>
  <c r="C8603" i="5"/>
  <c r="C850" i="5"/>
  <c r="C444" i="5"/>
  <c r="C1569" i="5"/>
  <c r="C2675" i="5"/>
  <c r="C1105" i="5"/>
  <c r="C2238" i="5"/>
  <c r="C3167" i="5"/>
  <c r="C3950" i="5"/>
  <c r="C4728" i="5"/>
  <c r="C5506" i="5"/>
  <c r="C6288" i="5"/>
  <c r="C7109" i="5"/>
  <c r="C7889" i="5"/>
  <c r="C8666" i="5"/>
  <c r="C36" i="5"/>
  <c r="C1169" i="5"/>
  <c r="C2301" i="5"/>
  <c r="C3209" i="5"/>
  <c r="C3996" i="5"/>
  <c r="C4772" i="5"/>
  <c r="C5549" i="5"/>
  <c r="C6331" i="5"/>
  <c r="C7110" i="5"/>
  <c r="C7890" i="5"/>
  <c r="C8668" i="5"/>
  <c r="C272" i="5"/>
  <c r="C1410" i="5"/>
  <c r="C2481" i="5"/>
  <c r="C3295" i="5"/>
  <c r="C4039" i="5"/>
  <c r="C3841" i="5"/>
  <c r="C293" i="5"/>
  <c r="C4795" i="5"/>
  <c r="C2314" i="5"/>
  <c r="C6389" i="5"/>
  <c r="C3540" i="5"/>
  <c r="C7247" i="5"/>
  <c r="C4314" i="5"/>
  <c r="C8187" i="5"/>
  <c r="C5853" i="5"/>
  <c r="C1004" i="5"/>
  <c r="C6563" i="5"/>
  <c r="C2828" i="5"/>
  <c r="C7230" i="5"/>
  <c r="C6187" i="5"/>
  <c r="C7783" i="5"/>
  <c r="C6256" i="5"/>
  <c r="C4747" i="5"/>
  <c r="C2955" i="5"/>
  <c r="C7733" i="5"/>
  <c r="C6198" i="5"/>
  <c r="C4862" i="5"/>
  <c r="C3161" i="5"/>
  <c r="C548" i="5"/>
  <c r="C529" i="5"/>
  <c r="C1685" i="5"/>
  <c r="C231" i="5"/>
  <c r="C1528" i="5"/>
  <c r="C92" i="5"/>
  <c r="C1394" i="5"/>
  <c r="C2553" i="5"/>
  <c r="C1257" i="5"/>
  <c r="C2415" i="5"/>
  <c r="C1499" i="5"/>
  <c r="C2880" i="5"/>
  <c r="C4054" i="5"/>
  <c r="C5079" i="5"/>
  <c r="C6228" i="5"/>
  <c r="C7129" i="5"/>
  <c r="C7907" i="5"/>
  <c r="C8688" i="5"/>
  <c r="C964" i="5"/>
  <c r="C565" i="5"/>
  <c r="C1694" i="5"/>
  <c r="C90" i="5"/>
  <c r="C1222" i="5"/>
  <c r="C2352" i="5"/>
  <c r="C3247" i="5"/>
  <c r="C4034" i="5"/>
  <c r="C4813" i="5"/>
  <c r="C5635" i="5"/>
  <c r="C6411" i="5"/>
  <c r="C7188" i="5"/>
  <c r="C7966" i="5"/>
  <c r="C8749" i="5"/>
  <c r="C160" i="5"/>
  <c r="C1288" i="5"/>
  <c r="C2423" i="5"/>
  <c r="C3294" i="5"/>
  <c r="C4076" i="5"/>
  <c r="C4854" i="5"/>
  <c r="C5636" i="5"/>
  <c r="C6412" i="5"/>
  <c r="C194" i="5"/>
  <c r="C4911" i="5"/>
  <c r="C1816" i="5"/>
  <c r="C5773" i="5"/>
  <c r="C3409" i="5"/>
  <c r="C7117" i="5"/>
  <c r="C4615" i="5"/>
  <c r="C8077" i="5"/>
  <c r="C5685" i="5"/>
  <c r="C1617" i="5"/>
  <c r="C7116" i="5"/>
  <c r="C3679" i="5"/>
  <c r="C7576" i="5"/>
  <c r="C4456" i="5"/>
  <c r="C8158" i="5"/>
  <c r="C5356" i="5"/>
  <c r="C4011" i="5"/>
  <c r="C3312" i="5"/>
  <c r="C2632" i="5"/>
  <c r="C64" i="5"/>
  <c r="C7404" i="5"/>
  <c r="C6606" i="5"/>
  <c r="C6158" i="5"/>
  <c r="C4124" i="5"/>
  <c r="C3690" i="5"/>
  <c r="C8665" i="5"/>
  <c r="C7305" i="5"/>
  <c r="C5412" i="5"/>
  <c r="C2738" i="5"/>
  <c r="C8734" i="5"/>
  <c r="C6835" i="5"/>
  <c r="C4682" i="5"/>
  <c r="C2466" i="5"/>
  <c r="C298" i="5"/>
  <c r="C1919" i="5"/>
  <c r="C973" i="5"/>
  <c r="C374" i="5"/>
  <c r="C1809" i="5"/>
  <c r="C794" i="5"/>
  <c r="C305" i="5"/>
  <c r="C2093" i="5"/>
  <c r="C4091" i="5"/>
  <c r="C5489" i="5"/>
  <c r="C6719" i="5"/>
  <c r="C8030" i="5"/>
  <c r="C313" i="5"/>
  <c r="C498" i="5"/>
  <c r="C1988" i="5"/>
  <c r="C755" i="5"/>
  <c r="C2477" i="5"/>
  <c r="C3584" i="5"/>
  <c r="C4566" i="5"/>
  <c r="C5797" i="5"/>
  <c r="C6778" i="5"/>
  <c r="C8009" i="5"/>
  <c r="C640" i="5"/>
  <c r="C812" i="5"/>
  <c r="C2594" i="5"/>
  <c r="C3624" i="5"/>
  <c r="C4816" i="5"/>
  <c r="C5840" i="5"/>
  <c r="C6865" i="5"/>
  <c r="C7972" i="5"/>
  <c r="C1119" i="5"/>
  <c r="C936" i="5"/>
  <c r="C2247" i="5"/>
  <c r="C3463" i="5"/>
  <c r="C4363" i="5"/>
  <c r="C5226" i="5"/>
  <c r="C6089" i="5"/>
  <c r="C7073" i="5"/>
  <c r="C7936" i="5"/>
  <c r="C109" i="5"/>
  <c r="C707" i="5"/>
  <c r="C2624" i="5"/>
  <c r="C3934" i="5"/>
  <c r="C5044" i="5"/>
  <c r="C1937" i="5"/>
  <c r="C3360" i="5"/>
  <c r="C1981" i="5"/>
  <c r="C3545" i="5"/>
  <c r="C4656" i="5"/>
  <c r="C1361" i="5"/>
  <c r="C3005" i="5"/>
  <c r="C8031" i="5"/>
  <c r="C6768" i="5"/>
  <c r="C5659" i="5"/>
  <c r="C4489" i="5"/>
  <c r="C3221" i="5"/>
  <c r="C1141" i="5"/>
  <c r="C4670" i="5"/>
  <c r="C3402" i="5"/>
  <c r="C2756" i="5"/>
  <c r="C1310" i="5"/>
  <c r="C7937" i="5"/>
  <c r="C6690" i="5"/>
  <c r="C6346" i="5"/>
  <c r="C4884" i="5"/>
  <c r="C4020" i="5"/>
  <c r="C8576" i="5"/>
  <c r="C7257" i="5"/>
  <c r="C5363" i="5"/>
  <c r="C2663" i="5"/>
  <c r="C8680" i="5"/>
  <c r="C6776" i="5"/>
  <c r="C4626" i="5"/>
  <c r="C2351" i="5"/>
  <c r="C578" i="5"/>
  <c r="C1966" i="5"/>
  <c r="C1016" i="5"/>
  <c r="C420" i="5"/>
  <c r="C2041" i="5"/>
  <c r="C1209" i="5"/>
  <c r="C360" i="5"/>
  <c r="C2388" i="5"/>
  <c r="C4135" i="5"/>
  <c r="C5527" i="5"/>
  <c r="C6843" i="5"/>
  <c r="C8072" i="5"/>
  <c r="C368" i="5"/>
  <c r="C624" i="5"/>
  <c r="C2046" i="5"/>
  <c r="C808" i="5"/>
  <c r="C2532" i="5"/>
  <c r="C3623" i="5"/>
  <c r="C4771" i="5"/>
  <c r="C5839" i="5"/>
  <c r="C6822" i="5"/>
  <c r="C8051" i="5"/>
  <c r="C819" i="5"/>
  <c r="C935" i="5"/>
  <c r="C2637" i="5"/>
  <c r="C3705" i="5"/>
  <c r="C4897" i="5"/>
  <c r="C5922" i="5"/>
  <c r="C6905" i="5"/>
  <c r="C8010" i="5"/>
  <c r="C1294" i="5"/>
  <c r="C991" i="5"/>
  <c r="C2536" i="5"/>
  <c r="C3500" i="5"/>
  <c r="C4407" i="5"/>
  <c r="C5271" i="5"/>
  <c r="C6251" i="5"/>
  <c r="C7115" i="5"/>
  <c r="C7975" i="5"/>
  <c r="C288" i="5"/>
  <c r="C806" i="5"/>
  <c r="C2854" i="5"/>
  <c r="C3988" i="5"/>
  <c r="C33" i="5"/>
  <c r="C2033" i="5"/>
  <c r="C77" i="5"/>
  <c r="C2342" i="5"/>
  <c r="C3598" i="5"/>
  <c r="C4704" i="5"/>
  <c r="C1450" i="5"/>
  <c r="C3063" i="5"/>
  <c r="C7823" i="5"/>
  <c r="C6712" i="5"/>
  <c r="C5606" i="5"/>
  <c r="C4429" i="5"/>
  <c r="C3149" i="5"/>
  <c r="C644" i="5"/>
  <c r="C4839" i="5"/>
  <c r="C3565" i="5"/>
  <c r="C3196" i="5"/>
  <c r="C1697" i="5"/>
  <c r="C8005" i="5"/>
  <c r="C6887" i="5"/>
  <c r="C6439" i="5"/>
  <c r="C5001" i="5"/>
  <c r="C4350" i="5"/>
  <c r="C8316" i="5"/>
  <c r="C7207" i="5"/>
  <c r="C5311" i="5"/>
  <c r="C2580" i="5"/>
  <c r="C8623" i="5"/>
  <c r="C6254" i="5"/>
  <c r="C4330" i="5"/>
  <c r="C2237" i="5"/>
  <c r="C627" i="5"/>
  <c r="C2198" i="5"/>
  <c r="C1065" i="5"/>
  <c r="C470" i="5"/>
  <c r="C2091" i="5"/>
  <c r="C1299" i="5"/>
  <c r="C422" i="5"/>
  <c r="C2445" i="5"/>
  <c r="C4178" i="5"/>
  <c r="C5569" i="5"/>
  <c r="C7087" i="5"/>
  <c r="C8112" i="5"/>
  <c r="C494" i="5"/>
  <c r="C680" i="5"/>
  <c r="C2169" i="5"/>
  <c r="C863" i="5"/>
  <c r="C2636" i="5"/>
  <c r="C3659" i="5"/>
  <c r="C4890" i="5"/>
  <c r="C5879" i="5"/>
  <c r="C6864" i="5"/>
  <c r="C8094" i="5"/>
  <c r="C1054" i="5"/>
  <c r="C1232" i="5"/>
  <c r="C2686" i="5"/>
  <c r="C3747" i="5"/>
  <c r="C4934" i="5"/>
  <c r="C5960" i="5"/>
  <c r="C6947" i="5"/>
  <c r="C8052" i="5"/>
  <c r="C1415" i="5"/>
  <c r="C1053" i="5"/>
  <c r="C2597" i="5"/>
  <c r="C3544" i="5"/>
  <c r="C4449" i="5"/>
  <c r="C5310" i="5"/>
  <c r="C6295" i="5"/>
  <c r="C7154" i="5"/>
  <c r="C8011" i="5"/>
  <c r="C399" i="5"/>
  <c r="C901" i="5"/>
  <c r="C2915" i="5"/>
  <c r="C4043" i="5"/>
  <c r="C128" i="5"/>
  <c r="C2116" i="5"/>
  <c r="C174" i="5"/>
  <c r="C2434" i="5"/>
  <c r="C3653" i="5"/>
  <c r="C4753" i="5"/>
  <c r="C1551" i="5"/>
  <c r="C3118" i="5"/>
  <c r="C7770" i="5"/>
  <c r="C6663" i="5"/>
  <c r="C5557" i="5"/>
  <c r="C4373" i="5"/>
  <c r="C3072" i="5"/>
  <c r="C527" i="5"/>
  <c r="C365" i="5"/>
  <c r="C5953" i="5"/>
  <c r="C5845" i="5"/>
  <c r="C5241" i="5"/>
  <c r="C4909" i="5"/>
  <c r="C3266" i="5"/>
  <c r="C3185" i="5"/>
  <c r="C8362" i="5"/>
  <c r="C7662" i="5"/>
  <c r="C5602" i="5"/>
  <c r="C5012" i="5"/>
  <c r="C8633" i="5"/>
  <c r="C6311" i="5"/>
  <c r="C4213" i="5"/>
  <c r="C1313" i="5"/>
  <c r="C7622" i="5"/>
  <c r="C5778" i="5"/>
  <c r="C3795" i="5"/>
  <c r="C1042" i="5"/>
  <c r="C464" i="5"/>
  <c r="C1900" i="5"/>
  <c r="C883" i="5"/>
  <c r="C330" i="5"/>
  <c r="C1720" i="5"/>
  <c r="C1373" i="5"/>
  <c r="C3270" i="5"/>
  <c r="C4502" i="5"/>
  <c r="C6308" i="5"/>
  <c r="C7416" i="5"/>
  <c r="C8441" i="5"/>
  <c r="C1198" i="5"/>
  <c r="C1155" i="5"/>
  <c r="C153" i="5"/>
  <c r="C1642" i="5"/>
  <c r="C2947" i="5"/>
  <c r="C4199" i="5"/>
  <c r="C5182" i="5"/>
  <c r="C6369" i="5"/>
  <c r="C7393" i="5"/>
  <c r="C8375" i="5"/>
  <c r="C270" i="5"/>
  <c r="C1704" i="5"/>
  <c r="C3035" i="5"/>
  <c r="C4240" i="5"/>
  <c r="C5264" i="5"/>
  <c r="C6456" i="5"/>
  <c r="C7438" i="5"/>
  <c r="C8382" i="5"/>
  <c r="C342" i="5"/>
  <c r="C1708" i="5"/>
  <c r="C2904" i="5"/>
  <c r="C3835" i="5"/>
  <c r="C4860" i="5"/>
  <c r="C5719" i="5"/>
  <c r="C6575" i="5"/>
  <c r="C7439" i="5"/>
  <c r="C8302" i="5"/>
  <c r="C2123" i="5"/>
  <c r="C1842" i="5"/>
  <c r="C3306" i="5"/>
  <c r="C4411" i="5"/>
  <c r="C807" i="5"/>
  <c r="C2855" i="5"/>
  <c r="C1144" i="5"/>
  <c r="C2883" i="5"/>
  <c r="C4019" i="5"/>
  <c r="C186" i="5"/>
  <c r="C2442" i="5"/>
  <c r="C8509" i="5"/>
  <c r="C7402" i="5"/>
  <c r="C6297" i="5"/>
  <c r="C5185" i="5"/>
  <c r="C3773" i="5"/>
  <c r="C2212" i="5"/>
  <c r="C5073" i="5"/>
  <c r="C5560" i="5"/>
  <c r="C6713" i="5"/>
  <c r="C7324" i="5"/>
  <c r="C706" i="5"/>
  <c r="C1463" i="5"/>
  <c r="C8747" i="5"/>
  <c r="C7211" i="5"/>
  <c r="C6837" i="5"/>
  <c r="C3919" i="5"/>
  <c r="C6040" i="5"/>
  <c r="C3242" i="5"/>
  <c r="C2295" i="5"/>
  <c r="C1760" i="5"/>
  <c r="C1441" i="5"/>
  <c r="C702" i="5"/>
  <c r="C656" i="5"/>
  <c r="C3314" i="5"/>
  <c r="C5160" i="5"/>
  <c r="C7167" i="5"/>
  <c r="C8317" i="5"/>
  <c r="C1378" i="5"/>
  <c r="C1866" i="5"/>
  <c r="C1342" i="5"/>
  <c r="C2990" i="5"/>
  <c r="C4404" i="5"/>
  <c r="C5915" i="5"/>
  <c r="C7314" i="5"/>
  <c r="C8710" i="5"/>
  <c r="C691" i="5"/>
  <c r="C2816" i="5"/>
  <c r="C4282" i="5"/>
  <c r="C5675" i="5"/>
  <c r="C7152" i="5"/>
  <c r="C8301" i="5"/>
  <c r="C577" i="5"/>
  <c r="C2121" i="5"/>
  <c r="C3670" i="5"/>
  <c r="C4899" i="5"/>
  <c r="C5924" i="5"/>
  <c r="C7190" i="5"/>
  <c r="C8215" i="5"/>
  <c r="C116" i="5"/>
  <c r="C2471" i="5"/>
  <c r="C4202" i="5"/>
  <c r="C1196" i="5"/>
  <c r="C3142" i="5"/>
  <c r="C2517" i="5"/>
  <c r="C3917" i="5"/>
  <c r="C771" i="5"/>
  <c r="C2892" i="5"/>
  <c r="C7612" i="5"/>
  <c r="C6234" i="5"/>
  <c r="C4724" i="5"/>
  <c r="C3001" i="5"/>
  <c r="C5155" i="5"/>
  <c r="C6067" i="5"/>
  <c r="C6881" i="5"/>
  <c r="C348" i="5"/>
  <c r="C940" i="5"/>
  <c r="C2531" i="5"/>
  <c r="C2330" i="5"/>
  <c r="C6071" i="5"/>
  <c r="C6788" i="5"/>
  <c r="C3857" i="5"/>
  <c r="C5935" i="5"/>
  <c r="C3097" i="5"/>
  <c r="C2341" i="5"/>
  <c r="C1808" i="5"/>
  <c r="C1530" i="5"/>
  <c r="C745" i="5"/>
  <c r="C721" i="5"/>
  <c r="C3358" i="5"/>
  <c r="C5203" i="5"/>
  <c r="C7210" i="5"/>
  <c r="C8396" i="5"/>
  <c r="C1448" i="5"/>
  <c r="C1930" i="5"/>
  <c r="C1404" i="5"/>
  <c r="C3208" i="5"/>
  <c r="C4444" i="5"/>
  <c r="C5959" i="5"/>
  <c r="C7350" i="5"/>
  <c r="C2" i="5"/>
  <c r="C756" i="5"/>
  <c r="C2857" i="5"/>
  <c r="C4320" i="5"/>
  <c r="C5717" i="5"/>
  <c r="C7189" i="5"/>
  <c r="C8340" i="5"/>
  <c r="C631" i="5"/>
  <c r="C2187" i="5"/>
  <c r="C3706" i="5"/>
  <c r="C4935" i="5"/>
  <c r="C5961" i="5"/>
  <c r="C7235" i="5"/>
  <c r="C8260" i="5"/>
  <c r="C221" i="5"/>
  <c r="C2557" i="5"/>
  <c r="C4251" i="5"/>
  <c r="C1301" i="5"/>
  <c r="C3194" i="5"/>
  <c r="C2598" i="5"/>
  <c r="C3966" i="5"/>
  <c r="C861" i="5"/>
  <c r="C2953" i="5"/>
  <c r="C7553" i="5"/>
  <c r="C6186" i="5"/>
  <c r="C4663" i="5"/>
  <c r="C2711" i="5"/>
  <c r="C115" i="5"/>
  <c r="C6582" i="5"/>
  <c r="C1879" i="5"/>
  <c r="C2630" i="5"/>
  <c r="C3546" i="5"/>
  <c r="C3905" i="5"/>
  <c r="C5112" i="5"/>
  <c r="C4867" i="5"/>
  <c r="C8681" i="5"/>
  <c r="C5889" i="5"/>
  <c r="C3027" i="5"/>
  <c r="C8203" i="5"/>
  <c r="C5671" i="5"/>
  <c r="C2736" i="5"/>
  <c r="C720" i="5"/>
  <c r="C188" i="5"/>
  <c r="C2271" i="5"/>
  <c r="C1761" i="5"/>
  <c r="C1580" i="5"/>
  <c r="C1608" i="5"/>
  <c r="C3563" i="5"/>
  <c r="C5652" i="5"/>
  <c r="C7372" i="5"/>
  <c r="C14" i="5"/>
  <c r="C205" i="5"/>
  <c r="C2402" i="5"/>
  <c r="C1758" i="5"/>
  <c r="C3455" i="5"/>
  <c r="C4975" i="5"/>
  <c r="C6121" i="5"/>
  <c r="C7555" i="5"/>
  <c r="C523" i="5"/>
  <c r="C1524" i="5"/>
  <c r="C3337" i="5"/>
  <c r="C4524" i="5"/>
  <c r="C6046" i="5"/>
  <c r="C7396" i="5"/>
  <c r="C8712" i="5"/>
  <c r="C874" i="5"/>
  <c r="C2778" i="5"/>
  <c r="C4079" i="5"/>
  <c r="C5104" i="5"/>
  <c r="C6371" i="5"/>
  <c r="C7397" i="5"/>
  <c r="C8590" i="5"/>
  <c r="C606" i="5"/>
  <c r="C3137" i="5"/>
  <c r="C4518" i="5"/>
  <c r="C1679" i="5"/>
  <c r="C665" i="5"/>
  <c r="C2831" i="5"/>
  <c r="C4386" i="5"/>
  <c r="C1260" i="5"/>
  <c r="C8664" i="5"/>
  <c r="C7297" i="5"/>
  <c r="C5819" i="5"/>
  <c r="C4250" i="5"/>
  <c r="C2325" i="5"/>
  <c r="C5732" i="5"/>
  <c r="C1781" i="5"/>
  <c r="C4520" i="5"/>
  <c r="C6241" i="5"/>
  <c r="C8283" i="5"/>
  <c r="C4571" i="5"/>
  <c r="C4085" i="5"/>
  <c r="C8261" i="5"/>
  <c r="C4865" i="5"/>
  <c r="C59" i="5"/>
  <c r="C6095" i="5"/>
  <c r="C2879" i="5"/>
  <c r="C907" i="5"/>
  <c r="C834" i="5"/>
  <c r="C786" i="5"/>
  <c r="C653" i="5"/>
  <c r="C1555" i="5"/>
  <c r="C4259" i="5"/>
  <c r="C6390" i="5"/>
  <c r="C8154" i="5"/>
  <c r="C1323" i="5"/>
  <c r="C2347" i="5"/>
  <c r="C1938" i="5"/>
  <c r="C3995" i="5"/>
  <c r="C5548" i="5"/>
  <c r="C7275" i="5"/>
  <c r="C343" i="5"/>
  <c r="C1765" i="5"/>
  <c r="C3585" i="5"/>
  <c r="C5307" i="5"/>
  <c r="C6823" i="5"/>
  <c r="C8506" i="5"/>
  <c r="C1473" i="5"/>
  <c r="C3078" i="5"/>
  <c r="C4569" i="5"/>
  <c r="C5885" i="5"/>
  <c r="C7360" i="5"/>
  <c r="C8713" i="5"/>
  <c r="C1754" i="5"/>
  <c r="C3836" i="5"/>
  <c r="C708" i="5"/>
  <c r="C267" i="5"/>
  <c r="C3053" i="5"/>
  <c r="C4864" i="5"/>
  <c r="C2664" i="5"/>
  <c r="C7665" i="5"/>
  <c r="C5867" i="5"/>
  <c r="C3896" i="5"/>
  <c r="C1518" i="5"/>
  <c r="C7915" i="5"/>
  <c r="C6964" i="5"/>
  <c r="C6016" i="5"/>
  <c r="C5069" i="5"/>
  <c r="C4000" i="5"/>
  <c r="C2845" i="5"/>
  <c r="C860" i="5"/>
  <c r="C7962" i="5"/>
  <c r="C7015" i="5"/>
  <c r="C6068" i="5"/>
  <c r="C5115" i="5"/>
  <c r="C4057" i="5"/>
  <c r="C2906" i="5"/>
  <c r="C986" i="5"/>
  <c r="C5811" i="5"/>
  <c r="C2492" i="5"/>
  <c r="C5274" i="5"/>
  <c r="C6340" i="5"/>
  <c r="C760" i="5"/>
  <c r="C4679" i="5"/>
  <c r="C3949" i="5"/>
  <c r="C8209" i="5"/>
  <c r="C4683" i="5"/>
  <c r="C5887" i="5"/>
  <c r="C2657" i="5"/>
  <c r="C951" i="5"/>
  <c r="C882" i="5"/>
  <c r="C835" i="5"/>
  <c r="C1442" i="5"/>
  <c r="C1732" i="5"/>
  <c r="C4297" i="5"/>
  <c r="C6472" i="5"/>
  <c r="C8192" i="5"/>
  <c r="C25" i="5"/>
  <c r="C2470" i="5"/>
  <c r="C2002" i="5"/>
  <c r="C4070" i="5"/>
  <c r="C5674" i="5"/>
  <c r="C7437" i="5"/>
  <c r="C1235" i="5"/>
  <c r="C1826" i="5"/>
  <c r="C3791" i="5"/>
  <c r="C5345" i="5"/>
  <c r="C7234" i="5"/>
  <c r="C8750" i="5"/>
  <c r="C1526" i="5"/>
  <c r="C3122" i="5"/>
  <c r="C4611" i="5"/>
  <c r="C6004" i="5"/>
  <c r="C7482" i="5"/>
  <c r="C8755" i="5"/>
  <c r="C1936" i="5"/>
  <c r="C3885" i="5"/>
  <c r="C1388" i="5"/>
  <c r="C767" i="5"/>
  <c r="C3113" i="5"/>
  <c r="C4913" i="5"/>
  <c r="C2724" i="5"/>
  <c r="C7505" i="5"/>
  <c r="C5765" i="5"/>
  <c r="C3838" i="5"/>
  <c r="C1400" i="5"/>
  <c r="C7863" i="5"/>
  <c r="C6914" i="5"/>
  <c r="C5966" i="5"/>
  <c r="C5004" i="5"/>
  <c r="C3942" i="5"/>
  <c r="C2762" i="5"/>
  <c r="C731" i="5"/>
  <c r="C7914" i="5"/>
  <c r="C6960" i="5"/>
  <c r="C6015" i="5"/>
  <c r="C5068" i="5"/>
  <c r="C3999" i="5"/>
  <c r="C2842" i="5"/>
  <c r="C855" i="5"/>
  <c r="C157" i="5"/>
  <c r="C481" i="5"/>
  <c r="C805" i="5"/>
  <c r="C1129" i="5"/>
  <c r="C1453" i="5"/>
  <c r="C1777" i="5"/>
  <c r="C2101" i="5"/>
  <c r="C2425" i="5"/>
  <c r="C61" i="5"/>
  <c r="C404" i="5"/>
  <c r="C747" i="5"/>
  <c r="C1090" i="5"/>
  <c r="C1433" i="5"/>
  <c r="C1776" i="5"/>
  <c r="C2120" i="5"/>
  <c r="C2463" i="5"/>
  <c r="C2799" i="5"/>
  <c r="C3123" i="5"/>
  <c r="C3447" i="5"/>
  <c r="C3771" i="5"/>
  <c r="C4095" i="5"/>
  <c r="C4419" i="5"/>
  <c r="C4743" i="5"/>
  <c r="C5067" i="5"/>
  <c r="C5391" i="5"/>
  <c r="C5715" i="5"/>
  <c r="C6039" i="5"/>
  <c r="C6363" i="5"/>
  <c r="C6687" i="5"/>
  <c r="C7011" i="5"/>
  <c r="C7335" i="5"/>
  <c r="C7659" i="5"/>
  <c r="C7983" i="5"/>
  <c r="C8307" i="5"/>
  <c r="C462" i="5"/>
  <c r="C3875" i="5"/>
  <c r="C5364" i="5"/>
  <c r="C7060" i="5"/>
  <c r="C2684" i="5"/>
  <c r="C5297" i="5"/>
  <c r="C3819" i="5"/>
  <c r="C7837" i="5"/>
  <c r="C4387" i="5"/>
  <c r="C5831" i="5"/>
  <c r="C2578" i="5"/>
  <c r="C1088" i="5"/>
  <c r="C927" i="5"/>
  <c r="C932" i="5"/>
  <c r="C1487" i="5"/>
  <c r="C1789" i="5"/>
  <c r="C4340" i="5"/>
  <c r="C6514" i="5"/>
  <c r="C8234" i="5"/>
  <c r="C83" i="5"/>
  <c r="C35" i="5"/>
  <c r="C2300" i="5"/>
  <c r="C4157" i="5"/>
  <c r="C5710" i="5"/>
  <c r="C7480" i="5"/>
  <c r="C1474" i="5"/>
  <c r="C1886" i="5"/>
  <c r="C3829" i="5"/>
  <c r="C5387" i="5"/>
  <c r="C7276" i="5"/>
  <c r="C166" i="5"/>
  <c r="C1590" i="5"/>
  <c r="C3338" i="5"/>
  <c r="C4773" i="5"/>
  <c r="C6047" i="5"/>
  <c r="C7525" i="5"/>
  <c r="C579" i="5"/>
  <c r="C2021" i="5"/>
  <c r="C4092" i="5"/>
  <c r="C1505" i="5"/>
  <c r="C4431" i="5"/>
  <c r="C5886" i="5"/>
  <c r="C1377" i="5"/>
  <c r="C4018" i="5"/>
  <c r="C7054" i="5"/>
  <c r="C7575" i="5"/>
  <c r="C4153" i="5"/>
  <c r="C8521" i="5"/>
  <c r="C5361" i="5"/>
  <c r="C678" i="5"/>
  <c r="C1601" i="5"/>
  <c r="C1670" i="5"/>
  <c r="C1672" i="5"/>
  <c r="C1673" i="5"/>
  <c r="C1968" i="5"/>
  <c r="C4464" i="5"/>
  <c r="C6639" i="5"/>
  <c r="C8728" i="5"/>
  <c r="C802" i="5"/>
  <c r="C335" i="5"/>
  <c r="C2730" i="5"/>
  <c r="C4319" i="5"/>
  <c r="C6045" i="5"/>
  <c r="C7642" i="5"/>
  <c r="C101" i="5"/>
  <c r="C2356" i="5"/>
  <c r="C4158" i="5"/>
  <c r="C5798" i="5"/>
  <c r="C7521" i="5"/>
  <c r="C1655" i="5"/>
  <c r="C1827" i="5"/>
  <c r="C3586" i="5"/>
  <c r="C5022" i="5"/>
  <c r="C6457" i="5"/>
  <c r="C7769" i="5"/>
  <c r="C998" i="5"/>
  <c r="C2289" i="5"/>
  <c r="C4359" i="5"/>
  <c r="C1851" i="5"/>
  <c r="C1245" i="5"/>
  <c r="C3493" i="5"/>
  <c r="C580" i="5"/>
  <c r="C8772" i="5"/>
  <c r="C7186" i="5"/>
  <c r="C5398" i="5"/>
  <c r="C3538" i="5"/>
  <c r="C136" i="5"/>
  <c r="C8599" i="5"/>
  <c r="C7653" i="5"/>
  <c r="C6707" i="5"/>
  <c r="C5750" i="5"/>
  <c r="C4770" i="5"/>
  <c r="C3702" i="5"/>
  <c r="C2403" i="5"/>
  <c r="C242" i="5"/>
  <c r="C8647" i="5"/>
  <c r="C7702" i="5"/>
  <c r="C6753" i="5"/>
  <c r="C5801" i="5"/>
  <c r="C4828" i="5"/>
  <c r="C3761" i="5"/>
  <c r="C2510" i="5"/>
  <c r="C357" i="5"/>
  <c r="C718" i="5"/>
  <c r="C3647" i="5"/>
  <c r="C6478" i="5"/>
  <c r="C2044" i="5"/>
  <c r="C3979" i="5"/>
  <c r="C6956" i="5"/>
  <c r="C8076" i="5"/>
  <c r="C6891" i="5"/>
  <c r="C3678" i="5"/>
  <c r="C7573" i="5"/>
  <c r="C4746" i="5"/>
  <c r="C1876" i="5"/>
  <c r="C2224" i="5"/>
  <c r="C2225" i="5"/>
  <c r="C2092" i="5"/>
  <c r="C2924" i="5"/>
  <c r="C5116" i="5"/>
  <c r="C7334" i="5"/>
  <c r="C192" i="5"/>
  <c r="C1094" i="5"/>
  <c r="C889" i="5"/>
  <c r="C4548" i="5"/>
  <c r="C6551" i="5"/>
  <c r="C2251" i="5"/>
  <c r="C4307" i="5"/>
  <c r="C7220" i="5"/>
  <c r="C8233" i="5"/>
  <c r="C6153" i="5"/>
  <c r="C2483" i="5"/>
  <c r="C7517" i="5"/>
  <c r="C4269" i="5"/>
  <c r="C2381" i="5"/>
  <c r="C2318" i="5"/>
  <c r="C2504" i="5"/>
  <c r="C2366" i="5"/>
  <c r="C2968" i="5"/>
  <c r="C5242" i="5"/>
  <c r="C7458" i="5"/>
  <c r="C253" i="5"/>
  <c r="C1218" i="5"/>
  <c r="C684" i="5"/>
  <c r="C3293" i="5"/>
  <c r="C5020" i="5"/>
  <c r="C6573" i="5"/>
  <c r="C8213" i="5"/>
  <c r="C520" i="5"/>
  <c r="C2950" i="5"/>
  <c r="C4567" i="5"/>
  <c r="C6370" i="5"/>
  <c r="C7725" i="5"/>
  <c r="C37" i="5"/>
  <c r="C2638" i="5"/>
  <c r="C4116" i="5"/>
  <c r="C5514" i="5"/>
  <c r="C6704" i="5"/>
  <c r="C2147" i="5"/>
  <c r="C3635" i="5"/>
  <c r="C3430" i="5"/>
  <c r="C8604" i="5"/>
  <c r="C7734" i="5"/>
  <c r="C2250" i="5"/>
  <c r="C5728" i="5"/>
  <c r="C1480" i="5"/>
  <c r="C53" i="5"/>
  <c r="C1848" i="5"/>
  <c r="C5614" i="5"/>
  <c r="C8279" i="5"/>
  <c r="C1334" i="5"/>
  <c r="C1884" i="5"/>
  <c r="C4523" i="5"/>
  <c r="C6735" i="5"/>
  <c r="C1773" i="5"/>
  <c r="C2991" i="5"/>
  <c r="C5183" i="5"/>
  <c r="C7600" i="5"/>
  <c r="C693" i="5"/>
  <c r="C3382" i="5"/>
  <c r="C5346" i="5"/>
  <c r="C7028" i="5"/>
  <c r="C875" i="5"/>
  <c r="C3084" i="5"/>
  <c r="C227" i="5"/>
  <c r="C3246" i="5"/>
  <c r="C3223" i="5"/>
  <c r="C961" i="5"/>
  <c r="C8398" i="5"/>
  <c r="C6448" i="5"/>
  <c r="C4191" i="5"/>
  <c r="C393" i="5"/>
  <c r="C8180" i="5"/>
  <c r="C7074" i="5"/>
  <c r="C5862" i="5"/>
  <c r="C4657" i="5"/>
  <c r="C3406" i="5"/>
  <c r="C1500" i="5"/>
  <c r="C7802" i="5"/>
  <c r="C6643" i="5"/>
  <c r="C5538" i="5"/>
  <c r="C4353" i="5"/>
  <c r="C3050" i="5"/>
  <c r="C602" i="5"/>
  <c r="C3216" i="5"/>
  <c r="C3738" i="5"/>
  <c r="C3760" i="5"/>
  <c r="C8678" i="5"/>
  <c r="C7624" i="5"/>
  <c r="C1680" i="5"/>
  <c r="C5618" i="5"/>
  <c r="C24" i="5"/>
  <c r="C1621" i="5"/>
  <c r="C375" i="5"/>
  <c r="C1912" i="5"/>
  <c r="C5731" i="5"/>
  <c r="C5192" i="5"/>
  <c r="C3837" i="5"/>
  <c r="C5273" i="5"/>
  <c r="C3096" i="5"/>
  <c r="C7156" i="5"/>
  <c r="C1557" i="5"/>
  <c r="C5298" i="5"/>
  <c r="C65" i="5"/>
  <c r="C1712" i="5"/>
  <c r="C421" i="5"/>
  <c r="C2027" i="5"/>
  <c r="C5776" i="5"/>
  <c r="C8769" i="5"/>
  <c r="C1750" i="5"/>
  <c r="C2685" i="5"/>
  <c r="C5059" i="5"/>
  <c r="C7146" i="5"/>
  <c r="C341" i="5"/>
  <c r="C3381" i="5"/>
  <c r="C5593" i="5"/>
  <c r="C7686" i="5"/>
  <c r="C813" i="5"/>
  <c r="C3630" i="5"/>
  <c r="C5595" i="5"/>
  <c r="C7320" i="5"/>
  <c r="C1955" i="5"/>
  <c r="C3245" i="5"/>
  <c r="C418" i="5"/>
  <c r="C856" i="5"/>
  <c r="C3700" i="5"/>
  <c r="C1157" i="5"/>
  <c r="C8293" i="5"/>
  <c r="C6344" i="5"/>
  <c r="C3720" i="5"/>
  <c r="C12" i="5"/>
  <c r="C8074" i="5"/>
  <c r="C6858" i="5"/>
  <c r="C5703" i="5"/>
  <c r="C4536" i="5"/>
  <c r="C3271" i="5"/>
  <c r="C1242" i="5"/>
  <c r="C7647" i="5"/>
  <c r="C6546" i="5"/>
  <c r="C5435" i="5"/>
  <c r="C4230" i="5"/>
  <c r="C2761" i="5"/>
  <c r="C241" i="5"/>
  <c r="C5261" i="5"/>
  <c r="C5617" i="5"/>
  <c r="C6049" i="5"/>
  <c r="C5400" i="5"/>
  <c r="C7097" i="5"/>
  <c r="C1427" i="5"/>
  <c r="C4921" i="5"/>
  <c r="C674" i="5"/>
  <c r="C2132" i="5"/>
  <c r="C471" i="5"/>
  <c r="C2508" i="5"/>
  <c r="C6185" i="5"/>
  <c r="C76" i="5"/>
  <c r="C1812" i="5"/>
  <c r="C2773" i="5"/>
  <c r="C5095" i="5"/>
  <c r="C7231" i="5"/>
  <c r="C397" i="5"/>
  <c r="C3420" i="5"/>
  <c r="C5755" i="5"/>
  <c r="C7930" i="5"/>
  <c r="C1112" i="5"/>
  <c r="C3748" i="5"/>
  <c r="C5637" i="5"/>
  <c r="C7564" i="5"/>
  <c r="C2303" i="5"/>
  <c r="C3359" i="5"/>
  <c r="C526" i="5"/>
  <c r="C958" i="5"/>
  <c r="C3757" i="5"/>
  <c r="C1635" i="5"/>
  <c r="C8239" i="5"/>
  <c r="C6137" i="5"/>
  <c r="C3656" i="5"/>
  <c r="C8021" i="5"/>
  <c r="C6804" i="5"/>
  <c r="C5649" i="5"/>
  <c r="C4475" i="5"/>
  <c r="C3199" i="5"/>
  <c r="C1121" i="5"/>
  <c r="C8758" i="5"/>
  <c r="C7595" i="5"/>
  <c r="C6484" i="5"/>
  <c r="C5379" i="5"/>
  <c r="C4177" i="5"/>
  <c r="C2700" i="5"/>
  <c r="C112" i="5"/>
  <c r="C6280" i="5"/>
  <c r="C6052" i="5"/>
  <c r="C7289" i="5"/>
  <c r="C7496" i="5"/>
  <c r="C6096" i="5"/>
  <c r="C1063" i="5"/>
  <c r="C4206" i="5"/>
  <c r="C857" i="5"/>
  <c r="C2363" i="5"/>
  <c r="C605" i="5"/>
  <c r="C3011" i="5"/>
  <c r="C6347" i="5"/>
  <c r="C549" i="5"/>
  <c r="C2288" i="5"/>
  <c r="C2856" i="5"/>
  <c r="C5224" i="5"/>
  <c r="C7599" i="5"/>
  <c r="C574" i="5"/>
  <c r="C3499" i="5"/>
  <c r="C6085" i="5"/>
  <c r="C8177" i="5"/>
  <c r="C1654" i="5"/>
  <c r="C3874" i="5"/>
  <c r="C5757" i="5"/>
  <c r="C7806" i="5"/>
  <c r="C317" i="5"/>
  <c r="C3464" i="5"/>
  <c r="C1493" i="5"/>
  <c r="C1337" i="5"/>
  <c r="C3859" i="5"/>
  <c r="C1814" i="5"/>
  <c r="C8141" i="5"/>
  <c r="C5708" i="5"/>
  <c r="C3477" i="5"/>
  <c r="C7813" i="5"/>
  <c r="C6644" i="5"/>
  <c r="C5543" i="5"/>
  <c r="C4354" i="5"/>
  <c r="C3061" i="5"/>
  <c r="C617" i="5"/>
  <c r="C8598" i="5"/>
  <c r="C7487" i="5"/>
  <c r="C6387" i="5"/>
  <c r="C5275" i="5"/>
  <c r="C3940" i="5"/>
  <c r="C2401" i="5"/>
  <c r="C2218" i="5"/>
  <c r="C4156" i="5"/>
  <c r="C4205" i="5"/>
  <c r="C3569" i="5"/>
  <c r="C8760" i="5"/>
  <c r="C5729" i="5"/>
  <c r="C7781" i="5"/>
  <c r="C3907" i="5"/>
  <c r="C1785" i="5"/>
  <c r="C604" i="5"/>
  <c r="C1996" i="5"/>
  <c r="C3520" i="5"/>
  <c r="C7254" i="5"/>
  <c r="C1087" i="5"/>
  <c r="C503" i="5"/>
  <c r="C3497" i="5"/>
  <c r="C5753" i="5"/>
  <c r="C8171" i="5"/>
  <c r="C1466" i="5"/>
  <c r="C4200" i="5"/>
  <c r="C6537" i="5"/>
  <c r="C8463" i="5"/>
  <c r="C2006" i="5"/>
  <c r="C4284" i="5"/>
  <c r="C6413" i="5"/>
  <c r="C8098" i="5"/>
  <c r="C1386" i="5"/>
  <c r="C4147" i="5"/>
  <c r="C2298" i="5"/>
  <c r="C1724" i="5"/>
  <c r="C4434" i="5"/>
  <c r="C2522" i="5"/>
  <c r="C7345" i="5"/>
  <c r="C5293" i="5"/>
  <c r="C2635" i="5"/>
  <c r="C8704" i="5"/>
  <c r="C7547" i="5"/>
  <c r="C6437" i="5"/>
  <c r="C5332" i="5"/>
  <c r="C4122" i="5"/>
  <c r="C2613" i="5"/>
  <c r="C8391" i="5"/>
  <c r="C7279" i="5"/>
  <c r="C6175" i="5"/>
  <c r="C4951" i="5"/>
  <c r="C3637" i="5"/>
  <c r="C1961" i="5"/>
  <c r="C2650" i="5"/>
  <c r="C4247" i="5"/>
  <c r="C4409" i="5"/>
  <c r="C3793" i="5"/>
  <c r="C8212" i="5"/>
  <c r="C5681" i="5"/>
  <c r="C7675" i="5"/>
  <c r="C3023" i="5"/>
  <c r="C1832" i="5"/>
  <c r="C701" i="5"/>
  <c r="C2042" i="5"/>
  <c r="C3602" i="5"/>
  <c r="C7292" i="5"/>
  <c r="C1143" i="5"/>
  <c r="C573" i="5"/>
  <c r="C3541" i="5"/>
  <c r="C6001" i="5"/>
  <c r="C8256" i="5"/>
  <c r="C1584" i="5"/>
  <c r="C4362" i="5"/>
  <c r="C6574" i="5"/>
  <c r="C703" i="5"/>
  <c r="C2067" i="5"/>
  <c r="C4321" i="5"/>
  <c r="C6500" i="5"/>
  <c r="C8140" i="5"/>
  <c r="C1492" i="5"/>
  <c r="C4306" i="5"/>
  <c r="C2391" i="5"/>
  <c r="C1800" i="5"/>
  <c r="C4497" i="5"/>
  <c r="C2607" i="5"/>
  <c r="C7242" i="5"/>
  <c r="C5238" i="5"/>
  <c r="C2547" i="5"/>
  <c r="C5779" i="5"/>
  <c r="C5477" i="5"/>
  <c r="C3318" i="5"/>
  <c r="C424" i="5"/>
  <c r="C218" i="5"/>
  <c r="C5344" i="5"/>
  <c r="C1703" i="5"/>
  <c r="C1029" i="5"/>
  <c r="C4750" i="5"/>
  <c r="C1531" i="5"/>
  <c r="C2528" i="5"/>
  <c r="C6995" i="5"/>
  <c r="C5833" i="5"/>
  <c r="C5605" i="5"/>
  <c r="C244" i="5"/>
  <c r="C6505" i="5"/>
  <c r="F3246" i="5"/>
  <c r="I3246" i="5" s="1"/>
  <c r="J3246" i="5" s="1"/>
  <c r="F4919" i="5"/>
  <c r="F1264" i="5"/>
  <c r="I1264" i="5" s="1"/>
  <c r="J1264" i="5" s="1"/>
  <c r="F1745" i="5"/>
  <c r="I1745" i="5" s="1"/>
  <c r="J1745" i="5" s="1"/>
  <c r="F5200" i="5"/>
  <c r="I5200" i="5" s="1"/>
  <c r="J5200" i="5" s="1"/>
  <c r="F657" i="5"/>
  <c r="I657" i="5" s="1"/>
  <c r="J657" i="5" s="1"/>
  <c r="F6262" i="5"/>
  <c r="I6262" i="5" s="1"/>
  <c r="J6262" i="5" s="1"/>
  <c r="F4348" i="5"/>
  <c r="I4348" i="5" s="1"/>
  <c r="J4348" i="5" s="1"/>
  <c r="E5046" i="5"/>
  <c r="E1762" i="5"/>
  <c r="E6716" i="5"/>
  <c r="E4480" i="5"/>
  <c r="E8503" i="5"/>
  <c r="E8137" i="5"/>
  <c r="E5153" i="5"/>
  <c r="E8776" i="5"/>
  <c r="E8020" i="5"/>
  <c r="E2596" i="5"/>
  <c r="E8160" i="5"/>
  <c r="E7734" i="5"/>
  <c r="E5840" i="5"/>
  <c r="E4055" i="5"/>
  <c r="E4499" i="5"/>
  <c r="E7746" i="5"/>
  <c r="E7267" i="5"/>
  <c r="E8334" i="5"/>
  <c r="E7264" i="5"/>
  <c r="E5212" i="5"/>
  <c r="E7284" i="5"/>
  <c r="E6777" i="5"/>
  <c r="E4883" i="5"/>
  <c r="E4317" i="5"/>
  <c r="E6054" i="5"/>
  <c r="E1055" i="5"/>
  <c r="E5320" i="5"/>
  <c r="E6999" i="5"/>
  <c r="E8264" i="5"/>
  <c r="E2161" i="5"/>
  <c r="F69" i="5"/>
  <c r="I69" i="5" s="1"/>
  <c r="J69" i="5" s="1"/>
  <c r="E5056" i="5"/>
  <c r="E3976" i="5"/>
  <c r="E6877" i="5"/>
  <c r="D359" i="5"/>
  <c r="D6964" i="5"/>
  <c r="D3519" i="5"/>
  <c r="D2170" i="5"/>
  <c r="D3811" i="5"/>
  <c r="D6921" i="5"/>
  <c r="D3458" i="5"/>
  <c r="D8744" i="5"/>
  <c r="D4593" i="5"/>
  <c r="I1949" i="5"/>
  <c r="J1949" i="5" s="1"/>
  <c r="I6925" i="5"/>
  <c r="J6925" i="5" s="1"/>
  <c r="I363" i="5"/>
  <c r="J363" i="5" s="1"/>
  <c r="I1946" i="5"/>
  <c r="J1946" i="5" s="1"/>
  <c r="I3111" i="5"/>
  <c r="J3111" i="5" s="1"/>
  <c r="I2080" i="5"/>
  <c r="J2080" i="5" s="1"/>
  <c r="I250" i="5"/>
  <c r="J250" i="5" s="1"/>
  <c r="I2964" i="5"/>
  <c r="J2964" i="5" s="1"/>
  <c r="I4625" i="5"/>
  <c r="J4625" i="5" s="1"/>
  <c r="I6247" i="5"/>
  <c r="J6247" i="5" s="1"/>
  <c r="I1780" i="5"/>
  <c r="J1780" i="5" s="1"/>
  <c r="I8287" i="5"/>
  <c r="J8287" i="5" s="1"/>
  <c r="I7171" i="5"/>
  <c r="J7171" i="5" s="1"/>
  <c r="I6488" i="5"/>
  <c r="J6488" i="5" s="1"/>
  <c r="I6512" i="5"/>
  <c r="J6512" i="5" s="1"/>
  <c r="I7454" i="5"/>
  <c r="J7454" i="5" s="1"/>
  <c r="I1995" i="5"/>
  <c r="J1995" i="5" s="1"/>
  <c r="F4790" i="5"/>
  <c r="I4790" i="5" s="1"/>
  <c r="J4790" i="5" s="1"/>
  <c r="F6963" i="5"/>
  <c r="I6963" i="5" s="1"/>
  <c r="J6963" i="5" s="1"/>
  <c r="F2459" i="5"/>
  <c r="I2459" i="5" s="1"/>
  <c r="J2459" i="5" s="1"/>
  <c r="F5655" i="5"/>
  <c r="I5655" i="5" s="1"/>
  <c r="J5655" i="5" s="1"/>
  <c r="F2324" i="5"/>
  <c r="F5504" i="5"/>
  <c r="I5504" i="5" s="1"/>
  <c r="J5504" i="5" s="1"/>
  <c r="F2329" i="5"/>
  <c r="I2329" i="5" s="1"/>
  <c r="J2329" i="5" s="1"/>
  <c r="F5505" i="5"/>
  <c r="F562" i="5"/>
  <c r="I562" i="5" s="1"/>
  <c r="J562" i="5" s="1"/>
  <c r="F4033" i="5"/>
  <c r="I4033" i="5" s="1"/>
  <c r="J4033" i="5" s="1"/>
  <c r="F6936" i="5"/>
  <c r="I6936" i="5" s="1"/>
  <c r="J6936" i="5" s="1"/>
  <c r="F2398" i="5"/>
  <c r="I2398" i="5" s="1"/>
  <c r="J2398" i="5" s="1"/>
  <c r="F1079" i="5"/>
  <c r="I1079" i="5" s="1"/>
  <c r="J1079" i="5" s="1"/>
  <c r="F362" i="5"/>
  <c r="I362" i="5" s="1"/>
  <c r="J362" i="5" s="1"/>
  <c r="F3951" i="5"/>
  <c r="I3951" i="5" s="1"/>
  <c r="J3951" i="5" s="1"/>
  <c r="F2666" i="5"/>
  <c r="I2666" i="5" s="1"/>
  <c r="J2666" i="5" s="1"/>
  <c r="F5797" i="5"/>
  <c r="I5797" i="5" s="1"/>
  <c r="J5797" i="5" s="1"/>
  <c r="F2521" i="5"/>
  <c r="I2521" i="5" s="1"/>
  <c r="J2521" i="5" s="1"/>
  <c r="F5684" i="5"/>
  <c r="I5684" i="5" s="1"/>
  <c r="J5684" i="5" s="1"/>
  <c r="F2529" i="5"/>
  <c r="I2529" i="5" s="1"/>
  <c r="J2529" i="5" s="1"/>
  <c r="F5686" i="5"/>
  <c r="I5686" i="5" s="1"/>
  <c r="J5686" i="5" s="1"/>
  <c r="F775" i="5"/>
  <c r="I775" i="5" s="1"/>
  <c r="J775" i="5" s="1"/>
  <c r="F4239" i="5"/>
  <c r="I4239" i="5" s="1"/>
  <c r="J4239" i="5" s="1"/>
  <c r="F7115" i="5"/>
  <c r="I7115" i="5" s="1"/>
  <c r="J7115" i="5" s="1"/>
  <c r="F2580" i="5"/>
  <c r="I2580" i="5" s="1"/>
  <c r="J2580" i="5" s="1"/>
  <c r="F1391" i="5"/>
  <c r="I1391" i="5" s="1"/>
  <c r="J1391" i="5" s="1"/>
  <c r="F3236" i="5"/>
  <c r="I3236" i="5" s="1"/>
  <c r="J3236" i="5" s="1"/>
  <c r="F6587" i="5"/>
  <c r="F3820" i="5"/>
  <c r="I3820" i="5" s="1"/>
  <c r="J3820" i="5" s="1"/>
  <c r="F750" i="5"/>
  <c r="I750" i="5" s="1"/>
  <c r="J750" i="5" s="1"/>
  <c r="F4553" i="5"/>
  <c r="I4553" i="5" s="1"/>
  <c r="J4553" i="5" s="1"/>
  <c r="F7698" i="5"/>
  <c r="I7698" i="5" s="1"/>
  <c r="J7698" i="5" s="1"/>
  <c r="F3674" i="5"/>
  <c r="I3674" i="5" s="1"/>
  <c r="J3674" i="5" s="1"/>
  <c r="F7271" i="5"/>
  <c r="I7271" i="5" s="1"/>
  <c r="J7271" i="5" s="1"/>
  <c r="F3146" i="5"/>
  <c r="I3146" i="5" s="1"/>
  <c r="J3146" i="5" s="1"/>
  <c r="F2683" i="5"/>
  <c r="F6696" i="5"/>
  <c r="I6696" i="5" s="1"/>
  <c r="J6696" i="5" s="1"/>
  <c r="F1666" i="5"/>
  <c r="I1666" i="5" s="1"/>
  <c r="J1666" i="5" s="1"/>
  <c r="F4707" i="5"/>
  <c r="I4707" i="5" s="1"/>
  <c r="J4707" i="5" s="1"/>
  <c r="F8080" i="5"/>
  <c r="I8080" i="5" s="1"/>
  <c r="J8080" i="5" s="1"/>
  <c r="F4283" i="5"/>
  <c r="I4283" i="5" s="1"/>
  <c r="J4283" i="5" s="1"/>
  <c r="F8148" i="5"/>
  <c r="I8148" i="5" s="1"/>
  <c r="J8148" i="5" s="1"/>
  <c r="F643" i="5"/>
  <c r="I643" i="5" s="1"/>
  <c r="J643" i="5" s="1"/>
  <c r="F5777" i="5"/>
  <c r="F1262" i="5"/>
  <c r="I1262" i="5" s="1"/>
  <c r="J1262" i="5" s="1"/>
  <c r="F6729" i="5"/>
  <c r="F3496" i="5"/>
  <c r="I3496" i="5" s="1"/>
  <c r="J3496" i="5" s="1"/>
  <c r="F8055" i="5"/>
  <c r="I8055" i="5" s="1"/>
  <c r="J8055" i="5" s="1"/>
  <c r="F5276" i="5"/>
  <c r="I5276" i="5" s="1"/>
  <c r="J5276" i="5" s="1"/>
  <c r="F976" i="5"/>
  <c r="I976" i="5" s="1"/>
  <c r="J976" i="5" s="1"/>
  <c r="F6602" i="5"/>
  <c r="I6602" i="5" s="1"/>
  <c r="J6602" i="5" s="1"/>
  <c r="F2900" i="5"/>
  <c r="F7699" i="5"/>
  <c r="I7699" i="5" s="1"/>
  <c r="J7699" i="5" s="1"/>
  <c r="F1533" i="5"/>
  <c r="I1533" i="5" s="1"/>
  <c r="J1533" i="5" s="1"/>
  <c r="F6780" i="5"/>
  <c r="I6780" i="5" s="1"/>
  <c r="J6780" i="5" s="1"/>
  <c r="F3596" i="5"/>
  <c r="I3596" i="5" s="1"/>
  <c r="J3596" i="5" s="1"/>
  <c r="F317" i="5"/>
  <c r="I317" i="5" s="1"/>
  <c r="J317" i="5" s="1"/>
  <c r="F4167" i="5"/>
  <c r="I4167" i="5" s="1"/>
  <c r="J4167" i="5" s="1"/>
  <c r="F1161" i="5"/>
  <c r="I1161" i="5" s="1"/>
  <c r="J1161" i="5" s="1"/>
  <c r="F4910" i="5"/>
  <c r="I4910" i="5" s="1"/>
  <c r="J4910" i="5" s="1"/>
  <c r="F135" i="5"/>
  <c r="I135" i="5" s="1"/>
  <c r="J135" i="5" s="1"/>
  <c r="F4413" i="5"/>
  <c r="I4413" i="5" s="1"/>
  <c r="J4413" i="5" s="1"/>
  <c r="F7580" i="5"/>
  <c r="I7580" i="5" s="1"/>
  <c r="J7580" i="5" s="1"/>
  <c r="F3504" i="5"/>
  <c r="I3504" i="5" s="1"/>
  <c r="J3504" i="5" s="1"/>
  <c r="F3209" i="5"/>
  <c r="I3209" i="5" s="1"/>
  <c r="J3209" i="5" s="1"/>
  <c r="F7016" i="5"/>
  <c r="I7016" i="5" s="1"/>
  <c r="J7016" i="5" s="1"/>
  <c r="F532" i="5"/>
  <c r="I532" i="5" s="1"/>
  <c r="J532" i="5" s="1"/>
  <c r="F5124" i="5"/>
  <c r="F8401" i="5"/>
  <c r="I8401" i="5" s="1"/>
  <c r="J8401" i="5" s="1"/>
  <c r="F4797" i="5"/>
  <c r="I4797" i="5" s="1"/>
  <c r="J4797" i="5" s="1"/>
  <c r="F8496" i="5"/>
  <c r="F1439" i="5"/>
  <c r="I1439" i="5" s="1"/>
  <c r="J1439" i="5" s="1"/>
  <c r="F6228" i="5"/>
  <c r="I6228" i="5" s="1"/>
  <c r="J6228" i="5" s="1"/>
  <c r="F2063" i="5"/>
  <c r="I2063" i="5" s="1"/>
  <c r="J2063" i="5" s="1"/>
  <c r="F7189" i="5"/>
  <c r="I7189" i="5" s="1"/>
  <c r="J7189" i="5" s="1"/>
  <c r="F4158" i="5"/>
  <c r="I4158" i="5" s="1"/>
  <c r="J4158" i="5" s="1"/>
  <c r="F8444" i="5"/>
  <c r="F4296" i="5"/>
  <c r="I4296" i="5" s="1"/>
  <c r="J4296" i="5" s="1"/>
  <c r="F1121" i="5"/>
  <c r="I1121" i="5" s="1"/>
  <c r="J1121" i="5" s="1"/>
  <c r="F4865" i="5"/>
  <c r="I4865" i="5" s="1"/>
  <c r="J4865" i="5" s="1"/>
  <c r="F1775" i="5"/>
  <c r="I1775" i="5" s="1"/>
  <c r="J1775" i="5" s="1"/>
  <c r="F5378" i="5"/>
  <c r="I5378" i="5" s="1"/>
  <c r="J5378" i="5" s="1"/>
  <c r="F2899" i="5"/>
  <c r="I2899" i="5" s="1"/>
  <c r="J2899" i="5" s="1"/>
  <c r="F6312" i="5"/>
  <c r="F2001" i="5"/>
  <c r="I2001" i="5" s="1"/>
  <c r="J2001" i="5" s="1"/>
  <c r="F5560" i="5"/>
  <c r="I5560" i="5" s="1"/>
  <c r="J5560" i="5" s="1"/>
  <c r="F1030" i="5"/>
  <c r="I1030" i="5" s="1"/>
  <c r="J1030" i="5" s="1"/>
  <c r="F1301" i="5"/>
  <c r="I1301" i="5" s="1"/>
  <c r="J1301" i="5" s="1"/>
  <c r="F4911" i="5"/>
  <c r="I4911" i="5" s="1"/>
  <c r="J4911" i="5" s="1"/>
  <c r="F8236" i="5"/>
  <c r="F2457" i="5"/>
  <c r="I2457" i="5" s="1"/>
  <c r="J2457" i="5" s="1"/>
  <c r="F6538" i="5"/>
  <c r="I6538" i="5" s="1"/>
  <c r="J6538" i="5" s="1"/>
  <c r="F1658" i="5"/>
  <c r="F6360" i="5"/>
  <c r="I6360" i="5" s="1"/>
  <c r="J6360" i="5" s="1"/>
  <c r="F2005" i="5"/>
  <c r="I2005" i="5" s="1"/>
  <c r="J2005" i="5" s="1"/>
  <c r="F3547" i="5"/>
  <c r="I3547" i="5" s="1"/>
  <c r="J3547" i="5" s="1"/>
  <c r="F7645" i="5"/>
  <c r="F4453" i="5"/>
  <c r="F8629" i="5"/>
  <c r="I8629" i="5" s="1"/>
  <c r="J8629" i="5" s="1"/>
  <c r="F6046" i="5"/>
  <c r="I6046" i="5" s="1"/>
  <c r="J6046" i="5" s="1"/>
  <c r="F2455" i="5"/>
  <c r="I2455" i="5" s="1"/>
  <c r="J2455" i="5" s="1"/>
  <c r="F7451" i="5"/>
  <c r="F4259" i="5"/>
  <c r="I4259" i="5" s="1"/>
  <c r="J4259" i="5" s="1"/>
  <c r="F8513" i="5"/>
  <c r="F5610" i="5"/>
  <c r="I5610" i="5" s="1"/>
  <c r="J5610" i="5" s="1"/>
  <c r="F1496" i="5"/>
  <c r="I1496" i="5" s="1"/>
  <c r="J1496" i="5" s="1"/>
  <c r="F5155" i="5"/>
  <c r="I5155" i="5" s="1"/>
  <c r="J5155" i="5" s="1"/>
  <c r="F7007" i="5"/>
  <c r="I7007" i="5" s="1"/>
  <c r="J7007" i="5" s="1"/>
  <c r="F1310" i="5"/>
  <c r="I1310" i="5" s="1"/>
  <c r="J1310" i="5" s="1"/>
  <c r="F5034" i="5"/>
  <c r="I5034" i="5" s="1"/>
  <c r="J5034" i="5" s="1"/>
  <c r="F1962" i="5"/>
  <c r="I1962" i="5" s="1"/>
  <c r="J1962" i="5" s="1"/>
  <c r="F5843" i="5"/>
  <c r="F3088" i="5"/>
  <c r="I3088" i="5" s="1"/>
  <c r="J3088" i="5" s="1"/>
  <c r="F6456" i="5"/>
  <c r="I6456" i="5" s="1"/>
  <c r="J6456" i="5" s="1"/>
  <c r="F2188" i="5"/>
  <c r="I2188" i="5" s="1"/>
  <c r="J2188" i="5" s="1"/>
  <c r="F5697" i="5"/>
  <c r="I5697" i="5" s="1"/>
  <c r="J5697" i="5" s="1"/>
  <c r="F1248" i="5"/>
  <c r="I1248" i="5" s="1"/>
  <c r="J1248" i="5" s="1"/>
  <c r="F1630" i="5"/>
  <c r="I1630" i="5" s="1"/>
  <c r="J1630" i="5" s="1"/>
  <c r="F5109" i="5"/>
  <c r="I5109" i="5" s="1"/>
  <c r="J5109" i="5" s="1"/>
  <c r="F8393" i="5"/>
  <c r="F2714" i="5"/>
  <c r="I2714" i="5" s="1"/>
  <c r="J2714" i="5" s="1"/>
  <c r="F6720" i="5"/>
  <c r="I6720" i="5" s="1"/>
  <c r="J6720" i="5" s="1"/>
  <c r="F1994" i="5"/>
  <c r="I1994" i="5" s="1"/>
  <c r="J1994" i="5" s="1"/>
  <c r="F6590" i="5"/>
  <c r="I6590" i="5" s="1"/>
  <c r="J6590" i="5" s="1"/>
  <c r="F2256" i="5"/>
  <c r="I2256" i="5" s="1"/>
  <c r="J2256" i="5" s="1"/>
  <c r="F3816" i="5"/>
  <c r="F7824" i="5"/>
  <c r="F4732" i="5"/>
  <c r="I4732" i="5" s="1"/>
  <c r="J4732" i="5" s="1"/>
  <c r="F392" i="5"/>
  <c r="I392" i="5" s="1"/>
  <c r="J392" i="5" s="1"/>
  <c r="F3380" i="5"/>
  <c r="I3380" i="5" s="1"/>
  <c r="J3380" i="5" s="1"/>
  <c r="F1158" i="5"/>
  <c r="I1158" i="5" s="1"/>
  <c r="J1158" i="5" s="1"/>
  <c r="F6148" i="5"/>
  <c r="I6148" i="5" s="1"/>
  <c r="J6148" i="5" s="1"/>
  <c r="F4169" i="5"/>
  <c r="I4169" i="5" s="1"/>
  <c r="J4169" i="5" s="1"/>
  <c r="F1010" i="5"/>
  <c r="I1010" i="5" s="1"/>
  <c r="J1010" i="5" s="1"/>
  <c r="F5389" i="5"/>
  <c r="I5389" i="5" s="1"/>
  <c r="J5389" i="5" s="1"/>
  <c r="F2010" i="5"/>
  <c r="I2010" i="5" s="1"/>
  <c r="J2010" i="5" s="1"/>
  <c r="F2974" i="5"/>
  <c r="I2974" i="5" s="1"/>
  <c r="J2974" i="5" s="1"/>
  <c r="F7751" i="5"/>
  <c r="I7751" i="5" s="1"/>
  <c r="J7751" i="5" s="1"/>
  <c r="F3237" i="5"/>
  <c r="I3237" i="5" s="1"/>
  <c r="J3237" i="5" s="1"/>
  <c r="F7768" i="5"/>
  <c r="I7768" i="5" s="1"/>
  <c r="J7768" i="5" s="1"/>
  <c r="F5262" i="5"/>
  <c r="I5262" i="5" s="1"/>
  <c r="J5262" i="5" s="1"/>
  <c r="F1674" i="5"/>
  <c r="I1674" i="5" s="1"/>
  <c r="J1674" i="5" s="1"/>
  <c r="F4838" i="5"/>
  <c r="I4838" i="5" s="1"/>
  <c r="J4838" i="5" s="1"/>
  <c r="F1731" i="5"/>
  <c r="I1731" i="5" s="1"/>
  <c r="J1731" i="5" s="1"/>
  <c r="F8052" i="5"/>
  <c r="I8052" i="5" s="1"/>
  <c r="J8052" i="5" s="1"/>
  <c r="F6540" i="5"/>
  <c r="F4163" i="5"/>
  <c r="I4163" i="5" s="1"/>
  <c r="J4163" i="5" s="1"/>
  <c r="F47" i="5"/>
  <c r="I47" i="5" s="1"/>
  <c r="J47" i="5" s="1"/>
  <c r="F6820" i="5"/>
  <c r="I6820" i="5" s="1"/>
  <c r="J6820" i="5" s="1"/>
  <c r="F3938" i="5"/>
  <c r="I3938" i="5" s="1"/>
  <c r="J3938" i="5" s="1"/>
  <c r="F8739" i="5"/>
  <c r="I8739" i="5" s="1"/>
  <c r="J8739" i="5" s="1"/>
  <c r="F6115" i="5"/>
  <c r="F3313" i="5"/>
  <c r="I3313" i="5" s="1"/>
  <c r="J3313" i="5" s="1"/>
  <c r="F2241" i="5"/>
  <c r="I2241" i="5" s="1"/>
  <c r="J2241" i="5" s="1"/>
  <c r="F1357" i="5"/>
  <c r="I1357" i="5" s="1"/>
  <c r="J1357" i="5" s="1"/>
  <c r="F8685" i="5"/>
  <c r="I8685" i="5" s="1"/>
  <c r="J8685" i="5" s="1"/>
  <c r="F7789" i="5"/>
  <c r="F8480" i="5"/>
  <c r="I8480" i="5" s="1"/>
  <c r="J8480" i="5" s="1"/>
  <c r="F1254" i="5"/>
  <c r="I1254" i="5" s="1"/>
  <c r="J1254" i="5" s="1"/>
  <c r="F2797" i="5"/>
  <c r="I2797" i="5" s="1"/>
  <c r="J2797" i="5" s="1"/>
  <c r="F4129" i="5"/>
  <c r="I4129" i="5" s="1"/>
  <c r="J4129" i="5" s="1"/>
  <c r="F6501" i="5"/>
  <c r="F3810" i="5"/>
  <c r="I3810" i="5" s="1"/>
  <c r="J3810" i="5" s="1"/>
  <c r="F8440" i="5"/>
  <c r="I8440" i="5" s="1"/>
  <c r="J8440" i="5" s="1"/>
  <c r="F6242" i="5"/>
  <c r="I6242" i="5" s="1"/>
  <c r="J6242" i="5" s="1"/>
  <c r="F7470" i="5"/>
  <c r="I7470" i="5" s="1"/>
  <c r="J7470" i="5" s="1"/>
  <c r="F8050" i="5"/>
  <c r="I8050" i="5" s="1"/>
  <c r="J8050" i="5" s="1"/>
  <c r="F3640" i="5"/>
  <c r="I3640" i="5" s="1"/>
  <c r="J3640" i="5" s="1"/>
  <c r="F6394" i="5"/>
  <c r="I6394" i="5" s="1"/>
  <c r="J6394" i="5" s="1"/>
  <c r="F3772" i="5"/>
  <c r="F1373" i="5"/>
  <c r="I1373" i="5" s="1"/>
  <c r="J1373" i="5" s="1"/>
  <c r="F6305" i="5"/>
  <c r="I6305" i="5" s="1"/>
  <c r="J6305" i="5" s="1"/>
  <c r="F4385" i="5"/>
  <c r="I4385" i="5" s="1"/>
  <c r="J4385" i="5" s="1"/>
  <c r="F1173" i="5"/>
  <c r="I1173" i="5" s="1"/>
  <c r="J1173" i="5" s="1"/>
  <c r="F5855" i="5"/>
  <c r="I5855" i="5" s="1"/>
  <c r="J5855" i="5" s="1"/>
  <c r="F2229" i="5"/>
  <c r="I2229" i="5" s="1"/>
  <c r="J2229" i="5" s="1"/>
  <c r="F3470" i="5"/>
  <c r="I3470" i="5" s="1"/>
  <c r="J3470" i="5" s="1"/>
  <c r="F7930" i="5"/>
  <c r="I7930" i="5" s="1"/>
  <c r="J7930" i="5" s="1"/>
  <c r="F3502" i="5"/>
  <c r="I3502" i="5" s="1"/>
  <c r="J3502" i="5" s="1"/>
  <c r="F7940" i="5"/>
  <c r="I7940" i="5" s="1"/>
  <c r="J7940" i="5" s="1"/>
  <c r="F5455" i="5"/>
  <c r="F2577" i="5"/>
  <c r="I2577" i="5" s="1"/>
  <c r="J2577" i="5" s="1"/>
  <c r="F5104" i="5"/>
  <c r="I5104" i="5" s="1"/>
  <c r="J5104" i="5" s="1"/>
  <c r="F2423" i="5"/>
  <c r="I2423" i="5" s="1"/>
  <c r="J2423" i="5" s="1"/>
  <c r="F8250" i="5"/>
  <c r="I8250" i="5" s="1"/>
  <c r="J8250" i="5" s="1"/>
  <c r="F6743" i="5"/>
  <c r="I6743" i="5" s="1"/>
  <c r="J6743" i="5" s="1"/>
  <c r="F4483" i="5"/>
  <c r="I4483" i="5" s="1"/>
  <c r="J4483" i="5" s="1"/>
  <c r="F488" i="5"/>
  <c r="I488" i="5" s="1"/>
  <c r="J488" i="5" s="1"/>
  <c r="F7013" i="5"/>
  <c r="I7013" i="5" s="1"/>
  <c r="J7013" i="5" s="1"/>
  <c r="F4281" i="5"/>
  <c r="I4281" i="5" s="1"/>
  <c r="J4281" i="5" s="1"/>
  <c r="F99" i="5"/>
  <c r="I99" i="5" s="1"/>
  <c r="J99" i="5" s="1"/>
  <c r="F6372" i="5"/>
  <c r="I6372" i="5" s="1"/>
  <c r="J6372" i="5" s="1"/>
  <c r="F3765" i="5"/>
  <c r="I3765" i="5" s="1"/>
  <c r="J3765" i="5" s="1"/>
  <c r="F2756" i="5"/>
  <c r="I2756" i="5" s="1"/>
  <c r="J2756" i="5" s="1"/>
  <c r="F1981" i="5"/>
  <c r="I1981" i="5" s="1"/>
  <c r="J1981" i="5" s="1"/>
  <c r="F3" i="5"/>
  <c r="I3" i="5" s="1"/>
  <c r="J3" i="5" s="1"/>
  <c r="F8121" i="5"/>
  <c r="I8121" i="5" s="1"/>
  <c r="J8121" i="5" s="1"/>
  <c r="F271" i="5"/>
  <c r="I271" i="5" s="1"/>
  <c r="J271" i="5" s="1"/>
  <c r="F2057" i="5"/>
  <c r="I2057" i="5" s="1"/>
  <c r="J2057" i="5" s="1"/>
  <c r="F3375" i="5"/>
  <c r="I3375" i="5" s="1"/>
  <c r="J3375" i="5" s="1"/>
  <c r="F4714" i="5"/>
  <c r="I4714" i="5" s="1"/>
  <c r="J4714" i="5" s="1"/>
  <c r="F7165" i="5"/>
  <c r="F4619" i="5"/>
  <c r="I4619" i="5" s="1"/>
  <c r="J4619" i="5" s="1"/>
  <c r="F1155" i="5"/>
  <c r="I1155" i="5" s="1"/>
  <c r="J1155" i="5" s="1"/>
  <c r="F6893" i="5"/>
  <c r="F8047" i="5"/>
  <c r="I8047" i="5" s="1"/>
  <c r="J8047" i="5" s="1"/>
  <c r="F8611" i="5"/>
  <c r="I8611" i="5" s="1"/>
  <c r="J8611" i="5" s="1"/>
  <c r="F5161" i="5"/>
  <c r="F3953" i="5"/>
  <c r="I3953" i="5" s="1"/>
  <c r="J3953" i="5" s="1"/>
  <c r="F1543" i="5"/>
  <c r="I1543" i="5" s="1"/>
  <c r="J1543" i="5" s="1"/>
  <c r="F6437" i="5"/>
  <c r="I6437" i="5" s="1"/>
  <c r="J6437" i="5" s="1"/>
  <c r="F4719" i="5"/>
  <c r="I4719" i="5" s="1"/>
  <c r="J4719" i="5" s="1"/>
  <c r="F1399" i="5"/>
  <c r="I1399" i="5" s="1"/>
  <c r="J1399" i="5" s="1"/>
  <c r="F6029" i="5"/>
  <c r="F2782" i="5"/>
  <c r="F3715" i="5"/>
  <c r="F8056" i="5"/>
  <c r="F3732" i="5"/>
  <c r="I3732" i="5" s="1"/>
  <c r="J3732" i="5" s="1"/>
  <c r="F8239" i="5"/>
  <c r="I8239" i="5" s="1"/>
  <c r="J8239" i="5" s="1"/>
  <c r="F5687" i="5"/>
  <c r="I5687" i="5" s="1"/>
  <c r="J5687" i="5" s="1"/>
  <c r="F2825" i="5"/>
  <c r="I2825" i="5" s="1"/>
  <c r="J2825" i="5" s="1"/>
  <c r="F5313" i="5"/>
  <c r="I5313" i="5" s="1"/>
  <c r="J5313" i="5" s="1"/>
  <c r="F2790" i="5"/>
  <c r="I2790" i="5" s="1"/>
  <c r="J2790" i="5" s="1"/>
  <c r="F8441" i="5"/>
  <c r="I8441" i="5" s="1"/>
  <c r="J8441" i="5" s="1"/>
  <c r="F6977" i="5"/>
  <c r="I6977" i="5" s="1"/>
  <c r="J6977" i="5" s="1"/>
  <c r="F4783" i="5"/>
  <c r="I4783" i="5" s="1"/>
  <c r="J4783" i="5" s="1"/>
  <c r="F1477" i="5"/>
  <c r="I1477" i="5" s="1"/>
  <c r="J1477" i="5" s="1"/>
  <c r="F7285" i="5"/>
  <c r="I7285" i="5" s="1"/>
  <c r="J7285" i="5" s="1"/>
  <c r="F4576" i="5"/>
  <c r="I4576" i="5" s="1"/>
  <c r="J4576" i="5" s="1"/>
  <c r="F614" i="5"/>
  <c r="I614" i="5" s="1"/>
  <c r="J614" i="5" s="1"/>
  <c r="F6626" i="5"/>
  <c r="I6626" i="5" s="1"/>
  <c r="J6626" i="5" s="1"/>
  <c r="F4288" i="5"/>
  <c r="I4288" i="5" s="1"/>
  <c r="J4288" i="5" s="1"/>
  <c r="F3323" i="5"/>
  <c r="I3323" i="5" s="1"/>
  <c r="J3323" i="5" s="1"/>
  <c r="F2460" i="5"/>
  <c r="I2460" i="5" s="1"/>
  <c r="J2460" i="5" s="1"/>
  <c r="F701" i="5"/>
  <c r="I701" i="5" s="1"/>
  <c r="J701" i="5" s="1"/>
  <c r="F8431" i="5"/>
  <c r="F1171" i="5"/>
  <c r="I1171" i="5" s="1"/>
  <c r="J1171" i="5" s="1"/>
  <c r="F2764" i="5"/>
  <c r="I2764" i="5" s="1"/>
  <c r="J2764" i="5" s="1"/>
  <c r="F4109" i="5"/>
  <c r="F5202" i="5"/>
  <c r="I5202" i="5" s="1"/>
  <c r="J5202" i="5" s="1"/>
  <c r="F7760" i="5"/>
  <c r="F5387" i="5"/>
  <c r="I5387" i="5" s="1"/>
  <c r="J5387" i="5" s="1"/>
  <c r="F2283" i="5"/>
  <c r="I2283" i="5" s="1"/>
  <c r="J2283" i="5" s="1"/>
  <c r="F7399" i="5"/>
  <c r="I7399" i="5" s="1"/>
  <c r="J7399" i="5" s="1"/>
  <c r="F8584" i="5"/>
  <c r="I8584" i="5" s="1"/>
  <c r="J8584" i="5" s="1"/>
  <c r="F4214" i="5"/>
  <c r="I4214" i="5" s="1"/>
  <c r="J4214" i="5" s="1"/>
  <c r="F6498" i="5"/>
  <c r="I6498" i="5" s="1"/>
  <c r="J6498" i="5" s="1"/>
  <c r="F266" i="5"/>
  <c r="I266" i="5" s="1"/>
  <c r="J266" i="5" s="1"/>
  <c r="F2850" i="5"/>
  <c r="F2694" i="5"/>
  <c r="I2694" i="5" s="1"/>
  <c r="J2694" i="5" s="1"/>
  <c r="F1390" i="5"/>
  <c r="I1390" i="5" s="1"/>
  <c r="J1390" i="5" s="1"/>
  <c r="F6773" i="5"/>
  <c r="I6773" i="5" s="1"/>
  <c r="J6773" i="5" s="1"/>
  <c r="F4594" i="5"/>
  <c r="I4594" i="5" s="1"/>
  <c r="J4594" i="5" s="1"/>
  <c r="F1656" i="5"/>
  <c r="I1656" i="5" s="1"/>
  <c r="J1656" i="5" s="1"/>
  <c r="F4242" i="5"/>
  <c r="I4242" i="5" s="1"/>
  <c r="J4242" i="5" s="1"/>
  <c r="F833" i="5"/>
  <c r="F5932" i="5"/>
  <c r="F3378" i="5"/>
  <c r="I3378" i="5" s="1"/>
  <c r="J3378" i="5" s="1"/>
  <c r="F918" i="5"/>
  <c r="I918" i="5" s="1"/>
  <c r="J918" i="5" s="1"/>
  <c r="F5996" i="5"/>
  <c r="I5996" i="5" s="1"/>
  <c r="J5996" i="5" s="1"/>
  <c r="F5004" i="5"/>
  <c r="I5004" i="5" s="1"/>
  <c r="J5004" i="5" s="1"/>
  <c r="F3843" i="5"/>
  <c r="I3843" i="5" s="1"/>
  <c r="J3843" i="5" s="1"/>
  <c r="F2108" i="5"/>
  <c r="I2108" i="5" s="1"/>
  <c r="J2108" i="5" s="1"/>
  <c r="F8458" i="5"/>
  <c r="I8458" i="5" s="1"/>
  <c r="J8458" i="5" s="1"/>
  <c r="F7695" i="5"/>
  <c r="I7695" i="5" s="1"/>
  <c r="J7695" i="5" s="1"/>
  <c r="F6077" i="5"/>
  <c r="I6077" i="5" s="1"/>
  <c r="J6077" i="5" s="1"/>
  <c r="F3944" i="5"/>
  <c r="I3944" i="5" s="1"/>
  <c r="J3944" i="5" s="1"/>
  <c r="F337" i="5"/>
  <c r="I337" i="5" s="1"/>
  <c r="J337" i="5" s="1"/>
  <c r="F1054" i="5"/>
  <c r="I1054" i="5" s="1"/>
  <c r="J1054" i="5" s="1"/>
  <c r="F3557" i="5"/>
  <c r="I3557" i="5" s="1"/>
  <c r="J3557" i="5" s="1"/>
  <c r="F3579" i="5"/>
  <c r="I3579" i="5" s="1"/>
  <c r="J3579" i="5" s="1"/>
  <c r="F4916" i="5"/>
  <c r="I4916" i="5" s="1"/>
  <c r="J4916" i="5" s="1"/>
  <c r="F7382" i="5"/>
  <c r="F1345" i="5"/>
  <c r="I1345" i="5" s="1"/>
  <c r="J1345" i="5" s="1"/>
  <c r="F6201" i="5"/>
  <c r="I6201" i="5" s="1"/>
  <c r="J6201" i="5" s="1"/>
  <c r="F3691" i="5"/>
  <c r="I3691" i="5" s="1"/>
  <c r="J3691" i="5" s="1"/>
  <c r="F3016" i="5"/>
  <c r="I3016" i="5" s="1"/>
  <c r="J3016" i="5" s="1"/>
  <c r="F2314" i="5"/>
  <c r="I2314" i="5" s="1"/>
  <c r="J2314" i="5" s="1"/>
  <c r="F6267" i="5"/>
  <c r="I6267" i="5" s="1"/>
  <c r="J6267" i="5" s="1"/>
  <c r="F8161" i="5"/>
  <c r="I8161" i="5" s="1"/>
  <c r="J8161" i="5" s="1"/>
  <c r="F6725" i="5"/>
  <c r="I6725" i="5" s="1"/>
  <c r="J6725" i="5" s="1"/>
  <c r="F3368" i="5"/>
  <c r="I3368" i="5" s="1"/>
  <c r="J3368" i="5" s="1"/>
  <c r="F8436" i="5"/>
  <c r="F3031" i="5"/>
  <c r="I3031" i="5" s="1"/>
  <c r="J3031" i="5" s="1"/>
  <c r="F2897" i="5"/>
  <c r="I2897" i="5" s="1"/>
  <c r="J2897" i="5" s="1"/>
  <c r="F1569" i="5"/>
  <c r="I1569" i="5" s="1"/>
  <c r="J1569" i="5" s="1"/>
  <c r="F6926" i="5"/>
  <c r="I6926" i="5" s="1"/>
  <c r="J6926" i="5" s="1"/>
  <c r="F4770" i="5"/>
  <c r="I4770" i="5" s="1"/>
  <c r="J4770" i="5" s="1"/>
  <c r="F1846" i="5"/>
  <c r="I1846" i="5" s="1"/>
  <c r="J1846" i="5" s="1"/>
  <c r="F4466" i="5"/>
  <c r="I4466" i="5" s="1"/>
  <c r="J4466" i="5" s="1"/>
  <c r="F1110" i="5"/>
  <c r="I1110" i="5" s="1"/>
  <c r="J1110" i="5" s="1"/>
  <c r="F6127" i="5"/>
  <c r="I6127" i="5" s="1"/>
  <c r="J6127" i="5" s="1"/>
  <c r="F3712" i="5"/>
  <c r="F1292" i="5"/>
  <c r="I1292" i="5" s="1"/>
  <c r="J1292" i="5" s="1"/>
  <c r="F6429" i="5"/>
  <c r="I6429" i="5" s="1"/>
  <c r="J6429" i="5" s="1"/>
  <c r="F5267" i="5"/>
  <c r="I5267" i="5" s="1"/>
  <c r="J5267" i="5" s="1"/>
  <c r="F4459" i="5"/>
  <c r="I4459" i="5" s="1"/>
  <c r="J4459" i="5" s="1"/>
  <c r="F2792" i="5"/>
  <c r="I2792" i="5" s="1"/>
  <c r="J2792" i="5" s="1"/>
  <c r="F8676" i="5"/>
  <c r="I8676" i="5" s="1"/>
  <c r="J8676" i="5" s="1"/>
  <c r="F7931" i="5"/>
  <c r="I7931" i="5" s="1"/>
  <c r="J7931" i="5" s="1"/>
  <c r="F6358" i="5"/>
  <c r="I6358" i="5" s="1"/>
  <c r="J6358" i="5" s="1"/>
  <c r="F4285" i="5"/>
  <c r="I4285" i="5" s="1"/>
  <c r="J4285" i="5" s="1"/>
  <c r="F1046" i="5"/>
  <c r="I1046" i="5" s="1"/>
  <c r="J1046" i="5" s="1"/>
  <c r="F1647" i="5"/>
  <c r="I1647" i="5" s="1"/>
  <c r="J1647" i="5" s="1"/>
  <c r="F4071" i="5"/>
  <c r="I4071" i="5" s="1"/>
  <c r="J4071" i="5" s="1"/>
  <c r="F4072" i="5"/>
  <c r="I4072" i="5" s="1"/>
  <c r="J4072" i="5" s="1"/>
  <c r="F5419" i="5"/>
  <c r="I5419" i="5" s="1"/>
  <c r="J5419" i="5" s="1"/>
  <c r="F7822" i="5"/>
  <c r="F2115" i="5"/>
  <c r="I2115" i="5" s="1"/>
  <c r="J2115" i="5" s="1"/>
  <c r="F6695" i="5"/>
  <c r="I6695" i="5" s="1"/>
  <c r="J6695" i="5" s="1"/>
  <c r="F4493" i="5"/>
  <c r="I4493" i="5" s="1"/>
  <c r="J4493" i="5" s="1"/>
  <c r="F3906" i="5"/>
  <c r="F3161" i="5"/>
  <c r="I3161" i="5" s="1"/>
  <c r="J3161" i="5" s="1"/>
  <c r="F6894" i="5"/>
  <c r="F410" i="5"/>
  <c r="I410" i="5" s="1"/>
  <c r="J410" i="5" s="1"/>
  <c r="F7855" i="5"/>
  <c r="I7855" i="5" s="1"/>
  <c r="J7855" i="5" s="1"/>
  <c r="F5417" i="5"/>
  <c r="I5417" i="5" s="1"/>
  <c r="J5417" i="5" s="1"/>
  <c r="F6726" i="5"/>
  <c r="I6726" i="5" s="1"/>
  <c r="J6726" i="5" s="1"/>
  <c r="F5967" i="5"/>
  <c r="I5967" i="5" s="1"/>
  <c r="J5967" i="5" s="1"/>
  <c r="F4504" i="5"/>
  <c r="I4504" i="5" s="1"/>
  <c r="J4504" i="5" s="1"/>
  <c r="F3443" i="5"/>
  <c r="I3443" i="5" s="1"/>
  <c r="J3443" i="5" s="1"/>
  <c r="F2135" i="5"/>
  <c r="I2135" i="5" s="1"/>
  <c r="J2135" i="5" s="1"/>
  <c r="F7394" i="5"/>
  <c r="I7394" i="5" s="1"/>
  <c r="J7394" i="5" s="1"/>
  <c r="F5226" i="5"/>
  <c r="I5226" i="5" s="1"/>
  <c r="J5226" i="5" s="1"/>
  <c r="F3709" i="5"/>
  <c r="I3709" i="5" s="1"/>
  <c r="J3709" i="5" s="1"/>
  <c r="F5500" i="5"/>
  <c r="I5500" i="5" s="1"/>
  <c r="J5500" i="5" s="1"/>
  <c r="F837" i="5"/>
  <c r="I837" i="5" s="1"/>
  <c r="J837" i="5" s="1"/>
  <c r="F7056" i="5"/>
  <c r="I7056" i="5" s="1"/>
  <c r="J7056" i="5" s="1"/>
  <c r="F5017" i="5"/>
  <c r="I5017" i="5" s="1"/>
  <c r="J5017" i="5" s="1"/>
  <c r="F3713" i="5"/>
  <c r="I3713" i="5" s="1"/>
  <c r="J3713" i="5" s="1"/>
  <c r="F7037" i="5"/>
  <c r="I7037" i="5" s="1"/>
  <c r="J7037" i="5" s="1"/>
  <c r="F6030" i="5"/>
  <c r="I6030" i="5" s="1"/>
  <c r="J6030" i="5" s="1"/>
  <c r="F5271" i="5"/>
  <c r="I5271" i="5" s="1"/>
  <c r="J5271" i="5" s="1"/>
  <c r="F3846" i="5"/>
  <c r="I3846" i="5" s="1"/>
  <c r="J3846" i="5" s="1"/>
  <c r="F2532" i="5"/>
  <c r="I2532" i="5" s="1"/>
  <c r="J2532" i="5" s="1"/>
  <c r="F8715" i="5"/>
  <c r="F7072" i="5"/>
  <c r="I7072" i="5" s="1"/>
  <c r="J7072" i="5" s="1"/>
  <c r="F5118" i="5"/>
  <c r="I5118" i="5" s="1"/>
  <c r="J5118" i="5" s="1"/>
  <c r="F2712" i="5"/>
  <c r="F4701" i="5"/>
  <c r="I4701" i="5" s="1"/>
  <c r="J4701" i="5" s="1"/>
  <c r="F5305" i="5"/>
  <c r="I5305" i="5" s="1"/>
  <c r="J5305" i="5" s="1"/>
  <c r="F5316" i="5"/>
  <c r="F6887" i="5"/>
  <c r="I6887" i="5" s="1"/>
  <c r="J6887" i="5" s="1"/>
  <c r="F453" i="5"/>
  <c r="I453" i="5" s="1"/>
  <c r="J453" i="5" s="1"/>
  <c r="F5663" i="5"/>
  <c r="F7977" i="5"/>
  <c r="I7977" i="5" s="1"/>
  <c r="J7977" i="5" s="1"/>
  <c r="F6548" i="5"/>
  <c r="I6548" i="5" s="1"/>
  <c r="J6548" i="5" s="1"/>
  <c r="F6147" i="5"/>
  <c r="I6147" i="5" s="1"/>
  <c r="J6147" i="5" s="1"/>
  <c r="F5571" i="5"/>
  <c r="I5571" i="5" s="1"/>
  <c r="J5571" i="5" s="1"/>
  <c r="F4985" i="5"/>
  <c r="I4985" i="5" s="1"/>
  <c r="J4985" i="5" s="1"/>
  <c r="F5800" i="5"/>
  <c r="F6162" i="5"/>
  <c r="F1123" i="5"/>
  <c r="I1123" i="5" s="1"/>
  <c r="J1123" i="5" s="1"/>
  <c r="F8780" i="5"/>
  <c r="I8780" i="5" s="1"/>
  <c r="J8780" i="5" s="1"/>
  <c r="F1597" i="5"/>
  <c r="I1597" i="5" s="1"/>
  <c r="J1597" i="5" s="1"/>
  <c r="F4703" i="5"/>
  <c r="F3628" i="5"/>
  <c r="I3628" i="5" s="1"/>
  <c r="J3628" i="5" s="1"/>
  <c r="F2707" i="5"/>
  <c r="I2707" i="5" s="1"/>
  <c r="J2707" i="5" s="1"/>
  <c r="F7543" i="5"/>
  <c r="I7543" i="5" s="1"/>
  <c r="J7543" i="5" s="1"/>
  <c r="F6169" i="5"/>
  <c r="I6169" i="5" s="1"/>
  <c r="J6169" i="5" s="1"/>
  <c r="F3894" i="5"/>
  <c r="F5701" i="5"/>
  <c r="I5701" i="5" s="1"/>
  <c r="J5701" i="5" s="1"/>
  <c r="F1111" i="5"/>
  <c r="I1111" i="5" s="1"/>
  <c r="J1111" i="5" s="1"/>
  <c r="F7219" i="5"/>
  <c r="I7219" i="5" s="1"/>
  <c r="J7219" i="5" s="1"/>
  <c r="F5916" i="5"/>
  <c r="I5916" i="5" s="1"/>
  <c r="J5916" i="5" s="1"/>
  <c r="F4032" i="5"/>
  <c r="I4032" i="5" s="1"/>
  <c r="J4032" i="5" s="1"/>
  <c r="F7245" i="5"/>
  <c r="I7245" i="5" s="1"/>
  <c r="J7245" i="5" s="1"/>
  <c r="F6256" i="5"/>
  <c r="I6256" i="5" s="1"/>
  <c r="J6256" i="5" s="1"/>
  <c r="F5501" i="5"/>
  <c r="I5501" i="5" s="1"/>
  <c r="J5501" i="5" s="1"/>
  <c r="F5031" i="5"/>
  <c r="I5031" i="5" s="1"/>
  <c r="J5031" i="5" s="1"/>
  <c r="F2885" i="5"/>
  <c r="I2885" i="5" s="1"/>
  <c r="J2885" i="5" s="1"/>
  <c r="F71" i="5"/>
  <c r="I71" i="5" s="1"/>
  <c r="J71" i="5" s="1"/>
  <c r="F7288" i="5"/>
  <c r="I7288" i="5" s="1"/>
  <c r="J7288" i="5" s="1"/>
  <c r="F5386" i="5"/>
  <c r="I5386" i="5" s="1"/>
  <c r="J5386" i="5" s="1"/>
  <c r="F4667" i="5"/>
  <c r="I4667" i="5" s="1"/>
  <c r="J4667" i="5" s="1"/>
  <c r="F5144" i="5"/>
  <c r="I5144" i="5" s="1"/>
  <c r="J5144" i="5" s="1"/>
  <c r="F5674" i="5"/>
  <c r="I5674" i="5" s="1"/>
  <c r="J5674" i="5" s="1"/>
  <c r="F5689" i="5"/>
  <c r="I5689" i="5" s="1"/>
  <c r="J5689" i="5" s="1"/>
  <c r="F7279" i="5"/>
  <c r="I7279" i="5" s="1"/>
  <c r="J7279" i="5" s="1"/>
  <c r="F3373" i="5"/>
  <c r="I3373" i="5" s="1"/>
  <c r="J3373" i="5" s="1"/>
  <c r="F6189" i="5"/>
  <c r="F8346" i="5"/>
  <c r="I8346" i="5" s="1"/>
  <c r="J8346" i="5" s="1"/>
  <c r="F7169" i="5"/>
  <c r="I7169" i="5" s="1"/>
  <c r="J7169" i="5" s="1"/>
  <c r="F6727" i="5"/>
  <c r="I6727" i="5" s="1"/>
  <c r="J6727" i="5" s="1"/>
  <c r="F8046" i="5"/>
  <c r="I8046" i="5" s="1"/>
  <c r="J8046" i="5" s="1"/>
  <c r="F6922" i="5"/>
  <c r="I6922" i="5" s="1"/>
  <c r="J6922" i="5" s="1"/>
  <c r="F7120" i="5"/>
  <c r="I7120" i="5" s="1"/>
  <c r="J7120" i="5" s="1"/>
  <c r="F7674" i="5"/>
  <c r="I7674" i="5" s="1"/>
  <c r="J7674" i="5" s="1"/>
  <c r="F3617" i="5"/>
  <c r="I3617" i="5" s="1"/>
  <c r="J3617" i="5" s="1"/>
  <c r="F6011" i="5"/>
  <c r="I6011" i="5" s="1"/>
  <c r="J6011" i="5" s="1"/>
  <c r="F5037" i="5"/>
  <c r="I5037" i="5" s="1"/>
  <c r="J5037" i="5" s="1"/>
  <c r="F7588" i="5"/>
  <c r="F7309" i="5"/>
  <c r="I7309" i="5" s="1"/>
  <c r="J7309" i="5" s="1"/>
  <c r="F493" i="5"/>
  <c r="I493" i="5" s="1"/>
  <c r="J493" i="5" s="1"/>
  <c r="F6122" i="5"/>
  <c r="I6122" i="5" s="1"/>
  <c r="J6122" i="5" s="1"/>
  <c r="F4909" i="5"/>
  <c r="I4909" i="5" s="1"/>
  <c r="J4909" i="5" s="1"/>
  <c r="F4021" i="5"/>
  <c r="F2362" i="5"/>
  <c r="I2362" i="5" s="1"/>
  <c r="J2362" i="5" s="1"/>
  <c r="F7402" i="5"/>
  <c r="I7402" i="5" s="1"/>
  <c r="J7402" i="5" s="1"/>
  <c r="F223" i="5"/>
  <c r="I223" i="5" s="1"/>
  <c r="J223" i="5" s="1"/>
  <c r="F6873" i="5"/>
  <c r="F2981" i="5"/>
  <c r="I2981" i="5" s="1"/>
  <c r="J2981" i="5" s="1"/>
  <c r="F137" i="5"/>
  <c r="I137" i="5" s="1"/>
  <c r="J137" i="5" s="1"/>
  <c r="F7363" i="5"/>
  <c r="I7363" i="5" s="1"/>
  <c r="J7363" i="5" s="1"/>
  <c r="F2357" i="5"/>
  <c r="I2357" i="5" s="1"/>
  <c r="J2357" i="5" s="1"/>
  <c r="F8544" i="5"/>
  <c r="I8544" i="5" s="1"/>
  <c r="J8544" i="5" s="1"/>
  <c r="F7857" i="5"/>
  <c r="I7857" i="5" s="1"/>
  <c r="J7857" i="5" s="1"/>
  <c r="F7654" i="5"/>
  <c r="I7654" i="5" s="1"/>
  <c r="J7654" i="5" s="1"/>
  <c r="F6541" i="5"/>
  <c r="I6541" i="5" s="1"/>
  <c r="J6541" i="5" s="1"/>
  <c r="F4825" i="5"/>
  <c r="I4825" i="5" s="1"/>
  <c r="J4825" i="5" s="1"/>
  <c r="F2200" i="5"/>
  <c r="F8516" i="5"/>
  <c r="I8516" i="5" s="1"/>
  <c r="J8516" i="5" s="1"/>
  <c r="F7299" i="5"/>
  <c r="I7299" i="5" s="1"/>
  <c r="J7299" i="5" s="1"/>
  <c r="F6629" i="5"/>
  <c r="I6629" i="5" s="1"/>
  <c r="J6629" i="5" s="1"/>
  <c r="F6935" i="5"/>
  <c r="F7472" i="5"/>
  <c r="I7472" i="5" s="1"/>
  <c r="J7472" i="5" s="1"/>
  <c r="F7475" i="5"/>
  <c r="I7475" i="5" s="1"/>
  <c r="J7475" i="5" s="1"/>
  <c r="F3366" i="5"/>
  <c r="I3366" i="5" s="1"/>
  <c r="J3366" i="5" s="1"/>
  <c r="F6176" i="5"/>
  <c r="I6176" i="5" s="1"/>
  <c r="J6176" i="5" s="1"/>
  <c r="F8313" i="5"/>
  <c r="I8313" i="5" s="1"/>
  <c r="J8313" i="5" s="1"/>
  <c r="F3668" i="5"/>
  <c r="I3668" i="5" s="1"/>
  <c r="J3668" i="5" s="1"/>
  <c r="F2925" i="5"/>
  <c r="I2925" i="5" s="1"/>
  <c r="J2925" i="5" s="1"/>
  <c r="F4839" i="5"/>
  <c r="I4839" i="5" s="1"/>
  <c r="J4839" i="5" s="1"/>
  <c r="F7570" i="5"/>
  <c r="I7570" i="5" s="1"/>
  <c r="J7570" i="5" s="1"/>
  <c r="F3188" i="5"/>
  <c r="I3188" i="5" s="1"/>
  <c r="J3188" i="5" s="1"/>
  <c r="F5830" i="5"/>
  <c r="I5830" i="5" s="1"/>
  <c r="J5830" i="5" s="1"/>
  <c r="F4595" i="5"/>
  <c r="I4595" i="5" s="1"/>
  <c r="J4595" i="5" s="1"/>
  <c r="F3553" i="5"/>
  <c r="I3553" i="5" s="1"/>
  <c r="J3553" i="5" s="1"/>
  <c r="F6427" i="5"/>
  <c r="F3895" i="5"/>
  <c r="I3895" i="5" s="1"/>
  <c r="J3895" i="5" s="1"/>
  <c r="F4335" i="5"/>
  <c r="I4335" i="5" s="1"/>
  <c r="J4335" i="5" s="1"/>
  <c r="F904" i="5"/>
  <c r="I904" i="5" s="1"/>
  <c r="J904" i="5" s="1"/>
  <c r="F2134" i="5"/>
  <c r="I2134" i="5" s="1"/>
  <c r="J2134" i="5" s="1"/>
  <c r="F3629" i="5"/>
  <c r="I3629" i="5" s="1"/>
  <c r="J3629" i="5" s="1"/>
  <c r="F3115" i="5"/>
  <c r="I3115" i="5" s="1"/>
  <c r="J3115" i="5" s="1"/>
  <c r="F3324" i="5"/>
  <c r="I3324" i="5" s="1"/>
  <c r="J3324" i="5" s="1"/>
  <c r="F7206" i="5"/>
  <c r="I7206" i="5" s="1"/>
  <c r="J7206" i="5" s="1"/>
  <c r="F5543" i="5"/>
  <c r="I5543" i="5" s="1"/>
  <c r="J5543" i="5" s="1"/>
  <c r="F6782" i="5"/>
  <c r="I6782" i="5" s="1"/>
  <c r="J6782" i="5" s="1"/>
  <c r="F3222" i="5"/>
  <c r="F5495" i="5"/>
  <c r="I5495" i="5" s="1"/>
  <c r="J5495" i="5" s="1"/>
  <c r="F7436" i="5"/>
  <c r="I7436" i="5" s="1"/>
  <c r="J7436" i="5" s="1"/>
  <c r="F7864" i="5"/>
  <c r="I7864" i="5" s="1"/>
  <c r="J7864" i="5" s="1"/>
  <c r="F545" i="5"/>
  <c r="I545" i="5" s="1"/>
  <c r="J545" i="5" s="1"/>
  <c r="F1876" i="5"/>
  <c r="I1876" i="5" s="1"/>
  <c r="J1876" i="5" s="1"/>
  <c r="F8741" i="5"/>
  <c r="I8741" i="5" s="1"/>
  <c r="J8741" i="5" s="1"/>
  <c r="F6240" i="5"/>
  <c r="I6240" i="5" s="1"/>
  <c r="J6240" i="5" s="1"/>
  <c r="F1405" i="5"/>
  <c r="I1405" i="5" s="1"/>
  <c r="J1405" i="5" s="1"/>
  <c r="F6410" i="5"/>
  <c r="I6410" i="5" s="1"/>
  <c r="J6410" i="5" s="1"/>
  <c r="F6656" i="5"/>
  <c r="I6656" i="5" s="1"/>
  <c r="J6656" i="5" s="1"/>
  <c r="F3439" i="5"/>
  <c r="I3439" i="5" s="1"/>
  <c r="J3439" i="5" s="1"/>
  <c r="F8350" i="5"/>
  <c r="I8350" i="5" s="1"/>
  <c r="J8350" i="5" s="1"/>
  <c r="F6844" i="5"/>
  <c r="F215" i="5"/>
  <c r="I215" i="5" s="1"/>
  <c r="J215" i="5" s="1"/>
  <c r="F4414" i="5"/>
  <c r="I4414" i="5" s="1"/>
  <c r="J4414" i="5" s="1"/>
  <c r="F6549" i="5"/>
  <c r="F3012" i="5"/>
  <c r="I3012" i="5" s="1"/>
  <c r="J3012" i="5" s="1"/>
  <c r="F5793" i="5"/>
  <c r="I5793" i="5" s="1"/>
  <c r="J5793" i="5" s="1"/>
  <c r="F1877" i="5"/>
  <c r="I1877" i="5" s="1"/>
  <c r="J1877" i="5" s="1"/>
  <c r="F1535" i="5"/>
  <c r="I1535" i="5" s="1"/>
  <c r="J1535" i="5" s="1"/>
  <c r="F3053" i="5"/>
  <c r="I3053" i="5" s="1"/>
  <c r="J3053" i="5" s="1"/>
  <c r="F3821" i="5"/>
  <c r="I3821" i="5" s="1"/>
  <c r="J3821" i="5" s="1"/>
  <c r="F3287" i="5"/>
  <c r="I3287" i="5" s="1"/>
  <c r="J3287" i="5" s="1"/>
  <c r="F139" i="5"/>
  <c r="I139" i="5" s="1"/>
  <c r="J139" i="5" s="1"/>
  <c r="F7392" i="5"/>
  <c r="F5734" i="5"/>
  <c r="I5734" i="5" s="1"/>
  <c r="J5734" i="5" s="1"/>
  <c r="F7000" i="5"/>
  <c r="I7000" i="5" s="1"/>
  <c r="J7000" i="5" s="1"/>
  <c r="F4078" i="5"/>
  <c r="I4078" i="5" s="1"/>
  <c r="J4078" i="5" s="1"/>
  <c r="F5770" i="5"/>
  <c r="I5770" i="5" s="1"/>
  <c r="J5770" i="5" s="1"/>
  <c r="F7863" i="5"/>
  <c r="I7863" i="5" s="1"/>
  <c r="J7863" i="5" s="1"/>
  <c r="F8058" i="5"/>
  <c r="I8058" i="5" s="1"/>
  <c r="J8058" i="5" s="1"/>
  <c r="F1019" i="5"/>
  <c r="I1019" i="5" s="1"/>
  <c r="J1019" i="5" s="1"/>
  <c r="F2233" i="5"/>
  <c r="F1613" i="5"/>
  <c r="I1613" i="5" s="1"/>
  <c r="J1613" i="5" s="1"/>
  <c r="F6651" i="5"/>
  <c r="I6651" i="5" s="1"/>
  <c r="J6651" i="5" s="1"/>
  <c r="F2007" i="5"/>
  <c r="I2007" i="5" s="1"/>
  <c r="J2007" i="5" s="1"/>
  <c r="F7685" i="5"/>
  <c r="I7685" i="5" s="1"/>
  <c r="J7685" i="5" s="1"/>
  <c r="F7095" i="5"/>
  <c r="F5731" i="5"/>
  <c r="I5731" i="5" s="1"/>
  <c r="J5731" i="5" s="1"/>
  <c r="F767" i="5"/>
  <c r="I767" i="5" s="1"/>
  <c r="J767" i="5" s="1"/>
  <c r="F7355" i="5"/>
  <c r="I7355" i="5" s="1"/>
  <c r="J7355" i="5" s="1"/>
  <c r="F2364" i="5"/>
  <c r="I2364" i="5" s="1"/>
  <c r="J2364" i="5" s="1"/>
  <c r="F7159" i="5"/>
  <c r="I7159" i="5" s="1"/>
  <c r="J7159" i="5" s="1"/>
  <c r="F8165" i="5"/>
  <c r="F2458" i="5"/>
  <c r="F4799" i="5"/>
  <c r="I4799" i="5" s="1"/>
  <c r="J4799" i="5" s="1"/>
  <c r="F1740" i="5"/>
  <c r="I1740" i="5" s="1"/>
  <c r="J1740" i="5" s="1"/>
  <c r="F3245" i="5"/>
  <c r="I3245" i="5" s="1"/>
  <c r="J3245" i="5" s="1"/>
  <c r="F5072" i="5"/>
  <c r="I5072" i="5" s="1"/>
  <c r="J5072" i="5" s="1"/>
  <c r="F3495" i="5"/>
  <c r="I3495" i="5" s="1"/>
  <c r="J3495" i="5" s="1"/>
  <c r="F457" i="5"/>
  <c r="I457" i="5" s="1"/>
  <c r="J457" i="5" s="1"/>
  <c r="F7579" i="5"/>
  <c r="I7579" i="5" s="1"/>
  <c r="J7579" i="5" s="1"/>
  <c r="F6345" i="5"/>
  <c r="I6345" i="5" s="1"/>
  <c r="J6345" i="5" s="1"/>
  <c r="F7187" i="5"/>
  <c r="I7187" i="5" s="1"/>
  <c r="J7187" i="5" s="1"/>
  <c r="F4359" i="5"/>
  <c r="I4359" i="5" s="1"/>
  <c r="J4359" i="5" s="1"/>
  <c r="F6535" i="5"/>
  <c r="I6535" i="5" s="1"/>
  <c r="J6535" i="5" s="1"/>
  <c r="F8265" i="5"/>
  <c r="I8265" i="5" s="1"/>
  <c r="J8265" i="5" s="1"/>
  <c r="F8274" i="5"/>
  <c r="I8274" i="5" s="1"/>
  <c r="J8274" i="5" s="1"/>
  <c r="F1482" i="5"/>
  <c r="I1482" i="5" s="1"/>
  <c r="J1482" i="5" s="1"/>
  <c r="F2584" i="5"/>
  <c r="I2584" i="5" s="1"/>
  <c r="J2584" i="5" s="1"/>
  <c r="F2237" i="5"/>
  <c r="I2237" i="5" s="1"/>
  <c r="J2237" i="5" s="1"/>
  <c r="F7306" i="5"/>
  <c r="I7306" i="5" s="1"/>
  <c r="J7306" i="5" s="1"/>
  <c r="F2489" i="5"/>
  <c r="I2489" i="5" s="1"/>
  <c r="J2489" i="5" s="1"/>
  <c r="F8099" i="5"/>
  <c r="F7506" i="5"/>
  <c r="F7116" i="5"/>
  <c r="I7116" i="5" s="1"/>
  <c r="J7116" i="5" s="1"/>
  <c r="F1887" i="5"/>
  <c r="I1887" i="5" s="1"/>
  <c r="J1887" i="5" s="1"/>
  <c r="F8019" i="5"/>
  <c r="I8019" i="5" s="1"/>
  <c r="J8019" i="5" s="1"/>
  <c r="F8625" i="5"/>
  <c r="I8625" i="5" s="1"/>
  <c r="J8625" i="5" s="1"/>
  <c r="F8248" i="5"/>
  <c r="F776" i="5"/>
  <c r="I776" i="5" s="1"/>
  <c r="J776" i="5" s="1"/>
  <c r="F7633" i="5"/>
  <c r="F5035" i="5"/>
  <c r="I5035" i="5" s="1"/>
  <c r="J5035" i="5" s="1"/>
  <c r="F1917" i="5"/>
  <c r="I1917" i="5" s="1"/>
  <c r="J1917" i="5" s="1"/>
  <c r="F4008" i="5"/>
  <c r="F5217" i="5"/>
  <c r="I5217" i="5" s="1"/>
  <c r="J5217" i="5" s="1"/>
  <c r="F3844" i="5"/>
  <c r="I3844" i="5" s="1"/>
  <c r="J3844" i="5" s="1"/>
  <c r="F755" i="5"/>
  <c r="I755" i="5" s="1"/>
  <c r="J755" i="5" s="1"/>
  <c r="F8521" i="5"/>
  <c r="I8521" i="5" s="1"/>
  <c r="J8521" i="5" s="1"/>
  <c r="F6888" i="5"/>
  <c r="I6888" i="5" s="1"/>
  <c r="J6888" i="5" s="1"/>
  <c r="F7584" i="5"/>
  <c r="F4611" i="5"/>
  <c r="I4611" i="5" s="1"/>
  <c r="J4611" i="5" s="1"/>
  <c r="F6970" i="5"/>
  <c r="F8635" i="5"/>
  <c r="F1848" i="5"/>
  <c r="I1848" i="5" s="1"/>
  <c r="J1848" i="5" s="1"/>
  <c r="F1875" i="5"/>
  <c r="I1875" i="5" s="1"/>
  <c r="J1875" i="5" s="1"/>
  <c r="F2913" i="5"/>
  <c r="I2913" i="5" s="1"/>
  <c r="J2913" i="5" s="1"/>
  <c r="F5134" i="5"/>
  <c r="F7590" i="5"/>
  <c r="I7590" i="5" s="1"/>
  <c r="J7590" i="5" s="1"/>
  <c r="F3030" i="5"/>
  <c r="I3030" i="5" s="1"/>
  <c r="J3030" i="5" s="1"/>
  <c r="F1920" i="5"/>
  <c r="I1920" i="5" s="1"/>
  <c r="J1920" i="5" s="1"/>
  <c r="F7886" i="5"/>
  <c r="I7886" i="5" s="1"/>
  <c r="J7886" i="5" s="1"/>
  <c r="F7538" i="5"/>
  <c r="I7538" i="5" s="1"/>
  <c r="J7538" i="5" s="1"/>
  <c r="F5964" i="5"/>
  <c r="I5964" i="5" s="1"/>
  <c r="J5964" i="5" s="1"/>
  <c r="F8512" i="5"/>
  <c r="F133" i="5"/>
  <c r="I133" i="5" s="1"/>
  <c r="J133" i="5" s="1"/>
  <c r="F1717" i="5"/>
  <c r="I1717" i="5" s="1"/>
  <c r="J1717" i="5" s="1"/>
  <c r="F7009" i="5"/>
  <c r="I7009" i="5" s="1"/>
  <c r="J7009" i="5" s="1"/>
  <c r="F2109" i="5"/>
  <c r="I2109" i="5" s="1"/>
  <c r="J2109" i="5" s="1"/>
  <c r="F4371" i="5"/>
  <c r="I4371" i="5" s="1"/>
  <c r="J4371" i="5" s="1"/>
  <c r="F5382" i="5"/>
  <c r="I5382" i="5" s="1"/>
  <c r="J5382" i="5" s="1"/>
  <c r="F4918" i="5"/>
  <c r="I4918" i="5" s="1"/>
  <c r="J4918" i="5" s="1"/>
  <c r="F1035" i="5"/>
  <c r="F8701" i="5"/>
  <c r="I8701" i="5" s="1"/>
  <c r="J8701" i="5" s="1"/>
  <c r="F7401" i="5"/>
  <c r="I7401" i="5" s="1"/>
  <c r="J7401" i="5" s="1"/>
  <c r="F7771" i="5"/>
  <c r="I7771" i="5" s="1"/>
  <c r="J7771" i="5" s="1"/>
  <c r="F5569" i="5"/>
  <c r="I5569" i="5" s="1"/>
  <c r="J5569" i="5" s="1"/>
  <c r="F7413" i="5"/>
  <c r="F408" i="5"/>
  <c r="I408" i="5" s="1"/>
  <c r="J408" i="5" s="1"/>
  <c r="F2180" i="5"/>
  <c r="I2180" i="5" s="1"/>
  <c r="J2180" i="5" s="1"/>
  <c r="F2553" i="5"/>
  <c r="I2553" i="5" s="1"/>
  <c r="J2553" i="5" s="1"/>
  <c r="F3282" i="5"/>
  <c r="F5452" i="5"/>
  <c r="I5452" i="5" s="1"/>
  <c r="J5452" i="5" s="1"/>
  <c r="F7973" i="5"/>
  <c r="I7973" i="5" s="1"/>
  <c r="J7973" i="5" s="1"/>
  <c r="F4497" i="5"/>
  <c r="I4497" i="5" s="1"/>
  <c r="J4497" i="5" s="1"/>
  <c r="F2653" i="5"/>
  <c r="I2653" i="5" s="1"/>
  <c r="J2653" i="5" s="1"/>
  <c r="F8292" i="5"/>
  <c r="I8292" i="5" s="1"/>
  <c r="J8292" i="5" s="1"/>
  <c r="F8744" i="5"/>
  <c r="I8744" i="5" s="1"/>
  <c r="J8744" i="5" s="1"/>
  <c r="F6707" i="5"/>
  <c r="I6707" i="5" s="1"/>
  <c r="J6707" i="5" s="1"/>
  <c r="F1167" i="5"/>
  <c r="I1167" i="5" s="1"/>
  <c r="J1167" i="5" s="1"/>
  <c r="F1245" i="5"/>
  <c r="I1245" i="5" s="1"/>
  <c r="J1245" i="5" s="1"/>
  <c r="F7740" i="5"/>
  <c r="I7740" i="5" s="1"/>
  <c r="J7740" i="5" s="1"/>
  <c r="F8507" i="5"/>
  <c r="I8507" i="5" s="1"/>
  <c r="J8507" i="5" s="1"/>
  <c r="F2313" i="5"/>
  <c r="I2313" i="5" s="1"/>
  <c r="J2313" i="5" s="1"/>
  <c r="F4551" i="5"/>
  <c r="I4551" i="5" s="1"/>
  <c r="J4551" i="5" s="1"/>
  <c r="F5844" i="5"/>
  <c r="F5103" i="5"/>
  <c r="I5103" i="5" s="1"/>
  <c r="J5103" i="5" s="1"/>
  <c r="F496" i="5"/>
  <c r="F233" i="5"/>
  <c r="I233" i="5" s="1"/>
  <c r="J233" i="5" s="1"/>
  <c r="F7587" i="5"/>
  <c r="I7587" i="5" s="1"/>
  <c r="J7587" i="5" s="1"/>
  <c r="F7971" i="5"/>
  <c r="I7971" i="5" s="1"/>
  <c r="J7971" i="5" s="1"/>
  <c r="F6655" i="5"/>
  <c r="I6655" i="5" s="1"/>
  <c r="J6655" i="5" s="1"/>
  <c r="F7635" i="5"/>
  <c r="I7635" i="5" s="1"/>
  <c r="J7635" i="5" s="1"/>
  <c r="F883" i="5"/>
  <c r="I883" i="5" s="1"/>
  <c r="J883" i="5" s="1"/>
  <c r="F3241" i="5"/>
  <c r="I3241" i="5" s="1"/>
  <c r="J3241" i="5" s="1"/>
  <c r="F3276" i="5"/>
  <c r="I3276" i="5" s="1"/>
  <c r="J3276" i="5" s="1"/>
  <c r="F3601" i="5"/>
  <c r="I3601" i="5" s="1"/>
  <c r="J3601" i="5" s="1"/>
  <c r="F5883" i="5"/>
  <c r="I5883" i="5" s="1"/>
  <c r="J5883" i="5" s="1"/>
  <c r="F8238" i="5"/>
  <c r="F4947" i="5"/>
  <c r="F3952" i="5"/>
  <c r="I3952" i="5" s="1"/>
  <c r="J3952" i="5" s="1"/>
  <c r="F8627" i="5"/>
  <c r="I8627" i="5" s="1"/>
  <c r="J8627" i="5" s="1"/>
  <c r="F641" i="5"/>
  <c r="I641" i="5" s="1"/>
  <c r="J641" i="5" s="1"/>
  <c r="F7241" i="5"/>
  <c r="I7241" i="5" s="1"/>
  <c r="J7241" i="5" s="1"/>
  <c r="F4065" i="5"/>
  <c r="F2331" i="5"/>
  <c r="I2331" i="5" s="1"/>
  <c r="J2331" i="5" s="1"/>
  <c r="F1897" i="5"/>
  <c r="I1897" i="5" s="1"/>
  <c r="J1897" i="5" s="1"/>
  <c r="F5735" i="5"/>
  <c r="I5735" i="5" s="1"/>
  <c r="J5735" i="5" s="1"/>
  <c r="F8435" i="5"/>
  <c r="I8435" i="5" s="1"/>
  <c r="J8435" i="5" s="1"/>
  <c r="F4161" i="5"/>
  <c r="F4715" i="5"/>
  <c r="I4715" i="5" s="1"/>
  <c r="J4715" i="5" s="1"/>
  <c r="F5970" i="5"/>
  <c r="F6342" i="5"/>
  <c r="F779" i="5"/>
  <c r="I779" i="5" s="1"/>
  <c r="J779" i="5" s="1"/>
  <c r="F499" i="5"/>
  <c r="I499" i="5" s="1"/>
  <c r="J499" i="5" s="1"/>
  <c r="F8550" i="5"/>
  <c r="I8550" i="5" s="1"/>
  <c r="J8550" i="5" s="1"/>
  <c r="F8327" i="5"/>
  <c r="F6840" i="5"/>
  <c r="I6840" i="5" s="1"/>
  <c r="J6840" i="5" s="1"/>
  <c r="F881" i="5"/>
  <c r="I881" i="5" s="1"/>
  <c r="J881" i="5" s="1"/>
  <c r="F1299" i="5"/>
  <c r="I1299" i="5" s="1"/>
  <c r="J1299" i="5" s="1"/>
  <c r="F3583" i="5"/>
  <c r="I3583" i="5" s="1"/>
  <c r="J3583" i="5" s="1"/>
  <c r="F3587" i="5"/>
  <c r="I3587" i="5" s="1"/>
  <c r="J3587" i="5" s="1"/>
  <c r="F4590" i="5"/>
  <c r="I4590" i="5" s="1"/>
  <c r="J4590" i="5" s="1"/>
  <c r="F6239" i="5"/>
  <c r="I6239" i="5" s="1"/>
  <c r="J6239" i="5" s="1"/>
  <c r="F8581" i="5"/>
  <c r="I8581" i="5" s="1"/>
  <c r="J8581" i="5" s="1"/>
  <c r="F6075" i="5"/>
  <c r="I6075" i="5" s="1"/>
  <c r="J6075" i="5" s="1"/>
  <c r="F4606" i="5"/>
  <c r="I4606" i="5" s="1"/>
  <c r="J4606" i="5" s="1"/>
  <c r="F464" i="5"/>
  <c r="I464" i="5" s="1"/>
  <c r="J464" i="5" s="1"/>
  <c r="F1797" i="5"/>
  <c r="F7816" i="5"/>
  <c r="F4877" i="5"/>
  <c r="F4198" i="5"/>
  <c r="I4198" i="5" s="1"/>
  <c r="J4198" i="5" s="1"/>
  <c r="F3889" i="5"/>
  <c r="I3889" i="5" s="1"/>
  <c r="J3889" i="5" s="1"/>
  <c r="F7307" i="5"/>
  <c r="I7307" i="5" s="1"/>
  <c r="J7307" i="5" s="1"/>
  <c r="F252" i="5"/>
  <c r="I252" i="5" s="1"/>
  <c r="J252" i="5" s="1"/>
  <c r="F8784" i="5"/>
  <c r="I8784" i="5" s="1"/>
  <c r="J8784" i="5" s="1"/>
  <c r="F5961" i="5"/>
  <c r="I5961" i="5" s="1"/>
  <c r="J5961" i="5" s="1"/>
  <c r="F5327" i="5"/>
  <c r="I5327" i="5" s="1"/>
  <c r="J5327" i="5" s="1"/>
  <c r="F5969" i="5"/>
  <c r="I5969" i="5" s="1"/>
  <c r="J5969" i="5" s="1"/>
  <c r="F7091" i="5"/>
  <c r="I7091" i="5" s="1"/>
  <c r="J7091" i="5" s="1"/>
  <c r="F6810" i="5"/>
  <c r="F2195" i="5"/>
  <c r="F1401" i="5"/>
  <c r="I1401" i="5" s="1"/>
  <c r="J1401" i="5" s="1"/>
  <c r="F917" i="5"/>
  <c r="I917" i="5" s="1"/>
  <c r="J917" i="5" s="1"/>
  <c r="F599" i="5"/>
  <c r="I599" i="5" s="1"/>
  <c r="J599" i="5" s="1"/>
  <c r="F8200" i="5"/>
  <c r="F2101" i="5"/>
  <c r="I2101" i="5" s="1"/>
  <c r="J2101" i="5" s="1"/>
  <c r="F3506" i="5"/>
  <c r="I3506" i="5" s="1"/>
  <c r="J3506" i="5" s="1"/>
  <c r="F5081" i="5"/>
  <c r="I5081" i="5" s="1"/>
  <c r="J5081" i="5" s="1"/>
  <c r="F5367" i="5"/>
  <c r="F5880" i="5"/>
  <c r="I5880" i="5" s="1"/>
  <c r="J5880" i="5" s="1"/>
  <c r="F7589" i="5"/>
  <c r="I7589" i="5" s="1"/>
  <c r="J7589" i="5" s="1"/>
  <c r="F4495" i="5"/>
  <c r="F7126" i="5"/>
  <c r="I7126" i="5" s="1"/>
  <c r="J7126" i="5" s="1"/>
  <c r="F6062" i="5"/>
  <c r="I6062" i="5" s="1"/>
  <c r="J6062" i="5" s="1"/>
  <c r="F6667" i="5"/>
  <c r="I6667" i="5" s="1"/>
  <c r="J6667" i="5" s="1"/>
  <c r="F5220" i="5"/>
  <c r="I5220" i="5" s="1"/>
  <c r="J5220" i="5" s="1"/>
  <c r="F2026" i="5"/>
  <c r="I2026" i="5" s="1"/>
  <c r="J2026" i="5" s="1"/>
  <c r="F3351" i="5"/>
  <c r="I3351" i="5" s="1"/>
  <c r="J3351" i="5" s="1"/>
  <c r="F6319" i="5"/>
  <c r="I6319" i="5" s="1"/>
  <c r="J6319" i="5" s="1"/>
  <c r="F4370" i="5"/>
  <c r="I4370" i="5" s="1"/>
  <c r="J4370" i="5" s="1"/>
  <c r="F5448" i="5"/>
  <c r="I5448" i="5" s="1"/>
  <c r="J5448" i="5" s="1"/>
  <c r="F5496" i="5"/>
  <c r="I5496" i="5" s="1"/>
  <c r="J5496" i="5" s="1"/>
  <c r="F123" i="5"/>
  <c r="I123" i="5" s="1"/>
  <c r="J123" i="5" s="1"/>
  <c r="F7233" i="5"/>
  <c r="I7233" i="5" s="1"/>
  <c r="J7233" i="5" s="1"/>
  <c r="F7736" i="5"/>
  <c r="I7736" i="5" s="1"/>
  <c r="J7736" i="5" s="1"/>
  <c r="F2453" i="5"/>
  <c r="I2453" i="5" s="1"/>
  <c r="J2453" i="5" s="1"/>
  <c r="F1669" i="5"/>
  <c r="I1669" i="5" s="1"/>
  <c r="J1669" i="5" s="1"/>
  <c r="F1265" i="5"/>
  <c r="I1265" i="5" s="1"/>
  <c r="J1265" i="5" s="1"/>
  <c r="F3151" i="5"/>
  <c r="I3151" i="5" s="1"/>
  <c r="J3151" i="5" s="1"/>
  <c r="F8351" i="5"/>
  <c r="F2448" i="5"/>
  <c r="I2448" i="5" s="1"/>
  <c r="J2448" i="5" s="1"/>
  <c r="F5549" i="5"/>
  <c r="I5549" i="5" s="1"/>
  <c r="J5549" i="5" s="1"/>
  <c r="F5350" i="5"/>
  <c r="I5350" i="5" s="1"/>
  <c r="J5350" i="5" s="1"/>
  <c r="F5854" i="5"/>
  <c r="I5854" i="5" s="1"/>
  <c r="J5854" i="5" s="1"/>
  <c r="F6834" i="5"/>
  <c r="I6834" i="5" s="1"/>
  <c r="J6834" i="5" s="1"/>
  <c r="F7965" i="5"/>
  <c r="I7965" i="5" s="1"/>
  <c r="J7965" i="5" s="1"/>
  <c r="F4920" i="5"/>
  <c r="I4920" i="5" s="1"/>
  <c r="J4920" i="5" s="1"/>
  <c r="F8704" i="5"/>
  <c r="I8704" i="5" s="1"/>
  <c r="J8704" i="5" s="1"/>
  <c r="F6545" i="5"/>
  <c r="I6545" i="5" s="1"/>
  <c r="J6545" i="5" s="1"/>
  <c r="F7105" i="5"/>
  <c r="I7105" i="5" s="1"/>
  <c r="J7105" i="5" s="1"/>
  <c r="F5893" i="5"/>
  <c r="I5893" i="5" s="1"/>
  <c r="J5893" i="5" s="1"/>
  <c r="F4798" i="5"/>
  <c r="I4798" i="5" s="1"/>
  <c r="J4798" i="5" s="1"/>
  <c r="F5625" i="5"/>
  <c r="I5625" i="5" s="1"/>
  <c r="J5625" i="5" s="1"/>
  <c r="F6898" i="5"/>
  <c r="I6898" i="5" s="1"/>
  <c r="J6898" i="5" s="1"/>
  <c r="F2415" i="5"/>
  <c r="I2415" i="5" s="1"/>
  <c r="J2415" i="5" s="1"/>
  <c r="F7210" i="5"/>
  <c r="I7210" i="5" s="1"/>
  <c r="J7210" i="5" s="1"/>
  <c r="F5962" i="5"/>
  <c r="I5962" i="5" s="1"/>
  <c r="J5962" i="5" s="1"/>
  <c r="F334" i="5"/>
  <c r="I334" i="5" s="1"/>
  <c r="J334" i="5" s="1"/>
  <c r="F7862" i="5"/>
  <c r="I7862" i="5" s="1"/>
  <c r="J7862" i="5" s="1"/>
  <c r="F7879" i="5"/>
  <c r="I7879" i="5" s="1"/>
  <c r="J7879" i="5" s="1"/>
  <c r="F3963" i="5"/>
  <c r="I3963" i="5" s="1"/>
  <c r="J3963" i="5" s="1"/>
  <c r="F1937" i="5"/>
  <c r="I1937" i="5" s="1"/>
  <c r="J1937" i="5" s="1"/>
  <c r="F2243" i="5"/>
  <c r="I2243" i="5" s="1"/>
  <c r="J2243" i="5" s="1"/>
  <c r="F3425" i="5"/>
  <c r="I3425" i="5" s="1"/>
  <c r="J3425" i="5" s="1"/>
  <c r="F8727" i="5"/>
  <c r="F2791" i="5"/>
  <c r="I2791" i="5" s="1"/>
  <c r="J2791" i="5" s="1"/>
  <c r="F5779" i="5"/>
  <c r="I5779" i="5" s="1"/>
  <c r="J5779" i="5" s="1"/>
  <c r="F5596" i="5"/>
  <c r="I5596" i="5" s="1"/>
  <c r="J5596" i="5" s="1"/>
  <c r="F6612" i="5"/>
  <c r="I6612" i="5" s="1"/>
  <c r="J6612" i="5" s="1"/>
  <c r="F7074" i="5"/>
  <c r="I7074" i="5" s="1"/>
  <c r="J7074" i="5" s="1"/>
  <c r="F8230" i="5"/>
  <c r="I8230" i="5" s="1"/>
  <c r="J8230" i="5" s="1"/>
  <c r="F6072" i="5"/>
  <c r="F889" i="5"/>
  <c r="I889" i="5" s="1"/>
  <c r="J889" i="5" s="1"/>
  <c r="F7004" i="5"/>
  <c r="F7510" i="5"/>
  <c r="F8285" i="5"/>
  <c r="I8285" i="5" s="1"/>
  <c r="J8285" i="5" s="1"/>
  <c r="F5420" i="5"/>
  <c r="F127" i="5"/>
  <c r="I127" i="5" s="1"/>
  <c r="J127" i="5" s="1"/>
  <c r="F7542" i="5"/>
  <c r="I7542" i="5" s="1"/>
  <c r="J7542" i="5" s="1"/>
  <c r="F6420" i="5"/>
  <c r="I6420" i="5" s="1"/>
  <c r="J6420" i="5" s="1"/>
  <c r="F8626" i="5"/>
  <c r="I8626" i="5" s="1"/>
  <c r="J8626" i="5" s="1"/>
  <c r="F6464" i="5"/>
  <c r="I6464" i="5" s="1"/>
  <c r="J6464" i="5" s="1"/>
  <c r="F6265" i="5"/>
  <c r="I6265" i="5" s="1"/>
  <c r="J6265" i="5" s="1"/>
  <c r="F1796" i="5"/>
  <c r="I1796" i="5" s="1"/>
  <c r="J1796" i="5" s="1"/>
  <c r="F6313" i="5"/>
  <c r="I6313" i="5" s="1"/>
  <c r="J6313" i="5" s="1"/>
  <c r="F8636" i="5"/>
  <c r="I8636" i="5" s="1"/>
  <c r="J8636" i="5" s="1"/>
  <c r="F3116" i="5"/>
  <c r="I3116" i="5" s="1"/>
  <c r="J3116" i="5" s="1"/>
  <c r="F6356" i="5"/>
  <c r="I6356" i="5" s="1"/>
  <c r="J6356" i="5" s="1"/>
  <c r="F8340" i="5"/>
  <c r="I8340" i="5" s="1"/>
  <c r="J8340" i="5" s="1"/>
  <c r="F6463" i="5"/>
  <c r="I6463" i="5" s="1"/>
  <c r="J6463" i="5" s="1"/>
  <c r="F7917" i="5"/>
  <c r="F3106" i="5"/>
  <c r="I3106" i="5" s="1"/>
  <c r="J3106" i="5" s="1"/>
  <c r="F640" i="5"/>
  <c r="I640" i="5" s="1"/>
  <c r="J640" i="5" s="1"/>
  <c r="F2585" i="5"/>
  <c r="F6036" i="5"/>
  <c r="I6036" i="5" s="1"/>
  <c r="J6036" i="5" s="1"/>
  <c r="F3905" i="5"/>
  <c r="I3905" i="5" s="1"/>
  <c r="J3905" i="5" s="1"/>
  <c r="F1864" i="5"/>
  <c r="I1864" i="5" s="1"/>
  <c r="J1864" i="5" s="1"/>
  <c r="F6428" i="5"/>
  <c r="I6428" i="5" s="1"/>
  <c r="J6428" i="5" s="1"/>
  <c r="F2563" i="5"/>
  <c r="I2563" i="5" s="1"/>
  <c r="J2563" i="5" s="1"/>
  <c r="F6526" i="5"/>
  <c r="F204" i="5"/>
  <c r="I204" i="5" s="1"/>
  <c r="J204" i="5" s="1"/>
  <c r="F4738" i="5"/>
  <c r="I4738" i="5" s="1"/>
  <c r="J4738" i="5" s="1"/>
  <c r="F7476" i="5"/>
  <c r="I7476" i="5" s="1"/>
  <c r="J7476" i="5" s="1"/>
  <c r="F8518" i="5"/>
  <c r="F6819" i="5"/>
  <c r="I6819" i="5" s="1"/>
  <c r="J6819" i="5" s="1"/>
  <c r="F8678" i="5"/>
  <c r="I8678" i="5" s="1"/>
  <c r="J8678" i="5" s="1"/>
  <c r="F4038" i="5"/>
  <c r="I4038" i="5" s="1"/>
  <c r="J4038" i="5" s="1"/>
  <c r="F2635" i="5"/>
  <c r="I2635" i="5" s="1"/>
  <c r="J2635" i="5" s="1"/>
  <c r="F8164" i="5"/>
  <c r="I8164" i="5" s="1"/>
  <c r="J8164" i="5" s="1"/>
  <c r="F5849" i="5"/>
  <c r="I5849" i="5" s="1"/>
  <c r="J5849" i="5" s="1"/>
  <c r="F3801" i="5"/>
  <c r="I3801" i="5" s="1"/>
  <c r="J3801" i="5" s="1"/>
  <c r="F1743" i="5"/>
  <c r="I1743" i="5" s="1"/>
  <c r="J1743" i="5" s="1"/>
  <c r="F110" i="5"/>
  <c r="I110" i="5" s="1"/>
  <c r="J110" i="5" s="1"/>
  <c r="F2750" i="5"/>
  <c r="I2750" i="5" s="1"/>
  <c r="J2750" i="5" s="1"/>
  <c r="F1392" i="5"/>
  <c r="I1392" i="5" s="1"/>
  <c r="J1392" i="5" s="1"/>
  <c r="F272" i="5"/>
  <c r="I272" i="5" s="1"/>
  <c r="J272" i="5" s="1"/>
  <c r="F5009" i="5"/>
  <c r="I5009" i="5" s="1"/>
  <c r="J5009" i="5" s="1"/>
  <c r="F8133" i="5"/>
  <c r="I8133" i="5" s="1"/>
  <c r="J8133" i="5" s="1"/>
  <c r="F6930" i="5"/>
  <c r="I6930" i="5" s="1"/>
  <c r="J6930" i="5" s="1"/>
  <c r="F1795" i="5"/>
  <c r="I1795" i="5" s="1"/>
  <c r="J1795" i="5" s="1"/>
  <c r="F624" i="5"/>
  <c r="I624" i="5" s="1"/>
  <c r="J624" i="5" s="1"/>
  <c r="F5491" i="5"/>
  <c r="I5491" i="5" s="1"/>
  <c r="J5491" i="5" s="1"/>
  <c r="F5391" i="5"/>
  <c r="I5391" i="5" s="1"/>
  <c r="J5391" i="5" s="1"/>
  <c r="F5297" i="5"/>
  <c r="I5297" i="5" s="1"/>
  <c r="J5297" i="5" s="1"/>
  <c r="F500" i="5"/>
  <c r="I500" i="5" s="1"/>
  <c r="J500" i="5" s="1"/>
  <c r="F2922" i="5"/>
  <c r="I2922" i="5" s="1"/>
  <c r="J2922" i="5" s="1"/>
  <c r="F239" i="5"/>
  <c r="I239" i="5" s="1"/>
  <c r="J239" i="5" s="1"/>
  <c r="F1031" i="5"/>
  <c r="I1031" i="5" s="1"/>
  <c r="J1031" i="5" s="1"/>
  <c r="F5778" i="5"/>
  <c r="I5778" i="5" s="1"/>
  <c r="J5778" i="5" s="1"/>
  <c r="F8328" i="5"/>
  <c r="F7305" i="5"/>
  <c r="I7305" i="5" s="1"/>
  <c r="J7305" i="5" s="1"/>
  <c r="F2372" i="5"/>
  <c r="I2372" i="5" s="1"/>
  <c r="J2372" i="5" s="1"/>
  <c r="F1523" i="5"/>
  <c r="I1523" i="5" s="1"/>
  <c r="J1523" i="5" s="1"/>
  <c r="F6205" i="5"/>
  <c r="F2022" i="5"/>
  <c r="I2022" i="5" s="1"/>
  <c r="J2022" i="5" s="1"/>
  <c r="F5038" i="5"/>
  <c r="I5038" i="5" s="1"/>
  <c r="J5038" i="5" s="1"/>
  <c r="F187" i="5"/>
  <c r="I187" i="5" s="1"/>
  <c r="J187" i="5" s="1"/>
  <c r="F4276" i="5"/>
  <c r="I4276" i="5" s="1"/>
  <c r="J4276" i="5" s="1"/>
  <c r="F2639" i="5"/>
  <c r="I2639" i="5" s="1"/>
  <c r="J2639" i="5" s="1"/>
  <c r="F1765" i="5"/>
  <c r="I1765" i="5" s="1"/>
  <c r="J1765" i="5" s="1"/>
  <c r="F6824" i="5"/>
  <c r="I6824" i="5" s="1"/>
  <c r="J6824" i="5" s="1"/>
  <c r="F3769" i="5"/>
  <c r="I3769" i="5" s="1"/>
  <c r="J3769" i="5" s="1"/>
  <c r="F4389" i="5"/>
  <c r="F2665" i="5"/>
  <c r="F1213" i="5"/>
  <c r="I1213" i="5" s="1"/>
  <c r="J1213" i="5" s="1"/>
  <c r="F7778" i="5"/>
  <c r="F5209" i="5"/>
  <c r="F380" i="5"/>
  <c r="I380" i="5" s="1"/>
  <c r="J380" i="5" s="1"/>
  <c r="F4492" i="5"/>
  <c r="I4492" i="5" s="1"/>
  <c r="J4492" i="5" s="1"/>
  <c r="F2923" i="5"/>
  <c r="F3152" i="5"/>
  <c r="I3152" i="5" s="1"/>
  <c r="J3152" i="5" s="1"/>
  <c r="F7479" i="5"/>
  <c r="I7479" i="5" s="1"/>
  <c r="J7479" i="5" s="1"/>
  <c r="F4294" i="5"/>
  <c r="I4294" i="5" s="1"/>
  <c r="J4294" i="5" s="1"/>
  <c r="F5934" i="5"/>
  <c r="F4417" i="5"/>
  <c r="I4417" i="5" s="1"/>
  <c r="J4417" i="5" s="1"/>
  <c r="F2323" i="5"/>
  <c r="I2323" i="5" s="1"/>
  <c r="J2323" i="5" s="1"/>
  <c r="F4620" i="5"/>
  <c r="I4620" i="5" s="1"/>
  <c r="J4620" i="5" s="1"/>
  <c r="F2980" i="5"/>
  <c r="I2980" i="5" s="1"/>
  <c r="J2980" i="5" s="1"/>
  <c r="F8167" i="5"/>
  <c r="F965" i="5"/>
  <c r="I965" i="5" s="1"/>
  <c r="J965" i="5" s="1"/>
  <c r="F797" i="5"/>
  <c r="F5314" i="5"/>
  <c r="I5314" i="5" s="1"/>
  <c r="J5314" i="5" s="1"/>
  <c r="F8023" i="5"/>
  <c r="I8023" i="5" s="1"/>
  <c r="J8023" i="5" s="1"/>
  <c r="F6266" i="5"/>
  <c r="F8135" i="5"/>
  <c r="I8135" i="5" s="1"/>
  <c r="J8135" i="5" s="1"/>
  <c r="F5885" i="5"/>
  <c r="I5885" i="5" s="1"/>
  <c r="J5885" i="5" s="1"/>
  <c r="F5589" i="5"/>
  <c r="I5589" i="5" s="1"/>
  <c r="J5589" i="5" s="1"/>
  <c r="F1838" i="5"/>
  <c r="I1838" i="5" s="1"/>
  <c r="J1838" i="5" s="1"/>
  <c r="F4165" i="5"/>
  <c r="I4165" i="5" s="1"/>
  <c r="J4165" i="5" s="1"/>
  <c r="F4986" i="5"/>
  <c r="I4986" i="5" s="1"/>
  <c r="J4986" i="5" s="1"/>
  <c r="F1789" i="5"/>
  <c r="I1789" i="5" s="1"/>
  <c r="J1789" i="5" s="1"/>
  <c r="F1433" i="5"/>
  <c r="I1433" i="5" s="1"/>
  <c r="J1433" i="5" s="1"/>
  <c r="F8712" i="5"/>
  <c r="I8712" i="5" s="1"/>
  <c r="J8712" i="5" s="1"/>
  <c r="F373" i="5"/>
  <c r="I373" i="5" s="1"/>
  <c r="J373" i="5" s="1"/>
  <c r="F6749" i="5"/>
  <c r="I6749" i="5" s="1"/>
  <c r="J6749" i="5" s="1"/>
  <c r="F8330" i="5"/>
  <c r="I8330" i="5" s="1"/>
  <c r="J8330" i="5" s="1"/>
  <c r="F672" i="5"/>
  <c r="I672" i="5" s="1"/>
  <c r="J672" i="5" s="1"/>
  <c r="F8213" i="5"/>
  <c r="I8213" i="5" s="1"/>
  <c r="J8213" i="5" s="1"/>
  <c r="F2678" i="5"/>
  <c r="I2678" i="5" s="1"/>
  <c r="J2678" i="5" s="1"/>
  <c r="F4884" i="5"/>
  <c r="I4884" i="5" s="1"/>
  <c r="J4884" i="5" s="1"/>
  <c r="F8753" i="5"/>
  <c r="I8753" i="5" s="1"/>
  <c r="J8753" i="5" s="1"/>
  <c r="F3367" i="5"/>
  <c r="I3367" i="5" s="1"/>
  <c r="J3367" i="5" s="1"/>
  <c r="F8352" i="5"/>
  <c r="F1971" i="5"/>
  <c r="I1971" i="5" s="1"/>
  <c r="J1971" i="5" s="1"/>
  <c r="F2928" i="5"/>
  <c r="I2928" i="5" s="1"/>
  <c r="J2928" i="5" s="1"/>
  <c r="F590" i="5"/>
  <c r="I590" i="5" s="1"/>
  <c r="J590" i="5" s="1"/>
  <c r="F838" i="5"/>
  <c r="I838" i="5" s="1"/>
  <c r="J838" i="5" s="1"/>
  <c r="F7001" i="5"/>
  <c r="F1020" i="5"/>
  <c r="I1020" i="5" s="1"/>
  <c r="J1020" i="5" s="1"/>
  <c r="F3020" i="5"/>
  <c r="I3020" i="5" s="1"/>
  <c r="J3020" i="5" s="1"/>
  <c r="F8621" i="5"/>
  <c r="F5224" i="5"/>
  <c r="I5224" i="5" s="1"/>
  <c r="J5224" i="5" s="1"/>
  <c r="F5583" i="5"/>
  <c r="F892" i="5"/>
  <c r="I892" i="5" s="1"/>
  <c r="J892" i="5" s="1"/>
  <c r="F695" i="5"/>
  <c r="I695" i="5" s="1"/>
  <c r="J695" i="5" s="1"/>
  <c r="F6616" i="5"/>
  <c r="I6616" i="5" s="1"/>
  <c r="J6616" i="5" s="1"/>
  <c r="F5306" i="5"/>
  <c r="I5306" i="5" s="1"/>
  <c r="J5306" i="5" s="1"/>
  <c r="F3990" i="5"/>
  <c r="I3990" i="5" s="1"/>
  <c r="J3990" i="5" s="1"/>
  <c r="F4154" i="5"/>
  <c r="I4154" i="5" s="1"/>
  <c r="J4154" i="5" s="1"/>
  <c r="F4524" i="5"/>
  <c r="I4524" i="5" s="1"/>
  <c r="J4524" i="5" s="1"/>
  <c r="F7709" i="5"/>
  <c r="F7786" i="5"/>
  <c r="I7786" i="5" s="1"/>
  <c r="J7786" i="5" s="1"/>
  <c r="F5653" i="5"/>
  <c r="I5653" i="5" s="1"/>
  <c r="J5653" i="5" s="1"/>
  <c r="F969" i="5"/>
  <c r="I969" i="5" s="1"/>
  <c r="J969" i="5" s="1"/>
  <c r="F2591" i="5"/>
  <c r="I2591" i="5" s="1"/>
  <c r="J2591" i="5" s="1"/>
  <c r="F919" i="5"/>
  <c r="I919" i="5" s="1"/>
  <c r="J919" i="5" s="1"/>
  <c r="F2574" i="5"/>
  <c r="I2574" i="5" s="1"/>
  <c r="J2574" i="5" s="1"/>
  <c r="F3930" i="5"/>
  <c r="F8406" i="5"/>
  <c r="I8406" i="5" s="1"/>
  <c r="J8406" i="5" s="1"/>
  <c r="F1525" i="5"/>
  <c r="I1525" i="5" s="1"/>
  <c r="J1525" i="5" s="1"/>
  <c r="F523" i="5"/>
  <c r="I523" i="5" s="1"/>
  <c r="J523" i="5" s="1"/>
  <c r="F2815" i="5"/>
  <c r="I2815" i="5" s="1"/>
  <c r="J2815" i="5" s="1"/>
  <c r="F5853" i="5"/>
  <c r="I5853" i="5" s="1"/>
  <c r="J5853" i="5" s="1"/>
  <c r="F3045" i="5"/>
  <c r="F3165" i="5"/>
  <c r="I3165" i="5" s="1"/>
  <c r="J3165" i="5" s="1"/>
  <c r="F3035" i="5"/>
  <c r="I3035" i="5" s="1"/>
  <c r="J3035" i="5" s="1"/>
  <c r="F5766" i="5"/>
  <c r="I5766" i="5" s="1"/>
  <c r="J5766" i="5" s="1"/>
  <c r="F6149" i="5"/>
  <c r="I6149" i="5" s="1"/>
  <c r="J6149" i="5" s="1"/>
  <c r="F6151" i="5"/>
  <c r="I6151" i="5" s="1"/>
  <c r="J6151" i="5" s="1"/>
  <c r="F5107" i="5"/>
  <c r="I5107" i="5" s="1"/>
  <c r="J5107" i="5" s="1"/>
  <c r="F4106" i="5"/>
  <c r="I4106" i="5" s="1"/>
  <c r="J4106" i="5" s="1"/>
  <c r="F6349" i="5"/>
  <c r="I6349" i="5" s="1"/>
  <c r="J6349" i="5" s="1"/>
  <c r="F357" i="5"/>
  <c r="I357" i="5" s="1"/>
  <c r="J357" i="5" s="1"/>
  <c r="F1792" i="5"/>
  <c r="I1792" i="5" s="1"/>
  <c r="J1792" i="5" s="1"/>
  <c r="F7941" i="5"/>
  <c r="I7941" i="5" s="1"/>
  <c r="J7941" i="5" s="1"/>
  <c r="F4622" i="5"/>
  <c r="I4622" i="5" s="1"/>
  <c r="J4622" i="5" s="1"/>
  <c r="F4402" i="5"/>
  <c r="I4402" i="5" s="1"/>
  <c r="J4402" i="5" s="1"/>
  <c r="F1615" i="5"/>
  <c r="I1615" i="5" s="1"/>
  <c r="J1615" i="5" s="1"/>
  <c r="F2061" i="5"/>
  <c r="I2061" i="5" s="1"/>
  <c r="J2061" i="5" s="1"/>
  <c r="F4831" i="5"/>
  <c r="I4831" i="5" s="1"/>
  <c r="J4831" i="5" s="1"/>
  <c r="F5182" i="5"/>
  <c r="I5182" i="5" s="1"/>
  <c r="J5182" i="5" s="1"/>
  <c r="F8209" i="5"/>
  <c r="I8209" i="5" s="1"/>
  <c r="J8209" i="5" s="1"/>
  <c r="F6491" i="5"/>
  <c r="I6491" i="5" s="1"/>
  <c r="J6491" i="5" s="1"/>
  <c r="F7462" i="5"/>
  <c r="F5613" i="5"/>
  <c r="I5613" i="5" s="1"/>
  <c r="J5613" i="5" s="1"/>
  <c r="F4663" i="5"/>
  <c r="I4663" i="5" s="1"/>
  <c r="J4663" i="5" s="1"/>
  <c r="F7885" i="5"/>
  <c r="I7885" i="5" s="1"/>
  <c r="J7885" i="5" s="1"/>
  <c r="F613" i="5"/>
  <c r="I613" i="5" s="1"/>
  <c r="J613" i="5" s="1"/>
  <c r="F3468" i="5"/>
  <c r="I3468" i="5" s="1"/>
  <c r="J3468" i="5" s="1"/>
  <c r="F7942" i="5"/>
  <c r="I7942" i="5" s="1"/>
  <c r="J7942" i="5" s="1"/>
  <c r="F2128" i="5"/>
  <c r="I2128" i="5" s="1"/>
  <c r="J2128" i="5" s="1"/>
  <c r="F2856" i="5"/>
  <c r="I2856" i="5" s="1"/>
  <c r="J2856" i="5" s="1"/>
  <c r="F1661" i="5"/>
  <c r="I1661" i="5" s="1"/>
  <c r="J1661" i="5" s="1"/>
  <c r="F3835" i="5"/>
  <c r="I3835" i="5" s="1"/>
  <c r="J3835" i="5" s="1"/>
  <c r="F8159" i="5"/>
  <c r="I8159" i="5" s="1"/>
  <c r="J8159" i="5" s="1"/>
  <c r="F2811" i="5"/>
  <c r="I2811" i="5" s="1"/>
  <c r="J2811" i="5" s="1"/>
  <c r="F1536" i="5"/>
  <c r="I1536" i="5" s="1"/>
  <c r="J1536" i="5" s="1"/>
  <c r="F1540" i="5"/>
  <c r="F3456" i="5"/>
  <c r="I3456" i="5" s="1"/>
  <c r="J3456" i="5" s="1"/>
  <c r="F7659" i="5"/>
  <c r="I7659" i="5" s="1"/>
  <c r="J7659" i="5" s="1"/>
  <c r="F7349" i="5"/>
  <c r="F6807" i="5"/>
  <c r="I6807" i="5" s="1"/>
  <c r="J6807" i="5" s="1"/>
  <c r="F3689" i="5"/>
  <c r="I3689" i="5" s="1"/>
  <c r="J3689" i="5" s="1"/>
  <c r="F1387" i="5"/>
  <c r="I1387" i="5" s="1"/>
  <c r="J1387" i="5" s="1"/>
  <c r="F6642" i="5"/>
  <c r="F6076" i="5"/>
  <c r="I6076" i="5" s="1"/>
  <c r="J6076" i="5" s="1"/>
  <c r="F7980" i="5"/>
  <c r="F1908" i="5"/>
  <c r="I1908" i="5" s="1"/>
  <c r="J1908" i="5" s="1"/>
  <c r="F4829" i="5"/>
  <c r="I4829" i="5" s="1"/>
  <c r="J4829" i="5" s="1"/>
  <c r="F8583" i="5"/>
  <c r="I8583" i="5" s="1"/>
  <c r="J8583" i="5" s="1"/>
  <c r="F5762" i="5"/>
  <c r="F3449" i="5"/>
  <c r="I3449" i="5" s="1"/>
  <c r="J3449" i="5" s="1"/>
  <c r="F1117" i="5"/>
  <c r="I1117" i="5" s="1"/>
  <c r="J1117" i="5" s="1"/>
  <c r="F4671" i="5"/>
  <c r="I4671" i="5" s="1"/>
  <c r="J4671" i="5" s="1"/>
  <c r="F7503" i="5"/>
  <c r="F4967" i="5"/>
  <c r="I4967" i="5" s="1"/>
  <c r="J4967" i="5" s="1"/>
  <c r="F5568" i="5"/>
  <c r="I5568" i="5" s="1"/>
  <c r="J5568" i="5" s="1"/>
  <c r="F3337" i="5"/>
  <c r="I3337" i="5" s="1"/>
  <c r="J3337" i="5" s="1"/>
  <c r="F979" i="5"/>
  <c r="I979" i="5" s="1"/>
  <c r="J979" i="5" s="1"/>
  <c r="F5896" i="5"/>
  <c r="I5896" i="5" s="1"/>
  <c r="J5896" i="5" s="1"/>
  <c r="F8551" i="5"/>
  <c r="I8551" i="5" s="1"/>
  <c r="J8551" i="5" s="1"/>
  <c r="F5614" i="5"/>
  <c r="I5614" i="5" s="1"/>
  <c r="J5614" i="5" s="1"/>
  <c r="F6078" i="5"/>
  <c r="I6078" i="5" s="1"/>
  <c r="J6078" i="5" s="1"/>
  <c r="F354" i="5"/>
  <c r="I354" i="5" s="1"/>
  <c r="J354" i="5" s="1"/>
  <c r="F2136" i="5"/>
  <c r="I2136" i="5" s="1"/>
  <c r="J2136" i="5" s="1"/>
  <c r="F5380" i="5"/>
  <c r="I5380" i="5" s="1"/>
  <c r="J5380" i="5" s="1"/>
  <c r="F3110" i="5"/>
  <c r="I3110" i="5" s="1"/>
  <c r="J3110" i="5" s="1"/>
  <c r="F735" i="5"/>
  <c r="I735" i="5" s="1"/>
  <c r="J735" i="5" s="1"/>
  <c r="F2232" i="5"/>
  <c r="I2232" i="5" s="1"/>
  <c r="J2232" i="5" s="1"/>
  <c r="F5482" i="5"/>
  <c r="I5482" i="5" s="1"/>
  <c r="J5482" i="5" s="1"/>
  <c r="F66" i="5"/>
  <c r="I66" i="5" s="1"/>
  <c r="J66" i="5" s="1"/>
  <c r="F5274" i="5"/>
  <c r="I5274" i="5" s="1"/>
  <c r="J5274" i="5" s="1"/>
  <c r="F2983" i="5"/>
  <c r="I2983" i="5" s="1"/>
  <c r="J2983" i="5" s="1"/>
  <c r="F611" i="5"/>
  <c r="I611" i="5" s="1"/>
  <c r="J611" i="5" s="1"/>
  <c r="F4028" i="5"/>
  <c r="I4028" i="5" s="1"/>
  <c r="J4028" i="5" s="1"/>
  <c r="F6432" i="5"/>
  <c r="I6432" i="5" s="1"/>
  <c r="J6432" i="5" s="1"/>
  <c r="F703" i="5"/>
  <c r="I703" i="5" s="1"/>
  <c r="J703" i="5" s="1"/>
  <c r="F5190" i="5"/>
  <c r="I5190" i="5" s="1"/>
  <c r="J5190" i="5" s="1"/>
  <c r="F2891" i="5"/>
  <c r="I2891" i="5" s="1"/>
  <c r="J2891" i="5" s="1"/>
  <c r="F473" i="5"/>
  <c r="I473" i="5" s="1"/>
  <c r="J473" i="5" s="1"/>
  <c r="F3117" i="5"/>
  <c r="I3117" i="5" s="1"/>
  <c r="J3117" i="5" s="1"/>
  <c r="F7124" i="5"/>
  <c r="I7124" i="5" s="1"/>
  <c r="J7124" i="5" s="1"/>
  <c r="F3700" i="5"/>
  <c r="I3700" i="5" s="1"/>
  <c r="J3700" i="5" s="1"/>
  <c r="F4989" i="5"/>
  <c r="I4989" i="5" s="1"/>
  <c r="J4989" i="5" s="1"/>
  <c r="F2663" i="5"/>
  <c r="I2663" i="5" s="1"/>
  <c r="J2663" i="5" s="1"/>
  <c r="F218" i="5"/>
  <c r="I218" i="5" s="1"/>
  <c r="J218" i="5" s="1"/>
  <c r="F4514" i="5"/>
  <c r="I4514" i="5" s="1"/>
  <c r="J4514" i="5" s="1"/>
  <c r="F8115" i="5"/>
  <c r="I8115" i="5" s="1"/>
  <c r="J8115" i="5" s="1"/>
  <c r="F4908" i="5"/>
  <c r="F2545" i="5"/>
  <c r="I2545" i="5" s="1"/>
  <c r="J2545" i="5" s="1"/>
  <c r="F96" i="5"/>
  <c r="I96" i="5" s="1"/>
  <c r="J96" i="5" s="1"/>
  <c r="F3107" i="5"/>
  <c r="I3107" i="5" s="1"/>
  <c r="J3107" i="5" s="1"/>
  <c r="F3730" i="5"/>
  <c r="I3730" i="5" s="1"/>
  <c r="J3730" i="5" s="1"/>
  <c r="F4795" i="5"/>
  <c r="I4795" i="5" s="1"/>
  <c r="J4795" i="5" s="1"/>
  <c r="F2445" i="5"/>
  <c r="I2445" i="5" s="1"/>
  <c r="J2445" i="5" s="1"/>
  <c r="I8410" i="5"/>
  <c r="J8410" i="5" s="1"/>
  <c r="I7615" i="5"/>
  <c r="J7615" i="5" s="1"/>
  <c r="I6458" i="5"/>
  <c r="J6458" i="5" s="1"/>
  <c r="I3523" i="5"/>
  <c r="J3523" i="5" s="1"/>
  <c r="I7281" i="5"/>
  <c r="J7281" i="5" s="1"/>
  <c r="I1719" i="5"/>
  <c r="J1719" i="5" s="1"/>
  <c r="I8654" i="5"/>
  <c r="J8654" i="5" s="1"/>
  <c r="I3794" i="5"/>
  <c r="J3794" i="5" s="1"/>
  <c r="I8094" i="5"/>
  <c r="J8094" i="5" s="1"/>
  <c r="I3263" i="5"/>
  <c r="J3263" i="5" s="1"/>
  <c r="I5359" i="5"/>
  <c r="J5359" i="5" s="1"/>
  <c r="I5659" i="5"/>
  <c r="J5659" i="5" s="1"/>
  <c r="I1708" i="5"/>
  <c r="J1708" i="5" s="1"/>
  <c r="I5960" i="5"/>
  <c r="J5960" i="5" s="1"/>
  <c r="I6311" i="5"/>
  <c r="J6311" i="5" s="1"/>
  <c r="I189" i="5"/>
  <c r="J189" i="5" s="1"/>
  <c r="I8414" i="5"/>
  <c r="J8414" i="5" s="1"/>
  <c r="I1866" i="5"/>
  <c r="J1866" i="5" s="1"/>
  <c r="I5310" i="5"/>
  <c r="J5310" i="5" s="1"/>
  <c r="I6788" i="5"/>
  <c r="J6788" i="5" s="1"/>
  <c r="I2807" i="5"/>
  <c r="J2807" i="5" s="1"/>
  <c r="I3142" i="5"/>
  <c r="J3142" i="5" s="1"/>
  <c r="I7562" i="5"/>
  <c r="J7562" i="5" s="1"/>
  <c r="I1169" i="5"/>
  <c r="J1169" i="5" s="1"/>
  <c r="I1182" i="5"/>
  <c r="J1182" i="5" s="1"/>
  <c r="I7096" i="5"/>
  <c r="J7096" i="5" s="1"/>
  <c r="I2251" i="5"/>
  <c r="J2251" i="5" s="1"/>
  <c r="I1761" i="5"/>
  <c r="J1761" i="5" s="1"/>
  <c r="I1918" i="5"/>
  <c r="J1918" i="5" s="1"/>
  <c r="I6850" i="5"/>
  <c r="J6850" i="5" s="1"/>
  <c r="I4018" i="5"/>
  <c r="J4018" i="5" s="1"/>
  <c r="I360" i="5"/>
  <c r="J360" i="5" s="1"/>
  <c r="E641" i="5"/>
  <c r="E2893" i="5"/>
  <c r="E5308" i="5"/>
  <c r="E6692" i="5"/>
  <c r="E8182" i="5"/>
  <c r="E2895" i="5"/>
  <c r="E5422" i="5"/>
  <c r="E6856" i="5"/>
  <c r="E8346" i="5"/>
  <c r="E2899" i="5"/>
  <c r="E5431" i="5"/>
  <c r="E6889" i="5"/>
  <c r="E8402" i="5"/>
  <c r="E3309" i="5"/>
  <c r="E5508" i="5"/>
  <c r="E7087" i="5"/>
  <c r="E8443" i="5"/>
  <c r="E3381" i="5"/>
  <c r="E5612" i="5"/>
  <c r="E7171" i="5"/>
  <c r="E8449" i="5"/>
  <c r="E194" i="5"/>
  <c r="E3630" i="5"/>
  <c r="E5616" i="5"/>
  <c r="E7182" i="5"/>
  <c r="E8512" i="5"/>
  <c r="E395" i="5"/>
  <c r="E3758" i="5"/>
  <c r="E5670" i="5"/>
  <c r="E7403" i="5"/>
  <c r="E8527" i="5"/>
  <c r="E1148" i="5"/>
  <c r="E3886" i="5"/>
  <c r="E5875" i="5"/>
  <c r="E7562" i="5"/>
  <c r="E8576" i="5"/>
  <c r="E1321" i="5"/>
  <c r="E4190" i="5"/>
  <c r="E5912" i="5"/>
  <c r="E7573" i="5"/>
  <c r="E8590" i="5"/>
  <c r="E1351" i="5"/>
  <c r="E4314" i="5"/>
  <c r="E6134" i="5"/>
  <c r="E7733" i="5"/>
  <c r="E8704" i="5"/>
  <c r="E1643" i="5"/>
  <c r="E4468" i="5"/>
  <c r="E6422" i="5"/>
  <c r="E7822" i="5"/>
  <c r="E6446" i="5"/>
  <c r="E6506" i="5"/>
  <c r="E6601" i="5"/>
  <c r="E1388" i="5"/>
  <c r="E6619" i="5"/>
  <c r="E1918" i="5"/>
  <c r="E6651" i="5"/>
  <c r="E2008" i="5"/>
  <c r="E7438" i="5"/>
  <c r="E2020" i="5"/>
  <c r="E7752" i="5"/>
  <c r="E2219" i="5"/>
  <c r="E7838" i="5"/>
  <c r="E2347" i="5"/>
  <c r="E7930" i="5"/>
  <c r="E8575" i="5"/>
  <c r="E3796" i="5"/>
  <c r="E7985" i="5"/>
  <c r="E4381" i="5"/>
  <c r="E8085" i="5"/>
  <c r="E4728" i="5"/>
  <c r="E4776" i="5"/>
  <c r="E4608" i="5"/>
  <c r="E8129" i="5"/>
  <c r="E549" i="5"/>
  <c r="E5127" i="5"/>
  <c r="E5710" i="5"/>
  <c r="E5218" i="5"/>
  <c r="E6418" i="5"/>
  <c r="E3264" i="5"/>
  <c r="E3132" i="5"/>
  <c r="E1442" i="5"/>
  <c r="E869" i="5"/>
  <c r="E8521" i="5"/>
  <c r="E7036" i="5"/>
  <c r="E807" i="5"/>
  <c r="E4194" i="5"/>
  <c r="E3041" i="5"/>
  <c r="E2627" i="5"/>
  <c r="E2311" i="5"/>
  <c r="E5791" i="5"/>
  <c r="E6593" i="5"/>
  <c r="E7678" i="5"/>
  <c r="E5839" i="5"/>
  <c r="E4084" i="5"/>
  <c r="E7916" i="5"/>
  <c r="E8750" i="5"/>
  <c r="E7680" i="5"/>
  <c r="E6394" i="5"/>
  <c r="E3286" i="5"/>
  <c r="E3259" i="5"/>
  <c r="E6201" i="5"/>
  <c r="E7568" i="5"/>
  <c r="E7840" i="5"/>
  <c r="E2751" i="5"/>
  <c r="E6980" i="5"/>
  <c r="E893" i="5"/>
  <c r="E6901" i="5"/>
  <c r="E8244" i="5"/>
  <c r="E3995" i="5"/>
  <c r="E5711" i="5"/>
  <c r="E7370" i="5"/>
  <c r="E7658" i="5"/>
  <c r="E1796" i="5"/>
  <c r="E7310" i="5"/>
  <c r="E6196" i="5"/>
  <c r="E8186" i="5"/>
  <c r="E3540" i="5"/>
  <c r="E8083" i="5"/>
  <c r="E4838" i="5"/>
  <c r="E8635" i="5"/>
  <c r="E4860" i="5"/>
  <c r="E8693" i="5"/>
  <c r="E8733" i="5"/>
  <c r="E7400" i="5"/>
  <c r="E6310" i="5"/>
  <c r="E5726" i="5"/>
  <c r="E5278" i="5"/>
  <c r="E7197" i="5"/>
  <c r="E2372" i="5"/>
  <c r="E686" i="5"/>
  <c r="I5550" i="5"/>
  <c r="J5550" i="5" s="1"/>
  <c r="E6216" i="5"/>
  <c r="E5788" i="5"/>
  <c r="E6315" i="5"/>
  <c r="E703" i="5"/>
  <c r="E4" i="5"/>
  <c r="G5815" i="5"/>
  <c r="G2877" i="5"/>
  <c r="G8022" i="5"/>
  <c r="G5916" i="5"/>
  <c r="G2982" i="5"/>
  <c r="G8081" i="5"/>
  <c r="G5738" i="5"/>
  <c r="G2946" i="5"/>
  <c r="G1796" i="5"/>
  <c r="G465" i="5"/>
  <c r="G8402" i="5"/>
  <c r="G7869" i="5"/>
  <c r="G7299" i="5"/>
  <c r="G953" i="5"/>
  <c r="G3793" i="5"/>
  <c r="G6725" i="5"/>
  <c r="G2271" i="5"/>
  <c r="G6312" i="5"/>
  <c r="G1499" i="5"/>
  <c r="G8501" i="5"/>
  <c r="G90" i="5"/>
  <c r="G6261" i="5"/>
  <c r="G6454" i="5"/>
  <c r="G3875" i="5"/>
  <c r="G5984" i="5"/>
  <c r="G7895" i="5"/>
  <c r="G6107" i="5"/>
  <c r="G3284" i="5"/>
  <c r="G8258" i="5"/>
  <c r="G6147" i="5"/>
  <c r="G3404" i="5"/>
  <c r="G8273" i="5"/>
  <c r="G5971" i="5"/>
  <c r="G3498" i="5"/>
  <c r="G2411" i="5"/>
  <c r="G1194" i="5"/>
  <c r="G8725" i="5"/>
  <c r="G8139" i="5"/>
  <c r="G7599" i="5"/>
  <c r="G1825" i="5"/>
  <c r="G4330" i="5"/>
  <c r="G7291" i="5"/>
  <c r="G3245" i="5"/>
  <c r="G6848" i="5"/>
  <c r="G2630" i="5"/>
  <c r="G861" i="5"/>
  <c r="G1973" i="5"/>
  <c r="G7198" i="5"/>
  <c r="G7605" i="5"/>
  <c r="G5779" i="5"/>
  <c r="G7646" i="5"/>
  <c r="G3917" i="5"/>
  <c r="G6382" i="5"/>
  <c r="G4367" i="5"/>
  <c r="G1513" i="5"/>
  <c r="G7853" i="5"/>
  <c r="G6220" i="5"/>
  <c r="G3857" i="5"/>
  <c r="G244" i="5"/>
  <c r="G327" i="5"/>
  <c r="G1822" i="5"/>
  <c r="G1824" i="5"/>
  <c r="G1899" i="5"/>
  <c r="G4241" i="5"/>
  <c r="G7366" i="5"/>
  <c r="G2126" i="5"/>
  <c r="G7741" i="5"/>
  <c r="G5116" i="5"/>
  <c r="G3537" i="5"/>
  <c r="G5217" i="5"/>
  <c r="G7429" i="5"/>
  <c r="G8359" i="5"/>
  <c r="G6776" i="5"/>
  <c r="G7639" i="5"/>
  <c r="G713" i="5"/>
  <c r="G2297" i="5"/>
  <c r="G6884" i="5"/>
  <c r="G5049" i="5"/>
  <c r="G2417" i="5"/>
  <c r="G8262" i="5"/>
  <c r="G6728" i="5"/>
  <c r="G4489" i="5"/>
  <c r="G1730" i="5"/>
  <c r="G3080" i="5"/>
  <c r="G3092" i="5"/>
  <c r="G3137" i="5"/>
  <c r="G3153" i="5"/>
  <c r="G5392" i="5"/>
  <c r="G8226" i="5"/>
  <c r="G3926" i="5"/>
  <c r="G8778" i="5"/>
  <c r="G7432" i="5"/>
  <c r="G5136" i="5"/>
  <c r="G7052" i="5"/>
  <c r="G676" i="5"/>
  <c r="G3794" i="5"/>
  <c r="G646" i="5"/>
  <c r="G2111" i="5"/>
  <c r="G8543" i="5"/>
  <c r="G2818" i="5"/>
  <c r="G8415" i="5"/>
  <c r="G6897" i="5"/>
  <c r="G5095" i="5"/>
  <c r="G2556" i="5"/>
  <c r="G8721" i="5"/>
  <c r="G7048" i="5"/>
  <c r="G6106" i="5"/>
  <c r="G6164" i="5"/>
  <c r="G6211" i="5"/>
  <c r="G6222" i="5"/>
  <c r="G6275" i="5"/>
  <c r="G8578" i="5"/>
  <c r="G5609" i="5"/>
  <c r="G1105" i="5"/>
  <c r="G7322" i="5"/>
  <c r="G4321" i="5"/>
  <c r="G844" i="5"/>
  <c r="G5634" i="5"/>
  <c r="G1365" i="5"/>
  <c r="G5284" i="5"/>
  <c r="G8598" i="5"/>
  <c r="G6041" i="5"/>
  <c r="G6305" i="5"/>
  <c r="G3225" i="5"/>
  <c r="G8637" i="5"/>
  <c r="G7176" i="5"/>
  <c r="G5320" i="5"/>
  <c r="G3781" i="5"/>
  <c r="G95" i="5"/>
  <c r="G7219" i="5"/>
  <c r="G6467" i="5"/>
  <c r="G6545" i="5"/>
  <c r="G6562" i="5"/>
  <c r="G6564" i="5"/>
  <c r="G6600" i="5"/>
  <c r="G2702" i="5"/>
  <c r="G6042" i="5"/>
  <c r="G2129" i="5"/>
  <c r="G7799" i="5"/>
  <c r="G5131" i="5"/>
  <c r="G2661" i="5"/>
  <c r="G6542" i="5"/>
  <c r="G3248" i="5"/>
  <c r="G8536" i="5"/>
  <c r="G1316" i="5"/>
  <c r="G7663" i="5"/>
  <c r="G825" i="5"/>
  <c r="G7736" i="5"/>
  <c r="G7055" i="5"/>
  <c r="G7515" i="5"/>
  <c r="G8783" i="5"/>
  <c r="G7989" i="5"/>
  <c r="G7949" i="5"/>
  <c r="G6126" i="5"/>
  <c r="G6604" i="5"/>
  <c r="G6931" i="5"/>
  <c r="G1307" i="5"/>
  <c r="G7556" i="5"/>
  <c r="G5445" i="5"/>
  <c r="G2348" i="5"/>
  <c r="G2618" i="5"/>
  <c r="G4111" i="5"/>
  <c r="G3684" i="5"/>
  <c r="G4073" i="5"/>
  <c r="G4322" i="5"/>
  <c r="G4454" i="5"/>
  <c r="G5311" i="5"/>
  <c r="G6374" i="5"/>
  <c r="G8117" i="5"/>
  <c r="G7479" i="5"/>
  <c r="G5672" i="5"/>
  <c r="G5560" i="5"/>
  <c r="G4983" i="5"/>
  <c r="G6395" i="5"/>
  <c r="G601" i="5"/>
  <c r="G7217" i="5"/>
  <c r="G5023" i="5"/>
  <c r="G992" i="5"/>
  <c r="G2114" i="5"/>
  <c r="G2110" i="5"/>
  <c r="G3336" i="5"/>
  <c r="G3683" i="5"/>
  <c r="G4008" i="5"/>
  <c r="G6476" i="5"/>
  <c r="G2107" i="5"/>
  <c r="G3149" i="5"/>
  <c r="G5233" i="5"/>
  <c r="G7360" i="5"/>
  <c r="G7011" i="5"/>
  <c r="G4311" i="5"/>
  <c r="G4828" i="5"/>
  <c r="G2927" i="5"/>
  <c r="G5962" i="5"/>
  <c r="G8769" i="5"/>
  <c r="G6889" i="5"/>
  <c r="G4559" i="5"/>
  <c r="G8772" i="5"/>
  <c r="G1704" i="5"/>
  <c r="G1594" i="5"/>
  <c r="G2879" i="5"/>
  <c r="G2414" i="5"/>
  <c r="G3646" i="5"/>
  <c r="I5111" i="5"/>
  <c r="J5111" i="5" s="1"/>
  <c r="C3125" i="5"/>
  <c r="C5721" i="5"/>
  <c r="C7926" i="5"/>
  <c r="C7989" i="5"/>
  <c r="C6184" i="5"/>
  <c r="C3906" i="5"/>
  <c r="C547" i="5"/>
  <c r="C7392" i="5"/>
  <c r="C5497" i="5"/>
  <c r="C3355" i="5"/>
  <c r="C8579" i="5"/>
  <c r="C6933" i="5"/>
  <c r="C4969" i="5"/>
  <c r="C2261" i="5"/>
  <c r="C7639" i="5"/>
  <c r="C5866" i="5"/>
  <c r="C3903" i="5"/>
  <c r="C780" i="5"/>
  <c r="C6844" i="5"/>
  <c r="C5105" i="5"/>
  <c r="C3101" i="5"/>
  <c r="C7411" i="5"/>
  <c r="C5817" i="5"/>
  <c r="C4063" i="5"/>
  <c r="C1602" i="5"/>
  <c r="C6211" i="5"/>
  <c r="C4717" i="5"/>
  <c r="C3013" i="5"/>
  <c r="C6973" i="5"/>
  <c r="C5367" i="5"/>
  <c r="C3768" i="5"/>
  <c r="C1422" i="5"/>
  <c r="C3282" i="5"/>
  <c r="C5824" i="5"/>
  <c r="C8028" i="5"/>
  <c r="C7912" i="5"/>
  <c r="C5891" i="5"/>
  <c r="C3803" i="5"/>
  <c r="C321" i="5"/>
  <c r="C7311" i="5"/>
  <c r="C5392" i="5"/>
  <c r="C3222" i="5"/>
  <c r="C8512" i="5"/>
  <c r="C6833" i="5"/>
  <c r="C4638" i="5"/>
  <c r="C2038" i="5"/>
  <c r="C7550" i="5"/>
  <c r="C5777" i="5"/>
  <c r="C3797" i="5"/>
  <c r="C572" i="5"/>
  <c r="C6752" i="5"/>
  <c r="C5010" i="5"/>
  <c r="C2755" i="5"/>
  <c r="C7338" i="5"/>
  <c r="C5730" i="5"/>
  <c r="C3965" i="5"/>
  <c r="C1403" i="5"/>
  <c r="C6140" i="5"/>
  <c r="C4634" i="5"/>
  <c r="C2905" i="5"/>
  <c r="C6755" i="5"/>
  <c r="C5295" i="5"/>
  <c r="C3683" i="5"/>
  <c r="D944" i="5"/>
  <c r="D6483" i="5"/>
  <c r="D6508" i="5"/>
  <c r="D7032" i="5"/>
  <c r="D7094" i="5"/>
  <c r="D7756" i="5"/>
  <c r="D8223" i="5"/>
  <c r="D2521" i="5"/>
  <c r="D5645" i="5"/>
  <c r="D1091" i="5"/>
  <c r="D3886" i="5"/>
  <c r="D4837" i="5"/>
  <c r="D4911" i="5"/>
  <c r="D4916" i="5"/>
  <c r="D6437" i="5"/>
  <c r="D7587" i="5"/>
  <c r="D4511" i="5"/>
  <c r="D1086" i="5"/>
  <c r="D6356" i="5"/>
  <c r="D3457" i="5"/>
  <c r="C203" i="5"/>
  <c r="C496" i="5"/>
  <c r="C797" i="5"/>
  <c r="C1086" i="5"/>
  <c r="C1374" i="5"/>
  <c r="C1682" i="5"/>
  <c r="C1964" i="5"/>
  <c r="C2200" i="5"/>
  <c r="C2494" i="5"/>
  <c r="C2706" i="5"/>
  <c r="C2868" i="5"/>
  <c r="C3041" i="5"/>
  <c r="C3192" i="5"/>
  <c r="I3192" i="5" s="1"/>
  <c r="J3192" i="5" s="1"/>
  <c r="C3370" i="5"/>
  <c r="C3511" i="5"/>
  <c r="C3636" i="5"/>
  <c r="C3780" i="5"/>
  <c r="C3927" i="5"/>
  <c r="C4065" i="5"/>
  <c r="C4193" i="5"/>
  <c r="C4342" i="5"/>
  <c r="C4480" i="5"/>
  <c r="C4616" i="5"/>
  <c r="C4763" i="5"/>
  <c r="C4908" i="5"/>
  <c r="C5047" i="5"/>
  <c r="C5163" i="5"/>
  <c r="C5287" i="5"/>
  <c r="C5420" i="5"/>
  <c r="C5537" i="5"/>
  <c r="C5658" i="5"/>
  <c r="C5784" i="5"/>
  <c r="C5911" i="5"/>
  <c r="C6028" i="5"/>
  <c r="C6160" i="5"/>
  <c r="C6279" i="5"/>
  <c r="C6403" i="5"/>
  <c r="C6526" i="5"/>
  <c r="C6653" i="5"/>
  <c r="C6775" i="5"/>
  <c r="C6901" i="5"/>
  <c r="C7024" i="5"/>
  <c r="C7133" i="5"/>
  <c r="C7252" i="5"/>
  <c r="C7349" i="5"/>
  <c r="C7460" i="5"/>
  <c r="C7584" i="5"/>
  <c r="C7688" i="5"/>
  <c r="C7793" i="5"/>
  <c r="C7896" i="5"/>
  <c r="C8004" i="5"/>
  <c r="C8102" i="5"/>
  <c r="C8200" i="5"/>
  <c r="C8295" i="5"/>
  <c r="C8405" i="5"/>
  <c r="C8496" i="5"/>
  <c r="C8591" i="5"/>
  <c r="C8689" i="5"/>
  <c r="C8778" i="5"/>
  <c r="C206" i="5"/>
  <c r="C501" i="5"/>
  <c r="C832" i="5"/>
  <c r="C1127" i="5"/>
  <c r="C1424" i="5"/>
  <c r="C1698" i="5"/>
  <c r="C1965" i="5"/>
  <c r="C2219" i="5"/>
  <c r="C2495" i="5"/>
  <c r="C2708" i="5"/>
  <c r="C2878" i="5"/>
  <c r="C3045" i="5"/>
  <c r="C3206" i="5"/>
  <c r="C3372" i="5"/>
  <c r="C3515" i="5"/>
  <c r="C3654" i="5"/>
  <c r="C3784" i="5"/>
  <c r="C3932" i="5"/>
  <c r="C4067" i="5"/>
  <c r="C4204" i="5"/>
  <c r="C4364" i="5"/>
  <c r="C4495" i="5"/>
  <c r="C4636" i="5"/>
  <c r="C4764" i="5"/>
  <c r="C4919" i="5"/>
  <c r="C5048" i="5"/>
  <c r="C5164" i="5"/>
  <c r="C5294" i="5"/>
  <c r="C5423" i="5"/>
  <c r="C5545" i="5"/>
  <c r="C5663" i="5"/>
  <c r="C5796" i="5"/>
  <c r="C5912" i="5"/>
  <c r="C6029" i="5"/>
  <c r="C6161" i="5"/>
  <c r="C6286" i="5"/>
  <c r="C6409" i="5"/>
  <c r="C6528" i="5"/>
  <c r="C6654" i="5"/>
  <c r="C6790" i="5"/>
  <c r="C6912" i="5"/>
  <c r="C7032" i="5"/>
  <c r="C7143" i="5"/>
  <c r="C7255" i="5"/>
  <c r="C7361" i="5"/>
  <c r="C7462" i="5"/>
  <c r="C7586" i="5"/>
  <c r="C7689" i="5"/>
  <c r="C7794" i="5"/>
  <c r="C7897" i="5"/>
  <c r="C8007" i="5"/>
  <c r="C8111" i="5"/>
  <c r="C8202" i="5"/>
  <c r="C8303" i="5"/>
  <c r="C8409" i="5"/>
  <c r="C8498" i="5"/>
  <c r="C8596" i="5"/>
  <c r="C8692" i="5"/>
  <c r="C8779" i="5"/>
  <c r="C213" i="5"/>
  <c r="C528" i="5"/>
  <c r="C845" i="5"/>
  <c r="C1131" i="5"/>
  <c r="C1425" i="5"/>
  <c r="C1710" i="5"/>
  <c r="C1969" i="5"/>
  <c r="C2222" i="5"/>
  <c r="C2502" i="5"/>
  <c r="C2712" i="5"/>
  <c r="C2882" i="5"/>
  <c r="C3047" i="5"/>
  <c r="C3217" i="5"/>
  <c r="C3387" i="5"/>
  <c r="C3521" i="5"/>
  <c r="C3657" i="5"/>
  <c r="C3805" i="5"/>
  <c r="C3943" i="5"/>
  <c r="C4080" i="5"/>
  <c r="C4222" i="5"/>
  <c r="C4366" i="5"/>
  <c r="C4498" i="5"/>
  <c r="C4637" i="5"/>
  <c r="C4775" i="5"/>
  <c r="C4929" i="5"/>
  <c r="C5050" i="5"/>
  <c r="C5178" i="5"/>
  <c r="C5315" i="5"/>
  <c r="C5424" i="5"/>
  <c r="C5546" i="5"/>
  <c r="C5664" i="5"/>
  <c r="C5800" i="5"/>
  <c r="C5930" i="5"/>
  <c r="C6035" i="5"/>
  <c r="C6162" i="5"/>
  <c r="C6298" i="5"/>
  <c r="C6424" i="5"/>
  <c r="C6549" i="5"/>
  <c r="C6673" i="5"/>
  <c r="C6796" i="5"/>
  <c r="C6915" i="5"/>
  <c r="C7038" i="5"/>
  <c r="C7161" i="5"/>
  <c r="C7258" i="5"/>
  <c r="C7368" i="5"/>
  <c r="C7473" i="5"/>
  <c r="C7588" i="5"/>
  <c r="C7691" i="5"/>
  <c r="C7800" i="5"/>
  <c r="C7904" i="5"/>
  <c r="C8008" i="5"/>
  <c r="C8118" i="5"/>
  <c r="C8211" i="5"/>
  <c r="C8322" i="5"/>
  <c r="C8413" i="5"/>
  <c r="C8499" i="5"/>
  <c r="C8597" i="5"/>
  <c r="C8693" i="5"/>
  <c r="C8781" i="5"/>
  <c r="C245" i="5"/>
  <c r="C587" i="5"/>
  <c r="C847" i="5"/>
  <c r="C1132" i="5"/>
  <c r="C1429" i="5"/>
  <c r="C1734" i="5"/>
  <c r="C1987" i="5"/>
  <c r="C2233" i="5"/>
  <c r="C2509" i="5"/>
  <c r="C2721" i="5"/>
  <c r="C2893" i="5"/>
  <c r="C3064" i="5"/>
  <c r="C3240" i="5"/>
  <c r="C3392" i="5"/>
  <c r="C3530" i="5"/>
  <c r="C3658" i="5"/>
  <c r="C3815" i="5"/>
  <c r="C3948" i="5"/>
  <c r="C4087" i="5"/>
  <c r="C4225" i="5"/>
  <c r="C4375" i="5"/>
  <c r="C4500" i="5"/>
  <c r="C4639" i="5"/>
  <c r="C4791" i="5"/>
  <c r="C4930" i="5"/>
  <c r="C5056" i="5"/>
  <c r="I5056" i="5" s="1"/>
  <c r="J5056" i="5" s="1"/>
  <c r="C5181" i="5"/>
  <c r="C5316" i="5"/>
  <c r="C5434" i="5"/>
  <c r="C5547" i="5"/>
  <c r="C5682" i="5"/>
  <c r="C5812" i="5"/>
  <c r="C5932" i="5"/>
  <c r="C6038" i="5"/>
  <c r="C6181" i="5"/>
  <c r="C6300" i="5"/>
  <c r="C6427" i="5"/>
  <c r="C6550" i="5"/>
  <c r="C6683" i="5"/>
  <c r="C6802" i="5"/>
  <c r="C6916" i="5"/>
  <c r="C7040" i="5"/>
  <c r="C7162" i="5"/>
  <c r="C7266" i="5"/>
  <c r="C7369" i="5"/>
  <c r="C7485" i="5"/>
  <c r="C7594" i="5"/>
  <c r="C7692" i="5"/>
  <c r="C7815" i="5"/>
  <c r="C7917" i="5"/>
  <c r="C8017" i="5"/>
  <c r="C8119" i="5"/>
  <c r="I8119" i="5" s="1"/>
  <c r="J8119" i="5" s="1"/>
  <c r="C8223" i="5"/>
  <c r="C8323" i="5"/>
  <c r="C8417" i="5"/>
  <c r="C8511" i="5"/>
  <c r="C8601" i="5"/>
  <c r="C8694" i="5"/>
  <c r="C8785" i="5"/>
  <c r="C289" i="5"/>
  <c r="C591" i="5"/>
  <c r="C880" i="5"/>
  <c r="I880" i="5" s="1"/>
  <c r="J880" i="5" s="1"/>
  <c r="C1142" i="5"/>
  <c r="C1454" i="5"/>
  <c r="C1737" i="5"/>
  <c r="C1997" i="5"/>
  <c r="C2275" i="5"/>
  <c r="C2555" i="5"/>
  <c r="C2725" i="5"/>
  <c r="C2900" i="5"/>
  <c r="C3070" i="5"/>
  <c r="C3244" i="5"/>
  <c r="C3395" i="5"/>
  <c r="C3532" i="5"/>
  <c r="C3671" i="5"/>
  <c r="C3816" i="5"/>
  <c r="C3957" i="5"/>
  <c r="C4102" i="5"/>
  <c r="C4249" i="5"/>
  <c r="C4376" i="5"/>
  <c r="C4512" i="5"/>
  <c r="C4659" i="5"/>
  <c r="C4793" i="5"/>
  <c r="C4931" i="5"/>
  <c r="C5066" i="5"/>
  <c r="C5195" i="5"/>
  <c r="C5320" i="5"/>
  <c r="C5437" i="5"/>
  <c r="C5561" i="5"/>
  <c r="C5683" i="5"/>
  <c r="C5820" i="5"/>
  <c r="C5933" i="5"/>
  <c r="C6061" i="5"/>
  <c r="C6189" i="5"/>
  <c r="C6312" i="5"/>
  <c r="C6433" i="5"/>
  <c r="C6559" i="5"/>
  <c r="C6686" i="5"/>
  <c r="C6810" i="5"/>
  <c r="C6917" i="5"/>
  <c r="C7051" i="5"/>
  <c r="C7163" i="5"/>
  <c r="C7269" i="5"/>
  <c r="C7373" i="5"/>
  <c r="C7503" i="5"/>
  <c r="C7598" i="5"/>
  <c r="C7708" i="5"/>
  <c r="C7816" i="5"/>
  <c r="C7918" i="5"/>
  <c r="C8027" i="5"/>
  <c r="C8124" i="5"/>
  <c r="C8226" i="5"/>
  <c r="C8327" i="5"/>
  <c r="C8428" i="5"/>
  <c r="C8513" i="5"/>
  <c r="C8614" i="5"/>
  <c r="C8695" i="5"/>
  <c r="C294" i="5"/>
  <c r="C592" i="5"/>
  <c r="C885" i="5"/>
  <c r="C1179" i="5"/>
  <c r="C1476" i="5"/>
  <c r="C1749" i="5"/>
  <c r="C2015" i="5"/>
  <c r="C2276" i="5"/>
  <c r="C2560" i="5"/>
  <c r="C2735" i="5"/>
  <c r="C2901" i="5"/>
  <c r="C3071" i="5"/>
  <c r="C3259" i="5"/>
  <c r="C3403" i="5"/>
  <c r="C3533" i="5"/>
  <c r="C3675" i="5"/>
  <c r="C3826" i="5"/>
  <c r="C3962" i="5"/>
  <c r="C4103" i="5"/>
  <c r="C4252" i="5"/>
  <c r="C4381" i="5"/>
  <c r="C4513" i="5"/>
  <c r="C4660" i="5"/>
  <c r="C4806" i="5"/>
  <c r="C4945" i="5"/>
  <c r="C5070" i="5"/>
  <c r="C5196" i="5"/>
  <c r="C5323" i="5"/>
  <c r="C5446" i="5"/>
  <c r="C5573" i="5"/>
  <c r="C5696" i="5"/>
  <c r="C5821" i="5"/>
  <c r="C5934" i="5"/>
  <c r="C6072" i="5"/>
  <c r="C6195" i="5"/>
  <c r="C6318" i="5"/>
  <c r="C6438" i="5"/>
  <c r="C6562" i="5"/>
  <c r="C6688" i="5"/>
  <c r="C6812" i="5"/>
  <c r="C6934" i="5"/>
  <c r="C7055" i="5"/>
  <c r="C7165" i="5"/>
  <c r="C7270" i="5"/>
  <c r="C7380" i="5"/>
  <c r="C7504" i="5"/>
  <c r="C7607" i="5"/>
  <c r="C7709" i="5"/>
  <c r="C7822" i="5"/>
  <c r="C7919" i="5"/>
  <c r="C8032" i="5"/>
  <c r="C8131" i="5"/>
  <c r="C8236" i="5"/>
  <c r="C8328" i="5"/>
  <c r="C8430" i="5"/>
  <c r="C8518" i="5"/>
  <c r="C8619" i="5"/>
  <c r="C8705" i="5"/>
  <c r="C11" i="5"/>
  <c r="C332" i="5"/>
  <c r="C597" i="5"/>
  <c r="C911" i="5"/>
  <c r="C1190" i="5"/>
  <c r="C1501" i="5"/>
  <c r="C1774" i="5"/>
  <c r="C2020" i="5"/>
  <c r="C2279" i="5"/>
  <c r="C2570" i="5"/>
  <c r="C2739" i="5"/>
  <c r="C2923" i="5"/>
  <c r="C3073" i="5"/>
  <c r="C3265" i="5"/>
  <c r="C3408" i="5"/>
  <c r="C3552" i="5"/>
  <c r="C3712" i="5"/>
  <c r="C3839" i="5"/>
  <c r="C3971" i="5"/>
  <c r="C4109" i="5"/>
  <c r="C4263" i="5"/>
  <c r="C4389" i="5"/>
  <c r="C4533" i="5"/>
  <c r="C4662" i="5"/>
  <c r="C4809" i="5"/>
  <c r="C4947" i="5"/>
  <c r="C5088" i="5"/>
  <c r="C5208" i="5"/>
  <c r="C5333" i="5"/>
  <c r="C5455" i="5"/>
  <c r="C5574" i="5"/>
  <c r="C5705" i="5"/>
  <c r="C5822" i="5"/>
  <c r="C5946" i="5"/>
  <c r="C6073" i="5"/>
  <c r="C6197" i="5"/>
  <c r="C6322" i="5"/>
  <c r="C6446" i="5"/>
  <c r="C6572" i="5"/>
  <c r="C6689" i="5"/>
  <c r="C6814" i="5"/>
  <c r="C6935" i="5"/>
  <c r="C7063" i="5"/>
  <c r="C7168" i="5"/>
  <c r="C7278" i="5"/>
  <c r="C7382" i="5"/>
  <c r="C7506" i="5"/>
  <c r="C7611" i="5"/>
  <c r="C7714" i="5"/>
  <c r="C7824" i="5"/>
  <c r="C7938" i="5"/>
  <c r="C8033" i="5"/>
  <c r="C8142" i="5"/>
  <c r="C8238" i="5"/>
  <c r="C8336" i="5"/>
  <c r="C8431" i="5"/>
  <c r="C8530" i="5"/>
  <c r="C8620" i="5"/>
  <c r="C8714" i="5"/>
  <c r="C57" i="5"/>
  <c r="C349" i="5"/>
  <c r="C649" i="5"/>
  <c r="C915" i="5"/>
  <c r="C1217" i="5"/>
  <c r="C1540" i="5"/>
  <c r="C1790" i="5"/>
  <c r="C2055" i="5"/>
  <c r="C2339" i="5"/>
  <c r="C2581" i="5"/>
  <c r="C2771" i="5"/>
  <c r="C2932" i="5"/>
  <c r="C3114" i="5"/>
  <c r="C3279" i="5"/>
  <c r="C3428" i="5"/>
  <c r="C3568" i="5"/>
  <c r="C3715" i="5"/>
  <c r="C3852" i="5"/>
  <c r="C3985" i="5"/>
  <c r="C4137" i="5"/>
  <c r="C4271" i="5"/>
  <c r="C4398" i="5"/>
  <c r="C4543" i="5"/>
  <c r="C4684" i="5"/>
  <c r="C4821" i="5"/>
  <c r="C4955" i="5"/>
  <c r="C5091" i="5"/>
  <c r="C5215" i="5"/>
  <c r="C5343" i="5"/>
  <c r="C5457" i="5"/>
  <c r="C5582" i="5"/>
  <c r="C5725" i="5"/>
  <c r="C5843" i="5"/>
  <c r="C5970" i="5"/>
  <c r="C6094" i="5"/>
  <c r="C6210" i="5"/>
  <c r="C6342" i="5"/>
  <c r="C6459" i="5"/>
  <c r="C6591" i="5"/>
  <c r="C6709" i="5"/>
  <c r="C6825" i="5"/>
  <c r="C6955" i="5"/>
  <c r="C7076" i="5"/>
  <c r="C7183" i="5"/>
  <c r="C7291" i="5"/>
  <c r="C7413" i="5"/>
  <c r="C7509" i="5"/>
  <c r="C7618" i="5"/>
  <c r="C7737" i="5"/>
  <c r="C7845" i="5"/>
  <c r="C7943" i="5"/>
  <c r="C8044" i="5"/>
  <c r="C8146" i="5"/>
  <c r="C8248" i="5"/>
  <c r="C8349" i="5"/>
  <c r="C8443" i="5"/>
  <c r="C8534" i="5"/>
  <c r="C8635" i="5"/>
  <c r="C8717" i="5"/>
  <c r="C60" i="5"/>
  <c r="C376" i="5"/>
  <c r="C654" i="5"/>
  <c r="C948" i="5"/>
  <c r="C1266" i="5"/>
  <c r="C1542" i="5"/>
  <c r="C1797" i="5"/>
  <c r="C2072" i="5"/>
  <c r="C2346" i="5"/>
  <c r="C2585" i="5"/>
  <c r="C2782" i="5"/>
  <c r="C2933" i="5"/>
  <c r="C3119" i="5"/>
  <c r="C3289" i="5"/>
  <c r="C3448" i="5"/>
  <c r="C3577" i="5"/>
  <c r="C3723" i="5"/>
  <c r="C3858" i="5"/>
  <c r="C3989" i="5"/>
  <c r="C4139" i="5"/>
  <c r="C4272" i="5"/>
  <c r="C4399" i="5"/>
  <c r="C4555" i="5"/>
  <c r="C4696" i="5"/>
  <c r="C4822" i="5"/>
  <c r="C4966" i="5"/>
  <c r="C5094" i="5"/>
  <c r="C5231" i="5"/>
  <c r="C5352" i="5"/>
  <c r="C5476" i="5"/>
  <c r="C5611" i="5"/>
  <c r="C5727" i="5"/>
  <c r="C5844" i="5"/>
  <c r="C5976" i="5"/>
  <c r="C6106" i="5"/>
  <c r="C6217" i="5"/>
  <c r="C6343" i="5"/>
  <c r="C6460" i="5"/>
  <c r="C6592" i="5"/>
  <c r="C6711" i="5"/>
  <c r="C6842" i="5"/>
  <c r="C6970" i="5"/>
  <c r="C7077" i="5"/>
  <c r="C7185" i="5"/>
  <c r="C7298" i="5"/>
  <c r="C7418" i="5"/>
  <c r="C7510" i="5"/>
  <c r="C7621" i="5"/>
  <c r="C7738" i="5"/>
  <c r="C7846" i="5"/>
  <c r="C7951" i="5"/>
  <c r="C8056" i="5"/>
  <c r="C8162" i="5"/>
  <c r="C8254" i="5"/>
  <c r="C8351" i="5"/>
  <c r="C8444" i="5"/>
  <c r="C8535" i="5"/>
  <c r="I8535" i="5" s="1"/>
  <c r="J8535" i="5" s="1"/>
  <c r="C8637" i="5"/>
  <c r="C8724" i="5"/>
  <c r="C89" i="5"/>
  <c r="C386" i="5"/>
  <c r="C655" i="5"/>
  <c r="C952" i="5"/>
  <c r="C1271" i="5"/>
  <c r="C1549" i="5"/>
  <c r="C1799" i="5"/>
  <c r="C2094" i="5"/>
  <c r="C2377" i="5"/>
  <c r="C2586" i="5"/>
  <c r="C2784" i="5"/>
  <c r="C2939" i="5"/>
  <c r="C3136" i="5"/>
  <c r="C3292" i="5"/>
  <c r="C3450" i="5"/>
  <c r="C129" i="5"/>
  <c r="C407" i="5"/>
  <c r="C705" i="5"/>
  <c r="C966" i="5"/>
  <c r="C1282" i="5"/>
  <c r="C1565" i="5"/>
  <c r="C1841" i="5"/>
  <c r="C2143" i="5"/>
  <c r="C2394" i="5"/>
  <c r="C2609" i="5"/>
  <c r="C2806" i="5"/>
  <c r="C2977" i="5"/>
  <c r="C3150" i="5"/>
  <c r="C3305" i="5"/>
  <c r="C3453" i="5"/>
  <c r="C3610" i="5"/>
  <c r="C3744" i="5"/>
  <c r="C3880" i="5"/>
  <c r="C4021" i="5"/>
  <c r="C4161" i="5"/>
  <c r="C4291" i="5"/>
  <c r="C4433" i="5"/>
  <c r="C4580" i="5"/>
  <c r="C4705" i="5"/>
  <c r="C4845" i="5"/>
  <c r="C4990" i="5"/>
  <c r="C5128" i="5"/>
  <c r="I5128" i="5" s="1"/>
  <c r="J5128" i="5" s="1"/>
  <c r="C5250" i="5"/>
  <c r="C5375" i="5"/>
  <c r="C5502" i="5"/>
  <c r="C5626" i="5"/>
  <c r="C5743" i="5"/>
  <c r="I5743" i="5" s="1"/>
  <c r="J5743" i="5" s="1"/>
  <c r="C5865" i="5"/>
  <c r="C6000" i="5"/>
  <c r="C6114" i="5"/>
  <c r="C6233" i="5"/>
  <c r="I6233" i="5" s="1"/>
  <c r="J6233" i="5" s="1"/>
  <c r="C6365" i="5"/>
  <c r="C6482" i="5"/>
  <c r="C6613" i="5"/>
  <c r="C6732" i="5"/>
  <c r="C6848" i="5"/>
  <c r="C6983" i="5"/>
  <c r="C7095" i="5"/>
  <c r="C7208" i="5"/>
  <c r="C7325" i="5"/>
  <c r="C7429" i="5"/>
  <c r="C7531" i="5"/>
  <c r="C7655" i="5"/>
  <c r="C7758" i="5"/>
  <c r="C7867" i="5"/>
  <c r="C7960" i="5"/>
  <c r="C8066" i="5"/>
  <c r="C8167" i="5"/>
  <c r="C8270" i="5"/>
  <c r="C8370" i="5"/>
  <c r="C8465" i="5"/>
  <c r="C8555" i="5"/>
  <c r="C8644" i="5"/>
  <c r="I8644" i="5" s="1"/>
  <c r="J8644" i="5" s="1"/>
  <c r="C8737" i="5"/>
  <c r="C727" i="5"/>
  <c r="C1519" i="5"/>
  <c r="C2167" i="5"/>
  <c r="C2795" i="5"/>
  <c r="C3181" i="5"/>
  <c r="C3608" i="5"/>
  <c r="C3888" i="5"/>
  <c r="C4182" i="5"/>
  <c r="C4542" i="5"/>
  <c r="C4844" i="5"/>
  <c r="C5136" i="5"/>
  <c r="C5406" i="5"/>
  <c r="C5709" i="5"/>
  <c r="C5999" i="5"/>
  <c r="C6257" i="5"/>
  <c r="C6508" i="5"/>
  <c r="C6821" i="5"/>
  <c r="I6821" i="5" s="1"/>
  <c r="J6821" i="5" s="1"/>
  <c r="C7093" i="5"/>
  <c r="C7343" i="5"/>
  <c r="C7571" i="5"/>
  <c r="C7838" i="5"/>
  <c r="C8064" i="5"/>
  <c r="C8277" i="5"/>
  <c r="C8484" i="5"/>
  <c r="C8715" i="5"/>
  <c r="C8189" i="5"/>
  <c r="C34" i="5"/>
  <c r="C736" i="5"/>
  <c r="I736" i="5" s="1"/>
  <c r="J736" i="5" s="1"/>
  <c r="C1558" i="5"/>
  <c r="C2195" i="5"/>
  <c r="C2820" i="5"/>
  <c r="C3191" i="5"/>
  <c r="C3611" i="5"/>
  <c r="C3898" i="5"/>
  <c r="C4183" i="5"/>
  <c r="C4557" i="5"/>
  <c r="C4850" i="5"/>
  <c r="C5148" i="5"/>
  <c r="C5415" i="5"/>
  <c r="C5740" i="5"/>
  <c r="C6005" i="5"/>
  <c r="C6264" i="5"/>
  <c r="C6524" i="5"/>
  <c r="C6845" i="5"/>
  <c r="C7098" i="5"/>
  <c r="C7344" i="5"/>
  <c r="C7572" i="5"/>
  <c r="C7850" i="5"/>
  <c r="C8079" i="5"/>
  <c r="C8280" i="5"/>
  <c r="I8280" i="5" s="1"/>
  <c r="J8280" i="5" s="1"/>
  <c r="C8485" i="5"/>
  <c r="C8727" i="5"/>
  <c r="C111" i="5"/>
  <c r="C752" i="5"/>
  <c r="C1595" i="5"/>
  <c r="C2197" i="5"/>
  <c r="C2829" i="5"/>
  <c r="C3268" i="5"/>
  <c r="C3621" i="5"/>
  <c r="C3921" i="5"/>
  <c r="C4267" i="5"/>
  <c r="C4577" i="5"/>
  <c r="C4866" i="5"/>
  <c r="C5156" i="5"/>
  <c r="C5456" i="5"/>
  <c r="C5742" i="5"/>
  <c r="C6006" i="5"/>
  <c r="C6266" i="5"/>
  <c r="C6587" i="5"/>
  <c r="C6846" i="5"/>
  <c r="C7107" i="5"/>
  <c r="C7347" i="5"/>
  <c r="C7616" i="5"/>
  <c r="C7851" i="5"/>
  <c r="C8086" i="5"/>
  <c r="C8284" i="5"/>
  <c r="C8531" i="5"/>
  <c r="C8736" i="5"/>
  <c r="C5869" i="5"/>
  <c r="C150" i="5"/>
  <c r="C782" i="5"/>
  <c r="C1603" i="5"/>
  <c r="C2324" i="5"/>
  <c r="C2832" i="5"/>
  <c r="C3301" i="5"/>
  <c r="C3631" i="5"/>
  <c r="I3631" i="5" s="1"/>
  <c r="J3631" i="5" s="1"/>
  <c r="C3926" i="5"/>
  <c r="C4273" i="5"/>
  <c r="C4582" i="5"/>
  <c r="C4877" i="5"/>
  <c r="C5161" i="5"/>
  <c r="C5478" i="5"/>
  <c r="C5748" i="5"/>
  <c r="C6013" i="5"/>
  <c r="C6271" i="5"/>
  <c r="C6598" i="5"/>
  <c r="C6869" i="5"/>
  <c r="C7118" i="5"/>
  <c r="C7348" i="5"/>
  <c r="C7640" i="5"/>
  <c r="C7869" i="5"/>
  <c r="C8088" i="5"/>
  <c r="C8291" i="5"/>
  <c r="C8553" i="5"/>
  <c r="C8738" i="5"/>
  <c r="C152" i="5"/>
  <c r="C912" i="5"/>
  <c r="C1609" i="5"/>
  <c r="C2379" i="5"/>
  <c r="C2846" i="5"/>
  <c r="C3325" i="5"/>
  <c r="C3633" i="5"/>
  <c r="I3633" i="5" s="1"/>
  <c r="J3633" i="5" s="1"/>
  <c r="C3978" i="5"/>
  <c r="C4290" i="5"/>
  <c r="C4589" i="5"/>
  <c r="C4882" i="5"/>
  <c r="C5209" i="5"/>
  <c r="C5493" i="5"/>
  <c r="C5752" i="5"/>
  <c r="C6022" i="5"/>
  <c r="C6323" i="5"/>
  <c r="C6599" i="5"/>
  <c r="C6873" i="5"/>
  <c r="C7122" i="5"/>
  <c r="C7391" i="5"/>
  <c r="C7645" i="5"/>
  <c r="C7870" i="5"/>
  <c r="C8089" i="5"/>
  <c r="C8347" i="5"/>
  <c r="C8554" i="5"/>
  <c r="C8740" i="5"/>
  <c r="C3474" i="5"/>
  <c r="C446" i="5"/>
  <c r="C447" i="5"/>
  <c r="C167" i="5"/>
  <c r="C960" i="5"/>
  <c r="C1620" i="5"/>
  <c r="C2399" i="5"/>
  <c r="C2850" i="5"/>
  <c r="C3328" i="5"/>
  <c r="C3634" i="5"/>
  <c r="C3998" i="5"/>
  <c r="C4292" i="5"/>
  <c r="C4593" i="5"/>
  <c r="C4906" i="5"/>
  <c r="C5232" i="5"/>
  <c r="C5505" i="5"/>
  <c r="C5764" i="5"/>
  <c r="C6024" i="5"/>
  <c r="C6348" i="5"/>
  <c r="C6614" i="5"/>
  <c r="C6878" i="5"/>
  <c r="C7132" i="5"/>
  <c r="C7419" i="5"/>
  <c r="C7656" i="5"/>
  <c r="C7874" i="5"/>
  <c r="C8099" i="5"/>
  <c r="C8352" i="5"/>
  <c r="C8557" i="5"/>
  <c r="C8761" i="5"/>
  <c r="C168" i="5"/>
  <c r="C1035" i="5"/>
  <c r="C1657" i="5"/>
  <c r="C2417" i="5"/>
  <c r="C2927" i="5"/>
  <c r="C3329" i="5"/>
  <c r="C3714" i="5"/>
  <c r="I3714" i="5" s="1"/>
  <c r="J3714" i="5" s="1"/>
  <c r="C4008" i="5"/>
  <c r="C4299" i="5"/>
  <c r="C4601" i="5"/>
  <c r="C4953" i="5"/>
  <c r="C5246" i="5"/>
  <c r="C5523" i="5"/>
  <c r="C5771" i="5"/>
  <c r="C6092" i="5"/>
  <c r="C6355" i="5"/>
  <c r="C6621" i="5"/>
  <c r="C6893" i="5"/>
  <c r="C7179" i="5"/>
  <c r="C7428" i="5"/>
  <c r="C7667" i="5"/>
  <c r="C7882" i="5"/>
  <c r="C8144" i="5"/>
  <c r="C8353" i="5"/>
  <c r="C8567" i="5"/>
  <c r="C8763" i="5"/>
  <c r="C191" i="5"/>
  <c r="C1036" i="5"/>
  <c r="C1784" i="5"/>
  <c r="C2429" i="5"/>
  <c r="C2975" i="5"/>
  <c r="C3350" i="5"/>
  <c r="C3724" i="5"/>
  <c r="C4040" i="5"/>
  <c r="C4315" i="5"/>
  <c r="C4613" i="5"/>
  <c r="C4973" i="5"/>
  <c r="C5254" i="5"/>
  <c r="C5525" i="5"/>
  <c r="C5772" i="5"/>
  <c r="C6107" i="5"/>
  <c r="C6366" i="5"/>
  <c r="C6630" i="5"/>
  <c r="C6894" i="5"/>
  <c r="C7198" i="5"/>
  <c r="C7434" i="5"/>
  <c r="C7668" i="5"/>
  <c r="C7895" i="5"/>
  <c r="C8165" i="5"/>
  <c r="C8371" i="5"/>
  <c r="C8568" i="5"/>
  <c r="C8773" i="5"/>
  <c r="C7457" i="5"/>
  <c r="C344" i="5"/>
  <c r="C1041" i="5"/>
  <c r="I1041" i="5" s="1"/>
  <c r="J1041" i="5" s="1"/>
  <c r="C1807" i="5"/>
  <c r="C2433" i="5"/>
  <c r="C2998" i="5"/>
  <c r="C3364" i="5"/>
  <c r="C3728" i="5"/>
  <c r="I3728" i="5" s="1"/>
  <c r="J3728" i="5" s="1"/>
  <c r="C4042" i="5"/>
  <c r="C4326" i="5"/>
  <c r="C4680" i="5"/>
  <c r="C4974" i="5"/>
  <c r="C5255" i="5"/>
  <c r="C5526" i="5"/>
  <c r="C5834" i="5"/>
  <c r="C6113" i="5"/>
  <c r="C6379" i="5"/>
  <c r="C6631" i="5"/>
  <c r="C6951" i="5"/>
  <c r="C7200" i="5"/>
  <c r="C7441" i="5"/>
  <c r="C7669" i="5"/>
  <c r="C7939" i="5"/>
  <c r="C8166" i="5"/>
  <c r="C8372" i="5"/>
  <c r="C8573" i="5"/>
  <c r="C2608" i="5"/>
  <c r="C1275" i="5"/>
  <c r="C1926" i="5"/>
  <c r="C3028" i="5"/>
  <c r="C3475" i="5"/>
  <c r="C4110" i="5"/>
  <c r="C4727" i="5"/>
  <c r="C5339" i="5"/>
  <c r="C5870" i="5"/>
  <c r="C6449" i="5"/>
  <c r="C7001" i="5"/>
  <c r="C7507" i="5"/>
  <c r="C7980" i="5"/>
  <c r="C8436" i="5"/>
  <c r="C1318" i="5"/>
  <c r="C1928" i="5"/>
  <c r="C3100" i="5"/>
  <c r="C3772" i="5"/>
  <c r="C4441" i="5"/>
  <c r="C5033" i="5"/>
  <c r="C5629" i="5"/>
  <c r="C6138" i="5"/>
  <c r="C6734" i="5"/>
  <c r="C7246" i="5"/>
  <c r="C7984" i="5"/>
  <c r="C8450" i="5"/>
  <c r="C400" i="5"/>
  <c r="C1076" i="5"/>
  <c r="C1863" i="5"/>
  <c r="C2458" i="5"/>
  <c r="C2999" i="5"/>
  <c r="C3415" i="5"/>
  <c r="C3745" i="5"/>
  <c r="C4044" i="5"/>
  <c r="C4336" i="5"/>
  <c r="C4700" i="5"/>
  <c r="C4996" i="5"/>
  <c r="C5272" i="5"/>
  <c r="C5528" i="5"/>
  <c r="C5847" i="5"/>
  <c r="C6115" i="5"/>
  <c r="C6380" i="5"/>
  <c r="C6641" i="5"/>
  <c r="C6972" i="5"/>
  <c r="C7213" i="5"/>
  <c r="C7449" i="5"/>
  <c r="C7680" i="5"/>
  <c r="C7958" i="5"/>
  <c r="C8169" i="5"/>
  <c r="C8373" i="5"/>
  <c r="C8578" i="5"/>
  <c r="C6992" i="5"/>
  <c r="C7760" i="5"/>
  <c r="C412" i="5"/>
  <c r="C1082" i="5"/>
  <c r="C1865" i="5"/>
  <c r="C2573" i="5"/>
  <c r="C3006" i="5"/>
  <c r="C3451" i="5"/>
  <c r="C3750" i="5"/>
  <c r="C4047" i="5"/>
  <c r="C4395" i="5"/>
  <c r="C4702" i="5"/>
  <c r="C5014" i="5"/>
  <c r="I5014" i="5" s="1"/>
  <c r="J5014" i="5" s="1"/>
  <c r="C5277" i="5"/>
  <c r="C5580" i="5"/>
  <c r="C5863" i="5"/>
  <c r="C6120" i="5"/>
  <c r="C6392" i="5"/>
  <c r="C6708" i="5"/>
  <c r="C6981" i="5"/>
  <c r="C7215" i="5"/>
  <c r="C7451" i="5"/>
  <c r="C7732" i="5"/>
  <c r="C7959" i="5"/>
  <c r="C8188" i="5"/>
  <c r="C8393" i="5"/>
  <c r="C8621" i="5"/>
  <c r="C3022" i="5"/>
  <c r="C2649" i="5"/>
  <c r="C3770" i="5"/>
  <c r="C4432" i="5"/>
  <c r="I4432" i="5" s="1"/>
  <c r="J4432" i="5" s="1"/>
  <c r="C5027" i="5"/>
  <c r="C5616" i="5"/>
  <c r="C6136" i="5"/>
  <c r="C6729" i="5"/>
  <c r="C7237" i="5"/>
  <c r="C7757" i="5"/>
  <c r="C8191" i="5"/>
  <c r="C8643" i="5"/>
  <c r="C2665" i="5"/>
  <c r="C3489" i="5"/>
  <c r="C4144" i="5"/>
  <c r="C4739" i="5"/>
  <c r="C5354" i="5"/>
  <c r="C5902" i="5"/>
  <c r="C6480" i="5"/>
  <c r="C7004" i="5"/>
  <c r="C8193" i="5"/>
  <c r="C8646" i="5"/>
  <c r="C437" i="5"/>
  <c r="C1197" i="5"/>
  <c r="C1874" i="5"/>
  <c r="C3751" i="5"/>
  <c r="C4048" i="5"/>
  <c r="C4408" i="5"/>
  <c r="C4723" i="5"/>
  <c r="C5026" i="5"/>
  <c r="C5286" i="5"/>
  <c r="C5615" i="5"/>
  <c r="C6130" i="5"/>
  <c r="C6400" i="5"/>
  <c r="C6721" i="5"/>
  <c r="C7236" i="5"/>
  <c r="C7753" i="5"/>
  <c r="C7976" i="5"/>
  <c r="C8394" i="5"/>
  <c r="C8641" i="5"/>
  <c r="C1359" i="5"/>
  <c r="C3860" i="5"/>
  <c r="C5135" i="5"/>
  <c r="C6501" i="5"/>
  <c r="C7549" i="5"/>
  <c r="C8656" i="5"/>
  <c r="C4170" i="5"/>
  <c r="C7998" i="5"/>
  <c r="C2759" i="5"/>
  <c r="C5657" i="5"/>
  <c r="C8040" i="5"/>
  <c r="C3148" i="5"/>
  <c r="C3157" i="5"/>
  <c r="C8246" i="5"/>
  <c r="C3160" i="5"/>
  <c r="C5955" i="5"/>
  <c r="C8262" i="5"/>
  <c r="C628" i="5"/>
  <c r="C668" i="5"/>
  <c r="C6205" i="5"/>
  <c r="C7301" i="5"/>
  <c r="C8272" i="5"/>
  <c r="C3508" i="5"/>
  <c r="C7327" i="5"/>
  <c r="C8454" i="5"/>
  <c r="C1322" i="5"/>
  <c r="C2034" i="5"/>
  <c r="C3862" i="5"/>
  <c r="C5366" i="5"/>
  <c r="C6502" i="5"/>
  <c r="C7565" i="5"/>
  <c r="C8659" i="5"/>
  <c r="C5903" i="5"/>
  <c r="C2096" i="5"/>
  <c r="C3886" i="5"/>
  <c r="C5377" i="5"/>
  <c r="I5377" i="5" s="1"/>
  <c r="J5377" i="5" s="1"/>
  <c r="C6506" i="5"/>
  <c r="C7776" i="5"/>
  <c r="C8671" i="5"/>
  <c r="C4476" i="5"/>
  <c r="C6221" i="5"/>
  <c r="C2149" i="5"/>
  <c r="C4160" i="5"/>
  <c r="C5385" i="5"/>
  <c r="C6745" i="5"/>
  <c r="C7777" i="5"/>
  <c r="C8673" i="5"/>
  <c r="C4453" i="5"/>
  <c r="C4457" i="5"/>
  <c r="C4472" i="5"/>
  <c r="C5907" i="5"/>
  <c r="C4749" i="5"/>
  <c r="C4759" i="5"/>
  <c r="C3494" i="5"/>
  <c r="C725" i="5"/>
  <c r="C3564" i="5"/>
  <c r="C2157" i="5"/>
  <c r="C4168" i="5"/>
  <c r="C5390" i="5"/>
  <c r="C6751" i="5"/>
  <c r="C7778" i="5"/>
  <c r="C2671" i="5"/>
  <c r="I2671" i="5" s="1"/>
  <c r="J2671" i="5" s="1"/>
  <c r="C5638" i="5"/>
  <c r="C6757" i="5"/>
  <c r="C7780" i="5"/>
  <c r="C2683" i="5"/>
  <c r="C5640" i="5"/>
  <c r="C7006" i="5"/>
  <c r="C7019" i="5"/>
  <c r="C495" i="5"/>
  <c r="C7282" i="5"/>
  <c r="C3174" i="5"/>
  <c r="I3174" i="5" s="1"/>
  <c r="J3174" i="5" s="1"/>
  <c r="C8057" i="5"/>
  <c r="C8268" i="5"/>
  <c r="C8476" i="5"/>
  <c r="C2674" i="5"/>
  <c r="C4181" i="5"/>
  <c r="C5639" i="5"/>
  <c r="C6774" i="5"/>
  <c r="C7985" i="5"/>
  <c r="C7086" i="5"/>
  <c r="C4841" i="5"/>
  <c r="C7075" i="5"/>
  <c r="C7300" i="5"/>
  <c r="C5089" i="5"/>
  <c r="C5981" i="5"/>
  <c r="C7529" i="5"/>
  <c r="C1328" i="5"/>
  <c r="C3590" i="5"/>
  <c r="C5113" i="5"/>
  <c r="I5113" i="5" s="1"/>
  <c r="J5113" i="5" s="1"/>
  <c r="C6245" i="5"/>
  <c r="C7530" i="5"/>
  <c r="C8477" i="5"/>
  <c r="C4819" i="5"/>
  <c r="C6230" i="5"/>
  <c r="C1336" i="5"/>
  <c r="C3840" i="5"/>
  <c r="C5124" i="5"/>
  <c r="C6481" i="5"/>
  <c r="C7532" i="5"/>
  <c r="C8482" i="5"/>
  <c r="C2378" i="5"/>
  <c r="C4099" i="5"/>
  <c r="C5515" i="5"/>
  <c r="C6826" i="5"/>
  <c r="C2606" i="5"/>
  <c r="C4223" i="5"/>
  <c r="C5628" i="5"/>
  <c r="C6938" i="5"/>
  <c r="C2869" i="5"/>
  <c r="C4614" i="5"/>
  <c r="C6141" i="5"/>
  <c r="I6141" i="5" s="1"/>
  <c r="J6141" i="5" s="1"/>
  <c r="C7552" i="5"/>
  <c r="C2875" i="5"/>
  <c r="C4718" i="5"/>
  <c r="C6320" i="5"/>
  <c r="C7789" i="5"/>
  <c r="C2760" i="5"/>
  <c r="C4737" i="5"/>
  <c r="C6426" i="5"/>
  <c r="C7953" i="5"/>
  <c r="I7953" i="5" s="1"/>
  <c r="J7953" i="5" s="1"/>
  <c r="C2655" i="5"/>
  <c r="C4752" i="5"/>
  <c r="C6540" i="5"/>
  <c r="C8125" i="5"/>
  <c r="C2097" i="5"/>
  <c r="C4454" i="5"/>
  <c r="C6274" i="5"/>
  <c r="C7906" i="5"/>
  <c r="C1475" i="5"/>
  <c r="C4132" i="5"/>
  <c r="C5983" i="5"/>
  <c r="C7666" i="5"/>
  <c r="C8486" i="5"/>
  <c r="C6642" i="5"/>
  <c r="C4477" i="5"/>
  <c r="C1372" i="5"/>
  <c r="C2530" i="5"/>
  <c r="C4171" i="5"/>
  <c r="C5583" i="5"/>
  <c r="C6895" i="5"/>
  <c r="C2710" i="5"/>
  <c r="C4304" i="5"/>
  <c r="C5704" i="5"/>
  <c r="C7008" i="5"/>
  <c r="C2976" i="5"/>
  <c r="C4703" i="5"/>
  <c r="C6222" i="5"/>
  <c r="C7631" i="5"/>
  <c r="C2988" i="5"/>
  <c r="C4818" i="5"/>
  <c r="C6405" i="5"/>
  <c r="C7858" i="5"/>
  <c r="C2890" i="5"/>
  <c r="C4840" i="5"/>
  <c r="C6517" i="5"/>
  <c r="C8029" i="5"/>
  <c r="C2787" i="5"/>
  <c r="C4861" i="5"/>
  <c r="C6640" i="5"/>
  <c r="C8210" i="5"/>
  <c r="C2328" i="5"/>
  <c r="C4558" i="5"/>
  <c r="C6367" i="5"/>
  <c r="C7986" i="5"/>
  <c r="C1684" i="5"/>
  <c r="I1684" i="5" s="1"/>
  <c r="J1684" i="5" s="1"/>
  <c r="C4246" i="5"/>
  <c r="C6091" i="5"/>
  <c r="C7747" i="5"/>
  <c r="C8408" i="5"/>
  <c r="C6527" i="5"/>
  <c r="C4360" i="5"/>
  <c r="C1103" i="5"/>
  <c r="C259" i="5"/>
  <c r="C4216" i="5"/>
  <c r="C6892" i="5"/>
  <c r="C8756" i="5"/>
  <c r="C7140" i="5"/>
  <c r="C5206" i="5"/>
  <c r="C2963" i="5"/>
  <c r="C8374" i="5"/>
  <c r="C6664" i="5"/>
  <c r="C4672" i="5"/>
  <c r="C1683" i="5"/>
  <c r="C7801" i="5"/>
  <c r="C5947" i="5"/>
  <c r="C3864" i="5"/>
  <c r="C472" i="5"/>
  <c r="C6979" i="5"/>
  <c r="C5134" i="5"/>
  <c r="C3014" i="5"/>
  <c r="C7634" i="5"/>
  <c r="C5971" i="5"/>
  <c r="C4130" i="5"/>
  <c r="C1506" i="5"/>
  <c r="C6798" i="5"/>
  <c r="C5158" i="5"/>
  <c r="C3317" i="5"/>
  <c r="C39" i="5"/>
  <c r="C5479" i="5"/>
  <c r="C3894" i="5"/>
  <c r="C1658" i="5"/>
  <c r="C6244" i="5"/>
  <c r="C4751" i="5"/>
  <c r="C3049" i="5"/>
  <c r="C15" i="5"/>
  <c r="D3868" i="5"/>
  <c r="C833" i="5"/>
  <c r="C4740" i="5"/>
  <c r="C7099" i="5"/>
  <c r="C8610" i="5"/>
  <c r="C6958" i="5"/>
  <c r="C5002" i="5"/>
  <c r="C2698" i="5"/>
  <c r="C8227" i="5"/>
  <c r="C6470" i="5"/>
  <c r="C4229" i="5"/>
  <c r="C1244" i="5"/>
  <c r="C7633" i="5"/>
  <c r="C5762" i="5"/>
  <c r="C3655" i="5"/>
  <c r="C8395" i="5"/>
  <c r="C6791" i="5"/>
  <c r="C4932" i="5"/>
  <c r="C2451" i="5"/>
  <c r="C7474" i="5"/>
  <c r="C5794" i="5"/>
  <c r="C3930" i="5"/>
  <c r="C1089" i="5"/>
  <c r="C6636" i="5"/>
  <c r="C4988" i="5"/>
  <c r="C3095" i="5"/>
  <c r="C6797" i="5"/>
  <c r="C5338" i="5"/>
  <c r="C3727" i="5"/>
  <c r="C1326" i="5"/>
  <c r="C6097" i="5"/>
  <c r="C4587" i="5"/>
  <c r="C2852" i="5"/>
  <c r="G4533" i="5"/>
  <c r="I7958" i="5" l="1"/>
  <c r="J7958" i="5" s="1"/>
  <c r="I3998" i="5"/>
  <c r="J3998" i="5" s="1"/>
  <c r="I6528" i="5"/>
  <c r="J6528" i="5" s="1"/>
  <c r="I8012" i="5"/>
  <c r="J8012" i="5" s="1"/>
  <c r="I5983" i="5"/>
  <c r="J5983" i="5" s="1"/>
  <c r="I2417" i="5"/>
  <c r="J2417" i="5" s="1"/>
  <c r="I6195" i="5"/>
  <c r="J6195" i="5" s="1"/>
  <c r="I1790" i="5"/>
  <c r="J1790" i="5" s="1"/>
  <c r="I7611" i="5"/>
  <c r="J7611" i="5" s="1"/>
  <c r="I3328" i="5"/>
  <c r="J3328" i="5" s="1"/>
  <c r="K3328" i="5" s="1"/>
  <c r="N3328" i="5" s="1"/>
  <c r="I2328" i="5"/>
  <c r="J2328" i="5" s="1"/>
  <c r="I5824" i="5"/>
  <c r="J5824" i="5" s="1"/>
  <c r="K5824" i="5" s="1"/>
  <c r="I1640" i="5"/>
  <c r="J1640" i="5" s="1"/>
  <c r="I3451" i="5"/>
  <c r="J3451" i="5" s="1"/>
  <c r="K3451" i="5" s="1"/>
  <c r="I7691" i="5"/>
  <c r="J7691" i="5" s="1"/>
  <c r="K7691" i="5" s="1"/>
  <c r="L7691" i="5" s="1"/>
  <c r="I4480" i="5"/>
  <c r="J4480" i="5" s="1"/>
  <c r="K4480" i="5" s="1"/>
  <c r="N4480" i="5" s="1"/>
  <c r="I5206" i="5"/>
  <c r="J5206" i="5" s="1"/>
  <c r="K5206" i="5" s="1"/>
  <c r="M5206" i="5" s="1"/>
  <c r="I5709" i="5"/>
  <c r="J5709" i="5" s="1"/>
  <c r="K5709" i="5" s="1"/>
  <c r="M5709" i="5" s="1"/>
  <c r="I226" i="5"/>
  <c r="J226" i="5" s="1"/>
  <c r="K226" i="5" s="1"/>
  <c r="I2927" i="5"/>
  <c r="J2927" i="5" s="1"/>
  <c r="K2927" i="5" s="1"/>
  <c r="I3784" i="5"/>
  <c r="J3784" i="5" s="1"/>
  <c r="I4080" i="5"/>
  <c r="J4080" i="5" s="1"/>
  <c r="K4080" i="5" s="1"/>
  <c r="L4080" i="5" s="1"/>
  <c r="I7874" i="5"/>
  <c r="J7874" i="5" s="1"/>
  <c r="K7874" i="5" s="1"/>
  <c r="I2832" i="5"/>
  <c r="J2832" i="5" s="1"/>
  <c r="K2832" i="5" s="1"/>
  <c r="I6343" i="5"/>
  <c r="J6343" i="5" s="1"/>
  <c r="K6343" i="5" s="1"/>
  <c r="M6343" i="5" s="1"/>
  <c r="I6323" i="5"/>
  <c r="J6323" i="5" s="1"/>
  <c r="K6323" i="5" s="1"/>
  <c r="I5907" i="5"/>
  <c r="J5907" i="5" s="1"/>
  <c r="K5907" i="5" s="1"/>
  <c r="I4249" i="5"/>
  <c r="J4249" i="5" s="1"/>
  <c r="K4249" i="5" s="1"/>
  <c r="N4249" i="5" s="1"/>
  <c r="I5208" i="5"/>
  <c r="J5208" i="5" s="1"/>
  <c r="I2795" i="5"/>
  <c r="J2795" i="5" s="1"/>
  <c r="I5352" i="5"/>
  <c r="J5352" i="5" s="1"/>
  <c r="I5772" i="5"/>
  <c r="J5772" i="5" s="1"/>
  <c r="I3415" i="5"/>
  <c r="J3415" i="5" s="1"/>
  <c r="I8262" i="5"/>
  <c r="J8262" i="5" s="1"/>
  <c r="K8262" i="5" s="1"/>
  <c r="I6598" i="5"/>
  <c r="J6598" i="5" s="1"/>
  <c r="K6598" i="5" s="1"/>
  <c r="N6598" i="5" s="1"/>
  <c r="I8408" i="5"/>
  <c r="J8408" i="5" s="1"/>
  <c r="K8408" i="5" s="1"/>
  <c r="I1322" i="5"/>
  <c r="J1322" i="5" s="1"/>
  <c r="K1322" i="5" s="1"/>
  <c r="I8597" i="5"/>
  <c r="J8597" i="5" s="1"/>
  <c r="K8597" i="5" s="1"/>
  <c r="L8597" i="5" s="1"/>
  <c r="I5048" i="5"/>
  <c r="J5048" i="5" s="1"/>
  <c r="I1438" i="5"/>
  <c r="J1438" i="5" s="1"/>
  <c r="K1438" i="5" s="1"/>
  <c r="I8557" i="5"/>
  <c r="J8557" i="5" s="1"/>
  <c r="K8557" i="5" s="1"/>
  <c r="I206" i="5"/>
  <c r="J206" i="5" s="1"/>
  <c r="K206" i="5" s="1"/>
  <c r="M206" i="5" s="1"/>
  <c r="I8105" i="5"/>
  <c r="J8105" i="5" s="1"/>
  <c r="K8105" i="5" s="1"/>
  <c r="I2963" i="5"/>
  <c r="J2963" i="5" s="1"/>
  <c r="K2963" i="5" s="1"/>
  <c r="I8773" i="5"/>
  <c r="J8773" i="5" s="1"/>
  <c r="K8773" i="5" s="1"/>
  <c r="I4040" i="5"/>
  <c r="J4040" i="5" s="1"/>
  <c r="K4040" i="5" s="1"/>
  <c r="I4376" i="5"/>
  <c r="J4376" i="5" s="1"/>
  <c r="K4376" i="5" s="1"/>
  <c r="I7266" i="5"/>
  <c r="J7266" i="5" s="1"/>
  <c r="K7266" i="5" s="1"/>
  <c r="I6286" i="5"/>
  <c r="J6286" i="5" s="1"/>
  <c r="K6286" i="5" s="1"/>
  <c r="M6286" i="5" s="1"/>
  <c r="I3932" i="5"/>
  <c r="J3932" i="5" s="1"/>
  <c r="K3932" i="5" s="1"/>
  <c r="I8537" i="5"/>
  <c r="J8537" i="5" s="1"/>
  <c r="K8537" i="5" s="1"/>
  <c r="N8537" i="5" s="1"/>
  <c r="I4759" i="5"/>
  <c r="J4759" i="5" s="1"/>
  <c r="K4759" i="5" s="1"/>
  <c r="L4759" i="5" s="1"/>
  <c r="I591" i="5"/>
  <c r="J591" i="5" s="1"/>
  <c r="K591" i="5" s="1"/>
  <c r="I8689" i="5"/>
  <c r="J8689" i="5" s="1"/>
  <c r="K8689" i="5" s="1"/>
  <c r="I1926" i="5"/>
  <c r="J1926" i="5" s="1"/>
  <c r="K1926" i="5" s="1"/>
  <c r="N1926" i="5" s="1"/>
  <c r="I446" i="5"/>
  <c r="J446" i="5" s="1"/>
  <c r="K446" i="5" s="1"/>
  <c r="I4775" i="5"/>
  <c r="J4775" i="5" s="1"/>
  <c r="I5423" i="5"/>
  <c r="J5423" i="5" s="1"/>
  <c r="K5423" i="5" s="1"/>
  <c r="I8102" i="5"/>
  <c r="J8102" i="5" s="1"/>
  <c r="K8102" i="5" s="1"/>
  <c r="I4996" i="5"/>
  <c r="J4996" i="5" s="1"/>
  <c r="K4996" i="5" s="1"/>
  <c r="M4996" i="5" s="1"/>
  <c r="I7429" i="5"/>
  <c r="J7429" i="5" s="1"/>
  <c r="K7429" i="5" s="1"/>
  <c r="I7270" i="5"/>
  <c r="J7270" i="5" s="1"/>
  <c r="I3070" i="5"/>
  <c r="J3070" i="5" s="1"/>
  <c r="I6513" i="5"/>
  <c r="J6513" i="5" s="1"/>
  <c r="I5526" i="5"/>
  <c r="J5526" i="5" s="1"/>
  <c r="K5526" i="5" s="1"/>
  <c r="I5493" i="5"/>
  <c r="J5493" i="5" s="1"/>
  <c r="K5493" i="5" s="1"/>
  <c r="N5493" i="5" s="1"/>
  <c r="I7640" i="5"/>
  <c r="J7640" i="5" s="1"/>
  <c r="K7640" i="5" s="1"/>
  <c r="I4844" i="5"/>
  <c r="J4844" i="5" s="1"/>
  <c r="I3453" i="5"/>
  <c r="J3453" i="5" s="1"/>
  <c r="I5088" i="5"/>
  <c r="J5088" i="5" s="1"/>
  <c r="K5088" i="5" s="1"/>
  <c r="I5178" i="5"/>
  <c r="J5178" i="5" s="1"/>
  <c r="K5178" i="5" s="1"/>
  <c r="I4740" i="5"/>
  <c r="J4740" i="5" s="1"/>
  <c r="K4740" i="5" s="1"/>
  <c r="I5820" i="5"/>
  <c r="J5820" i="5" s="1"/>
  <c r="K5820" i="5" s="1"/>
  <c r="N5820" i="5" s="1"/>
  <c r="I4087" i="5"/>
  <c r="J4087" i="5" s="1"/>
  <c r="K4087" i="5" s="1"/>
  <c r="N4087" i="5" s="1"/>
  <c r="I3683" i="5"/>
  <c r="J3683" i="5" s="1"/>
  <c r="I8567" i="5"/>
  <c r="J8567" i="5" s="1"/>
  <c r="K8567" i="5" s="1"/>
  <c r="N8567" i="5" s="1"/>
  <c r="I8089" i="5"/>
  <c r="J8089" i="5" s="1"/>
  <c r="K8089" i="5" s="1"/>
  <c r="L8089" i="5" s="1"/>
  <c r="I3392" i="5"/>
  <c r="J3392" i="5" s="1"/>
  <c r="K3392" i="5" s="1"/>
  <c r="L3392" i="5" s="1"/>
  <c r="I1698" i="5"/>
  <c r="J1698" i="5" s="1"/>
  <c r="K1698" i="5" s="1"/>
  <c r="I528" i="5"/>
  <c r="J528" i="5" s="1"/>
  <c r="I2197" i="5"/>
  <c r="J2197" i="5" s="1"/>
  <c r="I5094" i="5"/>
  <c r="J5094" i="5" s="1"/>
  <c r="K5094" i="5" s="1"/>
  <c r="L5094" i="5" s="1"/>
  <c r="I5233" i="5"/>
  <c r="J5233" i="5" s="1"/>
  <c r="K5233" i="5" s="1"/>
  <c r="I5479" i="5"/>
  <c r="J5479" i="5" s="1"/>
  <c r="K5479" i="5" s="1"/>
  <c r="N5479" i="5" s="1"/>
  <c r="I5616" i="5"/>
  <c r="J5616" i="5" s="1"/>
  <c r="K5616" i="5" s="1"/>
  <c r="I3965" i="5"/>
  <c r="J3965" i="5" s="1"/>
  <c r="I1142" i="5"/>
  <c r="J1142" i="5" s="1"/>
  <c r="K1142" i="5" s="1"/>
  <c r="I3387" i="5"/>
  <c r="J3387" i="5" s="1"/>
  <c r="K3387" i="5" s="1"/>
  <c r="N3387" i="5" s="1"/>
  <c r="I7668" i="5"/>
  <c r="J7668" i="5" s="1"/>
  <c r="K7668" i="5" s="1"/>
  <c r="M7668" i="5" s="1"/>
  <c r="I782" i="5"/>
  <c r="J782" i="5" s="1"/>
  <c r="K782" i="5" s="1"/>
  <c r="N782" i="5" s="1"/>
  <c r="I7258" i="5"/>
  <c r="J7258" i="5" s="1"/>
  <c r="K7258" i="5" s="1"/>
  <c r="I7794" i="5"/>
  <c r="J7794" i="5" s="1"/>
  <c r="K7794" i="5" s="1"/>
  <c r="M7794" i="5" s="1"/>
  <c r="I4735" i="5"/>
  <c r="J4735" i="5" s="1"/>
  <c r="K4735" i="5" s="1"/>
  <c r="I5626" i="5"/>
  <c r="J5626" i="5" s="1"/>
  <c r="K5626" i="5" s="1"/>
  <c r="M5626" i="5" s="1"/>
  <c r="I8443" i="5"/>
  <c r="J8443" i="5" s="1"/>
  <c r="K8443" i="5" s="1"/>
  <c r="N8443" i="5" s="1"/>
  <c r="I6348" i="5"/>
  <c r="J6348" i="5" s="1"/>
  <c r="K6348" i="5" s="1"/>
  <c r="N6348" i="5" s="1"/>
  <c r="I2759" i="5"/>
  <c r="J2759" i="5" s="1"/>
  <c r="K2759" i="5" s="1"/>
  <c r="I5286" i="5"/>
  <c r="J5286" i="5" s="1"/>
  <c r="I911" i="5"/>
  <c r="J911" i="5" s="1"/>
  <c r="K911" i="5" s="1"/>
  <c r="M911" i="5" s="1"/>
  <c r="I4160" i="5"/>
  <c r="J4160" i="5" s="1"/>
  <c r="K4160" i="5" s="1"/>
  <c r="L4160" i="5" s="1"/>
  <c r="I1749" i="5"/>
  <c r="J1749" i="5" s="1"/>
  <c r="I5148" i="5"/>
  <c r="J5148" i="5" s="1"/>
  <c r="K5148" i="5" s="1"/>
  <c r="I4966" i="5"/>
  <c r="J4966" i="5" s="1"/>
  <c r="I1475" i="5"/>
  <c r="J1475" i="5" s="1"/>
  <c r="K1475" i="5" s="1"/>
  <c r="N1475" i="5" s="1"/>
  <c r="I170" i="5"/>
  <c r="J170" i="5" s="1"/>
  <c r="K170" i="5" s="1"/>
  <c r="I6367" i="5"/>
  <c r="J6367" i="5" s="1"/>
  <c r="K6367" i="5" s="1"/>
  <c r="I344" i="5"/>
  <c r="J344" i="5" s="1"/>
  <c r="K344" i="5" s="1"/>
  <c r="I8761" i="5"/>
  <c r="J8761" i="5" s="1"/>
  <c r="K8761" i="5" s="1"/>
  <c r="L8761" i="5" s="1"/>
  <c r="I6508" i="5"/>
  <c r="J6508" i="5" s="1"/>
  <c r="K6508" i="5" s="1"/>
  <c r="L6508" i="5" s="1"/>
  <c r="I6613" i="5"/>
  <c r="J6613" i="5" s="1"/>
  <c r="K6613" i="5" s="1"/>
  <c r="I705" i="5"/>
  <c r="J705" i="5" s="1"/>
  <c r="I3408" i="5"/>
  <c r="J3408" i="5" s="1"/>
  <c r="K3408" i="5" s="1"/>
  <c r="N3408" i="5" s="1"/>
  <c r="I7604" i="5"/>
  <c r="J7604" i="5" s="1"/>
  <c r="K7604" i="5" s="1"/>
  <c r="I5415" i="5"/>
  <c r="J5415" i="5" s="1"/>
  <c r="K5415" i="5" s="1"/>
  <c r="M5415" i="5" s="1"/>
  <c r="I2339" i="5"/>
  <c r="J2339" i="5" s="1"/>
  <c r="K2339" i="5" s="1"/>
  <c r="I5158" i="5"/>
  <c r="J5158" i="5" s="1"/>
  <c r="I7282" i="5"/>
  <c r="J7282" i="5" s="1"/>
  <c r="K7282" i="5" s="1"/>
  <c r="I3770" i="5"/>
  <c r="J3770" i="5" s="1"/>
  <c r="K3770" i="5" s="1"/>
  <c r="I8568" i="5"/>
  <c r="J8568" i="5" s="1"/>
  <c r="K8568" i="5" s="1"/>
  <c r="I8270" i="5"/>
  <c r="J8270" i="5" s="1"/>
  <c r="K8270" i="5" s="1"/>
  <c r="I6559" i="5"/>
  <c r="J6559" i="5" s="1"/>
  <c r="K6559" i="5" s="1"/>
  <c r="M6559" i="5" s="1"/>
  <c r="I7509" i="5"/>
  <c r="J7509" i="5" s="1"/>
  <c r="I407" i="5"/>
  <c r="J407" i="5" s="1"/>
  <c r="K407" i="5" s="1"/>
  <c r="I5628" i="5"/>
  <c r="J5628" i="5" s="1"/>
  <c r="K5628" i="5" s="1"/>
  <c r="I6631" i="5"/>
  <c r="J6631" i="5" s="1"/>
  <c r="K6631" i="5" s="1"/>
  <c r="I4272" i="5"/>
  <c r="J4272" i="5" s="1"/>
  <c r="K4272" i="5" s="1"/>
  <c r="I5771" i="5"/>
  <c r="J5771" i="5" s="1"/>
  <c r="K5771" i="5" s="1"/>
  <c r="L5771" i="5" s="1"/>
  <c r="I3533" i="5"/>
  <c r="J3533" i="5" s="1"/>
  <c r="K3533" i="5" s="1"/>
  <c r="N3533" i="5" s="1"/>
  <c r="I4102" i="5"/>
  <c r="J4102" i="5" s="1"/>
  <c r="I289" i="5"/>
  <c r="J289" i="5" s="1"/>
  <c r="K289" i="5" s="1"/>
  <c r="I2882" i="5"/>
  <c r="J2882" i="5" s="1"/>
  <c r="K2882" i="5" s="1"/>
  <c r="M2882" i="5" s="1"/>
  <c r="I7197" i="5"/>
  <c r="J7197" i="5" s="1"/>
  <c r="K7197" i="5" s="1"/>
  <c r="I8692" i="5"/>
  <c r="J8692" i="5" s="1"/>
  <c r="K8692" i="5" s="1"/>
  <c r="L8692" i="5" s="1"/>
  <c r="I3515" i="5"/>
  <c r="J3515" i="5" s="1"/>
  <c r="K3515" i="5" s="1"/>
  <c r="M3515" i="5" s="1"/>
  <c r="I7284" i="5"/>
  <c r="J7284" i="5" s="1"/>
  <c r="K7284" i="5" s="1"/>
  <c r="M7284" i="5" s="1"/>
  <c r="I2284" i="5"/>
  <c r="J2284" i="5" s="1"/>
  <c r="K2284" i="5" s="1"/>
  <c r="N2284" i="5" s="1"/>
  <c r="I5371" i="5"/>
  <c r="J5371" i="5" s="1"/>
  <c r="K5371" i="5" s="1"/>
  <c r="L5371" i="5" s="1"/>
  <c r="I5834" i="5"/>
  <c r="J5834" i="5" s="1"/>
  <c r="K5834" i="5" s="1"/>
  <c r="I7614" i="5"/>
  <c r="J7614" i="5" s="1"/>
  <c r="K7614" i="5" s="1"/>
  <c r="I4453" i="5"/>
  <c r="J4453" i="5" s="1"/>
  <c r="K4453" i="5" s="1"/>
  <c r="I5844" i="5"/>
  <c r="J5844" i="5" s="1"/>
  <c r="K5844" i="5" s="1"/>
  <c r="I4840" i="5"/>
  <c r="J4840" i="5" s="1"/>
  <c r="K4840" i="5" s="1"/>
  <c r="N4840" i="5" s="1"/>
  <c r="I4144" i="5"/>
  <c r="J4144" i="5" s="1"/>
  <c r="K4144" i="5" s="1"/>
  <c r="I8715" i="5"/>
  <c r="J8715" i="5" s="1"/>
  <c r="K8715" i="5" s="1"/>
  <c r="I6935" i="5"/>
  <c r="J6935" i="5" s="1"/>
  <c r="K6935" i="5" s="1"/>
  <c r="M6935" i="5" s="1"/>
  <c r="I353" i="5"/>
  <c r="J353" i="5" s="1"/>
  <c r="I6527" i="5"/>
  <c r="J6527" i="5" s="1"/>
  <c r="K6527" i="5" s="1"/>
  <c r="L6527" i="5" s="1"/>
  <c r="I6481" i="5"/>
  <c r="J6481" i="5" s="1"/>
  <c r="K6481" i="5" s="1"/>
  <c r="L6481" i="5" s="1"/>
  <c r="I7451" i="5"/>
  <c r="J7451" i="5" s="1"/>
  <c r="K7451" i="5" s="1"/>
  <c r="I3978" i="5"/>
  <c r="J3978" i="5" s="1"/>
  <c r="I6271" i="5"/>
  <c r="J6271" i="5" s="1"/>
  <c r="K6271" i="5" s="1"/>
  <c r="L6271" i="5" s="1"/>
  <c r="I3815" i="5"/>
  <c r="J3815" i="5" s="1"/>
  <c r="I7361" i="5"/>
  <c r="J7361" i="5" s="1"/>
  <c r="K7361" i="5" s="1"/>
  <c r="M7361" i="5" s="1"/>
  <c r="I547" i="5"/>
  <c r="J547" i="5" s="1"/>
  <c r="K547" i="5" s="1"/>
  <c r="M547" i="5" s="1"/>
  <c r="I6013" i="5"/>
  <c r="J6013" i="5" s="1"/>
  <c r="K6013" i="5" s="1"/>
  <c r="I5740" i="5"/>
  <c r="J5740" i="5" s="1"/>
  <c r="K5740" i="5" s="1"/>
  <c r="M5740" i="5" s="1"/>
  <c r="I7503" i="5"/>
  <c r="J7503" i="5" s="1"/>
  <c r="K7503" i="5" s="1"/>
  <c r="L7503" i="5" s="1"/>
  <c r="I7327" i="5"/>
  <c r="J7327" i="5" s="1"/>
  <c r="K7327" i="5" s="1"/>
  <c r="I7298" i="5"/>
  <c r="J7298" i="5" s="1"/>
  <c r="K7298" i="5" s="1"/>
  <c r="N7298" i="5" s="1"/>
  <c r="I5874" i="5"/>
  <c r="J5874" i="5" s="1"/>
  <c r="K5874" i="5" s="1"/>
  <c r="L5874" i="5" s="1"/>
  <c r="I5232" i="5"/>
  <c r="J5232" i="5" s="1"/>
  <c r="K5232" i="5" s="1"/>
  <c r="M5232" i="5" s="1"/>
  <c r="I4229" i="5"/>
  <c r="J4229" i="5" s="1"/>
  <c r="K4229" i="5" s="1"/>
  <c r="N4229" i="5" s="1"/>
  <c r="I5027" i="5"/>
  <c r="J5027" i="5" s="1"/>
  <c r="K5027" i="5" s="1"/>
  <c r="I1863" i="5"/>
  <c r="J1863" i="5" s="1"/>
  <c r="I6318" i="5"/>
  <c r="J6318" i="5" s="1"/>
  <c r="K6318" i="5" s="1"/>
  <c r="M6318" i="5" s="1"/>
  <c r="I4067" i="5"/>
  <c r="J4067" i="5" s="1"/>
  <c r="K4067" i="5" s="1"/>
  <c r="I4664" i="5"/>
  <c r="J4664" i="5" s="1"/>
  <c r="K4664" i="5" s="1"/>
  <c r="I4660" i="5"/>
  <c r="J4660" i="5" s="1"/>
  <c r="K4660" i="5" s="1"/>
  <c r="M4660" i="5" s="1"/>
  <c r="I7008" i="5"/>
  <c r="J7008" i="5" s="1"/>
  <c r="K7008" i="5" s="1"/>
  <c r="N7008" i="5" s="1"/>
  <c r="I6938" i="5"/>
  <c r="J6938" i="5" s="1"/>
  <c r="I1359" i="5"/>
  <c r="J1359" i="5" s="1"/>
  <c r="K1359" i="5" s="1"/>
  <c r="I7680" i="5"/>
  <c r="J7680" i="5" s="1"/>
  <c r="K7680" i="5" s="1"/>
  <c r="L7680" i="5" s="1"/>
  <c r="I7457" i="5"/>
  <c r="J7457" i="5" s="1"/>
  <c r="I4315" i="5"/>
  <c r="J4315" i="5" s="1"/>
  <c r="K4315" i="5" s="1"/>
  <c r="L4315" i="5" s="1"/>
  <c r="I3926" i="5"/>
  <c r="J3926" i="5" s="1"/>
  <c r="K3926" i="5" s="1"/>
  <c r="I6587" i="5"/>
  <c r="J6587" i="5" s="1"/>
  <c r="K6587" i="5" s="1"/>
  <c r="I6257" i="5"/>
  <c r="J6257" i="5" s="1"/>
  <c r="K6257" i="5" s="1"/>
  <c r="I6711" i="5"/>
  <c r="J6711" i="5" s="1"/>
  <c r="K6711" i="5" s="1"/>
  <c r="I5181" i="5"/>
  <c r="J5181" i="5" s="1"/>
  <c r="K5181" i="5" s="1"/>
  <c r="I2509" i="5"/>
  <c r="J2509" i="5" s="1"/>
  <c r="K2509" i="5" s="1"/>
  <c r="L2509" i="5" s="1"/>
  <c r="I7024" i="5"/>
  <c r="J7024" i="5" s="1"/>
  <c r="K7024" i="5" s="1"/>
  <c r="I1682" i="5"/>
  <c r="J1682" i="5" s="1"/>
  <c r="K1682" i="5" s="1"/>
  <c r="L1682" i="5" s="1"/>
  <c r="I2755" i="5"/>
  <c r="J2755" i="5" s="1"/>
  <c r="I8028" i="5"/>
  <c r="J8028" i="5" s="1"/>
  <c r="K8028" i="5" s="1"/>
  <c r="I3903" i="5"/>
  <c r="J3903" i="5" s="1"/>
  <c r="K3903" i="5" s="1"/>
  <c r="I3590" i="5"/>
  <c r="J3590" i="5" s="1"/>
  <c r="K3590" i="5" s="1"/>
  <c r="I2710" i="5"/>
  <c r="J2710" i="5" s="1"/>
  <c r="K2710" i="5" s="1"/>
  <c r="I6653" i="5"/>
  <c r="J6653" i="5" s="1"/>
  <c r="K6653" i="5" s="1"/>
  <c r="N6653" i="5" s="1"/>
  <c r="I3301" i="5"/>
  <c r="J3301" i="5" s="1"/>
  <c r="K3301" i="5" s="1"/>
  <c r="I1987" i="5"/>
  <c r="J1987" i="5" s="1"/>
  <c r="K1987" i="5" s="1"/>
  <c r="I5002" i="5"/>
  <c r="J5002" i="5" s="1"/>
  <c r="K5002" i="5" s="1"/>
  <c r="I6826" i="5"/>
  <c r="J6826" i="5" s="1"/>
  <c r="K6826" i="5" s="1"/>
  <c r="I7019" i="5"/>
  <c r="J7019" i="5" s="1"/>
  <c r="K7019" i="5" s="1"/>
  <c r="M7019" i="5" s="1"/>
  <c r="I5903" i="5"/>
  <c r="J5903" i="5" s="1"/>
  <c r="K5903" i="5" s="1"/>
  <c r="M5903" i="5" s="1"/>
  <c r="I3160" i="5"/>
  <c r="J3160" i="5" s="1"/>
  <c r="K3160" i="5" s="1"/>
  <c r="M3160" i="5" s="1"/>
  <c r="I1620" i="5"/>
  <c r="J1620" i="5" s="1"/>
  <c r="K1620" i="5" s="1"/>
  <c r="I8066" i="5"/>
  <c r="J8066" i="5" s="1"/>
  <c r="K8066" i="5" s="1"/>
  <c r="M8066" i="5" s="1"/>
  <c r="I6000" i="5"/>
  <c r="J6000" i="5" s="1"/>
  <c r="K6000" i="5" s="1"/>
  <c r="I6217" i="5"/>
  <c r="J6217" i="5" s="1"/>
  <c r="K6217" i="5" s="1"/>
  <c r="N6217" i="5" s="1"/>
  <c r="I3858" i="5"/>
  <c r="J3858" i="5" s="1"/>
  <c r="K3858" i="5" s="1"/>
  <c r="I6825" i="5"/>
  <c r="J6825" i="5" s="1"/>
  <c r="K6825" i="5" s="1"/>
  <c r="L6825" i="5" s="1"/>
  <c r="I5821" i="5"/>
  <c r="J5821" i="5" s="1"/>
  <c r="K5821" i="5" s="1"/>
  <c r="I7473" i="5"/>
  <c r="J7473" i="5" s="1"/>
  <c r="K7473" i="5" s="1"/>
  <c r="N7473" i="5" s="1"/>
  <c r="I1814" i="5"/>
  <c r="J1814" i="5" s="1"/>
  <c r="K1814" i="5" s="1"/>
  <c r="M1814" i="5" s="1"/>
  <c r="I5664" i="5"/>
  <c r="J5664" i="5" s="1"/>
  <c r="K5664" i="5" s="1"/>
  <c r="N5664" i="5" s="1"/>
  <c r="I6815" i="5"/>
  <c r="J6815" i="5" s="1"/>
  <c r="K6815" i="5" s="1"/>
  <c r="N6815" i="5" s="1"/>
  <c r="I6130" i="5"/>
  <c r="J6130" i="5" s="1"/>
  <c r="K6130" i="5" s="1"/>
  <c r="M6130" i="5" s="1"/>
  <c r="I3888" i="5"/>
  <c r="J3888" i="5" s="1"/>
  <c r="K3888" i="5" s="1"/>
  <c r="I2735" i="5"/>
  <c r="J2735" i="5" s="1"/>
  <c r="K2735" i="5" s="1"/>
  <c r="M2735" i="5" s="1"/>
  <c r="I6894" i="5"/>
  <c r="J6894" i="5" s="1"/>
  <c r="K6894" i="5" s="1"/>
  <c r="N6894" i="5" s="1"/>
  <c r="K6191" i="5"/>
  <c r="K53" i="5"/>
  <c r="K8674" i="5"/>
  <c r="K1614" i="5"/>
  <c r="L1614" i="5" s="1"/>
  <c r="K2773" i="5"/>
  <c r="N2773" i="5" s="1"/>
  <c r="K1027" i="5"/>
  <c r="L1027" i="5" s="1"/>
  <c r="K2398" i="5"/>
  <c r="K1242" i="5"/>
  <c r="K7545" i="5"/>
  <c r="K6603" i="5"/>
  <c r="K2183" i="5"/>
  <c r="K2223" i="5"/>
  <c r="L2223" i="5" s="1"/>
  <c r="K8757" i="5"/>
  <c r="K4936" i="5"/>
  <c r="K5229" i="5"/>
  <c r="K8536" i="5"/>
  <c r="N8536" i="5" s="1"/>
  <c r="K6465" i="5"/>
  <c r="L6465" i="5" s="1"/>
  <c r="K6226" i="5"/>
  <c r="M6226" i="5" s="1"/>
  <c r="K3034" i="5"/>
  <c r="L3034" i="5" s="1"/>
  <c r="K684" i="5"/>
  <c r="K1733" i="5"/>
  <c r="L1733" i="5" s="1"/>
  <c r="K4991" i="5"/>
  <c r="L4991" i="5" s="1"/>
  <c r="K714" i="5"/>
  <c r="L714" i="5" s="1"/>
  <c r="K1152" i="5"/>
  <c r="L1152" i="5" s="1"/>
  <c r="K5652" i="5"/>
  <c r="M5652" i="5" s="1"/>
  <c r="K1348" i="5"/>
  <c r="K763" i="5"/>
  <c r="L763" i="5" s="1"/>
  <c r="K6665" i="5"/>
  <c r="K4842" i="5"/>
  <c r="K7408" i="5"/>
  <c r="K6093" i="5"/>
  <c r="K5699" i="5"/>
  <c r="L5699" i="5" s="1"/>
  <c r="K1628" i="5"/>
  <c r="K6119" i="5"/>
  <c r="K1681" i="5"/>
  <c r="K7486" i="5"/>
  <c r="N7486" i="5" s="1"/>
  <c r="K4724" i="5"/>
  <c r="M4724" i="5" s="1"/>
  <c r="K7687" i="5"/>
  <c r="K6172" i="5"/>
  <c r="K2478" i="5"/>
  <c r="L2478" i="5" s="1"/>
  <c r="K7608" i="5"/>
  <c r="L7608" i="5" s="1"/>
  <c r="K3795" i="5"/>
  <c r="L3795" i="5" s="1"/>
  <c r="K3969" i="5"/>
  <c r="K8468" i="5"/>
  <c r="K8021" i="5"/>
  <c r="L8021" i="5" s="1"/>
  <c r="K2154" i="5"/>
  <c r="K4685" i="5"/>
  <c r="K1200" i="5"/>
  <c r="N1200" i="5" s="1"/>
  <c r="K3681" i="5"/>
  <c r="L3681" i="5" s="1"/>
  <c r="K8539" i="5"/>
  <c r="L8539" i="5" s="1"/>
  <c r="K6132" i="5"/>
  <c r="K2449" i="5"/>
  <c r="K5405" i="5"/>
  <c r="K3718" i="5"/>
  <c r="K4419" i="5"/>
  <c r="K225" i="5"/>
  <c r="L225" i="5" s="1"/>
  <c r="K5904" i="5"/>
  <c r="L5904" i="5" s="1"/>
  <c r="K909" i="5"/>
  <c r="K6003" i="5"/>
  <c r="L6003" i="5" s="1"/>
  <c r="K6980" i="5"/>
  <c r="K3204" i="5"/>
  <c r="L3204" i="5" s="1"/>
  <c r="K3422" i="5"/>
  <c r="L3422" i="5" s="1"/>
  <c r="K4532" i="5"/>
  <c r="K3935" i="5"/>
  <c r="L3935" i="5" s="1"/>
  <c r="K2253" i="5"/>
  <c r="K7442" i="5"/>
  <c r="K7627" i="5"/>
  <c r="M7627" i="5" s="1"/>
  <c r="K6017" i="5"/>
  <c r="L6017" i="5" s="1"/>
  <c r="K1084" i="5"/>
  <c r="M1084" i="5" s="1"/>
  <c r="K6952" i="5"/>
  <c r="L6952" i="5" s="1"/>
  <c r="K2491" i="5"/>
  <c r="L2491" i="5" s="1"/>
  <c r="K352" i="5"/>
  <c r="K3687" i="5"/>
  <c r="N3687" i="5" s="1"/>
  <c r="K3435" i="5"/>
  <c r="L3435" i="5" s="1"/>
  <c r="K6431" i="5"/>
  <c r="K7712" i="5"/>
  <c r="K819" i="5"/>
  <c r="M819" i="5" s="1"/>
  <c r="K1811" i="5"/>
  <c r="M1811" i="5" s="1"/>
  <c r="K5966" i="5"/>
  <c r="K2274" i="5"/>
  <c r="N2274" i="5" s="1"/>
  <c r="K1118" i="5"/>
  <c r="K333" i="5"/>
  <c r="N333" i="5" s="1"/>
  <c r="K490" i="5"/>
  <c r="L490" i="5" s="1"/>
  <c r="K8599" i="5"/>
  <c r="N8599" i="5" s="1"/>
  <c r="K5715" i="5"/>
  <c r="K8410" i="5"/>
  <c r="L8410" i="5" s="1"/>
  <c r="K5274" i="5"/>
  <c r="N5274" i="5" s="1"/>
  <c r="K1615" i="5"/>
  <c r="L1615" i="5" s="1"/>
  <c r="K373" i="5"/>
  <c r="N373" i="5" s="1"/>
  <c r="K4276" i="5"/>
  <c r="K1796" i="5"/>
  <c r="L1796" i="5" s="1"/>
  <c r="K8704" i="5"/>
  <c r="K1401" i="5"/>
  <c r="M1401" i="5" s="1"/>
  <c r="K233" i="5"/>
  <c r="K7538" i="5"/>
  <c r="L7538" i="5" s="1"/>
  <c r="K8265" i="5"/>
  <c r="K3053" i="5"/>
  <c r="L3053" i="5" s="1"/>
  <c r="K7857" i="5"/>
  <c r="M7857" i="5" s="1"/>
  <c r="K5417" i="5"/>
  <c r="L5417" i="5" s="1"/>
  <c r="K4385" i="5"/>
  <c r="K3782" i="5"/>
  <c r="K5875" i="5"/>
  <c r="K4415" i="5"/>
  <c r="N4415" i="5" s="1"/>
  <c r="K1184" i="5"/>
  <c r="K4666" i="5"/>
  <c r="N4666" i="5" s="1"/>
  <c r="K4317" i="5"/>
  <c r="L4317" i="5" s="1"/>
  <c r="K766" i="5"/>
  <c r="K4405" i="5"/>
  <c r="K2872" i="5"/>
  <c r="K1434" i="5"/>
  <c r="L1434" i="5" s="1"/>
  <c r="K2213" i="5"/>
  <c r="K7592" i="5"/>
  <c r="L7592" i="5" s="1"/>
  <c r="K28" i="5"/>
  <c r="M28" i="5" s="1"/>
  <c r="K5520" i="5"/>
  <c r="K6870" i="5"/>
  <c r="K3318" i="5"/>
  <c r="L3318" i="5" s="1"/>
  <c r="K4331" i="5"/>
  <c r="K957" i="5"/>
  <c r="M957" i="5" s="1"/>
  <c r="K3542" i="5"/>
  <c r="K1102" i="5"/>
  <c r="M1102" i="5" s="1"/>
  <c r="K4671" i="5"/>
  <c r="N4671" i="5" s="1"/>
  <c r="K1525" i="5"/>
  <c r="K2323" i="5"/>
  <c r="L2323" i="5" s="1"/>
  <c r="K1795" i="5"/>
  <c r="L1795" i="5" s="1"/>
  <c r="K2791" i="5"/>
  <c r="K4370" i="5"/>
  <c r="L4370" i="5" s="1"/>
  <c r="K8581" i="5"/>
  <c r="L8581" i="5" s="1"/>
  <c r="K2553" i="5"/>
  <c r="K5731" i="5"/>
  <c r="L5731" i="5" s="1"/>
  <c r="K7864" i="5"/>
  <c r="K3188" i="5"/>
  <c r="N3188" i="5" s="1"/>
  <c r="K2885" i="5"/>
  <c r="K1123" i="5"/>
  <c r="N1123" i="5" s="1"/>
  <c r="K8676" i="5"/>
  <c r="K6725" i="5"/>
  <c r="K2108" i="5"/>
  <c r="K8584" i="5"/>
  <c r="N8584" i="5" s="1"/>
  <c r="K1477" i="5"/>
  <c r="K3953" i="5"/>
  <c r="M3953" i="5" s="1"/>
  <c r="K99" i="5"/>
  <c r="L99" i="5" s="1"/>
  <c r="K1357" i="5"/>
  <c r="L1357" i="5" s="1"/>
  <c r="K2974" i="5"/>
  <c r="K5109" i="5"/>
  <c r="K2455" i="5"/>
  <c r="L2455" i="5" s="1"/>
  <c r="K2899" i="5"/>
  <c r="L2899" i="5" s="1"/>
  <c r="K3209" i="5"/>
  <c r="N3209" i="5" s="1"/>
  <c r="K3820" i="5"/>
  <c r="L3820" i="5" s="1"/>
  <c r="K6936" i="5"/>
  <c r="N6936" i="5" s="1"/>
  <c r="K8774" i="5"/>
  <c r="N8774" i="5" s="1"/>
  <c r="K1662" i="5"/>
  <c r="K2754" i="5"/>
  <c r="K4496" i="5"/>
  <c r="L4496" i="5" s="1"/>
  <c r="K1822" i="5"/>
  <c r="K148" i="5"/>
  <c r="L148" i="5" s="1"/>
  <c r="K560" i="5"/>
  <c r="K3960" i="5"/>
  <c r="K2830" i="5"/>
  <c r="N2830" i="5" s="1"/>
  <c r="K1385" i="5"/>
  <c r="K5785" i="5"/>
  <c r="K1156" i="5"/>
  <c r="K141" i="5"/>
  <c r="K7216" i="5"/>
  <c r="K1402" i="5"/>
  <c r="L1402" i="5" s="1"/>
  <c r="K6925" i="5"/>
  <c r="L6925" i="5" s="1"/>
  <c r="K3369" i="5"/>
  <c r="L3369" i="5" s="1"/>
  <c r="K4515" i="5"/>
  <c r="K556" i="5"/>
  <c r="M556" i="5" s="1"/>
  <c r="K3389" i="5"/>
  <c r="K7035" i="5"/>
  <c r="K3310" i="5"/>
  <c r="M3310" i="5" s="1"/>
  <c r="K8479" i="5"/>
  <c r="M8479" i="5" s="1"/>
  <c r="K2638" i="5"/>
  <c r="N2638" i="5" s="1"/>
  <c r="K2675" i="5"/>
  <c r="K2303" i="5"/>
  <c r="K4502" i="5"/>
  <c r="L4502" i="5" s="1"/>
  <c r="K1706" i="5"/>
  <c r="L1706" i="5" s="1"/>
  <c r="K8663" i="5"/>
  <c r="L8663" i="5" s="1"/>
  <c r="K3647" i="5"/>
  <c r="L3647" i="5" s="1"/>
  <c r="K35" i="5"/>
  <c r="M35" i="5" s="1"/>
  <c r="K1192" i="5"/>
  <c r="L1192" i="5" s="1"/>
  <c r="K1463" i="5"/>
  <c r="L1463" i="5" s="1"/>
  <c r="K7705" i="5"/>
  <c r="K1591" i="5"/>
  <c r="L1591" i="5" s="1"/>
  <c r="K5760" i="5"/>
  <c r="K2189" i="5"/>
  <c r="L2189" i="5" s="1"/>
  <c r="K7970" i="5"/>
  <c r="K5223" i="5"/>
  <c r="K6243" i="5"/>
  <c r="K6126" i="5"/>
  <c r="K6728" i="5"/>
  <c r="K2986" i="5"/>
  <c r="L2986" i="5" s="1"/>
  <c r="K4256" i="5"/>
  <c r="L4256" i="5" s="1"/>
  <c r="K2720" i="5"/>
  <c r="L2720" i="5" s="1"/>
  <c r="K7435" i="5"/>
  <c r="L7435" i="5" s="1"/>
  <c r="K8222" i="5"/>
  <c r="L8222" i="5" s="1"/>
  <c r="K6847" i="5"/>
  <c r="K3142" i="5"/>
  <c r="N3142" i="5" s="1"/>
  <c r="K3741" i="5"/>
  <c r="L3741" i="5" s="1"/>
  <c r="K8154" i="5"/>
  <c r="L8154" i="5" s="1"/>
  <c r="K8005" i="5"/>
  <c r="L8005" i="5" s="1"/>
  <c r="K551" i="5"/>
  <c r="L551" i="5" s="1"/>
  <c r="K3748" i="5"/>
  <c r="K2328" i="5"/>
  <c r="K8563" i="5"/>
  <c r="K5113" i="5"/>
  <c r="K3174" i="5"/>
  <c r="N3174" i="5" s="1"/>
  <c r="K5377" i="5"/>
  <c r="L5377" i="5" s="1"/>
  <c r="K4432" i="5"/>
  <c r="K5014" i="5"/>
  <c r="K3631" i="5"/>
  <c r="N3631" i="5" s="1"/>
  <c r="K8280" i="5"/>
  <c r="N8280" i="5" s="1"/>
  <c r="K8535" i="5"/>
  <c r="N8535" i="5" s="1"/>
  <c r="K6195" i="5"/>
  <c r="K880" i="5"/>
  <c r="L880" i="5" s="1"/>
  <c r="K5056" i="5"/>
  <c r="M5056" i="5" s="1"/>
  <c r="K5111" i="5"/>
  <c r="K5550" i="5"/>
  <c r="K3382" i="5"/>
  <c r="N3382" i="5" s="1"/>
  <c r="K4520" i="5"/>
  <c r="K5914" i="5"/>
  <c r="K1143" i="5"/>
  <c r="K2251" i="5"/>
  <c r="K4361" i="5"/>
  <c r="L4361" i="5" s="1"/>
  <c r="K5694" i="5"/>
  <c r="L5694" i="5" s="1"/>
  <c r="K5284" i="5"/>
  <c r="K1680" i="5"/>
  <c r="K7612" i="5"/>
  <c r="K6507" i="5"/>
  <c r="K6068" i="5"/>
  <c r="L6068" i="5" s="1"/>
  <c r="K3263" i="5"/>
  <c r="M3263" i="5" s="1"/>
  <c r="K4429" i="5"/>
  <c r="K391" i="5"/>
  <c r="K3005" i="5"/>
  <c r="K758" i="5"/>
  <c r="L758" i="5" s="1"/>
  <c r="K5049" i="5"/>
  <c r="M5049" i="5" s="1"/>
  <c r="K404" i="5"/>
  <c r="K1471" i="5"/>
  <c r="L1471" i="5" s="1"/>
  <c r="K3271" i="5"/>
  <c r="L3271" i="5" s="1"/>
  <c r="K4128" i="5"/>
  <c r="K3730" i="5"/>
  <c r="K4028" i="5"/>
  <c r="K5568" i="5"/>
  <c r="K3456" i="5"/>
  <c r="K5182" i="5"/>
  <c r="K5853" i="5"/>
  <c r="M5853" i="5" s="1"/>
  <c r="K695" i="5"/>
  <c r="K672" i="5"/>
  <c r="K6824" i="5"/>
  <c r="M6824" i="5" s="1"/>
  <c r="K5391" i="5"/>
  <c r="N5391" i="5" s="1"/>
  <c r="K6819" i="5"/>
  <c r="M6819" i="5" s="1"/>
  <c r="K3116" i="5"/>
  <c r="K6612" i="5"/>
  <c r="L6612" i="5" s="1"/>
  <c r="K5893" i="5"/>
  <c r="K123" i="5"/>
  <c r="L123" i="5" s="1"/>
  <c r="K464" i="5"/>
  <c r="K6655" i="5"/>
  <c r="L6655" i="5" s="1"/>
  <c r="K7973" i="5"/>
  <c r="K133" i="5"/>
  <c r="M133" i="5" s="1"/>
  <c r="K755" i="5"/>
  <c r="N755" i="5" s="1"/>
  <c r="K2584" i="5"/>
  <c r="K2364" i="5"/>
  <c r="K139" i="5"/>
  <c r="K8741" i="5"/>
  <c r="M8741" i="5" s="1"/>
  <c r="K3553" i="5"/>
  <c r="M3553" i="5" s="1"/>
  <c r="K4825" i="5"/>
  <c r="K5386" i="5"/>
  <c r="K5118" i="5"/>
  <c r="K4504" i="5"/>
  <c r="M4504" i="5" s="1"/>
  <c r="K4285" i="5"/>
  <c r="K3031" i="5"/>
  <c r="K6077" i="5"/>
  <c r="N6077" i="5" s="1"/>
  <c r="K266" i="5"/>
  <c r="K614" i="5"/>
  <c r="K4719" i="5"/>
  <c r="L4719" i="5" s="1"/>
  <c r="K2756" i="5"/>
  <c r="K2229" i="5"/>
  <c r="N2229" i="5" s="1"/>
  <c r="K8480" i="5"/>
  <c r="K7768" i="5"/>
  <c r="N7768" i="5" s="1"/>
  <c r="K6720" i="5"/>
  <c r="K5560" i="5"/>
  <c r="K976" i="5"/>
  <c r="N976" i="5" s="1"/>
  <c r="K7698" i="5"/>
  <c r="K362" i="5"/>
  <c r="K3044" i="5"/>
  <c r="K2319" i="5"/>
  <c r="K1146" i="5"/>
  <c r="L1146" i="5" s="1"/>
  <c r="K1172" i="5"/>
  <c r="K177" i="5"/>
  <c r="M177" i="5" s="1"/>
  <c r="K4143" i="5"/>
  <c r="N4143" i="5" s="1"/>
  <c r="K4305" i="5"/>
  <c r="M4305" i="5" s="1"/>
  <c r="K7788" i="5"/>
  <c r="L7788" i="5" s="1"/>
  <c r="K1689" i="5"/>
  <c r="L1689" i="5" s="1"/>
  <c r="K666" i="5"/>
  <c r="N666" i="5" s="1"/>
  <c r="K2307" i="5"/>
  <c r="M2307" i="5" s="1"/>
  <c r="K100" i="5"/>
  <c r="K7651" i="5"/>
  <c r="K3916" i="5"/>
  <c r="K2862" i="5"/>
  <c r="L2862" i="5" s="1"/>
  <c r="K3491" i="5"/>
  <c r="K6557" i="5"/>
  <c r="K589" i="5"/>
  <c r="N589" i="5" s="1"/>
  <c r="K5490" i="5"/>
  <c r="L5490" i="5" s="1"/>
  <c r="K6900" i="5"/>
  <c r="K8041" i="5"/>
  <c r="K6282" i="5"/>
  <c r="K4026" i="5"/>
  <c r="L4026" i="5" s="1"/>
  <c r="K5840" i="5"/>
  <c r="M5840" i="5" s="1"/>
  <c r="K7887" i="5"/>
  <c r="M7887" i="5" s="1"/>
  <c r="K825" i="5"/>
  <c r="L825" i="5" s="1"/>
  <c r="K4745" i="5"/>
  <c r="K3981" i="5"/>
  <c r="N3981" i="5" s="1"/>
  <c r="K6803" i="5"/>
  <c r="K3432" i="5"/>
  <c r="K6198" i="5"/>
  <c r="M6198" i="5" s="1"/>
  <c r="K4340" i="5"/>
  <c r="L4340" i="5" s="1"/>
  <c r="K7828" i="5"/>
  <c r="K4812" i="5"/>
  <c r="K4278" i="5"/>
  <c r="L4278" i="5" s="1"/>
  <c r="K4523" i="5"/>
  <c r="M4523" i="5" s="1"/>
  <c r="K1379" i="5"/>
  <c r="K4146" i="5"/>
  <c r="N4146" i="5" s="1"/>
  <c r="K4179" i="5"/>
  <c r="K1119" i="5"/>
  <c r="L1119" i="5" s="1"/>
  <c r="K8059" i="5"/>
  <c r="K6724" i="5"/>
  <c r="K7679" i="5"/>
  <c r="K7461" i="5"/>
  <c r="K8062" i="5"/>
  <c r="K4228" i="5"/>
  <c r="K5516" i="5"/>
  <c r="K4421" i="5"/>
  <c r="K8600" i="5"/>
  <c r="K3588" i="5"/>
  <c r="L3588" i="5" s="1"/>
  <c r="K6852" i="5"/>
  <c r="K6530" i="5"/>
  <c r="K1823" i="5"/>
  <c r="N1823" i="5" s="1"/>
  <c r="K5939" i="5"/>
  <c r="N5939" i="5" s="1"/>
  <c r="K1821" i="5"/>
  <c r="L1821" i="5" s="1"/>
  <c r="K7731" i="5"/>
  <c r="N7731" i="5" s="1"/>
  <c r="K5433" i="5"/>
  <c r="K3964" i="5"/>
  <c r="M3964" i="5" s="1"/>
  <c r="K3169" i="5"/>
  <c r="K2789" i="5"/>
  <c r="N2789" i="5" s="1"/>
  <c r="K3145" i="5"/>
  <c r="L3145" i="5" s="1"/>
  <c r="K3804" i="5"/>
  <c r="L3804" i="5" s="1"/>
  <c r="K4944" i="5"/>
  <c r="L4944" i="5" s="1"/>
  <c r="K7936" i="5"/>
  <c r="N7936" i="5" s="1"/>
  <c r="K778" i="5"/>
  <c r="K3199" i="5"/>
  <c r="K5622" i="5"/>
  <c r="L5622" i="5" s="1"/>
  <c r="K3598" i="5"/>
  <c r="K6542" i="5"/>
  <c r="K710" i="5"/>
  <c r="K7502" i="5"/>
  <c r="M7502" i="5" s="1"/>
  <c r="K5045" i="5"/>
  <c r="N5045" i="5" s="1"/>
  <c r="K8502" i="5"/>
  <c r="K4608" i="5"/>
  <c r="K8411" i="5"/>
  <c r="K4157" i="5"/>
  <c r="N4157" i="5" s="1"/>
  <c r="K1297" i="5"/>
  <c r="M1297" i="5" s="1"/>
  <c r="K7386" i="5"/>
  <c r="K5941" i="5"/>
  <c r="L5941" i="5" s="1"/>
  <c r="K4977" i="5"/>
  <c r="N4977" i="5" s="1"/>
  <c r="K4618" i="5"/>
  <c r="K4761" i="5"/>
  <c r="K5381" i="5"/>
  <c r="M5381" i="5" s="1"/>
  <c r="K6316" i="5"/>
  <c r="L6316" i="5" s="1"/>
  <c r="K557" i="5"/>
  <c r="L557" i="5" s="1"/>
  <c r="K2236" i="5"/>
  <c r="L2236" i="5" s="1"/>
  <c r="K436" i="5"/>
  <c r="K7694" i="5"/>
  <c r="M7694" i="5" s="1"/>
  <c r="K1862" i="5"/>
  <c r="K6771" i="5"/>
  <c r="K7273" i="5"/>
  <c r="N7273" i="5" s="1"/>
  <c r="K7713" i="5"/>
  <c r="K4337" i="5"/>
  <c r="K7375" i="5"/>
  <c r="L7375" i="5" s="1"/>
  <c r="K2781" i="5"/>
  <c r="K2118" i="5"/>
  <c r="K1011" i="5"/>
  <c r="K6904" i="5"/>
  <c r="K6544" i="5"/>
  <c r="K6474" i="5"/>
  <c r="K7094" i="5"/>
  <c r="N7094" i="5" s="1"/>
  <c r="K7839" i="5"/>
  <c r="K675" i="5"/>
  <c r="K3854" i="5"/>
  <c r="L3854" i="5" s="1"/>
  <c r="K5841" i="5"/>
  <c r="K8195" i="5"/>
  <c r="M8195" i="5" s="1"/>
  <c r="K196" i="5"/>
  <c r="L196" i="5" s="1"/>
  <c r="K3140" i="5"/>
  <c r="K6609" i="5"/>
  <c r="K5533" i="5"/>
  <c r="K900" i="5"/>
  <c r="K5166" i="5"/>
  <c r="K3635" i="5"/>
  <c r="K1673" i="5"/>
  <c r="K46" i="5"/>
  <c r="L46" i="5" s="1"/>
  <c r="K8470" i="5"/>
  <c r="K8187" i="5"/>
  <c r="K29" i="5"/>
  <c r="N29" i="5" s="1"/>
  <c r="K732" i="5"/>
  <c r="K2292" i="5"/>
  <c r="N2292" i="5" s="1"/>
  <c r="K7194" i="5"/>
  <c r="N7194" i="5" s="1"/>
  <c r="K810" i="5"/>
  <c r="L810" i="5" s="1"/>
  <c r="K3312" i="5"/>
  <c r="M3312" i="5" s="1"/>
  <c r="K1474" i="5"/>
  <c r="N1474" i="5" s="1"/>
  <c r="K4418" i="5"/>
  <c r="L4418" i="5" s="1"/>
  <c r="K7315" i="5"/>
  <c r="K8399" i="5"/>
  <c r="L8399" i="5" s="1"/>
  <c r="K3143" i="5"/>
  <c r="L3143" i="5" s="1"/>
  <c r="K1977" i="5"/>
  <c r="N1977" i="5" s="1"/>
  <c r="K6574" i="5"/>
  <c r="K2596" i="5"/>
  <c r="K2436" i="5"/>
  <c r="M2436" i="5" s="1"/>
  <c r="K3924" i="5"/>
  <c r="L3924" i="5" s="1"/>
  <c r="K2244" i="5"/>
  <c r="L2244" i="5" s="1"/>
  <c r="K2386" i="5"/>
  <c r="K6225" i="5"/>
  <c r="L6225" i="5" s="1"/>
  <c r="K2615" i="5"/>
  <c r="N2615" i="5" s="1"/>
  <c r="K8662" i="5"/>
  <c r="L8662" i="5" s="1"/>
  <c r="K7186" i="5"/>
  <c r="M7186" i="5" s="1"/>
  <c r="K6565" i="5"/>
  <c r="K6671" i="5"/>
  <c r="M6671" i="5" s="1"/>
  <c r="K2266" i="5"/>
  <c r="K2618" i="5"/>
  <c r="N2618" i="5" s="1"/>
  <c r="K2719" i="5"/>
  <c r="K1617" i="5"/>
  <c r="K2203" i="5"/>
  <c r="K8382" i="5"/>
  <c r="K2353" i="5"/>
  <c r="L2353" i="5" s="1"/>
  <c r="K8638" i="5"/>
  <c r="K6638" i="5"/>
  <c r="M6638" i="5" s="1"/>
  <c r="K6489" i="5"/>
  <c r="L6489" i="5" s="1"/>
  <c r="K6633" i="5"/>
  <c r="K2248" i="5"/>
  <c r="K2582" i="5"/>
  <c r="M2582" i="5" s="1"/>
  <c r="K2628" i="5"/>
  <c r="L2628" i="5" s="1"/>
  <c r="K1483" i="5"/>
  <c r="L1483" i="5" s="1"/>
  <c r="K8755" i="5"/>
  <c r="L8755" i="5" s="1"/>
  <c r="K7620" i="5"/>
  <c r="K5871" i="5"/>
  <c r="M5871" i="5" s="1"/>
  <c r="K831" i="5"/>
  <c r="M831" i="5" s="1"/>
  <c r="K992" i="5"/>
  <c r="N992" i="5" s="1"/>
  <c r="K6146" i="5"/>
  <c r="L6146" i="5" s="1"/>
  <c r="K343" i="5"/>
  <c r="K7741" i="5"/>
  <c r="K24" i="5"/>
  <c r="K8026" i="5"/>
  <c r="M8026" i="5" s="1"/>
  <c r="K3686" i="5"/>
  <c r="N3686" i="5" s="1"/>
  <c r="K5427" i="5"/>
  <c r="K8294" i="5"/>
  <c r="M8294" i="5" s="1"/>
  <c r="K3834" i="5"/>
  <c r="K13" i="5"/>
  <c r="K6563" i="5"/>
  <c r="K4880" i="5"/>
  <c r="K5342" i="5"/>
  <c r="L5342" i="5" s="1"/>
  <c r="K4926" i="5"/>
  <c r="L4926" i="5" s="1"/>
  <c r="K5032" i="5"/>
  <c r="L5032" i="5" s="1"/>
  <c r="K980" i="5"/>
  <c r="L980" i="5" s="1"/>
  <c r="K5082" i="5"/>
  <c r="L5082" i="5" s="1"/>
  <c r="K6723" i="5"/>
  <c r="K7524" i="5"/>
  <c r="K2880" i="5"/>
  <c r="L2880" i="5" s="1"/>
  <c r="K4362" i="5"/>
  <c r="L4362" i="5" s="1"/>
  <c r="K6382" i="5"/>
  <c r="L6382" i="5" s="1"/>
  <c r="K3651" i="5"/>
  <c r="K3763" i="5"/>
  <c r="M3763" i="5" s="1"/>
  <c r="K2643" i="5"/>
  <c r="N2643" i="5" s="1"/>
  <c r="K827" i="5"/>
  <c r="N827" i="5" s="1"/>
  <c r="K3642" i="5"/>
  <c r="M3642" i="5" s="1"/>
  <c r="K6301" i="5"/>
  <c r="L6301" i="5" s="1"/>
  <c r="K8764" i="5"/>
  <c r="M8764" i="5" s="1"/>
  <c r="K3646" i="5"/>
  <c r="M3646" i="5" s="1"/>
  <c r="K5396" i="5"/>
  <c r="N5396" i="5" s="1"/>
  <c r="K8264" i="5"/>
  <c r="K8765" i="5"/>
  <c r="L8765" i="5" s="1"/>
  <c r="K6539" i="5"/>
  <c r="K4858" i="5"/>
  <c r="K4411" i="5"/>
  <c r="K124" i="5"/>
  <c r="N124" i="5" s="1"/>
  <c r="K458" i="5"/>
  <c r="M458" i="5" s="1"/>
  <c r="K1515" i="5"/>
  <c r="K8501" i="5"/>
  <c r="N8501" i="5" s="1"/>
  <c r="K7720" i="5"/>
  <c r="N7720" i="5" s="1"/>
  <c r="K2661" i="5"/>
  <c r="K7437" i="5"/>
  <c r="K3083" i="5"/>
  <c r="L3083" i="5" s="1"/>
  <c r="K8114" i="5"/>
  <c r="K5937" i="5"/>
  <c r="L5937" i="5" s="1"/>
  <c r="K4275" i="5"/>
  <c r="K4785" i="5"/>
  <c r="M4785" i="5" s="1"/>
  <c r="K4517" i="5"/>
  <c r="K106" i="5"/>
  <c r="K440" i="5"/>
  <c r="L440" i="5" s="1"/>
  <c r="K7853" i="5"/>
  <c r="K1621" i="5"/>
  <c r="K2335" i="5"/>
  <c r="L2335" i="5" s="1"/>
  <c r="K6314" i="5"/>
  <c r="K815" i="5"/>
  <c r="N815" i="5" s="1"/>
  <c r="K6451" i="5"/>
  <c r="L6451" i="5" s="1"/>
  <c r="K3645" i="5"/>
  <c r="N3645" i="5" s="1"/>
  <c r="K4750" i="5"/>
  <c r="M4750" i="5" s="1"/>
  <c r="K4968" i="5"/>
  <c r="N4968" i="5" s="1"/>
  <c r="K4939" i="5"/>
  <c r="M4939" i="5" s="1"/>
  <c r="K32" i="5"/>
  <c r="M32" i="5" s="1"/>
  <c r="K8471" i="5"/>
  <c r="K3120" i="5"/>
  <c r="L3120" i="5" s="1"/>
  <c r="K2225" i="5"/>
  <c r="K4351" i="5"/>
  <c r="K5076" i="5"/>
  <c r="K6043" i="5"/>
  <c r="K4544" i="5"/>
  <c r="L4544" i="5" s="1"/>
  <c r="K5149" i="5"/>
  <c r="L5149" i="5" s="1"/>
  <c r="K8403" i="5"/>
  <c r="K8333" i="5"/>
  <c r="L8333" i="5" s="1"/>
  <c r="K3082" i="5"/>
  <c r="K8288" i="5"/>
  <c r="K4467" i="5"/>
  <c r="K8143" i="5"/>
  <c r="N8143" i="5" s="1"/>
  <c r="K2741" i="5"/>
  <c r="K1746" i="5"/>
  <c r="K7249" i="5"/>
  <c r="K8726" i="5"/>
  <c r="N8726" i="5" s="1"/>
  <c r="K4136" i="5"/>
  <c r="K2441" i="5"/>
  <c r="L2441" i="5" s="1"/>
  <c r="K5244" i="5"/>
  <c r="M5244" i="5" s="1"/>
  <c r="K2621" i="5"/>
  <c r="K4890" i="5"/>
  <c r="K8683" i="5"/>
  <c r="L8683" i="5" s="1"/>
  <c r="K6251" i="5"/>
  <c r="K6280" i="5"/>
  <c r="K326" i="5"/>
  <c r="K4981" i="5"/>
  <c r="L4981" i="5" s="1"/>
  <c r="K7292" i="5"/>
  <c r="N7292" i="5" s="1"/>
  <c r="K7988" i="5"/>
  <c r="M7988" i="5" s="1"/>
  <c r="K7135" i="5"/>
  <c r="K2660" i="5"/>
  <c r="K8232" i="5"/>
  <c r="L8232" i="5" s="1"/>
  <c r="K8542" i="5"/>
  <c r="K3627" i="5"/>
  <c r="N3627" i="5" s="1"/>
  <c r="K1618" i="5"/>
  <c r="K399" i="5"/>
  <c r="L399" i="5" s="1"/>
  <c r="K5979" i="5"/>
  <c r="K2514" i="5"/>
  <c r="N2514" i="5" s="1"/>
  <c r="K8098" i="5"/>
  <c r="K8469" i="5"/>
  <c r="L8469" i="5" s="1"/>
  <c r="K3603" i="5"/>
  <c r="K1456" i="5"/>
  <c r="N1456" i="5" s="1"/>
  <c r="K461" i="5"/>
  <c r="K2477" i="5"/>
  <c r="M2477" i="5" s="1"/>
  <c r="K8045" i="5"/>
  <c r="K8445" i="5"/>
  <c r="L8445" i="5" s="1"/>
  <c r="K3581" i="5"/>
  <c r="N3581" i="5" s="1"/>
  <c r="K1420" i="5"/>
  <c r="N1420" i="5" s="1"/>
  <c r="K540" i="5"/>
  <c r="M540" i="5" s="1"/>
  <c r="K2221" i="5"/>
  <c r="N2221" i="5" s="1"/>
  <c r="K8016" i="5"/>
  <c r="K8251" i="5"/>
  <c r="N8251" i="5" s="1"/>
  <c r="K3558" i="5"/>
  <c r="K1222" i="5"/>
  <c r="K2082" i="5"/>
  <c r="K3663" i="5"/>
  <c r="M3663" i="5" s="1"/>
  <c r="K200" i="5"/>
  <c r="L200" i="5" s="1"/>
  <c r="K2633" i="5"/>
  <c r="N2633" i="5" s="1"/>
  <c r="K2146" i="5"/>
  <c r="K3678" i="5"/>
  <c r="K954" i="5"/>
  <c r="K2443" i="5"/>
  <c r="M2443" i="5" s="1"/>
  <c r="K3729" i="5"/>
  <c r="N3729" i="5" s="1"/>
  <c r="K4420" i="5"/>
  <c r="M4420" i="5" s="1"/>
  <c r="K5836" i="5"/>
  <c r="N5836" i="5" s="1"/>
  <c r="K459" i="5"/>
  <c r="L459" i="5" s="1"/>
  <c r="K335" i="5"/>
  <c r="M335" i="5" s="1"/>
  <c r="K7333" i="5"/>
  <c r="M7333" i="5" s="1"/>
  <c r="K8149" i="5"/>
  <c r="N8149" i="5" s="1"/>
  <c r="K2681" i="5"/>
  <c r="N2681" i="5" s="1"/>
  <c r="K7914" i="5"/>
  <c r="M7914" i="5" s="1"/>
  <c r="K1556" i="5"/>
  <c r="M1556" i="5" s="1"/>
  <c r="K1870" i="5"/>
  <c r="K1350" i="5"/>
  <c r="K5754" i="5"/>
  <c r="M5754" i="5" s="1"/>
  <c r="K3186" i="5"/>
  <c r="L3186" i="5" s="1"/>
  <c r="K8355" i="5"/>
  <c r="K7560" i="5"/>
  <c r="N7560" i="5" s="1"/>
  <c r="K1257" i="5"/>
  <c r="M1257" i="5" s="1"/>
  <c r="K2907" i="5"/>
  <c r="M2907" i="5" s="1"/>
  <c r="K2282" i="5"/>
  <c r="K3798" i="5"/>
  <c r="K764" i="5"/>
  <c r="N764" i="5" s="1"/>
  <c r="K3133" i="5"/>
  <c r="L3133" i="5" s="1"/>
  <c r="K5963" i="5"/>
  <c r="K8348" i="5"/>
  <c r="K6020" i="5"/>
  <c r="M6020" i="5" s="1"/>
  <c r="K2090" i="5"/>
  <c r="N2090" i="5" s="1"/>
  <c r="K5087" i="5"/>
  <c r="K3124" i="5"/>
  <c r="L3124" i="5" s="1"/>
  <c r="K8071" i="5"/>
  <c r="K7173" i="5"/>
  <c r="K8139" i="5"/>
  <c r="K3923" i="5"/>
  <c r="K5786" i="5"/>
  <c r="K419" i="5"/>
  <c r="N419" i="5" s="1"/>
  <c r="K8282" i="5"/>
  <c r="L8282" i="5" s="1"/>
  <c r="K3458" i="5"/>
  <c r="K871" i="5"/>
  <c r="M871" i="5" s="1"/>
  <c r="K3670" i="5"/>
  <c r="K1697" i="5"/>
  <c r="M1697" i="5" s="1"/>
  <c r="K1788" i="5"/>
  <c r="K7557" i="5"/>
  <c r="L7557" i="5" s="1"/>
  <c r="K6818" i="5"/>
  <c r="M6818" i="5" s="1"/>
  <c r="K6270" i="5"/>
  <c r="N6270" i="5" s="1"/>
  <c r="K8397" i="5"/>
  <c r="K1105" i="5"/>
  <c r="K5018" i="5"/>
  <c r="K1884" i="5"/>
  <c r="K8423" i="5"/>
  <c r="K959" i="5"/>
  <c r="M959" i="5" s="1"/>
  <c r="K8424" i="5"/>
  <c r="L8424" i="5" s="1"/>
  <c r="K1909" i="5"/>
  <c r="L1909" i="5" s="1"/>
  <c r="K8449" i="5"/>
  <c r="L8449" i="5" s="1"/>
  <c r="K3319" i="5"/>
  <c r="N3319" i="5" s="1"/>
  <c r="K7533" i="5"/>
  <c r="M7533" i="5" s="1"/>
  <c r="K5317" i="5"/>
  <c r="K7297" i="5"/>
  <c r="K3314" i="5"/>
  <c r="L3314" i="5" s="1"/>
  <c r="K604" i="5"/>
  <c r="M604" i="5" s="1"/>
  <c r="K4716" i="5"/>
  <c r="N4716" i="5" s="1"/>
  <c r="K4903" i="5"/>
  <c r="L4903" i="5" s="1"/>
  <c r="K2766" i="5"/>
  <c r="K3571" i="5"/>
  <c r="K2316" i="5"/>
  <c r="K3137" i="5"/>
  <c r="L3137" i="5" s="1"/>
  <c r="K7110" i="5"/>
  <c r="K3850" i="5"/>
  <c r="N3850" i="5" s="1"/>
  <c r="K1284" i="5"/>
  <c r="L1284" i="5" s="1"/>
  <c r="K2839" i="5"/>
  <c r="L2839" i="5" s="1"/>
  <c r="K3397" i="5"/>
  <c r="N3397" i="5" s="1"/>
  <c r="K220" i="5"/>
  <c r="L220" i="5" s="1"/>
  <c r="K2630" i="5"/>
  <c r="K7825" i="5"/>
  <c r="N7825" i="5" s="1"/>
  <c r="K3407" i="5"/>
  <c r="M3407" i="5" s="1"/>
  <c r="K2402" i="5"/>
  <c r="K8749" i="5"/>
  <c r="K5158" i="5"/>
  <c r="N5158" i="5" s="1"/>
  <c r="K6233" i="5"/>
  <c r="L6233" i="5" s="1"/>
  <c r="K1790" i="5"/>
  <c r="L1790" i="5" s="1"/>
  <c r="K7611" i="5"/>
  <c r="K3784" i="5"/>
  <c r="N3784" i="5" s="1"/>
  <c r="K2810" i="5"/>
  <c r="K7769" i="5"/>
  <c r="K3934" i="5"/>
  <c r="M3934" i="5" s="1"/>
  <c r="K2044" i="5"/>
  <c r="M2044" i="5" s="1"/>
  <c r="K6959" i="5"/>
  <c r="L6959" i="5" s="1"/>
  <c r="K90" i="5"/>
  <c r="M90" i="5" s="1"/>
  <c r="K4648" i="5"/>
  <c r="K237" i="5"/>
  <c r="K5413" i="5"/>
  <c r="L5413" i="5" s="1"/>
  <c r="K5753" i="5"/>
  <c r="K2783" i="5"/>
  <c r="N2783" i="5" s="1"/>
  <c r="K6573" i="5"/>
  <c r="M6573" i="5" s="1"/>
  <c r="K2365" i="5"/>
  <c r="L2365" i="5" s="1"/>
  <c r="K884" i="5"/>
  <c r="M884" i="5" s="1"/>
  <c r="K7498" i="5"/>
  <c r="L7498" i="5" s="1"/>
  <c r="K1370" i="5"/>
  <c r="M1370" i="5" s="1"/>
  <c r="K2325" i="5"/>
  <c r="N2325" i="5" s="1"/>
  <c r="K7803" i="5"/>
  <c r="L7803" i="5" s="1"/>
  <c r="K986" i="5"/>
  <c r="K1676" i="5"/>
  <c r="L1676" i="5" s="1"/>
  <c r="K1747" i="5"/>
  <c r="N1747" i="5" s="1"/>
  <c r="K3033" i="5"/>
  <c r="N3033" i="5" s="1"/>
  <c r="K8190" i="5"/>
  <c r="L8190" i="5" s="1"/>
  <c r="K2471" i="5"/>
  <c r="N2471" i="5" s="1"/>
  <c r="K5697" i="5"/>
  <c r="K2799" i="5"/>
  <c r="N2799" i="5" s="1"/>
  <c r="K3107" i="5"/>
  <c r="K611" i="5"/>
  <c r="K4967" i="5"/>
  <c r="N4967" i="5" s="1"/>
  <c r="K4831" i="5"/>
  <c r="L4831" i="5" s="1"/>
  <c r="K2815" i="5"/>
  <c r="K892" i="5"/>
  <c r="L892" i="5" s="1"/>
  <c r="K8330" i="5"/>
  <c r="M8330" i="5" s="1"/>
  <c r="K2980" i="5"/>
  <c r="N2980" i="5" s="1"/>
  <c r="K1765" i="5"/>
  <c r="K5491" i="5"/>
  <c r="K8636" i="5"/>
  <c r="K5596" i="5"/>
  <c r="N5596" i="5" s="1"/>
  <c r="K7105" i="5"/>
  <c r="M7105" i="5" s="1"/>
  <c r="K5496" i="5"/>
  <c r="K599" i="5"/>
  <c r="K4606" i="5"/>
  <c r="K8435" i="5"/>
  <c r="M8435" i="5" s="1"/>
  <c r="K7971" i="5"/>
  <c r="M7971" i="5" s="1"/>
  <c r="K5452" i="5"/>
  <c r="M5452" i="5" s="1"/>
  <c r="K3844" i="5"/>
  <c r="K1482" i="5"/>
  <c r="K7355" i="5"/>
  <c r="L7355" i="5" s="1"/>
  <c r="K3287" i="5"/>
  <c r="K1876" i="5"/>
  <c r="M1876" i="5" s="1"/>
  <c r="K4595" i="5"/>
  <c r="L4595" i="5" s="1"/>
  <c r="K6541" i="5"/>
  <c r="N6541" i="5" s="1"/>
  <c r="K5037" i="5"/>
  <c r="M5037" i="5" s="1"/>
  <c r="K7288" i="5"/>
  <c r="N7288" i="5" s="1"/>
  <c r="K1597" i="5"/>
  <c r="N1597" i="5" s="1"/>
  <c r="K7072" i="5"/>
  <c r="K5967" i="5"/>
  <c r="K6358" i="5"/>
  <c r="M6358" i="5" s="1"/>
  <c r="K7695" i="5"/>
  <c r="M7695" i="5" s="1"/>
  <c r="K6498" i="5"/>
  <c r="M6498" i="5" s="1"/>
  <c r="K4576" i="5"/>
  <c r="L4576" i="5" s="1"/>
  <c r="K6437" i="5"/>
  <c r="K3765" i="5"/>
  <c r="L3765" i="5" s="1"/>
  <c r="K5855" i="5"/>
  <c r="K3237" i="5"/>
  <c r="K2714" i="5"/>
  <c r="L2714" i="5" s="1"/>
  <c r="K4259" i="5"/>
  <c r="K2001" i="5"/>
  <c r="M2001" i="5" s="1"/>
  <c r="K532" i="5"/>
  <c r="K5276" i="5"/>
  <c r="K4553" i="5"/>
  <c r="N4553" i="5" s="1"/>
  <c r="K1079" i="5"/>
  <c r="K1214" i="5"/>
  <c r="M1214" i="5" s="1"/>
  <c r="K2641" i="5"/>
  <c r="K3175" i="5"/>
  <c r="N3175" i="5" s="1"/>
  <c r="K1858" i="5"/>
  <c r="L1858" i="5" s="1"/>
  <c r="K6467" i="5"/>
  <c r="L6467" i="5" s="1"/>
  <c r="K2888" i="5"/>
  <c r="M2888" i="5" s="1"/>
  <c r="K1233" i="5"/>
  <c r="N1233" i="5" s="1"/>
  <c r="K1924" i="5"/>
  <c r="M1924" i="5" s="1"/>
  <c r="K3296" i="5"/>
  <c r="L3296" i="5" s="1"/>
  <c r="K6081" i="5"/>
  <c r="K4264" i="5"/>
  <c r="M4264" i="5" s="1"/>
  <c r="K3529" i="5"/>
  <c r="K6287" i="5"/>
  <c r="M6287" i="5" s="1"/>
  <c r="K2693" i="5"/>
  <c r="N2693" i="5" s="1"/>
  <c r="K1946" i="5"/>
  <c r="N1946" i="5" s="1"/>
  <c r="K6714" i="5"/>
  <c r="M6714" i="5" s="1"/>
  <c r="K7840" i="5"/>
  <c r="K1803" i="5"/>
  <c r="L1803" i="5" s="1"/>
  <c r="K8615" i="5"/>
  <c r="L8615" i="5" s="1"/>
  <c r="K8243" i="5"/>
  <c r="K7331" i="5"/>
  <c r="K5804" i="5"/>
  <c r="K4156" i="5"/>
  <c r="K5444" i="5"/>
  <c r="L5444" i="5" s="1"/>
  <c r="K8368" i="5"/>
  <c r="K6293" i="5"/>
  <c r="M6293" i="5" s="1"/>
  <c r="K5529" i="5"/>
  <c r="K5838" i="5"/>
  <c r="L5838" i="5" s="1"/>
  <c r="K8390" i="5"/>
  <c r="K7201" i="5"/>
  <c r="N7201" i="5" s="1"/>
  <c r="K6386" i="5"/>
  <c r="K6100" i="5"/>
  <c r="L6100" i="5" s="1"/>
  <c r="K3311" i="5"/>
  <c r="N3311" i="5" s="1"/>
  <c r="K3438" i="5"/>
  <c r="K521" i="5"/>
  <c r="N521" i="5" s="1"/>
  <c r="K7193" i="5"/>
  <c r="K3545" i="5"/>
  <c r="K444" i="5"/>
  <c r="K7456" i="5"/>
  <c r="N7456" i="5" s="1"/>
  <c r="K6188" i="5"/>
  <c r="M6188" i="5" s="1"/>
  <c r="K7207" i="5"/>
  <c r="M7207" i="5" s="1"/>
  <c r="K7022" i="5"/>
  <c r="K7624" i="5"/>
  <c r="K3832" i="5"/>
  <c r="M3832" i="5" s="1"/>
  <c r="K5120" i="5"/>
  <c r="K6576" i="5"/>
  <c r="N6576" i="5" s="1"/>
  <c r="K7323" i="5"/>
  <c r="L7323" i="5" s="1"/>
  <c r="K1939" i="5"/>
  <c r="K7893" i="5"/>
  <c r="K5833" i="5"/>
  <c r="K1001" i="5"/>
  <c r="K5247" i="5"/>
  <c r="K1140" i="5"/>
  <c r="K7112" i="5"/>
  <c r="K4883" i="5"/>
  <c r="K3383" i="5"/>
  <c r="N3383" i="5" s="1"/>
  <c r="K2650" i="5"/>
  <c r="L2650" i="5" s="1"/>
  <c r="K2269" i="5"/>
  <c r="L2269" i="5" s="1"/>
  <c r="K2685" i="5"/>
  <c r="K3344" i="5"/>
  <c r="L3344" i="5" s="1"/>
  <c r="K7551" i="5"/>
  <c r="K369" i="5"/>
  <c r="L369" i="5" s="1"/>
  <c r="K2835" i="5"/>
  <c r="L2835" i="5" s="1"/>
  <c r="K5279" i="5"/>
  <c r="L5279" i="5" s="1"/>
  <c r="K6218" i="5"/>
  <c r="K6455" i="5"/>
  <c r="N6455" i="5" s="1"/>
  <c r="K3911" i="5"/>
  <c r="K4116" i="5"/>
  <c r="K8305" i="5"/>
  <c r="L8305" i="5" s="1"/>
  <c r="K7718" i="5"/>
  <c r="K3126" i="5"/>
  <c r="M3126" i="5" s="1"/>
  <c r="K3501" i="5"/>
  <c r="K593" i="5"/>
  <c r="K6837" i="5"/>
  <c r="N6837" i="5" s="1"/>
  <c r="K5393" i="5"/>
  <c r="L5393" i="5" s="1"/>
  <c r="K4488" i="5"/>
  <c r="K4114" i="5"/>
  <c r="K4325" i="5"/>
  <c r="L4325" i="5" s="1"/>
  <c r="K4948" i="5"/>
  <c r="K5931" i="5"/>
  <c r="K147" i="5"/>
  <c r="K1827" i="5"/>
  <c r="K4131" i="5"/>
  <c r="K6499" i="5"/>
  <c r="N6499" i="5" s="1"/>
  <c r="K72" i="5"/>
  <c r="L72" i="5" s="1"/>
  <c r="K7370" i="5"/>
  <c r="L7370" i="5" s="1"/>
  <c r="K1538" i="5"/>
  <c r="L1538" i="5" s="1"/>
  <c r="K8466" i="5"/>
  <c r="K6231" i="5"/>
  <c r="L6231" i="5" s="1"/>
  <c r="K6669" i="5"/>
  <c r="K426" i="5"/>
  <c r="K6682" i="5"/>
  <c r="K1991" i="5"/>
  <c r="L1991" i="5" s="1"/>
  <c r="K6053" i="5"/>
  <c r="L6053" i="5" s="1"/>
  <c r="K3243" i="5"/>
  <c r="M3243" i="5" s="1"/>
  <c r="K312" i="5"/>
  <c r="L312" i="5" s="1"/>
  <c r="K6415" i="5"/>
  <c r="K6054" i="5"/>
  <c r="L6054" i="5" s="1"/>
  <c r="K6040" i="5"/>
  <c r="K6661" i="5"/>
  <c r="M6661" i="5" s="1"/>
  <c r="K7453" i="5"/>
  <c r="N7453" i="5" s="1"/>
  <c r="K265" i="5"/>
  <c r="K3444" i="5"/>
  <c r="K7852" i="5"/>
  <c r="L7852" i="5" s="1"/>
  <c r="K1509" i="5"/>
  <c r="L1509" i="5" s="1"/>
  <c r="K8648" i="5"/>
  <c r="N8648" i="5" s="1"/>
  <c r="K2816" i="5"/>
  <c r="K1063" i="5"/>
  <c r="K1653" i="5"/>
  <c r="L1653" i="5" s="1"/>
  <c r="K1753" i="5"/>
  <c r="L1753" i="5" s="1"/>
  <c r="K8317" i="5"/>
  <c r="L8317" i="5" s="1"/>
  <c r="K823" i="5"/>
  <c r="K771" i="5"/>
  <c r="N771" i="5" s="1"/>
  <c r="K64" i="5"/>
  <c r="N64" i="5" s="1"/>
  <c r="K2979" i="5"/>
  <c r="K1059" i="5"/>
  <c r="N1059" i="5" s="1"/>
  <c r="K7981" i="5"/>
  <c r="K7752" i="5"/>
  <c r="K240" i="5"/>
  <c r="N240" i="5" s="1"/>
  <c r="K1882" i="5"/>
  <c r="K5020" i="5"/>
  <c r="N5020" i="5" s="1"/>
  <c r="K6851" i="5"/>
  <c r="L6851" i="5" s="1"/>
  <c r="K445" i="5"/>
  <c r="M445" i="5" s="1"/>
  <c r="K1150" i="5"/>
  <c r="N1150" i="5" s="1"/>
  <c r="K4094" i="5"/>
  <c r="L4094" i="5" s="1"/>
  <c r="K3183" i="5"/>
  <c r="K6121" i="5"/>
  <c r="N6121" i="5" s="1"/>
  <c r="K6223" i="5"/>
  <c r="K839" i="5"/>
  <c r="L839" i="5" s="1"/>
  <c r="K5915" i="5"/>
  <c r="M5915" i="5" s="1"/>
  <c r="K1203" i="5"/>
  <c r="N1203" i="5" s="1"/>
  <c r="K6748" i="5"/>
  <c r="M6748" i="5" s="1"/>
  <c r="K1990" i="5"/>
  <c r="K1080" i="5"/>
  <c r="K8083" i="5"/>
  <c r="K6167" i="5"/>
  <c r="N6167" i="5" s="1"/>
  <c r="K6672" i="5"/>
  <c r="K6069" i="5"/>
  <c r="N6069" i="5" s="1"/>
  <c r="K6213" i="5"/>
  <c r="L6213" i="5" s="1"/>
  <c r="K2114" i="5"/>
  <c r="M2114" i="5" s="1"/>
  <c r="K4075" i="5"/>
  <c r="K2743" i="5"/>
  <c r="M2743" i="5" s="1"/>
  <c r="K1038" i="5"/>
  <c r="M1038" i="5" s="1"/>
  <c r="K1511" i="5"/>
  <c r="M1511" i="5" s="1"/>
  <c r="K1836" i="5"/>
  <c r="L1836" i="5" s="1"/>
  <c r="K6649" i="5"/>
  <c r="L6649" i="5" s="1"/>
  <c r="K6050" i="5"/>
  <c r="L6050" i="5" s="1"/>
  <c r="K6194" i="5"/>
  <c r="L6194" i="5" s="1"/>
  <c r="K5825" i="5"/>
  <c r="K6096" i="5"/>
  <c r="L6096" i="5" s="1"/>
  <c r="K8559" i="5"/>
  <c r="N8559" i="5" s="1"/>
  <c r="K2" i="5"/>
  <c r="N2" i="5" s="1"/>
  <c r="K5660" i="5"/>
  <c r="N5660" i="5" s="1"/>
  <c r="K8404" i="5"/>
  <c r="K7797" i="5"/>
  <c r="L7797" i="5" s="1"/>
  <c r="K7061" i="5"/>
  <c r="K4605" i="5"/>
  <c r="K7500" i="5"/>
  <c r="M7500" i="5" s="1"/>
  <c r="K8163" i="5"/>
  <c r="M8163" i="5" s="1"/>
  <c r="K4827" i="5"/>
  <c r="M4827" i="5" s="1"/>
  <c r="K4430" i="5"/>
  <c r="M4430" i="5" s="1"/>
  <c r="K4574" i="5"/>
  <c r="K5711" i="5"/>
  <c r="N5711" i="5" s="1"/>
  <c r="K1932" i="5"/>
  <c r="L1932" i="5" s="1"/>
  <c r="K2742" i="5"/>
  <c r="L2742" i="5" s="1"/>
  <c r="K4997" i="5"/>
  <c r="N4997" i="5" s="1"/>
  <c r="K2984" i="5"/>
  <c r="N2984" i="5" s="1"/>
  <c r="K2692" i="5"/>
  <c r="M2692" i="5" s="1"/>
  <c r="K1611" i="5"/>
  <c r="M1611" i="5" s="1"/>
  <c r="K7813" i="5"/>
  <c r="K7734" i="5"/>
  <c r="N7734" i="5" s="1"/>
  <c r="K7807" i="5"/>
  <c r="N7807" i="5" s="1"/>
  <c r="K7023" i="5"/>
  <c r="M7023" i="5" s="1"/>
  <c r="K2696" i="5"/>
  <c r="N2696" i="5" s="1"/>
  <c r="K4572" i="5"/>
  <c r="N4572" i="5" s="1"/>
  <c r="K4297" i="5"/>
  <c r="K4020" i="5"/>
  <c r="K1311" i="5"/>
  <c r="N1311" i="5" s="1"/>
  <c r="K238" i="5"/>
  <c r="M238" i="5" s="1"/>
  <c r="K7494" i="5"/>
  <c r="M7494" i="5" s="1"/>
  <c r="K6792" i="5"/>
  <c r="M6792" i="5" s="1"/>
  <c r="K5977" i="5"/>
  <c r="K1785" i="5"/>
  <c r="M1785" i="5" s="1"/>
  <c r="K3597" i="5"/>
  <c r="L3597" i="5" s="1"/>
  <c r="K7535" i="5"/>
  <c r="N7535" i="5" s="1"/>
  <c r="K4218" i="5"/>
  <c r="K4000" i="5"/>
  <c r="K1447" i="5"/>
  <c r="K3235" i="5"/>
  <c r="K263" i="5"/>
  <c r="K2447" i="5"/>
  <c r="L2447" i="5" s="1"/>
  <c r="K4615" i="5"/>
  <c r="K7843" i="5"/>
  <c r="M7843" i="5" s="1"/>
  <c r="K6858" i="5"/>
  <c r="K7069" i="5"/>
  <c r="K1124" i="5"/>
  <c r="M1124" i="5" s="1"/>
  <c r="K1553" i="5"/>
  <c r="L1553" i="5" s="1"/>
  <c r="K4786" i="5"/>
  <c r="N4786" i="5" s="1"/>
  <c r="K4104" i="5"/>
  <c r="K1305" i="5"/>
  <c r="K190" i="5"/>
  <c r="N190" i="5" s="1"/>
  <c r="K6693" i="5"/>
  <c r="L6693" i="5" s="1"/>
  <c r="K1365" i="5"/>
  <c r="N1365" i="5" s="1"/>
  <c r="K1625" i="5"/>
  <c r="K1263" i="5"/>
  <c r="L1263" i="5" s="1"/>
  <c r="K1645" i="5"/>
  <c r="K287" i="5"/>
  <c r="M287" i="5" s="1"/>
  <c r="K3499" i="5"/>
  <c r="N3499" i="5" s="1"/>
  <c r="K2148" i="5"/>
  <c r="L2148" i="5" s="1"/>
  <c r="K6331" i="5"/>
  <c r="L6331" i="5" s="1"/>
  <c r="K4460" i="5"/>
  <c r="K6947" i="5"/>
  <c r="K2567" i="5"/>
  <c r="N2567" i="5" s="1"/>
  <c r="K1170" i="5"/>
  <c r="M1170" i="5" s="1"/>
  <c r="K3063" i="5"/>
  <c r="N3063" i="5" s="1"/>
  <c r="K1181" i="5"/>
  <c r="M1181" i="5" s="1"/>
  <c r="K5651" i="5"/>
  <c r="L5651" i="5" s="1"/>
  <c r="K956" i="5"/>
  <c r="M956" i="5" s="1"/>
  <c r="K2728" i="5"/>
  <c r="N2728" i="5" s="1"/>
  <c r="K6817" i="5"/>
  <c r="L6817" i="5" s="1"/>
  <c r="K4311" i="5"/>
  <c r="K673" i="5"/>
  <c r="L673" i="5" s="1"/>
  <c r="K7264" i="5"/>
  <c r="K2442" i="5"/>
  <c r="N2442" i="5" s="1"/>
  <c r="K634" i="5"/>
  <c r="K6769" i="5"/>
  <c r="K7239" i="5"/>
  <c r="L7239" i="5" s="1"/>
  <c r="K1963" i="5"/>
  <c r="K52" i="5"/>
  <c r="N52" i="5" s="1"/>
  <c r="K3550" i="5"/>
  <c r="K4221" i="5"/>
  <c r="L4221" i="5" s="1"/>
  <c r="K7047" i="5"/>
  <c r="K1940" i="5"/>
  <c r="L1940" i="5" s="1"/>
  <c r="K8612" i="5"/>
  <c r="K3884" i="5"/>
  <c r="K6687" i="5"/>
  <c r="K6805" i="5"/>
  <c r="L6805" i="5" s="1"/>
  <c r="K8594" i="5"/>
  <c r="K7445" i="5"/>
  <c r="M7445" i="5" s="1"/>
  <c r="K2466" i="5"/>
  <c r="N2466" i="5" s="1"/>
  <c r="K5303" i="5"/>
  <c r="K1607" i="5"/>
  <c r="N1607" i="5" s="1"/>
  <c r="K219" i="5"/>
  <c r="K1113" i="5"/>
  <c r="K3878" i="5"/>
  <c r="L3878" i="5" s="1"/>
  <c r="K5886" i="5"/>
  <c r="M5886" i="5" s="1"/>
  <c r="K8067" i="5"/>
  <c r="K867" i="5"/>
  <c r="K1606" i="5"/>
  <c r="L1606" i="5" s="1"/>
  <c r="K3330" i="5"/>
  <c r="K3857" i="5"/>
  <c r="L3857" i="5" s="1"/>
  <c r="K8182" i="5"/>
  <c r="M8182" i="5" s="1"/>
  <c r="K49" i="5"/>
  <c r="M49" i="5" s="1"/>
  <c r="K5712" i="5"/>
  <c r="K6867" i="5"/>
  <c r="K1465" i="5"/>
  <c r="M1465" i="5" s="1"/>
  <c r="K6949" i="5"/>
  <c r="N6949" i="5" s="1"/>
  <c r="K7272" i="5"/>
  <c r="K6785" i="5"/>
  <c r="K3528" i="5"/>
  <c r="L3528" i="5" s="1"/>
  <c r="K4233" i="5"/>
  <c r="K7283" i="5"/>
  <c r="K1824" i="5"/>
  <c r="N1824" i="5" s="1"/>
  <c r="K6595" i="5"/>
  <c r="M6595" i="5" s="1"/>
  <c r="K255" i="5"/>
  <c r="K7127" i="5"/>
  <c r="L7127" i="5" s="1"/>
  <c r="K2886" i="5"/>
  <c r="M2886" i="5" s="1"/>
  <c r="K1831" i="5"/>
  <c r="K5282" i="5"/>
  <c r="N5282" i="5" s="1"/>
  <c r="K7554" i="5"/>
  <c r="K3473" i="5"/>
  <c r="N3473" i="5" s="1"/>
  <c r="K7039" i="5"/>
  <c r="K2989" i="5"/>
  <c r="K4958" i="5"/>
  <c r="L4958" i="5" s="1"/>
  <c r="K2194" i="5"/>
  <c r="K3774" i="5"/>
  <c r="K2412" i="5"/>
  <c r="K7783" i="5"/>
  <c r="L7783" i="5" s="1"/>
  <c r="K7129" i="5"/>
  <c r="K1976" i="5"/>
  <c r="K1857" i="5"/>
  <c r="M1857" i="5" s="1"/>
  <c r="K8315" i="5"/>
  <c r="L8315" i="5" s="1"/>
  <c r="K7108" i="5"/>
  <c r="K1296" i="5"/>
  <c r="K3420" i="5"/>
  <c r="M3420" i="5" s="1"/>
  <c r="K1794" i="5"/>
  <c r="M1794" i="5" s="1"/>
  <c r="K848" i="5"/>
  <c r="L848" i="5" s="1"/>
  <c r="K1329" i="5"/>
  <c r="N1329" i="5" s="1"/>
  <c r="K3057" i="5"/>
  <c r="L3057" i="5" s="1"/>
  <c r="K2280" i="5"/>
  <c r="K4780" i="5"/>
  <c r="K1832" i="5"/>
  <c r="L1832" i="5" s="1"/>
  <c r="K8606" i="5"/>
  <c r="K5122" i="5"/>
  <c r="K5248" i="5"/>
  <c r="M5248" i="5" s="1"/>
  <c r="K2021" i="5"/>
  <c r="N2021" i="5" s="1"/>
  <c r="K3813" i="5"/>
  <c r="K131" i="5"/>
  <c r="K8415" i="5"/>
  <c r="L8415" i="5" s="1"/>
  <c r="K3393" i="5"/>
  <c r="L3393" i="5" s="1"/>
  <c r="K4102" i="5"/>
  <c r="N4102" i="5" s="1"/>
  <c r="K539" i="5"/>
  <c r="K5046" i="5"/>
  <c r="M5046" i="5" s="1"/>
  <c r="K3885" i="5"/>
  <c r="M3885" i="5" s="1"/>
  <c r="K8664" i="5"/>
  <c r="K7471" i="5"/>
  <c r="L7471" i="5" s="1"/>
  <c r="K6051" i="5"/>
  <c r="L6051" i="5" s="1"/>
  <c r="K6084" i="5"/>
  <c r="K574" i="5"/>
  <c r="L574" i="5" s="1"/>
  <c r="K142" i="5"/>
  <c r="K7715" i="5"/>
  <c r="N7715" i="5" s="1"/>
  <c r="K3077" i="5"/>
  <c r="K6914" i="5"/>
  <c r="K1655" i="5"/>
  <c r="K605" i="5"/>
  <c r="M605" i="5" s="1"/>
  <c r="K1013" i="5"/>
  <c r="N1013" i="5" s="1"/>
  <c r="K6311" i="5"/>
  <c r="K374" i="5"/>
  <c r="M374" i="5" s="1"/>
  <c r="K2730" i="5"/>
  <c r="K8775" i="5"/>
  <c r="K1309" i="5"/>
  <c r="M1309" i="5" s="1"/>
  <c r="K1975" i="5"/>
  <c r="K5862" i="5"/>
  <c r="K86" i="5"/>
  <c r="L86" i="5" s="1"/>
  <c r="K7242" i="5"/>
  <c r="N7242" i="5" s="1"/>
  <c r="K2298" i="5"/>
  <c r="N2298" i="5" s="1"/>
  <c r="K2563" i="5"/>
  <c r="K4095" i="5"/>
  <c r="L4095" i="5" s="1"/>
  <c r="K1109" i="5"/>
  <c r="K3580" i="5"/>
  <c r="K1495" i="5"/>
  <c r="K96" i="5"/>
  <c r="K2983" i="5"/>
  <c r="M2983" i="5" s="1"/>
  <c r="K1536" i="5"/>
  <c r="K2061" i="5"/>
  <c r="M2061" i="5" s="1"/>
  <c r="K523" i="5"/>
  <c r="K6749" i="5"/>
  <c r="K4620" i="5"/>
  <c r="K2639" i="5"/>
  <c r="K624" i="5"/>
  <c r="L624" i="5" s="1"/>
  <c r="K7476" i="5"/>
  <c r="K6313" i="5"/>
  <c r="M6313" i="5" s="1"/>
  <c r="K5779" i="5"/>
  <c r="K6545" i="5"/>
  <c r="K5448" i="5"/>
  <c r="L5448" i="5" s="1"/>
  <c r="K917" i="5"/>
  <c r="L917" i="5" s="1"/>
  <c r="K6075" i="5"/>
  <c r="L6075" i="5" s="1"/>
  <c r="K5735" i="5"/>
  <c r="L5735" i="5" s="1"/>
  <c r="K7587" i="5"/>
  <c r="K5964" i="5"/>
  <c r="N5964" i="5" s="1"/>
  <c r="K5217" i="5"/>
  <c r="L5217" i="5" s="1"/>
  <c r="K8274" i="5"/>
  <c r="K767" i="5"/>
  <c r="K3821" i="5"/>
  <c r="K545" i="5"/>
  <c r="M545" i="5" s="1"/>
  <c r="K5830" i="5"/>
  <c r="K7654" i="5"/>
  <c r="M7654" i="5" s="1"/>
  <c r="K6011" i="5"/>
  <c r="N6011" i="5" s="1"/>
  <c r="K71" i="5"/>
  <c r="K8780" i="5"/>
  <c r="M8780" i="5" s="1"/>
  <c r="K6726" i="5"/>
  <c r="K7931" i="5"/>
  <c r="K3368" i="5"/>
  <c r="M3368" i="5" s="1"/>
  <c r="K8458" i="5"/>
  <c r="L8458" i="5" s="1"/>
  <c r="K4214" i="5"/>
  <c r="L4214" i="5" s="1"/>
  <c r="K7285" i="5"/>
  <c r="K1543" i="5"/>
  <c r="L1543" i="5" s="1"/>
  <c r="K6372" i="5"/>
  <c r="K1173" i="5"/>
  <c r="M1173" i="5" s="1"/>
  <c r="K8685" i="5"/>
  <c r="K7751" i="5"/>
  <c r="K7016" i="5"/>
  <c r="K750" i="5"/>
  <c r="K6976" i="5"/>
  <c r="L6976" i="5" s="1"/>
  <c r="K1319" i="5"/>
  <c r="K5656" i="5"/>
  <c r="K2201" i="5"/>
  <c r="K4416" i="5"/>
  <c r="M4416" i="5" s="1"/>
  <c r="K2438" i="5"/>
  <c r="K6581" i="5"/>
  <c r="K5213" i="5"/>
  <c r="M5213" i="5" s="1"/>
  <c r="K3660" i="5"/>
  <c r="L3660" i="5" s="1"/>
  <c r="K2309" i="5"/>
  <c r="N2309" i="5" s="1"/>
  <c r="K7836" i="5"/>
  <c r="K2207" i="5"/>
  <c r="K2080" i="5"/>
  <c r="K4187" i="5"/>
  <c r="K1484" i="5"/>
  <c r="K2589" i="5"/>
  <c r="M2589" i="5" s="1"/>
  <c r="K2920" i="5"/>
  <c r="K8722" i="5"/>
  <c r="K6155" i="5"/>
  <c r="K6577" i="5"/>
  <c r="K4029" i="5"/>
  <c r="M4029" i="5" s="1"/>
  <c r="K5153" i="5"/>
  <c r="N5153" i="5" s="1"/>
  <c r="K4994" i="5"/>
  <c r="L4994" i="5" s="1"/>
  <c r="K7925" i="5"/>
  <c r="K5110" i="5"/>
  <c r="M5110" i="5" s="1"/>
  <c r="K2217" i="5"/>
  <c r="L2217" i="5" s="1"/>
  <c r="K8461" i="5"/>
  <c r="K2823" i="5"/>
  <c r="L2823" i="5" s="1"/>
  <c r="K5139" i="5"/>
  <c r="K8334" i="5"/>
  <c r="L8334" i="5" s="1"/>
  <c r="K7164" i="5"/>
  <c r="K5894" i="5"/>
  <c r="K3046" i="5"/>
  <c r="K3863" i="5"/>
  <c r="K1416" i="5"/>
  <c r="L1416" i="5" s="1"/>
  <c r="K6156" i="5"/>
  <c r="K5988" i="5"/>
  <c r="M5988" i="5" s="1"/>
  <c r="K1354" i="5"/>
  <c r="K8324" i="5"/>
  <c r="M8324" i="5" s="1"/>
  <c r="K2492" i="5"/>
  <c r="K3650" i="5"/>
  <c r="N3650" i="5" s="1"/>
  <c r="K2322" i="5"/>
  <c r="N2322" i="5" s="1"/>
  <c r="K435" i="5"/>
  <c r="N435" i="5" s="1"/>
  <c r="K7318" i="5"/>
  <c r="L7318" i="5" s="1"/>
  <c r="K1472" i="5"/>
  <c r="L1472" i="5" s="1"/>
  <c r="K5259" i="5"/>
  <c r="L5259" i="5" s="1"/>
  <c r="K1487" i="5"/>
  <c r="K5604" i="5"/>
  <c r="K805" i="5"/>
  <c r="K6699" i="5"/>
  <c r="N6699" i="5" s="1"/>
  <c r="K4867" i="5"/>
  <c r="K7432" i="5"/>
  <c r="L7432" i="5" s="1"/>
  <c r="K5612" i="5"/>
  <c r="K6302" i="5"/>
  <c r="L6302" i="5" s="1"/>
  <c r="K1688" i="5"/>
  <c r="L1688" i="5" s="1"/>
  <c r="K4960" i="5"/>
  <c r="N4960" i="5" s="1"/>
  <c r="K680" i="5"/>
  <c r="L680" i="5" s="1"/>
  <c r="K1090" i="5"/>
  <c r="K5630" i="5"/>
  <c r="M5630" i="5" s="1"/>
  <c r="K5593" i="5"/>
  <c r="N5593" i="5" s="1"/>
  <c r="K1294" i="5"/>
  <c r="M1294" i="5" s="1"/>
  <c r="K6070" i="5"/>
  <c r="L6070" i="5" s="1"/>
  <c r="K1077" i="5"/>
  <c r="L1077" i="5" s="1"/>
  <c r="K4600" i="5"/>
  <c r="L4600" i="5" s="1"/>
  <c r="K7890" i="5"/>
  <c r="L7890" i="5" s="1"/>
  <c r="K8003" i="5"/>
  <c r="N8003" i="5" s="1"/>
  <c r="K6911" i="5"/>
  <c r="K1896" i="5"/>
  <c r="K5430" i="5"/>
  <c r="K4332" i="5"/>
  <c r="N4332" i="5" s="1"/>
  <c r="K4122" i="5"/>
  <c r="K26" i="5"/>
  <c r="M26" i="5" s="1"/>
  <c r="K7350" i="5"/>
  <c r="M7350" i="5" s="1"/>
  <c r="K1026" i="5"/>
  <c r="K1678" i="5"/>
  <c r="N1678" i="5" s="1"/>
  <c r="K4673" i="5"/>
  <c r="M4673" i="5" s="1"/>
  <c r="K6871" i="5"/>
  <c r="M6871" i="5" s="1"/>
  <c r="K6768" i="5"/>
  <c r="N6768" i="5" s="1"/>
  <c r="K7583" i="5"/>
  <c r="N7583" i="5" s="1"/>
  <c r="K3773" i="5"/>
  <c r="L3773" i="5" s="1"/>
  <c r="K3555" i="5"/>
  <c r="N3555" i="5" s="1"/>
  <c r="K7153" i="5"/>
  <c r="K6608" i="5"/>
  <c r="K5090" i="5"/>
  <c r="K2757" i="5"/>
  <c r="N2757" i="5" s="1"/>
  <c r="K1670" i="5"/>
  <c r="L1670" i="5" s="1"/>
  <c r="K4755" i="5"/>
  <c r="K3672" i="5"/>
  <c r="L3672" i="5" s="1"/>
  <c r="K3534" i="5"/>
  <c r="K7928" i="5"/>
  <c r="K7089" i="5"/>
  <c r="N7089" i="5" s="1"/>
  <c r="K7834" i="5"/>
  <c r="M7834" i="5" s="1"/>
  <c r="K7663" i="5"/>
  <c r="M7663" i="5" s="1"/>
  <c r="K6697" i="5"/>
  <c r="K2121" i="5"/>
  <c r="K5357" i="5"/>
  <c r="K8206" i="5"/>
  <c r="M8206" i="5" s="1"/>
  <c r="K2145" i="5"/>
  <c r="L2145" i="5" s="1"/>
  <c r="K6330" i="5"/>
  <c r="L6330" i="5" s="1"/>
  <c r="K2260" i="5"/>
  <c r="K1154" i="5"/>
  <c r="L1154" i="5" s="1"/>
  <c r="K5208" i="5"/>
  <c r="N5208" i="5" s="1"/>
  <c r="K5567" i="5"/>
  <c r="L5567" i="5" s="1"/>
  <c r="K3185" i="5"/>
  <c r="M3185" i="5" s="1"/>
  <c r="K1646" i="5"/>
  <c r="K4567" i="5"/>
  <c r="K2860" i="5"/>
  <c r="M2860" i="5" s="1"/>
  <c r="K2093" i="5"/>
  <c r="K5710" i="5"/>
  <c r="L5710" i="5" s="1"/>
  <c r="K2605" i="5"/>
  <c r="K772" i="5"/>
  <c r="M772" i="5" s="1"/>
  <c r="K1400" i="5"/>
  <c r="M1400" i="5" s="1"/>
  <c r="K2817" i="5"/>
  <c r="L2817" i="5" s="1"/>
  <c r="K2545" i="5"/>
  <c r="K2811" i="5"/>
  <c r="K5224" i="5"/>
  <c r="K4738" i="5"/>
  <c r="N4738" i="5" s="1"/>
  <c r="K1897" i="5"/>
  <c r="L1897" i="5" s="1"/>
  <c r="K3617" i="5"/>
  <c r="L3617" i="5" s="1"/>
  <c r="K3496" i="5"/>
  <c r="N3496" i="5" s="1"/>
  <c r="K1212" i="5"/>
  <c r="L1212" i="5" s="1"/>
  <c r="K1763" i="5"/>
  <c r="K2422" i="5"/>
  <c r="K6779" i="5"/>
  <c r="L6779" i="5" s="1"/>
  <c r="K2106" i="5"/>
  <c r="M2106" i="5" s="1"/>
  <c r="K2626" i="5"/>
  <c r="L2626" i="5" s="1"/>
  <c r="K5570" i="5"/>
  <c r="L5570" i="5" s="1"/>
  <c r="K923" i="5"/>
  <c r="K1573" i="5"/>
  <c r="K1544" i="5"/>
  <c r="L1544" i="5" s="1"/>
  <c r="K6269" i="5"/>
  <c r="L6269" i="5" s="1"/>
  <c r="K2262" i="5"/>
  <c r="L2262" i="5" s="1"/>
  <c r="K6327" i="5"/>
  <c r="M6327" i="5" s="1"/>
  <c r="K1548" i="5"/>
  <c r="N1548" i="5" s="1"/>
  <c r="K2185" i="5"/>
  <c r="K8074" i="5"/>
  <c r="K5739" i="5"/>
  <c r="L5739" i="5" s="1"/>
  <c r="K4289" i="5"/>
  <c r="L4289" i="5" s="1"/>
  <c r="K3459" i="5"/>
  <c r="L3459" i="5" s="1"/>
  <c r="K3075" i="5"/>
  <c r="K4062" i="5"/>
  <c r="K5159" i="5"/>
  <c r="K8151" i="5"/>
  <c r="L8151" i="5" s="1"/>
  <c r="K1007" i="5"/>
  <c r="K3402" i="5"/>
  <c r="K5813" i="5"/>
  <c r="K3778" i="5"/>
  <c r="K3540" i="5"/>
  <c r="K4554" i="5"/>
  <c r="N4554" i="5" s="1"/>
  <c r="K1819" i="5"/>
  <c r="L1819" i="5" s="1"/>
  <c r="K7512" i="5"/>
  <c r="K5290" i="5"/>
  <c r="L5290" i="5" s="1"/>
  <c r="K342" i="5"/>
  <c r="K4642" i="5"/>
  <c r="K4753" i="5"/>
  <c r="L4753" i="5" s="1"/>
  <c r="K1929" i="5"/>
  <c r="L1929" i="5" s="1"/>
  <c r="K7905" i="5"/>
  <c r="L7905" i="5" s="1"/>
  <c r="K5439" i="5"/>
  <c r="K5079" i="5"/>
  <c r="N5079" i="5" s="1"/>
  <c r="K5171" i="5"/>
  <c r="K5791" i="5"/>
  <c r="L5791" i="5" s="1"/>
  <c r="K6681" i="5"/>
  <c r="K945" i="5"/>
  <c r="M945" i="5" s="1"/>
  <c r="K2624" i="5"/>
  <c r="L2624" i="5" s="1"/>
  <c r="K4811" i="5"/>
  <c r="K7166" i="5"/>
  <c r="K8000" i="5"/>
  <c r="L8000" i="5" s="1"/>
  <c r="K2168" i="5"/>
  <c r="K5151" i="5"/>
  <c r="K8249" i="5"/>
  <c r="L8249" i="5" s="1"/>
  <c r="K3227" i="5"/>
  <c r="K3525" i="5"/>
  <c r="M3525" i="5" s="1"/>
  <c r="K7446" i="5"/>
  <c r="L7446" i="5" s="1"/>
  <c r="K2859" i="5"/>
  <c r="L2859" i="5" s="1"/>
  <c r="K4511" i="5"/>
  <c r="L4511" i="5" s="1"/>
  <c r="K1665" i="5"/>
  <c r="M1665" i="5" s="1"/>
  <c r="K7364" i="5"/>
  <c r="M7364" i="5" s="1"/>
  <c r="K6883" i="5"/>
  <c r="K8203" i="5"/>
  <c r="L8203" i="5" s="1"/>
  <c r="K1062" i="5"/>
  <c r="N1062" i="5" s="1"/>
  <c r="K4241" i="5"/>
  <c r="K6165" i="5"/>
  <c r="K8519" i="5"/>
  <c r="L8519" i="5" s="1"/>
  <c r="K2218" i="5"/>
  <c r="L2218" i="5" s="1"/>
  <c r="K502" i="5"/>
  <c r="L502" i="5" s="1"/>
  <c r="K3446" i="5"/>
  <c r="N3446" i="5" s="1"/>
  <c r="K3947" i="5"/>
  <c r="K4057" i="5"/>
  <c r="N4057" i="5" s="1"/>
  <c r="K5114" i="5"/>
  <c r="M5114" i="5" s="1"/>
  <c r="K6192" i="5"/>
  <c r="L6192" i="5" s="1"/>
  <c r="K8244" i="5"/>
  <c r="L8244" i="5" s="1"/>
  <c r="K5618" i="5"/>
  <c r="N5618" i="5" s="1"/>
  <c r="K4531" i="5"/>
  <c r="K677" i="5"/>
  <c r="M677" i="5" s="1"/>
  <c r="K5599" i="5"/>
  <c r="M5599" i="5" s="1"/>
  <c r="K5116" i="5"/>
  <c r="K5260" i="5"/>
  <c r="K1160" i="5"/>
  <c r="K4464" i="5"/>
  <c r="M4464" i="5" s="1"/>
  <c r="K7048" i="5"/>
  <c r="K8489" i="5"/>
  <c r="L8489" i="5" s="1"/>
  <c r="K4049" i="5"/>
  <c r="M4049" i="5" s="1"/>
  <c r="K4152" i="5"/>
  <c r="L4152" i="5" s="1"/>
  <c r="K290" i="5"/>
  <c r="M290" i="5" s="1"/>
  <c r="K5073" i="5"/>
  <c r="N5073" i="5" s="1"/>
  <c r="K5097" i="5"/>
  <c r="K6436" i="5"/>
  <c r="K6937" i="5"/>
  <c r="N6937" i="5" s="1"/>
  <c r="K6685" i="5"/>
  <c r="K5982" i="5"/>
  <c r="N5982" i="5" s="1"/>
  <c r="K5168" i="5"/>
  <c r="M5168" i="5" s="1"/>
  <c r="K987" i="5"/>
  <c r="K6066" i="5"/>
  <c r="K4802" i="5"/>
  <c r="K3249" i="5"/>
  <c r="L3249" i="5" s="1"/>
  <c r="K3575" i="5"/>
  <c r="K7964" i="5"/>
  <c r="K5617" i="5"/>
  <c r="L5617" i="5" s="1"/>
  <c r="K4469" i="5"/>
  <c r="M4469" i="5" s="1"/>
  <c r="K8014" i="5"/>
  <c r="L8014" i="5" s="1"/>
  <c r="K2239" i="5"/>
  <c r="K406" i="5"/>
  <c r="M406" i="5" s="1"/>
  <c r="K3004" i="5"/>
  <c r="K3419" i="5"/>
  <c r="K5940" i="5"/>
  <c r="M5940" i="5" s="1"/>
  <c r="K5129" i="5"/>
  <c r="K949" i="5"/>
  <c r="N949" i="5" s="1"/>
  <c r="K6034" i="5"/>
  <c r="L6034" i="5" s="1"/>
  <c r="K7005" i="5"/>
  <c r="L7005" i="5" s="1"/>
  <c r="K4779" i="5"/>
  <c r="K3226" i="5"/>
  <c r="K3147" i="5"/>
  <c r="K2916" i="5"/>
  <c r="K3069" i="5"/>
  <c r="K7478" i="5"/>
  <c r="M7478" i="5" s="1"/>
  <c r="K5296" i="5"/>
  <c r="N5296" i="5" s="1"/>
  <c r="K928" i="5"/>
  <c r="M928" i="5" s="1"/>
  <c r="K4894" i="5"/>
  <c r="L4894" i="5" s="1"/>
  <c r="K1881" i="5"/>
  <c r="N1881" i="5" s="1"/>
  <c r="K4164" i="5"/>
  <c r="L4164" i="5" s="1"/>
  <c r="K6940" i="5"/>
  <c r="N6940" i="5" s="1"/>
  <c r="K3624" i="5"/>
  <c r="L3624" i="5" s="1"/>
  <c r="K6177" i="5"/>
  <c r="K4721" i="5"/>
  <c r="K799" i="5"/>
  <c r="N799" i="5" s="1"/>
  <c r="K8452" i="5"/>
  <c r="K3043" i="5"/>
  <c r="K2192" i="5"/>
  <c r="K4308" i="5"/>
  <c r="K5142" i="5"/>
  <c r="K4526" i="5"/>
  <c r="M4526" i="5" s="1"/>
  <c r="K4956" i="5"/>
  <c r="L4956" i="5" s="1"/>
  <c r="K8380" i="5"/>
  <c r="N8380" i="5" s="1"/>
  <c r="K8302" i="5"/>
  <c r="L8302" i="5" s="1"/>
  <c r="K2910" i="5"/>
  <c r="M2910" i="5" s="1"/>
  <c r="K313" i="5"/>
  <c r="K1114" i="5"/>
  <c r="L1114" i="5" s="1"/>
  <c r="K5512" i="5"/>
  <c r="L5512" i="5" s="1"/>
  <c r="K1552" i="5"/>
  <c r="K568" i="5"/>
  <c r="K618" i="5"/>
  <c r="K3090" i="5"/>
  <c r="K421" i="5"/>
  <c r="L421" i="5" s="1"/>
  <c r="K2111" i="5"/>
  <c r="L2111" i="5" s="1"/>
  <c r="K6250" i="5"/>
  <c r="K4384" i="5"/>
  <c r="L4384" i="5" s="1"/>
  <c r="K6767" i="5"/>
  <c r="K7719" i="5"/>
  <c r="N7719" i="5" s="1"/>
  <c r="K6991" i="5"/>
  <c r="L6991" i="5" s="1"/>
  <c r="K2592" i="5"/>
  <c r="K3445" i="5"/>
  <c r="K3079" i="5"/>
  <c r="L3079" i="5" s="1"/>
  <c r="K3441" i="5"/>
  <c r="N3441" i="5" s="1"/>
  <c r="K3167" i="5"/>
  <c r="M3167" i="5" s="1"/>
  <c r="K5280" i="5"/>
  <c r="M5280" i="5" s="1"/>
  <c r="K6047" i="5"/>
  <c r="M6047" i="5" s="1"/>
  <c r="K3892" i="5"/>
  <c r="K4393" i="5"/>
  <c r="N4393" i="5" s="1"/>
  <c r="K8318" i="5"/>
  <c r="K6290" i="5"/>
  <c r="K8758" i="5"/>
  <c r="N8758" i="5" s="1"/>
  <c r="K3747" i="5"/>
  <c r="K8299" i="5"/>
  <c r="K6272" i="5"/>
  <c r="K8463" i="5"/>
  <c r="N8463" i="5" s="1"/>
  <c r="K5944" i="5"/>
  <c r="K4343" i="5"/>
  <c r="N4343" i="5" s="1"/>
  <c r="K6236" i="5"/>
  <c r="K8422" i="5"/>
  <c r="K8448" i="5"/>
  <c r="L8448" i="5" s="1"/>
  <c r="K5807" i="5"/>
  <c r="L5807" i="5" s="1"/>
  <c r="K8706" i="5"/>
  <c r="K7488" i="5"/>
  <c r="L7488" i="5" s="1"/>
  <c r="K8241" i="5"/>
  <c r="L8241" i="5" s="1"/>
  <c r="K2796" i="5"/>
  <c r="N2796" i="5" s="1"/>
  <c r="K8106" i="5"/>
  <c r="M8106" i="5" s="1"/>
  <c r="K8344" i="5"/>
  <c r="M8344" i="5" s="1"/>
  <c r="K7929" i="5"/>
  <c r="L7929" i="5" s="1"/>
  <c r="K7767" i="5"/>
  <c r="L7767" i="5" s="1"/>
  <c r="K6744" i="5"/>
  <c r="L6744" i="5" s="1"/>
  <c r="K7742" i="5"/>
  <c r="L7742" i="5" s="1"/>
  <c r="K2818" i="5"/>
  <c r="N2818" i="5" s="1"/>
  <c r="K212" i="5"/>
  <c r="N212" i="5" s="1"/>
  <c r="K1098" i="5"/>
  <c r="K193" i="5"/>
  <c r="K331" i="5"/>
  <c r="K6338" i="5"/>
  <c r="K7060" i="5"/>
  <c r="L7060" i="5" s="1"/>
  <c r="K1162" i="5"/>
  <c r="K2561" i="5"/>
  <c r="K4201" i="5"/>
  <c r="M4201" i="5" s="1"/>
  <c r="K4650" i="5"/>
  <c r="L4650" i="5" s="1"/>
  <c r="K7665" i="5"/>
  <c r="N7665" i="5" s="1"/>
  <c r="K8256" i="5"/>
  <c r="K4710" i="5"/>
  <c r="K8152" i="5"/>
  <c r="K5365" i="5"/>
  <c r="K4816" i="5"/>
  <c r="N4816" i="5" s="1"/>
  <c r="K7365" i="5"/>
  <c r="L7365" i="5" s="1"/>
  <c r="K6389" i="5"/>
  <c r="K8109" i="5"/>
  <c r="L8109" i="5" s="1"/>
  <c r="K983" i="5"/>
  <c r="K773" i="5"/>
  <c r="K5832" i="5"/>
  <c r="K7017" i="5"/>
  <c r="K7812" i="5"/>
  <c r="L7812" i="5" s="1"/>
  <c r="K5058" i="5"/>
  <c r="L5058" i="5" s="1"/>
  <c r="K4471" i="5"/>
  <c r="L4471" i="5" s="1"/>
  <c r="K5780" i="5"/>
  <c r="K1280" i="5"/>
  <c r="L1280" i="5" s="1"/>
  <c r="K183" i="5"/>
  <c r="N183" i="5" s="1"/>
  <c r="K1316" i="5"/>
  <c r="N1316" i="5" s="1"/>
  <c r="K700" i="5"/>
  <c r="K4060" i="5"/>
  <c r="M4060" i="5" s="1"/>
  <c r="K4098" i="5"/>
  <c r="L4098" i="5" s="1"/>
  <c r="K6397" i="5"/>
  <c r="L6397" i="5" s="1"/>
  <c r="K1600" i="5"/>
  <c r="L1600" i="5" s="1"/>
  <c r="K281" i="5"/>
  <c r="L281" i="5" s="1"/>
  <c r="K5347" i="5"/>
  <c r="L5347" i="5" s="1"/>
  <c r="K4503" i="5"/>
  <c r="K2612" i="5"/>
  <c r="K5188" i="5"/>
  <c r="K3478" i="5"/>
  <c r="K3121" i="5"/>
  <c r="L3121" i="5" s="1"/>
  <c r="K3486" i="5"/>
  <c r="L3486" i="5" s="1"/>
  <c r="K6781" i="5"/>
  <c r="L6781" i="5" s="1"/>
  <c r="K7683" i="5"/>
  <c r="K1278" i="5"/>
  <c r="L1278" i="5" s="1"/>
  <c r="K4353" i="5"/>
  <c r="N4353" i="5" s="1"/>
  <c r="K7287" i="5"/>
  <c r="M7287" i="5" s="1"/>
  <c r="K5852" i="5"/>
  <c r="K5872" i="5"/>
  <c r="L5872" i="5" s="1"/>
  <c r="K3447" i="5"/>
  <c r="M3447" i="5" s="1"/>
  <c r="K7829" i="5"/>
  <c r="K4632" i="5"/>
  <c r="L4632" i="5" s="1"/>
  <c r="K7844" i="5"/>
  <c r="L7844" i="5" s="1"/>
  <c r="K859" i="5"/>
  <c r="L859" i="5" s="1"/>
  <c r="K4537" i="5"/>
  <c r="K1527" i="5"/>
  <c r="K2519" i="5"/>
  <c r="L2519" i="5" s="1"/>
  <c r="K63" i="5"/>
  <c r="K7911" i="5"/>
  <c r="L7911" i="5" s="1"/>
  <c r="K2715" i="5"/>
  <c r="L2715" i="5" s="1"/>
  <c r="K6568" i="5"/>
  <c r="K7673" i="5"/>
  <c r="L7673" i="5" s="1"/>
  <c r="K7303" i="5"/>
  <c r="K253" i="5"/>
  <c r="L253" i="5" s="1"/>
  <c r="K6087" i="5"/>
  <c r="M6087" i="5" s="1"/>
  <c r="K6783" i="5"/>
  <c r="M6783" i="5" s="1"/>
  <c r="K1671" i="5"/>
  <c r="K3388" i="5"/>
  <c r="K3498" i="5"/>
  <c r="K630" i="5"/>
  <c r="L630" i="5" s="1"/>
  <c r="K8296" i="5"/>
  <c r="N8296" i="5" s="1"/>
  <c r="K6650" i="5"/>
  <c r="K6370" i="5"/>
  <c r="N6370" i="5" s="1"/>
  <c r="K161" i="5"/>
  <c r="K5842" i="5"/>
  <c r="K8552" i="5"/>
  <c r="K187" i="5"/>
  <c r="L187" i="5" s="1"/>
  <c r="K4281" i="5"/>
  <c r="L4281" i="5" s="1"/>
  <c r="K2294" i="5"/>
  <c r="M2294" i="5" s="1"/>
  <c r="K8103" i="5"/>
  <c r="L8103" i="5" s="1"/>
  <c r="K3956" i="5"/>
  <c r="K541" i="5"/>
  <c r="K7400" i="5"/>
  <c r="M7400" i="5" s="1"/>
  <c r="K7716" i="5"/>
  <c r="M7716" i="5" s="1"/>
  <c r="K583" i="5"/>
  <c r="K2896" i="5"/>
  <c r="L2896" i="5" s="1"/>
  <c r="K4184" i="5"/>
  <c r="K554" i="5"/>
  <c r="L554" i="5" s="1"/>
  <c r="K7205" i="5"/>
  <c r="M7205" i="5" s="1"/>
  <c r="K5353" i="5"/>
  <c r="K5152" i="5"/>
  <c r="K1009" i="5"/>
  <c r="K4244" i="5"/>
  <c r="K4302" i="5"/>
  <c r="N4302" i="5" s="1"/>
  <c r="K7390" i="5"/>
  <c r="L7390" i="5" s="1"/>
  <c r="K2012" i="5"/>
  <c r="L2012" i="5" s="1"/>
  <c r="K1627" i="5"/>
  <c r="N1627" i="5" s="1"/>
  <c r="K163" i="5"/>
  <c r="K434" i="5"/>
  <c r="K525" i="5"/>
  <c r="K742" i="5"/>
  <c r="K5057" i="5"/>
  <c r="K1526" i="5"/>
  <c r="K7438" i="5"/>
  <c r="L7438" i="5" s="1"/>
  <c r="K5839" i="5"/>
  <c r="K4686" i="5"/>
  <c r="L4686" i="5" s="1"/>
  <c r="K5706" i="5"/>
  <c r="K5707" i="5"/>
  <c r="M5707" i="5" s="1"/>
  <c r="K6289" i="5"/>
  <c r="L6289" i="5" s="1"/>
  <c r="K2572" i="5"/>
  <c r="K7065" i="5"/>
  <c r="M7065" i="5" s="1"/>
  <c r="K2620" i="5"/>
  <c r="N2620" i="5" s="1"/>
  <c r="K3620" i="5"/>
  <c r="L3620" i="5" s="1"/>
  <c r="K7525" i="5"/>
  <c r="N7525" i="5" s="1"/>
  <c r="K2954" i="5"/>
  <c r="M2954" i="5" s="1"/>
  <c r="K6942" i="5"/>
  <c r="N6942" i="5" s="1"/>
  <c r="K7947" i="5"/>
  <c r="L7947" i="5" s="1"/>
  <c r="K5257" i="5"/>
  <c r="K3163" i="5"/>
  <c r="K1629" i="5"/>
  <c r="L1629" i="5" s="1"/>
  <c r="K1067" i="5"/>
  <c r="M1067" i="5" s="1"/>
  <c r="K660" i="5"/>
  <c r="N660" i="5" s="1"/>
  <c r="K1288" i="5"/>
  <c r="K1959" i="5"/>
  <c r="L1959" i="5" s="1"/>
  <c r="K3340" i="5"/>
  <c r="K8070" i="5"/>
  <c r="K1741" i="5"/>
  <c r="M1741" i="5" s="1"/>
  <c r="K4243" i="5"/>
  <c r="N4243" i="5" s="1"/>
  <c r="K2302" i="5"/>
  <c r="K3055" i="5"/>
  <c r="K4341" i="5"/>
  <c r="L4341" i="5" s="1"/>
  <c r="K3144" i="5"/>
  <c r="M3144" i="5" s="1"/>
  <c r="K1840" i="5"/>
  <c r="K7313" i="5"/>
  <c r="K6220" i="5"/>
  <c r="M6220" i="5" s="1"/>
  <c r="K5633" i="5"/>
  <c r="N5633" i="5" s="1"/>
  <c r="K709" i="5"/>
  <c r="K1529" i="5"/>
  <c r="K7455" i="5"/>
  <c r="K5187" i="5"/>
  <c r="L5187" i="5" s="1"/>
  <c r="K3707" i="5"/>
  <c r="K2558" i="5"/>
  <c r="M2558" i="5" s="1"/>
  <c r="K2940" i="5"/>
  <c r="M2940" i="5" s="1"/>
  <c r="K3600" i="5"/>
  <c r="K4772" i="5"/>
  <c r="M4772" i="5" s="1"/>
  <c r="K7764" i="5"/>
  <c r="K596" i="5"/>
  <c r="K3037" i="5"/>
  <c r="K5470" i="5"/>
  <c r="M5470" i="5" s="1"/>
  <c r="K3454" i="5"/>
  <c r="K6398" i="5"/>
  <c r="N6398" i="5" s="1"/>
  <c r="K566" i="5"/>
  <c r="K5445" i="5"/>
  <c r="L5445" i="5" s="1"/>
  <c r="K5994" i="5"/>
  <c r="M5994" i="5" s="1"/>
  <c r="K3384" i="5"/>
  <c r="L3384" i="5" s="1"/>
  <c r="K3003" i="5"/>
  <c r="M3003" i="5" s="1"/>
  <c r="K4566" i="5"/>
  <c r="M4566" i="5" s="1"/>
  <c r="K8376" i="5"/>
  <c r="M8376" i="5" s="1"/>
  <c r="K3872" i="5"/>
  <c r="K4121" i="5"/>
  <c r="N4121" i="5" s="1"/>
  <c r="K1256" i="5"/>
  <c r="N1256" i="5" s="1"/>
  <c r="K7354" i="5"/>
  <c r="K4950" i="5"/>
  <c r="N4950" i="5" s="1"/>
  <c r="K5358" i="5"/>
  <c r="K6295" i="5"/>
  <c r="K534" i="5"/>
  <c r="L534" i="5" s="1"/>
  <c r="K2214" i="5"/>
  <c r="K4468" i="5"/>
  <c r="N4468" i="5" s="1"/>
  <c r="K6823" i="5"/>
  <c r="K7676" i="5"/>
  <c r="M7676" i="5" s="1"/>
  <c r="K1844" i="5"/>
  <c r="K6857" i="5"/>
  <c r="K7209" i="5"/>
  <c r="K7660" i="5"/>
  <c r="M7660" i="5" s="1"/>
  <c r="K4153" i="5"/>
  <c r="K4406" i="5"/>
  <c r="K7340" i="5"/>
  <c r="N7340" i="5" s="1"/>
  <c r="K2740" i="5"/>
  <c r="L2740" i="5" s="1"/>
  <c r="K6712" i="5"/>
  <c r="K3865" i="5"/>
  <c r="N3865" i="5" s="1"/>
  <c r="K6876" i="5"/>
  <c r="K6516" i="5"/>
  <c r="K7070" i="5"/>
  <c r="K7817" i="5"/>
  <c r="L7817" i="5" s="1"/>
  <c r="K652" i="5"/>
  <c r="N652" i="5" s="1"/>
  <c r="K3831" i="5"/>
  <c r="N3831" i="5" s="1"/>
  <c r="K8176" i="5"/>
  <c r="K1854" i="5"/>
  <c r="K3122" i="5"/>
  <c r="K8561" i="5"/>
  <c r="M8561" i="5" s="1"/>
  <c r="K2763" i="5"/>
  <c r="K2877" i="5"/>
  <c r="L2877" i="5" s="1"/>
  <c r="K6701" i="5"/>
  <c r="K8312" i="5"/>
  <c r="K36" i="5"/>
  <c r="L36" i="5" s="1"/>
  <c r="K3799" i="5"/>
  <c r="K7628" i="5"/>
  <c r="M7628" i="5" s="1"/>
  <c r="K451" i="5"/>
  <c r="K8320" i="5"/>
  <c r="K8339" i="5"/>
  <c r="K7641" i="5"/>
  <c r="K5083" i="5"/>
  <c r="L5083" i="5" s="1"/>
  <c r="K3516" i="5"/>
  <c r="L3516" i="5" s="1"/>
  <c r="K6299" i="5"/>
  <c r="M6299" i="5" s="1"/>
  <c r="K5106" i="5"/>
  <c r="K4678" i="5"/>
  <c r="M4678" i="5" s="1"/>
  <c r="K728" i="5"/>
  <c r="K2177" i="5"/>
  <c r="L2177" i="5" s="1"/>
  <c r="K8385" i="5"/>
  <c r="K8298" i="5"/>
  <c r="K7599" i="5"/>
  <c r="K3208" i="5"/>
  <c r="K7865" i="5"/>
  <c r="L7865" i="5" s="1"/>
  <c r="K3487" i="5"/>
  <c r="K8453" i="5"/>
  <c r="K6275" i="5"/>
  <c r="L6275" i="5" s="1"/>
  <c r="K4579" i="5"/>
  <c r="K5085" i="5"/>
  <c r="K4803" i="5"/>
  <c r="L4803" i="5" s="1"/>
  <c r="K340" i="5"/>
  <c r="L340" i="5" s="1"/>
  <c r="K692" i="5"/>
  <c r="N692" i="5" s="1"/>
  <c r="K2107" i="5"/>
  <c r="L2107" i="5" s="1"/>
  <c r="K3023" i="5"/>
  <c r="K1464" i="5"/>
  <c r="N1464" i="5" s="1"/>
  <c r="K5363" i="5"/>
  <c r="K6004" i="5"/>
  <c r="L6004" i="5" s="1"/>
  <c r="K3320" i="5"/>
  <c r="K786" i="5"/>
  <c r="L786" i="5" s="1"/>
  <c r="K5755" i="5"/>
  <c r="M5755" i="5" s="1"/>
  <c r="K4975" i="5"/>
  <c r="K4177" i="5"/>
  <c r="L4177" i="5" s="1"/>
  <c r="K8770" i="5"/>
  <c r="L8770" i="5" s="1"/>
  <c r="K1956" i="5"/>
  <c r="M1956" i="5" s="1"/>
  <c r="K1004" i="5"/>
  <c r="N1004" i="5" s="1"/>
  <c r="K6401" i="5"/>
  <c r="L6401" i="5" s="1"/>
  <c r="K4215" i="5"/>
  <c r="K2657" i="5"/>
  <c r="K3193" i="5"/>
  <c r="N3193" i="5" s="1"/>
  <c r="K3089" i="5"/>
  <c r="M3089" i="5" s="1"/>
  <c r="K4298" i="5"/>
  <c r="N4298" i="5" s="1"/>
  <c r="K7268" i="5"/>
  <c r="L7268" i="5" s="1"/>
  <c r="K691" i="5"/>
  <c r="M691" i="5" s="1"/>
  <c r="K8510" i="5"/>
  <c r="M8510" i="5" s="1"/>
  <c r="K1461" i="5"/>
  <c r="K7188" i="5"/>
  <c r="K6827" i="5"/>
  <c r="L6827" i="5" s="1"/>
  <c r="K781" i="5"/>
  <c r="L781" i="5" s="1"/>
  <c r="K8053" i="5"/>
  <c r="L8053" i="5" s="1"/>
  <c r="K7289" i="5"/>
  <c r="L7289" i="5" s="1"/>
  <c r="K2032" i="5"/>
  <c r="K4428" i="5"/>
  <c r="M4428" i="5" s="1"/>
  <c r="K146" i="5"/>
  <c r="L146" i="5" s="1"/>
  <c r="K6646" i="5"/>
  <c r="K4933" i="5"/>
  <c r="L4933" i="5" s="1"/>
  <c r="K4133" i="5"/>
  <c r="K8735" i="5"/>
  <c r="M8735" i="5" s="1"/>
  <c r="K1919" i="5"/>
  <c r="K5239" i="5"/>
  <c r="K975" i="5"/>
  <c r="K6377" i="5"/>
  <c r="K4189" i="5"/>
  <c r="K2634" i="5"/>
  <c r="K2556" i="5"/>
  <c r="K2430" i="5"/>
  <c r="L2430" i="5" s="1"/>
  <c r="K2542" i="5"/>
  <c r="L2542" i="5" s="1"/>
  <c r="K2595" i="5"/>
  <c r="K3203" i="5"/>
  <c r="L3203" i="5" s="1"/>
  <c r="K2538" i="5"/>
  <c r="N2538" i="5" s="1"/>
  <c r="K4654" i="5"/>
  <c r="K3874" i="5"/>
  <c r="K2949" i="5"/>
  <c r="N2949" i="5" s="1"/>
  <c r="K7878" i="5"/>
  <c r="L7878" i="5" s="1"/>
  <c r="K895" i="5"/>
  <c r="K145" i="5"/>
  <c r="L145" i="5" s="1"/>
  <c r="K5774" i="5"/>
  <c r="M5774" i="5" s="1"/>
  <c r="K3471" i="5"/>
  <c r="M3471" i="5" s="1"/>
  <c r="K2041" i="5"/>
  <c r="N2041" i="5" s="1"/>
  <c r="K2533" i="5"/>
  <c r="N2533" i="5" s="1"/>
  <c r="K2409" i="5"/>
  <c r="K2522" i="5"/>
  <c r="K6974" i="5"/>
  <c r="K2991" i="5"/>
  <c r="L2991" i="5" s="1"/>
  <c r="K7818" i="5"/>
  <c r="K6645" i="5"/>
  <c r="K7058" i="5"/>
  <c r="M7058" i="5" s="1"/>
  <c r="K6994" i="5"/>
  <c r="K1106" i="5"/>
  <c r="K1440" i="5"/>
  <c r="K4690" i="5"/>
  <c r="K3974" i="5"/>
  <c r="M3974" i="5" s="1"/>
  <c r="K6444" i="5"/>
  <c r="K1444" i="5"/>
  <c r="L1444" i="5" s="1"/>
  <c r="K3692" i="5"/>
  <c r="M3692" i="5" s="1"/>
  <c r="K6452" i="5"/>
  <c r="K6628" i="5"/>
  <c r="K1337" i="5"/>
  <c r="M1337" i="5" s="1"/>
  <c r="K1554" i="5"/>
  <c r="N1554" i="5" s="1"/>
  <c r="K5399" i="5"/>
  <c r="K5987" i="5"/>
  <c r="N5987" i="5" s="1"/>
  <c r="K1632" i="5"/>
  <c r="N1632" i="5" s="1"/>
  <c r="K7195" i="5"/>
  <c r="K8520" i="5"/>
  <c r="K4923" i="5"/>
  <c r="L4923" i="5" s="1"/>
  <c r="K2537" i="5"/>
  <c r="M2537" i="5" s="1"/>
  <c r="K8377" i="5"/>
  <c r="K6175" i="5"/>
  <c r="L6175" i="5" s="1"/>
  <c r="K8267" i="5"/>
  <c r="N8267" i="5" s="1"/>
  <c r="K6143" i="5"/>
  <c r="K247" i="5"/>
  <c r="K4771" i="5"/>
  <c r="N4771" i="5" s="1"/>
  <c r="K891" i="5"/>
  <c r="L891" i="5" s="1"/>
  <c r="K3293" i="5"/>
  <c r="K1534" i="5"/>
  <c r="L1534" i="5" s="1"/>
  <c r="K6" i="5"/>
  <c r="N6" i="5" s="1"/>
  <c r="K306" i="5"/>
  <c r="K5484" i="5"/>
  <c r="M5484" i="5" s="1"/>
  <c r="K5562" i="5"/>
  <c r="K6170" i="5"/>
  <c r="M6170" i="5" s="1"/>
  <c r="K7141" i="5"/>
  <c r="N7141" i="5" s="1"/>
  <c r="K1508" i="5"/>
  <c r="N1508" i="5" s="1"/>
  <c r="K1891" i="5"/>
  <c r="L1891" i="5" s="1"/>
  <c r="K6905" i="5"/>
  <c r="K4397" i="5"/>
  <c r="K2306" i="5"/>
  <c r="K3062" i="5"/>
  <c r="M3062" i="5" s="1"/>
  <c r="K7137" i="5"/>
  <c r="K4886" i="5"/>
  <c r="K6954" i="5"/>
  <c r="L6954" i="5" s="1"/>
  <c r="K6865" i="5"/>
  <c r="M6865" i="5" s="1"/>
  <c r="K4254" i="5"/>
  <c r="K2277" i="5"/>
  <c r="K3036" i="5"/>
  <c r="N3036" i="5" s="1"/>
  <c r="K7117" i="5"/>
  <c r="K6799" i="5"/>
  <c r="L6799" i="5" s="1"/>
  <c r="K4217" i="5"/>
  <c r="L4217" i="5" s="1"/>
  <c r="K2249" i="5"/>
  <c r="K7079" i="5"/>
  <c r="K4074" i="5"/>
  <c r="K2831" i="5"/>
  <c r="L2831" i="5" s="1"/>
  <c r="K6813" i="5"/>
  <c r="M6813" i="5" s="1"/>
  <c r="K4562" i="5"/>
  <c r="K2286" i="5"/>
  <c r="L2286" i="5" s="1"/>
  <c r="K6060" i="5"/>
  <c r="K2424" i="5"/>
  <c r="K6989" i="5"/>
  <c r="K1555" i="5"/>
  <c r="L1555" i="5" s="1"/>
  <c r="K7314" i="5"/>
  <c r="K6957" i="5"/>
  <c r="K638" i="5"/>
  <c r="L638" i="5" s="1"/>
  <c r="K6026" i="5"/>
  <c r="K3214" i="5"/>
  <c r="L3214" i="5" s="1"/>
  <c r="K5265" i="5"/>
  <c r="L5265" i="5" s="1"/>
  <c r="K6554" i="5"/>
  <c r="K1663" i="5"/>
  <c r="K8096" i="5"/>
  <c r="N8096" i="5" s="1"/>
  <c r="K8776" i="5"/>
  <c r="K3346" i="5"/>
  <c r="K6031" i="5"/>
  <c r="N6031" i="5" s="1"/>
  <c r="K3811" i="5"/>
  <c r="M3811" i="5" s="1"/>
  <c r="K901" i="5"/>
  <c r="K2405" i="5"/>
  <c r="K2971" i="5"/>
  <c r="K6462" i="5"/>
  <c r="K3702" i="5"/>
  <c r="L3702" i="5" s="1"/>
  <c r="K5542" i="5"/>
  <c r="K937" i="5"/>
  <c r="K8263" i="5"/>
  <c r="N8263" i="5" s="1"/>
  <c r="K6863" i="5"/>
  <c r="N6863" i="5" s="1"/>
  <c r="K3198" i="5"/>
  <c r="K7066" i="5"/>
  <c r="M7066" i="5" s="1"/>
  <c r="K3910" i="5"/>
  <c r="K6584" i="5"/>
  <c r="M6584" i="5" s="1"/>
  <c r="K3544" i="5"/>
  <c r="K7346" i="5"/>
  <c r="K4300" i="5"/>
  <c r="K7511" i="5"/>
  <c r="K2465" i="5"/>
  <c r="K2744" i="5"/>
  <c r="M2744" i="5" s="1"/>
  <c r="K3902" i="5"/>
  <c r="K6746" i="5"/>
  <c r="K4064" i="5"/>
  <c r="M4064" i="5" s="1"/>
  <c r="K3582" i="5"/>
  <c r="K5008" i="5"/>
  <c r="L5008" i="5" s="1"/>
  <c r="K3939" i="5"/>
  <c r="K2564" i="5"/>
  <c r="L2564" i="5" s="1"/>
  <c r="K4575" i="5"/>
  <c r="L4575" i="5" s="1"/>
  <c r="K567" i="5"/>
  <c r="K8720" i="5"/>
  <c r="K4963" i="5"/>
  <c r="K749" i="5"/>
  <c r="L749" i="5" s="1"/>
  <c r="K898" i="5"/>
  <c r="L898" i="5" s="1"/>
  <c r="K179" i="5"/>
  <c r="M179" i="5" s="1"/>
  <c r="K4313" i="5"/>
  <c r="N4313" i="5" s="1"/>
  <c r="K5789" i="5"/>
  <c r="L5789" i="5" s="1"/>
  <c r="K6131" i="5"/>
  <c r="L6131" i="5" s="1"/>
  <c r="K5602" i="5"/>
  <c r="N5602" i="5" s="1"/>
  <c r="K8734" i="5"/>
  <c r="M8734" i="5" s="1"/>
  <c r="K855" i="5"/>
  <c r="K8759" i="5"/>
  <c r="K7806" i="5"/>
  <c r="K8488" i="5"/>
  <c r="L8488" i="5" s="1"/>
  <c r="K8034" i="5"/>
  <c r="L8034" i="5" s="1"/>
  <c r="K2774" i="5"/>
  <c r="L2774" i="5" s="1"/>
  <c r="K5285" i="5"/>
  <c r="K4115" i="5"/>
  <c r="K438" i="5"/>
  <c r="M438" i="5" s="1"/>
  <c r="K7798" i="5"/>
  <c r="L7798" i="5" s="1"/>
  <c r="K1567" i="5"/>
  <c r="M1567" i="5" s="1"/>
  <c r="K2089" i="5"/>
  <c r="N2089" i="5" s="1"/>
  <c r="K8634" i="5"/>
  <c r="N8634" i="5" s="1"/>
  <c r="K3485" i="5"/>
  <c r="N3485" i="5" s="1"/>
  <c r="K5645" i="5"/>
  <c r="M5645" i="5" s="1"/>
  <c r="K1333" i="5"/>
  <c r="M1333" i="5" s="1"/>
  <c r="K7" i="5"/>
  <c r="N7" i="5" s="1"/>
  <c r="K6260" i="5"/>
  <c r="K2395" i="5"/>
  <c r="K6374" i="5"/>
  <c r="N6374" i="5" s="1"/>
  <c r="K3573" i="5"/>
  <c r="N3573" i="5" s="1"/>
  <c r="K4534" i="5"/>
  <c r="K5857" i="5"/>
  <c r="K8321" i="5"/>
  <c r="K398" i="5"/>
  <c r="K431" i="5"/>
  <c r="K104" i="5"/>
  <c r="N104" i="5" s="1"/>
  <c r="K2139" i="5"/>
  <c r="N2139" i="5" s="1"/>
  <c r="K3426" i="5"/>
  <c r="K5720" i="5"/>
  <c r="K5951" i="5"/>
  <c r="K5324" i="5"/>
  <c r="L5324" i="5" s="1"/>
  <c r="K4623" i="5"/>
  <c r="K7622" i="5"/>
  <c r="K3442" i="5"/>
  <c r="K8544" i="5"/>
  <c r="K1262" i="5"/>
  <c r="L1262" i="5" s="1"/>
  <c r="K3513" i="5"/>
  <c r="L3513" i="5" s="1"/>
  <c r="K1427" i="5"/>
  <c r="N1427" i="5" s="1"/>
  <c r="K8184" i="5"/>
  <c r="N8184" i="5" s="1"/>
  <c r="K6836" i="5"/>
  <c r="N6836" i="5" s="1"/>
  <c r="K5269" i="5"/>
  <c r="K7519" i="5"/>
  <c r="L7519" i="5" s="1"/>
  <c r="K1018" i="5"/>
  <c r="L1018" i="5" s="1"/>
  <c r="K1499" i="5"/>
  <c r="M1499" i="5" s="1"/>
  <c r="K1377" i="5"/>
  <c r="L1377" i="5" s="1"/>
  <c r="K4922" i="5"/>
  <c r="K626" i="5"/>
  <c r="N626" i="5" s="1"/>
  <c r="K4387" i="5"/>
  <c r="N4387" i="5" s="1"/>
  <c r="K5127" i="5"/>
  <c r="K7155" i="5"/>
  <c r="K3793" i="5"/>
  <c r="K3465" i="5"/>
  <c r="L3465" i="5" s="1"/>
  <c r="K4461" i="5"/>
  <c r="K125" i="5"/>
  <c r="M125" i="5" s="1"/>
  <c r="K8562" i="5"/>
  <c r="N8562" i="5" s="1"/>
  <c r="K6618" i="5"/>
  <c r="L6618" i="5" s="1"/>
  <c r="K1947" i="5"/>
  <c r="L1947" i="5" s="1"/>
  <c r="K273" i="5"/>
  <c r="K241" i="5"/>
  <c r="L241" i="5" s="1"/>
  <c r="K8630" i="5"/>
  <c r="K1694" i="5"/>
  <c r="L1694" i="5" s="1"/>
  <c r="K6968" i="5"/>
  <c r="K2368" i="5"/>
  <c r="K4212" i="5"/>
  <c r="K6999" i="5"/>
  <c r="K4046" i="5"/>
  <c r="L4046" i="5" s="1"/>
  <c r="K8684" i="5"/>
  <c r="K6296" i="5"/>
  <c r="K3168" i="5"/>
  <c r="K298" i="5"/>
  <c r="K2578" i="5"/>
  <c r="K7064" i="5"/>
  <c r="L7064" i="5" s="1"/>
  <c r="K6336" i="5"/>
  <c r="M6336" i="5" s="1"/>
  <c r="K860" i="5"/>
  <c r="L860" i="5" s="1"/>
  <c r="K935" i="5"/>
  <c r="N935" i="5" s="1"/>
  <c r="K3524" i="5"/>
  <c r="M3524" i="5" s="1"/>
  <c r="K2076" i="5"/>
  <c r="M2076" i="5" s="1"/>
  <c r="K3664" i="5"/>
  <c r="N3664" i="5" s="1"/>
  <c r="K8760" i="5"/>
  <c r="N8760" i="5" s="1"/>
  <c r="K2857" i="5"/>
  <c r="K2036" i="5"/>
  <c r="L2036" i="5" s="1"/>
  <c r="K2401" i="5"/>
  <c r="K1272" i="5"/>
  <c r="K3993" i="5"/>
  <c r="K3365" i="5"/>
  <c r="K2075" i="5"/>
  <c r="M2075" i="5" s="1"/>
  <c r="K2483" i="5"/>
  <c r="L2483" i="5" s="1"/>
  <c r="K7700" i="5"/>
  <c r="L7700" i="5" s="1"/>
  <c r="K3038" i="5"/>
  <c r="L3038" i="5" s="1"/>
  <c r="K8686" i="5"/>
  <c r="L8686" i="5" s="1"/>
  <c r="K1575" i="5"/>
  <c r="L1575" i="5" s="1"/>
  <c r="K4970" i="5"/>
  <c r="K3230" i="5"/>
  <c r="N3230" i="5" s="1"/>
  <c r="K667" i="5"/>
  <c r="L667" i="5" s="1"/>
  <c r="K5022" i="5"/>
  <c r="M5022" i="5" s="1"/>
  <c r="K1306" i="5"/>
  <c r="M1306" i="5" s="1"/>
  <c r="K4438" i="5"/>
  <c r="N4438" i="5" s="1"/>
  <c r="K5889" i="5"/>
  <c r="M5889" i="5" s="1"/>
  <c r="K1643" i="5"/>
  <c r="L1643" i="5" s="1"/>
  <c r="K258" i="5"/>
  <c r="K2356" i="5"/>
  <c r="K676" i="5"/>
  <c r="K5240" i="5"/>
  <c r="L5240" i="5" s="1"/>
  <c r="K2461" i="5"/>
  <c r="L2461" i="5" s="1"/>
  <c r="K5281" i="5"/>
  <c r="K3887" i="5"/>
  <c r="K6619" i="5"/>
  <c r="L6619" i="5" s="1"/>
  <c r="K6108" i="5"/>
  <c r="K2552" i="5"/>
  <c r="L2552" i="5" s="1"/>
  <c r="K4627" i="5"/>
  <c r="L4627" i="5" s="1"/>
  <c r="K1750" i="5"/>
  <c r="L1750" i="5" s="1"/>
  <c r="K6475" i="5"/>
  <c r="K1915" i="5"/>
  <c r="L1915" i="5" s="1"/>
  <c r="K7518" i="5"/>
  <c r="L7518" i="5" s="1"/>
  <c r="K920" i="5"/>
  <c r="L920" i="5" s="1"/>
  <c r="K4596" i="5"/>
  <c r="M4596" i="5" s="1"/>
  <c r="K3881" i="5"/>
  <c r="K993" i="5"/>
  <c r="L993" i="5" s="1"/>
  <c r="K2258" i="5"/>
  <c r="K4349" i="5"/>
  <c r="K2000" i="5"/>
  <c r="K1953" i="5"/>
  <c r="K631" i="5"/>
  <c r="K2169" i="5"/>
  <c r="N2169" i="5" s="1"/>
  <c r="K3123" i="5"/>
  <c r="M3123" i="5" s="1"/>
  <c r="K4150" i="5"/>
  <c r="L4150" i="5" s="1"/>
  <c r="K7920" i="5"/>
  <c r="L7920" i="5" s="1"/>
  <c r="K656" i="5"/>
  <c r="M656" i="5" s="1"/>
  <c r="K1269" i="5"/>
  <c r="M1269" i="5" s="1"/>
  <c r="K578" i="5"/>
  <c r="M578" i="5" s="1"/>
  <c r="K1951" i="5"/>
  <c r="K6002" i="5"/>
  <c r="N6002" i="5" s="1"/>
  <c r="K2392" i="5"/>
  <c r="K1624" i="5"/>
  <c r="L1624" i="5" s="1"/>
  <c r="K8181" i="5"/>
  <c r="M8181" i="5" s="1"/>
  <c r="K2947" i="5"/>
  <c r="K3794" i="5"/>
  <c r="N3794" i="5" s="1"/>
  <c r="K5750" i="5"/>
  <c r="N5750" i="5" s="1"/>
  <c r="K3866" i="5"/>
  <c r="N3866" i="5" s="1"/>
  <c r="K6039" i="5"/>
  <c r="K3789" i="5"/>
  <c r="K1513" i="5"/>
  <c r="L1513" i="5" s="1"/>
  <c r="K6359" i="5"/>
  <c r="K66" i="5"/>
  <c r="M66" i="5" s="1"/>
  <c r="K1117" i="5"/>
  <c r="L1117" i="5" s="1"/>
  <c r="K8159" i="5"/>
  <c r="K4402" i="5"/>
  <c r="L4402" i="5" s="1"/>
  <c r="K8406" i="5"/>
  <c r="L8406" i="5" s="1"/>
  <c r="K8712" i="5"/>
  <c r="M8712" i="5" s="1"/>
  <c r="K4417" i="5"/>
  <c r="M4417" i="5" s="1"/>
  <c r="K6930" i="5"/>
  <c r="L6930" i="5" s="1"/>
  <c r="K204" i="5"/>
  <c r="K6265" i="5"/>
  <c r="N6265" i="5" s="1"/>
  <c r="K4920" i="5"/>
  <c r="K6319" i="5"/>
  <c r="K6239" i="5"/>
  <c r="K2331" i="5"/>
  <c r="L2331" i="5" s="1"/>
  <c r="K2180" i="5"/>
  <c r="L2180" i="5" s="1"/>
  <c r="K7886" i="5"/>
  <c r="N7886" i="5" s="1"/>
  <c r="K1917" i="5"/>
  <c r="N1917" i="5" s="1"/>
  <c r="K6535" i="5"/>
  <c r="K1535" i="5"/>
  <c r="L1535" i="5" s="1"/>
  <c r="K7436" i="5"/>
  <c r="M7436" i="5" s="1"/>
  <c r="K5031" i="5"/>
  <c r="K3846" i="5"/>
  <c r="L3846" i="5" s="1"/>
  <c r="K7855" i="5"/>
  <c r="K2792" i="5"/>
  <c r="K8161" i="5"/>
  <c r="L8161" i="5" s="1"/>
  <c r="K3843" i="5"/>
  <c r="M3843" i="5" s="1"/>
  <c r="K7399" i="5"/>
  <c r="M7399" i="5" s="1"/>
  <c r="K4783" i="5"/>
  <c r="K6305" i="5"/>
  <c r="K2241" i="5"/>
  <c r="K2010" i="5"/>
  <c r="K1630" i="5"/>
  <c r="K6046" i="5"/>
  <c r="K5378" i="5"/>
  <c r="M5378" i="5" s="1"/>
  <c r="K3504" i="5"/>
  <c r="L3504" i="5" s="1"/>
  <c r="K4033" i="5"/>
  <c r="M4033" i="5" s="1"/>
  <c r="K211" i="5"/>
  <c r="L211" i="5" s="1"/>
  <c r="K3987" i="5"/>
  <c r="M3987" i="5" s="1"/>
  <c r="K6764" i="5"/>
  <c r="L6764" i="5" s="1"/>
  <c r="K433" i="5"/>
  <c r="K6488" i="5"/>
  <c r="L6488" i="5" s="1"/>
  <c r="K97" i="5"/>
  <c r="L97" i="5" s="1"/>
  <c r="K2206" i="5"/>
  <c r="K7251" i="5"/>
  <c r="L7251" i="5" s="1"/>
  <c r="K7992" i="5"/>
  <c r="N7992" i="5" s="1"/>
  <c r="K4556" i="5"/>
  <c r="K95" i="5"/>
  <c r="K6103" i="5"/>
  <c r="K552" i="5"/>
  <c r="K1739" i="5"/>
  <c r="N1739" i="5" s="1"/>
  <c r="K6105" i="5"/>
  <c r="K7953" i="5"/>
  <c r="M7953" i="5" s="1"/>
  <c r="K5743" i="5"/>
  <c r="K1166" i="5"/>
  <c r="K3427" i="5"/>
  <c r="K3569" i="5"/>
  <c r="N3569" i="5" s="1"/>
  <c r="K4022" i="5"/>
  <c r="K4570" i="5"/>
  <c r="L4570" i="5" s="1"/>
  <c r="K3170" i="5"/>
  <c r="K2208" i="5"/>
  <c r="K4451" i="5"/>
  <c r="K2778" i="5"/>
  <c r="M2778" i="5" s="1"/>
  <c r="K553" i="5"/>
  <c r="N553" i="5" s="1"/>
  <c r="K2749" i="5"/>
  <c r="L2749" i="5" s="1"/>
  <c r="K802" i="5"/>
  <c r="K1413" i="5"/>
  <c r="L1413" i="5" s="1"/>
  <c r="K6924" i="5"/>
  <c r="K6742" i="5"/>
  <c r="N6742" i="5" s="1"/>
  <c r="K4352" i="5"/>
  <c r="K5895" i="5"/>
  <c r="K6998" i="5"/>
  <c r="K6660" i="5"/>
  <c r="K5738" i="5"/>
  <c r="K5801" i="5"/>
  <c r="K5749" i="5"/>
  <c r="K6134" i="5"/>
  <c r="K6363" i="5"/>
  <c r="M6363" i="5" s="1"/>
  <c r="K4113" i="5"/>
  <c r="K2338" i="5"/>
  <c r="L2338" i="5" s="1"/>
  <c r="K5950" i="5"/>
  <c r="K8115" i="5"/>
  <c r="L8115" i="5" s="1"/>
  <c r="K3449" i="5"/>
  <c r="L3449" i="5" s="1"/>
  <c r="K3835" i="5"/>
  <c r="K4622" i="5"/>
  <c r="K3020" i="5"/>
  <c r="N3020" i="5" s="1"/>
  <c r="K1433" i="5"/>
  <c r="L1433" i="5" s="1"/>
  <c r="K5038" i="5"/>
  <c r="K8133" i="5"/>
  <c r="N8133" i="5" s="1"/>
  <c r="K6464" i="5"/>
  <c r="L6464" i="5" s="1"/>
  <c r="K3425" i="5"/>
  <c r="L3425" i="5" s="1"/>
  <c r="K3351" i="5"/>
  <c r="L3351" i="5" s="1"/>
  <c r="K5103" i="5"/>
  <c r="K408" i="5"/>
  <c r="L408" i="5" s="1"/>
  <c r="K1920" i="5"/>
  <c r="L1920" i="5" s="1"/>
  <c r="K5035" i="5"/>
  <c r="M5035" i="5" s="1"/>
  <c r="K4359" i="5"/>
  <c r="M4359" i="5" s="1"/>
  <c r="K7685" i="5"/>
  <c r="K1877" i="5"/>
  <c r="K5495" i="5"/>
  <c r="N5495" i="5" s="1"/>
  <c r="K4839" i="5"/>
  <c r="L4839" i="5" s="1"/>
  <c r="K2357" i="5"/>
  <c r="K7120" i="5"/>
  <c r="L7120" i="5" s="1"/>
  <c r="K5501" i="5"/>
  <c r="K5271" i="5"/>
  <c r="K410" i="5"/>
  <c r="L410" i="5" s="1"/>
  <c r="K4459" i="5"/>
  <c r="K6267" i="5"/>
  <c r="L6267" i="5" s="1"/>
  <c r="K5004" i="5"/>
  <c r="L5004" i="5" s="1"/>
  <c r="K2283" i="5"/>
  <c r="L2283" i="5" s="1"/>
  <c r="K6977" i="5"/>
  <c r="K8611" i="5"/>
  <c r="K7013" i="5"/>
  <c r="M7013" i="5" s="1"/>
  <c r="K1373" i="5"/>
  <c r="K3313" i="5"/>
  <c r="K5389" i="5"/>
  <c r="K1248" i="5"/>
  <c r="K8629" i="5"/>
  <c r="L8629" i="5" s="1"/>
  <c r="K1775" i="5"/>
  <c r="M1775" i="5" s="1"/>
  <c r="K7580" i="5"/>
  <c r="K3236" i="5"/>
  <c r="N3236" i="5" s="1"/>
  <c r="K562" i="5"/>
  <c r="L562" i="5" s="1"/>
  <c r="K535" i="5"/>
  <c r="L535" i="5" s="1"/>
  <c r="K4635" i="5"/>
  <c r="N4635" i="5" s="1"/>
  <c r="K7523" i="5"/>
  <c r="K475" i="5"/>
  <c r="M475" i="5" s="1"/>
  <c r="K4805" i="5"/>
  <c r="K1793" i="5"/>
  <c r="K7696" i="5"/>
  <c r="M7696" i="5" s="1"/>
  <c r="K7854" i="5"/>
  <c r="K2705" i="5"/>
  <c r="K6762" i="5"/>
  <c r="N6762" i="5" s="1"/>
  <c r="K3736" i="5"/>
  <c r="K508" i="5"/>
  <c r="K740" i="5"/>
  <c r="K814" i="5"/>
  <c r="L814" i="5" s="1"/>
  <c r="K1228" i="5"/>
  <c r="L1228" i="5" s="1"/>
  <c r="K2794" i="5"/>
  <c r="K4348" i="5"/>
  <c r="K8492" i="5"/>
  <c r="N8492" i="5" s="1"/>
  <c r="K6216" i="5"/>
  <c r="M6216" i="5" s="1"/>
  <c r="K1432" i="5"/>
  <c r="K6486" i="5"/>
  <c r="K3847" i="5"/>
  <c r="N3847" i="5" s="1"/>
  <c r="K1074" i="5"/>
  <c r="L1074" i="5" s="1"/>
  <c r="K5488" i="5"/>
  <c r="K5761" i="5"/>
  <c r="K140" i="5"/>
  <c r="M140" i="5" s="1"/>
  <c r="K4844" i="5"/>
  <c r="K6690" i="5"/>
  <c r="K8283" i="5"/>
  <c r="M8283" i="5" s="1"/>
  <c r="K2842" i="5"/>
  <c r="K4251" i="5"/>
  <c r="L4251" i="5" s="1"/>
  <c r="K1520" i="5"/>
  <c r="L1520" i="5" s="1"/>
  <c r="K7541" i="5"/>
  <c r="K7049" i="5"/>
  <c r="K2058" i="5"/>
  <c r="L2058" i="5" s="1"/>
  <c r="K6055" i="5"/>
  <c r="K852" i="5"/>
  <c r="K4206" i="5"/>
  <c r="K217" i="5"/>
  <c r="L217" i="5" s="1"/>
  <c r="K7328" i="5"/>
  <c r="K513" i="5"/>
  <c r="N513" i="5" s="1"/>
  <c r="K2930" i="5"/>
  <c r="M2930" i="5" s="1"/>
  <c r="K1978" i="5"/>
  <c r="L1978" i="5" s="1"/>
  <c r="K3893" i="5"/>
  <c r="N3893" i="5" s="1"/>
  <c r="K2479" i="5"/>
  <c r="K186" i="5"/>
  <c r="K6074" i="5"/>
  <c r="N6074" i="5" s="1"/>
  <c r="K4946" i="5"/>
  <c r="K555" i="5"/>
  <c r="N555" i="5" s="1"/>
  <c r="K4085" i="5"/>
  <c r="L4085" i="5" s="1"/>
  <c r="K1804" i="5"/>
  <c r="K6018" i="5"/>
  <c r="L6018" i="5" s="1"/>
  <c r="K6388" i="5"/>
  <c r="K1489" i="5"/>
  <c r="K8483" i="5"/>
  <c r="L8483" i="5" s="1"/>
  <c r="K8113" i="5"/>
  <c r="K2767" i="5"/>
  <c r="K4549" i="5"/>
  <c r="K278" i="5"/>
  <c r="M278" i="5" s="1"/>
  <c r="K2333" i="5"/>
  <c r="M2333" i="5" s="1"/>
  <c r="K4528" i="5"/>
  <c r="L4528" i="5" s="1"/>
  <c r="K260" i="5"/>
  <c r="K8560" i="5"/>
  <c r="K2870" i="5"/>
  <c r="K1091" i="5"/>
  <c r="N1091" i="5" s="1"/>
  <c r="K2450" i="5"/>
  <c r="K4423" i="5"/>
  <c r="K5302" i="5"/>
  <c r="L5302" i="5" s="1"/>
  <c r="K646" i="5"/>
  <c r="K3918" i="5"/>
  <c r="K176" i="5"/>
  <c r="M176" i="5" s="1"/>
  <c r="K2031" i="5"/>
  <c r="L2031" i="5" s="1"/>
  <c r="K4053" i="5"/>
  <c r="K7087" i="5"/>
  <c r="N7087" i="5" s="1"/>
  <c r="K5123" i="5"/>
  <c r="L5123" i="5" s="1"/>
  <c r="K1883" i="5"/>
  <c r="N1883" i="5" s="1"/>
  <c r="K930" i="5"/>
  <c r="K6522" i="5"/>
  <c r="M6522" i="5" s="1"/>
  <c r="K8252" i="5"/>
  <c r="K456" i="5"/>
  <c r="L456" i="5" s="1"/>
  <c r="K4365" i="5"/>
  <c r="N4365" i="5" s="1"/>
  <c r="K6881" i="5"/>
  <c r="K7961" i="5"/>
  <c r="K2571" i="5"/>
  <c r="L2571" i="5" s="1"/>
  <c r="K3404" i="5"/>
  <c r="L3404" i="5" s="1"/>
  <c r="K913" i="5"/>
  <c r="L913" i="5" s="1"/>
  <c r="K5101" i="5"/>
  <c r="K698" i="5"/>
  <c r="L698" i="5" s="1"/>
  <c r="K5745" i="5"/>
  <c r="L5745" i="5" s="1"/>
  <c r="K2174" i="5"/>
  <c r="K3194" i="5"/>
  <c r="N3194" i="5" s="1"/>
  <c r="K361" i="5"/>
  <c r="L361" i="5" s="1"/>
  <c r="K4529" i="5"/>
  <c r="N4529" i="5" s="1"/>
  <c r="K7842" i="5"/>
  <c r="K6001" i="5"/>
  <c r="L6001" i="5" s="1"/>
  <c r="K1572" i="5"/>
  <c r="L1572" i="5" s="1"/>
  <c r="K2883" i="5"/>
  <c r="L2883" i="5" s="1"/>
  <c r="K6753" i="5"/>
  <c r="L6753" i="5" s="1"/>
  <c r="K3247" i="5"/>
  <c r="L3247" i="5" s="1"/>
  <c r="K2662" i="5"/>
  <c r="K3526" i="5"/>
  <c r="M3526" i="5" s="1"/>
  <c r="K6831" i="5"/>
  <c r="K4203" i="5"/>
  <c r="K5585" i="5"/>
  <c r="K3190" i="5"/>
  <c r="M3190" i="5" s="1"/>
  <c r="K2508" i="5"/>
  <c r="L2508" i="5" s="1"/>
  <c r="K2220" i="5"/>
  <c r="K8711" i="5"/>
  <c r="L8711" i="5" s="1"/>
  <c r="K1941" i="5"/>
  <c r="K4525" i="5"/>
  <c r="L4525" i="5" s="1"/>
  <c r="K8495" i="5"/>
  <c r="L8495" i="5" s="1"/>
  <c r="K6450" i="5"/>
  <c r="M6450" i="5" s="1"/>
  <c r="K8049" i="5"/>
  <c r="M8049" i="5" s="1"/>
  <c r="K6016" i="5"/>
  <c r="K6841" i="5"/>
  <c r="L6841" i="5" s="1"/>
  <c r="K4424" i="5"/>
  <c r="N4424" i="5" s="1"/>
  <c r="K4270" i="5"/>
  <c r="K6048" i="5"/>
  <c r="K1141" i="5"/>
  <c r="K6063" i="5"/>
  <c r="N6063" i="5" s="1"/>
  <c r="K1849" i="5"/>
  <c r="K2007" i="5"/>
  <c r="L2007" i="5" s="1"/>
  <c r="K736" i="5"/>
  <c r="M736" i="5" s="1"/>
  <c r="K3453" i="5"/>
  <c r="M3453" i="5" s="1"/>
  <c r="K62" i="5"/>
  <c r="L62" i="5" s="1"/>
  <c r="K7674" i="5"/>
  <c r="M7674" i="5" s="1"/>
  <c r="K7965" i="5"/>
  <c r="L7965" i="5" s="1"/>
  <c r="K3734" i="5"/>
  <c r="N3734" i="5" s="1"/>
  <c r="K6421" i="5"/>
  <c r="K3074" i="5"/>
  <c r="K4386" i="5"/>
  <c r="L4386" i="5" s="1"/>
  <c r="K5214" i="5"/>
  <c r="L5214" i="5" s="1"/>
  <c r="K2579" i="5"/>
  <c r="N2579" i="5" s="1"/>
  <c r="K795" i="5"/>
  <c r="K7727" i="5"/>
  <c r="N7727" i="5" s="1"/>
  <c r="K1961" i="5"/>
  <c r="K8719" i="5"/>
  <c r="K7379" i="5"/>
  <c r="N7379" i="5" s="1"/>
  <c r="K3130" i="5"/>
  <c r="L3130" i="5" s="1"/>
  <c r="K2202" i="5"/>
  <c r="M2202" i="5" s="1"/>
  <c r="K3081" i="5"/>
  <c r="L3081" i="5" s="1"/>
  <c r="K6806" i="5"/>
  <c r="L6806" i="5" s="1"/>
  <c r="K51" i="5"/>
  <c r="L51" i="5" s="1"/>
  <c r="K3207" i="5"/>
  <c r="N3207" i="5" s="1"/>
  <c r="K6015" i="5"/>
  <c r="L6015" i="5" s="1"/>
  <c r="K3421" i="5"/>
  <c r="K2798" i="5"/>
  <c r="L2798" i="5" s="1"/>
  <c r="K8402" i="5"/>
  <c r="M8402" i="5" s="1"/>
  <c r="K3156" i="5"/>
  <c r="L3156" i="5" s="1"/>
  <c r="K4069" i="5"/>
  <c r="M4069" i="5" s="1"/>
  <c r="K8702" i="5"/>
  <c r="L8702" i="5" s="1"/>
  <c r="K8076" i="5"/>
  <c r="K7873" i="5"/>
  <c r="M7873" i="5" s="1"/>
  <c r="K7080" i="5"/>
  <c r="N7080" i="5" s="1"/>
  <c r="K6588" i="5"/>
  <c r="L6588" i="5" s="1"/>
  <c r="K2345" i="5"/>
  <c r="M2345" i="5" s="1"/>
  <c r="K7978" i="5"/>
  <c r="L7978" i="5" s="1"/>
  <c r="K3625" i="5"/>
  <c r="L3625" i="5" s="1"/>
  <c r="K2562" i="5"/>
  <c r="K8304" i="5"/>
  <c r="L8304" i="5" s="1"/>
  <c r="K43" i="5"/>
  <c r="L43" i="5" s="1"/>
  <c r="K5719" i="5"/>
  <c r="L5719" i="5" s="1"/>
  <c r="K5798" i="5"/>
  <c r="K6560" i="5"/>
  <c r="K1945" i="5"/>
  <c r="M1945" i="5" s="1"/>
  <c r="K3738" i="5"/>
  <c r="L3738" i="5" s="1"/>
  <c r="K1450" i="5"/>
  <c r="L1450" i="5" s="1"/>
  <c r="K6129" i="5"/>
  <c r="L6129" i="5" s="1"/>
  <c r="K905" i="5"/>
  <c r="M905" i="5" s="1"/>
  <c r="K2942" i="5"/>
  <c r="K6044" i="5"/>
  <c r="K6212" i="5"/>
  <c r="K6617" i="5"/>
  <c r="L6617" i="5" s="1"/>
  <c r="K6953" i="5"/>
  <c r="L6953" i="5" s="1"/>
  <c r="K3414" i="5"/>
  <c r="L3414" i="5" s="1"/>
  <c r="K2467" i="5"/>
  <c r="L2467" i="5" s="1"/>
  <c r="K5917" i="5"/>
  <c r="L5917" i="5" s="1"/>
  <c r="K2576" i="5"/>
  <c r="L2576" i="5" s="1"/>
  <c r="K5062" i="5"/>
  <c r="L5062" i="5" s="1"/>
  <c r="K1334" i="5"/>
  <c r="K4887" i="5"/>
  <c r="L4887" i="5" s="1"/>
  <c r="K5631" i="5"/>
  <c r="N5631" i="5" s="1"/>
  <c r="K707" i="5"/>
  <c r="N707" i="5" s="1"/>
  <c r="K6457" i="5"/>
  <c r="L6457" i="5" s="1"/>
  <c r="K3973" i="5"/>
  <c r="L3973" i="5" s="1"/>
  <c r="K7152" i="5"/>
  <c r="K4494" i="5"/>
  <c r="N4494" i="5" s="1"/>
  <c r="K2524" i="5"/>
  <c r="M2524" i="5" s="1"/>
  <c r="K6200" i="5"/>
  <c r="N6200" i="5" s="1"/>
  <c r="K6008" i="5"/>
  <c r="K6469" i="5"/>
  <c r="L6469" i="5" s="1"/>
  <c r="K1622" i="5"/>
  <c r="N1622" i="5" s="1"/>
  <c r="K7044" i="5"/>
  <c r="N7044" i="5" s="1"/>
  <c r="K8375" i="5"/>
  <c r="N8375" i="5" s="1"/>
  <c r="K7892" i="5"/>
  <c r="M7892" i="5" s="1"/>
  <c r="K232" i="5"/>
  <c r="L232" i="5" s="1"/>
  <c r="K4149" i="5"/>
  <c r="L4149" i="5" s="1"/>
  <c r="K7652" i="5"/>
  <c r="M7652" i="5" s="1"/>
  <c r="K6277" i="5"/>
  <c r="L6277" i="5" s="1"/>
  <c r="K2775" i="5"/>
  <c r="M2775" i="5" s="1"/>
  <c r="K2598" i="5"/>
  <c r="K7335" i="5"/>
  <c r="K3630" i="5"/>
  <c r="L3630" i="5" s="1"/>
  <c r="K1498" i="5"/>
  <c r="L1498" i="5" s="1"/>
  <c r="K5678" i="5"/>
  <c r="K7662" i="5"/>
  <c r="N7662" i="5" s="1"/>
  <c r="K8687" i="5"/>
  <c r="K4624" i="5"/>
  <c r="K5757" i="5"/>
  <c r="N5757" i="5" s="1"/>
  <c r="K6788" i="5"/>
  <c r="K3030" i="5"/>
  <c r="K4318" i="5"/>
  <c r="K7521" i="5"/>
  <c r="K7570" i="5"/>
  <c r="N7570" i="5" s="1"/>
  <c r="K7068" i="5"/>
  <c r="K2500" i="5"/>
  <c r="L2500" i="5" s="1"/>
  <c r="K7847" i="5"/>
  <c r="K6476" i="5"/>
  <c r="L6476" i="5" s="1"/>
  <c r="K7955" i="5"/>
  <c r="L7955" i="5" s="1"/>
  <c r="K5237" i="5"/>
  <c r="L5237" i="5" s="1"/>
  <c r="K2176" i="5"/>
  <c r="K2828" i="5"/>
  <c r="K107" i="5"/>
  <c r="L107" i="5" s="1"/>
  <c r="K6007" i="5"/>
  <c r="K5039" i="5"/>
  <c r="K8359" i="5"/>
  <c r="M8359" i="5" s="1"/>
  <c r="K6838" i="5"/>
  <c r="M6838" i="5" s="1"/>
  <c r="K3139" i="5"/>
  <c r="L3139" i="5" s="1"/>
  <c r="K2673" i="5"/>
  <c r="L2673" i="5" s="1"/>
  <c r="K242" i="5"/>
  <c r="L242" i="5" s="1"/>
  <c r="K4185" i="5"/>
  <c r="K7678" i="5"/>
  <c r="K5362" i="5"/>
  <c r="L5362" i="5" s="1"/>
  <c r="K4924" i="5"/>
  <c r="K5909" i="5"/>
  <c r="N5909" i="5" s="1"/>
  <c r="K7352" i="5"/>
  <c r="L7352" i="5" s="1"/>
  <c r="K6644" i="5"/>
  <c r="L6644" i="5" s="1"/>
  <c r="K6027" i="5"/>
  <c r="L6027" i="5" s="1"/>
  <c r="K7431" i="5"/>
  <c r="K7833" i="5"/>
  <c r="N7833" i="5" s="1"/>
  <c r="K1581" i="5"/>
  <c r="K3929" i="5"/>
  <c r="K6597" i="5"/>
  <c r="M6597" i="5" s="1"/>
  <c r="K4324" i="5"/>
  <c r="K4108" i="5"/>
  <c r="K5647" i="5"/>
  <c r="L5647" i="5" s="1"/>
  <c r="K8652" i="5"/>
  <c r="L8652" i="5" s="1"/>
  <c r="K4356" i="5"/>
  <c r="L4356" i="5" s="1"/>
  <c r="K4005" i="5"/>
  <c r="M4005" i="5" s="1"/>
  <c r="K4569" i="5"/>
  <c r="K2133" i="5"/>
  <c r="L2133" i="5" s="1"/>
  <c r="K6657" i="5"/>
  <c r="K5506" i="5"/>
  <c r="L5506" i="5" s="1"/>
  <c r="K973" i="5"/>
  <c r="L973" i="5" s="1"/>
  <c r="K2995" i="5"/>
  <c r="M2995" i="5" s="1"/>
  <c r="K4507" i="5"/>
  <c r="L4507" i="5" s="1"/>
  <c r="K2064" i="5"/>
  <c r="K2867" i="5"/>
  <c r="K8281" i="5"/>
  <c r="K1986" i="5"/>
  <c r="K6085" i="5"/>
  <c r="L6085" i="5" s="1"/>
  <c r="K2943" i="5"/>
  <c r="N2943" i="5" s="1"/>
  <c r="K7564" i="5"/>
  <c r="L7564" i="5" s="1"/>
  <c r="K390" i="5"/>
  <c r="L390" i="5" s="1"/>
  <c r="K4380" i="5"/>
  <c r="L4380" i="5" s="1"/>
  <c r="K5117" i="5"/>
  <c r="L5117" i="5" s="1"/>
  <c r="K7407" i="5"/>
  <c r="L7407" i="5" s="1"/>
  <c r="K198" i="5"/>
  <c r="M198" i="5" s="1"/>
  <c r="K2614" i="5"/>
  <c r="L2614" i="5" s="1"/>
  <c r="K3374" i="5"/>
  <c r="L3374" i="5" s="1"/>
  <c r="K1415" i="5"/>
  <c r="L1415" i="5" s="1"/>
  <c r="K2540" i="5"/>
  <c r="K3212" i="5"/>
  <c r="K636" i="5"/>
  <c r="K4758" i="5"/>
  <c r="K6057" i="5"/>
  <c r="K5234" i="5"/>
  <c r="K5179" i="5"/>
  <c r="M5179" i="5" s="1"/>
  <c r="K5968" i="5"/>
  <c r="L5968" i="5" s="1"/>
  <c r="K7991" i="5"/>
  <c r="M7991" i="5" s="1"/>
  <c r="K3307" i="5"/>
  <c r="L3307" i="5" s="1"/>
  <c r="K3409" i="5"/>
  <c r="L3409" i="5" s="1"/>
  <c r="K1810" i="5"/>
  <c r="L1810" i="5" s="1"/>
  <c r="K5726" i="5"/>
  <c r="L5726" i="5" s="1"/>
  <c r="K6158" i="5"/>
  <c r="L6158" i="5" s="1"/>
  <c r="K1970" i="5"/>
  <c r="K2607" i="5"/>
  <c r="L2607" i="5" s="1"/>
  <c r="K1772" i="5"/>
  <c r="M1772" i="5" s="1"/>
  <c r="K20" i="5"/>
  <c r="M20" i="5" s="1"/>
  <c r="K7923" i="5"/>
  <c r="L7923" i="5" s="1"/>
  <c r="K5936" i="5"/>
  <c r="L5936" i="5" s="1"/>
  <c r="K6088" i="5"/>
  <c r="K6879" i="5"/>
  <c r="L6879" i="5" s="1"/>
  <c r="K569" i="5"/>
  <c r="K658" i="5"/>
  <c r="K5325" i="5"/>
  <c r="K1514" i="5"/>
  <c r="M1514" i="5" s="1"/>
  <c r="K1786" i="5"/>
  <c r="L1786" i="5" s="1"/>
  <c r="K1911" i="5"/>
  <c r="L1911" i="5" s="1"/>
  <c r="K2700" i="5"/>
  <c r="M2700" i="5" s="1"/>
  <c r="K1220" i="5"/>
  <c r="L1220" i="5" s="1"/>
  <c r="K8665" i="5"/>
  <c r="N8665" i="5" s="1"/>
  <c r="K1866" i="5"/>
  <c r="M1866" i="5" s="1"/>
  <c r="K2419" i="5"/>
  <c r="N2419" i="5" s="1"/>
  <c r="K6448" i="5"/>
  <c r="K2671" i="5"/>
  <c r="L2671" i="5" s="1"/>
  <c r="K3728" i="5"/>
  <c r="K3633" i="5"/>
  <c r="L3633" i="5" s="1"/>
  <c r="K2795" i="5"/>
  <c r="K5128" i="5"/>
  <c r="N5128" i="5" s="1"/>
  <c r="K5352" i="5"/>
  <c r="M5352" i="5" s="1"/>
  <c r="K8119" i="5"/>
  <c r="L8119" i="5" s="1"/>
  <c r="K5048" i="5"/>
  <c r="L5048" i="5" s="1"/>
  <c r="K3192" i="5"/>
  <c r="K4548" i="5"/>
  <c r="K2042" i="5"/>
  <c r="L2042" i="5" s="1"/>
  <c r="K5605" i="5"/>
  <c r="L5605" i="5" s="1"/>
  <c r="K307" i="5"/>
  <c r="M307" i="5" s="1"/>
  <c r="K8386" i="5"/>
  <c r="K291" i="5"/>
  <c r="K756" i="5"/>
  <c r="K7096" i="5"/>
  <c r="M7096" i="5" s="1"/>
  <c r="K3027" i="5"/>
  <c r="K8379" i="5"/>
  <c r="M8379" i="5" s="1"/>
  <c r="K730" i="5"/>
  <c r="K8072" i="5"/>
  <c r="K2746" i="5"/>
  <c r="L2746" i="5" s="1"/>
  <c r="K3995" i="5"/>
  <c r="M3995" i="5" s="1"/>
  <c r="K5922" i="5"/>
  <c r="L5922" i="5" s="1"/>
  <c r="K7553" i="5"/>
  <c r="K4976" i="5"/>
  <c r="K2895" i="5"/>
  <c r="L2895" i="5" s="1"/>
  <c r="K38" i="5"/>
  <c r="M38" i="5" s="1"/>
  <c r="K3000" i="5"/>
  <c r="L3000" i="5" s="1"/>
  <c r="K6891" i="5"/>
  <c r="L6891" i="5" s="1"/>
  <c r="K4862" i="5"/>
  <c r="N4862" i="5" s="1"/>
  <c r="K7281" i="5"/>
  <c r="K3701" i="5"/>
  <c r="N3701" i="5" s="1"/>
  <c r="K3356" i="5"/>
  <c r="K8649" i="5"/>
  <c r="K5275" i="5"/>
  <c r="N5275" i="5" s="1"/>
  <c r="K4312" i="5"/>
  <c r="K3700" i="5"/>
  <c r="N3700" i="5" s="1"/>
  <c r="K2136" i="5"/>
  <c r="M2136" i="5" s="1"/>
  <c r="K3468" i="5"/>
  <c r="M3468" i="5" s="1"/>
  <c r="K4106" i="5"/>
  <c r="K5653" i="5"/>
  <c r="N5653" i="5" s="1"/>
  <c r="K2928" i="5"/>
  <c r="N2928" i="5" s="1"/>
  <c r="K5589" i="5"/>
  <c r="K4492" i="5"/>
  <c r="K7305" i="5"/>
  <c r="M7305" i="5" s="1"/>
  <c r="K110" i="5"/>
  <c r="K6036" i="5"/>
  <c r="L6036" i="5" s="1"/>
  <c r="K7862" i="5"/>
  <c r="K2448" i="5"/>
  <c r="M2448" i="5" s="1"/>
  <c r="K7126" i="5"/>
  <c r="K8784" i="5"/>
  <c r="K6840" i="5"/>
  <c r="N6840" i="5" s="1"/>
  <c r="K7740" i="5"/>
  <c r="N7740" i="5" s="1"/>
  <c r="K8701" i="5"/>
  <c r="K1875" i="5"/>
  <c r="K8019" i="5"/>
  <c r="L8019" i="5" s="1"/>
  <c r="K3495" i="5"/>
  <c r="L3495" i="5" s="1"/>
  <c r="K1019" i="5"/>
  <c r="M1019" i="5" s="1"/>
  <c r="K215" i="5"/>
  <c r="L215" i="5" s="1"/>
  <c r="K3324" i="5"/>
  <c r="M3324" i="5" s="1"/>
  <c r="K3366" i="5"/>
  <c r="K223" i="5"/>
  <c r="K8346" i="5"/>
  <c r="K7219" i="5"/>
  <c r="K7977" i="5"/>
  <c r="L7977" i="5" s="1"/>
  <c r="K7056" i="5"/>
  <c r="K6695" i="5"/>
  <c r="M6695" i="5" s="1"/>
  <c r="K6127" i="5"/>
  <c r="K1345" i="5"/>
  <c r="L1345" i="5" s="1"/>
  <c r="K2764" i="5"/>
  <c r="K5687" i="5"/>
  <c r="K2423" i="5"/>
  <c r="K7470" i="5"/>
  <c r="N7470" i="5" s="1"/>
  <c r="K47" i="5"/>
  <c r="N47" i="5" s="1"/>
  <c r="K3380" i="5"/>
  <c r="L3380" i="5" s="1"/>
  <c r="K6360" i="5"/>
  <c r="K4158" i="5"/>
  <c r="N4158" i="5" s="1"/>
  <c r="K4167" i="5"/>
  <c r="K8080" i="5"/>
  <c r="K775" i="5"/>
  <c r="L775" i="5" s="1"/>
  <c r="K5655" i="5"/>
  <c r="K6854" i="5"/>
  <c r="N6854" i="5" s="1"/>
  <c r="K2583" i="5"/>
  <c r="L2583" i="5" s="1"/>
  <c r="K1582" i="5"/>
  <c r="K2851" i="5"/>
  <c r="L2851" i="5" s="1"/>
  <c r="K6512" i="5"/>
  <c r="L6512" i="5" s="1"/>
  <c r="K7728" i="5"/>
  <c r="K6647" i="5"/>
  <c r="N6647" i="5" s="1"/>
  <c r="K7248" i="5"/>
  <c r="L7248" i="5" s="1"/>
  <c r="K6247" i="5"/>
  <c r="K250" i="5"/>
  <c r="M250" i="5" s="1"/>
  <c r="K2131" i="5"/>
  <c r="N2131" i="5" s="1"/>
  <c r="K8729" i="5"/>
  <c r="L8729" i="5" s="1"/>
  <c r="K3413" i="5"/>
  <c r="N3413" i="5" s="1"/>
  <c r="K3111" i="5"/>
  <c r="L3111" i="5" s="1"/>
  <c r="K1728" i="5"/>
  <c r="L1728" i="5" s="1"/>
  <c r="K8515" i="5"/>
  <c r="K8446" i="5"/>
  <c r="K69" i="5"/>
  <c r="M69" i="5" s="1"/>
  <c r="K1264" i="5"/>
  <c r="L1264" i="5" s="1"/>
  <c r="K7759" i="5"/>
  <c r="K319" i="5"/>
  <c r="L319" i="5" s="1"/>
  <c r="K2327" i="5"/>
  <c r="L2327" i="5" s="1"/>
  <c r="K8172" i="5"/>
  <c r="K1612" i="5"/>
  <c r="K6513" i="5"/>
  <c r="L6513" i="5" s="1"/>
  <c r="K394" i="5"/>
  <c r="K1664" i="5"/>
  <c r="N1664" i="5" s="1"/>
  <c r="K6862" i="5"/>
  <c r="K6738" i="5"/>
  <c r="N6738" i="5" s="1"/>
  <c r="K650" i="5"/>
  <c r="K4205" i="5"/>
  <c r="N4205" i="5" s="1"/>
  <c r="K8713" i="5"/>
  <c r="K3722" i="5"/>
  <c r="N3722" i="5" s="1"/>
  <c r="K1829" i="5"/>
  <c r="K5468" i="5"/>
  <c r="K4776" i="5"/>
  <c r="K3357" i="5"/>
  <c r="N3357" i="5" s="1"/>
  <c r="K3612" i="5"/>
  <c r="L3612" i="5" s="1"/>
  <c r="K3871" i="5"/>
  <c r="K2002" i="5"/>
  <c r="N2002" i="5" s="1"/>
  <c r="K5065" i="5"/>
  <c r="K531" i="5"/>
  <c r="K6354" i="5"/>
  <c r="N6354" i="5" s="1"/>
  <c r="K4043" i="5"/>
  <c r="K2344" i="5"/>
  <c r="N2344" i="5" s="1"/>
  <c r="K1586" i="5"/>
  <c r="K2669" i="5"/>
  <c r="K2956" i="5"/>
  <c r="K3595" i="5"/>
  <c r="K70" i="5"/>
  <c r="M70" i="5" s="1"/>
  <c r="K1340" i="5"/>
  <c r="N1340" i="5" s="1"/>
  <c r="K4541" i="5"/>
  <c r="K5692" i="5"/>
  <c r="L5692" i="5" s="1"/>
  <c r="K8698" i="5"/>
  <c r="K3753" i="5"/>
  <c r="K7725" i="5"/>
  <c r="L7725" i="5" s="1"/>
  <c r="K3177" i="5"/>
  <c r="K7097" i="5"/>
  <c r="K2512" i="5"/>
  <c r="K4227" i="5"/>
  <c r="N4227" i="5" s="1"/>
  <c r="K1363" i="5"/>
  <c r="N1363" i="5" s="1"/>
  <c r="K8384" i="5"/>
  <c r="K7148" i="5"/>
  <c r="K6789" i="5"/>
  <c r="K6691" i="5"/>
  <c r="N6691" i="5" s="1"/>
  <c r="K8031" i="5"/>
  <c r="K879" i="5"/>
  <c r="K4059" i="5"/>
  <c r="K6012" i="5"/>
  <c r="K8367" i="5"/>
  <c r="L8367" i="5" s="1"/>
  <c r="K2056" i="5"/>
  <c r="K358" i="5"/>
  <c r="N358" i="5" s="1"/>
  <c r="K3302" i="5"/>
  <c r="K5905" i="5"/>
  <c r="K4588" i="5"/>
  <c r="N4588" i="5" s="1"/>
  <c r="K4695" i="5"/>
  <c r="K5741" i="5"/>
  <c r="M5741" i="5" s="1"/>
  <c r="K5418" i="5"/>
  <c r="K1691" i="5"/>
  <c r="N1691" i="5" s="1"/>
  <c r="K5828" i="5"/>
  <c r="K996" i="5"/>
  <c r="M996" i="5" s="1"/>
  <c r="K5242" i="5"/>
  <c r="K3708" i="5"/>
  <c r="K1738" i="5"/>
  <c r="N1738" i="5" s="1"/>
  <c r="K117" i="5"/>
  <c r="K8526" i="5"/>
  <c r="K8235" i="5"/>
  <c r="K85" i="5"/>
  <c r="M85" i="5" s="1"/>
  <c r="K787" i="5"/>
  <c r="M787" i="5" s="1"/>
  <c r="K2337" i="5"/>
  <c r="L2337" i="5" s="1"/>
  <c r="K5449" i="5"/>
  <c r="L5449" i="5" s="1"/>
  <c r="K7232" i="5"/>
  <c r="M7232" i="5" s="1"/>
  <c r="K850" i="5"/>
  <c r="L850" i="5" s="1"/>
  <c r="K3352" i="5"/>
  <c r="K1510" i="5"/>
  <c r="K811" i="5"/>
  <c r="N811" i="5" s="1"/>
  <c r="K798" i="5"/>
  <c r="M798" i="5" s="1"/>
  <c r="K4774" i="5"/>
  <c r="K8571" i="5"/>
  <c r="M8571" i="5" s="1"/>
  <c r="K4134" i="5"/>
  <c r="K93" i="5"/>
  <c r="K6183" i="5"/>
  <c r="M6183" i="5" s="1"/>
  <c r="K4039" i="5"/>
  <c r="K2506" i="5"/>
  <c r="K1873" i="5"/>
  <c r="K1488" i="5"/>
  <c r="K1992" i="5"/>
  <c r="N1992" i="5" s="1"/>
  <c r="K2651" i="5"/>
  <c r="M2651" i="5" s="1"/>
  <c r="K3955" i="5"/>
  <c r="N3955" i="5" s="1"/>
  <c r="K6971" i="5"/>
  <c r="K8585" i="5"/>
  <c r="L8585" i="5" s="1"/>
  <c r="K2288" i="5"/>
  <c r="M2288" i="5" s="1"/>
  <c r="K4765" i="5"/>
  <c r="K2788" i="5"/>
  <c r="N2788" i="5" s="1"/>
  <c r="K5732" i="5"/>
  <c r="N5732" i="5" s="1"/>
  <c r="K550" i="5"/>
  <c r="K696" i="5"/>
  <c r="N696" i="5" s="1"/>
  <c r="K5346" i="5"/>
  <c r="M5346" i="5" s="1"/>
  <c r="K7536" i="5"/>
  <c r="K2962" i="5"/>
  <c r="K6944" i="5"/>
  <c r="M6944" i="5" s="1"/>
  <c r="K2252" i="5"/>
  <c r="K2772" i="5"/>
  <c r="L2772" i="5" s="1"/>
  <c r="K8624" i="5"/>
  <c r="K6227" i="5"/>
  <c r="K3920" i="5"/>
  <c r="K3538" i="5"/>
  <c r="K3812" i="5"/>
  <c r="L3812" i="5" s="1"/>
  <c r="K4465" i="5"/>
  <c r="N4465" i="5" s="1"/>
  <c r="K8494" i="5"/>
  <c r="K1371" i="5"/>
  <c r="K3726" i="5"/>
  <c r="L3726" i="5" s="1"/>
  <c r="K6118" i="5"/>
  <c r="K4066" i="5"/>
  <c r="K7010" i="5"/>
  <c r="K1716" i="5"/>
  <c r="K7963" i="5"/>
  <c r="K5510" i="5"/>
  <c r="N5510" i="5" s="1"/>
  <c r="K6010" i="5"/>
  <c r="K6855" i="5"/>
  <c r="K3855" i="5"/>
  <c r="K7322" i="5"/>
  <c r="K6208" i="5"/>
  <c r="N6208" i="5" s="1"/>
  <c r="K8654" i="5"/>
  <c r="K733" i="5"/>
  <c r="L733" i="5" s="1"/>
  <c r="K1075" i="5"/>
  <c r="L1075" i="5" s="1"/>
  <c r="K6458" i="5"/>
  <c r="L6458" i="5" s="1"/>
  <c r="K7011" i="5"/>
  <c r="K4437" i="5"/>
  <c r="L4437" i="5" s="1"/>
  <c r="K4235" i="5"/>
  <c r="M4235" i="5" s="1"/>
  <c r="K5539" i="5"/>
  <c r="K4514" i="5"/>
  <c r="N4514" i="5" s="1"/>
  <c r="K2232" i="5"/>
  <c r="K1661" i="5"/>
  <c r="N1661" i="5" s="1"/>
  <c r="K7941" i="5"/>
  <c r="M7941" i="5" s="1"/>
  <c r="K2574" i="5"/>
  <c r="K1020" i="5"/>
  <c r="K1789" i="5"/>
  <c r="K4294" i="5"/>
  <c r="K2022" i="5"/>
  <c r="L2022" i="5" s="1"/>
  <c r="K5009" i="5"/>
  <c r="K8626" i="5"/>
  <c r="M8626" i="5" s="1"/>
  <c r="K2243" i="5"/>
  <c r="L2243" i="5" s="1"/>
  <c r="K6834" i="5"/>
  <c r="L6834" i="5" s="1"/>
  <c r="K2026" i="5"/>
  <c r="K7091" i="5"/>
  <c r="K3587" i="5"/>
  <c r="L3587" i="5" s="1"/>
  <c r="K7187" i="5"/>
  <c r="K5793" i="5"/>
  <c r="L5793" i="5" s="1"/>
  <c r="K2925" i="5"/>
  <c r="L2925" i="5" s="1"/>
  <c r="K7363" i="5"/>
  <c r="K6922" i="5"/>
  <c r="M6922" i="5" s="1"/>
  <c r="K6256" i="5"/>
  <c r="N6256" i="5" s="1"/>
  <c r="K4985" i="5"/>
  <c r="K6030" i="5"/>
  <c r="K5267" i="5"/>
  <c r="N5267" i="5" s="1"/>
  <c r="K2314" i="5"/>
  <c r="K5996" i="5"/>
  <c r="L5996" i="5" s="1"/>
  <c r="K5387" i="5"/>
  <c r="K8441" i="5"/>
  <c r="K8047" i="5"/>
  <c r="N8047" i="5" s="1"/>
  <c r="K488" i="5"/>
  <c r="N488" i="5" s="1"/>
  <c r="K1010" i="5"/>
  <c r="L1010" i="5" s="1"/>
  <c r="K4865" i="5"/>
  <c r="K4413" i="5"/>
  <c r="L4413" i="5" s="1"/>
  <c r="K1391" i="5"/>
  <c r="K581" i="5"/>
  <c r="K4959" i="5"/>
  <c r="K6292" i="5"/>
  <c r="L6292" i="5" s="1"/>
  <c r="K2534" i="5"/>
  <c r="K2137" i="5"/>
  <c r="M2137" i="5" s="1"/>
  <c r="K4210" i="5"/>
  <c r="N4210" i="5" s="1"/>
  <c r="K3572" i="5"/>
  <c r="N3572" i="5" s="1"/>
  <c r="K5040" i="5"/>
  <c r="K1780" i="5"/>
  <c r="L1780" i="5" s="1"/>
  <c r="K5532" i="5"/>
  <c r="M5532" i="5" s="1"/>
  <c r="K7241" i="5"/>
  <c r="K3345" i="5"/>
  <c r="N3345" i="5" s="1"/>
  <c r="K4096" i="5"/>
  <c r="L4096" i="5" s="1"/>
  <c r="K7648" i="5"/>
  <c r="L7648" i="5" s="1"/>
  <c r="K8540" i="5"/>
  <c r="K585" i="5"/>
  <c r="N585" i="5" s="1"/>
  <c r="K2340" i="5"/>
  <c r="K6262" i="5"/>
  <c r="K1237" i="5"/>
  <c r="L1237" i="5" s="1"/>
  <c r="K372" i="5"/>
  <c r="K6471" i="5"/>
  <c r="K19" i="5"/>
  <c r="K5256" i="5"/>
  <c r="K8493" i="5"/>
  <c r="M8493" i="5" s="1"/>
  <c r="K2050" i="5"/>
  <c r="L2050" i="5" s="1"/>
  <c r="K3338" i="5"/>
  <c r="K4452" i="5"/>
  <c r="M4452" i="5" s="1"/>
  <c r="K1115" i="5"/>
  <c r="L1115" i="5" s="1"/>
  <c r="K1236" i="5"/>
  <c r="L1236" i="5" s="1"/>
  <c r="K5776" i="5"/>
  <c r="L5776" i="5" s="1"/>
  <c r="K8592" i="5"/>
  <c r="M8592" i="5" s="1"/>
  <c r="K2619" i="5"/>
  <c r="L2619" i="5" s="1"/>
  <c r="K4552" i="5"/>
  <c r="K7106" i="5"/>
  <c r="L7106" i="5" s="1"/>
  <c r="K7296" i="5"/>
  <c r="K7520" i="5"/>
  <c r="K5301" i="5"/>
  <c r="M5301" i="5" s="1"/>
  <c r="K7966" i="5"/>
  <c r="M7966" i="5" s="1"/>
  <c r="K84" i="5"/>
  <c r="M84" i="5" s="1"/>
  <c r="K6304" i="5"/>
  <c r="K4682" i="5"/>
  <c r="L4682" i="5" s="1"/>
  <c r="K3682" i="5"/>
  <c r="L3682" i="5" s="1"/>
  <c r="K4741" i="5"/>
  <c r="L4741" i="5" s="1"/>
  <c r="K4849" i="5"/>
  <c r="L4849" i="5" s="1"/>
  <c r="K1726" i="5"/>
  <c r="L1726" i="5" s="1"/>
  <c r="K1341" i="5"/>
  <c r="K3233" i="5"/>
  <c r="L3233" i="5" s="1"/>
  <c r="K4951" i="5"/>
  <c r="L4951" i="5" s="1"/>
  <c r="K2046" i="5"/>
  <c r="K6139" i="5"/>
  <c r="L6139" i="5" s="1"/>
  <c r="K1367" i="5"/>
  <c r="M1367" i="5" s="1"/>
  <c r="K5551" i="5"/>
  <c r="L5551" i="5" s="1"/>
  <c r="K6710" i="5"/>
  <c r="L6710" i="5" s="1"/>
  <c r="K3999" i="5"/>
  <c r="K1998" i="5"/>
  <c r="K393" i="5"/>
  <c r="K8743" i="5"/>
  <c r="L8743" i="5" s="1"/>
  <c r="K8427" i="5"/>
  <c r="K302" i="5"/>
  <c r="K1005" i="5"/>
  <c r="M1005" i="5" s="1"/>
  <c r="K2520" i="5"/>
  <c r="L2520" i="5" s="1"/>
  <c r="K5620" i="5"/>
  <c r="L5620" i="5" s="1"/>
  <c r="K7384" i="5"/>
  <c r="L7384" i="5" s="1"/>
  <c r="K1012" i="5"/>
  <c r="K3514" i="5"/>
  <c r="L3514" i="5" s="1"/>
  <c r="K1654" i="5"/>
  <c r="L1654" i="5" s="1"/>
  <c r="K4598" i="5"/>
  <c r="L4598" i="5" s="1"/>
  <c r="K409" i="5"/>
  <c r="K5733" i="5"/>
  <c r="M5733" i="5" s="1"/>
  <c r="K734" i="5"/>
  <c r="M734" i="5" s="1"/>
  <c r="K8609" i="5"/>
  <c r="L8609" i="5" s="1"/>
  <c r="K4178" i="5"/>
  <c r="L4178" i="5" s="1"/>
  <c r="K130" i="5"/>
  <c r="K6219" i="5"/>
  <c r="M6219" i="5" s="1"/>
  <c r="K4073" i="5"/>
  <c r="K2539" i="5"/>
  <c r="K2018" i="5"/>
  <c r="M2018" i="5" s="1"/>
  <c r="K2677" i="5"/>
  <c r="K6993" i="5"/>
  <c r="M6993" i="5" s="1"/>
  <c r="K8604" i="5"/>
  <c r="L8604" i="5" s="1"/>
  <c r="K2308" i="5"/>
  <c r="L2308" i="5" s="1"/>
  <c r="K4784" i="5"/>
  <c r="L4784" i="5" s="1"/>
  <c r="K1925" i="5"/>
  <c r="L1925" i="5" s="1"/>
  <c r="K563" i="5"/>
  <c r="L563" i="5" s="1"/>
  <c r="K5289" i="5"/>
  <c r="N5289" i="5" s="1"/>
  <c r="K7573" i="5"/>
  <c r="N7573" i="5" s="1"/>
  <c r="K6987" i="5"/>
  <c r="L6987" i="5" s="1"/>
  <c r="K2291" i="5"/>
  <c r="L2291" i="5" s="1"/>
  <c r="K2809" i="5"/>
  <c r="N2809" i="5" s="1"/>
  <c r="K6258" i="5"/>
  <c r="L6258" i="5" s="1"/>
  <c r="K4813" i="5"/>
  <c r="N4813" i="5" s="1"/>
  <c r="K3949" i="5"/>
  <c r="M3949" i="5" s="1"/>
  <c r="K3566" i="5"/>
  <c r="K3837" i="5"/>
  <c r="M3837" i="5" s="1"/>
  <c r="K4489" i="5"/>
  <c r="L4489" i="5" s="1"/>
  <c r="K1393" i="5"/>
  <c r="L1393" i="5" s="1"/>
  <c r="K3746" i="5"/>
  <c r="L3746" i="5" s="1"/>
  <c r="K6137" i="5"/>
  <c r="K4084" i="5"/>
  <c r="M4084" i="5" s="1"/>
  <c r="K7028" i="5"/>
  <c r="N7028" i="5" s="1"/>
  <c r="K1196" i="5"/>
  <c r="K1588" i="5"/>
  <c r="L1588" i="5" s="1"/>
  <c r="K5572" i="5"/>
  <c r="K647" i="5"/>
  <c r="L647" i="5" s="1"/>
  <c r="K6533" i="5"/>
  <c r="N6533" i="5" s="1"/>
  <c r="K5949" i="5"/>
  <c r="K1137" i="5"/>
  <c r="M1137" i="5" s="1"/>
  <c r="K427" i="5"/>
  <c r="L427" i="5" s="1"/>
  <c r="K8425" i="5"/>
  <c r="K6982" i="5"/>
  <c r="M6982" i="5" s="1"/>
  <c r="K5901" i="5"/>
  <c r="K5540" i="5"/>
  <c r="L5540" i="5" s="1"/>
  <c r="K5581" i="5"/>
  <c r="L5581" i="5" s="1"/>
  <c r="K6202" i="5"/>
  <c r="L6202" i="5" s="1"/>
  <c r="K7045" i="5"/>
  <c r="L7045" i="5" s="1"/>
  <c r="K1332" i="5"/>
  <c r="K3011" i="5"/>
  <c r="K7490" i="5"/>
  <c r="L7490" i="5" s="1"/>
  <c r="K1125" i="5"/>
  <c r="N1125" i="5" s="1"/>
  <c r="K8306" i="5"/>
  <c r="L8306" i="5" s="1"/>
  <c r="K2474" i="5"/>
  <c r="K450" i="5"/>
  <c r="L450" i="5" s="1"/>
  <c r="K6422" i="5"/>
  <c r="L6422" i="5" s="1"/>
  <c r="K2152" i="5"/>
  <c r="N2152" i="5" s="1"/>
  <c r="K5450" i="5"/>
  <c r="K7184" i="5"/>
  <c r="K6407" i="5"/>
  <c r="K5666" i="5"/>
  <c r="K1414" i="5"/>
  <c r="L1414" i="5" s="1"/>
  <c r="K3269" i="5"/>
  <c r="L3269" i="5" s="1"/>
  <c r="K6369" i="5"/>
  <c r="M6369" i="5" s="1"/>
  <c r="K2074" i="5"/>
  <c r="L2074" i="5" s="1"/>
  <c r="K5092" i="5"/>
  <c r="L5092" i="5" s="1"/>
  <c r="K3477" i="5"/>
  <c r="L3477" i="5" s="1"/>
  <c r="K4014" i="5"/>
  <c r="K3838" i="5"/>
  <c r="K8216" i="5"/>
  <c r="K2717" i="5"/>
  <c r="K7150" i="5"/>
  <c r="K6368" i="5"/>
  <c r="M6368" i="5" s="1"/>
  <c r="K5632" i="5"/>
  <c r="L5632" i="5" s="1"/>
  <c r="K1339" i="5"/>
  <c r="L1339" i="5" s="1"/>
  <c r="K3234" i="5"/>
  <c r="K6340" i="5"/>
  <c r="M6340" i="5" s="1"/>
  <c r="K2047" i="5"/>
  <c r="K5068" i="5"/>
  <c r="K3455" i="5"/>
  <c r="L3455" i="5" s="1"/>
  <c r="K3991" i="5"/>
  <c r="N3991" i="5" s="1"/>
  <c r="K3665" i="5"/>
  <c r="M3665" i="5" s="1"/>
  <c r="K3818" i="5"/>
  <c r="L3818" i="5" s="1"/>
  <c r="K8198" i="5"/>
  <c r="L8198" i="5" s="1"/>
  <c r="K2837" i="5"/>
  <c r="L2837" i="5" s="1"/>
  <c r="K6975" i="5"/>
  <c r="L6975" i="5" s="1"/>
  <c r="K4900" i="5"/>
  <c r="K3755" i="5"/>
  <c r="L3755" i="5" s="1"/>
  <c r="K7230" i="5"/>
  <c r="M7230" i="5" s="1"/>
  <c r="K5454" i="5"/>
  <c r="L5454" i="5" s="1"/>
  <c r="K3216" i="5"/>
  <c r="M3216" i="5" s="1"/>
  <c r="K4142" i="5"/>
  <c r="K1934" i="5"/>
  <c r="L1934" i="5" s="1"/>
  <c r="K2955" i="5"/>
  <c r="L2955" i="5" s="1"/>
  <c r="K2030" i="5"/>
  <c r="K7157" i="5"/>
  <c r="L7157" i="5" s="1"/>
  <c r="K77" i="5"/>
  <c r="K3802" i="5"/>
  <c r="L3802" i="5" s="1"/>
  <c r="K8335" i="5"/>
  <c r="N8335" i="5" s="1"/>
  <c r="K5268" i="5"/>
  <c r="M5268" i="5" s="1"/>
  <c r="K2959" i="5"/>
  <c r="L2959" i="5" s="1"/>
  <c r="K1563" i="5"/>
  <c r="L1563" i="5" s="1"/>
  <c r="K2054" i="5"/>
  <c r="L2054" i="5" s="1"/>
  <c r="K1984" i="5"/>
  <c r="L1984" i="5" s="1"/>
  <c r="K6578" i="5"/>
  <c r="L6578" i="5" s="1"/>
  <c r="K3466" i="5"/>
  <c r="L3466" i="5" s="1"/>
  <c r="K6772" i="5"/>
  <c r="N6772" i="5" s="1"/>
  <c r="K5" i="5"/>
  <c r="L5" i="5" s="1"/>
  <c r="K7178" i="5"/>
  <c r="L7178" i="5" s="1"/>
  <c r="K4683" i="5"/>
  <c r="N4683" i="5" s="1"/>
  <c r="K3836" i="5"/>
  <c r="L3836" i="5" s="1"/>
  <c r="K6466" i="5"/>
  <c r="K5402" i="5"/>
  <c r="K8504" i="5"/>
  <c r="M8504" i="5" s="1"/>
  <c r="K2476" i="5"/>
  <c r="M2476" i="5" s="1"/>
  <c r="K4694" i="5"/>
  <c r="L4694" i="5" s="1"/>
  <c r="K2912" i="5"/>
  <c r="K1983" i="5"/>
  <c r="M1983" i="5" s="1"/>
  <c r="K7123" i="5"/>
  <c r="L7123" i="5" s="1"/>
  <c r="K3771" i="5"/>
  <c r="L3771" i="5" s="1"/>
  <c r="K8308" i="5"/>
  <c r="L8308" i="5" s="1"/>
  <c r="K5243" i="5"/>
  <c r="K2909" i="5"/>
  <c r="L2909" i="5" s="1"/>
  <c r="K1541" i="5"/>
  <c r="M1541" i="5" s="1"/>
  <c r="K1485" i="5"/>
  <c r="L1485" i="5" s="1"/>
  <c r="K1437" i="5"/>
  <c r="M1437" i="5" s="1"/>
  <c r="K1570" i="5"/>
  <c r="M1570" i="5" s="1"/>
  <c r="K6110" i="5"/>
  <c r="K1587" i="5"/>
  <c r="L1587" i="5" s="1"/>
  <c r="K7548" i="5"/>
  <c r="K5636" i="5"/>
  <c r="K2610" i="5"/>
  <c r="K1730" i="5"/>
  <c r="K851" i="5"/>
  <c r="N851" i="5" s="1"/>
  <c r="K6193" i="5"/>
  <c r="M6193" i="5" s="1"/>
  <c r="K2894" i="5"/>
  <c r="M2894" i="5" s="1"/>
  <c r="K7601" i="5"/>
  <c r="L7601" i="5" s="1"/>
  <c r="K4568" i="5"/>
  <c r="L4568" i="5" s="1"/>
  <c r="K2267" i="5"/>
  <c r="K925" i="5"/>
  <c r="L925" i="5" s="1"/>
  <c r="K1462" i="5"/>
  <c r="L1462" i="5" s="1"/>
  <c r="K1417" i="5"/>
  <c r="L1417" i="5" s="1"/>
  <c r="K1550" i="5"/>
  <c r="N1550" i="5" s="1"/>
  <c r="K1707" i="5"/>
  <c r="K7497" i="5"/>
  <c r="K2317" i="5"/>
  <c r="M2317" i="5" s="1"/>
  <c r="K2493" i="5"/>
  <c r="M2493" i="5" s="1"/>
  <c r="K8337" i="5"/>
  <c r="K3018" i="5"/>
  <c r="K2092" i="5"/>
  <c r="K4045" i="5"/>
  <c r="M4045" i="5" s="1"/>
  <c r="K5194" i="5"/>
  <c r="L5194" i="5" s="1"/>
  <c r="K1885" i="5"/>
  <c r="L1885" i="5" s="1"/>
  <c r="K4508" i="5"/>
  <c r="L4508" i="5" s="1"/>
  <c r="K4720" i="5"/>
  <c r="L4720" i="5" s="1"/>
  <c r="K8331" i="5"/>
  <c r="K8271" i="5"/>
  <c r="L8271" i="5" s="1"/>
  <c r="K2865" i="5"/>
  <c r="M2865" i="5" s="1"/>
  <c r="K454" i="5"/>
  <c r="L454" i="5" s="1"/>
  <c r="K1024" i="5"/>
  <c r="N1024" i="5" s="1"/>
  <c r="K1058" i="5"/>
  <c r="L1058" i="5" s="1"/>
  <c r="K5486" i="5"/>
  <c r="L5486" i="5" s="1"/>
  <c r="K6390" i="5"/>
  <c r="L6390" i="5" s="1"/>
  <c r="K1512" i="5"/>
  <c r="K645" i="5"/>
  <c r="N645" i="5" s="1"/>
  <c r="K2198" i="5"/>
  <c r="K4794" i="5"/>
  <c r="K2161" i="5"/>
  <c r="M2161" i="5" s="1"/>
  <c r="K8186" i="5"/>
  <c r="K6099" i="5"/>
  <c r="L6099" i="5" s="1"/>
  <c r="K7945" i="5"/>
  <c r="L7945" i="5" s="1"/>
  <c r="K6117" i="5"/>
  <c r="K208" i="5"/>
  <c r="L208" i="5" s="1"/>
  <c r="K4734" i="5"/>
  <c r="N4734" i="5" s="1"/>
  <c r="K607" i="5"/>
  <c r="L607" i="5" s="1"/>
  <c r="K3215" i="5"/>
  <c r="L3215" i="5" s="1"/>
  <c r="K4927" i="5"/>
  <c r="K257" i="5"/>
  <c r="N257" i="5" s="1"/>
  <c r="K4009" i="5"/>
  <c r="N4009" i="5" s="1"/>
  <c r="K6492" i="5"/>
  <c r="L6492" i="5" s="1"/>
  <c r="K5453" i="5"/>
  <c r="K6052" i="5"/>
  <c r="L6052" i="5" s="1"/>
  <c r="K5410" i="5"/>
  <c r="K7420" i="5"/>
  <c r="M7420" i="5" s="1"/>
  <c r="K7403" i="5"/>
  <c r="L7403" i="5" s="1"/>
  <c r="K748" i="5"/>
  <c r="K2205" i="5"/>
  <c r="K7228" i="5"/>
  <c r="L7228" i="5" s="1"/>
  <c r="K5283" i="5"/>
  <c r="L5283" i="5" s="1"/>
  <c r="K4937" i="5"/>
  <c r="L4937" i="5" s="1"/>
  <c r="K3258" i="5"/>
  <c r="L3258" i="5" s="1"/>
  <c r="K622" i="5"/>
  <c r="K8145" i="5"/>
  <c r="L8145" i="5" s="1"/>
  <c r="K4621" i="5"/>
  <c r="L4621" i="5" s="1"/>
  <c r="K3359" i="5"/>
  <c r="L3359" i="5" s="1"/>
  <c r="K586" i="5"/>
  <c r="M586" i="5" s="1"/>
  <c r="K4602" i="5"/>
  <c r="K2132" i="5"/>
  <c r="K2861" i="5"/>
  <c r="M2861" i="5" s="1"/>
  <c r="K469" i="5"/>
  <c r="N469" i="5" s="1"/>
  <c r="K8092" i="5"/>
  <c r="M8092" i="5" s="1"/>
  <c r="K4564" i="5"/>
  <c r="L4564" i="5" s="1"/>
  <c r="K2060" i="5"/>
  <c r="N2060" i="5" s="1"/>
  <c r="K2786" i="5"/>
  <c r="K2777" i="5"/>
  <c r="M2777" i="5" s="1"/>
  <c r="K429" i="5"/>
  <c r="L429" i="5" s="1"/>
  <c r="K8063" i="5"/>
  <c r="K8675" i="5"/>
  <c r="L8675" i="5" s="1"/>
  <c r="K4545" i="5"/>
  <c r="L4545" i="5" s="1"/>
  <c r="K1021" i="5"/>
  <c r="M1021" i="5" s="1"/>
  <c r="K2648" i="5"/>
  <c r="L2648" i="5" s="1"/>
  <c r="K4013" i="5"/>
  <c r="K4456" i="5"/>
  <c r="L4456" i="5" s="1"/>
  <c r="K4971" i="5"/>
  <c r="K5471" i="5"/>
  <c r="M5471" i="5" s="1"/>
  <c r="K4689" i="5"/>
  <c r="M4689" i="5" s="1"/>
  <c r="K2388" i="5"/>
  <c r="K2921" i="5"/>
  <c r="K2404" i="5"/>
  <c r="L2404" i="5" s="1"/>
  <c r="K3931" i="5"/>
  <c r="K7944" i="5"/>
  <c r="L7944" i="5" s="1"/>
  <c r="K6908" i="5"/>
  <c r="K1276" i="5"/>
  <c r="M1276" i="5" s="1"/>
  <c r="K4979" i="5"/>
  <c r="L4979" i="5" s="1"/>
  <c r="K4232" i="5"/>
  <c r="L4232" i="5" s="1"/>
  <c r="K7136" i="5"/>
  <c r="L7136" i="5" s="1"/>
  <c r="K8269" i="5"/>
  <c r="L8269" i="5" s="1"/>
  <c r="K8082" i="5"/>
  <c r="L8082" i="5" s="1"/>
  <c r="K91" i="5"/>
  <c r="L91" i="5" s="1"/>
  <c r="K4027" i="5"/>
  <c r="L4027" i="5" s="1"/>
  <c r="K1443" i="5"/>
  <c r="L1443" i="5" s="1"/>
  <c r="K2123" i="5"/>
  <c r="L2123" i="5" s="1"/>
  <c r="K1287" i="5"/>
  <c r="L1287" i="5" s="1"/>
  <c r="K2407" i="5"/>
  <c r="K5300" i="5"/>
  <c r="L5300" i="5" s="1"/>
  <c r="K5304" i="5"/>
  <c r="L5304" i="5" s="1"/>
  <c r="K3517" i="5"/>
  <c r="M3517" i="5" s="1"/>
  <c r="K235" i="5"/>
  <c r="M235" i="5" s="1"/>
  <c r="K4788" i="5"/>
  <c r="K2300" i="5"/>
  <c r="L2300" i="5" s="1"/>
  <c r="K2019" i="5"/>
  <c r="M2019" i="5" s="1"/>
  <c r="K4869" i="5"/>
  <c r="L4869" i="5" s="1"/>
  <c r="K1852" i="5"/>
  <c r="N1852" i="5" s="1"/>
  <c r="K5650" i="5"/>
  <c r="L5650" i="5" s="1"/>
  <c r="K2644" i="5"/>
  <c r="L2644" i="5" s="1"/>
  <c r="K5677" i="5"/>
  <c r="L5677" i="5" s="1"/>
  <c r="K6037" i="5"/>
  <c r="L6037" i="5" s="1"/>
  <c r="K642" i="5"/>
  <c r="K3251" i="5"/>
  <c r="N3251" i="5" s="1"/>
  <c r="K1088" i="5"/>
  <c r="K1219" i="5"/>
  <c r="L1219" i="5" s="1"/>
  <c r="K1958" i="5"/>
  <c r="K3386" i="5"/>
  <c r="K7632" i="5"/>
  <c r="L7632" i="5" s="1"/>
  <c r="K2299" i="5"/>
  <c r="K1052" i="5"/>
  <c r="L1052" i="5" s="1"/>
  <c r="K3776" i="5"/>
  <c r="M3776" i="5" s="1"/>
  <c r="K7226" i="5"/>
  <c r="L7226" i="5" s="1"/>
  <c r="K8677" i="5"/>
  <c r="K2496" i="5"/>
  <c r="L2496" i="5" s="1"/>
  <c r="K8100" i="5"/>
  <c r="K8234" i="5"/>
  <c r="L8234" i="5" s="1"/>
  <c r="K7422" i="5"/>
  <c r="L7422" i="5" s="1"/>
  <c r="K1890" i="5"/>
  <c r="K817" i="5"/>
  <c r="L817" i="5" s="1"/>
  <c r="K2425" i="5"/>
  <c r="K7499" i="5"/>
  <c r="L7499" i="5" s="1"/>
  <c r="K3556" i="5"/>
  <c r="K5218" i="5"/>
  <c r="N5218" i="5" s="1"/>
  <c r="K134" i="5"/>
  <c r="K300" i="5"/>
  <c r="K3632" i="5"/>
  <c r="K3326" i="5"/>
  <c r="M3326" i="5" s="1"/>
  <c r="K2833" i="5"/>
  <c r="L2833" i="5" s="1"/>
  <c r="K6241" i="5"/>
  <c r="K7481" i="5"/>
  <c r="K3958" i="5"/>
  <c r="M3958" i="5" s="1"/>
  <c r="K6246" i="5"/>
  <c r="K4377" i="5"/>
  <c r="N4377" i="5" s="1"/>
  <c r="K3791" i="5"/>
  <c r="L3791" i="5" s="1"/>
  <c r="K8199" i="5"/>
  <c r="L8199" i="5" s="1"/>
  <c r="K7809" i="5"/>
  <c r="L7809" i="5" s="1"/>
  <c r="K3481" i="5"/>
  <c r="K857" i="5"/>
  <c r="L857" i="5" s="1"/>
  <c r="K6505" i="5"/>
  <c r="K1057" i="5"/>
  <c r="K184" i="5"/>
  <c r="K4058" i="5"/>
  <c r="L4058" i="5" s="1"/>
  <c r="K3695" i="5"/>
  <c r="M3695" i="5" s="1"/>
  <c r="K4775" i="5"/>
  <c r="L4775" i="5" s="1"/>
  <c r="K3683" i="5"/>
  <c r="K5498" i="5"/>
  <c r="N5498" i="5" s="1"/>
  <c r="K7156" i="5"/>
  <c r="K939" i="5"/>
  <c r="K4339" i="5"/>
  <c r="L4339" i="5" s="1"/>
  <c r="K4522" i="5"/>
  <c r="K474" i="5"/>
  <c r="M474" i="5" s="1"/>
  <c r="K908" i="5"/>
  <c r="K7404" i="5"/>
  <c r="K2701" i="5"/>
  <c r="K7675" i="5"/>
  <c r="L7675" i="5" s="1"/>
  <c r="K6163" i="5"/>
  <c r="K890" i="5"/>
  <c r="N890" i="5" s="1"/>
  <c r="K1583" i="5"/>
  <c r="K1708" i="5"/>
  <c r="K449" i="5"/>
  <c r="K371" i="5"/>
  <c r="N371" i="5" s="1"/>
  <c r="K1451" i="5"/>
  <c r="N1451" i="5" s="1"/>
  <c r="K3706" i="5"/>
  <c r="M3706" i="5" s="1"/>
  <c r="K3273" i="5"/>
  <c r="N3273" i="5" s="1"/>
  <c r="K671" i="5"/>
  <c r="N671" i="5" s="1"/>
  <c r="K1723" i="5"/>
  <c r="L1723" i="5" s="1"/>
  <c r="K8078" i="5"/>
  <c r="K639" i="5"/>
  <c r="L639" i="5" s="1"/>
  <c r="K6705" i="5"/>
  <c r="K4965" i="5"/>
  <c r="K5130" i="5"/>
  <c r="K218" i="5"/>
  <c r="K735" i="5"/>
  <c r="K8583" i="5"/>
  <c r="K2856" i="5"/>
  <c r="K1792" i="5"/>
  <c r="N1792" i="5" s="1"/>
  <c r="K919" i="5"/>
  <c r="N919" i="5" s="1"/>
  <c r="K4986" i="5"/>
  <c r="N4986" i="5" s="1"/>
  <c r="K7479" i="5"/>
  <c r="N7479" i="5" s="1"/>
  <c r="K272" i="5"/>
  <c r="N272" i="5" s="1"/>
  <c r="K6428" i="5"/>
  <c r="L6428" i="5" s="1"/>
  <c r="K6420" i="5"/>
  <c r="L6420" i="5" s="1"/>
  <c r="K1937" i="5"/>
  <c r="K5854" i="5"/>
  <c r="M5854" i="5" s="1"/>
  <c r="K5220" i="5"/>
  <c r="K5969" i="5"/>
  <c r="M5969" i="5" s="1"/>
  <c r="K3583" i="5"/>
  <c r="K641" i="5"/>
  <c r="K4551" i="5"/>
  <c r="M4551" i="5" s="1"/>
  <c r="K5569" i="5"/>
  <c r="K7590" i="5"/>
  <c r="K776" i="5"/>
  <c r="K6345" i="5"/>
  <c r="M6345" i="5" s="1"/>
  <c r="K6651" i="5"/>
  <c r="N6651" i="5" s="1"/>
  <c r="K3012" i="5"/>
  <c r="L3012" i="5" s="1"/>
  <c r="K6782" i="5"/>
  <c r="K3668" i="5"/>
  <c r="L3668" i="5" s="1"/>
  <c r="K137" i="5"/>
  <c r="M137" i="5" s="1"/>
  <c r="K8046" i="5"/>
  <c r="N8046" i="5" s="1"/>
  <c r="K7245" i="5"/>
  <c r="L7245" i="5" s="1"/>
  <c r="K5571" i="5"/>
  <c r="K7037" i="5"/>
  <c r="K3161" i="5"/>
  <c r="N3161" i="5" s="1"/>
  <c r="K6429" i="5"/>
  <c r="K918" i="5"/>
  <c r="M918" i="5" s="1"/>
  <c r="K2790" i="5"/>
  <c r="K4483" i="5"/>
  <c r="M4483" i="5" s="1"/>
  <c r="K6394" i="5"/>
  <c r="K8739" i="5"/>
  <c r="K4169" i="5"/>
  <c r="K2188" i="5"/>
  <c r="K1121" i="5"/>
  <c r="K135" i="5"/>
  <c r="K643" i="5"/>
  <c r="K2580" i="5"/>
  <c r="L2580" i="5" s="1"/>
  <c r="K2329" i="5"/>
  <c r="L2329" i="5" s="1"/>
  <c r="K3290" i="5"/>
  <c r="K6903" i="5"/>
  <c r="M6903" i="5" s="1"/>
  <c r="K1592" i="5"/>
  <c r="K6232" i="5"/>
  <c r="K442" i="5"/>
  <c r="L442" i="5" s="1"/>
  <c r="K1562" i="5"/>
  <c r="L1562" i="5" s="1"/>
  <c r="K1769" i="5"/>
  <c r="M1769" i="5" s="1"/>
  <c r="K4629" i="5"/>
  <c r="M4629" i="5" s="1"/>
  <c r="K389" i="5"/>
  <c r="L389" i="5" s="1"/>
  <c r="K4688" i="5"/>
  <c r="L4688" i="5" s="1"/>
  <c r="K4126" i="5"/>
  <c r="M4126" i="5" s="1"/>
  <c r="K5700" i="5"/>
  <c r="N5700" i="5" s="1"/>
  <c r="K3662" i="5"/>
  <c r="K6828" i="5"/>
  <c r="K1910" i="5"/>
  <c r="K1752" i="5"/>
  <c r="K7561" i="5"/>
  <c r="K657" i="5"/>
  <c r="N657" i="5" s="1"/>
  <c r="K4708" i="5"/>
  <c r="M4708" i="5" s="1"/>
  <c r="K7447" i="5"/>
  <c r="K1623" i="5"/>
  <c r="K4914" i="5"/>
  <c r="L4914" i="5" s="1"/>
  <c r="K7672" i="5"/>
  <c r="K1636" i="5"/>
  <c r="L1636" i="5" s="1"/>
  <c r="K2924" i="5"/>
  <c r="K7999" i="5"/>
  <c r="L7999" i="5" s="1"/>
  <c r="K2938" i="5"/>
  <c r="K3585" i="5"/>
  <c r="M3585" i="5" s="1"/>
  <c r="K5064" i="5"/>
  <c r="L5064" i="5" s="1"/>
  <c r="K1253" i="5"/>
  <c r="K4412" i="5"/>
  <c r="K7891" i="5"/>
  <c r="K6224" i="5"/>
  <c r="L6224" i="5" s="1"/>
  <c r="K6964" i="5"/>
  <c r="L6964" i="5" s="1"/>
  <c r="K181" i="5"/>
  <c r="K6215" i="5"/>
  <c r="L6215" i="5" s="1"/>
  <c r="K6670" i="5"/>
  <c r="L6670" i="5" s="1"/>
  <c r="K4443" i="5"/>
  <c r="L4443" i="5" s="1"/>
  <c r="K7203" i="5"/>
  <c r="L7203" i="5" s="1"/>
  <c r="K2863" i="5"/>
  <c r="L2863" i="5" s="1"/>
  <c r="K5751" i="5"/>
  <c r="L5751" i="5" s="1"/>
  <c r="K4373" i="5"/>
  <c r="M4373" i="5" s="1"/>
  <c r="K1312" i="5"/>
  <c r="L1312" i="5" s="1"/>
  <c r="K2600" i="5"/>
  <c r="N2600" i="5" s="1"/>
  <c r="K4213" i="5"/>
  <c r="M4213" i="5" s="1"/>
  <c r="K1756" i="5"/>
  <c r="M1756" i="5" s="1"/>
  <c r="K120" i="5"/>
  <c r="K5443" i="5"/>
  <c r="N5443" i="5" s="1"/>
  <c r="K527" i="5"/>
  <c r="L527" i="5" s="1"/>
  <c r="K4843" i="5"/>
  <c r="K3342" i="5"/>
  <c r="L3342" i="5" s="1"/>
  <c r="K1407" i="5"/>
  <c r="N1407" i="5" s="1"/>
  <c r="K8613" i="5"/>
  <c r="M8613" i="5" s="1"/>
  <c r="K7993" i="5"/>
  <c r="K514" i="5"/>
  <c r="K2110" i="5"/>
  <c r="L2110" i="5" s="1"/>
  <c r="K5235" i="5"/>
  <c r="L5235" i="5" s="1"/>
  <c r="K7041" i="5"/>
  <c r="K648" i="5"/>
  <c r="L648" i="5" s="1"/>
  <c r="K1330" i="5"/>
  <c r="M1330" i="5" s="1"/>
  <c r="K4274" i="5"/>
  <c r="K8464" i="5"/>
  <c r="L8464" i="5" s="1"/>
  <c r="K7443" i="5"/>
  <c r="L7443" i="5" s="1"/>
  <c r="K1966" i="5"/>
  <c r="L1966" i="5" s="1"/>
  <c r="K4056" i="5"/>
  <c r="L4056" i="5" s="1"/>
  <c r="K7916" i="5"/>
  <c r="M7916" i="5" s="1"/>
  <c r="K3394" i="5"/>
  <c r="K7329" i="5"/>
  <c r="K8290" i="5"/>
  <c r="M8290" i="5" s="1"/>
  <c r="K5600" i="5"/>
  <c r="L5600" i="5" s="1"/>
  <c r="K3488" i="5"/>
  <c r="N3488" i="5" s="1"/>
  <c r="K1954" i="5"/>
  <c r="K1557" i="5"/>
  <c r="K2216" i="5"/>
  <c r="M2216" i="5" s="1"/>
  <c r="K6607" i="5"/>
  <c r="K8261" i="5"/>
  <c r="L8261" i="5" s="1"/>
  <c r="K1944" i="5"/>
  <c r="K2482" i="5"/>
  <c r="M2482" i="5" s="1"/>
  <c r="K5426" i="5"/>
  <c r="K3972" i="5"/>
  <c r="K3484" i="5"/>
  <c r="L3484" i="5" s="1"/>
  <c r="K2617" i="5"/>
  <c r="N2617" i="5" s="1"/>
  <c r="K6333" i="5"/>
  <c r="K2215" i="5"/>
  <c r="K6291" i="5"/>
  <c r="K2151" i="5"/>
  <c r="K8039" i="5"/>
  <c r="K5708" i="5"/>
  <c r="K4257" i="5"/>
  <c r="L4257" i="5" s="1"/>
  <c r="K3430" i="5"/>
  <c r="K3377" i="5"/>
  <c r="N3377" i="5" s="1"/>
  <c r="K4035" i="5"/>
  <c r="L4035" i="5" s="1"/>
  <c r="K5137" i="5"/>
  <c r="L5137" i="5" s="1"/>
  <c r="K8130" i="5"/>
  <c r="L8130" i="5" s="1"/>
  <c r="K984" i="5"/>
  <c r="K3381" i="5"/>
  <c r="N3381" i="5" s="1"/>
  <c r="K3760" i="5"/>
  <c r="L3760" i="5" s="1"/>
  <c r="K6704" i="5"/>
  <c r="K872" i="5"/>
  <c r="L872" i="5" s="1"/>
  <c r="K3639" i="5"/>
  <c r="M3639" i="5" s="1"/>
  <c r="K6969" i="5"/>
  <c r="K4499" i="5"/>
  <c r="L4499" i="5" s="1"/>
  <c r="K1879" i="5"/>
  <c r="K7576" i="5"/>
  <c r="K5253" i="5"/>
  <c r="L5253" i="5" s="1"/>
  <c r="K297" i="5"/>
  <c r="K4599" i="5"/>
  <c r="M4599" i="5" s="1"/>
  <c r="K1892" i="5"/>
  <c r="K7876" i="5"/>
  <c r="L7876" i="5" s="1"/>
  <c r="K6430" i="5"/>
  <c r="L6430" i="5" s="1"/>
  <c r="K5411" i="5"/>
  <c r="L5411" i="5" s="1"/>
  <c r="K5053" i="5"/>
  <c r="M5053" i="5" s="1"/>
  <c r="K5147" i="5"/>
  <c r="L5147" i="5" s="1"/>
  <c r="K5767" i="5"/>
  <c r="M5767" i="5" s="1"/>
  <c r="K6659" i="5"/>
  <c r="L6659" i="5" s="1"/>
  <c r="K921" i="5"/>
  <c r="L921" i="5" s="1"/>
  <c r="K2601" i="5"/>
  <c r="L2601" i="5" s="1"/>
  <c r="K4792" i="5"/>
  <c r="M4792" i="5" s="1"/>
  <c r="K7147" i="5"/>
  <c r="K760" i="5"/>
  <c r="K7982" i="5"/>
  <c r="L7982" i="5" s="1"/>
  <c r="K2150" i="5"/>
  <c r="K8319" i="5"/>
  <c r="N8319" i="5" s="1"/>
  <c r="K4800" i="5"/>
  <c r="K5646" i="5"/>
  <c r="K873" i="5"/>
  <c r="L873" i="5" s="1"/>
  <c r="K3187" i="5"/>
  <c r="K6860" i="5"/>
  <c r="K6297" i="5"/>
  <c r="K5519" i="5"/>
  <c r="L5519" i="5" s="1"/>
  <c r="K4767" i="5"/>
  <c r="K480" i="5"/>
  <c r="M480" i="5" s="1"/>
  <c r="K2432" i="5"/>
  <c r="L2432" i="5" s="1"/>
  <c r="K5667" i="5"/>
  <c r="K1406" i="5"/>
  <c r="L1406" i="5" s="1"/>
  <c r="K6715" i="5"/>
  <c r="L6715" i="5" s="1"/>
  <c r="K4538" i="5"/>
  <c r="L4538" i="5" s="1"/>
  <c r="K2953" i="5"/>
  <c r="K3219" i="5"/>
  <c r="K7766" i="5"/>
  <c r="K5425" i="5"/>
  <c r="M5425" i="5" s="1"/>
  <c r="K989" i="5"/>
  <c r="K6261" i="5"/>
  <c r="L6261" i="5" s="1"/>
  <c r="K403" i="5"/>
  <c r="K2285" i="5"/>
  <c r="L2285" i="5" s="1"/>
  <c r="K5608" i="5"/>
  <c r="L5608" i="5" s="1"/>
  <c r="K6666" i="5"/>
  <c r="L6666" i="5" s="1"/>
  <c r="K4440" i="5"/>
  <c r="L4440" i="5" s="1"/>
  <c r="K2908" i="5"/>
  <c r="L2908" i="5" s="1"/>
  <c r="K3398" i="5"/>
  <c r="N3398" i="5" s="1"/>
  <c r="K3179" i="5"/>
  <c r="K3291" i="5"/>
  <c r="K7748" i="5"/>
  <c r="L7748" i="5" s="1"/>
  <c r="K536" i="5"/>
  <c r="L536" i="5" s="1"/>
  <c r="K1022" i="5"/>
  <c r="K5873" i="5"/>
  <c r="N5873" i="5" s="1"/>
  <c r="K4240" i="5"/>
  <c r="L4240" i="5" s="1"/>
  <c r="K2077" i="5"/>
  <c r="K3109" i="5"/>
  <c r="M3109" i="5" s="1"/>
  <c r="K998" i="5"/>
  <c r="L998" i="5" s="1"/>
  <c r="K5521" i="5"/>
  <c r="K941" i="5"/>
  <c r="K6263" i="5"/>
  <c r="L6263" i="5" s="1"/>
  <c r="K8087" i="5"/>
  <c r="L8087" i="5" s="1"/>
  <c r="K2958" i="5"/>
  <c r="K7684" i="5"/>
  <c r="L7684" i="5" s="1"/>
  <c r="K4641" i="5"/>
  <c r="K2318" i="5"/>
  <c r="N2318" i="5" s="1"/>
  <c r="K971" i="5"/>
  <c r="L971" i="5" s="1"/>
  <c r="K1507" i="5"/>
  <c r="L1507" i="5" s="1"/>
  <c r="K1458" i="5"/>
  <c r="L1458" i="5" s="1"/>
  <c r="K1590" i="5"/>
  <c r="L1590" i="5" s="1"/>
  <c r="K6128" i="5"/>
  <c r="M6128" i="5" s="1"/>
  <c r="K5805" i="5"/>
  <c r="L5805" i="5" s="1"/>
  <c r="K1148" i="5"/>
  <c r="K75" i="5"/>
  <c r="K723" i="5"/>
  <c r="N723" i="5" s="1"/>
  <c r="K6411" i="5"/>
  <c r="K5205" i="5"/>
  <c r="L5205" i="5" s="1"/>
  <c r="K2879" i="5"/>
  <c r="L2879" i="5" s="1"/>
  <c r="K2245" i="5"/>
  <c r="L2245" i="5" s="1"/>
  <c r="K5416" i="5"/>
  <c r="L5416" i="5" s="1"/>
  <c r="K4506" i="5"/>
  <c r="M4506" i="5" s="1"/>
  <c r="K3362" i="5"/>
  <c r="L3362" i="5" s="1"/>
  <c r="K3703" i="5"/>
  <c r="K1771" i="5"/>
  <c r="M1771" i="5" s="1"/>
  <c r="K897" i="5"/>
  <c r="L897" i="5" s="1"/>
  <c r="K6229" i="5"/>
  <c r="L6229" i="5" s="1"/>
  <c r="K2926" i="5"/>
  <c r="L2926" i="5" s="1"/>
  <c r="K4592" i="5"/>
  <c r="L4592" i="5" s="1"/>
  <c r="K2293" i="5"/>
  <c r="L2293" i="5" s="1"/>
  <c r="K893" i="5"/>
  <c r="L893" i="5" s="1"/>
  <c r="K951" i="5"/>
  <c r="L951" i="5" s="1"/>
  <c r="K1023" i="5"/>
  <c r="M1023" i="5" s="1"/>
  <c r="K5624" i="5"/>
  <c r="N5624" i="5" s="1"/>
  <c r="K4757" i="5"/>
  <c r="K7027" i="5"/>
  <c r="L7027" i="5" s="1"/>
  <c r="K1473" i="5"/>
  <c r="L1473" i="5" s="1"/>
  <c r="K621" i="5"/>
  <c r="L621" i="5" s="1"/>
  <c r="K8527" i="5"/>
  <c r="L8527" i="5" s="1"/>
  <c r="K5369" i="5"/>
  <c r="K7234" i="5"/>
  <c r="L7234" i="5" s="1"/>
  <c r="K2083" i="5"/>
  <c r="K6896" i="5"/>
  <c r="N6896" i="5" s="1"/>
  <c r="K379" i="5"/>
  <c r="K869" i="5"/>
  <c r="K931" i="5"/>
  <c r="L931" i="5" s="1"/>
  <c r="K1003" i="5"/>
  <c r="L1003" i="5" s="1"/>
  <c r="K5606" i="5"/>
  <c r="L5606" i="5" s="1"/>
  <c r="K4863" i="5"/>
  <c r="K5414" i="5"/>
  <c r="L5414" i="5" s="1"/>
  <c r="K4748" i="5"/>
  <c r="K1070" i="5"/>
  <c r="N1070" i="5" s="1"/>
  <c r="K1349" i="5"/>
  <c r="N1349" i="5" s="1"/>
  <c r="K6364" i="5"/>
  <c r="L6364" i="5" s="1"/>
  <c r="K2105" i="5"/>
  <c r="L2105" i="5" s="1"/>
  <c r="K2941" i="5"/>
  <c r="L2941" i="5" s="1"/>
  <c r="K6434" i="5"/>
  <c r="K6543" i="5"/>
  <c r="L6543" i="5" s="1"/>
  <c r="K1273" i="5"/>
  <c r="L1273" i="5" s="1"/>
  <c r="K1516" i="5"/>
  <c r="K5361" i="5"/>
  <c r="L5361" i="5" s="1"/>
  <c r="K1426" i="5"/>
  <c r="K8487" i="5"/>
  <c r="K3743" i="5"/>
  <c r="L3743" i="5" s="1"/>
  <c r="K6552" i="5"/>
  <c r="L6552" i="5" s="1"/>
  <c r="K2434" i="5"/>
  <c r="L2434" i="5" s="1"/>
  <c r="K924" i="5"/>
  <c r="K7744" i="5"/>
  <c r="K2952" i="5"/>
  <c r="L2952" i="5" s="1"/>
  <c r="K6913" i="5"/>
  <c r="L6913" i="5" s="1"/>
  <c r="K2551" i="5"/>
  <c r="K5044" i="5"/>
  <c r="N5044" i="5" s="1"/>
  <c r="K3283" i="5"/>
  <c r="L3283" i="5" s="1"/>
  <c r="K2994" i="5"/>
  <c r="L2994" i="5" s="1"/>
  <c r="K5555" i="5"/>
  <c r="L5555" i="5" s="1"/>
  <c r="K8565" i="5"/>
  <c r="K7377" i="5"/>
  <c r="N7377" i="5" s="1"/>
  <c r="K8218" i="5"/>
  <c r="L8218" i="5" s="1"/>
  <c r="K7378" i="5"/>
  <c r="N7378" i="5" s="1"/>
  <c r="K118" i="5"/>
  <c r="L118" i="5" s="1"/>
  <c r="K3505" i="5"/>
  <c r="N3505" i="5" s="1"/>
  <c r="K2547" i="5"/>
  <c r="L2547" i="5" s="1"/>
  <c r="K4846" i="5"/>
  <c r="N4846" i="5" s="1"/>
  <c r="K4207" i="5"/>
  <c r="L4207" i="5" s="1"/>
  <c r="K5069" i="5"/>
  <c r="L5069" i="5" s="1"/>
  <c r="K1183" i="5"/>
  <c r="K5121" i="5"/>
  <c r="K1071" i="5"/>
  <c r="L1071" i="5" s="1"/>
  <c r="K1040" i="5"/>
  <c r="M1040" i="5" s="1"/>
  <c r="K7723" i="5"/>
  <c r="L7723" i="5" s="1"/>
  <c r="K6816" i="5"/>
  <c r="K7625" i="5"/>
  <c r="K836" i="5"/>
  <c r="L836" i="5" s="1"/>
  <c r="K804" i="5"/>
  <c r="N804" i="5" s="1"/>
  <c r="K6761" i="5"/>
  <c r="K7602" i="5"/>
  <c r="M7602" i="5" s="1"/>
  <c r="K3341" i="5"/>
  <c r="K746" i="5"/>
  <c r="L746" i="5" s="1"/>
  <c r="K761" i="5"/>
  <c r="N761" i="5" s="1"/>
  <c r="K7569" i="5"/>
  <c r="L7569" i="5" s="1"/>
  <c r="K6733" i="5"/>
  <c r="L6733" i="5" s="1"/>
  <c r="K7581" i="5"/>
  <c r="K3321" i="5"/>
  <c r="N3321" i="5" s="1"/>
  <c r="K674" i="5"/>
  <c r="N674" i="5" s="1"/>
  <c r="K681" i="5"/>
  <c r="K478" i="5"/>
  <c r="L478" i="5" s="1"/>
  <c r="K7540" i="5"/>
  <c r="K6435" i="5"/>
  <c r="K7389" i="5"/>
  <c r="L7389" i="5" s="1"/>
  <c r="K3300" i="5"/>
  <c r="K368" i="5"/>
  <c r="L368" i="5" s="1"/>
  <c r="K999" i="5"/>
  <c r="K2516" i="5"/>
  <c r="K3065" i="5"/>
  <c r="L3065" i="5" s="1"/>
  <c r="K6706" i="5"/>
  <c r="K4442" i="5"/>
  <c r="L4442" i="5" s="1"/>
  <c r="K3656" i="5"/>
  <c r="N3656" i="5" s="1"/>
  <c r="K7212" i="5"/>
  <c r="L7212" i="5" s="1"/>
  <c r="K793" i="5"/>
  <c r="L793" i="5" s="1"/>
  <c r="K2637" i="5"/>
  <c r="M2637" i="5" s="1"/>
  <c r="K6859" i="5"/>
  <c r="K5974" i="5"/>
  <c r="N5974" i="5" s="1"/>
  <c r="K304" i="5"/>
  <c r="K3890" i="5"/>
  <c r="L3890" i="5" s="1"/>
  <c r="K2361" i="5"/>
  <c r="M2361" i="5" s="1"/>
  <c r="K3260" i="5"/>
  <c r="K5948" i="5"/>
  <c r="L5948" i="5" s="1"/>
  <c r="K4972" i="5"/>
  <c r="L4972" i="5" s="1"/>
  <c r="K6606" i="5"/>
  <c r="L6606" i="5" s="1"/>
  <c r="K2758" i="5"/>
  <c r="K185" i="5"/>
  <c r="N185" i="5" s="1"/>
  <c r="K1051" i="5"/>
  <c r="L1051" i="5" s="1"/>
  <c r="K173" i="5"/>
  <c r="L173" i="5" s="1"/>
  <c r="K1480" i="5"/>
  <c r="K4382" i="5"/>
  <c r="N4382" i="5" s="1"/>
  <c r="K3833" i="5"/>
  <c r="M3833" i="5" s="1"/>
  <c r="K1900" i="5"/>
  <c r="L1900" i="5" s="1"/>
  <c r="K7754" i="5"/>
  <c r="K3661" i="5"/>
  <c r="K1231" i="5"/>
  <c r="K1176" i="5"/>
  <c r="L1176" i="5" s="1"/>
  <c r="K4050" i="5"/>
  <c r="L4050" i="5" s="1"/>
  <c r="K934" i="5"/>
  <c r="L934" i="5" s="1"/>
  <c r="K4773" i="5"/>
  <c r="N4773" i="5" s="1"/>
  <c r="K1744" i="5"/>
  <c r="M1744" i="5" s="1"/>
  <c r="K6334" i="5"/>
  <c r="L6334" i="5" s="1"/>
  <c r="K5201" i="5"/>
  <c r="L5201" i="5" s="1"/>
  <c r="K8509" i="5"/>
  <c r="L8509" i="5" s="1"/>
  <c r="K2400" i="5"/>
  <c r="N2400" i="5" s="1"/>
  <c r="K296" i="5"/>
  <c r="L296" i="5" s="1"/>
  <c r="K1878" i="5"/>
  <c r="N1878" i="5" s="1"/>
  <c r="K4836" i="5"/>
  <c r="L4836" i="5" s="1"/>
  <c r="K8598" i="5"/>
  <c r="N8598" i="5" s="1"/>
  <c r="K3294" i="5"/>
  <c r="L3294" i="5" s="1"/>
  <c r="K685" i="5"/>
  <c r="L685" i="5" s="1"/>
  <c r="K2497" i="5"/>
  <c r="K6927" i="5"/>
  <c r="L6927" i="5" s="1"/>
  <c r="K1408" i="5"/>
  <c r="N1408" i="5" s="1"/>
  <c r="K188" i="5"/>
  <c r="K6234" i="5"/>
  <c r="K7052" i="5"/>
  <c r="M7052" i="5" s="1"/>
  <c r="K2196" i="5"/>
  <c r="L2196" i="5" s="1"/>
  <c r="K7849" i="5"/>
  <c r="L7849" i="5" s="1"/>
  <c r="K7414" i="5"/>
  <c r="K7568" i="5"/>
  <c r="L7568" i="5" s="1"/>
  <c r="K6856" i="5"/>
  <c r="L6856" i="5" s="1"/>
  <c r="K6045" i="5"/>
  <c r="M6045" i="5" s="1"/>
  <c r="K1353" i="5"/>
  <c r="L1353" i="5" s="1"/>
  <c r="K80" i="5"/>
  <c r="M80" i="5" s="1"/>
  <c r="K209" i="5"/>
  <c r="L209" i="5" s="1"/>
  <c r="K2613" i="5"/>
  <c r="L2613" i="5" s="1"/>
  <c r="K5245" i="5"/>
  <c r="L5245" i="5" s="1"/>
  <c r="K3946" i="5"/>
  <c r="L3946" i="5" s="1"/>
  <c r="K5067" i="5"/>
  <c r="K116" i="5"/>
  <c r="K277" i="5"/>
  <c r="N277" i="5" s="1"/>
  <c r="K5558" i="5"/>
  <c r="L5558" i="5" s="1"/>
  <c r="K8700" i="5"/>
  <c r="L8700" i="5" s="1"/>
  <c r="K1808" i="5"/>
  <c r="K2487" i="5"/>
  <c r="L2487" i="5" s="1"/>
  <c r="K5654" i="5"/>
  <c r="L5654" i="5" s="1"/>
  <c r="K5251" i="5"/>
  <c r="L5251" i="5" s="1"/>
  <c r="K7792" i="5"/>
  <c r="L7792" i="5" s="1"/>
  <c r="K5586" i="5"/>
  <c r="N5586" i="5" s="1"/>
  <c r="K6185" i="5"/>
  <c r="K824" i="5"/>
  <c r="M824" i="5" s="1"/>
  <c r="K4166" i="5"/>
  <c r="M4166" i="5" s="1"/>
  <c r="K5601" i="5"/>
  <c r="L5601" i="5" s="1"/>
  <c r="K3976" i="5"/>
  <c r="K5991" i="5"/>
  <c r="L5991" i="5" s="1"/>
  <c r="K1180" i="5"/>
  <c r="L1180" i="5" s="1"/>
  <c r="K6500" i="5"/>
  <c r="L6500" i="5" s="1"/>
  <c r="K8354" i="5"/>
  <c r="K7424" i="5"/>
  <c r="M7424" i="5" s="1"/>
  <c r="K7256" i="5"/>
  <c r="K1313" i="5"/>
  <c r="L1313" i="5" s="1"/>
  <c r="K7046" i="5"/>
  <c r="M7046" i="5" s="1"/>
  <c r="K5186" i="5"/>
  <c r="L5186" i="5" s="1"/>
  <c r="K7003" i="5"/>
  <c r="L7003" i="5" s="1"/>
  <c r="K4224" i="5"/>
  <c r="K2073" i="5"/>
  <c r="L2073" i="5" s="1"/>
  <c r="K914" i="5"/>
  <c r="N914" i="5" s="1"/>
  <c r="K4124" i="5"/>
  <c r="N4124" i="5" s="1"/>
  <c r="K4194" i="5"/>
  <c r="K3519" i="5"/>
  <c r="K617" i="5"/>
  <c r="N617" i="5" s="1"/>
  <c r="K745" i="5"/>
  <c r="K1704" i="5"/>
  <c r="K4475" i="5"/>
  <c r="K2070" i="5"/>
  <c r="K1679" i="5"/>
  <c r="N1679" i="5" s="1"/>
  <c r="K1135" i="5"/>
  <c r="M1135" i="5" s="1"/>
  <c r="K3740" i="5"/>
  <c r="N3740" i="5" s="1"/>
  <c r="K863" i="5"/>
  <c r="L863" i="5" s="1"/>
  <c r="K5184" i="5"/>
  <c r="L5184" i="5" s="1"/>
  <c r="K3984" i="5"/>
  <c r="M3984" i="5" s="1"/>
  <c r="K448" i="5"/>
  <c r="N448" i="5" s="1"/>
  <c r="K4" i="5"/>
  <c r="K2336" i="5"/>
  <c r="L2336" i="5" s="1"/>
  <c r="K2697" i="5"/>
  <c r="N2697" i="5" s="1"/>
  <c r="K7029" i="5"/>
  <c r="K7229" i="5"/>
  <c r="L7229" i="5" s="1"/>
  <c r="K4309" i="5"/>
  <c r="L4309" i="5" s="1"/>
  <c r="K2663" i="5"/>
  <c r="L2663" i="5" s="1"/>
  <c r="K3110" i="5"/>
  <c r="M3110" i="5" s="1"/>
  <c r="K4829" i="5"/>
  <c r="L4829" i="5" s="1"/>
  <c r="K2128" i="5"/>
  <c r="L2128" i="5" s="1"/>
  <c r="K357" i="5"/>
  <c r="N357" i="5" s="1"/>
  <c r="K2591" i="5"/>
  <c r="K838" i="5"/>
  <c r="M838" i="5" s="1"/>
  <c r="K4165" i="5"/>
  <c r="K3152" i="5"/>
  <c r="N3152" i="5" s="1"/>
  <c r="K1523" i="5"/>
  <c r="K1392" i="5"/>
  <c r="L1392" i="5" s="1"/>
  <c r="K1864" i="5"/>
  <c r="N1864" i="5" s="1"/>
  <c r="K7542" i="5"/>
  <c r="L7542" i="5" s="1"/>
  <c r="K3963" i="5"/>
  <c r="M3963" i="5" s="1"/>
  <c r="K5350" i="5"/>
  <c r="L5350" i="5" s="1"/>
  <c r="K6667" i="5"/>
  <c r="L6667" i="5" s="1"/>
  <c r="K5327" i="5"/>
  <c r="N5327" i="5" s="1"/>
  <c r="K1299" i="5"/>
  <c r="L1299" i="5" s="1"/>
  <c r="K8627" i="5"/>
  <c r="K2313" i="5"/>
  <c r="M2313" i="5" s="1"/>
  <c r="K7771" i="5"/>
  <c r="K7579" i="5"/>
  <c r="K1613" i="5"/>
  <c r="L1613" i="5" s="1"/>
  <c r="K5543" i="5"/>
  <c r="L5543" i="5" s="1"/>
  <c r="K8313" i="5"/>
  <c r="K2981" i="5"/>
  <c r="K6727" i="5"/>
  <c r="K4032" i="5"/>
  <c r="K6147" i="5"/>
  <c r="N6147" i="5" s="1"/>
  <c r="K3713" i="5"/>
  <c r="L3713" i="5" s="1"/>
  <c r="K1292" i="5"/>
  <c r="L1292" i="5" s="1"/>
  <c r="K3691" i="5"/>
  <c r="N3691" i="5" s="1"/>
  <c r="K3378" i="5"/>
  <c r="N3378" i="5" s="1"/>
  <c r="K5202" i="5"/>
  <c r="N5202" i="5" s="1"/>
  <c r="K5313" i="5"/>
  <c r="K1155" i="5"/>
  <c r="K6743" i="5"/>
  <c r="L6743" i="5" s="1"/>
  <c r="K3640" i="5"/>
  <c r="K3938" i="5"/>
  <c r="M3938" i="5" s="1"/>
  <c r="K6148" i="5"/>
  <c r="K6456" i="5"/>
  <c r="K3547" i="5"/>
  <c r="K4296" i="5"/>
  <c r="K4910" i="5"/>
  <c r="K8148" i="5"/>
  <c r="K7115" i="5"/>
  <c r="K5504" i="5"/>
  <c r="K3614" i="5"/>
  <c r="N3614" i="5" s="1"/>
  <c r="K1782" i="5"/>
  <c r="M1782" i="5" s="1"/>
  <c r="K4369" i="5"/>
  <c r="L4369" i="5" s="1"/>
  <c r="K803" i="5"/>
  <c r="L803" i="5" s="1"/>
  <c r="K3483" i="5"/>
  <c r="N3483" i="5" s="1"/>
  <c r="K7244" i="5"/>
  <c r="N7244" i="5" s="1"/>
  <c r="K8697" i="5"/>
  <c r="K4197" i="5"/>
  <c r="K7477" i="5"/>
  <c r="L7477" i="5" s="1"/>
  <c r="K1639" i="5"/>
  <c r="K5584" i="5"/>
  <c r="K5291" i="5"/>
  <c r="N5291" i="5" s="1"/>
  <c r="K970" i="5"/>
  <c r="K741" i="5"/>
  <c r="M741" i="5" s="1"/>
  <c r="K5200" i="5"/>
  <c r="K4093" i="5"/>
  <c r="L4093" i="5" s="1"/>
  <c r="K2234" i="5"/>
  <c r="N2234" i="5" s="1"/>
  <c r="K6967" i="5"/>
  <c r="L6967" i="5" s="1"/>
  <c r="K1714" i="5"/>
  <c r="L1714" i="5" s="1"/>
  <c r="K1240" i="5"/>
  <c r="K2528" i="5"/>
  <c r="L2528" i="5" s="1"/>
  <c r="K2170" i="5"/>
  <c r="L2170" i="5" s="1"/>
  <c r="K1494" i="5"/>
  <c r="L1494" i="5" s="1"/>
  <c r="K3666" i="5"/>
  <c r="L3666" i="5" s="1"/>
  <c r="K2969" i="5"/>
  <c r="K7426" i="5"/>
  <c r="L7426" i="5" s="1"/>
  <c r="K79" i="5"/>
  <c r="L79" i="5" s="1"/>
  <c r="K1709" i="5"/>
  <c r="L1709" i="5" s="1"/>
  <c r="K5368" i="5"/>
  <c r="K3643" i="5"/>
  <c r="K2116" i="5"/>
  <c r="N2116" i="5" s="1"/>
  <c r="K7629" i="5"/>
  <c r="L7629" i="5" s="1"/>
  <c r="K5219" i="5"/>
  <c r="L5219" i="5" s="1"/>
  <c r="K3497" i="5"/>
  <c r="L3497" i="5" s="1"/>
  <c r="K2611" i="5"/>
  <c r="L2611" i="5" s="1"/>
  <c r="K3694" i="5"/>
  <c r="L3694" i="5" s="1"/>
  <c r="K3908" i="5"/>
  <c r="L3908" i="5" s="1"/>
  <c r="K4536" i="5"/>
  <c r="L4536" i="5" s="1"/>
  <c r="K916" i="5"/>
  <c r="L916" i="5" s="1"/>
  <c r="K6484" i="5"/>
  <c r="N6484" i="5" s="1"/>
  <c r="K230" i="5"/>
  <c r="K7749" i="5"/>
  <c r="K1383" i="5"/>
  <c r="K397" i="5"/>
  <c r="M397" i="5" s="1"/>
  <c r="K4728" i="5"/>
  <c r="M4728" i="5" s="1"/>
  <c r="K8529" i="5"/>
  <c r="K4088" i="5"/>
  <c r="K5473" i="5"/>
  <c r="K2687" i="5"/>
  <c r="M2687" i="5" s="1"/>
  <c r="K783" i="5"/>
  <c r="L783" i="5" s="1"/>
  <c r="K7763" i="5"/>
  <c r="L7763" i="5" s="1"/>
  <c r="K7559" i="5"/>
  <c r="L7559" i="5" s="1"/>
  <c r="K8179" i="5"/>
  <c r="L8179" i="5" s="1"/>
  <c r="K22" i="5"/>
  <c r="L22" i="5" s="1"/>
  <c r="K1699" i="5"/>
  <c r="L1699" i="5" s="1"/>
  <c r="K4848" i="5"/>
  <c r="L4848" i="5" s="1"/>
  <c r="K6698" i="5"/>
  <c r="L6698" i="5" s="1"/>
  <c r="K283" i="5"/>
  <c r="K2785" i="5"/>
  <c r="K1006" i="5"/>
  <c r="K3950" i="5"/>
  <c r="L3950" i="5" s="1"/>
  <c r="K6700" i="5"/>
  <c r="L6700" i="5" s="1"/>
  <c r="K6801" i="5"/>
  <c r="K1850" i="5"/>
  <c r="K3149" i="5"/>
  <c r="K7218" i="5"/>
  <c r="K2602" i="5"/>
  <c r="M2602" i="5" s="1"/>
  <c r="K6634" i="5"/>
  <c r="L6634" i="5" s="1"/>
  <c r="K7671" i="5"/>
  <c r="L7671" i="5" s="1"/>
  <c r="K4984" i="5"/>
  <c r="L4984" i="5" s="1"/>
  <c r="K2903" i="5"/>
  <c r="L2903" i="5" s="1"/>
  <c r="K1361" i="5"/>
  <c r="L1361" i="5" s="1"/>
  <c r="K820" i="5"/>
  <c r="L820" i="5" s="1"/>
  <c r="K413" i="5"/>
  <c r="L413" i="5" s="1"/>
  <c r="K1068" i="5"/>
  <c r="L1068" i="5" s="1"/>
  <c r="K1755" i="5"/>
  <c r="N1755" i="5" s="1"/>
  <c r="K1579" i="5"/>
  <c r="L1579" i="5" s="1"/>
  <c r="K4081" i="5"/>
  <c r="L4081" i="5" s="1"/>
  <c r="K2158" i="5"/>
  <c r="L2158" i="5" s="1"/>
  <c r="K5102" i="5"/>
  <c r="L5102" i="5" s="1"/>
  <c r="K5803" i="5"/>
  <c r="M5803" i="5" s="1"/>
  <c r="K1537" i="5"/>
  <c r="N1537" i="5" s="1"/>
  <c r="K4781" i="5"/>
  <c r="K7374" i="5"/>
  <c r="K6180" i="5"/>
  <c r="K5592" i="5"/>
  <c r="L5592" i="5" s="1"/>
  <c r="K663" i="5"/>
  <c r="L663" i="5" s="1"/>
  <c r="K1493" i="5"/>
  <c r="L1493" i="5" s="1"/>
  <c r="K7423" i="5"/>
  <c r="L7423" i="5" s="1"/>
  <c r="K5157" i="5"/>
  <c r="L5157" i="5" s="1"/>
  <c r="K3673" i="5"/>
  <c r="L3673" i="5" s="1"/>
  <c r="K2911" i="5"/>
  <c r="N2911" i="5" s="1"/>
  <c r="K2527" i="5"/>
  <c r="L2527" i="5" s="1"/>
  <c r="K2915" i="5"/>
  <c r="N2915" i="5" s="1"/>
  <c r="K3574" i="5"/>
  <c r="L3574" i="5" s="1"/>
  <c r="K7743" i="5"/>
  <c r="L7743" i="5" s="1"/>
  <c r="K573" i="5"/>
  <c r="L573" i="5" s="1"/>
  <c r="K3017" i="5"/>
  <c r="L3017" i="5" s="1"/>
  <c r="K5451" i="5"/>
  <c r="K3436" i="5"/>
  <c r="K548" i="5"/>
  <c r="L548" i="5" s="1"/>
  <c r="K5538" i="5"/>
  <c r="L5538" i="5" s="1"/>
  <c r="K5929" i="5"/>
  <c r="K3327" i="5"/>
  <c r="L3327" i="5" s="1"/>
  <c r="K3067" i="5"/>
  <c r="L3067" i="5" s="1"/>
  <c r="K8618" i="5"/>
  <c r="L8618" i="5" s="1"/>
  <c r="K4527" i="5"/>
  <c r="L4527" i="5" s="1"/>
  <c r="K8338" i="5"/>
  <c r="L8338" i="5" s="1"/>
  <c r="K3823" i="5"/>
  <c r="L3823" i="5" s="1"/>
  <c r="K4083" i="5"/>
  <c r="L4083" i="5" s="1"/>
  <c r="K5882" i="5"/>
  <c r="L5882" i="5" s="1"/>
  <c r="K4921" i="5"/>
  <c r="K4563" i="5"/>
  <c r="L4563" i="5" s="1"/>
  <c r="K4713" i="5"/>
  <c r="L4713" i="5" s="1"/>
  <c r="K511" i="5"/>
  <c r="L511" i="5" s="1"/>
  <c r="K2191" i="5"/>
  <c r="L2191" i="5" s="1"/>
  <c r="K4449" i="5"/>
  <c r="M4449" i="5" s="1"/>
  <c r="K6804" i="5"/>
  <c r="K396" i="5"/>
  <c r="K7658" i="5"/>
  <c r="N7658" i="5" s="1"/>
  <c r="K1826" i="5"/>
  <c r="N1826" i="5" s="1"/>
  <c r="K7158" i="5"/>
  <c r="L7158" i="5" s="1"/>
  <c r="K7596" i="5"/>
  <c r="L7596" i="5" s="1"/>
  <c r="K4253" i="5"/>
  <c r="K1201" i="5"/>
  <c r="L1201" i="5" s="1"/>
  <c r="K8472" i="5"/>
  <c r="L8472" i="5" s="1"/>
  <c r="K4928" i="5"/>
  <c r="L4928" i="5" s="1"/>
  <c r="K7653" i="5"/>
  <c r="L7653" i="5" s="1"/>
  <c r="K3762" i="5"/>
  <c r="L3762" i="5" s="1"/>
  <c r="K5293" i="5"/>
  <c r="M5293" i="5" s="1"/>
  <c r="K4560" i="5"/>
  <c r="M4560" i="5" s="1"/>
  <c r="K3606" i="5"/>
  <c r="L3606" i="5" s="1"/>
  <c r="K8391" i="5"/>
  <c r="L8391" i="5" s="1"/>
  <c r="K1481" i="5"/>
  <c r="M1481" i="5" s="1"/>
  <c r="K4935" i="5"/>
  <c r="K608" i="5"/>
  <c r="K3882" i="5"/>
  <c r="K2406" i="5"/>
  <c r="K2898" i="5"/>
  <c r="K2733" i="5"/>
  <c r="L2733" i="5" s="1"/>
  <c r="K7280" i="5"/>
  <c r="L7280" i="5" s="1"/>
  <c r="K8085" i="5"/>
  <c r="L8085" i="5" s="1"/>
  <c r="K6391" i="5"/>
  <c r="L6391" i="5" s="1"/>
  <c r="K4482" i="5"/>
  <c r="L4482" i="5" s="1"/>
  <c r="K3563" i="5"/>
  <c r="M3563" i="5" s="1"/>
  <c r="K8358" i="5"/>
  <c r="L8358" i="5" s="1"/>
  <c r="K1442" i="5"/>
  <c r="K4905" i="5"/>
  <c r="K575" i="5"/>
  <c r="K6112" i="5"/>
  <c r="L6112" i="5" s="1"/>
  <c r="K3856" i="5"/>
  <c r="L3856" i="5" s="1"/>
  <c r="K2383" i="5"/>
  <c r="L2383" i="5" s="1"/>
  <c r="K2874" i="5"/>
  <c r="K2713" i="5"/>
  <c r="N2713" i="5" s="1"/>
  <c r="K2826" i="5"/>
  <c r="K7262" i="5"/>
  <c r="L7262" i="5" s="1"/>
  <c r="K8168" i="5"/>
  <c r="L8168" i="5" s="1"/>
  <c r="K6341" i="5"/>
  <c r="L6341" i="5" s="1"/>
  <c r="K7619" i="5"/>
  <c r="L7619" i="5" s="1"/>
  <c r="K5483" i="5"/>
  <c r="K7972" i="5"/>
  <c r="L7972" i="5" s="1"/>
  <c r="K2370" i="5"/>
  <c r="K938" i="5"/>
  <c r="K2117" i="5"/>
  <c r="L2117" i="5" s="1"/>
  <c r="K44" i="5"/>
  <c r="K719" i="5"/>
  <c r="L719" i="5" s="1"/>
  <c r="K8603" i="5"/>
  <c r="L8603" i="5" s="1"/>
  <c r="K5441" i="5"/>
  <c r="K7295" i="5"/>
  <c r="L7295" i="5" s="1"/>
  <c r="K2181" i="5"/>
  <c r="M2181" i="5" s="1"/>
  <c r="K6978" i="5"/>
  <c r="K4017" i="5"/>
  <c r="K1652" i="5"/>
  <c r="K424" i="5"/>
  <c r="L424" i="5" s="1"/>
  <c r="K972" i="5"/>
  <c r="N972" i="5" s="1"/>
  <c r="K1044" i="5"/>
  <c r="L1044" i="5" s="1"/>
  <c r="K5642" i="5"/>
  <c r="M5642" i="5" s="1"/>
  <c r="K1331" i="5"/>
  <c r="L1331" i="5" s="1"/>
  <c r="K7459" i="5"/>
  <c r="L7459" i="5" s="1"/>
  <c r="K3851" i="5"/>
  <c r="K4445" i="5"/>
  <c r="M4445" i="5" s="1"/>
  <c r="K4219" i="5"/>
  <c r="L4219" i="5" s="1"/>
  <c r="K564" i="5"/>
  <c r="K5292" i="5"/>
  <c r="L5292" i="5" s="1"/>
  <c r="K3503" i="5"/>
  <c r="K6596" i="5"/>
  <c r="L6596" i="5" s="1"/>
  <c r="K5579" i="5"/>
  <c r="L5579" i="5" s="1"/>
  <c r="K2656" i="5"/>
  <c r="L2656" i="5" s="1"/>
  <c r="K669" i="5"/>
  <c r="K8564" i="5"/>
  <c r="N8564" i="5" s="1"/>
  <c r="K5404" i="5"/>
  <c r="K7265" i="5"/>
  <c r="L7265" i="5" s="1"/>
  <c r="K6923" i="5"/>
  <c r="M6923" i="5" s="1"/>
  <c r="K3992" i="5"/>
  <c r="L3992" i="5" s="1"/>
  <c r="K1626" i="5"/>
  <c r="L1626" i="5" s="1"/>
  <c r="K401" i="5"/>
  <c r="L401" i="5" s="1"/>
  <c r="K346" i="5"/>
  <c r="L346" i="5" s="1"/>
  <c r="K425" i="5"/>
  <c r="L425" i="5" s="1"/>
  <c r="K517" i="5"/>
  <c r="M517" i="5" s="1"/>
  <c r="K5174" i="5"/>
  <c r="K8095" i="5"/>
  <c r="L8095" i="5" s="1"/>
  <c r="K3270" i="5"/>
  <c r="K347" i="5"/>
  <c r="K8297" i="5"/>
  <c r="L8297" i="5" s="1"/>
  <c r="K7597" i="5"/>
  <c r="L7597" i="5" s="1"/>
  <c r="K6472" i="5"/>
  <c r="K1224" i="5"/>
  <c r="M1224" i="5" s="1"/>
  <c r="K3299" i="5"/>
  <c r="N3299" i="5" s="1"/>
  <c r="K953" i="5"/>
  <c r="K1285" i="5"/>
  <c r="L1285" i="5" s="1"/>
  <c r="K323" i="5"/>
  <c r="K405" i="5"/>
  <c r="L405" i="5" s="1"/>
  <c r="K497" i="5"/>
  <c r="L497" i="5" s="1"/>
  <c r="K8173" i="5"/>
  <c r="K3201" i="5"/>
  <c r="L3201" i="5" s="1"/>
  <c r="K1249" i="5"/>
  <c r="L1249" i="5" s="1"/>
  <c r="K8180" i="5"/>
  <c r="K3561" i="5"/>
  <c r="M3561" i="5" s="1"/>
  <c r="K3132" i="5"/>
  <c r="M3132" i="5" s="1"/>
  <c r="K375" i="5"/>
  <c r="M375" i="5" s="1"/>
  <c r="K6174" i="5"/>
  <c r="N6174" i="5" s="1"/>
  <c r="K171" i="5"/>
  <c r="K4693" i="5"/>
  <c r="K3189" i="5"/>
  <c r="M3189" i="5" s="1"/>
  <c r="K1083" i="5"/>
  <c r="K4891" i="5"/>
  <c r="L4891" i="5" s="1"/>
  <c r="K5397" i="5"/>
  <c r="K644" i="5"/>
  <c r="M644" i="5" s="1"/>
  <c r="K5099" i="5"/>
  <c r="M5099" i="5" s="1"/>
  <c r="K3917" i="5"/>
  <c r="M3917" i="5" s="1"/>
  <c r="K2431" i="5"/>
  <c r="L2431" i="5" s="1"/>
  <c r="K7790" i="5"/>
  <c r="K143" i="5"/>
  <c r="L143" i="5" s="1"/>
  <c r="K6381" i="5"/>
  <c r="K7647" i="5"/>
  <c r="L7647" i="5" s="1"/>
  <c r="K7483" i="5"/>
  <c r="L7483" i="5" s="1"/>
  <c r="K1842" i="5"/>
  <c r="L1842" i="5" s="1"/>
  <c r="K7211" i="5"/>
  <c r="K5024" i="5"/>
  <c r="K1066" i="5"/>
  <c r="L1066" i="5" s="1"/>
  <c r="K5403" i="5"/>
  <c r="L5403" i="5" s="1"/>
  <c r="K3376" i="5"/>
  <c r="M3376" i="5" s="1"/>
  <c r="K3988" i="5"/>
  <c r="K8343" i="5"/>
  <c r="K5553" i="5"/>
  <c r="K5919" i="5"/>
  <c r="L5919" i="5" s="1"/>
  <c r="K5059" i="5"/>
  <c r="M5059" i="5" s="1"/>
  <c r="K8090" i="5"/>
  <c r="L8090" i="5" s="1"/>
  <c r="K2659" i="5"/>
  <c r="M2659" i="5" s="1"/>
  <c r="K1335" i="5"/>
  <c r="L1335" i="5" s="1"/>
  <c r="K2166" i="5"/>
  <c r="K4868" i="5"/>
  <c r="N4868" i="5" s="1"/>
  <c r="K5990" i="5"/>
  <c r="L5990" i="5" s="1"/>
  <c r="K8075" i="5"/>
  <c r="K4147" i="5"/>
  <c r="N4147" i="5" s="1"/>
  <c r="K2565" i="5"/>
  <c r="N2565" i="5" s="1"/>
  <c r="K197" i="5"/>
  <c r="N197" i="5" s="1"/>
  <c r="K3159" i="5"/>
  <c r="N3159" i="5" s="1"/>
  <c r="K5329" i="5"/>
  <c r="L5329" i="5" s="1"/>
  <c r="K3761" i="5"/>
  <c r="L3761" i="5" s="1"/>
  <c r="K7765" i="5"/>
  <c r="K8709" i="5"/>
  <c r="K7362" i="5"/>
  <c r="K2159" i="5"/>
  <c r="K8517" i="5"/>
  <c r="M8517" i="5" s="1"/>
  <c r="K6145" i="5"/>
  <c r="L6145" i="5" s="1"/>
  <c r="K4630" i="5"/>
  <c r="N4630" i="5" s="1"/>
  <c r="K6328" i="5"/>
  <c r="L6328" i="5" s="1"/>
  <c r="K6703" i="5"/>
  <c r="K1872" i="5"/>
  <c r="L1872" i="5" s="1"/>
  <c r="K4943" i="5"/>
  <c r="N4943" i="5" s="1"/>
  <c r="K1895" i="5"/>
  <c r="K7294" i="5"/>
  <c r="K3967" i="5"/>
  <c r="K7111" i="5"/>
  <c r="K1229" i="5"/>
  <c r="K2231" i="5"/>
  <c r="K7138" i="5"/>
  <c r="L7138" i="5" s="1"/>
  <c r="K1835" i="5"/>
  <c r="M1835" i="5" s="1"/>
  <c r="K4322" i="5"/>
  <c r="K6747" i="5"/>
  <c r="K7644" i="5"/>
  <c r="M7644" i="5" s="1"/>
  <c r="K3085" i="5"/>
  <c r="M3085" i="5" s="1"/>
  <c r="K6324" i="5"/>
  <c r="L6324" i="5" s="1"/>
  <c r="K1325" i="5"/>
  <c r="L1325" i="5" s="1"/>
  <c r="K8030" i="5"/>
  <c r="L8030" i="5" s="1"/>
  <c r="K5222" i="5"/>
  <c r="K5634" i="5"/>
  <c r="K1660" i="5"/>
  <c r="K3354" i="5"/>
  <c r="K8013" i="5"/>
  <c r="K1638" i="5"/>
  <c r="L1638" i="5" s="1"/>
  <c r="K5286" i="5"/>
  <c r="L5286" i="5" s="1"/>
  <c r="K3714" i="5"/>
  <c r="K3978" i="5"/>
  <c r="K7270" i="5"/>
  <c r="L7270" i="5" s="1"/>
  <c r="K3070" i="5"/>
  <c r="L3070" i="5" s="1"/>
  <c r="K3815" i="5"/>
  <c r="N3815" i="5" s="1"/>
  <c r="K718" i="5"/>
  <c r="N718" i="5" s="1"/>
  <c r="K3242" i="5"/>
  <c r="K4089" i="5"/>
  <c r="M4089" i="5" s="1"/>
  <c r="K6253" i="5"/>
  <c r="K8633" i="5"/>
  <c r="N8633" i="5" s="1"/>
  <c r="K7222" i="5"/>
  <c r="M7222" i="5" s="1"/>
  <c r="K3281" i="5"/>
  <c r="K8462" i="5"/>
  <c r="K5356" i="5"/>
  <c r="K7025" i="5"/>
  <c r="N7025" i="5" s="1"/>
  <c r="K8055" i="5"/>
  <c r="M8055" i="5" s="1"/>
  <c r="K7861" i="5"/>
  <c r="N7861" i="5" s="1"/>
  <c r="K6594" i="5"/>
  <c r="L6594" i="5" s="1"/>
  <c r="K3954" i="5"/>
  <c r="K1342" i="5"/>
  <c r="K2950" i="5"/>
  <c r="L2950" i="5" s="1"/>
  <c r="K2664" i="5"/>
  <c r="M2664" i="5" s="1"/>
  <c r="K4248" i="5"/>
  <c r="N4248" i="5" s="1"/>
  <c r="K7952" i="5"/>
  <c r="M7952" i="5" s="1"/>
  <c r="K8094" i="5"/>
  <c r="K8140" i="5"/>
  <c r="M8140" i="5" s="1"/>
  <c r="K8783" i="5"/>
  <c r="N8783" i="5" s="1"/>
  <c r="K8680" i="5"/>
  <c r="L8680" i="5" s="1"/>
  <c r="K1719" i="5"/>
  <c r="L1719" i="5" s="1"/>
  <c r="K910" i="5"/>
  <c r="L910" i="5" s="1"/>
  <c r="K1346" i="5"/>
  <c r="M1346" i="5" s="1"/>
  <c r="K7677" i="5"/>
  <c r="K3061" i="5"/>
  <c r="M3061" i="5" s="1"/>
  <c r="K8412" i="5"/>
  <c r="K4989" i="5"/>
  <c r="K5380" i="5"/>
  <c r="K1908" i="5"/>
  <c r="M1908" i="5" s="1"/>
  <c r="K7942" i="5"/>
  <c r="N7942" i="5" s="1"/>
  <c r="K6349" i="5"/>
  <c r="K969" i="5"/>
  <c r="K590" i="5"/>
  <c r="L590" i="5" s="1"/>
  <c r="K1838" i="5"/>
  <c r="L1838" i="5" s="1"/>
  <c r="K2372" i="5"/>
  <c r="K2750" i="5"/>
  <c r="K3905" i="5"/>
  <c r="K127" i="5"/>
  <c r="L127" i="5" s="1"/>
  <c r="K7879" i="5"/>
  <c r="K5549" i="5"/>
  <c r="L5549" i="5" s="1"/>
  <c r="K6062" i="5"/>
  <c r="L6062" i="5" s="1"/>
  <c r="K5961" i="5"/>
  <c r="K881" i="5"/>
  <c r="K3952" i="5"/>
  <c r="K8507" i="5"/>
  <c r="N8507" i="5" s="1"/>
  <c r="K7401" i="5"/>
  <c r="M7401" i="5" s="1"/>
  <c r="K2913" i="5"/>
  <c r="N2913" i="5" s="1"/>
  <c r="K8625" i="5"/>
  <c r="K457" i="5"/>
  <c r="K4414" i="5"/>
  <c r="N4414" i="5" s="1"/>
  <c r="K7206" i="5"/>
  <c r="L7206" i="5" s="1"/>
  <c r="K6176" i="5"/>
  <c r="N6176" i="5" s="1"/>
  <c r="K7169" i="5"/>
  <c r="K5916" i="5"/>
  <c r="N5916" i="5" s="1"/>
  <c r="K6548" i="5"/>
  <c r="K5017" i="5"/>
  <c r="M5017" i="5" s="1"/>
  <c r="K4493" i="5"/>
  <c r="N4493" i="5" s="1"/>
  <c r="K6201" i="5"/>
  <c r="M6201" i="5" s="1"/>
  <c r="K2825" i="5"/>
  <c r="K4619" i="5"/>
  <c r="K8250" i="5"/>
  <c r="N8250" i="5" s="1"/>
  <c r="K8050" i="5"/>
  <c r="K6820" i="5"/>
  <c r="K1158" i="5"/>
  <c r="K3088" i="5"/>
  <c r="L3088" i="5" s="1"/>
  <c r="K2005" i="5"/>
  <c r="N2005" i="5" s="1"/>
  <c r="K1161" i="5"/>
  <c r="M1161" i="5" s="1"/>
  <c r="K4283" i="5"/>
  <c r="K4239" i="5"/>
  <c r="K4262" i="5"/>
  <c r="L4262" i="5" s="1"/>
  <c r="K2468" i="5"/>
  <c r="M2468" i="5" s="1"/>
  <c r="K6920" i="5"/>
  <c r="M6920" i="5" s="1"/>
  <c r="K2039" i="5"/>
  <c r="K3807" i="5"/>
  <c r="L3807" i="5" s="1"/>
  <c r="K7171" i="5"/>
  <c r="M7171" i="5" s="1"/>
  <c r="K8287" i="5"/>
  <c r="K8068" i="5"/>
  <c r="L8068" i="5" s="1"/>
  <c r="K7067" i="5"/>
  <c r="K1177" i="5"/>
  <c r="N1177" i="5" s="1"/>
  <c r="K7406" i="5"/>
  <c r="K4037" i="5"/>
  <c r="K6306" i="5"/>
  <c r="L6306" i="5" s="1"/>
  <c r="K5759" i="5"/>
  <c r="K6144" i="5"/>
  <c r="K2960" i="5"/>
  <c r="N2960" i="5" s="1"/>
  <c r="K1949" i="5"/>
  <c r="K1745" i="5"/>
  <c r="M1745" i="5" s="1"/>
  <c r="K4447" i="5"/>
  <c r="M4447" i="5" s="1"/>
  <c r="K1504" i="5"/>
  <c r="K711" i="5"/>
  <c r="N711" i="5" s="1"/>
  <c r="K788" i="5"/>
  <c r="L788" i="5" s="1"/>
  <c r="K2078" i="5"/>
  <c r="L2078" i="5" s="1"/>
  <c r="K8192" i="5"/>
  <c r="M8192" i="5" s="1"/>
  <c r="K8122" i="5"/>
  <c r="K2144" i="5"/>
  <c r="K1584" i="5"/>
  <c r="K1308" i="5"/>
  <c r="K5162" i="5"/>
  <c r="K1202" i="5"/>
  <c r="L1202" i="5" s="1"/>
  <c r="K3333" i="5"/>
  <c r="K3108" i="5"/>
  <c r="L3108" i="5" s="1"/>
  <c r="K3360" i="5"/>
  <c r="K4603" i="5"/>
  <c r="K4801" i="5"/>
  <c r="L4801" i="5" s="1"/>
  <c r="K2803" i="5"/>
  <c r="L2803" i="5" s="1"/>
  <c r="K5829" i="5"/>
  <c r="L5829" i="5" s="1"/>
  <c r="K1395" i="5"/>
  <c r="L1395" i="5" s="1"/>
  <c r="K4617" i="5"/>
  <c r="K2934" i="5"/>
  <c r="L2934" i="5" s="1"/>
  <c r="K2088" i="5"/>
  <c r="L2088" i="5" s="1"/>
  <c r="K3171" i="5"/>
  <c r="K3462" i="5"/>
  <c r="K4101" i="5"/>
  <c r="L4101" i="5" s="1"/>
  <c r="K466" i="5"/>
  <c r="K1754" i="5"/>
  <c r="L1754" i="5" s="1"/>
  <c r="K7085" i="5"/>
  <c r="K5958" i="5"/>
  <c r="L5958" i="5" s="1"/>
  <c r="K2569" i="5"/>
  <c r="M2569" i="5" s="1"/>
  <c r="K8420" i="5"/>
  <c r="K3961" i="5"/>
  <c r="N3961" i="5" s="1"/>
  <c r="K7831" i="5"/>
  <c r="K3298" i="5"/>
  <c r="L3298" i="5" s="1"/>
  <c r="K4855" i="5"/>
  <c r="L4855" i="5" s="1"/>
  <c r="K2029" i="5"/>
  <c r="L2029" i="5" s="1"/>
  <c r="K159" i="5"/>
  <c r="L159" i="5" s="1"/>
  <c r="K7637" i="5"/>
  <c r="L7637" i="5" s="1"/>
  <c r="K7276" i="5"/>
  <c r="L7276" i="5" s="1"/>
  <c r="K7125" i="5"/>
  <c r="L7125" i="5" s="1"/>
  <c r="K7745" i="5"/>
  <c r="K8418" i="5"/>
  <c r="K1290" i="5"/>
  <c r="K4463" i="5"/>
  <c r="K8710" i="5"/>
  <c r="K2421" i="5"/>
  <c r="K682" i="5"/>
  <c r="L682" i="5" s="1"/>
  <c r="K3626" i="5"/>
  <c r="L3626" i="5" s="1"/>
  <c r="K4086" i="5"/>
  <c r="L4086" i="5" s="1"/>
  <c r="K3897" i="5"/>
  <c r="L3897" i="5" s="1"/>
  <c r="K4330" i="5"/>
  <c r="L4330" i="5" s="1"/>
  <c r="K2485" i="5"/>
  <c r="M2485" i="5" s="1"/>
  <c r="K6520" i="5"/>
  <c r="K1815" i="5"/>
  <c r="L1815" i="5" s="1"/>
  <c r="K5935" i="5"/>
  <c r="L5935" i="5" s="1"/>
  <c r="K7054" i="5"/>
  <c r="M7054" i="5" s="1"/>
  <c r="K4363" i="5"/>
  <c r="K2321" i="5"/>
  <c r="L2321" i="5" s="1"/>
  <c r="K738" i="5"/>
  <c r="L738" i="5" s="1"/>
  <c r="K267" i="5"/>
  <c r="K8669" i="5"/>
  <c r="L8669" i="5" s="1"/>
  <c r="K576" i="5"/>
  <c r="N576" i="5" s="1"/>
  <c r="K1279" i="5"/>
  <c r="K2748" i="5"/>
  <c r="K5835" i="5"/>
  <c r="L5835" i="5" s="1"/>
  <c r="K7575" i="5"/>
  <c r="M7575" i="5" s="1"/>
  <c r="K1215" i="5"/>
  <c r="L1215" i="5" s="1"/>
  <c r="K3717" i="5"/>
  <c r="K1834" i="5"/>
  <c r="K4778" i="5"/>
  <c r="K7515" i="5"/>
  <c r="L7515" i="5" s="1"/>
  <c r="K8388" i="5"/>
  <c r="M8388" i="5" s="1"/>
  <c r="K6495" i="5"/>
  <c r="L6495" i="5" s="1"/>
  <c r="K8419" i="5"/>
  <c r="K5487" i="5"/>
  <c r="L5487" i="5" s="1"/>
  <c r="K582" i="5"/>
  <c r="N582" i="5" s="1"/>
  <c r="K4893" i="5"/>
  <c r="K8679" i="5"/>
  <c r="K794" i="5"/>
  <c r="K3091" i="5"/>
  <c r="K2008" i="5"/>
  <c r="K2454" i="5"/>
  <c r="K7358" i="5"/>
  <c r="L7358" i="5" s="1"/>
  <c r="K164" i="5"/>
  <c r="L164" i="5" s="1"/>
  <c r="K2652" i="5"/>
  <c r="L2652" i="5" s="1"/>
  <c r="K5108" i="5"/>
  <c r="L5108" i="5" s="1"/>
  <c r="K3112" i="5"/>
  <c r="K6056" i="5"/>
  <c r="M6056" i="5" s="1"/>
  <c r="K224" i="5"/>
  <c r="L224" i="5" s="1"/>
  <c r="K7240" i="5"/>
  <c r="K4876" i="5"/>
  <c r="L4876" i="5" s="1"/>
  <c r="K2142" i="5"/>
  <c r="L2142" i="5" s="1"/>
  <c r="K4247" i="5"/>
  <c r="M4247" i="5" s="1"/>
  <c r="K8229" i="5"/>
  <c r="M8229" i="5" s="1"/>
  <c r="K3749" i="5"/>
  <c r="L3749" i="5" s="1"/>
  <c r="K7642" i="5"/>
  <c r="M7642" i="5" s="1"/>
  <c r="K3039" i="5"/>
  <c r="L3039" i="5" s="1"/>
  <c r="K519" i="5"/>
  <c r="K5332" i="5"/>
  <c r="K4434" i="5"/>
  <c r="N4434" i="5" s="1"/>
  <c r="K4055" i="5"/>
  <c r="L4055" i="5" s="1"/>
  <c r="K4899" i="5"/>
  <c r="L4899" i="5" s="1"/>
  <c r="K5887" i="5"/>
  <c r="L5887" i="5" s="1"/>
  <c r="K102" i="5"/>
  <c r="L102" i="5" s="1"/>
  <c r="K1781" i="5"/>
  <c r="K4090" i="5"/>
  <c r="K6461" i="5"/>
  <c r="L6461" i="5" s="1"/>
  <c r="K31" i="5"/>
  <c r="M31" i="5" s="1"/>
  <c r="K7334" i="5"/>
  <c r="N7334" i="5" s="1"/>
  <c r="K1502" i="5"/>
  <c r="L1502" i="5" s="1"/>
  <c r="K6553" i="5"/>
  <c r="L6553" i="5" s="1"/>
  <c r="K8400" i="5"/>
  <c r="K3592" i="5"/>
  <c r="N3592" i="5" s="1"/>
  <c r="K7578" i="5"/>
  <c r="L7578" i="5" s="1"/>
  <c r="K8361" i="5"/>
  <c r="L8361" i="5" s="1"/>
  <c r="K3759" i="5"/>
  <c r="N3759" i="5" s="1"/>
  <c r="K4712" i="5"/>
  <c r="K3396" i="5"/>
  <c r="M3396" i="5" s="1"/>
  <c r="K2559" i="5"/>
  <c r="L2559" i="5" s="1"/>
  <c r="K2351" i="5"/>
  <c r="N2351" i="5" s="1"/>
  <c r="K2360" i="5"/>
  <c r="L2360" i="5" s="1"/>
  <c r="K6830" i="5"/>
  <c r="M6830" i="5" s="1"/>
  <c r="K4383" i="5"/>
  <c r="K3264" i="5"/>
  <c r="M3264" i="5" s="1"/>
  <c r="K3348" i="5"/>
  <c r="K2513" i="5"/>
  <c r="M2513" i="5" s="1"/>
  <c r="K7464" i="5"/>
  <c r="K4097" i="5"/>
  <c r="K5485" i="5"/>
  <c r="K4250" i="5"/>
  <c r="K3308" i="5"/>
  <c r="N3308" i="5" s="1"/>
  <c r="K1191" i="5"/>
  <c r="M1191" i="5" s="1"/>
  <c r="K2507" i="5"/>
  <c r="K1061" i="5"/>
  <c r="L1061" i="5" s="1"/>
  <c r="K1064" i="5"/>
  <c r="K3848" i="5"/>
  <c r="M3848" i="5" s="1"/>
  <c r="K491" i="5"/>
  <c r="L491" i="5" s="1"/>
  <c r="K6325" i="5"/>
  <c r="K1033" i="5"/>
  <c r="K506" i="5"/>
  <c r="L506" i="5" s="1"/>
  <c r="K537" i="5"/>
  <c r="M537" i="5" s="1"/>
  <c r="K6795" i="5"/>
  <c r="K7934" i="5"/>
  <c r="K3272" i="5"/>
  <c r="M3272" i="5" s="1"/>
  <c r="K2490" i="5"/>
  <c r="L2490" i="5" s="1"/>
  <c r="K5210" i="5"/>
  <c r="K8455" i="5"/>
  <c r="N8455" i="5" s="1"/>
  <c r="K6561" i="5"/>
  <c r="K978" i="5"/>
  <c r="N978" i="5" s="1"/>
  <c r="K8642" i="5"/>
  <c r="K1295" i="5"/>
  <c r="K5769" i="5"/>
  <c r="M5769" i="5" s="1"/>
  <c r="K428" i="5"/>
  <c r="K762" i="5"/>
  <c r="K8623" i="5"/>
  <c r="L8623" i="5" s="1"/>
  <c r="K227" i="5"/>
  <c r="L227" i="5" s="1"/>
  <c r="K4584" i="5"/>
  <c r="K308" i="5"/>
  <c r="L308" i="5" s="1"/>
  <c r="K2841" i="5"/>
  <c r="N2841" i="5" s="1"/>
  <c r="K4328" i="5"/>
  <c r="L4328" i="5" s="1"/>
  <c r="K8307" i="5"/>
  <c r="K7997" i="5"/>
  <c r="K2821" i="5"/>
  <c r="N2821" i="5" s="1"/>
  <c r="K518" i="5"/>
  <c r="K988" i="5"/>
  <c r="L988" i="5" s="1"/>
  <c r="K4889" i="5"/>
  <c r="L4889" i="5" s="1"/>
  <c r="K6116" i="5"/>
  <c r="K1419" i="5"/>
  <c r="K706" i="5"/>
  <c r="L706" i="5" s="1"/>
  <c r="K2103" i="5"/>
  <c r="K4409" i="5"/>
  <c r="K7643" i="5"/>
  <c r="K896" i="5"/>
  <c r="K7717" i="5"/>
  <c r="N7717" i="5" s="1"/>
  <c r="K2079" i="5"/>
  <c r="N2079" i="5" s="1"/>
  <c r="K6567" i="5"/>
  <c r="L6567" i="5" s="1"/>
  <c r="K2531" i="5"/>
  <c r="N2531" i="5" s="1"/>
  <c r="K4633" i="5"/>
  <c r="N4633" i="5" s="1"/>
  <c r="K3253" i="5"/>
  <c r="L3253" i="5" s="1"/>
  <c r="K2819" i="5"/>
  <c r="N2819" i="5" s="1"/>
  <c r="K2525" i="5"/>
  <c r="K5536" i="5"/>
  <c r="N5536" i="5" s="1"/>
  <c r="K8228" i="5"/>
  <c r="M8228" i="5" s="1"/>
  <c r="K7317" i="5"/>
  <c r="L7317" i="5" s="1"/>
  <c r="K8101" i="5"/>
  <c r="K7341" i="5"/>
  <c r="L7341" i="5" s="1"/>
  <c r="K8718" i="5"/>
  <c r="N8718" i="5" s="1"/>
  <c r="K2515" i="5"/>
  <c r="M2515" i="5" s="1"/>
  <c r="K4804" i="5"/>
  <c r="K4462" i="5"/>
  <c r="M4462" i="5" s="1"/>
  <c r="K3176" i="5"/>
  <c r="K3809" i="5"/>
  <c r="K6716" i="5"/>
  <c r="K2945" i="5"/>
  <c r="K8647" i="5"/>
  <c r="L8647" i="5" s="1"/>
  <c r="K1139" i="5"/>
  <c r="L1139" i="5" s="1"/>
  <c r="K4808" i="5"/>
  <c r="N4808" i="5" s="1"/>
  <c r="K5590" i="5"/>
  <c r="M5590" i="5" s="1"/>
  <c r="K3853" i="5"/>
  <c r="K5180" i="5"/>
  <c r="K870" i="5"/>
  <c r="N870" i="5" s="1"/>
  <c r="K7983" i="5"/>
  <c r="K6065" i="5"/>
  <c r="N6065" i="5" s="1"/>
  <c r="K5511" i="5"/>
  <c r="N5511" i="5" s="1"/>
  <c r="K5052" i="5"/>
  <c r="L5052" i="5" s="1"/>
  <c r="K789" i="5"/>
  <c r="M789" i="5" s="1"/>
  <c r="K8275" i="5"/>
  <c r="K5906" i="5"/>
  <c r="N5906" i="5" s="1"/>
  <c r="K5474" i="5"/>
  <c r="K4762" i="5"/>
  <c r="K3739" i="5"/>
  <c r="K5029" i="5"/>
  <c r="K688" i="5"/>
  <c r="M688" i="5" s="1"/>
  <c r="K8366" i="5"/>
  <c r="L8366" i="5" s="1"/>
  <c r="K5435" i="5"/>
  <c r="K4668" i="5"/>
  <c r="N4668" i="5" s="1"/>
  <c r="K3711" i="5"/>
  <c r="N3711" i="5" s="1"/>
  <c r="K4987" i="5"/>
  <c r="M4987" i="5" s="1"/>
  <c r="K8639" i="5"/>
  <c r="K8156" i="5"/>
  <c r="K6718" i="5"/>
  <c r="M6718" i="5" s="1"/>
  <c r="K336" i="5"/>
  <c r="M336" i="5" s="1"/>
  <c r="K4172" i="5"/>
  <c r="K1524" i="5"/>
  <c r="K2373" i="5"/>
  <c r="K1388" i="5"/>
  <c r="L1388" i="5" s="1"/>
  <c r="K3849" i="5"/>
  <c r="K6759" i="5"/>
  <c r="K3783" i="5"/>
  <c r="M3783" i="5" s="1"/>
  <c r="K4857" i="5"/>
  <c r="K4151" i="5"/>
  <c r="N4151" i="5" s="1"/>
  <c r="K6884" i="5"/>
  <c r="K1634" i="5"/>
  <c r="L1634" i="5" s="1"/>
  <c r="K310" i="5"/>
  <c r="K1134" i="5"/>
  <c r="L1134" i="5" s="1"/>
  <c r="K3896" i="5"/>
  <c r="L3896" i="5" s="1"/>
  <c r="K4491" i="5"/>
  <c r="K1594" i="5"/>
  <c r="K5150" i="5"/>
  <c r="L5150" i="5" s="1"/>
  <c r="K228" i="5"/>
  <c r="K7131" i="5"/>
  <c r="M7131" i="5" s="1"/>
  <c r="K7823" i="5"/>
  <c r="N7823" i="5" s="1"/>
  <c r="K2320" i="5"/>
  <c r="N2320" i="5" s="1"/>
  <c r="K5737" i="5"/>
  <c r="M5737" i="5" s="1"/>
  <c r="K2672" i="5"/>
  <c r="L2672" i="5" s="1"/>
  <c r="K6582" i="5"/>
  <c r="L6582" i="5" s="1"/>
  <c r="K579" i="5"/>
  <c r="K3756" i="5"/>
  <c r="L3756" i="5" s="1"/>
  <c r="K5370" i="5"/>
  <c r="L5370" i="5" s="1"/>
  <c r="K7866" i="5"/>
  <c r="L7866" i="5" s="1"/>
  <c r="K716" i="5"/>
  <c r="K2247" i="5"/>
  <c r="M2247" i="5" s="1"/>
  <c r="K7856" i="5"/>
  <c r="K4295" i="5"/>
  <c r="K2812" i="5"/>
  <c r="K3431" i="5"/>
  <c r="L3431" i="5" s="1"/>
  <c r="K6946" i="5"/>
  <c r="M6946" i="5" s="1"/>
  <c r="K477" i="5"/>
  <c r="K1324" i="5"/>
  <c r="K8077" i="5"/>
  <c r="N8077" i="5" s="1"/>
  <c r="K887" i="5"/>
  <c r="K7439" i="5"/>
  <c r="K7626" i="5"/>
  <c r="L7626" i="5" s="1"/>
  <c r="K834" i="5"/>
  <c r="L834" i="5" s="1"/>
  <c r="K4030" i="5"/>
  <c r="L4030" i="5" s="1"/>
  <c r="K8556" i="5"/>
  <c r="L8556" i="5" s="1"/>
  <c r="K5603" i="5"/>
  <c r="M5603" i="5" s="1"/>
  <c r="K1927" i="5"/>
  <c r="L1927" i="5" s="1"/>
  <c r="K1209" i="5"/>
  <c r="K6023" i="5"/>
  <c r="L6023" i="5" s="1"/>
  <c r="K6164" i="5"/>
  <c r="L6164" i="5" s="1"/>
  <c r="K2278" i="5"/>
  <c r="N2278" i="5" s="1"/>
  <c r="K2504" i="5"/>
  <c r="K2616" i="5"/>
  <c r="L2616" i="5" s="1"/>
  <c r="K7221" i="5"/>
  <c r="L7221" i="5" s="1"/>
  <c r="K1136" i="5"/>
  <c r="K2548" i="5"/>
  <c r="K3644" i="5"/>
  <c r="K3945" i="5"/>
  <c r="K74" i="5"/>
  <c r="K7888" i="5"/>
  <c r="L7888" i="5" s="1"/>
  <c r="K5480" i="5"/>
  <c r="K136" i="5"/>
  <c r="N136" i="5" s="1"/>
  <c r="K156" i="5"/>
  <c r="M156" i="5" s="1"/>
  <c r="K4355" i="5"/>
  <c r="L4355" i="5" s="1"/>
  <c r="K7837" i="5"/>
  <c r="M7837" i="5" s="1"/>
  <c r="K6741" i="5"/>
  <c r="L6741" i="5" s="1"/>
  <c r="K1988" i="5"/>
  <c r="M1988" i="5" s="1"/>
  <c r="K5702" i="5"/>
  <c r="K3286" i="5"/>
  <c r="N3286" i="5" s="1"/>
  <c r="K7487" i="5"/>
  <c r="M7487" i="5" s="1"/>
  <c r="K5337" i="5"/>
  <c r="N5337" i="5" s="1"/>
  <c r="K2028" i="5"/>
  <c r="K3604" i="5"/>
  <c r="K7883" i="5"/>
  <c r="K5477" i="5"/>
  <c r="N5477" i="5" s="1"/>
  <c r="K484" i="5"/>
  <c r="N484" i="5" s="1"/>
  <c r="K2689" i="5"/>
  <c r="M2689" i="5" s="1"/>
  <c r="K5311" i="5"/>
  <c r="K2240" i="5"/>
  <c r="K7020" i="5"/>
  <c r="K5212" i="5"/>
  <c r="K8459" i="5"/>
  <c r="L8459" i="5" s="1"/>
  <c r="K2242" i="5"/>
  <c r="M2242" i="5" s="1"/>
  <c r="K7351" i="5"/>
  <c r="K2855" i="5"/>
  <c r="K6101" i="5"/>
  <c r="K4591" i="5"/>
  <c r="N4591" i="5" s="1"/>
  <c r="K6514" i="5"/>
  <c r="K6393" i="5"/>
  <c r="N6393" i="5" s="1"/>
  <c r="K6153" i="5"/>
  <c r="K6479" i="5"/>
  <c r="L6479" i="5" s="1"/>
  <c r="K529" i="5"/>
  <c r="K1749" i="5"/>
  <c r="K528" i="5"/>
  <c r="M528" i="5" s="1"/>
  <c r="K5173" i="5"/>
  <c r="K1204" i="5"/>
  <c r="L1204" i="5" s="1"/>
  <c r="K1247" i="5"/>
  <c r="K360" i="5"/>
  <c r="K3565" i="5"/>
  <c r="M3565" i="5" s="1"/>
  <c r="K6676" i="5"/>
  <c r="M6676" i="5" s="1"/>
  <c r="K8575" i="5"/>
  <c r="L8575" i="5" s="1"/>
  <c r="K1989" i="5"/>
  <c r="M1989" i="5" s="1"/>
  <c r="K4320" i="5"/>
  <c r="K4148" i="5"/>
  <c r="L4148" i="5" s="1"/>
  <c r="K2381" i="5"/>
  <c r="M2381" i="5" s="1"/>
  <c r="K8703" i="5"/>
  <c r="L8703" i="5" s="1"/>
  <c r="K843" i="5"/>
  <c r="K3076" i="5"/>
  <c r="K5619" i="5"/>
  <c r="K3543" i="5"/>
  <c r="N3543" i="5" s="1"/>
  <c r="K5765" i="5"/>
  <c r="L5765" i="5" s="1"/>
  <c r="K5659" i="5"/>
  <c r="K7528" i="5"/>
  <c r="K4652" i="5"/>
  <c r="L4652" i="5" s="1"/>
  <c r="K4691" i="5"/>
  <c r="K3966" i="5"/>
  <c r="K2503" i="5"/>
  <c r="N2503" i="5" s="1"/>
  <c r="K1712" i="5"/>
  <c r="K7493" i="5"/>
  <c r="K5524" i="5"/>
  <c r="N5524" i="5" s="1"/>
  <c r="K3721" i="5"/>
  <c r="N3721" i="5" s="1"/>
  <c r="K3578" i="5"/>
  <c r="K5756" i="5"/>
  <c r="K7409" i="5"/>
  <c r="K7124" i="5"/>
  <c r="K354" i="5"/>
  <c r="K6076" i="5"/>
  <c r="K613" i="5"/>
  <c r="N613" i="5" s="1"/>
  <c r="K5107" i="5"/>
  <c r="L5107" i="5" s="1"/>
  <c r="K7786" i="5"/>
  <c r="M7786" i="5" s="1"/>
  <c r="K1971" i="5"/>
  <c r="K5885" i="5"/>
  <c r="M5885" i="5" s="1"/>
  <c r="K380" i="5"/>
  <c r="K1743" i="5"/>
  <c r="N1743" i="5" s="1"/>
  <c r="K8285" i="5"/>
  <c r="K334" i="5"/>
  <c r="N334" i="5" s="1"/>
  <c r="K252" i="5"/>
  <c r="M252" i="5" s="1"/>
  <c r="K1245" i="5"/>
  <c r="N1245" i="5" s="1"/>
  <c r="K1848" i="5"/>
  <c r="K1887" i="5"/>
  <c r="K5072" i="5"/>
  <c r="K8058" i="5"/>
  <c r="K3115" i="5"/>
  <c r="N3115" i="5" s="1"/>
  <c r="K7475" i="5"/>
  <c r="K7402" i="5"/>
  <c r="K1111" i="5"/>
  <c r="K837" i="5"/>
  <c r="L837" i="5" s="1"/>
  <c r="K2115" i="5"/>
  <c r="L2115" i="5" s="1"/>
  <c r="K1110" i="5"/>
  <c r="N1110" i="5" s="1"/>
  <c r="K4242" i="5"/>
  <c r="M4242" i="5" s="1"/>
  <c r="K1171" i="5"/>
  <c r="N1171" i="5" s="1"/>
  <c r="K8239" i="5"/>
  <c r="L8239" i="5" s="1"/>
  <c r="K4714" i="5"/>
  <c r="M4714" i="5" s="1"/>
  <c r="K5104" i="5"/>
  <c r="M5104" i="5" s="1"/>
  <c r="K6242" i="5"/>
  <c r="N6242" i="5" s="1"/>
  <c r="K4163" i="5"/>
  <c r="N4163" i="5" s="1"/>
  <c r="K392" i="5"/>
  <c r="M392" i="5" s="1"/>
  <c r="K1962" i="5"/>
  <c r="M1962" i="5" s="1"/>
  <c r="K7189" i="5"/>
  <c r="L7189" i="5" s="1"/>
  <c r="K317" i="5"/>
  <c r="M317" i="5" s="1"/>
  <c r="K4707" i="5"/>
  <c r="M4707" i="5" s="1"/>
  <c r="K5686" i="5"/>
  <c r="K2459" i="5"/>
  <c r="K178" i="5"/>
  <c r="K383" i="5"/>
  <c r="L383" i="5" s="1"/>
  <c r="K1995" i="5"/>
  <c r="K6523" i="5"/>
  <c r="L6523" i="5" s="1"/>
  <c r="K8456" i="5"/>
  <c r="M8456" i="5" s="1"/>
  <c r="K4859" i="5"/>
  <c r="K8491" i="5"/>
  <c r="L8491" i="5" s="1"/>
  <c r="K3138" i="5"/>
  <c r="L3138" i="5" s="1"/>
  <c r="K4607" i="5"/>
  <c r="N4607" i="5" s="1"/>
  <c r="K6123" i="5"/>
  <c r="M6123" i="5" s="1"/>
  <c r="K4782" i="5"/>
  <c r="K4628" i="5"/>
  <c r="N4628" i="5" s="1"/>
  <c r="K5668" i="5"/>
  <c r="K1766" i="5"/>
  <c r="L1766" i="5" s="1"/>
  <c r="K6014" i="5"/>
  <c r="L6014" i="5" s="1"/>
  <c r="K2048" i="5"/>
  <c r="K708" i="5"/>
  <c r="K7610" i="5"/>
  <c r="N7610" i="5" s="1"/>
  <c r="K3609" i="5"/>
  <c r="K2737" i="5"/>
  <c r="L2737" i="5" s="1"/>
  <c r="K8065" i="5"/>
  <c r="M8065" i="5" s="1"/>
  <c r="K8012" i="5"/>
  <c r="K353" i="5"/>
  <c r="N353" i="5" s="1"/>
  <c r="K1268" i="5"/>
  <c r="M1268" i="5" s="1"/>
  <c r="K4023" i="5"/>
  <c r="K5463" i="5"/>
  <c r="K6315" i="5"/>
  <c r="K4961" i="5"/>
  <c r="N4961" i="5" s="1"/>
  <c r="K8407" i="5"/>
  <c r="L8407" i="5" s="1"/>
  <c r="K7440" i="5"/>
  <c r="K2273" i="5"/>
  <c r="K6303" i="5"/>
  <c r="K309" i="5"/>
  <c r="L309" i="5" s="1"/>
  <c r="K7650" i="5"/>
  <c r="K2390" i="5"/>
  <c r="N2390" i="5" s="1"/>
  <c r="K2646" i="5"/>
  <c r="M2646" i="5" s="1"/>
  <c r="K2776" i="5"/>
  <c r="N2776" i="5" s="1"/>
  <c r="K1065" i="5"/>
  <c r="K4394" i="5"/>
  <c r="M4394" i="5" s="1"/>
  <c r="K8586" i="5"/>
  <c r="K3479" i="5"/>
  <c r="K1779" i="5"/>
  <c r="K1017" i="5"/>
  <c r="M1017" i="5" s="1"/>
  <c r="K2100" i="5"/>
  <c r="K2511" i="5"/>
  <c r="N2511" i="5" s="1"/>
  <c r="K3129" i="5"/>
  <c r="K8432" i="5"/>
  <c r="K944" i="5"/>
  <c r="L944" i="5" s="1"/>
  <c r="K2069" i="5"/>
  <c r="K4902" i="5"/>
  <c r="M4902" i="5" s="1"/>
  <c r="K7030" i="5"/>
  <c r="N7030" i="5" s="1"/>
  <c r="K2387" i="5"/>
  <c r="M2387" i="5" s="1"/>
  <c r="K1722" i="5"/>
  <c r="N1722" i="5" s="1"/>
  <c r="K3570" i="5"/>
  <c r="K662" i="5"/>
  <c r="K7835" i="5"/>
  <c r="L7835" i="5" s="1"/>
  <c r="K6658" i="5"/>
  <c r="K6877" i="5"/>
  <c r="M6877" i="5" s="1"/>
  <c r="K7646" i="5"/>
  <c r="K470" i="5"/>
  <c r="K3649" i="5"/>
  <c r="K5669" i="5"/>
  <c r="M5669" i="5" s="1"/>
  <c r="K8024" i="5"/>
  <c r="K1692" i="5"/>
  <c r="L1692" i="5" s="1"/>
  <c r="K2978" i="5"/>
  <c r="L2978" i="5" s="1"/>
  <c r="K7617" i="5"/>
  <c r="M7617" i="5" s="1"/>
  <c r="K3417" i="5"/>
  <c r="M3417" i="5" s="1"/>
  <c r="K7466" i="5"/>
  <c r="L7466" i="5" s="1"/>
  <c r="K683" i="5"/>
  <c r="K864" i="5"/>
  <c r="M864" i="5" s="1"/>
  <c r="K5133" i="5"/>
  <c r="K154" i="5"/>
  <c r="N154" i="5" s="1"/>
  <c r="K4519" i="5"/>
  <c r="K5815" i="5"/>
  <c r="M5815" i="5" s="1"/>
  <c r="K3051" i="5"/>
  <c r="L3051" i="5" s="1"/>
  <c r="K8037" i="5"/>
  <c r="L8037" i="5" s="1"/>
  <c r="K8421" i="5"/>
  <c r="L8421" i="5" s="1"/>
  <c r="K295" i="5"/>
  <c r="M295" i="5" s="1"/>
  <c r="K5063" i="5"/>
  <c r="M5063" i="5" s="1"/>
  <c r="K6889" i="5"/>
  <c r="K486" i="5"/>
  <c r="K1186" i="5"/>
  <c r="N1186" i="5" s="1"/>
  <c r="K6339" i="5"/>
  <c r="K601" i="5"/>
  <c r="N601" i="5" s="1"/>
  <c r="K2023" i="5"/>
  <c r="K4016" i="5"/>
  <c r="K7877" i="5"/>
  <c r="K3347" i="5"/>
  <c r="K7290" i="5"/>
  <c r="M7290" i="5" s="1"/>
  <c r="K8255" i="5"/>
  <c r="N8255" i="5" s="1"/>
  <c r="K5564" i="5"/>
  <c r="N5564" i="5" s="1"/>
  <c r="K3457" i="5"/>
  <c r="M3457" i="5" s="1"/>
  <c r="K1921" i="5"/>
  <c r="K1344" i="5"/>
  <c r="L1344" i="5" s="1"/>
  <c r="K936" i="5"/>
  <c r="L936" i="5" s="1"/>
  <c r="K1532" i="5"/>
  <c r="K2190" i="5"/>
  <c r="K3546" i="5"/>
  <c r="K6586" i="5"/>
  <c r="M6586" i="5" s="1"/>
  <c r="K8242" i="5"/>
  <c r="K1923" i="5"/>
  <c r="L1923" i="5" s="1"/>
  <c r="K4422" i="5"/>
  <c r="N4422" i="5" s="1"/>
  <c r="K2464" i="5"/>
  <c r="N2464" i="5" s="1"/>
  <c r="K5408" i="5"/>
  <c r="K4079" i="5"/>
  <c r="L4079" i="5" s="1"/>
  <c r="K2544" i="5"/>
  <c r="K2854" i="5"/>
  <c r="K6387" i="5"/>
  <c r="K6839" i="5"/>
  <c r="L6839" i="5" s="1"/>
  <c r="K2171" i="5"/>
  <c r="M2171" i="5" s="1"/>
  <c r="K6248" i="5"/>
  <c r="M6248" i="5" s="1"/>
  <c r="K1460" i="5"/>
  <c r="L1460" i="5" s="1"/>
  <c r="K2112" i="5"/>
  <c r="K5676" i="5"/>
  <c r="M5676" i="5" s="1"/>
  <c r="K3401" i="5"/>
  <c r="M3401" i="5" s="1"/>
  <c r="K3019" i="5"/>
  <c r="K4010" i="5"/>
  <c r="K5115" i="5"/>
  <c r="L5115" i="5" s="1"/>
  <c r="K8107" i="5"/>
  <c r="K5983" i="5"/>
  <c r="M5983" i="5" s="1"/>
  <c r="K5772" i="5"/>
  <c r="L5772" i="5" s="1"/>
  <c r="K2417" i="5"/>
  <c r="L2417" i="5" s="1"/>
  <c r="K2197" i="5"/>
  <c r="K4011" i="5"/>
  <c r="N4011" i="5" s="1"/>
  <c r="K126" i="5"/>
  <c r="K1259" i="5"/>
  <c r="L1259" i="5" s="1"/>
  <c r="K1428" i="5"/>
  <c r="L1428" i="5" s="1"/>
  <c r="K5773" i="5"/>
  <c r="L5773" i="5" s="1"/>
  <c r="K5728" i="5"/>
  <c r="K6622" i="5"/>
  <c r="K4590" i="5"/>
  <c r="K6537" i="5"/>
  <c r="K1182" i="5"/>
  <c r="K6347" i="5"/>
  <c r="N6347" i="5" s="1"/>
  <c r="K600" i="5"/>
  <c r="K3537" i="5"/>
  <c r="K3828" i="5"/>
  <c r="L3828" i="5" s="1"/>
  <c r="K8414" i="5"/>
  <c r="L8414" i="5" s="1"/>
  <c r="K4731" i="5"/>
  <c r="M4731" i="5" s="1"/>
  <c r="K4787" i="5"/>
  <c r="K2212" i="5"/>
  <c r="L2212" i="5" s="1"/>
  <c r="K8257" i="5"/>
  <c r="N8257" i="5" s="1"/>
  <c r="K7204" i="5"/>
  <c r="N7204" i="5" s="1"/>
  <c r="K4407" i="5"/>
  <c r="L4407" i="5" s="1"/>
  <c r="K4913" i="5"/>
  <c r="N4913" i="5" s="1"/>
  <c r="K1578" i="5"/>
  <c r="N1578" i="5" s="1"/>
  <c r="K702" i="5"/>
  <c r="K6547" i="5"/>
  <c r="K6252" i="5"/>
  <c r="M6252" i="5" s="1"/>
  <c r="K5544" i="5"/>
  <c r="M5544" i="5" s="1"/>
  <c r="K5198" i="5"/>
  <c r="K6080" i="5"/>
  <c r="M6080" i="5" s="1"/>
  <c r="K5768" i="5"/>
  <c r="N5768" i="5" s="1"/>
  <c r="K3117" i="5"/>
  <c r="K6078" i="5"/>
  <c r="M6078" i="5" s="1"/>
  <c r="K7885" i="5"/>
  <c r="L7885" i="5" s="1"/>
  <c r="K6151" i="5"/>
  <c r="K8135" i="5"/>
  <c r="N8135" i="5" s="1"/>
  <c r="K5778" i="5"/>
  <c r="K3801" i="5"/>
  <c r="K640" i="5"/>
  <c r="M640" i="5" s="1"/>
  <c r="K5962" i="5"/>
  <c r="N5962" i="5" s="1"/>
  <c r="K3151" i="5"/>
  <c r="N3151" i="5" s="1"/>
  <c r="K7589" i="5"/>
  <c r="M7589" i="5" s="1"/>
  <c r="K7307" i="5"/>
  <c r="K8550" i="5"/>
  <c r="M8550" i="5" s="1"/>
  <c r="K5883" i="5"/>
  <c r="L5883" i="5" s="1"/>
  <c r="K1167" i="5"/>
  <c r="N1167" i="5" s="1"/>
  <c r="K4918" i="5"/>
  <c r="L4918" i="5" s="1"/>
  <c r="K7116" i="5"/>
  <c r="K3245" i="5"/>
  <c r="K7863" i="5"/>
  <c r="K8350" i="5"/>
  <c r="M8350" i="5" s="1"/>
  <c r="K3629" i="5"/>
  <c r="L3629" i="5" s="1"/>
  <c r="K7472" i="5"/>
  <c r="L7472" i="5" s="1"/>
  <c r="K2362" i="5"/>
  <c r="M2362" i="5" s="1"/>
  <c r="K3373" i="5"/>
  <c r="M3373" i="5" s="1"/>
  <c r="K5701" i="5"/>
  <c r="L5701" i="5" s="1"/>
  <c r="K453" i="5"/>
  <c r="M453" i="5" s="1"/>
  <c r="K5500" i="5"/>
  <c r="M5500" i="5" s="1"/>
  <c r="K4466" i="5"/>
  <c r="K4916" i="5"/>
  <c r="K1656" i="5"/>
  <c r="L1656" i="5" s="1"/>
  <c r="K3732" i="5"/>
  <c r="L3732" i="5" s="1"/>
  <c r="K3375" i="5"/>
  <c r="L3375" i="5" s="1"/>
  <c r="K2577" i="5"/>
  <c r="K8440" i="5"/>
  <c r="L8440" i="5" s="1"/>
  <c r="K4732" i="5"/>
  <c r="K5034" i="5"/>
  <c r="L5034" i="5" s="1"/>
  <c r="K6538" i="5"/>
  <c r="K2063" i="5"/>
  <c r="K3596" i="5"/>
  <c r="K1666" i="5"/>
  <c r="L1666" i="5" s="1"/>
  <c r="K2529" i="5"/>
  <c r="N2529" i="5" s="1"/>
  <c r="K6963" i="5"/>
  <c r="K4881" i="5"/>
  <c r="K796" i="5"/>
  <c r="N796" i="5" s="1"/>
  <c r="K8093" i="5"/>
  <c r="L8093" i="5" s="1"/>
  <c r="K5998" i="5"/>
  <c r="N5998" i="5" s="1"/>
  <c r="K1145" i="5"/>
  <c r="L1145" i="5" s="1"/>
  <c r="K4448" i="5"/>
  <c r="K4810" i="5"/>
  <c r="K2703" i="5"/>
  <c r="L2703" i="5" s="1"/>
  <c r="K3353" i="5"/>
  <c r="L3353" i="5" s="1"/>
  <c r="K1869" i="5"/>
  <c r="K6605" i="5"/>
  <c r="M6605" i="5" s="1"/>
  <c r="K2523" i="5"/>
  <c r="K3594" i="5"/>
  <c r="L3594" i="5" s="1"/>
  <c r="K6281" i="5"/>
  <c r="K6808" i="5"/>
  <c r="K7491" i="5"/>
  <c r="L7491" i="5" s="1"/>
  <c r="K3879" i="5"/>
  <c r="M3879" i="5" s="1"/>
  <c r="K3246" i="5"/>
  <c r="K5499" i="5"/>
  <c r="L5499" i="5" s="1"/>
  <c r="K2375" i="5"/>
  <c r="K4964" i="5"/>
  <c r="N4964" i="5" s="1"/>
  <c r="K7508" i="5"/>
  <c r="N7508" i="5" s="1"/>
  <c r="K7243" i="5"/>
  <c r="K7353" i="5"/>
  <c r="N7353" i="5" s="1"/>
  <c r="K8153" i="5"/>
  <c r="K8360" i="5"/>
  <c r="L8360" i="5" s="1"/>
  <c r="K818" i="5"/>
  <c r="N818" i="5" s="1"/>
  <c r="K5959" i="5"/>
  <c r="K3551" i="5"/>
  <c r="M3551" i="5" s="1"/>
  <c r="K7083" i="5"/>
  <c r="M7083" i="5" s="1"/>
  <c r="K5997" i="5"/>
  <c r="K1938" i="5"/>
  <c r="M1938" i="5" s="1"/>
  <c r="K8467" i="5"/>
  <c r="K7151" i="5"/>
  <c r="L7151" i="5" s="1"/>
  <c r="K5662" i="5"/>
  <c r="N5662" i="5" s="1"/>
  <c r="K7396" i="5"/>
  <c r="N7396" i="5" s="1"/>
  <c r="K1281" i="5"/>
  <c r="L1281" i="5" s="1"/>
  <c r="K1551" i="5"/>
  <c r="K1809" i="5"/>
  <c r="N1809" i="5" s="1"/>
  <c r="K3648" i="5"/>
  <c r="M3648" i="5" s="1"/>
  <c r="K7990" i="5"/>
  <c r="N7990" i="5" s="1"/>
  <c r="K5132" i="5"/>
  <c r="K2838" i="5"/>
  <c r="L2838" i="5" s="1"/>
  <c r="K1116" i="5"/>
  <c r="L1116" i="5" s="1"/>
  <c r="K515" i="5"/>
  <c r="N515" i="5" s="1"/>
  <c r="K1576" i="5"/>
  <c r="M1576" i="5" s="1"/>
  <c r="K2045" i="5"/>
  <c r="L2045" i="5" s="1"/>
  <c r="K2684" i="5"/>
  <c r="L2684" i="5" s="1"/>
  <c r="K8036" i="5"/>
  <c r="N8036" i="5" s="1"/>
  <c r="K494" i="5"/>
  <c r="N494" i="5" s="1"/>
  <c r="K8438" i="5"/>
  <c r="K2747" i="5"/>
  <c r="N2747" i="5" s="1"/>
  <c r="K1069" i="5"/>
  <c r="K5953" i="5"/>
  <c r="K6335" i="5"/>
  <c r="M6335" i="5" s="1"/>
  <c r="K894" i="5"/>
  <c r="N894" i="5" s="1"/>
  <c r="K2917" i="5"/>
  <c r="N2917" i="5" s="1"/>
  <c r="K8728" i="5"/>
  <c r="N8728" i="5" s="1"/>
  <c r="K7286" i="5"/>
  <c r="K6171" i="5"/>
  <c r="N6171" i="5" s="1"/>
  <c r="K5810" i="5"/>
  <c r="L5810" i="5" s="1"/>
  <c r="K5823" i="5"/>
  <c r="M5823" i="5" s="1"/>
  <c r="K6443" i="5"/>
  <c r="K7259" i="5"/>
  <c r="K59" i="5"/>
  <c r="K3239" i="5"/>
  <c r="K5326" i="5"/>
  <c r="L5326" i="5" s="1"/>
  <c r="K7681" i="5"/>
  <c r="K1327" i="5"/>
  <c r="K2654" i="5"/>
  <c r="L2654" i="5" s="1"/>
  <c r="K2160" i="5"/>
  <c r="N2160" i="5" s="1"/>
  <c r="K2350" i="5"/>
  <c r="K7275" i="5"/>
  <c r="L7275" i="5" s="1"/>
  <c r="K1912" i="5"/>
  <c r="M1912" i="5" s="1"/>
  <c r="K25" i="5"/>
  <c r="K4396" i="5"/>
  <c r="K8219" i="5"/>
  <c r="N8219" i="5" s="1"/>
  <c r="K3733" i="5"/>
  <c r="L3733" i="5" s="1"/>
  <c r="K5199" i="5"/>
  <c r="L5199" i="5" s="1"/>
  <c r="K507" i="5"/>
  <c r="L507" i="5" s="1"/>
  <c r="K7907" i="5"/>
  <c r="K7546" i="5"/>
  <c r="K7366" i="5"/>
  <c r="L7366" i="5" s="1"/>
  <c r="K7987" i="5"/>
  <c r="K8632" i="5"/>
  <c r="K1517" i="5"/>
  <c r="M1517" i="5" s="1"/>
  <c r="K4677" i="5"/>
  <c r="L4677" i="5" s="1"/>
  <c r="K6546" i="5"/>
  <c r="L6546" i="5" s="1"/>
  <c r="K121" i="5"/>
  <c r="M121" i="5" s="1"/>
  <c r="K2623" i="5"/>
  <c r="K862" i="5"/>
  <c r="N862" i="5" s="1"/>
  <c r="K3806" i="5"/>
  <c r="K4954" i="5"/>
  <c r="N4954" i="5" s="1"/>
  <c r="K5197" i="5"/>
  <c r="K2768" i="5"/>
  <c r="L2768" i="5" s="1"/>
  <c r="K3225" i="5"/>
  <c r="K7180" i="5"/>
  <c r="L7180" i="5" s="1"/>
  <c r="K7638" i="5"/>
  <c r="L7638" i="5" s="1"/>
  <c r="K4949" i="5"/>
  <c r="L4949" i="5" s="1"/>
  <c r="K2871" i="5"/>
  <c r="N2871" i="5" s="1"/>
  <c r="K792" i="5"/>
  <c r="K382" i="5"/>
  <c r="K1729" i="5"/>
  <c r="K3135" i="5"/>
  <c r="K6199" i="5"/>
  <c r="N6199" i="5" s="1"/>
  <c r="K7899" i="5"/>
  <c r="K1559" i="5"/>
  <c r="M1559" i="5" s="1"/>
  <c r="K4061" i="5"/>
  <c r="K2140" i="5"/>
  <c r="K5084" i="5"/>
  <c r="K5897" i="5"/>
  <c r="L5897" i="5" s="1"/>
  <c r="K1436" i="5"/>
  <c r="M1436" i="5" s="1"/>
  <c r="K1352" i="5"/>
  <c r="K7430" i="5"/>
  <c r="K6142" i="5"/>
  <c r="N6142" i="5" s="1"/>
  <c r="K1380" i="5"/>
  <c r="K5556" i="5"/>
  <c r="L5556" i="5" s="1"/>
  <c r="K616" i="5"/>
  <c r="N616" i="5" s="1"/>
  <c r="K7387" i="5"/>
  <c r="L7387" i="5" s="1"/>
  <c r="K5126" i="5"/>
  <c r="N5126" i="5" s="1"/>
  <c r="K3641" i="5"/>
  <c r="L3641" i="5" s="1"/>
  <c r="K2881" i="5"/>
  <c r="L2881" i="5" s="1"/>
  <c r="K2499" i="5"/>
  <c r="L2499" i="5" s="1"/>
  <c r="K3549" i="5"/>
  <c r="N3549" i="5" s="1"/>
  <c r="K4730" i="5"/>
  <c r="N4730" i="5" s="1"/>
  <c r="K7722" i="5"/>
  <c r="K2173" i="5"/>
  <c r="N2173" i="5" s="1"/>
  <c r="K2680" i="5"/>
  <c r="K3048" i="5"/>
  <c r="L3048" i="5" s="1"/>
  <c r="K5671" i="5"/>
  <c r="M5671" i="5" s="1"/>
  <c r="K2271" i="5"/>
  <c r="L2271" i="5" s="1"/>
  <c r="K8721" i="5"/>
  <c r="N8721" i="5" s="1"/>
  <c r="K5475" i="5"/>
  <c r="L5475" i="5" s="1"/>
  <c r="K1032" i="5"/>
  <c r="N1032" i="5" s="1"/>
  <c r="K7707" i="5"/>
  <c r="M7707" i="5" s="1"/>
  <c r="K3523" i="5"/>
  <c r="K5908" i="5"/>
  <c r="K7566" i="5"/>
  <c r="K5614" i="5"/>
  <c r="L5614" i="5" s="1"/>
  <c r="K6149" i="5"/>
  <c r="K1031" i="5"/>
  <c r="L1031" i="5" s="1"/>
  <c r="K7210" i="5"/>
  <c r="N7210" i="5" s="1"/>
  <c r="K3889" i="5"/>
  <c r="N3889" i="5" s="1"/>
  <c r="K6707" i="5"/>
  <c r="M6707" i="5" s="1"/>
  <c r="K1740" i="5"/>
  <c r="N1740" i="5" s="1"/>
  <c r="K2134" i="5"/>
  <c r="L2134" i="5" s="1"/>
  <c r="K6887" i="5"/>
  <c r="L6887" i="5" s="1"/>
  <c r="K1846" i="5"/>
  <c r="M1846" i="5" s="1"/>
  <c r="K701" i="5"/>
  <c r="L701" i="5" s="1"/>
  <c r="K1310" i="5"/>
  <c r="K6780" i="5"/>
  <c r="K5684" i="5"/>
  <c r="K2844" i="5"/>
  <c r="N2844" i="5" s="1"/>
  <c r="K5241" i="5"/>
  <c r="K387" i="5"/>
  <c r="K492" i="5"/>
  <c r="K1355" i="5"/>
  <c r="M1355" i="5" s="1"/>
  <c r="K1073" i="5"/>
  <c r="M1073" i="5" s="1"/>
  <c r="K8278" i="5"/>
  <c r="M8278" i="5" s="1"/>
  <c r="K7872" i="5"/>
  <c r="L7872" i="5" s="1"/>
  <c r="K737" i="5"/>
  <c r="M737" i="5" s="1"/>
  <c r="K422" i="5"/>
  <c r="N422" i="5" s="1"/>
  <c r="K144" i="5"/>
  <c r="N144" i="5" s="1"/>
  <c r="K2501" i="5"/>
  <c r="K4458" i="5"/>
  <c r="L4458" i="5" s="1"/>
  <c r="K8602" i="5"/>
  <c r="M8602" i="5" s="1"/>
  <c r="K483" i="5"/>
  <c r="N483" i="5" s="1"/>
  <c r="K757" i="5"/>
  <c r="M757" i="5" s="1"/>
  <c r="K7310" i="5"/>
  <c r="M7310" i="5" s="1"/>
  <c r="K1599" i="5"/>
  <c r="K1289" i="5"/>
  <c r="L1289" i="5" s="1"/>
  <c r="K765" i="5"/>
  <c r="N765" i="5" s="1"/>
  <c r="K2257" i="5"/>
  <c r="K6009" i="5"/>
  <c r="N6009" i="5" s="1"/>
  <c r="K4983" i="5"/>
  <c r="N4983" i="5" s="1"/>
  <c r="K2330" i="5"/>
  <c r="K1147" i="5"/>
  <c r="N1147" i="5" s="1"/>
  <c r="K8112" i="5"/>
  <c r="M8112" i="5" s="1"/>
  <c r="K4581" i="5"/>
  <c r="N4581" i="5" s="1"/>
  <c r="K6203" i="5"/>
  <c r="K3482" i="5"/>
  <c r="K4388" i="5"/>
  <c r="L4388" i="5" s="1"/>
  <c r="K1770" i="5"/>
  <c r="L1770" i="5" s="1"/>
  <c r="K4329" i="5"/>
  <c r="L4329" i="5" s="1"/>
  <c r="K8645" i="5"/>
  <c r="L8645" i="5" s="1"/>
  <c r="K5814" i="5"/>
  <c r="K1816" i="5"/>
  <c r="N1816" i="5" s="1"/>
  <c r="K6589" i="5"/>
  <c r="L6589" i="5" s="1"/>
  <c r="K4847" i="5"/>
  <c r="K3059" i="5"/>
  <c r="K7336" i="5"/>
  <c r="L7336" i="5" s="1"/>
  <c r="K1684" i="5"/>
  <c r="N1684" i="5" s="1"/>
  <c r="K6141" i="5"/>
  <c r="K3415" i="5"/>
  <c r="K3965" i="5"/>
  <c r="L3965" i="5" s="1"/>
  <c r="K2532" i="5"/>
  <c r="L2532" i="5" s="1"/>
  <c r="K3379" i="5"/>
  <c r="L3379" i="5" s="1"/>
  <c r="K2965" i="5"/>
  <c r="K4018" i="5"/>
  <c r="M4018" i="5" s="1"/>
  <c r="K899" i="5"/>
  <c r="K932" i="5"/>
  <c r="L932" i="5" s="1"/>
  <c r="K5681" i="5"/>
  <c r="K3295" i="5"/>
  <c r="L3295" i="5" s="1"/>
  <c r="K2175" i="5"/>
  <c r="L2175" i="5" s="1"/>
  <c r="K4319" i="5"/>
  <c r="K4912" i="5"/>
  <c r="L4912" i="5" s="1"/>
  <c r="K276" i="5"/>
  <c r="K4854" i="5"/>
  <c r="N4854" i="5" s="1"/>
  <c r="K1943" i="5"/>
  <c r="K476" i="5"/>
  <c r="L476" i="5" s="1"/>
  <c r="K549" i="5"/>
  <c r="N549" i="5" s="1"/>
  <c r="K1914" i="5"/>
  <c r="K5359" i="5"/>
  <c r="K2723" i="5"/>
  <c r="K2033" i="5"/>
  <c r="K6754" i="5"/>
  <c r="K2990" i="5"/>
  <c r="K8769" i="5"/>
  <c r="L8769" i="5" s="1"/>
  <c r="K1435" i="5"/>
  <c r="N1435" i="5" s="1"/>
  <c r="K416" i="5"/>
  <c r="L416" i="5" s="1"/>
  <c r="K7730" i="5"/>
  <c r="L7730" i="5" s="1"/>
  <c r="K2374" i="5"/>
  <c r="K7615" i="5"/>
  <c r="M7615" i="5" s="1"/>
  <c r="K5926" i="5"/>
  <c r="L5926" i="5" s="1"/>
  <c r="K2891" i="5"/>
  <c r="K8551" i="5"/>
  <c r="L8551" i="5" s="1"/>
  <c r="K3689" i="5"/>
  <c r="K5613" i="5"/>
  <c r="N5613" i="5" s="1"/>
  <c r="K5766" i="5"/>
  <c r="M5766" i="5" s="1"/>
  <c r="K4154" i="5"/>
  <c r="M4154" i="5" s="1"/>
  <c r="K8753" i="5"/>
  <c r="K8023" i="5"/>
  <c r="K1213" i="5"/>
  <c r="L1213" i="5" s="1"/>
  <c r="K239" i="5"/>
  <c r="L239" i="5" s="1"/>
  <c r="K8164" i="5"/>
  <c r="K889" i="5"/>
  <c r="N889" i="5" s="1"/>
  <c r="K2415" i="5"/>
  <c r="K1669" i="5"/>
  <c r="N1669" i="5" s="1"/>
  <c r="K4198" i="5"/>
  <c r="K779" i="5"/>
  <c r="L779" i="5" s="1"/>
  <c r="K3276" i="5"/>
  <c r="K8744" i="5"/>
  <c r="M8744" i="5" s="1"/>
  <c r="K4371" i="5"/>
  <c r="K4611" i="5"/>
  <c r="M4611" i="5" s="1"/>
  <c r="K4799" i="5"/>
  <c r="M4799" i="5" s="1"/>
  <c r="K4078" i="5"/>
  <c r="M4078" i="5" s="1"/>
  <c r="K6656" i="5"/>
  <c r="N6656" i="5" s="1"/>
  <c r="K904" i="5"/>
  <c r="K6629" i="5"/>
  <c r="K4909" i="5"/>
  <c r="K5689" i="5"/>
  <c r="K6169" i="5"/>
  <c r="K5226" i="5"/>
  <c r="K4072" i="5"/>
  <c r="M4072" i="5" s="1"/>
  <c r="K4770" i="5"/>
  <c r="M4770" i="5" s="1"/>
  <c r="K3557" i="5"/>
  <c r="M3557" i="5" s="1"/>
  <c r="K6773" i="5"/>
  <c r="K2460" i="5"/>
  <c r="L2460" i="5" s="1"/>
  <c r="K271" i="5"/>
  <c r="K7940" i="5"/>
  <c r="K1731" i="5"/>
  <c r="M1731" i="5" s="1"/>
  <c r="K7007" i="5"/>
  <c r="N7007" i="5" s="1"/>
  <c r="K1439" i="5"/>
  <c r="L1439" i="5" s="1"/>
  <c r="K1533" i="5"/>
  <c r="K2521" i="5"/>
  <c r="N2521" i="5" s="1"/>
  <c r="K1368" i="5"/>
  <c r="M1368" i="5" s="1"/>
  <c r="K8389" i="5"/>
  <c r="K5422" i="5"/>
  <c r="K23" i="5"/>
  <c r="L23" i="5" s="1"/>
  <c r="K7454" i="5"/>
  <c r="M7454" i="5" s="1"/>
  <c r="K2334" i="5"/>
  <c r="K2550" i="5"/>
  <c r="N2550" i="5" s="1"/>
  <c r="K2726" i="5"/>
  <c r="K3440" i="5"/>
  <c r="N3440" i="5" s="1"/>
  <c r="K8748" i="5"/>
  <c r="L8748" i="5" s="1"/>
  <c r="K2590" i="5"/>
  <c r="L2590" i="5" s="1"/>
  <c r="K8752" i="5"/>
  <c r="L8752" i="5" s="1"/>
  <c r="K8201" i="5"/>
  <c r="K8332" i="5"/>
  <c r="M8332" i="5" s="1"/>
  <c r="K5227" i="5"/>
  <c r="N5227" i="5" s="1"/>
  <c r="K5552" i="5"/>
  <c r="N5552" i="5" s="1"/>
  <c r="K122" i="5"/>
  <c r="K165" i="5"/>
  <c r="L165" i="5" s="1"/>
  <c r="K8570" i="5"/>
  <c r="M8570" i="5" s="1"/>
  <c r="K2469" i="5"/>
  <c r="L2469" i="5" s="1"/>
  <c r="K3790" i="5"/>
  <c r="K2699" i="5"/>
  <c r="L2699" i="5" s="1"/>
  <c r="K7649" i="5"/>
  <c r="L7649" i="5" s="1"/>
  <c r="K1640" i="5"/>
  <c r="M1640" i="5" s="1"/>
  <c r="K7496" i="5"/>
  <c r="L7496" i="5" s="1"/>
  <c r="K8" i="5"/>
  <c r="K6648" i="5"/>
  <c r="K929" i="5"/>
  <c r="K2847" i="5"/>
  <c r="K543" i="5"/>
  <c r="K4306" i="5"/>
  <c r="K4962" i="5"/>
  <c r="K6276" i="5"/>
  <c r="K6885" i="5"/>
  <c r="K2193" i="5"/>
  <c r="K4450" i="5"/>
  <c r="M4450" i="5" s="1"/>
  <c r="K4470" i="5"/>
  <c r="K7884" i="5"/>
  <c r="L7884" i="5" s="1"/>
  <c r="K8104" i="5"/>
  <c r="M8104" i="5" s="1"/>
  <c r="K4823" i="5"/>
  <c r="K7320" i="5"/>
  <c r="K2127" i="5"/>
  <c r="K6713" i="5"/>
  <c r="K1685" i="5"/>
  <c r="M1685" i="5" s="1"/>
  <c r="K8696" i="5"/>
  <c r="K990" i="5"/>
  <c r="K505" i="5"/>
  <c r="L505" i="5" s="1"/>
  <c r="K1093" i="5"/>
  <c r="M1093" i="5" s="1"/>
  <c r="K1732" i="5"/>
  <c r="K7172" i="5"/>
  <c r="N7172" i="5" s="1"/>
  <c r="K2593" i="5"/>
  <c r="N2593" i="5" s="1"/>
  <c r="K5607" i="5"/>
  <c r="K8475" i="5"/>
  <c r="N8475" i="5" s="1"/>
  <c r="K2411" i="5"/>
  <c r="K8038" i="5"/>
  <c r="K4938" i="5"/>
  <c r="K4261" i="5"/>
  <c r="M4261" i="5" s="1"/>
  <c r="K4444" i="5"/>
  <c r="K1601" i="5"/>
  <c r="N1601" i="5" s="1"/>
  <c r="K7630" i="5"/>
  <c r="K6187" i="5"/>
  <c r="K4835" i="5"/>
  <c r="K5575" i="5"/>
  <c r="M5575" i="5" s="1"/>
  <c r="K6487" i="5"/>
  <c r="K739" i="5"/>
  <c r="K2418" i="5"/>
  <c r="K4640" i="5"/>
  <c r="K6995" i="5"/>
  <c r="L6995" i="5" s="1"/>
  <c r="K598" i="5"/>
  <c r="K2006" i="5"/>
  <c r="N2006" i="5" s="1"/>
  <c r="K8707" i="5"/>
  <c r="L8707" i="5" s="1"/>
  <c r="K270" i="5"/>
  <c r="M270" i="5" s="1"/>
  <c r="K4279" i="5"/>
  <c r="K7416" i="5"/>
  <c r="N7416" i="5" s="1"/>
  <c r="K2822" i="5"/>
  <c r="M2822" i="5" s="1"/>
  <c r="K2162" i="5"/>
  <c r="K3936" i="5"/>
  <c r="N3936" i="5" s="1"/>
  <c r="K1050" i="5"/>
  <c r="L1050" i="5" s="1"/>
  <c r="K8141" i="5"/>
  <c r="M8141" i="5" s="1"/>
  <c r="K6931" i="5"/>
  <c r="K6571" i="5"/>
  <c r="K6497" i="5"/>
  <c r="K7119" i="5"/>
  <c r="K7860" i="5"/>
  <c r="K697" i="5"/>
  <c r="M697" i="5" s="1"/>
  <c r="K3876" i="5"/>
  <c r="M3876" i="5" s="1"/>
  <c r="K5860" i="5"/>
  <c r="N5860" i="5" s="1"/>
  <c r="K8214" i="5"/>
  <c r="M8214" i="5" s="1"/>
  <c r="K1894" i="5"/>
  <c r="L1894" i="5" s="1"/>
  <c r="K214" i="5"/>
  <c r="N214" i="5" s="1"/>
  <c r="K3158" i="5"/>
  <c r="M3158" i="5" s="1"/>
  <c r="K5469" i="5"/>
  <c r="N5469" i="5" s="1"/>
  <c r="K1649" i="5"/>
  <c r="N1649" i="5" s="1"/>
  <c r="K5788" i="5"/>
  <c r="K950" i="5"/>
  <c r="K5204" i="5"/>
  <c r="N5204" i="5" s="1"/>
  <c r="K6399" i="5"/>
  <c r="K3669" i="5"/>
  <c r="L3669" i="5" s="1"/>
  <c r="K1705" i="5"/>
  <c r="L1705" i="5" s="1"/>
  <c r="K82" i="5"/>
  <c r="M82" i="5" s="1"/>
  <c r="K8497" i="5"/>
  <c r="K759" i="5"/>
  <c r="K2315" i="5"/>
  <c r="K5428" i="5"/>
  <c r="N5428" i="5" s="1"/>
  <c r="K830" i="5"/>
  <c r="L830" i="5" s="1"/>
  <c r="K3332" i="5"/>
  <c r="K1492" i="5"/>
  <c r="M1492" i="5" s="1"/>
  <c r="K4436" i="5"/>
  <c r="K933" i="5"/>
  <c r="K7231" i="5"/>
  <c r="K8286" i="5"/>
  <c r="K4736" i="5"/>
  <c r="M4736" i="5" s="1"/>
  <c r="K8533" i="5"/>
  <c r="K4091" i="5"/>
  <c r="K7949" i="5"/>
  <c r="K54" i="5"/>
  <c r="K6150" i="5"/>
  <c r="K4007" i="5"/>
  <c r="M4007" i="5" s="1"/>
  <c r="K2473" i="5"/>
  <c r="K1845" i="5"/>
  <c r="K1459" i="5"/>
  <c r="M1459" i="5" s="1"/>
  <c r="K1967" i="5"/>
  <c r="K2627" i="5"/>
  <c r="K3933" i="5"/>
  <c r="K6950" i="5"/>
  <c r="M6950" i="5" s="1"/>
  <c r="K8566" i="5"/>
  <c r="N8566" i="5" s="1"/>
  <c r="K8279" i="5"/>
  <c r="M8279" i="5" s="1"/>
  <c r="K3040" i="5"/>
  <c r="L3040" i="5" s="1"/>
  <c r="K5598" i="5"/>
  <c r="K4966" i="5"/>
  <c r="K2588" i="5"/>
  <c r="K7324" i="5"/>
  <c r="M7324" i="5" s="1"/>
  <c r="K2057" i="5"/>
  <c r="N2057" i="5" s="1"/>
  <c r="K3584" i="5"/>
  <c r="K2594" i="5"/>
  <c r="K305" i="5"/>
  <c r="L305" i="5" s="1"/>
  <c r="K7933" i="5"/>
  <c r="K2793" i="5"/>
  <c r="K7710" i="5"/>
  <c r="N7710" i="5" s="1"/>
  <c r="K8731" i="5"/>
  <c r="L8731" i="5" s="1"/>
  <c r="K1387" i="5"/>
  <c r="M1387" i="5" s="1"/>
  <c r="K4524" i="5"/>
  <c r="N4524" i="5" s="1"/>
  <c r="K3106" i="5"/>
  <c r="K1265" i="5"/>
  <c r="L1265" i="5" s="1"/>
  <c r="K499" i="5"/>
  <c r="N499" i="5" s="1"/>
  <c r="K5382" i="5"/>
  <c r="K3439" i="5"/>
  <c r="K5419" i="5"/>
  <c r="K4594" i="5"/>
  <c r="K3810" i="5"/>
  <c r="K6228" i="5"/>
  <c r="K4790" i="5"/>
  <c r="L4790" i="5" s="1"/>
  <c r="K417" i="5"/>
  <c r="K2993" i="5"/>
  <c r="K158" i="5"/>
  <c r="K2059" i="5"/>
  <c r="M2059" i="5" s="1"/>
  <c r="K5578" i="5"/>
  <c r="K754" i="5"/>
  <c r="M754" i="5" s="1"/>
  <c r="K8204" i="5"/>
  <c r="K6425" i="5"/>
  <c r="L6425" i="5" s="1"/>
  <c r="K510" i="5"/>
  <c r="M510" i="5" s="1"/>
  <c r="K5472" i="5"/>
  <c r="L5472" i="5" s="1"/>
  <c r="K5806" i="5"/>
  <c r="M5806" i="5" s="1"/>
  <c r="K4647" i="5"/>
  <c r="K256" i="5"/>
  <c r="L256" i="5" s="1"/>
  <c r="K2937" i="5"/>
  <c r="K1491" i="5"/>
  <c r="K98" i="5"/>
  <c r="L98" i="5" s="1"/>
  <c r="K1207" i="5"/>
  <c r="M1207" i="5" s="1"/>
  <c r="K61" i="5"/>
  <c r="L61" i="5" s="1"/>
  <c r="K6874" i="5"/>
  <c r="N6874" i="5" s="1"/>
  <c r="K963" i="5"/>
  <c r="K1028" i="5"/>
  <c r="N1028" i="5" s="1"/>
  <c r="K7522" i="5"/>
  <c r="N7522" i="5" s="1"/>
  <c r="K8690" i="5"/>
  <c r="K6932" i="5"/>
  <c r="N6932" i="5" s="1"/>
  <c r="K4287" i="5"/>
  <c r="K538" i="5"/>
  <c r="M538" i="5" s="1"/>
  <c r="K4077" i="5"/>
  <c r="L4077" i="5" s="1"/>
  <c r="K5899" i="5"/>
  <c r="L5899" i="5" s="1"/>
  <c r="K704" i="5"/>
  <c r="L704" i="5" s="1"/>
  <c r="K1252" i="5"/>
  <c r="K7556" i="5"/>
  <c r="L7556" i="5" s="1"/>
  <c r="K8326" i="5"/>
  <c r="N8326" i="5" s="1"/>
  <c r="K5447" i="5"/>
  <c r="K6770" i="5"/>
  <c r="L6770" i="5" s="1"/>
  <c r="K1980" i="5"/>
  <c r="K1041" i="5"/>
  <c r="K6821" i="5"/>
  <c r="M6821" i="5" s="1"/>
  <c r="K8644" i="5"/>
  <c r="K7509" i="5"/>
  <c r="K3335" i="5"/>
  <c r="K7804" i="5"/>
  <c r="K4670" i="5"/>
  <c r="L4670" i="5" s="1"/>
  <c r="K6850" i="5"/>
  <c r="N6850" i="5" s="1"/>
  <c r="K5160" i="5"/>
  <c r="M5160" i="5" s="1"/>
  <c r="K1761" i="5"/>
  <c r="L1761" i="5" s="1"/>
  <c r="K2250" i="5"/>
  <c r="K5514" i="5"/>
  <c r="K3358" i="5"/>
  <c r="K1169" i="5"/>
  <c r="M1169" i="5" s="1"/>
  <c r="K1397" i="5"/>
  <c r="N1397" i="5" s="1"/>
  <c r="K2807" i="5"/>
  <c r="N2807" i="5" s="1"/>
  <c r="K2187" i="5"/>
  <c r="L2187" i="5" s="1"/>
  <c r="K189" i="5"/>
  <c r="K5978" i="5"/>
  <c r="M5978" i="5" s="1"/>
  <c r="K1642" i="5"/>
  <c r="K625" i="5"/>
  <c r="K3719" i="5"/>
  <c r="K5673" i="5"/>
  <c r="N5673" i="5" s="1"/>
  <c r="K4864" i="5"/>
  <c r="N4864" i="5" s="1"/>
  <c r="K3766" i="5"/>
  <c r="N3766" i="5" s="1"/>
  <c r="K4481" i="5"/>
  <c r="K1029" i="5"/>
  <c r="L1029" i="5" s="1"/>
  <c r="K42" i="5"/>
  <c r="M42" i="5" s="1"/>
  <c r="K3262" i="5"/>
  <c r="K8460" i="5"/>
  <c r="K132" i="5"/>
  <c r="L132" i="5" s="1"/>
  <c r="K5154" i="5"/>
  <c r="L5154" i="5" s="1"/>
  <c r="K285" i="5"/>
  <c r="K5190" i="5"/>
  <c r="K5896" i="5"/>
  <c r="K6807" i="5"/>
  <c r="N6807" i="5" s="1"/>
  <c r="K3035" i="5"/>
  <c r="N3035" i="5" s="1"/>
  <c r="K3990" i="5"/>
  <c r="K4884" i="5"/>
  <c r="K5314" i="5"/>
  <c r="K2922" i="5"/>
  <c r="K2635" i="5"/>
  <c r="K6463" i="5"/>
  <c r="N6463" i="5" s="1"/>
  <c r="K6898" i="5"/>
  <c r="K2453" i="5"/>
  <c r="N2453" i="5" s="1"/>
  <c r="K5081" i="5"/>
  <c r="K3241" i="5"/>
  <c r="K8292" i="5"/>
  <c r="N8292" i="5" s="1"/>
  <c r="K2109" i="5"/>
  <c r="K2489" i="5"/>
  <c r="N2489" i="5" s="1"/>
  <c r="K7000" i="5"/>
  <c r="K6410" i="5"/>
  <c r="L6410" i="5" s="1"/>
  <c r="K4335" i="5"/>
  <c r="M4335" i="5" s="1"/>
  <c r="K7299" i="5"/>
  <c r="N7299" i="5" s="1"/>
  <c r="K6122" i="5"/>
  <c r="K5674" i="5"/>
  <c r="M5674" i="5" s="1"/>
  <c r="K7543" i="5"/>
  <c r="K5305" i="5"/>
  <c r="M5305" i="5" s="1"/>
  <c r="K7394" i="5"/>
  <c r="K4071" i="5"/>
  <c r="K6926" i="5"/>
  <c r="M6926" i="5" s="1"/>
  <c r="K1054" i="5"/>
  <c r="M1054" i="5" s="1"/>
  <c r="K1390" i="5"/>
  <c r="K3323" i="5"/>
  <c r="K8121" i="5"/>
  <c r="M8121" i="5" s="1"/>
  <c r="K3502" i="5"/>
  <c r="L3502" i="5" s="1"/>
  <c r="K4129" i="5"/>
  <c r="M4129" i="5" s="1"/>
  <c r="K4838" i="5"/>
  <c r="L4838" i="5" s="1"/>
  <c r="K2256" i="5"/>
  <c r="K5155" i="5"/>
  <c r="M5155" i="5" s="1"/>
  <c r="K4911" i="5"/>
  <c r="K7699" i="5"/>
  <c r="L7699" i="5" s="1"/>
  <c r="K3146" i="5"/>
  <c r="K5797" i="5"/>
  <c r="K8116" i="5"/>
  <c r="K1187" i="5"/>
  <c r="K4236" i="5"/>
  <c r="K3411" i="5"/>
  <c r="M3411" i="5" s="1"/>
  <c r="K7613" i="5"/>
  <c r="K6566" i="5"/>
  <c r="K8524" i="5"/>
  <c r="M8524" i="5" s="1"/>
  <c r="K414" i="5"/>
  <c r="M414" i="5" s="1"/>
  <c r="K4895" i="5"/>
  <c r="K4625" i="5"/>
  <c r="N4625" i="5" s="1"/>
  <c r="K5920" i="5"/>
  <c r="K8341" i="5"/>
  <c r="L8341" i="5" s="1"/>
  <c r="K7260" i="5"/>
  <c r="K2982" i="5"/>
  <c r="K1384" i="5"/>
  <c r="L1384" i="5" s="1"/>
  <c r="K3912" i="5"/>
  <c r="K7261" i="5"/>
  <c r="K8508" i="5"/>
  <c r="L8508" i="5" s="1"/>
  <c r="K7339" i="5"/>
  <c r="K3842" i="5"/>
  <c r="K826" i="5"/>
  <c r="K4665" i="5"/>
  <c r="N4665" i="5" s="1"/>
  <c r="K6829" i="5"/>
  <c r="M6829" i="5" s="1"/>
  <c r="K3252" i="5"/>
  <c r="K1631" i="5"/>
  <c r="K7100" i="5"/>
  <c r="K415" i="5"/>
  <c r="L415" i="5" s="1"/>
  <c r="K5376" i="5"/>
  <c r="K5530" i="5"/>
  <c r="K7969" i="5"/>
  <c r="K2858" i="5"/>
  <c r="M2858" i="5" s="1"/>
  <c r="K7337" i="5"/>
  <c r="K5001" i="5"/>
  <c r="L5001" i="5" s="1"/>
  <c r="K2658" i="5"/>
  <c r="N2658" i="5" s="1"/>
  <c r="K8505" i="5"/>
  <c r="K2802" i="5"/>
  <c r="K157" i="5"/>
  <c r="K7031" i="5"/>
  <c r="M7031" i="5" s="1"/>
  <c r="K7257" i="5"/>
  <c r="K7371" i="5"/>
  <c r="K3937" i="5"/>
  <c r="M3937" i="5" s="1"/>
  <c r="K6090" i="5"/>
  <c r="K3162" i="5"/>
  <c r="M3162" i="5" s="1"/>
  <c r="K1095" i="5"/>
  <c r="L1095" i="5" s="1"/>
  <c r="K8160" i="5"/>
  <c r="N8160" i="5" s="1"/>
  <c r="K420" i="5"/>
  <c r="N420" i="5" s="1"/>
  <c r="K627" i="5"/>
  <c r="K6776" i="5"/>
  <c r="K5145" i="5"/>
  <c r="M5145" i="5" s="1"/>
  <c r="K4280" i="5"/>
  <c r="M4280" i="5" s="1"/>
  <c r="K7779" i="5"/>
  <c r="L7779" i="5" s="1"/>
  <c r="K3589" i="5"/>
  <c r="M3589" i="5" s="1"/>
  <c r="K8617" i="5"/>
  <c r="L8617" i="5" s="1"/>
  <c r="K4186" i="5"/>
  <c r="M4186" i="5" s="1"/>
  <c r="K3792" i="5"/>
  <c r="K907" i="5"/>
  <c r="K7081" i="5"/>
  <c r="K5637" i="5"/>
  <c r="K4704" i="5"/>
  <c r="K4345" i="5"/>
  <c r="K5141" i="5"/>
  <c r="L5141" i="5" s="1"/>
  <c r="K6102" i="5"/>
  <c r="M6102" i="5" s="1"/>
  <c r="K329" i="5"/>
  <c r="L329" i="5" s="1"/>
  <c r="K2009" i="5"/>
  <c r="K4293" i="5"/>
  <c r="K6652" i="5"/>
  <c r="M6652" i="5" s="1"/>
  <c r="K234" i="5"/>
  <c r="N234" i="5" s="1"/>
  <c r="K7706" i="5"/>
  <c r="L7706" i="5" s="1"/>
  <c r="K7735" i="5"/>
  <c r="L7735" i="5" s="1"/>
  <c r="K366" i="5"/>
  <c r="K5374" i="5"/>
  <c r="L5374" i="5" s="1"/>
  <c r="K6095" i="5"/>
  <c r="K1360" i="5"/>
  <c r="K348" i="5"/>
  <c r="N348" i="5" s="1"/>
  <c r="K7591" i="5"/>
  <c r="M7591" i="5" s="1"/>
  <c r="K6441" i="5"/>
  <c r="K6083" i="5"/>
  <c r="N6083" i="5" s="1"/>
  <c r="K6064" i="5"/>
  <c r="L6064" i="5" s="1"/>
  <c r="K6684" i="5"/>
  <c r="K288" i="5"/>
  <c r="K3467" i="5"/>
  <c r="M3467" i="5" s="1"/>
  <c r="K5517" i="5"/>
  <c r="K7871" i="5"/>
  <c r="N7871" i="5" s="1"/>
  <c r="K1530" i="5"/>
  <c r="M1530" i="5" s="1"/>
  <c r="K8666" i="5"/>
  <c r="M8666" i="5" s="1"/>
  <c r="K2834" i="5"/>
  <c r="K1828" i="5"/>
  <c r="N1828" i="5" s="1"/>
  <c r="K8217" i="5"/>
  <c r="K744" i="5"/>
  <c r="N744" i="5" s="1"/>
  <c r="K816" i="5"/>
  <c r="N816" i="5" s="1"/>
  <c r="K5093" i="5"/>
  <c r="K108" i="5"/>
  <c r="N108" i="5" s="1"/>
  <c r="K4474" i="5"/>
  <c r="K5781" i="5"/>
  <c r="M5781" i="5" s="1"/>
  <c r="K1094" i="5"/>
  <c r="N1094" i="5" s="1"/>
  <c r="K8369" i="5"/>
  <c r="M8369" i="5" s="1"/>
  <c r="K8398" i="5"/>
  <c r="L8398" i="5" s="1"/>
  <c r="K269" i="5"/>
  <c r="L269" i="5" s="1"/>
  <c r="K1905" i="5"/>
  <c r="K5042" i="5"/>
  <c r="K465" i="5"/>
  <c r="L465" i="5" s="1"/>
  <c r="K2967" i="5"/>
  <c r="K1168" i="5"/>
  <c r="K4112" i="5"/>
  <c r="L4112" i="5" s="1"/>
  <c r="K3060" i="5"/>
  <c r="K6273" i="5"/>
  <c r="M6273" i="5" s="1"/>
  <c r="K731" i="5"/>
  <c r="N731" i="5" s="1"/>
  <c r="K2098" i="5"/>
  <c r="N2098" i="5" s="1"/>
  <c r="K3970" i="5"/>
  <c r="N3970" i="5" s="1"/>
  <c r="K3303" i="5"/>
  <c r="K8220" i="5"/>
  <c r="N8220" i="5" s="1"/>
  <c r="K5531" i="5"/>
  <c r="M5531" i="5" s="1"/>
  <c r="K3424" i="5"/>
  <c r="N3424" i="5" s="1"/>
  <c r="K1889" i="5"/>
  <c r="M1889" i="5" s="1"/>
  <c r="K1314" i="5"/>
  <c r="K906" i="5"/>
  <c r="K1505" i="5"/>
  <c r="K2164" i="5"/>
  <c r="K3522" i="5"/>
  <c r="N3522" i="5" s="1"/>
  <c r="K6564" i="5"/>
  <c r="M6564" i="5" s="1"/>
  <c r="K3977" i="5"/>
  <c r="L3977" i="5" s="1"/>
  <c r="K6041" i="5"/>
  <c r="L6041" i="5" s="1"/>
  <c r="K3390" i="5"/>
  <c r="M3390" i="5" s="1"/>
  <c r="K3087" i="5"/>
  <c r="M3087" i="5" s="1"/>
  <c r="K7958" i="5"/>
  <c r="M7958" i="5" s="1"/>
  <c r="K3998" i="5"/>
  <c r="L3998" i="5" s="1"/>
  <c r="K705" i="5"/>
  <c r="L705" i="5" s="1"/>
  <c r="K6528" i="5"/>
  <c r="K5811" i="5"/>
  <c r="K6722" i="5"/>
  <c r="L6722" i="5" s="1"/>
  <c r="K1773" i="5"/>
  <c r="K8097" i="5"/>
  <c r="K6529" i="5"/>
  <c r="M6529" i="5" s="1"/>
  <c r="K1918" i="5"/>
  <c r="K7372" i="5"/>
  <c r="L7372" i="5" s="1"/>
  <c r="K2027" i="5"/>
  <c r="K6570" i="5"/>
  <c r="L6570" i="5" s="1"/>
  <c r="K5925" i="5"/>
  <c r="K7782" i="5"/>
  <c r="K7562" i="5"/>
  <c r="K2470" i="5"/>
  <c r="K55" i="5"/>
  <c r="K5310" i="5"/>
  <c r="L5310" i="5" s="1"/>
  <c r="K1860" i="5"/>
  <c r="M1860" i="5" s="1"/>
  <c r="K5482" i="5"/>
  <c r="K5960" i="5"/>
  <c r="L5960" i="5" s="1"/>
  <c r="K3267" i="5"/>
  <c r="K7636" i="5"/>
  <c r="K8589" i="5"/>
  <c r="L8589" i="5" s="1"/>
  <c r="K2892" i="5"/>
  <c r="M2892" i="5" s="1"/>
  <c r="K359" i="5"/>
  <c r="K1724" i="5"/>
  <c r="M1724" i="5" s="1"/>
  <c r="K6735" i="5"/>
  <c r="M6735" i="5" s="1"/>
  <c r="K3429" i="5"/>
  <c r="K4357" i="5"/>
  <c r="N4357" i="5" s="1"/>
  <c r="K1261" i="5"/>
  <c r="N1261" i="5" s="1"/>
  <c r="K955" i="5"/>
  <c r="M955" i="5" s="1"/>
  <c r="K3925" i="5"/>
  <c r="N3925" i="5" s="1"/>
  <c r="K2445" i="5"/>
  <c r="K703" i="5"/>
  <c r="K979" i="5"/>
  <c r="K6491" i="5"/>
  <c r="N6491" i="5" s="1"/>
  <c r="K3165" i="5"/>
  <c r="K5306" i="5"/>
  <c r="K2678" i="5"/>
  <c r="K500" i="5"/>
  <c r="L500" i="5" s="1"/>
  <c r="K4038" i="5"/>
  <c r="L4038" i="5" s="1"/>
  <c r="K8340" i="5"/>
  <c r="K8230" i="5"/>
  <c r="K5625" i="5"/>
  <c r="K7736" i="5"/>
  <c r="K3506" i="5"/>
  <c r="L3506" i="5" s="1"/>
  <c r="K883" i="5"/>
  <c r="K2653" i="5"/>
  <c r="N2653" i="5" s="1"/>
  <c r="K7009" i="5"/>
  <c r="K6888" i="5"/>
  <c r="K7306" i="5"/>
  <c r="K5734" i="5"/>
  <c r="N5734" i="5" s="1"/>
  <c r="K1405" i="5"/>
  <c r="K3895" i="5"/>
  <c r="M3895" i="5" s="1"/>
  <c r="K8516" i="5"/>
  <c r="K493" i="5"/>
  <c r="M493" i="5" s="1"/>
  <c r="K5144" i="5"/>
  <c r="K2707" i="5"/>
  <c r="L2707" i="5" s="1"/>
  <c r="K4701" i="5"/>
  <c r="K2135" i="5"/>
  <c r="L2135" i="5" s="1"/>
  <c r="K1647" i="5"/>
  <c r="L1647" i="5" s="1"/>
  <c r="K1569" i="5"/>
  <c r="M1569" i="5" s="1"/>
  <c r="K337" i="5"/>
  <c r="N337" i="5" s="1"/>
  <c r="K2694" i="5"/>
  <c r="M2694" i="5" s="1"/>
  <c r="K4288" i="5"/>
  <c r="K3" i="5"/>
  <c r="K7930" i="5"/>
  <c r="L7930" i="5" s="1"/>
  <c r="K2797" i="5"/>
  <c r="K1674" i="5"/>
  <c r="N1674" i="5" s="1"/>
  <c r="K6590" i="5"/>
  <c r="K1496" i="5"/>
  <c r="M1496" i="5" s="1"/>
  <c r="K1301" i="5"/>
  <c r="K4797" i="5"/>
  <c r="K7271" i="5"/>
  <c r="M7271" i="5" s="1"/>
  <c r="K2666" i="5"/>
  <c r="M2666" i="5" s="1"/>
  <c r="K460" i="5"/>
  <c r="K8137" i="5"/>
  <c r="L8137" i="5" s="1"/>
  <c r="K8170" i="5"/>
  <c r="N8170" i="5" s="1"/>
  <c r="K7623" i="5"/>
  <c r="K3781" i="5"/>
  <c r="L3781" i="5" s="1"/>
  <c r="K7214" i="5"/>
  <c r="K7704" i="5"/>
  <c r="K4692" i="5"/>
  <c r="L4692" i="5" s="1"/>
  <c r="K1153" i="5"/>
  <c r="K2964" i="5"/>
  <c r="K5509" i="5"/>
  <c r="K2549" i="5"/>
  <c r="N2549" i="5" s="1"/>
  <c r="K2254" i="5"/>
  <c r="K7924" i="5"/>
  <c r="K7012" i="5"/>
  <c r="K5119" i="5"/>
  <c r="L5119" i="5" s="1"/>
  <c r="K363" i="5"/>
  <c r="K1948" i="5"/>
  <c r="M1948" i="5" s="1"/>
  <c r="K7415" i="5"/>
  <c r="L7415" i="5" s="1"/>
  <c r="K5695" i="5"/>
  <c r="M5695" i="5" s="1"/>
  <c r="K686" i="5"/>
  <c r="N686" i="5" s="1"/>
  <c r="K351" i="5"/>
  <c r="K1185" i="5"/>
  <c r="K3178" i="5"/>
  <c r="N3178" i="5" s="1"/>
  <c r="K7703" i="5"/>
  <c r="K6627" i="5"/>
  <c r="K3406" i="5"/>
  <c r="K5379" i="5"/>
  <c r="M5379" i="5" s="1"/>
  <c r="K6997" i="5"/>
  <c r="K1351" i="5"/>
  <c r="L1351" i="5" s="1"/>
  <c r="K1687" i="5"/>
  <c r="K6067" i="5"/>
  <c r="L6067" i="5" s="1"/>
  <c r="K612" i="5"/>
  <c r="N612" i="5" s="1"/>
  <c r="K2440" i="5"/>
  <c r="K411" i="5"/>
  <c r="M411" i="5" s="1"/>
  <c r="K8356" i="5"/>
  <c r="K182" i="5"/>
  <c r="L182" i="5" s="1"/>
  <c r="K821" i="5"/>
  <c r="K6326" i="5"/>
  <c r="L6326" i="5" s="1"/>
  <c r="K7235" i="5"/>
  <c r="K2631" i="5"/>
  <c r="L2631" i="5" s="1"/>
  <c r="K4747" i="5"/>
  <c r="K3399" i="5"/>
  <c r="L3399" i="5" s="1"/>
  <c r="K7332" i="5"/>
  <c r="K2688" i="5"/>
  <c r="K207" i="5"/>
  <c r="K6532" i="5"/>
  <c r="M6532" i="5" s="1"/>
  <c r="K4208" i="5"/>
  <c r="L4208" i="5" s="1"/>
  <c r="K3825" i="5"/>
  <c r="K4068" i="5"/>
  <c r="K5716" i="5"/>
  <c r="K8708" i="5"/>
  <c r="N8708" i="5" s="1"/>
  <c r="K1598" i="5"/>
  <c r="L1598" i="5" s="1"/>
  <c r="K3928" i="5"/>
  <c r="K6309" i="5"/>
  <c r="L6309" i="5" s="1"/>
  <c r="K7190" i="5"/>
  <c r="N7190" i="5" s="1"/>
  <c r="K1358" i="5"/>
  <c r="L1358" i="5" s="1"/>
  <c r="K423" i="5"/>
  <c r="M423" i="5" s="1"/>
  <c r="K6694" i="5"/>
  <c r="K503" i="5"/>
  <c r="K6417" i="5"/>
  <c r="N6417" i="5" s="1"/>
  <c r="K6025" i="5"/>
  <c r="K1230" i="5"/>
  <c r="M1230" i="5" s="1"/>
  <c r="K5398" i="5"/>
  <c r="L5398" i="5" s="1"/>
  <c r="K524" i="5"/>
  <c r="L524" i="5" s="1"/>
  <c r="K2622" i="5"/>
  <c r="K7042" i="5"/>
  <c r="K5954" i="5"/>
  <c r="K5594" i="5"/>
  <c r="K6249" i="5"/>
  <c r="L6249" i="5" s="1"/>
  <c r="K7088" i="5"/>
  <c r="N7088" i="5" s="1"/>
  <c r="K1378" i="5"/>
  <c r="K3056" i="5"/>
  <c r="L3056" i="5" s="1"/>
  <c r="K1165" i="5"/>
  <c r="L1165" i="5" s="1"/>
  <c r="K8342" i="5"/>
  <c r="M8342" i="5" s="1"/>
  <c r="K2510" i="5"/>
  <c r="K463" i="5"/>
  <c r="K588" i="5"/>
  <c r="K1974" i="5"/>
  <c r="N1974" i="5" s="1"/>
  <c r="K4358" i="5"/>
  <c r="L4358" i="5" s="1"/>
  <c r="K8183" i="5"/>
  <c r="N8183" i="5" s="1"/>
  <c r="K3693" i="5"/>
  <c r="M3693" i="5" s="1"/>
  <c r="K2358" i="5"/>
  <c r="L2358" i="5" s="1"/>
  <c r="K7881" i="5"/>
  <c r="K7342" i="5"/>
  <c r="K7962" i="5"/>
  <c r="K4656" i="5"/>
  <c r="N4656" i="5" s="1"/>
  <c r="K101" i="5"/>
  <c r="K2603" i="5"/>
  <c r="L2603" i="5" s="1"/>
  <c r="K844" i="5"/>
  <c r="L844" i="5" s="1"/>
  <c r="K3788" i="5"/>
  <c r="L3788" i="5" s="1"/>
  <c r="K5041" i="5"/>
  <c r="N5041" i="5" s="1"/>
  <c r="K5230" i="5"/>
  <c r="K2889" i="5"/>
  <c r="L2889" i="5" s="1"/>
  <c r="K3277" i="5"/>
  <c r="K3182" i="5"/>
  <c r="L3182" i="5" s="1"/>
  <c r="K7139" i="5"/>
  <c r="K2517" i="5"/>
  <c r="K6555" i="5"/>
  <c r="K7603" i="5"/>
  <c r="M7603" i="5" s="1"/>
  <c r="K2840" i="5"/>
  <c r="L2840" i="5" s="1"/>
  <c r="K1293" i="5"/>
  <c r="K1014" i="5"/>
  <c r="K3113" i="5"/>
  <c r="L3113" i="5" s="1"/>
  <c r="K6178" i="5"/>
  <c r="M6178" i="5" s="1"/>
  <c r="K7880" i="5"/>
  <c r="N7880" i="5" s="1"/>
  <c r="K3016" i="5"/>
  <c r="M3016" i="5" s="1"/>
  <c r="K6104" i="5"/>
  <c r="N6104" i="5" s="1"/>
  <c r="K3677" i="5"/>
  <c r="K2481" i="5"/>
  <c r="K943" i="5"/>
  <c r="L943" i="5" s="1"/>
  <c r="K6518" i="5"/>
  <c r="L6518" i="5" s="1"/>
  <c r="K244" i="5"/>
  <c r="M244" i="5" s="1"/>
  <c r="K7360" i="5"/>
  <c r="L7360" i="5" s="1"/>
  <c r="K1531" i="5"/>
  <c r="M1531" i="5" s="1"/>
  <c r="K6494" i="5"/>
  <c r="M6494" i="5" s="1"/>
  <c r="K473" i="5"/>
  <c r="K4663" i="5"/>
  <c r="N4663" i="5" s="1"/>
  <c r="K3367" i="5"/>
  <c r="K5849" i="5"/>
  <c r="N5849" i="5" s="1"/>
  <c r="K5880" i="5"/>
  <c r="K3601" i="5"/>
  <c r="N3601" i="5" s="1"/>
  <c r="K5770" i="5"/>
  <c r="K7279" i="5"/>
  <c r="N7279" i="5" s="1"/>
  <c r="K3709" i="5"/>
  <c r="K3579" i="5"/>
  <c r="K8052" i="5"/>
  <c r="L8052" i="5" s="1"/>
  <c r="K2457" i="5"/>
  <c r="N2457" i="5" s="1"/>
  <c r="K6696" i="5"/>
  <c r="N6696" i="5" s="1"/>
  <c r="K2801" i="5"/>
  <c r="N2801" i="5" s="1"/>
  <c r="K364" i="5"/>
  <c r="M364" i="5" s="1"/>
  <c r="K4400" i="5"/>
  <c r="N4400" i="5" s="1"/>
  <c r="K7558" i="5"/>
  <c r="M7558" i="5" s="1"/>
  <c r="K903" i="5"/>
  <c r="K5848" i="5"/>
  <c r="M5848" i="5" s="1"/>
  <c r="K7910" i="5"/>
  <c r="K2486" i="5"/>
  <c r="L2486" i="5" s="1"/>
  <c r="K2049" i="5"/>
  <c r="N2049" i="5" s="1"/>
  <c r="K5809" i="5"/>
  <c r="K8771" i="5"/>
  <c r="L8771" i="5" s="1"/>
  <c r="K8175" i="5"/>
  <c r="K4455" i="5"/>
  <c r="L4455" i="5" s="1"/>
  <c r="K487" i="5"/>
  <c r="L487" i="5" s="1"/>
  <c r="K6996" i="5"/>
  <c r="L6996" i="5" s="1"/>
  <c r="K5011" i="5"/>
  <c r="L5011" i="5" s="1"/>
  <c r="K6737" i="5"/>
  <c r="K5388" i="5"/>
  <c r="M5388" i="5" s="1"/>
  <c r="K1149" i="5"/>
  <c r="K4211" i="5"/>
  <c r="K3096" i="5"/>
  <c r="K2948" i="5"/>
  <c r="K7059" i="5"/>
  <c r="K1108" i="5"/>
  <c r="K2259" i="5"/>
  <c r="L2259" i="5" s="1"/>
  <c r="K6662" i="5"/>
  <c r="M6662" i="5" s="1"/>
  <c r="K6483" i="5"/>
  <c r="M6483" i="5" s="1"/>
  <c r="K7018" i="5"/>
  <c r="K2287" i="5"/>
  <c r="L2287" i="5" s="1"/>
  <c r="K236" i="5"/>
  <c r="K1194" i="5"/>
  <c r="K4760" i="5"/>
  <c r="M4760" i="5" s="1"/>
  <c r="K8474" i="5"/>
  <c r="K533" i="5"/>
  <c r="M533" i="5" s="1"/>
  <c r="K753" i="5"/>
  <c r="L753" i="5" s="1"/>
  <c r="K2363" i="5"/>
  <c r="L2363" i="5" s="1"/>
  <c r="K2427" i="5"/>
  <c r="L2427" i="5" s="1"/>
  <c r="K6938" i="5"/>
  <c r="N6938" i="5" s="1"/>
  <c r="K1863" i="5"/>
  <c r="K7457" i="5"/>
  <c r="K6357" i="5"/>
  <c r="M6357" i="5" s="1"/>
  <c r="K5892" i="5"/>
  <c r="L5892" i="5" s="1"/>
  <c r="K4817" i="5"/>
  <c r="M4817" i="5" s="1"/>
  <c r="K452" i="5"/>
  <c r="M452" i="5" s="1"/>
  <c r="K5192" i="5"/>
  <c r="K3814" i="5"/>
  <c r="K76" i="5"/>
  <c r="M76" i="5" s="1"/>
  <c r="K2968" i="5"/>
  <c r="K4565" i="5"/>
  <c r="N4565" i="5" s="1"/>
  <c r="K5261" i="5"/>
  <c r="N5261" i="5" s="1"/>
  <c r="K8522" i="5"/>
  <c r="N8522" i="5" s="1"/>
  <c r="K7277" i="5"/>
  <c r="N7277" i="5" s="1"/>
  <c r="K808" i="5"/>
  <c r="L808" i="5" s="1"/>
  <c r="K1396" i="5"/>
  <c r="K231" i="5"/>
  <c r="K1762" i="5"/>
  <c r="M1762" i="5" s="1"/>
  <c r="K5412" i="5"/>
  <c r="L5412" i="5" s="1"/>
  <c r="K6413" i="5"/>
  <c r="K3915" i="5"/>
  <c r="M3915" i="5" s="1"/>
  <c r="K7915" i="5"/>
  <c r="M7915" i="5" s="1"/>
  <c r="K5724" i="5"/>
  <c r="K7345" i="5"/>
  <c r="L7345" i="5" s="1"/>
  <c r="K485" i="5"/>
  <c r="K1635" i="5"/>
  <c r="K1466" i="5"/>
  <c r="K4725" i="5"/>
  <c r="K5086" i="5"/>
  <c r="M5086" i="5" s="1"/>
  <c r="K2085" i="5"/>
  <c r="N2085" i="5" s="1"/>
  <c r="K5384" i="5"/>
  <c r="M5384" i="5" s="1"/>
  <c r="K7021" i="5"/>
  <c r="K4795" i="5"/>
  <c r="M4795" i="5" s="1"/>
  <c r="K6432" i="5"/>
  <c r="L6432" i="5" s="1"/>
  <c r="K3337" i="5"/>
  <c r="L3337" i="5" s="1"/>
  <c r="K7659" i="5"/>
  <c r="K8209" i="5"/>
  <c r="K6616" i="5"/>
  <c r="K8213" i="5"/>
  <c r="K965" i="5"/>
  <c r="K3769" i="5"/>
  <c r="N3769" i="5" s="1"/>
  <c r="K5297" i="5"/>
  <c r="K8678" i="5"/>
  <c r="L8678" i="5" s="1"/>
  <c r="K6356" i="5"/>
  <c r="L6356" i="5" s="1"/>
  <c r="K7074" i="5"/>
  <c r="K4798" i="5"/>
  <c r="L4798" i="5" s="1"/>
  <c r="K7233" i="5"/>
  <c r="M7233" i="5" s="1"/>
  <c r="K2101" i="5"/>
  <c r="M2101" i="5" s="1"/>
  <c r="K4715" i="5"/>
  <c r="K7635" i="5"/>
  <c r="N7635" i="5" s="1"/>
  <c r="K4497" i="5"/>
  <c r="N4497" i="5" s="1"/>
  <c r="K1717" i="5"/>
  <c r="M1717" i="5" s="1"/>
  <c r="K8521" i="5"/>
  <c r="K2237" i="5"/>
  <c r="L2237" i="5" s="1"/>
  <c r="K7159" i="5"/>
  <c r="K6240" i="5"/>
  <c r="K7309" i="5"/>
  <c r="L7309" i="5" s="1"/>
  <c r="K4667" i="5"/>
  <c r="K3628" i="5"/>
  <c r="K3443" i="5"/>
  <c r="N3443" i="5" s="1"/>
  <c r="K1046" i="5"/>
  <c r="K2897" i="5"/>
  <c r="N2897" i="5" s="1"/>
  <c r="K3944" i="5"/>
  <c r="K6626" i="5"/>
  <c r="K1399" i="5"/>
  <c r="N1399" i="5" s="1"/>
  <c r="K1981" i="5"/>
  <c r="M1981" i="5" s="1"/>
  <c r="K3470" i="5"/>
  <c r="L3470" i="5" s="1"/>
  <c r="K1254" i="5"/>
  <c r="N1254" i="5" s="1"/>
  <c r="K5262" i="5"/>
  <c r="N5262" i="5" s="1"/>
  <c r="K1994" i="5"/>
  <c r="L1994" i="5" s="1"/>
  <c r="K5610" i="5"/>
  <c r="K1030" i="5"/>
  <c r="K8401" i="5"/>
  <c r="M8401" i="5" s="1"/>
  <c r="K6602" i="5"/>
  <c r="N6602" i="5" s="1"/>
  <c r="K3674" i="5"/>
  <c r="M3674" i="5" s="1"/>
  <c r="K3951" i="5"/>
  <c r="K4699" i="5"/>
  <c r="M4699" i="5" s="1"/>
  <c r="K4446" i="5"/>
  <c r="L4446" i="5" s="1"/>
  <c r="K7994" i="5"/>
  <c r="K8595" i="5"/>
  <c r="K1566" i="5"/>
  <c r="M1566" i="5" s="1"/>
  <c r="K6378" i="5"/>
  <c r="M6378" i="5" s="1"/>
  <c r="K7996" i="5"/>
  <c r="K8608" i="5"/>
  <c r="N8608" i="5" s="1"/>
  <c r="K40" i="5"/>
  <c r="K1130" i="5"/>
  <c r="N1130" i="5" s="1"/>
  <c r="K6510" i="5"/>
  <c r="M6510" i="5" s="1"/>
  <c r="K2086" i="5"/>
  <c r="K1791" i="5"/>
  <c r="K5146" i="5"/>
  <c r="K4141" i="5"/>
  <c r="K6353" i="5"/>
  <c r="K3391" i="5"/>
  <c r="K7174" i="5"/>
  <c r="M7174" i="5" s="1"/>
  <c r="K2013" i="5"/>
  <c r="L2013" i="5" s="1"/>
  <c r="K4173" i="5"/>
  <c r="L4173" i="5" s="1"/>
  <c r="K16" i="5"/>
  <c r="L16" i="5" s="1"/>
  <c r="K679" i="5"/>
  <c r="N679" i="5" s="1"/>
  <c r="K6254" i="5"/>
  <c r="K5507" i="5"/>
  <c r="K2371" i="5"/>
  <c r="L2371" i="5" s="1"/>
  <c r="K1467" i="5"/>
  <c r="K8247" i="5"/>
  <c r="K455" i="5"/>
  <c r="N455" i="5" s="1"/>
  <c r="K3982" i="5"/>
  <c r="L3982" i="5" s="1"/>
  <c r="K1886" i="5"/>
  <c r="M1886" i="5" s="1"/>
  <c r="K8541" i="5"/>
  <c r="L8541" i="5" s="1"/>
  <c r="K5216" i="5"/>
  <c r="N5216" i="5" s="1"/>
  <c r="K5401" i="5"/>
  <c r="K5591" i="5"/>
  <c r="L5591" i="5" s="1"/>
  <c r="K2296" i="5"/>
  <c r="K5016" i="5"/>
  <c r="N5016" i="5" s="1"/>
  <c r="K8569" i="5"/>
  <c r="L8569" i="5" s="1"/>
  <c r="K4815" i="5"/>
  <c r="L4815" i="5" s="1"/>
  <c r="K8590" i="5"/>
  <c r="K7196" i="5"/>
  <c r="K8215" i="5"/>
  <c r="N8215" i="5" s="1"/>
  <c r="K7937" i="5"/>
  <c r="L7937" i="5" s="1"/>
  <c r="K8481" i="5"/>
  <c r="L8481" i="5" s="1"/>
  <c r="K315" i="5"/>
  <c r="K1801" i="5"/>
  <c r="N1801" i="5" s="1"/>
  <c r="K1164" i="5"/>
  <c r="N1164" i="5" s="1"/>
  <c r="K4992" i="5"/>
  <c r="L4992" i="5" s="1"/>
  <c r="K5808" i="5"/>
  <c r="K7227" i="5"/>
  <c r="L7227" i="5" s="1"/>
  <c r="K6637" i="5"/>
  <c r="M6637" i="5" s="1"/>
  <c r="K1902" i="5"/>
  <c r="L1902" i="5" s="1"/>
  <c r="K2480" i="5"/>
  <c r="L2480" i="5" s="1"/>
  <c r="K4539" i="5"/>
  <c r="M4539" i="5" s="1"/>
  <c r="K3690" i="5"/>
  <c r="N3690" i="5" s="1"/>
  <c r="K3306" i="5"/>
  <c r="N3306" i="5" s="1"/>
  <c r="K3607" i="5"/>
  <c r="K5330" i="5"/>
  <c r="K1189" i="5"/>
  <c r="K5965" i="5"/>
  <c r="L5965" i="5" s="1"/>
  <c r="K3922" i="5"/>
  <c r="M3922" i="5" s="1"/>
  <c r="K6866" i="5"/>
  <c r="K1034" i="5"/>
  <c r="K2629" i="5"/>
  <c r="N2629" i="5" s="1"/>
  <c r="K6089" i="5"/>
  <c r="M6089" i="5" s="1"/>
  <c r="K1751" i="5"/>
  <c r="L1751" i="5" s="1"/>
  <c r="K7458" i="5"/>
  <c r="K5328" i="5"/>
  <c r="L5328" i="5" s="1"/>
  <c r="K388" i="5"/>
  <c r="L388" i="5" s="1"/>
  <c r="K4681" i="5"/>
  <c r="N4681" i="5" s="1"/>
  <c r="K4789" i="5"/>
  <c r="L4789" i="5" s="1"/>
  <c r="K1968" i="5"/>
  <c r="K7935" i="5"/>
  <c r="N7935" i="5" s="1"/>
  <c r="K6493" i="5"/>
  <c r="L6493" i="5" s="1"/>
  <c r="K5466" i="5"/>
  <c r="N5466" i="5" s="1"/>
  <c r="K5816" i="5"/>
  <c r="L5816" i="5" s="1"/>
  <c r="K6702" i="5"/>
  <c r="L6702" i="5" s="1"/>
  <c r="K967" i="5"/>
  <c r="K2647" i="5"/>
  <c r="L2647" i="5" s="1"/>
  <c r="K4830" i="5"/>
  <c r="K801" i="5"/>
  <c r="K8018" i="5"/>
  <c r="K2186" i="5"/>
  <c r="M2186" i="5" s="1"/>
  <c r="K5043" i="5"/>
  <c r="L5043" i="5" s="1"/>
  <c r="K8316" i="5"/>
  <c r="L8316" i="5" s="1"/>
  <c r="K8754" i="5"/>
  <c r="K3153" i="5"/>
  <c r="L3153" i="5" s="1"/>
  <c r="K8073" i="5"/>
  <c r="L8073" i="5" s="1"/>
  <c r="K3567" i="5"/>
  <c r="L3567" i="5" s="1"/>
  <c r="K7484" i="5"/>
  <c r="L7484" i="5" s="1"/>
  <c r="K4547" i="5"/>
  <c r="L4547" i="5" s="1"/>
  <c r="K1702" i="5"/>
  <c r="L1702" i="5" s="1"/>
  <c r="K8658" i="5"/>
  <c r="L8658" i="5" s="1"/>
  <c r="K7393" i="5"/>
  <c r="N7393" i="5" s="1"/>
  <c r="K6909" i="5"/>
  <c r="L6909" i="5" s="1"/>
  <c r="K7527" i="5"/>
  <c r="N7527" i="5" s="1"/>
  <c r="K8225" i="5"/>
  <c r="K1085" i="5"/>
  <c r="K4265" i="5"/>
  <c r="K8538" i="5"/>
  <c r="K2238" i="5"/>
  <c r="K520" i="5"/>
  <c r="M520" i="5" s="1"/>
  <c r="K3464" i="5"/>
  <c r="M3464" i="5" s="1"/>
  <c r="K6765" i="5"/>
  <c r="L6765" i="5" s="1"/>
  <c r="K4019" i="5"/>
  <c r="N4019" i="5" s="1"/>
  <c r="K4896" i="5"/>
  <c r="M4896" i="5" s="1"/>
  <c r="K2393" i="5"/>
  <c r="K6447" i="5"/>
  <c r="L6447" i="5" s="1"/>
  <c r="K1725" i="5"/>
  <c r="K5861" i="5"/>
  <c r="M5861" i="5" s="1"/>
  <c r="K6985" i="5"/>
  <c r="N6985" i="5" s="1"/>
  <c r="K2255" i="5"/>
  <c r="L2255" i="5" s="1"/>
  <c r="K670" i="5"/>
  <c r="K205" i="5"/>
  <c r="K522" i="5"/>
  <c r="N522" i="5" s="1"/>
  <c r="K1225" i="5"/>
  <c r="L1225" i="5" s="1"/>
  <c r="K2702" i="5"/>
  <c r="K5792" i="5"/>
  <c r="N5792" i="5" s="1"/>
  <c r="K7859" i="5"/>
  <c r="M7859" i="5" s="1"/>
  <c r="K3141" i="5"/>
  <c r="L3141" i="5" s="1"/>
  <c r="K2342" i="5"/>
  <c r="N2342" i="5" s="1"/>
  <c r="K1411" i="5"/>
  <c r="K6674" i="5"/>
  <c r="L6674" i="5" s="1"/>
  <c r="K8392" i="5"/>
  <c r="K3349" i="5"/>
  <c r="N3349" i="5" s="1"/>
  <c r="K7954" i="5"/>
  <c r="L7954" i="5" s="1"/>
  <c r="K2599" i="5"/>
  <c r="K1267" i="5"/>
  <c r="N1267" i="5" s="1"/>
  <c r="K1758" i="5"/>
  <c r="K1721" i="5"/>
  <c r="M1721" i="5" s="1"/>
  <c r="K1833" i="5"/>
  <c r="K6344" i="5"/>
  <c r="L6344" i="5" s="1"/>
  <c r="K3979" i="5"/>
  <c r="L3979" i="5" s="1"/>
  <c r="K2281" i="5"/>
  <c r="N2281" i="5" s="1"/>
  <c r="K4872" i="5"/>
  <c r="N4872" i="5" s="1"/>
  <c r="K3093" i="5"/>
  <c r="K2301" i="5"/>
  <c r="K1364" i="5"/>
  <c r="K8363" i="5"/>
  <c r="K3316" i="5"/>
  <c r="K7927" i="5"/>
  <c r="K2575" i="5"/>
  <c r="L2575" i="5" s="1"/>
  <c r="K1735" i="5"/>
  <c r="K1701" i="5"/>
  <c r="M1701" i="5" s="1"/>
  <c r="K1813" i="5"/>
  <c r="M1813" i="5" s="1"/>
  <c r="K6308" i="5"/>
  <c r="K4535" i="5"/>
  <c r="K2228" i="5"/>
  <c r="M2228" i="5" s="1"/>
  <c r="K1092" i="5"/>
  <c r="K6945" i="5"/>
  <c r="K3817" i="5"/>
  <c r="N3817" i="5" s="1"/>
  <c r="K328" i="5"/>
  <c r="N328" i="5" s="1"/>
  <c r="K8546" i="5"/>
  <c r="K8185" i="5"/>
  <c r="N8185" i="5" s="1"/>
  <c r="K558" i="5"/>
  <c r="K2265" i="5"/>
  <c r="K1157" i="5"/>
  <c r="K8266" i="5"/>
  <c r="K6786" i="5"/>
  <c r="L6786" i="5" s="1"/>
  <c r="K3720" i="5"/>
  <c r="L3720" i="5" s="1"/>
  <c r="K5859" i="5"/>
  <c r="M5859" i="5" s="1"/>
  <c r="K498" i="5"/>
  <c r="K5675" i="5"/>
  <c r="M5675" i="5" s="1"/>
  <c r="K2761" i="5"/>
  <c r="M2761" i="5" s="1"/>
  <c r="K378" i="5"/>
  <c r="K807" i="5"/>
  <c r="N807" i="5" s="1"/>
  <c r="K8661" i="5"/>
  <c r="K8767" i="5"/>
  <c r="K4354" i="5"/>
  <c r="K4706" i="5"/>
  <c r="N4706" i="5" s="1"/>
  <c r="K3331" i="5"/>
  <c r="K1446" i="5"/>
  <c r="L1446" i="5" s="1"/>
  <c r="K995" i="5"/>
  <c r="N995" i="5" s="1"/>
  <c r="K7181" i="5"/>
  <c r="N7181" i="5" s="1"/>
  <c r="K6579" i="5"/>
  <c r="K3452" i="5"/>
  <c r="K2155" i="5"/>
  <c r="K1478" i="5"/>
  <c r="K7321" i="5"/>
  <c r="L7321" i="5" s="1"/>
  <c r="K6750" i="5"/>
  <c r="K3679" i="5"/>
  <c r="M3679" i="5" s="1"/>
  <c r="K5799" i="5"/>
  <c r="K462" i="5"/>
  <c r="L462" i="5" s="1"/>
  <c r="K5648" i="5"/>
  <c r="K2736" i="5"/>
  <c r="K785" i="5"/>
  <c r="K8147" i="5"/>
  <c r="K4220" i="5"/>
  <c r="K4334" i="5"/>
  <c r="K2887" i="5"/>
  <c r="K5665" i="5"/>
  <c r="N5665" i="5" s="1"/>
  <c r="K2731" i="5"/>
  <c r="M2731" i="5" s="1"/>
  <c r="K8478" i="5"/>
  <c r="L8478" i="5" s="1"/>
  <c r="K4915" i="5"/>
  <c r="K216" i="5"/>
  <c r="L216" i="5" s="1"/>
  <c r="K8128" i="5"/>
  <c r="K3868" i="5"/>
  <c r="K4202" i="5"/>
  <c r="K4426" i="5"/>
  <c r="K7312" i="5"/>
  <c r="K7826" i="5"/>
  <c r="M7826" i="5" s="1"/>
  <c r="K6416" i="5"/>
  <c r="K6521" i="5"/>
  <c r="L6521" i="5" s="1"/>
  <c r="K1243" i="5"/>
  <c r="K5322" i="5"/>
  <c r="M5322" i="5" s="1"/>
  <c r="K6154" i="5"/>
  <c r="L6154" i="5" s="1"/>
  <c r="K2734" i="5"/>
  <c r="M2734" i="5" s="1"/>
  <c r="K1404" i="5"/>
  <c r="M1404" i="5" s="1"/>
  <c r="K3699" i="5"/>
  <c r="K3980" i="5"/>
  <c r="M3980" i="5" s="1"/>
  <c r="K6531" i="5"/>
  <c r="M6531" i="5" s="1"/>
  <c r="K4323" i="5"/>
  <c r="K6536" i="5"/>
  <c r="K1648" i="5"/>
  <c r="L1648" i="5" s="1"/>
  <c r="K546" i="5"/>
  <c r="K2804" i="5"/>
  <c r="K1049" i="5"/>
  <c r="N1049" i="5" s="1"/>
  <c r="K4856" i="5"/>
  <c r="N4856" i="5" s="1"/>
  <c r="K115" i="5"/>
  <c r="K3827" i="5"/>
  <c r="K6419" i="5"/>
  <c r="K4995" i="5"/>
  <c r="L4995" i="5" s="1"/>
  <c r="K5125" i="5"/>
  <c r="K5331" i="5"/>
  <c r="K8745" i="5"/>
  <c r="M8745" i="5" s="1"/>
  <c r="K7308" i="5"/>
  <c r="M7308" i="5" s="1"/>
  <c r="K1659" i="5"/>
  <c r="K577" i="5"/>
  <c r="M577" i="5" s="1"/>
  <c r="K1767" i="5"/>
  <c r="K2199" i="5"/>
  <c r="K1376" i="5"/>
  <c r="L1376" i="5" s="1"/>
  <c r="K1713" i="5"/>
  <c r="K5075" i="5"/>
  <c r="L5075" i="5" s="1"/>
  <c r="K4853" i="5"/>
  <c r="K7405" i="5"/>
  <c r="K318" i="5"/>
  <c r="M318" i="5" s="1"/>
  <c r="K6111" i="5"/>
  <c r="K5138" i="5"/>
  <c r="M5138" i="5" s="1"/>
  <c r="K5535" i="5"/>
  <c r="K8607" i="5"/>
  <c r="L8607" i="5" s="1"/>
  <c r="K3829" i="5"/>
  <c r="L3829" i="5" s="1"/>
  <c r="K8069" i="5"/>
  <c r="L8069" i="5" s="1"/>
  <c r="K3134" i="5"/>
  <c r="K7103" i="5"/>
  <c r="K3560" i="5"/>
  <c r="L3560" i="5" s="1"/>
  <c r="K3261" i="5"/>
  <c r="L3261" i="5" s="1"/>
  <c r="K2355" i="5"/>
  <c r="K4001" i="5"/>
  <c r="M4001" i="5" s="1"/>
  <c r="K6196" i="5"/>
  <c r="L6196" i="5" s="1"/>
  <c r="K3434" i="5"/>
  <c r="L3434" i="5" s="1"/>
  <c r="K3229" i="5"/>
  <c r="M3229" i="5" s="1"/>
  <c r="K2326" i="5"/>
  <c r="K8233" i="5"/>
  <c r="K6580" i="5"/>
  <c r="N6580" i="5" s="1"/>
  <c r="K4054" i="5"/>
  <c r="K3385" i="5"/>
  <c r="L3385" i="5" s="1"/>
  <c r="K3196" i="5"/>
  <c r="K2297" i="5"/>
  <c r="K3841" i="5"/>
  <c r="K8157" i="5"/>
  <c r="K6663" i="5"/>
  <c r="N6663" i="5" s="1"/>
  <c r="K4015" i="5"/>
  <c r="K3339" i="5"/>
  <c r="M3339" i="5" s="1"/>
  <c r="K2808" i="5"/>
  <c r="K2125" i="5"/>
  <c r="N2125" i="5" s="1"/>
  <c r="K3704" i="5"/>
  <c r="K8138" i="5"/>
  <c r="N8138" i="5" s="1"/>
  <c r="K7805" i="5"/>
  <c r="K5169" i="5"/>
  <c r="L5169" i="5" s="1"/>
  <c r="K6778" i="5"/>
  <c r="K7775" i="5"/>
  <c r="K2961" i="5"/>
  <c r="K432" i="5"/>
  <c r="M432" i="5" s="1"/>
  <c r="K1120" i="5"/>
  <c r="K846" i="5"/>
  <c r="K2119" i="5"/>
  <c r="K5225" i="5"/>
  <c r="N5225" i="5" s="1"/>
  <c r="K7582" i="5"/>
  <c r="K3735" i="5"/>
  <c r="N3735" i="5" s="1"/>
  <c r="K2246" i="5"/>
  <c r="K3098" i="5"/>
  <c r="K385" i="5"/>
  <c r="K162" i="5"/>
  <c r="K2906" i="5"/>
  <c r="K2876" i="5"/>
  <c r="L2876" i="5" s="1"/>
  <c r="K8605" i="5"/>
  <c r="K2295" i="5"/>
  <c r="L2295" i="5" s="1"/>
  <c r="K3901" i="5"/>
  <c r="N3901" i="5" s="1"/>
  <c r="K7921" i="5"/>
  <c r="K6209" i="5"/>
  <c r="K6832" i="5"/>
  <c r="K1258" i="5"/>
  <c r="K4879" i="5"/>
  <c r="K1718" i="5"/>
  <c r="N1718" i="5" s="1"/>
  <c r="K8437" i="5"/>
  <c r="K21" i="5"/>
  <c r="K8622" i="5"/>
  <c r="M8622" i="5" s="1"/>
  <c r="K1356" i="5"/>
  <c r="N1356" i="5" s="1"/>
  <c r="K6956" i="5"/>
  <c r="N6956" i="5" s="1"/>
  <c r="K694" i="5"/>
  <c r="N694" i="5" s="1"/>
  <c r="K2227" i="5"/>
  <c r="K7820" i="5"/>
  <c r="L7820" i="5" s="1"/>
  <c r="K3228" i="5"/>
  <c r="K1787" i="5"/>
  <c r="K2543" i="5"/>
  <c r="M2543" i="5" s="1"/>
  <c r="K3994" i="5"/>
  <c r="M3994" i="5" s="1"/>
  <c r="K7513" i="5"/>
  <c r="K828" i="5"/>
  <c r="N828" i="5" s="1"/>
  <c r="K8293" i="5"/>
  <c r="K4820" i="5"/>
  <c r="K6490" i="5"/>
  <c r="K6756" i="5"/>
  <c r="K37" i="5"/>
  <c r="M37" i="5" s="1"/>
  <c r="K4697" i="5"/>
  <c r="L4697" i="5" s="1"/>
  <c r="K3256" i="5"/>
  <c r="K7326" i="5"/>
  <c r="K482" i="5"/>
  <c r="K4860" i="5"/>
  <c r="M4860" i="5" s="1"/>
  <c r="K4310" i="5"/>
  <c r="K1936" i="5"/>
  <c r="L1936" i="5" s="1"/>
  <c r="K2535" i="5"/>
  <c r="K5298" i="5"/>
  <c r="K5462" i="5"/>
  <c r="K4378" i="5"/>
  <c r="L4378" i="5" s="1"/>
  <c r="K982" i="5"/>
  <c r="K5318" i="5"/>
  <c r="K5557" i="5"/>
  <c r="K8716" i="5"/>
  <c r="M8716" i="5" s="1"/>
  <c r="K8670" i="5"/>
  <c r="M8670" i="5" s="1"/>
  <c r="K3873" i="5"/>
  <c r="K8009" i="5"/>
  <c r="K5643" i="5"/>
  <c r="L5643" i="5" s="1"/>
  <c r="K2095" i="5"/>
  <c r="M2095" i="5" s="1"/>
  <c r="K320" i="5"/>
  <c r="K2413" i="5"/>
  <c r="K2904" i="5"/>
  <c r="K4998" i="5"/>
  <c r="M4998" i="5" s="1"/>
  <c r="K7811" i="5"/>
  <c r="L7811" i="5" s="1"/>
  <c r="K3914" i="5"/>
  <c r="K4036" i="5"/>
  <c r="M4036" i="5" s="1"/>
  <c r="K7463" i="5"/>
  <c r="L7463" i="5" s="1"/>
  <c r="K5945" i="5"/>
  <c r="K2052" i="5"/>
  <c r="N2052" i="5" s="1"/>
  <c r="K3343" i="5"/>
  <c r="K3280" i="5"/>
  <c r="K6179" i="5"/>
  <c r="N6179" i="5" s="1"/>
  <c r="K1703" i="5"/>
  <c r="K8732" i="5"/>
  <c r="K2966" i="5"/>
  <c r="M2966" i="5" s="1"/>
  <c r="K1935" i="5"/>
  <c r="L1935" i="5" s="1"/>
  <c r="K2691" i="5"/>
  <c r="M2691" i="5" s="1"/>
  <c r="K2738" i="5"/>
  <c r="K8020" i="5"/>
  <c r="K8345" i="5"/>
  <c r="N8345" i="5" s="1"/>
  <c r="K4269" i="5"/>
  <c r="K202" i="5"/>
  <c r="L202" i="5" s="1"/>
  <c r="K5995" i="5"/>
  <c r="M5995" i="5" s="1"/>
  <c r="K8048" i="5"/>
  <c r="L8048" i="5" s="1"/>
  <c r="K8051" i="5"/>
  <c r="K6375" i="5"/>
  <c r="K7774" i="5"/>
  <c r="M7774" i="5" s="1"/>
  <c r="K1585" i="5"/>
  <c r="K876" i="5"/>
  <c r="L876" i="5" s="1"/>
  <c r="K3105" i="5"/>
  <c r="N3105" i="5" s="1"/>
  <c r="K4726" i="5"/>
  <c r="L4726" i="5" s="1"/>
  <c r="K155" i="5"/>
  <c r="M155" i="5" s="1"/>
  <c r="K3968" i="5"/>
  <c r="M3968" i="5" s="1"/>
  <c r="K3042" i="5"/>
  <c r="K8416" i="5"/>
  <c r="M8416" i="5" s="1"/>
  <c r="K4082" i="5"/>
  <c r="L4082" i="5" s="1"/>
  <c r="K3361" i="5"/>
  <c r="M3361" i="5" s="1"/>
  <c r="K5775" i="5"/>
  <c r="K3742" i="5"/>
  <c r="K854" i="5"/>
  <c r="N854" i="5" s="1"/>
  <c r="K3764" i="5"/>
  <c r="N3764" i="5" s="1"/>
  <c r="K6921" i="5"/>
  <c r="N6921" i="5" s="1"/>
  <c r="K4431" i="5"/>
  <c r="L4431" i="5" s="1"/>
  <c r="K693" i="5"/>
  <c r="K2091" i="5"/>
  <c r="K6473" i="5"/>
  <c r="K7034" i="5"/>
  <c r="M7034" i="5" s="1"/>
  <c r="K3205" i="5"/>
  <c r="K3808" i="5"/>
  <c r="K2130" i="5"/>
  <c r="L2130" i="5" s="1"/>
  <c r="K1321" i="5"/>
  <c r="L1321" i="5" s="1"/>
  <c r="K339" i="5"/>
  <c r="N339" i="5" s="1"/>
  <c r="K5884" i="5"/>
  <c r="K2604" i="5"/>
  <c r="K7330" i="5"/>
  <c r="N7330" i="5" s="1"/>
  <c r="K2011" i="5"/>
  <c r="K743" i="5"/>
  <c r="K1234" i="5"/>
  <c r="K1255" i="5"/>
  <c r="K1347" i="5"/>
  <c r="N1347" i="5" s="1"/>
  <c r="K5876" i="5"/>
  <c r="K7425" i="5"/>
  <c r="N7425" i="5" s="1"/>
  <c r="K6214" i="5"/>
  <c r="K2087" i="5"/>
  <c r="K1277" i="5"/>
  <c r="N1277" i="5" s="1"/>
  <c r="K292" i="5"/>
  <c r="N292" i="5" s="1"/>
  <c r="K5850" i="5"/>
  <c r="K7661" i="5"/>
  <c r="K7304" i="5"/>
  <c r="K4350" i="5"/>
  <c r="N4350" i="5" s="1"/>
  <c r="K1985" i="5"/>
  <c r="M1985" i="5" s="1"/>
  <c r="K721" i="5"/>
  <c r="K1211" i="5"/>
  <c r="L1211" i="5" s="1"/>
  <c r="K1235" i="5"/>
  <c r="K1307" i="5"/>
  <c r="N1307" i="5" s="1"/>
  <c r="K5858" i="5"/>
  <c r="K7516" i="5"/>
  <c r="L7516" i="5" s="1"/>
  <c r="K8426" i="5"/>
  <c r="M8426" i="5" s="1"/>
  <c r="K3493" i="5"/>
  <c r="L3493" i="5" s="1"/>
  <c r="K4052" i="5"/>
  <c r="K1993" i="5"/>
  <c r="K7711" i="5"/>
  <c r="L7711" i="5" s="1"/>
  <c r="K7746" i="5"/>
  <c r="N7746" i="5" s="1"/>
  <c r="K3490" i="5"/>
  <c r="K4540" i="5"/>
  <c r="L4540" i="5" s="1"/>
  <c r="K2751" i="5"/>
  <c r="K7263" i="5"/>
  <c r="M7263" i="5" s="1"/>
  <c r="K6558" i="5"/>
  <c r="L6558" i="5" s="1"/>
  <c r="K5782" i="5"/>
  <c r="L5782" i="5" s="1"/>
  <c r="K2843" i="5"/>
  <c r="K5036" i="5"/>
  <c r="K8532" i="5"/>
  <c r="L8532" i="5" s="1"/>
  <c r="K2147" i="5"/>
  <c r="L2147" i="5" s="1"/>
  <c r="K8525" i="5"/>
  <c r="L8525" i="5" s="1"/>
  <c r="K261" i="5"/>
  <c r="L261" i="5" s="1"/>
  <c r="K8310" i="5"/>
  <c r="M8310" i="5" s="1"/>
  <c r="K3904" i="5"/>
  <c r="K4238" i="5"/>
  <c r="K180" i="5"/>
  <c r="K791" i="5"/>
  <c r="K8134" i="5"/>
  <c r="M8134" i="5" s="1"/>
  <c r="K2682" i="5"/>
  <c r="M2682" i="5" s="1"/>
  <c r="K67" i="5"/>
  <c r="L67" i="5" s="1"/>
  <c r="K7755" i="5"/>
  <c r="N7755" i="5" s="1"/>
  <c r="K5249" i="5"/>
  <c r="K2172" i="5"/>
  <c r="L2172" i="5" s="1"/>
  <c r="K526" i="5"/>
  <c r="K2384" i="5"/>
  <c r="N2384" i="5" s="1"/>
  <c r="K5467" i="5"/>
  <c r="N5467" i="5" s="1"/>
  <c r="K1216" i="5"/>
  <c r="K7220" i="5"/>
  <c r="K6519" i="5"/>
  <c r="K5744" i="5"/>
  <c r="K2769" i="5"/>
  <c r="M2769" i="5" s="1"/>
  <c r="K5006" i="5"/>
  <c r="L5006" i="5" s="1"/>
  <c r="K8506" i="5"/>
  <c r="L8506" i="5" s="1"/>
  <c r="K4942" i="5"/>
  <c r="K2120" i="5"/>
  <c r="K8503" i="5"/>
  <c r="N8503" i="5" s="1"/>
  <c r="K8451" i="5"/>
  <c r="L8451" i="5" s="1"/>
  <c r="K7795" i="5"/>
  <c r="L7795" i="5" s="1"/>
  <c r="K3400" i="5"/>
  <c r="M3400" i="5" s="1"/>
  <c r="K3716" i="5"/>
  <c r="L3716" i="5" s="1"/>
  <c r="K7427" i="5"/>
  <c r="K5344" i="5"/>
  <c r="K4578" i="5"/>
  <c r="M4578" i="5" s="1"/>
  <c r="K6259" i="5"/>
  <c r="K5442" i="5"/>
  <c r="K4722" i="5"/>
  <c r="L4722" i="5" s="1"/>
  <c r="K4234" i="5"/>
  <c r="M4234" i="5" s="1"/>
  <c r="K7772" i="5"/>
  <c r="K4258" i="5"/>
  <c r="K7968" i="5"/>
  <c r="K8429" i="5"/>
  <c r="N8429" i="5" s="1"/>
  <c r="K7670" i="5"/>
  <c r="K3698" i="5"/>
  <c r="K7182" i="5"/>
  <c r="K5924" i="5"/>
  <c r="K7802" i="5"/>
  <c r="L7802" i="5" s="1"/>
  <c r="K3221" i="5"/>
  <c r="M3221" i="5" s="1"/>
  <c r="K3527" i="5"/>
  <c r="N3527" i="5" s="1"/>
  <c r="K7254" i="5"/>
  <c r="M7254" i="5" s="1"/>
  <c r="K3195" i="5"/>
  <c r="N3195" i="5" s="1"/>
  <c r="K355" i="5"/>
  <c r="K3021" i="5"/>
  <c r="N3021" i="5" s="1"/>
  <c r="K1711" i="5"/>
  <c r="L1711" i="5" s="1"/>
  <c r="K6098" i="5"/>
  <c r="M6098" i="5" s="1"/>
  <c r="K7903" i="5"/>
  <c r="K5980" i="5"/>
  <c r="M5980" i="5" s="1"/>
  <c r="K8667" i="5"/>
  <c r="K4653" i="5"/>
  <c r="L4653" i="5" s="1"/>
  <c r="K2389" i="5"/>
  <c r="K4609" i="5"/>
  <c r="M4609" i="5" s="1"/>
  <c r="K3218" i="5"/>
  <c r="M3218" i="5" s="1"/>
  <c r="K2347" i="5"/>
  <c r="K5459" i="5"/>
  <c r="K8205" i="5"/>
  <c r="K8061" i="5"/>
  <c r="N8061" i="5" s="1"/>
  <c r="K7302" i="5"/>
  <c r="L7302" i="5" s="1"/>
  <c r="K8699" i="5"/>
  <c r="K3223" i="5"/>
  <c r="N3223" i="5" s="1"/>
  <c r="K2484" i="5"/>
  <c r="N2484" i="5" s="1"/>
  <c r="K4521" i="5"/>
  <c r="K4530" i="5"/>
  <c r="K653" i="5"/>
  <c r="M653" i="5" s="1"/>
  <c r="K7149" i="5"/>
  <c r="N7149" i="5" s="1"/>
  <c r="K1043" i="5"/>
  <c r="K3015" i="5"/>
  <c r="K6740" i="5"/>
  <c r="M6740" i="5" s="1"/>
  <c r="K7036" i="5"/>
  <c r="N7036" i="5" s="1"/>
  <c r="K1893" i="5"/>
  <c r="K2138" i="5"/>
  <c r="K5175" i="5"/>
  <c r="M5175" i="5" s="1"/>
  <c r="K7026" i="5"/>
  <c r="M7026" i="5" s="1"/>
  <c r="K5541" i="5"/>
  <c r="N5541" i="5" s="1"/>
  <c r="K770" i="5"/>
  <c r="K1457" i="5"/>
  <c r="M1457" i="5" s="1"/>
  <c r="K874" i="5"/>
  <c r="L874" i="5" s="1"/>
  <c r="K7071" i="5"/>
  <c r="N7071" i="5" s="1"/>
  <c r="K2310" i="5"/>
  <c r="M2310" i="5" s="1"/>
  <c r="K2043" i="5"/>
  <c r="N2043" i="5" s="1"/>
  <c r="K1410" i="5"/>
  <c r="K1441" i="5"/>
  <c r="K813" i="5"/>
  <c r="N813" i="5" s="1"/>
  <c r="K2566" i="5"/>
  <c r="L2566" i="5" s="1"/>
  <c r="K7033" i="5"/>
  <c r="L7033" i="5" s="1"/>
  <c r="K1999" i="5"/>
  <c r="N1999" i="5" s="1"/>
  <c r="K1338" i="5"/>
  <c r="K2475" i="5"/>
  <c r="K7014" i="5"/>
  <c r="K7505" i="5"/>
  <c r="L7505" i="5" s="1"/>
  <c r="K1776" i="5"/>
  <c r="K1300" i="5"/>
  <c r="K565" i="5"/>
  <c r="N565" i="5" s="1"/>
  <c r="K2452" i="5"/>
  <c r="K6766" i="5"/>
  <c r="L6766" i="5" s="1"/>
  <c r="K7092" i="5"/>
  <c r="M7092" i="5" s="1"/>
  <c r="K6337" i="5"/>
  <c r="K5335" i="5"/>
  <c r="K6583" i="5"/>
  <c r="K1693" i="5"/>
  <c r="L1693" i="5" s="1"/>
  <c r="K8117" i="5"/>
  <c r="N8117" i="5" s="1"/>
  <c r="K27" i="5"/>
  <c r="L27" i="5" s="1"/>
  <c r="K3619" i="5"/>
  <c r="M3619" i="5" s="1"/>
  <c r="K149" i="5"/>
  <c r="K3891" i="5"/>
  <c r="L3891" i="5" s="1"/>
  <c r="K6361" i="5"/>
  <c r="K1221" i="5"/>
  <c r="N1221" i="5" s="1"/>
  <c r="K2065" i="5"/>
  <c r="M2065" i="5" s="1"/>
  <c r="K4832" i="5"/>
  <c r="L4832" i="5" s="1"/>
  <c r="K8132" i="5"/>
  <c r="K8365" i="5"/>
  <c r="M8365" i="5" s="1"/>
  <c r="K7967" i="5"/>
  <c r="N7967" i="5" s="1"/>
  <c r="K1736" i="5"/>
  <c r="K1100" i="5"/>
  <c r="M1100" i="5" s="1"/>
  <c r="K6943" i="5"/>
  <c r="K712" i="5"/>
  <c r="L712" i="5" s="1"/>
  <c r="K2439" i="5"/>
  <c r="K6811" i="5"/>
  <c r="K5266" i="5"/>
  <c r="K286" i="5"/>
  <c r="M286" i="5" s="1"/>
  <c r="K3919" i="5"/>
  <c r="K800" i="5"/>
  <c r="N800" i="5" s="1"/>
  <c r="K6406" i="5"/>
  <c r="K715" i="5"/>
  <c r="M715" i="5" s="1"/>
  <c r="K3002" i="5"/>
  <c r="M3002" i="5" s="1"/>
  <c r="K7791" i="5"/>
  <c r="K5888" i="5"/>
  <c r="K7787" i="5"/>
  <c r="M7787" i="5" s="1"/>
  <c r="K384" i="5"/>
  <c r="K6182" i="5"/>
  <c r="K2017" i="5"/>
  <c r="M2017" i="5" s="1"/>
  <c r="K713" i="5"/>
  <c r="K1677" i="5"/>
  <c r="M1677" i="5" s="1"/>
  <c r="K5307" i="5"/>
  <c r="N5307" i="5" s="1"/>
  <c r="K3166" i="5"/>
  <c r="K6624" i="5"/>
  <c r="N6624" i="5" s="1"/>
  <c r="K279" i="5"/>
  <c r="K5263" i="5"/>
  <c r="M5263" i="5" s="1"/>
  <c r="K3463" i="5"/>
  <c r="N3463" i="5" s="1"/>
  <c r="K5864" i="5"/>
  <c r="N5864" i="5" s="1"/>
  <c r="K3867" i="5"/>
  <c r="K2554" i="5"/>
  <c r="M2554" i="5" s="1"/>
  <c r="K8490" i="5"/>
  <c r="M8490" i="5" s="1"/>
  <c r="K4162" i="5"/>
  <c r="L4162" i="5" s="1"/>
  <c r="K3518" i="5"/>
  <c r="K3052" i="5"/>
  <c r="L3052" i="5" s="1"/>
  <c r="K4025" i="5"/>
  <c r="M4025" i="5" s="1"/>
  <c r="K4631" i="5"/>
  <c r="L4631" i="5" s="1"/>
  <c r="K4796" i="5"/>
  <c r="K6777" i="5"/>
  <c r="L6777" i="5" s="1"/>
  <c r="K6585" i="5"/>
  <c r="N6585" i="5" s="1"/>
  <c r="K1223" i="5"/>
  <c r="K6758" i="5"/>
  <c r="M6758" i="5" s="1"/>
  <c r="K7057" i="5"/>
  <c r="K2067" i="5"/>
  <c r="N2067" i="5" s="1"/>
  <c r="K6173" i="5"/>
  <c r="L6173" i="5" s="1"/>
  <c r="K7154" i="5"/>
  <c r="K7101" i="5"/>
  <c r="K4230" i="5"/>
  <c r="K5061" i="5"/>
  <c r="K268" i="5"/>
  <c r="K192" i="5"/>
  <c r="N192" i="5" s="1"/>
  <c r="K4427" i="5"/>
  <c r="K4878" i="5"/>
  <c r="M4878" i="5" s="1"/>
  <c r="K8682" i="5"/>
  <c r="N8682" i="5" s="1"/>
  <c r="K1138" i="5"/>
  <c r="K5685" i="5"/>
  <c r="K8582" i="5"/>
  <c r="K1800" i="5"/>
  <c r="K619" i="5"/>
  <c r="K6453" i="5"/>
  <c r="N6453" i="5" s="1"/>
  <c r="K2444" i="5"/>
  <c r="L2444" i="5" s="1"/>
  <c r="K1641" i="5"/>
  <c r="K8022" i="5"/>
  <c r="K1764" i="5"/>
  <c r="M1764" i="5" s="1"/>
  <c r="K997" i="5"/>
  <c r="N997" i="5" s="1"/>
  <c r="K8653" i="5"/>
  <c r="K1518" i="5"/>
  <c r="K3180" i="5"/>
  <c r="M3180" i="5" s="1"/>
  <c r="K6332" i="5"/>
  <c r="K3757" i="5"/>
  <c r="K3304" i="5"/>
  <c r="K812" i="5"/>
  <c r="K5007" i="5"/>
  <c r="L5007" i="5" s="1"/>
  <c r="K1500" i="5"/>
  <c r="M1500" i="5" s="1"/>
  <c r="K504" i="5"/>
  <c r="K7448" i="5"/>
  <c r="K5679" i="5"/>
  <c r="L5679" i="5" s="1"/>
  <c r="K4100" i="5"/>
  <c r="K1748" i="5"/>
  <c r="L1748" i="5" s="1"/>
  <c r="K2997" i="5"/>
  <c r="L2997" i="5" s="1"/>
  <c r="K5432" i="5"/>
  <c r="L5432" i="5" s="1"/>
  <c r="K3418" i="5"/>
  <c r="M3418" i="5" s="1"/>
  <c r="K6362" i="5"/>
  <c r="L6362" i="5" s="1"/>
  <c r="K530" i="5"/>
  <c r="L530" i="5" s="1"/>
  <c r="K5621" i="5"/>
  <c r="K3254" i="5"/>
  <c r="K7932" i="5"/>
  <c r="K6086" i="5"/>
  <c r="N6086" i="5" s="1"/>
  <c r="K1871" i="5"/>
  <c r="K2354" i="5"/>
  <c r="K2462" i="5"/>
  <c r="M2462" i="5" s="1"/>
  <c r="K8196" i="5"/>
  <c r="K1048" i="5"/>
  <c r="K109" i="5"/>
  <c r="L109" i="5" s="1"/>
  <c r="K8177" i="5"/>
  <c r="N8177" i="5" s="1"/>
  <c r="K6961" i="5"/>
  <c r="L6961" i="5" s="1"/>
  <c r="K1760" i="5"/>
  <c r="L1760" i="5" s="1"/>
  <c r="K6678" i="5"/>
  <c r="L6678" i="5" s="1"/>
  <c r="K3710" i="5"/>
  <c r="K1389" i="5"/>
  <c r="N1389" i="5" s="1"/>
  <c r="K687" i="5"/>
  <c r="L687" i="5" s="1"/>
  <c r="K729" i="5"/>
  <c r="M729" i="5" s="1"/>
  <c r="K841" i="5"/>
  <c r="N841" i="5" s="1"/>
  <c r="K5372" i="5"/>
  <c r="M5372" i="5" s="1"/>
  <c r="K2972" i="5"/>
  <c r="K6569" i="5"/>
  <c r="K7724" i="5"/>
  <c r="M7724" i="5" s="1"/>
  <c r="K1002" i="5"/>
  <c r="L1002" i="5" s="1"/>
  <c r="K65" i="5"/>
  <c r="M65" i="5" s="1"/>
  <c r="K8136" i="5"/>
  <c r="K6928" i="5"/>
  <c r="N6928" i="5" s="1"/>
  <c r="K1727" i="5"/>
  <c r="L1727" i="5" s="1"/>
  <c r="K3684" i="5"/>
  <c r="M3684" i="5" s="1"/>
  <c r="K1362" i="5"/>
  <c r="K128" i="5"/>
  <c r="K665" i="5"/>
  <c r="N665" i="5" s="1"/>
  <c r="K6454" i="5"/>
  <c r="M6454" i="5" s="1"/>
  <c r="K809" i="5"/>
  <c r="N809" i="5" s="1"/>
  <c r="K119" i="5"/>
  <c r="L119" i="5" s="1"/>
  <c r="K5703" i="5"/>
  <c r="K5973" i="5"/>
  <c r="K2536" i="5"/>
  <c r="L2536" i="5" s="1"/>
  <c r="K6962" i="5"/>
  <c r="K4255" i="5"/>
  <c r="K6373" i="5"/>
  <c r="M6373" i="5" s="1"/>
  <c r="K5670" i="5"/>
  <c r="K4885" i="5"/>
  <c r="K1855" i="5"/>
  <c r="K4301" i="5"/>
  <c r="M4301" i="5" s="1"/>
  <c r="K7827" i="5"/>
  <c r="L7827" i="5" s="1"/>
  <c r="K1479" i="5"/>
  <c r="L1479" i="5" s="1"/>
  <c r="K8010" i="5"/>
  <c r="L8010" i="5" s="1"/>
  <c r="K8473" i="5"/>
  <c r="K7814" i="5"/>
  <c r="N7814" i="5" s="1"/>
  <c r="K3472" i="5"/>
  <c r="M3472" i="5" s="1"/>
  <c r="K3752" i="5"/>
  <c r="N3752" i="5" s="1"/>
  <c r="K3877" i="5"/>
  <c r="K7482" i="5"/>
  <c r="N7482" i="5" s="1"/>
  <c r="K7381" i="5"/>
  <c r="K4199" i="5"/>
  <c r="L4199" i="5" s="1"/>
  <c r="K4674" i="5"/>
  <c r="L4674" i="5" s="1"/>
  <c r="K4597" i="5"/>
  <c r="N4597" i="5" s="1"/>
  <c r="K877" i="5"/>
  <c r="N877" i="5" s="1"/>
  <c r="K1423" i="5"/>
  <c r="N1423" i="5" s="1"/>
  <c r="K8329" i="5"/>
  <c r="K1448" i="5"/>
  <c r="L1448" i="5" s="1"/>
  <c r="K1210" i="5"/>
  <c r="K2813" i="5"/>
  <c r="L2813" i="5" s="1"/>
  <c r="K6294" i="5"/>
  <c r="N6294" i="5" s="1"/>
  <c r="K5518" i="5"/>
  <c r="K4766" i="5"/>
  <c r="N4766" i="5" s="1"/>
  <c r="K1820" i="5"/>
  <c r="K4268" i="5"/>
  <c r="M4268" i="5" s="1"/>
  <c r="K7799" i="5"/>
  <c r="K4286" i="5"/>
  <c r="L4286" i="5" s="1"/>
  <c r="K1452" i="5"/>
  <c r="M1452" i="5" s="1"/>
  <c r="K7357" i="5"/>
  <c r="N7357" i="5" s="1"/>
  <c r="K3266" i="5"/>
  <c r="K4125" i="5"/>
  <c r="N4125" i="5" s="1"/>
  <c r="K2800" i="5"/>
  <c r="K41" i="5"/>
  <c r="L41" i="5" s="1"/>
  <c r="K5211" i="5"/>
  <c r="K3605" i="5"/>
  <c r="K866" i="5"/>
  <c r="K7121" i="5"/>
  <c r="M7121" i="5" s="1"/>
  <c r="K3509" i="5"/>
  <c r="M3509" i="5" s="1"/>
  <c r="K768" i="5"/>
  <c r="L768" i="5" s="1"/>
  <c r="K7410" i="5"/>
  <c r="L7410" i="5" s="1"/>
  <c r="K7175" i="5"/>
  <c r="L7175" i="5" s="1"/>
  <c r="K7319" i="5"/>
  <c r="K2914" i="5"/>
  <c r="L2914" i="5" s="1"/>
  <c r="K3248" i="5"/>
  <c r="M3248" i="5" s="1"/>
  <c r="K4873" i="5"/>
  <c r="L4873" i="5" s="1"/>
  <c r="K6079" i="5"/>
  <c r="K868" i="5"/>
  <c r="K2040" i="5"/>
  <c r="L2040" i="5" s="1"/>
  <c r="K6395" i="5"/>
  <c r="K5177" i="5"/>
  <c r="K8127" i="5"/>
  <c r="L8127" i="5" s="1"/>
  <c r="K3092" i="5"/>
  <c r="K4410" i="5"/>
  <c r="L4410" i="5" s="1"/>
  <c r="K5565" i="5"/>
  <c r="K8091" i="5"/>
  <c r="K1039" i="5"/>
  <c r="L1039" i="5" s="1"/>
  <c r="K8457" i="5"/>
  <c r="K7848" i="5"/>
  <c r="L7848" i="5" s="1"/>
  <c r="K105" i="5"/>
  <c r="K8150" i="5"/>
  <c r="L8150" i="5" s="1"/>
  <c r="K5054" i="5"/>
  <c r="K6625" i="5"/>
  <c r="N6625" i="5" s="1"/>
  <c r="K4875" i="5"/>
  <c r="L4875" i="5" s="1"/>
  <c r="K5264" i="5"/>
  <c r="K4583" i="5"/>
  <c r="L4583" i="5" s="1"/>
  <c r="K2184" i="5"/>
  <c r="L2184" i="5" s="1"/>
  <c r="K4509" i="5"/>
  <c r="L4509" i="5" s="1"/>
  <c r="K1668" i="5"/>
  <c r="N1668" i="5" s="1"/>
  <c r="K3758" i="5"/>
  <c r="N3758" i="5" s="1"/>
  <c r="K78" i="5"/>
  <c r="L78" i="5" s="1"/>
  <c r="K8558" i="5"/>
  <c r="K5005" i="5"/>
  <c r="N5005" i="5" s="1"/>
  <c r="K1000" i="5"/>
  <c r="K1571" i="5"/>
  <c r="M1571" i="5" s="1"/>
  <c r="K8777" i="5"/>
  <c r="K8733" i="5"/>
  <c r="L8733" i="5" s="1"/>
  <c r="K2632" i="5"/>
  <c r="L2632" i="5" s="1"/>
  <c r="K3094" i="5"/>
  <c r="K2071" i="5"/>
  <c r="L2071" i="5" s="1"/>
  <c r="K1972" i="5"/>
  <c r="K175" i="5"/>
  <c r="M175" i="5" s="1"/>
  <c r="K8364" i="5"/>
  <c r="L8364" i="5" s="1"/>
  <c r="K5693" i="5"/>
  <c r="K6268" i="5"/>
  <c r="K2973" i="5"/>
  <c r="M2973" i="5" s="1"/>
  <c r="K7176" i="5"/>
  <c r="L7176" i="5" s="1"/>
  <c r="K4155" i="5"/>
  <c r="K6166" i="5"/>
  <c r="M6166" i="5" s="1"/>
  <c r="K947" i="5"/>
  <c r="K5975" i="5"/>
  <c r="K678" i="5"/>
  <c r="K243" i="5"/>
  <c r="L243" i="5" s="1"/>
  <c r="K274" i="5"/>
  <c r="K4940" i="5"/>
  <c r="L4940" i="5" s="1"/>
  <c r="K6383" i="5"/>
  <c r="M6383" i="5" s="1"/>
  <c r="K4573" i="5"/>
  <c r="L4573" i="5" s="1"/>
  <c r="K377" i="5"/>
  <c r="L377" i="5" s="1"/>
  <c r="K8616" i="5"/>
  <c r="K7913" i="5"/>
  <c r="M7913" i="5" s="1"/>
  <c r="K7134" i="5"/>
  <c r="K4118" i="5"/>
  <c r="L4118" i="5" s="1"/>
  <c r="K6133" i="5"/>
  <c r="L6133" i="5" s="1"/>
  <c r="K651" i="5"/>
  <c r="M651" i="5" s="1"/>
  <c r="K1081" i="5"/>
  <c r="M1081" i="5" s="1"/>
  <c r="K73" i="5"/>
  <c r="M73" i="5" s="1"/>
  <c r="K222" i="5"/>
  <c r="L222" i="5" s="1"/>
  <c r="K254" i="5"/>
  <c r="M254" i="5" s="1"/>
  <c r="K4904" i="5"/>
  <c r="K6477" i="5"/>
  <c r="M6477" i="5" s="1"/>
  <c r="K4321" i="5"/>
  <c r="L4321" i="5" s="1"/>
  <c r="K6600" i="5"/>
  <c r="N6600" i="5" s="1"/>
  <c r="K7417" i="5"/>
  <c r="L7417" i="5" s="1"/>
  <c r="K4372" i="5"/>
  <c r="M4372" i="5" s="1"/>
  <c r="K4901" i="5"/>
  <c r="L4901" i="5" s="1"/>
  <c r="K4643" i="5"/>
  <c r="L4643" i="5" s="1"/>
  <c r="K3822" i="5"/>
  <c r="K985" i="5"/>
  <c r="N985" i="5" s="1"/>
  <c r="K7202" i="5"/>
  <c r="M7202" i="5" s="1"/>
  <c r="K3653" i="5"/>
  <c r="L3653" i="5" s="1"/>
  <c r="K849" i="5"/>
  <c r="L849" i="5" s="1"/>
  <c r="K7517" i="5"/>
  <c r="N7517" i="5" s="1"/>
  <c r="K7979" i="5"/>
  <c r="K7376" i="5"/>
  <c r="K3284" i="5"/>
  <c r="L3284" i="5" s="1"/>
  <c r="K1521" i="5"/>
  <c r="M1521" i="5" s="1"/>
  <c r="K6021" i="5"/>
  <c r="K3200" i="5"/>
  <c r="K221" i="5"/>
  <c r="M221" i="5" s="1"/>
  <c r="K284" i="5"/>
  <c r="M284" i="5" s="1"/>
  <c r="K7395" i="5"/>
  <c r="L7395" i="5" s="1"/>
  <c r="K4510" i="5"/>
  <c r="L4510" i="5" s="1"/>
  <c r="K5409" i="5"/>
  <c r="M5409" i="5" s="1"/>
  <c r="K4559" i="5"/>
  <c r="K3779" i="5"/>
  <c r="K946" i="5"/>
  <c r="L946" i="5" s="1"/>
  <c r="K3520" i="5"/>
  <c r="L3520" i="5" s="1"/>
  <c r="K7177" i="5"/>
  <c r="L7177" i="5" s="1"/>
  <c r="K3622" i="5"/>
  <c r="N3622" i="5" s="1"/>
  <c r="K822" i="5"/>
  <c r="M822" i="5" s="1"/>
  <c r="K7495" i="5"/>
  <c r="K7444" i="5"/>
  <c r="N7444" i="5" s="1"/>
  <c r="K6899" i="5"/>
  <c r="K2428" i="5"/>
  <c r="K2780" i="5"/>
  <c r="K633" i="5"/>
  <c r="M633" i="5" s="1"/>
  <c r="K1783" i="5"/>
  <c r="L1783" i="5" s="1"/>
  <c r="K4277" i="5"/>
  <c r="M4277" i="5" s="1"/>
  <c r="K3476" i="5"/>
  <c r="M3476" i="5" s="1"/>
  <c r="K2597" i="5"/>
  <c r="L2597" i="5" s="1"/>
  <c r="K8762" i="5"/>
  <c r="N8762" i="5" s="1"/>
  <c r="K2645" i="5"/>
  <c r="K6496" i="5"/>
  <c r="K2845" i="5"/>
  <c r="L2845" i="5" s="1"/>
  <c r="K138" i="5"/>
  <c r="K7421" i="5"/>
  <c r="L7421" i="5" s="1"/>
  <c r="K6736" i="5"/>
  <c r="N6736" i="5" s="1"/>
  <c r="K6880" i="5"/>
  <c r="M6880" i="5" s="1"/>
  <c r="K2762" i="5"/>
  <c r="M2762" i="5" s="1"/>
  <c r="K516" i="5"/>
  <c r="L516" i="5" s="1"/>
  <c r="K4347" i="5"/>
  <c r="K1805" i="5"/>
  <c r="M1805" i="5" s="1"/>
  <c r="K1381" i="5"/>
  <c r="L1381" i="5" s="1"/>
  <c r="K7113" i="5"/>
  <c r="M7113" i="5" s="1"/>
  <c r="K8314" i="5"/>
  <c r="L8314" i="5" s="1"/>
  <c r="K4266" i="5"/>
  <c r="M4266" i="5" s="1"/>
  <c r="K6504" i="5"/>
  <c r="N6504" i="5" s="1"/>
  <c r="K1604" i="5"/>
  <c r="N1604" i="5" s="1"/>
  <c r="K324" i="5"/>
  <c r="L324" i="5" s="1"/>
  <c r="K2498" i="5"/>
  <c r="L2498" i="5" s="1"/>
  <c r="K981" i="5"/>
  <c r="K68" i="5"/>
  <c r="N68" i="5" s="1"/>
  <c r="K5421" i="5"/>
  <c r="N5421" i="5" s="1"/>
  <c r="K8155" i="5"/>
  <c r="K6919" i="5"/>
  <c r="N6919" i="5" s="1"/>
  <c r="K7868" i="5"/>
  <c r="K8547" i="5"/>
  <c r="K3197" i="5"/>
  <c r="M3197" i="5" s="1"/>
  <c r="K4435" i="5"/>
  <c r="K3086" i="5"/>
  <c r="K3535" i="5"/>
  <c r="N3535" i="5" s="1"/>
  <c r="K7102" i="5"/>
  <c r="K6439" i="5"/>
  <c r="L6439" i="5" s="1"/>
  <c r="K856" i="5"/>
  <c r="K3336" i="5"/>
  <c r="L3336" i="5" s="1"/>
  <c r="K7015" i="5"/>
  <c r="M7015" i="5" s="1"/>
  <c r="K1777" i="5"/>
  <c r="K2102" i="5"/>
  <c r="L2102" i="5" s="1"/>
  <c r="K5407" i="5"/>
  <c r="K1690" i="5"/>
  <c r="K6906" i="5"/>
  <c r="M6906" i="5" s="1"/>
  <c r="K2081" i="5"/>
  <c r="K169" i="5"/>
  <c r="M169" i="5" s="1"/>
  <c r="K5060" i="5"/>
  <c r="K6986" i="5"/>
  <c r="K1298" i="5"/>
  <c r="M1298" i="5" s="1"/>
  <c r="K2918" i="5"/>
  <c r="N2918" i="5" s="1"/>
  <c r="K7225" i="5"/>
  <c r="K6763" i="5"/>
  <c r="N6763" i="5" s="1"/>
  <c r="K1241" i="5"/>
  <c r="K1421" i="5"/>
  <c r="L1421" i="5" s="1"/>
  <c r="K6988" i="5"/>
  <c r="K2625" i="5"/>
  <c r="K7104" i="5"/>
  <c r="K6739" i="5"/>
  <c r="L6739" i="5" s="1"/>
  <c r="K1218" i="5"/>
  <c r="L1218" i="5" s="1"/>
  <c r="K4284" i="5"/>
  <c r="K1486" i="5"/>
  <c r="K6719" i="5"/>
  <c r="K7073" i="5"/>
  <c r="M7073" i="5" s="1"/>
  <c r="K1195" i="5"/>
  <c r="K1619" i="5"/>
  <c r="N1619" i="5" s="1"/>
  <c r="K6677" i="5"/>
  <c r="N6677" i="5" s="1"/>
  <c r="K2226" i="5"/>
  <c r="M2226" i="5" s="1"/>
  <c r="K6593" i="5"/>
  <c r="L6593" i="5" s="1"/>
  <c r="K2053" i="5"/>
  <c r="M2053" i="5" s="1"/>
  <c r="K8681" i="5"/>
  <c r="K4031" i="5"/>
  <c r="M4031" i="5" s="1"/>
  <c r="K6965" i="5"/>
  <c r="K1366" i="5"/>
  <c r="K6620" i="5"/>
  <c r="L6620" i="5" s="1"/>
  <c r="K210" i="5"/>
  <c r="N210" i="5" s="1"/>
  <c r="K777" i="5"/>
  <c r="K4034" i="5"/>
  <c r="M4034" i="5" s="1"/>
  <c r="K330" i="5"/>
  <c r="L330" i="5" s="1"/>
  <c r="K603" i="5"/>
  <c r="M603" i="5" s="1"/>
  <c r="K6082" i="5"/>
  <c r="K6478" i="5"/>
  <c r="K4952" i="5"/>
  <c r="M4952" i="5" s="1"/>
  <c r="K6604" i="5"/>
  <c r="N6604" i="5" s="1"/>
  <c r="K8668" i="5"/>
  <c r="K4834" i="5"/>
  <c r="N4834" i="5" s="1"/>
  <c r="K4070" i="5"/>
  <c r="M4070" i="5" s="1"/>
  <c r="K6794" i="5"/>
  <c r="K2016" i="5"/>
  <c r="N2016" i="5" s="1"/>
  <c r="K4610" i="5"/>
  <c r="K367" i="5"/>
  <c r="L367" i="5" s="1"/>
  <c r="K5431" i="5"/>
  <c r="K3830" i="5"/>
  <c r="L3830" i="5" s="1"/>
  <c r="K5986" i="5"/>
  <c r="L5986" i="5" s="1"/>
  <c r="K7452" i="5"/>
  <c r="L7452" i="5" s="1"/>
  <c r="K6800" i="5"/>
  <c r="K8253" i="5"/>
  <c r="K5228" i="5"/>
  <c r="M5228" i="5" s="1"/>
  <c r="K8442" i="5"/>
  <c r="K7577" i="5"/>
  <c r="M7577" i="5" s="1"/>
  <c r="K1445" i="5"/>
  <c r="K3786" i="5"/>
  <c r="K7160" i="5"/>
  <c r="K1696" i="5"/>
  <c r="L1696" i="5" s="1"/>
  <c r="K3423" i="5"/>
  <c r="K2349" i="5"/>
  <c r="M2349" i="5" s="1"/>
  <c r="K4777" i="5"/>
  <c r="K2024" i="5"/>
  <c r="K7995" i="5"/>
  <c r="K7733" i="5"/>
  <c r="K1888" i="5"/>
  <c r="K356" i="5"/>
  <c r="N356" i="5" s="1"/>
  <c r="K2124" i="5"/>
  <c r="L2124" i="5" s="1"/>
  <c r="K1906" i="5"/>
  <c r="N1906" i="5" s="1"/>
  <c r="K1950" i="5"/>
  <c r="K7574" i="5"/>
  <c r="K8447" i="5"/>
  <c r="K1973" i="5"/>
  <c r="M1973" i="5" s="1"/>
  <c r="K7875" i="5"/>
  <c r="N7875" i="5" s="1"/>
  <c r="K4769" i="5"/>
  <c r="N4769" i="5" s="1"/>
  <c r="K430" i="5"/>
  <c r="L430" i="5" s="1"/>
  <c r="K7762" i="5"/>
  <c r="L7762" i="5" s="1"/>
  <c r="K370" i="5"/>
  <c r="N370" i="5" s="1"/>
  <c r="K18" i="5"/>
  <c r="K2062" i="5"/>
  <c r="M2062" i="5" s="1"/>
  <c r="K4505" i="5"/>
  <c r="M4505" i="5" s="1"/>
  <c r="K7388" i="5"/>
  <c r="L7388" i="5" s="1"/>
  <c r="K8171" i="5"/>
  <c r="K7841" i="5"/>
  <c r="N7841" i="5" s="1"/>
  <c r="K1323" i="5"/>
  <c r="K2068" i="5"/>
  <c r="L2068" i="5" s="1"/>
  <c r="K4768" i="5"/>
  <c r="M4768" i="5" s="1"/>
  <c r="K542" i="5"/>
  <c r="L542" i="5" s="1"/>
  <c r="K6278" i="5"/>
  <c r="M6278" i="5" s="1"/>
  <c r="K1851" i="5"/>
  <c r="K2946" i="5"/>
  <c r="K4754" i="5"/>
  <c r="M4754" i="5" s="1"/>
  <c r="K5559" i="5"/>
  <c r="K689" i="5"/>
  <c r="K3433" i="5"/>
  <c r="K4661" i="5"/>
  <c r="K2268" i="5"/>
  <c r="N2268" i="5" s="1"/>
  <c r="K4746" i="5"/>
  <c r="M4746" i="5" s="1"/>
  <c r="K2770" i="5"/>
  <c r="K5714" i="5"/>
  <c r="M5714" i="5" s="1"/>
  <c r="K2141" i="5"/>
  <c r="N2141" i="5" s="1"/>
  <c r="K418" i="5"/>
  <c r="K835" i="5"/>
  <c r="L835" i="5" s="1"/>
  <c r="K6204" i="5"/>
  <c r="K8548" i="5"/>
  <c r="L8548" i="5" s="1"/>
  <c r="K8593" i="5"/>
  <c r="K1072" i="5"/>
  <c r="M1072" i="5" s="1"/>
  <c r="K7468" i="5"/>
  <c r="K8747" i="5"/>
  <c r="N8747" i="5" s="1"/>
  <c r="K7761" i="5"/>
  <c r="K7062" i="5"/>
  <c r="K6284" i="5"/>
  <c r="K3315" i="5"/>
  <c r="K5464" i="5"/>
  <c r="K151" i="5"/>
  <c r="L151" i="5" s="1"/>
  <c r="K5349" i="5"/>
  <c r="L5349" i="5" s="1"/>
  <c r="K2505" i="5"/>
  <c r="M2505" i="5" s="1"/>
  <c r="K48" i="5"/>
  <c r="K580" i="5"/>
  <c r="L580" i="5" s="1"/>
  <c r="K8433" i="5"/>
  <c r="K8577" i="5"/>
  <c r="N8577" i="5" s="1"/>
  <c r="K4138" i="5"/>
  <c r="K4490" i="5"/>
  <c r="K2272" i="5"/>
  <c r="K2156" i="5"/>
  <c r="L2156" i="5" s="1"/>
  <c r="K7686" i="5"/>
  <c r="K6910" i="5"/>
  <c r="N6910" i="5" s="1"/>
  <c r="K6207" i="5"/>
  <c r="M6207" i="5" s="1"/>
  <c r="K3173" i="5"/>
  <c r="L3173" i="5" s="1"/>
  <c r="K5400" i="5"/>
  <c r="L5400" i="5" s="1"/>
  <c r="K12" i="5"/>
  <c r="K2403" i="5"/>
  <c r="K8782" i="5"/>
  <c r="L8782" i="5" s="1"/>
  <c r="K489" i="5"/>
  <c r="K8500" i="5"/>
  <c r="K4120" i="5"/>
  <c r="K2397" i="5"/>
  <c r="M2397" i="5" s="1"/>
  <c r="K1957" i="5"/>
  <c r="L1957" i="5" s="1"/>
  <c r="K5928" i="5"/>
  <c r="K5096" i="5"/>
  <c r="L5096" i="5" s="1"/>
  <c r="K2931" i="5"/>
  <c r="K3819" i="5"/>
  <c r="L3819" i="5" s="1"/>
  <c r="K1096" i="5"/>
  <c r="L1096" i="5" s="1"/>
  <c r="K8084" i="5"/>
  <c r="N8084" i="5" s="1"/>
  <c r="K1580" i="5"/>
  <c r="N1580" i="5" s="1"/>
  <c r="K4404" i="5"/>
  <c r="M4404" i="5" s="1"/>
  <c r="K2686" i="5"/>
  <c r="L2686" i="5" s="1"/>
  <c r="K50" i="5"/>
  <c r="K2711" i="5"/>
  <c r="K6551" i="5"/>
  <c r="M6551" i="5" s="1"/>
  <c r="K2902" i="5"/>
  <c r="L2902" i="5" s="1"/>
  <c r="K194" i="5"/>
  <c r="N194" i="5" s="1"/>
  <c r="K6960" i="5"/>
  <c r="N6960" i="5" s="1"/>
  <c r="K7465" i="5"/>
  <c r="N7465" i="5" s="1"/>
  <c r="K6918" i="5"/>
  <c r="K2518" i="5"/>
  <c r="L2518" i="5" s="1"/>
  <c r="K4237" i="5"/>
  <c r="K2929" i="5"/>
  <c r="K1568" i="5"/>
  <c r="L1568" i="5" s="1"/>
  <c r="K4711" i="5"/>
  <c r="M4711" i="5" s="1"/>
  <c r="K3913" i="5"/>
  <c r="K1133" i="5"/>
  <c r="K1757" i="5"/>
  <c r="K8001" i="5"/>
  <c r="K1055" i="5"/>
  <c r="L1055" i="5" s="1"/>
  <c r="K3405" i="5"/>
  <c r="M3405" i="5" s="1"/>
  <c r="K5881" i="5"/>
  <c r="M5881" i="5" s="1"/>
  <c r="K4316" i="5"/>
  <c r="N4316" i="5" s="1"/>
  <c r="K2640" i="5"/>
  <c r="N2640" i="5" s="1"/>
  <c r="K9" i="5"/>
  <c r="M9" i="5" s="1"/>
  <c r="K2676" i="5"/>
  <c r="M2676" i="5" s="1"/>
  <c r="K6525" i="5"/>
  <c r="K2873" i="5"/>
  <c r="K166" i="5"/>
  <c r="K6939" i="5"/>
  <c r="N6939" i="5" s="1"/>
  <c r="K6886" i="5"/>
  <c r="M6886" i="5" s="1"/>
  <c r="K6404" i="5"/>
  <c r="K1996" i="5"/>
  <c r="M1996" i="5" s="1"/>
  <c r="K2348" i="5"/>
  <c r="K7114" i="5"/>
  <c r="K8006" i="5"/>
  <c r="N8006" i="5" s="1"/>
  <c r="K3492" i="5"/>
  <c r="K3224" i="5"/>
  <c r="K2341" i="5"/>
  <c r="K1545" i="5"/>
  <c r="N1545" i="5" s="1"/>
  <c r="K1867" i="5"/>
  <c r="K5790" i="5"/>
  <c r="L5790" i="5" s="1"/>
  <c r="K2153" i="5"/>
  <c r="L2153" i="5" s="1"/>
  <c r="K8276" i="5"/>
  <c r="K6402" i="5"/>
  <c r="K6864" i="5"/>
  <c r="K6385" i="5"/>
  <c r="M6385" i="5" s="1"/>
  <c r="K1960" i="5"/>
  <c r="K2312" i="5"/>
  <c r="K6882" i="5"/>
  <c r="L6882" i="5" s="1"/>
  <c r="K8110" i="5"/>
  <c r="K726" i="5"/>
  <c r="K968" i="5"/>
  <c r="K4282" i="5"/>
  <c r="M4282" i="5" s="1"/>
  <c r="K2884" i="5"/>
  <c r="K8688" i="5"/>
  <c r="M8688" i="5" s="1"/>
  <c r="K1675" i="5"/>
  <c r="K5672" i="5"/>
  <c r="K6042" i="5"/>
  <c r="N6042" i="5" s="1"/>
  <c r="K5763" i="5"/>
  <c r="L5763" i="5" s="1"/>
  <c r="K8631" i="5"/>
  <c r="M8631" i="5" s="1"/>
  <c r="K4486" i="5"/>
  <c r="K2369" i="5"/>
  <c r="K4586" i="5"/>
  <c r="K3154" i="5"/>
  <c r="K2463" i="5"/>
  <c r="K6717" i="5"/>
  <c r="K1315" i="5"/>
  <c r="N1315" i="5" s="1"/>
  <c r="K402" i="5"/>
  <c r="M402" i="5" s="1"/>
  <c r="K1637" i="5"/>
  <c r="L1637" i="5" s="1"/>
  <c r="K7922" i="5"/>
  <c r="K1304" i="5"/>
  <c r="K1667" i="5"/>
  <c r="K4485" i="5"/>
  <c r="M4485" i="5" s="1"/>
  <c r="K5191" i="5"/>
  <c r="L5191" i="5" s="1"/>
  <c r="K8572" i="5"/>
  <c r="M8572" i="5" s="1"/>
  <c r="K8545" i="5"/>
  <c r="N8545" i="5" s="1"/>
  <c r="K3697" i="5"/>
  <c r="K8396" i="5"/>
  <c r="N8396" i="5" s="1"/>
  <c r="K8580" i="5"/>
  <c r="N8580" i="5" s="1"/>
  <c r="K3883" i="5"/>
  <c r="M3883" i="5" s="1"/>
  <c r="K4743" i="5"/>
  <c r="M4743" i="5" s="1"/>
  <c r="K3238" i="5"/>
  <c r="N3238" i="5" s="1"/>
  <c r="K1837" i="5"/>
  <c r="M1837" i="5" s="1"/>
  <c r="K7412" i="5"/>
  <c r="L7412" i="5" s="1"/>
  <c r="K246" i="5"/>
  <c r="N246" i="5" s="1"/>
  <c r="K4604" i="5"/>
  <c r="K1695" i="5"/>
  <c r="K7492" i="5"/>
  <c r="L7492" i="5" s="1"/>
  <c r="K8640" i="5"/>
  <c r="M8640" i="5" s="1"/>
  <c r="K637" i="5"/>
  <c r="K5729" i="5"/>
  <c r="K5461" i="5"/>
  <c r="K56" i="5"/>
  <c r="L56" i="5" s="1"/>
  <c r="K2866" i="5"/>
  <c r="K4379" i="5"/>
  <c r="K5207" i="5"/>
  <c r="K594" i="5"/>
  <c r="K5698" i="5"/>
  <c r="N5698" i="5" s="1"/>
  <c r="K5436" i="5"/>
  <c r="K33" i="5"/>
  <c r="N33" i="5" s="1"/>
  <c r="K2805" i="5"/>
  <c r="N2805" i="5" s="1"/>
  <c r="K4439" i="5"/>
  <c r="K5172" i="5"/>
  <c r="N5172" i="5" s="1"/>
  <c r="K559" i="5"/>
  <c r="M559" i="5" s="1"/>
  <c r="K5577" i="5"/>
  <c r="M5577" i="5" s="1"/>
  <c r="K5340" i="5"/>
  <c r="K10" i="5"/>
  <c r="M10" i="5" s="1"/>
  <c r="K2765" i="5"/>
  <c r="K4851" i="5"/>
  <c r="M4851" i="5" s="1"/>
  <c r="K365" i="5"/>
  <c r="K8730" i="5"/>
  <c r="L8730" i="5" s="1"/>
  <c r="K2745" i="5"/>
  <c r="L2745" i="5" s="1"/>
  <c r="K1283" i="5"/>
  <c r="L1283" i="5" s="1"/>
  <c r="K7253" i="5"/>
  <c r="K829" i="5"/>
  <c r="N829" i="5" s="1"/>
  <c r="K2667" i="5"/>
  <c r="L2667" i="5" s="1"/>
  <c r="K5309" i="5"/>
  <c r="K5993" i="5"/>
  <c r="L5993" i="5" s="1"/>
  <c r="K322" i="5"/>
  <c r="K8766" i="5"/>
  <c r="K7450" i="5"/>
  <c r="M7450" i="5" s="1"/>
  <c r="K4176" i="5"/>
  <c r="L4176" i="5" s="1"/>
  <c r="K2709" i="5"/>
  <c r="M2709" i="5" s="1"/>
  <c r="K8011" i="5"/>
  <c r="N8011" i="5" s="1"/>
  <c r="K8301" i="5"/>
  <c r="K7909" i="5"/>
  <c r="N7909" i="5" s="1"/>
  <c r="K1574" i="5"/>
  <c r="N1574" i="5" s="1"/>
  <c r="K5019" i="5"/>
  <c r="N5019" i="5" s="1"/>
  <c r="K5492" i="5"/>
  <c r="N5492" i="5" s="1"/>
  <c r="K4898" i="5"/>
  <c r="L4898" i="5" s="1"/>
  <c r="K927" i="5"/>
  <c r="M927" i="5" s="1"/>
  <c r="K5100" i="5"/>
  <c r="K1853" i="5"/>
  <c r="M1853" i="5" s="1"/>
  <c r="K5189" i="5"/>
  <c r="K7501" i="5"/>
  <c r="K2224" i="5"/>
  <c r="K3078" i="5"/>
  <c r="L3078" i="5" s="1"/>
  <c r="K1104" i="5"/>
  <c r="N1104" i="5" s="1"/>
  <c r="K1904" i="5"/>
  <c r="L1904" i="5" s="1"/>
  <c r="K5576" i="5"/>
  <c r="L5576" i="5" s="1"/>
  <c r="K7957" i="5"/>
  <c r="K4401" i="5"/>
  <c r="K2779" i="5"/>
  <c r="K4999" i="5"/>
  <c r="K6575" i="5"/>
  <c r="K3500" i="5"/>
  <c r="N3500" i="5" s="1"/>
  <c r="K5942" i="5"/>
  <c r="N5942" i="5" s="1"/>
  <c r="K7433" i="5"/>
  <c r="N7433" i="5" s="1"/>
  <c r="K4346" i="5"/>
  <c r="K7385" i="5"/>
  <c r="M7385" i="5" s="1"/>
  <c r="K6611" i="5"/>
  <c r="N6611" i="5" s="1"/>
  <c r="K467" i="5"/>
  <c r="K664" i="5"/>
  <c r="M664" i="5" s="1"/>
  <c r="K7199" i="5"/>
  <c r="L7199" i="5" s="1"/>
  <c r="K8245" i="5"/>
  <c r="K3997" i="5"/>
  <c r="K2385" i="5"/>
  <c r="N2385" i="5" s="1"/>
  <c r="K3164" i="5"/>
  <c r="K7078" i="5"/>
  <c r="K88" i="5"/>
  <c r="K8657" i="5"/>
  <c r="M8657" i="5" s="1"/>
  <c r="K6412" i="5"/>
  <c r="K1286" i="5"/>
  <c r="L1286" i="5" s="1"/>
  <c r="K8309" i="5"/>
  <c r="K8002" i="5"/>
  <c r="N8002" i="5" s="1"/>
  <c r="K2380" i="5"/>
  <c r="K2636" i="5"/>
  <c r="K4327" i="5"/>
  <c r="L4327" i="5" s="1"/>
  <c r="K3859" i="5"/>
  <c r="L3859" i="5" s="1"/>
  <c r="K1859" i="5"/>
  <c r="N1859" i="5" s="1"/>
  <c r="K7467" i="5"/>
  <c r="M7467" i="5" s="1"/>
  <c r="K282" i="5"/>
  <c r="L282" i="5" s="1"/>
  <c r="K4646" i="5"/>
  <c r="N4646" i="5" s="1"/>
  <c r="K3688" i="5"/>
  <c r="M3688" i="5" s="1"/>
  <c r="K3659" i="5"/>
  <c r="L3659" i="5" s="1"/>
  <c r="K1129" i="5"/>
  <c r="M1129" i="5" s="1"/>
  <c r="K7756" i="5"/>
  <c r="M7756" i="5" s="1"/>
  <c r="K922" i="5"/>
  <c r="K4024" i="5"/>
  <c r="K1159" i="5"/>
  <c r="N1159" i="5" s="1"/>
  <c r="K3097" i="5"/>
  <c r="M3097" i="5" s="1"/>
  <c r="K1942" i="5"/>
  <c r="L1942" i="5" s="1"/>
  <c r="K561" i="5"/>
  <c r="K6109" i="5"/>
  <c r="L6109" i="5" s="1"/>
  <c r="K623" i="5"/>
  <c r="M623" i="5" s="1"/>
  <c r="K5534" i="5"/>
  <c r="K7682" i="5"/>
  <c r="M7682" i="5" s="1"/>
  <c r="K632" i="5"/>
  <c r="N632" i="5" s="1"/>
  <c r="K6125" i="5"/>
  <c r="K606" i="5"/>
  <c r="K4314" i="5"/>
  <c r="K2642" i="5"/>
  <c r="L2642" i="5" s="1"/>
  <c r="K5341" i="5"/>
  <c r="L5341" i="5" s="1"/>
  <c r="K3845" i="5"/>
  <c r="L3845" i="5" s="1"/>
  <c r="K1016" i="5"/>
  <c r="K5203" i="5"/>
  <c r="N5203" i="5" s="1"/>
  <c r="K5595" i="5"/>
  <c r="M5595" i="5" s="1"/>
  <c r="K7383" i="5"/>
  <c r="K5635" i="5"/>
  <c r="K314" i="5"/>
  <c r="K7609" i="5"/>
  <c r="K5713" i="5"/>
  <c r="K3618" i="5"/>
  <c r="M3618" i="5" s="1"/>
  <c r="K7785" i="5"/>
  <c r="K4403" i="5"/>
  <c r="K2446" i="5"/>
  <c r="N2446" i="5" s="1"/>
  <c r="K2488" i="5"/>
  <c r="N2488" i="5" s="1"/>
  <c r="K280" i="5"/>
  <c r="K3029" i="5"/>
  <c r="M3029" i="5" s="1"/>
  <c r="K7274" i="5"/>
  <c r="L7274" i="5" s="1"/>
  <c r="K4941" i="5"/>
  <c r="L4941" i="5" s="1"/>
  <c r="K2848" i="5"/>
  <c r="M2848" i="5" s="1"/>
  <c r="K6835" i="5"/>
  <c r="K6058" i="5"/>
  <c r="M6058" i="5" s="1"/>
  <c r="K5355" i="5"/>
  <c r="K2367" i="5"/>
  <c r="N2367" i="5" s="1"/>
  <c r="K4729" i="5"/>
  <c r="K8207" i="5"/>
  <c r="L8207" i="5" s="1"/>
  <c r="K4698" i="5"/>
  <c r="K1839" i="5"/>
  <c r="L1839" i="5" s="1"/>
  <c r="K8311" i="5"/>
  <c r="K8772" i="5"/>
  <c r="M8772" i="5" s="1"/>
  <c r="K7975" i="5"/>
  <c r="M7975" i="5" s="1"/>
  <c r="K8081" i="5"/>
  <c r="K3652" i="5"/>
  <c r="K4004" i="5"/>
  <c r="M4004" i="5" s="1"/>
  <c r="K8587" i="5"/>
  <c r="L8587" i="5" s="1"/>
  <c r="K6019" i="5"/>
  <c r="N6019" i="5" s="1"/>
  <c r="K5319" i="5"/>
  <c r="N5319" i="5" s="1"/>
  <c r="K2332" i="5"/>
  <c r="M2332" i="5" s="1"/>
  <c r="K8178" i="5"/>
  <c r="M8178" i="5" s="1"/>
  <c r="K1812" i="5"/>
  <c r="N1812" i="5" s="1"/>
  <c r="K8289" i="5"/>
  <c r="L8289" i="5" s="1"/>
  <c r="K8751" i="5"/>
  <c r="N8751" i="5" s="1"/>
  <c r="K7956" i="5"/>
  <c r="K8043" i="5"/>
  <c r="N8043" i="5" s="1"/>
  <c r="K3986" i="5"/>
  <c r="L3986" i="5" s="1"/>
  <c r="K5819" i="5"/>
  <c r="L5819" i="5" s="1"/>
  <c r="K8523" i="5"/>
  <c r="N8523" i="5" s="1"/>
  <c r="K5690" i="5"/>
  <c r="L5690" i="5" s="1"/>
  <c r="K341" i="5"/>
  <c r="K3586" i="5"/>
  <c r="L3586" i="5" s="1"/>
  <c r="K1577" i="5"/>
  <c r="K2679" i="5"/>
  <c r="M2679" i="5" s="1"/>
  <c r="K160" i="5"/>
  <c r="L160" i="5" s="1"/>
  <c r="K3539" i="5"/>
  <c r="M3539" i="5" s="1"/>
  <c r="K3288" i="5"/>
  <c r="K3309" i="5"/>
  <c r="M3309" i="5" s="1"/>
  <c r="K2426" i="5"/>
  <c r="K1633" i="5"/>
  <c r="M1633" i="5" s="1"/>
  <c r="K1931" i="5"/>
  <c r="M1931" i="5" s="1"/>
  <c r="K5846" i="5"/>
  <c r="N5846" i="5" s="1"/>
  <c r="K2210" i="5"/>
  <c r="M2210" i="5" s="1"/>
  <c r="K8325" i="5"/>
  <c r="N8325" i="5" s="1"/>
  <c r="K6445" i="5"/>
  <c r="L6445" i="5" s="1"/>
  <c r="K6907" i="5"/>
  <c r="L6907" i="5" s="1"/>
  <c r="K6317" i="5"/>
  <c r="K6423" i="5"/>
  <c r="L6423" i="5" s="1"/>
  <c r="K2014" i="5"/>
  <c r="N2014" i="5" s="1"/>
  <c r="K2366" i="5"/>
  <c r="L2366" i="5" s="1"/>
  <c r="K747" i="5"/>
  <c r="K3767" i="5"/>
  <c r="K7729" i="5"/>
  <c r="K3001" i="5"/>
  <c r="M3001" i="5" s="1"/>
  <c r="K2727" i="5"/>
  <c r="M2727" i="5" s="1"/>
  <c r="K8120" i="5"/>
  <c r="K1037" i="5"/>
  <c r="N1037" i="5" s="1"/>
  <c r="K6929" i="5"/>
  <c r="N6929" i="5" s="1"/>
  <c r="K865" i="5"/>
  <c r="M865" i="5" s="1"/>
  <c r="K1650" i="5"/>
  <c r="K2382" i="5"/>
  <c r="N2382" i="5" s="1"/>
  <c r="K1589" i="5"/>
  <c r="M1589" i="5" s="1"/>
  <c r="K7902" i="5"/>
  <c r="N7902" i="5" s="1"/>
  <c r="K1899" i="5"/>
  <c r="K5818" i="5"/>
  <c r="K2182" i="5"/>
  <c r="K8300" i="5"/>
  <c r="L8300" i="5" s="1"/>
  <c r="K6371" i="5"/>
  <c r="L6371" i="5" s="1"/>
  <c r="K5802" i="5"/>
  <c r="N5802" i="5" s="1"/>
  <c r="K1546" i="5"/>
  <c r="L1546" i="5" s="1"/>
  <c r="K1898" i="5"/>
  <c r="K5258" i="5"/>
  <c r="K977" i="5"/>
  <c r="L977" i="5" s="1"/>
  <c r="K5023" i="5"/>
  <c r="K2084" i="5"/>
  <c r="K1274" i="5"/>
  <c r="K338" i="5"/>
  <c r="L338" i="5" s="1"/>
  <c r="K7043" i="5"/>
  <c r="K991" i="5"/>
  <c r="K5140" i="5"/>
  <c r="K1398" i="5"/>
  <c r="M1398" i="5" s="1"/>
  <c r="K7697" i="5"/>
  <c r="L7697" i="5" s="1"/>
  <c r="K5845" i="5"/>
  <c r="K6350" i="5"/>
  <c r="K5783" i="5"/>
  <c r="N5783" i="5" s="1"/>
  <c r="K5927" i="5"/>
  <c r="M5927" i="5" s="1"/>
  <c r="K1528" i="5"/>
  <c r="N1528" i="5" s="1"/>
  <c r="K1880" i="5"/>
  <c r="L1880" i="5" s="1"/>
  <c r="K1386" i="5"/>
  <c r="K8060" i="5"/>
  <c r="L8060" i="5" s="1"/>
  <c r="K4226" i="5"/>
  <c r="N4226" i="5" s="1"/>
  <c r="K1955" i="5"/>
  <c r="K4644" i="5"/>
  <c r="M4644" i="5" s="1"/>
  <c r="K1930" i="5"/>
  <c r="N1930" i="5" s="1"/>
  <c r="K842" i="5"/>
  <c r="K7664" i="5"/>
  <c r="K2003" i="5"/>
  <c r="K6485" i="5"/>
  <c r="N6485" i="5" s="1"/>
  <c r="K3705" i="5"/>
  <c r="K6346" i="5"/>
  <c r="K4874" i="5"/>
  <c r="K4982" i="5"/>
  <c r="K8528" i="5"/>
  <c r="N8528" i="5" s="1"/>
  <c r="K3172" i="5"/>
  <c r="K2416" i="5"/>
  <c r="N2416" i="5" s="1"/>
  <c r="K4391" i="5"/>
  <c r="M4391" i="5" s="1"/>
  <c r="K4655" i="5"/>
  <c r="L4655" i="5" s="1"/>
  <c r="K3032" i="5"/>
  <c r="N3032" i="5" s="1"/>
  <c r="K3102" i="5"/>
  <c r="L3102" i="5" s="1"/>
  <c r="K6787" i="5"/>
  <c r="K717" i="5"/>
  <c r="K3469" i="5"/>
  <c r="K6632" i="5"/>
  <c r="K6843" i="5"/>
  <c r="L6843" i="5" s="1"/>
  <c r="K1720" i="5"/>
  <c r="K2066" i="5"/>
  <c r="K5827" i="5"/>
  <c r="L5827" i="5" s="1"/>
  <c r="K5691" i="5"/>
  <c r="L5691" i="5" s="1"/>
  <c r="K1672" i="5"/>
  <c r="N1672" i="5" s="1"/>
  <c r="K14" i="5"/>
  <c r="M14" i="5" s="1"/>
  <c r="K5837" i="5"/>
  <c r="M5837" i="5" s="1"/>
  <c r="K6872" i="5"/>
  <c r="K1907" i="5"/>
  <c r="K699" i="5"/>
  <c r="M699" i="5" s="1"/>
  <c r="K3613" i="5"/>
  <c r="N3613" i="5" s="1"/>
  <c r="K544" i="5"/>
  <c r="K2985" i="5"/>
  <c r="L2985" i="5" s="1"/>
  <c r="K6601" i="5"/>
  <c r="K7050" i="5"/>
  <c r="K3531" i="5"/>
  <c r="N3531" i="5" s="1"/>
  <c r="K1856" i="5"/>
  <c r="K940" i="5"/>
  <c r="K1382" i="5"/>
  <c r="M1382" i="5" s="1"/>
  <c r="K7773" i="5"/>
  <c r="K1469" i="5"/>
  <c r="L1469" i="5" s="1"/>
  <c r="K7084" i="5"/>
  <c r="K7739" i="5"/>
  <c r="M7739" i="5" s="1"/>
  <c r="K4159" i="5"/>
  <c r="L4159" i="5" s="1"/>
  <c r="K4145" i="5"/>
  <c r="M4145" i="5" s="1"/>
  <c r="K1246" i="5"/>
  <c r="N1246" i="5" s="1"/>
  <c r="K7144" i="5"/>
  <c r="N7144" i="5" s="1"/>
  <c r="K3128" i="5"/>
  <c r="M3128" i="5" s="1"/>
  <c r="K7567" i="5"/>
  <c r="M7567" i="5" s="1"/>
  <c r="K4119" i="5"/>
  <c r="N4119" i="5" s="1"/>
  <c r="K1226" i="5"/>
  <c r="L1226" i="5" s="1"/>
  <c r="K3084" i="5"/>
  <c r="K3870" i="5"/>
  <c r="L3870" i="5" s="1"/>
  <c r="K3941" i="5"/>
  <c r="M3941" i="5" s="1"/>
  <c r="K7250" i="5"/>
  <c r="N7250" i="5" s="1"/>
  <c r="K1206" i="5"/>
  <c r="K4195" i="5"/>
  <c r="M4195" i="5" s="1"/>
  <c r="K8381" i="5"/>
  <c r="N8381" i="5" s="1"/>
  <c r="K5746" i="5"/>
  <c r="N5746" i="5" s="1"/>
  <c r="K8212" i="5"/>
  <c r="K1188" i="5"/>
  <c r="L1188" i="5" s="1"/>
  <c r="K5943" i="5"/>
  <c r="M5943" i="5" s="1"/>
  <c r="K4473" i="5"/>
  <c r="K5078" i="5"/>
  <c r="L5078" i="5" s="1"/>
  <c r="K8108" i="5"/>
  <c r="K2359" i="5"/>
  <c r="M2359" i="5" s="1"/>
  <c r="K5867" i="5"/>
  <c r="L5867" i="5" s="1"/>
  <c r="K6897" i="5"/>
  <c r="N6897" i="5" s="1"/>
  <c r="K1497" i="5"/>
  <c r="M1497" i="5" s="1"/>
  <c r="K7293" i="5"/>
  <c r="L7293" i="5" s="1"/>
  <c r="K6861" i="5"/>
  <c r="L6861" i="5" s="1"/>
  <c r="K620" i="5"/>
  <c r="K3907" i="5"/>
  <c r="K4484" i="5"/>
  <c r="N4484" i="5" s="1"/>
  <c r="K3737" i="5"/>
  <c r="K2211" i="5"/>
  <c r="L2211" i="5" s="1"/>
  <c r="K3576" i="5"/>
  <c r="K103" i="5"/>
  <c r="M103" i="5" s="1"/>
  <c r="K1199" i="5"/>
  <c r="M1199" i="5" s="1"/>
  <c r="K2025" i="5"/>
  <c r="L2025" i="5" s="1"/>
  <c r="K4814" i="5"/>
  <c r="K153" i="5"/>
  <c r="N153" i="5" s="1"/>
  <c r="K262" i="5"/>
  <c r="K17" i="5"/>
  <c r="K4190" i="5"/>
  <c r="L4190" i="5" s="1"/>
  <c r="K6675" i="5"/>
  <c r="L6675" i="5" s="1"/>
  <c r="K1806" i="5"/>
  <c r="L1806" i="5" s="1"/>
  <c r="K4127" i="5"/>
  <c r="K5680" i="5"/>
  <c r="K2546" i="5"/>
  <c r="K4978" i="5"/>
  <c r="K6556" i="5"/>
  <c r="K6408" i="5"/>
  <c r="K5623" i="5"/>
  <c r="K8387" i="5"/>
  <c r="N8387" i="5" s="1"/>
  <c r="K2126" i="5"/>
  <c r="L2126" i="5" s="1"/>
  <c r="K8576" i="5"/>
  <c r="L8576" i="5" s="1"/>
  <c r="K1830" i="5"/>
  <c r="M1830" i="5" s="1"/>
  <c r="K3559" i="5"/>
  <c r="N3559" i="5" s="1"/>
  <c r="K571" i="5"/>
  <c r="L571" i="5" s="1"/>
  <c r="K6941" i="5"/>
  <c r="L6941" i="5" s="1"/>
  <c r="K2732" i="5"/>
  <c r="K1303" i="5"/>
  <c r="L1303" i="5" s="1"/>
  <c r="K2113" i="5"/>
  <c r="L2113" i="5" s="1"/>
  <c r="K769" i="5"/>
  <c r="K8126" i="5"/>
  <c r="M8126" i="5" s="1"/>
  <c r="K7781" i="5"/>
  <c r="K5688" i="5"/>
  <c r="K902" i="5"/>
  <c r="L902" i="5" s="1"/>
  <c r="K602" i="5"/>
  <c r="K8158" i="5"/>
  <c r="N8158" i="5" s="1"/>
  <c r="K1651" i="5"/>
  <c r="N1651" i="5" s="1"/>
  <c r="K1952" i="5"/>
  <c r="N1952" i="5" s="1"/>
  <c r="K5000" i="5"/>
  <c r="K7130" i="5"/>
  <c r="L7130" i="5" s="1"/>
  <c r="K720" i="5"/>
  <c r="M720" i="5" s="1"/>
  <c r="K1099" i="5"/>
  <c r="M1099" i="5" s="1"/>
  <c r="K3024" i="5"/>
  <c r="N3024" i="5" s="1"/>
  <c r="K6639" i="5"/>
  <c r="K882" i="5"/>
  <c r="N882" i="5" s="1"/>
  <c r="K5566" i="5"/>
  <c r="M5566" i="5" s="1"/>
  <c r="K3026" i="5"/>
  <c r="M3026" i="5" s="1"/>
  <c r="K3210" i="5"/>
  <c r="L3210" i="5" s="1"/>
  <c r="K5587" i="5"/>
  <c r="K3054" i="5"/>
  <c r="K5095" i="5"/>
  <c r="K724" i="5"/>
  <c r="L724" i="5" s="1"/>
  <c r="K3796" i="5"/>
  <c r="K2179" i="5"/>
  <c r="L2179" i="5" s="1"/>
  <c r="K7901" i="5"/>
  <c r="L7901" i="5" s="1"/>
  <c r="K4390" i="5"/>
  <c r="L4390" i="5" s="1"/>
  <c r="K8383" i="5"/>
  <c r="N8383" i="5" s="1"/>
  <c r="K7600" i="5"/>
  <c r="N7600" i="5" s="1"/>
  <c r="K3507" i="5"/>
  <c r="M3507" i="5" s="1"/>
  <c r="K1208" i="5"/>
  <c r="K5494" i="5"/>
  <c r="M5494" i="5" s="1"/>
  <c r="K7367" i="5"/>
  <c r="K5236" i="5"/>
  <c r="K6615" i="5"/>
  <c r="K1825" i="5"/>
  <c r="K4231" i="5"/>
  <c r="M4231" i="5" s="1"/>
  <c r="K8691" i="5"/>
  <c r="K2814" i="5"/>
  <c r="M2814" i="5" s="1"/>
  <c r="K5717" i="5"/>
  <c r="K5597" i="5"/>
  <c r="K350" i="5"/>
  <c r="N350" i="5" s="1"/>
  <c r="K3460" i="5"/>
  <c r="K2420" i="5"/>
  <c r="L2420" i="5" s="1"/>
  <c r="K1539" i="5"/>
  <c r="K4041" i="5"/>
  <c r="K2122" i="5"/>
  <c r="L2122" i="5" s="1"/>
  <c r="K1317" i="5"/>
  <c r="N1317" i="5" s="1"/>
  <c r="K1291" i="5"/>
  <c r="K4980" i="5"/>
  <c r="L4980" i="5" s="1"/>
  <c r="K4676" i="5"/>
  <c r="L4676" i="5" s="1"/>
  <c r="K6352" i="5"/>
  <c r="K1503" i="5"/>
  <c r="N1503" i="5" s="1"/>
  <c r="K5429" i="5"/>
  <c r="L5429" i="5" s="1"/>
  <c r="K3623" i="5"/>
  <c r="L3623" i="5" s="1"/>
  <c r="K8129" i="5"/>
  <c r="M8129" i="5" s="1"/>
  <c r="K5831" i="5"/>
  <c r="N5831" i="5" s="1"/>
  <c r="K5131" i="5"/>
  <c r="K4307" i="5"/>
  <c r="N4307" i="5" s="1"/>
  <c r="K1490" i="5"/>
  <c r="N1490" i="5" s="1"/>
  <c r="K3909" i="5"/>
  <c r="K7555" i="5"/>
  <c r="M7555" i="5" s="1"/>
  <c r="K1205" i="5"/>
  <c r="N1205" i="5" s="1"/>
  <c r="K8258" i="5"/>
  <c r="K7480" i="5"/>
  <c r="K7605" i="5"/>
  <c r="K3202" i="5"/>
  <c r="K3554" i="5"/>
  <c r="L3554" i="5" s="1"/>
  <c r="K6730" i="5"/>
  <c r="K5183" i="5"/>
  <c r="K5795" i="5"/>
  <c r="L5795" i="5" s="1"/>
  <c r="K4260" i="5"/>
  <c r="L4260" i="5" s="1"/>
  <c r="K1453" i="5"/>
  <c r="K3875" i="5"/>
  <c r="K7526" i="5"/>
  <c r="K3942" i="5"/>
  <c r="K8237" i="5"/>
  <c r="K7585" i="5"/>
  <c r="K3184" i="5"/>
  <c r="K3536" i="5"/>
  <c r="M3536" i="5" s="1"/>
  <c r="K8750" i="5"/>
  <c r="L8750" i="5" s="1"/>
  <c r="K6503" i="5"/>
  <c r="K8259" i="5"/>
  <c r="L8259" i="5" s="1"/>
  <c r="K1608" i="5"/>
  <c r="K8054" i="5"/>
  <c r="K4833" i="5"/>
  <c r="L4833" i="5" s="1"/>
  <c r="K2304" i="5"/>
  <c r="M2304" i="5" s="1"/>
  <c r="K1418" i="5"/>
  <c r="M1418" i="5" s="1"/>
  <c r="K570" i="5"/>
  <c r="N570" i="5" s="1"/>
  <c r="K7146" i="5"/>
  <c r="K1163" i="5"/>
  <c r="L1163" i="5" s="1"/>
  <c r="K5221" i="5"/>
  <c r="N5221" i="5" s="1"/>
  <c r="K1547" i="5"/>
  <c r="N1547" i="5" s="1"/>
  <c r="K7770" i="5"/>
  <c r="K5952" i="5"/>
  <c r="K6414" i="5"/>
  <c r="M6414" i="5" s="1"/>
  <c r="K5879" i="5"/>
  <c r="L5879" i="5" s="1"/>
  <c r="K5985" i="5"/>
  <c r="M5985" i="5" s="1"/>
  <c r="K1564" i="5"/>
  <c r="L1564" i="5" s="1"/>
  <c r="K1916" i="5"/>
  <c r="M1916" i="5" s="1"/>
  <c r="K7821" i="5"/>
  <c r="K3461" i="5"/>
  <c r="L3461" i="5" s="1"/>
  <c r="K7690" i="5"/>
  <c r="K1861" i="5"/>
  <c r="L1861" i="5" s="1"/>
  <c r="K615" i="5"/>
  <c r="K6623" i="5"/>
  <c r="K8362" i="5"/>
  <c r="M8362" i="5" s="1"/>
  <c r="K6033" i="5"/>
  <c r="M6033" i="5" s="1"/>
  <c r="K5921" i="5"/>
  <c r="L5921" i="5" s="1"/>
  <c r="K4612" i="5"/>
  <c r="K5723" i="5"/>
  <c r="L5723" i="5" s="1"/>
  <c r="K3416" i="5"/>
  <c r="K2129" i="5"/>
  <c r="K1320" i="5"/>
  <c r="K381" i="5"/>
  <c r="M381" i="5" s="1"/>
  <c r="K1025" i="5"/>
  <c r="K5167" i="5"/>
  <c r="K7721" i="5"/>
  <c r="N7721" i="5" s="1"/>
  <c r="K5878" i="5"/>
  <c r="K5364" i="5"/>
  <c r="K5508" i="5"/>
  <c r="L5508" i="5" s="1"/>
  <c r="K1060" i="5"/>
  <c r="L1060" i="5" s="1"/>
  <c r="K1412" i="5"/>
  <c r="K3232" i="5"/>
  <c r="K5185" i="5"/>
  <c r="L5185" i="5" s="1"/>
  <c r="K6351" i="5"/>
  <c r="N6351" i="5" s="1"/>
  <c r="K1047" i="5"/>
  <c r="L1047" i="5" s="1"/>
  <c r="K201" i="5"/>
  <c r="K4478" i="5"/>
  <c r="K6255" i="5"/>
  <c r="K195" i="5"/>
  <c r="M195" i="5" s="1"/>
  <c r="K4516" i="5"/>
  <c r="M4516" i="5" s="1"/>
  <c r="K690" i="5"/>
  <c r="K7142" i="5"/>
  <c r="K5351" i="5"/>
  <c r="K5856" i="5"/>
  <c r="L5856" i="5" s="1"/>
  <c r="K5345" i="5"/>
  <c r="L5345" i="5" s="1"/>
  <c r="K5489" i="5"/>
  <c r="N5489" i="5" s="1"/>
  <c r="K1042" i="5"/>
  <c r="K1394" i="5"/>
  <c r="L1394" i="5" s="1"/>
  <c r="K3155" i="5"/>
  <c r="K5273" i="5"/>
  <c r="M5273" i="5" s="1"/>
  <c r="K6152" i="5"/>
  <c r="N6152" i="5" s="1"/>
  <c r="K3777" i="5"/>
  <c r="K6059" i="5"/>
  <c r="M6059" i="5" s="1"/>
  <c r="K4123" i="5"/>
  <c r="L4123" i="5" s="1"/>
  <c r="K6468" i="5"/>
  <c r="L6468" i="5" s="1"/>
  <c r="K1560" i="5"/>
  <c r="N1560" i="5" s="1"/>
  <c r="K303" i="5"/>
  <c r="K2472" i="5"/>
  <c r="K635" i="5"/>
  <c r="K4649" i="5"/>
  <c r="K5288" i="5"/>
  <c r="N5288" i="5" s="1"/>
  <c r="K7889" i="5"/>
  <c r="L7889" i="5" s="1"/>
  <c r="K6890" i="5"/>
  <c r="K7830" i="5"/>
  <c r="K1250" i="5"/>
  <c r="N1250" i="5" s="1"/>
  <c r="K1644" i="5"/>
  <c r="L1644" i="5" s="1"/>
  <c r="K5003" i="5"/>
  <c r="K4135" i="5"/>
  <c r="K6635" i="5"/>
  <c r="L6635" i="5" s="1"/>
  <c r="K1239" i="5"/>
  <c r="L1239" i="5" s="1"/>
  <c r="K316" i="5"/>
  <c r="K5012" i="5"/>
  <c r="N5012" i="5" s="1"/>
  <c r="K5170" i="5"/>
  <c r="K8549" i="5"/>
  <c r="K8514" i="5"/>
  <c r="L8514" i="5" s="1"/>
  <c r="K3127" i="5"/>
  <c r="L3127" i="5" s="1"/>
  <c r="K8650" i="5"/>
  <c r="L8650" i="5" s="1"/>
  <c r="K8378" i="5"/>
  <c r="K3480" i="5"/>
  <c r="N3480" i="5" s="1"/>
  <c r="K4501" i="5"/>
  <c r="L4501" i="5" s="1"/>
  <c r="K8221" i="5"/>
  <c r="L8221" i="5" s="1"/>
  <c r="K2670" i="5"/>
  <c r="L2670" i="5" s="1"/>
  <c r="K3220" i="5"/>
  <c r="N3220" i="5" s="1"/>
  <c r="K1768" i="5"/>
  <c r="K7356" i="5"/>
  <c r="K4180" i="5"/>
  <c r="K2724" i="5"/>
  <c r="M2724" i="5" s="1"/>
  <c r="K5458" i="5"/>
  <c r="N5458" i="5" s="1"/>
  <c r="K2853" i="5"/>
  <c r="M2853" i="5" s="1"/>
  <c r="K4925" i="5"/>
  <c r="K345" i="5"/>
  <c r="L345" i="5" s="1"/>
  <c r="K3996" i="5"/>
  <c r="N3996" i="5" s="1"/>
  <c r="K6124" i="5"/>
  <c r="L6124" i="5" s="1"/>
  <c r="K2408" i="5"/>
  <c r="L2408" i="5" s="1"/>
  <c r="K2864" i="5"/>
  <c r="K6157" i="5"/>
  <c r="L6157" i="5" s="1"/>
  <c r="K4192" i="5"/>
  <c r="K1087" i="5"/>
  <c r="L1087" i="5" s="1"/>
  <c r="K5989" i="5"/>
  <c r="L5989" i="5" s="1"/>
  <c r="K2376" i="5"/>
  <c r="K6135" i="5"/>
  <c r="L6135" i="5" s="1"/>
  <c r="K4174" i="5"/>
  <c r="K5956" i="5"/>
  <c r="M5956" i="5" s="1"/>
  <c r="K2343" i="5"/>
  <c r="L2343" i="5" s="1"/>
  <c r="K6071" i="5"/>
  <c r="L6071" i="5" s="1"/>
  <c r="K1015" i="5"/>
  <c r="N1015" i="5" s="1"/>
  <c r="K858" i="5"/>
  <c r="K5918" i="5"/>
  <c r="N5918" i="5" s="1"/>
  <c r="K2311" i="5"/>
  <c r="L2311" i="5" s="1"/>
  <c r="K2352" i="5"/>
  <c r="L2352" i="5" s="1"/>
  <c r="K6049" i="5"/>
  <c r="K4012" i="5"/>
  <c r="K3983" i="5"/>
  <c r="K6875" i="5"/>
  <c r="M6875" i="5" s="1"/>
  <c r="K4002" i="5"/>
  <c r="M4002" i="5" s="1"/>
  <c r="K6731" i="5"/>
  <c r="N6731" i="5" s="1"/>
  <c r="K8723" i="5"/>
  <c r="L8723" i="5" s="1"/>
  <c r="K3363" i="5"/>
  <c r="L3363" i="5" s="1"/>
  <c r="K6902" i="5"/>
  <c r="M6902" i="5" s="1"/>
  <c r="K4828" i="5"/>
  <c r="N4828" i="5" s="1"/>
  <c r="K661" i="5"/>
  <c r="K5554" i="5"/>
  <c r="N5554" i="5" s="1"/>
  <c r="K114" i="5"/>
  <c r="M114" i="5" s="1"/>
  <c r="K5913" i="5"/>
  <c r="L5913" i="5" s="1"/>
  <c r="K6329" i="5"/>
  <c r="M6329" i="5" s="1"/>
  <c r="K5851" i="5"/>
  <c r="N5851" i="5" s="1"/>
  <c r="K5334" i="5"/>
  <c r="K2729" i="5"/>
  <c r="M2729" i="5" s="1"/>
  <c r="K3512" i="5"/>
  <c r="L3512" i="5" s="1"/>
  <c r="K2704" i="5"/>
  <c r="K4626" i="5"/>
  <c r="L4626" i="5" s="1"/>
  <c r="K1868" i="5"/>
  <c r="K2209" i="5"/>
  <c r="N2209" i="5" s="1"/>
  <c r="K5112" i="5"/>
  <c r="N5112" i="5" s="1"/>
  <c r="K1369" i="5"/>
  <c r="K83" i="5"/>
  <c r="K1053" i="5"/>
  <c r="K3680" i="5"/>
  <c r="L3680" i="5" s="1"/>
  <c r="K3562" i="5"/>
  <c r="K8574" i="5"/>
  <c r="L8574" i="5" s="1"/>
  <c r="K7563" i="5"/>
  <c r="M7563" i="5" s="1"/>
  <c r="K2695" i="5"/>
  <c r="L2695" i="5" s="1"/>
  <c r="K595" i="5"/>
  <c r="K3285" i="5"/>
  <c r="N3285" i="5" s="1"/>
  <c r="K1700" i="5"/>
  <c r="K4105" i="5"/>
  <c r="M4105" i="5" s="1"/>
  <c r="K5661" i="5"/>
  <c r="L5661" i="5" s="1"/>
  <c r="K2456" i="5"/>
  <c r="L2456" i="5" s="1"/>
  <c r="K5270" i="5"/>
  <c r="M5270" i="5" s="1"/>
  <c r="K4658" i="5"/>
  <c r="L4658" i="5" s="1"/>
  <c r="K7593" i="5"/>
  <c r="N7593" i="5" s="1"/>
  <c r="K7784" i="5"/>
  <c r="K5957" i="5"/>
  <c r="K7908" i="5"/>
  <c r="L7908" i="5" s="1"/>
  <c r="K1596" i="5"/>
  <c r="K199" i="5"/>
  <c r="L199" i="5" s="1"/>
  <c r="K1198" i="5"/>
  <c r="K5513" i="5"/>
  <c r="L5513" i="5" s="1"/>
  <c r="K8672" i="5"/>
  <c r="L8672" i="5" s="1"/>
  <c r="K7316" i="5"/>
  <c r="L7316" i="5" s="1"/>
  <c r="K8240" i="5"/>
  <c r="N8240" i="5" s="1"/>
  <c r="K5021" i="5"/>
  <c r="L5021" i="5" s="1"/>
  <c r="K2264" i="5"/>
  <c r="K2289" i="5"/>
  <c r="M2289" i="5" s="1"/>
  <c r="K1913" i="5"/>
  <c r="L1913" i="5" s="1"/>
  <c r="K861" i="5"/>
  <c r="K1232" i="5"/>
  <c r="M1232" i="5" s="1"/>
  <c r="K1455" i="5"/>
  <c r="K7247" i="5"/>
  <c r="L7247" i="5" s="1"/>
  <c r="K4546" i="5"/>
  <c r="K3008" i="5"/>
  <c r="L3008" i="5" s="1"/>
  <c r="K5481" i="5"/>
  <c r="L5481" i="5" s="1"/>
  <c r="K2970" i="5"/>
  <c r="M2970" i="5" s="1"/>
  <c r="K5025" i="5"/>
  <c r="L5025" i="5" s="1"/>
  <c r="K395" i="5"/>
  <c r="L395" i="5" s="1"/>
  <c r="K4733" i="5"/>
  <c r="K4687" i="5"/>
  <c r="L4687" i="5" s="1"/>
  <c r="K7002" i="5"/>
  <c r="L7002" i="5" s="1"/>
  <c r="K7397" i="5"/>
  <c r="K2919" i="5"/>
  <c r="K942" i="5"/>
  <c r="K4092" i="5"/>
  <c r="M4092" i="5" s="1"/>
  <c r="K4076" i="5"/>
  <c r="L4076" i="5" s="1"/>
  <c r="K5826" i="5"/>
  <c r="L5826" i="5" s="1"/>
  <c r="K301" i="5"/>
  <c r="N301" i="5" s="1"/>
  <c r="K7894" i="5"/>
  <c r="M7894" i="5" s="1"/>
  <c r="K5588" i="5"/>
  <c r="K4807" i="5"/>
  <c r="L4807" i="5" s="1"/>
  <c r="K5503" i="5"/>
  <c r="K6206" i="5"/>
  <c r="L6206" i="5" s="1"/>
  <c r="K248" i="5"/>
  <c r="L248" i="5" s="1"/>
  <c r="K439" i="5"/>
  <c r="N439" i="5" s="1"/>
  <c r="K325" i="5"/>
  <c r="K6868" i="5"/>
  <c r="M6868" i="5" s="1"/>
  <c r="K6159" i="5"/>
  <c r="M6159" i="5" s="1"/>
  <c r="K853" i="5"/>
  <c r="L853" i="5" s="1"/>
  <c r="K1193" i="5"/>
  <c r="M1193" i="5" s="1"/>
  <c r="K7537" i="5"/>
  <c r="M7537" i="5" s="1"/>
  <c r="K1174" i="5"/>
  <c r="L1174" i="5" s="1"/>
  <c r="K3676" i="5"/>
  <c r="L3676" i="5" s="1"/>
  <c r="K1798" i="5"/>
  <c r="K4742" i="5"/>
  <c r="K7702" i="5"/>
  <c r="K8273" i="5"/>
  <c r="K30" i="5"/>
  <c r="M30" i="5" s="1"/>
  <c r="K6692" i="5"/>
  <c r="N6692" i="5" s="1"/>
  <c r="K8357" i="5"/>
  <c r="L8357" i="5" s="1"/>
  <c r="K1759" i="5"/>
  <c r="L1759" i="5" s="1"/>
  <c r="K5548" i="5"/>
  <c r="K6534" i="5"/>
  <c r="L6534" i="5" s="1"/>
  <c r="K3009" i="5"/>
  <c r="K2526" i="5"/>
  <c r="M2526" i="5" s="1"/>
  <c r="K3510" i="5"/>
  <c r="L3510" i="5" s="1"/>
  <c r="K4897" i="5"/>
  <c r="K4051" i="5"/>
  <c r="L4051" i="5" s="1"/>
  <c r="K3255" i="5"/>
  <c r="N3255" i="5" s="1"/>
  <c r="K479" i="5"/>
  <c r="L479" i="5" s="1"/>
  <c r="K3131" i="5"/>
  <c r="K6849" i="5"/>
  <c r="N6849" i="5" s="1"/>
  <c r="K3278" i="5"/>
  <c r="K7238" i="5"/>
  <c r="L7238" i="5" s="1"/>
  <c r="K7701" i="5"/>
  <c r="K7109" i="5"/>
  <c r="K2716" i="5"/>
  <c r="K3068" i="5"/>
  <c r="L3068" i="5" s="1"/>
  <c r="K1343" i="5"/>
  <c r="L1343" i="5" s="1"/>
  <c r="K4245" i="5"/>
  <c r="M4245" i="5" s="1"/>
  <c r="K961" i="5"/>
  <c r="L961" i="5" s="1"/>
  <c r="K3211" i="5"/>
  <c r="K441" i="5"/>
  <c r="L441" i="5" s="1"/>
  <c r="K3099" i="5"/>
  <c r="L3099" i="5" s="1"/>
  <c r="K6822" i="5"/>
  <c r="K3250" i="5"/>
  <c r="L3250" i="5" s="1"/>
  <c r="K468" i="5"/>
  <c r="K7217" i="5"/>
  <c r="L7217" i="5" s="1"/>
  <c r="K7657" i="5"/>
  <c r="M7657" i="5" s="1"/>
  <c r="K6984" i="5"/>
  <c r="L6984" i="5" s="1"/>
  <c r="K7090" i="5"/>
  <c r="L7090" i="5" s="1"/>
  <c r="K3050" i="5"/>
  <c r="L3050" i="5" s="1"/>
  <c r="K1112" i="5"/>
  <c r="K4111" i="5"/>
  <c r="K8042" i="5"/>
  <c r="N8042" i="5" s="1"/>
  <c r="K3213" i="5"/>
  <c r="K299" i="5"/>
  <c r="K7053" i="5"/>
  <c r="M7053" i="5" s="1"/>
  <c r="K2004" i="5"/>
  <c r="L2004" i="5" s="1"/>
  <c r="K7082" i="5"/>
  <c r="K7544" i="5"/>
  <c r="K6237" i="5"/>
  <c r="L6237" i="5" s="1"/>
  <c r="K1144" i="5"/>
  <c r="M1144" i="5" s="1"/>
  <c r="K293" i="5"/>
  <c r="M293" i="5" s="1"/>
  <c r="K4550" i="5"/>
  <c r="L4550" i="5" s="1"/>
  <c r="K6321" i="5"/>
  <c r="L6321" i="5" s="1"/>
  <c r="K264" i="5"/>
  <c r="K4571" i="5"/>
  <c r="L4571" i="5" s="1"/>
  <c r="K751" i="5"/>
  <c r="N751" i="5" s="1"/>
  <c r="K7191" i="5"/>
  <c r="L7191" i="5" s="1"/>
  <c r="K5395" i="5"/>
  <c r="K5900" i="5"/>
  <c r="N5900" i="5" s="1"/>
  <c r="K5383" i="5"/>
  <c r="M5383" i="5" s="1"/>
  <c r="K5527" i="5"/>
  <c r="L5527" i="5" s="1"/>
  <c r="K1078" i="5"/>
  <c r="L1078" i="5" s="1"/>
  <c r="K1430" i="5"/>
  <c r="K471" i="5"/>
  <c r="L471" i="5" s="1"/>
  <c r="K7726" i="5"/>
  <c r="L7726" i="5" s="1"/>
  <c r="K5890" i="5"/>
  <c r="K4826" i="5"/>
  <c r="L4826" i="5" s="1"/>
  <c r="K4871" i="5"/>
  <c r="K3615" i="5"/>
  <c r="N3615" i="5" s="1"/>
  <c r="K4957" i="5"/>
  <c r="N4957" i="5" s="1"/>
  <c r="K1097" i="5"/>
  <c r="L1097" i="5" s="1"/>
  <c r="K249" i="5"/>
  <c r="L249" i="5" s="1"/>
  <c r="K6288" i="5"/>
  <c r="L6288" i="5" s="1"/>
  <c r="K229" i="5"/>
  <c r="L229" i="5" s="1"/>
  <c r="K722" i="5"/>
  <c r="K7167" i="5"/>
  <c r="K5373" i="5"/>
  <c r="N5373" i="5" s="1"/>
  <c r="K5321" i="5"/>
  <c r="N5321" i="5" s="1"/>
  <c r="K4907" i="5"/>
  <c r="L4907" i="5" s="1"/>
  <c r="K5013" i="5"/>
  <c r="L5013" i="5" s="1"/>
  <c r="K610" i="5"/>
  <c r="K962" i="5"/>
  <c r="L962" i="5" s="1"/>
  <c r="K964" i="5"/>
  <c r="K3940" i="5"/>
  <c r="K8725" i="5"/>
  <c r="M8725" i="5" s="1"/>
  <c r="K7950" i="5"/>
  <c r="L7950" i="5" s="1"/>
  <c r="K5360" i="5"/>
  <c r="K8231" i="5"/>
  <c r="N8231" i="5" s="1"/>
  <c r="K3775" i="5"/>
  <c r="M3775" i="5" s="1"/>
  <c r="K8742" i="5"/>
  <c r="K6515" i="5"/>
  <c r="L6515" i="5" s="1"/>
  <c r="K4837" i="5"/>
  <c r="M4837" i="5" s="1"/>
  <c r="K5299" i="5"/>
  <c r="K4888" i="5"/>
  <c r="K4993" i="5"/>
  <c r="M4993" i="5" s="1"/>
  <c r="K926" i="5"/>
  <c r="K886" i="5"/>
  <c r="L886" i="5" s="1"/>
  <c r="K3725" i="5"/>
  <c r="M3725" i="5" s="1"/>
  <c r="K4175" i="5"/>
  <c r="M4175" i="5" s="1"/>
  <c r="K3334" i="5"/>
  <c r="K5641" i="5"/>
  <c r="K7796" i="5"/>
  <c r="L7796" i="5" s="1"/>
  <c r="K5736" i="5"/>
  <c r="N5736" i="5" s="1"/>
  <c r="K1802" i="5"/>
  <c r="K4561" i="5"/>
  <c r="N4561" i="5" s="1"/>
  <c r="K3025" i="5"/>
  <c r="M3025" i="5" s="1"/>
  <c r="K2290" i="5"/>
  <c r="M2290" i="5" s="1"/>
  <c r="K2263" i="5"/>
  <c r="K6679" i="5"/>
  <c r="K1260" i="5"/>
  <c r="K58" i="5"/>
  <c r="M58" i="5" s="1"/>
  <c r="K1593" i="5"/>
  <c r="M1593" i="5" s="1"/>
  <c r="K7974" i="5"/>
  <c r="K2996" i="5"/>
  <c r="N2996" i="5" s="1"/>
  <c r="K3080" i="5"/>
  <c r="M3080" i="5" s="1"/>
  <c r="K3541" i="5"/>
  <c r="K1605" i="5"/>
  <c r="K1847" i="5"/>
  <c r="K5787" i="5"/>
  <c r="K5868" i="5"/>
  <c r="K1468" i="5"/>
  <c r="L1468" i="5" s="1"/>
  <c r="K1686" i="5"/>
  <c r="K659" i="5"/>
  <c r="K3591" i="5"/>
  <c r="K481" i="5"/>
  <c r="L481" i="5" s="1"/>
  <c r="K2951" i="5"/>
  <c r="M2951" i="5" s="1"/>
  <c r="K4479" i="5"/>
  <c r="K6809" i="5"/>
  <c r="L6809" i="5" s="1"/>
  <c r="K4651" i="5"/>
  <c r="K7224" i="5"/>
  <c r="L7224" i="5" s="1"/>
  <c r="K5972" i="5"/>
  <c r="L5972" i="5" s="1"/>
  <c r="K5910" i="5"/>
  <c r="K4374" i="5"/>
  <c r="N4374" i="5" s="1"/>
  <c r="K878" i="5"/>
  <c r="K1151" i="5"/>
  <c r="K4934" i="5"/>
  <c r="L4934" i="5" s="1"/>
  <c r="K3599" i="5"/>
  <c r="K4338" i="5"/>
  <c r="K840" i="5"/>
  <c r="L840" i="5" s="1"/>
  <c r="K1122" i="5"/>
  <c r="K3731" i="5"/>
  <c r="N3731" i="5" s="1"/>
  <c r="K4303" i="5"/>
  <c r="L4303" i="5" s="1"/>
  <c r="K806" i="5"/>
  <c r="K4892" i="5"/>
  <c r="K2824" i="5"/>
  <c r="K3861" i="5"/>
  <c r="K7606" i="5"/>
  <c r="L7606" i="5" s="1"/>
  <c r="K774" i="5"/>
  <c r="L774" i="5" s="1"/>
  <c r="K958" i="5"/>
  <c r="L958" i="5" s="1"/>
  <c r="K2752" i="5"/>
  <c r="N2752" i="5" s="1"/>
  <c r="K784" i="5"/>
  <c r="K5176" i="5"/>
  <c r="L5176" i="5" s="1"/>
  <c r="K2163" i="5"/>
  <c r="N2163" i="5" s="1"/>
  <c r="K3787" i="5"/>
  <c r="K2270" i="5"/>
  <c r="N2270" i="5" s="1"/>
  <c r="K1101" i="5"/>
  <c r="N1101" i="5" s="1"/>
  <c r="K3975" i="5"/>
  <c r="L3975" i="5" s="1"/>
  <c r="K4425" i="5"/>
  <c r="K7819" i="5"/>
  <c r="N7819" i="5" s="1"/>
  <c r="K4852" i="5"/>
  <c r="L4852" i="5" s="1"/>
  <c r="K4669" i="5"/>
  <c r="L4669" i="5" s="1"/>
  <c r="K3638" i="5"/>
  <c r="K2396" i="5"/>
  <c r="L2396" i="5" s="1"/>
  <c r="K1449" i="5"/>
  <c r="K6680" i="5"/>
  <c r="K113" i="5"/>
  <c r="K5627" i="5"/>
  <c r="K4006" i="5"/>
  <c r="M4006" i="5" s="1"/>
  <c r="K275" i="5"/>
  <c r="L275" i="5" s="1"/>
  <c r="K443" i="5"/>
  <c r="K2690" i="5"/>
  <c r="M2690" i="5" s="1"/>
  <c r="K7145" i="5"/>
  <c r="K5938" i="5"/>
  <c r="M5938" i="5" s="1"/>
  <c r="K1375" i="5"/>
  <c r="N1375" i="5" s="1"/>
  <c r="K629" i="5"/>
  <c r="L629" i="5" s="1"/>
  <c r="K2305" i="5"/>
  <c r="K3899" i="5"/>
  <c r="K1610" i="5"/>
  <c r="K4200" i="5"/>
  <c r="M4200" i="5" s="1"/>
  <c r="K3754" i="5"/>
  <c r="L3754" i="5" s="1"/>
  <c r="K6509" i="5"/>
  <c r="K6440" i="5"/>
  <c r="K7948" i="5"/>
  <c r="M7948" i="5" s="1"/>
  <c r="K6310" i="5"/>
  <c r="N6310" i="5" s="1"/>
  <c r="K3616" i="5"/>
  <c r="M3616" i="5" s="1"/>
  <c r="K6376" i="5"/>
  <c r="K92" i="5"/>
  <c r="K584" i="5"/>
  <c r="K1409" i="5"/>
  <c r="K888" i="5"/>
  <c r="K6853" i="5"/>
  <c r="K4679" i="5"/>
  <c r="L4679" i="5" s="1"/>
  <c r="K2827" i="5"/>
  <c r="N2827" i="5" s="1"/>
  <c r="K4917" i="5"/>
  <c r="N4917" i="5" s="1"/>
  <c r="K8439" i="5"/>
  <c r="K5522" i="5"/>
  <c r="K3231" i="5"/>
  <c r="K5609" i="5"/>
  <c r="K3257" i="5"/>
  <c r="K2037" i="5"/>
  <c r="M2037" i="5" s="1"/>
  <c r="K7223" i="5"/>
  <c r="L7223" i="5" s="1"/>
  <c r="K87" i="5"/>
  <c r="L87" i="5" s="1"/>
  <c r="K3371" i="5"/>
  <c r="K2992" i="5"/>
  <c r="K1778" i="5"/>
  <c r="K7808" i="5"/>
  <c r="K3602" i="5"/>
  <c r="L3602" i="5" s="1"/>
  <c r="K1128" i="5"/>
  <c r="K7832" i="5"/>
  <c r="K2230" i="5"/>
  <c r="M2230" i="5" s="1"/>
  <c r="K5071" i="5"/>
  <c r="K1817" i="5"/>
  <c r="L1817" i="5" s="1"/>
  <c r="I8553" i="5"/>
  <c r="J8553" i="5" s="1"/>
  <c r="I8125" i="5"/>
  <c r="J8125" i="5" s="1"/>
  <c r="I4223" i="5"/>
  <c r="J4223" i="5" s="1"/>
  <c r="I8193" i="5"/>
  <c r="J8193" i="5" s="1"/>
  <c r="I400" i="5"/>
  <c r="J400" i="5" s="1"/>
  <c r="I6379" i="5"/>
  <c r="J6379" i="5" s="1"/>
  <c r="I3724" i="5"/>
  <c r="J3724" i="5" s="1"/>
  <c r="I8079" i="5"/>
  <c r="J8079" i="5" s="1"/>
  <c r="I2820" i="5"/>
  <c r="J2820" i="5" s="1"/>
  <c r="I3880" i="5"/>
  <c r="J3880" i="5" s="1"/>
  <c r="I3450" i="5"/>
  <c r="J3450" i="5" s="1"/>
  <c r="I7076" i="5"/>
  <c r="J7076" i="5" s="1"/>
  <c r="I6161" i="5"/>
  <c r="J6161" i="5" s="1"/>
  <c r="I6094" i="5"/>
  <c r="J6094" i="5" s="1"/>
  <c r="I437" i="5"/>
  <c r="J437" i="5" s="1"/>
  <c r="I4399" i="5"/>
  <c r="J4399" i="5" s="1"/>
  <c r="I5338" i="5"/>
  <c r="J5338" i="5" s="1"/>
  <c r="I3494" i="5"/>
  <c r="J3494" i="5" s="1"/>
  <c r="I628" i="5"/>
  <c r="J628" i="5" s="1"/>
  <c r="I6449" i="5"/>
  <c r="J6449" i="5" s="1"/>
  <c r="I6599" i="5"/>
  <c r="J6599" i="5" s="1"/>
  <c r="I4955" i="5"/>
  <c r="J4955" i="5" s="1"/>
  <c r="I4616" i="5"/>
  <c r="J4616" i="5" s="1"/>
  <c r="I4749" i="5"/>
  <c r="J4749" i="5" s="1"/>
  <c r="I2096" i="5"/>
  <c r="J2096" i="5" s="1"/>
  <c r="I7976" i="5"/>
  <c r="J7976" i="5" s="1"/>
  <c r="I6972" i="5"/>
  <c r="J6972" i="5" s="1"/>
  <c r="I8450" i="5"/>
  <c r="J8450" i="5" s="1"/>
  <c r="I7850" i="5"/>
  <c r="J7850" i="5" s="1"/>
  <c r="I60" i="5"/>
  <c r="J60" i="5" s="1"/>
  <c r="I4684" i="5"/>
  <c r="J4684" i="5" s="1"/>
  <c r="I7040" i="5"/>
  <c r="J7040" i="5" s="1"/>
  <c r="I3654" i="5"/>
  <c r="J3654" i="5" s="1"/>
  <c r="I4342" i="5"/>
  <c r="J4342" i="5" s="1"/>
  <c r="I311" i="5"/>
  <c r="J311" i="5" s="1"/>
  <c r="I2165" i="5"/>
  <c r="J2165" i="5" s="1"/>
  <c r="I3593" i="5"/>
  <c r="J3593" i="5" s="1"/>
  <c r="I5898" i="5"/>
  <c r="J5898" i="5" s="1"/>
  <c r="I259" i="5"/>
  <c r="J259" i="5" s="1"/>
  <c r="I7300" i="5"/>
  <c r="J7300" i="5" s="1"/>
  <c r="I3148" i="5"/>
  <c r="J3148" i="5" s="1"/>
  <c r="I6400" i="5"/>
  <c r="J6400" i="5" s="1"/>
  <c r="I5847" i="5"/>
  <c r="J5847" i="5" s="1"/>
  <c r="I7118" i="5"/>
  <c r="J7118" i="5" s="1"/>
  <c r="I6845" i="5"/>
  <c r="J6845" i="5" s="1"/>
  <c r="I3448" i="5"/>
  <c r="J3448" i="5" s="1"/>
  <c r="I4137" i="5"/>
  <c r="J4137" i="5" s="1"/>
  <c r="I587" i="5"/>
  <c r="J587" i="5" s="1"/>
  <c r="I1969" i="5"/>
  <c r="J1969" i="5" s="1"/>
  <c r="I4657" i="5"/>
  <c r="J4657" i="5" s="1"/>
  <c r="I3322" i="5"/>
  <c r="J3322" i="5" s="1"/>
  <c r="I4589" i="5"/>
  <c r="J4589" i="5" s="1"/>
  <c r="I6869" i="5"/>
  <c r="J6869" i="5" s="1"/>
  <c r="I3636" i="5"/>
  <c r="J3636" i="5" s="1"/>
  <c r="I4737" i="5"/>
  <c r="J4737" i="5" s="1"/>
  <c r="I8736" i="5"/>
  <c r="J8736" i="5" s="1"/>
  <c r="I4824" i="5"/>
  <c r="J4824" i="5" s="1"/>
  <c r="I3696" i="5"/>
  <c r="J3696" i="5" s="1"/>
  <c r="I6784" i="5"/>
  <c r="J6784" i="5" s="1"/>
  <c r="I251" i="5"/>
  <c r="J251" i="5" s="1"/>
  <c r="I4336" i="5"/>
  <c r="J4336" i="5" s="1"/>
  <c r="I8372" i="5"/>
  <c r="J8372" i="5" s="1"/>
  <c r="I3325" i="5"/>
  <c r="J3325" i="5" s="1"/>
  <c r="I5748" i="5"/>
  <c r="J5748" i="5" s="1"/>
  <c r="I5231" i="5"/>
  <c r="J5231" i="5" s="1"/>
  <c r="I332" i="5"/>
  <c r="J332" i="5" s="1"/>
  <c r="I8499" i="5"/>
  <c r="J8499" i="5" s="1"/>
  <c r="I5537" i="5"/>
  <c r="J5537" i="5" s="1"/>
  <c r="I4634" i="5"/>
  <c r="J4634" i="5" s="1"/>
  <c r="I7469" i="5"/>
  <c r="J7469" i="5" s="1"/>
  <c r="I6396" i="5"/>
  <c r="J6396" i="5" s="1"/>
  <c r="I5644" i="5"/>
  <c r="J5644" i="5" s="1"/>
  <c r="I974" i="5"/>
  <c r="J974" i="5" s="1"/>
  <c r="I4140" i="5"/>
  <c r="J4140" i="5" s="1"/>
  <c r="I412" i="5"/>
  <c r="J412" i="5" s="1"/>
  <c r="I8284" i="5"/>
  <c r="J8284" i="5" s="1"/>
  <c r="I5437" i="5"/>
  <c r="J5437" i="5" s="1"/>
  <c r="I6673" i="5"/>
  <c r="J6673" i="5" s="1"/>
  <c r="I2219" i="5"/>
  <c r="J2219" i="5" s="1"/>
  <c r="I6708" i="5"/>
  <c r="J6708" i="5" s="1"/>
  <c r="I6222" i="5"/>
  <c r="J6222" i="5" s="1"/>
  <c r="I4819" i="5"/>
  <c r="J4819" i="5" s="1"/>
  <c r="I8373" i="5"/>
  <c r="J8373" i="5" s="1"/>
  <c r="I7093" i="5"/>
  <c r="J7093" i="5" s="1"/>
  <c r="I8737" i="5"/>
  <c r="J8737" i="5" s="1"/>
  <c r="I6848" i="5"/>
  <c r="J6848" i="5" s="1"/>
  <c r="I8142" i="5"/>
  <c r="J8142" i="5" s="1"/>
  <c r="I6073" i="5"/>
  <c r="J6073" i="5" s="1"/>
  <c r="I8619" i="5"/>
  <c r="J8619" i="5" s="1"/>
  <c r="I5547" i="5"/>
  <c r="J5547" i="5" s="1"/>
  <c r="I1127" i="5"/>
  <c r="J1127" i="5" s="1"/>
  <c r="I3803" i="5"/>
  <c r="J3803" i="5" s="1"/>
  <c r="I5721" i="5"/>
  <c r="J5721" i="5" s="1"/>
  <c r="I4614" i="5"/>
  <c r="J4614" i="5" s="1"/>
  <c r="I5863" i="5"/>
  <c r="J5863" i="5" s="1"/>
  <c r="I4292" i="5"/>
  <c r="J4292" i="5" s="1"/>
  <c r="I6732" i="5"/>
  <c r="J6732" i="5" s="1"/>
  <c r="I1542" i="5"/>
  <c r="J1542" i="5" s="1"/>
  <c r="I4252" i="5"/>
  <c r="J4252" i="5" s="1"/>
  <c r="I4793" i="5"/>
  <c r="J4793" i="5" s="1"/>
  <c r="I1737" i="5"/>
  <c r="J1737" i="5" s="1"/>
  <c r="I5434" i="5"/>
  <c r="J5434" i="5" s="1"/>
  <c r="I6035" i="5"/>
  <c r="J6035" i="5" s="1"/>
  <c r="I6654" i="5"/>
  <c r="J6654" i="5" s="1"/>
  <c r="I5730" i="5"/>
  <c r="J5730" i="5" s="1"/>
  <c r="I3125" i="5"/>
  <c r="J3125" i="5" s="1"/>
  <c r="I1326" i="5"/>
  <c r="J1326" i="5" s="1"/>
  <c r="I6274" i="5"/>
  <c r="J6274" i="5" s="1"/>
  <c r="I3860" i="5"/>
  <c r="J3860" i="5" s="1"/>
  <c r="I5580" i="5"/>
  <c r="J5580" i="5" s="1"/>
  <c r="I152" i="5"/>
  <c r="J152" i="5" s="1"/>
  <c r="I4273" i="5"/>
  <c r="J4273" i="5" s="1"/>
  <c r="I6846" i="5"/>
  <c r="J6846" i="5" s="1"/>
  <c r="I8727" i="5"/>
  <c r="J8727" i="5" s="1"/>
  <c r="I4291" i="5"/>
  <c r="J4291" i="5" s="1"/>
  <c r="I4555" i="5"/>
  <c r="J4555" i="5" s="1"/>
  <c r="I5215" i="5"/>
  <c r="J5215" i="5" s="1"/>
  <c r="I8430" i="5"/>
  <c r="J8430" i="5" s="1"/>
  <c r="I6438" i="5"/>
  <c r="J6438" i="5" s="1"/>
  <c r="I1454" i="5"/>
  <c r="J1454" i="5" s="1"/>
  <c r="I2721" i="5"/>
  <c r="J2721" i="5" s="1"/>
  <c r="I8498" i="5"/>
  <c r="J8498" i="5" s="1"/>
  <c r="I4908" i="5"/>
  <c r="J4908" i="5" s="1"/>
  <c r="I6264" i="5"/>
  <c r="J6264" i="5" s="1"/>
  <c r="I5375" i="5"/>
  <c r="J5375" i="5" s="1"/>
  <c r="I2806" i="5"/>
  <c r="J2806" i="5" s="1"/>
  <c r="I7738" i="5"/>
  <c r="J7738" i="5" s="1"/>
  <c r="I5611" i="5"/>
  <c r="J5611" i="5" s="1"/>
  <c r="I6814" i="5"/>
  <c r="J6814" i="5" s="1"/>
  <c r="I8323" i="5"/>
  <c r="J8323" i="5" s="1"/>
  <c r="I3948" i="5"/>
  <c r="J3948" i="5" s="1"/>
  <c r="I2708" i="5"/>
  <c r="J2708" i="5" s="1"/>
  <c r="I5911" i="5"/>
  <c r="J5911" i="5" s="1"/>
  <c r="I5348" i="5"/>
  <c r="J5348" i="5" s="1"/>
  <c r="I7801" i="5"/>
  <c r="J7801" i="5" s="1"/>
  <c r="I4132" i="5"/>
  <c r="J4132" i="5" s="1"/>
  <c r="I6392" i="5"/>
  <c r="J6392" i="5" s="1"/>
  <c r="I8578" i="5"/>
  <c r="J8578" i="5" s="1"/>
  <c r="I7939" i="5"/>
  <c r="J7939" i="5" s="1"/>
  <c r="I7667" i="5"/>
  <c r="J7667" i="5" s="1"/>
  <c r="I5161" i="5"/>
  <c r="J5161" i="5" s="1"/>
  <c r="I4850" i="5"/>
  <c r="J4850" i="5" s="1"/>
  <c r="I2072" i="5"/>
  <c r="J2072" i="5" s="1"/>
  <c r="I6812" i="5"/>
  <c r="J6812" i="5" s="1"/>
  <c r="I4513" i="5"/>
  <c r="J4513" i="5" s="1"/>
  <c r="I5682" i="5"/>
  <c r="J5682" i="5" s="1"/>
  <c r="I7460" i="5"/>
  <c r="J7460" i="5" s="1"/>
  <c r="I321" i="5"/>
  <c r="J321" i="5" s="1"/>
  <c r="I790" i="5"/>
  <c r="J790" i="5" s="1"/>
  <c r="I2944" i="5"/>
  <c r="J2944" i="5" s="1"/>
  <c r="I6760" i="5"/>
  <c r="J6760" i="5" s="1"/>
  <c r="I1933" i="5"/>
  <c r="J1933" i="5" s="1"/>
  <c r="I4107" i="5"/>
  <c r="J4107" i="5" s="1"/>
  <c r="I1903" i="5"/>
  <c r="J1903" i="5" s="1"/>
  <c r="I3959" i="5"/>
  <c r="J3959" i="5" s="1"/>
  <c r="I8659" i="5"/>
  <c r="J8659" i="5" s="1"/>
  <c r="I5902" i="5"/>
  <c r="J5902" i="5" s="1"/>
  <c r="I8621" i="5"/>
  <c r="J8621" i="5" s="1"/>
  <c r="I5246" i="5"/>
  <c r="J5246" i="5" s="1"/>
  <c r="I1603" i="5"/>
  <c r="J1603" i="5" s="1"/>
  <c r="I7960" i="5"/>
  <c r="J7960" i="5" s="1"/>
  <c r="I5865" i="5"/>
  <c r="J5865" i="5" s="1"/>
  <c r="I2939" i="5"/>
  <c r="J2939" i="5" s="1"/>
  <c r="I4398" i="5"/>
  <c r="J4398" i="5" s="1"/>
  <c r="I2279" i="5"/>
  <c r="J2279" i="5" s="1"/>
  <c r="I5696" i="5"/>
  <c r="J5696" i="5" s="1"/>
  <c r="I5796" i="5"/>
  <c r="J5796" i="5" s="1"/>
  <c r="I6403" i="5"/>
  <c r="J6403" i="5" s="1"/>
  <c r="I6933" i="5"/>
  <c r="J6933" i="5" s="1"/>
  <c r="I4209" i="5"/>
  <c r="J4209" i="5" s="1"/>
  <c r="I8025" i="5"/>
  <c r="J8025" i="5" s="1"/>
  <c r="I4216" i="5"/>
  <c r="J4216" i="5" s="1"/>
  <c r="I5255" i="5"/>
  <c r="J5255" i="5" s="1"/>
  <c r="I2784" i="5"/>
  <c r="J2784" i="5" s="1"/>
  <c r="I6591" i="5"/>
  <c r="J6591" i="5" s="1"/>
  <c r="I2020" i="5"/>
  <c r="J2020" i="5" s="1"/>
  <c r="I5573" i="5"/>
  <c r="J5573" i="5" s="1"/>
  <c r="I3071" i="5"/>
  <c r="J3071" i="5" s="1"/>
  <c r="I5050" i="5"/>
  <c r="J5050" i="5" s="1"/>
  <c r="I8579" i="5"/>
  <c r="J8579" i="5" s="1"/>
  <c r="I4333" i="5"/>
  <c r="J4333" i="5" s="1"/>
  <c r="I3010" i="5"/>
  <c r="J3010" i="5" s="1"/>
  <c r="I3058" i="5"/>
  <c r="J3058" i="5" s="1"/>
  <c r="I1045" i="5"/>
  <c r="J1045" i="5" s="1"/>
  <c r="M988" i="5"/>
  <c r="N4889" i="5"/>
  <c r="N4172" i="5"/>
  <c r="M1134" i="5"/>
  <c r="N1134" i="5"/>
  <c r="N990" i="5"/>
  <c r="M551" i="5"/>
  <c r="N551" i="5"/>
  <c r="M5498" i="5"/>
  <c r="N5075" i="5"/>
  <c r="I4454" i="5"/>
  <c r="J4454" i="5" s="1"/>
  <c r="I668" i="5"/>
  <c r="J668" i="5" s="1"/>
  <c r="I8738" i="5"/>
  <c r="J8738" i="5" s="1"/>
  <c r="I6482" i="5"/>
  <c r="J6482" i="5" s="1"/>
  <c r="I7291" i="5"/>
  <c r="J7291" i="5" s="1"/>
  <c r="I8695" i="5"/>
  <c r="J8695" i="5" s="1"/>
  <c r="I3826" i="5"/>
  <c r="J3826" i="5" s="1"/>
  <c r="I3317" i="5"/>
  <c r="J3317" i="5" s="1"/>
  <c r="I8227" i="5"/>
  <c r="J8227" i="5" s="1"/>
  <c r="I8394" i="5"/>
  <c r="J8394" i="5" s="1"/>
  <c r="I3727" i="5"/>
  <c r="J3727" i="5" s="1"/>
  <c r="I3886" i="5"/>
  <c r="J3886" i="5" s="1"/>
  <c r="I8291" i="5"/>
  <c r="J8291" i="5" s="1"/>
  <c r="I4821" i="5"/>
  <c r="J4821" i="5" s="1"/>
  <c r="I4930" i="5"/>
  <c r="J4930" i="5" s="1"/>
  <c r="I8202" i="5"/>
  <c r="J8202" i="5" s="1"/>
  <c r="I1086" i="5"/>
  <c r="J1086" i="5" s="1"/>
  <c r="M2817" i="5"/>
  <c r="N2817" i="5"/>
  <c r="I7984" i="5"/>
  <c r="J7984" i="5" s="1"/>
  <c r="I5315" i="5"/>
  <c r="J5315" i="5" s="1"/>
  <c r="N7463" i="5"/>
  <c r="N3042" i="5"/>
  <c r="I5030" i="5"/>
  <c r="J5030" i="5" s="1"/>
  <c r="M2100" i="5"/>
  <c r="N3019" i="5"/>
  <c r="I1244" i="5"/>
  <c r="J1244" i="5" s="1"/>
  <c r="I6664" i="5"/>
  <c r="J6664" i="5" s="1"/>
  <c r="I7776" i="5"/>
  <c r="J7776" i="5" s="1"/>
  <c r="I4613" i="5"/>
  <c r="J4613" i="5" s="1"/>
  <c r="I7122" i="5"/>
  <c r="J7122" i="5" s="1"/>
  <c r="I8555" i="5"/>
  <c r="J8555" i="5" s="1"/>
  <c r="I1266" i="5"/>
  <c r="J1266" i="5" s="1"/>
  <c r="I2581" i="5"/>
  <c r="J2581" i="5" s="1"/>
  <c r="I5822" i="5"/>
  <c r="J5822" i="5" s="1"/>
  <c r="I4103" i="5"/>
  <c r="J4103" i="5" s="1"/>
  <c r="I294" i="5"/>
  <c r="J294" i="5" s="1"/>
  <c r="I6917" i="5"/>
  <c r="J6917" i="5" s="1"/>
  <c r="I7485" i="5"/>
  <c r="J7485" i="5" s="1"/>
  <c r="I8008" i="5"/>
  <c r="J8008" i="5" s="1"/>
  <c r="I3521" i="5"/>
  <c r="J3521" i="5" s="1"/>
  <c r="I4204" i="5"/>
  <c r="J4204" i="5" s="1"/>
  <c r="M672" i="5"/>
  <c r="N1899" i="5"/>
  <c r="I7140" i="5"/>
  <c r="J7140" i="5" s="1"/>
  <c r="I2606" i="5"/>
  <c r="J2606" i="5" s="1"/>
  <c r="I1328" i="5"/>
  <c r="J1328" i="5" s="1"/>
  <c r="I5955" i="5"/>
  <c r="J5955" i="5" s="1"/>
  <c r="M8034" i="5"/>
  <c r="N8034" i="5"/>
  <c r="I6186" i="5"/>
  <c r="J6186" i="5" s="1"/>
  <c r="I5515" i="5"/>
  <c r="J5515" i="5" s="1"/>
  <c r="I4472" i="5"/>
  <c r="J4472" i="5" s="1"/>
  <c r="I3723" i="5"/>
  <c r="J3723" i="5" s="1"/>
  <c r="I7278" i="5"/>
  <c r="J7278" i="5" s="1"/>
  <c r="N8045" i="5"/>
  <c r="I7474" i="5"/>
  <c r="J7474" i="5" s="1"/>
  <c r="I7777" i="5"/>
  <c r="J7777" i="5" s="1"/>
  <c r="I2094" i="5"/>
  <c r="J2094" i="5" s="1"/>
  <c r="I7380" i="5"/>
  <c r="J7380" i="5" s="1"/>
  <c r="N3186" i="5"/>
  <c r="N2703" i="5"/>
  <c r="I6892" i="5"/>
  <c r="J6892" i="5" s="1"/>
  <c r="I2429" i="5"/>
  <c r="J2429" i="5" s="1"/>
  <c r="I203" i="5"/>
  <c r="J203" i="5" s="1"/>
  <c r="M2663" i="5"/>
  <c r="N2663" i="5"/>
  <c r="M6743" i="5"/>
  <c r="I2649" i="5"/>
  <c r="J2649" i="5" s="1"/>
  <c r="I6022" i="5"/>
  <c r="J6022" i="5" s="1"/>
  <c r="I3292" i="5"/>
  <c r="J3292" i="5" s="1"/>
  <c r="I6955" i="5"/>
  <c r="J6955" i="5" s="1"/>
  <c r="I8428" i="5"/>
  <c r="J8428" i="5" s="1"/>
  <c r="I6433" i="5"/>
  <c r="J6433" i="5" s="1"/>
  <c r="I4791" i="5"/>
  <c r="J4791" i="5" s="1"/>
  <c r="I8591" i="5"/>
  <c r="J8591" i="5" s="1"/>
  <c r="M1066" i="5"/>
  <c r="N1066" i="5"/>
  <c r="M1075" i="5"/>
  <c r="M7818" i="5"/>
  <c r="I7565" i="5"/>
  <c r="J7565" i="5" s="1"/>
  <c r="I6721" i="5"/>
  <c r="J6721" i="5" s="1"/>
  <c r="I6115" i="5"/>
  <c r="J6115" i="5" s="1"/>
  <c r="I6734" i="5"/>
  <c r="J6734" i="5" s="1"/>
  <c r="I3475" i="5"/>
  <c r="J3475" i="5" s="1"/>
  <c r="I7098" i="5"/>
  <c r="J7098" i="5" s="1"/>
  <c r="I7867" i="5"/>
  <c r="J7867" i="5" s="1"/>
  <c r="I5976" i="5"/>
  <c r="J5976" i="5" s="1"/>
  <c r="I847" i="5"/>
  <c r="J847" i="5" s="1"/>
  <c r="I6279" i="5"/>
  <c r="J6279" i="5" s="1"/>
  <c r="I5777" i="5"/>
  <c r="J5777" i="5" s="1"/>
  <c r="N1220" i="5"/>
  <c r="M220" i="5"/>
  <c r="N220" i="5"/>
  <c r="M2277" i="5"/>
  <c r="I8188" i="5"/>
  <c r="J8188" i="5" s="1"/>
  <c r="I7434" i="5"/>
  <c r="J7434" i="5" s="1"/>
  <c r="I7063" i="5"/>
  <c r="J7063" i="5" s="1"/>
  <c r="I7607" i="5"/>
  <c r="J7607" i="5" s="1"/>
  <c r="N742" i="5"/>
  <c r="N8662" i="5"/>
  <c r="M7313" i="5"/>
  <c r="M4096" i="5"/>
  <c r="N4096" i="5"/>
  <c r="M5032" i="5"/>
  <c r="N5032" i="5"/>
  <c r="I1372" i="5"/>
  <c r="J1372" i="5" s="1"/>
  <c r="I8482" i="5"/>
  <c r="J8482" i="5" s="1"/>
  <c r="I7198" i="5"/>
  <c r="J7198" i="5" s="1"/>
  <c r="I5869" i="5"/>
  <c r="J5869" i="5" s="1"/>
  <c r="I5502" i="5"/>
  <c r="J5502" i="5" s="1"/>
  <c r="I2977" i="5"/>
  <c r="J2977" i="5" s="1"/>
  <c r="I6028" i="5"/>
  <c r="J6028" i="5" s="1"/>
  <c r="I3013" i="5"/>
  <c r="J3013" i="5" s="1"/>
  <c r="I3355" i="5"/>
  <c r="J3355" i="5" s="1"/>
  <c r="M7675" i="5"/>
  <c r="N6420" i="5"/>
  <c r="N3583" i="5"/>
  <c r="N7590" i="5"/>
  <c r="I5440" i="5"/>
  <c r="J5440" i="5" s="1"/>
  <c r="I3437" i="5"/>
  <c r="J3437" i="5" s="1"/>
  <c r="I7267" i="5"/>
  <c r="J7267" i="5" s="1"/>
  <c r="I7898" i="5"/>
  <c r="J7898" i="5" s="1"/>
  <c r="I4344" i="5"/>
  <c r="J4344" i="5" s="1"/>
  <c r="M4340" i="5"/>
  <c r="N4340" i="5"/>
  <c r="M3588" i="5"/>
  <c r="N3588" i="5"/>
  <c r="N3598" i="5"/>
  <c r="N4608" i="5"/>
  <c r="M6316" i="5"/>
  <c r="N6316" i="5"/>
  <c r="M2236" i="5"/>
  <c r="N2236" i="5"/>
  <c r="M1862" i="5"/>
  <c r="M6771" i="5"/>
  <c r="M3854" i="5"/>
  <c r="N3854" i="5"/>
  <c r="M810" i="5"/>
  <c r="N810" i="5"/>
  <c r="N6565" i="5"/>
  <c r="M1483" i="5"/>
  <c r="N8264" i="5"/>
  <c r="M6451" i="5"/>
  <c r="N6451" i="5"/>
  <c r="M4467" i="5"/>
  <c r="M3798" i="5"/>
  <c r="N3670" i="5"/>
  <c r="M7557" i="5"/>
  <c r="N7557" i="5"/>
  <c r="N5549" i="5"/>
  <c r="M8748" i="5"/>
  <c r="M581" i="5"/>
  <c r="M2660" i="5"/>
  <c r="N2862" i="5"/>
  <c r="M6251" i="5"/>
  <c r="M7483" i="5"/>
  <c r="N7483" i="5"/>
  <c r="N7782" i="5"/>
  <c r="M5857" i="5"/>
  <c r="M6068" i="5"/>
  <c r="N6068" i="5"/>
  <c r="N7307" i="5"/>
  <c r="N3732" i="5"/>
  <c r="I875" i="5"/>
  <c r="J875" i="5" s="1"/>
  <c r="I2852" i="5"/>
  <c r="J2852" i="5" s="1"/>
  <c r="I5390" i="5"/>
  <c r="J5390" i="5" s="1"/>
  <c r="I1565" i="5"/>
  <c r="J1565" i="5" s="1"/>
  <c r="I7815" i="5"/>
  <c r="J7815" i="5" s="1"/>
  <c r="I6298" i="5"/>
  <c r="J6298" i="5" s="1"/>
  <c r="I4636" i="5"/>
  <c r="J4636" i="5" s="1"/>
  <c r="I7311" i="5"/>
  <c r="J7311" i="5" s="1"/>
  <c r="M3379" i="5"/>
  <c r="M6253" i="5"/>
  <c r="M5139" i="5"/>
  <c r="N3580" i="5"/>
  <c r="I4587" i="5"/>
  <c r="J4587" i="5" s="1"/>
  <c r="I1403" i="5"/>
  <c r="J1403" i="5" s="1"/>
  <c r="M7803" i="5"/>
  <c r="N3917" i="5"/>
  <c r="N1229" i="5"/>
  <c r="M4198" i="5"/>
  <c r="N2460" i="5"/>
  <c r="N2754" i="5"/>
  <c r="M8491" i="5"/>
  <c r="N8491" i="5"/>
  <c r="M5342" i="5"/>
  <c r="I3655" i="5"/>
  <c r="J3655" i="5" s="1"/>
  <c r="I7669" i="5"/>
  <c r="J7669" i="5" s="1"/>
  <c r="I752" i="5"/>
  <c r="J752" i="5" s="1"/>
  <c r="I885" i="5"/>
  <c r="J885" i="5" s="1"/>
  <c r="I8211" i="5"/>
  <c r="J8211" i="5" s="1"/>
  <c r="I3101" i="5"/>
  <c r="J3101" i="5" s="1"/>
  <c r="I6097" i="5"/>
  <c r="J6097" i="5" s="1"/>
  <c r="I7633" i="5"/>
  <c r="J7633" i="5" s="1"/>
  <c r="I8477" i="5"/>
  <c r="J8477" i="5" s="1"/>
  <c r="I2157" i="5"/>
  <c r="J2157" i="5" s="1"/>
  <c r="I4973" i="5"/>
  <c r="J4973" i="5" s="1"/>
  <c r="I2771" i="5"/>
  <c r="J2771" i="5" s="1"/>
  <c r="I6562" i="5"/>
  <c r="J6562" i="5" s="1"/>
  <c r="I3657" i="5"/>
  <c r="J3657" i="5" s="1"/>
  <c r="I4364" i="5"/>
  <c r="J4364" i="5" s="1"/>
  <c r="I7252" i="5"/>
  <c r="J7252" i="5" s="1"/>
  <c r="N903" i="5"/>
  <c r="M7353" i="5"/>
  <c r="I1715" i="5"/>
  <c r="J1715" i="5" s="1"/>
  <c r="I6442" i="5"/>
  <c r="J6442" i="5" s="1"/>
  <c r="I994" i="5"/>
  <c r="J994" i="5" s="1"/>
  <c r="M3733" i="5"/>
  <c r="N5199" i="5"/>
  <c r="N507" i="5"/>
  <c r="I6643" i="5"/>
  <c r="J6643" i="5" s="1"/>
  <c r="M2517" i="5"/>
  <c r="M3113" i="5"/>
  <c r="N3113" i="5"/>
  <c r="I5015" i="5"/>
  <c r="J5015" i="5" s="1"/>
  <c r="I6948" i="5"/>
  <c r="J6948" i="5" s="1"/>
  <c r="M7323" i="5"/>
  <c r="M1939" i="5"/>
  <c r="N1753" i="5"/>
  <c r="M848" i="5"/>
  <c r="M2280" i="5"/>
  <c r="N7318" i="5"/>
  <c r="N1487" i="5"/>
  <c r="M6302" i="5"/>
  <c r="M7890" i="5"/>
  <c r="N7890" i="5"/>
  <c r="N6330" i="5"/>
  <c r="M1154" i="5"/>
  <c r="I6418" i="5"/>
  <c r="J6418" i="5" s="1"/>
  <c r="I2437" i="5"/>
  <c r="J2437" i="5" s="1"/>
  <c r="I4675" i="5"/>
  <c r="J4675" i="5" s="1"/>
  <c r="I3103" i="5"/>
  <c r="J3103" i="5" s="1"/>
  <c r="M7705" i="5"/>
  <c r="M1591" i="5"/>
  <c r="N5223" i="5"/>
  <c r="M6126" i="5"/>
  <c r="M4554" i="5"/>
  <c r="N5290" i="5"/>
  <c r="N8249" i="5"/>
  <c r="M502" i="5"/>
  <c r="N502" i="5"/>
  <c r="N8452" i="5"/>
  <c r="M1114" i="5"/>
  <c r="N1114" i="5"/>
  <c r="M7488" i="5"/>
  <c r="N7488" i="5"/>
  <c r="M5780" i="5"/>
  <c r="I6668" i="5"/>
  <c r="J6668" i="5" s="1"/>
  <c r="N7599" i="5"/>
  <c r="M6004" i="5"/>
  <c r="M781" i="5"/>
  <c r="N781" i="5"/>
  <c r="M6974" i="5"/>
  <c r="I2451" i="5"/>
  <c r="J2451" i="5" s="1"/>
  <c r="I6979" i="5"/>
  <c r="J6979" i="5" s="1"/>
  <c r="I7789" i="5"/>
  <c r="J7789" i="5" s="1"/>
  <c r="I2034" i="5"/>
  <c r="J2034" i="5" s="1"/>
  <c r="I2608" i="5"/>
  <c r="J2608" i="5" s="1"/>
  <c r="I6630" i="5"/>
  <c r="J6630" i="5" s="1"/>
  <c r="I1799" i="5"/>
  <c r="J1799" i="5" s="1"/>
  <c r="I8146" i="5"/>
  <c r="J8146" i="5" s="1"/>
  <c r="I5561" i="5"/>
  <c r="J5561" i="5" s="1"/>
  <c r="I8223" i="5"/>
  <c r="J8223" i="5" s="1"/>
  <c r="I6181" i="5"/>
  <c r="J6181" i="5" s="1"/>
  <c r="I5295" i="5"/>
  <c r="J5295" i="5" s="1"/>
  <c r="M2071" i="5"/>
  <c r="N5448" i="5"/>
  <c r="M5735" i="5"/>
  <c r="N5735" i="5"/>
  <c r="N8458" i="5"/>
  <c r="N7285" i="5"/>
  <c r="N4448" i="5"/>
  <c r="I5385" i="5"/>
  <c r="J5385" i="5" s="1"/>
  <c r="I6366" i="5"/>
  <c r="J6366" i="5" s="1"/>
  <c r="M2212" i="5"/>
  <c r="N5224" i="5"/>
  <c r="M8581" i="5"/>
  <c r="M3820" i="5"/>
  <c r="N3820" i="5"/>
  <c r="I7985" i="5"/>
  <c r="J7985" i="5" s="1"/>
  <c r="I7998" i="5"/>
  <c r="J7998" i="5" s="1"/>
  <c r="I5026" i="5"/>
  <c r="J5026" i="5" s="1"/>
  <c r="I3772" i="5"/>
  <c r="J3772" i="5" s="1"/>
  <c r="I8353" i="5"/>
  <c r="J8353" i="5" s="1"/>
  <c r="I8554" i="5"/>
  <c r="J8554" i="5" s="1"/>
  <c r="I1549" i="5"/>
  <c r="J1549" i="5" s="1"/>
  <c r="I8530" i="5"/>
  <c r="J8530" i="5" s="1"/>
  <c r="I4263" i="5"/>
  <c r="J4263" i="5" s="1"/>
  <c r="I4945" i="5"/>
  <c r="J4945" i="5" s="1"/>
  <c r="I2015" i="5"/>
  <c r="J2015" i="5" s="1"/>
  <c r="I3658" i="5"/>
  <c r="J3658" i="5" s="1"/>
  <c r="I7793" i="5"/>
  <c r="J7793" i="5" s="1"/>
  <c r="I3049" i="5"/>
  <c r="J3049" i="5" s="1"/>
  <c r="I6774" i="5"/>
  <c r="J6774" i="5" s="1"/>
  <c r="I5505" i="5"/>
  <c r="J5505" i="5" s="1"/>
  <c r="I4806" i="5"/>
  <c r="J4806" i="5" s="1"/>
  <c r="I8017" i="5"/>
  <c r="J8017" i="5" s="1"/>
  <c r="I4222" i="5"/>
  <c r="J4222" i="5" s="1"/>
  <c r="I7143" i="5"/>
  <c r="J7143" i="5" s="1"/>
  <c r="I3041" i="5"/>
  <c r="J3041" i="5" s="1"/>
  <c r="N3426" i="5"/>
  <c r="M5694" i="5"/>
  <c r="N1295" i="5"/>
  <c r="M204" i="5"/>
  <c r="N8161" i="5"/>
  <c r="M3782" i="5"/>
  <c r="I2875" i="5"/>
  <c r="J2875" i="5" s="1"/>
  <c r="I4044" i="5"/>
  <c r="J4044" i="5" s="1"/>
  <c r="I7882" i="5"/>
  <c r="J7882" i="5" s="1"/>
  <c r="M2417" i="5"/>
  <c r="I7851" i="5"/>
  <c r="J7851" i="5" s="1"/>
  <c r="I7571" i="5"/>
  <c r="J7571" i="5" s="1"/>
  <c r="I952" i="5"/>
  <c r="J952" i="5" s="1"/>
  <c r="I3279" i="5"/>
  <c r="J3279" i="5" s="1"/>
  <c r="I6322" i="5"/>
  <c r="J6322" i="5" s="1"/>
  <c r="N3144" i="5"/>
  <c r="M7920" i="5"/>
  <c r="M7965" i="5"/>
  <c r="N7965" i="5"/>
  <c r="M6267" i="5"/>
  <c r="M8611" i="5"/>
  <c r="M3369" i="5"/>
  <c r="N3369" i="5"/>
  <c r="N6246" i="5"/>
  <c r="I1251" i="5"/>
  <c r="J1251" i="5" s="1"/>
  <c r="I8174" i="5"/>
  <c r="J8174" i="5" s="1"/>
  <c r="I1178" i="5"/>
  <c r="J1178" i="5" s="1"/>
  <c r="I81" i="5"/>
  <c r="J81" i="5" s="1"/>
  <c r="I1742" i="5"/>
  <c r="J1742" i="5" s="1"/>
  <c r="M377" i="5"/>
  <c r="N1237" i="5"/>
  <c r="I3275" i="5"/>
  <c r="J3275" i="5" s="1"/>
  <c r="I2414" i="5"/>
  <c r="J2414" i="5" s="1"/>
  <c r="I1470" i="5"/>
  <c r="J1470" i="5" s="1"/>
  <c r="I5055" i="5"/>
  <c r="J5055" i="5" s="1"/>
  <c r="I8208" i="5"/>
  <c r="J8208" i="5" s="1"/>
  <c r="N5965" i="5"/>
  <c r="N6866" i="5"/>
  <c r="M5256" i="5"/>
  <c r="I2718" i="5"/>
  <c r="J2718" i="5" s="1"/>
  <c r="I7514" i="5"/>
  <c r="J7514" i="5" s="1"/>
  <c r="M5761" i="5"/>
  <c r="N3074" i="5"/>
  <c r="M1978" i="5"/>
  <c r="N1978" i="5"/>
  <c r="N8719" i="5"/>
  <c r="M7352" i="5"/>
  <c r="N7352" i="5"/>
  <c r="M6015" i="5"/>
  <c r="N6015" i="5"/>
  <c r="N8560" i="5"/>
  <c r="M973" i="5"/>
  <c r="M5798" i="5"/>
  <c r="M3738" i="5"/>
  <c r="N3738" i="5"/>
  <c r="I3118" i="5"/>
  <c r="J3118" i="5" s="1"/>
  <c r="I8588" i="5"/>
  <c r="J8588" i="5" s="1"/>
  <c r="I1982" i="5"/>
  <c r="J1982" i="5" s="1"/>
  <c r="N6710" i="5"/>
  <c r="M1414" i="5"/>
  <c r="N3234" i="5"/>
  <c r="N3755" i="5"/>
  <c r="N4142" i="5"/>
  <c r="M2955" i="5"/>
  <c r="N2955" i="5"/>
  <c r="M6466" i="5"/>
  <c r="N4694" i="5"/>
  <c r="N1587" i="5"/>
  <c r="M7548" i="5"/>
  <c r="N2540" i="5"/>
  <c r="M667" i="5"/>
  <c r="N667" i="5"/>
  <c r="M4887" i="5"/>
  <c r="N4887" i="5"/>
  <c r="M258" i="5"/>
  <c r="M3247" i="5"/>
  <c r="M6277" i="5"/>
  <c r="N6277" i="5"/>
  <c r="M7335" i="5"/>
  <c r="M993" i="5"/>
  <c r="N993" i="5"/>
  <c r="M6841" i="5"/>
  <c r="N6841" i="5"/>
  <c r="I3104" i="5"/>
  <c r="J3104" i="5" s="1"/>
  <c r="I609" i="5"/>
  <c r="J609" i="5" s="1"/>
  <c r="I4392" i="5"/>
  <c r="J4392" i="5" s="1"/>
  <c r="I3900" i="5"/>
  <c r="J3900" i="5" s="1"/>
  <c r="I1227" i="5"/>
  <c r="J1227" i="5" s="1"/>
  <c r="I6384" i="5"/>
  <c r="J6384" i="5" s="1"/>
  <c r="N120" i="5"/>
  <c r="M648" i="5"/>
  <c r="N648" i="5"/>
  <c r="M5426" i="5"/>
  <c r="N3760" i="5"/>
  <c r="M6659" i="5"/>
  <c r="N7147" i="5"/>
  <c r="M4564" i="5"/>
  <c r="N4564" i="5"/>
  <c r="N3931" i="5"/>
  <c r="N5304" i="5"/>
  <c r="M2299" i="5"/>
  <c r="M1052" i="5"/>
  <c r="N1052" i="5"/>
  <c r="M2496" i="5"/>
  <c r="N2496" i="5"/>
  <c r="M2833" i="5"/>
  <c r="N2833" i="5"/>
  <c r="M898" i="5"/>
  <c r="N898" i="5"/>
  <c r="I7900" i="5"/>
  <c r="J7900" i="5" s="1"/>
  <c r="M2969" i="5"/>
  <c r="M7426" i="5"/>
  <c r="N1006" i="5"/>
  <c r="N4081" i="5"/>
  <c r="M2158" i="5"/>
  <c r="M4083" i="5"/>
  <c r="N4083" i="5"/>
  <c r="M7653" i="5"/>
  <c r="N7653" i="5"/>
  <c r="M3606" i="5"/>
  <c r="M8358" i="5"/>
  <c r="N8358" i="5"/>
  <c r="N6112" i="5"/>
  <c r="M2117" i="5"/>
  <c r="N2117" i="5"/>
  <c r="M4219" i="5"/>
  <c r="N4219" i="5"/>
  <c r="N5579" i="5"/>
  <c r="M7265" i="5"/>
  <c r="N7265" i="5"/>
  <c r="M8297" i="5"/>
  <c r="N7597" i="5"/>
  <c r="N6041" i="5"/>
  <c r="M7581" i="5"/>
  <c r="N368" i="5"/>
  <c r="M3065" i="5"/>
  <c r="M7568" i="5"/>
  <c r="I8434" i="5"/>
  <c r="J8434" i="5" s="1"/>
  <c r="N5601" i="5"/>
  <c r="I8260" i="5"/>
  <c r="J8260" i="5" s="1"/>
  <c r="I2668" i="5"/>
  <c r="J2668" i="5" s="1"/>
  <c r="I4709" i="5"/>
  <c r="J4709" i="5" s="1"/>
  <c r="I7128" i="5"/>
  <c r="J7128" i="5" s="1"/>
  <c r="I2035" i="5"/>
  <c r="J2035" i="5" s="1"/>
  <c r="I1302" i="5"/>
  <c r="J1302" i="5" s="1"/>
  <c r="M2144" i="5"/>
  <c r="M1395" i="5"/>
  <c r="N1395" i="5"/>
  <c r="M5935" i="5"/>
  <c r="N5935" i="5"/>
  <c r="M8669" i="5"/>
  <c r="M8419" i="5"/>
  <c r="M794" i="5"/>
  <c r="M8361" i="5"/>
  <c r="I8660" i="5"/>
  <c r="J8660" i="5" s="1"/>
  <c r="I8191" i="5"/>
  <c r="J8191" i="5" s="1"/>
  <c r="I6307" i="5"/>
  <c r="J6307" i="5" s="1"/>
  <c r="I5725" i="5"/>
  <c r="J5725" i="5" s="1"/>
  <c r="I3840" i="5"/>
  <c r="J3840" i="5" s="1"/>
  <c r="I4723" i="5"/>
  <c r="J4723" i="5" s="1"/>
  <c r="I2976" i="5"/>
  <c r="J2976" i="5" s="1"/>
  <c r="I3564" i="5"/>
  <c r="J3564" i="5" s="1"/>
  <c r="I7507" i="5"/>
  <c r="J7507" i="5" s="1"/>
  <c r="I7200" i="5"/>
  <c r="J7200" i="5" s="1"/>
  <c r="I3898" i="5"/>
  <c r="J3898" i="5" s="1"/>
  <c r="I6842" i="5"/>
  <c r="J6842" i="5" s="1"/>
  <c r="I5930" i="5"/>
  <c r="J5930" i="5" s="1"/>
  <c r="I5105" i="5"/>
  <c r="J5105" i="5" s="1"/>
  <c r="I5704" i="5"/>
  <c r="J5704" i="5" s="1"/>
  <c r="I3745" i="5"/>
  <c r="J3745" i="5" s="1"/>
  <c r="I1318" i="5"/>
  <c r="J1318" i="5" s="1"/>
  <c r="I6983" i="5"/>
  <c r="J6983" i="5" s="1"/>
  <c r="I7737" i="5"/>
  <c r="J7737" i="5" s="1"/>
  <c r="I6197" i="5"/>
  <c r="J6197" i="5" s="1"/>
  <c r="I3839" i="5"/>
  <c r="J3839" i="5" s="1"/>
  <c r="I2275" i="5"/>
  <c r="J2275" i="5" s="1"/>
  <c r="I3240" i="5"/>
  <c r="J3240" i="5" s="1"/>
  <c r="I2706" i="5"/>
  <c r="J2706" i="5" s="1"/>
  <c r="I5165" i="5"/>
  <c r="J5165" i="5" s="1"/>
  <c r="I7986" i="5"/>
  <c r="J7986" i="5" s="1"/>
  <c r="I7906" i="5"/>
  <c r="J7906" i="5" s="1"/>
  <c r="I8671" i="5"/>
  <c r="J8671" i="5" s="1"/>
  <c r="I7301" i="5"/>
  <c r="J7301" i="5" s="1"/>
  <c r="I1874" i="5"/>
  <c r="J1874" i="5" s="1"/>
  <c r="I6136" i="5"/>
  <c r="J6136" i="5" s="1"/>
  <c r="I8169" i="5"/>
  <c r="J8169" i="5" s="1"/>
  <c r="I2999" i="5"/>
  <c r="J2999" i="5" s="1"/>
  <c r="I7441" i="5"/>
  <c r="J7441" i="5" s="1"/>
  <c r="I7179" i="5"/>
  <c r="J7179" i="5" s="1"/>
  <c r="I168" i="5"/>
  <c r="J168" i="5" s="1"/>
  <c r="I7391" i="5"/>
  <c r="J7391" i="5" s="1"/>
  <c r="I4582" i="5"/>
  <c r="J4582" i="5" s="1"/>
  <c r="I7107" i="5"/>
  <c r="J7107" i="5" s="1"/>
  <c r="I111" i="5"/>
  <c r="J111" i="5" s="1"/>
  <c r="I4183" i="5"/>
  <c r="J4183" i="5" s="1"/>
  <c r="I4433" i="5"/>
  <c r="J4433" i="5" s="1"/>
  <c r="I966" i="5"/>
  <c r="J966" i="5" s="1"/>
  <c r="I89" i="5"/>
  <c r="J89" i="5" s="1"/>
  <c r="I592" i="5"/>
  <c r="J592" i="5" s="1"/>
  <c r="I7051" i="5"/>
  <c r="J7051" i="5" s="1"/>
  <c r="I7594" i="5"/>
  <c r="J7594" i="5" s="1"/>
  <c r="I8118" i="5"/>
  <c r="J8118" i="5" s="1"/>
  <c r="I8596" i="5"/>
  <c r="J8596" i="5" s="1"/>
  <c r="I5047" i="5"/>
  <c r="J5047" i="5" s="1"/>
  <c r="I8374" i="5"/>
  <c r="J8374" i="5" s="1"/>
  <c r="I4558" i="5"/>
  <c r="J4558" i="5" s="1"/>
  <c r="I6245" i="5"/>
  <c r="J6245" i="5" s="1"/>
  <c r="I725" i="5"/>
  <c r="J725" i="5" s="1"/>
  <c r="I6506" i="5"/>
  <c r="J6506" i="5" s="1"/>
  <c r="I5277" i="5"/>
  <c r="J5277" i="5" s="1"/>
  <c r="I6951" i="5"/>
  <c r="J6951" i="5" s="1"/>
  <c r="I6621" i="5"/>
  <c r="J6621" i="5" s="1"/>
  <c r="I3611" i="5"/>
  <c r="J3611" i="5" s="1"/>
  <c r="I8465" i="5"/>
  <c r="J8465" i="5" s="1"/>
  <c r="I5091" i="5"/>
  <c r="J5091" i="5" s="1"/>
  <c r="I4512" i="5"/>
  <c r="J4512" i="5" s="1"/>
  <c r="I7369" i="5"/>
  <c r="J7369" i="5" s="1"/>
  <c r="I7904" i="5"/>
  <c r="J7904" i="5" s="1"/>
  <c r="I6409" i="5"/>
  <c r="J6409" i="5" s="1"/>
  <c r="I4763" i="5"/>
  <c r="J4763" i="5" s="1"/>
  <c r="I5891" i="5"/>
  <c r="J5891" i="5" s="1"/>
  <c r="I7489" i="5"/>
  <c r="J7489" i="5" s="1"/>
  <c r="I4003" i="5"/>
  <c r="J4003" i="5" s="1"/>
  <c r="I5010" i="5"/>
  <c r="J5010" i="5" s="1"/>
  <c r="I2698" i="5"/>
  <c r="J2698" i="5" s="1"/>
  <c r="I5406" i="5"/>
  <c r="J5406" i="5" s="1"/>
  <c r="I8032" i="5"/>
  <c r="J8032" i="5" s="1"/>
  <c r="I8111" i="5"/>
  <c r="J8111" i="5" s="1"/>
  <c r="I6895" i="5"/>
  <c r="J6895" i="5" s="1"/>
  <c r="I4752" i="5"/>
  <c r="J4752" i="5" s="1"/>
  <c r="I7529" i="5"/>
  <c r="J7529" i="5" s="1"/>
  <c r="I3022" i="5"/>
  <c r="J3022" i="5" s="1"/>
  <c r="I4047" i="5"/>
  <c r="J4047" i="5" s="1"/>
  <c r="I4727" i="5"/>
  <c r="J4727" i="5" s="1"/>
  <c r="I5752" i="5"/>
  <c r="J5752" i="5" s="1"/>
  <c r="I7869" i="5"/>
  <c r="J7869" i="5" s="1"/>
  <c r="I7572" i="5"/>
  <c r="J7572" i="5" s="1"/>
  <c r="I3610" i="5"/>
  <c r="J3610" i="5" s="1"/>
  <c r="I7919" i="5"/>
  <c r="J7919" i="5" s="1"/>
  <c r="I3957" i="5"/>
  <c r="J3957" i="5" s="1"/>
  <c r="I8785" i="5"/>
  <c r="J8785" i="5" s="1"/>
  <c r="I8007" i="5"/>
  <c r="J8007" i="5" s="1"/>
  <c r="I5912" i="5"/>
  <c r="J5912" i="5" s="1"/>
  <c r="I4193" i="5"/>
  <c r="J4193" i="5" s="1"/>
  <c r="I3869" i="5"/>
  <c r="J3869" i="5" s="1"/>
  <c r="I5312" i="5"/>
  <c r="J5312" i="5" s="1"/>
  <c r="I495" i="5"/>
  <c r="J495" i="5" s="1"/>
  <c r="I6636" i="5"/>
  <c r="J6636" i="5" s="1"/>
  <c r="I2787" i="5"/>
  <c r="J2787" i="5" s="1"/>
  <c r="I2655" i="5"/>
  <c r="J2655" i="5" s="1"/>
  <c r="I7006" i="5"/>
  <c r="J7006" i="5" s="1"/>
  <c r="I7236" i="5"/>
  <c r="J7236" i="5" s="1"/>
  <c r="I3750" i="5"/>
  <c r="J3750" i="5" s="1"/>
  <c r="I4110" i="5"/>
  <c r="J4110" i="5" s="1"/>
  <c r="I6709" i="5"/>
  <c r="J6709" i="5" s="1"/>
  <c r="I8694" i="5"/>
  <c r="J8694" i="5" s="1"/>
  <c r="I4500" i="5"/>
  <c r="J4500" i="5" s="1"/>
  <c r="I1132" i="5"/>
  <c r="J1132" i="5" s="1"/>
  <c r="I2502" i="5"/>
  <c r="J2502" i="5" s="1"/>
  <c r="I5747" i="5"/>
  <c r="J5747" i="5" s="1"/>
  <c r="I4117" i="5"/>
  <c r="J4117" i="5" s="1"/>
  <c r="I5984" i="5"/>
  <c r="J5984" i="5" s="1"/>
  <c r="I2836" i="5"/>
  <c r="J2836" i="5" s="1"/>
  <c r="I4271" i="5"/>
  <c r="J4271" i="5" s="1"/>
  <c r="I6517" i="5"/>
  <c r="J6517" i="5" s="1"/>
  <c r="I3028" i="5"/>
  <c r="J3028" i="5" s="1"/>
  <c r="I7758" i="5"/>
  <c r="J7758" i="5" s="1"/>
  <c r="I1774" i="5"/>
  <c r="J1774" i="5" s="1"/>
  <c r="I8511" i="5"/>
  <c r="J8511" i="5" s="1"/>
  <c r="I8200" i="5"/>
  <c r="J8200" i="5" s="1"/>
  <c r="I6160" i="5"/>
  <c r="J6160" i="5" s="1"/>
  <c r="I3305" i="5"/>
  <c r="J3305" i="5" s="1"/>
  <c r="I2378" i="5"/>
  <c r="J2378" i="5" s="1"/>
  <c r="I4680" i="5"/>
  <c r="J4680" i="5" s="1"/>
  <c r="I4267" i="5"/>
  <c r="J4267" i="5" s="1"/>
  <c r="I7655" i="5"/>
  <c r="J7655" i="5" s="1"/>
  <c r="I2377" i="5"/>
  <c r="J2377" i="5" s="1"/>
  <c r="I3289" i="5"/>
  <c r="J3289" i="5" s="1"/>
  <c r="I4662" i="5"/>
  <c r="J4662" i="5" s="1"/>
  <c r="I3395" i="5"/>
  <c r="J3395" i="5" s="1"/>
  <c r="I8417" i="5"/>
  <c r="J8417" i="5" s="1"/>
  <c r="I6427" i="5"/>
  <c r="J6427" i="5" s="1"/>
  <c r="I245" i="5"/>
  <c r="J245" i="5" s="1"/>
  <c r="I2878" i="5"/>
  <c r="J2878" i="5" s="1"/>
  <c r="I6973" i="5"/>
  <c r="J6973" i="5" s="1"/>
  <c r="I5308" i="5"/>
  <c r="J5308" i="5" s="1"/>
  <c r="I4171" i="5"/>
  <c r="J4171" i="5" s="1"/>
  <c r="I191" i="5"/>
  <c r="J191" i="5" s="1"/>
  <c r="I4477" i="5"/>
  <c r="J4477" i="5" s="1"/>
  <c r="I4841" i="5"/>
  <c r="J4841" i="5" s="1"/>
  <c r="I5657" i="5"/>
  <c r="J5657" i="5" s="1"/>
  <c r="I5033" i="5"/>
  <c r="J5033" i="5" s="1"/>
  <c r="I4326" i="5"/>
  <c r="J4326" i="5" s="1"/>
  <c r="I1190" i="5"/>
  <c r="J1190" i="5" s="1"/>
  <c r="I3244" i="5"/>
  <c r="J3244" i="5" s="1"/>
  <c r="I6915" i="5"/>
  <c r="J6915" i="5" s="1"/>
  <c r="I3511" i="5"/>
  <c r="J3511" i="5" s="1"/>
  <c r="I2104" i="5"/>
  <c r="J2104" i="5" s="1"/>
  <c r="I7099" i="5"/>
  <c r="J7099" i="5" s="1"/>
  <c r="I2530" i="5"/>
  <c r="J2530" i="5" s="1"/>
  <c r="I6138" i="5"/>
  <c r="J6138" i="5" s="1"/>
  <c r="I4882" i="5"/>
  <c r="J4882" i="5" s="1"/>
  <c r="I2586" i="5"/>
  <c r="J2586" i="5" s="1"/>
  <c r="I6614" i="5"/>
  <c r="J6614" i="5" s="1"/>
  <c r="I2760" i="5"/>
  <c r="J2760" i="5" s="1"/>
  <c r="I7532" i="5"/>
  <c r="J7532" i="5" s="1"/>
  <c r="I6757" i="5"/>
  <c r="J6757" i="5" s="1"/>
  <c r="I5272" i="5"/>
  <c r="J5272" i="5" s="1"/>
  <c r="I1275" i="5"/>
  <c r="J1275" i="5" s="1"/>
  <c r="I4008" i="5"/>
  <c r="J4008" i="5" s="1"/>
  <c r="I3474" i="5"/>
  <c r="J3474" i="5" s="1"/>
  <c r="I8484" i="5"/>
  <c r="J8484" i="5" s="1"/>
  <c r="I3608" i="5"/>
  <c r="J3608" i="5" s="1"/>
  <c r="I7531" i="5"/>
  <c r="J7531" i="5" s="1"/>
  <c r="I3119" i="5"/>
  <c r="J3119" i="5" s="1"/>
  <c r="I4533" i="5"/>
  <c r="J4533" i="5" s="1"/>
  <c r="I4637" i="5"/>
  <c r="J4637" i="5" s="1"/>
  <c r="I7858" i="5"/>
  <c r="J7858" i="5" s="1"/>
  <c r="I7086" i="5"/>
  <c r="J7086" i="5" s="1"/>
  <c r="I6745" i="5"/>
  <c r="J6745" i="5" s="1"/>
  <c r="I1082" i="5"/>
  <c r="J1082" i="5" s="1"/>
  <c r="I6024" i="5"/>
  <c r="J6024" i="5" s="1"/>
  <c r="I8531" i="5"/>
  <c r="J8531" i="5" s="1"/>
  <c r="I5250" i="5"/>
  <c r="J5250" i="5" s="1"/>
  <c r="I2933" i="5"/>
  <c r="J2933" i="5" s="1"/>
  <c r="I5070" i="5"/>
  <c r="J5070" i="5" s="1"/>
  <c r="I2276" i="5"/>
  <c r="J2276" i="5" s="1"/>
  <c r="I6796" i="5"/>
  <c r="J6796" i="5" s="1"/>
  <c r="I4498" i="5"/>
  <c r="J4498" i="5" s="1"/>
  <c r="I5164" i="5"/>
  <c r="J5164" i="5" s="1"/>
  <c r="I2495" i="5"/>
  <c r="J2495" i="5" s="1"/>
  <c r="I7896" i="5"/>
  <c r="J7896" i="5" s="1"/>
  <c r="I5784" i="5"/>
  <c r="J5784" i="5" s="1"/>
  <c r="I5497" i="5"/>
  <c r="J5497" i="5" s="1"/>
  <c r="I4645" i="5"/>
  <c r="J4645" i="5" s="1"/>
  <c r="I2869" i="5"/>
  <c r="J2869" i="5" s="1"/>
  <c r="I8057" i="5"/>
  <c r="J8057" i="5" s="1"/>
  <c r="I6092" i="5"/>
  <c r="J6092" i="5" s="1"/>
  <c r="I6032" i="5"/>
  <c r="J6032" i="5" s="1"/>
  <c r="I5742" i="5"/>
  <c r="J5742" i="5" s="1"/>
  <c r="I1558" i="5"/>
  <c r="J1558" i="5" s="1"/>
  <c r="I1843" i="5"/>
  <c r="J1843" i="5" s="1"/>
  <c r="I5992" i="5"/>
  <c r="J5992" i="5" s="1"/>
  <c r="I6958" i="5"/>
  <c r="J6958" i="5" s="1"/>
  <c r="I5981" i="5"/>
  <c r="J5981" i="5" s="1"/>
  <c r="I4130" i="5"/>
  <c r="J4130" i="5" s="1"/>
  <c r="I5794" i="5"/>
  <c r="J5794" i="5" s="1"/>
  <c r="I7780" i="5"/>
  <c r="J7780" i="5" s="1"/>
  <c r="I5323" i="5"/>
  <c r="J5323" i="5" s="1"/>
  <c r="I7550" i="5"/>
  <c r="J7550" i="5" s="1"/>
  <c r="I4360" i="5"/>
  <c r="J4360" i="5" s="1"/>
  <c r="I2890" i="5"/>
  <c r="J2890" i="5" s="1"/>
  <c r="I3862" i="5"/>
  <c r="J3862" i="5" s="1"/>
  <c r="I5615" i="5"/>
  <c r="J5615" i="5" s="1"/>
  <c r="I3489" i="5"/>
  <c r="J3489" i="5" s="1"/>
  <c r="I7732" i="5"/>
  <c r="J7732" i="5" s="1"/>
  <c r="I1865" i="5"/>
  <c r="J1865" i="5" s="1"/>
  <c r="I8763" i="5"/>
  <c r="J8763" i="5" s="1"/>
  <c r="I4290" i="5"/>
  <c r="J4290" i="5" s="1"/>
  <c r="I3921" i="5"/>
  <c r="J3921" i="5" s="1"/>
  <c r="I6210" i="5"/>
  <c r="J6210" i="5" s="1"/>
  <c r="I3852" i="5"/>
  <c r="J3852" i="5" s="1"/>
  <c r="I8714" i="5"/>
  <c r="J8714" i="5" s="1"/>
  <c r="I5196" i="5"/>
  <c r="J5196" i="5" s="1"/>
  <c r="I2560" i="5"/>
  <c r="J2560" i="5" s="1"/>
  <c r="I5683" i="5"/>
  <c r="J5683" i="5" s="1"/>
  <c r="I6300" i="5"/>
  <c r="J6300" i="5" s="1"/>
  <c r="I8781" i="5"/>
  <c r="J8781" i="5" s="1"/>
  <c r="I1425" i="5"/>
  <c r="J1425" i="5" s="1"/>
  <c r="I5294" i="5"/>
  <c r="J5294" i="5" s="1"/>
  <c r="I8004" i="5"/>
  <c r="J8004" i="5" s="1"/>
  <c r="I7534" i="5"/>
  <c r="J7534" i="5" s="1"/>
  <c r="I172" i="5"/>
  <c r="J172" i="5" s="1"/>
  <c r="I6641" i="5"/>
  <c r="J6641" i="5" s="1"/>
  <c r="I3621" i="5"/>
  <c r="J3621" i="5" s="1"/>
  <c r="I6405" i="5"/>
  <c r="J6405" i="5" s="1"/>
  <c r="I3268" i="5"/>
  <c r="J3268" i="5" s="1"/>
  <c r="I7325" i="5"/>
  <c r="J7325" i="5" s="1"/>
  <c r="I2394" i="5"/>
  <c r="J2394" i="5" s="1"/>
  <c r="I7598" i="5"/>
  <c r="J7598" i="5" s="1"/>
  <c r="I845" i="5"/>
  <c r="J845" i="5" s="1"/>
  <c r="I4170" i="5"/>
  <c r="J4170" i="5" s="1"/>
  <c r="I7418" i="5"/>
  <c r="J7418" i="5" s="1"/>
  <c r="I3530" i="5"/>
  <c r="J3530" i="5" s="1"/>
  <c r="I1602" i="5"/>
  <c r="J1602" i="5" s="1"/>
  <c r="I1175" i="5"/>
  <c r="J1175" i="5" s="1"/>
  <c r="I6775" i="5"/>
  <c r="J6775" i="5" s="1"/>
  <c r="I3066" i="5"/>
  <c r="J3066" i="5" s="1"/>
  <c r="I4395" i="5"/>
  <c r="J4395" i="5" s="1"/>
  <c r="I5339" i="5"/>
  <c r="J5339" i="5" s="1"/>
  <c r="I5074" i="5"/>
  <c r="J5074" i="5" s="1"/>
  <c r="I8717" i="5"/>
  <c r="J8717" i="5" s="1"/>
  <c r="I8040" i="5"/>
  <c r="J8040" i="5" s="1"/>
  <c r="I7959" i="5"/>
  <c r="J7959" i="5" s="1"/>
  <c r="I7586" i="5"/>
  <c r="J7586" i="5" s="1"/>
  <c r="I4441" i="5"/>
  <c r="J4441" i="5" s="1"/>
  <c r="I8740" i="5"/>
  <c r="J8740" i="5" s="1"/>
  <c r="I8277" i="5"/>
  <c r="J8277" i="5" s="1"/>
  <c r="I2609" i="5"/>
  <c r="J2609" i="5" s="1"/>
  <c r="I7621" i="5"/>
  <c r="J7621" i="5" s="1"/>
  <c r="I5476" i="5"/>
  <c r="J5476" i="5" s="1"/>
  <c r="I8620" i="5"/>
  <c r="J8620" i="5" s="1"/>
  <c r="I6689" i="5"/>
  <c r="J6689" i="5" s="1"/>
  <c r="I7708" i="5"/>
  <c r="J7708" i="5" s="1"/>
  <c r="I8693" i="5"/>
  <c r="J8693" i="5" s="1"/>
  <c r="I1131" i="5"/>
  <c r="J1131" i="5" s="1"/>
  <c r="I4717" i="5"/>
  <c r="J4717" i="5" s="1"/>
  <c r="I7595" i="5"/>
  <c r="J7595" i="5" s="1"/>
  <c r="I8486" i="5"/>
  <c r="J8486" i="5" s="1"/>
  <c r="I8643" i="5"/>
  <c r="J8643" i="5" s="1"/>
  <c r="I8573" i="5"/>
  <c r="J8573" i="5" s="1"/>
  <c r="I3329" i="5"/>
  <c r="J3329" i="5" s="1"/>
  <c r="I5764" i="5"/>
  <c r="J5764" i="5" s="1"/>
  <c r="I8044" i="5"/>
  <c r="J8044" i="5" s="1"/>
  <c r="I3568" i="5"/>
  <c r="J3568" i="5" s="1"/>
  <c r="I6572" i="5"/>
  <c r="J6572" i="5" s="1"/>
  <c r="I597" i="5"/>
  <c r="J597" i="5" s="1"/>
  <c r="I6038" i="5"/>
  <c r="J6038" i="5" s="1"/>
  <c r="I4366" i="5"/>
  <c r="J4366" i="5" s="1"/>
  <c r="I7255" i="5"/>
  <c r="J7255" i="5" s="1"/>
  <c r="I5658" i="5"/>
  <c r="J5658" i="5" s="1"/>
  <c r="I6211" i="5"/>
  <c r="J6211" i="5" s="1"/>
  <c r="I3864" i="5"/>
  <c r="J3864" i="5" s="1"/>
  <c r="I4718" i="5"/>
  <c r="J4718" i="5" s="1"/>
  <c r="I2829" i="5"/>
  <c r="J2829" i="5" s="1"/>
  <c r="I7208" i="5"/>
  <c r="J7208" i="5" s="1"/>
  <c r="I39" i="5"/>
  <c r="J39" i="5" s="1"/>
  <c r="I948" i="5"/>
  <c r="J948" i="5" s="1"/>
  <c r="I5705" i="5"/>
  <c r="J5705" i="5" s="1"/>
  <c r="I3962" i="5"/>
  <c r="J3962" i="5" s="1"/>
  <c r="I7810" i="5"/>
  <c r="J7810" i="5" s="1"/>
  <c r="I4139" i="5"/>
  <c r="J4139" i="5" s="1"/>
  <c r="I8131" i="5"/>
  <c r="J8131" i="5" s="1"/>
  <c r="I3675" i="5"/>
  <c r="J3675" i="5" s="1"/>
  <c r="I3047" i="5"/>
  <c r="J3047" i="5" s="1"/>
  <c r="I2541" i="5"/>
  <c r="J2541" i="5" s="1"/>
  <c r="I5252" i="5"/>
  <c r="J5252" i="5" s="1"/>
  <c r="I1270" i="5"/>
  <c r="J1270" i="5" s="1"/>
  <c r="I6113" i="5"/>
  <c r="J6113" i="5" s="1"/>
  <c r="I8371" i="5"/>
  <c r="J8371" i="5" s="1"/>
  <c r="I5333" i="5"/>
  <c r="J5333" i="5" s="1"/>
  <c r="I5424" i="5"/>
  <c r="J5424" i="5" s="1"/>
  <c r="I4196" i="5"/>
  <c r="J4196" i="5" s="1"/>
  <c r="I2987" i="5"/>
  <c r="J2987" i="5" s="1"/>
  <c r="I5563" i="5"/>
  <c r="J5563" i="5" s="1"/>
  <c r="I1506" i="5"/>
  <c r="J1506" i="5" s="1"/>
  <c r="I2975" i="5"/>
  <c r="J2975" i="5" s="1"/>
  <c r="I7656" i="5"/>
  <c r="J7656" i="5" s="1"/>
  <c r="I5136" i="5"/>
  <c r="J5136" i="5" s="1"/>
  <c r="I8254" i="5"/>
  <c r="J8254" i="5" s="1"/>
  <c r="I4543" i="5"/>
  <c r="J4543" i="5" s="1"/>
  <c r="I6752" i="5"/>
  <c r="J6752" i="5" s="1"/>
  <c r="I8673" i="5"/>
  <c r="J8673" i="5" s="1"/>
  <c r="I5366" i="5"/>
  <c r="J5366" i="5" s="1"/>
  <c r="I5528" i="5"/>
  <c r="J5528" i="5" s="1"/>
  <c r="I7846" i="5"/>
  <c r="J7846" i="5" s="1"/>
  <c r="I3985" i="5"/>
  <c r="J3985" i="5" s="1"/>
  <c r="I1501" i="5"/>
  <c r="J1501" i="5" s="1"/>
  <c r="I7918" i="5"/>
  <c r="J7918" i="5" s="1"/>
  <c r="I7038" i="5"/>
  <c r="J7038" i="5" s="1"/>
  <c r="I1710" i="5"/>
  <c r="J1710" i="5" s="1"/>
  <c r="I7192" i="5"/>
  <c r="J7192" i="5" s="1"/>
  <c r="I5278" i="5"/>
  <c r="J5278" i="5" s="1"/>
  <c r="I5638" i="5"/>
  <c r="J5638" i="5" s="1"/>
  <c r="I4042" i="5"/>
  <c r="J4042" i="5" s="1"/>
  <c r="I6005" i="5"/>
  <c r="J6005" i="5" s="1"/>
  <c r="I3181" i="5"/>
  <c r="J3181" i="5" s="1"/>
  <c r="I6791" i="5"/>
  <c r="J6791" i="5" s="1"/>
  <c r="I7747" i="5"/>
  <c r="J7747" i="5" s="1"/>
  <c r="I8454" i="5"/>
  <c r="J8454" i="5" s="1"/>
  <c r="I6107" i="5"/>
  <c r="J6107" i="5" s="1"/>
  <c r="I8144" i="5"/>
  <c r="J8144" i="5" s="1"/>
  <c r="I8086" i="5"/>
  <c r="J8086" i="5" s="1"/>
  <c r="I2167" i="5"/>
  <c r="J2167" i="5" s="1"/>
  <c r="I4990" i="5"/>
  <c r="J4990" i="5" s="1"/>
  <c r="I2143" i="5"/>
  <c r="J2143" i="5" s="1"/>
  <c r="I3428" i="5"/>
  <c r="J3428" i="5" s="1"/>
  <c r="I6446" i="5"/>
  <c r="J6446" i="5" s="1"/>
  <c r="I2725" i="5"/>
  <c r="J2725" i="5" s="1"/>
  <c r="I6470" i="5"/>
  <c r="J6470" i="5" s="1"/>
  <c r="I2097" i="5"/>
  <c r="J2097" i="5" s="1"/>
  <c r="I8641" i="5"/>
  <c r="J8641" i="5" s="1"/>
  <c r="I8646" i="5"/>
  <c r="J8646" i="5" s="1"/>
  <c r="I7449" i="5"/>
  <c r="J7449" i="5" s="1"/>
  <c r="I6355" i="5"/>
  <c r="J6355" i="5" s="1"/>
  <c r="I3191" i="5"/>
  <c r="J3191" i="5" s="1"/>
  <c r="I6365" i="5"/>
  <c r="J6365" i="5" s="1"/>
  <c r="I129" i="5"/>
  <c r="J129" i="5" s="1"/>
  <c r="I6592" i="5"/>
  <c r="J6592" i="5" s="1"/>
  <c r="I7183" i="5"/>
  <c r="J7183" i="5" s="1"/>
  <c r="I2055" i="5"/>
  <c r="J2055" i="5" s="1"/>
  <c r="I7714" i="5"/>
  <c r="J7714" i="5" s="1"/>
  <c r="I5574" i="5"/>
  <c r="J5574" i="5" s="1"/>
  <c r="I8614" i="5"/>
  <c r="J8614" i="5" s="1"/>
  <c r="I6686" i="5"/>
  <c r="J6686" i="5" s="1"/>
  <c r="I7800" i="5"/>
  <c r="J7800" i="5" s="1"/>
  <c r="I3217" i="5"/>
  <c r="J3217" i="5" s="1"/>
  <c r="I8303" i="5"/>
  <c r="J8303" i="5" s="1"/>
  <c r="I8778" i="5"/>
  <c r="J8778" i="5" s="1"/>
  <c r="I6901" i="5"/>
  <c r="J6901" i="5" s="1"/>
  <c r="I1374" i="5"/>
  <c r="J1374" i="5" s="1"/>
  <c r="I7338" i="5"/>
  <c r="J7338" i="5" s="1"/>
  <c r="I8246" i="5"/>
  <c r="J8246" i="5" s="1"/>
  <c r="I6380" i="5"/>
  <c r="J6380" i="5" s="1"/>
  <c r="I7246" i="5"/>
  <c r="J7246" i="5" s="1"/>
  <c r="I7895" i="5"/>
  <c r="J7895" i="5" s="1"/>
  <c r="I7419" i="5"/>
  <c r="J7419" i="5" s="1"/>
  <c r="I960" i="5"/>
  <c r="J960" i="5" s="1"/>
  <c r="I5156" i="5"/>
  <c r="J5156" i="5" s="1"/>
  <c r="I7344" i="5"/>
  <c r="J7344" i="5" s="1"/>
  <c r="I8162" i="5"/>
  <c r="J8162" i="5" s="1"/>
  <c r="I6106" i="5"/>
  <c r="J6106" i="5" s="1"/>
  <c r="I915" i="5"/>
  <c r="J915" i="5" s="1"/>
  <c r="I3259" i="5"/>
  <c r="J3259" i="5" s="1"/>
  <c r="I8226" i="5"/>
  <c r="J8226" i="5" s="1"/>
  <c r="I6802" i="5"/>
  <c r="J6802" i="5" s="1"/>
  <c r="I3372" i="5"/>
  <c r="J3372" i="5" s="1"/>
  <c r="I8405" i="5"/>
  <c r="J8405" i="5" s="1"/>
  <c r="I572" i="5"/>
  <c r="J572" i="5" s="1"/>
  <c r="I1422" i="5"/>
  <c r="J1422" i="5" s="1"/>
  <c r="I2261" i="5"/>
  <c r="J2261" i="5" s="1"/>
  <c r="I8029" i="5"/>
  <c r="J8029" i="5" s="1"/>
  <c r="I4099" i="5"/>
  <c r="J4099" i="5" s="1"/>
  <c r="I5089" i="5"/>
  <c r="J5089" i="5" s="1"/>
  <c r="I5640" i="5"/>
  <c r="J5640" i="5" s="1"/>
  <c r="I4457" i="5"/>
  <c r="J4457" i="5" s="1"/>
  <c r="I3157" i="5"/>
  <c r="J3157" i="5" s="1"/>
  <c r="I5354" i="5"/>
  <c r="J5354" i="5" s="1"/>
  <c r="I8393" i="5"/>
  <c r="J8393" i="5" s="1"/>
  <c r="I1784" i="5"/>
  <c r="J1784" i="5" s="1"/>
  <c r="I167" i="5"/>
  <c r="J167" i="5" s="1"/>
  <c r="I7348" i="5"/>
  <c r="J7348" i="5" s="1"/>
  <c r="I4866" i="5"/>
  <c r="J4866" i="5" s="1"/>
  <c r="I34" i="5"/>
  <c r="J34" i="5" s="1"/>
  <c r="I4542" i="5"/>
  <c r="J4542" i="5" s="1"/>
  <c r="I8534" i="5"/>
  <c r="J8534" i="5" s="1"/>
  <c r="I649" i="5"/>
  <c r="J649" i="5" s="1"/>
  <c r="I7168" i="5"/>
  <c r="J7168" i="5" s="1"/>
  <c r="I8124" i="5"/>
  <c r="J8124" i="5" s="1"/>
  <c r="I6061" i="5"/>
  <c r="J6061" i="5" s="1"/>
  <c r="I8601" i="5"/>
  <c r="J8601" i="5" s="1"/>
  <c r="I6683" i="5"/>
  <c r="J6683" i="5" s="1"/>
  <c r="I4375" i="5"/>
  <c r="J4375" i="5" s="1"/>
  <c r="I2222" i="5"/>
  <c r="J2222" i="5" s="1"/>
  <c r="I5663" i="5"/>
  <c r="J5663" i="5" s="1"/>
  <c r="I3206" i="5"/>
  <c r="J3206" i="5" s="1"/>
  <c r="I8295" i="5"/>
  <c r="J8295" i="5" s="1"/>
  <c r="I3927" i="5"/>
  <c r="J3927" i="5" s="1"/>
  <c r="I3768" i="5"/>
  <c r="J3768" i="5" s="1"/>
  <c r="I4969" i="5"/>
  <c r="J4969" i="5" s="1"/>
  <c r="I5238" i="5"/>
  <c r="J5238" i="5" s="1"/>
  <c r="I1089" i="5"/>
  <c r="J1089" i="5" s="1"/>
  <c r="I5971" i="5"/>
  <c r="J5971" i="5" s="1"/>
  <c r="I7634" i="5"/>
  <c r="J7634" i="5" s="1"/>
  <c r="I6426" i="5"/>
  <c r="J6426" i="5" s="1"/>
  <c r="I6502" i="5"/>
  <c r="J6502" i="5" s="1"/>
  <c r="I4739" i="5"/>
  <c r="J4739" i="5" s="1"/>
  <c r="I3006" i="5"/>
  <c r="J3006" i="5" s="1"/>
  <c r="I4974" i="5"/>
  <c r="J4974" i="5" s="1"/>
  <c r="I1036" i="5"/>
  <c r="J1036" i="5" s="1"/>
  <c r="I6878" i="5"/>
  <c r="J6878" i="5" s="1"/>
  <c r="I447" i="5"/>
  <c r="J447" i="5" s="1"/>
  <c r="I150" i="5"/>
  <c r="J150" i="5" s="1"/>
  <c r="I4577" i="5"/>
  <c r="J4577" i="5" s="1"/>
  <c r="I8189" i="5"/>
  <c r="J8189" i="5" s="1"/>
  <c r="I4182" i="5"/>
  <c r="J4182" i="5" s="1"/>
  <c r="I3150" i="5"/>
  <c r="J3150" i="5" s="1"/>
  <c r="I6459" i="5"/>
  <c r="J6459" i="5" s="1"/>
  <c r="I349" i="5"/>
  <c r="J349" i="5" s="1"/>
  <c r="I4809" i="5"/>
  <c r="J4809" i="5" s="1"/>
  <c r="I2901" i="5"/>
  <c r="J2901" i="5" s="1"/>
  <c r="I8027" i="5"/>
  <c r="J8027" i="5" s="1"/>
  <c r="I3532" i="5"/>
  <c r="J3532" i="5" s="1"/>
  <c r="I4225" i="5"/>
  <c r="J4225" i="5" s="1"/>
  <c r="I7161" i="5"/>
  <c r="J7161" i="5" s="1"/>
  <c r="I7689" i="5"/>
  <c r="J7689" i="5" s="1"/>
  <c r="I5545" i="5"/>
  <c r="J5545" i="5" s="1"/>
  <c r="I3045" i="5"/>
  <c r="J3045" i="5" s="1"/>
  <c r="I3780" i="5"/>
  <c r="J3780" i="5" s="1"/>
  <c r="I112" i="5"/>
  <c r="J112" i="5" s="1"/>
  <c r="I5438" i="5"/>
  <c r="J5438" i="5" s="1"/>
  <c r="I1008" i="5"/>
  <c r="J1008" i="5" s="1"/>
  <c r="I3412" i="5"/>
  <c r="J3412" i="5" s="1"/>
  <c r="I6285" i="5"/>
  <c r="J6285" i="5" s="1"/>
  <c r="I1561" i="5"/>
  <c r="J1561" i="5" s="1"/>
  <c r="I1818" i="5"/>
  <c r="J1818" i="5" s="1"/>
  <c r="I5193" i="5"/>
  <c r="J5193" i="5" s="1"/>
  <c r="I3785" i="5"/>
  <c r="J3785" i="5" s="1"/>
  <c r="I2149" i="5"/>
  <c r="J2149" i="5" s="1"/>
  <c r="I7757" i="5"/>
  <c r="J7757" i="5" s="1"/>
  <c r="I6934" i="5"/>
  <c r="J6934" i="5" s="1"/>
  <c r="I2555" i="5"/>
  <c r="J2555" i="5" s="1"/>
  <c r="I4764" i="5"/>
  <c r="J4764" i="5" s="1"/>
  <c r="I4063" i="5"/>
  <c r="J4063" i="5" s="1"/>
  <c r="I6751" i="5"/>
  <c r="J6751" i="5" s="1"/>
  <c r="I2905" i="5"/>
  <c r="J2905" i="5" s="1"/>
  <c r="I6230" i="5"/>
  <c r="J6230" i="5" s="1"/>
  <c r="I6221" i="5"/>
  <c r="J6221" i="5" s="1"/>
  <c r="I7343" i="5"/>
  <c r="J7343" i="5" s="1"/>
  <c r="I1179" i="5"/>
  <c r="J1179" i="5" s="1"/>
  <c r="I8322" i="5"/>
  <c r="J8322" i="5" s="1"/>
  <c r="I6912" i="5"/>
  <c r="J6912" i="5" s="1"/>
  <c r="I5287" i="5"/>
  <c r="J5287" i="5" s="1"/>
  <c r="I4751" i="5"/>
  <c r="J4751" i="5" s="1"/>
  <c r="I6091" i="5"/>
  <c r="J6091" i="5" s="1"/>
  <c r="I1336" i="5"/>
  <c r="J1336" i="5" s="1"/>
  <c r="I5639" i="5"/>
  <c r="J5639" i="5" s="1"/>
  <c r="I4408" i="5"/>
  <c r="J4408" i="5" s="1"/>
  <c r="I2998" i="5"/>
  <c r="J2998" i="5" s="1"/>
  <c r="I2846" i="5"/>
  <c r="J2846" i="5" s="1"/>
  <c r="I4845" i="5"/>
  <c r="J4845" i="5" s="1"/>
  <c r="I1841" i="5"/>
  <c r="J1841" i="5" s="1"/>
  <c r="I7845" i="5"/>
  <c r="J7845" i="5" s="1"/>
  <c r="I1476" i="5"/>
  <c r="J1476" i="5" s="1"/>
  <c r="I213" i="5"/>
  <c r="J213" i="5" s="1"/>
  <c r="I7631" i="5"/>
  <c r="J7631" i="5" s="1"/>
  <c r="I7552" i="5"/>
  <c r="J7552" i="5" s="1"/>
  <c r="I3508" i="5"/>
  <c r="J3508" i="5" s="1"/>
  <c r="I4048" i="5"/>
  <c r="J4048" i="5" s="1"/>
  <c r="I7237" i="5"/>
  <c r="J7237" i="5" s="1"/>
  <c r="I1657" i="5"/>
  <c r="J1657" i="5" s="1"/>
  <c r="I4906" i="5"/>
  <c r="J4906" i="5" s="1"/>
  <c r="I7870" i="5"/>
  <c r="J7870" i="5" s="1"/>
  <c r="I2379" i="5"/>
  <c r="J2379" i="5" s="1"/>
  <c r="I7616" i="5"/>
  <c r="J7616" i="5" s="1"/>
  <c r="I1595" i="5"/>
  <c r="J1595" i="5" s="1"/>
  <c r="I727" i="5"/>
  <c r="J727" i="5" s="1"/>
  <c r="I655" i="5"/>
  <c r="J655" i="5" s="1"/>
  <c r="I7185" i="5"/>
  <c r="J7185" i="5" s="1"/>
  <c r="I3114" i="5"/>
  <c r="J3114" i="5" s="1"/>
  <c r="I7269" i="5"/>
  <c r="J7269" i="5" s="1"/>
  <c r="I3943" i="5"/>
  <c r="J3943" i="5" s="1"/>
  <c r="I1424" i="5"/>
  <c r="J1424" i="5" s="1"/>
  <c r="I6184" i="5"/>
  <c r="J6184" i="5" s="1"/>
  <c r="I7547" i="5"/>
  <c r="J7547" i="5" s="1"/>
  <c r="I4168" i="5"/>
  <c r="J4168" i="5" s="1"/>
  <c r="I4476" i="5"/>
  <c r="J4476" i="5" s="1"/>
  <c r="I8272" i="5"/>
  <c r="J8272" i="5" s="1"/>
  <c r="I3751" i="5"/>
  <c r="J3751" i="5" s="1"/>
  <c r="I6729" i="5"/>
  <c r="J6729" i="5" s="1"/>
  <c r="I6120" i="5"/>
  <c r="J6120" i="5" s="1"/>
  <c r="I1807" i="5"/>
  <c r="J1807" i="5" s="1"/>
  <c r="I5254" i="5"/>
  <c r="J5254" i="5" s="1"/>
  <c r="I7428" i="5"/>
  <c r="J7428" i="5" s="1"/>
  <c r="I1609" i="5"/>
  <c r="J1609" i="5" s="1"/>
  <c r="I7347" i="5"/>
  <c r="J7347" i="5" s="1"/>
  <c r="I4557" i="5"/>
  <c r="J4557" i="5" s="1"/>
  <c r="I1282" i="5"/>
  <c r="J1282" i="5" s="1"/>
  <c r="I386" i="5"/>
  <c r="J386" i="5" s="1"/>
  <c r="I7077" i="5"/>
  <c r="J7077" i="5" s="1"/>
  <c r="I7618" i="5"/>
  <c r="J7618" i="5" s="1"/>
  <c r="I5457" i="5"/>
  <c r="J5457" i="5" s="1"/>
  <c r="I2932" i="5"/>
  <c r="J2932" i="5" s="1"/>
  <c r="I6688" i="5"/>
  <c r="J6688" i="5" s="1"/>
  <c r="I4381" i="5"/>
  <c r="J4381" i="5" s="1"/>
  <c r="I7163" i="5"/>
  <c r="J7163" i="5" s="1"/>
  <c r="I4931" i="5"/>
  <c r="J4931" i="5" s="1"/>
  <c r="I1997" i="5"/>
  <c r="J1997" i="5" s="1"/>
  <c r="I7692" i="5"/>
  <c r="J7692" i="5" s="1"/>
  <c r="I3064" i="5"/>
  <c r="J3064" i="5" s="1"/>
  <c r="I6162" i="5"/>
  <c r="J6162" i="5" s="1"/>
  <c r="I2494" i="5"/>
  <c r="J2494" i="5" s="1"/>
  <c r="I7989" i="5"/>
  <c r="J7989" i="5" s="1"/>
  <c r="I3637" i="5"/>
  <c r="J3637" i="5" s="1"/>
  <c r="I2557" i="5"/>
  <c r="J2557" i="5" s="1"/>
  <c r="I2435" i="5"/>
  <c r="J2435" i="5" s="1"/>
  <c r="I1979" i="5"/>
  <c r="J1979" i="5" s="1"/>
  <c r="I1522" i="5"/>
  <c r="J1522" i="5" s="1"/>
  <c r="I4744" i="5"/>
  <c r="J4744" i="5" s="1"/>
  <c r="I174" i="5"/>
  <c r="J174" i="5" s="1"/>
  <c r="I2935" i="5"/>
  <c r="J2935" i="5" s="1"/>
  <c r="I2051" i="5"/>
  <c r="J2051" i="5" s="1"/>
  <c r="I3824" i="5"/>
  <c r="J3824" i="5" s="1"/>
  <c r="I2235" i="5"/>
  <c r="J2235" i="5" s="1"/>
  <c r="I1238" i="5"/>
  <c r="J1238" i="5" s="1"/>
  <c r="I8035" i="5"/>
  <c r="J8035" i="5" s="1"/>
  <c r="I2178" i="5"/>
  <c r="J2178" i="5" s="1"/>
  <c r="I1922" i="5"/>
  <c r="J1922" i="5" s="1"/>
  <c r="I3685" i="5"/>
  <c r="J3685" i="5" s="1"/>
  <c r="I2753" i="5"/>
  <c r="J2753" i="5" s="1"/>
  <c r="I4487" i="5"/>
  <c r="J4487" i="5" s="1"/>
  <c r="I2587" i="5"/>
  <c r="J2587" i="5" s="1"/>
  <c r="I2391" i="5"/>
  <c r="J2391" i="5" s="1"/>
  <c r="I4870" i="5"/>
  <c r="J4870" i="5" s="1"/>
  <c r="I5460" i="5"/>
  <c r="J5460" i="5" s="1"/>
  <c r="I7693" i="5"/>
  <c r="J7693" i="5" s="1"/>
  <c r="I8197" i="5"/>
  <c r="J8197" i="5" s="1"/>
  <c r="I5923" i="5"/>
  <c r="J5923" i="5" s="1"/>
  <c r="I2568" i="5"/>
  <c r="J2568" i="5" s="1"/>
  <c r="I2722" i="5"/>
  <c r="J2722" i="5" s="1"/>
  <c r="I8123" i="5"/>
  <c r="J8123" i="5" s="1"/>
  <c r="I2204" i="5"/>
  <c r="J2204" i="5" s="1"/>
  <c r="I94" i="5"/>
  <c r="J94" i="5" s="1"/>
  <c r="I6793" i="5"/>
  <c r="J6793" i="5" s="1"/>
  <c r="I2849" i="5"/>
  <c r="J2849" i="5" s="1"/>
  <c r="I6610" i="5"/>
  <c r="J6610" i="5" s="1"/>
  <c r="I5077" i="5"/>
  <c r="J5077" i="5" s="1"/>
  <c r="I4518" i="5"/>
  <c r="J4518" i="5" s="1"/>
  <c r="I1056" i="5"/>
  <c r="J1056" i="5" s="1"/>
  <c r="I2099" i="5"/>
  <c r="J2099" i="5" s="1"/>
  <c r="I509" i="5"/>
  <c r="J509" i="5" s="1"/>
  <c r="I1107" i="5"/>
  <c r="J1107" i="5" s="1"/>
  <c r="I5098" i="5"/>
  <c r="J5098" i="5" s="1"/>
  <c r="I6238" i="5"/>
  <c r="J6238" i="5" s="1"/>
  <c r="I6190" i="5"/>
  <c r="J6190" i="5" s="1"/>
  <c r="I6235" i="5"/>
  <c r="J6235" i="5" s="1"/>
  <c r="I5336" i="5"/>
  <c r="J5336" i="5" s="1"/>
  <c r="I4368" i="5"/>
  <c r="J4368" i="5" s="1"/>
  <c r="I5135" i="5"/>
  <c r="J5135" i="5" s="1"/>
  <c r="I5343" i="5"/>
  <c r="J5343" i="5" s="1"/>
  <c r="I8033" i="5"/>
  <c r="J8033" i="5" s="1"/>
  <c r="I3552" i="5"/>
  <c r="J3552" i="5" s="1"/>
  <c r="I6140" i="5"/>
  <c r="J6140" i="5" s="1"/>
  <c r="I7530" i="5"/>
  <c r="J7530" i="5" s="1"/>
  <c r="I8268" i="5"/>
  <c r="J8268" i="5" s="1"/>
  <c r="I6205" i="5"/>
  <c r="J6205" i="5" s="1"/>
  <c r="I1197" i="5"/>
  <c r="J1197" i="5" s="1"/>
  <c r="I6893" i="5"/>
  <c r="J6893" i="5" s="1"/>
  <c r="I8724" i="5"/>
  <c r="J8724" i="5" s="1"/>
  <c r="I7938" i="5"/>
  <c r="J7938" i="5" s="1"/>
  <c r="I4659" i="5"/>
  <c r="J4659" i="5" s="1"/>
  <c r="I501" i="5"/>
  <c r="J501" i="5" s="1"/>
  <c r="I7133" i="5"/>
  <c r="J7133" i="5" s="1"/>
  <c r="I1964" i="5"/>
  <c r="J1964" i="5" s="1"/>
  <c r="I7926" i="5"/>
  <c r="J7926" i="5" s="1"/>
  <c r="I8485" i="5"/>
  <c r="J8485" i="5" s="1"/>
  <c r="I8637" i="5"/>
  <c r="J8637" i="5" s="1"/>
  <c r="I3265" i="5"/>
  <c r="J3265" i="5" s="1"/>
  <c r="I6810" i="5"/>
  <c r="J6810" i="5" s="1"/>
  <c r="I5800" i="5"/>
  <c r="J5800" i="5" s="1"/>
  <c r="I8409" i="5"/>
  <c r="J8409" i="5" s="1"/>
  <c r="I3410" i="5"/>
  <c r="J3410" i="5" s="1"/>
  <c r="I1901" i="5"/>
  <c r="J1901" i="5" s="1"/>
  <c r="I7001" i="5"/>
  <c r="J7001" i="5" s="1"/>
  <c r="I8370" i="5"/>
  <c r="J8370" i="5" s="1"/>
  <c r="I512" i="5"/>
  <c r="J512" i="5" s="1"/>
  <c r="I3634" i="5"/>
  <c r="J3634" i="5" s="1"/>
  <c r="I1076" i="5"/>
  <c r="J1076" i="5" s="1"/>
  <c r="I5999" i="5"/>
  <c r="J5999" i="5" s="1"/>
  <c r="I654" i="5"/>
  <c r="J654" i="5" s="1"/>
  <c r="I3073" i="5"/>
  <c r="J3073" i="5" s="1"/>
  <c r="I6797" i="5"/>
  <c r="J6797" i="5" s="1"/>
  <c r="I8210" i="5"/>
  <c r="J8210" i="5" s="1"/>
  <c r="I4304" i="5"/>
  <c r="J4304" i="5" s="1"/>
  <c r="I4702" i="5"/>
  <c r="J4702" i="5" s="1"/>
  <c r="I7213" i="5"/>
  <c r="J7213" i="5" s="1"/>
  <c r="I5870" i="5"/>
  <c r="J5870" i="5" s="1"/>
  <c r="I6006" i="5"/>
  <c r="J6006" i="5" s="1"/>
  <c r="I6460" i="5"/>
  <c r="J6460" i="5" s="1"/>
  <c r="I376" i="5"/>
  <c r="J376" i="5" s="1"/>
  <c r="I7162" i="5"/>
  <c r="J7162" i="5" s="1"/>
  <c r="I5546" i="5"/>
  <c r="J5546" i="5" s="1"/>
  <c r="I7912" i="5"/>
  <c r="J7912" i="5" s="1"/>
  <c r="I780" i="5"/>
  <c r="J780" i="5" s="1"/>
  <c r="I8610" i="5"/>
  <c r="J8610" i="5" s="1"/>
  <c r="I4953" i="5"/>
  <c r="J4953" i="5" s="1"/>
  <c r="I7132" i="5"/>
  <c r="J7132" i="5" s="1"/>
  <c r="I3577" i="5"/>
  <c r="J3577" i="5" s="1"/>
  <c r="I4947" i="5"/>
  <c r="J4947" i="5" s="1"/>
  <c r="I3671" i="5"/>
  <c r="J3671" i="5" s="1"/>
  <c r="I5718" i="5"/>
  <c r="J5718" i="5" s="1"/>
  <c r="I5394" i="5"/>
  <c r="J5394" i="5" s="1"/>
  <c r="I6168" i="5"/>
  <c r="J6168" i="5" s="1"/>
  <c r="I3930" i="5"/>
  <c r="J3930" i="5" s="1"/>
  <c r="I4601" i="5"/>
  <c r="J4601" i="5" s="1"/>
  <c r="I5446" i="5"/>
  <c r="J5446" i="5" s="1"/>
  <c r="I3797" i="5"/>
  <c r="J3797" i="5" s="1"/>
  <c r="I7951" i="5"/>
  <c r="J7951" i="5" s="1"/>
  <c r="I5933" i="5"/>
  <c r="J5933" i="5" s="1"/>
  <c r="I6550" i="5"/>
  <c r="J6550" i="5" s="1"/>
  <c r="I4929" i="5"/>
  <c r="J4929" i="5" s="1"/>
  <c r="I3014" i="5"/>
  <c r="J3014" i="5" s="1"/>
  <c r="I1103" i="5"/>
  <c r="J1103" i="5" s="1"/>
  <c r="I7075" i="5"/>
  <c r="J7075" i="5" s="1"/>
  <c r="I2573" i="5"/>
  <c r="J2573" i="5" s="1"/>
  <c r="I5629" i="5"/>
  <c r="J5629" i="5" s="1"/>
  <c r="I4299" i="5"/>
  <c r="J4299" i="5" s="1"/>
  <c r="I6524" i="5"/>
  <c r="J6524" i="5" s="1"/>
  <c r="I5727" i="5"/>
  <c r="J5727" i="5" s="1"/>
  <c r="I8349" i="5"/>
  <c r="J8349" i="5" s="1"/>
  <c r="I57" i="5"/>
  <c r="J57" i="5" s="1"/>
  <c r="I7504" i="5"/>
  <c r="J7504" i="5" s="1"/>
  <c r="I4932" i="5"/>
  <c r="J4932" i="5" s="1"/>
  <c r="I15" i="5"/>
  <c r="J15" i="5" s="1"/>
  <c r="I472" i="5"/>
  <c r="J472" i="5" s="1"/>
  <c r="I6320" i="5"/>
  <c r="J6320" i="5" s="1"/>
  <c r="I7215" i="5"/>
  <c r="J7215" i="5" s="1"/>
  <c r="I4700" i="5"/>
  <c r="J4700" i="5" s="1"/>
  <c r="I8064" i="5"/>
  <c r="J8064" i="5" s="1"/>
  <c r="I4638" i="5"/>
  <c r="J4638" i="5" s="1"/>
  <c r="I8628" i="5"/>
  <c r="J8628" i="5" s="1"/>
  <c r="I6244" i="5"/>
  <c r="J6244" i="5" s="1"/>
  <c r="I4246" i="5"/>
  <c r="J4246" i="5" s="1"/>
  <c r="I4181" i="5"/>
  <c r="J4181" i="5" s="1"/>
  <c r="I7549" i="5"/>
  <c r="J7549" i="5" s="1"/>
  <c r="I2433" i="5"/>
  <c r="J2433" i="5" s="1"/>
  <c r="I5525" i="5"/>
  <c r="J5525" i="5" s="1"/>
  <c r="I4705" i="5"/>
  <c r="J4705" i="5" s="1"/>
  <c r="I5582" i="5"/>
  <c r="J5582" i="5" s="1"/>
  <c r="I8705" i="5"/>
  <c r="J8705" i="5" s="1"/>
  <c r="I5066" i="5"/>
  <c r="J5066" i="5" s="1"/>
  <c r="I8779" i="5"/>
  <c r="J8779" i="5" s="1"/>
  <c r="I6283" i="5"/>
  <c r="J6283" i="5" s="1"/>
  <c r="I4367" i="5"/>
  <c r="J4367" i="5" s="1"/>
  <c r="I1683" i="5"/>
  <c r="J1683" i="5" s="1"/>
  <c r="I2674" i="5"/>
  <c r="J2674" i="5" s="1"/>
  <c r="I4593" i="5"/>
  <c r="J4593" i="5" s="1"/>
  <c r="I7645" i="5"/>
  <c r="J7645" i="5" s="1"/>
  <c r="I4580" i="5"/>
  <c r="J4580" i="5" s="1"/>
  <c r="I4822" i="5"/>
  <c r="J4822" i="5" s="1"/>
  <c r="I3805" i="5"/>
  <c r="J3805" i="5" s="1"/>
  <c r="I6790" i="5"/>
  <c r="J6790" i="5" s="1"/>
  <c r="I5163" i="5"/>
  <c r="J5163" i="5" s="1"/>
  <c r="I5392" i="5"/>
  <c r="J5392" i="5" s="1"/>
  <c r="I5817" i="5"/>
  <c r="J5817" i="5" s="1"/>
  <c r="I4191" i="5"/>
  <c r="J4191" i="5" s="1"/>
  <c r="I6990" i="5"/>
  <c r="J6990" i="5" s="1"/>
  <c r="I3667" i="5"/>
  <c r="J3667" i="5" s="1"/>
  <c r="I3800" i="5"/>
  <c r="J3800" i="5" s="1"/>
  <c r="I8746" i="5"/>
  <c r="J8746" i="5" s="1"/>
  <c r="I4672" i="5"/>
  <c r="J4672" i="5" s="1"/>
  <c r="I8476" i="5"/>
  <c r="J8476" i="5" s="1"/>
  <c r="I912" i="5"/>
  <c r="J912" i="5" s="1"/>
  <c r="I4696" i="5"/>
  <c r="J4696" i="5" s="1"/>
  <c r="I5946" i="5"/>
  <c r="J5946" i="5" s="1"/>
  <c r="I2893" i="5"/>
  <c r="J2893" i="5" s="1"/>
  <c r="I832" i="5"/>
  <c r="J832" i="5" s="1"/>
  <c r="I7411" i="5"/>
  <c r="J7411" i="5" s="1"/>
  <c r="I2957" i="5"/>
  <c r="J2957" i="5" s="1"/>
  <c r="I7170" i="5"/>
  <c r="J7170" i="5" s="1"/>
  <c r="I45" i="5"/>
  <c r="J45" i="5" s="1"/>
  <c r="I8768" i="5"/>
  <c r="J8768" i="5" s="1"/>
  <c r="I5877" i="5"/>
  <c r="J5877" i="5" s="1"/>
  <c r="I4188" i="5"/>
  <c r="J4188" i="5" s="1"/>
  <c r="I3548" i="5"/>
  <c r="J3548" i="5" s="1"/>
  <c r="I5051" i="5"/>
  <c r="J5051" i="5" s="1"/>
  <c r="I2936" i="5"/>
  <c r="J2936" i="5" s="1"/>
  <c r="I7750" i="5"/>
  <c r="J7750" i="5" s="1"/>
  <c r="I6798" i="5"/>
  <c r="J6798" i="5" s="1"/>
  <c r="I3350" i="5"/>
  <c r="J3350" i="5" s="1"/>
  <c r="I2399" i="5"/>
  <c r="J2399" i="5" s="1"/>
  <c r="I6114" i="5"/>
  <c r="J6114" i="5" s="1"/>
  <c r="I3989" i="5"/>
  <c r="J3989" i="5" s="1"/>
  <c r="I5934" i="5"/>
  <c r="J5934" i="5" s="1"/>
  <c r="I5028" i="5"/>
  <c r="J5028" i="5" s="1"/>
  <c r="I327" i="5"/>
  <c r="J327" i="5" s="1"/>
  <c r="I8543" i="5"/>
  <c r="J8543" i="5" s="1"/>
  <c r="I5465" i="5"/>
  <c r="J5465" i="5" s="1"/>
  <c r="I3095" i="5"/>
  <c r="J3095" i="5" s="1"/>
  <c r="I6640" i="5"/>
  <c r="J6640" i="5" s="1"/>
  <c r="I8088" i="5"/>
  <c r="J8088" i="5" s="1"/>
  <c r="I2195" i="5"/>
  <c r="J2195" i="5" s="1"/>
  <c r="I3744" i="5"/>
  <c r="J3744" i="5" s="1"/>
  <c r="I2739" i="5"/>
  <c r="J2739" i="5" s="1"/>
  <c r="I1734" i="5"/>
  <c r="J1734" i="5" s="1"/>
  <c r="I4988" i="5"/>
  <c r="J4988" i="5" s="1"/>
  <c r="I8756" i="5"/>
  <c r="J8756" i="5" s="1"/>
  <c r="I4861" i="5"/>
  <c r="J4861" i="5" s="1"/>
  <c r="I7753" i="5"/>
  <c r="J7753" i="5" s="1"/>
  <c r="I6480" i="5"/>
  <c r="J6480" i="5" s="1"/>
  <c r="I5523" i="5"/>
  <c r="J5523" i="5" s="1"/>
  <c r="I5456" i="5"/>
  <c r="J5456" i="5" s="1"/>
  <c r="I3136" i="5"/>
  <c r="J3136" i="5" s="1"/>
  <c r="I1217" i="5"/>
  <c r="J1217" i="5" s="1"/>
  <c r="I2570" i="5"/>
  <c r="J2570" i="5" s="1"/>
  <c r="I3403" i="5"/>
  <c r="J3403" i="5" s="1"/>
  <c r="I6916" i="5"/>
  <c r="J6916" i="5" s="1"/>
  <c r="I4639" i="5"/>
  <c r="J4639" i="5" s="1"/>
  <c r="I1429" i="5"/>
  <c r="J1429" i="5" s="1"/>
  <c r="I6526" i="5"/>
  <c r="J6526" i="5" s="1"/>
  <c r="I496" i="5"/>
  <c r="J496" i="5" s="1"/>
  <c r="I5866" i="5"/>
  <c r="J5866" i="5" s="1"/>
  <c r="I2410" i="5"/>
  <c r="J2410" i="5" s="1"/>
  <c r="I1126" i="5"/>
  <c r="J1126" i="5" s="1"/>
  <c r="I3274" i="5"/>
  <c r="J3274" i="5" s="1"/>
  <c r="I7368" i="5"/>
  <c r="J7368" i="5" s="1"/>
  <c r="I7897" i="5"/>
  <c r="J7897" i="5" s="1"/>
  <c r="I4065" i="5"/>
  <c r="J4065" i="5" s="1"/>
  <c r="I7639" i="5"/>
  <c r="J7639" i="5" s="1"/>
  <c r="I5649" i="5"/>
  <c r="J5649" i="5" s="1"/>
  <c r="I3072" i="5"/>
  <c r="J3072" i="5" s="1"/>
  <c r="I1431" i="5"/>
  <c r="J1431" i="5" s="1"/>
  <c r="I7946" i="5"/>
  <c r="J7946" i="5" s="1"/>
  <c r="I7359" i="5"/>
  <c r="J7359" i="5" s="1"/>
  <c r="I8224" i="5"/>
  <c r="J8224" i="5" s="1"/>
  <c r="I8194" i="5"/>
  <c r="J8194" i="5" s="1"/>
  <c r="I4756" i="5"/>
  <c r="J4756" i="5" s="1"/>
  <c r="I8015" i="5"/>
  <c r="J8015" i="5" s="1"/>
  <c r="I3370" i="5"/>
  <c r="J3370" i="5" s="1"/>
  <c r="I2038" i="5"/>
  <c r="J2038" i="5" s="1"/>
  <c r="I6966" i="5"/>
  <c r="J6966" i="5" s="1"/>
  <c r="I3007" i="5"/>
  <c r="J3007" i="5" s="1"/>
  <c r="I6511" i="5"/>
  <c r="J6511" i="5" s="1"/>
  <c r="I5143" i="5"/>
  <c r="J5143" i="5" s="1"/>
  <c r="I4585" i="5"/>
  <c r="J4585" i="5" s="1"/>
  <c r="I3297" i="5"/>
  <c r="J3297" i="5" s="1"/>
  <c r="I7398" i="5"/>
  <c r="J7398" i="5" s="1"/>
  <c r="I3364" i="5"/>
  <c r="J3364" i="5" s="1"/>
  <c r="I7838" i="5"/>
  <c r="J7838" i="5" s="1"/>
  <c r="I5320" i="5"/>
  <c r="J5320" i="5" s="1"/>
  <c r="I4919" i="5"/>
  <c r="J4919" i="5" s="1"/>
  <c r="I6833" i="5"/>
  <c r="J6833" i="5" s="1"/>
  <c r="I8655" i="5"/>
  <c r="J8655" i="5" s="1"/>
  <c r="I1616" i="5"/>
  <c r="J1616" i="5" s="1"/>
  <c r="I5722" i="5"/>
  <c r="J5722" i="5" s="1"/>
  <c r="I8651" i="5"/>
  <c r="J8651" i="5" s="1"/>
  <c r="I5758" i="5"/>
  <c r="J5758" i="5" s="1"/>
  <c r="I4818" i="5"/>
  <c r="J4818" i="5" s="1"/>
  <c r="I7666" i="5"/>
  <c r="J7666" i="5" s="1"/>
  <c r="I6981" i="5"/>
  <c r="J6981" i="5" s="1"/>
  <c r="I7760" i="5"/>
  <c r="J7760" i="5" s="1"/>
  <c r="I3100" i="5"/>
  <c r="J3100" i="5" s="1"/>
  <c r="I8347" i="5"/>
  <c r="J8347" i="5" s="1"/>
  <c r="I1271" i="5"/>
  <c r="J1271" i="5" s="1"/>
  <c r="I7943" i="5"/>
  <c r="J7943" i="5" s="1"/>
  <c r="I7055" i="5"/>
  <c r="J7055" i="5" s="1"/>
  <c r="I1965" i="5"/>
  <c r="J1965" i="5" s="1"/>
  <c r="I7688" i="5"/>
  <c r="J7688" i="5" s="1"/>
  <c r="I8395" i="5"/>
  <c r="J8395" i="5" s="1"/>
  <c r="I5947" i="5"/>
  <c r="J5947" i="5" s="1"/>
  <c r="I2988" i="5"/>
  <c r="J2988" i="5" s="1"/>
  <c r="I8656" i="5"/>
  <c r="J8656" i="5" s="1"/>
  <c r="I6992" i="5"/>
  <c r="J6992" i="5" s="1"/>
  <c r="I1928" i="5"/>
  <c r="J1928" i="5" s="1"/>
  <c r="I8166" i="5"/>
  <c r="J8166" i="5" s="1"/>
  <c r="I5478" i="5"/>
  <c r="J5478" i="5" s="1"/>
  <c r="I1519" i="5"/>
  <c r="J1519" i="5" s="1"/>
  <c r="I7095" i="5"/>
  <c r="J7095" i="5" s="1"/>
  <c r="I2346" i="5"/>
  <c r="J2346" i="5" s="1"/>
  <c r="I8336" i="5"/>
  <c r="J8336" i="5" s="1"/>
  <c r="I3971" i="5"/>
  <c r="J3971" i="5" s="1"/>
  <c r="I11" i="5"/>
  <c r="J11" i="5" s="1"/>
  <c r="I7373" i="5"/>
  <c r="J7373" i="5" s="1"/>
  <c r="I5195" i="5"/>
  <c r="J5195" i="5" s="1"/>
  <c r="I5812" i="5"/>
  <c r="J5812" i="5" s="1"/>
  <c r="I8413" i="5"/>
  <c r="J8413" i="5" s="1"/>
  <c r="I6424" i="5"/>
  <c r="J6424" i="5" s="1"/>
  <c r="I7032" i="5"/>
  <c r="J7032" i="5" s="1"/>
  <c r="I2868" i="5"/>
  <c r="J2868" i="5" s="1"/>
  <c r="I6755" i="5"/>
  <c r="J6755" i="5" s="1"/>
  <c r="I7539" i="5"/>
  <c r="J7539" i="5" s="1"/>
  <c r="I6642" i="5"/>
  <c r="J6642" i="5" s="1"/>
  <c r="I5080" i="5"/>
  <c r="J5080" i="5" s="1"/>
  <c r="I5209" i="5"/>
  <c r="J5209" i="5" s="1"/>
  <c r="I8056" i="5"/>
  <c r="J8056" i="5" s="1"/>
  <c r="I7709" i="5"/>
  <c r="J7709" i="5" s="1"/>
  <c r="I4389" i="5"/>
  <c r="J4389" i="5" s="1"/>
  <c r="I7917" i="5"/>
  <c r="J7917" i="5" s="1"/>
  <c r="I7584" i="5"/>
  <c r="J7584" i="5" s="1"/>
  <c r="I8512" i="5"/>
  <c r="J8512" i="5" s="1"/>
  <c r="I2683" i="5"/>
  <c r="J2683" i="5" s="1"/>
  <c r="I6342" i="5"/>
  <c r="J6342" i="5" s="1"/>
  <c r="I7462" i="5"/>
  <c r="J7462" i="5" s="1"/>
  <c r="I3715" i="5"/>
  <c r="J3715" i="5" s="1"/>
  <c r="I3222" i="5"/>
  <c r="J3222" i="5" s="1"/>
  <c r="I2782" i="5"/>
  <c r="J2782" i="5" s="1"/>
  <c r="I5762" i="5"/>
  <c r="J5762" i="5" s="1"/>
  <c r="I6501" i="5"/>
  <c r="J6501" i="5" s="1"/>
  <c r="I8436" i="5"/>
  <c r="J8436" i="5" s="1"/>
  <c r="I4877" i="5"/>
  <c r="J4877" i="5" s="1"/>
  <c r="I1797" i="5"/>
  <c r="J1797" i="5" s="1"/>
  <c r="I7349" i="5"/>
  <c r="J7349" i="5" s="1"/>
  <c r="I8518" i="5"/>
  <c r="J8518" i="5" s="1"/>
  <c r="I2458" i="5"/>
  <c r="J2458" i="5" s="1"/>
  <c r="I7413" i="5"/>
  <c r="J7413" i="5" s="1"/>
  <c r="I5316" i="5"/>
  <c r="J5316" i="5" s="1"/>
  <c r="I5367" i="5"/>
  <c r="J5367" i="5" s="1"/>
  <c r="I5970" i="5"/>
  <c r="J5970" i="5" s="1"/>
  <c r="I4703" i="5"/>
  <c r="J4703" i="5" s="1"/>
  <c r="I4161" i="5"/>
  <c r="J4161" i="5" s="1"/>
  <c r="I8236" i="5"/>
  <c r="J8236" i="5" s="1"/>
  <c r="I2665" i="5"/>
  <c r="J2665" i="5" s="1"/>
  <c r="I8099" i="5"/>
  <c r="J8099" i="5" s="1"/>
  <c r="I6072" i="5"/>
  <c r="J6072" i="5" s="1"/>
  <c r="I8513" i="5"/>
  <c r="J8513" i="5" s="1"/>
  <c r="I8167" i="5"/>
  <c r="J8167" i="5" s="1"/>
  <c r="I1540" i="5"/>
  <c r="J1540" i="5" s="1"/>
  <c r="I7588" i="5"/>
  <c r="J7588" i="5" s="1"/>
  <c r="I6029" i="5"/>
  <c r="J6029" i="5" s="1"/>
  <c r="I797" i="5"/>
  <c r="J797" i="5" s="1"/>
  <c r="I5124" i="5"/>
  <c r="J5124" i="5" s="1"/>
  <c r="I7816" i="5"/>
  <c r="J7816" i="5" s="1"/>
  <c r="I2900" i="5"/>
  <c r="J2900" i="5" s="1"/>
  <c r="I8165" i="5"/>
  <c r="J8165" i="5" s="1"/>
  <c r="I6312" i="5"/>
  <c r="J6312" i="5" s="1"/>
  <c r="I8496" i="5"/>
  <c r="J8496" i="5" s="1"/>
  <c r="I5583" i="5"/>
  <c r="J5583" i="5" s="1"/>
  <c r="I3816" i="5"/>
  <c r="J3816" i="5" s="1"/>
  <c r="I3282" i="5"/>
  <c r="J3282" i="5" s="1"/>
  <c r="I8248" i="5"/>
  <c r="J8248" i="5" s="1"/>
  <c r="I7778" i="5"/>
  <c r="J7778" i="5" s="1"/>
  <c r="I2585" i="5"/>
  <c r="J2585" i="5" s="1"/>
  <c r="I8431" i="5"/>
  <c r="J8431" i="5" s="1"/>
  <c r="I4109" i="5"/>
  <c r="J4109" i="5" s="1"/>
  <c r="I5932" i="5"/>
  <c r="J5932" i="5" s="1"/>
  <c r="I6549" i="5"/>
  <c r="J6549" i="5" s="1"/>
  <c r="I7392" i="5"/>
  <c r="J7392" i="5" s="1"/>
  <c r="I7510" i="5"/>
  <c r="J7510" i="5" s="1"/>
  <c r="I5420" i="5"/>
  <c r="J5420" i="5" s="1"/>
  <c r="I833" i="5"/>
  <c r="J833" i="5" s="1"/>
  <c r="I5843" i="5"/>
  <c r="J5843" i="5" s="1"/>
  <c r="I8238" i="5"/>
  <c r="J8238" i="5" s="1"/>
  <c r="I3906" i="5"/>
  <c r="J3906" i="5" s="1"/>
  <c r="I7165" i="5"/>
  <c r="J7165" i="5" s="1"/>
  <c r="I3894" i="5"/>
  <c r="J3894" i="5" s="1"/>
  <c r="I7980" i="5"/>
  <c r="J7980" i="5" s="1"/>
  <c r="I6970" i="5"/>
  <c r="J6970" i="5" s="1"/>
  <c r="I2200" i="5"/>
  <c r="J2200" i="5" s="1"/>
  <c r="I1035" i="5"/>
  <c r="J1035" i="5" s="1"/>
  <c r="I3712" i="5"/>
  <c r="J3712" i="5" s="1"/>
  <c r="I6873" i="5"/>
  <c r="J6873" i="5" s="1"/>
  <c r="I7824" i="5"/>
  <c r="J7824" i="5" s="1"/>
  <c r="I8328" i="5"/>
  <c r="J8328" i="5" s="1"/>
  <c r="I8352" i="5"/>
  <c r="J8352" i="5" s="1"/>
  <c r="I6266" i="5"/>
  <c r="J6266" i="5" s="1"/>
  <c r="I4021" i="5"/>
  <c r="J4021" i="5" s="1"/>
  <c r="I2233" i="5"/>
  <c r="J2233" i="5" s="1"/>
  <c r="I6844" i="5"/>
  <c r="J6844" i="5" s="1"/>
  <c r="I4495" i="5"/>
  <c r="J4495" i="5" s="1"/>
  <c r="I2850" i="5"/>
  <c r="J2850" i="5" s="1"/>
  <c r="I8444" i="5"/>
  <c r="J8444" i="5" s="1"/>
  <c r="I5455" i="5"/>
  <c r="J5455" i="5" s="1"/>
  <c r="I2923" i="5"/>
  <c r="J2923" i="5" s="1"/>
  <c r="I5134" i="5"/>
  <c r="J5134" i="5" s="1"/>
  <c r="I6540" i="5"/>
  <c r="J6540" i="5" s="1"/>
  <c r="I7004" i="5"/>
  <c r="J7004" i="5" s="1"/>
  <c r="I8351" i="5"/>
  <c r="J8351" i="5" s="1"/>
  <c r="I7506" i="5"/>
  <c r="J7506" i="5" s="1"/>
  <c r="I1658" i="5"/>
  <c r="J1658" i="5" s="1"/>
  <c r="I2324" i="5"/>
  <c r="J2324" i="5" s="1"/>
  <c r="I7382" i="5"/>
  <c r="J7382" i="5" s="1"/>
  <c r="I8327" i="5"/>
  <c r="J8327" i="5" s="1"/>
  <c r="I2712" i="5"/>
  <c r="J2712" i="5" s="1"/>
  <c r="I8635" i="5"/>
  <c r="J8635" i="5" s="1"/>
  <c r="I7822" i="5"/>
  <c r="J7822" i="5" s="1"/>
  <c r="I6189" i="5"/>
  <c r="J6189" i="5" s="1"/>
  <c r="M6112" i="5" l="1"/>
  <c r="N4056" i="5"/>
  <c r="N6588" i="5"/>
  <c r="N3653" i="5"/>
  <c r="N2542" i="5"/>
  <c r="N4981" i="5"/>
  <c r="M4056" i="5"/>
  <c r="M6588" i="5"/>
  <c r="N5772" i="5"/>
  <c r="M2542" i="5"/>
  <c r="M4981" i="5"/>
  <c r="N2335" i="5"/>
  <c r="N159" i="5"/>
  <c r="M159" i="5"/>
  <c r="N2490" i="5"/>
  <c r="N4101" i="5"/>
  <c r="M4101" i="5"/>
  <c r="N6596" i="5"/>
  <c r="N5751" i="5"/>
  <c r="N3039" i="5"/>
  <c r="M6596" i="5"/>
  <c r="N4713" i="5"/>
  <c r="N4538" i="5"/>
  <c r="M5751" i="5"/>
  <c r="M3039" i="5"/>
  <c r="M4713" i="5"/>
  <c r="M4538" i="5"/>
  <c r="N5064" i="5"/>
  <c r="M1450" i="5"/>
  <c r="N2564" i="5"/>
  <c r="M5064" i="5"/>
  <c r="N638" i="5"/>
  <c r="M2564" i="5"/>
  <c r="N7248" i="5"/>
  <c r="M6891" i="5"/>
  <c r="N196" i="5"/>
  <c r="M638" i="5"/>
  <c r="M7248" i="5"/>
  <c r="M196" i="5"/>
  <c r="N8669" i="5"/>
  <c r="N4278" i="5"/>
  <c r="M182" i="5"/>
  <c r="M500" i="5"/>
  <c r="N6085" i="5"/>
  <c r="N6644" i="5"/>
  <c r="N4789" i="5"/>
  <c r="M8249" i="5"/>
  <c r="M6085" i="5"/>
  <c r="M6644" i="5"/>
  <c r="M4789" i="5"/>
  <c r="N6722" i="5"/>
  <c r="N3384" i="5"/>
  <c r="N7400" i="5"/>
  <c r="N3380" i="5"/>
  <c r="M6722" i="5"/>
  <c r="M3384" i="5"/>
  <c r="M3380" i="5"/>
  <c r="N5591" i="5"/>
  <c r="N4178" i="5"/>
  <c r="M5591" i="5"/>
  <c r="N3056" i="5"/>
  <c r="M4178" i="5"/>
  <c r="N3624" i="5"/>
  <c r="M3056" i="5"/>
  <c r="M3624" i="5"/>
  <c r="N182" i="5"/>
  <c r="M2746" i="5"/>
  <c r="M491" i="5"/>
  <c r="M5253" i="5"/>
  <c r="M4402" i="5"/>
  <c r="N1654" i="5"/>
  <c r="N5936" i="5"/>
  <c r="M1654" i="5"/>
  <c r="N3890" i="5"/>
  <c r="M5936" i="5"/>
  <c r="N7955" i="5"/>
  <c r="N2480" i="5"/>
  <c r="N3247" i="5"/>
  <c r="M7955" i="5"/>
  <c r="M2480" i="5"/>
  <c r="N7748" i="5"/>
  <c r="N8729" i="5"/>
  <c r="N1228" i="5"/>
  <c r="M5290" i="5"/>
  <c r="M7415" i="5"/>
  <c r="M7463" i="5"/>
  <c r="N1071" i="5"/>
  <c r="M1071" i="5"/>
  <c r="N6224" i="5"/>
  <c r="N2746" i="5"/>
  <c r="N5856" i="5"/>
  <c r="N7697" i="5"/>
  <c r="M8000" i="5"/>
  <c r="N4070" i="5"/>
  <c r="M2813" i="5"/>
  <c r="M4507" i="5"/>
  <c r="N3788" i="5"/>
  <c r="M7592" i="5"/>
  <c r="M3788" i="5"/>
  <c r="N7415" i="5"/>
  <c r="N7459" i="5"/>
  <c r="N6457" i="5"/>
  <c r="M7519" i="5"/>
  <c r="M1237" i="5"/>
  <c r="M8103" i="5"/>
  <c r="N4576" i="5"/>
  <c r="M7459" i="5"/>
  <c r="M6457" i="5"/>
  <c r="M5237" i="5"/>
  <c r="N6309" i="5"/>
  <c r="N8052" i="5"/>
  <c r="M4576" i="5"/>
  <c r="M2365" i="5"/>
  <c r="M6309" i="5"/>
  <c r="M8052" i="5"/>
  <c r="N533" i="5"/>
  <c r="N6269" i="5"/>
  <c r="N4912" i="5"/>
  <c r="M6269" i="5"/>
  <c r="N336" i="5"/>
  <c r="N7438" i="5"/>
  <c r="L397" i="5"/>
  <c r="N3973" i="5"/>
  <c r="N8575" i="5"/>
  <c r="M3973" i="5"/>
  <c r="M2837" i="5"/>
  <c r="N5819" i="5"/>
  <c r="M5214" i="5"/>
  <c r="N8302" i="5"/>
  <c r="N3630" i="5"/>
  <c r="N4386" i="5"/>
  <c r="M3630" i="5"/>
  <c r="N3156" i="5"/>
  <c r="N7538" i="5"/>
  <c r="M4386" i="5"/>
  <c r="M3156" i="5"/>
  <c r="N3846" i="5"/>
  <c r="M7538" i="5"/>
  <c r="M3846" i="5"/>
  <c r="N6129" i="5"/>
  <c r="N607" i="5"/>
  <c r="M1947" i="5"/>
  <c r="M6515" i="5"/>
  <c r="N4402" i="5"/>
  <c r="M3121" i="5"/>
  <c r="L7451" i="5"/>
  <c r="M7451" i="5"/>
  <c r="L1322" i="5"/>
  <c r="M1322" i="5"/>
  <c r="N1322" i="5"/>
  <c r="L446" i="5"/>
  <c r="M446" i="5"/>
  <c r="N446" i="5"/>
  <c r="M793" i="5"/>
  <c r="M5300" i="5"/>
  <c r="M3755" i="5"/>
  <c r="M6874" i="5"/>
  <c r="N733" i="5"/>
  <c r="N3065" i="5"/>
  <c r="N7426" i="5"/>
  <c r="M2123" i="5"/>
  <c r="M6715" i="5"/>
  <c r="N5551" i="5"/>
  <c r="N4458" i="5"/>
  <c r="M733" i="5"/>
  <c r="N7803" i="5"/>
  <c r="N6891" i="5"/>
  <c r="N4413" i="5"/>
  <c r="M1790" i="5"/>
  <c r="N2365" i="5"/>
  <c r="N5632" i="5"/>
  <c r="N2614" i="5"/>
  <c r="M511" i="5"/>
  <c r="M921" i="5"/>
  <c r="M1428" i="5"/>
  <c r="M2331" i="5"/>
  <c r="N442" i="5"/>
  <c r="M4339" i="5"/>
  <c r="M3587" i="5"/>
  <c r="N2671" i="5"/>
  <c r="M4413" i="5"/>
  <c r="N7106" i="5"/>
  <c r="N7602" i="5"/>
  <c r="M257" i="5"/>
  <c r="N5371" i="5"/>
  <c r="M442" i="5"/>
  <c r="N2243" i="5"/>
  <c r="M8047" i="5"/>
  <c r="M3946" i="5"/>
  <c r="N7999" i="5"/>
  <c r="M5371" i="5"/>
  <c r="M7299" i="5"/>
  <c r="M4688" i="5"/>
  <c r="M2243" i="5"/>
  <c r="N1803" i="5"/>
  <c r="M5551" i="5"/>
  <c r="N5991" i="5"/>
  <c r="M7106" i="5"/>
  <c r="N4563" i="5"/>
  <c r="N5486" i="5"/>
  <c r="N6422" i="5"/>
  <c r="N5217" i="5"/>
  <c r="M3422" i="5"/>
  <c r="N2583" i="5"/>
  <c r="M1803" i="5"/>
  <c r="M2671" i="5"/>
  <c r="N5398" i="5"/>
  <c r="N685" i="5"/>
  <c r="N7295" i="5"/>
  <c r="M4563" i="5"/>
  <c r="M5486" i="5"/>
  <c r="M1588" i="5"/>
  <c r="M5217" i="5"/>
  <c r="N3204" i="5"/>
  <c r="M5107" i="5"/>
  <c r="M2583" i="5"/>
  <c r="N4992" i="5"/>
  <c r="N296" i="5"/>
  <c r="M7295" i="5"/>
  <c r="M931" i="5"/>
  <c r="N3484" i="5"/>
  <c r="N2461" i="5"/>
  <c r="N2291" i="5"/>
  <c r="M3053" i="5"/>
  <c r="N5286" i="5"/>
  <c r="M3204" i="5"/>
  <c r="M6034" i="5"/>
  <c r="N4339" i="5"/>
  <c r="M296" i="5"/>
  <c r="N8218" i="5"/>
  <c r="M8603" i="5"/>
  <c r="N4592" i="5"/>
  <c r="M2461" i="5"/>
  <c r="M2291" i="5"/>
  <c r="M5286" i="5"/>
  <c r="N1670" i="5"/>
  <c r="M5304" i="5"/>
  <c r="N4437" i="5"/>
  <c r="N1900" i="5"/>
  <c r="M8218" i="5"/>
  <c r="N573" i="5"/>
  <c r="M6229" i="5"/>
  <c r="N3466" i="5"/>
  <c r="M6987" i="5"/>
  <c r="N2327" i="5"/>
  <c r="M1670" i="5"/>
  <c r="N1428" i="5"/>
  <c r="M573" i="5"/>
  <c r="M3466" i="5"/>
  <c r="N5043" i="5"/>
  <c r="M859" i="5"/>
  <c r="M1748" i="5"/>
  <c r="M2191" i="5"/>
  <c r="M5632" i="5"/>
  <c r="N3587" i="5"/>
  <c r="M4437" i="5"/>
  <c r="N1051" i="5"/>
  <c r="N7632" i="5"/>
  <c r="N1590" i="5"/>
  <c r="M1966" i="5"/>
  <c r="N242" i="5"/>
  <c r="M5043" i="5"/>
  <c r="N7977" i="5"/>
  <c r="M416" i="5"/>
  <c r="N2601" i="5"/>
  <c r="N921" i="5"/>
  <c r="N2331" i="5"/>
  <c r="M1051" i="5"/>
  <c r="N2158" i="5"/>
  <c r="M7632" i="5"/>
  <c r="M1590" i="5"/>
  <c r="N8464" i="5"/>
  <c r="M2419" i="5"/>
  <c r="N2212" i="5"/>
  <c r="N490" i="5"/>
  <c r="N3379" i="5"/>
  <c r="M7977" i="5"/>
  <c r="N7592" i="5"/>
  <c r="N6743" i="5"/>
  <c r="L5907" i="5"/>
  <c r="M5907" i="5"/>
  <c r="N5907" i="5"/>
  <c r="L2759" i="5"/>
  <c r="M2759" i="5"/>
  <c r="N2759" i="5"/>
  <c r="L1698" i="5"/>
  <c r="M1698" i="5"/>
  <c r="N1698" i="5"/>
  <c r="M5965" i="5"/>
  <c r="M7556" i="5"/>
  <c r="N8629" i="5"/>
  <c r="M7438" i="5"/>
  <c r="N837" i="5"/>
  <c r="N3743" i="5"/>
  <c r="N872" i="5"/>
  <c r="M8703" i="5"/>
  <c r="N6075" i="5"/>
  <c r="N7724" i="5"/>
  <c r="M837" i="5"/>
  <c r="N3857" i="5"/>
  <c r="N738" i="5"/>
  <c r="M3743" i="5"/>
  <c r="N1458" i="5"/>
  <c r="M872" i="5"/>
  <c r="N920" i="5"/>
  <c r="N2175" i="5"/>
  <c r="N1553" i="5"/>
  <c r="M3857" i="5"/>
  <c r="N2737" i="5"/>
  <c r="N7221" i="5"/>
  <c r="M738" i="5"/>
  <c r="M1458" i="5"/>
  <c r="N2417" i="5"/>
  <c r="M2175" i="5"/>
  <c r="M1553" i="5"/>
  <c r="N8127" i="5"/>
  <c r="N5107" i="5"/>
  <c r="M2737" i="5"/>
  <c r="M7221" i="5"/>
  <c r="M5991" i="5"/>
  <c r="M7748" i="5"/>
  <c r="M3484" i="5"/>
  <c r="M2614" i="5"/>
  <c r="N8115" i="5"/>
  <c r="N7180" i="5"/>
  <c r="M1719" i="5"/>
  <c r="M5199" i="5"/>
  <c r="M8575" i="5"/>
  <c r="N5187" i="5"/>
  <c r="N6953" i="5"/>
  <c r="N5362" i="5"/>
  <c r="M8115" i="5"/>
  <c r="M7180" i="5"/>
  <c r="M5187" i="5"/>
  <c r="M3017" i="5"/>
  <c r="M5362" i="5"/>
  <c r="N1087" i="5"/>
  <c r="N4094" i="5"/>
  <c r="N6390" i="5"/>
  <c r="N2133" i="5"/>
  <c r="M1087" i="5"/>
  <c r="M7477" i="5"/>
  <c r="M4094" i="5"/>
  <c r="N5810" i="5"/>
  <c r="N1406" i="5"/>
  <c r="M2133" i="5"/>
  <c r="N3741" i="5"/>
  <c r="M5810" i="5"/>
  <c r="N2590" i="5"/>
  <c r="N5245" i="5"/>
  <c r="N2656" i="5"/>
  <c r="M1406" i="5"/>
  <c r="N7443" i="5"/>
  <c r="M249" i="5"/>
  <c r="M6512" i="5"/>
  <c r="N6231" i="5"/>
  <c r="N2838" i="5"/>
  <c r="M2590" i="5"/>
  <c r="M5245" i="5"/>
  <c r="M2656" i="5"/>
  <c r="M5102" i="5"/>
  <c r="N931" i="5"/>
  <c r="M7443" i="5"/>
  <c r="M1858" i="5"/>
  <c r="M6231" i="5"/>
  <c r="M2838" i="5"/>
  <c r="M2896" i="5"/>
  <c r="M2601" i="5"/>
  <c r="M8161" i="5"/>
  <c r="N3761" i="5"/>
  <c r="M2460" i="5"/>
  <c r="N1940" i="5"/>
  <c r="M3732" i="5"/>
  <c r="M2862" i="5"/>
  <c r="N3294" i="5"/>
  <c r="N2926" i="5"/>
  <c r="N7178" i="5"/>
  <c r="M8702" i="5"/>
  <c r="M3761" i="5"/>
  <c r="N779" i="5"/>
  <c r="M1940" i="5"/>
  <c r="N389" i="5"/>
  <c r="M814" i="5"/>
  <c r="M3294" i="5"/>
  <c r="M2926" i="5"/>
  <c r="M7178" i="5"/>
  <c r="M779" i="5"/>
  <c r="M389" i="5"/>
  <c r="N7138" i="5"/>
  <c r="N2191" i="5"/>
  <c r="N4213" i="5"/>
  <c r="N6987" i="5"/>
  <c r="N848" i="5"/>
  <c r="L8408" i="5"/>
  <c r="M8408" i="5"/>
  <c r="N3353" i="5"/>
  <c r="N4325" i="5"/>
  <c r="N7189" i="5"/>
  <c r="N7617" i="5"/>
  <c r="M4325" i="5"/>
  <c r="M7189" i="5"/>
  <c r="N5926" i="5"/>
  <c r="N944" i="5"/>
  <c r="M253" i="5"/>
  <c r="M5926" i="5"/>
  <c r="M944" i="5"/>
  <c r="N1068" i="5"/>
  <c r="N7127" i="5"/>
  <c r="M1068" i="5"/>
  <c r="M7127" i="5"/>
  <c r="N6306" i="5"/>
  <c r="N6698" i="5"/>
  <c r="M7125" i="5"/>
  <c r="M6698" i="5"/>
  <c r="N7556" i="5"/>
  <c r="N6096" i="5"/>
  <c r="N3843" i="5"/>
  <c r="N1839" i="5"/>
  <c r="M4889" i="5"/>
  <c r="M914" i="5"/>
  <c r="N1766" i="5"/>
  <c r="N465" i="5"/>
  <c r="N1289" i="5"/>
  <c r="M4949" i="5"/>
  <c r="M1766" i="5"/>
  <c r="N2616" i="5"/>
  <c r="N2088" i="5"/>
  <c r="N2170" i="5"/>
  <c r="N5490" i="5"/>
  <c r="M1289" i="5"/>
  <c r="N4838" i="5"/>
  <c r="M2616" i="5"/>
  <c r="M2088" i="5"/>
  <c r="M2170" i="5"/>
  <c r="M5490" i="5"/>
  <c r="M1920" i="5"/>
  <c r="M4838" i="5"/>
  <c r="M8383" i="5"/>
  <c r="N2527" i="5"/>
  <c r="N7191" i="5"/>
  <c r="N6930" i="5"/>
  <c r="N5771" i="5"/>
  <c r="M2527" i="5"/>
  <c r="N8702" i="5"/>
  <c r="M6930" i="5"/>
  <c r="N6004" i="5"/>
  <c r="M2126" i="5"/>
  <c r="M5771" i="5"/>
  <c r="M5448" i="5"/>
  <c r="M7318" i="5"/>
  <c r="M607" i="5"/>
  <c r="N3201" i="5"/>
  <c r="N6037" i="5"/>
  <c r="M8711" i="5"/>
  <c r="N4583" i="5"/>
  <c r="N6984" i="5"/>
  <c r="N377" i="5"/>
  <c r="M410" i="5"/>
  <c r="N2071" i="5"/>
  <c r="M7812" i="5"/>
  <c r="M8415" i="5"/>
  <c r="N143" i="5"/>
  <c r="M5996" i="5"/>
  <c r="N5691" i="5"/>
  <c r="N4831" i="5"/>
  <c r="M5819" i="5"/>
  <c r="N5996" i="5"/>
  <c r="N1259" i="5"/>
  <c r="N8711" i="5"/>
  <c r="M3201" i="5"/>
  <c r="N3773" i="5"/>
  <c r="N1714" i="5"/>
  <c r="N8087" i="5"/>
  <c r="N6430" i="5"/>
  <c r="N3477" i="5"/>
  <c r="M1913" i="5"/>
  <c r="M1259" i="5"/>
  <c r="N535" i="5"/>
  <c r="M4370" i="5"/>
  <c r="N340" i="5"/>
  <c r="M3773" i="5"/>
  <c r="N7797" i="5"/>
  <c r="N2396" i="5"/>
  <c r="M1839" i="5"/>
  <c r="M143" i="5"/>
  <c r="N3298" i="5"/>
  <c r="N7384" i="5"/>
  <c r="N5201" i="5"/>
  <c r="N836" i="5"/>
  <c r="M1714" i="5"/>
  <c r="N8271" i="5"/>
  <c r="M8087" i="5"/>
  <c r="M6430" i="5"/>
  <c r="N2552" i="5"/>
  <c r="M3477" i="5"/>
  <c r="N5661" i="5"/>
  <c r="N4051" i="5"/>
  <c r="N6770" i="5"/>
  <c r="M535" i="5"/>
  <c r="M340" i="5"/>
  <c r="N7060" i="5"/>
  <c r="N1192" i="5"/>
  <c r="M7797" i="5"/>
  <c r="N6903" i="5"/>
  <c r="N7952" i="5"/>
  <c r="N3620" i="5"/>
  <c r="M7606" i="5"/>
  <c r="N4112" i="5"/>
  <c r="N7812" i="5"/>
  <c r="M2447" i="5"/>
  <c r="M1220" i="5"/>
  <c r="N1913" i="5"/>
  <c r="M6984" i="5"/>
  <c r="N4370" i="5"/>
  <c r="M3298" i="5"/>
  <c r="M7384" i="5"/>
  <c r="M5201" i="5"/>
  <c r="M836" i="5"/>
  <c r="N1361" i="5"/>
  <c r="M8271" i="5"/>
  <c r="M2552" i="5"/>
  <c r="M5661" i="5"/>
  <c r="N5861" i="5"/>
  <c r="M6770" i="5"/>
  <c r="N1433" i="5"/>
  <c r="N4407" i="5"/>
  <c r="N2217" i="5"/>
  <c r="N2187" i="5"/>
  <c r="M7060" i="5"/>
  <c r="M1192" i="5"/>
  <c r="N4341" i="5"/>
  <c r="N7206" i="5"/>
  <c r="N1444" i="5"/>
  <c r="M3273" i="5"/>
  <c r="M4112" i="5"/>
  <c r="N346" i="5"/>
  <c r="M1361" i="5"/>
  <c r="N2110" i="5"/>
  <c r="N5726" i="5"/>
  <c r="N1726" i="5"/>
  <c r="N1702" i="5"/>
  <c r="M1433" i="5"/>
  <c r="M4407" i="5"/>
  <c r="M2217" i="5"/>
  <c r="M2187" i="5"/>
  <c r="N5083" i="5"/>
  <c r="N7608" i="5"/>
  <c r="M4341" i="5"/>
  <c r="M7206" i="5"/>
  <c r="N2022" i="5"/>
  <c r="N3048" i="5"/>
  <c r="M1444" i="5"/>
  <c r="N2447" i="5"/>
  <c r="M346" i="5"/>
  <c r="N7972" i="5"/>
  <c r="N91" i="5"/>
  <c r="N5608" i="5"/>
  <c r="M2110" i="5"/>
  <c r="M5726" i="5"/>
  <c r="M1726" i="5"/>
  <c r="M1702" i="5"/>
  <c r="N2895" i="5"/>
  <c r="M5083" i="5"/>
  <c r="M7608" i="5"/>
  <c r="N6887" i="5"/>
  <c r="M2022" i="5"/>
  <c r="M3048" i="5"/>
  <c r="M4458" i="5"/>
  <c r="M368" i="5"/>
  <c r="M7972" i="5"/>
  <c r="M91" i="5"/>
  <c r="N8527" i="5"/>
  <c r="M5608" i="5"/>
  <c r="N1575" i="5"/>
  <c r="N3512" i="5"/>
  <c r="M2895" i="5"/>
  <c r="N7817" i="5"/>
  <c r="N8448" i="5"/>
  <c r="M6887" i="5"/>
  <c r="N775" i="5"/>
  <c r="N1838" i="5"/>
  <c r="N7706" i="5"/>
  <c r="N4527" i="5"/>
  <c r="M8527" i="5"/>
  <c r="M6261" i="5"/>
  <c r="M1575" i="5"/>
  <c r="N2054" i="5"/>
  <c r="N574" i="5"/>
  <c r="M7817" i="5"/>
  <c r="M8448" i="5"/>
  <c r="M775" i="5"/>
  <c r="M1838" i="5"/>
  <c r="M7706" i="5"/>
  <c r="M8302" i="5"/>
  <c r="N6606" i="5"/>
  <c r="M4527" i="5"/>
  <c r="N22" i="5"/>
  <c r="N817" i="5"/>
  <c r="N4035" i="5"/>
  <c r="N6493" i="5"/>
  <c r="M574" i="5"/>
  <c r="N6070" i="5"/>
  <c r="N7239" i="5"/>
  <c r="N5617" i="5"/>
  <c r="M6041" i="5"/>
  <c r="M3741" i="5"/>
  <c r="M6606" i="5"/>
  <c r="M22" i="5"/>
  <c r="M817" i="5"/>
  <c r="M4035" i="5"/>
  <c r="M1384" i="5"/>
  <c r="M6070" i="5"/>
  <c r="M7239" i="5"/>
  <c r="M5617" i="5"/>
  <c r="N8415" i="5"/>
  <c r="N4801" i="5"/>
  <c r="N5555" i="5"/>
  <c r="N5117" i="5"/>
  <c r="N6618" i="5"/>
  <c r="M6124" i="5"/>
  <c r="N1745" i="5"/>
  <c r="N6954" i="5"/>
  <c r="N4361" i="5"/>
  <c r="N3079" i="5"/>
  <c r="N2145" i="5"/>
  <c r="N3418" i="5"/>
  <c r="N534" i="5"/>
  <c r="N8239" i="5"/>
  <c r="N2628" i="5"/>
  <c r="N2714" i="5"/>
  <c r="M4801" i="5"/>
  <c r="M5555" i="5"/>
  <c r="N3908" i="5"/>
  <c r="N4443" i="5"/>
  <c r="M5117" i="5"/>
  <c r="M8514" i="5"/>
  <c r="N7177" i="5"/>
  <c r="N98" i="5"/>
  <c r="N8093" i="5"/>
  <c r="M6954" i="5"/>
  <c r="M4361" i="5"/>
  <c r="N2455" i="5"/>
  <c r="N7911" i="5"/>
  <c r="M3079" i="5"/>
  <c r="M2145" i="5"/>
  <c r="N714" i="5"/>
  <c r="N2148" i="5"/>
  <c r="N5897" i="5"/>
  <c r="M534" i="5"/>
  <c r="M8239" i="5"/>
  <c r="M2628" i="5"/>
  <c r="N7245" i="5"/>
  <c r="M2714" i="5"/>
  <c r="N8145" i="5"/>
  <c r="M4443" i="5"/>
  <c r="N3513" i="5"/>
  <c r="M98" i="5"/>
  <c r="M8093" i="5"/>
  <c r="N1555" i="5"/>
  <c r="M2455" i="5"/>
  <c r="M7911" i="5"/>
  <c r="M714" i="5"/>
  <c r="M2148" i="5"/>
  <c r="M5897" i="5"/>
  <c r="N1284" i="5"/>
  <c r="M7245" i="5"/>
  <c r="M1864" i="5"/>
  <c r="N7355" i="5"/>
  <c r="M242" i="5"/>
  <c r="M6420" i="5"/>
  <c r="M7355" i="5"/>
  <c r="M6037" i="5"/>
  <c r="M4831" i="5"/>
  <c r="M3908" i="5"/>
  <c r="N5416" i="5"/>
  <c r="N4356" i="5"/>
  <c r="N3520" i="5"/>
  <c r="M8145" i="5"/>
  <c r="M5416" i="5"/>
  <c r="N2837" i="5"/>
  <c r="M4356" i="5"/>
  <c r="M3513" i="5"/>
  <c r="N6515" i="5"/>
  <c r="N7920" i="5"/>
  <c r="M1555" i="5"/>
  <c r="N3121" i="5"/>
  <c r="N243" i="5"/>
  <c r="M1284" i="5"/>
  <c r="M2179" i="5"/>
  <c r="M7697" i="5"/>
  <c r="N1790" i="5"/>
  <c r="N2761" i="5"/>
  <c r="N1494" i="5"/>
  <c r="M1485" i="5"/>
  <c r="N3459" i="5"/>
  <c r="N8095" i="5"/>
  <c r="M1494" i="5"/>
  <c r="N4598" i="5"/>
  <c r="N4289" i="5"/>
  <c r="N4173" i="5"/>
  <c r="L3003" i="5"/>
  <c r="M8095" i="5"/>
  <c r="M4598" i="5"/>
  <c r="N6527" i="5"/>
  <c r="M4289" i="5"/>
  <c r="M4173" i="5"/>
  <c r="N127" i="5"/>
  <c r="M7742" i="5"/>
  <c r="M5618" i="5"/>
  <c r="M127" i="5"/>
  <c r="N3374" i="5"/>
  <c r="N8241" i="5"/>
  <c r="N6302" i="5"/>
  <c r="M1502" i="5"/>
  <c r="M5882" i="5"/>
  <c r="N6050" i="5"/>
  <c r="N6053" i="5"/>
  <c r="M2318" i="5"/>
  <c r="N1915" i="5"/>
  <c r="M6050" i="5"/>
  <c r="M4511" i="5"/>
  <c r="M7947" i="5"/>
  <c r="N8680" i="5"/>
  <c r="M7637" i="5"/>
  <c r="M1915" i="5"/>
  <c r="N4575" i="5"/>
  <c r="N7648" i="5"/>
  <c r="N2859" i="5"/>
  <c r="N2111" i="5"/>
  <c r="M8680" i="5"/>
  <c r="M6667" i="5"/>
  <c r="M7648" i="5"/>
  <c r="N8053" i="5"/>
  <c r="M2859" i="5"/>
  <c r="M2111" i="5"/>
  <c r="N7505" i="5"/>
  <c r="N7725" i="5"/>
  <c r="M788" i="5"/>
  <c r="M8053" i="5"/>
  <c r="M7505" i="5"/>
  <c r="M7725" i="5"/>
  <c r="M6896" i="5"/>
  <c r="M2456" i="5"/>
  <c r="N2142" i="5"/>
  <c r="M5361" i="5"/>
  <c r="N8410" i="5"/>
  <c r="N8134" i="5"/>
  <c r="M2142" i="5"/>
  <c r="N3762" i="5"/>
  <c r="N4815" i="5"/>
  <c r="M8410" i="5"/>
  <c r="N1929" i="5"/>
  <c r="M3762" i="5"/>
  <c r="M4815" i="5"/>
  <c r="N4177" i="5"/>
  <c r="M1929" i="5"/>
  <c r="M8021" i="5"/>
  <c r="N2742" i="5"/>
  <c r="M8658" i="5"/>
  <c r="N1858" i="5"/>
  <c r="M2742" i="5"/>
  <c r="N6034" i="5"/>
  <c r="N4903" i="5"/>
  <c r="N1075" i="5"/>
  <c r="N8234" i="5"/>
  <c r="M3099" i="5"/>
  <c r="M3414" i="5"/>
  <c r="M961" i="5"/>
  <c r="N5694" i="5"/>
  <c r="M7410" i="5"/>
  <c r="M2839" i="5"/>
  <c r="N1483" i="5"/>
  <c r="N1748" i="5"/>
  <c r="N6364" i="5"/>
  <c r="M6145" i="5"/>
  <c r="N4682" i="5"/>
  <c r="N8581" i="5"/>
  <c r="M8770" i="5"/>
  <c r="M6330" i="5"/>
  <c r="N5342" i="5"/>
  <c r="M3186" i="5"/>
  <c r="N269" i="5"/>
  <c r="N2733" i="5"/>
  <c r="N7227" i="5"/>
  <c r="M8458" i="5"/>
  <c r="N3486" i="5"/>
  <c r="N1434" i="5"/>
  <c r="N1077" i="5"/>
  <c r="N1402" i="5"/>
  <c r="M8662" i="5"/>
  <c r="M7465" i="5"/>
  <c r="N7491" i="5"/>
  <c r="M2733" i="5"/>
  <c r="N1520" i="5"/>
  <c r="N3660" i="5"/>
  <c r="M3486" i="5"/>
  <c r="M1434" i="5"/>
  <c r="M1077" i="5"/>
  <c r="M1402" i="5"/>
  <c r="N6331" i="5"/>
  <c r="M1520" i="5"/>
  <c r="M7484" i="5"/>
  <c r="M3660" i="5"/>
  <c r="N4281" i="5"/>
  <c r="N109" i="5"/>
  <c r="M6331" i="5"/>
  <c r="N1837" i="5"/>
  <c r="N5008" i="5"/>
  <c r="M6964" i="5"/>
  <c r="M8483" i="5"/>
  <c r="N8316" i="5"/>
  <c r="N4321" i="5"/>
  <c r="M4281" i="5"/>
  <c r="M109" i="5"/>
  <c r="N1313" i="5"/>
  <c r="N8424" i="5"/>
  <c r="M2067" i="5"/>
  <c r="N5948" i="5"/>
  <c r="M5008" i="5"/>
  <c r="M8316" i="5"/>
  <c r="M4321" i="5"/>
  <c r="N1472" i="5"/>
  <c r="N4095" i="5"/>
  <c r="N891" i="5"/>
  <c r="N8154" i="5"/>
  <c r="M1313" i="5"/>
  <c r="M8424" i="5"/>
  <c r="M3682" i="5"/>
  <c r="M6364" i="5"/>
  <c r="M4682" i="5"/>
  <c r="M1472" i="5"/>
  <c r="M4095" i="5"/>
  <c r="M891" i="5"/>
  <c r="N5058" i="5"/>
  <c r="M8154" i="5"/>
  <c r="N4093" i="5"/>
  <c r="M3393" i="5"/>
  <c r="M1039" i="5"/>
  <c r="N8489" i="5"/>
  <c r="N8315" i="5"/>
  <c r="N917" i="5"/>
  <c r="N1463" i="5"/>
  <c r="N8488" i="5"/>
  <c r="M4093" i="5"/>
  <c r="M7491" i="5"/>
  <c r="N4508" i="5"/>
  <c r="N2899" i="5"/>
  <c r="M8489" i="5"/>
  <c r="M8315" i="5"/>
  <c r="M917" i="5"/>
  <c r="N3516" i="5"/>
  <c r="M1463" i="5"/>
  <c r="N1152" i="5"/>
  <c r="N5592" i="5"/>
  <c r="M2899" i="5"/>
  <c r="M3516" i="5"/>
  <c r="M4833" i="5"/>
  <c r="M5592" i="5"/>
  <c r="M7848" i="5"/>
  <c r="M3992" i="5"/>
  <c r="M8234" i="5"/>
  <c r="M7978" i="5"/>
  <c r="M6618" i="5"/>
  <c r="N961" i="5"/>
  <c r="N7410" i="5"/>
  <c r="N2839" i="5"/>
  <c r="N2343" i="5"/>
  <c r="M1228" i="5"/>
  <c r="N4937" i="5"/>
  <c r="N7358" i="5"/>
  <c r="M1202" i="5"/>
  <c r="N934" i="5"/>
  <c r="N405" i="5"/>
  <c r="N6341" i="5"/>
  <c r="M3327" i="5"/>
  <c r="M7136" i="5"/>
  <c r="N7228" i="5"/>
  <c r="M8319" i="5"/>
  <c r="N4257" i="5"/>
  <c r="M5968" i="5"/>
  <c r="N6617" i="5"/>
  <c r="M5581" i="5"/>
  <c r="N5025" i="5"/>
  <c r="N3676" i="5"/>
  <c r="M4940" i="5"/>
  <c r="N4455" i="5"/>
  <c r="M5919" i="5"/>
  <c r="N3392" i="5"/>
  <c r="M4625" i="5"/>
  <c r="M5960" i="5"/>
  <c r="M5347" i="5"/>
  <c r="N8010" i="5"/>
  <c r="N3965" i="5"/>
  <c r="N1204" i="5"/>
  <c r="N2559" i="5"/>
  <c r="M3866" i="5"/>
  <c r="M8733" i="5"/>
  <c r="N329" i="5"/>
  <c r="M4508" i="5"/>
  <c r="M3111" i="5"/>
  <c r="M682" i="5"/>
  <c r="M6224" i="5"/>
  <c r="N3818" i="5"/>
  <c r="N8733" i="5"/>
  <c r="M7358" i="5"/>
  <c r="N2487" i="5"/>
  <c r="M934" i="5"/>
  <c r="M405" i="5"/>
  <c r="M6341" i="5"/>
  <c r="N5538" i="5"/>
  <c r="N4232" i="5"/>
  <c r="M7228" i="5"/>
  <c r="M4257" i="5"/>
  <c r="N913" i="5"/>
  <c r="M6617" i="5"/>
  <c r="N3455" i="5"/>
  <c r="N5540" i="5"/>
  <c r="N6597" i="5"/>
  <c r="M3676" i="5"/>
  <c r="M388" i="5"/>
  <c r="M4455" i="5"/>
  <c r="N3625" i="5"/>
  <c r="N3203" i="5"/>
  <c r="M1600" i="5"/>
  <c r="M8010" i="5"/>
  <c r="M3965" i="5"/>
  <c r="M1204" i="5"/>
  <c r="N3120" i="5"/>
  <c r="M329" i="5"/>
  <c r="M813" i="5"/>
  <c r="M1262" i="5"/>
  <c r="N5263" i="5"/>
  <c r="N7763" i="5"/>
  <c r="N1885" i="5"/>
  <c r="N7700" i="5"/>
  <c r="N6383" i="5"/>
  <c r="N215" i="5"/>
  <c r="N5968" i="5"/>
  <c r="N5919" i="5"/>
  <c r="M2487" i="5"/>
  <c r="N4050" i="5"/>
  <c r="N478" i="5"/>
  <c r="M1285" i="5"/>
  <c r="M8168" i="5"/>
  <c r="N7158" i="5"/>
  <c r="M5538" i="5"/>
  <c r="N3497" i="5"/>
  <c r="M4232" i="5"/>
  <c r="M913" i="5"/>
  <c r="M3455" i="5"/>
  <c r="M5540" i="5"/>
  <c r="M555" i="5"/>
  <c r="N5328" i="5"/>
  <c r="N2632" i="5"/>
  <c r="N4839" i="5"/>
  <c r="N863" i="5"/>
  <c r="M3625" i="5"/>
  <c r="N8119" i="5"/>
  <c r="N6271" i="5"/>
  <c r="N3034" i="5"/>
  <c r="M7827" i="5"/>
  <c r="M3120" i="5"/>
  <c r="N476" i="5"/>
  <c r="N383" i="5"/>
  <c r="M5078" i="5"/>
  <c r="N2749" i="5"/>
  <c r="N6102" i="5"/>
  <c r="N8232" i="5"/>
  <c r="L6310" i="5"/>
  <c r="N5347" i="5"/>
  <c r="M4050" i="5"/>
  <c r="M478" i="5"/>
  <c r="N7262" i="5"/>
  <c r="M7158" i="5"/>
  <c r="M3497" i="5"/>
  <c r="N4979" i="5"/>
  <c r="M5328" i="5"/>
  <c r="N7395" i="5"/>
  <c r="M2632" i="5"/>
  <c r="N8771" i="5"/>
  <c r="M4839" i="5"/>
  <c r="M863" i="5"/>
  <c r="M8119" i="5"/>
  <c r="N6425" i="5"/>
  <c r="N808" i="5"/>
  <c r="M6271" i="5"/>
  <c r="M3034" i="5"/>
  <c r="N673" i="5"/>
  <c r="N5444" i="5"/>
  <c r="N1666" i="5"/>
  <c r="M476" i="5"/>
  <c r="N3088" i="5"/>
  <c r="N5922" i="5"/>
  <c r="N2441" i="5"/>
  <c r="M2749" i="5"/>
  <c r="N1421" i="5"/>
  <c r="N1262" i="5"/>
  <c r="M7227" i="5"/>
  <c r="N3111" i="5"/>
  <c r="M7763" i="5"/>
  <c r="N2499" i="5"/>
  <c r="N5108" i="5"/>
  <c r="M6202" i="5"/>
  <c r="M4992" i="5"/>
  <c r="M2169" i="5"/>
  <c r="N8269" i="5"/>
  <c r="N4984" i="5"/>
  <c r="N5219" i="5"/>
  <c r="N3791" i="5"/>
  <c r="M4979" i="5"/>
  <c r="N1751" i="5"/>
  <c r="N8541" i="5"/>
  <c r="M7395" i="5"/>
  <c r="M6425" i="5"/>
  <c r="M808" i="5"/>
  <c r="M673" i="5"/>
  <c r="M5444" i="5"/>
  <c r="N1727" i="5"/>
  <c r="N1031" i="5"/>
  <c r="M1666" i="5"/>
  <c r="M3088" i="5"/>
  <c r="M5922" i="5"/>
  <c r="M2441" i="5"/>
  <c r="N2353" i="5"/>
  <c r="N2329" i="5"/>
  <c r="N8190" i="5"/>
  <c r="N4317" i="5"/>
  <c r="N7199" i="5"/>
  <c r="M3141" i="5"/>
  <c r="N5581" i="5"/>
  <c r="N6913" i="5"/>
  <c r="M7262" i="5"/>
  <c r="N2644" i="5"/>
  <c r="M8771" i="5"/>
  <c r="M3586" i="5"/>
  <c r="M6913" i="5"/>
  <c r="N7671" i="5"/>
  <c r="N7629" i="5"/>
  <c r="M3791" i="5"/>
  <c r="M2644" i="5"/>
  <c r="N7945" i="5"/>
  <c r="N1473" i="5"/>
  <c r="N3342" i="5"/>
  <c r="N2467" i="5"/>
  <c r="M2943" i="5"/>
  <c r="N3746" i="5"/>
  <c r="N3130" i="5"/>
  <c r="M1751" i="5"/>
  <c r="M8541" i="5"/>
  <c r="M146" i="5"/>
  <c r="N2986" i="5"/>
  <c r="M1727" i="5"/>
  <c r="N3502" i="5"/>
  <c r="M1031" i="5"/>
  <c r="N2580" i="5"/>
  <c r="N3754" i="5"/>
  <c r="M8190" i="5"/>
  <c r="M4317" i="5"/>
  <c r="M7199" i="5"/>
  <c r="N7516" i="5"/>
  <c r="N4759" i="5"/>
  <c r="N7884" i="5"/>
  <c r="L192" i="5"/>
  <c r="M2654" i="5"/>
  <c r="N6202" i="5"/>
  <c r="N6534" i="5"/>
  <c r="N5960" i="5"/>
  <c r="N5835" i="5"/>
  <c r="N5958" i="5"/>
  <c r="M7671" i="5"/>
  <c r="M7629" i="5"/>
  <c r="N5650" i="5"/>
  <c r="N8675" i="5"/>
  <c r="N6099" i="5"/>
  <c r="N7027" i="5"/>
  <c r="M3342" i="5"/>
  <c r="M1622" i="5"/>
  <c r="M2467" i="5"/>
  <c r="M3746" i="5"/>
  <c r="M3130" i="5"/>
  <c r="N249" i="5"/>
  <c r="N3982" i="5"/>
  <c r="N4428" i="5"/>
  <c r="N8109" i="5"/>
  <c r="N6546" i="5"/>
  <c r="M3502" i="5"/>
  <c r="M4524" i="5"/>
  <c r="M2580" i="5"/>
  <c r="M3754" i="5"/>
  <c r="M7516" i="5"/>
  <c r="N5995" i="5"/>
  <c r="M7884" i="5"/>
  <c r="M6301" i="5"/>
  <c r="M6953" i="5"/>
  <c r="N5194" i="5"/>
  <c r="M4694" i="5"/>
  <c r="M7270" i="5"/>
  <c r="M5108" i="5"/>
  <c r="M5194" i="5"/>
  <c r="M1786" i="5"/>
  <c r="N5059" i="5"/>
  <c r="M5835" i="5"/>
  <c r="M5958" i="5"/>
  <c r="N1044" i="5"/>
  <c r="N6634" i="5"/>
  <c r="M5650" i="5"/>
  <c r="M8675" i="5"/>
  <c r="M6099" i="5"/>
  <c r="M7027" i="5"/>
  <c r="N6469" i="5"/>
  <c r="N3404" i="5"/>
  <c r="N3802" i="5"/>
  <c r="M4489" i="5"/>
  <c r="N1783" i="5"/>
  <c r="M5302" i="5"/>
  <c r="M3982" i="5"/>
  <c r="M8109" i="5"/>
  <c r="M7905" i="5"/>
  <c r="M1394" i="5"/>
  <c r="M6546" i="5"/>
  <c r="N5614" i="5"/>
  <c r="N7472" i="5"/>
  <c r="N506" i="5"/>
  <c r="N7270" i="5"/>
  <c r="N27" i="5"/>
  <c r="N4085" i="5"/>
  <c r="M8629" i="5"/>
  <c r="M6306" i="5"/>
  <c r="M27" i="5"/>
  <c r="N497" i="5"/>
  <c r="M215" i="5"/>
  <c r="N4055" i="5"/>
  <c r="N2196" i="5"/>
  <c r="M1044" i="5"/>
  <c r="N1493" i="5"/>
  <c r="N2602" i="5"/>
  <c r="M5624" i="5"/>
  <c r="N5600" i="5"/>
  <c r="N2469" i="5"/>
  <c r="M6469" i="5"/>
  <c r="M3404" i="5"/>
  <c r="M3802" i="5"/>
  <c r="M1783" i="5"/>
  <c r="N6018" i="5"/>
  <c r="M8574" i="5"/>
  <c r="N4372" i="5"/>
  <c r="M6693" i="5"/>
  <c r="N312" i="5"/>
  <c r="N1760" i="5"/>
  <c r="M5614" i="5"/>
  <c r="M7472" i="5"/>
  <c r="M506" i="5"/>
  <c r="M3764" i="5"/>
  <c r="N2654" i="5"/>
  <c r="N6301" i="5"/>
  <c r="M3549" i="5"/>
  <c r="N3258" i="5"/>
  <c r="N3108" i="5"/>
  <c r="N2687" i="5"/>
  <c r="M8729" i="5"/>
  <c r="M2499" i="5"/>
  <c r="N3327" i="5"/>
  <c r="M4937" i="5"/>
  <c r="M7700" i="5"/>
  <c r="M4085" i="5"/>
  <c r="M4055" i="5"/>
  <c r="N7280" i="5"/>
  <c r="N4869" i="5"/>
  <c r="N4599" i="5"/>
  <c r="M5600" i="5"/>
  <c r="M2469" i="5"/>
  <c r="M851" i="5"/>
  <c r="N3680" i="5"/>
  <c r="N3153" i="5"/>
  <c r="N7417" i="5"/>
  <c r="N2287" i="5"/>
  <c r="N5789" i="5"/>
  <c r="N624" i="5"/>
  <c r="N5567" i="5"/>
  <c r="M312" i="5"/>
  <c r="N1598" i="5"/>
  <c r="N7175" i="5"/>
  <c r="N6961" i="5"/>
  <c r="N2431" i="5"/>
  <c r="N6131" i="5"/>
  <c r="N3629" i="5"/>
  <c r="N4251" i="5"/>
  <c r="N7872" i="5"/>
  <c r="N5937" i="5"/>
  <c r="N1119" i="5"/>
  <c r="M6439" i="5"/>
  <c r="N5324" i="5"/>
  <c r="N2444" i="5"/>
  <c r="M854" i="5"/>
  <c r="N2667" i="5"/>
  <c r="M269" i="5"/>
  <c r="M3626" i="5"/>
  <c r="M6096" i="5"/>
  <c r="N1202" i="5"/>
  <c r="N4940" i="5"/>
  <c r="N663" i="5"/>
  <c r="N3038" i="5"/>
  <c r="N4972" i="5"/>
  <c r="N7723" i="5"/>
  <c r="N3992" i="5"/>
  <c r="M7280" i="5"/>
  <c r="M663" i="5"/>
  <c r="M7422" i="5"/>
  <c r="M4869" i="5"/>
  <c r="N6261" i="5"/>
  <c r="N5253" i="5"/>
  <c r="N3414" i="5"/>
  <c r="N1414" i="5"/>
  <c r="N3682" i="5"/>
  <c r="N7978" i="5"/>
  <c r="M3153" i="5"/>
  <c r="M7417" i="5"/>
  <c r="M2287" i="5"/>
  <c r="N3449" i="5"/>
  <c r="M5789" i="5"/>
  <c r="N1039" i="5"/>
  <c r="M624" i="5"/>
  <c r="M680" i="5"/>
  <c r="M1598" i="5"/>
  <c r="M7175" i="5"/>
  <c r="M6961" i="5"/>
  <c r="M8292" i="5"/>
  <c r="N5988" i="5"/>
  <c r="M6131" i="5"/>
  <c r="M3629" i="5"/>
  <c r="M4251" i="5"/>
  <c r="M7872" i="5"/>
  <c r="M5937" i="5"/>
  <c r="N7848" i="5"/>
  <c r="N814" i="5"/>
  <c r="M2444" i="5"/>
  <c r="M5698" i="5"/>
  <c r="M282" i="5"/>
  <c r="L3267" i="5"/>
  <c r="N3267" i="5"/>
  <c r="L5382" i="5"/>
  <c r="M5382" i="5"/>
  <c r="L3112" i="5"/>
  <c r="M3112" i="5"/>
  <c r="L4603" i="5"/>
  <c r="N4603" i="5"/>
  <c r="L4253" i="5"/>
  <c r="N4253" i="5"/>
  <c r="L1890" i="5"/>
  <c r="M1890" i="5"/>
  <c r="L622" i="5"/>
  <c r="N622" i="5"/>
  <c r="L1332" i="5"/>
  <c r="N1332" i="5"/>
  <c r="L6137" i="5"/>
  <c r="M6137" i="5"/>
  <c r="L3338" i="5"/>
  <c r="N3338" i="5"/>
  <c r="L2314" i="5"/>
  <c r="M2314" i="5"/>
  <c r="N4294" i="5"/>
  <c r="M4294" i="5"/>
  <c r="L1873" i="5"/>
  <c r="M1873" i="5"/>
  <c r="L8235" i="5"/>
  <c r="N8235" i="5"/>
  <c r="L6012" i="5"/>
  <c r="M6012" i="5"/>
  <c r="L6388" i="5"/>
  <c r="N6388" i="5"/>
  <c r="L5501" i="5"/>
  <c r="N5501" i="5"/>
  <c r="L6535" i="5"/>
  <c r="M6535" i="5"/>
  <c r="L8759" i="5"/>
  <c r="M8759" i="5"/>
  <c r="N8759" i="5"/>
  <c r="L6462" i="5"/>
  <c r="N6462" i="5"/>
  <c r="L6989" i="5"/>
  <c r="N6989" i="5"/>
  <c r="M6989" i="5"/>
  <c r="L6444" i="5"/>
  <c r="M6444" i="5"/>
  <c r="N6444" i="5"/>
  <c r="L895" i="5"/>
  <c r="M895" i="5"/>
  <c r="L2657" i="5"/>
  <c r="N2657" i="5"/>
  <c r="L6295" i="5"/>
  <c r="M6295" i="5"/>
  <c r="N6295" i="5"/>
  <c r="L3037" i="5"/>
  <c r="M3037" i="5"/>
  <c r="N3037" i="5"/>
  <c r="L3478" i="5"/>
  <c r="N3478" i="5"/>
  <c r="L6338" i="5"/>
  <c r="M6338" i="5"/>
  <c r="N6338" i="5"/>
  <c r="L8422" i="5"/>
  <c r="M8422" i="5"/>
  <c r="N8422" i="5"/>
  <c r="L7964" i="5"/>
  <c r="M7964" i="5"/>
  <c r="L945" i="5"/>
  <c r="N945" i="5"/>
  <c r="L6581" i="5"/>
  <c r="M6581" i="5"/>
  <c r="L7931" i="5"/>
  <c r="N7931" i="5"/>
  <c r="L6545" i="5"/>
  <c r="M6545" i="5"/>
  <c r="N6545" i="5"/>
  <c r="L131" i="5"/>
  <c r="N131" i="5"/>
  <c r="L1976" i="5"/>
  <c r="N1976" i="5"/>
  <c r="L7283" i="5"/>
  <c r="M7283" i="5"/>
  <c r="N7283" i="5"/>
  <c r="L1113" i="5"/>
  <c r="M1113" i="5"/>
  <c r="N1113" i="5"/>
  <c r="L263" i="5"/>
  <c r="M263" i="5"/>
  <c r="N263" i="5"/>
  <c r="L7752" i="5"/>
  <c r="M7752" i="5"/>
  <c r="N7752" i="5"/>
  <c r="L1827" i="5"/>
  <c r="N1827" i="5"/>
  <c r="M1827" i="5"/>
  <c r="L3237" i="5"/>
  <c r="M3237" i="5"/>
  <c r="N3237" i="5"/>
  <c r="L1482" i="5"/>
  <c r="N1482" i="5"/>
  <c r="M1482" i="5"/>
  <c r="L2783" i="5"/>
  <c r="M2783" i="5"/>
  <c r="L7173" i="5"/>
  <c r="M7173" i="5"/>
  <c r="L3730" i="5"/>
  <c r="M3730" i="5"/>
  <c r="L4623" i="5"/>
  <c r="M4623" i="5"/>
  <c r="N4623" i="5"/>
  <c r="L6905" i="5"/>
  <c r="M6905" i="5"/>
  <c r="L2032" i="5"/>
  <c r="M2032" i="5"/>
  <c r="N2032" i="5"/>
  <c r="L5439" i="5"/>
  <c r="M5439" i="5"/>
  <c r="N5439" i="5"/>
  <c r="L1763" i="5"/>
  <c r="M1763" i="5"/>
  <c r="N1763" i="5"/>
  <c r="L4960" i="5"/>
  <c r="M4960" i="5"/>
  <c r="L2194" i="5"/>
  <c r="N2194" i="5"/>
  <c r="M2194" i="5"/>
  <c r="L7445" i="5"/>
  <c r="N7445" i="5"/>
  <c r="L3243" i="5"/>
  <c r="N3243" i="5"/>
  <c r="L2685" i="5"/>
  <c r="N2685" i="5"/>
  <c r="M2685" i="5"/>
  <c r="L8105" i="5"/>
  <c r="N8105" i="5"/>
  <c r="L5550" i="5"/>
  <c r="N5550" i="5"/>
  <c r="M5550" i="5"/>
  <c r="L5405" i="5"/>
  <c r="N5405" i="5"/>
  <c r="N4217" i="5"/>
  <c r="N1769" i="5"/>
  <c r="N6905" i="5"/>
  <c r="L5645" i="5"/>
  <c r="N5645" i="5"/>
  <c r="L2538" i="5"/>
  <c r="M2538" i="5"/>
  <c r="L8296" i="5"/>
  <c r="M8296" i="5"/>
  <c r="L6272" i="5"/>
  <c r="N6272" i="5"/>
  <c r="M6272" i="5"/>
  <c r="L3075" i="5"/>
  <c r="M3075" i="5"/>
  <c r="L1026" i="5"/>
  <c r="M1026" i="5"/>
  <c r="N1026" i="5"/>
  <c r="L1319" i="5"/>
  <c r="M1319" i="5"/>
  <c r="N1319" i="5"/>
  <c r="L7535" i="5"/>
  <c r="M7535" i="5"/>
  <c r="L5825" i="5"/>
  <c r="N5825" i="5"/>
  <c r="L4114" i="5"/>
  <c r="M4114" i="5"/>
  <c r="L8542" i="5"/>
  <c r="M8542" i="5"/>
  <c r="N8542" i="5"/>
  <c r="L2303" i="5"/>
  <c r="N2303" i="5"/>
  <c r="L1681" i="5"/>
  <c r="N1681" i="5"/>
  <c r="M7276" i="5"/>
  <c r="M5601" i="5"/>
  <c r="N2285" i="5"/>
  <c r="M4217" i="5"/>
  <c r="N3075" i="5"/>
  <c r="M5825" i="5"/>
  <c r="N4114" i="5"/>
  <c r="M8105" i="5"/>
  <c r="N4676" i="5"/>
  <c r="M5469" i="5"/>
  <c r="L4642" i="5"/>
  <c r="N4642" i="5"/>
  <c r="L3884" i="5"/>
  <c r="M3884" i="5"/>
  <c r="L4104" i="5"/>
  <c r="N4104" i="5"/>
  <c r="L593" i="5"/>
  <c r="M593" i="5"/>
  <c r="L3545" i="5"/>
  <c r="M3545" i="5"/>
  <c r="L8243" i="5"/>
  <c r="M8243" i="5"/>
  <c r="L8749" i="5"/>
  <c r="N8749" i="5"/>
  <c r="L6609" i="5"/>
  <c r="M6609" i="5"/>
  <c r="N6609" i="5"/>
  <c r="L6900" i="5"/>
  <c r="N6900" i="5"/>
  <c r="L2319" i="5"/>
  <c r="M2319" i="5"/>
  <c r="N2319" i="5"/>
  <c r="L5118" i="5"/>
  <c r="M5118" i="5"/>
  <c r="L5113" i="5"/>
  <c r="N5113" i="5"/>
  <c r="L5875" i="5"/>
  <c r="N5875" i="5"/>
  <c r="L7627" i="5"/>
  <c r="N7627" i="5"/>
  <c r="L8757" i="5"/>
  <c r="M8757" i="5"/>
  <c r="N8757" i="5"/>
  <c r="M8082" i="5"/>
  <c r="N4803" i="5"/>
  <c r="N6581" i="5"/>
  <c r="M4759" i="5"/>
  <c r="L6974" i="5"/>
  <c r="N6974" i="5"/>
  <c r="L2556" i="5"/>
  <c r="N2556" i="5"/>
  <c r="M2556" i="5"/>
  <c r="L7188" i="5"/>
  <c r="N7188" i="5"/>
  <c r="L1529" i="5"/>
  <c r="N1529" i="5"/>
  <c r="L5057" i="5"/>
  <c r="M5057" i="5"/>
  <c r="N5057" i="5"/>
  <c r="L5852" i="5"/>
  <c r="M5852" i="5"/>
  <c r="N5852" i="5"/>
  <c r="L6436" i="5"/>
  <c r="N6436" i="5"/>
  <c r="M6436" i="5"/>
  <c r="L5430" i="5"/>
  <c r="N5430" i="5"/>
  <c r="L4867" i="5"/>
  <c r="M4867" i="5"/>
  <c r="L8685" i="5"/>
  <c r="M8685" i="5"/>
  <c r="N8685" i="5"/>
  <c r="L8274" i="5"/>
  <c r="M8274" i="5"/>
  <c r="N8274" i="5"/>
  <c r="L1536" i="5"/>
  <c r="N1536" i="5"/>
  <c r="L7554" i="5"/>
  <c r="M7554" i="5"/>
  <c r="L8182" i="5"/>
  <c r="N8182" i="5"/>
  <c r="L8612" i="5"/>
  <c r="M8612" i="5"/>
  <c r="N8612" i="5"/>
  <c r="L4574" i="5"/>
  <c r="N4574" i="5"/>
  <c r="M4574" i="5"/>
  <c r="L3183" i="5"/>
  <c r="N3183" i="5"/>
  <c r="L1063" i="5"/>
  <c r="M1063" i="5"/>
  <c r="L3501" i="5"/>
  <c r="N3501" i="5"/>
  <c r="M3501" i="5"/>
  <c r="L3798" i="5"/>
  <c r="N3798" i="5"/>
  <c r="L6314" i="5"/>
  <c r="N6314" i="5"/>
  <c r="M6314" i="5"/>
  <c r="M4803" i="5"/>
  <c r="M3478" i="5"/>
  <c r="N3057" i="5"/>
  <c r="M3183" i="5"/>
  <c r="M1529" i="5"/>
  <c r="N2058" i="5"/>
  <c r="L1426" i="5"/>
  <c r="M1426" i="5"/>
  <c r="M7809" i="5"/>
  <c r="M6492" i="5"/>
  <c r="M8198" i="5"/>
  <c r="M1332" i="5"/>
  <c r="M1536" i="5"/>
  <c r="N6225" i="5"/>
  <c r="N1392" i="5"/>
  <c r="L4886" i="5"/>
  <c r="M4886" i="5"/>
  <c r="N4886" i="5"/>
  <c r="L3188" i="5"/>
  <c r="M3188" i="5"/>
  <c r="L4927" i="5"/>
  <c r="N4927" i="5"/>
  <c r="L7258" i="5"/>
  <c r="M7258" i="5"/>
  <c r="L1840" i="5"/>
  <c r="M1840" i="5"/>
  <c r="L6568" i="5"/>
  <c r="M6568" i="5"/>
  <c r="L2561" i="5"/>
  <c r="N2561" i="5"/>
  <c r="L313" i="5"/>
  <c r="M313" i="5"/>
  <c r="L2260" i="5"/>
  <c r="M2260" i="5"/>
  <c r="L7153" i="5"/>
  <c r="M7153" i="5"/>
  <c r="L1109" i="5"/>
  <c r="M1109" i="5"/>
  <c r="L8067" i="5"/>
  <c r="M8067" i="5"/>
  <c r="L4460" i="5"/>
  <c r="M4460" i="5"/>
  <c r="L5786" i="5"/>
  <c r="M5786" i="5"/>
  <c r="L8355" i="5"/>
  <c r="M8355" i="5"/>
  <c r="L8264" i="5"/>
  <c r="M8264" i="5"/>
  <c r="L675" i="5"/>
  <c r="N675" i="5"/>
  <c r="L5284" i="5"/>
  <c r="M5284" i="5"/>
  <c r="L2553" i="5"/>
  <c r="N2553" i="5"/>
  <c r="M2553" i="5"/>
  <c r="L8265" i="5"/>
  <c r="M8265" i="5"/>
  <c r="N8265" i="5"/>
  <c r="L5401" i="5"/>
  <c r="N5401" i="5"/>
  <c r="L8474" i="5"/>
  <c r="M8474" i="5"/>
  <c r="L5920" i="5"/>
  <c r="N5920" i="5"/>
  <c r="L4647" i="5"/>
  <c r="N4647" i="5"/>
  <c r="L1834" i="5"/>
  <c r="N1834" i="5"/>
  <c r="L7831" i="5"/>
  <c r="M7831" i="5"/>
  <c r="N1949" i="5"/>
  <c r="M1949" i="5"/>
  <c r="L8173" i="5"/>
  <c r="M8173" i="5"/>
  <c r="L5483" i="5"/>
  <c r="N5483" i="5"/>
  <c r="L5504" i="5"/>
  <c r="M5504" i="5"/>
  <c r="L7414" i="5"/>
  <c r="M7414" i="5"/>
  <c r="L3300" i="5"/>
  <c r="N3300" i="5"/>
  <c r="L7625" i="5"/>
  <c r="N7625" i="5"/>
  <c r="L3187" i="5"/>
  <c r="M3187" i="5"/>
  <c r="N3187" i="5"/>
  <c r="L1557" i="5"/>
  <c r="N1557" i="5"/>
  <c r="L3290" i="5"/>
  <c r="N3290" i="5"/>
  <c r="N1902" i="5"/>
  <c r="M7931" i="5"/>
  <c r="M2657" i="5"/>
  <c r="N4461" i="5"/>
  <c r="L4461" i="5"/>
  <c r="M4461" i="5"/>
  <c r="N6328" i="5"/>
  <c r="L298" i="5"/>
  <c r="M298" i="5"/>
  <c r="N298" i="5"/>
  <c r="L5018" i="5"/>
  <c r="M5018" i="5"/>
  <c r="L7461" i="5"/>
  <c r="M7461" i="5"/>
  <c r="N7173" i="5"/>
  <c r="N615" i="5"/>
  <c r="M615" i="5"/>
  <c r="L6730" i="5"/>
  <c r="M6730" i="5"/>
  <c r="N6730" i="5"/>
  <c r="L8108" i="5"/>
  <c r="M8108" i="5"/>
  <c r="L284" i="5"/>
  <c r="N284" i="5"/>
  <c r="L274" i="5"/>
  <c r="N274" i="5"/>
  <c r="L6294" i="5"/>
  <c r="M6294" i="5"/>
  <c r="L3684" i="5"/>
  <c r="N3684" i="5"/>
  <c r="L7220" i="5"/>
  <c r="M7220" i="5"/>
  <c r="L2249" i="5"/>
  <c r="N2249" i="5"/>
  <c r="N3730" i="5"/>
  <c r="L4742" i="5"/>
  <c r="M4742" i="5"/>
  <c r="L7614" i="5"/>
  <c r="M7614" i="5"/>
  <c r="N7614" i="5"/>
  <c r="L1480" i="5"/>
  <c r="N1480" i="5"/>
  <c r="L3179" i="5"/>
  <c r="N3179" i="5"/>
  <c r="M3179" i="5"/>
  <c r="L4274" i="5"/>
  <c r="M4274" i="5"/>
  <c r="L7150" i="5"/>
  <c r="M7150" i="5"/>
  <c r="L5257" i="5"/>
  <c r="N5257" i="5"/>
  <c r="M5257" i="5"/>
  <c r="L1150" i="5"/>
  <c r="M1150" i="5"/>
  <c r="L710" i="5"/>
  <c r="M710" i="5"/>
  <c r="N710" i="5"/>
  <c r="L6530" i="5"/>
  <c r="M6530" i="5"/>
  <c r="N6530" i="5"/>
  <c r="L4812" i="5"/>
  <c r="M4812" i="5"/>
  <c r="N4812" i="5"/>
  <c r="L7698" i="5"/>
  <c r="M7698" i="5"/>
  <c r="N7698" i="5"/>
  <c r="L6507" i="5"/>
  <c r="N6507" i="5"/>
  <c r="M6507" i="5"/>
  <c r="L556" i="5"/>
  <c r="N556" i="5"/>
  <c r="L8774" i="5"/>
  <c r="M8774" i="5"/>
  <c r="L1118" i="5"/>
  <c r="N1118" i="5"/>
  <c r="L2154" i="5"/>
  <c r="N2154" i="5"/>
  <c r="M7726" i="5"/>
  <c r="M4080" i="5"/>
  <c r="N7964" i="5"/>
  <c r="M5875" i="5"/>
  <c r="N7554" i="5"/>
  <c r="M6225" i="5"/>
  <c r="N8108" i="5"/>
  <c r="N4355" i="5"/>
  <c r="L7630" i="5"/>
  <c r="N7630" i="5"/>
  <c r="M7630" i="5"/>
  <c r="L2375" i="5"/>
  <c r="M2375" i="5"/>
  <c r="N7423" i="5"/>
  <c r="M849" i="5"/>
  <c r="M7229" i="5"/>
  <c r="N4867" i="5"/>
  <c r="N1063" i="5"/>
  <c r="L3358" i="5"/>
  <c r="M3358" i="5"/>
  <c r="L1412" i="5"/>
  <c r="N1412" i="5"/>
  <c r="M1412" i="5"/>
  <c r="L2304" i="5"/>
  <c r="N2304" i="5"/>
  <c r="L6639" i="5"/>
  <c r="N6639" i="5"/>
  <c r="L1366" i="5"/>
  <c r="M1366" i="5"/>
  <c r="N1366" i="5"/>
  <c r="L4277" i="5"/>
  <c r="N4277" i="5"/>
  <c r="L8177" i="5"/>
  <c r="M8177" i="5"/>
  <c r="M5620" i="5"/>
  <c r="M274" i="5"/>
  <c r="L3278" i="5"/>
  <c r="M3278" i="5"/>
  <c r="L4012" i="5"/>
  <c r="N4012" i="5"/>
  <c r="L5648" i="5"/>
  <c r="M5648" i="5"/>
  <c r="L8590" i="5"/>
  <c r="N8590" i="5"/>
  <c r="M1352" i="5"/>
  <c r="N1352" i="5"/>
  <c r="L1848" i="5"/>
  <c r="N1848" i="5"/>
  <c r="L4363" i="5"/>
  <c r="M4363" i="5"/>
  <c r="L379" i="5"/>
  <c r="N379" i="5"/>
  <c r="L5426" i="5"/>
  <c r="N5426" i="5"/>
  <c r="L2924" i="5"/>
  <c r="N2924" i="5"/>
  <c r="L20" i="5"/>
  <c r="N20" i="5"/>
  <c r="L1951" i="5"/>
  <c r="M1951" i="5"/>
  <c r="L567" i="5"/>
  <c r="N567" i="5"/>
  <c r="M567" i="5"/>
  <c r="L728" i="5"/>
  <c r="M728" i="5"/>
  <c r="N728" i="5"/>
  <c r="L5994" i="5"/>
  <c r="N5994" i="5"/>
  <c r="L5633" i="5"/>
  <c r="M5633" i="5"/>
  <c r="L1655" i="5"/>
  <c r="M1655" i="5"/>
  <c r="N1655" i="5"/>
  <c r="N971" i="5"/>
  <c r="L1700" i="5"/>
  <c r="M1700" i="5"/>
  <c r="L4594" i="5"/>
  <c r="N4594" i="5"/>
  <c r="M7423" i="5"/>
  <c r="M7188" i="5"/>
  <c r="M5430" i="5"/>
  <c r="M6462" i="5"/>
  <c r="M4594" i="5"/>
  <c r="N7258" i="5"/>
  <c r="L3464" i="5"/>
  <c r="N3464" i="5"/>
  <c r="L236" i="5"/>
  <c r="N236" i="5"/>
  <c r="L8175" i="5"/>
  <c r="M8175" i="5"/>
  <c r="L5594" i="5"/>
  <c r="M5594" i="5"/>
  <c r="N5594" i="5"/>
  <c r="L5716" i="5"/>
  <c r="M5716" i="5"/>
  <c r="N5716" i="5"/>
  <c r="L612" i="5"/>
  <c r="M612" i="5"/>
  <c r="N1314" i="5"/>
  <c r="M1314" i="5"/>
  <c r="L6684" i="5"/>
  <c r="N6684" i="5"/>
  <c r="L414" i="5"/>
  <c r="N414" i="5"/>
  <c r="L5081" i="5"/>
  <c r="M5081" i="5"/>
  <c r="N3415" i="5"/>
  <c r="M3415" i="5"/>
  <c r="L2330" i="5"/>
  <c r="M2330" i="5"/>
  <c r="N2330" i="5"/>
  <c r="L528" i="5"/>
  <c r="N528" i="5"/>
  <c r="L7575" i="5"/>
  <c r="N7575" i="5"/>
  <c r="L2569" i="5"/>
  <c r="N2569" i="5"/>
  <c r="L3333" i="5"/>
  <c r="M3333" i="5"/>
  <c r="N3333" i="5"/>
  <c r="L6923" i="5"/>
  <c r="N6923" i="5"/>
  <c r="L972" i="5"/>
  <c r="M972" i="5"/>
  <c r="M2898" i="5"/>
  <c r="N2898" i="5"/>
  <c r="M5929" i="5"/>
  <c r="N5929" i="5"/>
  <c r="L2981" i="5"/>
  <c r="M2981" i="5"/>
  <c r="N2981" i="5"/>
  <c r="L7052" i="5"/>
  <c r="N7052" i="5"/>
  <c r="L2361" i="5"/>
  <c r="N2361" i="5"/>
  <c r="L7540" i="5"/>
  <c r="M7540" i="5"/>
  <c r="L1407" i="5"/>
  <c r="M1407" i="5"/>
  <c r="L1852" i="5"/>
  <c r="M1852" i="5"/>
  <c r="L2912" i="5"/>
  <c r="M2912" i="5"/>
  <c r="N2912" i="5"/>
  <c r="L3991" i="5"/>
  <c r="M3991" i="5"/>
  <c r="L2018" i="5"/>
  <c r="N2018" i="5"/>
  <c r="L3995" i="5"/>
  <c r="N3995" i="5"/>
  <c r="L7991" i="5"/>
  <c r="N7991" i="5"/>
  <c r="L2345" i="5"/>
  <c r="N2345" i="5"/>
  <c r="L7379" i="5"/>
  <c r="M7379" i="5"/>
  <c r="L5585" i="5"/>
  <c r="M5585" i="5"/>
  <c r="L1775" i="5"/>
  <c r="N1775" i="5"/>
  <c r="L5281" i="5"/>
  <c r="M5281" i="5"/>
  <c r="N5281" i="5"/>
  <c r="L4724" i="5"/>
  <c r="N4724" i="5"/>
  <c r="L6191" i="5"/>
  <c r="M6191" i="5"/>
  <c r="N6191" i="5"/>
  <c r="N8175" i="5"/>
  <c r="N5081" i="5"/>
  <c r="M4397" i="5"/>
  <c r="N4397" i="5"/>
  <c r="L8377" i="5"/>
  <c r="M8377" i="5"/>
  <c r="N8377" i="5"/>
  <c r="L6767" i="5"/>
  <c r="M6767" i="5"/>
  <c r="N6767" i="5"/>
  <c r="L5079" i="5"/>
  <c r="M5079" i="5"/>
  <c r="L4062" i="5"/>
  <c r="M4062" i="5"/>
  <c r="N4062" i="5"/>
  <c r="L2422" i="5"/>
  <c r="N2422" i="5"/>
  <c r="L1646" i="5"/>
  <c r="M1646" i="5"/>
  <c r="N1646" i="5"/>
  <c r="L1678" i="5"/>
  <c r="M1678" i="5"/>
  <c r="L8324" i="5"/>
  <c r="N8324" i="5"/>
  <c r="L4029" i="5"/>
  <c r="N4029" i="5"/>
  <c r="L5656" i="5"/>
  <c r="M5656" i="5"/>
  <c r="N5656" i="5"/>
  <c r="L6011" i="5"/>
  <c r="M6011" i="5"/>
  <c r="L2466" i="5"/>
  <c r="M2466" i="5"/>
  <c r="L2692" i="5"/>
  <c r="N2692" i="5"/>
  <c r="L64" i="5"/>
  <c r="M64" i="5"/>
  <c r="L8435" i="5"/>
  <c r="N8435" i="5"/>
  <c r="L3571" i="5"/>
  <c r="N3571" i="5"/>
  <c r="M3571" i="5"/>
  <c r="L8397" i="5"/>
  <c r="M8397" i="5"/>
  <c r="N8397" i="5"/>
  <c r="L2681" i="5"/>
  <c r="M2681" i="5"/>
  <c r="L3718" i="5"/>
  <c r="M3718" i="5"/>
  <c r="N3718" i="5"/>
  <c r="L4387" i="5"/>
  <c r="M4387" i="5"/>
  <c r="M6288" i="5"/>
  <c r="L1576" i="5"/>
  <c r="N1576" i="5"/>
  <c r="N1699" i="5"/>
  <c r="M236" i="5"/>
  <c r="L4546" i="5"/>
  <c r="M4546" i="5"/>
  <c r="N4546" i="5"/>
  <c r="L5112" i="5"/>
  <c r="M5112" i="5"/>
  <c r="L7721" i="5"/>
  <c r="M7721" i="5"/>
  <c r="L8258" i="5"/>
  <c r="M8258" i="5"/>
  <c r="N8258" i="5"/>
  <c r="M5000" i="5"/>
  <c r="N5000" i="5"/>
  <c r="L103" i="5"/>
  <c r="N103" i="5"/>
  <c r="L1899" i="5"/>
  <c r="M1899" i="5"/>
  <c r="L4347" i="5"/>
  <c r="M4347" i="5"/>
  <c r="N4347" i="5"/>
  <c r="M6899" i="5"/>
  <c r="N6899" i="5"/>
  <c r="L6866" i="5"/>
  <c r="M6866" i="5"/>
  <c r="L7910" i="5"/>
  <c r="M7910" i="5"/>
  <c r="L7603" i="5"/>
  <c r="N7603" i="5"/>
  <c r="L207" i="5"/>
  <c r="M207" i="5"/>
  <c r="M2964" i="5"/>
  <c r="N2964" i="5"/>
  <c r="L4236" i="5"/>
  <c r="M4236" i="5"/>
  <c r="N4236" i="5"/>
  <c r="L7394" i="5"/>
  <c r="M7394" i="5"/>
  <c r="N7394" i="5"/>
  <c r="L3335" i="5"/>
  <c r="M3335" i="5"/>
  <c r="L4306" i="5"/>
  <c r="M4306" i="5"/>
  <c r="N4306" i="5"/>
  <c r="L7940" i="5"/>
  <c r="N7940" i="5"/>
  <c r="L8744" i="5"/>
  <c r="N8744" i="5"/>
  <c r="L2577" i="5"/>
  <c r="N2577" i="5"/>
  <c r="L6537" i="5"/>
  <c r="M6537" i="5"/>
  <c r="N6537" i="5"/>
  <c r="L6303" i="5"/>
  <c r="N6303" i="5"/>
  <c r="L794" i="5"/>
  <c r="N794" i="5"/>
  <c r="L1290" i="5"/>
  <c r="M1290" i="5"/>
  <c r="L2144" i="5"/>
  <c r="N2144" i="5"/>
  <c r="L4996" i="5"/>
  <c r="N4996" i="5"/>
  <c r="L3376" i="5"/>
  <c r="N3376" i="5"/>
  <c r="L3189" i="5"/>
  <c r="N3189" i="5"/>
  <c r="L6472" i="5"/>
  <c r="M6472" i="5"/>
  <c r="N6472" i="5"/>
  <c r="L2181" i="5"/>
  <c r="N2181" i="5"/>
  <c r="L1481" i="5"/>
  <c r="N1481" i="5"/>
  <c r="L5451" i="5"/>
  <c r="N5451" i="5"/>
  <c r="L5803" i="5"/>
  <c r="N5803" i="5"/>
  <c r="L1639" i="5"/>
  <c r="M1639" i="5"/>
  <c r="N1639" i="5"/>
  <c r="L2637" i="5"/>
  <c r="N2637" i="5"/>
  <c r="L7581" i="5"/>
  <c r="N7581" i="5"/>
  <c r="L6128" i="5"/>
  <c r="N6128" i="5"/>
  <c r="L1022" i="5"/>
  <c r="M1022" i="5"/>
  <c r="L7147" i="5"/>
  <c r="M7147" i="5"/>
  <c r="L6969" i="5"/>
  <c r="M6969" i="5"/>
  <c r="N6969" i="5"/>
  <c r="L6333" i="5"/>
  <c r="N6333" i="5"/>
  <c r="L120" i="5"/>
  <c r="M120" i="5"/>
  <c r="L7590" i="5"/>
  <c r="M7590" i="5"/>
  <c r="L3931" i="5"/>
  <c r="M3931" i="5"/>
  <c r="L2198" i="5"/>
  <c r="N2198" i="5"/>
  <c r="L7548" i="5"/>
  <c r="N7548" i="5"/>
  <c r="L6466" i="5"/>
  <c r="N6466" i="5"/>
  <c r="L3999" i="5"/>
  <c r="N3999" i="5"/>
  <c r="M7520" i="5"/>
  <c r="N7520" i="5"/>
  <c r="L5687" i="5"/>
  <c r="N5687" i="5"/>
  <c r="L7740" i="5"/>
  <c r="M7740" i="5"/>
  <c r="L4758" i="5"/>
  <c r="M4758" i="5"/>
  <c r="N4758" i="5"/>
  <c r="L5678" i="5"/>
  <c r="N5678" i="5"/>
  <c r="L4494" i="5"/>
  <c r="M4494" i="5"/>
  <c r="L905" i="5"/>
  <c r="N905" i="5"/>
  <c r="L2579" i="5"/>
  <c r="M2579" i="5"/>
  <c r="L4365" i="5"/>
  <c r="M4365" i="5"/>
  <c r="L8560" i="5"/>
  <c r="M8560" i="5"/>
  <c r="L8181" i="5"/>
  <c r="N8181" i="5"/>
  <c r="L258" i="5"/>
  <c r="N258" i="5"/>
  <c r="L5223" i="5"/>
  <c r="M5223" i="5"/>
  <c r="L3782" i="5"/>
  <c r="N3782" i="5"/>
  <c r="L7442" i="5"/>
  <c r="M7442" i="5"/>
  <c r="N7442" i="5"/>
  <c r="N3626" i="5"/>
  <c r="N788" i="5"/>
  <c r="N8168" i="5"/>
  <c r="M7945" i="5"/>
  <c r="N6964" i="5"/>
  <c r="M3512" i="5"/>
  <c r="N8658" i="5"/>
  <c r="M5398" i="5"/>
  <c r="M6303" i="5"/>
  <c r="N3612" i="5"/>
  <c r="L104" i="5"/>
  <c r="M104" i="5"/>
  <c r="L6049" i="5"/>
  <c r="M6049" i="5"/>
  <c r="L1931" i="5"/>
  <c r="N1931" i="5"/>
  <c r="L6985" i="5"/>
  <c r="M6985" i="5"/>
  <c r="L5466" i="5"/>
  <c r="M5466" i="5"/>
  <c r="L3607" i="5"/>
  <c r="N3607" i="5"/>
  <c r="L3277" i="5"/>
  <c r="M3277" i="5"/>
  <c r="L6807" i="5"/>
  <c r="M6807" i="5"/>
  <c r="N7949" i="5"/>
  <c r="M7949" i="5"/>
  <c r="L7508" i="5"/>
  <c r="M7508" i="5"/>
  <c r="L3151" i="5"/>
  <c r="M3151" i="5"/>
  <c r="L4163" i="5"/>
  <c r="M4163" i="5"/>
  <c r="L1989" i="5"/>
  <c r="N1989" i="5"/>
  <c r="L4591" i="5"/>
  <c r="M4591" i="5"/>
  <c r="L4987" i="5"/>
  <c r="N4987" i="5"/>
  <c r="L8419" i="5"/>
  <c r="N8419" i="5"/>
  <c r="L7054" i="5"/>
  <c r="N7054" i="5"/>
  <c r="L4617" i="5"/>
  <c r="M4617" i="5"/>
  <c r="N4617" i="5"/>
  <c r="L3132" i="5"/>
  <c r="N3132" i="5"/>
  <c r="L1442" i="5"/>
  <c r="N1442" i="5"/>
  <c r="M283" i="5"/>
  <c r="N283" i="5"/>
  <c r="L230" i="5"/>
  <c r="N230" i="5"/>
  <c r="L4166" i="5"/>
  <c r="N4166" i="5"/>
  <c r="L1878" i="5"/>
  <c r="M1878" i="5"/>
  <c r="L7378" i="5"/>
  <c r="M7378" i="5"/>
  <c r="L480" i="5"/>
  <c r="N480" i="5"/>
  <c r="N6429" i="5"/>
  <c r="M6429" i="5"/>
  <c r="L1550" i="5"/>
  <c r="M1550" i="5"/>
  <c r="L5289" i="5"/>
  <c r="M5289" i="5"/>
  <c r="L2046" i="5"/>
  <c r="M2046" i="5"/>
  <c r="N2046" i="5"/>
  <c r="L8592" i="5"/>
  <c r="N8592" i="5"/>
  <c r="L7056" i="5"/>
  <c r="M7056" i="5"/>
  <c r="N7056" i="5"/>
  <c r="L307" i="5"/>
  <c r="N307" i="5"/>
  <c r="L1772" i="5"/>
  <c r="N1772" i="5"/>
  <c r="L2775" i="5"/>
  <c r="N2775" i="5"/>
  <c r="L5631" i="5"/>
  <c r="M5631" i="5"/>
  <c r="L3421" i="5"/>
  <c r="M3421" i="5"/>
  <c r="N3421" i="5"/>
  <c r="L6450" i="5"/>
  <c r="N6450" i="5"/>
  <c r="L7855" i="5"/>
  <c r="N7855" i="5"/>
  <c r="L5022" i="5"/>
  <c r="N5022" i="5"/>
  <c r="L2076" i="5"/>
  <c r="N2076" i="5"/>
  <c r="L5604" i="5"/>
  <c r="M5604" i="5"/>
  <c r="L1495" i="5"/>
  <c r="N1495" i="5"/>
  <c r="L7857" i="5"/>
  <c r="N7857" i="5"/>
  <c r="N8361" i="5"/>
  <c r="N1290" i="5"/>
  <c r="M2803" i="5"/>
  <c r="M5451" i="5"/>
  <c r="M230" i="5"/>
  <c r="N1287" i="5"/>
  <c r="N1022" i="5"/>
  <c r="M6333" i="5"/>
  <c r="N1485" i="5"/>
  <c r="N4489" i="5"/>
  <c r="M3999" i="5"/>
  <c r="M7177" i="5"/>
  <c r="N859" i="5"/>
  <c r="N1819" i="5"/>
  <c r="N8021" i="5"/>
  <c r="N680" i="5"/>
  <c r="M7940" i="5"/>
  <c r="M2577" i="5"/>
  <c r="M5687" i="5"/>
  <c r="N7675" i="5"/>
  <c r="M5678" i="5"/>
  <c r="L2140" i="5"/>
  <c r="N2140" i="5"/>
  <c r="L2425" i="5"/>
  <c r="M2425" i="5"/>
  <c r="N1502" i="5"/>
  <c r="N7637" i="5"/>
  <c r="N5361" i="5"/>
  <c r="M1442" i="5"/>
  <c r="M3374" i="5"/>
  <c r="N5302" i="5"/>
  <c r="N6124" i="5"/>
  <c r="M3607" i="5"/>
  <c r="M490" i="5"/>
  <c r="N207" i="5"/>
  <c r="M7138" i="5"/>
  <c r="N2126" i="5"/>
  <c r="N7131" i="5"/>
  <c r="N1394" i="5"/>
  <c r="N962" i="5"/>
  <c r="N2813" i="5"/>
  <c r="N6371" i="5"/>
  <c r="M243" i="5"/>
  <c r="N5679" i="5"/>
  <c r="M8532" i="5"/>
  <c r="M2667" i="5"/>
  <c r="M1861" i="5"/>
  <c r="N7827" i="5"/>
  <c r="M5679" i="5"/>
  <c r="N3141" i="5"/>
  <c r="N3597" i="5"/>
  <c r="N3112" i="5"/>
  <c r="N7276" i="5"/>
  <c r="M2934" i="5"/>
  <c r="N7414" i="5"/>
  <c r="M6334" i="5"/>
  <c r="M8179" i="5"/>
  <c r="M79" i="5"/>
  <c r="N7809" i="5"/>
  <c r="M2404" i="5"/>
  <c r="M621" i="5"/>
  <c r="N4274" i="5"/>
  <c r="N4149" i="5"/>
  <c r="M1643" i="5"/>
  <c r="M450" i="5"/>
  <c r="N5620" i="5"/>
  <c r="N4507" i="5"/>
  <c r="M2798" i="5"/>
  <c r="M2255" i="5"/>
  <c r="N849" i="5"/>
  <c r="N410" i="5"/>
  <c r="N8243" i="5"/>
  <c r="M1836" i="5"/>
  <c r="N2271" i="5"/>
  <c r="N1600" i="5"/>
  <c r="N7742" i="5"/>
  <c r="M1832" i="5"/>
  <c r="N6693" i="5"/>
  <c r="M72" i="5"/>
  <c r="M1116" i="5"/>
  <c r="M6925" i="5"/>
  <c r="N5018" i="5"/>
  <c r="M554" i="5"/>
  <c r="M6489" i="5"/>
  <c r="M46" i="5"/>
  <c r="N7461" i="5"/>
  <c r="N2314" i="5"/>
  <c r="M5412" i="5"/>
  <c r="N1109" i="5"/>
  <c r="M3765" i="5"/>
  <c r="N5504" i="5"/>
  <c r="M3935" i="5"/>
  <c r="N5118" i="5"/>
  <c r="M1347" i="5"/>
  <c r="N5648" i="5"/>
  <c r="N746" i="5"/>
  <c r="N2941" i="5"/>
  <c r="M7597" i="5"/>
  <c r="M5579" i="5"/>
  <c r="N2903" i="5"/>
  <c r="N4627" i="5"/>
  <c r="N6753" i="5"/>
  <c r="N1415" i="5"/>
  <c r="N860" i="5"/>
  <c r="N8652" i="5"/>
  <c r="M1239" i="5"/>
  <c r="N5816" i="5"/>
  <c r="M5401" i="5"/>
  <c r="M4575" i="5"/>
  <c r="N61" i="5"/>
  <c r="M4647" i="5"/>
  <c r="M5501" i="5"/>
  <c r="N2532" i="5"/>
  <c r="N1897" i="5"/>
  <c r="M3267" i="5"/>
  <c r="N3271" i="5"/>
  <c r="N4471" i="5"/>
  <c r="N2218" i="5"/>
  <c r="M3459" i="5"/>
  <c r="N8222" i="5"/>
  <c r="M8663" i="5"/>
  <c r="M5405" i="5"/>
  <c r="M3057" i="5"/>
  <c r="M4104" i="5"/>
  <c r="N16" i="5"/>
  <c r="N7275" i="5"/>
  <c r="M5920" i="5"/>
  <c r="M1118" i="5"/>
  <c r="M1848" i="5"/>
  <c r="N7365" i="5"/>
  <c r="M3124" i="5"/>
  <c r="M8683" i="5"/>
  <c r="M2353" i="5"/>
  <c r="M1119" i="5"/>
  <c r="M7471" i="5"/>
  <c r="M4355" i="5"/>
  <c r="M5113" i="5"/>
  <c r="M4038" i="5"/>
  <c r="N8663" i="5"/>
  <c r="N3124" i="5"/>
  <c r="N7471" i="5"/>
  <c r="N4363" i="5"/>
  <c r="N793" i="5"/>
  <c r="M746" i="5"/>
  <c r="M2941" i="5"/>
  <c r="M2903" i="5"/>
  <c r="N6492" i="5"/>
  <c r="M4627" i="5"/>
  <c r="M6753" i="5"/>
  <c r="M707" i="5"/>
  <c r="M1415" i="5"/>
  <c r="M860" i="5"/>
  <c r="M8652" i="5"/>
  <c r="M6447" i="5"/>
  <c r="M5816" i="5"/>
  <c r="M61" i="5"/>
  <c r="M2532" i="5"/>
  <c r="M1897" i="5"/>
  <c r="N7477" i="5"/>
  <c r="M3271" i="5"/>
  <c r="N6568" i="5"/>
  <c r="M4471" i="5"/>
  <c r="N313" i="5"/>
  <c r="M2218" i="5"/>
  <c r="N7905" i="5"/>
  <c r="M8222" i="5"/>
  <c r="N3545" i="5"/>
  <c r="M16" i="5"/>
  <c r="M7275" i="5"/>
  <c r="N5382" i="5"/>
  <c r="N4688" i="5"/>
  <c r="N5284" i="5"/>
  <c r="M7365" i="5"/>
  <c r="M3440" i="5"/>
  <c r="N6655" i="5"/>
  <c r="N5115" i="5"/>
  <c r="N6012" i="5"/>
  <c r="N5251" i="5"/>
  <c r="M1900" i="5"/>
  <c r="N8085" i="5"/>
  <c r="M4592" i="5"/>
  <c r="M2285" i="5"/>
  <c r="N6027" i="5"/>
  <c r="N6996" i="5"/>
  <c r="N562" i="5"/>
  <c r="N4894" i="5"/>
  <c r="N5417" i="5"/>
  <c r="M6900" i="5"/>
  <c r="N1689" i="5"/>
  <c r="N4214" i="5"/>
  <c r="M6075" i="5"/>
  <c r="M5567" i="5"/>
  <c r="M3203" i="5"/>
  <c r="N8539" i="5"/>
  <c r="N6465" i="5"/>
  <c r="N6194" i="5"/>
  <c r="N3182" i="5"/>
  <c r="M2140" i="5"/>
  <c r="N8360" i="5"/>
  <c r="M2249" i="5"/>
  <c r="N5883" i="5"/>
  <c r="N6428" i="5"/>
  <c r="N8755" i="5"/>
  <c r="M3721" i="5"/>
  <c r="N3924" i="5"/>
  <c r="N6612" i="5"/>
  <c r="M1460" i="5"/>
  <c r="N6967" i="5"/>
  <c r="M4123" i="5"/>
  <c r="M8203" i="5"/>
  <c r="M6655" i="5"/>
  <c r="M685" i="5"/>
  <c r="N4442" i="5"/>
  <c r="N2994" i="5"/>
  <c r="M4253" i="5"/>
  <c r="N5677" i="5"/>
  <c r="M971" i="5"/>
  <c r="M1557" i="5"/>
  <c r="N4568" i="5"/>
  <c r="N5454" i="5"/>
  <c r="M6710" i="5"/>
  <c r="M6129" i="5"/>
  <c r="M5251" i="5"/>
  <c r="M4442" i="5"/>
  <c r="M2994" i="5"/>
  <c r="M8085" i="5"/>
  <c r="N2425" i="5"/>
  <c r="M5677" i="5"/>
  <c r="N8082" i="5"/>
  <c r="M4568" i="5"/>
  <c r="M3836" i="5"/>
  <c r="M5454" i="5"/>
  <c r="N7150" i="5"/>
  <c r="M6027" i="5"/>
  <c r="N3278" i="5"/>
  <c r="N8474" i="5"/>
  <c r="M6996" i="5"/>
  <c r="M562" i="5"/>
  <c r="N1920" i="5"/>
  <c r="N3358" i="5"/>
  <c r="M4894" i="5"/>
  <c r="N8408" i="5"/>
  <c r="M5417" i="5"/>
  <c r="M1689" i="5"/>
  <c r="M4214" i="5"/>
  <c r="N1719" i="5"/>
  <c r="N4511" i="5"/>
  <c r="N2262" i="5"/>
  <c r="N3422" i="5"/>
  <c r="M8539" i="5"/>
  <c r="M6465" i="5"/>
  <c r="N3528" i="5"/>
  <c r="M6194" i="5"/>
  <c r="N593" i="5"/>
  <c r="M3182" i="5"/>
  <c r="M8360" i="5"/>
  <c r="N1951" i="5"/>
  <c r="N8355" i="5"/>
  <c r="M6428" i="5"/>
  <c r="M8755" i="5"/>
  <c r="M3924" i="5"/>
  <c r="M6612" i="5"/>
  <c r="N1873" i="5"/>
  <c r="N988" i="5"/>
  <c r="M3528" i="5"/>
  <c r="N5487" i="5"/>
  <c r="M4603" i="5"/>
  <c r="N1638" i="5"/>
  <c r="N4836" i="5"/>
  <c r="M1480" i="5"/>
  <c r="M7625" i="5"/>
  <c r="N401" i="5"/>
  <c r="M5483" i="5"/>
  <c r="N3215" i="5"/>
  <c r="M3760" i="5"/>
  <c r="N6139" i="5"/>
  <c r="M3338" i="5"/>
  <c r="M6388" i="5"/>
  <c r="M4012" i="5"/>
  <c r="M6589" i="5"/>
  <c r="N3351" i="5"/>
  <c r="N5731" i="5"/>
  <c r="N7798" i="5"/>
  <c r="N6467" i="5"/>
  <c r="N1335" i="5"/>
  <c r="M2430" i="5"/>
  <c r="M4642" i="5"/>
  <c r="M2986" i="5"/>
  <c r="N8005" i="5"/>
  <c r="N6817" i="5"/>
  <c r="N4926" i="5"/>
  <c r="M675" i="5"/>
  <c r="N1676" i="5"/>
  <c r="N3314" i="5"/>
  <c r="N8048" i="5"/>
  <c r="N4330" i="5"/>
  <c r="M4836" i="5"/>
  <c r="M401" i="5"/>
  <c r="N1331" i="5"/>
  <c r="N3694" i="5"/>
  <c r="N897" i="5"/>
  <c r="N6263" i="5"/>
  <c r="M4380" i="5"/>
  <c r="N5" i="5"/>
  <c r="N8609" i="5"/>
  <c r="M6139" i="5"/>
  <c r="N7950" i="5"/>
  <c r="M3351" i="5"/>
  <c r="M5731" i="5"/>
  <c r="M7798" i="5"/>
  <c r="M6467" i="5"/>
  <c r="M1335" i="5"/>
  <c r="M1004" i="5"/>
  <c r="N6781" i="5"/>
  <c r="N1544" i="5"/>
  <c r="N2491" i="5"/>
  <c r="N4600" i="5"/>
  <c r="N2823" i="5"/>
  <c r="M8005" i="5"/>
  <c r="N49" i="5"/>
  <c r="M6817" i="5"/>
  <c r="N7638" i="5"/>
  <c r="M590" i="5"/>
  <c r="M4926" i="5"/>
  <c r="N8399" i="5"/>
  <c r="N5622" i="5"/>
  <c r="N5329" i="5"/>
  <c r="M1676" i="5"/>
  <c r="M3314" i="5"/>
  <c r="M8048" i="5"/>
  <c r="N3137" i="5"/>
  <c r="N850" i="5"/>
  <c r="M3998" i="5"/>
  <c r="M4330" i="5"/>
  <c r="N3946" i="5"/>
  <c r="N8173" i="5"/>
  <c r="M1331" i="5"/>
  <c r="N5102" i="5"/>
  <c r="M3694" i="5"/>
  <c r="M897" i="5"/>
  <c r="M6263" i="5"/>
  <c r="N6715" i="5"/>
  <c r="N6659" i="5"/>
  <c r="M6625" i="5"/>
  <c r="M5" i="5"/>
  <c r="N6137" i="5"/>
  <c r="M8609" i="5"/>
  <c r="N1947" i="5"/>
  <c r="N5214" i="5"/>
  <c r="N2456" i="5"/>
  <c r="M7950" i="5"/>
  <c r="N1840" i="5"/>
  <c r="M6781" i="5"/>
  <c r="M1544" i="5"/>
  <c r="M2491" i="5"/>
  <c r="M4600" i="5"/>
  <c r="M2823" i="5"/>
  <c r="N8305" i="5"/>
  <c r="M844" i="5"/>
  <c r="N86" i="5"/>
  <c r="N3884" i="5"/>
  <c r="M8399" i="5"/>
  <c r="M5622" i="5"/>
  <c r="N416" i="5"/>
  <c r="M5329" i="5"/>
  <c r="N5786" i="5"/>
  <c r="M3137" i="5"/>
  <c r="M850" i="5"/>
  <c r="N4994" i="5"/>
  <c r="N7783" i="5"/>
  <c r="M86" i="5"/>
  <c r="M3804" i="5"/>
  <c r="M1834" i="5"/>
  <c r="M3300" i="5"/>
  <c r="N1426" i="5"/>
  <c r="N511" i="5"/>
  <c r="N3017" i="5"/>
  <c r="M379" i="5"/>
  <c r="M5411" i="5"/>
  <c r="N1966" i="5"/>
  <c r="M2924" i="5"/>
  <c r="M1587" i="5"/>
  <c r="N8198" i="5"/>
  <c r="N8483" i="5"/>
  <c r="N5237" i="5"/>
  <c r="N4742" i="5"/>
  <c r="N7484" i="5"/>
  <c r="N6535" i="5"/>
  <c r="N1890" i="5"/>
  <c r="N3053" i="5"/>
  <c r="N146" i="5"/>
  <c r="M4177" i="5"/>
  <c r="M2561" i="5"/>
  <c r="N2260" i="5"/>
  <c r="N7153" i="5"/>
  <c r="N7350" i="5"/>
  <c r="M1681" i="5"/>
  <c r="M4994" i="5"/>
  <c r="M7783" i="5"/>
  <c r="N8067" i="5"/>
  <c r="N4460" i="5"/>
  <c r="M6053" i="5"/>
  <c r="N369" i="5"/>
  <c r="M3290" i="5"/>
  <c r="M4903" i="5"/>
  <c r="N1821" i="5"/>
  <c r="M1392" i="5"/>
  <c r="M8235" i="5"/>
  <c r="N209" i="5"/>
  <c r="M4972" i="5"/>
  <c r="N3040" i="5"/>
  <c r="N8391" i="5"/>
  <c r="M622" i="5"/>
  <c r="N2245" i="5"/>
  <c r="N536" i="5"/>
  <c r="N2432" i="5"/>
  <c r="N8686" i="5"/>
  <c r="N1563" i="5"/>
  <c r="N4849" i="5"/>
  <c r="N1694" i="5"/>
  <c r="M6328" i="5"/>
  <c r="N2408" i="5"/>
  <c r="M8590" i="5"/>
  <c r="M2327" i="5"/>
  <c r="N5872" i="5"/>
  <c r="N4923" i="5"/>
  <c r="M5772" i="5"/>
  <c r="N3296" i="5"/>
  <c r="N6192" i="5"/>
  <c r="M8151" i="5"/>
  <c r="M2154" i="5"/>
  <c r="M507" i="5"/>
  <c r="M8127" i="5"/>
  <c r="N3375" i="5"/>
  <c r="N6959" i="5"/>
  <c r="M8488" i="5"/>
  <c r="N3083" i="5"/>
  <c r="M8749" i="5"/>
  <c r="M2703" i="5"/>
  <c r="N4719" i="5"/>
  <c r="N1692" i="5"/>
  <c r="N6559" i="5"/>
  <c r="N8151" i="5"/>
  <c r="M1180" i="5"/>
  <c r="M209" i="5"/>
  <c r="N118" i="5"/>
  <c r="M3040" i="5"/>
  <c r="N3856" i="5"/>
  <c r="M8391" i="5"/>
  <c r="N4058" i="5"/>
  <c r="M2245" i="5"/>
  <c r="M536" i="5"/>
  <c r="M2432" i="5"/>
  <c r="N7876" i="5"/>
  <c r="M2617" i="5"/>
  <c r="N1312" i="5"/>
  <c r="N1498" i="5"/>
  <c r="N5745" i="5"/>
  <c r="M8686" i="5"/>
  <c r="N456" i="5"/>
  <c r="M1563" i="5"/>
  <c r="M4849" i="5"/>
  <c r="M1694" i="5"/>
  <c r="N5403" i="5"/>
  <c r="M2408" i="5"/>
  <c r="N1891" i="5"/>
  <c r="M2283" i="5"/>
  <c r="M4923" i="5"/>
  <c r="M3296" i="5"/>
  <c r="N5186" i="5"/>
  <c r="N758" i="5"/>
  <c r="N7289" i="5"/>
  <c r="N6991" i="5"/>
  <c r="M6192" i="5"/>
  <c r="N1212" i="5"/>
  <c r="N5259" i="5"/>
  <c r="N1538" i="5"/>
  <c r="N3557" i="5"/>
  <c r="M3375" i="5"/>
  <c r="M6959" i="5"/>
  <c r="N399" i="5"/>
  <c r="M3083" i="5"/>
  <c r="N557" i="5"/>
  <c r="N4026" i="5"/>
  <c r="N2851" i="5"/>
  <c r="N1959" i="5"/>
  <c r="N1909" i="5"/>
  <c r="M3807" i="5"/>
  <c r="N1530" i="5"/>
  <c r="M4719" i="5"/>
  <c r="M1692" i="5"/>
  <c r="M369" i="5"/>
  <c r="N1180" i="5"/>
  <c r="N2283" i="5"/>
  <c r="N2934" i="5"/>
  <c r="N6334" i="5"/>
  <c r="M118" i="5"/>
  <c r="M3856" i="5"/>
  <c r="N8179" i="5"/>
  <c r="N79" i="5"/>
  <c r="M4058" i="5"/>
  <c r="N2404" i="5"/>
  <c r="M645" i="5"/>
  <c r="N621" i="5"/>
  <c r="M7876" i="5"/>
  <c r="M1312" i="5"/>
  <c r="M1498" i="5"/>
  <c r="N1643" i="5"/>
  <c r="M5745" i="5"/>
  <c r="M456" i="5"/>
  <c r="N450" i="5"/>
  <c r="N2798" i="5"/>
  <c r="M5403" i="5"/>
  <c r="N2255" i="5"/>
  <c r="M1891" i="5"/>
  <c r="M5186" i="5"/>
  <c r="N1836" i="5"/>
  <c r="M758" i="5"/>
  <c r="M7289" i="5"/>
  <c r="M6991" i="5"/>
  <c r="M5791" i="5"/>
  <c r="M5259" i="5"/>
  <c r="N1832" i="5"/>
  <c r="N72" i="5"/>
  <c r="N1116" i="5"/>
  <c r="N6925" i="5"/>
  <c r="M399" i="5"/>
  <c r="N6489" i="5"/>
  <c r="N46" i="5"/>
  <c r="M557" i="5"/>
  <c r="M4026" i="5"/>
  <c r="M8046" i="5"/>
  <c r="N5412" i="5"/>
  <c r="M2851" i="5"/>
  <c r="M1959" i="5"/>
  <c r="N3765" i="5"/>
  <c r="M1909" i="5"/>
  <c r="N3935" i="5"/>
  <c r="L443" i="5"/>
  <c r="N443" i="5"/>
  <c r="M443" i="5"/>
  <c r="L7830" i="5"/>
  <c r="M7830" i="5"/>
  <c r="L5975" i="5"/>
  <c r="N5975" i="5"/>
  <c r="M5975" i="5"/>
  <c r="L866" i="5"/>
  <c r="N866" i="5"/>
  <c r="L8136" i="5"/>
  <c r="M8136" i="5"/>
  <c r="N8136" i="5"/>
  <c r="L3168" i="5"/>
  <c r="N3168" i="5"/>
  <c r="M3168" i="5"/>
  <c r="L3442" i="5"/>
  <c r="M3442" i="5"/>
  <c r="N3442" i="5"/>
  <c r="L855" i="5"/>
  <c r="M855" i="5"/>
  <c r="N855" i="5"/>
  <c r="L7137" i="5"/>
  <c r="M7137" i="5"/>
  <c r="N7137" i="5"/>
  <c r="L5085" i="5"/>
  <c r="N5085" i="5"/>
  <c r="M5085" i="5"/>
  <c r="L6516" i="5"/>
  <c r="N6516" i="5"/>
  <c r="M6516" i="5"/>
  <c r="L596" i="5"/>
  <c r="N596" i="5"/>
  <c r="M596" i="5"/>
  <c r="L5842" i="5"/>
  <c r="M5842" i="5"/>
  <c r="N5842" i="5"/>
  <c r="L5188" i="5"/>
  <c r="M5188" i="5"/>
  <c r="N5188" i="5"/>
  <c r="L5832" i="5"/>
  <c r="M5832" i="5"/>
  <c r="N5832" i="5"/>
  <c r="L3575" i="5"/>
  <c r="M3575" i="5"/>
  <c r="N3575" i="5"/>
  <c r="L1160" i="5"/>
  <c r="M1160" i="5"/>
  <c r="N1160" i="5"/>
  <c r="L6681" i="5"/>
  <c r="N6681" i="5"/>
  <c r="M6681" i="5"/>
  <c r="L1007" i="5"/>
  <c r="N1007" i="5"/>
  <c r="M1007" i="5"/>
  <c r="L6726" i="5"/>
  <c r="N6726" i="5"/>
  <c r="M6726" i="5"/>
  <c r="L3813" i="5"/>
  <c r="N3813" i="5"/>
  <c r="M3813" i="5"/>
  <c r="L219" i="5"/>
  <c r="N219" i="5"/>
  <c r="L147" i="5"/>
  <c r="M147" i="5"/>
  <c r="N147" i="5"/>
  <c r="L5529" i="5"/>
  <c r="M5529" i="5"/>
  <c r="N5529" i="5"/>
  <c r="L6081" i="5"/>
  <c r="M6081" i="5"/>
  <c r="N6081" i="5"/>
  <c r="L5855" i="5"/>
  <c r="N5855" i="5"/>
  <c r="L3844" i="5"/>
  <c r="M3844" i="5"/>
  <c r="N3844" i="5"/>
  <c r="L611" i="5"/>
  <c r="N611" i="5"/>
  <c r="M611" i="5"/>
  <c r="L8071" i="5"/>
  <c r="M8071" i="5"/>
  <c r="N8071" i="5"/>
  <c r="L1870" i="5"/>
  <c r="M1870" i="5"/>
  <c r="N1870" i="5"/>
  <c r="L4745" i="5"/>
  <c r="N4745" i="5"/>
  <c r="M4745" i="5"/>
  <c r="L2756" i="5"/>
  <c r="N2756" i="5"/>
  <c r="M2756" i="5"/>
  <c r="L7973" i="5"/>
  <c r="M7973" i="5"/>
  <c r="N7973" i="5"/>
  <c r="L4128" i="5"/>
  <c r="M4128" i="5"/>
  <c r="N4128" i="5"/>
  <c r="L1143" i="5"/>
  <c r="N1143" i="5"/>
  <c r="M1143" i="5"/>
  <c r="L6847" i="5"/>
  <c r="M6847" i="5"/>
  <c r="N6847" i="5"/>
  <c r="L1156" i="5"/>
  <c r="N1156" i="5"/>
  <c r="M1156" i="5"/>
  <c r="L2974" i="5"/>
  <c r="M2974" i="5"/>
  <c r="N2974" i="5"/>
  <c r="L2791" i="5"/>
  <c r="N2791" i="5"/>
  <c r="M2791" i="5"/>
  <c r="L4405" i="5"/>
  <c r="N4405" i="5"/>
  <c r="L1151" i="5"/>
  <c r="M1151" i="5"/>
  <c r="L1430" i="5"/>
  <c r="M1430" i="5"/>
  <c r="L1208" i="5"/>
  <c r="M1208" i="5"/>
  <c r="L7102" i="5"/>
  <c r="N7102" i="5"/>
  <c r="M7102" i="5"/>
  <c r="L678" i="5"/>
  <c r="N678" i="5"/>
  <c r="M678" i="5"/>
  <c r="L7448" i="5"/>
  <c r="M7448" i="5"/>
  <c r="M8020" i="5"/>
  <c r="N8020" i="5"/>
  <c r="L482" i="5"/>
  <c r="M482" i="5"/>
  <c r="N482" i="5"/>
  <c r="L3699" i="5"/>
  <c r="N3699" i="5"/>
  <c r="L5880" i="5"/>
  <c r="M5880" i="5"/>
  <c r="N5880" i="5"/>
  <c r="L7042" i="5"/>
  <c r="N7042" i="5"/>
  <c r="M7042" i="5"/>
  <c r="M1687" i="5"/>
  <c r="N1687" i="5"/>
  <c r="L4287" i="5"/>
  <c r="M4287" i="5"/>
  <c r="N4287" i="5"/>
  <c r="L3689" i="5"/>
  <c r="M3689" i="5"/>
  <c r="L5148" i="5"/>
  <c r="N5148" i="5"/>
  <c r="L2454" i="5"/>
  <c r="M2454" i="5"/>
  <c r="N2454" i="5"/>
  <c r="L2421" i="5"/>
  <c r="M2421" i="5"/>
  <c r="N2421" i="5"/>
  <c r="L5162" i="5"/>
  <c r="N5162" i="5"/>
  <c r="L6820" i="5"/>
  <c r="N6820" i="5"/>
  <c r="M6820" i="5"/>
  <c r="L6747" i="5"/>
  <c r="M6747" i="5"/>
  <c r="N6747" i="5"/>
  <c r="L953" i="5"/>
  <c r="N953" i="5"/>
  <c r="L1652" i="5"/>
  <c r="M1652" i="5"/>
  <c r="L3882" i="5"/>
  <c r="M3882" i="5"/>
  <c r="N3882" i="5"/>
  <c r="L7374" i="5"/>
  <c r="M7374" i="5"/>
  <c r="N7374" i="5"/>
  <c r="L3547" i="5"/>
  <c r="N3547" i="5"/>
  <c r="M3547" i="5"/>
  <c r="L681" i="5"/>
  <c r="M681" i="5"/>
  <c r="N681" i="5"/>
  <c r="N7766" i="5"/>
  <c r="M7766" i="5"/>
  <c r="L7576" i="5"/>
  <c r="N7576" i="5"/>
  <c r="M7576" i="5"/>
  <c r="L7329" i="5"/>
  <c r="M7329" i="5"/>
  <c r="N7329" i="5"/>
  <c r="L1121" i="5"/>
  <c r="M1121" i="5"/>
  <c r="N1121" i="5"/>
  <c r="L8186" i="5"/>
  <c r="M8186" i="5"/>
  <c r="N8186" i="5"/>
  <c r="L1730" i="5"/>
  <c r="M1730" i="5"/>
  <c r="N1730" i="5"/>
  <c r="L77" i="5"/>
  <c r="M77" i="5"/>
  <c r="N77" i="5"/>
  <c r="L5666" i="5"/>
  <c r="M5666" i="5"/>
  <c r="N5666" i="5"/>
  <c r="L19" i="5"/>
  <c r="M19" i="5"/>
  <c r="N19" i="5"/>
  <c r="N6789" i="5"/>
  <c r="M6789" i="5"/>
  <c r="L8072" i="5"/>
  <c r="N8072" i="5"/>
  <c r="L6212" i="5"/>
  <c r="M6212" i="5"/>
  <c r="N6212" i="5"/>
  <c r="L4946" i="5"/>
  <c r="M4946" i="5"/>
  <c r="N4946" i="5"/>
  <c r="L740" i="5"/>
  <c r="M740" i="5"/>
  <c r="N740" i="5"/>
  <c r="L1877" i="5"/>
  <c r="N1877" i="5"/>
  <c r="L6239" i="5"/>
  <c r="N6239" i="5"/>
  <c r="M6239" i="5"/>
  <c r="L2000" i="5"/>
  <c r="N2000" i="5"/>
  <c r="M2000" i="5"/>
  <c r="L6296" i="5"/>
  <c r="N6296" i="5"/>
  <c r="M6296" i="5"/>
  <c r="L5088" i="5"/>
  <c r="N5088" i="5"/>
  <c r="M5088" i="5"/>
  <c r="L8734" i="5"/>
  <c r="N8734" i="5"/>
  <c r="L8320" i="5"/>
  <c r="N8320" i="5"/>
  <c r="L161" i="5"/>
  <c r="M161" i="5"/>
  <c r="N161" i="5"/>
  <c r="L8471" i="5"/>
  <c r="N8471" i="5"/>
  <c r="M8471" i="5"/>
  <c r="L6633" i="5"/>
  <c r="M6633" i="5"/>
  <c r="M3647" i="5"/>
  <c r="M219" i="5"/>
  <c r="L878" i="5"/>
  <c r="M878" i="5"/>
  <c r="N878" i="5"/>
  <c r="M4777" i="5"/>
  <c r="N4777" i="5"/>
  <c r="L6021" i="5"/>
  <c r="M6021" i="5"/>
  <c r="N6021" i="5"/>
  <c r="L4904" i="5"/>
  <c r="M4904" i="5"/>
  <c r="N4904" i="5"/>
  <c r="L5005" i="5"/>
  <c r="M5005" i="5"/>
  <c r="L5565" i="5"/>
  <c r="N5565" i="5"/>
  <c r="L1855" i="5"/>
  <c r="N1855" i="5"/>
  <c r="M1855" i="5"/>
  <c r="L8582" i="5"/>
  <c r="N8582" i="5"/>
  <c r="M8582" i="5"/>
  <c r="L8018" i="5"/>
  <c r="N8018" i="5"/>
  <c r="M8018" i="5"/>
  <c r="L1293" i="5"/>
  <c r="M1293" i="5"/>
  <c r="N1293" i="5"/>
  <c r="L7881" i="5"/>
  <c r="N7881" i="5"/>
  <c r="M7881" i="5"/>
  <c r="L2445" i="5"/>
  <c r="M2445" i="5"/>
  <c r="N2445" i="5"/>
  <c r="L2470" i="5"/>
  <c r="N2470" i="5"/>
  <c r="M2470" i="5"/>
  <c r="L2257" i="5"/>
  <c r="M2257" i="5"/>
  <c r="L387" i="5"/>
  <c r="M387" i="5"/>
  <c r="N387" i="5"/>
  <c r="L4732" i="5"/>
  <c r="M4732" i="5"/>
  <c r="N4732" i="5"/>
  <c r="L7116" i="5"/>
  <c r="M7116" i="5"/>
  <c r="N7116" i="5"/>
  <c r="L4409" i="5"/>
  <c r="M4409" i="5"/>
  <c r="N4409" i="5"/>
  <c r="L428" i="5"/>
  <c r="N428" i="5"/>
  <c r="M428" i="5"/>
  <c r="L1064" i="5"/>
  <c r="M1064" i="5"/>
  <c r="N1064" i="5"/>
  <c r="L4712" i="5"/>
  <c r="M4712" i="5"/>
  <c r="N4712" i="5"/>
  <c r="L5332" i="5"/>
  <c r="M5332" i="5"/>
  <c r="L2008" i="5"/>
  <c r="M2008" i="5"/>
  <c r="L1279" i="5"/>
  <c r="M1279" i="5"/>
  <c r="N1279" i="5"/>
  <c r="L8050" i="5"/>
  <c r="N8050" i="5"/>
  <c r="M8050" i="5"/>
  <c r="M4017" i="5"/>
  <c r="N4017" i="5"/>
  <c r="L608" i="5"/>
  <c r="M608" i="5"/>
  <c r="N608" i="5"/>
  <c r="L6804" i="5"/>
  <c r="M6804" i="5"/>
  <c r="N6804" i="5"/>
  <c r="L4781" i="5"/>
  <c r="N4781" i="5"/>
  <c r="M4781" i="5"/>
  <c r="L3149" i="5"/>
  <c r="N3149" i="5"/>
  <c r="M3149" i="5"/>
  <c r="L4088" i="5"/>
  <c r="N4088" i="5"/>
  <c r="M4088" i="5"/>
  <c r="M1231" i="5"/>
  <c r="N1231" i="5"/>
  <c r="M1183" i="5"/>
  <c r="N1183" i="5"/>
  <c r="L1148" i="5"/>
  <c r="M1148" i="5"/>
  <c r="N1148" i="5"/>
  <c r="L3219" i="5"/>
  <c r="N3219" i="5"/>
  <c r="M3219" i="5"/>
  <c r="L1879" i="5"/>
  <c r="M1879" i="5"/>
  <c r="L6291" i="5"/>
  <c r="M6291" i="5"/>
  <c r="N6291" i="5"/>
  <c r="L7481" i="5"/>
  <c r="N7481" i="5"/>
  <c r="M7481" i="5"/>
  <c r="L6908" i="5"/>
  <c r="N6908" i="5"/>
  <c r="L2092" i="5"/>
  <c r="M2092" i="5"/>
  <c r="N2092" i="5"/>
  <c r="L250" i="5"/>
  <c r="N250" i="5"/>
  <c r="N730" i="5"/>
  <c r="M730" i="5"/>
  <c r="L5234" i="5"/>
  <c r="M5234" i="5"/>
  <c r="N5234" i="5"/>
  <c r="L8281" i="5"/>
  <c r="M8281" i="5"/>
  <c r="N8281" i="5"/>
  <c r="L6048" i="5"/>
  <c r="M6048" i="5"/>
  <c r="N6048" i="5"/>
  <c r="L7961" i="5"/>
  <c r="M7961" i="5"/>
  <c r="N7961" i="5"/>
  <c r="L6074" i="5"/>
  <c r="M6074" i="5"/>
  <c r="L508" i="5"/>
  <c r="N508" i="5"/>
  <c r="M508" i="5"/>
  <c r="L5389" i="5"/>
  <c r="M5389" i="5"/>
  <c r="N5389" i="5"/>
  <c r="L7685" i="5"/>
  <c r="M7685" i="5"/>
  <c r="N7685" i="5"/>
  <c r="L6319" i="5"/>
  <c r="M6319" i="5"/>
  <c r="N6319" i="5"/>
  <c r="L3993" i="5"/>
  <c r="M3993" i="5"/>
  <c r="N3993" i="5"/>
  <c r="L8684" i="5"/>
  <c r="M8684" i="5"/>
  <c r="N8684" i="5"/>
  <c r="L7155" i="5"/>
  <c r="M7155" i="5"/>
  <c r="N7155" i="5"/>
  <c r="L901" i="5"/>
  <c r="N901" i="5"/>
  <c r="M901" i="5"/>
  <c r="L1440" i="5"/>
  <c r="M1440" i="5"/>
  <c r="N1440" i="5"/>
  <c r="L4537" i="5"/>
  <c r="M4537" i="5"/>
  <c r="N4537" i="5"/>
  <c r="L4503" i="5"/>
  <c r="N4503" i="5"/>
  <c r="M4503" i="5"/>
  <c r="L983" i="5"/>
  <c r="M983" i="5"/>
  <c r="N983" i="5"/>
  <c r="L1098" i="5"/>
  <c r="N1098" i="5"/>
  <c r="M1098" i="5"/>
  <c r="L5944" i="5"/>
  <c r="M5944" i="5"/>
  <c r="N5944" i="5"/>
  <c r="L5116" i="5"/>
  <c r="N5116" i="5"/>
  <c r="M5116" i="5"/>
  <c r="L6883" i="5"/>
  <c r="N6883" i="5"/>
  <c r="L5171" i="5"/>
  <c r="N5171" i="5"/>
  <c r="M5171" i="5"/>
  <c r="L6697" i="5"/>
  <c r="N6697" i="5"/>
  <c r="M6697" i="5"/>
  <c r="L1090" i="5"/>
  <c r="M1090" i="5"/>
  <c r="L2492" i="5"/>
  <c r="N2492" i="5"/>
  <c r="M2492" i="5"/>
  <c r="L2201" i="5"/>
  <c r="M2201" i="5"/>
  <c r="N2201" i="5"/>
  <c r="L71" i="5"/>
  <c r="M71" i="5"/>
  <c r="N71" i="5"/>
  <c r="L7476" i="5"/>
  <c r="N7476" i="5"/>
  <c r="M7476" i="5"/>
  <c r="L5862" i="5"/>
  <c r="M5862" i="5"/>
  <c r="N5862" i="5"/>
  <c r="L2412" i="5"/>
  <c r="M2412" i="5"/>
  <c r="N2412" i="5"/>
  <c r="L6785" i="5"/>
  <c r="M6785" i="5"/>
  <c r="L4000" i="5"/>
  <c r="N4000" i="5"/>
  <c r="L1990" i="5"/>
  <c r="N1990" i="5"/>
  <c r="M1990" i="5"/>
  <c r="L2979" i="5"/>
  <c r="N2979" i="5"/>
  <c r="M2979" i="5"/>
  <c r="L6415" i="5"/>
  <c r="N6415" i="5"/>
  <c r="L4948" i="5"/>
  <c r="N4948" i="5"/>
  <c r="M4948" i="5"/>
  <c r="L7551" i="5"/>
  <c r="M7551" i="5"/>
  <c r="N7551" i="5"/>
  <c r="L7624" i="5"/>
  <c r="M7624" i="5"/>
  <c r="N7624" i="5"/>
  <c r="L8368" i="5"/>
  <c r="M8368" i="5"/>
  <c r="N8368" i="5"/>
  <c r="L8568" i="5"/>
  <c r="N8568" i="5"/>
  <c r="M8568" i="5"/>
  <c r="L2316" i="5"/>
  <c r="N2316" i="5"/>
  <c r="M2316" i="5"/>
  <c r="L1105" i="5"/>
  <c r="N1105" i="5"/>
  <c r="M1105" i="5"/>
  <c r="L5087" i="5"/>
  <c r="M5087" i="5"/>
  <c r="N5087" i="5"/>
  <c r="L1618" i="5"/>
  <c r="N1618" i="5"/>
  <c r="M1618" i="5"/>
  <c r="L7679" i="5"/>
  <c r="N7679" i="5"/>
  <c r="M7679" i="5"/>
  <c r="L614" i="5"/>
  <c r="N614" i="5"/>
  <c r="M614" i="5"/>
  <c r="N2519" i="5"/>
  <c r="N1263" i="5"/>
  <c r="L784" i="5"/>
  <c r="M784" i="5"/>
  <c r="L6890" i="5"/>
  <c r="N6890" i="5"/>
  <c r="M2636" i="5"/>
  <c r="N2636" i="5"/>
  <c r="L801" i="5"/>
  <c r="M801" i="5"/>
  <c r="M2519" i="5"/>
  <c r="M6883" i="5"/>
  <c r="M1263" i="5"/>
  <c r="N3618" i="5"/>
  <c r="N3998" i="5"/>
  <c r="L7218" i="5"/>
  <c r="M7218" i="5"/>
  <c r="N7218" i="5"/>
  <c r="N2476" i="5"/>
  <c r="N8743" i="5"/>
  <c r="M8743" i="5"/>
  <c r="N6785" i="5"/>
  <c r="L6746" i="5"/>
  <c r="M6746" i="5"/>
  <c r="L2424" i="5"/>
  <c r="M2424" i="5"/>
  <c r="N2424" i="5"/>
  <c r="N6143" i="5"/>
  <c r="M6143" i="5"/>
  <c r="L4215" i="5"/>
  <c r="N4215" i="5"/>
  <c r="M4215" i="5"/>
  <c r="L8339" i="5"/>
  <c r="N8339" i="5"/>
  <c r="M8339" i="5"/>
  <c r="L5358" i="5"/>
  <c r="N5358" i="5"/>
  <c r="M5358" i="5"/>
  <c r="N2302" i="5"/>
  <c r="M2302" i="5"/>
  <c r="L4244" i="5"/>
  <c r="M4244" i="5"/>
  <c r="N4244" i="5"/>
  <c r="L2592" i="5"/>
  <c r="N2592" i="5"/>
  <c r="M2592" i="5"/>
  <c r="M3069" i="5"/>
  <c r="N3069" i="5"/>
  <c r="L1062" i="5"/>
  <c r="M1062" i="5"/>
  <c r="L5357" i="5"/>
  <c r="N5357" i="5"/>
  <c r="M5357" i="5"/>
  <c r="L7925" i="5"/>
  <c r="M7925" i="5"/>
  <c r="N7925" i="5"/>
  <c r="L7981" i="5"/>
  <c r="N7981" i="5"/>
  <c r="M7981" i="5"/>
  <c r="L1884" i="5"/>
  <c r="M1884" i="5"/>
  <c r="N1884" i="5"/>
  <c r="N3647" i="5"/>
  <c r="L6259" i="5"/>
  <c r="N6259" i="5"/>
  <c r="M2301" i="5"/>
  <c r="N2301" i="5"/>
  <c r="L2238" i="5"/>
  <c r="M2238" i="5"/>
  <c r="N2238" i="5"/>
  <c r="L1014" i="5"/>
  <c r="M1014" i="5"/>
  <c r="N1014" i="5"/>
  <c r="L6898" i="5"/>
  <c r="N6898" i="5"/>
  <c r="M6898" i="5"/>
  <c r="L8204" i="5"/>
  <c r="M8204" i="5"/>
  <c r="N8204" i="5"/>
  <c r="N5607" i="5"/>
  <c r="M5607" i="5"/>
  <c r="L762" i="5"/>
  <c r="N762" i="5"/>
  <c r="M762" i="5"/>
  <c r="L2748" i="5"/>
  <c r="M2748" i="5"/>
  <c r="L7085" i="5"/>
  <c r="M7085" i="5"/>
  <c r="N7085" i="5"/>
  <c r="L4037" i="5"/>
  <c r="M4037" i="5"/>
  <c r="N4037" i="5"/>
  <c r="L3978" i="5"/>
  <c r="N3978" i="5"/>
  <c r="M3978" i="5"/>
  <c r="N7362" i="5"/>
  <c r="M7362" i="5"/>
  <c r="L5397" i="5"/>
  <c r="N5397" i="5"/>
  <c r="M5397" i="5"/>
  <c r="L5404" i="5"/>
  <c r="M5404" i="5"/>
  <c r="N5404" i="5"/>
  <c r="L2826" i="5"/>
  <c r="N2826" i="5"/>
  <c r="L396" i="5"/>
  <c r="M396" i="5"/>
  <c r="N396" i="5"/>
  <c r="L5473" i="5"/>
  <c r="M5473" i="5"/>
  <c r="N5473" i="5"/>
  <c r="M188" i="5"/>
  <c r="N188" i="5"/>
  <c r="L304" i="5"/>
  <c r="N304" i="5"/>
  <c r="M304" i="5"/>
  <c r="L5121" i="5"/>
  <c r="M5121" i="5"/>
  <c r="L4748" i="5"/>
  <c r="M4748" i="5"/>
  <c r="N4748" i="5"/>
  <c r="L1023" i="5"/>
  <c r="N1023" i="5"/>
  <c r="L2077" i="5"/>
  <c r="M2077" i="5"/>
  <c r="N2077" i="5"/>
  <c r="L2150" i="5"/>
  <c r="M2150" i="5"/>
  <c r="N2150" i="5"/>
  <c r="L2151" i="5"/>
  <c r="M2151" i="5"/>
  <c r="N2151" i="5"/>
  <c r="L4843" i="5"/>
  <c r="N4843" i="5"/>
  <c r="L6828" i="5"/>
  <c r="M6828" i="5"/>
  <c r="N6828" i="5"/>
  <c r="M1583" i="5"/>
  <c r="N1583" i="5"/>
  <c r="N2205" i="5"/>
  <c r="M2205" i="5"/>
  <c r="L5068" i="5"/>
  <c r="M5068" i="5"/>
  <c r="N5068" i="5"/>
  <c r="L2795" i="5"/>
  <c r="M2795" i="5"/>
  <c r="N2795" i="5"/>
  <c r="L1986" i="5"/>
  <c r="N1986" i="5"/>
  <c r="M1986" i="5"/>
  <c r="L6008" i="5"/>
  <c r="M6008" i="5"/>
  <c r="N6008" i="5"/>
  <c r="L6831" i="5"/>
  <c r="M6831" i="5"/>
  <c r="N6831" i="5"/>
  <c r="L2450" i="5"/>
  <c r="M2450" i="5"/>
  <c r="N2450" i="5"/>
  <c r="L2842" i="5"/>
  <c r="M2842" i="5"/>
  <c r="N2842" i="5"/>
  <c r="L1248" i="5"/>
  <c r="N1248" i="5"/>
  <c r="L5950" i="5"/>
  <c r="N5950" i="5"/>
  <c r="M5950" i="5"/>
  <c r="L552" i="5"/>
  <c r="N552" i="5"/>
  <c r="M552" i="5"/>
  <c r="L3365" i="5"/>
  <c r="N3365" i="5"/>
  <c r="M3365" i="5"/>
  <c r="L3793" i="5"/>
  <c r="M3793" i="5"/>
  <c r="N3793" i="5"/>
  <c r="L3902" i="5"/>
  <c r="N3902" i="5"/>
  <c r="M3902" i="5"/>
  <c r="L2405" i="5"/>
  <c r="M2405" i="5"/>
  <c r="N2405" i="5"/>
  <c r="N4690" i="5"/>
  <c r="M4690" i="5"/>
  <c r="L6646" i="5"/>
  <c r="N6646" i="5"/>
  <c r="M6646" i="5"/>
  <c r="L6876" i="5"/>
  <c r="M6876" i="5"/>
  <c r="N6876" i="5"/>
  <c r="L7764" i="5"/>
  <c r="M7764" i="5"/>
  <c r="N7764" i="5"/>
  <c r="L2572" i="5"/>
  <c r="N2572" i="5"/>
  <c r="M2572" i="5"/>
  <c r="L1009" i="5"/>
  <c r="M1009" i="5"/>
  <c r="N1009" i="5"/>
  <c r="L8114" i="5"/>
  <c r="N8114" i="5"/>
  <c r="M8114" i="5"/>
  <c r="M1248" i="5"/>
  <c r="N6633" i="5"/>
  <c r="M4000" i="5"/>
  <c r="M5855" i="5"/>
  <c r="N801" i="5"/>
  <c r="N3470" i="5"/>
  <c r="M6415" i="5"/>
  <c r="N8551" i="5"/>
  <c r="N107" i="5"/>
  <c r="M8551" i="5"/>
  <c r="M6908" i="5"/>
  <c r="M107" i="5"/>
  <c r="M1564" i="5"/>
  <c r="L947" i="5"/>
  <c r="N947" i="5"/>
  <c r="M947" i="5"/>
  <c r="L3605" i="5"/>
  <c r="M3605" i="5"/>
  <c r="N3605" i="5"/>
  <c r="M8329" i="5"/>
  <c r="N8329" i="5"/>
  <c r="L7092" i="5"/>
  <c r="N7092" i="5"/>
  <c r="L2702" i="5"/>
  <c r="N2702" i="5"/>
  <c r="M2702" i="5"/>
  <c r="L4265" i="5"/>
  <c r="N4265" i="5"/>
  <c r="L1034" i="5"/>
  <c r="M1034" i="5"/>
  <c r="N1034" i="5"/>
  <c r="L315" i="5"/>
  <c r="M315" i="5"/>
  <c r="N315" i="5"/>
  <c r="L1467" i="5"/>
  <c r="M1467" i="5"/>
  <c r="N1467" i="5"/>
  <c r="L3926" i="5"/>
  <c r="N3926" i="5"/>
  <c r="M3926" i="5"/>
  <c r="L6997" i="5"/>
  <c r="M6997" i="5"/>
  <c r="N6997" i="5"/>
  <c r="L5509" i="5"/>
  <c r="N5509" i="5"/>
  <c r="M5509" i="5"/>
  <c r="L7562" i="5"/>
  <c r="N7562" i="5"/>
  <c r="L4071" i="5"/>
  <c r="M4071" i="5"/>
  <c r="N4071" i="5"/>
  <c r="M6995" i="5"/>
  <c r="N6995" i="5"/>
  <c r="L3059" i="5"/>
  <c r="M3059" i="5"/>
  <c r="N3059" i="5"/>
  <c r="L765" i="5"/>
  <c r="M765" i="5"/>
  <c r="L5241" i="5"/>
  <c r="M5241" i="5"/>
  <c r="N5241" i="5"/>
  <c r="L616" i="5"/>
  <c r="M616" i="5"/>
  <c r="L7546" i="5"/>
  <c r="N7546" i="5"/>
  <c r="M7546" i="5"/>
  <c r="L7259" i="5"/>
  <c r="M7259" i="5"/>
  <c r="N7259" i="5"/>
  <c r="L5959" i="5"/>
  <c r="N5959" i="5"/>
  <c r="L1182" i="5"/>
  <c r="M1182" i="5"/>
  <c r="L7475" i="5"/>
  <c r="N7475" i="5"/>
  <c r="M7475" i="5"/>
  <c r="L2927" i="5"/>
  <c r="M2927" i="5"/>
  <c r="N2927" i="5"/>
  <c r="L519" i="5"/>
  <c r="M519" i="5"/>
  <c r="N519" i="5"/>
  <c r="L3091" i="5"/>
  <c r="M3091" i="5"/>
  <c r="N3091" i="5"/>
  <c r="L8412" i="5"/>
  <c r="M8412" i="5"/>
  <c r="N8412" i="5"/>
  <c r="L3988" i="5"/>
  <c r="M3988" i="5"/>
  <c r="L1083" i="5"/>
  <c r="N1083" i="5"/>
  <c r="M1083" i="5"/>
  <c r="L1224" i="5"/>
  <c r="N1224" i="5"/>
  <c r="L669" i="5"/>
  <c r="M669" i="5"/>
  <c r="N669" i="5"/>
  <c r="L6978" i="5"/>
  <c r="M6978" i="5"/>
  <c r="N6978" i="5"/>
  <c r="L4935" i="5"/>
  <c r="M4935" i="5"/>
  <c r="L4449" i="5"/>
  <c r="N4449" i="5"/>
  <c r="L3436" i="5"/>
  <c r="M3436" i="5"/>
  <c r="N3436" i="5"/>
  <c r="L1537" i="5"/>
  <c r="M1537" i="5"/>
  <c r="L1850" i="5"/>
  <c r="M1850" i="5"/>
  <c r="N1850" i="5"/>
  <c r="L8529" i="5"/>
  <c r="M8529" i="5"/>
  <c r="N8529" i="5"/>
  <c r="L7579" i="5"/>
  <c r="M7579" i="5"/>
  <c r="N7579" i="5"/>
  <c r="L4475" i="5"/>
  <c r="M4475" i="5"/>
  <c r="N4475" i="5"/>
  <c r="L116" i="5"/>
  <c r="M116" i="5"/>
  <c r="N116" i="5"/>
  <c r="L3661" i="5"/>
  <c r="N3661" i="5"/>
  <c r="L6859" i="5"/>
  <c r="M6859" i="5"/>
  <c r="N6859" i="5"/>
  <c r="L3321" i="5"/>
  <c r="M3321" i="5"/>
  <c r="L2953" i="5"/>
  <c r="N2953" i="5"/>
  <c r="L1253" i="5"/>
  <c r="M1253" i="5"/>
  <c r="N1253" i="5"/>
  <c r="L4169" i="5"/>
  <c r="M4169" i="5"/>
  <c r="N4169" i="5"/>
  <c r="L6163" i="5"/>
  <c r="M6163" i="5"/>
  <c r="N6163" i="5"/>
  <c r="L6241" i="5"/>
  <c r="M6241" i="5"/>
  <c r="N6241" i="5"/>
  <c r="L3776" i="5"/>
  <c r="N3776" i="5"/>
  <c r="L4788" i="5"/>
  <c r="N4788" i="5"/>
  <c r="L2060" i="5"/>
  <c r="M2060" i="5"/>
  <c r="L4794" i="5"/>
  <c r="M4794" i="5"/>
  <c r="N4794" i="5"/>
  <c r="L3018" i="5"/>
  <c r="M3018" i="5"/>
  <c r="N3018" i="5"/>
  <c r="L6340" i="5"/>
  <c r="N6340" i="5"/>
  <c r="L7184" i="5"/>
  <c r="M7184" i="5"/>
  <c r="N7184" i="5"/>
  <c r="L8425" i="5"/>
  <c r="M8425" i="5"/>
  <c r="N8425" i="5"/>
  <c r="L130" i="5"/>
  <c r="M130" i="5"/>
  <c r="N1998" i="5"/>
  <c r="M1998" i="5"/>
  <c r="L6247" i="5"/>
  <c r="N6247" i="5"/>
  <c r="M6247" i="5"/>
  <c r="L2423" i="5"/>
  <c r="N2423" i="5"/>
  <c r="M2423" i="5"/>
  <c r="L8701" i="5"/>
  <c r="M8701" i="5"/>
  <c r="N8701" i="5"/>
  <c r="L4312" i="5"/>
  <c r="M4312" i="5"/>
  <c r="N4312" i="5"/>
  <c r="L569" i="5"/>
  <c r="N569" i="5"/>
  <c r="M569" i="5"/>
  <c r="L7833" i="5"/>
  <c r="M7833" i="5"/>
  <c r="L2828" i="5"/>
  <c r="N2828" i="5"/>
  <c r="M2828" i="5"/>
  <c r="L7662" i="5"/>
  <c r="M7662" i="5"/>
  <c r="L8076" i="5"/>
  <c r="M8076" i="5"/>
  <c r="N8076" i="5"/>
  <c r="L795" i="5"/>
  <c r="N795" i="5"/>
  <c r="M795" i="5"/>
  <c r="L4270" i="5"/>
  <c r="M4270" i="5"/>
  <c r="N4270" i="5"/>
  <c r="L2662" i="5"/>
  <c r="M2662" i="5"/>
  <c r="N2662" i="5"/>
  <c r="L6881" i="5"/>
  <c r="M6881" i="5"/>
  <c r="L2870" i="5"/>
  <c r="M2870" i="5"/>
  <c r="L186" i="5"/>
  <c r="M186" i="5"/>
  <c r="N186" i="5"/>
  <c r="L95" i="5"/>
  <c r="N95" i="5"/>
  <c r="M95" i="5"/>
  <c r="L4920" i="5"/>
  <c r="N4920" i="5"/>
  <c r="L2947" i="5"/>
  <c r="M2947" i="5"/>
  <c r="N2947" i="5"/>
  <c r="L2258" i="5"/>
  <c r="M2258" i="5"/>
  <c r="N2258" i="5"/>
  <c r="L2356" i="5"/>
  <c r="M2356" i="5"/>
  <c r="N2356" i="5"/>
  <c r="L1272" i="5"/>
  <c r="N1272" i="5"/>
  <c r="M1272" i="5"/>
  <c r="L8453" i="5"/>
  <c r="M8453" i="5"/>
  <c r="N8453" i="5"/>
  <c r="L7628" i="5"/>
  <c r="N7628" i="5"/>
  <c r="L6712" i="5"/>
  <c r="N6712" i="5"/>
  <c r="L3600" i="5"/>
  <c r="M3600" i="5"/>
  <c r="N3600" i="5"/>
  <c r="L5427" i="5"/>
  <c r="M5427" i="5"/>
  <c r="N5427" i="5"/>
  <c r="L6638" i="5"/>
  <c r="N6638" i="5"/>
  <c r="L404" i="5"/>
  <c r="M404" i="5"/>
  <c r="N404" i="5"/>
  <c r="N6881" i="5"/>
  <c r="N65" i="5"/>
  <c r="N4111" i="5"/>
  <c r="M4111" i="5"/>
  <c r="N7109" i="5"/>
  <c r="M7109" i="5"/>
  <c r="L5167" i="5"/>
  <c r="N5167" i="5"/>
  <c r="M5167" i="5"/>
  <c r="L1539" i="5"/>
  <c r="M1539" i="5"/>
  <c r="L3705" i="5"/>
  <c r="M3705" i="5"/>
  <c r="N3705" i="5"/>
  <c r="L5942" i="5"/>
  <c r="M5942" i="5"/>
  <c r="N2968" i="5"/>
  <c r="M2968" i="5"/>
  <c r="L1108" i="5"/>
  <c r="N1108" i="5"/>
  <c r="M1108" i="5"/>
  <c r="L473" i="5"/>
  <c r="M473" i="5"/>
  <c r="N473" i="5"/>
  <c r="L6555" i="5"/>
  <c r="M6555" i="5"/>
  <c r="N6555" i="5"/>
  <c r="L1230" i="5"/>
  <c r="N1230" i="5"/>
  <c r="L3406" i="5"/>
  <c r="M3406" i="5"/>
  <c r="N3406" i="5"/>
  <c r="L5925" i="5"/>
  <c r="M5925" i="5"/>
  <c r="L3970" i="5"/>
  <c r="M3970" i="5"/>
  <c r="L5093" i="5"/>
  <c r="N5093" i="5"/>
  <c r="M5093" i="5"/>
  <c r="L1360" i="5"/>
  <c r="N1360" i="5"/>
  <c r="M1360" i="5"/>
  <c r="L3792" i="5"/>
  <c r="M3792" i="5"/>
  <c r="N3792" i="5"/>
  <c r="L7933" i="5"/>
  <c r="M7933" i="5"/>
  <c r="N7933" i="5"/>
  <c r="L2473" i="5"/>
  <c r="N2473" i="5"/>
  <c r="M2473" i="5"/>
  <c r="L3276" i="5"/>
  <c r="N3276" i="5"/>
  <c r="M3661" i="5"/>
  <c r="M6712" i="5"/>
  <c r="N3988" i="5"/>
  <c r="N1398" i="5"/>
  <c r="L4888" i="5"/>
  <c r="N4888" i="5"/>
  <c r="L7167" i="5"/>
  <c r="M7167" i="5"/>
  <c r="L5395" i="5"/>
  <c r="M5395" i="5"/>
  <c r="N5395" i="5"/>
  <c r="L8273" i="5"/>
  <c r="N8273" i="5"/>
  <c r="L7979" i="5"/>
  <c r="M7979" i="5"/>
  <c r="L2800" i="5"/>
  <c r="N2800" i="5"/>
  <c r="L4255" i="5"/>
  <c r="N4255" i="5"/>
  <c r="M4255" i="5"/>
  <c r="M1871" i="5"/>
  <c r="N1871" i="5"/>
  <c r="L967" i="5"/>
  <c r="M967" i="5"/>
  <c r="N967" i="5"/>
  <c r="L6254" i="5"/>
  <c r="N6254" i="5"/>
  <c r="M6254" i="5"/>
  <c r="L7059" i="5"/>
  <c r="N7059" i="5"/>
  <c r="M7059" i="5"/>
  <c r="L2517" i="5"/>
  <c r="N2517" i="5"/>
  <c r="L7332" i="5"/>
  <c r="M7332" i="5"/>
  <c r="L4884" i="5"/>
  <c r="N4884" i="5"/>
  <c r="M4884" i="5"/>
  <c r="N2857" i="5"/>
  <c r="L2857" i="5"/>
  <c r="M2857" i="5"/>
  <c r="L2368" i="5"/>
  <c r="N2368" i="5"/>
  <c r="M2368" i="5"/>
  <c r="L4922" i="5"/>
  <c r="M4922" i="5"/>
  <c r="L6645" i="5"/>
  <c r="N6645" i="5"/>
  <c r="L2595" i="5"/>
  <c r="M2595" i="5"/>
  <c r="N2595" i="5"/>
  <c r="L4975" i="5"/>
  <c r="N4975" i="5"/>
  <c r="M4975" i="5"/>
  <c r="L3208" i="5"/>
  <c r="N3208" i="5"/>
  <c r="M3208" i="5"/>
  <c r="L3707" i="5"/>
  <c r="M3707" i="5"/>
  <c r="N3707" i="5"/>
  <c r="L1288" i="5"/>
  <c r="M1288" i="5"/>
  <c r="N1288" i="5"/>
  <c r="L5839" i="5"/>
  <c r="N5839" i="5"/>
  <c r="M5839" i="5"/>
  <c r="L4184" i="5"/>
  <c r="N4184" i="5"/>
  <c r="M4184" i="5"/>
  <c r="L3498" i="5"/>
  <c r="M3498" i="5"/>
  <c r="N3498" i="5"/>
  <c r="L4337" i="5"/>
  <c r="M4337" i="5"/>
  <c r="L8411" i="5"/>
  <c r="M8411" i="5"/>
  <c r="N8411" i="5"/>
  <c r="L5433" i="5"/>
  <c r="M5433" i="5"/>
  <c r="N5433" i="5"/>
  <c r="L4179" i="5"/>
  <c r="M4179" i="5"/>
  <c r="N4179" i="5"/>
  <c r="L6282" i="5"/>
  <c r="N6282" i="5"/>
  <c r="M6282" i="5"/>
  <c r="L3116" i="5"/>
  <c r="M3116" i="5"/>
  <c r="N3116" i="5"/>
  <c r="L2108" i="5"/>
  <c r="M2108" i="5"/>
  <c r="N2108" i="5"/>
  <c r="L3542" i="5"/>
  <c r="M3542" i="5"/>
  <c r="N3542" i="5"/>
  <c r="L2449" i="5"/>
  <c r="M2449" i="5"/>
  <c r="N1564" i="5"/>
  <c r="M2800" i="5"/>
  <c r="M3276" i="5"/>
  <c r="N7403" i="5"/>
  <c r="M6645" i="5"/>
  <c r="M7403" i="5"/>
  <c r="N7979" i="5"/>
  <c r="N5925" i="5"/>
  <c r="N4935" i="5"/>
  <c r="M4265" i="5"/>
  <c r="N2870" i="5"/>
  <c r="N345" i="5"/>
  <c r="M345" i="5"/>
  <c r="N2375" i="5"/>
  <c r="M8506" i="5"/>
  <c r="N4038" i="5"/>
  <c r="M3214" i="5"/>
  <c r="N8589" i="5"/>
  <c r="M8589" i="5"/>
  <c r="L2264" i="5"/>
  <c r="M2264" i="5"/>
  <c r="L5334" i="5"/>
  <c r="M5334" i="5"/>
  <c r="L7526" i="5"/>
  <c r="N7526" i="5"/>
  <c r="M7526" i="5"/>
  <c r="L717" i="5"/>
  <c r="M717" i="5"/>
  <c r="L2084" i="5"/>
  <c r="M2084" i="5"/>
  <c r="L3951" i="5"/>
  <c r="M3951" i="5"/>
  <c r="N3951" i="5"/>
  <c r="L8097" i="5"/>
  <c r="N8097" i="5"/>
  <c r="M8097" i="5"/>
  <c r="L2807" i="5"/>
  <c r="M2807" i="5"/>
  <c r="L2588" i="5"/>
  <c r="M2588" i="5"/>
  <c r="N2588" i="5"/>
  <c r="L5084" i="5"/>
  <c r="N5084" i="5"/>
  <c r="M5084" i="5"/>
  <c r="L1912" i="5"/>
  <c r="N1912" i="5"/>
  <c r="L1551" i="5"/>
  <c r="M1551" i="5"/>
  <c r="N1551" i="5"/>
  <c r="L4607" i="5"/>
  <c r="M4607" i="5"/>
  <c r="L1712" i="5"/>
  <c r="M1712" i="5"/>
  <c r="N1712" i="5"/>
  <c r="L310" i="5"/>
  <c r="M310" i="5"/>
  <c r="N310" i="5"/>
  <c r="L31" i="5"/>
  <c r="N31" i="5"/>
  <c r="L8388" i="5"/>
  <c r="N8388" i="5"/>
  <c r="L6185" i="5"/>
  <c r="N6185" i="5"/>
  <c r="L4569" i="5"/>
  <c r="N4569" i="5"/>
  <c r="L6486" i="5"/>
  <c r="M6486" i="5"/>
  <c r="N6486" i="5"/>
  <c r="L8159" i="5"/>
  <c r="N8159" i="5"/>
  <c r="M8159" i="5"/>
  <c r="L5269" i="5"/>
  <c r="M5269" i="5"/>
  <c r="N5269" i="5"/>
  <c r="N5285" i="5"/>
  <c r="M5285" i="5"/>
  <c r="L3198" i="5"/>
  <c r="M3198" i="5"/>
  <c r="L7117" i="5"/>
  <c r="M7117" i="5"/>
  <c r="N7117" i="5"/>
  <c r="L1554" i="5"/>
  <c r="M1554" i="5"/>
  <c r="L5151" i="5"/>
  <c r="M5151" i="5"/>
  <c r="N5151" i="5"/>
  <c r="L6327" i="5"/>
  <c r="N6327" i="5"/>
  <c r="L2080" i="5"/>
  <c r="N2080" i="5"/>
  <c r="M2080" i="5"/>
  <c r="L5964" i="5"/>
  <c r="M5964" i="5"/>
  <c r="L1794" i="5"/>
  <c r="N1794" i="5"/>
  <c r="L3330" i="5"/>
  <c r="M3330" i="5"/>
  <c r="N3330" i="5"/>
  <c r="L8466" i="5"/>
  <c r="N8466" i="5"/>
  <c r="M8466" i="5"/>
  <c r="L1765" i="5"/>
  <c r="M1765" i="5"/>
  <c r="N1765" i="5"/>
  <c r="L4385" i="5"/>
  <c r="M4385" i="5"/>
  <c r="N4385" i="5"/>
  <c r="N4388" i="5"/>
  <c r="L468" i="5"/>
  <c r="N468" i="5"/>
  <c r="M468" i="5"/>
  <c r="L6496" i="5"/>
  <c r="N6496" i="5"/>
  <c r="N3822" i="5"/>
  <c r="M3822" i="5"/>
  <c r="L1972" i="5"/>
  <c r="N1972" i="5"/>
  <c r="M6406" i="5"/>
  <c r="N6406" i="5"/>
  <c r="L4202" i="5"/>
  <c r="N4202" i="5"/>
  <c r="M4202" i="5"/>
  <c r="L3915" i="5"/>
  <c r="N3915" i="5"/>
  <c r="L8326" i="5"/>
  <c r="M8326" i="5"/>
  <c r="L2937" i="5"/>
  <c r="N2937" i="5"/>
  <c r="M2937" i="5"/>
  <c r="N5788" i="5"/>
  <c r="M5788" i="5"/>
  <c r="L3482" i="5"/>
  <c r="M3482" i="5"/>
  <c r="N3482" i="5"/>
  <c r="L470" i="5"/>
  <c r="M470" i="5"/>
  <c r="L4714" i="5"/>
  <c r="N4714" i="5"/>
  <c r="L2370" i="5"/>
  <c r="N2370" i="5"/>
  <c r="L1240" i="5"/>
  <c r="M1240" i="5"/>
  <c r="L999" i="5"/>
  <c r="N999" i="5"/>
  <c r="L642" i="5"/>
  <c r="M642" i="5"/>
  <c r="L7521" i="5"/>
  <c r="M7521" i="5"/>
  <c r="L1941" i="5"/>
  <c r="M1941" i="5"/>
  <c r="L1432" i="5"/>
  <c r="M1432" i="5"/>
  <c r="N1432" i="5"/>
  <c r="L4352" i="5"/>
  <c r="M4352" i="5"/>
  <c r="N4352" i="5"/>
  <c r="L3987" i="5"/>
  <c r="N3987" i="5"/>
  <c r="L7436" i="5"/>
  <c r="N7436" i="5"/>
  <c r="L5526" i="5"/>
  <c r="M5526" i="5"/>
  <c r="N5526" i="5"/>
  <c r="L4970" i="5"/>
  <c r="M4970" i="5"/>
  <c r="L6377" i="5"/>
  <c r="N6377" i="5"/>
  <c r="M6377" i="5"/>
  <c r="L1464" i="5"/>
  <c r="M1464" i="5"/>
  <c r="L6542" i="5"/>
  <c r="N6542" i="5"/>
  <c r="M6542" i="5"/>
  <c r="L7828" i="5"/>
  <c r="M7828" i="5"/>
  <c r="N7828" i="5"/>
  <c r="L3491" i="5"/>
  <c r="N3491" i="5"/>
  <c r="N5760" i="5"/>
  <c r="M5760" i="5"/>
  <c r="L6936" i="5"/>
  <c r="M6936" i="5"/>
  <c r="L7864" i="5"/>
  <c r="M7864" i="5"/>
  <c r="N7864" i="5"/>
  <c r="M3362" i="5"/>
  <c r="N4970" i="5"/>
  <c r="M1972" i="5"/>
  <c r="M943" i="5"/>
  <c r="N3198" i="5"/>
  <c r="N8130" i="5"/>
  <c r="N2311" i="5"/>
  <c r="N3977" i="5"/>
  <c r="N4873" i="5"/>
  <c r="L942" i="5"/>
  <c r="M942" i="5"/>
  <c r="N942" i="5"/>
  <c r="L5170" i="5"/>
  <c r="M5170" i="5"/>
  <c r="L4478" i="5"/>
  <c r="N4478" i="5"/>
  <c r="L3054" i="5"/>
  <c r="N3054" i="5"/>
  <c r="L3679" i="5"/>
  <c r="N3679" i="5"/>
  <c r="L686" i="5"/>
  <c r="M686" i="5"/>
  <c r="L2892" i="5"/>
  <c r="N2892" i="5"/>
  <c r="L5155" i="5"/>
  <c r="N5155" i="5"/>
  <c r="L5447" i="5"/>
  <c r="M5447" i="5"/>
  <c r="N5447" i="5"/>
  <c r="L3936" i="5"/>
  <c r="M3936" i="5"/>
  <c r="L2501" i="5"/>
  <c r="N2501" i="5"/>
  <c r="M2501" i="5"/>
  <c r="L2680" i="5"/>
  <c r="N2680" i="5"/>
  <c r="M2680" i="5"/>
  <c r="L6676" i="5"/>
  <c r="N6676" i="5"/>
  <c r="L4668" i="5"/>
  <c r="M4668" i="5"/>
  <c r="L7240" i="5"/>
  <c r="N7240" i="5"/>
  <c r="M7240" i="5"/>
  <c r="M938" i="5"/>
  <c r="N938" i="5"/>
  <c r="L7678" i="5"/>
  <c r="N7678" i="5"/>
  <c r="L1334" i="5"/>
  <c r="M1334" i="5"/>
  <c r="L4206" i="5"/>
  <c r="M4206" i="5"/>
  <c r="N4206" i="5"/>
  <c r="L5031" i="5"/>
  <c r="M5031" i="5"/>
  <c r="N5031" i="5"/>
  <c r="L273" i="5"/>
  <c r="N273" i="5"/>
  <c r="M273" i="5"/>
  <c r="L398" i="5"/>
  <c r="M398" i="5"/>
  <c r="L306" i="5"/>
  <c r="M306" i="5"/>
  <c r="N306" i="5"/>
  <c r="L7665" i="5"/>
  <c r="M7665" i="5"/>
  <c r="L3892" i="5"/>
  <c r="M3892" i="5"/>
  <c r="N3892" i="5"/>
  <c r="L1552" i="5"/>
  <c r="M1552" i="5"/>
  <c r="N1552" i="5"/>
  <c r="L3004" i="5"/>
  <c r="M3004" i="5"/>
  <c r="N3004" i="5"/>
  <c r="L3947" i="5"/>
  <c r="M3947" i="5"/>
  <c r="N3947" i="5"/>
  <c r="L7512" i="5"/>
  <c r="M7512" i="5"/>
  <c r="N7512" i="5"/>
  <c r="L2811" i="5"/>
  <c r="M2811" i="5"/>
  <c r="N2811" i="5"/>
  <c r="L6372" i="5"/>
  <c r="M6372" i="5"/>
  <c r="N6372" i="5"/>
  <c r="L2832" i="5"/>
  <c r="M2832" i="5"/>
  <c r="N2832" i="5"/>
  <c r="L1831" i="5"/>
  <c r="M1831" i="5"/>
  <c r="N1831" i="5"/>
  <c r="L7047" i="5"/>
  <c r="N7047" i="5"/>
  <c r="M7047" i="5"/>
  <c r="L1124" i="5"/>
  <c r="N1124" i="5"/>
  <c r="L1311" i="5"/>
  <c r="M1311" i="5"/>
  <c r="L2743" i="5"/>
  <c r="N2743" i="5"/>
  <c r="L8648" i="5"/>
  <c r="M8648" i="5"/>
  <c r="L5247" i="5"/>
  <c r="M5247" i="5"/>
  <c r="L2325" i="5"/>
  <c r="M2325" i="5"/>
  <c r="L2183" i="5"/>
  <c r="N2183" i="5"/>
  <c r="M2183" i="5"/>
  <c r="N3214" i="5"/>
  <c r="L3285" i="5"/>
  <c r="M3285" i="5"/>
  <c r="L5918" i="5"/>
  <c r="M5918" i="5"/>
  <c r="N8691" i="5"/>
  <c r="M8691" i="5"/>
  <c r="L3309" i="5"/>
  <c r="N3309" i="5"/>
  <c r="N3779" i="5"/>
  <c r="M3779" i="5"/>
  <c r="L8616" i="5"/>
  <c r="M8616" i="5"/>
  <c r="N8616" i="5"/>
  <c r="L1389" i="5"/>
  <c r="M1389" i="5"/>
  <c r="L6750" i="5"/>
  <c r="M6750" i="5"/>
  <c r="L1968" i="5"/>
  <c r="M1968" i="5"/>
  <c r="N1968" i="5"/>
  <c r="L2296" i="5"/>
  <c r="N2296" i="5"/>
  <c r="M2296" i="5"/>
  <c r="L7260" i="5"/>
  <c r="M7260" i="5"/>
  <c r="N7260" i="5"/>
  <c r="L7000" i="5"/>
  <c r="M7000" i="5"/>
  <c r="N7000" i="5"/>
  <c r="L1397" i="5"/>
  <c r="M1397" i="5"/>
  <c r="L5419" i="5"/>
  <c r="N5419" i="5"/>
  <c r="M5419" i="5"/>
  <c r="L7454" i="5"/>
  <c r="N7454" i="5"/>
  <c r="L144" i="5"/>
  <c r="M144" i="5"/>
  <c r="L862" i="5"/>
  <c r="M862" i="5"/>
  <c r="L1779" i="5"/>
  <c r="M1779" i="5"/>
  <c r="N1779" i="5"/>
  <c r="L3348" i="5"/>
  <c r="N3348" i="5"/>
  <c r="M3348" i="5"/>
  <c r="L3851" i="5"/>
  <c r="N3851" i="5"/>
  <c r="N4224" i="5"/>
  <c r="M4224" i="5"/>
  <c r="L804" i="5"/>
  <c r="M804" i="5"/>
  <c r="L8565" i="5"/>
  <c r="M8565" i="5"/>
  <c r="L5369" i="5"/>
  <c r="N5369" i="5"/>
  <c r="M5369" i="5"/>
  <c r="L2958" i="5"/>
  <c r="M2958" i="5"/>
  <c r="L6297" i="5"/>
  <c r="M6297" i="5"/>
  <c r="L4013" i="5"/>
  <c r="M4013" i="5"/>
  <c r="L4014" i="5"/>
  <c r="M4014" i="5"/>
  <c r="L3194" i="5"/>
  <c r="M3194" i="5"/>
  <c r="L852" i="5"/>
  <c r="M852" i="5"/>
  <c r="L4635" i="5"/>
  <c r="M4635" i="5"/>
  <c r="L5038" i="5"/>
  <c r="N5038" i="5"/>
  <c r="M5038" i="5"/>
  <c r="L5743" i="5"/>
  <c r="M5743" i="5"/>
  <c r="N5743" i="5"/>
  <c r="L2533" i="5"/>
  <c r="M2533" i="5"/>
  <c r="L4678" i="5"/>
  <c r="N4678" i="5"/>
  <c r="L7676" i="5"/>
  <c r="N7676" i="5"/>
  <c r="N7303" i="5"/>
  <c r="M7303" i="5"/>
  <c r="L6852" i="5"/>
  <c r="N6852" i="5"/>
  <c r="M6852" i="5"/>
  <c r="L3748" i="5"/>
  <c r="N3748" i="5"/>
  <c r="M3748" i="5"/>
  <c r="N4515" i="5"/>
  <c r="M4515" i="5"/>
  <c r="L5520" i="5"/>
  <c r="M5520" i="5"/>
  <c r="N5520" i="5"/>
  <c r="N852" i="5"/>
  <c r="M2311" i="5"/>
  <c r="N4123" i="5"/>
  <c r="M3491" i="5"/>
  <c r="M3977" i="5"/>
  <c r="N398" i="5"/>
  <c r="N717" i="5"/>
  <c r="N5247" i="5"/>
  <c r="N470" i="5"/>
  <c r="N6750" i="5"/>
  <c r="L58" i="5"/>
  <c r="N58" i="5"/>
  <c r="L301" i="5"/>
  <c r="M301" i="5"/>
  <c r="L3983" i="5"/>
  <c r="M3983" i="5"/>
  <c r="N3983" i="5"/>
  <c r="L2864" i="5"/>
  <c r="M2864" i="5"/>
  <c r="N2864" i="5"/>
  <c r="L635" i="5"/>
  <c r="M635" i="5"/>
  <c r="N635" i="5"/>
  <c r="L381" i="5"/>
  <c r="N381" i="5"/>
  <c r="L3184" i="5"/>
  <c r="M3184" i="5"/>
  <c r="N3184" i="5"/>
  <c r="L3909" i="5"/>
  <c r="M3909" i="5"/>
  <c r="N3909" i="5"/>
  <c r="L8158" i="5"/>
  <c r="M8158" i="5"/>
  <c r="L6408" i="5"/>
  <c r="N6408" i="5"/>
  <c r="M6408" i="5"/>
  <c r="L3737" i="5"/>
  <c r="M3737" i="5"/>
  <c r="L4195" i="5"/>
  <c r="N4195" i="5"/>
  <c r="L1720" i="5"/>
  <c r="M1720" i="5"/>
  <c r="N1720" i="5"/>
  <c r="L2003" i="5"/>
  <c r="M2003" i="5"/>
  <c r="N2003" i="5"/>
  <c r="L5060" i="5"/>
  <c r="M5060" i="5"/>
  <c r="N5060" i="5"/>
  <c r="L7517" i="5"/>
  <c r="M7517" i="5"/>
  <c r="L651" i="5"/>
  <c r="N651" i="5"/>
  <c r="L2973" i="5"/>
  <c r="N2973" i="5"/>
  <c r="L2027" i="5"/>
  <c r="N2027" i="5"/>
  <c r="N417" i="5"/>
  <c r="M417" i="5"/>
  <c r="L990" i="5"/>
  <c r="M990" i="5"/>
  <c r="L6773" i="5"/>
  <c r="N6773" i="5"/>
  <c r="M6773" i="5"/>
  <c r="L4198" i="5"/>
  <c r="N4198" i="5"/>
  <c r="L4448" i="5"/>
  <c r="M4448" i="5"/>
  <c r="L7307" i="5"/>
  <c r="M7307" i="5"/>
  <c r="L6393" i="5"/>
  <c r="M6393" i="5"/>
  <c r="L6561" i="5"/>
  <c r="M6561" i="5"/>
  <c r="N6561" i="5"/>
  <c r="L4250" i="5"/>
  <c r="M4250" i="5"/>
  <c r="L8229" i="5"/>
  <c r="N8229" i="5"/>
  <c r="L582" i="5"/>
  <c r="M582" i="5"/>
  <c r="L7171" i="5"/>
  <c r="N7171" i="5"/>
  <c r="L4493" i="5"/>
  <c r="M4493" i="5"/>
  <c r="L6174" i="5"/>
  <c r="M6174" i="5"/>
  <c r="L347" i="5"/>
  <c r="M347" i="5"/>
  <c r="N347" i="5"/>
  <c r="L575" i="5"/>
  <c r="M575" i="5"/>
  <c r="N575" i="5"/>
  <c r="L4560" i="5"/>
  <c r="N4560" i="5"/>
  <c r="L1006" i="5"/>
  <c r="M1006" i="5"/>
  <c r="L1383" i="5"/>
  <c r="M1383" i="5"/>
  <c r="N1383" i="5"/>
  <c r="L2969" i="5"/>
  <c r="N2969" i="5"/>
  <c r="L3519" i="5"/>
  <c r="N3519" i="5"/>
  <c r="L869" i="5"/>
  <c r="N869" i="5"/>
  <c r="L3291" i="5"/>
  <c r="M3291" i="5"/>
  <c r="L2600" i="5"/>
  <c r="M2600" i="5"/>
  <c r="L641" i="5"/>
  <c r="M641" i="5"/>
  <c r="N641" i="5"/>
  <c r="L300" i="5"/>
  <c r="M300" i="5"/>
  <c r="L8172" i="5"/>
  <c r="N8172" i="5"/>
  <c r="M8172" i="5"/>
  <c r="L6127" i="5"/>
  <c r="N6127" i="5"/>
  <c r="M6127" i="5"/>
  <c r="L2540" i="5"/>
  <c r="M2540" i="5"/>
  <c r="L7335" i="5"/>
  <c r="N7335" i="5"/>
  <c r="L3074" i="5"/>
  <c r="M3074" i="5"/>
  <c r="L6522" i="5"/>
  <c r="N6522" i="5"/>
  <c r="L2333" i="5"/>
  <c r="N2333" i="5"/>
  <c r="L6977" i="5"/>
  <c r="N6977" i="5"/>
  <c r="L5801" i="5"/>
  <c r="N5801" i="5"/>
  <c r="M5801" i="5"/>
  <c r="L2206" i="5"/>
  <c r="N2206" i="5"/>
  <c r="L4417" i="5"/>
  <c r="N4417" i="5"/>
  <c r="L4438" i="5"/>
  <c r="M4438" i="5"/>
  <c r="L8760" i="5"/>
  <c r="M8760" i="5"/>
  <c r="L6968" i="5"/>
  <c r="M6968" i="5"/>
  <c r="N6968" i="5"/>
  <c r="L3426" i="5"/>
  <c r="M3426" i="5"/>
  <c r="L2280" i="5"/>
  <c r="N2280" i="5"/>
  <c r="L5712" i="5"/>
  <c r="M5712" i="5"/>
  <c r="N5712" i="5"/>
  <c r="L6687" i="5"/>
  <c r="M6687" i="5"/>
  <c r="N6687" i="5"/>
  <c r="L5977" i="5"/>
  <c r="M5977" i="5"/>
  <c r="L6223" i="5"/>
  <c r="M6223" i="5"/>
  <c r="N6223" i="5"/>
  <c r="L1788" i="5"/>
  <c r="M1788" i="5"/>
  <c r="L4467" i="5"/>
  <c r="N4467" i="5"/>
  <c r="L1515" i="5"/>
  <c r="M1515" i="5"/>
  <c r="N1515" i="5"/>
  <c r="L7741" i="5"/>
  <c r="M7741" i="5"/>
  <c r="L5533" i="5"/>
  <c r="M5533" i="5"/>
  <c r="N5533" i="5"/>
  <c r="L7713" i="5"/>
  <c r="N7713" i="5"/>
  <c r="M7713" i="5"/>
  <c r="L4608" i="5"/>
  <c r="M4608" i="5"/>
  <c r="L391" i="5"/>
  <c r="M391" i="5"/>
  <c r="L6126" i="5"/>
  <c r="N6126" i="5"/>
  <c r="L1822" i="5"/>
  <c r="N1822" i="5"/>
  <c r="M1822" i="5"/>
  <c r="N2078" i="5"/>
  <c r="N3291" i="5"/>
  <c r="N7923" i="5"/>
  <c r="N4509" i="5"/>
  <c r="N4674" i="5"/>
  <c r="M2078" i="5"/>
  <c r="N1507" i="5"/>
  <c r="M7923" i="5"/>
  <c r="N4626" i="5"/>
  <c r="M4509" i="5"/>
  <c r="N2686" i="5"/>
  <c r="L5299" i="5"/>
  <c r="N5299" i="5"/>
  <c r="N300" i="5"/>
  <c r="M869" i="5"/>
  <c r="N6229" i="5"/>
  <c r="M1507" i="5"/>
  <c r="M4626" i="5"/>
  <c r="M5299" i="5"/>
  <c r="N8748" i="5"/>
  <c r="N7741" i="5"/>
  <c r="N7606" i="5"/>
  <c r="N8603" i="5"/>
  <c r="M6390" i="5"/>
  <c r="M7999" i="5"/>
  <c r="M920" i="5"/>
  <c r="M6422" i="5"/>
  <c r="N973" i="5"/>
  <c r="M8650" i="5"/>
  <c r="M1753" i="5"/>
  <c r="M5549" i="5"/>
  <c r="N6512" i="5"/>
  <c r="N5977" i="5"/>
  <c r="N4250" i="5"/>
  <c r="L3485" i="5"/>
  <c r="M3485" i="5"/>
  <c r="N6389" i="5"/>
  <c r="M6389" i="5"/>
  <c r="L677" i="5"/>
  <c r="N677" i="5"/>
  <c r="L3185" i="5"/>
  <c r="N3185" i="5"/>
  <c r="L7654" i="5"/>
  <c r="N7654" i="5"/>
  <c r="L6949" i="5"/>
  <c r="M6949" i="5"/>
  <c r="L1365" i="5"/>
  <c r="M1365" i="5"/>
  <c r="L2984" i="5"/>
  <c r="M2984" i="5"/>
  <c r="L1203" i="5"/>
  <c r="M1203" i="5"/>
  <c r="L771" i="5"/>
  <c r="M771" i="5"/>
  <c r="L4156" i="5"/>
  <c r="N4156" i="5"/>
  <c r="L2888" i="5"/>
  <c r="N2888" i="5"/>
  <c r="L6498" i="5"/>
  <c r="N6498" i="5"/>
  <c r="L2471" i="5"/>
  <c r="M2471" i="5"/>
  <c r="L90" i="5"/>
  <c r="N90" i="5"/>
  <c r="L6270" i="5"/>
  <c r="M6270" i="5"/>
  <c r="L6020" i="5"/>
  <c r="N6020" i="5"/>
  <c r="L8016" i="5"/>
  <c r="M8016" i="5"/>
  <c r="N8016" i="5"/>
  <c r="M1746" i="5"/>
  <c r="N1746" i="5"/>
  <c r="L4968" i="5"/>
  <c r="M4968" i="5"/>
  <c r="L3763" i="5"/>
  <c r="N3763" i="5"/>
  <c r="L3686" i="5"/>
  <c r="M3686" i="5"/>
  <c r="L8638" i="5"/>
  <c r="M8638" i="5"/>
  <c r="N8638" i="5"/>
  <c r="L373" i="5"/>
  <c r="M373" i="5"/>
  <c r="N6288" i="5"/>
  <c r="M5324" i="5"/>
  <c r="L3257" i="5"/>
  <c r="M3257" i="5"/>
  <c r="L4837" i="5"/>
  <c r="N4837" i="5"/>
  <c r="L751" i="5"/>
  <c r="M751" i="5"/>
  <c r="L6414" i="5"/>
  <c r="N6414" i="5"/>
  <c r="L4754" i="5"/>
  <c r="N4754" i="5"/>
  <c r="L169" i="5"/>
  <c r="N169" i="5"/>
  <c r="L6736" i="5"/>
  <c r="M6736" i="5"/>
  <c r="L503" i="5"/>
  <c r="N503" i="5"/>
  <c r="N7736" i="5"/>
  <c r="M7736" i="5"/>
  <c r="L6849" i="5"/>
  <c r="M6849" i="5"/>
  <c r="L8762" i="5"/>
  <c r="M8762" i="5"/>
  <c r="L3094" i="5"/>
  <c r="M3094" i="5"/>
  <c r="L4896" i="5"/>
  <c r="N4896" i="5"/>
  <c r="L4681" i="5"/>
  <c r="M4681" i="5"/>
  <c r="L420" i="5"/>
  <c r="M420" i="5"/>
  <c r="L5376" i="5"/>
  <c r="N5376" i="5"/>
  <c r="L4129" i="5"/>
  <c r="N4129" i="5"/>
  <c r="N6049" i="5"/>
  <c r="N5409" i="5"/>
  <c r="N844" i="5"/>
  <c r="M5376" i="5"/>
  <c r="L1380" i="5"/>
  <c r="M1380" i="5"/>
  <c r="N1380" i="5"/>
  <c r="L6252" i="5"/>
  <c r="N6252" i="5"/>
  <c r="M5356" i="5"/>
  <c r="N5356" i="5"/>
  <c r="L2231" i="5"/>
  <c r="M2231" i="5"/>
  <c r="N2231" i="5"/>
  <c r="L7992" i="5"/>
  <c r="M7992" i="5"/>
  <c r="N7058" i="5"/>
  <c r="L7058" i="5"/>
  <c r="L5168" i="5"/>
  <c r="N5168" i="5"/>
  <c r="L5915" i="5"/>
  <c r="N5915" i="5"/>
  <c r="L8537" i="5"/>
  <c r="M8537" i="5"/>
  <c r="L7695" i="5"/>
  <c r="N7695" i="5"/>
  <c r="L177" i="5"/>
  <c r="N177" i="5"/>
  <c r="L1186" i="5"/>
  <c r="M1186" i="5"/>
  <c r="L7487" i="5"/>
  <c r="N7487" i="5"/>
  <c r="L8455" i="5"/>
  <c r="M8455" i="5"/>
  <c r="L5017" i="5"/>
  <c r="N5017" i="5"/>
  <c r="L5313" i="5"/>
  <c r="M5313" i="5"/>
  <c r="N5313" i="5"/>
  <c r="L918" i="5"/>
  <c r="N918" i="5"/>
  <c r="L3583" i="5"/>
  <c r="M3583" i="5"/>
  <c r="N2026" i="5"/>
  <c r="M2026" i="5"/>
  <c r="L4465" i="5"/>
  <c r="M4465" i="5"/>
  <c r="L8386" i="5"/>
  <c r="M8386" i="5"/>
  <c r="N8386" i="5"/>
  <c r="L815" i="5"/>
  <c r="M815" i="5"/>
  <c r="L458" i="5"/>
  <c r="N458" i="5"/>
  <c r="M4415" i="5"/>
  <c r="L4415" i="5"/>
  <c r="L8006" i="5"/>
  <c r="M8006" i="5"/>
  <c r="L1277" i="5"/>
  <c r="M1277" i="5"/>
  <c r="L6228" i="5"/>
  <c r="M6228" i="5"/>
  <c r="N6228" i="5"/>
  <c r="L4835" i="5"/>
  <c r="N4835" i="5"/>
  <c r="L2415" i="5"/>
  <c r="M2415" i="5"/>
  <c r="N2415" i="5"/>
  <c r="L1436" i="5"/>
  <c r="N1436" i="5"/>
  <c r="L5998" i="5"/>
  <c r="M5998" i="5"/>
  <c r="L4466" i="5"/>
  <c r="M4466" i="5"/>
  <c r="N4466" i="5"/>
  <c r="L5524" i="5"/>
  <c r="M5524" i="5"/>
  <c r="L5180" i="5"/>
  <c r="M5180" i="5"/>
  <c r="N5180" i="5"/>
  <c r="L4124" i="5"/>
  <c r="M4124" i="5"/>
  <c r="L5969" i="5"/>
  <c r="N5969" i="5"/>
  <c r="L7716" i="5"/>
  <c r="N7716" i="5"/>
  <c r="L1013" i="5"/>
  <c r="M1013" i="5"/>
  <c r="L3533" i="5"/>
  <c r="M3533" i="5"/>
  <c r="L1597" i="5"/>
  <c r="M1597" i="5"/>
  <c r="L2402" i="5"/>
  <c r="M2402" i="5"/>
  <c r="N2402" i="5"/>
  <c r="L4420" i="5"/>
  <c r="N4420" i="5"/>
  <c r="L5717" i="5"/>
  <c r="N5717" i="5"/>
  <c r="M6308" i="5"/>
  <c r="N6308" i="5"/>
  <c r="L4817" i="5"/>
  <c r="N4817" i="5"/>
  <c r="L4335" i="5"/>
  <c r="N4335" i="5"/>
  <c r="L4072" i="5"/>
  <c r="N4072" i="5"/>
  <c r="L2917" i="5"/>
  <c r="M2917" i="5"/>
  <c r="L1809" i="5"/>
  <c r="M1809" i="5"/>
  <c r="L5962" i="5"/>
  <c r="M5962" i="5"/>
  <c r="L7672" i="5"/>
  <c r="M7672" i="5"/>
  <c r="N7672" i="5"/>
  <c r="L3161" i="5"/>
  <c r="M3161" i="5"/>
  <c r="L3357" i="5"/>
  <c r="M3357" i="5"/>
  <c r="L8561" i="5"/>
  <c r="N8561" i="5"/>
  <c r="L1862" i="5"/>
  <c r="N1862" i="5"/>
  <c r="N6589" i="5"/>
  <c r="N8703" i="5"/>
  <c r="M2271" i="5"/>
  <c r="M7638" i="5"/>
  <c r="M5883" i="5"/>
  <c r="N6941" i="5"/>
  <c r="M5115" i="5"/>
  <c r="L1193" i="5"/>
  <c r="N1193" i="5"/>
  <c r="L1453" i="5"/>
  <c r="M1453" i="5"/>
  <c r="L4268" i="5"/>
  <c r="N4268" i="5"/>
  <c r="L6251" i="5"/>
  <c r="N6251" i="5"/>
  <c r="L6565" i="5"/>
  <c r="M6565" i="5"/>
  <c r="L2529" i="5"/>
  <c r="M2529" i="5"/>
  <c r="L8135" i="5"/>
  <c r="M8135" i="5"/>
  <c r="L6147" i="5"/>
  <c r="M6147" i="5"/>
  <c r="L4708" i="5"/>
  <c r="N4708" i="5"/>
  <c r="L1400" i="5"/>
  <c r="N1400" i="5"/>
  <c r="L2001" i="5"/>
  <c r="N2001" i="5"/>
  <c r="L3397" i="5"/>
  <c r="M3397" i="5"/>
  <c r="L652" i="5"/>
  <c r="M652" i="5"/>
  <c r="L1811" i="5"/>
  <c r="N1811" i="5"/>
  <c r="L6935" i="5"/>
  <c r="N6935" i="5"/>
  <c r="M4676" i="5"/>
  <c r="M5717" i="5"/>
  <c r="N590" i="5"/>
  <c r="N3807" i="5"/>
  <c r="N7220" i="5"/>
  <c r="N1460" i="5"/>
  <c r="M6967" i="5"/>
  <c r="N688" i="5"/>
  <c r="L7048" i="5"/>
  <c r="M7048" i="5"/>
  <c r="N7048" i="5"/>
  <c r="L7023" i="5"/>
  <c r="N7023" i="5"/>
  <c r="L6573" i="5"/>
  <c r="N6573" i="5"/>
  <c r="L732" i="5"/>
  <c r="M732" i="5"/>
  <c r="N732" i="5"/>
  <c r="L7216" i="5"/>
  <c r="M7216" i="5"/>
  <c r="N7216" i="5"/>
  <c r="L262" i="5"/>
  <c r="N262" i="5"/>
  <c r="L7144" i="5"/>
  <c r="M7144" i="5"/>
  <c r="L2416" i="5"/>
  <c r="M2416" i="5"/>
  <c r="L2488" i="5"/>
  <c r="M2488" i="5"/>
  <c r="L6988" i="5"/>
  <c r="M6988" i="5"/>
  <c r="N6988" i="5"/>
  <c r="L4266" i="5"/>
  <c r="N4266" i="5"/>
  <c r="L1307" i="5"/>
  <c r="M1307" i="5"/>
  <c r="L2355" i="5"/>
  <c r="N2355" i="5"/>
  <c r="L1717" i="5"/>
  <c r="N1717" i="5"/>
  <c r="L4656" i="5"/>
  <c r="M4656" i="5"/>
  <c r="L3106" i="5"/>
  <c r="N3106" i="5"/>
  <c r="L7942" i="5"/>
  <c r="M7942" i="5"/>
  <c r="L3085" i="5"/>
  <c r="N3085" i="5"/>
  <c r="L8380" i="5"/>
  <c r="M8380" i="5"/>
  <c r="L6576" i="5"/>
  <c r="M6576" i="5"/>
  <c r="L4967" i="5"/>
  <c r="M4967" i="5"/>
  <c r="L3663" i="5"/>
  <c r="N3663" i="5"/>
  <c r="L8764" i="5"/>
  <c r="N8764" i="5"/>
  <c r="L6563" i="5"/>
  <c r="M6563" i="5"/>
  <c r="N6563" i="5"/>
  <c r="L29" i="5"/>
  <c r="M29" i="5"/>
  <c r="L6474" i="5"/>
  <c r="M6474" i="5"/>
  <c r="N6474" i="5"/>
  <c r="M5075" i="5"/>
  <c r="N500" i="5"/>
  <c r="N5719" i="5"/>
  <c r="L7139" i="5"/>
  <c r="M7139" i="5"/>
  <c r="M5948" i="5"/>
  <c r="M999" i="5"/>
  <c r="M1493" i="5"/>
  <c r="N8199" i="5"/>
  <c r="N5137" i="5"/>
  <c r="N8261" i="5"/>
  <c r="M3207" i="5"/>
  <c r="M3818" i="5"/>
  <c r="N7045" i="5"/>
  <c r="M5719" i="5"/>
  <c r="M6018" i="5"/>
  <c r="M1097" i="5"/>
  <c r="N7217" i="5"/>
  <c r="M6496" i="5"/>
  <c r="M1495" i="5"/>
  <c r="N1413" i="5"/>
  <c r="M2431" i="5"/>
  <c r="N6440" i="5"/>
  <c r="M6440" i="5"/>
  <c r="M2367" i="5"/>
  <c r="L2367" i="5"/>
  <c r="L7383" i="5"/>
  <c r="M7383" i="5"/>
  <c r="N7383" i="5"/>
  <c r="L4999" i="5"/>
  <c r="M4999" i="5"/>
  <c r="N4999" i="5"/>
  <c r="L5330" i="5"/>
  <c r="M5330" i="5"/>
  <c r="N5330" i="5"/>
  <c r="L5192" i="5"/>
  <c r="M5192" i="5"/>
  <c r="N5192" i="5"/>
  <c r="L2789" i="5"/>
  <c r="M2789" i="5"/>
  <c r="L6724" i="5"/>
  <c r="M6724" i="5"/>
  <c r="N6724" i="5"/>
  <c r="L5840" i="5"/>
  <c r="N5840" i="5"/>
  <c r="L4305" i="5"/>
  <c r="N4305" i="5"/>
  <c r="L266" i="5"/>
  <c r="M266" i="5"/>
  <c r="N266" i="5"/>
  <c r="M7142" i="5"/>
  <c r="N7142" i="5"/>
  <c r="L7495" i="5"/>
  <c r="M7495" i="5"/>
  <c r="N7495" i="5"/>
  <c r="L6025" i="5"/>
  <c r="N6025" i="5"/>
  <c r="L5616" i="5"/>
  <c r="M5616" i="5"/>
  <c r="N5616" i="5"/>
  <c r="L7543" i="5"/>
  <c r="M7543" i="5"/>
  <c r="N6993" i="5"/>
  <c r="L670" i="5"/>
  <c r="N670" i="5"/>
  <c r="N224" i="5"/>
  <c r="N6461" i="5"/>
  <c r="M224" i="5"/>
  <c r="N1249" i="5"/>
  <c r="N2611" i="5"/>
  <c r="N2528" i="5"/>
  <c r="M8199" i="5"/>
  <c r="N1443" i="5"/>
  <c r="N873" i="5"/>
  <c r="M5137" i="5"/>
  <c r="M8261" i="5"/>
  <c r="N7407" i="5"/>
  <c r="N2074" i="5"/>
  <c r="M7045" i="5"/>
  <c r="M7217" i="5"/>
  <c r="N1325" i="5"/>
  <c r="M1413" i="5"/>
  <c r="N7673" i="5"/>
  <c r="N8334" i="5"/>
  <c r="N4164" i="5"/>
  <c r="N1872" i="5"/>
  <c r="N1798" i="5"/>
  <c r="L1798" i="5"/>
  <c r="L5355" i="5"/>
  <c r="M5355" i="5"/>
  <c r="N5355" i="5"/>
  <c r="L4024" i="5"/>
  <c r="N4024" i="5"/>
  <c r="L1758" i="5"/>
  <c r="M1758" i="5"/>
  <c r="N1758" i="5"/>
  <c r="L1499" i="5"/>
  <c r="N1499" i="5"/>
  <c r="L6170" i="5"/>
  <c r="N6170" i="5"/>
  <c r="L1632" i="5"/>
  <c r="M1632" i="5"/>
  <c r="L5755" i="5"/>
  <c r="N5755" i="5"/>
  <c r="L660" i="5"/>
  <c r="M660" i="5"/>
  <c r="L8452" i="5"/>
  <c r="M8452" i="5"/>
  <c r="L6653" i="5"/>
  <c r="M6653" i="5"/>
  <c r="L2989" i="5"/>
  <c r="N2989" i="5"/>
  <c r="L6867" i="5"/>
  <c r="M6867" i="5"/>
  <c r="N6867" i="5"/>
  <c r="L6358" i="5"/>
  <c r="N6358" i="5"/>
  <c r="L3033" i="5"/>
  <c r="M3033" i="5"/>
  <c r="L335" i="5"/>
  <c r="N335" i="5"/>
  <c r="L540" i="5"/>
  <c r="N540" i="5"/>
  <c r="L3651" i="5"/>
  <c r="M3651" i="5"/>
  <c r="N3651" i="5"/>
  <c r="L8026" i="5"/>
  <c r="N8026" i="5"/>
  <c r="L1297" i="5"/>
  <c r="N1297" i="5"/>
  <c r="L3169" i="5"/>
  <c r="M3169" i="5"/>
  <c r="N3169" i="5"/>
  <c r="L4143" i="5"/>
  <c r="M4143" i="5"/>
  <c r="N1868" i="5"/>
  <c r="M1868" i="5"/>
  <c r="L4649" i="5"/>
  <c r="N4649" i="5"/>
  <c r="M50" i="5"/>
  <c r="N50" i="5"/>
  <c r="N8668" i="5"/>
  <c r="M8668" i="5"/>
  <c r="M8130" i="5"/>
  <c r="M4569" i="5"/>
  <c r="M7678" i="5"/>
  <c r="N1097" i="5"/>
  <c r="L7702" i="5"/>
  <c r="M7702" i="5"/>
  <c r="N7702" i="5"/>
  <c r="L6575" i="5"/>
  <c r="M6575" i="5"/>
  <c r="N6575" i="5"/>
  <c r="L7196" i="5"/>
  <c r="M7196" i="5"/>
  <c r="N7196" i="5"/>
  <c r="L2948" i="5"/>
  <c r="N2948" i="5"/>
  <c r="L7703" i="5"/>
  <c r="M7703" i="5"/>
  <c r="M6461" i="5"/>
  <c r="M1249" i="5"/>
  <c r="M4928" i="5"/>
  <c r="M2611" i="5"/>
  <c r="N1240" i="5"/>
  <c r="N7422" i="5"/>
  <c r="M1443" i="5"/>
  <c r="N3362" i="5"/>
  <c r="M873" i="5"/>
  <c r="M7407" i="5"/>
  <c r="M2074" i="5"/>
  <c r="N7726" i="5"/>
  <c r="M2948" i="5"/>
  <c r="M1325" i="5"/>
  <c r="M7673" i="5"/>
  <c r="N5604" i="5"/>
  <c r="M8334" i="5"/>
  <c r="N1453" i="5"/>
  <c r="M6025" i="5"/>
  <c r="M4164" i="5"/>
  <c r="M1872" i="5"/>
  <c r="N7521" i="5"/>
  <c r="L1274" i="5"/>
  <c r="M1274" i="5"/>
  <c r="N1274" i="5"/>
  <c r="L268" i="5"/>
  <c r="M268" i="5"/>
  <c r="N268" i="5"/>
  <c r="L3002" i="5"/>
  <c r="N3002" i="5"/>
  <c r="L7014" i="5"/>
  <c r="M7014" i="5"/>
  <c r="N7014" i="5"/>
  <c r="L2138" i="5"/>
  <c r="M2138" i="5"/>
  <c r="N2138" i="5"/>
  <c r="L6473" i="5"/>
  <c r="M6473" i="5"/>
  <c r="N6473" i="5"/>
  <c r="L828" i="5"/>
  <c r="M828" i="5"/>
  <c r="L4856" i="5"/>
  <c r="M4856" i="5"/>
  <c r="L7312" i="5"/>
  <c r="M7312" i="5"/>
  <c r="N7312" i="5"/>
  <c r="L433" i="5"/>
  <c r="M433" i="5"/>
  <c r="N433" i="5"/>
  <c r="L6554" i="5"/>
  <c r="M6554" i="5"/>
  <c r="N6554" i="5"/>
  <c r="L6682" i="5"/>
  <c r="M6682" i="5"/>
  <c r="N6682" i="5"/>
  <c r="L3383" i="5"/>
  <c r="M3383" i="5"/>
  <c r="L5967" i="5"/>
  <c r="M5967" i="5"/>
  <c r="N5967" i="5"/>
  <c r="L3934" i="5"/>
  <c r="N3934" i="5"/>
  <c r="L7135" i="5"/>
  <c r="M7135" i="5"/>
  <c r="N7135" i="5"/>
  <c r="L8143" i="5"/>
  <c r="M8143" i="5"/>
  <c r="L8501" i="5"/>
  <c r="M8501" i="5"/>
  <c r="L4157" i="5"/>
  <c r="M4157" i="5"/>
  <c r="L8584" i="5"/>
  <c r="M8584" i="5"/>
  <c r="L4666" i="5"/>
  <c r="M4666" i="5"/>
  <c r="L7486" i="5"/>
  <c r="M7486" i="5"/>
  <c r="L6226" i="5"/>
  <c r="N6226" i="5"/>
  <c r="N1264" i="5"/>
  <c r="M4873" i="5"/>
  <c r="M4604" i="5"/>
  <c r="N4604" i="5"/>
  <c r="M7351" i="5"/>
  <c r="N7351" i="5"/>
  <c r="L6176" i="5"/>
  <c r="M6176" i="5"/>
  <c r="L8094" i="5"/>
  <c r="M8094" i="5"/>
  <c r="N8094" i="5"/>
  <c r="L5571" i="5"/>
  <c r="M5571" i="5"/>
  <c r="N5571" i="5"/>
  <c r="L5387" i="5"/>
  <c r="M5387" i="5"/>
  <c r="N5387" i="5"/>
  <c r="L4185" i="5"/>
  <c r="M4185" i="5"/>
  <c r="N7515" i="5"/>
  <c r="M5586" i="5"/>
  <c r="N6856" i="5"/>
  <c r="N7389" i="5"/>
  <c r="M2370" i="5"/>
  <c r="N7596" i="5"/>
  <c r="N4456" i="5"/>
  <c r="M3215" i="5"/>
  <c r="M1473" i="5"/>
  <c r="M7684" i="5"/>
  <c r="N5235" i="5"/>
  <c r="N698" i="5"/>
  <c r="N2042" i="5"/>
  <c r="M1264" i="5"/>
  <c r="M8241" i="5"/>
  <c r="N5985" i="5"/>
  <c r="N2073" i="5"/>
  <c r="M2027" i="5"/>
  <c r="M4278" i="5"/>
  <c r="M2329" i="5"/>
  <c r="L595" i="5"/>
  <c r="M595" i="5"/>
  <c r="L6329" i="5"/>
  <c r="N6329" i="5"/>
  <c r="L2853" i="5"/>
  <c r="N2853" i="5"/>
  <c r="L6059" i="5"/>
  <c r="N6059" i="5"/>
  <c r="L769" i="5"/>
  <c r="M769" i="5"/>
  <c r="N769" i="5"/>
  <c r="M3288" i="5"/>
  <c r="N3288" i="5"/>
  <c r="L3246" i="5"/>
  <c r="M3246" i="5"/>
  <c r="N3246" i="5"/>
  <c r="L7646" i="5"/>
  <c r="M7646" i="5"/>
  <c r="N7646" i="5"/>
  <c r="L1743" i="5"/>
  <c r="M1743" i="5"/>
  <c r="L6216" i="5"/>
  <c r="N6216" i="5"/>
  <c r="L5271" i="5"/>
  <c r="M5271" i="5"/>
  <c r="N5271" i="5"/>
  <c r="L6836" i="5"/>
  <c r="M6836" i="5"/>
  <c r="L6863" i="5"/>
  <c r="M6863" i="5"/>
  <c r="L3036" i="5"/>
  <c r="M3036" i="5"/>
  <c r="L1337" i="5"/>
  <c r="N1337" i="5"/>
  <c r="L1844" i="5"/>
  <c r="N1844" i="5"/>
  <c r="N568" i="5"/>
  <c r="M568" i="5"/>
  <c r="L3419" i="5"/>
  <c r="M3419" i="5"/>
  <c r="N3419" i="5"/>
  <c r="L5097" i="5"/>
  <c r="N5097" i="5"/>
  <c r="L4057" i="5"/>
  <c r="M4057" i="5"/>
  <c r="L1548" i="5"/>
  <c r="M1548" i="5"/>
  <c r="L5224" i="5"/>
  <c r="M5224" i="5"/>
  <c r="L5894" i="5"/>
  <c r="M5894" i="5"/>
  <c r="N5894" i="5"/>
  <c r="L2983" i="5"/>
  <c r="N2983" i="5"/>
  <c r="L6343" i="5"/>
  <c r="N6343" i="5"/>
  <c r="L5282" i="5"/>
  <c r="M5282" i="5"/>
  <c r="L3063" i="5"/>
  <c r="M3063" i="5"/>
  <c r="L238" i="5"/>
  <c r="N238" i="5"/>
  <c r="L4430" i="5"/>
  <c r="N4430" i="5"/>
  <c r="L1038" i="5"/>
  <c r="N1038" i="5"/>
  <c r="L2816" i="5"/>
  <c r="M2816" i="5"/>
  <c r="N2816" i="5"/>
  <c r="L521" i="5"/>
  <c r="M521" i="5"/>
  <c r="L1079" i="5"/>
  <c r="M1079" i="5"/>
  <c r="N1079" i="5"/>
  <c r="L5317" i="5"/>
  <c r="M5317" i="5"/>
  <c r="N5317" i="5"/>
  <c r="L871" i="5"/>
  <c r="N871" i="5"/>
  <c r="L2282" i="5"/>
  <c r="M2282" i="5"/>
  <c r="N2282" i="5"/>
  <c r="L3729" i="5"/>
  <c r="M3729" i="5"/>
  <c r="L8045" i="5"/>
  <c r="M8045" i="5"/>
  <c r="L3082" i="5"/>
  <c r="M3082" i="5"/>
  <c r="N3082" i="5"/>
  <c r="L124" i="5"/>
  <c r="M124" i="5"/>
  <c r="L7524" i="5"/>
  <c r="M7524" i="5"/>
  <c r="N7524" i="5"/>
  <c r="L7315" i="5"/>
  <c r="M7315" i="5"/>
  <c r="N7315" i="5"/>
  <c r="L3140" i="5"/>
  <c r="M3140" i="5"/>
  <c r="N3140" i="5"/>
  <c r="L6771" i="5"/>
  <c r="N6771" i="5"/>
  <c r="L8502" i="5"/>
  <c r="M8502" i="5"/>
  <c r="N8502" i="5"/>
  <c r="L1084" i="5"/>
  <c r="N1084" i="5"/>
  <c r="L6130" i="5"/>
  <c r="N6130" i="5"/>
  <c r="L7361" i="5"/>
  <c r="N7361" i="5"/>
  <c r="L7284" i="5"/>
  <c r="N7284" i="5"/>
  <c r="L911" i="5"/>
  <c r="N911" i="5"/>
  <c r="L1504" i="5"/>
  <c r="M1504" i="5"/>
  <c r="N1504" i="5"/>
  <c r="L1660" i="5"/>
  <c r="N1660" i="5"/>
  <c r="L8180" i="5"/>
  <c r="N8180" i="5"/>
  <c r="L6505" i="5"/>
  <c r="N6505" i="5"/>
  <c r="M8654" i="5"/>
  <c r="N8654" i="5"/>
  <c r="L2638" i="5"/>
  <c r="M2638" i="5"/>
  <c r="M6185" i="5"/>
  <c r="N6045" i="5"/>
  <c r="N7684" i="5"/>
  <c r="N4692" i="5"/>
  <c r="M6505" i="5"/>
  <c r="L4957" i="5"/>
  <c r="M4957" i="5"/>
  <c r="N2272" i="5"/>
  <c r="M2272" i="5"/>
  <c r="L8593" i="5"/>
  <c r="N8593" i="5"/>
  <c r="L1950" i="5"/>
  <c r="M1950" i="5"/>
  <c r="N1950" i="5"/>
  <c r="L4284" i="5"/>
  <c r="N4284" i="5"/>
  <c r="L981" i="5"/>
  <c r="M981" i="5"/>
  <c r="N981" i="5"/>
  <c r="L2372" i="5"/>
  <c r="N2372" i="5"/>
  <c r="L3242" i="5"/>
  <c r="N3242" i="5"/>
  <c r="L6381" i="5"/>
  <c r="N6381" i="5"/>
  <c r="L1782" i="5"/>
  <c r="N1782" i="5"/>
  <c r="L1623" i="5"/>
  <c r="N1623" i="5"/>
  <c r="L7241" i="5"/>
  <c r="M7241" i="5"/>
  <c r="L4005" i="5"/>
  <c r="N4005" i="5"/>
  <c r="L4146" i="5"/>
  <c r="M4146" i="5"/>
  <c r="L3770" i="5"/>
  <c r="N3770" i="5"/>
  <c r="M7515" i="5"/>
  <c r="M6856" i="5"/>
  <c r="M7389" i="5"/>
  <c r="N8565" i="5"/>
  <c r="M4848" i="5"/>
  <c r="N4013" i="5"/>
  <c r="N2958" i="5"/>
  <c r="M5235" i="5"/>
  <c r="M698" i="5"/>
  <c r="M2042" i="5"/>
  <c r="N8103" i="5"/>
  <c r="N2449" i="5"/>
  <c r="M2073" i="5"/>
  <c r="L1252" i="5"/>
  <c r="M1252" i="5"/>
  <c r="N1252" i="5"/>
  <c r="L4581" i="5"/>
  <c r="M4581" i="5"/>
  <c r="L4730" i="5"/>
  <c r="M4730" i="5"/>
  <c r="L1069" i="5"/>
  <c r="M1069" i="5"/>
  <c r="N1069" i="5"/>
  <c r="L5662" i="5"/>
  <c r="M5662" i="5"/>
  <c r="L2362" i="5"/>
  <c r="N2362" i="5"/>
  <c r="L4787" i="5"/>
  <c r="M4787" i="5"/>
  <c r="N4787" i="5"/>
  <c r="L8012" i="5"/>
  <c r="M8012" i="5"/>
  <c r="N8012" i="5"/>
  <c r="L4859" i="5"/>
  <c r="M4859" i="5"/>
  <c r="N4859" i="5"/>
  <c r="L3044" i="5"/>
  <c r="M3044" i="5"/>
  <c r="N3044" i="5"/>
  <c r="L3263" i="5"/>
  <c r="N3263" i="5"/>
  <c r="L5664" i="5"/>
  <c r="M5664" i="5"/>
  <c r="L2754" i="5"/>
  <c r="M2754" i="5"/>
  <c r="N517" i="5"/>
  <c r="N4358" i="5"/>
  <c r="L4630" i="5"/>
  <c r="M4630" i="5"/>
  <c r="M497" i="5"/>
  <c r="N425" i="5"/>
  <c r="N3823" i="5"/>
  <c r="M4984" i="5"/>
  <c r="M1699" i="5"/>
  <c r="M8269" i="5"/>
  <c r="M3258" i="5"/>
  <c r="N208" i="5"/>
  <c r="M454" i="5"/>
  <c r="M2879" i="5"/>
  <c r="M4440" i="5"/>
  <c r="N2863" i="5"/>
  <c r="M4149" i="5"/>
  <c r="M3038" i="5"/>
  <c r="N925" i="5"/>
  <c r="N7123" i="5"/>
  <c r="N1984" i="5"/>
  <c r="N7064" i="5"/>
  <c r="M6157" i="5"/>
  <c r="M7191" i="5"/>
  <c r="N7238" i="5"/>
  <c r="M670" i="5"/>
  <c r="N4160" i="5"/>
  <c r="N4650" i="5"/>
  <c r="M1819" i="5"/>
  <c r="M2262" i="5"/>
  <c r="N6952" i="5"/>
  <c r="N4221" i="5"/>
  <c r="M1538" i="5"/>
  <c r="M8305" i="5"/>
  <c r="M4358" i="5"/>
  <c r="N4369" i="5"/>
  <c r="M2686" i="5"/>
  <c r="L7832" i="5"/>
  <c r="M7832" i="5"/>
  <c r="N7832" i="5"/>
  <c r="L2526" i="5"/>
  <c r="N2526" i="5"/>
  <c r="L6868" i="5"/>
  <c r="N6868" i="5"/>
  <c r="L4733" i="5"/>
  <c r="M4733" i="5"/>
  <c r="L5554" i="5"/>
  <c r="M5554" i="5"/>
  <c r="L3262" i="5"/>
  <c r="M3262" i="5"/>
  <c r="N3262" i="5"/>
  <c r="L7528" i="5"/>
  <c r="M7528" i="5"/>
  <c r="N7528" i="5"/>
  <c r="L5378" i="5"/>
  <c r="N5378" i="5"/>
  <c r="L7886" i="5"/>
  <c r="M7886" i="5"/>
  <c r="L3789" i="5"/>
  <c r="M3789" i="5"/>
  <c r="N3789" i="5"/>
  <c r="L3573" i="5"/>
  <c r="M3573" i="5"/>
  <c r="L3692" i="5"/>
  <c r="N3692" i="5"/>
  <c r="L3471" i="5"/>
  <c r="N3471" i="5"/>
  <c r="L6299" i="5"/>
  <c r="N6299" i="5"/>
  <c r="L3831" i="5"/>
  <c r="M3831" i="5"/>
  <c r="L1627" i="5"/>
  <c r="M1627" i="5"/>
  <c r="L5780" i="5"/>
  <c r="N5780" i="5"/>
  <c r="L4201" i="5"/>
  <c r="N4201" i="5"/>
  <c r="L5280" i="5"/>
  <c r="N5280" i="5"/>
  <c r="L1881" i="5"/>
  <c r="M1881" i="5"/>
  <c r="L1946" i="5"/>
  <c r="M1946" i="5"/>
  <c r="N1815" i="5"/>
  <c r="N5654" i="5"/>
  <c r="M1815" i="5"/>
  <c r="M2029" i="5"/>
  <c r="M5654" i="5"/>
  <c r="N1273" i="5"/>
  <c r="M425" i="5"/>
  <c r="M3823" i="5"/>
  <c r="N4545" i="5"/>
  <c r="M208" i="5"/>
  <c r="N6666" i="5"/>
  <c r="M2863" i="5"/>
  <c r="N6619" i="5"/>
  <c r="M925" i="5"/>
  <c r="M7123" i="5"/>
  <c r="M1984" i="5"/>
  <c r="M7064" i="5"/>
  <c r="M4160" i="5"/>
  <c r="N2762" i="5"/>
  <c r="N1280" i="5"/>
  <c r="M4650" i="5"/>
  <c r="M6952" i="5"/>
  <c r="M1606" i="5"/>
  <c r="M4221" i="5"/>
  <c r="M4369" i="5"/>
  <c r="N6570" i="5"/>
  <c r="N1723" i="5"/>
  <c r="L2270" i="5"/>
  <c r="M2270" i="5"/>
  <c r="L7082" i="5"/>
  <c r="N7082" i="5"/>
  <c r="L5766" i="5"/>
  <c r="N5766" i="5"/>
  <c r="L1073" i="5"/>
  <c r="N1073" i="5"/>
  <c r="L6149" i="5"/>
  <c r="M6149" i="5"/>
  <c r="N6149" i="5"/>
  <c r="M3135" i="5"/>
  <c r="N3135" i="5"/>
  <c r="L5564" i="5"/>
  <c r="M5564" i="5"/>
  <c r="L4519" i="5"/>
  <c r="M4519" i="5"/>
  <c r="N4519" i="5"/>
  <c r="L8065" i="5"/>
  <c r="N8065" i="5"/>
  <c r="L1995" i="5"/>
  <c r="M1995" i="5"/>
  <c r="N1995" i="5"/>
  <c r="L7786" i="5"/>
  <c r="N7786" i="5"/>
  <c r="L2913" i="5"/>
  <c r="M2913" i="5"/>
  <c r="L8517" i="5"/>
  <c r="N8517" i="5"/>
  <c r="L5200" i="5"/>
  <c r="N5200" i="5"/>
  <c r="L4986" i="5"/>
  <c r="M4986" i="5"/>
  <c r="L449" i="5"/>
  <c r="M449" i="5"/>
  <c r="N449" i="5"/>
  <c r="L4985" i="5"/>
  <c r="M4985" i="5"/>
  <c r="N4985" i="5"/>
  <c r="L3413" i="5"/>
  <c r="M3413" i="5"/>
  <c r="L4106" i="5"/>
  <c r="M4106" i="5"/>
  <c r="N4106" i="5"/>
  <c r="N4324" i="5"/>
  <c r="M4324" i="5"/>
  <c r="L8359" i="5"/>
  <c r="N8359" i="5"/>
  <c r="N2029" i="5"/>
  <c r="N4855" i="5"/>
  <c r="N7849" i="5"/>
  <c r="N8509" i="5"/>
  <c r="M1273" i="5"/>
  <c r="N7619" i="5"/>
  <c r="N8338" i="5"/>
  <c r="M4545" i="5"/>
  <c r="M6666" i="5"/>
  <c r="N7203" i="5"/>
  <c r="M6619" i="5"/>
  <c r="N3409" i="5"/>
  <c r="N1236" i="5"/>
  <c r="M4649" i="5"/>
  <c r="N148" i="5"/>
  <c r="M1280" i="5"/>
  <c r="M1660" i="5"/>
  <c r="M6570" i="5"/>
  <c r="N2845" i="5"/>
  <c r="N7241" i="5"/>
  <c r="N1471" i="5"/>
  <c r="M1723" i="5"/>
  <c r="L5954" i="5"/>
  <c r="M5954" i="5"/>
  <c r="N5954" i="5"/>
  <c r="L7924" i="5"/>
  <c r="M7924" i="5"/>
  <c r="N7924" i="5"/>
  <c r="L1889" i="5"/>
  <c r="N1889" i="5"/>
  <c r="L4345" i="5"/>
  <c r="N4345" i="5"/>
  <c r="N3933" i="5"/>
  <c r="M3933" i="5"/>
  <c r="M3849" i="5"/>
  <c r="N3849" i="5"/>
  <c r="L1158" i="5"/>
  <c r="M1158" i="5"/>
  <c r="N1158" i="5"/>
  <c r="L7401" i="5"/>
  <c r="N7401" i="5"/>
  <c r="L3954" i="5"/>
  <c r="M3954" i="5"/>
  <c r="N3954" i="5"/>
  <c r="L741" i="5"/>
  <c r="N741" i="5"/>
  <c r="L4296" i="5"/>
  <c r="M4296" i="5"/>
  <c r="N4296" i="5"/>
  <c r="L8313" i="5"/>
  <c r="M8313" i="5"/>
  <c r="N8313" i="5"/>
  <c r="L1135" i="5"/>
  <c r="N1135" i="5"/>
  <c r="L1708" i="5"/>
  <c r="M1708" i="5"/>
  <c r="N1708" i="5"/>
  <c r="L4087" i="5"/>
  <c r="M4087" i="5"/>
  <c r="L7941" i="5"/>
  <c r="N7941" i="5"/>
  <c r="L5128" i="5"/>
  <c r="M5128" i="5"/>
  <c r="M4855" i="5"/>
  <c r="M7849" i="5"/>
  <c r="M8509" i="5"/>
  <c r="M7619" i="5"/>
  <c r="M8338" i="5"/>
  <c r="N4720" i="5"/>
  <c r="N6158" i="5"/>
  <c r="M3409" i="5"/>
  <c r="N6975" i="5"/>
  <c r="N1925" i="5"/>
  <c r="N3514" i="5"/>
  <c r="M1236" i="5"/>
  <c r="M962" i="5"/>
  <c r="M6321" i="5"/>
  <c r="N946" i="5"/>
  <c r="M148" i="5"/>
  <c r="N7139" i="5"/>
  <c r="M2845" i="5"/>
  <c r="M1471" i="5"/>
  <c r="L2186" i="5"/>
  <c r="N2186" i="5"/>
  <c r="L1164" i="5"/>
  <c r="M1164" i="5"/>
  <c r="L455" i="5"/>
  <c r="M455" i="5"/>
  <c r="L1130" i="5"/>
  <c r="M1130" i="5"/>
  <c r="L3424" i="5"/>
  <c r="M3424" i="5"/>
  <c r="L3937" i="5"/>
  <c r="N3937" i="5"/>
  <c r="M1943" i="5"/>
  <c r="N1943" i="5"/>
  <c r="L1684" i="5"/>
  <c r="M1684" i="5"/>
  <c r="L6009" i="5"/>
  <c r="M6009" i="5"/>
  <c r="L2390" i="5"/>
  <c r="M2390" i="5"/>
  <c r="L178" i="5"/>
  <c r="M178" i="5"/>
  <c r="N178" i="5"/>
  <c r="L3848" i="5"/>
  <c r="N3848" i="5"/>
  <c r="L806" i="5"/>
  <c r="M806" i="5"/>
  <c r="L175" i="5"/>
  <c r="N175" i="5"/>
  <c r="L8653" i="5"/>
  <c r="M8653" i="5"/>
  <c r="L4089" i="5"/>
  <c r="N4089" i="5"/>
  <c r="L6232" i="5"/>
  <c r="M6232" i="5"/>
  <c r="N6232" i="5"/>
  <c r="L3345" i="5"/>
  <c r="M3345" i="5"/>
  <c r="L7219" i="5"/>
  <c r="M7219" i="5"/>
  <c r="N7219" i="5"/>
  <c r="N454" i="5"/>
  <c r="N4440" i="5"/>
  <c r="L4314" i="5"/>
  <c r="M4314" i="5"/>
  <c r="N4314" i="5"/>
  <c r="L8460" i="5"/>
  <c r="M8460" i="5"/>
  <c r="N8460" i="5"/>
  <c r="L1451" i="5"/>
  <c r="M1451" i="5"/>
  <c r="L3236" i="5"/>
  <c r="M3236" i="5"/>
  <c r="L1427" i="5"/>
  <c r="M1427" i="5"/>
  <c r="L4534" i="5"/>
  <c r="M4534" i="5"/>
  <c r="N4534" i="5"/>
  <c r="L2041" i="5"/>
  <c r="M2041" i="5"/>
  <c r="L3023" i="5"/>
  <c r="N3023" i="5"/>
  <c r="L8176" i="5"/>
  <c r="M8176" i="5"/>
  <c r="N8176" i="5"/>
  <c r="L290" i="5"/>
  <c r="N290" i="5"/>
  <c r="L3446" i="5"/>
  <c r="M3446" i="5"/>
  <c r="L2545" i="5"/>
  <c r="M2545" i="5"/>
  <c r="N2545" i="5"/>
  <c r="L8003" i="5"/>
  <c r="M8003" i="5"/>
  <c r="L2207" i="5"/>
  <c r="M2207" i="5"/>
  <c r="L6914" i="5"/>
  <c r="N6914" i="5"/>
  <c r="L3420" i="5"/>
  <c r="N3420" i="5"/>
  <c r="L2886" i="5"/>
  <c r="N2886" i="5"/>
  <c r="L4075" i="5"/>
  <c r="M4075" i="5"/>
  <c r="N4075" i="5"/>
  <c r="L445" i="5"/>
  <c r="N445" i="5"/>
  <c r="L1370" i="5"/>
  <c r="N1370" i="5"/>
  <c r="L1257" i="5"/>
  <c r="N1257" i="5"/>
  <c r="L8403" i="5"/>
  <c r="N8403" i="5"/>
  <c r="L831" i="5"/>
  <c r="N831" i="5"/>
  <c r="L2266" i="5"/>
  <c r="M2266" i="5"/>
  <c r="N2266" i="5"/>
  <c r="L1474" i="5"/>
  <c r="M1474" i="5"/>
  <c r="L1823" i="5"/>
  <c r="M1823" i="5"/>
  <c r="L362" i="5"/>
  <c r="M362" i="5"/>
  <c r="N362" i="5"/>
  <c r="L4825" i="5"/>
  <c r="M4825" i="5"/>
  <c r="N4825" i="5"/>
  <c r="L672" i="5"/>
  <c r="N672" i="5"/>
  <c r="N3283" i="5"/>
  <c r="N4482" i="5"/>
  <c r="N916" i="5"/>
  <c r="M4720" i="5"/>
  <c r="M6158" i="5"/>
  <c r="N7601" i="5"/>
  <c r="M6975" i="5"/>
  <c r="M1925" i="5"/>
  <c r="M3514" i="5"/>
  <c r="N3233" i="5"/>
  <c r="N1115" i="5"/>
  <c r="M946" i="5"/>
  <c r="N4914" i="5"/>
  <c r="N7435" i="5"/>
  <c r="N3623" i="5"/>
  <c r="N2420" i="5"/>
  <c r="M1623" i="5"/>
  <c r="M657" i="5"/>
  <c r="M3770" i="5"/>
  <c r="L4746" i="5"/>
  <c r="N4746" i="5"/>
  <c r="L2062" i="5"/>
  <c r="N2062" i="5"/>
  <c r="L2016" i="5"/>
  <c r="M2016" i="5"/>
  <c r="L3535" i="5"/>
  <c r="M3535" i="5"/>
  <c r="L5849" i="5"/>
  <c r="M5849" i="5"/>
  <c r="L6932" i="5"/>
  <c r="M6932" i="5"/>
  <c r="L2593" i="5"/>
  <c r="M2593" i="5"/>
  <c r="L5227" i="5"/>
  <c r="M5227" i="5"/>
  <c r="L4611" i="5"/>
  <c r="N4611" i="5"/>
  <c r="L4854" i="5"/>
  <c r="M4854" i="5"/>
  <c r="L3551" i="5"/>
  <c r="N3551" i="5"/>
  <c r="L6080" i="5"/>
  <c r="N6080" i="5"/>
  <c r="L4032" i="5"/>
  <c r="M4032" i="5"/>
  <c r="L4348" i="5"/>
  <c r="M4348" i="5"/>
  <c r="N4348" i="5"/>
  <c r="N5829" i="5"/>
  <c r="M3283" i="5"/>
  <c r="N2105" i="5"/>
  <c r="M4482" i="5"/>
  <c r="N3673" i="5"/>
  <c r="N7559" i="5"/>
  <c r="N4536" i="5"/>
  <c r="N5519" i="5"/>
  <c r="N6215" i="5"/>
  <c r="N2508" i="5"/>
  <c r="M7601" i="5"/>
  <c r="N2959" i="5"/>
  <c r="N4784" i="5"/>
  <c r="M3233" i="5"/>
  <c r="M1115" i="5"/>
  <c r="N4687" i="5"/>
  <c r="N479" i="5"/>
  <c r="N7120" i="5"/>
  <c r="M4914" i="5"/>
  <c r="N3504" i="5"/>
  <c r="M7435" i="5"/>
  <c r="M2420" i="5"/>
  <c r="M2372" i="5"/>
  <c r="N4032" i="5"/>
  <c r="M6914" i="5"/>
  <c r="L2095" i="5"/>
  <c r="N2095" i="5"/>
  <c r="L3331" i="5"/>
  <c r="M3331" i="5"/>
  <c r="N3331" i="5"/>
  <c r="L4864" i="5"/>
  <c r="M4864" i="5"/>
  <c r="L5806" i="5"/>
  <c r="N5806" i="5"/>
  <c r="N7049" i="5"/>
  <c r="M7049" i="5"/>
  <c r="M5829" i="5"/>
  <c r="M2105" i="5"/>
  <c r="N1626" i="5"/>
  <c r="N3067" i="5"/>
  <c r="M3673" i="5"/>
  <c r="M7559" i="5"/>
  <c r="M4536" i="5"/>
  <c r="N857" i="5"/>
  <c r="N7499" i="5"/>
  <c r="N7234" i="5"/>
  <c r="M5519" i="5"/>
  <c r="M6215" i="5"/>
  <c r="M2508" i="5"/>
  <c r="M2959" i="5"/>
  <c r="M4784" i="5"/>
  <c r="M4687" i="5"/>
  <c r="N595" i="5"/>
  <c r="M479" i="5"/>
  <c r="M7120" i="5"/>
  <c r="M3504" i="5"/>
  <c r="M3023" i="5"/>
  <c r="M1278" i="5"/>
  <c r="N5512" i="5"/>
  <c r="N1706" i="5"/>
  <c r="N1509" i="5"/>
  <c r="N7543" i="5"/>
  <c r="N2336" i="5"/>
  <c r="N4875" i="5"/>
  <c r="M4345" i="5"/>
  <c r="M3092" i="5"/>
  <c r="N3092" i="5"/>
  <c r="L3693" i="5"/>
  <c r="N3693" i="5"/>
  <c r="L5379" i="5"/>
  <c r="N5379" i="5"/>
  <c r="L955" i="5"/>
  <c r="N955" i="5"/>
  <c r="N6157" i="5"/>
  <c r="L7115" i="5"/>
  <c r="M7115" i="5"/>
  <c r="N7115" i="5"/>
  <c r="L8102" i="5"/>
  <c r="M8102" i="5"/>
  <c r="N8102" i="5"/>
  <c r="L3123" i="5"/>
  <c r="N3123" i="5"/>
  <c r="N2803" i="5"/>
  <c r="M1626" i="5"/>
  <c r="M3067" i="5"/>
  <c r="M857" i="5"/>
  <c r="M7499" i="5"/>
  <c r="N642" i="5"/>
  <c r="M7234" i="5"/>
  <c r="N6297" i="5"/>
  <c r="N5411" i="5"/>
  <c r="N1334" i="5"/>
  <c r="N4014" i="5"/>
  <c r="M2520" i="5"/>
  <c r="N4733" i="5"/>
  <c r="N8574" i="5"/>
  <c r="M3050" i="5"/>
  <c r="M5512" i="5"/>
  <c r="M1509" i="5"/>
  <c r="N3536" i="5"/>
  <c r="N7332" i="5"/>
  <c r="M2336" i="5"/>
  <c r="M3242" i="5"/>
  <c r="M4875" i="5"/>
  <c r="N8279" i="5"/>
  <c r="M8403" i="5"/>
  <c r="N406" i="5"/>
  <c r="N8653" i="5"/>
  <c r="L877" i="5"/>
  <c r="M877" i="5"/>
  <c r="N7304" i="5"/>
  <c r="M7304" i="5"/>
  <c r="L3922" i="5"/>
  <c r="N3922" i="5"/>
  <c r="M712" i="5"/>
  <c r="M6639" i="5"/>
  <c r="N3737" i="5"/>
  <c r="M6259" i="5"/>
  <c r="N784" i="5"/>
  <c r="M8345" i="5"/>
  <c r="L7299" i="5"/>
  <c r="M4917" i="5"/>
  <c r="M6941" i="5"/>
  <c r="N8300" i="5"/>
  <c r="N1942" i="5"/>
  <c r="M1545" i="5"/>
  <c r="L2037" i="5"/>
  <c r="L7949" i="5"/>
  <c r="L3721" i="5"/>
  <c r="N1151" i="5"/>
  <c r="M1942" i="5"/>
  <c r="L8345" i="5"/>
  <c r="L2301" i="5"/>
  <c r="L7327" i="5"/>
  <c r="M7327" i="5"/>
  <c r="N7327" i="5"/>
  <c r="L3719" i="5"/>
  <c r="N3719" i="5"/>
  <c r="L7863" i="5"/>
  <c r="N7863" i="5"/>
  <c r="L1166" i="5"/>
  <c r="N1166" i="5"/>
  <c r="L1385" i="5"/>
  <c r="N1385" i="5"/>
  <c r="L1608" i="5"/>
  <c r="N1608" i="5"/>
  <c r="L463" i="5"/>
  <c r="N463" i="5"/>
  <c r="L1033" i="5"/>
  <c r="M1033" i="5"/>
  <c r="N1033" i="5"/>
  <c r="L457" i="5"/>
  <c r="M457" i="5"/>
  <c r="L7455" i="5"/>
  <c r="N7455" i="5"/>
  <c r="N1215" i="5"/>
  <c r="L2510" i="5"/>
  <c r="M2510" i="5"/>
  <c r="L4371" i="5"/>
  <c r="N4371" i="5"/>
  <c r="L431" i="5"/>
  <c r="M431" i="5"/>
  <c r="N431" i="5"/>
  <c r="L3960" i="5"/>
  <c r="N3960" i="5"/>
  <c r="M1215" i="5"/>
  <c r="M1957" i="5"/>
  <c r="L5311" i="5"/>
  <c r="M5311" i="5"/>
  <c r="N5311" i="5"/>
  <c r="L5626" i="5"/>
  <c r="N5626" i="5"/>
  <c r="N5765" i="5"/>
  <c r="N5917" i="5"/>
  <c r="N5123" i="5"/>
  <c r="M2673" i="5"/>
  <c r="N7421" i="5"/>
  <c r="M3520" i="5"/>
  <c r="M3653" i="5"/>
  <c r="M6133" i="5"/>
  <c r="N6464" i="5"/>
  <c r="M5765" i="5"/>
  <c r="M7562" i="5"/>
  <c r="M23" i="5"/>
  <c r="N1357" i="5"/>
  <c r="N1795" i="5"/>
  <c r="N5265" i="5"/>
  <c r="N3070" i="5"/>
  <c r="M5904" i="5"/>
  <c r="N8259" i="5"/>
  <c r="N6326" i="5"/>
  <c r="N3733" i="5"/>
  <c r="N1281" i="5"/>
  <c r="N4077" i="5"/>
  <c r="M3106" i="5"/>
  <c r="M7223" i="5"/>
  <c r="M8577" i="5"/>
  <c r="M2672" i="5"/>
  <c r="L1210" i="5"/>
  <c r="M1210" i="5"/>
  <c r="N1210" i="5"/>
  <c r="L3980" i="5"/>
  <c r="N3980" i="5"/>
  <c r="M4016" i="5"/>
  <c r="N4016" i="5"/>
  <c r="N2048" i="5"/>
  <c r="M2048" i="5"/>
  <c r="L1910" i="5"/>
  <c r="M1910" i="5"/>
  <c r="N1910" i="5"/>
  <c r="N135" i="5"/>
  <c r="M135" i="5"/>
  <c r="L919" i="5"/>
  <c r="M919" i="5"/>
  <c r="L3572" i="5"/>
  <c r="M3572" i="5"/>
  <c r="L5653" i="5"/>
  <c r="M5653" i="5"/>
  <c r="L7825" i="5"/>
  <c r="M7825" i="5"/>
  <c r="L7533" i="5"/>
  <c r="N7533" i="5"/>
  <c r="L3458" i="5"/>
  <c r="M3458" i="5"/>
  <c r="N3458" i="5"/>
  <c r="L2907" i="5"/>
  <c r="N2907" i="5"/>
  <c r="L2443" i="5"/>
  <c r="N2443" i="5"/>
  <c r="L2477" i="5"/>
  <c r="N2477" i="5"/>
  <c r="L326" i="5"/>
  <c r="M326" i="5"/>
  <c r="N326" i="5"/>
  <c r="L992" i="5"/>
  <c r="M992" i="5"/>
  <c r="L2618" i="5"/>
  <c r="M2618" i="5"/>
  <c r="L5045" i="5"/>
  <c r="M5045" i="5"/>
  <c r="L5391" i="5"/>
  <c r="M5391" i="5"/>
  <c r="M1706" i="5"/>
  <c r="L2625" i="5"/>
  <c r="N2625" i="5"/>
  <c r="M6694" i="5"/>
  <c r="N6694" i="5"/>
  <c r="L6685" i="5"/>
  <c r="N6685" i="5"/>
  <c r="L7821" i="5"/>
  <c r="N7821" i="5"/>
  <c r="L5230" i="5"/>
  <c r="N5230" i="5"/>
  <c r="L7623" i="5"/>
  <c r="M7623" i="5"/>
  <c r="N7623" i="5"/>
  <c r="L2891" i="5"/>
  <c r="M2891" i="5"/>
  <c r="L5480" i="5"/>
  <c r="M5480" i="5"/>
  <c r="L6325" i="5"/>
  <c r="M6325" i="5"/>
  <c r="L8625" i="5"/>
  <c r="N8625" i="5"/>
  <c r="M6890" i="5"/>
  <c r="N3425" i="5"/>
  <c r="M6488" i="5"/>
  <c r="L3543" i="5"/>
  <c r="M3543" i="5"/>
  <c r="L5589" i="5"/>
  <c r="N5589" i="5"/>
  <c r="N5904" i="5"/>
  <c r="M1608" i="5"/>
  <c r="N7223" i="5"/>
  <c r="N2672" i="5"/>
  <c r="L2011" i="5"/>
  <c r="M2011" i="5"/>
  <c r="N2011" i="5"/>
  <c r="L1789" i="5"/>
  <c r="N1789" i="5"/>
  <c r="L4504" i="5"/>
  <c r="N4504" i="5"/>
  <c r="L3005" i="5"/>
  <c r="M3005" i="5"/>
  <c r="N3005" i="5"/>
  <c r="N5887" i="5"/>
  <c r="M5917" i="5"/>
  <c r="M5123" i="5"/>
  <c r="N3081" i="5"/>
  <c r="N3008" i="5"/>
  <c r="M7421" i="5"/>
  <c r="N4118" i="5"/>
  <c r="N2699" i="5"/>
  <c r="M6464" i="5"/>
  <c r="N5048" i="5"/>
  <c r="M1357" i="5"/>
  <c r="M1795" i="5"/>
  <c r="M5265" i="5"/>
  <c r="M3070" i="5"/>
  <c r="N7446" i="5"/>
  <c r="N3461" i="5"/>
  <c r="M6326" i="5"/>
  <c r="M1281" i="5"/>
  <c r="M4077" i="5"/>
  <c r="N8137" i="5"/>
  <c r="N5701" i="5"/>
  <c r="M774" i="5"/>
  <c r="N4832" i="5"/>
  <c r="N1711" i="5"/>
  <c r="N5480" i="5"/>
  <c r="M8747" i="5"/>
  <c r="M5492" i="5"/>
  <c r="L5492" i="5"/>
  <c r="L3339" i="5"/>
  <c r="N3339" i="5"/>
  <c r="L1659" i="5"/>
  <c r="N1659" i="5"/>
  <c r="L231" i="5"/>
  <c r="M231" i="5"/>
  <c r="N231" i="5"/>
  <c r="L4760" i="5"/>
  <c r="N4760" i="5"/>
  <c r="M3709" i="5"/>
  <c r="N3709" i="5"/>
  <c r="L3928" i="5"/>
  <c r="M3928" i="5"/>
  <c r="N3928" i="5"/>
  <c r="L5517" i="5"/>
  <c r="M5517" i="5"/>
  <c r="N5517" i="5"/>
  <c r="L7430" i="5"/>
  <c r="M7430" i="5"/>
  <c r="N7430" i="5"/>
  <c r="L3225" i="5"/>
  <c r="M3225" i="5"/>
  <c r="N3225" i="5"/>
  <c r="L8153" i="5"/>
  <c r="M8153" i="5"/>
  <c r="N8153" i="5"/>
  <c r="L8550" i="5"/>
  <c r="N8550" i="5"/>
  <c r="L357" i="5"/>
  <c r="M357" i="5"/>
  <c r="L1679" i="5"/>
  <c r="M1679" i="5"/>
  <c r="L5820" i="5"/>
  <c r="M5820" i="5"/>
  <c r="L8493" i="5"/>
  <c r="N8493" i="5"/>
  <c r="L4210" i="5"/>
  <c r="M4210" i="5"/>
  <c r="L2630" i="5"/>
  <c r="M2630" i="5"/>
  <c r="N2630" i="5"/>
  <c r="L3319" i="5"/>
  <c r="M3319" i="5"/>
  <c r="L1621" i="5"/>
  <c r="M1621" i="5"/>
  <c r="N1621" i="5"/>
  <c r="L8195" i="5"/>
  <c r="N8195" i="5"/>
  <c r="L7694" i="5"/>
  <c r="N7694" i="5"/>
  <c r="L5939" i="5"/>
  <c r="M5939" i="5"/>
  <c r="L4523" i="5"/>
  <c r="N4523" i="5"/>
  <c r="L5386" i="5"/>
  <c r="M5386" i="5"/>
  <c r="N5386" i="5"/>
  <c r="L6824" i="5"/>
  <c r="N6824" i="5"/>
  <c r="L5274" i="5"/>
  <c r="M5274" i="5"/>
  <c r="L6119" i="5"/>
  <c r="M6119" i="5"/>
  <c r="N6119" i="5"/>
  <c r="L7605" i="5"/>
  <c r="N7605" i="5"/>
  <c r="L2801" i="5"/>
  <c r="M2801" i="5"/>
  <c r="L1185" i="5"/>
  <c r="M1185" i="5"/>
  <c r="L969" i="5"/>
  <c r="M969" i="5"/>
  <c r="N969" i="5"/>
  <c r="L6998" i="5"/>
  <c r="N6998" i="5"/>
  <c r="N6488" i="5"/>
  <c r="M2684" i="5"/>
  <c r="N1185" i="5"/>
  <c r="N1957" i="5"/>
  <c r="L5878" i="5"/>
  <c r="M5878" i="5"/>
  <c r="L7480" i="5"/>
  <c r="M7480" i="5"/>
  <c r="L351" i="5"/>
  <c r="M351" i="5"/>
  <c r="N351" i="5"/>
  <c r="L7066" i="5"/>
  <c r="N7066" i="5"/>
  <c r="L3953" i="5"/>
  <c r="N3953" i="5"/>
  <c r="M4529" i="5"/>
  <c r="M3425" i="5"/>
  <c r="N23" i="5"/>
  <c r="M5589" i="5"/>
  <c r="L4310" i="5"/>
  <c r="N4310" i="5"/>
  <c r="L271" i="5"/>
  <c r="N271" i="5"/>
  <c r="M5887" i="5"/>
  <c r="N3897" i="5"/>
  <c r="M3081" i="5"/>
  <c r="M3008" i="5"/>
  <c r="N6135" i="5"/>
  <c r="N5383" i="5"/>
  <c r="N8481" i="5"/>
  <c r="M2699" i="5"/>
  <c r="N1761" i="5"/>
  <c r="M7298" i="5"/>
  <c r="M1535" i="5"/>
  <c r="M5048" i="5"/>
  <c r="N99" i="5"/>
  <c r="M7446" i="5"/>
  <c r="M5345" i="5"/>
  <c r="M3461" i="5"/>
  <c r="M271" i="5"/>
  <c r="M8137" i="5"/>
  <c r="M5701" i="5"/>
  <c r="N8060" i="5"/>
  <c r="M4832" i="5"/>
  <c r="M1711" i="5"/>
  <c r="M1659" i="5"/>
  <c r="M7416" i="5"/>
  <c r="L2951" i="5"/>
  <c r="N2951" i="5"/>
  <c r="L350" i="5"/>
  <c r="M350" i="5"/>
  <c r="L3796" i="5"/>
  <c r="M3796" i="5"/>
  <c r="N3796" i="5"/>
  <c r="L713" i="5"/>
  <c r="M713" i="5"/>
  <c r="N713" i="5"/>
  <c r="L1100" i="5"/>
  <c r="N1100" i="5"/>
  <c r="L3223" i="5"/>
  <c r="M3223" i="5"/>
  <c r="L3195" i="5"/>
  <c r="M3195" i="5"/>
  <c r="L7326" i="5"/>
  <c r="M7326" i="5"/>
  <c r="N7326" i="5"/>
  <c r="M2603" i="5"/>
  <c r="N2603" i="5"/>
  <c r="L7088" i="5"/>
  <c r="M7088" i="5"/>
  <c r="L411" i="5"/>
  <c r="N411" i="5"/>
  <c r="L7990" i="5"/>
  <c r="M7990" i="5"/>
  <c r="L702" i="5"/>
  <c r="M702" i="5"/>
  <c r="N702" i="5"/>
  <c r="L2874" i="5"/>
  <c r="M2874" i="5"/>
  <c r="N2874" i="5"/>
  <c r="L5584" i="5"/>
  <c r="M5584" i="5"/>
  <c r="N5584" i="5"/>
  <c r="L2070" i="5"/>
  <c r="N2070" i="5"/>
  <c r="L7500" i="5"/>
  <c r="N7500" i="5"/>
  <c r="L1456" i="5"/>
  <c r="M1456" i="5"/>
  <c r="L6671" i="5"/>
  <c r="N6671" i="5"/>
  <c r="L4814" i="5"/>
  <c r="N4814" i="5"/>
  <c r="N7319" i="5"/>
  <c r="M7319" i="5"/>
  <c r="L7814" i="5"/>
  <c r="M7814" i="5"/>
  <c r="L8217" i="5"/>
  <c r="N8217" i="5"/>
  <c r="L492" i="5"/>
  <c r="N492" i="5"/>
  <c r="L7566" i="5"/>
  <c r="M7566" i="5"/>
  <c r="N7566" i="5"/>
  <c r="L3239" i="5"/>
  <c r="N3239" i="5"/>
  <c r="L5997" i="5"/>
  <c r="N5997" i="5"/>
  <c r="L6538" i="5"/>
  <c r="N6538" i="5"/>
  <c r="L3117" i="5"/>
  <c r="N3117" i="5"/>
  <c r="L3537" i="5"/>
  <c r="M3537" i="5"/>
  <c r="N3537" i="5"/>
  <c r="N4857" i="5"/>
  <c r="M4857" i="5"/>
  <c r="L4805" i="5"/>
  <c r="N4805" i="5"/>
  <c r="L6660" i="5"/>
  <c r="N6660" i="5"/>
  <c r="L766" i="5"/>
  <c r="M766" i="5"/>
  <c r="N766" i="5"/>
  <c r="M6493" i="5"/>
  <c r="N2478" i="5"/>
  <c r="L2182" i="5"/>
  <c r="N2182" i="5"/>
  <c r="L583" i="5"/>
  <c r="M583" i="5"/>
  <c r="L6317" i="5"/>
  <c r="M6317" i="5"/>
  <c r="L613" i="5"/>
  <c r="M613" i="5"/>
  <c r="L2005" i="5"/>
  <c r="M2005" i="5"/>
  <c r="L4453" i="5"/>
  <c r="N4453" i="5"/>
  <c r="M3704" i="5"/>
  <c r="N3704" i="5"/>
  <c r="L8080" i="5"/>
  <c r="M8080" i="5"/>
  <c r="L5111" i="5"/>
  <c r="M5111" i="5"/>
  <c r="N5111" i="5"/>
  <c r="L6579" i="5"/>
  <c r="M6579" i="5"/>
  <c r="N6579" i="5"/>
  <c r="N4899" i="5"/>
  <c r="M3897" i="5"/>
  <c r="M2565" i="5"/>
  <c r="N5913" i="5"/>
  <c r="M6135" i="5"/>
  <c r="N2670" i="5"/>
  <c r="M8481" i="5"/>
  <c r="N4901" i="5"/>
  <c r="M1761" i="5"/>
  <c r="N8597" i="5"/>
  <c r="M99" i="5"/>
  <c r="M7821" i="5"/>
  <c r="M492" i="5"/>
  <c r="N457" i="5"/>
  <c r="M1385" i="5"/>
  <c r="N42" i="5"/>
  <c r="M8060" i="5"/>
  <c r="L1423" i="5"/>
  <c r="M1423" i="5"/>
  <c r="M5670" i="5"/>
  <c r="N5670" i="5"/>
  <c r="L2462" i="5"/>
  <c r="N2462" i="5"/>
  <c r="L1138" i="5"/>
  <c r="N1138" i="5"/>
  <c r="N4796" i="5"/>
  <c r="M4796" i="5"/>
  <c r="L4334" i="5"/>
  <c r="M4334" i="5"/>
  <c r="L6510" i="5"/>
  <c r="N6510" i="5"/>
  <c r="L6178" i="5"/>
  <c r="N6178" i="5"/>
  <c r="L8708" i="5"/>
  <c r="M8708" i="5"/>
  <c r="N4916" i="5"/>
  <c r="M4916" i="5"/>
  <c r="L1578" i="5"/>
  <c r="M1578" i="5"/>
  <c r="L1887" i="5"/>
  <c r="M1887" i="5"/>
  <c r="N1887" i="5"/>
  <c r="L3578" i="5"/>
  <c r="M3578" i="5"/>
  <c r="N3578" i="5"/>
  <c r="N477" i="5"/>
  <c r="M477" i="5"/>
  <c r="L3938" i="5"/>
  <c r="N3938" i="5"/>
  <c r="L7771" i="5"/>
  <c r="M7771" i="5"/>
  <c r="N7771" i="5"/>
  <c r="L1849" i="5"/>
  <c r="M1849" i="5"/>
  <c r="N1849" i="5"/>
  <c r="L7843" i="5"/>
  <c r="N7843" i="5"/>
  <c r="L2693" i="5"/>
  <c r="M2693" i="5"/>
  <c r="N2684" i="5"/>
  <c r="L7841" i="5"/>
  <c r="M7841" i="5"/>
  <c r="L3324" i="5"/>
  <c r="N3324" i="5"/>
  <c r="M4899" i="5"/>
  <c r="N4086" i="5"/>
  <c r="N361" i="5"/>
  <c r="M5913" i="5"/>
  <c r="N5989" i="5"/>
  <c r="M2670" i="5"/>
  <c r="N7937" i="5"/>
  <c r="M4901" i="5"/>
  <c r="N2877" i="5"/>
  <c r="M8597" i="5"/>
  <c r="M2122" i="5"/>
  <c r="M8625" i="5"/>
  <c r="M7455" i="5"/>
  <c r="N6799" i="5"/>
  <c r="M192" i="5"/>
  <c r="L6373" i="5"/>
  <c r="N6373" i="5"/>
  <c r="L1142" i="5"/>
  <c r="N1142" i="5"/>
  <c r="L7012" i="5"/>
  <c r="M7012" i="5"/>
  <c r="N7012" i="5"/>
  <c r="L4628" i="5"/>
  <c r="M4628" i="5"/>
  <c r="M8101" i="5"/>
  <c r="N8101" i="5"/>
  <c r="L8101" i="5"/>
  <c r="L4693" i="5"/>
  <c r="M4693" i="5"/>
  <c r="N4693" i="5"/>
  <c r="L1875" i="5"/>
  <c r="M1875" i="5"/>
  <c r="N1875" i="5"/>
  <c r="L142" i="5"/>
  <c r="M142" i="5"/>
  <c r="N142" i="5"/>
  <c r="L6595" i="5"/>
  <c r="N6595" i="5"/>
  <c r="L5886" i="5"/>
  <c r="N5886" i="5"/>
  <c r="L1963" i="5"/>
  <c r="N1963" i="5"/>
  <c r="L2696" i="5"/>
  <c r="M2696" i="5"/>
  <c r="L6069" i="5"/>
  <c r="M6069" i="5"/>
  <c r="L1882" i="5"/>
  <c r="M1882" i="5"/>
  <c r="N1882" i="5"/>
  <c r="L1939" i="5"/>
  <c r="N1939" i="5"/>
  <c r="L7201" i="5"/>
  <c r="M7201" i="5"/>
  <c r="L6287" i="5"/>
  <c r="N6287" i="5"/>
  <c r="L8674" i="5"/>
  <c r="N8674" i="5"/>
  <c r="M5845" i="5"/>
  <c r="N5845" i="5"/>
  <c r="L6759" i="5"/>
  <c r="M6759" i="5"/>
  <c r="L53" i="5"/>
  <c r="N53" i="5"/>
  <c r="N6133" i="5"/>
  <c r="L4998" i="5"/>
  <c r="N4998" i="5"/>
  <c r="L5267" i="5"/>
  <c r="M5267" i="5"/>
  <c r="L7553" i="5"/>
  <c r="M7553" i="5"/>
  <c r="N7553" i="5"/>
  <c r="M4086" i="5"/>
  <c r="M361" i="5"/>
  <c r="M248" i="5"/>
  <c r="N8221" i="5"/>
  <c r="N4907" i="5"/>
  <c r="N2647" i="5"/>
  <c r="M7937" i="5"/>
  <c r="N2259" i="5"/>
  <c r="M2877" i="5"/>
  <c r="N7503" i="5"/>
  <c r="N211" i="5"/>
  <c r="N421" i="5"/>
  <c r="M463" i="5"/>
  <c r="M5997" i="5"/>
  <c r="M7130" i="5"/>
  <c r="M6799" i="5"/>
  <c r="M8217" i="5"/>
  <c r="N5859" i="5"/>
  <c r="L1547" i="5"/>
  <c r="M1547" i="5"/>
  <c r="L5831" i="5"/>
  <c r="M5831" i="5"/>
  <c r="L2814" i="5"/>
  <c r="N2814" i="5"/>
  <c r="L4769" i="5"/>
  <c r="M4769" i="5"/>
  <c r="L6604" i="5"/>
  <c r="M6604" i="5"/>
  <c r="L1619" i="5"/>
  <c r="M1619" i="5"/>
  <c r="L3400" i="5"/>
  <c r="N3400" i="5"/>
  <c r="L5384" i="5"/>
  <c r="N5384" i="5"/>
  <c r="L5226" i="5"/>
  <c r="M5226" i="5"/>
  <c r="N5226" i="5"/>
  <c r="L8164" i="5"/>
  <c r="M8164" i="5"/>
  <c r="N8164" i="5"/>
  <c r="L4018" i="5"/>
  <c r="N4018" i="5"/>
  <c r="L4010" i="5"/>
  <c r="M4010" i="5"/>
  <c r="N4010" i="5"/>
  <c r="L6586" i="5"/>
  <c r="N6586" i="5"/>
  <c r="L6315" i="5"/>
  <c r="M6315" i="5"/>
  <c r="N6315" i="5"/>
  <c r="L4782" i="5"/>
  <c r="M4782" i="5"/>
  <c r="N4782" i="5"/>
  <c r="L1245" i="5"/>
  <c r="M1245" i="5"/>
  <c r="L6394" i="5"/>
  <c r="M6394" i="5"/>
  <c r="N6394" i="5"/>
  <c r="L5569" i="5"/>
  <c r="M5569" i="5"/>
  <c r="L1857" i="5"/>
  <c r="N1857" i="5"/>
  <c r="L1824" i="5"/>
  <c r="M1824" i="5"/>
  <c r="L139" i="5"/>
  <c r="M139" i="5"/>
  <c r="N139" i="5"/>
  <c r="L5182" i="5"/>
  <c r="M5182" i="5"/>
  <c r="N5182" i="5"/>
  <c r="M7235" i="5"/>
  <c r="N7235" i="5"/>
  <c r="N6206" i="5"/>
  <c r="M8221" i="5"/>
  <c r="M4907" i="5"/>
  <c r="N3099" i="5"/>
  <c r="M2647" i="5"/>
  <c r="N2597" i="5"/>
  <c r="N7910" i="5"/>
  <c r="M2259" i="5"/>
  <c r="N1117" i="5"/>
  <c r="M7503" i="5"/>
  <c r="M211" i="5"/>
  <c r="M8758" i="5"/>
  <c r="M421" i="5"/>
  <c r="N4753" i="5"/>
  <c r="N3435" i="5"/>
  <c r="N2889" i="5"/>
  <c r="N2510" i="5"/>
  <c r="M6660" i="5"/>
  <c r="N227" i="5"/>
  <c r="N1802" i="5"/>
  <c r="M1802" i="5"/>
  <c r="N4612" i="5"/>
  <c r="M4612" i="5"/>
  <c r="L5221" i="5"/>
  <c r="M5221" i="5"/>
  <c r="N5023" i="5"/>
  <c r="M5023" i="5"/>
  <c r="L1016" i="5"/>
  <c r="M1016" i="5"/>
  <c r="N1016" i="5"/>
  <c r="L7756" i="5"/>
  <c r="N7756" i="5"/>
  <c r="L6395" i="5"/>
  <c r="M6395" i="5"/>
  <c r="N6395" i="5"/>
  <c r="L6086" i="5"/>
  <c r="M6086" i="5"/>
  <c r="N3757" i="5"/>
  <c r="M3757" i="5"/>
  <c r="N3873" i="5"/>
  <c r="M3873" i="5"/>
  <c r="L1718" i="5"/>
  <c r="M1718" i="5"/>
  <c r="L8608" i="5"/>
  <c r="M8608" i="5"/>
  <c r="L1981" i="5"/>
  <c r="N1981" i="5"/>
  <c r="L2101" i="5"/>
  <c r="N2101" i="5"/>
  <c r="L2085" i="5"/>
  <c r="M2085" i="5"/>
  <c r="L7197" i="5"/>
  <c r="M7197" i="5"/>
  <c r="N7197" i="5"/>
  <c r="L2250" i="5"/>
  <c r="N2250" i="5"/>
  <c r="L5469" i="5"/>
  <c r="L6169" i="5"/>
  <c r="M6169" i="5"/>
  <c r="N6169" i="5"/>
  <c r="L1740" i="5"/>
  <c r="M1740" i="5"/>
  <c r="L6335" i="5"/>
  <c r="N6335" i="5"/>
  <c r="L796" i="5"/>
  <c r="M796" i="5"/>
  <c r="L453" i="5"/>
  <c r="N453" i="5"/>
  <c r="L2100" i="5"/>
  <c r="N2100" i="5"/>
  <c r="L870" i="5"/>
  <c r="M870" i="5"/>
  <c r="L7111" i="5"/>
  <c r="M7111" i="5"/>
  <c r="N7111" i="5"/>
  <c r="L197" i="5"/>
  <c r="M197" i="5"/>
  <c r="L4483" i="5"/>
  <c r="N4483" i="5"/>
  <c r="L5130" i="5"/>
  <c r="M5130" i="5"/>
  <c r="N5130" i="5"/>
  <c r="L8206" i="5"/>
  <c r="N8206" i="5"/>
  <c r="L7583" i="5"/>
  <c r="M7583" i="5"/>
  <c r="L435" i="5"/>
  <c r="M435" i="5"/>
  <c r="L2298" i="5"/>
  <c r="M2298" i="5"/>
  <c r="L6084" i="5"/>
  <c r="M6084" i="5"/>
  <c r="N6084" i="5"/>
  <c r="L3850" i="5"/>
  <c r="M3850" i="5"/>
  <c r="L1350" i="5"/>
  <c r="M1350" i="5"/>
  <c r="N1350" i="5"/>
  <c r="L4880" i="5"/>
  <c r="M4880" i="5"/>
  <c r="N4880" i="5"/>
  <c r="L7094" i="5"/>
  <c r="M7094" i="5"/>
  <c r="L5381" i="5"/>
  <c r="N5381" i="5"/>
  <c r="L8600" i="5"/>
  <c r="M8600" i="5"/>
  <c r="N8600" i="5"/>
  <c r="L6768" i="5"/>
  <c r="M6768" i="5"/>
  <c r="M6538" i="5"/>
  <c r="N3589" i="5"/>
  <c r="L1133" i="5"/>
  <c r="N1133" i="5"/>
  <c r="L5637" i="5"/>
  <c r="M5637" i="5"/>
  <c r="N5637" i="5"/>
  <c r="M1759" i="5"/>
  <c r="N5499" i="5"/>
  <c r="M7372" i="5"/>
  <c r="N8451" i="5"/>
  <c r="M7626" i="5"/>
  <c r="L6351" i="5"/>
  <c r="M6351" i="5"/>
  <c r="L7146" i="5"/>
  <c r="M7146" i="5"/>
  <c r="N1825" i="5"/>
  <c r="M1825" i="5"/>
  <c r="L3032" i="5"/>
  <c r="M3032" i="5"/>
  <c r="L726" i="5"/>
  <c r="M726" i="5"/>
  <c r="N726" i="5"/>
  <c r="L2348" i="5"/>
  <c r="N2348" i="5"/>
  <c r="L7468" i="5"/>
  <c r="M7468" i="5"/>
  <c r="N7468" i="5"/>
  <c r="L1851" i="5"/>
  <c r="M1851" i="5"/>
  <c r="L841" i="5"/>
  <c r="M841" i="5"/>
  <c r="L3180" i="5"/>
  <c r="N3180" i="5"/>
  <c r="L6416" i="5"/>
  <c r="M6416" i="5"/>
  <c r="N6416" i="5"/>
  <c r="L807" i="5"/>
  <c r="M807" i="5"/>
  <c r="N6626" i="5"/>
  <c r="M6626" i="5"/>
  <c r="L6532" i="5"/>
  <c r="N6532" i="5"/>
  <c r="L3925" i="5"/>
  <c r="M3925" i="5"/>
  <c r="L7257" i="5"/>
  <c r="M7257" i="5"/>
  <c r="N7257" i="5"/>
  <c r="L6829" i="5"/>
  <c r="N6829" i="5"/>
  <c r="L6926" i="5"/>
  <c r="N6926" i="5"/>
  <c r="L737" i="5"/>
  <c r="N737" i="5"/>
  <c r="L3889" i="5"/>
  <c r="M3889" i="5"/>
  <c r="L1559" i="5"/>
  <c r="N1559" i="5"/>
  <c r="L121" i="5"/>
  <c r="N121" i="5"/>
  <c r="L2160" i="5"/>
  <c r="M2160" i="5"/>
  <c r="L7396" i="5"/>
  <c r="M7396" i="5"/>
  <c r="L6963" i="5"/>
  <c r="M6963" i="5"/>
  <c r="L4343" i="5"/>
  <c r="M4343" i="5"/>
  <c r="L2916" i="5"/>
  <c r="M2916" i="5"/>
  <c r="N2916" i="5"/>
  <c r="L2860" i="5"/>
  <c r="N2860" i="5"/>
  <c r="L6871" i="5"/>
  <c r="N6871" i="5"/>
  <c r="L1607" i="5"/>
  <c r="M1607" i="5"/>
  <c r="L1645" i="5"/>
  <c r="M1645" i="5"/>
  <c r="N1645" i="5"/>
  <c r="L1447" i="5"/>
  <c r="M1447" i="5"/>
  <c r="N1447" i="5"/>
  <c r="L2" i="5"/>
  <c r="M2" i="5"/>
  <c r="L6293" i="5"/>
  <c r="N6293" i="5"/>
  <c r="L5452" i="5"/>
  <c r="N5452" i="5"/>
  <c r="L3107" i="5"/>
  <c r="M3107" i="5"/>
  <c r="N3107" i="5"/>
  <c r="L5709" i="5"/>
  <c r="N5709" i="5"/>
  <c r="M6206" i="5"/>
  <c r="N4547" i="5"/>
  <c r="N7626" i="5"/>
  <c r="L6478" i="5"/>
  <c r="M6478" i="5"/>
  <c r="N6478" i="5"/>
  <c r="L7722" i="5"/>
  <c r="M7722" i="5"/>
  <c r="N7722" i="5"/>
  <c r="M5230" i="5"/>
  <c r="M3719" i="5"/>
  <c r="M3117" i="5"/>
  <c r="N2652" i="5"/>
  <c r="N5292" i="5"/>
  <c r="M4525" i="5"/>
  <c r="N1750" i="5"/>
  <c r="M1810" i="5"/>
  <c r="M4583" i="5"/>
  <c r="N7316" i="5"/>
  <c r="N8357" i="5"/>
  <c r="M2371" i="5"/>
  <c r="M5499" i="5"/>
  <c r="N2720" i="5"/>
  <c r="N5508" i="5"/>
  <c r="M2040" i="5"/>
  <c r="M7336" i="5"/>
  <c r="N3336" i="5"/>
  <c r="M2348" i="5"/>
  <c r="N1637" i="5"/>
  <c r="M1388" i="5"/>
  <c r="L5938" i="5"/>
  <c r="N5938" i="5"/>
  <c r="L8362" i="5"/>
  <c r="N8362" i="5"/>
  <c r="L6615" i="5"/>
  <c r="N6615" i="5"/>
  <c r="M7729" i="5"/>
  <c r="N7729" i="5"/>
  <c r="L7450" i="5"/>
  <c r="N7450" i="5"/>
  <c r="L7574" i="5"/>
  <c r="N7574" i="5"/>
  <c r="L5228" i="5"/>
  <c r="N5228" i="5"/>
  <c r="L1486" i="5"/>
  <c r="M1486" i="5"/>
  <c r="N1486" i="5"/>
  <c r="L68" i="5"/>
  <c r="M68" i="5"/>
  <c r="L378" i="5"/>
  <c r="M378" i="5"/>
  <c r="N378" i="5"/>
  <c r="N7457" i="5"/>
  <c r="M7457" i="5"/>
  <c r="L7782" i="5"/>
  <c r="M7782" i="5"/>
  <c r="L5359" i="5"/>
  <c r="M5359" i="5"/>
  <c r="N5359" i="5"/>
  <c r="M2819" i="5"/>
  <c r="L2819" i="5"/>
  <c r="L3272" i="5"/>
  <c r="N3272" i="5"/>
  <c r="L6253" i="5"/>
  <c r="N6253" i="5"/>
  <c r="L7511" i="5"/>
  <c r="M7511" i="5"/>
  <c r="N7511" i="5"/>
  <c r="L1256" i="5"/>
  <c r="M1256" i="5"/>
  <c r="L8070" i="5"/>
  <c r="M8070" i="5"/>
  <c r="N8070" i="5"/>
  <c r="L5353" i="5"/>
  <c r="M5353" i="5"/>
  <c r="N5353" i="5"/>
  <c r="L6650" i="5"/>
  <c r="M6650" i="5"/>
  <c r="N6650" i="5"/>
  <c r="L5248" i="5"/>
  <c r="N5248" i="5"/>
  <c r="L1161" i="5"/>
  <c r="N1161" i="5"/>
  <c r="M2478" i="5"/>
  <c r="L684" i="5"/>
  <c r="M684" i="5"/>
  <c r="N684" i="5"/>
  <c r="M2597" i="5"/>
  <c r="M1117" i="5"/>
  <c r="N7372" i="5"/>
  <c r="N6325" i="5"/>
  <c r="N6759" i="5"/>
  <c r="L1128" i="5"/>
  <c r="M1128" i="5"/>
  <c r="N1128" i="5"/>
  <c r="L7922" i="5"/>
  <c r="M7922" i="5"/>
  <c r="L3266" i="5"/>
  <c r="M3266" i="5"/>
  <c r="N3266" i="5"/>
  <c r="L1776" i="5"/>
  <c r="M1776" i="5"/>
  <c r="N1776" i="5"/>
  <c r="L2682" i="5"/>
  <c r="N2682" i="5"/>
  <c r="L5781" i="5"/>
  <c r="N5781" i="5"/>
  <c r="L7244" i="5"/>
  <c r="M7244" i="5"/>
  <c r="M2652" i="5"/>
  <c r="M5292" i="5"/>
  <c r="M1750" i="5"/>
  <c r="N4741" i="5"/>
  <c r="M7316" i="5"/>
  <c r="N3068" i="5"/>
  <c r="N5004" i="5"/>
  <c r="N2991" i="5"/>
  <c r="N786" i="5"/>
  <c r="N7767" i="5"/>
  <c r="N8244" i="5"/>
  <c r="N1614" i="5"/>
  <c r="M2720" i="5"/>
  <c r="M7605" i="5"/>
  <c r="M7863" i="5"/>
  <c r="M53" i="5"/>
  <c r="N2184" i="5"/>
  <c r="M3336" i="5"/>
  <c r="M3859" i="5"/>
  <c r="N4162" i="5"/>
  <c r="M1637" i="5"/>
  <c r="N6620" i="5"/>
  <c r="M7717" i="5"/>
  <c r="L3787" i="5"/>
  <c r="M3787" i="5"/>
  <c r="N3787" i="5"/>
  <c r="L3767" i="5"/>
  <c r="N3767" i="5"/>
  <c r="L2475" i="5"/>
  <c r="M2475" i="5"/>
  <c r="L8570" i="5"/>
  <c r="N8570" i="5"/>
  <c r="L1368" i="5"/>
  <c r="N1368" i="5"/>
  <c r="L1171" i="5"/>
  <c r="M1171" i="5"/>
  <c r="N380" i="5"/>
  <c r="M380" i="5"/>
  <c r="L8140" i="5"/>
  <c r="N8140" i="5"/>
  <c r="L5706" i="5"/>
  <c r="M5706" i="5"/>
  <c r="N5706" i="5"/>
  <c r="L212" i="5"/>
  <c r="M212" i="5"/>
  <c r="N6066" i="5"/>
  <c r="M6066" i="5"/>
  <c r="L909" i="5"/>
  <c r="M909" i="5"/>
  <c r="N909" i="5"/>
  <c r="M5373" i="5"/>
  <c r="M2889" i="5"/>
  <c r="M227" i="5"/>
  <c r="N2040" i="5"/>
  <c r="N7336" i="5"/>
  <c r="N164" i="5"/>
  <c r="M4741" i="5"/>
  <c r="N2050" i="5"/>
  <c r="N7908" i="5"/>
  <c r="N6237" i="5"/>
  <c r="M3068" i="5"/>
  <c r="N2360" i="5"/>
  <c r="M5004" i="5"/>
  <c r="N3617" i="5"/>
  <c r="M2991" i="5"/>
  <c r="M786" i="5"/>
  <c r="M7767" i="5"/>
  <c r="M8244" i="5"/>
  <c r="N5739" i="5"/>
  <c r="M1614" i="5"/>
  <c r="N4256" i="5"/>
  <c r="N4991" i="5"/>
  <c r="N5874" i="5"/>
  <c r="N7480" i="5"/>
  <c r="N2891" i="5"/>
  <c r="N1728" i="5"/>
  <c r="M4805" i="5"/>
  <c r="M2184" i="5"/>
  <c r="M4162" i="5"/>
  <c r="N6344" i="5"/>
  <c r="M6620" i="5"/>
  <c r="L584" i="5"/>
  <c r="M584" i="5"/>
  <c r="N584" i="5"/>
  <c r="L3248" i="5"/>
  <c r="N3248" i="5"/>
  <c r="L809" i="5"/>
  <c r="M809" i="5"/>
  <c r="L997" i="5"/>
  <c r="M997" i="5"/>
  <c r="M3867" i="5"/>
  <c r="N3867" i="5"/>
  <c r="L4052" i="5"/>
  <c r="M4052" i="5"/>
  <c r="N4052" i="5"/>
  <c r="L4450" i="5"/>
  <c r="N4450" i="5"/>
  <c r="L8456" i="5"/>
  <c r="N8456" i="5"/>
  <c r="L4868" i="5"/>
  <c r="M4868" i="5"/>
  <c r="L6002" i="5"/>
  <c r="M6002" i="5"/>
  <c r="L2089" i="5"/>
  <c r="M2089" i="5"/>
  <c r="L179" i="5"/>
  <c r="N179" i="5"/>
  <c r="N1759" i="5"/>
  <c r="M4753" i="5"/>
  <c r="M3435" i="5"/>
  <c r="M6685" i="5"/>
  <c r="L7577" i="5"/>
  <c r="N7577" i="5"/>
  <c r="L5924" i="5"/>
  <c r="M5924" i="5"/>
  <c r="N5924" i="5"/>
  <c r="L4881" i="5"/>
  <c r="M4881" i="5"/>
  <c r="N4881" i="5"/>
  <c r="L4011" i="5"/>
  <c r="M4011" i="5"/>
  <c r="N4525" i="5"/>
  <c r="N1810" i="5"/>
  <c r="M4547" i="5"/>
  <c r="N8080" i="5"/>
  <c r="M6998" i="5"/>
  <c r="M164" i="5"/>
  <c r="N1941" i="5"/>
  <c r="N4380" i="5"/>
  <c r="M2050" i="5"/>
  <c r="N7519" i="5"/>
  <c r="M7908" i="5"/>
  <c r="N1239" i="5"/>
  <c r="M6237" i="5"/>
  <c r="N2257" i="5"/>
  <c r="M2360" i="5"/>
  <c r="N6267" i="5"/>
  <c r="N943" i="5"/>
  <c r="N510" i="5"/>
  <c r="M3617" i="5"/>
  <c r="N2430" i="5"/>
  <c r="M5739" i="5"/>
  <c r="M4256" i="5"/>
  <c r="M4991" i="5"/>
  <c r="M5874" i="5"/>
  <c r="M1166" i="5"/>
  <c r="M4371" i="5"/>
  <c r="N3094" i="5"/>
  <c r="M1728" i="5"/>
  <c r="M8674" i="5"/>
  <c r="M1789" i="5"/>
  <c r="N1208" i="5"/>
  <c r="N7591" i="5"/>
  <c r="M6344" i="5"/>
  <c r="M1705" i="5"/>
  <c r="N3710" i="5"/>
  <c r="M3710" i="5"/>
  <c r="L3994" i="5"/>
  <c r="N3994" i="5"/>
  <c r="L7710" i="5"/>
  <c r="M7710" i="5"/>
  <c r="M2193" i="5"/>
  <c r="N2193" i="5"/>
  <c r="N122" i="5"/>
  <c r="M122" i="5"/>
  <c r="L7089" i="5"/>
  <c r="M7089" i="5"/>
  <c r="N2007" i="5"/>
  <c r="N8623" i="5"/>
  <c r="N5892" i="5"/>
  <c r="N8030" i="5"/>
  <c r="M3612" i="5"/>
  <c r="L4524" i="5"/>
  <c r="L3849" i="5"/>
  <c r="M2007" i="5"/>
  <c r="M8623" i="5"/>
  <c r="M5892" i="5"/>
  <c r="M8030" i="5"/>
  <c r="N1050" i="5"/>
  <c r="L5263" i="5"/>
  <c r="L2761" i="5"/>
  <c r="N3812" i="5"/>
  <c r="M1050" i="5"/>
  <c r="N4309" i="5"/>
  <c r="M3812" i="5"/>
  <c r="L1687" i="5"/>
  <c r="N491" i="5"/>
  <c r="M4309" i="5"/>
  <c r="N6667" i="5"/>
  <c r="N3162" i="5"/>
  <c r="L3917" i="5"/>
  <c r="L1864" i="5"/>
  <c r="M6684" i="5"/>
  <c r="M8072" i="5"/>
  <c r="M6381" i="5"/>
  <c r="M8180" i="5"/>
  <c r="M6064" i="5"/>
  <c r="L4690" i="5"/>
  <c r="M2559" i="5"/>
  <c r="M4835" i="5"/>
  <c r="L7154" i="5"/>
  <c r="M7154" i="5"/>
  <c r="N7154" i="5"/>
  <c r="N149" i="5"/>
  <c r="M149" i="5"/>
  <c r="N5876" i="5"/>
  <c r="M5876" i="5"/>
  <c r="L407" i="5"/>
  <c r="M407" i="5"/>
  <c r="N407" i="5"/>
  <c r="L3090" i="5"/>
  <c r="M3090" i="5"/>
  <c r="N3090" i="5"/>
  <c r="L4721" i="5"/>
  <c r="M4721" i="5"/>
  <c r="N4721" i="5"/>
  <c r="L6937" i="5"/>
  <c r="M6937" i="5"/>
  <c r="L7928" i="5"/>
  <c r="M7928" i="5"/>
  <c r="N7928" i="5"/>
  <c r="L5830" i="5"/>
  <c r="N5830" i="5"/>
  <c r="L4620" i="5"/>
  <c r="M4620" i="5"/>
  <c r="N4620" i="5"/>
  <c r="L1309" i="5"/>
  <c r="N1309" i="5"/>
  <c r="L237" i="5"/>
  <c r="N237" i="5"/>
  <c r="L4761" i="5"/>
  <c r="M4761" i="5"/>
  <c r="L778" i="5"/>
  <c r="M778" i="5"/>
  <c r="N778" i="5"/>
  <c r="L4421" i="5"/>
  <c r="M4421" i="5"/>
  <c r="N4421" i="5"/>
  <c r="L3432" i="5"/>
  <c r="N3432" i="5"/>
  <c r="M3432" i="5"/>
  <c r="L3916" i="5"/>
  <c r="M3916" i="5"/>
  <c r="N3916" i="5"/>
  <c r="L2364" i="5"/>
  <c r="M2364" i="5"/>
  <c r="N2364" i="5"/>
  <c r="L3456" i="5"/>
  <c r="M3456" i="5"/>
  <c r="N3456" i="5"/>
  <c r="L7612" i="5"/>
  <c r="M7612" i="5"/>
  <c r="N7612" i="5"/>
  <c r="L8563" i="5"/>
  <c r="M8563" i="5"/>
  <c r="L7970" i="5"/>
  <c r="M7970" i="5"/>
  <c r="L7035" i="5"/>
  <c r="M7035" i="5"/>
  <c r="N7035" i="5"/>
  <c r="L6132" i="5"/>
  <c r="M6132" i="5"/>
  <c r="N6132" i="5"/>
  <c r="L1628" i="5"/>
  <c r="M1628" i="5"/>
  <c r="N1628" i="5"/>
  <c r="L8473" i="5"/>
  <c r="M8473" i="5"/>
  <c r="N8473" i="5"/>
  <c r="L158" i="5"/>
  <c r="N158" i="5"/>
  <c r="L2064" i="5"/>
  <c r="M2064" i="5"/>
  <c r="L7431" i="5"/>
  <c r="N7431" i="5"/>
  <c r="L2176" i="5"/>
  <c r="M2176" i="5"/>
  <c r="N2176" i="5"/>
  <c r="L5844" i="5"/>
  <c r="M5844" i="5"/>
  <c r="N5844" i="5"/>
  <c r="L6044" i="5"/>
  <c r="N6044" i="5"/>
  <c r="L7727" i="5"/>
  <c r="M7727" i="5"/>
  <c r="L5101" i="5"/>
  <c r="M5101" i="5"/>
  <c r="N5101" i="5"/>
  <c r="L646" i="5"/>
  <c r="M646" i="5"/>
  <c r="N646" i="5"/>
  <c r="L1804" i="5"/>
  <c r="M1804" i="5"/>
  <c r="N1804" i="5"/>
  <c r="L2357" i="5"/>
  <c r="M2357" i="5"/>
  <c r="N2357" i="5"/>
  <c r="L3835" i="5"/>
  <c r="M3835" i="5"/>
  <c r="N3835" i="5"/>
  <c r="L802" i="5"/>
  <c r="M802" i="5"/>
  <c r="N802" i="5"/>
  <c r="N3451" i="5"/>
  <c r="M3451" i="5"/>
  <c r="L2522" i="5"/>
  <c r="M2522" i="5"/>
  <c r="N2522" i="5"/>
  <c r="L8318" i="5"/>
  <c r="M8318" i="5"/>
  <c r="N8318" i="5"/>
  <c r="M618" i="5"/>
  <c r="N618" i="5"/>
  <c r="L6177" i="5"/>
  <c r="M6177" i="5"/>
  <c r="L5114" i="5"/>
  <c r="N5114" i="5"/>
  <c r="L3227" i="5"/>
  <c r="M3227" i="5"/>
  <c r="L342" i="5"/>
  <c r="M342" i="5"/>
  <c r="N342" i="5"/>
  <c r="L2185" i="5"/>
  <c r="M2185" i="5"/>
  <c r="N2185" i="5"/>
  <c r="L4122" i="5"/>
  <c r="M4122" i="5"/>
  <c r="N4122" i="5"/>
  <c r="L5612" i="5"/>
  <c r="M5612" i="5"/>
  <c r="N5612" i="5"/>
  <c r="L8722" i="5"/>
  <c r="N8722" i="5"/>
  <c r="L750" i="5"/>
  <c r="M750" i="5"/>
  <c r="N750" i="5"/>
  <c r="L2248" i="5"/>
  <c r="N2248" i="5"/>
  <c r="L8187" i="5"/>
  <c r="M8187" i="5"/>
  <c r="N8187" i="5"/>
  <c r="L6544" i="5"/>
  <c r="M6544" i="5"/>
  <c r="N6544" i="5"/>
  <c r="L4618" i="5"/>
  <c r="M4618" i="5"/>
  <c r="N4618" i="5"/>
  <c r="N2123" i="5"/>
  <c r="N5585" i="5"/>
  <c r="L722" i="5"/>
  <c r="M722" i="5"/>
  <c r="L1112" i="5"/>
  <c r="M1112" i="5"/>
  <c r="N1112" i="5"/>
  <c r="L7701" i="5"/>
  <c r="N7701" i="5"/>
  <c r="M7701" i="5"/>
  <c r="L5588" i="5"/>
  <c r="N5588" i="5"/>
  <c r="M5588" i="5"/>
  <c r="L4002" i="5"/>
  <c r="N4002" i="5"/>
  <c r="L3480" i="5"/>
  <c r="M3480" i="5"/>
  <c r="L5288" i="5"/>
  <c r="M5288" i="5"/>
  <c r="L3990" i="5"/>
  <c r="M3990" i="5"/>
  <c r="N3990" i="5"/>
  <c r="L184" i="5"/>
  <c r="M184" i="5"/>
  <c r="N184" i="5"/>
  <c r="L5471" i="5"/>
  <c r="N5471" i="5"/>
  <c r="L4602" i="5"/>
  <c r="M4602" i="5"/>
  <c r="N4602" i="5"/>
  <c r="L4009" i="5"/>
  <c r="M4009" i="5"/>
  <c r="L7230" i="5"/>
  <c r="N7230" i="5"/>
  <c r="L2717" i="5"/>
  <c r="M2717" i="5"/>
  <c r="N2717" i="5"/>
  <c r="L7573" i="5"/>
  <c r="M7573" i="5"/>
  <c r="L1371" i="5"/>
  <c r="M1371" i="5"/>
  <c r="N1371" i="5"/>
  <c r="L4765" i="5"/>
  <c r="M4765" i="5"/>
  <c r="N4765" i="5"/>
  <c r="L1510" i="5"/>
  <c r="M1510" i="5"/>
  <c r="N1510" i="5"/>
  <c r="L2512" i="5"/>
  <c r="M2512" i="5"/>
  <c r="N2512" i="5"/>
  <c r="L5065" i="5"/>
  <c r="M5065" i="5"/>
  <c r="N5065" i="5"/>
  <c r="L170" i="5"/>
  <c r="M170" i="5"/>
  <c r="N170" i="5"/>
  <c r="L6647" i="5"/>
  <c r="M6647" i="5"/>
  <c r="L2764" i="5"/>
  <c r="M2764" i="5"/>
  <c r="N2764" i="5"/>
  <c r="L6840" i="5"/>
  <c r="M6840" i="5"/>
  <c r="L3728" i="5"/>
  <c r="N3728" i="5"/>
  <c r="M3728" i="5"/>
  <c r="L6088" i="5"/>
  <c r="M6088" i="5"/>
  <c r="N6088" i="5"/>
  <c r="L5597" i="5"/>
  <c r="M5597" i="5"/>
  <c r="N5597" i="5"/>
  <c r="L59" i="5"/>
  <c r="M59" i="5"/>
  <c r="N59" i="5"/>
  <c r="L2523" i="5"/>
  <c r="N2523" i="5"/>
  <c r="L3245" i="5"/>
  <c r="N3245" i="5"/>
  <c r="M3245" i="5"/>
  <c r="L5768" i="5"/>
  <c r="M5768" i="5"/>
  <c r="L600" i="5"/>
  <c r="N600" i="5"/>
  <c r="M600" i="5"/>
  <c r="N8418" i="5"/>
  <c r="M8418" i="5"/>
  <c r="L3462" i="5"/>
  <c r="M3462" i="5"/>
  <c r="N3462" i="5"/>
  <c r="L8122" i="5"/>
  <c r="M8122" i="5"/>
  <c r="L8567" i="5"/>
  <c r="M8567" i="5"/>
  <c r="L4322" i="5"/>
  <c r="M4322" i="5"/>
  <c r="L323" i="5"/>
  <c r="M323" i="5"/>
  <c r="N323" i="5"/>
  <c r="N5432" i="5"/>
  <c r="L4319" i="5"/>
  <c r="M4319" i="5"/>
  <c r="N4319" i="5"/>
  <c r="L4847" i="5"/>
  <c r="M4847" i="5"/>
  <c r="N4847" i="5"/>
  <c r="L2197" i="5"/>
  <c r="M2197" i="5"/>
  <c r="N2197" i="5"/>
  <c r="L6387" i="5"/>
  <c r="N6387" i="5"/>
  <c r="M6387" i="5"/>
  <c r="L4691" i="5"/>
  <c r="M4691" i="5"/>
  <c r="N4691" i="5"/>
  <c r="L7745" i="5"/>
  <c r="M7745" i="5"/>
  <c r="N7745" i="5"/>
  <c r="L8192" i="5"/>
  <c r="N8192" i="5"/>
  <c r="L6201" i="5"/>
  <c r="N6201" i="5"/>
  <c r="N6062" i="5"/>
  <c r="M6062" i="5"/>
  <c r="L5553" i="5"/>
  <c r="M5553" i="5"/>
  <c r="N5553" i="5"/>
  <c r="N5147" i="5"/>
  <c r="M6044" i="5"/>
  <c r="N8563" i="5"/>
  <c r="M5432" i="5"/>
  <c r="N4761" i="5"/>
  <c r="M5147" i="5"/>
  <c r="N902" i="5"/>
  <c r="L7100" i="5"/>
  <c r="M7100" i="5"/>
  <c r="N7100" i="5"/>
  <c r="L4895" i="5"/>
  <c r="M4895" i="5"/>
  <c r="N4895" i="5"/>
  <c r="L3488" i="5"/>
  <c r="M3488" i="5"/>
  <c r="L8613" i="5"/>
  <c r="N8613" i="5"/>
  <c r="L5423" i="5"/>
  <c r="M5423" i="5"/>
  <c r="N5423" i="5"/>
  <c r="L1987" i="5"/>
  <c r="N1987" i="5"/>
  <c r="M1987" i="5"/>
  <c r="N6678" i="5"/>
  <c r="M8722" i="5"/>
  <c r="M902" i="5"/>
  <c r="M237" i="5"/>
  <c r="L4211" i="5"/>
  <c r="M4211" i="5"/>
  <c r="N4211" i="5"/>
  <c r="L588" i="5"/>
  <c r="M588" i="5"/>
  <c r="N588" i="5"/>
  <c r="L1040" i="5"/>
  <c r="N1040" i="5"/>
  <c r="L2551" i="5"/>
  <c r="M2551" i="5"/>
  <c r="N2551" i="5"/>
  <c r="L1349" i="5"/>
  <c r="M1349" i="5"/>
  <c r="L4757" i="5"/>
  <c r="M4757" i="5"/>
  <c r="N4757" i="5"/>
  <c r="L6411" i="5"/>
  <c r="N6411" i="5"/>
  <c r="M6411" i="5"/>
  <c r="L989" i="5"/>
  <c r="M989" i="5"/>
  <c r="N989" i="5"/>
  <c r="L4800" i="5"/>
  <c r="M4800" i="5"/>
  <c r="L297" i="5"/>
  <c r="M297" i="5"/>
  <c r="N297" i="5"/>
  <c r="L5708" i="5"/>
  <c r="M5708" i="5"/>
  <c r="N5708" i="5"/>
  <c r="M2953" i="5"/>
  <c r="M6678" i="5"/>
  <c r="L6441" i="5"/>
  <c r="M6441" i="5"/>
  <c r="N6441" i="5"/>
  <c r="L451" i="5"/>
  <c r="N451" i="5"/>
  <c r="M451" i="5"/>
  <c r="L7354" i="5"/>
  <c r="M7354" i="5"/>
  <c r="N7354" i="5"/>
  <c r="L7108" i="5"/>
  <c r="M7108" i="5"/>
  <c r="N7108" i="5"/>
  <c r="L255" i="5"/>
  <c r="M255" i="5"/>
  <c r="N255" i="5"/>
  <c r="L867" i="5"/>
  <c r="M867" i="5"/>
  <c r="N867" i="5"/>
  <c r="L3550" i="5"/>
  <c r="M3550" i="5"/>
  <c r="N3550" i="5"/>
  <c r="L6947" i="5"/>
  <c r="N6947" i="5"/>
  <c r="L6858" i="5"/>
  <c r="M6858" i="5"/>
  <c r="N6858" i="5"/>
  <c r="L4297" i="5"/>
  <c r="N4297" i="5"/>
  <c r="M4297" i="5"/>
  <c r="L2114" i="5"/>
  <c r="N2114" i="5"/>
  <c r="N4800" i="5"/>
  <c r="N722" i="5"/>
  <c r="N7970" i="5"/>
  <c r="L5372" i="5"/>
  <c r="N5372" i="5"/>
  <c r="L7932" i="5"/>
  <c r="M7932" i="5"/>
  <c r="N7932" i="5"/>
  <c r="L3518" i="5"/>
  <c r="M3518" i="5"/>
  <c r="N3518" i="5"/>
  <c r="L3808" i="5"/>
  <c r="M3808" i="5"/>
  <c r="N3808" i="5"/>
  <c r="L2086" i="5"/>
  <c r="M2086" i="5"/>
  <c r="N2086" i="5"/>
  <c r="L2792" i="5"/>
  <c r="N2792" i="5"/>
  <c r="M2792" i="5"/>
  <c r="L8712" i="5"/>
  <c r="N8712" i="5"/>
  <c r="L5889" i="5"/>
  <c r="N5889" i="5"/>
  <c r="L4212" i="5"/>
  <c r="M4212" i="5"/>
  <c r="N4212" i="5"/>
  <c r="L626" i="5"/>
  <c r="M626" i="5"/>
  <c r="L5951" i="5"/>
  <c r="N5951" i="5"/>
  <c r="M5951" i="5"/>
  <c r="L8634" i="5"/>
  <c r="M8634" i="5"/>
  <c r="L4300" i="5"/>
  <c r="N4300" i="5"/>
  <c r="M4300" i="5"/>
  <c r="L4654" i="5"/>
  <c r="M4654" i="5"/>
  <c r="N4654" i="5"/>
  <c r="L1956" i="5"/>
  <c r="N1956" i="5"/>
  <c r="N2908" i="5"/>
  <c r="N2064" i="5"/>
  <c r="M7431" i="5"/>
  <c r="N3227" i="5"/>
  <c r="L5273" i="5"/>
  <c r="N5273" i="5"/>
  <c r="L3232" i="5"/>
  <c r="M3232" i="5"/>
  <c r="N3232" i="5"/>
  <c r="L6623" i="5"/>
  <c r="M6623" i="5"/>
  <c r="N6623" i="5"/>
  <c r="L1418" i="5"/>
  <c r="N1418" i="5"/>
  <c r="L5183" i="5"/>
  <c r="M5183" i="5"/>
  <c r="N5183" i="5"/>
  <c r="L6352" i="5"/>
  <c r="M6352" i="5"/>
  <c r="N6352" i="5"/>
  <c r="L5236" i="5"/>
  <c r="M5236" i="5"/>
  <c r="N5236" i="5"/>
  <c r="L882" i="5"/>
  <c r="M882" i="5"/>
  <c r="L17" i="5"/>
  <c r="M17" i="5"/>
  <c r="N17" i="5"/>
  <c r="L2359" i="5"/>
  <c r="N2359" i="5"/>
  <c r="L3128" i="5"/>
  <c r="N3128" i="5"/>
  <c r="L7357" i="5"/>
  <c r="M7357" i="5"/>
  <c r="L7381" i="5"/>
  <c r="M7381" i="5"/>
  <c r="N7381" i="5"/>
  <c r="L5973" i="5"/>
  <c r="M5973" i="5"/>
  <c r="L354" i="5"/>
  <c r="M354" i="5"/>
  <c r="N354" i="5"/>
  <c r="L6056" i="5"/>
  <c r="N6056" i="5"/>
  <c r="L4778" i="5"/>
  <c r="M4778" i="5"/>
  <c r="N7211" i="5"/>
  <c r="M7211" i="5"/>
  <c r="L3394" i="5"/>
  <c r="M3394" i="5"/>
  <c r="N3394" i="5"/>
  <c r="L4412" i="5"/>
  <c r="M4412" i="5"/>
  <c r="N4412" i="5"/>
  <c r="L2188" i="5"/>
  <c r="M2188" i="5"/>
  <c r="N2188" i="5"/>
  <c r="L6345" i="5"/>
  <c r="N6345" i="5"/>
  <c r="N2856" i="5"/>
  <c r="M2856" i="5"/>
  <c r="L748" i="5"/>
  <c r="M748" i="5"/>
  <c r="N748" i="5"/>
  <c r="L2161" i="5"/>
  <c r="N2161" i="5"/>
  <c r="N366" i="5"/>
  <c r="M366" i="5"/>
  <c r="M3546" i="5"/>
  <c r="N3546" i="5"/>
  <c r="L3546" i="5"/>
  <c r="L392" i="5"/>
  <c r="N392" i="5"/>
  <c r="M6349" i="5"/>
  <c r="N6349" i="5"/>
  <c r="L5174" i="5"/>
  <c r="M5174" i="5"/>
  <c r="N5174" i="5"/>
  <c r="L564" i="5"/>
  <c r="M564" i="5"/>
  <c r="L44" i="5"/>
  <c r="N44" i="5"/>
  <c r="M44" i="5"/>
  <c r="M5560" i="5"/>
  <c r="L5560" i="5"/>
  <c r="N5560" i="5"/>
  <c r="L3825" i="5"/>
  <c r="M3825" i="5"/>
  <c r="N3825" i="5"/>
  <c r="L363" i="5"/>
  <c r="N363" i="5"/>
  <c r="M363" i="5"/>
  <c r="L1516" i="5"/>
  <c r="N1516" i="5"/>
  <c r="L2083" i="5"/>
  <c r="M2083" i="5"/>
  <c r="N2083" i="5"/>
  <c r="L3703" i="5"/>
  <c r="M3703" i="5"/>
  <c r="N3703" i="5"/>
  <c r="L4641" i="5"/>
  <c r="M4641" i="5"/>
  <c r="N4641" i="5"/>
  <c r="L984" i="5"/>
  <c r="M984" i="5"/>
  <c r="N984" i="5"/>
  <c r="L1944" i="5"/>
  <c r="M1944" i="5"/>
  <c r="N1944" i="5"/>
  <c r="L1057" i="5"/>
  <c r="N1057" i="5"/>
  <c r="L3556" i="5"/>
  <c r="M3556" i="5"/>
  <c r="N3556" i="5"/>
  <c r="N1088" i="5"/>
  <c r="M1088" i="5"/>
  <c r="L4971" i="5"/>
  <c r="M4971" i="5"/>
  <c r="N4971" i="5"/>
  <c r="L1024" i="5"/>
  <c r="M1024" i="5"/>
  <c r="L409" i="5"/>
  <c r="M409" i="5"/>
  <c r="N409" i="5"/>
  <c r="L4552" i="5"/>
  <c r="M4552" i="5"/>
  <c r="N4552" i="5"/>
  <c r="L585" i="5"/>
  <c r="M585" i="5"/>
  <c r="L4865" i="5"/>
  <c r="N4865" i="5"/>
  <c r="M4865" i="5"/>
  <c r="L7091" i="5"/>
  <c r="N7091" i="5"/>
  <c r="M7091" i="5"/>
  <c r="L7011" i="5"/>
  <c r="M7011" i="5"/>
  <c r="L8494" i="5"/>
  <c r="N8494" i="5"/>
  <c r="L1612" i="5"/>
  <c r="N1612" i="5"/>
  <c r="L8784" i="5"/>
  <c r="N8784" i="5"/>
  <c r="M8784" i="5"/>
  <c r="M1441" i="5"/>
  <c r="N1441" i="5"/>
  <c r="M3868" i="5"/>
  <c r="N3868" i="5"/>
  <c r="L498" i="5"/>
  <c r="M498" i="5"/>
  <c r="M2516" i="5"/>
  <c r="N2516" i="5"/>
  <c r="L6761" i="5"/>
  <c r="M6761" i="5"/>
  <c r="N6761" i="5"/>
  <c r="M1516" i="5"/>
  <c r="N4496" i="5"/>
  <c r="L18" i="5"/>
  <c r="M18" i="5"/>
  <c r="L6794" i="5"/>
  <c r="M6794" i="5"/>
  <c r="M3086" i="5"/>
  <c r="N3086" i="5"/>
  <c r="L2780" i="5"/>
  <c r="M2780" i="5"/>
  <c r="N2780" i="5"/>
  <c r="L3200" i="5"/>
  <c r="M3200" i="5"/>
  <c r="M4496" i="5"/>
  <c r="L195" i="5"/>
  <c r="N195" i="5"/>
  <c r="L2129" i="5"/>
  <c r="M2129" i="5"/>
  <c r="N2129" i="5"/>
  <c r="L4307" i="5"/>
  <c r="M4307" i="5"/>
  <c r="L842" i="5"/>
  <c r="M842" i="5"/>
  <c r="N842" i="5"/>
  <c r="N564" i="5"/>
  <c r="M2908" i="5"/>
  <c r="M158" i="5"/>
  <c r="M1612" i="5"/>
  <c r="L325" i="5"/>
  <c r="M325" i="5"/>
  <c r="N325" i="5"/>
  <c r="L1198" i="5"/>
  <c r="M1198" i="5"/>
  <c r="N1198" i="5"/>
  <c r="L3562" i="5"/>
  <c r="N3562" i="5"/>
  <c r="L661" i="5"/>
  <c r="N661" i="5"/>
  <c r="L5003" i="5"/>
  <c r="M5003" i="5"/>
  <c r="N5003" i="5"/>
  <c r="L3155" i="5"/>
  <c r="M3155" i="5"/>
  <c r="N3155" i="5"/>
  <c r="L747" i="5"/>
  <c r="N747" i="5"/>
  <c r="M747" i="5"/>
  <c r="L1577" i="5"/>
  <c r="M1577" i="5"/>
  <c r="N1577" i="5"/>
  <c r="L3652" i="5"/>
  <c r="M3652" i="5"/>
  <c r="N3652" i="5"/>
  <c r="N6404" i="5"/>
  <c r="M6404" i="5"/>
  <c r="L3790" i="5"/>
  <c r="M3790" i="5"/>
  <c r="N3790" i="5"/>
  <c r="L5689" i="5"/>
  <c r="M5689" i="5"/>
  <c r="L924" i="5"/>
  <c r="M924" i="5"/>
  <c r="N924" i="5"/>
  <c r="L4863" i="5"/>
  <c r="M4863" i="5"/>
  <c r="N4863" i="5"/>
  <c r="L5873" i="5"/>
  <c r="M5873" i="5"/>
  <c r="L760" i="5"/>
  <c r="M760" i="5"/>
  <c r="L2215" i="5"/>
  <c r="M2215" i="5"/>
  <c r="N2215" i="5"/>
  <c r="M1057" i="5"/>
  <c r="N5805" i="5"/>
  <c r="N4322" i="5"/>
  <c r="L5067" i="5"/>
  <c r="M5067" i="5"/>
  <c r="L2497" i="5"/>
  <c r="M2497" i="5"/>
  <c r="N2497" i="5"/>
  <c r="L7754" i="5"/>
  <c r="M7754" i="5"/>
  <c r="N7754" i="5"/>
  <c r="N760" i="5"/>
  <c r="M8273" i="5"/>
  <c r="N18" i="5"/>
  <c r="M2802" i="5"/>
  <c r="N2802" i="5"/>
  <c r="L2802" i="5"/>
  <c r="L3842" i="5"/>
  <c r="M3842" i="5"/>
  <c r="N3842" i="5"/>
  <c r="L1187" i="5"/>
  <c r="M1187" i="5"/>
  <c r="N1187" i="5"/>
  <c r="L5305" i="5"/>
  <c r="N5305" i="5"/>
  <c r="L2635" i="5"/>
  <c r="M2635" i="5"/>
  <c r="N2635" i="5"/>
  <c r="L4921" i="5"/>
  <c r="M4921" i="5"/>
  <c r="N4921" i="5"/>
  <c r="L7749" i="5"/>
  <c r="N7749" i="5"/>
  <c r="L8697" i="5"/>
  <c r="M8697" i="5"/>
  <c r="L745" i="5"/>
  <c r="M745" i="5"/>
  <c r="N745" i="5"/>
  <c r="N187" i="5"/>
  <c r="N2715" i="5"/>
  <c r="M5058" i="5"/>
  <c r="N5807" i="5"/>
  <c r="N7852" i="5"/>
  <c r="N459" i="5"/>
  <c r="L3024" i="5"/>
  <c r="M3024" i="5"/>
  <c r="L6872" i="5"/>
  <c r="M6872" i="5"/>
  <c r="L3172" i="5"/>
  <c r="M3172" i="5"/>
  <c r="L2224" i="5"/>
  <c r="M2224" i="5"/>
  <c r="N2224" i="5"/>
  <c r="M322" i="5"/>
  <c r="N322" i="5"/>
  <c r="L4439" i="5"/>
  <c r="N4439" i="5"/>
  <c r="L8546" i="5"/>
  <c r="N8546" i="5"/>
  <c r="L4497" i="5"/>
  <c r="M4497" i="5"/>
  <c r="L8" i="5"/>
  <c r="M8" i="5"/>
  <c r="N8" i="5"/>
  <c r="L1869" i="5"/>
  <c r="N1869" i="5"/>
  <c r="L8148" i="5"/>
  <c r="N8148" i="5"/>
  <c r="L6727" i="5"/>
  <c r="M6727" i="5"/>
  <c r="N6727" i="5"/>
  <c r="L3984" i="5"/>
  <c r="N3984" i="5"/>
  <c r="L3642" i="5"/>
  <c r="N3642" i="5"/>
  <c r="L8470" i="5"/>
  <c r="N8470" i="5"/>
  <c r="L7768" i="5"/>
  <c r="M7768" i="5"/>
  <c r="M1680" i="5"/>
  <c r="N1680" i="5"/>
  <c r="L1680" i="5"/>
  <c r="L4376" i="5"/>
  <c r="M4376" i="5"/>
  <c r="N4376" i="5"/>
  <c r="L2328" i="5"/>
  <c r="M2328" i="5"/>
  <c r="N2328" i="5"/>
  <c r="L3389" i="5"/>
  <c r="M3389" i="5"/>
  <c r="N2321" i="5"/>
  <c r="N2613" i="5"/>
  <c r="M916" i="5"/>
  <c r="N2909" i="5"/>
  <c r="M4888" i="5"/>
  <c r="N6324" i="5"/>
  <c r="M187" i="5"/>
  <c r="N1543" i="5"/>
  <c r="M2715" i="5"/>
  <c r="M5807" i="5"/>
  <c r="M5097" i="5"/>
  <c r="N3878" i="5"/>
  <c r="M7852" i="5"/>
  <c r="M1760" i="5"/>
  <c r="N8019" i="5"/>
  <c r="M459" i="5"/>
  <c r="M5200" i="5"/>
  <c r="M8148" i="5"/>
  <c r="L5783" i="5"/>
  <c r="M5783" i="5"/>
  <c r="L632" i="5"/>
  <c r="M632" i="5"/>
  <c r="L7467" i="5"/>
  <c r="N7467" i="5"/>
  <c r="L7501" i="5"/>
  <c r="N7501" i="5"/>
  <c r="M7182" i="5"/>
  <c r="N7182" i="5"/>
  <c r="L7182" i="5"/>
  <c r="L8503" i="5"/>
  <c r="M8503" i="5"/>
  <c r="L7034" i="5"/>
  <c r="N7034" i="5"/>
  <c r="L7635" i="5"/>
  <c r="M7635" i="5"/>
  <c r="L499" i="5"/>
  <c r="M499" i="5"/>
  <c r="L5603" i="5"/>
  <c r="N5603" i="5"/>
  <c r="L7222" i="5"/>
  <c r="N7222" i="5"/>
  <c r="L6940" i="5"/>
  <c r="M6940" i="5"/>
  <c r="L6188" i="5"/>
  <c r="N6188" i="5"/>
  <c r="L3627" i="5"/>
  <c r="M3627" i="5"/>
  <c r="L8726" i="5"/>
  <c r="M8726" i="5"/>
  <c r="L32" i="5"/>
  <c r="N32" i="5"/>
  <c r="L827" i="5"/>
  <c r="M827" i="5"/>
  <c r="L8599" i="5"/>
  <c r="M8599" i="5"/>
  <c r="M2321" i="5"/>
  <c r="N7792" i="5"/>
  <c r="M2613" i="5"/>
  <c r="N413" i="5"/>
  <c r="N783" i="5"/>
  <c r="M2909" i="5"/>
  <c r="M6324" i="5"/>
  <c r="M1543" i="5"/>
  <c r="N225" i="5"/>
  <c r="N1416" i="5"/>
  <c r="M3878" i="5"/>
  <c r="N6100" i="5"/>
  <c r="N3138" i="5"/>
  <c r="N910" i="5"/>
  <c r="N7003" i="5"/>
  <c r="M8019" i="5"/>
  <c r="N2244" i="5"/>
  <c r="N1146" i="5"/>
  <c r="N6292" i="5"/>
  <c r="M4439" i="5"/>
  <c r="L720" i="5"/>
  <c r="N720" i="5"/>
  <c r="L1830" i="5"/>
  <c r="N1830" i="5"/>
  <c r="L5943" i="5"/>
  <c r="N5943" i="5"/>
  <c r="L14" i="5"/>
  <c r="N14" i="5"/>
  <c r="L4403" i="5"/>
  <c r="N4403" i="5"/>
  <c r="L1859" i="5"/>
  <c r="M1859" i="5"/>
  <c r="M467" i="5"/>
  <c r="N467" i="5"/>
  <c r="L3698" i="5"/>
  <c r="M3698" i="5"/>
  <c r="N3698" i="5"/>
  <c r="N791" i="5"/>
  <c r="M791" i="5"/>
  <c r="L8293" i="5"/>
  <c r="M8293" i="5"/>
  <c r="N8293" i="5"/>
  <c r="L6832" i="5"/>
  <c r="M6832" i="5"/>
  <c r="L785" i="5"/>
  <c r="M785" i="5"/>
  <c r="N785" i="5"/>
  <c r="N8767" i="5"/>
  <c r="M8767" i="5"/>
  <c r="L7231" i="5"/>
  <c r="M7231" i="5"/>
  <c r="N7231" i="5"/>
  <c r="L7877" i="5"/>
  <c r="M7877" i="5"/>
  <c r="N7877" i="5"/>
  <c r="L683" i="5"/>
  <c r="M683" i="5"/>
  <c r="N683" i="5"/>
  <c r="L8633" i="5"/>
  <c r="M8633" i="5"/>
  <c r="L7313" i="5"/>
  <c r="N7313" i="5"/>
  <c r="L4939" i="5"/>
  <c r="N4939" i="5"/>
  <c r="L2436" i="5"/>
  <c r="N2436" i="5"/>
  <c r="L666" i="5"/>
  <c r="M666" i="5"/>
  <c r="L133" i="5"/>
  <c r="N133" i="5"/>
  <c r="L1814" i="5"/>
  <c r="N1814" i="5"/>
  <c r="M7792" i="5"/>
  <c r="M413" i="5"/>
  <c r="M783" i="5"/>
  <c r="N2619" i="5"/>
  <c r="N199" i="5"/>
  <c r="N8089" i="5"/>
  <c r="N630" i="5"/>
  <c r="M225" i="5"/>
  <c r="N763" i="5"/>
  <c r="M1416" i="5"/>
  <c r="M6100" i="5"/>
  <c r="M3138" i="5"/>
  <c r="M910" i="5"/>
  <c r="M7003" i="5"/>
  <c r="N2115" i="5"/>
  <c r="M2244" i="5"/>
  <c r="M8470" i="5"/>
  <c r="M1146" i="5"/>
  <c r="M6292" i="5"/>
  <c r="N4595" i="5"/>
  <c r="L1672" i="5"/>
  <c r="M1672" i="5"/>
  <c r="L210" i="5"/>
  <c r="M210" i="5"/>
  <c r="L5318" i="5"/>
  <c r="M5318" i="5"/>
  <c r="N5318" i="5"/>
  <c r="L6209" i="5"/>
  <c r="M6209" i="5"/>
  <c r="N6209" i="5"/>
  <c r="L432" i="5"/>
  <c r="N432" i="5"/>
  <c r="L6850" i="5"/>
  <c r="M6850" i="5"/>
  <c r="L7020" i="5"/>
  <c r="M7020" i="5"/>
  <c r="N7020" i="5"/>
  <c r="L6920" i="5"/>
  <c r="N6920" i="5"/>
  <c r="L3905" i="5"/>
  <c r="M3905" i="5"/>
  <c r="N3905" i="5"/>
  <c r="L8783" i="5"/>
  <c r="M8783" i="5"/>
  <c r="N3089" i="5"/>
  <c r="L3089" i="5"/>
  <c r="L4102" i="5"/>
  <c r="M4102" i="5"/>
  <c r="L7333" i="5"/>
  <c r="N7333" i="5"/>
  <c r="L2221" i="5"/>
  <c r="M2221" i="5"/>
  <c r="L7887" i="5"/>
  <c r="N7887" i="5"/>
  <c r="N2008" i="5"/>
  <c r="N130" i="5"/>
  <c r="M2619" i="5"/>
  <c r="M199" i="5"/>
  <c r="M8089" i="5"/>
  <c r="M630" i="5"/>
  <c r="N895" i="5"/>
  <c r="M763" i="5"/>
  <c r="N1861" i="5"/>
  <c r="N7498" i="5"/>
  <c r="M2115" i="5"/>
  <c r="N2207" i="5"/>
  <c r="M4595" i="5"/>
  <c r="L2397" i="5"/>
  <c r="N2397" i="5"/>
  <c r="L8433" i="5"/>
  <c r="M8433" i="5"/>
  <c r="N8433" i="5"/>
  <c r="L7036" i="5"/>
  <c r="M7036" i="5"/>
  <c r="L7425" i="5"/>
  <c r="M7425" i="5"/>
  <c r="L3016" i="5"/>
  <c r="N3016" i="5"/>
  <c r="L6463" i="5"/>
  <c r="M6463" i="5"/>
  <c r="L4279" i="5"/>
  <c r="M4279" i="5"/>
  <c r="N4279" i="5"/>
  <c r="L4444" i="5"/>
  <c r="M4444" i="5"/>
  <c r="N4444" i="5"/>
  <c r="L2990" i="5"/>
  <c r="N2990" i="5"/>
  <c r="L3783" i="5"/>
  <c r="N3783" i="5"/>
  <c r="L5029" i="5"/>
  <c r="M5029" i="5"/>
  <c r="N5029" i="5"/>
  <c r="L2468" i="5"/>
  <c r="N2468" i="5"/>
  <c r="L7169" i="5"/>
  <c r="M7169" i="5"/>
  <c r="L272" i="5"/>
  <c r="M272" i="5"/>
  <c r="L7068" i="5"/>
  <c r="M7068" i="5"/>
  <c r="N7068" i="5"/>
  <c r="L605" i="5"/>
  <c r="N605" i="5"/>
  <c r="L2741" i="5"/>
  <c r="M2741" i="5"/>
  <c r="L4750" i="5"/>
  <c r="N4750" i="5"/>
  <c r="L28" i="5"/>
  <c r="N28" i="5"/>
  <c r="M5025" i="5"/>
  <c r="M3680" i="5"/>
  <c r="M4051" i="5"/>
  <c r="N516" i="5"/>
  <c r="M7444" i="5"/>
  <c r="M6527" i="5"/>
  <c r="N281" i="5"/>
  <c r="M4405" i="5"/>
  <c r="M2303" i="5"/>
  <c r="M131" i="5"/>
  <c r="N78" i="5"/>
  <c r="N6051" i="5"/>
  <c r="M1821" i="5"/>
  <c r="M3620" i="5"/>
  <c r="N4686" i="5"/>
  <c r="N8090" i="5"/>
  <c r="L3861" i="5"/>
  <c r="M3861" i="5"/>
  <c r="L8667" i="5"/>
  <c r="M8667" i="5"/>
  <c r="N8667" i="5"/>
  <c r="L1387" i="5"/>
  <c r="N1387" i="5"/>
  <c r="L3076" i="5"/>
  <c r="M3076" i="5"/>
  <c r="N3076" i="5"/>
  <c r="L5139" i="5"/>
  <c r="N5139" i="5"/>
  <c r="M3581" i="5"/>
  <c r="L3581" i="5"/>
  <c r="L7988" i="5"/>
  <c r="N7988" i="5"/>
  <c r="L3142" i="5"/>
  <c r="M3142" i="5"/>
  <c r="L8624" i="5"/>
  <c r="N8624" i="5"/>
  <c r="L1829" i="5"/>
  <c r="M1829" i="5"/>
  <c r="N1829" i="5"/>
  <c r="M516" i="5"/>
  <c r="N3284" i="5"/>
  <c r="M281" i="5"/>
  <c r="N2189" i="5"/>
  <c r="N3554" i="5"/>
  <c r="M78" i="5"/>
  <c r="M6051" i="5"/>
  <c r="N6458" i="5"/>
  <c r="M4686" i="5"/>
  <c r="M8090" i="5"/>
  <c r="L3638" i="5"/>
  <c r="M3638" i="5"/>
  <c r="N3638" i="5"/>
  <c r="N1043" i="5"/>
  <c r="M1043" i="5"/>
  <c r="N8707" i="5"/>
  <c r="M8707" i="5"/>
  <c r="M8038" i="5"/>
  <c r="N8038" i="5"/>
  <c r="L894" i="5"/>
  <c r="M894" i="5"/>
  <c r="L2320" i="5"/>
  <c r="M2320" i="5"/>
  <c r="L2313" i="5"/>
  <c r="N2313" i="5"/>
  <c r="L3811" i="5"/>
  <c r="N3811" i="5"/>
  <c r="L7297" i="5"/>
  <c r="M7297" i="5"/>
  <c r="N7297" i="5"/>
  <c r="L3670" i="5"/>
  <c r="M3670" i="5"/>
  <c r="L8288" i="5"/>
  <c r="M8288" i="5"/>
  <c r="N8288" i="5"/>
  <c r="L1488" i="5"/>
  <c r="M1488" i="5"/>
  <c r="N1488" i="5"/>
  <c r="L1214" i="5"/>
  <c r="N1214" i="5"/>
  <c r="L604" i="5"/>
  <c r="N604" i="5"/>
  <c r="L1420" i="5"/>
  <c r="M1420" i="5"/>
  <c r="L24" i="5"/>
  <c r="N24" i="5"/>
  <c r="N7568" i="5"/>
  <c r="N4848" i="5"/>
  <c r="M3284" i="5"/>
  <c r="M7844" i="5"/>
  <c r="M2189" i="5"/>
  <c r="N7323" i="5"/>
  <c r="N4833" i="5"/>
  <c r="M3554" i="5"/>
  <c r="N4949" i="5"/>
  <c r="N3689" i="5"/>
  <c r="M6458" i="5"/>
  <c r="N1788" i="5"/>
  <c r="N4337" i="5"/>
  <c r="N1182" i="5"/>
  <c r="N5078" i="5"/>
  <c r="L3097" i="5"/>
  <c r="N3097" i="5"/>
  <c r="L1571" i="5"/>
  <c r="N1571" i="5"/>
  <c r="L4100" i="5"/>
  <c r="M4100" i="5"/>
  <c r="N4100" i="5"/>
  <c r="L6453" i="5"/>
  <c r="M6453" i="5"/>
  <c r="N5266" i="5"/>
  <c r="M5266" i="5"/>
  <c r="M2707" i="5"/>
  <c r="N2707" i="5"/>
  <c r="L1773" i="5"/>
  <c r="M1773" i="5"/>
  <c r="N1773" i="5"/>
  <c r="L234" i="5"/>
  <c r="M234" i="5"/>
  <c r="L2173" i="5"/>
  <c r="M2173" i="5"/>
  <c r="L4961" i="5"/>
  <c r="M4961" i="5"/>
  <c r="L5756" i="5"/>
  <c r="M5756" i="5"/>
  <c r="N5756" i="5"/>
  <c r="L6651" i="5"/>
  <c r="M6651" i="5"/>
  <c r="L4950" i="5"/>
  <c r="M4950" i="5"/>
  <c r="L591" i="5"/>
  <c r="M591" i="5"/>
  <c r="N591" i="5"/>
  <c r="L1379" i="5"/>
  <c r="M1379" i="5"/>
  <c r="M3851" i="5"/>
  <c r="M2528" i="5"/>
  <c r="M3392" i="5"/>
  <c r="N3672" i="5"/>
  <c r="N7432" i="5"/>
  <c r="M5959" i="5"/>
  <c r="M3519" i="5"/>
  <c r="M383" i="5"/>
  <c r="N2439" i="5"/>
  <c r="M2439" i="5"/>
  <c r="L4530" i="5"/>
  <c r="M4530" i="5"/>
  <c r="N4530" i="5"/>
  <c r="L5775" i="5"/>
  <c r="M5775" i="5"/>
  <c r="N5775" i="5"/>
  <c r="L493" i="5"/>
  <c r="N493" i="5"/>
  <c r="M549" i="5"/>
  <c r="L549" i="5"/>
  <c r="L2943" i="5"/>
  <c r="L2562" i="5"/>
  <c r="M2562" i="5"/>
  <c r="N2562" i="5"/>
  <c r="L475" i="5"/>
  <c r="N475" i="5"/>
  <c r="L1876" i="5"/>
  <c r="N1876" i="5"/>
  <c r="L884" i="5"/>
  <c r="N884" i="5"/>
  <c r="L532" i="5"/>
  <c r="N532" i="5"/>
  <c r="L8330" i="5"/>
  <c r="N8330" i="5"/>
  <c r="N5332" i="5"/>
  <c r="N2748" i="5"/>
  <c r="N6145" i="5"/>
  <c r="N1588" i="5"/>
  <c r="N253" i="5"/>
  <c r="M3672" i="5"/>
  <c r="M7432" i="5"/>
  <c r="N4980" i="5"/>
  <c r="N554" i="5"/>
  <c r="N3389" i="5"/>
  <c r="N7390" i="5"/>
  <c r="N8367" i="5"/>
  <c r="N4485" i="5"/>
  <c r="L4485" i="5"/>
  <c r="L8688" i="5"/>
  <c r="N8688" i="5"/>
  <c r="L5335" i="5"/>
  <c r="M5335" i="5"/>
  <c r="N5335" i="5"/>
  <c r="L5676" i="5"/>
  <c r="N5676" i="5"/>
  <c r="L295" i="5"/>
  <c r="N295" i="5"/>
  <c r="L6242" i="5"/>
  <c r="M6242" i="5"/>
  <c r="L252" i="5"/>
  <c r="N252" i="5"/>
  <c r="L3833" i="5"/>
  <c r="L4134" i="5"/>
  <c r="M4134" i="5"/>
  <c r="N4134" i="5"/>
  <c r="L3468" i="5"/>
  <c r="N3468" i="5"/>
  <c r="L736" i="5"/>
  <c r="N736" i="5"/>
  <c r="L7523" i="5"/>
  <c r="M7523" i="5"/>
  <c r="N7523" i="5"/>
  <c r="L1567" i="5"/>
  <c r="N1567" i="5"/>
  <c r="L7195" i="5"/>
  <c r="M7195" i="5"/>
  <c r="N7195" i="5"/>
  <c r="L5841" i="5"/>
  <c r="N5841" i="5"/>
  <c r="L2830" i="5"/>
  <c r="M2830" i="5"/>
  <c r="L5903" i="5"/>
  <c r="N5903" i="5"/>
  <c r="N3295" i="5"/>
  <c r="M7390" i="5"/>
  <c r="M8367" i="5"/>
  <c r="L3492" i="5"/>
  <c r="M3492" i="5"/>
  <c r="N3492" i="5"/>
  <c r="L3408" i="5"/>
  <c r="M3408" i="5"/>
  <c r="M1905" i="5"/>
  <c r="N1905" i="5"/>
  <c r="N4673" i="5"/>
  <c r="L4673" i="5"/>
  <c r="M5487" i="5"/>
  <c r="M6634" i="5"/>
  <c r="M5219" i="5"/>
  <c r="M4927" i="5"/>
  <c r="N563" i="5"/>
  <c r="N1700" i="5"/>
  <c r="N5170" i="5"/>
  <c r="M1078" i="5"/>
  <c r="N3050" i="5"/>
  <c r="M8357" i="5"/>
  <c r="N222" i="5"/>
  <c r="N1796" i="5"/>
  <c r="M1976" i="5"/>
  <c r="M4156" i="5"/>
  <c r="M5856" i="5"/>
  <c r="M8259" i="5"/>
  <c r="N2122" i="5"/>
  <c r="N4670" i="5"/>
  <c r="M6382" i="5"/>
  <c r="M3295" i="5"/>
  <c r="M2396" i="5"/>
  <c r="M532" i="5"/>
  <c r="M3378" i="5"/>
  <c r="M2182" i="5"/>
  <c r="M465" i="5"/>
  <c r="L1101" i="5"/>
  <c r="M1101" i="5"/>
  <c r="N7957" i="5"/>
  <c r="M7957" i="5"/>
  <c r="L7957" i="5"/>
  <c r="L10" i="5"/>
  <c r="N10" i="5"/>
  <c r="L4404" i="5"/>
  <c r="N4404" i="5"/>
  <c r="L5344" i="5"/>
  <c r="M5344" i="5"/>
  <c r="N5344" i="5"/>
  <c r="L526" i="5"/>
  <c r="M526" i="5"/>
  <c r="N526" i="5"/>
  <c r="L8213" i="5"/>
  <c r="M8213" i="5"/>
  <c r="N8213" i="5"/>
  <c r="L903" i="5"/>
  <c r="M903" i="5"/>
  <c r="L6494" i="5"/>
  <c r="N6494" i="5"/>
  <c r="L6497" i="5"/>
  <c r="M6497" i="5"/>
  <c r="N6497" i="5"/>
  <c r="L7681" i="5"/>
  <c r="M7681" i="5"/>
  <c r="N7681" i="5"/>
  <c r="L353" i="5"/>
  <c r="M353" i="5"/>
  <c r="L2504" i="5"/>
  <c r="M2504" i="5"/>
  <c r="N2504" i="5"/>
  <c r="L4491" i="5"/>
  <c r="M4491" i="5"/>
  <c r="N4491" i="5"/>
  <c r="L438" i="5"/>
  <c r="N438" i="5"/>
  <c r="L7663" i="5"/>
  <c r="N7663" i="5"/>
  <c r="L5153" i="5"/>
  <c r="M5153" i="5"/>
  <c r="L6043" i="5"/>
  <c r="N6043" i="5"/>
  <c r="N3833" i="5"/>
  <c r="M563" i="5"/>
  <c r="M222" i="5"/>
  <c r="M1796" i="5"/>
  <c r="M4670" i="5"/>
  <c r="N8440" i="5"/>
  <c r="N7224" i="5"/>
  <c r="N6764" i="5"/>
  <c r="N2025" i="5"/>
  <c r="M1869" i="5"/>
  <c r="N3133" i="5"/>
  <c r="N5350" i="5"/>
  <c r="N5690" i="5"/>
  <c r="N888" i="5"/>
  <c r="M888" i="5"/>
  <c r="L3001" i="5"/>
  <c r="N3001" i="5"/>
  <c r="L968" i="5"/>
  <c r="M968" i="5"/>
  <c r="N968" i="5"/>
  <c r="L4952" i="5"/>
  <c r="N4952" i="5"/>
  <c r="L6357" i="5"/>
  <c r="N6357" i="5"/>
  <c r="L2549" i="5"/>
  <c r="M2549" i="5"/>
  <c r="L3810" i="5"/>
  <c r="M3810" i="5"/>
  <c r="N3810" i="5"/>
  <c r="L6078" i="5"/>
  <c r="N6078" i="5"/>
  <c r="L6877" i="5"/>
  <c r="N6877" i="5"/>
  <c r="L3286" i="5"/>
  <c r="M3286" i="5"/>
  <c r="L8055" i="5"/>
  <c r="N8055" i="5"/>
  <c r="L656" i="5"/>
  <c r="N656" i="5"/>
  <c r="L4115" i="5"/>
  <c r="M4115" i="5"/>
  <c r="N4115" i="5"/>
  <c r="L5660" i="5"/>
  <c r="M5660" i="5"/>
  <c r="L8139" i="5"/>
  <c r="N8139" i="5"/>
  <c r="L5754" i="5"/>
  <c r="N5754" i="5"/>
  <c r="L3553" i="5"/>
  <c r="N3553" i="5"/>
  <c r="L695" i="5"/>
  <c r="M695" i="5"/>
  <c r="N695" i="5"/>
  <c r="N1078" i="5"/>
  <c r="M4980" i="5"/>
  <c r="N6382" i="5"/>
  <c r="M1055" i="5"/>
  <c r="N1055" i="5"/>
  <c r="L8332" i="5"/>
  <c r="N8332" i="5"/>
  <c r="L2232" i="5"/>
  <c r="M2232" i="5"/>
  <c r="N2232" i="5"/>
  <c r="L3932" i="5"/>
  <c r="M3932" i="5"/>
  <c r="N3932" i="5"/>
  <c r="N4928" i="5"/>
  <c r="M1125" i="5"/>
  <c r="N2264" i="5"/>
  <c r="N5334" i="5"/>
  <c r="M7238" i="5"/>
  <c r="N7229" i="5"/>
  <c r="N7451" i="5"/>
  <c r="N1090" i="5"/>
  <c r="M8440" i="5"/>
  <c r="N7169" i="5"/>
  <c r="N8765" i="5"/>
  <c r="N1379" i="5"/>
  <c r="M7224" i="5"/>
  <c r="M6764" i="5"/>
  <c r="M2025" i="5"/>
  <c r="M3133" i="5"/>
  <c r="M5350" i="5"/>
  <c r="M5690" i="5"/>
  <c r="M4403" i="5"/>
  <c r="M8546" i="5"/>
  <c r="M8624" i="5"/>
  <c r="L2385" i="5"/>
  <c r="M2385" i="5"/>
  <c r="L1973" i="5"/>
  <c r="N1973" i="5"/>
  <c r="L7103" i="5"/>
  <c r="M7103" i="5"/>
  <c r="N7103" i="5"/>
  <c r="L7008" i="5"/>
  <c r="M7008" i="5"/>
  <c r="L7187" i="5"/>
  <c r="M7187" i="5"/>
  <c r="N7187" i="5"/>
  <c r="L5275" i="5"/>
  <c r="M5275" i="5"/>
  <c r="L3027" i="5"/>
  <c r="M3027" i="5"/>
  <c r="N3027" i="5"/>
  <c r="L6063" i="5"/>
  <c r="M6063" i="5"/>
  <c r="M3199" i="5"/>
  <c r="N3199" i="5"/>
  <c r="L3199" i="5"/>
  <c r="L5628" i="5"/>
  <c r="N5628" i="5"/>
  <c r="L1943" i="5"/>
  <c r="L6383" i="5"/>
  <c r="L42" i="5"/>
  <c r="L645" i="5"/>
  <c r="L3843" i="5"/>
  <c r="L8758" i="5"/>
  <c r="L3126" i="5"/>
  <c r="L3175" i="5"/>
  <c r="L6694" i="5"/>
  <c r="L5285" i="5"/>
  <c r="L6559" i="5"/>
  <c r="L7142" i="5"/>
  <c r="L8475" i="5"/>
  <c r="L4515" i="5"/>
  <c r="L3162" i="5"/>
  <c r="L2205" i="5"/>
  <c r="L6603" i="5"/>
  <c r="M6603" i="5"/>
  <c r="N6603" i="5"/>
  <c r="L1242" i="5"/>
  <c r="M1242" i="5"/>
  <c r="N1242" i="5"/>
  <c r="L3096" i="5"/>
  <c r="M3096" i="5"/>
  <c r="N3096" i="5"/>
  <c r="L2688" i="5"/>
  <c r="M2688" i="5"/>
  <c r="N2688" i="5"/>
  <c r="M1505" i="5"/>
  <c r="N1505" i="5"/>
  <c r="L6776" i="5"/>
  <c r="M6776" i="5"/>
  <c r="N6776" i="5"/>
  <c r="L7337" i="5"/>
  <c r="M7337" i="5"/>
  <c r="N7337" i="5"/>
  <c r="M3912" i="5"/>
  <c r="N3912" i="5"/>
  <c r="L625" i="5"/>
  <c r="M625" i="5"/>
  <c r="N625" i="5"/>
  <c r="L2596" i="5"/>
  <c r="M2596" i="5"/>
  <c r="N2596" i="5"/>
  <c r="L8480" i="5"/>
  <c r="M8480" i="5"/>
  <c r="N8480" i="5"/>
  <c r="L2584" i="5"/>
  <c r="M2584" i="5"/>
  <c r="N2584" i="5"/>
  <c r="L5568" i="5"/>
  <c r="M5568" i="5"/>
  <c r="N5568" i="5"/>
  <c r="M24" i="5"/>
  <c r="L7987" i="5"/>
  <c r="M7987" i="5"/>
  <c r="N7987" i="5"/>
  <c r="L8028" i="5"/>
  <c r="M8028" i="5"/>
  <c r="N8028" i="5"/>
  <c r="L5797" i="5"/>
  <c r="M5797" i="5"/>
  <c r="N5797" i="5"/>
  <c r="L5314" i="5"/>
  <c r="M5314" i="5"/>
  <c r="N5314" i="5"/>
  <c r="L8690" i="5"/>
  <c r="M8690" i="5"/>
  <c r="N8690" i="5"/>
  <c r="L5516" i="5"/>
  <c r="M5516" i="5"/>
  <c r="N5516" i="5"/>
  <c r="L7651" i="5"/>
  <c r="N7651" i="5"/>
  <c r="L1525" i="5"/>
  <c r="M1525" i="5"/>
  <c r="N1525" i="5"/>
  <c r="L233" i="5"/>
  <c r="M233" i="5"/>
  <c r="L8468" i="5"/>
  <c r="N8468" i="5"/>
  <c r="K2755" i="5"/>
  <c r="L2755" i="5" s="1"/>
  <c r="L6122" i="5"/>
  <c r="M6122" i="5"/>
  <c r="N6122" i="5"/>
  <c r="L6243" i="5"/>
  <c r="M6243" i="5"/>
  <c r="N6243" i="5"/>
  <c r="L560" i="5"/>
  <c r="M560" i="5"/>
  <c r="N560" i="5"/>
  <c r="L205" i="5"/>
  <c r="M205" i="5"/>
  <c r="N205" i="5"/>
  <c r="L8225" i="5"/>
  <c r="N8225" i="5"/>
  <c r="L4830" i="5"/>
  <c r="M4830" i="5"/>
  <c r="L7996" i="5"/>
  <c r="M7996" i="5"/>
  <c r="L6268" i="5"/>
  <c r="M6268" i="5"/>
  <c r="N6268" i="5"/>
  <c r="L2354" i="5"/>
  <c r="M2354" i="5"/>
  <c r="N2354" i="5"/>
  <c r="L1736" i="5"/>
  <c r="N1736" i="5"/>
  <c r="M1736" i="5"/>
  <c r="L5442" i="5"/>
  <c r="M5442" i="5"/>
  <c r="L1216" i="5"/>
  <c r="M1216" i="5"/>
  <c r="N1216" i="5"/>
  <c r="M5462" i="5"/>
  <c r="N5462" i="5"/>
  <c r="M5799" i="5"/>
  <c r="N5799" i="5"/>
  <c r="L4535" i="5"/>
  <c r="M4535" i="5"/>
  <c r="N4535" i="5"/>
  <c r="L5507" i="5"/>
  <c r="M5507" i="5"/>
  <c r="N5507" i="5"/>
  <c r="L2920" i="5"/>
  <c r="M2920" i="5"/>
  <c r="N2920" i="5"/>
  <c r="L7016" i="5"/>
  <c r="M7016" i="5"/>
  <c r="N7016" i="5"/>
  <c r="L6749" i="5"/>
  <c r="M6749" i="5"/>
  <c r="N6749" i="5"/>
  <c r="L8775" i="5"/>
  <c r="M8775" i="5"/>
  <c r="N8775" i="5"/>
  <c r="L5046" i="5"/>
  <c r="N5046" i="5"/>
  <c r="L5122" i="5"/>
  <c r="M5122" i="5"/>
  <c r="N5122" i="5"/>
  <c r="L3774" i="5"/>
  <c r="M3774" i="5"/>
  <c r="L7272" i="5"/>
  <c r="M7272" i="5"/>
  <c r="N7272" i="5"/>
  <c r="M1080" i="5"/>
  <c r="L1080" i="5"/>
  <c r="L5931" i="5"/>
  <c r="M5931" i="5"/>
  <c r="L4259" i="5"/>
  <c r="M4259" i="5"/>
  <c r="N4259" i="5"/>
  <c r="L3287" i="5"/>
  <c r="M3287" i="5"/>
  <c r="N3287" i="5"/>
  <c r="L2815" i="5"/>
  <c r="M2815" i="5"/>
  <c r="N2815" i="5"/>
  <c r="L8676" i="5"/>
  <c r="N8676" i="5"/>
  <c r="L4331" i="5"/>
  <c r="M4331" i="5"/>
  <c r="N4331" i="5"/>
  <c r="N5442" i="5"/>
  <c r="L2873" i="5"/>
  <c r="M2873" i="5"/>
  <c r="N2873" i="5"/>
  <c r="L5693" i="5"/>
  <c r="M5693" i="5"/>
  <c r="N5693" i="5"/>
  <c r="N8699" i="5"/>
  <c r="M8699" i="5"/>
  <c r="N743" i="5"/>
  <c r="L743" i="5"/>
  <c r="M743" i="5"/>
  <c r="M1787" i="5"/>
  <c r="N1787" i="5"/>
  <c r="M2295" i="5"/>
  <c r="N2295" i="5"/>
  <c r="L3046" i="5"/>
  <c r="M3046" i="5"/>
  <c r="N3046" i="5"/>
  <c r="L7751" i="5"/>
  <c r="N7751" i="5"/>
  <c r="M7751" i="5"/>
  <c r="L767" i="5"/>
  <c r="M767" i="5"/>
  <c r="N767" i="5"/>
  <c r="L523" i="5"/>
  <c r="M523" i="5"/>
  <c r="N523" i="5"/>
  <c r="L2730" i="5"/>
  <c r="M2730" i="5"/>
  <c r="N2730" i="5"/>
  <c r="L539" i="5"/>
  <c r="M539" i="5"/>
  <c r="N539" i="5"/>
  <c r="L8606" i="5"/>
  <c r="M8606" i="5"/>
  <c r="N8606" i="5"/>
  <c r="L1611" i="5"/>
  <c r="N1611" i="5"/>
  <c r="L1348" i="5"/>
  <c r="M1348" i="5"/>
  <c r="N1348" i="5"/>
  <c r="L3969" i="5"/>
  <c r="M3969" i="5"/>
  <c r="N3969" i="5"/>
  <c r="L1320" i="5"/>
  <c r="M1320" i="5"/>
  <c r="N1320" i="5"/>
  <c r="L7585" i="5"/>
  <c r="M7585" i="5"/>
  <c r="N7585" i="5"/>
  <c r="L940" i="5"/>
  <c r="M940" i="5"/>
  <c r="N940" i="5"/>
  <c r="L7664" i="5"/>
  <c r="M7664" i="5"/>
  <c r="N7664" i="5"/>
  <c r="L7956" i="5"/>
  <c r="M7956" i="5"/>
  <c r="N7956" i="5"/>
  <c r="L4729" i="5"/>
  <c r="N4729" i="5"/>
  <c r="M4559" i="5"/>
  <c r="N4559" i="5"/>
  <c r="L5264" i="5"/>
  <c r="M5264" i="5"/>
  <c r="N5264" i="5"/>
  <c r="L2972" i="5"/>
  <c r="M2972" i="5"/>
  <c r="N2972" i="5"/>
  <c r="L4427" i="5"/>
  <c r="M4427" i="5"/>
  <c r="N4427" i="5"/>
  <c r="L384" i="5"/>
  <c r="M384" i="5"/>
  <c r="N384" i="5"/>
  <c r="L4269" i="5"/>
  <c r="M4269" i="5"/>
  <c r="N4269" i="5"/>
  <c r="L5152" i="5"/>
  <c r="M5152" i="5"/>
  <c r="N5152" i="5"/>
  <c r="L1527" i="5"/>
  <c r="M1527" i="5"/>
  <c r="N1527" i="5"/>
  <c r="L2612" i="5"/>
  <c r="M2612" i="5"/>
  <c r="N2612" i="5"/>
  <c r="L773" i="5"/>
  <c r="M773" i="5"/>
  <c r="N773" i="5"/>
  <c r="L193" i="5"/>
  <c r="M193" i="5"/>
  <c r="N193" i="5"/>
  <c r="L6236" i="5"/>
  <c r="M6236" i="5"/>
  <c r="N6236" i="5"/>
  <c r="L1573" i="5"/>
  <c r="M1573" i="5"/>
  <c r="N1573" i="5"/>
  <c r="L772" i="5"/>
  <c r="N772" i="5"/>
  <c r="L5090" i="5"/>
  <c r="M5090" i="5"/>
  <c r="N5090" i="5"/>
  <c r="L6911" i="5"/>
  <c r="M6911" i="5"/>
  <c r="N6911" i="5"/>
  <c r="N805" i="5"/>
  <c r="M805" i="5"/>
  <c r="L1625" i="5"/>
  <c r="M1625" i="5"/>
  <c r="N1625" i="5"/>
  <c r="L4218" i="5"/>
  <c r="M4218" i="5"/>
  <c r="N4218" i="5"/>
  <c r="N2835" i="5"/>
  <c r="N3774" i="5"/>
  <c r="L3907" i="5"/>
  <c r="M3907" i="5"/>
  <c r="N3907" i="5"/>
  <c r="L7250" i="5"/>
  <c r="M7250" i="5"/>
  <c r="L1856" i="5"/>
  <c r="M1856" i="5"/>
  <c r="N1856" i="5"/>
  <c r="L7043" i="5"/>
  <c r="M7043" i="5"/>
  <c r="N7043" i="5"/>
  <c r="L1650" i="5"/>
  <c r="M1650" i="5"/>
  <c r="N1650" i="5"/>
  <c r="L5635" i="5"/>
  <c r="N5635" i="5"/>
  <c r="L7253" i="5"/>
  <c r="M7253" i="5"/>
  <c r="N7253" i="5"/>
  <c r="L5207" i="5"/>
  <c r="M5207" i="5"/>
  <c r="N5207" i="5"/>
  <c r="L1323" i="5"/>
  <c r="M1323" i="5"/>
  <c r="N1323" i="5"/>
  <c r="L3340" i="5"/>
  <c r="M3340" i="5"/>
  <c r="N3340" i="5"/>
  <c r="L5813" i="5"/>
  <c r="M5813" i="5"/>
  <c r="N5813" i="5"/>
  <c r="L923" i="5"/>
  <c r="M923" i="5"/>
  <c r="N923" i="5"/>
  <c r="L2605" i="5"/>
  <c r="M2605" i="5"/>
  <c r="N2605" i="5"/>
  <c r="M8676" i="5"/>
  <c r="M8468" i="5"/>
  <c r="M2835" i="5"/>
  <c r="L1778" i="5"/>
  <c r="M1778" i="5"/>
  <c r="N1778" i="5"/>
  <c r="L5868" i="5"/>
  <c r="M5868" i="5"/>
  <c r="N5868" i="5"/>
  <c r="L3940" i="5"/>
  <c r="M3940" i="5"/>
  <c r="L2919" i="5"/>
  <c r="M2919" i="5"/>
  <c r="N2919" i="5"/>
  <c r="L4925" i="5"/>
  <c r="M4925" i="5"/>
  <c r="N4925" i="5"/>
  <c r="L5012" i="5"/>
  <c r="M5012" i="5"/>
  <c r="L6255" i="5"/>
  <c r="N6255" i="5"/>
  <c r="M6255" i="5"/>
  <c r="L620" i="5"/>
  <c r="M620" i="5"/>
  <c r="L6657" i="5"/>
  <c r="M6657" i="5"/>
  <c r="N6657" i="5"/>
  <c r="N4924" i="5"/>
  <c r="M4924" i="5"/>
  <c r="L2598" i="5"/>
  <c r="M2598" i="5"/>
  <c r="N2598" i="5"/>
  <c r="L6690" i="5"/>
  <c r="M6690" i="5"/>
  <c r="N6690" i="5"/>
  <c r="L3736" i="5"/>
  <c r="M3736" i="5"/>
  <c r="N3736" i="5"/>
  <c r="L3313" i="5"/>
  <c r="M3313" i="5"/>
  <c r="N3313" i="5"/>
  <c r="L4113" i="5"/>
  <c r="M4113" i="5"/>
  <c r="N4113" i="5"/>
  <c r="L2208" i="5"/>
  <c r="M2208" i="5"/>
  <c r="N2208" i="5"/>
  <c r="L6103" i="5"/>
  <c r="M6103" i="5"/>
  <c r="N6103" i="5"/>
  <c r="L2010" i="5"/>
  <c r="M2010" i="5"/>
  <c r="N2010" i="5"/>
  <c r="L3887" i="5"/>
  <c r="M3887" i="5"/>
  <c r="N3887" i="5"/>
  <c r="L6701" i="5"/>
  <c r="M6701" i="5"/>
  <c r="N6701" i="5"/>
  <c r="L4566" i="5"/>
  <c r="N4566" i="5"/>
  <c r="L5787" i="5"/>
  <c r="M5787" i="5"/>
  <c r="N5787" i="5"/>
  <c r="L964" i="5"/>
  <c r="M964" i="5"/>
  <c r="N964" i="5"/>
  <c r="L5890" i="5"/>
  <c r="M5890" i="5"/>
  <c r="N5890" i="5"/>
  <c r="L1970" i="5"/>
  <c r="M1970" i="5"/>
  <c r="N1970" i="5"/>
  <c r="L2479" i="5"/>
  <c r="M2479" i="5"/>
  <c r="N2479" i="5"/>
  <c r="L7806" i="5"/>
  <c r="M7806" i="5"/>
  <c r="N7806" i="5"/>
  <c r="M3939" i="5"/>
  <c r="N3939" i="5"/>
  <c r="L2634" i="5"/>
  <c r="M2634" i="5"/>
  <c r="N2634" i="5"/>
  <c r="M1461" i="5"/>
  <c r="N1461" i="5"/>
  <c r="L8298" i="5"/>
  <c r="M8298" i="5"/>
  <c r="N8298" i="5"/>
  <c r="N233" i="5"/>
  <c r="L3334" i="5"/>
  <c r="N3334" i="5"/>
  <c r="M3334" i="5"/>
  <c r="L7544" i="5"/>
  <c r="M7544" i="5"/>
  <c r="N7544" i="5"/>
  <c r="L4548" i="5"/>
  <c r="M4548" i="5"/>
  <c r="N4548" i="5"/>
  <c r="L260" i="5"/>
  <c r="M260" i="5"/>
  <c r="N260" i="5"/>
  <c r="L3893" i="5"/>
  <c r="M3893" i="5"/>
  <c r="L1953" i="5"/>
  <c r="M1953" i="5"/>
  <c r="N1953" i="5"/>
  <c r="L7314" i="5"/>
  <c r="M7314" i="5"/>
  <c r="N7314" i="5"/>
  <c r="L3293" i="5"/>
  <c r="M3293" i="5"/>
  <c r="N3293" i="5"/>
  <c r="L6452" i="5"/>
  <c r="M6452" i="5"/>
  <c r="N6452" i="5"/>
  <c r="M2409" i="5"/>
  <c r="N2409" i="5"/>
  <c r="N5931" i="5"/>
  <c r="L2047" i="5"/>
  <c r="M2047" i="5"/>
  <c r="N2047" i="5"/>
  <c r="M5901" i="5"/>
  <c r="N5901" i="5"/>
  <c r="L3566" i="5"/>
  <c r="M3566" i="5"/>
  <c r="N3566" i="5"/>
  <c r="L2252" i="5"/>
  <c r="M2252" i="5"/>
  <c r="N2252" i="5"/>
  <c r="L2506" i="5"/>
  <c r="M2506" i="5"/>
  <c r="N2506" i="5"/>
  <c r="L8526" i="5"/>
  <c r="M8526" i="5"/>
  <c r="N8526" i="5"/>
  <c r="L4059" i="5"/>
  <c r="N4059" i="5"/>
  <c r="M4059" i="5"/>
  <c r="M8225" i="5"/>
  <c r="M7651" i="5"/>
  <c r="L8400" i="5"/>
  <c r="M8400" i="5"/>
  <c r="N8400" i="5"/>
  <c r="L7642" i="5"/>
  <c r="N7642" i="5"/>
  <c r="L8679" i="5"/>
  <c r="M8679" i="5"/>
  <c r="L8710" i="5"/>
  <c r="M8710" i="5"/>
  <c r="N8710" i="5"/>
  <c r="L1308" i="5"/>
  <c r="M1308" i="5"/>
  <c r="N1308" i="5"/>
  <c r="L7406" i="5"/>
  <c r="M7406" i="5"/>
  <c r="N7406" i="5"/>
  <c r="L3952" i="5"/>
  <c r="M3952" i="5"/>
  <c r="N3952" i="5"/>
  <c r="L5441" i="5"/>
  <c r="M5441" i="5"/>
  <c r="N5441" i="5"/>
  <c r="L838" i="5"/>
  <c r="N838" i="5"/>
  <c r="L6434" i="5"/>
  <c r="M6434" i="5"/>
  <c r="N6434" i="5"/>
  <c r="L6860" i="5"/>
  <c r="M6860" i="5"/>
  <c r="N6860" i="5"/>
  <c r="L7037" i="5"/>
  <c r="N7037" i="5"/>
  <c r="M7037" i="5"/>
  <c r="L2921" i="5"/>
  <c r="M2921" i="5"/>
  <c r="N2921" i="5"/>
  <c r="L469" i="5"/>
  <c r="M469" i="5"/>
  <c r="N5410" i="5"/>
  <c r="M5410" i="5"/>
  <c r="L8337" i="5"/>
  <c r="M8337" i="5"/>
  <c r="N8337" i="5"/>
  <c r="L5636" i="5"/>
  <c r="M5636" i="5"/>
  <c r="N5636" i="5"/>
  <c r="L5402" i="5"/>
  <c r="M5402" i="5"/>
  <c r="N5402" i="5"/>
  <c r="L2030" i="5"/>
  <c r="M2030" i="5"/>
  <c r="N2030" i="5"/>
  <c r="L2574" i="5"/>
  <c r="M2574" i="5"/>
  <c r="N2574" i="5"/>
  <c r="L4976" i="5"/>
  <c r="M4976" i="5"/>
  <c r="N4976" i="5"/>
  <c r="L7545" i="5"/>
  <c r="M7545" i="5"/>
  <c r="N7545" i="5"/>
  <c r="L5652" i="5"/>
  <c r="N5652" i="5"/>
  <c r="N7796" i="5"/>
  <c r="N1080" i="5"/>
  <c r="M5212" i="5"/>
  <c r="N5212" i="5"/>
  <c r="L5485" i="5"/>
  <c r="M5485" i="5"/>
  <c r="N5485" i="5"/>
  <c r="L4893" i="5"/>
  <c r="M4893" i="5"/>
  <c r="N4893" i="5"/>
  <c r="L267" i="5"/>
  <c r="M267" i="5"/>
  <c r="N267" i="5"/>
  <c r="L4463" i="5"/>
  <c r="M4463" i="5"/>
  <c r="N4463" i="5"/>
  <c r="L466" i="5"/>
  <c r="M466" i="5"/>
  <c r="N466" i="5"/>
  <c r="L1584" i="5"/>
  <c r="M1584" i="5"/>
  <c r="N1584" i="5"/>
  <c r="L5222" i="5"/>
  <c r="M5222" i="5"/>
  <c r="N5222" i="5"/>
  <c r="L6703" i="5"/>
  <c r="M6703" i="5"/>
  <c r="N6703" i="5"/>
  <c r="L2166" i="5"/>
  <c r="M2166" i="5"/>
  <c r="N2166" i="5"/>
  <c r="L3270" i="5"/>
  <c r="M3270" i="5"/>
  <c r="N3270" i="5"/>
  <c r="L5368" i="5"/>
  <c r="M5368" i="5"/>
  <c r="N5368" i="5"/>
  <c r="M6456" i="5"/>
  <c r="N6456" i="5"/>
  <c r="L1808" i="5"/>
  <c r="M1808" i="5"/>
  <c r="N1808" i="5"/>
  <c r="L6816" i="5"/>
  <c r="M6816" i="5"/>
  <c r="N6816" i="5"/>
  <c r="L1592" i="5"/>
  <c r="M1592" i="5"/>
  <c r="N1592" i="5"/>
  <c r="L3386" i="5"/>
  <c r="M3386" i="5"/>
  <c r="N3386" i="5"/>
  <c r="L2388" i="5"/>
  <c r="M2388" i="5"/>
  <c r="N2388" i="5"/>
  <c r="L2861" i="5"/>
  <c r="N2861" i="5"/>
  <c r="L6304" i="5"/>
  <c r="M6304" i="5"/>
  <c r="N6304" i="5"/>
  <c r="L5256" i="5"/>
  <c r="N5256" i="5"/>
  <c r="M2334" i="5"/>
  <c r="N2334" i="5"/>
  <c r="L2334" i="5"/>
  <c r="L382" i="5"/>
  <c r="M382" i="5"/>
  <c r="N382" i="5"/>
  <c r="M3239" i="5"/>
  <c r="L8689" i="5"/>
  <c r="M8689" i="5"/>
  <c r="N8689" i="5"/>
  <c r="L3146" i="5"/>
  <c r="M3146" i="5"/>
  <c r="N3146" i="5"/>
  <c r="L7509" i="5"/>
  <c r="M7509" i="5"/>
  <c r="N7509" i="5"/>
  <c r="L1673" i="5"/>
  <c r="M1673" i="5"/>
  <c r="N1673" i="5"/>
  <c r="L8479" i="5"/>
  <c r="N8479" i="5"/>
  <c r="L1477" i="5"/>
  <c r="M1477" i="5"/>
  <c r="N1477" i="5"/>
  <c r="L6980" i="5"/>
  <c r="M6980" i="5"/>
  <c r="N6980" i="5"/>
  <c r="L3858" i="5"/>
  <c r="N6468" i="5"/>
  <c r="N3940" i="5"/>
  <c r="M7796" i="5"/>
  <c r="L2726" i="5"/>
  <c r="M2726" i="5"/>
  <c r="N2726" i="5"/>
  <c r="L494" i="5"/>
  <c r="M494" i="5"/>
  <c r="L8467" i="5"/>
  <c r="M8467" i="5"/>
  <c r="N8467" i="5"/>
  <c r="L6808" i="5"/>
  <c r="M6808" i="5"/>
  <c r="N6808" i="5"/>
  <c r="M3596" i="5"/>
  <c r="N3596" i="5"/>
  <c r="L5668" i="5"/>
  <c r="M5668" i="5"/>
  <c r="N5668" i="5"/>
  <c r="L1749" i="5"/>
  <c r="M1749" i="5"/>
  <c r="N1749" i="5"/>
  <c r="M5435" i="5"/>
  <c r="N5435" i="5"/>
  <c r="M518" i="5"/>
  <c r="N518" i="5"/>
  <c r="L5210" i="5"/>
  <c r="M5210" i="5"/>
  <c r="N5210" i="5"/>
  <c r="L4097" i="5"/>
  <c r="M4097" i="5"/>
  <c r="N4097" i="5"/>
  <c r="M6553" i="5"/>
  <c r="N6553" i="5"/>
  <c r="L7429" i="5"/>
  <c r="M7429" i="5"/>
  <c r="N7429" i="5"/>
  <c r="L6801" i="5"/>
  <c r="M6801" i="5"/>
  <c r="N6801" i="5"/>
  <c r="L4728" i="5"/>
  <c r="N4728" i="5"/>
  <c r="L6234" i="5"/>
  <c r="M6234" i="5"/>
  <c r="N6234" i="5"/>
  <c r="L403" i="5"/>
  <c r="M403" i="5"/>
  <c r="N403" i="5"/>
  <c r="L3430" i="5"/>
  <c r="M3430" i="5"/>
  <c r="N3430" i="5"/>
  <c r="L1954" i="5"/>
  <c r="M1954" i="5"/>
  <c r="N1954" i="5"/>
  <c r="N514" i="5"/>
  <c r="M514" i="5"/>
  <c r="L134" i="5"/>
  <c r="N134" i="5"/>
  <c r="M134" i="5"/>
  <c r="L1958" i="5"/>
  <c r="M1958" i="5"/>
  <c r="N1958" i="5"/>
  <c r="L2407" i="5"/>
  <c r="M2407" i="5"/>
  <c r="N2407" i="5"/>
  <c r="L4689" i="5"/>
  <c r="N4689" i="5"/>
  <c r="L2132" i="5"/>
  <c r="M2132" i="5"/>
  <c r="N2132" i="5"/>
  <c r="L5453" i="5"/>
  <c r="M5453" i="5"/>
  <c r="N5453" i="5"/>
  <c r="L1512" i="5"/>
  <c r="M1512" i="5"/>
  <c r="N1512" i="5"/>
  <c r="L1729" i="5"/>
  <c r="M1729" i="5"/>
  <c r="N1729" i="5"/>
  <c r="L7124" i="5"/>
  <c r="M7124" i="5"/>
  <c r="N7124" i="5"/>
  <c r="L7781" i="5"/>
  <c r="M7781" i="5"/>
  <c r="N7781" i="5"/>
  <c r="L770" i="5"/>
  <c r="M770" i="5"/>
  <c r="L5181" i="5"/>
  <c r="L2009" i="5"/>
  <c r="N2009" i="5"/>
  <c r="L2858" i="5"/>
  <c r="N2858" i="5"/>
  <c r="L3683" i="5"/>
  <c r="M3683" i="5"/>
  <c r="L419" i="5"/>
  <c r="M419" i="5"/>
  <c r="L3678" i="5"/>
  <c r="M3678" i="5"/>
  <c r="N3678" i="5"/>
  <c r="L461" i="5"/>
  <c r="M461" i="5"/>
  <c r="N461" i="5"/>
  <c r="L6280" i="5"/>
  <c r="M6280" i="5"/>
  <c r="N6280" i="5"/>
  <c r="M7749" i="5"/>
  <c r="M3562" i="5"/>
  <c r="M2343" i="5"/>
  <c r="M5148" i="5"/>
  <c r="N5791" i="5"/>
  <c r="M1152" i="5"/>
  <c r="N5689" i="5"/>
  <c r="N2896" i="5"/>
  <c r="M8139" i="5"/>
  <c r="M2335" i="5"/>
  <c r="M2070" i="5"/>
  <c r="M6310" i="5"/>
  <c r="M1421" i="5"/>
  <c r="L8178" i="5"/>
  <c r="N8178" i="5"/>
  <c r="L6058" i="5"/>
  <c r="N6058" i="5"/>
  <c r="L7733" i="5"/>
  <c r="M7733" i="5"/>
  <c r="N7733" i="5"/>
  <c r="L1604" i="5"/>
  <c r="M1604" i="5"/>
  <c r="L3361" i="5"/>
  <c r="N3361" i="5"/>
  <c r="L1701" i="5"/>
  <c r="N1701" i="5"/>
  <c r="L7994" i="5"/>
  <c r="M7994" i="5"/>
  <c r="N7994" i="5"/>
  <c r="L8369" i="5"/>
  <c r="M2627" i="5"/>
  <c r="N2627" i="5"/>
  <c r="L2627" i="5"/>
  <c r="L1032" i="5"/>
  <c r="M1032" i="5"/>
  <c r="L6248" i="5"/>
  <c r="N6248" i="5"/>
  <c r="L5463" i="5"/>
  <c r="M5463" i="5"/>
  <c r="N5463" i="5"/>
  <c r="L6123" i="5"/>
  <c r="N6123" i="5"/>
  <c r="L6348" i="5"/>
  <c r="M6348" i="5"/>
  <c r="N7696" i="5"/>
  <c r="L7696" i="5"/>
  <c r="N676" i="5"/>
  <c r="L676" i="5"/>
  <c r="L6066" i="5"/>
  <c r="L1620" i="5"/>
  <c r="M1620" i="5"/>
  <c r="N1620" i="5"/>
  <c r="L489" i="5"/>
  <c r="M489" i="5"/>
  <c r="N489" i="5"/>
  <c r="L6504" i="5"/>
  <c r="M6504" i="5"/>
  <c r="L5884" i="5"/>
  <c r="M5884" i="5"/>
  <c r="N5884" i="5"/>
  <c r="L8627" i="5"/>
  <c r="M8627" i="5"/>
  <c r="N8627" i="5"/>
  <c r="L696" i="5"/>
  <c r="M696" i="5"/>
  <c r="L5178" i="5"/>
  <c r="M5178" i="5"/>
  <c r="N5178" i="5"/>
  <c r="L3388" i="5"/>
  <c r="M3388" i="5"/>
  <c r="N3388" i="5"/>
  <c r="L6437" i="5"/>
  <c r="M6437" i="5"/>
  <c r="M2490" i="5"/>
  <c r="N3795" i="5"/>
  <c r="N119" i="5"/>
  <c r="M2808" i="5"/>
  <c r="N2808" i="5"/>
  <c r="L2808" i="5"/>
  <c r="L8389" i="5"/>
  <c r="N8389" i="5"/>
  <c r="L5198" i="5"/>
  <c r="N5198" i="5"/>
  <c r="L3945" i="5"/>
  <c r="M3945" i="5"/>
  <c r="N3945" i="5"/>
  <c r="L1155" i="5"/>
  <c r="M1155" i="5"/>
  <c r="N1155" i="5"/>
  <c r="N987" i="5"/>
  <c r="M987" i="5"/>
  <c r="L4567" i="5"/>
  <c r="M4567" i="5"/>
  <c r="N4567" i="5"/>
  <c r="N6927" i="5"/>
  <c r="M4528" i="5"/>
  <c r="N3139" i="5"/>
  <c r="M661" i="5"/>
  <c r="N5570" i="5"/>
  <c r="M3795" i="5"/>
  <c r="N839" i="5"/>
  <c r="M1991" i="5"/>
  <c r="N5429" i="5"/>
  <c r="M119" i="5"/>
  <c r="M239" i="5"/>
  <c r="N8341" i="5"/>
  <c r="N440" i="5"/>
  <c r="M4362" i="5"/>
  <c r="N5176" i="5"/>
  <c r="N5793" i="5"/>
  <c r="M6861" i="5"/>
  <c r="N6437" i="5"/>
  <c r="N1589" i="5"/>
  <c r="M3716" i="5"/>
  <c r="M7078" i="5"/>
  <c r="N7078" i="5"/>
  <c r="L8301" i="5"/>
  <c r="M8301" i="5"/>
  <c r="N8301" i="5"/>
  <c r="L4851" i="5"/>
  <c r="N4851" i="5"/>
  <c r="L4230" i="5"/>
  <c r="M4230" i="5"/>
  <c r="N4230" i="5"/>
  <c r="L2691" i="5"/>
  <c r="N2691" i="5"/>
  <c r="L344" i="5"/>
  <c r="M344" i="5"/>
  <c r="N344" i="5"/>
  <c r="L8220" i="5"/>
  <c r="M8220" i="5"/>
  <c r="L6083" i="5"/>
  <c r="M6083" i="5"/>
  <c r="L4320" i="5"/>
  <c r="M4320" i="5"/>
  <c r="N4320" i="5"/>
  <c r="L4762" i="5"/>
  <c r="M4762" i="5"/>
  <c r="N4762" i="5"/>
  <c r="L617" i="5"/>
  <c r="M617" i="5"/>
  <c r="L464" i="5"/>
  <c r="M464" i="5"/>
  <c r="N464" i="5"/>
  <c r="L8535" i="5"/>
  <c r="M8535" i="5"/>
  <c r="M4456" i="5"/>
  <c r="N4528" i="5"/>
  <c r="M3623" i="5"/>
  <c r="N239" i="5"/>
  <c r="M2523" i="5"/>
  <c r="M2990" i="5"/>
  <c r="N6861" i="5"/>
  <c r="M6927" i="5"/>
  <c r="M5218" i="5"/>
  <c r="N5205" i="5"/>
  <c r="N5062" i="5"/>
  <c r="N390" i="5"/>
  <c r="N5647" i="5"/>
  <c r="M3139" i="5"/>
  <c r="N7649" i="5"/>
  <c r="M5570" i="5"/>
  <c r="M839" i="5"/>
  <c r="M5429" i="5"/>
  <c r="N7387" i="5"/>
  <c r="N1213" i="5"/>
  <c r="M8341" i="5"/>
  <c r="M440" i="5"/>
  <c r="M5176" i="5"/>
  <c r="M5793" i="5"/>
  <c r="N3102" i="5"/>
  <c r="L2349" i="5"/>
  <c r="L8681" i="5"/>
  <c r="M8681" i="5"/>
  <c r="N8681" i="5"/>
  <c r="L6763" i="5"/>
  <c r="M6763" i="5"/>
  <c r="M665" i="5"/>
  <c r="L665" i="5"/>
  <c r="L7661" i="5"/>
  <c r="M7661" i="5"/>
  <c r="N7661" i="5"/>
  <c r="N5724" i="5"/>
  <c r="M5724" i="5"/>
  <c r="L452" i="5"/>
  <c r="N452" i="5"/>
  <c r="M4474" i="5"/>
  <c r="N4474" i="5"/>
  <c r="L4474" i="5"/>
  <c r="L887" i="5"/>
  <c r="M887" i="5"/>
  <c r="N887" i="5"/>
  <c r="L3483" i="5"/>
  <c r="M3483" i="5"/>
  <c r="L5202" i="5"/>
  <c r="M5202" i="5"/>
  <c r="L811" i="5"/>
  <c r="M811" i="5"/>
  <c r="L5418" i="5"/>
  <c r="M5418" i="5"/>
  <c r="N5418" i="5"/>
  <c r="L4227" i="5"/>
  <c r="M4227" i="5"/>
  <c r="L531" i="5"/>
  <c r="M531" i="5"/>
  <c r="N531" i="5"/>
  <c r="L730" i="5"/>
  <c r="L2392" i="5"/>
  <c r="M2392" i="5"/>
  <c r="N2392" i="5"/>
  <c r="M7691" i="5"/>
  <c r="N7691" i="5"/>
  <c r="N4445" i="5"/>
  <c r="N1058" i="5"/>
  <c r="M5205" i="5"/>
  <c r="M5062" i="5"/>
  <c r="M390" i="5"/>
  <c r="N1339" i="5"/>
  <c r="M5647" i="5"/>
  <c r="M7649" i="5"/>
  <c r="N4573" i="5"/>
  <c r="N1629" i="5"/>
  <c r="N1911" i="5"/>
  <c r="N6003" i="5"/>
  <c r="N2269" i="5"/>
  <c r="N1047" i="5"/>
  <c r="M7387" i="5"/>
  <c r="M1213" i="5"/>
  <c r="N4918" i="5"/>
  <c r="M6897" i="5"/>
  <c r="M3102" i="5"/>
  <c r="N770" i="5"/>
  <c r="L1667" i="5"/>
  <c r="M1667" i="5"/>
  <c r="N1667" i="5"/>
  <c r="L155" i="5"/>
  <c r="N155" i="5"/>
  <c r="L3735" i="5"/>
  <c r="M3735" i="5"/>
  <c r="M6257" i="5"/>
  <c r="N6257" i="5"/>
  <c r="L6257" i="5"/>
  <c r="L7765" i="5"/>
  <c r="M7765" i="5"/>
  <c r="N7765" i="5"/>
  <c r="L7640" i="5"/>
  <c r="M7640" i="5"/>
  <c r="N7640" i="5"/>
  <c r="L3193" i="5"/>
  <c r="M3193" i="5"/>
  <c r="L6220" i="5"/>
  <c r="N6220" i="5"/>
  <c r="L7715" i="5"/>
  <c r="M7715" i="5"/>
  <c r="L3312" i="5"/>
  <c r="L1172" i="5"/>
  <c r="M1172" i="5"/>
  <c r="N1172" i="5"/>
  <c r="L3031" i="5"/>
  <c r="M3031" i="5"/>
  <c r="N3031" i="5"/>
  <c r="L3631" i="5"/>
  <c r="M3631" i="5"/>
  <c r="L5715" i="5"/>
  <c r="M5715" i="5"/>
  <c r="N5715" i="5"/>
  <c r="N3563" i="5"/>
  <c r="M1058" i="5"/>
  <c r="M1339" i="5"/>
  <c r="N886" i="5"/>
  <c r="M4573" i="5"/>
  <c r="N8731" i="5"/>
  <c r="N8150" i="5"/>
  <c r="M1629" i="5"/>
  <c r="M1911" i="5"/>
  <c r="N6779" i="5"/>
  <c r="M6003" i="5"/>
  <c r="N5393" i="5"/>
  <c r="M2269" i="5"/>
  <c r="M1047" i="5"/>
  <c r="N1358" i="5"/>
  <c r="N4286" i="5"/>
  <c r="M4918" i="5"/>
  <c r="N7388" i="5"/>
  <c r="N3145" i="5"/>
  <c r="N825" i="5"/>
  <c r="N8495" i="5"/>
  <c r="N1299" i="5"/>
  <c r="L4435" i="5"/>
  <c r="N4435" i="5"/>
  <c r="L3619" i="5"/>
  <c r="N3619" i="5"/>
  <c r="L7746" i="5"/>
  <c r="M7746" i="5"/>
  <c r="L292" i="5"/>
  <c r="M292" i="5"/>
  <c r="L3205" i="5"/>
  <c r="M3205" i="5"/>
  <c r="N3205" i="5"/>
  <c r="L1364" i="5"/>
  <c r="N1364" i="5"/>
  <c r="M8728" i="5"/>
  <c r="L8728" i="5"/>
  <c r="L7290" i="5"/>
  <c r="N7290" i="5"/>
  <c r="L154" i="5"/>
  <c r="M154" i="5"/>
  <c r="L662" i="5"/>
  <c r="M662" i="5"/>
  <c r="L2776" i="5"/>
  <c r="M2776" i="5"/>
  <c r="M4664" i="5"/>
  <c r="N4664" i="5"/>
  <c r="L6514" i="5"/>
  <c r="M6514" i="5"/>
  <c r="N6514" i="5"/>
  <c r="L2351" i="5"/>
  <c r="M2351" i="5"/>
  <c r="L3963" i="5"/>
  <c r="N3963" i="5"/>
  <c r="L6055" i="5"/>
  <c r="M6055" i="5"/>
  <c r="N6055" i="5"/>
  <c r="L4313" i="5"/>
  <c r="M4313" i="5"/>
  <c r="L3956" i="5"/>
  <c r="M3956" i="5"/>
  <c r="N3956" i="5"/>
  <c r="L1170" i="5"/>
  <c r="N1170" i="5"/>
  <c r="N4027" i="5"/>
  <c r="N3359" i="5"/>
  <c r="N3307" i="5"/>
  <c r="M4683" i="5"/>
  <c r="M1074" i="5"/>
  <c r="M886" i="5"/>
  <c r="N5013" i="5"/>
  <c r="M8731" i="5"/>
  <c r="M8150" i="5"/>
  <c r="N6397" i="5"/>
  <c r="M6779" i="5"/>
  <c r="M5393" i="5"/>
  <c r="N5723" i="5"/>
  <c r="M4286" i="5"/>
  <c r="N5034" i="5"/>
  <c r="M7388" i="5"/>
  <c r="N8333" i="5"/>
  <c r="M3145" i="5"/>
  <c r="M825" i="5"/>
  <c r="M8495" i="5"/>
  <c r="M1299" i="5"/>
  <c r="L6731" i="5"/>
  <c r="L6125" i="5"/>
  <c r="N6125" i="5"/>
  <c r="L5625" i="5"/>
  <c r="M5625" i="5"/>
  <c r="N5625" i="5"/>
  <c r="L348" i="5"/>
  <c r="M348" i="5"/>
  <c r="L7172" i="5"/>
  <c r="L6276" i="5"/>
  <c r="M6276" i="5"/>
  <c r="N6276" i="5"/>
  <c r="L5408" i="5"/>
  <c r="M5408" i="5"/>
  <c r="N5408" i="5"/>
  <c r="L5133" i="5"/>
  <c r="M5133" i="5"/>
  <c r="N5133" i="5"/>
  <c r="L3570" i="5"/>
  <c r="M3570" i="5"/>
  <c r="N3570" i="5"/>
  <c r="L2646" i="5"/>
  <c r="N2646" i="5"/>
  <c r="M6924" i="5"/>
  <c r="N6924" i="5"/>
  <c r="N5558" i="5"/>
  <c r="M4027" i="5"/>
  <c r="M3359" i="5"/>
  <c r="M3307" i="5"/>
  <c r="N7564" i="5"/>
  <c r="N471" i="5"/>
  <c r="M6397" i="5"/>
  <c r="M5723" i="5"/>
  <c r="N5556" i="5"/>
  <c r="M5034" i="5"/>
  <c r="M8333" i="5"/>
  <c r="N7375" i="5"/>
  <c r="M371" i="5"/>
  <c r="M8389" i="5"/>
  <c r="L4238" i="5"/>
  <c r="M4238" i="5"/>
  <c r="N4238" i="5"/>
  <c r="L1993" i="5"/>
  <c r="M1993" i="5"/>
  <c r="N1993" i="5"/>
  <c r="L4879" i="5"/>
  <c r="M4879" i="5"/>
  <c r="N4879" i="5"/>
  <c r="L2119" i="5"/>
  <c r="M2119" i="5"/>
  <c r="N6154" i="5"/>
  <c r="M6154" i="5"/>
  <c r="L739" i="5"/>
  <c r="M739" i="5"/>
  <c r="N739" i="5"/>
  <c r="L4964" i="5"/>
  <c r="M4964" i="5"/>
  <c r="L6946" i="5"/>
  <c r="N6946" i="5"/>
  <c r="L7643" i="5"/>
  <c r="M7643" i="5"/>
  <c r="N7643" i="5"/>
  <c r="L5470" i="5"/>
  <c r="N5470" i="5"/>
  <c r="L2810" i="5"/>
  <c r="M2810" i="5"/>
  <c r="N2810" i="5"/>
  <c r="L7282" i="5"/>
  <c r="M7282" i="5"/>
  <c r="N7282" i="5"/>
  <c r="L2766" i="5"/>
  <c r="M2766" i="5"/>
  <c r="N2766" i="5"/>
  <c r="L6819" i="5"/>
  <c r="N6819" i="5"/>
  <c r="L8773" i="5"/>
  <c r="M8773" i="5"/>
  <c r="N8773" i="5"/>
  <c r="M5558" i="5"/>
  <c r="M7564" i="5"/>
  <c r="M471" i="5"/>
  <c r="N4098" i="5"/>
  <c r="M5556" i="5"/>
  <c r="N7005" i="5"/>
  <c r="N8469" i="5"/>
  <c r="N3702" i="5"/>
  <c r="M7375" i="5"/>
  <c r="N3668" i="5"/>
  <c r="N2037" i="5"/>
  <c r="N3683" i="5"/>
  <c r="L3913" i="5"/>
  <c r="M3913" i="5"/>
  <c r="N3913" i="5"/>
  <c r="L7761" i="5"/>
  <c r="M7761" i="5"/>
  <c r="N7761" i="5"/>
  <c r="L5980" i="5"/>
  <c r="N5980" i="5"/>
  <c r="L3904" i="5"/>
  <c r="M3904" i="5"/>
  <c r="N3904" i="5"/>
  <c r="M4820" i="5"/>
  <c r="N4820" i="5"/>
  <c r="L8521" i="5"/>
  <c r="M8521" i="5"/>
  <c r="N8521" i="5"/>
  <c r="M2049" i="5"/>
  <c r="L2049" i="5"/>
  <c r="M8340" i="5"/>
  <c r="N8340" i="5"/>
  <c r="L8340" i="5"/>
  <c r="L7324" i="5"/>
  <c r="N7324" i="5"/>
  <c r="N6931" i="5"/>
  <c r="M6931" i="5"/>
  <c r="L1732" i="5"/>
  <c r="M1732" i="5"/>
  <c r="N1732" i="5"/>
  <c r="L1582" i="5"/>
  <c r="M1582" i="5"/>
  <c r="N1582" i="5"/>
  <c r="N2448" i="5"/>
  <c r="L2448" i="5"/>
  <c r="L1141" i="5"/>
  <c r="M1141" i="5"/>
  <c r="N1141" i="5"/>
  <c r="L2794" i="5"/>
  <c r="M2794" i="5"/>
  <c r="N2794" i="5"/>
  <c r="L7288" i="5"/>
  <c r="M7288" i="5"/>
  <c r="L3590" i="5"/>
  <c r="M3590" i="5"/>
  <c r="N3590" i="5"/>
  <c r="L194" i="5"/>
  <c r="M194" i="5"/>
  <c r="L4860" i="5"/>
  <c r="N4860" i="5"/>
  <c r="L1046" i="5"/>
  <c r="M1046" i="5"/>
  <c r="L6347" i="5"/>
  <c r="M6347" i="5"/>
  <c r="M834" i="5"/>
  <c r="N834" i="5"/>
  <c r="L7971" i="5"/>
  <c r="N7971" i="5"/>
  <c r="M1287" i="5"/>
  <c r="M4920" i="5"/>
  <c r="M2989" i="5"/>
  <c r="N1991" i="5"/>
  <c r="N4362" i="5"/>
  <c r="N3716" i="5"/>
  <c r="L1767" i="5"/>
  <c r="M1767" i="5"/>
  <c r="N1767" i="5"/>
  <c r="L1094" i="5"/>
  <c r="M1094" i="5"/>
  <c r="L5477" i="5"/>
  <c r="M5477" i="5"/>
  <c r="L5539" i="5"/>
  <c r="M5539" i="5"/>
  <c r="N5539" i="5"/>
  <c r="L1526" i="5"/>
  <c r="M1526" i="5"/>
  <c r="N1526" i="5"/>
  <c r="N1572" i="5"/>
  <c r="N2576" i="5"/>
  <c r="N5513" i="5"/>
  <c r="N1343" i="5"/>
  <c r="N8569" i="5"/>
  <c r="N932" i="5"/>
  <c r="N4446" i="5"/>
  <c r="M4098" i="5"/>
  <c r="N530" i="5"/>
  <c r="M7005" i="5"/>
  <c r="M8469" i="5"/>
  <c r="M3702" i="5"/>
  <c r="M3668" i="5"/>
  <c r="M4435" i="5"/>
  <c r="N2013" i="5"/>
  <c r="M3767" i="5"/>
  <c r="N4030" i="5"/>
  <c r="N1046" i="5"/>
  <c r="N2119" i="5"/>
  <c r="L653" i="5"/>
  <c r="N653" i="5"/>
  <c r="L7903" i="5"/>
  <c r="M7903" i="5"/>
  <c r="N7903" i="5"/>
  <c r="L2769" i="5"/>
  <c r="N2769" i="5"/>
  <c r="L8147" i="5"/>
  <c r="M8147" i="5"/>
  <c r="N8147" i="5"/>
  <c r="M4354" i="5"/>
  <c r="N4354" i="5"/>
  <c r="L4872" i="5"/>
  <c r="M4872" i="5"/>
  <c r="L5262" i="5"/>
  <c r="M5262" i="5"/>
  <c r="L157" i="5"/>
  <c r="M157" i="5"/>
  <c r="N157" i="5"/>
  <c r="L4091" i="5"/>
  <c r="M4091" i="5"/>
  <c r="L5204" i="5"/>
  <c r="M5204" i="5"/>
  <c r="L5575" i="5"/>
  <c r="N5575" i="5"/>
  <c r="L126" i="5"/>
  <c r="M126" i="5"/>
  <c r="N126" i="5"/>
  <c r="L358" i="5"/>
  <c r="M358" i="5"/>
  <c r="L4776" i="5"/>
  <c r="M4776" i="5"/>
  <c r="N4776" i="5"/>
  <c r="L3910" i="5"/>
  <c r="M3910" i="5"/>
  <c r="N3910" i="5"/>
  <c r="L6499" i="5"/>
  <c r="M6499" i="5"/>
  <c r="L6714" i="5"/>
  <c r="N6714" i="5"/>
  <c r="L4553" i="5"/>
  <c r="M4553" i="5"/>
  <c r="L5037" i="5"/>
  <c r="N5037" i="5"/>
  <c r="L5206" i="5"/>
  <c r="N5206" i="5"/>
  <c r="L2274" i="5"/>
  <c r="M2274" i="5"/>
  <c r="L8128" i="5"/>
  <c r="M8128" i="5"/>
  <c r="N8128" i="5"/>
  <c r="L6318" i="5"/>
  <c r="N6318" i="5"/>
  <c r="N5181" i="5"/>
  <c r="M5181" i="5"/>
  <c r="M3890" i="5"/>
  <c r="N6635" i="5"/>
  <c r="L3026" i="5"/>
  <c r="N3026" i="5"/>
  <c r="N3666" i="5"/>
  <c r="M1572" i="5"/>
  <c r="M2576" i="5"/>
  <c r="N6806" i="5"/>
  <c r="M5513" i="5"/>
  <c r="M1343" i="5"/>
  <c r="M8569" i="5"/>
  <c r="N5011" i="5"/>
  <c r="M5710" i="5"/>
  <c r="M932" i="5"/>
  <c r="M4446" i="5"/>
  <c r="N8317" i="5"/>
  <c r="M530" i="5"/>
  <c r="N7366" i="5"/>
  <c r="N8449" i="5"/>
  <c r="N6794" i="5"/>
  <c r="N806" i="5"/>
  <c r="N62" i="5"/>
  <c r="N2179" i="5"/>
  <c r="N6872" i="5"/>
  <c r="N3172" i="5"/>
  <c r="M2013" i="5"/>
  <c r="N2084" i="5"/>
  <c r="M6125" i="5"/>
  <c r="N662" i="5"/>
  <c r="M4030" i="5"/>
  <c r="M7172" i="5"/>
  <c r="M3731" i="5"/>
  <c r="L3731" i="5"/>
  <c r="L5189" i="5"/>
  <c r="M5189" i="5"/>
  <c r="N5189" i="5"/>
  <c r="M7772" i="5"/>
  <c r="N7772" i="5"/>
  <c r="L5744" i="5"/>
  <c r="M5744" i="5"/>
  <c r="N5744" i="5"/>
  <c r="M6375" i="5"/>
  <c r="N6375" i="5"/>
  <c r="L6375" i="5"/>
  <c r="M3385" i="5"/>
  <c r="N3385" i="5"/>
  <c r="L1168" i="5"/>
  <c r="M1168" i="5"/>
  <c r="N1168" i="5"/>
  <c r="L8257" i="5"/>
  <c r="M8257" i="5"/>
  <c r="N2023" i="5"/>
  <c r="M2023" i="5"/>
  <c r="L3417" i="5"/>
  <c r="N3417" i="5"/>
  <c r="L4295" i="5"/>
  <c r="M4295" i="5"/>
  <c r="N4295" i="5"/>
  <c r="L7983" i="5"/>
  <c r="M7983" i="5"/>
  <c r="N7983" i="5"/>
  <c r="L4147" i="5"/>
  <c r="M4147" i="5"/>
  <c r="L171" i="5"/>
  <c r="M171" i="5"/>
  <c r="N171" i="5"/>
  <c r="L2056" i="5"/>
  <c r="M2056" i="5"/>
  <c r="N2056" i="5"/>
  <c r="L8552" i="5"/>
  <c r="M8552" i="5"/>
  <c r="N8552" i="5"/>
  <c r="L5276" i="5"/>
  <c r="M5276" i="5"/>
  <c r="N5276" i="5"/>
  <c r="L6541" i="5"/>
  <c r="M6541" i="5"/>
  <c r="L2980" i="5"/>
  <c r="M2980" i="5"/>
  <c r="L2872" i="5"/>
  <c r="M2872" i="5"/>
  <c r="N2872" i="5"/>
  <c r="N1176" i="5"/>
  <c r="M3666" i="5"/>
  <c r="N1219" i="5"/>
  <c r="N232" i="5"/>
  <c r="N427" i="5"/>
  <c r="M6806" i="5"/>
  <c r="N2695" i="5"/>
  <c r="M5011" i="5"/>
  <c r="N6649" i="5"/>
  <c r="M8317" i="5"/>
  <c r="M7366" i="5"/>
  <c r="N6410" i="5"/>
  <c r="M8449" i="5"/>
  <c r="N200" i="5"/>
  <c r="N1932" i="5"/>
  <c r="M62" i="5"/>
  <c r="N8369" i="5"/>
  <c r="M4316" i="5"/>
  <c r="M4327" i="5"/>
  <c r="N4327" i="5"/>
  <c r="L3238" i="5"/>
  <c r="M3238" i="5"/>
  <c r="L4521" i="5"/>
  <c r="M4521" i="5"/>
  <c r="N4521" i="5"/>
  <c r="N2961" i="5"/>
  <c r="L2961" i="5"/>
  <c r="M2961" i="5"/>
  <c r="L4795" i="5"/>
  <c r="N4795" i="5"/>
  <c r="L6564" i="5"/>
  <c r="N6564" i="5"/>
  <c r="L3766" i="5"/>
  <c r="M3766" i="5"/>
  <c r="L2778" i="5"/>
  <c r="N2778" i="5"/>
  <c r="L7807" i="5"/>
  <c r="M7807" i="5"/>
  <c r="L764" i="5"/>
  <c r="M764" i="5"/>
  <c r="N5067" i="5"/>
  <c r="M1176" i="5"/>
  <c r="M1219" i="5"/>
  <c r="M232" i="5"/>
  <c r="M427" i="5"/>
  <c r="N2673" i="5"/>
  <c r="N395" i="5"/>
  <c r="M2695" i="5"/>
  <c r="N1384" i="5"/>
  <c r="N8697" i="5"/>
  <c r="N3264" i="5"/>
  <c r="M6649" i="5"/>
  <c r="N8203" i="5"/>
  <c r="N1591" i="5"/>
  <c r="N7146" i="5"/>
  <c r="M6410" i="5"/>
  <c r="M200" i="5"/>
  <c r="N8683" i="5"/>
  <c r="N583" i="5"/>
  <c r="N6439" i="5"/>
  <c r="M5198" i="5"/>
  <c r="L7609" i="5"/>
  <c r="M7609" i="5"/>
  <c r="N7609" i="5"/>
  <c r="L561" i="5"/>
  <c r="N561" i="5"/>
  <c r="L5436" i="5"/>
  <c r="M5436" i="5"/>
  <c r="N5436" i="5"/>
  <c r="L4743" i="5"/>
  <c r="N4743" i="5"/>
  <c r="L4490" i="5"/>
  <c r="M4490" i="5"/>
  <c r="N4490" i="5"/>
  <c r="L603" i="5"/>
  <c r="N603" i="5"/>
  <c r="L3901" i="5"/>
  <c r="M3901" i="5"/>
  <c r="L1359" i="5"/>
  <c r="M1359" i="5"/>
  <c r="N1359" i="5"/>
  <c r="L1649" i="5"/>
  <c r="M1649" i="5"/>
  <c r="N2162" i="5"/>
  <c r="M2162" i="5"/>
  <c r="L3019" i="5"/>
  <c r="M3019" i="5"/>
  <c r="L1209" i="5"/>
  <c r="M1209" i="5"/>
  <c r="N1209" i="5"/>
  <c r="L5040" i="5"/>
  <c r="M5040" i="5"/>
  <c r="N5040" i="5"/>
  <c r="L5296" i="5"/>
  <c r="M5296" i="5"/>
  <c r="L7019" i="5"/>
  <c r="N7019" i="5"/>
  <c r="L4249" i="5"/>
  <c r="M4249" i="5"/>
  <c r="L5853" i="5"/>
  <c r="N5853" i="5"/>
  <c r="L6286" i="5"/>
  <c r="N6286" i="5"/>
  <c r="L3174" i="5"/>
  <c r="M3174" i="5"/>
  <c r="L3086" i="5"/>
  <c r="L380" i="5"/>
  <c r="L2318" i="5"/>
  <c r="L4917" i="5"/>
  <c r="L2125" i="5"/>
  <c r="L8622" i="5"/>
  <c r="L533" i="5"/>
  <c r="L816" i="5"/>
  <c r="L7591" i="5"/>
  <c r="L477" i="5"/>
  <c r="L5053" i="5"/>
  <c r="L2302" i="5"/>
  <c r="L1952" i="5"/>
  <c r="L7755" i="5"/>
  <c r="L8342" i="5"/>
  <c r="L417" i="5"/>
  <c r="L5845" i="5"/>
  <c r="L4484" i="5"/>
  <c r="L1441" i="5"/>
  <c r="L1043" i="5"/>
  <c r="L8134" i="5"/>
  <c r="L5607" i="5"/>
  <c r="L7952" i="5"/>
  <c r="L4777" i="5"/>
  <c r="L3779" i="5"/>
  <c r="L3757" i="5"/>
  <c r="L7304" i="5"/>
  <c r="L4036" i="5"/>
  <c r="L3135" i="5"/>
  <c r="L3273" i="5"/>
  <c r="L851" i="5"/>
  <c r="L5957" i="5"/>
  <c r="M5957" i="5"/>
  <c r="N5957" i="5"/>
  <c r="L7356" i="5"/>
  <c r="M7356" i="5"/>
  <c r="N7356" i="5"/>
  <c r="M4135" i="5"/>
  <c r="N4135" i="5"/>
  <c r="L5808" i="5"/>
  <c r="M5808" i="5"/>
  <c r="N5808" i="5"/>
  <c r="L1533" i="5"/>
  <c r="M1533" i="5"/>
  <c r="N1533" i="5"/>
  <c r="L8023" i="5"/>
  <c r="M8023" i="5"/>
  <c r="N8023" i="5"/>
  <c r="L899" i="5"/>
  <c r="M899" i="5"/>
  <c r="N899" i="5"/>
  <c r="L7784" i="5"/>
  <c r="N7784" i="5"/>
  <c r="L6556" i="5"/>
  <c r="M6556" i="5"/>
  <c r="L8753" i="5"/>
  <c r="M8753" i="5"/>
  <c r="N8753" i="5"/>
  <c r="L75" i="5"/>
  <c r="N75" i="5"/>
  <c r="L3635" i="5"/>
  <c r="M3635" i="5"/>
  <c r="N3635" i="5"/>
  <c r="M4228" i="5"/>
  <c r="N4228" i="5"/>
  <c r="L8536" i="5"/>
  <c r="M8536" i="5"/>
  <c r="M4207" i="5"/>
  <c r="N4329" i="5"/>
  <c r="M1439" i="5"/>
  <c r="N1439" i="5"/>
  <c r="L2965" i="5"/>
  <c r="M2965" i="5"/>
  <c r="N2965" i="5"/>
  <c r="L3923" i="5"/>
  <c r="M3923" i="5"/>
  <c r="N3923" i="5"/>
  <c r="L2781" i="5"/>
  <c r="N2781" i="5"/>
  <c r="M4329" i="5"/>
  <c r="N5699" i="5"/>
  <c r="L3875" i="5"/>
  <c r="M3875" i="5"/>
  <c r="N3875" i="5"/>
  <c r="M876" i="5"/>
  <c r="N876" i="5"/>
  <c r="N5643" i="5"/>
  <c r="M5643" i="5"/>
  <c r="L7522" i="5"/>
  <c r="M7522" i="5"/>
  <c r="L2847" i="5"/>
  <c r="N2847" i="5"/>
  <c r="M2847" i="5"/>
  <c r="L2253" i="5"/>
  <c r="M2253" i="5"/>
  <c r="N2253" i="5"/>
  <c r="N7212" i="5"/>
  <c r="N2547" i="5"/>
  <c r="N1579" i="5"/>
  <c r="N1770" i="5"/>
  <c r="M5830" i="5"/>
  <c r="M5699" i="5"/>
  <c r="M4944" i="5"/>
  <c r="L3231" i="5"/>
  <c r="M3231" i="5"/>
  <c r="N3231" i="5"/>
  <c r="L6440" i="5"/>
  <c r="L113" i="5"/>
  <c r="M113" i="5"/>
  <c r="N113" i="5"/>
  <c r="L4374" i="5"/>
  <c r="M4374" i="5"/>
  <c r="M4076" i="5"/>
  <c r="N4076" i="5"/>
  <c r="L2209" i="5"/>
  <c r="M2209" i="5"/>
  <c r="L1235" i="5"/>
  <c r="M1235" i="5"/>
  <c r="N1235" i="5"/>
  <c r="L1255" i="5"/>
  <c r="M1255" i="5"/>
  <c r="N1255" i="5"/>
  <c r="L1585" i="5"/>
  <c r="M1585" i="5"/>
  <c r="N1585" i="5"/>
  <c r="L8009" i="5"/>
  <c r="M8009" i="5"/>
  <c r="N8009" i="5"/>
  <c r="L5190" i="5"/>
  <c r="M5190" i="5"/>
  <c r="N5190" i="5"/>
  <c r="L1028" i="5"/>
  <c r="M1028" i="5"/>
  <c r="M1601" i="5"/>
  <c r="L1601" i="5"/>
  <c r="L929" i="5"/>
  <c r="M929" i="5"/>
  <c r="N929" i="5"/>
  <c r="L3640" i="5"/>
  <c r="M3640" i="5"/>
  <c r="N3640" i="5"/>
  <c r="L7112" i="5"/>
  <c r="M7112" i="5"/>
  <c r="N7112" i="5"/>
  <c r="L7193" i="5"/>
  <c r="M7193" i="5"/>
  <c r="N7193" i="5"/>
  <c r="L7331" i="5"/>
  <c r="M7331" i="5"/>
  <c r="N7331" i="5"/>
  <c r="L5496" i="5"/>
  <c r="M5496" i="5"/>
  <c r="N5496" i="5"/>
  <c r="L8098" i="5"/>
  <c r="M8098" i="5"/>
  <c r="N8098" i="5"/>
  <c r="L4890" i="5"/>
  <c r="M4890" i="5"/>
  <c r="N4890" i="5"/>
  <c r="L106" i="5"/>
  <c r="M106" i="5"/>
  <c r="N106" i="5"/>
  <c r="L6539" i="5"/>
  <c r="M6539" i="5"/>
  <c r="N6539" i="5"/>
  <c r="L755" i="5"/>
  <c r="M755" i="5"/>
  <c r="L4671" i="5"/>
  <c r="M4671" i="5"/>
  <c r="L6323" i="5"/>
  <c r="M6323" i="5"/>
  <c r="L1401" i="5"/>
  <c r="N1401" i="5"/>
  <c r="L7712" i="5"/>
  <c r="M7712" i="5"/>
  <c r="N7712" i="5"/>
  <c r="L1200" i="5"/>
  <c r="M1200" i="5"/>
  <c r="L7408" i="5"/>
  <c r="N7408" i="5"/>
  <c r="L4174" i="5"/>
  <c r="N4174" i="5"/>
  <c r="L162" i="5"/>
  <c r="M162" i="5"/>
  <c r="N162" i="5"/>
  <c r="L904" i="5"/>
  <c r="N904" i="5"/>
  <c r="L2033" i="5"/>
  <c r="M2033" i="5"/>
  <c r="L792" i="5"/>
  <c r="M792" i="5"/>
  <c r="N792" i="5"/>
  <c r="N5220" i="5"/>
  <c r="L5220" i="5"/>
  <c r="M5220" i="5"/>
  <c r="N4207" i="5"/>
  <c r="N1455" i="5"/>
  <c r="M1455" i="5"/>
  <c r="L602" i="5"/>
  <c r="M602" i="5"/>
  <c r="N602" i="5"/>
  <c r="N385" i="5"/>
  <c r="L385" i="5"/>
  <c r="M385" i="5"/>
  <c r="L6945" i="5"/>
  <c r="M6945" i="5"/>
  <c r="N6945" i="5"/>
  <c r="L1892" i="5"/>
  <c r="M1892" i="5"/>
  <c r="N1892" i="5"/>
  <c r="L2118" i="5"/>
  <c r="M2118" i="5"/>
  <c r="N2118" i="5"/>
  <c r="M3377" i="5"/>
  <c r="L1232" i="5"/>
  <c r="N1232" i="5"/>
  <c r="L3256" i="5"/>
  <c r="M3256" i="5"/>
  <c r="M3434" i="5"/>
  <c r="N3434" i="5"/>
  <c r="L754" i="5"/>
  <c r="N754" i="5"/>
  <c r="L4411" i="5"/>
  <c r="M4411" i="5"/>
  <c r="N4411" i="5"/>
  <c r="M5941" i="5"/>
  <c r="N5941" i="5"/>
  <c r="L8062" i="5"/>
  <c r="M8062" i="5"/>
  <c r="N8062" i="5"/>
  <c r="M4081" i="5"/>
  <c r="M4174" i="5"/>
  <c r="N4944" i="5"/>
  <c r="L5896" i="5"/>
  <c r="M5896" i="5"/>
  <c r="N5896" i="5"/>
  <c r="M8644" i="5"/>
  <c r="N8644" i="5"/>
  <c r="L6723" i="5"/>
  <c r="M6723" i="5"/>
  <c r="L7386" i="5"/>
  <c r="M7386" i="5"/>
  <c r="N7386" i="5"/>
  <c r="L6093" i="5"/>
  <c r="M6093" i="5"/>
  <c r="N6093" i="5"/>
  <c r="M7212" i="5"/>
  <c r="M2547" i="5"/>
  <c r="M1579" i="5"/>
  <c r="N998" i="5"/>
  <c r="M3363" i="5"/>
  <c r="N293" i="5"/>
  <c r="M1770" i="5"/>
  <c r="N639" i="5"/>
  <c r="M7370" i="5"/>
  <c r="M2781" i="5"/>
  <c r="N3804" i="5"/>
  <c r="L5522" i="5"/>
  <c r="M5522" i="5"/>
  <c r="N5522" i="5"/>
  <c r="L6680" i="5"/>
  <c r="M6680" i="5"/>
  <c r="N6680" i="5"/>
  <c r="L7799" i="5"/>
  <c r="M7799" i="5"/>
  <c r="N7799" i="5"/>
  <c r="M3877" i="5"/>
  <c r="L3877" i="5"/>
  <c r="M8196" i="5"/>
  <c r="N8196" i="5"/>
  <c r="L504" i="5"/>
  <c r="M504" i="5"/>
  <c r="N504" i="5"/>
  <c r="L1234" i="5"/>
  <c r="M1234" i="5"/>
  <c r="N1234" i="5"/>
  <c r="L285" i="5"/>
  <c r="M285" i="5"/>
  <c r="N285" i="5"/>
  <c r="L8307" i="5"/>
  <c r="M8307" i="5"/>
  <c r="N8307" i="5"/>
  <c r="L7934" i="5"/>
  <c r="N7934" i="5"/>
  <c r="L7464" i="5"/>
  <c r="M7464" i="5"/>
  <c r="N7464" i="5"/>
  <c r="L547" i="5"/>
  <c r="N547" i="5"/>
  <c r="L4197" i="5"/>
  <c r="M4197" i="5"/>
  <c r="N4197" i="5"/>
  <c r="L7256" i="5"/>
  <c r="M7256" i="5"/>
  <c r="N7256" i="5"/>
  <c r="L1140" i="5"/>
  <c r="M1140" i="5"/>
  <c r="N1140" i="5"/>
  <c r="L2082" i="5"/>
  <c r="M2082" i="5"/>
  <c r="N2082" i="5"/>
  <c r="L2514" i="5"/>
  <c r="M2514" i="5"/>
  <c r="L5076" i="5"/>
  <c r="M5076" i="5"/>
  <c r="N5076" i="5"/>
  <c r="L4517" i="5"/>
  <c r="M4517" i="5"/>
  <c r="N4517" i="5"/>
  <c r="L6431" i="5"/>
  <c r="M6431" i="5"/>
  <c r="N6431" i="5"/>
  <c r="L4685" i="5"/>
  <c r="M4685" i="5"/>
  <c r="N4685" i="5"/>
  <c r="M4024" i="5"/>
  <c r="N3256" i="5"/>
  <c r="M2125" i="5"/>
  <c r="M5782" i="5"/>
  <c r="N5782" i="5"/>
  <c r="L3343" i="5"/>
  <c r="M3343" i="5"/>
  <c r="N3343" i="5"/>
  <c r="N6490" i="5"/>
  <c r="M6490" i="5"/>
  <c r="L7371" i="5"/>
  <c r="M7371" i="5"/>
  <c r="N7371" i="5"/>
  <c r="L3323" i="5"/>
  <c r="M3323" i="5"/>
  <c r="N3323" i="5"/>
  <c r="M1980" i="5"/>
  <c r="N1980" i="5"/>
  <c r="L708" i="5"/>
  <c r="M708" i="5"/>
  <c r="N708" i="5"/>
  <c r="L2503" i="5"/>
  <c r="M2503" i="5"/>
  <c r="L6716" i="5"/>
  <c r="N6716" i="5"/>
  <c r="M6716" i="5"/>
  <c r="L6795" i="5"/>
  <c r="M6795" i="5"/>
  <c r="N6795" i="5"/>
  <c r="L2513" i="5"/>
  <c r="N2513" i="5"/>
  <c r="L1908" i="5"/>
  <c r="N1908" i="5"/>
  <c r="L8013" i="5"/>
  <c r="M8013" i="5"/>
  <c r="N8013" i="5"/>
  <c r="L5024" i="5"/>
  <c r="M5024" i="5"/>
  <c r="N5024" i="5"/>
  <c r="L7718" i="5"/>
  <c r="M7718" i="5"/>
  <c r="N7718" i="5"/>
  <c r="L3438" i="5"/>
  <c r="M3438" i="5"/>
  <c r="N3438" i="5"/>
  <c r="L2641" i="5"/>
  <c r="M2641" i="5"/>
  <c r="N2641" i="5"/>
  <c r="M7072" i="5"/>
  <c r="N7072" i="5"/>
  <c r="L5979" i="5"/>
  <c r="M5979" i="5"/>
  <c r="N5979" i="5"/>
  <c r="L5244" i="5"/>
  <c r="N5244" i="5"/>
  <c r="L4785" i="5"/>
  <c r="N4785" i="5"/>
  <c r="L4735" i="5"/>
  <c r="M4735" i="5"/>
  <c r="N4735" i="5"/>
  <c r="M926" i="5"/>
  <c r="L926" i="5"/>
  <c r="N4155" i="5"/>
  <c r="M4155" i="5"/>
  <c r="L8091" i="5"/>
  <c r="M8091" i="5"/>
  <c r="N8091" i="5"/>
  <c r="L6528" i="5"/>
  <c r="M6528" i="5"/>
  <c r="N6528" i="5"/>
  <c r="L2967" i="5"/>
  <c r="M2967" i="5"/>
  <c r="N2967" i="5"/>
  <c r="L6566" i="5"/>
  <c r="M6566" i="5"/>
  <c r="N6566" i="5"/>
  <c r="L3241" i="5"/>
  <c r="M3241" i="5"/>
  <c r="N3241" i="5"/>
  <c r="L2069" i="5"/>
  <c r="M2069" i="5"/>
  <c r="N2069" i="5"/>
  <c r="L3809" i="5"/>
  <c r="M3809" i="5"/>
  <c r="N3809" i="5"/>
  <c r="L7294" i="5"/>
  <c r="M7294" i="5"/>
  <c r="N7294" i="5"/>
  <c r="L1919" i="5"/>
  <c r="M1919" i="5"/>
  <c r="N1919" i="5"/>
  <c r="L5106" i="5"/>
  <c r="N5106" i="5"/>
  <c r="L709" i="5"/>
  <c r="N709" i="5"/>
  <c r="L7829" i="5"/>
  <c r="M7829" i="5"/>
  <c r="N7829" i="5"/>
  <c r="L4816" i="5"/>
  <c r="M4816" i="5"/>
  <c r="L8299" i="5"/>
  <c r="M8299" i="5"/>
  <c r="N8299" i="5"/>
  <c r="L3147" i="5"/>
  <c r="M3147" i="5"/>
  <c r="N3147" i="5"/>
  <c r="L2639" i="5"/>
  <c r="M2639" i="5"/>
  <c r="N2639" i="5"/>
  <c r="L8664" i="5"/>
  <c r="M8664" i="5"/>
  <c r="N8664" i="5"/>
  <c r="L4615" i="5"/>
  <c r="N4615" i="5"/>
  <c r="L7769" i="5"/>
  <c r="M7769" i="5"/>
  <c r="N7769" i="5"/>
  <c r="N8472" i="5"/>
  <c r="N3574" i="5"/>
  <c r="M893" i="5"/>
  <c r="N3681" i="5"/>
  <c r="M4615" i="5"/>
  <c r="N6851" i="5"/>
  <c r="N5149" i="5"/>
  <c r="M6043" i="5"/>
  <c r="N5482" i="5"/>
  <c r="M5482" i="5"/>
  <c r="L2164" i="5"/>
  <c r="M2164" i="5"/>
  <c r="N2164" i="5"/>
  <c r="L7613" i="5"/>
  <c r="M7613" i="5"/>
  <c r="N7613" i="5"/>
  <c r="L1054" i="5"/>
  <c r="N1054" i="5"/>
  <c r="M132" i="5"/>
  <c r="N132" i="5"/>
  <c r="L1532" i="5"/>
  <c r="M1532" i="5"/>
  <c r="N1532" i="5"/>
  <c r="L486" i="5"/>
  <c r="M486" i="5"/>
  <c r="N486" i="5"/>
  <c r="L5686" i="5"/>
  <c r="M5686" i="5"/>
  <c r="N5686" i="5"/>
  <c r="L360" i="5"/>
  <c r="M360" i="5"/>
  <c r="N360" i="5"/>
  <c r="L3264" i="5"/>
  <c r="L881" i="5"/>
  <c r="N881" i="5"/>
  <c r="L1895" i="5"/>
  <c r="M1895" i="5"/>
  <c r="N1895" i="5"/>
  <c r="L140" i="5"/>
  <c r="N140" i="5"/>
  <c r="L2705" i="5"/>
  <c r="M2705" i="5"/>
  <c r="N2705" i="5"/>
  <c r="L5035" i="5"/>
  <c r="N5035" i="5"/>
  <c r="M1513" i="5"/>
  <c r="N1513" i="5"/>
  <c r="L6031" i="5"/>
  <c r="M6031" i="5"/>
  <c r="L4562" i="5"/>
  <c r="N4562" i="5"/>
  <c r="L692" i="5"/>
  <c r="M692" i="5"/>
  <c r="L3447" i="5"/>
  <c r="N3447" i="5"/>
  <c r="L5365" i="5"/>
  <c r="M5365" i="5"/>
  <c r="N5365" i="5"/>
  <c r="N4308" i="5"/>
  <c r="M4308" i="5"/>
  <c r="L4241" i="5"/>
  <c r="M4241" i="5"/>
  <c r="N4241" i="5"/>
  <c r="L3863" i="5"/>
  <c r="M3863" i="5"/>
  <c r="N3863" i="5"/>
  <c r="L5020" i="5"/>
  <c r="M5020" i="5"/>
  <c r="L4116" i="5"/>
  <c r="M4116" i="5"/>
  <c r="N4116" i="5"/>
  <c r="L5833" i="5"/>
  <c r="M5833" i="5"/>
  <c r="N5833" i="5"/>
  <c r="L986" i="5"/>
  <c r="M986" i="5"/>
  <c r="N986" i="5"/>
  <c r="M639" i="5"/>
  <c r="N893" i="5"/>
  <c r="M4388" i="5"/>
  <c r="L8558" i="5"/>
  <c r="M8558" i="5"/>
  <c r="N8558" i="5"/>
  <c r="L1390" i="5"/>
  <c r="M1390" i="5"/>
  <c r="N1390" i="5"/>
  <c r="L2459" i="5"/>
  <c r="M2459" i="5"/>
  <c r="L1971" i="5"/>
  <c r="M1971" i="5"/>
  <c r="N1971" i="5"/>
  <c r="L5474" i="5"/>
  <c r="M5474" i="5"/>
  <c r="N5474" i="5"/>
  <c r="L537" i="5"/>
  <c r="N537" i="5"/>
  <c r="L1342" i="5"/>
  <c r="M1342" i="5"/>
  <c r="N1342" i="5"/>
  <c r="L4359" i="5"/>
  <c r="N4359" i="5"/>
  <c r="L1854" i="5"/>
  <c r="M1854" i="5"/>
  <c r="N1854" i="5"/>
  <c r="L4802" i="5"/>
  <c r="M4802" i="5"/>
  <c r="N4802" i="5"/>
  <c r="L6165" i="5"/>
  <c r="M6165" i="5"/>
  <c r="N6165" i="5"/>
  <c r="L3778" i="5"/>
  <c r="N3778" i="5"/>
  <c r="L1975" i="5"/>
  <c r="M1975" i="5"/>
  <c r="N1975" i="5"/>
  <c r="L2021" i="5"/>
  <c r="M2021" i="5"/>
  <c r="L2225" i="5"/>
  <c r="M2225" i="5"/>
  <c r="N2225" i="5"/>
  <c r="M8472" i="5"/>
  <c r="N8618" i="5"/>
  <c r="M3574" i="5"/>
  <c r="N5414" i="5"/>
  <c r="N2293" i="5"/>
  <c r="M709" i="5"/>
  <c r="M3681" i="5"/>
  <c r="N6213" i="5"/>
  <c r="M6851" i="5"/>
  <c r="N2033" i="5"/>
  <c r="M5149" i="5"/>
  <c r="N67" i="5"/>
  <c r="N6323" i="5"/>
  <c r="L2824" i="5"/>
  <c r="M2824" i="5"/>
  <c r="N2824" i="5"/>
  <c r="N3433" i="5"/>
  <c r="M3433" i="5"/>
  <c r="L7134" i="5"/>
  <c r="M7134" i="5"/>
  <c r="N7134" i="5"/>
  <c r="M7176" i="5"/>
  <c r="N7176" i="5"/>
  <c r="M768" i="5"/>
  <c r="N768" i="5"/>
  <c r="L6627" i="5"/>
  <c r="M6627" i="5"/>
  <c r="N6627" i="5"/>
  <c r="L7306" i="5"/>
  <c r="M7306" i="5"/>
  <c r="N7306" i="5"/>
  <c r="N979" i="5"/>
  <c r="L979" i="5"/>
  <c r="M979" i="5"/>
  <c r="L4665" i="5"/>
  <c r="M4665" i="5"/>
  <c r="L6889" i="5"/>
  <c r="M6889" i="5"/>
  <c r="N6889" i="5"/>
  <c r="L7440" i="5"/>
  <c r="M7440" i="5"/>
  <c r="N7440" i="5"/>
  <c r="M6014" i="5"/>
  <c r="N6014" i="5"/>
  <c r="L2373" i="5"/>
  <c r="M2373" i="5"/>
  <c r="N2373" i="5"/>
  <c r="L8275" i="5"/>
  <c r="M8275" i="5"/>
  <c r="N8275" i="5"/>
  <c r="L7717" i="5"/>
  <c r="L4584" i="5"/>
  <c r="M4584" i="5"/>
  <c r="N4584" i="5"/>
  <c r="L5961" i="5"/>
  <c r="M5961" i="5"/>
  <c r="N5961" i="5"/>
  <c r="L8649" i="5"/>
  <c r="M8649" i="5"/>
  <c r="N8649" i="5"/>
  <c r="L8379" i="5"/>
  <c r="N8379" i="5"/>
  <c r="N5325" i="5"/>
  <c r="M5325" i="5"/>
  <c r="L5179" i="5"/>
  <c r="N5179" i="5"/>
  <c r="L6788" i="5"/>
  <c r="M6788" i="5"/>
  <c r="N6788" i="5"/>
  <c r="L3170" i="5"/>
  <c r="M3170" i="5"/>
  <c r="N3170" i="5"/>
  <c r="L2241" i="5"/>
  <c r="M2241" i="5"/>
  <c r="N2241" i="5"/>
  <c r="L7346" i="5"/>
  <c r="M7346" i="5"/>
  <c r="N7346" i="5"/>
  <c r="L3346" i="5"/>
  <c r="M3346" i="5"/>
  <c r="N3346" i="5"/>
  <c r="L8152" i="5"/>
  <c r="M8152" i="5"/>
  <c r="N8152" i="5"/>
  <c r="M4384" i="5"/>
  <c r="N4384" i="5"/>
  <c r="L2192" i="5"/>
  <c r="M2192" i="5"/>
  <c r="N2192" i="5"/>
  <c r="L2757" i="5"/>
  <c r="M2757" i="5"/>
  <c r="L1896" i="5"/>
  <c r="M1896" i="5"/>
  <c r="N1896" i="5"/>
  <c r="L3499" i="5"/>
  <c r="M3499" i="5"/>
  <c r="L7893" i="5"/>
  <c r="M7893" i="5"/>
  <c r="N1201" i="5"/>
  <c r="M8618" i="5"/>
  <c r="N397" i="5"/>
  <c r="M5414" i="5"/>
  <c r="M2293" i="5"/>
  <c r="M3778" i="5"/>
  <c r="M6213" i="5"/>
  <c r="M67" i="5"/>
  <c r="M1096" i="5"/>
  <c r="N1096" i="5"/>
  <c r="L7062" i="5"/>
  <c r="M7062" i="5"/>
  <c r="N7062" i="5"/>
  <c r="M4410" i="5"/>
  <c r="N4410" i="5"/>
  <c r="L3509" i="5"/>
  <c r="N3509" i="5"/>
  <c r="L6888" i="5"/>
  <c r="M6888" i="5"/>
  <c r="N6888" i="5"/>
  <c r="L703" i="5"/>
  <c r="M703" i="5"/>
  <c r="N703" i="5"/>
  <c r="L8024" i="5"/>
  <c r="M8024" i="5"/>
  <c r="N8024" i="5"/>
  <c r="L3129" i="5"/>
  <c r="M3129" i="5"/>
  <c r="N3129" i="5"/>
  <c r="L1524" i="5"/>
  <c r="N1524" i="5"/>
  <c r="M1524" i="5"/>
  <c r="L4804" i="5"/>
  <c r="M4804" i="5"/>
  <c r="N4804" i="5"/>
  <c r="M8068" i="5"/>
  <c r="N8068" i="5"/>
  <c r="L3061" i="5"/>
  <c r="N3061" i="5"/>
  <c r="M6594" i="5"/>
  <c r="N6594" i="5"/>
  <c r="M302" i="5"/>
  <c r="N302" i="5"/>
  <c r="L69" i="5"/>
  <c r="N69" i="5"/>
  <c r="L6854" i="5"/>
  <c r="M6854" i="5"/>
  <c r="L5740" i="5"/>
  <c r="N5740" i="5"/>
  <c r="L4549" i="5"/>
  <c r="M4549" i="5"/>
  <c r="N4549" i="5"/>
  <c r="L8611" i="5"/>
  <c r="N8611" i="5"/>
  <c r="L6134" i="5"/>
  <c r="M6134" i="5"/>
  <c r="N6134" i="5"/>
  <c r="L6305" i="5"/>
  <c r="M6305" i="5"/>
  <c r="N6305" i="5"/>
  <c r="L3544" i="5"/>
  <c r="M3544" i="5"/>
  <c r="N3544" i="5"/>
  <c r="L8776" i="5"/>
  <c r="M8776" i="5"/>
  <c r="N8776" i="5"/>
  <c r="L2214" i="5"/>
  <c r="M2214" i="5"/>
  <c r="N2214" i="5"/>
  <c r="L6087" i="5"/>
  <c r="N6087" i="5"/>
  <c r="M4710" i="5"/>
  <c r="L4710" i="5"/>
  <c r="N4710" i="5"/>
  <c r="L6250" i="5"/>
  <c r="M6250" i="5"/>
  <c r="N6250" i="5"/>
  <c r="L3043" i="5"/>
  <c r="M3043" i="5"/>
  <c r="N3043" i="5"/>
  <c r="L5002" i="5"/>
  <c r="M5002" i="5"/>
  <c r="N5002" i="5"/>
  <c r="L2442" i="5"/>
  <c r="M2442" i="5"/>
  <c r="L287" i="5"/>
  <c r="N287" i="5"/>
  <c r="L8404" i="5"/>
  <c r="M8404" i="5"/>
  <c r="N8404" i="5"/>
  <c r="L6167" i="5"/>
  <c r="M6167" i="5"/>
  <c r="L7453" i="5"/>
  <c r="M7453" i="5"/>
  <c r="L4131" i="5"/>
  <c r="M4131" i="5"/>
  <c r="N4131" i="5"/>
  <c r="N2434" i="5"/>
  <c r="M1201" i="5"/>
  <c r="N820" i="5"/>
  <c r="N2107" i="5"/>
  <c r="N7802" i="5"/>
  <c r="N1960" i="5"/>
  <c r="M1960" i="5"/>
  <c r="L2929" i="5"/>
  <c r="M2929" i="5"/>
  <c r="N2929" i="5"/>
  <c r="L5770" i="5"/>
  <c r="M5770" i="5"/>
  <c r="N5770" i="5"/>
  <c r="L4288" i="5"/>
  <c r="M4288" i="5"/>
  <c r="N4288" i="5"/>
  <c r="M7009" i="5"/>
  <c r="N7009" i="5"/>
  <c r="L7009" i="5"/>
  <c r="M6839" i="5"/>
  <c r="N6839" i="5"/>
  <c r="L5659" i="5"/>
  <c r="M5659" i="5"/>
  <c r="N5659" i="5"/>
  <c r="L6110" i="5"/>
  <c r="M6110" i="5"/>
  <c r="L4142" i="5"/>
  <c r="M4142" i="5"/>
  <c r="L2152" i="5"/>
  <c r="M2152" i="5"/>
  <c r="L4073" i="5"/>
  <c r="M4073" i="5"/>
  <c r="N4073" i="5"/>
  <c r="L8713" i="5"/>
  <c r="N8713" i="5"/>
  <c r="M8713" i="5"/>
  <c r="L7096" i="5"/>
  <c r="N7096" i="5"/>
  <c r="L6013" i="5"/>
  <c r="M6013" i="5"/>
  <c r="N6013" i="5"/>
  <c r="M6007" i="5"/>
  <c r="N6007" i="5"/>
  <c r="L2767" i="5"/>
  <c r="M2767" i="5"/>
  <c r="N2767" i="5"/>
  <c r="M408" i="5"/>
  <c r="N408" i="5"/>
  <c r="L5749" i="5"/>
  <c r="M5749" i="5"/>
  <c r="N5749" i="5"/>
  <c r="L4022" i="5"/>
  <c r="M4022" i="5"/>
  <c r="N4022" i="5"/>
  <c r="L4074" i="5"/>
  <c r="M4074" i="5"/>
  <c r="N4074" i="5"/>
  <c r="L6994" i="5"/>
  <c r="M6994" i="5"/>
  <c r="N6994" i="5"/>
  <c r="L541" i="5"/>
  <c r="M541" i="5"/>
  <c r="N541" i="5"/>
  <c r="L1316" i="5"/>
  <c r="M1316" i="5"/>
  <c r="L8256" i="5"/>
  <c r="M8256" i="5"/>
  <c r="N8256" i="5"/>
  <c r="L6290" i="5"/>
  <c r="M6290" i="5"/>
  <c r="N6290" i="5"/>
  <c r="L2093" i="5"/>
  <c r="M2093" i="5"/>
  <c r="N2093" i="5"/>
  <c r="L6728" i="5"/>
  <c r="M6728" i="5"/>
  <c r="N6728" i="5"/>
  <c r="N6733" i="5"/>
  <c r="M2434" i="5"/>
  <c r="M820" i="5"/>
  <c r="M2107" i="5"/>
  <c r="M7802" i="5"/>
  <c r="L4586" i="5"/>
  <c r="M4586" i="5"/>
  <c r="N4586" i="5"/>
  <c r="L2931" i="5"/>
  <c r="N2931" i="5"/>
  <c r="M2931" i="5"/>
  <c r="N2156" i="5"/>
  <c r="M2156" i="5"/>
  <c r="M4510" i="5"/>
  <c r="N4510" i="5"/>
  <c r="L5809" i="5"/>
  <c r="M5809" i="5"/>
  <c r="N5809" i="5"/>
  <c r="L6622" i="5"/>
  <c r="M6622" i="5"/>
  <c r="N6622" i="5"/>
  <c r="L5232" i="5"/>
  <c r="N5232" i="5"/>
  <c r="L1921" i="5"/>
  <c r="M1921" i="5"/>
  <c r="N1921" i="5"/>
  <c r="L4039" i="5"/>
  <c r="M4039" i="5"/>
  <c r="N4039" i="5"/>
  <c r="L117" i="5"/>
  <c r="M117" i="5"/>
  <c r="N117" i="5"/>
  <c r="L879" i="5"/>
  <c r="M879" i="5"/>
  <c r="N879" i="5"/>
  <c r="L3595" i="5"/>
  <c r="M3595" i="5"/>
  <c r="N3595" i="5"/>
  <c r="L7862" i="5"/>
  <c r="M7862" i="5"/>
  <c r="N7862" i="5"/>
  <c r="L7281" i="5"/>
  <c r="M7281" i="5"/>
  <c r="N7281" i="5"/>
  <c r="L2174" i="5"/>
  <c r="M2174" i="5"/>
  <c r="N2174" i="5"/>
  <c r="L4053" i="5"/>
  <c r="M4053" i="5"/>
  <c r="N4053" i="5"/>
  <c r="L7328" i="5"/>
  <c r="M7328" i="5"/>
  <c r="N7328" i="5"/>
  <c r="L1793" i="5"/>
  <c r="M1793" i="5"/>
  <c r="N1793" i="5"/>
  <c r="L1663" i="5"/>
  <c r="M1663" i="5"/>
  <c r="N1663" i="5"/>
  <c r="L7079" i="5"/>
  <c r="M7079" i="5"/>
  <c r="N7079" i="5"/>
  <c r="L8520" i="5"/>
  <c r="M8520" i="5"/>
  <c r="N8520" i="5"/>
  <c r="L3874" i="5"/>
  <c r="M3874" i="5"/>
  <c r="N3874" i="5"/>
  <c r="L7070" i="5"/>
  <c r="M7070" i="5"/>
  <c r="N7070" i="5"/>
  <c r="L8106" i="5"/>
  <c r="N8106" i="5"/>
  <c r="L5159" i="5"/>
  <c r="M5159" i="5"/>
  <c r="N5159" i="5"/>
  <c r="M6733" i="5"/>
  <c r="N6552" i="5"/>
  <c r="N5606" i="5"/>
  <c r="M5106" i="5"/>
  <c r="N6744" i="5"/>
  <c r="N474" i="5"/>
  <c r="L8396" i="5"/>
  <c r="M8396" i="5"/>
  <c r="L6864" i="5"/>
  <c r="M6864" i="5"/>
  <c r="N6864" i="5"/>
  <c r="M1466" i="5"/>
  <c r="N1466" i="5"/>
  <c r="M7680" i="5"/>
  <c r="N7680" i="5"/>
  <c r="L6662" i="5"/>
  <c r="N6662" i="5"/>
  <c r="L2854" i="5"/>
  <c r="M2854" i="5"/>
  <c r="N2854" i="5"/>
  <c r="M8421" i="5"/>
  <c r="N8421" i="5"/>
  <c r="L1437" i="5"/>
  <c r="N1437" i="5"/>
  <c r="N6471" i="5"/>
  <c r="M6471" i="5"/>
  <c r="L2962" i="5"/>
  <c r="N2962" i="5"/>
  <c r="L1738" i="5"/>
  <c r="M1738" i="5"/>
  <c r="L4862" i="5"/>
  <c r="M4862" i="5"/>
  <c r="L636" i="5"/>
  <c r="M636" i="5"/>
  <c r="N636" i="5"/>
  <c r="L2867" i="5"/>
  <c r="M2867" i="5"/>
  <c r="N2867" i="5"/>
  <c r="L3847" i="5"/>
  <c r="M3847" i="5"/>
  <c r="N7569" i="5"/>
  <c r="M6552" i="5"/>
  <c r="N6700" i="5"/>
  <c r="M5606" i="5"/>
  <c r="M6744" i="5"/>
  <c r="N8752" i="5"/>
  <c r="N4544" i="5"/>
  <c r="N2880" i="5"/>
  <c r="N3143" i="5"/>
  <c r="L4391" i="5"/>
  <c r="N4391" i="5"/>
  <c r="L6835" i="5"/>
  <c r="M6835" i="5"/>
  <c r="N6835" i="5"/>
  <c r="L6525" i="5"/>
  <c r="M6525" i="5"/>
  <c r="N6525" i="5"/>
  <c r="M2518" i="5"/>
  <c r="N2518" i="5"/>
  <c r="N1072" i="5"/>
  <c r="L1072" i="5"/>
  <c r="N2509" i="5"/>
  <c r="M2509" i="5"/>
  <c r="L5027" i="5"/>
  <c r="N5027" i="5"/>
  <c r="M5027" i="5"/>
  <c r="L7962" i="5"/>
  <c r="M7962" i="5"/>
  <c r="N7962" i="5"/>
  <c r="L1327" i="5"/>
  <c r="M1327" i="5"/>
  <c r="N1327" i="5"/>
  <c r="L6533" i="5"/>
  <c r="M6533" i="5"/>
  <c r="L4959" i="5"/>
  <c r="M4959" i="5"/>
  <c r="N4959" i="5"/>
  <c r="L7010" i="5"/>
  <c r="M7010" i="5"/>
  <c r="N7010" i="5"/>
  <c r="L223" i="5"/>
  <c r="M223" i="5"/>
  <c r="N223" i="5"/>
  <c r="L110" i="5"/>
  <c r="M110" i="5"/>
  <c r="N110" i="5"/>
  <c r="M7569" i="5"/>
  <c r="M6700" i="5"/>
  <c r="N1003" i="5"/>
  <c r="M723" i="5"/>
  <c r="N2624" i="5"/>
  <c r="N2286" i="5"/>
  <c r="M8752" i="5"/>
  <c r="M4544" i="5"/>
  <c r="M2880" i="5"/>
  <c r="M3143" i="5"/>
  <c r="L8276" i="5"/>
  <c r="N8276" i="5"/>
  <c r="L8754" i="5"/>
  <c r="M8754" i="5"/>
  <c r="N8754" i="5"/>
  <c r="M3628" i="5"/>
  <c r="N3628" i="5"/>
  <c r="N8678" i="5"/>
  <c r="M8678" i="5"/>
  <c r="L485" i="5"/>
  <c r="M485" i="5"/>
  <c r="N485" i="5"/>
  <c r="L1599" i="5"/>
  <c r="M1599" i="5"/>
  <c r="N1599" i="5"/>
  <c r="M1462" i="5"/>
  <c r="N1462" i="5"/>
  <c r="L2474" i="5"/>
  <c r="M2474" i="5"/>
  <c r="N2474" i="5"/>
  <c r="L581" i="5"/>
  <c r="N581" i="5"/>
  <c r="M2925" i="5"/>
  <c r="N2925" i="5"/>
  <c r="L4514" i="5"/>
  <c r="M4514" i="5"/>
  <c r="L1586" i="5"/>
  <c r="M1586" i="5"/>
  <c r="N1586" i="5"/>
  <c r="L4158" i="5"/>
  <c r="M4158" i="5"/>
  <c r="L3366" i="5"/>
  <c r="M3366" i="5"/>
  <c r="N3366" i="5"/>
  <c r="M998" i="5"/>
  <c r="N173" i="5"/>
  <c r="N6391" i="5"/>
  <c r="N5157" i="5"/>
  <c r="N3950" i="5"/>
  <c r="M1003" i="5"/>
  <c r="M75" i="5"/>
  <c r="N1377" i="5"/>
  <c r="M7784" i="5"/>
  <c r="M2624" i="5"/>
  <c r="M904" i="5"/>
  <c r="M2286" i="5"/>
  <c r="N6723" i="5"/>
  <c r="N6556" i="5"/>
  <c r="N5184" i="5"/>
  <c r="N1693" i="5"/>
  <c r="N8622" i="5"/>
  <c r="N462" i="5"/>
  <c r="L201" i="5"/>
  <c r="M201" i="5"/>
  <c r="N201" i="5"/>
  <c r="L2779" i="5"/>
  <c r="M2779" i="5"/>
  <c r="N2779" i="5"/>
  <c r="M4220" i="5"/>
  <c r="N4220" i="5"/>
  <c r="L4220" i="5"/>
  <c r="M5297" i="5"/>
  <c r="N5297" i="5"/>
  <c r="L5297" i="5"/>
  <c r="L5814" i="5"/>
  <c r="M5814" i="5"/>
  <c r="N5814" i="5"/>
  <c r="L7310" i="5"/>
  <c r="N7310" i="5"/>
  <c r="L5684" i="5"/>
  <c r="M5684" i="5"/>
  <c r="N5684" i="5"/>
  <c r="L941" i="5"/>
  <c r="M941" i="5"/>
  <c r="N941" i="5"/>
  <c r="L7041" i="5"/>
  <c r="M7041" i="5"/>
  <c r="N7041" i="5"/>
  <c r="L4965" i="5"/>
  <c r="M4965" i="5"/>
  <c r="N4965" i="5"/>
  <c r="L6246" i="5"/>
  <c r="M6246" i="5"/>
  <c r="L8216" i="5"/>
  <c r="M8216" i="5"/>
  <c r="N8216" i="5"/>
  <c r="M173" i="5"/>
  <c r="M6391" i="5"/>
  <c r="N5882" i="5"/>
  <c r="M5157" i="5"/>
  <c r="M3950" i="5"/>
  <c r="M1377" i="5"/>
  <c r="M4150" i="5"/>
  <c r="M5184" i="5"/>
  <c r="M1693" i="5"/>
  <c r="M462" i="5"/>
  <c r="M2962" i="5"/>
  <c r="L4828" i="5"/>
  <c r="M4828" i="5"/>
  <c r="L5956" i="5"/>
  <c r="N5956" i="5"/>
  <c r="L4180" i="5"/>
  <c r="M4180" i="5"/>
  <c r="N4180" i="5"/>
  <c r="L4135" i="5"/>
  <c r="L3777" i="5"/>
  <c r="M3777" i="5"/>
  <c r="N3777" i="5"/>
  <c r="L3460" i="5"/>
  <c r="M3460" i="5"/>
  <c r="N3460" i="5"/>
  <c r="M4159" i="5"/>
  <c r="N4159" i="5"/>
  <c r="M1880" i="5"/>
  <c r="N1880" i="5"/>
  <c r="L365" i="5"/>
  <c r="M365" i="5"/>
  <c r="N365" i="5"/>
  <c r="M3827" i="5"/>
  <c r="N3827" i="5"/>
  <c r="L3827" i="5"/>
  <c r="L520" i="5"/>
  <c r="N520" i="5"/>
  <c r="L5216" i="5"/>
  <c r="M5216" i="5"/>
  <c r="M7345" i="5"/>
  <c r="N7345" i="5"/>
  <c r="L6629" i="5"/>
  <c r="M6629" i="5"/>
  <c r="N6629" i="5"/>
  <c r="L6754" i="5"/>
  <c r="M6754" i="5"/>
  <c r="N6754" i="5"/>
  <c r="N757" i="5"/>
  <c r="L757" i="5"/>
  <c r="L5521" i="5"/>
  <c r="M5521" i="5"/>
  <c r="N5521" i="5"/>
  <c r="N2216" i="5"/>
  <c r="L2216" i="5"/>
  <c r="L6705" i="5"/>
  <c r="M6705" i="5"/>
  <c r="N6705" i="5"/>
  <c r="L908" i="5"/>
  <c r="M908" i="5"/>
  <c r="N908" i="5"/>
  <c r="N7448" i="5"/>
  <c r="N8506" i="5"/>
  <c r="N6832" i="5"/>
  <c r="M2009" i="5"/>
  <c r="N270" i="5"/>
  <c r="L3164" i="5"/>
  <c r="M3164" i="5"/>
  <c r="N3164" i="5"/>
  <c r="L6918" i="5"/>
  <c r="N6918" i="5"/>
  <c r="L4138" i="5"/>
  <c r="M4138" i="5"/>
  <c r="N4138" i="5"/>
  <c r="L3764" i="5"/>
  <c r="L4820" i="5"/>
  <c r="N2199" i="5"/>
  <c r="M2199" i="5"/>
  <c r="L1791" i="5"/>
  <c r="N1791" i="5"/>
  <c r="L1569" i="5"/>
  <c r="M6648" i="5"/>
  <c r="N6648" i="5"/>
  <c r="L8721" i="5"/>
  <c r="M8721" i="5"/>
  <c r="L3596" i="5"/>
  <c r="L2515" i="5"/>
  <c r="N2515" i="5"/>
  <c r="L1664" i="5"/>
  <c r="M1664" i="5"/>
  <c r="N4231" i="5"/>
  <c r="L4231" i="5"/>
  <c r="L5729" i="5"/>
  <c r="M5729" i="5"/>
  <c r="N5729" i="5"/>
  <c r="M2153" i="5"/>
  <c r="N2153" i="5"/>
  <c r="L5945" i="5"/>
  <c r="M5945" i="5"/>
  <c r="N5945" i="5"/>
  <c r="M1030" i="5"/>
  <c r="N1030" i="5"/>
  <c r="L1030" i="5"/>
  <c r="N1846" i="5"/>
  <c r="L1846" i="5"/>
  <c r="M3431" i="5"/>
  <c r="N3431" i="5"/>
  <c r="L550" i="5"/>
  <c r="M550" i="5"/>
  <c r="N550" i="5"/>
  <c r="L5828" i="5"/>
  <c r="M5828" i="5"/>
  <c r="N5828" i="5"/>
  <c r="L8384" i="5"/>
  <c r="M8384" i="5"/>
  <c r="N8384" i="5"/>
  <c r="L7813" i="5"/>
  <c r="M7813" i="5"/>
  <c r="N7813" i="5"/>
  <c r="M3054" i="5"/>
  <c r="M5691" i="5"/>
  <c r="M3009" i="5"/>
  <c r="L3009" i="5"/>
  <c r="L1825" i="5"/>
  <c r="L2709" i="5"/>
  <c r="N2709" i="5"/>
  <c r="L4120" i="5"/>
  <c r="M4120" i="5"/>
  <c r="N4120" i="5"/>
  <c r="L6986" i="5"/>
  <c r="M6986" i="5"/>
  <c r="N6986" i="5"/>
  <c r="L8157" i="5"/>
  <c r="M8157" i="5"/>
  <c r="N8157" i="5"/>
  <c r="M5610" i="5"/>
  <c r="N5610" i="5"/>
  <c r="L6711" i="5"/>
  <c r="M6711" i="5"/>
  <c r="N6711" i="5"/>
  <c r="M8170" i="5"/>
  <c r="L8170" i="5"/>
  <c r="L1491" i="5"/>
  <c r="N1491" i="5"/>
  <c r="M2127" i="5"/>
  <c r="N2127" i="5"/>
  <c r="L2127" i="5"/>
  <c r="L3440" i="5"/>
  <c r="L2812" i="5"/>
  <c r="N2812" i="5"/>
  <c r="L6065" i="5"/>
  <c r="M6065" i="5"/>
  <c r="M939" i="5"/>
  <c r="N939" i="5"/>
  <c r="M7028" i="5"/>
  <c r="L7028" i="5"/>
  <c r="M3726" i="5"/>
  <c r="N3726" i="5"/>
  <c r="L798" i="5"/>
  <c r="N798" i="5"/>
  <c r="L1691" i="5"/>
  <c r="M1691" i="5"/>
  <c r="M3858" i="5"/>
  <c r="N3858" i="5"/>
  <c r="N8245" i="5"/>
  <c r="L8245" i="5"/>
  <c r="M8508" i="5"/>
  <c r="N8508" i="5"/>
  <c r="M830" i="5"/>
  <c r="N830" i="5"/>
  <c r="L1268" i="5"/>
  <c r="N1268" i="5"/>
  <c r="L8156" i="5"/>
  <c r="M8156" i="5"/>
  <c r="N8156" i="5"/>
  <c r="L2039" i="5"/>
  <c r="M2039" i="5"/>
  <c r="N2039" i="5"/>
  <c r="L2788" i="5"/>
  <c r="M2788" i="5"/>
  <c r="L7836" i="5"/>
  <c r="M7836" i="5"/>
  <c r="N7836" i="5"/>
  <c r="M8300" i="5"/>
  <c r="N2366" i="5"/>
  <c r="M4729" i="5"/>
  <c r="N3859" i="5"/>
  <c r="M565" i="5"/>
  <c r="N1569" i="5"/>
  <c r="M6042" i="5"/>
  <c r="M2250" i="5"/>
  <c r="M1491" i="5"/>
  <c r="M4284" i="5"/>
  <c r="M2812" i="5"/>
  <c r="L3775" i="5"/>
  <c r="L1104" i="5"/>
  <c r="M1104" i="5"/>
  <c r="N1478" i="5"/>
  <c r="L1478" i="5"/>
  <c r="M1478" i="5"/>
  <c r="L5428" i="5"/>
  <c r="M5428" i="5"/>
  <c r="L1640" i="5"/>
  <c r="N1640" i="5"/>
  <c r="L6605" i="5"/>
  <c r="N6605" i="5"/>
  <c r="L136" i="5"/>
  <c r="M136" i="5"/>
  <c r="M3896" i="5"/>
  <c r="N3896" i="5"/>
  <c r="L8639" i="5"/>
  <c r="M8639" i="5"/>
  <c r="N8639" i="5"/>
  <c r="L5059" i="5"/>
  <c r="M7790" i="5"/>
  <c r="N7790" i="5"/>
  <c r="L7790" i="5"/>
  <c r="L4924" i="5"/>
  <c r="L2309" i="5"/>
  <c r="M2309" i="5"/>
  <c r="L49" i="5"/>
  <c r="L4520" i="5"/>
  <c r="M4520" i="5"/>
  <c r="N4520" i="5"/>
  <c r="L3328" i="5"/>
  <c r="M3328" i="5"/>
  <c r="M2366" i="5"/>
  <c r="N8761" i="5"/>
  <c r="L4111" i="5"/>
  <c r="L2155" i="5"/>
  <c r="M2155" i="5"/>
  <c r="N2155" i="5"/>
  <c r="M7954" i="5"/>
  <c r="N7954" i="5"/>
  <c r="L4481" i="5"/>
  <c r="N4481" i="5"/>
  <c r="L3876" i="5"/>
  <c r="N3876" i="5"/>
  <c r="L2234" i="5"/>
  <c r="M2234" i="5"/>
  <c r="L135" i="5"/>
  <c r="L2940" i="5"/>
  <c r="N2940" i="5"/>
  <c r="L7473" i="5"/>
  <c r="M7473" i="5"/>
  <c r="L3382" i="5"/>
  <c r="M3382" i="5"/>
  <c r="L4040" i="5"/>
  <c r="M4040" i="5"/>
  <c r="N4040" i="5"/>
  <c r="M8761" i="5"/>
  <c r="M1304" i="5"/>
  <c r="N1304" i="5"/>
  <c r="L1304" i="5"/>
  <c r="L3224" i="5"/>
  <c r="M3224" i="5"/>
  <c r="N3224" i="5"/>
  <c r="L2141" i="5"/>
  <c r="M2141" i="5"/>
  <c r="L8171" i="5"/>
  <c r="M8171" i="5"/>
  <c r="N8171" i="5"/>
  <c r="M5298" i="5"/>
  <c r="N5298" i="5"/>
  <c r="M2098" i="5"/>
  <c r="L2098" i="5"/>
  <c r="M529" i="5"/>
  <c r="N529" i="5"/>
  <c r="L2689" i="5"/>
  <c r="N2689" i="5"/>
  <c r="M3177" i="5"/>
  <c r="L3177" i="5"/>
  <c r="L8376" i="5"/>
  <c r="N8376" i="5"/>
  <c r="N2558" i="5"/>
  <c r="L2558" i="5"/>
  <c r="M4350" i="5"/>
  <c r="M8325" i="5"/>
  <c r="L8325" i="5"/>
  <c r="L1690" i="5"/>
  <c r="N1690" i="5"/>
  <c r="L2734" i="5"/>
  <c r="N2734" i="5"/>
  <c r="N3087" i="5"/>
  <c r="L3087" i="5"/>
  <c r="L8497" i="5"/>
  <c r="M8497" i="5"/>
  <c r="N8497" i="5"/>
  <c r="L7860" i="5"/>
  <c r="M7860" i="5"/>
  <c r="L484" i="5"/>
  <c r="M484" i="5"/>
  <c r="M6971" i="5"/>
  <c r="N6971" i="5"/>
  <c r="N4064" i="5"/>
  <c r="L4064" i="5"/>
  <c r="M6370" i="5"/>
  <c r="L6370" i="5"/>
  <c r="L7611" i="5"/>
  <c r="M7611" i="5"/>
  <c r="N7611" i="5"/>
  <c r="L7292" i="5"/>
  <c r="M7292" i="5"/>
  <c r="L6631" i="5"/>
  <c r="M6631" i="5"/>
  <c r="N6631" i="5"/>
  <c r="M7330" i="5"/>
  <c r="N6023" i="5"/>
  <c r="N5349" i="5"/>
  <c r="M5349" i="5"/>
  <c r="M7995" i="5"/>
  <c r="N7995" i="5"/>
  <c r="L4054" i="5"/>
  <c r="M4054" i="5"/>
  <c r="N4054" i="5"/>
  <c r="L5535" i="5"/>
  <c r="M5535" i="5"/>
  <c r="N5535" i="5"/>
  <c r="L5125" i="5"/>
  <c r="M5125" i="5"/>
  <c r="N5125" i="5"/>
  <c r="L1157" i="5"/>
  <c r="M1157" i="5"/>
  <c r="N1157" i="5"/>
  <c r="M1301" i="5"/>
  <c r="L1301" i="5"/>
  <c r="N1301" i="5"/>
  <c r="M6479" i="5"/>
  <c r="N6479" i="5"/>
  <c r="L3538" i="5"/>
  <c r="M3538" i="5"/>
  <c r="N3538" i="5"/>
  <c r="L1233" i="5"/>
  <c r="M1233" i="5"/>
  <c r="N4079" i="5"/>
  <c r="M6023" i="5"/>
  <c r="N7385" i="5"/>
  <c r="L7385" i="5"/>
  <c r="M3830" i="5"/>
  <c r="N3830" i="5"/>
  <c r="L5138" i="5"/>
  <c r="N5138" i="5"/>
  <c r="L2265" i="5"/>
  <c r="M2265" i="5"/>
  <c r="N2265" i="5"/>
  <c r="L7024" i="5"/>
  <c r="M7024" i="5"/>
  <c r="N7024" i="5"/>
  <c r="L3677" i="5"/>
  <c r="M3677" i="5"/>
  <c r="N3677" i="5"/>
  <c r="L6000" i="5"/>
  <c r="M6000" i="5"/>
  <c r="N6000" i="5"/>
  <c r="L5824" i="5"/>
  <c r="M5824" i="5"/>
  <c r="N5824" i="5"/>
  <c r="L4432" i="5"/>
  <c r="M4432" i="5"/>
  <c r="N4432" i="5"/>
  <c r="M4079" i="5"/>
  <c r="N7837" i="5"/>
  <c r="N3560" i="5"/>
  <c r="L2268" i="5"/>
  <c r="M2268" i="5"/>
  <c r="L5431" i="5"/>
  <c r="M5431" i="5"/>
  <c r="N5431" i="5"/>
  <c r="M8457" i="5"/>
  <c r="L8457" i="5"/>
  <c r="N8457" i="5"/>
  <c r="L2067" i="5"/>
  <c r="L2227" i="5"/>
  <c r="M2227" i="5"/>
  <c r="N2227" i="5"/>
  <c r="L8233" i="5"/>
  <c r="M8233" i="5"/>
  <c r="N8233" i="5"/>
  <c r="L6111" i="5"/>
  <c r="M6111" i="5"/>
  <c r="N6111" i="5"/>
  <c r="M7277" i="5"/>
  <c r="L7277" i="5"/>
  <c r="L206" i="5"/>
  <c r="N206" i="5"/>
  <c r="M6104" i="5"/>
  <c r="L6104" i="5"/>
  <c r="L7636" i="5"/>
  <c r="M7636" i="5"/>
  <c r="N7636" i="5"/>
  <c r="L7030" i="5"/>
  <c r="M7030" i="5"/>
  <c r="L3609" i="5"/>
  <c r="M3609" i="5"/>
  <c r="N3609" i="5"/>
  <c r="N7493" i="5"/>
  <c r="M7493" i="5"/>
  <c r="L7493" i="5"/>
  <c r="L579" i="5"/>
  <c r="M579" i="5"/>
  <c r="N579" i="5"/>
  <c r="M3592" i="5"/>
  <c r="L3592" i="5"/>
  <c r="M5834" i="5"/>
  <c r="N5834" i="5"/>
  <c r="N6652" i="5"/>
  <c r="M3560" i="5"/>
  <c r="N3315" i="5"/>
  <c r="M3315" i="5"/>
  <c r="L619" i="5"/>
  <c r="M619" i="5"/>
  <c r="N619" i="5"/>
  <c r="M309" i="5"/>
  <c r="N309" i="5"/>
  <c r="M2028" i="5"/>
  <c r="N2028" i="5"/>
  <c r="L7439" i="5"/>
  <c r="M7439" i="5"/>
  <c r="N7439" i="5"/>
  <c r="L3122" i="5"/>
  <c r="M3122" i="5"/>
  <c r="N3122" i="5"/>
  <c r="L8270" i="5"/>
  <c r="M8270" i="5"/>
  <c r="N8270" i="5"/>
  <c r="L7109" i="5"/>
  <c r="L4612" i="5"/>
  <c r="L2636" i="5"/>
  <c r="L7465" i="5"/>
  <c r="L2272" i="5"/>
  <c r="L4731" i="5"/>
  <c r="L1949" i="5"/>
  <c r="L5498" i="5"/>
  <c r="L6897" i="5"/>
  <c r="L322" i="5"/>
  <c r="L3622" i="5"/>
  <c r="L1905" i="5"/>
  <c r="L914" i="5"/>
  <c r="L3207" i="5"/>
  <c r="L8329" i="5"/>
  <c r="L5799" i="5"/>
  <c r="L7235" i="5"/>
  <c r="L1496" i="5"/>
  <c r="L3933" i="5"/>
  <c r="L5788" i="5"/>
  <c r="L688" i="5"/>
  <c r="L7211" i="5"/>
  <c r="L805" i="5"/>
  <c r="L1530" i="5"/>
  <c r="L366" i="5"/>
  <c r="L1352" i="5"/>
  <c r="L6193" i="5"/>
  <c r="L5586" i="5"/>
  <c r="L3865" i="5"/>
  <c r="L406" i="5"/>
  <c r="L1589" i="5"/>
  <c r="L7078" i="5"/>
  <c r="L7416" i="5"/>
  <c r="L7362" i="5"/>
  <c r="L7520" i="5"/>
  <c r="L1461" i="5"/>
  <c r="L3144" i="5"/>
  <c r="L7456" i="5"/>
  <c r="N1162" i="5"/>
  <c r="L1162" i="5"/>
  <c r="M1162" i="5"/>
  <c r="M1027" i="5"/>
  <c r="N1996" i="5"/>
  <c r="M4041" i="5"/>
  <c r="L4041" i="5"/>
  <c r="N4041" i="5"/>
  <c r="L1528" i="5"/>
  <c r="M1528" i="5"/>
  <c r="L5695" i="5"/>
  <c r="N5695" i="5"/>
  <c r="L4590" i="5"/>
  <c r="M4590" i="5"/>
  <c r="N4590" i="5"/>
  <c r="L843" i="5"/>
  <c r="M843" i="5"/>
  <c r="N843" i="5"/>
  <c r="L5774" i="5"/>
  <c r="N5774" i="5"/>
  <c r="L7340" i="5"/>
  <c r="M7340" i="5"/>
  <c r="L2954" i="5"/>
  <c r="N2954" i="5"/>
  <c r="L1671" i="5"/>
  <c r="M1671" i="5"/>
  <c r="L96" i="5"/>
  <c r="N96" i="5"/>
  <c r="M96" i="5"/>
  <c r="N6495" i="5"/>
  <c r="M1061" i="5"/>
  <c r="N6578" i="5"/>
  <c r="N51" i="5"/>
  <c r="N1010" i="5"/>
  <c r="M3175" i="5"/>
  <c r="L3316" i="5"/>
  <c r="M3316" i="5"/>
  <c r="N3316" i="5"/>
  <c r="L5861" i="5"/>
  <c r="L7393" i="5"/>
  <c r="M7393" i="5"/>
  <c r="L5261" i="5"/>
  <c r="M5261" i="5"/>
  <c r="L4061" i="5"/>
  <c r="M4061" i="5"/>
  <c r="N4061" i="5"/>
  <c r="M5197" i="5"/>
  <c r="N5197" i="5"/>
  <c r="L5823" i="5"/>
  <c r="N5823" i="5"/>
  <c r="L3801" i="5"/>
  <c r="M3801" i="5"/>
  <c r="N3801" i="5"/>
  <c r="L1110" i="5"/>
  <c r="M1110" i="5"/>
  <c r="L5380" i="5"/>
  <c r="M5380" i="5"/>
  <c r="N5380" i="5"/>
  <c r="M8031" i="5"/>
  <c r="L8031" i="5"/>
  <c r="N8031" i="5"/>
  <c r="L7126" i="5"/>
  <c r="M7126" i="5"/>
  <c r="N7126" i="5"/>
  <c r="N5761" i="5"/>
  <c r="L5761" i="5"/>
  <c r="L7854" i="5"/>
  <c r="M7854" i="5"/>
  <c r="N7854" i="5"/>
  <c r="L1739" i="5"/>
  <c r="M1739" i="5"/>
  <c r="L6046" i="5"/>
  <c r="M6046" i="5"/>
  <c r="N6046" i="5"/>
  <c r="L8267" i="5"/>
  <c r="M8267" i="5"/>
  <c r="L5239" i="5"/>
  <c r="M5239" i="5"/>
  <c r="N5239" i="5"/>
  <c r="L691" i="5"/>
  <c r="N691" i="5"/>
  <c r="L8385" i="5"/>
  <c r="M8385" i="5"/>
  <c r="N8385" i="5"/>
  <c r="L4406" i="5"/>
  <c r="M4406" i="5"/>
  <c r="N4406" i="5"/>
  <c r="L3055" i="5"/>
  <c r="M3055" i="5"/>
  <c r="N3055" i="5"/>
  <c r="L5229" i="5"/>
  <c r="N5229" i="5"/>
  <c r="M5229" i="5"/>
  <c r="N1061" i="5"/>
  <c r="M8304" i="5"/>
  <c r="M2631" i="5"/>
  <c r="L3725" i="5"/>
  <c r="N3725" i="5"/>
  <c r="L2440" i="5"/>
  <c r="M2440" i="5"/>
  <c r="L640" i="5"/>
  <c r="N640" i="5"/>
  <c r="L8285" i="5"/>
  <c r="N8285" i="5"/>
  <c r="M8285" i="5"/>
  <c r="L8510" i="5"/>
  <c r="N8510" i="5"/>
  <c r="L7587" i="5"/>
  <c r="M7587" i="5"/>
  <c r="N7587" i="5"/>
  <c r="L5303" i="5"/>
  <c r="N5303" i="5"/>
  <c r="M5303" i="5"/>
  <c r="M6495" i="5"/>
  <c r="N1417" i="5"/>
  <c r="M6578" i="5"/>
  <c r="N1934" i="5"/>
  <c r="M51" i="5"/>
  <c r="N3974" i="5"/>
  <c r="M1010" i="5"/>
  <c r="N338" i="5"/>
  <c r="L7405" i="5"/>
  <c r="M7405" i="5"/>
  <c r="N7405" i="5"/>
  <c r="L8363" i="5"/>
  <c r="M8363" i="5"/>
  <c r="N8363" i="5"/>
  <c r="L1886" i="5"/>
  <c r="N1886" i="5"/>
  <c r="L7007" i="5"/>
  <c r="M7007" i="5"/>
  <c r="L3958" i="5"/>
  <c r="N3958" i="5"/>
  <c r="L93" i="5"/>
  <c r="M93" i="5"/>
  <c r="N93" i="5"/>
  <c r="L6691" i="5"/>
  <c r="M6691" i="5"/>
  <c r="L8515" i="5"/>
  <c r="M8515" i="5"/>
  <c r="N8515" i="5"/>
  <c r="L8113" i="5"/>
  <c r="N8113" i="5"/>
  <c r="M8113" i="5"/>
  <c r="L5488" i="5"/>
  <c r="M5488" i="5"/>
  <c r="N5488" i="5"/>
  <c r="L4451" i="5"/>
  <c r="N4451" i="5"/>
  <c r="M4451" i="5"/>
  <c r="L1630" i="5"/>
  <c r="M1630" i="5"/>
  <c r="N1630" i="5"/>
  <c r="L1917" i="5"/>
  <c r="M1917" i="5"/>
  <c r="L8720" i="5"/>
  <c r="M8720" i="5"/>
  <c r="N8720" i="5"/>
  <c r="L7719" i="5"/>
  <c r="M7719" i="5"/>
  <c r="L8348" i="5"/>
  <c r="M8348" i="5"/>
  <c r="N8348" i="5"/>
  <c r="L3558" i="5"/>
  <c r="M3558" i="5"/>
  <c r="N3558" i="5"/>
  <c r="L6904" i="5"/>
  <c r="N6904" i="5"/>
  <c r="M6904" i="5"/>
  <c r="L4532" i="5"/>
  <c r="M4532" i="5"/>
  <c r="N4532" i="5"/>
  <c r="L4936" i="5"/>
  <c r="M4936" i="5"/>
  <c r="N4936" i="5"/>
  <c r="N4871" i="5"/>
  <c r="L4871" i="5"/>
  <c r="M4871" i="5"/>
  <c r="L2376" i="5"/>
  <c r="N2376" i="5"/>
  <c r="M2376" i="5"/>
  <c r="L8237" i="5"/>
  <c r="N8237" i="5"/>
  <c r="M8237" i="5"/>
  <c r="N4982" i="5"/>
  <c r="M4982" i="5"/>
  <c r="L5146" i="5"/>
  <c r="M5146" i="5"/>
  <c r="L4068" i="5"/>
  <c r="N4068" i="5"/>
  <c r="M4068" i="5"/>
  <c r="M6281" i="5"/>
  <c r="N6281" i="5"/>
  <c r="L4619" i="5"/>
  <c r="N4619" i="5"/>
  <c r="M4619" i="5"/>
  <c r="L8312" i="5"/>
  <c r="N8312" i="5"/>
  <c r="L4772" i="5"/>
  <c r="N4772" i="5"/>
  <c r="L163" i="5"/>
  <c r="N163" i="5"/>
  <c r="M163" i="5"/>
  <c r="L1465" i="5"/>
  <c r="N1465" i="5"/>
  <c r="M1417" i="5"/>
  <c r="M1934" i="5"/>
  <c r="N4080" i="5"/>
  <c r="N5146" i="5"/>
  <c r="M338" i="5"/>
  <c r="L5177" i="5"/>
  <c r="M5177" i="5"/>
  <c r="N5175" i="5"/>
  <c r="L5175" i="5"/>
  <c r="L3098" i="5"/>
  <c r="N3098" i="5"/>
  <c r="M3098" i="5"/>
  <c r="L4853" i="5"/>
  <c r="M4853" i="5"/>
  <c r="L6150" i="5"/>
  <c r="N6150" i="5"/>
  <c r="M6150" i="5"/>
  <c r="L759" i="5"/>
  <c r="M759" i="5"/>
  <c r="N759" i="5"/>
  <c r="M5908" i="5"/>
  <c r="L5908" i="5"/>
  <c r="N5908" i="5"/>
  <c r="L3806" i="5"/>
  <c r="N3806" i="5"/>
  <c r="M3806" i="5"/>
  <c r="M4396" i="5"/>
  <c r="N4396" i="5"/>
  <c r="L6171" i="5"/>
  <c r="M6171" i="5"/>
  <c r="L2240" i="5"/>
  <c r="N2240" i="5"/>
  <c r="M2240" i="5"/>
  <c r="L1594" i="5"/>
  <c r="M1594" i="5"/>
  <c r="N1594" i="5"/>
  <c r="L3503" i="5"/>
  <c r="M3503" i="5"/>
  <c r="N3503" i="5"/>
  <c r="L2758" i="5"/>
  <c r="M2758" i="5"/>
  <c r="N2758" i="5"/>
  <c r="L761" i="5"/>
  <c r="M761" i="5"/>
  <c r="L4846" i="5"/>
  <c r="M4846" i="5"/>
  <c r="N8078" i="5"/>
  <c r="M8078" i="5"/>
  <c r="N4522" i="5"/>
  <c r="M4522" i="5"/>
  <c r="L1926" i="5"/>
  <c r="M1926" i="5"/>
  <c r="N5242" i="5"/>
  <c r="M5242" i="5"/>
  <c r="M2669" i="5"/>
  <c r="N2669" i="5"/>
  <c r="L3918" i="5"/>
  <c r="M3918" i="5"/>
  <c r="N3918" i="5"/>
  <c r="L8544" i="5"/>
  <c r="N8544" i="5"/>
  <c r="M8544" i="5"/>
  <c r="L8096" i="5"/>
  <c r="M8096" i="5"/>
  <c r="N3747" i="5"/>
  <c r="L3747" i="5"/>
  <c r="M3747" i="5"/>
  <c r="L5753" i="5"/>
  <c r="N5753" i="5"/>
  <c r="M5753" i="5"/>
  <c r="L1697" i="5"/>
  <c r="N1697" i="5"/>
  <c r="L5963" i="5"/>
  <c r="M5963" i="5"/>
  <c r="N5963" i="5"/>
  <c r="L8251" i="5"/>
  <c r="M8251" i="5"/>
  <c r="L4858" i="5"/>
  <c r="M4858" i="5"/>
  <c r="N4858" i="5"/>
  <c r="L1011" i="5"/>
  <c r="M1011" i="5"/>
  <c r="N1011" i="5"/>
  <c r="L957" i="5"/>
  <c r="N957" i="5"/>
  <c r="L1184" i="5"/>
  <c r="M1184" i="5"/>
  <c r="N1184" i="5"/>
  <c r="L5821" i="5"/>
  <c r="M5821" i="5"/>
  <c r="N5821" i="5"/>
  <c r="L4842" i="5"/>
  <c r="M4842" i="5"/>
  <c r="N4842" i="5"/>
  <c r="M970" i="5"/>
  <c r="N970" i="5"/>
  <c r="L3326" i="5"/>
  <c r="N3326" i="5"/>
  <c r="L8063" i="5"/>
  <c r="M8063" i="5"/>
  <c r="L3837" i="5"/>
  <c r="N3837" i="5"/>
  <c r="L1012" i="5"/>
  <c r="M1012" i="5"/>
  <c r="N1012" i="5"/>
  <c r="L8540" i="5"/>
  <c r="M8540" i="5"/>
  <c r="N8540" i="5"/>
  <c r="L291" i="5"/>
  <c r="N291" i="5"/>
  <c r="M291" i="5"/>
  <c r="L658" i="5"/>
  <c r="M658" i="5"/>
  <c r="N658" i="5"/>
  <c r="L6999" i="5"/>
  <c r="M6999" i="5"/>
  <c r="N6999" i="5"/>
  <c r="L5127" i="5"/>
  <c r="M5127" i="5"/>
  <c r="N5127" i="5"/>
  <c r="L7622" i="5"/>
  <c r="M7622" i="5"/>
  <c r="N7622" i="5"/>
  <c r="L6260" i="5"/>
  <c r="N6260" i="5"/>
  <c r="N1754" i="5"/>
  <c r="N5283" i="5"/>
  <c r="M3622" i="5"/>
  <c r="M1733" i="5"/>
  <c r="M8312" i="5"/>
  <c r="M6679" i="5"/>
  <c r="N6679" i="5"/>
  <c r="L6679" i="5"/>
  <c r="L3255" i="5"/>
  <c r="M3255" i="5"/>
  <c r="L8001" i="5"/>
  <c r="M8001" i="5"/>
  <c r="N8001" i="5"/>
  <c r="M5054" i="5"/>
  <c r="N5054" i="5"/>
  <c r="L6079" i="5"/>
  <c r="M6079" i="5"/>
  <c r="N6079" i="5"/>
  <c r="M1479" i="5"/>
  <c r="N1479" i="5"/>
  <c r="L3254" i="5"/>
  <c r="M3254" i="5"/>
  <c r="N3254" i="5"/>
  <c r="M6777" i="5"/>
  <c r="N6777" i="5"/>
  <c r="L3166" i="5"/>
  <c r="N3166" i="5"/>
  <c r="M3166" i="5"/>
  <c r="L6583" i="5"/>
  <c r="M6583" i="5"/>
  <c r="N6583" i="5"/>
  <c r="L7376" i="5"/>
  <c r="N7376" i="5"/>
  <c r="M5685" i="5"/>
  <c r="L5685" i="5"/>
  <c r="N5685" i="5"/>
  <c r="L1338" i="5"/>
  <c r="N1338" i="5"/>
  <c r="M1338" i="5"/>
  <c r="N7711" i="5"/>
  <c r="M7711" i="5"/>
  <c r="M5557" i="5"/>
  <c r="L5557" i="5"/>
  <c r="N5557" i="5"/>
  <c r="L115" i="5"/>
  <c r="M115" i="5"/>
  <c r="N115" i="5"/>
  <c r="M7320" i="5"/>
  <c r="N7320" i="5"/>
  <c r="L7320" i="5"/>
  <c r="L3523" i="5"/>
  <c r="N3523" i="5"/>
  <c r="M3523" i="5"/>
  <c r="N2881" i="5"/>
  <c r="M2881" i="5"/>
  <c r="L25" i="5"/>
  <c r="M25" i="5"/>
  <c r="L1111" i="5"/>
  <c r="M1111" i="5"/>
  <c r="N1111" i="5"/>
  <c r="L3643" i="5"/>
  <c r="M3643" i="5"/>
  <c r="N3643" i="5"/>
  <c r="L1744" i="5"/>
  <c r="N1744" i="5"/>
  <c r="N6706" i="5"/>
  <c r="L6706" i="5"/>
  <c r="M6706" i="5"/>
  <c r="L4767" i="5"/>
  <c r="M4767" i="5"/>
  <c r="N4767" i="5"/>
  <c r="L6704" i="5"/>
  <c r="M6704" i="5"/>
  <c r="N6704" i="5"/>
  <c r="L3972" i="5"/>
  <c r="N3972" i="5"/>
  <c r="M3972" i="5"/>
  <c r="L7891" i="5"/>
  <c r="M7891" i="5"/>
  <c r="N7891" i="5"/>
  <c r="L2340" i="5"/>
  <c r="N2340" i="5"/>
  <c r="L2537" i="5"/>
  <c r="N2537" i="5"/>
  <c r="M1106" i="5"/>
  <c r="L1106" i="5"/>
  <c r="N1106" i="5"/>
  <c r="L4133" i="5"/>
  <c r="N4133" i="5"/>
  <c r="M4133" i="5"/>
  <c r="L2620" i="5"/>
  <c r="M2620" i="5"/>
  <c r="L4311" i="5"/>
  <c r="N4311" i="5"/>
  <c r="M4311" i="5"/>
  <c r="L4606" i="5"/>
  <c r="N4606" i="5"/>
  <c r="M4606" i="5"/>
  <c r="L5697" i="5"/>
  <c r="M5697" i="5"/>
  <c r="L4136" i="5"/>
  <c r="M4136" i="5"/>
  <c r="N4136" i="5"/>
  <c r="L343" i="5"/>
  <c r="M343" i="5"/>
  <c r="N343" i="5"/>
  <c r="L6574" i="5"/>
  <c r="N6574" i="5"/>
  <c r="L2885" i="5"/>
  <c r="N2885" i="5"/>
  <c r="M2885" i="5"/>
  <c r="L4276" i="5"/>
  <c r="M4276" i="5"/>
  <c r="L6665" i="5"/>
  <c r="M6665" i="5"/>
  <c r="N6665" i="5"/>
  <c r="L6965" i="5"/>
  <c r="N6965" i="5"/>
  <c r="M6965" i="5"/>
  <c r="N2498" i="5"/>
  <c r="M2498" i="5"/>
  <c r="L5459" i="5"/>
  <c r="M5459" i="5"/>
  <c r="N5459" i="5"/>
  <c r="L5578" i="5"/>
  <c r="M5578" i="5"/>
  <c r="N5578" i="5"/>
  <c r="L4823" i="5"/>
  <c r="N4823" i="5"/>
  <c r="M4823" i="5"/>
  <c r="L6780" i="5"/>
  <c r="M6780" i="5"/>
  <c r="N6780" i="5"/>
  <c r="N5132" i="5"/>
  <c r="L5132" i="5"/>
  <c r="M5132" i="5"/>
  <c r="L818" i="5"/>
  <c r="M818" i="5"/>
  <c r="L4247" i="5"/>
  <c r="N4247" i="5"/>
  <c r="L576" i="5"/>
  <c r="M576" i="5"/>
  <c r="L3961" i="5"/>
  <c r="M3961" i="5"/>
  <c r="L6548" i="5"/>
  <c r="N6548" i="5"/>
  <c r="M6548" i="5"/>
  <c r="L7879" i="5"/>
  <c r="N7879" i="5"/>
  <c r="M7879" i="5"/>
  <c r="L7677" i="5"/>
  <c r="M7677" i="5"/>
  <c r="N7677" i="5"/>
  <c r="L1508" i="5"/>
  <c r="M1508" i="5"/>
  <c r="L1296" i="5"/>
  <c r="M1296" i="5"/>
  <c r="L599" i="5"/>
  <c r="M599" i="5"/>
  <c r="N599" i="5"/>
  <c r="L4351" i="5"/>
  <c r="N4351" i="5"/>
  <c r="M4351" i="5"/>
  <c r="L1617" i="5"/>
  <c r="N1617" i="5"/>
  <c r="M1617" i="5"/>
  <c r="L1977" i="5"/>
  <c r="M1977" i="5"/>
  <c r="L5166" i="5"/>
  <c r="N5166" i="5"/>
  <c r="N1733" i="5"/>
  <c r="L4004" i="5"/>
  <c r="N4004" i="5"/>
  <c r="L6412" i="5"/>
  <c r="N6412" i="5"/>
  <c r="M6412" i="5"/>
  <c r="L8682" i="5"/>
  <c r="M8682" i="5"/>
  <c r="L6624" i="5"/>
  <c r="M6624" i="5"/>
  <c r="L3742" i="5"/>
  <c r="N3742" i="5"/>
  <c r="M3742" i="5"/>
  <c r="L982" i="5"/>
  <c r="M982" i="5"/>
  <c r="N982" i="5"/>
  <c r="M1713" i="5"/>
  <c r="N1713" i="5"/>
  <c r="L1189" i="5"/>
  <c r="M1189" i="5"/>
  <c r="N1189" i="5"/>
  <c r="L40" i="5"/>
  <c r="M40" i="5"/>
  <c r="L7119" i="5"/>
  <c r="N7119" i="5"/>
  <c r="M7119" i="5"/>
  <c r="L5126" i="5"/>
  <c r="M5126" i="5"/>
  <c r="L4383" i="5"/>
  <c r="M4383" i="5"/>
  <c r="N4383" i="5"/>
  <c r="L8420" i="5"/>
  <c r="M8420" i="5"/>
  <c r="N8420" i="5"/>
  <c r="L2785" i="5"/>
  <c r="M2785" i="5"/>
  <c r="N2785" i="5"/>
  <c r="M1754" i="5"/>
  <c r="N1709" i="5"/>
  <c r="N4951" i="5"/>
  <c r="M7376" i="5"/>
  <c r="N487" i="5"/>
  <c r="N1296" i="5"/>
  <c r="N2440" i="5"/>
  <c r="N7788" i="5"/>
  <c r="N5697" i="5"/>
  <c r="L7145" i="5"/>
  <c r="N7145" i="5"/>
  <c r="M7145" i="5"/>
  <c r="L3591" i="5"/>
  <c r="N3591" i="5"/>
  <c r="M3591" i="5"/>
  <c r="L8081" i="5"/>
  <c r="M8081" i="5"/>
  <c r="N8081" i="5"/>
  <c r="L1757" i="5"/>
  <c r="N1757" i="5"/>
  <c r="M1757" i="5"/>
  <c r="L6278" i="5"/>
  <c r="N6278" i="5"/>
  <c r="L73" i="5"/>
  <c r="N73" i="5"/>
  <c r="L4125" i="5"/>
  <c r="M4125" i="5"/>
  <c r="L5621" i="5"/>
  <c r="M5621" i="5"/>
  <c r="N5621" i="5"/>
  <c r="L5467" i="5"/>
  <c r="M5467" i="5"/>
  <c r="N3493" i="5"/>
  <c r="M3493" i="5"/>
  <c r="N1321" i="5"/>
  <c r="M1321" i="5"/>
  <c r="N3914" i="5"/>
  <c r="L3914" i="5"/>
  <c r="M3914" i="5"/>
  <c r="L1258" i="5"/>
  <c r="N1258" i="5"/>
  <c r="M1258" i="5"/>
  <c r="N8679" i="5"/>
  <c r="N682" i="5"/>
  <c r="M1709" i="5"/>
  <c r="N3836" i="5"/>
  <c r="M4951" i="5"/>
  <c r="M6260" i="5"/>
  <c r="M487" i="5"/>
  <c r="M5166" i="5"/>
  <c r="M7788" i="5"/>
  <c r="M4484" i="5"/>
  <c r="L92" i="5"/>
  <c r="N92" i="5"/>
  <c r="M92" i="5"/>
  <c r="N5527" i="5"/>
  <c r="M5527" i="5"/>
  <c r="N2004" i="5"/>
  <c r="M2004" i="5"/>
  <c r="L2472" i="5"/>
  <c r="M2472" i="5"/>
  <c r="N2472" i="5"/>
  <c r="L690" i="5"/>
  <c r="M690" i="5"/>
  <c r="N690" i="5"/>
  <c r="L1907" i="5"/>
  <c r="N1907" i="5"/>
  <c r="M1907" i="5"/>
  <c r="L6717" i="5"/>
  <c r="M6717" i="5"/>
  <c r="N6717" i="5"/>
  <c r="L1996" i="5"/>
  <c r="L2403" i="5"/>
  <c r="N2403" i="5"/>
  <c r="M2403" i="5"/>
  <c r="N6204" i="5"/>
  <c r="M6204" i="5"/>
  <c r="L8447" i="5"/>
  <c r="N8447" i="5"/>
  <c r="M8447" i="5"/>
  <c r="L8777" i="5"/>
  <c r="M8777" i="5"/>
  <c r="N8777" i="5"/>
  <c r="L2389" i="5"/>
  <c r="M2389" i="5"/>
  <c r="N2389" i="5"/>
  <c r="N2147" i="5"/>
  <c r="M2147" i="5"/>
  <c r="N8426" i="5"/>
  <c r="L8426" i="5"/>
  <c r="L7687" i="5"/>
  <c r="M7687" i="5"/>
  <c r="N7687" i="5"/>
  <c r="M3108" i="5"/>
  <c r="N6500" i="5"/>
  <c r="M7878" i="5"/>
  <c r="M6615" i="5"/>
  <c r="N25" i="5"/>
  <c r="N2045" i="5"/>
  <c r="M97" i="5"/>
  <c r="N6146" i="5"/>
  <c r="N1671" i="5"/>
  <c r="N724" i="5"/>
  <c r="M6800" i="5"/>
  <c r="N6800" i="5"/>
  <c r="L6800" i="5"/>
  <c r="L7913" i="5"/>
  <c r="N7913" i="5"/>
  <c r="N8132" i="5"/>
  <c r="L8132" i="5"/>
  <c r="M8132" i="5"/>
  <c r="N7968" i="5"/>
  <c r="L7968" i="5"/>
  <c r="M7968" i="5"/>
  <c r="N5258" i="5"/>
  <c r="L5258" i="5"/>
  <c r="M5258" i="5"/>
  <c r="M8120" i="5"/>
  <c r="N8120" i="5"/>
  <c r="L637" i="5"/>
  <c r="N637" i="5"/>
  <c r="M637" i="5"/>
  <c r="L3211" i="5"/>
  <c r="N3211" i="5"/>
  <c r="L303" i="5"/>
  <c r="M303" i="5"/>
  <c r="N303" i="5"/>
  <c r="L4516" i="5"/>
  <c r="N4516" i="5"/>
  <c r="M580" i="5"/>
  <c r="N580" i="5"/>
  <c r="M679" i="5"/>
  <c r="L679" i="5"/>
  <c r="L4663" i="5"/>
  <c r="M4663" i="5"/>
  <c r="L1378" i="5"/>
  <c r="M1378" i="5"/>
  <c r="N1378" i="5"/>
  <c r="L4357" i="5"/>
  <c r="M4357" i="5"/>
  <c r="N6095" i="5"/>
  <c r="M6095" i="5"/>
  <c r="L3479" i="5"/>
  <c r="M3479" i="5"/>
  <c r="N3479" i="5"/>
  <c r="L5072" i="5"/>
  <c r="M5072" i="5"/>
  <c r="L6144" i="5"/>
  <c r="M6144" i="5"/>
  <c r="N6144" i="5"/>
  <c r="L5243" i="5"/>
  <c r="M5243" i="5"/>
  <c r="L2539" i="5"/>
  <c r="M2539" i="5"/>
  <c r="N2539" i="5"/>
  <c r="L5233" i="5"/>
  <c r="M5233" i="5"/>
  <c r="N5233" i="5"/>
  <c r="L3929" i="5"/>
  <c r="M3929" i="5"/>
  <c r="N3929" i="5"/>
  <c r="L3030" i="5"/>
  <c r="N3030" i="5"/>
  <c r="M3030" i="5"/>
  <c r="L7892" i="5"/>
  <c r="N7892" i="5"/>
  <c r="L631" i="5"/>
  <c r="M631" i="5"/>
  <c r="N631" i="5"/>
  <c r="L6108" i="5"/>
  <c r="M6108" i="5"/>
  <c r="N6108" i="5"/>
  <c r="L5399" i="5"/>
  <c r="M5399" i="5"/>
  <c r="N5399" i="5"/>
  <c r="L7641" i="5"/>
  <c r="M7641" i="5"/>
  <c r="L8706" i="5"/>
  <c r="M8706" i="5"/>
  <c r="N8706" i="5"/>
  <c r="L5109" i="5"/>
  <c r="M5109" i="5"/>
  <c r="N5109" i="5"/>
  <c r="L3687" i="5"/>
  <c r="M3687" i="5"/>
  <c r="L6172" i="5"/>
  <c r="M6172" i="5"/>
  <c r="N6172" i="5"/>
  <c r="L2398" i="5"/>
  <c r="N2398" i="5"/>
  <c r="M2398" i="5"/>
  <c r="M7574" i="5"/>
  <c r="N5413" i="5"/>
  <c r="L4338" i="5"/>
  <c r="N4338" i="5"/>
  <c r="M4338" i="5"/>
  <c r="M299" i="5"/>
  <c r="L299" i="5"/>
  <c r="N299" i="5"/>
  <c r="N3510" i="5"/>
  <c r="M3510" i="5"/>
  <c r="M1174" i="5"/>
  <c r="N1174" i="5"/>
  <c r="L83" i="5"/>
  <c r="M83" i="5"/>
  <c r="N83" i="5"/>
  <c r="M5587" i="5"/>
  <c r="N5587" i="5"/>
  <c r="L4978" i="5"/>
  <c r="M4978" i="5"/>
  <c r="N4978" i="5"/>
  <c r="N8212" i="5"/>
  <c r="M8212" i="5"/>
  <c r="L2382" i="5"/>
  <c r="M2382" i="5"/>
  <c r="M3154" i="5"/>
  <c r="L3154" i="5"/>
  <c r="N3154" i="5"/>
  <c r="L2228" i="5"/>
  <c r="N2228" i="5"/>
  <c r="L3903" i="5"/>
  <c r="M3903" i="5"/>
  <c r="N3903" i="5"/>
  <c r="L276" i="5"/>
  <c r="M276" i="5"/>
  <c r="N276" i="5"/>
  <c r="M8632" i="5"/>
  <c r="N8632" i="5"/>
  <c r="M7317" i="5"/>
  <c r="N7317" i="5"/>
  <c r="L8642" i="5"/>
  <c r="M8642" i="5"/>
  <c r="N8642" i="5"/>
  <c r="L5759" i="5"/>
  <c r="M5759" i="5"/>
  <c r="N5759" i="5"/>
  <c r="L5009" i="5"/>
  <c r="M5009" i="5"/>
  <c r="L1581" i="5"/>
  <c r="M1581" i="5"/>
  <c r="L8375" i="5"/>
  <c r="M8375" i="5"/>
  <c r="L7674" i="5"/>
  <c r="N7674" i="5"/>
  <c r="L3832" i="5"/>
  <c r="N3832" i="5"/>
  <c r="L8262" i="5"/>
  <c r="N8262" i="5"/>
  <c r="M8262" i="5"/>
  <c r="L7110" i="5"/>
  <c r="N7110" i="5"/>
  <c r="M7110" i="5"/>
  <c r="L954" i="5"/>
  <c r="N954" i="5"/>
  <c r="M954" i="5"/>
  <c r="L8059" i="5"/>
  <c r="M8059" i="5"/>
  <c r="N8059" i="5"/>
  <c r="L4028" i="5"/>
  <c r="M4028" i="5"/>
  <c r="N4028" i="5"/>
  <c r="L7266" i="5"/>
  <c r="N7266" i="5"/>
  <c r="M7266" i="5"/>
  <c r="L2963" i="5"/>
  <c r="M2963" i="5"/>
  <c r="N2963" i="5"/>
  <c r="L5785" i="5"/>
  <c r="N5785" i="5"/>
  <c r="M5785" i="5"/>
  <c r="L352" i="5"/>
  <c r="M352" i="5"/>
  <c r="N352" i="5"/>
  <c r="L4419" i="5"/>
  <c r="N4419" i="5"/>
  <c r="M4419" i="5"/>
  <c r="M3211" i="5"/>
  <c r="M5413" i="5"/>
  <c r="L2163" i="5"/>
  <c r="M2163" i="5"/>
  <c r="L3599" i="5"/>
  <c r="M3599" i="5"/>
  <c r="N3599" i="5"/>
  <c r="L1369" i="5"/>
  <c r="M1369" i="5"/>
  <c r="N1369" i="5"/>
  <c r="L316" i="5"/>
  <c r="M316" i="5"/>
  <c r="N316" i="5"/>
  <c r="L5746" i="5"/>
  <c r="M5746" i="5"/>
  <c r="M4226" i="5"/>
  <c r="L4226" i="5"/>
  <c r="L418" i="5"/>
  <c r="N418" i="5"/>
  <c r="M3196" i="5"/>
  <c r="L3196" i="5"/>
  <c r="N3196" i="5"/>
  <c r="N5243" i="5"/>
  <c r="N7878" i="5"/>
  <c r="N97" i="5"/>
  <c r="L861" i="5"/>
  <c r="M861" i="5"/>
  <c r="N861" i="5"/>
  <c r="L5680" i="5"/>
  <c r="N5680" i="5"/>
  <c r="M5680" i="5"/>
  <c r="M1195" i="5"/>
  <c r="N1195" i="5"/>
  <c r="L1195" i="5"/>
  <c r="L2120" i="5"/>
  <c r="M2120" i="5"/>
  <c r="N2120" i="5"/>
  <c r="M8069" i="5"/>
  <c r="N8069" i="5"/>
  <c r="M6500" i="5"/>
  <c r="M3815" i="5"/>
  <c r="M2045" i="5"/>
  <c r="M6146" i="5"/>
  <c r="N5009" i="5"/>
  <c r="N1581" i="5"/>
  <c r="N1888" i="5"/>
  <c r="M1888" i="5"/>
  <c r="L1888" i="5"/>
  <c r="N3775" i="5"/>
  <c r="N229" i="5"/>
  <c r="N7641" i="5"/>
  <c r="N1448" i="5"/>
  <c r="N40" i="5"/>
  <c r="N5082" i="5"/>
  <c r="N8063" i="5"/>
  <c r="N8304" i="5"/>
  <c r="M229" i="5"/>
  <c r="N4276" i="5"/>
  <c r="N2631" i="5"/>
  <c r="M1448" i="5"/>
  <c r="N1027" i="5"/>
  <c r="M5082" i="5"/>
  <c r="M6574" i="5"/>
  <c r="M2340" i="5"/>
  <c r="M7397" i="5"/>
  <c r="L7397" i="5"/>
  <c r="L2704" i="5"/>
  <c r="N2704" i="5"/>
  <c r="L1768" i="5"/>
  <c r="M1768" i="5"/>
  <c r="N1768" i="5"/>
  <c r="L5494" i="5"/>
  <c r="N5494" i="5"/>
  <c r="L4982" i="5"/>
  <c r="L2563" i="5"/>
  <c r="M2563" i="5"/>
  <c r="N2563" i="5"/>
  <c r="L2710" i="5"/>
  <c r="N2710" i="5"/>
  <c r="L6455" i="5"/>
  <c r="M6455" i="5"/>
  <c r="L4648" i="5"/>
  <c r="N4648" i="5"/>
  <c r="L2719" i="5"/>
  <c r="M2719" i="5"/>
  <c r="N2719" i="5"/>
  <c r="L900" i="5"/>
  <c r="M900" i="5"/>
  <c r="N900" i="5"/>
  <c r="L6870" i="5"/>
  <c r="N6870" i="5"/>
  <c r="M2054" i="5"/>
  <c r="N5921" i="5"/>
  <c r="L7785" i="5"/>
  <c r="N7785" i="5"/>
  <c r="M7785" i="5"/>
  <c r="L6939" i="5"/>
  <c r="M6939" i="5"/>
  <c r="L3476" i="5"/>
  <c r="N3476" i="5"/>
  <c r="L2254" i="5"/>
  <c r="M2254" i="5"/>
  <c r="N2254" i="5"/>
  <c r="L5042" i="5"/>
  <c r="N5042" i="5"/>
  <c r="M5042" i="5"/>
  <c r="L4640" i="5"/>
  <c r="M4640" i="5"/>
  <c r="N4640" i="5"/>
  <c r="L6203" i="5"/>
  <c r="N6203" i="5"/>
  <c r="L1059" i="5"/>
  <c r="M1059" i="5"/>
  <c r="L5836" i="5"/>
  <c r="M5836" i="5"/>
  <c r="L4275" i="5"/>
  <c r="N4275" i="5"/>
  <c r="M1902" i="5"/>
  <c r="N1060" i="5"/>
  <c r="M5921" i="5"/>
  <c r="M5565" i="5"/>
  <c r="L1847" i="5"/>
  <c r="M1847" i="5"/>
  <c r="N1847" i="5"/>
  <c r="L5641" i="5"/>
  <c r="N5641" i="5"/>
  <c r="M5641" i="5"/>
  <c r="N2135" i="5"/>
  <c r="M2135" i="5"/>
  <c r="L5674" i="5"/>
  <c r="N5674" i="5"/>
  <c r="L8533" i="5"/>
  <c r="M8533" i="5"/>
  <c r="N8533" i="5"/>
  <c r="L4126" i="5"/>
  <c r="N4126" i="5"/>
  <c r="L3706" i="5"/>
  <c r="N3706" i="5"/>
  <c r="L799" i="5"/>
  <c r="M799" i="5"/>
  <c r="L3402" i="5"/>
  <c r="M3402" i="5"/>
  <c r="L6577" i="5"/>
  <c r="M6577" i="5"/>
  <c r="N6577" i="5"/>
  <c r="N980" i="5"/>
  <c r="M6870" i="5"/>
  <c r="L5270" i="5"/>
  <c r="N5270" i="5"/>
  <c r="L2369" i="5"/>
  <c r="N2369" i="5"/>
  <c r="M2369" i="5"/>
  <c r="N3173" i="5"/>
  <c r="M3173" i="5"/>
  <c r="L8661" i="5"/>
  <c r="N8661" i="5"/>
  <c r="M8661" i="5"/>
  <c r="L7271" i="5"/>
  <c r="N7271" i="5"/>
  <c r="M8559" i="5"/>
  <c r="L8559" i="5"/>
  <c r="L7105" i="5"/>
  <c r="N7105" i="5"/>
  <c r="L7249" i="5"/>
  <c r="M7249" i="5"/>
  <c r="N7249" i="5"/>
  <c r="N7540" i="5"/>
  <c r="N7893" i="5"/>
  <c r="M1060" i="5"/>
  <c r="L7367" i="5"/>
  <c r="M7367" i="5"/>
  <c r="N7367" i="5"/>
  <c r="L5534" i="5"/>
  <c r="N5534" i="5"/>
  <c r="M5534" i="5"/>
  <c r="L2765" i="5"/>
  <c r="M2765" i="5"/>
  <c r="N2765" i="5"/>
  <c r="L8631" i="5"/>
  <c r="N8631" i="5"/>
  <c r="L6082" i="5"/>
  <c r="N6082" i="5"/>
  <c r="M6082" i="5"/>
  <c r="N8314" i="5"/>
  <c r="M8314" i="5"/>
  <c r="N577" i="5"/>
  <c r="L577" i="5"/>
  <c r="L3306" i="5"/>
  <c r="M3306" i="5"/>
  <c r="L5848" i="5"/>
  <c r="N5848" i="5"/>
  <c r="M3367" i="5"/>
  <c r="N3367" i="5"/>
  <c r="L4747" i="5"/>
  <c r="M4747" i="5"/>
  <c r="N4747" i="5"/>
  <c r="L4911" i="5"/>
  <c r="N4911" i="5"/>
  <c r="M4911" i="5"/>
  <c r="L5514" i="5"/>
  <c r="M5514" i="5"/>
  <c r="N5514" i="5"/>
  <c r="L2464" i="5"/>
  <c r="M2464" i="5"/>
  <c r="L3565" i="5"/>
  <c r="N3565" i="5"/>
  <c r="L1523" i="5"/>
  <c r="M1523" i="5"/>
  <c r="N1523" i="5"/>
  <c r="L47" i="5"/>
  <c r="M47" i="5"/>
  <c r="L6692" i="5"/>
  <c r="M6692" i="5"/>
  <c r="L439" i="5"/>
  <c r="M439" i="5"/>
  <c r="L4874" i="5"/>
  <c r="M4874" i="5"/>
  <c r="L5927" i="5"/>
  <c r="N5927" i="5"/>
  <c r="L5888" i="5"/>
  <c r="M5888" i="5"/>
  <c r="L1300" i="5"/>
  <c r="M1300" i="5"/>
  <c r="N1300" i="5"/>
  <c r="L3178" i="5"/>
  <c r="M3178" i="5"/>
  <c r="M1631" i="5"/>
  <c r="L1631" i="5"/>
  <c r="N1631" i="5"/>
  <c r="L2871" i="5"/>
  <c r="M2871" i="5"/>
  <c r="L8242" i="5"/>
  <c r="M8242" i="5"/>
  <c r="N8242" i="5"/>
  <c r="L5337" i="5"/>
  <c r="M5337" i="5"/>
  <c r="L1136" i="5"/>
  <c r="M1136" i="5"/>
  <c r="N1136" i="5"/>
  <c r="L7322" i="5"/>
  <c r="N7322" i="5"/>
  <c r="M7322" i="5"/>
  <c r="L3955" i="5"/>
  <c r="M3955" i="5"/>
  <c r="L5711" i="5"/>
  <c r="M5711" i="5"/>
  <c r="N8615" i="5"/>
  <c r="N3771" i="5"/>
  <c r="N3344" i="5"/>
  <c r="M4912" i="5"/>
  <c r="M5635" i="5"/>
  <c r="M3899" i="5"/>
  <c r="N3899" i="5"/>
  <c r="L153" i="5"/>
  <c r="M153" i="5"/>
  <c r="M6843" i="5"/>
  <c r="N6843" i="5"/>
  <c r="L6346" i="5"/>
  <c r="M6346" i="5"/>
  <c r="M1546" i="5"/>
  <c r="N1546" i="5"/>
  <c r="L5577" i="5"/>
  <c r="N5577" i="5"/>
  <c r="L7791" i="5"/>
  <c r="M7791" i="5"/>
  <c r="N7263" i="5"/>
  <c r="L7263" i="5"/>
  <c r="L6778" i="5"/>
  <c r="N6778" i="5"/>
  <c r="M6778" i="5"/>
  <c r="L1396" i="5"/>
  <c r="M1396" i="5"/>
  <c r="L2793" i="5"/>
  <c r="M2793" i="5"/>
  <c r="N2793" i="5"/>
  <c r="L4962" i="5"/>
  <c r="M4962" i="5"/>
  <c r="N4962" i="5"/>
  <c r="L436" i="5"/>
  <c r="N436" i="5"/>
  <c r="M436" i="5"/>
  <c r="L7502" i="5"/>
  <c r="N7502" i="5"/>
  <c r="M4788" i="5"/>
  <c r="N429" i="5"/>
  <c r="M8615" i="5"/>
  <c r="M3771" i="5"/>
  <c r="N8306" i="5"/>
  <c r="N241" i="5"/>
  <c r="M3344" i="5"/>
  <c r="M5841" i="5"/>
  <c r="N8282" i="5"/>
  <c r="M8232" i="5"/>
  <c r="L1593" i="5"/>
  <c r="N1593" i="5"/>
  <c r="L5489" i="5"/>
  <c r="M5489" i="5"/>
  <c r="L7050" i="5"/>
  <c r="N7050" i="5"/>
  <c r="M7050" i="5"/>
  <c r="L1048" i="5"/>
  <c r="M1048" i="5"/>
  <c r="N1048" i="5"/>
  <c r="L2554" i="5"/>
  <c r="N2554" i="5"/>
  <c r="N4234" i="5"/>
  <c r="L4234" i="5"/>
  <c r="L693" i="5"/>
  <c r="M693" i="5"/>
  <c r="N693" i="5"/>
  <c r="M7458" i="5"/>
  <c r="L7458" i="5"/>
  <c r="N7021" i="5"/>
  <c r="M7021" i="5"/>
  <c r="L3252" i="5"/>
  <c r="M3252" i="5"/>
  <c r="N3252" i="5"/>
  <c r="L3035" i="5"/>
  <c r="M3035" i="5"/>
  <c r="L889" i="5"/>
  <c r="M889" i="5"/>
  <c r="L5500" i="5"/>
  <c r="N5500" i="5"/>
  <c r="L6547" i="5"/>
  <c r="M6547" i="5"/>
  <c r="N6547" i="5"/>
  <c r="L7069" i="5"/>
  <c r="M7069" i="5"/>
  <c r="N7069" i="5"/>
  <c r="L6121" i="5"/>
  <c r="M6121" i="5"/>
  <c r="L426" i="5"/>
  <c r="N426" i="5"/>
  <c r="M426" i="5"/>
  <c r="L6837" i="5"/>
  <c r="M6837" i="5"/>
  <c r="L7207" i="5"/>
  <c r="N7207" i="5"/>
  <c r="L3645" i="5"/>
  <c r="M3645" i="5"/>
  <c r="N3834" i="5"/>
  <c r="L3834" i="5"/>
  <c r="L7194" i="5"/>
  <c r="M7194" i="5"/>
  <c r="N7125" i="5"/>
  <c r="M429" i="5"/>
  <c r="M8306" i="5"/>
  <c r="N647" i="5"/>
  <c r="M241" i="5"/>
  <c r="M395" i="5"/>
  <c r="M5013" i="5"/>
  <c r="N4826" i="5"/>
  <c r="N6054" i="5"/>
  <c r="M1358" i="5"/>
  <c r="N2536" i="5"/>
  <c r="N1396" i="5"/>
  <c r="M2248" i="5"/>
  <c r="M4814" i="5"/>
  <c r="N4874" i="5"/>
  <c r="M6947" i="5"/>
  <c r="M8282" i="5"/>
  <c r="L7805" i="5"/>
  <c r="N7805" i="5"/>
  <c r="M7805" i="5"/>
  <c r="M6580" i="5"/>
  <c r="L6580" i="5"/>
  <c r="L4699" i="5"/>
  <c r="N4699" i="5"/>
  <c r="L2797" i="5"/>
  <c r="M2797" i="5"/>
  <c r="N2797" i="5"/>
  <c r="L3895" i="5"/>
  <c r="N3895" i="5"/>
  <c r="L8121" i="5"/>
  <c r="N8121" i="5"/>
  <c r="M505" i="5"/>
  <c r="N505" i="5"/>
  <c r="L374" i="5"/>
  <c r="N374" i="5"/>
  <c r="L4827" i="5"/>
  <c r="N4827" i="5"/>
  <c r="M647" i="5"/>
  <c r="M4826" i="5"/>
  <c r="N7090" i="5"/>
  <c r="N6765" i="5"/>
  <c r="N1615" i="5"/>
  <c r="M6054" i="5"/>
  <c r="N3877" i="5"/>
  <c r="M2536" i="5"/>
  <c r="N1002" i="5"/>
  <c r="N2134" i="5"/>
  <c r="M4275" i="5"/>
  <c r="M3602" i="5"/>
  <c r="N4852" i="5"/>
  <c r="N2363" i="5"/>
  <c r="N571" i="5"/>
  <c r="M2710" i="5"/>
  <c r="N5888" i="5"/>
  <c r="M2992" i="5"/>
  <c r="N2992" i="5"/>
  <c r="N4425" i="5"/>
  <c r="L4425" i="5"/>
  <c r="M4425" i="5"/>
  <c r="M5364" i="5"/>
  <c r="N5364" i="5"/>
  <c r="L5364" i="5"/>
  <c r="N3405" i="5"/>
  <c r="L3405" i="5"/>
  <c r="L6600" i="5"/>
  <c r="M6600" i="5"/>
  <c r="L3472" i="5"/>
  <c r="N3472" i="5"/>
  <c r="L5541" i="5"/>
  <c r="M5541" i="5"/>
  <c r="L1985" i="5"/>
  <c r="N1985" i="5"/>
  <c r="M3720" i="5"/>
  <c r="N3720" i="5"/>
  <c r="L6089" i="5"/>
  <c r="N6089" i="5"/>
  <c r="L8356" i="5"/>
  <c r="N8356" i="5"/>
  <c r="M8356" i="5"/>
  <c r="L4280" i="5"/>
  <c r="N4280" i="5"/>
  <c r="L1196" i="5"/>
  <c r="M1196" i="5"/>
  <c r="N1196" i="5"/>
  <c r="L6311" i="5"/>
  <c r="M6311" i="5"/>
  <c r="N6311" i="5"/>
  <c r="L4780" i="5"/>
  <c r="M4780" i="5"/>
  <c r="N4780" i="5"/>
  <c r="L3603" i="5"/>
  <c r="M3603" i="5"/>
  <c r="N3603" i="5"/>
  <c r="L6077" i="5"/>
  <c r="M6077" i="5"/>
  <c r="L2251" i="5"/>
  <c r="M2251" i="5"/>
  <c r="N2251" i="5"/>
  <c r="M4550" i="5"/>
  <c r="M7090" i="5"/>
  <c r="M6765" i="5"/>
  <c r="N388" i="5"/>
  <c r="M6203" i="5"/>
  <c r="M1615" i="5"/>
  <c r="N1539" i="5"/>
  <c r="N5973" i="5"/>
  <c r="M1002" i="5"/>
  <c r="M2134" i="5"/>
  <c r="N6746" i="5"/>
  <c r="M2363" i="5"/>
  <c r="N7130" i="5"/>
  <c r="M571" i="5"/>
  <c r="M4648" i="5"/>
  <c r="L4346" i="5"/>
  <c r="N4346" i="5"/>
  <c r="M4346" i="5"/>
  <c r="L5100" i="5"/>
  <c r="N5100" i="5"/>
  <c r="M5100" i="5"/>
  <c r="L5309" i="5"/>
  <c r="M5309" i="5"/>
  <c r="N5309" i="5"/>
  <c r="L7026" i="5"/>
  <c r="N7026" i="5"/>
  <c r="L6419" i="5"/>
  <c r="N6419" i="5"/>
  <c r="M6419" i="5"/>
  <c r="M3349" i="5"/>
  <c r="L3349" i="5"/>
  <c r="L8183" i="5"/>
  <c r="M8183" i="5"/>
  <c r="M3781" i="5"/>
  <c r="N3781" i="5"/>
  <c r="M7930" i="5"/>
  <c r="N7930" i="5"/>
  <c r="L5306" i="5"/>
  <c r="M5306" i="5"/>
  <c r="N5306" i="5"/>
  <c r="L5145" i="5"/>
  <c r="N5145" i="5"/>
  <c r="M4248" i="5"/>
  <c r="L4248" i="5"/>
  <c r="L1835" i="5"/>
  <c r="N1835" i="5"/>
  <c r="L2701" i="5"/>
  <c r="M2701" i="5"/>
  <c r="N2701" i="5"/>
  <c r="L928" i="5"/>
  <c r="N928" i="5"/>
  <c r="L5158" i="5"/>
  <c r="M5158" i="5"/>
  <c r="M6632" i="5"/>
  <c r="L6632" i="5"/>
  <c r="N6632" i="5"/>
  <c r="L559" i="5"/>
  <c r="N559" i="5"/>
  <c r="M2081" i="5"/>
  <c r="N2081" i="5"/>
  <c r="L2081" i="5"/>
  <c r="L8416" i="5"/>
  <c r="N8416" i="5"/>
  <c r="M2342" i="5"/>
  <c r="L2342" i="5"/>
  <c r="L214" i="5"/>
  <c r="M214" i="5"/>
  <c r="N1355" i="5"/>
  <c r="L1355" i="5"/>
  <c r="L3879" i="5"/>
  <c r="N3879" i="5"/>
  <c r="N2112" i="5"/>
  <c r="M2112" i="5"/>
  <c r="L3739" i="5"/>
  <c r="M3739" i="5"/>
  <c r="N3739" i="5"/>
  <c r="L6227" i="5"/>
  <c r="M6227" i="5"/>
  <c r="N6227" i="5"/>
  <c r="L2651" i="5"/>
  <c r="N2651" i="5"/>
  <c r="L3453" i="5"/>
  <c r="N3453" i="5"/>
  <c r="L2971" i="5"/>
  <c r="N2971" i="5"/>
  <c r="M2971" i="5"/>
  <c r="L6865" i="5"/>
  <c r="N6865" i="5"/>
  <c r="L949" i="5"/>
  <c r="M949" i="5"/>
  <c r="L6156" i="5"/>
  <c r="N6156" i="5"/>
  <c r="M6156" i="5"/>
  <c r="L6386" i="5"/>
  <c r="M6386" i="5"/>
  <c r="N6386" i="5"/>
  <c r="L2660" i="5"/>
  <c r="N2660" i="5"/>
  <c r="L100" i="5"/>
  <c r="N100" i="5"/>
  <c r="M100" i="5"/>
  <c r="L6720" i="5"/>
  <c r="M6720" i="5"/>
  <c r="N6720" i="5"/>
  <c r="L8741" i="5"/>
  <c r="N8741" i="5"/>
  <c r="M5360" i="5"/>
  <c r="L5360" i="5"/>
  <c r="M6485" i="5"/>
  <c r="L6485" i="5"/>
  <c r="M5319" i="5"/>
  <c r="L5319" i="5"/>
  <c r="L5595" i="5"/>
  <c r="N5595" i="5"/>
  <c r="L1159" i="5"/>
  <c r="M1159" i="5"/>
  <c r="L5172" i="5"/>
  <c r="M5172" i="5"/>
  <c r="L777" i="5"/>
  <c r="M777" i="5"/>
  <c r="M8155" i="5"/>
  <c r="L8155" i="5"/>
  <c r="N8155" i="5"/>
  <c r="M6766" i="5"/>
  <c r="N6766" i="5"/>
  <c r="N5036" i="5"/>
  <c r="M5036" i="5"/>
  <c r="L8201" i="5"/>
  <c r="M8201" i="5"/>
  <c r="N8201" i="5"/>
  <c r="L1722" i="5"/>
  <c r="M1722" i="5"/>
  <c r="N1562" i="5"/>
  <c r="M1562" i="5"/>
  <c r="L6855" i="5"/>
  <c r="M6855" i="5"/>
  <c r="N6855" i="5"/>
  <c r="L1992" i="5"/>
  <c r="M1992" i="5"/>
  <c r="L2744" i="5"/>
  <c r="N2744" i="5"/>
  <c r="L5982" i="5"/>
  <c r="M5982" i="5"/>
  <c r="L5599" i="5"/>
  <c r="N5599" i="5"/>
  <c r="L1181" i="5"/>
  <c r="N1181" i="5"/>
  <c r="L2679" i="5"/>
  <c r="N2679" i="5"/>
  <c r="L4282" i="5"/>
  <c r="N4282" i="5"/>
  <c r="L5559" i="5"/>
  <c r="N5559" i="5"/>
  <c r="M5559" i="5"/>
  <c r="L7482" i="5"/>
  <c r="M7482" i="5"/>
  <c r="L6962" i="5"/>
  <c r="N6962" i="5"/>
  <c r="M6962" i="5"/>
  <c r="L2843" i="5"/>
  <c r="M2843" i="5"/>
  <c r="L3134" i="5"/>
  <c r="N3134" i="5"/>
  <c r="L1988" i="5"/>
  <c r="N1988" i="5"/>
  <c r="L2278" i="5"/>
  <c r="M2278" i="5"/>
  <c r="L8250" i="5"/>
  <c r="M8250" i="5"/>
  <c r="L7046" i="5"/>
  <c r="N7046" i="5"/>
  <c r="L1020" i="5"/>
  <c r="M1020" i="5"/>
  <c r="N1020" i="5"/>
  <c r="L2230" i="5"/>
  <c r="N2230" i="5"/>
  <c r="L1246" i="5"/>
  <c r="M1246" i="5"/>
  <c r="N8657" i="5"/>
  <c r="L8657" i="5"/>
  <c r="M2946" i="5"/>
  <c r="L2946" i="5"/>
  <c r="N2946" i="5"/>
  <c r="L7875" i="5"/>
  <c r="M7875" i="5"/>
  <c r="L2065" i="5"/>
  <c r="N2065" i="5"/>
  <c r="L6098" i="5"/>
  <c r="N6098" i="5"/>
  <c r="L3105" i="5"/>
  <c r="M3105" i="5"/>
  <c r="L1092" i="5"/>
  <c r="N1092" i="5"/>
  <c r="M1092" i="5"/>
  <c r="M1254" i="5"/>
  <c r="L1254" i="5"/>
  <c r="N55" i="5"/>
  <c r="M55" i="5"/>
  <c r="M963" i="5"/>
  <c r="L963" i="5"/>
  <c r="L1731" i="5"/>
  <c r="N1731" i="5"/>
  <c r="L4954" i="5"/>
  <c r="M4954" i="5"/>
  <c r="L8219" i="5"/>
  <c r="M8219" i="5"/>
  <c r="L7204" i="5"/>
  <c r="M7204" i="5"/>
  <c r="M5728" i="5"/>
  <c r="L5728" i="5"/>
  <c r="L3176" i="5"/>
  <c r="M3176" i="5"/>
  <c r="N3176" i="5"/>
  <c r="L3614" i="5"/>
  <c r="M3614" i="5"/>
  <c r="L3691" i="5"/>
  <c r="M3691" i="5"/>
  <c r="L3110" i="5"/>
  <c r="N3110" i="5"/>
  <c r="L3799" i="5"/>
  <c r="M3799" i="5"/>
  <c r="N3799" i="5"/>
  <c r="L2661" i="5"/>
  <c r="N2661" i="5"/>
  <c r="M2661" i="5"/>
  <c r="L2643" i="5"/>
  <c r="M2643" i="5"/>
  <c r="L7186" i="5"/>
  <c r="N7186" i="5"/>
  <c r="M2625" i="5"/>
  <c r="M8451" i="5"/>
  <c r="N777" i="5"/>
  <c r="M3134" i="5"/>
  <c r="M5503" i="5"/>
  <c r="L5503" i="5"/>
  <c r="L5952" i="5"/>
  <c r="M5952" i="5"/>
  <c r="N5952" i="5"/>
  <c r="L1205" i="5"/>
  <c r="M1205" i="5"/>
  <c r="L8126" i="5"/>
  <c r="N8126" i="5"/>
  <c r="L6385" i="5"/>
  <c r="N6385" i="5"/>
  <c r="L6886" i="5"/>
  <c r="N6886" i="5"/>
  <c r="L1580" i="5"/>
  <c r="M1580" i="5"/>
  <c r="L48" i="5"/>
  <c r="M48" i="5"/>
  <c r="N48" i="5"/>
  <c r="N835" i="5"/>
  <c r="M835" i="5"/>
  <c r="L5531" i="5"/>
  <c r="N5531" i="5"/>
  <c r="L8566" i="5"/>
  <c r="M8566" i="5"/>
  <c r="L7861" i="5"/>
  <c r="M7861" i="5"/>
  <c r="L7029" i="5"/>
  <c r="N7029" i="5"/>
  <c r="M7029" i="5"/>
  <c r="M277" i="5"/>
  <c r="L277" i="5"/>
  <c r="L5732" i="5"/>
  <c r="M5732" i="5"/>
  <c r="L8443" i="5"/>
  <c r="M8443" i="5"/>
  <c r="M2763" i="5"/>
  <c r="L2763" i="5"/>
  <c r="L7478" i="5"/>
  <c r="N7478" i="5"/>
  <c r="M5593" i="5"/>
  <c r="L5593" i="5"/>
  <c r="N114" i="5"/>
  <c r="L114" i="5"/>
  <c r="L865" i="5"/>
  <c r="N865" i="5"/>
  <c r="L5846" i="5"/>
  <c r="M5846" i="5"/>
  <c r="L2446" i="5"/>
  <c r="M2446" i="5"/>
  <c r="M1315" i="5"/>
  <c r="L1315" i="5"/>
  <c r="M367" i="5"/>
  <c r="N367" i="5"/>
  <c r="N6880" i="5"/>
  <c r="L6880" i="5"/>
  <c r="M883" i="5"/>
  <c r="L883" i="5"/>
  <c r="M7969" i="5"/>
  <c r="L7969" i="5"/>
  <c r="N7969" i="5"/>
  <c r="N2315" i="5"/>
  <c r="L2315" i="5"/>
  <c r="M2315" i="5"/>
  <c r="L5860" i="5"/>
  <c r="M5860" i="5"/>
  <c r="L4808" i="5"/>
  <c r="M4808" i="5"/>
  <c r="L5536" i="5"/>
  <c r="M5536" i="5"/>
  <c r="M3308" i="5"/>
  <c r="L3308" i="5"/>
  <c r="L5741" i="5"/>
  <c r="N5741" i="5"/>
  <c r="L819" i="5"/>
  <c r="N819" i="5"/>
  <c r="M1690" i="5"/>
  <c r="L5373" i="5"/>
  <c r="L8640" i="5"/>
  <c r="L6406" i="5"/>
  <c r="L1221" i="5"/>
  <c r="M1221" i="5"/>
  <c r="L2543" i="5"/>
  <c r="N2543" i="5"/>
  <c r="M3841" i="5"/>
  <c r="N3841" i="5"/>
  <c r="L3841" i="5"/>
  <c r="L2199" i="5"/>
  <c r="L5669" i="5"/>
  <c r="N5669" i="5"/>
  <c r="L2079" i="5"/>
  <c r="M2079" i="5"/>
  <c r="L7424" i="5"/>
  <c r="N7424" i="5"/>
  <c r="L4377" i="5"/>
  <c r="N586" i="5"/>
  <c r="L586" i="5"/>
  <c r="L2044" i="5"/>
  <c r="N2044" i="5"/>
  <c r="N2290" i="5"/>
  <c r="L2290" i="5"/>
  <c r="N5763" i="5"/>
  <c r="M5763" i="5"/>
  <c r="L6758" i="5"/>
  <c r="N6758" i="5"/>
  <c r="M558" i="5"/>
  <c r="L558" i="5"/>
  <c r="N558" i="5"/>
  <c r="L3674" i="5"/>
  <c r="N3674" i="5"/>
  <c r="M2284" i="5"/>
  <c r="L2284" i="5"/>
  <c r="L1674" i="5"/>
  <c r="M1674" i="5"/>
  <c r="M8516" i="5"/>
  <c r="N8516" i="5"/>
  <c r="N1918" i="5"/>
  <c r="L1918" i="5"/>
  <c r="L8255" i="5"/>
  <c r="M8255" i="5"/>
  <c r="L2247" i="5"/>
  <c r="N2247" i="5"/>
  <c r="M5052" i="5"/>
  <c r="N5052" i="5"/>
  <c r="M8715" i="5"/>
  <c r="L8715" i="5"/>
  <c r="L3885" i="5"/>
  <c r="N3885" i="5"/>
  <c r="L1129" i="5"/>
  <c r="N1129" i="5"/>
  <c r="L5307" i="5"/>
  <c r="M5307" i="5"/>
  <c r="M3527" i="5"/>
  <c r="L3527" i="5"/>
  <c r="M8215" i="5"/>
  <c r="L8215" i="5"/>
  <c r="N6240" i="5"/>
  <c r="L6240" i="5"/>
  <c r="N2019" i="5"/>
  <c r="L2019" i="5"/>
  <c r="L996" i="5"/>
  <c r="N996" i="5"/>
  <c r="L2210" i="5"/>
  <c r="N2210" i="5"/>
  <c r="L8523" i="5"/>
  <c r="M8523" i="5"/>
  <c r="L8716" i="5"/>
  <c r="N8716" i="5"/>
  <c r="L1721" i="5"/>
  <c r="N1721" i="5"/>
  <c r="L8160" i="5"/>
  <c r="M8160" i="5"/>
  <c r="N8214" i="5"/>
  <c r="L8214" i="5"/>
  <c r="L8077" i="5"/>
  <c r="M8077" i="5"/>
  <c r="M6582" i="5"/>
  <c r="N6582" i="5"/>
  <c r="L5590" i="5"/>
  <c r="N5590" i="5"/>
  <c r="L8228" i="5"/>
  <c r="N8228" i="5"/>
  <c r="L8280" i="5"/>
  <c r="M8280" i="5"/>
  <c r="M1133" i="5"/>
  <c r="N5881" i="5"/>
  <c r="M3699" i="5"/>
  <c r="M6918" i="5"/>
  <c r="L6207" i="5"/>
  <c r="N6207" i="5"/>
  <c r="M8492" i="5"/>
  <c r="L8492" i="5"/>
  <c r="M3981" i="5"/>
  <c r="L3981" i="5"/>
  <c r="N35" i="5"/>
  <c r="L35" i="5"/>
  <c r="N5464" i="5"/>
  <c r="L5464" i="5"/>
  <c r="M3152" i="5"/>
  <c r="L3152" i="5"/>
  <c r="M8593" i="5"/>
  <c r="L3315" i="5"/>
  <c r="L6625" i="5"/>
  <c r="L8196" i="5"/>
  <c r="L5462" i="5"/>
  <c r="L5906" i="5"/>
  <c r="M5906" i="5"/>
  <c r="N1021" i="5"/>
  <c r="L1021" i="5"/>
  <c r="L4529" i="5"/>
  <c r="M3230" i="5"/>
  <c r="L3230" i="5"/>
  <c r="M4779" i="5"/>
  <c r="L4779" i="5"/>
  <c r="N7859" i="5"/>
  <c r="L7859" i="5"/>
  <c r="N3411" i="5"/>
  <c r="L3411" i="5"/>
  <c r="L70" i="5"/>
  <c r="N70" i="5"/>
  <c r="M5602" i="5"/>
  <c r="L5602" i="5"/>
  <c r="M689" i="5"/>
  <c r="L689" i="5"/>
  <c r="L5864" i="5"/>
  <c r="L7330" i="5"/>
  <c r="M6602" i="5"/>
  <c r="L6602" i="5"/>
  <c r="L4400" i="5"/>
  <c r="M4400" i="5"/>
  <c r="N8278" i="5"/>
  <c r="L8278" i="5"/>
  <c r="M3966" i="5"/>
  <c r="L3966" i="5"/>
  <c r="N5940" i="5"/>
  <c r="L5940" i="5"/>
  <c r="M1651" i="5"/>
  <c r="L1651" i="5"/>
  <c r="N822" i="5"/>
  <c r="L822" i="5"/>
  <c r="N364" i="5"/>
  <c r="L364" i="5"/>
  <c r="L7073" i="5"/>
  <c r="N7073" i="5"/>
  <c r="M800" i="5"/>
  <c r="L800" i="5"/>
  <c r="L7181" i="5"/>
  <c r="M7181" i="5"/>
  <c r="N4394" i="5"/>
  <c r="L4394" i="5"/>
  <c r="M2713" i="5"/>
  <c r="L2713" i="5"/>
  <c r="N7420" i="5"/>
  <c r="L7420" i="5"/>
  <c r="L4539" i="5"/>
  <c r="L8279" i="5"/>
  <c r="N82" i="5"/>
  <c r="L82" i="5"/>
  <c r="L7298" i="5"/>
  <c r="N4707" i="5"/>
  <c r="L4707" i="5"/>
  <c r="L518" i="5"/>
  <c r="L7479" i="5"/>
  <c r="L302" i="5"/>
  <c r="N4452" i="5"/>
  <c r="L4452" i="5"/>
  <c r="M2521" i="5"/>
  <c r="L2521" i="5"/>
  <c r="N8626" i="5"/>
  <c r="L8626" i="5"/>
  <c r="M5909" i="5"/>
  <c r="L5909" i="5"/>
  <c r="N1665" i="5"/>
  <c r="L1665" i="5"/>
  <c r="M2697" i="5"/>
  <c r="L2697" i="5"/>
  <c r="M3473" i="5"/>
  <c r="L3473" i="5"/>
  <c r="N7922" i="5"/>
  <c r="N4091" i="5"/>
  <c r="N1705" i="5"/>
  <c r="N7860" i="5"/>
  <c r="M2006" i="5"/>
  <c r="M4481" i="5"/>
  <c r="L1837" i="5"/>
  <c r="L50" i="5"/>
  <c r="L5876" i="5"/>
  <c r="L1787" i="5"/>
  <c r="L3628" i="5"/>
  <c r="L2964" i="5"/>
  <c r="L5482" i="5"/>
  <c r="L8292" i="5"/>
  <c r="L4664" i="5"/>
  <c r="M3717" i="5"/>
  <c r="L3717" i="5"/>
  <c r="L2485" i="5"/>
  <c r="L1583" i="5"/>
  <c r="L7444" i="5"/>
  <c r="L3092" i="5"/>
  <c r="L5610" i="5"/>
  <c r="N8290" i="5"/>
  <c r="L8290" i="5"/>
  <c r="M3555" i="5"/>
  <c r="L3555" i="5"/>
  <c r="M1484" i="5"/>
  <c r="L1484" i="5"/>
  <c r="L5985" i="5"/>
  <c r="L467" i="5"/>
  <c r="L3433" i="5"/>
  <c r="L2439" i="5"/>
  <c r="L1457" i="5"/>
  <c r="L3873" i="5"/>
  <c r="L8644" i="5"/>
  <c r="N1459" i="5"/>
  <c r="L1459" i="5"/>
  <c r="L4324" i="5"/>
  <c r="L1545" i="5"/>
  <c r="L8577" i="5"/>
  <c r="L221" i="5"/>
  <c r="L5670" i="5"/>
  <c r="L4354" i="5"/>
  <c r="L3709" i="5"/>
  <c r="L2162" i="5"/>
  <c r="N3457" i="5"/>
  <c r="L3457" i="5"/>
  <c r="M1177" i="5"/>
  <c r="L1177" i="5"/>
  <c r="N6838" i="5"/>
  <c r="L6838" i="5"/>
  <c r="N8602" i="5"/>
  <c r="L8602" i="5"/>
  <c r="N6183" i="5"/>
  <c r="L6183" i="5"/>
  <c r="L5435" i="5"/>
  <c r="L5929" i="5"/>
  <c r="L723" i="5"/>
  <c r="L4683" i="5"/>
  <c r="L1622" i="5"/>
  <c r="L1004" i="5"/>
  <c r="L3368" i="5"/>
  <c r="L6198" i="5"/>
  <c r="L8038" i="5"/>
  <c r="L6142" i="5"/>
  <c r="L4916" i="5"/>
  <c r="L2023" i="5"/>
  <c r="L4017" i="5"/>
  <c r="L4224" i="5"/>
  <c r="L5624" i="5"/>
  <c r="L1998" i="5"/>
  <c r="L3451" i="5"/>
  <c r="L1746" i="5"/>
  <c r="L8418" i="5"/>
  <c r="L6903" i="5"/>
  <c r="L4734" i="5"/>
  <c r="L2169" i="5"/>
  <c r="L4428" i="5"/>
  <c r="L7303" i="5"/>
  <c r="L5988" i="5"/>
  <c r="N5092" i="5"/>
  <c r="N1644" i="5"/>
  <c r="N3009" i="5"/>
  <c r="M1798" i="5"/>
  <c r="M985" i="5"/>
  <c r="M2650" i="5"/>
  <c r="M1490" i="5"/>
  <c r="M1317" i="5"/>
  <c r="L2546" i="5"/>
  <c r="M2546" i="5"/>
  <c r="N2546" i="5"/>
  <c r="M991" i="5"/>
  <c r="L991" i="5"/>
  <c r="M8311" i="5"/>
  <c r="N8311" i="5"/>
  <c r="M280" i="5"/>
  <c r="N280" i="5"/>
  <c r="L280" i="5"/>
  <c r="L922" i="5"/>
  <c r="M922" i="5"/>
  <c r="N922" i="5"/>
  <c r="N3786" i="5"/>
  <c r="L3786" i="5"/>
  <c r="L1410" i="5"/>
  <c r="M1410" i="5"/>
  <c r="N1410" i="5"/>
  <c r="M2904" i="5"/>
  <c r="N2904" i="5"/>
  <c r="L6353" i="5"/>
  <c r="M6353" i="5"/>
  <c r="N6353" i="5"/>
  <c r="L460" i="5"/>
  <c r="M460" i="5"/>
  <c r="N460" i="5"/>
  <c r="N1786" i="5"/>
  <c r="M5092" i="5"/>
  <c r="M5989" i="5"/>
  <c r="N3127" i="5"/>
  <c r="M1644" i="5"/>
  <c r="M6468" i="5"/>
  <c r="M7082" i="5"/>
  <c r="N5838" i="5"/>
  <c r="N5879" i="5"/>
  <c r="M4852" i="5"/>
  <c r="N5993" i="5"/>
  <c r="N8640" i="5"/>
  <c r="N7948" i="5"/>
  <c r="L7948" i="5"/>
  <c r="M6809" i="5"/>
  <c r="N6809" i="5"/>
  <c r="L8725" i="5"/>
  <c r="L615" i="5"/>
  <c r="M8289" i="5"/>
  <c r="N8289" i="5"/>
  <c r="N664" i="5"/>
  <c r="L664" i="5"/>
  <c r="M1904" i="5"/>
  <c r="N1904" i="5"/>
  <c r="N4711" i="5"/>
  <c r="L4711" i="5"/>
  <c r="L1445" i="5"/>
  <c r="M1445" i="5"/>
  <c r="N1445" i="5"/>
  <c r="L2043" i="5"/>
  <c r="M2043" i="5"/>
  <c r="N2087" i="5"/>
  <c r="L2087" i="5"/>
  <c r="M2087" i="5"/>
  <c r="M1703" i="5"/>
  <c r="N1703" i="5"/>
  <c r="M2413" i="5"/>
  <c r="N2413" i="5"/>
  <c r="L2413" i="5"/>
  <c r="L2731" i="5"/>
  <c r="M7360" i="5"/>
  <c r="N7360" i="5"/>
  <c r="L1475" i="5"/>
  <c r="M1475" i="5"/>
  <c r="N2352" i="5"/>
  <c r="M3127" i="5"/>
  <c r="N4539" i="5"/>
  <c r="M5838" i="5"/>
  <c r="M5879" i="5"/>
  <c r="N8576" i="5"/>
  <c r="N123" i="5"/>
  <c r="M5993" i="5"/>
  <c r="M4479" i="5"/>
  <c r="N4479" i="5"/>
  <c r="L4479" i="5"/>
  <c r="L4473" i="5"/>
  <c r="M4473" i="5"/>
  <c r="N4473" i="5"/>
  <c r="L6601" i="5"/>
  <c r="M6601" i="5"/>
  <c r="M8309" i="5"/>
  <c r="L8309" i="5"/>
  <c r="N8309" i="5"/>
  <c r="M1675" i="5"/>
  <c r="L1675" i="5"/>
  <c r="N1675" i="5"/>
  <c r="L6179" i="5"/>
  <c r="M6179" i="5"/>
  <c r="N2879" i="5"/>
  <c r="M7203" i="5"/>
  <c r="M2352" i="5"/>
  <c r="N8514" i="5"/>
  <c r="N7830" i="5"/>
  <c r="M6534" i="5"/>
  <c r="N6447" i="5"/>
  <c r="M4692" i="5"/>
  <c r="N5878" i="5"/>
  <c r="M8576" i="5"/>
  <c r="N6601" i="5"/>
  <c r="M123" i="5"/>
  <c r="M418" i="5"/>
  <c r="L1490" i="5"/>
  <c r="L1317" i="5"/>
  <c r="L2732" i="5"/>
  <c r="M2732" i="5"/>
  <c r="N2732" i="5"/>
  <c r="L985" i="5"/>
  <c r="L128" i="5"/>
  <c r="M128" i="5"/>
  <c r="N128" i="5"/>
  <c r="L729" i="5"/>
  <c r="N729" i="5"/>
  <c r="L7071" i="5"/>
  <c r="M7071" i="5"/>
  <c r="L3280" i="5"/>
  <c r="M3280" i="5"/>
  <c r="N3280" i="5"/>
  <c r="L2804" i="5"/>
  <c r="M2804" i="5"/>
  <c r="N2804" i="5"/>
  <c r="M6521" i="5"/>
  <c r="N6521" i="5"/>
  <c r="M4797" i="5"/>
  <c r="L4797" i="5"/>
  <c r="N4797" i="5"/>
  <c r="L6491" i="5"/>
  <c r="L7997" i="5"/>
  <c r="M7997" i="5"/>
  <c r="N7997" i="5"/>
  <c r="M6509" i="5"/>
  <c r="L6509" i="5"/>
  <c r="L1260" i="5"/>
  <c r="N1260" i="5"/>
  <c r="M1806" i="5"/>
  <c r="N1806" i="5"/>
  <c r="L606" i="5"/>
  <c r="M606" i="5"/>
  <c r="N606" i="5"/>
  <c r="L1362" i="5"/>
  <c r="M1362" i="5"/>
  <c r="N1362" i="5"/>
  <c r="L546" i="5"/>
  <c r="M546" i="5"/>
  <c r="N546" i="5"/>
  <c r="L4966" i="5"/>
  <c r="N4966" i="5"/>
  <c r="L643" i="5"/>
  <c r="M643" i="5"/>
  <c r="L5966" i="5"/>
  <c r="M5966" i="5"/>
  <c r="N5966" i="5"/>
  <c r="M4478" i="5"/>
  <c r="M7101" i="5"/>
  <c r="L7101" i="5"/>
  <c r="L6811" i="5"/>
  <c r="M6811" i="5"/>
  <c r="N6811" i="5"/>
  <c r="M8051" i="5"/>
  <c r="N8051" i="5"/>
  <c r="L8051" i="5"/>
  <c r="L4701" i="5"/>
  <c r="M4701" i="5"/>
  <c r="N4701" i="5"/>
  <c r="L2109" i="5"/>
  <c r="M2109" i="5"/>
  <c r="N2109" i="5"/>
  <c r="L4541" i="5"/>
  <c r="M4541" i="5"/>
  <c r="L6026" i="5"/>
  <c r="M6026" i="5"/>
  <c r="N6026" i="5"/>
  <c r="N441" i="5"/>
  <c r="M4118" i="5"/>
  <c r="N6017" i="5"/>
  <c r="M2223" i="5"/>
  <c r="N6423" i="5"/>
  <c r="N1381" i="5"/>
  <c r="L1449" i="5"/>
  <c r="M1449" i="5"/>
  <c r="N1449" i="5"/>
  <c r="N4897" i="5"/>
  <c r="L4897" i="5"/>
  <c r="L699" i="5"/>
  <c r="N699" i="5"/>
  <c r="L2645" i="5"/>
  <c r="N2645" i="5"/>
  <c r="L1820" i="5"/>
  <c r="M1820" i="5"/>
  <c r="N1820" i="5"/>
  <c r="M4199" i="5"/>
  <c r="N4199" i="5"/>
  <c r="L3490" i="5"/>
  <c r="M3490" i="5"/>
  <c r="N3490" i="5"/>
  <c r="N1211" i="5"/>
  <c r="M1211" i="5"/>
  <c r="L7582" i="5"/>
  <c r="M7582" i="5"/>
  <c r="N7582" i="5"/>
  <c r="L2982" i="5"/>
  <c r="M2982" i="5"/>
  <c r="N2982" i="5"/>
  <c r="M8116" i="5"/>
  <c r="L8116" i="5"/>
  <c r="L2993" i="5"/>
  <c r="M2993" i="5"/>
  <c r="L5129" i="5"/>
  <c r="M5129" i="5"/>
  <c r="N5129" i="5"/>
  <c r="L7264" i="5"/>
  <c r="M7264" i="5"/>
  <c r="N7264" i="5"/>
  <c r="L6803" i="5"/>
  <c r="M6803" i="5"/>
  <c r="N6803" i="5"/>
  <c r="L5893" i="5"/>
  <c r="M5893" i="5"/>
  <c r="N5893" i="5"/>
  <c r="L4272" i="5"/>
  <c r="M4272" i="5"/>
  <c r="N4272" i="5"/>
  <c r="M1885" i="5"/>
  <c r="N4571" i="5"/>
  <c r="M441" i="5"/>
  <c r="M4019" i="5"/>
  <c r="M6017" i="5"/>
  <c r="M6423" i="5"/>
  <c r="M1381" i="5"/>
  <c r="M2827" i="5"/>
  <c r="L2827" i="5"/>
  <c r="N3688" i="5"/>
  <c r="L3688" i="5"/>
  <c r="M7104" i="5"/>
  <c r="L7104" i="5"/>
  <c r="N7104" i="5"/>
  <c r="L4766" i="5"/>
  <c r="N8310" i="5"/>
  <c r="L8310" i="5"/>
  <c r="L721" i="5"/>
  <c r="M721" i="5"/>
  <c r="M2326" i="5"/>
  <c r="N2326" i="5"/>
  <c r="L2326" i="5"/>
  <c r="L4019" i="5"/>
  <c r="M8557" i="5"/>
  <c r="L8557" i="5"/>
  <c r="L5778" i="5"/>
  <c r="M5778" i="5"/>
  <c r="N5778" i="5"/>
  <c r="M8439" i="5"/>
  <c r="L8439" i="5"/>
  <c r="N8439" i="5"/>
  <c r="M840" i="5"/>
  <c r="N840" i="5"/>
  <c r="M1286" i="5"/>
  <c r="N1286" i="5"/>
  <c r="M2884" i="5"/>
  <c r="N2884" i="5"/>
  <c r="L2884" i="5"/>
  <c r="L3662" i="5"/>
  <c r="M3662" i="5"/>
  <c r="N3662" i="5"/>
  <c r="N2223" i="5"/>
  <c r="M503" i="5"/>
  <c r="M4674" i="5"/>
  <c r="M3613" i="5"/>
  <c r="L3613" i="5"/>
  <c r="M3891" i="5"/>
  <c r="N3891" i="5"/>
  <c r="L6519" i="5"/>
  <c r="M6519" i="5"/>
  <c r="N6519" i="5"/>
  <c r="L5542" i="5"/>
  <c r="M5542" i="5"/>
  <c r="L8083" i="5"/>
  <c r="N8083" i="5"/>
  <c r="M4571" i="5"/>
  <c r="N1225" i="5"/>
  <c r="N4502" i="5"/>
  <c r="N6249" i="5"/>
  <c r="M4966" i="5"/>
  <c r="M3697" i="5"/>
  <c r="N3697" i="5"/>
  <c r="L3697" i="5"/>
  <c r="M370" i="5"/>
  <c r="L370" i="5"/>
  <c r="L7868" i="5"/>
  <c r="M7868" i="5"/>
  <c r="N7868" i="5"/>
  <c r="N3228" i="5"/>
  <c r="L3228" i="5"/>
  <c r="M3228" i="5"/>
  <c r="M6616" i="5"/>
  <c r="L6616" i="5"/>
  <c r="N6616" i="5"/>
  <c r="L4067" i="5"/>
  <c r="M4067" i="5"/>
  <c r="N4067" i="5"/>
  <c r="L7804" i="5"/>
  <c r="M7804" i="5"/>
  <c r="N7804" i="5"/>
  <c r="L4810" i="5"/>
  <c r="M4810" i="5"/>
  <c r="N4810" i="5"/>
  <c r="L896" i="5"/>
  <c r="M896" i="5"/>
  <c r="N896" i="5"/>
  <c r="L5634" i="5"/>
  <c r="M5634" i="5"/>
  <c r="N5634" i="5"/>
  <c r="L3967" i="5"/>
  <c r="M3967" i="5"/>
  <c r="L1391" i="5"/>
  <c r="M1391" i="5"/>
  <c r="N1879" i="5"/>
  <c r="N2520" i="5"/>
  <c r="M2704" i="5"/>
  <c r="N3363" i="5"/>
  <c r="N6321" i="5"/>
  <c r="M1225" i="5"/>
  <c r="N4830" i="5"/>
  <c r="M4502" i="5"/>
  <c r="M7408" i="5"/>
  <c r="N7370" i="5"/>
  <c r="N5345" i="5"/>
  <c r="M6249" i="5"/>
  <c r="M866" i="5"/>
  <c r="M2645" i="5"/>
  <c r="N1851" i="5"/>
  <c r="N1391" i="5"/>
  <c r="N8116" i="5"/>
  <c r="N4541" i="5"/>
  <c r="L7808" i="5"/>
  <c r="M7808" i="5"/>
  <c r="N7808" i="5"/>
  <c r="M4679" i="5"/>
  <c r="N4679" i="5"/>
  <c r="N958" i="5"/>
  <c r="M958" i="5"/>
  <c r="L6919" i="5"/>
  <c r="M6919" i="5"/>
  <c r="M5518" i="5"/>
  <c r="N5518" i="5"/>
  <c r="L5518" i="5"/>
  <c r="L3867" i="5"/>
  <c r="M846" i="5"/>
  <c r="L846" i="5"/>
  <c r="L6663" i="5"/>
  <c r="L8745" i="5"/>
  <c r="N8745" i="5"/>
  <c r="L8266" i="5"/>
  <c r="M8266" i="5"/>
  <c r="N8266" i="5"/>
  <c r="M1267" i="5"/>
  <c r="L1267" i="5"/>
  <c r="L1642" i="5"/>
  <c r="M1642" i="5"/>
  <c r="N1642" i="5"/>
  <c r="L3604" i="5"/>
  <c r="M3604" i="5"/>
  <c r="N3604" i="5"/>
  <c r="M7888" i="5"/>
  <c r="N7888" i="5"/>
  <c r="M6853" i="5"/>
  <c r="N6853" i="5"/>
  <c r="L6853" i="5"/>
  <c r="M5321" i="5"/>
  <c r="L5321" i="5"/>
  <c r="L1206" i="5"/>
  <c r="M1206" i="5"/>
  <c r="M7084" i="5"/>
  <c r="N7084" i="5"/>
  <c r="L7084" i="5"/>
  <c r="L6929" i="5"/>
  <c r="M6929" i="5"/>
  <c r="L868" i="5"/>
  <c r="N868" i="5"/>
  <c r="L5211" i="5"/>
  <c r="N5211" i="5"/>
  <c r="N3304" i="5"/>
  <c r="L3304" i="5"/>
  <c r="M3304" i="5"/>
  <c r="M8429" i="5"/>
  <c r="L8429" i="5"/>
  <c r="L1120" i="5"/>
  <c r="N1120" i="5"/>
  <c r="L3443" i="5"/>
  <c r="M3443" i="5"/>
  <c r="M3814" i="5"/>
  <c r="L3814" i="5"/>
  <c r="L1863" i="5"/>
  <c r="N1863" i="5"/>
  <c r="L2453" i="5"/>
  <c r="M2453" i="5"/>
  <c r="M5021" i="5"/>
  <c r="N2383" i="5"/>
  <c r="N5826" i="5"/>
  <c r="N5481" i="5"/>
  <c r="N4501" i="5"/>
  <c r="N8725" i="5"/>
  <c r="N3814" i="5"/>
  <c r="N3126" i="5"/>
  <c r="M1932" i="5"/>
  <c r="L5458" i="5"/>
  <c r="M7773" i="5"/>
  <c r="N7773" i="5"/>
  <c r="L7773" i="5"/>
  <c r="N5928" i="5"/>
  <c r="L5928" i="5"/>
  <c r="M5928" i="5"/>
  <c r="N2226" i="5"/>
  <c r="L2226" i="5"/>
  <c r="L6332" i="5"/>
  <c r="M6332" i="5"/>
  <c r="N6332" i="5"/>
  <c r="L1223" i="5"/>
  <c r="M1223" i="5"/>
  <c r="N1223" i="5"/>
  <c r="L694" i="5"/>
  <c r="M694" i="5"/>
  <c r="M6432" i="5"/>
  <c r="N6432" i="5"/>
  <c r="M5041" i="5"/>
  <c r="L5041" i="5"/>
  <c r="L8666" i="5"/>
  <c r="N8666" i="5"/>
  <c r="M5826" i="5"/>
  <c r="M5481" i="5"/>
  <c r="M4501" i="5"/>
  <c r="M4897" i="5"/>
  <c r="N7458" i="5"/>
  <c r="N256" i="5"/>
  <c r="N2840" i="5"/>
  <c r="N3399" i="5"/>
  <c r="N6675" i="5"/>
  <c r="N883" i="5"/>
  <c r="N8478" i="5"/>
  <c r="M3786" i="5"/>
  <c r="M3870" i="5"/>
  <c r="N3870" i="5"/>
  <c r="L5802" i="5"/>
  <c r="M5802" i="5"/>
  <c r="M1695" i="5"/>
  <c r="N1695" i="5"/>
  <c r="L1695" i="5"/>
  <c r="M8061" i="5"/>
  <c r="L8061" i="5"/>
  <c r="M6956" i="5"/>
  <c r="L6956" i="5"/>
  <c r="L2256" i="5"/>
  <c r="M2256" i="5"/>
  <c r="N2256" i="5"/>
  <c r="L4938" i="5"/>
  <c r="M4938" i="5"/>
  <c r="N4938" i="5"/>
  <c r="L2511" i="5"/>
  <c r="M2511" i="5"/>
  <c r="N687" i="5"/>
  <c r="M4669" i="5"/>
  <c r="N4669" i="5"/>
  <c r="L6350" i="5"/>
  <c r="M6350" i="5"/>
  <c r="N6350" i="5"/>
  <c r="M1898" i="5"/>
  <c r="L1898" i="5"/>
  <c r="N1898" i="5"/>
  <c r="M6910" i="5"/>
  <c r="L6910" i="5"/>
  <c r="M5407" i="5"/>
  <c r="L5407" i="5"/>
  <c r="L7057" i="5"/>
  <c r="M7057" i="5"/>
  <c r="N7057" i="5"/>
  <c r="L318" i="5"/>
  <c r="N318" i="5"/>
  <c r="M2855" i="5"/>
  <c r="N2855" i="5"/>
  <c r="L2855" i="5"/>
  <c r="M2103" i="5"/>
  <c r="L2103" i="5"/>
  <c r="N2103" i="5"/>
  <c r="M687" i="5"/>
  <c r="M8083" i="5"/>
  <c r="L3507" i="5"/>
  <c r="N3507" i="5"/>
  <c r="L2834" i="5"/>
  <c r="M2834" i="5"/>
  <c r="N2834" i="5"/>
  <c r="N2952" i="5"/>
  <c r="N926" i="5"/>
  <c r="N221" i="5"/>
  <c r="M753" i="5"/>
  <c r="N8645" i="5"/>
  <c r="M256" i="5"/>
  <c r="M2840" i="5"/>
  <c r="M3399" i="5"/>
  <c r="M1260" i="5"/>
  <c r="M6675" i="5"/>
  <c r="M8478" i="5"/>
  <c r="M8231" i="5"/>
  <c r="L8231" i="5"/>
  <c r="L1398" i="5"/>
  <c r="M2805" i="5"/>
  <c r="L2805" i="5"/>
  <c r="L6402" i="5"/>
  <c r="M6402" i="5"/>
  <c r="N6402" i="5"/>
  <c r="L3423" i="5"/>
  <c r="M3423" i="5"/>
  <c r="N3423" i="5"/>
  <c r="N4034" i="5"/>
  <c r="L4034" i="5"/>
  <c r="L1566" i="5"/>
  <c r="N1566" i="5"/>
  <c r="M1994" i="5"/>
  <c r="N1994" i="5"/>
  <c r="M7309" i="5"/>
  <c r="N7309" i="5"/>
  <c r="M7081" i="5"/>
  <c r="N7081" i="5"/>
  <c r="L7081" i="5"/>
  <c r="L950" i="5"/>
  <c r="M950" i="5"/>
  <c r="N950" i="5"/>
  <c r="L598" i="5"/>
  <c r="M598" i="5"/>
  <c r="N598" i="5"/>
  <c r="M2383" i="5"/>
  <c r="N753" i="5"/>
  <c r="M2952" i="5"/>
  <c r="M8645" i="5"/>
  <c r="N1351" i="5"/>
  <c r="N3967" i="5"/>
  <c r="N5542" i="5"/>
  <c r="N6509" i="5"/>
  <c r="N5407" i="5"/>
  <c r="N991" i="5"/>
  <c r="N8572" i="5"/>
  <c r="N2731" i="5"/>
  <c r="N3616" i="5"/>
  <c r="L3616" i="5"/>
  <c r="M3541" i="5"/>
  <c r="N3541" i="5"/>
  <c r="L3541" i="5"/>
  <c r="N8772" i="5"/>
  <c r="L8772" i="5"/>
  <c r="M7274" i="5"/>
  <c r="N7274" i="5"/>
  <c r="M1574" i="5"/>
  <c r="L1574" i="5"/>
  <c r="L33" i="5"/>
  <c r="M33" i="5"/>
  <c r="M4378" i="5"/>
  <c r="N4378" i="5"/>
  <c r="L8595" i="5"/>
  <c r="M8595" i="5"/>
  <c r="N8595" i="5"/>
  <c r="L1967" i="5"/>
  <c r="M1967" i="5"/>
  <c r="N1967" i="5"/>
  <c r="M933" i="5"/>
  <c r="L933" i="5"/>
  <c r="N933" i="5"/>
  <c r="L2374" i="5"/>
  <c r="M2374" i="5"/>
  <c r="N2374" i="5"/>
  <c r="L7083" i="5"/>
  <c r="N7083" i="5"/>
  <c r="N5021" i="5"/>
  <c r="N643" i="5"/>
  <c r="M6663" i="5"/>
  <c r="L1375" i="5"/>
  <c r="M1375" i="5"/>
  <c r="M4561" i="5"/>
  <c r="L4561" i="5"/>
  <c r="M1037" i="5"/>
  <c r="L1037" i="5"/>
  <c r="M3021" i="5"/>
  <c r="L3021" i="5"/>
  <c r="M5211" i="5"/>
  <c r="M6491" i="5"/>
  <c r="M1863" i="5"/>
  <c r="M1120" i="5"/>
  <c r="L105" i="5"/>
  <c r="M105" i="5"/>
  <c r="N105" i="5"/>
  <c r="M7927" i="5"/>
  <c r="L7927" i="5"/>
  <c r="L4704" i="5"/>
  <c r="M4704" i="5"/>
  <c r="N4704" i="5"/>
  <c r="N8650" i="5"/>
  <c r="N3200" i="5"/>
  <c r="N2650" i="5"/>
  <c r="M1351" i="5"/>
  <c r="N1206" i="5"/>
  <c r="M868" i="5"/>
  <c r="N712" i="5"/>
  <c r="M4651" i="5"/>
  <c r="N4651" i="5"/>
  <c r="L4651" i="5"/>
  <c r="M7901" i="5"/>
  <c r="N7901" i="5"/>
  <c r="L4119" i="5"/>
  <c r="M4119" i="5"/>
  <c r="L4644" i="5"/>
  <c r="N4644" i="5"/>
  <c r="L2426" i="5"/>
  <c r="M2426" i="5"/>
  <c r="N2426" i="5"/>
  <c r="L8751" i="5"/>
  <c r="M8751" i="5"/>
  <c r="L8311" i="5"/>
  <c r="L7909" i="5"/>
  <c r="M7909" i="5"/>
  <c r="L166" i="5"/>
  <c r="M166" i="5"/>
  <c r="N166" i="5"/>
  <c r="L7604" i="5"/>
  <c r="M7604" i="5"/>
  <c r="N7604" i="5"/>
  <c r="M2347" i="5"/>
  <c r="N2347" i="5"/>
  <c r="L2347" i="5"/>
  <c r="L2904" i="5"/>
  <c r="M328" i="5"/>
  <c r="L328" i="5"/>
  <c r="L3391" i="5"/>
  <c r="M3391" i="5"/>
  <c r="N3391" i="5"/>
  <c r="L3579" i="5"/>
  <c r="M3579" i="5"/>
  <c r="N3579" i="5"/>
  <c r="L1724" i="5"/>
  <c r="N1724" i="5"/>
  <c r="N3584" i="5"/>
  <c r="L3584" i="5"/>
  <c r="M724" i="5"/>
  <c r="M4310" i="5"/>
  <c r="M7501" i="5"/>
  <c r="M3470" i="5"/>
  <c r="M2355" i="5"/>
  <c r="N286" i="5"/>
  <c r="L286" i="5"/>
  <c r="N2393" i="5"/>
  <c r="L2393" i="5"/>
  <c r="M6199" i="5"/>
  <c r="L6199" i="5"/>
  <c r="N1191" i="5"/>
  <c r="L1191" i="5"/>
  <c r="N4934" i="5"/>
  <c r="N481" i="5"/>
  <c r="N7567" i="5"/>
  <c r="N3261" i="5"/>
  <c r="L2992" i="5"/>
  <c r="L8691" i="5"/>
  <c r="L8383" i="5"/>
  <c r="L5566" i="5"/>
  <c r="L3288" i="5"/>
  <c r="L3418" i="5"/>
  <c r="L5266" i="5"/>
  <c r="L8767" i="5"/>
  <c r="L5724" i="5"/>
  <c r="M2457" i="5"/>
  <c r="L2457" i="5"/>
  <c r="N1492" i="5"/>
  <c r="L1492" i="5"/>
  <c r="N3257" i="5"/>
  <c r="M4934" i="5"/>
  <c r="M481" i="5"/>
  <c r="M3261" i="5"/>
  <c r="N4853" i="5"/>
  <c r="N4127" i="5"/>
  <c r="L4127" i="5"/>
  <c r="M8002" i="5"/>
  <c r="L8002" i="5"/>
  <c r="N8490" i="5"/>
  <c r="L8490" i="5"/>
  <c r="N2966" i="5"/>
  <c r="L2966" i="5"/>
  <c r="N6378" i="5"/>
  <c r="L6378" i="5"/>
  <c r="M3165" i="5"/>
  <c r="L3165" i="5"/>
  <c r="M1828" i="5"/>
  <c r="L1828" i="5"/>
  <c r="N8141" i="5"/>
  <c r="L8141" i="5"/>
  <c r="N3861" i="5"/>
  <c r="N620" i="5"/>
  <c r="N3586" i="5"/>
  <c r="N8532" i="5"/>
  <c r="M561" i="5"/>
  <c r="N282" i="5"/>
  <c r="M1364" i="5"/>
  <c r="M356" i="5"/>
  <c r="L356" i="5"/>
  <c r="M5665" i="5"/>
  <c r="L5665" i="5"/>
  <c r="N244" i="5"/>
  <c r="L244" i="5"/>
  <c r="N4006" i="5"/>
  <c r="M262" i="5"/>
  <c r="N6346" i="5"/>
  <c r="M6371" i="5"/>
  <c r="N7791" i="5"/>
  <c r="N2475" i="5"/>
  <c r="M1142" i="5"/>
  <c r="N4334" i="5"/>
  <c r="N498" i="5"/>
  <c r="L888" i="5"/>
  <c r="L3080" i="5"/>
  <c r="L1015" i="5"/>
  <c r="L3536" i="5"/>
  <c r="L7567" i="5"/>
  <c r="L1382" i="5"/>
  <c r="L4604" i="5"/>
  <c r="L9" i="5"/>
  <c r="L3463" i="5"/>
  <c r="L7149" i="5"/>
  <c r="L3218" i="5"/>
  <c r="L7826" i="5"/>
  <c r="M4172" i="5"/>
  <c r="L4172" i="5"/>
  <c r="L4200" i="5"/>
  <c r="L4006" i="5"/>
  <c r="L293" i="5"/>
  <c r="L7537" i="5"/>
  <c r="L1455" i="5"/>
  <c r="L5851" i="5"/>
  <c r="L5698" i="5"/>
  <c r="N5714" i="5"/>
  <c r="L5714" i="5"/>
  <c r="M2918" i="5"/>
  <c r="L2918" i="5"/>
  <c r="L3710" i="5"/>
  <c r="L1871" i="5"/>
  <c r="M8117" i="5"/>
  <c r="L8117" i="5"/>
  <c r="L6531" i="5"/>
  <c r="L1505" i="5"/>
  <c r="N6821" i="5"/>
  <c r="L6821" i="5"/>
  <c r="N2171" i="5"/>
  <c r="L2171" i="5"/>
  <c r="N2312" i="5"/>
  <c r="L2312" i="5"/>
  <c r="M856" i="5"/>
  <c r="L856" i="5"/>
  <c r="N1764" i="5"/>
  <c r="L1764" i="5"/>
  <c r="M8437" i="5"/>
  <c r="L8437" i="5"/>
  <c r="M288" i="5"/>
  <c r="L288" i="5"/>
  <c r="M601" i="5"/>
  <c r="L601" i="5"/>
  <c r="N8437" i="5"/>
  <c r="M1791" i="5"/>
  <c r="L7729" i="5"/>
  <c r="M7433" i="5"/>
  <c r="L7433" i="5"/>
  <c r="L1960" i="5"/>
  <c r="L4316" i="5"/>
  <c r="N4768" i="5"/>
  <c r="L4768" i="5"/>
  <c r="M3752" i="5"/>
  <c r="L3752" i="5"/>
  <c r="L4796" i="5"/>
  <c r="M7967" i="5"/>
  <c r="L7967" i="5"/>
  <c r="N5086" i="5"/>
  <c r="L5086" i="5"/>
  <c r="N6737" i="5"/>
  <c r="L6737" i="5"/>
  <c r="L4983" i="5"/>
  <c r="N1346" i="5"/>
  <c r="L1346" i="5"/>
  <c r="M5974" i="5"/>
  <c r="L5974" i="5"/>
  <c r="N6407" i="5"/>
  <c r="L6407" i="5"/>
  <c r="N4722" i="5"/>
  <c r="N9" i="5"/>
  <c r="N7826" i="5"/>
  <c r="L3899" i="5"/>
  <c r="L4155" i="5"/>
  <c r="L65" i="5"/>
  <c r="M3042" i="5"/>
  <c r="L3042" i="5"/>
  <c r="M995" i="5"/>
  <c r="L995" i="5"/>
  <c r="M3769" i="5"/>
  <c r="L3769" i="5"/>
  <c r="L1314" i="5"/>
  <c r="N3080" i="5"/>
  <c r="N3218" i="5"/>
  <c r="M4722" i="5"/>
  <c r="L5900" i="5"/>
  <c r="L5587" i="5"/>
  <c r="L5000" i="5"/>
  <c r="M1999" i="5"/>
  <c r="L1999" i="5"/>
  <c r="M8138" i="5"/>
  <c r="L8138" i="5"/>
  <c r="L1713" i="5"/>
  <c r="L1466" i="5"/>
  <c r="L6483" i="5"/>
  <c r="L55" i="5"/>
  <c r="N697" i="5"/>
  <c r="L697" i="5"/>
  <c r="N4200" i="5"/>
  <c r="N1382" i="5"/>
  <c r="M7149" i="5"/>
  <c r="M246" i="5"/>
  <c r="N856" i="5"/>
  <c r="L6042" i="5"/>
  <c r="L8747" i="5"/>
  <c r="M2736" i="5"/>
  <c r="L2736" i="5"/>
  <c r="M7342" i="5"/>
  <c r="L7342" i="5"/>
  <c r="L3912" i="5"/>
  <c r="M5613" i="5"/>
  <c r="L5613" i="5"/>
  <c r="L5197" i="5"/>
  <c r="M6520" i="5"/>
  <c r="L6520" i="5"/>
  <c r="L3563" i="5"/>
  <c r="N1936" i="5"/>
  <c r="M2312" i="5"/>
  <c r="N6531" i="5"/>
  <c r="M2897" i="5"/>
  <c r="L2897" i="5"/>
  <c r="M4633" i="5"/>
  <c r="L4633" i="5"/>
  <c r="M1936" i="5"/>
  <c r="N3883" i="5"/>
  <c r="L3883" i="5"/>
  <c r="M2428" i="5"/>
  <c r="L2428" i="5"/>
  <c r="N2694" i="5"/>
  <c r="L2694" i="5"/>
  <c r="N6735" i="5"/>
  <c r="L6735" i="5"/>
  <c r="M6656" i="5"/>
  <c r="L6656" i="5"/>
  <c r="N8112" i="5"/>
  <c r="L8112" i="5"/>
  <c r="M7363" i="5"/>
  <c r="L7363" i="5"/>
  <c r="N6529" i="5"/>
  <c r="L6529" i="5"/>
  <c r="N4736" i="5"/>
  <c r="L4736" i="5"/>
  <c r="N5815" i="5"/>
  <c r="L5815" i="5"/>
  <c r="M7067" i="5"/>
  <c r="L7067" i="5"/>
  <c r="N644" i="5"/>
  <c r="L644" i="5"/>
  <c r="N2106" i="5"/>
  <c r="L2106" i="5"/>
  <c r="N538" i="5"/>
  <c r="L538" i="5"/>
  <c r="M2841" i="5"/>
  <c r="L2841" i="5"/>
  <c r="N1514" i="5"/>
  <c r="L1514" i="5"/>
  <c r="M2942" i="5"/>
  <c r="L2942" i="5"/>
  <c r="M7080" i="5"/>
  <c r="L7080" i="5"/>
  <c r="M4468" i="5"/>
  <c r="L4468" i="5"/>
  <c r="M5987" i="5"/>
  <c r="L5987" i="5"/>
  <c r="L6204" i="5"/>
  <c r="L7995" i="5"/>
  <c r="L4070" i="5"/>
  <c r="L2762" i="5"/>
  <c r="L3822" i="5"/>
  <c r="L7724" i="5"/>
  <c r="L149" i="5"/>
  <c r="L565" i="5"/>
  <c r="L813" i="5"/>
  <c r="L5036" i="5"/>
  <c r="N375" i="5"/>
  <c r="L375" i="5"/>
  <c r="M1408" i="5"/>
  <c r="L1408" i="5"/>
  <c r="N7652" i="5"/>
  <c r="L7652" i="5"/>
  <c r="L791" i="5"/>
  <c r="L4350" i="5"/>
  <c r="L1347" i="5"/>
  <c r="L854" i="5"/>
  <c r="L8020" i="5"/>
  <c r="L5298" i="5"/>
  <c r="L6490" i="5"/>
  <c r="L6308" i="5"/>
  <c r="L6626" i="5"/>
  <c r="L7021" i="5"/>
  <c r="L2968" i="5"/>
  <c r="L7736" i="5"/>
  <c r="L6652" i="5"/>
  <c r="M744" i="5"/>
  <c r="L744" i="5"/>
  <c r="N2664" i="5"/>
  <c r="L2664" i="5"/>
  <c r="N5160" i="5"/>
  <c r="L5160" i="5"/>
  <c r="N8331" i="5"/>
  <c r="L8331" i="5"/>
  <c r="N6950" i="5"/>
  <c r="L6950" i="5"/>
  <c r="M7210" i="5"/>
  <c r="L7210" i="5"/>
  <c r="N4242" i="5"/>
  <c r="L4242" i="5"/>
  <c r="M890" i="5"/>
  <c r="L890" i="5"/>
  <c r="M6256" i="5"/>
  <c r="L6256" i="5"/>
  <c r="L6874" i="5"/>
  <c r="L510" i="5"/>
  <c r="L2028" i="5"/>
  <c r="M5511" i="5"/>
  <c r="L5511" i="5"/>
  <c r="M448" i="5"/>
  <c r="L448" i="5"/>
  <c r="N4084" i="5"/>
  <c r="L4084" i="5"/>
  <c r="M6354" i="5"/>
  <c r="L6354" i="5"/>
  <c r="N2242" i="5"/>
  <c r="L2242" i="5"/>
  <c r="L4625" i="5"/>
  <c r="L4770" i="5"/>
  <c r="L4799" i="5"/>
  <c r="L3415" i="5"/>
  <c r="L3549" i="5"/>
  <c r="L2048" i="5"/>
  <c r="L529" i="5"/>
  <c r="L5212" i="5"/>
  <c r="L1745" i="5"/>
  <c r="M8564" i="5"/>
  <c r="L8564" i="5"/>
  <c r="M1070" i="5"/>
  <c r="L1070" i="5"/>
  <c r="L257" i="5"/>
  <c r="L4397" i="5"/>
  <c r="N278" i="5"/>
  <c r="L278" i="5"/>
  <c r="M7377" i="5"/>
  <c r="L7377" i="5"/>
  <c r="M935" i="5"/>
  <c r="L935" i="5"/>
  <c r="N26" i="5"/>
  <c r="L26" i="5"/>
  <c r="N5885" i="5"/>
  <c r="L5885" i="5"/>
  <c r="N1269" i="5"/>
  <c r="L1269" i="5"/>
  <c r="L270" i="5"/>
  <c r="L7617" i="5"/>
  <c r="M4151" i="5"/>
  <c r="L4151" i="5"/>
  <c r="N3109" i="5"/>
  <c r="L3109" i="5"/>
  <c r="L5671" i="5"/>
  <c r="L7353" i="5"/>
  <c r="L4016" i="5"/>
  <c r="L4857" i="5"/>
  <c r="N2825" i="5"/>
  <c r="L2825" i="5"/>
  <c r="L2516" i="5"/>
  <c r="L5218" i="5"/>
  <c r="N1333" i="5"/>
  <c r="L1333" i="5"/>
  <c r="L6931" i="5"/>
  <c r="L6648" i="5"/>
  <c r="L122" i="5"/>
  <c r="L4396" i="5"/>
  <c r="L7131" i="5"/>
  <c r="N5769" i="5"/>
  <c r="L5769" i="5"/>
  <c r="L6349" i="5"/>
  <c r="L283" i="5"/>
  <c r="M553" i="5"/>
  <c r="L553" i="5"/>
  <c r="M3299" i="5"/>
  <c r="L3299" i="5"/>
  <c r="N2121" i="5"/>
  <c r="L2121" i="5"/>
  <c r="N156" i="5"/>
  <c r="L156" i="5"/>
  <c r="M4239" i="5"/>
  <c r="L4239" i="5"/>
  <c r="L938" i="5"/>
  <c r="L2602" i="5"/>
  <c r="L6456" i="5"/>
  <c r="L1231" i="5"/>
  <c r="L8319" i="5"/>
  <c r="L2476" i="5"/>
  <c r="L5901" i="5"/>
  <c r="L6789" i="5"/>
  <c r="L6597" i="5"/>
  <c r="M3700" i="5"/>
  <c r="L3700" i="5"/>
  <c r="N204" i="5"/>
  <c r="L204" i="5"/>
  <c r="N4526" i="5"/>
  <c r="L4526" i="5"/>
  <c r="L5834" i="5"/>
  <c r="M190" i="5"/>
  <c r="L190" i="5"/>
  <c r="M5396" i="5"/>
  <c r="L5396" i="5"/>
  <c r="M3794" i="5"/>
  <c r="L3794" i="5"/>
  <c r="L2112" i="5"/>
  <c r="L336" i="5"/>
  <c r="L970" i="5"/>
  <c r="L1183" i="5"/>
  <c r="L6896" i="5"/>
  <c r="L4213" i="5"/>
  <c r="L474" i="5"/>
  <c r="L5410" i="5"/>
  <c r="M1363" i="5"/>
  <c r="L1363" i="5"/>
  <c r="N5798" i="5"/>
  <c r="L5798" i="5"/>
  <c r="L6924" i="5"/>
  <c r="L2409" i="5"/>
  <c r="N1741" i="5"/>
  <c r="L1741" i="5"/>
  <c r="L5356" i="5"/>
  <c r="L3815" i="5"/>
  <c r="L4445" i="5"/>
  <c r="L188" i="5"/>
  <c r="L1769" i="5"/>
  <c r="L6471" i="5"/>
  <c r="L2419" i="5"/>
  <c r="M3496" i="5"/>
  <c r="L3496" i="5"/>
  <c r="L2617" i="5"/>
  <c r="L8046" i="5"/>
  <c r="L2856" i="5"/>
  <c r="L4522" i="5"/>
  <c r="L1088" i="5"/>
  <c r="L1125" i="5"/>
  <c r="L1137" i="5"/>
  <c r="L2026" i="5"/>
  <c r="L3974" i="5"/>
  <c r="N2137" i="5"/>
  <c r="L2137" i="5"/>
  <c r="N6584" i="5"/>
  <c r="L6584" i="5"/>
  <c r="L3377" i="5"/>
  <c r="L657" i="5"/>
  <c r="L371" i="5"/>
  <c r="L3251" i="5"/>
  <c r="L235" i="5"/>
  <c r="L2865" i="5"/>
  <c r="L2317" i="5"/>
  <c r="M2344" i="5"/>
  <c r="L2344" i="5"/>
  <c r="M3701" i="5"/>
  <c r="L3701" i="5"/>
  <c r="L6007" i="5"/>
  <c r="L568" i="5"/>
  <c r="M6769" i="5"/>
  <c r="L6769" i="5"/>
  <c r="L5871" i="5"/>
  <c r="L3209" i="5"/>
  <c r="L517" i="5"/>
  <c r="N1019" i="5"/>
  <c r="L1019" i="5"/>
  <c r="N4049" i="5"/>
  <c r="L4049" i="5"/>
  <c r="M589" i="5"/>
  <c r="L589" i="5"/>
  <c r="M2220" i="5"/>
  <c r="L2220" i="5"/>
  <c r="M6" i="5"/>
  <c r="L6" i="5"/>
  <c r="N5707" i="5"/>
  <c r="L5707" i="5"/>
  <c r="L7570" i="5"/>
  <c r="L707" i="5"/>
  <c r="L3866" i="5"/>
  <c r="L3069" i="5"/>
  <c r="L987" i="5"/>
  <c r="L6389" i="5"/>
  <c r="L2882" i="5"/>
  <c r="L4228" i="5"/>
  <c r="L5760" i="5"/>
  <c r="L2669" i="5"/>
  <c r="L176" i="5"/>
  <c r="L555" i="5"/>
  <c r="L7013" i="5"/>
  <c r="L6143" i="5"/>
  <c r="L618" i="5"/>
  <c r="L4308" i="5"/>
  <c r="L7350" i="5"/>
  <c r="L7049" i="5"/>
  <c r="L7072" i="5"/>
  <c r="K6873" i="5"/>
  <c r="M6873" i="5" s="1"/>
  <c r="K5762" i="5"/>
  <c r="L5762" i="5" s="1"/>
  <c r="K2988" i="5"/>
  <c r="K8224" i="5"/>
  <c r="L8224" i="5" s="1"/>
  <c r="K3095" i="5"/>
  <c r="M3095" i="5" s="1"/>
  <c r="K5163" i="5"/>
  <c r="K4299" i="5"/>
  <c r="K3073" i="5"/>
  <c r="L3073" i="5" s="1"/>
  <c r="K8197" i="5"/>
  <c r="M8197" i="5" s="1"/>
  <c r="K1424" i="5"/>
  <c r="N1424" i="5" s="1"/>
  <c r="K3780" i="5"/>
  <c r="L3780" i="5" s="1"/>
  <c r="K5640" i="5"/>
  <c r="L5640" i="5" s="1"/>
  <c r="K6592" i="5"/>
  <c r="L6592" i="5" s="1"/>
  <c r="K8673" i="5"/>
  <c r="M8673" i="5" s="1"/>
  <c r="K597" i="5"/>
  <c r="M597" i="5" s="1"/>
  <c r="K845" i="5"/>
  <c r="L845" i="5" s="1"/>
  <c r="K2276" i="5"/>
  <c r="K5657" i="5"/>
  <c r="M5657" i="5" s="1"/>
  <c r="K6709" i="5"/>
  <c r="L6709" i="5" s="1"/>
  <c r="K6409" i="5"/>
  <c r="M6409" i="5" s="1"/>
  <c r="K3898" i="5"/>
  <c r="K3658" i="5"/>
  <c r="N3658" i="5" s="1"/>
  <c r="K8554" i="5"/>
  <c r="L8554" i="5" s="1"/>
  <c r="K2451" i="5"/>
  <c r="L2451" i="5" s="1"/>
  <c r="K7633" i="5"/>
  <c r="L7633" i="5" s="1"/>
  <c r="K8211" i="5"/>
  <c r="K3013" i="5"/>
  <c r="M3013" i="5" s="1"/>
  <c r="K203" i="5"/>
  <c r="M203" i="5" s="1"/>
  <c r="M1610" i="5"/>
  <c r="N1610" i="5"/>
  <c r="L1610" i="5"/>
  <c r="N5627" i="5"/>
  <c r="L5627" i="5"/>
  <c r="M5627" i="5"/>
  <c r="M858" i="5"/>
  <c r="L858" i="5"/>
  <c r="N858" i="5"/>
  <c r="L5351" i="5"/>
  <c r="M5351" i="5"/>
  <c r="M5623" i="5"/>
  <c r="N5623" i="5"/>
  <c r="M544" i="5"/>
  <c r="N544" i="5"/>
  <c r="L544" i="5"/>
  <c r="L4698" i="5"/>
  <c r="M4698" i="5"/>
  <c r="M3997" i="5"/>
  <c r="N3997" i="5"/>
  <c r="L3997" i="5"/>
  <c r="M2866" i="5"/>
  <c r="L2866" i="5"/>
  <c r="N2866" i="5"/>
  <c r="N812" i="5"/>
  <c r="L812" i="5"/>
  <c r="M1243" i="5"/>
  <c r="N1243" i="5"/>
  <c r="L1243" i="5"/>
  <c r="L8247" i="5"/>
  <c r="M8247" i="5"/>
  <c r="L4725" i="5"/>
  <c r="M4725" i="5"/>
  <c r="M7018" i="5"/>
  <c r="L7018" i="5"/>
  <c r="L2622" i="5"/>
  <c r="N2622" i="5"/>
  <c r="M7214" i="5"/>
  <c r="N7214" i="5"/>
  <c r="M2678" i="5"/>
  <c r="L2678" i="5"/>
  <c r="N2678" i="5"/>
  <c r="L6613" i="5"/>
  <c r="N6613" i="5"/>
  <c r="N7339" i="5"/>
  <c r="L7339" i="5"/>
  <c r="L1041" i="5"/>
  <c r="M1041" i="5"/>
  <c r="N6487" i="5"/>
  <c r="L6487" i="5"/>
  <c r="N6713" i="5"/>
  <c r="M6713" i="5"/>
  <c r="L2723" i="5"/>
  <c r="M2723" i="5"/>
  <c r="L4090" i="5"/>
  <c r="M4090" i="5"/>
  <c r="N4090" i="5"/>
  <c r="M3171" i="5"/>
  <c r="N3171" i="5"/>
  <c r="M8343" i="5"/>
  <c r="L8343" i="5"/>
  <c r="N8343" i="5"/>
  <c r="L6421" i="5"/>
  <c r="N6421" i="5"/>
  <c r="N2395" i="5"/>
  <c r="L2395" i="5"/>
  <c r="M2395" i="5"/>
  <c r="L6957" i="5"/>
  <c r="N6957" i="5"/>
  <c r="L7022" i="5"/>
  <c r="M7022" i="5"/>
  <c r="N7022" i="5"/>
  <c r="K3712" i="5"/>
  <c r="N3712" i="5" s="1"/>
  <c r="K6072" i="5"/>
  <c r="K7032" i="5"/>
  <c r="L7032" i="5" s="1"/>
  <c r="K6833" i="5"/>
  <c r="K3403" i="5"/>
  <c r="L3403" i="5" s="1"/>
  <c r="K7170" i="5"/>
  <c r="L7170" i="5" s="1"/>
  <c r="K6790" i="5"/>
  <c r="N6790" i="5" s="1"/>
  <c r="K5629" i="5"/>
  <c r="K654" i="5"/>
  <c r="L654" i="5" s="1"/>
  <c r="K6238" i="5"/>
  <c r="L6238" i="5" s="1"/>
  <c r="K1476" i="5"/>
  <c r="L1476" i="5" s="1"/>
  <c r="K3045" i="5"/>
  <c r="K6683" i="5"/>
  <c r="K7895" i="5"/>
  <c r="K8454" i="5"/>
  <c r="L8454" i="5" s="1"/>
  <c r="K3675" i="5"/>
  <c r="L3675" i="5" s="1"/>
  <c r="K8277" i="5"/>
  <c r="L8277" i="5" s="1"/>
  <c r="K3852" i="5"/>
  <c r="L3852" i="5" s="1"/>
  <c r="K5070" i="5"/>
  <c r="M5070" i="5" s="1"/>
  <c r="K4841" i="5"/>
  <c r="L4841" i="5" s="1"/>
  <c r="K4110" i="5"/>
  <c r="L4110" i="5" s="1"/>
  <c r="K7904" i="5"/>
  <c r="N7904" i="5" s="1"/>
  <c r="K8671" i="5"/>
  <c r="K6384" i="5"/>
  <c r="N6384" i="5" s="1"/>
  <c r="L5548" i="5"/>
  <c r="N5548" i="5"/>
  <c r="M5548" i="5"/>
  <c r="M7247" i="5"/>
  <c r="N7247" i="5"/>
  <c r="M5185" i="5"/>
  <c r="N5185" i="5"/>
  <c r="L6503" i="5"/>
  <c r="N6503" i="5"/>
  <c r="L3084" i="5"/>
  <c r="N3084" i="5"/>
  <c r="N2380" i="5"/>
  <c r="L2380" i="5"/>
  <c r="M2380" i="5"/>
  <c r="M5858" i="5"/>
  <c r="L5858" i="5"/>
  <c r="L1725" i="5"/>
  <c r="M1725" i="5"/>
  <c r="L1781" i="5"/>
  <c r="M1781" i="5"/>
  <c r="L4989" i="5"/>
  <c r="M4989" i="5"/>
  <c r="N4989" i="5"/>
  <c r="L8075" i="5"/>
  <c r="M8075" i="5"/>
  <c r="L6117" i="5"/>
  <c r="M6117" i="5"/>
  <c r="N6117" i="5"/>
  <c r="L226" i="5"/>
  <c r="N226" i="5"/>
  <c r="M3633" i="5"/>
  <c r="N3633" i="5"/>
  <c r="N217" i="5"/>
  <c r="M217" i="5"/>
  <c r="L4556" i="5"/>
  <c r="M4556" i="5"/>
  <c r="N4556" i="5"/>
  <c r="L125" i="5"/>
  <c r="N125" i="5"/>
  <c r="M6155" i="5"/>
  <c r="N6155" i="5"/>
  <c r="L6155" i="5"/>
  <c r="K7778" i="5"/>
  <c r="L7778" i="5" s="1"/>
  <c r="K3222" i="5"/>
  <c r="L3222" i="5" s="1"/>
  <c r="K8395" i="5"/>
  <c r="L8395" i="5" s="1"/>
  <c r="K7946" i="5"/>
  <c r="L7946" i="5" s="1"/>
  <c r="K8543" i="5"/>
  <c r="M8543" i="5" s="1"/>
  <c r="K3805" i="5"/>
  <c r="L3805" i="5" s="1"/>
  <c r="K2573" i="5"/>
  <c r="M2573" i="5" s="1"/>
  <c r="K5999" i="5"/>
  <c r="L5999" i="5" s="1"/>
  <c r="K5098" i="5"/>
  <c r="K5460" i="5"/>
  <c r="L5460" i="5" s="1"/>
  <c r="K386" i="5"/>
  <c r="K7845" i="5"/>
  <c r="K5545" i="5"/>
  <c r="L5545" i="5" s="1"/>
  <c r="K8601" i="5"/>
  <c r="K7246" i="5"/>
  <c r="K7747" i="5"/>
  <c r="M7747" i="5" s="1"/>
  <c r="K8131" i="5"/>
  <c r="M8131" i="5" s="1"/>
  <c r="K8740" i="5"/>
  <c r="K6210" i="5"/>
  <c r="M6210" i="5" s="1"/>
  <c r="K2933" i="5"/>
  <c r="L2933" i="5" s="1"/>
  <c r="K4477" i="5"/>
  <c r="L4477" i="5" s="1"/>
  <c r="K3750" i="5"/>
  <c r="L3750" i="5" s="1"/>
  <c r="K5752" i="5"/>
  <c r="M5752" i="5" s="1"/>
  <c r="K592" i="5"/>
  <c r="M592" i="5" s="1"/>
  <c r="K8260" i="5"/>
  <c r="N8260" i="5" s="1"/>
  <c r="K1227" i="5"/>
  <c r="M1227" i="5" s="1"/>
  <c r="K2608" i="5"/>
  <c r="M2608" i="5" s="1"/>
  <c r="N6362" i="5"/>
  <c r="K7311" i="5"/>
  <c r="K4103" i="5"/>
  <c r="M4103" i="5" s="1"/>
  <c r="L1053" i="5"/>
  <c r="N1053" i="5"/>
  <c r="M8253" i="5"/>
  <c r="L8253" i="5"/>
  <c r="L3015" i="5"/>
  <c r="N3015" i="5"/>
  <c r="M3015" i="5"/>
  <c r="N5249" i="5"/>
  <c r="L5249" i="5"/>
  <c r="M5249" i="5"/>
  <c r="L8732" i="5"/>
  <c r="N8732" i="5"/>
  <c r="N4141" i="5"/>
  <c r="L4141" i="5"/>
  <c r="M4141" i="5"/>
  <c r="M2427" i="5"/>
  <c r="N2427" i="5"/>
  <c r="M524" i="5"/>
  <c r="N524" i="5"/>
  <c r="N3429" i="5"/>
  <c r="L3429" i="5"/>
  <c r="M3429" i="5"/>
  <c r="L3439" i="5"/>
  <c r="M3439" i="5"/>
  <c r="N3439" i="5"/>
  <c r="L3853" i="5"/>
  <c r="M3853" i="5"/>
  <c r="N3853" i="5"/>
  <c r="M735" i="5"/>
  <c r="L735" i="5"/>
  <c r="L2786" i="5"/>
  <c r="M2786" i="5"/>
  <c r="N2786" i="5"/>
  <c r="M6052" i="5"/>
  <c r="N6052" i="5"/>
  <c r="L8335" i="5"/>
  <c r="M8335" i="5"/>
  <c r="N1341" i="5"/>
  <c r="L1341" i="5"/>
  <c r="M1341" i="5"/>
  <c r="L5655" i="5"/>
  <c r="N5655" i="5"/>
  <c r="M8687" i="5"/>
  <c r="L8687" i="5"/>
  <c r="L7152" i="5"/>
  <c r="M7152" i="5"/>
  <c r="L1373" i="5"/>
  <c r="M1373" i="5"/>
  <c r="M2239" i="5"/>
  <c r="L2239" i="5"/>
  <c r="N2239" i="5"/>
  <c r="L7164" i="5"/>
  <c r="M7164" i="5"/>
  <c r="L4020" i="5"/>
  <c r="M4020" i="5"/>
  <c r="L3444" i="5"/>
  <c r="M3444" i="5"/>
  <c r="N3444" i="5"/>
  <c r="L6669" i="5"/>
  <c r="M6669" i="5"/>
  <c r="N6669" i="5"/>
  <c r="L3911" i="5"/>
  <c r="M3911" i="5"/>
  <c r="N3911" i="5"/>
  <c r="L7853" i="5"/>
  <c r="N7853" i="5"/>
  <c r="K7004" i="5"/>
  <c r="L7004" i="5" s="1"/>
  <c r="K8248" i="5"/>
  <c r="K3715" i="5"/>
  <c r="K7688" i="5"/>
  <c r="L7688" i="5" s="1"/>
  <c r="K1431" i="5"/>
  <c r="M1431" i="5" s="1"/>
  <c r="K1217" i="5"/>
  <c r="K7411" i="5"/>
  <c r="N7411" i="5" s="1"/>
  <c r="K6244" i="5"/>
  <c r="K4953" i="5"/>
  <c r="L4953" i="5" s="1"/>
  <c r="K7938" i="5"/>
  <c r="L7938" i="5" s="1"/>
  <c r="K4870" i="5"/>
  <c r="N4870" i="5" s="1"/>
  <c r="K1282" i="5"/>
  <c r="L1282" i="5" s="1"/>
  <c r="K1841" i="5"/>
  <c r="M1841" i="5" s="1"/>
  <c r="K7689" i="5"/>
  <c r="M7689" i="5" s="1"/>
  <c r="K6061" i="5"/>
  <c r="K6380" i="5"/>
  <c r="M6380" i="5" s="1"/>
  <c r="K6791" i="5"/>
  <c r="L6791" i="5" s="1"/>
  <c r="K8254" i="5"/>
  <c r="K8044" i="5"/>
  <c r="M8044" i="5" s="1"/>
  <c r="K7325" i="5"/>
  <c r="K1843" i="5"/>
  <c r="K191" i="5"/>
  <c r="K7236" i="5"/>
  <c r="L7236" i="5" s="1"/>
  <c r="K4512" i="5"/>
  <c r="N4512" i="5" s="1"/>
  <c r="K7986" i="5"/>
  <c r="K7571" i="5"/>
  <c r="M7571" i="5" s="1"/>
  <c r="M659" i="5"/>
  <c r="L659" i="5"/>
  <c r="N659" i="5"/>
  <c r="L610" i="5"/>
  <c r="N610" i="5"/>
  <c r="M7002" i="5"/>
  <c r="N7002" i="5"/>
  <c r="N5461" i="5"/>
  <c r="M5461" i="5"/>
  <c r="L5461" i="5"/>
  <c r="M5061" i="5"/>
  <c r="L5061" i="5"/>
  <c r="N5061" i="5"/>
  <c r="M8205" i="5"/>
  <c r="N8205" i="5"/>
  <c r="L8205" i="5"/>
  <c r="M261" i="5"/>
  <c r="N261" i="5"/>
  <c r="N2091" i="5"/>
  <c r="L2091" i="5"/>
  <c r="M2091" i="5"/>
  <c r="N8605" i="5"/>
  <c r="L8605" i="5"/>
  <c r="M8605" i="5"/>
  <c r="M1648" i="5"/>
  <c r="N1648" i="5"/>
  <c r="M8209" i="5"/>
  <c r="N8209" i="5"/>
  <c r="L8209" i="5"/>
  <c r="L1635" i="5"/>
  <c r="M1635" i="5"/>
  <c r="N1635" i="5"/>
  <c r="L3303" i="5"/>
  <c r="M3303" i="5"/>
  <c r="N3303" i="5"/>
  <c r="N5681" i="5"/>
  <c r="M5681" i="5"/>
  <c r="L5681" i="5"/>
  <c r="N8107" i="5"/>
  <c r="L8107" i="5"/>
  <c r="M8107" i="5"/>
  <c r="N3347" i="5"/>
  <c r="L3347" i="5"/>
  <c r="M3347" i="5"/>
  <c r="N317" i="5"/>
  <c r="L317" i="5"/>
  <c r="M8462" i="5"/>
  <c r="L8462" i="5"/>
  <c r="N8462" i="5"/>
  <c r="L218" i="5"/>
  <c r="M218" i="5"/>
  <c r="N218" i="5"/>
  <c r="L3632" i="5"/>
  <c r="N3632" i="5"/>
  <c r="L8427" i="5"/>
  <c r="N8427" i="5"/>
  <c r="L2131" i="5"/>
  <c r="M2131" i="5"/>
  <c r="L7847" i="5"/>
  <c r="M7847" i="5"/>
  <c r="N7847" i="5"/>
  <c r="M2571" i="5"/>
  <c r="N2571" i="5"/>
  <c r="L525" i="5"/>
  <c r="M525" i="5"/>
  <c r="N525" i="5"/>
  <c r="M1688" i="5"/>
  <c r="N1688" i="5"/>
  <c r="L3235" i="5"/>
  <c r="M3235" i="5"/>
  <c r="N6233" i="5"/>
  <c r="M6233" i="5"/>
  <c r="K6540" i="5"/>
  <c r="L6540" i="5" s="1"/>
  <c r="K8236" i="5"/>
  <c r="L8236" i="5" s="1"/>
  <c r="K1965" i="5"/>
  <c r="L1965" i="5" s="1"/>
  <c r="K3136" i="5"/>
  <c r="L3136" i="5" s="1"/>
  <c r="K832" i="5"/>
  <c r="L832" i="5" s="1"/>
  <c r="K1103" i="5"/>
  <c r="K3634" i="5"/>
  <c r="L3634" i="5" s="1"/>
  <c r="K509" i="5"/>
  <c r="L509" i="5" s="1"/>
  <c r="K2557" i="5"/>
  <c r="K4845" i="5"/>
  <c r="N4845" i="5" s="1"/>
  <c r="K7161" i="5"/>
  <c r="K8124" i="5"/>
  <c r="L8124" i="5" s="1"/>
  <c r="K8246" i="5"/>
  <c r="M8246" i="5" s="1"/>
  <c r="K3181" i="5"/>
  <c r="K7810" i="5"/>
  <c r="K7586" i="5"/>
  <c r="M7586" i="5" s="1"/>
  <c r="K1558" i="5"/>
  <c r="L1558" i="5" s="1"/>
  <c r="K4171" i="5"/>
  <c r="K7006" i="5"/>
  <c r="N7006" i="5" s="1"/>
  <c r="K966" i="5"/>
  <c r="N966" i="5" s="1"/>
  <c r="K2976" i="5"/>
  <c r="L2976" i="5" s="1"/>
  <c r="K2035" i="5"/>
  <c r="M2035" i="5" s="1"/>
  <c r="K3900" i="5"/>
  <c r="M3900" i="5" s="1"/>
  <c r="K2875" i="5"/>
  <c r="M2875" i="5" s="1"/>
  <c r="K5561" i="5"/>
  <c r="L5561" i="5" s="1"/>
  <c r="K4344" i="5"/>
  <c r="K2094" i="5"/>
  <c r="L2094" i="5" s="1"/>
  <c r="K1903" i="5"/>
  <c r="K8430" i="5"/>
  <c r="M8430" i="5" s="1"/>
  <c r="K4819" i="5"/>
  <c r="M4819" i="5" s="1"/>
  <c r="K3448" i="5"/>
  <c r="M3448" i="5" s="1"/>
  <c r="K3880" i="5"/>
  <c r="N3880" i="5" s="1"/>
  <c r="N1686" i="5"/>
  <c r="L1686" i="5"/>
  <c r="M1163" i="5"/>
  <c r="N1163" i="5"/>
  <c r="M874" i="5"/>
  <c r="N874" i="5"/>
  <c r="M6536" i="5"/>
  <c r="N6536" i="5"/>
  <c r="L6536" i="5"/>
  <c r="M8036" i="5"/>
  <c r="L8036" i="5"/>
  <c r="N2063" i="5"/>
  <c r="L2063" i="5"/>
  <c r="M7466" i="5"/>
  <c r="N7466" i="5"/>
  <c r="L1247" i="5"/>
  <c r="M1247" i="5"/>
  <c r="N6153" i="5"/>
  <c r="L6153" i="5"/>
  <c r="M6153" i="5"/>
  <c r="M1324" i="5"/>
  <c r="L1324" i="5"/>
  <c r="N1324" i="5"/>
  <c r="M5370" i="5"/>
  <c r="N5370" i="5"/>
  <c r="N6116" i="5"/>
  <c r="L6116" i="5"/>
  <c r="M6116" i="5"/>
  <c r="M7578" i="5"/>
  <c r="N7578" i="5"/>
  <c r="L4283" i="5"/>
  <c r="N4283" i="5"/>
  <c r="N3281" i="5"/>
  <c r="L3281" i="5"/>
  <c r="M3281" i="5"/>
  <c r="L2406" i="5"/>
  <c r="M2406" i="5"/>
  <c r="N2406" i="5"/>
  <c r="M6180" i="5"/>
  <c r="L6180" i="5"/>
  <c r="N8354" i="5"/>
  <c r="L8354" i="5"/>
  <c r="L7993" i="5"/>
  <c r="N7993" i="5"/>
  <c r="M6782" i="5"/>
  <c r="L6782" i="5"/>
  <c r="N6782" i="5"/>
  <c r="L7156" i="5"/>
  <c r="M7156" i="5"/>
  <c r="L3481" i="5"/>
  <c r="M3481" i="5"/>
  <c r="N3481" i="5"/>
  <c r="L3011" i="5"/>
  <c r="M3011" i="5"/>
  <c r="L6010" i="5"/>
  <c r="N6010" i="5"/>
  <c r="M3920" i="5"/>
  <c r="L3920" i="5"/>
  <c r="L3212" i="5"/>
  <c r="N3212" i="5"/>
  <c r="L7842" i="5"/>
  <c r="M7842" i="5"/>
  <c r="N7842" i="5"/>
  <c r="N6823" i="5"/>
  <c r="L6823" i="5"/>
  <c r="N7065" i="5"/>
  <c r="L7065" i="5"/>
  <c r="N434" i="5"/>
  <c r="L434" i="5"/>
  <c r="M8014" i="5"/>
  <c r="N8014" i="5"/>
  <c r="L5260" i="5"/>
  <c r="N5260" i="5"/>
  <c r="L4233" i="5"/>
  <c r="M4233" i="5"/>
  <c r="N4233" i="5"/>
  <c r="L8594" i="5"/>
  <c r="N8594" i="5"/>
  <c r="L6218" i="5"/>
  <c r="N6218" i="5"/>
  <c r="L7840" i="5"/>
  <c r="M7840" i="5"/>
  <c r="L8423" i="5"/>
  <c r="M8423" i="5"/>
  <c r="N8423" i="5"/>
  <c r="L13" i="5"/>
  <c r="M13" i="5"/>
  <c r="L141" i="5"/>
  <c r="N141" i="5"/>
  <c r="K5134" i="5"/>
  <c r="M5134" i="5" s="1"/>
  <c r="K3816" i="5"/>
  <c r="L3816" i="5" s="1"/>
  <c r="K6342" i="5"/>
  <c r="M6342" i="5" s="1"/>
  <c r="K5195" i="5"/>
  <c r="K3364" i="5"/>
  <c r="M3364" i="5" s="1"/>
  <c r="K5456" i="5"/>
  <c r="K2893" i="5"/>
  <c r="L2893" i="5" s="1"/>
  <c r="K4638" i="5"/>
  <c r="K780" i="5"/>
  <c r="M780" i="5" s="1"/>
  <c r="K6893" i="5"/>
  <c r="L6893" i="5" s="1"/>
  <c r="K2587" i="5"/>
  <c r="N2587" i="5" s="1"/>
  <c r="K655" i="5"/>
  <c r="L655" i="5" s="1"/>
  <c r="K2555" i="5"/>
  <c r="K6502" i="5"/>
  <c r="L6502" i="5" s="1"/>
  <c r="K1422" i="5"/>
  <c r="L1422" i="5" s="1"/>
  <c r="K7449" i="5"/>
  <c r="L7449" i="5" s="1"/>
  <c r="K6005" i="5"/>
  <c r="L6005" i="5" s="1"/>
  <c r="K3962" i="5"/>
  <c r="M3962" i="5" s="1"/>
  <c r="K7959" i="5"/>
  <c r="K6405" i="5"/>
  <c r="L6405" i="5" s="1"/>
  <c r="K5742" i="5"/>
  <c r="L5742" i="5" s="1"/>
  <c r="K6614" i="5"/>
  <c r="K1774" i="5"/>
  <c r="L1774" i="5" s="1"/>
  <c r="K2655" i="5"/>
  <c r="L2655" i="5" s="1"/>
  <c r="K8465" i="5"/>
  <c r="N8465" i="5" s="1"/>
  <c r="K4433" i="5"/>
  <c r="L4433" i="5" s="1"/>
  <c r="K4723" i="5"/>
  <c r="N4723" i="5" s="1"/>
  <c r="M8354" i="5"/>
  <c r="N2865" i="5"/>
  <c r="K4392" i="5"/>
  <c r="M1015" i="5"/>
  <c r="N2323" i="5"/>
  <c r="K609" i="5"/>
  <c r="L609" i="5" s="1"/>
  <c r="N2220" i="5"/>
  <c r="N43" i="5"/>
  <c r="M610" i="5"/>
  <c r="M5900" i="5"/>
  <c r="N2486" i="5"/>
  <c r="N4033" i="5"/>
  <c r="M2323" i="5"/>
  <c r="M1918" i="5"/>
  <c r="M2626" i="5"/>
  <c r="K3103" i="5"/>
  <c r="K7669" i="5"/>
  <c r="M7669" i="5" s="1"/>
  <c r="N7156" i="5"/>
  <c r="M5736" i="5"/>
  <c r="N5728" i="5"/>
  <c r="M6164" i="5"/>
  <c r="M36" i="5"/>
  <c r="M1446" i="5"/>
  <c r="M8782" i="5"/>
  <c r="N5150" i="5"/>
  <c r="L5703" i="5"/>
  <c r="M5703" i="5"/>
  <c r="N5703" i="5"/>
  <c r="N1800" i="5"/>
  <c r="L1800" i="5"/>
  <c r="M1800" i="5"/>
  <c r="M2906" i="5"/>
  <c r="N2906" i="5"/>
  <c r="L2906" i="5"/>
  <c r="L2887" i="5"/>
  <c r="M2887" i="5"/>
  <c r="M6786" i="5"/>
  <c r="N6786" i="5"/>
  <c r="L2599" i="5"/>
  <c r="M2599" i="5"/>
  <c r="N2599" i="5"/>
  <c r="L3690" i="5"/>
  <c r="M3690" i="5"/>
  <c r="M907" i="5"/>
  <c r="L907" i="5"/>
  <c r="M8505" i="5"/>
  <c r="N8505" i="5"/>
  <c r="L8505" i="5"/>
  <c r="N189" i="5"/>
  <c r="L189" i="5"/>
  <c r="M189" i="5"/>
  <c r="L2623" i="5"/>
  <c r="M2623" i="5"/>
  <c r="N2623" i="5"/>
  <c r="L7286" i="5"/>
  <c r="M7286" i="5"/>
  <c r="N7286" i="5"/>
  <c r="N7835" i="5"/>
  <c r="M7835" i="5"/>
  <c r="L6076" i="5"/>
  <c r="M6076" i="5"/>
  <c r="N3756" i="5"/>
  <c r="M3756" i="5"/>
  <c r="L2507" i="5"/>
  <c r="N2507" i="5"/>
  <c r="L4447" i="5"/>
  <c r="N4447" i="5"/>
  <c r="N8709" i="5"/>
  <c r="L8709" i="5"/>
  <c r="N3012" i="5"/>
  <c r="M3012" i="5"/>
  <c r="M1707" i="5"/>
  <c r="L1707" i="5"/>
  <c r="L6772" i="5"/>
  <c r="M6772" i="5"/>
  <c r="N7157" i="5"/>
  <c r="M7157" i="5"/>
  <c r="L7963" i="5"/>
  <c r="M7963" i="5"/>
  <c r="N7963" i="5"/>
  <c r="N5449" i="5"/>
  <c r="M5449" i="5"/>
  <c r="L4492" i="5"/>
  <c r="M4492" i="5"/>
  <c r="L6359" i="5"/>
  <c r="M6359" i="5"/>
  <c r="L4349" i="5"/>
  <c r="M4349" i="5"/>
  <c r="N4349" i="5"/>
  <c r="L4579" i="5"/>
  <c r="N4579" i="5"/>
  <c r="L700" i="5"/>
  <c r="M700" i="5"/>
  <c r="N700" i="5"/>
  <c r="L8344" i="5"/>
  <c r="N8344" i="5"/>
  <c r="L2589" i="5"/>
  <c r="N2589" i="5"/>
  <c r="M6805" i="5"/>
  <c r="N6805" i="5"/>
  <c r="L6672" i="5"/>
  <c r="M6672" i="5"/>
  <c r="N6672" i="5"/>
  <c r="L823" i="5"/>
  <c r="M823" i="5"/>
  <c r="L6040" i="5"/>
  <c r="N6040" i="5"/>
  <c r="L4488" i="5"/>
  <c r="M4488" i="5"/>
  <c r="N4488" i="5"/>
  <c r="M5279" i="5"/>
  <c r="N5279" i="5"/>
  <c r="L1001" i="5"/>
  <c r="N1001" i="5"/>
  <c r="L444" i="5"/>
  <c r="M444" i="5"/>
  <c r="L2146" i="5"/>
  <c r="N2146" i="5"/>
  <c r="L7620" i="5"/>
  <c r="M7620" i="5"/>
  <c r="N7620" i="5"/>
  <c r="L2203" i="5"/>
  <c r="M2203" i="5"/>
  <c r="L2386" i="5"/>
  <c r="M2386" i="5"/>
  <c r="N2386" i="5"/>
  <c r="L2675" i="5"/>
  <c r="N2675" i="5"/>
  <c r="M2675" i="5"/>
  <c r="K5455" i="5"/>
  <c r="K7165" i="5"/>
  <c r="N7165" i="5" s="1"/>
  <c r="K8496" i="5"/>
  <c r="L8496" i="5" s="1"/>
  <c r="K5970" i="5"/>
  <c r="N5970" i="5" s="1"/>
  <c r="K8512" i="5"/>
  <c r="L8512" i="5" s="1"/>
  <c r="K11" i="5"/>
  <c r="K1271" i="5"/>
  <c r="N1271" i="5" s="1"/>
  <c r="K3297" i="5"/>
  <c r="K4065" i="5"/>
  <c r="L4065" i="5" s="1"/>
  <c r="K6480" i="5"/>
  <c r="L6480" i="5" s="1"/>
  <c r="K6114" i="5"/>
  <c r="L6114" i="5" s="1"/>
  <c r="K4696" i="5"/>
  <c r="L4696" i="5" s="1"/>
  <c r="K2674" i="5"/>
  <c r="L2674" i="5" s="1"/>
  <c r="K4700" i="5"/>
  <c r="L4700" i="5" s="1"/>
  <c r="K6550" i="5"/>
  <c r="K5546" i="5"/>
  <c r="L5546" i="5" s="1"/>
  <c r="K7001" i="5"/>
  <c r="K6205" i="5"/>
  <c r="K4518" i="5"/>
  <c r="L4518" i="5" s="1"/>
  <c r="K2753" i="5"/>
  <c r="L2753" i="5" s="1"/>
  <c r="K2494" i="5"/>
  <c r="L2494" i="5" s="1"/>
  <c r="K7428" i="5"/>
  <c r="N7428" i="5" s="1"/>
  <c r="K1595" i="5"/>
  <c r="L1595" i="5" s="1"/>
  <c r="K4408" i="5"/>
  <c r="K7757" i="5"/>
  <c r="N7757" i="5" s="1"/>
  <c r="K8027" i="5"/>
  <c r="M8027" i="5" s="1"/>
  <c r="K7634" i="5"/>
  <c r="L7634" i="5" s="1"/>
  <c r="K8534" i="5"/>
  <c r="L8534" i="5" s="1"/>
  <c r="K8405" i="5"/>
  <c r="K6901" i="5"/>
  <c r="K8641" i="5"/>
  <c r="K5638" i="5"/>
  <c r="K1506" i="5"/>
  <c r="K948" i="5"/>
  <c r="N948" i="5" s="1"/>
  <c r="K8643" i="5"/>
  <c r="M8643" i="5" s="1"/>
  <c r="K8717" i="5"/>
  <c r="N8717" i="5" s="1"/>
  <c r="K6641" i="5"/>
  <c r="L6641" i="5" s="1"/>
  <c r="K7732" i="5"/>
  <c r="L7732" i="5" s="1"/>
  <c r="K6092" i="5"/>
  <c r="L6092" i="5" s="1"/>
  <c r="K6745" i="5"/>
  <c r="L6745" i="5" s="1"/>
  <c r="K4882" i="5"/>
  <c r="L4882" i="5" s="1"/>
  <c r="K2878" i="5"/>
  <c r="K3028" i="5"/>
  <c r="N3028" i="5" s="1"/>
  <c r="K6636" i="5"/>
  <c r="K4752" i="5"/>
  <c r="K6621" i="5"/>
  <c r="N6621" i="5" s="1"/>
  <c r="K111" i="5"/>
  <c r="L111" i="5" s="1"/>
  <c r="K2275" i="5"/>
  <c r="L2275" i="5" s="1"/>
  <c r="K5725" i="5"/>
  <c r="N5725" i="5" s="1"/>
  <c r="N1781" i="5"/>
  <c r="K7128" i="5"/>
  <c r="M7128" i="5" s="1"/>
  <c r="N7743" i="5"/>
  <c r="M7993" i="5"/>
  <c r="N1393" i="5"/>
  <c r="M43" i="5"/>
  <c r="M6731" i="5"/>
  <c r="N7889" i="5"/>
  <c r="M2486" i="5"/>
  <c r="M8594" i="5"/>
  <c r="K8530" i="5"/>
  <c r="L8530" i="5" s="1"/>
  <c r="M2206" i="5"/>
  <c r="N2177" i="5"/>
  <c r="N4956" i="5"/>
  <c r="K4675" i="5"/>
  <c r="N4675" i="5" s="1"/>
  <c r="M7456" i="5"/>
  <c r="N3749" i="5"/>
  <c r="N4239" i="5"/>
  <c r="N629" i="5"/>
  <c r="K7867" i="5"/>
  <c r="L7867" i="5" s="1"/>
  <c r="K3292" i="5"/>
  <c r="L3292" i="5" s="1"/>
  <c r="M6010" i="5"/>
  <c r="N2772" i="5"/>
  <c r="M5150" i="5"/>
  <c r="K6933" i="5"/>
  <c r="L6933" i="5" s="1"/>
  <c r="K6760" i="5"/>
  <c r="L6760" i="5" s="1"/>
  <c r="K5911" i="5"/>
  <c r="L5911" i="5" s="1"/>
  <c r="K4291" i="5"/>
  <c r="L4291" i="5" s="1"/>
  <c r="K6732" i="5"/>
  <c r="L6732" i="5" s="1"/>
  <c r="K2219" i="5"/>
  <c r="L2219" i="5" s="1"/>
  <c r="K4336" i="5"/>
  <c r="L4336" i="5" s="1"/>
  <c r="K5847" i="5"/>
  <c r="L5847" i="5" s="1"/>
  <c r="K2096" i="5"/>
  <c r="L2096" i="5" s="1"/>
  <c r="K3724" i="5"/>
  <c r="L3724" i="5" s="1"/>
  <c r="M570" i="5"/>
  <c r="L570" i="5"/>
  <c r="L5131" i="5"/>
  <c r="M5131" i="5"/>
  <c r="N5131" i="5"/>
  <c r="L4505" i="5"/>
  <c r="N4505" i="5"/>
  <c r="M5986" i="5"/>
  <c r="N5986" i="5"/>
  <c r="L1241" i="5"/>
  <c r="M1241" i="5"/>
  <c r="N1241" i="5"/>
  <c r="M41" i="5"/>
  <c r="N41" i="5"/>
  <c r="L6361" i="5"/>
  <c r="N6361" i="5"/>
  <c r="M6361" i="5"/>
  <c r="M4015" i="5"/>
  <c r="L4015" i="5"/>
  <c r="N4015" i="5"/>
  <c r="M7074" i="5"/>
  <c r="N7074" i="5"/>
  <c r="L7074" i="5"/>
  <c r="M5144" i="5"/>
  <c r="L5144" i="5"/>
  <c r="N5144" i="5"/>
  <c r="L359" i="5"/>
  <c r="M359" i="5"/>
  <c r="N359" i="5"/>
  <c r="L1310" i="5"/>
  <c r="N1310" i="5"/>
  <c r="M1310" i="5"/>
  <c r="N1145" i="5"/>
  <c r="M1145" i="5"/>
  <c r="M8037" i="5"/>
  <c r="N8037" i="5"/>
  <c r="L334" i="5"/>
  <c r="M334" i="5"/>
  <c r="L5173" i="5"/>
  <c r="M5173" i="5"/>
  <c r="M5702" i="5"/>
  <c r="L5702" i="5"/>
  <c r="N5702" i="5"/>
  <c r="M1927" i="5"/>
  <c r="N1927" i="5"/>
  <c r="L789" i="5"/>
  <c r="N789" i="5"/>
  <c r="M7341" i="5"/>
  <c r="N7341" i="5"/>
  <c r="M6567" i="5"/>
  <c r="N6567" i="5"/>
  <c r="N7644" i="5"/>
  <c r="L7644" i="5"/>
  <c r="M2400" i="5"/>
  <c r="L2400" i="5"/>
  <c r="L6435" i="5"/>
  <c r="M6435" i="5"/>
  <c r="N6435" i="5"/>
  <c r="L5667" i="5"/>
  <c r="M5667" i="5"/>
  <c r="N2938" i="5"/>
  <c r="L2938" i="5"/>
  <c r="M2938" i="5"/>
  <c r="L2790" i="5"/>
  <c r="N2790" i="5"/>
  <c r="M2790" i="5"/>
  <c r="L5572" i="5"/>
  <c r="N5572" i="5"/>
  <c r="M5572" i="5"/>
  <c r="N4235" i="5"/>
  <c r="L4235" i="5"/>
  <c r="L1716" i="5"/>
  <c r="N1716" i="5"/>
  <c r="L4167" i="5"/>
  <c r="N4167" i="5"/>
  <c r="M247" i="5"/>
  <c r="N247" i="5"/>
  <c r="L247" i="5"/>
  <c r="L4298" i="5"/>
  <c r="M4298" i="5"/>
  <c r="L8463" i="5"/>
  <c r="M8463" i="5"/>
  <c r="L3441" i="5"/>
  <c r="M3441" i="5"/>
  <c r="L4755" i="5"/>
  <c r="N4755" i="5"/>
  <c r="M4755" i="5"/>
  <c r="L8461" i="5"/>
  <c r="M8461" i="5"/>
  <c r="N8461" i="5"/>
  <c r="L3077" i="5"/>
  <c r="M3077" i="5"/>
  <c r="N3077" i="5"/>
  <c r="L4786" i="5"/>
  <c r="M4786" i="5"/>
  <c r="L3301" i="5"/>
  <c r="N3301" i="5"/>
  <c r="L2633" i="5"/>
  <c r="M2633" i="5"/>
  <c r="M8445" i="5"/>
  <c r="N8445" i="5"/>
  <c r="L2621" i="5"/>
  <c r="M2621" i="5"/>
  <c r="N2621" i="5"/>
  <c r="L3964" i="5"/>
  <c r="N3964" i="5"/>
  <c r="K8444" i="5"/>
  <c r="L8444" i="5" s="1"/>
  <c r="K3906" i="5"/>
  <c r="M3906" i="5" s="1"/>
  <c r="K6312" i="5"/>
  <c r="M6312" i="5" s="1"/>
  <c r="K5367" i="5"/>
  <c r="L5367" i="5" s="1"/>
  <c r="K7584" i="5"/>
  <c r="L7584" i="5" s="1"/>
  <c r="K3971" i="5"/>
  <c r="L3971" i="5" s="1"/>
  <c r="K8347" i="5"/>
  <c r="L8347" i="5" s="1"/>
  <c r="K4585" i="5"/>
  <c r="M4585" i="5" s="1"/>
  <c r="K7897" i="5"/>
  <c r="K7753" i="5"/>
  <c r="K2399" i="5"/>
  <c r="M2399" i="5" s="1"/>
  <c r="K912" i="5"/>
  <c r="L912" i="5" s="1"/>
  <c r="K1683" i="5"/>
  <c r="L1683" i="5" s="1"/>
  <c r="K7215" i="5"/>
  <c r="L7215" i="5" s="1"/>
  <c r="K5933" i="5"/>
  <c r="L5933" i="5" s="1"/>
  <c r="K7162" i="5"/>
  <c r="L7162" i="5" s="1"/>
  <c r="K1901" i="5"/>
  <c r="N1901" i="5" s="1"/>
  <c r="K8268" i="5"/>
  <c r="M8268" i="5" s="1"/>
  <c r="K5077" i="5"/>
  <c r="N5077" i="5" s="1"/>
  <c r="K3685" i="5"/>
  <c r="L3685" i="5" s="1"/>
  <c r="K6162" i="5"/>
  <c r="L6162" i="5" s="1"/>
  <c r="K5254" i="5"/>
  <c r="K7616" i="5"/>
  <c r="K5639" i="5"/>
  <c r="K2149" i="5"/>
  <c r="L2149" i="5" s="1"/>
  <c r="K2901" i="5"/>
  <c r="K5971" i="5"/>
  <c r="K4542" i="5"/>
  <c r="N4542" i="5" s="1"/>
  <c r="K3372" i="5"/>
  <c r="N3372" i="5" s="1"/>
  <c r="K8778" i="5"/>
  <c r="L8778" i="5" s="1"/>
  <c r="K2097" i="5"/>
  <c r="L2097" i="5" s="1"/>
  <c r="K5278" i="5"/>
  <c r="N5278" i="5" s="1"/>
  <c r="K5563" i="5"/>
  <c r="L5563" i="5" s="1"/>
  <c r="K39" i="5"/>
  <c r="L39" i="5" s="1"/>
  <c r="K8486" i="5"/>
  <c r="N8486" i="5" s="1"/>
  <c r="K5074" i="5"/>
  <c r="M5074" i="5" s="1"/>
  <c r="K172" i="5"/>
  <c r="L172" i="5" s="1"/>
  <c r="K3489" i="5"/>
  <c r="L3489" i="5" s="1"/>
  <c r="K8057" i="5"/>
  <c r="N8057" i="5" s="1"/>
  <c r="K7086" i="5"/>
  <c r="L7086" i="5" s="1"/>
  <c r="K6138" i="5"/>
  <c r="M6138" i="5" s="1"/>
  <c r="K245" i="5"/>
  <c r="N245" i="5" s="1"/>
  <c r="K6517" i="5"/>
  <c r="L6517" i="5" s="1"/>
  <c r="K495" i="5"/>
  <c r="N495" i="5" s="1"/>
  <c r="K6895" i="5"/>
  <c r="N6895" i="5" s="1"/>
  <c r="K6951" i="5"/>
  <c r="L6951" i="5" s="1"/>
  <c r="K7107" i="5"/>
  <c r="L7107" i="5" s="1"/>
  <c r="K3839" i="5"/>
  <c r="M3839" i="5" s="1"/>
  <c r="K6307" i="5"/>
  <c r="L6307" i="5" s="1"/>
  <c r="K4709" i="5"/>
  <c r="M4709" i="5" s="1"/>
  <c r="N719" i="5"/>
  <c r="M7743" i="5"/>
  <c r="K7900" i="5"/>
  <c r="N2648" i="5"/>
  <c r="N951" i="5"/>
  <c r="M5805" i="5"/>
  <c r="M3381" i="5"/>
  <c r="K3104" i="5"/>
  <c r="N6001" i="5"/>
  <c r="N3269" i="5"/>
  <c r="M1393" i="5"/>
  <c r="N2500" i="5"/>
  <c r="M7889" i="5"/>
  <c r="K5055" i="5"/>
  <c r="L5055" i="5" s="1"/>
  <c r="N4643" i="5"/>
  <c r="K7851" i="5"/>
  <c r="M6823" i="5"/>
  <c r="M2177" i="5"/>
  <c r="M8320" i="5"/>
  <c r="M4956" i="5"/>
  <c r="M6040" i="5"/>
  <c r="M1001" i="5"/>
  <c r="N444" i="5"/>
  <c r="N4958" i="5"/>
  <c r="N7929" i="5"/>
  <c r="K7815" i="5"/>
  <c r="M5655" i="5"/>
  <c r="M3749" i="5"/>
  <c r="M2825" i="5"/>
  <c r="M434" i="5"/>
  <c r="M7479" i="5"/>
  <c r="K8482" i="5"/>
  <c r="M8482" i="5" s="1"/>
  <c r="M629" i="5"/>
  <c r="K7098" i="5"/>
  <c r="L7098" i="5" s="1"/>
  <c r="N4390" i="5"/>
  <c r="N6445" i="5"/>
  <c r="N1496" i="5"/>
  <c r="N7492" i="5"/>
  <c r="N880" i="5"/>
  <c r="K8738" i="5"/>
  <c r="N8738" i="5" s="1"/>
  <c r="M2772" i="5"/>
  <c r="N8585" i="5"/>
  <c r="N8253" i="5"/>
  <c r="N1298" i="5"/>
  <c r="N3177" i="5"/>
  <c r="N3920" i="5"/>
  <c r="N6159" i="5"/>
  <c r="L6159" i="5"/>
  <c r="L1596" i="5"/>
  <c r="N1596" i="5"/>
  <c r="N8766" i="5"/>
  <c r="M8766" i="5"/>
  <c r="L8766" i="5"/>
  <c r="N402" i="5"/>
  <c r="L402" i="5"/>
  <c r="N2914" i="5"/>
  <c r="M2914" i="5"/>
  <c r="L6921" i="5"/>
  <c r="M6921" i="5"/>
  <c r="M4697" i="5"/>
  <c r="N4697" i="5"/>
  <c r="N3229" i="5"/>
  <c r="L3229" i="5"/>
  <c r="M7321" i="5"/>
  <c r="N7321" i="5"/>
  <c r="L4154" i="5"/>
  <c r="N4154" i="5"/>
  <c r="L6151" i="5"/>
  <c r="M6151" i="5"/>
  <c r="N6151" i="5"/>
  <c r="N2544" i="5"/>
  <c r="L2544" i="5"/>
  <c r="M2544" i="5"/>
  <c r="L3644" i="5"/>
  <c r="M3644" i="5"/>
  <c r="N3644" i="5"/>
  <c r="M1139" i="5"/>
  <c r="N1139" i="5"/>
  <c r="N6830" i="5"/>
  <c r="L6830" i="5"/>
  <c r="L3341" i="5"/>
  <c r="N3341" i="5"/>
  <c r="N3639" i="5"/>
  <c r="L3639" i="5"/>
  <c r="L2610" i="5"/>
  <c r="N2610" i="5"/>
  <c r="N6258" i="5"/>
  <c r="M6258" i="5"/>
  <c r="N8604" i="5"/>
  <c r="M8604" i="5"/>
  <c r="L372" i="5"/>
  <c r="N372" i="5"/>
  <c r="L488" i="5"/>
  <c r="M488" i="5"/>
  <c r="L2288" i="5"/>
  <c r="N2288" i="5"/>
  <c r="N2337" i="5"/>
  <c r="M2337" i="5"/>
  <c r="M7759" i="5"/>
  <c r="N7759" i="5"/>
  <c r="L7759" i="5"/>
  <c r="L6448" i="5"/>
  <c r="N6448" i="5"/>
  <c r="M6448" i="5"/>
  <c r="L1961" i="5"/>
  <c r="M1961" i="5"/>
  <c r="M4424" i="5"/>
  <c r="L4424" i="5"/>
  <c r="L4423" i="5"/>
  <c r="N4423" i="5"/>
  <c r="L4622" i="5"/>
  <c r="M4622" i="5"/>
  <c r="N4622" i="5"/>
  <c r="N2465" i="5"/>
  <c r="L2465" i="5"/>
  <c r="L6060" i="5"/>
  <c r="M6060" i="5"/>
  <c r="N6060" i="5"/>
  <c r="L4254" i="5"/>
  <c r="N4254" i="5"/>
  <c r="M4254" i="5"/>
  <c r="L3320" i="5"/>
  <c r="N3320" i="5"/>
  <c r="M6275" i="5"/>
  <c r="N6275" i="5"/>
  <c r="L183" i="5"/>
  <c r="M183" i="5"/>
  <c r="M5142" i="5"/>
  <c r="L5142" i="5"/>
  <c r="N5142" i="5"/>
  <c r="N4531" i="5"/>
  <c r="L4531" i="5"/>
  <c r="L2061" i="5"/>
  <c r="N2061" i="5"/>
  <c r="K2668" i="5"/>
  <c r="M2668" i="5" s="1"/>
  <c r="M3341" i="5"/>
  <c r="N5121" i="5"/>
  <c r="N8297" i="5"/>
  <c r="M719" i="5"/>
  <c r="N6180" i="5"/>
  <c r="M2648" i="5"/>
  <c r="M5283" i="5"/>
  <c r="M2198" i="5"/>
  <c r="M8331" i="5"/>
  <c r="M951" i="5"/>
  <c r="N4506" i="5"/>
  <c r="M6001" i="5"/>
  <c r="M3269" i="5"/>
  <c r="M8427" i="5"/>
  <c r="K3118" i="5"/>
  <c r="L3118" i="5" s="1"/>
  <c r="N176" i="5"/>
  <c r="N1961" i="5"/>
  <c r="M2500" i="5"/>
  <c r="M1053" i="5"/>
  <c r="N8073" i="5"/>
  <c r="K1470" i="5"/>
  <c r="L1470" i="5" s="1"/>
  <c r="M4643" i="5"/>
  <c r="N1081" i="5"/>
  <c r="M3449" i="5"/>
  <c r="N3335" i="5"/>
  <c r="K4806" i="5"/>
  <c r="L4806" i="5" s="1"/>
  <c r="K1549" i="5"/>
  <c r="N7067" i="5"/>
  <c r="N7840" i="5"/>
  <c r="N4731" i="5"/>
  <c r="N1247" i="5"/>
  <c r="N7844" i="5"/>
  <c r="K2437" i="5"/>
  <c r="M2437" i="5" s="1"/>
  <c r="M4958" i="5"/>
  <c r="N1484" i="5"/>
  <c r="M7929" i="5"/>
  <c r="N1345" i="5"/>
  <c r="M4283" i="5"/>
  <c r="N5569" i="5"/>
  <c r="M4390" i="5"/>
  <c r="N4082" i="5"/>
  <c r="M6445" i="5"/>
  <c r="N4698" i="5"/>
  <c r="M6613" i="5"/>
  <c r="N7101" i="5"/>
  <c r="M7492" i="5"/>
  <c r="M880" i="5"/>
  <c r="N8557" i="5"/>
  <c r="M1716" i="5"/>
  <c r="M8585" i="5"/>
  <c r="M6787" i="5"/>
  <c r="L6787" i="5"/>
  <c r="N6787" i="5"/>
  <c r="L5672" i="5"/>
  <c r="N5672" i="5"/>
  <c r="M5672" i="5"/>
  <c r="L3197" i="5"/>
  <c r="N1521" i="5"/>
  <c r="L1521" i="5"/>
  <c r="L1081" i="5"/>
  <c r="L7319" i="5"/>
  <c r="L4301" i="5"/>
  <c r="N4301" i="5"/>
  <c r="L1518" i="5"/>
  <c r="M1518" i="5"/>
  <c r="N1518" i="5"/>
  <c r="N2452" i="5"/>
  <c r="L2452" i="5"/>
  <c r="M2452" i="5"/>
  <c r="M2566" i="5"/>
  <c r="N2566" i="5"/>
  <c r="M4726" i="5"/>
  <c r="N4726" i="5"/>
  <c r="M320" i="5"/>
  <c r="L320" i="5"/>
  <c r="N320" i="5"/>
  <c r="L37" i="5"/>
  <c r="N37" i="5"/>
  <c r="L4426" i="5"/>
  <c r="N4426" i="5"/>
  <c r="M4426" i="5"/>
  <c r="N7159" i="5"/>
  <c r="L7159" i="5"/>
  <c r="L2550" i="5"/>
  <c r="M2550" i="5"/>
  <c r="L1435" i="5"/>
  <c r="M1435" i="5"/>
  <c r="M701" i="5"/>
  <c r="N701" i="5"/>
  <c r="M3828" i="5"/>
  <c r="N3828" i="5"/>
  <c r="N936" i="5"/>
  <c r="M936" i="5"/>
  <c r="M2548" i="5"/>
  <c r="L2548" i="5"/>
  <c r="N2548" i="5"/>
  <c r="N3561" i="5"/>
  <c r="L3561" i="5"/>
  <c r="L5642" i="5"/>
  <c r="N5642" i="5"/>
  <c r="L2591" i="5"/>
  <c r="M2591" i="5"/>
  <c r="N2591" i="5"/>
  <c r="M1704" i="5"/>
  <c r="N1704" i="5"/>
  <c r="L1704" i="5"/>
  <c r="L80" i="5"/>
  <c r="L7602" i="5"/>
  <c r="L4506" i="5"/>
  <c r="N8039" i="5"/>
  <c r="L8039" i="5"/>
  <c r="M8039" i="5"/>
  <c r="L6607" i="5"/>
  <c r="M6607" i="5"/>
  <c r="N6607" i="5"/>
  <c r="N6670" i="5"/>
  <c r="M6670" i="5"/>
  <c r="L8078" i="5"/>
  <c r="L5450" i="5"/>
  <c r="M5450" i="5"/>
  <c r="N5450" i="5"/>
  <c r="L2809" i="5"/>
  <c r="L6993" i="5"/>
  <c r="L8047" i="5"/>
  <c r="L4294" i="5"/>
  <c r="L6862" i="5"/>
  <c r="M6862" i="5"/>
  <c r="N6862" i="5"/>
  <c r="L5039" i="5"/>
  <c r="M5039" i="5"/>
  <c r="N5039" i="5"/>
  <c r="L4203" i="5"/>
  <c r="M4203" i="5"/>
  <c r="N4203" i="5"/>
  <c r="N1306" i="5"/>
  <c r="L1306" i="5"/>
  <c r="L8630" i="5"/>
  <c r="M8630" i="5"/>
  <c r="N8630" i="5"/>
  <c r="L4963" i="5"/>
  <c r="M4963" i="5"/>
  <c r="N4963" i="5"/>
  <c r="L7141" i="5"/>
  <c r="M7141" i="5"/>
  <c r="L7400" i="5"/>
  <c r="M4632" i="5"/>
  <c r="N4632" i="5"/>
  <c r="L2796" i="5"/>
  <c r="M2796" i="5"/>
  <c r="L5618" i="5"/>
  <c r="L6699" i="5"/>
  <c r="M6699" i="5"/>
  <c r="L1354" i="5"/>
  <c r="M1354" i="5"/>
  <c r="N1354" i="5"/>
  <c r="L4187" i="5"/>
  <c r="N4187" i="5"/>
  <c r="M4187" i="5"/>
  <c r="M6976" i="5"/>
  <c r="N6976" i="5"/>
  <c r="L289" i="5"/>
  <c r="M289" i="5"/>
  <c r="N289" i="5"/>
  <c r="K1658" i="5"/>
  <c r="L1658" i="5" s="1"/>
  <c r="K8431" i="5"/>
  <c r="M8431" i="5" s="1"/>
  <c r="K8513" i="5"/>
  <c r="M8513" i="5" s="1"/>
  <c r="K2868" i="5"/>
  <c r="M2868" i="5" s="1"/>
  <c r="K8655" i="5"/>
  <c r="K6916" i="5"/>
  <c r="M6916" i="5" s="1"/>
  <c r="K45" i="5"/>
  <c r="L45" i="5" s="1"/>
  <c r="K7549" i="5"/>
  <c r="M7549" i="5" s="1"/>
  <c r="K4947" i="5"/>
  <c r="N4947" i="5" s="1"/>
  <c r="K7133" i="5"/>
  <c r="K6190" i="5"/>
  <c r="L6190" i="5" s="1"/>
  <c r="K4744" i="5"/>
  <c r="N4744" i="5" s="1"/>
  <c r="K7618" i="5"/>
  <c r="M7618" i="5" s="1"/>
  <c r="K213" i="5"/>
  <c r="K6230" i="5"/>
  <c r="N6230" i="5" s="1"/>
  <c r="K6878" i="5"/>
  <c r="N6878" i="5" s="1"/>
  <c r="K4375" i="5"/>
  <c r="K7419" i="5"/>
  <c r="M7419" i="5" s="1"/>
  <c r="K6107" i="5"/>
  <c r="M6107" i="5" s="1"/>
  <c r="K3047" i="5"/>
  <c r="M3047" i="5" s="1"/>
  <c r="K2609" i="5"/>
  <c r="L2609" i="5" s="1"/>
  <c r="K8714" i="5"/>
  <c r="L8714" i="5" s="1"/>
  <c r="K5981" i="5"/>
  <c r="L5981" i="5" s="1"/>
  <c r="K1275" i="5"/>
  <c r="M1275" i="5" s="1"/>
  <c r="K2378" i="5"/>
  <c r="K7572" i="5"/>
  <c r="L7572" i="5" s="1"/>
  <c r="K7594" i="5"/>
  <c r="M7594" i="5" s="1"/>
  <c r="K7301" i="5"/>
  <c r="N7301" i="5" s="1"/>
  <c r="L6057" i="5"/>
  <c r="N6057" i="5"/>
  <c r="L6560" i="5"/>
  <c r="M6560" i="5"/>
  <c r="N6560" i="5"/>
  <c r="M6475" i="5"/>
  <c r="N6475" i="5"/>
  <c r="L3582" i="5"/>
  <c r="M3582" i="5"/>
  <c r="M2306" i="5"/>
  <c r="N2306" i="5"/>
  <c r="N3821" i="5"/>
  <c r="L3821" i="5"/>
  <c r="M3821" i="5"/>
  <c r="L4883" i="5"/>
  <c r="M4883" i="5"/>
  <c r="N4883" i="5"/>
  <c r="L8390" i="5"/>
  <c r="M8390" i="5"/>
  <c r="L2090" i="5"/>
  <c r="M2090" i="5"/>
  <c r="L7839" i="5"/>
  <c r="M7839" i="5"/>
  <c r="K7506" i="5"/>
  <c r="K2585" i="5"/>
  <c r="K2782" i="5"/>
  <c r="M2782" i="5" s="1"/>
  <c r="K5947" i="5"/>
  <c r="M5947" i="5" s="1"/>
  <c r="K7359" i="5"/>
  <c r="K5465" i="5"/>
  <c r="M5465" i="5" s="1"/>
  <c r="K4181" i="5"/>
  <c r="L4181" i="5" s="1"/>
  <c r="K3577" i="5"/>
  <c r="K501" i="5"/>
  <c r="L501" i="5" s="1"/>
  <c r="K1522" i="5"/>
  <c r="K2905" i="5"/>
  <c r="M2905" i="5" s="1"/>
  <c r="K1036" i="5"/>
  <c r="M1036" i="5" s="1"/>
  <c r="K5089" i="5"/>
  <c r="L5089" i="5" s="1"/>
  <c r="K129" i="5"/>
  <c r="L129" i="5" s="1"/>
  <c r="K6752" i="5"/>
  <c r="K6572" i="5"/>
  <c r="K7598" i="5"/>
  <c r="K6958" i="5"/>
  <c r="L6958" i="5" s="1"/>
  <c r="K5272" i="5"/>
  <c r="M5272" i="5" s="1"/>
  <c r="K3305" i="5"/>
  <c r="L3305" i="5" s="1"/>
  <c r="K7869" i="5"/>
  <c r="K7051" i="5"/>
  <c r="L7051" i="5" s="1"/>
  <c r="K7200" i="5"/>
  <c r="M7200" i="5" s="1"/>
  <c r="N5351" i="5"/>
  <c r="N7974" i="5"/>
  <c r="L7974" i="5"/>
  <c r="N8672" i="5"/>
  <c r="M8672" i="5"/>
  <c r="L8549" i="5"/>
  <c r="M8549" i="5"/>
  <c r="M4260" i="5"/>
  <c r="N4260" i="5"/>
  <c r="N977" i="5"/>
  <c r="M977" i="5"/>
  <c r="L7682" i="5"/>
  <c r="N7682" i="5"/>
  <c r="M1668" i="5"/>
  <c r="L1668" i="5"/>
  <c r="L7513" i="5"/>
  <c r="N7513" i="5"/>
  <c r="M7513" i="5"/>
  <c r="L4715" i="5"/>
  <c r="M4715" i="5"/>
  <c r="N1860" i="5"/>
  <c r="L1860" i="5"/>
  <c r="N3332" i="5"/>
  <c r="M3332" i="5"/>
  <c r="L3332" i="5"/>
  <c r="M8438" i="5"/>
  <c r="L8438" i="5"/>
  <c r="M228" i="5"/>
  <c r="N228" i="5"/>
  <c r="L228" i="5"/>
  <c r="N2777" i="5"/>
  <c r="L2777" i="5"/>
  <c r="L5268" i="5"/>
  <c r="N5268" i="5"/>
  <c r="L7296" i="5"/>
  <c r="M7296" i="5"/>
  <c r="N7296" i="5"/>
  <c r="L3855" i="5"/>
  <c r="M3855" i="5"/>
  <c r="M5605" i="5"/>
  <c r="N5605" i="5"/>
  <c r="L4624" i="5"/>
  <c r="N4624" i="5"/>
  <c r="N1018" i="5"/>
  <c r="M1018" i="5"/>
  <c r="M6857" i="5"/>
  <c r="N6857" i="5"/>
  <c r="L6857" i="5"/>
  <c r="L2438" i="5"/>
  <c r="N2438" i="5"/>
  <c r="K8351" i="5"/>
  <c r="L8351" i="5" s="1"/>
  <c r="K1035" i="5"/>
  <c r="N1035" i="5" s="1"/>
  <c r="K8099" i="5"/>
  <c r="N8099" i="5" s="1"/>
  <c r="K6424" i="5"/>
  <c r="K4919" i="5"/>
  <c r="M4919" i="5" s="1"/>
  <c r="K2570" i="5"/>
  <c r="L2570" i="5" s="1"/>
  <c r="K2957" i="5"/>
  <c r="L2957" i="5" s="1"/>
  <c r="K4246" i="5"/>
  <c r="M4246" i="5" s="1"/>
  <c r="K7132" i="5"/>
  <c r="M7132" i="5" s="1"/>
  <c r="K4659" i="5"/>
  <c r="K1979" i="5"/>
  <c r="M1979" i="5" s="1"/>
  <c r="K7269" i="5"/>
  <c r="N7269" i="5" s="1"/>
  <c r="K6751" i="5"/>
  <c r="L6751" i="5" s="1"/>
  <c r="K4974" i="5"/>
  <c r="M4974" i="5" s="1"/>
  <c r="K4099" i="5"/>
  <c r="L4099" i="5" s="1"/>
  <c r="K6365" i="5"/>
  <c r="L6365" i="5" s="1"/>
  <c r="K4543" i="5"/>
  <c r="L4543" i="5" s="1"/>
  <c r="K3568" i="5"/>
  <c r="M3568" i="5" s="1"/>
  <c r="K2394" i="5"/>
  <c r="L2394" i="5" s="1"/>
  <c r="K5992" i="5"/>
  <c r="M5992" i="5" s="1"/>
  <c r="K6757" i="5"/>
  <c r="K6160" i="5"/>
  <c r="L6160" i="5" s="1"/>
  <c r="K7369" i="5"/>
  <c r="K7507" i="5"/>
  <c r="K952" i="5"/>
  <c r="N2723" i="5"/>
  <c r="M8723" i="5"/>
  <c r="N8723" i="5"/>
  <c r="N1469" i="5"/>
  <c r="M1469" i="5"/>
  <c r="L6477" i="5"/>
  <c r="N6477" i="5"/>
  <c r="M6182" i="5"/>
  <c r="L6182" i="5"/>
  <c r="N6182" i="5"/>
  <c r="L4578" i="5"/>
  <c r="N4578" i="5"/>
  <c r="L5331" i="5"/>
  <c r="N5331" i="5"/>
  <c r="M5331" i="5"/>
  <c r="L3817" i="5"/>
  <c r="M3817" i="5"/>
  <c r="L1085" i="5"/>
  <c r="N1085" i="5"/>
  <c r="N6590" i="5"/>
  <c r="L6590" i="5"/>
  <c r="M6508" i="5"/>
  <c r="N6508" i="5"/>
  <c r="N54" i="5"/>
  <c r="L54" i="5"/>
  <c r="L6141" i="5"/>
  <c r="M6141" i="5"/>
  <c r="N6141" i="5"/>
  <c r="L2844" i="5"/>
  <c r="M2844" i="5"/>
  <c r="L5983" i="5"/>
  <c r="N5983" i="5"/>
  <c r="L7610" i="5"/>
  <c r="M7610" i="5"/>
  <c r="L5619" i="5"/>
  <c r="M5619" i="5"/>
  <c r="N5619" i="5"/>
  <c r="M3253" i="5"/>
  <c r="N3253" i="5"/>
  <c r="M7744" i="5"/>
  <c r="N7744" i="5"/>
  <c r="L7744" i="5"/>
  <c r="L3888" i="5"/>
  <c r="M3888" i="5"/>
  <c r="N3888" i="5"/>
  <c r="L8100" i="5"/>
  <c r="M8100" i="5"/>
  <c r="M4621" i="5"/>
  <c r="N4621" i="5"/>
  <c r="L4900" i="5"/>
  <c r="N4900" i="5"/>
  <c r="M4900" i="5"/>
  <c r="L3352" i="5"/>
  <c r="N3352" i="5"/>
  <c r="L7097" i="5"/>
  <c r="M7097" i="5"/>
  <c r="N7097" i="5"/>
  <c r="L2202" i="5"/>
  <c r="N2202" i="5"/>
  <c r="K2200" i="5"/>
  <c r="L2200" i="5" s="1"/>
  <c r="K2665" i="5"/>
  <c r="L2665" i="5" s="1"/>
  <c r="K8413" i="5"/>
  <c r="N8413" i="5" s="1"/>
  <c r="K5320" i="5"/>
  <c r="L5320" i="5" s="1"/>
  <c r="K327" i="5"/>
  <c r="M327" i="5" s="1"/>
  <c r="K4822" i="5"/>
  <c r="L4822" i="5" s="1"/>
  <c r="K7075" i="5"/>
  <c r="N7075" i="5" s="1"/>
  <c r="K1076" i="5"/>
  <c r="K1107" i="5"/>
  <c r="K2435" i="5"/>
  <c r="N2435" i="5" s="1"/>
  <c r="K3114" i="5"/>
  <c r="L3114" i="5" s="1"/>
  <c r="K4063" i="5"/>
  <c r="L4063" i="5" s="1"/>
  <c r="K3006" i="5"/>
  <c r="N3006" i="5" s="1"/>
  <c r="K8029" i="5"/>
  <c r="L8029" i="5" s="1"/>
  <c r="K3191" i="5"/>
  <c r="N3191" i="5" s="1"/>
  <c r="K4139" i="5"/>
  <c r="L4139" i="5" s="1"/>
  <c r="K4441" i="5"/>
  <c r="M4441" i="5" s="1"/>
  <c r="K3921" i="5"/>
  <c r="L3921" i="5" s="1"/>
  <c r="K5250" i="5"/>
  <c r="L5250" i="5" s="1"/>
  <c r="K7532" i="5"/>
  <c r="K8200" i="5"/>
  <c r="L8200" i="5" s="1"/>
  <c r="K4727" i="5"/>
  <c r="L4727" i="5" s="1"/>
  <c r="K89" i="5"/>
  <c r="K3564" i="5"/>
  <c r="L3564" i="5" s="1"/>
  <c r="N4240" i="5"/>
  <c r="M6421" i="5"/>
  <c r="K6774" i="5"/>
  <c r="N6774" i="5" s="1"/>
  <c r="M6362" i="5"/>
  <c r="N2305" i="5"/>
  <c r="L2305" i="5"/>
  <c r="M2305" i="5"/>
  <c r="L4892" i="5"/>
  <c r="M4892" i="5"/>
  <c r="N4892" i="5"/>
  <c r="N1144" i="5"/>
  <c r="L1144" i="5"/>
  <c r="L3131" i="5"/>
  <c r="N3131" i="5"/>
  <c r="M3131" i="5"/>
  <c r="M4807" i="5"/>
  <c r="N4807" i="5"/>
  <c r="N8750" i="5"/>
  <c r="M8750" i="5"/>
  <c r="M5795" i="5"/>
  <c r="N5795" i="5"/>
  <c r="L2024" i="5"/>
  <c r="M2024" i="5"/>
  <c r="N2024" i="5"/>
  <c r="M4540" i="5"/>
  <c r="N4540" i="5"/>
  <c r="M5310" i="5"/>
  <c r="N5310" i="5"/>
  <c r="N8432" i="5"/>
  <c r="M8432" i="5"/>
  <c r="L8432" i="5"/>
  <c r="M102" i="5"/>
  <c r="N102" i="5"/>
  <c r="L2750" i="5"/>
  <c r="M2750" i="5"/>
  <c r="N2750" i="5"/>
  <c r="L2159" i="5"/>
  <c r="M2159" i="5"/>
  <c r="N2159" i="5"/>
  <c r="M7561" i="5"/>
  <c r="L7561" i="5"/>
  <c r="N7561" i="5"/>
  <c r="L1937" i="5"/>
  <c r="M1937" i="5"/>
  <c r="N1937" i="5"/>
  <c r="L6368" i="5"/>
  <c r="N6368" i="5"/>
  <c r="L5949" i="5"/>
  <c r="N5949" i="5"/>
  <c r="L8133" i="5"/>
  <c r="M8133" i="5"/>
  <c r="M3872" i="5"/>
  <c r="N3872" i="5"/>
  <c r="L3872" i="5"/>
  <c r="M3226" i="5"/>
  <c r="N3226" i="5"/>
  <c r="L3226" i="5"/>
  <c r="L3540" i="5"/>
  <c r="N3540" i="5"/>
  <c r="M3540" i="5"/>
  <c r="L2322" i="5"/>
  <c r="M2322" i="5"/>
  <c r="L265" i="5"/>
  <c r="M265" i="5"/>
  <c r="K6970" i="5"/>
  <c r="K3282" i="5"/>
  <c r="M3282" i="5" s="1"/>
  <c r="K7462" i="5"/>
  <c r="L7462" i="5" s="1"/>
  <c r="K5812" i="5"/>
  <c r="K7838" i="5"/>
  <c r="L7838" i="5" s="1"/>
  <c r="K3072" i="5"/>
  <c r="L3072" i="5" s="1"/>
  <c r="K5028" i="5"/>
  <c r="N5028" i="5" s="1"/>
  <c r="K4580" i="5"/>
  <c r="N4580" i="5" s="1"/>
  <c r="K8628" i="5"/>
  <c r="M8628" i="5" s="1"/>
  <c r="K8610" i="5"/>
  <c r="M8610" i="5" s="1"/>
  <c r="K8724" i="5"/>
  <c r="K2391" i="5"/>
  <c r="K4557" i="5"/>
  <c r="L4557" i="5" s="1"/>
  <c r="K7185" i="5"/>
  <c r="L7185" i="5" s="1"/>
  <c r="K4764" i="5"/>
  <c r="M4764" i="5" s="1"/>
  <c r="K4739" i="5"/>
  <c r="K2261" i="5"/>
  <c r="L2261" i="5" s="1"/>
  <c r="K6355" i="5"/>
  <c r="M6355" i="5" s="1"/>
  <c r="K5136" i="5"/>
  <c r="L5136" i="5" s="1"/>
  <c r="K5764" i="5"/>
  <c r="L5764" i="5" s="1"/>
  <c r="K3268" i="5"/>
  <c r="K4290" i="5"/>
  <c r="N4290" i="5" s="1"/>
  <c r="K8531" i="5"/>
  <c r="M8531" i="5" s="1"/>
  <c r="K2760" i="5"/>
  <c r="K8511" i="5"/>
  <c r="N8511" i="5" s="1"/>
  <c r="K4047" i="5"/>
  <c r="N4047" i="5" s="1"/>
  <c r="K5091" i="5"/>
  <c r="M5091" i="5" s="1"/>
  <c r="K5165" i="5"/>
  <c r="L5165" i="5" s="1"/>
  <c r="M4240" i="5"/>
  <c r="N2031" i="5"/>
  <c r="N8549" i="5"/>
  <c r="N4262" i="5"/>
  <c r="K6562" i="5"/>
  <c r="M7025" i="5"/>
  <c r="N3855" i="5"/>
  <c r="K4216" i="5"/>
  <c r="N4216" i="5" s="1"/>
  <c r="K4132" i="5"/>
  <c r="M4132" i="5" s="1"/>
  <c r="K4793" i="5"/>
  <c r="K5748" i="5"/>
  <c r="L5748" i="5" s="1"/>
  <c r="K8450" i="5"/>
  <c r="L8742" i="5"/>
  <c r="N8742" i="5"/>
  <c r="M6152" i="5"/>
  <c r="L6152" i="5"/>
  <c r="L6337" i="5"/>
  <c r="N6337" i="5"/>
  <c r="M6337" i="5"/>
  <c r="L4667" i="5"/>
  <c r="M4667" i="5"/>
  <c r="N4667" i="5"/>
  <c r="K7980" i="5"/>
  <c r="N7980" i="5" s="1"/>
  <c r="K4161" i="5"/>
  <c r="N4161" i="5" s="1"/>
  <c r="K7055" i="5"/>
  <c r="L7055" i="5" s="1"/>
  <c r="K5649" i="5"/>
  <c r="M5649" i="5" s="1"/>
  <c r="K5934" i="5"/>
  <c r="M5934" i="5" s="1"/>
  <c r="K7645" i="5"/>
  <c r="L7645" i="5" s="1"/>
  <c r="K3014" i="5"/>
  <c r="L3014" i="5" s="1"/>
  <c r="K512" i="5"/>
  <c r="L512" i="5" s="1"/>
  <c r="K2099" i="5"/>
  <c r="M2099" i="5" s="1"/>
  <c r="K3637" i="5"/>
  <c r="L3637" i="5" s="1"/>
  <c r="K7347" i="5"/>
  <c r="N7347" i="5" s="1"/>
  <c r="K2846" i="5"/>
  <c r="M2846" i="5" s="1"/>
  <c r="K4225" i="5"/>
  <c r="L4225" i="5" s="1"/>
  <c r="K7168" i="5"/>
  <c r="L7168" i="5" s="1"/>
  <c r="K7338" i="5"/>
  <c r="M7338" i="5" s="1"/>
  <c r="K7656" i="5"/>
  <c r="M7656" i="5" s="1"/>
  <c r="K3329" i="5"/>
  <c r="L3329" i="5" s="1"/>
  <c r="K8763" i="5"/>
  <c r="K6024" i="5"/>
  <c r="K5308" i="5"/>
  <c r="K3022" i="5"/>
  <c r="L3022" i="5" s="1"/>
  <c r="K2706" i="5"/>
  <c r="M676" i="5"/>
  <c r="M2031" i="5"/>
  <c r="N2626" i="5"/>
  <c r="N265" i="5"/>
  <c r="M6218" i="5"/>
  <c r="N8390" i="5"/>
  <c r="N7555" i="5"/>
  <c r="M4262" i="5"/>
  <c r="K2771" i="5"/>
  <c r="K4587" i="5"/>
  <c r="N3029" i="5"/>
  <c r="K5822" i="5"/>
  <c r="N6164" i="5"/>
  <c r="N36" i="5"/>
  <c r="N846" i="5"/>
  <c r="N1446" i="5"/>
  <c r="N8782" i="5"/>
  <c r="M5910" i="5"/>
  <c r="N5910" i="5"/>
  <c r="L5910" i="5"/>
  <c r="M3615" i="5"/>
  <c r="L3615" i="5"/>
  <c r="L4245" i="5"/>
  <c r="N4245" i="5"/>
  <c r="L1955" i="5"/>
  <c r="M1955" i="5"/>
  <c r="N1955" i="5"/>
  <c r="L1853" i="5"/>
  <c r="N1853" i="5"/>
  <c r="L7670" i="5"/>
  <c r="M7670" i="5"/>
  <c r="N7670" i="5"/>
  <c r="N7427" i="5"/>
  <c r="L7427" i="5"/>
  <c r="M7427" i="5"/>
  <c r="N8525" i="5"/>
  <c r="M8525" i="5"/>
  <c r="L2604" i="5"/>
  <c r="M2604" i="5"/>
  <c r="N2604" i="5"/>
  <c r="L4323" i="5"/>
  <c r="M4323" i="5"/>
  <c r="N4323" i="5"/>
  <c r="M4706" i="5"/>
  <c r="L4706" i="5"/>
  <c r="N6187" i="5"/>
  <c r="M6187" i="5"/>
  <c r="L6187" i="5"/>
  <c r="M5094" i="5"/>
  <c r="N5094" i="5"/>
  <c r="N2190" i="5"/>
  <c r="L2190" i="5"/>
  <c r="M2190" i="5"/>
  <c r="N4023" i="5"/>
  <c r="L4023" i="5"/>
  <c r="M4023" i="5"/>
  <c r="L74" i="5"/>
  <c r="M74" i="5"/>
  <c r="M2531" i="5"/>
  <c r="L2531" i="5"/>
  <c r="L5646" i="5"/>
  <c r="M5646" i="5"/>
  <c r="N2482" i="5"/>
  <c r="L2482" i="5"/>
  <c r="L7916" i="5"/>
  <c r="N7916" i="5"/>
  <c r="N8677" i="5"/>
  <c r="L8677" i="5"/>
  <c r="L7497" i="5"/>
  <c r="N7497" i="5"/>
  <c r="L393" i="5"/>
  <c r="N393" i="5"/>
  <c r="L3356" i="5"/>
  <c r="M3356" i="5"/>
  <c r="N3356" i="5"/>
  <c r="L3192" i="5"/>
  <c r="M3192" i="5"/>
  <c r="L8074" i="5"/>
  <c r="N8074" i="5"/>
  <c r="M8074" i="5"/>
  <c r="L3515" i="5"/>
  <c r="N3515" i="5"/>
  <c r="L3534" i="5"/>
  <c r="M3534" i="5"/>
  <c r="L7242" i="5"/>
  <c r="M7242" i="5"/>
  <c r="L7039" i="5"/>
  <c r="M7039" i="5"/>
  <c r="N7039" i="5"/>
  <c r="L634" i="5"/>
  <c r="M634" i="5"/>
  <c r="N634" i="5"/>
  <c r="L2567" i="5"/>
  <c r="M2567" i="5"/>
  <c r="L1305" i="5"/>
  <c r="M1305" i="5"/>
  <c r="N1305" i="5"/>
  <c r="L4572" i="5"/>
  <c r="M4572" i="5"/>
  <c r="L6661" i="5"/>
  <c r="N6661" i="5"/>
  <c r="L8382" i="5"/>
  <c r="M8382" i="5"/>
  <c r="N8382" i="5"/>
  <c r="L5014" i="5"/>
  <c r="M5014" i="5"/>
  <c r="L6725" i="5"/>
  <c r="N6725" i="5"/>
  <c r="M6725" i="5"/>
  <c r="L2213" i="5"/>
  <c r="M2213" i="5"/>
  <c r="N2213" i="5"/>
  <c r="L8704" i="5"/>
  <c r="N8704" i="5"/>
  <c r="M5162" i="5"/>
  <c r="N6543" i="5"/>
  <c r="M3632" i="5"/>
  <c r="N8100" i="5"/>
  <c r="N5646" i="5"/>
  <c r="N2607" i="5"/>
  <c r="M7339" i="5"/>
  <c r="M5851" i="5"/>
  <c r="M8742" i="5"/>
  <c r="M8073" i="5"/>
  <c r="K2414" i="5"/>
  <c r="L2414" i="5" s="1"/>
  <c r="M2507" i="5"/>
  <c r="K1715" i="5"/>
  <c r="N7699" i="5"/>
  <c r="M7853" i="5"/>
  <c r="N6076" i="5"/>
  <c r="M6957" i="5"/>
  <c r="M1345" i="5"/>
  <c r="N8687" i="5"/>
  <c r="M7974" i="5"/>
  <c r="M4082" i="5"/>
  <c r="N4020" i="5"/>
  <c r="K7278" i="5"/>
  <c r="N7278" i="5" s="1"/>
  <c r="N2332" i="5"/>
  <c r="N7735" i="5"/>
  <c r="N907" i="5"/>
  <c r="N74" i="5"/>
  <c r="M8475" i="5"/>
  <c r="N3371" i="5"/>
  <c r="L3371" i="5"/>
  <c r="M3371" i="5"/>
  <c r="N8129" i="5"/>
  <c r="L8129" i="5"/>
  <c r="M1386" i="5"/>
  <c r="N1386" i="5"/>
  <c r="L1386" i="5"/>
  <c r="M160" i="5"/>
  <c r="N160" i="5"/>
  <c r="N5576" i="5"/>
  <c r="M5576" i="5"/>
  <c r="M4898" i="5"/>
  <c r="N4898" i="5"/>
  <c r="M7160" i="5"/>
  <c r="L7160" i="5"/>
  <c r="N7160" i="5"/>
  <c r="L7225" i="5"/>
  <c r="N7225" i="5"/>
  <c r="M7225" i="5"/>
  <c r="L6943" i="5"/>
  <c r="N6943" i="5"/>
  <c r="L4258" i="5"/>
  <c r="M4258" i="5"/>
  <c r="N4258" i="5"/>
  <c r="M6756" i="5"/>
  <c r="L6756" i="5"/>
  <c r="N6756" i="5"/>
  <c r="M7775" i="5"/>
  <c r="L7775" i="5"/>
  <c r="N7775" i="5"/>
  <c r="M1399" i="5"/>
  <c r="L1399" i="5"/>
  <c r="M3060" i="5"/>
  <c r="N3060" i="5"/>
  <c r="L3060" i="5"/>
  <c r="N1093" i="5"/>
  <c r="L1093" i="5"/>
  <c r="L4470" i="5"/>
  <c r="N4470" i="5"/>
  <c r="L4909" i="5"/>
  <c r="M4909" i="5"/>
  <c r="N4909" i="5"/>
  <c r="M5326" i="5"/>
  <c r="N5326" i="5"/>
  <c r="M7885" i="5"/>
  <c r="N7885" i="5"/>
  <c r="N4148" i="5"/>
  <c r="M4148" i="5"/>
  <c r="M8647" i="5"/>
  <c r="N8647" i="5"/>
  <c r="L2911" i="5"/>
  <c r="M2911" i="5"/>
  <c r="L776" i="5"/>
  <c r="M776" i="5"/>
  <c r="N776" i="5"/>
  <c r="L4840" i="5"/>
  <c r="M4840" i="5"/>
  <c r="L2299" i="5"/>
  <c r="N2299" i="5"/>
  <c r="N3838" i="5"/>
  <c r="L3838" i="5"/>
  <c r="L6262" i="5"/>
  <c r="M6262" i="5"/>
  <c r="N6262" i="5"/>
  <c r="N4066" i="5"/>
  <c r="L4066" i="5"/>
  <c r="M4066" i="5"/>
  <c r="N6360" i="5"/>
  <c r="L6360" i="5"/>
  <c r="M6360" i="5"/>
  <c r="M7541" i="5"/>
  <c r="N7541" i="5"/>
  <c r="L7541" i="5"/>
  <c r="M5895" i="5"/>
  <c r="N5895" i="5"/>
  <c r="L5895" i="5"/>
  <c r="M6039" i="5"/>
  <c r="L6039" i="5"/>
  <c r="L3881" i="5"/>
  <c r="M3881" i="5"/>
  <c r="N3881" i="5"/>
  <c r="L2578" i="5"/>
  <c r="M2578" i="5"/>
  <c r="N2578" i="5"/>
  <c r="M331" i="5"/>
  <c r="L331" i="5"/>
  <c r="N331" i="5"/>
  <c r="L3445" i="5"/>
  <c r="N3445" i="5"/>
  <c r="M3445" i="5"/>
  <c r="L2168" i="5"/>
  <c r="M2168" i="5"/>
  <c r="N2168" i="5"/>
  <c r="N6825" i="5"/>
  <c r="M6825" i="5"/>
  <c r="L5110" i="5"/>
  <c r="N5110" i="5"/>
  <c r="L8780" i="5"/>
  <c r="N8780" i="5"/>
  <c r="M8636" i="5"/>
  <c r="N8636" i="5"/>
  <c r="L8636" i="5"/>
  <c r="L4480" i="5"/>
  <c r="M4480" i="5"/>
  <c r="M3598" i="5"/>
  <c r="L3598" i="5"/>
  <c r="L7705" i="5"/>
  <c r="N7705" i="5"/>
  <c r="K6189" i="5"/>
  <c r="K6844" i="5"/>
  <c r="M6844" i="5" s="1"/>
  <c r="K833" i="5"/>
  <c r="M833" i="5" s="1"/>
  <c r="K7816" i="5"/>
  <c r="K2458" i="5"/>
  <c r="M2458" i="5" s="1"/>
  <c r="K7709" i="5"/>
  <c r="K7095" i="5"/>
  <c r="L7095" i="5" s="1"/>
  <c r="K6981" i="5"/>
  <c r="L6981" i="5" s="1"/>
  <c r="K3007" i="5"/>
  <c r="K1126" i="5"/>
  <c r="N1126" i="5" s="1"/>
  <c r="K4988" i="5"/>
  <c r="M4988" i="5" s="1"/>
  <c r="K7750" i="5"/>
  <c r="L7750" i="5" s="1"/>
  <c r="K8746" i="5"/>
  <c r="M8746" i="5" s="1"/>
  <c r="K8779" i="5"/>
  <c r="K15" i="5"/>
  <c r="L15" i="5" s="1"/>
  <c r="K5446" i="5"/>
  <c r="M5446" i="5" s="1"/>
  <c r="K6006" i="5"/>
  <c r="M6006" i="5" s="1"/>
  <c r="K5800" i="5"/>
  <c r="K3552" i="5"/>
  <c r="L3552" i="5" s="1"/>
  <c r="K6793" i="5"/>
  <c r="K8035" i="5"/>
  <c r="K1997" i="5"/>
  <c r="N1997" i="5" s="1"/>
  <c r="K6729" i="5"/>
  <c r="N6729" i="5" s="1"/>
  <c r="K4906" i="5"/>
  <c r="L4906" i="5" s="1"/>
  <c r="K4751" i="5"/>
  <c r="M4751" i="5" s="1"/>
  <c r="K1818" i="5"/>
  <c r="L1818" i="5" s="1"/>
  <c r="K6459" i="5"/>
  <c r="M6459" i="5" s="1"/>
  <c r="K4969" i="5"/>
  <c r="L4969" i="5" s="1"/>
  <c r="K7348" i="5"/>
  <c r="L7348" i="5" s="1"/>
  <c r="K3259" i="5"/>
  <c r="K7800" i="5"/>
  <c r="L7800" i="5" s="1"/>
  <c r="K6446" i="5"/>
  <c r="N6446" i="5" s="1"/>
  <c r="K7038" i="5"/>
  <c r="L7038" i="5" s="1"/>
  <c r="K5424" i="5"/>
  <c r="M5424" i="5" s="1"/>
  <c r="K4718" i="5"/>
  <c r="K1131" i="5"/>
  <c r="L1131" i="5" s="1"/>
  <c r="K3066" i="5"/>
  <c r="L3066" i="5" s="1"/>
  <c r="K5294" i="5"/>
  <c r="L5294" i="5" s="1"/>
  <c r="K2890" i="5"/>
  <c r="L2890" i="5" s="1"/>
  <c r="K5497" i="5"/>
  <c r="M5497" i="5" s="1"/>
  <c r="K4533" i="5"/>
  <c r="M4533" i="5" s="1"/>
  <c r="K2104" i="5"/>
  <c r="M2104" i="5" s="1"/>
  <c r="K3395" i="5"/>
  <c r="L3395" i="5" s="1"/>
  <c r="K5984" i="5"/>
  <c r="N5984" i="5" s="1"/>
  <c r="K4193" i="5"/>
  <c r="L4193" i="5" s="1"/>
  <c r="K5406" i="5"/>
  <c r="L5406" i="5" s="1"/>
  <c r="K725" i="5"/>
  <c r="N725" i="5" s="1"/>
  <c r="K168" i="5"/>
  <c r="N168" i="5" s="1"/>
  <c r="K6983" i="5"/>
  <c r="L6983" i="5" s="1"/>
  <c r="N4876" i="5"/>
  <c r="N80" i="5"/>
  <c r="M6543" i="5"/>
  <c r="N424" i="5"/>
  <c r="N5667" i="5"/>
  <c r="M2607" i="5"/>
  <c r="N6193" i="5"/>
  <c r="M226" i="5"/>
  <c r="N4046" i="5"/>
  <c r="N1725" i="5"/>
  <c r="M1085" i="5"/>
  <c r="K3275" i="5"/>
  <c r="M3275" i="5" s="1"/>
  <c r="N8364" i="5"/>
  <c r="M141" i="5"/>
  <c r="N5173" i="5"/>
  <c r="K7985" i="5"/>
  <c r="N7985" i="5" s="1"/>
  <c r="K2034" i="5"/>
  <c r="M2422" i="5"/>
  <c r="K6643" i="5"/>
  <c r="M6643" i="5" s="1"/>
  <c r="M7699" i="5"/>
  <c r="N5154" i="5"/>
  <c r="N3495" i="5"/>
  <c r="N8075" i="5"/>
  <c r="K8591" i="5"/>
  <c r="L8591" i="5" s="1"/>
  <c r="K6022" i="5"/>
  <c r="L6022" i="5" s="1"/>
  <c r="N4779" i="5"/>
  <c r="M7735" i="5"/>
  <c r="M6943" i="5"/>
  <c r="M8732" i="5"/>
  <c r="N5014" i="5"/>
  <c r="L3531" i="5"/>
  <c r="M3531" i="5"/>
  <c r="L5713" i="5"/>
  <c r="M5713" i="5"/>
  <c r="M2102" i="5"/>
  <c r="N2102" i="5"/>
  <c r="M8547" i="5"/>
  <c r="L8547" i="5"/>
  <c r="N8547" i="5"/>
  <c r="L633" i="5"/>
  <c r="N633" i="5"/>
  <c r="L6454" i="5"/>
  <c r="N6454" i="5"/>
  <c r="M6173" i="5"/>
  <c r="N6173" i="5"/>
  <c r="M3052" i="5"/>
  <c r="N3052" i="5"/>
  <c r="M8392" i="5"/>
  <c r="N8392" i="5"/>
  <c r="L8392" i="5"/>
  <c r="L821" i="5"/>
  <c r="M821" i="5"/>
  <c r="N821" i="5"/>
  <c r="M8230" i="5"/>
  <c r="N8230" i="5"/>
  <c r="L8230" i="5"/>
  <c r="M5811" i="5"/>
  <c r="L5811" i="5"/>
  <c r="N5811" i="5"/>
  <c r="M5472" i="5"/>
  <c r="N5472" i="5"/>
  <c r="M4790" i="5"/>
  <c r="N4790" i="5"/>
  <c r="L8286" i="5"/>
  <c r="M8286" i="5"/>
  <c r="N8286" i="5"/>
  <c r="L5552" i="5"/>
  <c r="M5552" i="5"/>
  <c r="M8769" i="5"/>
  <c r="N8769" i="5"/>
  <c r="L515" i="5"/>
  <c r="M515" i="5"/>
  <c r="N1438" i="5"/>
  <c r="L1438" i="5"/>
  <c r="M1438" i="5"/>
  <c r="L7402" i="5"/>
  <c r="N7402" i="5"/>
  <c r="M7402" i="5"/>
  <c r="L7409" i="5"/>
  <c r="N7409" i="5"/>
  <c r="N6741" i="5"/>
  <c r="M6741" i="5"/>
  <c r="N2945" i="5"/>
  <c r="L2945" i="5"/>
  <c r="M2945" i="5"/>
  <c r="L2821" i="5"/>
  <c r="M2821" i="5"/>
  <c r="M2960" i="5"/>
  <c r="L2960" i="5"/>
  <c r="M4" i="5"/>
  <c r="L4" i="5"/>
  <c r="N4" i="5"/>
  <c r="L3976" i="5"/>
  <c r="M3976" i="5"/>
  <c r="L3260" i="5"/>
  <c r="M3260" i="5"/>
  <c r="L8487" i="5"/>
  <c r="M8487" i="5"/>
  <c r="L4740" i="5"/>
  <c r="M4740" i="5"/>
  <c r="N4740" i="5"/>
  <c r="M7944" i="5"/>
  <c r="N7944" i="5"/>
  <c r="L2677" i="5"/>
  <c r="M2677" i="5"/>
  <c r="N2677" i="5"/>
  <c r="L1367" i="5"/>
  <c r="N1367" i="5"/>
  <c r="M8441" i="5"/>
  <c r="N8441" i="5"/>
  <c r="L8441" i="5"/>
  <c r="L6118" i="5"/>
  <c r="M6118" i="5"/>
  <c r="N6118" i="5"/>
  <c r="L4695" i="5"/>
  <c r="M4695" i="5"/>
  <c r="N4695" i="5"/>
  <c r="L8446" i="5"/>
  <c r="M8446" i="5"/>
  <c r="M1091" i="5"/>
  <c r="L1091" i="5"/>
  <c r="L6105" i="5"/>
  <c r="N6105" i="5"/>
  <c r="M6105" i="5"/>
  <c r="L5363" i="5"/>
  <c r="M5363" i="5"/>
  <c r="N5363" i="5"/>
  <c r="L3487" i="5"/>
  <c r="N3487" i="5"/>
  <c r="N2740" i="5"/>
  <c r="M2740" i="5"/>
  <c r="L3163" i="5"/>
  <c r="N3163" i="5"/>
  <c r="M3163" i="5"/>
  <c r="M3249" i="5"/>
  <c r="N3249" i="5"/>
  <c r="M4876" i="5"/>
  <c r="N3976" i="5"/>
  <c r="N3260" i="5"/>
  <c r="N5069" i="5"/>
  <c r="M424" i="5"/>
  <c r="M2826" i="5"/>
  <c r="M3251" i="5"/>
  <c r="N235" i="5"/>
  <c r="M8464" i="5"/>
  <c r="N2317" i="5"/>
  <c r="N7490" i="5"/>
  <c r="M393" i="5"/>
  <c r="M4423" i="5"/>
  <c r="M4046" i="5"/>
  <c r="M7934" i="5"/>
  <c r="N7537" i="5"/>
  <c r="M8364" i="5"/>
  <c r="N963" i="5"/>
  <c r="K81" i="5"/>
  <c r="M81" i="5" s="1"/>
  <c r="N1373" i="5"/>
  <c r="N6359" i="5"/>
  <c r="N3192" i="5"/>
  <c r="N6481" i="5"/>
  <c r="N4933" i="5"/>
  <c r="N7268" i="5"/>
  <c r="M4579" i="5"/>
  <c r="K6418" i="5"/>
  <c r="L6418" i="5" s="1"/>
  <c r="N3534" i="5"/>
  <c r="N6769" i="5"/>
  <c r="N4799" i="5"/>
  <c r="M3865" i="5"/>
  <c r="M4562" i="5"/>
  <c r="M5154" i="5"/>
  <c r="M3495" i="5"/>
  <c r="N6036" i="5"/>
  <c r="N2203" i="5"/>
  <c r="N3312" i="5"/>
  <c r="K5440" i="5"/>
  <c r="N5440" i="5" s="1"/>
  <c r="N2763" i="5"/>
  <c r="N2882" i="5"/>
  <c r="N2012" i="5"/>
  <c r="K7474" i="5"/>
  <c r="M7474" i="5" s="1"/>
  <c r="N4725" i="5"/>
  <c r="M6590" i="5"/>
  <c r="K3010" i="5"/>
  <c r="L3010" i="5" s="1"/>
  <c r="K4398" i="5"/>
  <c r="L4398" i="5" s="1"/>
  <c r="K5682" i="5"/>
  <c r="L5682" i="5" s="1"/>
  <c r="K5611" i="5"/>
  <c r="L5611" i="5" s="1"/>
  <c r="K5580" i="5"/>
  <c r="L5580" i="5" s="1"/>
  <c r="K3803" i="5"/>
  <c r="K4140" i="5"/>
  <c r="L4140" i="5" s="1"/>
  <c r="K8736" i="5"/>
  <c r="L8736" i="5" s="1"/>
  <c r="K5898" i="5"/>
  <c r="L5898" i="5" s="1"/>
  <c r="K6449" i="5"/>
  <c r="L6449" i="5" s="1"/>
  <c r="K8125" i="5"/>
  <c r="L8125" i="5" s="1"/>
  <c r="L2970" i="5"/>
  <c r="N2970" i="5"/>
  <c r="M8378" i="5"/>
  <c r="L8378" i="5"/>
  <c r="N8378" i="5"/>
  <c r="L5688" i="5"/>
  <c r="M5688" i="5"/>
  <c r="N5688" i="5"/>
  <c r="L3576" i="5"/>
  <c r="M3576" i="5"/>
  <c r="M5867" i="5"/>
  <c r="N5867" i="5"/>
  <c r="N2727" i="5"/>
  <c r="L2727" i="5"/>
  <c r="N2848" i="5"/>
  <c r="L2848" i="5"/>
  <c r="L88" i="5"/>
  <c r="M88" i="5"/>
  <c r="N88" i="5"/>
  <c r="L7114" i="5"/>
  <c r="N7114" i="5"/>
  <c r="M7114" i="5"/>
  <c r="N542" i="5"/>
  <c r="M542" i="5"/>
  <c r="M2124" i="5"/>
  <c r="N2124" i="5"/>
  <c r="N1777" i="5"/>
  <c r="L1777" i="5"/>
  <c r="L1000" i="5"/>
  <c r="M1000" i="5"/>
  <c r="N1000" i="5"/>
  <c r="M4885" i="5"/>
  <c r="L4885" i="5"/>
  <c r="N4885" i="5"/>
  <c r="L6569" i="5"/>
  <c r="M6569" i="5"/>
  <c r="N6569" i="5"/>
  <c r="L2481" i="5"/>
  <c r="N2481" i="5"/>
  <c r="M2481" i="5"/>
  <c r="M704" i="5"/>
  <c r="N704" i="5"/>
  <c r="L483" i="5"/>
  <c r="M483" i="5"/>
  <c r="L1517" i="5"/>
  <c r="N1517" i="5"/>
  <c r="M7151" i="5"/>
  <c r="N7151" i="5"/>
  <c r="L7243" i="5"/>
  <c r="M7243" i="5"/>
  <c r="M3594" i="5"/>
  <c r="N3594" i="5"/>
  <c r="L4913" i="5"/>
  <c r="M4913" i="5"/>
  <c r="N6339" i="5"/>
  <c r="L6339" i="5"/>
  <c r="M6339" i="5"/>
  <c r="M3354" i="5"/>
  <c r="L3354" i="5"/>
  <c r="N3354" i="5"/>
  <c r="M6484" i="5"/>
  <c r="L6484" i="5"/>
  <c r="M1353" i="5"/>
  <c r="N1353" i="5"/>
  <c r="L5443" i="5"/>
  <c r="M5443" i="5"/>
  <c r="L181" i="5"/>
  <c r="M181" i="5"/>
  <c r="N181" i="5"/>
  <c r="N1636" i="5"/>
  <c r="M1636" i="5"/>
  <c r="L3695" i="5"/>
  <c r="N3695" i="5"/>
  <c r="M7580" i="5"/>
  <c r="N7580" i="5"/>
  <c r="L7580" i="5"/>
  <c r="L4459" i="5"/>
  <c r="M4459" i="5"/>
  <c r="N4459" i="5"/>
  <c r="L2401" i="5"/>
  <c r="N2401" i="5"/>
  <c r="M2401" i="5"/>
  <c r="L8321" i="5"/>
  <c r="M8321" i="5"/>
  <c r="N8321" i="5"/>
  <c r="L5562" i="5"/>
  <c r="M5562" i="5"/>
  <c r="M6628" i="5"/>
  <c r="L6628" i="5"/>
  <c r="N6628" i="5"/>
  <c r="M4189" i="5"/>
  <c r="L4189" i="5"/>
  <c r="N4189" i="5"/>
  <c r="M5445" i="5"/>
  <c r="N5445" i="5"/>
  <c r="M4152" i="5"/>
  <c r="N4152" i="5"/>
  <c r="L7166" i="5"/>
  <c r="M7166" i="5"/>
  <c r="N7166" i="5"/>
  <c r="L1294" i="5"/>
  <c r="N1294" i="5"/>
  <c r="N6520" i="5"/>
  <c r="N8122" i="5"/>
  <c r="M1638" i="5"/>
  <c r="K8434" i="5"/>
  <c r="L8434" i="5" s="1"/>
  <c r="M5069" i="5"/>
  <c r="N1652" i="5"/>
  <c r="N3606" i="5"/>
  <c r="M7596" i="5"/>
  <c r="M8677" i="5"/>
  <c r="M7490" i="5"/>
  <c r="N1137" i="5"/>
  <c r="N1074" i="5"/>
  <c r="N4150" i="5"/>
  <c r="N6702" i="5"/>
  <c r="N7013" i="5"/>
  <c r="N5710" i="5"/>
  <c r="K7793" i="5"/>
  <c r="M8704" i="5"/>
  <c r="M2438" i="5"/>
  <c r="M6481" i="5"/>
  <c r="M4933" i="5"/>
  <c r="M7268" i="5"/>
  <c r="M3320" i="5"/>
  <c r="M4531" i="5"/>
  <c r="M6503" i="5"/>
  <c r="M2622" i="5"/>
  <c r="N6067" i="5"/>
  <c r="N1041" i="5"/>
  <c r="N308" i="5"/>
  <c r="N5177" i="5"/>
  <c r="N5562" i="5"/>
  <c r="M4167" i="5"/>
  <c r="M6036" i="5"/>
  <c r="N5871" i="5"/>
  <c r="N774" i="5"/>
  <c r="K3475" i="5"/>
  <c r="M2012" i="5"/>
  <c r="N288" i="5"/>
  <c r="N8556" i="5"/>
  <c r="M3301" i="5"/>
  <c r="N7927" i="5"/>
  <c r="M3352" i="5"/>
  <c r="M6487" i="5"/>
  <c r="M7819" i="5"/>
  <c r="L7819" i="5"/>
  <c r="L3025" i="5"/>
  <c r="N3025" i="5"/>
  <c r="N7563" i="5"/>
  <c r="L7563" i="5"/>
  <c r="L1560" i="5"/>
  <c r="M1560" i="5"/>
  <c r="L4145" i="5"/>
  <c r="N4145" i="5"/>
  <c r="L5019" i="5"/>
  <c r="M5019" i="5"/>
  <c r="L8545" i="5"/>
  <c r="M8545" i="5"/>
  <c r="L2463" i="5"/>
  <c r="M2463" i="5"/>
  <c r="N2463" i="5"/>
  <c r="L2640" i="5"/>
  <c r="M2640" i="5"/>
  <c r="M1568" i="5"/>
  <c r="N1568" i="5"/>
  <c r="N2505" i="5"/>
  <c r="L2505" i="5"/>
  <c r="L2053" i="5"/>
  <c r="L1298" i="5"/>
  <c r="L7015" i="5"/>
  <c r="L4559" i="5"/>
  <c r="L3452" i="5"/>
  <c r="M3452" i="5"/>
  <c r="N3452" i="5"/>
  <c r="L1813" i="5"/>
  <c r="N1813" i="5"/>
  <c r="M6413" i="5"/>
  <c r="L6413" i="5"/>
  <c r="N6413" i="5"/>
  <c r="L76" i="5"/>
  <c r="N76" i="5"/>
  <c r="M1682" i="5"/>
  <c r="N1682" i="5"/>
  <c r="L1194" i="5"/>
  <c r="N1194" i="5"/>
  <c r="M1194" i="5"/>
  <c r="L3367" i="5"/>
  <c r="M1405" i="5"/>
  <c r="N1405" i="5"/>
  <c r="L1405" i="5"/>
  <c r="L5479" i="5"/>
  <c r="M5479" i="5"/>
  <c r="L1169" i="5"/>
  <c r="N1169" i="5"/>
  <c r="L2193" i="5"/>
  <c r="N7496" i="5"/>
  <c r="M7496" i="5"/>
  <c r="M1147" i="5"/>
  <c r="L1147" i="5"/>
  <c r="L8632" i="5"/>
  <c r="L3159" i="5"/>
  <c r="M3159" i="5"/>
  <c r="M548" i="5"/>
  <c r="N548" i="5"/>
  <c r="L2687" i="5"/>
  <c r="L3378" i="5"/>
  <c r="M5543" i="5"/>
  <c r="N5543" i="5"/>
  <c r="M2128" i="5"/>
  <c r="N2128" i="5"/>
  <c r="M8700" i="5"/>
  <c r="N8700" i="5"/>
  <c r="L4382" i="5"/>
  <c r="M4382" i="5"/>
  <c r="L3398" i="5"/>
  <c r="L7766" i="5"/>
  <c r="L4599" i="5"/>
  <c r="L3381" i="5"/>
  <c r="L1330" i="5"/>
  <c r="N1330" i="5"/>
  <c r="N4551" i="5"/>
  <c r="L4551" i="5"/>
  <c r="L4108" i="5"/>
  <c r="N4108" i="5"/>
  <c r="M4108" i="5"/>
  <c r="L930" i="5"/>
  <c r="M930" i="5"/>
  <c r="N930" i="5"/>
  <c r="L6742" i="5"/>
  <c r="M6742" i="5"/>
  <c r="N4570" i="5"/>
  <c r="M4570" i="5"/>
  <c r="L5750" i="5"/>
  <c r="M5750" i="5"/>
  <c r="N5857" i="5"/>
  <c r="L5857" i="5"/>
  <c r="L5484" i="5"/>
  <c r="N5484" i="5"/>
  <c r="L566" i="5"/>
  <c r="N566" i="5"/>
  <c r="M566" i="5"/>
  <c r="K7077" i="5"/>
  <c r="K7906" i="5"/>
  <c r="L7906" i="5" s="1"/>
  <c r="N7226" i="5"/>
  <c r="N5053" i="5"/>
  <c r="N2883" i="5"/>
  <c r="M5949" i="5"/>
  <c r="K8588" i="5"/>
  <c r="M8588" i="5" s="1"/>
  <c r="N6483" i="5"/>
  <c r="N4770" i="5"/>
  <c r="M308" i="5"/>
  <c r="K6734" i="5"/>
  <c r="N6734" i="5" s="1"/>
  <c r="N5119" i="5"/>
  <c r="L264" i="5"/>
  <c r="N264" i="5"/>
  <c r="M264" i="5"/>
  <c r="L1099" i="5"/>
  <c r="N1099" i="5"/>
  <c r="N4941" i="5"/>
  <c r="M4941" i="5"/>
  <c r="N7686" i="5"/>
  <c r="L7686" i="5"/>
  <c r="M7686" i="5"/>
  <c r="L5734" i="5"/>
  <c r="M5734" i="5"/>
  <c r="N5899" i="5"/>
  <c r="M5899" i="5"/>
  <c r="L4910" i="5"/>
  <c r="N4910" i="5"/>
  <c r="M4910" i="5"/>
  <c r="L6748" i="5"/>
  <c r="N6748" i="5"/>
  <c r="L7437" i="5"/>
  <c r="M7437" i="5"/>
  <c r="N7437" i="5"/>
  <c r="K6549" i="5"/>
  <c r="L6549" i="5" s="1"/>
  <c r="K4877" i="5"/>
  <c r="L4877" i="5" s="1"/>
  <c r="K8651" i="5"/>
  <c r="M8651" i="5" s="1"/>
  <c r="K6526" i="5"/>
  <c r="M6526" i="5" s="1"/>
  <c r="K4188" i="5"/>
  <c r="N4188" i="5" s="1"/>
  <c r="K8349" i="5"/>
  <c r="L8349" i="5" s="1"/>
  <c r="K4304" i="5"/>
  <c r="L4304" i="5" s="1"/>
  <c r="K4368" i="5"/>
  <c r="L4368" i="5" s="1"/>
  <c r="K2051" i="5"/>
  <c r="K4168" i="5"/>
  <c r="L4168" i="5" s="1"/>
  <c r="K1179" i="5"/>
  <c r="M1179" i="5" s="1"/>
  <c r="K4577" i="5"/>
  <c r="K5354" i="5"/>
  <c r="M5354" i="5" s="1"/>
  <c r="K2167" i="5"/>
  <c r="L2167" i="5" s="1"/>
  <c r="K1270" i="5"/>
  <c r="L1270" i="5" s="1"/>
  <c r="K8620" i="5"/>
  <c r="N8620" i="5" s="1"/>
  <c r="K5683" i="5"/>
  <c r="M5683" i="5" s="1"/>
  <c r="K7780" i="5"/>
  <c r="K8484" i="5"/>
  <c r="K1190" i="5"/>
  <c r="M1190" i="5" s="1"/>
  <c r="K7655" i="5"/>
  <c r="K1132" i="5"/>
  <c r="K3957" i="5"/>
  <c r="N3957" i="5" s="1"/>
  <c r="K7489" i="5"/>
  <c r="N7489" i="5" s="1"/>
  <c r="K8169" i="5"/>
  <c r="K5105" i="5"/>
  <c r="N5105" i="5" s="1"/>
  <c r="N2485" i="5"/>
  <c r="N8487" i="5"/>
  <c r="M7226" i="5"/>
  <c r="N4499" i="5"/>
  <c r="M4843" i="5"/>
  <c r="M2883" i="5"/>
  <c r="N1707" i="5"/>
  <c r="N7873" i="5"/>
  <c r="M2058" i="5"/>
  <c r="N8446" i="5"/>
  <c r="M1596" i="5"/>
  <c r="M2393" i="5"/>
  <c r="N6909" i="5"/>
  <c r="K1251" i="5"/>
  <c r="M1251" i="5" s="1"/>
  <c r="M3209" i="5"/>
  <c r="M3487" i="5"/>
  <c r="N8519" i="5"/>
  <c r="M1212" i="5"/>
  <c r="N8342" i="5"/>
  <c r="M8709" i="5"/>
  <c r="N3003" i="5"/>
  <c r="M1656" i="5"/>
  <c r="M1780" i="5"/>
  <c r="M8765" i="5"/>
  <c r="N13" i="5"/>
  <c r="N4891" i="5"/>
  <c r="N735" i="5"/>
  <c r="N6834" i="5"/>
  <c r="K5777" i="5"/>
  <c r="N5777" i="5" s="1"/>
  <c r="N5671" i="5"/>
  <c r="N3197" i="5"/>
  <c r="M5119" i="5"/>
  <c r="K5955" i="5"/>
  <c r="M1138" i="5"/>
  <c r="M5864" i="5"/>
  <c r="N1344" i="5"/>
  <c r="K8202" i="5"/>
  <c r="L8202" i="5" s="1"/>
  <c r="N1647" i="5"/>
  <c r="M812" i="5"/>
  <c r="M4470" i="5"/>
  <c r="M1777" i="5"/>
  <c r="L5071" i="5"/>
  <c r="M5071" i="5"/>
  <c r="N5071" i="5"/>
  <c r="M275" i="5"/>
  <c r="N275" i="5"/>
  <c r="L3213" i="5"/>
  <c r="M3213" i="5"/>
  <c r="N3213" i="5"/>
  <c r="N6822" i="5"/>
  <c r="L6822" i="5"/>
  <c r="M6822" i="5"/>
  <c r="L8240" i="5"/>
  <c r="M8240" i="5"/>
  <c r="L5095" i="5"/>
  <c r="N5095" i="5"/>
  <c r="M5095" i="5"/>
  <c r="M5818" i="5"/>
  <c r="N5818" i="5"/>
  <c r="L5818" i="5"/>
  <c r="M4661" i="5"/>
  <c r="N4661" i="5"/>
  <c r="L4661" i="5"/>
  <c r="M330" i="5"/>
  <c r="N330" i="5"/>
  <c r="L1500" i="5"/>
  <c r="N1500" i="5"/>
  <c r="M5141" i="5"/>
  <c r="N5141" i="5"/>
  <c r="L826" i="5"/>
  <c r="M826" i="5"/>
  <c r="N826" i="5"/>
  <c r="L5598" i="5"/>
  <c r="M5598" i="5"/>
  <c r="N5598" i="5"/>
  <c r="N2418" i="5"/>
  <c r="L2418" i="5"/>
  <c r="M2418" i="5"/>
  <c r="M8696" i="5"/>
  <c r="L8696" i="5"/>
  <c r="N8696" i="5"/>
  <c r="N6885" i="5"/>
  <c r="M6885" i="5"/>
  <c r="L6885" i="5"/>
  <c r="N2768" i="5"/>
  <c r="M2768" i="5"/>
  <c r="M8586" i="5"/>
  <c r="N8586" i="5"/>
  <c r="L8586" i="5"/>
  <c r="L8058" i="5"/>
  <c r="M8058" i="5"/>
  <c r="N8058" i="5"/>
  <c r="L7856" i="5"/>
  <c r="M7856" i="5"/>
  <c r="N7856" i="5"/>
  <c r="N1613" i="5"/>
  <c r="M1613" i="5"/>
  <c r="M7542" i="5"/>
  <c r="N7542" i="5"/>
  <c r="L4773" i="5"/>
  <c r="M4773" i="5"/>
  <c r="L4792" i="5"/>
  <c r="N4792" i="5"/>
  <c r="L4045" i="5"/>
  <c r="N4045" i="5"/>
  <c r="L2267" i="5"/>
  <c r="M2267" i="5"/>
  <c r="N2267" i="5"/>
  <c r="N8504" i="5"/>
  <c r="L8504" i="5"/>
  <c r="L7966" i="5"/>
  <c r="N7966" i="5"/>
  <c r="N2930" i="5"/>
  <c r="L2930" i="5"/>
  <c r="M2338" i="5"/>
  <c r="N2338" i="5"/>
  <c r="M7518" i="5"/>
  <c r="N7518" i="5"/>
  <c r="L7818" i="5"/>
  <c r="N7818" i="5"/>
  <c r="L7599" i="5"/>
  <c r="M7599" i="5"/>
  <c r="L1173" i="5"/>
  <c r="N1173" i="5"/>
  <c r="K7693" i="5"/>
  <c r="M7693" i="5" s="1"/>
  <c r="M6407" i="5"/>
  <c r="N8247" i="5"/>
  <c r="K5295" i="5"/>
  <c r="N5295" i="5" s="1"/>
  <c r="N823" i="5"/>
  <c r="M6067" i="5"/>
  <c r="N1780" i="5"/>
  <c r="K2977" i="5"/>
  <c r="M2977" i="5" s="1"/>
  <c r="M5260" i="5"/>
  <c r="K4791" i="5"/>
  <c r="M8556" i="5"/>
  <c r="L7593" i="5"/>
  <c r="M7593" i="5"/>
  <c r="L1812" i="5"/>
  <c r="M1812" i="5"/>
  <c r="L594" i="5"/>
  <c r="M594" i="5"/>
  <c r="N594" i="5"/>
  <c r="L4610" i="5"/>
  <c r="M4610" i="5"/>
  <c r="N4610" i="5"/>
  <c r="N8401" i="5"/>
  <c r="L8401" i="5"/>
  <c r="L6696" i="5"/>
  <c r="M6696" i="5"/>
  <c r="L1974" i="5"/>
  <c r="M1974" i="5"/>
  <c r="M4208" i="5"/>
  <c r="N4208" i="5"/>
  <c r="M3714" i="5"/>
  <c r="N3714" i="5"/>
  <c r="L3714" i="5"/>
  <c r="N2136" i="5"/>
  <c r="L2136" i="5"/>
  <c r="L975" i="5"/>
  <c r="M975" i="5"/>
  <c r="N975" i="5"/>
  <c r="L5779" i="5"/>
  <c r="M5779" i="5"/>
  <c r="N5779" i="5"/>
  <c r="L6792" i="5"/>
  <c r="N6792" i="5"/>
  <c r="L240" i="5"/>
  <c r="M240" i="5"/>
  <c r="L5804" i="5"/>
  <c r="M5804" i="5"/>
  <c r="N5804" i="5"/>
  <c r="L5914" i="5"/>
  <c r="N5914" i="5"/>
  <c r="K8327" i="5"/>
  <c r="L8327" i="5" s="1"/>
  <c r="K6642" i="5"/>
  <c r="M6642" i="5" s="1"/>
  <c r="K4705" i="5"/>
  <c r="K7344" i="5"/>
  <c r="M7344" i="5" s="1"/>
  <c r="N4715" i="5"/>
  <c r="N7982" i="5"/>
  <c r="M4499" i="5"/>
  <c r="N527" i="5"/>
  <c r="N7152" i="5"/>
  <c r="N2483" i="5"/>
  <c r="M2610" i="5"/>
  <c r="N8308" i="5"/>
  <c r="M3838" i="5"/>
  <c r="N5776" i="5"/>
  <c r="N6476" i="5"/>
  <c r="M6909" i="5"/>
  <c r="N7018" i="5"/>
  <c r="M6737" i="5"/>
  <c r="N3368" i="5"/>
  <c r="N145" i="5"/>
  <c r="N7865" i="5"/>
  <c r="M8519" i="5"/>
  <c r="K6948" i="5"/>
  <c r="N6948" i="5" s="1"/>
  <c r="N7342" i="5"/>
  <c r="M4766" i="5"/>
  <c r="N3641" i="5"/>
  <c r="N4677" i="5"/>
  <c r="M3834" i="5"/>
  <c r="M4891" i="5"/>
  <c r="N8715" i="5"/>
  <c r="M1686" i="5"/>
  <c r="M6834" i="5"/>
  <c r="M2465" i="5"/>
  <c r="N1696" i="5"/>
  <c r="N3582" i="5"/>
  <c r="N5713" i="5"/>
  <c r="K4613" i="5"/>
  <c r="M4613" i="5" s="1"/>
  <c r="M3463" i="5"/>
  <c r="M1344" i="5"/>
  <c r="M1647" i="5"/>
  <c r="N2887" i="5"/>
  <c r="M2146" i="5"/>
  <c r="N2053" i="5"/>
  <c r="N7015" i="5"/>
  <c r="K3071" i="5"/>
  <c r="L3071" i="5" s="1"/>
  <c r="K1603" i="5"/>
  <c r="L1603" i="5" s="1"/>
  <c r="K4850" i="5"/>
  <c r="L4850" i="5" s="1"/>
  <c r="K6264" i="5"/>
  <c r="L6264" i="5" s="1"/>
  <c r="K3125" i="5"/>
  <c r="L3125" i="5" s="1"/>
  <c r="K6073" i="5"/>
  <c r="L6073" i="5" s="1"/>
  <c r="K7469" i="5"/>
  <c r="L7469" i="5" s="1"/>
  <c r="K4589" i="5"/>
  <c r="L4589" i="5" s="1"/>
  <c r="K4342" i="5"/>
  <c r="L4342" i="5" s="1"/>
  <c r="K4399" i="5"/>
  <c r="L4399" i="5" s="1"/>
  <c r="M8042" i="5"/>
  <c r="L8042" i="5"/>
  <c r="N4658" i="5"/>
  <c r="M4658" i="5"/>
  <c r="L1250" i="5"/>
  <c r="M1250" i="5"/>
  <c r="L1025" i="5"/>
  <c r="M1025" i="5"/>
  <c r="N1025" i="5"/>
  <c r="M8387" i="5"/>
  <c r="L8387" i="5"/>
  <c r="L3941" i="5"/>
  <c r="N3941" i="5"/>
  <c r="L7739" i="5"/>
  <c r="N7739" i="5"/>
  <c r="M5827" i="5"/>
  <c r="N5827" i="5"/>
  <c r="L5340" i="5"/>
  <c r="M5340" i="5"/>
  <c r="N5340" i="5"/>
  <c r="N5191" i="5"/>
  <c r="M5191" i="5"/>
  <c r="L4237" i="5"/>
  <c r="M4237" i="5"/>
  <c r="N4237" i="5"/>
  <c r="M2068" i="5"/>
  <c r="N2068" i="5"/>
  <c r="N430" i="5"/>
  <c r="M430" i="5"/>
  <c r="N6593" i="5"/>
  <c r="M6593" i="5"/>
  <c r="M6739" i="5"/>
  <c r="N6739" i="5"/>
  <c r="L1893" i="5"/>
  <c r="M1893" i="5"/>
  <c r="N1893" i="5"/>
  <c r="M1735" i="5"/>
  <c r="N1735" i="5"/>
  <c r="L1735" i="5"/>
  <c r="L965" i="5"/>
  <c r="N965" i="5"/>
  <c r="M965" i="5"/>
  <c r="L1762" i="5"/>
  <c r="N1762" i="5"/>
  <c r="L1149" i="5"/>
  <c r="N1149" i="5"/>
  <c r="M1149" i="5"/>
  <c r="L101" i="5"/>
  <c r="N101" i="5"/>
  <c r="M101" i="5"/>
  <c r="L7704" i="5"/>
  <c r="M7704" i="5"/>
  <c r="N7704" i="5"/>
  <c r="N3390" i="5"/>
  <c r="L3390" i="5"/>
  <c r="M5374" i="5"/>
  <c r="N5374" i="5"/>
  <c r="L5530" i="5"/>
  <c r="M5530" i="5"/>
  <c r="N5530" i="5"/>
  <c r="L1207" i="5"/>
  <c r="N1207" i="5"/>
  <c r="N4436" i="5"/>
  <c r="L4436" i="5"/>
  <c r="M4436" i="5"/>
  <c r="N1685" i="5"/>
  <c r="L1685" i="5"/>
  <c r="L5422" i="5"/>
  <c r="M5422" i="5"/>
  <c r="N5422" i="5"/>
  <c r="N3649" i="5"/>
  <c r="L3649" i="5"/>
  <c r="M3649" i="5"/>
  <c r="L4902" i="5"/>
  <c r="N4902" i="5"/>
  <c r="L3360" i="5"/>
  <c r="M3360" i="5"/>
  <c r="N3360" i="5"/>
  <c r="L4414" i="5"/>
  <c r="M4414" i="5"/>
  <c r="L7658" i="5"/>
  <c r="M7658" i="5"/>
  <c r="L4194" i="5"/>
  <c r="M4194" i="5"/>
  <c r="N4194" i="5"/>
  <c r="L824" i="5"/>
  <c r="N824" i="5"/>
  <c r="L7087" i="5"/>
  <c r="M7087" i="5"/>
  <c r="L513" i="5"/>
  <c r="M513" i="5"/>
  <c r="M2180" i="5"/>
  <c r="N2180" i="5"/>
  <c r="N8406" i="5"/>
  <c r="M8406" i="5"/>
  <c r="L3062" i="5"/>
  <c r="N3062" i="5"/>
  <c r="L4153" i="5"/>
  <c r="N4153" i="5"/>
  <c r="M4153" i="5"/>
  <c r="L4353" i="5"/>
  <c r="M4353" i="5"/>
  <c r="L7017" i="5"/>
  <c r="N7017" i="5"/>
  <c r="M7017" i="5"/>
  <c r="K3943" i="5"/>
  <c r="L3943" i="5" s="1"/>
  <c r="M6057" i="5"/>
  <c r="M7497" i="5"/>
  <c r="N3011" i="5"/>
  <c r="N7397" i="5"/>
  <c r="M6702" i="5"/>
  <c r="K8174" i="5"/>
  <c r="L8174" i="5" s="1"/>
  <c r="K5505" i="5"/>
  <c r="K7789" i="5"/>
  <c r="N7789" i="5" s="1"/>
  <c r="N1656" i="5"/>
  <c r="M4624" i="5"/>
  <c r="M3250" i="5"/>
  <c r="N3250" i="5"/>
  <c r="M1503" i="5"/>
  <c r="L1503" i="5"/>
  <c r="M2211" i="5"/>
  <c r="N2211" i="5"/>
  <c r="M1218" i="5"/>
  <c r="N1218" i="5"/>
  <c r="L138" i="5"/>
  <c r="M138" i="5"/>
  <c r="N138" i="5"/>
  <c r="L423" i="5"/>
  <c r="N423" i="5"/>
  <c r="L1845" i="5"/>
  <c r="M1845" i="5"/>
  <c r="N1845" i="5"/>
  <c r="M7899" i="5"/>
  <c r="L7899" i="5"/>
  <c r="N7899" i="5"/>
  <c r="N1938" i="5"/>
  <c r="L1938" i="5"/>
  <c r="L4783" i="5"/>
  <c r="M4783" i="5"/>
  <c r="N4783" i="5"/>
  <c r="M2036" i="5"/>
  <c r="N2036" i="5"/>
  <c r="M2831" i="5"/>
  <c r="N2831" i="5"/>
  <c r="L2949" i="5"/>
  <c r="M2949" i="5"/>
  <c r="L1511" i="5"/>
  <c r="N1511" i="5"/>
  <c r="L3646" i="5"/>
  <c r="N3646" i="5"/>
  <c r="K8352" i="5"/>
  <c r="N8352" i="5" s="1"/>
  <c r="K7588" i="5"/>
  <c r="L7588" i="5" s="1"/>
  <c r="K1928" i="5"/>
  <c r="K8015" i="5"/>
  <c r="L8015" i="5" s="1"/>
  <c r="K2195" i="5"/>
  <c r="K4191" i="5"/>
  <c r="L4191" i="5" s="1"/>
  <c r="K5394" i="5"/>
  <c r="L5394" i="5" s="1"/>
  <c r="K8485" i="5"/>
  <c r="L8485" i="5" s="1"/>
  <c r="K2722" i="5"/>
  <c r="L2722" i="5" s="1"/>
  <c r="K6688" i="5"/>
  <c r="N6688" i="5" s="1"/>
  <c r="K3508" i="5"/>
  <c r="N3508" i="5" s="1"/>
  <c r="K1008" i="5"/>
  <c r="N1008" i="5" s="1"/>
  <c r="K3206" i="5"/>
  <c r="K7714" i="5"/>
  <c r="L7714" i="5" s="1"/>
  <c r="K7846" i="5"/>
  <c r="N7846" i="5" s="1"/>
  <c r="K7255" i="5"/>
  <c r="L7255" i="5" s="1"/>
  <c r="K3530" i="5"/>
  <c r="M3530" i="5" s="1"/>
  <c r="K5164" i="5"/>
  <c r="K5047" i="5"/>
  <c r="M5047" i="5" s="1"/>
  <c r="K2324" i="5"/>
  <c r="N2324" i="5" s="1"/>
  <c r="K7824" i="5"/>
  <c r="M7824" i="5" s="1"/>
  <c r="K4109" i="5"/>
  <c r="N4109" i="5" s="1"/>
  <c r="K8167" i="5"/>
  <c r="N8167" i="5" s="1"/>
  <c r="K6501" i="5"/>
  <c r="L6501" i="5" s="1"/>
  <c r="K6755" i="5"/>
  <c r="L6755" i="5" s="1"/>
  <c r="K8656" i="5"/>
  <c r="M8656" i="5" s="1"/>
  <c r="K1616" i="5"/>
  <c r="L1616" i="5" s="1"/>
  <c r="K8194" i="5"/>
  <c r="K4639" i="5"/>
  <c r="L4639" i="5" s="1"/>
  <c r="K6640" i="5"/>
  <c r="L6640" i="5" s="1"/>
  <c r="K8768" i="5"/>
  <c r="M8768" i="5" s="1"/>
  <c r="K5392" i="5"/>
  <c r="K2433" i="5"/>
  <c r="M2433" i="5" s="1"/>
  <c r="K6524" i="5"/>
  <c r="L6524" i="5" s="1"/>
  <c r="K3671" i="5"/>
  <c r="K6797" i="5"/>
  <c r="L6797" i="5" s="1"/>
  <c r="K1964" i="5"/>
  <c r="M1964" i="5" s="1"/>
  <c r="K6235" i="5"/>
  <c r="M6235" i="5" s="1"/>
  <c r="K5923" i="5"/>
  <c r="N5923" i="5" s="1"/>
  <c r="K174" i="5"/>
  <c r="L174" i="5" s="1"/>
  <c r="K5457" i="5"/>
  <c r="M5457" i="5" s="1"/>
  <c r="K6184" i="5"/>
  <c r="L6184" i="5" s="1"/>
  <c r="K7631" i="5"/>
  <c r="L7631" i="5" s="1"/>
  <c r="K6221" i="5"/>
  <c r="L6221" i="5" s="1"/>
  <c r="K112" i="5"/>
  <c r="L112" i="5" s="1"/>
  <c r="K447" i="5"/>
  <c r="M447" i="5" s="1"/>
  <c r="K2222" i="5"/>
  <c r="L2222" i="5" s="1"/>
  <c r="K4457" i="5"/>
  <c r="N4457" i="5" s="1"/>
  <c r="K960" i="5"/>
  <c r="M960" i="5" s="1"/>
  <c r="K7183" i="5"/>
  <c r="L7183" i="5" s="1"/>
  <c r="K8144" i="5"/>
  <c r="M8144" i="5" s="1"/>
  <c r="K5366" i="5"/>
  <c r="L5366" i="5" s="1"/>
  <c r="K2541" i="5"/>
  <c r="L2541" i="5" s="1"/>
  <c r="K6038" i="5"/>
  <c r="K7621" i="5"/>
  <c r="K4170" i="5"/>
  <c r="L4170" i="5" s="1"/>
  <c r="K5196" i="5"/>
  <c r="K4130" i="5"/>
  <c r="K6796" i="5"/>
  <c r="K4008" i="5"/>
  <c r="L4008" i="5" s="1"/>
  <c r="K5033" i="5"/>
  <c r="L5033" i="5" s="1"/>
  <c r="K4680" i="5"/>
  <c r="L4680" i="5" s="1"/>
  <c r="K8694" i="5"/>
  <c r="M8694" i="5" s="1"/>
  <c r="K3610" i="5"/>
  <c r="M3610" i="5" s="1"/>
  <c r="K4763" i="5"/>
  <c r="L4763" i="5" s="1"/>
  <c r="K8118" i="5"/>
  <c r="L8118" i="5" s="1"/>
  <c r="K1874" i="5"/>
  <c r="L1874" i="5" s="1"/>
  <c r="K6842" i="5"/>
  <c r="L6842" i="5" s="1"/>
  <c r="N4778" i="5"/>
  <c r="N7831" i="5"/>
  <c r="N1285" i="5"/>
  <c r="N5293" i="5"/>
  <c r="M4377" i="5"/>
  <c r="N5300" i="5"/>
  <c r="N7136" i="5"/>
  <c r="M3398" i="5"/>
  <c r="M7982" i="5"/>
  <c r="M527" i="5"/>
  <c r="M3212" i="5"/>
  <c r="M2483" i="5"/>
  <c r="M8308" i="5"/>
  <c r="M2809" i="5"/>
  <c r="M5776" i="5"/>
  <c r="M6476" i="5"/>
  <c r="N5503" i="5"/>
  <c r="M5458" i="5"/>
  <c r="N4550" i="5"/>
  <c r="N2371" i="5"/>
  <c r="N2428" i="5"/>
  <c r="K6322" i="5"/>
  <c r="N6322" i="5" s="1"/>
  <c r="M7570" i="5"/>
  <c r="K7143" i="5"/>
  <c r="N7243" i="5"/>
  <c r="M7409" i="5"/>
  <c r="K6979" i="5"/>
  <c r="M6979" i="5" s="1"/>
  <c r="M145" i="5"/>
  <c r="M7865" i="5"/>
  <c r="N1606" i="5"/>
  <c r="N3235" i="5"/>
  <c r="N3277" i="5"/>
  <c r="M3641" i="5"/>
  <c r="M4677" i="5"/>
  <c r="N8438" i="5"/>
  <c r="M2063" i="5"/>
  <c r="M5914" i="5"/>
  <c r="N4492" i="5"/>
  <c r="N3966" i="5"/>
  <c r="N7839" i="5"/>
  <c r="N3602" i="5"/>
  <c r="N7363" i="5"/>
  <c r="M4127" i="5"/>
  <c r="N3576" i="5"/>
  <c r="M3084" i="5"/>
  <c r="M1696" i="5"/>
  <c r="N7996" i="5"/>
  <c r="N8283" i="5"/>
  <c r="N6039" i="5"/>
  <c r="K2606" i="5"/>
  <c r="L2606" i="5" s="1"/>
  <c r="M816" i="5"/>
  <c r="M7755" i="5"/>
  <c r="N2843" i="5"/>
  <c r="N5858" i="5"/>
  <c r="M7159" i="5"/>
  <c r="N7164" i="5"/>
  <c r="M372" i="5"/>
  <c r="K3886" i="5"/>
  <c r="M54" i="5"/>
  <c r="L1409" i="5"/>
  <c r="M1409" i="5"/>
  <c r="N1409" i="5"/>
  <c r="M3975" i="5"/>
  <c r="N3975" i="5"/>
  <c r="L5736" i="5"/>
  <c r="M4192" i="5"/>
  <c r="L4192" i="5"/>
  <c r="N4192" i="5"/>
  <c r="L7555" i="5"/>
  <c r="L5623" i="5"/>
  <c r="M4190" i="5"/>
  <c r="N4190" i="5"/>
  <c r="M2985" i="5"/>
  <c r="N2985" i="5"/>
  <c r="M2066" i="5"/>
  <c r="N2066" i="5"/>
  <c r="L2066" i="5"/>
  <c r="L7902" i="5"/>
  <c r="M7902" i="5"/>
  <c r="L341" i="5"/>
  <c r="M341" i="5"/>
  <c r="N341" i="5"/>
  <c r="L2332" i="5"/>
  <c r="L3029" i="5"/>
  <c r="M3500" i="5"/>
  <c r="L3500" i="5"/>
  <c r="M7412" i="5"/>
  <c r="N7412" i="5"/>
  <c r="M151" i="5"/>
  <c r="N151" i="5"/>
  <c r="M8548" i="5"/>
  <c r="N8548" i="5"/>
  <c r="N8442" i="5"/>
  <c r="L8442" i="5"/>
  <c r="M8442" i="5"/>
  <c r="M1641" i="5"/>
  <c r="N1641" i="5"/>
  <c r="L1641" i="5"/>
  <c r="M4915" i="5"/>
  <c r="N4915" i="5"/>
  <c r="L4915" i="5"/>
  <c r="L8538" i="5"/>
  <c r="M8538" i="5"/>
  <c r="N8538" i="5"/>
  <c r="M3567" i="5"/>
  <c r="N3567" i="5"/>
  <c r="L6587" i="5"/>
  <c r="M6587" i="5"/>
  <c r="N6587" i="5"/>
  <c r="N5388" i="5"/>
  <c r="L5388" i="5"/>
  <c r="L7190" i="5"/>
  <c r="M7190" i="5"/>
  <c r="L7214" i="5"/>
  <c r="L1261" i="5"/>
  <c r="M1261" i="5"/>
  <c r="N3467" i="5"/>
  <c r="L3467" i="5"/>
  <c r="L5673" i="5"/>
  <c r="M5673" i="5"/>
  <c r="N2411" i="5"/>
  <c r="M2411" i="5"/>
  <c r="L2411" i="5"/>
  <c r="L6713" i="5"/>
  <c r="N8692" i="5"/>
  <c r="M8692" i="5"/>
  <c r="N8350" i="5"/>
  <c r="L8350" i="5"/>
  <c r="L3171" i="5"/>
  <c r="L7025" i="5"/>
  <c r="L5293" i="5"/>
  <c r="L3505" i="5"/>
  <c r="M3505" i="5"/>
  <c r="L2524" i="5"/>
  <c r="N2524" i="5"/>
  <c r="L1945" i="5"/>
  <c r="N1945" i="5"/>
  <c r="L7873" i="5"/>
  <c r="L8283" i="5"/>
  <c r="L3427" i="5"/>
  <c r="M3427" i="5"/>
  <c r="N3427" i="5"/>
  <c r="L4033" i="5"/>
  <c r="L6475" i="5"/>
  <c r="M5240" i="5"/>
  <c r="N5240" i="5"/>
  <c r="L6374" i="5"/>
  <c r="M6374" i="5"/>
  <c r="L2306" i="5"/>
  <c r="L2294" i="5"/>
  <c r="N2294" i="5"/>
  <c r="K8428" i="5"/>
  <c r="L8428" i="5" s="1"/>
  <c r="K7984" i="5"/>
  <c r="N7984" i="5" s="1"/>
  <c r="K3727" i="5"/>
  <c r="L3727" i="5" s="1"/>
  <c r="L4105" i="5"/>
  <c r="N4105" i="5"/>
  <c r="L3220" i="5"/>
  <c r="M3220" i="5"/>
  <c r="M7600" i="5"/>
  <c r="L7600" i="5"/>
  <c r="M3210" i="5"/>
  <c r="N3210" i="5"/>
  <c r="M1303" i="5"/>
  <c r="N1303" i="5"/>
  <c r="M1226" i="5"/>
  <c r="N1226" i="5"/>
  <c r="N8500" i="5"/>
  <c r="L8500" i="5"/>
  <c r="M8500" i="5"/>
  <c r="N7113" i="5"/>
  <c r="L7113" i="5"/>
  <c r="L1452" i="5"/>
  <c r="N1452" i="5"/>
  <c r="N4878" i="5"/>
  <c r="L4878" i="5"/>
  <c r="L2484" i="5"/>
  <c r="M2484" i="5"/>
  <c r="L180" i="5"/>
  <c r="M180" i="5"/>
  <c r="N180" i="5"/>
  <c r="N2130" i="5"/>
  <c r="M2130" i="5"/>
  <c r="L1404" i="5"/>
  <c r="N1404" i="5"/>
  <c r="L522" i="5"/>
  <c r="M522" i="5"/>
  <c r="N7659" i="5"/>
  <c r="L7659" i="5"/>
  <c r="M7659" i="5"/>
  <c r="M1165" i="5"/>
  <c r="N1165" i="5"/>
  <c r="M7261" i="5"/>
  <c r="N7261" i="5"/>
  <c r="L7261" i="5"/>
  <c r="L2922" i="5"/>
  <c r="M2922" i="5"/>
  <c r="N2922" i="5"/>
  <c r="L7707" i="5"/>
  <c r="N7707" i="5"/>
  <c r="L2273" i="5"/>
  <c r="M2273" i="5"/>
  <c r="N2273" i="5"/>
  <c r="M4652" i="5"/>
  <c r="N4652" i="5"/>
  <c r="N5990" i="5"/>
  <c r="M5990" i="5"/>
  <c r="M1755" i="5"/>
  <c r="L1755" i="5"/>
  <c r="L394" i="5"/>
  <c r="M394" i="5"/>
  <c r="N394" i="5"/>
  <c r="L7728" i="5"/>
  <c r="M7728" i="5"/>
  <c r="N8346" i="5"/>
  <c r="L8346" i="5"/>
  <c r="L5352" i="5"/>
  <c r="N5352" i="5"/>
  <c r="L7044" i="5"/>
  <c r="M7044" i="5"/>
  <c r="N6016" i="5"/>
  <c r="L6016" i="5"/>
  <c r="M6016" i="5"/>
  <c r="L8252" i="5"/>
  <c r="N8252" i="5"/>
  <c r="M8252" i="5"/>
  <c r="L5495" i="5"/>
  <c r="M5495" i="5"/>
  <c r="L3524" i="5"/>
  <c r="N3524" i="5"/>
  <c r="L8735" i="5"/>
  <c r="N8735" i="5"/>
  <c r="L4811" i="5"/>
  <c r="M4811" i="5"/>
  <c r="L6608" i="5"/>
  <c r="M6608" i="5"/>
  <c r="M3529" i="5"/>
  <c r="L3529" i="5"/>
  <c r="N3529" i="5"/>
  <c r="L5491" i="5"/>
  <c r="M5491" i="5"/>
  <c r="N5491" i="5"/>
  <c r="L3784" i="5"/>
  <c r="M3784" i="5"/>
  <c r="K2850" i="5"/>
  <c r="L2850" i="5" s="1"/>
  <c r="K8238" i="5"/>
  <c r="L8238" i="5" s="1"/>
  <c r="K8165" i="5"/>
  <c r="L8165" i="5" s="1"/>
  <c r="K5316" i="5"/>
  <c r="L5316" i="5" s="1"/>
  <c r="K7917" i="5"/>
  <c r="L7917" i="5" s="1"/>
  <c r="K8336" i="5"/>
  <c r="K3100" i="5"/>
  <c r="M3100" i="5" s="1"/>
  <c r="K5143" i="5"/>
  <c r="K7368" i="5"/>
  <c r="K4861" i="5"/>
  <c r="M4861" i="5" s="1"/>
  <c r="K3350" i="5"/>
  <c r="L3350" i="5" s="1"/>
  <c r="K8476" i="5"/>
  <c r="K4367" i="5"/>
  <c r="L4367" i="5" s="1"/>
  <c r="K6320" i="5"/>
  <c r="L6320" i="5" s="1"/>
  <c r="K7951" i="5"/>
  <c r="N7951" i="5" s="1"/>
  <c r="K376" i="5"/>
  <c r="M376" i="5" s="1"/>
  <c r="K3410" i="5"/>
  <c r="M3410" i="5" s="1"/>
  <c r="K7530" i="5"/>
  <c r="K6610" i="5"/>
  <c r="L6610" i="5" s="1"/>
  <c r="K1922" i="5"/>
  <c r="L1922" i="5" s="1"/>
  <c r="K3064" i="5"/>
  <c r="M3064" i="5" s="1"/>
  <c r="K1807" i="5"/>
  <c r="L1807" i="5" s="1"/>
  <c r="K2379" i="5"/>
  <c r="L2379" i="5" s="1"/>
  <c r="K1336" i="5"/>
  <c r="N1336" i="5" s="1"/>
  <c r="K3785" i="5"/>
  <c r="N3785" i="5" s="1"/>
  <c r="K4809" i="5"/>
  <c r="M4809" i="5" s="1"/>
  <c r="K1089" i="5"/>
  <c r="K34" i="5"/>
  <c r="L34" i="5" s="1"/>
  <c r="K6802" i="5"/>
  <c r="L6802" i="5" s="1"/>
  <c r="K8303" i="5"/>
  <c r="M8303" i="5" s="1"/>
  <c r="K6470" i="5"/>
  <c r="L6470" i="5" s="1"/>
  <c r="K7192" i="5"/>
  <c r="M7192" i="5" s="1"/>
  <c r="K2987" i="5"/>
  <c r="M2987" i="5" s="1"/>
  <c r="K7208" i="5"/>
  <c r="M7208" i="5" s="1"/>
  <c r="K7595" i="5"/>
  <c r="M7595" i="5" s="1"/>
  <c r="K5339" i="5"/>
  <c r="K7534" i="5"/>
  <c r="K5615" i="5"/>
  <c r="K2869" i="5"/>
  <c r="K7858" i="5"/>
  <c r="L7858" i="5" s="1"/>
  <c r="K2530" i="5"/>
  <c r="N2530" i="5" s="1"/>
  <c r="K6427" i="5"/>
  <c r="L6427" i="5" s="1"/>
  <c r="K4271" i="5"/>
  <c r="M4271" i="5" s="1"/>
  <c r="K5312" i="5"/>
  <c r="K8111" i="5"/>
  <c r="K5277" i="5"/>
  <c r="L5277" i="5" s="1"/>
  <c r="K4582" i="5"/>
  <c r="L4582" i="5" s="1"/>
  <c r="K6197" i="5"/>
  <c r="N6197" i="5" s="1"/>
  <c r="K8191" i="5"/>
  <c r="L8191" i="5" s="1"/>
  <c r="N3717" i="5"/>
  <c r="M953" i="5"/>
  <c r="N2942" i="5"/>
  <c r="M6635" i="5"/>
  <c r="M4983" i="5"/>
  <c r="K4222" i="5"/>
  <c r="K8353" i="5"/>
  <c r="N8353" i="5" s="1"/>
  <c r="M6142" i="5"/>
  <c r="K1403" i="5"/>
  <c r="L1403" i="5" s="1"/>
  <c r="M8346" i="5"/>
  <c r="M2121" i="5"/>
  <c r="M1952" i="5"/>
  <c r="K4204" i="5"/>
  <c r="N4204" i="5" s="1"/>
  <c r="K7776" i="5"/>
  <c r="L7776" i="5" s="1"/>
  <c r="M4303" i="5"/>
  <c r="N4303" i="5"/>
  <c r="L4175" i="5"/>
  <c r="N4175" i="5"/>
  <c r="L7894" i="5"/>
  <c r="N7894" i="5"/>
  <c r="L1916" i="5"/>
  <c r="N1916" i="5"/>
  <c r="M6019" i="5"/>
  <c r="L6019" i="5"/>
  <c r="L5203" i="5"/>
  <c r="M5203" i="5"/>
  <c r="M56" i="5"/>
  <c r="N56" i="5"/>
  <c r="L3758" i="5"/>
  <c r="M3758" i="5"/>
  <c r="N8022" i="5"/>
  <c r="L8022" i="5"/>
  <c r="N4653" i="5"/>
  <c r="M4653" i="5"/>
  <c r="N3221" i="5"/>
  <c r="L3221" i="5"/>
  <c r="L2738" i="5"/>
  <c r="M2738" i="5"/>
  <c r="N2738" i="5"/>
  <c r="M2535" i="5"/>
  <c r="N2535" i="5"/>
  <c r="L2535" i="5"/>
  <c r="N4001" i="5"/>
  <c r="L4001" i="5"/>
  <c r="L3093" i="5"/>
  <c r="N3093" i="5"/>
  <c r="M3093" i="5"/>
  <c r="M4315" i="5"/>
  <c r="N4315" i="5"/>
  <c r="L7279" i="5"/>
  <c r="M7279" i="5"/>
  <c r="L2489" i="5"/>
  <c r="M2489" i="5"/>
  <c r="L2059" i="5"/>
  <c r="N2059" i="5"/>
  <c r="L2747" i="5"/>
  <c r="M2747" i="5"/>
  <c r="L7589" i="5"/>
  <c r="N7589" i="5"/>
  <c r="L5737" i="5"/>
  <c r="N5737" i="5"/>
  <c r="M1634" i="5"/>
  <c r="N1634" i="5"/>
  <c r="M1295" i="5"/>
  <c r="L1295" i="5"/>
  <c r="N803" i="5"/>
  <c r="M803" i="5"/>
  <c r="M6148" i="5"/>
  <c r="N6148" i="5"/>
  <c r="L6148" i="5"/>
  <c r="N7447" i="5"/>
  <c r="L7447" i="5"/>
  <c r="M7447" i="5"/>
  <c r="N4629" i="5"/>
  <c r="L4629" i="5"/>
  <c r="N7404" i="5"/>
  <c r="L7404" i="5"/>
  <c r="M7404" i="5"/>
  <c r="M4775" i="5"/>
  <c r="N4775" i="5"/>
  <c r="L1570" i="5"/>
  <c r="N1570" i="5"/>
  <c r="L3216" i="5"/>
  <c r="N3216" i="5"/>
  <c r="M2534" i="5"/>
  <c r="N2534" i="5"/>
  <c r="L2534" i="5"/>
  <c r="M7148" i="5"/>
  <c r="L7148" i="5"/>
  <c r="L1340" i="5"/>
  <c r="M1340" i="5"/>
  <c r="L3871" i="5"/>
  <c r="M3871" i="5"/>
  <c r="N3871" i="5"/>
  <c r="L38" i="5"/>
  <c r="N38" i="5"/>
  <c r="L756" i="5"/>
  <c r="M756" i="5"/>
  <c r="N756" i="5"/>
  <c r="M8665" i="5"/>
  <c r="L8665" i="5"/>
  <c r="N6879" i="5"/>
  <c r="M6879" i="5"/>
  <c r="L4318" i="5"/>
  <c r="N4318" i="5"/>
  <c r="L8049" i="5"/>
  <c r="N8049" i="5"/>
  <c r="L7209" i="5"/>
  <c r="M7209" i="5"/>
  <c r="L3454" i="5"/>
  <c r="M3454" i="5"/>
  <c r="N3454" i="5"/>
  <c r="L4243" i="5"/>
  <c r="M4243" i="5"/>
  <c r="L6942" i="5"/>
  <c r="M6942" i="5"/>
  <c r="L7364" i="5"/>
  <c r="N7364" i="5"/>
  <c r="L8163" i="5"/>
  <c r="N8163" i="5"/>
  <c r="L4264" i="5"/>
  <c r="N4264" i="5"/>
  <c r="L1222" i="5"/>
  <c r="M1222" i="5"/>
  <c r="N1222" i="5"/>
  <c r="L2582" i="5"/>
  <c r="N2582" i="5"/>
  <c r="L5049" i="5"/>
  <c r="N5049" i="5"/>
  <c r="L2773" i="5"/>
  <c r="M2773" i="5"/>
  <c r="K4495" i="5"/>
  <c r="K5843" i="5"/>
  <c r="M5843" i="5" s="1"/>
  <c r="K2900" i="5"/>
  <c r="L2900" i="5" s="1"/>
  <c r="K7413" i="5"/>
  <c r="N7413" i="5" s="1"/>
  <c r="K4389" i="5"/>
  <c r="K2346" i="5"/>
  <c r="N2346" i="5" s="1"/>
  <c r="K7760" i="5"/>
  <c r="L7760" i="5" s="1"/>
  <c r="K6511" i="5"/>
  <c r="L6511" i="5" s="1"/>
  <c r="K3274" i="5"/>
  <c r="L3274" i="5" s="1"/>
  <c r="K8756" i="5"/>
  <c r="L8756" i="5" s="1"/>
  <c r="K6798" i="5"/>
  <c r="M6798" i="5" s="1"/>
  <c r="K4672" i="5"/>
  <c r="K6283" i="5"/>
  <c r="N6283" i="5" s="1"/>
  <c r="K472" i="5"/>
  <c r="L472" i="5" s="1"/>
  <c r="K3797" i="5"/>
  <c r="K6460" i="5"/>
  <c r="N6460" i="5" s="1"/>
  <c r="K8409" i="5"/>
  <c r="L8409" i="5" s="1"/>
  <c r="K6140" i="5"/>
  <c r="L6140" i="5" s="1"/>
  <c r="K2849" i="5"/>
  <c r="L2849" i="5" s="1"/>
  <c r="K2178" i="5"/>
  <c r="M2178" i="5" s="1"/>
  <c r="K7692" i="5"/>
  <c r="L7692" i="5" s="1"/>
  <c r="K6120" i="5"/>
  <c r="N6120" i="5" s="1"/>
  <c r="K7870" i="5"/>
  <c r="L7870" i="5" s="1"/>
  <c r="K6091" i="5"/>
  <c r="L6091" i="5" s="1"/>
  <c r="K5193" i="5"/>
  <c r="L5193" i="5" s="1"/>
  <c r="K349" i="5"/>
  <c r="L349" i="5" s="1"/>
  <c r="K5238" i="5"/>
  <c r="L5238" i="5" s="1"/>
  <c r="K4866" i="5"/>
  <c r="L4866" i="5" s="1"/>
  <c r="K8226" i="5"/>
  <c r="M8226" i="5" s="1"/>
  <c r="K3217" i="5"/>
  <c r="M3217" i="5" s="1"/>
  <c r="K2725" i="5"/>
  <c r="N2725" i="5" s="1"/>
  <c r="K1710" i="5"/>
  <c r="M1710" i="5" s="1"/>
  <c r="K4196" i="5"/>
  <c r="L4196" i="5" s="1"/>
  <c r="K2829" i="5"/>
  <c r="K4717" i="5"/>
  <c r="L4717" i="5" s="1"/>
  <c r="K4395" i="5"/>
  <c r="L4395" i="5" s="1"/>
  <c r="K8004" i="5"/>
  <c r="L8004" i="5" s="1"/>
  <c r="K3862" i="5"/>
  <c r="M3862" i="5" s="1"/>
  <c r="K4645" i="5"/>
  <c r="L4645" i="5" s="1"/>
  <c r="K4637" i="5"/>
  <c r="N4637" i="5" s="1"/>
  <c r="K7099" i="5"/>
  <c r="M7099" i="5" s="1"/>
  <c r="K8417" i="5"/>
  <c r="N8417" i="5" s="1"/>
  <c r="K2836" i="5"/>
  <c r="L2836" i="5" s="1"/>
  <c r="K3869" i="5"/>
  <c r="K8032" i="5"/>
  <c r="L8032" i="5" s="1"/>
  <c r="K6506" i="5"/>
  <c r="L6506" i="5" s="1"/>
  <c r="K7391" i="5"/>
  <c r="M7391" i="5" s="1"/>
  <c r="K7737" i="5"/>
  <c r="M7737" i="5" s="1"/>
  <c r="K8660" i="5"/>
  <c r="M4734" i="5"/>
  <c r="N6110" i="5"/>
  <c r="K2718" i="5"/>
  <c r="N2718" i="5" s="1"/>
  <c r="N5360" i="5"/>
  <c r="N7167" i="5"/>
  <c r="M1877" i="5"/>
  <c r="K7882" i="5"/>
  <c r="L7882" i="5" s="1"/>
  <c r="M7855" i="5"/>
  <c r="N7209" i="5"/>
  <c r="M4318" i="5"/>
  <c r="N1278" i="5"/>
  <c r="N6608" i="5"/>
  <c r="K4973" i="5"/>
  <c r="L4973" i="5" s="1"/>
  <c r="N7947" i="5"/>
  <c r="M3584" i="5"/>
  <c r="N2993" i="5"/>
  <c r="K1372" i="5"/>
  <c r="K847" i="5"/>
  <c r="N847" i="5" s="1"/>
  <c r="N6064" i="5"/>
  <c r="N4036" i="5"/>
  <c r="K3058" i="5"/>
  <c r="L3058" i="5" s="1"/>
  <c r="K2279" i="5"/>
  <c r="L2279" i="5" s="1"/>
  <c r="K7460" i="5"/>
  <c r="L7460" i="5" s="1"/>
  <c r="K6814" i="5"/>
  <c r="K152" i="5"/>
  <c r="L152" i="5" s="1"/>
  <c r="K5721" i="5"/>
  <c r="L5721" i="5" s="1"/>
  <c r="K412" i="5"/>
  <c r="L412" i="5" s="1"/>
  <c r="K4824" i="5"/>
  <c r="L4824" i="5" s="1"/>
  <c r="K259" i="5"/>
  <c r="L259" i="5" s="1"/>
  <c r="K6599" i="5"/>
  <c r="N6599" i="5" s="1"/>
  <c r="K4223" i="5"/>
  <c r="M4223" i="5" s="1"/>
  <c r="L30" i="5"/>
  <c r="N30" i="5"/>
  <c r="L6875" i="5"/>
  <c r="N6875" i="5"/>
  <c r="L8528" i="5"/>
  <c r="M8528" i="5"/>
  <c r="L2014" i="5"/>
  <c r="M2014" i="5"/>
  <c r="L623" i="5"/>
  <c r="N623" i="5"/>
  <c r="M3659" i="5"/>
  <c r="N3659" i="5"/>
  <c r="M1283" i="5"/>
  <c r="N1283" i="5"/>
  <c r="M1867" i="5"/>
  <c r="N1867" i="5"/>
  <c r="L1867" i="5"/>
  <c r="L8084" i="5"/>
  <c r="M8084" i="5"/>
  <c r="M6677" i="5"/>
  <c r="L6677" i="5"/>
  <c r="M2297" i="5"/>
  <c r="N2297" i="5"/>
  <c r="L2297" i="5"/>
  <c r="N3337" i="5"/>
  <c r="M3337" i="5"/>
  <c r="N5978" i="5"/>
  <c r="L5978" i="5"/>
  <c r="M1914" i="5"/>
  <c r="N1914" i="5"/>
  <c r="L1914" i="5"/>
  <c r="L3115" i="5"/>
  <c r="M3115" i="5"/>
  <c r="L5415" i="5"/>
  <c r="N5415" i="5"/>
  <c r="M7883" i="5"/>
  <c r="N7883" i="5"/>
  <c r="L7883" i="5"/>
  <c r="M6884" i="5"/>
  <c r="N6884" i="5"/>
  <c r="L6884" i="5"/>
  <c r="L5916" i="5"/>
  <c r="M5916" i="5"/>
  <c r="M6894" i="5"/>
  <c r="L6894" i="5"/>
  <c r="M185" i="5"/>
  <c r="L185" i="5"/>
  <c r="M3302" i="5"/>
  <c r="N3302" i="5"/>
  <c r="L3302" i="5"/>
  <c r="M6513" i="5"/>
  <c r="N6513" i="5"/>
  <c r="L7470" i="5"/>
  <c r="M7470" i="5"/>
  <c r="L3526" i="5"/>
  <c r="N3526" i="5"/>
  <c r="L3020" i="5"/>
  <c r="M3020" i="5"/>
  <c r="L7129" i="5"/>
  <c r="N7129" i="5"/>
  <c r="M7129" i="5"/>
  <c r="K3667" i="5"/>
  <c r="L3667" i="5" s="1"/>
  <c r="K2429" i="5"/>
  <c r="L2429" i="5" s="1"/>
  <c r="N7728" i="5"/>
  <c r="M3353" i="5"/>
  <c r="M2752" i="5"/>
  <c r="L2752" i="5"/>
  <c r="L2289" i="5"/>
  <c r="N2289" i="5"/>
  <c r="L1497" i="5"/>
  <c r="N1497" i="5"/>
  <c r="M5140" i="5"/>
  <c r="L5140" i="5"/>
  <c r="N5140" i="5"/>
  <c r="M8043" i="5"/>
  <c r="L8043" i="5"/>
  <c r="M3845" i="5"/>
  <c r="N3845" i="5"/>
  <c r="M4646" i="5"/>
  <c r="L4646" i="5"/>
  <c r="M6882" i="5"/>
  <c r="N6882" i="5"/>
  <c r="M2341" i="5"/>
  <c r="L2341" i="5"/>
  <c r="N2341" i="5"/>
  <c r="L6960" i="5"/>
  <c r="M6960" i="5"/>
  <c r="L7202" i="5"/>
  <c r="N7202" i="5"/>
  <c r="N2017" i="5"/>
  <c r="L2017" i="5"/>
  <c r="M7302" i="5"/>
  <c r="N7302" i="5"/>
  <c r="L5850" i="5"/>
  <c r="M5850" i="5"/>
  <c r="N5850" i="5"/>
  <c r="M1935" i="5"/>
  <c r="N1935" i="5"/>
  <c r="L8670" i="5"/>
  <c r="N8670" i="5"/>
  <c r="L7308" i="5"/>
  <c r="N7308" i="5"/>
  <c r="L5322" i="5"/>
  <c r="N5322" i="5"/>
  <c r="M216" i="5"/>
  <c r="N216" i="5"/>
  <c r="M6518" i="5"/>
  <c r="N6518" i="5"/>
  <c r="L6417" i="5"/>
  <c r="M6417" i="5"/>
  <c r="L3" i="5"/>
  <c r="M3" i="5"/>
  <c r="N3" i="5"/>
  <c r="N6273" i="5"/>
  <c r="L6273" i="5"/>
  <c r="L4293" i="5"/>
  <c r="M4293" i="5"/>
  <c r="N4293" i="5"/>
  <c r="N8104" i="5"/>
  <c r="L8104" i="5"/>
  <c r="L4165" i="5"/>
  <c r="M4165" i="5"/>
  <c r="N4165" i="5"/>
  <c r="L137" i="5"/>
  <c r="N137" i="5"/>
  <c r="N2735" i="5"/>
  <c r="L2735" i="5"/>
  <c r="N1541" i="5"/>
  <c r="L1541" i="5"/>
  <c r="N5346" i="5"/>
  <c r="L5346" i="5"/>
  <c r="M2956" i="5"/>
  <c r="N2956" i="5"/>
  <c r="L2956" i="5"/>
  <c r="L2995" i="5"/>
  <c r="N2995" i="5"/>
  <c r="L6336" i="5"/>
  <c r="N6336" i="5"/>
  <c r="M2139" i="5"/>
  <c r="L2139" i="5"/>
  <c r="L8263" i="5"/>
  <c r="M8263" i="5"/>
  <c r="L4771" i="5"/>
  <c r="M4771" i="5"/>
  <c r="L4121" i="5"/>
  <c r="M4121" i="5"/>
  <c r="L7683" i="5"/>
  <c r="M7683" i="5"/>
  <c r="N7683" i="5"/>
  <c r="L5213" i="5"/>
  <c r="N5213" i="5"/>
  <c r="L545" i="5"/>
  <c r="N545" i="5"/>
  <c r="L3580" i="5"/>
  <c r="M3580" i="5"/>
  <c r="L7874" i="5"/>
  <c r="M7874" i="5"/>
  <c r="N7874" i="5"/>
  <c r="L7061" i="5"/>
  <c r="M7061" i="5"/>
  <c r="N7061" i="5"/>
  <c r="L7936" i="5"/>
  <c r="M7936" i="5"/>
  <c r="L4429" i="5"/>
  <c r="M4429" i="5"/>
  <c r="N4429" i="5"/>
  <c r="K7822" i="5"/>
  <c r="M7822" i="5" s="1"/>
  <c r="K2233" i="5"/>
  <c r="N2233" i="5" s="1"/>
  <c r="K5420" i="5"/>
  <c r="K5124" i="5"/>
  <c r="M5124" i="5" s="1"/>
  <c r="K8518" i="5"/>
  <c r="M8518" i="5" s="1"/>
  <c r="K8056" i="5"/>
  <c r="K1519" i="5"/>
  <c r="L1519" i="5" s="1"/>
  <c r="K7666" i="5"/>
  <c r="N7666" i="5" s="1"/>
  <c r="K6966" i="5"/>
  <c r="N6966" i="5" s="1"/>
  <c r="K2410" i="5"/>
  <c r="L2410" i="5" s="1"/>
  <c r="K1734" i="5"/>
  <c r="M1734" i="5" s="1"/>
  <c r="K2936" i="5"/>
  <c r="L2936" i="5" s="1"/>
  <c r="K3800" i="5"/>
  <c r="L3800" i="5" s="1"/>
  <c r="K5066" i="5"/>
  <c r="N5066" i="5" s="1"/>
  <c r="K4932" i="5"/>
  <c r="L4932" i="5" s="1"/>
  <c r="K4601" i="5"/>
  <c r="K5870" i="5"/>
  <c r="L5870" i="5" s="1"/>
  <c r="K6810" i="5"/>
  <c r="L6810" i="5" s="1"/>
  <c r="K8033" i="5"/>
  <c r="N8033" i="5" s="1"/>
  <c r="K94" i="5"/>
  <c r="L94" i="5" s="1"/>
  <c r="K1238" i="5"/>
  <c r="K4931" i="5"/>
  <c r="K3751" i="5"/>
  <c r="N3751" i="5" s="1"/>
  <c r="K1657" i="5"/>
  <c r="L1657" i="5" s="1"/>
  <c r="K5287" i="5"/>
  <c r="N5287" i="5" s="1"/>
  <c r="K1561" i="5"/>
  <c r="L1561" i="5" s="1"/>
  <c r="K3150" i="5"/>
  <c r="N3150" i="5" s="1"/>
  <c r="K3768" i="5"/>
  <c r="L3768" i="5" s="1"/>
  <c r="K167" i="5"/>
  <c r="M167" i="5" s="1"/>
  <c r="K915" i="5"/>
  <c r="N915" i="5" s="1"/>
  <c r="K6686" i="5"/>
  <c r="L6686" i="5" s="1"/>
  <c r="K3428" i="5"/>
  <c r="K7918" i="5"/>
  <c r="K5333" i="5"/>
  <c r="M5333" i="5" s="1"/>
  <c r="K3864" i="5"/>
  <c r="L3864" i="5" s="1"/>
  <c r="K8693" i="5"/>
  <c r="L8693" i="5" s="1"/>
  <c r="K6775" i="5"/>
  <c r="L6775" i="5" s="1"/>
  <c r="K1425" i="5"/>
  <c r="M1425" i="5" s="1"/>
  <c r="K4360" i="5"/>
  <c r="K5784" i="5"/>
  <c r="N5784" i="5" s="1"/>
  <c r="K3119" i="5"/>
  <c r="M3119" i="5" s="1"/>
  <c r="K3511" i="5"/>
  <c r="L3511" i="5" s="1"/>
  <c r="K4662" i="5"/>
  <c r="K4117" i="5"/>
  <c r="L4117" i="5" s="1"/>
  <c r="K5912" i="5"/>
  <c r="L5912" i="5" s="1"/>
  <c r="K2698" i="5"/>
  <c r="N2698" i="5" s="1"/>
  <c r="K6245" i="5"/>
  <c r="L6245" i="5" s="1"/>
  <c r="K7179" i="5"/>
  <c r="M7179" i="5" s="1"/>
  <c r="K1318" i="5"/>
  <c r="L1318" i="5" s="1"/>
  <c r="K3279" i="5"/>
  <c r="N3279" i="5" s="1"/>
  <c r="K8017" i="5"/>
  <c r="L8017" i="5" s="1"/>
  <c r="K3049" i="5"/>
  <c r="M3049" i="5" s="1"/>
  <c r="K3772" i="5"/>
  <c r="L3772" i="5" s="1"/>
  <c r="K994" i="5"/>
  <c r="L994" i="5" s="1"/>
  <c r="K4364" i="5"/>
  <c r="N6198" i="5"/>
  <c r="K7898" i="5"/>
  <c r="N7898" i="5" s="1"/>
  <c r="K5502" i="5"/>
  <c r="M5502" i="5" s="1"/>
  <c r="K3521" i="5"/>
  <c r="L3521" i="5" s="1"/>
  <c r="K4333" i="5"/>
  <c r="K2939" i="5"/>
  <c r="L2939" i="5" s="1"/>
  <c r="K4513" i="5"/>
  <c r="L4513" i="5" s="1"/>
  <c r="K7738" i="5"/>
  <c r="L7738" i="5" s="1"/>
  <c r="K3860" i="5"/>
  <c r="K1127" i="5"/>
  <c r="K974" i="5"/>
  <c r="L974" i="5" s="1"/>
  <c r="K4737" i="5"/>
  <c r="L4737" i="5" s="1"/>
  <c r="K3593" i="5"/>
  <c r="K628" i="5"/>
  <c r="K8553" i="5"/>
  <c r="L8553" i="5" s="1"/>
  <c r="L2690" i="5"/>
  <c r="N2690" i="5"/>
  <c r="N1122" i="5"/>
  <c r="L1122" i="5"/>
  <c r="M1122" i="5"/>
  <c r="L2263" i="5"/>
  <c r="M2263" i="5"/>
  <c r="N6109" i="5"/>
  <c r="M6109" i="5"/>
  <c r="M4401" i="5"/>
  <c r="L4401" i="5"/>
  <c r="N4401" i="5"/>
  <c r="M4176" i="5"/>
  <c r="N4176" i="5"/>
  <c r="N6284" i="5"/>
  <c r="L6284" i="5"/>
  <c r="M6284" i="5"/>
  <c r="M3919" i="5"/>
  <c r="N3919" i="5"/>
  <c r="L3919" i="5"/>
  <c r="L7774" i="5"/>
  <c r="N7774" i="5"/>
  <c r="M2281" i="5"/>
  <c r="L2281" i="5"/>
  <c r="M3601" i="5"/>
  <c r="L3601" i="5"/>
  <c r="M2658" i="5"/>
  <c r="L2658" i="5"/>
  <c r="M6571" i="5"/>
  <c r="L6571" i="5"/>
  <c r="L422" i="5"/>
  <c r="M422" i="5"/>
  <c r="M5475" i="5"/>
  <c r="N5475" i="5"/>
  <c r="L7907" i="5"/>
  <c r="M7907" i="5"/>
  <c r="N7907" i="5"/>
  <c r="L3648" i="5"/>
  <c r="N3648" i="5"/>
  <c r="N8407" i="5"/>
  <c r="M8407" i="5"/>
  <c r="L2525" i="5"/>
  <c r="M2525" i="5"/>
  <c r="M4328" i="5"/>
  <c r="N4328" i="5"/>
  <c r="M4905" i="5"/>
  <c r="L4905" i="5"/>
  <c r="L4373" i="5"/>
  <c r="N4373" i="5"/>
  <c r="N6219" i="5"/>
  <c r="L6219" i="5"/>
  <c r="N7536" i="5"/>
  <c r="M7536" i="5"/>
  <c r="L7536" i="5"/>
  <c r="L1883" i="5"/>
  <c r="M1883" i="5"/>
  <c r="L1489" i="5"/>
  <c r="N1489" i="5"/>
  <c r="N7668" i="5"/>
  <c r="L7668" i="5"/>
  <c r="N2075" i="5"/>
  <c r="L2075" i="5"/>
  <c r="L63" i="5"/>
  <c r="M63" i="5"/>
  <c r="L2818" i="5"/>
  <c r="M2818" i="5"/>
  <c r="L4332" i="5"/>
  <c r="M4332" i="5"/>
  <c r="L956" i="5"/>
  <c r="N956" i="5"/>
  <c r="L7494" i="5"/>
  <c r="N7494" i="5"/>
  <c r="L4605" i="5"/>
  <c r="M4605" i="5"/>
  <c r="N4605" i="5"/>
  <c r="L7560" i="5"/>
  <c r="M7560" i="5"/>
  <c r="L8066" i="5"/>
  <c r="N8066" i="5"/>
  <c r="K8635" i="5"/>
  <c r="M8635" i="5" s="1"/>
  <c r="K4021" i="5"/>
  <c r="M4021" i="5" s="1"/>
  <c r="K7510" i="5"/>
  <c r="M7510" i="5" s="1"/>
  <c r="K797" i="5"/>
  <c r="L797" i="5" s="1"/>
  <c r="K7349" i="5"/>
  <c r="M7349" i="5" s="1"/>
  <c r="K5209" i="5"/>
  <c r="K5478" i="5"/>
  <c r="L5478" i="5" s="1"/>
  <c r="K4818" i="5"/>
  <c r="M4818" i="5" s="1"/>
  <c r="K2038" i="5"/>
  <c r="L2038" i="5" s="1"/>
  <c r="K5866" i="5"/>
  <c r="N5866" i="5" s="1"/>
  <c r="K2739" i="5"/>
  <c r="M2739" i="5" s="1"/>
  <c r="K5051" i="5"/>
  <c r="M5051" i="5" s="1"/>
  <c r="K8705" i="5"/>
  <c r="N8705" i="5" s="1"/>
  <c r="K7504" i="5"/>
  <c r="L7504" i="5" s="1"/>
  <c r="K3930" i="5"/>
  <c r="L3930" i="5" s="1"/>
  <c r="K7213" i="5"/>
  <c r="K3265" i="5"/>
  <c r="N3265" i="5" s="1"/>
  <c r="K5343" i="5"/>
  <c r="L5343" i="5" s="1"/>
  <c r="K2204" i="5"/>
  <c r="N2204" i="5" s="1"/>
  <c r="K2235" i="5"/>
  <c r="K7163" i="5"/>
  <c r="N7163" i="5" s="1"/>
  <c r="K8272" i="5"/>
  <c r="L8272" i="5" s="1"/>
  <c r="K7237" i="5"/>
  <c r="L7237" i="5" s="1"/>
  <c r="K6912" i="5"/>
  <c r="L6912" i="5" s="1"/>
  <c r="K6285" i="5"/>
  <c r="N6285" i="5" s="1"/>
  <c r="K4182" i="5"/>
  <c r="L4182" i="5" s="1"/>
  <c r="K3927" i="5"/>
  <c r="L3927" i="5" s="1"/>
  <c r="K1784" i="5"/>
  <c r="N1784" i="5" s="1"/>
  <c r="K6106" i="5"/>
  <c r="N6106" i="5" s="1"/>
  <c r="K8614" i="5"/>
  <c r="N8614" i="5" s="1"/>
  <c r="K2143" i="5"/>
  <c r="M2143" i="5" s="1"/>
  <c r="K1501" i="5"/>
  <c r="M1501" i="5" s="1"/>
  <c r="K8371" i="5"/>
  <c r="N8371" i="5" s="1"/>
  <c r="K6211" i="5"/>
  <c r="K7708" i="5"/>
  <c r="L7708" i="5" s="1"/>
  <c r="K1175" i="5"/>
  <c r="L1175" i="5" s="1"/>
  <c r="K8781" i="5"/>
  <c r="M8781" i="5" s="1"/>
  <c r="K7550" i="5"/>
  <c r="N7550" i="5" s="1"/>
  <c r="K7896" i="5"/>
  <c r="N7896" i="5" s="1"/>
  <c r="K7531" i="5"/>
  <c r="L7531" i="5" s="1"/>
  <c r="K6915" i="5"/>
  <c r="L6915" i="5" s="1"/>
  <c r="K3289" i="5"/>
  <c r="L3289" i="5" s="1"/>
  <c r="K5747" i="5"/>
  <c r="K8007" i="5"/>
  <c r="K5010" i="5"/>
  <c r="L5010" i="5" s="1"/>
  <c r="K4558" i="5"/>
  <c r="M4558" i="5" s="1"/>
  <c r="K7441" i="5"/>
  <c r="L7441" i="5" s="1"/>
  <c r="K3745" i="5"/>
  <c r="N3745" i="5" s="1"/>
  <c r="K1302" i="5"/>
  <c r="N1302" i="5" s="1"/>
  <c r="N4905" i="5"/>
  <c r="N2300" i="5"/>
  <c r="K4945" i="5"/>
  <c r="L4945" i="5" s="1"/>
  <c r="K5026" i="5"/>
  <c r="L5026" i="5" s="1"/>
  <c r="K8146" i="5"/>
  <c r="L8146" i="5" s="1"/>
  <c r="K5015" i="5"/>
  <c r="M5015" i="5" s="1"/>
  <c r="K6442" i="5"/>
  <c r="L6442" i="5" s="1"/>
  <c r="K3657" i="5"/>
  <c r="N3657" i="5" s="1"/>
  <c r="M881" i="5"/>
  <c r="M980" i="5"/>
  <c r="K7267" i="5"/>
  <c r="L7267" i="5" s="1"/>
  <c r="K2712" i="5"/>
  <c r="M2712" i="5" s="1"/>
  <c r="K6266" i="5"/>
  <c r="M6266" i="5" s="1"/>
  <c r="K7392" i="5"/>
  <c r="L7392" i="5" s="1"/>
  <c r="K6029" i="5"/>
  <c r="M6029" i="5" s="1"/>
  <c r="K1797" i="5"/>
  <c r="N1797" i="5" s="1"/>
  <c r="K5080" i="5"/>
  <c r="N5080" i="5" s="1"/>
  <c r="K8166" i="5"/>
  <c r="L8166" i="5" s="1"/>
  <c r="K5758" i="5"/>
  <c r="M5758" i="5" s="1"/>
  <c r="K3370" i="5"/>
  <c r="L3370" i="5" s="1"/>
  <c r="K496" i="5"/>
  <c r="L496" i="5" s="1"/>
  <c r="K3744" i="5"/>
  <c r="L3744" i="5" s="1"/>
  <c r="K3548" i="5"/>
  <c r="K6990" i="5"/>
  <c r="L6990" i="5" s="1"/>
  <c r="K5582" i="5"/>
  <c r="N5582" i="5" s="1"/>
  <c r="K57" i="5"/>
  <c r="K6168" i="5"/>
  <c r="L6168" i="5" s="1"/>
  <c r="K4702" i="5"/>
  <c r="M4702" i="5" s="1"/>
  <c r="K8637" i="5"/>
  <c r="M8637" i="5" s="1"/>
  <c r="K5135" i="5"/>
  <c r="L5135" i="5" s="1"/>
  <c r="K8123" i="5"/>
  <c r="L8123" i="5" s="1"/>
  <c r="K3824" i="5"/>
  <c r="L3824" i="5" s="1"/>
  <c r="K4381" i="5"/>
  <c r="M4381" i="5" s="1"/>
  <c r="K4476" i="5"/>
  <c r="K4048" i="5"/>
  <c r="K8322" i="5"/>
  <c r="K3412" i="5"/>
  <c r="N3412" i="5" s="1"/>
  <c r="K8189" i="5"/>
  <c r="K8295" i="5"/>
  <c r="L8295" i="5" s="1"/>
  <c r="K8393" i="5"/>
  <c r="K8162" i="5"/>
  <c r="L8162" i="5" s="1"/>
  <c r="K5574" i="5"/>
  <c r="K4990" i="5"/>
  <c r="L4990" i="5" s="1"/>
  <c r="K3985" i="5"/>
  <c r="L3985" i="5" s="1"/>
  <c r="K6113" i="5"/>
  <c r="N6113" i="5" s="1"/>
  <c r="K5658" i="5"/>
  <c r="L5658" i="5" s="1"/>
  <c r="K6689" i="5"/>
  <c r="L6689" i="5" s="1"/>
  <c r="K1602" i="5"/>
  <c r="K6300" i="5"/>
  <c r="N6300" i="5" s="1"/>
  <c r="K5323" i="5"/>
  <c r="L5323" i="5" s="1"/>
  <c r="K2495" i="5"/>
  <c r="M2495" i="5" s="1"/>
  <c r="K3608" i="5"/>
  <c r="K3244" i="5"/>
  <c r="K2377" i="5"/>
  <c r="L2377" i="5" s="1"/>
  <c r="K2502" i="5"/>
  <c r="L2502" i="5" s="1"/>
  <c r="K8785" i="5"/>
  <c r="L8785" i="5" s="1"/>
  <c r="K4003" i="5"/>
  <c r="L4003" i="5" s="1"/>
  <c r="K8374" i="5"/>
  <c r="L8374" i="5" s="1"/>
  <c r="K2999" i="5"/>
  <c r="K5704" i="5"/>
  <c r="M2300" i="5"/>
  <c r="N1450" i="5"/>
  <c r="M1489" i="5"/>
  <c r="K8208" i="5"/>
  <c r="N8208" i="5" s="1"/>
  <c r="K1178" i="5"/>
  <c r="N1178" i="5" s="1"/>
  <c r="K7998" i="5"/>
  <c r="L7998" i="5" s="1"/>
  <c r="N391" i="5"/>
  <c r="N8770" i="5"/>
  <c r="N63" i="5"/>
  <c r="N4811" i="5"/>
  <c r="K3655" i="5"/>
  <c r="L3655" i="5" s="1"/>
  <c r="N6963" i="5"/>
  <c r="N5072" i="5"/>
  <c r="K3355" i="5"/>
  <c r="L3355" i="5" s="1"/>
  <c r="N2263" i="5"/>
  <c r="N5566" i="5"/>
  <c r="N6317" i="5"/>
  <c r="M8245" i="5"/>
  <c r="M8022" i="5"/>
  <c r="N3165" i="5"/>
  <c r="N2736" i="5"/>
  <c r="M5464" i="5"/>
  <c r="N6571" i="5"/>
  <c r="N7148" i="5"/>
  <c r="N2525" i="5"/>
  <c r="L6033" i="5"/>
  <c r="N6033" i="5"/>
  <c r="L3202" i="5"/>
  <c r="M3202" i="5"/>
  <c r="N3202" i="5"/>
  <c r="L5837" i="5"/>
  <c r="N5837" i="5"/>
  <c r="N3539" i="5"/>
  <c r="L3539" i="5"/>
  <c r="N927" i="5"/>
  <c r="L927" i="5"/>
  <c r="N8730" i="5"/>
  <c r="M8730" i="5"/>
  <c r="N3819" i="5"/>
  <c r="M3819" i="5"/>
  <c r="L6906" i="5"/>
  <c r="N6906" i="5"/>
  <c r="L254" i="5"/>
  <c r="N254" i="5"/>
  <c r="L4597" i="5"/>
  <c r="M4597" i="5"/>
  <c r="L6928" i="5"/>
  <c r="M6928" i="5"/>
  <c r="L6585" i="5"/>
  <c r="M6585" i="5"/>
  <c r="N6740" i="5"/>
  <c r="L6740" i="5"/>
  <c r="L2751" i="5"/>
  <c r="M2751" i="5"/>
  <c r="N2751" i="5"/>
  <c r="L1356" i="5"/>
  <c r="M1356" i="5"/>
  <c r="L5225" i="5"/>
  <c r="M5225" i="5"/>
  <c r="M3979" i="5"/>
  <c r="N3979" i="5"/>
  <c r="L1411" i="5"/>
  <c r="N1411" i="5"/>
  <c r="M1411" i="5"/>
  <c r="L6637" i="5"/>
  <c r="N6637" i="5"/>
  <c r="M3944" i="5"/>
  <c r="N3944" i="5"/>
  <c r="L3944" i="5"/>
  <c r="L7915" i="5"/>
  <c r="N7915" i="5"/>
  <c r="M906" i="5"/>
  <c r="N906" i="5"/>
  <c r="L906" i="5"/>
  <c r="L4186" i="5"/>
  <c r="N4186" i="5"/>
  <c r="N1095" i="5"/>
  <c r="M1095" i="5"/>
  <c r="N1065" i="5"/>
  <c r="L1065" i="5"/>
  <c r="M1065" i="5"/>
  <c r="M716" i="5"/>
  <c r="N716" i="5"/>
  <c r="L716" i="5"/>
  <c r="L3759" i="5"/>
  <c r="M3759" i="5"/>
  <c r="M718" i="5"/>
  <c r="L718" i="5"/>
  <c r="N5099" i="5"/>
  <c r="L5099" i="5"/>
  <c r="M2915" i="5"/>
  <c r="L2915" i="5"/>
  <c r="L5854" i="5"/>
  <c r="N5854" i="5"/>
  <c r="M1661" i="5"/>
  <c r="L1661" i="5"/>
  <c r="M5468" i="5"/>
  <c r="L5468" i="5"/>
  <c r="N5468" i="5"/>
  <c r="L2700" i="5"/>
  <c r="N2700" i="5"/>
  <c r="L6200" i="5"/>
  <c r="M6200" i="5"/>
  <c r="L6762" i="5"/>
  <c r="M6762" i="5"/>
  <c r="L937" i="5"/>
  <c r="N937" i="5"/>
  <c r="M937" i="5"/>
  <c r="L2277" i="5"/>
  <c r="N2277" i="5"/>
  <c r="M742" i="5"/>
  <c r="L742" i="5"/>
  <c r="L4393" i="5"/>
  <c r="M4393" i="5"/>
  <c r="M5651" i="5"/>
  <c r="N5651" i="5"/>
  <c r="K2015" i="5"/>
  <c r="K6630" i="5"/>
  <c r="L6630" i="5" s="1"/>
  <c r="K1565" i="5"/>
  <c r="L1565" i="5" s="1"/>
  <c r="K7198" i="5"/>
  <c r="M7198" i="5" s="1"/>
  <c r="K8188" i="5"/>
  <c r="M8188" i="5" s="1"/>
  <c r="K6721" i="5"/>
  <c r="L6721" i="5" s="1"/>
  <c r="K8008" i="5"/>
  <c r="L8008" i="5" s="1"/>
  <c r="K4821" i="5"/>
  <c r="L4821" i="5" s="1"/>
  <c r="K2784" i="5"/>
  <c r="L2784" i="5" s="1"/>
  <c r="K8659" i="5"/>
  <c r="L8659" i="5" s="1"/>
  <c r="K8578" i="5"/>
  <c r="L8578" i="5" s="1"/>
  <c r="K1454" i="5"/>
  <c r="K5434" i="5"/>
  <c r="L5434" i="5" s="1"/>
  <c r="K7093" i="5"/>
  <c r="K332" i="5"/>
  <c r="L332" i="5" s="1"/>
  <c r="K587" i="5"/>
  <c r="K60" i="5"/>
  <c r="K7076" i="5"/>
  <c r="L7076" i="5" s="1"/>
  <c r="L5609" i="5"/>
  <c r="M5609" i="5"/>
  <c r="N5609" i="5"/>
  <c r="L1605" i="5"/>
  <c r="M1605" i="5"/>
  <c r="N1605" i="5"/>
  <c r="L7053" i="5"/>
  <c r="N7053" i="5"/>
  <c r="L2716" i="5"/>
  <c r="M2716" i="5"/>
  <c r="N2716" i="5"/>
  <c r="L1291" i="5"/>
  <c r="M1291" i="5"/>
  <c r="N1291" i="5"/>
  <c r="M2113" i="5"/>
  <c r="N2113" i="5"/>
  <c r="M4655" i="5"/>
  <c r="N4655" i="5"/>
  <c r="M2642" i="5"/>
  <c r="N2642" i="5"/>
  <c r="L6611" i="5"/>
  <c r="M6611" i="5"/>
  <c r="M2745" i="5"/>
  <c r="N2745" i="5"/>
  <c r="M8110" i="5"/>
  <c r="N8110" i="5"/>
  <c r="L8110" i="5"/>
  <c r="M5421" i="5"/>
  <c r="L5421" i="5"/>
  <c r="M2876" i="5"/>
  <c r="N2876" i="5"/>
  <c r="M1833" i="5"/>
  <c r="N1833" i="5"/>
  <c r="L1833" i="5"/>
  <c r="L7174" i="5"/>
  <c r="N7174" i="5"/>
  <c r="M2237" i="5"/>
  <c r="N2237" i="5"/>
  <c r="M6356" i="5"/>
  <c r="N6356" i="5"/>
  <c r="L8522" i="5"/>
  <c r="M8522" i="5"/>
  <c r="N8524" i="5"/>
  <c r="L8524" i="5"/>
  <c r="L1669" i="5"/>
  <c r="M1669" i="5"/>
  <c r="L4660" i="5"/>
  <c r="N4660" i="5"/>
  <c r="M8366" i="5"/>
  <c r="N8366" i="5"/>
  <c r="L2659" i="5"/>
  <c r="N2659" i="5"/>
  <c r="M6598" i="5"/>
  <c r="L6598" i="5"/>
  <c r="M3234" i="5"/>
  <c r="L3234" i="5"/>
  <c r="L84" i="5"/>
  <c r="N84" i="5"/>
  <c r="L8698" i="5"/>
  <c r="M8698" i="5"/>
  <c r="N8698" i="5"/>
  <c r="L650" i="5"/>
  <c r="M650" i="5"/>
  <c r="N650" i="5"/>
  <c r="N6695" i="5"/>
  <c r="L6695" i="5"/>
  <c r="L7305" i="5"/>
  <c r="N7305" i="5"/>
  <c r="L8562" i="5"/>
  <c r="M8562" i="5"/>
  <c r="L6783" i="5"/>
  <c r="N6783" i="5"/>
  <c r="K7252" i="5"/>
  <c r="L7252" i="5" s="1"/>
  <c r="K6186" i="5"/>
  <c r="M6186" i="5" s="1"/>
  <c r="K8695" i="5"/>
  <c r="L8695" i="5" s="1"/>
  <c r="M6376" i="5"/>
  <c r="L6376" i="5"/>
  <c r="N6376" i="5"/>
  <c r="L4092" i="5"/>
  <c r="N4092" i="5"/>
  <c r="M1188" i="5"/>
  <c r="N1188" i="5"/>
  <c r="M314" i="5"/>
  <c r="L314" i="5"/>
  <c r="N314" i="5"/>
  <c r="L8580" i="5"/>
  <c r="M8580" i="5"/>
  <c r="M12" i="5"/>
  <c r="N12" i="5"/>
  <c r="L12" i="5"/>
  <c r="L6166" i="5"/>
  <c r="N6166" i="5"/>
  <c r="L7121" i="5"/>
  <c r="N7121" i="5"/>
  <c r="M5007" i="5"/>
  <c r="N5007" i="5"/>
  <c r="L715" i="5"/>
  <c r="N715" i="5"/>
  <c r="N7254" i="5"/>
  <c r="L7254" i="5"/>
  <c r="M2052" i="5"/>
  <c r="L2052" i="5"/>
  <c r="N3829" i="5"/>
  <c r="M3829" i="5"/>
  <c r="M1376" i="5"/>
  <c r="N1376" i="5"/>
  <c r="L5016" i="5"/>
  <c r="M5016" i="5"/>
  <c r="L7958" i="5"/>
  <c r="N7958" i="5"/>
  <c r="L731" i="5"/>
  <c r="M731" i="5"/>
  <c r="M2594" i="5"/>
  <c r="N2594" i="5"/>
  <c r="L2594" i="5"/>
  <c r="M1816" i="5"/>
  <c r="L1816" i="5"/>
  <c r="L1167" i="5"/>
  <c r="M1167" i="5"/>
  <c r="M6658" i="5"/>
  <c r="N6658" i="5"/>
  <c r="L6658" i="5"/>
  <c r="L1276" i="5"/>
  <c r="N1276" i="5"/>
  <c r="L8092" i="5"/>
  <c r="N8092" i="5"/>
  <c r="L6208" i="5"/>
  <c r="M6208" i="5"/>
  <c r="L2002" i="5"/>
  <c r="M2002" i="5"/>
  <c r="M3734" i="5"/>
  <c r="L3734" i="5"/>
  <c r="N7953" i="5"/>
  <c r="L7953" i="5"/>
  <c r="L6265" i="5"/>
  <c r="M6265" i="5"/>
  <c r="N578" i="5"/>
  <c r="L578" i="5"/>
  <c r="L7" i="5"/>
  <c r="M7" i="5"/>
  <c r="L4060" i="5"/>
  <c r="N4060" i="5"/>
  <c r="L4464" i="5"/>
  <c r="N4464" i="5"/>
  <c r="L6313" i="5"/>
  <c r="N6313" i="5"/>
  <c r="L2728" i="5"/>
  <c r="M2728" i="5"/>
  <c r="L5120" i="5"/>
  <c r="M5120" i="5"/>
  <c r="N5120" i="5"/>
  <c r="L3311" i="5"/>
  <c r="M3311" i="5"/>
  <c r="L7273" i="5"/>
  <c r="M7273" i="5"/>
  <c r="L4977" i="5"/>
  <c r="M4977" i="5"/>
  <c r="N6195" i="5"/>
  <c r="M6195" i="5"/>
  <c r="L6195" i="5"/>
  <c r="K1045" i="5"/>
  <c r="L1045" i="5" s="1"/>
  <c r="K5696" i="5"/>
  <c r="L5696" i="5" s="1"/>
  <c r="K321" i="5"/>
  <c r="L321" i="5" s="1"/>
  <c r="K8323" i="5"/>
  <c r="L8323" i="5" s="1"/>
  <c r="K4273" i="5"/>
  <c r="L4273" i="5" s="1"/>
  <c r="K4614" i="5"/>
  <c r="L4614" i="5" s="1"/>
  <c r="K8284" i="5"/>
  <c r="L8284" i="5" s="1"/>
  <c r="K3696" i="5"/>
  <c r="L3696" i="5" s="1"/>
  <c r="K7300" i="5"/>
  <c r="L7300" i="5" s="1"/>
  <c r="K4955" i="5"/>
  <c r="L4955" i="5" s="1"/>
  <c r="K8193" i="5"/>
  <c r="L8193" i="5" s="1"/>
  <c r="L6902" i="5"/>
  <c r="N6902" i="5"/>
  <c r="N2724" i="5"/>
  <c r="L2724" i="5"/>
  <c r="L3942" i="5"/>
  <c r="M3942" i="5"/>
  <c r="N3942" i="5"/>
  <c r="N1199" i="5"/>
  <c r="L1199" i="5"/>
  <c r="M8381" i="5"/>
  <c r="L8381" i="5"/>
  <c r="L3469" i="5"/>
  <c r="M3469" i="5"/>
  <c r="N3469" i="5"/>
  <c r="L1633" i="5"/>
  <c r="N1633" i="5"/>
  <c r="N3078" i="5"/>
  <c r="M3078" i="5"/>
  <c r="N2711" i="5"/>
  <c r="M2711" i="5"/>
  <c r="L2711" i="5"/>
  <c r="L1906" i="5"/>
  <c r="M1906" i="5"/>
  <c r="L6719" i="5"/>
  <c r="M6719" i="5"/>
  <c r="N6719" i="5"/>
  <c r="M324" i="5"/>
  <c r="N324" i="5"/>
  <c r="N8365" i="5"/>
  <c r="L8365" i="5"/>
  <c r="L2384" i="5"/>
  <c r="M2384" i="5"/>
  <c r="M2246" i="5"/>
  <c r="L2246" i="5"/>
  <c r="N2246" i="5"/>
  <c r="L6938" i="5"/>
  <c r="M6938" i="5"/>
  <c r="L1948" i="5"/>
  <c r="N1948" i="5"/>
  <c r="L337" i="5"/>
  <c r="M337" i="5"/>
  <c r="M8617" i="5"/>
  <c r="N8617" i="5"/>
  <c r="N3158" i="5"/>
  <c r="L3158" i="5"/>
  <c r="N543" i="5"/>
  <c r="L543" i="5"/>
  <c r="M543" i="5"/>
  <c r="L7615" i="5"/>
  <c r="N7615" i="5"/>
  <c r="L6707" i="5"/>
  <c r="N6707" i="5"/>
  <c r="L5953" i="5"/>
  <c r="M5953" i="5"/>
  <c r="N5953" i="5"/>
  <c r="N3401" i="5"/>
  <c r="L3401" i="5"/>
  <c r="N3051" i="5"/>
  <c r="M3051" i="5"/>
  <c r="N7650" i="5"/>
  <c r="L7650" i="5"/>
  <c r="M7650" i="5"/>
  <c r="L1962" i="5"/>
  <c r="N1962" i="5"/>
  <c r="L4462" i="5"/>
  <c r="N4462" i="5"/>
  <c r="L7334" i="5"/>
  <c r="M7334" i="5"/>
  <c r="L8507" i="5"/>
  <c r="M8507" i="5"/>
  <c r="M7647" i="5"/>
  <c r="N7647" i="5"/>
  <c r="L5767" i="5"/>
  <c r="N5767" i="5"/>
  <c r="L1792" i="5"/>
  <c r="M1792" i="5"/>
  <c r="L1983" i="5"/>
  <c r="N1983" i="5"/>
  <c r="N3708" i="5"/>
  <c r="M3708" i="5"/>
  <c r="L3708" i="5"/>
  <c r="L4069" i="5"/>
  <c r="N4069" i="5"/>
  <c r="M6827" i="5"/>
  <c r="N6827" i="5"/>
  <c r="M6398" i="5"/>
  <c r="L6398" i="5"/>
  <c r="L4302" i="5"/>
  <c r="M4302" i="5"/>
  <c r="L4469" i="5"/>
  <c r="N4469" i="5"/>
  <c r="L3650" i="5"/>
  <c r="M3650" i="5"/>
  <c r="L4416" i="5"/>
  <c r="N4416" i="5"/>
  <c r="L7285" i="5"/>
  <c r="M7285" i="5"/>
  <c r="L1329" i="5"/>
  <c r="M1329" i="5"/>
  <c r="L52" i="5"/>
  <c r="M52" i="5"/>
  <c r="L1924" i="5"/>
  <c r="N1924" i="5"/>
  <c r="K7485" i="5"/>
  <c r="L7485" i="5" s="1"/>
  <c r="K1244" i="5"/>
  <c r="L1244" i="5" s="1"/>
  <c r="K5030" i="5"/>
  <c r="L5030" i="5" s="1"/>
  <c r="K5573" i="5"/>
  <c r="L5573" i="5" s="1"/>
  <c r="K5246" i="5"/>
  <c r="L5246" i="5" s="1"/>
  <c r="K5161" i="5"/>
  <c r="K4908" i="5"/>
  <c r="K5730" i="5"/>
  <c r="K8142" i="5"/>
  <c r="M8142" i="5" s="1"/>
  <c r="K4634" i="5"/>
  <c r="L4634" i="5" s="1"/>
  <c r="K3322" i="5"/>
  <c r="M3322" i="5" s="1"/>
  <c r="K3654" i="5"/>
  <c r="N3654" i="5" s="1"/>
  <c r="K437" i="5"/>
  <c r="M437" i="5" s="1"/>
  <c r="N5972" i="5"/>
  <c r="M5972" i="5"/>
  <c r="M1468" i="5"/>
  <c r="N1468" i="5"/>
  <c r="L5383" i="5"/>
  <c r="L1868" i="5"/>
  <c r="L8054" i="5"/>
  <c r="M8054" i="5"/>
  <c r="N8054" i="5"/>
  <c r="M1930" i="5"/>
  <c r="L1930" i="5"/>
  <c r="L5023" i="5"/>
  <c r="L7975" i="5"/>
  <c r="N7975" i="5"/>
  <c r="L3618" i="5"/>
  <c r="M4379" i="5"/>
  <c r="L4379" i="5"/>
  <c r="N4379" i="5"/>
  <c r="L246" i="5"/>
  <c r="L8572" i="5"/>
  <c r="L2676" i="5"/>
  <c r="N2676" i="5"/>
  <c r="L6551" i="5"/>
  <c r="N6551" i="5"/>
  <c r="L4834" i="5"/>
  <c r="M4834" i="5"/>
  <c r="L5054" i="5"/>
  <c r="L6214" i="5"/>
  <c r="M6214" i="5"/>
  <c r="N6214" i="5"/>
  <c r="L3704" i="5"/>
  <c r="L1049" i="5"/>
  <c r="M1049" i="5"/>
  <c r="L3868" i="5"/>
  <c r="L7527" i="5"/>
  <c r="M7527" i="5"/>
  <c r="L7558" i="5"/>
  <c r="N7558" i="5"/>
  <c r="M705" i="5"/>
  <c r="N705" i="5"/>
  <c r="L6090" i="5"/>
  <c r="M6090" i="5"/>
  <c r="N6090" i="5"/>
  <c r="M1265" i="5"/>
  <c r="N1265" i="5"/>
  <c r="M2057" i="5"/>
  <c r="L2057" i="5"/>
  <c r="M4422" i="5"/>
  <c r="L4422" i="5"/>
  <c r="M8459" i="5"/>
  <c r="N8459" i="5"/>
  <c r="M7823" i="5"/>
  <c r="L7823" i="5"/>
  <c r="L1826" i="5"/>
  <c r="M1826" i="5"/>
  <c r="M5327" i="5"/>
  <c r="L5327" i="5"/>
  <c r="L5044" i="5"/>
  <c r="M5044" i="5"/>
  <c r="M1752" i="5"/>
  <c r="N1752" i="5"/>
  <c r="L1752" i="5"/>
  <c r="L3665" i="5"/>
  <c r="N3665" i="5"/>
  <c r="L3949" i="5"/>
  <c r="N3949" i="5"/>
  <c r="L5733" i="5"/>
  <c r="N5733" i="5"/>
  <c r="L4588" i="5"/>
  <c r="M4588" i="5"/>
  <c r="M5692" i="5"/>
  <c r="N5692" i="5"/>
  <c r="L6738" i="5"/>
  <c r="M6738" i="5"/>
  <c r="N319" i="5"/>
  <c r="M319" i="5"/>
  <c r="L3190" i="5"/>
  <c r="N3190" i="5"/>
  <c r="L5720" i="5"/>
  <c r="M5720" i="5"/>
  <c r="N5720" i="5"/>
  <c r="M1534" i="5"/>
  <c r="N1534" i="5"/>
  <c r="L3160" i="5"/>
  <c r="N3160" i="5"/>
  <c r="L5596" i="5"/>
  <c r="M5596" i="5"/>
  <c r="L8041" i="5"/>
  <c r="M8041" i="5"/>
  <c r="N8041" i="5"/>
  <c r="L2229" i="5"/>
  <c r="M2229" i="5"/>
  <c r="L5056" i="5"/>
  <c r="N5056" i="5"/>
  <c r="N5377" i="5"/>
  <c r="M5377" i="5"/>
  <c r="N1102" i="5"/>
  <c r="L1102" i="5"/>
  <c r="L3996" i="5"/>
  <c r="M3996" i="5"/>
  <c r="L7770" i="5"/>
  <c r="M7770" i="5"/>
  <c r="N7770" i="5"/>
  <c r="N5341" i="5"/>
  <c r="M5341" i="5"/>
  <c r="M5096" i="5"/>
  <c r="N5096" i="5"/>
  <c r="N5400" i="5"/>
  <c r="M5400" i="5"/>
  <c r="N1805" i="5"/>
  <c r="L1805" i="5"/>
  <c r="M2997" i="5"/>
  <c r="N2997" i="5"/>
  <c r="M202" i="5"/>
  <c r="N202" i="5"/>
  <c r="L21" i="5"/>
  <c r="M21" i="5"/>
  <c r="N21" i="5"/>
  <c r="L1801" i="5"/>
  <c r="M1801" i="5"/>
  <c r="L4565" i="5"/>
  <c r="M4565" i="5"/>
  <c r="N2339" i="5"/>
  <c r="L2339" i="5"/>
  <c r="M2339" i="5"/>
  <c r="M2358" i="5"/>
  <c r="N2358" i="5"/>
  <c r="L2653" i="5"/>
  <c r="M2653" i="5"/>
  <c r="M1029" i="5"/>
  <c r="N1029" i="5"/>
  <c r="L4078" i="5"/>
  <c r="N4078" i="5"/>
  <c r="N2387" i="5"/>
  <c r="L2387" i="5"/>
  <c r="M6523" i="5"/>
  <c r="N6523" i="5"/>
  <c r="L6718" i="5"/>
  <c r="N6718" i="5"/>
  <c r="L711" i="5"/>
  <c r="M711" i="5"/>
  <c r="M4943" i="5"/>
  <c r="L4943" i="5"/>
  <c r="L5425" i="5"/>
  <c r="N5425" i="5"/>
  <c r="L3585" i="5"/>
  <c r="N3585" i="5"/>
  <c r="L8583" i="5"/>
  <c r="M8583" i="5"/>
  <c r="N8583" i="5"/>
  <c r="L4813" i="5"/>
  <c r="M4813" i="5"/>
  <c r="M2308" i="5"/>
  <c r="N2308" i="5"/>
  <c r="L4774" i="5"/>
  <c r="N4774" i="5"/>
  <c r="M4774" i="5"/>
  <c r="L5905" i="5"/>
  <c r="M5905" i="5"/>
  <c r="N5905" i="5"/>
  <c r="L198" i="5"/>
  <c r="N198" i="5"/>
  <c r="L8402" i="5"/>
  <c r="N8402" i="5"/>
  <c r="L8719" i="5"/>
  <c r="M8719" i="5"/>
  <c r="L3569" i="5"/>
  <c r="M3569" i="5"/>
  <c r="L8184" i="5"/>
  <c r="M8184" i="5"/>
  <c r="M2774" i="5"/>
  <c r="N2774" i="5"/>
  <c r="L1067" i="5"/>
  <c r="N1067" i="5"/>
  <c r="M6289" i="5"/>
  <c r="N6289" i="5"/>
  <c r="L6047" i="5"/>
  <c r="N6047" i="5"/>
  <c r="L4738" i="5"/>
  <c r="M4738" i="5"/>
  <c r="L1785" i="5"/>
  <c r="N1785" i="5"/>
  <c r="L7734" i="5"/>
  <c r="M7734" i="5"/>
  <c r="M1653" i="5"/>
  <c r="N1653" i="5"/>
  <c r="L8149" i="5"/>
  <c r="M8149" i="5"/>
  <c r="N3310" i="5"/>
  <c r="L3310" i="5"/>
  <c r="K7140" i="5"/>
  <c r="K1266" i="5"/>
  <c r="K6482" i="5"/>
  <c r="L6482" i="5" s="1"/>
  <c r="N4993" i="5"/>
  <c r="L4993" i="5"/>
  <c r="L1042" i="5"/>
  <c r="M1042" i="5"/>
  <c r="N1042" i="5"/>
  <c r="M8207" i="5"/>
  <c r="N8207" i="5"/>
  <c r="M7762" i="5"/>
  <c r="N7762" i="5"/>
  <c r="N279" i="5"/>
  <c r="M279" i="5"/>
  <c r="L279" i="5"/>
  <c r="L4942" i="5"/>
  <c r="M4942" i="5"/>
  <c r="N4942" i="5"/>
  <c r="M6558" i="5"/>
  <c r="N6558" i="5"/>
  <c r="M7820" i="5"/>
  <c r="N7820" i="5"/>
  <c r="M4995" i="5"/>
  <c r="N4995" i="5"/>
  <c r="L7233" i="5"/>
  <c r="N7233" i="5"/>
  <c r="M4229" i="5"/>
  <c r="L4229" i="5"/>
  <c r="L1153" i="5"/>
  <c r="M1153" i="5"/>
  <c r="N1153" i="5"/>
  <c r="M3522" i="5"/>
  <c r="L3522" i="5"/>
  <c r="M627" i="5"/>
  <c r="L627" i="5"/>
  <c r="N627" i="5"/>
  <c r="N415" i="5"/>
  <c r="M415" i="5"/>
  <c r="N4007" i="5"/>
  <c r="L4007" i="5"/>
  <c r="N6399" i="5"/>
  <c r="M6399" i="5"/>
  <c r="L6399" i="5"/>
  <c r="N4261" i="5"/>
  <c r="L4261" i="5"/>
  <c r="M165" i="5"/>
  <c r="N165" i="5"/>
  <c r="M7730" i="5"/>
  <c r="N7730" i="5"/>
  <c r="L3373" i="5"/>
  <c r="N3373" i="5"/>
  <c r="M8414" i="5"/>
  <c r="N8414" i="5"/>
  <c r="M5773" i="5"/>
  <c r="N5773" i="5"/>
  <c r="M8718" i="5"/>
  <c r="L8718" i="5"/>
  <c r="L3396" i="5"/>
  <c r="N3396" i="5"/>
  <c r="M8287" i="5"/>
  <c r="N8287" i="5"/>
  <c r="L8287" i="5"/>
  <c r="L3656" i="5"/>
  <c r="M3656" i="5"/>
  <c r="N1771" i="5"/>
  <c r="L1771" i="5"/>
  <c r="L1756" i="5"/>
  <c r="N1756" i="5"/>
  <c r="L4144" i="5"/>
  <c r="M4144" i="5"/>
  <c r="N4144" i="5"/>
  <c r="L3517" i="5"/>
  <c r="N3517" i="5"/>
  <c r="L2493" i="5"/>
  <c r="N2493" i="5"/>
  <c r="L2894" i="5"/>
  <c r="N2894" i="5"/>
  <c r="L6922" i="5"/>
  <c r="N6922" i="5"/>
  <c r="M5510" i="5"/>
  <c r="L5510" i="5"/>
  <c r="L2928" i="5"/>
  <c r="M2928" i="5"/>
  <c r="L5757" i="5"/>
  <c r="M5757" i="5"/>
  <c r="L782" i="5"/>
  <c r="M782" i="5"/>
  <c r="M7251" i="5"/>
  <c r="N7251" i="5"/>
  <c r="M1624" i="5"/>
  <c r="N1624" i="5"/>
  <c r="M5073" i="5"/>
  <c r="L5073" i="5"/>
  <c r="L4997" i="5"/>
  <c r="M4997" i="5"/>
  <c r="M892" i="5"/>
  <c r="N892" i="5"/>
  <c r="L7720" i="5"/>
  <c r="M7720" i="5"/>
  <c r="L4285" i="5"/>
  <c r="M4285" i="5"/>
  <c r="N4285" i="5"/>
  <c r="L5792" i="5"/>
  <c r="M5792" i="5"/>
  <c r="M4798" i="5"/>
  <c r="N4798" i="5"/>
  <c r="M6367" i="5"/>
  <c r="L6367" i="5"/>
  <c r="N6367" i="5"/>
  <c r="M8398" i="5"/>
  <c r="N8398" i="5"/>
  <c r="L7031" i="5"/>
  <c r="N7031" i="5"/>
  <c r="L2822" i="5"/>
  <c r="N2822" i="5"/>
  <c r="L5104" i="5"/>
  <c r="N5104" i="5"/>
  <c r="L2381" i="5"/>
  <c r="N2381" i="5"/>
  <c r="L8598" i="5"/>
  <c r="M8598" i="5"/>
  <c r="L674" i="5"/>
  <c r="M674" i="5"/>
  <c r="L734" i="5"/>
  <c r="N734" i="5"/>
  <c r="L1005" i="5"/>
  <c r="N1005" i="5"/>
  <c r="L5301" i="5"/>
  <c r="N5301" i="5"/>
  <c r="L6815" i="5"/>
  <c r="M6815" i="5"/>
  <c r="L7794" i="5"/>
  <c r="N7794" i="5"/>
  <c r="L7399" i="5"/>
  <c r="N7399" i="5"/>
  <c r="L4596" i="5"/>
  <c r="N4596" i="5"/>
  <c r="L6813" i="5"/>
  <c r="N6813" i="5"/>
  <c r="L7660" i="5"/>
  <c r="N7660" i="5"/>
  <c r="L2910" i="5"/>
  <c r="N2910" i="5"/>
  <c r="L5208" i="5"/>
  <c r="M5208" i="5"/>
  <c r="L1747" i="5"/>
  <c r="M1747" i="5"/>
  <c r="L2292" i="5"/>
  <c r="M2292" i="5"/>
  <c r="L7731" i="5"/>
  <c r="M7731" i="5"/>
  <c r="L1123" i="5"/>
  <c r="M1123" i="5"/>
  <c r="K4263" i="5"/>
  <c r="L4263" i="5" s="1"/>
  <c r="K5385" i="5"/>
  <c r="L5385" i="5" s="1"/>
  <c r="K6097" i="5"/>
  <c r="K885" i="5"/>
  <c r="L885" i="5" s="1"/>
  <c r="K3437" i="5"/>
  <c r="N3437" i="5" s="1"/>
  <c r="K2581" i="5"/>
  <c r="L2581" i="5" s="1"/>
  <c r="K4454" i="5"/>
  <c r="L4454" i="5" s="1"/>
  <c r="K8579" i="5"/>
  <c r="L8579" i="5" s="1"/>
  <c r="K5865" i="5"/>
  <c r="M5865" i="5" s="1"/>
  <c r="K6812" i="5"/>
  <c r="K2806" i="5"/>
  <c r="K6274" i="5"/>
  <c r="M6274" i="5" s="1"/>
  <c r="K5547" i="5"/>
  <c r="K5644" i="5"/>
  <c r="M5644" i="5" s="1"/>
  <c r="K3636" i="5"/>
  <c r="K2165" i="5"/>
  <c r="L2165" i="5" s="1"/>
  <c r="K3494" i="5"/>
  <c r="M2996" i="5"/>
  <c r="L2996" i="5"/>
  <c r="L1802" i="5"/>
  <c r="L7657" i="5"/>
  <c r="N7657" i="5"/>
  <c r="L2729" i="5"/>
  <c r="N2729" i="5"/>
  <c r="L7690" i="5"/>
  <c r="M7690" i="5"/>
  <c r="N7690" i="5"/>
  <c r="M7293" i="5"/>
  <c r="N7293" i="5"/>
  <c r="L8212" i="5"/>
  <c r="L8120" i="5"/>
  <c r="M3986" i="5"/>
  <c r="N3986" i="5"/>
  <c r="L4486" i="5"/>
  <c r="M4486" i="5"/>
  <c r="N4486" i="5"/>
  <c r="L6404" i="5"/>
  <c r="L5881" i="5"/>
  <c r="L8668" i="5"/>
  <c r="L6899" i="5"/>
  <c r="L5409" i="5"/>
  <c r="L4372" i="5"/>
  <c r="N7787" i="5"/>
  <c r="L7787" i="5"/>
  <c r="N2310" i="5"/>
  <c r="L2310" i="5"/>
  <c r="L8699" i="5"/>
  <c r="L7772" i="5"/>
  <c r="L3968" i="5"/>
  <c r="N3968" i="5"/>
  <c r="L5995" i="5"/>
  <c r="L1703" i="5"/>
  <c r="M7811" i="5"/>
  <c r="N7811" i="5"/>
  <c r="M7921" i="5"/>
  <c r="L7921" i="5"/>
  <c r="N7921" i="5"/>
  <c r="L5859" i="5"/>
  <c r="M6674" i="5"/>
  <c r="N6674" i="5"/>
  <c r="L2629" i="5"/>
  <c r="M2629" i="5"/>
  <c r="L7457" i="5"/>
  <c r="N2666" i="5"/>
  <c r="L2666" i="5"/>
  <c r="L8516" i="5"/>
  <c r="N3506" i="5"/>
  <c r="M3506" i="5"/>
  <c r="L108" i="5"/>
  <c r="M108" i="5"/>
  <c r="L6095" i="5"/>
  <c r="L6102" i="5"/>
  <c r="L3589" i="5"/>
  <c r="M5001" i="5"/>
  <c r="N5001" i="5"/>
  <c r="L1980" i="5"/>
  <c r="L2006" i="5"/>
  <c r="L3557" i="5"/>
  <c r="L6443" i="5"/>
  <c r="M6443" i="5"/>
  <c r="N6443" i="5"/>
  <c r="L6281" i="5"/>
  <c r="N1017" i="5"/>
  <c r="L1017" i="5"/>
  <c r="L7351" i="5"/>
  <c r="L7837" i="5"/>
  <c r="L978" i="5"/>
  <c r="M978" i="5"/>
  <c r="L1229" i="5"/>
  <c r="M1229" i="5"/>
  <c r="L2565" i="5"/>
  <c r="M1842" i="5"/>
  <c r="N1842" i="5"/>
  <c r="L2898" i="5"/>
  <c r="L5291" i="5"/>
  <c r="M5291" i="5"/>
  <c r="M3713" i="5"/>
  <c r="N3713" i="5"/>
  <c r="L6045" i="5"/>
  <c r="L514" i="5"/>
  <c r="L6429" i="5"/>
  <c r="L939" i="5"/>
  <c r="L6369" i="5"/>
  <c r="N6369" i="5"/>
  <c r="L6982" i="5"/>
  <c r="N6982" i="5"/>
  <c r="L6030" i="5"/>
  <c r="M6030" i="5"/>
  <c r="N6030" i="5"/>
  <c r="L8654" i="5"/>
  <c r="L6971" i="5"/>
  <c r="L787" i="5"/>
  <c r="N787" i="5"/>
  <c r="L3722" i="5"/>
  <c r="M3722" i="5"/>
  <c r="L5325" i="5"/>
  <c r="L5493" i="5"/>
  <c r="M5493" i="5"/>
  <c r="L5103" i="5"/>
  <c r="M5103" i="5"/>
  <c r="N5103" i="5"/>
  <c r="L66" i="5"/>
  <c r="N66" i="5"/>
  <c r="L3664" i="5"/>
  <c r="M3664" i="5"/>
  <c r="L7525" i="5"/>
  <c r="M7525" i="5"/>
  <c r="L4554" i="5"/>
  <c r="L5630" i="5"/>
  <c r="N5630" i="5"/>
  <c r="L1487" i="5"/>
  <c r="M1487" i="5"/>
  <c r="N3407" i="5"/>
  <c r="L3407" i="5"/>
  <c r="L1556" i="5"/>
  <c r="N1556" i="5"/>
  <c r="M4418" i="5"/>
  <c r="N4418" i="5"/>
  <c r="L1662" i="5"/>
  <c r="N1662" i="5"/>
  <c r="M1662" i="5"/>
  <c r="M3318" i="5"/>
  <c r="N3318" i="5"/>
  <c r="M6240" i="5"/>
  <c r="K5050" i="5"/>
  <c r="L5050" i="5" s="1"/>
  <c r="K7960" i="5"/>
  <c r="L7960" i="5" s="1"/>
  <c r="K2072" i="5"/>
  <c r="L2072" i="5" s="1"/>
  <c r="K5375" i="5"/>
  <c r="L5375" i="5" s="1"/>
  <c r="K1326" i="5"/>
  <c r="L1326" i="5" s="1"/>
  <c r="K8619" i="5"/>
  <c r="L8619" i="5" s="1"/>
  <c r="K6396" i="5"/>
  <c r="L6396" i="5" s="1"/>
  <c r="K6869" i="5"/>
  <c r="L6869" i="5" s="1"/>
  <c r="K311" i="5"/>
  <c r="L311" i="5" s="1"/>
  <c r="K5338" i="5"/>
  <c r="L5338" i="5" s="1"/>
  <c r="N1817" i="5"/>
  <c r="M1817" i="5"/>
  <c r="M87" i="5"/>
  <c r="N87" i="5"/>
  <c r="L3416" i="5"/>
  <c r="M3416" i="5"/>
  <c r="N3416" i="5"/>
  <c r="L3559" i="5"/>
  <c r="M3559" i="5"/>
  <c r="M6907" i="5"/>
  <c r="N6907" i="5"/>
  <c r="M8587" i="5"/>
  <c r="N8587" i="5"/>
  <c r="N5790" i="5"/>
  <c r="M5790" i="5"/>
  <c r="M7452" i="5"/>
  <c r="N7452" i="5"/>
  <c r="N4025" i="5"/>
  <c r="L4025" i="5"/>
  <c r="M7795" i="5"/>
  <c r="N7795" i="5"/>
  <c r="M339" i="5"/>
  <c r="L339" i="5"/>
  <c r="M5169" i="5"/>
  <c r="N5169" i="5"/>
  <c r="M2575" i="5"/>
  <c r="N2575" i="5"/>
  <c r="L7935" i="5"/>
  <c r="M7935" i="5"/>
  <c r="L1531" i="5"/>
  <c r="N1531" i="5"/>
  <c r="N1894" i="5"/>
  <c r="M1894" i="5"/>
  <c r="L2350" i="5"/>
  <c r="M2350" i="5"/>
  <c r="N2350" i="5"/>
  <c r="N1923" i="5"/>
  <c r="M1923" i="5"/>
  <c r="L3711" i="5"/>
  <c r="M3711" i="5"/>
  <c r="M1419" i="5"/>
  <c r="N1419" i="5"/>
  <c r="L1419" i="5"/>
  <c r="L4434" i="5"/>
  <c r="M4434" i="5"/>
  <c r="M2950" i="5"/>
  <c r="N2950" i="5"/>
  <c r="L2116" i="5"/>
  <c r="M2116" i="5"/>
  <c r="M3740" i="5"/>
  <c r="L3740" i="5"/>
  <c r="L5532" i="5"/>
  <c r="N5532" i="5"/>
  <c r="L6944" i="5"/>
  <c r="N6944" i="5"/>
  <c r="N85" i="5"/>
  <c r="L85" i="5"/>
  <c r="M4043" i="5"/>
  <c r="N4043" i="5"/>
  <c r="L4043" i="5"/>
  <c r="M3000" i="5"/>
  <c r="N3000" i="5"/>
  <c r="M5506" i="5"/>
  <c r="N5506" i="5"/>
  <c r="M749" i="5"/>
  <c r="N749" i="5"/>
  <c r="M6401" i="5"/>
  <c r="N6401" i="5"/>
  <c r="N7205" i="5"/>
  <c r="L7205" i="5"/>
  <c r="L7287" i="5"/>
  <c r="N7287" i="5"/>
  <c r="L3525" i="5"/>
  <c r="N3525" i="5"/>
  <c r="L6826" i="5"/>
  <c r="N6826" i="5"/>
  <c r="M6826" i="5"/>
  <c r="L7834" i="5"/>
  <c r="N7834" i="5"/>
  <c r="L2799" i="5"/>
  <c r="M2799" i="5"/>
  <c r="L4716" i="5"/>
  <c r="M4716" i="5"/>
  <c r="L7914" i="5"/>
  <c r="N7914" i="5"/>
  <c r="L2615" i="5"/>
  <c r="M2615" i="5"/>
  <c r="L976" i="5"/>
  <c r="M976" i="5"/>
  <c r="K6028" i="5"/>
  <c r="K7607" i="5"/>
  <c r="L7607" i="5" s="1"/>
  <c r="K7565" i="5"/>
  <c r="K4930" i="5"/>
  <c r="L4930" i="5" s="1"/>
  <c r="K2020" i="5"/>
  <c r="L2020" i="5" s="1"/>
  <c r="K8621" i="5"/>
  <c r="K7667" i="5"/>
  <c r="M7667" i="5" s="1"/>
  <c r="K8498" i="5"/>
  <c r="L8498" i="5" s="1"/>
  <c r="K6654" i="5"/>
  <c r="L6654" i="5" s="1"/>
  <c r="K6848" i="5"/>
  <c r="K5537" i="5"/>
  <c r="K4657" i="5"/>
  <c r="L4657" i="5" s="1"/>
  <c r="K7040" i="5"/>
  <c r="M7040" i="5" s="1"/>
  <c r="K6094" i="5"/>
  <c r="L6094" i="5" s="1"/>
  <c r="M2902" i="5"/>
  <c r="N2902" i="5"/>
  <c r="N4031" i="5"/>
  <c r="L4031" i="5"/>
  <c r="N1677" i="5"/>
  <c r="L1677" i="5"/>
  <c r="M3387" i="5"/>
  <c r="L3387" i="5"/>
  <c r="M305" i="5"/>
  <c r="N305" i="5"/>
  <c r="N3669" i="5"/>
  <c r="M3669" i="5"/>
  <c r="L5544" i="5"/>
  <c r="N5544" i="5"/>
  <c r="N2978" i="5"/>
  <c r="M2978" i="5"/>
  <c r="M706" i="5"/>
  <c r="N706" i="5"/>
  <c r="L1866" i="5"/>
  <c r="N1866" i="5"/>
  <c r="M6175" i="5"/>
  <c r="N6175" i="5"/>
  <c r="L959" i="5"/>
  <c r="N959" i="5"/>
  <c r="L6557" i="5"/>
  <c r="M6557" i="5"/>
  <c r="N6557" i="5"/>
  <c r="K7382" i="5"/>
  <c r="M7382" i="5" s="1"/>
  <c r="K8328" i="5"/>
  <c r="L8328" i="5" s="1"/>
  <c r="K5932" i="5"/>
  <c r="L5932" i="5" s="1"/>
  <c r="K1540" i="5"/>
  <c r="N1540" i="5" s="1"/>
  <c r="K8436" i="5"/>
  <c r="K7539" i="5"/>
  <c r="M7539" i="5" s="1"/>
  <c r="K6992" i="5"/>
  <c r="L6992" i="5" s="1"/>
  <c r="K5722" i="5"/>
  <c r="L5722" i="5" s="1"/>
  <c r="K4756" i="5"/>
  <c r="N4756" i="5" s="1"/>
  <c r="K1429" i="5"/>
  <c r="M1429" i="5" s="1"/>
  <c r="K8088" i="5"/>
  <c r="K5877" i="5"/>
  <c r="L5877" i="5" s="1"/>
  <c r="K5817" i="5"/>
  <c r="M5817" i="5" s="1"/>
  <c r="K5525" i="5"/>
  <c r="L5525" i="5" s="1"/>
  <c r="K5727" i="5"/>
  <c r="M5727" i="5" s="1"/>
  <c r="K5718" i="5"/>
  <c r="N5718" i="5" s="1"/>
  <c r="K8210" i="5"/>
  <c r="L8210" i="5" s="1"/>
  <c r="K7926" i="5"/>
  <c r="L7926" i="5" s="1"/>
  <c r="K5336" i="5"/>
  <c r="L5336" i="5" s="1"/>
  <c r="K2568" i="5"/>
  <c r="L2568" i="5" s="1"/>
  <c r="K2935" i="5"/>
  <c r="M2935" i="5" s="1"/>
  <c r="K2932" i="5"/>
  <c r="L2932" i="5" s="1"/>
  <c r="K7547" i="5"/>
  <c r="N7547" i="5" s="1"/>
  <c r="K7552" i="5"/>
  <c r="N7552" i="5" s="1"/>
  <c r="K7343" i="5"/>
  <c r="M7343" i="5" s="1"/>
  <c r="K5438" i="5"/>
  <c r="N5438" i="5" s="1"/>
  <c r="K150" i="5"/>
  <c r="N150" i="5" s="1"/>
  <c r="K5663" i="5"/>
  <c r="K3157" i="5"/>
  <c r="L3157" i="5" s="1"/>
  <c r="K5156" i="5"/>
  <c r="N5156" i="5" s="1"/>
  <c r="K2055" i="5"/>
  <c r="L2055" i="5" s="1"/>
  <c r="K8086" i="5"/>
  <c r="L8086" i="5" s="1"/>
  <c r="K5528" i="5"/>
  <c r="M5528" i="5" s="1"/>
  <c r="K5252" i="5"/>
  <c r="N5252" i="5" s="1"/>
  <c r="K4366" i="5"/>
  <c r="M4366" i="5" s="1"/>
  <c r="K5476" i="5"/>
  <c r="M5476" i="5" s="1"/>
  <c r="K7418" i="5"/>
  <c r="M7418" i="5" s="1"/>
  <c r="K2560" i="5"/>
  <c r="L2560" i="5" s="1"/>
  <c r="K5794" i="5"/>
  <c r="L5794" i="5" s="1"/>
  <c r="K4498" i="5"/>
  <c r="N4498" i="5" s="1"/>
  <c r="K3474" i="5"/>
  <c r="K4326" i="5"/>
  <c r="L4326" i="5" s="1"/>
  <c r="K4267" i="5"/>
  <c r="L4267" i="5" s="1"/>
  <c r="K4500" i="5"/>
  <c r="L4500" i="5" s="1"/>
  <c r="K7919" i="5"/>
  <c r="L7919" i="5" s="1"/>
  <c r="K5891" i="5"/>
  <c r="M5891" i="5" s="1"/>
  <c r="K8596" i="5"/>
  <c r="L8596" i="5" s="1"/>
  <c r="K6136" i="5"/>
  <c r="M6136" i="5" s="1"/>
  <c r="K5930" i="5"/>
  <c r="M2196" i="5"/>
  <c r="M7723" i="5"/>
  <c r="N4922" i="5"/>
  <c r="K7514" i="5"/>
  <c r="N7514" i="5" s="1"/>
  <c r="N1430" i="5"/>
  <c r="K1742" i="5"/>
  <c r="M1742" i="5" s="1"/>
  <c r="M5872" i="5"/>
  <c r="M3597" i="5"/>
  <c r="K1799" i="5"/>
  <c r="N6177" i="5"/>
  <c r="N8000" i="5"/>
  <c r="N1154" i="5"/>
  <c r="M1963" i="5"/>
  <c r="K752" i="5"/>
  <c r="M7498" i="5"/>
  <c r="N2741" i="5"/>
  <c r="K5869" i="5"/>
  <c r="M5869" i="5" s="1"/>
  <c r="K7063" i="5"/>
  <c r="L7063" i="5" s="1"/>
  <c r="M4453" i="5"/>
  <c r="K5976" i="5"/>
  <c r="L5976" i="5" s="1"/>
  <c r="K6433" i="5"/>
  <c r="M6433" i="5" s="1"/>
  <c r="M1844" i="5"/>
  <c r="K6892" i="5"/>
  <c r="L6892" i="5" s="1"/>
  <c r="N2349" i="5"/>
  <c r="K5515" i="5"/>
  <c r="M5515" i="5" s="1"/>
  <c r="M5628" i="5"/>
  <c r="K668" i="5"/>
  <c r="N1388" i="5"/>
  <c r="M6071" i="5"/>
  <c r="N6071" i="5"/>
  <c r="N7033" i="5"/>
  <c r="M7033" i="5"/>
  <c r="M4431" i="5"/>
  <c r="N4431" i="5"/>
  <c r="L7871" i="5"/>
  <c r="M7871" i="5"/>
  <c r="N7232" i="5"/>
  <c r="L7232" i="5"/>
  <c r="L6363" i="5"/>
  <c r="N6363" i="5"/>
  <c r="L3167" i="5"/>
  <c r="N3167" i="5"/>
  <c r="L3753" i="5"/>
  <c r="M3753" i="5"/>
  <c r="L5738" i="5"/>
  <c r="M5738" i="5"/>
  <c r="N5738" i="5"/>
  <c r="L6217" i="5"/>
  <c r="M6217" i="5"/>
  <c r="L8294" i="5"/>
  <c r="N8294" i="5"/>
  <c r="L2307" i="5"/>
  <c r="N2307" i="5"/>
  <c r="K1982" i="5"/>
  <c r="K6181" i="5"/>
  <c r="M6181" i="5" s="1"/>
  <c r="K6668" i="5"/>
  <c r="L6668" i="5" s="1"/>
  <c r="K2157" i="5"/>
  <c r="L2157" i="5" s="1"/>
  <c r="K3101" i="5"/>
  <c r="N3101" i="5" s="1"/>
  <c r="K4636" i="5"/>
  <c r="M4636" i="5" s="1"/>
  <c r="K5390" i="5"/>
  <c r="N5390" i="5" s="1"/>
  <c r="K875" i="5"/>
  <c r="M875" i="5" s="1"/>
  <c r="K6279" i="5"/>
  <c r="L6279" i="5" s="1"/>
  <c r="K6917" i="5"/>
  <c r="N6917" i="5" s="1"/>
  <c r="N1457" i="5"/>
  <c r="M8276" i="5"/>
  <c r="K8394" i="5"/>
  <c r="L8394" i="5" s="1"/>
  <c r="K6403" i="5"/>
  <c r="L6403" i="5" s="1"/>
  <c r="K2944" i="5"/>
  <c r="L2944" i="5" s="1"/>
  <c r="K2708" i="5"/>
  <c r="L2708" i="5" s="1"/>
  <c r="K8727" i="5"/>
  <c r="L8727" i="5" s="1"/>
  <c r="K4292" i="5"/>
  <c r="L4292" i="5" s="1"/>
  <c r="K6673" i="5"/>
  <c r="M6673" i="5" s="1"/>
  <c r="K251" i="5"/>
  <c r="L251" i="5" s="1"/>
  <c r="K6400" i="5"/>
  <c r="L6400" i="5" s="1"/>
  <c r="K4749" i="5"/>
  <c r="M4749" i="5" s="1"/>
  <c r="K6379" i="5"/>
  <c r="L6379" i="5" s="1"/>
  <c r="L829" i="5"/>
  <c r="M829" i="5"/>
  <c r="L2770" i="5"/>
  <c r="N2770" i="5"/>
  <c r="N4631" i="5"/>
  <c r="M4631" i="5"/>
  <c r="L355" i="5"/>
  <c r="M355" i="5"/>
  <c r="N355" i="5"/>
  <c r="N2172" i="5"/>
  <c r="M2172" i="5"/>
  <c r="M8607" i="5"/>
  <c r="N8607" i="5"/>
  <c r="L8185" i="5"/>
  <c r="M8185" i="5"/>
  <c r="M7779" i="5"/>
  <c r="N7779" i="5"/>
  <c r="N864" i="5"/>
  <c r="L864" i="5"/>
  <c r="M4829" i="5"/>
  <c r="N4829" i="5"/>
  <c r="K2923" i="5"/>
  <c r="K3894" i="5"/>
  <c r="K5583" i="5"/>
  <c r="L5583" i="5" s="1"/>
  <c r="K4703" i="5"/>
  <c r="M4703" i="5" s="1"/>
  <c r="K2683" i="5"/>
  <c r="N2683" i="5" s="1"/>
  <c r="K7373" i="5"/>
  <c r="K7943" i="5"/>
  <c r="L7943" i="5" s="1"/>
  <c r="K7398" i="5"/>
  <c r="M7398" i="5" s="1"/>
  <c r="K7639" i="5"/>
  <c r="L7639" i="5" s="1"/>
  <c r="K5523" i="5"/>
  <c r="M5523" i="5" s="1"/>
  <c r="K3989" i="5"/>
  <c r="N3989" i="5" s="1"/>
  <c r="K5946" i="5"/>
  <c r="L5946" i="5" s="1"/>
  <c r="K4593" i="5"/>
  <c r="K8064" i="5"/>
  <c r="N8064" i="5" s="1"/>
  <c r="K4929" i="5"/>
  <c r="K7912" i="5"/>
  <c r="K8370" i="5"/>
  <c r="K1197" i="5"/>
  <c r="L1197" i="5" s="1"/>
  <c r="K1056" i="5"/>
  <c r="M1056" i="5" s="1"/>
  <c r="K4487" i="5"/>
  <c r="K7989" i="5"/>
  <c r="L7989" i="5" s="1"/>
  <c r="K1609" i="5"/>
  <c r="K727" i="5"/>
  <c r="N727" i="5" s="1"/>
  <c r="K2998" i="5"/>
  <c r="M2998" i="5" s="1"/>
  <c r="K6934" i="5"/>
  <c r="K3532" i="5"/>
  <c r="L3532" i="5" s="1"/>
  <c r="K6426" i="5"/>
  <c r="K649" i="5"/>
  <c r="N649" i="5" s="1"/>
  <c r="K572" i="5"/>
  <c r="K1374" i="5"/>
  <c r="L1374" i="5" s="1"/>
  <c r="K8646" i="5"/>
  <c r="M8646" i="5" s="1"/>
  <c r="K4042" i="5"/>
  <c r="N4042" i="5" s="1"/>
  <c r="K2975" i="5"/>
  <c r="M2975" i="5" s="1"/>
  <c r="K5705" i="5"/>
  <c r="N5705" i="5" s="1"/>
  <c r="K8573" i="5"/>
  <c r="K8040" i="5"/>
  <c r="L8040" i="5" s="1"/>
  <c r="K3621" i="5"/>
  <c r="M3621" i="5" s="1"/>
  <c r="K1865" i="5"/>
  <c r="N1865" i="5" s="1"/>
  <c r="K6032" i="5"/>
  <c r="L6032" i="5" s="1"/>
  <c r="K1082" i="5"/>
  <c r="M1082" i="5" s="1"/>
  <c r="K2586" i="5"/>
  <c r="N2586" i="5" s="1"/>
  <c r="K6973" i="5"/>
  <c r="N6973" i="5" s="1"/>
  <c r="K7758" i="5"/>
  <c r="K2787" i="5"/>
  <c r="K7529" i="5"/>
  <c r="L7529" i="5" s="1"/>
  <c r="K3611" i="5"/>
  <c r="M3611" i="5" s="1"/>
  <c r="K4183" i="5"/>
  <c r="N4183" i="5" s="1"/>
  <c r="K3240" i="5"/>
  <c r="L3240" i="5" s="1"/>
  <c r="K3840" i="5"/>
  <c r="M3840" i="5" s="1"/>
  <c r="N4185" i="5"/>
  <c r="N248" i="5"/>
  <c r="M6977" i="5"/>
  <c r="K4044" i="5"/>
  <c r="L4044" i="5" s="1"/>
  <c r="N1535" i="5"/>
  <c r="K3041" i="5"/>
  <c r="N3041" i="5" s="1"/>
  <c r="K6366" i="5"/>
  <c r="L6366" i="5" s="1"/>
  <c r="K8223" i="5"/>
  <c r="L8223" i="5" s="1"/>
  <c r="N3402" i="5"/>
  <c r="M5508" i="5"/>
  <c r="K8477" i="5"/>
  <c r="L8477" i="5" s="1"/>
  <c r="K6298" i="5"/>
  <c r="L6298" i="5" s="1"/>
  <c r="K2852" i="5"/>
  <c r="L2852" i="5" s="1"/>
  <c r="N2459" i="5"/>
  <c r="N3393" i="5"/>
  <c r="N7703" i="5"/>
  <c r="N7011" i="5"/>
  <c r="M3960" i="5"/>
  <c r="K7777" i="5"/>
  <c r="L7777" i="5" s="1"/>
  <c r="K6664" i="5"/>
  <c r="N6664" i="5" s="1"/>
  <c r="N721" i="5"/>
  <c r="K1086" i="5"/>
  <c r="N1086" i="5" s="1"/>
  <c r="K8227" i="5"/>
  <c r="N8227" i="5" s="1"/>
  <c r="M8494" i="5"/>
  <c r="M2770" i="5"/>
  <c r="N689" i="5"/>
  <c r="N3753" i="5"/>
  <c r="M853" i="5"/>
  <c r="N853" i="5"/>
  <c r="M8011" i="5"/>
  <c r="L8011" i="5"/>
  <c r="L4609" i="5"/>
  <c r="N4609" i="5"/>
  <c r="N5006" i="5"/>
  <c r="M5006" i="5"/>
  <c r="M6196" i="5"/>
  <c r="N6196" i="5"/>
  <c r="L5675" i="5"/>
  <c r="N5675" i="5"/>
  <c r="L7880" i="5"/>
  <c r="M7880" i="5"/>
  <c r="N5063" i="5"/>
  <c r="L5063" i="5"/>
  <c r="L6101" i="5"/>
  <c r="M6101" i="5"/>
  <c r="N6101" i="5"/>
  <c r="M7866" i="5"/>
  <c r="N7866" i="5"/>
  <c r="M1292" i="5"/>
  <c r="N1292" i="5"/>
  <c r="L8739" i="5"/>
  <c r="M8739" i="5"/>
  <c r="N8739" i="5"/>
  <c r="N8571" i="5"/>
  <c r="L8571" i="5"/>
  <c r="L4844" i="5"/>
  <c r="M4844" i="5"/>
  <c r="N4844" i="5"/>
  <c r="M3465" i="5"/>
  <c r="N3465" i="5"/>
  <c r="K7434" i="5"/>
  <c r="M7434" i="5" s="1"/>
  <c r="K6115" i="5"/>
  <c r="L6115" i="5" s="1"/>
  <c r="K2649" i="5"/>
  <c r="L2649" i="5" s="1"/>
  <c r="K3826" i="5"/>
  <c r="K8025" i="5"/>
  <c r="L8025" i="5" s="1"/>
  <c r="K4107" i="5"/>
  <c r="L4107" i="5" s="1"/>
  <c r="K7801" i="5"/>
  <c r="L7801" i="5" s="1"/>
  <c r="K5215" i="5"/>
  <c r="L5215" i="5" s="1"/>
  <c r="K4252" i="5"/>
  <c r="L4252" i="5" s="1"/>
  <c r="K6222" i="5"/>
  <c r="L6222" i="5" s="1"/>
  <c r="K3325" i="5"/>
  <c r="L3325" i="5" s="1"/>
  <c r="K6845" i="5"/>
  <c r="L6845" i="5" s="1"/>
  <c r="K6972" i="5"/>
  <c r="L6972" i="5" s="1"/>
  <c r="K2820" i="5"/>
  <c r="L2820" i="5" s="1"/>
  <c r="L5700" i="5"/>
  <c r="M5700" i="5"/>
  <c r="L5242" i="5"/>
  <c r="L3939" i="5"/>
  <c r="L6818" i="5"/>
  <c r="N6818" i="5"/>
  <c r="K6955" i="5"/>
  <c r="N6955" i="5" s="1"/>
  <c r="K7380" i="5"/>
  <c r="N7380" i="5" s="1"/>
  <c r="K1328" i="5"/>
  <c r="N1328" i="5" s="1"/>
  <c r="K4209" i="5"/>
  <c r="L4209" i="5" s="1"/>
  <c r="K1933" i="5"/>
  <c r="L1933" i="5" s="1"/>
  <c r="K5348" i="5"/>
  <c r="K4555" i="5"/>
  <c r="L4555" i="5" s="1"/>
  <c r="K1542" i="5"/>
  <c r="L1542" i="5" s="1"/>
  <c r="K6708" i="5"/>
  <c r="L6708" i="5" s="1"/>
  <c r="K8372" i="5"/>
  <c r="L8372" i="5" s="1"/>
  <c r="K7118" i="5"/>
  <c r="M7118" i="5" s="1"/>
  <c r="K7976" i="5"/>
  <c r="L7976" i="5" s="1"/>
  <c r="K8079" i="5"/>
  <c r="L8079" i="5" s="1"/>
  <c r="L671" i="5"/>
  <c r="M671" i="5"/>
  <c r="L4205" i="5"/>
  <c r="M4205" i="5"/>
  <c r="L333" i="5"/>
  <c r="M333" i="5"/>
  <c r="K4472" i="5"/>
  <c r="M4472" i="5" s="1"/>
  <c r="K294" i="5"/>
  <c r="N294" i="5" s="1"/>
  <c r="K8555" i="5"/>
  <c r="K6591" i="5"/>
  <c r="L6591" i="5" s="1"/>
  <c r="K5902" i="5"/>
  <c r="L5902" i="5" s="1"/>
  <c r="K7939" i="5"/>
  <c r="L7939" i="5" s="1"/>
  <c r="K2721" i="5"/>
  <c r="L2721" i="5" s="1"/>
  <c r="K6035" i="5"/>
  <c r="L6035" i="5" s="1"/>
  <c r="K8737" i="5"/>
  <c r="L8737" i="5" s="1"/>
  <c r="K8499" i="5"/>
  <c r="L8499" i="5" s="1"/>
  <c r="K1969" i="5"/>
  <c r="L1969" i="5" s="1"/>
  <c r="K4684" i="5"/>
  <c r="L4684" i="5" s="1"/>
  <c r="K6161" i="5"/>
  <c r="L6161" i="5" s="1"/>
  <c r="K7291" i="5"/>
  <c r="M7291" i="5" s="1"/>
  <c r="K5255" i="5"/>
  <c r="L5255" i="5" s="1"/>
  <c r="K3959" i="5"/>
  <c r="L3959" i="5" s="1"/>
  <c r="K6392" i="5"/>
  <c r="L6392" i="5" s="1"/>
  <c r="K6438" i="5"/>
  <c r="L6438" i="5" s="1"/>
  <c r="K1737" i="5"/>
  <c r="L1737" i="5" s="1"/>
  <c r="K8373" i="5"/>
  <c r="L8373" i="5" s="1"/>
  <c r="K5231" i="5"/>
  <c r="L5231" i="5" s="1"/>
  <c r="K4137" i="5"/>
  <c r="L4137" i="5" s="1"/>
  <c r="K7850" i="5"/>
  <c r="L7850" i="5" s="1"/>
  <c r="K3450" i="5"/>
  <c r="L3450" i="5" s="1"/>
  <c r="K3723" i="5"/>
  <c r="L3723" i="5" s="1"/>
  <c r="K7122" i="5"/>
  <c r="N7122" i="5" s="1"/>
  <c r="K5315" i="5"/>
  <c r="M5315" i="5" s="1"/>
  <c r="K8291" i="5"/>
  <c r="N8291" i="5" s="1"/>
  <c r="K3317" i="5"/>
  <c r="N3317" i="5" s="1"/>
  <c r="K5796" i="5"/>
  <c r="L5796" i="5" s="1"/>
  <c r="K790" i="5"/>
  <c r="L790" i="5" s="1"/>
  <c r="K3948" i="5"/>
  <c r="L3948" i="5" s="1"/>
  <c r="K6846" i="5"/>
  <c r="L6846" i="5" s="1"/>
  <c r="K5863" i="5"/>
  <c r="L5863" i="5" s="1"/>
  <c r="K5437" i="5"/>
  <c r="L5437" i="5" s="1"/>
  <c r="K6784" i="5"/>
  <c r="L6784" i="5" s="1"/>
  <c r="K3148" i="5"/>
  <c r="K4616" i="5"/>
  <c r="L4616" i="5" s="1"/>
  <c r="K400" i="5"/>
  <c r="L400" i="5" s="1"/>
  <c r="M2570" i="5" l="1"/>
  <c r="N5193" i="5"/>
  <c r="N5478" i="5"/>
  <c r="L8268" i="5"/>
  <c r="M8099" i="5"/>
  <c r="L5758" i="5"/>
  <c r="N797" i="5"/>
  <c r="N5026" i="5"/>
  <c r="M8174" i="5"/>
  <c r="L2437" i="5"/>
  <c r="N5640" i="5"/>
  <c r="N3073" i="5"/>
  <c r="M797" i="5"/>
  <c r="M4191" i="5"/>
  <c r="N8635" i="5"/>
  <c r="N3119" i="5"/>
  <c r="M5343" i="5"/>
  <c r="N2451" i="5"/>
  <c r="N1657" i="5"/>
  <c r="L3508" i="5"/>
  <c r="M8353" i="5"/>
  <c r="N8174" i="5"/>
  <c r="M1818" i="5"/>
  <c r="M15" i="5"/>
  <c r="M2674" i="5"/>
  <c r="L5390" i="5"/>
  <c r="L6006" i="5"/>
  <c r="L6355" i="5"/>
  <c r="M1197" i="5"/>
  <c r="N6640" i="5"/>
  <c r="M4727" i="5"/>
  <c r="N6797" i="5"/>
  <c r="M4110" i="5"/>
  <c r="M7846" i="5"/>
  <c r="N7183" i="5"/>
  <c r="N8017" i="5"/>
  <c r="M4457" i="5"/>
  <c r="M4161" i="5"/>
  <c r="N1501" i="5"/>
  <c r="N5758" i="5"/>
  <c r="N5316" i="5"/>
  <c r="N4945" i="5"/>
  <c r="M2275" i="5"/>
  <c r="M4841" i="5"/>
  <c r="M7757" i="5"/>
  <c r="M4433" i="5"/>
  <c r="N7776" i="5"/>
  <c r="L7549" i="5"/>
  <c r="M4700" i="5"/>
  <c r="N8714" i="5"/>
  <c r="L7514" i="5"/>
  <c r="N2674" i="5"/>
  <c r="M8714" i="5"/>
  <c r="N7392" i="5"/>
  <c r="N5320" i="5"/>
  <c r="N7824" i="5"/>
  <c r="N174" i="5"/>
  <c r="M3805" i="5"/>
  <c r="M5077" i="5"/>
  <c r="M6524" i="5"/>
  <c r="M7904" i="5"/>
  <c r="N4700" i="5"/>
  <c r="N7943" i="5"/>
  <c r="L8131" i="5"/>
  <c r="N7633" i="5"/>
  <c r="M7633" i="5"/>
  <c r="N2609" i="5"/>
  <c r="N4696" i="5"/>
  <c r="M4065" i="5"/>
  <c r="M4953" i="5"/>
  <c r="M2609" i="5"/>
  <c r="L7291" i="5"/>
  <c r="L7434" i="5"/>
  <c r="L7343" i="5"/>
  <c r="L3412" i="5"/>
  <c r="M7760" i="5"/>
  <c r="N4433" i="5"/>
  <c r="L3962" i="5"/>
  <c r="N8191" i="5"/>
  <c r="M4044" i="5"/>
  <c r="M1774" i="5"/>
  <c r="N5465" i="5"/>
  <c r="N6842" i="5"/>
  <c r="N5277" i="5"/>
  <c r="N6893" i="5"/>
  <c r="N5366" i="5"/>
  <c r="M5277" i="5"/>
  <c r="M7392" i="5"/>
  <c r="M6893" i="5"/>
  <c r="N8144" i="5"/>
  <c r="L6300" i="5"/>
  <c r="L7419" i="5"/>
  <c r="M3403" i="5"/>
  <c r="M1336" i="5"/>
  <c r="N7531" i="5"/>
  <c r="N7645" i="5"/>
  <c r="L7737" i="5"/>
  <c r="L1179" i="5"/>
  <c r="L8717" i="5"/>
  <c r="M1244" i="5"/>
  <c r="N1558" i="5"/>
  <c r="N1595" i="5"/>
  <c r="M1595" i="5"/>
  <c r="M6664" i="5"/>
  <c r="N960" i="5"/>
  <c r="L327" i="5"/>
  <c r="N3667" i="5"/>
  <c r="M7183" i="5"/>
  <c r="M6197" i="5"/>
  <c r="M501" i="5"/>
  <c r="M8167" i="5"/>
  <c r="L6664" i="5"/>
  <c r="L3064" i="5"/>
  <c r="M6775" i="5"/>
  <c r="M8017" i="5"/>
  <c r="N3403" i="5"/>
  <c r="M174" i="5"/>
  <c r="M8465" i="5"/>
  <c r="M8165" i="5"/>
  <c r="M7938" i="5"/>
  <c r="M7882" i="5"/>
  <c r="M2655" i="5"/>
  <c r="M3780" i="5"/>
  <c r="N8197" i="5"/>
  <c r="L649" i="5"/>
  <c r="L3989" i="5"/>
  <c r="L3217" i="5"/>
  <c r="L5077" i="5"/>
  <c r="L6312" i="5"/>
  <c r="N8165" i="5"/>
  <c r="N1425" i="5"/>
  <c r="N4906" i="5"/>
  <c r="L5457" i="5"/>
  <c r="L8486" i="5"/>
  <c r="M2414" i="5"/>
  <c r="N4877" i="5"/>
  <c r="M6300" i="5"/>
  <c r="N4645" i="5"/>
  <c r="N8268" i="5"/>
  <c r="N3750" i="5"/>
  <c r="M4877" i="5"/>
  <c r="L5984" i="5"/>
  <c r="L6459" i="5"/>
  <c r="L6409" i="5"/>
  <c r="M3685" i="5"/>
  <c r="N2414" i="5"/>
  <c r="N7255" i="5"/>
  <c r="N6511" i="5"/>
  <c r="N111" i="5"/>
  <c r="M7255" i="5"/>
  <c r="N2935" i="5"/>
  <c r="N6355" i="5"/>
  <c r="N5992" i="5"/>
  <c r="N2606" i="5"/>
  <c r="M7789" i="5"/>
  <c r="M7514" i="5"/>
  <c r="M3750" i="5"/>
  <c r="M4008" i="5"/>
  <c r="M6511" i="5"/>
  <c r="M111" i="5"/>
  <c r="N5354" i="5"/>
  <c r="N5343" i="5"/>
  <c r="M4099" i="5"/>
  <c r="M2606" i="5"/>
  <c r="L1336" i="5"/>
  <c r="L7347" i="5"/>
  <c r="M5320" i="5"/>
  <c r="L5066" i="5"/>
  <c r="L245" i="5"/>
  <c r="L8246" i="5"/>
  <c r="N2399" i="5"/>
  <c r="N8328" i="5"/>
  <c r="M8291" i="5"/>
  <c r="M3073" i="5"/>
  <c r="M6797" i="5"/>
  <c r="N1561" i="5"/>
  <c r="M3022" i="5"/>
  <c r="N6958" i="5"/>
  <c r="N2275" i="5"/>
  <c r="M3957" i="5"/>
  <c r="M1561" i="5"/>
  <c r="N2655" i="5"/>
  <c r="M6958" i="5"/>
  <c r="L7474" i="5"/>
  <c r="L168" i="5"/>
  <c r="L1979" i="5"/>
  <c r="L8673" i="5"/>
  <c r="M5028" i="5"/>
  <c r="M5055" i="5"/>
  <c r="N3066" i="5"/>
  <c r="M6365" i="5"/>
  <c r="N6238" i="5"/>
  <c r="N6501" i="5"/>
  <c r="L3785" i="5"/>
  <c r="N7462" i="5"/>
  <c r="N6365" i="5"/>
  <c r="N4973" i="5"/>
  <c r="M4973" i="5"/>
  <c r="N7906" i="5"/>
  <c r="N1476" i="5"/>
  <c r="M4882" i="5"/>
  <c r="M5394" i="5"/>
  <c r="N8327" i="5"/>
  <c r="N7170" i="5"/>
  <c r="M5287" i="5"/>
  <c r="N4132" i="5"/>
  <c r="N4395" i="5"/>
  <c r="N8238" i="5"/>
  <c r="N6745" i="5"/>
  <c r="M7462" i="5"/>
  <c r="N4263" i="5"/>
  <c r="N5870" i="5"/>
  <c r="N3014" i="5"/>
  <c r="M8327" i="5"/>
  <c r="M7170" i="5"/>
  <c r="N6092" i="5"/>
  <c r="M6366" i="5"/>
  <c r="N6549" i="5"/>
  <c r="M4263" i="5"/>
  <c r="M5870" i="5"/>
  <c r="M3014" i="5"/>
  <c r="N6844" i="5"/>
  <c r="M3041" i="5"/>
  <c r="M6230" i="5"/>
  <c r="M1302" i="5"/>
  <c r="L4183" i="5"/>
  <c r="L4749" i="5"/>
  <c r="N3305" i="5"/>
  <c r="M5066" i="5"/>
  <c r="N8778" i="5"/>
  <c r="M8778" i="5"/>
  <c r="M2055" i="5"/>
  <c r="M1271" i="5"/>
  <c r="M7838" i="5"/>
  <c r="M3066" i="5"/>
  <c r="M6238" i="5"/>
  <c r="M6501" i="5"/>
  <c r="N885" i="5"/>
  <c r="N7732" i="5"/>
  <c r="N3921" i="5"/>
  <c r="M6549" i="5"/>
  <c r="N3532" i="5"/>
  <c r="N4990" i="5"/>
  <c r="M5193" i="5"/>
  <c r="N6951" i="5"/>
  <c r="M7732" i="5"/>
  <c r="M3921" i="5"/>
  <c r="M3532" i="5"/>
  <c r="M2410" i="5"/>
  <c r="M6285" i="5"/>
  <c r="M7985" i="5"/>
  <c r="N4763" i="5"/>
  <c r="M6091" i="5"/>
  <c r="M6951" i="5"/>
  <c r="N8027" i="5"/>
  <c r="N6791" i="5"/>
  <c r="N2502" i="5"/>
  <c r="N1197" i="5"/>
  <c r="M4204" i="5"/>
  <c r="M5385" i="5"/>
  <c r="M6790" i="5"/>
  <c r="M1519" i="5"/>
  <c r="N7708" i="5"/>
  <c r="M4763" i="5"/>
  <c r="L1251" i="5"/>
  <c r="L3957" i="5"/>
  <c r="L8482" i="5"/>
  <c r="N1227" i="5"/>
  <c r="N4582" i="5"/>
  <c r="M3971" i="5"/>
  <c r="N7750" i="5"/>
  <c r="N7449" i="5"/>
  <c r="N4110" i="5"/>
  <c r="L1328" i="5"/>
  <c r="L3101" i="5"/>
  <c r="M7750" i="5"/>
  <c r="M8374" i="5"/>
  <c r="M2755" i="5"/>
  <c r="N2755" i="5"/>
  <c r="M495" i="5"/>
  <c r="M7943" i="5"/>
  <c r="M5640" i="5"/>
  <c r="M6506" i="5"/>
  <c r="N8374" i="5"/>
  <c r="N8591" i="5"/>
  <c r="N6502" i="5"/>
  <c r="M4645" i="5"/>
  <c r="N6470" i="5"/>
  <c r="M8591" i="5"/>
  <c r="M8033" i="5"/>
  <c r="N8202" i="5"/>
  <c r="N7434" i="5"/>
  <c r="M8260" i="5"/>
  <c r="M3305" i="5"/>
  <c r="N6409" i="5"/>
  <c r="N8008" i="5"/>
  <c r="M6470" i="5"/>
  <c r="N7086" i="5"/>
  <c r="M2718" i="5"/>
  <c r="N4953" i="5"/>
  <c r="N4044" i="5"/>
  <c r="N7882" i="5"/>
  <c r="M8202" i="5"/>
  <c r="N6775" i="5"/>
  <c r="M4290" i="5"/>
  <c r="N4099" i="5"/>
  <c r="N3780" i="5"/>
  <c r="N8166" i="5"/>
  <c r="N4841" i="5"/>
  <c r="M3437" i="5"/>
  <c r="L6181" i="5"/>
  <c r="L780" i="5"/>
  <c r="L3712" i="5"/>
  <c r="L5644" i="5"/>
  <c r="L3322" i="5"/>
  <c r="L5502" i="5"/>
  <c r="L4271" i="5"/>
  <c r="L7824" i="5"/>
  <c r="L833" i="5"/>
  <c r="M7086" i="5"/>
  <c r="N6981" i="5"/>
  <c r="M5460" i="5"/>
  <c r="N4702" i="5"/>
  <c r="M8695" i="5"/>
  <c r="N3095" i="5"/>
  <c r="N4819" i="5"/>
  <c r="M3118" i="5"/>
  <c r="M7984" i="5"/>
  <c r="N8246" i="5"/>
  <c r="N7485" i="5"/>
  <c r="N6709" i="5"/>
  <c r="M8057" i="5"/>
  <c r="N4636" i="5"/>
  <c r="N5460" i="5"/>
  <c r="N8124" i="5"/>
  <c r="N8695" i="5"/>
  <c r="N6610" i="5"/>
  <c r="N6459" i="5"/>
  <c r="M8124" i="5"/>
  <c r="M1403" i="5"/>
  <c r="M8693" i="5"/>
  <c r="M6842" i="5"/>
  <c r="M6610" i="5"/>
  <c r="N4065" i="5"/>
  <c r="N5794" i="5"/>
  <c r="M5080" i="5"/>
  <c r="M3564" i="5"/>
  <c r="N3049" i="5"/>
  <c r="N6342" i="5"/>
  <c r="N4533" i="5"/>
  <c r="N2437" i="5"/>
  <c r="N2570" i="5"/>
  <c r="N1519" i="5"/>
  <c r="M1476" i="5"/>
  <c r="M8118" i="5"/>
  <c r="N6673" i="5"/>
  <c r="L8353" i="5"/>
  <c r="L5446" i="5"/>
  <c r="L3364" i="5"/>
  <c r="M4945" i="5"/>
  <c r="N8756" i="5"/>
  <c r="N6162" i="5"/>
  <c r="M5794" i="5"/>
  <c r="M7896" i="5"/>
  <c r="N6755" i="5"/>
  <c r="N8430" i="5"/>
  <c r="L8033" i="5"/>
  <c r="L6734" i="5"/>
  <c r="L725" i="5"/>
  <c r="L6878" i="5"/>
  <c r="L8197" i="5"/>
  <c r="M7777" i="5"/>
  <c r="N8162" i="5"/>
  <c r="N5134" i="5"/>
  <c r="M6641" i="5"/>
  <c r="N3971" i="5"/>
  <c r="N5030" i="5"/>
  <c r="M4003" i="5"/>
  <c r="M7485" i="5"/>
  <c r="N7510" i="5"/>
  <c r="N1922" i="5"/>
  <c r="M8756" i="5"/>
  <c r="M6162" i="5"/>
  <c r="M3279" i="5"/>
  <c r="N5015" i="5"/>
  <c r="M2435" i="5"/>
  <c r="M6729" i="5"/>
  <c r="N6181" i="5"/>
  <c r="N5497" i="5"/>
  <c r="N654" i="5"/>
  <c r="N5033" i="5"/>
  <c r="M6092" i="5"/>
  <c r="N7838" i="5"/>
  <c r="N8146" i="5"/>
  <c r="M2451" i="5"/>
  <c r="M4498" i="5"/>
  <c r="N3022" i="5"/>
  <c r="M1558" i="5"/>
  <c r="N15" i="5"/>
  <c r="N501" i="5"/>
  <c r="M3508" i="5"/>
  <c r="N1818" i="5"/>
  <c r="M654" i="5"/>
  <c r="N4008" i="5"/>
  <c r="L4818" i="5"/>
  <c r="L8746" i="5"/>
  <c r="L7980" i="5"/>
  <c r="N2200" i="5"/>
  <c r="N4367" i="5"/>
  <c r="N6427" i="5"/>
  <c r="N3350" i="5"/>
  <c r="M5390" i="5"/>
  <c r="N4168" i="5"/>
  <c r="M5438" i="5"/>
  <c r="M168" i="5"/>
  <c r="M1328" i="5"/>
  <c r="N2560" i="5"/>
  <c r="M2530" i="5"/>
  <c r="N6668" i="5"/>
  <c r="N4500" i="5"/>
  <c r="N7504" i="5"/>
  <c r="N7777" i="5"/>
  <c r="N6006" i="5"/>
  <c r="M7666" i="5"/>
  <c r="N7946" i="5"/>
  <c r="M5984" i="5"/>
  <c r="M8277" i="5"/>
  <c r="M2560" i="5"/>
  <c r="N8142" i="5"/>
  <c r="L5523" i="5"/>
  <c r="L81" i="5"/>
  <c r="L3275" i="5"/>
  <c r="L2435" i="5"/>
  <c r="L4246" i="5"/>
  <c r="L2905" i="5"/>
  <c r="N7858" i="5"/>
  <c r="N5563" i="5"/>
  <c r="N7584" i="5"/>
  <c r="M6668" i="5"/>
  <c r="M4500" i="5"/>
  <c r="N4191" i="5"/>
  <c r="M7504" i="5"/>
  <c r="N5010" i="5"/>
  <c r="N7185" i="5"/>
  <c r="M2976" i="5"/>
  <c r="M1616" i="5"/>
  <c r="L6673" i="5"/>
  <c r="L8208" i="5"/>
  <c r="L5784" i="5"/>
  <c r="L1190" i="5"/>
  <c r="L4188" i="5"/>
  <c r="L8531" i="5"/>
  <c r="L5028" i="5"/>
  <c r="L3372" i="5"/>
  <c r="N832" i="5"/>
  <c r="M6320" i="5"/>
  <c r="M4367" i="5"/>
  <c r="M5563" i="5"/>
  <c r="M7584" i="5"/>
  <c r="M3657" i="5"/>
  <c r="M5718" i="5"/>
  <c r="M5010" i="5"/>
  <c r="M7185" i="5"/>
  <c r="N1131" i="5"/>
  <c r="N4749" i="5"/>
  <c r="N7692" i="5"/>
  <c r="N6312" i="5"/>
  <c r="M7449" i="5"/>
  <c r="N3136" i="5"/>
  <c r="M6755" i="5"/>
  <c r="N496" i="5"/>
  <c r="M1131" i="5"/>
  <c r="N6140" i="5"/>
  <c r="N34" i="5"/>
  <c r="N8512" i="5"/>
  <c r="N3157" i="5"/>
  <c r="N4117" i="5"/>
  <c r="M8328" i="5"/>
  <c r="N3927" i="5"/>
  <c r="N1965" i="5"/>
  <c r="N7291" i="5"/>
  <c r="M496" i="5"/>
  <c r="N3943" i="5"/>
  <c r="M3317" i="5"/>
  <c r="L2935" i="5"/>
  <c r="L1302" i="5"/>
  <c r="L3049" i="5"/>
  <c r="L1425" i="5"/>
  <c r="L7208" i="5"/>
  <c r="M8512" i="5"/>
  <c r="M3157" i="5"/>
  <c r="M4117" i="5"/>
  <c r="M3927" i="5"/>
  <c r="M1965" i="5"/>
  <c r="N6210" i="5"/>
  <c r="N7631" i="5"/>
  <c r="L1865" i="5"/>
  <c r="L7539" i="5"/>
  <c r="L3437" i="5"/>
  <c r="L4161" i="5"/>
  <c r="N4139" i="5"/>
  <c r="M8705" i="5"/>
  <c r="N8236" i="5"/>
  <c r="N4969" i="5"/>
  <c r="M8511" i="5"/>
  <c r="N8482" i="5"/>
  <c r="M6915" i="5"/>
  <c r="L5252" i="5"/>
  <c r="L6266" i="5"/>
  <c r="L8371" i="5"/>
  <c r="L7349" i="5"/>
  <c r="L8417" i="5"/>
  <c r="L3610" i="5"/>
  <c r="L960" i="5"/>
  <c r="L5465" i="5"/>
  <c r="L8057" i="5"/>
  <c r="L1227" i="5"/>
  <c r="N8131" i="5"/>
  <c r="M5156" i="5"/>
  <c r="M3372" i="5"/>
  <c r="N8531" i="5"/>
  <c r="N7344" i="5"/>
  <c r="N7737" i="5"/>
  <c r="M8208" i="5"/>
  <c r="N7474" i="5"/>
  <c r="M8717" i="5"/>
  <c r="N1282" i="5"/>
  <c r="N5525" i="5"/>
  <c r="N8029" i="5"/>
  <c r="N1179" i="5"/>
  <c r="M5912" i="5"/>
  <c r="N512" i="5"/>
  <c r="N3552" i="5"/>
  <c r="L5582" i="5"/>
  <c r="L2712" i="5"/>
  <c r="L1501" i="5"/>
  <c r="L2204" i="5"/>
  <c r="L2233" i="5"/>
  <c r="L4457" i="5"/>
  <c r="L6729" i="5"/>
  <c r="L2875" i="5"/>
  <c r="M3785" i="5"/>
  <c r="M3191" i="5"/>
  <c r="M6307" i="5"/>
  <c r="N4557" i="5"/>
  <c r="M1282" i="5"/>
  <c r="N8123" i="5"/>
  <c r="M8029" i="5"/>
  <c r="M3150" i="5"/>
  <c r="M3552" i="5"/>
  <c r="N5727" i="5"/>
  <c r="N4818" i="5"/>
  <c r="M6878" i="5"/>
  <c r="L4558" i="5"/>
  <c r="L5333" i="5"/>
  <c r="L8303" i="5"/>
  <c r="L376" i="5"/>
  <c r="L5354" i="5"/>
  <c r="L1271" i="5"/>
  <c r="L3095" i="5"/>
  <c r="N8210" i="5"/>
  <c r="N4103" i="5"/>
  <c r="M8210" i="5"/>
  <c r="M649" i="5"/>
  <c r="N5912" i="5"/>
  <c r="M3289" i="5"/>
  <c r="M2346" i="5"/>
  <c r="N7107" i="5"/>
  <c r="M4557" i="5"/>
  <c r="M4870" i="5"/>
  <c r="M8123" i="5"/>
  <c r="N3114" i="5"/>
  <c r="M6688" i="5"/>
  <c r="L2143" i="5"/>
  <c r="L7822" i="5"/>
  <c r="L3047" i="5"/>
  <c r="L6916" i="5"/>
  <c r="N8032" i="5"/>
  <c r="M7107" i="5"/>
  <c r="N3685" i="5"/>
  <c r="N7938" i="5"/>
  <c r="M3114" i="5"/>
  <c r="N1403" i="5"/>
  <c r="M3751" i="5"/>
  <c r="L6186" i="5"/>
  <c r="L2346" i="5"/>
  <c r="L7951" i="5"/>
  <c r="L2846" i="5"/>
  <c r="L2035" i="5"/>
  <c r="L5070" i="5"/>
  <c r="N89" i="5"/>
  <c r="L89" i="5"/>
  <c r="M89" i="5"/>
  <c r="M4793" i="5"/>
  <c r="L4793" i="5"/>
  <c r="M5582" i="5"/>
  <c r="M7163" i="5"/>
  <c r="L3826" i="5"/>
  <c r="M3826" i="5"/>
  <c r="N6990" i="5"/>
  <c r="M6990" i="5"/>
  <c r="M7267" i="5"/>
  <c r="N7267" i="5"/>
  <c r="L5812" i="5"/>
  <c r="M5812" i="5"/>
  <c r="M8200" i="5"/>
  <c r="N8200" i="5"/>
  <c r="L6901" i="5"/>
  <c r="N6901" i="5"/>
  <c r="N3217" i="5"/>
  <c r="N3072" i="5"/>
  <c r="M2038" i="5"/>
  <c r="N572" i="5"/>
  <c r="M572" i="5"/>
  <c r="L8189" i="5"/>
  <c r="M8189" i="5"/>
  <c r="N8189" i="5"/>
  <c r="L3548" i="5"/>
  <c r="M3548" i="5"/>
  <c r="M6814" i="5"/>
  <c r="N6814" i="5"/>
  <c r="N5822" i="5"/>
  <c r="L5822" i="5"/>
  <c r="M5822" i="5"/>
  <c r="L7532" i="5"/>
  <c r="M7532" i="5"/>
  <c r="N7532" i="5"/>
  <c r="L4542" i="5"/>
  <c r="M4542" i="5"/>
  <c r="N7986" i="5"/>
  <c r="L7986" i="5"/>
  <c r="M7986" i="5"/>
  <c r="L6244" i="5"/>
  <c r="N6244" i="5"/>
  <c r="M7778" i="5"/>
  <c r="N7778" i="5"/>
  <c r="M8454" i="5"/>
  <c r="N8454" i="5"/>
  <c r="N81" i="5"/>
  <c r="N5812" i="5"/>
  <c r="M2649" i="5"/>
  <c r="N2649" i="5"/>
  <c r="M6630" i="5"/>
  <c r="N6630" i="5"/>
  <c r="N3244" i="5"/>
  <c r="M3244" i="5"/>
  <c r="L3428" i="5"/>
  <c r="M3428" i="5"/>
  <c r="N3428" i="5"/>
  <c r="M5392" i="5"/>
  <c r="L5392" i="5"/>
  <c r="M5971" i="5"/>
  <c r="L5971" i="5"/>
  <c r="N5971" i="5"/>
  <c r="N8211" i="5"/>
  <c r="M8211" i="5"/>
  <c r="N4866" i="5"/>
  <c r="N8444" i="5"/>
  <c r="M6640" i="5"/>
  <c r="M112" i="5"/>
  <c r="L7118" i="5"/>
  <c r="L2787" i="5"/>
  <c r="M2787" i="5"/>
  <c r="N2787" i="5"/>
  <c r="L2015" i="5"/>
  <c r="N2015" i="5"/>
  <c r="N3608" i="5"/>
  <c r="M3608" i="5"/>
  <c r="L4601" i="5"/>
  <c r="M4601" i="5"/>
  <c r="N4601" i="5"/>
  <c r="L8768" i="5"/>
  <c r="N8768" i="5"/>
  <c r="L7846" i="5"/>
  <c r="L7789" i="5"/>
  <c r="L3007" i="5"/>
  <c r="N3007" i="5"/>
  <c r="M3007" i="5"/>
  <c r="L4587" i="5"/>
  <c r="M4587" i="5"/>
  <c r="L7338" i="5"/>
  <c r="N7338" i="5"/>
  <c r="N5250" i="5"/>
  <c r="M5250" i="5"/>
  <c r="L2399" i="5"/>
  <c r="L4103" i="5"/>
  <c r="L6683" i="5"/>
  <c r="M6683" i="5"/>
  <c r="N6683" i="5"/>
  <c r="N3826" i="5"/>
  <c r="M4866" i="5"/>
  <c r="M8444" i="5"/>
  <c r="N2712" i="5"/>
  <c r="M2233" i="5"/>
  <c r="N7348" i="5"/>
  <c r="N1616" i="5"/>
  <c r="N6115" i="5"/>
  <c r="M6115" i="5"/>
  <c r="N8477" i="5"/>
  <c r="M8477" i="5"/>
  <c r="L7758" i="5"/>
  <c r="M7758" i="5"/>
  <c r="N7758" i="5"/>
  <c r="L6426" i="5"/>
  <c r="M6426" i="5"/>
  <c r="L915" i="5"/>
  <c r="L2771" i="5"/>
  <c r="M2771" i="5"/>
  <c r="N2771" i="5"/>
  <c r="N7236" i="5"/>
  <c r="M7236" i="5"/>
  <c r="L3045" i="5"/>
  <c r="N3045" i="5"/>
  <c r="L5639" i="5"/>
  <c r="N5639" i="5"/>
  <c r="M7753" i="5"/>
  <c r="N7753" i="5"/>
  <c r="L7311" i="5"/>
  <c r="M7311" i="5"/>
  <c r="N7311" i="5"/>
  <c r="L7898" i="5"/>
  <c r="M7898" i="5"/>
  <c r="N3511" i="5"/>
  <c r="M3511" i="5"/>
  <c r="N7143" i="5"/>
  <c r="M7143" i="5"/>
  <c r="L4130" i="5"/>
  <c r="M4130" i="5"/>
  <c r="N4130" i="5"/>
  <c r="L3206" i="5"/>
  <c r="N3206" i="5"/>
  <c r="M3206" i="5"/>
  <c r="N7095" i="5"/>
  <c r="M7095" i="5"/>
  <c r="M2585" i="5"/>
  <c r="N2585" i="5"/>
  <c r="L2585" i="5"/>
  <c r="L1549" i="5"/>
  <c r="M1549" i="5"/>
  <c r="N1549" i="5"/>
  <c r="M3489" i="5"/>
  <c r="N3489" i="5"/>
  <c r="M7897" i="5"/>
  <c r="N7897" i="5"/>
  <c r="M4344" i="5"/>
  <c r="L4344" i="5"/>
  <c r="L7161" i="5"/>
  <c r="N7161" i="5"/>
  <c r="M7161" i="5"/>
  <c r="L3715" i="5"/>
  <c r="N3715" i="5"/>
  <c r="M3715" i="5"/>
  <c r="M5545" i="5"/>
  <c r="N5545" i="5"/>
  <c r="M7252" i="5"/>
  <c r="N5392" i="5"/>
  <c r="N7418" i="5"/>
  <c r="L7418" i="5"/>
  <c r="L5865" i="5"/>
  <c r="L1266" i="5"/>
  <c r="M1266" i="5"/>
  <c r="N1266" i="5"/>
  <c r="L3119" i="5"/>
  <c r="L5196" i="5"/>
  <c r="M5196" i="5"/>
  <c r="M6793" i="5"/>
  <c r="L6793" i="5"/>
  <c r="N6793" i="5"/>
  <c r="L6107" i="5"/>
  <c r="L4709" i="5"/>
  <c r="L5254" i="5"/>
  <c r="M5254" i="5"/>
  <c r="N5254" i="5"/>
  <c r="L8248" i="5"/>
  <c r="N8248" i="5"/>
  <c r="L2608" i="5"/>
  <c r="N2608" i="5"/>
  <c r="L7845" i="5"/>
  <c r="M7845" i="5"/>
  <c r="N7845" i="5"/>
  <c r="N5933" i="5"/>
  <c r="N5406" i="5"/>
  <c r="M3712" i="5"/>
  <c r="L7140" i="5"/>
  <c r="M7140" i="5"/>
  <c r="M3768" i="5"/>
  <c r="N3768" i="5"/>
  <c r="L8476" i="5"/>
  <c r="M8476" i="5"/>
  <c r="M3886" i="5"/>
  <c r="L3886" i="5"/>
  <c r="L6322" i="5"/>
  <c r="M6322" i="5"/>
  <c r="N6405" i="5"/>
  <c r="M6405" i="5"/>
  <c r="N3894" i="5"/>
  <c r="M3894" i="5"/>
  <c r="L3259" i="5"/>
  <c r="N3259" i="5"/>
  <c r="M3259" i="5"/>
  <c r="L6205" i="5"/>
  <c r="M6205" i="5"/>
  <c r="N6205" i="5"/>
  <c r="M7959" i="5"/>
  <c r="N7959" i="5"/>
  <c r="L6833" i="5"/>
  <c r="M6833" i="5"/>
  <c r="N6833" i="5"/>
  <c r="M2276" i="5"/>
  <c r="L2276" i="5"/>
  <c r="N5336" i="5"/>
  <c r="L8370" i="5"/>
  <c r="M8370" i="5"/>
  <c r="M2923" i="5"/>
  <c r="L2923" i="5"/>
  <c r="N2923" i="5"/>
  <c r="L752" i="5"/>
  <c r="M752" i="5"/>
  <c r="N8596" i="5"/>
  <c r="M8596" i="5"/>
  <c r="N5574" i="5"/>
  <c r="L5574" i="5"/>
  <c r="M5574" i="5"/>
  <c r="N57" i="5"/>
  <c r="L57" i="5"/>
  <c r="M57" i="5"/>
  <c r="L3869" i="5"/>
  <c r="N3869" i="5"/>
  <c r="M472" i="5"/>
  <c r="N472" i="5"/>
  <c r="N8336" i="5"/>
  <c r="M8336" i="5"/>
  <c r="N609" i="5"/>
  <c r="M609" i="5"/>
  <c r="N8224" i="5"/>
  <c r="M8224" i="5"/>
  <c r="M5336" i="5"/>
  <c r="L5891" i="5"/>
  <c r="N5891" i="5"/>
  <c r="M7441" i="5"/>
  <c r="N7441" i="5"/>
  <c r="L1107" i="5"/>
  <c r="M1107" i="5"/>
  <c r="N1107" i="5"/>
  <c r="N3906" i="5"/>
  <c r="L3906" i="5"/>
  <c r="L5455" i="5"/>
  <c r="M5455" i="5"/>
  <c r="N5455" i="5"/>
  <c r="L6072" i="5"/>
  <c r="M6072" i="5"/>
  <c r="N6072" i="5"/>
  <c r="L2988" i="5"/>
  <c r="M2988" i="5"/>
  <c r="N2988" i="5"/>
  <c r="N6266" i="5"/>
  <c r="M4969" i="5"/>
  <c r="M7946" i="5"/>
  <c r="M8371" i="5"/>
  <c r="L7380" i="5"/>
  <c r="M7380" i="5"/>
  <c r="L4929" i="5"/>
  <c r="N4929" i="5"/>
  <c r="L8393" i="5"/>
  <c r="N8393" i="5"/>
  <c r="M8393" i="5"/>
  <c r="N8518" i="5"/>
  <c r="L8518" i="5"/>
  <c r="M2836" i="5"/>
  <c r="N2836" i="5"/>
  <c r="L4672" i="5"/>
  <c r="N4672" i="5"/>
  <c r="L8484" i="5"/>
  <c r="M8484" i="5"/>
  <c r="N8484" i="5"/>
  <c r="L6526" i="5"/>
  <c r="N6526" i="5"/>
  <c r="L3475" i="5"/>
  <c r="N3475" i="5"/>
  <c r="M3475" i="5"/>
  <c r="L5725" i="5"/>
  <c r="M5725" i="5"/>
  <c r="L5638" i="5"/>
  <c r="M5638" i="5"/>
  <c r="N5546" i="5"/>
  <c r="M5546" i="5"/>
  <c r="N752" i="5"/>
  <c r="L7780" i="5"/>
  <c r="M7780" i="5"/>
  <c r="N7780" i="5"/>
  <c r="L7793" i="5"/>
  <c r="M7793" i="5"/>
  <c r="N7793" i="5"/>
  <c r="L3268" i="5"/>
  <c r="M3268" i="5"/>
  <c r="N3268" i="5"/>
  <c r="L6757" i="5"/>
  <c r="N6757" i="5"/>
  <c r="L8641" i="5"/>
  <c r="N8641" i="5"/>
  <c r="L6873" i="5"/>
  <c r="N6873" i="5"/>
  <c r="M7348" i="5"/>
  <c r="N8088" i="5"/>
  <c r="L8088" i="5"/>
  <c r="N4932" i="5"/>
  <c r="M4932" i="5"/>
  <c r="M6796" i="5"/>
  <c r="N6796" i="5"/>
  <c r="L5505" i="5"/>
  <c r="N5505" i="5"/>
  <c r="M5505" i="5"/>
  <c r="N4718" i="5"/>
  <c r="M4718" i="5"/>
  <c r="M172" i="5"/>
  <c r="N172" i="5"/>
  <c r="L8044" i="5"/>
  <c r="N8044" i="5"/>
  <c r="N7917" i="5"/>
  <c r="M5933" i="5"/>
  <c r="M8641" i="5"/>
  <c r="M2932" i="5"/>
  <c r="N8370" i="5"/>
  <c r="N8673" i="5"/>
  <c r="L1982" i="5"/>
  <c r="M1982" i="5"/>
  <c r="N1982" i="5"/>
  <c r="M4170" i="5"/>
  <c r="N4170" i="5"/>
  <c r="M6184" i="5"/>
  <c r="N6184" i="5"/>
  <c r="L7816" i="5"/>
  <c r="N7816" i="5"/>
  <c r="L7851" i="5"/>
  <c r="M7851" i="5"/>
  <c r="L7428" i="5"/>
  <c r="M7428" i="5"/>
  <c r="M7917" i="5"/>
  <c r="M1683" i="5"/>
  <c r="M6901" i="5"/>
  <c r="N8349" i="5"/>
  <c r="N7851" i="5"/>
  <c r="N4246" i="5"/>
  <c r="N5528" i="5"/>
  <c r="M7237" i="5"/>
  <c r="N7237" i="5"/>
  <c r="L4495" i="5"/>
  <c r="N4495" i="5"/>
  <c r="M4495" i="5"/>
  <c r="L2869" i="5"/>
  <c r="M2869" i="5"/>
  <c r="N2869" i="5"/>
  <c r="L4861" i="5"/>
  <c r="N4861" i="5"/>
  <c r="L2051" i="5"/>
  <c r="M2051" i="5"/>
  <c r="N2051" i="5"/>
  <c r="M129" i="5"/>
  <c r="N129" i="5"/>
  <c r="L8513" i="5"/>
  <c r="N8513" i="5"/>
  <c r="M509" i="5"/>
  <c r="N509" i="5"/>
  <c r="N912" i="5"/>
  <c r="M4188" i="5"/>
  <c r="N7168" i="5"/>
  <c r="N3275" i="5"/>
  <c r="L5930" i="5"/>
  <c r="M5930" i="5"/>
  <c r="N5930" i="5"/>
  <c r="N1710" i="5"/>
  <c r="L1710" i="5"/>
  <c r="L5615" i="5"/>
  <c r="N5615" i="5"/>
  <c r="L6446" i="5"/>
  <c r="M6446" i="5"/>
  <c r="M2893" i="5"/>
  <c r="N2893" i="5"/>
  <c r="M4672" i="5"/>
  <c r="M912" i="5"/>
  <c r="N4003" i="5"/>
  <c r="M5478" i="5"/>
  <c r="M8352" i="5"/>
  <c r="M7168" i="5"/>
  <c r="N2957" i="5"/>
  <c r="M7708" i="5"/>
  <c r="L5528" i="5"/>
  <c r="N2568" i="5"/>
  <c r="M2568" i="5"/>
  <c r="L8436" i="5"/>
  <c r="N8436" i="5"/>
  <c r="L6211" i="5"/>
  <c r="M6211" i="5"/>
  <c r="N6211" i="5"/>
  <c r="N8272" i="5"/>
  <c r="M8272" i="5"/>
  <c r="L7534" i="5"/>
  <c r="M7534" i="5"/>
  <c r="N7534" i="5"/>
  <c r="M1132" i="5"/>
  <c r="N1132" i="5"/>
  <c r="L5970" i="5"/>
  <c r="M5970" i="5"/>
  <c r="L7959" i="5"/>
  <c r="L5456" i="5"/>
  <c r="M5456" i="5"/>
  <c r="N5456" i="5"/>
  <c r="L5657" i="5"/>
  <c r="N5657" i="5"/>
  <c r="N4930" i="5"/>
  <c r="M2850" i="5"/>
  <c r="N6689" i="5"/>
  <c r="M8146" i="5"/>
  <c r="M8785" i="5"/>
  <c r="M6981" i="5"/>
  <c r="M512" i="5"/>
  <c r="M3136" i="5"/>
  <c r="M4744" i="5"/>
  <c r="M4990" i="5"/>
  <c r="N3047" i="5"/>
  <c r="M5033" i="5"/>
  <c r="N5457" i="5"/>
  <c r="L6230" i="5"/>
  <c r="L8260" i="5"/>
  <c r="M8032" i="5"/>
  <c r="N2494" i="5"/>
  <c r="M7870" i="5"/>
  <c r="N2900" i="5"/>
  <c r="M7951" i="5"/>
  <c r="N3727" i="5"/>
  <c r="M2494" i="5"/>
  <c r="N8554" i="5"/>
  <c r="M6689" i="5"/>
  <c r="N5333" i="5"/>
  <c r="N327" i="5"/>
  <c r="N7822" i="5"/>
  <c r="N2035" i="5"/>
  <c r="N6190" i="5"/>
  <c r="N3824" i="5"/>
  <c r="M2698" i="5"/>
  <c r="N4821" i="5"/>
  <c r="N4223" i="5"/>
  <c r="L8291" i="5"/>
  <c r="L4636" i="5"/>
  <c r="L5156" i="5"/>
  <c r="L3657" i="5"/>
  <c r="L7510" i="5"/>
  <c r="L5287" i="5"/>
  <c r="L6688" i="5"/>
  <c r="L8099" i="5"/>
  <c r="N2850" i="5"/>
  <c r="N7870" i="5"/>
  <c r="M6745" i="5"/>
  <c r="M2900" i="5"/>
  <c r="N6320" i="5"/>
  <c r="N1244" i="5"/>
  <c r="M8554" i="5"/>
  <c r="N7398" i="5"/>
  <c r="N4727" i="5"/>
  <c r="N3985" i="5"/>
  <c r="M6190" i="5"/>
  <c r="M1086" i="5"/>
  <c r="N8693" i="5"/>
  <c r="N8277" i="5"/>
  <c r="M4821" i="5"/>
  <c r="N3448" i="5"/>
  <c r="L7398" i="5"/>
  <c r="L7382" i="5"/>
  <c r="L8614" i="5"/>
  <c r="L4204" i="5"/>
  <c r="L8144" i="5"/>
  <c r="L5497" i="5"/>
  <c r="L3191" i="5"/>
  <c r="L8413" i="5"/>
  <c r="L8027" i="5"/>
  <c r="M5026" i="5"/>
  <c r="M7692" i="5"/>
  <c r="N5877" i="5"/>
  <c r="N5394" i="5"/>
  <c r="M7531" i="5"/>
  <c r="M4906" i="5"/>
  <c r="M8162" i="5"/>
  <c r="N3118" i="5"/>
  <c r="M7645" i="5"/>
  <c r="M8236" i="5"/>
  <c r="M1657" i="5"/>
  <c r="N2157" i="5"/>
  <c r="M8008" i="5"/>
  <c r="N6524" i="5"/>
  <c r="L1742" i="5"/>
  <c r="L5015" i="5"/>
  <c r="L8635" i="5"/>
  <c r="L7179" i="5"/>
  <c r="L3751" i="5"/>
  <c r="L847" i="5"/>
  <c r="L7984" i="5"/>
  <c r="L6948" i="5"/>
  <c r="L8628" i="5"/>
  <c r="L4744" i="5"/>
  <c r="L7757" i="5"/>
  <c r="L3448" i="5"/>
  <c r="L2573" i="5"/>
  <c r="M1540" i="5"/>
  <c r="N4558" i="5"/>
  <c r="M6460" i="5"/>
  <c r="N6802" i="5"/>
  <c r="N5367" i="5"/>
  <c r="N8530" i="5"/>
  <c r="M8413" i="5"/>
  <c r="N7382" i="5"/>
  <c r="N5446" i="5"/>
  <c r="N3395" i="5"/>
  <c r="M3723" i="5"/>
  <c r="N5999" i="5"/>
  <c r="M8166" i="5"/>
  <c r="L1056" i="5"/>
  <c r="L8637" i="5"/>
  <c r="L5080" i="5"/>
  <c r="L7666" i="5"/>
  <c r="L7344" i="5"/>
  <c r="N4717" i="5"/>
  <c r="M5367" i="5"/>
  <c r="N6912" i="5"/>
  <c r="M5135" i="5"/>
  <c r="M5999" i="5"/>
  <c r="M6948" i="5"/>
  <c r="M8530" i="5"/>
  <c r="M3395" i="5"/>
  <c r="N2722" i="5"/>
  <c r="M4717" i="5"/>
  <c r="M34" i="5"/>
  <c r="M8486" i="5"/>
  <c r="M2581" i="5"/>
  <c r="M6912" i="5"/>
  <c r="M6966" i="5"/>
  <c r="N2933" i="5"/>
  <c r="M2722" i="5"/>
  <c r="N6915" i="5"/>
  <c r="N8431" i="5"/>
  <c r="M4696" i="5"/>
  <c r="N6442" i="5"/>
  <c r="L4389" i="5"/>
  <c r="M4389" i="5"/>
  <c r="N4389" i="5"/>
  <c r="L3104" i="5"/>
  <c r="N3104" i="5"/>
  <c r="L1372" i="5"/>
  <c r="M1372" i="5"/>
  <c r="N1372" i="5"/>
  <c r="L2829" i="5"/>
  <c r="M2829" i="5"/>
  <c r="N2829" i="5"/>
  <c r="L8573" i="5"/>
  <c r="M8573" i="5"/>
  <c r="N8573" i="5"/>
  <c r="M5704" i="5"/>
  <c r="N5704" i="5"/>
  <c r="L3898" i="5"/>
  <c r="M3898" i="5"/>
  <c r="N3898" i="5"/>
  <c r="L6955" i="5"/>
  <c r="M6721" i="5"/>
  <c r="N6721" i="5"/>
  <c r="M5547" i="5"/>
  <c r="N5547" i="5"/>
  <c r="L2195" i="5"/>
  <c r="N2195" i="5"/>
  <c r="M2195" i="5"/>
  <c r="N4705" i="5"/>
  <c r="M4705" i="5"/>
  <c r="L5955" i="5"/>
  <c r="M5955" i="5"/>
  <c r="N5164" i="5"/>
  <c r="L5164" i="5"/>
  <c r="M5164" i="5"/>
  <c r="L4662" i="5"/>
  <c r="M4662" i="5"/>
  <c r="N4662" i="5"/>
  <c r="L6752" i="5"/>
  <c r="M6752" i="5"/>
  <c r="N6752" i="5"/>
  <c r="L7506" i="5"/>
  <c r="M7506" i="5"/>
  <c r="N7506" i="5"/>
  <c r="N4659" i="5"/>
  <c r="M4659" i="5"/>
  <c r="L4659" i="5"/>
  <c r="L1217" i="5"/>
  <c r="M1217" i="5"/>
  <c r="N1217" i="5"/>
  <c r="M6992" i="5"/>
  <c r="N6992" i="5"/>
  <c r="M1076" i="5"/>
  <c r="L1076" i="5"/>
  <c r="N1076" i="5"/>
  <c r="N952" i="5"/>
  <c r="M952" i="5"/>
  <c r="M4364" i="5"/>
  <c r="N4364" i="5"/>
  <c r="L4364" i="5"/>
  <c r="M7816" i="5"/>
  <c r="N8086" i="5"/>
  <c r="M8086" i="5"/>
  <c r="N7919" i="5"/>
  <c r="M7919" i="5"/>
  <c r="N2235" i="5"/>
  <c r="L2235" i="5"/>
  <c r="L8405" i="5"/>
  <c r="N8405" i="5"/>
  <c r="M4752" i="5"/>
  <c r="L4752" i="5"/>
  <c r="L6562" i="5"/>
  <c r="M6562" i="5"/>
  <c r="N6562" i="5"/>
  <c r="L4476" i="5"/>
  <c r="M4476" i="5"/>
  <c r="N4476" i="5"/>
  <c r="L5278" i="5"/>
  <c r="M5278" i="5"/>
  <c r="M2235" i="5"/>
  <c r="M3104" i="5"/>
  <c r="N4487" i="5"/>
  <c r="L4487" i="5"/>
  <c r="L7373" i="5"/>
  <c r="M7373" i="5"/>
  <c r="N7373" i="5"/>
  <c r="N8534" i="5"/>
  <c r="L5747" i="5"/>
  <c r="M5747" i="5"/>
  <c r="N2097" i="5"/>
  <c r="M8534" i="5"/>
  <c r="N4326" i="5"/>
  <c r="N2890" i="5"/>
  <c r="N3364" i="5"/>
  <c r="M3824" i="5"/>
  <c r="M5366" i="5"/>
  <c r="L2975" i="5"/>
  <c r="N2975" i="5"/>
  <c r="L1715" i="5"/>
  <c r="N1715" i="5"/>
  <c r="M4822" i="5"/>
  <c r="N4822" i="5"/>
  <c r="M5195" i="5"/>
  <c r="L5195" i="5"/>
  <c r="L7325" i="5"/>
  <c r="N7325" i="5"/>
  <c r="N4299" i="5"/>
  <c r="M4299" i="5"/>
  <c r="N8476" i="5"/>
  <c r="M2097" i="5"/>
  <c r="N4882" i="5"/>
  <c r="N7634" i="5"/>
  <c r="M4326" i="5"/>
  <c r="N1056" i="5"/>
  <c r="M3985" i="5"/>
  <c r="N3864" i="5"/>
  <c r="M2890" i="5"/>
  <c r="N1774" i="5"/>
  <c r="M6502" i="5"/>
  <c r="N3289" i="5"/>
  <c r="N167" i="5"/>
  <c r="N3805" i="5"/>
  <c r="M4109" i="5"/>
  <c r="M6709" i="5"/>
  <c r="L3894" i="5"/>
  <c r="L167" i="5"/>
  <c r="N6979" i="5"/>
  <c r="L6979" i="5"/>
  <c r="L8694" i="5"/>
  <c r="L6235" i="5"/>
  <c r="L8656" i="5"/>
  <c r="M7588" i="5"/>
  <c r="N7588" i="5"/>
  <c r="L8588" i="5"/>
  <c r="L4751" i="5"/>
  <c r="L8779" i="5"/>
  <c r="N8779" i="5"/>
  <c r="M6189" i="5"/>
  <c r="N6189" i="5"/>
  <c r="L6189" i="5"/>
  <c r="L7669" i="5"/>
  <c r="N2846" i="5"/>
  <c r="M1901" i="5"/>
  <c r="N4806" i="5"/>
  <c r="N8746" i="5"/>
  <c r="M7858" i="5"/>
  <c r="N7867" i="5"/>
  <c r="M245" i="5"/>
  <c r="M6418" i="5"/>
  <c r="N6114" i="5"/>
  <c r="M6244" i="5"/>
  <c r="N1429" i="5"/>
  <c r="N3723" i="5"/>
  <c r="M2587" i="5"/>
  <c r="M8088" i="5"/>
  <c r="M3045" i="5"/>
  <c r="N5762" i="5"/>
  <c r="M6892" i="5"/>
  <c r="L150" i="5"/>
  <c r="L5727" i="5"/>
  <c r="M5161" i="5"/>
  <c r="N5161" i="5"/>
  <c r="L1797" i="5"/>
  <c r="M1797" i="5"/>
  <c r="L7896" i="5"/>
  <c r="M3930" i="5"/>
  <c r="N3930" i="5"/>
  <c r="L3279" i="5"/>
  <c r="M4360" i="5"/>
  <c r="N4360" i="5"/>
  <c r="L6814" i="5"/>
  <c r="M4222" i="5"/>
  <c r="L4222" i="5"/>
  <c r="N4222" i="5"/>
  <c r="L7143" i="5"/>
  <c r="L1008" i="5"/>
  <c r="M1008" i="5"/>
  <c r="L4718" i="5"/>
  <c r="M4047" i="5"/>
  <c r="L4047" i="5"/>
  <c r="L6424" i="5"/>
  <c r="M6424" i="5"/>
  <c r="N6424" i="5"/>
  <c r="L1522" i="5"/>
  <c r="M1522" i="5"/>
  <c r="L8465" i="5"/>
  <c r="M2555" i="5"/>
  <c r="N2555" i="5"/>
  <c r="L2555" i="5"/>
  <c r="L5134" i="5"/>
  <c r="L386" i="5"/>
  <c r="M386" i="5"/>
  <c r="N386" i="5"/>
  <c r="N3521" i="5"/>
  <c r="N5070" i="5"/>
  <c r="N7618" i="5"/>
  <c r="M5762" i="5"/>
  <c r="N6022" i="5"/>
  <c r="N8694" i="5"/>
  <c r="N6029" i="5"/>
  <c r="L6029" i="5"/>
  <c r="M6061" i="5"/>
  <c r="L6061" i="5"/>
  <c r="L203" i="5"/>
  <c r="N203" i="5"/>
  <c r="N845" i="5"/>
  <c r="M845" i="5"/>
  <c r="L2999" i="5"/>
  <c r="M2999" i="5"/>
  <c r="M5209" i="5"/>
  <c r="N5209" i="5"/>
  <c r="L5209" i="5"/>
  <c r="L8056" i="5"/>
  <c r="M8056" i="5"/>
  <c r="L6970" i="5"/>
  <c r="M6970" i="5"/>
  <c r="N6970" i="5"/>
  <c r="L7075" i="5"/>
  <c r="M7075" i="5"/>
  <c r="L7507" i="5"/>
  <c r="M7507" i="5"/>
  <c r="N7507" i="5"/>
  <c r="L1799" i="5"/>
  <c r="N1799" i="5"/>
  <c r="M6113" i="5"/>
  <c r="L6113" i="5"/>
  <c r="M1928" i="5"/>
  <c r="N1928" i="5"/>
  <c r="L1928" i="5"/>
  <c r="L8738" i="5"/>
  <c r="M8738" i="5"/>
  <c r="N4392" i="5"/>
  <c r="L4392" i="5"/>
  <c r="M1843" i="5"/>
  <c r="N1843" i="5"/>
  <c r="L1843" i="5"/>
  <c r="M7246" i="5"/>
  <c r="N7246" i="5"/>
  <c r="L7246" i="5"/>
  <c r="M7634" i="5"/>
  <c r="M3864" i="5"/>
  <c r="M7055" i="5"/>
  <c r="L7912" i="5"/>
  <c r="M7912" i="5"/>
  <c r="L7213" i="5"/>
  <c r="M7213" i="5"/>
  <c r="N5420" i="5"/>
  <c r="L5420" i="5"/>
  <c r="M3797" i="5"/>
  <c r="L3797" i="5"/>
  <c r="M8434" i="5"/>
  <c r="N8434" i="5"/>
  <c r="M2034" i="5"/>
  <c r="L2034" i="5"/>
  <c r="L2391" i="5"/>
  <c r="M2391" i="5"/>
  <c r="N2391" i="5"/>
  <c r="M4375" i="5"/>
  <c r="L4375" i="5"/>
  <c r="L8655" i="5"/>
  <c r="M8655" i="5"/>
  <c r="M1422" i="5"/>
  <c r="N1422" i="5"/>
  <c r="N349" i="5"/>
  <c r="N6418" i="5"/>
  <c r="N6107" i="5"/>
  <c r="M7776" i="5"/>
  <c r="N6892" i="5"/>
  <c r="N6274" i="5"/>
  <c r="N3474" i="5"/>
  <c r="M3474" i="5"/>
  <c r="L5663" i="5"/>
  <c r="M5663" i="5"/>
  <c r="N5663" i="5"/>
  <c r="L5091" i="5"/>
  <c r="N5091" i="5"/>
  <c r="N2868" i="5"/>
  <c r="L2868" i="5"/>
  <c r="L966" i="5"/>
  <c r="M966" i="5"/>
  <c r="L1103" i="5"/>
  <c r="M1103" i="5"/>
  <c r="M4806" i="5"/>
  <c r="N8004" i="5"/>
  <c r="N3064" i="5"/>
  <c r="M7867" i="5"/>
  <c r="M6114" i="5"/>
  <c r="N7998" i="5"/>
  <c r="M7325" i="5"/>
  <c r="N5747" i="5"/>
  <c r="N5932" i="5"/>
  <c r="N2905" i="5"/>
  <c r="N2276" i="5"/>
  <c r="M8004" i="5"/>
  <c r="N6091" i="5"/>
  <c r="N3274" i="5"/>
  <c r="M3655" i="5"/>
  <c r="N3100" i="5"/>
  <c r="N1683" i="5"/>
  <c r="N2932" i="5"/>
  <c r="N7912" i="5"/>
  <c r="N5135" i="5"/>
  <c r="N7213" i="5"/>
  <c r="N5385" i="5"/>
  <c r="M3521" i="5"/>
  <c r="M5932" i="5"/>
  <c r="N45" i="5"/>
  <c r="M6022" i="5"/>
  <c r="N7040" i="5"/>
  <c r="M8394" i="5"/>
  <c r="N8394" i="5"/>
  <c r="M7093" i="5"/>
  <c r="L7093" i="5"/>
  <c r="L3244" i="5"/>
  <c r="L8705" i="5"/>
  <c r="L6796" i="5"/>
  <c r="N3671" i="5"/>
  <c r="L3671" i="5"/>
  <c r="L8167" i="5"/>
  <c r="L5424" i="5"/>
  <c r="L1126" i="5"/>
  <c r="M1126" i="5"/>
  <c r="L2760" i="5"/>
  <c r="M2760" i="5"/>
  <c r="N2760" i="5"/>
  <c r="M4543" i="5"/>
  <c r="N4543" i="5"/>
  <c r="L8431" i="5"/>
  <c r="M3297" i="5"/>
  <c r="L3297" i="5"/>
  <c r="M655" i="5"/>
  <c r="N655" i="5"/>
  <c r="N592" i="5"/>
  <c r="L592" i="5"/>
  <c r="L3013" i="5"/>
  <c r="M3274" i="5"/>
  <c r="M1178" i="5"/>
  <c r="N3772" i="5"/>
  <c r="N8015" i="5"/>
  <c r="N2143" i="5"/>
  <c r="N4751" i="5"/>
  <c r="N3962" i="5"/>
  <c r="N4193" i="5"/>
  <c r="M45" i="5"/>
  <c r="N5981" i="5"/>
  <c r="N447" i="5"/>
  <c r="M8555" i="5"/>
  <c r="L8555" i="5"/>
  <c r="N7063" i="5"/>
  <c r="M7063" i="5"/>
  <c r="L5817" i="5"/>
  <c r="N5817" i="5"/>
  <c r="N8781" i="5"/>
  <c r="L8781" i="5"/>
  <c r="M1318" i="5"/>
  <c r="N1318" i="5"/>
  <c r="L8620" i="5"/>
  <c r="M8620" i="5"/>
  <c r="N5308" i="5"/>
  <c r="L5308" i="5"/>
  <c r="L2378" i="5"/>
  <c r="M2378" i="5"/>
  <c r="N2378" i="5"/>
  <c r="L213" i="5"/>
  <c r="M213" i="5"/>
  <c r="N213" i="5"/>
  <c r="N2901" i="5"/>
  <c r="L2901" i="5"/>
  <c r="L5098" i="5"/>
  <c r="M5098" i="5"/>
  <c r="M3772" i="5"/>
  <c r="M4392" i="5"/>
  <c r="N5055" i="5"/>
  <c r="N833" i="5"/>
  <c r="M4929" i="5"/>
  <c r="M3072" i="5"/>
  <c r="M8436" i="5"/>
  <c r="M8015" i="5"/>
  <c r="N2410" i="5"/>
  <c r="N2038" i="5"/>
  <c r="M4193" i="5"/>
  <c r="N6751" i="5"/>
  <c r="N8655" i="5"/>
  <c r="M5981" i="5"/>
  <c r="N4587" i="5"/>
  <c r="N112" i="5"/>
  <c r="N4793" i="5"/>
  <c r="L6973" i="5"/>
  <c r="M6973" i="5"/>
  <c r="L5869" i="5"/>
  <c r="L1178" i="5"/>
  <c r="M8295" i="5"/>
  <c r="N8295" i="5"/>
  <c r="L5051" i="5"/>
  <c r="N5051" i="5"/>
  <c r="N2936" i="5"/>
  <c r="M2936" i="5"/>
  <c r="L3100" i="5"/>
  <c r="L447" i="5"/>
  <c r="L2433" i="5"/>
  <c r="L4109" i="5"/>
  <c r="L7077" i="5"/>
  <c r="M7077" i="5"/>
  <c r="N7077" i="5"/>
  <c r="L8035" i="5"/>
  <c r="M8035" i="5"/>
  <c r="N8035" i="5"/>
  <c r="L7278" i="5"/>
  <c r="M7278" i="5"/>
  <c r="N6024" i="5"/>
  <c r="M6024" i="5"/>
  <c r="L6024" i="5"/>
  <c r="L5649" i="5"/>
  <c r="N5649" i="5"/>
  <c r="L3006" i="5"/>
  <c r="N1275" i="5"/>
  <c r="L1275" i="5"/>
  <c r="L7618" i="5"/>
  <c r="L3839" i="5"/>
  <c r="M6614" i="5"/>
  <c r="N6614" i="5"/>
  <c r="L6384" i="5"/>
  <c r="L5705" i="5"/>
  <c r="M5705" i="5"/>
  <c r="M8395" i="5"/>
  <c r="M3852" i="5"/>
  <c r="L2998" i="5"/>
  <c r="N2998" i="5"/>
  <c r="M7547" i="5"/>
  <c r="L7547" i="5"/>
  <c r="L6097" i="5"/>
  <c r="M6097" i="5"/>
  <c r="N6097" i="5"/>
  <c r="L5295" i="5"/>
  <c r="M5295" i="5"/>
  <c r="L5272" i="5"/>
  <c r="N5272" i="5"/>
  <c r="M7359" i="5"/>
  <c r="N7359" i="5"/>
  <c r="N7616" i="5"/>
  <c r="L7616" i="5"/>
  <c r="M6592" i="5"/>
  <c r="N6592" i="5"/>
  <c r="M4930" i="5"/>
  <c r="M6384" i="5"/>
  <c r="N376" i="5"/>
  <c r="N6307" i="5"/>
  <c r="M7616" i="5"/>
  <c r="M3006" i="5"/>
  <c r="N5638" i="5"/>
  <c r="M4518" i="5"/>
  <c r="M4139" i="5"/>
  <c r="N7004" i="5"/>
  <c r="N3548" i="5"/>
  <c r="M915" i="5"/>
  <c r="M5406" i="5"/>
  <c r="N3013" i="5"/>
  <c r="M6005" i="5"/>
  <c r="N3222" i="5"/>
  <c r="M5923" i="5"/>
  <c r="N1190" i="5"/>
  <c r="N6235" i="5"/>
  <c r="M2157" i="5"/>
  <c r="M1715" i="5"/>
  <c r="M7631" i="5"/>
  <c r="N3322" i="5"/>
  <c r="L3041" i="5"/>
  <c r="L875" i="5"/>
  <c r="L6136" i="5"/>
  <c r="N6136" i="5"/>
  <c r="L1429" i="5"/>
  <c r="L7565" i="5"/>
  <c r="M7565" i="5"/>
  <c r="M3494" i="5"/>
  <c r="N3494" i="5"/>
  <c r="L3494" i="5"/>
  <c r="L2698" i="5"/>
  <c r="L6966" i="5"/>
  <c r="L6197" i="5"/>
  <c r="M3329" i="5"/>
  <c r="N3329" i="5"/>
  <c r="N5947" i="5"/>
  <c r="L5947" i="5"/>
  <c r="L2668" i="5"/>
  <c r="L7753" i="5"/>
  <c r="L6210" i="5"/>
  <c r="L7904" i="5"/>
  <c r="N2433" i="5"/>
  <c r="N8303" i="5"/>
  <c r="N8496" i="5"/>
  <c r="N875" i="5"/>
  <c r="N2875" i="5"/>
  <c r="M1874" i="5"/>
  <c r="N1874" i="5"/>
  <c r="M7621" i="5"/>
  <c r="N7621" i="5"/>
  <c r="N5047" i="5"/>
  <c r="L5047" i="5"/>
  <c r="N2104" i="5"/>
  <c r="L2104" i="5"/>
  <c r="N2458" i="5"/>
  <c r="L2458" i="5"/>
  <c r="L6572" i="5"/>
  <c r="M6572" i="5"/>
  <c r="N7133" i="5"/>
  <c r="L7133" i="5"/>
  <c r="M7133" i="5"/>
  <c r="M6895" i="5"/>
  <c r="L6895" i="5"/>
  <c r="L7165" i="5"/>
  <c r="M7165" i="5"/>
  <c r="M4512" i="5"/>
  <c r="L4512" i="5"/>
  <c r="M7411" i="5"/>
  <c r="L7411" i="5"/>
  <c r="L8740" i="5"/>
  <c r="M8740" i="5"/>
  <c r="N8740" i="5"/>
  <c r="L1424" i="5"/>
  <c r="M1424" i="5"/>
  <c r="M8007" i="5"/>
  <c r="L8007" i="5"/>
  <c r="N8007" i="5"/>
  <c r="M4639" i="5"/>
  <c r="N4639" i="5"/>
  <c r="L6642" i="5"/>
  <c r="N6642" i="5"/>
  <c r="M4739" i="5"/>
  <c r="L4739" i="5"/>
  <c r="L7132" i="5"/>
  <c r="N7132" i="5"/>
  <c r="M6636" i="5"/>
  <c r="L6636" i="5"/>
  <c r="M3727" i="5"/>
  <c r="M5658" i="5"/>
  <c r="N2999" i="5"/>
  <c r="N8395" i="5"/>
  <c r="N3852" i="5"/>
  <c r="N4472" i="5"/>
  <c r="L4472" i="5"/>
  <c r="L6934" i="5"/>
  <c r="M6934" i="5"/>
  <c r="N6934" i="5"/>
  <c r="M6917" i="5"/>
  <c r="L6917" i="5"/>
  <c r="L7552" i="5"/>
  <c r="M7552" i="5"/>
  <c r="N2495" i="5"/>
  <c r="L2495" i="5"/>
  <c r="M1175" i="5"/>
  <c r="N1175" i="5"/>
  <c r="N2739" i="5"/>
  <c r="L2739" i="5"/>
  <c r="N1734" i="5"/>
  <c r="L1734" i="5"/>
  <c r="M7810" i="5"/>
  <c r="L7810" i="5"/>
  <c r="M5639" i="5"/>
  <c r="N8056" i="5"/>
  <c r="N6005" i="5"/>
  <c r="N6186" i="5"/>
  <c r="N4196" i="5"/>
  <c r="M7004" i="5"/>
  <c r="M1799" i="5"/>
  <c r="M3222" i="5"/>
  <c r="M8322" i="5"/>
  <c r="L8322" i="5"/>
  <c r="L7918" i="5"/>
  <c r="M7918" i="5"/>
  <c r="N7918" i="5"/>
  <c r="M4931" i="5"/>
  <c r="L4931" i="5"/>
  <c r="L5800" i="5"/>
  <c r="M5800" i="5"/>
  <c r="N5800" i="5"/>
  <c r="M7709" i="5"/>
  <c r="L7709" i="5"/>
  <c r="N7709" i="5"/>
  <c r="L7656" i="5"/>
  <c r="N7656" i="5"/>
  <c r="M7001" i="5"/>
  <c r="L7001" i="5"/>
  <c r="L4638" i="5"/>
  <c r="M4638" i="5"/>
  <c r="N4638" i="5"/>
  <c r="N5629" i="5"/>
  <c r="L5629" i="5"/>
  <c r="M4196" i="5"/>
  <c r="N2849" i="5"/>
  <c r="M8191" i="5"/>
  <c r="N3839" i="5"/>
  <c r="M2502" i="5"/>
  <c r="N3370" i="5"/>
  <c r="N5424" i="5"/>
  <c r="N8588" i="5"/>
  <c r="N7349" i="5"/>
  <c r="M2933" i="5"/>
  <c r="N5098" i="5"/>
  <c r="N4375" i="5"/>
  <c r="N7714" i="5"/>
  <c r="N5323" i="5"/>
  <c r="N2034" i="5"/>
  <c r="L1602" i="5"/>
  <c r="M1602" i="5"/>
  <c r="N1602" i="5"/>
  <c r="M4048" i="5"/>
  <c r="N4048" i="5"/>
  <c r="L4048" i="5"/>
  <c r="M1238" i="5"/>
  <c r="N1238" i="5"/>
  <c r="L1238" i="5"/>
  <c r="M6599" i="5"/>
  <c r="L6599" i="5"/>
  <c r="N6506" i="5"/>
  <c r="M2849" i="5"/>
  <c r="N7001" i="5"/>
  <c r="M8496" i="5"/>
  <c r="M5877" i="5"/>
  <c r="M3370" i="5"/>
  <c r="N6426" i="5"/>
  <c r="N3564" i="5"/>
  <c r="N2055" i="5"/>
  <c r="N8785" i="5"/>
  <c r="M5030" i="5"/>
  <c r="N2976" i="5"/>
  <c r="N5869" i="5"/>
  <c r="M7714" i="5"/>
  <c r="M5323" i="5"/>
  <c r="M5629" i="5"/>
  <c r="N5196" i="5"/>
  <c r="N668" i="5"/>
  <c r="L668" i="5"/>
  <c r="M3744" i="5"/>
  <c r="N3744" i="5"/>
  <c r="M6038" i="5"/>
  <c r="N6038" i="5"/>
  <c r="L6038" i="5"/>
  <c r="L7815" i="5"/>
  <c r="M7815" i="5"/>
  <c r="N7815" i="5"/>
  <c r="N4585" i="5"/>
  <c r="L4585" i="5"/>
  <c r="L4675" i="5"/>
  <c r="M4675" i="5"/>
  <c r="L6621" i="5"/>
  <c r="M6621" i="5"/>
  <c r="L3608" i="5"/>
  <c r="L7550" i="5"/>
  <c r="L1784" i="5"/>
  <c r="L4223" i="5"/>
  <c r="L6460" i="5"/>
  <c r="L7192" i="5"/>
  <c r="L8336" i="5"/>
  <c r="L6844" i="5"/>
  <c r="L5992" i="5"/>
  <c r="L7897" i="5"/>
  <c r="L6380" i="5"/>
  <c r="L5315" i="5"/>
  <c r="L1086" i="5"/>
  <c r="L572" i="5"/>
  <c r="L3150" i="5"/>
  <c r="L1132" i="5"/>
  <c r="N5644" i="5"/>
  <c r="L5476" i="5"/>
  <c r="L5438" i="5"/>
  <c r="L7198" i="5"/>
  <c r="L4702" i="5"/>
  <c r="L2718" i="5"/>
  <c r="L2530" i="5"/>
  <c r="L1964" i="5"/>
  <c r="L2977" i="5"/>
  <c r="L7594" i="5"/>
  <c r="L8643" i="5"/>
  <c r="L3658" i="5"/>
  <c r="M7122" i="5"/>
  <c r="M3148" i="5"/>
  <c r="N3148" i="5"/>
  <c r="N5348" i="5"/>
  <c r="M5348" i="5"/>
  <c r="N4593" i="5"/>
  <c r="L4593" i="5"/>
  <c r="N60" i="5"/>
  <c r="M60" i="5"/>
  <c r="L60" i="5"/>
  <c r="M1127" i="5"/>
  <c r="N1127" i="5"/>
  <c r="M8194" i="5"/>
  <c r="N8194" i="5"/>
  <c r="N4577" i="5"/>
  <c r="L4577" i="5"/>
  <c r="M3803" i="5"/>
  <c r="N3803" i="5"/>
  <c r="L4974" i="5"/>
  <c r="N4974" i="5"/>
  <c r="M7900" i="5"/>
  <c r="N7900" i="5"/>
  <c r="M349" i="5"/>
  <c r="N3797" i="5"/>
  <c r="M6427" i="5"/>
  <c r="M8349" i="5"/>
  <c r="M6442" i="5"/>
  <c r="N4225" i="5"/>
  <c r="M3667" i="5"/>
  <c r="M6757" i="5"/>
  <c r="M3265" i="5"/>
  <c r="N3675" i="5"/>
  <c r="M3943" i="5"/>
  <c r="N6035" i="5"/>
  <c r="M6035" i="5"/>
  <c r="N8498" i="5"/>
  <c r="M8498" i="5"/>
  <c r="M8619" i="5"/>
  <c r="N8619" i="5"/>
  <c r="M587" i="5"/>
  <c r="N587" i="5"/>
  <c r="L587" i="5"/>
  <c r="M3860" i="5"/>
  <c r="N3860" i="5"/>
  <c r="L3860" i="5"/>
  <c r="L7368" i="5"/>
  <c r="M7368" i="5"/>
  <c r="N7368" i="5"/>
  <c r="M4216" i="5"/>
  <c r="L4216" i="5"/>
  <c r="M1470" i="5"/>
  <c r="N1470" i="5"/>
  <c r="L8254" i="5"/>
  <c r="M8254" i="5"/>
  <c r="N8254" i="5"/>
  <c r="M4395" i="5"/>
  <c r="M8405" i="5"/>
  <c r="N1103" i="5"/>
  <c r="M832" i="5"/>
  <c r="M2200" i="5"/>
  <c r="M4225" i="5"/>
  <c r="M7980" i="5"/>
  <c r="M8227" i="5"/>
  <c r="M3675" i="5"/>
  <c r="N8118" i="5"/>
  <c r="N6784" i="5"/>
  <c r="M6784" i="5"/>
  <c r="L7122" i="5"/>
  <c r="N6392" i="5"/>
  <c r="M6392" i="5"/>
  <c r="N3840" i="5"/>
  <c r="L3840" i="5"/>
  <c r="L3621" i="5"/>
  <c r="M5946" i="5"/>
  <c r="N5946" i="5"/>
  <c r="L4756" i="5"/>
  <c r="L7667" i="5"/>
  <c r="L437" i="5"/>
  <c r="L3745" i="5"/>
  <c r="L6106" i="5"/>
  <c r="L5866" i="5"/>
  <c r="L5124" i="5"/>
  <c r="L7099" i="5"/>
  <c r="M7413" i="5"/>
  <c r="L7413" i="5"/>
  <c r="L2987" i="5"/>
  <c r="N5143" i="5"/>
  <c r="L5143" i="5"/>
  <c r="L7621" i="5"/>
  <c r="L3530" i="5"/>
  <c r="M8485" i="5"/>
  <c r="N8485" i="5"/>
  <c r="L5777" i="5"/>
  <c r="N5580" i="5"/>
  <c r="M5580" i="5"/>
  <c r="L4580" i="5"/>
  <c r="L6774" i="5"/>
  <c r="L4441" i="5"/>
  <c r="L7269" i="5"/>
  <c r="M8351" i="5"/>
  <c r="N8351" i="5"/>
  <c r="M7051" i="5"/>
  <c r="N7051" i="5"/>
  <c r="L7301" i="5"/>
  <c r="L4947" i="5"/>
  <c r="L6138" i="5"/>
  <c r="L948" i="5"/>
  <c r="M3103" i="5"/>
  <c r="N3103" i="5"/>
  <c r="L3103" i="5"/>
  <c r="L4723" i="5"/>
  <c r="L7586" i="5"/>
  <c r="L1431" i="5"/>
  <c r="N2668" i="5"/>
  <c r="N5561" i="5"/>
  <c r="N4021" i="5"/>
  <c r="N2573" i="5"/>
  <c r="M3671" i="5"/>
  <c r="M7301" i="5"/>
  <c r="N3886" i="5"/>
  <c r="N3610" i="5"/>
  <c r="M4333" i="5"/>
  <c r="N4333" i="5"/>
  <c r="L4333" i="5"/>
  <c r="M2429" i="5"/>
  <c r="N2429" i="5"/>
  <c r="L7530" i="5"/>
  <c r="M7530" i="5"/>
  <c r="N7530" i="5"/>
  <c r="M6221" i="5"/>
  <c r="N6221" i="5"/>
  <c r="M3637" i="5"/>
  <c r="N3637" i="5"/>
  <c r="N3181" i="5"/>
  <c r="L3181" i="5"/>
  <c r="N8671" i="5"/>
  <c r="L8671" i="5"/>
  <c r="M3869" i="5"/>
  <c r="M5316" i="5"/>
  <c r="N6138" i="5"/>
  <c r="N6641" i="5"/>
  <c r="M5525" i="5"/>
  <c r="N3530" i="5"/>
  <c r="M5561" i="5"/>
  <c r="M1865" i="5"/>
  <c r="N5658" i="5"/>
  <c r="N5764" i="5"/>
  <c r="N5124" i="5"/>
  <c r="N7810" i="5"/>
  <c r="N8428" i="5"/>
  <c r="M6751" i="5"/>
  <c r="M1997" i="5"/>
  <c r="N7594" i="5"/>
  <c r="N7093" i="5"/>
  <c r="L8227" i="5"/>
  <c r="L3611" i="5"/>
  <c r="M7989" i="5"/>
  <c r="N7989" i="5"/>
  <c r="L4366" i="5"/>
  <c r="L5718" i="5"/>
  <c r="M5434" i="5"/>
  <c r="N5434" i="5"/>
  <c r="L3265" i="5"/>
  <c r="L4360" i="5"/>
  <c r="N412" i="5"/>
  <c r="M412" i="5"/>
  <c r="M6283" i="5"/>
  <c r="L6283" i="5"/>
  <c r="N3410" i="5"/>
  <c r="L3410" i="5"/>
  <c r="M2541" i="5"/>
  <c r="N2541" i="5"/>
  <c r="L2099" i="5"/>
  <c r="N2099" i="5"/>
  <c r="L7359" i="5"/>
  <c r="M7572" i="5"/>
  <c r="N7572" i="5"/>
  <c r="L3028" i="5"/>
  <c r="M11" i="5"/>
  <c r="N11" i="5"/>
  <c r="L11" i="5"/>
  <c r="O8" i="5"/>
  <c r="A16" i="9" s="1"/>
  <c r="H15" i="9" s="1"/>
  <c r="N7571" i="5"/>
  <c r="L7571" i="5"/>
  <c r="L7689" i="5"/>
  <c r="L7747" i="5"/>
  <c r="L4299" i="5"/>
  <c r="M8417" i="5"/>
  <c r="N8555" i="5"/>
  <c r="N4709" i="5"/>
  <c r="M6955" i="5"/>
  <c r="N8643" i="5"/>
  <c r="N5476" i="5"/>
  <c r="N2167" i="5"/>
  <c r="M1784" i="5"/>
  <c r="M8040" i="5"/>
  <c r="N5523" i="5"/>
  <c r="M5136" i="5"/>
  <c r="N4366" i="5"/>
  <c r="M5308" i="5"/>
  <c r="N4739" i="5"/>
  <c r="N7179" i="5"/>
  <c r="N6983" i="5"/>
  <c r="N8628" i="5"/>
  <c r="M7269" i="5"/>
  <c r="M1035" i="5"/>
  <c r="N7549" i="5"/>
  <c r="M3745" i="5"/>
  <c r="M668" i="5"/>
  <c r="M8779" i="5"/>
  <c r="M3658" i="5"/>
  <c r="N1964" i="5"/>
  <c r="M4684" i="5"/>
  <c r="N4684" i="5"/>
  <c r="L294" i="5"/>
  <c r="M4267" i="5"/>
  <c r="N4267" i="5"/>
  <c r="N5338" i="5"/>
  <c r="M5338" i="5"/>
  <c r="L5161" i="5"/>
  <c r="M2377" i="5"/>
  <c r="N2377" i="5"/>
  <c r="N628" i="5"/>
  <c r="M628" i="5"/>
  <c r="L628" i="5"/>
  <c r="M6245" i="5"/>
  <c r="N6245" i="5"/>
  <c r="M152" i="5"/>
  <c r="N152" i="5"/>
  <c r="L1089" i="5"/>
  <c r="M1089" i="5"/>
  <c r="N1089" i="5"/>
  <c r="M4589" i="5"/>
  <c r="N4589" i="5"/>
  <c r="N4764" i="5"/>
  <c r="L4764" i="5"/>
  <c r="L3282" i="5"/>
  <c r="N3282" i="5"/>
  <c r="N2782" i="5"/>
  <c r="L2782" i="5"/>
  <c r="L5074" i="5"/>
  <c r="L1901" i="5"/>
  <c r="M3292" i="5"/>
  <c r="N3292" i="5"/>
  <c r="L6614" i="5"/>
  <c r="L6342" i="5"/>
  <c r="N3900" i="5"/>
  <c r="L3900" i="5"/>
  <c r="L4845" i="5"/>
  <c r="M4845" i="5"/>
  <c r="M8601" i="5"/>
  <c r="N8601" i="5"/>
  <c r="L8601" i="5"/>
  <c r="L8211" i="5"/>
  <c r="L3577" i="5"/>
  <c r="N3577" i="5"/>
  <c r="N1565" i="5"/>
  <c r="M4947" i="5"/>
  <c r="M5611" i="5"/>
  <c r="N5611" i="5"/>
  <c r="M7032" i="5"/>
  <c r="N7032" i="5"/>
  <c r="M6774" i="5"/>
  <c r="N1609" i="5"/>
  <c r="L1609" i="5"/>
  <c r="N4824" i="5"/>
  <c r="M4824" i="5"/>
  <c r="M7655" i="5"/>
  <c r="N7655" i="5"/>
  <c r="L7655" i="5"/>
  <c r="M2706" i="5"/>
  <c r="N2706" i="5"/>
  <c r="L2706" i="5"/>
  <c r="N3621" i="5"/>
  <c r="M8428" i="5"/>
  <c r="M4252" i="5"/>
  <c r="N4252" i="5"/>
  <c r="M8579" i="5"/>
  <c r="N8579" i="5"/>
  <c r="M6168" i="5"/>
  <c r="N6168" i="5"/>
  <c r="M4398" i="5"/>
  <c r="N4398" i="5"/>
  <c r="L7598" i="5"/>
  <c r="N7598" i="5"/>
  <c r="M725" i="5"/>
  <c r="M1658" i="5"/>
  <c r="M5730" i="5"/>
  <c r="L5730" i="5"/>
  <c r="N4342" i="5"/>
  <c r="M4342" i="5"/>
  <c r="N1841" i="5"/>
  <c r="L1841" i="5"/>
  <c r="N5136" i="5"/>
  <c r="M5420" i="5"/>
  <c r="N8372" i="5"/>
  <c r="M8372" i="5"/>
  <c r="N5215" i="5"/>
  <c r="M5215" i="5"/>
  <c r="M8223" i="5"/>
  <c r="N8223" i="5"/>
  <c r="N8646" i="5"/>
  <c r="L8646" i="5"/>
  <c r="M5976" i="5"/>
  <c r="N5976" i="5"/>
  <c r="M6028" i="5"/>
  <c r="N6028" i="5"/>
  <c r="L6028" i="5"/>
  <c r="N5050" i="5"/>
  <c r="M5050" i="5"/>
  <c r="M4454" i="5"/>
  <c r="N4454" i="5"/>
  <c r="M4908" i="5"/>
  <c r="N4908" i="5"/>
  <c r="L4908" i="5"/>
  <c r="N4273" i="5"/>
  <c r="M4273" i="5"/>
  <c r="L5683" i="5"/>
  <c r="N5683" i="5"/>
  <c r="N5847" i="5"/>
  <c r="M5847" i="5"/>
  <c r="N7099" i="5"/>
  <c r="N7208" i="5"/>
  <c r="N2379" i="5"/>
  <c r="M948" i="5"/>
  <c r="M5252" i="5"/>
  <c r="M2167" i="5"/>
  <c r="N7607" i="5"/>
  <c r="N4988" i="5"/>
  <c r="M4183" i="5"/>
  <c r="M4577" i="5"/>
  <c r="N4931" i="5"/>
  <c r="M8614" i="5"/>
  <c r="M6983" i="5"/>
  <c r="N5165" i="5"/>
  <c r="N7669" i="5"/>
  <c r="N5865" i="5"/>
  <c r="N5730" i="5"/>
  <c r="M5231" i="5"/>
  <c r="N5231" i="5"/>
  <c r="N6708" i="5"/>
  <c r="M6708" i="5"/>
  <c r="M7801" i="5"/>
  <c r="N7801" i="5"/>
  <c r="M1374" i="5"/>
  <c r="N1374" i="5"/>
  <c r="L2683" i="5"/>
  <c r="M2683" i="5"/>
  <c r="M6279" i="5"/>
  <c r="N6279" i="5"/>
  <c r="M8323" i="5"/>
  <c r="N8323" i="5"/>
  <c r="M3593" i="5"/>
  <c r="N3593" i="5"/>
  <c r="L3593" i="5"/>
  <c r="M6810" i="5"/>
  <c r="N6810" i="5"/>
  <c r="M6120" i="5"/>
  <c r="L6120" i="5"/>
  <c r="N4809" i="5"/>
  <c r="L4809" i="5"/>
  <c r="M7038" i="5"/>
  <c r="N7038" i="5"/>
  <c r="N8763" i="5"/>
  <c r="L8763" i="5"/>
  <c r="L5934" i="5"/>
  <c r="N5934" i="5"/>
  <c r="N8450" i="5"/>
  <c r="M8450" i="5"/>
  <c r="L8450" i="5"/>
  <c r="M4063" i="5"/>
  <c r="N4063" i="5"/>
  <c r="M2394" i="5"/>
  <c r="N2394" i="5"/>
  <c r="M4336" i="5"/>
  <c r="N4336" i="5"/>
  <c r="M6550" i="5"/>
  <c r="N6550" i="5"/>
  <c r="L6550" i="5"/>
  <c r="N2557" i="5"/>
  <c r="L2557" i="5"/>
  <c r="N597" i="5"/>
  <c r="L597" i="5"/>
  <c r="N2094" i="5"/>
  <c r="M2379" i="5"/>
  <c r="M7550" i="5"/>
  <c r="N7215" i="5"/>
  <c r="N4752" i="5"/>
  <c r="N6480" i="5"/>
  <c r="N7586" i="5"/>
  <c r="M7607" i="5"/>
  <c r="N3611" i="5"/>
  <c r="N7639" i="5"/>
  <c r="N1431" i="5"/>
  <c r="N4344" i="5"/>
  <c r="M2204" i="5"/>
  <c r="M5165" i="5"/>
  <c r="N6540" i="5"/>
  <c r="N7200" i="5"/>
  <c r="M5796" i="5"/>
  <c r="N5796" i="5"/>
  <c r="M1969" i="5"/>
  <c r="N1969" i="5"/>
  <c r="N4703" i="5"/>
  <c r="L4703" i="5"/>
  <c r="M311" i="5"/>
  <c r="N311" i="5"/>
  <c r="M7469" i="5"/>
  <c r="N7469" i="5"/>
  <c r="M1270" i="5"/>
  <c r="N1270" i="5"/>
  <c r="N8651" i="5"/>
  <c r="L8651" i="5"/>
  <c r="N6643" i="5"/>
  <c r="L6643" i="5"/>
  <c r="M2665" i="5"/>
  <c r="N2665" i="5"/>
  <c r="L3568" i="5"/>
  <c r="N3568" i="5"/>
  <c r="L4919" i="5"/>
  <c r="N4919" i="5"/>
  <c r="M8347" i="5"/>
  <c r="N8347" i="5"/>
  <c r="M6140" i="5"/>
  <c r="N7760" i="5"/>
  <c r="M2094" i="5"/>
  <c r="N2987" i="5"/>
  <c r="N1807" i="5"/>
  <c r="M2901" i="5"/>
  <c r="M7215" i="5"/>
  <c r="M6480" i="5"/>
  <c r="M3181" i="5"/>
  <c r="N6366" i="5"/>
  <c r="M6791" i="5"/>
  <c r="N2581" i="5"/>
  <c r="N2977" i="5"/>
  <c r="M3412" i="5"/>
  <c r="N5955" i="5"/>
  <c r="M1609" i="5"/>
  <c r="M7639" i="5"/>
  <c r="N6482" i="5"/>
  <c r="N1742" i="5"/>
  <c r="M8763" i="5"/>
  <c r="N7055" i="5"/>
  <c r="M5777" i="5"/>
  <c r="M6540" i="5"/>
  <c r="N6160" i="5"/>
  <c r="N7747" i="5"/>
  <c r="N1979" i="5"/>
  <c r="M3577" i="5"/>
  <c r="M5784" i="5"/>
  <c r="N1251" i="5"/>
  <c r="M8671" i="5"/>
  <c r="M7598" i="5"/>
  <c r="M3101" i="5"/>
  <c r="N7419" i="5"/>
  <c r="N8656" i="5"/>
  <c r="M400" i="5"/>
  <c r="N400" i="5"/>
  <c r="L3317" i="5"/>
  <c r="M8373" i="5"/>
  <c r="N8373" i="5"/>
  <c r="M1542" i="5"/>
  <c r="N1542" i="5"/>
  <c r="L2586" i="5"/>
  <c r="M2586" i="5"/>
  <c r="L3474" i="5"/>
  <c r="M5537" i="5"/>
  <c r="N5537" i="5"/>
  <c r="L5537" i="5"/>
  <c r="N5246" i="5"/>
  <c r="M5246" i="5"/>
  <c r="L4381" i="5"/>
  <c r="M4737" i="5"/>
  <c r="N4737" i="5"/>
  <c r="L5923" i="5"/>
  <c r="L2324" i="5"/>
  <c r="L8352" i="5"/>
  <c r="N4613" i="5"/>
  <c r="L4613" i="5"/>
  <c r="L4705" i="5"/>
  <c r="L4533" i="5"/>
  <c r="L1997" i="5"/>
  <c r="N5748" i="5"/>
  <c r="M5748" i="5"/>
  <c r="L8511" i="5"/>
  <c r="L495" i="5"/>
  <c r="M7162" i="5"/>
  <c r="N7162" i="5"/>
  <c r="L7128" i="5"/>
  <c r="M5742" i="5"/>
  <c r="N5742" i="5"/>
  <c r="L2587" i="5"/>
  <c r="M3816" i="5"/>
  <c r="N3816" i="5"/>
  <c r="M191" i="5"/>
  <c r="N191" i="5"/>
  <c r="L191" i="5"/>
  <c r="N5752" i="5"/>
  <c r="L5752" i="5"/>
  <c r="L6790" i="5"/>
  <c r="N2944" i="5"/>
  <c r="M2944" i="5"/>
  <c r="M2806" i="5"/>
  <c r="L2806" i="5"/>
  <c r="N2806" i="5"/>
  <c r="N332" i="5"/>
  <c r="M332" i="5"/>
  <c r="M3800" i="5"/>
  <c r="N3800" i="5"/>
  <c r="N259" i="5"/>
  <c r="M259" i="5"/>
  <c r="L8111" i="5"/>
  <c r="M8111" i="5"/>
  <c r="N8111" i="5"/>
  <c r="M5294" i="5"/>
  <c r="N5294" i="5"/>
  <c r="L7869" i="5"/>
  <c r="N7869" i="5"/>
  <c r="M1903" i="5"/>
  <c r="L1903" i="5"/>
  <c r="N1903" i="5"/>
  <c r="N7895" i="5"/>
  <c r="L7895" i="5"/>
  <c r="N5437" i="5"/>
  <c r="M5437" i="5"/>
  <c r="M3240" i="5"/>
  <c r="N3240" i="5"/>
  <c r="L727" i="5"/>
  <c r="M727" i="5"/>
  <c r="M7926" i="5"/>
  <c r="N7926" i="5"/>
  <c r="M8621" i="5"/>
  <c r="N8621" i="5"/>
  <c r="L8621" i="5"/>
  <c r="M6812" i="5"/>
  <c r="L6812" i="5"/>
  <c r="M3654" i="5"/>
  <c r="L3654" i="5"/>
  <c r="M4637" i="5"/>
  <c r="L4637" i="5"/>
  <c r="N5312" i="5"/>
  <c r="L5312" i="5"/>
  <c r="M4791" i="5"/>
  <c r="N4791" i="5"/>
  <c r="L4791" i="5"/>
  <c r="M1506" i="5"/>
  <c r="N1506" i="5"/>
  <c r="L1506" i="5"/>
  <c r="M1565" i="5"/>
  <c r="N7667" i="5"/>
  <c r="M5722" i="5"/>
  <c r="N5722" i="5"/>
  <c r="M6686" i="5"/>
  <c r="N6686" i="5"/>
  <c r="L7369" i="5"/>
  <c r="M7369" i="5"/>
  <c r="N7369" i="5"/>
  <c r="M7347" i="5"/>
  <c r="M5764" i="5"/>
  <c r="M847" i="5"/>
  <c r="M7895" i="5"/>
  <c r="N1658" i="5"/>
  <c r="L6433" i="5"/>
  <c r="N6433" i="5"/>
  <c r="M4614" i="5"/>
  <c r="N4614" i="5"/>
  <c r="M1454" i="5"/>
  <c r="N1454" i="5"/>
  <c r="L1454" i="5"/>
  <c r="M94" i="5"/>
  <c r="N94" i="5"/>
  <c r="M4680" i="5"/>
  <c r="N4680" i="5"/>
  <c r="M2261" i="5"/>
  <c r="N2261" i="5"/>
  <c r="M2096" i="5"/>
  <c r="N2096" i="5"/>
  <c r="N8543" i="5"/>
  <c r="L8543" i="5"/>
  <c r="N4441" i="5"/>
  <c r="M4593" i="5"/>
  <c r="N6812" i="5"/>
  <c r="L4042" i="5"/>
  <c r="M4042" i="5"/>
  <c r="M4182" i="5"/>
  <c r="N4182" i="5"/>
  <c r="M8660" i="5"/>
  <c r="L8660" i="5"/>
  <c r="N8125" i="5"/>
  <c r="M8125" i="5"/>
  <c r="M2878" i="5"/>
  <c r="N2878" i="5"/>
  <c r="L2878" i="5"/>
  <c r="M5163" i="5"/>
  <c r="N5163" i="5"/>
  <c r="L5163" i="5"/>
  <c r="M4756" i="5"/>
  <c r="M7998" i="5"/>
  <c r="N8040" i="5"/>
  <c r="M3989" i="5"/>
  <c r="N5315" i="5"/>
  <c r="N8409" i="5"/>
  <c r="N7098" i="5"/>
  <c r="M5312" i="5"/>
  <c r="M1807" i="5"/>
  <c r="N6636" i="5"/>
  <c r="N2753" i="5"/>
  <c r="N6380" i="5"/>
  <c r="M150" i="5"/>
  <c r="N7529" i="5"/>
  <c r="M4487" i="5"/>
  <c r="N7688" i="5"/>
  <c r="N8188" i="5"/>
  <c r="N6298" i="5"/>
  <c r="N8322" i="5"/>
  <c r="M5866" i="5"/>
  <c r="M6482" i="5"/>
  <c r="N780" i="5"/>
  <c r="M5440" i="5"/>
  <c r="M6160" i="5"/>
  <c r="N4181" i="5"/>
  <c r="N6916" i="5"/>
  <c r="N4304" i="5"/>
  <c r="N8499" i="5"/>
  <c r="M8499" i="5"/>
  <c r="N1082" i="5"/>
  <c r="L1082" i="5"/>
  <c r="M5583" i="5"/>
  <c r="N5583" i="5"/>
  <c r="N4292" i="5"/>
  <c r="M4292" i="5"/>
  <c r="M6848" i="5"/>
  <c r="N6848" i="5"/>
  <c r="L6848" i="5"/>
  <c r="M6869" i="5"/>
  <c r="N6869" i="5"/>
  <c r="M2165" i="5"/>
  <c r="N2165" i="5"/>
  <c r="L5105" i="5"/>
  <c r="M5105" i="5"/>
  <c r="M5089" i="5"/>
  <c r="N5089" i="5"/>
  <c r="M2149" i="5"/>
  <c r="N2149" i="5"/>
  <c r="N5238" i="5"/>
  <c r="M8409" i="5"/>
  <c r="M7098" i="5"/>
  <c r="N4271" i="5"/>
  <c r="N7192" i="5"/>
  <c r="M3028" i="5"/>
  <c r="M2753" i="5"/>
  <c r="N7343" i="5"/>
  <c r="N5502" i="5"/>
  <c r="N3355" i="5"/>
  <c r="M7529" i="5"/>
  <c r="N7689" i="5"/>
  <c r="M7688" i="5"/>
  <c r="N4368" i="5"/>
  <c r="M6298" i="5"/>
  <c r="N7128" i="5"/>
  <c r="N5195" i="5"/>
  <c r="N2852" i="5"/>
  <c r="N4477" i="5"/>
  <c r="M4181" i="5"/>
  <c r="M4304" i="5"/>
  <c r="M6106" i="5"/>
  <c r="M6734" i="5"/>
  <c r="N2222" i="5"/>
  <c r="N437" i="5"/>
  <c r="N4616" i="5"/>
  <c r="M4616" i="5"/>
  <c r="M1737" i="5"/>
  <c r="N1737" i="5"/>
  <c r="M8025" i="5"/>
  <c r="N8025" i="5"/>
  <c r="M3636" i="5"/>
  <c r="N3636" i="5"/>
  <c r="L3636" i="5"/>
  <c r="M5573" i="5"/>
  <c r="N5573" i="5"/>
  <c r="M5696" i="5"/>
  <c r="N5696" i="5"/>
  <c r="N974" i="5"/>
  <c r="M974" i="5"/>
  <c r="M994" i="5"/>
  <c r="N994" i="5"/>
  <c r="L5339" i="5"/>
  <c r="M5339" i="5"/>
  <c r="N5339" i="5"/>
  <c r="M8169" i="5"/>
  <c r="N8169" i="5"/>
  <c r="L8169" i="5"/>
  <c r="M7800" i="5"/>
  <c r="N7800" i="5"/>
  <c r="L8724" i="5"/>
  <c r="M8724" i="5"/>
  <c r="N8724" i="5"/>
  <c r="L1036" i="5"/>
  <c r="N1036" i="5"/>
  <c r="M39" i="5"/>
  <c r="N39" i="5"/>
  <c r="M6732" i="5"/>
  <c r="N6732" i="5"/>
  <c r="M3880" i="5"/>
  <c r="L3880" i="5"/>
  <c r="L7006" i="5"/>
  <c r="M7006" i="5"/>
  <c r="M3634" i="5"/>
  <c r="N3634" i="5"/>
  <c r="N8660" i="5"/>
  <c r="M5238" i="5"/>
  <c r="N7198" i="5"/>
  <c r="M5143" i="5"/>
  <c r="N5074" i="5"/>
  <c r="N4518" i="5"/>
  <c r="N3297" i="5"/>
  <c r="N6061" i="5"/>
  <c r="M3355" i="5"/>
  <c r="M294" i="5"/>
  <c r="M2557" i="5"/>
  <c r="M7489" i="5"/>
  <c r="M4368" i="5"/>
  <c r="N4381" i="5"/>
  <c r="M4723" i="5"/>
  <c r="M4580" i="5"/>
  <c r="M2852" i="5"/>
  <c r="M4477" i="5"/>
  <c r="M2324" i="5"/>
  <c r="M7869" i="5"/>
  <c r="N6572" i="5"/>
  <c r="M2222" i="5"/>
  <c r="L3148" i="5"/>
  <c r="L5348" i="5"/>
  <c r="N2820" i="5"/>
  <c r="M2820" i="5"/>
  <c r="M6032" i="5"/>
  <c r="N6032" i="5"/>
  <c r="L8064" i="5"/>
  <c r="M8064" i="5"/>
  <c r="M8727" i="5"/>
  <c r="N8727" i="5"/>
  <c r="N6654" i="5"/>
  <c r="M6654" i="5"/>
  <c r="M8193" i="5"/>
  <c r="N8193" i="5"/>
  <c r="L8188" i="5"/>
  <c r="L5704" i="5"/>
  <c r="L7163" i="5"/>
  <c r="L4021" i="5"/>
  <c r="L1127" i="5"/>
  <c r="M2725" i="5"/>
  <c r="L2725" i="5"/>
  <c r="N7595" i="5"/>
  <c r="L7595" i="5"/>
  <c r="L8194" i="5"/>
  <c r="N3125" i="5"/>
  <c r="M3125" i="5"/>
  <c r="L7489" i="5"/>
  <c r="L3803" i="5"/>
  <c r="L5440" i="5"/>
  <c r="L7985" i="5"/>
  <c r="L4988" i="5"/>
  <c r="L4132" i="5"/>
  <c r="N8610" i="5"/>
  <c r="L8610" i="5"/>
  <c r="L1035" i="5"/>
  <c r="L7200" i="5"/>
  <c r="L7900" i="5"/>
  <c r="M6517" i="5"/>
  <c r="N6517" i="5"/>
  <c r="M4408" i="5"/>
  <c r="N4408" i="5"/>
  <c r="L4408" i="5"/>
  <c r="M4171" i="5"/>
  <c r="N4171" i="5"/>
  <c r="L4171" i="5"/>
  <c r="M790" i="5"/>
  <c r="N790" i="5"/>
  <c r="M4137" i="5"/>
  <c r="N4137" i="5"/>
  <c r="M6161" i="5"/>
  <c r="N6161" i="5"/>
  <c r="M6591" i="5"/>
  <c r="N6591" i="5"/>
  <c r="M6222" i="5"/>
  <c r="N6222" i="5"/>
  <c r="N251" i="5"/>
  <c r="M251" i="5"/>
  <c r="N7960" i="5"/>
  <c r="M7960" i="5"/>
  <c r="M8284" i="5"/>
  <c r="N8284" i="5"/>
  <c r="N3058" i="5"/>
  <c r="M3058" i="5"/>
  <c r="M4399" i="5"/>
  <c r="N4399" i="5"/>
  <c r="M3071" i="5"/>
  <c r="N3071" i="5"/>
  <c r="N4140" i="5"/>
  <c r="M4140" i="5"/>
  <c r="M3724" i="5"/>
  <c r="N3724" i="5"/>
  <c r="M6933" i="5"/>
  <c r="N6933" i="5"/>
  <c r="M6438" i="5"/>
  <c r="N6438" i="5"/>
  <c r="M8737" i="5"/>
  <c r="N8737" i="5"/>
  <c r="M4555" i="5"/>
  <c r="N4555" i="5"/>
  <c r="M4107" i="5"/>
  <c r="N4107" i="5"/>
  <c r="N2708" i="5"/>
  <c r="M2708" i="5"/>
  <c r="N6396" i="5"/>
  <c r="M6396" i="5"/>
  <c r="N321" i="5"/>
  <c r="M321" i="5"/>
  <c r="N5721" i="5"/>
  <c r="M5721" i="5"/>
  <c r="M6073" i="5"/>
  <c r="N6073" i="5"/>
  <c r="M5682" i="5"/>
  <c r="N5682" i="5"/>
  <c r="M2219" i="5"/>
  <c r="N2219" i="5"/>
  <c r="M4582" i="5"/>
  <c r="M5615" i="5"/>
  <c r="M6802" i="5"/>
  <c r="M1922" i="5"/>
  <c r="M3350" i="5"/>
  <c r="M8238" i="5"/>
  <c r="M885" i="5"/>
  <c r="M4168" i="5"/>
  <c r="M2015" i="5"/>
  <c r="M8248" i="5"/>
  <c r="M7906" i="5"/>
  <c r="M2957" i="5"/>
  <c r="L4498" i="5"/>
  <c r="L1540" i="5"/>
  <c r="N6094" i="5"/>
  <c r="M6094" i="5"/>
  <c r="N2020" i="5"/>
  <c r="M2020" i="5"/>
  <c r="N8578" i="5"/>
  <c r="M8578" i="5"/>
  <c r="L6285" i="5"/>
  <c r="N7738" i="5"/>
  <c r="M7738" i="5"/>
  <c r="N3655" i="5"/>
  <c r="N7140" i="5"/>
  <c r="N7252" i="5"/>
  <c r="N1522" i="5"/>
  <c r="M5863" i="5"/>
  <c r="N5863" i="5"/>
  <c r="N3959" i="5"/>
  <c r="M3959" i="5"/>
  <c r="N2721" i="5"/>
  <c r="M2721" i="5"/>
  <c r="M1933" i="5"/>
  <c r="N1933" i="5"/>
  <c r="M6972" i="5"/>
  <c r="N6972" i="5"/>
  <c r="M6379" i="5"/>
  <c r="N6379" i="5"/>
  <c r="N6403" i="5"/>
  <c r="M6403" i="5"/>
  <c r="L5515" i="5"/>
  <c r="L7040" i="5"/>
  <c r="M1326" i="5"/>
  <c r="N1326" i="5"/>
  <c r="L5547" i="5"/>
  <c r="M4955" i="5"/>
  <c r="N4955" i="5"/>
  <c r="N1045" i="5"/>
  <c r="M1045" i="5"/>
  <c r="L7391" i="5"/>
  <c r="L3862" i="5"/>
  <c r="L8226" i="5"/>
  <c r="L2178" i="5"/>
  <c r="L6798" i="5"/>
  <c r="L5843" i="5"/>
  <c r="N6264" i="5"/>
  <c r="M6264" i="5"/>
  <c r="L7693" i="5"/>
  <c r="N6449" i="5"/>
  <c r="M6449" i="5"/>
  <c r="N3010" i="5"/>
  <c r="M3010" i="5"/>
  <c r="L4290" i="5"/>
  <c r="L952" i="5"/>
  <c r="M4291" i="5"/>
  <c r="N4291" i="5"/>
  <c r="L4819" i="5"/>
  <c r="L4870" i="5"/>
  <c r="M4634" i="5"/>
  <c r="N4634" i="5"/>
  <c r="M8659" i="5"/>
  <c r="N8659" i="5"/>
  <c r="M4513" i="5"/>
  <c r="N4513" i="5"/>
  <c r="N7391" i="5"/>
  <c r="N3862" i="5"/>
  <c r="N8226" i="5"/>
  <c r="N2178" i="5"/>
  <c r="N6798" i="5"/>
  <c r="N5843" i="5"/>
  <c r="N7539" i="5"/>
  <c r="N7565" i="5"/>
  <c r="N8637" i="5"/>
  <c r="N5515" i="5"/>
  <c r="N7693" i="5"/>
  <c r="N7118" i="5"/>
  <c r="N6846" i="5"/>
  <c r="M6846" i="5"/>
  <c r="M3450" i="5"/>
  <c r="N3450" i="5"/>
  <c r="M5255" i="5"/>
  <c r="N5255" i="5"/>
  <c r="M7939" i="5"/>
  <c r="N7939" i="5"/>
  <c r="N8079" i="5"/>
  <c r="M8079" i="5"/>
  <c r="N4209" i="5"/>
  <c r="M4209" i="5"/>
  <c r="M6845" i="5"/>
  <c r="N6845" i="5"/>
  <c r="M5375" i="5"/>
  <c r="N5375" i="5"/>
  <c r="L6274" i="5"/>
  <c r="L8142" i="5"/>
  <c r="N7300" i="5"/>
  <c r="M7300" i="5"/>
  <c r="N7460" i="5"/>
  <c r="M7460" i="5"/>
  <c r="N4850" i="5"/>
  <c r="M4850" i="5"/>
  <c r="M5898" i="5"/>
  <c r="N5898" i="5"/>
  <c r="N5911" i="5"/>
  <c r="M5911" i="5"/>
  <c r="L8430" i="5"/>
  <c r="M4657" i="5"/>
  <c r="N4657" i="5"/>
  <c r="M7076" i="5"/>
  <c r="N7076" i="5"/>
  <c r="N2784" i="5"/>
  <c r="M2784" i="5"/>
  <c r="M8553" i="5"/>
  <c r="N8553" i="5"/>
  <c r="M2939" i="5"/>
  <c r="N2939" i="5"/>
  <c r="M3948" i="5"/>
  <c r="N3948" i="5"/>
  <c r="N7850" i="5"/>
  <c r="M7850" i="5"/>
  <c r="M5902" i="5"/>
  <c r="N5902" i="5"/>
  <c r="M7976" i="5"/>
  <c r="N7976" i="5"/>
  <c r="M3325" i="5"/>
  <c r="N3325" i="5"/>
  <c r="M6400" i="5"/>
  <c r="N6400" i="5"/>
  <c r="N2072" i="5"/>
  <c r="M2072" i="5"/>
  <c r="M3696" i="5"/>
  <c r="N3696" i="5"/>
  <c r="M2279" i="5"/>
  <c r="N2279" i="5"/>
  <c r="N1603" i="5"/>
  <c r="M1603" i="5"/>
  <c r="M8736" i="5"/>
  <c r="N8736" i="5"/>
  <c r="M6760" i="5"/>
  <c r="N6760" i="5"/>
  <c r="J17" i="9" l="1"/>
  <c r="I17" i="9"/>
  <c r="O4" i="5"/>
  <c r="K10" i="2" s="1"/>
  <c r="O2" i="5"/>
  <c r="E15" i="2" l="1"/>
  <c r="A3" i="9"/>
  <c r="K18" i="2"/>
  <c r="K9" i="2"/>
  <c r="E2" i="2"/>
  <c r="E7" i="2"/>
  <c r="E21" i="2"/>
  <c r="K12" i="2"/>
  <c r="K20" i="2"/>
  <c r="E6" i="2"/>
  <c r="K16" i="2"/>
  <c r="K19" i="2"/>
  <c r="E18" i="2"/>
  <c r="E16" i="2"/>
  <c r="K4" i="2"/>
  <c r="K3" i="2"/>
  <c r="E17" i="2"/>
  <c r="E14" i="2"/>
  <c r="E4" i="2"/>
  <c r="K6" i="2"/>
  <c r="K15" i="2"/>
  <c r="E10" i="2"/>
  <c r="E5" i="2"/>
  <c r="K8" i="2"/>
  <c r="E19" i="2"/>
  <c r="K13" i="2"/>
  <c r="K5" i="2"/>
  <c r="E20" i="2"/>
  <c r="K17" i="2"/>
  <c r="E12" i="2"/>
  <c r="K14" i="2"/>
  <c r="E13" i="2"/>
  <c r="K2" i="2"/>
  <c r="E8" i="2"/>
  <c r="K11" i="2"/>
  <c r="E11" i="2"/>
  <c r="O6" i="5"/>
  <c r="A10" i="9" s="1"/>
  <c r="K21" i="2"/>
  <c r="K7" i="2"/>
  <c r="E3" i="2"/>
  <c r="E9" i="2"/>
  <c r="D12" i="2" l="1"/>
  <c r="D13" i="2"/>
  <c r="D17" i="2"/>
  <c r="D4" i="2"/>
  <c r="D9" i="2"/>
  <c r="D20" i="2"/>
  <c r="D6" i="2"/>
  <c r="D15" i="2"/>
  <c r="J11" i="9"/>
  <c r="I11" i="9"/>
  <c r="H9" i="9"/>
  <c r="D16" i="2"/>
  <c r="D10" i="2"/>
  <c r="H2" i="9"/>
  <c r="J4" i="9"/>
  <c r="I4" i="9"/>
  <c r="K22" i="2"/>
  <c r="C37" i="2" s="1"/>
  <c r="D8" i="2"/>
  <c r="D14" i="2"/>
  <c r="D19" i="2"/>
  <c r="D11" i="2"/>
  <c r="D5" i="2"/>
  <c r="D18" i="2"/>
  <c r="D21" i="2"/>
  <c r="D7" i="2"/>
  <c r="D3" i="2"/>
  <c r="C35" i="2" l="1"/>
  <c r="C41" i="2"/>
  <c r="C34" i="2"/>
  <c r="C42" i="2"/>
  <c r="C36" i="2"/>
  <c r="C40" i="2"/>
  <c r="D22" i="2"/>
  <c r="C38" i="2" s="1"/>
  <c r="C39" i="2"/>
  <c r="C33" i="2" l="1"/>
  <c r="E35" i="2" l="1"/>
  <c r="E37" i="2"/>
  <c r="E41" i="2"/>
  <c r="E34" i="2"/>
  <c r="E36" i="2"/>
  <c r="E40" i="2"/>
  <c r="E38" i="2"/>
  <c r="E39" i="2"/>
  <c r="E4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Gabriele Loreti</author>
  </authors>
  <commentList>
    <comment ref="D1" authorId="0" shapeId="0" xr:uid="{C4FA16B2-7AF8-4399-8124-841A54000DA1}">
      <text>
        <r>
          <rPr>
            <b/>
            <sz val="9"/>
            <color indexed="81"/>
            <rFont val="Tahoma"/>
            <family val="2"/>
          </rPr>
          <t>Gabriele Loreti:</t>
        </r>
        <r>
          <rPr>
            <sz val="9"/>
            <color indexed="81"/>
            <rFont val="Tahoma"/>
            <family val="2"/>
          </rPr>
          <t xml:space="preserve">
si assume che rimpiazzo si faccia nell'anno successivo al raggiungimento del limite operativo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Gabriele Loreti</author>
  </authors>
  <commentList>
    <comment ref="K1" authorId="0" shapeId="0" xr:uid="{8736C655-E758-4FCB-AD71-8794CE6078A2}">
      <text>
        <r>
          <rPr>
            <b/>
            <sz val="9"/>
            <color indexed="81"/>
            <rFont val="Tahoma"/>
            <family val="2"/>
          </rPr>
          <t>Gabriele Loreti:</t>
        </r>
        <r>
          <rPr>
            <sz val="9"/>
            <color indexed="81"/>
            <rFont val="Tahoma"/>
            <family val="2"/>
          </rPr>
          <t xml:space="preserve">
non considerato vincolo su ore consecutive di spegnimento-standby, si assume possa sempre ripartire, impatto minimo</t>
        </r>
      </text>
    </comment>
  </commentList>
</comments>
</file>

<file path=xl/sharedStrings.xml><?xml version="1.0" encoding="utf-8"?>
<sst xmlns="http://schemas.openxmlformats.org/spreadsheetml/2006/main" count="357" uniqueCount="194">
  <si>
    <t>Unità di Misura</t>
  </si>
  <si>
    <t>Valore</t>
  </si>
  <si>
    <t>CAPEX elettrolizzatore</t>
  </si>
  <si>
    <t>OPEX elettrolizzatore</t>
  </si>
  <si>
    <t>Costo rimpiazzo elettrolizzatore</t>
  </si>
  <si>
    <t>Vita utile dello stack</t>
  </si>
  <si>
    <t>CAPEX accumulo e distribuzione</t>
  </si>
  <si>
    <t>OPEX accumulo e distribuzione</t>
  </si>
  <si>
    <t>CAPEX hydrogen refueling station</t>
  </si>
  <si>
    <t>OPEX hydrogen refueling station</t>
  </si>
  <si>
    <t>CAPEX fotovoltaico</t>
  </si>
  <si>
    <t>OPEX fotovoltaico</t>
  </si>
  <si>
    <t>CAPEX eolico</t>
  </si>
  <si>
    <t>OPEX eolico</t>
  </si>
  <si>
    <t>% del CAPEX</t>
  </si>
  <si>
    <t>[€/kW]</t>
  </si>
  <si>
    <t>[h]</t>
  </si>
  <si>
    <t>Parametro input</t>
  </si>
  <si>
    <t>Dati di targa impianto</t>
  </si>
  <si>
    <t>Potenza elettrolizzatore</t>
  </si>
  <si>
    <t>[kW]</t>
  </si>
  <si>
    <t>Potenzialità hydrogen refueling station</t>
  </si>
  <si>
    <t>[kgH2 giorno]</t>
  </si>
  <si>
    <t>[€/(kgH2 giorno)]</t>
  </si>
  <si>
    <t>Potenza fotovoltaico</t>
  </si>
  <si>
    <t>Potenza eolico</t>
  </si>
  <si>
    <t>Approvvigionamento energia elettrica</t>
  </si>
  <si>
    <t>Energia annua</t>
  </si>
  <si>
    <t>Prezzo energia</t>
  </si>
  <si>
    <t>[MWh]</t>
  </si>
  <si>
    <t>[€/MWh]</t>
  </si>
  <si>
    <t>Tipo Energia</t>
  </si>
  <si>
    <t>-</t>
  </si>
  <si>
    <t># Units: time in UTC, other columns are capacity factors [0-1].  Bias corrected using national generation data.</t>
  </si>
  <si>
    <t>time</t>
  </si>
  <si>
    <t>national</t>
  </si>
  <si>
    <t># Renewables.ninja Wind (hourly data, split by on/offshore, 1980-2019) - ninja_wind_country_IT_current-merra-2_corrected - Version: 1.3 - License: https://creativecommons.org/licenses/by-nc/4.0/ - Reference: https://doi.org/10.1016/j.energy.2019.08.068</t>
  </si>
  <si>
    <t># Units: time in UTC, other columns are capacity factors [0-1]. Simulation represents 8,440 MW of capacity, all of which onshore. Bias corrected using national generation data.</t>
  </si>
  <si>
    <t># Renewables.ninja PV (hourly data, 2016) - ninja_pv_country_IT_merra-2_corrected - Version: 1.3 - License: https://creativecommons.org/licenses/by-nc/4.0/ - Reference: https://doi.org/10.1016/j.energy.2016.08.060</t>
  </si>
  <si>
    <t>Anno</t>
  </si>
  <si>
    <t>Fattore annualizzazione</t>
  </si>
  <si>
    <t>Acquisto Energia elettrica</t>
  </si>
  <si>
    <t>Interesse</t>
  </si>
  <si>
    <t>[%]</t>
  </si>
  <si>
    <t>CAPEX elettrolizzatore [€]</t>
  </si>
  <si>
    <t>CAPEX accumulo e distribuzione [€]</t>
  </si>
  <si>
    <t>CAPEX hydrogen refueling station [€]</t>
  </si>
  <si>
    <t>CAPEX fotovoltaico [€]</t>
  </si>
  <si>
    <t>CAPEX eolico [€]</t>
  </si>
  <si>
    <t>Potenza fotovoltaico [kW]</t>
  </si>
  <si>
    <t>Potenza eolico [kW]</t>
  </si>
  <si>
    <t>PPA fotovoltaico</t>
  </si>
  <si>
    <t>PPA eolico</t>
  </si>
  <si>
    <t>PPA 50-50</t>
  </si>
  <si>
    <t>PPA 75-25</t>
  </si>
  <si>
    <t>PPA 25-75</t>
  </si>
  <si>
    <t>PPA profilo costante</t>
  </si>
  <si>
    <t>Numero di ore</t>
  </si>
  <si>
    <t>Potenza fotovoltaico PPA fotovoltaico [kW]</t>
  </si>
  <si>
    <t>Potenza eolico PPA fotovoltaico [kW]</t>
  </si>
  <si>
    <t>Potenza fotovoltaico PPA eolico [kW]</t>
  </si>
  <si>
    <t>Potenza eolico PPA eolico [kW]</t>
  </si>
  <si>
    <t>Potenza fotovoltaico PPA 25-75 [kW]</t>
  </si>
  <si>
    <t>Potenza eolico PPA 25-75 [kW]</t>
  </si>
  <si>
    <t>Potenza fotovoltaico PPA 50-50 [kW]</t>
  </si>
  <si>
    <t>Potenza eolico PPA 50-50 [kW]</t>
  </si>
  <si>
    <t>Potenza fotovoltaico PPA 75-25 [kW]</t>
  </si>
  <si>
    <t>Potenza eolico PPA 75-25 [kW]</t>
  </si>
  <si>
    <t>Potenza PPA costante [kW]</t>
  </si>
  <si>
    <t>Energia fotovoltaico [kWh/kW]</t>
  </si>
  <si>
    <t>Energia eolico [kWh/kW]</t>
  </si>
  <si>
    <t>Potenza elettrolizzatore [kW]</t>
  </si>
  <si>
    <t>PPA fotovoltaico [kW]</t>
  </si>
  <si>
    <t>PPA eolico [kW]</t>
  </si>
  <si>
    <t>PPA 25-75 [kW]</t>
  </si>
  <si>
    <t>PPA 50-50 [kW]</t>
  </si>
  <si>
    <t>PPA 75-25 [kW]</t>
  </si>
  <si>
    <t>PPA profilo costante [kW]</t>
  </si>
  <si>
    <t>PPA scelto [kW]</t>
  </si>
  <si>
    <t>Set-point minimo elettrolizzatore</t>
  </si>
  <si>
    <t>Set-point</t>
  </si>
  <si>
    <t>Ore equivalenti annuali [h]</t>
  </si>
  <si>
    <t>Ore cumulate su vita utile arrotondate</t>
  </si>
  <si>
    <t>Tot OPEX</t>
  </si>
  <si>
    <t>Idrogeno [kg]</t>
  </si>
  <si>
    <t>Consumo Elettrolizzatore</t>
  </si>
  <si>
    <t>[kWh/kgH2]</t>
  </si>
  <si>
    <t>Massa annua idrogeno [kg]</t>
  </si>
  <si>
    <t>LCOH [€/kg]</t>
  </si>
  <si>
    <t>Produzione idrogeno attualizzata [kg]</t>
  </si>
  <si>
    <t>LCOH costo energia PPA [€/kg]</t>
  </si>
  <si>
    <t>LCOH CAPEX impianti RES [€/kg]</t>
  </si>
  <si>
    <t>LCOH OPEX impianti RES [€/kg]</t>
  </si>
  <si>
    <t>LCOH CAPEX elettrolizzatore [€/kg]</t>
  </si>
  <si>
    <t>LCOH OPEX elettrolizzatore [€/kg]</t>
  </si>
  <si>
    <t>LCOH CAPEX accumulo e distribuzione [€/kg]</t>
  </si>
  <si>
    <t>LCOH OPEX accumulo e distribuzione [€/kg]</t>
  </si>
  <si>
    <t>LCOH CAPEX hydrogen refueling station [€/kg]</t>
  </si>
  <si>
    <t>LCOH OPEX hydrogen refueling station [€/kg]</t>
  </si>
  <si>
    <t>Approvvigionamento totale [kW]</t>
  </si>
  <si>
    <t>Avanzo energia RES [kW]</t>
  </si>
  <si>
    <t>Massa annua idrogeno/potenzialita HRS</t>
  </si>
  <si>
    <t>Autoconsumo Energia approvvigionata totale [%]</t>
  </si>
  <si>
    <t>LCOH CAPEX impianti RES [%]</t>
  </si>
  <si>
    <t>LCOH OPEX impianti RES [%]</t>
  </si>
  <si>
    <t>LCOH costo energia PPA [%]</t>
  </si>
  <si>
    <t>LCOH CAPEX elettrolizzatore [%]</t>
  </si>
  <si>
    <t>LCOH OPEX elettrolizzatore [%]</t>
  </si>
  <si>
    <t>LCOH CAPEX accumulo e distribuzione [%]</t>
  </si>
  <si>
    <t>LCOH OPEX accumulo e distribuzione [%]</t>
  </si>
  <si>
    <t>LCOH CAPEX hydrogen refueling station [%]</t>
  </si>
  <si>
    <t>LCOH OPEX hydrogen refueling station [%]</t>
  </si>
  <si>
    <t>Min</t>
  </si>
  <si>
    <t>Max</t>
  </si>
  <si>
    <t>Estensione</t>
  </si>
  <si>
    <t>Basso</t>
  </si>
  <si>
    <t>Medio</t>
  </si>
  <si>
    <t>Alto</t>
  </si>
  <si>
    <t>X</t>
  </si>
  <si>
    <t>Y</t>
  </si>
  <si>
    <t>Massa annua idrogeno/potenzialita HRS [%]</t>
  </si>
  <si>
    <t>Parametri generali</t>
  </si>
  <si>
    <t>Azienda 10</t>
  </si>
  <si>
    <t>Azienda 9</t>
  </si>
  <si>
    <t>Azienda 8</t>
  </si>
  <si>
    <t>Azienda 7</t>
  </si>
  <si>
    <t>Azienda 6</t>
  </si>
  <si>
    <t>Azienda 5</t>
  </si>
  <si>
    <t>Azienda 4</t>
  </si>
  <si>
    <t>Azienda 3</t>
  </si>
  <si>
    <t>Azienda 2</t>
  </si>
  <si>
    <t>Azienda 1</t>
  </si>
  <si>
    <t>Gestore aeroportuale</t>
  </si>
  <si>
    <t>TOTALI</t>
  </si>
  <si>
    <t>% di mezzi rispetto al Tot.</t>
  </si>
  <si>
    <t>Numero di mezzi</t>
  </si>
  <si>
    <t>Veicolo leggero</t>
  </si>
  <si>
    <t>Trattore</t>
  </si>
  <si>
    <t>Spazza/Spalatrice</t>
  </si>
  <si>
    <t>Scongelante</t>
  </si>
  <si>
    <t>Scale passeggero</t>
  </si>
  <si>
    <t>Scale</t>
  </si>
  <si>
    <t>Nastro</t>
  </si>
  <si>
    <t>Minivan</t>
  </si>
  <si>
    <t>Loader</t>
  </si>
  <si>
    <t>Lift</t>
  </si>
  <si>
    <t>Generatore</t>
  </si>
  <si>
    <t>Furgone</t>
  </si>
  <si>
    <t>Dispenser</t>
  </si>
  <si>
    <t>Carrello elevatore</t>
  </si>
  <si>
    <t>Cargo Loader</t>
  </si>
  <si>
    <t>Camion</t>
  </si>
  <si>
    <t>Bus</t>
  </si>
  <si>
    <t>Botte/Tanica</t>
  </si>
  <si>
    <t>Belt Loader</t>
  </si>
  <si>
    <t>Automobile</t>
  </si>
  <si>
    <t>Autobus</t>
  </si>
  <si>
    <t>Totali</t>
  </si>
  <si>
    <t xml:space="preserve">Calcolo Emissioni KgCO2 </t>
  </si>
  <si>
    <t>KgH2/annui sistemi operativi</t>
  </si>
  <si>
    <t>KgH2/gg dei sistemi in funzione</t>
  </si>
  <si>
    <t>KgH2/Km annui dei mezzi circolanti</t>
  </si>
  <si>
    <t>KgH2/100Km</t>
  </si>
  <si>
    <t>Km percorsi annui del mezzo</t>
  </si>
  <si>
    <t>N. mezzi</t>
  </si>
  <si>
    <t>Categoria mezzo</t>
  </si>
  <si>
    <t>% Veicoli</t>
  </si>
  <si>
    <t>Totale</t>
  </si>
  <si>
    <t>Airside</t>
  </si>
  <si>
    <t>Landside</t>
  </si>
  <si>
    <t>Kg H2</t>
  </si>
  <si>
    <t>2040 (10%)</t>
  </si>
  <si>
    <t>2035 (5%)</t>
  </si>
  <si>
    <t>2030 (2%)</t>
  </si>
  <si>
    <t>KgH2/annui</t>
  </si>
  <si>
    <t>LANDSIDE</t>
  </si>
  <si>
    <t>AIRSIDE</t>
  </si>
  <si>
    <t>Categoria mezzo Airside</t>
  </si>
  <si>
    <t>Categoria mezzo Landside</t>
  </si>
  <si>
    <t>Giorni di Funzionamento annui cumulati</t>
  </si>
  <si>
    <t>Tipo combustibile</t>
  </si>
  <si>
    <t>Diesel</t>
  </si>
  <si>
    <t>Benzina</t>
  </si>
  <si>
    <t>Consumo annuo combustibile [l]</t>
  </si>
  <si>
    <t>Emissioni Kg Co2 annue</t>
  </si>
  <si>
    <t xml:space="preserve">Percentuale Emissioni KgCO2 </t>
  </si>
  <si>
    <t>e diesel [g CO2eq/kWh]</t>
  </si>
  <si>
    <t>e benzina [g CO2eq/kWh]</t>
  </si>
  <si>
    <t>LHV diesel [kWh/l]</t>
  </si>
  <si>
    <t>LHV benzina [kWh/l]</t>
  </si>
  <si>
    <t>AIRDSIDE</t>
  </si>
  <si>
    <t>STAKEHOLDERS</t>
  </si>
  <si>
    <t>Automobile Diesel</t>
  </si>
  <si>
    <t>Automobile Benzina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</si>
</sst>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sz val="8.5"/>
      <color theme="1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84">
    <xf numFmtId="0" fontId="0" fillId="0" borderId="0" xfId="0"/>
    <xf numFmtId="0" fontId="1" fillId="0" borderId="1" xfId="0" applyFont="1" applyBorder="1"/>
    <xf numFmtId="0" fontId="0" fillId="0" borderId="1" xfId="0" applyBorder="1"/>
    <xf numFmtId="22" fontId="0" fillId="0" borderId="0" xfId="0" applyNumberFormat="1"/>
    <xf numFmtId="0" fontId="1" fillId="0" borderId="0" xfId="0" applyFont="1"/>
    <xf numFmtId="2" fontId="0" fillId="0" borderId="0" xfId="0" applyNumberFormat="1"/>
    <xf numFmtId="164" fontId="0" fillId="0" borderId="0" xfId="0" applyNumberFormat="1"/>
    <xf numFmtId="10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5" fontId="0" fillId="0" borderId="2" xfId="0" applyNumberFormat="1" applyBorder="1" applyAlignment="1">
      <alignment horizontal="center" vertical="center"/>
    </xf>
    <xf numFmtId="0" fontId="0" fillId="0" borderId="3" xfId="0" applyBorder="1" applyAlignment="1">
      <alignment vertical="center" wrapText="1"/>
    </xf>
    <xf numFmtId="165" fontId="0" fillId="2" borderId="6" xfId="0" applyNumberForma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right" vertical="center" wrapText="1"/>
    </xf>
    <xf numFmtId="0" fontId="1" fillId="0" borderId="2" xfId="0" applyFont="1" applyBorder="1" applyAlignment="1">
      <alignment vertical="center" wrapText="1"/>
    </xf>
    <xf numFmtId="0" fontId="1" fillId="0" borderId="5" xfId="0" applyFont="1" applyBorder="1" applyAlignment="1">
      <alignment vertical="center" wrapText="1"/>
    </xf>
    <xf numFmtId="0" fontId="1" fillId="0" borderId="7" xfId="0" applyFont="1" applyBorder="1" applyAlignment="1">
      <alignment vertical="center" wrapText="1"/>
    </xf>
    <xf numFmtId="0" fontId="0" fillId="3" borderId="1" xfId="0" applyFill="1" applyBorder="1" applyAlignment="1">
      <alignment horizontal="center" vertical="center" wrapText="1"/>
    </xf>
    <xf numFmtId="165" fontId="0" fillId="0" borderId="8" xfId="0" applyNumberForma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1" fillId="2" borderId="1" xfId="0" applyFont="1" applyFill="1" applyBorder="1" applyAlignment="1">
      <alignment horizontal="center" vertical="center" wrapText="1"/>
    </xf>
    <xf numFmtId="9" fontId="1" fillId="2" borderId="10" xfId="0" applyNumberFormat="1" applyFont="1" applyFill="1" applyBorder="1" applyAlignment="1">
      <alignment horizontal="right" vertical="center" wrapText="1"/>
    </xf>
    <xf numFmtId="0" fontId="1" fillId="0" borderId="11" xfId="0" applyFont="1" applyBorder="1" applyAlignment="1">
      <alignment vertical="center" wrapText="1"/>
    </xf>
    <xf numFmtId="0" fontId="0" fillId="0" borderId="2" xfId="0" applyBorder="1"/>
    <xf numFmtId="9" fontId="0" fillId="0" borderId="2" xfId="0" applyNumberFormat="1" applyBorder="1"/>
    <xf numFmtId="0" fontId="0" fillId="0" borderId="4" xfId="0" applyBorder="1"/>
    <xf numFmtId="0" fontId="0" fillId="0" borderId="12" xfId="0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2" borderId="1" xfId="0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right" vertical="center" wrapText="1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0" fillId="5" borderId="1" xfId="0" applyFill="1" applyBorder="1"/>
    <xf numFmtId="0" fontId="0" fillId="0" borderId="1" xfId="0" applyBorder="1" applyAlignment="1">
      <alignment vertical="center"/>
    </xf>
    <xf numFmtId="0" fontId="1" fillId="4" borderId="1" xfId="0" applyFont="1" applyFill="1" applyBorder="1" applyAlignment="1">
      <alignment vertical="center" wrapText="1"/>
    </xf>
    <xf numFmtId="0" fontId="0" fillId="4" borderId="1" xfId="0" applyFill="1" applyBorder="1"/>
    <xf numFmtId="165" fontId="0" fillId="2" borderId="1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vertical="center" wrapText="1"/>
    </xf>
    <xf numFmtId="0" fontId="0" fillId="5" borderId="1" xfId="0" applyFill="1" applyBorder="1" applyAlignment="1">
      <alignment vertical="center" wrapText="1"/>
    </xf>
    <xf numFmtId="165" fontId="0" fillId="0" borderId="1" xfId="0" applyNumberFormat="1" applyBorder="1" applyAlignment="1">
      <alignment horizontal="center" vertical="center"/>
    </xf>
    <xf numFmtId="0" fontId="0" fillId="5" borderId="1" xfId="0" applyFill="1" applyBorder="1" applyAlignment="1">
      <alignment vertical="center"/>
    </xf>
    <xf numFmtId="1" fontId="0" fillId="2" borderId="1" xfId="0" applyNumberFormat="1" applyFill="1" applyBorder="1" applyAlignment="1">
      <alignment horizontal="center" vertical="center" wrapText="1"/>
    </xf>
    <xf numFmtId="0" fontId="0" fillId="0" borderId="0" xfId="0" applyProtection="1">
      <protection hidden="1"/>
    </xf>
    <xf numFmtId="0" fontId="1" fillId="0" borderId="1" xfId="0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10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 applyBorder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7" borderId="1" xfId="0" applyFill="1" applyBorder="1"/>
    <xf numFmtId="0" fontId="0" fillId="7" borderId="1" xfId="0" applyFill="1" applyBorder="1" applyAlignment="1">
      <alignment vertical="center"/>
    </xf>
    <xf numFmtId="0" fontId="1" fillId="6" borderId="1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0" fillId="8" borderId="1" xfId="0" applyFill="1" applyBorder="1" applyAlignment="1">
      <alignment horizontal="center" vertical="center" wrapText="1"/>
    </xf>
    <xf numFmtId="0" fontId="0" fillId="8" borderId="1" xfId="0" applyFill="1" applyBorder="1"/>
    <xf numFmtId="0" fontId="1" fillId="11" borderId="1" xfId="0" applyFont="1" applyFill="1" applyBorder="1" applyAlignment="1">
      <alignment horizontal="right" vertical="center" wrapText="1"/>
    </xf>
    <xf numFmtId="0" fontId="4" fillId="11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vertical="center" wrapText="1"/>
    </xf>
    <xf numFmtId="0" fontId="1" fillId="6" borderId="1" xfId="0" applyFont="1" applyFill="1" applyBorder="1" applyAlignment="1">
      <alignment horizontal="right" vertical="center" wrapText="1"/>
    </xf>
    <xf numFmtId="0" fontId="0" fillId="8" borderId="1" xfId="0" applyFill="1" applyBorder="1" applyAlignment="1">
      <alignment horizontal="right"/>
    </xf>
    <xf numFmtId="0" fontId="0" fillId="8" borderId="1" xfId="0" applyFill="1" applyBorder="1" applyAlignment="1">
      <alignment horizontal="right" vertical="center"/>
    </xf>
    <xf numFmtId="0" fontId="0" fillId="13" borderId="1" xfId="0" applyFill="1" applyBorder="1"/>
    <xf numFmtId="0" fontId="1" fillId="13" borderId="1" xfId="0" applyFont="1" applyFill="1" applyBorder="1" applyAlignment="1">
      <alignment vertical="center" wrapText="1"/>
    </xf>
    <xf numFmtId="0" fontId="0" fillId="14" borderId="1" xfId="0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5" fillId="0" borderId="0" xfId="0" applyFont="1" applyAlignment="1">
      <alignment vertical="center"/>
    </xf>
    <xf numFmtId="0" fontId="0" fillId="0" borderId="1" xfId="0" applyBorder="1" applyAlignment="1">
      <alignment horizontal="right" vertical="center" wrapText="1"/>
    </xf>
    <xf numFmtId="0" fontId="0" fillId="0" borderId="1" xfId="0" applyBorder="1" applyAlignment="1">
      <alignment horizontal="center" vertical="center"/>
    </xf>
    <xf numFmtId="0" fontId="0" fillId="0" borderId="0" xfId="0" applyFill="1"/>
    <xf numFmtId="0" fontId="1" fillId="10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400" b="1"/>
              <a:t>Analisi veicoli per area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58-43FA-8CDF-4DDE2887FDC2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58-43FA-8CDF-4DDE2887FDC2}"/>
              </c:ext>
            </c:extLst>
          </c:dPt>
          <c:dLbls>
            <c:dLbl>
              <c:idx val="0"/>
              <c:layout>
                <c:manualLayout>
                  <c:x val="-3.3182179433240582E-3"/>
                  <c:y val="1.5710480010752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58-43FA-8CDF-4DDE2887FDC2}"/>
                </c:ext>
              </c:extLst>
            </c:dLbl>
            <c:dLbl>
              <c:idx val="1"/>
              <c:layout>
                <c:manualLayout>
                  <c:x val="5.4476947488596387E-3"/>
                  <c:y val="2.15107415378882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58-43FA-8CDF-4DDE2887FD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'Conti mezzi'!$Q$2:$Q$3</c:f>
              <c:strCache>
                <c:ptCount val="2"/>
                <c:pt idx="0">
                  <c:v>Landside</c:v>
                </c:pt>
                <c:pt idx="1">
                  <c:v>Airside</c:v>
                </c:pt>
              </c:strCache>
            </c:strRef>
          </c:cat>
          <c:val>
            <c:numRef>
              <c:f>'Conti mezzi'!$R$2:$R$3</c:f>
              <c:numCache>
                <c:formatCode>0%</c:formatCode>
                <c:ptCount val="2"/>
                <c:pt idx="0">
                  <c:v>0.67069486404833834</c:v>
                </c:pt>
                <c:pt idx="1">
                  <c:v>0.32930513595166161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58-43FA-8CDF-4DDE2887F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458916666666664"/>
          <c:y val="0.86991277777777776"/>
          <c:w val="0.41204388888888888"/>
          <c:h val="8.06983333333333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LCOH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Conti!$D$34:$D$42</c:f>
              <c:strCache>
                <c:ptCount val="9"/>
                <c:pt idx="0">
                  <c:v>LCOH CAPEX impianti RES [%]</c:v>
                </c:pt>
                <c:pt idx="1">
                  <c:v>LCOH OPEX impianti RES [%]</c:v>
                </c:pt>
                <c:pt idx="2">
                  <c:v>LCOH costo energia PPA [%]</c:v>
                </c:pt>
                <c:pt idx="3">
                  <c:v>LCOH CAPEX elettrolizzatore [%]</c:v>
                </c:pt>
                <c:pt idx="4">
                  <c:v>LCOH OPEX elettrolizzatore [%]</c:v>
                </c:pt>
                <c:pt idx="5">
                  <c:v>LCOH CAPEX accumulo e distribuzione [%]</c:v>
                </c:pt>
                <c:pt idx="6">
                  <c:v>LCOH OPEX accumulo e distribuzione [%]</c:v>
                </c:pt>
                <c:pt idx="7">
                  <c:v>LCOH CAPEX hydrogen refueling station [%]</c:v>
                </c:pt>
                <c:pt idx="8">
                  <c:v>LCOH OPEX hydrogen refueling station [%]</c:v>
                </c:pt>
              </c:strCache>
            </c:strRef>
          </c:cat>
          <c:val>
            <c:numRef>
              <c:f>Conti!$E$34:$E$42</c:f>
              <c:numCache>
                <c:formatCode>0.0</c:formatCode>
                <c:ptCount val="9"/>
                <c:pt idx="0">
                  <c:v>10.187115804920237</c:v>
                </c:pt>
                <c:pt idx="1">
                  <c:v>3.3625648742117544</c:v>
                </c:pt>
                <c:pt idx="2">
                  <c:v>34.311886471548512</c:v>
                </c:pt>
                <c:pt idx="3">
                  <c:v>13.215717800977602</c:v>
                </c:pt>
                <c:pt idx="4">
                  <c:v>7.14861350580086</c:v>
                </c:pt>
                <c:pt idx="5">
                  <c:v>16.519647251222004</c:v>
                </c:pt>
                <c:pt idx="6">
                  <c:v>6.1761395648787323</c:v>
                </c:pt>
                <c:pt idx="7">
                  <c:v>6.6078589004888011</c:v>
                </c:pt>
                <c:pt idx="8">
                  <c:v>2.4704558259514924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06-475B-A3B3-0E2F75D91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110988047"/>
        <c:axId val="1110988527"/>
      </c:barChart>
      <c:catAx>
        <c:axId val="11109880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10988527"/>
        <c:crosses val="autoZero"/>
        <c:auto val="1"/>
        <c:lblAlgn val="ctr"/>
        <c:lblOffset val="100"/>
        <c:noMultiLvlLbl val="0"/>
      </c:catAx>
      <c:valAx>
        <c:axId val="1110988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LCOH [%]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10988047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'Grafici indicatore'!$E$2:$H$2</c:f>
              <c:strCache>
                <c:ptCount val="4"/>
                <c:pt idx="0">
                  <c:v>Basso</c:v>
                </c:pt>
                <c:pt idx="1">
                  <c:v>Medio</c:v>
                </c:pt>
                <c:pt idx="2">
                  <c:v>Alto</c:v>
                </c:pt>
                <c:pt idx="3">
                  <c:v>Ore equivalenti annuali [h]: 5788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EF0-4FF0-AB92-9BDF90E398B6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EF0-4FF0-AB92-9BDF90E398B6}"/>
              </c:ext>
            </c:extLst>
          </c:dPt>
          <c:dPt>
            <c:idx val="2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EF0-4FF0-AB92-9BDF90E398B6}"/>
              </c:ext>
            </c:extLst>
          </c:dPt>
          <c:dPt>
            <c:idx val="3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EF0-4FF0-AB92-9BDF90E398B6}"/>
              </c:ext>
            </c:extLst>
          </c:dPt>
          <c:dLbls>
            <c:dLbl>
              <c:idx val="0"/>
              <c:layout>
                <c:manualLayout>
                  <c:x val="-0.10583333333333333"/>
                  <c:y val="-6.7027902907712975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7996944444444442E-2"/>
                      <c:h val="4.9817777777777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4EF0-4FF0-AB92-9BDF90E398B6}"/>
                </c:ext>
              </c:extLst>
            </c:dLbl>
            <c:dLbl>
              <c:idx val="1"/>
              <c:layout>
                <c:manualLayout>
                  <c:x val="0"/>
                  <c:y val="-8.819444444444445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784666666666666"/>
                      <c:h val="4.9817777777777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4EF0-4FF0-AB92-9BDF90E398B6}"/>
                </c:ext>
              </c:extLst>
            </c:dLbl>
            <c:dLbl>
              <c:idx val="2"/>
              <c:layout>
                <c:manualLayout>
                  <c:x val="9.1722222222222219E-2"/>
                  <c:y val="-8.819444444444445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7033055555555549E-2"/>
                      <c:h val="4.9817777777777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EF0-4FF0-AB92-9BDF90E398B6}"/>
                </c:ext>
              </c:extLst>
            </c:dLbl>
            <c:dLbl>
              <c:idx val="3"/>
              <c:layout>
                <c:manualLayout>
                  <c:x val="1.2034722222221898E-3"/>
                  <c:y val="-0.1593746687308737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52376361111111103"/>
                      <c:h val="0.16721111111111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EF0-4FF0-AB92-9BDF90E398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19050" rIns="38100" bIns="19050" anchor="ctr" anchorCtr="1">
                <a:no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'Grafici indicatore'!$E$2:$H$2</c:f>
              <c:strCache>
                <c:ptCount val="4"/>
                <c:pt idx="0">
                  <c:v>Basso</c:v>
                </c:pt>
                <c:pt idx="1">
                  <c:v>Medio</c:v>
                </c:pt>
                <c:pt idx="2">
                  <c:v>Alto</c:v>
                </c:pt>
                <c:pt idx="3">
                  <c:v>Ore equivalenti annuali [h]: 5788</c:v>
                </c:pt>
              </c:strCache>
            </c:strRef>
          </c:cat>
          <c:val>
            <c:numRef>
              <c:f>'Grafici indicatore'!$E$3:$H$3</c:f>
              <c:numCache>
                <c:formatCode>General</c:formatCode>
                <c:ptCount val="4"/>
                <c:pt idx="0">
                  <c:v>0.16666666666666666</c:v>
                </c:pt>
                <c:pt idx="1">
                  <c:v>0.16666666666666666</c:v>
                </c:pt>
                <c:pt idx="2">
                  <c:v>0.16666666666666666</c:v>
                </c:pt>
                <c:pt idx="3">
                  <c:v>0.50000000000000011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EF0-4FF0-AB92-9BDF90E39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70"/>
        <c:holeSize val="75"/>
      </c:doughnutChart>
      <c:scatterChart>
        <c:scatterStyle val="lineMarker"/>
        <c:varyColors val="0"/>
        <c:ser>
          <c:idx val="1"/>
          <c:order val="1"/>
          <c:spPr>
            <a:ln w="31750" cap="rnd">
              <a:solidFill>
                <a:schemeClr val="tx1"/>
              </a:solidFill>
              <a:round/>
              <a:headEnd type="none"/>
              <a:tailEnd type="triangle"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'Grafici indicatore'!$I$3:$I$4</c:f>
              <c:numCache>
                <c:formatCode>General</c:formatCode>
                <c:ptCount val="2"/>
                <c:pt idx="0">
                  <c:v>0.5</c:v>
                </c:pt>
                <c:pt idx="1">
                  <c:v>0.74189979882171586</c:v>
                </c:pt>
              </c:numCache>
            </c:numRef>
          </c:xVal>
          <c:yVal>
            <c:numRef>
              <c:f>'Grafici indicatore'!$J$3:$J$4</c:f>
              <c:numCache>
                <c:formatCode>General</c:formatCode>
                <c:ptCount val="2"/>
                <c:pt idx="0">
                  <c:v>0.5</c:v>
                </c:pt>
                <c:pt idx="1">
                  <c:v>0.93758940495630538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EF0-4FF0-AB92-9BDF90E39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867647"/>
        <c:axId val="1228867167"/>
      </c:scatterChart>
      <c:valAx>
        <c:axId val="1228867167"/>
        <c:scaling>
          <c:orientation val="minMax"/>
          <c:max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1228867647"/>
        <c:crosses val="max"/>
        <c:crossBetween val="midCat"/>
      </c:valAx>
      <c:valAx>
        <c:axId val="1228867647"/>
        <c:scaling>
          <c:orientation val="minMax"/>
          <c:max val="1"/>
        </c:scaling>
        <c:delete val="1"/>
        <c:axPos val="t"/>
        <c:numFmt formatCode="General" sourceLinked="1"/>
        <c:majorTickMark val="out"/>
        <c:minorTickMark val="none"/>
        <c:tickLblPos val="nextTo"/>
        <c:crossAx val="1228867167"/>
        <c:crosses val="max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'Grafici indicatore'!$E$9:$H$9</c:f>
              <c:strCache>
                <c:ptCount val="4"/>
                <c:pt idx="0">
                  <c:v>Basso</c:v>
                </c:pt>
                <c:pt idx="1">
                  <c:v>Medio</c:v>
                </c:pt>
                <c:pt idx="2">
                  <c:v>Alto</c:v>
                </c:pt>
                <c:pt idx="3">
                  <c:v>Massa annua idrogeno/potenzialita HRS [%]: 229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D7-4407-844D-E61785F861AF}"/>
              </c:ext>
            </c:extLst>
          </c:dPt>
          <c:dPt>
            <c:idx val="1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D7-4407-844D-E61785F861AF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D7-4407-844D-E61785F861AF}"/>
              </c:ext>
            </c:extLst>
          </c:dPt>
          <c:dPt>
            <c:idx val="3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5D7-4407-844D-E61785F861AF}"/>
              </c:ext>
            </c:extLst>
          </c:dPt>
          <c:dLbls>
            <c:dLbl>
              <c:idx val="0"/>
              <c:layout>
                <c:manualLayout>
                  <c:x val="-0.10583333333333333"/>
                  <c:y val="-6.7027902907712975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7996944444444442E-2"/>
                      <c:h val="4.9817777777777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5D7-4407-844D-E61785F861AF}"/>
                </c:ext>
              </c:extLst>
            </c:dLbl>
            <c:dLbl>
              <c:idx val="1"/>
              <c:layout>
                <c:manualLayout>
                  <c:x val="0"/>
                  <c:y val="-8.819444444444445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784666666666666"/>
                      <c:h val="4.9817777777777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E5D7-4407-844D-E61785F861AF}"/>
                </c:ext>
              </c:extLst>
            </c:dLbl>
            <c:dLbl>
              <c:idx val="2"/>
              <c:layout>
                <c:manualLayout>
                  <c:x val="9.1722222222222219E-2"/>
                  <c:y val="-8.819444444444445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7033055555555549E-2"/>
                      <c:h val="4.9817777777777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E5D7-4407-844D-E61785F861AF}"/>
                </c:ext>
              </c:extLst>
            </c:dLbl>
            <c:dLbl>
              <c:idx val="3"/>
              <c:layout>
                <c:manualLayout>
                  <c:x val="1.2034722222221898E-3"/>
                  <c:y val="-0.1593746687308737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52376361111111103"/>
                      <c:h val="0.16721111111111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5D7-4407-844D-E61785F861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19050" rIns="38100" bIns="19050" anchor="ctr" anchorCtr="1">
                <a:no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'Grafici indicatore'!$E$9:$H$9</c:f>
              <c:strCache>
                <c:ptCount val="4"/>
                <c:pt idx="0">
                  <c:v>Basso</c:v>
                </c:pt>
                <c:pt idx="1">
                  <c:v>Medio</c:v>
                </c:pt>
                <c:pt idx="2">
                  <c:v>Alto</c:v>
                </c:pt>
                <c:pt idx="3">
                  <c:v>Massa annua idrogeno/potenzialita HRS [%]: 229</c:v>
                </c:pt>
              </c:strCache>
            </c:strRef>
          </c:cat>
          <c:val>
            <c:numRef>
              <c:f>'Grafici indicatore'!$E$3:$H$3</c:f>
              <c:numCache>
                <c:formatCode>General</c:formatCode>
                <c:ptCount val="4"/>
                <c:pt idx="0">
                  <c:v>0.16666666666666666</c:v>
                </c:pt>
                <c:pt idx="1">
                  <c:v>0.16666666666666666</c:v>
                </c:pt>
                <c:pt idx="2">
                  <c:v>0.16666666666666666</c:v>
                </c:pt>
                <c:pt idx="3">
                  <c:v>0.50000000000000011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D7-4407-844D-E61785F86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70"/>
        <c:holeSize val="75"/>
      </c:doughnutChart>
      <c:scatterChart>
        <c:scatterStyle val="lineMarker"/>
        <c:varyColors val="0"/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solidFill>
                  <a:schemeClr val="tx1"/>
                </a:solidFill>
                <a:round/>
                <a:tailEnd type="triangle"/>
              </a:ln>
              <a:effectLst/>
            </c:spPr>
            <c:extLst>
              <c:ext xmlns:c16="http://schemas.microsoft.com/office/drawing/2014/chart" uri="{C3380CC4-5D6E-409C-BE32-E72D297353CC}">
                <c16:uniqueId val="{0000000A-E5D7-4407-844D-E61785F861AF}"/>
              </c:ext>
            </c:extLst>
          </c:dPt>
          <c:xVal>
            <c:numRef>
              <c:f>'Grafici indicatore'!$I$10:$I$11</c:f>
              <c:numCache>
                <c:formatCode>General</c:formatCode>
                <c:ptCount val="2"/>
                <c:pt idx="0">
                  <c:v>0.5</c:v>
                </c:pt>
                <c:pt idx="1">
                  <c:v>0.86861382538997534</c:v>
                </c:pt>
              </c:numCache>
            </c:numRef>
          </c:xVal>
          <c:yVal>
            <c:numRef>
              <c:f>'Grafici indicatore'!$J$10:$J$11</c:f>
              <c:numCache>
                <c:formatCode>General</c:formatCode>
                <c:ptCount val="2"/>
                <c:pt idx="0">
                  <c:v>0.5</c:v>
                </c:pt>
                <c:pt idx="1">
                  <c:v>0.83782221320003325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5D7-4407-844D-E61785F86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867647"/>
        <c:axId val="1228867167"/>
      </c:scatterChart>
      <c:valAx>
        <c:axId val="1228867167"/>
        <c:scaling>
          <c:orientation val="minMax"/>
          <c:max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1228867647"/>
        <c:crosses val="max"/>
        <c:crossBetween val="midCat"/>
      </c:valAx>
      <c:valAx>
        <c:axId val="1228867647"/>
        <c:scaling>
          <c:orientation val="minMax"/>
          <c:max val="1"/>
        </c:scaling>
        <c:delete val="1"/>
        <c:axPos val="t"/>
        <c:numFmt formatCode="General" sourceLinked="1"/>
        <c:majorTickMark val="out"/>
        <c:minorTickMark val="none"/>
        <c:tickLblPos val="nextTo"/>
        <c:crossAx val="1228867167"/>
        <c:crosses val="max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tx>
            <c:strRef>
              <c:f>'Grafici indicatore'!$E$15:$H$15</c:f>
              <c:strCache>
                <c:ptCount val="4"/>
                <c:pt idx="0">
                  <c:v>Basso</c:v>
                </c:pt>
                <c:pt idx="1">
                  <c:v>Medio</c:v>
                </c:pt>
                <c:pt idx="2">
                  <c:v>Alto</c:v>
                </c:pt>
                <c:pt idx="3">
                  <c:v>Autoconsumo Energia approvvigionata totale [%]: 66</c:v>
                </c:pt>
              </c:strCache>
            </c:strRef>
          </c:tx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473-4084-A8E3-F48B002AF76C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473-4084-A8E3-F48B002AF76C}"/>
              </c:ext>
            </c:extLst>
          </c:dPt>
          <c:dPt>
            <c:idx val="2"/>
            <c:bubble3D val="0"/>
            <c:spPr>
              <a:solidFill>
                <a:schemeClr val="accent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473-4084-A8E3-F48B002AF76C}"/>
              </c:ext>
            </c:extLst>
          </c:dPt>
          <c:dPt>
            <c:idx val="3"/>
            <c:bubble3D val="0"/>
            <c:spPr>
              <a:noFill/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473-4084-A8E3-F48B002AF76C}"/>
              </c:ext>
            </c:extLst>
          </c:dPt>
          <c:dLbls>
            <c:dLbl>
              <c:idx val="0"/>
              <c:layout>
                <c:manualLayout>
                  <c:x val="-0.10583333333333333"/>
                  <c:y val="-6.7027902907712975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7996944444444442E-2"/>
                      <c:h val="4.9817777777777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473-4084-A8E3-F48B002AF76C}"/>
                </c:ext>
              </c:extLst>
            </c:dLbl>
            <c:dLbl>
              <c:idx val="1"/>
              <c:layout>
                <c:manualLayout>
                  <c:x val="0"/>
                  <c:y val="-8.819444444444445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784666666666666"/>
                      <c:h val="4.9817777777777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1473-4084-A8E3-F48B002AF76C}"/>
                </c:ext>
              </c:extLst>
            </c:dLbl>
            <c:dLbl>
              <c:idx val="2"/>
              <c:layout>
                <c:manualLayout>
                  <c:x val="9.1722222222222219E-2"/>
                  <c:y val="-8.819444444444445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7033055555555549E-2"/>
                      <c:h val="4.9817777777777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473-4084-A8E3-F48B002AF76C}"/>
                </c:ext>
              </c:extLst>
            </c:dLbl>
            <c:dLbl>
              <c:idx val="3"/>
              <c:layout>
                <c:manualLayout>
                  <c:x val="1.2034722222221898E-3"/>
                  <c:y val="-0.1593746687308737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ln>
                        <a:noFill/>
                      </a:ln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52376361111111103"/>
                      <c:h val="0.167211111111111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473-4084-A8E3-F48B002AF7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19050" rIns="38100" bIns="19050" anchor="ctr" anchorCtr="1">
                <a:no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'Grafici indicatore'!$E$15:$H$15</c:f>
              <c:strCache>
                <c:ptCount val="4"/>
                <c:pt idx="0">
                  <c:v>Basso</c:v>
                </c:pt>
                <c:pt idx="1">
                  <c:v>Medio</c:v>
                </c:pt>
                <c:pt idx="2">
                  <c:v>Alto</c:v>
                </c:pt>
                <c:pt idx="3">
                  <c:v>Autoconsumo Energia approvvigionata totale [%]: 66</c:v>
                </c:pt>
              </c:strCache>
            </c:strRef>
          </c:cat>
          <c:val>
            <c:numRef>
              <c:f>'Grafici indicatore'!$E$3:$H$3</c:f>
              <c:numCache>
                <c:formatCode>General</c:formatCode>
                <c:ptCount val="4"/>
                <c:pt idx="0">
                  <c:v>0.16666666666666666</c:v>
                </c:pt>
                <c:pt idx="1">
                  <c:v>0.16666666666666666</c:v>
                </c:pt>
                <c:pt idx="2">
                  <c:v>0.16666666666666666</c:v>
                </c:pt>
                <c:pt idx="3">
                  <c:v>0.50000000000000011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73-4084-A8E3-F48B002AF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70"/>
        <c:holeSize val="75"/>
      </c:doughnutChart>
      <c:scatterChart>
        <c:scatterStyle val="lineMarker"/>
        <c:varyColors val="0"/>
        <c:ser>
          <c:idx val="1"/>
          <c:order val="1"/>
          <c:spPr>
            <a:ln w="28575" cap="rnd">
              <a:solidFill>
                <a:schemeClr val="tx1"/>
              </a:solidFill>
              <a:round/>
              <a:tailEnd type="triangle"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xVal>
            <c:numRef>
              <c:f>'Grafici indicatore'!$I$16:$I$17</c:f>
              <c:numCache>
                <c:formatCode>General</c:formatCode>
                <c:ptCount val="2"/>
                <c:pt idx="0">
                  <c:v>0.5</c:v>
                </c:pt>
                <c:pt idx="1">
                  <c:v>0.74650008080802555</c:v>
                </c:pt>
              </c:numCache>
            </c:numRef>
          </c:xVal>
          <c:yVal>
            <c:numRef>
              <c:f>'Grafici indicatore'!$J$16:$J$17</c:f>
              <c:numCache>
                <c:formatCode>General</c:formatCode>
                <c:ptCount val="2"/>
                <c:pt idx="0">
                  <c:v>0.5</c:v>
                </c:pt>
                <c:pt idx="1">
                  <c:v>0.93501460913587353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473-4084-A8E3-F48B002AF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867647"/>
        <c:axId val="1228867167"/>
      </c:scatterChart>
      <c:valAx>
        <c:axId val="1228867167"/>
        <c:scaling>
          <c:orientation val="minMax"/>
          <c:max val="1"/>
        </c:scaling>
        <c:delete val="1"/>
        <c:axPos val="r"/>
        <c:numFmt formatCode="General" sourceLinked="1"/>
        <c:majorTickMark val="out"/>
        <c:minorTickMark val="none"/>
        <c:tickLblPos val="nextTo"/>
        <c:crossAx val="1228867647"/>
        <c:crosses val="max"/>
        <c:crossBetween val="midCat"/>
      </c:valAx>
      <c:valAx>
        <c:axId val="1228867647"/>
        <c:scaling>
          <c:orientation val="minMax"/>
          <c:max val="1"/>
        </c:scaling>
        <c:delete val="1"/>
        <c:axPos val="t"/>
        <c:numFmt formatCode="General" sourceLinked="1"/>
        <c:majorTickMark val="out"/>
        <c:minorTickMark val="none"/>
        <c:tickLblPos val="nextTo"/>
        <c:crossAx val="1228867167"/>
        <c:crosses val="max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'Approvvigionamento energia'!$A$1</c:f>
              <c:strCache>
                <c:ptCount val="1"/>
                <c:pt idx="0">
                  <c:v>Potenza fotovoltaico [kW]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'Approvvigionamento energia'!$A$2:$A$8785</c:f>
              <c:numCache>
                <c:formatCode>General</c:formatCode>
                <c:ptCount val="87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75</c:v>
                </c:pt>
                <c:pt idx="8">
                  <c:v>198</c:v>
                </c:pt>
                <c:pt idx="9">
                  <c:v>302</c:v>
                </c:pt>
                <c:pt idx="10">
                  <c:v>364</c:v>
                </c:pt>
                <c:pt idx="11">
                  <c:v>380</c:v>
                </c:pt>
                <c:pt idx="12">
                  <c:v>341</c:v>
                </c:pt>
                <c:pt idx="13">
                  <c:v>253</c:v>
                </c:pt>
                <c:pt idx="14">
                  <c:v>125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</c:v>
                </c:pt>
                <c:pt idx="31">
                  <c:v>44</c:v>
                </c:pt>
                <c:pt idx="32">
                  <c:v>105</c:v>
                </c:pt>
                <c:pt idx="33">
                  <c:v>157</c:v>
                </c:pt>
                <c:pt idx="34">
                  <c:v>181</c:v>
                </c:pt>
                <c:pt idx="35">
                  <c:v>179</c:v>
                </c:pt>
                <c:pt idx="36">
                  <c:v>158</c:v>
                </c:pt>
                <c:pt idx="37">
                  <c:v>114</c:v>
                </c:pt>
                <c:pt idx="38">
                  <c:v>58</c:v>
                </c:pt>
                <c:pt idx="39">
                  <c:v>7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56</c:v>
                </c:pt>
                <c:pt idx="56">
                  <c:v>184</c:v>
                </c:pt>
                <c:pt idx="57">
                  <c:v>316</c:v>
                </c:pt>
                <c:pt idx="58">
                  <c:v>401</c:v>
                </c:pt>
                <c:pt idx="59">
                  <c:v>419</c:v>
                </c:pt>
                <c:pt idx="60">
                  <c:v>368</c:v>
                </c:pt>
                <c:pt idx="61">
                  <c:v>274</c:v>
                </c:pt>
                <c:pt idx="62">
                  <c:v>142</c:v>
                </c:pt>
                <c:pt idx="63">
                  <c:v>15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15</c:v>
                </c:pt>
                <c:pt idx="80">
                  <c:v>66</c:v>
                </c:pt>
                <c:pt idx="81">
                  <c:v>126</c:v>
                </c:pt>
                <c:pt idx="82">
                  <c:v>162</c:v>
                </c:pt>
                <c:pt idx="83">
                  <c:v>185</c:v>
                </c:pt>
                <c:pt idx="84">
                  <c:v>183</c:v>
                </c:pt>
                <c:pt idx="85">
                  <c:v>144</c:v>
                </c:pt>
                <c:pt idx="86">
                  <c:v>79</c:v>
                </c:pt>
                <c:pt idx="87">
                  <c:v>10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</c:v>
                </c:pt>
                <c:pt idx="103">
                  <c:v>38</c:v>
                </c:pt>
                <c:pt idx="104">
                  <c:v>115</c:v>
                </c:pt>
                <c:pt idx="105">
                  <c:v>188</c:v>
                </c:pt>
                <c:pt idx="106">
                  <c:v>238</c:v>
                </c:pt>
                <c:pt idx="107">
                  <c:v>243</c:v>
                </c:pt>
                <c:pt idx="108">
                  <c:v>213</c:v>
                </c:pt>
                <c:pt idx="109">
                  <c:v>158</c:v>
                </c:pt>
                <c:pt idx="110">
                  <c:v>84</c:v>
                </c:pt>
                <c:pt idx="111">
                  <c:v>13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32</c:v>
                </c:pt>
                <c:pt idx="128">
                  <c:v>104</c:v>
                </c:pt>
                <c:pt idx="129">
                  <c:v>173</c:v>
                </c:pt>
                <c:pt idx="130">
                  <c:v>219</c:v>
                </c:pt>
                <c:pt idx="131">
                  <c:v>232</c:v>
                </c:pt>
                <c:pt idx="132">
                  <c:v>223</c:v>
                </c:pt>
                <c:pt idx="133">
                  <c:v>185</c:v>
                </c:pt>
                <c:pt idx="134">
                  <c:v>107</c:v>
                </c:pt>
                <c:pt idx="135">
                  <c:v>17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4</c:v>
                </c:pt>
                <c:pt idx="151">
                  <c:v>82</c:v>
                </c:pt>
                <c:pt idx="152">
                  <c:v>180</c:v>
                </c:pt>
                <c:pt idx="153">
                  <c:v>256</c:v>
                </c:pt>
                <c:pt idx="154">
                  <c:v>316</c:v>
                </c:pt>
                <c:pt idx="155">
                  <c:v>321</c:v>
                </c:pt>
                <c:pt idx="156">
                  <c:v>282</c:v>
                </c:pt>
                <c:pt idx="157">
                  <c:v>207</c:v>
                </c:pt>
                <c:pt idx="158">
                  <c:v>99</c:v>
                </c:pt>
                <c:pt idx="159">
                  <c:v>12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4</c:v>
                </c:pt>
                <c:pt idx="175">
                  <c:v>59</c:v>
                </c:pt>
                <c:pt idx="176">
                  <c:v>166</c:v>
                </c:pt>
                <c:pt idx="177">
                  <c:v>281</c:v>
                </c:pt>
                <c:pt idx="178">
                  <c:v>357</c:v>
                </c:pt>
                <c:pt idx="179">
                  <c:v>376</c:v>
                </c:pt>
                <c:pt idx="180">
                  <c:v>342</c:v>
                </c:pt>
                <c:pt idx="181">
                  <c:v>262</c:v>
                </c:pt>
                <c:pt idx="182">
                  <c:v>135</c:v>
                </c:pt>
                <c:pt idx="183">
                  <c:v>19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</c:v>
                </c:pt>
                <c:pt idx="199">
                  <c:v>43</c:v>
                </c:pt>
                <c:pt idx="200">
                  <c:v>120</c:v>
                </c:pt>
                <c:pt idx="201">
                  <c:v>193</c:v>
                </c:pt>
                <c:pt idx="202">
                  <c:v>241</c:v>
                </c:pt>
                <c:pt idx="203">
                  <c:v>244</c:v>
                </c:pt>
                <c:pt idx="204">
                  <c:v>210</c:v>
                </c:pt>
                <c:pt idx="205">
                  <c:v>149</c:v>
                </c:pt>
                <c:pt idx="206">
                  <c:v>76</c:v>
                </c:pt>
                <c:pt idx="207">
                  <c:v>10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2</c:v>
                </c:pt>
                <c:pt idx="223">
                  <c:v>64</c:v>
                </c:pt>
                <c:pt idx="224">
                  <c:v>184</c:v>
                </c:pt>
                <c:pt idx="225">
                  <c:v>303</c:v>
                </c:pt>
                <c:pt idx="226">
                  <c:v>371</c:v>
                </c:pt>
                <c:pt idx="227">
                  <c:v>374</c:v>
                </c:pt>
                <c:pt idx="228">
                  <c:v>338</c:v>
                </c:pt>
                <c:pt idx="229">
                  <c:v>266</c:v>
                </c:pt>
                <c:pt idx="230">
                  <c:v>140</c:v>
                </c:pt>
                <c:pt idx="231">
                  <c:v>20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6</c:v>
                </c:pt>
                <c:pt idx="247">
                  <c:v>61</c:v>
                </c:pt>
                <c:pt idx="248">
                  <c:v>144</c:v>
                </c:pt>
                <c:pt idx="249">
                  <c:v>227</c:v>
                </c:pt>
                <c:pt idx="250">
                  <c:v>281</c:v>
                </c:pt>
                <c:pt idx="251">
                  <c:v>290</c:v>
                </c:pt>
                <c:pt idx="252">
                  <c:v>278</c:v>
                </c:pt>
                <c:pt idx="253">
                  <c:v>229</c:v>
                </c:pt>
                <c:pt idx="254">
                  <c:v>132</c:v>
                </c:pt>
                <c:pt idx="255">
                  <c:v>24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10</c:v>
                </c:pt>
                <c:pt idx="271">
                  <c:v>132</c:v>
                </c:pt>
                <c:pt idx="272">
                  <c:v>278</c:v>
                </c:pt>
                <c:pt idx="273">
                  <c:v>390</c:v>
                </c:pt>
                <c:pt idx="274">
                  <c:v>456</c:v>
                </c:pt>
                <c:pt idx="275">
                  <c:v>473</c:v>
                </c:pt>
                <c:pt idx="276">
                  <c:v>436</c:v>
                </c:pt>
                <c:pt idx="277">
                  <c:v>345</c:v>
                </c:pt>
                <c:pt idx="278">
                  <c:v>198</c:v>
                </c:pt>
                <c:pt idx="279">
                  <c:v>34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10</c:v>
                </c:pt>
                <c:pt idx="295">
                  <c:v>148</c:v>
                </c:pt>
                <c:pt idx="296">
                  <c:v>318</c:v>
                </c:pt>
                <c:pt idx="297">
                  <c:v>440</c:v>
                </c:pt>
                <c:pt idx="298">
                  <c:v>508</c:v>
                </c:pt>
                <c:pt idx="299">
                  <c:v>520</c:v>
                </c:pt>
                <c:pt idx="300">
                  <c:v>477</c:v>
                </c:pt>
                <c:pt idx="301">
                  <c:v>385</c:v>
                </c:pt>
                <c:pt idx="302">
                  <c:v>236</c:v>
                </c:pt>
                <c:pt idx="303">
                  <c:v>50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11</c:v>
                </c:pt>
                <c:pt idx="319">
                  <c:v>100</c:v>
                </c:pt>
                <c:pt idx="320">
                  <c:v>198</c:v>
                </c:pt>
                <c:pt idx="321">
                  <c:v>264</c:v>
                </c:pt>
                <c:pt idx="322">
                  <c:v>297</c:v>
                </c:pt>
                <c:pt idx="323">
                  <c:v>287</c:v>
                </c:pt>
                <c:pt idx="324">
                  <c:v>243</c:v>
                </c:pt>
                <c:pt idx="325">
                  <c:v>191</c:v>
                </c:pt>
                <c:pt idx="326">
                  <c:v>112</c:v>
                </c:pt>
                <c:pt idx="327">
                  <c:v>22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5</c:v>
                </c:pt>
                <c:pt idx="343">
                  <c:v>105</c:v>
                </c:pt>
                <c:pt idx="344">
                  <c:v>250</c:v>
                </c:pt>
                <c:pt idx="345">
                  <c:v>362</c:v>
                </c:pt>
                <c:pt idx="346">
                  <c:v>408</c:v>
                </c:pt>
                <c:pt idx="347">
                  <c:v>393</c:v>
                </c:pt>
                <c:pt idx="348">
                  <c:v>343</c:v>
                </c:pt>
                <c:pt idx="349">
                  <c:v>261</c:v>
                </c:pt>
                <c:pt idx="350">
                  <c:v>147</c:v>
                </c:pt>
                <c:pt idx="351">
                  <c:v>31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</c:v>
                </c:pt>
                <c:pt idx="367">
                  <c:v>81</c:v>
                </c:pt>
                <c:pt idx="368">
                  <c:v>196</c:v>
                </c:pt>
                <c:pt idx="369">
                  <c:v>278</c:v>
                </c:pt>
                <c:pt idx="370">
                  <c:v>329</c:v>
                </c:pt>
                <c:pt idx="371">
                  <c:v>335</c:v>
                </c:pt>
                <c:pt idx="372">
                  <c:v>303</c:v>
                </c:pt>
                <c:pt idx="373">
                  <c:v>239</c:v>
                </c:pt>
                <c:pt idx="374">
                  <c:v>144</c:v>
                </c:pt>
                <c:pt idx="375">
                  <c:v>32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6</c:v>
                </c:pt>
                <c:pt idx="391">
                  <c:v>137</c:v>
                </c:pt>
                <c:pt idx="392">
                  <c:v>287</c:v>
                </c:pt>
                <c:pt idx="393">
                  <c:v>387</c:v>
                </c:pt>
                <c:pt idx="394">
                  <c:v>436</c:v>
                </c:pt>
                <c:pt idx="395">
                  <c:v>428</c:v>
                </c:pt>
                <c:pt idx="396">
                  <c:v>378</c:v>
                </c:pt>
                <c:pt idx="397">
                  <c:v>295</c:v>
                </c:pt>
                <c:pt idx="398">
                  <c:v>169</c:v>
                </c:pt>
                <c:pt idx="399">
                  <c:v>37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12</c:v>
                </c:pt>
                <c:pt idx="415">
                  <c:v>174</c:v>
                </c:pt>
                <c:pt idx="416">
                  <c:v>333</c:v>
                </c:pt>
                <c:pt idx="417">
                  <c:v>427</c:v>
                </c:pt>
                <c:pt idx="418">
                  <c:v>459</c:v>
                </c:pt>
                <c:pt idx="419">
                  <c:v>464</c:v>
                </c:pt>
                <c:pt idx="420">
                  <c:v>419</c:v>
                </c:pt>
                <c:pt idx="421">
                  <c:v>319</c:v>
                </c:pt>
                <c:pt idx="422">
                  <c:v>171</c:v>
                </c:pt>
                <c:pt idx="423">
                  <c:v>29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9</c:v>
                </c:pt>
                <c:pt idx="439">
                  <c:v>112</c:v>
                </c:pt>
                <c:pt idx="440">
                  <c:v>229</c:v>
                </c:pt>
                <c:pt idx="441">
                  <c:v>319</c:v>
                </c:pt>
                <c:pt idx="442">
                  <c:v>378</c:v>
                </c:pt>
                <c:pt idx="443">
                  <c:v>386</c:v>
                </c:pt>
                <c:pt idx="444">
                  <c:v>351</c:v>
                </c:pt>
                <c:pt idx="445">
                  <c:v>280</c:v>
                </c:pt>
                <c:pt idx="446">
                  <c:v>166</c:v>
                </c:pt>
                <c:pt idx="447">
                  <c:v>35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10</c:v>
                </c:pt>
                <c:pt idx="463">
                  <c:v>142</c:v>
                </c:pt>
                <c:pt idx="464">
                  <c:v>293</c:v>
                </c:pt>
                <c:pt idx="465">
                  <c:v>406</c:v>
                </c:pt>
                <c:pt idx="466">
                  <c:v>466</c:v>
                </c:pt>
                <c:pt idx="467">
                  <c:v>474</c:v>
                </c:pt>
                <c:pt idx="468">
                  <c:v>432</c:v>
                </c:pt>
                <c:pt idx="469">
                  <c:v>343</c:v>
                </c:pt>
                <c:pt idx="470">
                  <c:v>199</c:v>
                </c:pt>
                <c:pt idx="471">
                  <c:v>42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8</c:v>
                </c:pt>
                <c:pt idx="487">
                  <c:v>132</c:v>
                </c:pt>
                <c:pt idx="488">
                  <c:v>273</c:v>
                </c:pt>
                <c:pt idx="489">
                  <c:v>384</c:v>
                </c:pt>
                <c:pt idx="490">
                  <c:v>452</c:v>
                </c:pt>
                <c:pt idx="491">
                  <c:v>466</c:v>
                </c:pt>
                <c:pt idx="492">
                  <c:v>422</c:v>
                </c:pt>
                <c:pt idx="493">
                  <c:v>337</c:v>
                </c:pt>
                <c:pt idx="494">
                  <c:v>203</c:v>
                </c:pt>
                <c:pt idx="495">
                  <c:v>48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9</c:v>
                </c:pt>
                <c:pt idx="511">
                  <c:v>136</c:v>
                </c:pt>
                <c:pt idx="512">
                  <c:v>284</c:v>
                </c:pt>
                <c:pt idx="513">
                  <c:v>402</c:v>
                </c:pt>
                <c:pt idx="514">
                  <c:v>469</c:v>
                </c:pt>
                <c:pt idx="515">
                  <c:v>481</c:v>
                </c:pt>
                <c:pt idx="516">
                  <c:v>432</c:v>
                </c:pt>
                <c:pt idx="517">
                  <c:v>339</c:v>
                </c:pt>
                <c:pt idx="518">
                  <c:v>195</c:v>
                </c:pt>
                <c:pt idx="519">
                  <c:v>44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22</c:v>
                </c:pt>
                <c:pt idx="535">
                  <c:v>134</c:v>
                </c:pt>
                <c:pt idx="536">
                  <c:v>267</c:v>
                </c:pt>
                <c:pt idx="537">
                  <c:v>371</c:v>
                </c:pt>
                <c:pt idx="538">
                  <c:v>438</c:v>
                </c:pt>
                <c:pt idx="539">
                  <c:v>458</c:v>
                </c:pt>
                <c:pt idx="540">
                  <c:v>414</c:v>
                </c:pt>
                <c:pt idx="541">
                  <c:v>326</c:v>
                </c:pt>
                <c:pt idx="542">
                  <c:v>191</c:v>
                </c:pt>
                <c:pt idx="543">
                  <c:v>44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15</c:v>
                </c:pt>
                <c:pt idx="559">
                  <c:v>147</c:v>
                </c:pt>
                <c:pt idx="560">
                  <c:v>291</c:v>
                </c:pt>
                <c:pt idx="561">
                  <c:v>406</c:v>
                </c:pt>
                <c:pt idx="562">
                  <c:v>458</c:v>
                </c:pt>
                <c:pt idx="563">
                  <c:v>435</c:v>
                </c:pt>
                <c:pt idx="564">
                  <c:v>380</c:v>
                </c:pt>
                <c:pt idx="565">
                  <c:v>299</c:v>
                </c:pt>
                <c:pt idx="566">
                  <c:v>177</c:v>
                </c:pt>
                <c:pt idx="567">
                  <c:v>46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22</c:v>
                </c:pt>
                <c:pt idx="583">
                  <c:v>139</c:v>
                </c:pt>
                <c:pt idx="584">
                  <c:v>263</c:v>
                </c:pt>
                <c:pt idx="585">
                  <c:v>371</c:v>
                </c:pt>
                <c:pt idx="586">
                  <c:v>441</c:v>
                </c:pt>
                <c:pt idx="587">
                  <c:v>468</c:v>
                </c:pt>
                <c:pt idx="588">
                  <c:v>441</c:v>
                </c:pt>
                <c:pt idx="589">
                  <c:v>361</c:v>
                </c:pt>
                <c:pt idx="590">
                  <c:v>227</c:v>
                </c:pt>
                <c:pt idx="591">
                  <c:v>59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24</c:v>
                </c:pt>
                <c:pt idx="607">
                  <c:v>152</c:v>
                </c:pt>
                <c:pt idx="608">
                  <c:v>281</c:v>
                </c:pt>
                <c:pt idx="609">
                  <c:v>381</c:v>
                </c:pt>
                <c:pt idx="610">
                  <c:v>444</c:v>
                </c:pt>
                <c:pt idx="611">
                  <c:v>466</c:v>
                </c:pt>
                <c:pt idx="612">
                  <c:v>436</c:v>
                </c:pt>
                <c:pt idx="613">
                  <c:v>343</c:v>
                </c:pt>
                <c:pt idx="614">
                  <c:v>198</c:v>
                </c:pt>
                <c:pt idx="615">
                  <c:v>47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23</c:v>
                </c:pt>
                <c:pt idx="631">
                  <c:v>146</c:v>
                </c:pt>
                <c:pt idx="632">
                  <c:v>274</c:v>
                </c:pt>
                <c:pt idx="633">
                  <c:v>377</c:v>
                </c:pt>
                <c:pt idx="634">
                  <c:v>439</c:v>
                </c:pt>
                <c:pt idx="635">
                  <c:v>450</c:v>
                </c:pt>
                <c:pt idx="636">
                  <c:v>404</c:v>
                </c:pt>
                <c:pt idx="637">
                  <c:v>319</c:v>
                </c:pt>
                <c:pt idx="638">
                  <c:v>188</c:v>
                </c:pt>
                <c:pt idx="639">
                  <c:v>47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17</c:v>
                </c:pt>
                <c:pt idx="655">
                  <c:v>131</c:v>
                </c:pt>
                <c:pt idx="656">
                  <c:v>266</c:v>
                </c:pt>
                <c:pt idx="657">
                  <c:v>382</c:v>
                </c:pt>
                <c:pt idx="658">
                  <c:v>454</c:v>
                </c:pt>
                <c:pt idx="659">
                  <c:v>468</c:v>
                </c:pt>
                <c:pt idx="660">
                  <c:v>421</c:v>
                </c:pt>
                <c:pt idx="661">
                  <c:v>330</c:v>
                </c:pt>
                <c:pt idx="662">
                  <c:v>194</c:v>
                </c:pt>
                <c:pt idx="663">
                  <c:v>48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19</c:v>
                </c:pt>
                <c:pt idx="679">
                  <c:v>122</c:v>
                </c:pt>
                <c:pt idx="680">
                  <c:v>261</c:v>
                </c:pt>
                <c:pt idx="681">
                  <c:v>377</c:v>
                </c:pt>
                <c:pt idx="682">
                  <c:v>459</c:v>
                </c:pt>
                <c:pt idx="683">
                  <c:v>486</c:v>
                </c:pt>
                <c:pt idx="684">
                  <c:v>445</c:v>
                </c:pt>
                <c:pt idx="685">
                  <c:v>353</c:v>
                </c:pt>
                <c:pt idx="686">
                  <c:v>212</c:v>
                </c:pt>
                <c:pt idx="687">
                  <c:v>57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20</c:v>
                </c:pt>
                <c:pt idx="703">
                  <c:v>96</c:v>
                </c:pt>
                <c:pt idx="704">
                  <c:v>193</c:v>
                </c:pt>
                <c:pt idx="705">
                  <c:v>280</c:v>
                </c:pt>
                <c:pt idx="706">
                  <c:v>334</c:v>
                </c:pt>
                <c:pt idx="707">
                  <c:v>343</c:v>
                </c:pt>
                <c:pt idx="708">
                  <c:v>308</c:v>
                </c:pt>
                <c:pt idx="709">
                  <c:v>235</c:v>
                </c:pt>
                <c:pt idx="710">
                  <c:v>134</c:v>
                </c:pt>
                <c:pt idx="711">
                  <c:v>33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18</c:v>
                </c:pt>
                <c:pt idx="727">
                  <c:v>94</c:v>
                </c:pt>
                <c:pt idx="728">
                  <c:v>221</c:v>
                </c:pt>
                <c:pt idx="729">
                  <c:v>338</c:v>
                </c:pt>
                <c:pt idx="730">
                  <c:v>417</c:v>
                </c:pt>
                <c:pt idx="731">
                  <c:v>442</c:v>
                </c:pt>
                <c:pt idx="732">
                  <c:v>410</c:v>
                </c:pt>
                <c:pt idx="733">
                  <c:v>315</c:v>
                </c:pt>
                <c:pt idx="734">
                  <c:v>181</c:v>
                </c:pt>
                <c:pt idx="735">
                  <c:v>48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24</c:v>
                </c:pt>
                <c:pt idx="751">
                  <c:v>143</c:v>
                </c:pt>
                <c:pt idx="752">
                  <c:v>286</c:v>
                </c:pt>
                <c:pt idx="753">
                  <c:v>404</c:v>
                </c:pt>
                <c:pt idx="754">
                  <c:v>476</c:v>
                </c:pt>
                <c:pt idx="755">
                  <c:v>484</c:v>
                </c:pt>
                <c:pt idx="756">
                  <c:v>441</c:v>
                </c:pt>
                <c:pt idx="757">
                  <c:v>360</c:v>
                </c:pt>
                <c:pt idx="758">
                  <c:v>224</c:v>
                </c:pt>
                <c:pt idx="759">
                  <c:v>62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32</c:v>
                </c:pt>
                <c:pt idx="775">
                  <c:v>121</c:v>
                </c:pt>
                <c:pt idx="776">
                  <c:v>218</c:v>
                </c:pt>
                <c:pt idx="777">
                  <c:v>306</c:v>
                </c:pt>
                <c:pt idx="778">
                  <c:v>370</c:v>
                </c:pt>
                <c:pt idx="779">
                  <c:v>401</c:v>
                </c:pt>
                <c:pt idx="780">
                  <c:v>391</c:v>
                </c:pt>
                <c:pt idx="781">
                  <c:v>331</c:v>
                </c:pt>
                <c:pt idx="782">
                  <c:v>212</c:v>
                </c:pt>
                <c:pt idx="783">
                  <c:v>58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19</c:v>
                </c:pt>
                <c:pt idx="799">
                  <c:v>83</c:v>
                </c:pt>
                <c:pt idx="800">
                  <c:v>168</c:v>
                </c:pt>
                <c:pt idx="801">
                  <c:v>246</c:v>
                </c:pt>
                <c:pt idx="802">
                  <c:v>296</c:v>
                </c:pt>
                <c:pt idx="803">
                  <c:v>321</c:v>
                </c:pt>
                <c:pt idx="804">
                  <c:v>303</c:v>
                </c:pt>
                <c:pt idx="805">
                  <c:v>247</c:v>
                </c:pt>
                <c:pt idx="806">
                  <c:v>153</c:v>
                </c:pt>
                <c:pt idx="807">
                  <c:v>44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27</c:v>
                </c:pt>
                <c:pt idx="823">
                  <c:v>196</c:v>
                </c:pt>
                <c:pt idx="824">
                  <c:v>340</c:v>
                </c:pt>
                <c:pt idx="825">
                  <c:v>444</c:v>
                </c:pt>
                <c:pt idx="826">
                  <c:v>510</c:v>
                </c:pt>
                <c:pt idx="827">
                  <c:v>525</c:v>
                </c:pt>
                <c:pt idx="828">
                  <c:v>494</c:v>
                </c:pt>
                <c:pt idx="829">
                  <c:v>411</c:v>
                </c:pt>
                <c:pt idx="830">
                  <c:v>278</c:v>
                </c:pt>
                <c:pt idx="831">
                  <c:v>102</c:v>
                </c:pt>
                <c:pt idx="832">
                  <c:v>1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57</c:v>
                </c:pt>
                <c:pt idx="847">
                  <c:v>243</c:v>
                </c:pt>
                <c:pt idx="848">
                  <c:v>395</c:v>
                </c:pt>
                <c:pt idx="849">
                  <c:v>506</c:v>
                </c:pt>
                <c:pt idx="850">
                  <c:v>564</c:v>
                </c:pt>
                <c:pt idx="851">
                  <c:v>574</c:v>
                </c:pt>
                <c:pt idx="852">
                  <c:v>534</c:v>
                </c:pt>
                <c:pt idx="853">
                  <c:v>443</c:v>
                </c:pt>
                <c:pt idx="854">
                  <c:v>300</c:v>
                </c:pt>
                <c:pt idx="855">
                  <c:v>109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2</c:v>
                </c:pt>
                <c:pt idx="870">
                  <c:v>55</c:v>
                </c:pt>
                <c:pt idx="871">
                  <c:v>214</c:v>
                </c:pt>
                <c:pt idx="872">
                  <c:v>354</c:v>
                </c:pt>
                <c:pt idx="873">
                  <c:v>465</c:v>
                </c:pt>
                <c:pt idx="874">
                  <c:v>528</c:v>
                </c:pt>
                <c:pt idx="875">
                  <c:v>537</c:v>
                </c:pt>
                <c:pt idx="876">
                  <c:v>489</c:v>
                </c:pt>
                <c:pt idx="877">
                  <c:v>387</c:v>
                </c:pt>
                <c:pt idx="878">
                  <c:v>238</c:v>
                </c:pt>
                <c:pt idx="879">
                  <c:v>72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26</c:v>
                </c:pt>
                <c:pt idx="895">
                  <c:v>88</c:v>
                </c:pt>
                <c:pt idx="896">
                  <c:v>153</c:v>
                </c:pt>
                <c:pt idx="897">
                  <c:v>200</c:v>
                </c:pt>
                <c:pt idx="898">
                  <c:v>224</c:v>
                </c:pt>
                <c:pt idx="899">
                  <c:v>219</c:v>
                </c:pt>
                <c:pt idx="900">
                  <c:v>181</c:v>
                </c:pt>
                <c:pt idx="901">
                  <c:v>132</c:v>
                </c:pt>
                <c:pt idx="902">
                  <c:v>74</c:v>
                </c:pt>
                <c:pt idx="903">
                  <c:v>20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17</c:v>
                </c:pt>
                <c:pt idx="919">
                  <c:v>102</c:v>
                </c:pt>
                <c:pt idx="920">
                  <c:v>213</c:v>
                </c:pt>
                <c:pt idx="921">
                  <c:v>326</c:v>
                </c:pt>
                <c:pt idx="922">
                  <c:v>402</c:v>
                </c:pt>
                <c:pt idx="923">
                  <c:v>434</c:v>
                </c:pt>
                <c:pt idx="924">
                  <c:v>409</c:v>
                </c:pt>
                <c:pt idx="925">
                  <c:v>320</c:v>
                </c:pt>
                <c:pt idx="926">
                  <c:v>194</c:v>
                </c:pt>
                <c:pt idx="927">
                  <c:v>55</c:v>
                </c:pt>
                <c:pt idx="928">
                  <c:v>1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21</c:v>
                </c:pt>
                <c:pt idx="943">
                  <c:v>111</c:v>
                </c:pt>
                <c:pt idx="944">
                  <c:v>238</c:v>
                </c:pt>
                <c:pt idx="945">
                  <c:v>349</c:v>
                </c:pt>
                <c:pt idx="946">
                  <c:v>394</c:v>
                </c:pt>
                <c:pt idx="947">
                  <c:v>355</c:v>
                </c:pt>
                <c:pt idx="948">
                  <c:v>290</c:v>
                </c:pt>
                <c:pt idx="949">
                  <c:v>220</c:v>
                </c:pt>
                <c:pt idx="950">
                  <c:v>135</c:v>
                </c:pt>
                <c:pt idx="951">
                  <c:v>36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28</c:v>
                </c:pt>
                <c:pt idx="967">
                  <c:v>170</c:v>
                </c:pt>
                <c:pt idx="968">
                  <c:v>314</c:v>
                </c:pt>
                <c:pt idx="969">
                  <c:v>429</c:v>
                </c:pt>
                <c:pt idx="970">
                  <c:v>505</c:v>
                </c:pt>
                <c:pt idx="971">
                  <c:v>516</c:v>
                </c:pt>
                <c:pt idx="972">
                  <c:v>479</c:v>
                </c:pt>
                <c:pt idx="973">
                  <c:v>396</c:v>
                </c:pt>
                <c:pt idx="974">
                  <c:v>266</c:v>
                </c:pt>
                <c:pt idx="975">
                  <c:v>105</c:v>
                </c:pt>
                <c:pt idx="976">
                  <c:v>2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35</c:v>
                </c:pt>
                <c:pt idx="991">
                  <c:v>176</c:v>
                </c:pt>
                <c:pt idx="992">
                  <c:v>327</c:v>
                </c:pt>
                <c:pt idx="993">
                  <c:v>454</c:v>
                </c:pt>
                <c:pt idx="994">
                  <c:v>521</c:v>
                </c:pt>
                <c:pt idx="995">
                  <c:v>537</c:v>
                </c:pt>
                <c:pt idx="996">
                  <c:v>516</c:v>
                </c:pt>
                <c:pt idx="997">
                  <c:v>435</c:v>
                </c:pt>
                <c:pt idx="998">
                  <c:v>288</c:v>
                </c:pt>
                <c:pt idx="999">
                  <c:v>113</c:v>
                </c:pt>
                <c:pt idx="1000">
                  <c:v>2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21</c:v>
                </c:pt>
                <c:pt idx="1015">
                  <c:v>109</c:v>
                </c:pt>
                <c:pt idx="1016">
                  <c:v>200</c:v>
                </c:pt>
                <c:pt idx="1017">
                  <c:v>267</c:v>
                </c:pt>
                <c:pt idx="1018">
                  <c:v>324</c:v>
                </c:pt>
                <c:pt idx="1019">
                  <c:v>330</c:v>
                </c:pt>
                <c:pt idx="1020">
                  <c:v>285</c:v>
                </c:pt>
                <c:pt idx="1021">
                  <c:v>210</c:v>
                </c:pt>
                <c:pt idx="1022">
                  <c:v>120</c:v>
                </c:pt>
                <c:pt idx="1023">
                  <c:v>31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37</c:v>
                </c:pt>
                <c:pt idx="1039">
                  <c:v>173</c:v>
                </c:pt>
                <c:pt idx="1040">
                  <c:v>321</c:v>
                </c:pt>
                <c:pt idx="1041">
                  <c:v>434</c:v>
                </c:pt>
                <c:pt idx="1042">
                  <c:v>505</c:v>
                </c:pt>
                <c:pt idx="1043">
                  <c:v>529</c:v>
                </c:pt>
                <c:pt idx="1044">
                  <c:v>504</c:v>
                </c:pt>
                <c:pt idx="1045">
                  <c:v>431</c:v>
                </c:pt>
                <c:pt idx="1046">
                  <c:v>297</c:v>
                </c:pt>
                <c:pt idx="1047">
                  <c:v>108</c:v>
                </c:pt>
                <c:pt idx="1048">
                  <c:v>2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23</c:v>
                </c:pt>
                <c:pt idx="1063">
                  <c:v>80</c:v>
                </c:pt>
                <c:pt idx="1064">
                  <c:v>139</c:v>
                </c:pt>
                <c:pt idx="1065">
                  <c:v>192</c:v>
                </c:pt>
                <c:pt idx="1066">
                  <c:v>216</c:v>
                </c:pt>
                <c:pt idx="1067">
                  <c:v>225</c:v>
                </c:pt>
                <c:pt idx="1068">
                  <c:v>218</c:v>
                </c:pt>
                <c:pt idx="1069">
                  <c:v>188</c:v>
                </c:pt>
                <c:pt idx="1070">
                  <c:v>134</c:v>
                </c:pt>
                <c:pt idx="1071">
                  <c:v>53</c:v>
                </c:pt>
                <c:pt idx="1072">
                  <c:v>1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37</c:v>
                </c:pt>
                <c:pt idx="1087">
                  <c:v>155</c:v>
                </c:pt>
                <c:pt idx="1088">
                  <c:v>272</c:v>
                </c:pt>
                <c:pt idx="1089">
                  <c:v>355</c:v>
                </c:pt>
                <c:pt idx="1090">
                  <c:v>395</c:v>
                </c:pt>
                <c:pt idx="1091">
                  <c:v>381</c:v>
                </c:pt>
                <c:pt idx="1092">
                  <c:v>329</c:v>
                </c:pt>
                <c:pt idx="1093">
                  <c:v>259</c:v>
                </c:pt>
                <c:pt idx="1094">
                  <c:v>162</c:v>
                </c:pt>
                <c:pt idx="1095">
                  <c:v>54</c:v>
                </c:pt>
                <c:pt idx="1096">
                  <c:v>1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29</c:v>
                </c:pt>
                <c:pt idx="1111">
                  <c:v>116</c:v>
                </c:pt>
                <c:pt idx="1112">
                  <c:v>210</c:v>
                </c:pt>
                <c:pt idx="1113">
                  <c:v>289</c:v>
                </c:pt>
                <c:pt idx="1114">
                  <c:v>338</c:v>
                </c:pt>
                <c:pt idx="1115">
                  <c:v>350</c:v>
                </c:pt>
                <c:pt idx="1116">
                  <c:v>320</c:v>
                </c:pt>
                <c:pt idx="1117">
                  <c:v>251</c:v>
                </c:pt>
                <c:pt idx="1118">
                  <c:v>153</c:v>
                </c:pt>
                <c:pt idx="1119">
                  <c:v>53</c:v>
                </c:pt>
                <c:pt idx="1120">
                  <c:v>1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8</c:v>
                </c:pt>
                <c:pt idx="1134">
                  <c:v>36</c:v>
                </c:pt>
                <c:pt idx="1135">
                  <c:v>136</c:v>
                </c:pt>
                <c:pt idx="1136">
                  <c:v>253</c:v>
                </c:pt>
                <c:pt idx="1137">
                  <c:v>343</c:v>
                </c:pt>
                <c:pt idx="1138">
                  <c:v>382</c:v>
                </c:pt>
                <c:pt idx="1139">
                  <c:v>383</c:v>
                </c:pt>
                <c:pt idx="1140">
                  <c:v>352</c:v>
                </c:pt>
                <c:pt idx="1141">
                  <c:v>276</c:v>
                </c:pt>
                <c:pt idx="1142">
                  <c:v>166</c:v>
                </c:pt>
                <c:pt idx="1143">
                  <c:v>56</c:v>
                </c:pt>
                <c:pt idx="1144">
                  <c:v>1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23</c:v>
                </c:pt>
                <c:pt idx="1159">
                  <c:v>123</c:v>
                </c:pt>
                <c:pt idx="1160">
                  <c:v>242</c:v>
                </c:pt>
                <c:pt idx="1161">
                  <c:v>348</c:v>
                </c:pt>
                <c:pt idx="1162">
                  <c:v>413</c:v>
                </c:pt>
                <c:pt idx="1163">
                  <c:v>427</c:v>
                </c:pt>
                <c:pt idx="1164">
                  <c:v>405</c:v>
                </c:pt>
                <c:pt idx="1165">
                  <c:v>340</c:v>
                </c:pt>
                <c:pt idx="1166">
                  <c:v>229</c:v>
                </c:pt>
                <c:pt idx="1167">
                  <c:v>92</c:v>
                </c:pt>
                <c:pt idx="1168">
                  <c:v>4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1</c:v>
                </c:pt>
                <c:pt idx="1182">
                  <c:v>63</c:v>
                </c:pt>
                <c:pt idx="1183">
                  <c:v>209</c:v>
                </c:pt>
                <c:pt idx="1184">
                  <c:v>363</c:v>
                </c:pt>
                <c:pt idx="1185">
                  <c:v>481</c:v>
                </c:pt>
                <c:pt idx="1186">
                  <c:v>547</c:v>
                </c:pt>
                <c:pt idx="1187">
                  <c:v>553</c:v>
                </c:pt>
                <c:pt idx="1188">
                  <c:v>506</c:v>
                </c:pt>
                <c:pt idx="1189">
                  <c:v>412</c:v>
                </c:pt>
                <c:pt idx="1190">
                  <c:v>273</c:v>
                </c:pt>
                <c:pt idx="1191">
                  <c:v>109</c:v>
                </c:pt>
                <c:pt idx="1192">
                  <c:v>5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1</c:v>
                </c:pt>
                <c:pt idx="1206">
                  <c:v>78</c:v>
                </c:pt>
                <c:pt idx="1207">
                  <c:v>258</c:v>
                </c:pt>
                <c:pt idx="1208">
                  <c:v>426</c:v>
                </c:pt>
                <c:pt idx="1209">
                  <c:v>528</c:v>
                </c:pt>
                <c:pt idx="1210">
                  <c:v>571</c:v>
                </c:pt>
                <c:pt idx="1211">
                  <c:v>579</c:v>
                </c:pt>
                <c:pt idx="1212">
                  <c:v>528</c:v>
                </c:pt>
                <c:pt idx="1213">
                  <c:v>430</c:v>
                </c:pt>
                <c:pt idx="1214">
                  <c:v>301</c:v>
                </c:pt>
                <c:pt idx="1215">
                  <c:v>142</c:v>
                </c:pt>
                <c:pt idx="1216">
                  <c:v>11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1</c:v>
                </c:pt>
                <c:pt idx="1230">
                  <c:v>83</c:v>
                </c:pt>
                <c:pt idx="1231">
                  <c:v>246</c:v>
                </c:pt>
                <c:pt idx="1232">
                  <c:v>408</c:v>
                </c:pt>
                <c:pt idx="1233">
                  <c:v>520</c:v>
                </c:pt>
                <c:pt idx="1234">
                  <c:v>588</c:v>
                </c:pt>
                <c:pt idx="1235">
                  <c:v>604</c:v>
                </c:pt>
                <c:pt idx="1236">
                  <c:v>569</c:v>
                </c:pt>
                <c:pt idx="1237">
                  <c:v>482</c:v>
                </c:pt>
                <c:pt idx="1238">
                  <c:v>343</c:v>
                </c:pt>
                <c:pt idx="1239">
                  <c:v>159</c:v>
                </c:pt>
                <c:pt idx="1240">
                  <c:v>11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1</c:v>
                </c:pt>
                <c:pt idx="1254">
                  <c:v>50</c:v>
                </c:pt>
                <c:pt idx="1255">
                  <c:v>139</c:v>
                </c:pt>
                <c:pt idx="1256">
                  <c:v>217</c:v>
                </c:pt>
                <c:pt idx="1257">
                  <c:v>267</c:v>
                </c:pt>
                <c:pt idx="1258">
                  <c:v>302</c:v>
                </c:pt>
                <c:pt idx="1259">
                  <c:v>327</c:v>
                </c:pt>
                <c:pt idx="1260">
                  <c:v>328</c:v>
                </c:pt>
                <c:pt idx="1261">
                  <c:v>277</c:v>
                </c:pt>
                <c:pt idx="1262">
                  <c:v>196</c:v>
                </c:pt>
                <c:pt idx="1263">
                  <c:v>80</c:v>
                </c:pt>
                <c:pt idx="1264">
                  <c:v>3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1</c:v>
                </c:pt>
                <c:pt idx="1278">
                  <c:v>40</c:v>
                </c:pt>
                <c:pt idx="1279">
                  <c:v>139</c:v>
                </c:pt>
                <c:pt idx="1280">
                  <c:v>259</c:v>
                </c:pt>
                <c:pt idx="1281">
                  <c:v>379</c:v>
                </c:pt>
                <c:pt idx="1282">
                  <c:v>467</c:v>
                </c:pt>
                <c:pt idx="1283">
                  <c:v>480</c:v>
                </c:pt>
                <c:pt idx="1284">
                  <c:v>447</c:v>
                </c:pt>
                <c:pt idx="1285">
                  <c:v>349</c:v>
                </c:pt>
                <c:pt idx="1286">
                  <c:v>228</c:v>
                </c:pt>
                <c:pt idx="1287">
                  <c:v>103</c:v>
                </c:pt>
                <c:pt idx="1288">
                  <c:v>10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1</c:v>
                </c:pt>
                <c:pt idx="1302">
                  <c:v>81</c:v>
                </c:pt>
                <c:pt idx="1303">
                  <c:v>230</c:v>
                </c:pt>
                <c:pt idx="1304">
                  <c:v>370</c:v>
                </c:pt>
                <c:pt idx="1305">
                  <c:v>472</c:v>
                </c:pt>
                <c:pt idx="1306">
                  <c:v>527</c:v>
                </c:pt>
                <c:pt idx="1307">
                  <c:v>531</c:v>
                </c:pt>
                <c:pt idx="1308">
                  <c:v>489</c:v>
                </c:pt>
                <c:pt idx="1309">
                  <c:v>407</c:v>
                </c:pt>
                <c:pt idx="1310">
                  <c:v>288</c:v>
                </c:pt>
                <c:pt idx="1311">
                  <c:v>130</c:v>
                </c:pt>
                <c:pt idx="1312">
                  <c:v>11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2</c:v>
                </c:pt>
                <c:pt idx="1326">
                  <c:v>51</c:v>
                </c:pt>
                <c:pt idx="1327">
                  <c:v>158</c:v>
                </c:pt>
                <c:pt idx="1328">
                  <c:v>283</c:v>
                </c:pt>
                <c:pt idx="1329">
                  <c:v>393</c:v>
                </c:pt>
                <c:pt idx="1330">
                  <c:v>445</c:v>
                </c:pt>
                <c:pt idx="1331">
                  <c:v>447</c:v>
                </c:pt>
                <c:pt idx="1332">
                  <c:v>411</c:v>
                </c:pt>
                <c:pt idx="1333">
                  <c:v>332</c:v>
                </c:pt>
                <c:pt idx="1334">
                  <c:v>223</c:v>
                </c:pt>
                <c:pt idx="1335">
                  <c:v>97</c:v>
                </c:pt>
                <c:pt idx="1336">
                  <c:v>7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1</c:v>
                </c:pt>
                <c:pt idx="1350">
                  <c:v>69</c:v>
                </c:pt>
                <c:pt idx="1351">
                  <c:v>205</c:v>
                </c:pt>
                <c:pt idx="1352">
                  <c:v>342</c:v>
                </c:pt>
                <c:pt idx="1353">
                  <c:v>443</c:v>
                </c:pt>
                <c:pt idx="1354">
                  <c:v>496</c:v>
                </c:pt>
                <c:pt idx="1355">
                  <c:v>503</c:v>
                </c:pt>
                <c:pt idx="1356">
                  <c:v>459</c:v>
                </c:pt>
                <c:pt idx="1357">
                  <c:v>377</c:v>
                </c:pt>
                <c:pt idx="1358">
                  <c:v>257</c:v>
                </c:pt>
                <c:pt idx="1359">
                  <c:v>113</c:v>
                </c:pt>
                <c:pt idx="1360">
                  <c:v>8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2</c:v>
                </c:pt>
                <c:pt idx="1374">
                  <c:v>48</c:v>
                </c:pt>
                <c:pt idx="1375">
                  <c:v>134</c:v>
                </c:pt>
                <c:pt idx="1376">
                  <c:v>219</c:v>
                </c:pt>
                <c:pt idx="1377">
                  <c:v>270</c:v>
                </c:pt>
                <c:pt idx="1378">
                  <c:v>301</c:v>
                </c:pt>
                <c:pt idx="1379">
                  <c:v>287</c:v>
                </c:pt>
                <c:pt idx="1380">
                  <c:v>240</c:v>
                </c:pt>
                <c:pt idx="1381">
                  <c:v>188</c:v>
                </c:pt>
                <c:pt idx="1382">
                  <c:v>125</c:v>
                </c:pt>
                <c:pt idx="1383">
                  <c:v>47</c:v>
                </c:pt>
                <c:pt idx="1384">
                  <c:v>2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14</c:v>
                </c:pt>
                <c:pt idx="1399">
                  <c:v>54</c:v>
                </c:pt>
                <c:pt idx="1400">
                  <c:v>109</c:v>
                </c:pt>
                <c:pt idx="1401">
                  <c:v>162</c:v>
                </c:pt>
                <c:pt idx="1402">
                  <c:v>206</c:v>
                </c:pt>
                <c:pt idx="1403">
                  <c:v>229</c:v>
                </c:pt>
                <c:pt idx="1404">
                  <c:v>226</c:v>
                </c:pt>
                <c:pt idx="1405">
                  <c:v>185</c:v>
                </c:pt>
                <c:pt idx="1406">
                  <c:v>116</c:v>
                </c:pt>
                <c:pt idx="1407">
                  <c:v>42</c:v>
                </c:pt>
                <c:pt idx="1408">
                  <c:v>1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1</c:v>
                </c:pt>
                <c:pt idx="1422">
                  <c:v>30</c:v>
                </c:pt>
                <c:pt idx="1423">
                  <c:v>94</c:v>
                </c:pt>
                <c:pt idx="1424">
                  <c:v>170</c:v>
                </c:pt>
                <c:pt idx="1425">
                  <c:v>241</c:v>
                </c:pt>
                <c:pt idx="1426">
                  <c:v>287</c:v>
                </c:pt>
                <c:pt idx="1427">
                  <c:v>292</c:v>
                </c:pt>
                <c:pt idx="1428">
                  <c:v>279</c:v>
                </c:pt>
                <c:pt idx="1429">
                  <c:v>234</c:v>
                </c:pt>
                <c:pt idx="1430">
                  <c:v>164</c:v>
                </c:pt>
                <c:pt idx="1431">
                  <c:v>76</c:v>
                </c:pt>
                <c:pt idx="1432">
                  <c:v>6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2</c:v>
                </c:pt>
                <c:pt idx="1446">
                  <c:v>68</c:v>
                </c:pt>
                <c:pt idx="1447">
                  <c:v>196</c:v>
                </c:pt>
                <c:pt idx="1448">
                  <c:v>332</c:v>
                </c:pt>
                <c:pt idx="1449">
                  <c:v>422</c:v>
                </c:pt>
                <c:pt idx="1450">
                  <c:v>470</c:v>
                </c:pt>
                <c:pt idx="1451">
                  <c:v>471</c:v>
                </c:pt>
                <c:pt idx="1452">
                  <c:v>441</c:v>
                </c:pt>
                <c:pt idx="1453">
                  <c:v>376</c:v>
                </c:pt>
                <c:pt idx="1454">
                  <c:v>277</c:v>
                </c:pt>
                <c:pt idx="1455">
                  <c:v>146</c:v>
                </c:pt>
                <c:pt idx="1456">
                  <c:v>25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2</c:v>
                </c:pt>
                <c:pt idx="1470">
                  <c:v>91</c:v>
                </c:pt>
                <c:pt idx="1471">
                  <c:v>257</c:v>
                </c:pt>
                <c:pt idx="1472">
                  <c:v>419</c:v>
                </c:pt>
                <c:pt idx="1473">
                  <c:v>529</c:v>
                </c:pt>
                <c:pt idx="1474">
                  <c:v>583</c:v>
                </c:pt>
                <c:pt idx="1475">
                  <c:v>588</c:v>
                </c:pt>
                <c:pt idx="1476">
                  <c:v>541</c:v>
                </c:pt>
                <c:pt idx="1477">
                  <c:v>454</c:v>
                </c:pt>
                <c:pt idx="1478">
                  <c:v>321</c:v>
                </c:pt>
                <c:pt idx="1479">
                  <c:v>150</c:v>
                </c:pt>
                <c:pt idx="1480">
                  <c:v>17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2</c:v>
                </c:pt>
                <c:pt idx="1494">
                  <c:v>65</c:v>
                </c:pt>
                <c:pt idx="1495">
                  <c:v>181</c:v>
                </c:pt>
                <c:pt idx="1496">
                  <c:v>291</c:v>
                </c:pt>
                <c:pt idx="1497">
                  <c:v>393</c:v>
                </c:pt>
                <c:pt idx="1498">
                  <c:v>465</c:v>
                </c:pt>
                <c:pt idx="1499">
                  <c:v>496</c:v>
                </c:pt>
                <c:pt idx="1500">
                  <c:v>468</c:v>
                </c:pt>
                <c:pt idx="1501">
                  <c:v>389</c:v>
                </c:pt>
                <c:pt idx="1502">
                  <c:v>278</c:v>
                </c:pt>
                <c:pt idx="1503">
                  <c:v>144</c:v>
                </c:pt>
                <c:pt idx="1504">
                  <c:v>23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2</c:v>
                </c:pt>
                <c:pt idx="1518">
                  <c:v>124</c:v>
                </c:pt>
                <c:pt idx="1519">
                  <c:v>285</c:v>
                </c:pt>
                <c:pt idx="1520">
                  <c:v>429</c:v>
                </c:pt>
                <c:pt idx="1521">
                  <c:v>523</c:v>
                </c:pt>
                <c:pt idx="1522">
                  <c:v>572</c:v>
                </c:pt>
                <c:pt idx="1523">
                  <c:v>581</c:v>
                </c:pt>
                <c:pt idx="1524">
                  <c:v>545</c:v>
                </c:pt>
                <c:pt idx="1525">
                  <c:v>467</c:v>
                </c:pt>
                <c:pt idx="1526">
                  <c:v>343</c:v>
                </c:pt>
                <c:pt idx="1527">
                  <c:v>181</c:v>
                </c:pt>
                <c:pt idx="1528">
                  <c:v>29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6</c:v>
                </c:pt>
                <c:pt idx="1542">
                  <c:v>77</c:v>
                </c:pt>
                <c:pt idx="1543">
                  <c:v>182</c:v>
                </c:pt>
                <c:pt idx="1544">
                  <c:v>272</c:v>
                </c:pt>
                <c:pt idx="1545">
                  <c:v>331</c:v>
                </c:pt>
                <c:pt idx="1546">
                  <c:v>356</c:v>
                </c:pt>
                <c:pt idx="1547">
                  <c:v>358</c:v>
                </c:pt>
                <c:pt idx="1548">
                  <c:v>324</c:v>
                </c:pt>
                <c:pt idx="1549">
                  <c:v>261</c:v>
                </c:pt>
                <c:pt idx="1550">
                  <c:v>175</c:v>
                </c:pt>
                <c:pt idx="1551">
                  <c:v>87</c:v>
                </c:pt>
                <c:pt idx="1552">
                  <c:v>16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2</c:v>
                </c:pt>
                <c:pt idx="1566">
                  <c:v>82</c:v>
                </c:pt>
                <c:pt idx="1567">
                  <c:v>211</c:v>
                </c:pt>
                <c:pt idx="1568">
                  <c:v>341</c:v>
                </c:pt>
                <c:pt idx="1569">
                  <c:v>438</c:v>
                </c:pt>
                <c:pt idx="1570">
                  <c:v>486</c:v>
                </c:pt>
                <c:pt idx="1571">
                  <c:v>478</c:v>
                </c:pt>
                <c:pt idx="1572">
                  <c:v>434</c:v>
                </c:pt>
                <c:pt idx="1573">
                  <c:v>354</c:v>
                </c:pt>
                <c:pt idx="1574">
                  <c:v>256</c:v>
                </c:pt>
                <c:pt idx="1575">
                  <c:v>141</c:v>
                </c:pt>
                <c:pt idx="1576">
                  <c:v>29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5</c:v>
                </c:pt>
                <c:pt idx="1590">
                  <c:v>97</c:v>
                </c:pt>
                <c:pt idx="1591">
                  <c:v>233</c:v>
                </c:pt>
                <c:pt idx="1592">
                  <c:v>363</c:v>
                </c:pt>
                <c:pt idx="1593">
                  <c:v>443</c:v>
                </c:pt>
                <c:pt idx="1594">
                  <c:v>485</c:v>
                </c:pt>
                <c:pt idx="1595">
                  <c:v>487</c:v>
                </c:pt>
                <c:pt idx="1596">
                  <c:v>455</c:v>
                </c:pt>
                <c:pt idx="1597">
                  <c:v>388</c:v>
                </c:pt>
                <c:pt idx="1598">
                  <c:v>291</c:v>
                </c:pt>
                <c:pt idx="1599">
                  <c:v>159</c:v>
                </c:pt>
                <c:pt idx="1600">
                  <c:v>30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7</c:v>
                </c:pt>
                <c:pt idx="1614">
                  <c:v>83</c:v>
                </c:pt>
                <c:pt idx="1615">
                  <c:v>194</c:v>
                </c:pt>
                <c:pt idx="1616">
                  <c:v>303</c:v>
                </c:pt>
                <c:pt idx="1617">
                  <c:v>373</c:v>
                </c:pt>
                <c:pt idx="1618">
                  <c:v>390</c:v>
                </c:pt>
                <c:pt idx="1619">
                  <c:v>370</c:v>
                </c:pt>
                <c:pt idx="1620">
                  <c:v>322</c:v>
                </c:pt>
                <c:pt idx="1621">
                  <c:v>261</c:v>
                </c:pt>
                <c:pt idx="1622">
                  <c:v>188</c:v>
                </c:pt>
                <c:pt idx="1623">
                  <c:v>101</c:v>
                </c:pt>
                <c:pt idx="1624">
                  <c:v>18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5</c:v>
                </c:pt>
                <c:pt idx="1638">
                  <c:v>80</c:v>
                </c:pt>
                <c:pt idx="1639">
                  <c:v>190</c:v>
                </c:pt>
                <c:pt idx="1640">
                  <c:v>289</c:v>
                </c:pt>
                <c:pt idx="1641">
                  <c:v>357</c:v>
                </c:pt>
                <c:pt idx="1642">
                  <c:v>397</c:v>
                </c:pt>
                <c:pt idx="1643">
                  <c:v>400</c:v>
                </c:pt>
                <c:pt idx="1644">
                  <c:v>375</c:v>
                </c:pt>
                <c:pt idx="1645">
                  <c:v>320</c:v>
                </c:pt>
                <c:pt idx="1646">
                  <c:v>233</c:v>
                </c:pt>
                <c:pt idx="1647">
                  <c:v>126</c:v>
                </c:pt>
                <c:pt idx="1648">
                  <c:v>27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6</c:v>
                </c:pt>
                <c:pt idx="1662">
                  <c:v>102</c:v>
                </c:pt>
                <c:pt idx="1663">
                  <c:v>248</c:v>
                </c:pt>
                <c:pt idx="1664">
                  <c:v>393</c:v>
                </c:pt>
                <c:pt idx="1665">
                  <c:v>490</c:v>
                </c:pt>
                <c:pt idx="1666">
                  <c:v>528</c:v>
                </c:pt>
                <c:pt idx="1667">
                  <c:v>519</c:v>
                </c:pt>
                <c:pt idx="1668">
                  <c:v>470</c:v>
                </c:pt>
                <c:pt idx="1669">
                  <c:v>386</c:v>
                </c:pt>
                <c:pt idx="1670">
                  <c:v>272</c:v>
                </c:pt>
                <c:pt idx="1671">
                  <c:v>140</c:v>
                </c:pt>
                <c:pt idx="1672">
                  <c:v>31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5</c:v>
                </c:pt>
                <c:pt idx="1686">
                  <c:v>78</c:v>
                </c:pt>
                <c:pt idx="1687">
                  <c:v>188</c:v>
                </c:pt>
                <c:pt idx="1688">
                  <c:v>304</c:v>
                </c:pt>
                <c:pt idx="1689">
                  <c:v>390</c:v>
                </c:pt>
                <c:pt idx="1690">
                  <c:v>444</c:v>
                </c:pt>
                <c:pt idx="1691">
                  <c:v>454</c:v>
                </c:pt>
                <c:pt idx="1692">
                  <c:v>420</c:v>
                </c:pt>
                <c:pt idx="1693">
                  <c:v>341</c:v>
                </c:pt>
                <c:pt idx="1694">
                  <c:v>236</c:v>
                </c:pt>
                <c:pt idx="1695">
                  <c:v>119</c:v>
                </c:pt>
                <c:pt idx="1696">
                  <c:v>24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4</c:v>
                </c:pt>
                <c:pt idx="1710">
                  <c:v>96</c:v>
                </c:pt>
                <c:pt idx="1711">
                  <c:v>238</c:v>
                </c:pt>
                <c:pt idx="1712">
                  <c:v>364</c:v>
                </c:pt>
                <c:pt idx="1713">
                  <c:v>450</c:v>
                </c:pt>
                <c:pt idx="1714">
                  <c:v>496</c:v>
                </c:pt>
                <c:pt idx="1715">
                  <c:v>500</c:v>
                </c:pt>
                <c:pt idx="1716">
                  <c:v>455</c:v>
                </c:pt>
                <c:pt idx="1717">
                  <c:v>380</c:v>
                </c:pt>
                <c:pt idx="1718">
                  <c:v>280</c:v>
                </c:pt>
                <c:pt idx="1719">
                  <c:v>156</c:v>
                </c:pt>
                <c:pt idx="1720">
                  <c:v>35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7</c:v>
                </c:pt>
                <c:pt idx="1734">
                  <c:v>99</c:v>
                </c:pt>
                <c:pt idx="1735">
                  <c:v>238</c:v>
                </c:pt>
                <c:pt idx="1736">
                  <c:v>372</c:v>
                </c:pt>
                <c:pt idx="1737">
                  <c:v>457</c:v>
                </c:pt>
                <c:pt idx="1738">
                  <c:v>495</c:v>
                </c:pt>
                <c:pt idx="1739">
                  <c:v>491</c:v>
                </c:pt>
                <c:pt idx="1740">
                  <c:v>448</c:v>
                </c:pt>
                <c:pt idx="1741">
                  <c:v>372</c:v>
                </c:pt>
                <c:pt idx="1742">
                  <c:v>274</c:v>
                </c:pt>
                <c:pt idx="1743">
                  <c:v>148</c:v>
                </c:pt>
                <c:pt idx="1744">
                  <c:v>35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11</c:v>
                </c:pt>
                <c:pt idx="1758">
                  <c:v>124</c:v>
                </c:pt>
                <c:pt idx="1759">
                  <c:v>277</c:v>
                </c:pt>
                <c:pt idx="1760">
                  <c:v>415</c:v>
                </c:pt>
                <c:pt idx="1761">
                  <c:v>500</c:v>
                </c:pt>
                <c:pt idx="1762">
                  <c:v>543</c:v>
                </c:pt>
                <c:pt idx="1763">
                  <c:v>530</c:v>
                </c:pt>
                <c:pt idx="1764">
                  <c:v>474</c:v>
                </c:pt>
                <c:pt idx="1765">
                  <c:v>389</c:v>
                </c:pt>
                <c:pt idx="1766">
                  <c:v>276</c:v>
                </c:pt>
                <c:pt idx="1767">
                  <c:v>152</c:v>
                </c:pt>
                <c:pt idx="1768">
                  <c:v>36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11</c:v>
                </c:pt>
                <c:pt idx="1782">
                  <c:v>126</c:v>
                </c:pt>
                <c:pt idx="1783">
                  <c:v>281</c:v>
                </c:pt>
                <c:pt idx="1784">
                  <c:v>425</c:v>
                </c:pt>
                <c:pt idx="1785">
                  <c:v>507</c:v>
                </c:pt>
                <c:pt idx="1786">
                  <c:v>536</c:v>
                </c:pt>
                <c:pt idx="1787">
                  <c:v>517</c:v>
                </c:pt>
                <c:pt idx="1788">
                  <c:v>456</c:v>
                </c:pt>
                <c:pt idx="1789">
                  <c:v>361</c:v>
                </c:pt>
                <c:pt idx="1790">
                  <c:v>244</c:v>
                </c:pt>
                <c:pt idx="1791">
                  <c:v>121</c:v>
                </c:pt>
                <c:pt idx="1792">
                  <c:v>25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6</c:v>
                </c:pt>
                <c:pt idx="1806">
                  <c:v>61</c:v>
                </c:pt>
                <c:pt idx="1807">
                  <c:v>149</c:v>
                </c:pt>
                <c:pt idx="1808">
                  <c:v>241</c:v>
                </c:pt>
                <c:pt idx="1809">
                  <c:v>306</c:v>
                </c:pt>
                <c:pt idx="1810">
                  <c:v>340</c:v>
                </c:pt>
                <c:pt idx="1811">
                  <c:v>345</c:v>
                </c:pt>
                <c:pt idx="1812">
                  <c:v>318</c:v>
                </c:pt>
                <c:pt idx="1813">
                  <c:v>264</c:v>
                </c:pt>
                <c:pt idx="1814">
                  <c:v>182</c:v>
                </c:pt>
                <c:pt idx="1815">
                  <c:v>95</c:v>
                </c:pt>
                <c:pt idx="1816">
                  <c:v>23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7</c:v>
                </c:pt>
                <c:pt idx="1830">
                  <c:v>84</c:v>
                </c:pt>
                <c:pt idx="1831">
                  <c:v>200</c:v>
                </c:pt>
                <c:pt idx="1832">
                  <c:v>318</c:v>
                </c:pt>
                <c:pt idx="1833">
                  <c:v>398</c:v>
                </c:pt>
                <c:pt idx="1834">
                  <c:v>442</c:v>
                </c:pt>
                <c:pt idx="1835">
                  <c:v>449</c:v>
                </c:pt>
                <c:pt idx="1836">
                  <c:v>421</c:v>
                </c:pt>
                <c:pt idx="1837">
                  <c:v>353</c:v>
                </c:pt>
                <c:pt idx="1838">
                  <c:v>257</c:v>
                </c:pt>
                <c:pt idx="1839">
                  <c:v>150</c:v>
                </c:pt>
                <c:pt idx="1840">
                  <c:v>44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14</c:v>
                </c:pt>
                <c:pt idx="1854">
                  <c:v>137</c:v>
                </c:pt>
                <c:pt idx="1855">
                  <c:v>297</c:v>
                </c:pt>
                <c:pt idx="1856">
                  <c:v>442</c:v>
                </c:pt>
                <c:pt idx="1857">
                  <c:v>536</c:v>
                </c:pt>
                <c:pt idx="1858">
                  <c:v>587</c:v>
                </c:pt>
                <c:pt idx="1859">
                  <c:v>596</c:v>
                </c:pt>
                <c:pt idx="1860">
                  <c:v>563</c:v>
                </c:pt>
                <c:pt idx="1861">
                  <c:v>487</c:v>
                </c:pt>
                <c:pt idx="1862">
                  <c:v>373</c:v>
                </c:pt>
                <c:pt idx="1863">
                  <c:v>227</c:v>
                </c:pt>
                <c:pt idx="1864">
                  <c:v>72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29</c:v>
                </c:pt>
                <c:pt idx="1878">
                  <c:v>182</c:v>
                </c:pt>
                <c:pt idx="1879">
                  <c:v>354</c:v>
                </c:pt>
                <c:pt idx="1880">
                  <c:v>500</c:v>
                </c:pt>
                <c:pt idx="1881">
                  <c:v>605</c:v>
                </c:pt>
                <c:pt idx="1882">
                  <c:v>666</c:v>
                </c:pt>
                <c:pt idx="1883">
                  <c:v>676</c:v>
                </c:pt>
                <c:pt idx="1884">
                  <c:v>635</c:v>
                </c:pt>
                <c:pt idx="1885">
                  <c:v>548</c:v>
                </c:pt>
                <c:pt idx="1886">
                  <c:v>419</c:v>
                </c:pt>
                <c:pt idx="1887">
                  <c:v>256</c:v>
                </c:pt>
                <c:pt idx="1888">
                  <c:v>84</c:v>
                </c:pt>
                <c:pt idx="1889">
                  <c:v>1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28</c:v>
                </c:pt>
                <c:pt idx="1902">
                  <c:v>160</c:v>
                </c:pt>
                <c:pt idx="1903">
                  <c:v>321</c:v>
                </c:pt>
                <c:pt idx="1904">
                  <c:v>465</c:v>
                </c:pt>
                <c:pt idx="1905">
                  <c:v>575</c:v>
                </c:pt>
                <c:pt idx="1906">
                  <c:v>625</c:v>
                </c:pt>
                <c:pt idx="1907">
                  <c:v>628</c:v>
                </c:pt>
                <c:pt idx="1908">
                  <c:v>574</c:v>
                </c:pt>
                <c:pt idx="1909">
                  <c:v>470</c:v>
                </c:pt>
                <c:pt idx="1910">
                  <c:v>327</c:v>
                </c:pt>
                <c:pt idx="1911">
                  <c:v>174</c:v>
                </c:pt>
                <c:pt idx="1912">
                  <c:v>45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13</c:v>
                </c:pt>
                <c:pt idx="1926">
                  <c:v>103</c:v>
                </c:pt>
                <c:pt idx="1927">
                  <c:v>233</c:v>
                </c:pt>
                <c:pt idx="1928">
                  <c:v>371</c:v>
                </c:pt>
                <c:pt idx="1929">
                  <c:v>480</c:v>
                </c:pt>
                <c:pt idx="1930">
                  <c:v>543</c:v>
                </c:pt>
                <c:pt idx="1931">
                  <c:v>550</c:v>
                </c:pt>
                <c:pt idx="1932">
                  <c:v>499</c:v>
                </c:pt>
                <c:pt idx="1933">
                  <c:v>411</c:v>
                </c:pt>
                <c:pt idx="1934">
                  <c:v>303</c:v>
                </c:pt>
                <c:pt idx="1935">
                  <c:v>173</c:v>
                </c:pt>
                <c:pt idx="1936">
                  <c:v>52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22</c:v>
                </c:pt>
                <c:pt idx="1950">
                  <c:v>140</c:v>
                </c:pt>
                <c:pt idx="1951">
                  <c:v>295</c:v>
                </c:pt>
                <c:pt idx="1952">
                  <c:v>433</c:v>
                </c:pt>
                <c:pt idx="1953">
                  <c:v>529</c:v>
                </c:pt>
                <c:pt idx="1954">
                  <c:v>577</c:v>
                </c:pt>
                <c:pt idx="1955">
                  <c:v>566</c:v>
                </c:pt>
                <c:pt idx="1956">
                  <c:v>477</c:v>
                </c:pt>
                <c:pt idx="1957">
                  <c:v>372</c:v>
                </c:pt>
                <c:pt idx="1958">
                  <c:v>264</c:v>
                </c:pt>
                <c:pt idx="1959">
                  <c:v>158</c:v>
                </c:pt>
                <c:pt idx="1960">
                  <c:v>50</c:v>
                </c:pt>
                <c:pt idx="1961">
                  <c:v>1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14</c:v>
                </c:pt>
                <c:pt idx="1974">
                  <c:v>94</c:v>
                </c:pt>
                <c:pt idx="1975">
                  <c:v>194</c:v>
                </c:pt>
                <c:pt idx="1976">
                  <c:v>281</c:v>
                </c:pt>
                <c:pt idx="1977">
                  <c:v>345</c:v>
                </c:pt>
                <c:pt idx="1978">
                  <c:v>383</c:v>
                </c:pt>
                <c:pt idx="1979">
                  <c:v>396</c:v>
                </c:pt>
                <c:pt idx="1980">
                  <c:v>372</c:v>
                </c:pt>
                <c:pt idx="1981">
                  <c:v>323</c:v>
                </c:pt>
                <c:pt idx="1982">
                  <c:v>247</c:v>
                </c:pt>
                <c:pt idx="1983">
                  <c:v>145</c:v>
                </c:pt>
                <c:pt idx="1984">
                  <c:v>50</c:v>
                </c:pt>
                <c:pt idx="1985">
                  <c:v>1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26</c:v>
                </c:pt>
                <c:pt idx="1998">
                  <c:v>157</c:v>
                </c:pt>
                <c:pt idx="1999">
                  <c:v>320</c:v>
                </c:pt>
                <c:pt idx="2000">
                  <c:v>456</c:v>
                </c:pt>
                <c:pt idx="2001">
                  <c:v>546</c:v>
                </c:pt>
                <c:pt idx="2002">
                  <c:v>598</c:v>
                </c:pt>
                <c:pt idx="2003">
                  <c:v>615</c:v>
                </c:pt>
                <c:pt idx="2004">
                  <c:v>591</c:v>
                </c:pt>
                <c:pt idx="2005">
                  <c:v>515</c:v>
                </c:pt>
                <c:pt idx="2006">
                  <c:v>400</c:v>
                </c:pt>
                <c:pt idx="2007">
                  <c:v>255</c:v>
                </c:pt>
                <c:pt idx="2008">
                  <c:v>94</c:v>
                </c:pt>
                <c:pt idx="2009">
                  <c:v>2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35</c:v>
                </c:pt>
                <c:pt idx="2022">
                  <c:v>161</c:v>
                </c:pt>
                <c:pt idx="2023">
                  <c:v>294</c:v>
                </c:pt>
                <c:pt idx="2024">
                  <c:v>411</c:v>
                </c:pt>
                <c:pt idx="2025">
                  <c:v>513</c:v>
                </c:pt>
                <c:pt idx="2026">
                  <c:v>579</c:v>
                </c:pt>
                <c:pt idx="2027">
                  <c:v>598</c:v>
                </c:pt>
                <c:pt idx="2028">
                  <c:v>572</c:v>
                </c:pt>
                <c:pt idx="2029">
                  <c:v>494</c:v>
                </c:pt>
                <c:pt idx="2030">
                  <c:v>362</c:v>
                </c:pt>
                <c:pt idx="2031">
                  <c:v>204</c:v>
                </c:pt>
                <c:pt idx="2032">
                  <c:v>65</c:v>
                </c:pt>
                <c:pt idx="2033">
                  <c:v>1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28</c:v>
                </c:pt>
                <c:pt idx="2046">
                  <c:v>147</c:v>
                </c:pt>
                <c:pt idx="2047">
                  <c:v>301</c:v>
                </c:pt>
                <c:pt idx="2048">
                  <c:v>455</c:v>
                </c:pt>
                <c:pt idx="2049">
                  <c:v>566</c:v>
                </c:pt>
                <c:pt idx="2050">
                  <c:v>614</c:v>
                </c:pt>
                <c:pt idx="2051">
                  <c:v>612</c:v>
                </c:pt>
                <c:pt idx="2052">
                  <c:v>563</c:v>
                </c:pt>
                <c:pt idx="2053">
                  <c:v>483</c:v>
                </c:pt>
                <c:pt idx="2054">
                  <c:v>373</c:v>
                </c:pt>
                <c:pt idx="2055">
                  <c:v>239</c:v>
                </c:pt>
                <c:pt idx="2056">
                  <c:v>95</c:v>
                </c:pt>
                <c:pt idx="2057">
                  <c:v>3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45</c:v>
                </c:pt>
                <c:pt idx="2070">
                  <c:v>196</c:v>
                </c:pt>
                <c:pt idx="2071">
                  <c:v>375</c:v>
                </c:pt>
                <c:pt idx="2072">
                  <c:v>521</c:v>
                </c:pt>
                <c:pt idx="2073">
                  <c:v>621</c:v>
                </c:pt>
                <c:pt idx="2074">
                  <c:v>668</c:v>
                </c:pt>
                <c:pt idx="2075">
                  <c:v>659</c:v>
                </c:pt>
                <c:pt idx="2076">
                  <c:v>595</c:v>
                </c:pt>
                <c:pt idx="2077">
                  <c:v>487</c:v>
                </c:pt>
                <c:pt idx="2078">
                  <c:v>342</c:v>
                </c:pt>
                <c:pt idx="2079">
                  <c:v>187</c:v>
                </c:pt>
                <c:pt idx="2080">
                  <c:v>57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16</c:v>
                </c:pt>
                <c:pt idx="2094">
                  <c:v>83</c:v>
                </c:pt>
                <c:pt idx="2095">
                  <c:v>190</c:v>
                </c:pt>
                <c:pt idx="2096">
                  <c:v>303</c:v>
                </c:pt>
                <c:pt idx="2097">
                  <c:v>396</c:v>
                </c:pt>
                <c:pt idx="2098">
                  <c:v>462</c:v>
                </c:pt>
                <c:pt idx="2099">
                  <c:v>483</c:v>
                </c:pt>
                <c:pt idx="2100">
                  <c:v>467</c:v>
                </c:pt>
                <c:pt idx="2101">
                  <c:v>415</c:v>
                </c:pt>
                <c:pt idx="2102">
                  <c:v>310</c:v>
                </c:pt>
                <c:pt idx="2103">
                  <c:v>176</c:v>
                </c:pt>
                <c:pt idx="2104">
                  <c:v>57</c:v>
                </c:pt>
                <c:pt idx="2105">
                  <c:v>1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31</c:v>
                </c:pt>
                <c:pt idx="2118">
                  <c:v>164</c:v>
                </c:pt>
                <c:pt idx="2119">
                  <c:v>346</c:v>
                </c:pt>
                <c:pt idx="2120">
                  <c:v>505</c:v>
                </c:pt>
                <c:pt idx="2121">
                  <c:v>608</c:v>
                </c:pt>
                <c:pt idx="2122">
                  <c:v>643</c:v>
                </c:pt>
                <c:pt idx="2123">
                  <c:v>631</c:v>
                </c:pt>
                <c:pt idx="2124">
                  <c:v>586</c:v>
                </c:pt>
                <c:pt idx="2125">
                  <c:v>502</c:v>
                </c:pt>
                <c:pt idx="2126">
                  <c:v>380</c:v>
                </c:pt>
                <c:pt idx="2127">
                  <c:v>229</c:v>
                </c:pt>
                <c:pt idx="2128">
                  <c:v>84</c:v>
                </c:pt>
                <c:pt idx="2129">
                  <c:v>3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44</c:v>
                </c:pt>
                <c:pt idx="2142">
                  <c:v>179</c:v>
                </c:pt>
                <c:pt idx="2143">
                  <c:v>341</c:v>
                </c:pt>
                <c:pt idx="2144">
                  <c:v>479</c:v>
                </c:pt>
                <c:pt idx="2145">
                  <c:v>574</c:v>
                </c:pt>
                <c:pt idx="2146">
                  <c:v>626</c:v>
                </c:pt>
                <c:pt idx="2147">
                  <c:v>623</c:v>
                </c:pt>
                <c:pt idx="2148">
                  <c:v>571</c:v>
                </c:pt>
                <c:pt idx="2149">
                  <c:v>482</c:v>
                </c:pt>
                <c:pt idx="2150">
                  <c:v>362</c:v>
                </c:pt>
                <c:pt idx="2151">
                  <c:v>227</c:v>
                </c:pt>
                <c:pt idx="2152">
                  <c:v>85</c:v>
                </c:pt>
                <c:pt idx="2153">
                  <c:v>3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45</c:v>
                </c:pt>
                <c:pt idx="2166">
                  <c:v>164</c:v>
                </c:pt>
                <c:pt idx="2167">
                  <c:v>299</c:v>
                </c:pt>
                <c:pt idx="2168">
                  <c:v>426</c:v>
                </c:pt>
                <c:pt idx="2169">
                  <c:v>520</c:v>
                </c:pt>
                <c:pt idx="2170">
                  <c:v>564</c:v>
                </c:pt>
                <c:pt idx="2171">
                  <c:v>546</c:v>
                </c:pt>
                <c:pt idx="2172">
                  <c:v>484</c:v>
                </c:pt>
                <c:pt idx="2173">
                  <c:v>398</c:v>
                </c:pt>
                <c:pt idx="2174">
                  <c:v>287</c:v>
                </c:pt>
                <c:pt idx="2175">
                  <c:v>166</c:v>
                </c:pt>
                <c:pt idx="2176">
                  <c:v>52</c:v>
                </c:pt>
                <c:pt idx="2177">
                  <c:v>1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26</c:v>
                </c:pt>
                <c:pt idx="2190">
                  <c:v>121</c:v>
                </c:pt>
                <c:pt idx="2191">
                  <c:v>251</c:v>
                </c:pt>
                <c:pt idx="2192">
                  <c:v>366</c:v>
                </c:pt>
                <c:pt idx="2193">
                  <c:v>447</c:v>
                </c:pt>
                <c:pt idx="2194">
                  <c:v>502</c:v>
                </c:pt>
                <c:pt idx="2195">
                  <c:v>528</c:v>
                </c:pt>
                <c:pt idx="2196">
                  <c:v>502</c:v>
                </c:pt>
                <c:pt idx="2197">
                  <c:v>424</c:v>
                </c:pt>
                <c:pt idx="2198">
                  <c:v>318</c:v>
                </c:pt>
                <c:pt idx="2199">
                  <c:v>194</c:v>
                </c:pt>
                <c:pt idx="2200">
                  <c:v>70</c:v>
                </c:pt>
                <c:pt idx="2201">
                  <c:v>2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35</c:v>
                </c:pt>
                <c:pt idx="2214">
                  <c:v>142</c:v>
                </c:pt>
                <c:pt idx="2215">
                  <c:v>277</c:v>
                </c:pt>
                <c:pt idx="2216">
                  <c:v>396</c:v>
                </c:pt>
                <c:pt idx="2217">
                  <c:v>470</c:v>
                </c:pt>
                <c:pt idx="2218">
                  <c:v>516</c:v>
                </c:pt>
                <c:pt idx="2219">
                  <c:v>529</c:v>
                </c:pt>
                <c:pt idx="2220">
                  <c:v>495</c:v>
                </c:pt>
                <c:pt idx="2221">
                  <c:v>415</c:v>
                </c:pt>
                <c:pt idx="2222">
                  <c:v>306</c:v>
                </c:pt>
                <c:pt idx="2223">
                  <c:v>178</c:v>
                </c:pt>
                <c:pt idx="2224">
                  <c:v>63</c:v>
                </c:pt>
                <c:pt idx="2225">
                  <c:v>3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39</c:v>
                </c:pt>
                <c:pt idx="2238">
                  <c:v>163</c:v>
                </c:pt>
                <c:pt idx="2239">
                  <c:v>318</c:v>
                </c:pt>
                <c:pt idx="2240">
                  <c:v>454</c:v>
                </c:pt>
                <c:pt idx="2241">
                  <c:v>543</c:v>
                </c:pt>
                <c:pt idx="2242">
                  <c:v>587</c:v>
                </c:pt>
                <c:pt idx="2243">
                  <c:v>592</c:v>
                </c:pt>
                <c:pt idx="2244">
                  <c:v>567</c:v>
                </c:pt>
                <c:pt idx="2245">
                  <c:v>489</c:v>
                </c:pt>
                <c:pt idx="2246">
                  <c:v>372</c:v>
                </c:pt>
                <c:pt idx="2247">
                  <c:v>229</c:v>
                </c:pt>
                <c:pt idx="2248">
                  <c:v>85</c:v>
                </c:pt>
                <c:pt idx="2249">
                  <c:v>3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43</c:v>
                </c:pt>
                <c:pt idx="2262">
                  <c:v>162</c:v>
                </c:pt>
                <c:pt idx="2263">
                  <c:v>311</c:v>
                </c:pt>
                <c:pt idx="2264">
                  <c:v>449</c:v>
                </c:pt>
                <c:pt idx="2265">
                  <c:v>555</c:v>
                </c:pt>
                <c:pt idx="2266">
                  <c:v>612</c:v>
                </c:pt>
                <c:pt idx="2267">
                  <c:v>616</c:v>
                </c:pt>
                <c:pt idx="2268">
                  <c:v>585</c:v>
                </c:pt>
                <c:pt idx="2269">
                  <c:v>505</c:v>
                </c:pt>
                <c:pt idx="2270">
                  <c:v>388</c:v>
                </c:pt>
                <c:pt idx="2271">
                  <c:v>235</c:v>
                </c:pt>
                <c:pt idx="2272">
                  <c:v>86</c:v>
                </c:pt>
                <c:pt idx="2273">
                  <c:v>3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37</c:v>
                </c:pt>
                <c:pt idx="2286">
                  <c:v>138</c:v>
                </c:pt>
                <c:pt idx="2287">
                  <c:v>269</c:v>
                </c:pt>
                <c:pt idx="2288">
                  <c:v>398</c:v>
                </c:pt>
                <c:pt idx="2289">
                  <c:v>486</c:v>
                </c:pt>
                <c:pt idx="2290">
                  <c:v>547</c:v>
                </c:pt>
                <c:pt idx="2291">
                  <c:v>560</c:v>
                </c:pt>
                <c:pt idx="2292">
                  <c:v>514</c:v>
                </c:pt>
                <c:pt idx="2293">
                  <c:v>435</c:v>
                </c:pt>
                <c:pt idx="2294">
                  <c:v>330</c:v>
                </c:pt>
                <c:pt idx="2295">
                  <c:v>203</c:v>
                </c:pt>
                <c:pt idx="2296">
                  <c:v>78</c:v>
                </c:pt>
                <c:pt idx="2297">
                  <c:v>5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42</c:v>
                </c:pt>
                <c:pt idx="2310">
                  <c:v>162</c:v>
                </c:pt>
                <c:pt idx="2311">
                  <c:v>312</c:v>
                </c:pt>
                <c:pt idx="2312">
                  <c:v>450</c:v>
                </c:pt>
                <c:pt idx="2313">
                  <c:v>541</c:v>
                </c:pt>
                <c:pt idx="2314">
                  <c:v>580</c:v>
                </c:pt>
                <c:pt idx="2315">
                  <c:v>568</c:v>
                </c:pt>
                <c:pt idx="2316">
                  <c:v>521</c:v>
                </c:pt>
                <c:pt idx="2317">
                  <c:v>446</c:v>
                </c:pt>
                <c:pt idx="2318">
                  <c:v>337</c:v>
                </c:pt>
                <c:pt idx="2319">
                  <c:v>204</c:v>
                </c:pt>
                <c:pt idx="2320">
                  <c:v>80</c:v>
                </c:pt>
                <c:pt idx="2321">
                  <c:v>5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40</c:v>
                </c:pt>
                <c:pt idx="2334">
                  <c:v>136</c:v>
                </c:pt>
                <c:pt idx="2335">
                  <c:v>245</c:v>
                </c:pt>
                <c:pt idx="2336">
                  <c:v>338</c:v>
                </c:pt>
                <c:pt idx="2337">
                  <c:v>412</c:v>
                </c:pt>
                <c:pt idx="2338">
                  <c:v>456</c:v>
                </c:pt>
                <c:pt idx="2339">
                  <c:v>462</c:v>
                </c:pt>
                <c:pt idx="2340">
                  <c:v>444</c:v>
                </c:pt>
                <c:pt idx="2341">
                  <c:v>381</c:v>
                </c:pt>
                <c:pt idx="2342">
                  <c:v>287</c:v>
                </c:pt>
                <c:pt idx="2343">
                  <c:v>179</c:v>
                </c:pt>
                <c:pt idx="2344">
                  <c:v>72</c:v>
                </c:pt>
                <c:pt idx="2345">
                  <c:v>6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23</c:v>
                </c:pt>
                <c:pt idx="2358">
                  <c:v>89</c:v>
                </c:pt>
                <c:pt idx="2359">
                  <c:v>174</c:v>
                </c:pt>
                <c:pt idx="2360">
                  <c:v>248</c:v>
                </c:pt>
                <c:pt idx="2361">
                  <c:v>312</c:v>
                </c:pt>
                <c:pt idx="2362">
                  <c:v>347</c:v>
                </c:pt>
                <c:pt idx="2363">
                  <c:v>355</c:v>
                </c:pt>
                <c:pt idx="2364">
                  <c:v>337</c:v>
                </c:pt>
                <c:pt idx="2365">
                  <c:v>286</c:v>
                </c:pt>
                <c:pt idx="2366">
                  <c:v>211</c:v>
                </c:pt>
                <c:pt idx="2367">
                  <c:v>132</c:v>
                </c:pt>
                <c:pt idx="2368">
                  <c:v>50</c:v>
                </c:pt>
                <c:pt idx="2369">
                  <c:v>4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39</c:v>
                </c:pt>
                <c:pt idx="2382">
                  <c:v>143</c:v>
                </c:pt>
                <c:pt idx="2383">
                  <c:v>279</c:v>
                </c:pt>
                <c:pt idx="2384">
                  <c:v>389</c:v>
                </c:pt>
                <c:pt idx="2385">
                  <c:v>455</c:v>
                </c:pt>
                <c:pt idx="2386">
                  <c:v>484</c:v>
                </c:pt>
                <c:pt idx="2387">
                  <c:v>483</c:v>
                </c:pt>
                <c:pt idx="2388">
                  <c:v>444</c:v>
                </c:pt>
                <c:pt idx="2389">
                  <c:v>358</c:v>
                </c:pt>
                <c:pt idx="2390">
                  <c:v>261</c:v>
                </c:pt>
                <c:pt idx="2391">
                  <c:v>163</c:v>
                </c:pt>
                <c:pt idx="2392">
                  <c:v>67</c:v>
                </c:pt>
                <c:pt idx="2393">
                  <c:v>6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54</c:v>
                </c:pt>
                <c:pt idx="2406">
                  <c:v>181</c:v>
                </c:pt>
                <c:pt idx="2407">
                  <c:v>333</c:v>
                </c:pt>
                <c:pt idx="2408">
                  <c:v>469</c:v>
                </c:pt>
                <c:pt idx="2409">
                  <c:v>568</c:v>
                </c:pt>
                <c:pt idx="2410">
                  <c:v>618</c:v>
                </c:pt>
                <c:pt idx="2411">
                  <c:v>626</c:v>
                </c:pt>
                <c:pt idx="2412">
                  <c:v>595</c:v>
                </c:pt>
                <c:pt idx="2413">
                  <c:v>526</c:v>
                </c:pt>
                <c:pt idx="2414">
                  <c:v>428</c:v>
                </c:pt>
                <c:pt idx="2415">
                  <c:v>293</c:v>
                </c:pt>
                <c:pt idx="2416">
                  <c:v>135</c:v>
                </c:pt>
                <c:pt idx="2417">
                  <c:v>18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1</c:v>
                </c:pt>
                <c:pt idx="2429">
                  <c:v>73</c:v>
                </c:pt>
                <c:pt idx="2430">
                  <c:v>214</c:v>
                </c:pt>
                <c:pt idx="2431">
                  <c:v>386</c:v>
                </c:pt>
                <c:pt idx="2432">
                  <c:v>538</c:v>
                </c:pt>
                <c:pt idx="2433">
                  <c:v>639</c:v>
                </c:pt>
                <c:pt idx="2434">
                  <c:v>693</c:v>
                </c:pt>
                <c:pt idx="2435">
                  <c:v>702</c:v>
                </c:pt>
                <c:pt idx="2436">
                  <c:v>668</c:v>
                </c:pt>
                <c:pt idx="2437">
                  <c:v>591</c:v>
                </c:pt>
                <c:pt idx="2438">
                  <c:v>472</c:v>
                </c:pt>
                <c:pt idx="2439">
                  <c:v>318</c:v>
                </c:pt>
                <c:pt idx="2440">
                  <c:v>148</c:v>
                </c:pt>
                <c:pt idx="2441">
                  <c:v>18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1</c:v>
                </c:pt>
                <c:pt idx="2453">
                  <c:v>73</c:v>
                </c:pt>
                <c:pt idx="2454">
                  <c:v>227</c:v>
                </c:pt>
                <c:pt idx="2455">
                  <c:v>399</c:v>
                </c:pt>
                <c:pt idx="2456">
                  <c:v>537</c:v>
                </c:pt>
                <c:pt idx="2457">
                  <c:v>627</c:v>
                </c:pt>
                <c:pt idx="2458">
                  <c:v>679</c:v>
                </c:pt>
                <c:pt idx="2459">
                  <c:v>688</c:v>
                </c:pt>
                <c:pt idx="2460">
                  <c:v>652</c:v>
                </c:pt>
                <c:pt idx="2461">
                  <c:v>564</c:v>
                </c:pt>
                <c:pt idx="2462">
                  <c:v>433</c:v>
                </c:pt>
                <c:pt idx="2463">
                  <c:v>272</c:v>
                </c:pt>
                <c:pt idx="2464">
                  <c:v>110</c:v>
                </c:pt>
                <c:pt idx="2465">
                  <c:v>11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1</c:v>
                </c:pt>
                <c:pt idx="2477">
                  <c:v>50</c:v>
                </c:pt>
                <c:pt idx="2478">
                  <c:v>163</c:v>
                </c:pt>
                <c:pt idx="2479">
                  <c:v>306</c:v>
                </c:pt>
                <c:pt idx="2480">
                  <c:v>444</c:v>
                </c:pt>
                <c:pt idx="2481">
                  <c:v>541</c:v>
                </c:pt>
                <c:pt idx="2482">
                  <c:v>592</c:v>
                </c:pt>
                <c:pt idx="2483">
                  <c:v>592</c:v>
                </c:pt>
                <c:pt idx="2484">
                  <c:v>549</c:v>
                </c:pt>
                <c:pt idx="2485">
                  <c:v>472</c:v>
                </c:pt>
                <c:pt idx="2486">
                  <c:v>367</c:v>
                </c:pt>
                <c:pt idx="2487">
                  <c:v>243</c:v>
                </c:pt>
                <c:pt idx="2488">
                  <c:v>110</c:v>
                </c:pt>
                <c:pt idx="2489">
                  <c:v>14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1</c:v>
                </c:pt>
                <c:pt idx="2501">
                  <c:v>64</c:v>
                </c:pt>
                <c:pt idx="2502">
                  <c:v>205</c:v>
                </c:pt>
                <c:pt idx="2503">
                  <c:v>376</c:v>
                </c:pt>
                <c:pt idx="2504">
                  <c:v>523</c:v>
                </c:pt>
                <c:pt idx="2505">
                  <c:v>629</c:v>
                </c:pt>
                <c:pt idx="2506">
                  <c:v>688</c:v>
                </c:pt>
                <c:pt idx="2507">
                  <c:v>699</c:v>
                </c:pt>
                <c:pt idx="2508">
                  <c:v>661</c:v>
                </c:pt>
                <c:pt idx="2509">
                  <c:v>587</c:v>
                </c:pt>
                <c:pt idx="2510">
                  <c:v>472</c:v>
                </c:pt>
                <c:pt idx="2511">
                  <c:v>323</c:v>
                </c:pt>
                <c:pt idx="2512">
                  <c:v>158</c:v>
                </c:pt>
                <c:pt idx="2513">
                  <c:v>28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3</c:v>
                </c:pt>
                <c:pt idx="2525">
                  <c:v>84</c:v>
                </c:pt>
                <c:pt idx="2526">
                  <c:v>231</c:v>
                </c:pt>
                <c:pt idx="2527">
                  <c:v>395</c:v>
                </c:pt>
                <c:pt idx="2528">
                  <c:v>541</c:v>
                </c:pt>
                <c:pt idx="2529">
                  <c:v>650</c:v>
                </c:pt>
                <c:pt idx="2530">
                  <c:v>698</c:v>
                </c:pt>
                <c:pt idx="2531">
                  <c:v>698</c:v>
                </c:pt>
                <c:pt idx="2532">
                  <c:v>656</c:v>
                </c:pt>
                <c:pt idx="2533">
                  <c:v>568</c:v>
                </c:pt>
                <c:pt idx="2534">
                  <c:v>448</c:v>
                </c:pt>
                <c:pt idx="2535">
                  <c:v>306</c:v>
                </c:pt>
                <c:pt idx="2536">
                  <c:v>142</c:v>
                </c:pt>
                <c:pt idx="2537">
                  <c:v>22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3</c:v>
                </c:pt>
                <c:pt idx="2549">
                  <c:v>87</c:v>
                </c:pt>
                <c:pt idx="2550">
                  <c:v>237</c:v>
                </c:pt>
                <c:pt idx="2551">
                  <c:v>401</c:v>
                </c:pt>
                <c:pt idx="2552">
                  <c:v>530</c:v>
                </c:pt>
                <c:pt idx="2553">
                  <c:v>616</c:v>
                </c:pt>
                <c:pt idx="2554">
                  <c:v>661</c:v>
                </c:pt>
                <c:pt idx="2555">
                  <c:v>660</c:v>
                </c:pt>
                <c:pt idx="2556">
                  <c:v>616</c:v>
                </c:pt>
                <c:pt idx="2557">
                  <c:v>529</c:v>
                </c:pt>
                <c:pt idx="2558">
                  <c:v>411</c:v>
                </c:pt>
                <c:pt idx="2559">
                  <c:v>269</c:v>
                </c:pt>
                <c:pt idx="2560">
                  <c:v>126</c:v>
                </c:pt>
                <c:pt idx="2561">
                  <c:v>21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2</c:v>
                </c:pt>
                <c:pt idx="2573">
                  <c:v>66</c:v>
                </c:pt>
                <c:pt idx="2574">
                  <c:v>183</c:v>
                </c:pt>
                <c:pt idx="2575">
                  <c:v>300</c:v>
                </c:pt>
                <c:pt idx="2576">
                  <c:v>402</c:v>
                </c:pt>
                <c:pt idx="2577">
                  <c:v>477</c:v>
                </c:pt>
                <c:pt idx="2578">
                  <c:v>490</c:v>
                </c:pt>
                <c:pt idx="2579">
                  <c:v>455</c:v>
                </c:pt>
                <c:pt idx="2580">
                  <c:v>426</c:v>
                </c:pt>
                <c:pt idx="2581">
                  <c:v>394</c:v>
                </c:pt>
                <c:pt idx="2582">
                  <c:v>324</c:v>
                </c:pt>
                <c:pt idx="2583">
                  <c:v>231</c:v>
                </c:pt>
                <c:pt idx="2584">
                  <c:v>118</c:v>
                </c:pt>
                <c:pt idx="2585">
                  <c:v>19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2</c:v>
                </c:pt>
                <c:pt idx="2597">
                  <c:v>59</c:v>
                </c:pt>
                <c:pt idx="2598">
                  <c:v>169</c:v>
                </c:pt>
                <c:pt idx="2599">
                  <c:v>296</c:v>
                </c:pt>
                <c:pt idx="2600">
                  <c:v>392</c:v>
                </c:pt>
                <c:pt idx="2601">
                  <c:v>463</c:v>
                </c:pt>
                <c:pt idx="2602">
                  <c:v>513</c:v>
                </c:pt>
                <c:pt idx="2603">
                  <c:v>525</c:v>
                </c:pt>
                <c:pt idx="2604">
                  <c:v>492</c:v>
                </c:pt>
                <c:pt idx="2605">
                  <c:v>445</c:v>
                </c:pt>
                <c:pt idx="2606">
                  <c:v>357</c:v>
                </c:pt>
                <c:pt idx="2607">
                  <c:v>234</c:v>
                </c:pt>
                <c:pt idx="2608">
                  <c:v>110</c:v>
                </c:pt>
                <c:pt idx="2609">
                  <c:v>22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5</c:v>
                </c:pt>
                <c:pt idx="2621">
                  <c:v>98</c:v>
                </c:pt>
                <c:pt idx="2622">
                  <c:v>250</c:v>
                </c:pt>
                <c:pt idx="2623">
                  <c:v>409</c:v>
                </c:pt>
                <c:pt idx="2624">
                  <c:v>538</c:v>
                </c:pt>
                <c:pt idx="2625">
                  <c:v>623</c:v>
                </c:pt>
                <c:pt idx="2626">
                  <c:v>679</c:v>
                </c:pt>
                <c:pt idx="2627">
                  <c:v>693</c:v>
                </c:pt>
                <c:pt idx="2628">
                  <c:v>661</c:v>
                </c:pt>
                <c:pt idx="2629">
                  <c:v>582</c:v>
                </c:pt>
                <c:pt idx="2630">
                  <c:v>469</c:v>
                </c:pt>
                <c:pt idx="2631">
                  <c:v>329</c:v>
                </c:pt>
                <c:pt idx="2632">
                  <c:v>171</c:v>
                </c:pt>
                <c:pt idx="2633">
                  <c:v>38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6</c:v>
                </c:pt>
                <c:pt idx="2645">
                  <c:v>111</c:v>
                </c:pt>
                <c:pt idx="2646">
                  <c:v>275</c:v>
                </c:pt>
                <c:pt idx="2647">
                  <c:v>440</c:v>
                </c:pt>
                <c:pt idx="2648">
                  <c:v>575</c:v>
                </c:pt>
                <c:pt idx="2649">
                  <c:v>669</c:v>
                </c:pt>
                <c:pt idx="2650">
                  <c:v>720</c:v>
                </c:pt>
                <c:pt idx="2651">
                  <c:v>729</c:v>
                </c:pt>
                <c:pt idx="2652">
                  <c:v>696</c:v>
                </c:pt>
                <c:pt idx="2653">
                  <c:v>619</c:v>
                </c:pt>
                <c:pt idx="2654">
                  <c:v>501</c:v>
                </c:pt>
                <c:pt idx="2655">
                  <c:v>346</c:v>
                </c:pt>
                <c:pt idx="2656">
                  <c:v>173</c:v>
                </c:pt>
                <c:pt idx="2657">
                  <c:v>35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6</c:v>
                </c:pt>
                <c:pt idx="2669">
                  <c:v>92</c:v>
                </c:pt>
                <c:pt idx="2670">
                  <c:v>231</c:v>
                </c:pt>
                <c:pt idx="2671">
                  <c:v>381</c:v>
                </c:pt>
                <c:pt idx="2672">
                  <c:v>504</c:v>
                </c:pt>
                <c:pt idx="2673">
                  <c:v>580</c:v>
                </c:pt>
                <c:pt idx="2674">
                  <c:v>602</c:v>
                </c:pt>
                <c:pt idx="2675">
                  <c:v>580</c:v>
                </c:pt>
                <c:pt idx="2676">
                  <c:v>514</c:v>
                </c:pt>
                <c:pt idx="2677">
                  <c:v>413</c:v>
                </c:pt>
                <c:pt idx="2678">
                  <c:v>302</c:v>
                </c:pt>
                <c:pt idx="2679">
                  <c:v>188</c:v>
                </c:pt>
                <c:pt idx="2680">
                  <c:v>88</c:v>
                </c:pt>
                <c:pt idx="2681">
                  <c:v>15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4</c:v>
                </c:pt>
                <c:pt idx="2693">
                  <c:v>72</c:v>
                </c:pt>
                <c:pt idx="2694">
                  <c:v>197</c:v>
                </c:pt>
                <c:pt idx="2695">
                  <c:v>345</c:v>
                </c:pt>
                <c:pt idx="2696">
                  <c:v>473</c:v>
                </c:pt>
                <c:pt idx="2697">
                  <c:v>541</c:v>
                </c:pt>
                <c:pt idx="2698">
                  <c:v>560</c:v>
                </c:pt>
                <c:pt idx="2699">
                  <c:v>532</c:v>
                </c:pt>
                <c:pt idx="2700">
                  <c:v>473</c:v>
                </c:pt>
                <c:pt idx="2701">
                  <c:v>396</c:v>
                </c:pt>
                <c:pt idx="2702">
                  <c:v>295</c:v>
                </c:pt>
                <c:pt idx="2703">
                  <c:v>188</c:v>
                </c:pt>
                <c:pt idx="2704">
                  <c:v>88</c:v>
                </c:pt>
                <c:pt idx="2705">
                  <c:v>18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3</c:v>
                </c:pt>
                <c:pt idx="2717">
                  <c:v>54</c:v>
                </c:pt>
                <c:pt idx="2718">
                  <c:v>141</c:v>
                </c:pt>
                <c:pt idx="2719">
                  <c:v>235</c:v>
                </c:pt>
                <c:pt idx="2720">
                  <c:v>309</c:v>
                </c:pt>
                <c:pt idx="2721">
                  <c:v>367</c:v>
                </c:pt>
                <c:pt idx="2722">
                  <c:v>392</c:v>
                </c:pt>
                <c:pt idx="2723">
                  <c:v>378</c:v>
                </c:pt>
                <c:pt idx="2724">
                  <c:v>351</c:v>
                </c:pt>
                <c:pt idx="2725">
                  <c:v>305</c:v>
                </c:pt>
                <c:pt idx="2726">
                  <c:v>249</c:v>
                </c:pt>
                <c:pt idx="2727">
                  <c:v>174</c:v>
                </c:pt>
                <c:pt idx="2728">
                  <c:v>87</c:v>
                </c:pt>
                <c:pt idx="2729">
                  <c:v>14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4</c:v>
                </c:pt>
                <c:pt idx="2741">
                  <c:v>66</c:v>
                </c:pt>
                <c:pt idx="2742">
                  <c:v>177</c:v>
                </c:pt>
                <c:pt idx="2743">
                  <c:v>303</c:v>
                </c:pt>
                <c:pt idx="2744">
                  <c:v>409</c:v>
                </c:pt>
                <c:pt idx="2745">
                  <c:v>478</c:v>
                </c:pt>
                <c:pt idx="2746">
                  <c:v>516</c:v>
                </c:pt>
                <c:pt idx="2747">
                  <c:v>524</c:v>
                </c:pt>
                <c:pt idx="2748">
                  <c:v>504</c:v>
                </c:pt>
                <c:pt idx="2749">
                  <c:v>457</c:v>
                </c:pt>
                <c:pt idx="2750">
                  <c:v>371</c:v>
                </c:pt>
                <c:pt idx="2751">
                  <c:v>254</c:v>
                </c:pt>
                <c:pt idx="2752">
                  <c:v>122</c:v>
                </c:pt>
                <c:pt idx="2753">
                  <c:v>26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5</c:v>
                </c:pt>
                <c:pt idx="2765">
                  <c:v>82</c:v>
                </c:pt>
                <c:pt idx="2766">
                  <c:v>216</c:v>
                </c:pt>
                <c:pt idx="2767">
                  <c:v>364</c:v>
                </c:pt>
                <c:pt idx="2768">
                  <c:v>482</c:v>
                </c:pt>
                <c:pt idx="2769">
                  <c:v>558</c:v>
                </c:pt>
                <c:pt idx="2770">
                  <c:v>607</c:v>
                </c:pt>
                <c:pt idx="2771">
                  <c:v>609</c:v>
                </c:pt>
                <c:pt idx="2772">
                  <c:v>580</c:v>
                </c:pt>
                <c:pt idx="2773">
                  <c:v>523</c:v>
                </c:pt>
                <c:pt idx="2774">
                  <c:v>435</c:v>
                </c:pt>
                <c:pt idx="2775">
                  <c:v>319</c:v>
                </c:pt>
                <c:pt idx="2776">
                  <c:v>175</c:v>
                </c:pt>
                <c:pt idx="2777">
                  <c:v>45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11</c:v>
                </c:pt>
                <c:pt idx="2789">
                  <c:v>118</c:v>
                </c:pt>
                <c:pt idx="2790">
                  <c:v>278</c:v>
                </c:pt>
                <c:pt idx="2791">
                  <c:v>439</c:v>
                </c:pt>
                <c:pt idx="2792">
                  <c:v>559</c:v>
                </c:pt>
                <c:pt idx="2793">
                  <c:v>631</c:v>
                </c:pt>
                <c:pt idx="2794">
                  <c:v>661</c:v>
                </c:pt>
                <c:pt idx="2795">
                  <c:v>653</c:v>
                </c:pt>
                <c:pt idx="2796">
                  <c:v>617</c:v>
                </c:pt>
                <c:pt idx="2797">
                  <c:v>543</c:v>
                </c:pt>
                <c:pt idx="2798">
                  <c:v>434</c:v>
                </c:pt>
                <c:pt idx="2799">
                  <c:v>297</c:v>
                </c:pt>
                <c:pt idx="2800">
                  <c:v>149</c:v>
                </c:pt>
                <c:pt idx="2801">
                  <c:v>35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8</c:v>
                </c:pt>
                <c:pt idx="2813">
                  <c:v>93</c:v>
                </c:pt>
                <c:pt idx="2814">
                  <c:v>230</c:v>
                </c:pt>
                <c:pt idx="2815">
                  <c:v>378</c:v>
                </c:pt>
                <c:pt idx="2816">
                  <c:v>508</c:v>
                </c:pt>
                <c:pt idx="2817">
                  <c:v>607</c:v>
                </c:pt>
                <c:pt idx="2818">
                  <c:v>663</c:v>
                </c:pt>
                <c:pt idx="2819">
                  <c:v>684</c:v>
                </c:pt>
                <c:pt idx="2820">
                  <c:v>656</c:v>
                </c:pt>
                <c:pt idx="2821">
                  <c:v>588</c:v>
                </c:pt>
                <c:pt idx="2822">
                  <c:v>474</c:v>
                </c:pt>
                <c:pt idx="2823">
                  <c:v>329</c:v>
                </c:pt>
                <c:pt idx="2824">
                  <c:v>173</c:v>
                </c:pt>
                <c:pt idx="2825">
                  <c:v>47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10</c:v>
                </c:pt>
                <c:pt idx="2837">
                  <c:v>85</c:v>
                </c:pt>
                <c:pt idx="2838">
                  <c:v>192</c:v>
                </c:pt>
                <c:pt idx="2839">
                  <c:v>303</c:v>
                </c:pt>
                <c:pt idx="2840">
                  <c:v>390</c:v>
                </c:pt>
                <c:pt idx="2841">
                  <c:v>406</c:v>
                </c:pt>
                <c:pt idx="2842">
                  <c:v>419</c:v>
                </c:pt>
                <c:pt idx="2843">
                  <c:v>440</c:v>
                </c:pt>
                <c:pt idx="2844">
                  <c:v>442</c:v>
                </c:pt>
                <c:pt idx="2845">
                  <c:v>395</c:v>
                </c:pt>
                <c:pt idx="2846">
                  <c:v>304</c:v>
                </c:pt>
                <c:pt idx="2847">
                  <c:v>209</c:v>
                </c:pt>
                <c:pt idx="2848">
                  <c:v>110</c:v>
                </c:pt>
                <c:pt idx="2849">
                  <c:v>30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7</c:v>
                </c:pt>
                <c:pt idx="2861">
                  <c:v>78</c:v>
                </c:pt>
                <c:pt idx="2862">
                  <c:v>199</c:v>
                </c:pt>
                <c:pt idx="2863">
                  <c:v>349</c:v>
                </c:pt>
                <c:pt idx="2864">
                  <c:v>483</c:v>
                </c:pt>
                <c:pt idx="2865">
                  <c:v>585</c:v>
                </c:pt>
                <c:pt idx="2866">
                  <c:v>633</c:v>
                </c:pt>
                <c:pt idx="2867">
                  <c:v>633</c:v>
                </c:pt>
                <c:pt idx="2868">
                  <c:v>600</c:v>
                </c:pt>
                <c:pt idx="2869">
                  <c:v>536</c:v>
                </c:pt>
                <c:pt idx="2870">
                  <c:v>440</c:v>
                </c:pt>
                <c:pt idx="2871">
                  <c:v>308</c:v>
                </c:pt>
                <c:pt idx="2872">
                  <c:v>165</c:v>
                </c:pt>
                <c:pt idx="2873">
                  <c:v>44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11</c:v>
                </c:pt>
                <c:pt idx="2885">
                  <c:v>95</c:v>
                </c:pt>
                <c:pt idx="2886">
                  <c:v>224</c:v>
                </c:pt>
                <c:pt idx="2887">
                  <c:v>370</c:v>
                </c:pt>
                <c:pt idx="2888">
                  <c:v>501</c:v>
                </c:pt>
                <c:pt idx="2889">
                  <c:v>582</c:v>
                </c:pt>
                <c:pt idx="2890">
                  <c:v>619</c:v>
                </c:pt>
                <c:pt idx="2891">
                  <c:v>602</c:v>
                </c:pt>
                <c:pt idx="2892">
                  <c:v>537</c:v>
                </c:pt>
                <c:pt idx="2893">
                  <c:v>443</c:v>
                </c:pt>
                <c:pt idx="2894">
                  <c:v>328</c:v>
                </c:pt>
                <c:pt idx="2895">
                  <c:v>204</c:v>
                </c:pt>
                <c:pt idx="2896">
                  <c:v>92</c:v>
                </c:pt>
                <c:pt idx="2897">
                  <c:v>18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4</c:v>
                </c:pt>
                <c:pt idx="2909">
                  <c:v>59</c:v>
                </c:pt>
                <c:pt idx="2910">
                  <c:v>161</c:v>
                </c:pt>
                <c:pt idx="2911">
                  <c:v>274</c:v>
                </c:pt>
                <c:pt idx="2912">
                  <c:v>373</c:v>
                </c:pt>
                <c:pt idx="2913">
                  <c:v>454</c:v>
                </c:pt>
                <c:pt idx="2914">
                  <c:v>472</c:v>
                </c:pt>
                <c:pt idx="2915">
                  <c:v>468</c:v>
                </c:pt>
                <c:pt idx="2916">
                  <c:v>445</c:v>
                </c:pt>
                <c:pt idx="2917">
                  <c:v>395</c:v>
                </c:pt>
                <c:pt idx="2918">
                  <c:v>316</c:v>
                </c:pt>
                <c:pt idx="2919">
                  <c:v>221</c:v>
                </c:pt>
                <c:pt idx="2920">
                  <c:v>115</c:v>
                </c:pt>
                <c:pt idx="2921">
                  <c:v>27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5</c:v>
                </c:pt>
                <c:pt idx="2933">
                  <c:v>55</c:v>
                </c:pt>
                <c:pt idx="2934">
                  <c:v>134</c:v>
                </c:pt>
                <c:pt idx="2935">
                  <c:v>225</c:v>
                </c:pt>
                <c:pt idx="2936">
                  <c:v>309</c:v>
                </c:pt>
                <c:pt idx="2937">
                  <c:v>377</c:v>
                </c:pt>
                <c:pt idx="2938">
                  <c:v>424</c:v>
                </c:pt>
                <c:pt idx="2939">
                  <c:v>432</c:v>
                </c:pt>
                <c:pt idx="2940">
                  <c:v>406</c:v>
                </c:pt>
                <c:pt idx="2941">
                  <c:v>356</c:v>
                </c:pt>
                <c:pt idx="2942">
                  <c:v>281</c:v>
                </c:pt>
                <c:pt idx="2943">
                  <c:v>204</c:v>
                </c:pt>
                <c:pt idx="2944">
                  <c:v>115</c:v>
                </c:pt>
                <c:pt idx="2945">
                  <c:v>34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12</c:v>
                </c:pt>
                <c:pt idx="2957">
                  <c:v>103</c:v>
                </c:pt>
                <c:pt idx="2958">
                  <c:v>243</c:v>
                </c:pt>
                <c:pt idx="2959">
                  <c:v>401</c:v>
                </c:pt>
                <c:pt idx="2960">
                  <c:v>527</c:v>
                </c:pt>
                <c:pt idx="2961">
                  <c:v>619</c:v>
                </c:pt>
                <c:pt idx="2962">
                  <c:v>668</c:v>
                </c:pt>
                <c:pt idx="2963">
                  <c:v>674</c:v>
                </c:pt>
                <c:pt idx="2964">
                  <c:v>635</c:v>
                </c:pt>
                <c:pt idx="2965">
                  <c:v>551</c:v>
                </c:pt>
                <c:pt idx="2966">
                  <c:v>433</c:v>
                </c:pt>
                <c:pt idx="2967">
                  <c:v>297</c:v>
                </c:pt>
                <c:pt idx="2968">
                  <c:v>155</c:v>
                </c:pt>
                <c:pt idx="2969">
                  <c:v>43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17</c:v>
                </c:pt>
                <c:pt idx="2981">
                  <c:v>121</c:v>
                </c:pt>
                <c:pt idx="2982">
                  <c:v>274</c:v>
                </c:pt>
                <c:pt idx="2983">
                  <c:v>425</c:v>
                </c:pt>
                <c:pt idx="2984">
                  <c:v>548</c:v>
                </c:pt>
                <c:pt idx="2985">
                  <c:v>630</c:v>
                </c:pt>
                <c:pt idx="2986">
                  <c:v>677</c:v>
                </c:pt>
                <c:pt idx="2987">
                  <c:v>683</c:v>
                </c:pt>
                <c:pt idx="2988">
                  <c:v>651</c:v>
                </c:pt>
                <c:pt idx="2989">
                  <c:v>579</c:v>
                </c:pt>
                <c:pt idx="2990">
                  <c:v>471</c:v>
                </c:pt>
                <c:pt idx="2991">
                  <c:v>336</c:v>
                </c:pt>
                <c:pt idx="2992">
                  <c:v>188</c:v>
                </c:pt>
                <c:pt idx="2993">
                  <c:v>60</c:v>
                </c:pt>
                <c:pt idx="2994">
                  <c:v>1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20</c:v>
                </c:pt>
                <c:pt idx="3005">
                  <c:v>126</c:v>
                </c:pt>
                <c:pt idx="3006">
                  <c:v>279</c:v>
                </c:pt>
                <c:pt idx="3007">
                  <c:v>431</c:v>
                </c:pt>
                <c:pt idx="3008">
                  <c:v>550</c:v>
                </c:pt>
                <c:pt idx="3009">
                  <c:v>627</c:v>
                </c:pt>
                <c:pt idx="3010">
                  <c:v>659</c:v>
                </c:pt>
                <c:pt idx="3011">
                  <c:v>655</c:v>
                </c:pt>
                <c:pt idx="3012">
                  <c:v>613</c:v>
                </c:pt>
                <c:pt idx="3013">
                  <c:v>534</c:v>
                </c:pt>
                <c:pt idx="3014">
                  <c:v>430</c:v>
                </c:pt>
                <c:pt idx="3015">
                  <c:v>308</c:v>
                </c:pt>
                <c:pt idx="3016">
                  <c:v>173</c:v>
                </c:pt>
                <c:pt idx="3017">
                  <c:v>55</c:v>
                </c:pt>
                <c:pt idx="3018">
                  <c:v>1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21</c:v>
                </c:pt>
                <c:pt idx="3029">
                  <c:v>125</c:v>
                </c:pt>
                <c:pt idx="3030">
                  <c:v>282</c:v>
                </c:pt>
                <c:pt idx="3031">
                  <c:v>443</c:v>
                </c:pt>
                <c:pt idx="3032">
                  <c:v>567</c:v>
                </c:pt>
                <c:pt idx="3033">
                  <c:v>654</c:v>
                </c:pt>
                <c:pt idx="3034">
                  <c:v>695</c:v>
                </c:pt>
                <c:pt idx="3035">
                  <c:v>696</c:v>
                </c:pt>
                <c:pt idx="3036">
                  <c:v>660</c:v>
                </c:pt>
                <c:pt idx="3037">
                  <c:v>587</c:v>
                </c:pt>
                <c:pt idx="3038">
                  <c:v>474</c:v>
                </c:pt>
                <c:pt idx="3039">
                  <c:v>330</c:v>
                </c:pt>
                <c:pt idx="3040">
                  <c:v>175</c:v>
                </c:pt>
                <c:pt idx="3041">
                  <c:v>54</c:v>
                </c:pt>
                <c:pt idx="3042">
                  <c:v>1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24</c:v>
                </c:pt>
                <c:pt idx="3053">
                  <c:v>133</c:v>
                </c:pt>
                <c:pt idx="3054">
                  <c:v>281</c:v>
                </c:pt>
                <c:pt idx="3055">
                  <c:v>428</c:v>
                </c:pt>
                <c:pt idx="3056">
                  <c:v>550</c:v>
                </c:pt>
                <c:pt idx="3057">
                  <c:v>628</c:v>
                </c:pt>
                <c:pt idx="3058">
                  <c:v>657</c:v>
                </c:pt>
                <c:pt idx="3059">
                  <c:v>646</c:v>
                </c:pt>
                <c:pt idx="3060">
                  <c:v>594</c:v>
                </c:pt>
                <c:pt idx="3061">
                  <c:v>510</c:v>
                </c:pt>
                <c:pt idx="3062">
                  <c:v>396</c:v>
                </c:pt>
                <c:pt idx="3063">
                  <c:v>264</c:v>
                </c:pt>
                <c:pt idx="3064">
                  <c:v>141</c:v>
                </c:pt>
                <c:pt idx="3065">
                  <c:v>45</c:v>
                </c:pt>
                <c:pt idx="3066">
                  <c:v>1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20</c:v>
                </c:pt>
                <c:pt idx="3077">
                  <c:v>114</c:v>
                </c:pt>
                <c:pt idx="3078">
                  <c:v>244</c:v>
                </c:pt>
                <c:pt idx="3079">
                  <c:v>375</c:v>
                </c:pt>
                <c:pt idx="3080">
                  <c:v>475</c:v>
                </c:pt>
                <c:pt idx="3081">
                  <c:v>535</c:v>
                </c:pt>
                <c:pt idx="3082">
                  <c:v>565</c:v>
                </c:pt>
                <c:pt idx="3083">
                  <c:v>552</c:v>
                </c:pt>
                <c:pt idx="3084">
                  <c:v>518</c:v>
                </c:pt>
                <c:pt idx="3085">
                  <c:v>465</c:v>
                </c:pt>
                <c:pt idx="3086">
                  <c:v>383</c:v>
                </c:pt>
                <c:pt idx="3087">
                  <c:v>270</c:v>
                </c:pt>
                <c:pt idx="3088">
                  <c:v>144</c:v>
                </c:pt>
                <c:pt idx="3089">
                  <c:v>41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10</c:v>
                </c:pt>
                <c:pt idx="3101">
                  <c:v>59</c:v>
                </c:pt>
                <c:pt idx="3102">
                  <c:v>139</c:v>
                </c:pt>
                <c:pt idx="3103">
                  <c:v>245</c:v>
                </c:pt>
                <c:pt idx="3104">
                  <c:v>361</c:v>
                </c:pt>
                <c:pt idx="3105">
                  <c:v>467</c:v>
                </c:pt>
                <c:pt idx="3106">
                  <c:v>546</c:v>
                </c:pt>
                <c:pt idx="3107">
                  <c:v>564</c:v>
                </c:pt>
                <c:pt idx="3108">
                  <c:v>535</c:v>
                </c:pt>
                <c:pt idx="3109">
                  <c:v>470</c:v>
                </c:pt>
                <c:pt idx="3110">
                  <c:v>368</c:v>
                </c:pt>
                <c:pt idx="3111">
                  <c:v>251</c:v>
                </c:pt>
                <c:pt idx="3112">
                  <c:v>133</c:v>
                </c:pt>
                <c:pt idx="3113">
                  <c:v>36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13</c:v>
                </c:pt>
                <c:pt idx="3125">
                  <c:v>89</c:v>
                </c:pt>
                <c:pt idx="3126">
                  <c:v>208</c:v>
                </c:pt>
                <c:pt idx="3127">
                  <c:v>336</c:v>
                </c:pt>
                <c:pt idx="3128">
                  <c:v>458</c:v>
                </c:pt>
                <c:pt idx="3129">
                  <c:v>552</c:v>
                </c:pt>
                <c:pt idx="3130">
                  <c:v>612</c:v>
                </c:pt>
                <c:pt idx="3131">
                  <c:v>624</c:v>
                </c:pt>
                <c:pt idx="3132">
                  <c:v>582</c:v>
                </c:pt>
                <c:pt idx="3133">
                  <c:v>511</c:v>
                </c:pt>
                <c:pt idx="3134">
                  <c:v>407</c:v>
                </c:pt>
                <c:pt idx="3135">
                  <c:v>279</c:v>
                </c:pt>
                <c:pt idx="3136">
                  <c:v>144</c:v>
                </c:pt>
                <c:pt idx="3137">
                  <c:v>40</c:v>
                </c:pt>
                <c:pt idx="3138">
                  <c:v>1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6</c:v>
                </c:pt>
                <c:pt idx="3149">
                  <c:v>44</c:v>
                </c:pt>
                <c:pt idx="3150">
                  <c:v>117</c:v>
                </c:pt>
                <c:pt idx="3151">
                  <c:v>212</c:v>
                </c:pt>
                <c:pt idx="3152">
                  <c:v>310</c:v>
                </c:pt>
                <c:pt idx="3153">
                  <c:v>374</c:v>
                </c:pt>
                <c:pt idx="3154">
                  <c:v>408</c:v>
                </c:pt>
                <c:pt idx="3155">
                  <c:v>420</c:v>
                </c:pt>
                <c:pt idx="3156">
                  <c:v>407</c:v>
                </c:pt>
                <c:pt idx="3157">
                  <c:v>345</c:v>
                </c:pt>
                <c:pt idx="3158">
                  <c:v>265</c:v>
                </c:pt>
                <c:pt idx="3159">
                  <c:v>170</c:v>
                </c:pt>
                <c:pt idx="3160">
                  <c:v>85</c:v>
                </c:pt>
                <c:pt idx="3161">
                  <c:v>22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10</c:v>
                </c:pt>
                <c:pt idx="3173">
                  <c:v>75</c:v>
                </c:pt>
                <c:pt idx="3174">
                  <c:v>185</c:v>
                </c:pt>
                <c:pt idx="3175">
                  <c:v>297</c:v>
                </c:pt>
                <c:pt idx="3176">
                  <c:v>400</c:v>
                </c:pt>
                <c:pt idx="3177">
                  <c:v>493</c:v>
                </c:pt>
                <c:pt idx="3178">
                  <c:v>543</c:v>
                </c:pt>
                <c:pt idx="3179">
                  <c:v>578</c:v>
                </c:pt>
                <c:pt idx="3180">
                  <c:v>559</c:v>
                </c:pt>
                <c:pt idx="3181">
                  <c:v>502</c:v>
                </c:pt>
                <c:pt idx="3182">
                  <c:v>409</c:v>
                </c:pt>
                <c:pt idx="3183">
                  <c:v>289</c:v>
                </c:pt>
                <c:pt idx="3184">
                  <c:v>162</c:v>
                </c:pt>
                <c:pt idx="3185">
                  <c:v>50</c:v>
                </c:pt>
                <c:pt idx="3186">
                  <c:v>1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20</c:v>
                </c:pt>
                <c:pt idx="3197">
                  <c:v>99</c:v>
                </c:pt>
                <c:pt idx="3198">
                  <c:v>215</c:v>
                </c:pt>
                <c:pt idx="3199">
                  <c:v>330</c:v>
                </c:pt>
                <c:pt idx="3200">
                  <c:v>417</c:v>
                </c:pt>
                <c:pt idx="3201">
                  <c:v>473</c:v>
                </c:pt>
                <c:pt idx="3202">
                  <c:v>502</c:v>
                </c:pt>
                <c:pt idx="3203">
                  <c:v>502</c:v>
                </c:pt>
                <c:pt idx="3204">
                  <c:v>472</c:v>
                </c:pt>
                <c:pt idx="3205">
                  <c:v>412</c:v>
                </c:pt>
                <c:pt idx="3206">
                  <c:v>332</c:v>
                </c:pt>
                <c:pt idx="3207">
                  <c:v>232</c:v>
                </c:pt>
                <c:pt idx="3208">
                  <c:v>124</c:v>
                </c:pt>
                <c:pt idx="3209">
                  <c:v>37</c:v>
                </c:pt>
                <c:pt idx="3210">
                  <c:v>1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20</c:v>
                </c:pt>
                <c:pt idx="3221">
                  <c:v>104</c:v>
                </c:pt>
                <c:pt idx="3222">
                  <c:v>224</c:v>
                </c:pt>
                <c:pt idx="3223">
                  <c:v>345</c:v>
                </c:pt>
                <c:pt idx="3224">
                  <c:v>446</c:v>
                </c:pt>
                <c:pt idx="3225">
                  <c:v>502</c:v>
                </c:pt>
                <c:pt idx="3226">
                  <c:v>519</c:v>
                </c:pt>
                <c:pt idx="3227">
                  <c:v>504</c:v>
                </c:pt>
                <c:pt idx="3228">
                  <c:v>456</c:v>
                </c:pt>
                <c:pt idx="3229">
                  <c:v>384</c:v>
                </c:pt>
                <c:pt idx="3230">
                  <c:v>299</c:v>
                </c:pt>
                <c:pt idx="3231">
                  <c:v>209</c:v>
                </c:pt>
                <c:pt idx="3232">
                  <c:v>117</c:v>
                </c:pt>
                <c:pt idx="3233">
                  <c:v>39</c:v>
                </c:pt>
                <c:pt idx="3234">
                  <c:v>1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24</c:v>
                </c:pt>
                <c:pt idx="3245">
                  <c:v>119</c:v>
                </c:pt>
                <c:pt idx="3246">
                  <c:v>265</c:v>
                </c:pt>
                <c:pt idx="3247">
                  <c:v>411</c:v>
                </c:pt>
                <c:pt idx="3248">
                  <c:v>527</c:v>
                </c:pt>
                <c:pt idx="3249">
                  <c:v>602</c:v>
                </c:pt>
                <c:pt idx="3250">
                  <c:v>627</c:v>
                </c:pt>
                <c:pt idx="3251">
                  <c:v>609</c:v>
                </c:pt>
                <c:pt idx="3252">
                  <c:v>563</c:v>
                </c:pt>
                <c:pt idx="3253">
                  <c:v>508</c:v>
                </c:pt>
                <c:pt idx="3254">
                  <c:v>411</c:v>
                </c:pt>
                <c:pt idx="3255">
                  <c:v>290</c:v>
                </c:pt>
                <c:pt idx="3256">
                  <c:v>163</c:v>
                </c:pt>
                <c:pt idx="3257">
                  <c:v>60</c:v>
                </c:pt>
                <c:pt idx="3258">
                  <c:v>3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25</c:v>
                </c:pt>
                <c:pt idx="3269">
                  <c:v>121</c:v>
                </c:pt>
                <c:pt idx="3270">
                  <c:v>262</c:v>
                </c:pt>
                <c:pt idx="3271">
                  <c:v>404</c:v>
                </c:pt>
                <c:pt idx="3272">
                  <c:v>519</c:v>
                </c:pt>
                <c:pt idx="3273">
                  <c:v>586</c:v>
                </c:pt>
                <c:pt idx="3274">
                  <c:v>620</c:v>
                </c:pt>
                <c:pt idx="3275">
                  <c:v>614</c:v>
                </c:pt>
                <c:pt idx="3276">
                  <c:v>570</c:v>
                </c:pt>
                <c:pt idx="3277">
                  <c:v>500</c:v>
                </c:pt>
                <c:pt idx="3278">
                  <c:v>401</c:v>
                </c:pt>
                <c:pt idx="3279">
                  <c:v>280</c:v>
                </c:pt>
                <c:pt idx="3280">
                  <c:v>156</c:v>
                </c:pt>
                <c:pt idx="3281">
                  <c:v>54</c:v>
                </c:pt>
                <c:pt idx="3282">
                  <c:v>2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26</c:v>
                </c:pt>
                <c:pt idx="3293">
                  <c:v>118</c:v>
                </c:pt>
                <c:pt idx="3294">
                  <c:v>255</c:v>
                </c:pt>
                <c:pt idx="3295">
                  <c:v>397</c:v>
                </c:pt>
                <c:pt idx="3296">
                  <c:v>502</c:v>
                </c:pt>
                <c:pt idx="3297">
                  <c:v>567</c:v>
                </c:pt>
                <c:pt idx="3298">
                  <c:v>599</c:v>
                </c:pt>
                <c:pt idx="3299">
                  <c:v>605</c:v>
                </c:pt>
                <c:pt idx="3300">
                  <c:v>574</c:v>
                </c:pt>
                <c:pt idx="3301">
                  <c:v>516</c:v>
                </c:pt>
                <c:pt idx="3302">
                  <c:v>431</c:v>
                </c:pt>
                <c:pt idx="3303">
                  <c:v>321</c:v>
                </c:pt>
                <c:pt idx="3304">
                  <c:v>193</c:v>
                </c:pt>
                <c:pt idx="3305">
                  <c:v>74</c:v>
                </c:pt>
                <c:pt idx="3306">
                  <c:v>5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34</c:v>
                </c:pt>
                <c:pt idx="3317">
                  <c:v>143</c:v>
                </c:pt>
                <c:pt idx="3318">
                  <c:v>293</c:v>
                </c:pt>
                <c:pt idx="3319">
                  <c:v>445</c:v>
                </c:pt>
                <c:pt idx="3320">
                  <c:v>561</c:v>
                </c:pt>
                <c:pt idx="3321">
                  <c:v>635</c:v>
                </c:pt>
                <c:pt idx="3322">
                  <c:v>654</c:v>
                </c:pt>
                <c:pt idx="3323">
                  <c:v>628</c:v>
                </c:pt>
                <c:pt idx="3324">
                  <c:v>558</c:v>
                </c:pt>
                <c:pt idx="3325">
                  <c:v>458</c:v>
                </c:pt>
                <c:pt idx="3326">
                  <c:v>356</c:v>
                </c:pt>
                <c:pt idx="3327">
                  <c:v>247</c:v>
                </c:pt>
                <c:pt idx="3328">
                  <c:v>131</c:v>
                </c:pt>
                <c:pt idx="3329">
                  <c:v>42</c:v>
                </c:pt>
                <c:pt idx="3330">
                  <c:v>2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21</c:v>
                </c:pt>
                <c:pt idx="3341">
                  <c:v>101</c:v>
                </c:pt>
                <c:pt idx="3342">
                  <c:v>203</c:v>
                </c:pt>
                <c:pt idx="3343">
                  <c:v>298</c:v>
                </c:pt>
                <c:pt idx="3344">
                  <c:v>380</c:v>
                </c:pt>
                <c:pt idx="3345">
                  <c:v>443</c:v>
                </c:pt>
                <c:pt idx="3346">
                  <c:v>460</c:v>
                </c:pt>
                <c:pt idx="3347">
                  <c:v>450</c:v>
                </c:pt>
                <c:pt idx="3348">
                  <c:v>420</c:v>
                </c:pt>
                <c:pt idx="3349">
                  <c:v>359</c:v>
                </c:pt>
                <c:pt idx="3350">
                  <c:v>285</c:v>
                </c:pt>
                <c:pt idx="3351">
                  <c:v>200</c:v>
                </c:pt>
                <c:pt idx="3352">
                  <c:v>115</c:v>
                </c:pt>
                <c:pt idx="3353">
                  <c:v>42</c:v>
                </c:pt>
                <c:pt idx="3354">
                  <c:v>3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28</c:v>
                </c:pt>
                <c:pt idx="3365">
                  <c:v>127</c:v>
                </c:pt>
                <c:pt idx="3366">
                  <c:v>266</c:v>
                </c:pt>
                <c:pt idx="3367">
                  <c:v>402</c:v>
                </c:pt>
                <c:pt idx="3368">
                  <c:v>511</c:v>
                </c:pt>
                <c:pt idx="3369">
                  <c:v>582</c:v>
                </c:pt>
                <c:pt idx="3370">
                  <c:v>618</c:v>
                </c:pt>
                <c:pt idx="3371">
                  <c:v>623</c:v>
                </c:pt>
                <c:pt idx="3372">
                  <c:v>592</c:v>
                </c:pt>
                <c:pt idx="3373">
                  <c:v>532</c:v>
                </c:pt>
                <c:pt idx="3374">
                  <c:v>443</c:v>
                </c:pt>
                <c:pt idx="3375">
                  <c:v>329</c:v>
                </c:pt>
                <c:pt idx="3376">
                  <c:v>196</c:v>
                </c:pt>
                <c:pt idx="3377">
                  <c:v>77</c:v>
                </c:pt>
                <c:pt idx="3378">
                  <c:v>6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36</c:v>
                </c:pt>
                <c:pt idx="3389">
                  <c:v>140</c:v>
                </c:pt>
                <c:pt idx="3390">
                  <c:v>283</c:v>
                </c:pt>
                <c:pt idx="3391">
                  <c:v>434</c:v>
                </c:pt>
                <c:pt idx="3392">
                  <c:v>550</c:v>
                </c:pt>
                <c:pt idx="3393">
                  <c:v>627</c:v>
                </c:pt>
                <c:pt idx="3394">
                  <c:v>676</c:v>
                </c:pt>
                <c:pt idx="3395">
                  <c:v>688</c:v>
                </c:pt>
                <c:pt idx="3396">
                  <c:v>659</c:v>
                </c:pt>
                <c:pt idx="3397">
                  <c:v>594</c:v>
                </c:pt>
                <c:pt idx="3398">
                  <c:v>488</c:v>
                </c:pt>
                <c:pt idx="3399">
                  <c:v>355</c:v>
                </c:pt>
                <c:pt idx="3400">
                  <c:v>207</c:v>
                </c:pt>
                <c:pt idx="3401">
                  <c:v>79</c:v>
                </c:pt>
                <c:pt idx="3402">
                  <c:v>6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41</c:v>
                </c:pt>
                <c:pt idx="3413">
                  <c:v>153</c:v>
                </c:pt>
                <c:pt idx="3414">
                  <c:v>304</c:v>
                </c:pt>
                <c:pt idx="3415">
                  <c:v>457</c:v>
                </c:pt>
                <c:pt idx="3416">
                  <c:v>574</c:v>
                </c:pt>
                <c:pt idx="3417">
                  <c:v>654</c:v>
                </c:pt>
                <c:pt idx="3418">
                  <c:v>699</c:v>
                </c:pt>
                <c:pt idx="3419">
                  <c:v>703</c:v>
                </c:pt>
                <c:pt idx="3420">
                  <c:v>667</c:v>
                </c:pt>
                <c:pt idx="3421">
                  <c:v>597</c:v>
                </c:pt>
                <c:pt idx="3422">
                  <c:v>495</c:v>
                </c:pt>
                <c:pt idx="3423">
                  <c:v>362</c:v>
                </c:pt>
                <c:pt idx="3424">
                  <c:v>209</c:v>
                </c:pt>
                <c:pt idx="3425">
                  <c:v>76</c:v>
                </c:pt>
                <c:pt idx="3426">
                  <c:v>5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36</c:v>
                </c:pt>
                <c:pt idx="3437">
                  <c:v>139</c:v>
                </c:pt>
                <c:pt idx="3438">
                  <c:v>276</c:v>
                </c:pt>
                <c:pt idx="3439">
                  <c:v>409</c:v>
                </c:pt>
                <c:pt idx="3440">
                  <c:v>504</c:v>
                </c:pt>
                <c:pt idx="3441">
                  <c:v>558</c:v>
                </c:pt>
                <c:pt idx="3442">
                  <c:v>591</c:v>
                </c:pt>
                <c:pt idx="3443">
                  <c:v>591</c:v>
                </c:pt>
                <c:pt idx="3444">
                  <c:v>567</c:v>
                </c:pt>
                <c:pt idx="3445">
                  <c:v>512</c:v>
                </c:pt>
                <c:pt idx="3446">
                  <c:v>424</c:v>
                </c:pt>
                <c:pt idx="3447">
                  <c:v>307</c:v>
                </c:pt>
                <c:pt idx="3448">
                  <c:v>171</c:v>
                </c:pt>
                <c:pt idx="3449">
                  <c:v>63</c:v>
                </c:pt>
                <c:pt idx="3450">
                  <c:v>4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37</c:v>
                </c:pt>
                <c:pt idx="3461">
                  <c:v>145</c:v>
                </c:pt>
                <c:pt idx="3462">
                  <c:v>294</c:v>
                </c:pt>
                <c:pt idx="3463">
                  <c:v>443</c:v>
                </c:pt>
                <c:pt idx="3464">
                  <c:v>564</c:v>
                </c:pt>
                <c:pt idx="3465">
                  <c:v>649</c:v>
                </c:pt>
                <c:pt idx="3466">
                  <c:v>696</c:v>
                </c:pt>
                <c:pt idx="3467">
                  <c:v>699</c:v>
                </c:pt>
                <c:pt idx="3468">
                  <c:v>661</c:v>
                </c:pt>
                <c:pt idx="3469">
                  <c:v>590</c:v>
                </c:pt>
                <c:pt idx="3470">
                  <c:v>486</c:v>
                </c:pt>
                <c:pt idx="3471">
                  <c:v>346</c:v>
                </c:pt>
                <c:pt idx="3472">
                  <c:v>200</c:v>
                </c:pt>
                <c:pt idx="3473">
                  <c:v>80</c:v>
                </c:pt>
                <c:pt idx="3474">
                  <c:v>7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41</c:v>
                </c:pt>
                <c:pt idx="3485">
                  <c:v>147</c:v>
                </c:pt>
                <c:pt idx="3486">
                  <c:v>280</c:v>
                </c:pt>
                <c:pt idx="3487">
                  <c:v>403</c:v>
                </c:pt>
                <c:pt idx="3488">
                  <c:v>507</c:v>
                </c:pt>
                <c:pt idx="3489">
                  <c:v>596</c:v>
                </c:pt>
                <c:pt idx="3490">
                  <c:v>651</c:v>
                </c:pt>
                <c:pt idx="3491">
                  <c:v>664</c:v>
                </c:pt>
                <c:pt idx="3492">
                  <c:v>627</c:v>
                </c:pt>
                <c:pt idx="3493">
                  <c:v>547</c:v>
                </c:pt>
                <c:pt idx="3494">
                  <c:v>440</c:v>
                </c:pt>
                <c:pt idx="3495">
                  <c:v>318</c:v>
                </c:pt>
                <c:pt idx="3496">
                  <c:v>190</c:v>
                </c:pt>
                <c:pt idx="3497">
                  <c:v>76</c:v>
                </c:pt>
                <c:pt idx="3498">
                  <c:v>7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42</c:v>
                </c:pt>
                <c:pt idx="3509">
                  <c:v>151</c:v>
                </c:pt>
                <c:pt idx="3510">
                  <c:v>283</c:v>
                </c:pt>
                <c:pt idx="3511">
                  <c:v>402</c:v>
                </c:pt>
                <c:pt idx="3512">
                  <c:v>487</c:v>
                </c:pt>
                <c:pt idx="3513">
                  <c:v>559</c:v>
                </c:pt>
                <c:pt idx="3514">
                  <c:v>606</c:v>
                </c:pt>
                <c:pt idx="3515">
                  <c:v>622</c:v>
                </c:pt>
                <c:pt idx="3516">
                  <c:v>598</c:v>
                </c:pt>
                <c:pt idx="3517">
                  <c:v>536</c:v>
                </c:pt>
                <c:pt idx="3518">
                  <c:v>435</c:v>
                </c:pt>
                <c:pt idx="3519">
                  <c:v>305</c:v>
                </c:pt>
                <c:pt idx="3520">
                  <c:v>175</c:v>
                </c:pt>
                <c:pt idx="3521">
                  <c:v>66</c:v>
                </c:pt>
                <c:pt idx="3522">
                  <c:v>5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35</c:v>
                </c:pt>
                <c:pt idx="3533">
                  <c:v>133</c:v>
                </c:pt>
                <c:pt idx="3534">
                  <c:v>269</c:v>
                </c:pt>
                <c:pt idx="3535">
                  <c:v>415</c:v>
                </c:pt>
                <c:pt idx="3536">
                  <c:v>533</c:v>
                </c:pt>
                <c:pt idx="3537">
                  <c:v>614</c:v>
                </c:pt>
                <c:pt idx="3538">
                  <c:v>654</c:v>
                </c:pt>
                <c:pt idx="3539">
                  <c:v>655</c:v>
                </c:pt>
                <c:pt idx="3540">
                  <c:v>624</c:v>
                </c:pt>
                <c:pt idx="3541">
                  <c:v>559</c:v>
                </c:pt>
                <c:pt idx="3542">
                  <c:v>456</c:v>
                </c:pt>
                <c:pt idx="3543">
                  <c:v>325</c:v>
                </c:pt>
                <c:pt idx="3544">
                  <c:v>192</c:v>
                </c:pt>
                <c:pt idx="3545">
                  <c:v>76</c:v>
                </c:pt>
                <c:pt idx="3546">
                  <c:v>7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39</c:v>
                </c:pt>
                <c:pt idx="3557">
                  <c:v>140</c:v>
                </c:pt>
                <c:pt idx="3558">
                  <c:v>280</c:v>
                </c:pt>
                <c:pt idx="3559">
                  <c:v>425</c:v>
                </c:pt>
                <c:pt idx="3560">
                  <c:v>540</c:v>
                </c:pt>
                <c:pt idx="3561">
                  <c:v>608</c:v>
                </c:pt>
                <c:pt idx="3562">
                  <c:v>638</c:v>
                </c:pt>
                <c:pt idx="3563">
                  <c:v>632</c:v>
                </c:pt>
                <c:pt idx="3564">
                  <c:v>594</c:v>
                </c:pt>
                <c:pt idx="3565">
                  <c:v>527</c:v>
                </c:pt>
                <c:pt idx="3566">
                  <c:v>424</c:v>
                </c:pt>
                <c:pt idx="3567">
                  <c:v>297</c:v>
                </c:pt>
                <c:pt idx="3568">
                  <c:v>157</c:v>
                </c:pt>
                <c:pt idx="3569">
                  <c:v>56</c:v>
                </c:pt>
                <c:pt idx="3570">
                  <c:v>5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25</c:v>
                </c:pt>
                <c:pt idx="3581">
                  <c:v>100</c:v>
                </c:pt>
                <c:pt idx="3582">
                  <c:v>214</c:v>
                </c:pt>
                <c:pt idx="3583">
                  <c:v>311</c:v>
                </c:pt>
                <c:pt idx="3584">
                  <c:v>341</c:v>
                </c:pt>
                <c:pt idx="3585">
                  <c:v>372</c:v>
                </c:pt>
                <c:pt idx="3586">
                  <c:v>420</c:v>
                </c:pt>
                <c:pt idx="3587">
                  <c:v>443</c:v>
                </c:pt>
                <c:pt idx="3588">
                  <c:v>426</c:v>
                </c:pt>
                <c:pt idx="3589">
                  <c:v>389</c:v>
                </c:pt>
                <c:pt idx="3590">
                  <c:v>329</c:v>
                </c:pt>
                <c:pt idx="3591">
                  <c:v>249</c:v>
                </c:pt>
                <c:pt idx="3592">
                  <c:v>152</c:v>
                </c:pt>
                <c:pt idx="3593">
                  <c:v>60</c:v>
                </c:pt>
                <c:pt idx="3594">
                  <c:v>5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36</c:v>
                </c:pt>
                <c:pt idx="3605">
                  <c:v>136</c:v>
                </c:pt>
                <c:pt idx="3606">
                  <c:v>267</c:v>
                </c:pt>
                <c:pt idx="3607">
                  <c:v>397</c:v>
                </c:pt>
                <c:pt idx="3608">
                  <c:v>502</c:v>
                </c:pt>
                <c:pt idx="3609">
                  <c:v>574</c:v>
                </c:pt>
                <c:pt idx="3610">
                  <c:v>607</c:v>
                </c:pt>
                <c:pt idx="3611">
                  <c:v>609</c:v>
                </c:pt>
                <c:pt idx="3612">
                  <c:v>574</c:v>
                </c:pt>
                <c:pt idx="3613">
                  <c:v>510</c:v>
                </c:pt>
                <c:pt idx="3614">
                  <c:v>423</c:v>
                </c:pt>
                <c:pt idx="3615">
                  <c:v>310</c:v>
                </c:pt>
                <c:pt idx="3616">
                  <c:v>182</c:v>
                </c:pt>
                <c:pt idx="3617">
                  <c:v>70</c:v>
                </c:pt>
                <c:pt idx="3618">
                  <c:v>6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42</c:v>
                </c:pt>
                <c:pt idx="3629">
                  <c:v>146</c:v>
                </c:pt>
                <c:pt idx="3630">
                  <c:v>283</c:v>
                </c:pt>
                <c:pt idx="3631">
                  <c:v>406</c:v>
                </c:pt>
                <c:pt idx="3632">
                  <c:v>506</c:v>
                </c:pt>
                <c:pt idx="3633">
                  <c:v>561</c:v>
                </c:pt>
                <c:pt idx="3634">
                  <c:v>582</c:v>
                </c:pt>
                <c:pt idx="3635">
                  <c:v>577</c:v>
                </c:pt>
                <c:pt idx="3636">
                  <c:v>526</c:v>
                </c:pt>
                <c:pt idx="3637">
                  <c:v>454</c:v>
                </c:pt>
                <c:pt idx="3638">
                  <c:v>361</c:v>
                </c:pt>
                <c:pt idx="3639">
                  <c:v>253</c:v>
                </c:pt>
                <c:pt idx="3640">
                  <c:v>133</c:v>
                </c:pt>
                <c:pt idx="3641">
                  <c:v>48</c:v>
                </c:pt>
                <c:pt idx="3642">
                  <c:v>4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27</c:v>
                </c:pt>
                <c:pt idx="3653">
                  <c:v>107</c:v>
                </c:pt>
                <c:pt idx="3654">
                  <c:v>212</c:v>
                </c:pt>
                <c:pt idx="3655">
                  <c:v>312</c:v>
                </c:pt>
                <c:pt idx="3656">
                  <c:v>393</c:v>
                </c:pt>
                <c:pt idx="3657">
                  <c:v>455</c:v>
                </c:pt>
                <c:pt idx="3658">
                  <c:v>479</c:v>
                </c:pt>
                <c:pt idx="3659">
                  <c:v>466</c:v>
                </c:pt>
                <c:pt idx="3660">
                  <c:v>441</c:v>
                </c:pt>
                <c:pt idx="3661">
                  <c:v>385</c:v>
                </c:pt>
                <c:pt idx="3662">
                  <c:v>314</c:v>
                </c:pt>
                <c:pt idx="3663">
                  <c:v>229</c:v>
                </c:pt>
                <c:pt idx="3664">
                  <c:v>140</c:v>
                </c:pt>
                <c:pt idx="3665">
                  <c:v>56</c:v>
                </c:pt>
                <c:pt idx="3666">
                  <c:v>5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33</c:v>
                </c:pt>
                <c:pt idx="3677">
                  <c:v>120</c:v>
                </c:pt>
                <c:pt idx="3678">
                  <c:v>242</c:v>
                </c:pt>
                <c:pt idx="3679">
                  <c:v>363</c:v>
                </c:pt>
                <c:pt idx="3680">
                  <c:v>458</c:v>
                </c:pt>
                <c:pt idx="3681">
                  <c:v>511</c:v>
                </c:pt>
                <c:pt idx="3682">
                  <c:v>529</c:v>
                </c:pt>
                <c:pt idx="3683">
                  <c:v>513</c:v>
                </c:pt>
                <c:pt idx="3684">
                  <c:v>471</c:v>
                </c:pt>
                <c:pt idx="3685">
                  <c:v>411</c:v>
                </c:pt>
                <c:pt idx="3686">
                  <c:v>331</c:v>
                </c:pt>
                <c:pt idx="3687">
                  <c:v>236</c:v>
                </c:pt>
                <c:pt idx="3688">
                  <c:v>134</c:v>
                </c:pt>
                <c:pt idx="3689">
                  <c:v>50</c:v>
                </c:pt>
                <c:pt idx="3690">
                  <c:v>3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30</c:v>
                </c:pt>
                <c:pt idx="3701">
                  <c:v>111</c:v>
                </c:pt>
                <c:pt idx="3702">
                  <c:v>231</c:v>
                </c:pt>
                <c:pt idx="3703">
                  <c:v>351</c:v>
                </c:pt>
                <c:pt idx="3704">
                  <c:v>448</c:v>
                </c:pt>
                <c:pt idx="3705">
                  <c:v>500</c:v>
                </c:pt>
                <c:pt idx="3706">
                  <c:v>528</c:v>
                </c:pt>
                <c:pt idx="3707">
                  <c:v>534</c:v>
                </c:pt>
                <c:pt idx="3708">
                  <c:v>504</c:v>
                </c:pt>
                <c:pt idx="3709">
                  <c:v>446</c:v>
                </c:pt>
                <c:pt idx="3710">
                  <c:v>365</c:v>
                </c:pt>
                <c:pt idx="3711">
                  <c:v>263</c:v>
                </c:pt>
                <c:pt idx="3712">
                  <c:v>158</c:v>
                </c:pt>
                <c:pt idx="3713">
                  <c:v>64</c:v>
                </c:pt>
                <c:pt idx="3714">
                  <c:v>6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39</c:v>
                </c:pt>
                <c:pt idx="3725">
                  <c:v>129</c:v>
                </c:pt>
                <c:pt idx="3726">
                  <c:v>248</c:v>
                </c:pt>
                <c:pt idx="3727">
                  <c:v>373</c:v>
                </c:pt>
                <c:pt idx="3728">
                  <c:v>477</c:v>
                </c:pt>
                <c:pt idx="3729">
                  <c:v>542</c:v>
                </c:pt>
                <c:pt idx="3730">
                  <c:v>544</c:v>
                </c:pt>
                <c:pt idx="3731">
                  <c:v>516</c:v>
                </c:pt>
                <c:pt idx="3732">
                  <c:v>485</c:v>
                </c:pt>
                <c:pt idx="3733">
                  <c:v>431</c:v>
                </c:pt>
                <c:pt idx="3734">
                  <c:v>357</c:v>
                </c:pt>
                <c:pt idx="3735">
                  <c:v>256</c:v>
                </c:pt>
                <c:pt idx="3736">
                  <c:v>145</c:v>
                </c:pt>
                <c:pt idx="3737">
                  <c:v>57</c:v>
                </c:pt>
                <c:pt idx="3738">
                  <c:v>5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39</c:v>
                </c:pt>
                <c:pt idx="3749">
                  <c:v>118</c:v>
                </c:pt>
                <c:pt idx="3750">
                  <c:v>222</c:v>
                </c:pt>
                <c:pt idx="3751">
                  <c:v>328</c:v>
                </c:pt>
                <c:pt idx="3752">
                  <c:v>402</c:v>
                </c:pt>
                <c:pt idx="3753">
                  <c:v>452</c:v>
                </c:pt>
                <c:pt idx="3754">
                  <c:v>489</c:v>
                </c:pt>
                <c:pt idx="3755">
                  <c:v>501</c:v>
                </c:pt>
                <c:pt idx="3756">
                  <c:v>484</c:v>
                </c:pt>
                <c:pt idx="3757">
                  <c:v>423</c:v>
                </c:pt>
                <c:pt idx="3758">
                  <c:v>343</c:v>
                </c:pt>
                <c:pt idx="3759">
                  <c:v>253</c:v>
                </c:pt>
                <c:pt idx="3760">
                  <c:v>154</c:v>
                </c:pt>
                <c:pt idx="3761">
                  <c:v>62</c:v>
                </c:pt>
                <c:pt idx="3762">
                  <c:v>6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40</c:v>
                </c:pt>
                <c:pt idx="3773">
                  <c:v>137</c:v>
                </c:pt>
                <c:pt idx="3774">
                  <c:v>265</c:v>
                </c:pt>
                <c:pt idx="3775">
                  <c:v>387</c:v>
                </c:pt>
                <c:pt idx="3776">
                  <c:v>479</c:v>
                </c:pt>
                <c:pt idx="3777">
                  <c:v>532</c:v>
                </c:pt>
                <c:pt idx="3778">
                  <c:v>549</c:v>
                </c:pt>
                <c:pt idx="3779">
                  <c:v>534</c:v>
                </c:pt>
                <c:pt idx="3780">
                  <c:v>501</c:v>
                </c:pt>
                <c:pt idx="3781">
                  <c:v>440</c:v>
                </c:pt>
                <c:pt idx="3782">
                  <c:v>361</c:v>
                </c:pt>
                <c:pt idx="3783">
                  <c:v>263</c:v>
                </c:pt>
                <c:pt idx="3784">
                  <c:v>160</c:v>
                </c:pt>
                <c:pt idx="3785">
                  <c:v>66</c:v>
                </c:pt>
                <c:pt idx="3786">
                  <c:v>7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45</c:v>
                </c:pt>
                <c:pt idx="3797">
                  <c:v>143</c:v>
                </c:pt>
                <c:pt idx="3798">
                  <c:v>275</c:v>
                </c:pt>
                <c:pt idx="3799">
                  <c:v>410</c:v>
                </c:pt>
                <c:pt idx="3800">
                  <c:v>511</c:v>
                </c:pt>
                <c:pt idx="3801">
                  <c:v>578</c:v>
                </c:pt>
                <c:pt idx="3802">
                  <c:v>603</c:v>
                </c:pt>
                <c:pt idx="3803">
                  <c:v>583</c:v>
                </c:pt>
                <c:pt idx="3804">
                  <c:v>533</c:v>
                </c:pt>
                <c:pt idx="3805">
                  <c:v>462</c:v>
                </c:pt>
                <c:pt idx="3806">
                  <c:v>378</c:v>
                </c:pt>
                <c:pt idx="3807">
                  <c:v>276</c:v>
                </c:pt>
                <c:pt idx="3808">
                  <c:v>169</c:v>
                </c:pt>
                <c:pt idx="3809">
                  <c:v>69</c:v>
                </c:pt>
                <c:pt idx="3810">
                  <c:v>8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44</c:v>
                </c:pt>
                <c:pt idx="3821">
                  <c:v>140</c:v>
                </c:pt>
                <c:pt idx="3822">
                  <c:v>258</c:v>
                </c:pt>
                <c:pt idx="3823">
                  <c:v>368</c:v>
                </c:pt>
                <c:pt idx="3824">
                  <c:v>453</c:v>
                </c:pt>
                <c:pt idx="3825">
                  <c:v>509</c:v>
                </c:pt>
                <c:pt idx="3826">
                  <c:v>544</c:v>
                </c:pt>
                <c:pt idx="3827">
                  <c:v>533</c:v>
                </c:pt>
                <c:pt idx="3828">
                  <c:v>484</c:v>
                </c:pt>
                <c:pt idx="3829">
                  <c:v>400</c:v>
                </c:pt>
                <c:pt idx="3830">
                  <c:v>301</c:v>
                </c:pt>
                <c:pt idx="3831">
                  <c:v>202</c:v>
                </c:pt>
                <c:pt idx="3832">
                  <c:v>113</c:v>
                </c:pt>
                <c:pt idx="3833">
                  <c:v>42</c:v>
                </c:pt>
                <c:pt idx="3834">
                  <c:v>3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25</c:v>
                </c:pt>
                <c:pt idx="3845">
                  <c:v>91</c:v>
                </c:pt>
                <c:pt idx="3846">
                  <c:v>181</c:v>
                </c:pt>
                <c:pt idx="3847">
                  <c:v>273</c:v>
                </c:pt>
                <c:pt idx="3848">
                  <c:v>342</c:v>
                </c:pt>
                <c:pt idx="3849">
                  <c:v>386</c:v>
                </c:pt>
                <c:pt idx="3850">
                  <c:v>396</c:v>
                </c:pt>
                <c:pt idx="3851">
                  <c:v>380</c:v>
                </c:pt>
                <c:pt idx="3852">
                  <c:v>346</c:v>
                </c:pt>
                <c:pt idx="3853">
                  <c:v>297</c:v>
                </c:pt>
                <c:pt idx="3854">
                  <c:v>233</c:v>
                </c:pt>
                <c:pt idx="3855">
                  <c:v>168</c:v>
                </c:pt>
                <c:pt idx="3856">
                  <c:v>102</c:v>
                </c:pt>
                <c:pt idx="3857">
                  <c:v>44</c:v>
                </c:pt>
                <c:pt idx="3858">
                  <c:v>6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45</c:v>
                </c:pt>
                <c:pt idx="3869">
                  <c:v>146</c:v>
                </c:pt>
                <c:pt idx="3870">
                  <c:v>280</c:v>
                </c:pt>
                <c:pt idx="3871">
                  <c:v>409</c:v>
                </c:pt>
                <c:pt idx="3872">
                  <c:v>511</c:v>
                </c:pt>
                <c:pt idx="3873">
                  <c:v>578</c:v>
                </c:pt>
                <c:pt idx="3874">
                  <c:v>612</c:v>
                </c:pt>
                <c:pt idx="3875">
                  <c:v>616</c:v>
                </c:pt>
                <c:pt idx="3876">
                  <c:v>593</c:v>
                </c:pt>
                <c:pt idx="3877">
                  <c:v>532</c:v>
                </c:pt>
                <c:pt idx="3878">
                  <c:v>443</c:v>
                </c:pt>
                <c:pt idx="3879">
                  <c:v>322</c:v>
                </c:pt>
                <c:pt idx="3880">
                  <c:v>186</c:v>
                </c:pt>
                <c:pt idx="3881">
                  <c:v>73</c:v>
                </c:pt>
                <c:pt idx="3882">
                  <c:v>8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39</c:v>
                </c:pt>
                <c:pt idx="3893">
                  <c:v>128</c:v>
                </c:pt>
                <c:pt idx="3894">
                  <c:v>246</c:v>
                </c:pt>
                <c:pt idx="3895">
                  <c:v>367</c:v>
                </c:pt>
                <c:pt idx="3896">
                  <c:v>471</c:v>
                </c:pt>
                <c:pt idx="3897">
                  <c:v>536</c:v>
                </c:pt>
                <c:pt idx="3898">
                  <c:v>565</c:v>
                </c:pt>
                <c:pt idx="3899">
                  <c:v>548</c:v>
                </c:pt>
                <c:pt idx="3900">
                  <c:v>516</c:v>
                </c:pt>
                <c:pt idx="3901">
                  <c:v>459</c:v>
                </c:pt>
                <c:pt idx="3902">
                  <c:v>372</c:v>
                </c:pt>
                <c:pt idx="3903">
                  <c:v>270</c:v>
                </c:pt>
                <c:pt idx="3904">
                  <c:v>160</c:v>
                </c:pt>
                <c:pt idx="3905">
                  <c:v>67</c:v>
                </c:pt>
                <c:pt idx="3906">
                  <c:v>9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31</c:v>
                </c:pt>
                <c:pt idx="3917">
                  <c:v>107</c:v>
                </c:pt>
                <c:pt idx="3918">
                  <c:v>206</c:v>
                </c:pt>
                <c:pt idx="3919">
                  <c:v>302</c:v>
                </c:pt>
                <c:pt idx="3920">
                  <c:v>377</c:v>
                </c:pt>
                <c:pt idx="3921">
                  <c:v>449</c:v>
                </c:pt>
                <c:pt idx="3922">
                  <c:v>487</c:v>
                </c:pt>
                <c:pt idx="3923">
                  <c:v>493</c:v>
                </c:pt>
                <c:pt idx="3924">
                  <c:v>477</c:v>
                </c:pt>
                <c:pt idx="3925">
                  <c:v>422</c:v>
                </c:pt>
                <c:pt idx="3926">
                  <c:v>338</c:v>
                </c:pt>
                <c:pt idx="3927">
                  <c:v>245</c:v>
                </c:pt>
                <c:pt idx="3928">
                  <c:v>139</c:v>
                </c:pt>
                <c:pt idx="3929">
                  <c:v>54</c:v>
                </c:pt>
                <c:pt idx="3930">
                  <c:v>7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43</c:v>
                </c:pt>
                <c:pt idx="3941">
                  <c:v>139</c:v>
                </c:pt>
                <c:pt idx="3942">
                  <c:v>264</c:v>
                </c:pt>
                <c:pt idx="3943">
                  <c:v>389</c:v>
                </c:pt>
                <c:pt idx="3944">
                  <c:v>491</c:v>
                </c:pt>
                <c:pt idx="3945">
                  <c:v>562</c:v>
                </c:pt>
                <c:pt idx="3946">
                  <c:v>590</c:v>
                </c:pt>
                <c:pt idx="3947">
                  <c:v>576</c:v>
                </c:pt>
                <c:pt idx="3948">
                  <c:v>524</c:v>
                </c:pt>
                <c:pt idx="3949">
                  <c:v>450</c:v>
                </c:pt>
                <c:pt idx="3950">
                  <c:v>355</c:v>
                </c:pt>
                <c:pt idx="3951">
                  <c:v>252</c:v>
                </c:pt>
                <c:pt idx="3952">
                  <c:v>147</c:v>
                </c:pt>
                <c:pt idx="3953">
                  <c:v>57</c:v>
                </c:pt>
                <c:pt idx="3954">
                  <c:v>5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41</c:v>
                </c:pt>
                <c:pt idx="3965">
                  <c:v>132</c:v>
                </c:pt>
                <c:pt idx="3966">
                  <c:v>254</c:v>
                </c:pt>
                <c:pt idx="3967">
                  <c:v>377</c:v>
                </c:pt>
                <c:pt idx="3968">
                  <c:v>476</c:v>
                </c:pt>
                <c:pt idx="3969">
                  <c:v>546</c:v>
                </c:pt>
                <c:pt idx="3970">
                  <c:v>575</c:v>
                </c:pt>
                <c:pt idx="3971">
                  <c:v>567</c:v>
                </c:pt>
                <c:pt idx="3972">
                  <c:v>536</c:v>
                </c:pt>
                <c:pt idx="3973">
                  <c:v>472</c:v>
                </c:pt>
                <c:pt idx="3974">
                  <c:v>379</c:v>
                </c:pt>
                <c:pt idx="3975">
                  <c:v>278</c:v>
                </c:pt>
                <c:pt idx="3976">
                  <c:v>170</c:v>
                </c:pt>
                <c:pt idx="3977">
                  <c:v>72</c:v>
                </c:pt>
                <c:pt idx="3978">
                  <c:v>9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48</c:v>
                </c:pt>
                <c:pt idx="3989">
                  <c:v>158</c:v>
                </c:pt>
                <c:pt idx="3990">
                  <c:v>304</c:v>
                </c:pt>
                <c:pt idx="3991">
                  <c:v>444</c:v>
                </c:pt>
                <c:pt idx="3992">
                  <c:v>560</c:v>
                </c:pt>
                <c:pt idx="3993">
                  <c:v>642</c:v>
                </c:pt>
                <c:pt idx="3994">
                  <c:v>685</c:v>
                </c:pt>
                <c:pt idx="3995">
                  <c:v>689</c:v>
                </c:pt>
                <c:pt idx="3996">
                  <c:v>653</c:v>
                </c:pt>
                <c:pt idx="3997">
                  <c:v>576</c:v>
                </c:pt>
                <c:pt idx="3998">
                  <c:v>457</c:v>
                </c:pt>
                <c:pt idx="3999">
                  <c:v>314</c:v>
                </c:pt>
                <c:pt idx="4000">
                  <c:v>179</c:v>
                </c:pt>
                <c:pt idx="4001">
                  <c:v>70</c:v>
                </c:pt>
                <c:pt idx="4002">
                  <c:v>8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39</c:v>
                </c:pt>
                <c:pt idx="4013">
                  <c:v>121</c:v>
                </c:pt>
                <c:pt idx="4014">
                  <c:v>227</c:v>
                </c:pt>
                <c:pt idx="4015">
                  <c:v>340</c:v>
                </c:pt>
                <c:pt idx="4016">
                  <c:v>437</c:v>
                </c:pt>
                <c:pt idx="4017">
                  <c:v>501</c:v>
                </c:pt>
                <c:pt idx="4018">
                  <c:v>519</c:v>
                </c:pt>
                <c:pt idx="4019">
                  <c:v>524</c:v>
                </c:pt>
                <c:pt idx="4020">
                  <c:v>483</c:v>
                </c:pt>
                <c:pt idx="4021">
                  <c:v>410</c:v>
                </c:pt>
                <c:pt idx="4022">
                  <c:v>322</c:v>
                </c:pt>
                <c:pt idx="4023">
                  <c:v>234</c:v>
                </c:pt>
                <c:pt idx="4024">
                  <c:v>140</c:v>
                </c:pt>
                <c:pt idx="4025">
                  <c:v>57</c:v>
                </c:pt>
                <c:pt idx="4026">
                  <c:v>5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43</c:v>
                </c:pt>
                <c:pt idx="4037">
                  <c:v>145</c:v>
                </c:pt>
                <c:pt idx="4038">
                  <c:v>285</c:v>
                </c:pt>
                <c:pt idx="4039">
                  <c:v>420</c:v>
                </c:pt>
                <c:pt idx="4040">
                  <c:v>533</c:v>
                </c:pt>
                <c:pt idx="4041">
                  <c:v>613</c:v>
                </c:pt>
                <c:pt idx="4042">
                  <c:v>650</c:v>
                </c:pt>
                <c:pt idx="4043">
                  <c:v>645</c:v>
                </c:pt>
                <c:pt idx="4044">
                  <c:v>608</c:v>
                </c:pt>
                <c:pt idx="4045">
                  <c:v>539</c:v>
                </c:pt>
                <c:pt idx="4046">
                  <c:v>442</c:v>
                </c:pt>
                <c:pt idx="4047">
                  <c:v>324</c:v>
                </c:pt>
                <c:pt idx="4048">
                  <c:v>197</c:v>
                </c:pt>
                <c:pt idx="4049">
                  <c:v>85</c:v>
                </c:pt>
                <c:pt idx="4050">
                  <c:v>13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1</c:v>
                </c:pt>
                <c:pt idx="4060">
                  <c:v>50</c:v>
                </c:pt>
                <c:pt idx="4061">
                  <c:v>156</c:v>
                </c:pt>
                <c:pt idx="4062">
                  <c:v>292</c:v>
                </c:pt>
                <c:pt idx="4063">
                  <c:v>431</c:v>
                </c:pt>
                <c:pt idx="4064">
                  <c:v>535</c:v>
                </c:pt>
                <c:pt idx="4065">
                  <c:v>607</c:v>
                </c:pt>
                <c:pt idx="4066">
                  <c:v>632</c:v>
                </c:pt>
                <c:pt idx="4067">
                  <c:v>625</c:v>
                </c:pt>
                <c:pt idx="4068">
                  <c:v>579</c:v>
                </c:pt>
                <c:pt idx="4069">
                  <c:v>507</c:v>
                </c:pt>
                <c:pt idx="4070">
                  <c:v>413</c:v>
                </c:pt>
                <c:pt idx="4071">
                  <c:v>303</c:v>
                </c:pt>
                <c:pt idx="4072">
                  <c:v>176</c:v>
                </c:pt>
                <c:pt idx="4073">
                  <c:v>67</c:v>
                </c:pt>
                <c:pt idx="4074">
                  <c:v>7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28</c:v>
                </c:pt>
                <c:pt idx="4085">
                  <c:v>106</c:v>
                </c:pt>
                <c:pt idx="4086">
                  <c:v>216</c:v>
                </c:pt>
                <c:pt idx="4087">
                  <c:v>324</c:v>
                </c:pt>
                <c:pt idx="4088">
                  <c:v>375</c:v>
                </c:pt>
                <c:pt idx="4089">
                  <c:v>398</c:v>
                </c:pt>
                <c:pt idx="4090">
                  <c:v>409</c:v>
                </c:pt>
                <c:pt idx="4091">
                  <c:v>399</c:v>
                </c:pt>
                <c:pt idx="4092">
                  <c:v>375</c:v>
                </c:pt>
                <c:pt idx="4093">
                  <c:v>323</c:v>
                </c:pt>
                <c:pt idx="4094">
                  <c:v>260</c:v>
                </c:pt>
                <c:pt idx="4095">
                  <c:v>196</c:v>
                </c:pt>
                <c:pt idx="4096">
                  <c:v>123</c:v>
                </c:pt>
                <c:pt idx="4097">
                  <c:v>53</c:v>
                </c:pt>
                <c:pt idx="4098">
                  <c:v>7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1</c:v>
                </c:pt>
                <c:pt idx="4108">
                  <c:v>41</c:v>
                </c:pt>
                <c:pt idx="4109">
                  <c:v>134</c:v>
                </c:pt>
                <c:pt idx="4110">
                  <c:v>261</c:v>
                </c:pt>
                <c:pt idx="4111">
                  <c:v>391</c:v>
                </c:pt>
                <c:pt idx="4112">
                  <c:v>501</c:v>
                </c:pt>
                <c:pt idx="4113">
                  <c:v>577</c:v>
                </c:pt>
                <c:pt idx="4114">
                  <c:v>614</c:v>
                </c:pt>
                <c:pt idx="4115">
                  <c:v>609</c:v>
                </c:pt>
                <c:pt idx="4116">
                  <c:v>569</c:v>
                </c:pt>
                <c:pt idx="4117">
                  <c:v>496</c:v>
                </c:pt>
                <c:pt idx="4118">
                  <c:v>408</c:v>
                </c:pt>
                <c:pt idx="4119">
                  <c:v>304</c:v>
                </c:pt>
                <c:pt idx="4120">
                  <c:v>190</c:v>
                </c:pt>
                <c:pt idx="4121">
                  <c:v>84</c:v>
                </c:pt>
                <c:pt idx="4122">
                  <c:v>12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42</c:v>
                </c:pt>
                <c:pt idx="4133">
                  <c:v>128</c:v>
                </c:pt>
                <c:pt idx="4134">
                  <c:v>234</c:v>
                </c:pt>
                <c:pt idx="4135">
                  <c:v>352</c:v>
                </c:pt>
                <c:pt idx="4136">
                  <c:v>462</c:v>
                </c:pt>
                <c:pt idx="4137">
                  <c:v>552</c:v>
                </c:pt>
                <c:pt idx="4138">
                  <c:v>608</c:v>
                </c:pt>
                <c:pt idx="4139">
                  <c:v>614</c:v>
                </c:pt>
                <c:pt idx="4140">
                  <c:v>585</c:v>
                </c:pt>
                <c:pt idx="4141">
                  <c:v>511</c:v>
                </c:pt>
                <c:pt idx="4142">
                  <c:v>411</c:v>
                </c:pt>
                <c:pt idx="4143">
                  <c:v>302</c:v>
                </c:pt>
                <c:pt idx="4144">
                  <c:v>184</c:v>
                </c:pt>
                <c:pt idx="4145">
                  <c:v>79</c:v>
                </c:pt>
                <c:pt idx="4146">
                  <c:v>12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40</c:v>
                </c:pt>
                <c:pt idx="4157">
                  <c:v>126</c:v>
                </c:pt>
                <c:pt idx="4158">
                  <c:v>245</c:v>
                </c:pt>
                <c:pt idx="4159">
                  <c:v>367</c:v>
                </c:pt>
                <c:pt idx="4160">
                  <c:v>467</c:v>
                </c:pt>
                <c:pt idx="4161">
                  <c:v>541</c:v>
                </c:pt>
                <c:pt idx="4162">
                  <c:v>574</c:v>
                </c:pt>
                <c:pt idx="4163">
                  <c:v>577</c:v>
                </c:pt>
                <c:pt idx="4164">
                  <c:v>556</c:v>
                </c:pt>
                <c:pt idx="4165">
                  <c:v>507</c:v>
                </c:pt>
                <c:pt idx="4166">
                  <c:v>413</c:v>
                </c:pt>
                <c:pt idx="4167">
                  <c:v>297</c:v>
                </c:pt>
                <c:pt idx="4168">
                  <c:v>183</c:v>
                </c:pt>
                <c:pt idx="4169">
                  <c:v>82</c:v>
                </c:pt>
                <c:pt idx="4170">
                  <c:v>14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1</c:v>
                </c:pt>
                <c:pt idx="4180">
                  <c:v>50</c:v>
                </c:pt>
                <c:pt idx="4181">
                  <c:v>152</c:v>
                </c:pt>
                <c:pt idx="4182">
                  <c:v>280</c:v>
                </c:pt>
                <c:pt idx="4183">
                  <c:v>407</c:v>
                </c:pt>
                <c:pt idx="4184">
                  <c:v>510</c:v>
                </c:pt>
                <c:pt idx="4185">
                  <c:v>583</c:v>
                </c:pt>
                <c:pt idx="4186">
                  <c:v>620</c:v>
                </c:pt>
                <c:pt idx="4187">
                  <c:v>621</c:v>
                </c:pt>
                <c:pt idx="4188">
                  <c:v>593</c:v>
                </c:pt>
                <c:pt idx="4189">
                  <c:v>534</c:v>
                </c:pt>
                <c:pt idx="4190">
                  <c:v>443</c:v>
                </c:pt>
                <c:pt idx="4191">
                  <c:v>330</c:v>
                </c:pt>
                <c:pt idx="4192">
                  <c:v>200</c:v>
                </c:pt>
                <c:pt idx="4193">
                  <c:v>87</c:v>
                </c:pt>
                <c:pt idx="4194">
                  <c:v>14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1</c:v>
                </c:pt>
                <c:pt idx="4204">
                  <c:v>49</c:v>
                </c:pt>
                <c:pt idx="4205">
                  <c:v>153</c:v>
                </c:pt>
                <c:pt idx="4206">
                  <c:v>284</c:v>
                </c:pt>
                <c:pt idx="4207">
                  <c:v>412</c:v>
                </c:pt>
                <c:pt idx="4208">
                  <c:v>515</c:v>
                </c:pt>
                <c:pt idx="4209">
                  <c:v>585</c:v>
                </c:pt>
                <c:pt idx="4210">
                  <c:v>617</c:v>
                </c:pt>
                <c:pt idx="4211">
                  <c:v>613</c:v>
                </c:pt>
                <c:pt idx="4212">
                  <c:v>578</c:v>
                </c:pt>
                <c:pt idx="4213">
                  <c:v>511</c:v>
                </c:pt>
                <c:pt idx="4214">
                  <c:v>418</c:v>
                </c:pt>
                <c:pt idx="4215">
                  <c:v>305</c:v>
                </c:pt>
                <c:pt idx="4216">
                  <c:v>184</c:v>
                </c:pt>
                <c:pt idx="4217">
                  <c:v>79</c:v>
                </c:pt>
                <c:pt idx="4218">
                  <c:v>11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40</c:v>
                </c:pt>
                <c:pt idx="4229">
                  <c:v>129</c:v>
                </c:pt>
                <c:pt idx="4230">
                  <c:v>240</c:v>
                </c:pt>
                <c:pt idx="4231">
                  <c:v>352</c:v>
                </c:pt>
                <c:pt idx="4232">
                  <c:v>453</c:v>
                </c:pt>
                <c:pt idx="4233">
                  <c:v>529</c:v>
                </c:pt>
                <c:pt idx="4234">
                  <c:v>562</c:v>
                </c:pt>
                <c:pt idx="4235">
                  <c:v>560</c:v>
                </c:pt>
                <c:pt idx="4236">
                  <c:v>527</c:v>
                </c:pt>
                <c:pt idx="4237">
                  <c:v>465</c:v>
                </c:pt>
                <c:pt idx="4238">
                  <c:v>382</c:v>
                </c:pt>
                <c:pt idx="4239">
                  <c:v>284</c:v>
                </c:pt>
                <c:pt idx="4240">
                  <c:v>174</c:v>
                </c:pt>
                <c:pt idx="4241">
                  <c:v>74</c:v>
                </c:pt>
                <c:pt idx="4242">
                  <c:v>10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43</c:v>
                </c:pt>
                <c:pt idx="4253">
                  <c:v>131</c:v>
                </c:pt>
                <c:pt idx="4254">
                  <c:v>246</c:v>
                </c:pt>
                <c:pt idx="4255">
                  <c:v>364</c:v>
                </c:pt>
                <c:pt idx="4256">
                  <c:v>469</c:v>
                </c:pt>
                <c:pt idx="4257">
                  <c:v>545</c:v>
                </c:pt>
                <c:pt idx="4258">
                  <c:v>590</c:v>
                </c:pt>
                <c:pt idx="4259">
                  <c:v>600</c:v>
                </c:pt>
                <c:pt idx="4260">
                  <c:v>581</c:v>
                </c:pt>
                <c:pt idx="4261">
                  <c:v>525</c:v>
                </c:pt>
                <c:pt idx="4262">
                  <c:v>436</c:v>
                </c:pt>
                <c:pt idx="4263">
                  <c:v>324</c:v>
                </c:pt>
                <c:pt idx="4264">
                  <c:v>199</c:v>
                </c:pt>
                <c:pt idx="4265">
                  <c:v>85</c:v>
                </c:pt>
                <c:pt idx="4266">
                  <c:v>12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45</c:v>
                </c:pt>
                <c:pt idx="4277">
                  <c:v>145</c:v>
                </c:pt>
                <c:pt idx="4278">
                  <c:v>280</c:v>
                </c:pt>
                <c:pt idx="4279">
                  <c:v>413</c:v>
                </c:pt>
                <c:pt idx="4280">
                  <c:v>520</c:v>
                </c:pt>
                <c:pt idx="4281">
                  <c:v>605</c:v>
                </c:pt>
                <c:pt idx="4282">
                  <c:v>648</c:v>
                </c:pt>
                <c:pt idx="4283">
                  <c:v>656</c:v>
                </c:pt>
                <c:pt idx="4284">
                  <c:v>623</c:v>
                </c:pt>
                <c:pt idx="4285">
                  <c:v>559</c:v>
                </c:pt>
                <c:pt idx="4286">
                  <c:v>470</c:v>
                </c:pt>
                <c:pt idx="4287">
                  <c:v>349</c:v>
                </c:pt>
                <c:pt idx="4288">
                  <c:v>212</c:v>
                </c:pt>
                <c:pt idx="4289">
                  <c:v>89</c:v>
                </c:pt>
                <c:pt idx="4290">
                  <c:v>13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1</c:v>
                </c:pt>
                <c:pt idx="4300">
                  <c:v>50</c:v>
                </c:pt>
                <c:pt idx="4301">
                  <c:v>153</c:v>
                </c:pt>
                <c:pt idx="4302">
                  <c:v>292</c:v>
                </c:pt>
                <c:pt idx="4303">
                  <c:v>430</c:v>
                </c:pt>
                <c:pt idx="4304">
                  <c:v>544</c:v>
                </c:pt>
                <c:pt idx="4305">
                  <c:v>625</c:v>
                </c:pt>
                <c:pt idx="4306">
                  <c:v>667</c:v>
                </c:pt>
                <c:pt idx="4307">
                  <c:v>676</c:v>
                </c:pt>
                <c:pt idx="4308">
                  <c:v>651</c:v>
                </c:pt>
                <c:pt idx="4309">
                  <c:v>586</c:v>
                </c:pt>
                <c:pt idx="4310">
                  <c:v>489</c:v>
                </c:pt>
                <c:pt idx="4311">
                  <c:v>363</c:v>
                </c:pt>
                <c:pt idx="4312">
                  <c:v>221</c:v>
                </c:pt>
                <c:pt idx="4313">
                  <c:v>94</c:v>
                </c:pt>
                <c:pt idx="4314">
                  <c:v>14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1</c:v>
                </c:pt>
                <c:pt idx="4324">
                  <c:v>52</c:v>
                </c:pt>
                <c:pt idx="4325">
                  <c:v>158</c:v>
                </c:pt>
                <c:pt idx="4326">
                  <c:v>295</c:v>
                </c:pt>
                <c:pt idx="4327">
                  <c:v>427</c:v>
                </c:pt>
                <c:pt idx="4328">
                  <c:v>534</c:v>
                </c:pt>
                <c:pt idx="4329">
                  <c:v>609</c:v>
                </c:pt>
                <c:pt idx="4330">
                  <c:v>648</c:v>
                </c:pt>
                <c:pt idx="4331">
                  <c:v>646</c:v>
                </c:pt>
                <c:pt idx="4332">
                  <c:v>609</c:v>
                </c:pt>
                <c:pt idx="4333">
                  <c:v>545</c:v>
                </c:pt>
                <c:pt idx="4334">
                  <c:v>453</c:v>
                </c:pt>
                <c:pt idx="4335">
                  <c:v>332</c:v>
                </c:pt>
                <c:pt idx="4336">
                  <c:v>194</c:v>
                </c:pt>
                <c:pt idx="4337">
                  <c:v>78</c:v>
                </c:pt>
                <c:pt idx="4338">
                  <c:v>9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41</c:v>
                </c:pt>
                <c:pt idx="4349">
                  <c:v>138</c:v>
                </c:pt>
                <c:pt idx="4350">
                  <c:v>262</c:v>
                </c:pt>
                <c:pt idx="4351">
                  <c:v>381</c:v>
                </c:pt>
                <c:pt idx="4352">
                  <c:v>473</c:v>
                </c:pt>
                <c:pt idx="4353">
                  <c:v>544</c:v>
                </c:pt>
                <c:pt idx="4354">
                  <c:v>572</c:v>
                </c:pt>
                <c:pt idx="4355">
                  <c:v>561</c:v>
                </c:pt>
                <c:pt idx="4356">
                  <c:v>512</c:v>
                </c:pt>
                <c:pt idx="4357">
                  <c:v>437</c:v>
                </c:pt>
                <c:pt idx="4358">
                  <c:v>346</c:v>
                </c:pt>
                <c:pt idx="4359">
                  <c:v>244</c:v>
                </c:pt>
                <c:pt idx="4360">
                  <c:v>146</c:v>
                </c:pt>
                <c:pt idx="4361">
                  <c:v>60</c:v>
                </c:pt>
                <c:pt idx="4362">
                  <c:v>7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50</c:v>
                </c:pt>
                <c:pt idx="4373">
                  <c:v>153</c:v>
                </c:pt>
                <c:pt idx="4374">
                  <c:v>282</c:v>
                </c:pt>
                <c:pt idx="4375">
                  <c:v>410</c:v>
                </c:pt>
                <c:pt idx="4376">
                  <c:v>523</c:v>
                </c:pt>
                <c:pt idx="4377">
                  <c:v>604</c:v>
                </c:pt>
                <c:pt idx="4378">
                  <c:v>644</c:v>
                </c:pt>
                <c:pt idx="4379">
                  <c:v>648</c:v>
                </c:pt>
                <c:pt idx="4380">
                  <c:v>618</c:v>
                </c:pt>
                <c:pt idx="4381">
                  <c:v>553</c:v>
                </c:pt>
                <c:pt idx="4382">
                  <c:v>456</c:v>
                </c:pt>
                <c:pt idx="4383">
                  <c:v>333</c:v>
                </c:pt>
                <c:pt idx="4384">
                  <c:v>201</c:v>
                </c:pt>
                <c:pt idx="4385">
                  <c:v>84</c:v>
                </c:pt>
                <c:pt idx="4386">
                  <c:v>11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1</c:v>
                </c:pt>
                <c:pt idx="4396">
                  <c:v>49</c:v>
                </c:pt>
                <c:pt idx="4397">
                  <c:v>150</c:v>
                </c:pt>
                <c:pt idx="4398">
                  <c:v>284</c:v>
                </c:pt>
                <c:pt idx="4399">
                  <c:v>414</c:v>
                </c:pt>
                <c:pt idx="4400">
                  <c:v>518</c:v>
                </c:pt>
                <c:pt idx="4401">
                  <c:v>585</c:v>
                </c:pt>
                <c:pt idx="4402">
                  <c:v>613</c:v>
                </c:pt>
                <c:pt idx="4403">
                  <c:v>605</c:v>
                </c:pt>
                <c:pt idx="4404">
                  <c:v>561</c:v>
                </c:pt>
                <c:pt idx="4405">
                  <c:v>492</c:v>
                </c:pt>
                <c:pt idx="4406">
                  <c:v>394</c:v>
                </c:pt>
                <c:pt idx="4407">
                  <c:v>292</c:v>
                </c:pt>
                <c:pt idx="4408">
                  <c:v>178</c:v>
                </c:pt>
                <c:pt idx="4409">
                  <c:v>73</c:v>
                </c:pt>
                <c:pt idx="4410">
                  <c:v>9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45</c:v>
                </c:pt>
                <c:pt idx="4421">
                  <c:v>144</c:v>
                </c:pt>
                <c:pt idx="4422">
                  <c:v>275</c:v>
                </c:pt>
                <c:pt idx="4423">
                  <c:v>406</c:v>
                </c:pt>
                <c:pt idx="4424">
                  <c:v>516</c:v>
                </c:pt>
                <c:pt idx="4425">
                  <c:v>594</c:v>
                </c:pt>
                <c:pt idx="4426">
                  <c:v>638</c:v>
                </c:pt>
                <c:pt idx="4427">
                  <c:v>648</c:v>
                </c:pt>
                <c:pt idx="4428">
                  <c:v>622</c:v>
                </c:pt>
                <c:pt idx="4429">
                  <c:v>554</c:v>
                </c:pt>
                <c:pt idx="4430">
                  <c:v>455</c:v>
                </c:pt>
                <c:pt idx="4431">
                  <c:v>335</c:v>
                </c:pt>
                <c:pt idx="4432">
                  <c:v>205</c:v>
                </c:pt>
                <c:pt idx="4433">
                  <c:v>86</c:v>
                </c:pt>
                <c:pt idx="4434">
                  <c:v>12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46</c:v>
                </c:pt>
                <c:pt idx="4445">
                  <c:v>144</c:v>
                </c:pt>
                <c:pt idx="4446">
                  <c:v>272</c:v>
                </c:pt>
                <c:pt idx="4447">
                  <c:v>397</c:v>
                </c:pt>
                <c:pt idx="4448">
                  <c:v>501</c:v>
                </c:pt>
                <c:pt idx="4449">
                  <c:v>577</c:v>
                </c:pt>
                <c:pt idx="4450">
                  <c:v>621</c:v>
                </c:pt>
                <c:pt idx="4451">
                  <c:v>632</c:v>
                </c:pt>
                <c:pt idx="4452">
                  <c:v>609</c:v>
                </c:pt>
                <c:pt idx="4453">
                  <c:v>552</c:v>
                </c:pt>
                <c:pt idx="4454">
                  <c:v>454</c:v>
                </c:pt>
                <c:pt idx="4455">
                  <c:v>331</c:v>
                </c:pt>
                <c:pt idx="4456">
                  <c:v>200</c:v>
                </c:pt>
                <c:pt idx="4457">
                  <c:v>82</c:v>
                </c:pt>
                <c:pt idx="4458">
                  <c:v>10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48</c:v>
                </c:pt>
                <c:pt idx="4469">
                  <c:v>149</c:v>
                </c:pt>
                <c:pt idx="4470">
                  <c:v>283</c:v>
                </c:pt>
                <c:pt idx="4471">
                  <c:v>418</c:v>
                </c:pt>
                <c:pt idx="4472">
                  <c:v>524</c:v>
                </c:pt>
                <c:pt idx="4473">
                  <c:v>587</c:v>
                </c:pt>
                <c:pt idx="4474">
                  <c:v>609</c:v>
                </c:pt>
                <c:pt idx="4475">
                  <c:v>589</c:v>
                </c:pt>
                <c:pt idx="4476">
                  <c:v>538</c:v>
                </c:pt>
                <c:pt idx="4477">
                  <c:v>456</c:v>
                </c:pt>
                <c:pt idx="4478">
                  <c:v>357</c:v>
                </c:pt>
                <c:pt idx="4479">
                  <c:v>252</c:v>
                </c:pt>
                <c:pt idx="4480">
                  <c:v>142</c:v>
                </c:pt>
                <c:pt idx="4481">
                  <c:v>53</c:v>
                </c:pt>
                <c:pt idx="4482">
                  <c:v>4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45</c:v>
                </c:pt>
                <c:pt idx="4493">
                  <c:v>147</c:v>
                </c:pt>
                <c:pt idx="4494">
                  <c:v>279</c:v>
                </c:pt>
                <c:pt idx="4495">
                  <c:v>413</c:v>
                </c:pt>
                <c:pt idx="4496">
                  <c:v>518</c:v>
                </c:pt>
                <c:pt idx="4497">
                  <c:v>591</c:v>
                </c:pt>
                <c:pt idx="4498">
                  <c:v>627</c:v>
                </c:pt>
                <c:pt idx="4499">
                  <c:v>627</c:v>
                </c:pt>
                <c:pt idx="4500">
                  <c:v>594</c:v>
                </c:pt>
                <c:pt idx="4501">
                  <c:v>533</c:v>
                </c:pt>
                <c:pt idx="4502">
                  <c:v>440</c:v>
                </c:pt>
                <c:pt idx="4503">
                  <c:v>326</c:v>
                </c:pt>
                <c:pt idx="4504">
                  <c:v>197</c:v>
                </c:pt>
                <c:pt idx="4505">
                  <c:v>83</c:v>
                </c:pt>
                <c:pt idx="4506">
                  <c:v>11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48</c:v>
                </c:pt>
                <c:pt idx="4517">
                  <c:v>153</c:v>
                </c:pt>
                <c:pt idx="4518">
                  <c:v>288</c:v>
                </c:pt>
                <c:pt idx="4519">
                  <c:v>427</c:v>
                </c:pt>
                <c:pt idx="4520">
                  <c:v>540</c:v>
                </c:pt>
                <c:pt idx="4521">
                  <c:v>620</c:v>
                </c:pt>
                <c:pt idx="4522">
                  <c:v>661</c:v>
                </c:pt>
                <c:pt idx="4523">
                  <c:v>665</c:v>
                </c:pt>
                <c:pt idx="4524">
                  <c:v>639</c:v>
                </c:pt>
                <c:pt idx="4525">
                  <c:v>572</c:v>
                </c:pt>
                <c:pt idx="4526">
                  <c:v>474</c:v>
                </c:pt>
                <c:pt idx="4527">
                  <c:v>346</c:v>
                </c:pt>
                <c:pt idx="4528">
                  <c:v>207</c:v>
                </c:pt>
                <c:pt idx="4529">
                  <c:v>85</c:v>
                </c:pt>
                <c:pt idx="4530">
                  <c:v>11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38</c:v>
                </c:pt>
                <c:pt idx="4541">
                  <c:v>124</c:v>
                </c:pt>
                <c:pt idx="4542">
                  <c:v>243</c:v>
                </c:pt>
                <c:pt idx="4543">
                  <c:v>371</c:v>
                </c:pt>
                <c:pt idx="4544">
                  <c:v>491</c:v>
                </c:pt>
                <c:pt idx="4545">
                  <c:v>569</c:v>
                </c:pt>
                <c:pt idx="4546">
                  <c:v>597</c:v>
                </c:pt>
                <c:pt idx="4547">
                  <c:v>594</c:v>
                </c:pt>
                <c:pt idx="4548">
                  <c:v>568</c:v>
                </c:pt>
                <c:pt idx="4549">
                  <c:v>509</c:v>
                </c:pt>
                <c:pt idx="4550">
                  <c:v>420</c:v>
                </c:pt>
                <c:pt idx="4551">
                  <c:v>304</c:v>
                </c:pt>
                <c:pt idx="4552">
                  <c:v>179</c:v>
                </c:pt>
                <c:pt idx="4553">
                  <c:v>73</c:v>
                </c:pt>
                <c:pt idx="4554">
                  <c:v>8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41</c:v>
                </c:pt>
                <c:pt idx="4565">
                  <c:v>139</c:v>
                </c:pt>
                <c:pt idx="4566">
                  <c:v>272</c:v>
                </c:pt>
                <c:pt idx="4567">
                  <c:v>407</c:v>
                </c:pt>
                <c:pt idx="4568">
                  <c:v>520</c:v>
                </c:pt>
                <c:pt idx="4569">
                  <c:v>603</c:v>
                </c:pt>
                <c:pt idx="4570">
                  <c:v>642</c:v>
                </c:pt>
                <c:pt idx="4571">
                  <c:v>644</c:v>
                </c:pt>
                <c:pt idx="4572">
                  <c:v>610</c:v>
                </c:pt>
                <c:pt idx="4573">
                  <c:v>540</c:v>
                </c:pt>
                <c:pt idx="4574">
                  <c:v>443</c:v>
                </c:pt>
                <c:pt idx="4575">
                  <c:v>324</c:v>
                </c:pt>
                <c:pt idx="4576">
                  <c:v>191</c:v>
                </c:pt>
                <c:pt idx="4577">
                  <c:v>79</c:v>
                </c:pt>
                <c:pt idx="4578">
                  <c:v>9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43</c:v>
                </c:pt>
                <c:pt idx="4589">
                  <c:v>140</c:v>
                </c:pt>
                <c:pt idx="4590">
                  <c:v>266</c:v>
                </c:pt>
                <c:pt idx="4591">
                  <c:v>394</c:v>
                </c:pt>
                <c:pt idx="4592">
                  <c:v>496</c:v>
                </c:pt>
                <c:pt idx="4593">
                  <c:v>561</c:v>
                </c:pt>
                <c:pt idx="4594">
                  <c:v>597</c:v>
                </c:pt>
                <c:pt idx="4595">
                  <c:v>594</c:v>
                </c:pt>
                <c:pt idx="4596">
                  <c:v>556</c:v>
                </c:pt>
                <c:pt idx="4597">
                  <c:v>482</c:v>
                </c:pt>
                <c:pt idx="4598">
                  <c:v>384</c:v>
                </c:pt>
                <c:pt idx="4599">
                  <c:v>277</c:v>
                </c:pt>
                <c:pt idx="4600">
                  <c:v>168</c:v>
                </c:pt>
                <c:pt idx="4601">
                  <c:v>69</c:v>
                </c:pt>
                <c:pt idx="4602">
                  <c:v>8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40</c:v>
                </c:pt>
                <c:pt idx="4613">
                  <c:v>136</c:v>
                </c:pt>
                <c:pt idx="4614">
                  <c:v>263</c:v>
                </c:pt>
                <c:pt idx="4615">
                  <c:v>391</c:v>
                </c:pt>
                <c:pt idx="4616">
                  <c:v>502</c:v>
                </c:pt>
                <c:pt idx="4617">
                  <c:v>581</c:v>
                </c:pt>
                <c:pt idx="4618">
                  <c:v>615</c:v>
                </c:pt>
                <c:pt idx="4619">
                  <c:v>609</c:v>
                </c:pt>
                <c:pt idx="4620">
                  <c:v>567</c:v>
                </c:pt>
                <c:pt idx="4621">
                  <c:v>500</c:v>
                </c:pt>
                <c:pt idx="4622">
                  <c:v>412</c:v>
                </c:pt>
                <c:pt idx="4623">
                  <c:v>305</c:v>
                </c:pt>
                <c:pt idx="4624">
                  <c:v>185</c:v>
                </c:pt>
                <c:pt idx="4625">
                  <c:v>74</c:v>
                </c:pt>
                <c:pt idx="4626">
                  <c:v>8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44</c:v>
                </c:pt>
                <c:pt idx="4637">
                  <c:v>144</c:v>
                </c:pt>
                <c:pt idx="4638">
                  <c:v>275</c:v>
                </c:pt>
                <c:pt idx="4639">
                  <c:v>405</c:v>
                </c:pt>
                <c:pt idx="4640">
                  <c:v>511</c:v>
                </c:pt>
                <c:pt idx="4641">
                  <c:v>574</c:v>
                </c:pt>
                <c:pt idx="4642">
                  <c:v>603</c:v>
                </c:pt>
                <c:pt idx="4643">
                  <c:v>598</c:v>
                </c:pt>
                <c:pt idx="4644">
                  <c:v>561</c:v>
                </c:pt>
                <c:pt idx="4645">
                  <c:v>500</c:v>
                </c:pt>
                <c:pt idx="4646">
                  <c:v>411</c:v>
                </c:pt>
                <c:pt idx="4647">
                  <c:v>301</c:v>
                </c:pt>
                <c:pt idx="4648">
                  <c:v>181</c:v>
                </c:pt>
                <c:pt idx="4649">
                  <c:v>72</c:v>
                </c:pt>
                <c:pt idx="4650">
                  <c:v>7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43</c:v>
                </c:pt>
                <c:pt idx="4661">
                  <c:v>141</c:v>
                </c:pt>
                <c:pt idx="4662">
                  <c:v>271</c:v>
                </c:pt>
                <c:pt idx="4663">
                  <c:v>400</c:v>
                </c:pt>
                <c:pt idx="4664">
                  <c:v>498</c:v>
                </c:pt>
                <c:pt idx="4665">
                  <c:v>561</c:v>
                </c:pt>
                <c:pt idx="4666">
                  <c:v>589</c:v>
                </c:pt>
                <c:pt idx="4667">
                  <c:v>587</c:v>
                </c:pt>
                <c:pt idx="4668">
                  <c:v>553</c:v>
                </c:pt>
                <c:pt idx="4669">
                  <c:v>494</c:v>
                </c:pt>
                <c:pt idx="4670">
                  <c:v>418</c:v>
                </c:pt>
                <c:pt idx="4671">
                  <c:v>309</c:v>
                </c:pt>
                <c:pt idx="4672">
                  <c:v>186</c:v>
                </c:pt>
                <c:pt idx="4673">
                  <c:v>73</c:v>
                </c:pt>
                <c:pt idx="4674">
                  <c:v>6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45</c:v>
                </c:pt>
                <c:pt idx="4685">
                  <c:v>152</c:v>
                </c:pt>
                <c:pt idx="4686">
                  <c:v>293</c:v>
                </c:pt>
                <c:pt idx="4687">
                  <c:v>434</c:v>
                </c:pt>
                <c:pt idx="4688">
                  <c:v>552</c:v>
                </c:pt>
                <c:pt idx="4689">
                  <c:v>633</c:v>
                </c:pt>
                <c:pt idx="4690">
                  <c:v>676</c:v>
                </c:pt>
                <c:pt idx="4691">
                  <c:v>679</c:v>
                </c:pt>
                <c:pt idx="4692">
                  <c:v>639</c:v>
                </c:pt>
                <c:pt idx="4693">
                  <c:v>555</c:v>
                </c:pt>
                <c:pt idx="4694">
                  <c:v>442</c:v>
                </c:pt>
                <c:pt idx="4695">
                  <c:v>315</c:v>
                </c:pt>
                <c:pt idx="4696">
                  <c:v>183</c:v>
                </c:pt>
                <c:pt idx="4697">
                  <c:v>69</c:v>
                </c:pt>
                <c:pt idx="4698">
                  <c:v>6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32</c:v>
                </c:pt>
                <c:pt idx="4709">
                  <c:v>119</c:v>
                </c:pt>
                <c:pt idx="4710">
                  <c:v>239</c:v>
                </c:pt>
                <c:pt idx="4711">
                  <c:v>359</c:v>
                </c:pt>
                <c:pt idx="4712">
                  <c:v>451</c:v>
                </c:pt>
                <c:pt idx="4713">
                  <c:v>520</c:v>
                </c:pt>
                <c:pt idx="4714">
                  <c:v>556</c:v>
                </c:pt>
                <c:pt idx="4715">
                  <c:v>549</c:v>
                </c:pt>
                <c:pt idx="4716">
                  <c:v>517</c:v>
                </c:pt>
                <c:pt idx="4717">
                  <c:v>466</c:v>
                </c:pt>
                <c:pt idx="4718">
                  <c:v>387</c:v>
                </c:pt>
                <c:pt idx="4719">
                  <c:v>283</c:v>
                </c:pt>
                <c:pt idx="4720">
                  <c:v>173</c:v>
                </c:pt>
                <c:pt idx="4721">
                  <c:v>72</c:v>
                </c:pt>
                <c:pt idx="4722">
                  <c:v>9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37</c:v>
                </c:pt>
                <c:pt idx="4733">
                  <c:v>131</c:v>
                </c:pt>
                <c:pt idx="4734">
                  <c:v>263</c:v>
                </c:pt>
                <c:pt idx="4735">
                  <c:v>401</c:v>
                </c:pt>
                <c:pt idx="4736">
                  <c:v>512</c:v>
                </c:pt>
                <c:pt idx="4737">
                  <c:v>588</c:v>
                </c:pt>
                <c:pt idx="4738">
                  <c:v>627</c:v>
                </c:pt>
                <c:pt idx="4739">
                  <c:v>639</c:v>
                </c:pt>
                <c:pt idx="4740">
                  <c:v>613</c:v>
                </c:pt>
                <c:pt idx="4741">
                  <c:v>557</c:v>
                </c:pt>
                <c:pt idx="4742">
                  <c:v>470</c:v>
                </c:pt>
                <c:pt idx="4743">
                  <c:v>349</c:v>
                </c:pt>
                <c:pt idx="4744">
                  <c:v>211</c:v>
                </c:pt>
                <c:pt idx="4745">
                  <c:v>85</c:v>
                </c:pt>
                <c:pt idx="4746">
                  <c:v>10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45</c:v>
                </c:pt>
                <c:pt idx="4757">
                  <c:v>151</c:v>
                </c:pt>
                <c:pt idx="4758">
                  <c:v>296</c:v>
                </c:pt>
                <c:pt idx="4759">
                  <c:v>439</c:v>
                </c:pt>
                <c:pt idx="4760">
                  <c:v>555</c:v>
                </c:pt>
                <c:pt idx="4761">
                  <c:v>635</c:v>
                </c:pt>
                <c:pt idx="4762">
                  <c:v>677</c:v>
                </c:pt>
                <c:pt idx="4763">
                  <c:v>684</c:v>
                </c:pt>
                <c:pt idx="4764">
                  <c:v>655</c:v>
                </c:pt>
                <c:pt idx="4765">
                  <c:v>591</c:v>
                </c:pt>
                <c:pt idx="4766">
                  <c:v>492</c:v>
                </c:pt>
                <c:pt idx="4767">
                  <c:v>363</c:v>
                </c:pt>
                <c:pt idx="4768">
                  <c:v>217</c:v>
                </c:pt>
                <c:pt idx="4769">
                  <c:v>85</c:v>
                </c:pt>
                <c:pt idx="4770">
                  <c:v>9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46</c:v>
                </c:pt>
                <c:pt idx="4781">
                  <c:v>151</c:v>
                </c:pt>
                <c:pt idx="4782">
                  <c:v>293</c:v>
                </c:pt>
                <c:pt idx="4783">
                  <c:v>436</c:v>
                </c:pt>
                <c:pt idx="4784">
                  <c:v>552</c:v>
                </c:pt>
                <c:pt idx="4785">
                  <c:v>633</c:v>
                </c:pt>
                <c:pt idx="4786">
                  <c:v>677</c:v>
                </c:pt>
                <c:pt idx="4787">
                  <c:v>681</c:v>
                </c:pt>
                <c:pt idx="4788">
                  <c:v>650</c:v>
                </c:pt>
                <c:pt idx="4789">
                  <c:v>582</c:v>
                </c:pt>
                <c:pt idx="4790">
                  <c:v>481</c:v>
                </c:pt>
                <c:pt idx="4791">
                  <c:v>350</c:v>
                </c:pt>
                <c:pt idx="4792">
                  <c:v>207</c:v>
                </c:pt>
                <c:pt idx="4793">
                  <c:v>79</c:v>
                </c:pt>
                <c:pt idx="4794">
                  <c:v>7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43</c:v>
                </c:pt>
                <c:pt idx="4805">
                  <c:v>147</c:v>
                </c:pt>
                <c:pt idx="4806">
                  <c:v>289</c:v>
                </c:pt>
                <c:pt idx="4807">
                  <c:v>431</c:v>
                </c:pt>
                <c:pt idx="4808">
                  <c:v>545</c:v>
                </c:pt>
                <c:pt idx="4809">
                  <c:v>623</c:v>
                </c:pt>
                <c:pt idx="4810">
                  <c:v>665</c:v>
                </c:pt>
                <c:pt idx="4811">
                  <c:v>669</c:v>
                </c:pt>
                <c:pt idx="4812">
                  <c:v>640</c:v>
                </c:pt>
                <c:pt idx="4813">
                  <c:v>578</c:v>
                </c:pt>
                <c:pt idx="4814">
                  <c:v>480</c:v>
                </c:pt>
                <c:pt idx="4815">
                  <c:v>351</c:v>
                </c:pt>
                <c:pt idx="4816">
                  <c:v>208</c:v>
                </c:pt>
                <c:pt idx="4817">
                  <c:v>81</c:v>
                </c:pt>
                <c:pt idx="4818">
                  <c:v>7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43</c:v>
                </c:pt>
                <c:pt idx="4829">
                  <c:v>147</c:v>
                </c:pt>
                <c:pt idx="4830">
                  <c:v>289</c:v>
                </c:pt>
                <c:pt idx="4831">
                  <c:v>431</c:v>
                </c:pt>
                <c:pt idx="4832">
                  <c:v>546</c:v>
                </c:pt>
                <c:pt idx="4833">
                  <c:v>627</c:v>
                </c:pt>
                <c:pt idx="4834">
                  <c:v>670</c:v>
                </c:pt>
                <c:pt idx="4835">
                  <c:v>677</c:v>
                </c:pt>
                <c:pt idx="4836">
                  <c:v>647</c:v>
                </c:pt>
                <c:pt idx="4837">
                  <c:v>584</c:v>
                </c:pt>
                <c:pt idx="4838">
                  <c:v>486</c:v>
                </c:pt>
                <c:pt idx="4839">
                  <c:v>355</c:v>
                </c:pt>
                <c:pt idx="4840">
                  <c:v>207</c:v>
                </c:pt>
                <c:pt idx="4841">
                  <c:v>78</c:v>
                </c:pt>
                <c:pt idx="4842">
                  <c:v>7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38</c:v>
                </c:pt>
                <c:pt idx="4853">
                  <c:v>135</c:v>
                </c:pt>
                <c:pt idx="4854">
                  <c:v>262</c:v>
                </c:pt>
                <c:pt idx="4855">
                  <c:v>388</c:v>
                </c:pt>
                <c:pt idx="4856">
                  <c:v>487</c:v>
                </c:pt>
                <c:pt idx="4857">
                  <c:v>559</c:v>
                </c:pt>
                <c:pt idx="4858">
                  <c:v>597</c:v>
                </c:pt>
                <c:pt idx="4859">
                  <c:v>599</c:v>
                </c:pt>
                <c:pt idx="4860">
                  <c:v>573</c:v>
                </c:pt>
                <c:pt idx="4861">
                  <c:v>511</c:v>
                </c:pt>
                <c:pt idx="4862">
                  <c:v>423</c:v>
                </c:pt>
                <c:pt idx="4863">
                  <c:v>309</c:v>
                </c:pt>
                <c:pt idx="4864">
                  <c:v>183</c:v>
                </c:pt>
                <c:pt idx="4865">
                  <c:v>66</c:v>
                </c:pt>
                <c:pt idx="4866">
                  <c:v>4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34</c:v>
                </c:pt>
                <c:pt idx="4877">
                  <c:v>126</c:v>
                </c:pt>
                <c:pt idx="4878">
                  <c:v>247</c:v>
                </c:pt>
                <c:pt idx="4879">
                  <c:v>367</c:v>
                </c:pt>
                <c:pt idx="4880">
                  <c:v>465</c:v>
                </c:pt>
                <c:pt idx="4881">
                  <c:v>534</c:v>
                </c:pt>
                <c:pt idx="4882">
                  <c:v>570</c:v>
                </c:pt>
                <c:pt idx="4883">
                  <c:v>573</c:v>
                </c:pt>
                <c:pt idx="4884">
                  <c:v>542</c:v>
                </c:pt>
                <c:pt idx="4885">
                  <c:v>488</c:v>
                </c:pt>
                <c:pt idx="4886">
                  <c:v>403</c:v>
                </c:pt>
                <c:pt idx="4887">
                  <c:v>296</c:v>
                </c:pt>
                <c:pt idx="4888">
                  <c:v>173</c:v>
                </c:pt>
                <c:pt idx="4889">
                  <c:v>62</c:v>
                </c:pt>
                <c:pt idx="4890">
                  <c:v>3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26</c:v>
                </c:pt>
                <c:pt idx="4901">
                  <c:v>103</c:v>
                </c:pt>
                <c:pt idx="4902">
                  <c:v>203</c:v>
                </c:pt>
                <c:pt idx="4903">
                  <c:v>294</c:v>
                </c:pt>
                <c:pt idx="4904">
                  <c:v>357</c:v>
                </c:pt>
                <c:pt idx="4905">
                  <c:v>395</c:v>
                </c:pt>
                <c:pt idx="4906">
                  <c:v>427</c:v>
                </c:pt>
                <c:pt idx="4907">
                  <c:v>435</c:v>
                </c:pt>
                <c:pt idx="4908">
                  <c:v>437</c:v>
                </c:pt>
                <c:pt idx="4909">
                  <c:v>399</c:v>
                </c:pt>
                <c:pt idx="4910">
                  <c:v>327</c:v>
                </c:pt>
                <c:pt idx="4911">
                  <c:v>232</c:v>
                </c:pt>
                <c:pt idx="4912">
                  <c:v>130</c:v>
                </c:pt>
                <c:pt idx="4913">
                  <c:v>43</c:v>
                </c:pt>
                <c:pt idx="4914">
                  <c:v>2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19</c:v>
                </c:pt>
                <c:pt idx="4925">
                  <c:v>82</c:v>
                </c:pt>
                <c:pt idx="4926">
                  <c:v>173</c:v>
                </c:pt>
                <c:pt idx="4927">
                  <c:v>268</c:v>
                </c:pt>
                <c:pt idx="4928">
                  <c:v>352</c:v>
                </c:pt>
                <c:pt idx="4929">
                  <c:v>414</c:v>
                </c:pt>
                <c:pt idx="4930">
                  <c:v>449</c:v>
                </c:pt>
                <c:pt idx="4931">
                  <c:v>446</c:v>
                </c:pt>
                <c:pt idx="4932">
                  <c:v>411</c:v>
                </c:pt>
                <c:pt idx="4933">
                  <c:v>352</c:v>
                </c:pt>
                <c:pt idx="4934">
                  <c:v>274</c:v>
                </c:pt>
                <c:pt idx="4935">
                  <c:v>191</c:v>
                </c:pt>
                <c:pt idx="4936">
                  <c:v>104</c:v>
                </c:pt>
                <c:pt idx="4937">
                  <c:v>34</c:v>
                </c:pt>
                <c:pt idx="4938">
                  <c:v>1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25</c:v>
                </c:pt>
                <c:pt idx="4949">
                  <c:v>107</c:v>
                </c:pt>
                <c:pt idx="4950">
                  <c:v>220</c:v>
                </c:pt>
                <c:pt idx="4951">
                  <c:v>336</c:v>
                </c:pt>
                <c:pt idx="4952">
                  <c:v>431</c:v>
                </c:pt>
                <c:pt idx="4953">
                  <c:v>505</c:v>
                </c:pt>
                <c:pt idx="4954">
                  <c:v>540</c:v>
                </c:pt>
                <c:pt idx="4955">
                  <c:v>536</c:v>
                </c:pt>
                <c:pt idx="4956">
                  <c:v>492</c:v>
                </c:pt>
                <c:pt idx="4957">
                  <c:v>425</c:v>
                </c:pt>
                <c:pt idx="4958">
                  <c:v>341</c:v>
                </c:pt>
                <c:pt idx="4959">
                  <c:v>244</c:v>
                </c:pt>
                <c:pt idx="4960">
                  <c:v>137</c:v>
                </c:pt>
                <c:pt idx="4961">
                  <c:v>48</c:v>
                </c:pt>
                <c:pt idx="4962">
                  <c:v>3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22</c:v>
                </c:pt>
                <c:pt idx="4973">
                  <c:v>103</c:v>
                </c:pt>
                <c:pt idx="4974">
                  <c:v>212</c:v>
                </c:pt>
                <c:pt idx="4975">
                  <c:v>327</c:v>
                </c:pt>
                <c:pt idx="4976">
                  <c:v>427</c:v>
                </c:pt>
                <c:pt idx="4977">
                  <c:v>503</c:v>
                </c:pt>
                <c:pt idx="4978">
                  <c:v>538</c:v>
                </c:pt>
                <c:pt idx="4979">
                  <c:v>540</c:v>
                </c:pt>
                <c:pt idx="4980">
                  <c:v>505</c:v>
                </c:pt>
                <c:pt idx="4981">
                  <c:v>442</c:v>
                </c:pt>
                <c:pt idx="4982">
                  <c:v>357</c:v>
                </c:pt>
                <c:pt idx="4983">
                  <c:v>259</c:v>
                </c:pt>
                <c:pt idx="4984">
                  <c:v>148</c:v>
                </c:pt>
                <c:pt idx="4985">
                  <c:v>50</c:v>
                </c:pt>
                <c:pt idx="4986">
                  <c:v>2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27</c:v>
                </c:pt>
                <c:pt idx="4997">
                  <c:v>117</c:v>
                </c:pt>
                <c:pt idx="4998">
                  <c:v>233</c:v>
                </c:pt>
                <c:pt idx="4999">
                  <c:v>348</c:v>
                </c:pt>
                <c:pt idx="5000">
                  <c:v>443</c:v>
                </c:pt>
                <c:pt idx="5001">
                  <c:v>513</c:v>
                </c:pt>
                <c:pt idx="5002">
                  <c:v>550</c:v>
                </c:pt>
                <c:pt idx="5003">
                  <c:v>543</c:v>
                </c:pt>
                <c:pt idx="5004">
                  <c:v>503</c:v>
                </c:pt>
                <c:pt idx="5005">
                  <c:v>437</c:v>
                </c:pt>
                <c:pt idx="5006">
                  <c:v>341</c:v>
                </c:pt>
                <c:pt idx="5007">
                  <c:v>234</c:v>
                </c:pt>
                <c:pt idx="5008">
                  <c:v>130</c:v>
                </c:pt>
                <c:pt idx="5009">
                  <c:v>42</c:v>
                </c:pt>
                <c:pt idx="5010">
                  <c:v>1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27</c:v>
                </c:pt>
                <c:pt idx="5021">
                  <c:v>121</c:v>
                </c:pt>
                <c:pt idx="5022">
                  <c:v>250</c:v>
                </c:pt>
                <c:pt idx="5023">
                  <c:v>377</c:v>
                </c:pt>
                <c:pt idx="5024">
                  <c:v>487</c:v>
                </c:pt>
                <c:pt idx="5025">
                  <c:v>561</c:v>
                </c:pt>
                <c:pt idx="5026">
                  <c:v>597</c:v>
                </c:pt>
                <c:pt idx="5027">
                  <c:v>596</c:v>
                </c:pt>
                <c:pt idx="5028">
                  <c:v>560</c:v>
                </c:pt>
                <c:pt idx="5029">
                  <c:v>495</c:v>
                </c:pt>
                <c:pt idx="5030">
                  <c:v>406</c:v>
                </c:pt>
                <c:pt idx="5031">
                  <c:v>299</c:v>
                </c:pt>
                <c:pt idx="5032">
                  <c:v>174</c:v>
                </c:pt>
                <c:pt idx="5033">
                  <c:v>61</c:v>
                </c:pt>
                <c:pt idx="5034">
                  <c:v>3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31</c:v>
                </c:pt>
                <c:pt idx="5045">
                  <c:v>132</c:v>
                </c:pt>
                <c:pt idx="5046">
                  <c:v>271</c:v>
                </c:pt>
                <c:pt idx="5047">
                  <c:v>416</c:v>
                </c:pt>
                <c:pt idx="5048">
                  <c:v>531</c:v>
                </c:pt>
                <c:pt idx="5049">
                  <c:v>610</c:v>
                </c:pt>
                <c:pt idx="5050">
                  <c:v>652</c:v>
                </c:pt>
                <c:pt idx="5051">
                  <c:v>658</c:v>
                </c:pt>
                <c:pt idx="5052">
                  <c:v>627</c:v>
                </c:pt>
                <c:pt idx="5053">
                  <c:v>562</c:v>
                </c:pt>
                <c:pt idx="5054">
                  <c:v>463</c:v>
                </c:pt>
                <c:pt idx="5055">
                  <c:v>335</c:v>
                </c:pt>
                <c:pt idx="5056">
                  <c:v>191</c:v>
                </c:pt>
                <c:pt idx="5057">
                  <c:v>67</c:v>
                </c:pt>
                <c:pt idx="5058">
                  <c:v>3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31</c:v>
                </c:pt>
                <c:pt idx="5069">
                  <c:v>133</c:v>
                </c:pt>
                <c:pt idx="5070">
                  <c:v>273</c:v>
                </c:pt>
                <c:pt idx="5071">
                  <c:v>415</c:v>
                </c:pt>
                <c:pt idx="5072">
                  <c:v>531</c:v>
                </c:pt>
                <c:pt idx="5073">
                  <c:v>611</c:v>
                </c:pt>
                <c:pt idx="5074">
                  <c:v>653</c:v>
                </c:pt>
                <c:pt idx="5075">
                  <c:v>658</c:v>
                </c:pt>
                <c:pt idx="5076">
                  <c:v>627</c:v>
                </c:pt>
                <c:pt idx="5077">
                  <c:v>559</c:v>
                </c:pt>
                <c:pt idx="5078">
                  <c:v>448</c:v>
                </c:pt>
                <c:pt idx="5079">
                  <c:v>308</c:v>
                </c:pt>
                <c:pt idx="5080">
                  <c:v>164</c:v>
                </c:pt>
                <c:pt idx="5081">
                  <c:v>50</c:v>
                </c:pt>
                <c:pt idx="5082">
                  <c:v>1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26</c:v>
                </c:pt>
                <c:pt idx="5093">
                  <c:v>118</c:v>
                </c:pt>
                <c:pt idx="5094">
                  <c:v>244</c:v>
                </c:pt>
                <c:pt idx="5095">
                  <c:v>371</c:v>
                </c:pt>
                <c:pt idx="5096">
                  <c:v>476</c:v>
                </c:pt>
                <c:pt idx="5097">
                  <c:v>542</c:v>
                </c:pt>
                <c:pt idx="5098">
                  <c:v>563</c:v>
                </c:pt>
                <c:pt idx="5099">
                  <c:v>550</c:v>
                </c:pt>
                <c:pt idx="5100">
                  <c:v>521</c:v>
                </c:pt>
                <c:pt idx="5101">
                  <c:v>459</c:v>
                </c:pt>
                <c:pt idx="5102">
                  <c:v>369</c:v>
                </c:pt>
                <c:pt idx="5103">
                  <c:v>261</c:v>
                </c:pt>
                <c:pt idx="5104">
                  <c:v>141</c:v>
                </c:pt>
                <c:pt idx="5105">
                  <c:v>43</c:v>
                </c:pt>
                <c:pt idx="5106">
                  <c:v>1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21</c:v>
                </c:pt>
                <c:pt idx="5117">
                  <c:v>108</c:v>
                </c:pt>
                <c:pt idx="5118">
                  <c:v>226</c:v>
                </c:pt>
                <c:pt idx="5119">
                  <c:v>354</c:v>
                </c:pt>
                <c:pt idx="5120">
                  <c:v>465</c:v>
                </c:pt>
                <c:pt idx="5121">
                  <c:v>547</c:v>
                </c:pt>
                <c:pt idx="5122">
                  <c:v>590</c:v>
                </c:pt>
                <c:pt idx="5123">
                  <c:v>593</c:v>
                </c:pt>
                <c:pt idx="5124">
                  <c:v>562</c:v>
                </c:pt>
                <c:pt idx="5125">
                  <c:v>498</c:v>
                </c:pt>
                <c:pt idx="5126">
                  <c:v>407</c:v>
                </c:pt>
                <c:pt idx="5127">
                  <c:v>291</c:v>
                </c:pt>
                <c:pt idx="5128">
                  <c:v>162</c:v>
                </c:pt>
                <c:pt idx="5129">
                  <c:v>54</c:v>
                </c:pt>
                <c:pt idx="5130">
                  <c:v>2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21</c:v>
                </c:pt>
                <c:pt idx="5141">
                  <c:v>110</c:v>
                </c:pt>
                <c:pt idx="5142">
                  <c:v>237</c:v>
                </c:pt>
                <c:pt idx="5143">
                  <c:v>371</c:v>
                </c:pt>
                <c:pt idx="5144">
                  <c:v>489</c:v>
                </c:pt>
                <c:pt idx="5145">
                  <c:v>574</c:v>
                </c:pt>
                <c:pt idx="5146">
                  <c:v>621</c:v>
                </c:pt>
                <c:pt idx="5147">
                  <c:v>623</c:v>
                </c:pt>
                <c:pt idx="5148">
                  <c:v>593</c:v>
                </c:pt>
                <c:pt idx="5149">
                  <c:v>519</c:v>
                </c:pt>
                <c:pt idx="5150">
                  <c:v>415</c:v>
                </c:pt>
                <c:pt idx="5151">
                  <c:v>294</c:v>
                </c:pt>
                <c:pt idx="5152">
                  <c:v>162</c:v>
                </c:pt>
                <c:pt idx="5153">
                  <c:v>49</c:v>
                </c:pt>
                <c:pt idx="5154">
                  <c:v>1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25</c:v>
                </c:pt>
                <c:pt idx="5165">
                  <c:v>125</c:v>
                </c:pt>
                <c:pt idx="5166">
                  <c:v>265</c:v>
                </c:pt>
                <c:pt idx="5167">
                  <c:v>410</c:v>
                </c:pt>
                <c:pt idx="5168">
                  <c:v>523</c:v>
                </c:pt>
                <c:pt idx="5169">
                  <c:v>603</c:v>
                </c:pt>
                <c:pt idx="5170">
                  <c:v>643</c:v>
                </c:pt>
                <c:pt idx="5171">
                  <c:v>649</c:v>
                </c:pt>
                <c:pt idx="5172">
                  <c:v>619</c:v>
                </c:pt>
                <c:pt idx="5173">
                  <c:v>554</c:v>
                </c:pt>
                <c:pt idx="5174">
                  <c:v>452</c:v>
                </c:pt>
                <c:pt idx="5175">
                  <c:v>326</c:v>
                </c:pt>
                <c:pt idx="5176">
                  <c:v>181</c:v>
                </c:pt>
                <c:pt idx="5177">
                  <c:v>60</c:v>
                </c:pt>
                <c:pt idx="5178">
                  <c:v>1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24</c:v>
                </c:pt>
                <c:pt idx="5189">
                  <c:v>123</c:v>
                </c:pt>
                <c:pt idx="5190">
                  <c:v>260</c:v>
                </c:pt>
                <c:pt idx="5191">
                  <c:v>403</c:v>
                </c:pt>
                <c:pt idx="5192">
                  <c:v>521</c:v>
                </c:pt>
                <c:pt idx="5193">
                  <c:v>606</c:v>
                </c:pt>
                <c:pt idx="5194">
                  <c:v>652</c:v>
                </c:pt>
                <c:pt idx="5195">
                  <c:v>659</c:v>
                </c:pt>
                <c:pt idx="5196">
                  <c:v>630</c:v>
                </c:pt>
                <c:pt idx="5197">
                  <c:v>562</c:v>
                </c:pt>
                <c:pt idx="5198">
                  <c:v>460</c:v>
                </c:pt>
                <c:pt idx="5199">
                  <c:v>322</c:v>
                </c:pt>
                <c:pt idx="5200">
                  <c:v>174</c:v>
                </c:pt>
                <c:pt idx="5201">
                  <c:v>53</c:v>
                </c:pt>
                <c:pt idx="5202">
                  <c:v>1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17</c:v>
                </c:pt>
                <c:pt idx="5213">
                  <c:v>87</c:v>
                </c:pt>
                <c:pt idx="5214">
                  <c:v>180</c:v>
                </c:pt>
                <c:pt idx="5215">
                  <c:v>275</c:v>
                </c:pt>
                <c:pt idx="5216">
                  <c:v>364</c:v>
                </c:pt>
                <c:pt idx="5217">
                  <c:v>438</c:v>
                </c:pt>
                <c:pt idx="5218">
                  <c:v>484</c:v>
                </c:pt>
                <c:pt idx="5219">
                  <c:v>503</c:v>
                </c:pt>
                <c:pt idx="5220">
                  <c:v>490</c:v>
                </c:pt>
                <c:pt idx="5221">
                  <c:v>445</c:v>
                </c:pt>
                <c:pt idx="5222">
                  <c:v>371</c:v>
                </c:pt>
                <c:pt idx="5223">
                  <c:v>269</c:v>
                </c:pt>
                <c:pt idx="5224">
                  <c:v>151</c:v>
                </c:pt>
                <c:pt idx="5225">
                  <c:v>48</c:v>
                </c:pt>
                <c:pt idx="5226">
                  <c:v>1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16</c:v>
                </c:pt>
                <c:pt idx="5237">
                  <c:v>104</c:v>
                </c:pt>
                <c:pt idx="5238">
                  <c:v>224</c:v>
                </c:pt>
                <c:pt idx="5239">
                  <c:v>348</c:v>
                </c:pt>
                <c:pt idx="5240">
                  <c:v>459</c:v>
                </c:pt>
                <c:pt idx="5241">
                  <c:v>532</c:v>
                </c:pt>
                <c:pt idx="5242">
                  <c:v>564</c:v>
                </c:pt>
                <c:pt idx="5243">
                  <c:v>565</c:v>
                </c:pt>
                <c:pt idx="5244">
                  <c:v>549</c:v>
                </c:pt>
                <c:pt idx="5245">
                  <c:v>497</c:v>
                </c:pt>
                <c:pt idx="5246">
                  <c:v>408</c:v>
                </c:pt>
                <c:pt idx="5247">
                  <c:v>291</c:v>
                </c:pt>
                <c:pt idx="5248">
                  <c:v>164</c:v>
                </c:pt>
                <c:pt idx="5249">
                  <c:v>53</c:v>
                </c:pt>
                <c:pt idx="5250">
                  <c:v>1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17</c:v>
                </c:pt>
                <c:pt idx="5261">
                  <c:v>105</c:v>
                </c:pt>
                <c:pt idx="5262">
                  <c:v>231</c:v>
                </c:pt>
                <c:pt idx="5263">
                  <c:v>363</c:v>
                </c:pt>
                <c:pt idx="5264">
                  <c:v>474</c:v>
                </c:pt>
                <c:pt idx="5265">
                  <c:v>555</c:v>
                </c:pt>
                <c:pt idx="5266">
                  <c:v>598</c:v>
                </c:pt>
                <c:pt idx="5267">
                  <c:v>605</c:v>
                </c:pt>
                <c:pt idx="5268">
                  <c:v>576</c:v>
                </c:pt>
                <c:pt idx="5269">
                  <c:v>517</c:v>
                </c:pt>
                <c:pt idx="5270">
                  <c:v>422</c:v>
                </c:pt>
                <c:pt idx="5271">
                  <c:v>302</c:v>
                </c:pt>
                <c:pt idx="5272">
                  <c:v>170</c:v>
                </c:pt>
                <c:pt idx="5273">
                  <c:v>55</c:v>
                </c:pt>
                <c:pt idx="5274">
                  <c:v>1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18</c:v>
                </c:pt>
                <c:pt idx="5285">
                  <c:v>115</c:v>
                </c:pt>
                <c:pt idx="5286">
                  <c:v>251</c:v>
                </c:pt>
                <c:pt idx="5287">
                  <c:v>396</c:v>
                </c:pt>
                <c:pt idx="5288">
                  <c:v>516</c:v>
                </c:pt>
                <c:pt idx="5289">
                  <c:v>598</c:v>
                </c:pt>
                <c:pt idx="5290">
                  <c:v>643</c:v>
                </c:pt>
                <c:pt idx="5291">
                  <c:v>648</c:v>
                </c:pt>
                <c:pt idx="5292">
                  <c:v>619</c:v>
                </c:pt>
                <c:pt idx="5293">
                  <c:v>551</c:v>
                </c:pt>
                <c:pt idx="5294">
                  <c:v>451</c:v>
                </c:pt>
                <c:pt idx="5295">
                  <c:v>322</c:v>
                </c:pt>
                <c:pt idx="5296">
                  <c:v>179</c:v>
                </c:pt>
                <c:pt idx="5297">
                  <c:v>56</c:v>
                </c:pt>
                <c:pt idx="5298">
                  <c:v>1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16</c:v>
                </c:pt>
                <c:pt idx="5309">
                  <c:v>110</c:v>
                </c:pt>
                <c:pt idx="5310">
                  <c:v>239</c:v>
                </c:pt>
                <c:pt idx="5311">
                  <c:v>367</c:v>
                </c:pt>
                <c:pt idx="5312">
                  <c:v>468</c:v>
                </c:pt>
                <c:pt idx="5313">
                  <c:v>540</c:v>
                </c:pt>
                <c:pt idx="5314">
                  <c:v>578</c:v>
                </c:pt>
                <c:pt idx="5315">
                  <c:v>573</c:v>
                </c:pt>
                <c:pt idx="5316">
                  <c:v>537</c:v>
                </c:pt>
                <c:pt idx="5317">
                  <c:v>473</c:v>
                </c:pt>
                <c:pt idx="5318">
                  <c:v>385</c:v>
                </c:pt>
                <c:pt idx="5319">
                  <c:v>273</c:v>
                </c:pt>
                <c:pt idx="5320">
                  <c:v>142</c:v>
                </c:pt>
                <c:pt idx="5321">
                  <c:v>37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14</c:v>
                </c:pt>
                <c:pt idx="5333">
                  <c:v>95</c:v>
                </c:pt>
                <c:pt idx="5334">
                  <c:v>214</c:v>
                </c:pt>
                <c:pt idx="5335">
                  <c:v>344</c:v>
                </c:pt>
                <c:pt idx="5336">
                  <c:v>457</c:v>
                </c:pt>
                <c:pt idx="5337">
                  <c:v>545</c:v>
                </c:pt>
                <c:pt idx="5338">
                  <c:v>597</c:v>
                </c:pt>
                <c:pt idx="5339">
                  <c:v>614</c:v>
                </c:pt>
                <c:pt idx="5340">
                  <c:v>604</c:v>
                </c:pt>
                <c:pt idx="5341">
                  <c:v>550</c:v>
                </c:pt>
                <c:pt idx="5342">
                  <c:v>454</c:v>
                </c:pt>
                <c:pt idx="5343">
                  <c:v>323</c:v>
                </c:pt>
                <c:pt idx="5344">
                  <c:v>174</c:v>
                </c:pt>
                <c:pt idx="5345">
                  <c:v>50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13</c:v>
                </c:pt>
                <c:pt idx="5357">
                  <c:v>104</c:v>
                </c:pt>
                <c:pt idx="5358">
                  <c:v>239</c:v>
                </c:pt>
                <c:pt idx="5359">
                  <c:v>382</c:v>
                </c:pt>
                <c:pt idx="5360">
                  <c:v>502</c:v>
                </c:pt>
                <c:pt idx="5361">
                  <c:v>594</c:v>
                </c:pt>
                <c:pt idx="5362">
                  <c:v>643</c:v>
                </c:pt>
                <c:pt idx="5363">
                  <c:v>652</c:v>
                </c:pt>
                <c:pt idx="5364">
                  <c:v>626</c:v>
                </c:pt>
                <c:pt idx="5365">
                  <c:v>561</c:v>
                </c:pt>
                <c:pt idx="5366">
                  <c:v>454</c:v>
                </c:pt>
                <c:pt idx="5367">
                  <c:v>315</c:v>
                </c:pt>
                <c:pt idx="5368">
                  <c:v>164</c:v>
                </c:pt>
                <c:pt idx="5369">
                  <c:v>44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15</c:v>
                </c:pt>
                <c:pt idx="5381">
                  <c:v>117</c:v>
                </c:pt>
                <c:pt idx="5382">
                  <c:v>259</c:v>
                </c:pt>
                <c:pt idx="5383">
                  <c:v>406</c:v>
                </c:pt>
                <c:pt idx="5384">
                  <c:v>529</c:v>
                </c:pt>
                <c:pt idx="5385">
                  <c:v>613</c:v>
                </c:pt>
                <c:pt idx="5386">
                  <c:v>662</c:v>
                </c:pt>
                <c:pt idx="5387">
                  <c:v>669</c:v>
                </c:pt>
                <c:pt idx="5388">
                  <c:v>635</c:v>
                </c:pt>
                <c:pt idx="5389">
                  <c:v>568</c:v>
                </c:pt>
                <c:pt idx="5390">
                  <c:v>464</c:v>
                </c:pt>
                <c:pt idx="5391">
                  <c:v>328</c:v>
                </c:pt>
                <c:pt idx="5392">
                  <c:v>177</c:v>
                </c:pt>
                <c:pt idx="5393">
                  <c:v>50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16</c:v>
                </c:pt>
                <c:pt idx="5405">
                  <c:v>120</c:v>
                </c:pt>
                <c:pt idx="5406">
                  <c:v>270</c:v>
                </c:pt>
                <c:pt idx="5407">
                  <c:v>424</c:v>
                </c:pt>
                <c:pt idx="5408">
                  <c:v>546</c:v>
                </c:pt>
                <c:pt idx="5409">
                  <c:v>631</c:v>
                </c:pt>
                <c:pt idx="5410">
                  <c:v>677</c:v>
                </c:pt>
                <c:pt idx="5411">
                  <c:v>684</c:v>
                </c:pt>
                <c:pt idx="5412">
                  <c:v>653</c:v>
                </c:pt>
                <c:pt idx="5413">
                  <c:v>585</c:v>
                </c:pt>
                <c:pt idx="5414">
                  <c:v>477</c:v>
                </c:pt>
                <c:pt idx="5415">
                  <c:v>339</c:v>
                </c:pt>
                <c:pt idx="5416">
                  <c:v>182</c:v>
                </c:pt>
                <c:pt idx="5417">
                  <c:v>51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15</c:v>
                </c:pt>
                <c:pt idx="5429">
                  <c:v>119</c:v>
                </c:pt>
                <c:pt idx="5430">
                  <c:v>267</c:v>
                </c:pt>
                <c:pt idx="5431">
                  <c:v>417</c:v>
                </c:pt>
                <c:pt idx="5432">
                  <c:v>538</c:v>
                </c:pt>
                <c:pt idx="5433">
                  <c:v>621</c:v>
                </c:pt>
                <c:pt idx="5434">
                  <c:v>666</c:v>
                </c:pt>
                <c:pt idx="5435">
                  <c:v>669</c:v>
                </c:pt>
                <c:pt idx="5436">
                  <c:v>634</c:v>
                </c:pt>
                <c:pt idx="5437">
                  <c:v>557</c:v>
                </c:pt>
                <c:pt idx="5438">
                  <c:v>445</c:v>
                </c:pt>
                <c:pt idx="5439">
                  <c:v>307</c:v>
                </c:pt>
                <c:pt idx="5440">
                  <c:v>162</c:v>
                </c:pt>
                <c:pt idx="5441">
                  <c:v>42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11</c:v>
                </c:pt>
                <c:pt idx="5453">
                  <c:v>106</c:v>
                </c:pt>
                <c:pt idx="5454">
                  <c:v>242</c:v>
                </c:pt>
                <c:pt idx="5455">
                  <c:v>384</c:v>
                </c:pt>
                <c:pt idx="5456">
                  <c:v>496</c:v>
                </c:pt>
                <c:pt idx="5457">
                  <c:v>576</c:v>
                </c:pt>
                <c:pt idx="5458">
                  <c:v>618</c:v>
                </c:pt>
                <c:pt idx="5459">
                  <c:v>624</c:v>
                </c:pt>
                <c:pt idx="5460">
                  <c:v>594</c:v>
                </c:pt>
                <c:pt idx="5461">
                  <c:v>530</c:v>
                </c:pt>
                <c:pt idx="5462">
                  <c:v>434</c:v>
                </c:pt>
                <c:pt idx="5463">
                  <c:v>303</c:v>
                </c:pt>
                <c:pt idx="5464">
                  <c:v>159</c:v>
                </c:pt>
                <c:pt idx="5465">
                  <c:v>39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10</c:v>
                </c:pt>
                <c:pt idx="5477">
                  <c:v>97</c:v>
                </c:pt>
                <c:pt idx="5478">
                  <c:v>234</c:v>
                </c:pt>
                <c:pt idx="5479">
                  <c:v>378</c:v>
                </c:pt>
                <c:pt idx="5480">
                  <c:v>493</c:v>
                </c:pt>
                <c:pt idx="5481">
                  <c:v>572</c:v>
                </c:pt>
                <c:pt idx="5482">
                  <c:v>608</c:v>
                </c:pt>
                <c:pt idx="5483">
                  <c:v>604</c:v>
                </c:pt>
                <c:pt idx="5484">
                  <c:v>564</c:v>
                </c:pt>
                <c:pt idx="5485">
                  <c:v>489</c:v>
                </c:pt>
                <c:pt idx="5486">
                  <c:v>383</c:v>
                </c:pt>
                <c:pt idx="5487">
                  <c:v>251</c:v>
                </c:pt>
                <c:pt idx="5488">
                  <c:v>119</c:v>
                </c:pt>
                <c:pt idx="5489">
                  <c:v>24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8</c:v>
                </c:pt>
                <c:pt idx="5501">
                  <c:v>92</c:v>
                </c:pt>
                <c:pt idx="5502">
                  <c:v>218</c:v>
                </c:pt>
                <c:pt idx="5503">
                  <c:v>350</c:v>
                </c:pt>
                <c:pt idx="5504">
                  <c:v>456</c:v>
                </c:pt>
                <c:pt idx="5505">
                  <c:v>528</c:v>
                </c:pt>
                <c:pt idx="5506">
                  <c:v>559</c:v>
                </c:pt>
                <c:pt idx="5507">
                  <c:v>545</c:v>
                </c:pt>
                <c:pt idx="5508">
                  <c:v>498</c:v>
                </c:pt>
                <c:pt idx="5509">
                  <c:v>423</c:v>
                </c:pt>
                <c:pt idx="5510">
                  <c:v>322</c:v>
                </c:pt>
                <c:pt idx="5511">
                  <c:v>208</c:v>
                </c:pt>
                <c:pt idx="5512">
                  <c:v>101</c:v>
                </c:pt>
                <c:pt idx="5513">
                  <c:v>21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6</c:v>
                </c:pt>
                <c:pt idx="5525">
                  <c:v>81</c:v>
                </c:pt>
                <c:pt idx="5526">
                  <c:v>203</c:v>
                </c:pt>
                <c:pt idx="5527">
                  <c:v>325</c:v>
                </c:pt>
                <c:pt idx="5528">
                  <c:v>415</c:v>
                </c:pt>
                <c:pt idx="5529">
                  <c:v>476</c:v>
                </c:pt>
                <c:pt idx="5530">
                  <c:v>509</c:v>
                </c:pt>
                <c:pt idx="5531">
                  <c:v>506</c:v>
                </c:pt>
                <c:pt idx="5532">
                  <c:v>468</c:v>
                </c:pt>
                <c:pt idx="5533">
                  <c:v>400</c:v>
                </c:pt>
                <c:pt idx="5534">
                  <c:v>311</c:v>
                </c:pt>
                <c:pt idx="5535">
                  <c:v>207</c:v>
                </c:pt>
                <c:pt idx="5536">
                  <c:v>104</c:v>
                </c:pt>
                <c:pt idx="5537">
                  <c:v>23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5</c:v>
                </c:pt>
                <c:pt idx="5549">
                  <c:v>74</c:v>
                </c:pt>
                <c:pt idx="5550">
                  <c:v>195</c:v>
                </c:pt>
                <c:pt idx="5551">
                  <c:v>333</c:v>
                </c:pt>
                <c:pt idx="5552">
                  <c:v>452</c:v>
                </c:pt>
                <c:pt idx="5553">
                  <c:v>533</c:v>
                </c:pt>
                <c:pt idx="5554">
                  <c:v>584</c:v>
                </c:pt>
                <c:pt idx="5555">
                  <c:v>593</c:v>
                </c:pt>
                <c:pt idx="5556">
                  <c:v>555</c:v>
                </c:pt>
                <c:pt idx="5557">
                  <c:v>480</c:v>
                </c:pt>
                <c:pt idx="5558">
                  <c:v>373</c:v>
                </c:pt>
                <c:pt idx="5559">
                  <c:v>252</c:v>
                </c:pt>
                <c:pt idx="5560">
                  <c:v>121</c:v>
                </c:pt>
                <c:pt idx="5561">
                  <c:v>22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5</c:v>
                </c:pt>
                <c:pt idx="5573">
                  <c:v>88</c:v>
                </c:pt>
                <c:pt idx="5574">
                  <c:v>225</c:v>
                </c:pt>
                <c:pt idx="5575">
                  <c:v>361</c:v>
                </c:pt>
                <c:pt idx="5576">
                  <c:v>460</c:v>
                </c:pt>
                <c:pt idx="5577">
                  <c:v>524</c:v>
                </c:pt>
                <c:pt idx="5578">
                  <c:v>550</c:v>
                </c:pt>
                <c:pt idx="5579">
                  <c:v>540</c:v>
                </c:pt>
                <c:pt idx="5580">
                  <c:v>502</c:v>
                </c:pt>
                <c:pt idx="5581">
                  <c:v>429</c:v>
                </c:pt>
                <c:pt idx="5582">
                  <c:v>329</c:v>
                </c:pt>
                <c:pt idx="5583">
                  <c:v>223</c:v>
                </c:pt>
                <c:pt idx="5584">
                  <c:v>109</c:v>
                </c:pt>
                <c:pt idx="5585">
                  <c:v>19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5</c:v>
                </c:pt>
                <c:pt idx="5597">
                  <c:v>87</c:v>
                </c:pt>
                <c:pt idx="5598">
                  <c:v>224</c:v>
                </c:pt>
                <c:pt idx="5599">
                  <c:v>371</c:v>
                </c:pt>
                <c:pt idx="5600">
                  <c:v>491</c:v>
                </c:pt>
                <c:pt idx="5601">
                  <c:v>577</c:v>
                </c:pt>
                <c:pt idx="5602">
                  <c:v>619</c:v>
                </c:pt>
                <c:pt idx="5603">
                  <c:v>621</c:v>
                </c:pt>
                <c:pt idx="5604">
                  <c:v>580</c:v>
                </c:pt>
                <c:pt idx="5605">
                  <c:v>499</c:v>
                </c:pt>
                <c:pt idx="5606">
                  <c:v>392</c:v>
                </c:pt>
                <c:pt idx="5607">
                  <c:v>264</c:v>
                </c:pt>
                <c:pt idx="5608">
                  <c:v>135</c:v>
                </c:pt>
                <c:pt idx="5609">
                  <c:v>29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6</c:v>
                </c:pt>
                <c:pt idx="5621">
                  <c:v>98</c:v>
                </c:pt>
                <c:pt idx="5622">
                  <c:v>247</c:v>
                </c:pt>
                <c:pt idx="5623">
                  <c:v>402</c:v>
                </c:pt>
                <c:pt idx="5624">
                  <c:v>529</c:v>
                </c:pt>
                <c:pt idx="5625">
                  <c:v>614</c:v>
                </c:pt>
                <c:pt idx="5626">
                  <c:v>662</c:v>
                </c:pt>
                <c:pt idx="5627">
                  <c:v>665</c:v>
                </c:pt>
                <c:pt idx="5628">
                  <c:v>628</c:v>
                </c:pt>
                <c:pt idx="5629">
                  <c:v>556</c:v>
                </c:pt>
                <c:pt idx="5630">
                  <c:v>452</c:v>
                </c:pt>
                <c:pt idx="5631">
                  <c:v>317</c:v>
                </c:pt>
                <c:pt idx="5632">
                  <c:v>164</c:v>
                </c:pt>
                <c:pt idx="5633">
                  <c:v>37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5</c:v>
                </c:pt>
                <c:pt idx="5645">
                  <c:v>97</c:v>
                </c:pt>
                <c:pt idx="5646">
                  <c:v>245</c:v>
                </c:pt>
                <c:pt idx="5647">
                  <c:v>398</c:v>
                </c:pt>
                <c:pt idx="5648">
                  <c:v>517</c:v>
                </c:pt>
                <c:pt idx="5649">
                  <c:v>596</c:v>
                </c:pt>
                <c:pt idx="5650">
                  <c:v>638</c:v>
                </c:pt>
                <c:pt idx="5651">
                  <c:v>640</c:v>
                </c:pt>
                <c:pt idx="5652">
                  <c:v>612</c:v>
                </c:pt>
                <c:pt idx="5653">
                  <c:v>548</c:v>
                </c:pt>
                <c:pt idx="5654">
                  <c:v>447</c:v>
                </c:pt>
                <c:pt idx="5655">
                  <c:v>313</c:v>
                </c:pt>
                <c:pt idx="5656">
                  <c:v>161</c:v>
                </c:pt>
                <c:pt idx="5657">
                  <c:v>35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4</c:v>
                </c:pt>
                <c:pt idx="5669">
                  <c:v>94</c:v>
                </c:pt>
                <c:pt idx="5670">
                  <c:v>237</c:v>
                </c:pt>
                <c:pt idx="5671">
                  <c:v>389</c:v>
                </c:pt>
                <c:pt idx="5672">
                  <c:v>512</c:v>
                </c:pt>
                <c:pt idx="5673">
                  <c:v>597</c:v>
                </c:pt>
                <c:pt idx="5674">
                  <c:v>638</c:v>
                </c:pt>
                <c:pt idx="5675">
                  <c:v>642</c:v>
                </c:pt>
                <c:pt idx="5676">
                  <c:v>612</c:v>
                </c:pt>
                <c:pt idx="5677">
                  <c:v>543</c:v>
                </c:pt>
                <c:pt idx="5678">
                  <c:v>440</c:v>
                </c:pt>
                <c:pt idx="5679">
                  <c:v>303</c:v>
                </c:pt>
                <c:pt idx="5680">
                  <c:v>153</c:v>
                </c:pt>
                <c:pt idx="5681">
                  <c:v>32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4</c:v>
                </c:pt>
                <c:pt idx="5693">
                  <c:v>92</c:v>
                </c:pt>
                <c:pt idx="5694">
                  <c:v>239</c:v>
                </c:pt>
                <c:pt idx="5695">
                  <c:v>395</c:v>
                </c:pt>
                <c:pt idx="5696">
                  <c:v>519</c:v>
                </c:pt>
                <c:pt idx="5697">
                  <c:v>605</c:v>
                </c:pt>
                <c:pt idx="5698">
                  <c:v>651</c:v>
                </c:pt>
                <c:pt idx="5699">
                  <c:v>656</c:v>
                </c:pt>
                <c:pt idx="5700">
                  <c:v>623</c:v>
                </c:pt>
                <c:pt idx="5701">
                  <c:v>552</c:v>
                </c:pt>
                <c:pt idx="5702">
                  <c:v>444</c:v>
                </c:pt>
                <c:pt idx="5703">
                  <c:v>305</c:v>
                </c:pt>
                <c:pt idx="5704">
                  <c:v>153</c:v>
                </c:pt>
                <c:pt idx="5705">
                  <c:v>30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3</c:v>
                </c:pt>
                <c:pt idx="5717">
                  <c:v>91</c:v>
                </c:pt>
                <c:pt idx="5718">
                  <c:v>237</c:v>
                </c:pt>
                <c:pt idx="5719">
                  <c:v>388</c:v>
                </c:pt>
                <c:pt idx="5720">
                  <c:v>511</c:v>
                </c:pt>
                <c:pt idx="5721">
                  <c:v>599</c:v>
                </c:pt>
                <c:pt idx="5722">
                  <c:v>645</c:v>
                </c:pt>
                <c:pt idx="5723">
                  <c:v>648</c:v>
                </c:pt>
                <c:pt idx="5724">
                  <c:v>610</c:v>
                </c:pt>
                <c:pt idx="5725">
                  <c:v>535</c:v>
                </c:pt>
                <c:pt idx="5726">
                  <c:v>427</c:v>
                </c:pt>
                <c:pt idx="5727">
                  <c:v>289</c:v>
                </c:pt>
                <c:pt idx="5728">
                  <c:v>143</c:v>
                </c:pt>
                <c:pt idx="5729">
                  <c:v>27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3</c:v>
                </c:pt>
                <c:pt idx="5741">
                  <c:v>89</c:v>
                </c:pt>
                <c:pt idx="5742">
                  <c:v>234</c:v>
                </c:pt>
                <c:pt idx="5743">
                  <c:v>386</c:v>
                </c:pt>
                <c:pt idx="5744">
                  <c:v>507</c:v>
                </c:pt>
                <c:pt idx="5745">
                  <c:v>592</c:v>
                </c:pt>
                <c:pt idx="5746">
                  <c:v>638</c:v>
                </c:pt>
                <c:pt idx="5747">
                  <c:v>645</c:v>
                </c:pt>
                <c:pt idx="5748">
                  <c:v>613</c:v>
                </c:pt>
                <c:pt idx="5749">
                  <c:v>542</c:v>
                </c:pt>
                <c:pt idx="5750">
                  <c:v>435</c:v>
                </c:pt>
                <c:pt idx="5751">
                  <c:v>295</c:v>
                </c:pt>
                <c:pt idx="5752">
                  <c:v>142</c:v>
                </c:pt>
                <c:pt idx="5753">
                  <c:v>26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3</c:v>
                </c:pt>
                <c:pt idx="5765">
                  <c:v>87</c:v>
                </c:pt>
                <c:pt idx="5766">
                  <c:v>234</c:v>
                </c:pt>
                <c:pt idx="5767">
                  <c:v>389</c:v>
                </c:pt>
                <c:pt idx="5768">
                  <c:v>513</c:v>
                </c:pt>
                <c:pt idx="5769">
                  <c:v>600</c:v>
                </c:pt>
                <c:pt idx="5770">
                  <c:v>647</c:v>
                </c:pt>
                <c:pt idx="5771">
                  <c:v>656</c:v>
                </c:pt>
                <c:pt idx="5772">
                  <c:v>623</c:v>
                </c:pt>
                <c:pt idx="5773">
                  <c:v>551</c:v>
                </c:pt>
                <c:pt idx="5774">
                  <c:v>440</c:v>
                </c:pt>
                <c:pt idx="5775">
                  <c:v>297</c:v>
                </c:pt>
                <c:pt idx="5776">
                  <c:v>142</c:v>
                </c:pt>
                <c:pt idx="5777">
                  <c:v>22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2</c:v>
                </c:pt>
                <c:pt idx="5789">
                  <c:v>83</c:v>
                </c:pt>
                <c:pt idx="5790">
                  <c:v>229</c:v>
                </c:pt>
                <c:pt idx="5791">
                  <c:v>377</c:v>
                </c:pt>
                <c:pt idx="5792">
                  <c:v>496</c:v>
                </c:pt>
                <c:pt idx="5793">
                  <c:v>576</c:v>
                </c:pt>
                <c:pt idx="5794">
                  <c:v>619</c:v>
                </c:pt>
                <c:pt idx="5795">
                  <c:v>618</c:v>
                </c:pt>
                <c:pt idx="5796">
                  <c:v>576</c:v>
                </c:pt>
                <c:pt idx="5797">
                  <c:v>506</c:v>
                </c:pt>
                <c:pt idx="5798">
                  <c:v>396</c:v>
                </c:pt>
                <c:pt idx="5799">
                  <c:v>258</c:v>
                </c:pt>
                <c:pt idx="5800">
                  <c:v>114</c:v>
                </c:pt>
                <c:pt idx="5801">
                  <c:v>13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2</c:v>
                </c:pt>
                <c:pt idx="5813">
                  <c:v>58</c:v>
                </c:pt>
                <c:pt idx="5814">
                  <c:v>161</c:v>
                </c:pt>
                <c:pt idx="5815">
                  <c:v>269</c:v>
                </c:pt>
                <c:pt idx="5816">
                  <c:v>363</c:v>
                </c:pt>
                <c:pt idx="5817">
                  <c:v>438</c:v>
                </c:pt>
                <c:pt idx="5818">
                  <c:v>477</c:v>
                </c:pt>
                <c:pt idx="5819">
                  <c:v>474</c:v>
                </c:pt>
                <c:pt idx="5820">
                  <c:v>437</c:v>
                </c:pt>
                <c:pt idx="5821">
                  <c:v>374</c:v>
                </c:pt>
                <c:pt idx="5822">
                  <c:v>287</c:v>
                </c:pt>
                <c:pt idx="5823">
                  <c:v>185</c:v>
                </c:pt>
                <c:pt idx="5824">
                  <c:v>80</c:v>
                </c:pt>
                <c:pt idx="5825">
                  <c:v>8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1</c:v>
                </c:pt>
                <c:pt idx="5837">
                  <c:v>49</c:v>
                </c:pt>
                <c:pt idx="5838">
                  <c:v>149</c:v>
                </c:pt>
                <c:pt idx="5839">
                  <c:v>266</c:v>
                </c:pt>
                <c:pt idx="5840">
                  <c:v>382</c:v>
                </c:pt>
                <c:pt idx="5841">
                  <c:v>462</c:v>
                </c:pt>
                <c:pt idx="5842">
                  <c:v>502</c:v>
                </c:pt>
                <c:pt idx="5843">
                  <c:v>502</c:v>
                </c:pt>
                <c:pt idx="5844">
                  <c:v>467</c:v>
                </c:pt>
                <c:pt idx="5845">
                  <c:v>399</c:v>
                </c:pt>
                <c:pt idx="5846">
                  <c:v>302</c:v>
                </c:pt>
                <c:pt idx="5847">
                  <c:v>195</c:v>
                </c:pt>
                <c:pt idx="5848">
                  <c:v>89</c:v>
                </c:pt>
                <c:pt idx="5849">
                  <c:v>12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59</c:v>
                </c:pt>
                <c:pt idx="5862">
                  <c:v>186</c:v>
                </c:pt>
                <c:pt idx="5863">
                  <c:v>330</c:v>
                </c:pt>
                <c:pt idx="5864">
                  <c:v>450</c:v>
                </c:pt>
                <c:pt idx="5865">
                  <c:v>537</c:v>
                </c:pt>
                <c:pt idx="5866">
                  <c:v>576</c:v>
                </c:pt>
                <c:pt idx="5867">
                  <c:v>570</c:v>
                </c:pt>
                <c:pt idx="5868">
                  <c:v>526</c:v>
                </c:pt>
                <c:pt idx="5869">
                  <c:v>451</c:v>
                </c:pt>
                <c:pt idx="5870">
                  <c:v>353</c:v>
                </c:pt>
                <c:pt idx="5871">
                  <c:v>232</c:v>
                </c:pt>
                <c:pt idx="5872">
                  <c:v>106</c:v>
                </c:pt>
                <c:pt idx="5873">
                  <c:v>13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1</c:v>
                </c:pt>
                <c:pt idx="5885">
                  <c:v>67</c:v>
                </c:pt>
                <c:pt idx="5886">
                  <c:v>207</c:v>
                </c:pt>
                <c:pt idx="5887">
                  <c:v>357</c:v>
                </c:pt>
                <c:pt idx="5888">
                  <c:v>481</c:v>
                </c:pt>
                <c:pt idx="5889">
                  <c:v>577</c:v>
                </c:pt>
                <c:pt idx="5890">
                  <c:v>622</c:v>
                </c:pt>
                <c:pt idx="5891">
                  <c:v>624</c:v>
                </c:pt>
                <c:pt idx="5892">
                  <c:v>584</c:v>
                </c:pt>
                <c:pt idx="5893">
                  <c:v>513</c:v>
                </c:pt>
                <c:pt idx="5894">
                  <c:v>404</c:v>
                </c:pt>
                <c:pt idx="5895">
                  <c:v>267</c:v>
                </c:pt>
                <c:pt idx="5896">
                  <c:v>120</c:v>
                </c:pt>
                <c:pt idx="5897">
                  <c:v>13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1</c:v>
                </c:pt>
                <c:pt idx="5909">
                  <c:v>69</c:v>
                </c:pt>
                <c:pt idx="5910">
                  <c:v>209</c:v>
                </c:pt>
                <c:pt idx="5911">
                  <c:v>356</c:v>
                </c:pt>
                <c:pt idx="5912">
                  <c:v>474</c:v>
                </c:pt>
                <c:pt idx="5913">
                  <c:v>550</c:v>
                </c:pt>
                <c:pt idx="5914">
                  <c:v>587</c:v>
                </c:pt>
                <c:pt idx="5915">
                  <c:v>580</c:v>
                </c:pt>
                <c:pt idx="5916">
                  <c:v>537</c:v>
                </c:pt>
                <c:pt idx="5917">
                  <c:v>458</c:v>
                </c:pt>
                <c:pt idx="5918">
                  <c:v>354</c:v>
                </c:pt>
                <c:pt idx="5919">
                  <c:v>227</c:v>
                </c:pt>
                <c:pt idx="5920">
                  <c:v>100</c:v>
                </c:pt>
                <c:pt idx="5921">
                  <c:v>9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1</c:v>
                </c:pt>
                <c:pt idx="5933">
                  <c:v>61</c:v>
                </c:pt>
                <c:pt idx="5934">
                  <c:v>197</c:v>
                </c:pt>
                <c:pt idx="5935">
                  <c:v>348</c:v>
                </c:pt>
                <c:pt idx="5936">
                  <c:v>465</c:v>
                </c:pt>
                <c:pt idx="5937">
                  <c:v>547</c:v>
                </c:pt>
                <c:pt idx="5938">
                  <c:v>587</c:v>
                </c:pt>
                <c:pt idx="5939">
                  <c:v>574</c:v>
                </c:pt>
                <c:pt idx="5940">
                  <c:v>510</c:v>
                </c:pt>
                <c:pt idx="5941">
                  <c:v>424</c:v>
                </c:pt>
                <c:pt idx="5942">
                  <c:v>312</c:v>
                </c:pt>
                <c:pt idx="5943">
                  <c:v>185</c:v>
                </c:pt>
                <c:pt idx="5944">
                  <c:v>69</c:v>
                </c:pt>
                <c:pt idx="5945">
                  <c:v>4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33</c:v>
                </c:pt>
                <c:pt idx="5958">
                  <c:v>120</c:v>
                </c:pt>
                <c:pt idx="5959">
                  <c:v>227</c:v>
                </c:pt>
                <c:pt idx="5960">
                  <c:v>337</c:v>
                </c:pt>
                <c:pt idx="5961">
                  <c:v>426</c:v>
                </c:pt>
                <c:pt idx="5962">
                  <c:v>483</c:v>
                </c:pt>
                <c:pt idx="5963">
                  <c:v>505</c:v>
                </c:pt>
                <c:pt idx="5964">
                  <c:v>472</c:v>
                </c:pt>
                <c:pt idx="5965">
                  <c:v>404</c:v>
                </c:pt>
                <c:pt idx="5966">
                  <c:v>314</c:v>
                </c:pt>
                <c:pt idx="5967">
                  <c:v>210</c:v>
                </c:pt>
                <c:pt idx="5968">
                  <c:v>99</c:v>
                </c:pt>
                <c:pt idx="5969">
                  <c:v>12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67</c:v>
                </c:pt>
                <c:pt idx="5982">
                  <c:v>214</c:v>
                </c:pt>
                <c:pt idx="5983">
                  <c:v>372</c:v>
                </c:pt>
                <c:pt idx="5984">
                  <c:v>496</c:v>
                </c:pt>
                <c:pt idx="5985">
                  <c:v>576</c:v>
                </c:pt>
                <c:pt idx="5986">
                  <c:v>621</c:v>
                </c:pt>
                <c:pt idx="5987">
                  <c:v>616</c:v>
                </c:pt>
                <c:pt idx="5988">
                  <c:v>564</c:v>
                </c:pt>
                <c:pt idx="5989">
                  <c:v>473</c:v>
                </c:pt>
                <c:pt idx="5990">
                  <c:v>352</c:v>
                </c:pt>
                <c:pt idx="5991">
                  <c:v>224</c:v>
                </c:pt>
                <c:pt idx="5992">
                  <c:v>97</c:v>
                </c:pt>
                <c:pt idx="5993">
                  <c:v>10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42</c:v>
                </c:pt>
                <c:pt idx="6006">
                  <c:v>158</c:v>
                </c:pt>
                <c:pt idx="6007">
                  <c:v>289</c:v>
                </c:pt>
                <c:pt idx="6008">
                  <c:v>394</c:v>
                </c:pt>
                <c:pt idx="6009">
                  <c:v>469</c:v>
                </c:pt>
                <c:pt idx="6010">
                  <c:v>504</c:v>
                </c:pt>
                <c:pt idx="6011">
                  <c:v>504</c:v>
                </c:pt>
                <c:pt idx="6012">
                  <c:v>471</c:v>
                </c:pt>
                <c:pt idx="6013">
                  <c:v>413</c:v>
                </c:pt>
                <c:pt idx="6014">
                  <c:v>315</c:v>
                </c:pt>
                <c:pt idx="6015">
                  <c:v>204</c:v>
                </c:pt>
                <c:pt idx="6016">
                  <c:v>90</c:v>
                </c:pt>
                <c:pt idx="6017">
                  <c:v>8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45</c:v>
                </c:pt>
                <c:pt idx="6030">
                  <c:v>172</c:v>
                </c:pt>
                <c:pt idx="6031">
                  <c:v>322</c:v>
                </c:pt>
                <c:pt idx="6032">
                  <c:v>444</c:v>
                </c:pt>
                <c:pt idx="6033">
                  <c:v>532</c:v>
                </c:pt>
                <c:pt idx="6034">
                  <c:v>580</c:v>
                </c:pt>
                <c:pt idx="6035">
                  <c:v>587</c:v>
                </c:pt>
                <c:pt idx="6036">
                  <c:v>555</c:v>
                </c:pt>
                <c:pt idx="6037">
                  <c:v>481</c:v>
                </c:pt>
                <c:pt idx="6038">
                  <c:v>371</c:v>
                </c:pt>
                <c:pt idx="6039">
                  <c:v>240</c:v>
                </c:pt>
                <c:pt idx="6040">
                  <c:v>102</c:v>
                </c:pt>
                <c:pt idx="6041">
                  <c:v>8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44</c:v>
                </c:pt>
                <c:pt idx="6054">
                  <c:v>171</c:v>
                </c:pt>
                <c:pt idx="6055">
                  <c:v>321</c:v>
                </c:pt>
                <c:pt idx="6056">
                  <c:v>446</c:v>
                </c:pt>
                <c:pt idx="6057">
                  <c:v>528</c:v>
                </c:pt>
                <c:pt idx="6058">
                  <c:v>562</c:v>
                </c:pt>
                <c:pt idx="6059">
                  <c:v>552</c:v>
                </c:pt>
                <c:pt idx="6060">
                  <c:v>504</c:v>
                </c:pt>
                <c:pt idx="6061">
                  <c:v>424</c:v>
                </c:pt>
                <c:pt idx="6062">
                  <c:v>324</c:v>
                </c:pt>
                <c:pt idx="6063">
                  <c:v>209</c:v>
                </c:pt>
                <c:pt idx="6064">
                  <c:v>89</c:v>
                </c:pt>
                <c:pt idx="6065">
                  <c:v>6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35</c:v>
                </c:pt>
                <c:pt idx="6078">
                  <c:v>148</c:v>
                </c:pt>
                <c:pt idx="6079">
                  <c:v>283</c:v>
                </c:pt>
                <c:pt idx="6080">
                  <c:v>392</c:v>
                </c:pt>
                <c:pt idx="6081">
                  <c:v>464</c:v>
                </c:pt>
                <c:pt idx="6082">
                  <c:v>494</c:v>
                </c:pt>
                <c:pt idx="6083">
                  <c:v>486</c:v>
                </c:pt>
                <c:pt idx="6084">
                  <c:v>444</c:v>
                </c:pt>
                <c:pt idx="6085">
                  <c:v>368</c:v>
                </c:pt>
                <c:pt idx="6086">
                  <c:v>274</c:v>
                </c:pt>
                <c:pt idx="6087">
                  <c:v>171</c:v>
                </c:pt>
                <c:pt idx="6088">
                  <c:v>65</c:v>
                </c:pt>
                <c:pt idx="6089">
                  <c:v>3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30</c:v>
                </c:pt>
                <c:pt idx="6102">
                  <c:v>129</c:v>
                </c:pt>
                <c:pt idx="6103">
                  <c:v>242</c:v>
                </c:pt>
                <c:pt idx="6104">
                  <c:v>328</c:v>
                </c:pt>
                <c:pt idx="6105">
                  <c:v>382</c:v>
                </c:pt>
                <c:pt idx="6106">
                  <c:v>400</c:v>
                </c:pt>
                <c:pt idx="6107">
                  <c:v>381</c:v>
                </c:pt>
                <c:pt idx="6108">
                  <c:v>331</c:v>
                </c:pt>
                <c:pt idx="6109">
                  <c:v>271</c:v>
                </c:pt>
                <c:pt idx="6110">
                  <c:v>201</c:v>
                </c:pt>
                <c:pt idx="6111">
                  <c:v>127</c:v>
                </c:pt>
                <c:pt idx="6112">
                  <c:v>50</c:v>
                </c:pt>
                <c:pt idx="6113">
                  <c:v>2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35</c:v>
                </c:pt>
                <c:pt idx="6126">
                  <c:v>157</c:v>
                </c:pt>
                <c:pt idx="6127">
                  <c:v>301</c:v>
                </c:pt>
                <c:pt idx="6128">
                  <c:v>416</c:v>
                </c:pt>
                <c:pt idx="6129">
                  <c:v>489</c:v>
                </c:pt>
                <c:pt idx="6130">
                  <c:v>517</c:v>
                </c:pt>
                <c:pt idx="6131">
                  <c:v>504</c:v>
                </c:pt>
                <c:pt idx="6132">
                  <c:v>451</c:v>
                </c:pt>
                <c:pt idx="6133">
                  <c:v>376</c:v>
                </c:pt>
                <c:pt idx="6134">
                  <c:v>278</c:v>
                </c:pt>
                <c:pt idx="6135">
                  <c:v>170</c:v>
                </c:pt>
                <c:pt idx="6136">
                  <c:v>64</c:v>
                </c:pt>
                <c:pt idx="6137">
                  <c:v>2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38</c:v>
                </c:pt>
                <c:pt idx="6150">
                  <c:v>165</c:v>
                </c:pt>
                <c:pt idx="6151">
                  <c:v>307</c:v>
                </c:pt>
                <c:pt idx="6152">
                  <c:v>418</c:v>
                </c:pt>
                <c:pt idx="6153">
                  <c:v>492</c:v>
                </c:pt>
                <c:pt idx="6154">
                  <c:v>517</c:v>
                </c:pt>
                <c:pt idx="6155">
                  <c:v>503</c:v>
                </c:pt>
                <c:pt idx="6156">
                  <c:v>450</c:v>
                </c:pt>
                <c:pt idx="6157">
                  <c:v>372</c:v>
                </c:pt>
                <c:pt idx="6158">
                  <c:v>274</c:v>
                </c:pt>
                <c:pt idx="6159">
                  <c:v>168</c:v>
                </c:pt>
                <c:pt idx="6160">
                  <c:v>63</c:v>
                </c:pt>
                <c:pt idx="6161">
                  <c:v>2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38</c:v>
                </c:pt>
                <c:pt idx="6174">
                  <c:v>170</c:v>
                </c:pt>
                <c:pt idx="6175">
                  <c:v>320</c:v>
                </c:pt>
                <c:pt idx="6176">
                  <c:v>437</c:v>
                </c:pt>
                <c:pt idx="6177">
                  <c:v>518</c:v>
                </c:pt>
                <c:pt idx="6178">
                  <c:v>559</c:v>
                </c:pt>
                <c:pt idx="6179">
                  <c:v>560</c:v>
                </c:pt>
                <c:pt idx="6180">
                  <c:v>516</c:v>
                </c:pt>
                <c:pt idx="6181">
                  <c:v>432</c:v>
                </c:pt>
                <c:pt idx="6182">
                  <c:v>320</c:v>
                </c:pt>
                <c:pt idx="6183">
                  <c:v>190</c:v>
                </c:pt>
                <c:pt idx="6184">
                  <c:v>63</c:v>
                </c:pt>
                <c:pt idx="6185">
                  <c:v>1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28</c:v>
                </c:pt>
                <c:pt idx="6198">
                  <c:v>107</c:v>
                </c:pt>
                <c:pt idx="6199">
                  <c:v>191</c:v>
                </c:pt>
                <c:pt idx="6200">
                  <c:v>269</c:v>
                </c:pt>
                <c:pt idx="6201">
                  <c:v>362</c:v>
                </c:pt>
                <c:pt idx="6202">
                  <c:v>437</c:v>
                </c:pt>
                <c:pt idx="6203">
                  <c:v>464</c:v>
                </c:pt>
                <c:pt idx="6204">
                  <c:v>450</c:v>
                </c:pt>
                <c:pt idx="6205">
                  <c:v>388</c:v>
                </c:pt>
                <c:pt idx="6206">
                  <c:v>289</c:v>
                </c:pt>
                <c:pt idx="6207">
                  <c:v>168</c:v>
                </c:pt>
                <c:pt idx="6208">
                  <c:v>61</c:v>
                </c:pt>
                <c:pt idx="6209">
                  <c:v>2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29</c:v>
                </c:pt>
                <c:pt idx="6222">
                  <c:v>136</c:v>
                </c:pt>
                <c:pt idx="6223">
                  <c:v>264</c:v>
                </c:pt>
                <c:pt idx="6224">
                  <c:v>350</c:v>
                </c:pt>
                <c:pt idx="6225">
                  <c:v>390</c:v>
                </c:pt>
                <c:pt idx="6226">
                  <c:v>384</c:v>
                </c:pt>
                <c:pt idx="6227">
                  <c:v>376</c:v>
                </c:pt>
                <c:pt idx="6228">
                  <c:v>352</c:v>
                </c:pt>
                <c:pt idx="6229">
                  <c:v>307</c:v>
                </c:pt>
                <c:pt idx="6230">
                  <c:v>233</c:v>
                </c:pt>
                <c:pt idx="6231">
                  <c:v>137</c:v>
                </c:pt>
                <c:pt idx="6232">
                  <c:v>45</c:v>
                </c:pt>
                <c:pt idx="6233">
                  <c:v>1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29</c:v>
                </c:pt>
                <c:pt idx="6246">
                  <c:v>152</c:v>
                </c:pt>
                <c:pt idx="6247">
                  <c:v>301</c:v>
                </c:pt>
                <c:pt idx="6248">
                  <c:v>430</c:v>
                </c:pt>
                <c:pt idx="6249">
                  <c:v>525</c:v>
                </c:pt>
                <c:pt idx="6250">
                  <c:v>578</c:v>
                </c:pt>
                <c:pt idx="6251">
                  <c:v>585</c:v>
                </c:pt>
                <c:pt idx="6252">
                  <c:v>549</c:v>
                </c:pt>
                <c:pt idx="6253">
                  <c:v>457</c:v>
                </c:pt>
                <c:pt idx="6254">
                  <c:v>321</c:v>
                </c:pt>
                <c:pt idx="6255">
                  <c:v>174</c:v>
                </c:pt>
                <c:pt idx="6256">
                  <c:v>51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27</c:v>
                </c:pt>
                <c:pt idx="6270">
                  <c:v>137</c:v>
                </c:pt>
                <c:pt idx="6271">
                  <c:v>276</c:v>
                </c:pt>
                <c:pt idx="6272">
                  <c:v>397</c:v>
                </c:pt>
                <c:pt idx="6273">
                  <c:v>481</c:v>
                </c:pt>
                <c:pt idx="6274">
                  <c:v>505</c:v>
                </c:pt>
                <c:pt idx="6275">
                  <c:v>481</c:v>
                </c:pt>
                <c:pt idx="6276">
                  <c:v>433</c:v>
                </c:pt>
                <c:pt idx="6277">
                  <c:v>359</c:v>
                </c:pt>
                <c:pt idx="6278">
                  <c:v>268</c:v>
                </c:pt>
                <c:pt idx="6279">
                  <c:v>158</c:v>
                </c:pt>
                <c:pt idx="6280">
                  <c:v>52</c:v>
                </c:pt>
                <c:pt idx="6281">
                  <c:v>1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23</c:v>
                </c:pt>
                <c:pt idx="6294">
                  <c:v>139</c:v>
                </c:pt>
                <c:pt idx="6295">
                  <c:v>286</c:v>
                </c:pt>
                <c:pt idx="6296">
                  <c:v>408</c:v>
                </c:pt>
                <c:pt idx="6297">
                  <c:v>488</c:v>
                </c:pt>
                <c:pt idx="6298">
                  <c:v>524</c:v>
                </c:pt>
                <c:pt idx="6299">
                  <c:v>519</c:v>
                </c:pt>
                <c:pt idx="6300">
                  <c:v>483</c:v>
                </c:pt>
                <c:pt idx="6301">
                  <c:v>417</c:v>
                </c:pt>
                <c:pt idx="6302">
                  <c:v>319</c:v>
                </c:pt>
                <c:pt idx="6303">
                  <c:v>198</c:v>
                </c:pt>
                <c:pt idx="6304">
                  <c:v>72</c:v>
                </c:pt>
                <c:pt idx="6305">
                  <c:v>1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29</c:v>
                </c:pt>
                <c:pt idx="6318">
                  <c:v>153</c:v>
                </c:pt>
                <c:pt idx="6319">
                  <c:v>306</c:v>
                </c:pt>
                <c:pt idx="6320">
                  <c:v>433</c:v>
                </c:pt>
                <c:pt idx="6321">
                  <c:v>518</c:v>
                </c:pt>
                <c:pt idx="6322">
                  <c:v>566</c:v>
                </c:pt>
                <c:pt idx="6323">
                  <c:v>570</c:v>
                </c:pt>
                <c:pt idx="6324">
                  <c:v>500</c:v>
                </c:pt>
                <c:pt idx="6325">
                  <c:v>395</c:v>
                </c:pt>
                <c:pt idx="6326">
                  <c:v>292</c:v>
                </c:pt>
                <c:pt idx="6327">
                  <c:v>162</c:v>
                </c:pt>
                <c:pt idx="6328">
                  <c:v>48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10</c:v>
                </c:pt>
                <c:pt idx="6342">
                  <c:v>81</c:v>
                </c:pt>
                <c:pt idx="6343">
                  <c:v>178</c:v>
                </c:pt>
                <c:pt idx="6344">
                  <c:v>279</c:v>
                </c:pt>
                <c:pt idx="6345">
                  <c:v>363</c:v>
                </c:pt>
                <c:pt idx="6346">
                  <c:v>414</c:v>
                </c:pt>
                <c:pt idx="6347">
                  <c:v>422</c:v>
                </c:pt>
                <c:pt idx="6348">
                  <c:v>399</c:v>
                </c:pt>
                <c:pt idx="6349">
                  <c:v>340</c:v>
                </c:pt>
                <c:pt idx="6350">
                  <c:v>258</c:v>
                </c:pt>
                <c:pt idx="6351">
                  <c:v>156</c:v>
                </c:pt>
                <c:pt idx="6352">
                  <c:v>50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21</c:v>
                </c:pt>
                <c:pt idx="6366">
                  <c:v>141</c:v>
                </c:pt>
                <c:pt idx="6367">
                  <c:v>298</c:v>
                </c:pt>
                <c:pt idx="6368">
                  <c:v>437</c:v>
                </c:pt>
                <c:pt idx="6369">
                  <c:v>535</c:v>
                </c:pt>
                <c:pt idx="6370">
                  <c:v>580</c:v>
                </c:pt>
                <c:pt idx="6371">
                  <c:v>580</c:v>
                </c:pt>
                <c:pt idx="6372">
                  <c:v>545</c:v>
                </c:pt>
                <c:pt idx="6373">
                  <c:v>472</c:v>
                </c:pt>
                <c:pt idx="6374">
                  <c:v>369</c:v>
                </c:pt>
                <c:pt idx="6375">
                  <c:v>226</c:v>
                </c:pt>
                <c:pt idx="6376">
                  <c:v>77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26</c:v>
                </c:pt>
                <c:pt idx="6390">
                  <c:v>144</c:v>
                </c:pt>
                <c:pt idx="6391">
                  <c:v>290</c:v>
                </c:pt>
                <c:pt idx="6392">
                  <c:v>421</c:v>
                </c:pt>
                <c:pt idx="6393">
                  <c:v>504</c:v>
                </c:pt>
                <c:pt idx="6394">
                  <c:v>536</c:v>
                </c:pt>
                <c:pt idx="6395">
                  <c:v>521</c:v>
                </c:pt>
                <c:pt idx="6396">
                  <c:v>467</c:v>
                </c:pt>
                <c:pt idx="6397">
                  <c:v>380</c:v>
                </c:pt>
                <c:pt idx="6398">
                  <c:v>267</c:v>
                </c:pt>
                <c:pt idx="6399">
                  <c:v>151</c:v>
                </c:pt>
                <c:pt idx="6400">
                  <c:v>47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16</c:v>
                </c:pt>
                <c:pt idx="6414">
                  <c:v>118</c:v>
                </c:pt>
                <c:pt idx="6415">
                  <c:v>257</c:v>
                </c:pt>
                <c:pt idx="6416">
                  <c:v>387</c:v>
                </c:pt>
                <c:pt idx="6417">
                  <c:v>494</c:v>
                </c:pt>
                <c:pt idx="6418">
                  <c:v>551</c:v>
                </c:pt>
                <c:pt idx="6419">
                  <c:v>557</c:v>
                </c:pt>
                <c:pt idx="6420">
                  <c:v>518</c:v>
                </c:pt>
                <c:pt idx="6421">
                  <c:v>437</c:v>
                </c:pt>
                <c:pt idx="6422">
                  <c:v>322</c:v>
                </c:pt>
                <c:pt idx="6423">
                  <c:v>184</c:v>
                </c:pt>
                <c:pt idx="6424">
                  <c:v>58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22</c:v>
                </c:pt>
                <c:pt idx="6438">
                  <c:v>148</c:v>
                </c:pt>
                <c:pt idx="6439">
                  <c:v>305</c:v>
                </c:pt>
                <c:pt idx="6440">
                  <c:v>437</c:v>
                </c:pt>
                <c:pt idx="6441">
                  <c:v>526</c:v>
                </c:pt>
                <c:pt idx="6442">
                  <c:v>572</c:v>
                </c:pt>
                <c:pt idx="6443">
                  <c:v>579</c:v>
                </c:pt>
                <c:pt idx="6444">
                  <c:v>545</c:v>
                </c:pt>
                <c:pt idx="6445">
                  <c:v>471</c:v>
                </c:pt>
                <c:pt idx="6446">
                  <c:v>358</c:v>
                </c:pt>
                <c:pt idx="6447">
                  <c:v>219</c:v>
                </c:pt>
                <c:pt idx="6448">
                  <c:v>75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23</c:v>
                </c:pt>
                <c:pt idx="6462">
                  <c:v>160</c:v>
                </c:pt>
                <c:pt idx="6463">
                  <c:v>322</c:v>
                </c:pt>
                <c:pt idx="6464">
                  <c:v>455</c:v>
                </c:pt>
                <c:pt idx="6465">
                  <c:v>544</c:v>
                </c:pt>
                <c:pt idx="6466">
                  <c:v>587</c:v>
                </c:pt>
                <c:pt idx="6467">
                  <c:v>584</c:v>
                </c:pt>
                <c:pt idx="6468">
                  <c:v>540</c:v>
                </c:pt>
                <c:pt idx="6469">
                  <c:v>453</c:v>
                </c:pt>
                <c:pt idx="6470">
                  <c:v>336</c:v>
                </c:pt>
                <c:pt idx="6471">
                  <c:v>192</c:v>
                </c:pt>
                <c:pt idx="6472">
                  <c:v>59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18</c:v>
                </c:pt>
                <c:pt idx="6486">
                  <c:v>136</c:v>
                </c:pt>
                <c:pt idx="6487">
                  <c:v>283</c:v>
                </c:pt>
                <c:pt idx="6488">
                  <c:v>411</c:v>
                </c:pt>
                <c:pt idx="6489">
                  <c:v>509</c:v>
                </c:pt>
                <c:pt idx="6490">
                  <c:v>558</c:v>
                </c:pt>
                <c:pt idx="6491">
                  <c:v>564</c:v>
                </c:pt>
                <c:pt idx="6492">
                  <c:v>521</c:v>
                </c:pt>
                <c:pt idx="6493">
                  <c:v>444</c:v>
                </c:pt>
                <c:pt idx="6494">
                  <c:v>325</c:v>
                </c:pt>
                <c:pt idx="6495">
                  <c:v>184</c:v>
                </c:pt>
                <c:pt idx="6496">
                  <c:v>52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18</c:v>
                </c:pt>
                <c:pt idx="6510">
                  <c:v>147</c:v>
                </c:pt>
                <c:pt idx="6511">
                  <c:v>309</c:v>
                </c:pt>
                <c:pt idx="6512">
                  <c:v>448</c:v>
                </c:pt>
                <c:pt idx="6513">
                  <c:v>532</c:v>
                </c:pt>
                <c:pt idx="6514">
                  <c:v>575</c:v>
                </c:pt>
                <c:pt idx="6515">
                  <c:v>578</c:v>
                </c:pt>
                <c:pt idx="6516">
                  <c:v>545</c:v>
                </c:pt>
                <c:pt idx="6517">
                  <c:v>468</c:v>
                </c:pt>
                <c:pt idx="6518">
                  <c:v>355</c:v>
                </c:pt>
                <c:pt idx="6519">
                  <c:v>211</c:v>
                </c:pt>
                <c:pt idx="6520">
                  <c:v>65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20</c:v>
                </c:pt>
                <c:pt idx="6534">
                  <c:v>159</c:v>
                </c:pt>
                <c:pt idx="6535">
                  <c:v>330</c:v>
                </c:pt>
                <c:pt idx="6536">
                  <c:v>471</c:v>
                </c:pt>
                <c:pt idx="6537">
                  <c:v>569</c:v>
                </c:pt>
                <c:pt idx="6538">
                  <c:v>621</c:v>
                </c:pt>
                <c:pt idx="6539">
                  <c:v>627</c:v>
                </c:pt>
                <c:pt idx="6540">
                  <c:v>586</c:v>
                </c:pt>
                <c:pt idx="6541">
                  <c:v>502</c:v>
                </c:pt>
                <c:pt idx="6542">
                  <c:v>376</c:v>
                </c:pt>
                <c:pt idx="6543">
                  <c:v>221</c:v>
                </c:pt>
                <c:pt idx="6544">
                  <c:v>66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12</c:v>
                </c:pt>
                <c:pt idx="6558">
                  <c:v>132</c:v>
                </c:pt>
                <c:pt idx="6559">
                  <c:v>293</c:v>
                </c:pt>
                <c:pt idx="6560">
                  <c:v>435</c:v>
                </c:pt>
                <c:pt idx="6561">
                  <c:v>534</c:v>
                </c:pt>
                <c:pt idx="6562">
                  <c:v>584</c:v>
                </c:pt>
                <c:pt idx="6563">
                  <c:v>592</c:v>
                </c:pt>
                <c:pt idx="6564">
                  <c:v>555</c:v>
                </c:pt>
                <c:pt idx="6565">
                  <c:v>478</c:v>
                </c:pt>
                <c:pt idx="6566">
                  <c:v>356</c:v>
                </c:pt>
                <c:pt idx="6567">
                  <c:v>203</c:v>
                </c:pt>
                <c:pt idx="6568">
                  <c:v>54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10</c:v>
                </c:pt>
                <c:pt idx="6582">
                  <c:v>97</c:v>
                </c:pt>
                <c:pt idx="6583">
                  <c:v>223</c:v>
                </c:pt>
                <c:pt idx="6584">
                  <c:v>358</c:v>
                </c:pt>
                <c:pt idx="6585">
                  <c:v>451</c:v>
                </c:pt>
                <c:pt idx="6586">
                  <c:v>484</c:v>
                </c:pt>
                <c:pt idx="6587">
                  <c:v>459</c:v>
                </c:pt>
                <c:pt idx="6588">
                  <c:v>390</c:v>
                </c:pt>
                <c:pt idx="6589">
                  <c:v>289</c:v>
                </c:pt>
                <c:pt idx="6590">
                  <c:v>174</c:v>
                </c:pt>
                <c:pt idx="6591">
                  <c:v>75</c:v>
                </c:pt>
                <c:pt idx="6592">
                  <c:v>12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2</c:v>
                </c:pt>
                <c:pt idx="6606">
                  <c:v>47</c:v>
                </c:pt>
                <c:pt idx="6607">
                  <c:v>132</c:v>
                </c:pt>
                <c:pt idx="6608">
                  <c:v>230</c:v>
                </c:pt>
                <c:pt idx="6609">
                  <c:v>327</c:v>
                </c:pt>
                <c:pt idx="6610">
                  <c:v>406</c:v>
                </c:pt>
                <c:pt idx="6611">
                  <c:v>433</c:v>
                </c:pt>
                <c:pt idx="6612">
                  <c:v>426</c:v>
                </c:pt>
                <c:pt idx="6613">
                  <c:v>375</c:v>
                </c:pt>
                <c:pt idx="6614">
                  <c:v>291</c:v>
                </c:pt>
                <c:pt idx="6615">
                  <c:v>171</c:v>
                </c:pt>
                <c:pt idx="6616">
                  <c:v>43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11</c:v>
                </c:pt>
                <c:pt idx="6630">
                  <c:v>128</c:v>
                </c:pt>
                <c:pt idx="6631">
                  <c:v>288</c:v>
                </c:pt>
                <c:pt idx="6632">
                  <c:v>425</c:v>
                </c:pt>
                <c:pt idx="6633">
                  <c:v>516</c:v>
                </c:pt>
                <c:pt idx="6634">
                  <c:v>572</c:v>
                </c:pt>
                <c:pt idx="6635">
                  <c:v>584</c:v>
                </c:pt>
                <c:pt idx="6636">
                  <c:v>555</c:v>
                </c:pt>
                <c:pt idx="6637">
                  <c:v>485</c:v>
                </c:pt>
                <c:pt idx="6638">
                  <c:v>370</c:v>
                </c:pt>
                <c:pt idx="6639">
                  <c:v>219</c:v>
                </c:pt>
                <c:pt idx="6640">
                  <c:v>61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11</c:v>
                </c:pt>
                <c:pt idx="6654">
                  <c:v>139</c:v>
                </c:pt>
                <c:pt idx="6655">
                  <c:v>317</c:v>
                </c:pt>
                <c:pt idx="6656">
                  <c:v>461</c:v>
                </c:pt>
                <c:pt idx="6657">
                  <c:v>559</c:v>
                </c:pt>
                <c:pt idx="6658">
                  <c:v>608</c:v>
                </c:pt>
                <c:pt idx="6659">
                  <c:v>610</c:v>
                </c:pt>
                <c:pt idx="6660">
                  <c:v>566</c:v>
                </c:pt>
                <c:pt idx="6661">
                  <c:v>481</c:v>
                </c:pt>
                <c:pt idx="6662">
                  <c:v>361</c:v>
                </c:pt>
                <c:pt idx="6663">
                  <c:v>214</c:v>
                </c:pt>
                <c:pt idx="6664">
                  <c:v>58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10</c:v>
                </c:pt>
                <c:pt idx="6678">
                  <c:v>143</c:v>
                </c:pt>
                <c:pt idx="6679">
                  <c:v>318</c:v>
                </c:pt>
                <c:pt idx="6680">
                  <c:v>460</c:v>
                </c:pt>
                <c:pt idx="6681">
                  <c:v>557</c:v>
                </c:pt>
                <c:pt idx="6682">
                  <c:v>609</c:v>
                </c:pt>
                <c:pt idx="6683">
                  <c:v>614</c:v>
                </c:pt>
                <c:pt idx="6684">
                  <c:v>562</c:v>
                </c:pt>
                <c:pt idx="6685">
                  <c:v>472</c:v>
                </c:pt>
                <c:pt idx="6686">
                  <c:v>338</c:v>
                </c:pt>
                <c:pt idx="6687">
                  <c:v>183</c:v>
                </c:pt>
                <c:pt idx="6688">
                  <c:v>41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6</c:v>
                </c:pt>
                <c:pt idx="6702">
                  <c:v>104</c:v>
                </c:pt>
                <c:pt idx="6703">
                  <c:v>251</c:v>
                </c:pt>
                <c:pt idx="6704">
                  <c:v>382</c:v>
                </c:pt>
                <c:pt idx="6705">
                  <c:v>474</c:v>
                </c:pt>
                <c:pt idx="6706">
                  <c:v>507</c:v>
                </c:pt>
                <c:pt idx="6707">
                  <c:v>505</c:v>
                </c:pt>
                <c:pt idx="6708">
                  <c:v>457</c:v>
                </c:pt>
                <c:pt idx="6709">
                  <c:v>376</c:v>
                </c:pt>
                <c:pt idx="6710">
                  <c:v>263</c:v>
                </c:pt>
                <c:pt idx="6711">
                  <c:v>132</c:v>
                </c:pt>
                <c:pt idx="6712">
                  <c:v>24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1</c:v>
                </c:pt>
                <c:pt idx="6726">
                  <c:v>62</c:v>
                </c:pt>
                <c:pt idx="6727">
                  <c:v>185</c:v>
                </c:pt>
                <c:pt idx="6728">
                  <c:v>311</c:v>
                </c:pt>
                <c:pt idx="6729">
                  <c:v>414</c:v>
                </c:pt>
                <c:pt idx="6730">
                  <c:v>484</c:v>
                </c:pt>
                <c:pt idx="6731">
                  <c:v>517</c:v>
                </c:pt>
                <c:pt idx="6732">
                  <c:v>503</c:v>
                </c:pt>
                <c:pt idx="6733">
                  <c:v>445</c:v>
                </c:pt>
                <c:pt idx="6734">
                  <c:v>342</c:v>
                </c:pt>
                <c:pt idx="6735">
                  <c:v>198</c:v>
                </c:pt>
                <c:pt idx="6736">
                  <c:v>44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8</c:v>
                </c:pt>
                <c:pt idx="6750">
                  <c:v>99</c:v>
                </c:pt>
                <c:pt idx="6751">
                  <c:v>239</c:v>
                </c:pt>
                <c:pt idx="6752">
                  <c:v>372</c:v>
                </c:pt>
                <c:pt idx="6753">
                  <c:v>463</c:v>
                </c:pt>
                <c:pt idx="6754">
                  <c:v>505</c:v>
                </c:pt>
                <c:pt idx="6755">
                  <c:v>505</c:v>
                </c:pt>
                <c:pt idx="6756">
                  <c:v>453</c:v>
                </c:pt>
                <c:pt idx="6757">
                  <c:v>362</c:v>
                </c:pt>
                <c:pt idx="6758">
                  <c:v>248</c:v>
                </c:pt>
                <c:pt idx="6759">
                  <c:v>129</c:v>
                </c:pt>
                <c:pt idx="6760">
                  <c:v>24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5</c:v>
                </c:pt>
                <c:pt idx="6774">
                  <c:v>83</c:v>
                </c:pt>
                <c:pt idx="6775">
                  <c:v>214</c:v>
                </c:pt>
                <c:pt idx="6776">
                  <c:v>348</c:v>
                </c:pt>
                <c:pt idx="6777">
                  <c:v>438</c:v>
                </c:pt>
                <c:pt idx="6778">
                  <c:v>472</c:v>
                </c:pt>
                <c:pt idx="6779">
                  <c:v>460</c:v>
                </c:pt>
                <c:pt idx="6780">
                  <c:v>399</c:v>
                </c:pt>
                <c:pt idx="6781">
                  <c:v>313</c:v>
                </c:pt>
                <c:pt idx="6782">
                  <c:v>210</c:v>
                </c:pt>
                <c:pt idx="6783">
                  <c:v>100</c:v>
                </c:pt>
                <c:pt idx="6784">
                  <c:v>14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2</c:v>
                </c:pt>
                <c:pt idx="6798">
                  <c:v>60</c:v>
                </c:pt>
                <c:pt idx="6799">
                  <c:v>170</c:v>
                </c:pt>
                <c:pt idx="6800">
                  <c:v>286</c:v>
                </c:pt>
                <c:pt idx="6801">
                  <c:v>373</c:v>
                </c:pt>
                <c:pt idx="6802">
                  <c:v>426</c:v>
                </c:pt>
                <c:pt idx="6803">
                  <c:v>448</c:v>
                </c:pt>
                <c:pt idx="6804">
                  <c:v>437</c:v>
                </c:pt>
                <c:pt idx="6805">
                  <c:v>381</c:v>
                </c:pt>
                <c:pt idx="6806">
                  <c:v>287</c:v>
                </c:pt>
                <c:pt idx="6807">
                  <c:v>158</c:v>
                </c:pt>
                <c:pt idx="6808">
                  <c:v>26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1</c:v>
                </c:pt>
                <c:pt idx="6822">
                  <c:v>46</c:v>
                </c:pt>
                <c:pt idx="6823">
                  <c:v>139</c:v>
                </c:pt>
                <c:pt idx="6824">
                  <c:v>244</c:v>
                </c:pt>
                <c:pt idx="6825">
                  <c:v>330</c:v>
                </c:pt>
                <c:pt idx="6826">
                  <c:v>372</c:v>
                </c:pt>
                <c:pt idx="6827">
                  <c:v>370</c:v>
                </c:pt>
                <c:pt idx="6828">
                  <c:v>335</c:v>
                </c:pt>
                <c:pt idx="6829">
                  <c:v>277</c:v>
                </c:pt>
                <c:pt idx="6830">
                  <c:v>194</c:v>
                </c:pt>
                <c:pt idx="6831">
                  <c:v>98</c:v>
                </c:pt>
                <c:pt idx="6832">
                  <c:v>13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4</c:v>
                </c:pt>
                <c:pt idx="6846">
                  <c:v>118</c:v>
                </c:pt>
                <c:pt idx="6847">
                  <c:v>306</c:v>
                </c:pt>
                <c:pt idx="6848">
                  <c:v>457</c:v>
                </c:pt>
                <c:pt idx="6849">
                  <c:v>560</c:v>
                </c:pt>
                <c:pt idx="6850">
                  <c:v>619</c:v>
                </c:pt>
                <c:pt idx="6851">
                  <c:v>630</c:v>
                </c:pt>
                <c:pt idx="6852">
                  <c:v>594</c:v>
                </c:pt>
                <c:pt idx="6853">
                  <c:v>512</c:v>
                </c:pt>
                <c:pt idx="6854">
                  <c:v>380</c:v>
                </c:pt>
                <c:pt idx="6855">
                  <c:v>206</c:v>
                </c:pt>
                <c:pt idx="6856">
                  <c:v>26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4</c:v>
                </c:pt>
                <c:pt idx="6870">
                  <c:v>65</c:v>
                </c:pt>
                <c:pt idx="6871">
                  <c:v>156</c:v>
                </c:pt>
                <c:pt idx="6872">
                  <c:v>239</c:v>
                </c:pt>
                <c:pt idx="6873">
                  <c:v>281</c:v>
                </c:pt>
                <c:pt idx="6874">
                  <c:v>308</c:v>
                </c:pt>
                <c:pt idx="6875">
                  <c:v>313</c:v>
                </c:pt>
                <c:pt idx="6876">
                  <c:v>280</c:v>
                </c:pt>
                <c:pt idx="6877">
                  <c:v>226</c:v>
                </c:pt>
                <c:pt idx="6878">
                  <c:v>149</c:v>
                </c:pt>
                <c:pt idx="6879">
                  <c:v>66</c:v>
                </c:pt>
                <c:pt idx="6880">
                  <c:v>4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1</c:v>
                </c:pt>
                <c:pt idx="6894">
                  <c:v>26</c:v>
                </c:pt>
                <c:pt idx="6895">
                  <c:v>73</c:v>
                </c:pt>
                <c:pt idx="6896">
                  <c:v>121</c:v>
                </c:pt>
                <c:pt idx="6897">
                  <c:v>157</c:v>
                </c:pt>
                <c:pt idx="6898">
                  <c:v>198</c:v>
                </c:pt>
                <c:pt idx="6899">
                  <c:v>220</c:v>
                </c:pt>
                <c:pt idx="6900">
                  <c:v>205</c:v>
                </c:pt>
                <c:pt idx="6901">
                  <c:v>155</c:v>
                </c:pt>
                <c:pt idx="6902">
                  <c:v>98</c:v>
                </c:pt>
                <c:pt idx="6903">
                  <c:v>41</c:v>
                </c:pt>
                <c:pt idx="6904">
                  <c:v>3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38</c:v>
                </c:pt>
                <c:pt idx="6919">
                  <c:v>142</c:v>
                </c:pt>
                <c:pt idx="6920">
                  <c:v>264</c:v>
                </c:pt>
                <c:pt idx="6921">
                  <c:v>364</c:v>
                </c:pt>
                <c:pt idx="6922">
                  <c:v>436</c:v>
                </c:pt>
                <c:pt idx="6923">
                  <c:v>471</c:v>
                </c:pt>
                <c:pt idx="6924">
                  <c:v>449</c:v>
                </c:pt>
                <c:pt idx="6925">
                  <c:v>388</c:v>
                </c:pt>
                <c:pt idx="6926">
                  <c:v>288</c:v>
                </c:pt>
                <c:pt idx="6927">
                  <c:v>149</c:v>
                </c:pt>
                <c:pt idx="6928">
                  <c:v>17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2</c:v>
                </c:pt>
                <c:pt idx="6942">
                  <c:v>86</c:v>
                </c:pt>
                <c:pt idx="6943">
                  <c:v>253</c:v>
                </c:pt>
                <c:pt idx="6944">
                  <c:v>410</c:v>
                </c:pt>
                <c:pt idx="6945">
                  <c:v>520</c:v>
                </c:pt>
                <c:pt idx="6946">
                  <c:v>581</c:v>
                </c:pt>
                <c:pt idx="6947">
                  <c:v>595</c:v>
                </c:pt>
                <c:pt idx="6948">
                  <c:v>558</c:v>
                </c:pt>
                <c:pt idx="6949">
                  <c:v>470</c:v>
                </c:pt>
                <c:pt idx="6950">
                  <c:v>333</c:v>
                </c:pt>
                <c:pt idx="6951">
                  <c:v>168</c:v>
                </c:pt>
                <c:pt idx="6952">
                  <c:v>13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2</c:v>
                </c:pt>
                <c:pt idx="6966">
                  <c:v>59</c:v>
                </c:pt>
                <c:pt idx="6967">
                  <c:v>166</c:v>
                </c:pt>
                <c:pt idx="6968">
                  <c:v>263</c:v>
                </c:pt>
                <c:pt idx="6969">
                  <c:v>334</c:v>
                </c:pt>
                <c:pt idx="6970">
                  <c:v>379</c:v>
                </c:pt>
                <c:pt idx="6971">
                  <c:v>393</c:v>
                </c:pt>
                <c:pt idx="6972">
                  <c:v>358</c:v>
                </c:pt>
                <c:pt idx="6973">
                  <c:v>277</c:v>
                </c:pt>
                <c:pt idx="6974">
                  <c:v>171</c:v>
                </c:pt>
                <c:pt idx="6975">
                  <c:v>72</c:v>
                </c:pt>
                <c:pt idx="6976">
                  <c:v>5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1</c:v>
                </c:pt>
                <c:pt idx="6990">
                  <c:v>42</c:v>
                </c:pt>
                <c:pt idx="6991">
                  <c:v>144</c:v>
                </c:pt>
                <c:pt idx="6992">
                  <c:v>251</c:v>
                </c:pt>
                <c:pt idx="6993">
                  <c:v>335</c:v>
                </c:pt>
                <c:pt idx="6994">
                  <c:v>373</c:v>
                </c:pt>
                <c:pt idx="6995">
                  <c:v>372</c:v>
                </c:pt>
                <c:pt idx="6996">
                  <c:v>350</c:v>
                </c:pt>
                <c:pt idx="6997">
                  <c:v>294</c:v>
                </c:pt>
                <c:pt idx="6998">
                  <c:v>205</c:v>
                </c:pt>
                <c:pt idx="6999">
                  <c:v>102</c:v>
                </c:pt>
                <c:pt idx="7000">
                  <c:v>10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1</c:v>
                </c:pt>
                <c:pt idx="7014">
                  <c:v>66</c:v>
                </c:pt>
                <c:pt idx="7015">
                  <c:v>203</c:v>
                </c:pt>
                <c:pt idx="7016">
                  <c:v>328</c:v>
                </c:pt>
                <c:pt idx="7017">
                  <c:v>421</c:v>
                </c:pt>
                <c:pt idx="7018">
                  <c:v>469</c:v>
                </c:pt>
                <c:pt idx="7019">
                  <c:v>482</c:v>
                </c:pt>
                <c:pt idx="7020">
                  <c:v>447</c:v>
                </c:pt>
                <c:pt idx="7021">
                  <c:v>372</c:v>
                </c:pt>
                <c:pt idx="7022">
                  <c:v>265</c:v>
                </c:pt>
                <c:pt idx="7023">
                  <c:v>122</c:v>
                </c:pt>
                <c:pt idx="7024">
                  <c:v>9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1</c:v>
                </c:pt>
                <c:pt idx="7038">
                  <c:v>43</c:v>
                </c:pt>
                <c:pt idx="7039">
                  <c:v>145</c:v>
                </c:pt>
                <c:pt idx="7040">
                  <c:v>258</c:v>
                </c:pt>
                <c:pt idx="7041">
                  <c:v>361</c:v>
                </c:pt>
                <c:pt idx="7042">
                  <c:v>404</c:v>
                </c:pt>
                <c:pt idx="7043">
                  <c:v>404</c:v>
                </c:pt>
                <c:pt idx="7044">
                  <c:v>378</c:v>
                </c:pt>
                <c:pt idx="7045">
                  <c:v>331</c:v>
                </c:pt>
                <c:pt idx="7046">
                  <c:v>234</c:v>
                </c:pt>
                <c:pt idx="7047">
                  <c:v>112</c:v>
                </c:pt>
                <c:pt idx="7048">
                  <c:v>7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1</c:v>
                </c:pt>
                <c:pt idx="7062">
                  <c:v>52</c:v>
                </c:pt>
                <c:pt idx="7063">
                  <c:v>176</c:v>
                </c:pt>
                <c:pt idx="7064">
                  <c:v>311</c:v>
                </c:pt>
                <c:pt idx="7065">
                  <c:v>398</c:v>
                </c:pt>
                <c:pt idx="7066">
                  <c:v>438</c:v>
                </c:pt>
                <c:pt idx="7067">
                  <c:v>440</c:v>
                </c:pt>
                <c:pt idx="7068">
                  <c:v>398</c:v>
                </c:pt>
                <c:pt idx="7069">
                  <c:v>325</c:v>
                </c:pt>
                <c:pt idx="7070">
                  <c:v>226</c:v>
                </c:pt>
                <c:pt idx="7071">
                  <c:v>113</c:v>
                </c:pt>
                <c:pt idx="7072">
                  <c:v>8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1</c:v>
                </c:pt>
                <c:pt idx="7086">
                  <c:v>60</c:v>
                </c:pt>
                <c:pt idx="7087">
                  <c:v>202</c:v>
                </c:pt>
                <c:pt idx="7088">
                  <c:v>352</c:v>
                </c:pt>
                <c:pt idx="7089">
                  <c:v>464</c:v>
                </c:pt>
                <c:pt idx="7090">
                  <c:v>520</c:v>
                </c:pt>
                <c:pt idx="7091">
                  <c:v>529</c:v>
                </c:pt>
                <c:pt idx="7092">
                  <c:v>480</c:v>
                </c:pt>
                <c:pt idx="7093">
                  <c:v>388</c:v>
                </c:pt>
                <c:pt idx="7094">
                  <c:v>264</c:v>
                </c:pt>
                <c:pt idx="7095">
                  <c:v>124</c:v>
                </c:pt>
                <c:pt idx="7096">
                  <c:v>5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22</c:v>
                </c:pt>
                <c:pt idx="7111">
                  <c:v>86</c:v>
                </c:pt>
                <c:pt idx="7112">
                  <c:v>166</c:v>
                </c:pt>
                <c:pt idx="7113">
                  <c:v>242</c:v>
                </c:pt>
                <c:pt idx="7114">
                  <c:v>297</c:v>
                </c:pt>
                <c:pt idx="7115">
                  <c:v>326</c:v>
                </c:pt>
                <c:pt idx="7116">
                  <c:v>320</c:v>
                </c:pt>
                <c:pt idx="7117">
                  <c:v>273</c:v>
                </c:pt>
                <c:pt idx="7118">
                  <c:v>183</c:v>
                </c:pt>
                <c:pt idx="7119">
                  <c:v>74</c:v>
                </c:pt>
                <c:pt idx="7120">
                  <c:v>3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39</c:v>
                </c:pt>
                <c:pt idx="7135">
                  <c:v>128</c:v>
                </c:pt>
                <c:pt idx="7136">
                  <c:v>225</c:v>
                </c:pt>
                <c:pt idx="7137">
                  <c:v>300</c:v>
                </c:pt>
                <c:pt idx="7138">
                  <c:v>349</c:v>
                </c:pt>
                <c:pt idx="7139">
                  <c:v>363</c:v>
                </c:pt>
                <c:pt idx="7140">
                  <c:v>335</c:v>
                </c:pt>
                <c:pt idx="7141">
                  <c:v>273</c:v>
                </c:pt>
                <c:pt idx="7142">
                  <c:v>177</c:v>
                </c:pt>
                <c:pt idx="7143">
                  <c:v>68</c:v>
                </c:pt>
                <c:pt idx="7144">
                  <c:v>2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39</c:v>
                </c:pt>
                <c:pt idx="7159">
                  <c:v>145</c:v>
                </c:pt>
                <c:pt idx="7160">
                  <c:v>245</c:v>
                </c:pt>
                <c:pt idx="7161">
                  <c:v>319</c:v>
                </c:pt>
                <c:pt idx="7162">
                  <c:v>358</c:v>
                </c:pt>
                <c:pt idx="7163">
                  <c:v>355</c:v>
                </c:pt>
                <c:pt idx="7164">
                  <c:v>334</c:v>
                </c:pt>
                <c:pt idx="7165">
                  <c:v>266</c:v>
                </c:pt>
                <c:pt idx="7166">
                  <c:v>162</c:v>
                </c:pt>
                <c:pt idx="7167">
                  <c:v>61</c:v>
                </c:pt>
                <c:pt idx="7168">
                  <c:v>1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24</c:v>
                </c:pt>
                <c:pt idx="7183">
                  <c:v>95</c:v>
                </c:pt>
                <c:pt idx="7184">
                  <c:v>164</c:v>
                </c:pt>
                <c:pt idx="7185">
                  <c:v>218</c:v>
                </c:pt>
                <c:pt idx="7186">
                  <c:v>238</c:v>
                </c:pt>
                <c:pt idx="7187">
                  <c:v>231</c:v>
                </c:pt>
                <c:pt idx="7188">
                  <c:v>198</c:v>
                </c:pt>
                <c:pt idx="7189">
                  <c:v>150</c:v>
                </c:pt>
                <c:pt idx="7190">
                  <c:v>93</c:v>
                </c:pt>
                <c:pt idx="7191">
                  <c:v>33</c:v>
                </c:pt>
                <c:pt idx="7192">
                  <c:v>1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27</c:v>
                </c:pt>
                <c:pt idx="7207">
                  <c:v>151</c:v>
                </c:pt>
                <c:pt idx="7208">
                  <c:v>292</c:v>
                </c:pt>
                <c:pt idx="7209">
                  <c:v>390</c:v>
                </c:pt>
                <c:pt idx="7210">
                  <c:v>439</c:v>
                </c:pt>
                <c:pt idx="7211">
                  <c:v>445</c:v>
                </c:pt>
                <c:pt idx="7212">
                  <c:v>419</c:v>
                </c:pt>
                <c:pt idx="7213">
                  <c:v>356</c:v>
                </c:pt>
                <c:pt idx="7214">
                  <c:v>256</c:v>
                </c:pt>
                <c:pt idx="7215">
                  <c:v>134</c:v>
                </c:pt>
                <c:pt idx="7216">
                  <c:v>5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49</c:v>
                </c:pt>
                <c:pt idx="7231">
                  <c:v>202</c:v>
                </c:pt>
                <c:pt idx="7232">
                  <c:v>350</c:v>
                </c:pt>
                <c:pt idx="7233">
                  <c:v>451</c:v>
                </c:pt>
                <c:pt idx="7234">
                  <c:v>501</c:v>
                </c:pt>
                <c:pt idx="7235">
                  <c:v>508</c:v>
                </c:pt>
                <c:pt idx="7236">
                  <c:v>477</c:v>
                </c:pt>
                <c:pt idx="7237">
                  <c:v>404</c:v>
                </c:pt>
                <c:pt idx="7238">
                  <c:v>291</c:v>
                </c:pt>
                <c:pt idx="7239">
                  <c:v>145</c:v>
                </c:pt>
                <c:pt idx="7240">
                  <c:v>5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58</c:v>
                </c:pt>
                <c:pt idx="7255">
                  <c:v>225</c:v>
                </c:pt>
                <c:pt idx="7256">
                  <c:v>384</c:v>
                </c:pt>
                <c:pt idx="7257">
                  <c:v>490</c:v>
                </c:pt>
                <c:pt idx="7258">
                  <c:v>547</c:v>
                </c:pt>
                <c:pt idx="7259">
                  <c:v>554</c:v>
                </c:pt>
                <c:pt idx="7260">
                  <c:v>520</c:v>
                </c:pt>
                <c:pt idx="7261">
                  <c:v>440</c:v>
                </c:pt>
                <c:pt idx="7262">
                  <c:v>313</c:v>
                </c:pt>
                <c:pt idx="7263">
                  <c:v>159</c:v>
                </c:pt>
                <c:pt idx="7264">
                  <c:v>5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57</c:v>
                </c:pt>
                <c:pt idx="7279">
                  <c:v>230</c:v>
                </c:pt>
                <c:pt idx="7280">
                  <c:v>391</c:v>
                </c:pt>
                <c:pt idx="7281">
                  <c:v>499</c:v>
                </c:pt>
                <c:pt idx="7282">
                  <c:v>557</c:v>
                </c:pt>
                <c:pt idx="7283">
                  <c:v>567</c:v>
                </c:pt>
                <c:pt idx="7284">
                  <c:v>528</c:v>
                </c:pt>
                <c:pt idx="7285">
                  <c:v>445</c:v>
                </c:pt>
                <c:pt idx="7286">
                  <c:v>316</c:v>
                </c:pt>
                <c:pt idx="7287">
                  <c:v>159</c:v>
                </c:pt>
                <c:pt idx="7288">
                  <c:v>4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55</c:v>
                </c:pt>
                <c:pt idx="7303">
                  <c:v>213</c:v>
                </c:pt>
                <c:pt idx="7304">
                  <c:v>367</c:v>
                </c:pt>
                <c:pt idx="7305">
                  <c:v>472</c:v>
                </c:pt>
                <c:pt idx="7306">
                  <c:v>529</c:v>
                </c:pt>
                <c:pt idx="7307">
                  <c:v>540</c:v>
                </c:pt>
                <c:pt idx="7308">
                  <c:v>496</c:v>
                </c:pt>
                <c:pt idx="7309">
                  <c:v>409</c:v>
                </c:pt>
                <c:pt idx="7310">
                  <c:v>277</c:v>
                </c:pt>
                <c:pt idx="7311">
                  <c:v>126</c:v>
                </c:pt>
                <c:pt idx="7312">
                  <c:v>1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51</c:v>
                </c:pt>
                <c:pt idx="7327">
                  <c:v>206</c:v>
                </c:pt>
                <c:pt idx="7328">
                  <c:v>360</c:v>
                </c:pt>
                <c:pt idx="7329">
                  <c:v>476</c:v>
                </c:pt>
                <c:pt idx="7330">
                  <c:v>539</c:v>
                </c:pt>
                <c:pt idx="7331">
                  <c:v>553</c:v>
                </c:pt>
                <c:pt idx="7332">
                  <c:v>515</c:v>
                </c:pt>
                <c:pt idx="7333">
                  <c:v>431</c:v>
                </c:pt>
                <c:pt idx="7334">
                  <c:v>298</c:v>
                </c:pt>
                <c:pt idx="7335">
                  <c:v>137</c:v>
                </c:pt>
                <c:pt idx="7336">
                  <c:v>2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38</c:v>
                </c:pt>
                <c:pt idx="7351">
                  <c:v>171</c:v>
                </c:pt>
                <c:pt idx="7352">
                  <c:v>319</c:v>
                </c:pt>
                <c:pt idx="7353">
                  <c:v>436</c:v>
                </c:pt>
                <c:pt idx="7354">
                  <c:v>496</c:v>
                </c:pt>
                <c:pt idx="7355">
                  <c:v>498</c:v>
                </c:pt>
                <c:pt idx="7356">
                  <c:v>447</c:v>
                </c:pt>
                <c:pt idx="7357">
                  <c:v>356</c:v>
                </c:pt>
                <c:pt idx="7358">
                  <c:v>233</c:v>
                </c:pt>
                <c:pt idx="7359">
                  <c:v>94</c:v>
                </c:pt>
                <c:pt idx="7360">
                  <c:v>1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35</c:v>
                </c:pt>
                <c:pt idx="7375">
                  <c:v>170</c:v>
                </c:pt>
                <c:pt idx="7376">
                  <c:v>306</c:v>
                </c:pt>
                <c:pt idx="7377">
                  <c:v>396</c:v>
                </c:pt>
                <c:pt idx="7378">
                  <c:v>442</c:v>
                </c:pt>
                <c:pt idx="7379">
                  <c:v>449</c:v>
                </c:pt>
                <c:pt idx="7380">
                  <c:v>416</c:v>
                </c:pt>
                <c:pt idx="7381">
                  <c:v>341</c:v>
                </c:pt>
                <c:pt idx="7382">
                  <c:v>228</c:v>
                </c:pt>
                <c:pt idx="7383">
                  <c:v>95</c:v>
                </c:pt>
                <c:pt idx="7384">
                  <c:v>1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31</c:v>
                </c:pt>
                <c:pt idx="7399">
                  <c:v>155</c:v>
                </c:pt>
                <c:pt idx="7400">
                  <c:v>305</c:v>
                </c:pt>
                <c:pt idx="7401">
                  <c:v>422</c:v>
                </c:pt>
                <c:pt idx="7402">
                  <c:v>486</c:v>
                </c:pt>
                <c:pt idx="7403">
                  <c:v>498</c:v>
                </c:pt>
                <c:pt idx="7404">
                  <c:v>461</c:v>
                </c:pt>
                <c:pt idx="7405">
                  <c:v>370</c:v>
                </c:pt>
                <c:pt idx="7406">
                  <c:v>233</c:v>
                </c:pt>
                <c:pt idx="7407">
                  <c:v>87</c:v>
                </c:pt>
                <c:pt idx="7408">
                  <c:v>1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14</c:v>
                </c:pt>
                <c:pt idx="7423">
                  <c:v>66</c:v>
                </c:pt>
                <c:pt idx="7424">
                  <c:v>127</c:v>
                </c:pt>
                <c:pt idx="7425">
                  <c:v>179</c:v>
                </c:pt>
                <c:pt idx="7426">
                  <c:v>214</c:v>
                </c:pt>
                <c:pt idx="7427">
                  <c:v>222</c:v>
                </c:pt>
                <c:pt idx="7428">
                  <c:v>197</c:v>
                </c:pt>
                <c:pt idx="7429">
                  <c:v>146</c:v>
                </c:pt>
                <c:pt idx="7430">
                  <c:v>74</c:v>
                </c:pt>
                <c:pt idx="7431">
                  <c:v>19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8</c:v>
                </c:pt>
                <c:pt idx="7447">
                  <c:v>52</c:v>
                </c:pt>
                <c:pt idx="7448">
                  <c:v>116</c:v>
                </c:pt>
                <c:pt idx="7449">
                  <c:v>172</c:v>
                </c:pt>
                <c:pt idx="7450">
                  <c:v>212</c:v>
                </c:pt>
                <c:pt idx="7451">
                  <c:v>243</c:v>
                </c:pt>
                <c:pt idx="7452">
                  <c:v>242</c:v>
                </c:pt>
                <c:pt idx="7453">
                  <c:v>206</c:v>
                </c:pt>
                <c:pt idx="7454">
                  <c:v>139</c:v>
                </c:pt>
                <c:pt idx="7455">
                  <c:v>50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22</c:v>
                </c:pt>
                <c:pt idx="7471">
                  <c:v>147</c:v>
                </c:pt>
                <c:pt idx="7472">
                  <c:v>275</c:v>
                </c:pt>
                <c:pt idx="7473">
                  <c:v>366</c:v>
                </c:pt>
                <c:pt idx="7474">
                  <c:v>410</c:v>
                </c:pt>
                <c:pt idx="7475">
                  <c:v>391</c:v>
                </c:pt>
                <c:pt idx="7476">
                  <c:v>339</c:v>
                </c:pt>
                <c:pt idx="7477">
                  <c:v>260</c:v>
                </c:pt>
                <c:pt idx="7478">
                  <c:v>173</c:v>
                </c:pt>
                <c:pt idx="7479">
                  <c:v>71</c:v>
                </c:pt>
                <c:pt idx="7480">
                  <c:v>1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8</c:v>
                </c:pt>
                <c:pt idx="7495">
                  <c:v>101</c:v>
                </c:pt>
                <c:pt idx="7496">
                  <c:v>241</c:v>
                </c:pt>
                <c:pt idx="7497">
                  <c:v>366</c:v>
                </c:pt>
                <c:pt idx="7498">
                  <c:v>422</c:v>
                </c:pt>
                <c:pt idx="7499">
                  <c:v>401</c:v>
                </c:pt>
                <c:pt idx="7500">
                  <c:v>348</c:v>
                </c:pt>
                <c:pt idx="7501">
                  <c:v>266</c:v>
                </c:pt>
                <c:pt idx="7502">
                  <c:v>156</c:v>
                </c:pt>
                <c:pt idx="7503">
                  <c:v>56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18</c:v>
                </c:pt>
                <c:pt idx="7519">
                  <c:v>141</c:v>
                </c:pt>
                <c:pt idx="7520">
                  <c:v>277</c:v>
                </c:pt>
                <c:pt idx="7521">
                  <c:v>365</c:v>
                </c:pt>
                <c:pt idx="7522">
                  <c:v>390</c:v>
                </c:pt>
                <c:pt idx="7523">
                  <c:v>392</c:v>
                </c:pt>
                <c:pt idx="7524">
                  <c:v>333</c:v>
                </c:pt>
                <c:pt idx="7525">
                  <c:v>233</c:v>
                </c:pt>
                <c:pt idx="7526">
                  <c:v>130</c:v>
                </c:pt>
                <c:pt idx="7527">
                  <c:v>35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19</c:v>
                </c:pt>
                <c:pt idx="7543">
                  <c:v>131</c:v>
                </c:pt>
                <c:pt idx="7544">
                  <c:v>278</c:v>
                </c:pt>
                <c:pt idx="7545">
                  <c:v>404</c:v>
                </c:pt>
                <c:pt idx="7546">
                  <c:v>475</c:v>
                </c:pt>
                <c:pt idx="7547">
                  <c:v>482</c:v>
                </c:pt>
                <c:pt idx="7548">
                  <c:v>433</c:v>
                </c:pt>
                <c:pt idx="7549">
                  <c:v>344</c:v>
                </c:pt>
                <c:pt idx="7550">
                  <c:v>221</c:v>
                </c:pt>
                <c:pt idx="7551">
                  <c:v>73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14</c:v>
                </c:pt>
                <c:pt idx="7567">
                  <c:v>93</c:v>
                </c:pt>
                <c:pt idx="7568">
                  <c:v>190</c:v>
                </c:pt>
                <c:pt idx="7569">
                  <c:v>271</c:v>
                </c:pt>
                <c:pt idx="7570">
                  <c:v>321</c:v>
                </c:pt>
                <c:pt idx="7571">
                  <c:v>330</c:v>
                </c:pt>
                <c:pt idx="7572">
                  <c:v>297</c:v>
                </c:pt>
                <c:pt idx="7573">
                  <c:v>234</c:v>
                </c:pt>
                <c:pt idx="7574">
                  <c:v>145</c:v>
                </c:pt>
                <c:pt idx="7575">
                  <c:v>51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13</c:v>
                </c:pt>
                <c:pt idx="7591">
                  <c:v>130</c:v>
                </c:pt>
                <c:pt idx="7592">
                  <c:v>272</c:v>
                </c:pt>
                <c:pt idx="7593">
                  <c:v>382</c:v>
                </c:pt>
                <c:pt idx="7594">
                  <c:v>462</c:v>
                </c:pt>
                <c:pt idx="7595">
                  <c:v>491</c:v>
                </c:pt>
                <c:pt idx="7596">
                  <c:v>474</c:v>
                </c:pt>
                <c:pt idx="7597">
                  <c:v>400</c:v>
                </c:pt>
                <c:pt idx="7598">
                  <c:v>274</c:v>
                </c:pt>
                <c:pt idx="7599">
                  <c:v>110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23</c:v>
                </c:pt>
                <c:pt idx="7615">
                  <c:v>131</c:v>
                </c:pt>
                <c:pt idx="7616">
                  <c:v>251</c:v>
                </c:pt>
                <c:pt idx="7617">
                  <c:v>333</c:v>
                </c:pt>
                <c:pt idx="7618">
                  <c:v>377</c:v>
                </c:pt>
                <c:pt idx="7619">
                  <c:v>380</c:v>
                </c:pt>
                <c:pt idx="7620">
                  <c:v>352</c:v>
                </c:pt>
                <c:pt idx="7621">
                  <c:v>276</c:v>
                </c:pt>
                <c:pt idx="7622">
                  <c:v>167</c:v>
                </c:pt>
                <c:pt idx="7623">
                  <c:v>46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4</c:v>
                </c:pt>
                <c:pt idx="7639">
                  <c:v>59</c:v>
                </c:pt>
                <c:pt idx="7640">
                  <c:v>150</c:v>
                </c:pt>
                <c:pt idx="7641">
                  <c:v>236</c:v>
                </c:pt>
                <c:pt idx="7642">
                  <c:v>288</c:v>
                </c:pt>
                <c:pt idx="7643">
                  <c:v>303</c:v>
                </c:pt>
                <c:pt idx="7644">
                  <c:v>284</c:v>
                </c:pt>
                <c:pt idx="7645">
                  <c:v>227</c:v>
                </c:pt>
                <c:pt idx="7646">
                  <c:v>142</c:v>
                </c:pt>
                <c:pt idx="7647">
                  <c:v>45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8</c:v>
                </c:pt>
                <c:pt idx="7663">
                  <c:v>120</c:v>
                </c:pt>
                <c:pt idx="7664">
                  <c:v>259</c:v>
                </c:pt>
                <c:pt idx="7665">
                  <c:v>360</c:v>
                </c:pt>
                <c:pt idx="7666">
                  <c:v>422</c:v>
                </c:pt>
                <c:pt idx="7667">
                  <c:v>439</c:v>
                </c:pt>
                <c:pt idx="7668">
                  <c:v>411</c:v>
                </c:pt>
                <c:pt idx="7669">
                  <c:v>345</c:v>
                </c:pt>
                <c:pt idx="7670">
                  <c:v>235</c:v>
                </c:pt>
                <c:pt idx="7671">
                  <c:v>80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17</c:v>
                </c:pt>
                <c:pt idx="7687">
                  <c:v>130</c:v>
                </c:pt>
                <c:pt idx="7688">
                  <c:v>267</c:v>
                </c:pt>
                <c:pt idx="7689">
                  <c:v>377</c:v>
                </c:pt>
                <c:pt idx="7690">
                  <c:v>446</c:v>
                </c:pt>
                <c:pt idx="7691">
                  <c:v>464</c:v>
                </c:pt>
                <c:pt idx="7692">
                  <c:v>431</c:v>
                </c:pt>
                <c:pt idx="7693">
                  <c:v>345</c:v>
                </c:pt>
                <c:pt idx="7694">
                  <c:v>210</c:v>
                </c:pt>
                <c:pt idx="7695">
                  <c:v>53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6</c:v>
                </c:pt>
                <c:pt idx="7711">
                  <c:v>68</c:v>
                </c:pt>
                <c:pt idx="7712">
                  <c:v>167</c:v>
                </c:pt>
                <c:pt idx="7713">
                  <c:v>266</c:v>
                </c:pt>
                <c:pt idx="7714">
                  <c:v>319</c:v>
                </c:pt>
                <c:pt idx="7715">
                  <c:v>325</c:v>
                </c:pt>
                <c:pt idx="7716">
                  <c:v>289</c:v>
                </c:pt>
                <c:pt idx="7717">
                  <c:v>219</c:v>
                </c:pt>
                <c:pt idx="7718">
                  <c:v>121</c:v>
                </c:pt>
                <c:pt idx="7719">
                  <c:v>25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6</c:v>
                </c:pt>
                <c:pt idx="7735">
                  <c:v>63</c:v>
                </c:pt>
                <c:pt idx="7736">
                  <c:v>153</c:v>
                </c:pt>
                <c:pt idx="7737">
                  <c:v>230</c:v>
                </c:pt>
                <c:pt idx="7738">
                  <c:v>277</c:v>
                </c:pt>
                <c:pt idx="7739">
                  <c:v>280</c:v>
                </c:pt>
                <c:pt idx="7740">
                  <c:v>248</c:v>
                </c:pt>
                <c:pt idx="7741">
                  <c:v>178</c:v>
                </c:pt>
                <c:pt idx="7742">
                  <c:v>90</c:v>
                </c:pt>
                <c:pt idx="7743">
                  <c:v>17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4</c:v>
                </c:pt>
                <c:pt idx="7759">
                  <c:v>39</c:v>
                </c:pt>
                <c:pt idx="7760">
                  <c:v>95</c:v>
                </c:pt>
                <c:pt idx="7761">
                  <c:v>146</c:v>
                </c:pt>
                <c:pt idx="7762">
                  <c:v>177</c:v>
                </c:pt>
                <c:pt idx="7763">
                  <c:v>179</c:v>
                </c:pt>
                <c:pt idx="7764">
                  <c:v>157</c:v>
                </c:pt>
                <c:pt idx="7765">
                  <c:v>124</c:v>
                </c:pt>
                <c:pt idx="7766">
                  <c:v>78</c:v>
                </c:pt>
                <c:pt idx="7767">
                  <c:v>21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4</c:v>
                </c:pt>
                <c:pt idx="7783">
                  <c:v>64</c:v>
                </c:pt>
                <c:pt idx="7784">
                  <c:v>161</c:v>
                </c:pt>
                <c:pt idx="7785">
                  <c:v>257</c:v>
                </c:pt>
                <c:pt idx="7786">
                  <c:v>333</c:v>
                </c:pt>
                <c:pt idx="7787">
                  <c:v>355</c:v>
                </c:pt>
                <c:pt idx="7788">
                  <c:v>315</c:v>
                </c:pt>
                <c:pt idx="7789">
                  <c:v>227</c:v>
                </c:pt>
                <c:pt idx="7790">
                  <c:v>119</c:v>
                </c:pt>
                <c:pt idx="7791">
                  <c:v>21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6</c:v>
                </c:pt>
                <c:pt idx="7807">
                  <c:v>68</c:v>
                </c:pt>
                <c:pt idx="7808">
                  <c:v>163</c:v>
                </c:pt>
                <c:pt idx="7809">
                  <c:v>249</c:v>
                </c:pt>
                <c:pt idx="7810">
                  <c:v>301</c:v>
                </c:pt>
                <c:pt idx="7811">
                  <c:v>314</c:v>
                </c:pt>
                <c:pt idx="7812">
                  <c:v>285</c:v>
                </c:pt>
                <c:pt idx="7813">
                  <c:v>226</c:v>
                </c:pt>
                <c:pt idx="7814">
                  <c:v>129</c:v>
                </c:pt>
                <c:pt idx="7815">
                  <c:v>25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7</c:v>
                </c:pt>
                <c:pt idx="7831">
                  <c:v>62</c:v>
                </c:pt>
                <c:pt idx="7832">
                  <c:v>145</c:v>
                </c:pt>
                <c:pt idx="7833">
                  <c:v>226</c:v>
                </c:pt>
                <c:pt idx="7834">
                  <c:v>279</c:v>
                </c:pt>
                <c:pt idx="7835">
                  <c:v>292</c:v>
                </c:pt>
                <c:pt idx="7836">
                  <c:v>265</c:v>
                </c:pt>
                <c:pt idx="7837">
                  <c:v>208</c:v>
                </c:pt>
                <c:pt idx="7838">
                  <c:v>123</c:v>
                </c:pt>
                <c:pt idx="7839">
                  <c:v>26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11</c:v>
                </c:pt>
                <c:pt idx="7855">
                  <c:v>91</c:v>
                </c:pt>
                <c:pt idx="7856">
                  <c:v>201</c:v>
                </c:pt>
                <c:pt idx="7857">
                  <c:v>283</c:v>
                </c:pt>
                <c:pt idx="7858">
                  <c:v>320</c:v>
                </c:pt>
                <c:pt idx="7859">
                  <c:v>313</c:v>
                </c:pt>
                <c:pt idx="7860">
                  <c:v>274</c:v>
                </c:pt>
                <c:pt idx="7861">
                  <c:v>204</c:v>
                </c:pt>
                <c:pt idx="7862">
                  <c:v>114</c:v>
                </c:pt>
                <c:pt idx="7863">
                  <c:v>22</c:v>
                </c:pt>
                <c:pt idx="7864">
                  <c:v>1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6</c:v>
                </c:pt>
                <c:pt idx="7879">
                  <c:v>54</c:v>
                </c:pt>
                <c:pt idx="7880">
                  <c:v>138</c:v>
                </c:pt>
                <c:pt idx="7881">
                  <c:v>224</c:v>
                </c:pt>
                <c:pt idx="7882">
                  <c:v>272</c:v>
                </c:pt>
                <c:pt idx="7883">
                  <c:v>269</c:v>
                </c:pt>
                <c:pt idx="7884">
                  <c:v>227</c:v>
                </c:pt>
                <c:pt idx="7885">
                  <c:v>155</c:v>
                </c:pt>
                <c:pt idx="7886">
                  <c:v>71</c:v>
                </c:pt>
                <c:pt idx="7887">
                  <c:v>7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1</c:v>
                </c:pt>
                <c:pt idx="7903">
                  <c:v>26</c:v>
                </c:pt>
                <c:pt idx="7904">
                  <c:v>74</c:v>
                </c:pt>
                <c:pt idx="7905">
                  <c:v>129</c:v>
                </c:pt>
                <c:pt idx="7906">
                  <c:v>161</c:v>
                </c:pt>
                <c:pt idx="7907">
                  <c:v>169</c:v>
                </c:pt>
                <c:pt idx="7908">
                  <c:v>153</c:v>
                </c:pt>
                <c:pt idx="7909">
                  <c:v>119</c:v>
                </c:pt>
                <c:pt idx="7910">
                  <c:v>69</c:v>
                </c:pt>
                <c:pt idx="7911">
                  <c:v>15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5</c:v>
                </c:pt>
                <c:pt idx="7927">
                  <c:v>72</c:v>
                </c:pt>
                <c:pt idx="7928">
                  <c:v>179</c:v>
                </c:pt>
                <c:pt idx="7929">
                  <c:v>284</c:v>
                </c:pt>
                <c:pt idx="7930">
                  <c:v>357</c:v>
                </c:pt>
                <c:pt idx="7931">
                  <c:v>395</c:v>
                </c:pt>
                <c:pt idx="7932">
                  <c:v>377</c:v>
                </c:pt>
                <c:pt idx="7933">
                  <c:v>306</c:v>
                </c:pt>
                <c:pt idx="7934">
                  <c:v>184</c:v>
                </c:pt>
                <c:pt idx="7935">
                  <c:v>37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6</c:v>
                </c:pt>
                <c:pt idx="7951">
                  <c:v>87</c:v>
                </c:pt>
                <c:pt idx="7952">
                  <c:v>228</c:v>
                </c:pt>
                <c:pt idx="7953">
                  <c:v>363</c:v>
                </c:pt>
                <c:pt idx="7954">
                  <c:v>441</c:v>
                </c:pt>
                <c:pt idx="7955">
                  <c:v>456</c:v>
                </c:pt>
                <c:pt idx="7956">
                  <c:v>418</c:v>
                </c:pt>
                <c:pt idx="7957">
                  <c:v>330</c:v>
                </c:pt>
                <c:pt idx="7958">
                  <c:v>194</c:v>
                </c:pt>
                <c:pt idx="7959">
                  <c:v>35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7</c:v>
                </c:pt>
                <c:pt idx="7975">
                  <c:v>84</c:v>
                </c:pt>
                <c:pt idx="7976">
                  <c:v>200</c:v>
                </c:pt>
                <c:pt idx="7977">
                  <c:v>303</c:v>
                </c:pt>
                <c:pt idx="7978">
                  <c:v>365</c:v>
                </c:pt>
                <c:pt idx="7979">
                  <c:v>379</c:v>
                </c:pt>
                <c:pt idx="7980">
                  <c:v>351</c:v>
                </c:pt>
                <c:pt idx="7981">
                  <c:v>277</c:v>
                </c:pt>
                <c:pt idx="7982">
                  <c:v>163</c:v>
                </c:pt>
                <c:pt idx="7983">
                  <c:v>28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7</c:v>
                </c:pt>
                <c:pt idx="7999">
                  <c:v>126</c:v>
                </c:pt>
                <c:pt idx="8000">
                  <c:v>293</c:v>
                </c:pt>
                <c:pt idx="8001">
                  <c:v>414</c:v>
                </c:pt>
                <c:pt idx="8002">
                  <c:v>480</c:v>
                </c:pt>
                <c:pt idx="8003">
                  <c:v>495</c:v>
                </c:pt>
                <c:pt idx="8004">
                  <c:v>460</c:v>
                </c:pt>
                <c:pt idx="8005">
                  <c:v>377</c:v>
                </c:pt>
                <c:pt idx="8006">
                  <c:v>240</c:v>
                </c:pt>
                <c:pt idx="8007">
                  <c:v>48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15</c:v>
                </c:pt>
                <c:pt idx="8023">
                  <c:v>165</c:v>
                </c:pt>
                <c:pt idx="8024">
                  <c:v>347</c:v>
                </c:pt>
                <c:pt idx="8025">
                  <c:v>467</c:v>
                </c:pt>
                <c:pt idx="8026">
                  <c:v>533</c:v>
                </c:pt>
                <c:pt idx="8027">
                  <c:v>547</c:v>
                </c:pt>
                <c:pt idx="8028">
                  <c:v>508</c:v>
                </c:pt>
                <c:pt idx="8029">
                  <c:v>419</c:v>
                </c:pt>
                <c:pt idx="8030">
                  <c:v>275</c:v>
                </c:pt>
                <c:pt idx="8031">
                  <c:v>60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12</c:v>
                </c:pt>
                <c:pt idx="8047">
                  <c:v>127</c:v>
                </c:pt>
                <c:pt idx="8048">
                  <c:v>275</c:v>
                </c:pt>
                <c:pt idx="8049">
                  <c:v>388</c:v>
                </c:pt>
                <c:pt idx="8050">
                  <c:v>455</c:v>
                </c:pt>
                <c:pt idx="8051">
                  <c:v>474</c:v>
                </c:pt>
                <c:pt idx="8052">
                  <c:v>442</c:v>
                </c:pt>
                <c:pt idx="8053">
                  <c:v>359</c:v>
                </c:pt>
                <c:pt idx="8054">
                  <c:v>224</c:v>
                </c:pt>
                <c:pt idx="8055">
                  <c:v>44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8</c:v>
                </c:pt>
                <c:pt idx="8071">
                  <c:v>100</c:v>
                </c:pt>
                <c:pt idx="8072">
                  <c:v>240</c:v>
                </c:pt>
                <c:pt idx="8073">
                  <c:v>365</c:v>
                </c:pt>
                <c:pt idx="8074">
                  <c:v>443</c:v>
                </c:pt>
                <c:pt idx="8075">
                  <c:v>467</c:v>
                </c:pt>
                <c:pt idx="8076">
                  <c:v>436</c:v>
                </c:pt>
                <c:pt idx="8077">
                  <c:v>358</c:v>
                </c:pt>
                <c:pt idx="8078">
                  <c:v>221</c:v>
                </c:pt>
                <c:pt idx="8079">
                  <c:v>39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7</c:v>
                </c:pt>
                <c:pt idx="8095">
                  <c:v>74</c:v>
                </c:pt>
                <c:pt idx="8096">
                  <c:v>173</c:v>
                </c:pt>
                <c:pt idx="8097">
                  <c:v>261</c:v>
                </c:pt>
                <c:pt idx="8098">
                  <c:v>313</c:v>
                </c:pt>
                <c:pt idx="8099">
                  <c:v>317</c:v>
                </c:pt>
                <c:pt idx="8100">
                  <c:v>279</c:v>
                </c:pt>
                <c:pt idx="8101">
                  <c:v>201</c:v>
                </c:pt>
                <c:pt idx="8102">
                  <c:v>97</c:v>
                </c:pt>
                <c:pt idx="8103">
                  <c:v>12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4</c:v>
                </c:pt>
                <c:pt idx="8119">
                  <c:v>69</c:v>
                </c:pt>
                <c:pt idx="8120">
                  <c:v>187</c:v>
                </c:pt>
                <c:pt idx="8121">
                  <c:v>292</c:v>
                </c:pt>
                <c:pt idx="8122">
                  <c:v>360</c:v>
                </c:pt>
                <c:pt idx="8123">
                  <c:v>377</c:v>
                </c:pt>
                <c:pt idx="8124">
                  <c:v>345</c:v>
                </c:pt>
                <c:pt idx="8125">
                  <c:v>275</c:v>
                </c:pt>
                <c:pt idx="8126">
                  <c:v>158</c:v>
                </c:pt>
                <c:pt idx="8127">
                  <c:v>24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6</c:v>
                </c:pt>
                <c:pt idx="8143">
                  <c:v>79</c:v>
                </c:pt>
                <c:pt idx="8144">
                  <c:v>202</c:v>
                </c:pt>
                <c:pt idx="8145">
                  <c:v>312</c:v>
                </c:pt>
                <c:pt idx="8146">
                  <c:v>379</c:v>
                </c:pt>
                <c:pt idx="8147">
                  <c:v>392</c:v>
                </c:pt>
                <c:pt idx="8148">
                  <c:v>355</c:v>
                </c:pt>
                <c:pt idx="8149">
                  <c:v>272</c:v>
                </c:pt>
                <c:pt idx="8150">
                  <c:v>150</c:v>
                </c:pt>
                <c:pt idx="8151">
                  <c:v>18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2</c:v>
                </c:pt>
                <c:pt idx="8167">
                  <c:v>60</c:v>
                </c:pt>
                <c:pt idx="8168">
                  <c:v>172</c:v>
                </c:pt>
                <c:pt idx="8169">
                  <c:v>266</c:v>
                </c:pt>
                <c:pt idx="8170">
                  <c:v>318</c:v>
                </c:pt>
                <c:pt idx="8171">
                  <c:v>334</c:v>
                </c:pt>
                <c:pt idx="8172">
                  <c:v>304</c:v>
                </c:pt>
                <c:pt idx="8173">
                  <c:v>232</c:v>
                </c:pt>
                <c:pt idx="8174">
                  <c:v>131</c:v>
                </c:pt>
                <c:pt idx="8175">
                  <c:v>19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2</c:v>
                </c:pt>
                <c:pt idx="8191">
                  <c:v>83</c:v>
                </c:pt>
                <c:pt idx="8192">
                  <c:v>236</c:v>
                </c:pt>
                <c:pt idx="8193">
                  <c:v>365</c:v>
                </c:pt>
                <c:pt idx="8194">
                  <c:v>434</c:v>
                </c:pt>
                <c:pt idx="8195">
                  <c:v>449</c:v>
                </c:pt>
                <c:pt idx="8196">
                  <c:v>412</c:v>
                </c:pt>
                <c:pt idx="8197">
                  <c:v>328</c:v>
                </c:pt>
                <c:pt idx="8198">
                  <c:v>196</c:v>
                </c:pt>
                <c:pt idx="8199">
                  <c:v>27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8</c:v>
                </c:pt>
                <c:pt idx="8215">
                  <c:v>103</c:v>
                </c:pt>
                <c:pt idx="8216">
                  <c:v>250</c:v>
                </c:pt>
                <c:pt idx="8217">
                  <c:v>364</c:v>
                </c:pt>
                <c:pt idx="8218">
                  <c:v>427</c:v>
                </c:pt>
                <c:pt idx="8219">
                  <c:v>445</c:v>
                </c:pt>
                <c:pt idx="8220">
                  <c:v>415</c:v>
                </c:pt>
                <c:pt idx="8221">
                  <c:v>337</c:v>
                </c:pt>
                <c:pt idx="8222">
                  <c:v>200</c:v>
                </c:pt>
                <c:pt idx="8223">
                  <c:v>29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8</c:v>
                </c:pt>
                <c:pt idx="8239">
                  <c:v>105</c:v>
                </c:pt>
                <c:pt idx="8240">
                  <c:v>247</c:v>
                </c:pt>
                <c:pt idx="8241">
                  <c:v>359</c:v>
                </c:pt>
                <c:pt idx="8242">
                  <c:v>432</c:v>
                </c:pt>
                <c:pt idx="8243">
                  <c:v>457</c:v>
                </c:pt>
                <c:pt idx="8244">
                  <c:v>418</c:v>
                </c:pt>
                <c:pt idx="8245">
                  <c:v>322</c:v>
                </c:pt>
                <c:pt idx="8246">
                  <c:v>179</c:v>
                </c:pt>
                <c:pt idx="8247">
                  <c:v>25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8</c:v>
                </c:pt>
                <c:pt idx="8263">
                  <c:v>104</c:v>
                </c:pt>
                <c:pt idx="8264">
                  <c:v>242</c:v>
                </c:pt>
                <c:pt idx="8265">
                  <c:v>351</c:v>
                </c:pt>
                <c:pt idx="8266">
                  <c:v>425</c:v>
                </c:pt>
                <c:pt idx="8267">
                  <c:v>448</c:v>
                </c:pt>
                <c:pt idx="8268">
                  <c:v>420</c:v>
                </c:pt>
                <c:pt idx="8269">
                  <c:v>343</c:v>
                </c:pt>
                <c:pt idx="8270">
                  <c:v>204</c:v>
                </c:pt>
                <c:pt idx="8271">
                  <c:v>27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7</c:v>
                </c:pt>
                <c:pt idx="8287">
                  <c:v>82</c:v>
                </c:pt>
                <c:pt idx="8288">
                  <c:v>189</c:v>
                </c:pt>
                <c:pt idx="8289">
                  <c:v>282</c:v>
                </c:pt>
                <c:pt idx="8290">
                  <c:v>356</c:v>
                </c:pt>
                <c:pt idx="8291">
                  <c:v>383</c:v>
                </c:pt>
                <c:pt idx="8292">
                  <c:v>346</c:v>
                </c:pt>
                <c:pt idx="8293">
                  <c:v>273</c:v>
                </c:pt>
                <c:pt idx="8294">
                  <c:v>156</c:v>
                </c:pt>
                <c:pt idx="8295">
                  <c:v>18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3</c:v>
                </c:pt>
                <c:pt idx="8311">
                  <c:v>67</c:v>
                </c:pt>
                <c:pt idx="8312">
                  <c:v>200</c:v>
                </c:pt>
                <c:pt idx="8313">
                  <c:v>318</c:v>
                </c:pt>
                <c:pt idx="8314">
                  <c:v>390</c:v>
                </c:pt>
                <c:pt idx="8315">
                  <c:v>413</c:v>
                </c:pt>
                <c:pt idx="8316">
                  <c:v>378</c:v>
                </c:pt>
                <c:pt idx="8317">
                  <c:v>289</c:v>
                </c:pt>
                <c:pt idx="8318">
                  <c:v>166</c:v>
                </c:pt>
                <c:pt idx="8319">
                  <c:v>23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9</c:v>
                </c:pt>
                <c:pt idx="8335">
                  <c:v>119</c:v>
                </c:pt>
                <c:pt idx="8336">
                  <c:v>278</c:v>
                </c:pt>
                <c:pt idx="8337">
                  <c:v>397</c:v>
                </c:pt>
                <c:pt idx="8338">
                  <c:v>458</c:v>
                </c:pt>
                <c:pt idx="8339">
                  <c:v>466</c:v>
                </c:pt>
                <c:pt idx="8340">
                  <c:v>431</c:v>
                </c:pt>
                <c:pt idx="8341">
                  <c:v>342</c:v>
                </c:pt>
                <c:pt idx="8342">
                  <c:v>198</c:v>
                </c:pt>
                <c:pt idx="8343">
                  <c:v>24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8</c:v>
                </c:pt>
                <c:pt idx="8359">
                  <c:v>90</c:v>
                </c:pt>
                <c:pt idx="8360">
                  <c:v>215</c:v>
                </c:pt>
                <c:pt idx="8361">
                  <c:v>312</c:v>
                </c:pt>
                <c:pt idx="8362">
                  <c:v>368</c:v>
                </c:pt>
                <c:pt idx="8363">
                  <c:v>381</c:v>
                </c:pt>
                <c:pt idx="8364">
                  <c:v>346</c:v>
                </c:pt>
                <c:pt idx="8365">
                  <c:v>266</c:v>
                </c:pt>
                <c:pt idx="8366">
                  <c:v>143</c:v>
                </c:pt>
                <c:pt idx="8367">
                  <c:v>14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5</c:v>
                </c:pt>
                <c:pt idx="8383">
                  <c:v>79</c:v>
                </c:pt>
                <c:pt idx="8384">
                  <c:v>198</c:v>
                </c:pt>
                <c:pt idx="8385">
                  <c:v>294</c:v>
                </c:pt>
                <c:pt idx="8386">
                  <c:v>355</c:v>
                </c:pt>
                <c:pt idx="8387">
                  <c:v>372</c:v>
                </c:pt>
                <c:pt idx="8388">
                  <c:v>333</c:v>
                </c:pt>
                <c:pt idx="8389">
                  <c:v>255</c:v>
                </c:pt>
                <c:pt idx="8390">
                  <c:v>134</c:v>
                </c:pt>
                <c:pt idx="8391">
                  <c:v>16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6</c:v>
                </c:pt>
                <c:pt idx="8407">
                  <c:v>80</c:v>
                </c:pt>
                <c:pt idx="8408">
                  <c:v>208</c:v>
                </c:pt>
                <c:pt idx="8409">
                  <c:v>319</c:v>
                </c:pt>
                <c:pt idx="8410">
                  <c:v>392</c:v>
                </c:pt>
                <c:pt idx="8411">
                  <c:v>411</c:v>
                </c:pt>
                <c:pt idx="8412">
                  <c:v>377</c:v>
                </c:pt>
                <c:pt idx="8413">
                  <c:v>296</c:v>
                </c:pt>
                <c:pt idx="8414">
                  <c:v>157</c:v>
                </c:pt>
                <c:pt idx="8415">
                  <c:v>16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3</c:v>
                </c:pt>
                <c:pt idx="8431">
                  <c:v>106</c:v>
                </c:pt>
                <c:pt idx="8432">
                  <c:v>273</c:v>
                </c:pt>
                <c:pt idx="8433">
                  <c:v>394</c:v>
                </c:pt>
                <c:pt idx="8434">
                  <c:v>458</c:v>
                </c:pt>
                <c:pt idx="8435">
                  <c:v>473</c:v>
                </c:pt>
                <c:pt idx="8436">
                  <c:v>429</c:v>
                </c:pt>
                <c:pt idx="8437">
                  <c:v>329</c:v>
                </c:pt>
                <c:pt idx="8438">
                  <c:v>182</c:v>
                </c:pt>
                <c:pt idx="8439">
                  <c:v>22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8</c:v>
                </c:pt>
                <c:pt idx="8455">
                  <c:v>124</c:v>
                </c:pt>
                <c:pt idx="8456">
                  <c:v>298</c:v>
                </c:pt>
                <c:pt idx="8457">
                  <c:v>424</c:v>
                </c:pt>
                <c:pt idx="8458">
                  <c:v>490</c:v>
                </c:pt>
                <c:pt idx="8459">
                  <c:v>500</c:v>
                </c:pt>
                <c:pt idx="8460">
                  <c:v>453</c:v>
                </c:pt>
                <c:pt idx="8461">
                  <c:v>355</c:v>
                </c:pt>
                <c:pt idx="8462">
                  <c:v>198</c:v>
                </c:pt>
                <c:pt idx="8463">
                  <c:v>21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3</c:v>
                </c:pt>
                <c:pt idx="8479">
                  <c:v>46</c:v>
                </c:pt>
                <c:pt idx="8480">
                  <c:v>116</c:v>
                </c:pt>
                <c:pt idx="8481">
                  <c:v>175</c:v>
                </c:pt>
                <c:pt idx="8482">
                  <c:v>213</c:v>
                </c:pt>
                <c:pt idx="8483">
                  <c:v>207</c:v>
                </c:pt>
                <c:pt idx="8484">
                  <c:v>160</c:v>
                </c:pt>
                <c:pt idx="8485">
                  <c:v>102</c:v>
                </c:pt>
                <c:pt idx="8486">
                  <c:v>41</c:v>
                </c:pt>
                <c:pt idx="8487">
                  <c:v>1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1</c:v>
                </c:pt>
                <c:pt idx="8503">
                  <c:v>25</c:v>
                </c:pt>
                <c:pt idx="8504">
                  <c:v>78</c:v>
                </c:pt>
                <c:pt idx="8505">
                  <c:v>123</c:v>
                </c:pt>
                <c:pt idx="8506">
                  <c:v>145</c:v>
                </c:pt>
                <c:pt idx="8507">
                  <c:v>147</c:v>
                </c:pt>
                <c:pt idx="8508">
                  <c:v>130</c:v>
                </c:pt>
                <c:pt idx="8509">
                  <c:v>96</c:v>
                </c:pt>
                <c:pt idx="8510">
                  <c:v>47</c:v>
                </c:pt>
                <c:pt idx="8511">
                  <c:v>4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2</c:v>
                </c:pt>
                <c:pt idx="8527">
                  <c:v>50</c:v>
                </c:pt>
                <c:pt idx="8528">
                  <c:v>152</c:v>
                </c:pt>
                <c:pt idx="8529">
                  <c:v>251</c:v>
                </c:pt>
                <c:pt idx="8530">
                  <c:v>325</c:v>
                </c:pt>
                <c:pt idx="8531">
                  <c:v>350</c:v>
                </c:pt>
                <c:pt idx="8532">
                  <c:v>329</c:v>
                </c:pt>
                <c:pt idx="8533">
                  <c:v>254</c:v>
                </c:pt>
                <c:pt idx="8534">
                  <c:v>133</c:v>
                </c:pt>
                <c:pt idx="8535">
                  <c:v>11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3</c:v>
                </c:pt>
                <c:pt idx="8551">
                  <c:v>75</c:v>
                </c:pt>
                <c:pt idx="8552">
                  <c:v>216</c:v>
                </c:pt>
                <c:pt idx="8553">
                  <c:v>339</c:v>
                </c:pt>
                <c:pt idx="8554">
                  <c:v>410</c:v>
                </c:pt>
                <c:pt idx="8555">
                  <c:v>424</c:v>
                </c:pt>
                <c:pt idx="8556">
                  <c:v>383</c:v>
                </c:pt>
                <c:pt idx="8557">
                  <c:v>294</c:v>
                </c:pt>
                <c:pt idx="8558">
                  <c:v>160</c:v>
                </c:pt>
                <c:pt idx="8559">
                  <c:v>18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4</c:v>
                </c:pt>
                <c:pt idx="8575">
                  <c:v>105</c:v>
                </c:pt>
                <c:pt idx="8576">
                  <c:v>273</c:v>
                </c:pt>
                <c:pt idx="8577">
                  <c:v>404</c:v>
                </c:pt>
                <c:pt idx="8578">
                  <c:v>476</c:v>
                </c:pt>
                <c:pt idx="8579">
                  <c:v>491</c:v>
                </c:pt>
                <c:pt idx="8580">
                  <c:v>450</c:v>
                </c:pt>
                <c:pt idx="8581">
                  <c:v>355</c:v>
                </c:pt>
                <c:pt idx="8582">
                  <c:v>203</c:v>
                </c:pt>
                <c:pt idx="8583">
                  <c:v>25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6</c:v>
                </c:pt>
                <c:pt idx="8599">
                  <c:v>99</c:v>
                </c:pt>
                <c:pt idx="8600">
                  <c:v>232</c:v>
                </c:pt>
                <c:pt idx="8601">
                  <c:v>339</c:v>
                </c:pt>
                <c:pt idx="8602">
                  <c:v>395</c:v>
                </c:pt>
                <c:pt idx="8603">
                  <c:v>391</c:v>
                </c:pt>
                <c:pt idx="8604">
                  <c:v>346</c:v>
                </c:pt>
                <c:pt idx="8605">
                  <c:v>279</c:v>
                </c:pt>
                <c:pt idx="8606">
                  <c:v>165</c:v>
                </c:pt>
                <c:pt idx="8607">
                  <c:v>23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3</c:v>
                </c:pt>
                <c:pt idx="8623">
                  <c:v>66</c:v>
                </c:pt>
                <c:pt idx="8624">
                  <c:v>196</c:v>
                </c:pt>
                <c:pt idx="8625">
                  <c:v>299</c:v>
                </c:pt>
                <c:pt idx="8626">
                  <c:v>357</c:v>
                </c:pt>
                <c:pt idx="8627">
                  <c:v>364</c:v>
                </c:pt>
                <c:pt idx="8628">
                  <c:v>337</c:v>
                </c:pt>
                <c:pt idx="8629">
                  <c:v>268</c:v>
                </c:pt>
                <c:pt idx="8630">
                  <c:v>142</c:v>
                </c:pt>
                <c:pt idx="8631">
                  <c:v>15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6</c:v>
                </c:pt>
                <c:pt idx="8647">
                  <c:v>124</c:v>
                </c:pt>
                <c:pt idx="8648">
                  <c:v>289</c:v>
                </c:pt>
                <c:pt idx="8649">
                  <c:v>405</c:v>
                </c:pt>
                <c:pt idx="8650">
                  <c:v>466</c:v>
                </c:pt>
                <c:pt idx="8651">
                  <c:v>474</c:v>
                </c:pt>
                <c:pt idx="8652">
                  <c:v>431</c:v>
                </c:pt>
                <c:pt idx="8653">
                  <c:v>334</c:v>
                </c:pt>
                <c:pt idx="8654">
                  <c:v>183</c:v>
                </c:pt>
                <c:pt idx="8655">
                  <c:v>23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5</c:v>
                </c:pt>
                <c:pt idx="8671">
                  <c:v>107</c:v>
                </c:pt>
                <c:pt idx="8672">
                  <c:v>264</c:v>
                </c:pt>
                <c:pt idx="8673">
                  <c:v>388</c:v>
                </c:pt>
                <c:pt idx="8674">
                  <c:v>463</c:v>
                </c:pt>
                <c:pt idx="8675">
                  <c:v>481</c:v>
                </c:pt>
                <c:pt idx="8676">
                  <c:v>441</c:v>
                </c:pt>
                <c:pt idx="8677">
                  <c:v>349</c:v>
                </c:pt>
                <c:pt idx="8678">
                  <c:v>201</c:v>
                </c:pt>
                <c:pt idx="8679">
                  <c:v>27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8</c:v>
                </c:pt>
                <c:pt idx="8695">
                  <c:v>140</c:v>
                </c:pt>
                <c:pt idx="8696">
                  <c:v>309</c:v>
                </c:pt>
                <c:pt idx="8697">
                  <c:v>435</c:v>
                </c:pt>
                <c:pt idx="8698">
                  <c:v>499</c:v>
                </c:pt>
                <c:pt idx="8699">
                  <c:v>503</c:v>
                </c:pt>
                <c:pt idx="8700">
                  <c:v>449</c:v>
                </c:pt>
                <c:pt idx="8701">
                  <c:v>356</c:v>
                </c:pt>
                <c:pt idx="8702">
                  <c:v>209</c:v>
                </c:pt>
                <c:pt idx="8703">
                  <c:v>33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4</c:v>
                </c:pt>
                <c:pt idx="8719">
                  <c:v>115</c:v>
                </c:pt>
                <c:pt idx="8720">
                  <c:v>262</c:v>
                </c:pt>
                <c:pt idx="8721">
                  <c:v>360</c:v>
                </c:pt>
                <c:pt idx="8722">
                  <c:v>415</c:v>
                </c:pt>
                <c:pt idx="8723">
                  <c:v>425</c:v>
                </c:pt>
                <c:pt idx="8724">
                  <c:v>391</c:v>
                </c:pt>
                <c:pt idx="8725">
                  <c:v>309</c:v>
                </c:pt>
                <c:pt idx="8726">
                  <c:v>175</c:v>
                </c:pt>
                <c:pt idx="8727">
                  <c:v>23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6</c:v>
                </c:pt>
                <c:pt idx="8743">
                  <c:v>138</c:v>
                </c:pt>
                <c:pt idx="8744">
                  <c:v>306</c:v>
                </c:pt>
                <c:pt idx="8745">
                  <c:v>423</c:v>
                </c:pt>
                <c:pt idx="8746">
                  <c:v>484</c:v>
                </c:pt>
                <c:pt idx="8747">
                  <c:v>491</c:v>
                </c:pt>
                <c:pt idx="8748">
                  <c:v>446</c:v>
                </c:pt>
                <c:pt idx="8749">
                  <c:v>351</c:v>
                </c:pt>
                <c:pt idx="8750">
                  <c:v>199</c:v>
                </c:pt>
                <c:pt idx="8751">
                  <c:v>27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9</c:v>
                </c:pt>
                <c:pt idx="8767">
                  <c:v>150</c:v>
                </c:pt>
                <c:pt idx="8768">
                  <c:v>325</c:v>
                </c:pt>
                <c:pt idx="8769">
                  <c:v>447</c:v>
                </c:pt>
                <c:pt idx="8770">
                  <c:v>511</c:v>
                </c:pt>
                <c:pt idx="8771">
                  <c:v>521</c:v>
                </c:pt>
                <c:pt idx="8772">
                  <c:v>473</c:v>
                </c:pt>
                <c:pt idx="8773">
                  <c:v>368</c:v>
                </c:pt>
                <c:pt idx="8774">
                  <c:v>210</c:v>
                </c:pt>
                <c:pt idx="8775">
                  <c:v>32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FD-4770-BADA-583CB1E12E41}"/>
            </c:ext>
          </c:extLst>
        </c:ser>
        <c:ser>
          <c:idx val="1"/>
          <c:order val="1"/>
          <c:tx>
            <c:strRef>
              <c:f>'Approvvigionamento energia'!$B$1</c:f>
              <c:strCache>
                <c:ptCount val="1"/>
                <c:pt idx="0">
                  <c:v>Potenza eolico [kW]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'Approvvigionamento energia'!$B:$B</c:f>
              <c:numCache>
                <c:formatCode>General</c:formatCode>
                <c:ptCount val="1048576"/>
                <c:pt idx="0">
                  <c:v>0</c:v>
                </c:pt>
                <c:pt idx="1">
                  <c:v>39.199999999999996</c:v>
                </c:pt>
                <c:pt idx="2">
                  <c:v>38.299999999999997</c:v>
                </c:pt>
                <c:pt idx="3">
                  <c:v>36.299999999999997</c:v>
                </c:pt>
                <c:pt idx="4">
                  <c:v>34.700000000000003</c:v>
                </c:pt>
                <c:pt idx="5">
                  <c:v>33.4</c:v>
                </c:pt>
                <c:pt idx="6">
                  <c:v>31.2</c:v>
                </c:pt>
                <c:pt idx="7">
                  <c:v>28.8</c:v>
                </c:pt>
                <c:pt idx="8">
                  <c:v>23.7</c:v>
                </c:pt>
                <c:pt idx="9">
                  <c:v>14.7</c:v>
                </c:pt>
                <c:pt idx="10">
                  <c:v>9.2999999999999989</c:v>
                </c:pt>
                <c:pt idx="11">
                  <c:v>11.9</c:v>
                </c:pt>
                <c:pt idx="12">
                  <c:v>19.3</c:v>
                </c:pt>
                <c:pt idx="13">
                  <c:v>25.1</c:v>
                </c:pt>
                <c:pt idx="14">
                  <c:v>27.2</c:v>
                </c:pt>
                <c:pt idx="15">
                  <c:v>26.5</c:v>
                </c:pt>
                <c:pt idx="16">
                  <c:v>27.599999999999998</c:v>
                </c:pt>
                <c:pt idx="17">
                  <c:v>24.299999999999997</c:v>
                </c:pt>
                <c:pt idx="18">
                  <c:v>19.400000000000002</c:v>
                </c:pt>
                <c:pt idx="19">
                  <c:v>15.2</c:v>
                </c:pt>
                <c:pt idx="20">
                  <c:v>14</c:v>
                </c:pt>
                <c:pt idx="21">
                  <c:v>16.400000000000002</c:v>
                </c:pt>
                <c:pt idx="22">
                  <c:v>22.2</c:v>
                </c:pt>
                <c:pt idx="23">
                  <c:v>31</c:v>
                </c:pt>
                <c:pt idx="24">
                  <c:v>41</c:v>
                </c:pt>
                <c:pt idx="25">
                  <c:v>50.5</c:v>
                </c:pt>
                <c:pt idx="26">
                  <c:v>60.400000000000006</c:v>
                </c:pt>
                <c:pt idx="27">
                  <c:v>72.3</c:v>
                </c:pt>
                <c:pt idx="28">
                  <c:v>81.199999999999989</c:v>
                </c:pt>
                <c:pt idx="29">
                  <c:v>89.800000000000011</c:v>
                </c:pt>
                <c:pt idx="30">
                  <c:v>100.1</c:v>
                </c:pt>
                <c:pt idx="31">
                  <c:v>112.3</c:v>
                </c:pt>
                <c:pt idx="32">
                  <c:v>121</c:v>
                </c:pt>
                <c:pt idx="33">
                  <c:v>115.1</c:v>
                </c:pt>
                <c:pt idx="34">
                  <c:v>148</c:v>
                </c:pt>
                <c:pt idx="35">
                  <c:v>168.5</c:v>
                </c:pt>
                <c:pt idx="36">
                  <c:v>181.29999999999998</c:v>
                </c:pt>
                <c:pt idx="37">
                  <c:v>183.4</c:v>
                </c:pt>
                <c:pt idx="38">
                  <c:v>171.8</c:v>
                </c:pt>
                <c:pt idx="39">
                  <c:v>170.5</c:v>
                </c:pt>
                <c:pt idx="40">
                  <c:v>197.2</c:v>
                </c:pt>
                <c:pt idx="41">
                  <c:v>243.7</c:v>
                </c:pt>
                <c:pt idx="42">
                  <c:v>298.3</c:v>
                </c:pt>
                <c:pt idx="43">
                  <c:v>343.5</c:v>
                </c:pt>
                <c:pt idx="44">
                  <c:v>382.2</c:v>
                </c:pt>
                <c:pt idx="45">
                  <c:v>419.3</c:v>
                </c:pt>
                <c:pt idx="46">
                  <c:v>444.2</c:v>
                </c:pt>
                <c:pt idx="47">
                  <c:v>460.7</c:v>
                </c:pt>
                <c:pt idx="48">
                  <c:v>473.2</c:v>
                </c:pt>
                <c:pt idx="49">
                  <c:v>490.20000000000005</c:v>
                </c:pt>
                <c:pt idx="50">
                  <c:v>506</c:v>
                </c:pt>
                <c:pt idx="51">
                  <c:v>516.20000000000005</c:v>
                </c:pt>
                <c:pt idx="52">
                  <c:v>528.29999999999995</c:v>
                </c:pt>
                <c:pt idx="53">
                  <c:v>545</c:v>
                </c:pt>
                <c:pt idx="54">
                  <c:v>554.4</c:v>
                </c:pt>
                <c:pt idx="55">
                  <c:v>556.6</c:v>
                </c:pt>
                <c:pt idx="56">
                  <c:v>545.6</c:v>
                </c:pt>
                <c:pt idx="57">
                  <c:v>559.30000000000007</c:v>
                </c:pt>
                <c:pt idx="58">
                  <c:v>622.1</c:v>
                </c:pt>
                <c:pt idx="59">
                  <c:v>643</c:v>
                </c:pt>
                <c:pt idx="60">
                  <c:v>633.4</c:v>
                </c:pt>
                <c:pt idx="61">
                  <c:v>605.29999999999995</c:v>
                </c:pt>
                <c:pt idx="62">
                  <c:v>562.30000000000007</c:v>
                </c:pt>
                <c:pt idx="63">
                  <c:v>481</c:v>
                </c:pt>
                <c:pt idx="64">
                  <c:v>406.2</c:v>
                </c:pt>
                <c:pt idx="65">
                  <c:v>349</c:v>
                </c:pt>
                <c:pt idx="66">
                  <c:v>313.40000000000003</c:v>
                </c:pt>
                <c:pt idx="67">
                  <c:v>293.3</c:v>
                </c:pt>
                <c:pt idx="68">
                  <c:v>275.89999999999998</c:v>
                </c:pt>
                <c:pt idx="69">
                  <c:v>275.2</c:v>
                </c:pt>
                <c:pt idx="70">
                  <c:v>280.7</c:v>
                </c:pt>
                <c:pt idx="71">
                  <c:v>301.39999999999998</c:v>
                </c:pt>
                <c:pt idx="72">
                  <c:v>317.7</c:v>
                </c:pt>
                <c:pt idx="73">
                  <c:v>322.10000000000002</c:v>
                </c:pt>
                <c:pt idx="74">
                  <c:v>318.40000000000003</c:v>
                </c:pt>
                <c:pt idx="75">
                  <c:v>319.10000000000002</c:v>
                </c:pt>
                <c:pt idx="76">
                  <c:v>325</c:v>
                </c:pt>
                <c:pt idx="77">
                  <c:v>311.09999999999997</c:v>
                </c:pt>
                <c:pt idx="78">
                  <c:v>316.40000000000003</c:v>
                </c:pt>
                <c:pt idx="79">
                  <c:v>346.2</c:v>
                </c:pt>
                <c:pt idx="80">
                  <c:v>357.9</c:v>
                </c:pt>
                <c:pt idx="81">
                  <c:v>377.2</c:v>
                </c:pt>
                <c:pt idx="82">
                  <c:v>420.9</c:v>
                </c:pt>
                <c:pt idx="83">
                  <c:v>486.8</c:v>
                </c:pt>
                <c:pt idx="84">
                  <c:v>543.1</c:v>
                </c:pt>
                <c:pt idx="85">
                  <c:v>578.5</c:v>
                </c:pt>
                <c:pt idx="86">
                  <c:v>593.70000000000005</c:v>
                </c:pt>
                <c:pt idx="87">
                  <c:v>583.6</c:v>
                </c:pt>
                <c:pt idx="88">
                  <c:v>571.1</c:v>
                </c:pt>
                <c:pt idx="89">
                  <c:v>558.1</c:v>
                </c:pt>
                <c:pt idx="90">
                  <c:v>540.6</c:v>
                </c:pt>
                <c:pt idx="91">
                  <c:v>505.90000000000003</c:v>
                </c:pt>
                <c:pt idx="92">
                  <c:v>481.4</c:v>
                </c:pt>
                <c:pt idx="93">
                  <c:v>468.3</c:v>
                </c:pt>
                <c:pt idx="94">
                  <c:v>452</c:v>
                </c:pt>
                <c:pt idx="95">
                  <c:v>426.5</c:v>
                </c:pt>
                <c:pt idx="96">
                  <c:v>404.6</c:v>
                </c:pt>
                <c:pt idx="97">
                  <c:v>385.7</c:v>
                </c:pt>
                <c:pt idx="98">
                  <c:v>349.7</c:v>
                </c:pt>
                <c:pt idx="99">
                  <c:v>316.3</c:v>
                </c:pt>
                <c:pt idx="100">
                  <c:v>283</c:v>
                </c:pt>
                <c:pt idx="101">
                  <c:v>248.79999999999998</c:v>
                </c:pt>
                <c:pt idx="102">
                  <c:v>227.89999999999998</c:v>
                </c:pt>
                <c:pt idx="103">
                  <c:v>222.6</c:v>
                </c:pt>
                <c:pt idx="104">
                  <c:v>222</c:v>
                </c:pt>
                <c:pt idx="105">
                  <c:v>231</c:v>
                </c:pt>
                <c:pt idx="106">
                  <c:v>268.60000000000002</c:v>
                </c:pt>
                <c:pt idx="107">
                  <c:v>293.89999999999998</c:v>
                </c:pt>
                <c:pt idx="108">
                  <c:v>296.3</c:v>
                </c:pt>
                <c:pt idx="109">
                  <c:v>289.7</c:v>
                </c:pt>
                <c:pt idx="110">
                  <c:v>285.10000000000002</c:v>
                </c:pt>
                <c:pt idx="111">
                  <c:v>269.89999999999998</c:v>
                </c:pt>
                <c:pt idx="112">
                  <c:v>275.2</c:v>
                </c:pt>
                <c:pt idx="113">
                  <c:v>283.39999999999998</c:v>
                </c:pt>
                <c:pt idx="114">
                  <c:v>293.5</c:v>
                </c:pt>
                <c:pt idx="115">
                  <c:v>304.70000000000005</c:v>
                </c:pt>
                <c:pt idx="116">
                  <c:v>307.59999999999997</c:v>
                </c:pt>
                <c:pt idx="117">
                  <c:v>301.39999999999998</c:v>
                </c:pt>
                <c:pt idx="118">
                  <c:v>294.5</c:v>
                </c:pt>
                <c:pt idx="119">
                  <c:v>281.60000000000002</c:v>
                </c:pt>
                <c:pt idx="120">
                  <c:v>257.40000000000003</c:v>
                </c:pt>
                <c:pt idx="121">
                  <c:v>240.3</c:v>
                </c:pt>
                <c:pt idx="122">
                  <c:v>214.29999999999998</c:v>
                </c:pt>
                <c:pt idx="123">
                  <c:v>203.2</c:v>
                </c:pt>
                <c:pt idx="124">
                  <c:v>215.29999999999998</c:v>
                </c:pt>
                <c:pt idx="125">
                  <c:v>218.4</c:v>
                </c:pt>
                <c:pt idx="126">
                  <c:v>219.20000000000002</c:v>
                </c:pt>
                <c:pt idx="127">
                  <c:v>227.89999999999998</c:v>
                </c:pt>
                <c:pt idx="128">
                  <c:v>230.6</c:v>
                </c:pt>
                <c:pt idx="129">
                  <c:v>243</c:v>
                </c:pt>
                <c:pt idx="130">
                  <c:v>324.60000000000002</c:v>
                </c:pt>
                <c:pt idx="131">
                  <c:v>423.20000000000005</c:v>
                </c:pt>
                <c:pt idx="132">
                  <c:v>490.70000000000005</c:v>
                </c:pt>
                <c:pt idx="133">
                  <c:v>533.29999999999995</c:v>
                </c:pt>
                <c:pt idx="134">
                  <c:v>563.79999999999995</c:v>
                </c:pt>
                <c:pt idx="135">
                  <c:v>589.09999999999991</c:v>
                </c:pt>
                <c:pt idx="136">
                  <c:v>586.20000000000005</c:v>
                </c:pt>
                <c:pt idx="137">
                  <c:v>585.09999999999991</c:v>
                </c:pt>
                <c:pt idx="138">
                  <c:v>582.79999999999995</c:v>
                </c:pt>
                <c:pt idx="139">
                  <c:v>580.79999999999995</c:v>
                </c:pt>
                <c:pt idx="140">
                  <c:v>581.20000000000005</c:v>
                </c:pt>
                <c:pt idx="141">
                  <c:v>580.79999999999995</c:v>
                </c:pt>
                <c:pt idx="142">
                  <c:v>588.30000000000007</c:v>
                </c:pt>
                <c:pt idx="143">
                  <c:v>593.09999999999991</c:v>
                </c:pt>
                <c:pt idx="144">
                  <c:v>582.5</c:v>
                </c:pt>
                <c:pt idx="145">
                  <c:v>551.30000000000007</c:v>
                </c:pt>
                <c:pt idx="146">
                  <c:v>525.59999999999991</c:v>
                </c:pt>
                <c:pt idx="147">
                  <c:v>501.49999999999994</c:v>
                </c:pt>
                <c:pt idx="148">
                  <c:v>484.8</c:v>
                </c:pt>
                <c:pt idx="149">
                  <c:v>471.2</c:v>
                </c:pt>
                <c:pt idx="150">
                  <c:v>468.9</c:v>
                </c:pt>
                <c:pt idx="151">
                  <c:v>472.8</c:v>
                </c:pt>
                <c:pt idx="152">
                  <c:v>463.1</c:v>
                </c:pt>
                <c:pt idx="153">
                  <c:v>474.6</c:v>
                </c:pt>
                <c:pt idx="154">
                  <c:v>491.70000000000005</c:v>
                </c:pt>
                <c:pt idx="155">
                  <c:v>480.4</c:v>
                </c:pt>
                <c:pt idx="156">
                  <c:v>474.3</c:v>
                </c:pt>
                <c:pt idx="157">
                  <c:v>460.8</c:v>
                </c:pt>
                <c:pt idx="158">
                  <c:v>439</c:v>
                </c:pt>
                <c:pt idx="159">
                  <c:v>398.1</c:v>
                </c:pt>
                <c:pt idx="160">
                  <c:v>367.70000000000005</c:v>
                </c:pt>
                <c:pt idx="161">
                  <c:v>380.3</c:v>
                </c:pt>
                <c:pt idx="162">
                  <c:v>396.9</c:v>
                </c:pt>
                <c:pt idx="163">
                  <c:v>408</c:v>
                </c:pt>
                <c:pt idx="164">
                  <c:v>423.5</c:v>
                </c:pt>
                <c:pt idx="165">
                  <c:v>427</c:v>
                </c:pt>
                <c:pt idx="166">
                  <c:v>401.5</c:v>
                </c:pt>
                <c:pt idx="167">
                  <c:v>375.3</c:v>
                </c:pt>
                <c:pt idx="168">
                  <c:v>368.20000000000005</c:v>
                </c:pt>
                <c:pt idx="169">
                  <c:v>356.9</c:v>
                </c:pt>
                <c:pt idx="170">
                  <c:v>339.4</c:v>
                </c:pt>
                <c:pt idx="171">
                  <c:v>319.7</c:v>
                </c:pt>
                <c:pt idx="172">
                  <c:v>304.20000000000005</c:v>
                </c:pt>
                <c:pt idx="173">
                  <c:v>293.60000000000002</c:v>
                </c:pt>
                <c:pt idx="174">
                  <c:v>273</c:v>
                </c:pt>
                <c:pt idx="175">
                  <c:v>252.9</c:v>
                </c:pt>
                <c:pt idx="176">
                  <c:v>231.1</c:v>
                </c:pt>
                <c:pt idx="177">
                  <c:v>223.39999999999998</c:v>
                </c:pt>
                <c:pt idx="178">
                  <c:v>231.5</c:v>
                </c:pt>
                <c:pt idx="179">
                  <c:v>240.79999999999998</c:v>
                </c:pt>
                <c:pt idx="180">
                  <c:v>246.2</c:v>
                </c:pt>
                <c:pt idx="181">
                  <c:v>254.7</c:v>
                </c:pt>
                <c:pt idx="182">
                  <c:v>269.5</c:v>
                </c:pt>
                <c:pt idx="183">
                  <c:v>256.10000000000002</c:v>
                </c:pt>
                <c:pt idx="184">
                  <c:v>237.1</c:v>
                </c:pt>
                <c:pt idx="185">
                  <c:v>268</c:v>
                </c:pt>
                <c:pt idx="186">
                  <c:v>281.89999999999998</c:v>
                </c:pt>
                <c:pt idx="187">
                  <c:v>283.5</c:v>
                </c:pt>
                <c:pt idx="188">
                  <c:v>287.8</c:v>
                </c:pt>
                <c:pt idx="189">
                  <c:v>310.59999999999997</c:v>
                </c:pt>
                <c:pt idx="190">
                  <c:v>328.90000000000003</c:v>
                </c:pt>
                <c:pt idx="191">
                  <c:v>334.8</c:v>
                </c:pt>
                <c:pt idx="192">
                  <c:v>337.5</c:v>
                </c:pt>
                <c:pt idx="193">
                  <c:v>336.1</c:v>
                </c:pt>
                <c:pt idx="194">
                  <c:v>329</c:v>
                </c:pt>
                <c:pt idx="195">
                  <c:v>330.6</c:v>
                </c:pt>
                <c:pt idx="196">
                  <c:v>322.29999999999995</c:v>
                </c:pt>
                <c:pt idx="197">
                  <c:v>304.89999999999998</c:v>
                </c:pt>
                <c:pt idx="198">
                  <c:v>304.09999999999997</c:v>
                </c:pt>
                <c:pt idx="199">
                  <c:v>302.59999999999997</c:v>
                </c:pt>
                <c:pt idx="200">
                  <c:v>289</c:v>
                </c:pt>
                <c:pt idx="201">
                  <c:v>282.7</c:v>
                </c:pt>
                <c:pt idx="202">
                  <c:v>337.6</c:v>
                </c:pt>
                <c:pt idx="203">
                  <c:v>385.6</c:v>
                </c:pt>
                <c:pt idx="204">
                  <c:v>392.1</c:v>
                </c:pt>
                <c:pt idx="205">
                  <c:v>381.1</c:v>
                </c:pt>
                <c:pt idx="206">
                  <c:v>367.5</c:v>
                </c:pt>
                <c:pt idx="207">
                  <c:v>341.3</c:v>
                </c:pt>
                <c:pt idx="208">
                  <c:v>340.2</c:v>
                </c:pt>
                <c:pt idx="209">
                  <c:v>355.2</c:v>
                </c:pt>
                <c:pt idx="210">
                  <c:v>367.5</c:v>
                </c:pt>
                <c:pt idx="211">
                  <c:v>373.5</c:v>
                </c:pt>
                <c:pt idx="212">
                  <c:v>383.1</c:v>
                </c:pt>
                <c:pt idx="213">
                  <c:v>392.7</c:v>
                </c:pt>
                <c:pt idx="214">
                  <c:v>389.29999999999995</c:v>
                </c:pt>
                <c:pt idx="215">
                  <c:v>381.5</c:v>
                </c:pt>
                <c:pt idx="216">
                  <c:v>363.59999999999997</c:v>
                </c:pt>
                <c:pt idx="217">
                  <c:v>346</c:v>
                </c:pt>
                <c:pt idx="218">
                  <c:v>349.4</c:v>
                </c:pt>
                <c:pt idx="219">
                  <c:v>361.3</c:v>
                </c:pt>
                <c:pt idx="220">
                  <c:v>382.79999999999995</c:v>
                </c:pt>
                <c:pt idx="221">
                  <c:v>392</c:v>
                </c:pt>
                <c:pt idx="222">
                  <c:v>393.6</c:v>
                </c:pt>
                <c:pt idx="223">
                  <c:v>394.3</c:v>
                </c:pt>
                <c:pt idx="224">
                  <c:v>378.59999999999997</c:v>
                </c:pt>
                <c:pt idx="225">
                  <c:v>412.6</c:v>
                </c:pt>
                <c:pt idx="226">
                  <c:v>482.70000000000005</c:v>
                </c:pt>
                <c:pt idx="227">
                  <c:v>535.80000000000007</c:v>
                </c:pt>
                <c:pt idx="228">
                  <c:v>579.30000000000007</c:v>
                </c:pt>
                <c:pt idx="229">
                  <c:v>602.19999999999993</c:v>
                </c:pt>
                <c:pt idx="230">
                  <c:v>587.4</c:v>
                </c:pt>
                <c:pt idx="231">
                  <c:v>513.59999999999991</c:v>
                </c:pt>
                <c:pt idx="232">
                  <c:v>441.40000000000003</c:v>
                </c:pt>
                <c:pt idx="233">
                  <c:v>423.4</c:v>
                </c:pt>
                <c:pt idx="234">
                  <c:v>423.59999999999997</c:v>
                </c:pt>
                <c:pt idx="235">
                  <c:v>428.8</c:v>
                </c:pt>
                <c:pt idx="236">
                  <c:v>449</c:v>
                </c:pt>
                <c:pt idx="237">
                  <c:v>468.2</c:v>
                </c:pt>
                <c:pt idx="238">
                  <c:v>476</c:v>
                </c:pt>
                <c:pt idx="239">
                  <c:v>476.1</c:v>
                </c:pt>
                <c:pt idx="240">
                  <c:v>476.2</c:v>
                </c:pt>
                <c:pt idx="241">
                  <c:v>477.3</c:v>
                </c:pt>
                <c:pt idx="242">
                  <c:v>477.9</c:v>
                </c:pt>
                <c:pt idx="243">
                  <c:v>482.4</c:v>
                </c:pt>
                <c:pt idx="244">
                  <c:v>486.09999999999997</c:v>
                </c:pt>
                <c:pt idx="245">
                  <c:v>494.7</c:v>
                </c:pt>
                <c:pt idx="246">
                  <c:v>507.70000000000005</c:v>
                </c:pt>
                <c:pt idx="247">
                  <c:v>520.5</c:v>
                </c:pt>
                <c:pt idx="248">
                  <c:v>524.1</c:v>
                </c:pt>
                <c:pt idx="249">
                  <c:v>585.4</c:v>
                </c:pt>
                <c:pt idx="250">
                  <c:v>673.6</c:v>
                </c:pt>
                <c:pt idx="251">
                  <c:v>721.6</c:v>
                </c:pt>
                <c:pt idx="252">
                  <c:v>733.1</c:v>
                </c:pt>
                <c:pt idx="253">
                  <c:v>718.9</c:v>
                </c:pt>
                <c:pt idx="254">
                  <c:v>689.6</c:v>
                </c:pt>
                <c:pt idx="255">
                  <c:v>655.29999999999995</c:v>
                </c:pt>
                <c:pt idx="256">
                  <c:v>637.80000000000007</c:v>
                </c:pt>
                <c:pt idx="257">
                  <c:v>648.59999999999991</c:v>
                </c:pt>
                <c:pt idx="258">
                  <c:v>660.3</c:v>
                </c:pt>
                <c:pt idx="259">
                  <c:v>668</c:v>
                </c:pt>
                <c:pt idx="260">
                  <c:v>677.2</c:v>
                </c:pt>
                <c:pt idx="261">
                  <c:v>686.2</c:v>
                </c:pt>
                <c:pt idx="262">
                  <c:v>687.1</c:v>
                </c:pt>
                <c:pt idx="263">
                  <c:v>676.1</c:v>
                </c:pt>
                <c:pt idx="264">
                  <c:v>659.2</c:v>
                </c:pt>
                <c:pt idx="265">
                  <c:v>627.19999999999993</c:v>
                </c:pt>
                <c:pt idx="266">
                  <c:v>597</c:v>
                </c:pt>
                <c:pt idx="267">
                  <c:v>574.6</c:v>
                </c:pt>
                <c:pt idx="268">
                  <c:v>565.1</c:v>
                </c:pt>
                <c:pt idx="269">
                  <c:v>544.20000000000005</c:v>
                </c:pt>
                <c:pt idx="270">
                  <c:v>527.4</c:v>
                </c:pt>
                <c:pt idx="271">
                  <c:v>515.9</c:v>
                </c:pt>
                <c:pt idx="272">
                  <c:v>490.4</c:v>
                </c:pt>
                <c:pt idx="273">
                  <c:v>562.1</c:v>
                </c:pt>
                <c:pt idx="274">
                  <c:v>654.29999999999995</c:v>
                </c:pt>
                <c:pt idx="275">
                  <c:v>686</c:v>
                </c:pt>
                <c:pt idx="276">
                  <c:v>701</c:v>
                </c:pt>
                <c:pt idx="277">
                  <c:v>699.1</c:v>
                </c:pt>
                <c:pt idx="278">
                  <c:v>676.5</c:v>
                </c:pt>
                <c:pt idx="279">
                  <c:v>631.1</c:v>
                </c:pt>
                <c:pt idx="280">
                  <c:v>567.9</c:v>
                </c:pt>
                <c:pt idx="281">
                  <c:v>524.29999999999995</c:v>
                </c:pt>
                <c:pt idx="282">
                  <c:v>489.5</c:v>
                </c:pt>
                <c:pt idx="283">
                  <c:v>483</c:v>
                </c:pt>
                <c:pt idx="284">
                  <c:v>493.9</c:v>
                </c:pt>
                <c:pt idx="285">
                  <c:v>503.8</c:v>
                </c:pt>
                <c:pt idx="286">
                  <c:v>508.4</c:v>
                </c:pt>
                <c:pt idx="287">
                  <c:v>511.4</c:v>
                </c:pt>
                <c:pt idx="288">
                  <c:v>515.5</c:v>
                </c:pt>
                <c:pt idx="289">
                  <c:v>517.5</c:v>
                </c:pt>
                <c:pt idx="290">
                  <c:v>523.80000000000007</c:v>
                </c:pt>
                <c:pt idx="291">
                  <c:v>523.80000000000007</c:v>
                </c:pt>
                <c:pt idx="292">
                  <c:v>527.5</c:v>
                </c:pt>
                <c:pt idx="293">
                  <c:v>536</c:v>
                </c:pt>
                <c:pt idx="294">
                  <c:v>538.1</c:v>
                </c:pt>
                <c:pt idx="295">
                  <c:v>537.1</c:v>
                </c:pt>
                <c:pt idx="296">
                  <c:v>493.4</c:v>
                </c:pt>
                <c:pt idx="297">
                  <c:v>542.4</c:v>
                </c:pt>
                <c:pt idx="298">
                  <c:v>612.9</c:v>
                </c:pt>
                <c:pt idx="299">
                  <c:v>608.79999999999995</c:v>
                </c:pt>
                <c:pt idx="300">
                  <c:v>591.19999999999993</c:v>
                </c:pt>
                <c:pt idx="301">
                  <c:v>563.1</c:v>
                </c:pt>
                <c:pt idx="302">
                  <c:v>519.59999999999991</c:v>
                </c:pt>
                <c:pt idx="303">
                  <c:v>463.3</c:v>
                </c:pt>
                <c:pt idx="304">
                  <c:v>417.8</c:v>
                </c:pt>
                <c:pt idx="305">
                  <c:v>383.6</c:v>
                </c:pt>
                <c:pt idx="306">
                  <c:v>350.1</c:v>
                </c:pt>
                <c:pt idx="307">
                  <c:v>320.29999999999995</c:v>
                </c:pt>
                <c:pt idx="308">
                  <c:v>288</c:v>
                </c:pt>
                <c:pt idx="309">
                  <c:v>258.5</c:v>
                </c:pt>
                <c:pt idx="310">
                  <c:v>232.9</c:v>
                </c:pt>
                <c:pt idx="311">
                  <c:v>210</c:v>
                </c:pt>
                <c:pt idx="312">
                  <c:v>191.39999999999998</c:v>
                </c:pt>
                <c:pt idx="313">
                  <c:v>171.6</c:v>
                </c:pt>
                <c:pt idx="314">
                  <c:v>153</c:v>
                </c:pt>
                <c:pt idx="315">
                  <c:v>138.19999999999999</c:v>
                </c:pt>
                <c:pt idx="316">
                  <c:v>129.80000000000001</c:v>
                </c:pt>
                <c:pt idx="317">
                  <c:v>132.30000000000001</c:v>
                </c:pt>
                <c:pt idx="318">
                  <c:v>143.5</c:v>
                </c:pt>
                <c:pt idx="319">
                  <c:v>159.5</c:v>
                </c:pt>
                <c:pt idx="320">
                  <c:v>142.69999999999999</c:v>
                </c:pt>
                <c:pt idx="321">
                  <c:v>140.80000000000001</c:v>
                </c:pt>
                <c:pt idx="322">
                  <c:v>215.4</c:v>
                </c:pt>
                <c:pt idx="323">
                  <c:v>269.39999999999998</c:v>
                </c:pt>
                <c:pt idx="324">
                  <c:v>316.2</c:v>
                </c:pt>
                <c:pt idx="325">
                  <c:v>349.4</c:v>
                </c:pt>
                <c:pt idx="326">
                  <c:v>366</c:v>
                </c:pt>
                <c:pt idx="327">
                  <c:v>344.8</c:v>
                </c:pt>
                <c:pt idx="328">
                  <c:v>328.2</c:v>
                </c:pt>
                <c:pt idx="329">
                  <c:v>330.6</c:v>
                </c:pt>
                <c:pt idx="330">
                  <c:v>353</c:v>
                </c:pt>
                <c:pt idx="331">
                  <c:v>390.79999999999995</c:v>
                </c:pt>
                <c:pt idx="332">
                  <c:v>423.3</c:v>
                </c:pt>
                <c:pt idx="333">
                  <c:v>446.7</c:v>
                </c:pt>
                <c:pt idx="334">
                  <c:v>483.20000000000005</c:v>
                </c:pt>
                <c:pt idx="335">
                  <c:v>526.69999999999993</c:v>
                </c:pt>
                <c:pt idx="336">
                  <c:v>566.4</c:v>
                </c:pt>
                <c:pt idx="337">
                  <c:v>599.5</c:v>
                </c:pt>
                <c:pt idx="338">
                  <c:v>606.1</c:v>
                </c:pt>
                <c:pt idx="339">
                  <c:v>607.5</c:v>
                </c:pt>
                <c:pt idx="340">
                  <c:v>607.70000000000005</c:v>
                </c:pt>
                <c:pt idx="341">
                  <c:v>585.70000000000005</c:v>
                </c:pt>
                <c:pt idx="342">
                  <c:v>553.6</c:v>
                </c:pt>
                <c:pt idx="343">
                  <c:v>520.20000000000005</c:v>
                </c:pt>
                <c:pt idx="344">
                  <c:v>474.1</c:v>
                </c:pt>
                <c:pt idx="345">
                  <c:v>459.7</c:v>
                </c:pt>
                <c:pt idx="346">
                  <c:v>474.6</c:v>
                </c:pt>
                <c:pt idx="347">
                  <c:v>480</c:v>
                </c:pt>
                <c:pt idx="348">
                  <c:v>461.2</c:v>
                </c:pt>
                <c:pt idx="349">
                  <c:v>424.9</c:v>
                </c:pt>
                <c:pt idx="350">
                  <c:v>374.40000000000003</c:v>
                </c:pt>
                <c:pt idx="351">
                  <c:v>316</c:v>
                </c:pt>
                <c:pt idx="352">
                  <c:v>274.7</c:v>
                </c:pt>
                <c:pt idx="353">
                  <c:v>251</c:v>
                </c:pt>
                <c:pt idx="354">
                  <c:v>229.1</c:v>
                </c:pt>
                <c:pt idx="355">
                  <c:v>217.29999999999998</c:v>
                </c:pt>
                <c:pt idx="356">
                  <c:v>215.29999999999998</c:v>
                </c:pt>
                <c:pt idx="357">
                  <c:v>211.5</c:v>
                </c:pt>
                <c:pt idx="358">
                  <c:v>209.2</c:v>
                </c:pt>
                <c:pt idx="359">
                  <c:v>208.3</c:v>
                </c:pt>
                <c:pt idx="360">
                  <c:v>208.6</c:v>
                </c:pt>
                <c:pt idx="361">
                  <c:v>209.3</c:v>
                </c:pt>
                <c:pt idx="362">
                  <c:v>215.29999999999998</c:v>
                </c:pt>
                <c:pt idx="363">
                  <c:v>224.39999999999998</c:v>
                </c:pt>
                <c:pt idx="364">
                  <c:v>230</c:v>
                </c:pt>
                <c:pt idx="365">
                  <c:v>236.2</c:v>
                </c:pt>
                <c:pt idx="366">
                  <c:v>240.6</c:v>
                </c:pt>
                <c:pt idx="367">
                  <c:v>259.90000000000003</c:v>
                </c:pt>
                <c:pt idx="368">
                  <c:v>281.3</c:v>
                </c:pt>
                <c:pt idx="369">
                  <c:v>315</c:v>
                </c:pt>
                <c:pt idx="370">
                  <c:v>376.59999999999997</c:v>
                </c:pt>
                <c:pt idx="371">
                  <c:v>446.29999999999995</c:v>
                </c:pt>
                <c:pt idx="372">
                  <c:v>503.70000000000005</c:v>
                </c:pt>
                <c:pt idx="373">
                  <c:v>541.69999999999993</c:v>
                </c:pt>
                <c:pt idx="374">
                  <c:v>539.4</c:v>
                </c:pt>
                <c:pt idx="375">
                  <c:v>518.1</c:v>
                </c:pt>
                <c:pt idx="376">
                  <c:v>542.6</c:v>
                </c:pt>
                <c:pt idx="377">
                  <c:v>558.20000000000005</c:v>
                </c:pt>
                <c:pt idx="378">
                  <c:v>539.90000000000009</c:v>
                </c:pt>
                <c:pt idx="379">
                  <c:v>535.80000000000007</c:v>
                </c:pt>
                <c:pt idx="380">
                  <c:v>543.4</c:v>
                </c:pt>
                <c:pt idx="381">
                  <c:v>541</c:v>
                </c:pt>
                <c:pt idx="382">
                  <c:v>530.20000000000005</c:v>
                </c:pt>
                <c:pt idx="383">
                  <c:v>526.4</c:v>
                </c:pt>
                <c:pt idx="384">
                  <c:v>544</c:v>
                </c:pt>
                <c:pt idx="385">
                  <c:v>568.9</c:v>
                </c:pt>
                <c:pt idx="386">
                  <c:v>599.09999999999991</c:v>
                </c:pt>
                <c:pt idx="387">
                  <c:v>606.70000000000005</c:v>
                </c:pt>
                <c:pt idx="388">
                  <c:v>609.29999999999995</c:v>
                </c:pt>
                <c:pt idx="389">
                  <c:v>609.40000000000009</c:v>
                </c:pt>
                <c:pt idx="390">
                  <c:v>600.79999999999995</c:v>
                </c:pt>
                <c:pt idx="391">
                  <c:v>593.40000000000009</c:v>
                </c:pt>
                <c:pt idx="392">
                  <c:v>593.70000000000005</c:v>
                </c:pt>
                <c:pt idx="393">
                  <c:v>660.90000000000009</c:v>
                </c:pt>
                <c:pt idx="394">
                  <c:v>715.7</c:v>
                </c:pt>
                <c:pt idx="395">
                  <c:v>730.8</c:v>
                </c:pt>
                <c:pt idx="396">
                  <c:v>736.3</c:v>
                </c:pt>
                <c:pt idx="397">
                  <c:v>739.3</c:v>
                </c:pt>
                <c:pt idx="398">
                  <c:v>729.8</c:v>
                </c:pt>
                <c:pt idx="399">
                  <c:v>682.69999999999993</c:v>
                </c:pt>
                <c:pt idx="400">
                  <c:v>628.6</c:v>
                </c:pt>
                <c:pt idx="401">
                  <c:v>608.5</c:v>
                </c:pt>
                <c:pt idx="402">
                  <c:v>596</c:v>
                </c:pt>
                <c:pt idx="403">
                  <c:v>576.9</c:v>
                </c:pt>
                <c:pt idx="404">
                  <c:v>552.79999999999995</c:v>
                </c:pt>
                <c:pt idx="405">
                  <c:v>527.4</c:v>
                </c:pt>
                <c:pt idx="406">
                  <c:v>492.70000000000005</c:v>
                </c:pt>
                <c:pt idx="407">
                  <c:v>481.3</c:v>
                </c:pt>
                <c:pt idx="408">
                  <c:v>478.3</c:v>
                </c:pt>
                <c:pt idx="409">
                  <c:v>488</c:v>
                </c:pt>
                <c:pt idx="410">
                  <c:v>496.3</c:v>
                </c:pt>
                <c:pt idx="411">
                  <c:v>499.5</c:v>
                </c:pt>
                <c:pt idx="412">
                  <c:v>496.7</c:v>
                </c:pt>
                <c:pt idx="413">
                  <c:v>497.59999999999997</c:v>
                </c:pt>
                <c:pt idx="414">
                  <c:v>487.09999999999997</c:v>
                </c:pt>
                <c:pt idx="415">
                  <c:v>461.3</c:v>
                </c:pt>
                <c:pt idx="416">
                  <c:v>414.2</c:v>
                </c:pt>
                <c:pt idx="417">
                  <c:v>461.1</c:v>
                </c:pt>
                <c:pt idx="418">
                  <c:v>459.4</c:v>
                </c:pt>
                <c:pt idx="419">
                  <c:v>434.59999999999997</c:v>
                </c:pt>
                <c:pt idx="420">
                  <c:v>416.3</c:v>
                </c:pt>
                <c:pt idx="421">
                  <c:v>397.7</c:v>
                </c:pt>
                <c:pt idx="422">
                  <c:v>368.9</c:v>
                </c:pt>
                <c:pt idx="423">
                  <c:v>316.2</c:v>
                </c:pt>
                <c:pt idx="424">
                  <c:v>265.2</c:v>
                </c:pt>
                <c:pt idx="425">
                  <c:v>236.6</c:v>
                </c:pt>
                <c:pt idx="426">
                  <c:v>207.1</c:v>
                </c:pt>
                <c:pt idx="427">
                  <c:v>180.79999999999998</c:v>
                </c:pt>
                <c:pt idx="428">
                  <c:v>156.1</c:v>
                </c:pt>
                <c:pt idx="429">
                  <c:v>134.9</c:v>
                </c:pt>
                <c:pt idx="430">
                  <c:v>120.6</c:v>
                </c:pt>
                <c:pt idx="431">
                  <c:v>113.19999999999999</c:v>
                </c:pt>
                <c:pt idx="432">
                  <c:v>115.4</c:v>
                </c:pt>
                <c:pt idx="433">
                  <c:v>121.6</c:v>
                </c:pt>
                <c:pt idx="434">
                  <c:v>130.20000000000002</c:v>
                </c:pt>
                <c:pt idx="435">
                  <c:v>136.5</c:v>
                </c:pt>
                <c:pt idx="436">
                  <c:v>134.20000000000002</c:v>
                </c:pt>
                <c:pt idx="437">
                  <c:v>130.5</c:v>
                </c:pt>
                <c:pt idx="438">
                  <c:v>131.70000000000002</c:v>
                </c:pt>
                <c:pt idx="439">
                  <c:v>132.30000000000001</c:v>
                </c:pt>
                <c:pt idx="440">
                  <c:v>127.1</c:v>
                </c:pt>
                <c:pt idx="441">
                  <c:v>132.80000000000001</c:v>
                </c:pt>
                <c:pt idx="442">
                  <c:v>143.30000000000001</c:v>
                </c:pt>
                <c:pt idx="443">
                  <c:v>153.5</c:v>
                </c:pt>
                <c:pt idx="444">
                  <c:v>162</c:v>
                </c:pt>
                <c:pt idx="445">
                  <c:v>169.6</c:v>
                </c:pt>
                <c:pt idx="446">
                  <c:v>179.7</c:v>
                </c:pt>
                <c:pt idx="447">
                  <c:v>191.8</c:v>
                </c:pt>
                <c:pt idx="448">
                  <c:v>212.5</c:v>
                </c:pt>
                <c:pt idx="449">
                  <c:v>232</c:v>
                </c:pt>
                <c:pt idx="450">
                  <c:v>234.8</c:v>
                </c:pt>
                <c:pt idx="451">
                  <c:v>230.2</c:v>
                </c:pt>
                <c:pt idx="452">
                  <c:v>223.89999999999998</c:v>
                </c:pt>
                <c:pt idx="453">
                  <c:v>216.9</c:v>
                </c:pt>
                <c:pt idx="454">
                  <c:v>202.2</c:v>
                </c:pt>
                <c:pt idx="455">
                  <c:v>190.89999999999998</c:v>
                </c:pt>
                <c:pt idx="456">
                  <c:v>189</c:v>
                </c:pt>
                <c:pt idx="457">
                  <c:v>192.70000000000002</c:v>
                </c:pt>
                <c:pt idx="458">
                  <c:v>193.39999999999998</c:v>
                </c:pt>
                <c:pt idx="459">
                  <c:v>187.20000000000002</c:v>
                </c:pt>
                <c:pt idx="460">
                  <c:v>168.3</c:v>
                </c:pt>
                <c:pt idx="461">
                  <c:v>142.4</c:v>
                </c:pt>
                <c:pt idx="462">
                  <c:v>118.8</c:v>
                </c:pt>
                <c:pt idx="463">
                  <c:v>99.8</c:v>
                </c:pt>
                <c:pt idx="464">
                  <c:v>78.2</c:v>
                </c:pt>
                <c:pt idx="465">
                  <c:v>66.699999999999989</c:v>
                </c:pt>
                <c:pt idx="466">
                  <c:v>60</c:v>
                </c:pt>
                <c:pt idx="467">
                  <c:v>58.3</c:v>
                </c:pt>
                <c:pt idx="468">
                  <c:v>64.199999999999989</c:v>
                </c:pt>
                <c:pt idx="469">
                  <c:v>67.3</c:v>
                </c:pt>
                <c:pt idx="470">
                  <c:v>67</c:v>
                </c:pt>
                <c:pt idx="471">
                  <c:v>60.1</c:v>
                </c:pt>
                <c:pt idx="472">
                  <c:v>54.699999999999996</c:v>
                </c:pt>
                <c:pt idx="473">
                  <c:v>50.8</c:v>
                </c:pt>
                <c:pt idx="474">
                  <c:v>46.6</c:v>
                </c:pt>
                <c:pt idx="475">
                  <c:v>48.4</c:v>
                </c:pt>
                <c:pt idx="476">
                  <c:v>56</c:v>
                </c:pt>
                <c:pt idx="477">
                  <c:v>67.5</c:v>
                </c:pt>
                <c:pt idx="478">
                  <c:v>77.3</c:v>
                </c:pt>
                <c:pt idx="479">
                  <c:v>82.600000000000009</c:v>
                </c:pt>
                <c:pt idx="480">
                  <c:v>82.699999999999989</c:v>
                </c:pt>
                <c:pt idx="481">
                  <c:v>78.600000000000009</c:v>
                </c:pt>
                <c:pt idx="482">
                  <c:v>75.599999999999994</c:v>
                </c:pt>
                <c:pt idx="483">
                  <c:v>72.5</c:v>
                </c:pt>
                <c:pt idx="484">
                  <c:v>64.5</c:v>
                </c:pt>
                <c:pt idx="485">
                  <c:v>53.5</c:v>
                </c:pt>
                <c:pt idx="486">
                  <c:v>45.6</c:v>
                </c:pt>
                <c:pt idx="487">
                  <c:v>40.5</c:v>
                </c:pt>
                <c:pt idx="488">
                  <c:v>32.300000000000004</c:v>
                </c:pt>
                <c:pt idx="489">
                  <c:v>22.599999999999998</c:v>
                </c:pt>
                <c:pt idx="490">
                  <c:v>21.5</c:v>
                </c:pt>
                <c:pt idx="491">
                  <c:v>25.8</c:v>
                </c:pt>
                <c:pt idx="492">
                  <c:v>33.5</c:v>
                </c:pt>
                <c:pt idx="493">
                  <c:v>42</c:v>
                </c:pt>
                <c:pt idx="494">
                  <c:v>49.8</c:v>
                </c:pt>
                <c:pt idx="495">
                  <c:v>56.7</c:v>
                </c:pt>
                <c:pt idx="496">
                  <c:v>69.2</c:v>
                </c:pt>
                <c:pt idx="497">
                  <c:v>79.900000000000006</c:v>
                </c:pt>
                <c:pt idx="498">
                  <c:v>83.6</c:v>
                </c:pt>
                <c:pt idx="499">
                  <c:v>81.400000000000006</c:v>
                </c:pt>
                <c:pt idx="500">
                  <c:v>78.5</c:v>
                </c:pt>
                <c:pt idx="501">
                  <c:v>76</c:v>
                </c:pt>
                <c:pt idx="502">
                  <c:v>72.8</c:v>
                </c:pt>
                <c:pt idx="503">
                  <c:v>70.400000000000006</c:v>
                </c:pt>
                <c:pt idx="504">
                  <c:v>70</c:v>
                </c:pt>
                <c:pt idx="505">
                  <c:v>69.400000000000006</c:v>
                </c:pt>
                <c:pt idx="506">
                  <c:v>70.3</c:v>
                </c:pt>
                <c:pt idx="507">
                  <c:v>72</c:v>
                </c:pt>
                <c:pt idx="508">
                  <c:v>73.800000000000011</c:v>
                </c:pt>
                <c:pt idx="509">
                  <c:v>76.599999999999994</c:v>
                </c:pt>
                <c:pt idx="510">
                  <c:v>80.8</c:v>
                </c:pt>
                <c:pt idx="511">
                  <c:v>82.4</c:v>
                </c:pt>
                <c:pt idx="512">
                  <c:v>78.399999999999991</c:v>
                </c:pt>
                <c:pt idx="513">
                  <c:v>78.3</c:v>
                </c:pt>
                <c:pt idx="514">
                  <c:v>76.899999999999991</c:v>
                </c:pt>
                <c:pt idx="515">
                  <c:v>69.7</c:v>
                </c:pt>
                <c:pt idx="516">
                  <c:v>67.900000000000006</c:v>
                </c:pt>
                <c:pt idx="517">
                  <c:v>70.599999999999994</c:v>
                </c:pt>
                <c:pt idx="518">
                  <c:v>75.899999999999991</c:v>
                </c:pt>
                <c:pt idx="519">
                  <c:v>81.199999999999989</c:v>
                </c:pt>
                <c:pt idx="520">
                  <c:v>93</c:v>
                </c:pt>
                <c:pt idx="521">
                  <c:v>102</c:v>
                </c:pt>
                <c:pt idx="522">
                  <c:v>99</c:v>
                </c:pt>
                <c:pt idx="523">
                  <c:v>93.899999999999991</c:v>
                </c:pt>
                <c:pt idx="524">
                  <c:v>88.8</c:v>
                </c:pt>
                <c:pt idx="525">
                  <c:v>87.8</c:v>
                </c:pt>
                <c:pt idx="526">
                  <c:v>91.1</c:v>
                </c:pt>
                <c:pt idx="527">
                  <c:v>96</c:v>
                </c:pt>
                <c:pt idx="528">
                  <c:v>99.2</c:v>
                </c:pt>
                <c:pt idx="529">
                  <c:v>102.6</c:v>
                </c:pt>
                <c:pt idx="530">
                  <c:v>108.39999999999999</c:v>
                </c:pt>
                <c:pt idx="531">
                  <c:v>114.7</c:v>
                </c:pt>
                <c:pt idx="532">
                  <c:v>116.9</c:v>
                </c:pt>
                <c:pt idx="533">
                  <c:v>115.2</c:v>
                </c:pt>
                <c:pt idx="534">
                  <c:v>110.2</c:v>
                </c:pt>
                <c:pt idx="535">
                  <c:v>99.7</c:v>
                </c:pt>
                <c:pt idx="536">
                  <c:v>79.399999999999991</c:v>
                </c:pt>
                <c:pt idx="537">
                  <c:v>71.599999999999994</c:v>
                </c:pt>
                <c:pt idx="538">
                  <c:v>61.800000000000004</c:v>
                </c:pt>
                <c:pt idx="539">
                  <c:v>53.3</c:v>
                </c:pt>
                <c:pt idx="540">
                  <c:v>57.8</c:v>
                </c:pt>
                <c:pt idx="541">
                  <c:v>68.400000000000006</c:v>
                </c:pt>
                <c:pt idx="542">
                  <c:v>72.2</c:v>
                </c:pt>
                <c:pt idx="543">
                  <c:v>69.3</c:v>
                </c:pt>
                <c:pt idx="544">
                  <c:v>62.9</c:v>
                </c:pt>
                <c:pt idx="545">
                  <c:v>57.2</c:v>
                </c:pt>
                <c:pt idx="546">
                  <c:v>46.6</c:v>
                </c:pt>
                <c:pt idx="547">
                  <c:v>38.699999999999996</c:v>
                </c:pt>
                <c:pt idx="548">
                  <c:v>38</c:v>
                </c:pt>
                <c:pt idx="549">
                  <c:v>43.7</c:v>
                </c:pt>
                <c:pt idx="550">
                  <c:v>55.9</c:v>
                </c:pt>
                <c:pt idx="551">
                  <c:v>74.2</c:v>
                </c:pt>
                <c:pt idx="552">
                  <c:v>95.5</c:v>
                </c:pt>
                <c:pt idx="553">
                  <c:v>116</c:v>
                </c:pt>
                <c:pt idx="554">
                  <c:v>130.6</c:v>
                </c:pt>
                <c:pt idx="555">
                  <c:v>155.6</c:v>
                </c:pt>
                <c:pt idx="556">
                  <c:v>178.9</c:v>
                </c:pt>
                <c:pt idx="557">
                  <c:v>188.20000000000002</c:v>
                </c:pt>
                <c:pt idx="558">
                  <c:v>193</c:v>
                </c:pt>
                <c:pt idx="559">
                  <c:v>205.9</c:v>
                </c:pt>
                <c:pt idx="560">
                  <c:v>194</c:v>
                </c:pt>
                <c:pt idx="561">
                  <c:v>205.8</c:v>
                </c:pt>
                <c:pt idx="562">
                  <c:v>226.70000000000002</c:v>
                </c:pt>
                <c:pt idx="563">
                  <c:v>208.2</c:v>
                </c:pt>
                <c:pt idx="564">
                  <c:v>191.8</c:v>
                </c:pt>
                <c:pt idx="565">
                  <c:v>175.1</c:v>
                </c:pt>
                <c:pt idx="566">
                  <c:v>164.39999999999998</c:v>
                </c:pt>
                <c:pt idx="567">
                  <c:v>146.30000000000001</c:v>
                </c:pt>
                <c:pt idx="568">
                  <c:v>132.39999999999998</c:v>
                </c:pt>
                <c:pt idx="569">
                  <c:v>120.39999999999999</c:v>
                </c:pt>
                <c:pt idx="570">
                  <c:v>106</c:v>
                </c:pt>
                <c:pt idx="571">
                  <c:v>93</c:v>
                </c:pt>
                <c:pt idx="572">
                  <c:v>85.8</c:v>
                </c:pt>
                <c:pt idx="573">
                  <c:v>84</c:v>
                </c:pt>
                <c:pt idx="574">
                  <c:v>84.2</c:v>
                </c:pt>
                <c:pt idx="575">
                  <c:v>90.5</c:v>
                </c:pt>
                <c:pt idx="576">
                  <c:v>103.1</c:v>
                </c:pt>
                <c:pt idx="577">
                  <c:v>111.4</c:v>
                </c:pt>
                <c:pt idx="578">
                  <c:v>115.3</c:v>
                </c:pt>
                <c:pt idx="579">
                  <c:v>119.4</c:v>
                </c:pt>
                <c:pt idx="580">
                  <c:v>122.5</c:v>
                </c:pt>
                <c:pt idx="581">
                  <c:v>123.2</c:v>
                </c:pt>
                <c:pt idx="582">
                  <c:v>124.10000000000001</c:v>
                </c:pt>
                <c:pt idx="583">
                  <c:v>121.7</c:v>
                </c:pt>
                <c:pt idx="584">
                  <c:v>97.199999999999989</c:v>
                </c:pt>
                <c:pt idx="585">
                  <c:v>76.7</c:v>
                </c:pt>
                <c:pt idx="586">
                  <c:v>65.5</c:v>
                </c:pt>
                <c:pt idx="587">
                  <c:v>62</c:v>
                </c:pt>
                <c:pt idx="588">
                  <c:v>63.8</c:v>
                </c:pt>
                <c:pt idx="589">
                  <c:v>67</c:v>
                </c:pt>
                <c:pt idx="590">
                  <c:v>68</c:v>
                </c:pt>
                <c:pt idx="591">
                  <c:v>64.8</c:v>
                </c:pt>
                <c:pt idx="592">
                  <c:v>66.8</c:v>
                </c:pt>
                <c:pt idx="593">
                  <c:v>69.599999999999994</c:v>
                </c:pt>
                <c:pt idx="594">
                  <c:v>72.7</c:v>
                </c:pt>
                <c:pt idx="595">
                  <c:v>79.8</c:v>
                </c:pt>
                <c:pt idx="596">
                  <c:v>93.2</c:v>
                </c:pt>
                <c:pt idx="597">
                  <c:v>110.60000000000001</c:v>
                </c:pt>
                <c:pt idx="598">
                  <c:v>125.5</c:v>
                </c:pt>
                <c:pt idx="599">
                  <c:v>135.30000000000001</c:v>
                </c:pt>
                <c:pt idx="600">
                  <c:v>141</c:v>
                </c:pt>
                <c:pt idx="601">
                  <c:v>139.9</c:v>
                </c:pt>
                <c:pt idx="602">
                  <c:v>135.5</c:v>
                </c:pt>
                <c:pt idx="603">
                  <c:v>128.5</c:v>
                </c:pt>
                <c:pt idx="604">
                  <c:v>124</c:v>
                </c:pt>
                <c:pt idx="605">
                  <c:v>123.30000000000001</c:v>
                </c:pt>
                <c:pt idx="606">
                  <c:v>125.5</c:v>
                </c:pt>
                <c:pt idx="607">
                  <c:v>124.8</c:v>
                </c:pt>
                <c:pt idx="608">
                  <c:v>104.80000000000001</c:v>
                </c:pt>
                <c:pt idx="609">
                  <c:v>89.6</c:v>
                </c:pt>
                <c:pt idx="610">
                  <c:v>86.5</c:v>
                </c:pt>
                <c:pt idx="611">
                  <c:v>86.6</c:v>
                </c:pt>
                <c:pt idx="612">
                  <c:v>86.6</c:v>
                </c:pt>
                <c:pt idx="613">
                  <c:v>86.5</c:v>
                </c:pt>
                <c:pt idx="614">
                  <c:v>84.6</c:v>
                </c:pt>
                <c:pt idx="615">
                  <c:v>79.3</c:v>
                </c:pt>
                <c:pt idx="616">
                  <c:v>80.100000000000009</c:v>
                </c:pt>
                <c:pt idx="617">
                  <c:v>84.5</c:v>
                </c:pt>
                <c:pt idx="618">
                  <c:v>84</c:v>
                </c:pt>
                <c:pt idx="619">
                  <c:v>92.2</c:v>
                </c:pt>
                <c:pt idx="620">
                  <c:v>108.10000000000001</c:v>
                </c:pt>
                <c:pt idx="621">
                  <c:v>120.3</c:v>
                </c:pt>
                <c:pt idx="622">
                  <c:v>120.6</c:v>
                </c:pt>
                <c:pt idx="623">
                  <c:v>108.7</c:v>
                </c:pt>
                <c:pt idx="624">
                  <c:v>93.399999999999991</c:v>
                </c:pt>
                <c:pt idx="625">
                  <c:v>77.600000000000009</c:v>
                </c:pt>
                <c:pt idx="626">
                  <c:v>66.5</c:v>
                </c:pt>
                <c:pt idx="627">
                  <c:v>62.199999999999996</c:v>
                </c:pt>
                <c:pt idx="628">
                  <c:v>56.7</c:v>
                </c:pt>
                <c:pt idx="629">
                  <c:v>50.5</c:v>
                </c:pt>
                <c:pt idx="630">
                  <c:v>46.199999999999996</c:v>
                </c:pt>
                <c:pt idx="631">
                  <c:v>41.7</c:v>
                </c:pt>
                <c:pt idx="632">
                  <c:v>30.4</c:v>
                </c:pt>
                <c:pt idx="633">
                  <c:v>15.100000000000001</c:v>
                </c:pt>
                <c:pt idx="634">
                  <c:v>11.5</c:v>
                </c:pt>
                <c:pt idx="635">
                  <c:v>14.8</c:v>
                </c:pt>
                <c:pt idx="636">
                  <c:v>24.400000000000002</c:v>
                </c:pt>
                <c:pt idx="637">
                  <c:v>34.9</c:v>
                </c:pt>
                <c:pt idx="638">
                  <c:v>43.3</c:v>
                </c:pt>
                <c:pt idx="639">
                  <c:v>43.5</c:v>
                </c:pt>
                <c:pt idx="640">
                  <c:v>48.5</c:v>
                </c:pt>
                <c:pt idx="641">
                  <c:v>55.800000000000004</c:v>
                </c:pt>
                <c:pt idx="642">
                  <c:v>60.400000000000006</c:v>
                </c:pt>
                <c:pt idx="643">
                  <c:v>66.8</c:v>
                </c:pt>
                <c:pt idx="644">
                  <c:v>75.099999999999994</c:v>
                </c:pt>
                <c:pt idx="645">
                  <c:v>83.9</c:v>
                </c:pt>
                <c:pt idx="646">
                  <c:v>91.2</c:v>
                </c:pt>
                <c:pt idx="647">
                  <c:v>96.3</c:v>
                </c:pt>
                <c:pt idx="648">
                  <c:v>102.7</c:v>
                </c:pt>
                <c:pt idx="649">
                  <c:v>105.89999999999999</c:v>
                </c:pt>
                <c:pt idx="650">
                  <c:v>106.2</c:v>
                </c:pt>
                <c:pt idx="651">
                  <c:v>106.7</c:v>
                </c:pt>
                <c:pt idx="652">
                  <c:v>103</c:v>
                </c:pt>
                <c:pt idx="653">
                  <c:v>95.3</c:v>
                </c:pt>
                <c:pt idx="654">
                  <c:v>88.6</c:v>
                </c:pt>
                <c:pt idx="655">
                  <c:v>80.699999999999989</c:v>
                </c:pt>
                <c:pt idx="656">
                  <c:v>58.4</c:v>
                </c:pt>
                <c:pt idx="657">
                  <c:v>38.299999999999997</c:v>
                </c:pt>
                <c:pt idx="658">
                  <c:v>24.9</c:v>
                </c:pt>
                <c:pt idx="659">
                  <c:v>20.8</c:v>
                </c:pt>
                <c:pt idx="660">
                  <c:v>21</c:v>
                </c:pt>
                <c:pt idx="661">
                  <c:v>22.2</c:v>
                </c:pt>
                <c:pt idx="662">
                  <c:v>22.599999999999998</c:v>
                </c:pt>
                <c:pt idx="663">
                  <c:v>21.3</c:v>
                </c:pt>
                <c:pt idx="664">
                  <c:v>24.9</c:v>
                </c:pt>
                <c:pt idx="665">
                  <c:v>29.2</c:v>
                </c:pt>
                <c:pt idx="666">
                  <c:v>31.3</c:v>
                </c:pt>
                <c:pt idx="667">
                  <c:v>34.5</c:v>
                </c:pt>
                <c:pt idx="668">
                  <c:v>38.9</c:v>
                </c:pt>
                <c:pt idx="669">
                  <c:v>42.3</c:v>
                </c:pt>
                <c:pt idx="670">
                  <c:v>48.4</c:v>
                </c:pt>
                <c:pt idx="671">
                  <c:v>58.5</c:v>
                </c:pt>
                <c:pt idx="672">
                  <c:v>70.099999999999994</c:v>
                </c:pt>
                <c:pt idx="673">
                  <c:v>80.100000000000009</c:v>
                </c:pt>
                <c:pt idx="674">
                  <c:v>87.5</c:v>
                </c:pt>
                <c:pt idx="675">
                  <c:v>94.899999999999991</c:v>
                </c:pt>
                <c:pt idx="676">
                  <c:v>101.2</c:v>
                </c:pt>
                <c:pt idx="677">
                  <c:v>102.9</c:v>
                </c:pt>
                <c:pt idx="678">
                  <c:v>101.7</c:v>
                </c:pt>
                <c:pt idx="679">
                  <c:v>96.4</c:v>
                </c:pt>
                <c:pt idx="680">
                  <c:v>74.2</c:v>
                </c:pt>
                <c:pt idx="681">
                  <c:v>51.5</c:v>
                </c:pt>
                <c:pt idx="682">
                  <c:v>39.4</c:v>
                </c:pt>
                <c:pt idx="683">
                  <c:v>31.5</c:v>
                </c:pt>
                <c:pt idx="684">
                  <c:v>28</c:v>
                </c:pt>
                <c:pt idx="685">
                  <c:v>25.9</c:v>
                </c:pt>
                <c:pt idx="686">
                  <c:v>23.599999999999998</c:v>
                </c:pt>
                <c:pt idx="687">
                  <c:v>21.8</c:v>
                </c:pt>
                <c:pt idx="688">
                  <c:v>26.1</c:v>
                </c:pt>
                <c:pt idx="689">
                  <c:v>25</c:v>
                </c:pt>
                <c:pt idx="690">
                  <c:v>18.399999999999999</c:v>
                </c:pt>
                <c:pt idx="691">
                  <c:v>15.4</c:v>
                </c:pt>
                <c:pt idx="692">
                  <c:v>15.2</c:v>
                </c:pt>
                <c:pt idx="693">
                  <c:v>16.100000000000001</c:v>
                </c:pt>
                <c:pt idx="694">
                  <c:v>19.099999999999998</c:v>
                </c:pt>
                <c:pt idx="695">
                  <c:v>25</c:v>
                </c:pt>
                <c:pt idx="696">
                  <c:v>34.700000000000003</c:v>
                </c:pt>
                <c:pt idx="697">
                  <c:v>46.5</c:v>
                </c:pt>
                <c:pt idx="698">
                  <c:v>56.7</c:v>
                </c:pt>
                <c:pt idx="699">
                  <c:v>64.8</c:v>
                </c:pt>
                <c:pt idx="700">
                  <c:v>70.2</c:v>
                </c:pt>
                <c:pt idx="701">
                  <c:v>78.3</c:v>
                </c:pt>
                <c:pt idx="702">
                  <c:v>88.9</c:v>
                </c:pt>
                <c:pt idx="703">
                  <c:v>97.199999999999989</c:v>
                </c:pt>
                <c:pt idx="704">
                  <c:v>84.3</c:v>
                </c:pt>
                <c:pt idx="705">
                  <c:v>81.699999999999989</c:v>
                </c:pt>
                <c:pt idx="706">
                  <c:v>93.600000000000009</c:v>
                </c:pt>
                <c:pt idx="707">
                  <c:v>102.4</c:v>
                </c:pt>
                <c:pt idx="708">
                  <c:v>114.4</c:v>
                </c:pt>
                <c:pt idx="709">
                  <c:v>124.89999999999999</c:v>
                </c:pt>
                <c:pt idx="710">
                  <c:v>127.8</c:v>
                </c:pt>
                <c:pt idx="711">
                  <c:v>115.7</c:v>
                </c:pt>
                <c:pt idx="712">
                  <c:v>120.5</c:v>
                </c:pt>
                <c:pt idx="713">
                  <c:v>152.60000000000002</c:v>
                </c:pt>
                <c:pt idx="714">
                  <c:v>175.6</c:v>
                </c:pt>
                <c:pt idx="715">
                  <c:v>204.7</c:v>
                </c:pt>
                <c:pt idx="716">
                  <c:v>232.3</c:v>
                </c:pt>
                <c:pt idx="717">
                  <c:v>260.29999999999995</c:v>
                </c:pt>
                <c:pt idx="718">
                  <c:v>277.5</c:v>
                </c:pt>
                <c:pt idx="719">
                  <c:v>298.70000000000005</c:v>
                </c:pt>
                <c:pt idx="720">
                  <c:v>320.7</c:v>
                </c:pt>
                <c:pt idx="721">
                  <c:v>331.5</c:v>
                </c:pt>
                <c:pt idx="722">
                  <c:v>335.2</c:v>
                </c:pt>
                <c:pt idx="723">
                  <c:v>340.3</c:v>
                </c:pt>
                <c:pt idx="724">
                  <c:v>343.1</c:v>
                </c:pt>
                <c:pt idx="725">
                  <c:v>346.3</c:v>
                </c:pt>
                <c:pt idx="726">
                  <c:v>361.09999999999997</c:v>
                </c:pt>
                <c:pt idx="727">
                  <c:v>379.59999999999997</c:v>
                </c:pt>
                <c:pt idx="728">
                  <c:v>384.90000000000003</c:v>
                </c:pt>
                <c:pt idx="729">
                  <c:v>437.7</c:v>
                </c:pt>
                <c:pt idx="730">
                  <c:v>459.9</c:v>
                </c:pt>
                <c:pt idx="731">
                  <c:v>468.2</c:v>
                </c:pt>
                <c:pt idx="732">
                  <c:v>489.4</c:v>
                </c:pt>
                <c:pt idx="733">
                  <c:v>512.20000000000005</c:v>
                </c:pt>
                <c:pt idx="734">
                  <c:v>515.80000000000007</c:v>
                </c:pt>
                <c:pt idx="735">
                  <c:v>498.90000000000003</c:v>
                </c:pt>
                <c:pt idx="736">
                  <c:v>450.40000000000003</c:v>
                </c:pt>
                <c:pt idx="737">
                  <c:v>424</c:v>
                </c:pt>
                <c:pt idx="738">
                  <c:v>405.7</c:v>
                </c:pt>
                <c:pt idx="739">
                  <c:v>416.3</c:v>
                </c:pt>
                <c:pt idx="740">
                  <c:v>449.2</c:v>
                </c:pt>
                <c:pt idx="741">
                  <c:v>441.59999999999997</c:v>
                </c:pt>
                <c:pt idx="742">
                  <c:v>404.9</c:v>
                </c:pt>
                <c:pt idx="743">
                  <c:v>371.5</c:v>
                </c:pt>
                <c:pt idx="744">
                  <c:v>358.5</c:v>
                </c:pt>
                <c:pt idx="745">
                  <c:v>362.70000000000005</c:v>
                </c:pt>
                <c:pt idx="746">
                  <c:v>346.6</c:v>
                </c:pt>
                <c:pt idx="747">
                  <c:v>334.5</c:v>
                </c:pt>
                <c:pt idx="748">
                  <c:v>332.2</c:v>
                </c:pt>
                <c:pt idx="749">
                  <c:v>316.09999999999997</c:v>
                </c:pt>
                <c:pt idx="750">
                  <c:v>284.7</c:v>
                </c:pt>
                <c:pt idx="751">
                  <c:v>250.7</c:v>
                </c:pt>
                <c:pt idx="752">
                  <c:v>210.29999999999998</c:v>
                </c:pt>
                <c:pt idx="753">
                  <c:v>185.70000000000002</c:v>
                </c:pt>
                <c:pt idx="754">
                  <c:v>146.6</c:v>
                </c:pt>
                <c:pt idx="755">
                  <c:v>112.10000000000001</c:v>
                </c:pt>
                <c:pt idx="756">
                  <c:v>89.300000000000011</c:v>
                </c:pt>
                <c:pt idx="757">
                  <c:v>75.599999999999994</c:v>
                </c:pt>
                <c:pt idx="758">
                  <c:v>68.3</c:v>
                </c:pt>
                <c:pt idx="759">
                  <c:v>61.199999999999996</c:v>
                </c:pt>
                <c:pt idx="760">
                  <c:v>56.2</c:v>
                </c:pt>
                <c:pt idx="761">
                  <c:v>51.4</c:v>
                </c:pt>
                <c:pt idx="762">
                  <c:v>43.1</c:v>
                </c:pt>
                <c:pt idx="763">
                  <c:v>40</c:v>
                </c:pt>
                <c:pt idx="764">
                  <c:v>48.800000000000004</c:v>
                </c:pt>
                <c:pt idx="765">
                  <c:v>68.5</c:v>
                </c:pt>
                <c:pt idx="766">
                  <c:v>98</c:v>
                </c:pt>
                <c:pt idx="767">
                  <c:v>125.9</c:v>
                </c:pt>
                <c:pt idx="768">
                  <c:v>138.80000000000001</c:v>
                </c:pt>
                <c:pt idx="769">
                  <c:v>142.5</c:v>
                </c:pt>
                <c:pt idx="770">
                  <c:v>146.30000000000001</c:v>
                </c:pt>
                <c:pt idx="771">
                  <c:v>145.19999999999999</c:v>
                </c:pt>
                <c:pt idx="772">
                  <c:v>139.30000000000001</c:v>
                </c:pt>
                <c:pt idx="773">
                  <c:v>132.30000000000001</c:v>
                </c:pt>
                <c:pt idx="774">
                  <c:v>127.40000000000002</c:v>
                </c:pt>
                <c:pt idx="775">
                  <c:v>122.1</c:v>
                </c:pt>
                <c:pt idx="776">
                  <c:v>96.3</c:v>
                </c:pt>
                <c:pt idx="777">
                  <c:v>81.400000000000006</c:v>
                </c:pt>
                <c:pt idx="778">
                  <c:v>99.5</c:v>
                </c:pt>
                <c:pt idx="779">
                  <c:v>126.8</c:v>
                </c:pt>
                <c:pt idx="780">
                  <c:v>155.9</c:v>
                </c:pt>
                <c:pt idx="781">
                  <c:v>180.9</c:v>
                </c:pt>
                <c:pt idx="782">
                  <c:v>202.2</c:v>
                </c:pt>
                <c:pt idx="783">
                  <c:v>209.1</c:v>
                </c:pt>
                <c:pt idx="784">
                  <c:v>209.7</c:v>
                </c:pt>
                <c:pt idx="785">
                  <c:v>227.20000000000002</c:v>
                </c:pt>
                <c:pt idx="786">
                  <c:v>228.5</c:v>
                </c:pt>
                <c:pt idx="787">
                  <c:v>236.8</c:v>
                </c:pt>
                <c:pt idx="788">
                  <c:v>245.60000000000002</c:v>
                </c:pt>
                <c:pt idx="789">
                  <c:v>251.3</c:v>
                </c:pt>
                <c:pt idx="790">
                  <c:v>255.7</c:v>
                </c:pt>
                <c:pt idx="791">
                  <c:v>250.4</c:v>
                </c:pt>
                <c:pt idx="792">
                  <c:v>244.2</c:v>
                </c:pt>
                <c:pt idx="793">
                  <c:v>240.7</c:v>
                </c:pt>
                <c:pt idx="794">
                  <c:v>239.8</c:v>
                </c:pt>
                <c:pt idx="795">
                  <c:v>243.10000000000002</c:v>
                </c:pt>
                <c:pt idx="796">
                  <c:v>244.4</c:v>
                </c:pt>
                <c:pt idx="797">
                  <c:v>232</c:v>
                </c:pt>
                <c:pt idx="798">
                  <c:v>224.39999999999998</c:v>
                </c:pt>
                <c:pt idx="799">
                  <c:v>214.2</c:v>
                </c:pt>
                <c:pt idx="800">
                  <c:v>230.8</c:v>
                </c:pt>
                <c:pt idx="801">
                  <c:v>277.3</c:v>
                </c:pt>
                <c:pt idx="802">
                  <c:v>309.90000000000003</c:v>
                </c:pt>
                <c:pt idx="803">
                  <c:v>350.5</c:v>
                </c:pt>
                <c:pt idx="804">
                  <c:v>394.3</c:v>
                </c:pt>
                <c:pt idx="805">
                  <c:v>425.59999999999997</c:v>
                </c:pt>
                <c:pt idx="806">
                  <c:v>443.6</c:v>
                </c:pt>
                <c:pt idx="807">
                  <c:v>441.40000000000003</c:v>
                </c:pt>
                <c:pt idx="808">
                  <c:v>396.2</c:v>
                </c:pt>
                <c:pt idx="809">
                  <c:v>376.8</c:v>
                </c:pt>
                <c:pt idx="810">
                  <c:v>377.5</c:v>
                </c:pt>
                <c:pt idx="811">
                  <c:v>395.8</c:v>
                </c:pt>
                <c:pt idx="812">
                  <c:v>429.09999999999997</c:v>
                </c:pt>
                <c:pt idx="813">
                  <c:v>441.09999999999997</c:v>
                </c:pt>
                <c:pt idx="814">
                  <c:v>458.9</c:v>
                </c:pt>
                <c:pt idx="815">
                  <c:v>478.1</c:v>
                </c:pt>
                <c:pt idx="816">
                  <c:v>489.59999999999997</c:v>
                </c:pt>
                <c:pt idx="817">
                  <c:v>501.90000000000003</c:v>
                </c:pt>
                <c:pt idx="818">
                  <c:v>511.1</c:v>
                </c:pt>
                <c:pt idx="819">
                  <c:v>505.90000000000003</c:v>
                </c:pt>
                <c:pt idx="820">
                  <c:v>505.70000000000005</c:v>
                </c:pt>
                <c:pt idx="821">
                  <c:v>496.59999999999997</c:v>
                </c:pt>
                <c:pt idx="822">
                  <c:v>496.40000000000003</c:v>
                </c:pt>
                <c:pt idx="823">
                  <c:v>510.70000000000005</c:v>
                </c:pt>
                <c:pt idx="824">
                  <c:v>545.5</c:v>
                </c:pt>
                <c:pt idx="825">
                  <c:v>647.1</c:v>
                </c:pt>
                <c:pt idx="826">
                  <c:v>696.2</c:v>
                </c:pt>
                <c:pt idx="827">
                  <c:v>721.19999999999993</c:v>
                </c:pt>
                <c:pt idx="828">
                  <c:v>739.1</c:v>
                </c:pt>
                <c:pt idx="829">
                  <c:v>748.80000000000007</c:v>
                </c:pt>
                <c:pt idx="830">
                  <c:v>743</c:v>
                </c:pt>
                <c:pt idx="831">
                  <c:v>709.9</c:v>
                </c:pt>
                <c:pt idx="832">
                  <c:v>648.70000000000005</c:v>
                </c:pt>
                <c:pt idx="833">
                  <c:v>622.6</c:v>
                </c:pt>
                <c:pt idx="834">
                  <c:v>600.6</c:v>
                </c:pt>
                <c:pt idx="835">
                  <c:v>582.20000000000005</c:v>
                </c:pt>
                <c:pt idx="836">
                  <c:v>565</c:v>
                </c:pt>
                <c:pt idx="837">
                  <c:v>534.90000000000009</c:v>
                </c:pt>
                <c:pt idx="838">
                  <c:v>519.1</c:v>
                </c:pt>
                <c:pt idx="839">
                  <c:v>500</c:v>
                </c:pt>
                <c:pt idx="840">
                  <c:v>481.59999999999997</c:v>
                </c:pt>
                <c:pt idx="841">
                  <c:v>461</c:v>
                </c:pt>
                <c:pt idx="842">
                  <c:v>432.7</c:v>
                </c:pt>
                <c:pt idx="843">
                  <c:v>403.9</c:v>
                </c:pt>
                <c:pt idx="844">
                  <c:v>379.09999999999997</c:v>
                </c:pt>
                <c:pt idx="845">
                  <c:v>347.9</c:v>
                </c:pt>
                <c:pt idx="846">
                  <c:v>311.2</c:v>
                </c:pt>
                <c:pt idx="847">
                  <c:v>275.8</c:v>
                </c:pt>
                <c:pt idx="848">
                  <c:v>241.4</c:v>
                </c:pt>
                <c:pt idx="849">
                  <c:v>300.70000000000005</c:v>
                </c:pt>
                <c:pt idx="850">
                  <c:v>321.29999999999995</c:v>
                </c:pt>
                <c:pt idx="851">
                  <c:v>324</c:v>
                </c:pt>
                <c:pt idx="852">
                  <c:v>330.90000000000003</c:v>
                </c:pt>
                <c:pt idx="853">
                  <c:v>337.9</c:v>
                </c:pt>
                <c:pt idx="854">
                  <c:v>336.1</c:v>
                </c:pt>
                <c:pt idx="855">
                  <c:v>316.5</c:v>
                </c:pt>
                <c:pt idx="856">
                  <c:v>269.3</c:v>
                </c:pt>
                <c:pt idx="857">
                  <c:v>248.20000000000002</c:v>
                </c:pt>
                <c:pt idx="858">
                  <c:v>237.3</c:v>
                </c:pt>
                <c:pt idx="859">
                  <c:v>220.20000000000002</c:v>
                </c:pt>
                <c:pt idx="860">
                  <c:v>209.5</c:v>
                </c:pt>
                <c:pt idx="861">
                  <c:v>199.3</c:v>
                </c:pt>
                <c:pt idx="862">
                  <c:v>186.1</c:v>
                </c:pt>
                <c:pt idx="863">
                  <c:v>169.4</c:v>
                </c:pt>
                <c:pt idx="864">
                  <c:v>151.69999999999999</c:v>
                </c:pt>
                <c:pt idx="865">
                  <c:v>135.4</c:v>
                </c:pt>
                <c:pt idx="866">
                  <c:v>120.6</c:v>
                </c:pt>
                <c:pt idx="867">
                  <c:v>110.60000000000001</c:v>
                </c:pt>
                <c:pt idx="868">
                  <c:v>102.1</c:v>
                </c:pt>
                <c:pt idx="869">
                  <c:v>94.600000000000009</c:v>
                </c:pt>
                <c:pt idx="870">
                  <c:v>87.8</c:v>
                </c:pt>
                <c:pt idx="871">
                  <c:v>84.1</c:v>
                </c:pt>
                <c:pt idx="872">
                  <c:v>72.5</c:v>
                </c:pt>
                <c:pt idx="873">
                  <c:v>70.7</c:v>
                </c:pt>
                <c:pt idx="874">
                  <c:v>73.800000000000011</c:v>
                </c:pt>
                <c:pt idx="875">
                  <c:v>72.599999999999994</c:v>
                </c:pt>
                <c:pt idx="876">
                  <c:v>70.7</c:v>
                </c:pt>
                <c:pt idx="877">
                  <c:v>68.599999999999994</c:v>
                </c:pt>
                <c:pt idx="878">
                  <c:v>67.900000000000006</c:v>
                </c:pt>
                <c:pt idx="879">
                  <c:v>70.099999999999994</c:v>
                </c:pt>
                <c:pt idx="880">
                  <c:v>79.3</c:v>
                </c:pt>
                <c:pt idx="881">
                  <c:v>97.699999999999989</c:v>
                </c:pt>
                <c:pt idx="882">
                  <c:v>127.3</c:v>
                </c:pt>
                <c:pt idx="883">
                  <c:v>165.20000000000002</c:v>
                </c:pt>
                <c:pt idx="884">
                  <c:v>205.4</c:v>
                </c:pt>
                <c:pt idx="885">
                  <c:v>243.5</c:v>
                </c:pt>
                <c:pt idx="886">
                  <c:v>269.8</c:v>
                </c:pt>
                <c:pt idx="887">
                  <c:v>285.60000000000002</c:v>
                </c:pt>
                <c:pt idx="888">
                  <c:v>297.59999999999997</c:v>
                </c:pt>
                <c:pt idx="889">
                  <c:v>307.2</c:v>
                </c:pt>
                <c:pt idx="890">
                  <c:v>320.40000000000003</c:v>
                </c:pt>
                <c:pt idx="891">
                  <c:v>338.1</c:v>
                </c:pt>
                <c:pt idx="892">
                  <c:v>346.8</c:v>
                </c:pt>
                <c:pt idx="893">
                  <c:v>350.8</c:v>
                </c:pt>
                <c:pt idx="894">
                  <c:v>357.3</c:v>
                </c:pt>
                <c:pt idx="895">
                  <c:v>363.4</c:v>
                </c:pt>
                <c:pt idx="896">
                  <c:v>322.10000000000002</c:v>
                </c:pt>
                <c:pt idx="897">
                  <c:v>366.4</c:v>
                </c:pt>
                <c:pt idx="898">
                  <c:v>450.5</c:v>
                </c:pt>
                <c:pt idx="899">
                  <c:v>487.70000000000005</c:v>
                </c:pt>
                <c:pt idx="900">
                  <c:v>509.1</c:v>
                </c:pt>
                <c:pt idx="901">
                  <c:v>502.90000000000003</c:v>
                </c:pt>
                <c:pt idx="902">
                  <c:v>471.4</c:v>
                </c:pt>
                <c:pt idx="903">
                  <c:v>413.6</c:v>
                </c:pt>
                <c:pt idx="904">
                  <c:v>380</c:v>
                </c:pt>
                <c:pt idx="905">
                  <c:v>367.4</c:v>
                </c:pt>
                <c:pt idx="906">
                  <c:v>354</c:v>
                </c:pt>
                <c:pt idx="907">
                  <c:v>344.3</c:v>
                </c:pt>
                <c:pt idx="908">
                  <c:v>333.6</c:v>
                </c:pt>
                <c:pt idx="909">
                  <c:v>317.3</c:v>
                </c:pt>
                <c:pt idx="910">
                  <c:v>299.5</c:v>
                </c:pt>
                <c:pt idx="911">
                  <c:v>282</c:v>
                </c:pt>
                <c:pt idx="912">
                  <c:v>275.7</c:v>
                </c:pt>
                <c:pt idx="913">
                  <c:v>272.8</c:v>
                </c:pt>
                <c:pt idx="914">
                  <c:v>265.29999999999995</c:v>
                </c:pt>
                <c:pt idx="915">
                  <c:v>249.70000000000002</c:v>
                </c:pt>
                <c:pt idx="916">
                  <c:v>239.7</c:v>
                </c:pt>
                <c:pt idx="917">
                  <c:v>227.39999999999998</c:v>
                </c:pt>
                <c:pt idx="918">
                  <c:v>215.29999999999998</c:v>
                </c:pt>
                <c:pt idx="919">
                  <c:v>202.2</c:v>
                </c:pt>
                <c:pt idx="920">
                  <c:v>187.4</c:v>
                </c:pt>
                <c:pt idx="921">
                  <c:v>209.60000000000002</c:v>
                </c:pt>
                <c:pt idx="922">
                  <c:v>236.9</c:v>
                </c:pt>
                <c:pt idx="923">
                  <c:v>262.60000000000002</c:v>
                </c:pt>
                <c:pt idx="924">
                  <c:v>279.5</c:v>
                </c:pt>
                <c:pt idx="925">
                  <c:v>290.10000000000002</c:v>
                </c:pt>
                <c:pt idx="926">
                  <c:v>299.09999999999997</c:v>
                </c:pt>
                <c:pt idx="927">
                  <c:v>291</c:v>
                </c:pt>
                <c:pt idx="928">
                  <c:v>252</c:v>
                </c:pt>
                <c:pt idx="929">
                  <c:v>237.6</c:v>
                </c:pt>
                <c:pt idx="930">
                  <c:v>243.4</c:v>
                </c:pt>
                <c:pt idx="931">
                  <c:v>267.5</c:v>
                </c:pt>
                <c:pt idx="932">
                  <c:v>283.60000000000002</c:v>
                </c:pt>
                <c:pt idx="933">
                  <c:v>286.89999999999998</c:v>
                </c:pt>
                <c:pt idx="934">
                  <c:v>294.89999999999998</c:v>
                </c:pt>
                <c:pt idx="935">
                  <c:v>305.70000000000005</c:v>
                </c:pt>
                <c:pt idx="936">
                  <c:v>303.89999999999998</c:v>
                </c:pt>
                <c:pt idx="937">
                  <c:v>309.3</c:v>
                </c:pt>
                <c:pt idx="938">
                  <c:v>300.20000000000005</c:v>
                </c:pt>
                <c:pt idx="939">
                  <c:v>286.8</c:v>
                </c:pt>
                <c:pt idx="940">
                  <c:v>279.2</c:v>
                </c:pt>
                <c:pt idx="941">
                  <c:v>254.4</c:v>
                </c:pt>
                <c:pt idx="942">
                  <c:v>229.3</c:v>
                </c:pt>
                <c:pt idx="943">
                  <c:v>220.70000000000002</c:v>
                </c:pt>
                <c:pt idx="944">
                  <c:v>207</c:v>
                </c:pt>
                <c:pt idx="945">
                  <c:v>253.2</c:v>
                </c:pt>
                <c:pt idx="946">
                  <c:v>279.5</c:v>
                </c:pt>
                <c:pt idx="947">
                  <c:v>315.5</c:v>
                </c:pt>
                <c:pt idx="948">
                  <c:v>368.5</c:v>
                </c:pt>
                <c:pt idx="949">
                  <c:v>425.70000000000005</c:v>
                </c:pt>
                <c:pt idx="950">
                  <c:v>465.3</c:v>
                </c:pt>
                <c:pt idx="951">
                  <c:v>487.4</c:v>
                </c:pt>
                <c:pt idx="952">
                  <c:v>495.2</c:v>
                </c:pt>
                <c:pt idx="953">
                  <c:v>533.80000000000007</c:v>
                </c:pt>
                <c:pt idx="954">
                  <c:v>583.09999999999991</c:v>
                </c:pt>
                <c:pt idx="955">
                  <c:v>610.79999999999995</c:v>
                </c:pt>
                <c:pt idx="956">
                  <c:v>641.29999999999995</c:v>
                </c:pt>
                <c:pt idx="957">
                  <c:v>665.3</c:v>
                </c:pt>
                <c:pt idx="958">
                  <c:v>689.30000000000007</c:v>
                </c:pt>
                <c:pt idx="959">
                  <c:v>719</c:v>
                </c:pt>
                <c:pt idx="960">
                  <c:v>736.8</c:v>
                </c:pt>
                <c:pt idx="961">
                  <c:v>743.6</c:v>
                </c:pt>
                <c:pt idx="962">
                  <c:v>752.9</c:v>
                </c:pt>
                <c:pt idx="963">
                  <c:v>764.2</c:v>
                </c:pt>
                <c:pt idx="964">
                  <c:v>765.5</c:v>
                </c:pt>
                <c:pt idx="965">
                  <c:v>751.9</c:v>
                </c:pt>
                <c:pt idx="966">
                  <c:v>740.7</c:v>
                </c:pt>
                <c:pt idx="967">
                  <c:v>725.5</c:v>
                </c:pt>
                <c:pt idx="968">
                  <c:v>722.09999999999991</c:v>
                </c:pt>
                <c:pt idx="969">
                  <c:v>761.4</c:v>
                </c:pt>
                <c:pt idx="970">
                  <c:v>793.2</c:v>
                </c:pt>
                <c:pt idx="971">
                  <c:v>814.9</c:v>
                </c:pt>
                <c:pt idx="972">
                  <c:v>830.30000000000007</c:v>
                </c:pt>
                <c:pt idx="973">
                  <c:v>825.6</c:v>
                </c:pt>
                <c:pt idx="974">
                  <c:v>801.4</c:v>
                </c:pt>
                <c:pt idx="975">
                  <c:v>756</c:v>
                </c:pt>
                <c:pt idx="976">
                  <c:v>683</c:v>
                </c:pt>
                <c:pt idx="977">
                  <c:v>615.80000000000007</c:v>
                </c:pt>
                <c:pt idx="978">
                  <c:v>570.4</c:v>
                </c:pt>
                <c:pt idx="979">
                  <c:v>530.90000000000009</c:v>
                </c:pt>
                <c:pt idx="980">
                  <c:v>489.09999999999997</c:v>
                </c:pt>
                <c:pt idx="981">
                  <c:v>444.40000000000003</c:v>
                </c:pt>
                <c:pt idx="982">
                  <c:v>409.1</c:v>
                </c:pt>
                <c:pt idx="983">
                  <c:v>380.5</c:v>
                </c:pt>
                <c:pt idx="984">
                  <c:v>361.8</c:v>
                </c:pt>
                <c:pt idx="985">
                  <c:v>346.9</c:v>
                </c:pt>
                <c:pt idx="986">
                  <c:v>323.90000000000003</c:v>
                </c:pt>
                <c:pt idx="987">
                  <c:v>297.20000000000005</c:v>
                </c:pt>
                <c:pt idx="988">
                  <c:v>263.60000000000002</c:v>
                </c:pt>
                <c:pt idx="989">
                  <c:v>246.79999999999998</c:v>
                </c:pt>
                <c:pt idx="990">
                  <c:v>241.2</c:v>
                </c:pt>
                <c:pt idx="991">
                  <c:v>236</c:v>
                </c:pt>
                <c:pt idx="992">
                  <c:v>240.2</c:v>
                </c:pt>
                <c:pt idx="993">
                  <c:v>296.20000000000005</c:v>
                </c:pt>
                <c:pt idx="994">
                  <c:v>359.4</c:v>
                </c:pt>
                <c:pt idx="995">
                  <c:v>416.8</c:v>
                </c:pt>
                <c:pt idx="996">
                  <c:v>464.3</c:v>
                </c:pt>
                <c:pt idx="997">
                  <c:v>495</c:v>
                </c:pt>
                <c:pt idx="998">
                  <c:v>478.1</c:v>
                </c:pt>
                <c:pt idx="999">
                  <c:v>407.1</c:v>
                </c:pt>
                <c:pt idx="1000">
                  <c:v>287.89999999999998</c:v>
                </c:pt>
                <c:pt idx="1001">
                  <c:v>212.29999999999998</c:v>
                </c:pt>
                <c:pt idx="1002">
                  <c:v>161.20000000000002</c:v>
                </c:pt>
                <c:pt idx="1003">
                  <c:v>130.89999999999998</c:v>
                </c:pt>
                <c:pt idx="1004">
                  <c:v>114.1</c:v>
                </c:pt>
                <c:pt idx="1005">
                  <c:v>110.2</c:v>
                </c:pt>
                <c:pt idx="1006">
                  <c:v>117.6</c:v>
                </c:pt>
                <c:pt idx="1007">
                  <c:v>131.39999999999998</c:v>
                </c:pt>
                <c:pt idx="1008">
                  <c:v>150</c:v>
                </c:pt>
                <c:pt idx="1009">
                  <c:v>164.1</c:v>
                </c:pt>
                <c:pt idx="1010">
                  <c:v>177.2</c:v>
                </c:pt>
                <c:pt idx="1011">
                  <c:v>183.29999999999998</c:v>
                </c:pt>
                <c:pt idx="1012">
                  <c:v>183.5</c:v>
                </c:pt>
                <c:pt idx="1013">
                  <c:v>185.20000000000002</c:v>
                </c:pt>
                <c:pt idx="1014">
                  <c:v>196.6</c:v>
                </c:pt>
                <c:pt idx="1015">
                  <c:v>201</c:v>
                </c:pt>
                <c:pt idx="1016">
                  <c:v>198.7</c:v>
                </c:pt>
                <c:pt idx="1017">
                  <c:v>250.5</c:v>
                </c:pt>
                <c:pt idx="1018">
                  <c:v>309</c:v>
                </c:pt>
                <c:pt idx="1019">
                  <c:v>352.1</c:v>
                </c:pt>
                <c:pt idx="1020">
                  <c:v>381</c:v>
                </c:pt>
                <c:pt idx="1021">
                  <c:v>399.8</c:v>
                </c:pt>
                <c:pt idx="1022">
                  <c:v>404.8</c:v>
                </c:pt>
                <c:pt idx="1023">
                  <c:v>401.8</c:v>
                </c:pt>
                <c:pt idx="1024">
                  <c:v>358.09999999999997</c:v>
                </c:pt>
                <c:pt idx="1025">
                  <c:v>357.4</c:v>
                </c:pt>
                <c:pt idx="1026">
                  <c:v>405</c:v>
                </c:pt>
                <c:pt idx="1027">
                  <c:v>431.59999999999997</c:v>
                </c:pt>
                <c:pt idx="1028">
                  <c:v>443.90000000000003</c:v>
                </c:pt>
                <c:pt idx="1029">
                  <c:v>508.2</c:v>
                </c:pt>
                <c:pt idx="1030">
                  <c:v>579.79999999999995</c:v>
                </c:pt>
                <c:pt idx="1031">
                  <c:v>629.5</c:v>
                </c:pt>
                <c:pt idx="1032">
                  <c:v>654.69999999999993</c:v>
                </c:pt>
                <c:pt idx="1033">
                  <c:v>655.5</c:v>
                </c:pt>
                <c:pt idx="1034">
                  <c:v>635.5</c:v>
                </c:pt>
                <c:pt idx="1035">
                  <c:v>601.79999999999995</c:v>
                </c:pt>
                <c:pt idx="1036">
                  <c:v>593.30000000000007</c:v>
                </c:pt>
                <c:pt idx="1037">
                  <c:v>577.5</c:v>
                </c:pt>
                <c:pt idx="1038">
                  <c:v>569.5</c:v>
                </c:pt>
                <c:pt idx="1039">
                  <c:v>555.30000000000007</c:v>
                </c:pt>
                <c:pt idx="1040">
                  <c:v>536.29999999999995</c:v>
                </c:pt>
                <c:pt idx="1041">
                  <c:v>594.09999999999991</c:v>
                </c:pt>
                <c:pt idx="1042">
                  <c:v>621.1</c:v>
                </c:pt>
                <c:pt idx="1043">
                  <c:v>616.5</c:v>
                </c:pt>
                <c:pt idx="1044">
                  <c:v>600.79999999999995</c:v>
                </c:pt>
                <c:pt idx="1045">
                  <c:v>575.20000000000005</c:v>
                </c:pt>
                <c:pt idx="1046">
                  <c:v>548.5</c:v>
                </c:pt>
                <c:pt idx="1047">
                  <c:v>505.2</c:v>
                </c:pt>
                <c:pt idx="1048">
                  <c:v>420.20000000000005</c:v>
                </c:pt>
                <c:pt idx="1049">
                  <c:v>389</c:v>
                </c:pt>
                <c:pt idx="1050">
                  <c:v>401.8</c:v>
                </c:pt>
                <c:pt idx="1051">
                  <c:v>416.5</c:v>
                </c:pt>
                <c:pt idx="1052">
                  <c:v>430.5</c:v>
                </c:pt>
                <c:pt idx="1053">
                  <c:v>456.2</c:v>
                </c:pt>
                <c:pt idx="1054">
                  <c:v>477.6</c:v>
                </c:pt>
                <c:pt idx="1055">
                  <c:v>491.5</c:v>
                </c:pt>
                <c:pt idx="1056">
                  <c:v>511.90000000000003</c:v>
                </c:pt>
                <c:pt idx="1057">
                  <c:v>514.70000000000005</c:v>
                </c:pt>
                <c:pt idx="1058">
                  <c:v>509.1</c:v>
                </c:pt>
                <c:pt idx="1059">
                  <c:v>493.3</c:v>
                </c:pt>
                <c:pt idx="1060">
                  <c:v>472.2</c:v>
                </c:pt>
                <c:pt idx="1061">
                  <c:v>451.1</c:v>
                </c:pt>
                <c:pt idx="1062">
                  <c:v>438.90000000000003</c:v>
                </c:pt>
                <c:pt idx="1063">
                  <c:v>403.8</c:v>
                </c:pt>
                <c:pt idx="1064">
                  <c:v>405.2</c:v>
                </c:pt>
                <c:pt idx="1065">
                  <c:v>484.8</c:v>
                </c:pt>
                <c:pt idx="1066">
                  <c:v>568.69999999999993</c:v>
                </c:pt>
                <c:pt idx="1067">
                  <c:v>609.19999999999993</c:v>
                </c:pt>
                <c:pt idx="1068">
                  <c:v>615.5</c:v>
                </c:pt>
                <c:pt idx="1069">
                  <c:v>594.9</c:v>
                </c:pt>
                <c:pt idx="1070">
                  <c:v>566.9</c:v>
                </c:pt>
                <c:pt idx="1071">
                  <c:v>515.5</c:v>
                </c:pt>
                <c:pt idx="1072">
                  <c:v>448.79999999999995</c:v>
                </c:pt>
                <c:pt idx="1073">
                  <c:v>407.7</c:v>
                </c:pt>
                <c:pt idx="1074">
                  <c:v>362.20000000000005</c:v>
                </c:pt>
                <c:pt idx="1075">
                  <c:v>329</c:v>
                </c:pt>
                <c:pt idx="1076">
                  <c:v>323.90000000000003</c:v>
                </c:pt>
                <c:pt idx="1077">
                  <c:v>299</c:v>
                </c:pt>
                <c:pt idx="1078">
                  <c:v>284.2</c:v>
                </c:pt>
                <c:pt idx="1079">
                  <c:v>283.60000000000002</c:v>
                </c:pt>
                <c:pt idx="1080">
                  <c:v>329.1</c:v>
                </c:pt>
                <c:pt idx="1081">
                  <c:v>365.8</c:v>
                </c:pt>
                <c:pt idx="1082">
                  <c:v>362.09999999999997</c:v>
                </c:pt>
                <c:pt idx="1083">
                  <c:v>346.6</c:v>
                </c:pt>
                <c:pt idx="1084">
                  <c:v>347.8</c:v>
                </c:pt>
                <c:pt idx="1085">
                  <c:v>357.59999999999997</c:v>
                </c:pt>
                <c:pt idx="1086">
                  <c:v>383.40000000000003</c:v>
                </c:pt>
                <c:pt idx="1087">
                  <c:v>395.1</c:v>
                </c:pt>
                <c:pt idx="1088">
                  <c:v>397.7</c:v>
                </c:pt>
                <c:pt idx="1089">
                  <c:v>464.3</c:v>
                </c:pt>
                <c:pt idx="1090">
                  <c:v>501.2</c:v>
                </c:pt>
                <c:pt idx="1091">
                  <c:v>526.5</c:v>
                </c:pt>
                <c:pt idx="1092">
                  <c:v>549.4</c:v>
                </c:pt>
                <c:pt idx="1093">
                  <c:v>544</c:v>
                </c:pt>
                <c:pt idx="1094">
                  <c:v>497.7</c:v>
                </c:pt>
                <c:pt idx="1095">
                  <c:v>399.8</c:v>
                </c:pt>
                <c:pt idx="1096">
                  <c:v>294.8</c:v>
                </c:pt>
                <c:pt idx="1097">
                  <c:v>239.4</c:v>
                </c:pt>
                <c:pt idx="1098">
                  <c:v>186.9</c:v>
                </c:pt>
                <c:pt idx="1099">
                  <c:v>154.70000000000002</c:v>
                </c:pt>
                <c:pt idx="1100">
                  <c:v>154.9</c:v>
                </c:pt>
                <c:pt idx="1101">
                  <c:v>157.5</c:v>
                </c:pt>
                <c:pt idx="1102">
                  <c:v>155.5</c:v>
                </c:pt>
                <c:pt idx="1103">
                  <c:v>150.69999999999999</c:v>
                </c:pt>
                <c:pt idx="1104">
                  <c:v>147.69999999999999</c:v>
                </c:pt>
                <c:pt idx="1105">
                  <c:v>154.20000000000002</c:v>
                </c:pt>
                <c:pt idx="1106">
                  <c:v>163.1</c:v>
                </c:pt>
                <c:pt idx="1107">
                  <c:v>171.5</c:v>
                </c:pt>
                <c:pt idx="1108">
                  <c:v>182.79999999999998</c:v>
                </c:pt>
                <c:pt idx="1109">
                  <c:v>202.5</c:v>
                </c:pt>
                <c:pt idx="1110">
                  <c:v>219.6</c:v>
                </c:pt>
                <c:pt idx="1111">
                  <c:v>216.20000000000002</c:v>
                </c:pt>
                <c:pt idx="1112">
                  <c:v>192.8</c:v>
                </c:pt>
                <c:pt idx="1113">
                  <c:v>211.29999999999998</c:v>
                </c:pt>
                <c:pt idx="1114">
                  <c:v>237.4</c:v>
                </c:pt>
                <c:pt idx="1115">
                  <c:v>256.7</c:v>
                </c:pt>
                <c:pt idx="1116">
                  <c:v>264</c:v>
                </c:pt>
                <c:pt idx="1117">
                  <c:v>258.90000000000003</c:v>
                </c:pt>
                <c:pt idx="1118">
                  <c:v>243</c:v>
                </c:pt>
                <c:pt idx="1119">
                  <c:v>212.5</c:v>
                </c:pt>
                <c:pt idx="1120">
                  <c:v>184</c:v>
                </c:pt>
                <c:pt idx="1121">
                  <c:v>172.2</c:v>
                </c:pt>
                <c:pt idx="1122">
                  <c:v>164.1</c:v>
                </c:pt>
                <c:pt idx="1123">
                  <c:v>159.20000000000002</c:v>
                </c:pt>
                <c:pt idx="1124">
                  <c:v>154.1</c:v>
                </c:pt>
                <c:pt idx="1125">
                  <c:v>160</c:v>
                </c:pt>
                <c:pt idx="1126">
                  <c:v>180.60000000000002</c:v>
                </c:pt>
                <c:pt idx="1127">
                  <c:v>208.5</c:v>
                </c:pt>
                <c:pt idx="1128">
                  <c:v>222.70000000000002</c:v>
                </c:pt>
                <c:pt idx="1129">
                  <c:v>216.4</c:v>
                </c:pt>
                <c:pt idx="1130">
                  <c:v>197.6</c:v>
                </c:pt>
                <c:pt idx="1131">
                  <c:v>181.79999999999998</c:v>
                </c:pt>
                <c:pt idx="1132">
                  <c:v>164.20000000000002</c:v>
                </c:pt>
                <c:pt idx="1133">
                  <c:v>143</c:v>
                </c:pt>
                <c:pt idx="1134">
                  <c:v>132.5</c:v>
                </c:pt>
                <c:pt idx="1135">
                  <c:v>122.2</c:v>
                </c:pt>
                <c:pt idx="1136">
                  <c:v>110.39999999999999</c:v>
                </c:pt>
                <c:pt idx="1137">
                  <c:v>129.20000000000002</c:v>
                </c:pt>
                <c:pt idx="1138">
                  <c:v>142.6</c:v>
                </c:pt>
                <c:pt idx="1139">
                  <c:v>150.10000000000002</c:v>
                </c:pt>
                <c:pt idx="1140">
                  <c:v>154.5</c:v>
                </c:pt>
                <c:pt idx="1141">
                  <c:v>154.9</c:v>
                </c:pt>
                <c:pt idx="1142">
                  <c:v>154.9</c:v>
                </c:pt>
                <c:pt idx="1143">
                  <c:v>162.30000000000001</c:v>
                </c:pt>
                <c:pt idx="1144">
                  <c:v>166.7</c:v>
                </c:pt>
                <c:pt idx="1145">
                  <c:v>172</c:v>
                </c:pt>
                <c:pt idx="1146">
                  <c:v>179.10000000000002</c:v>
                </c:pt>
                <c:pt idx="1147">
                  <c:v>182</c:v>
                </c:pt>
                <c:pt idx="1148">
                  <c:v>188.6</c:v>
                </c:pt>
                <c:pt idx="1149">
                  <c:v>204.5</c:v>
                </c:pt>
                <c:pt idx="1150">
                  <c:v>205.8</c:v>
                </c:pt>
                <c:pt idx="1151">
                  <c:v>194.1</c:v>
                </c:pt>
                <c:pt idx="1152">
                  <c:v>193.1</c:v>
                </c:pt>
                <c:pt idx="1153">
                  <c:v>195.6</c:v>
                </c:pt>
                <c:pt idx="1154">
                  <c:v>176.4</c:v>
                </c:pt>
                <c:pt idx="1155">
                  <c:v>176.2</c:v>
                </c:pt>
                <c:pt idx="1156">
                  <c:v>182.60000000000002</c:v>
                </c:pt>
                <c:pt idx="1157">
                  <c:v>185.6</c:v>
                </c:pt>
                <c:pt idx="1158">
                  <c:v>198.2</c:v>
                </c:pt>
                <c:pt idx="1159">
                  <c:v>211.79999999999998</c:v>
                </c:pt>
                <c:pt idx="1160">
                  <c:v>235.6</c:v>
                </c:pt>
                <c:pt idx="1161">
                  <c:v>276.60000000000002</c:v>
                </c:pt>
                <c:pt idx="1162">
                  <c:v>300.70000000000005</c:v>
                </c:pt>
                <c:pt idx="1163">
                  <c:v>328.40000000000003</c:v>
                </c:pt>
                <c:pt idx="1164">
                  <c:v>360.4</c:v>
                </c:pt>
                <c:pt idx="1165">
                  <c:v>399.4</c:v>
                </c:pt>
                <c:pt idx="1166">
                  <c:v>418.9</c:v>
                </c:pt>
                <c:pt idx="1167">
                  <c:v>416.2</c:v>
                </c:pt>
                <c:pt idx="1168">
                  <c:v>389.2</c:v>
                </c:pt>
                <c:pt idx="1169">
                  <c:v>359.70000000000005</c:v>
                </c:pt>
                <c:pt idx="1170">
                  <c:v>342.1</c:v>
                </c:pt>
                <c:pt idx="1171">
                  <c:v>325.90000000000003</c:v>
                </c:pt>
                <c:pt idx="1172">
                  <c:v>308.90000000000003</c:v>
                </c:pt>
                <c:pt idx="1173">
                  <c:v>297</c:v>
                </c:pt>
                <c:pt idx="1174">
                  <c:v>292.10000000000002</c:v>
                </c:pt>
                <c:pt idx="1175">
                  <c:v>289.39999999999998</c:v>
                </c:pt>
                <c:pt idx="1176">
                  <c:v>287.7</c:v>
                </c:pt>
                <c:pt idx="1177">
                  <c:v>305.70000000000005</c:v>
                </c:pt>
                <c:pt idx="1178">
                  <c:v>321.2</c:v>
                </c:pt>
                <c:pt idx="1179">
                  <c:v>323.2</c:v>
                </c:pt>
                <c:pt idx="1180">
                  <c:v>313.7</c:v>
                </c:pt>
                <c:pt idx="1181">
                  <c:v>293.8</c:v>
                </c:pt>
                <c:pt idx="1182">
                  <c:v>286.39999999999998</c:v>
                </c:pt>
                <c:pt idx="1183">
                  <c:v>258.90000000000003</c:v>
                </c:pt>
                <c:pt idx="1184">
                  <c:v>246.60000000000002</c:v>
                </c:pt>
                <c:pt idx="1185">
                  <c:v>250.8</c:v>
                </c:pt>
                <c:pt idx="1186">
                  <c:v>216.5</c:v>
                </c:pt>
                <c:pt idx="1187">
                  <c:v>200.4</c:v>
                </c:pt>
                <c:pt idx="1188">
                  <c:v>207.4</c:v>
                </c:pt>
                <c:pt idx="1189">
                  <c:v>225.8</c:v>
                </c:pt>
                <c:pt idx="1190">
                  <c:v>246.2</c:v>
                </c:pt>
                <c:pt idx="1191">
                  <c:v>255</c:v>
                </c:pt>
                <c:pt idx="1192">
                  <c:v>236</c:v>
                </c:pt>
                <c:pt idx="1193">
                  <c:v>219.5</c:v>
                </c:pt>
                <c:pt idx="1194">
                  <c:v>214.10000000000002</c:v>
                </c:pt>
                <c:pt idx="1195">
                  <c:v>214.7</c:v>
                </c:pt>
                <c:pt idx="1196">
                  <c:v>216.1</c:v>
                </c:pt>
                <c:pt idx="1197">
                  <c:v>227.39999999999998</c:v>
                </c:pt>
                <c:pt idx="1198">
                  <c:v>242.5</c:v>
                </c:pt>
                <c:pt idx="1199">
                  <c:v>258.79999999999995</c:v>
                </c:pt>
                <c:pt idx="1200">
                  <c:v>272.89999999999998</c:v>
                </c:pt>
                <c:pt idx="1201">
                  <c:v>294.39999999999998</c:v>
                </c:pt>
                <c:pt idx="1202">
                  <c:v>310.2</c:v>
                </c:pt>
                <c:pt idx="1203">
                  <c:v>320</c:v>
                </c:pt>
                <c:pt idx="1204">
                  <c:v>335.2</c:v>
                </c:pt>
                <c:pt idx="1205">
                  <c:v>345.7</c:v>
                </c:pt>
                <c:pt idx="1206">
                  <c:v>352.9</c:v>
                </c:pt>
                <c:pt idx="1207">
                  <c:v>338.3</c:v>
                </c:pt>
                <c:pt idx="1208">
                  <c:v>365.5</c:v>
                </c:pt>
                <c:pt idx="1209">
                  <c:v>457.9</c:v>
                </c:pt>
                <c:pt idx="1210">
                  <c:v>479.7</c:v>
                </c:pt>
                <c:pt idx="1211">
                  <c:v>506.2</c:v>
                </c:pt>
                <c:pt idx="1212">
                  <c:v>537.90000000000009</c:v>
                </c:pt>
                <c:pt idx="1213">
                  <c:v>559.1</c:v>
                </c:pt>
                <c:pt idx="1214">
                  <c:v>562.79999999999995</c:v>
                </c:pt>
                <c:pt idx="1215">
                  <c:v>537.4</c:v>
                </c:pt>
                <c:pt idx="1216">
                  <c:v>448.7</c:v>
                </c:pt>
                <c:pt idx="1217">
                  <c:v>353.9</c:v>
                </c:pt>
                <c:pt idx="1218">
                  <c:v>296.8</c:v>
                </c:pt>
                <c:pt idx="1219">
                  <c:v>258.10000000000002</c:v>
                </c:pt>
                <c:pt idx="1220">
                  <c:v>233.3</c:v>
                </c:pt>
                <c:pt idx="1221">
                  <c:v>213.9</c:v>
                </c:pt>
                <c:pt idx="1222">
                  <c:v>199.5</c:v>
                </c:pt>
                <c:pt idx="1223">
                  <c:v>192.89999999999998</c:v>
                </c:pt>
                <c:pt idx="1224">
                  <c:v>191.6</c:v>
                </c:pt>
                <c:pt idx="1225">
                  <c:v>194.39999999999998</c:v>
                </c:pt>
                <c:pt idx="1226">
                  <c:v>212.7</c:v>
                </c:pt>
                <c:pt idx="1227">
                  <c:v>230.1</c:v>
                </c:pt>
                <c:pt idx="1228">
                  <c:v>246.10000000000002</c:v>
                </c:pt>
                <c:pt idx="1229">
                  <c:v>271.2</c:v>
                </c:pt>
                <c:pt idx="1230">
                  <c:v>292.8</c:v>
                </c:pt>
                <c:pt idx="1231">
                  <c:v>269.10000000000002</c:v>
                </c:pt>
                <c:pt idx="1232">
                  <c:v>247.4</c:v>
                </c:pt>
                <c:pt idx="1233">
                  <c:v>257.5</c:v>
                </c:pt>
                <c:pt idx="1234">
                  <c:v>236.2</c:v>
                </c:pt>
                <c:pt idx="1235">
                  <c:v>222.39999999999998</c:v>
                </c:pt>
                <c:pt idx="1236">
                  <c:v>211.5</c:v>
                </c:pt>
                <c:pt idx="1237">
                  <c:v>192.89999999999998</c:v>
                </c:pt>
                <c:pt idx="1238">
                  <c:v>168.8</c:v>
                </c:pt>
                <c:pt idx="1239">
                  <c:v>142.9</c:v>
                </c:pt>
                <c:pt idx="1240">
                  <c:v>127.6</c:v>
                </c:pt>
                <c:pt idx="1241">
                  <c:v>142.6</c:v>
                </c:pt>
                <c:pt idx="1242">
                  <c:v>162.6</c:v>
                </c:pt>
                <c:pt idx="1243">
                  <c:v>186.4</c:v>
                </c:pt>
                <c:pt idx="1244">
                  <c:v>194.5</c:v>
                </c:pt>
                <c:pt idx="1245">
                  <c:v>202.7</c:v>
                </c:pt>
                <c:pt idx="1246">
                  <c:v>230.5</c:v>
                </c:pt>
                <c:pt idx="1247">
                  <c:v>248.29999999999998</c:v>
                </c:pt>
                <c:pt idx="1248">
                  <c:v>229.6</c:v>
                </c:pt>
                <c:pt idx="1249">
                  <c:v>205.3</c:v>
                </c:pt>
                <c:pt idx="1250">
                  <c:v>189.20000000000002</c:v>
                </c:pt>
                <c:pt idx="1251">
                  <c:v>178.1</c:v>
                </c:pt>
                <c:pt idx="1252">
                  <c:v>166.3</c:v>
                </c:pt>
                <c:pt idx="1253">
                  <c:v>158.6</c:v>
                </c:pt>
                <c:pt idx="1254">
                  <c:v>153</c:v>
                </c:pt>
                <c:pt idx="1255">
                  <c:v>129.6</c:v>
                </c:pt>
                <c:pt idx="1256">
                  <c:v>92.399999999999991</c:v>
                </c:pt>
                <c:pt idx="1257">
                  <c:v>68.400000000000006</c:v>
                </c:pt>
                <c:pt idx="1258">
                  <c:v>57.5</c:v>
                </c:pt>
                <c:pt idx="1259">
                  <c:v>65.3</c:v>
                </c:pt>
                <c:pt idx="1260">
                  <c:v>76.399999999999991</c:v>
                </c:pt>
                <c:pt idx="1261">
                  <c:v>89.6</c:v>
                </c:pt>
                <c:pt idx="1262">
                  <c:v>89.5</c:v>
                </c:pt>
                <c:pt idx="1263">
                  <c:v>103.6</c:v>
                </c:pt>
                <c:pt idx="1264">
                  <c:v>118.5</c:v>
                </c:pt>
                <c:pt idx="1265">
                  <c:v>132.70000000000002</c:v>
                </c:pt>
                <c:pt idx="1266">
                  <c:v>147.5</c:v>
                </c:pt>
                <c:pt idx="1267">
                  <c:v>173.9</c:v>
                </c:pt>
                <c:pt idx="1268">
                  <c:v>209</c:v>
                </c:pt>
                <c:pt idx="1269">
                  <c:v>240.79999999999998</c:v>
                </c:pt>
                <c:pt idx="1270">
                  <c:v>263.7</c:v>
                </c:pt>
                <c:pt idx="1271">
                  <c:v>288.7</c:v>
                </c:pt>
                <c:pt idx="1272">
                  <c:v>303.39999999999998</c:v>
                </c:pt>
                <c:pt idx="1273">
                  <c:v>265</c:v>
                </c:pt>
                <c:pt idx="1274">
                  <c:v>285.39999999999998</c:v>
                </c:pt>
                <c:pt idx="1275">
                  <c:v>350.5</c:v>
                </c:pt>
                <c:pt idx="1276">
                  <c:v>376.3</c:v>
                </c:pt>
                <c:pt idx="1277">
                  <c:v>370.2</c:v>
                </c:pt>
                <c:pt idx="1278">
                  <c:v>374.59999999999997</c:v>
                </c:pt>
                <c:pt idx="1279">
                  <c:v>338.3</c:v>
                </c:pt>
                <c:pt idx="1280">
                  <c:v>268.29999999999995</c:v>
                </c:pt>
                <c:pt idx="1281">
                  <c:v>243.2</c:v>
                </c:pt>
                <c:pt idx="1282">
                  <c:v>298.8</c:v>
                </c:pt>
                <c:pt idx="1283">
                  <c:v>346.4</c:v>
                </c:pt>
                <c:pt idx="1284">
                  <c:v>366.5</c:v>
                </c:pt>
                <c:pt idx="1285">
                  <c:v>294.09999999999997</c:v>
                </c:pt>
                <c:pt idx="1286">
                  <c:v>301.5</c:v>
                </c:pt>
                <c:pt idx="1287">
                  <c:v>330.1</c:v>
                </c:pt>
                <c:pt idx="1288">
                  <c:v>322.79999999999995</c:v>
                </c:pt>
                <c:pt idx="1289">
                  <c:v>304.5</c:v>
                </c:pt>
                <c:pt idx="1290">
                  <c:v>297.8</c:v>
                </c:pt>
                <c:pt idx="1291">
                  <c:v>321.90000000000003</c:v>
                </c:pt>
                <c:pt idx="1292">
                  <c:v>333.9</c:v>
                </c:pt>
                <c:pt idx="1293">
                  <c:v>346.8</c:v>
                </c:pt>
                <c:pt idx="1294">
                  <c:v>360.09999999999997</c:v>
                </c:pt>
                <c:pt idx="1295">
                  <c:v>370.40000000000003</c:v>
                </c:pt>
                <c:pt idx="1296">
                  <c:v>382.40000000000003</c:v>
                </c:pt>
                <c:pt idx="1297">
                  <c:v>396.6</c:v>
                </c:pt>
                <c:pt idx="1298">
                  <c:v>384.7</c:v>
                </c:pt>
                <c:pt idx="1299">
                  <c:v>360.3</c:v>
                </c:pt>
                <c:pt idx="1300">
                  <c:v>343.5</c:v>
                </c:pt>
                <c:pt idx="1301">
                  <c:v>323.60000000000002</c:v>
                </c:pt>
                <c:pt idx="1302">
                  <c:v>307</c:v>
                </c:pt>
                <c:pt idx="1303">
                  <c:v>286.60000000000002</c:v>
                </c:pt>
                <c:pt idx="1304">
                  <c:v>288.8</c:v>
                </c:pt>
                <c:pt idx="1305">
                  <c:v>301.39999999999998</c:v>
                </c:pt>
                <c:pt idx="1306">
                  <c:v>293.7</c:v>
                </c:pt>
                <c:pt idx="1307">
                  <c:v>276.5</c:v>
                </c:pt>
                <c:pt idx="1308">
                  <c:v>263</c:v>
                </c:pt>
                <c:pt idx="1309">
                  <c:v>251.1</c:v>
                </c:pt>
                <c:pt idx="1310">
                  <c:v>232.5</c:v>
                </c:pt>
                <c:pt idx="1311">
                  <c:v>205.1</c:v>
                </c:pt>
                <c:pt idx="1312">
                  <c:v>168</c:v>
                </c:pt>
                <c:pt idx="1313">
                  <c:v>132.39999999999998</c:v>
                </c:pt>
                <c:pt idx="1314">
                  <c:v>107.6</c:v>
                </c:pt>
                <c:pt idx="1315">
                  <c:v>87.1</c:v>
                </c:pt>
                <c:pt idx="1316">
                  <c:v>76.8</c:v>
                </c:pt>
                <c:pt idx="1317">
                  <c:v>77.5</c:v>
                </c:pt>
                <c:pt idx="1318">
                  <c:v>83.3</c:v>
                </c:pt>
                <c:pt idx="1319">
                  <c:v>93.8</c:v>
                </c:pt>
                <c:pt idx="1320">
                  <c:v>106.80000000000001</c:v>
                </c:pt>
                <c:pt idx="1321">
                  <c:v>120.7</c:v>
                </c:pt>
                <c:pt idx="1322">
                  <c:v>137.30000000000001</c:v>
                </c:pt>
                <c:pt idx="1323">
                  <c:v>148.69999999999999</c:v>
                </c:pt>
                <c:pt idx="1324">
                  <c:v>160.5</c:v>
                </c:pt>
                <c:pt idx="1325">
                  <c:v>166.6</c:v>
                </c:pt>
                <c:pt idx="1326">
                  <c:v>180.7</c:v>
                </c:pt>
                <c:pt idx="1327">
                  <c:v>182.60000000000002</c:v>
                </c:pt>
                <c:pt idx="1328">
                  <c:v>194.39999999999998</c:v>
                </c:pt>
                <c:pt idx="1329">
                  <c:v>232.6</c:v>
                </c:pt>
                <c:pt idx="1330">
                  <c:v>265.5</c:v>
                </c:pt>
                <c:pt idx="1331">
                  <c:v>307.90000000000003</c:v>
                </c:pt>
                <c:pt idx="1332">
                  <c:v>359.3</c:v>
                </c:pt>
                <c:pt idx="1333">
                  <c:v>407.1</c:v>
                </c:pt>
                <c:pt idx="1334">
                  <c:v>441</c:v>
                </c:pt>
                <c:pt idx="1335">
                  <c:v>437.2</c:v>
                </c:pt>
                <c:pt idx="1336">
                  <c:v>358.59999999999997</c:v>
                </c:pt>
                <c:pt idx="1337">
                  <c:v>283.3</c:v>
                </c:pt>
                <c:pt idx="1338">
                  <c:v>265.60000000000002</c:v>
                </c:pt>
                <c:pt idx="1339">
                  <c:v>263.40000000000003</c:v>
                </c:pt>
                <c:pt idx="1340">
                  <c:v>258.2</c:v>
                </c:pt>
                <c:pt idx="1341">
                  <c:v>253</c:v>
                </c:pt>
                <c:pt idx="1342">
                  <c:v>243.60000000000002</c:v>
                </c:pt>
                <c:pt idx="1343">
                  <c:v>234.5</c:v>
                </c:pt>
                <c:pt idx="1344">
                  <c:v>230</c:v>
                </c:pt>
                <c:pt idx="1345">
                  <c:v>234.9</c:v>
                </c:pt>
                <c:pt idx="1346">
                  <c:v>245.10000000000002</c:v>
                </c:pt>
                <c:pt idx="1347">
                  <c:v>272.2</c:v>
                </c:pt>
                <c:pt idx="1348">
                  <c:v>278.10000000000002</c:v>
                </c:pt>
                <c:pt idx="1349">
                  <c:v>272.2</c:v>
                </c:pt>
                <c:pt idx="1350">
                  <c:v>270.89999999999998</c:v>
                </c:pt>
                <c:pt idx="1351">
                  <c:v>246.79999999999998</c:v>
                </c:pt>
                <c:pt idx="1352">
                  <c:v>251.7</c:v>
                </c:pt>
                <c:pt idx="1353">
                  <c:v>280.10000000000002</c:v>
                </c:pt>
                <c:pt idx="1354">
                  <c:v>277</c:v>
                </c:pt>
                <c:pt idx="1355">
                  <c:v>253</c:v>
                </c:pt>
                <c:pt idx="1356">
                  <c:v>231.7</c:v>
                </c:pt>
                <c:pt idx="1357">
                  <c:v>213.79999999999998</c:v>
                </c:pt>
                <c:pt idx="1358">
                  <c:v>193.39999999999998</c:v>
                </c:pt>
                <c:pt idx="1359">
                  <c:v>162.1</c:v>
                </c:pt>
                <c:pt idx="1360">
                  <c:v>126.7</c:v>
                </c:pt>
                <c:pt idx="1361">
                  <c:v>106.89999999999999</c:v>
                </c:pt>
                <c:pt idx="1362">
                  <c:v>102.1</c:v>
                </c:pt>
                <c:pt idx="1363">
                  <c:v>96.699999999999989</c:v>
                </c:pt>
                <c:pt idx="1364">
                  <c:v>90.5</c:v>
                </c:pt>
                <c:pt idx="1365">
                  <c:v>89.2</c:v>
                </c:pt>
                <c:pt idx="1366">
                  <c:v>92.399999999999991</c:v>
                </c:pt>
                <c:pt idx="1367">
                  <c:v>99.3</c:v>
                </c:pt>
                <c:pt idx="1368">
                  <c:v>109.60000000000001</c:v>
                </c:pt>
                <c:pt idx="1369">
                  <c:v>126.1</c:v>
                </c:pt>
                <c:pt idx="1370">
                  <c:v>146.1</c:v>
                </c:pt>
                <c:pt idx="1371">
                  <c:v>157.9</c:v>
                </c:pt>
                <c:pt idx="1372">
                  <c:v>166.9</c:v>
                </c:pt>
                <c:pt idx="1373">
                  <c:v>181.5</c:v>
                </c:pt>
                <c:pt idx="1374">
                  <c:v>200.3</c:v>
                </c:pt>
                <c:pt idx="1375">
                  <c:v>205.5</c:v>
                </c:pt>
                <c:pt idx="1376">
                  <c:v>227.39999999999998</c:v>
                </c:pt>
                <c:pt idx="1377">
                  <c:v>277.10000000000002</c:v>
                </c:pt>
                <c:pt idx="1378">
                  <c:v>306.90000000000003</c:v>
                </c:pt>
                <c:pt idx="1379">
                  <c:v>328.2</c:v>
                </c:pt>
                <c:pt idx="1380">
                  <c:v>346.3</c:v>
                </c:pt>
                <c:pt idx="1381">
                  <c:v>359.4</c:v>
                </c:pt>
                <c:pt idx="1382">
                  <c:v>372.5</c:v>
                </c:pt>
                <c:pt idx="1383">
                  <c:v>371</c:v>
                </c:pt>
                <c:pt idx="1384">
                  <c:v>336.8</c:v>
                </c:pt>
                <c:pt idx="1385">
                  <c:v>320.7</c:v>
                </c:pt>
                <c:pt idx="1386">
                  <c:v>322.10000000000002</c:v>
                </c:pt>
                <c:pt idx="1387">
                  <c:v>340</c:v>
                </c:pt>
                <c:pt idx="1388">
                  <c:v>359.59999999999997</c:v>
                </c:pt>
                <c:pt idx="1389">
                  <c:v>364.09999999999997</c:v>
                </c:pt>
                <c:pt idx="1390">
                  <c:v>361.59999999999997</c:v>
                </c:pt>
                <c:pt idx="1391">
                  <c:v>372</c:v>
                </c:pt>
                <c:pt idx="1392">
                  <c:v>376.59999999999997</c:v>
                </c:pt>
                <c:pt idx="1393">
                  <c:v>381</c:v>
                </c:pt>
                <c:pt idx="1394">
                  <c:v>393</c:v>
                </c:pt>
                <c:pt idx="1395">
                  <c:v>404.1</c:v>
                </c:pt>
                <c:pt idx="1396">
                  <c:v>415.9</c:v>
                </c:pt>
                <c:pt idx="1397">
                  <c:v>425.70000000000005</c:v>
                </c:pt>
                <c:pt idx="1398">
                  <c:v>433.5</c:v>
                </c:pt>
                <c:pt idx="1399">
                  <c:v>439</c:v>
                </c:pt>
                <c:pt idx="1400">
                  <c:v>450.79999999999995</c:v>
                </c:pt>
                <c:pt idx="1401">
                  <c:v>478.1</c:v>
                </c:pt>
                <c:pt idx="1402">
                  <c:v>540.90000000000009</c:v>
                </c:pt>
                <c:pt idx="1403">
                  <c:v>621.4</c:v>
                </c:pt>
                <c:pt idx="1404">
                  <c:v>680.1</c:v>
                </c:pt>
                <c:pt idx="1405">
                  <c:v>715.40000000000009</c:v>
                </c:pt>
                <c:pt idx="1406">
                  <c:v>734.19999999999993</c:v>
                </c:pt>
                <c:pt idx="1407">
                  <c:v>726.9</c:v>
                </c:pt>
                <c:pt idx="1408">
                  <c:v>698.1</c:v>
                </c:pt>
                <c:pt idx="1409">
                  <c:v>655</c:v>
                </c:pt>
                <c:pt idx="1410">
                  <c:v>632.80000000000007</c:v>
                </c:pt>
                <c:pt idx="1411">
                  <c:v>623.80000000000007</c:v>
                </c:pt>
                <c:pt idx="1412">
                  <c:v>624.1</c:v>
                </c:pt>
                <c:pt idx="1413">
                  <c:v>630.5</c:v>
                </c:pt>
                <c:pt idx="1414">
                  <c:v>636</c:v>
                </c:pt>
                <c:pt idx="1415">
                  <c:v>608.79999999999995</c:v>
                </c:pt>
                <c:pt idx="1416">
                  <c:v>593</c:v>
                </c:pt>
                <c:pt idx="1417">
                  <c:v>574.6</c:v>
                </c:pt>
                <c:pt idx="1418">
                  <c:v>536.4</c:v>
                </c:pt>
                <c:pt idx="1419">
                  <c:v>510</c:v>
                </c:pt>
                <c:pt idx="1420">
                  <c:v>481.2</c:v>
                </c:pt>
                <c:pt idx="1421">
                  <c:v>461.3</c:v>
                </c:pt>
                <c:pt idx="1422">
                  <c:v>445.79999999999995</c:v>
                </c:pt>
                <c:pt idx="1423">
                  <c:v>416.7</c:v>
                </c:pt>
                <c:pt idx="1424">
                  <c:v>413</c:v>
                </c:pt>
                <c:pt idx="1425">
                  <c:v>450.7</c:v>
                </c:pt>
                <c:pt idx="1426">
                  <c:v>457.9</c:v>
                </c:pt>
                <c:pt idx="1427">
                  <c:v>454.5</c:v>
                </c:pt>
                <c:pt idx="1428">
                  <c:v>454.2</c:v>
                </c:pt>
                <c:pt idx="1429">
                  <c:v>449.6</c:v>
                </c:pt>
                <c:pt idx="1430">
                  <c:v>442.2</c:v>
                </c:pt>
                <c:pt idx="1431">
                  <c:v>430.70000000000005</c:v>
                </c:pt>
                <c:pt idx="1432">
                  <c:v>392.7</c:v>
                </c:pt>
                <c:pt idx="1433">
                  <c:v>346.2</c:v>
                </c:pt>
                <c:pt idx="1434">
                  <c:v>321.2</c:v>
                </c:pt>
                <c:pt idx="1435">
                  <c:v>311.2</c:v>
                </c:pt>
                <c:pt idx="1436">
                  <c:v>317.59999999999997</c:v>
                </c:pt>
                <c:pt idx="1437">
                  <c:v>341.7</c:v>
                </c:pt>
                <c:pt idx="1438">
                  <c:v>344.4</c:v>
                </c:pt>
                <c:pt idx="1439">
                  <c:v>341.7</c:v>
                </c:pt>
                <c:pt idx="1440">
                  <c:v>329.5</c:v>
                </c:pt>
                <c:pt idx="1441">
                  <c:v>329.79999999999995</c:v>
                </c:pt>
                <c:pt idx="1442">
                  <c:v>329.5</c:v>
                </c:pt>
                <c:pt idx="1443">
                  <c:v>319.2</c:v>
                </c:pt>
                <c:pt idx="1444">
                  <c:v>313.90000000000003</c:v>
                </c:pt>
                <c:pt idx="1445">
                  <c:v>306</c:v>
                </c:pt>
                <c:pt idx="1446">
                  <c:v>299.89999999999998</c:v>
                </c:pt>
                <c:pt idx="1447">
                  <c:v>280.39999999999998</c:v>
                </c:pt>
                <c:pt idx="1448">
                  <c:v>291.3</c:v>
                </c:pt>
                <c:pt idx="1449">
                  <c:v>328.6</c:v>
                </c:pt>
                <c:pt idx="1450">
                  <c:v>335.7</c:v>
                </c:pt>
                <c:pt idx="1451">
                  <c:v>329.79999999999995</c:v>
                </c:pt>
                <c:pt idx="1452">
                  <c:v>317.40000000000003</c:v>
                </c:pt>
                <c:pt idx="1453">
                  <c:v>292.60000000000002</c:v>
                </c:pt>
                <c:pt idx="1454">
                  <c:v>267.5</c:v>
                </c:pt>
                <c:pt idx="1455">
                  <c:v>241.5</c:v>
                </c:pt>
                <c:pt idx="1456">
                  <c:v>201.8</c:v>
                </c:pt>
                <c:pt idx="1457">
                  <c:v>184.2</c:v>
                </c:pt>
                <c:pt idx="1458">
                  <c:v>183.10000000000002</c:v>
                </c:pt>
                <c:pt idx="1459">
                  <c:v>180.4</c:v>
                </c:pt>
                <c:pt idx="1460">
                  <c:v>183.2</c:v>
                </c:pt>
                <c:pt idx="1461">
                  <c:v>188</c:v>
                </c:pt>
                <c:pt idx="1462">
                  <c:v>197.7</c:v>
                </c:pt>
                <c:pt idx="1463">
                  <c:v>204.5</c:v>
                </c:pt>
                <c:pt idx="1464">
                  <c:v>206.2</c:v>
                </c:pt>
                <c:pt idx="1465">
                  <c:v>217.29999999999998</c:v>
                </c:pt>
                <c:pt idx="1466">
                  <c:v>229.7</c:v>
                </c:pt>
                <c:pt idx="1467">
                  <c:v>237.9</c:v>
                </c:pt>
                <c:pt idx="1468">
                  <c:v>239.9</c:v>
                </c:pt>
                <c:pt idx="1469">
                  <c:v>237.5</c:v>
                </c:pt>
                <c:pt idx="1470">
                  <c:v>237.5</c:v>
                </c:pt>
                <c:pt idx="1471">
                  <c:v>212.9</c:v>
                </c:pt>
                <c:pt idx="1472">
                  <c:v>224.39999999999998</c:v>
                </c:pt>
                <c:pt idx="1473">
                  <c:v>248.20000000000002</c:v>
                </c:pt>
                <c:pt idx="1474">
                  <c:v>247.9</c:v>
                </c:pt>
                <c:pt idx="1475">
                  <c:v>234.8</c:v>
                </c:pt>
                <c:pt idx="1476">
                  <c:v>220.1</c:v>
                </c:pt>
                <c:pt idx="1477">
                  <c:v>211.60000000000002</c:v>
                </c:pt>
                <c:pt idx="1478">
                  <c:v>207.6</c:v>
                </c:pt>
                <c:pt idx="1479">
                  <c:v>201.4</c:v>
                </c:pt>
                <c:pt idx="1480">
                  <c:v>187.6</c:v>
                </c:pt>
                <c:pt idx="1481">
                  <c:v>179.5</c:v>
                </c:pt>
                <c:pt idx="1482">
                  <c:v>203.3</c:v>
                </c:pt>
                <c:pt idx="1483">
                  <c:v>238.2</c:v>
                </c:pt>
                <c:pt idx="1484">
                  <c:v>281.8</c:v>
                </c:pt>
                <c:pt idx="1485">
                  <c:v>326.10000000000002</c:v>
                </c:pt>
                <c:pt idx="1486">
                  <c:v>356</c:v>
                </c:pt>
                <c:pt idx="1487">
                  <c:v>373.5</c:v>
                </c:pt>
                <c:pt idx="1488">
                  <c:v>396.6</c:v>
                </c:pt>
                <c:pt idx="1489">
                  <c:v>412.6</c:v>
                </c:pt>
                <c:pt idx="1490">
                  <c:v>431.4</c:v>
                </c:pt>
                <c:pt idx="1491">
                  <c:v>459.2</c:v>
                </c:pt>
                <c:pt idx="1492">
                  <c:v>482.70000000000005</c:v>
                </c:pt>
                <c:pt idx="1493">
                  <c:v>501.49999999999994</c:v>
                </c:pt>
                <c:pt idx="1494">
                  <c:v>496.7</c:v>
                </c:pt>
                <c:pt idx="1495">
                  <c:v>494.2</c:v>
                </c:pt>
                <c:pt idx="1496">
                  <c:v>524.9</c:v>
                </c:pt>
                <c:pt idx="1497">
                  <c:v>638.4</c:v>
                </c:pt>
                <c:pt idx="1498">
                  <c:v>701.5</c:v>
                </c:pt>
                <c:pt idx="1499">
                  <c:v>721.30000000000007</c:v>
                </c:pt>
                <c:pt idx="1500">
                  <c:v>727</c:v>
                </c:pt>
                <c:pt idx="1501">
                  <c:v>722.7</c:v>
                </c:pt>
                <c:pt idx="1502">
                  <c:v>717</c:v>
                </c:pt>
                <c:pt idx="1503">
                  <c:v>709.7</c:v>
                </c:pt>
                <c:pt idx="1504">
                  <c:v>667.2</c:v>
                </c:pt>
                <c:pt idx="1505">
                  <c:v>625.5</c:v>
                </c:pt>
                <c:pt idx="1506">
                  <c:v>627.1</c:v>
                </c:pt>
                <c:pt idx="1507">
                  <c:v>628.4</c:v>
                </c:pt>
                <c:pt idx="1508">
                  <c:v>622</c:v>
                </c:pt>
                <c:pt idx="1509">
                  <c:v>602.6</c:v>
                </c:pt>
                <c:pt idx="1510">
                  <c:v>573</c:v>
                </c:pt>
                <c:pt idx="1511">
                  <c:v>553</c:v>
                </c:pt>
                <c:pt idx="1512">
                  <c:v>540.20000000000005</c:v>
                </c:pt>
                <c:pt idx="1513">
                  <c:v>536.20000000000005</c:v>
                </c:pt>
                <c:pt idx="1514">
                  <c:v>532.1</c:v>
                </c:pt>
                <c:pt idx="1515">
                  <c:v>527.80000000000007</c:v>
                </c:pt>
                <c:pt idx="1516">
                  <c:v>510.29999999999995</c:v>
                </c:pt>
                <c:pt idx="1517">
                  <c:v>493.70000000000005</c:v>
                </c:pt>
                <c:pt idx="1518">
                  <c:v>504</c:v>
                </c:pt>
                <c:pt idx="1519">
                  <c:v>493.9</c:v>
                </c:pt>
                <c:pt idx="1520">
                  <c:v>579</c:v>
                </c:pt>
                <c:pt idx="1521">
                  <c:v>651</c:v>
                </c:pt>
                <c:pt idx="1522">
                  <c:v>663.8</c:v>
                </c:pt>
                <c:pt idx="1523">
                  <c:v>651.5</c:v>
                </c:pt>
                <c:pt idx="1524">
                  <c:v>620.4</c:v>
                </c:pt>
                <c:pt idx="1525">
                  <c:v>578</c:v>
                </c:pt>
                <c:pt idx="1526">
                  <c:v>522.70000000000005</c:v>
                </c:pt>
                <c:pt idx="1527">
                  <c:v>444.79999999999995</c:v>
                </c:pt>
                <c:pt idx="1528">
                  <c:v>339.6</c:v>
                </c:pt>
                <c:pt idx="1529">
                  <c:v>234.3</c:v>
                </c:pt>
                <c:pt idx="1530">
                  <c:v>178.7</c:v>
                </c:pt>
                <c:pt idx="1531">
                  <c:v>140.69999999999999</c:v>
                </c:pt>
                <c:pt idx="1532">
                  <c:v>119.6</c:v>
                </c:pt>
                <c:pt idx="1533">
                  <c:v>115.5</c:v>
                </c:pt>
                <c:pt idx="1534">
                  <c:v>122.39999999999999</c:v>
                </c:pt>
                <c:pt idx="1535">
                  <c:v>139.69999999999999</c:v>
                </c:pt>
                <c:pt idx="1536">
                  <c:v>169.4</c:v>
                </c:pt>
                <c:pt idx="1537">
                  <c:v>204.2</c:v>
                </c:pt>
                <c:pt idx="1538">
                  <c:v>233.5</c:v>
                </c:pt>
                <c:pt idx="1539">
                  <c:v>254.80000000000004</c:v>
                </c:pt>
                <c:pt idx="1540">
                  <c:v>270.89999999999998</c:v>
                </c:pt>
                <c:pt idx="1541">
                  <c:v>295.8</c:v>
                </c:pt>
                <c:pt idx="1542">
                  <c:v>323.90000000000003</c:v>
                </c:pt>
                <c:pt idx="1543">
                  <c:v>312.59999999999997</c:v>
                </c:pt>
                <c:pt idx="1544">
                  <c:v>388.7</c:v>
                </c:pt>
                <c:pt idx="1545">
                  <c:v>502.4</c:v>
                </c:pt>
                <c:pt idx="1546">
                  <c:v>554.20000000000005</c:v>
                </c:pt>
                <c:pt idx="1547">
                  <c:v>592</c:v>
                </c:pt>
                <c:pt idx="1548">
                  <c:v>622</c:v>
                </c:pt>
                <c:pt idx="1549">
                  <c:v>633.1</c:v>
                </c:pt>
                <c:pt idx="1550">
                  <c:v>618.4</c:v>
                </c:pt>
                <c:pt idx="1551">
                  <c:v>575.5</c:v>
                </c:pt>
                <c:pt idx="1552">
                  <c:v>508.8</c:v>
                </c:pt>
                <c:pt idx="1553">
                  <c:v>451.1</c:v>
                </c:pt>
                <c:pt idx="1554">
                  <c:v>432</c:v>
                </c:pt>
                <c:pt idx="1555">
                  <c:v>424.20000000000005</c:v>
                </c:pt>
                <c:pt idx="1556">
                  <c:v>401.9</c:v>
                </c:pt>
                <c:pt idx="1557">
                  <c:v>384.79999999999995</c:v>
                </c:pt>
                <c:pt idx="1558">
                  <c:v>368.70000000000005</c:v>
                </c:pt>
                <c:pt idx="1559">
                  <c:v>390.90000000000003</c:v>
                </c:pt>
                <c:pt idx="1560">
                  <c:v>386.7</c:v>
                </c:pt>
                <c:pt idx="1561">
                  <c:v>372.7</c:v>
                </c:pt>
                <c:pt idx="1562">
                  <c:v>345.6</c:v>
                </c:pt>
                <c:pt idx="1563">
                  <c:v>299.3</c:v>
                </c:pt>
                <c:pt idx="1564">
                  <c:v>258.90000000000003</c:v>
                </c:pt>
                <c:pt idx="1565">
                  <c:v>220.70000000000002</c:v>
                </c:pt>
                <c:pt idx="1566">
                  <c:v>178.60000000000002</c:v>
                </c:pt>
                <c:pt idx="1567">
                  <c:v>147.5</c:v>
                </c:pt>
                <c:pt idx="1568">
                  <c:v>137.19999999999999</c:v>
                </c:pt>
                <c:pt idx="1569">
                  <c:v>136</c:v>
                </c:pt>
                <c:pt idx="1570">
                  <c:v>134.4</c:v>
                </c:pt>
                <c:pt idx="1571">
                  <c:v>146.1</c:v>
                </c:pt>
                <c:pt idx="1572">
                  <c:v>167.1</c:v>
                </c:pt>
                <c:pt idx="1573">
                  <c:v>185</c:v>
                </c:pt>
                <c:pt idx="1574">
                  <c:v>196.70000000000002</c:v>
                </c:pt>
                <c:pt idx="1575">
                  <c:v>209.3</c:v>
                </c:pt>
                <c:pt idx="1576">
                  <c:v>217.20000000000002</c:v>
                </c:pt>
                <c:pt idx="1577">
                  <c:v>219.29999999999998</c:v>
                </c:pt>
                <c:pt idx="1578">
                  <c:v>244.9</c:v>
                </c:pt>
                <c:pt idx="1579">
                  <c:v>260.7</c:v>
                </c:pt>
                <c:pt idx="1580">
                  <c:v>269.3</c:v>
                </c:pt>
                <c:pt idx="1581">
                  <c:v>273.10000000000002</c:v>
                </c:pt>
                <c:pt idx="1582">
                  <c:v>273.7</c:v>
                </c:pt>
                <c:pt idx="1583">
                  <c:v>271.3</c:v>
                </c:pt>
                <c:pt idx="1584">
                  <c:v>260.40000000000003</c:v>
                </c:pt>
                <c:pt idx="1585">
                  <c:v>256.40000000000003</c:v>
                </c:pt>
                <c:pt idx="1586">
                  <c:v>265.10000000000002</c:v>
                </c:pt>
                <c:pt idx="1587">
                  <c:v>274</c:v>
                </c:pt>
                <c:pt idx="1588">
                  <c:v>265.79999999999995</c:v>
                </c:pt>
                <c:pt idx="1589">
                  <c:v>266.79999999999995</c:v>
                </c:pt>
                <c:pt idx="1590">
                  <c:v>268.5</c:v>
                </c:pt>
                <c:pt idx="1591">
                  <c:v>261.10000000000002</c:v>
                </c:pt>
                <c:pt idx="1592">
                  <c:v>305.70000000000005</c:v>
                </c:pt>
                <c:pt idx="1593">
                  <c:v>339</c:v>
                </c:pt>
                <c:pt idx="1594">
                  <c:v>346.6</c:v>
                </c:pt>
                <c:pt idx="1595">
                  <c:v>356.8</c:v>
                </c:pt>
                <c:pt idx="1596">
                  <c:v>374.59999999999997</c:v>
                </c:pt>
                <c:pt idx="1597">
                  <c:v>395.1</c:v>
                </c:pt>
                <c:pt idx="1598">
                  <c:v>402.6</c:v>
                </c:pt>
                <c:pt idx="1599">
                  <c:v>393.29999999999995</c:v>
                </c:pt>
                <c:pt idx="1600">
                  <c:v>363.09999999999997</c:v>
                </c:pt>
                <c:pt idx="1601">
                  <c:v>305.39999999999998</c:v>
                </c:pt>
                <c:pt idx="1602">
                  <c:v>277.60000000000002</c:v>
                </c:pt>
                <c:pt idx="1603">
                  <c:v>268.29999999999995</c:v>
                </c:pt>
                <c:pt idx="1604">
                  <c:v>264.40000000000003</c:v>
                </c:pt>
                <c:pt idx="1605">
                  <c:v>254</c:v>
                </c:pt>
                <c:pt idx="1606">
                  <c:v>237.3</c:v>
                </c:pt>
                <c:pt idx="1607">
                  <c:v>219.79999999999998</c:v>
                </c:pt>
                <c:pt idx="1608">
                  <c:v>202</c:v>
                </c:pt>
                <c:pt idx="1609">
                  <c:v>189</c:v>
                </c:pt>
                <c:pt idx="1610">
                  <c:v>179</c:v>
                </c:pt>
                <c:pt idx="1611">
                  <c:v>169.2</c:v>
                </c:pt>
                <c:pt idx="1612">
                  <c:v>162.30000000000001</c:v>
                </c:pt>
                <c:pt idx="1613">
                  <c:v>157.4</c:v>
                </c:pt>
                <c:pt idx="1614">
                  <c:v>152.5</c:v>
                </c:pt>
                <c:pt idx="1615">
                  <c:v>123.30000000000001</c:v>
                </c:pt>
                <c:pt idx="1616">
                  <c:v>133.6</c:v>
                </c:pt>
                <c:pt idx="1617">
                  <c:v>146.69999999999999</c:v>
                </c:pt>
                <c:pt idx="1618">
                  <c:v>151.29999999999998</c:v>
                </c:pt>
                <c:pt idx="1619">
                  <c:v>153.10000000000002</c:v>
                </c:pt>
                <c:pt idx="1620">
                  <c:v>157.70000000000002</c:v>
                </c:pt>
                <c:pt idx="1621">
                  <c:v>160.1</c:v>
                </c:pt>
                <c:pt idx="1622">
                  <c:v>155.5</c:v>
                </c:pt>
                <c:pt idx="1623">
                  <c:v>149.5</c:v>
                </c:pt>
                <c:pt idx="1624">
                  <c:v>138.4</c:v>
                </c:pt>
                <c:pt idx="1625">
                  <c:v>130.5</c:v>
                </c:pt>
                <c:pt idx="1626">
                  <c:v>130.89999999999998</c:v>
                </c:pt>
                <c:pt idx="1627">
                  <c:v>130.39999999999998</c:v>
                </c:pt>
                <c:pt idx="1628">
                  <c:v>129.70000000000002</c:v>
                </c:pt>
                <c:pt idx="1629">
                  <c:v>128</c:v>
                </c:pt>
                <c:pt idx="1630">
                  <c:v>125.2</c:v>
                </c:pt>
                <c:pt idx="1631">
                  <c:v>118.6</c:v>
                </c:pt>
                <c:pt idx="1632">
                  <c:v>118.4</c:v>
                </c:pt>
                <c:pt idx="1633">
                  <c:v>119</c:v>
                </c:pt>
                <c:pt idx="1634">
                  <c:v>119.7</c:v>
                </c:pt>
                <c:pt idx="1635">
                  <c:v>119.9</c:v>
                </c:pt>
                <c:pt idx="1636">
                  <c:v>125</c:v>
                </c:pt>
                <c:pt idx="1637">
                  <c:v>136.80000000000001</c:v>
                </c:pt>
                <c:pt idx="1638">
                  <c:v>143.9</c:v>
                </c:pt>
                <c:pt idx="1639">
                  <c:v>135.69999999999999</c:v>
                </c:pt>
                <c:pt idx="1640">
                  <c:v>143.30000000000001</c:v>
                </c:pt>
                <c:pt idx="1641">
                  <c:v>162.20000000000002</c:v>
                </c:pt>
                <c:pt idx="1642">
                  <c:v>176.9</c:v>
                </c:pt>
                <c:pt idx="1643">
                  <c:v>184.29999999999998</c:v>
                </c:pt>
                <c:pt idx="1644">
                  <c:v>188.5</c:v>
                </c:pt>
                <c:pt idx="1645">
                  <c:v>189.5</c:v>
                </c:pt>
                <c:pt idx="1646">
                  <c:v>185.6</c:v>
                </c:pt>
                <c:pt idx="1647">
                  <c:v>177.6</c:v>
                </c:pt>
                <c:pt idx="1648">
                  <c:v>174.5</c:v>
                </c:pt>
                <c:pt idx="1649">
                  <c:v>170.9</c:v>
                </c:pt>
                <c:pt idx="1650">
                  <c:v>181.60000000000002</c:v>
                </c:pt>
                <c:pt idx="1651">
                  <c:v>190.5</c:v>
                </c:pt>
                <c:pt idx="1652">
                  <c:v>196.20000000000002</c:v>
                </c:pt>
                <c:pt idx="1653">
                  <c:v>196.9</c:v>
                </c:pt>
                <c:pt idx="1654">
                  <c:v>192.1</c:v>
                </c:pt>
                <c:pt idx="1655">
                  <c:v>183</c:v>
                </c:pt>
                <c:pt idx="1656">
                  <c:v>171</c:v>
                </c:pt>
                <c:pt idx="1657">
                  <c:v>152.19999999999999</c:v>
                </c:pt>
                <c:pt idx="1658">
                  <c:v>136.19999999999999</c:v>
                </c:pt>
                <c:pt idx="1659">
                  <c:v>126.2</c:v>
                </c:pt>
                <c:pt idx="1660">
                  <c:v>117.2</c:v>
                </c:pt>
                <c:pt idx="1661">
                  <c:v>109.60000000000001</c:v>
                </c:pt>
                <c:pt idx="1662">
                  <c:v>105.1</c:v>
                </c:pt>
                <c:pt idx="1663">
                  <c:v>93.5</c:v>
                </c:pt>
                <c:pt idx="1664">
                  <c:v>97.3</c:v>
                </c:pt>
                <c:pt idx="1665">
                  <c:v>108.7</c:v>
                </c:pt>
                <c:pt idx="1666">
                  <c:v>128.1</c:v>
                </c:pt>
                <c:pt idx="1667">
                  <c:v>158.20000000000002</c:v>
                </c:pt>
                <c:pt idx="1668">
                  <c:v>184.2</c:v>
                </c:pt>
                <c:pt idx="1669">
                  <c:v>193.70000000000002</c:v>
                </c:pt>
                <c:pt idx="1670">
                  <c:v>190.1</c:v>
                </c:pt>
                <c:pt idx="1671">
                  <c:v>177.5</c:v>
                </c:pt>
                <c:pt idx="1672">
                  <c:v>152.5</c:v>
                </c:pt>
                <c:pt idx="1673">
                  <c:v>132.20000000000002</c:v>
                </c:pt>
                <c:pt idx="1674">
                  <c:v>131.80000000000001</c:v>
                </c:pt>
                <c:pt idx="1675">
                  <c:v>144.1</c:v>
                </c:pt>
                <c:pt idx="1676">
                  <c:v>161.5</c:v>
                </c:pt>
                <c:pt idx="1677">
                  <c:v>180</c:v>
                </c:pt>
                <c:pt idx="1678">
                  <c:v>185.29999999999998</c:v>
                </c:pt>
                <c:pt idx="1679">
                  <c:v>170.1</c:v>
                </c:pt>
                <c:pt idx="1680">
                  <c:v>156.20000000000002</c:v>
                </c:pt>
                <c:pt idx="1681">
                  <c:v>152.4</c:v>
                </c:pt>
                <c:pt idx="1682">
                  <c:v>154.5</c:v>
                </c:pt>
                <c:pt idx="1683">
                  <c:v>158.5</c:v>
                </c:pt>
                <c:pt idx="1684">
                  <c:v>169.7</c:v>
                </c:pt>
                <c:pt idx="1685">
                  <c:v>193.5</c:v>
                </c:pt>
                <c:pt idx="1686">
                  <c:v>209.2</c:v>
                </c:pt>
                <c:pt idx="1687">
                  <c:v>210.29999999999998</c:v>
                </c:pt>
                <c:pt idx="1688">
                  <c:v>211.7</c:v>
                </c:pt>
                <c:pt idx="1689">
                  <c:v>249.79999999999998</c:v>
                </c:pt>
                <c:pt idx="1690">
                  <c:v>267.2</c:v>
                </c:pt>
                <c:pt idx="1691">
                  <c:v>271.5</c:v>
                </c:pt>
                <c:pt idx="1692">
                  <c:v>268.89999999999998</c:v>
                </c:pt>
                <c:pt idx="1693">
                  <c:v>264.79999999999995</c:v>
                </c:pt>
                <c:pt idx="1694">
                  <c:v>258.29999999999995</c:v>
                </c:pt>
                <c:pt idx="1695">
                  <c:v>243</c:v>
                </c:pt>
                <c:pt idx="1696">
                  <c:v>212.10000000000002</c:v>
                </c:pt>
                <c:pt idx="1697">
                  <c:v>202.3</c:v>
                </c:pt>
                <c:pt idx="1698">
                  <c:v>219.29999999999998</c:v>
                </c:pt>
                <c:pt idx="1699">
                  <c:v>216.9</c:v>
                </c:pt>
                <c:pt idx="1700">
                  <c:v>209</c:v>
                </c:pt>
                <c:pt idx="1701">
                  <c:v>199.7</c:v>
                </c:pt>
                <c:pt idx="1702">
                  <c:v>195</c:v>
                </c:pt>
                <c:pt idx="1703">
                  <c:v>203.3</c:v>
                </c:pt>
                <c:pt idx="1704">
                  <c:v>219.79999999999998</c:v>
                </c:pt>
                <c:pt idx="1705">
                  <c:v>235</c:v>
                </c:pt>
                <c:pt idx="1706">
                  <c:v>255.30000000000004</c:v>
                </c:pt>
                <c:pt idx="1707">
                  <c:v>294.3</c:v>
                </c:pt>
                <c:pt idx="1708">
                  <c:v>310.40000000000003</c:v>
                </c:pt>
                <c:pt idx="1709">
                  <c:v>331.3</c:v>
                </c:pt>
                <c:pt idx="1710">
                  <c:v>331.5</c:v>
                </c:pt>
                <c:pt idx="1711">
                  <c:v>322.5</c:v>
                </c:pt>
                <c:pt idx="1712">
                  <c:v>325.2</c:v>
                </c:pt>
                <c:pt idx="1713">
                  <c:v>326.7</c:v>
                </c:pt>
                <c:pt idx="1714">
                  <c:v>306.8</c:v>
                </c:pt>
                <c:pt idx="1715">
                  <c:v>275</c:v>
                </c:pt>
                <c:pt idx="1716">
                  <c:v>241</c:v>
                </c:pt>
                <c:pt idx="1717">
                  <c:v>223.89999999999998</c:v>
                </c:pt>
                <c:pt idx="1718">
                  <c:v>218.1</c:v>
                </c:pt>
                <c:pt idx="1719">
                  <c:v>203.9</c:v>
                </c:pt>
                <c:pt idx="1720">
                  <c:v>182.9</c:v>
                </c:pt>
                <c:pt idx="1721">
                  <c:v>172.5</c:v>
                </c:pt>
                <c:pt idx="1722">
                  <c:v>168.2</c:v>
                </c:pt>
                <c:pt idx="1723">
                  <c:v>191.20000000000002</c:v>
                </c:pt>
                <c:pt idx="1724">
                  <c:v>239.1</c:v>
                </c:pt>
                <c:pt idx="1725">
                  <c:v>262.29999999999995</c:v>
                </c:pt>
                <c:pt idx="1726">
                  <c:v>250.3</c:v>
                </c:pt>
                <c:pt idx="1727">
                  <c:v>223</c:v>
                </c:pt>
                <c:pt idx="1728">
                  <c:v>205.9</c:v>
                </c:pt>
                <c:pt idx="1729">
                  <c:v>201.3</c:v>
                </c:pt>
                <c:pt idx="1730">
                  <c:v>192.39999999999998</c:v>
                </c:pt>
                <c:pt idx="1731">
                  <c:v>191.1</c:v>
                </c:pt>
                <c:pt idx="1732">
                  <c:v>196.9</c:v>
                </c:pt>
                <c:pt idx="1733">
                  <c:v>210</c:v>
                </c:pt>
                <c:pt idx="1734">
                  <c:v>224.8</c:v>
                </c:pt>
                <c:pt idx="1735">
                  <c:v>215.9</c:v>
                </c:pt>
                <c:pt idx="1736">
                  <c:v>266.7</c:v>
                </c:pt>
                <c:pt idx="1737">
                  <c:v>305</c:v>
                </c:pt>
                <c:pt idx="1738">
                  <c:v>313.90000000000003</c:v>
                </c:pt>
                <c:pt idx="1739">
                  <c:v>307.59999999999997</c:v>
                </c:pt>
                <c:pt idx="1740">
                  <c:v>291</c:v>
                </c:pt>
                <c:pt idx="1741">
                  <c:v>276.5</c:v>
                </c:pt>
                <c:pt idx="1742">
                  <c:v>269.39999999999998</c:v>
                </c:pt>
                <c:pt idx="1743">
                  <c:v>265.2</c:v>
                </c:pt>
                <c:pt idx="1744">
                  <c:v>244.29999999999998</c:v>
                </c:pt>
                <c:pt idx="1745">
                  <c:v>224.39999999999998</c:v>
                </c:pt>
                <c:pt idx="1746">
                  <c:v>241.2</c:v>
                </c:pt>
                <c:pt idx="1747">
                  <c:v>251.7</c:v>
                </c:pt>
                <c:pt idx="1748">
                  <c:v>255.9</c:v>
                </c:pt>
                <c:pt idx="1749">
                  <c:v>251.1</c:v>
                </c:pt>
                <c:pt idx="1750">
                  <c:v>249.79999999999998</c:v>
                </c:pt>
                <c:pt idx="1751">
                  <c:v>255.2</c:v>
                </c:pt>
                <c:pt idx="1752">
                  <c:v>261.10000000000002</c:v>
                </c:pt>
                <c:pt idx="1753">
                  <c:v>269</c:v>
                </c:pt>
                <c:pt idx="1754">
                  <c:v>265.7</c:v>
                </c:pt>
                <c:pt idx="1755">
                  <c:v>255.7</c:v>
                </c:pt>
                <c:pt idx="1756">
                  <c:v>242.2</c:v>
                </c:pt>
                <c:pt idx="1757">
                  <c:v>225.20000000000002</c:v>
                </c:pt>
                <c:pt idx="1758">
                  <c:v>218.20000000000002</c:v>
                </c:pt>
                <c:pt idx="1759">
                  <c:v>186.6</c:v>
                </c:pt>
                <c:pt idx="1760">
                  <c:v>210.29999999999998</c:v>
                </c:pt>
                <c:pt idx="1761">
                  <c:v>208.9</c:v>
                </c:pt>
                <c:pt idx="1762">
                  <c:v>186</c:v>
                </c:pt>
                <c:pt idx="1763">
                  <c:v>168.5</c:v>
                </c:pt>
                <c:pt idx="1764">
                  <c:v>157.9</c:v>
                </c:pt>
                <c:pt idx="1765">
                  <c:v>151.29999999999998</c:v>
                </c:pt>
                <c:pt idx="1766">
                  <c:v>142.4</c:v>
                </c:pt>
                <c:pt idx="1767">
                  <c:v>130.30000000000001</c:v>
                </c:pt>
                <c:pt idx="1768">
                  <c:v>111.5</c:v>
                </c:pt>
                <c:pt idx="1769">
                  <c:v>90.399999999999991</c:v>
                </c:pt>
                <c:pt idx="1770">
                  <c:v>90.300000000000011</c:v>
                </c:pt>
                <c:pt idx="1771">
                  <c:v>89.300000000000011</c:v>
                </c:pt>
                <c:pt idx="1772">
                  <c:v>85.9</c:v>
                </c:pt>
                <c:pt idx="1773">
                  <c:v>80.5</c:v>
                </c:pt>
                <c:pt idx="1774">
                  <c:v>77</c:v>
                </c:pt>
                <c:pt idx="1775">
                  <c:v>74.099999999999994</c:v>
                </c:pt>
                <c:pt idx="1776">
                  <c:v>66.400000000000006</c:v>
                </c:pt>
                <c:pt idx="1777">
                  <c:v>61.3</c:v>
                </c:pt>
                <c:pt idx="1778">
                  <c:v>61.3</c:v>
                </c:pt>
                <c:pt idx="1779">
                  <c:v>65</c:v>
                </c:pt>
                <c:pt idx="1780">
                  <c:v>66.199999999999989</c:v>
                </c:pt>
                <c:pt idx="1781">
                  <c:v>66.699999999999989</c:v>
                </c:pt>
                <c:pt idx="1782">
                  <c:v>66.400000000000006</c:v>
                </c:pt>
                <c:pt idx="1783">
                  <c:v>55.1</c:v>
                </c:pt>
                <c:pt idx="1784">
                  <c:v>53</c:v>
                </c:pt>
                <c:pt idx="1785">
                  <c:v>52.900000000000006</c:v>
                </c:pt>
                <c:pt idx="1786">
                  <c:v>52.5</c:v>
                </c:pt>
                <c:pt idx="1787">
                  <c:v>51.9</c:v>
                </c:pt>
                <c:pt idx="1788">
                  <c:v>53.5</c:v>
                </c:pt>
                <c:pt idx="1789">
                  <c:v>56.300000000000004</c:v>
                </c:pt>
                <c:pt idx="1790">
                  <c:v>58.1</c:v>
                </c:pt>
                <c:pt idx="1791">
                  <c:v>58.3</c:v>
                </c:pt>
                <c:pt idx="1792">
                  <c:v>56.599999999999994</c:v>
                </c:pt>
                <c:pt idx="1793">
                  <c:v>54.9</c:v>
                </c:pt>
                <c:pt idx="1794">
                  <c:v>59</c:v>
                </c:pt>
                <c:pt idx="1795">
                  <c:v>60.5</c:v>
                </c:pt>
                <c:pt idx="1796">
                  <c:v>59.3</c:v>
                </c:pt>
                <c:pt idx="1797">
                  <c:v>56.300000000000004</c:v>
                </c:pt>
                <c:pt idx="1798">
                  <c:v>49.4</c:v>
                </c:pt>
                <c:pt idx="1799">
                  <c:v>42.2</c:v>
                </c:pt>
                <c:pt idx="1800">
                  <c:v>37.5</c:v>
                </c:pt>
                <c:pt idx="1801">
                  <c:v>35.200000000000003</c:v>
                </c:pt>
                <c:pt idx="1802">
                  <c:v>34.700000000000003</c:v>
                </c:pt>
                <c:pt idx="1803">
                  <c:v>34</c:v>
                </c:pt>
                <c:pt idx="1804">
                  <c:v>36.1</c:v>
                </c:pt>
                <c:pt idx="1805">
                  <c:v>40.5</c:v>
                </c:pt>
                <c:pt idx="1806">
                  <c:v>44.699999999999996</c:v>
                </c:pt>
                <c:pt idx="1807">
                  <c:v>49</c:v>
                </c:pt>
                <c:pt idx="1808">
                  <c:v>55.7</c:v>
                </c:pt>
                <c:pt idx="1809">
                  <c:v>67.2</c:v>
                </c:pt>
                <c:pt idx="1810">
                  <c:v>78.8</c:v>
                </c:pt>
                <c:pt idx="1811">
                  <c:v>92.1</c:v>
                </c:pt>
                <c:pt idx="1812">
                  <c:v>102.9</c:v>
                </c:pt>
                <c:pt idx="1813">
                  <c:v>107.2</c:v>
                </c:pt>
                <c:pt idx="1814">
                  <c:v>107.6</c:v>
                </c:pt>
                <c:pt idx="1815">
                  <c:v>104.89999999999999</c:v>
                </c:pt>
                <c:pt idx="1816">
                  <c:v>92.899999999999991</c:v>
                </c:pt>
                <c:pt idx="1817">
                  <c:v>98.100000000000009</c:v>
                </c:pt>
                <c:pt idx="1818">
                  <c:v>121.80000000000001</c:v>
                </c:pt>
                <c:pt idx="1819">
                  <c:v>135.9</c:v>
                </c:pt>
                <c:pt idx="1820">
                  <c:v>142.19999999999999</c:v>
                </c:pt>
                <c:pt idx="1821">
                  <c:v>145.9</c:v>
                </c:pt>
                <c:pt idx="1822">
                  <c:v>147.60000000000002</c:v>
                </c:pt>
                <c:pt idx="1823">
                  <c:v>147.10000000000002</c:v>
                </c:pt>
                <c:pt idx="1824">
                  <c:v>147.19999999999999</c:v>
                </c:pt>
                <c:pt idx="1825">
                  <c:v>148.10000000000002</c:v>
                </c:pt>
                <c:pt idx="1826">
                  <c:v>162.5</c:v>
                </c:pt>
                <c:pt idx="1827">
                  <c:v>180.10000000000002</c:v>
                </c:pt>
                <c:pt idx="1828">
                  <c:v>193.5</c:v>
                </c:pt>
                <c:pt idx="1829">
                  <c:v>206.4</c:v>
                </c:pt>
                <c:pt idx="1830">
                  <c:v>217.1</c:v>
                </c:pt>
                <c:pt idx="1831">
                  <c:v>229.1</c:v>
                </c:pt>
                <c:pt idx="1832">
                  <c:v>251.6</c:v>
                </c:pt>
                <c:pt idx="1833">
                  <c:v>272.2</c:v>
                </c:pt>
                <c:pt idx="1834">
                  <c:v>279.8</c:v>
                </c:pt>
                <c:pt idx="1835">
                  <c:v>286.60000000000002</c:v>
                </c:pt>
                <c:pt idx="1836">
                  <c:v>293.7</c:v>
                </c:pt>
                <c:pt idx="1837">
                  <c:v>290.8</c:v>
                </c:pt>
                <c:pt idx="1838">
                  <c:v>278.60000000000002</c:v>
                </c:pt>
                <c:pt idx="1839">
                  <c:v>249.4</c:v>
                </c:pt>
                <c:pt idx="1840">
                  <c:v>201.7</c:v>
                </c:pt>
                <c:pt idx="1841">
                  <c:v>170.8</c:v>
                </c:pt>
                <c:pt idx="1842">
                  <c:v>164.89999999999998</c:v>
                </c:pt>
                <c:pt idx="1843">
                  <c:v>160</c:v>
                </c:pt>
                <c:pt idx="1844">
                  <c:v>152.4</c:v>
                </c:pt>
                <c:pt idx="1845">
                  <c:v>137</c:v>
                </c:pt>
                <c:pt idx="1846">
                  <c:v>124.10000000000001</c:v>
                </c:pt>
                <c:pt idx="1847">
                  <c:v>122.5</c:v>
                </c:pt>
                <c:pt idx="1848">
                  <c:v>125.6</c:v>
                </c:pt>
                <c:pt idx="1849">
                  <c:v>126.8</c:v>
                </c:pt>
                <c:pt idx="1850">
                  <c:v>134</c:v>
                </c:pt>
                <c:pt idx="1851">
                  <c:v>139.1</c:v>
                </c:pt>
                <c:pt idx="1852">
                  <c:v>141.1</c:v>
                </c:pt>
                <c:pt idx="1853">
                  <c:v>139.1</c:v>
                </c:pt>
                <c:pt idx="1854">
                  <c:v>137.5</c:v>
                </c:pt>
                <c:pt idx="1855">
                  <c:v>128</c:v>
                </c:pt>
                <c:pt idx="1856">
                  <c:v>139.6</c:v>
                </c:pt>
                <c:pt idx="1857">
                  <c:v>147.60000000000002</c:v>
                </c:pt>
                <c:pt idx="1858">
                  <c:v>143.6</c:v>
                </c:pt>
                <c:pt idx="1859">
                  <c:v>138.80000000000001</c:v>
                </c:pt>
                <c:pt idx="1860">
                  <c:v>138.6</c:v>
                </c:pt>
                <c:pt idx="1861">
                  <c:v>140.1</c:v>
                </c:pt>
                <c:pt idx="1862">
                  <c:v>143</c:v>
                </c:pt>
                <c:pt idx="1863">
                  <c:v>142.9</c:v>
                </c:pt>
                <c:pt idx="1864">
                  <c:v>126.8</c:v>
                </c:pt>
                <c:pt idx="1865">
                  <c:v>103.1</c:v>
                </c:pt>
                <c:pt idx="1866">
                  <c:v>97.9</c:v>
                </c:pt>
                <c:pt idx="1867">
                  <c:v>91.800000000000011</c:v>
                </c:pt>
                <c:pt idx="1868">
                  <c:v>90</c:v>
                </c:pt>
                <c:pt idx="1869">
                  <c:v>91.899999999999991</c:v>
                </c:pt>
                <c:pt idx="1870">
                  <c:v>100.1</c:v>
                </c:pt>
                <c:pt idx="1871">
                  <c:v>111.10000000000001</c:v>
                </c:pt>
                <c:pt idx="1872">
                  <c:v>117.7</c:v>
                </c:pt>
                <c:pt idx="1873">
                  <c:v>119</c:v>
                </c:pt>
                <c:pt idx="1874">
                  <c:v>117.1</c:v>
                </c:pt>
                <c:pt idx="1875">
                  <c:v>113.8</c:v>
                </c:pt>
                <c:pt idx="1876">
                  <c:v>110.8</c:v>
                </c:pt>
                <c:pt idx="1877">
                  <c:v>106</c:v>
                </c:pt>
                <c:pt idx="1878">
                  <c:v>97.699999999999989</c:v>
                </c:pt>
                <c:pt idx="1879">
                  <c:v>77.600000000000009</c:v>
                </c:pt>
                <c:pt idx="1880">
                  <c:v>69.8</c:v>
                </c:pt>
                <c:pt idx="1881">
                  <c:v>65.5</c:v>
                </c:pt>
                <c:pt idx="1882">
                  <c:v>58.8</c:v>
                </c:pt>
                <c:pt idx="1883">
                  <c:v>59.2</c:v>
                </c:pt>
                <c:pt idx="1884">
                  <c:v>62.300000000000004</c:v>
                </c:pt>
                <c:pt idx="1885">
                  <c:v>67.5</c:v>
                </c:pt>
                <c:pt idx="1886">
                  <c:v>70.900000000000006</c:v>
                </c:pt>
                <c:pt idx="1887">
                  <c:v>69.2</c:v>
                </c:pt>
                <c:pt idx="1888">
                  <c:v>59.5</c:v>
                </c:pt>
                <c:pt idx="1889">
                  <c:v>48.4</c:v>
                </c:pt>
                <c:pt idx="1890">
                  <c:v>45.8</c:v>
                </c:pt>
                <c:pt idx="1891">
                  <c:v>57</c:v>
                </c:pt>
                <c:pt idx="1892">
                  <c:v>75.7</c:v>
                </c:pt>
                <c:pt idx="1893">
                  <c:v>98.6</c:v>
                </c:pt>
                <c:pt idx="1894">
                  <c:v>119.2</c:v>
                </c:pt>
                <c:pt idx="1895">
                  <c:v>130</c:v>
                </c:pt>
                <c:pt idx="1896">
                  <c:v>140.30000000000001</c:v>
                </c:pt>
                <c:pt idx="1897">
                  <c:v>154.1</c:v>
                </c:pt>
                <c:pt idx="1898">
                  <c:v>165.1</c:v>
                </c:pt>
                <c:pt idx="1899">
                  <c:v>169.9</c:v>
                </c:pt>
                <c:pt idx="1900">
                  <c:v>172.2</c:v>
                </c:pt>
                <c:pt idx="1901">
                  <c:v>175.9</c:v>
                </c:pt>
                <c:pt idx="1902">
                  <c:v>176.6</c:v>
                </c:pt>
                <c:pt idx="1903">
                  <c:v>143.4</c:v>
                </c:pt>
                <c:pt idx="1904">
                  <c:v>122.89999999999999</c:v>
                </c:pt>
                <c:pt idx="1905">
                  <c:v>121.5</c:v>
                </c:pt>
                <c:pt idx="1906">
                  <c:v>120.39999999999999</c:v>
                </c:pt>
                <c:pt idx="1907">
                  <c:v>121.5</c:v>
                </c:pt>
                <c:pt idx="1908">
                  <c:v>122.39999999999999</c:v>
                </c:pt>
                <c:pt idx="1909">
                  <c:v>127.8</c:v>
                </c:pt>
                <c:pt idx="1910">
                  <c:v>135.69999999999999</c:v>
                </c:pt>
                <c:pt idx="1911">
                  <c:v>141</c:v>
                </c:pt>
                <c:pt idx="1912">
                  <c:v>131.20000000000002</c:v>
                </c:pt>
                <c:pt idx="1913">
                  <c:v>121</c:v>
                </c:pt>
                <c:pt idx="1914">
                  <c:v>135.30000000000001</c:v>
                </c:pt>
                <c:pt idx="1915">
                  <c:v>153.6</c:v>
                </c:pt>
                <c:pt idx="1916">
                  <c:v>169.3</c:v>
                </c:pt>
                <c:pt idx="1917">
                  <c:v>189</c:v>
                </c:pt>
                <c:pt idx="1918">
                  <c:v>218.6</c:v>
                </c:pt>
                <c:pt idx="1919">
                  <c:v>245.79999999999998</c:v>
                </c:pt>
                <c:pt idx="1920">
                  <c:v>261.90000000000003</c:v>
                </c:pt>
                <c:pt idx="1921">
                  <c:v>268</c:v>
                </c:pt>
                <c:pt idx="1922">
                  <c:v>271.5</c:v>
                </c:pt>
                <c:pt idx="1923">
                  <c:v>277.89999999999998</c:v>
                </c:pt>
                <c:pt idx="1924">
                  <c:v>273.8</c:v>
                </c:pt>
                <c:pt idx="1925">
                  <c:v>260.79999999999995</c:v>
                </c:pt>
                <c:pt idx="1926">
                  <c:v>246.10000000000002</c:v>
                </c:pt>
                <c:pt idx="1927">
                  <c:v>217.6</c:v>
                </c:pt>
                <c:pt idx="1928">
                  <c:v>223.8</c:v>
                </c:pt>
                <c:pt idx="1929">
                  <c:v>251</c:v>
                </c:pt>
                <c:pt idx="1930">
                  <c:v>275.3</c:v>
                </c:pt>
                <c:pt idx="1931">
                  <c:v>305.59999999999997</c:v>
                </c:pt>
                <c:pt idx="1932">
                  <c:v>333.1</c:v>
                </c:pt>
                <c:pt idx="1933">
                  <c:v>347.7</c:v>
                </c:pt>
                <c:pt idx="1934">
                  <c:v>353.1</c:v>
                </c:pt>
                <c:pt idx="1935">
                  <c:v>343.5</c:v>
                </c:pt>
                <c:pt idx="1936">
                  <c:v>319.29999999999995</c:v>
                </c:pt>
                <c:pt idx="1937">
                  <c:v>306.39999999999998</c:v>
                </c:pt>
                <c:pt idx="1938">
                  <c:v>301.09999999999997</c:v>
                </c:pt>
                <c:pt idx="1939">
                  <c:v>289.10000000000002</c:v>
                </c:pt>
                <c:pt idx="1940">
                  <c:v>282.60000000000002</c:v>
                </c:pt>
                <c:pt idx="1941">
                  <c:v>274.2</c:v>
                </c:pt>
                <c:pt idx="1942">
                  <c:v>265.10000000000002</c:v>
                </c:pt>
                <c:pt idx="1943">
                  <c:v>250.4</c:v>
                </c:pt>
                <c:pt idx="1944">
                  <c:v>237.5</c:v>
                </c:pt>
                <c:pt idx="1945">
                  <c:v>221.8</c:v>
                </c:pt>
                <c:pt idx="1946">
                  <c:v>203.4</c:v>
                </c:pt>
                <c:pt idx="1947">
                  <c:v>197.3</c:v>
                </c:pt>
                <c:pt idx="1948">
                  <c:v>174.7</c:v>
                </c:pt>
                <c:pt idx="1949">
                  <c:v>151</c:v>
                </c:pt>
                <c:pt idx="1950">
                  <c:v>145.5</c:v>
                </c:pt>
                <c:pt idx="1951">
                  <c:v>135.19999999999999</c:v>
                </c:pt>
                <c:pt idx="1952">
                  <c:v>138.5</c:v>
                </c:pt>
                <c:pt idx="1953">
                  <c:v>133.80000000000001</c:v>
                </c:pt>
                <c:pt idx="1954">
                  <c:v>170.1</c:v>
                </c:pt>
                <c:pt idx="1955">
                  <c:v>219.5</c:v>
                </c:pt>
                <c:pt idx="1956">
                  <c:v>226.8</c:v>
                </c:pt>
                <c:pt idx="1957">
                  <c:v>209.2</c:v>
                </c:pt>
                <c:pt idx="1958">
                  <c:v>228.1</c:v>
                </c:pt>
                <c:pt idx="1959">
                  <c:v>239.8</c:v>
                </c:pt>
                <c:pt idx="1960">
                  <c:v>284.8</c:v>
                </c:pt>
                <c:pt idx="1961">
                  <c:v>313.09999999999997</c:v>
                </c:pt>
                <c:pt idx="1962">
                  <c:v>345.9</c:v>
                </c:pt>
                <c:pt idx="1963">
                  <c:v>342</c:v>
                </c:pt>
                <c:pt idx="1964">
                  <c:v>368.20000000000005</c:v>
                </c:pt>
                <c:pt idx="1965">
                  <c:v>431.59999999999997</c:v>
                </c:pt>
                <c:pt idx="1966">
                  <c:v>440</c:v>
                </c:pt>
                <c:pt idx="1967">
                  <c:v>424.4</c:v>
                </c:pt>
                <c:pt idx="1968">
                  <c:v>443.2</c:v>
                </c:pt>
                <c:pt idx="1969">
                  <c:v>413.6</c:v>
                </c:pt>
                <c:pt idx="1970">
                  <c:v>414.8</c:v>
                </c:pt>
                <c:pt idx="1971">
                  <c:v>423.5</c:v>
                </c:pt>
                <c:pt idx="1972">
                  <c:v>405</c:v>
                </c:pt>
                <c:pt idx="1973">
                  <c:v>379.59999999999997</c:v>
                </c:pt>
                <c:pt idx="1974">
                  <c:v>370.8</c:v>
                </c:pt>
                <c:pt idx="1975">
                  <c:v>367.8</c:v>
                </c:pt>
                <c:pt idx="1976">
                  <c:v>382.29999999999995</c:v>
                </c:pt>
                <c:pt idx="1977">
                  <c:v>406</c:v>
                </c:pt>
                <c:pt idx="1978">
                  <c:v>426.70000000000005</c:v>
                </c:pt>
                <c:pt idx="1979">
                  <c:v>429.59999999999997</c:v>
                </c:pt>
                <c:pt idx="1980">
                  <c:v>430</c:v>
                </c:pt>
                <c:pt idx="1981">
                  <c:v>433.90000000000003</c:v>
                </c:pt>
                <c:pt idx="1982">
                  <c:v>433.3</c:v>
                </c:pt>
                <c:pt idx="1983">
                  <c:v>434.3</c:v>
                </c:pt>
                <c:pt idx="1984">
                  <c:v>439.2</c:v>
                </c:pt>
                <c:pt idx="1985">
                  <c:v>445.90000000000003</c:v>
                </c:pt>
                <c:pt idx="1986">
                  <c:v>466.7</c:v>
                </c:pt>
                <c:pt idx="1987">
                  <c:v>474.5</c:v>
                </c:pt>
                <c:pt idx="1988">
                  <c:v>464.8</c:v>
                </c:pt>
                <c:pt idx="1989">
                  <c:v>469.2</c:v>
                </c:pt>
                <c:pt idx="1990">
                  <c:v>488</c:v>
                </c:pt>
                <c:pt idx="1991">
                  <c:v>506.29999999999995</c:v>
                </c:pt>
                <c:pt idx="1992">
                  <c:v>514.1</c:v>
                </c:pt>
                <c:pt idx="1993">
                  <c:v>511.8</c:v>
                </c:pt>
                <c:pt idx="1994">
                  <c:v>506</c:v>
                </c:pt>
                <c:pt idx="1995">
                  <c:v>490.8</c:v>
                </c:pt>
                <c:pt idx="1996">
                  <c:v>452.6</c:v>
                </c:pt>
                <c:pt idx="1997">
                  <c:v>402.5</c:v>
                </c:pt>
                <c:pt idx="1998">
                  <c:v>365.20000000000005</c:v>
                </c:pt>
                <c:pt idx="1999">
                  <c:v>354.6</c:v>
                </c:pt>
                <c:pt idx="2000">
                  <c:v>390.29999999999995</c:v>
                </c:pt>
                <c:pt idx="2001">
                  <c:v>394.1</c:v>
                </c:pt>
                <c:pt idx="2002">
                  <c:v>379.8</c:v>
                </c:pt>
                <c:pt idx="2003">
                  <c:v>364.09999999999997</c:v>
                </c:pt>
                <c:pt idx="2004">
                  <c:v>351.6</c:v>
                </c:pt>
                <c:pt idx="2005">
                  <c:v>343</c:v>
                </c:pt>
                <c:pt idx="2006">
                  <c:v>334.6</c:v>
                </c:pt>
                <c:pt idx="2007">
                  <c:v>319.79999999999995</c:v>
                </c:pt>
                <c:pt idx="2008">
                  <c:v>299.8</c:v>
                </c:pt>
                <c:pt idx="2009">
                  <c:v>255.1</c:v>
                </c:pt>
                <c:pt idx="2010">
                  <c:v>227.6</c:v>
                </c:pt>
                <c:pt idx="2011">
                  <c:v>220.70000000000002</c:v>
                </c:pt>
                <c:pt idx="2012">
                  <c:v>224.5</c:v>
                </c:pt>
                <c:pt idx="2013">
                  <c:v>256.29999999999995</c:v>
                </c:pt>
                <c:pt idx="2014">
                  <c:v>261.2</c:v>
                </c:pt>
                <c:pt idx="2015">
                  <c:v>248.5</c:v>
                </c:pt>
                <c:pt idx="2016">
                  <c:v>233.8</c:v>
                </c:pt>
                <c:pt idx="2017">
                  <c:v>224.6</c:v>
                </c:pt>
                <c:pt idx="2018">
                  <c:v>217.79999999999998</c:v>
                </c:pt>
                <c:pt idx="2019">
                  <c:v>209.2</c:v>
                </c:pt>
                <c:pt idx="2020">
                  <c:v>206.3</c:v>
                </c:pt>
                <c:pt idx="2021">
                  <c:v>200.9</c:v>
                </c:pt>
                <c:pt idx="2022">
                  <c:v>188.9</c:v>
                </c:pt>
                <c:pt idx="2023">
                  <c:v>185.4</c:v>
                </c:pt>
                <c:pt idx="2024">
                  <c:v>233.4</c:v>
                </c:pt>
                <c:pt idx="2025">
                  <c:v>231.3</c:v>
                </c:pt>
                <c:pt idx="2026">
                  <c:v>211.7</c:v>
                </c:pt>
                <c:pt idx="2027">
                  <c:v>196.70000000000002</c:v>
                </c:pt>
                <c:pt idx="2028">
                  <c:v>187.9</c:v>
                </c:pt>
                <c:pt idx="2029">
                  <c:v>180.9</c:v>
                </c:pt>
                <c:pt idx="2030">
                  <c:v>177.3</c:v>
                </c:pt>
                <c:pt idx="2031">
                  <c:v>169.6</c:v>
                </c:pt>
                <c:pt idx="2032">
                  <c:v>161</c:v>
                </c:pt>
                <c:pt idx="2033">
                  <c:v>150.9</c:v>
                </c:pt>
                <c:pt idx="2034">
                  <c:v>135.69999999999999</c:v>
                </c:pt>
                <c:pt idx="2035">
                  <c:v>119.3</c:v>
                </c:pt>
                <c:pt idx="2036">
                  <c:v>111.4</c:v>
                </c:pt>
                <c:pt idx="2037">
                  <c:v>110.7</c:v>
                </c:pt>
                <c:pt idx="2038">
                  <c:v>107.39999999999999</c:v>
                </c:pt>
                <c:pt idx="2039">
                  <c:v>106.89999999999999</c:v>
                </c:pt>
                <c:pt idx="2040">
                  <c:v>115.9</c:v>
                </c:pt>
                <c:pt idx="2041">
                  <c:v>129.20000000000002</c:v>
                </c:pt>
                <c:pt idx="2042">
                  <c:v>134.30000000000001</c:v>
                </c:pt>
                <c:pt idx="2043">
                  <c:v>126.6</c:v>
                </c:pt>
                <c:pt idx="2044">
                  <c:v>117.5</c:v>
                </c:pt>
                <c:pt idx="2045">
                  <c:v>105.80000000000001</c:v>
                </c:pt>
                <c:pt idx="2046">
                  <c:v>91</c:v>
                </c:pt>
                <c:pt idx="2047">
                  <c:v>71.099999999999994</c:v>
                </c:pt>
                <c:pt idx="2048">
                  <c:v>65</c:v>
                </c:pt>
                <c:pt idx="2049">
                  <c:v>64.100000000000009</c:v>
                </c:pt>
                <c:pt idx="2050">
                  <c:v>67.2</c:v>
                </c:pt>
                <c:pt idx="2051">
                  <c:v>75.800000000000011</c:v>
                </c:pt>
                <c:pt idx="2052">
                  <c:v>90.300000000000011</c:v>
                </c:pt>
                <c:pt idx="2053">
                  <c:v>110</c:v>
                </c:pt>
                <c:pt idx="2054">
                  <c:v>127.7</c:v>
                </c:pt>
                <c:pt idx="2055">
                  <c:v>139</c:v>
                </c:pt>
                <c:pt idx="2056">
                  <c:v>139.1</c:v>
                </c:pt>
                <c:pt idx="2057">
                  <c:v>125.7</c:v>
                </c:pt>
                <c:pt idx="2058">
                  <c:v>121.7</c:v>
                </c:pt>
                <c:pt idx="2059">
                  <c:v>113</c:v>
                </c:pt>
                <c:pt idx="2060">
                  <c:v>105.80000000000001</c:v>
                </c:pt>
                <c:pt idx="2061">
                  <c:v>100.7</c:v>
                </c:pt>
                <c:pt idx="2062">
                  <c:v>101.7</c:v>
                </c:pt>
                <c:pt idx="2063">
                  <c:v>103.6</c:v>
                </c:pt>
                <c:pt idx="2064">
                  <c:v>107.80000000000001</c:v>
                </c:pt>
                <c:pt idx="2065">
                  <c:v>112.9</c:v>
                </c:pt>
                <c:pt idx="2066">
                  <c:v>119.1</c:v>
                </c:pt>
                <c:pt idx="2067">
                  <c:v>125.4</c:v>
                </c:pt>
                <c:pt idx="2068">
                  <c:v>123.60000000000001</c:v>
                </c:pt>
                <c:pt idx="2069">
                  <c:v>114.5</c:v>
                </c:pt>
                <c:pt idx="2070">
                  <c:v>98.100000000000009</c:v>
                </c:pt>
                <c:pt idx="2071">
                  <c:v>71.8</c:v>
                </c:pt>
                <c:pt idx="2072">
                  <c:v>64.3</c:v>
                </c:pt>
                <c:pt idx="2073">
                  <c:v>73</c:v>
                </c:pt>
                <c:pt idx="2074">
                  <c:v>84.2</c:v>
                </c:pt>
                <c:pt idx="2075">
                  <c:v>95.100000000000009</c:v>
                </c:pt>
                <c:pt idx="2076">
                  <c:v>107.7</c:v>
                </c:pt>
                <c:pt idx="2077">
                  <c:v>120.39999999999999</c:v>
                </c:pt>
                <c:pt idx="2078">
                  <c:v>126.4</c:v>
                </c:pt>
                <c:pt idx="2079">
                  <c:v>123.60000000000001</c:v>
                </c:pt>
                <c:pt idx="2080">
                  <c:v>116.5</c:v>
                </c:pt>
                <c:pt idx="2081">
                  <c:v>106.1</c:v>
                </c:pt>
                <c:pt idx="2082">
                  <c:v>115.1</c:v>
                </c:pt>
                <c:pt idx="2083">
                  <c:v>139.19999999999999</c:v>
                </c:pt>
                <c:pt idx="2084">
                  <c:v>155.5</c:v>
                </c:pt>
                <c:pt idx="2085">
                  <c:v>169.6</c:v>
                </c:pt>
                <c:pt idx="2086">
                  <c:v>181.7</c:v>
                </c:pt>
                <c:pt idx="2087">
                  <c:v>195.39999999999998</c:v>
                </c:pt>
                <c:pt idx="2088">
                  <c:v>200.9</c:v>
                </c:pt>
                <c:pt idx="2089">
                  <c:v>206.3</c:v>
                </c:pt>
                <c:pt idx="2090">
                  <c:v>209</c:v>
                </c:pt>
                <c:pt idx="2091">
                  <c:v>186.9</c:v>
                </c:pt>
                <c:pt idx="2092">
                  <c:v>166.3</c:v>
                </c:pt>
                <c:pt idx="2093">
                  <c:v>150.69999999999999</c:v>
                </c:pt>
                <c:pt idx="2094">
                  <c:v>140.1</c:v>
                </c:pt>
                <c:pt idx="2095">
                  <c:v>126.4</c:v>
                </c:pt>
                <c:pt idx="2096">
                  <c:v>131.70000000000002</c:v>
                </c:pt>
                <c:pt idx="2097">
                  <c:v>146</c:v>
                </c:pt>
                <c:pt idx="2098">
                  <c:v>163.6</c:v>
                </c:pt>
                <c:pt idx="2099">
                  <c:v>185.4</c:v>
                </c:pt>
                <c:pt idx="2100">
                  <c:v>211.5</c:v>
                </c:pt>
                <c:pt idx="2101">
                  <c:v>238.3</c:v>
                </c:pt>
                <c:pt idx="2102">
                  <c:v>252.1</c:v>
                </c:pt>
                <c:pt idx="2103">
                  <c:v>247.79999999999998</c:v>
                </c:pt>
                <c:pt idx="2104">
                  <c:v>226.3</c:v>
                </c:pt>
                <c:pt idx="2105">
                  <c:v>192</c:v>
                </c:pt>
                <c:pt idx="2106">
                  <c:v>180.5</c:v>
                </c:pt>
                <c:pt idx="2107">
                  <c:v>186.70000000000002</c:v>
                </c:pt>
                <c:pt idx="2108">
                  <c:v>197.1</c:v>
                </c:pt>
                <c:pt idx="2109">
                  <c:v>214.4</c:v>
                </c:pt>
                <c:pt idx="2110">
                  <c:v>224.3</c:v>
                </c:pt>
                <c:pt idx="2111">
                  <c:v>221</c:v>
                </c:pt>
                <c:pt idx="2112">
                  <c:v>224.3</c:v>
                </c:pt>
                <c:pt idx="2113">
                  <c:v>223.39999999999998</c:v>
                </c:pt>
                <c:pt idx="2114">
                  <c:v>218.5</c:v>
                </c:pt>
                <c:pt idx="2115">
                  <c:v>193.1</c:v>
                </c:pt>
                <c:pt idx="2116">
                  <c:v>170.4</c:v>
                </c:pt>
                <c:pt idx="2117">
                  <c:v>162.39999999999998</c:v>
                </c:pt>
                <c:pt idx="2118">
                  <c:v>153.29999999999998</c:v>
                </c:pt>
                <c:pt idx="2119">
                  <c:v>128.20000000000002</c:v>
                </c:pt>
                <c:pt idx="2120">
                  <c:v>118.6</c:v>
                </c:pt>
                <c:pt idx="2121">
                  <c:v>108.3</c:v>
                </c:pt>
                <c:pt idx="2122">
                  <c:v>117.8</c:v>
                </c:pt>
                <c:pt idx="2123">
                  <c:v>136.9</c:v>
                </c:pt>
                <c:pt idx="2124">
                  <c:v>155.9</c:v>
                </c:pt>
                <c:pt idx="2125">
                  <c:v>168.2</c:v>
                </c:pt>
                <c:pt idx="2126">
                  <c:v>173.6</c:v>
                </c:pt>
                <c:pt idx="2127">
                  <c:v>167.6</c:v>
                </c:pt>
                <c:pt idx="2128">
                  <c:v>153</c:v>
                </c:pt>
                <c:pt idx="2129">
                  <c:v>133.30000000000001</c:v>
                </c:pt>
                <c:pt idx="2130">
                  <c:v>136.9</c:v>
                </c:pt>
                <c:pt idx="2131">
                  <c:v>141.69999999999999</c:v>
                </c:pt>
                <c:pt idx="2132">
                  <c:v>144.80000000000001</c:v>
                </c:pt>
                <c:pt idx="2133">
                  <c:v>154.5</c:v>
                </c:pt>
                <c:pt idx="2134">
                  <c:v>153.9</c:v>
                </c:pt>
                <c:pt idx="2135">
                  <c:v>152.10000000000002</c:v>
                </c:pt>
                <c:pt idx="2136">
                  <c:v>151</c:v>
                </c:pt>
                <c:pt idx="2137">
                  <c:v>149</c:v>
                </c:pt>
                <c:pt idx="2138">
                  <c:v>143.30000000000001</c:v>
                </c:pt>
                <c:pt idx="2139">
                  <c:v>137.6</c:v>
                </c:pt>
                <c:pt idx="2140">
                  <c:v>132.39999999999998</c:v>
                </c:pt>
                <c:pt idx="2141">
                  <c:v>132.5</c:v>
                </c:pt>
                <c:pt idx="2142">
                  <c:v>125.4</c:v>
                </c:pt>
                <c:pt idx="2143">
                  <c:v>99.6</c:v>
                </c:pt>
                <c:pt idx="2144">
                  <c:v>96.699999999999989</c:v>
                </c:pt>
                <c:pt idx="2145">
                  <c:v>107.2</c:v>
                </c:pt>
                <c:pt idx="2146">
                  <c:v>123.60000000000001</c:v>
                </c:pt>
                <c:pt idx="2147">
                  <c:v>139.9</c:v>
                </c:pt>
                <c:pt idx="2148">
                  <c:v>156.5</c:v>
                </c:pt>
                <c:pt idx="2149">
                  <c:v>168.2</c:v>
                </c:pt>
                <c:pt idx="2150">
                  <c:v>171</c:v>
                </c:pt>
                <c:pt idx="2151">
                  <c:v>166.9</c:v>
                </c:pt>
                <c:pt idx="2152">
                  <c:v>157</c:v>
                </c:pt>
                <c:pt idx="2153">
                  <c:v>153.79999999999998</c:v>
                </c:pt>
                <c:pt idx="2154">
                  <c:v>183.4</c:v>
                </c:pt>
                <c:pt idx="2155">
                  <c:v>215.9</c:v>
                </c:pt>
                <c:pt idx="2156">
                  <c:v>241.5</c:v>
                </c:pt>
                <c:pt idx="2157">
                  <c:v>257.40000000000003</c:v>
                </c:pt>
                <c:pt idx="2158">
                  <c:v>271.5</c:v>
                </c:pt>
                <c:pt idx="2159">
                  <c:v>286.10000000000002</c:v>
                </c:pt>
                <c:pt idx="2160">
                  <c:v>298.20000000000005</c:v>
                </c:pt>
                <c:pt idx="2161">
                  <c:v>304</c:v>
                </c:pt>
                <c:pt idx="2162">
                  <c:v>305</c:v>
                </c:pt>
                <c:pt idx="2163">
                  <c:v>304.20000000000005</c:v>
                </c:pt>
                <c:pt idx="2164">
                  <c:v>292.5</c:v>
                </c:pt>
                <c:pt idx="2165">
                  <c:v>277.7</c:v>
                </c:pt>
                <c:pt idx="2166">
                  <c:v>259</c:v>
                </c:pt>
                <c:pt idx="2167">
                  <c:v>200.1</c:v>
                </c:pt>
                <c:pt idx="2168">
                  <c:v>166.7</c:v>
                </c:pt>
                <c:pt idx="2169">
                  <c:v>176.5</c:v>
                </c:pt>
                <c:pt idx="2170">
                  <c:v>190.1</c:v>
                </c:pt>
                <c:pt idx="2171">
                  <c:v>205.7</c:v>
                </c:pt>
                <c:pt idx="2172">
                  <c:v>221.6</c:v>
                </c:pt>
                <c:pt idx="2173">
                  <c:v>239.5</c:v>
                </c:pt>
                <c:pt idx="2174">
                  <c:v>252.8</c:v>
                </c:pt>
                <c:pt idx="2175">
                  <c:v>253.4</c:v>
                </c:pt>
                <c:pt idx="2176">
                  <c:v>233.5</c:v>
                </c:pt>
                <c:pt idx="2177">
                  <c:v>233.9</c:v>
                </c:pt>
                <c:pt idx="2178">
                  <c:v>258.79999999999995</c:v>
                </c:pt>
                <c:pt idx="2179">
                  <c:v>280.7</c:v>
                </c:pt>
                <c:pt idx="2180">
                  <c:v>296.20000000000005</c:v>
                </c:pt>
                <c:pt idx="2181">
                  <c:v>298.5</c:v>
                </c:pt>
                <c:pt idx="2182">
                  <c:v>304.70000000000005</c:v>
                </c:pt>
                <c:pt idx="2183">
                  <c:v>313.8</c:v>
                </c:pt>
                <c:pt idx="2184">
                  <c:v>321.29999999999995</c:v>
                </c:pt>
                <c:pt idx="2185">
                  <c:v>332.3</c:v>
                </c:pt>
                <c:pt idx="2186">
                  <c:v>345.1</c:v>
                </c:pt>
                <c:pt idx="2187">
                  <c:v>358.5</c:v>
                </c:pt>
                <c:pt idx="2188">
                  <c:v>354.3</c:v>
                </c:pt>
                <c:pt idx="2189">
                  <c:v>342.1</c:v>
                </c:pt>
                <c:pt idx="2190">
                  <c:v>322.2</c:v>
                </c:pt>
                <c:pt idx="2191">
                  <c:v>281.2</c:v>
                </c:pt>
                <c:pt idx="2192">
                  <c:v>246.79999999999998</c:v>
                </c:pt>
                <c:pt idx="2193">
                  <c:v>238.6</c:v>
                </c:pt>
                <c:pt idx="2194">
                  <c:v>258.40000000000003</c:v>
                </c:pt>
                <c:pt idx="2195">
                  <c:v>253.6</c:v>
                </c:pt>
                <c:pt idx="2196">
                  <c:v>228.8</c:v>
                </c:pt>
                <c:pt idx="2197">
                  <c:v>197.9</c:v>
                </c:pt>
                <c:pt idx="2198">
                  <c:v>171.2</c:v>
                </c:pt>
                <c:pt idx="2199">
                  <c:v>167.3</c:v>
                </c:pt>
                <c:pt idx="2200">
                  <c:v>171.4</c:v>
                </c:pt>
                <c:pt idx="2201">
                  <c:v>173</c:v>
                </c:pt>
                <c:pt idx="2202">
                  <c:v>185.4</c:v>
                </c:pt>
                <c:pt idx="2203">
                  <c:v>188.29999999999998</c:v>
                </c:pt>
                <c:pt idx="2204">
                  <c:v>190.4</c:v>
                </c:pt>
                <c:pt idx="2205">
                  <c:v>190.1</c:v>
                </c:pt>
                <c:pt idx="2206">
                  <c:v>189.9</c:v>
                </c:pt>
                <c:pt idx="2207">
                  <c:v>181.9</c:v>
                </c:pt>
                <c:pt idx="2208">
                  <c:v>182.4</c:v>
                </c:pt>
                <c:pt idx="2209">
                  <c:v>190.89999999999998</c:v>
                </c:pt>
                <c:pt idx="2210">
                  <c:v>205.1</c:v>
                </c:pt>
                <c:pt idx="2211">
                  <c:v>214.4</c:v>
                </c:pt>
                <c:pt idx="2212">
                  <c:v>237.2</c:v>
                </c:pt>
                <c:pt idx="2213">
                  <c:v>265.29999999999995</c:v>
                </c:pt>
                <c:pt idx="2214">
                  <c:v>262.2</c:v>
                </c:pt>
                <c:pt idx="2215">
                  <c:v>222.3</c:v>
                </c:pt>
                <c:pt idx="2216">
                  <c:v>216.29999999999998</c:v>
                </c:pt>
                <c:pt idx="2217">
                  <c:v>245.9</c:v>
                </c:pt>
                <c:pt idx="2218">
                  <c:v>284.10000000000002</c:v>
                </c:pt>
                <c:pt idx="2219">
                  <c:v>313.8</c:v>
                </c:pt>
                <c:pt idx="2220">
                  <c:v>314.3</c:v>
                </c:pt>
                <c:pt idx="2221">
                  <c:v>300.89999999999998</c:v>
                </c:pt>
                <c:pt idx="2222">
                  <c:v>277.60000000000002</c:v>
                </c:pt>
                <c:pt idx="2223">
                  <c:v>256.60000000000002</c:v>
                </c:pt>
                <c:pt idx="2224">
                  <c:v>222.89999999999998</c:v>
                </c:pt>
                <c:pt idx="2225">
                  <c:v>201.3</c:v>
                </c:pt>
                <c:pt idx="2226">
                  <c:v>202.3</c:v>
                </c:pt>
                <c:pt idx="2227">
                  <c:v>186.5</c:v>
                </c:pt>
                <c:pt idx="2228">
                  <c:v>167.7</c:v>
                </c:pt>
                <c:pt idx="2229">
                  <c:v>159.20000000000002</c:v>
                </c:pt>
                <c:pt idx="2230">
                  <c:v>157.4</c:v>
                </c:pt>
                <c:pt idx="2231">
                  <c:v>157.29999999999998</c:v>
                </c:pt>
                <c:pt idx="2232">
                  <c:v>152.69999999999999</c:v>
                </c:pt>
                <c:pt idx="2233">
                  <c:v>142</c:v>
                </c:pt>
                <c:pt idx="2234">
                  <c:v>132.20000000000002</c:v>
                </c:pt>
                <c:pt idx="2235">
                  <c:v>124.39999999999999</c:v>
                </c:pt>
                <c:pt idx="2236">
                  <c:v>119.4</c:v>
                </c:pt>
                <c:pt idx="2237">
                  <c:v>115.7</c:v>
                </c:pt>
                <c:pt idx="2238">
                  <c:v>109.3</c:v>
                </c:pt>
                <c:pt idx="2239">
                  <c:v>93.5</c:v>
                </c:pt>
                <c:pt idx="2240">
                  <c:v>96.4</c:v>
                </c:pt>
                <c:pt idx="2241">
                  <c:v>106.5</c:v>
                </c:pt>
                <c:pt idx="2242">
                  <c:v>107.6</c:v>
                </c:pt>
                <c:pt idx="2243">
                  <c:v>100</c:v>
                </c:pt>
                <c:pt idx="2244">
                  <c:v>91</c:v>
                </c:pt>
                <c:pt idx="2245">
                  <c:v>83.9</c:v>
                </c:pt>
                <c:pt idx="2246">
                  <c:v>80.400000000000006</c:v>
                </c:pt>
                <c:pt idx="2247">
                  <c:v>82</c:v>
                </c:pt>
                <c:pt idx="2248">
                  <c:v>83</c:v>
                </c:pt>
                <c:pt idx="2249">
                  <c:v>77.100000000000009</c:v>
                </c:pt>
                <c:pt idx="2250">
                  <c:v>65.5</c:v>
                </c:pt>
                <c:pt idx="2251">
                  <c:v>54.800000000000004</c:v>
                </c:pt>
                <c:pt idx="2252">
                  <c:v>52</c:v>
                </c:pt>
                <c:pt idx="2253">
                  <c:v>61.3</c:v>
                </c:pt>
                <c:pt idx="2254">
                  <c:v>81</c:v>
                </c:pt>
                <c:pt idx="2255">
                  <c:v>101.8</c:v>
                </c:pt>
                <c:pt idx="2256">
                  <c:v>117.6</c:v>
                </c:pt>
                <c:pt idx="2257">
                  <c:v>128.70000000000002</c:v>
                </c:pt>
                <c:pt idx="2258">
                  <c:v>135.69999999999999</c:v>
                </c:pt>
                <c:pt idx="2259">
                  <c:v>144.5</c:v>
                </c:pt>
                <c:pt idx="2260">
                  <c:v>145.6</c:v>
                </c:pt>
                <c:pt idx="2261">
                  <c:v>139.19999999999999</c:v>
                </c:pt>
                <c:pt idx="2262">
                  <c:v>128.5</c:v>
                </c:pt>
                <c:pt idx="2263">
                  <c:v>91.800000000000011</c:v>
                </c:pt>
                <c:pt idx="2264">
                  <c:v>68.8</c:v>
                </c:pt>
                <c:pt idx="2265">
                  <c:v>61.9</c:v>
                </c:pt>
                <c:pt idx="2266">
                  <c:v>58.6</c:v>
                </c:pt>
                <c:pt idx="2267">
                  <c:v>60.900000000000006</c:v>
                </c:pt>
                <c:pt idx="2268">
                  <c:v>64.600000000000009</c:v>
                </c:pt>
                <c:pt idx="2269">
                  <c:v>69.099999999999994</c:v>
                </c:pt>
                <c:pt idx="2270">
                  <c:v>73.899999999999991</c:v>
                </c:pt>
                <c:pt idx="2271">
                  <c:v>80.400000000000006</c:v>
                </c:pt>
                <c:pt idx="2272">
                  <c:v>78.3</c:v>
                </c:pt>
                <c:pt idx="2273">
                  <c:v>73.800000000000011</c:v>
                </c:pt>
                <c:pt idx="2274">
                  <c:v>76.099999999999994</c:v>
                </c:pt>
                <c:pt idx="2275">
                  <c:v>80.8</c:v>
                </c:pt>
                <c:pt idx="2276">
                  <c:v>90.6</c:v>
                </c:pt>
                <c:pt idx="2277">
                  <c:v>108.5</c:v>
                </c:pt>
                <c:pt idx="2278">
                  <c:v>130.39999999999998</c:v>
                </c:pt>
                <c:pt idx="2279">
                  <c:v>146.4</c:v>
                </c:pt>
                <c:pt idx="2280">
                  <c:v>154.1</c:v>
                </c:pt>
                <c:pt idx="2281">
                  <c:v>158.1</c:v>
                </c:pt>
                <c:pt idx="2282">
                  <c:v>158.20000000000002</c:v>
                </c:pt>
                <c:pt idx="2283">
                  <c:v>157.4</c:v>
                </c:pt>
                <c:pt idx="2284">
                  <c:v>150.69999999999999</c:v>
                </c:pt>
                <c:pt idx="2285">
                  <c:v>138.9</c:v>
                </c:pt>
                <c:pt idx="2286">
                  <c:v>125.6</c:v>
                </c:pt>
                <c:pt idx="2287">
                  <c:v>100.5</c:v>
                </c:pt>
                <c:pt idx="2288">
                  <c:v>92.899999999999991</c:v>
                </c:pt>
                <c:pt idx="2289">
                  <c:v>112.8</c:v>
                </c:pt>
                <c:pt idx="2290">
                  <c:v>130.6</c:v>
                </c:pt>
                <c:pt idx="2291">
                  <c:v>140.4</c:v>
                </c:pt>
                <c:pt idx="2292">
                  <c:v>144</c:v>
                </c:pt>
                <c:pt idx="2293">
                  <c:v>143.9</c:v>
                </c:pt>
                <c:pt idx="2294">
                  <c:v>142.1</c:v>
                </c:pt>
                <c:pt idx="2295">
                  <c:v>141.4</c:v>
                </c:pt>
                <c:pt idx="2296">
                  <c:v>133.1</c:v>
                </c:pt>
                <c:pt idx="2297">
                  <c:v>125</c:v>
                </c:pt>
                <c:pt idx="2298">
                  <c:v>125</c:v>
                </c:pt>
                <c:pt idx="2299">
                  <c:v>115.7</c:v>
                </c:pt>
                <c:pt idx="2300">
                  <c:v>103.4</c:v>
                </c:pt>
                <c:pt idx="2301">
                  <c:v>101.5</c:v>
                </c:pt>
                <c:pt idx="2302">
                  <c:v>107.5</c:v>
                </c:pt>
                <c:pt idx="2303">
                  <c:v>116.3</c:v>
                </c:pt>
                <c:pt idx="2304">
                  <c:v>122.5</c:v>
                </c:pt>
                <c:pt idx="2305">
                  <c:v>124.39999999999999</c:v>
                </c:pt>
                <c:pt idx="2306">
                  <c:v>122.2</c:v>
                </c:pt>
                <c:pt idx="2307">
                  <c:v>119.6</c:v>
                </c:pt>
                <c:pt idx="2308">
                  <c:v>118.2</c:v>
                </c:pt>
                <c:pt idx="2309">
                  <c:v>118.5</c:v>
                </c:pt>
                <c:pt idx="2310">
                  <c:v>117.4</c:v>
                </c:pt>
                <c:pt idx="2311">
                  <c:v>95.5</c:v>
                </c:pt>
                <c:pt idx="2312">
                  <c:v>84.8</c:v>
                </c:pt>
                <c:pt idx="2313">
                  <c:v>104.89999999999999</c:v>
                </c:pt>
                <c:pt idx="2314">
                  <c:v>116.8</c:v>
                </c:pt>
                <c:pt idx="2315">
                  <c:v>107.6</c:v>
                </c:pt>
                <c:pt idx="2316">
                  <c:v>93.600000000000009</c:v>
                </c:pt>
                <c:pt idx="2317">
                  <c:v>84.4</c:v>
                </c:pt>
                <c:pt idx="2318">
                  <c:v>83</c:v>
                </c:pt>
                <c:pt idx="2319">
                  <c:v>87.6</c:v>
                </c:pt>
                <c:pt idx="2320">
                  <c:v>105.1</c:v>
                </c:pt>
                <c:pt idx="2321">
                  <c:v>130.89999999999998</c:v>
                </c:pt>
                <c:pt idx="2322">
                  <c:v>151.9</c:v>
                </c:pt>
                <c:pt idx="2323">
                  <c:v>159</c:v>
                </c:pt>
                <c:pt idx="2324">
                  <c:v>154.4</c:v>
                </c:pt>
                <c:pt idx="2325">
                  <c:v>147.9</c:v>
                </c:pt>
                <c:pt idx="2326">
                  <c:v>143.6</c:v>
                </c:pt>
                <c:pt idx="2327">
                  <c:v>140</c:v>
                </c:pt>
                <c:pt idx="2328">
                  <c:v>141</c:v>
                </c:pt>
                <c:pt idx="2329">
                  <c:v>140.9</c:v>
                </c:pt>
                <c:pt idx="2330">
                  <c:v>141.30000000000001</c:v>
                </c:pt>
                <c:pt idx="2331">
                  <c:v>147.9</c:v>
                </c:pt>
                <c:pt idx="2332">
                  <c:v>165.3</c:v>
                </c:pt>
                <c:pt idx="2333">
                  <c:v>188.20000000000002</c:v>
                </c:pt>
                <c:pt idx="2334">
                  <c:v>196</c:v>
                </c:pt>
                <c:pt idx="2335">
                  <c:v>191</c:v>
                </c:pt>
                <c:pt idx="2336">
                  <c:v>182.7</c:v>
                </c:pt>
                <c:pt idx="2337">
                  <c:v>195.1</c:v>
                </c:pt>
                <c:pt idx="2338">
                  <c:v>211.79999999999998</c:v>
                </c:pt>
                <c:pt idx="2339">
                  <c:v>232.8</c:v>
                </c:pt>
                <c:pt idx="2340">
                  <c:v>263.90000000000003</c:v>
                </c:pt>
                <c:pt idx="2341">
                  <c:v>298.5</c:v>
                </c:pt>
                <c:pt idx="2342">
                  <c:v>312</c:v>
                </c:pt>
                <c:pt idx="2343">
                  <c:v>308.8</c:v>
                </c:pt>
                <c:pt idx="2344">
                  <c:v>268.8</c:v>
                </c:pt>
                <c:pt idx="2345">
                  <c:v>229.9</c:v>
                </c:pt>
                <c:pt idx="2346">
                  <c:v>213.29999999999998</c:v>
                </c:pt>
                <c:pt idx="2347">
                  <c:v>187.1</c:v>
                </c:pt>
                <c:pt idx="2348">
                  <c:v>184.9</c:v>
                </c:pt>
                <c:pt idx="2349">
                  <c:v>175</c:v>
                </c:pt>
                <c:pt idx="2350">
                  <c:v>178.7</c:v>
                </c:pt>
                <c:pt idx="2351">
                  <c:v>182.10000000000002</c:v>
                </c:pt>
                <c:pt idx="2352">
                  <c:v>190.20000000000002</c:v>
                </c:pt>
                <c:pt idx="2353">
                  <c:v>202.7</c:v>
                </c:pt>
                <c:pt idx="2354">
                  <c:v>214.7</c:v>
                </c:pt>
                <c:pt idx="2355">
                  <c:v>220.5</c:v>
                </c:pt>
                <c:pt idx="2356">
                  <c:v>229.5</c:v>
                </c:pt>
                <c:pt idx="2357">
                  <c:v>243</c:v>
                </c:pt>
                <c:pt idx="2358">
                  <c:v>246.60000000000002</c:v>
                </c:pt>
                <c:pt idx="2359">
                  <c:v>258.60000000000002</c:v>
                </c:pt>
                <c:pt idx="2360">
                  <c:v>308.3</c:v>
                </c:pt>
                <c:pt idx="2361">
                  <c:v>341.5</c:v>
                </c:pt>
                <c:pt idx="2362">
                  <c:v>355.5</c:v>
                </c:pt>
                <c:pt idx="2363">
                  <c:v>349.5</c:v>
                </c:pt>
                <c:pt idx="2364">
                  <c:v>341.9</c:v>
                </c:pt>
                <c:pt idx="2365">
                  <c:v>342.5</c:v>
                </c:pt>
                <c:pt idx="2366">
                  <c:v>346.7</c:v>
                </c:pt>
                <c:pt idx="2367">
                  <c:v>342.5</c:v>
                </c:pt>
                <c:pt idx="2368">
                  <c:v>323.7</c:v>
                </c:pt>
                <c:pt idx="2369">
                  <c:v>283</c:v>
                </c:pt>
                <c:pt idx="2370">
                  <c:v>245.10000000000002</c:v>
                </c:pt>
                <c:pt idx="2371">
                  <c:v>225</c:v>
                </c:pt>
                <c:pt idx="2372">
                  <c:v>211.2</c:v>
                </c:pt>
                <c:pt idx="2373">
                  <c:v>210.7</c:v>
                </c:pt>
                <c:pt idx="2374">
                  <c:v>225.3</c:v>
                </c:pt>
                <c:pt idx="2375">
                  <c:v>238.9</c:v>
                </c:pt>
                <c:pt idx="2376">
                  <c:v>238.8</c:v>
                </c:pt>
                <c:pt idx="2377">
                  <c:v>246.9</c:v>
                </c:pt>
                <c:pt idx="2378">
                  <c:v>245.60000000000002</c:v>
                </c:pt>
                <c:pt idx="2379">
                  <c:v>241.29999999999998</c:v>
                </c:pt>
                <c:pt idx="2380">
                  <c:v>259</c:v>
                </c:pt>
                <c:pt idx="2381">
                  <c:v>276.7</c:v>
                </c:pt>
                <c:pt idx="2382">
                  <c:v>275.5</c:v>
                </c:pt>
                <c:pt idx="2383">
                  <c:v>299.39999999999998</c:v>
                </c:pt>
                <c:pt idx="2384">
                  <c:v>314.3</c:v>
                </c:pt>
                <c:pt idx="2385">
                  <c:v>306.20000000000005</c:v>
                </c:pt>
                <c:pt idx="2386">
                  <c:v>298.5</c:v>
                </c:pt>
                <c:pt idx="2387">
                  <c:v>302.89999999999998</c:v>
                </c:pt>
                <c:pt idx="2388">
                  <c:v>321.60000000000002</c:v>
                </c:pt>
                <c:pt idx="2389">
                  <c:v>345.7</c:v>
                </c:pt>
                <c:pt idx="2390">
                  <c:v>361.20000000000005</c:v>
                </c:pt>
                <c:pt idx="2391">
                  <c:v>371.8</c:v>
                </c:pt>
                <c:pt idx="2392">
                  <c:v>378.59999999999997</c:v>
                </c:pt>
                <c:pt idx="2393">
                  <c:v>368.59999999999997</c:v>
                </c:pt>
                <c:pt idx="2394">
                  <c:v>354</c:v>
                </c:pt>
                <c:pt idx="2395">
                  <c:v>352.5</c:v>
                </c:pt>
                <c:pt idx="2396">
                  <c:v>354.5</c:v>
                </c:pt>
                <c:pt idx="2397">
                  <c:v>354.1</c:v>
                </c:pt>
                <c:pt idx="2398">
                  <c:v>359.5</c:v>
                </c:pt>
                <c:pt idx="2399">
                  <c:v>350.3</c:v>
                </c:pt>
                <c:pt idx="2400">
                  <c:v>344</c:v>
                </c:pt>
                <c:pt idx="2401">
                  <c:v>331.7</c:v>
                </c:pt>
                <c:pt idx="2402">
                  <c:v>322</c:v>
                </c:pt>
                <c:pt idx="2403">
                  <c:v>306.7</c:v>
                </c:pt>
                <c:pt idx="2404">
                  <c:v>288.89999999999998</c:v>
                </c:pt>
                <c:pt idx="2405">
                  <c:v>284.2</c:v>
                </c:pt>
                <c:pt idx="2406">
                  <c:v>280</c:v>
                </c:pt>
                <c:pt idx="2407">
                  <c:v>307.3</c:v>
                </c:pt>
                <c:pt idx="2408">
                  <c:v>334</c:v>
                </c:pt>
                <c:pt idx="2409">
                  <c:v>331.8</c:v>
                </c:pt>
                <c:pt idx="2410">
                  <c:v>318.5</c:v>
                </c:pt>
                <c:pt idx="2411">
                  <c:v>309.8</c:v>
                </c:pt>
                <c:pt idx="2412">
                  <c:v>303.20000000000005</c:v>
                </c:pt>
                <c:pt idx="2413">
                  <c:v>286.10000000000002</c:v>
                </c:pt>
                <c:pt idx="2414">
                  <c:v>276.2</c:v>
                </c:pt>
                <c:pt idx="2415">
                  <c:v>257.40000000000003</c:v>
                </c:pt>
                <c:pt idx="2416">
                  <c:v>231.3</c:v>
                </c:pt>
                <c:pt idx="2417">
                  <c:v>184.2</c:v>
                </c:pt>
                <c:pt idx="2418">
                  <c:v>158.20000000000002</c:v>
                </c:pt>
                <c:pt idx="2419">
                  <c:v>145.4</c:v>
                </c:pt>
                <c:pt idx="2420">
                  <c:v>140.9</c:v>
                </c:pt>
                <c:pt idx="2421">
                  <c:v>151.10000000000002</c:v>
                </c:pt>
                <c:pt idx="2422">
                  <c:v>165</c:v>
                </c:pt>
                <c:pt idx="2423">
                  <c:v>170.5</c:v>
                </c:pt>
                <c:pt idx="2424">
                  <c:v>173.5</c:v>
                </c:pt>
                <c:pt idx="2425">
                  <c:v>175.3</c:v>
                </c:pt>
                <c:pt idx="2426">
                  <c:v>179.2</c:v>
                </c:pt>
                <c:pt idx="2427">
                  <c:v>181.29999999999998</c:v>
                </c:pt>
                <c:pt idx="2428">
                  <c:v>176.6</c:v>
                </c:pt>
                <c:pt idx="2429">
                  <c:v>169.9</c:v>
                </c:pt>
                <c:pt idx="2430">
                  <c:v>154.20000000000002</c:v>
                </c:pt>
                <c:pt idx="2431">
                  <c:v>134.1</c:v>
                </c:pt>
                <c:pt idx="2432">
                  <c:v>135.69999999999999</c:v>
                </c:pt>
                <c:pt idx="2433">
                  <c:v>147.60000000000002</c:v>
                </c:pt>
                <c:pt idx="2434">
                  <c:v>162.20000000000002</c:v>
                </c:pt>
                <c:pt idx="2435">
                  <c:v>172.2</c:v>
                </c:pt>
                <c:pt idx="2436">
                  <c:v>179.5</c:v>
                </c:pt>
                <c:pt idx="2437">
                  <c:v>182.60000000000002</c:v>
                </c:pt>
                <c:pt idx="2438">
                  <c:v>176.9</c:v>
                </c:pt>
                <c:pt idx="2439">
                  <c:v>156.5</c:v>
                </c:pt>
                <c:pt idx="2440">
                  <c:v>133.39999999999998</c:v>
                </c:pt>
                <c:pt idx="2441">
                  <c:v>115.3</c:v>
                </c:pt>
                <c:pt idx="2442">
                  <c:v>121.7</c:v>
                </c:pt>
                <c:pt idx="2443">
                  <c:v>148.4</c:v>
                </c:pt>
                <c:pt idx="2444">
                  <c:v>167.6</c:v>
                </c:pt>
                <c:pt idx="2445">
                  <c:v>185.4</c:v>
                </c:pt>
                <c:pt idx="2446">
                  <c:v>195.1</c:v>
                </c:pt>
                <c:pt idx="2447">
                  <c:v>197.4</c:v>
                </c:pt>
                <c:pt idx="2448">
                  <c:v>199.5</c:v>
                </c:pt>
                <c:pt idx="2449">
                  <c:v>205.5</c:v>
                </c:pt>
                <c:pt idx="2450">
                  <c:v>208.8</c:v>
                </c:pt>
                <c:pt idx="2451">
                  <c:v>204.6</c:v>
                </c:pt>
                <c:pt idx="2452">
                  <c:v>187.20000000000002</c:v>
                </c:pt>
                <c:pt idx="2453">
                  <c:v>172.5</c:v>
                </c:pt>
                <c:pt idx="2454">
                  <c:v>155.9</c:v>
                </c:pt>
                <c:pt idx="2455">
                  <c:v>113.3</c:v>
                </c:pt>
                <c:pt idx="2456">
                  <c:v>97</c:v>
                </c:pt>
                <c:pt idx="2457">
                  <c:v>123.39999999999999</c:v>
                </c:pt>
                <c:pt idx="2458">
                  <c:v>141.69999999999999</c:v>
                </c:pt>
                <c:pt idx="2459">
                  <c:v>160.89999999999998</c:v>
                </c:pt>
                <c:pt idx="2460">
                  <c:v>181.29999999999998</c:v>
                </c:pt>
                <c:pt idx="2461">
                  <c:v>200.5</c:v>
                </c:pt>
                <c:pt idx="2462">
                  <c:v>214.7</c:v>
                </c:pt>
                <c:pt idx="2463">
                  <c:v>210.10000000000002</c:v>
                </c:pt>
                <c:pt idx="2464">
                  <c:v>177.8</c:v>
                </c:pt>
                <c:pt idx="2465">
                  <c:v>146.30000000000001</c:v>
                </c:pt>
                <c:pt idx="2466">
                  <c:v>156.9</c:v>
                </c:pt>
                <c:pt idx="2467">
                  <c:v>178</c:v>
                </c:pt>
                <c:pt idx="2468">
                  <c:v>202.9</c:v>
                </c:pt>
                <c:pt idx="2469">
                  <c:v>236.3</c:v>
                </c:pt>
                <c:pt idx="2470">
                  <c:v>256.7</c:v>
                </c:pt>
                <c:pt idx="2471">
                  <c:v>227.89999999999998</c:v>
                </c:pt>
                <c:pt idx="2472">
                  <c:v>225.70000000000002</c:v>
                </c:pt>
                <c:pt idx="2473">
                  <c:v>267.90000000000003</c:v>
                </c:pt>
                <c:pt idx="2474">
                  <c:v>275.7</c:v>
                </c:pt>
                <c:pt idx="2475">
                  <c:v>271.89999999999998</c:v>
                </c:pt>
                <c:pt idx="2476">
                  <c:v>263.90000000000003</c:v>
                </c:pt>
                <c:pt idx="2477">
                  <c:v>252.5</c:v>
                </c:pt>
                <c:pt idx="2478">
                  <c:v>238.9</c:v>
                </c:pt>
                <c:pt idx="2479">
                  <c:v>209.7</c:v>
                </c:pt>
                <c:pt idx="2480">
                  <c:v>184.10000000000002</c:v>
                </c:pt>
                <c:pt idx="2481">
                  <c:v>260.5</c:v>
                </c:pt>
                <c:pt idx="2482">
                  <c:v>386.5</c:v>
                </c:pt>
                <c:pt idx="2483">
                  <c:v>478.5</c:v>
                </c:pt>
                <c:pt idx="2484">
                  <c:v>525.59999999999991</c:v>
                </c:pt>
                <c:pt idx="2485">
                  <c:v>549.69999999999993</c:v>
                </c:pt>
                <c:pt idx="2486">
                  <c:v>548.20000000000005</c:v>
                </c:pt>
                <c:pt idx="2487">
                  <c:v>518.9</c:v>
                </c:pt>
                <c:pt idx="2488">
                  <c:v>466.6</c:v>
                </c:pt>
                <c:pt idx="2489">
                  <c:v>417.8</c:v>
                </c:pt>
                <c:pt idx="2490">
                  <c:v>388.79999999999995</c:v>
                </c:pt>
                <c:pt idx="2491">
                  <c:v>349.4</c:v>
                </c:pt>
                <c:pt idx="2492">
                  <c:v>316.8</c:v>
                </c:pt>
                <c:pt idx="2493">
                  <c:v>305.20000000000005</c:v>
                </c:pt>
                <c:pt idx="2494">
                  <c:v>309</c:v>
                </c:pt>
                <c:pt idx="2495">
                  <c:v>318.90000000000003</c:v>
                </c:pt>
                <c:pt idx="2496">
                  <c:v>316.3</c:v>
                </c:pt>
                <c:pt idx="2497">
                  <c:v>312.09999999999997</c:v>
                </c:pt>
                <c:pt idx="2498">
                  <c:v>312.7</c:v>
                </c:pt>
                <c:pt idx="2499">
                  <c:v>312.40000000000003</c:v>
                </c:pt>
                <c:pt idx="2500">
                  <c:v>311</c:v>
                </c:pt>
                <c:pt idx="2501">
                  <c:v>304.39999999999998</c:v>
                </c:pt>
                <c:pt idx="2502">
                  <c:v>270.2</c:v>
                </c:pt>
                <c:pt idx="2503">
                  <c:v>254.30000000000004</c:v>
                </c:pt>
                <c:pt idx="2504">
                  <c:v>271.5</c:v>
                </c:pt>
                <c:pt idx="2505">
                  <c:v>263.10000000000002</c:v>
                </c:pt>
                <c:pt idx="2506">
                  <c:v>242.29999999999998</c:v>
                </c:pt>
                <c:pt idx="2507">
                  <c:v>228.2</c:v>
                </c:pt>
                <c:pt idx="2508">
                  <c:v>219.4</c:v>
                </c:pt>
                <c:pt idx="2509">
                  <c:v>219.5</c:v>
                </c:pt>
                <c:pt idx="2510">
                  <c:v>221.70000000000002</c:v>
                </c:pt>
                <c:pt idx="2511">
                  <c:v>217</c:v>
                </c:pt>
                <c:pt idx="2512">
                  <c:v>206.3</c:v>
                </c:pt>
                <c:pt idx="2513">
                  <c:v>180.10000000000002</c:v>
                </c:pt>
                <c:pt idx="2514">
                  <c:v>149.79999999999998</c:v>
                </c:pt>
                <c:pt idx="2515">
                  <c:v>130.70000000000002</c:v>
                </c:pt>
                <c:pt idx="2516">
                  <c:v>112.60000000000001</c:v>
                </c:pt>
                <c:pt idx="2517">
                  <c:v>102</c:v>
                </c:pt>
                <c:pt idx="2518">
                  <c:v>99.4</c:v>
                </c:pt>
                <c:pt idx="2519">
                  <c:v>95.2</c:v>
                </c:pt>
                <c:pt idx="2520">
                  <c:v>90.5</c:v>
                </c:pt>
                <c:pt idx="2521">
                  <c:v>85.4</c:v>
                </c:pt>
                <c:pt idx="2522">
                  <c:v>78.600000000000009</c:v>
                </c:pt>
                <c:pt idx="2523">
                  <c:v>69.5</c:v>
                </c:pt>
                <c:pt idx="2524">
                  <c:v>60.1</c:v>
                </c:pt>
                <c:pt idx="2525">
                  <c:v>51.2</c:v>
                </c:pt>
                <c:pt idx="2526">
                  <c:v>41.9</c:v>
                </c:pt>
                <c:pt idx="2527">
                  <c:v>26.9</c:v>
                </c:pt>
                <c:pt idx="2528">
                  <c:v>32.300000000000004</c:v>
                </c:pt>
                <c:pt idx="2529">
                  <c:v>41.7</c:v>
                </c:pt>
                <c:pt idx="2530">
                  <c:v>52.900000000000006</c:v>
                </c:pt>
                <c:pt idx="2531">
                  <c:v>66.8</c:v>
                </c:pt>
                <c:pt idx="2532">
                  <c:v>81.3</c:v>
                </c:pt>
                <c:pt idx="2533">
                  <c:v>95.5</c:v>
                </c:pt>
                <c:pt idx="2534">
                  <c:v>111.5</c:v>
                </c:pt>
                <c:pt idx="2535">
                  <c:v>129</c:v>
                </c:pt>
                <c:pt idx="2536">
                  <c:v>137.5</c:v>
                </c:pt>
                <c:pt idx="2537">
                  <c:v>135.9</c:v>
                </c:pt>
                <c:pt idx="2538">
                  <c:v>148.9</c:v>
                </c:pt>
                <c:pt idx="2539">
                  <c:v>162</c:v>
                </c:pt>
                <c:pt idx="2540">
                  <c:v>171.3</c:v>
                </c:pt>
                <c:pt idx="2541">
                  <c:v>190.29999999999998</c:v>
                </c:pt>
                <c:pt idx="2542">
                  <c:v>217.20000000000002</c:v>
                </c:pt>
                <c:pt idx="2543">
                  <c:v>243.79999999999998</c:v>
                </c:pt>
                <c:pt idx="2544">
                  <c:v>260.79999999999995</c:v>
                </c:pt>
                <c:pt idx="2545">
                  <c:v>270.60000000000002</c:v>
                </c:pt>
                <c:pt idx="2546">
                  <c:v>277.8</c:v>
                </c:pt>
                <c:pt idx="2547">
                  <c:v>283.8</c:v>
                </c:pt>
                <c:pt idx="2548">
                  <c:v>281.5</c:v>
                </c:pt>
                <c:pt idx="2549">
                  <c:v>273.39999999999998</c:v>
                </c:pt>
                <c:pt idx="2550">
                  <c:v>230.8</c:v>
                </c:pt>
                <c:pt idx="2551">
                  <c:v>176.1</c:v>
                </c:pt>
                <c:pt idx="2552">
                  <c:v>196</c:v>
                </c:pt>
                <c:pt idx="2553">
                  <c:v>203.3</c:v>
                </c:pt>
                <c:pt idx="2554">
                  <c:v>221.8</c:v>
                </c:pt>
                <c:pt idx="2555">
                  <c:v>251.9</c:v>
                </c:pt>
                <c:pt idx="2556">
                  <c:v>265.40000000000003</c:v>
                </c:pt>
                <c:pt idx="2557">
                  <c:v>251.2</c:v>
                </c:pt>
                <c:pt idx="2558">
                  <c:v>225.39999999999998</c:v>
                </c:pt>
                <c:pt idx="2559">
                  <c:v>211.10000000000002</c:v>
                </c:pt>
                <c:pt idx="2560">
                  <c:v>220.5</c:v>
                </c:pt>
                <c:pt idx="2561">
                  <c:v>235.3</c:v>
                </c:pt>
                <c:pt idx="2562">
                  <c:v>249.6</c:v>
                </c:pt>
                <c:pt idx="2563">
                  <c:v>254.5</c:v>
                </c:pt>
                <c:pt idx="2564">
                  <c:v>257.90000000000003</c:v>
                </c:pt>
                <c:pt idx="2565">
                  <c:v>273.7</c:v>
                </c:pt>
                <c:pt idx="2566">
                  <c:v>308.7</c:v>
                </c:pt>
                <c:pt idx="2567">
                  <c:v>342.9</c:v>
                </c:pt>
                <c:pt idx="2568">
                  <c:v>362.3</c:v>
                </c:pt>
                <c:pt idx="2569">
                  <c:v>370.3</c:v>
                </c:pt>
                <c:pt idx="2570">
                  <c:v>371.09999999999997</c:v>
                </c:pt>
                <c:pt idx="2571">
                  <c:v>371.5</c:v>
                </c:pt>
                <c:pt idx="2572">
                  <c:v>362.3</c:v>
                </c:pt>
                <c:pt idx="2573">
                  <c:v>349.8</c:v>
                </c:pt>
                <c:pt idx="2574">
                  <c:v>319</c:v>
                </c:pt>
                <c:pt idx="2575">
                  <c:v>248.79999999999998</c:v>
                </c:pt>
                <c:pt idx="2576">
                  <c:v>237.9</c:v>
                </c:pt>
                <c:pt idx="2577">
                  <c:v>276.60000000000002</c:v>
                </c:pt>
                <c:pt idx="2578">
                  <c:v>282.60000000000002</c:v>
                </c:pt>
                <c:pt idx="2579">
                  <c:v>275.2</c:v>
                </c:pt>
                <c:pt idx="2580">
                  <c:v>264.5</c:v>
                </c:pt>
                <c:pt idx="2581">
                  <c:v>255.5</c:v>
                </c:pt>
                <c:pt idx="2582">
                  <c:v>246.4</c:v>
                </c:pt>
                <c:pt idx="2583">
                  <c:v>229.7</c:v>
                </c:pt>
                <c:pt idx="2584">
                  <c:v>205.7</c:v>
                </c:pt>
                <c:pt idx="2585">
                  <c:v>196.9</c:v>
                </c:pt>
                <c:pt idx="2586">
                  <c:v>215.4</c:v>
                </c:pt>
                <c:pt idx="2587">
                  <c:v>229.5</c:v>
                </c:pt>
                <c:pt idx="2588">
                  <c:v>243.60000000000002</c:v>
                </c:pt>
                <c:pt idx="2589">
                  <c:v>263.29999999999995</c:v>
                </c:pt>
                <c:pt idx="2590">
                  <c:v>286.60000000000002</c:v>
                </c:pt>
                <c:pt idx="2591">
                  <c:v>309.8</c:v>
                </c:pt>
                <c:pt idx="2592">
                  <c:v>332.1</c:v>
                </c:pt>
                <c:pt idx="2593">
                  <c:v>347.1</c:v>
                </c:pt>
                <c:pt idx="2594">
                  <c:v>347</c:v>
                </c:pt>
                <c:pt idx="2595">
                  <c:v>338.9</c:v>
                </c:pt>
                <c:pt idx="2596">
                  <c:v>326.60000000000002</c:v>
                </c:pt>
                <c:pt idx="2597">
                  <c:v>319.90000000000003</c:v>
                </c:pt>
                <c:pt idx="2598">
                  <c:v>306.59999999999997</c:v>
                </c:pt>
                <c:pt idx="2599">
                  <c:v>240.79999999999998</c:v>
                </c:pt>
                <c:pt idx="2600">
                  <c:v>180.9</c:v>
                </c:pt>
                <c:pt idx="2601">
                  <c:v>183.10000000000002</c:v>
                </c:pt>
                <c:pt idx="2602">
                  <c:v>216.29999999999998</c:v>
                </c:pt>
                <c:pt idx="2603">
                  <c:v>257.79999999999995</c:v>
                </c:pt>
                <c:pt idx="2604">
                  <c:v>289.2</c:v>
                </c:pt>
                <c:pt idx="2605">
                  <c:v>308.90000000000003</c:v>
                </c:pt>
                <c:pt idx="2606">
                  <c:v>310</c:v>
                </c:pt>
                <c:pt idx="2607">
                  <c:v>276.2</c:v>
                </c:pt>
                <c:pt idx="2608">
                  <c:v>205</c:v>
                </c:pt>
                <c:pt idx="2609">
                  <c:v>143.4</c:v>
                </c:pt>
                <c:pt idx="2610">
                  <c:v>119.9</c:v>
                </c:pt>
                <c:pt idx="2611">
                  <c:v>113.5</c:v>
                </c:pt>
                <c:pt idx="2612">
                  <c:v>112.3</c:v>
                </c:pt>
                <c:pt idx="2613">
                  <c:v>110</c:v>
                </c:pt>
                <c:pt idx="2614">
                  <c:v>116.2</c:v>
                </c:pt>
                <c:pt idx="2615">
                  <c:v>134.4</c:v>
                </c:pt>
                <c:pt idx="2616">
                  <c:v>158.5</c:v>
                </c:pt>
                <c:pt idx="2617">
                  <c:v>183.4</c:v>
                </c:pt>
                <c:pt idx="2618">
                  <c:v>211.4</c:v>
                </c:pt>
                <c:pt idx="2619">
                  <c:v>245.60000000000002</c:v>
                </c:pt>
                <c:pt idx="2620">
                  <c:v>272.3</c:v>
                </c:pt>
                <c:pt idx="2621">
                  <c:v>282.89999999999998</c:v>
                </c:pt>
                <c:pt idx="2622">
                  <c:v>238.5</c:v>
                </c:pt>
                <c:pt idx="2623">
                  <c:v>212.9</c:v>
                </c:pt>
                <c:pt idx="2624">
                  <c:v>226.5</c:v>
                </c:pt>
                <c:pt idx="2625">
                  <c:v>225.6</c:v>
                </c:pt>
                <c:pt idx="2626">
                  <c:v>233.5</c:v>
                </c:pt>
                <c:pt idx="2627">
                  <c:v>248.79999999999998</c:v>
                </c:pt>
                <c:pt idx="2628">
                  <c:v>258.2</c:v>
                </c:pt>
                <c:pt idx="2629">
                  <c:v>263.29999999999995</c:v>
                </c:pt>
                <c:pt idx="2630">
                  <c:v>273.7</c:v>
                </c:pt>
                <c:pt idx="2631">
                  <c:v>271.60000000000002</c:v>
                </c:pt>
                <c:pt idx="2632">
                  <c:v>289.5</c:v>
                </c:pt>
                <c:pt idx="2633">
                  <c:v>325.10000000000002</c:v>
                </c:pt>
                <c:pt idx="2634">
                  <c:v>328</c:v>
                </c:pt>
                <c:pt idx="2635">
                  <c:v>317</c:v>
                </c:pt>
                <c:pt idx="2636">
                  <c:v>326.79999999999995</c:v>
                </c:pt>
                <c:pt idx="2637">
                  <c:v>336.8</c:v>
                </c:pt>
                <c:pt idx="2638">
                  <c:v>343.1</c:v>
                </c:pt>
                <c:pt idx="2639">
                  <c:v>357.70000000000005</c:v>
                </c:pt>
                <c:pt idx="2640">
                  <c:v>366.70000000000005</c:v>
                </c:pt>
                <c:pt idx="2641">
                  <c:v>361.70000000000005</c:v>
                </c:pt>
                <c:pt idx="2642">
                  <c:v>349.8</c:v>
                </c:pt>
                <c:pt idx="2643">
                  <c:v>337.5</c:v>
                </c:pt>
                <c:pt idx="2644">
                  <c:v>331.8</c:v>
                </c:pt>
                <c:pt idx="2645">
                  <c:v>336.2</c:v>
                </c:pt>
                <c:pt idx="2646">
                  <c:v>310.3</c:v>
                </c:pt>
                <c:pt idx="2647">
                  <c:v>397.9</c:v>
                </c:pt>
                <c:pt idx="2648">
                  <c:v>422.3</c:v>
                </c:pt>
                <c:pt idx="2649">
                  <c:v>412.5</c:v>
                </c:pt>
                <c:pt idx="2650">
                  <c:v>375.8</c:v>
                </c:pt>
                <c:pt idx="2651">
                  <c:v>336.1</c:v>
                </c:pt>
                <c:pt idx="2652">
                  <c:v>304.8</c:v>
                </c:pt>
                <c:pt idx="2653">
                  <c:v>278.39999999999998</c:v>
                </c:pt>
                <c:pt idx="2654">
                  <c:v>262.29999999999995</c:v>
                </c:pt>
                <c:pt idx="2655">
                  <c:v>256.60000000000002</c:v>
                </c:pt>
                <c:pt idx="2656">
                  <c:v>257.7</c:v>
                </c:pt>
                <c:pt idx="2657">
                  <c:v>237.1</c:v>
                </c:pt>
                <c:pt idx="2658">
                  <c:v>218.70000000000002</c:v>
                </c:pt>
                <c:pt idx="2659">
                  <c:v>228.4</c:v>
                </c:pt>
                <c:pt idx="2660">
                  <c:v>241.2</c:v>
                </c:pt>
                <c:pt idx="2661">
                  <c:v>252.4</c:v>
                </c:pt>
                <c:pt idx="2662">
                  <c:v>263.2</c:v>
                </c:pt>
                <c:pt idx="2663">
                  <c:v>268.10000000000002</c:v>
                </c:pt>
                <c:pt idx="2664">
                  <c:v>263.2</c:v>
                </c:pt>
                <c:pt idx="2665">
                  <c:v>255.80000000000004</c:v>
                </c:pt>
                <c:pt idx="2666">
                  <c:v>241.2</c:v>
                </c:pt>
                <c:pt idx="2667">
                  <c:v>221.29999999999998</c:v>
                </c:pt>
                <c:pt idx="2668">
                  <c:v>196.70000000000002</c:v>
                </c:pt>
                <c:pt idx="2669">
                  <c:v>172.8</c:v>
                </c:pt>
                <c:pt idx="2670">
                  <c:v>136.9</c:v>
                </c:pt>
                <c:pt idx="2671">
                  <c:v>153.10000000000002</c:v>
                </c:pt>
                <c:pt idx="2672">
                  <c:v>163</c:v>
                </c:pt>
                <c:pt idx="2673">
                  <c:v>143.9</c:v>
                </c:pt>
                <c:pt idx="2674">
                  <c:v>115.7</c:v>
                </c:pt>
                <c:pt idx="2675">
                  <c:v>86.1</c:v>
                </c:pt>
                <c:pt idx="2676">
                  <c:v>64.5</c:v>
                </c:pt>
                <c:pt idx="2677">
                  <c:v>56.599999999999994</c:v>
                </c:pt>
                <c:pt idx="2678">
                  <c:v>47.5</c:v>
                </c:pt>
                <c:pt idx="2679">
                  <c:v>46.699999999999996</c:v>
                </c:pt>
                <c:pt idx="2680">
                  <c:v>62.1</c:v>
                </c:pt>
                <c:pt idx="2681">
                  <c:v>71.400000000000006</c:v>
                </c:pt>
                <c:pt idx="2682">
                  <c:v>61</c:v>
                </c:pt>
                <c:pt idx="2683">
                  <c:v>62.199999999999996</c:v>
                </c:pt>
                <c:pt idx="2684">
                  <c:v>76.2</c:v>
                </c:pt>
                <c:pt idx="2685">
                  <c:v>86.5</c:v>
                </c:pt>
                <c:pt idx="2686">
                  <c:v>78.8</c:v>
                </c:pt>
                <c:pt idx="2687">
                  <c:v>72.2</c:v>
                </c:pt>
                <c:pt idx="2688">
                  <c:v>82.9</c:v>
                </c:pt>
                <c:pt idx="2689">
                  <c:v>105.89999999999999</c:v>
                </c:pt>
                <c:pt idx="2690">
                  <c:v>139.9</c:v>
                </c:pt>
                <c:pt idx="2691">
                  <c:v>166.2</c:v>
                </c:pt>
                <c:pt idx="2692">
                  <c:v>175.6</c:v>
                </c:pt>
                <c:pt idx="2693">
                  <c:v>171.4</c:v>
                </c:pt>
                <c:pt idx="2694">
                  <c:v>128.89999999999998</c:v>
                </c:pt>
                <c:pt idx="2695">
                  <c:v>112.5</c:v>
                </c:pt>
                <c:pt idx="2696">
                  <c:v>98.3</c:v>
                </c:pt>
                <c:pt idx="2697">
                  <c:v>79.900000000000006</c:v>
                </c:pt>
                <c:pt idx="2698">
                  <c:v>77.7</c:v>
                </c:pt>
                <c:pt idx="2699">
                  <c:v>90.2</c:v>
                </c:pt>
                <c:pt idx="2700">
                  <c:v>111.8</c:v>
                </c:pt>
                <c:pt idx="2701">
                  <c:v>129.20000000000002</c:v>
                </c:pt>
                <c:pt idx="2702">
                  <c:v>134.69999999999999</c:v>
                </c:pt>
                <c:pt idx="2703">
                  <c:v>136.9</c:v>
                </c:pt>
                <c:pt idx="2704">
                  <c:v>135.1</c:v>
                </c:pt>
                <c:pt idx="2705">
                  <c:v>120.89999999999999</c:v>
                </c:pt>
                <c:pt idx="2706">
                  <c:v>105.7</c:v>
                </c:pt>
                <c:pt idx="2707">
                  <c:v>101.7</c:v>
                </c:pt>
                <c:pt idx="2708">
                  <c:v>102.9</c:v>
                </c:pt>
                <c:pt idx="2709">
                  <c:v>110.7</c:v>
                </c:pt>
                <c:pt idx="2710">
                  <c:v>125.3</c:v>
                </c:pt>
                <c:pt idx="2711">
                  <c:v>133.1</c:v>
                </c:pt>
                <c:pt idx="2712">
                  <c:v>135.9</c:v>
                </c:pt>
                <c:pt idx="2713">
                  <c:v>139</c:v>
                </c:pt>
                <c:pt idx="2714">
                  <c:v>140.30000000000001</c:v>
                </c:pt>
                <c:pt idx="2715">
                  <c:v>138.1</c:v>
                </c:pt>
                <c:pt idx="2716">
                  <c:v>129</c:v>
                </c:pt>
                <c:pt idx="2717">
                  <c:v>124.60000000000001</c:v>
                </c:pt>
                <c:pt idx="2718">
                  <c:v>122.30000000000001</c:v>
                </c:pt>
                <c:pt idx="2719">
                  <c:v>138.80000000000001</c:v>
                </c:pt>
                <c:pt idx="2720">
                  <c:v>175.6</c:v>
                </c:pt>
                <c:pt idx="2721">
                  <c:v>216.79999999999998</c:v>
                </c:pt>
                <c:pt idx="2722">
                  <c:v>262.60000000000002</c:v>
                </c:pt>
                <c:pt idx="2723">
                  <c:v>314.8</c:v>
                </c:pt>
                <c:pt idx="2724">
                  <c:v>373</c:v>
                </c:pt>
                <c:pt idx="2725">
                  <c:v>420.59999999999997</c:v>
                </c:pt>
                <c:pt idx="2726">
                  <c:v>452.5</c:v>
                </c:pt>
                <c:pt idx="2727">
                  <c:v>473</c:v>
                </c:pt>
                <c:pt idx="2728">
                  <c:v>468.5</c:v>
                </c:pt>
                <c:pt idx="2729">
                  <c:v>420.70000000000005</c:v>
                </c:pt>
                <c:pt idx="2730">
                  <c:v>360.3</c:v>
                </c:pt>
                <c:pt idx="2731">
                  <c:v>341.1</c:v>
                </c:pt>
                <c:pt idx="2732">
                  <c:v>339.9</c:v>
                </c:pt>
                <c:pt idx="2733">
                  <c:v>351</c:v>
                </c:pt>
                <c:pt idx="2734">
                  <c:v>356.9</c:v>
                </c:pt>
                <c:pt idx="2735">
                  <c:v>362.8</c:v>
                </c:pt>
                <c:pt idx="2736">
                  <c:v>371.7</c:v>
                </c:pt>
                <c:pt idx="2737">
                  <c:v>381.79999999999995</c:v>
                </c:pt>
                <c:pt idx="2738">
                  <c:v>385.79999999999995</c:v>
                </c:pt>
                <c:pt idx="2739">
                  <c:v>393.6</c:v>
                </c:pt>
                <c:pt idx="2740">
                  <c:v>401.2</c:v>
                </c:pt>
                <c:pt idx="2741">
                  <c:v>403.4</c:v>
                </c:pt>
                <c:pt idx="2742">
                  <c:v>408.1</c:v>
                </c:pt>
                <c:pt idx="2743">
                  <c:v>474</c:v>
                </c:pt>
                <c:pt idx="2744">
                  <c:v>558</c:v>
                </c:pt>
                <c:pt idx="2745">
                  <c:v>600.9</c:v>
                </c:pt>
                <c:pt idx="2746">
                  <c:v>624.70000000000005</c:v>
                </c:pt>
                <c:pt idx="2747">
                  <c:v>645.59999999999991</c:v>
                </c:pt>
                <c:pt idx="2748">
                  <c:v>664.1</c:v>
                </c:pt>
                <c:pt idx="2749">
                  <c:v>680.5</c:v>
                </c:pt>
                <c:pt idx="2750">
                  <c:v>692.1</c:v>
                </c:pt>
                <c:pt idx="2751">
                  <c:v>692.5</c:v>
                </c:pt>
                <c:pt idx="2752">
                  <c:v>676.5</c:v>
                </c:pt>
                <c:pt idx="2753">
                  <c:v>634</c:v>
                </c:pt>
                <c:pt idx="2754">
                  <c:v>572.30000000000007</c:v>
                </c:pt>
                <c:pt idx="2755">
                  <c:v>544.29999999999995</c:v>
                </c:pt>
                <c:pt idx="2756">
                  <c:v>529.4</c:v>
                </c:pt>
                <c:pt idx="2757">
                  <c:v>531.4</c:v>
                </c:pt>
                <c:pt idx="2758">
                  <c:v>534.5</c:v>
                </c:pt>
                <c:pt idx="2759">
                  <c:v>534.59999999999991</c:v>
                </c:pt>
                <c:pt idx="2760">
                  <c:v>535.69999999999993</c:v>
                </c:pt>
                <c:pt idx="2761">
                  <c:v>505.70000000000005</c:v>
                </c:pt>
                <c:pt idx="2762">
                  <c:v>488.09999999999997</c:v>
                </c:pt>
                <c:pt idx="2763">
                  <c:v>460.6</c:v>
                </c:pt>
                <c:pt idx="2764">
                  <c:v>424.5</c:v>
                </c:pt>
                <c:pt idx="2765">
                  <c:v>394.3</c:v>
                </c:pt>
                <c:pt idx="2766">
                  <c:v>389.2</c:v>
                </c:pt>
                <c:pt idx="2767">
                  <c:v>431.3</c:v>
                </c:pt>
                <c:pt idx="2768">
                  <c:v>461.2</c:v>
                </c:pt>
                <c:pt idx="2769">
                  <c:v>490.4</c:v>
                </c:pt>
                <c:pt idx="2770">
                  <c:v>528.29999999999995</c:v>
                </c:pt>
                <c:pt idx="2771">
                  <c:v>581.79999999999995</c:v>
                </c:pt>
                <c:pt idx="2772">
                  <c:v>643.59999999999991</c:v>
                </c:pt>
                <c:pt idx="2773">
                  <c:v>691.9</c:v>
                </c:pt>
                <c:pt idx="2774">
                  <c:v>725.3</c:v>
                </c:pt>
                <c:pt idx="2775">
                  <c:v>742.7</c:v>
                </c:pt>
                <c:pt idx="2776">
                  <c:v>734.8</c:v>
                </c:pt>
                <c:pt idx="2777">
                  <c:v>691.30000000000007</c:v>
                </c:pt>
                <c:pt idx="2778">
                  <c:v>613.70000000000005</c:v>
                </c:pt>
                <c:pt idx="2779">
                  <c:v>549.29999999999995</c:v>
                </c:pt>
                <c:pt idx="2780">
                  <c:v>488.3</c:v>
                </c:pt>
                <c:pt idx="2781">
                  <c:v>438.59999999999997</c:v>
                </c:pt>
                <c:pt idx="2782">
                  <c:v>394.3</c:v>
                </c:pt>
                <c:pt idx="2783">
                  <c:v>352.5</c:v>
                </c:pt>
                <c:pt idx="2784">
                  <c:v>324.7</c:v>
                </c:pt>
                <c:pt idx="2785">
                  <c:v>294</c:v>
                </c:pt>
                <c:pt idx="2786">
                  <c:v>253.2</c:v>
                </c:pt>
                <c:pt idx="2787">
                  <c:v>217.5</c:v>
                </c:pt>
                <c:pt idx="2788">
                  <c:v>186.5</c:v>
                </c:pt>
                <c:pt idx="2789">
                  <c:v>158.29999999999998</c:v>
                </c:pt>
                <c:pt idx="2790">
                  <c:v>123</c:v>
                </c:pt>
                <c:pt idx="2791">
                  <c:v>127.7</c:v>
                </c:pt>
                <c:pt idx="2792">
                  <c:v>136.1</c:v>
                </c:pt>
                <c:pt idx="2793">
                  <c:v>148.19999999999999</c:v>
                </c:pt>
                <c:pt idx="2794">
                  <c:v>172.6</c:v>
                </c:pt>
                <c:pt idx="2795">
                  <c:v>214.79999999999998</c:v>
                </c:pt>
                <c:pt idx="2796">
                  <c:v>271.8</c:v>
                </c:pt>
                <c:pt idx="2797">
                  <c:v>329.2</c:v>
                </c:pt>
                <c:pt idx="2798">
                  <c:v>372.40000000000003</c:v>
                </c:pt>
                <c:pt idx="2799">
                  <c:v>390.6</c:v>
                </c:pt>
                <c:pt idx="2800">
                  <c:v>379.09999999999997</c:v>
                </c:pt>
                <c:pt idx="2801">
                  <c:v>335.7</c:v>
                </c:pt>
                <c:pt idx="2802">
                  <c:v>263</c:v>
                </c:pt>
                <c:pt idx="2803">
                  <c:v>232.2</c:v>
                </c:pt>
                <c:pt idx="2804">
                  <c:v>228.8</c:v>
                </c:pt>
                <c:pt idx="2805">
                  <c:v>233.3</c:v>
                </c:pt>
                <c:pt idx="2806">
                  <c:v>239.4</c:v>
                </c:pt>
                <c:pt idx="2807">
                  <c:v>244.5</c:v>
                </c:pt>
                <c:pt idx="2808">
                  <c:v>248.29999999999998</c:v>
                </c:pt>
                <c:pt idx="2809">
                  <c:v>258.60000000000002</c:v>
                </c:pt>
                <c:pt idx="2810">
                  <c:v>264.2</c:v>
                </c:pt>
                <c:pt idx="2811">
                  <c:v>285.7</c:v>
                </c:pt>
                <c:pt idx="2812">
                  <c:v>290.8</c:v>
                </c:pt>
                <c:pt idx="2813">
                  <c:v>281</c:v>
                </c:pt>
                <c:pt idx="2814">
                  <c:v>254.1</c:v>
                </c:pt>
                <c:pt idx="2815">
                  <c:v>287</c:v>
                </c:pt>
                <c:pt idx="2816">
                  <c:v>296.89999999999998</c:v>
                </c:pt>
                <c:pt idx="2817">
                  <c:v>302</c:v>
                </c:pt>
                <c:pt idx="2818">
                  <c:v>320.10000000000002</c:v>
                </c:pt>
                <c:pt idx="2819">
                  <c:v>343.6</c:v>
                </c:pt>
                <c:pt idx="2820">
                  <c:v>357.9</c:v>
                </c:pt>
                <c:pt idx="2821">
                  <c:v>360.8</c:v>
                </c:pt>
                <c:pt idx="2822">
                  <c:v>354.2</c:v>
                </c:pt>
                <c:pt idx="2823">
                  <c:v>334.1</c:v>
                </c:pt>
                <c:pt idx="2824">
                  <c:v>302.5</c:v>
                </c:pt>
                <c:pt idx="2825">
                  <c:v>260.29999999999995</c:v>
                </c:pt>
                <c:pt idx="2826">
                  <c:v>214.29999999999998</c:v>
                </c:pt>
                <c:pt idx="2827">
                  <c:v>181.29999999999998</c:v>
                </c:pt>
                <c:pt idx="2828">
                  <c:v>161.5</c:v>
                </c:pt>
                <c:pt idx="2829">
                  <c:v>144.4</c:v>
                </c:pt>
                <c:pt idx="2830">
                  <c:v>136.1</c:v>
                </c:pt>
                <c:pt idx="2831">
                  <c:v>130.89999999999998</c:v>
                </c:pt>
                <c:pt idx="2832">
                  <c:v>128.20000000000002</c:v>
                </c:pt>
                <c:pt idx="2833">
                  <c:v>131.20000000000002</c:v>
                </c:pt>
                <c:pt idx="2834">
                  <c:v>135.1</c:v>
                </c:pt>
                <c:pt idx="2835">
                  <c:v>119.6</c:v>
                </c:pt>
                <c:pt idx="2836">
                  <c:v>92</c:v>
                </c:pt>
                <c:pt idx="2837">
                  <c:v>86.4</c:v>
                </c:pt>
                <c:pt idx="2838">
                  <c:v>81</c:v>
                </c:pt>
                <c:pt idx="2839">
                  <c:v>73.400000000000006</c:v>
                </c:pt>
                <c:pt idx="2840">
                  <c:v>87</c:v>
                </c:pt>
                <c:pt idx="2841">
                  <c:v>120.89999999999999</c:v>
                </c:pt>
                <c:pt idx="2842">
                  <c:v>150.79999999999998</c:v>
                </c:pt>
                <c:pt idx="2843">
                  <c:v>156</c:v>
                </c:pt>
                <c:pt idx="2844">
                  <c:v>130</c:v>
                </c:pt>
                <c:pt idx="2845">
                  <c:v>99.3</c:v>
                </c:pt>
                <c:pt idx="2846">
                  <c:v>82.4</c:v>
                </c:pt>
                <c:pt idx="2847">
                  <c:v>78.100000000000009</c:v>
                </c:pt>
                <c:pt idx="2848">
                  <c:v>68.099999999999994</c:v>
                </c:pt>
                <c:pt idx="2849">
                  <c:v>62.1</c:v>
                </c:pt>
                <c:pt idx="2850">
                  <c:v>63</c:v>
                </c:pt>
                <c:pt idx="2851">
                  <c:v>70.400000000000006</c:v>
                </c:pt>
                <c:pt idx="2852">
                  <c:v>75.2</c:v>
                </c:pt>
                <c:pt idx="2853">
                  <c:v>76.5</c:v>
                </c:pt>
                <c:pt idx="2854">
                  <c:v>75.2</c:v>
                </c:pt>
                <c:pt idx="2855">
                  <c:v>80.600000000000009</c:v>
                </c:pt>
                <c:pt idx="2856">
                  <c:v>98.6</c:v>
                </c:pt>
                <c:pt idx="2857">
                  <c:v>116.9</c:v>
                </c:pt>
                <c:pt idx="2858">
                  <c:v>128.30000000000001</c:v>
                </c:pt>
                <c:pt idx="2859">
                  <c:v>129.5</c:v>
                </c:pt>
                <c:pt idx="2860">
                  <c:v>127.8</c:v>
                </c:pt>
                <c:pt idx="2861">
                  <c:v>124.89999999999999</c:v>
                </c:pt>
                <c:pt idx="2862">
                  <c:v>105.89999999999999</c:v>
                </c:pt>
                <c:pt idx="2863">
                  <c:v>112.3</c:v>
                </c:pt>
                <c:pt idx="2864">
                  <c:v>116.2</c:v>
                </c:pt>
                <c:pt idx="2865">
                  <c:v>112.60000000000001</c:v>
                </c:pt>
                <c:pt idx="2866">
                  <c:v>105.6</c:v>
                </c:pt>
                <c:pt idx="2867">
                  <c:v>99.3</c:v>
                </c:pt>
                <c:pt idx="2868">
                  <c:v>96.8</c:v>
                </c:pt>
                <c:pt idx="2869">
                  <c:v>100.5</c:v>
                </c:pt>
                <c:pt idx="2870">
                  <c:v>107.39999999999999</c:v>
                </c:pt>
                <c:pt idx="2871">
                  <c:v>110.3</c:v>
                </c:pt>
                <c:pt idx="2872">
                  <c:v>104.89999999999999</c:v>
                </c:pt>
                <c:pt idx="2873">
                  <c:v>96.600000000000009</c:v>
                </c:pt>
                <c:pt idx="2874">
                  <c:v>98.5</c:v>
                </c:pt>
                <c:pt idx="2875">
                  <c:v>99.2</c:v>
                </c:pt>
                <c:pt idx="2876">
                  <c:v>85.1</c:v>
                </c:pt>
                <c:pt idx="2877">
                  <c:v>71.8</c:v>
                </c:pt>
                <c:pt idx="2878">
                  <c:v>66.400000000000006</c:v>
                </c:pt>
                <c:pt idx="2879">
                  <c:v>65.900000000000006</c:v>
                </c:pt>
                <c:pt idx="2880">
                  <c:v>66.900000000000006</c:v>
                </c:pt>
                <c:pt idx="2881">
                  <c:v>70.5</c:v>
                </c:pt>
                <c:pt idx="2882">
                  <c:v>72.099999999999994</c:v>
                </c:pt>
                <c:pt idx="2883">
                  <c:v>66.5</c:v>
                </c:pt>
                <c:pt idx="2884">
                  <c:v>62.300000000000004</c:v>
                </c:pt>
                <c:pt idx="2885">
                  <c:v>60.6</c:v>
                </c:pt>
                <c:pt idx="2886">
                  <c:v>56.2</c:v>
                </c:pt>
                <c:pt idx="2887">
                  <c:v>52.5</c:v>
                </c:pt>
                <c:pt idx="2888">
                  <c:v>55.800000000000004</c:v>
                </c:pt>
                <c:pt idx="2889">
                  <c:v>52.6</c:v>
                </c:pt>
                <c:pt idx="2890">
                  <c:v>49.5</c:v>
                </c:pt>
                <c:pt idx="2891">
                  <c:v>51</c:v>
                </c:pt>
                <c:pt idx="2892">
                  <c:v>54.699999999999996</c:v>
                </c:pt>
                <c:pt idx="2893">
                  <c:v>57.8</c:v>
                </c:pt>
                <c:pt idx="2894">
                  <c:v>60.400000000000006</c:v>
                </c:pt>
                <c:pt idx="2895">
                  <c:v>81.199999999999989</c:v>
                </c:pt>
                <c:pt idx="2896">
                  <c:v>92.600000000000009</c:v>
                </c:pt>
                <c:pt idx="2897">
                  <c:v>91</c:v>
                </c:pt>
                <c:pt idx="2898">
                  <c:v>98.4</c:v>
                </c:pt>
                <c:pt idx="2899">
                  <c:v>109.5</c:v>
                </c:pt>
                <c:pt idx="2900">
                  <c:v>111</c:v>
                </c:pt>
                <c:pt idx="2901">
                  <c:v>113.3</c:v>
                </c:pt>
                <c:pt idx="2902">
                  <c:v>101.6</c:v>
                </c:pt>
                <c:pt idx="2903">
                  <c:v>97</c:v>
                </c:pt>
                <c:pt idx="2904">
                  <c:v>109.39999999999999</c:v>
                </c:pt>
                <c:pt idx="2905">
                  <c:v>117.2</c:v>
                </c:pt>
                <c:pt idx="2906">
                  <c:v>148.10000000000002</c:v>
                </c:pt>
                <c:pt idx="2907">
                  <c:v>155</c:v>
                </c:pt>
                <c:pt idx="2908">
                  <c:v>157.4</c:v>
                </c:pt>
                <c:pt idx="2909">
                  <c:v>170.9</c:v>
                </c:pt>
                <c:pt idx="2910">
                  <c:v>171.8</c:v>
                </c:pt>
                <c:pt idx="2911">
                  <c:v>185.5</c:v>
                </c:pt>
                <c:pt idx="2912">
                  <c:v>204.5</c:v>
                </c:pt>
                <c:pt idx="2913">
                  <c:v>237.9</c:v>
                </c:pt>
                <c:pt idx="2914">
                  <c:v>269.5</c:v>
                </c:pt>
                <c:pt idx="2915">
                  <c:v>282</c:v>
                </c:pt>
                <c:pt idx="2916">
                  <c:v>281</c:v>
                </c:pt>
                <c:pt idx="2917">
                  <c:v>268.40000000000003</c:v>
                </c:pt>
                <c:pt idx="2918">
                  <c:v>251.8</c:v>
                </c:pt>
                <c:pt idx="2919">
                  <c:v>240.1</c:v>
                </c:pt>
                <c:pt idx="2920">
                  <c:v>222.5</c:v>
                </c:pt>
                <c:pt idx="2921">
                  <c:v>209.1</c:v>
                </c:pt>
                <c:pt idx="2922">
                  <c:v>203.7</c:v>
                </c:pt>
                <c:pt idx="2923">
                  <c:v>201.1</c:v>
                </c:pt>
                <c:pt idx="2924">
                  <c:v>189.79999999999998</c:v>
                </c:pt>
                <c:pt idx="2925">
                  <c:v>182.2</c:v>
                </c:pt>
                <c:pt idx="2926">
                  <c:v>185.1</c:v>
                </c:pt>
                <c:pt idx="2927">
                  <c:v>191.89999999999998</c:v>
                </c:pt>
                <c:pt idx="2928">
                  <c:v>192.1</c:v>
                </c:pt>
                <c:pt idx="2929">
                  <c:v>187</c:v>
                </c:pt>
                <c:pt idx="2930">
                  <c:v>201.2</c:v>
                </c:pt>
                <c:pt idx="2931">
                  <c:v>218.70000000000002</c:v>
                </c:pt>
                <c:pt idx="2932">
                  <c:v>214</c:v>
                </c:pt>
                <c:pt idx="2933">
                  <c:v>196.8</c:v>
                </c:pt>
                <c:pt idx="2934">
                  <c:v>176.3</c:v>
                </c:pt>
                <c:pt idx="2935">
                  <c:v>190.8</c:v>
                </c:pt>
                <c:pt idx="2936">
                  <c:v>204</c:v>
                </c:pt>
                <c:pt idx="2937">
                  <c:v>224.3</c:v>
                </c:pt>
                <c:pt idx="2938">
                  <c:v>245.29999999999998</c:v>
                </c:pt>
                <c:pt idx="2939">
                  <c:v>273.3</c:v>
                </c:pt>
                <c:pt idx="2940">
                  <c:v>305.3</c:v>
                </c:pt>
                <c:pt idx="2941">
                  <c:v>334</c:v>
                </c:pt>
                <c:pt idx="2942">
                  <c:v>370.8</c:v>
                </c:pt>
                <c:pt idx="2943">
                  <c:v>404.6</c:v>
                </c:pt>
                <c:pt idx="2944">
                  <c:v>398.9</c:v>
                </c:pt>
                <c:pt idx="2945">
                  <c:v>359.4</c:v>
                </c:pt>
                <c:pt idx="2946">
                  <c:v>306.8</c:v>
                </c:pt>
                <c:pt idx="2947">
                  <c:v>280.10000000000002</c:v>
                </c:pt>
                <c:pt idx="2948">
                  <c:v>285.39999999999998</c:v>
                </c:pt>
                <c:pt idx="2949">
                  <c:v>320.60000000000002</c:v>
                </c:pt>
                <c:pt idx="2950">
                  <c:v>374.09999999999997</c:v>
                </c:pt>
                <c:pt idx="2951">
                  <c:v>402.4</c:v>
                </c:pt>
                <c:pt idx="2952">
                  <c:v>433.09999999999997</c:v>
                </c:pt>
                <c:pt idx="2953">
                  <c:v>461.4</c:v>
                </c:pt>
                <c:pt idx="2954">
                  <c:v>480.7</c:v>
                </c:pt>
                <c:pt idx="2955">
                  <c:v>477.1</c:v>
                </c:pt>
                <c:pt idx="2956">
                  <c:v>488.5</c:v>
                </c:pt>
                <c:pt idx="2957">
                  <c:v>494.7</c:v>
                </c:pt>
                <c:pt idx="2958">
                  <c:v>489.70000000000005</c:v>
                </c:pt>
                <c:pt idx="2959">
                  <c:v>536.1</c:v>
                </c:pt>
                <c:pt idx="2960">
                  <c:v>596</c:v>
                </c:pt>
                <c:pt idx="2961">
                  <c:v>604.1</c:v>
                </c:pt>
                <c:pt idx="2962">
                  <c:v>588.79999999999995</c:v>
                </c:pt>
                <c:pt idx="2963">
                  <c:v>565.4</c:v>
                </c:pt>
                <c:pt idx="2964">
                  <c:v>544.1</c:v>
                </c:pt>
                <c:pt idx="2965">
                  <c:v>531.69999999999993</c:v>
                </c:pt>
                <c:pt idx="2966">
                  <c:v>521.80000000000007</c:v>
                </c:pt>
                <c:pt idx="2967">
                  <c:v>509.60000000000008</c:v>
                </c:pt>
                <c:pt idx="2968">
                  <c:v>484.8</c:v>
                </c:pt>
                <c:pt idx="2969">
                  <c:v>432</c:v>
                </c:pt>
                <c:pt idx="2970">
                  <c:v>343.5</c:v>
                </c:pt>
                <c:pt idx="2971">
                  <c:v>278.89999999999998</c:v>
                </c:pt>
                <c:pt idx="2972">
                  <c:v>250.1</c:v>
                </c:pt>
                <c:pt idx="2973">
                  <c:v>249.5</c:v>
                </c:pt>
                <c:pt idx="2974">
                  <c:v>262.40000000000003</c:v>
                </c:pt>
                <c:pt idx="2975">
                  <c:v>269.7</c:v>
                </c:pt>
                <c:pt idx="2976">
                  <c:v>271.8</c:v>
                </c:pt>
                <c:pt idx="2977">
                  <c:v>268.5</c:v>
                </c:pt>
                <c:pt idx="2978">
                  <c:v>269.3</c:v>
                </c:pt>
                <c:pt idx="2979">
                  <c:v>275</c:v>
                </c:pt>
                <c:pt idx="2980">
                  <c:v>278.7</c:v>
                </c:pt>
                <c:pt idx="2981">
                  <c:v>275.7</c:v>
                </c:pt>
                <c:pt idx="2982">
                  <c:v>239.5</c:v>
                </c:pt>
                <c:pt idx="2983">
                  <c:v>290.3</c:v>
                </c:pt>
                <c:pt idx="2984">
                  <c:v>347.3</c:v>
                </c:pt>
                <c:pt idx="2985">
                  <c:v>361.5</c:v>
                </c:pt>
                <c:pt idx="2986">
                  <c:v>362.20000000000005</c:v>
                </c:pt>
                <c:pt idx="2987">
                  <c:v>366.59999999999997</c:v>
                </c:pt>
                <c:pt idx="2988">
                  <c:v>375.40000000000003</c:v>
                </c:pt>
                <c:pt idx="2989">
                  <c:v>389.1</c:v>
                </c:pt>
                <c:pt idx="2990">
                  <c:v>403.2</c:v>
                </c:pt>
                <c:pt idx="2991">
                  <c:v>413.8</c:v>
                </c:pt>
                <c:pt idx="2992">
                  <c:v>402.8</c:v>
                </c:pt>
                <c:pt idx="2993">
                  <c:v>365.3</c:v>
                </c:pt>
                <c:pt idx="2994">
                  <c:v>306.3</c:v>
                </c:pt>
                <c:pt idx="2995">
                  <c:v>271.8</c:v>
                </c:pt>
                <c:pt idx="2996">
                  <c:v>256.7</c:v>
                </c:pt>
                <c:pt idx="2997">
                  <c:v>243.60000000000002</c:v>
                </c:pt>
                <c:pt idx="2998">
                  <c:v>232.8</c:v>
                </c:pt>
                <c:pt idx="2999">
                  <c:v>220.1</c:v>
                </c:pt>
                <c:pt idx="3000">
                  <c:v>213.60000000000002</c:v>
                </c:pt>
                <c:pt idx="3001">
                  <c:v>203.5</c:v>
                </c:pt>
                <c:pt idx="3002">
                  <c:v>195.6</c:v>
                </c:pt>
                <c:pt idx="3003">
                  <c:v>190.89999999999998</c:v>
                </c:pt>
                <c:pt idx="3004">
                  <c:v>184.9</c:v>
                </c:pt>
                <c:pt idx="3005">
                  <c:v>175.8</c:v>
                </c:pt>
                <c:pt idx="3006">
                  <c:v>151.69999999999999</c:v>
                </c:pt>
                <c:pt idx="3007">
                  <c:v>188</c:v>
                </c:pt>
                <c:pt idx="3008">
                  <c:v>195.8</c:v>
                </c:pt>
                <c:pt idx="3009">
                  <c:v>191.8</c:v>
                </c:pt>
                <c:pt idx="3010">
                  <c:v>184.2</c:v>
                </c:pt>
                <c:pt idx="3011">
                  <c:v>176</c:v>
                </c:pt>
                <c:pt idx="3012">
                  <c:v>164.70000000000002</c:v>
                </c:pt>
                <c:pt idx="3013">
                  <c:v>150.29999999999998</c:v>
                </c:pt>
                <c:pt idx="3014">
                  <c:v>142.1</c:v>
                </c:pt>
                <c:pt idx="3015">
                  <c:v>144.80000000000001</c:v>
                </c:pt>
                <c:pt idx="3016">
                  <c:v>150.10000000000002</c:v>
                </c:pt>
                <c:pt idx="3017">
                  <c:v>147.9</c:v>
                </c:pt>
                <c:pt idx="3018">
                  <c:v>139.4</c:v>
                </c:pt>
                <c:pt idx="3019">
                  <c:v>134.30000000000001</c:v>
                </c:pt>
                <c:pt idx="3020">
                  <c:v>132.20000000000002</c:v>
                </c:pt>
                <c:pt idx="3021">
                  <c:v>134</c:v>
                </c:pt>
                <c:pt idx="3022">
                  <c:v>138.30000000000001</c:v>
                </c:pt>
                <c:pt idx="3023">
                  <c:v>138.69999999999999</c:v>
                </c:pt>
                <c:pt idx="3024">
                  <c:v>137.4</c:v>
                </c:pt>
                <c:pt idx="3025">
                  <c:v>136.4</c:v>
                </c:pt>
                <c:pt idx="3026">
                  <c:v>138.19999999999999</c:v>
                </c:pt>
                <c:pt idx="3027">
                  <c:v>141.5</c:v>
                </c:pt>
                <c:pt idx="3028">
                  <c:v>134.1</c:v>
                </c:pt>
                <c:pt idx="3029">
                  <c:v>124</c:v>
                </c:pt>
                <c:pt idx="3030">
                  <c:v>99</c:v>
                </c:pt>
                <c:pt idx="3031">
                  <c:v>104.5</c:v>
                </c:pt>
                <c:pt idx="3032">
                  <c:v>102.1</c:v>
                </c:pt>
                <c:pt idx="3033">
                  <c:v>98.199999999999989</c:v>
                </c:pt>
                <c:pt idx="3034">
                  <c:v>95.2</c:v>
                </c:pt>
                <c:pt idx="3035">
                  <c:v>90</c:v>
                </c:pt>
                <c:pt idx="3036">
                  <c:v>82.100000000000009</c:v>
                </c:pt>
                <c:pt idx="3037">
                  <c:v>71.2</c:v>
                </c:pt>
                <c:pt idx="3038">
                  <c:v>60.6</c:v>
                </c:pt>
                <c:pt idx="3039">
                  <c:v>53.199999999999996</c:v>
                </c:pt>
                <c:pt idx="3040">
                  <c:v>53.1</c:v>
                </c:pt>
                <c:pt idx="3041">
                  <c:v>58.8</c:v>
                </c:pt>
                <c:pt idx="3042">
                  <c:v>67.900000000000006</c:v>
                </c:pt>
                <c:pt idx="3043">
                  <c:v>69.2</c:v>
                </c:pt>
                <c:pt idx="3044">
                  <c:v>67.900000000000006</c:v>
                </c:pt>
                <c:pt idx="3045">
                  <c:v>65.5</c:v>
                </c:pt>
                <c:pt idx="3046">
                  <c:v>72</c:v>
                </c:pt>
                <c:pt idx="3047">
                  <c:v>80</c:v>
                </c:pt>
                <c:pt idx="3048">
                  <c:v>77.7</c:v>
                </c:pt>
                <c:pt idx="3049">
                  <c:v>85.5</c:v>
                </c:pt>
                <c:pt idx="3050">
                  <c:v>97.5</c:v>
                </c:pt>
                <c:pt idx="3051">
                  <c:v>105.7</c:v>
                </c:pt>
                <c:pt idx="3052">
                  <c:v>104.6</c:v>
                </c:pt>
                <c:pt idx="3053">
                  <c:v>104.4</c:v>
                </c:pt>
                <c:pt idx="3054">
                  <c:v>91.800000000000011</c:v>
                </c:pt>
                <c:pt idx="3055">
                  <c:v>117.8</c:v>
                </c:pt>
                <c:pt idx="3056">
                  <c:v>147.9</c:v>
                </c:pt>
                <c:pt idx="3057">
                  <c:v>165.39999999999998</c:v>
                </c:pt>
                <c:pt idx="3058">
                  <c:v>177.9</c:v>
                </c:pt>
                <c:pt idx="3059">
                  <c:v>187.29999999999998</c:v>
                </c:pt>
                <c:pt idx="3060">
                  <c:v>199.5</c:v>
                </c:pt>
                <c:pt idx="3061">
                  <c:v>210.4</c:v>
                </c:pt>
                <c:pt idx="3062">
                  <c:v>210.9</c:v>
                </c:pt>
                <c:pt idx="3063">
                  <c:v>194.89999999999998</c:v>
                </c:pt>
                <c:pt idx="3064">
                  <c:v>177.3</c:v>
                </c:pt>
                <c:pt idx="3065">
                  <c:v>155.29999999999998</c:v>
                </c:pt>
                <c:pt idx="3066">
                  <c:v>140.19999999999999</c:v>
                </c:pt>
                <c:pt idx="3067">
                  <c:v>133</c:v>
                </c:pt>
                <c:pt idx="3068">
                  <c:v>133.20000000000002</c:v>
                </c:pt>
                <c:pt idx="3069">
                  <c:v>130.80000000000001</c:v>
                </c:pt>
                <c:pt idx="3070">
                  <c:v>122.1</c:v>
                </c:pt>
                <c:pt idx="3071">
                  <c:v>117.2</c:v>
                </c:pt>
                <c:pt idx="3072">
                  <c:v>113</c:v>
                </c:pt>
                <c:pt idx="3073">
                  <c:v>107.1</c:v>
                </c:pt>
                <c:pt idx="3074">
                  <c:v>102.3</c:v>
                </c:pt>
                <c:pt idx="3075">
                  <c:v>101.7</c:v>
                </c:pt>
                <c:pt idx="3076">
                  <c:v>105.1</c:v>
                </c:pt>
                <c:pt idx="3077">
                  <c:v>113.4</c:v>
                </c:pt>
                <c:pt idx="3078">
                  <c:v>114.2</c:v>
                </c:pt>
                <c:pt idx="3079">
                  <c:v>132</c:v>
                </c:pt>
                <c:pt idx="3080">
                  <c:v>154.4</c:v>
                </c:pt>
                <c:pt idx="3081">
                  <c:v>161.1</c:v>
                </c:pt>
                <c:pt idx="3082">
                  <c:v>154.6</c:v>
                </c:pt>
                <c:pt idx="3083">
                  <c:v>141</c:v>
                </c:pt>
                <c:pt idx="3084">
                  <c:v>122.2</c:v>
                </c:pt>
                <c:pt idx="3085">
                  <c:v>104</c:v>
                </c:pt>
                <c:pt idx="3086">
                  <c:v>89.7</c:v>
                </c:pt>
                <c:pt idx="3087">
                  <c:v>82</c:v>
                </c:pt>
                <c:pt idx="3088">
                  <c:v>83.4</c:v>
                </c:pt>
                <c:pt idx="3089">
                  <c:v>89.7</c:v>
                </c:pt>
                <c:pt idx="3090">
                  <c:v>91.7</c:v>
                </c:pt>
                <c:pt idx="3091">
                  <c:v>84.9</c:v>
                </c:pt>
                <c:pt idx="3092">
                  <c:v>74.899999999999991</c:v>
                </c:pt>
                <c:pt idx="3093">
                  <c:v>70.400000000000006</c:v>
                </c:pt>
                <c:pt idx="3094">
                  <c:v>63.6</c:v>
                </c:pt>
                <c:pt idx="3095">
                  <c:v>65.8</c:v>
                </c:pt>
                <c:pt idx="3096">
                  <c:v>73.5</c:v>
                </c:pt>
                <c:pt idx="3097">
                  <c:v>77.7</c:v>
                </c:pt>
                <c:pt idx="3098">
                  <c:v>80.5</c:v>
                </c:pt>
                <c:pt idx="3099">
                  <c:v>82.199999999999989</c:v>
                </c:pt>
                <c:pt idx="3100">
                  <c:v>78.3</c:v>
                </c:pt>
                <c:pt idx="3101">
                  <c:v>75.599999999999994</c:v>
                </c:pt>
                <c:pt idx="3102">
                  <c:v>69</c:v>
                </c:pt>
                <c:pt idx="3103">
                  <c:v>69.400000000000006</c:v>
                </c:pt>
                <c:pt idx="3104">
                  <c:v>72.2</c:v>
                </c:pt>
                <c:pt idx="3105">
                  <c:v>77.399999999999991</c:v>
                </c:pt>
                <c:pt idx="3106">
                  <c:v>81.400000000000006</c:v>
                </c:pt>
                <c:pt idx="3107">
                  <c:v>86.1</c:v>
                </c:pt>
                <c:pt idx="3108">
                  <c:v>89.5</c:v>
                </c:pt>
                <c:pt idx="3109">
                  <c:v>92.7</c:v>
                </c:pt>
                <c:pt idx="3110">
                  <c:v>96.5</c:v>
                </c:pt>
                <c:pt idx="3111">
                  <c:v>96.100000000000009</c:v>
                </c:pt>
                <c:pt idx="3112">
                  <c:v>104.5</c:v>
                </c:pt>
                <c:pt idx="3113">
                  <c:v>120.89999999999999</c:v>
                </c:pt>
                <c:pt idx="3114">
                  <c:v>130.6</c:v>
                </c:pt>
                <c:pt idx="3115">
                  <c:v>133.20000000000002</c:v>
                </c:pt>
                <c:pt idx="3116">
                  <c:v>138.9</c:v>
                </c:pt>
                <c:pt idx="3117">
                  <c:v>137.5</c:v>
                </c:pt>
                <c:pt idx="3118">
                  <c:v>142</c:v>
                </c:pt>
                <c:pt idx="3119">
                  <c:v>148.79999999999998</c:v>
                </c:pt>
                <c:pt idx="3120">
                  <c:v>157.70000000000002</c:v>
                </c:pt>
                <c:pt idx="3121">
                  <c:v>160.20000000000002</c:v>
                </c:pt>
                <c:pt idx="3122">
                  <c:v>151.79999999999998</c:v>
                </c:pt>
                <c:pt idx="3123">
                  <c:v>136.19999999999999</c:v>
                </c:pt>
                <c:pt idx="3124">
                  <c:v>122</c:v>
                </c:pt>
                <c:pt idx="3125">
                  <c:v>114.9</c:v>
                </c:pt>
                <c:pt idx="3126">
                  <c:v>98.6</c:v>
                </c:pt>
                <c:pt idx="3127">
                  <c:v>117.6</c:v>
                </c:pt>
                <c:pt idx="3128">
                  <c:v>136.9</c:v>
                </c:pt>
                <c:pt idx="3129">
                  <c:v>147.5</c:v>
                </c:pt>
                <c:pt idx="3130">
                  <c:v>154.9</c:v>
                </c:pt>
                <c:pt idx="3131">
                  <c:v>161.5</c:v>
                </c:pt>
                <c:pt idx="3132">
                  <c:v>171.8</c:v>
                </c:pt>
                <c:pt idx="3133">
                  <c:v>182.29999999999998</c:v>
                </c:pt>
                <c:pt idx="3134">
                  <c:v>190</c:v>
                </c:pt>
                <c:pt idx="3135">
                  <c:v>188.70000000000002</c:v>
                </c:pt>
                <c:pt idx="3136">
                  <c:v>191.20000000000002</c:v>
                </c:pt>
                <c:pt idx="3137">
                  <c:v>192.8</c:v>
                </c:pt>
                <c:pt idx="3138">
                  <c:v>179.79999999999998</c:v>
                </c:pt>
                <c:pt idx="3139">
                  <c:v>170.4</c:v>
                </c:pt>
                <c:pt idx="3140">
                  <c:v>162</c:v>
                </c:pt>
                <c:pt idx="3141">
                  <c:v>166.4</c:v>
                </c:pt>
                <c:pt idx="3142">
                  <c:v>183.60000000000002</c:v>
                </c:pt>
                <c:pt idx="3143">
                  <c:v>207.5</c:v>
                </c:pt>
                <c:pt idx="3144">
                  <c:v>218.4</c:v>
                </c:pt>
                <c:pt idx="3145">
                  <c:v>235.3</c:v>
                </c:pt>
                <c:pt idx="3146">
                  <c:v>246.2</c:v>
                </c:pt>
                <c:pt idx="3147">
                  <c:v>261.29999999999995</c:v>
                </c:pt>
                <c:pt idx="3148">
                  <c:v>262.60000000000002</c:v>
                </c:pt>
                <c:pt idx="3149">
                  <c:v>249.9</c:v>
                </c:pt>
                <c:pt idx="3150">
                  <c:v>200.8</c:v>
                </c:pt>
                <c:pt idx="3151">
                  <c:v>202.8</c:v>
                </c:pt>
                <c:pt idx="3152">
                  <c:v>217.79999999999998</c:v>
                </c:pt>
                <c:pt idx="3153">
                  <c:v>215.4</c:v>
                </c:pt>
                <c:pt idx="3154">
                  <c:v>202.2</c:v>
                </c:pt>
                <c:pt idx="3155">
                  <c:v>188.20000000000002</c:v>
                </c:pt>
                <c:pt idx="3156">
                  <c:v>161.6</c:v>
                </c:pt>
                <c:pt idx="3157">
                  <c:v>146.1</c:v>
                </c:pt>
                <c:pt idx="3158">
                  <c:v>142.19999999999999</c:v>
                </c:pt>
                <c:pt idx="3159">
                  <c:v>139.30000000000001</c:v>
                </c:pt>
                <c:pt idx="3160">
                  <c:v>130.39999999999998</c:v>
                </c:pt>
                <c:pt idx="3161">
                  <c:v>103.3</c:v>
                </c:pt>
                <c:pt idx="3162">
                  <c:v>82.100000000000009</c:v>
                </c:pt>
                <c:pt idx="3163">
                  <c:v>70.2</c:v>
                </c:pt>
                <c:pt idx="3164">
                  <c:v>79.100000000000009</c:v>
                </c:pt>
                <c:pt idx="3165">
                  <c:v>105</c:v>
                </c:pt>
                <c:pt idx="3166">
                  <c:v>127.90000000000002</c:v>
                </c:pt>
                <c:pt idx="3167">
                  <c:v>168.7</c:v>
                </c:pt>
                <c:pt idx="3168">
                  <c:v>255.5</c:v>
                </c:pt>
                <c:pt idx="3169">
                  <c:v>241.2</c:v>
                </c:pt>
                <c:pt idx="3170">
                  <c:v>261.2</c:v>
                </c:pt>
                <c:pt idx="3171">
                  <c:v>249.70000000000002</c:v>
                </c:pt>
                <c:pt idx="3172">
                  <c:v>224.70000000000002</c:v>
                </c:pt>
                <c:pt idx="3173">
                  <c:v>206.1</c:v>
                </c:pt>
                <c:pt idx="3174">
                  <c:v>210.29999999999998</c:v>
                </c:pt>
                <c:pt idx="3175">
                  <c:v>267.7</c:v>
                </c:pt>
                <c:pt idx="3176">
                  <c:v>297.8</c:v>
                </c:pt>
                <c:pt idx="3177">
                  <c:v>304.20000000000005</c:v>
                </c:pt>
                <c:pt idx="3178">
                  <c:v>343.5</c:v>
                </c:pt>
                <c:pt idx="3179">
                  <c:v>374.59999999999997</c:v>
                </c:pt>
                <c:pt idx="3180">
                  <c:v>401.9</c:v>
                </c:pt>
                <c:pt idx="3181">
                  <c:v>413.8</c:v>
                </c:pt>
                <c:pt idx="3182">
                  <c:v>421.5</c:v>
                </c:pt>
                <c:pt idx="3183">
                  <c:v>428.20000000000005</c:v>
                </c:pt>
                <c:pt idx="3184">
                  <c:v>430.9</c:v>
                </c:pt>
                <c:pt idx="3185">
                  <c:v>418.4</c:v>
                </c:pt>
                <c:pt idx="3186">
                  <c:v>366.70000000000005</c:v>
                </c:pt>
                <c:pt idx="3187">
                  <c:v>340.8</c:v>
                </c:pt>
                <c:pt idx="3188">
                  <c:v>340.3</c:v>
                </c:pt>
                <c:pt idx="3189">
                  <c:v>353.1</c:v>
                </c:pt>
                <c:pt idx="3190">
                  <c:v>359.4</c:v>
                </c:pt>
                <c:pt idx="3191">
                  <c:v>359.3</c:v>
                </c:pt>
                <c:pt idx="3192">
                  <c:v>353.2</c:v>
                </c:pt>
                <c:pt idx="3193">
                  <c:v>332.6</c:v>
                </c:pt>
                <c:pt idx="3194">
                  <c:v>306.7</c:v>
                </c:pt>
                <c:pt idx="3195">
                  <c:v>290.10000000000002</c:v>
                </c:pt>
                <c:pt idx="3196">
                  <c:v>274.89999999999998</c:v>
                </c:pt>
                <c:pt idx="3197">
                  <c:v>257.90000000000003</c:v>
                </c:pt>
                <c:pt idx="3198">
                  <c:v>271.3</c:v>
                </c:pt>
                <c:pt idx="3199">
                  <c:v>382.79999999999995</c:v>
                </c:pt>
                <c:pt idx="3200">
                  <c:v>450.40000000000003</c:v>
                </c:pt>
                <c:pt idx="3201">
                  <c:v>507.4</c:v>
                </c:pt>
                <c:pt idx="3202">
                  <c:v>559.4</c:v>
                </c:pt>
                <c:pt idx="3203">
                  <c:v>596.6</c:v>
                </c:pt>
                <c:pt idx="3204">
                  <c:v>615.1</c:v>
                </c:pt>
                <c:pt idx="3205">
                  <c:v>621.80000000000007</c:v>
                </c:pt>
                <c:pt idx="3206">
                  <c:v>619.4</c:v>
                </c:pt>
                <c:pt idx="3207">
                  <c:v>612.5</c:v>
                </c:pt>
                <c:pt idx="3208">
                  <c:v>594.19999999999993</c:v>
                </c:pt>
                <c:pt idx="3209">
                  <c:v>536.4</c:v>
                </c:pt>
                <c:pt idx="3210">
                  <c:v>447.5</c:v>
                </c:pt>
                <c:pt idx="3211">
                  <c:v>383.5</c:v>
                </c:pt>
                <c:pt idx="3212">
                  <c:v>370.2</c:v>
                </c:pt>
                <c:pt idx="3213">
                  <c:v>373.59999999999997</c:v>
                </c:pt>
                <c:pt idx="3214">
                  <c:v>366.4</c:v>
                </c:pt>
                <c:pt idx="3215">
                  <c:v>354.8</c:v>
                </c:pt>
                <c:pt idx="3216">
                  <c:v>340.6</c:v>
                </c:pt>
                <c:pt idx="3217">
                  <c:v>332.3</c:v>
                </c:pt>
                <c:pt idx="3218">
                  <c:v>336.1</c:v>
                </c:pt>
                <c:pt idx="3219">
                  <c:v>337.6</c:v>
                </c:pt>
                <c:pt idx="3220">
                  <c:v>345.9</c:v>
                </c:pt>
                <c:pt idx="3221">
                  <c:v>353.1</c:v>
                </c:pt>
                <c:pt idx="3222">
                  <c:v>355.6</c:v>
                </c:pt>
                <c:pt idx="3223">
                  <c:v>439</c:v>
                </c:pt>
                <c:pt idx="3224">
                  <c:v>494.40000000000003</c:v>
                </c:pt>
                <c:pt idx="3225">
                  <c:v>503.8</c:v>
                </c:pt>
                <c:pt idx="3226">
                  <c:v>506.29999999999995</c:v>
                </c:pt>
                <c:pt idx="3227">
                  <c:v>511.1</c:v>
                </c:pt>
                <c:pt idx="3228">
                  <c:v>512</c:v>
                </c:pt>
                <c:pt idx="3229">
                  <c:v>512.29999999999995</c:v>
                </c:pt>
                <c:pt idx="3230">
                  <c:v>514.1</c:v>
                </c:pt>
                <c:pt idx="3231">
                  <c:v>511.60000000000008</c:v>
                </c:pt>
                <c:pt idx="3232">
                  <c:v>491.20000000000005</c:v>
                </c:pt>
                <c:pt idx="3233">
                  <c:v>427.4</c:v>
                </c:pt>
                <c:pt idx="3234">
                  <c:v>326.7</c:v>
                </c:pt>
                <c:pt idx="3235">
                  <c:v>284.7</c:v>
                </c:pt>
                <c:pt idx="3236">
                  <c:v>262.40000000000003</c:v>
                </c:pt>
                <c:pt idx="3237">
                  <c:v>257.29999999999995</c:v>
                </c:pt>
                <c:pt idx="3238">
                  <c:v>273.3</c:v>
                </c:pt>
                <c:pt idx="3239">
                  <c:v>300.20000000000005</c:v>
                </c:pt>
                <c:pt idx="3240">
                  <c:v>334.3</c:v>
                </c:pt>
                <c:pt idx="3241">
                  <c:v>363.4</c:v>
                </c:pt>
                <c:pt idx="3242">
                  <c:v>384.1</c:v>
                </c:pt>
                <c:pt idx="3243">
                  <c:v>397.6</c:v>
                </c:pt>
                <c:pt idx="3244">
                  <c:v>384.40000000000003</c:v>
                </c:pt>
                <c:pt idx="3245">
                  <c:v>354.6</c:v>
                </c:pt>
                <c:pt idx="3246">
                  <c:v>351.6</c:v>
                </c:pt>
                <c:pt idx="3247">
                  <c:v>406</c:v>
                </c:pt>
                <c:pt idx="3248">
                  <c:v>424.09999999999997</c:v>
                </c:pt>
                <c:pt idx="3249">
                  <c:v>420.70000000000005</c:v>
                </c:pt>
                <c:pt idx="3250">
                  <c:v>419.20000000000005</c:v>
                </c:pt>
                <c:pt idx="3251">
                  <c:v>424.8</c:v>
                </c:pt>
                <c:pt idx="3252">
                  <c:v>436.2</c:v>
                </c:pt>
                <c:pt idx="3253">
                  <c:v>445.2</c:v>
                </c:pt>
                <c:pt idx="3254">
                  <c:v>447.6</c:v>
                </c:pt>
                <c:pt idx="3255">
                  <c:v>441.40000000000003</c:v>
                </c:pt>
                <c:pt idx="3256">
                  <c:v>429.70000000000005</c:v>
                </c:pt>
                <c:pt idx="3257">
                  <c:v>404.3</c:v>
                </c:pt>
                <c:pt idx="3258">
                  <c:v>335.6</c:v>
                </c:pt>
                <c:pt idx="3259">
                  <c:v>292.7</c:v>
                </c:pt>
                <c:pt idx="3260">
                  <c:v>271.8</c:v>
                </c:pt>
                <c:pt idx="3261">
                  <c:v>265</c:v>
                </c:pt>
                <c:pt idx="3262">
                  <c:v>255.9</c:v>
                </c:pt>
                <c:pt idx="3263">
                  <c:v>243.79999999999998</c:v>
                </c:pt>
                <c:pt idx="3264">
                  <c:v>240.2</c:v>
                </c:pt>
                <c:pt idx="3265">
                  <c:v>231.4</c:v>
                </c:pt>
                <c:pt idx="3266">
                  <c:v>227.89999999999998</c:v>
                </c:pt>
                <c:pt idx="3267">
                  <c:v>225.8</c:v>
                </c:pt>
                <c:pt idx="3268">
                  <c:v>215.9</c:v>
                </c:pt>
                <c:pt idx="3269">
                  <c:v>192.3</c:v>
                </c:pt>
                <c:pt idx="3270">
                  <c:v>183.4</c:v>
                </c:pt>
                <c:pt idx="3271">
                  <c:v>199.8</c:v>
                </c:pt>
                <c:pt idx="3272">
                  <c:v>195.89999999999998</c:v>
                </c:pt>
                <c:pt idx="3273">
                  <c:v>186.20000000000002</c:v>
                </c:pt>
                <c:pt idx="3274">
                  <c:v>183.4</c:v>
                </c:pt>
                <c:pt idx="3275">
                  <c:v>188.20000000000002</c:v>
                </c:pt>
                <c:pt idx="3276">
                  <c:v>193.8</c:v>
                </c:pt>
                <c:pt idx="3277">
                  <c:v>196</c:v>
                </c:pt>
                <c:pt idx="3278">
                  <c:v>193.5</c:v>
                </c:pt>
                <c:pt idx="3279">
                  <c:v>186.29999999999998</c:v>
                </c:pt>
                <c:pt idx="3280">
                  <c:v>175.8</c:v>
                </c:pt>
                <c:pt idx="3281">
                  <c:v>160.20000000000002</c:v>
                </c:pt>
                <c:pt idx="3282">
                  <c:v>131.5</c:v>
                </c:pt>
                <c:pt idx="3283">
                  <c:v>109.89999999999999</c:v>
                </c:pt>
                <c:pt idx="3284">
                  <c:v>97.600000000000009</c:v>
                </c:pt>
                <c:pt idx="3285">
                  <c:v>88.9</c:v>
                </c:pt>
                <c:pt idx="3286">
                  <c:v>88.1</c:v>
                </c:pt>
                <c:pt idx="3287">
                  <c:v>90.1</c:v>
                </c:pt>
                <c:pt idx="3288">
                  <c:v>90.5</c:v>
                </c:pt>
                <c:pt idx="3289">
                  <c:v>88</c:v>
                </c:pt>
                <c:pt idx="3290">
                  <c:v>87.7</c:v>
                </c:pt>
                <c:pt idx="3291">
                  <c:v>88.6</c:v>
                </c:pt>
                <c:pt idx="3292">
                  <c:v>90.7</c:v>
                </c:pt>
                <c:pt idx="3293">
                  <c:v>91.899999999999991</c:v>
                </c:pt>
                <c:pt idx="3294">
                  <c:v>87</c:v>
                </c:pt>
                <c:pt idx="3295">
                  <c:v>103.2</c:v>
                </c:pt>
                <c:pt idx="3296">
                  <c:v>112.3</c:v>
                </c:pt>
                <c:pt idx="3297">
                  <c:v>121</c:v>
                </c:pt>
                <c:pt idx="3298">
                  <c:v>128.20000000000002</c:v>
                </c:pt>
                <c:pt idx="3299">
                  <c:v>133.70000000000002</c:v>
                </c:pt>
                <c:pt idx="3300">
                  <c:v>137.80000000000001</c:v>
                </c:pt>
                <c:pt idx="3301">
                  <c:v>143.4</c:v>
                </c:pt>
                <c:pt idx="3302">
                  <c:v>149.79999999999998</c:v>
                </c:pt>
                <c:pt idx="3303">
                  <c:v>150.79999999999998</c:v>
                </c:pt>
                <c:pt idx="3304">
                  <c:v>145.19999999999999</c:v>
                </c:pt>
                <c:pt idx="3305">
                  <c:v>130</c:v>
                </c:pt>
                <c:pt idx="3306">
                  <c:v>103.3</c:v>
                </c:pt>
                <c:pt idx="3307">
                  <c:v>86</c:v>
                </c:pt>
                <c:pt idx="3308">
                  <c:v>70.8</c:v>
                </c:pt>
                <c:pt idx="3309">
                  <c:v>59.4</c:v>
                </c:pt>
                <c:pt idx="3310">
                  <c:v>52.1</c:v>
                </c:pt>
                <c:pt idx="3311">
                  <c:v>48.2</c:v>
                </c:pt>
                <c:pt idx="3312">
                  <c:v>45</c:v>
                </c:pt>
                <c:pt idx="3313">
                  <c:v>41.8</c:v>
                </c:pt>
                <c:pt idx="3314">
                  <c:v>38.1</c:v>
                </c:pt>
                <c:pt idx="3315">
                  <c:v>35.4</c:v>
                </c:pt>
                <c:pt idx="3316">
                  <c:v>33</c:v>
                </c:pt>
                <c:pt idx="3317">
                  <c:v>31.099999999999998</c:v>
                </c:pt>
                <c:pt idx="3318">
                  <c:v>25.6</c:v>
                </c:pt>
                <c:pt idx="3319">
                  <c:v>19.7</c:v>
                </c:pt>
                <c:pt idx="3320">
                  <c:v>18.100000000000001</c:v>
                </c:pt>
                <c:pt idx="3321">
                  <c:v>17</c:v>
                </c:pt>
                <c:pt idx="3322">
                  <c:v>18.3</c:v>
                </c:pt>
                <c:pt idx="3323">
                  <c:v>23.5</c:v>
                </c:pt>
                <c:pt idx="3324">
                  <c:v>40.700000000000003</c:v>
                </c:pt>
                <c:pt idx="3325">
                  <c:v>58.9</c:v>
                </c:pt>
                <c:pt idx="3326">
                  <c:v>76.5</c:v>
                </c:pt>
                <c:pt idx="3327">
                  <c:v>104.6</c:v>
                </c:pt>
                <c:pt idx="3328">
                  <c:v>127.7</c:v>
                </c:pt>
                <c:pt idx="3329">
                  <c:v>134.69999999999999</c:v>
                </c:pt>
                <c:pt idx="3330">
                  <c:v>118.4</c:v>
                </c:pt>
                <c:pt idx="3331">
                  <c:v>110.9</c:v>
                </c:pt>
                <c:pt idx="3332">
                  <c:v>115.4</c:v>
                </c:pt>
                <c:pt idx="3333">
                  <c:v>115.8</c:v>
                </c:pt>
                <c:pt idx="3334">
                  <c:v>119.3</c:v>
                </c:pt>
                <c:pt idx="3335">
                  <c:v>130.20000000000002</c:v>
                </c:pt>
                <c:pt idx="3336">
                  <c:v>147.10000000000002</c:v>
                </c:pt>
                <c:pt idx="3337">
                  <c:v>163.89999999999998</c:v>
                </c:pt>
                <c:pt idx="3338">
                  <c:v>174.7</c:v>
                </c:pt>
                <c:pt idx="3339">
                  <c:v>181.29999999999998</c:v>
                </c:pt>
                <c:pt idx="3340">
                  <c:v>168.8</c:v>
                </c:pt>
                <c:pt idx="3341">
                  <c:v>141.9</c:v>
                </c:pt>
                <c:pt idx="3342">
                  <c:v>115.3</c:v>
                </c:pt>
                <c:pt idx="3343">
                  <c:v>136.80000000000001</c:v>
                </c:pt>
                <c:pt idx="3344">
                  <c:v>134.69999999999999</c:v>
                </c:pt>
                <c:pt idx="3345">
                  <c:v>145.80000000000001</c:v>
                </c:pt>
                <c:pt idx="3346">
                  <c:v>177.2</c:v>
                </c:pt>
                <c:pt idx="3347">
                  <c:v>228.8</c:v>
                </c:pt>
                <c:pt idx="3348">
                  <c:v>261.10000000000002</c:v>
                </c:pt>
                <c:pt idx="3349">
                  <c:v>280.3</c:v>
                </c:pt>
                <c:pt idx="3350">
                  <c:v>298.20000000000005</c:v>
                </c:pt>
                <c:pt idx="3351">
                  <c:v>317.59999999999997</c:v>
                </c:pt>
                <c:pt idx="3352">
                  <c:v>322</c:v>
                </c:pt>
                <c:pt idx="3353">
                  <c:v>308.40000000000003</c:v>
                </c:pt>
                <c:pt idx="3354">
                  <c:v>272.39999999999998</c:v>
                </c:pt>
                <c:pt idx="3355">
                  <c:v>264.40000000000003</c:v>
                </c:pt>
                <c:pt idx="3356">
                  <c:v>263.79999999999995</c:v>
                </c:pt>
                <c:pt idx="3357">
                  <c:v>268.60000000000002</c:v>
                </c:pt>
                <c:pt idx="3358">
                  <c:v>261.7</c:v>
                </c:pt>
                <c:pt idx="3359">
                  <c:v>253.3</c:v>
                </c:pt>
                <c:pt idx="3360">
                  <c:v>226.89999999999998</c:v>
                </c:pt>
                <c:pt idx="3361">
                  <c:v>200</c:v>
                </c:pt>
                <c:pt idx="3362">
                  <c:v>188.29999999999998</c:v>
                </c:pt>
                <c:pt idx="3363">
                  <c:v>193</c:v>
                </c:pt>
                <c:pt idx="3364">
                  <c:v>201.2</c:v>
                </c:pt>
                <c:pt idx="3365">
                  <c:v>190.1</c:v>
                </c:pt>
                <c:pt idx="3366">
                  <c:v>161.5</c:v>
                </c:pt>
                <c:pt idx="3367">
                  <c:v>181.7</c:v>
                </c:pt>
                <c:pt idx="3368">
                  <c:v>175.2</c:v>
                </c:pt>
                <c:pt idx="3369">
                  <c:v>170.8</c:v>
                </c:pt>
                <c:pt idx="3370">
                  <c:v>164.1</c:v>
                </c:pt>
                <c:pt idx="3371">
                  <c:v>161.20000000000002</c:v>
                </c:pt>
                <c:pt idx="3372">
                  <c:v>172.7</c:v>
                </c:pt>
                <c:pt idx="3373">
                  <c:v>196.9</c:v>
                </c:pt>
                <c:pt idx="3374">
                  <c:v>228.3</c:v>
                </c:pt>
                <c:pt idx="3375">
                  <c:v>270.3</c:v>
                </c:pt>
                <c:pt idx="3376">
                  <c:v>324.40000000000003</c:v>
                </c:pt>
                <c:pt idx="3377">
                  <c:v>362.9</c:v>
                </c:pt>
                <c:pt idx="3378">
                  <c:v>365.9</c:v>
                </c:pt>
                <c:pt idx="3379">
                  <c:v>368.3</c:v>
                </c:pt>
                <c:pt idx="3380">
                  <c:v>380.59999999999997</c:v>
                </c:pt>
                <c:pt idx="3381">
                  <c:v>377.40000000000003</c:v>
                </c:pt>
                <c:pt idx="3382">
                  <c:v>384.40000000000003</c:v>
                </c:pt>
                <c:pt idx="3383">
                  <c:v>371.7</c:v>
                </c:pt>
                <c:pt idx="3384">
                  <c:v>348.5</c:v>
                </c:pt>
                <c:pt idx="3385">
                  <c:v>327.7</c:v>
                </c:pt>
                <c:pt idx="3386">
                  <c:v>323.40000000000003</c:v>
                </c:pt>
                <c:pt idx="3387">
                  <c:v>342.7</c:v>
                </c:pt>
                <c:pt idx="3388">
                  <c:v>342.4</c:v>
                </c:pt>
                <c:pt idx="3389">
                  <c:v>331.8</c:v>
                </c:pt>
                <c:pt idx="3390">
                  <c:v>322.5</c:v>
                </c:pt>
                <c:pt idx="3391">
                  <c:v>403.8</c:v>
                </c:pt>
                <c:pt idx="3392">
                  <c:v>482.8</c:v>
                </c:pt>
                <c:pt idx="3393">
                  <c:v>510.29999999999995</c:v>
                </c:pt>
                <c:pt idx="3394">
                  <c:v>510.8</c:v>
                </c:pt>
                <c:pt idx="3395">
                  <c:v>500.4</c:v>
                </c:pt>
                <c:pt idx="3396">
                  <c:v>490.3</c:v>
                </c:pt>
                <c:pt idx="3397">
                  <c:v>475.6</c:v>
                </c:pt>
                <c:pt idx="3398">
                  <c:v>452.5</c:v>
                </c:pt>
                <c:pt idx="3399">
                  <c:v>420.20000000000005</c:v>
                </c:pt>
                <c:pt idx="3400">
                  <c:v>387.5</c:v>
                </c:pt>
                <c:pt idx="3401">
                  <c:v>343.7</c:v>
                </c:pt>
                <c:pt idx="3402">
                  <c:v>281.5</c:v>
                </c:pt>
                <c:pt idx="3403">
                  <c:v>260.7</c:v>
                </c:pt>
                <c:pt idx="3404">
                  <c:v>250.7</c:v>
                </c:pt>
                <c:pt idx="3405">
                  <c:v>241.2</c:v>
                </c:pt>
                <c:pt idx="3406">
                  <c:v>240.5</c:v>
                </c:pt>
                <c:pt idx="3407">
                  <c:v>241.4</c:v>
                </c:pt>
                <c:pt idx="3408">
                  <c:v>239.2</c:v>
                </c:pt>
                <c:pt idx="3409">
                  <c:v>229.7</c:v>
                </c:pt>
                <c:pt idx="3410">
                  <c:v>214.2</c:v>
                </c:pt>
                <c:pt idx="3411">
                  <c:v>197.3</c:v>
                </c:pt>
                <c:pt idx="3412">
                  <c:v>166</c:v>
                </c:pt>
                <c:pt idx="3413">
                  <c:v>132.5</c:v>
                </c:pt>
                <c:pt idx="3414">
                  <c:v>87.2</c:v>
                </c:pt>
                <c:pt idx="3415">
                  <c:v>67.5</c:v>
                </c:pt>
                <c:pt idx="3416">
                  <c:v>65.900000000000006</c:v>
                </c:pt>
                <c:pt idx="3417">
                  <c:v>62.8</c:v>
                </c:pt>
                <c:pt idx="3418">
                  <c:v>59.3</c:v>
                </c:pt>
                <c:pt idx="3419">
                  <c:v>55.9</c:v>
                </c:pt>
                <c:pt idx="3420">
                  <c:v>53.400000000000006</c:v>
                </c:pt>
                <c:pt idx="3421">
                  <c:v>51.9</c:v>
                </c:pt>
                <c:pt idx="3422">
                  <c:v>50.6</c:v>
                </c:pt>
                <c:pt idx="3423">
                  <c:v>49.9</c:v>
                </c:pt>
                <c:pt idx="3424">
                  <c:v>49.2</c:v>
                </c:pt>
                <c:pt idx="3425">
                  <c:v>49.9</c:v>
                </c:pt>
                <c:pt idx="3426">
                  <c:v>55.7</c:v>
                </c:pt>
                <c:pt idx="3427">
                  <c:v>65.8</c:v>
                </c:pt>
                <c:pt idx="3428">
                  <c:v>78.5</c:v>
                </c:pt>
                <c:pt idx="3429">
                  <c:v>101.2</c:v>
                </c:pt>
                <c:pt idx="3430">
                  <c:v>133.30000000000001</c:v>
                </c:pt>
                <c:pt idx="3431">
                  <c:v>167.4</c:v>
                </c:pt>
                <c:pt idx="3432">
                  <c:v>194.89999999999998</c:v>
                </c:pt>
                <c:pt idx="3433">
                  <c:v>222.70000000000002</c:v>
                </c:pt>
                <c:pt idx="3434">
                  <c:v>251.9</c:v>
                </c:pt>
                <c:pt idx="3435">
                  <c:v>279.7</c:v>
                </c:pt>
                <c:pt idx="3436">
                  <c:v>301.59999999999997</c:v>
                </c:pt>
                <c:pt idx="3437">
                  <c:v>300.39999999999998</c:v>
                </c:pt>
                <c:pt idx="3438">
                  <c:v>261.90000000000003</c:v>
                </c:pt>
                <c:pt idx="3439">
                  <c:v>337.4</c:v>
                </c:pt>
                <c:pt idx="3440">
                  <c:v>412.3</c:v>
                </c:pt>
                <c:pt idx="3441">
                  <c:v>440.59999999999997</c:v>
                </c:pt>
                <c:pt idx="3442">
                  <c:v>459.4</c:v>
                </c:pt>
                <c:pt idx="3443">
                  <c:v>491.09999999999997</c:v>
                </c:pt>
                <c:pt idx="3444">
                  <c:v>527.69999999999993</c:v>
                </c:pt>
                <c:pt idx="3445">
                  <c:v>557.30000000000007</c:v>
                </c:pt>
                <c:pt idx="3446">
                  <c:v>576</c:v>
                </c:pt>
                <c:pt idx="3447">
                  <c:v>584.30000000000007</c:v>
                </c:pt>
                <c:pt idx="3448">
                  <c:v>578.9</c:v>
                </c:pt>
                <c:pt idx="3449">
                  <c:v>549.90000000000009</c:v>
                </c:pt>
                <c:pt idx="3450">
                  <c:v>490.5</c:v>
                </c:pt>
                <c:pt idx="3451">
                  <c:v>441.8</c:v>
                </c:pt>
                <c:pt idx="3452">
                  <c:v>420.4</c:v>
                </c:pt>
                <c:pt idx="3453">
                  <c:v>407.9</c:v>
                </c:pt>
                <c:pt idx="3454">
                  <c:v>404.8</c:v>
                </c:pt>
                <c:pt idx="3455">
                  <c:v>402.7</c:v>
                </c:pt>
                <c:pt idx="3456">
                  <c:v>403.3</c:v>
                </c:pt>
                <c:pt idx="3457">
                  <c:v>396.5</c:v>
                </c:pt>
                <c:pt idx="3458">
                  <c:v>388.1</c:v>
                </c:pt>
                <c:pt idx="3459">
                  <c:v>379.3</c:v>
                </c:pt>
                <c:pt idx="3460">
                  <c:v>366.09999999999997</c:v>
                </c:pt>
                <c:pt idx="3461">
                  <c:v>338.9</c:v>
                </c:pt>
                <c:pt idx="3462">
                  <c:v>352.4</c:v>
                </c:pt>
                <c:pt idx="3463">
                  <c:v>416.2</c:v>
                </c:pt>
                <c:pt idx="3464">
                  <c:v>440.3</c:v>
                </c:pt>
                <c:pt idx="3465">
                  <c:v>449.90000000000003</c:v>
                </c:pt>
                <c:pt idx="3466">
                  <c:v>437.5</c:v>
                </c:pt>
                <c:pt idx="3467">
                  <c:v>419.09999999999997</c:v>
                </c:pt>
                <c:pt idx="3468">
                  <c:v>400.9</c:v>
                </c:pt>
                <c:pt idx="3469">
                  <c:v>381.29999999999995</c:v>
                </c:pt>
                <c:pt idx="3470">
                  <c:v>348</c:v>
                </c:pt>
                <c:pt idx="3471">
                  <c:v>312.40000000000003</c:v>
                </c:pt>
                <c:pt idx="3472">
                  <c:v>285</c:v>
                </c:pt>
                <c:pt idx="3473">
                  <c:v>244.60000000000002</c:v>
                </c:pt>
                <c:pt idx="3474">
                  <c:v>186.29999999999998</c:v>
                </c:pt>
                <c:pt idx="3475">
                  <c:v>155.20000000000002</c:v>
                </c:pt>
                <c:pt idx="3476">
                  <c:v>131.6</c:v>
                </c:pt>
                <c:pt idx="3477">
                  <c:v>116.8</c:v>
                </c:pt>
                <c:pt idx="3478">
                  <c:v>119</c:v>
                </c:pt>
                <c:pt idx="3479">
                  <c:v>120.39999999999999</c:v>
                </c:pt>
                <c:pt idx="3480">
                  <c:v>117.1</c:v>
                </c:pt>
                <c:pt idx="3481">
                  <c:v>127.8</c:v>
                </c:pt>
                <c:pt idx="3482">
                  <c:v>131.5</c:v>
                </c:pt>
                <c:pt idx="3483">
                  <c:v>128</c:v>
                </c:pt>
                <c:pt idx="3484">
                  <c:v>126.1</c:v>
                </c:pt>
                <c:pt idx="3485">
                  <c:v>115.4</c:v>
                </c:pt>
                <c:pt idx="3486">
                  <c:v>99.5</c:v>
                </c:pt>
                <c:pt idx="3487">
                  <c:v>87.4</c:v>
                </c:pt>
                <c:pt idx="3488">
                  <c:v>80.600000000000009</c:v>
                </c:pt>
                <c:pt idx="3489">
                  <c:v>74</c:v>
                </c:pt>
                <c:pt idx="3490">
                  <c:v>73.599999999999994</c:v>
                </c:pt>
                <c:pt idx="3491">
                  <c:v>80.3</c:v>
                </c:pt>
                <c:pt idx="3492">
                  <c:v>89.2</c:v>
                </c:pt>
                <c:pt idx="3493">
                  <c:v>91.899999999999991</c:v>
                </c:pt>
                <c:pt idx="3494">
                  <c:v>89.899999999999991</c:v>
                </c:pt>
                <c:pt idx="3495">
                  <c:v>85</c:v>
                </c:pt>
                <c:pt idx="3496">
                  <c:v>75.5</c:v>
                </c:pt>
                <c:pt idx="3497">
                  <c:v>65.400000000000006</c:v>
                </c:pt>
                <c:pt idx="3498">
                  <c:v>58.4</c:v>
                </c:pt>
                <c:pt idx="3499">
                  <c:v>48.800000000000004</c:v>
                </c:pt>
                <c:pt idx="3500">
                  <c:v>47.9</c:v>
                </c:pt>
                <c:pt idx="3501">
                  <c:v>63.8</c:v>
                </c:pt>
                <c:pt idx="3502">
                  <c:v>88.6</c:v>
                </c:pt>
                <c:pt idx="3503">
                  <c:v>111.10000000000001</c:v>
                </c:pt>
                <c:pt idx="3504">
                  <c:v>125.7</c:v>
                </c:pt>
                <c:pt idx="3505">
                  <c:v>133.5</c:v>
                </c:pt>
                <c:pt idx="3506">
                  <c:v>136.80000000000001</c:v>
                </c:pt>
                <c:pt idx="3507">
                  <c:v>137.9</c:v>
                </c:pt>
                <c:pt idx="3508">
                  <c:v>130.6</c:v>
                </c:pt>
                <c:pt idx="3509">
                  <c:v>114</c:v>
                </c:pt>
                <c:pt idx="3510">
                  <c:v>70.5</c:v>
                </c:pt>
                <c:pt idx="3511">
                  <c:v>43.8</c:v>
                </c:pt>
                <c:pt idx="3512">
                  <c:v>36.799999999999997</c:v>
                </c:pt>
                <c:pt idx="3513">
                  <c:v>31.9</c:v>
                </c:pt>
                <c:pt idx="3514">
                  <c:v>31.8</c:v>
                </c:pt>
                <c:pt idx="3515">
                  <c:v>37.699999999999996</c:v>
                </c:pt>
                <c:pt idx="3516">
                  <c:v>46.9</c:v>
                </c:pt>
                <c:pt idx="3517">
                  <c:v>57.3</c:v>
                </c:pt>
                <c:pt idx="3518">
                  <c:v>65.5</c:v>
                </c:pt>
                <c:pt idx="3519">
                  <c:v>70.2</c:v>
                </c:pt>
                <c:pt idx="3520">
                  <c:v>69.8</c:v>
                </c:pt>
                <c:pt idx="3521">
                  <c:v>67.100000000000009</c:v>
                </c:pt>
                <c:pt idx="3522">
                  <c:v>66.5</c:v>
                </c:pt>
                <c:pt idx="3523">
                  <c:v>67.2</c:v>
                </c:pt>
                <c:pt idx="3524">
                  <c:v>71.400000000000006</c:v>
                </c:pt>
                <c:pt idx="3525">
                  <c:v>79</c:v>
                </c:pt>
                <c:pt idx="3526">
                  <c:v>90.5</c:v>
                </c:pt>
                <c:pt idx="3527">
                  <c:v>99.5</c:v>
                </c:pt>
                <c:pt idx="3528">
                  <c:v>101.7</c:v>
                </c:pt>
                <c:pt idx="3529">
                  <c:v>98.4</c:v>
                </c:pt>
                <c:pt idx="3530">
                  <c:v>96.5</c:v>
                </c:pt>
                <c:pt idx="3531">
                  <c:v>100.3</c:v>
                </c:pt>
                <c:pt idx="3532">
                  <c:v>101.6</c:v>
                </c:pt>
                <c:pt idx="3533">
                  <c:v>100.5</c:v>
                </c:pt>
                <c:pt idx="3534">
                  <c:v>82.100000000000009</c:v>
                </c:pt>
                <c:pt idx="3535">
                  <c:v>66.199999999999989</c:v>
                </c:pt>
                <c:pt idx="3536">
                  <c:v>59.3</c:v>
                </c:pt>
                <c:pt idx="3537">
                  <c:v>51</c:v>
                </c:pt>
                <c:pt idx="3538">
                  <c:v>47.1</c:v>
                </c:pt>
                <c:pt idx="3539">
                  <c:v>52.3</c:v>
                </c:pt>
                <c:pt idx="3540">
                  <c:v>62.6</c:v>
                </c:pt>
                <c:pt idx="3541">
                  <c:v>73.7</c:v>
                </c:pt>
                <c:pt idx="3542">
                  <c:v>81.199999999999989</c:v>
                </c:pt>
                <c:pt idx="3543">
                  <c:v>87.6</c:v>
                </c:pt>
                <c:pt idx="3544">
                  <c:v>93.8</c:v>
                </c:pt>
                <c:pt idx="3545">
                  <c:v>97.699999999999989</c:v>
                </c:pt>
                <c:pt idx="3546">
                  <c:v>98.199999999999989</c:v>
                </c:pt>
                <c:pt idx="3547">
                  <c:v>92.600000000000009</c:v>
                </c:pt>
                <c:pt idx="3548">
                  <c:v>69.5</c:v>
                </c:pt>
                <c:pt idx="3549">
                  <c:v>52.6</c:v>
                </c:pt>
                <c:pt idx="3550">
                  <c:v>50.6</c:v>
                </c:pt>
                <c:pt idx="3551">
                  <c:v>63.6</c:v>
                </c:pt>
                <c:pt idx="3552">
                  <c:v>82.5</c:v>
                </c:pt>
                <c:pt idx="3553">
                  <c:v>98.4</c:v>
                </c:pt>
                <c:pt idx="3554">
                  <c:v>105.80000000000001</c:v>
                </c:pt>
                <c:pt idx="3555">
                  <c:v>107</c:v>
                </c:pt>
                <c:pt idx="3556">
                  <c:v>102.8</c:v>
                </c:pt>
                <c:pt idx="3557">
                  <c:v>92.600000000000009</c:v>
                </c:pt>
                <c:pt idx="3558">
                  <c:v>66.8</c:v>
                </c:pt>
                <c:pt idx="3559">
                  <c:v>41.2</c:v>
                </c:pt>
                <c:pt idx="3560">
                  <c:v>43.2</c:v>
                </c:pt>
                <c:pt idx="3561">
                  <c:v>52.8</c:v>
                </c:pt>
                <c:pt idx="3562">
                  <c:v>57.6</c:v>
                </c:pt>
                <c:pt idx="3563">
                  <c:v>59.7</c:v>
                </c:pt>
                <c:pt idx="3564">
                  <c:v>60</c:v>
                </c:pt>
                <c:pt idx="3565">
                  <c:v>62.300000000000004</c:v>
                </c:pt>
                <c:pt idx="3566">
                  <c:v>63</c:v>
                </c:pt>
                <c:pt idx="3567">
                  <c:v>61.5</c:v>
                </c:pt>
                <c:pt idx="3568">
                  <c:v>66.199999999999989</c:v>
                </c:pt>
                <c:pt idx="3569">
                  <c:v>66.5</c:v>
                </c:pt>
                <c:pt idx="3570">
                  <c:v>72.2</c:v>
                </c:pt>
                <c:pt idx="3571">
                  <c:v>80</c:v>
                </c:pt>
                <c:pt idx="3572">
                  <c:v>81</c:v>
                </c:pt>
                <c:pt idx="3573">
                  <c:v>88.6</c:v>
                </c:pt>
                <c:pt idx="3574">
                  <c:v>105.39999999999999</c:v>
                </c:pt>
                <c:pt idx="3575">
                  <c:v>106.1</c:v>
                </c:pt>
                <c:pt idx="3576">
                  <c:v>129.20000000000002</c:v>
                </c:pt>
                <c:pt idx="3577">
                  <c:v>190</c:v>
                </c:pt>
                <c:pt idx="3578">
                  <c:v>207.5</c:v>
                </c:pt>
                <c:pt idx="3579">
                  <c:v>181.2</c:v>
                </c:pt>
                <c:pt idx="3580">
                  <c:v>172.6</c:v>
                </c:pt>
                <c:pt idx="3581">
                  <c:v>157.20000000000002</c:v>
                </c:pt>
                <c:pt idx="3582">
                  <c:v>121.30000000000001</c:v>
                </c:pt>
                <c:pt idx="3583">
                  <c:v>129.1</c:v>
                </c:pt>
                <c:pt idx="3584">
                  <c:v>183.5</c:v>
                </c:pt>
                <c:pt idx="3585">
                  <c:v>234.9</c:v>
                </c:pt>
                <c:pt idx="3586">
                  <c:v>290.39999999999998</c:v>
                </c:pt>
                <c:pt idx="3587">
                  <c:v>384.5</c:v>
                </c:pt>
                <c:pt idx="3588">
                  <c:v>437.40000000000003</c:v>
                </c:pt>
                <c:pt idx="3589">
                  <c:v>405.9</c:v>
                </c:pt>
                <c:pt idx="3590">
                  <c:v>357.70000000000005</c:v>
                </c:pt>
                <c:pt idx="3591">
                  <c:v>333.4</c:v>
                </c:pt>
                <c:pt idx="3592">
                  <c:v>330.29999999999995</c:v>
                </c:pt>
                <c:pt idx="3593">
                  <c:v>322.10000000000002</c:v>
                </c:pt>
                <c:pt idx="3594">
                  <c:v>289.60000000000002</c:v>
                </c:pt>
                <c:pt idx="3595">
                  <c:v>263</c:v>
                </c:pt>
                <c:pt idx="3596">
                  <c:v>253.9</c:v>
                </c:pt>
                <c:pt idx="3597">
                  <c:v>254.9</c:v>
                </c:pt>
                <c:pt idx="3598">
                  <c:v>253.3</c:v>
                </c:pt>
                <c:pt idx="3599">
                  <c:v>245.7</c:v>
                </c:pt>
                <c:pt idx="3600">
                  <c:v>235.7</c:v>
                </c:pt>
                <c:pt idx="3601">
                  <c:v>224.3</c:v>
                </c:pt>
                <c:pt idx="3602">
                  <c:v>213.79999999999998</c:v>
                </c:pt>
                <c:pt idx="3603">
                  <c:v>206.8</c:v>
                </c:pt>
                <c:pt idx="3604">
                  <c:v>203.3</c:v>
                </c:pt>
                <c:pt idx="3605">
                  <c:v>186.5</c:v>
                </c:pt>
                <c:pt idx="3606">
                  <c:v>177.7</c:v>
                </c:pt>
                <c:pt idx="3607">
                  <c:v>188.6</c:v>
                </c:pt>
                <c:pt idx="3608">
                  <c:v>187.4</c:v>
                </c:pt>
                <c:pt idx="3609">
                  <c:v>200.5</c:v>
                </c:pt>
                <c:pt idx="3610">
                  <c:v>221.1</c:v>
                </c:pt>
                <c:pt idx="3611">
                  <c:v>232.8</c:v>
                </c:pt>
                <c:pt idx="3612">
                  <c:v>241.5</c:v>
                </c:pt>
                <c:pt idx="3613">
                  <c:v>253.1</c:v>
                </c:pt>
                <c:pt idx="3614">
                  <c:v>260.7</c:v>
                </c:pt>
                <c:pt idx="3615">
                  <c:v>253.4</c:v>
                </c:pt>
                <c:pt idx="3616">
                  <c:v>238.6</c:v>
                </c:pt>
                <c:pt idx="3617">
                  <c:v>225.8</c:v>
                </c:pt>
                <c:pt idx="3618">
                  <c:v>212.5</c:v>
                </c:pt>
                <c:pt idx="3619">
                  <c:v>210.5</c:v>
                </c:pt>
                <c:pt idx="3620">
                  <c:v>204.9</c:v>
                </c:pt>
                <c:pt idx="3621">
                  <c:v>204.6</c:v>
                </c:pt>
                <c:pt idx="3622">
                  <c:v>210.10000000000002</c:v>
                </c:pt>
                <c:pt idx="3623">
                  <c:v>217.20000000000002</c:v>
                </c:pt>
                <c:pt idx="3624">
                  <c:v>219.4</c:v>
                </c:pt>
                <c:pt idx="3625">
                  <c:v>214.7</c:v>
                </c:pt>
                <c:pt idx="3626">
                  <c:v>206</c:v>
                </c:pt>
                <c:pt idx="3627">
                  <c:v>196.70000000000002</c:v>
                </c:pt>
                <c:pt idx="3628">
                  <c:v>187.9</c:v>
                </c:pt>
                <c:pt idx="3629">
                  <c:v>155.4</c:v>
                </c:pt>
                <c:pt idx="3630">
                  <c:v>109.89999999999999</c:v>
                </c:pt>
                <c:pt idx="3631">
                  <c:v>97.3</c:v>
                </c:pt>
                <c:pt idx="3632">
                  <c:v>92.600000000000009</c:v>
                </c:pt>
                <c:pt idx="3633">
                  <c:v>97.3</c:v>
                </c:pt>
                <c:pt idx="3634">
                  <c:v>98.9</c:v>
                </c:pt>
                <c:pt idx="3635">
                  <c:v>103.3</c:v>
                </c:pt>
                <c:pt idx="3636">
                  <c:v>126.8</c:v>
                </c:pt>
                <c:pt idx="3637">
                  <c:v>151.29999999999998</c:v>
                </c:pt>
                <c:pt idx="3638">
                  <c:v>154.20000000000002</c:v>
                </c:pt>
                <c:pt idx="3639">
                  <c:v>156.1</c:v>
                </c:pt>
                <c:pt idx="3640">
                  <c:v>199.3</c:v>
                </c:pt>
                <c:pt idx="3641">
                  <c:v>233.3</c:v>
                </c:pt>
                <c:pt idx="3642">
                  <c:v>201.4</c:v>
                </c:pt>
                <c:pt idx="3643">
                  <c:v>181.29999999999998</c:v>
                </c:pt>
                <c:pt idx="3644">
                  <c:v>157.79999999999998</c:v>
                </c:pt>
                <c:pt idx="3645">
                  <c:v>141.69999999999999</c:v>
                </c:pt>
                <c:pt idx="3646">
                  <c:v>142.19999999999999</c:v>
                </c:pt>
                <c:pt idx="3647">
                  <c:v>158.1</c:v>
                </c:pt>
                <c:pt idx="3648">
                  <c:v>198.5</c:v>
                </c:pt>
                <c:pt idx="3649">
                  <c:v>157.1</c:v>
                </c:pt>
                <c:pt idx="3650">
                  <c:v>135.1</c:v>
                </c:pt>
                <c:pt idx="3651">
                  <c:v>127.7</c:v>
                </c:pt>
                <c:pt idx="3652">
                  <c:v>141</c:v>
                </c:pt>
                <c:pt idx="3653">
                  <c:v>117</c:v>
                </c:pt>
                <c:pt idx="3654">
                  <c:v>84.6</c:v>
                </c:pt>
                <c:pt idx="3655">
                  <c:v>78.7</c:v>
                </c:pt>
                <c:pt idx="3656">
                  <c:v>77</c:v>
                </c:pt>
                <c:pt idx="3657">
                  <c:v>88.9</c:v>
                </c:pt>
                <c:pt idx="3658">
                  <c:v>110.3</c:v>
                </c:pt>
                <c:pt idx="3659">
                  <c:v>121.89999999999999</c:v>
                </c:pt>
                <c:pt idx="3660">
                  <c:v>132.1</c:v>
                </c:pt>
                <c:pt idx="3661">
                  <c:v>146.19999999999999</c:v>
                </c:pt>
                <c:pt idx="3662">
                  <c:v>158.79999999999998</c:v>
                </c:pt>
                <c:pt idx="3663">
                  <c:v>164.89999999999998</c:v>
                </c:pt>
                <c:pt idx="3664">
                  <c:v>156.5</c:v>
                </c:pt>
                <c:pt idx="3665">
                  <c:v>139.5</c:v>
                </c:pt>
                <c:pt idx="3666">
                  <c:v>118.2</c:v>
                </c:pt>
                <c:pt idx="3667">
                  <c:v>112.9</c:v>
                </c:pt>
                <c:pt idx="3668">
                  <c:v>121.7</c:v>
                </c:pt>
                <c:pt idx="3669">
                  <c:v>142.9</c:v>
                </c:pt>
                <c:pt idx="3670">
                  <c:v>169.6</c:v>
                </c:pt>
                <c:pt idx="3671">
                  <c:v>187.29999999999998</c:v>
                </c:pt>
                <c:pt idx="3672">
                  <c:v>193.39999999999998</c:v>
                </c:pt>
                <c:pt idx="3673">
                  <c:v>196.9</c:v>
                </c:pt>
                <c:pt idx="3674">
                  <c:v>208.9</c:v>
                </c:pt>
                <c:pt idx="3675">
                  <c:v>213.79999999999998</c:v>
                </c:pt>
                <c:pt idx="3676">
                  <c:v>199.6</c:v>
                </c:pt>
                <c:pt idx="3677">
                  <c:v>160.6</c:v>
                </c:pt>
                <c:pt idx="3678">
                  <c:v>162.20000000000002</c:v>
                </c:pt>
                <c:pt idx="3679">
                  <c:v>160.80000000000001</c:v>
                </c:pt>
                <c:pt idx="3680">
                  <c:v>149.5</c:v>
                </c:pt>
                <c:pt idx="3681">
                  <c:v>158</c:v>
                </c:pt>
                <c:pt idx="3682">
                  <c:v>173.4</c:v>
                </c:pt>
                <c:pt idx="3683">
                  <c:v>187.6</c:v>
                </c:pt>
                <c:pt idx="3684">
                  <c:v>200.5</c:v>
                </c:pt>
                <c:pt idx="3685">
                  <c:v>211.5</c:v>
                </c:pt>
                <c:pt idx="3686">
                  <c:v>221.20000000000002</c:v>
                </c:pt>
                <c:pt idx="3687">
                  <c:v>221.8</c:v>
                </c:pt>
                <c:pt idx="3688">
                  <c:v>216.5</c:v>
                </c:pt>
                <c:pt idx="3689">
                  <c:v>205.1</c:v>
                </c:pt>
                <c:pt idx="3690">
                  <c:v>178.4</c:v>
                </c:pt>
                <c:pt idx="3691">
                  <c:v>155.79999999999998</c:v>
                </c:pt>
                <c:pt idx="3692">
                  <c:v>145.69999999999999</c:v>
                </c:pt>
                <c:pt idx="3693">
                  <c:v>142.19999999999999</c:v>
                </c:pt>
                <c:pt idx="3694">
                  <c:v>145.6</c:v>
                </c:pt>
                <c:pt idx="3695">
                  <c:v>146.69999999999999</c:v>
                </c:pt>
                <c:pt idx="3696">
                  <c:v>147</c:v>
                </c:pt>
                <c:pt idx="3697">
                  <c:v>139.5</c:v>
                </c:pt>
                <c:pt idx="3698">
                  <c:v>132.5</c:v>
                </c:pt>
                <c:pt idx="3699">
                  <c:v>127.3</c:v>
                </c:pt>
                <c:pt idx="3700">
                  <c:v>120.5</c:v>
                </c:pt>
                <c:pt idx="3701">
                  <c:v>99.2</c:v>
                </c:pt>
                <c:pt idx="3702">
                  <c:v>84.5</c:v>
                </c:pt>
                <c:pt idx="3703">
                  <c:v>66</c:v>
                </c:pt>
                <c:pt idx="3704">
                  <c:v>55</c:v>
                </c:pt>
                <c:pt idx="3705">
                  <c:v>54.699999999999996</c:v>
                </c:pt>
                <c:pt idx="3706">
                  <c:v>61.9</c:v>
                </c:pt>
                <c:pt idx="3707">
                  <c:v>73.3</c:v>
                </c:pt>
                <c:pt idx="3708">
                  <c:v>86.6</c:v>
                </c:pt>
                <c:pt idx="3709">
                  <c:v>98.100000000000009</c:v>
                </c:pt>
                <c:pt idx="3710">
                  <c:v>106</c:v>
                </c:pt>
                <c:pt idx="3711">
                  <c:v>110.3</c:v>
                </c:pt>
                <c:pt idx="3712">
                  <c:v>108</c:v>
                </c:pt>
                <c:pt idx="3713">
                  <c:v>94.5</c:v>
                </c:pt>
                <c:pt idx="3714">
                  <c:v>71.099999999999994</c:v>
                </c:pt>
                <c:pt idx="3715">
                  <c:v>61.6</c:v>
                </c:pt>
                <c:pt idx="3716">
                  <c:v>56</c:v>
                </c:pt>
                <c:pt idx="3717">
                  <c:v>55.599999999999994</c:v>
                </c:pt>
                <c:pt idx="3718">
                  <c:v>61.5</c:v>
                </c:pt>
                <c:pt idx="3719">
                  <c:v>76.399999999999991</c:v>
                </c:pt>
                <c:pt idx="3720">
                  <c:v>91.800000000000011</c:v>
                </c:pt>
                <c:pt idx="3721">
                  <c:v>99.8</c:v>
                </c:pt>
                <c:pt idx="3722">
                  <c:v>102</c:v>
                </c:pt>
                <c:pt idx="3723">
                  <c:v>101</c:v>
                </c:pt>
                <c:pt idx="3724">
                  <c:v>94.2</c:v>
                </c:pt>
                <c:pt idx="3725">
                  <c:v>70.5</c:v>
                </c:pt>
                <c:pt idx="3726">
                  <c:v>40.4</c:v>
                </c:pt>
                <c:pt idx="3727">
                  <c:v>20.9</c:v>
                </c:pt>
                <c:pt idx="3728">
                  <c:v>18.2</c:v>
                </c:pt>
                <c:pt idx="3729">
                  <c:v>23.2</c:v>
                </c:pt>
                <c:pt idx="3730">
                  <c:v>27.900000000000002</c:v>
                </c:pt>
                <c:pt idx="3731">
                  <c:v>29.3</c:v>
                </c:pt>
                <c:pt idx="3732">
                  <c:v>30.8</c:v>
                </c:pt>
                <c:pt idx="3733">
                  <c:v>35.1</c:v>
                </c:pt>
                <c:pt idx="3734">
                  <c:v>37.900000000000006</c:v>
                </c:pt>
                <c:pt idx="3735">
                  <c:v>40.599999999999994</c:v>
                </c:pt>
                <c:pt idx="3736">
                  <c:v>44.1</c:v>
                </c:pt>
                <c:pt idx="3737">
                  <c:v>50.7</c:v>
                </c:pt>
                <c:pt idx="3738">
                  <c:v>52.699999999999996</c:v>
                </c:pt>
                <c:pt idx="3739">
                  <c:v>52.3</c:v>
                </c:pt>
                <c:pt idx="3740">
                  <c:v>44.699999999999996</c:v>
                </c:pt>
                <c:pt idx="3741">
                  <c:v>38.1</c:v>
                </c:pt>
                <c:pt idx="3742">
                  <c:v>43.1</c:v>
                </c:pt>
                <c:pt idx="3743">
                  <c:v>51</c:v>
                </c:pt>
                <c:pt idx="3744">
                  <c:v>60.199999999999996</c:v>
                </c:pt>
                <c:pt idx="3745">
                  <c:v>65.8</c:v>
                </c:pt>
                <c:pt idx="3746">
                  <c:v>78.399999999999991</c:v>
                </c:pt>
                <c:pt idx="3747">
                  <c:v>89</c:v>
                </c:pt>
                <c:pt idx="3748">
                  <c:v>100.9</c:v>
                </c:pt>
                <c:pt idx="3749">
                  <c:v>68.5</c:v>
                </c:pt>
                <c:pt idx="3750">
                  <c:v>38.5</c:v>
                </c:pt>
                <c:pt idx="3751">
                  <c:v>40.700000000000003</c:v>
                </c:pt>
                <c:pt idx="3752">
                  <c:v>50.8</c:v>
                </c:pt>
                <c:pt idx="3753">
                  <c:v>54.1</c:v>
                </c:pt>
                <c:pt idx="3754">
                  <c:v>39.9</c:v>
                </c:pt>
                <c:pt idx="3755">
                  <c:v>33.6</c:v>
                </c:pt>
                <c:pt idx="3756">
                  <c:v>39.9</c:v>
                </c:pt>
                <c:pt idx="3757">
                  <c:v>45.8</c:v>
                </c:pt>
                <c:pt idx="3758">
                  <c:v>45</c:v>
                </c:pt>
                <c:pt idx="3759">
                  <c:v>36.200000000000003</c:v>
                </c:pt>
                <c:pt idx="3760">
                  <c:v>29.7</c:v>
                </c:pt>
                <c:pt idx="3761">
                  <c:v>26.4</c:v>
                </c:pt>
                <c:pt idx="3762">
                  <c:v>28.2</c:v>
                </c:pt>
                <c:pt idx="3763">
                  <c:v>35.200000000000003</c:v>
                </c:pt>
                <c:pt idx="3764">
                  <c:v>35.9</c:v>
                </c:pt>
                <c:pt idx="3765">
                  <c:v>37.299999999999997</c:v>
                </c:pt>
                <c:pt idx="3766">
                  <c:v>43.9</c:v>
                </c:pt>
                <c:pt idx="3767">
                  <c:v>53.5</c:v>
                </c:pt>
                <c:pt idx="3768">
                  <c:v>66.100000000000009</c:v>
                </c:pt>
                <c:pt idx="3769">
                  <c:v>73.800000000000011</c:v>
                </c:pt>
                <c:pt idx="3770">
                  <c:v>80.100000000000009</c:v>
                </c:pt>
                <c:pt idx="3771">
                  <c:v>85.9</c:v>
                </c:pt>
                <c:pt idx="3772">
                  <c:v>88.8</c:v>
                </c:pt>
                <c:pt idx="3773">
                  <c:v>75.099999999999994</c:v>
                </c:pt>
                <c:pt idx="3774">
                  <c:v>45.3</c:v>
                </c:pt>
                <c:pt idx="3775">
                  <c:v>36.5</c:v>
                </c:pt>
                <c:pt idx="3776">
                  <c:v>33.9</c:v>
                </c:pt>
                <c:pt idx="3777">
                  <c:v>34</c:v>
                </c:pt>
                <c:pt idx="3778">
                  <c:v>35.700000000000003</c:v>
                </c:pt>
                <c:pt idx="3779">
                  <c:v>38.800000000000004</c:v>
                </c:pt>
                <c:pt idx="3780">
                  <c:v>44.3</c:v>
                </c:pt>
                <c:pt idx="3781">
                  <c:v>50.8</c:v>
                </c:pt>
                <c:pt idx="3782">
                  <c:v>57.8</c:v>
                </c:pt>
                <c:pt idx="3783">
                  <c:v>65.100000000000009</c:v>
                </c:pt>
                <c:pt idx="3784">
                  <c:v>70.8</c:v>
                </c:pt>
                <c:pt idx="3785">
                  <c:v>74</c:v>
                </c:pt>
                <c:pt idx="3786">
                  <c:v>73.400000000000006</c:v>
                </c:pt>
                <c:pt idx="3787">
                  <c:v>71.599999999999994</c:v>
                </c:pt>
                <c:pt idx="3788">
                  <c:v>64.8</c:v>
                </c:pt>
                <c:pt idx="3789">
                  <c:v>57.2</c:v>
                </c:pt>
                <c:pt idx="3790">
                  <c:v>52.3</c:v>
                </c:pt>
                <c:pt idx="3791">
                  <c:v>49.9</c:v>
                </c:pt>
                <c:pt idx="3792">
                  <c:v>51.5</c:v>
                </c:pt>
                <c:pt idx="3793">
                  <c:v>56.4</c:v>
                </c:pt>
                <c:pt idx="3794">
                  <c:v>60.5</c:v>
                </c:pt>
                <c:pt idx="3795">
                  <c:v>62.6</c:v>
                </c:pt>
                <c:pt idx="3796">
                  <c:v>63.4</c:v>
                </c:pt>
                <c:pt idx="3797">
                  <c:v>57.3</c:v>
                </c:pt>
                <c:pt idx="3798">
                  <c:v>49.9</c:v>
                </c:pt>
                <c:pt idx="3799">
                  <c:v>58.3</c:v>
                </c:pt>
                <c:pt idx="3800">
                  <c:v>66.3</c:v>
                </c:pt>
                <c:pt idx="3801">
                  <c:v>74.599999999999994</c:v>
                </c:pt>
                <c:pt idx="3802">
                  <c:v>81.3</c:v>
                </c:pt>
                <c:pt idx="3803">
                  <c:v>86.7</c:v>
                </c:pt>
                <c:pt idx="3804">
                  <c:v>94.600000000000009</c:v>
                </c:pt>
                <c:pt idx="3805">
                  <c:v>102.8</c:v>
                </c:pt>
                <c:pt idx="3806">
                  <c:v>110.2</c:v>
                </c:pt>
                <c:pt idx="3807">
                  <c:v>114.8</c:v>
                </c:pt>
                <c:pt idx="3808">
                  <c:v>115.7</c:v>
                </c:pt>
                <c:pt idx="3809">
                  <c:v>114.3</c:v>
                </c:pt>
                <c:pt idx="3810">
                  <c:v>104.3</c:v>
                </c:pt>
                <c:pt idx="3811">
                  <c:v>97</c:v>
                </c:pt>
                <c:pt idx="3812">
                  <c:v>87.7</c:v>
                </c:pt>
                <c:pt idx="3813">
                  <c:v>82.600000000000009</c:v>
                </c:pt>
                <c:pt idx="3814">
                  <c:v>84.3</c:v>
                </c:pt>
                <c:pt idx="3815">
                  <c:v>89</c:v>
                </c:pt>
                <c:pt idx="3816">
                  <c:v>94.2</c:v>
                </c:pt>
                <c:pt idx="3817">
                  <c:v>96.199999999999989</c:v>
                </c:pt>
                <c:pt idx="3818">
                  <c:v>95.5</c:v>
                </c:pt>
                <c:pt idx="3819">
                  <c:v>94.8</c:v>
                </c:pt>
                <c:pt idx="3820">
                  <c:v>95.8</c:v>
                </c:pt>
                <c:pt idx="3821">
                  <c:v>87.6</c:v>
                </c:pt>
                <c:pt idx="3822">
                  <c:v>60.6</c:v>
                </c:pt>
                <c:pt idx="3823">
                  <c:v>53.699999999999996</c:v>
                </c:pt>
                <c:pt idx="3824">
                  <c:v>46.4</c:v>
                </c:pt>
                <c:pt idx="3825">
                  <c:v>41.300000000000004</c:v>
                </c:pt>
                <c:pt idx="3826">
                  <c:v>38.800000000000004</c:v>
                </c:pt>
                <c:pt idx="3827">
                  <c:v>38.800000000000004</c:v>
                </c:pt>
                <c:pt idx="3828">
                  <c:v>43.6</c:v>
                </c:pt>
                <c:pt idx="3829">
                  <c:v>52.2</c:v>
                </c:pt>
                <c:pt idx="3830">
                  <c:v>60.699999999999996</c:v>
                </c:pt>
                <c:pt idx="3831">
                  <c:v>68.900000000000006</c:v>
                </c:pt>
                <c:pt idx="3832">
                  <c:v>74.399999999999991</c:v>
                </c:pt>
                <c:pt idx="3833">
                  <c:v>78.899999999999991</c:v>
                </c:pt>
                <c:pt idx="3834">
                  <c:v>78.3</c:v>
                </c:pt>
                <c:pt idx="3835">
                  <c:v>71.2</c:v>
                </c:pt>
                <c:pt idx="3836">
                  <c:v>63.4</c:v>
                </c:pt>
                <c:pt idx="3837">
                  <c:v>66.5</c:v>
                </c:pt>
                <c:pt idx="3838">
                  <c:v>76.899999999999991</c:v>
                </c:pt>
                <c:pt idx="3839">
                  <c:v>92.7</c:v>
                </c:pt>
                <c:pt idx="3840">
                  <c:v>106.7</c:v>
                </c:pt>
                <c:pt idx="3841">
                  <c:v>113.5</c:v>
                </c:pt>
                <c:pt idx="3842">
                  <c:v>116.8</c:v>
                </c:pt>
                <c:pt idx="3843">
                  <c:v>119.3</c:v>
                </c:pt>
                <c:pt idx="3844">
                  <c:v>118.7</c:v>
                </c:pt>
                <c:pt idx="3845">
                  <c:v>105.2</c:v>
                </c:pt>
                <c:pt idx="3846">
                  <c:v>88.6</c:v>
                </c:pt>
                <c:pt idx="3847">
                  <c:v>95.699999999999989</c:v>
                </c:pt>
                <c:pt idx="3848">
                  <c:v>106.39999999999999</c:v>
                </c:pt>
                <c:pt idx="3849">
                  <c:v>116.3</c:v>
                </c:pt>
                <c:pt idx="3850">
                  <c:v>125.6</c:v>
                </c:pt>
                <c:pt idx="3851">
                  <c:v>136.1</c:v>
                </c:pt>
                <c:pt idx="3852">
                  <c:v>147.19999999999999</c:v>
                </c:pt>
                <c:pt idx="3853">
                  <c:v>153.10000000000002</c:v>
                </c:pt>
                <c:pt idx="3854">
                  <c:v>150.10000000000002</c:v>
                </c:pt>
                <c:pt idx="3855">
                  <c:v>139.80000000000001</c:v>
                </c:pt>
                <c:pt idx="3856">
                  <c:v>125.9</c:v>
                </c:pt>
                <c:pt idx="3857">
                  <c:v>105.5</c:v>
                </c:pt>
                <c:pt idx="3858">
                  <c:v>85.7</c:v>
                </c:pt>
                <c:pt idx="3859">
                  <c:v>75</c:v>
                </c:pt>
                <c:pt idx="3860">
                  <c:v>67.7</c:v>
                </c:pt>
                <c:pt idx="3861">
                  <c:v>65.8</c:v>
                </c:pt>
                <c:pt idx="3862">
                  <c:v>68.599999999999994</c:v>
                </c:pt>
                <c:pt idx="3863">
                  <c:v>74</c:v>
                </c:pt>
                <c:pt idx="3864">
                  <c:v>77.5</c:v>
                </c:pt>
                <c:pt idx="3865">
                  <c:v>78.399999999999991</c:v>
                </c:pt>
                <c:pt idx="3866">
                  <c:v>76</c:v>
                </c:pt>
                <c:pt idx="3867">
                  <c:v>71.599999999999994</c:v>
                </c:pt>
                <c:pt idx="3868">
                  <c:v>67.100000000000009</c:v>
                </c:pt>
                <c:pt idx="3869">
                  <c:v>57.4</c:v>
                </c:pt>
                <c:pt idx="3870">
                  <c:v>42</c:v>
                </c:pt>
                <c:pt idx="3871">
                  <c:v>39.9</c:v>
                </c:pt>
                <c:pt idx="3872">
                  <c:v>42.3</c:v>
                </c:pt>
                <c:pt idx="3873">
                  <c:v>43.3</c:v>
                </c:pt>
                <c:pt idx="3874">
                  <c:v>44.8</c:v>
                </c:pt>
                <c:pt idx="3875">
                  <c:v>45.1</c:v>
                </c:pt>
                <c:pt idx="3876">
                  <c:v>45.5</c:v>
                </c:pt>
                <c:pt idx="3877">
                  <c:v>45.6</c:v>
                </c:pt>
                <c:pt idx="3878">
                  <c:v>45.400000000000006</c:v>
                </c:pt>
                <c:pt idx="3879">
                  <c:v>45.900000000000006</c:v>
                </c:pt>
                <c:pt idx="3880">
                  <c:v>45.699999999999996</c:v>
                </c:pt>
                <c:pt idx="3881">
                  <c:v>45.5</c:v>
                </c:pt>
                <c:pt idx="3882">
                  <c:v>47.199999999999996</c:v>
                </c:pt>
                <c:pt idx="3883">
                  <c:v>52.900000000000006</c:v>
                </c:pt>
                <c:pt idx="3884">
                  <c:v>48.300000000000004</c:v>
                </c:pt>
                <c:pt idx="3885">
                  <c:v>39.699999999999996</c:v>
                </c:pt>
                <c:pt idx="3886">
                  <c:v>32.200000000000003</c:v>
                </c:pt>
                <c:pt idx="3887">
                  <c:v>26.599999999999998</c:v>
                </c:pt>
                <c:pt idx="3888">
                  <c:v>22.2</c:v>
                </c:pt>
                <c:pt idx="3889">
                  <c:v>22</c:v>
                </c:pt>
                <c:pt idx="3890">
                  <c:v>26.9</c:v>
                </c:pt>
                <c:pt idx="3891">
                  <c:v>35.200000000000003</c:v>
                </c:pt>
                <c:pt idx="3892">
                  <c:v>42.8</c:v>
                </c:pt>
                <c:pt idx="3893">
                  <c:v>45</c:v>
                </c:pt>
                <c:pt idx="3894">
                  <c:v>36.200000000000003</c:v>
                </c:pt>
                <c:pt idx="3895">
                  <c:v>41.7</c:v>
                </c:pt>
                <c:pt idx="3896">
                  <c:v>52.6</c:v>
                </c:pt>
                <c:pt idx="3897">
                  <c:v>65.699999999999989</c:v>
                </c:pt>
                <c:pt idx="3898">
                  <c:v>83.3</c:v>
                </c:pt>
                <c:pt idx="3899">
                  <c:v>106.39999999999999</c:v>
                </c:pt>
                <c:pt idx="3900">
                  <c:v>131.39999999999998</c:v>
                </c:pt>
                <c:pt idx="3901">
                  <c:v>154.6</c:v>
                </c:pt>
                <c:pt idx="3902">
                  <c:v>170.7</c:v>
                </c:pt>
                <c:pt idx="3903">
                  <c:v>179.10000000000002</c:v>
                </c:pt>
                <c:pt idx="3904">
                  <c:v>176.7</c:v>
                </c:pt>
                <c:pt idx="3905">
                  <c:v>165.8</c:v>
                </c:pt>
                <c:pt idx="3906">
                  <c:v>156.5</c:v>
                </c:pt>
                <c:pt idx="3907">
                  <c:v>166</c:v>
                </c:pt>
                <c:pt idx="3908">
                  <c:v>184.29999999999998</c:v>
                </c:pt>
                <c:pt idx="3909">
                  <c:v>197.9</c:v>
                </c:pt>
                <c:pt idx="3910">
                  <c:v>205.3</c:v>
                </c:pt>
                <c:pt idx="3911">
                  <c:v>206.1</c:v>
                </c:pt>
                <c:pt idx="3912">
                  <c:v>203.5</c:v>
                </c:pt>
                <c:pt idx="3913">
                  <c:v>213.29999999999998</c:v>
                </c:pt>
                <c:pt idx="3914">
                  <c:v>233.2</c:v>
                </c:pt>
                <c:pt idx="3915">
                  <c:v>238.2</c:v>
                </c:pt>
                <c:pt idx="3916">
                  <c:v>232.3</c:v>
                </c:pt>
                <c:pt idx="3917">
                  <c:v>199.8</c:v>
                </c:pt>
                <c:pt idx="3918">
                  <c:v>193.89999999999998</c:v>
                </c:pt>
                <c:pt idx="3919">
                  <c:v>231</c:v>
                </c:pt>
                <c:pt idx="3920">
                  <c:v>240.4</c:v>
                </c:pt>
                <c:pt idx="3921">
                  <c:v>214.7</c:v>
                </c:pt>
                <c:pt idx="3922">
                  <c:v>200.7</c:v>
                </c:pt>
                <c:pt idx="3923">
                  <c:v>226.39999999999998</c:v>
                </c:pt>
                <c:pt idx="3924">
                  <c:v>266</c:v>
                </c:pt>
                <c:pt idx="3925">
                  <c:v>280</c:v>
                </c:pt>
                <c:pt idx="3926">
                  <c:v>274.10000000000002</c:v>
                </c:pt>
                <c:pt idx="3927">
                  <c:v>256.2</c:v>
                </c:pt>
                <c:pt idx="3928">
                  <c:v>233.5</c:v>
                </c:pt>
                <c:pt idx="3929">
                  <c:v>209.3</c:v>
                </c:pt>
                <c:pt idx="3930">
                  <c:v>174.6</c:v>
                </c:pt>
                <c:pt idx="3931">
                  <c:v>145.19999999999999</c:v>
                </c:pt>
                <c:pt idx="3932">
                  <c:v>133.6</c:v>
                </c:pt>
                <c:pt idx="3933">
                  <c:v>144.4</c:v>
                </c:pt>
                <c:pt idx="3934">
                  <c:v>160.39999999999998</c:v>
                </c:pt>
                <c:pt idx="3935">
                  <c:v>173.3</c:v>
                </c:pt>
                <c:pt idx="3936">
                  <c:v>189.70000000000002</c:v>
                </c:pt>
                <c:pt idx="3937">
                  <c:v>204</c:v>
                </c:pt>
                <c:pt idx="3938">
                  <c:v>217.6</c:v>
                </c:pt>
                <c:pt idx="3939">
                  <c:v>228.8</c:v>
                </c:pt>
                <c:pt idx="3940">
                  <c:v>229.8</c:v>
                </c:pt>
                <c:pt idx="3941">
                  <c:v>215.4</c:v>
                </c:pt>
                <c:pt idx="3942">
                  <c:v>228.4</c:v>
                </c:pt>
                <c:pt idx="3943">
                  <c:v>249.70000000000002</c:v>
                </c:pt>
                <c:pt idx="3944">
                  <c:v>254.2</c:v>
                </c:pt>
                <c:pt idx="3945">
                  <c:v>248.70000000000002</c:v>
                </c:pt>
                <c:pt idx="3946">
                  <c:v>244.9</c:v>
                </c:pt>
                <c:pt idx="3947">
                  <c:v>250.2</c:v>
                </c:pt>
                <c:pt idx="3948">
                  <c:v>261.40000000000003</c:v>
                </c:pt>
                <c:pt idx="3949">
                  <c:v>272.8</c:v>
                </c:pt>
                <c:pt idx="3950">
                  <c:v>282.5</c:v>
                </c:pt>
                <c:pt idx="3951">
                  <c:v>289.7</c:v>
                </c:pt>
                <c:pt idx="3952">
                  <c:v>292.8</c:v>
                </c:pt>
                <c:pt idx="3953">
                  <c:v>288.39999999999998</c:v>
                </c:pt>
                <c:pt idx="3954">
                  <c:v>259.79999999999995</c:v>
                </c:pt>
                <c:pt idx="3955">
                  <c:v>217.79999999999998</c:v>
                </c:pt>
                <c:pt idx="3956">
                  <c:v>191</c:v>
                </c:pt>
                <c:pt idx="3957">
                  <c:v>183.60000000000002</c:v>
                </c:pt>
                <c:pt idx="3958">
                  <c:v>172.1</c:v>
                </c:pt>
                <c:pt idx="3959">
                  <c:v>164.8</c:v>
                </c:pt>
                <c:pt idx="3960">
                  <c:v>167.3</c:v>
                </c:pt>
                <c:pt idx="3961">
                  <c:v>172.7</c:v>
                </c:pt>
                <c:pt idx="3962">
                  <c:v>179.29999999999998</c:v>
                </c:pt>
                <c:pt idx="3963">
                  <c:v>186.9</c:v>
                </c:pt>
                <c:pt idx="3964">
                  <c:v>185.1</c:v>
                </c:pt>
                <c:pt idx="3965">
                  <c:v>178.5</c:v>
                </c:pt>
                <c:pt idx="3966">
                  <c:v>198.3</c:v>
                </c:pt>
                <c:pt idx="3967">
                  <c:v>222.8</c:v>
                </c:pt>
                <c:pt idx="3968">
                  <c:v>234.6</c:v>
                </c:pt>
                <c:pt idx="3969">
                  <c:v>256.40000000000003</c:v>
                </c:pt>
                <c:pt idx="3970">
                  <c:v>282.10000000000002</c:v>
                </c:pt>
                <c:pt idx="3971">
                  <c:v>307.90000000000003</c:v>
                </c:pt>
                <c:pt idx="3972">
                  <c:v>336.5</c:v>
                </c:pt>
                <c:pt idx="3973">
                  <c:v>370.3</c:v>
                </c:pt>
                <c:pt idx="3974">
                  <c:v>397.9</c:v>
                </c:pt>
                <c:pt idx="3975">
                  <c:v>402.5</c:v>
                </c:pt>
                <c:pt idx="3976">
                  <c:v>396.5</c:v>
                </c:pt>
                <c:pt idx="3977">
                  <c:v>374.3</c:v>
                </c:pt>
                <c:pt idx="3978">
                  <c:v>315.5</c:v>
                </c:pt>
                <c:pt idx="3979">
                  <c:v>260.60000000000002</c:v>
                </c:pt>
                <c:pt idx="3980">
                  <c:v>240.9</c:v>
                </c:pt>
                <c:pt idx="3981">
                  <c:v>242</c:v>
                </c:pt>
                <c:pt idx="3982">
                  <c:v>251</c:v>
                </c:pt>
                <c:pt idx="3983">
                  <c:v>267.5</c:v>
                </c:pt>
                <c:pt idx="3984">
                  <c:v>277.7</c:v>
                </c:pt>
                <c:pt idx="3985">
                  <c:v>287.60000000000002</c:v>
                </c:pt>
                <c:pt idx="3986">
                  <c:v>293</c:v>
                </c:pt>
                <c:pt idx="3987">
                  <c:v>296.89999999999998</c:v>
                </c:pt>
                <c:pt idx="3988">
                  <c:v>291.5</c:v>
                </c:pt>
                <c:pt idx="3989">
                  <c:v>266.7</c:v>
                </c:pt>
                <c:pt idx="3990">
                  <c:v>304.39999999999998</c:v>
                </c:pt>
                <c:pt idx="3991">
                  <c:v>348.5</c:v>
                </c:pt>
                <c:pt idx="3992">
                  <c:v>352.6</c:v>
                </c:pt>
                <c:pt idx="3993">
                  <c:v>334.9</c:v>
                </c:pt>
                <c:pt idx="3994">
                  <c:v>308.40000000000003</c:v>
                </c:pt>
                <c:pt idx="3995">
                  <c:v>282.8</c:v>
                </c:pt>
                <c:pt idx="3996">
                  <c:v>259.79999999999995</c:v>
                </c:pt>
                <c:pt idx="3997">
                  <c:v>240.79999999999998</c:v>
                </c:pt>
                <c:pt idx="3998">
                  <c:v>223.1</c:v>
                </c:pt>
                <c:pt idx="3999">
                  <c:v>202.9</c:v>
                </c:pt>
                <c:pt idx="4000">
                  <c:v>178.29999999999998</c:v>
                </c:pt>
                <c:pt idx="4001">
                  <c:v>154.6</c:v>
                </c:pt>
                <c:pt idx="4002">
                  <c:v>134.20000000000002</c:v>
                </c:pt>
                <c:pt idx="4003">
                  <c:v>143.30000000000001</c:v>
                </c:pt>
                <c:pt idx="4004">
                  <c:v>166.4</c:v>
                </c:pt>
                <c:pt idx="4005">
                  <c:v>187.29999999999998</c:v>
                </c:pt>
                <c:pt idx="4006">
                  <c:v>207.5</c:v>
                </c:pt>
                <c:pt idx="4007">
                  <c:v>229.1</c:v>
                </c:pt>
                <c:pt idx="4008">
                  <c:v>246.9</c:v>
                </c:pt>
                <c:pt idx="4009">
                  <c:v>261.60000000000002</c:v>
                </c:pt>
                <c:pt idx="4010">
                  <c:v>273.60000000000002</c:v>
                </c:pt>
                <c:pt idx="4011">
                  <c:v>290.3</c:v>
                </c:pt>
                <c:pt idx="4012">
                  <c:v>303.89999999999998</c:v>
                </c:pt>
                <c:pt idx="4013">
                  <c:v>301.70000000000005</c:v>
                </c:pt>
                <c:pt idx="4014">
                  <c:v>277</c:v>
                </c:pt>
                <c:pt idx="4015">
                  <c:v>292.39999999999998</c:v>
                </c:pt>
                <c:pt idx="4016">
                  <c:v>358.4</c:v>
                </c:pt>
                <c:pt idx="4017">
                  <c:v>487.3</c:v>
                </c:pt>
                <c:pt idx="4018">
                  <c:v>596.6</c:v>
                </c:pt>
                <c:pt idx="4019">
                  <c:v>668.2</c:v>
                </c:pt>
                <c:pt idx="4020">
                  <c:v>705.2</c:v>
                </c:pt>
                <c:pt idx="4021">
                  <c:v>657.80000000000007</c:v>
                </c:pt>
                <c:pt idx="4022">
                  <c:v>623.1</c:v>
                </c:pt>
                <c:pt idx="4023">
                  <c:v>648</c:v>
                </c:pt>
                <c:pt idx="4024">
                  <c:v>618.5</c:v>
                </c:pt>
                <c:pt idx="4025">
                  <c:v>562.9</c:v>
                </c:pt>
                <c:pt idx="4026">
                  <c:v>550.79999999999995</c:v>
                </c:pt>
                <c:pt idx="4027">
                  <c:v>508.1</c:v>
                </c:pt>
                <c:pt idx="4028">
                  <c:v>451.40000000000003</c:v>
                </c:pt>
                <c:pt idx="4029">
                  <c:v>434.5</c:v>
                </c:pt>
                <c:pt idx="4030">
                  <c:v>409.5</c:v>
                </c:pt>
                <c:pt idx="4031">
                  <c:v>387.90000000000003</c:v>
                </c:pt>
                <c:pt idx="4032">
                  <c:v>368.09999999999997</c:v>
                </c:pt>
                <c:pt idx="4033">
                  <c:v>353.1</c:v>
                </c:pt>
                <c:pt idx="4034">
                  <c:v>353.4</c:v>
                </c:pt>
                <c:pt idx="4035">
                  <c:v>338.3</c:v>
                </c:pt>
                <c:pt idx="4036">
                  <c:v>312.3</c:v>
                </c:pt>
                <c:pt idx="4037">
                  <c:v>274.89999999999998</c:v>
                </c:pt>
                <c:pt idx="4038">
                  <c:v>280.7</c:v>
                </c:pt>
                <c:pt idx="4039">
                  <c:v>308.7</c:v>
                </c:pt>
                <c:pt idx="4040">
                  <c:v>307.3</c:v>
                </c:pt>
                <c:pt idx="4041">
                  <c:v>304.8</c:v>
                </c:pt>
                <c:pt idx="4042">
                  <c:v>299.70000000000005</c:v>
                </c:pt>
                <c:pt idx="4043">
                  <c:v>296</c:v>
                </c:pt>
                <c:pt idx="4044">
                  <c:v>299</c:v>
                </c:pt>
                <c:pt idx="4045">
                  <c:v>294.20000000000005</c:v>
                </c:pt>
                <c:pt idx="4046">
                  <c:v>277.60000000000002</c:v>
                </c:pt>
                <c:pt idx="4047">
                  <c:v>257.40000000000003</c:v>
                </c:pt>
                <c:pt idx="4048">
                  <c:v>236.4</c:v>
                </c:pt>
                <c:pt idx="4049">
                  <c:v>213.9</c:v>
                </c:pt>
                <c:pt idx="4050">
                  <c:v>191.8</c:v>
                </c:pt>
                <c:pt idx="4051">
                  <c:v>174.9</c:v>
                </c:pt>
                <c:pt idx="4052">
                  <c:v>163.5</c:v>
                </c:pt>
                <c:pt idx="4053">
                  <c:v>158</c:v>
                </c:pt>
                <c:pt idx="4054">
                  <c:v>152.29999999999998</c:v>
                </c:pt>
                <c:pt idx="4055">
                  <c:v>145.80000000000001</c:v>
                </c:pt>
                <c:pt idx="4056">
                  <c:v>136.5</c:v>
                </c:pt>
                <c:pt idx="4057">
                  <c:v>125.8</c:v>
                </c:pt>
                <c:pt idx="4058">
                  <c:v>117.7</c:v>
                </c:pt>
                <c:pt idx="4059">
                  <c:v>113.4</c:v>
                </c:pt>
                <c:pt idx="4060">
                  <c:v>114.9</c:v>
                </c:pt>
                <c:pt idx="4061">
                  <c:v>109.2</c:v>
                </c:pt>
                <c:pt idx="4062">
                  <c:v>103.9</c:v>
                </c:pt>
                <c:pt idx="4063">
                  <c:v>110.5</c:v>
                </c:pt>
                <c:pt idx="4064">
                  <c:v>95.8</c:v>
                </c:pt>
                <c:pt idx="4065">
                  <c:v>78.5</c:v>
                </c:pt>
                <c:pt idx="4066">
                  <c:v>65.600000000000009</c:v>
                </c:pt>
                <c:pt idx="4067">
                  <c:v>58.5</c:v>
                </c:pt>
                <c:pt idx="4068">
                  <c:v>58.8</c:v>
                </c:pt>
                <c:pt idx="4069">
                  <c:v>69.3</c:v>
                </c:pt>
                <c:pt idx="4070">
                  <c:v>86.8</c:v>
                </c:pt>
                <c:pt idx="4071">
                  <c:v>105.89999999999999</c:v>
                </c:pt>
                <c:pt idx="4072">
                  <c:v>117.1</c:v>
                </c:pt>
                <c:pt idx="4073">
                  <c:v>117.3</c:v>
                </c:pt>
                <c:pt idx="4074">
                  <c:v>111.8</c:v>
                </c:pt>
                <c:pt idx="4075">
                  <c:v>99.6</c:v>
                </c:pt>
                <c:pt idx="4076">
                  <c:v>80.3</c:v>
                </c:pt>
                <c:pt idx="4077">
                  <c:v>66</c:v>
                </c:pt>
                <c:pt idx="4078">
                  <c:v>68.400000000000006</c:v>
                </c:pt>
                <c:pt idx="4079">
                  <c:v>104.3</c:v>
                </c:pt>
                <c:pt idx="4080">
                  <c:v>155.29999999999998</c:v>
                </c:pt>
                <c:pt idx="4081">
                  <c:v>171.9</c:v>
                </c:pt>
                <c:pt idx="4082">
                  <c:v>165.20000000000002</c:v>
                </c:pt>
                <c:pt idx="4083">
                  <c:v>205.2</c:v>
                </c:pt>
                <c:pt idx="4084">
                  <c:v>190.70000000000002</c:v>
                </c:pt>
                <c:pt idx="4085">
                  <c:v>134.5</c:v>
                </c:pt>
                <c:pt idx="4086">
                  <c:v>121.6</c:v>
                </c:pt>
                <c:pt idx="4087">
                  <c:v>111</c:v>
                </c:pt>
                <c:pt idx="4088">
                  <c:v>89.7</c:v>
                </c:pt>
                <c:pt idx="4089">
                  <c:v>77.600000000000009</c:v>
                </c:pt>
                <c:pt idx="4090">
                  <c:v>74.800000000000011</c:v>
                </c:pt>
                <c:pt idx="4091">
                  <c:v>85.1</c:v>
                </c:pt>
                <c:pt idx="4092">
                  <c:v>107.2</c:v>
                </c:pt>
                <c:pt idx="4093">
                  <c:v>139.19999999999999</c:v>
                </c:pt>
                <c:pt idx="4094">
                  <c:v>188.5</c:v>
                </c:pt>
                <c:pt idx="4095">
                  <c:v>220.5</c:v>
                </c:pt>
                <c:pt idx="4096">
                  <c:v>229.2</c:v>
                </c:pt>
                <c:pt idx="4097">
                  <c:v>228.6</c:v>
                </c:pt>
                <c:pt idx="4098">
                  <c:v>193.8</c:v>
                </c:pt>
                <c:pt idx="4099">
                  <c:v>175.6</c:v>
                </c:pt>
                <c:pt idx="4100">
                  <c:v>162.30000000000001</c:v>
                </c:pt>
                <c:pt idx="4101">
                  <c:v>153.5</c:v>
                </c:pt>
                <c:pt idx="4102">
                  <c:v>155.9</c:v>
                </c:pt>
                <c:pt idx="4103">
                  <c:v>162.1</c:v>
                </c:pt>
                <c:pt idx="4104">
                  <c:v>158.9</c:v>
                </c:pt>
                <c:pt idx="4105">
                  <c:v>146.4</c:v>
                </c:pt>
                <c:pt idx="4106">
                  <c:v>130.6</c:v>
                </c:pt>
                <c:pt idx="4107">
                  <c:v>117.4</c:v>
                </c:pt>
                <c:pt idx="4108">
                  <c:v>100.5</c:v>
                </c:pt>
                <c:pt idx="4109">
                  <c:v>74.899999999999991</c:v>
                </c:pt>
                <c:pt idx="4110">
                  <c:v>53.1</c:v>
                </c:pt>
                <c:pt idx="4111">
                  <c:v>40.300000000000004</c:v>
                </c:pt>
                <c:pt idx="4112">
                  <c:v>32.599999999999994</c:v>
                </c:pt>
                <c:pt idx="4113">
                  <c:v>29.3</c:v>
                </c:pt>
                <c:pt idx="4114">
                  <c:v>29.9</c:v>
                </c:pt>
                <c:pt idx="4115">
                  <c:v>35.200000000000003</c:v>
                </c:pt>
                <c:pt idx="4116">
                  <c:v>43.8</c:v>
                </c:pt>
                <c:pt idx="4117">
                  <c:v>53.5</c:v>
                </c:pt>
                <c:pt idx="4118">
                  <c:v>62.6</c:v>
                </c:pt>
                <c:pt idx="4119">
                  <c:v>70.099999999999994</c:v>
                </c:pt>
                <c:pt idx="4120">
                  <c:v>75.800000000000011</c:v>
                </c:pt>
                <c:pt idx="4121">
                  <c:v>79.900000000000006</c:v>
                </c:pt>
                <c:pt idx="4122">
                  <c:v>89.2</c:v>
                </c:pt>
                <c:pt idx="4123">
                  <c:v>97.4</c:v>
                </c:pt>
                <c:pt idx="4124">
                  <c:v>93.100000000000009</c:v>
                </c:pt>
                <c:pt idx="4125">
                  <c:v>87.9</c:v>
                </c:pt>
                <c:pt idx="4126">
                  <c:v>82</c:v>
                </c:pt>
                <c:pt idx="4127">
                  <c:v>77.7</c:v>
                </c:pt>
                <c:pt idx="4128">
                  <c:v>76.599999999999994</c:v>
                </c:pt>
                <c:pt idx="4129">
                  <c:v>81.900000000000006</c:v>
                </c:pt>
                <c:pt idx="4130">
                  <c:v>100.3</c:v>
                </c:pt>
                <c:pt idx="4131">
                  <c:v>116.8</c:v>
                </c:pt>
                <c:pt idx="4132">
                  <c:v>124.60000000000001</c:v>
                </c:pt>
                <c:pt idx="4133">
                  <c:v>112.19999999999999</c:v>
                </c:pt>
                <c:pt idx="4134">
                  <c:v>95</c:v>
                </c:pt>
                <c:pt idx="4135">
                  <c:v>89.5</c:v>
                </c:pt>
                <c:pt idx="4136">
                  <c:v>79.8</c:v>
                </c:pt>
                <c:pt idx="4137">
                  <c:v>66.400000000000006</c:v>
                </c:pt>
                <c:pt idx="4138">
                  <c:v>61.3</c:v>
                </c:pt>
                <c:pt idx="4139">
                  <c:v>64.199999999999989</c:v>
                </c:pt>
                <c:pt idx="4140">
                  <c:v>71.099999999999994</c:v>
                </c:pt>
                <c:pt idx="4141">
                  <c:v>73.5</c:v>
                </c:pt>
                <c:pt idx="4142">
                  <c:v>74.800000000000011</c:v>
                </c:pt>
                <c:pt idx="4143">
                  <c:v>81.900000000000006</c:v>
                </c:pt>
                <c:pt idx="4144">
                  <c:v>87.4</c:v>
                </c:pt>
                <c:pt idx="4145">
                  <c:v>93.100000000000009</c:v>
                </c:pt>
                <c:pt idx="4146">
                  <c:v>116.2</c:v>
                </c:pt>
                <c:pt idx="4147">
                  <c:v>142.1</c:v>
                </c:pt>
                <c:pt idx="4148">
                  <c:v>126.9</c:v>
                </c:pt>
                <c:pt idx="4149">
                  <c:v>106.30000000000001</c:v>
                </c:pt>
                <c:pt idx="4150">
                  <c:v>102.1</c:v>
                </c:pt>
                <c:pt idx="4151">
                  <c:v>103.6</c:v>
                </c:pt>
                <c:pt idx="4152">
                  <c:v>108.5</c:v>
                </c:pt>
                <c:pt idx="4153">
                  <c:v>115.9</c:v>
                </c:pt>
                <c:pt idx="4154">
                  <c:v>122</c:v>
                </c:pt>
                <c:pt idx="4155">
                  <c:v>127.40000000000002</c:v>
                </c:pt>
                <c:pt idx="4156">
                  <c:v>127.90000000000002</c:v>
                </c:pt>
                <c:pt idx="4157">
                  <c:v>117.2</c:v>
                </c:pt>
                <c:pt idx="4158">
                  <c:v>99.8</c:v>
                </c:pt>
                <c:pt idx="4159">
                  <c:v>107.39999999999999</c:v>
                </c:pt>
                <c:pt idx="4160">
                  <c:v>107.2</c:v>
                </c:pt>
                <c:pt idx="4161">
                  <c:v>106.30000000000001</c:v>
                </c:pt>
                <c:pt idx="4162">
                  <c:v>114.2</c:v>
                </c:pt>
                <c:pt idx="4163">
                  <c:v>121</c:v>
                </c:pt>
                <c:pt idx="4164">
                  <c:v>128.89999999999998</c:v>
                </c:pt>
                <c:pt idx="4165">
                  <c:v>119.1</c:v>
                </c:pt>
                <c:pt idx="4166">
                  <c:v>110.7</c:v>
                </c:pt>
                <c:pt idx="4167">
                  <c:v>112.8</c:v>
                </c:pt>
                <c:pt idx="4168">
                  <c:v>124.39999999999999</c:v>
                </c:pt>
                <c:pt idx="4169">
                  <c:v>129.70000000000002</c:v>
                </c:pt>
                <c:pt idx="4170">
                  <c:v>120.6</c:v>
                </c:pt>
                <c:pt idx="4171">
                  <c:v>113.3</c:v>
                </c:pt>
                <c:pt idx="4172">
                  <c:v>112.69999999999999</c:v>
                </c:pt>
                <c:pt idx="4173">
                  <c:v>127.40000000000002</c:v>
                </c:pt>
                <c:pt idx="4174">
                  <c:v>158.79999999999998</c:v>
                </c:pt>
                <c:pt idx="4175">
                  <c:v>188.4</c:v>
                </c:pt>
                <c:pt idx="4176">
                  <c:v>207.4</c:v>
                </c:pt>
                <c:pt idx="4177">
                  <c:v>221.1</c:v>
                </c:pt>
                <c:pt idx="4178">
                  <c:v>226.20000000000002</c:v>
                </c:pt>
                <c:pt idx="4179">
                  <c:v>226</c:v>
                </c:pt>
                <c:pt idx="4180">
                  <c:v>214.2</c:v>
                </c:pt>
                <c:pt idx="4181">
                  <c:v>198.2</c:v>
                </c:pt>
                <c:pt idx="4182">
                  <c:v>150.10000000000002</c:v>
                </c:pt>
                <c:pt idx="4183">
                  <c:v>138.9</c:v>
                </c:pt>
                <c:pt idx="4184">
                  <c:v>135.4</c:v>
                </c:pt>
                <c:pt idx="4185">
                  <c:v>129.6</c:v>
                </c:pt>
                <c:pt idx="4186">
                  <c:v>127.5</c:v>
                </c:pt>
                <c:pt idx="4187">
                  <c:v>128.20000000000002</c:v>
                </c:pt>
                <c:pt idx="4188">
                  <c:v>134.5</c:v>
                </c:pt>
                <c:pt idx="4189">
                  <c:v>148.79999999999998</c:v>
                </c:pt>
                <c:pt idx="4190">
                  <c:v>165.8</c:v>
                </c:pt>
                <c:pt idx="4191">
                  <c:v>174.4</c:v>
                </c:pt>
                <c:pt idx="4192">
                  <c:v>170.2</c:v>
                </c:pt>
                <c:pt idx="4193">
                  <c:v>158.20000000000002</c:v>
                </c:pt>
                <c:pt idx="4194">
                  <c:v>143.5</c:v>
                </c:pt>
                <c:pt idx="4195">
                  <c:v>141.5</c:v>
                </c:pt>
                <c:pt idx="4196">
                  <c:v>142.6</c:v>
                </c:pt>
                <c:pt idx="4197">
                  <c:v>141.80000000000001</c:v>
                </c:pt>
                <c:pt idx="4198">
                  <c:v>155.5</c:v>
                </c:pt>
                <c:pt idx="4199">
                  <c:v>174.1</c:v>
                </c:pt>
                <c:pt idx="4200">
                  <c:v>190</c:v>
                </c:pt>
                <c:pt idx="4201">
                  <c:v>202.8</c:v>
                </c:pt>
                <c:pt idx="4202">
                  <c:v>213.7</c:v>
                </c:pt>
                <c:pt idx="4203">
                  <c:v>220.5</c:v>
                </c:pt>
                <c:pt idx="4204">
                  <c:v>222.1</c:v>
                </c:pt>
                <c:pt idx="4205">
                  <c:v>185.1</c:v>
                </c:pt>
                <c:pt idx="4206">
                  <c:v>137.69999999999999</c:v>
                </c:pt>
                <c:pt idx="4207">
                  <c:v>130.80000000000001</c:v>
                </c:pt>
                <c:pt idx="4208">
                  <c:v>129.30000000000001</c:v>
                </c:pt>
                <c:pt idx="4209">
                  <c:v>132.6</c:v>
                </c:pt>
                <c:pt idx="4210">
                  <c:v>145.4</c:v>
                </c:pt>
                <c:pt idx="4211">
                  <c:v>164.39999999999998</c:v>
                </c:pt>
                <c:pt idx="4212">
                  <c:v>180.7</c:v>
                </c:pt>
                <c:pt idx="4213">
                  <c:v>187.1</c:v>
                </c:pt>
                <c:pt idx="4214">
                  <c:v>185.5</c:v>
                </c:pt>
                <c:pt idx="4215">
                  <c:v>182.29999999999998</c:v>
                </c:pt>
                <c:pt idx="4216">
                  <c:v>176.3</c:v>
                </c:pt>
                <c:pt idx="4217">
                  <c:v>164.89999999999998</c:v>
                </c:pt>
                <c:pt idx="4218">
                  <c:v>155.4</c:v>
                </c:pt>
                <c:pt idx="4219">
                  <c:v>155.79999999999998</c:v>
                </c:pt>
                <c:pt idx="4220">
                  <c:v>154.5</c:v>
                </c:pt>
                <c:pt idx="4221">
                  <c:v>154.70000000000002</c:v>
                </c:pt>
                <c:pt idx="4222">
                  <c:v>162</c:v>
                </c:pt>
                <c:pt idx="4223">
                  <c:v>176.5</c:v>
                </c:pt>
                <c:pt idx="4224">
                  <c:v>169.1</c:v>
                </c:pt>
                <c:pt idx="4225">
                  <c:v>156.6</c:v>
                </c:pt>
                <c:pt idx="4226">
                  <c:v>148</c:v>
                </c:pt>
                <c:pt idx="4227">
                  <c:v>133.89999999999998</c:v>
                </c:pt>
                <c:pt idx="4228">
                  <c:v>108.89999999999999</c:v>
                </c:pt>
                <c:pt idx="4229">
                  <c:v>91.5</c:v>
                </c:pt>
                <c:pt idx="4230">
                  <c:v>68.5</c:v>
                </c:pt>
                <c:pt idx="4231">
                  <c:v>64.400000000000006</c:v>
                </c:pt>
                <c:pt idx="4232">
                  <c:v>61.3</c:v>
                </c:pt>
                <c:pt idx="4233">
                  <c:v>61.6</c:v>
                </c:pt>
                <c:pt idx="4234">
                  <c:v>63.9</c:v>
                </c:pt>
                <c:pt idx="4235">
                  <c:v>69.8</c:v>
                </c:pt>
                <c:pt idx="4236">
                  <c:v>78.7</c:v>
                </c:pt>
                <c:pt idx="4237">
                  <c:v>86.1</c:v>
                </c:pt>
                <c:pt idx="4238">
                  <c:v>89</c:v>
                </c:pt>
                <c:pt idx="4239">
                  <c:v>86.8</c:v>
                </c:pt>
                <c:pt idx="4240">
                  <c:v>85</c:v>
                </c:pt>
                <c:pt idx="4241">
                  <c:v>83.4</c:v>
                </c:pt>
                <c:pt idx="4242">
                  <c:v>75.800000000000011</c:v>
                </c:pt>
                <c:pt idx="4243">
                  <c:v>68</c:v>
                </c:pt>
                <c:pt idx="4244">
                  <c:v>62.1</c:v>
                </c:pt>
                <c:pt idx="4245">
                  <c:v>59.5</c:v>
                </c:pt>
                <c:pt idx="4246">
                  <c:v>64</c:v>
                </c:pt>
                <c:pt idx="4247">
                  <c:v>82.3</c:v>
                </c:pt>
                <c:pt idx="4248">
                  <c:v>98.9</c:v>
                </c:pt>
                <c:pt idx="4249">
                  <c:v>90.1</c:v>
                </c:pt>
                <c:pt idx="4250">
                  <c:v>75.599999999999994</c:v>
                </c:pt>
                <c:pt idx="4251">
                  <c:v>78.100000000000009</c:v>
                </c:pt>
                <c:pt idx="4252">
                  <c:v>81.3</c:v>
                </c:pt>
                <c:pt idx="4253">
                  <c:v>67.3</c:v>
                </c:pt>
                <c:pt idx="4254">
                  <c:v>42</c:v>
                </c:pt>
                <c:pt idx="4255">
                  <c:v>31.3</c:v>
                </c:pt>
                <c:pt idx="4256">
                  <c:v>36.5</c:v>
                </c:pt>
                <c:pt idx="4257">
                  <c:v>47.300000000000004</c:v>
                </c:pt>
                <c:pt idx="4258">
                  <c:v>55.1</c:v>
                </c:pt>
                <c:pt idx="4259">
                  <c:v>60.1</c:v>
                </c:pt>
                <c:pt idx="4260">
                  <c:v>66.600000000000009</c:v>
                </c:pt>
                <c:pt idx="4261">
                  <c:v>72.599999999999994</c:v>
                </c:pt>
                <c:pt idx="4262">
                  <c:v>75.899999999999991</c:v>
                </c:pt>
                <c:pt idx="4263">
                  <c:v>77.3</c:v>
                </c:pt>
                <c:pt idx="4264">
                  <c:v>77.2</c:v>
                </c:pt>
                <c:pt idx="4265">
                  <c:v>77.3</c:v>
                </c:pt>
                <c:pt idx="4266">
                  <c:v>74.899999999999991</c:v>
                </c:pt>
                <c:pt idx="4267">
                  <c:v>65.699999999999989</c:v>
                </c:pt>
                <c:pt idx="4268">
                  <c:v>61.3</c:v>
                </c:pt>
                <c:pt idx="4269">
                  <c:v>79.100000000000009</c:v>
                </c:pt>
                <c:pt idx="4270">
                  <c:v>119</c:v>
                </c:pt>
                <c:pt idx="4271">
                  <c:v>148.60000000000002</c:v>
                </c:pt>
                <c:pt idx="4272">
                  <c:v>165.6</c:v>
                </c:pt>
                <c:pt idx="4273">
                  <c:v>190</c:v>
                </c:pt>
                <c:pt idx="4274">
                  <c:v>214.29999999999998</c:v>
                </c:pt>
                <c:pt idx="4275">
                  <c:v>227.3</c:v>
                </c:pt>
                <c:pt idx="4276">
                  <c:v>223.8</c:v>
                </c:pt>
                <c:pt idx="4277">
                  <c:v>200.4</c:v>
                </c:pt>
                <c:pt idx="4278">
                  <c:v>173</c:v>
                </c:pt>
                <c:pt idx="4279">
                  <c:v>189.20000000000002</c:v>
                </c:pt>
                <c:pt idx="4280">
                  <c:v>205</c:v>
                </c:pt>
                <c:pt idx="4281">
                  <c:v>221.4</c:v>
                </c:pt>
                <c:pt idx="4282">
                  <c:v>220.1</c:v>
                </c:pt>
                <c:pt idx="4283">
                  <c:v>233.2</c:v>
                </c:pt>
                <c:pt idx="4284">
                  <c:v>250.9</c:v>
                </c:pt>
                <c:pt idx="4285">
                  <c:v>275</c:v>
                </c:pt>
                <c:pt idx="4286">
                  <c:v>307.90000000000003</c:v>
                </c:pt>
                <c:pt idx="4287">
                  <c:v>335.9</c:v>
                </c:pt>
                <c:pt idx="4288">
                  <c:v>341</c:v>
                </c:pt>
                <c:pt idx="4289">
                  <c:v>318.2</c:v>
                </c:pt>
                <c:pt idx="4290">
                  <c:v>256</c:v>
                </c:pt>
                <c:pt idx="4291">
                  <c:v>210.10000000000002</c:v>
                </c:pt>
                <c:pt idx="4292">
                  <c:v>193.39999999999998</c:v>
                </c:pt>
                <c:pt idx="4293">
                  <c:v>185.20000000000002</c:v>
                </c:pt>
                <c:pt idx="4294">
                  <c:v>180.79999999999998</c:v>
                </c:pt>
                <c:pt idx="4295">
                  <c:v>180.2</c:v>
                </c:pt>
                <c:pt idx="4296">
                  <c:v>181.4</c:v>
                </c:pt>
                <c:pt idx="4297">
                  <c:v>183.60000000000002</c:v>
                </c:pt>
                <c:pt idx="4298">
                  <c:v>189.1</c:v>
                </c:pt>
                <c:pt idx="4299">
                  <c:v>196.39999999999998</c:v>
                </c:pt>
                <c:pt idx="4300">
                  <c:v>201.2</c:v>
                </c:pt>
                <c:pt idx="4301">
                  <c:v>199.9</c:v>
                </c:pt>
                <c:pt idx="4302">
                  <c:v>212.5</c:v>
                </c:pt>
                <c:pt idx="4303">
                  <c:v>247.1</c:v>
                </c:pt>
                <c:pt idx="4304">
                  <c:v>256.7</c:v>
                </c:pt>
                <c:pt idx="4305">
                  <c:v>257.10000000000002</c:v>
                </c:pt>
                <c:pt idx="4306">
                  <c:v>259.2</c:v>
                </c:pt>
                <c:pt idx="4307">
                  <c:v>267.10000000000002</c:v>
                </c:pt>
                <c:pt idx="4308">
                  <c:v>275.2</c:v>
                </c:pt>
                <c:pt idx="4309">
                  <c:v>281.10000000000002</c:v>
                </c:pt>
                <c:pt idx="4310">
                  <c:v>284.8</c:v>
                </c:pt>
                <c:pt idx="4311">
                  <c:v>282.39999999999998</c:v>
                </c:pt>
                <c:pt idx="4312">
                  <c:v>267.2</c:v>
                </c:pt>
                <c:pt idx="4313">
                  <c:v>241.10000000000002</c:v>
                </c:pt>
                <c:pt idx="4314">
                  <c:v>199.6</c:v>
                </c:pt>
                <c:pt idx="4315">
                  <c:v>158.29999999999998</c:v>
                </c:pt>
                <c:pt idx="4316">
                  <c:v>126.1</c:v>
                </c:pt>
                <c:pt idx="4317">
                  <c:v>111</c:v>
                </c:pt>
                <c:pt idx="4318">
                  <c:v>113</c:v>
                </c:pt>
                <c:pt idx="4319">
                  <c:v>118.5</c:v>
                </c:pt>
                <c:pt idx="4320">
                  <c:v>122</c:v>
                </c:pt>
                <c:pt idx="4321">
                  <c:v>119.9</c:v>
                </c:pt>
                <c:pt idx="4322">
                  <c:v>112.5</c:v>
                </c:pt>
                <c:pt idx="4323">
                  <c:v>100.8</c:v>
                </c:pt>
                <c:pt idx="4324">
                  <c:v>88.8</c:v>
                </c:pt>
                <c:pt idx="4325">
                  <c:v>73.5</c:v>
                </c:pt>
                <c:pt idx="4326">
                  <c:v>58.9</c:v>
                </c:pt>
                <c:pt idx="4327">
                  <c:v>64.5</c:v>
                </c:pt>
                <c:pt idx="4328">
                  <c:v>62.199999999999996</c:v>
                </c:pt>
                <c:pt idx="4329">
                  <c:v>60.8</c:v>
                </c:pt>
                <c:pt idx="4330">
                  <c:v>62.5</c:v>
                </c:pt>
                <c:pt idx="4331">
                  <c:v>64.900000000000006</c:v>
                </c:pt>
                <c:pt idx="4332">
                  <c:v>67.400000000000006</c:v>
                </c:pt>
                <c:pt idx="4333">
                  <c:v>69.3</c:v>
                </c:pt>
                <c:pt idx="4334">
                  <c:v>70</c:v>
                </c:pt>
                <c:pt idx="4335">
                  <c:v>70</c:v>
                </c:pt>
                <c:pt idx="4336">
                  <c:v>65.600000000000009</c:v>
                </c:pt>
                <c:pt idx="4337">
                  <c:v>61.6</c:v>
                </c:pt>
                <c:pt idx="4338">
                  <c:v>64.699999999999989</c:v>
                </c:pt>
                <c:pt idx="4339">
                  <c:v>63.9</c:v>
                </c:pt>
                <c:pt idx="4340">
                  <c:v>43.6</c:v>
                </c:pt>
                <c:pt idx="4341">
                  <c:v>27.099999999999998</c:v>
                </c:pt>
                <c:pt idx="4342">
                  <c:v>20.9</c:v>
                </c:pt>
                <c:pt idx="4343">
                  <c:v>19.8</c:v>
                </c:pt>
                <c:pt idx="4344">
                  <c:v>24</c:v>
                </c:pt>
                <c:pt idx="4345">
                  <c:v>38</c:v>
                </c:pt>
                <c:pt idx="4346">
                  <c:v>58.3</c:v>
                </c:pt>
                <c:pt idx="4347">
                  <c:v>73.800000000000011</c:v>
                </c:pt>
                <c:pt idx="4348">
                  <c:v>77.399999999999991</c:v>
                </c:pt>
                <c:pt idx="4349">
                  <c:v>71.8</c:v>
                </c:pt>
                <c:pt idx="4350">
                  <c:v>46.199999999999996</c:v>
                </c:pt>
                <c:pt idx="4351">
                  <c:v>33.6</c:v>
                </c:pt>
                <c:pt idx="4352">
                  <c:v>28.5</c:v>
                </c:pt>
                <c:pt idx="4353">
                  <c:v>29.9</c:v>
                </c:pt>
                <c:pt idx="4354">
                  <c:v>35.6</c:v>
                </c:pt>
                <c:pt idx="4355">
                  <c:v>41.8</c:v>
                </c:pt>
                <c:pt idx="4356">
                  <c:v>50.3</c:v>
                </c:pt>
                <c:pt idx="4357">
                  <c:v>60.8</c:v>
                </c:pt>
                <c:pt idx="4358">
                  <c:v>68.599999999999994</c:v>
                </c:pt>
                <c:pt idx="4359">
                  <c:v>72.099999999999994</c:v>
                </c:pt>
                <c:pt idx="4360">
                  <c:v>69.7</c:v>
                </c:pt>
                <c:pt idx="4361">
                  <c:v>65.400000000000006</c:v>
                </c:pt>
                <c:pt idx="4362">
                  <c:v>60.3</c:v>
                </c:pt>
                <c:pt idx="4363">
                  <c:v>55.4</c:v>
                </c:pt>
                <c:pt idx="4364">
                  <c:v>46.5</c:v>
                </c:pt>
                <c:pt idx="4365">
                  <c:v>42.2</c:v>
                </c:pt>
                <c:pt idx="4366">
                  <c:v>43.2</c:v>
                </c:pt>
                <c:pt idx="4367">
                  <c:v>51.4</c:v>
                </c:pt>
                <c:pt idx="4368">
                  <c:v>64.100000000000009</c:v>
                </c:pt>
                <c:pt idx="4369">
                  <c:v>74</c:v>
                </c:pt>
                <c:pt idx="4370">
                  <c:v>78.100000000000009</c:v>
                </c:pt>
                <c:pt idx="4371">
                  <c:v>79.3</c:v>
                </c:pt>
                <c:pt idx="4372">
                  <c:v>75.599999999999994</c:v>
                </c:pt>
                <c:pt idx="4373">
                  <c:v>62.4</c:v>
                </c:pt>
                <c:pt idx="4374">
                  <c:v>30.5</c:v>
                </c:pt>
                <c:pt idx="4375">
                  <c:v>21.1</c:v>
                </c:pt>
                <c:pt idx="4376">
                  <c:v>23</c:v>
                </c:pt>
                <c:pt idx="4377">
                  <c:v>26.1</c:v>
                </c:pt>
                <c:pt idx="4378">
                  <c:v>28</c:v>
                </c:pt>
                <c:pt idx="4379">
                  <c:v>29.9</c:v>
                </c:pt>
                <c:pt idx="4380">
                  <c:v>33.300000000000004</c:v>
                </c:pt>
                <c:pt idx="4381">
                  <c:v>36.4</c:v>
                </c:pt>
                <c:pt idx="4382">
                  <c:v>40.300000000000004</c:v>
                </c:pt>
                <c:pt idx="4383">
                  <c:v>42.2</c:v>
                </c:pt>
                <c:pt idx="4384">
                  <c:v>42</c:v>
                </c:pt>
                <c:pt idx="4385">
                  <c:v>42.7</c:v>
                </c:pt>
                <c:pt idx="4386">
                  <c:v>50.5</c:v>
                </c:pt>
                <c:pt idx="4387">
                  <c:v>52.6</c:v>
                </c:pt>
                <c:pt idx="4388">
                  <c:v>42.5</c:v>
                </c:pt>
                <c:pt idx="4389">
                  <c:v>33.200000000000003</c:v>
                </c:pt>
                <c:pt idx="4390">
                  <c:v>26.4</c:v>
                </c:pt>
                <c:pt idx="4391">
                  <c:v>20.7</c:v>
                </c:pt>
                <c:pt idx="4392">
                  <c:v>17.2</c:v>
                </c:pt>
                <c:pt idx="4393">
                  <c:v>15.5</c:v>
                </c:pt>
                <c:pt idx="4394">
                  <c:v>15.4</c:v>
                </c:pt>
                <c:pt idx="4395">
                  <c:v>16.2</c:v>
                </c:pt>
                <c:pt idx="4396">
                  <c:v>17.100000000000001</c:v>
                </c:pt>
                <c:pt idx="4397">
                  <c:v>17.8</c:v>
                </c:pt>
                <c:pt idx="4398">
                  <c:v>13.4</c:v>
                </c:pt>
                <c:pt idx="4399">
                  <c:v>11</c:v>
                </c:pt>
                <c:pt idx="4400">
                  <c:v>10.5</c:v>
                </c:pt>
                <c:pt idx="4401">
                  <c:v>12.8</c:v>
                </c:pt>
                <c:pt idx="4402">
                  <c:v>16.8</c:v>
                </c:pt>
                <c:pt idx="4403">
                  <c:v>23.599999999999998</c:v>
                </c:pt>
                <c:pt idx="4404">
                  <c:v>34.6</c:v>
                </c:pt>
                <c:pt idx="4405">
                  <c:v>46</c:v>
                </c:pt>
                <c:pt idx="4406">
                  <c:v>55.1</c:v>
                </c:pt>
                <c:pt idx="4407">
                  <c:v>63.9</c:v>
                </c:pt>
                <c:pt idx="4408">
                  <c:v>69.900000000000006</c:v>
                </c:pt>
                <c:pt idx="4409">
                  <c:v>72.5</c:v>
                </c:pt>
                <c:pt idx="4410">
                  <c:v>72.2</c:v>
                </c:pt>
                <c:pt idx="4411">
                  <c:v>75.099999999999994</c:v>
                </c:pt>
                <c:pt idx="4412">
                  <c:v>83.8</c:v>
                </c:pt>
                <c:pt idx="4413">
                  <c:v>106.89999999999999</c:v>
                </c:pt>
                <c:pt idx="4414">
                  <c:v>135.1</c:v>
                </c:pt>
                <c:pt idx="4415">
                  <c:v>158.5</c:v>
                </c:pt>
                <c:pt idx="4416">
                  <c:v>170.7</c:v>
                </c:pt>
                <c:pt idx="4417">
                  <c:v>176.2</c:v>
                </c:pt>
                <c:pt idx="4418">
                  <c:v>179.29999999999998</c:v>
                </c:pt>
                <c:pt idx="4419">
                  <c:v>181.29999999999998</c:v>
                </c:pt>
                <c:pt idx="4420">
                  <c:v>177.2</c:v>
                </c:pt>
                <c:pt idx="4421">
                  <c:v>145.19999999999999</c:v>
                </c:pt>
                <c:pt idx="4422">
                  <c:v>101.3</c:v>
                </c:pt>
                <c:pt idx="4423">
                  <c:v>78.399999999999991</c:v>
                </c:pt>
                <c:pt idx="4424">
                  <c:v>67.7</c:v>
                </c:pt>
                <c:pt idx="4425">
                  <c:v>67.3</c:v>
                </c:pt>
                <c:pt idx="4426">
                  <c:v>72.8</c:v>
                </c:pt>
                <c:pt idx="4427">
                  <c:v>79.699999999999989</c:v>
                </c:pt>
                <c:pt idx="4428">
                  <c:v>88.3</c:v>
                </c:pt>
                <c:pt idx="4429">
                  <c:v>98.7</c:v>
                </c:pt>
                <c:pt idx="4430">
                  <c:v>107.80000000000001</c:v>
                </c:pt>
                <c:pt idx="4431">
                  <c:v>114.9</c:v>
                </c:pt>
                <c:pt idx="4432">
                  <c:v>121.30000000000001</c:v>
                </c:pt>
                <c:pt idx="4433">
                  <c:v>123.8</c:v>
                </c:pt>
                <c:pt idx="4434">
                  <c:v>116.4</c:v>
                </c:pt>
                <c:pt idx="4435">
                  <c:v>98.7</c:v>
                </c:pt>
                <c:pt idx="4436">
                  <c:v>76.2</c:v>
                </c:pt>
                <c:pt idx="4437">
                  <c:v>60.8</c:v>
                </c:pt>
                <c:pt idx="4438">
                  <c:v>53.400000000000006</c:v>
                </c:pt>
                <c:pt idx="4439">
                  <c:v>52.3</c:v>
                </c:pt>
                <c:pt idx="4440">
                  <c:v>57</c:v>
                </c:pt>
                <c:pt idx="4441">
                  <c:v>66.900000000000006</c:v>
                </c:pt>
                <c:pt idx="4442">
                  <c:v>78.3</c:v>
                </c:pt>
                <c:pt idx="4443">
                  <c:v>87.9</c:v>
                </c:pt>
                <c:pt idx="4444">
                  <c:v>93</c:v>
                </c:pt>
                <c:pt idx="4445">
                  <c:v>82.9</c:v>
                </c:pt>
                <c:pt idx="4446">
                  <c:v>72.8</c:v>
                </c:pt>
                <c:pt idx="4447">
                  <c:v>75.599999999999994</c:v>
                </c:pt>
                <c:pt idx="4448">
                  <c:v>68.400000000000006</c:v>
                </c:pt>
                <c:pt idx="4449">
                  <c:v>60</c:v>
                </c:pt>
                <c:pt idx="4450">
                  <c:v>54.9</c:v>
                </c:pt>
                <c:pt idx="4451">
                  <c:v>52.6</c:v>
                </c:pt>
                <c:pt idx="4452">
                  <c:v>54.199999999999996</c:v>
                </c:pt>
                <c:pt idx="4453">
                  <c:v>59.8</c:v>
                </c:pt>
                <c:pt idx="4454">
                  <c:v>68.099999999999994</c:v>
                </c:pt>
                <c:pt idx="4455">
                  <c:v>77.899999999999991</c:v>
                </c:pt>
                <c:pt idx="4456">
                  <c:v>82.9</c:v>
                </c:pt>
                <c:pt idx="4457">
                  <c:v>88.8</c:v>
                </c:pt>
                <c:pt idx="4458">
                  <c:v>100.6</c:v>
                </c:pt>
                <c:pt idx="4459">
                  <c:v>107.6</c:v>
                </c:pt>
                <c:pt idx="4460">
                  <c:v>85</c:v>
                </c:pt>
                <c:pt idx="4461">
                  <c:v>64.8</c:v>
                </c:pt>
                <c:pt idx="4462">
                  <c:v>57.3</c:v>
                </c:pt>
                <c:pt idx="4463">
                  <c:v>58.1</c:v>
                </c:pt>
                <c:pt idx="4464">
                  <c:v>60.1</c:v>
                </c:pt>
                <c:pt idx="4465">
                  <c:v>61.6</c:v>
                </c:pt>
                <c:pt idx="4466">
                  <c:v>62.5</c:v>
                </c:pt>
                <c:pt idx="4467">
                  <c:v>62.9</c:v>
                </c:pt>
                <c:pt idx="4468">
                  <c:v>58.4</c:v>
                </c:pt>
                <c:pt idx="4469">
                  <c:v>47.1</c:v>
                </c:pt>
                <c:pt idx="4470">
                  <c:v>29.1</c:v>
                </c:pt>
                <c:pt idx="4471">
                  <c:v>20.8</c:v>
                </c:pt>
                <c:pt idx="4472">
                  <c:v>19.900000000000002</c:v>
                </c:pt>
                <c:pt idx="4473">
                  <c:v>20.299999999999997</c:v>
                </c:pt>
                <c:pt idx="4474">
                  <c:v>23.2</c:v>
                </c:pt>
                <c:pt idx="4475">
                  <c:v>28.6</c:v>
                </c:pt>
                <c:pt idx="4476">
                  <c:v>35.700000000000003</c:v>
                </c:pt>
                <c:pt idx="4477">
                  <c:v>48.599999999999994</c:v>
                </c:pt>
                <c:pt idx="4478">
                  <c:v>63.2</c:v>
                </c:pt>
                <c:pt idx="4479">
                  <c:v>73.800000000000011</c:v>
                </c:pt>
                <c:pt idx="4480">
                  <c:v>73.3</c:v>
                </c:pt>
                <c:pt idx="4481">
                  <c:v>68.599999999999994</c:v>
                </c:pt>
                <c:pt idx="4482">
                  <c:v>69.599999999999994</c:v>
                </c:pt>
                <c:pt idx="4483">
                  <c:v>64.400000000000006</c:v>
                </c:pt>
                <c:pt idx="4484">
                  <c:v>44.8</c:v>
                </c:pt>
                <c:pt idx="4485">
                  <c:v>33.6</c:v>
                </c:pt>
                <c:pt idx="4486">
                  <c:v>32.800000000000004</c:v>
                </c:pt>
                <c:pt idx="4487">
                  <c:v>31.4</c:v>
                </c:pt>
                <c:pt idx="4488">
                  <c:v>31.6</c:v>
                </c:pt>
                <c:pt idx="4489">
                  <c:v>35.6</c:v>
                </c:pt>
                <c:pt idx="4490">
                  <c:v>41.7</c:v>
                </c:pt>
                <c:pt idx="4491">
                  <c:v>46.699999999999996</c:v>
                </c:pt>
                <c:pt idx="4492">
                  <c:v>47.7</c:v>
                </c:pt>
                <c:pt idx="4493">
                  <c:v>41.6</c:v>
                </c:pt>
                <c:pt idx="4494">
                  <c:v>29.1</c:v>
                </c:pt>
                <c:pt idx="4495">
                  <c:v>28.1</c:v>
                </c:pt>
                <c:pt idx="4496">
                  <c:v>33.300000000000004</c:v>
                </c:pt>
                <c:pt idx="4497">
                  <c:v>42</c:v>
                </c:pt>
                <c:pt idx="4498">
                  <c:v>52.1</c:v>
                </c:pt>
                <c:pt idx="4499">
                  <c:v>60.8</c:v>
                </c:pt>
                <c:pt idx="4500">
                  <c:v>71.2</c:v>
                </c:pt>
                <c:pt idx="4501">
                  <c:v>86.7</c:v>
                </c:pt>
                <c:pt idx="4502">
                  <c:v>100.1</c:v>
                </c:pt>
                <c:pt idx="4503">
                  <c:v>109.3</c:v>
                </c:pt>
                <c:pt idx="4504">
                  <c:v>110.2</c:v>
                </c:pt>
                <c:pt idx="4505">
                  <c:v>107.89999999999999</c:v>
                </c:pt>
                <c:pt idx="4506">
                  <c:v>99.8</c:v>
                </c:pt>
                <c:pt idx="4507">
                  <c:v>86.1</c:v>
                </c:pt>
                <c:pt idx="4508">
                  <c:v>71.599999999999994</c:v>
                </c:pt>
                <c:pt idx="4509">
                  <c:v>61.199999999999996</c:v>
                </c:pt>
                <c:pt idx="4510">
                  <c:v>64.8</c:v>
                </c:pt>
                <c:pt idx="4511">
                  <c:v>76.599999999999994</c:v>
                </c:pt>
                <c:pt idx="4512">
                  <c:v>91.300000000000011</c:v>
                </c:pt>
                <c:pt idx="4513">
                  <c:v>101.7</c:v>
                </c:pt>
                <c:pt idx="4514">
                  <c:v>106.89999999999999</c:v>
                </c:pt>
                <c:pt idx="4515">
                  <c:v>110.3</c:v>
                </c:pt>
                <c:pt idx="4516">
                  <c:v>113</c:v>
                </c:pt>
                <c:pt idx="4517">
                  <c:v>99.8</c:v>
                </c:pt>
                <c:pt idx="4518">
                  <c:v>100.1</c:v>
                </c:pt>
                <c:pt idx="4519">
                  <c:v>103.7</c:v>
                </c:pt>
                <c:pt idx="4520">
                  <c:v>88.5</c:v>
                </c:pt>
                <c:pt idx="4521">
                  <c:v>76.399999999999991</c:v>
                </c:pt>
                <c:pt idx="4522">
                  <c:v>75.5</c:v>
                </c:pt>
                <c:pt idx="4523">
                  <c:v>84.8</c:v>
                </c:pt>
                <c:pt idx="4524">
                  <c:v>99.1</c:v>
                </c:pt>
                <c:pt idx="4525">
                  <c:v>115.4</c:v>
                </c:pt>
                <c:pt idx="4526">
                  <c:v>127.7</c:v>
                </c:pt>
                <c:pt idx="4527">
                  <c:v>133.39999999999998</c:v>
                </c:pt>
                <c:pt idx="4528">
                  <c:v>131.6</c:v>
                </c:pt>
                <c:pt idx="4529">
                  <c:v>124.10000000000001</c:v>
                </c:pt>
                <c:pt idx="4530">
                  <c:v>113.5</c:v>
                </c:pt>
                <c:pt idx="4531">
                  <c:v>102.4</c:v>
                </c:pt>
                <c:pt idx="4532">
                  <c:v>78.3</c:v>
                </c:pt>
                <c:pt idx="4533">
                  <c:v>57.7</c:v>
                </c:pt>
                <c:pt idx="4534">
                  <c:v>45.699999999999996</c:v>
                </c:pt>
                <c:pt idx="4535">
                  <c:v>42.6</c:v>
                </c:pt>
                <c:pt idx="4536">
                  <c:v>42.5</c:v>
                </c:pt>
                <c:pt idx="4537">
                  <c:v>43.8</c:v>
                </c:pt>
                <c:pt idx="4538">
                  <c:v>45.699999999999996</c:v>
                </c:pt>
                <c:pt idx="4539">
                  <c:v>49.4</c:v>
                </c:pt>
                <c:pt idx="4540">
                  <c:v>52.6</c:v>
                </c:pt>
                <c:pt idx="4541">
                  <c:v>50.4</c:v>
                </c:pt>
                <c:pt idx="4542">
                  <c:v>39.800000000000004</c:v>
                </c:pt>
                <c:pt idx="4543">
                  <c:v>36.200000000000003</c:v>
                </c:pt>
                <c:pt idx="4544">
                  <c:v>35</c:v>
                </c:pt>
                <c:pt idx="4545">
                  <c:v>33.6</c:v>
                </c:pt>
                <c:pt idx="4546">
                  <c:v>30.599999999999998</c:v>
                </c:pt>
                <c:pt idx="4547">
                  <c:v>29.8</c:v>
                </c:pt>
                <c:pt idx="4548">
                  <c:v>34.4</c:v>
                </c:pt>
                <c:pt idx="4549">
                  <c:v>46.699999999999996</c:v>
                </c:pt>
                <c:pt idx="4550">
                  <c:v>61.699999999999996</c:v>
                </c:pt>
                <c:pt idx="4551">
                  <c:v>75.5</c:v>
                </c:pt>
                <c:pt idx="4552">
                  <c:v>88.8</c:v>
                </c:pt>
                <c:pt idx="4553">
                  <c:v>92.7</c:v>
                </c:pt>
                <c:pt idx="4554">
                  <c:v>85</c:v>
                </c:pt>
                <c:pt idx="4555">
                  <c:v>74.399999999999991</c:v>
                </c:pt>
                <c:pt idx="4556">
                  <c:v>70.599999999999994</c:v>
                </c:pt>
                <c:pt idx="4557">
                  <c:v>72.3</c:v>
                </c:pt>
                <c:pt idx="4558">
                  <c:v>77.399999999999991</c:v>
                </c:pt>
                <c:pt idx="4559">
                  <c:v>86.5</c:v>
                </c:pt>
                <c:pt idx="4560">
                  <c:v>99.2</c:v>
                </c:pt>
                <c:pt idx="4561">
                  <c:v>106.7</c:v>
                </c:pt>
                <c:pt idx="4562">
                  <c:v>110.8</c:v>
                </c:pt>
                <c:pt idx="4563">
                  <c:v>118.8</c:v>
                </c:pt>
                <c:pt idx="4564">
                  <c:v>112.69999999999999</c:v>
                </c:pt>
                <c:pt idx="4565">
                  <c:v>89.1</c:v>
                </c:pt>
                <c:pt idx="4566">
                  <c:v>52.900000000000006</c:v>
                </c:pt>
                <c:pt idx="4567">
                  <c:v>35.9</c:v>
                </c:pt>
                <c:pt idx="4568">
                  <c:v>25.6</c:v>
                </c:pt>
                <c:pt idx="4569">
                  <c:v>19.400000000000002</c:v>
                </c:pt>
                <c:pt idx="4570">
                  <c:v>17.5</c:v>
                </c:pt>
                <c:pt idx="4571">
                  <c:v>18.3</c:v>
                </c:pt>
                <c:pt idx="4572">
                  <c:v>22.8</c:v>
                </c:pt>
                <c:pt idx="4573">
                  <c:v>31.7</c:v>
                </c:pt>
                <c:pt idx="4574">
                  <c:v>42.9</c:v>
                </c:pt>
                <c:pt idx="4575">
                  <c:v>52.2</c:v>
                </c:pt>
                <c:pt idx="4576">
                  <c:v>59.3</c:v>
                </c:pt>
                <c:pt idx="4577">
                  <c:v>63.5</c:v>
                </c:pt>
                <c:pt idx="4578">
                  <c:v>73.099999999999994</c:v>
                </c:pt>
                <c:pt idx="4579">
                  <c:v>76.8</c:v>
                </c:pt>
                <c:pt idx="4580">
                  <c:v>62.199999999999996</c:v>
                </c:pt>
                <c:pt idx="4581">
                  <c:v>49.6</c:v>
                </c:pt>
                <c:pt idx="4582">
                  <c:v>42.1</c:v>
                </c:pt>
                <c:pt idx="4583">
                  <c:v>40.200000000000003</c:v>
                </c:pt>
                <c:pt idx="4584">
                  <c:v>38.299999999999997</c:v>
                </c:pt>
                <c:pt idx="4585">
                  <c:v>36.1</c:v>
                </c:pt>
                <c:pt idx="4586">
                  <c:v>35.4</c:v>
                </c:pt>
                <c:pt idx="4587">
                  <c:v>34.200000000000003</c:v>
                </c:pt>
                <c:pt idx="4588">
                  <c:v>32.4</c:v>
                </c:pt>
                <c:pt idx="4589">
                  <c:v>29.5</c:v>
                </c:pt>
                <c:pt idx="4590">
                  <c:v>19.599999999999998</c:v>
                </c:pt>
                <c:pt idx="4591">
                  <c:v>15.6</c:v>
                </c:pt>
                <c:pt idx="4592">
                  <c:v>13.6</c:v>
                </c:pt>
                <c:pt idx="4593">
                  <c:v>14.9</c:v>
                </c:pt>
                <c:pt idx="4594">
                  <c:v>18.2</c:v>
                </c:pt>
                <c:pt idx="4595">
                  <c:v>23.099999999999998</c:v>
                </c:pt>
                <c:pt idx="4596">
                  <c:v>27.5</c:v>
                </c:pt>
                <c:pt idx="4597">
                  <c:v>28.7</c:v>
                </c:pt>
                <c:pt idx="4598">
                  <c:v>26.9</c:v>
                </c:pt>
                <c:pt idx="4599">
                  <c:v>24</c:v>
                </c:pt>
                <c:pt idx="4600">
                  <c:v>24.2</c:v>
                </c:pt>
                <c:pt idx="4601">
                  <c:v>26.9</c:v>
                </c:pt>
                <c:pt idx="4602">
                  <c:v>37.199999999999996</c:v>
                </c:pt>
                <c:pt idx="4603">
                  <c:v>46.6</c:v>
                </c:pt>
                <c:pt idx="4604">
                  <c:v>38.4</c:v>
                </c:pt>
                <c:pt idx="4605">
                  <c:v>29.4</c:v>
                </c:pt>
                <c:pt idx="4606">
                  <c:v>20.9</c:v>
                </c:pt>
                <c:pt idx="4607">
                  <c:v>14.9</c:v>
                </c:pt>
                <c:pt idx="4608">
                  <c:v>12.9</c:v>
                </c:pt>
                <c:pt idx="4609">
                  <c:v>13.299999999999999</c:v>
                </c:pt>
                <c:pt idx="4610">
                  <c:v>15.8</c:v>
                </c:pt>
                <c:pt idx="4611">
                  <c:v>20.2</c:v>
                </c:pt>
                <c:pt idx="4612">
                  <c:v>23.5</c:v>
                </c:pt>
                <c:pt idx="4613">
                  <c:v>24.5</c:v>
                </c:pt>
                <c:pt idx="4614">
                  <c:v>14.5</c:v>
                </c:pt>
                <c:pt idx="4615">
                  <c:v>10.9</c:v>
                </c:pt>
                <c:pt idx="4616">
                  <c:v>9.1</c:v>
                </c:pt>
                <c:pt idx="4617">
                  <c:v>8.2000000000000011</c:v>
                </c:pt>
                <c:pt idx="4618">
                  <c:v>9.7000000000000011</c:v>
                </c:pt>
                <c:pt idx="4619">
                  <c:v>13.299999999999999</c:v>
                </c:pt>
                <c:pt idx="4620">
                  <c:v>18.8</c:v>
                </c:pt>
                <c:pt idx="4621">
                  <c:v>27.7</c:v>
                </c:pt>
                <c:pt idx="4622">
                  <c:v>33.099999999999994</c:v>
                </c:pt>
                <c:pt idx="4623">
                  <c:v>37.1</c:v>
                </c:pt>
                <c:pt idx="4624">
                  <c:v>38.800000000000004</c:v>
                </c:pt>
                <c:pt idx="4625">
                  <c:v>42</c:v>
                </c:pt>
                <c:pt idx="4626">
                  <c:v>55.5</c:v>
                </c:pt>
                <c:pt idx="4627">
                  <c:v>65.699999999999989</c:v>
                </c:pt>
                <c:pt idx="4628">
                  <c:v>55.9</c:v>
                </c:pt>
                <c:pt idx="4629">
                  <c:v>44.2</c:v>
                </c:pt>
                <c:pt idx="4630">
                  <c:v>35.299999999999997</c:v>
                </c:pt>
                <c:pt idx="4631">
                  <c:v>29.9</c:v>
                </c:pt>
                <c:pt idx="4632">
                  <c:v>30</c:v>
                </c:pt>
                <c:pt idx="4633">
                  <c:v>35.200000000000003</c:v>
                </c:pt>
                <c:pt idx="4634">
                  <c:v>43.1</c:v>
                </c:pt>
                <c:pt idx="4635">
                  <c:v>48.7</c:v>
                </c:pt>
                <c:pt idx="4636">
                  <c:v>47.7</c:v>
                </c:pt>
                <c:pt idx="4637">
                  <c:v>40.599999999999994</c:v>
                </c:pt>
                <c:pt idx="4638">
                  <c:v>18.700000000000003</c:v>
                </c:pt>
                <c:pt idx="4639">
                  <c:v>8.2000000000000011</c:v>
                </c:pt>
                <c:pt idx="4640">
                  <c:v>9.4</c:v>
                </c:pt>
                <c:pt idx="4641">
                  <c:v>13.4</c:v>
                </c:pt>
                <c:pt idx="4642">
                  <c:v>18.5</c:v>
                </c:pt>
                <c:pt idx="4643">
                  <c:v>24.9</c:v>
                </c:pt>
                <c:pt idx="4644">
                  <c:v>32.099999999999994</c:v>
                </c:pt>
                <c:pt idx="4645">
                  <c:v>40.9</c:v>
                </c:pt>
                <c:pt idx="4646">
                  <c:v>48.7</c:v>
                </c:pt>
                <c:pt idx="4647">
                  <c:v>55.4</c:v>
                </c:pt>
                <c:pt idx="4648">
                  <c:v>63.5</c:v>
                </c:pt>
                <c:pt idx="4649">
                  <c:v>69.7</c:v>
                </c:pt>
                <c:pt idx="4650">
                  <c:v>72.5</c:v>
                </c:pt>
                <c:pt idx="4651">
                  <c:v>79.900000000000006</c:v>
                </c:pt>
                <c:pt idx="4652">
                  <c:v>82</c:v>
                </c:pt>
                <c:pt idx="4653">
                  <c:v>95.100000000000009</c:v>
                </c:pt>
                <c:pt idx="4654">
                  <c:v>113.69999999999999</c:v>
                </c:pt>
                <c:pt idx="4655">
                  <c:v>130.30000000000001</c:v>
                </c:pt>
                <c:pt idx="4656">
                  <c:v>146.5</c:v>
                </c:pt>
                <c:pt idx="4657">
                  <c:v>161</c:v>
                </c:pt>
                <c:pt idx="4658">
                  <c:v>171.4</c:v>
                </c:pt>
                <c:pt idx="4659">
                  <c:v>178.29999999999998</c:v>
                </c:pt>
                <c:pt idx="4660">
                  <c:v>179.5</c:v>
                </c:pt>
                <c:pt idx="4661">
                  <c:v>153.19999999999999</c:v>
                </c:pt>
                <c:pt idx="4662">
                  <c:v>103.3</c:v>
                </c:pt>
                <c:pt idx="4663">
                  <c:v>94.5</c:v>
                </c:pt>
                <c:pt idx="4664">
                  <c:v>81.600000000000009</c:v>
                </c:pt>
                <c:pt idx="4665">
                  <c:v>82.4</c:v>
                </c:pt>
                <c:pt idx="4666">
                  <c:v>94.5</c:v>
                </c:pt>
                <c:pt idx="4667">
                  <c:v>117.4</c:v>
                </c:pt>
                <c:pt idx="4668">
                  <c:v>147.69999999999999</c:v>
                </c:pt>
                <c:pt idx="4669">
                  <c:v>183.10000000000002</c:v>
                </c:pt>
                <c:pt idx="4670">
                  <c:v>219.5</c:v>
                </c:pt>
                <c:pt idx="4671">
                  <c:v>249.9</c:v>
                </c:pt>
                <c:pt idx="4672">
                  <c:v>277</c:v>
                </c:pt>
                <c:pt idx="4673">
                  <c:v>296.5</c:v>
                </c:pt>
                <c:pt idx="4674">
                  <c:v>291</c:v>
                </c:pt>
                <c:pt idx="4675">
                  <c:v>277.39999999999998</c:v>
                </c:pt>
                <c:pt idx="4676">
                  <c:v>274.39999999999998</c:v>
                </c:pt>
                <c:pt idx="4677">
                  <c:v>281.5</c:v>
                </c:pt>
                <c:pt idx="4678">
                  <c:v>303</c:v>
                </c:pt>
                <c:pt idx="4679">
                  <c:v>325.90000000000003</c:v>
                </c:pt>
                <c:pt idx="4680">
                  <c:v>347.5</c:v>
                </c:pt>
                <c:pt idx="4681">
                  <c:v>354</c:v>
                </c:pt>
                <c:pt idx="4682">
                  <c:v>354.5</c:v>
                </c:pt>
                <c:pt idx="4683">
                  <c:v>341.1</c:v>
                </c:pt>
                <c:pt idx="4684">
                  <c:v>332.9</c:v>
                </c:pt>
                <c:pt idx="4685">
                  <c:v>336.7</c:v>
                </c:pt>
                <c:pt idx="4686">
                  <c:v>380</c:v>
                </c:pt>
                <c:pt idx="4687">
                  <c:v>392.2</c:v>
                </c:pt>
                <c:pt idx="4688">
                  <c:v>371.09999999999997</c:v>
                </c:pt>
                <c:pt idx="4689">
                  <c:v>347.2</c:v>
                </c:pt>
                <c:pt idx="4690">
                  <c:v>324.79999999999995</c:v>
                </c:pt>
                <c:pt idx="4691">
                  <c:v>309.59999999999997</c:v>
                </c:pt>
                <c:pt idx="4692">
                  <c:v>307.40000000000003</c:v>
                </c:pt>
                <c:pt idx="4693">
                  <c:v>306.09999999999997</c:v>
                </c:pt>
                <c:pt idx="4694">
                  <c:v>306.09999999999997</c:v>
                </c:pt>
                <c:pt idx="4695">
                  <c:v>301.5</c:v>
                </c:pt>
                <c:pt idx="4696">
                  <c:v>296.5</c:v>
                </c:pt>
                <c:pt idx="4697">
                  <c:v>285.10000000000002</c:v>
                </c:pt>
                <c:pt idx="4698">
                  <c:v>265.60000000000002</c:v>
                </c:pt>
                <c:pt idx="4699">
                  <c:v>242.4</c:v>
                </c:pt>
                <c:pt idx="4700">
                  <c:v>223</c:v>
                </c:pt>
                <c:pt idx="4701">
                  <c:v>218.1</c:v>
                </c:pt>
                <c:pt idx="4702">
                  <c:v>223</c:v>
                </c:pt>
                <c:pt idx="4703">
                  <c:v>229.2</c:v>
                </c:pt>
                <c:pt idx="4704">
                  <c:v>232</c:v>
                </c:pt>
                <c:pt idx="4705">
                  <c:v>233.2</c:v>
                </c:pt>
                <c:pt idx="4706">
                  <c:v>234.6</c:v>
                </c:pt>
                <c:pt idx="4707">
                  <c:v>235.1</c:v>
                </c:pt>
                <c:pt idx="4708">
                  <c:v>237.8</c:v>
                </c:pt>
                <c:pt idx="4709">
                  <c:v>232.3</c:v>
                </c:pt>
                <c:pt idx="4710">
                  <c:v>256.40000000000003</c:v>
                </c:pt>
                <c:pt idx="4711">
                  <c:v>272.60000000000002</c:v>
                </c:pt>
                <c:pt idx="4712">
                  <c:v>287.5</c:v>
                </c:pt>
                <c:pt idx="4713">
                  <c:v>313.59999999999997</c:v>
                </c:pt>
                <c:pt idx="4714">
                  <c:v>344.4</c:v>
                </c:pt>
                <c:pt idx="4715">
                  <c:v>378.40000000000003</c:v>
                </c:pt>
                <c:pt idx="4716">
                  <c:v>420.59999999999997</c:v>
                </c:pt>
                <c:pt idx="4717">
                  <c:v>464.7</c:v>
                </c:pt>
                <c:pt idx="4718">
                  <c:v>500.6</c:v>
                </c:pt>
                <c:pt idx="4719">
                  <c:v>514.80000000000007</c:v>
                </c:pt>
                <c:pt idx="4720">
                  <c:v>521.59999999999991</c:v>
                </c:pt>
                <c:pt idx="4721">
                  <c:v>538.69999999999993</c:v>
                </c:pt>
                <c:pt idx="4722">
                  <c:v>531.5</c:v>
                </c:pt>
                <c:pt idx="4723">
                  <c:v>498.7</c:v>
                </c:pt>
                <c:pt idx="4724">
                  <c:v>497.2</c:v>
                </c:pt>
                <c:pt idx="4725">
                  <c:v>511.90000000000003</c:v>
                </c:pt>
                <c:pt idx="4726">
                  <c:v>529.20000000000005</c:v>
                </c:pt>
                <c:pt idx="4727">
                  <c:v>528.59999999999991</c:v>
                </c:pt>
                <c:pt idx="4728">
                  <c:v>527.1</c:v>
                </c:pt>
                <c:pt idx="4729">
                  <c:v>508.2</c:v>
                </c:pt>
                <c:pt idx="4730">
                  <c:v>485.20000000000005</c:v>
                </c:pt>
                <c:pt idx="4731">
                  <c:v>463.4</c:v>
                </c:pt>
                <c:pt idx="4732">
                  <c:v>430.8</c:v>
                </c:pt>
                <c:pt idx="4733">
                  <c:v>387</c:v>
                </c:pt>
                <c:pt idx="4734">
                  <c:v>404.4</c:v>
                </c:pt>
                <c:pt idx="4735">
                  <c:v>426.3</c:v>
                </c:pt>
                <c:pt idx="4736">
                  <c:v>428</c:v>
                </c:pt>
                <c:pt idx="4737">
                  <c:v>451.1</c:v>
                </c:pt>
                <c:pt idx="4738">
                  <c:v>480.2</c:v>
                </c:pt>
                <c:pt idx="4739">
                  <c:v>503.09999999999997</c:v>
                </c:pt>
                <c:pt idx="4740">
                  <c:v>516.70000000000005</c:v>
                </c:pt>
                <c:pt idx="4741">
                  <c:v>516.9</c:v>
                </c:pt>
                <c:pt idx="4742">
                  <c:v>505.90000000000003</c:v>
                </c:pt>
                <c:pt idx="4743">
                  <c:v>487.8</c:v>
                </c:pt>
                <c:pt idx="4744">
                  <c:v>452.29999999999995</c:v>
                </c:pt>
                <c:pt idx="4745">
                  <c:v>401.5</c:v>
                </c:pt>
                <c:pt idx="4746">
                  <c:v>320.40000000000003</c:v>
                </c:pt>
                <c:pt idx="4747">
                  <c:v>241.5</c:v>
                </c:pt>
                <c:pt idx="4748">
                  <c:v>201</c:v>
                </c:pt>
                <c:pt idx="4749">
                  <c:v>187.70000000000002</c:v>
                </c:pt>
                <c:pt idx="4750">
                  <c:v>193.70000000000002</c:v>
                </c:pt>
                <c:pt idx="4751">
                  <c:v>200.1</c:v>
                </c:pt>
                <c:pt idx="4752">
                  <c:v>197.4</c:v>
                </c:pt>
                <c:pt idx="4753">
                  <c:v>192.70000000000002</c:v>
                </c:pt>
                <c:pt idx="4754">
                  <c:v>189.29999999999998</c:v>
                </c:pt>
                <c:pt idx="4755">
                  <c:v>187.6</c:v>
                </c:pt>
                <c:pt idx="4756">
                  <c:v>190.6</c:v>
                </c:pt>
                <c:pt idx="4757">
                  <c:v>181</c:v>
                </c:pt>
                <c:pt idx="4758">
                  <c:v>205.5</c:v>
                </c:pt>
                <c:pt idx="4759">
                  <c:v>271.8</c:v>
                </c:pt>
                <c:pt idx="4760">
                  <c:v>284.3</c:v>
                </c:pt>
                <c:pt idx="4761">
                  <c:v>281.39999999999998</c:v>
                </c:pt>
                <c:pt idx="4762">
                  <c:v>273</c:v>
                </c:pt>
                <c:pt idx="4763">
                  <c:v>266.40000000000003</c:v>
                </c:pt>
                <c:pt idx="4764">
                  <c:v>265.7</c:v>
                </c:pt>
                <c:pt idx="4765">
                  <c:v>269.8</c:v>
                </c:pt>
                <c:pt idx="4766">
                  <c:v>273.10000000000002</c:v>
                </c:pt>
                <c:pt idx="4767">
                  <c:v>274.10000000000002</c:v>
                </c:pt>
                <c:pt idx="4768">
                  <c:v>277.2</c:v>
                </c:pt>
                <c:pt idx="4769">
                  <c:v>271.89999999999998</c:v>
                </c:pt>
                <c:pt idx="4770">
                  <c:v>234.9</c:v>
                </c:pt>
                <c:pt idx="4771">
                  <c:v>193.39999999999998</c:v>
                </c:pt>
                <c:pt idx="4772">
                  <c:v>157.70000000000002</c:v>
                </c:pt>
                <c:pt idx="4773">
                  <c:v>141</c:v>
                </c:pt>
                <c:pt idx="4774">
                  <c:v>139.5</c:v>
                </c:pt>
                <c:pt idx="4775">
                  <c:v>147.60000000000002</c:v>
                </c:pt>
                <c:pt idx="4776">
                  <c:v>157.1</c:v>
                </c:pt>
                <c:pt idx="4777">
                  <c:v>160.89999999999998</c:v>
                </c:pt>
                <c:pt idx="4778">
                  <c:v>157.4</c:v>
                </c:pt>
                <c:pt idx="4779">
                  <c:v>152.10000000000002</c:v>
                </c:pt>
                <c:pt idx="4780">
                  <c:v>140.30000000000001</c:v>
                </c:pt>
                <c:pt idx="4781">
                  <c:v>125.1</c:v>
                </c:pt>
                <c:pt idx="4782">
                  <c:v>120.89999999999999</c:v>
                </c:pt>
                <c:pt idx="4783">
                  <c:v>180.29999999999998</c:v>
                </c:pt>
                <c:pt idx="4784">
                  <c:v>208.9</c:v>
                </c:pt>
                <c:pt idx="4785">
                  <c:v>221.6</c:v>
                </c:pt>
                <c:pt idx="4786">
                  <c:v>225.5</c:v>
                </c:pt>
                <c:pt idx="4787">
                  <c:v>223.8</c:v>
                </c:pt>
                <c:pt idx="4788">
                  <c:v>224.20000000000002</c:v>
                </c:pt>
                <c:pt idx="4789">
                  <c:v>225.3</c:v>
                </c:pt>
                <c:pt idx="4790">
                  <c:v>223.3</c:v>
                </c:pt>
                <c:pt idx="4791">
                  <c:v>219.6</c:v>
                </c:pt>
                <c:pt idx="4792">
                  <c:v>215</c:v>
                </c:pt>
                <c:pt idx="4793">
                  <c:v>203.5</c:v>
                </c:pt>
                <c:pt idx="4794">
                  <c:v>172</c:v>
                </c:pt>
                <c:pt idx="4795">
                  <c:v>143.30000000000001</c:v>
                </c:pt>
                <c:pt idx="4796">
                  <c:v>125.5</c:v>
                </c:pt>
                <c:pt idx="4797">
                  <c:v>119</c:v>
                </c:pt>
                <c:pt idx="4798">
                  <c:v>131.70000000000002</c:v>
                </c:pt>
                <c:pt idx="4799">
                  <c:v>151.60000000000002</c:v>
                </c:pt>
                <c:pt idx="4800">
                  <c:v>165.39999999999998</c:v>
                </c:pt>
                <c:pt idx="4801">
                  <c:v>172.6</c:v>
                </c:pt>
                <c:pt idx="4802">
                  <c:v>173.3</c:v>
                </c:pt>
                <c:pt idx="4803">
                  <c:v>166.6</c:v>
                </c:pt>
                <c:pt idx="4804">
                  <c:v>145.80000000000001</c:v>
                </c:pt>
                <c:pt idx="4805">
                  <c:v>122</c:v>
                </c:pt>
                <c:pt idx="4806">
                  <c:v>99.4</c:v>
                </c:pt>
                <c:pt idx="4807">
                  <c:v>133.30000000000001</c:v>
                </c:pt>
                <c:pt idx="4808">
                  <c:v>180.5</c:v>
                </c:pt>
                <c:pt idx="4809">
                  <c:v>213.2</c:v>
                </c:pt>
                <c:pt idx="4810">
                  <c:v>236.2</c:v>
                </c:pt>
                <c:pt idx="4811">
                  <c:v>260</c:v>
                </c:pt>
                <c:pt idx="4812">
                  <c:v>283.7</c:v>
                </c:pt>
                <c:pt idx="4813">
                  <c:v>306.8</c:v>
                </c:pt>
                <c:pt idx="4814">
                  <c:v>325.5</c:v>
                </c:pt>
                <c:pt idx="4815">
                  <c:v>336.2</c:v>
                </c:pt>
                <c:pt idx="4816">
                  <c:v>338</c:v>
                </c:pt>
                <c:pt idx="4817">
                  <c:v>321.90000000000003</c:v>
                </c:pt>
                <c:pt idx="4818">
                  <c:v>261.2</c:v>
                </c:pt>
                <c:pt idx="4819">
                  <c:v>199.7</c:v>
                </c:pt>
                <c:pt idx="4820">
                  <c:v>174.1</c:v>
                </c:pt>
                <c:pt idx="4821">
                  <c:v>169.9</c:v>
                </c:pt>
                <c:pt idx="4822">
                  <c:v>175</c:v>
                </c:pt>
                <c:pt idx="4823">
                  <c:v>195.3</c:v>
                </c:pt>
                <c:pt idx="4824">
                  <c:v>198.5</c:v>
                </c:pt>
                <c:pt idx="4825">
                  <c:v>175.9</c:v>
                </c:pt>
                <c:pt idx="4826">
                  <c:v>149.60000000000002</c:v>
                </c:pt>
                <c:pt idx="4827">
                  <c:v>131.6</c:v>
                </c:pt>
                <c:pt idx="4828">
                  <c:v>124.3</c:v>
                </c:pt>
                <c:pt idx="4829">
                  <c:v>118.8</c:v>
                </c:pt>
                <c:pt idx="4830">
                  <c:v>129.89999999999998</c:v>
                </c:pt>
                <c:pt idx="4831">
                  <c:v>184.10000000000002</c:v>
                </c:pt>
                <c:pt idx="4832">
                  <c:v>212.7</c:v>
                </c:pt>
                <c:pt idx="4833">
                  <c:v>225.6</c:v>
                </c:pt>
                <c:pt idx="4834">
                  <c:v>227.1</c:v>
                </c:pt>
                <c:pt idx="4835">
                  <c:v>225.3</c:v>
                </c:pt>
                <c:pt idx="4836">
                  <c:v>223.39999999999998</c:v>
                </c:pt>
                <c:pt idx="4837">
                  <c:v>224.20000000000002</c:v>
                </c:pt>
                <c:pt idx="4838">
                  <c:v>223.39999999999998</c:v>
                </c:pt>
                <c:pt idx="4839">
                  <c:v>214.7</c:v>
                </c:pt>
                <c:pt idx="4840">
                  <c:v>195</c:v>
                </c:pt>
                <c:pt idx="4841">
                  <c:v>161.89999999999998</c:v>
                </c:pt>
                <c:pt idx="4842">
                  <c:v>120.7</c:v>
                </c:pt>
                <c:pt idx="4843">
                  <c:v>88</c:v>
                </c:pt>
                <c:pt idx="4844">
                  <c:v>67.8</c:v>
                </c:pt>
                <c:pt idx="4845">
                  <c:v>61.9</c:v>
                </c:pt>
                <c:pt idx="4846">
                  <c:v>69.3</c:v>
                </c:pt>
                <c:pt idx="4847">
                  <c:v>83.2</c:v>
                </c:pt>
                <c:pt idx="4848">
                  <c:v>91.5</c:v>
                </c:pt>
                <c:pt idx="4849">
                  <c:v>92.3</c:v>
                </c:pt>
                <c:pt idx="4850">
                  <c:v>88.8</c:v>
                </c:pt>
                <c:pt idx="4851">
                  <c:v>84.8</c:v>
                </c:pt>
                <c:pt idx="4852">
                  <c:v>75.300000000000011</c:v>
                </c:pt>
                <c:pt idx="4853">
                  <c:v>63.2</c:v>
                </c:pt>
                <c:pt idx="4854">
                  <c:v>42.3</c:v>
                </c:pt>
                <c:pt idx="4855">
                  <c:v>33.9</c:v>
                </c:pt>
                <c:pt idx="4856">
                  <c:v>35.9</c:v>
                </c:pt>
                <c:pt idx="4857">
                  <c:v>37.400000000000006</c:v>
                </c:pt>
                <c:pt idx="4858">
                  <c:v>37.6</c:v>
                </c:pt>
                <c:pt idx="4859">
                  <c:v>42.5</c:v>
                </c:pt>
                <c:pt idx="4860">
                  <c:v>51.9</c:v>
                </c:pt>
                <c:pt idx="4861">
                  <c:v>61.9</c:v>
                </c:pt>
                <c:pt idx="4862">
                  <c:v>71.599999999999994</c:v>
                </c:pt>
                <c:pt idx="4863">
                  <c:v>76.399999999999991</c:v>
                </c:pt>
                <c:pt idx="4864">
                  <c:v>74.300000000000011</c:v>
                </c:pt>
                <c:pt idx="4865">
                  <c:v>66.8</c:v>
                </c:pt>
                <c:pt idx="4866">
                  <c:v>62.5</c:v>
                </c:pt>
                <c:pt idx="4867">
                  <c:v>60.400000000000006</c:v>
                </c:pt>
                <c:pt idx="4868">
                  <c:v>58.5</c:v>
                </c:pt>
                <c:pt idx="4869">
                  <c:v>65.5</c:v>
                </c:pt>
                <c:pt idx="4870">
                  <c:v>78.7</c:v>
                </c:pt>
                <c:pt idx="4871">
                  <c:v>95.5</c:v>
                </c:pt>
                <c:pt idx="4872">
                  <c:v>111.8</c:v>
                </c:pt>
                <c:pt idx="4873">
                  <c:v>122.89999999999999</c:v>
                </c:pt>
                <c:pt idx="4874">
                  <c:v>129.5</c:v>
                </c:pt>
                <c:pt idx="4875">
                  <c:v>132.39999999999998</c:v>
                </c:pt>
                <c:pt idx="4876">
                  <c:v>134.1</c:v>
                </c:pt>
                <c:pt idx="4877">
                  <c:v>126.5</c:v>
                </c:pt>
                <c:pt idx="4878">
                  <c:v>83.1</c:v>
                </c:pt>
                <c:pt idx="4879">
                  <c:v>60.6</c:v>
                </c:pt>
                <c:pt idx="4880">
                  <c:v>62.6</c:v>
                </c:pt>
                <c:pt idx="4881">
                  <c:v>62.199999999999996</c:v>
                </c:pt>
                <c:pt idx="4882">
                  <c:v>63.2</c:v>
                </c:pt>
                <c:pt idx="4883">
                  <c:v>66.199999999999989</c:v>
                </c:pt>
                <c:pt idx="4884">
                  <c:v>68.099999999999994</c:v>
                </c:pt>
                <c:pt idx="4885">
                  <c:v>71.2</c:v>
                </c:pt>
                <c:pt idx="4886">
                  <c:v>74.599999999999994</c:v>
                </c:pt>
                <c:pt idx="4887">
                  <c:v>76.5</c:v>
                </c:pt>
                <c:pt idx="4888">
                  <c:v>74.399999999999991</c:v>
                </c:pt>
                <c:pt idx="4889">
                  <c:v>71.8</c:v>
                </c:pt>
                <c:pt idx="4890">
                  <c:v>69.099999999999994</c:v>
                </c:pt>
                <c:pt idx="4891">
                  <c:v>59.1</c:v>
                </c:pt>
                <c:pt idx="4892">
                  <c:v>50.6</c:v>
                </c:pt>
                <c:pt idx="4893">
                  <c:v>49.5</c:v>
                </c:pt>
                <c:pt idx="4894">
                  <c:v>59.5</c:v>
                </c:pt>
                <c:pt idx="4895">
                  <c:v>69.099999999999994</c:v>
                </c:pt>
                <c:pt idx="4896">
                  <c:v>68.5</c:v>
                </c:pt>
                <c:pt idx="4897">
                  <c:v>62.300000000000004</c:v>
                </c:pt>
                <c:pt idx="4898">
                  <c:v>62</c:v>
                </c:pt>
                <c:pt idx="4899">
                  <c:v>58</c:v>
                </c:pt>
                <c:pt idx="4900">
                  <c:v>53.1</c:v>
                </c:pt>
                <c:pt idx="4901">
                  <c:v>49.8</c:v>
                </c:pt>
                <c:pt idx="4902">
                  <c:v>35.299999999999997</c:v>
                </c:pt>
                <c:pt idx="4903">
                  <c:v>27.099999999999998</c:v>
                </c:pt>
                <c:pt idx="4904">
                  <c:v>27.599999999999998</c:v>
                </c:pt>
                <c:pt idx="4905">
                  <c:v>31.4</c:v>
                </c:pt>
                <c:pt idx="4906">
                  <c:v>41.2</c:v>
                </c:pt>
                <c:pt idx="4907">
                  <c:v>54.9</c:v>
                </c:pt>
                <c:pt idx="4908">
                  <c:v>70.400000000000006</c:v>
                </c:pt>
                <c:pt idx="4909">
                  <c:v>87.3</c:v>
                </c:pt>
                <c:pt idx="4910">
                  <c:v>108.2</c:v>
                </c:pt>
                <c:pt idx="4911">
                  <c:v>122.7</c:v>
                </c:pt>
                <c:pt idx="4912">
                  <c:v>130.70000000000002</c:v>
                </c:pt>
                <c:pt idx="4913">
                  <c:v>135.6</c:v>
                </c:pt>
                <c:pt idx="4914">
                  <c:v>140.9</c:v>
                </c:pt>
                <c:pt idx="4915">
                  <c:v>136.30000000000001</c:v>
                </c:pt>
                <c:pt idx="4916">
                  <c:v>110.60000000000001</c:v>
                </c:pt>
                <c:pt idx="4917">
                  <c:v>87.2</c:v>
                </c:pt>
                <c:pt idx="4918">
                  <c:v>73.7</c:v>
                </c:pt>
                <c:pt idx="4919">
                  <c:v>65.199999999999989</c:v>
                </c:pt>
                <c:pt idx="4920">
                  <c:v>60.8</c:v>
                </c:pt>
                <c:pt idx="4921">
                  <c:v>58.7</c:v>
                </c:pt>
                <c:pt idx="4922">
                  <c:v>58.6</c:v>
                </c:pt>
                <c:pt idx="4923">
                  <c:v>59.3</c:v>
                </c:pt>
                <c:pt idx="4924">
                  <c:v>59.9</c:v>
                </c:pt>
                <c:pt idx="4925">
                  <c:v>57.9</c:v>
                </c:pt>
                <c:pt idx="4926">
                  <c:v>49.3</c:v>
                </c:pt>
                <c:pt idx="4927">
                  <c:v>50.2</c:v>
                </c:pt>
                <c:pt idx="4928">
                  <c:v>53</c:v>
                </c:pt>
                <c:pt idx="4929">
                  <c:v>59.1</c:v>
                </c:pt>
                <c:pt idx="4930">
                  <c:v>58.8</c:v>
                </c:pt>
                <c:pt idx="4931">
                  <c:v>57.8</c:v>
                </c:pt>
                <c:pt idx="4932">
                  <c:v>59.8</c:v>
                </c:pt>
                <c:pt idx="4933">
                  <c:v>67.400000000000006</c:v>
                </c:pt>
                <c:pt idx="4934">
                  <c:v>75.399999999999991</c:v>
                </c:pt>
                <c:pt idx="4935">
                  <c:v>79.5</c:v>
                </c:pt>
                <c:pt idx="4936">
                  <c:v>81.100000000000009</c:v>
                </c:pt>
                <c:pt idx="4937">
                  <c:v>92.2</c:v>
                </c:pt>
                <c:pt idx="4938">
                  <c:v>108</c:v>
                </c:pt>
                <c:pt idx="4939">
                  <c:v>112.8</c:v>
                </c:pt>
                <c:pt idx="4940">
                  <c:v>98.4</c:v>
                </c:pt>
                <c:pt idx="4941">
                  <c:v>84.3</c:v>
                </c:pt>
                <c:pt idx="4942">
                  <c:v>79</c:v>
                </c:pt>
                <c:pt idx="4943">
                  <c:v>80.8</c:v>
                </c:pt>
                <c:pt idx="4944">
                  <c:v>84.1</c:v>
                </c:pt>
                <c:pt idx="4945">
                  <c:v>83.8</c:v>
                </c:pt>
                <c:pt idx="4946">
                  <c:v>81.199999999999989</c:v>
                </c:pt>
                <c:pt idx="4947">
                  <c:v>77.7</c:v>
                </c:pt>
                <c:pt idx="4948">
                  <c:v>74.099999999999994</c:v>
                </c:pt>
                <c:pt idx="4949">
                  <c:v>68.400000000000006</c:v>
                </c:pt>
                <c:pt idx="4950">
                  <c:v>63.6</c:v>
                </c:pt>
                <c:pt idx="4951">
                  <c:v>69.099999999999994</c:v>
                </c:pt>
                <c:pt idx="4952">
                  <c:v>82.5</c:v>
                </c:pt>
                <c:pt idx="4953">
                  <c:v>101.5</c:v>
                </c:pt>
                <c:pt idx="4954">
                  <c:v>118.7</c:v>
                </c:pt>
                <c:pt idx="4955">
                  <c:v>131.1</c:v>
                </c:pt>
                <c:pt idx="4956">
                  <c:v>141.1</c:v>
                </c:pt>
                <c:pt idx="4957">
                  <c:v>147</c:v>
                </c:pt>
                <c:pt idx="4958">
                  <c:v>148.5</c:v>
                </c:pt>
                <c:pt idx="4959">
                  <c:v>148</c:v>
                </c:pt>
                <c:pt idx="4960">
                  <c:v>144.6</c:v>
                </c:pt>
                <c:pt idx="4961">
                  <c:v>139.1</c:v>
                </c:pt>
                <c:pt idx="4962">
                  <c:v>130.6</c:v>
                </c:pt>
                <c:pt idx="4963">
                  <c:v>115.8</c:v>
                </c:pt>
                <c:pt idx="4964">
                  <c:v>99.2</c:v>
                </c:pt>
                <c:pt idx="4965">
                  <c:v>87.6</c:v>
                </c:pt>
                <c:pt idx="4966">
                  <c:v>88.8</c:v>
                </c:pt>
                <c:pt idx="4967">
                  <c:v>99.3</c:v>
                </c:pt>
                <c:pt idx="4968">
                  <c:v>115.1</c:v>
                </c:pt>
                <c:pt idx="4969">
                  <c:v>129.30000000000001</c:v>
                </c:pt>
                <c:pt idx="4970">
                  <c:v>140.6</c:v>
                </c:pt>
                <c:pt idx="4971">
                  <c:v>148.69999999999999</c:v>
                </c:pt>
                <c:pt idx="4972">
                  <c:v>140.9</c:v>
                </c:pt>
                <c:pt idx="4973">
                  <c:v>123.60000000000001</c:v>
                </c:pt>
                <c:pt idx="4974">
                  <c:v>105</c:v>
                </c:pt>
                <c:pt idx="4975">
                  <c:v>105.1</c:v>
                </c:pt>
                <c:pt idx="4976">
                  <c:v>98.3</c:v>
                </c:pt>
                <c:pt idx="4977">
                  <c:v>92.600000000000009</c:v>
                </c:pt>
                <c:pt idx="4978">
                  <c:v>96.9</c:v>
                </c:pt>
                <c:pt idx="4979">
                  <c:v>109.5</c:v>
                </c:pt>
                <c:pt idx="4980">
                  <c:v>129.30000000000001</c:v>
                </c:pt>
                <c:pt idx="4981">
                  <c:v>150.69999999999999</c:v>
                </c:pt>
                <c:pt idx="4982">
                  <c:v>167</c:v>
                </c:pt>
                <c:pt idx="4983">
                  <c:v>174.1</c:v>
                </c:pt>
                <c:pt idx="4984">
                  <c:v>172.8</c:v>
                </c:pt>
                <c:pt idx="4985">
                  <c:v>164.3</c:v>
                </c:pt>
                <c:pt idx="4986">
                  <c:v>146.30000000000001</c:v>
                </c:pt>
                <c:pt idx="4987">
                  <c:v>122.80000000000001</c:v>
                </c:pt>
                <c:pt idx="4988">
                  <c:v>94.899999999999991</c:v>
                </c:pt>
                <c:pt idx="4989">
                  <c:v>77.3</c:v>
                </c:pt>
                <c:pt idx="4990">
                  <c:v>74.300000000000011</c:v>
                </c:pt>
                <c:pt idx="4991">
                  <c:v>78.3</c:v>
                </c:pt>
                <c:pt idx="4992">
                  <c:v>84.8</c:v>
                </c:pt>
                <c:pt idx="4993">
                  <c:v>88.9</c:v>
                </c:pt>
                <c:pt idx="4994">
                  <c:v>89.2</c:v>
                </c:pt>
                <c:pt idx="4995">
                  <c:v>87.7</c:v>
                </c:pt>
                <c:pt idx="4996">
                  <c:v>81.3</c:v>
                </c:pt>
                <c:pt idx="4997">
                  <c:v>69.599999999999994</c:v>
                </c:pt>
                <c:pt idx="4998">
                  <c:v>44.6</c:v>
                </c:pt>
                <c:pt idx="4999">
                  <c:v>26.9</c:v>
                </c:pt>
                <c:pt idx="5000">
                  <c:v>19.2</c:v>
                </c:pt>
                <c:pt idx="5001">
                  <c:v>17</c:v>
                </c:pt>
                <c:pt idx="5002">
                  <c:v>20</c:v>
                </c:pt>
                <c:pt idx="5003">
                  <c:v>25.2</c:v>
                </c:pt>
                <c:pt idx="5004">
                  <c:v>32.800000000000004</c:v>
                </c:pt>
                <c:pt idx="5005">
                  <c:v>42.6</c:v>
                </c:pt>
                <c:pt idx="5006">
                  <c:v>53</c:v>
                </c:pt>
                <c:pt idx="5007">
                  <c:v>63.2</c:v>
                </c:pt>
                <c:pt idx="5008">
                  <c:v>68.7</c:v>
                </c:pt>
                <c:pt idx="5009">
                  <c:v>72.599999999999994</c:v>
                </c:pt>
                <c:pt idx="5010">
                  <c:v>79.3</c:v>
                </c:pt>
                <c:pt idx="5011">
                  <c:v>77.7</c:v>
                </c:pt>
                <c:pt idx="5012">
                  <c:v>61.800000000000004</c:v>
                </c:pt>
                <c:pt idx="5013">
                  <c:v>48.599999999999994</c:v>
                </c:pt>
                <c:pt idx="5014">
                  <c:v>44.6</c:v>
                </c:pt>
                <c:pt idx="5015">
                  <c:v>45.5</c:v>
                </c:pt>
                <c:pt idx="5016">
                  <c:v>50.9</c:v>
                </c:pt>
                <c:pt idx="5017">
                  <c:v>57.3</c:v>
                </c:pt>
                <c:pt idx="5018">
                  <c:v>63.2</c:v>
                </c:pt>
                <c:pt idx="5019">
                  <c:v>66.8</c:v>
                </c:pt>
                <c:pt idx="5020">
                  <c:v>68.8</c:v>
                </c:pt>
                <c:pt idx="5021">
                  <c:v>63.3</c:v>
                </c:pt>
                <c:pt idx="5022">
                  <c:v>40.4</c:v>
                </c:pt>
                <c:pt idx="5023">
                  <c:v>25.1</c:v>
                </c:pt>
                <c:pt idx="5024">
                  <c:v>20.299999999999997</c:v>
                </c:pt>
                <c:pt idx="5025">
                  <c:v>23.5</c:v>
                </c:pt>
                <c:pt idx="5026">
                  <c:v>33.300000000000004</c:v>
                </c:pt>
                <c:pt idx="5027">
                  <c:v>46.800000000000004</c:v>
                </c:pt>
                <c:pt idx="5028">
                  <c:v>61.400000000000006</c:v>
                </c:pt>
                <c:pt idx="5029">
                  <c:v>74.800000000000011</c:v>
                </c:pt>
                <c:pt idx="5030">
                  <c:v>86.6</c:v>
                </c:pt>
                <c:pt idx="5031">
                  <c:v>95.4</c:v>
                </c:pt>
                <c:pt idx="5032">
                  <c:v>93.600000000000009</c:v>
                </c:pt>
                <c:pt idx="5033">
                  <c:v>83.6</c:v>
                </c:pt>
                <c:pt idx="5034">
                  <c:v>74</c:v>
                </c:pt>
                <c:pt idx="5035">
                  <c:v>64.8</c:v>
                </c:pt>
                <c:pt idx="5036">
                  <c:v>51.3</c:v>
                </c:pt>
                <c:pt idx="5037">
                  <c:v>42.4</c:v>
                </c:pt>
                <c:pt idx="5038">
                  <c:v>40.800000000000004</c:v>
                </c:pt>
                <c:pt idx="5039">
                  <c:v>44.3</c:v>
                </c:pt>
                <c:pt idx="5040">
                  <c:v>49.9</c:v>
                </c:pt>
                <c:pt idx="5041">
                  <c:v>53.8</c:v>
                </c:pt>
                <c:pt idx="5042">
                  <c:v>55.7</c:v>
                </c:pt>
                <c:pt idx="5043">
                  <c:v>57.1</c:v>
                </c:pt>
                <c:pt idx="5044">
                  <c:v>54</c:v>
                </c:pt>
                <c:pt idx="5045">
                  <c:v>45.8</c:v>
                </c:pt>
                <c:pt idx="5046">
                  <c:v>30.599999999999998</c:v>
                </c:pt>
                <c:pt idx="5047">
                  <c:v>23.8</c:v>
                </c:pt>
                <c:pt idx="5048">
                  <c:v>21.8</c:v>
                </c:pt>
                <c:pt idx="5049">
                  <c:v>22.3</c:v>
                </c:pt>
                <c:pt idx="5050">
                  <c:v>25.9</c:v>
                </c:pt>
                <c:pt idx="5051">
                  <c:v>32.099999999999994</c:v>
                </c:pt>
                <c:pt idx="5052">
                  <c:v>42.3</c:v>
                </c:pt>
                <c:pt idx="5053">
                  <c:v>55.7</c:v>
                </c:pt>
                <c:pt idx="5054">
                  <c:v>66.100000000000009</c:v>
                </c:pt>
                <c:pt idx="5055">
                  <c:v>74.099999999999994</c:v>
                </c:pt>
                <c:pt idx="5056">
                  <c:v>78.100000000000009</c:v>
                </c:pt>
                <c:pt idx="5057">
                  <c:v>77.2</c:v>
                </c:pt>
                <c:pt idx="5058">
                  <c:v>76.8</c:v>
                </c:pt>
                <c:pt idx="5059">
                  <c:v>72.3</c:v>
                </c:pt>
                <c:pt idx="5060">
                  <c:v>55.4</c:v>
                </c:pt>
                <c:pt idx="5061">
                  <c:v>42.6</c:v>
                </c:pt>
                <c:pt idx="5062">
                  <c:v>40.5</c:v>
                </c:pt>
                <c:pt idx="5063">
                  <c:v>42.8</c:v>
                </c:pt>
                <c:pt idx="5064">
                  <c:v>46.9</c:v>
                </c:pt>
                <c:pt idx="5065">
                  <c:v>50.9</c:v>
                </c:pt>
                <c:pt idx="5066">
                  <c:v>54.300000000000004</c:v>
                </c:pt>
                <c:pt idx="5067">
                  <c:v>56.4</c:v>
                </c:pt>
                <c:pt idx="5068">
                  <c:v>55.1</c:v>
                </c:pt>
                <c:pt idx="5069">
                  <c:v>50.8</c:v>
                </c:pt>
                <c:pt idx="5070">
                  <c:v>36.900000000000006</c:v>
                </c:pt>
                <c:pt idx="5071">
                  <c:v>35.9</c:v>
                </c:pt>
                <c:pt idx="5072">
                  <c:v>37.900000000000006</c:v>
                </c:pt>
                <c:pt idx="5073">
                  <c:v>39.199999999999996</c:v>
                </c:pt>
                <c:pt idx="5074">
                  <c:v>43</c:v>
                </c:pt>
                <c:pt idx="5075">
                  <c:v>48.5</c:v>
                </c:pt>
                <c:pt idx="5076">
                  <c:v>55.7</c:v>
                </c:pt>
                <c:pt idx="5077">
                  <c:v>63.2</c:v>
                </c:pt>
                <c:pt idx="5078">
                  <c:v>69.5</c:v>
                </c:pt>
                <c:pt idx="5079">
                  <c:v>72.099999999999994</c:v>
                </c:pt>
                <c:pt idx="5080">
                  <c:v>71.599999999999994</c:v>
                </c:pt>
                <c:pt idx="5081">
                  <c:v>72.2</c:v>
                </c:pt>
                <c:pt idx="5082">
                  <c:v>73.2</c:v>
                </c:pt>
                <c:pt idx="5083">
                  <c:v>67.2</c:v>
                </c:pt>
                <c:pt idx="5084">
                  <c:v>47.9</c:v>
                </c:pt>
                <c:pt idx="5085">
                  <c:v>40.099999999999994</c:v>
                </c:pt>
                <c:pt idx="5086">
                  <c:v>43.7</c:v>
                </c:pt>
                <c:pt idx="5087">
                  <c:v>51.5</c:v>
                </c:pt>
                <c:pt idx="5088">
                  <c:v>61.5</c:v>
                </c:pt>
                <c:pt idx="5089">
                  <c:v>71.7</c:v>
                </c:pt>
                <c:pt idx="5090">
                  <c:v>81.699999999999989</c:v>
                </c:pt>
                <c:pt idx="5091">
                  <c:v>89.7</c:v>
                </c:pt>
                <c:pt idx="5092">
                  <c:v>92.1</c:v>
                </c:pt>
                <c:pt idx="5093">
                  <c:v>86.3</c:v>
                </c:pt>
                <c:pt idx="5094">
                  <c:v>55.800000000000004</c:v>
                </c:pt>
                <c:pt idx="5095">
                  <c:v>37.799999999999997</c:v>
                </c:pt>
                <c:pt idx="5096">
                  <c:v>31.8</c:v>
                </c:pt>
                <c:pt idx="5097">
                  <c:v>29.5</c:v>
                </c:pt>
                <c:pt idx="5098">
                  <c:v>31.9</c:v>
                </c:pt>
                <c:pt idx="5099">
                  <c:v>40.599999999999994</c:v>
                </c:pt>
                <c:pt idx="5100">
                  <c:v>57.1</c:v>
                </c:pt>
                <c:pt idx="5101">
                  <c:v>81.8</c:v>
                </c:pt>
                <c:pt idx="5102">
                  <c:v>107.6</c:v>
                </c:pt>
                <c:pt idx="5103">
                  <c:v>126.9</c:v>
                </c:pt>
                <c:pt idx="5104">
                  <c:v>141.9</c:v>
                </c:pt>
                <c:pt idx="5105">
                  <c:v>154.70000000000002</c:v>
                </c:pt>
                <c:pt idx="5106">
                  <c:v>153.79999999999998</c:v>
                </c:pt>
                <c:pt idx="5107">
                  <c:v>161.39999999999998</c:v>
                </c:pt>
                <c:pt idx="5108">
                  <c:v>170.7</c:v>
                </c:pt>
                <c:pt idx="5109">
                  <c:v>177.2</c:v>
                </c:pt>
                <c:pt idx="5110">
                  <c:v>184.70000000000002</c:v>
                </c:pt>
                <c:pt idx="5111">
                  <c:v>194.70000000000002</c:v>
                </c:pt>
                <c:pt idx="5112">
                  <c:v>196.6</c:v>
                </c:pt>
                <c:pt idx="5113">
                  <c:v>197</c:v>
                </c:pt>
                <c:pt idx="5114">
                  <c:v>199.7</c:v>
                </c:pt>
                <c:pt idx="5115">
                  <c:v>202.1</c:v>
                </c:pt>
                <c:pt idx="5116">
                  <c:v>201.3</c:v>
                </c:pt>
                <c:pt idx="5117">
                  <c:v>187.1</c:v>
                </c:pt>
                <c:pt idx="5118">
                  <c:v>162.30000000000001</c:v>
                </c:pt>
                <c:pt idx="5119">
                  <c:v>188.29999999999998</c:v>
                </c:pt>
                <c:pt idx="5120">
                  <c:v>192.6</c:v>
                </c:pt>
                <c:pt idx="5121">
                  <c:v>196.3</c:v>
                </c:pt>
                <c:pt idx="5122">
                  <c:v>206.9</c:v>
                </c:pt>
                <c:pt idx="5123">
                  <c:v>231.9</c:v>
                </c:pt>
                <c:pt idx="5124">
                  <c:v>251.4</c:v>
                </c:pt>
                <c:pt idx="5125">
                  <c:v>263.29999999999995</c:v>
                </c:pt>
                <c:pt idx="5126">
                  <c:v>268.29999999999995</c:v>
                </c:pt>
                <c:pt idx="5127">
                  <c:v>257.10000000000002</c:v>
                </c:pt>
                <c:pt idx="5128">
                  <c:v>232.5</c:v>
                </c:pt>
                <c:pt idx="5129">
                  <c:v>199.1</c:v>
                </c:pt>
                <c:pt idx="5130">
                  <c:v>161</c:v>
                </c:pt>
                <c:pt idx="5131">
                  <c:v>132</c:v>
                </c:pt>
                <c:pt idx="5132">
                  <c:v>111.69999999999999</c:v>
                </c:pt>
                <c:pt idx="5133">
                  <c:v>104.3</c:v>
                </c:pt>
                <c:pt idx="5134">
                  <c:v>108.39999999999999</c:v>
                </c:pt>
                <c:pt idx="5135">
                  <c:v>117.1</c:v>
                </c:pt>
                <c:pt idx="5136">
                  <c:v>125.1</c:v>
                </c:pt>
                <c:pt idx="5137">
                  <c:v>132.70000000000002</c:v>
                </c:pt>
                <c:pt idx="5138">
                  <c:v>139.80000000000001</c:v>
                </c:pt>
                <c:pt idx="5139">
                  <c:v>147.19999999999999</c:v>
                </c:pt>
                <c:pt idx="5140">
                  <c:v>148.29999999999998</c:v>
                </c:pt>
                <c:pt idx="5141">
                  <c:v>139</c:v>
                </c:pt>
                <c:pt idx="5142">
                  <c:v>146.1</c:v>
                </c:pt>
                <c:pt idx="5143">
                  <c:v>145.5</c:v>
                </c:pt>
                <c:pt idx="5144">
                  <c:v>133.39999999999998</c:v>
                </c:pt>
                <c:pt idx="5145">
                  <c:v>127.7</c:v>
                </c:pt>
                <c:pt idx="5146">
                  <c:v>125.3</c:v>
                </c:pt>
                <c:pt idx="5147">
                  <c:v>130.70000000000002</c:v>
                </c:pt>
                <c:pt idx="5148">
                  <c:v>142.9</c:v>
                </c:pt>
                <c:pt idx="5149">
                  <c:v>158.79999999999998</c:v>
                </c:pt>
                <c:pt idx="5150">
                  <c:v>175.8</c:v>
                </c:pt>
                <c:pt idx="5151">
                  <c:v>186.5</c:v>
                </c:pt>
                <c:pt idx="5152">
                  <c:v>188.79999999999998</c:v>
                </c:pt>
                <c:pt idx="5153">
                  <c:v>186.20000000000002</c:v>
                </c:pt>
                <c:pt idx="5154">
                  <c:v>179.4</c:v>
                </c:pt>
                <c:pt idx="5155">
                  <c:v>161.20000000000002</c:v>
                </c:pt>
                <c:pt idx="5156">
                  <c:v>135.6</c:v>
                </c:pt>
                <c:pt idx="5157">
                  <c:v>121.2</c:v>
                </c:pt>
                <c:pt idx="5158">
                  <c:v>119.1</c:v>
                </c:pt>
                <c:pt idx="5159">
                  <c:v>118.7</c:v>
                </c:pt>
                <c:pt idx="5160">
                  <c:v>115.5</c:v>
                </c:pt>
                <c:pt idx="5161">
                  <c:v>114.3</c:v>
                </c:pt>
                <c:pt idx="5162">
                  <c:v>114</c:v>
                </c:pt>
                <c:pt idx="5163">
                  <c:v>111.9</c:v>
                </c:pt>
                <c:pt idx="5164">
                  <c:v>107.5</c:v>
                </c:pt>
                <c:pt idx="5165">
                  <c:v>99.7</c:v>
                </c:pt>
                <c:pt idx="5166">
                  <c:v>98.4</c:v>
                </c:pt>
                <c:pt idx="5167">
                  <c:v>106.6</c:v>
                </c:pt>
                <c:pt idx="5168">
                  <c:v>97.5</c:v>
                </c:pt>
                <c:pt idx="5169">
                  <c:v>92.1</c:v>
                </c:pt>
                <c:pt idx="5170">
                  <c:v>95.699999999999989</c:v>
                </c:pt>
                <c:pt idx="5171">
                  <c:v>104.89999999999999</c:v>
                </c:pt>
                <c:pt idx="5172">
                  <c:v>115.3</c:v>
                </c:pt>
                <c:pt idx="5173">
                  <c:v>128.89999999999998</c:v>
                </c:pt>
                <c:pt idx="5174">
                  <c:v>145.6</c:v>
                </c:pt>
                <c:pt idx="5175">
                  <c:v>159.5</c:v>
                </c:pt>
                <c:pt idx="5176">
                  <c:v>164</c:v>
                </c:pt>
                <c:pt idx="5177">
                  <c:v>158</c:v>
                </c:pt>
                <c:pt idx="5178">
                  <c:v>139.69999999999999</c:v>
                </c:pt>
                <c:pt idx="5179">
                  <c:v>120.6</c:v>
                </c:pt>
                <c:pt idx="5180">
                  <c:v>95.699999999999989</c:v>
                </c:pt>
                <c:pt idx="5181">
                  <c:v>77.100000000000009</c:v>
                </c:pt>
                <c:pt idx="5182">
                  <c:v>71.5</c:v>
                </c:pt>
                <c:pt idx="5183">
                  <c:v>72.099999999999994</c:v>
                </c:pt>
                <c:pt idx="5184">
                  <c:v>73.599999999999994</c:v>
                </c:pt>
                <c:pt idx="5185">
                  <c:v>73.7</c:v>
                </c:pt>
                <c:pt idx="5186">
                  <c:v>71</c:v>
                </c:pt>
                <c:pt idx="5187">
                  <c:v>65.8</c:v>
                </c:pt>
                <c:pt idx="5188">
                  <c:v>60.400000000000006</c:v>
                </c:pt>
                <c:pt idx="5189">
                  <c:v>55</c:v>
                </c:pt>
                <c:pt idx="5190">
                  <c:v>40.800000000000004</c:v>
                </c:pt>
                <c:pt idx="5191">
                  <c:v>29.1</c:v>
                </c:pt>
                <c:pt idx="5192">
                  <c:v>23</c:v>
                </c:pt>
                <c:pt idx="5193">
                  <c:v>18.599999999999998</c:v>
                </c:pt>
                <c:pt idx="5194">
                  <c:v>18.100000000000001</c:v>
                </c:pt>
                <c:pt idx="5195">
                  <c:v>21.9</c:v>
                </c:pt>
                <c:pt idx="5196">
                  <c:v>27.099999999999998</c:v>
                </c:pt>
                <c:pt idx="5197">
                  <c:v>33.4</c:v>
                </c:pt>
                <c:pt idx="5198">
                  <c:v>40.9</c:v>
                </c:pt>
                <c:pt idx="5199">
                  <c:v>48.2</c:v>
                </c:pt>
                <c:pt idx="5200">
                  <c:v>53.5</c:v>
                </c:pt>
                <c:pt idx="5201">
                  <c:v>61</c:v>
                </c:pt>
                <c:pt idx="5202">
                  <c:v>73.800000000000011</c:v>
                </c:pt>
                <c:pt idx="5203">
                  <c:v>72.400000000000006</c:v>
                </c:pt>
                <c:pt idx="5204">
                  <c:v>51.2</c:v>
                </c:pt>
                <c:pt idx="5205">
                  <c:v>40.200000000000003</c:v>
                </c:pt>
                <c:pt idx="5206">
                  <c:v>39.6</c:v>
                </c:pt>
                <c:pt idx="5207">
                  <c:v>42.4</c:v>
                </c:pt>
                <c:pt idx="5208">
                  <c:v>46.4</c:v>
                </c:pt>
                <c:pt idx="5209">
                  <c:v>55.1</c:v>
                </c:pt>
                <c:pt idx="5210">
                  <c:v>68.2</c:v>
                </c:pt>
                <c:pt idx="5211">
                  <c:v>82.5</c:v>
                </c:pt>
                <c:pt idx="5212">
                  <c:v>96.9</c:v>
                </c:pt>
                <c:pt idx="5213">
                  <c:v>101.8</c:v>
                </c:pt>
                <c:pt idx="5214">
                  <c:v>72.2</c:v>
                </c:pt>
                <c:pt idx="5215">
                  <c:v>68.3</c:v>
                </c:pt>
                <c:pt idx="5216">
                  <c:v>61.9</c:v>
                </c:pt>
                <c:pt idx="5217">
                  <c:v>61.9</c:v>
                </c:pt>
                <c:pt idx="5218">
                  <c:v>70.8</c:v>
                </c:pt>
                <c:pt idx="5219">
                  <c:v>88.7</c:v>
                </c:pt>
                <c:pt idx="5220">
                  <c:v>108.3</c:v>
                </c:pt>
                <c:pt idx="5221">
                  <c:v>124.60000000000001</c:v>
                </c:pt>
                <c:pt idx="5222">
                  <c:v>140.1</c:v>
                </c:pt>
                <c:pt idx="5223">
                  <c:v>153.29999999999998</c:v>
                </c:pt>
                <c:pt idx="5224">
                  <c:v>164.1</c:v>
                </c:pt>
                <c:pt idx="5225">
                  <c:v>171</c:v>
                </c:pt>
                <c:pt idx="5226">
                  <c:v>162</c:v>
                </c:pt>
                <c:pt idx="5227">
                  <c:v>158</c:v>
                </c:pt>
                <c:pt idx="5228">
                  <c:v>155.4</c:v>
                </c:pt>
                <c:pt idx="5229">
                  <c:v>158.29999999999998</c:v>
                </c:pt>
                <c:pt idx="5230">
                  <c:v>159.1</c:v>
                </c:pt>
                <c:pt idx="5231">
                  <c:v>156.1</c:v>
                </c:pt>
                <c:pt idx="5232">
                  <c:v>146.6</c:v>
                </c:pt>
                <c:pt idx="5233">
                  <c:v>133</c:v>
                </c:pt>
                <c:pt idx="5234">
                  <c:v>115.5</c:v>
                </c:pt>
                <c:pt idx="5235">
                  <c:v>98.4</c:v>
                </c:pt>
                <c:pt idx="5236">
                  <c:v>86.4</c:v>
                </c:pt>
                <c:pt idx="5237">
                  <c:v>74.399999999999991</c:v>
                </c:pt>
                <c:pt idx="5238">
                  <c:v>57.9</c:v>
                </c:pt>
                <c:pt idx="5239">
                  <c:v>66.600000000000009</c:v>
                </c:pt>
                <c:pt idx="5240">
                  <c:v>79.900000000000006</c:v>
                </c:pt>
                <c:pt idx="5241">
                  <c:v>92</c:v>
                </c:pt>
                <c:pt idx="5242">
                  <c:v>104.1</c:v>
                </c:pt>
                <c:pt idx="5243">
                  <c:v>114</c:v>
                </c:pt>
                <c:pt idx="5244">
                  <c:v>128.20000000000002</c:v>
                </c:pt>
                <c:pt idx="5245">
                  <c:v>157.70000000000002</c:v>
                </c:pt>
                <c:pt idx="5246">
                  <c:v>185.4</c:v>
                </c:pt>
                <c:pt idx="5247">
                  <c:v>210.5</c:v>
                </c:pt>
                <c:pt idx="5248">
                  <c:v>233.5</c:v>
                </c:pt>
                <c:pt idx="5249">
                  <c:v>248.9</c:v>
                </c:pt>
                <c:pt idx="5250">
                  <c:v>254.7</c:v>
                </c:pt>
                <c:pt idx="5251">
                  <c:v>265.7</c:v>
                </c:pt>
                <c:pt idx="5252">
                  <c:v>254.7</c:v>
                </c:pt>
                <c:pt idx="5253">
                  <c:v>265.60000000000002</c:v>
                </c:pt>
                <c:pt idx="5254">
                  <c:v>282.10000000000002</c:v>
                </c:pt>
                <c:pt idx="5255">
                  <c:v>265.60000000000002</c:v>
                </c:pt>
                <c:pt idx="5256">
                  <c:v>253.5</c:v>
                </c:pt>
                <c:pt idx="5257">
                  <c:v>250.2</c:v>
                </c:pt>
                <c:pt idx="5258">
                  <c:v>253.6</c:v>
                </c:pt>
                <c:pt idx="5259">
                  <c:v>262.2</c:v>
                </c:pt>
                <c:pt idx="5260">
                  <c:v>255.2</c:v>
                </c:pt>
                <c:pt idx="5261">
                  <c:v>240.3</c:v>
                </c:pt>
                <c:pt idx="5262">
                  <c:v>242.9</c:v>
                </c:pt>
                <c:pt idx="5263">
                  <c:v>318.09999999999997</c:v>
                </c:pt>
                <c:pt idx="5264">
                  <c:v>354.9</c:v>
                </c:pt>
                <c:pt idx="5265">
                  <c:v>368.20000000000005</c:v>
                </c:pt>
                <c:pt idx="5266">
                  <c:v>369.09999999999997</c:v>
                </c:pt>
                <c:pt idx="5267">
                  <c:v>368.5</c:v>
                </c:pt>
                <c:pt idx="5268">
                  <c:v>352.5</c:v>
                </c:pt>
                <c:pt idx="5269">
                  <c:v>337.3</c:v>
                </c:pt>
                <c:pt idx="5270">
                  <c:v>344.3</c:v>
                </c:pt>
                <c:pt idx="5271">
                  <c:v>344.2</c:v>
                </c:pt>
                <c:pt idx="5272">
                  <c:v>331.8</c:v>
                </c:pt>
                <c:pt idx="5273">
                  <c:v>322.2</c:v>
                </c:pt>
                <c:pt idx="5274">
                  <c:v>295.20000000000005</c:v>
                </c:pt>
                <c:pt idx="5275">
                  <c:v>262.40000000000003</c:v>
                </c:pt>
                <c:pt idx="5276">
                  <c:v>225.5</c:v>
                </c:pt>
                <c:pt idx="5277">
                  <c:v>201.2</c:v>
                </c:pt>
                <c:pt idx="5278">
                  <c:v>200.4</c:v>
                </c:pt>
                <c:pt idx="5279">
                  <c:v>202.6</c:v>
                </c:pt>
                <c:pt idx="5280">
                  <c:v>201.2</c:v>
                </c:pt>
                <c:pt idx="5281">
                  <c:v>196</c:v>
                </c:pt>
                <c:pt idx="5282">
                  <c:v>187.1</c:v>
                </c:pt>
                <c:pt idx="5283">
                  <c:v>179.10000000000002</c:v>
                </c:pt>
                <c:pt idx="5284">
                  <c:v>169.5</c:v>
                </c:pt>
                <c:pt idx="5285">
                  <c:v>155.79999999999998</c:v>
                </c:pt>
                <c:pt idx="5286">
                  <c:v>145.30000000000001</c:v>
                </c:pt>
                <c:pt idx="5287">
                  <c:v>170</c:v>
                </c:pt>
                <c:pt idx="5288">
                  <c:v>174.7</c:v>
                </c:pt>
                <c:pt idx="5289">
                  <c:v>179.29999999999998</c:v>
                </c:pt>
                <c:pt idx="5290">
                  <c:v>176.1</c:v>
                </c:pt>
                <c:pt idx="5291">
                  <c:v>159.20000000000002</c:v>
                </c:pt>
                <c:pt idx="5292">
                  <c:v>137</c:v>
                </c:pt>
                <c:pt idx="5293">
                  <c:v>123.1</c:v>
                </c:pt>
                <c:pt idx="5294">
                  <c:v>120.2</c:v>
                </c:pt>
                <c:pt idx="5295">
                  <c:v>122.7</c:v>
                </c:pt>
                <c:pt idx="5296">
                  <c:v>123.30000000000001</c:v>
                </c:pt>
                <c:pt idx="5297">
                  <c:v>123.5</c:v>
                </c:pt>
                <c:pt idx="5298">
                  <c:v>124.7</c:v>
                </c:pt>
                <c:pt idx="5299">
                  <c:v>124</c:v>
                </c:pt>
                <c:pt idx="5300">
                  <c:v>109</c:v>
                </c:pt>
                <c:pt idx="5301">
                  <c:v>92.399999999999991</c:v>
                </c:pt>
                <c:pt idx="5302">
                  <c:v>84.3</c:v>
                </c:pt>
                <c:pt idx="5303">
                  <c:v>82.8</c:v>
                </c:pt>
                <c:pt idx="5304">
                  <c:v>84.2</c:v>
                </c:pt>
                <c:pt idx="5305">
                  <c:v>85.7</c:v>
                </c:pt>
                <c:pt idx="5306">
                  <c:v>86.2</c:v>
                </c:pt>
                <c:pt idx="5307">
                  <c:v>85.5</c:v>
                </c:pt>
                <c:pt idx="5308">
                  <c:v>82.199999999999989</c:v>
                </c:pt>
                <c:pt idx="5309">
                  <c:v>77</c:v>
                </c:pt>
                <c:pt idx="5310">
                  <c:v>66</c:v>
                </c:pt>
                <c:pt idx="5311">
                  <c:v>67</c:v>
                </c:pt>
                <c:pt idx="5312">
                  <c:v>63.5</c:v>
                </c:pt>
                <c:pt idx="5313">
                  <c:v>63.2</c:v>
                </c:pt>
                <c:pt idx="5314">
                  <c:v>64</c:v>
                </c:pt>
                <c:pt idx="5315">
                  <c:v>65.900000000000006</c:v>
                </c:pt>
                <c:pt idx="5316">
                  <c:v>70.400000000000006</c:v>
                </c:pt>
                <c:pt idx="5317">
                  <c:v>76.899999999999991</c:v>
                </c:pt>
                <c:pt idx="5318">
                  <c:v>85.1</c:v>
                </c:pt>
                <c:pt idx="5319">
                  <c:v>91.2</c:v>
                </c:pt>
                <c:pt idx="5320">
                  <c:v>96.5</c:v>
                </c:pt>
                <c:pt idx="5321">
                  <c:v>96.5</c:v>
                </c:pt>
                <c:pt idx="5322">
                  <c:v>93.399999999999991</c:v>
                </c:pt>
                <c:pt idx="5323">
                  <c:v>83.3</c:v>
                </c:pt>
                <c:pt idx="5324">
                  <c:v>66</c:v>
                </c:pt>
                <c:pt idx="5325">
                  <c:v>55.9</c:v>
                </c:pt>
                <c:pt idx="5326">
                  <c:v>56.300000000000004</c:v>
                </c:pt>
                <c:pt idx="5327">
                  <c:v>68.400000000000006</c:v>
                </c:pt>
                <c:pt idx="5328">
                  <c:v>87.5</c:v>
                </c:pt>
                <c:pt idx="5329">
                  <c:v>109.8</c:v>
                </c:pt>
                <c:pt idx="5330">
                  <c:v>132.5</c:v>
                </c:pt>
                <c:pt idx="5331">
                  <c:v>150.79999999999998</c:v>
                </c:pt>
                <c:pt idx="5332">
                  <c:v>158</c:v>
                </c:pt>
                <c:pt idx="5333">
                  <c:v>155</c:v>
                </c:pt>
                <c:pt idx="5334">
                  <c:v>134.6</c:v>
                </c:pt>
                <c:pt idx="5335">
                  <c:v>154.4</c:v>
                </c:pt>
                <c:pt idx="5336">
                  <c:v>155</c:v>
                </c:pt>
                <c:pt idx="5337">
                  <c:v>159.39999999999998</c:v>
                </c:pt>
                <c:pt idx="5338">
                  <c:v>174.3</c:v>
                </c:pt>
                <c:pt idx="5339">
                  <c:v>194.89999999999998</c:v>
                </c:pt>
                <c:pt idx="5340">
                  <c:v>215.5</c:v>
                </c:pt>
                <c:pt idx="5341">
                  <c:v>238.1</c:v>
                </c:pt>
                <c:pt idx="5342">
                  <c:v>261.7</c:v>
                </c:pt>
                <c:pt idx="5343">
                  <c:v>281.2</c:v>
                </c:pt>
                <c:pt idx="5344">
                  <c:v>291.3</c:v>
                </c:pt>
                <c:pt idx="5345">
                  <c:v>289.60000000000002</c:v>
                </c:pt>
                <c:pt idx="5346">
                  <c:v>269.10000000000002</c:v>
                </c:pt>
                <c:pt idx="5347">
                  <c:v>231</c:v>
                </c:pt>
                <c:pt idx="5348">
                  <c:v>195.39999999999998</c:v>
                </c:pt>
                <c:pt idx="5349">
                  <c:v>182</c:v>
                </c:pt>
                <c:pt idx="5350">
                  <c:v>180.2</c:v>
                </c:pt>
                <c:pt idx="5351">
                  <c:v>176.7</c:v>
                </c:pt>
                <c:pt idx="5352">
                  <c:v>171</c:v>
                </c:pt>
                <c:pt idx="5353">
                  <c:v>166.8</c:v>
                </c:pt>
                <c:pt idx="5354">
                  <c:v>162</c:v>
                </c:pt>
                <c:pt idx="5355">
                  <c:v>161</c:v>
                </c:pt>
                <c:pt idx="5356">
                  <c:v>149.9</c:v>
                </c:pt>
                <c:pt idx="5357">
                  <c:v>132.20000000000002</c:v>
                </c:pt>
                <c:pt idx="5358">
                  <c:v>116</c:v>
                </c:pt>
                <c:pt idx="5359">
                  <c:v>118.8</c:v>
                </c:pt>
                <c:pt idx="5360">
                  <c:v>125.9</c:v>
                </c:pt>
                <c:pt idx="5361">
                  <c:v>140.6</c:v>
                </c:pt>
                <c:pt idx="5362">
                  <c:v>156.70000000000002</c:v>
                </c:pt>
                <c:pt idx="5363">
                  <c:v>172.7</c:v>
                </c:pt>
                <c:pt idx="5364">
                  <c:v>185.4</c:v>
                </c:pt>
                <c:pt idx="5365">
                  <c:v>210.2</c:v>
                </c:pt>
                <c:pt idx="5366">
                  <c:v>238.8</c:v>
                </c:pt>
                <c:pt idx="5367">
                  <c:v>259.79999999999995</c:v>
                </c:pt>
                <c:pt idx="5368">
                  <c:v>308.5</c:v>
                </c:pt>
                <c:pt idx="5369">
                  <c:v>341.5</c:v>
                </c:pt>
                <c:pt idx="5370">
                  <c:v>319.5</c:v>
                </c:pt>
                <c:pt idx="5371">
                  <c:v>284.39999999999998</c:v>
                </c:pt>
                <c:pt idx="5372">
                  <c:v>265.40000000000003</c:v>
                </c:pt>
                <c:pt idx="5373">
                  <c:v>261.10000000000002</c:v>
                </c:pt>
                <c:pt idx="5374">
                  <c:v>257.79999999999995</c:v>
                </c:pt>
                <c:pt idx="5375">
                  <c:v>256.60000000000002</c:v>
                </c:pt>
                <c:pt idx="5376">
                  <c:v>249.5</c:v>
                </c:pt>
                <c:pt idx="5377">
                  <c:v>254.80000000000004</c:v>
                </c:pt>
                <c:pt idx="5378">
                  <c:v>253.1</c:v>
                </c:pt>
                <c:pt idx="5379">
                  <c:v>261.7</c:v>
                </c:pt>
                <c:pt idx="5380">
                  <c:v>250.8</c:v>
                </c:pt>
                <c:pt idx="5381">
                  <c:v>231.4</c:v>
                </c:pt>
                <c:pt idx="5382">
                  <c:v>243.60000000000002</c:v>
                </c:pt>
                <c:pt idx="5383">
                  <c:v>259.79999999999995</c:v>
                </c:pt>
                <c:pt idx="5384">
                  <c:v>234.2</c:v>
                </c:pt>
                <c:pt idx="5385">
                  <c:v>221.89999999999998</c:v>
                </c:pt>
                <c:pt idx="5386">
                  <c:v>228.9</c:v>
                </c:pt>
                <c:pt idx="5387">
                  <c:v>244.5</c:v>
                </c:pt>
                <c:pt idx="5388">
                  <c:v>262.90000000000003</c:v>
                </c:pt>
                <c:pt idx="5389">
                  <c:v>282.89999999999998</c:v>
                </c:pt>
                <c:pt idx="5390">
                  <c:v>295.20000000000005</c:v>
                </c:pt>
                <c:pt idx="5391">
                  <c:v>299.5</c:v>
                </c:pt>
                <c:pt idx="5392">
                  <c:v>299.70000000000005</c:v>
                </c:pt>
                <c:pt idx="5393">
                  <c:v>293.5</c:v>
                </c:pt>
                <c:pt idx="5394">
                  <c:v>256.7</c:v>
                </c:pt>
                <c:pt idx="5395">
                  <c:v>219.70000000000002</c:v>
                </c:pt>
                <c:pt idx="5396">
                  <c:v>208.1</c:v>
                </c:pt>
                <c:pt idx="5397">
                  <c:v>211.5</c:v>
                </c:pt>
                <c:pt idx="5398">
                  <c:v>221.70000000000002</c:v>
                </c:pt>
                <c:pt idx="5399">
                  <c:v>234</c:v>
                </c:pt>
                <c:pt idx="5400">
                  <c:v>239.2</c:v>
                </c:pt>
                <c:pt idx="5401">
                  <c:v>237.6</c:v>
                </c:pt>
                <c:pt idx="5402">
                  <c:v>228.8</c:v>
                </c:pt>
                <c:pt idx="5403">
                  <c:v>215.29999999999998</c:v>
                </c:pt>
                <c:pt idx="5404">
                  <c:v>201.8</c:v>
                </c:pt>
                <c:pt idx="5405">
                  <c:v>181.7</c:v>
                </c:pt>
                <c:pt idx="5406">
                  <c:v>167.1</c:v>
                </c:pt>
                <c:pt idx="5407">
                  <c:v>205.2</c:v>
                </c:pt>
                <c:pt idx="5408">
                  <c:v>197.2</c:v>
                </c:pt>
                <c:pt idx="5409">
                  <c:v>181.4</c:v>
                </c:pt>
                <c:pt idx="5410">
                  <c:v>163.30000000000001</c:v>
                </c:pt>
                <c:pt idx="5411">
                  <c:v>152.60000000000002</c:v>
                </c:pt>
                <c:pt idx="5412">
                  <c:v>149.29999999999998</c:v>
                </c:pt>
                <c:pt idx="5413">
                  <c:v>151.19999999999999</c:v>
                </c:pt>
                <c:pt idx="5414">
                  <c:v>155.9</c:v>
                </c:pt>
                <c:pt idx="5415">
                  <c:v>159.89999999999998</c:v>
                </c:pt>
                <c:pt idx="5416">
                  <c:v>156.5</c:v>
                </c:pt>
                <c:pt idx="5417">
                  <c:v>151.79999999999998</c:v>
                </c:pt>
                <c:pt idx="5418">
                  <c:v>143.6</c:v>
                </c:pt>
                <c:pt idx="5419">
                  <c:v>134.69999999999999</c:v>
                </c:pt>
                <c:pt idx="5420">
                  <c:v>113.9</c:v>
                </c:pt>
                <c:pt idx="5421">
                  <c:v>98.7</c:v>
                </c:pt>
                <c:pt idx="5422">
                  <c:v>91.800000000000011</c:v>
                </c:pt>
                <c:pt idx="5423">
                  <c:v>88.4</c:v>
                </c:pt>
                <c:pt idx="5424">
                  <c:v>85.4</c:v>
                </c:pt>
                <c:pt idx="5425">
                  <c:v>82.4</c:v>
                </c:pt>
                <c:pt idx="5426">
                  <c:v>78.5</c:v>
                </c:pt>
                <c:pt idx="5427">
                  <c:v>73.599999999999994</c:v>
                </c:pt>
                <c:pt idx="5428">
                  <c:v>69</c:v>
                </c:pt>
                <c:pt idx="5429">
                  <c:v>63.9</c:v>
                </c:pt>
                <c:pt idx="5430">
                  <c:v>45.900000000000006</c:v>
                </c:pt>
                <c:pt idx="5431">
                  <c:v>33.700000000000003</c:v>
                </c:pt>
                <c:pt idx="5432">
                  <c:v>28.7</c:v>
                </c:pt>
                <c:pt idx="5433">
                  <c:v>26.1</c:v>
                </c:pt>
                <c:pt idx="5434">
                  <c:v>25.5</c:v>
                </c:pt>
                <c:pt idx="5435">
                  <c:v>25.9</c:v>
                </c:pt>
                <c:pt idx="5436">
                  <c:v>27</c:v>
                </c:pt>
                <c:pt idx="5437">
                  <c:v>30.900000000000002</c:v>
                </c:pt>
                <c:pt idx="5438">
                  <c:v>36.5</c:v>
                </c:pt>
                <c:pt idx="5439">
                  <c:v>41.8</c:v>
                </c:pt>
                <c:pt idx="5440">
                  <c:v>47.4</c:v>
                </c:pt>
                <c:pt idx="5441">
                  <c:v>55.300000000000004</c:v>
                </c:pt>
                <c:pt idx="5442">
                  <c:v>64.600000000000009</c:v>
                </c:pt>
                <c:pt idx="5443">
                  <c:v>58.7</c:v>
                </c:pt>
                <c:pt idx="5444">
                  <c:v>40</c:v>
                </c:pt>
                <c:pt idx="5445">
                  <c:v>28.400000000000002</c:v>
                </c:pt>
                <c:pt idx="5446">
                  <c:v>24.400000000000002</c:v>
                </c:pt>
                <c:pt idx="5447">
                  <c:v>25</c:v>
                </c:pt>
                <c:pt idx="5448">
                  <c:v>28.5</c:v>
                </c:pt>
                <c:pt idx="5449">
                  <c:v>32.099999999999994</c:v>
                </c:pt>
                <c:pt idx="5450">
                  <c:v>35.200000000000003</c:v>
                </c:pt>
                <c:pt idx="5451">
                  <c:v>38.5</c:v>
                </c:pt>
                <c:pt idx="5452">
                  <c:v>39</c:v>
                </c:pt>
                <c:pt idx="5453">
                  <c:v>38.9</c:v>
                </c:pt>
                <c:pt idx="5454">
                  <c:v>30</c:v>
                </c:pt>
                <c:pt idx="5455">
                  <c:v>20.299999999999997</c:v>
                </c:pt>
                <c:pt idx="5456">
                  <c:v>14.6</c:v>
                </c:pt>
                <c:pt idx="5457">
                  <c:v>11.700000000000001</c:v>
                </c:pt>
                <c:pt idx="5458">
                  <c:v>12.9</c:v>
                </c:pt>
                <c:pt idx="5459">
                  <c:v>16.2</c:v>
                </c:pt>
                <c:pt idx="5460">
                  <c:v>20.2</c:v>
                </c:pt>
                <c:pt idx="5461">
                  <c:v>25.6</c:v>
                </c:pt>
                <c:pt idx="5462">
                  <c:v>31.4</c:v>
                </c:pt>
                <c:pt idx="5463">
                  <c:v>38.5</c:v>
                </c:pt>
                <c:pt idx="5464">
                  <c:v>48.4</c:v>
                </c:pt>
                <c:pt idx="5465">
                  <c:v>63.1</c:v>
                </c:pt>
                <c:pt idx="5466">
                  <c:v>78.399999999999991</c:v>
                </c:pt>
                <c:pt idx="5467">
                  <c:v>69</c:v>
                </c:pt>
                <c:pt idx="5468">
                  <c:v>48.300000000000004</c:v>
                </c:pt>
                <c:pt idx="5469">
                  <c:v>40.5</c:v>
                </c:pt>
                <c:pt idx="5470">
                  <c:v>40.4</c:v>
                </c:pt>
                <c:pt idx="5471">
                  <c:v>44.4</c:v>
                </c:pt>
                <c:pt idx="5472">
                  <c:v>50.3</c:v>
                </c:pt>
                <c:pt idx="5473">
                  <c:v>56.099999999999994</c:v>
                </c:pt>
                <c:pt idx="5474">
                  <c:v>61.800000000000004</c:v>
                </c:pt>
                <c:pt idx="5475">
                  <c:v>67.7</c:v>
                </c:pt>
                <c:pt idx="5476">
                  <c:v>74.800000000000011</c:v>
                </c:pt>
                <c:pt idx="5477">
                  <c:v>81.5</c:v>
                </c:pt>
                <c:pt idx="5478">
                  <c:v>59.2</c:v>
                </c:pt>
                <c:pt idx="5479">
                  <c:v>28.2</c:v>
                </c:pt>
                <c:pt idx="5480">
                  <c:v>16.5</c:v>
                </c:pt>
                <c:pt idx="5481">
                  <c:v>15.9</c:v>
                </c:pt>
                <c:pt idx="5482">
                  <c:v>18.599999999999998</c:v>
                </c:pt>
                <c:pt idx="5483">
                  <c:v>23.3</c:v>
                </c:pt>
                <c:pt idx="5484">
                  <c:v>32.4</c:v>
                </c:pt>
                <c:pt idx="5485">
                  <c:v>47.6</c:v>
                </c:pt>
                <c:pt idx="5486">
                  <c:v>62.1</c:v>
                </c:pt>
                <c:pt idx="5487">
                  <c:v>72.3</c:v>
                </c:pt>
                <c:pt idx="5488">
                  <c:v>70.900000000000006</c:v>
                </c:pt>
                <c:pt idx="5489">
                  <c:v>67.7</c:v>
                </c:pt>
                <c:pt idx="5490">
                  <c:v>66.100000000000009</c:v>
                </c:pt>
                <c:pt idx="5491">
                  <c:v>62.300000000000004</c:v>
                </c:pt>
                <c:pt idx="5492">
                  <c:v>63.9</c:v>
                </c:pt>
                <c:pt idx="5493">
                  <c:v>73.2</c:v>
                </c:pt>
                <c:pt idx="5494">
                  <c:v>82.699999999999989</c:v>
                </c:pt>
                <c:pt idx="5495">
                  <c:v>91.300000000000011</c:v>
                </c:pt>
                <c:pt idx="5496">
                  <c:v>101.7</c:v>
                </c:pt>
                <c:pt idx="5497">
                  <c:v>117.1</c:v>
                </c:pt>
                <c:pt idx="5498">
                  <c:v>134.20000000000002</c:v>
                </c:pt>
                <c:pt idx="5499">
                  <c:v>140.4</c:v>
                </c:pt>
                <c:pt idx="5500">
                  <c:v>126.4</c:v>
                </c:pt>
                <c:pt idx="5501">
                  <c:v>119.7</c:v>
                </c:pt>
                <c:pt idx="5502">
                  <c:v>100.2</c:v>
                </c:pt>
                <c:pt idx="5503">
                  <c:v>88</c:v>
                </c:pt>
                <c:pt idx="5504">
                  <c:v>76.599999999999994</c:v>
                </c:pt>
                <c:pt idx="5505">
                  <c:v>66.8</c:v>
                </c:pt>
                <c:pt idx="5506">
                  <c:v>65.900000000000006</c:v>
                </c:pt>
                <c:pt idx="5507">
                  <c:v>69.400000000000006</c:v>
                </c:pt>
                <c:pt idx="5508">
                  <c:v>74.5</c:v>
                </c:pt>
                <c:pt idx="5509">
                  <c:v>78.8</c:v>
                </c:pt>
                <c:pt idx="5510">
                  <c:v>88.2</c:v>
                </c:pt>
                <c:pt idx="5511">
                  <c:v>109.2</c:v>
                </c:pt>
                <c:pt idx="5512">
                  <c:v>138.80000000000001</c:v>
                </c:pt>
                <c:pt idx="5513">
                  <c:v>140</c:v>
                </c:pt>
                <c:pt idx="5514">
                  <c:v>125.4</c:v>
                </c:pt>
                <c:pt idx="5515">
                  <c:v>128.20000000000002</c:v>
                </c:pt>
                <c:pt idx="5516">
                  <c:v>130.70000000000002</c:v>
                </c:pt>
                <c:pt idx="5517">
                  <c:v>132</c:v>
                </c:pt>
                <c:pt idx="5518">
                  <c:v>127.8</c:v>
                </c:pt>
                <c:pt idx="5519">
                  <c:v>122.80000000000001</c:v>
                </c:pt>
                <c:pt idx="5520">
                  <c:v>116.1</c:v>
                </c:pt>
                <c:pt idx="5521">
                  <c:v>113.10000000000001</c:v>
                </c:pt>
                <c:pt idx="5522">
                  <c:v>110.5</c:v>
                </c:pt>
                <c:pt idx="5523">
                  <c:v>105.5</c:v>
                </c:pt>
                <c:pt idx="5524">
                  <c:v>97.100000000000009</c:v>
                </c:pt>
                <c:pt idx="5525">
                  <c:v>85.2</c:v>
                </c:pt>
                <c:pt idx="5526">
                  <c:v>55.800000000000004</c:v>
                </c:pt>
                <c:pt idx="5527">
                  <c:v>34.1</c:v>
                </c:pt>
                <c:pt idx="5528">
                  <c:v>29.2</c:v>
                </c:pt>
                <c:pt idx="5529">
                  <c:v>34.299999999999997</c:v>
                </c:pt>
                <c:pt idx="5530">
                  <c:v>39.300000000000004</c:v>
                </c:pt>
                <c:pt idx="5531">
                  <c:v>42</c:v>
                </c:pt>
                <c:pt idx="5532">
                  <c:v>45</c:v>
                </c:pt>
                <c:pt idx="5533">
                  <c:v>50.3</c:v>
                </c:pt>
                <c:pt idx="5534">
                  <c:v>56.9</c:v>
                </c:pt>
                <c:pt idx="5535">
                  <c:v>60.5</c:v>
                </c:pt>
                <c:pt idx="5536">
                  <c:v>61.1</c:v>
                </c:pt>
                <c:pt idx="5537">
                  <c:v>59.5</c:v>
                </c:pt>
                <c:pt idx="5538">
                  <c:v>56.4</c:v>
                </c:pt>
                <c:pt idx="5539">
                  <c:v>53.1</c:v>
                </c:pt>
                <c:pt idx="5540">
                  <c:v>46</c:v>
                </c:pt>
                <c:pt idx="5541">
                  <c:v>46.5</c:v>
                </c:pt>
                <c:pt idx="5542">
                  <c:v>56.300000000000004</c:v>
                </c:pt>
                <c:pt idx="5543">
                  <c:v>73.3</c:v>
                </c:pt>
                <c:pt idx="5544">
                  <c:v>96.100000000000009</c:v>
                </c:pt>
                <c:pt idx="5545">
                  <c:v>115.4</c:v>
                </c:pt>
                <c:pt idx="5546">
                  <c:v>122.6</c:v>
                </c:pt>
                <c:pt idx="5547">
                  <c:v>123.30000000000001</c:v>
                </c:pt>
                <c:pt idx="5548">
                  <c:v>121</c:v>
                </c:pt>
                <c:pt idx="5549">
                  <c:v>113</c:v>
                </c:pt>
                <c:pt idx="5550">
                  <c:v>82.5</c:v>
                </c:pt>
                <c:pt idx="5551">
                  <c:v>60.900000000000006</c:v>
                </c:pt>
                <c:pt idx="5552">
                  <c:v>51.6</c:v>
                </c:pt>
                <c:pt idx="5553">
                  <c:v>49.9</c:v>
                </c:pt>
                <c:pt idx="5554">
                  <c:v>51.9</c:v>
                </c:pt>
                <c:pt idx="5555">
                  <c:v>56.2</c:v>
                </c:pt>
                <c:pt idx="5556">
                  <c:v>61.800000000000004</c:v>
                </c:pt>
                <c:pt idx="5557">
                  <c:v>68.2</c:v>
                </c:pt>
                <c:pt idx="5558">
                  <c:v>71.900000000000006</c:v>
                </c:pt>
                <c:pt idx="5559">
                  <c:v>69.5</c:v>
                </c:pt>
                <c:pt idx="5560">
                  <c:v>64.5</c:v>
                </c:pt>
                <c:pt idx="5561">
                  <c:v>60.1</c:v>
                </c:pt>
                <c:pt idx="5562">
                  <c:v>55.800000000000004</c:v>
                </c:pt>
                <c:pt idx="5563">
                  <c:v>47</c:v>
                </c:pt>
                <c:pt idx="5564">
                  <c:v>32.200000000000003</c:v>
                </c:pt>
                <c:pt idx="5565">
                  <c:v>25.9</c:v>
                </c:pt>
                <c:pt idx="5566">
                  <c:v>28</c:v>
                </c:pt>
                <c:pt idx="5567">
                  <c:v>34.299999999999997</c:v>
                </c:pt>
                <c:pt idx="5568">
                  <c:v>44.900000000000006</c:v>
                </c:pt>
                <c:pt idx="5569">
                  <c:v>56.2</c:v>
                </c:pt>
                <c:pt idx="5570">
                  <c:v>64.8</c:v>
                </c:pt>
                <c:pt idx="5571">
                  <c:v>68.2</c:v>
                </c:pt>
                <c:pt idx="5572">
                  <c:v>65.900000000000006</c:v>
                </c:pt>
                <c:pt idx="5573">
                  <c:v>58.3</c:v>
                </c:pt>
                <c:pt idx="5574">
                  <c:v>37</c:v>
                </c:pt>
                <c:pt idx="5575">
                  <c:v>19.099999999999998</c:v>
                </c:pt>
                <c:pt idx="5576">
                  <c:v>17.100000000000001</c:v>
                </c:pt>
                <c:pt idx="5577">
                  <c:v>17.5</c:v>
                </c:pt>
                <c:pt idx="5578">
                  <c:v>20</c:v>
                </c:pt>
                <c:pt idx="5579">
                  <c:v>25.4</c:v>
                </c:pt>
                <c:pt idx="5580">
                  <c:v>32.200000000000003</c:v>
                </c:pt>
                <c:pt idx="5581">
                  <c:v>40.800000000000004</c:v>
                </c:pt>
                <c:pt idx="5582">
                  <c:v>47.5</c:v>
                </c:pt>
                <c:pt idx="5583">
                  <c:v>49.5</c:v>
                </c:pt>
                <c:pt idx="5584">
                  <c:v>48</c:v>
                </c:pt>
                <c:pt idx="5585">
                  <c:v>47</c:v>
                </c:pt>
                <c:pt idx="5586">
                  <c:v>57.9</c:v>
                </c:pt>
                <c:pt idx="5587">
                  <c:v>59.5</c:v>
                </c:pt>
                <c:pt idx="5588">
                  <c:v>43.6</c:v>
                </c:pt>
                <c:pt idx="5589">
                  <c:v>30.5</c:v>
                </c:pt>
                <c:pt idx="5590">
                  <c:v>24.5</c:v>
                </c:pt>
                <c:pt idx="5591">
                  <c:v>22.8</c:v>
                </c:pt>
                <c:pt idx="5592">
                  <c:v>23.8</c:v>
                </c:pt>
                <c:pt idx="5593">
                  <c:v>27.799999999999997</c:v>
                </c:pt>
                <c:pt idx="5594">
                  <c:v>33.700000000000003</c:v>
                </c:pt>
                <c:pt idx="5595">
                  <c:v>41.4</c:v>
                </c:pt>
                <c:pt idx="5596">
                  <c:v>50.6</c:v>
                </c:pt>
                <c:pt idx="5597">
                  <c:v>60.8</c:v>
                </c:pt>
                <c:pt idx="5598">
                  <c:v>50.1</c:v>
                </c:pt>
                <c:pt idx="5599">
                  <c:v>35.1</c:v>
                </c:pt>
                <c:pt idx="5600">
                  <c:v>32.4</c:v>
                </c:pt>
                <c:pt idx="5601">
                  <c:v>31.4</c:v>
                </c:pt>
                <c:pt idx="5602">
                  <c:v>35.1</c:v>
                </c:pt>
                <c:pt idx="5603">
                  <c:v>44</c:v>
                </c:pt>
                <c:pt idx="5604">
                  <c:v>57.1</c:v>
                </c:pt>
                <c:pt idx="5605">
                  <c:v>71.400000000000006</c:v>
                </c:pt>
                <c:pt idx="5606">
                  <c:v>87.3</c:v>
                </c:pt>
                <c:pt idx="5607">
                  <c:v>100.6</c:v>
                </c:pt>
                <c:pt idx="5608">
                  <c:v>110.3</c:v>
                </c:pt>
                <c:pt idx="5609">
                  <c:v>111.8</c:v>
                </c:pt>
                <c:pt idx="5610">
                  <c:v>102.9</c:v>
                </c:pt>
                <c:pt idx="5611">
                  <c:v>86.1</c:v>
                </c:pt>
                <c:pt idx="5612">
                  <c:v>76.399999999999991</c:v>
                </c:pt>
                <c:pt idx="5613">
                  <c:v>78.8</c:v>
                </c:pt>
                <c:pt idx="5614">
                  <c:v>93.7</c:v>
                </c:pt>
                <c:pt idx="5615">
                  <c:v>113.8</c:v>
                </c:pt>
                <c:pt idx="5616">
                  <c:v>131.1</c:v>
                </c:pt>
                <c:pt idx="5617">
                  <c:v>141.6</c:v>
                </c:pt>
                <c:pt idx="5618">
                  <c:v>148.4</c:v>
                </c:pt>
                <c:pt idx="5619">
                  <c:v>153.6</c:v>
                </c:pt>
                <c:pt idx="5620">
                  <c:v>144.6</c:v>
                </c:pt>
                <c:pt idx="5621">
                  <c:v>122.80000000000001</c:v>
                </c:pt>
                <c:pt idx="5622">
                  <c:v>85.9</c:v>
                </c:pt>
                <c:pt idx="5623">
                  <c:v>98.3</c:v>
                </c:pt>
                <c:pt idx="5624">
                  <c:v>122.30000000000001</c:v>
                </c:pt>
                <c:pt idx="5625">
                  <c:v>154.5</c:v>
                </c:pt>
                <c:pt idx="5626">
                  <c:v>193.39999999999998</c:v>
                </c:pt>
                <c:pt idx="5627">
                  <c:v>244.10000000000002</c:v>
                </c:pt>
                <c:pt idx="5628">
                  <c:v>296.89999999999998</c:v>
                </c:pt>
                <c:pt idx="5629">
                  <c:v>340.2</c:v>
                </c:pt>
                <c:pt idx="5630">
                  <c:v>368.8</c:v>
                </c:pt>
                <c:pt idx="5631">
                  <c:v>382.6</c:v>
                </c:pt>
                <c:pt idx="5632">
                  <c:v>394.2</c:v>
                </c:pt>
                <c:pt idx="5633">
                  <c:v>407.1</c:v>
                </c:pt>
                <c:pt idx="5634">
                  <c:v>395.2</c:v>
                </c:pt>
                <c:pt idx="5635">
                  <c:v>397.4</c:v>
                </c:pt>
                <c:pt idx="5636">
                  <c:v>419.8</c:v>
                </c:pt>
                <c:pt idx="5637">
                  <c:v>420.5</c:v>
                </c:pt>
                <c:pt idx="5638">
                  <c:v>420.8</c:v>
                </c:pt>
                <c:pt idx="5639">
                  <c:v>417.6</c:v>
                </c:pt>
                <c:pt idx="5640">
                  <c:v>404.2</c:v>
                </c:pt>
                <c:pt idx="5641">
                  <c:v>401.7</c:v>
                </c:pt>
                <c:pt idx="5642">
                  <c:v>392.6</c:v>
                </c:pt>
                <c:pt idx="5643">
                  <c:v>376.2</c:v>
                </c:pt>
                <c:pt idx="5644">
                  <c:v>354.3</c:v>
                </c:pt>
                <c:pt idx="5645">
                  <c:v>335</c:v>
                </c:pt>
                <c:pt idx="5646">
                  <c:v>332.5</c:v>
                </c:pt>
                <c:pt idx="5647">
                  <c:v>411.5</c:v>
                </c:pt>
                <c:pt idx="5648">
                  <c:v>432.8</c:v>
                </c:pt>
                <c:pt idx="5649">
                  <c:v>430.4</c:v>
                </c:pt>
                <c:pt idx="5650">
                  <c:v>433.59999999999997</c:v>
                </c:pt>
                <c:pt idx="5651">
                  <c:v>445.7</c:v>
                </c:pt>
                <c:pt idx="5652">
                  <c:v>449</c:v>
                </c:pt>
                <c:pt idx="5653">
                  <c:v>450.5</c:v>
                </c:pt>
                <c:pt idx="5654">
                  <c:v>464.3</c:v>
                </c:pt>
                <c:pt idx="5655">
                  <c:v>476.4</c:v>
                </c:pt>
                <c:pt idx="5656">
                  <c:v>472.5</c:v>
                </c:pt>
                <c:pt idx="5657">
                  <c:v>446.79999999999995</c:v>
                </c:pt>
                <c:pt idx="5658">
                  <c:v>386</c:v>
                </c:pt>
                <c:pt idx="5659">
                  <c:v>331</c:v>
                </c:pt>
                <c:pt idx="5660">
                  <c:v>297.20000000000005</c:v>
                </c:pt>
                <c:pt idx="5661">
                  <c:v>273.5</c:v>
                </c:pt>
                <c:pt idx="5662">
                  <c:v>279.3</c:v>
                </c:pt>
                <c:pt idx="5663">
                  <c:v>294.09999999999997</c:v>
                </c:pt>
                <c:pt idx="5664">
                  <c:v>284.3</c:v>
                </c:pt>
                <c:pt idx="5665">
                  <c:v>267.2</c:v>
                </c:pt>
                <c:pt idx="5666">
                  <c:v>268</c:v>
                </c:pt>
                <c:pt idx="5667">
                  <c:v>269.2</c:v>
                </c:pt>
                <c:pt idx="5668">
                  <c:v>267.2</c:v>
                </c:pt>
                <c:pt idx="5669">
                  <c:v>259</c:v>
                </c:pt>
                <c:pt idx="5670">
                  <c:v>259.40000000000003</c:v>
                </c:pt>
                <c:pt idx="5671">
                  <c:v>343.3</c:v>
                </c:pt>
                <c:pt idx="5672">
                  <c:v>384.29999999999995</c:v>
                </c:pt>
                <c:pt idx="5673">
                  <c:v>389.79999999999995</c:v>
                </c:pt>
                <c:pt idx="5674">
                  <c:v>368.70000000000005</c:v>
                </c:pt>
                <c:pt idx="5675">
                  <c:v>345.4</c:v>
                </c:pt>
                <c:pt idx="5676">
                  <c:v>325.7</c:v>
                </c:pt>
                <c:pt idx="5677">
                  <c:v>313.2</c:v>
                </c:pt>
                <c:pt idx="5678">
                  <c:v>309.2</c:v>
                </c:pt>
                <c:pt idx="5679">
                  <c:v>305.59999999999997</c:v>
                </c:pt>
                <c:pt idx="5680">
                  <c:v>305.09999999999997</c:v>
                </c:pt>
                <c:pt idx="5681">
                  <c:v>291.10000000000002</c:v>
                </c:pt>
                <c:pt idx="5682">
                  <c:v>243.10000000000002</c:v>
                </c:pt>
                <c:pt idx="5683">
                  <c:v>206.5</c:v>
                </c:pt>
                <c:pt idx="5684">
                  <c:v>200.6</c:v>
                </c:pt>
                <c:pt idx="5685">
                  <c:v>201.6</c:v>
                </c:pt>
                <c:pt idx="5686">
                  <c:v>205.7</c:v>
                </c:pt>
                <c:pt idx="5687">
                  <c:v>214.10000000000002</c:v>
                </c:pt>
                <c:pt idx="5688">
                  <c:v>214.10000000000002</c:v>
                </c:pt>
                <c:pt idx="5689">
                  <c:v>207.7</c:v>
                </c:pt>
                <c:pt idx="5690">
                  <c:v>201.3</c:v>
                </c:pt>
                <c:pt idx="5691">
                  <c:v>197.3</c:v>
                </c:pt>
                <c:pt idx="5692">
                  <c:v>189.29999999999998</c:v>
                </c:pt>
                <c:pt idx="5693">
                  <c:v>176.4</c:v>
                </c:pt>
                <c:pt idx="5694">
                  <c:v>143.19999999999999</c:v>
                </c:pt>
                <c:pt idx="5695">
                  <c:v>160.89999999999998</c:v>
                </c:pt>
                <c:pt idx="5696">
                  <c:v>186</c:v>
                </c:pt>
                <c:pt idx="5697">
                  <c:v>191</c:v>
                </c:pt>
                <c:pt idx="5698">
                  <c:v>187.1</c:v>
                </c:pt>
                <c:pt idx="5699">
                  <c:v>185.4</c:v>
                </c:pt>
                <c:pt idx="5700">
                  <c:v>185.4</c:v>
                </c:pt>
                <c:pt idx="5701">
                  <c:v>189.6</c:v>
                </c:pt>
                <c:pt idx="5702">
                  <c:v>193.20000000000002</c:v>
                </c:pt>
                <c:pt idx="5703">
                  <c:v>194.5</c:v>
                </c:pt>
                <c:pt idx="5704">
                  <c:v>185.79999999999998</c:v>
                </c:pt>
                <c:pt idx="5705">
                  <c:v>164.20000000000002</c:v>
                </c:pt>
                <c:pt idx="5706">
                  <c:v>143.1</c:v>
                </c:pt>
                <c:pt idx="5707">
                  <c:v>133.30000000000001</c:v>
                </c:pt>
                <c:pt idx="5708">
                  <c:v>126.6</c:v>
                </c:pt>
                <c:pt idx="5709">
                  <c:v>124.39999999999999</c:v>
                </c:pt>
                <c:pt idx="5710">
                  <c:v>132.70000000000002</c:v>
                </c:pt>
                <c:pt idx="5711">
                  <c:v>144.80000000000001</c:v>
                </c:pt>
                <c:pt idx="5712">
                  <c:v>151.10000000000002</c:v>
                </c:pt>
                <c:pt idx="5713">
                  <c:v>152.4</c:v>
                </c:pt>
                <c:pt idx="5714">
                  <c:v>157.4</c:v>
                </c:pt>
                <c:pt idx="5715">
                  <c:v>160.70000000000002</c:v>
                </c:pt>
                <c:pt idx="5716">
                  <c:v>148.69999999999999</c:v>
                </c:pt>
                <c:pt idx="5717">
                  <c:v>132.20000000000002</c:v>
                </c:pt>
                <c:pt idx="5718">
                  <c:v>92.1</c:v>
                </c:pt>
                <c:pt idx="5719">
                  <c:v>73.599999999999994</c:v>
                </c:pt>
                <c:pt idx="5720">
                  <c:v>71</c:v>
                </c:pt>
                <c:pt idx="5721">
                  <c:v>68.599999999999994</c:v>
                </c:pt>
                <c:pt idx="5722">
                  <c:v>67.900000000000006</c:v>
                </c:pt>
                <c:pt idx="5723">
                  <c:v>70.2</c:v>
                </c:pt>
                <c:pt idx="5724">
                  <c:v>75.5</c:v>
                </c:pt>
                <c:pt idx="5725">
                  <c:v>80.400000000000006</c:v>
                </c:pt>
                <c:pt idx="5726">
                  <c:v>85.4</c:v>
                </c:pt>
                <c:pt idx="5727">
                  <c:v>88.5</c:v>
                </c:pt>
                <c:pt idx="5728">
                  <c:v>87.3</c:v>
                </c:pt>
                <c:pt idx="5729">
                  <c:v>84.2</c:v>
                </c:pt>
                <c:pt idx="5730">
                  <c:v>87.3</c:v>
                </c:pt>
                <c:pt idx="5731">
                  <c:v>80.699999999999989</c:v>
                </c:pt>
                <c:pt idx="5732">
                  <c:v>56</c:v>
                </c:pt>
                <c:pt idx="5733">
                  <c:v>35.799999999999997</c:v>
                </c:pt>
                <c:pt idx="5734">
                  <c:v>29.4</c:v>
                </c:pt>
                <c:pt idx="5735">
                  <c:v>30.3</c:v>
                </c:pt>
                <c:pt idx="5736">
                  <c:v>33.099999999999994</c:v>
                </c:pt>
                <c:pt idx="5737">
                  <c:v>37.299999999999997</c:v>
                </c:pt>
                <c:pt idx="5738">
                  <c:v>41.8</c:v>
                </c:pt>
                <c:pt idx="5739">
                  <c:v>45.5</c:v>
                </c:pt>
                <c:pt idx="5740">
                  <c:v>46.199999999999996</c:v>
                </c:pt>
                <c:pt idx="5741">
                  <c:v>45.1</c:v>
                </c:pt>
                <c:pt idx="5742">
                  <c:v>36</c:v>
                </c:pt>
                <c:pt idx="5743">
                  <c:v>25.3</c:v>
                </c:pt>
                <c:pt idx="5744">
                  <c:v>19.5</c:v>
                </c:pt>
                <c:pt idx="5745">
                  <c:v>16.5</c:v>
                </c:pt>
                <c:pt idx="5746">
                  <c:v>16.5</c:v>
                </c:pt>
                <c:pt idx="5747">
                  <c:v>18.599999999999998</c:v>
                </c:pt>
                <c:pt idx="5748">
                  <c:v>23.2</c:v>
                </c:pt>
                <c:pt idx="5749">
                  <c:v>30.099999999999998</c:v>
                </c:pt>
                <c:pt idx="5750">
                  <c:v>41.099999999999994</c:v>
                </c:pt>
                <c:pt idx="5751">
                  <c:v>51.5</c:v>
                </c:pt>
                <c:pt idx="5752">
                  <c:v>60.400000000000006</c:v>
                </c:pt>
                <c:pt idx="5753">
                  <c:v>69.599999999999994</c:v>
                </c:pt>
                <c:pt idx="5754">
                  <c:v>76.7</c:v>
                </c:pt>
                <c:pt idx="5755">
                  <c:v>62.300000000000004</c:v>
                </c:pt>
                <c:pt idx="5756">
                  <c:v>39.199999999999996</c:v>
                </c:pt>
                <c:pt idx="5757">
                  <c:v>23.5</c:v>
                </c:pt>
                <c:pt idx="5758">
                  <c:v>17.399999999999999</c:v>
                </c:pt>
                <c:pt idx="5759">
                  <c:v>16.7</c:v>
                </c:pt>
                <c:pt idx="5760">
                  <c:v>18.5</c:v>
                </c:pt>
                <c:pt idx="5761">
                  <c:v>20.8</c:v>
                </c:pt>
                <c:pt idx="5762">
                  <c:v>22.9</c:v>
                </c:pt>
                <c:pt idx="5763">
                  <c:v>23.8</c:v>
                </c:pt>
                <c:pt idx="5764">
                  <c:v>22.700000000000003</c:v>
                </c:pt>
                <c:pt idx="5765">
                  <c:v>22.2</c:v>
                </c:pt>
                <c:pt idx="5766">
                  <c:v>19.400000000000002</c:v>
                </c:pt>
                <c:pt idx="5767">
                  <c:v>7.7</c:v>
                </c:pt>
                <c:pt idx="5768">
                  <c:v>9.4</c:v>
                </c:pt>
                <c:pt idx="5769">
                  <c:v>14.200000000000001</c:v>
                </c:pt>
                <c:pt idx="5770">
                  <c:v>18</c:v>
                </c:pt>
                <c:pt idx="5771">
                  <c:v>24.8</c:v>
                </c:pt>
                <c:pt idx="5772">
                  <c:v>34.5</c:v>
                </c:pt>
                <c:pt idx="5773">
                  <c:v>45.5</c:v>
                </c:pt>
                <c:pt idx="5774">
                  <c:v>56.2</c:v>
                </c:pt>
                <c:pt idx="5775">
                  <c:v>66.5</c:v>
                </c:pt>
                <c:pt idx="5776">
                  <c:v>75.899999999999991</c:v>
                </c:pt>
                <c:pt idx="5777">
                  <c:v>79</c:v>
                </c:pt>
                <c:pt idx="5778">
                  <c:v>73.099999999999994</c:v>
                </c:pt>
                <c:pt idx="5779">
                  <c:v>59.8</c:v>
                </c:pt>
                <c:pt idx="5780">
                  <c:v>51.7</c:v>
                </c:pt>
                <c:pt idx="5781">
                  <c:v>55.5</c:v>
                </c:pt>
                <c:pt idx="5782">
                  <c:v>69.099999999999994</c:v>
                </c:pt>
                <c:pt idx="5783">
                  <c:v>86.4</c:v>
                </c:pt>
                <c:pt idx="5784">
                  <c:v>98.199999999999989</c:v>
                </c:pt>
                <c:pt idx="5785">
                  <c:v>107.7</c:v>
                </c:pt>
                <c:pt idx="5786">
                  <c:v>113.9</c:v>
                </c:pt>
                <c:pt idx="5787">
                  <c:v>118.5</c:v>
                </c:pt>
                <c:pt idx="5788">
                  <c:v>116.2</c:v>
                </c:pt>
                <c:pt idx="5789">
                  <c:v>113.8</c:v>
                </c:pt>
                <c:pt idx="5790">
                  <c:v>85.8</c:v>
                </c:pt>
                <c:pt idx="5791">
                  <c:v>52.2</c:v>
                </c:pt>
                <c:pt idx="5792">
                  <c:v>37.6</c:v>
                </c:pt>
                <c:pt idx="5793">
                  <c:v>34.4</c:v>
                </c:pt>
                <c:pt idx="5794">
                  <c:v>39.4</c:v>
                </c:pt>
                <c:pt idx="5795">
                  <c:v>48.300000000000004</c:v>
                </c:pt>
                <c:pt idx="5796">
                  <c:v>58.2</c:v>
                </c:pt>
                <c:pt idx="5797">
                  <c:v>68.400000000000006</c:v>
                </c:pt>
                <c:pt idx="5798">
                  <c:v>77.899999999999991</c:v>
                </c:pt>
                <c:pt idx="5799">
                  <c:v>82.699999999999989</c:v>
                </c:pt>
                <c:pt idx="5800">
                  <c:v>83.6</c:v>
                </c:pt>
                <c:pt idx="5801">
                  <c:v>83.6</c:v>
                </c:pt>
                <c:pt idx="5802">
                  <c:v>83.7</c:v>
                </c:pt>
                <c:pt idx="5803">
                  <c:v>72.2</c:v>
                </c:pt>
                <c:pt idx="5804">
                  <c:v>56.599999999999994</c:v>
                </c:pt>
                <c:pt idx="5805">
                  <c:v>53.400000000000006</c:v>
                </c:pt>
                <c:pt idx="5806">
                  <c:v>56.5</c:v>
                </c:pt>
                <c:pt idx="5807">
                  <c:v>63.5</c:v>
                </c:pt>
                <c:pt idx="5808">
                  <c:v>70.3</c:v>
                </c:pt>
                <c:pt idx="5809">
                  <c:v>73.2</c:v>
                </c:pt>
                <c:pt idx="5810">
                  <c:v>73.099999999999994</c:v>
                </c:pt>
                <c:pt idx="5811">
                  <c:v>70</c:v>
                </c:pt>
                <c:pt idx="5812">
                  <c:v>62.9</c:v>
                </c:pt>
                <c:pt idx="5813">
                  <c:v>52.699999999999996</c:v>
                </c:pt>
                <c:pt idx="5814">
                  <c:v>30.900000000000002</c:v>
                </c:pt>
                <c:pt idx="5815">
                  <c:v>10.5</c:v>
                </c:pt>
                <c:pt idx="5816">
                  <c:v>8.6999999999999993</c:v>
                </c:pt>
                <c:pt idx="5817">
                  <c:v>9.7000000000000011</c:v>
                </c:pt>
                <c:pt idx="5818">
                  <c:v>12.6</c:v>
                </c:pt>
                <c:pt idx="5819">
                  <c:v>18.2</c:v>
                </c:pt>
                <c:pt idx="5820">
                  <c:v>29</c:v>
                </c:pt>
                <c:pt idx="5821">
                  <c:v>40.800000000000004</c:v>
                </c:pt>
                <c:pt idx="5822">
                  <c:v>51.6</c:v>
                </c:pt>
                <c:pt idx="5823">
                  <c:v>62</c:v>
                </c:pt>
                <c:pt idx="5824">
                  <c:v>73.599999999999994</c:v>
                </c:pt>
                <c:pt idx="5825">
                  <c:v>81.100000000000009</c:v>
                </c:pt>
                <c:pt idx="5826">
                  <c:v>83</c:v>
                </c:pt>
                <c:pt idx="5827">
                  <c:v>70.599999999999994</c:v>
                </c:pt>
                <c:pt idx="5828">
                  <c:v>52</c:v>
                </c:pt>
                <c:pt idx="5829">
                  <c:v>38.4</c:v>
                </c:pt>
                <c:pt idx="5830">
                  <c:v>32.700000000000003</c:v>
                </c:pt>
                <c:pt idx="5831">
                  <c:v>28.9</c:v>
                </c:pt>
                <c:pt idx="5832">
                  <c:v>28</c:v>
                </c:pt>
                <c:pt idx="5833">
                  <c:v>28.299999999999997</c:v>
                </c:pt>
                <c:pt idx="5834">
                  <c:v>28.400000000000002</c:v>
                </c:pt>
                <c:pt idx="5835">
                  <c:v>28.7</c:v>
                </c:pt>
                <c:pt idx="5836">
                  <c:v>28.5</c:v>
                </c:pt>
                <c:pt idx="5837">
                  <c:v>29.1</c:v>
                </c:pt>
                <c:pt idx="5838">
                  <c:v>26.599999999999998</c:v>
                </c:pt>
                <c:pt idx="5839">
                  <c:v>21.8</c:v>
                </c:pt>
                <c:pt idx="5840">
                  <c:v>24.299999999999997</c:v>
                </c:pt>
                <c:pt idx="5841">
                  <c:v>32.700000000000003</c:v>
                </c:pt>
                <c:pt idx="5842">
                  <c:v>42.7</c:v>
                </c:pt>
                <c:pt idx="5843">
                  <c:v>47</c:v>
                </c:pt>
                <c:pt idx="5844">
                  <c:v>48</c:v>
                </c:pt>
                <c:pt idx="5845">
                  <c:v>46.300000000000004</c:v>
                </c:pt>
                <c:pt idx="5846">
                  <c:v>43.4</c:v>
                </c:pt>
                <c:pt idx="5847">
                  <c:v>39.5</c:v>
                </c:pt>
                <c:pt idx="5848">
                  <c:v>35.1</c:v>
                </c:pt>
                <c:pt idx="5849">
                  <c:v>39.9</c:v>
                </c:pt>
                <c:pt idx="5850">
                  <c:v>54.300000000000004</c:v>
                </c:pt>
                <c:pt idx="5851">
                  <c:v>60.400000000000006</c:v>
                </c:pt>
                <c:pt idx="5852">
                  <c:v>55.1</c:v>
                </c:pt>
                <c:pt idx="5853">
                  <c:v>46.4</c:v>
                </c:pt>
                <c:pt idx="5854">
                  <c:v>40.200000000000003</c:v>
                </c:pt>
                <c:pt idx="5855">
                  <c:v>37</c:v>
                </c:pt>
                <c:pt idx="5856">
                  <c:v>35.6</c:v>
                </c:pt>
                <c:pt idx="5857">
                  <c:v>35.1</c:v>
                </c:pt>
                <c:pt idx="5858">
                  <c:v>33.6</c:v>
                </c:pt>
                <c:pt idx="5859">
                  <c:v>32.099999999999994</c:v>
                </c:pt>
                <c:pt idx="5860">
                  <c:v>31.3</c:v>
                </c:pt>
                <c:pt idx="5861">
                  <c:v>31.4</c:v>
                </c:pt>
                <c:pt idx="5862">
                  <c:v>26.4</c:v>
                </c:pt>
                <c:pt idx="5863">
                  <c:v>20.9</c:v>
                </c:pt>
                <c:pt idx="5864">
                  <c:v>23.7</c:v>
                </c:pt>
                <c:pt idx="5865">
                  <c:v>29.3</c:v>
                </c:pt>
                <c:pt idx="5866">
                  <c:v>34.5</c:v>
                </c:pt>
                <c:pt idx="5867">
                  <c:v>40.800000000000004</c:v>
                </c:pt>
                <c:pt idx="5868">
                  <c:v>49.7</c:v>
                </c:pt>
                <c:pt idx="5869">
                  <c:v>61.800000000000004</c:v>
                </c:pt>
                <c:pt idx="5870">
                  <c:v>71.8</c:v>
                </c:pt>
                <c:pt idx="5871">
                  <c:v>77.600000000000009</c:v>
                </c:pt>
                <c:pt idx="5872">
                  <c:v>87.2</c:v>
                </c:pt>
                <c:pt idx="5873">
                  <c:v>96.3</c:v>
                </c:pt>
                <c:pt idx="5874">
                  <c:v>99.3</c:v>
                </c:pt>
                <c:pt idx="5875">
                  <c:v>96.199999999999989</c:v>
                </c:pt>
                <c:pt idx="5876">
                  <c:v>90.1</c:v>
                </c:pt>
                <c:pt idx="5877">
                  <c:v>88.9</c:v>
                </c:pt>
                <c:pt idx="5878">
                  <c:v>94.5</c:v>
                </c:pt>
                <c:pt idx="5879">
                  <c:v>100.8</c:v>
                </c:pt>
                <c:pt idx="5880">
                  <c:v>106.7</c:v>
                </c:pt>
                <c:pt idx="5881">
                  <c:v>112</c:v>
                </c:pt>
                <c:pt idx="5882">
                  <c:v>117.5</c:v>
                </c:pt>
                <c:pt idx="5883">
                  <c:v>124.10000000000001</c:v>
                </c:pt>
                <c:pt idx="5884">
                  <c:v>127.3</c:v>
                </c:pt>
                <c:pt idx="5885">
                  <c:v>127.90000000000002</c:v>
                </c:pt>
                <c:pt idx="5886">
                  <c:v>113.8</c:v>
                </c:pt>
                <c:pt idx="5887">
                  <c:v>118.1</c:v>
                </c:pt>
                <c:pt idx="5888">
                  <c:v>116.9</c:v>
                </c:pt>
                <c:pt idx="5889">
                  <c:v>112.9</c:v>
                </c:pt>
                <c:pt idx="5890">
                  <c:v>115.1</c:v>
                </c:pt>
                <c:pt idx="5891">
                  <c:v>120.2</c:v>
                </c:pt>
                <c:pt idx="5892">
                  <c:v>127</c:v>
                </c:pt>
                <c:pt idx="5893">
                  <c:v>138.30000000000001</c:v>
                </c:pt>
                <c:pt idx="5894">
                  <c:v>154.9</c:v>
                </c:pt>
                <c:pt idx="5895">
                  <c:v>172.5</c:v>
                </c:pt>
                <c:pt idx="5896">
                  <c:v>180.10000000000002</c:v>
                </c:pt>
                <c:pt idx="5897">
                  <c:v>175.3</c:v>
                </c:pt>
                <c:pt idx="5898">
                  <c:v>161.20000000000002</c:v>
                </c:pt>
                <c:pt idx="5899">
                  <c:v>140.9</c:v>
                </c:pt>
                <c:pt idx="5900">
                  <c:v>119</c:v>
                </c:pt>
                <c:pt idx="5901">
                  <c:v>111.9</c:v>
                </c:pt>
                <c:pt idx="5902">
                  <c:v>114.3</c:v>
                </c:pt>
                <c:pt idx="5903">
                  <c:v>116</c:v>
                </c:pt>
                <c:pt idx="5904">
                  <c:v>115.8</c:v>
                </c:pt>
                <c:pt idx="5905">
                  <c:v>114.3</c:v>
                </c:pt>
                <c:pt idx="5906">
                  <c:v>112.8</c:v>
                </c:pt>
                <c:pt idx="5907">
                  <c:v>112.4</c:v>
                </c:pt>
                <c:pt idx="5908">
                  <c:v>113.8</c:v>
                </c:pt>
                <c:pt idx="5909">
                  <c:v>115.8</c:v>
                </c:pt>
                <c:pt idx="5910">
                  <c:v>100.2</c:v>
                </c:pt>
                <c:pt idx="5911">
                  <c:v>90.2</c:v>
                </c:pt>
                <c:pt idx="5912">
                  <c:v>100.2</c:v>
                </c:pt>
                <c:pt idx="5913">
                  <c:v>101.3</c:v>
                </c:pt>
                <c:pt idx="5914">
                  <c:v>102.8</c:v>
                </c:pt>
                <c:pt idx="5915">
                  <c:v>110.2</c:v>
                </c:pt>
                <c:pt idx="5916">
                  <c:v>121</c:v>
                </c:pt>
                <c:pt idx="5917">
                  <c:v>135.4</c:v>
                </c:pt>
                <c:pt idx="5918">
                  <c:v>151.29999999999998</c:v>
                </c:pt>
                <c:pt idx="5919">
                  <c:v>162.30000000000001</c:v>
                </c:pt>
                <c:pt idx="5920">
                  <c:v>160.6</c:v>
                </c:pt>
                <c:pt idx="5921">
                  <c:v>139.9</c:v>
                </c:pt>
                <c:pt idx="5922">
                  <c:v>115.8</c:v>
                </c:pt>
                <c:pt idx="5923">
                  <c:v>90</c:v>
                </c:pt>
                <c:pt idx="5924">
                  <c:v>67.2</c:v>
                </c:pt>
                <c:pt idx="5925">
                  <c:v>57.8</c:v>
                </c:pt>
                <c:pt idx="5926">
                  <c:v>59.6</c:v>
                </c:pt>
                <c:pt idx="5927">
                  <c:v>64.8</c:v>
                </c:pt>
                <c:pt idx="5928">
                  <c:v>67.8</c:v>
                </c:pt>
                <c:pt idx="5929">
                  <c:v>69.099999999999994</c:v>
                </c:pt>
                <c:pt idx="5930">
                  <c:v>69.3</c:v>
                </c:pt>
                <c:pt idx="5931">
                  <c:v>69</c:v>
                </c:pt>
                <c:pt idx="5932">
                  <c:v>66.5</c:v>
                </c:pt>
                <c:pt idx="5933">
                  <c:v>63.3</c:v>
                </c:pt>
                <c:pt idx="5934">
                  <c:v>57.3</c:v>
                </c:pt>
                <c:pt idx="5935">
                  <c:v>39.699999999999996</c:v>
                </c:pt>
                <c:pt idx="5936">
                  <c:v>26.9</c:v>
                </c:pt>
                <c:pt idx="5937">
                  <c:v>23.8</c:v>
                </c:pt>
                <c:pt idx="5938">
                  <c:v>26.3</c:v>
                </c:pt>
                <c:pt idx="5939">
                  <c:v>33.6</c:v>
                </c:pt>
                <c:pt idx="5940">
                  <c:v>43.8</c:v>
                </c:pt>
                <c:pt idx="5941">
                  <c:v>55</c:v>
                </c:pt>
                <c:pt idx="5942">
                  <c:v>65.600000000000009</c:v>
                </c:pt>
                <c:pt idx="5943">
                  <c:v>73.7</c:v>
                </c:pt>
                <c:pt idx="5944">
                  <c:v>80.199999999999989</c:v>
                </c:pt>
                <c:pt idx="5945">
                  <c:v>82</c:v>
                </c:pt>
                <c:pt idx="5946">
                  <c:v>78.3</c:v>
                </c:pt>
                <c:pt idx="5947">
                  <c:v>75</c:v>
                </c:pt>
                <c:pt idx="5948">
                  <c:v>86.6</c:v>
                </c:pt>
                <c:pt idx="5949">
                  <c:v>111.19999999999999</c:v>
                </c:pt>
                <c:pt idx="5950">
                  <c:v>137.69999999999999</c:v>
                </c:pt>
                <c:pt idx="5951">
                  <c:v>156.4</c:v>
                </c:pt>
                <c:pt idx="5952">
                  <c:v>170</c:v>
                </c:pt>
                <c:pt idx="5953">
                  <c:v>187.1</c:v>
                </c:pt>
                <c:pt idx="5954">
                  <c:v>202.4</c:v>
                </c:pt>
                <c:pt idx="5955">
                  <c:v>212.79999999999998</c:v>
                </c:pt>
                <c:pt idx="5956">
                  <c:v>221</c:v>
                </c:pt>
                <c:pt idx="5957">
                  <c:v>226.70000000000002</c:v>
                </c:pt>
                <c:pt idx="5958">
                  <c:v>212.9</c:v>
                </c:pt>
                <c:pt idx="5959">
                  <c:v>221.29999999999998</c:v>
                </c:pt>
                <c:pt idx="5960">
                  <c:v>264.40000000000003</c:v>
                </c:pt>
                <c:pt idx="5961">
                  <c:v>286.5</c:v>
                </c:pt>
                <c:pt idx="5962">
                  <c:v>297</c:v>
                </c:pt>
                <c:pt idx="5963">
                  <c:v>307</c:v>
                </c:pt>
                <c:pt idx="5964">
                  <c:v>312.5</c:v>
                </c:pt>
                <c:pt idx="5965">
                  <c:v>312.7</c:v>
                </c:pt>
                <c:pt idx="5966">
                  <c:v>300.39999999999998</c:v>
                </c:pt>
                <c:pt idx="5967">
                  <c:v>280.2</c:v>
                </c:pt>
                <c:pt idx="5968">
                  <c:v>262.29999999999995</c:v>
                </c:pt>
                <c:pt idx="5969">
                  <c:v>242.7</c:v>
                </c:pt>
                <c:pt idx="5970">
                  <c:v>215</c:v>
                </c:pt>
                <c:pt idx="5971">
                  <c:v>203.7</c:v>
                </c:pt>
                <c:pt idx="5972">
                  <c:v>208.1</c:v>
                </c:pt>
                <c:pt idx="5973">
                  <c:v>221.20000000000002</c:v>
                </c:pt>
                <c:pt idx="5974">
                  <c:v>249.6</c:v>
                </c:pt>
                <c:pt idx="5975">
                  <c:v>283.5</c:v>
                </c:pt>
                <c:pt idx="5976">
                  <c:v>298.8</c:v>
                </c:pt>
                <c:pt idx="5977">
                  <c:v>294.59999999999997</c:v>
                </c:pt>
                <c:pt idx="5978">
                  <c:v>282</c:v>
                </c:pt>
                <c:pt idx="5979">
                  <c:v>267.79999999999995</c:v>
                </c:pt>
                <c:pt idx="5980">
                  <c:v>272.5</c:v>
                </c:pt>
                <c:pt idx="5981">
                  <c:v>290.2</c:v>
                </c:pt>
                <c:pt idx="5982">
                  <c:v>296</c:v>
                </c:pt>
                <c:pt idx="5983">
                  <c:v>421.3</c:v>
                </c:pt>
                <c:pt idx="5984">
                  <c:v>495.90000000000003</c:v>
                </c:pt>
                <c:pt idx="5985">
                  <c:v>513.9</c:v>
                </c:pt>
                <c:pt idx="5986">
                  <c:v>501.70000000000005</c:v>
                </c:pt>
                <c:pt idx="5987">
                  <c:v>480.8</c:v>
                </c:pt>
                <c:pt idx="5988">
                  <c:v>467.4</c:v>
                </c:pt>
                <c:pt idx="5989">
                  <c:v>457</c:v>
                </c:pt>
                <c:pt idx="5990">
                  <c:v>453.29999999999995</c:v>
                </c:pt>
                <c:pt idx="5991">
                  <c:v>449.90000000000003</c:v>
                </c:pt>
                <c:pt idx="5992">
                  <c:v>435.2</c:v>
                </c:pt>
                <c:pt idx="5993">
                  <c:v>395.5</c:v>
                </c:pt>
                <c:pt idx="5994">
                  <c:v>333.3</c:v>
                </c:pt>
                <c:pt idx="5995">
                  <c:v>293.60000000000002</c:v>
                </c:pt>
                <c:pt idx="5996">
                  <c:v>267.2</c:v>
                </c:pt>
                <c:pt idx="5997">
                  <c:v>247.9</c:v>
                </c:pt>
                <c:pt idx="5998">
                  <c:v>216.70000000000002</c:v>
                </c:pt>
                <c:pt idx="5999">
                  <c:v>185.6</c:v>
                </c:pt>
                <c:pt idx="6000">
                  <c:v>147.60000000000002</c:v>
                </c:pt>
                <c:pt idx="6001">
                  <c:v>119.5</c:v>
                </c:pt>
                <c:pt idx="6002">
                  <c:v>110</c:v>
                </c:pt>
                <c:pt idx="6003">
                  <c:v>115.8</c:v>
                </c:pt>
                <c:pt idx="6004">
                  <c:v>127.2</c:v>
                </c:pt>
                <c:pt idx="6005">
                  <c:v>137.6</c:v>
                </c:pt>
                <c:pt idx="6006">
                  <c:v>120.7</c:v>
                </c:pt>
                <c:pt idx="6007">
                  <c:v>129.89999999999998</c:v>
                </c:pt>
                <c:pt idx="6008">
                  <c:v>141.9</c:v>
                </c:pt>
                <c:pt idx="6009">
                  <c:v>114.1</c:v>
                </c:pt>
                <c:pt idx="6010">
                  <c:v>88.1</c:v>
                </c:pt>
                <c:pt idx="6011">
                  <c:v>78.2</c:v>
                </c:pt>
                <c:pt idx="6012">
                  <c:v>79.2</c:v>
                </c:pt>
                <c:pt idx="6013">
                  <c:v>80.900000000000006</c:v>
                </c:pt>
                <c:pt idx="6014">
                  <c:v>79.900000000000006</c:v>
                </c:pt>
                <c:pt idx="6015">
                  <c:v>76.5</c:v>
                </c:pt>
                <c:pt idx="6016">
                  <c:v>71.8</c:v>
                </c:pt>
                <c:pt idx="6017">
                  <c:v>66.3</c:v>
                </c:pt>
                <c:pt idx="6018">
                  <c:v>65.5</c:v>
                </c:pt>
                <c:pt idx="6019">
                  <c:v>69.400000000000006</c:v>
                </c:pt>
                <c:pt idx="6020">
                  <c:v>72.599999999999994</c:v>
                </c:pt>
                <c:pt idx="6021">
                  <c:v>73.2</c:v>
                </c:pt>
                <c:pt idx="6022">
                  <c:v>74.5</c:v>
                </c:pt>
                <c:pt idx="6023">
                  <c:v>80</c:v>
                </c:pt>
                <c:pt idx="6024">
                  <c:v>89.800000000000011</c:v>
                </c:pt>
                <c:pt idx="6025">
                  <c:v>105.7</c:v>
                </c:pt>
                <c:pt idx="6026">
                  <c:v>124.39999999999999</c:v>
                </c:pt>
                <c:pt idx="6027">
                  <c:v>139.6</c:v>
                </c:pt>
                <c:pt idx="6028">
                  <c:v>149.10000000000002</c:v>
                </c:pt>
                <c:pt idx="6029">
                  <c:v>161.30000000000001</c:v>
                </c:pt>
                <c:pt idx="6030">
                  <c:v>165.8</c:v>
                </c:pt>
                <c:pt idx="6031">
                  <c:v>190.4</c:v>
                </c:pt>
                <c:pt idx="6032">
                  <c:v>203.2</c:v>
                </c:pt>
                <c:pt idx="6033">
                  <c:v>185.70000000000002</c:v>
                </c:pt>
                <c:pt idx="6034">
                  <c:v>164.3</c:v>
                </c:pt>
                <c:pt idx="6035">
                  <c:v>150.4</c:v>
                </c:pt>
                <c:pt idx="6036">
                  <c:v>145.9</c:v>
                </c:pt>
                <c:pt idx="6037">
                  <c:v>149.19999999999999</c:v>
                </c:pt>
                <c:pt idx="6038">
                  <c:v>160.39999999999998</c:v>
                </c:pt>
                <c:pt idx="6039">
                  <c:v>175.6</c:v>
                </c:pt>
                <c:pt idx="6040">
                  <c:v>179.29999999999998</c:v>
                </c:pt>
                <c:pt idx="6041">
                  <c:v>159</c:v>
                </c:pt>
                <c:pt idx="6042">
                  <c:v>155.79999999999998</c:v>
                </c:pt>
                <c:pt idx="6043">
                  <c:v>151.9</c:v>
                </c:pt>
                <c:pt idx="6044">
                  <c:v>142.1</c:v>
                </c:pt>
                <c:pt idx="6045">
                  <c:v>133.39999999999998</c:v>
                </c:pt>
                <c:pt idx="6046">
                  <c:v>132.30000000000001</c:v>
                </c:pt>
                <c:pt idx="6047">
                  <c:v>129.6</c:v>
                </c:pt>
                <c:pt idx="6048">
                  <c:v>129.70000000000002</c:v>
                </c:pt>
                <c:pt idx="6049">
                  <c:v>135.19999999999999</c:v>
                </c:pt>
                <c:pt idx="6050">
                  <c:v>142.6</c:v>
                </c:pt>
                <c:pt idx="6051">
                  <c:v>146.1</c:v>
                </c:pt>
                <c:pt idx="6052">
                  <c:v>149.5</c:v>
                </c:pt>
                <c:pt idx="6053">
                  <c:v>151.10000000000002</c:v>
                </c:pt>
                <c:pt idx="6054">
                  <c:v>137.30000000000001</c:v>
                </c:pt>
                <c:pt idx="6055">
                  <c:v>126.9</c:v>
                </c:pt>
                <c:pt idx="6056">
                  <c:v>162.70000000000002</c:v>
                </c:pt>
                <c:pt idx="6057">
                  <c:v>173.9</c:v>
                </c:pt>
                <c:pt idx="6058">
                  <c:v>174.5</c:v>
                </c:pt>
                <c:pt idx="6059">
                  <c:v>170.6</c:v>
                </c:pt>
                <c:pt idx="6060">
                  <c:v>165.8</c:v>
                </c:pt>
                <c:pt idx="6061">
                  <c:v>163.89999999999998</c:v>
                </c:pt>
                <c:pt idx="6062">
                  <c:v>159.39999999999998</c:v>
                </c:pt>
                <c:pt idx="6063">
                  <c:v>146.69999999999999</c:v>
                </c:pt>
                <c:pt idx="6064">
                  <c:v>125.5</c:v>
                </c:pt>
                <c:pt idx="6065">
                  <c:v>104.5</c:v>
                </c:pt>
                <c:pt idx="6066">
                  <c:v>95.8</c:v>
                </c:pt>
                <c:pt idx="6067">
                  <c:v>87.7</c:v>
                </c:pt>
                <c:pt idx="6068">
                  <c:v>78.8</c:v>
                </c:pt>
                <c:pt idx="6069">
                  <c:v>71.2</c:v>
                </c:pt>
                <c:pt idx="6070">
                  <c:v>64.100000000000009</c:v>
                </c:pt>
                <c:pt idx="6071">
                  <c:v>60.699999999999996</c:v>
                </c:pt>
                <c:pt idx="6072">
                  <c:v>59.9</c:v>
                </c:pt>
                <c:pt idx="6073">
                  <c:v>59.8</c:v>
                </c:pt>
                <c:pt idx="6074">
                  <c:v>59.5</c:v>
                </c:pt>
                <c:pt idx="6075">
                  <c:v>58.9</c:v>
                </c:pt>
                <c:pt idx="6076">
                  <c:v>54.5</c:v>
                </c:pt>
                <c:pt idx="6077">
                  <c:v>48.5</c:v>
                </c:pt>
                <c:pt idx="6078">
                  <c:v>40.4</c:v>
                </c:pt>
                <c:pt idx="6079">
                  <c:v>33.5</c:v>
                </c:pt>
                <c:pt idx="6080">
                  <c:v>41.8</c:v>
                </c:pt>
                <c:pt idx="6081">
                  <c:v>49</c:v>
                </c:pt>
                <c:pt idx="6082">
                  <c:v>52.699999999999996</c:v>
                </c:pt>
                <c:pt idx="6083">
                  <c:v>60.5</c:v>
                </c:pt>
                <c:pt idx="6084">
                  <c:v>73</c:v>
                </c:pt>
                <c:pt idx="6085">
                  <c:v>87</c:v>
                </c:pt>
                <c:pt idx="6086">
                  <c:v>97.9</c:v>
                </c:pt>
                <c:pt idx="6087">
                  <c:v>100.9</c:v>
                </c:pt>
                <c:pt idx="6088">
                  <c:v>98.199999999999989</c:v>
                </c:pt>
                <c:pt idx="6089">
                  <c:v>88.3</c:v>
                </c:pt>
                <c:pt idx="6090">
                  <c:v>80.900000000000006</c:v>
                </c:pt>
                <c:pt idx="6091">
                  <c:v>74.2</c:v>
                </c:pt>
                <c:pt idx="6092">
                  <c:v>61.6</c:v>
                </c:pt>
                <c:pt idx="6093">
                  <c:v>49.6</c:v>
                </c:pt>
                <c:pt idx="6094">
                  <c:v>39.800000000000004</c:v>
                </c:pt>
                <c:pt idx="6095">
                  <c:v>35.200000000000003</c:v>
                </c:pt>
                <c:pt idx="6096">
                  <c:v>35.200000000000003</c:v>
                </c:pt>
                <c:pt idx="6097">
                  <c:v>37.6</c:v>
                </c:pt>
                <c:pt idx="6098">
                  <c:v>40</c:v>
                </c:pt>
                <c:pt idx="6099">
                  <c:v>40.800000000000004</c:v>
                </c:pt>
                <c:pt idx="6100">
                  <c:v>39.6</c:v>
                </c:pt>
                <c:pt idx="6101">
                  <c:v>38.1</c:v>
                </c:pt>
                <c:pt idx="6102">
                  <c:v>34.6</c:v>
                </c:pt>
                <c:pt idx="6103">
                  <c:v>29.6</c:v>
                </c:pt>
                <c:pt idx="6104">
                  <c:v>32.700000000000003</c:v>
                </c:pt>
                <c:pt idx="6105">
                  <c:v>36.1</c:v>
                </c:pt>
                <c:pt idx="6106">
                  <c:v>40.099999999999994</c:v>
                </c:pt>
                <c:pt idx="6107">
                  <c:v>43.6</c:v>
                </c:pt>
                <c:pt idx="6108">
                  <c:v>49.8</c:v>
                </c:pt>
                <c:pt idx="6109">
                  <c:v>58.8</c:v>
                </c:pt>
                <c:pt idx="6110">
                  <c:v>68.2</c:v>
                </c:pt>
                <c:pt idx="6111">
                  <c:v>75.399999999999991</c:v>
                </c:pt>
                <c:pt idx="6112">
                  <c:v>79.600000000000009</c:v>
                </c:pt>
                <c:pt idx="6113">
                  <c:v>79.399999999999991</c:v>
                </c:pt>
                <c:pt idx="6114">
                  <c:v>91.899999999999991</c:v>
                </c:pt>
                <c:pt idx="6115">
                  <c:v>96.600000000000009</c:v>
                </c:pt>
                <c:pt idx="6116">
                  <c:v>84.9</c:v>
                </c:pt>
                <c:pt idx="6117">
                  <c:v>72.900000000000006</c:v>
                </c:pt>
                <c:pt idx="6118">
                  <c:v>69.3</c:v>
                </c:pt>
                <c:pt idx="6119">
                  <c:v>67</c:v>
                </c:pt>
                <c:pt idx="6120">
                  <c:v>65.8</c:v>
                </c:pt>
                <c:pt idx="6121">
                  <c:v>59.3</c:v>
                </c:pt>
                <c:pt idx="6122">
                  <c:v>52.900000000000006</c:v>
                </c:pt>
                <c:pt idx="6123">
                  <c:v>48.4</c:v>
                </c:pt>
                <c:pt idx="6124">
                  <c:v>43.7</c:v>
                </c:pt>
                <c:pt idx="6125">
                  <c:v>41.8</c:v>
                </c:pt>
                <c:pt idx="6126">
                  <c:v>38.299999999999997</c:v>
                </c:pt>
                <c:pt idx="6127">
                  <c:v>32.200000000000003</c:v>
                </c:pt>
                <c:pt idx="6128">
                  <c:v>33.099999999999994</c:v>
                </c:pt>
                <c:pt idx="6129">
                  <c:v>33.5</c:v>
                </c:pt>
                <c:pt idx="6130">
                  <c:v>35.200000000000003</c:v>
                </c:pt>
                <c:pt idx="6131">
                  <c:v>38.6</c:v>
                </c:pt>
                <c:pt idx="6132">
                  <c:v>42</c:v>
                </c:pt>
                <c:pt idx="6133">
                  <c:v>46.1</c:v>
                </c:pt>
                <c:pt idx="6134">
                  <c:v>49.6</c:v>
                </c:pt>
                <c:pt idx="6135">
                  <c:v>51.9</c:v>
                </c:pt>
                <c:pt idx="6136">
                  <c:v>52.900000000000006</c:v>
                </c:pt>
                <c:pt idx="6137">
                  <c:v>49.8</c:v>
                </c:pt>
                <c:pt idx="6138">
                  <c:v>49.2</c:v>
                </c:pt>
                <c:pt idx="6139">
                  <c:v>47.4</c:v>
                </c:pt>
                <c:pt idx="6140">
                  <c:v>41.7</c:v>
                </c:pt>
                <c:pt idx="6141">
                  <c:v>37.400000000000006</c:v>
                </c:pt>
                <c:pt idx="6142">
                  <c:v>35.5</c:v>
                </c:pt>
                <c:pt idx="6143">
                  <c:v>34.299999999999997</c:v>
                </c:pt>
                <c:pt idx="6144">
                  <c:v>33.799999999999997</c:v>
                </c:pt>
                <c:pt idx="6145">
                  <c:v>34.700000000000003</c:v>
                </c:pt>
                <c:pt idx="6146">
                  <c:v>37</c:v>
                </c:pt>
                <c:pt idx="6147">
                  <c:v>38.1</c:v>
                </c:pt>
                <c:pt idx="6148">
                  <c:v>37.299999999999997</c:v>
                </c:pt>
                <c:pt idx="6149">
                  <c:v>35.4</c:v>
                </c:pt>
                <c:pt idx="6150">
                  <c:v>30.900000000000002</c:v>
                </c:pt>
                <c:pt idx="6151">
                  <c:v>18.100000000000001</c:v>
                </c:pt>
                <c:pt idx="6152">
                  <c:v>13.2</c:v>
                </c:pt>
                <c:pt idx="6153">
                  <c:v>14.4</c:v>
                </c:pt>
                <c:pt idx="6154">
                  <c:v>16</c:v>
                </c:pt>
                <c:pt idx="6155">
                  <c:v>17.5</c:v>
                </c:pt>
                <c:pt idx="6156">
                  <c:v>19.599999999999998</c:v>
                </c:pt>
                <c:pt idx="6157">
                  <c:v>22.5</c:v>
                </c:pt>
                <c:pt idx="6158">
                  <c:v>26.599999999999998</c:v>
                </c:pt>
                <c:pt idx="6159">
                  <c:v>27.400000000000002</c:v>
                </c:pt>
                <c:pt idx="6160">
                  <c:v>28.299999999999997</c:v>
                </c:pt>
                <c:pt idx="6161">
                  <c:v>31</c:v>
                </c:pt>
                <c:pt idx="6162">
                  <c:v>32.800000000000004</c:v>
                </c:pt>
                <c:pt idx="6163">
                  <c:v>33.300000000000004</c:v>
                </c:pt>
                <c:pt idx="6164">
                  <c:v>31</c:v>
                </c:pt>
                <c:pt idx="6165">
                  <c:v>29.7</c:v>
                </c:pt>
                <c:pt idx="6166">
                  <c:v>28.5</c:v>
                </c:pt>
                <c:pt idx="6167">
                  <c:v>28.8</c:v>
                </c:pt>
                <c:pt idx="6168">
                  <c:v>29.1</c:v>
                </c:pt>
                <c:pt idx="6169">
                  <c:v>29.3</c:v>
                </c:pt>
                <c:pt idx="6170">
                  <c:v>29.7</c:v>
                </c:pt>
                <c:pt idx="6171">
                  <c:v>29.7</c:v>
                </c:pt>
                <c:pt idx="6172">
                  <c:v>28.7</c:v>
                </c:pt>
                <c:pt idx="6173">
                  <c:v>28.1</c:v>
                </c:pt>
                <c:pt idx="6174">
                  <c:v>26.700000000000003</c:v>
                </c:pt>
                <c:pt idx="6175">
                  <c:v>17.600000000000001</c:v>
                </c:pt>
                <c:pt idx="6176">
                  <c:v>11.700000000000001</c:v>
                </c:pt>
                <c:pt idx="6177">
                  <c:v>10.6</c:v>
                </c:pt>
                <c:pt idx="6178">
                  <c:v>11.799999999999999</c:v>
                </c:pt>
                <c:pt idx="6179">
                  <c:v>16.8</c:v>
                </c:pt>
                <c:pt idx="6180">
                  <c:v>27.5</c:v>
                </c:pt>
                <c:pt idx="6181">
                  <c:v>37.5</c:v>
                </c:pt>
                <c:pt idx="6182">
                  <c:v>43.3</c:v>
                </c:pt>
                <c:pt idx="6183">
                  <c:v>45</c:v>
                </c:pt>
                <c:pt idx="6184">
                  <c:v>39.4</c:v>
                </c:pt>
                <c:pt idx="6185">
                  <c:v>32.099999999999994</c:v>
                </c:pt>
                <c:pt idx="6186">
                  <c:v>29.1</c:v>
                </c:pt>
                <c:pt idx="6187">
                  <c:v>25.4</c:v>
                </c:pt>
                <c:pt idx="6188">
                  <c:v>21.6</c:v>
                </c:pt>
                <c:pt idx="6189">
                  <c:v>21</c:v>
                </c:pt>
                <c:pt idx="6190">
                  <c:v>27.599999999999998</c:v>
                </c:pt>
                <c:pt idx="6191">
                  <c:v>38.5</c:v>
                </c:pt>
                <c:pt idx="6192">
                  <c:v>46.300000000000004</c:v>
                </c:pt>
                <c:pt idx="6193">
                  <c:v>60.1</c:v>
                </c:pt>
                <c:pt idx="6194">
                  <c:v>79.5</c:v>
                </c:pt>
                <c:pt idx="6195">
                  <c:v>91.6</c:v>
                </c:pt>
                <c:pt idx="6196">
                  <c:v>94.8</c:v>
                </c:pt>
                <c:pt idx="6197">
                  <c:v>96.9</c:v>
                </c:pt>
                <c:pt idx="6198">
                  <c:v>96.199999999999989</c:v>
                </c:pt>
                <c:pt idx="6199">
                  <c:v>84.1</c:v>
                </c:pt>
                <c:pt idx="6200">
                  <c:v>74.7</c:v>
                </c:pt>
                <c:pt idx="6201">
                  <c:v>53.699999999999996</c:v>
                </c:pt>
                <c:pt idx="6202">
                  <c:v>42.4</c:v>
                </c:pt>
                <c:pt idx="6203">
                  <c:v>34.5</c:v>
                </c:pt>
                <c:pt idx="6204">
                  <c:v>39.699999999999996</c:v>
                </c:pt>
                <c:pt idx="6205">
                  <c:v>54.6</c:v>
                </c:pt>
                <c:pt idx="6206">
                  <c:v>74.899999999999991</c:v>
                </c:pt>
                <c:pt idx="6207">
                  <c:v>97.100000000000009</c:v>
                </c:pt>
                <c:pt idx="6208">
                  <c:v>98.9</c:v>
                </c:pt>
                <c:pt idx="6209">
                  <c:v>83.2</c:v>
                </c:pt>
                <c:pt idx="6210">
                  <c:v>84.5</c:v>
                </c:pt>
                <c:pt idx="6211">
                  <c:v>88.3</c:v>
                </c:pt>
                <c:pt idx="6212">
                  <c:v>92.1</c:v>
                </c:pt>
                <c:pt idx="6213">
                  <c:v>96.199999999999989</c:v>
                </c:pt>
                <c:pt idx="6214">
                  <c:v>101.3</c:v>
                </c:pt>
                <c:pt idx="6215">
                  <c:v>102.8</c:v>
                </c:pt>
                <c:pt idx="6216">
                  <c:v>105.2</c:v>
                </c:pt>
                <c:pt idx="6217">
                  <c:v>109.2</c:v>
                </c:pt>
                <c:pt idx="6218">
                  <c:v>111</c:v>
                </c:pt>
                <c:pt idx="6219">
                  <c:v>114.1</c:v>
                </c:pt>
                <c:pt idx="6220">
                  <c:v>111.60000000000001</c:v>
                </c:pt>
                <c:pt idx="6221">
                  <c:v>102.5</c:v>
                </c:pt>
                <c:pt idx="6222">
                  <c:v>85.4</c:v>
                </c:pt>
                <c:pt idx="6223">
                  <c:v>58.2</c:v>
                </c:pt>
                <c:pt idx="6224">
                  <c:v>60</c:v>
                </c:pt>
                <c:pt idx="6225">
                  <c:v>80.8</c:v>
                </c:pt>
                <c:pt idx="6226">
                  <c:v>104.4</c:v>
                </c:pt>
                <c:pt idx="6227">
                  <c:v>136.30000000000001</c:v>
                </c:pt>
                <c:pt idx="6228">
                  <c:v>177.3</c:v>
                </c:pt>
                <c:pt idx="6229">
                  <c:v>209.79999999999998</c:v>
                </c:pt>
                <c:pt idx="6230">
                  <c:v>218.9</c:v>
                </c:pt>
                <c:pt idx="6231">
                  <c:v>206.8</c:v>
                </c:pt>
                <c:pt idx="6232">
                  <c:v>181.2</c:v>
                </c:pt>
                <c:pt idx="6233">
                  <c:v>160.70000000000002</c:v>
                </c:pt>
                <c:pt idx="6234">
                  <c:v>160.1</c:v>
                </c:pt>
                <c:pt idx="6235">
                  <c:v>172.4</c:v>
                </c:pt>
                <c:pt idx="6236">
                  <c:v>193.89999999999998</c:v>
                </c:pt>
                <c:pt idx="6237">
                  <c:v>216.79999999999998</c:v>
                </c:pt>
                <c:pt idx="6238">
                  <c:v>245.60000000000002</c:v>
                </c:pt>
                <c:pt idx="6239">
                  <c:v>273.10000000000002</c:v>
                </c:pt>
                <c:pt idx="6240">
                  <c:v>290.89999999999998</c:v>
                </c:pt>
                <c:pt idx="6241">
                  <c:v>303.5</c:v>
                </c:pt>
                <c:pt idx="6242">
                  <c:v>316.5</c:v>
                </c:pt>
                <c:pt idx="6243">
                  <c:v>315.8</c:v>
                </c:pt>
                <c:pt idx="6244">
                  <c:v>300.59999999999997</c:v>
                </c:pt>
                <c:pt idx="6245">
                  <c:v>263.10000000000002</c:v>
                </c:pt>
                <c:pt idx="6246">
                  <c:v>212.10000000000002</c:v>
                </c:pt>
                <c:pt idx="6247">
                  <c:v>201.2</c:v>
                </c:pt>
                <c:pt idx="6248">
                  <c:v>225</c:v>
                </c:pt>
                <c:pt idx="6249">
                  <c:v>233.7</c:v>
                </c:pt>
                <c:pt idx="6250">
                  <c:v>244.5</c:v>
                </c:pt>
                <c:pt idx="6251">
                  <c:v>261.7</c:v>
                </c:pt>
                <c:pt idx="6252">
                  <c:v>283.5</c:v>
                </c:pt>
                <c:pt idx="6253">
                  <c:v>304</c:v>
                </c:pt>
                <c:pt idx="6254">
                  <c:v>317.8</c:v>
                </c:pt>
                <c:pt idx="6255">
                  <c:v>317.5</c:v>
                </c:pt>
                <c:pt idx="6256">
                  <c:v>300</c:v>
                </c:pt>
                <c:pt idx="6257">
                  <c:v>254.80000000000004</c:v>
                </c:pt>
                <c:pt idx="6258">
                  <c:v>219.79999999999998</c:v>
                </c:pt>
                <c:pt idx="6259">
                  <c:v>200.3</c:v>
                </c:pt>
                <c:pt idx="6260">
                  <c:v>191.3</c:v>
                </c:pt>
                <c:pt idx="6261">
                  <c:v>189.29999999999998</c:v>
                </c:pt>
                <c:pt idx="6262">
                  <c:v>186.70000000000002</c:v>
                </c:pt>
                <c:pt idx="6263">
                  <c:v>179</c:v>
                </c:pt>
                <c:pt idx="6264">
                  <c:v>174.5</c:v>
                </c:pt>
                <c:pt idx="6265">
                  <c:v>173.1</c:v>
                </c:pt>
                <c:pt idx="6266">
                  <c:v>171.3</c:v>
                </c:pt>
                <c:pt idx="6267">
                  <c:v>168.3</c:v>
                </c:pt>
                <c:pt idx="6268">
                  <c:v>159.20000000000002</c:v>
                </c:pt>
                <c:pt idx="6269">
                  <c:v>151.60000000000002</c:v>
                </c:pt>
                <c:pt idx="6270">
                  <c:v>134.69999999999999</c:v>
                </c:pt>
                <c:pt idx="6271">
                  <c:v>109</c:v>
                </c:pt>
                <c:pt idx="6272">
                  <c:v>148.69999999999999</c:v>
                </c:pt>
                <c:pt idx="6273">
                  <c:v>172.4</c:v>
                </c:pt>
                <c:pt idx="6274">
                  <c:v>202.2</c:v>
                </c:pt>
                <c:pt idx="6275">
                  <c:v>244.5</c:v>
                </c:pt>
                <c:pt idx="6276">
                  <c:v>282.60000000000002</c:v>
                </c:pt>
                <c:pt idx="6277">
                  <c:v>305.59999999999997</c:v>
                </c:pt>
                <c:pt idx="6278">
                  <c:v>309.59999999999997</c:v>
                </c:pt>
                <c:pt idx="6279">
                  <c:v>286.39999999999998</c:v>
                </c:pt>
                <c:pt idx="6280">
                  <c:v>254.6</c:v>
                </c:pt>
                <c:pt idx="6281">
                  <c:v>228.7</c:v>
                </c:pt>
                <c:pt idx="6282">
                  <c:v>207.6</c:v>
                </c:pt>
                <c:pt idx="6283">
                  <c:v>201.4</c:v>
                </c:pt>
                <c:pt idx="6284">
                  <c:v>210</c:v>
                </c:pt>
                <c:pt idx="6285">
                  <c:v>220.5</c:v>
                </c:pt>
                <c:pt idx="6286">
                  <c:v>237.1</c:v>
                </c:pt>
                <c:pt idx="6287">
                  <c:v>257.40000000000003</c:v>
                </c:pt>
                <c:pt idx="6288">
                  <c:v>266.90000000000003</c:v>
                </c:pt>
                <c:pt idx="6289">
                  <c:v>271.60000000000002</c:v>
                </c:pt>
                <c:pt idx="6290">
                  <c:v>269.7</c:v>
                </c:pt>
                <c:pt idx="6291">
                  <c:v>251.2</c:v>
                </c:pt>
                <c:pt idx="6292">
                  <c:v>239.3</c:v>
                </c:pt>
                <c:pt idx="6293">
                  <c:v>240.1</c:v>
                </c:pt>
                <c:pt idx="6294">
                  <c:v>228.6</c:v>
                </c:pt>
                <c:pt idx="6295">
                  <c:v>258</c:v>
                </c:pt>
                <c:pt idx="6296">
                  <c:v>304.5</c:v>
                </c:pt>
                <c:pt idx="6297">
                  <c:v>329.40000000000003</c:v>
                </c:pt>
                <c:pt idx="6298">
                  <c:v>343.6</c:v>
                </c:pt>
                <c:pt idx="6299">
                  <c:v>355.2</c:v>
                </c:pt>
                <c:pt idx="6300">
                  <c:v>366.3</c:v>
                </c:pt>
                <c:pt idx="6301">
                  <c:v>370.90000000000003</c:v>
                </c:pt>
                <c:pt idx="6302">
                  <c:v>364.8</c:v>
                </c:pt>
                <c:pt idx="6303">
                  <c:v>348.1</c:v>
                </c:pt>
                <c:pt idx="6304">
                  <c:v>314.5</c:v>
                </c:pt>
                <c:pt idx="6305">
                  <c:v>263.2</c:v>
                </c:pt>
                <c:pt idx="6306">
                  <c:v>213.2</c:v>
                </c:pt>
                <c:pt idx="6307">
                  <c:v>187</c:v>
                </c:pt>
                <c:pt idx="6308">
                  <c:v>182.9</c:v>
                </c:pt>
                <c:pt idx="6309">
                  <c:v>187.29999999999998</c:v>
                </c:pt>
                <c:pt idx="6310">
                  <c:v>197.3</c:v>
                </c:pt>
                <c:pt idx="6311">
                  <c:v>214</c:v>
                </c:pt>
                <c:pt idx="6312">
                  <c:v>231.6</c:v>
                </c:pt>
                <c:pt idx="6313">
                  <c:v>233.5</c:v>
                </c:pt>
                <c:pt idx="6314">
                  <c:v>229.8</c:v>
                </c:pt>
                <c:pt idx="6315">
                  <c:v>226</c:v>
                </c:pt>
                <c:pt idx="6316">
                  <c:v>220.4</c:v>
                </c:pt>
                <c:pt idx="6317">
                  <c:v>208.3</c:v>
                </c:pt>
                <c:pt idx="6318">
                  <c:v>192.3</c:v>
                </c:pt>
                <c:pt idx="6319">
                  <c:v>186.9</c:v>
                </c:pt>
                <c:pt idx="6320">
                  <c:v>233.2</c:v>
                </c:pt>
                <c:pt idx="6321">
                  <c:v>213.5</c:v>
                </c:pt>
                <c:pt idx="6322">
                  <c:v>178.60000000000002</c:v>
                </c:pt>
                <c:pt idx="6323">
                  <c:v>152.29999999999998</c:v>
                </c:pt>
                <c:pt idx="6324">
                  <c:v>138.9</c:v>
                </c:pt>
                <c:pt idx="6325">
                  <c:v>129.80000000000001</c:v>
                </c:pt>
                <c:pt idx="6326">
                  <c:v>126.8</c:v>
                </c:pt>
                <c:pt idx="6327">
                  <c:v>120.5</c:v>
                </c:pt>
                <c:pt idx="6328">
                  <c:v>109.5</c:v>
                </c:pt>
                <c:pt idx="6329">
                  <c:v>95</c:v>
                </c:pt>
                <c:pt idx="6330">
                  <c:v>78.2</c:v>
                </c:pt>
                <c:pt idx="6331">
                  <c:v>63.2</c:v>
                </c:pt>
                <c:pt idx="6332">
                  <c:v>53.5</c:v>
                </c:pt>
                <c:pt idx="6333">
                  <c:v>47.1</c:v>
                </c:pt>
                <c:pt idx="6334">
                  <c:v>45</c:v>
                </c:pt>
                <c:pt idx="6335">
                  <c:v>48.5</c:v>
                </c:pt>
                <c:pt idx="6336">
                  <c:v>51.2</c:v>
                </c:pt>
                <c:pt idx="6337">
                  <c:v>53.5</c:v>
                </c:pt>
                <c:pt idx="6338">
                  <c:v>56.7</c:v>
                </c:pt>
                <c:pt idx="6339">
                  <c:v>58.5</c:v>
                </c:pt>
                <c:pt idx="6340">
                  <c:v>59.5</c:v>
                </c:pt>
                <c:pt idx="6341">
                  <c:v>63.5</c:v>
                </c:pt>
                <c:pt idx="6342">
                  <c:v>69.7</c:v>
                </c:pt>
                <c:pt idx="6343">
                  <c:v>71.400000000000006</c:v>
                </c:pt>
                <c:pt idx="6344">
                  <c:v>90.800000000000011</c:v>
                </c:pt>
                <c:pt idx="6345">
                  <c:v>107.1</c:v>
                </c:pt>
                <c:pt idx="6346">
                  <c:v>123</c:v>
                </c:pt>
                <c:pt idx="6347">
                  <c:v>140.30000000000001</c:v>
                </c:pt>
                <c:pt idx="6348">
                  <c:v>158.29999999999998</c:v>
                </c:pt>
                <c:pt idx="6349">
                  <c:v>173.7</c:v>
                </c:pt>
                <c:pt idx="6350">
                  <c:v>180.9</c:v>
                </c:pt>
                <c:pt idx="6351">
                  <c:v>177.7</c:v>
                </c:pt>
                <c:pt idx="6352">
                  <c:v>173</c:v>
                </c:pt>
                <c:pt idx="6353">
                  <c:v>160.80000000000001</c:v>
                </c:pt>
                <c:pt idx="6354">
                  <c:v>140.30000000000001</c:v>
                </c:pt>
                <c:pt idx="6355">
                  <c:v>122.1</c:v>
                </c:pt>
                <c:pt idx="6356">
                  <c:v>113.3</c:v>
                </c:pt>
                <c:pt idx="6357">
                  <c:v>112.8</c:v>
                </c:pt>
                <c:pt idx="6358">
                  <c:v>109.39999999999999</c:v>
                </c:pt>
                <c:pt idx="6359">
                  <c:v>105.6</c:v>
                </c:pt>
                <c:pt idx="6360">
                  <c:v>107.39999999999999</c:v>
                </c:pt>
                <c:pt idx="6361">
                  <c:v>112.8</c:v>
                </c:pt>
                <c:pt idx="6362">
                  <c:v>117.8</c:v>
                </c:pt>
                <c:pt idx="6363">
                  <c:v>121.2</c:v>
                </c:pt>
                <c:pt idx="6364">
                  <c:v>121.89999999999999</c:v>
                </c:pt>
                <c:pt idx="6365">
                  <c:v>125.4</c:v>
                </c:pt>
                <c:pt idx="6366">
                  <c:v>125.7</c:v>
                </c:pt>
                <c:pt idx="6367">
                  <c:v>122.39999999999999</c:v>
                </c:pt>
                <c:pt idx="6368">
                  <c:v>159.70000000000002</c:v>
                </c:pt>
                <c:pt idx="6369">
                  <c:v>173.6</c:v>
                </c:pt>
                <c:pt idx="6370">
                  <c:v>168.7</c:v>
                </c:pt>
                <c:pt idx="6371">
                  <c:v>164.6</c:v>
                </c:pt>
                <c:pt idx="6372">
                  <c:v>164.5</c:v>
                </c:pt>
                <c:pt idx="6373">
                  <c:v>165.5</c:v>
                </c:pt>
                <c:pt idx="6374">
                  <c:v>165.5</c:v>
                </c:pt>
                <c:pt idx="6375">
                  <c:v>159.89999999999998</c:v>
                </c:pt>
                <c:pt idx="6376">
                  <c:v>153.6</c:v>
                </c:pt>
                <c:pt idx="6377">
                  <c:v>137.9</c:v>
                </c:pt>
                <c:pt idx="6378">
                  <c:v>130</c:v>
                </c:pt>
                <c:pt idx="6379">
                  <c:v>109.39999999999999</c:v>
                </c:pt>
                <c:pt idx="6380">
                  <c:v>87.1</c:v>
                </c:pt>
                <c:pt idx="6381">
                  <c:v>75.599999999999994</c:v>
                </c:pt>
                <c:pt idx="6382">
                  <c:v>73.7</c:v>
                </c:pt>
                <c:pt idx="6383">
                  <c:v>75.2</c:v>
                </c:pt>
                <c:pt idx="6384">
                  <c:v>75.899999999999991</c:v>
                </c:pt>
                <c:pt idx="6385">
                  <c:v>71.900000000000006</c:v>
                </c:pt>
                <c:pt idx="6386">
                  <c:v>67.100000000000009</c:v>
                </c:pt>
                <c:pt idx="6387">
                  <c:v>61.800000000000004</c:v>
                </c:pt>
                <c:pt idx="6388">
                  <c:v>56.2</c:v>
                </c:pt>
                <c:pt idx="6389">
                  <c:v>50.1</c:v>
                </c:pt>
                <c:pt idx="6390">
                  <c:v>44.5</c:v>
                </c:pt>
                <c:pt idx="6391">
                  <c:v>31.3</c:v>
                </c:pt>
                <c:pt idx="6392">
                  <c:v>21</c:v>
                </c:pt>
                <c:pt idx="6393">
                  <c:v>14.9</c:v>
                </c:pt>
                <c:pt idx="6394">
                  <c:v>11</c:v>
                </c:pt>
                <c:pt idx="6395">
                  <c:v>10.8</c:v>
                </c:pt>
                <c:pt idx="6396">
                  <c:v>13.299999999999999</c:v>
                </c:pt>
                <c:pt idx="6397">
                  <c:v>15.8</c:v>
                </c:pt>
                <c:pt idx="6398">
                  <c:v>18.100000000000001</c:v>
                </c:pt>
                <c:pt idx="6399">
                  <c:v>20.5</c:v>
                </c:pt>
                <c:pt idx="6400">
                  <c:v>25.9</c:v>
                </c:pt>
                <c:pt idx="6401">
                  <c:v>39.699999999999996</c:v>
                </c:pt>
                <c:pt idx="6402">
                  <c:v>47.9</c:v>
                </c:pt>
                <c:pt idx="6403">
                  <c:v>43.2</c:v>
                </c:pt>
                <c:pt idx="6404">
                  <c:v>32</c:v>
                </c:pt>
                <c:pt idx="6405">
                  <c:v>22.9</c:v>
                </c:pt>
                <c:pt idx="6406">
                  <c:v>17.7</c:v>
                </c:pt>
                <c:pt idx="6407">
                  <c:v>14.8</c:v>
                </c:pt>
                <c:pt idx="6408">
                  <c:v>13.100000000000001</c:v>
                </c:pt>
                <c:pt idx="6409">
                  <c:v>12.5</c:v>
                </c:pt>
                <c:pt idx="6410">
                  <c:v>13</c:v>
                </c:pt>
                <c:pt idx="6411">
                  <c:v>14.8</c:v>
                </c:pt>
                <c:pt idx="6412">
                  <c:v>17.600000000000001</c:v>
                </c:pt>
                <c:pt idx="6413">
                  <c:v>20.100000000000001</c:v>
                </c:pt>
                <c:pt idx="6414">
                  <c:v>21.9</c:v>
                </c:pt>
                <c:pt idx="6415">
                  <c:v>18.899999999999999</c:v>
                </c:pt>
                <c:pt idx="6416">
                  <c:v>16.299999999999997</c:v>
                </c:pt>
                <c:pt idx="6417">
                  <c:v>15.100000000000001</c:v>
                </c:pt>
                <c:pt idx="6418">
                  <c:v>14.1</c:v>
                </c:pt>
                <c:pt idx="6419">
                  <c:v>15.4</c:v>
                </c:pt>
                <c:pt idx="6420">
                  <c:v>19.099999999999998</c:v>
                </c:pt>
                <c:pt idx="6421">
                  <c:v>25</c:v>
                </c:pt>
                <c:pt idx="6422">
                  <c:v>32.700000000000003</c:v>
                </c:pt>
                <c:pt idx="6423">
                  <c:v>39.699999999999996</c:v>
                </c:pt>
                <c:pt idx="6424">
                  <c:v>47.4</c:v>
                </c:pt>
                <c:pt idx="6425">
                  <c:v>60.5</c:v>
                </c:pt>
                <c:pt idx="6426">
                  <c:v>69.2</c:v>
                </c:pt>
                <c:pt idx="6427">
                  <c:v>63.8</c:v>
                </c:pt>
                <c:pt idx="6428">
                  <c:v>54.800000000000004</c:v>
                </c:pt>
                <c:pt idx="6429">
                  <c:v>50.2</c:v>
                </c:pt>
                <c:pt idx="6430">
                  <c:v>48.7</c:v>
                </c:pt>
                <c:pt idx="6431">
                  <c:v>50.5</c:v>
                </c:pt>
                <c:pt idx="6432">
                  <c:v>53</c:v>
                </c:pt>
                <c:pt idx="6433">
                  <c:v>55.800000000000004</c:v>
                </c:pt>
                <c:pt idx="6434">
                  <c:v>58.1</c:v>
                </c:pt>
                <c:pt idx="6435">
                  <c:v>61.1</c:v>
                </c:pt>
                <c:pt idx="6436">
                  <c:v>61.400000000000006</c:v>
                </c:pt>
                <c:pt idx="6437">
                  <c:v>61</c:v>
                </c:pt>
                <c:pt idx="6438">
                  <c:v>60.6</c:v>
                </c:pt>
                <c:pt idx="6439">
                  <c:v>51.5</c:v>
                </c:pt>
                <c:pt idx="6440">
                  <c:v>51.7</c:v>
                </c:pt>
                <c:pt idx="6441">
                  <c:v>50.1</c:v>
                </c:pt>
                <c:pt idx="6442">
                  <c:v>41.4</c:v>
                </c:pt>
                <c:pt idx="6443">
                  <c:v>33.700000000000003</c:v>
                </c:pt>
                <c:pt idx="6444">
                  <c:v>28.9</c:v>
                </c:pt>
                <c:pt idx="6445">
                  <c:v>26</c:v>
                </c:pt>
                <c:pt idx="6446">
                  <c:v>28.6</c:v>
                </c:pt>
                <c:pt idx="6447">
                  <c:v>37.799999999999997</c:v>
                </c:pt>
                <c:pt idx="6448">
                  <c:v>50.5</c:v>
                </c:pt>
                <c:pt idx="6449">
                  <c:v>69.599999999999994</c:v>
                </c:pt>
                <c:pt idx="6450">
                  <c:v>80.100000000000009</c:v>
                </c:pt>
                <c:pt idx="6451">
                  <c:v>67.8</c:v>
                </c:pt>
                <c:pt idx="6452">
                  <c:v>55.9</c:v>
                </c:pt>
                <c:pt idx="6453">
                  <c:v>48.9</c:v>
                </c:pt>
                <c:pt idx="6454">
                  <c:v>45.6</c:v>
                </c:pt>
                <c:pt idx="6455">
                  <c:v>46.800000000000004</c:v>
                </c:pt>
                <c:pt idx="6456">
                  <c:v>50.3</c:v>
                </c:pt>
                <c:pt idx="6457">
                  <c:v>56.599999999999994</c:v>
                </c:pt>
                <c:pt idx="6458">
                  <c:v>63.3</c:v>
                </c:pt>
                <c:pt idx="6459">
                  <c:v>67.5</c:v>
                </c:pt>
                <c:pt idx="6460">
                  <c:v>67.400000000000006</c:v>
                </c:pt>
                <c:pt idx="6461">
                  <c:v>65.900000000000006</c:v>
                </c:pt>
                <c:pt idx="6462">
                  <c:v>61.699999999999996</c:v>
                </c:pt>
                <c:pt idx="6463">
                  <c:v>44.5</c:v>
                </c:pt>
                <c:pt idx="6464">
                  <c:v>40.800000000000004</c:v>
                </c:pt>
                <c:pt idx="6465">
                  <c:v>36.299999999999997</c:v>
                </c:pt>
                <c:pt idx="6466">
                  <c:v>30.700000000000003</c:v>
                </c:pt>
                <c:pt idx="6467">
                  <c:v>28</c:v>
                </c:pt>
                <c:pt idx="6468">
                  <c:v>29.6</c:v>
                </c:pt>
                <c:pt idx="6469">
                  <c:v>35.6</c:v>
                </c:pt>
                <c:pt idx="6470">
                  <c:v>45.400000000000006</c:v>
                </c:pt>
                <c:pt idx="6471">
                  <c:v>58.2</c:v>
                </c:pt>
                <c:pt idx="6472">
                  <c:v>71</c:v>
                </c:pt>
                <c:pt idx="6473">
                  <c:v>76.300000000000011</c:v>
                </c:pt>
                <c:pt idx="6474">
                  <c:v>72.7</c:v>
                </c:pt>
                <c:pt idx="6475">
                  <c:v>58.4</c:v>
                </c:pt>
                <c:pt idx="6476">
                  <c:v>43.4</c:v>
                </c:pt>
                <c:pt idx="6477">
                  <c:v>33.700000000000003</c:v>
                </c:pt>
                <c:pt idx="6478">
                  <c:v>31</c:v>
                </c:pt>
                <c:pt idx="6479">
                  <c:v>31.5</c:v>
                </c:pt>
                <c:pt idx="6480">
                  <c:v>32.599999999999994</c:v>
                </c:pt>
                <c:pt idx="6481">
                  <c:v>33.4</c:v>
                </c:pt>
                <c:pt idx="6482">
                  <c:v>33.799999999999997</c:v>
                </c:pt>
                <c:pt idx="6483">
                  <c:v>35.1</c:v>
                </c:pt>
                <c:pt idx="6484">
                  <c:v>38.699999999999996</c:v>
                </c:pt>
                <c:pt idx="6485">
                  <c:v>43</c:v>
                </c:pt>
                <c:pt idx="6486">
                  <c:v>44.5</c:v>
                </c:pt>
                <c:pt idx="6487">
                  <c:v>34.200000000000003</c:v>
                </c:pt>
                <c:pt idx="6488">
                  <c:v>30.200000000000003</c:v>
                </c:pt>
                <c:pt idx="6489">
                  <c:v>32.5</c:v>
                </c:pt>
                <c:pt idx="6490">
                  <c:v>30.700000000000003</c:v>
                </c:pt>
                <c:pt idx="6491">
                  <c:v>28.9</c:v>
                </c:pt>
                <c:pt idx="6492">
                  <c:v>29.2</c:v>
                </c:pt>
                <c:pt idx="6493">
                  <c:v>31.7</c:v>
                </c:pt>
                <c:pt idx="6494">
                  <c:v>37.900000000000006</c:v>
                </c:pt>
                <c:pt idx="6495">
                  <c:v>48.5</c:v>
                </c:pt>
                <c:pt idx="6496">
                  <c:v>60.6</c:v>
                </c:pt>
                <c:pt idx="6497">
                  <c:v>77.8</c:v>
                </c:pt>
                <c:pt idx="6498">
                  <c:v>89.5</c:v>
                </c:pt>
                <c:pt idx="6499">
                  <c:v>83.7</c:v>
                </c:pt>
                <c:pt idx="6500">
                  <c:v>72.400000000000006</c:v>
                </c:pt>
                <c:pt idx="6501">
                  <c:v>65.199999999999989</c:v>
                </c:pt>
                <c:pt idx="6502">
                  <c:v>62.8</c:v>
                </c:pt>
                <c:pt idx="6503">
                  <c:v>64.5</c:v>
                </c:pt>
                <c:pt idx="6504">
                  <c:v>68.8</c:v>
                </c:pt>
                <c:pt idx="6505">
                  <c:v>74.399999999999991</c:v>
                </c:pt>
                <c:pt idx="6506">
                  <c:v>81.100000000000009</c:v>
                </c:pt>
                <c:pt idx="6507">
                  <c:v>87</c:v>
                </c:pt>
                <c:pt idx="6508">
                  <c:v>90</c:v>
                </c:pt>
                <c:pt idx="6509">
                  <c:v>93.5</c:v>
                </c:pt>
                <c:pt idx="6510">
                  <c:v>94.899999999999991</c:v>
                </c:pt>
                <c:pt idx="6511">
                  <c:v>81.600000000000009</c:v>
                </c:pt>
                <c:pt idx="6512">
                  <c:v>92.3</c:v>
                </c:pt>
                <c:pt idx="6513">
                  <c:v>101.6</c:v>
                </c:pt>
                <c:pt idx="6514">
                  <c:v>96.100000000000009</c:v>
                </c:pt>
                <c:pt idx="6515">
                  <c:v>87.5</c:v>
                </c:pt>
                <c:pt idx="6516">
                  <c:v>78.399999999999991</c:v>
                </c:pt>
                <c:pt idx="6517">
                  <c:v>69.400000000000006</c:v>
                </c:pt>
                <c:pt idx="6518">
                  <c:v>63.9</c:v>
                </c:pt>
                <c:pt idx="6519">
                  <c:v>64.699999999999989</c:v>
                </c:pt>
                <c:pt idx="6520">
                  <c:v>67.599999999999994</c:v>
                </c:pt>
                <c:pt idx="6521">
                  <c:v>80</c:v>
                </c:pt>
                <c:pt idx="6522">
                  <c:v>92.1</c:v>
                </c:pt>
                <c:pt idx="6523">
                  <c:v>90.2</c:v>
                </c:pt>
                <c:pt idx="6524">
                  <c:v>83.4</c:v>
                </c:pt>
                <c:pt idx="6525">
                  <c:v>76.599999999999994</c:v>
                </c:pt>
                <c:pt idx="6526">
                  <c:v>68.3</c:v>
                </c:pt>
                <c:pt idx="6527">
                  <c:v>61.3</c:v>
                </c:pt>
                <c:pt idx="6528">
                  <c:v>56.800000000000004</c:v>
                </c:pt>
                <c:pt idx="6529">
                  <c:v>53.1</c:v>
                </c:pt>
                <c:pt idx="6530">
                  <c:v>51.6</c:v>
                </c:pt>
                <c:pt idx="6531">
                  <c:v>49.7</c:v>
                </c:pt>
                <c:pt idx="6532">
                  <c:v>49.8</c:v>
                </c:pt>
                <c:pt idx="6533">
                  <c:v>51.9</c:v>
                </c:pt>
                <c:pt idx="6534">
                  <c:v>53.5</c:v>
                </c:pt>
                <c:pt idx="6535">
                  <c:v>40.800000000000004</c:v>
                </c:pt>
                <c:pt idx="6536">
                  <c:v>30</c:v>
                </c:pt>
                <c:pt idx="6537">
                  <c:v>23.400000000000002</c:v>
                </c:pt>
                <c:pt idx="6538">
                  <c:v>19.7</c:v>
                </c:pt>
                <c:pt idx="6539">
                  <c:v>18.599999999999998</c:v>
                </c:pt>
                <c:pt idx="6540">
                  <c:v>18.5</c:v>
                </c:pt>
                <c:pt idx="6541">
                  <c:v>19.2</c:v>
                </c:pt>
                <c:pt idx="6542">
                  <c:v>20.6</c:v>
                </c:pt>
                <c:pt idx="6543">
                  <c:v>24.8</c:v>
                </c:pt>
                <c:pt idx="6544">
                  <c:v>29.9</c:v>
                </c:pt>
                <c:pt idx="6545">
                  <c:v>40.200000000000003</c:v>
                </c:pt>
                <c:pt idx="6546">
                  <c:v>44</c:v>
                </c:pt>
                <c:pt idx="6547">
                  <c:v>38</c:v>
                </c:pt>
                <c:pt idx="6548">
                  <c:v>36.1</c:v>
                </c:pt>
                <c:pt idx="6549">
                  <c:v>40.300000000000004</c:v>
                </c:pt>
                <c:pt idx="6550">
                  <c:v>46.300000000000004</c:v>
                </c:pt>
                <c:pt idx="6551">
                  <c:v>54.800000000000004</c:v>
                </c:pt>
                <c:pt idx="6552">
                  <c:v>65.100000000000009</c:v>
                </c:pt>
                <c:pt idx="6553">
                  <c:v>75</c:v>
                </c:pt>
                <c:pt idx="6554">
                  <c:v>81.600000000000009</c:v>
                </c:pt>
                <c:pt idx="6555">
                  <c:v>81.8</c:v>
                </c:pt>
                <c:pt idx="6556">
                  <c:v>77.7</c:v>
                </c:pt>
                <c:pt idx="6557">
                  <c:v>74.2</c:v>
                </c:pt>
                <c:pt idx="6558">
                  <c:v>71.3</c:v>
                </c:pt>
                <c:pt idx="6559">
                  <c:v>53.199999999999996</c:v>
                </c:pt>
                <c:pt idx="6560">
                  <c:v>38.800000000000004</c:v>
                </c:pt>
                <c:pt idx="6561">
                  <c:v>34.9</c:v>
                </c:pt>
                <c:pt idx="6562">
                  <c:v>35.299999999999997</c:v>
                </c:pt>
                <c:pt idx="6563">
                  <c:v>37.799999999999997</c:v>
                </c:pt>
                <c:pt idx="6564">
                  <c:v>40.700000000000003</c:v>
                </c:pt>
                <c:pt idx="6565">
                  <c:v>42.4</c:v>
                </c:pt>
                <c:pt idx="6566">
                  <c:v>42</c:v>
                </c:pt>
                <c:pt idx="6567">
                  <c:v>41.8</c:v>
                </c:pt>
                <c:pt idx="6568">
                  <c:v>41.9</c:v>
                </c:pt>
                <c:pt idx="6569">
                  <c:v>45</c:v>
                </c:pt>
                <c:pt idx="6570">
                  <c:v>49.5</c:v>
                </c:pt>
                <c:pt idx="6571">
                  <c:v>52.900000000000006</c:v>
                </c:pt>
                <c:pt idx="6572">
                  <c:v>58.7</c:v>
                </c:pt>
                <c:pt idx="6573">
                  <c:v>69.2</c:v>
                </c:pt>
                <c:pt idx="6574">
                  <c:v>84.4</c:v>
                </c:pt>
                <c:pt idx="6575">
                  <c:v>100.2</c:v>
                </c:pt>
                <c:pt idx="6576">
                  <c:v>110.8</c:v>
                </c:pt>
                <c:pt idx="6577">
                  <c:v>119.3</c:v>
                </c:pt>
                <c:pt idx="6578">
                  <c:v>119.1</c:v>
                </c:pt>
                <c:pt idx="6579">
                  <c:v>116.4</c:v>
                </c:pt>
                <c:pt idx="6580">
                  <c:v>119.3</c:v>
                </c:pt>
                <c:pt idx="6581">
                  <c:v>117</c:v>
                </c:pt>
                <c:pt idx="6582">
                  <c:v>109.10000000000001</c:v>
                </c:pt>
                <c:pt idx="6583">
                  <c:v>80.8</c:v>
                </c:pt>
                <c:pt idx="6584">
                  <c:v>62.300000000000004</c:v>
                </c:pt>
                <c:pt idx="6585">
                  <c:v>65.699999999999989</c:v>
                </c:pt>
                <c:pt idx="6586">
                  <c:v>71.099999999999994</c:v>
                </c:pt>
                <c:pt idx="6587">
                  <c:v>77.600000000000009</c:v>
                </c:pt>
                <c:pt idx="6588">
                  <c:v>84.5</c:v>
                </c:pt>
                <c:pt idx="6589">
                  <c:v>94.3</c:v>
                </c:pt>
                <c:pt idx="6590">
                  <c:v>100.2</c:v>
                </c:pt>
                <c:pt idx="6591">
                  <c:v>96.8</c:v>
                </c:pt>
                <c:pt idx="6592">
                  <c:v>88.2</c:v>
                </c:pt>
                <c:pt idx="6593">
                  <c:v>87.1</c:v>
                </c:pt>
                <c:pt idx="6594">
                  <c:v>99.9</c:v>
                </c:pt>
                <c:pt idx="6595">
                  <c:v>110.7</c:v>
                </c:pt>
                <c:pt idx="6596">
                  <c:v>112.5</c:v>
                </c:pt>
                <c:pt idx="6597">
                  <c:v>103.2</c:v>
                </c:pt>
                <c:pt idx="6598">
                  <c:v>100.5</c:v>
                </c:pt>
                <c:pt idx="6599">
                  <c:v>108.7</c:v>
                </c:pt>
                <c:pt idx="6600">
                  <c:v>118.4</c:v>
                </c:pt>
                <c:pt idx="6601">
                  <c:v>126.4</c:v>
                </c:pt>
                <c:pt idx="6602">
                  <c:v>132.70000000000002</c:v>
                </c:pt>
                <c:pt idx="6603">
                  <c:v>133.6</c:v>
                </c:pt>
                <c:pt idx="6604">
                  <c:v>133.6</c:v>
                </c:pt>
                <c:pt idx="6605">
                  <c:v>136.19999999999999</c:v>
                </c:pt>
                <c:pt idx="6606">
                  <c:v>140.30000000000001</c:v>
                </c:pt>
                <c:pt idx="6607">
                  <c:v>131.5</c:v>
                </c:pt>
                <c:pt idx="6608">
                  <c:v>117.2</c:v>
                </c:pt>
                <c:pt idx="6609">
                  <c:v>121.80000000000001</c:v>
                </c:pt>
                <c:pt idx="6610">
                  <c:v>139.80000000000001</c:v>
                </c:pt>
                <c:pt idx="6611">
                  <c:v>150.4</c:v>
                </c:pt>
                <c:pt idx="6612">
                  <c:v>179</c:v>
                </c:pt>
                <c:pt idx="6613">
                  <c:v>198.2</c:v>
                </c:pt>
                <c:pt idx="6614">
                  <c:v>192.5</c:v>
                </c:pt>
                <c:pt idx="6615">
                  <c:v>181.29999999999998</c:v>
                </c:pt>
                <c:pt idx="6616">
                  <c:v>155.9</c:v>
                </c:pt>
                <c:pt idx="6617">
                  <c:v>130</c:v>
                </c:pt>
                <c:pt idx="6618">
                  <c:v>133.80000000000001</c:v>
                </c:pt>
                <c:pt idx="6619">
                  <c:v>139.30000000000001</c:v>
                </c:pt>
                <c:pt idx="6620">
                  <c:v>138.4</c:v>
                </c:pt>
                <c:pt idx="6621">
                  <c:v>135.6</c:v>
                </c:pt>
                <c:pt idx="6622">
                  <c:v>131.89999999999998</c:v>
                </c:pt>
                <c:pt idx="6623">
                  <c:v>127.3</c:v>
                </c:pt>
                <c:pt idx="6624">
                  <c:v>123.60000000000001</c:v>
                </c:pt>
                <c:pt idx="6625">
                  <c:v>121.6</c:v>
                </c:pt>
                <c:pt idx="6626">
                  <c:v>123.1</c:v>
                </c:pt>
                <c:pt idx="6627">
                  <c:v>124.2</c:v>
                </c:pt>
                <c:pt idx="6628">
                  <c:v>127.7</c:v>
                </c:pt>
                <c:pt idx="6629">
                  <c:v>131.89999999999998</c:v>
                </c:pt>
                <c:pt idx="6630">
                  <c:v>130</c:v>
                </c:pt>
                <c:pt idx="6631">
                  <c:v>98.5</c:v>
                </c:pt>
                <c:pt idx="6632">
                  <c:v>75</c:v>
                </c:pt>
                <c:pt idx="6633">
                  <c:v>71</c:v>
                </c:pt>
                <c:pt idx="6634">
                  <c:v>75.099999999999994</c:v>
                </c:pt>
                <c:pt idx="6635">
                  <c:v>85.5</c:v>
                </c:pt>
                <c:pt idx="6636">
                  <c:v>102.8</c:v>
                </c:pt>
                <c:pt idx="6637">
                  <c:v>125.1</c:v>
                </c:pt>
                <c:pt idx="6638">
                  <c:v>143.19999999999999</c:v>
                </c:pt>
                <c:pt idx="6639">
                  <c:v>148.29999999999998</c:v>
                </c:pt>
                <c:pt idx="6640">
                  <c:v>134.4</c:v>
                </c:pt>
                <c:pt idx="6641">
                  <c:v>117.3</c:v>
                </c:pt>
                <c:pt idx="6642">
                  <c:v>119.9</c:v>
                </c:pt>
                <c:pt idx="6643">
                  <c:v>123</c:v>
                </c:pt>
                <c:pt idx="6644">
                  <c:v>114.6</c:v>
                </c:pt>
                <c:pt idx="6645">
                  <c:v>103.4</c:v>
                </c:pt>
                <c:pt idx="6646">
                  <c:v>100.2</c:v>
                </c:pt>
                <c:pt idx="6647">
                  <c:v>99.4</c:v>
                </c:pt>
                <c:pt idx="6648">
                  <c:v>97.100000000000009</c:v>
                </c:pt>
                <c:pt idx="6649">
                  <c:v>104.80000000000001</c:v>
                </c:pt>
                <c:pt idx="6650">
                  <c:v>113.9</c:v>
                </c:pt>
                <c:pt idx="6651">
                  <c:v>118.7</c:v>
                </c:pt>
                <c:pt idx="6652">
                  <c:v>120</c:v>
                </c:pt>
                <c:pt idx="6653">
                  <c:v>112.8</c:v>
                </c:pt>
                <c:pt idx="6654">
                  <c:v>97</c:v>
                </c:pt>
                <c:pt idx="6655">
                  <c:v>77.399999999999991</c:v>
                </c:pt>
                <c:pt idx="6656">
                  <c:v>70.599999999999994</c:v>
                </c:pt>
                <c:pt idx="6657">
                  <c:v>63.70000000000001</c:v>
                </c:pt>
                <c:pt idx="6658">
                  <c:v>65.5</c:v>
                </c:pt>
                <c:pt idx="6659">
                  <c:v>75.899999999999991</c:v>
                </c:pt>
                <c:pt idx="6660">
                  <c:v>94</c:v>
                </c:pt>
                <c:pt idx="6661">
                  <c:v>117.8</c:v>
                </c:pt>
                <c:pt idx="6662">
                  <c:v>140.80000000000001</c:v>
                </c:pt>
                <c:pt idx="6663">
                  <c:v>150.5</c:v>
                </c:pt>
                <c:pt idx="6664">
                  <c:v>134.30000000000001</c:v>
                </c:pt>
                <c:pt idx="6665">
                  <c:v>118.3</c:v>
                </c:pt>
                <c:pt idx="6666">
                  <c:v>118.7</c:v>
                </c:pt>
                <c:pt idx="6667">
                  <c:v>111.9</c:v>
                </c:pt>
                <c:pt idx="6668">
                  <c:v>111.19999999999999</c:v>
                </c:pt>
                <c:pt idx="6669">
                  <c:v>115.9</c:v>
                </c:pt>
                <c:pt idx="6670">
                  <c:v>123.39999999999999</c:v>
                </c:pt>
                <c:pt idx="6671">
                  <c:v>136.80000000000001</c:v>
                </c:pt>
                <c:pt idx="6672">
                  <c:v>157.70000000000002</c:v>
                </c:pt>
                <c:pt idx="6673">
                  <c:v>190.70000000000002</c:v>
                </c:pt>
                <c:pt idx="6674">
                  <c:v>212.29999999999998</c:v>
                </c:pt>
                <c:pt idx="6675">
                  <c:v>229.6</c:v>
                </c:pt>
                <c:pt idx="6676">
                  <c:v>242.60000000000002</c:v>
                </c:pt>
                <c:pt idx="6677">
                  <c:v>240.7</c:v>
                </c:pt>
                <c:pt idx="6678">
                  <c:v>231.8</c:v>
                </c:pt>
                <c:pt idx="6679">
                  <c:v>190.8</c:v>
                </c:pt>
                <c:pt idx="6680">
                  <c:v>220.70000000000002</c:v>
                </c:pt>
                <c:pt idx="6681">
                  <c:v>192.89999999999998</c:v>
                </c:pt>
                <c:pt idx="6682">
                  <c:v>154.1</c:v>
                </c:pt>
                <c:pt idx="6683">
                  <c:v>127.5</c:v>
                </c:pt>
                <c:pt idx="6684">
                  <c:v>114.7</c:v>
                </c:pt>
                <c:pt idx="6685">
                  <c:v>113.4</c:v>
                </c:pt>
                <c:pt idx="6686">
                  <c:v>116.1</c:v>
                </c:pt>
                <c:pt idx="6687">
                  <c:v>117</c:v>
                </c:pt>
                <c:pt idx="6688">
                  <c:v>113.5</c:v>
                </c:pt>
                <c:pt idx="6689">
                  <c:v>111.5</c:v>
                </c:pt>
                <c:pt idx="6690">
                  <c:v>105.30000000000001</c:v>
                </c:pt>
                <c:pt idx="6691">
                  <c:v>85.4</c:v>
                </c:pt>
                <c:pt idx="6692">
                  <c:v>68.5</c:v>
                </c:pt>
                <c:pt idx="6693">
                  <c:v>57.1</c:v>
                </c:pt>
                <c:pt idx="6694">
                  <c:v>50.9</c:v>
                </c:pt>
                <c:pt idx="6695">
                  <c:v>47.5</c:v>
                </c:pt>
                <c:pt idx="6696">
                  <c:v>45</c:v>
                </c:pt>
                <c:pt idx="6697">
                  <c:v>45.400000000000006</c:v>
                </c:pt>
                <c:pt idx="6698">
                  <c:v>47.199999999999996</c:v>
                </c:pt>
                <c:pt idx="6699">
                  <c:v>47.4</c:v>
                </c:pt>
                <c:pt idx="6700">
                  <c:v>45.3</c:v>
                </c:pt>
                <c:pt idx="6701">
                  <c:v>43.1</c:v>
                </c:pt>
                <c:pt idx="6702">
                  <c:v>44.900000000000006</c:v>
                </c:pt>
                <c:pt idx="6703">
                  <c:v>41.099999999999994</c:v>
                </c:pt>
                <c:pt idx="6704">
                  <c:v>46.800000000000004</c:v>
                </c:pt>
                <c:pt idx="6705">
                  <c:v>73.2</c:v>
                </c:pt>
                <c:pt idx="6706">
                  <c:v>92.899999999999991</c:v>
                </c:pt>
                <c:pt idx="6707">
                  <c:v>107.39999999999999</c:v>
                </c:pt>
                <c:pt idx="6708">
                  <c:v>113.4</c:v>
                </c:pt>
                <c:pt idx="6709">
                  <c:v>110.3</c:v>
                </c:pt>
                <c:pt idx="6710">
                  <c:v>98.9</c:v>
                </c:pt>
                <c:pt idx="6711">
                  <c:v>76.300000000000011</c:v>
                </c:pt>
                <c:pt idx="6712">
                  <c:v>64.100000000000009</c:v>
                </c:pt>
                <c:pt idx="6713">
                  <c:v>72.8</c:v>
                </c:pt>
                <c:pt idx="6714">
                  <c:v>77.8</c:v>
                </c:pt>
                <c:pt idx="6715">
                  <c:v>74</c:v>
                </c:pt>
                <c:pt idx="6716">
                  <c:v>80.699999999999989</c:v>
                </c:pt>
                <c:pt idx="6717">
                  <c:v>89.800000000000011</c:v>
                </c:pt>
                <c:pt idx="6718">
                  <c:v>95.699999999999989</c:v>
                </c:pt>
                <c:pt idx="6719">
                  <c:v>104.2</c:v>
                </c:pt>
                <c:pt idx="6720">
                  <c:v>122</c:v>
                </c:pt>
                <c:pt idx="6721">
                  <c:v>143.9</c:v>
                </c:pt>
                <c:pt idx="6722">
                  <c:v>168.4</c:v>
                </c:pt>
                <c:pt idx="6723">
                  <c:v>196.20000000000002</c:v>
                </c:pt>
                <c:pt idx="6724">
                  <c:v>209.1</c:v>
                </c:pt>
                <c:pt idx="6725">
                  <c:v>218.1</c:v>
                </c:pt>
                <c:pt idx="6726">
                  <c:v>236.4</c:v>
                </c:pt>
                <c:pt idx="6727">
                  <c:v>225.8</c:v>
                </c:pt>
                <c:pt idx="6728">
                  <c:v>252.5</c:v>
                </c:pt>
                <c:pt idx="6729">
                  <c:v>340.3</c:v>
                </c:pt>
                <c:pt idx="6730">
                  <c:v>421.20000000000005</c:v>
                </c:pt>
                <c:pt idx="6731">
                  <c:v>460.5</c:v>
                </c:pt>
                <c:pt idx="6732">
                  <c:v>470.2</c:v>
                </c:pt>
                <c:pt idx="6733">
                  <c:v>469.5</c:v>
                </c:pt>
                <c:pt idx="6734">
                  <c:v>465.9</c:v>
                </c:pt>
                <c:pt idx="6735">
                  <c:v>455.5</c:v>
                </c:pt>
                <c:pt idx="6736">
                  <c:v>431</c:v>
                </c:pt>
                <c:pt idx="6737">
                  <c:v>376.90000000000003</c:v>
                </c:pt>
                <c:pt idx="6738">
                  <c:v>324.40000000000003</c:v>
                </c:pt>
                <c:pt idx="6739">
                  <c:v>289</c:v>
                </c:pt>
                <c:pt idx="6740">
                  <c:v>269.39999999999998</c:v>
                </c:pt>
                <c:pt idx="6741">
                  <c:v>266.5</c:v>
                </c:pt>
                <c:pt idx="6742">
                  <c:v>264.79999999999995</c:v>
                </c:pt>
                <c:pt idx="6743">
                  <c:v>256.7</c:v>
                </c:pt>
                <c:pt idx="6744">
                  <c:v>240.1</c:v>
                </c:pt>
                <c:pt idx="6745">
                  <c:v>221.6</c:v>
                </c:pt>
                <c:pt idx="6746">
                  <c:v>199.3</c:v>
                </c:pt>
                <c:pt idx="6747">
                  <c:v>173.9</c:v>
                </c:pt>
                <c:pt idx="6748">
                  <c:v>143</c:v>
                </c:pt>
                <c:pt idx="6749">
                  <c:v>112.69999999999999</c:v>
                </c:pt>
                <c:pt idx="6750">
                  <c:v>87.2</c:v>
                </c:pt>
                <c:pt idx="6751">
                  <c:v>59.5</c:v>
                </c:pt>
                <c:pt idx="6752">
                  <c:v>51</c:v>
                </c:pt>
                <c:pt idx="6753">
                  <c:v>43.1</c:v>
                </c:pt>
                <c:pt idx="6754">
                  <c:v>43.6</c:v>
                </c:pt>
                <c:pt idx="6755">
                  <c:v>51</c:v>
                </c:pt>
                <c:pt idx="6756">
                  <c:v>63.9</c:v>
                </c:pt>
                <c:pt idx="6757">
                  <c:v>79.2</c:v>
                </c:pt>
                <c:pt idx="6758">
                  <c:v>92.3</c:v>
                </c:pt>
                <c:pt idx="6759">
                  <c:v>97.600000000000009</c:v>
                </c:pt>
                <c:pt idx="6760">
                  <c:v>92.8</c:v>
                </c:pt>
                <c:pt idx="6761">
                  <c:v>85.4</c:v>
                </c:pt>
                <c:pt idx="6762">
                  <c:v>84.7</c:v>
                </c:pt>
                <c:pt idx="6763">
                  <c:v>86.5</c:v>
                </c:pt>
                <c:pt idx="6764">
                  <c:v>91</c:v>
                </c:pt>
                <c:pt idx="6765">
                  <c:v>99.8</c:v>
                </c:pt>
                <c:pt idx="6766">
                  <c:v>103.6</c:v>
                </c:pt>
                <c:pt idx="6767">
                  <c:v>106.5</c:v>
                </c:pt>
                <c:pt idx="6768">
                  <c:v>108.5</c:v>
                </c:pt>
                <c:pt idx="6769">
                  <c:v>107.30000000000001</c:v>
                </c:pt>
                <c:pt idx="6770">
                  <c:v>107.5</c:v>
                </c:pt>
                <c:pt idx="6771">
                  <c:v>106.89999999999999</c:v>
                </c:pt>
                <c:pt idx="6772">
                  <c:v>102.9</c:v>
                </c:pt>
                <c:pt idx="6773">
                  <c:v>99.4</c:v>
                </c:pt>
                <c:pt idx="6774">
                  <c:v>95.600000000000009</c:v>
                </c:pt>
                <c:pt idx="6775">
                  <c:v>73.2</c:v>
                </c:pt>
                <c:pt idx="6776">
                  <c:v>72</c:v>
                </c:pt>
                <c:pt idx="6777">
                  <c:v>93.5</c:v>
                </c:pt>
                <c:pt idx="6778">
                  <c:v>110.3</c:v>
                </c:pt>
                <c:pt idx="6779">
                  <c:v>126.9</c:v>
                </c:pt>
                <c:pt idx="6780">
                  <c:v>147.5</c:v>
                </c:pt>
                <c:pt idx="6781">
                  <c:v>158.1</c:v>
                </c:pt>
                <c:pt idx="6782">
                  <c:v>153</c:v>
                </c:pt>
                <c:pt idx="6783">
                  <c:v>144</c:v>
                </c:pt>
                <c:pt idx="6784">
                  <c:v>120.7</c:v>
                </c:pt>
                <c:pt idx="6785">
                  <c:v>92.5</c:v>
                </c:pt>
                <c:pt idx="6786">
                  <c:v>79.3</c:v>
                </c:pt>
                <c:pt idx="6787">
                  <c:v>76.5</c:v>
                </c:pt>
                <c:pt idx="6788">
                  <c:v>79.600000000000009</c:v>
                </c:pt>
                <c:pt idx="6789">
                  <c:v>89.1</c:v>
                </c:pt>
                <c:pt idx="6790">
                  <c:v>109</c:v>
                </c:pt>
                <c:pt idx="6791">
                  <c:v>130.80000000000001</c:v>
                </c:pt>
                <c:pt idx="6792">
                  <c:v>137.6</c:v>
                </c:pt>
                <c:pt idx="6793">
                  <c:v>132.80000000000001</c:v>
                </c:pt>
                <c:pt idx="6794">
                  <c:v>138.80000000000001</c:v>
                </c:pt>
                <c:pt idx="6795">
                  <c:v>149.5</c:v>
                </c:pt>
                <c:pt idx="6796">
                  <c:v>149.79999999999998</c:v>
                </c:pt>
                <c:pt idx="6797">
                  <c:v>142</c:v>
                </c:pt>
                <c:pt idx="6798">
                  <c:v>137.30000000000001</c:v>
                </c:pt>
                <c:pt idx="6799">
                  <c:v>116.5</c:v>
                </c:pt>
                <c:pt idx="6800">
                  <c:v>106.5</c:v>
                </c:pt>
                <c:pt idx="6801">
                  <c:v>116.2</c:v>
                </c:pt>
                <c:pt idx="6802">
                  <c:v>138</c:v>
                </c:pt>
                <c:pt idx="6803">
                  <c:v>165.6</c:v>
                </c:pt>
                <c:pt idx="6804">
                  <c:v>187.70000000000002</c:v>
                </c:pt>
                <c:pt idx="6805">
                  <c:v>199.9</c:v>
                </c:pt>
                <c:pt idx="6806">
                  <c:v>200.3</c:v>
                </c:pt>
                <c:pt idx="6807">
                  <c:v>188.5</c:v>
                </c:pt>
                <c:pt idx="6808">
                  <c:v>154.29999999999998</c:v>
                </c:pt>
                <c:pt idx="6809">
                  <c:v>119.2</c:v>
                </c:pt>
                <c:pt idx="6810">
                  <c:v>107.6</c:v>
                </c:pt>
                <c:pt idx="6811">
                  <c:v>103</c:v>
                </c:pt>
                <c:pt idx="6812">
                  <c:v>99.2</c:v>
                </c:pt>
                <c:pt idx="6813">
                  <c:v>94.100000000000009</c:v>
                </c:pt>
                <c:pt idx="6814">
                  <c:v>90.7</c:v>
                </c:pt>
                <c:pt idx="6815">
                  <c:v>92.7</c:v>
                </c:pt>
                <c:pt idx="6816">
                  <c:v>97.100000000000009</c:v>
                </c:pt>
                <c:pt idx="6817">
                  <c:v>100.9</c:v>
                </c:pt>
                <c:pt idx="6818">
                  <c:v>105.6</c:v>
                </c:pt>
                <c:pt idx="6819">
                  <c:v>108</c:v>
                </c:pt>
                <c:pt idx="6820">
                  <c:v>114.2</c:v>
                </c:pt>
                <c:pt idx="6821">
                  <c:v>125.2</c:v>
                </c:pt>
                <c:pt idx="6822">
                  <c:v>138.4</c:v>
                </c:pt>
                <c:pt idx="6823">
                  <c:v>143.80000000000001</c:v>
                </c:pt>
                <c:pt idx="6824">
                  <c:v>174.1</c:v>
                </c:pt>
                <c:pt idx="6825">
                  <c:v>191.6</c:v>
                </c:pt>
                <c:pt idx="6826">
                  <c:v>203.4</c:v>
                </c:pt>
                <c:pt idx="6827">
                  <c:v>220.4</c:v>
                </c:pt>
                <c:pt idx="6828">
                  <c:v>248.4</c:v>
                </c:pt>
                <c:pt idx="6829">
                  <c:v>287.2</c:v>
                </c:pt>
                <c:pt idx="6830">
                  <c:v>321.60000000000002</c:v>
                </c:pt>
                <c:pt idx="6831">
                  <c:v>337.4</c:v>
                </c:pt>
                <c:pt idx="6832">
                  <c:v>317.8</c:v>
                </c:pt>
                <c:pt idx="6833">
                  <c:v>270.5</c:v>
                </c:pt>
                <c:pt idx="6834">
                  <c:v>231</c:v>
                </c:pt>
                <c:pt idx="6835">
                  <c:v>208.4</c:v>
                </c:pt>
                <c:pt idx="6836">
                  <c:v>206.5</c:v>
                </c:pt>
                <c:pt idx="6837">
                  <c:v>224.8</c:v>
                </c:pt>
                <c:pt idx="6838">
                  <c:v>249.29999999999998</c:v>
                </c:pt>
                <c:pt idx="6839">
                  <c:v>270.5</c:v>
                </c:pt>
                <c:pt idx="6840">
                  <c:v>282.89999999999998</c:v>
                </c:pt>
                <c:pt idx="6841">
                  <c:v>277.60000000000002</c:v>
                </c:pt>
                <c:pt idx="6842">
                  <c:v>275.8</c:v>
                </c:pt>
                <c:pt idx="6843">
                  <c:v>276.8</c:v>
                </c:pt>
                <c:pt idx="6844">
                  <c:v>273.60000000000002</c:v>
                </c:pt>
                <c:pt idx="6845">
                  <c:v>264.2</c:v>
                </c:pt>
                <c:pt idx="6846">
                  <c:v>248.6</c:v>
                </c:pt>
                <c:pt idx="6847">
                  <c:v>226.5</c:v>
                </c:pt>
                <c:pt idx="6848">
                  <c:v>273.5</c:v>
                </c:pt>
                <c:pt idx="6849">
                  <c:v>254.1</c:v>
                </c:pt>
                <c:pt idx="6850">
                  <c:v>216.9</c:v>
                </c:pt>
                <c:pt idx="6851">
                  <c:v>185.20000000000002</c:v>
                </c:pt>
                <c:pt idx="6852">
                  <c:v>162.39999999999998</c:v>
                </c:pt>
                <c:pt idx="6853">
                  <c:v>145</c:v>
                </c:pt>
                <c:pt idx="6854">
                  <c:v>126.7</c:v>
                </c:pt>
                <c:pt idx="6855">
                  <c:v>105.39999999999999</c:v>
                </c:pt>
                <c:pt idx="6856">
                  <c:v>83.5</c:v>
                </c:pt>
                <c:pt idx="6857">
                  <c:v>82.699999999999989</c:v>
                </c:pt>
                <c:pt idx="6858">
                  <c:v>86.9</c:v>
                </c:pt>
                <c:pt idx="6859">
                  <c:v>82.3</c:v>
                </c:pt>
                <c:pt idx="6860">
                  <c:v>78.600000000000009</c:v>
                </c:pt>
                <c:pt idx="6861">
                  <c:v>79.399999999999991</c:v>
                </c:pt>
                <c:pt idx="6862">
                  <c:v>84</c:v>
                </c:pt>
                <c:pt idx="6863">
                  <c:v>90.7</c:v>
                </c:pt>
                <c:pt idx="6864">
                  <c:v>99.6</c:v>
                </c:pt>
                <c:pt idx="6865">
                  <c:v>113.60000000000001</c:v>
                </c:pt>
                <c:pt idx="6866">
                  <c:v>128.20000000000002</c:v>
                </c:pt>
                <c:pt idx="6867">
                  <c:v>142.9</c:v>
                </c:pt>
                <c:pt idx="6868">
                  <c:v>164</c:v>
                </c:pt>
                <c:pt idx="6869">
                  <c:v>191.5</c:v>
                </c:pt>
                <c:pt idx="6870">
                  <c:v>211.9</c:v>
                </c:pt>
                <c:pt idx="6871">
                  <c:v>213.7</c:v>
                </c:pt>
                <c:pt idx="6872">
                  <c:v>254.6</c:v>
                </c:pt>
                <c:pt idx="6873">
                  <c:v>297.09999999999997</c:v>
                </c:pt>
                <c:pt idx="6874">
                  <c:v>302.39999999999998</c:v>
                </c:pt>
                <c:pt idx="6875">
                  <c:v>302.09999999999997</c:v>
                </c:pt>
                <c:pt idx="6876">
                  <c:v>308.7</c:v>
                </c:pt>
                <c:pt idx="6877">
                  <c:v>317.8</c:v>
                </c:pt>
                <c:pt idx="6878">
                  <c:v>328.5</c:v>
                </c:pt>
                <c:pt idx="6879">
                  <c:v>341.1</c:v>
                </c:pt>
                <c:pt idx="6880">
                  <c:v>358.9</c:v>
                </c:pt>
                <c:pt idx="6881">
                  <c:v>383.90000000000003</c:v>
                </c:pt>
                <c:pt idx="6882">
                  <c:v>405.9</c:v>
                </c:pt>
                <c:pt idx="6883">
                  <c:v>409.7</c:v>
                </c:pt>
                <c:pt idx="6884">
                  <c:v>405.7</c:v>
                </c:pt>
                <c:pt idx="6885">
                  <c:v>403.2</c:v>
                </c:pt>
                <c:pt idx="6886">
                  <c:v>408.6</c:v>
                </c:pt>
                <c:pt idx="6887">
                  <c:v>410.5</c:v>
                </c:pt>
                <c:pt idx="6888">
                  <c:v>407.9</c:v>
                </c:pt>
                <c:pt idx="6889">
                  <c:v>412.7</c:v>
                </c:pt>
                <c:pt idx="6890">
                  <c:v>413.5</c:v>
                </c:pt>
                <c:pt idx="6891">
                  <c:v>424.70000000000005</c:v>
                </c:pt>
                <c:pt idx="6892">
                  <c:v>404.4</c:v>
                </c:pt>
                <c:pt idx="6893">
                  <c:v>367.9</c:v>
                </c:pt>
                <c:pt idx="6894">
                  <c:v>368.59999999999997</c:v>
                </c:pt>
                <c:pt idx="6895">
                  <c:v>354</c:v>
                </c:pt>
                <c:pt idx="6896">
                  <c:v>343.1</c:v>
                </c:pt>
                <c:pt idx="6897">
                  <c:v>343.2</c:v>
                </c:pt>
                <c:pt idx="6898">
                  <c:v>344.4</c:v>
                </c:pt>
                <c:pt idx="6899">
                  <c:v>348.5</c:v>
                </c:pt>
                <c:pt idx="6900">
                  <c:v>363.59999999999997</c:v>
                </c:pt>
                <c:pt idx="6901">
                  <c:v>384.5</c:v>
                </c:pt>
                <c:pt idx="6902">
                  <c:v>402.1</c:v>
                </c:pt>
                <c:pt idx="6903">
                  <c:v>393.29999999999995</c:v>
                </c:pt>
                <c:pt idx="6904">
                  <c:v>386.40000000000003</c:v>
                </c:pt>
                <c:pt idx="6905">
                  <c:v>387.5</c:v>
                </c:pt>
                <c:pt idx="6906">
                  <c:v>389.29999999999995</c:v>
                </c:pt>
                <c:pt idx="6907">
                  <c:v>385.7</c:v>
                </c:pt>
                <c:pt idx="6908">
                  <c:v>389.1</c:v>
                </c:pt>
                <c:pt idx="6909">
                  <c:v>429.9</c:v>
                </c:pt>
                <c:pt idx="6910">
                  <c:v>463.5</c:v>
                </c:pt>
                <c:pt idx="6911">
                  <c:v>451.6</c:v>
                </c:pt>
                <c:pt idx="6912">
                  <c:v>428.70000000000005</c:v>
                </c:pt>
                <c:pt idx="6913">
                  <c:v>403.4</c:v>
                </c:pt>
                <c:pt idx="6914">
                  <c:v>379.40000000000003</c:v>
                </c:pt>
                <c:pt idx="6915">
                  <c:v>351.3</c:v>
                </c:pt>
                <c:pt idx="6916">
                  <c:v>295.39999999999998</c:v>
                </c:pt>
                <c:pt idx="6917">
                  <c:v>260</c:v>
                </c:pt>
                <c:pt idx="6918">
                  <c:v>241.9</c:v>
                </c:pt>
                <c:pt idx="6919">
                  <c:v>205.9</c:v>
                </c:pt>
                <c:pt idx="6920">
                  <c:v>183.79999999999998</c:v>
                </c:pt>
                <c:pt idx="6921">
                  <c:v>191</c:v>
                </c:pt>
                <c:pt idx="6922">
                  <c:v>199.6</c:v>
                </c:pt>
                <c:pt idx="6923">
                  <c:v>223.5</c:v>
                </c:pt>
                <c:pt idx="6924">
                  <c:v>243.7</c:v>
                </c:pt>
                <c:pt idx="6925">
                  <c:v>243.4</c:v>
                </c:pt>
                <c:pt idx="6926">
                  <c:v>224</c:v>
                </c:pt>
                <c:pt idx="6927">
                  <c:v>193</c:v>
                </c:pt>
                <c:pt idx="6928">
                  <c:v>158.5</c:v>
                </c:pt>
                <c:pt idx="6929">
                  <c:v>147</c:v>
                </c:pt>
                <c:pt idx="6930">
                  <c:v>144.6</c:v>
                </c:pt>
                <c:pt idx="6931">
                  <c:v>142.80000000000001</c:v>
                </c:pt>
                <c:pt idx="6932">
                  <c:v>149.9</c:v>
                </c:pt>
                <c:pt idx="6933">
                  <c:v>161.70000000000002</c:v>
                </c:pt>
                <c:pt idx="6934">
                  <c:v>168.4</c:v>
                </c:pt>
                <c:pt idx="6935">
                  <c:v>163.30000000000001</c:v>
                </c:pt>
                <c:pt idx="6936">
                  <c:v>153.10000000000002</c:v>
                </c:pt>
                <c:pt idx="6937">
                  <c:v>144.4</c:v>
                </c:pt>
                <c:pt idx="6938">
                  <c:v>135.4</c:v>
                </c:pt>
                <c:pt idx="6939">
                  <c:v>126.8</c:v>
                </c:pt>
                <c:pt idx="6940">
                  <c:v>123</c:v>
                </c:pt>
                <c:pt idx="6941">
                  <c:v>126</c:v>
                </c:pt>
                <c:pt idx="6942">
                  <c:v>133</c:v>
                </c:pt>
                <c:pt idx="6943">
                  <c:v>116.7</c:v>
                </c:pt>
                <c:pt idx="6944">
                  <c:v>114.8</c:v>
                </c:pt>
                <c:pt idx="6945">
                  <c:v>114.8</c:v>
                </c:pt>
                <c:pt idx="6946">
                  <c:v>96.699999999999989</c:v>
                </c:pt>
                <c:pt idx="6947">
                  <c:v>84.5</c:v>
                </c:pt>
                <c:pt idx="6948">
                  <c:v>81.3</c:v>
                </c:pt>
                <c:pt idx="6949">
                  <c:v>85.4</c:v>
                </c:pt>
                <c:pt idx="6950">
                  <c:v>95.100000000000009</c:v>
                </c:pt>
                <c:pt idx="6951">
                  <c:v>106.1</c:v>
                </c:pt>
                <c:pt idx="6952">
                  <c:v>114.4</c:v>
                </c:pt>
                <c:pt idx="6953">
                  <c:v>125.7</c:v>
                </c:pt>
                <c:pt idx="6954">
                  <c:v>128.80000000000001</c:v>
                </c:pt>
                <c:pt idx="6955">
                  <c:v>120</c:v>
                </c:pt>
                <c:pt idx="6956">
                  <c:v>113.10000000000001</c:v>
                </c:pt>
                <c:pt idx="6957">
                  <c:v>108.60000000000001</c:v>
                </c:pt>
                <c:pt idx="6958">
                  <c:v>107.30000000000001</c:v>
                </c:pt>
                <c:pt idx="6959">
                  <c:v>110.3</c:v>
                </c:pt>
                <c:pt idx="6960">
                  <c:v>111.5</c:v>
                </c:pt>
                <c:pt idx="6961">
                  <c:v>109.10000000000001</c:v>
                </c:pt>
                <c:pt idx="6962">
                  <c:v>107.1</c:v>
                </c:pt>
                <c:pt idx="6963">
                  <c:v>102.5</c:v>
                </c:pt>
                <c:pt idx="6964">
                  <c:v>91.1</c:v>
                </c:pt>
                <c:pt idx="6965">
                  <c:v>79.2</c:v>
                </c:pt>
                <c:pt idx="6966">
                  <c:v>71.5</c:v>
                </c:pt>
                <c:pt idx="6967">
                  <c:v>56.5</c:v>
                </c:pt>
                <c:pt idx="6968">
                  <c:v>37.799999999999997</c:v>
                </c:pt>
                <c:pt idx="6969">
                  <c:v>25.6</c:v>
                </c:pt>
                <c:pt idx="6970">
                  <c:v>19.2</c:v>
                </c:pt>
                <c:pt idx="6971">
                  <c:v>17.399999999999999</c:v>
                </c:pt>
                <c:pt idx="6972">
                  <c:v>18.100000000000001</c:v>
                </c:pt>
                <c:pt idx="6973">
                  <c:v>19.599999999999998</c:v>
                </c:pt>
                <c:pt idx="6974">
                  <c:v>21.3</c:v>
                </c:pt>
                <c:pt idx="6975">
                  <c:v>23.599999999999998</c:v>
                </c:pt>
                <c:pt idx="6976">
                  <c:v>30.5</c:v>
                </c:pt>
                <c:pt idx="6977">
                  <c:v>43.4</c:v>
                </c:pt>
                <c:pt idx="6978">
                  <c:v>41.7</c:v>
                </c:pt>
                <c:pt idx="6979">
                  <c:v>30.700000000000003</c:v>
                </c:pt>
                <c:pt idx="6980">
                  <c:v>23</c:v>
                </c:pt>
                <c:pt idx="6981">
                  <c:v>18.2</c:v>
                </c:pt>
                <c:pt idx="6982">
                  <c:v>18.100000000000001</c:v>
                </c:pt>
                <c:pt idx="6983">
                  <c:v>20.299999999999997</c:v>
                </c:pt>
                <c:pt idx="6984">
                  <c:v>23.8</c:v>
                </c:pt>
                <c:pt idx="6985">
                  <c:v>29.3</c:v>
                </c:pt>
                <c:pt idx="6986">
                  <c:v>36.4</c:v>
                </c:pt>
                <c:pt idx="6987">
                  <c:v>41.9</c:v>
                </c:pt>
                <c:pt idx="6988">
                  <c:v>46.699999999999996</c:v>
                </c:pt>
                <c:pt idx="6989">
                  <c:v>52.3</c:v>
                </c:pt>
                <c:pt idx="6990">
                  <c:v>58.4</c:v>
                </c:pt>
                <c:pt idx="6991">
                  <c:v>62.7</c:v>
                </c:pt>
                <c:pt idx="6992">
                  <c:v>65.400000000000006</c:v>
                </c:pt>
                <c:pt idx="6993">
                  <c:v>79.100000000000009</c:v>
                </c:pt>
                <c:pt idx="6994">
                  <c:v>91.300000000000011</c:v>
                </c:pt>
                <c:pt idx="6995">
                  <c:v>100.7</c:v>
                </c:pt>
                <c:pt idx="6996">
                  <c:v>113.5</c:v>
                </c:pt>
                <c:pt idx="6997">
                  <c:v>131.6</c:v>
                </c:pt>
                <c:pt idx="6998">
                  <c:v>143.69999999999999</c:v>
                </c:pt>
                <c:pt idx="6999">
                  <c:v>133</c:v>
                </c:pt>
                <c:pt idx="7000">
                  <c:v>118.9</c:v>
                </c:pt>
                <c:pt idx="7001">
                  <c:v>118.5</c:v>
                </c:pt>
                <c:pt idx="7002">
                  <c:v>118.1</c:v>
                </c:pt>
                <c:pt idx="7003">
                  <c:v>118.4</c:v>
                </c:pt>
                <c:pt idx="7004">
                  <c:v>122.5</c:v>
                </c:pt>
                <c:pt idx="7005">
                  <c:v>116.4</c:v>
                </c:pt>
                <c:pt idx="7006">
                  <c:v>121.89999999999999</c:v>
                </c:pt>
                <c:pt idx="7007">
                  <c:v>119.8</c:v>
                </c:pt>
                <c:pt idx="7008">
                  <c:v>107.2</c:v>
                </c:pt>
                <c:pt idx="7009">
                  <c:v>96.4</c:v>
                </c:pt>
                <c:pt idx="7010">
                  <c:v>90.899999999999991</c:v>
                </c:pt>
                <c:pt idx="7011">
                  <c:v>85.6</c:v>
                </c:pt>
                <c:pt idx="7012">
                  <c:v>80.199999999999989</c:v>
                </c:pt>
                <c:pt idx="7013">
                  <c:v>78.2</c:v>
                </c:pt>
                <c:pt idx="7014">
                  <c:v>79.2</c:v>
                </c:pt>
                <c:pt idx="7015">
                  <c:v>67.3</c:v>
                </c:pt>
                <c:pt idx="7016">
                  <c:v>48.9</c:v>
                </c:pt>
                <c:pt idx="7017">
                  <c:v>52.699999999999996</c:v>
                </c:pt>
                <c:pt idx="7018">
                  <c:v>52.8</c:v>
                </c:pt>
                <c:pt idx="7019">
                  <c:v>54.199999999999996</c:v>
                </c:pt>
                <c:pt idx="7020">
                  <c:v>60.6</c:v>
                </c:pt>
                <c:pt idx="7021">
                  <c:v>72.099999999999994</c:v>
                </c:pt>
                <c:pt idx="7022">
                  <c:v>84</c:v>
                </c:pt>
                <c:pt idx="7023">
                  <c:v>95.2</c:v>
                </c:pt>
                <c:pt idx="7024">
                  <c:v>92.1</c:v>
                </c:pt>
                <c:pt idx="7025">
                  <c:v>88.5</c:v>
                </c:pt>
                <c:pt idx="7026">
                  <c:v>89</c:v>
                </c:pt>
                <c:pt idx="7027">
                  <c:v>92.899999999999991</c:v>
                </c:pt>
                <c:pt idx="7028">
                  <c:v>101.5</c:v>
                </c:pt>
                <c:pt idx="7029">
                  <c:v>112.8</c:v>
                </c:pt>
                <c:pt idx="7030">
                  <c:v>126.9</c:v>
                </c:pt>
                <c:pt idx="7031">
                  <c:v>139.9</c:v>
                </c:pt>
                <c:pt idx="7032">
                  <c:v>151</c:v>
                </c:pt>
                <c:pt idx="7033">
                  <c:v>160.80000000000001</c:v>
                </c:pt>
                <c:pt idx="7034">
                  <c:v>169.6</c:v>
                </c:pt>
                <c:pt idx="7035">
                  <c:v>180.10000000000002</c:v>
                </c:pt>
                <c:pt idx="7036">
                  <c:v>181.60000000000002</c:v>
                </c:pt>
                <c:pt idx="7037">
                  <c:v>179.79999999999998</c:v>
                </c:pt>
                <c:pt idx="7038">
                  <c:v>175.3</c:v>
                </c:pt>
                <c:pt idx="7039">
                  <c:v>151.10000000000002</c:v>
                </c:pt>
                <c:pt idx="7040">
                  <c:v>131.20000000000002</c:v>
                </c:pt>
                <c:pt idx="7041">
                  <c:v>163</c:v>
                </c:pt>
                <c:pt idx="7042">
                  <c:v>187.20000000000002</c:v>
                </c:pt>
                <c:pt idx="7043">
                  <c:v>203.4</c:v>
                </c:pt>
                <c:pt idx="7044">
                  <c:v>210.2</c:v>
                </c:pt>
                <c:pt idx="7045">
                  <c:v>206.4</c:v>
                </c:pt>
                <c:pt idx="7046">
                  <c:v>190.70000000000002</c:v>
                </c:pt>
                <c:pt idx="7047">
                  <c:v>169.6</c:v>
                </c:pt>
                <c:pt idx="7048">
                  <c:v>140</c:v>
                </c:pt>
                <c:pt idx="7049">
                  <c:v>124.5</c:v>
                </c:pt>
                <c:pt idx="7050">
                  <c:v>126.1</c:v>
                </c:pt>
                <c:pt idx="7051">
                  <c:v>136.30000000000001</c:v>
                </c:pt>
                <c:pt idx="7052">
                  <c:v>146.80000000000001</c:v>
                </c:pt>
                <c:pt idx="7053">
                  <c:v>152.5</c:v>
                </c:pt>
                <c:pt idx="7054">
                  <c:v>149.69999999999999</c:v>
                </c:pt>
                <c:pt idx="7055">
                  <c:v>150.10000000000002</c:v>
                </c:pt>
                <c:pt idx="7056">
                  <c:v>147.29999999999998</c:v>
                </c:pt>
                <c:pt idx="7057">
                  <c:v>142</c:v>
                </c:pt>
                <c:pt idx="7058">
                  <c:v>143.19999999999999</c:v>
                </c:pt>
                <c:pt idx="7059">
                  <c:v>148.5</c:v>
                </c:pt>
                <c:pt idx="7060">
                  <c:v>152.69999999999999</c:v>
                </c:pt>
                <c:pt idx="7061">
                  <c:v>149.79999999999998</c:v>
                </c:pt>
                <c:pt idx="7062">
                  <c:v>150.4</c:v>
                </c:pt>
                <c:pt idx="7063">
                  <c:v>133.5</c:v>
                </c:pt>
                <c:pt idx="7064">
                  <c:v>113.9</c:v>
                </c:pt>
                <c:pt idx="7065">
                  <c:v>156.6</c:v>
                </c:pt>
                <c:pt idx="7066">
                  <c:v>184.2</c:v>
                </c:pt>
                <c:pt idx="7067">
                  <c:v>201</c:v>
                </c:pt>
                <c:pt idx="7068">
                  <c:v>213</c:v>
                </c:pt>
                <c:pt idx="7069">
                  <c:v>209</c:v>
                </c:pt>
                <c:pt idx="7070">
                  <c:v>178.9</c:v>
                </c:pt>
                <c:pt idx="7071">
                  <c:v>134.9</c:v>
                </c:pt>
                <c:pt idx="7072">
                  <c:v>100.8</c:v>
                </c:pt>
                <c:pt idx="7073">
                  <c:v>89.399999999999991</c:v>
                </c:pt>
                <c:pt idx="7074">
                  <c:v>81.699999999999989</c:v>
                </c:pt>
                <c:pt idx="7075">
                  <c:v>80.5</c:v>
                </c:pt>
                <c:pt idx="7076">
                  <c:v>83</c:v>
                </c:pt>
                <c:pt idx="7077">
                  <c:v>86.8</c:v>
                </c:pt>
                <c:pt idx="7078">
                  <c:v>92.2</c:v>
                </c:pt>
                <c:pt idx="7079">
                  <c:v>97.3</c:v>
                </c:pt>
                <c:pt idx="7080">
                  <c:v>98.100000000000009</c:v>
                </c:pt>
                <c:pt idx="7081">
                  <c:v>94.399999999999991</c:v>
                </c:pt>
                <c:pt idx="7082">
                  <c:v>89.5</c:v>
                </c:pt>
                <c:pt idx="7083">
                  <c:v>84.2</c:v>
                </c:pt>
                <c:pt idx="7084">
                  <c:v>76.8</c:v>
                </c:pt>
                <c:pt idx="7085">
                  <c:v>68.099999999999994</c:v>
                </c:pt>
                <c:pt idx="7086">
                  <c:v>60.400000000000006</c:v>
                </c:pt>
                <c:pt idx="7087">
                  <c:v>47.1</c:v>
                </c:pt>
                <c:pt idx="7088">
                  <c:v>37.1</c:v>
                </c:pt>
                <c:pt idx="7089">
                  <c:v>28.2</c:v>
                </c:pt>
                <c:pt idx="7090">
                  <c:v>24.2</c:v>
                </c:pt>
                <c:pt idx="7091">
                  <c:v>23.400000000000002</c:v>
                </c:pt>
                <c:pt idx="7092">
                  <c:v>26.700000000000003</c:v>
                </c:pt>
                <c:pt idx="7093">
                  <c:v>32.800000000000004</c:v>
                </c:pt>
                <c:pt idx="7094">
                  <c:v>35.799999999999997</c:v>
                </c:pt>
                <c:pt idx="7095">
                  <c:v>35.6</c:v>
                </c:pt>
                <c:pt idx="7096">
                  <c:v>38.9</c:v>
                </c:pt>
                <c:pt idx="7097">
                  <c:v>49.6</c:v>
                </c:pt>
                <c:pt idx="7098">
                  <c:v>50.8</c:v>
                </c:pt>
                <c:pt idx="7099">
                  <c:v>52.2</c:v>
                </c:pt>
                <c:pt idx="7100">
                  <c:v>51.6</c:v>
                </c:pt>
                <c:pt idx="7101">
                  <c:v>50.5</c:v>
                </c:pt>
                <c:pt idx="7102">
                  <c:v>55.300000000000004</c:v>
                </c:pt>
                <c:pt idx="7103">
                  <c:v>62.300000000000004</c:v>
                </c:pt>
                <c:pt idx="7104">
                  <c:v>73.800000000000011</c:v>
                </c:pt>
                <c:pt idx="7105">
                  <c:v>88.4</c:v>
                </c:pt>
                <c:pt idx="7106">
                  <c:v>95.4</c:v>
                </c:pt>
                <c:pt idx="7107">
                  <c:v>99</c:v>
                </c:pt>
                <c:pt idx="7108">
                  <c:v>98.3</c:v>
                </c:pt>
                <c:pt idx="7109">
                  <c:v>101.4</c:v>
                </c:pt>
                <c:pt idx="7110">
                  <c:v>100.6</c:v>
                </c:pt>
                <c:pt idx="7111">
                  <c:v>92.600000000000009</c:v>
                </c:pt>
                <c:pt idx="7112">
                  <c:v>79.2</c:v>
                </c:pt>
                <c:pt idx="7113">
                  <c:v>71</c:v>
                </c:pt>
                <c:pt idx="7114">
                  <c:v>74.2</c:v>
                </c:pt>
                <c:pt idx="7115">
                  <c:v>84.3</c:v>
                </c:pt>
                <c:pt idx="7116">
                  <c:v>89.300000000000011</c:v>
                </c:pt>
                <c:pt idx="7117">
                  <c:v>87.9</c:v>
                </c:pt>
                <c:pt idx="7118">
                  <c:v>84.5</c:v>
                </c:pt>
                <c:pt idx="7119">
                  <c:v>79.2</c:v>
                </c:pt>
                <c:pt idx="7120">
                  <c:v>70.599999999999994</c:v>
                </c:pt>
                <c:pt idx="7121">
                  <c:v>73.5</c:v>
                </c:pt>
                <c:pt idx="7122">
                  <c:v>81.199999999999989</c:v>
                </c:pt>
                <c:pt idx="7123">
                  <c:v>90.7</c:v>
                </c:pt>
                <c:pt idx="7124">
                  <c:v>99.7</c:v>
                </c:pt>
                <c:pt idx="7125">
                  <c:v>106</c:v>
                </c:pt>
                <c:pt idx="7126">
                  <c:v>111.4</c:v>
                </c:pt>
                <c:pt idx="7127">
                  <c:v>116.3</c:v>
                </c:pt>
                <c:pt idx="7128">
                  <c:v>120.39999999999999</c:v>
                </c:pt>
                <c:pt idx="7129">
                  <c:v>123.8</c:v>
                </c:pt>
                <c:pt idx="7130">
                  <c:v>126.7</c:v>
                </c:pt>
                <c:pt idx="7131">
                  <c:v>129.39999999999998</c:v>
                </c:pt>
                <c:pt idx="7132">
                  <c:v>126.2</c:v>
                </c:pt>
                <c:pt idx="7133">
                  <c:v>122.1</c:v>
                </c:pt>
                <c:pt idx="7134">
                  <c:v>121.89999999999999</c:v>
                </c:pt>
                <c:pt idx="7135">
                  <c:v>119</c:v>
                </c:pt>
                <c:pt idx="7136">
                  <c:v>107.80000000000001</c:v>
                </c:pt>
                <c:pt idx="7137">
                  <c:v>104</c:v>
                </c:pt>
                <c:pt idx="7138">
                  <c:v>108.7</c:v>
                </c:pt>
                <c:pt idx="7139">
                  <c:v>109.39999999999999</c:v>
                </c:pt>
                <c:pt idx="7140">
                  <c:v>106.1</c:v>
                </c:pt>
                <c:pt idx="7141">
                  <c:v>103.5</c:v>
                </c:pt>
                <c:pt idx="7142">
                  <c:v>104.2</c:v>
                </c:pt>
                <c:pt idx="7143">
                  <c:v>110.2</c:v>
                </c:pt>
                <c:pt idx="7144">
                  <c:v>121.5</c:v>
                </c:pt>
                <c:pt idx="7145">
                  <c:v>138.5</c:v>
                </c:pt>
                <c:pt idx="7146">
                  <c:v>141.9</c:v>
                </c:pt>
                <c:pt idx="7147">
                  <c:v>143.9</c:v>
                </c:pt>
                <c:pt idx="7148">
                  <c:v>150</c:v>
                </c:pt>
                <c:pt idx="7149">
                  <c:v>159.89999999999998</c:v>
                </c:pt>
                <c:pt idx="7150">
                  <c:v>174.9</c:v>
                </c:pt>
                <c:pt idx="7151">
                  <c:v>192.6</c:v>
                </c:pt>
                <c:pt idx="7152">
                  <c:v>205.8</c:v>
                </c:pt>
                <c:pt idx="7153">
                  <c:v>213.2</c:v>
                </c:pt>
                <c:pt idx="7154">
                  <c:v>210</c:v>
                </c:pt>
                <c:pt idx="7155">
                  <c:v>202.8</c:v>
                </c:pt>
                <c:pt idx="7156">
                  <c:v>189.1</c:v>
                </c:pt>
                <c:pt idx="7157">
                  <c:v>175</c:v>
                </c:pt>
                <c:pt idx="7158">
                  <c:v>164.39999999999998</c:v>
                </c:pt>
                <c:pt idx="7159">
                  <c:v>145.69999999999999</c:v>
                </c:pt>
                <c:pt idx="7160">
                  <c:v>101.8</c:v>
                </c:pt>
                <c:pt idx="7161">
                  <c:v>82.3</c:v>
                </c:pt>
                <c:pt idx="7162">
                  <c:v>71.900000000000006</c:v>
                </c:pt>
                <c:pt idx="7163">
                  <c:v>59.4</c:v>
                </c:pt>
                <c:pt idx="7164">
                  <c:v>54.5</c:v>
                </c:pt>
                <c:pt idx="7165">
                  <c:v>53.699999999999996</c:v>
                </c:pt>
                <c:pt idx="7166">
                  <c:v>51.9</c:v>
                </c:pt>
                <c:pt idx="7167">
                  <c:v>44.3</c:v>
                </c:pt>
                <c:pt idx="7168">
                  <c:v>37.799999999999997</c:v>
                </c:pt>
                <c:pt idx="7169">
                  <c:v>39.6</c:v>
                </c:pt>
                <c:pt idx="7170">
                  <c:v>42.8</c:v>
                </c:pt>
                <c:pt idx="7171">
                  <c:v>52</c:v>
                </c:pt>
                <c:pt idx="7172">
                  <c:v>70.8</c:v>
                </c:pt>
                <c:pt idx="7173">
                  <c:v>98.4</c:v>
                </c:pt>
                <c:pt idx="7174">
                  <c:v>129.6</c:v>
                </c:pt>
                <c:pt idx="7175">
                  <c:v>152.79999999999998</c:v>
                </c:pt>
                <c:pt idx="7176">
                  <c:v>165.1</c:v>
                </c:pt>
                <c:pt idx="7177">
                  <c:v>171.7</c:v>
                </c:pt>
                <c:pt idx="7178">
                  <c:v>172.6</c:v>
                </c:pt>
                <c:pt idx="7179">
                  <c:v>157.4</c:v>
                </c:pt>
                <c:pt idx="7180">
                  <c:v>112.9</c:v>
                </c:pt>
                <c:pt idx="7181">
                  <c:v>84.8</c:v>
                </c:pt>
                <c:pt idx="7182">
                  <c:v>83.6</c:v>
                </c:pt>
                <c:pt idx="7183">
                  <c:v>83</c:v>
                </c:pt>
                <c:pt idx="7184">
                  <c:v>57.3</c:v>
                </c:pt>
                <c:pt idx="7185">
                  <c:v>51.3</c:v>
                </c:pt>
                <c:pt idx="7186">
                  <c:v>56.7</c:v>
                </c:pt>
                <c:pt idx="7187">
                  <c:v>45.3</c:v>
                </c:pt>
                <c:pt idx="7188">
                  <c:v>35.6</c:v>
                </c:pt>
                <c:pt idx="7189">
                  <c:v>40.599999999999994</c:v>
                </c:pt>
                <c:pt idx="7190">
                  <c:v>49.6</c:v>
                </c:pt>
                <c:pt idx="7191">
                  <c:v>51.6</c:v>
                </c:pt>
                <c:pt idx="7192">
                  <c:v>52.400000000000006</c:v>
                </c:pt>
                <c:pt idx="7193">
                  <c:v>53.199999999999996</c:v>
                </c:pt>
                <c:pt idx="7194">
                  <c:v>51.6</c:v>
                </c:pt>
                <c:pt idx="7195">
                  <c:v>51.6</c:v>
                </c:pt>
                <c:pt idx="7196">
                  <c:v>55.199999999999996</c:v>
                </c:pt>
                <c:pt idx="7197">
                  <c:v>58</c:v>
                </c:pt>
                <c:pt idx="7198">
                  <c:v>55.1</c:v>
                </c:pt>
                <c:pt idx="7199">
                  <c:v>49.5</c:v>
                </c:pt>
                <c:pt idx="7200">
                  <c:v>50.2</c:v>
                </c:pt>
                <c:pt idx="7201">
                  <c:v>63</c:v>
                </c:pt>
                <c:pt idx="7202">
                  <c:v>84.7</c:v>
                </c:pt>
                <c:pt idx="7203">
                  <c:v>116.5</c:v>
                </c:pt>
                <c:pt idx="7204">
                  <c:v>149.4</c:v>
                </c:pt>
                <c:pt idx="7205">
                  <c:v>175.2</c:v>
                </c:pt>
                <c:pt idx="7206">
                  <c:v>195.89999999999998</c:v>
                </c:pt>
                <c:pt idx="7207">
                  <c:v>221.1</c:v>
                </c:pt>
                <c:pt idx="7208">
                  <c:v>250.6</c:v>
                </c:pt>
                <c:pt idx="7209">
                  <c:v>321.79999999999995</c:v>
                </c:pt>
                <c:pt idx="7210">
                  <c:v>368.4</c:v>
                </c:pt>
                <c:pt idx="7211">
                  <c:v>382.7</c:v>
                </c:pt>
                <c:pt idx="7212">
                  <c:v>371.90000000000003</c:v>
                </c:pt>
                <c:pt idx="7213">
                  <c:v>366.4</c:v>
                </c:pt>
                <c:pt idx="7214">
                  <c:v>353.6</c:v>
                </c:pt>
                <c:pt idx="7215">
                  <c:v>335.6</c:v>
                </c:pt>
                <c:pt idx="7216">
                  <c:v>320</c:v>
                </c:pt>
                <c:pt idx="7217">
                  <c:v>329.5</c:v>
                </c:pt>
                <c:pt idx="7218">
                  <c:v>339.8</c:v>
                </c:pt>
                <c:pt idx="7219">
                  <c:v>358</c:v>
                </c:pt>
                <c:pt idx="7220">
                  <c:v>385.6</c:v>
                </c:pt>
                <c:pt idx="7221">
                  <c:v>408</c:v>
                </c:pt>
                <c:pt idx="7222">
                  <c:v>442.59999999999997</c:v>
                </c:pt>
                <c:pt idx="7223">
                  <c:v>485.70000000000005</c:v>
                </c:pt>
                <c:pt idx="7224">
                  <c:v>512.80000000000007</c:v>
                </c:pt>
                <c:pt idx="7225">
                  <c:v>521.9</c:v>
                </c:pt>
                <c:pt idx="7226">
                  <c:v>538.20000000000005</c:v>
                </c:pt>
                <c:pt idx="7227">
                  <c:v>551.30000000000007</c:v>
                </c:pt>
                <c:pt idx="7228">
                  <c:v>565.79999999999995</c:v>
                </c:pt>
                <c:pt idx="7229">
                  <c:v>590.30000000000007</c:v>
                </c:pt>
                <c:pt idx="7230">
                  <c:v>595.9</c:v>
                </c:pt>
                <c:pt idx="7231">
                  <c:v>585.6</c:v>
                </c:pt>
                <c:pt idx="7232">
                  <c:v>614.1</c:v>
                </c:pt>
                <c:pt idx="7233">
                  <c:v>679.69999999999993</c:v>
                </c:pt>
                <c:pt idx="7234">
                  <c:v>686</c:v>
                </c:pt>
                <c:pt idx="7235">
                  <c:v>682.6</c:v>
                </c:pt>
                <c:pt idx="7236">
                  <c:v>672.90000000000009</c:v>
                </c:pt>
                <c:pt idx="7237">
                  <c:v>661</c:v>
                </c:pt>
                <c:pt idx="7238">
                  <c:v>641.9</c:v>
                </c:pt>
                <c:pt idx="7239">
                  <c:v>617.80000000000007</c:v>
                </c:pt>
                <c:pt idx="7240">
                  <c:v>566.9</c:v>
                </c:pt>
                <c:pt idx="7241">
                  <c:v>509.70000000000005</c:v>
                </c:pt>
                <c:pt idx="7242">
                  <c:v>477.1</c:v>
                </c:pt>
                <c:pt idx="7243">
                  <c:v>451.7</c:v>
                </c:pt>
                <c:pt idx="7244">
                  <c:v>429.5</c:v>
                </c:pt>
                <c:pt idx="7245">
                  <c:v>423.8</c:v>
                </c:pt>
                <c:pt idx="7246">
                  <c:v>427.4</c:v>
                </c:pt>
                <c:pt idx="7247">
                  <c:v>441.3</c:v>
                </c:pt>
                <c:pt idx="7248">
                  <c:v>451.7</c:v>
                </c:pt>
                <c:pt idx="7249">
                  <c:v>462</c:v>
                </c:pt>
                <c:pt idx="7250">
                  <c:v>454.1</c:v>
                </c:pt>
                <c:pt idx="7251">
                  <c:v>450.5</c:v>
                </c:pt>
                <c:pt idx="7252">
                  <c:v>422.09999999999997</c:v>
                </c:pt>
                <c:pt idx="7253">
                  <c:v>380.59999999999997</c:v>
                </c:pt>
                <c:pt idx="7254">
                  <c:v>345.2</c:v>
                </c:pt>
                <c:pt idx="7255">
                  <c:v>306.20000000000005</c:v>
                </c:pt>
                <c:pt idx="7256">
                  <c:v>292.2</c:v>
                </c:pt>
                <c:pt idx="7257">
                  <c:v>322.40000000000003</c:v>
                </c:pt>
                <c:pt idx="7258">
                  <c:v>324.60000000000002</c:v>
                </c:pt>
                <c:pt idx="7259">
                  <c:v>323.60000000000002</c:v>
                </c:pt>
                <c:pt idx="7260">
                  <c:v>315</c:v>
                </c:pt>
                <c:pt idx="7261">
                  <c:v>304.8</c:v>
                </c:pt>
                <c:pt idx="7262">
                  <c:v>289.7</c:v>
                </c:pt>
                <c:pt idx="7263">
                  <c:v>268.89999999999998</c:v>
                </c:pt>
                <c:pt idx="7264">
                  <c:v>226</c:v>
                </c:pt>
                <c:pt idx="7265">
                  <c:v>192.5</c:v>
                </c:pt>
                <c:pt idx="7266">
                  <c:v>179.7</c:v>
                </c:pt>
                <c:pt idx="7267">
                  <c:v>173.6</c:v>
                </c:pt>
                <c:pt idx="7268">
                  <c:v>176.3</c:v>
                </c:pt>
                <c:pt idx="7269">
                  <c:v>184.29999999999998</c:v>
                </c:pt>
                <c:pt idx="7270">
                  <c:v>199.4</c:v>
                </c:pt>
                <c:pt idx="7271">
                  <c:v>215.29999999999998</c:v>
                </c:pt>
                <c:pt idx="7272">
                  <c:v>227.70000000000002</c:v>
                </c:pt>
                <c:pt idx="7273">
                  <c:v>238.8</c:v>
                </c:pt>
                <c:pt idx="7274">
                  <c:v>239.6</c:v>
                </c:pt>
                <c:pt idx="7275">
                  <c:v>236.5</c:v>
                </c:pt>
                <c:pt idx="7276">
                  <c:v>225.39999999999998</c:v>
                </c:pt>
                <c:pt idx="7277">
                  <c:v>211.10000000000002</c:v>
                </c:pt>
                <c:pt idx="7278">
                  <c:v>193.70000000000002</c:v>
                </c:pt>
                <c:pt idx="7279">
                  <c:v>174.9</c:v>
                </c:pt>
                <c:pt idx="7280">
                  <c:v>174.8</c:v>
                </c:pt>
                <c:pt idx="7281">
                  <c:v>217.1</c:v>
                </c:pt>
                <c:pt idx="7282">
                  <c:v>212.9</c:v>
                </c:pt>
                <c:pt idx="7283">
                  <c:v>198.1</c:v>
                </c:pt>
                <c:pt idx="7284">
                  <c:v>187.5</c:v>
                </c:pt>
                <c:pt idx="7285">
                  <c:v>187.20000000000002</c:v>
                </c:pt>
                <c:pt idx="7286">
                  <c:v>191.8</c:v>
                </c:pt>
                <c:pt idx="7287">
                  <c:v>183.79999999999998</c:v>
                </c:pt>
                <c:pt idx="7288">
                  <c:v>151.69999999999999</c:v>
                </c:pt>
                <c:pt idx="7289">
                  <c:v>137.6</c:v>
                </c:pt>
                <c:pt idx="7290">
                  <c:v>129</c:v>
                </c:pt>
                <c:pt idx="7291">
                  <c:v>118.4</c:v>
                </c:pt>
                <c:pt idx="7292">
                  <c:v>112.9</c:v>
                </c:pt>
                <c:pt idx="7293">
                  <c:v>114.6</c:v>
                </c:pt>
                <c:pt idx="7294">
                  <c:v>131.5</c:v>
                </c:pt>
                <c:pt idx="7295">
                  <c:v>159.89999999999998</c:v>
                </c:pt>
                <c:pt idx="7296">
                  <c:v>187.9</c:v>
                </c:pt>
                <c:pt idx="7297">
                  <c:v>217.1</c:v>
                </c:pt>
                <c:pt idx="7298">
                  <c:v>228</c:v>
                </c:pt>
                <c:pt idx="7299">
                  <c:v>222.6</c:v>
                </c:pt>
                <c:pt idx="7300">
                  <c:v>222.8</c:v>
                </c:pt>
                <c:pt idx="7301">
                  <c:v>219.79999999999998</c:v>
                </c:pt>
                <c:pt idx="7302">
                  <c:v>217.9</c:v>
                </c:pt>
                <c:pt idx="7303">
                  <c:v>210.5</c:v>
                </c:pt>
                <c:pt idx="7304">
                  <c:v>217.29999999999998</c:v>
                </c:pt>
                <c:pt idx="7305">
                  <c:v>258.10000000000002</c:v>
                </c:pt>
                <c:pt idx="7306">
                  <c:v>251</c:v>
                </c:pt>
                <c:pt idx="7307">
                  <c:v>235.4</c:v>
                </c:pt>
                <c:pt idx="7308">
                  <c:v>224.89999999999998</c:v>
                </c:pt>
                <c:pt idx="7309">
                  <c:v>220.4</c:v>
                </c:pt>
                <c:pt idx="7310">
                  <c:v>218.1</c:v>
                </c:pt>
                <c:pt idx="7311">
                  <c:v>208</c:v>
                </c:pt>
                <c:pt idx="7312">
                  <c:v>186.9</c:v>
                </c:pt>
                <c:pt idx="7313">
                  <c:v>192</c:v>
                </c:pt>
                <c:pt idx="7314">
                  <c:v>194.5</c:v>
                </c:pt>
                <c:pt idx="7315">
                  <c:v>189.79999999999998</c:v>
                </c:pt>
                <c:pt idx="7316">
                  <c:v>185</c:v>
                </c:pt>
                <c:pt idx="7317">
                  <c:v>179.5</c:v>
                </c:pt>
                <c:pt idx="7318">
                  <c:v>163.80000000000001</c:v>
                </c:pt>
                <c:pt idx="7319">
                  <c:v>144</c:v>
                </c:pt>
                <c:pt idx="7320">
                  <c:v>120.5</c:v>
                </c:pt>
                <c:pt idx="7321">
                  <c:v>99.2</c:v>
                </c:pt>
                <c:pt idx="7322">
                  <c:v>82.100000000000009</c:v>
                </c:pt>
                <c:pt idx="7323">
                  <c:v>68.3</c:v>
                </c:pt>
                <c:pt idx="7324">
                  <c:v>57.2</c:v>
                </c:pt>
                <c:pt idx="7325">
                  <c:v>51.2</c:v>
                </c:pt>
                <c:pt idx="7326">
                  <c:v>50.6</c:v>
                </c:pt>
                <c:pt idx="7327">
                  <c:v>50.1</c:v>
                </c:pt>
                <c:pt idx="7328">
                  <c:v>38.800000000000004</c:v>
                </c:pt>
                <c:pt idx="7329">
                  <c:v>30.900000000000002</c:v>
                </c:pt>
                <c:pt idx="7330">
                  <c:v>28.9</c:v>
                </c:pt>
                <c:pt idx="7331">
                  <c:v>26.700000000000003</c:v>
                </c:pt>
                <c:pt idx="7332">
                  <c:v>24.8</c:v>
                </c:pt>
                <c:pt idx="7333">
                  <c:v>22.9</c:v>
                </c:pt>
                <c:pt idx="7334">
                  <c:v>20.7</c:v>
                </c:pt>
                <c:pt idx="7335">
                  <c:v>18.700000000000003</c:v>
                </c:pt>
                <c:pt idx="7336">
                  <c:v>21.9</c:v>
                </c:pt>
                <c:pt idx="7337">
                  <c:v>25.6</c:v>
                </c:pt>
                <c:pt idx="7338">
                  <c:v>28.299999999999997</c:v>
                </c:pt>
                <c:pt idx="7339">
                  <c:v>42.1</c:v>
                </c:pt>
                <c:pt idx="7340">
                  <c:v>67.400000000000006</c:v>
                </c:pt>
                <c:pt idx="7341">
                  <c:v>98.7</c:v>
                </c:pt>
                <c:pt idx="7342">
                  <c:v>126.6</c:v>
                </c:pt>
                <c:pt idx="7343">
                  <c:v>141.1</c:v>
                </c:pt>
                <c:pt idx="7344">
                  <c:v>149.4</c:v>
                </c:pt>
                <c:pt idx="7345">
                  <c:v>155.9</c:v>
                </c:pt>
                <c:pt idx="7346">
                  <c:v>162.89999999999998</c:v>
                </c:pt>
                <c:pt idx="7347">
                  <c:v>170</c:v>
                </c:pt>
                <c:pt idx="7348">
                  <c:v>173.5</c:v>
                </c:pt>
                <c:pt idx="7349">
                  <c:v>178.29999999999998</c:v>
                </c:pt>
                <c:pt idx="7350">
                  <c:v>183.29999999999998</c:v>
                </c:pt>
                <c:pt idx="7351">
                  <c:v>171.9</c:v>
                </c:pt>
                <c:pt idx="7352">
                  <c:v>138.69999999999999</c:v>
                </c:pt>
                <c:pt idx="7353">
                  <c:v>178.1</c:v>
                </c:pt>
                <c:pt idx="7354">
                  <c:v>188</c:v>
                </c:pt>
                <c:pt idx="7355">
                  <c:v>196.39999999999998</c:v>
                </c:pt>
                <c:pt idx="7356">
                  <c:v>211.9</c:v>
                </c:pt>
                <c:pt idx="7357">
                  <c:v>223.70000000000002</c:v>
                </c:pt>
                <c:pt idx="7358">
                  <c:v>228.2</c:v>
                </c:pt>
                <c:pt idx="7359">
                  <c:v>221.20000000000002</c:v>
                </c:pt>
                <c:pt idx="7360">
                  <c:v>188.1</c:v>
                </c:pt>
                <c:pt idx="7361">
                  <c:v>189</c:v>
                </c:pt>
                <c:pt idx="7362">
                  <c:v>205</c:v>
                </c:pt>
                <c:pt idx="7363">
                  <c:v>221.8</c:v>
                </c:pt>
                <c:pt idx="7364">
                  <c:v>233.3</c:v>
                </c:pt>
                <c:pt idx="7365">
                  <c:v>239.6</c:v>
                </c:pt>
                <c:pt idx="7366">
                  <c:v>253.5</c:v>
                </c:pt>
                <c:pt idx="7367">
                  <c:v>271.8</c:v>
                </c:pt>
                <c:pt idx="7368">
                  <c:v>283.5</c:v>
                </c:pt>
                <c:pt idx="7369">
                  <c:v>289.39999999999998</c:v>
                </c:pt>
                <c:pt idx="7370">
                  <c:v>299.3</c:v>
                </c:pt>
                <c:pt idx="7371">
                  <c:v>304.5</c:v>
                </c:pt>
                <c:pt idx="7372">
                  <c:v>303.3</c:v>
                </c:pt>
                <c:pt idx="7373">
                  <c:v>299.59999999999997</c:v>
                </c:pt>
                <c:pt idx="7374">
                  <c:v>288.3</c:v>
                </c:pt>
                <c:pt idx="7375">
                  <c:v>264.5</c:v>
                </c:pt>
                <c:pt idx="7376">
                  <c:v>241.10000000000002</c:v>
                </c:pt>
                <c:pt idx="7377">
                  <c:v>307.90000000000003</c:v>
                </c:pt>
                <c:pt idx="7378">
                  <c:v>315.2</c:v>
                </c:pt>
                <c:pt idx="7379">
                  <c:v>300.8</c:v>
                </c:pt>
                <c:pt idx="7380">
                  <c:v>281.7</c:v>
                </c:pt>
                <c:pt idx="7381">
                  <c:v>257.5</c:v>
                </c:pt>
                <c:pt idx="7382">
                  <c:v>225.89999999999998</c:v>
                </c:pt>
                <c:pt idx="7383">
                  <c:v>179.5</c:v>
                </c:pt>
                <c:pt idx="7384">
                  <c:v>133.5</c:v>
                </c:pt>
                <c:pt idx="7385">
                  <c:v>111.5</c:v>
                </c:pt>
                <c:pt idx="7386">
                  <c:v>102.8</c:v>
                </c:pt>
                <c:pt idx="7387">
                  <c:v>102.7</c:v>
                </c:pt>
                <c:pt idx="7388">
                  <c:v>105.89999999999999</c:v>
                </c:pt>
                <c:pt idx="7389">
                  <c:v>108.39999999999999</c:v>
                </c:pt>
                <c:pt idx="7390">
                  <c:v>109.89999999999999</c:v>
                </c:pt>
                <c:pt idx="7391">
                  <c:v>111.60000000000001</c:v>
                </c:pt>
                <c:pt idx="7392">
                  <c:v>112.8</c:v>
                </c:pt>
                <c:pt idx="7393">
                  <c:v>114.3</c:v>
                </c:pt>
                <c:pt idx="7394">
                  <c:v>112.8</c:v>
                </c:pt>
                <c:pt idx="7395">
                  <c:v>108.10000000000001</c:v>
                </c:pt>
                <c:pt idx="7396">
                  <c:v>98</c:v>
                </c:pt>
                <c:pt idx="7397">
                  <c:v>87.2</c:v>
                </c:pt>
                <c:pt idx="7398">
                  <c:v>76.099999999999994</c:v>
                </c:pt>
                <c:pt idx="7399">
                  <c:v>60.6</c:v>
                </c:pt>
                <c:pt idx="7400">
                  <c:v>41.7</c:v>
                </c:pt>
                <c:pt idx="7401">
                  <c:v>39.9</c:v>
                </c:pt>
                <c:pt idx="7402">
                  <c:v>40.4</c:v>
                </c:pt>
                <c:pt idx="7403">
                  <c:v>44.4</c:v>
                </c:pt>
                <c:pt idx="7404">
                  <c:v>54.9</c:v>
                </c:pt>
                <c:pt idx="7405">
                  <c:v>70.2</c:v>
                </c:pt>
                <c:pt idx="7406">
                  <c:v>83.7</c:v>
                </c:pt>
                <c:pt idx="7407">
                  <c:v>86.9</c:v>
                </c:pt>
                <c:pt idx="7408">
                  <c:v>76.599999999999994</c:v>
                </c:pt>
                <c:pt idx="7409">
                  <c:v>83.2</c:v>
                </c:pt>
                <c:pt idx="7410">
                  <c:v>90.7</c:v>
                </c:pt>
                <c:pt idx="7411">
                  <c:v>97.4</c:v>
                </c:pt>
                <c:pt idx="7412">
                  <c:v>108.3</c:v>
                </c:pt>
                <c:pt idx="7413">
                  <c:v>124.3</c:v>
                </c:pt>
                <c:pt idx="7414">
                  <c:v>137.1</c:v>
                </c:pt>
                <c:pt idx="7415">
                  <c:v>146.19999999999999</c:v>
                </c:pt>
                <c:pt idx="7416">
                  <c:v>156.20000000000002</c:v>
                </c:pt>
                <c:pt idx="7417">
                  <c:v>174</c:v>
                </c:pt>
                <c:pt idx="7418">
                  <c:v>194</c:v>
                </c:pt>
                <c:pt idx="7419">
                  <c:v>220.4</c:v>
                </c:pt>
                <c:pt idx="7420">
                  <c:v>236.1</c:v>
                </c:pt>
                <c:pt idx="7421">
                  <c:v>244.2</c:v>
                </c:pt>
                <c:pt idx="7422">
                  <c:v>255.5</c:v>
                </c:pt>
                <c:pt idx="7423">
                  <c:v>256.10000000000002</c:v>
                </c:pt>
                <c:pt idx="7424">
                  <c:v>233.7</c:v>
                </c:pt>
                <c:pt idx="7425">
                  <c:v>275.10000000000002</c:v>
                </c:pt>
                <c:pt idx="7426">
                  <c:v>316.90000000000003</c:v>
                </c:pt>
                <c:pt idx="7427">
                  <c:v>359.9</c:v>
                </c:pt>
                <c:pt idx="7428">
                  <c:v>399.3</c:v>
                </c:pt>
                <c:pt idx="7429">
                  <c:v>428.70000000000005</c:v>
                </c:pt>
                <c:pt idx="7430">
                  <c:v>448.5</c:v>
                </c:pt>
                <c:pt idx="7431">
                  <c:v>442.59999999999997</c:v>
                </c:pt>
                <c:pt idx="7432">
                  <c:v>412.2</c:v>
                </c:pt>
                <c:pt idx="7433">
                  <c:v>398.3</c:v>
                </c:pt>
                <c:pt idx="7434">
                  <c:v>407.5</c:v>
                </c:pt>
                <c:pt idx="7435">
                  <c:v>408.4</c:v>
                </c:pt>
                <c:pt idx="7436">
                  <c:v>413.7</c:v>
                </c:pt>
                <c:pt idx="7437">
                  <c:v>436.09999999999997</c:v>
                </c:pt>
                <c:pt idx="7438">
                  <c:v>467.2</c:v>
                </c:pt>
                <c:pt idx="7439">
                  <c:v>500</c:v>
                </c:pt>
                <c:pt idx="7440">
                  <c:v>528.1</c:v>
                </c:pt>
                <c:pt idx="7441">
                  <c:v>548.79999999999995</c:v>
                </c:pt>
                <c:pt idx="7442">
                  <c:v>572.9</c:v>
                </c:pt>
                <c:pt idx="7443">
                  <c:v>583.30000000000007</c:v>
                </c:pt>
                <c:pt idx="7444">
                  <c:v>574.1</c:v>
                </c:pt>
                <c:pt idx="7445">
                  <c:v>559.79999999999995</c:v>
                </c:pt>
                <c:pt idx="7446">
                  <c:v>555.20000000000005</c:v>
                </c:pt>
                <c:pt idx="7447">
                  <c:v>549.79999999999995</c:v>
                </c:pt>
                <c:pt idx="7448">
                  <c:v>544.79999999999995</c:v>
                </c:pt>
                <c:pt idx="7449">
                  <c:v>571</c:v>
                </c:pt>
                <c:pt idx="7450">
                  <c:v>626</c:v>
                </c:pt>
                <c:pt idx="7451">
                  <c:v>656.5</c:v>
                </c:pt>
                <c:pt idx="7452">
                  <c:v>677.69999999999993</c:v>
                </c:pt>
                <c:pt idx="7453">
                  <c:v>673.69999999999993</c:v>
                </c:pt>
                <c:pt idx="7454">
                  <c:v>646</c:v>
                </c:pt>
                <c:pt idx="7455">
                  <c:v>601.1</c:v>
                </c:pt>
                <c:pt idx="7456">
                  <c:v>537.6</c:v>
                </c:pt>
                <c:pt idx="7457">
                  <c:v>511.8</c:v>
                </c:pt>
                <c:pt idx="7458">
                  <c:v>495.09999999999997</c:v>
                </c:pt>
                <c:pt idx="7459">
                  <c:v>480.2</c:v>
                </c:pt>
                <c:pt idx="7460">
                  <c:v>486.59999999999997</c:v>
                </c:pt>
                <c:pt idx="7461">
                  <c:v>507.8</c:v>
                </c:pt>
                <c:pt idx="7462">
                  <c:v>510.70000000000005</c:v>
                </c:pt>
                <c:pt idx="7463">
                  <c:v>503.29999999999995</c:v>
                </c:pt>
                <c:pt idx="7464">
                  <c:v>483.20000000000005</c:v>
                </c:pt>
                <c:pt idx="7465">
                  <c:v>469.5</c:v>
                </c:pt>
                <c:pt idx="7466">
                  <c:v>439.40000000000003</c:v>
                </c:pt>
                <c:pt idx="7467">
                  <c:v>403.7</c:v>
                </c:pt>
                <c:pt idx="7468">
                  <c:v>350.1</c:v>
                </c:pt>
                <c:pt idx="7469">
                  <c:v>296.3</c:v>
                </c:pt>
                <c:pt idx="7470">
                  <c:v>240.3</c:v>
                </c:pt>
                <c:pt idx="7471">
                  <c:v>189.1</c:v>
                </c:pt>
                <c:pt idx="7472">
                  <c:v>154.1</c:v>
                </c:pt>
                <c:pt idx="7473">
                  <c:v>202.7</c:v>
                </c:pt>
                <c:pt idx="7474">
                  <c:v>220.79999999999998</c:v>
                </c:pt>
                <c:pt idx="7475">
                  <c:v>232.6</c:v>
                </c:pt>
                <c:pt idx="7476">
                  <c:v>250.1</c:v>
                </c:pt>
                <c:pt idx="7477">
                  <c:v>245.29999999999998</c:v>
                </c:pt>
                <c:pt idx="7478">
                  <c:v>230.7</c:v>
                </c:pt>
                <c:pt idx="7479">
                  <c:v>219.29999999999998</c:v>
                </c:pt>
                <c:pt idx="7480">
                  <c:v>254.2</c:v>
                </c:pt>
                <c:pt idx="7481">
                  <c:v>279.5</c:v>
                </c:pt>
                <c:pt idx="7482">
                  <c:v>284</c:v>
                </c:pt>
                <c:pt idx="7483">
                  <c:v>318.40000000000003</c:v>
                </c:pt>
                <c:pt idx="7484">
                  <c:v>348.5</c:v>
                </c:pt>
                <c:pt idx="7485">
                  <c:v>346.5</c:v>
                </c:pt>
                <c:pt idx="7486">
                  <c:v>316.2</c:v>
                </c:pt>
                <c:pt idx="7487">
                  <c:v>278.3</c:v>
                </c:pt>
                <c:pt idx="7488">
                  <c:v>234.6</c:v>
                </c:pt>
                <c:pt idx="7489">
                  <c:v>219.9</c:v>
                </c:pt>
                <c:pt idx="7490">
                  <c:v>255.80000000000004</c:v>
                </c:pt>
                <c:pt idx="7491">
                  <c:v>274.3</c:v>
                </c:pt>
                <c:pt idx="7492">
                  <c:v>262.40000000000003</c:v>
                </c:pt>
                <c:pt idx="7493">
                  <c:v>267.90000000000003</c:v>
                </c:pt>
                <c:pt idx="7494">
                  <c:v>274.60000000000002</c:v>
                </c:pt>
                <c:pt idx="7495">
                  <c:v>248.79999999999998</c:v>
                </c:pt>
                <c:pt idx="7496">
                  <c:v>230.3</c:v>
                </c:pt>
                <c:pt idx="7497">
                  <c:v>244.29999999999998</c:v>
                </c:pt>
                <c:pt idx="7498">
                  <c:v>252.1</c:v>
                </c:pt>
                <c:pt idx="7499">
                  <c:v>254.1</c:v>
                </c:pt>
                <c:pt idx="7500">
                  <c:v>275</c:v>
                </c:pt>
                <c:pt idx="7501">
                  <c:v>308.59999999999997</c:v>
                </c:pt>
                <c:pt idx="7502">
                  <c:v>326.7</c:v>
                </c:pt>
                <c:pt idx="7503">
                  <c:v>312.90000000000003</c:v>
                </c:pt>
                <c:pt idx="7504">
                  <c:v>287.89999999999998</c:v>
                </c:pt>
                <c:pt idx="7505">
                  <c:v>273.8</c:v>
                </c:pt>
                <c:pt idx="7506">
                  <c:v>280.7</c:v>
                </c:pt>
                <c:pt idx="7507">
                  <c:v>295.89999999999998</c:v>
                </c:pt>
                <c:pt idx="7508">
                  <c:v>321.5</c:v>
                </c:pt>
                <c:pt idx="7509">
                  <c:v>352.2</c:v>
                </c:pt>
                <c:pt idx="7510">
                  <c:v>384.6</c:v>
                </c:pt>
                <c:pt idx="7511">
                  <c:v>416.5</c:v>
                </c:pt>
                <c:pt idx="7512">
                  <c:v>482.09999999999997</c:v>
                </c:pt>
                <c:pt idx="7513">
                  <c:v>542</c:v>
                </c:pt>
                <c:pt idx="7514">
                  <c:v>523.70000000000005</c:v>
                </c:pt>
                <c:pt idx="7515">
                  <c:v>497.2</c:v>
                </c:pt>
                <c:pt idx="7516">
                  <c:v>475.3</c:v>
                </c:pt>
                <c:pt idx="7517">
                  <c:v>455.40000000000003</c:v>
                </c:pt>
                <c:pt idx="7518">
                  <c:v>447</c:v>
                </c:pt>
                <c:pt idx="7519">
                  <c:v>426.59999999999997</c:v>
                </c:pt>
                <c:pt idx="7520">
                  <c:v>439.3</c:v>
                </c:pt>
                <c:pt idx="7521">
                  <c:v>481.8</c:v>
                </c:pt>
                <c:pt idx="7522">
                  <c:v>478.7</c:v>
                </c:pt>
                <c:pt idx="7523">
                  <c:v>457.9</c:v>
                </c:pt>
                <c:pt idx="7524">
                  <c:v>437.40000000000003</c:v>
                </c:pt>
                <c:pt idx="7525">
                  <c:v>421.70000000000005</c:v>
                </c:pt>
                <c:pt idx="7526">
                  <c:v>401.1</c:v>
                </c:pt>
                <c:pt idx="7527">
                  <c:v>368.8</c:v>
                </c:pt>
                <c:pt idx="7528">
                  <c:v>325.5</c:v>
                </c:pt>
                <c:pt idx="7529">
                  <c:v>295.89999999999998</c:v>
                </c:pt>
                <c:pt idx="7530">
                  <c:v>288.60000000000002</c:v>
                </c:pt>
                <c:pt idx="7531">
                  <c:v>294.70000000000005</c:v>
                </c:pt>
                <c:pt idx="7532">
                  <c:v>312.8</c:v>
                </c:pt>
                <c:pt idx="7533">
                  <c:v>328.7</c:v>
                </c:pt>
                <c:pt idx="7534">
                  <c:v>339.7</c:v>
                </c:pt>
                <c:pt idx="7535">
                  <c:v>351.4</c:v>
                </c:pt>
                <c:pt idx="7536">
                  <c:v>371.09999999999997</c:v>
                </c:pt>
                <c:pt idx="7537">
                  <c:v>403.3</c:v>
                </c:pt>
                <c:pt idx="7538">
                  <c:v>450.90000000000003</c:v>
                </c:pt>
                <c:pt idx="7539">
                  <c:v>476.1</c:v>
                </c:pt>
                <c:pt idx="7540">
                  <c:v>497.40000000000003</c:v>
                </c:pt>
                <c:pt idx="7541">
                  <c:v>487.8</c:v>
                </c:pt>
                <c:pt idx="7542">
                  <c:v>468.8</c:v>
                </c:pt>
                <c:pt idx="7543">
                  <c:v>433.2</c:v>
                </c:pt>
                <c:pt idx="7544">
                  <c:v>401.5</c:v>
                </c:pt>
                <c:pt idx="7545">
                  <c:v>454.90000000000003</c:v>
                </c:pt>
                <c:pt idx="7546">
                  <c:v>455.6</c:v>
                </c:pt>
                <c:pt idx="7547">
                  <c:v>445.90000000000003</c:v>
                </c:pt>
                <c:pt idx="7548">
                  <c:v>440.90000000000003</c:v>
                </c:pt>
                <c:pt idx="7549">
                  <c:v>428.4</c:v>
                </c:pt>
                <c:pt idx="7550">
                  <c:v>402.1</c:v>
                </c:pt>
                <c:pt idx="7551">
                  <c:v>355.7</c:v>
                </c:pt>
                <c:pt idx="7552">
                  <c:v>300</c:v>
                </c:pt>
                <c:pt idx="7553">
                  <c:v>261.40000000000003</c:v>
                </c:pt>
                <c:pt idx="7554">
                  <c:v>253.3</c:v>
                </c:pt>
                <c:pt idx="7555">
                  <c:v>258.40000000000003</c:v>
                </c:pt>
                <c:pt idx="7556">
                  <c:v>268.8</c:v>
                </c:pt>
                <c:pt idx="7557">
                  <c:v>275.89999999999998</c:v>
                </c:pt>
                <c:pt idx="7558">
                  <c:v>282</c:v>
                </c:pt>
                <c:pt idx="7559">
                  <c:v>290.89999999999998</c:v>
                </c:pt>
                <c:pt idx="7560">
                  <c:v>295.3</c:v>
                </c:pt>
                <c:pt idx="7561">
                  <c:v>294.3</c:v>
                </c:pt>
                <c:pt idx="7562">
                  <c:v>297.39999999999998</c:v>
                </c:pt>
                <c:pt idx="7563">
                  <c:v>300</c:v>
                </c:pt>
                <c:pt idx="7564">
                  <c:v>313.40000000000003</c:v>
                </c:pt>
                <c:pt idx="7565">
                  <c:v>318.79999999999995</c:v>
                </c:pt>
                <c:pt idx="7566">
                  <c:v>317.7</c:v>
                </c:pt>
                <c:pt idx="7567">
                  <c:v>313.40000000000003</c:v>
                </c:pt>
                <c:pt idx="7568">
                  <c:v>285.10000000000002</c:v>
                </c:pt>
                <c:pt idx="7569">
                  <c:v>334.1</c:v>
                </c:pt>
                <c:pt idx="7570">
                  <c:v>412.2</c:v>
                </c:pt>
                <c:pt idx="7571">
                  <c:v>470.1</c:v>
                </c:pt>
                <c:pt idx="7572">
                  <c:v>521.80000000000007</c:v>
                </c:pt>
                <c:pt idx="7573">
                  <c:v>559.79999999999995</c:v>
                </c:pt>
                <c:pt idx="7574">
                  <c:v>567.30000000000007</c:v>
                </c:pt>
                <c:pt idx="7575">
                  <c:v>540.20000000000005</c:v>
                </c:pt>
                <c:pt idx="7576">
                  <c:v>528.69999999999993</c:v>
                </c:pt>
                <c:pt idx="7577">
                  <c:v>544</c:v>
                </c:pt>
                <c:pt idx="7578">
                  <c:v>556</c:v>
                </c:pt>
                <c:pt idx="7579">
                  <c:v>569.1</c:v>
                </c:pt>
                <c:pt idx="7580">
                  <c:v>577.4</c:v>
                </c:pt>
                <c:pt idx="7581">
                  <c:v>571.79999999999995</c:v>
                </c:pt>
                <c:pt idx="7582">
                  <c:v>554.30000000000007</c:v>
                </c:pt>
                <c:pt idx="7583">
                  <c:v>532.1</c:v>
                </c:pt>
                <c:pt idx="7584">
                  <c:v>513.59999999999991</c:v>
                </c:pt>
                <c:pt idx="7585">
                  <c:v>501.49999999999994</c:v>
                </c:pt>
                <c:pt idx="7586">
                  <c:v>513.80000000000007</c:v>
                </c:pt>
                <c:pt idx="7587">
                  <c:v>525.90000000000009</c:v>
                </c:pt>
                <c:pt idx="7588">
                  <c:v>522.1</c:v>
                </c:pt>
                <c:pt idx="7589">
                  <c:v>509.90000000000003</c:v>
                </c:pt>
                <c:pt idx="7590">
                  <c:v>493.9</c:v>
                </c:pt>
                <c:pt idx="7591">
                  <c:v>487.9</c:v>
                </c:pt>
                <c:pt idx="7592">
                  <c:v>465.7</c:v>
                </c:pt>
                <c:pt idx="7593">
                  <c:v>557.6</c:v>
                </c:pt>
                <c:pt idx="7594">
                  <c:v>612.6</c:v>
                </c:pt>
                <c:pt idx="7595">
                  <c:v>624.19999999999993</c:v>
                </c:pt>
                <c:pt idx="7596">
                  <c:v>609.1</c:v>
                </c:pt>
                <c:pt idx="7597">
                  <c:v>580.30000000000007</c:v>
                </c:pt>
                <c:pt idx="7598">
                  <c:v>537.4</c:v>
                </c:pt>
                <c:pt idx="7599">
                  <c:v>460.6</c:v>
                </c:pt>
                <c:pt idx="7600">
                  <c:v>383.1</c:v>
                </c:pt>
                <c:pt idx="7601">
                  <c:v>346.6</c:v>
                </c:pt>
                <c:pt idx="7602">
                  <c:v>319.5</c:v>
                </c:pt>
                <c:pt idx="7603">
                  <c:v>290</c:v>
                </c:pt>
                <c:pt idx="7604">
                  <c:v>271</c:v>
                </c:pt>
                <c:pt idx="7605">
                  <c:v>255.2</c:v>
                </c:pt>
                <c:pt idx="7606">
                  <c:v>225.89999999999998</c:v>
                </c:pt>
                <c:pt idx="7607">
                  <c:v>197.7</c:v>
                </c:pt>
                <c:pt idx="7608">
                  <c:v>175</c:v>
                </c:pt>
                <c:pt idx="7609">
                  <c:v>151.60000000000002</c:v>
                </c:pt>
                <c:pt idx="7610">
                  <c:v>127.6</c:v>
                </c:pt>
                <c:pt idx="7611">
                  <c:v>106.2</c:v>
                </c:pt>
                <c:pt idx="7612">
                  <c:v>91.1</c:v>
                </c:pt>
                <c:pt idx="7613">
                  <c:v>78.100000000000009</c:v>
                </c:pt>
                <c:pt idx="7614">
                  <c:v>64.3</c:v>
                </c:pt>
                <c:pt idx="7615">
                  <c:v>52.699999999999996</c:v>
                </c:pt>
                <c:pt idx="7616">
                  <c:v>39.6</c:v>
                </c:pt>
                <c:pt idx="7617">
                  <c:v>32.099999999999994</c:v>
                </c:pt>
                <c:pt idx="7618">
                  <c:v>34.700000000000003</c:v>
                </c:pt>
                <c:pt idx="7619">
                  <c:v>44</c:v>
                </c:pt>
                <c:pt idx="7620">
                  <c:v>54.9</c:v>
                </c:pt>
                <c:pt idx="7621">
                  <c:v>62.9</c:v>
                </c:pt>
                <c:pt idx="7622">
                  <c:v>65.100000000000009</c:v>
                </c:pt>
                <c:pt idx="7623">
                  <c:v>59</c:v>
                </c:pt>
                <c:pt idx="7624">
                  <c:v>49</c:v>
                </c:pt>
                <c:pt idx="7625">
                  <c:v>42.1</c:v>
                </c:pt>
                <c:pt idx="7626">
                  <c:v>35.4</c:v>
                </c:pt>
                <c:pt idx="7627">
                  <c:v>31.5</c:v>
                </c:pt>
                <c:pt idx="7628">
                  <c:v>30.4</c:v>
                </c:pt>
                <c:pt idx="7629">
                  <c:v>30.5</c:v>
                </c:pt>
                <c:pt idx="7630">
                  <c:v>30.900000000000002</c:v>
                </c:pt>
                <c:pt idx="7631">
                  <c:v>31.8</c:v>
                </c:pt>
                <c:pt idx="7632">
                  <c:v>34.299999999999997</c:v>
                </c:pt>
                <c:pt idx="7633">
                  <c:v>38.6</c:v>
                </c:pt>
                <c:pt idx="7634">
                  <c:v>43.6</c:v>
                </c:pt>
                <c:pt idx="7635">
                  <c:v>49.7</c:v>
                </c:pt>
                <c:pt idx="7636">
                  <c:v>52.8</c:v>
                </c:pt>
                <c:pt idx="7637">
                  <c:v>54.199999999999996</c:v>
                </c:pt>
                <c:pt idx="7638">
                  <c:v>59.8</c:v>
                </c:pt>
                <c:pt idx="7639">
                  <c:v>66.699999999999989</c:v>
                </c:pt>
                <c:pt idx="7640">
                  <c:v>67.3</c:v>
                </c:pt>
                <c:pt idx="7641">
                  <c:v>67</c:v>
                </c:pt>
                <c:pt idx="7642">
                  <c:v>76.8</c:v>
                </c:pt>
                <c:pt idx="7643">
                  <c:v>90.899999999999991</c:v>
                </c:pt>
                <c:pt idx="7644">
                  <c:v>108.60000000000001</c:v>
                </c:pt>
                <c:pt idx="7645">
                  <c:v>120</c:v>
                </c:pt>
                <c:pt idx="7646">
                  <c:v>122.1</c:v>
                </c:pt>
                <c:pt idx="7647">
                  <c:v>115.1</c:v>
                </c:pt>
                <c:pt idx="7648">
                  <c:v>121.1</c:v>
                </c:pt>
                <c:pt idx="7649">
                  <c:v>130.89999999999998</c:v>
                </c:pt>
                <c:pt idx="7650">
                  <c:v>134</c:v>
                </c:pt>
                <c:pt idx="7651">
                  <c:v>131.89999999999998</c:v>
                </c:pt>
                <c:pt idx="7652">
                  <c:v>126.6</c:v>
                </c:pt>
                <c:pt idx="7653">
                  <c:v>125.5</c:v>
                </c:pt>
                <c:pt idx="7654">
                  <c:v>127.40000000000002</c:v>
                </c:pt>
                <c:pt idx="7655">
                  <c:v>134</c:v>
                </c:pt>
                <c:pt idx="7656">
                  <c:v>139.30000000000001</c:v>
                </c:pt>
                <c:pt idx="7657">
                  <c:v>141.80000000000001</c:v>
                </c:pt>
                <c:pt idx="7658">
                  <c:v>145.30000000000001</c:v>
                </c:pt>
                <c:pt idx="7659">
                  <c:v>146.80000000000001</c:v>
                </c:pt>
                <c:pt idx="7660">
                  <c:v>145</c:v>
                </c:pt>
                <c:pt idx="7661">
                  <c:v>138.5</c:v>
                </c:pt>
                <c:pt idx="7662">
                  <c:v>129.5</c:v>
                </c:pt>
                <c:pt idx="7663">
                  <c:v>126.6</c:v>
                </c:pt>
                <c:pt idx="7664">
                  <c:v>118.8</c:v>
                </c:pt>
                <c:pt idx="7665">
                  <c:v>121.89999999999999</c:v>
                </c:pt>
                <c:pt idx="7666">
                  <c:v>136.9</c:v>
                </c:pt>
                <c:pt idx="7667">
                  <c:v>128</c:v>
                </c:pt>
                <c:pt idx="7668">
                  <c:v>117.7</c:v>
                </c:pt>
                <c:pt idx="7669">
                  <c:v>111.19999999999999</c:v>
                </c:pt>
                <c:pt idx="7670">
                  <c:v>110.60000000000001</c:v>
                </c:pt>
                <c:pt idx="7671">
                  <c:v>114</c:v>
                </c:pt>
                <c:pt idx="7672">
                  <c:v>126.5</c:v>
                </c:pt>
                <c:pt idx="7673">
                  <c:v>147.60000000000002</c:v>
                </c:pt>
                <c:pt idx="7674">
                  <c:v>157.79999999999998</c:v>
                </c:pt>
                <c:pt idx="7675">
                  <c:v>161.89999999999998</c:v>
                </c:pt>
                <c:pt idx="7676">
                  <c:v>162.30000000000001</c:v>
                </c:pt>
                <c:pt idx="7677">
                  <c:v>158.6</c:v>
                </c:pt>
                <c:pt idx="7678">
                  <c:v>147.10000000000002</c:v>
                </c:pt>
                <c:pt idx="7679">
                  <c:v>135.1</c:v>
                </c:pt>
                <c:pt idx="7680">
                  <c:v>118.8</c:v>
                </c:pt>
                <c:pt idx="7681">
                  <c:v>105.2</c:v>
                </c:pt>
                <c:pt idx="7682">
                  <c:v>96.600000000000009</c:v>
                </c:pt>
                <c:pt idx="7683">
                  <c:v>91.300000000000011</c:v>
                </c:pt>
                <c:pt idx="7684">
                  <c:v>91.7</c:v>
                </c:pt>
                <c:pt idx="7685">
                  <c:v>93.3</c:v>
                </c:pt>
                <c:pt idx="7686">
                  <c:v>93.899999999999991</c:v>
                </c:pt>
                <c:pt idx="7687">
                  <c:v>93.899999999999991</c:v>
                </c:pt>
                <c:pt idx="7688">
                  <c:v>84.2</c:v>
                </c:pt>
                <c:pt idx="7689">
                  <c:v>77.3</c:v>
                </c:pt>
                <c:pt idx="7690">
                  <c:v>73.099999999999994</c:v>
                </c:pt>
                <c:pt idx="7691">
                  <c:v>64.400000000000006</c:v>
                </c:pt>
                <c:pt idx="7692">
                  <c:v>58.1</c:v>
                </c:pt>
                <c:pt idx="7693">
                  <c:v>55.4</c:v>
                </c:pt>
                <c:pt idx="7694">
                  <c:v>55.800000000000004</c:v>
                </c:pt>
                <c:pt idx="7695">
                  <c:v>56.599999999999994</c:v>
                </c:pt>
                <c:pt idx="7696">
                  <c:v>59.7</c:v>
                </c:pt>
                <c:pt idx="7697">
                  <c:v>70.599999999999994</c:v>
                </c:pt>
                <c:pt idx="7698">
                  <c:v>85.8</c:v>
                </c:pt>
                <c:pt idx="7699">
                  <c:v>99.9</c:v>
                </c:pt>
                <c:pt idx="7700">
                  <c:v>108.5</c:v>
                </c:pt>
                <c:pt idx="7701">
                  <c:v>113.8</c:v>
                </c:pt>
                <c:pt idx="7702">
                  <c:v>120</c:v>
                </c:pt>
                <c:pt idx="7703">
                  <c:v>126.3</c:v>
                </c:pt>
                <c:pt idx="7704">
                  <c:v>133.5</c:v>
                </c:pt>
                <c:pt idx="7705">
                  <c:v>139.30000000000001</c:v>
                </c:pt>
                <c:pt idx="7706">
                  <c:v>141</c:v>
                </c:pt>
                <c:pt idx="7707">
                  <c:v>141.9</c:v>
                </c:pt>
                <c:pt idx="7708">
                  <c:v>138.6</c:v>
                </c:pt>
                <c:pt idx="7709">
                  <c:v>130.5</c:v>
                </c:pt>
                <c:pt idx="7710">
                  <c:v>119.9</c:v>
                </c:pt>
                <c:pt idx="7711">
                  <c:v>105</c:v>
                </c:pt>
                <c:pt idx="7712">
                  <c:v>84.5</c:v>
                </c:pt>
                <c:pt idx="7713">
                  <c:v>66.8</c:v>
                </c:pt>
                <c:pt idx="7714">
                  <c:v>67.2</c:v>
                </c:pt>
                <c:pt idx="7715">
                  <c:v>72</c:v>
                </c:pt>
                <c:pt idx="7716">
                  <c:v>76.300000000000011</c:v>
                </c:pt>
                <c:pt idx="7717">
                  <c:v>76.8</c:v>
                </c:pt>
                <c:pt idx="7718">
                  <c:v>67.599999999999994</c:v>
                </c:pt>
                <c:pt idx="7719">
                  <c:v>51.7</c:v>
                </c:pt>
                <c:pt idx="7720">
                  <c:v>45.5</c:v>
                </c:pt>
                <c:pt idx="7721">
                  <c:v>50.9</c:v>
                </c:pt>
                <c:pt idx="7722">
                  <c:v>60.3</c:v>
                </c:pt>
                <c:pt idx="7723">
                  <c:v>69.599999999999994</c:v>
                </c:pt>
                <c:pt idx="7724">
                  <c:v>76.599999999999994</c:v>
                </c:pt>
                <c:pt idx="7725">
                  <c:v>82.5</c:v>
                </c:pt>
                <c:pt idx="7726">
                  <c:v>87.3</c:v>
                </c:pt>
                <c:pt idx="7727">
                  <c:v>92.8</c:v>
                </c:pt>
                <c:pt idx="7728">
                  <c:v>99.3</c:v>
                </c:pt>
                <c:pt idx="7729">
                  <c:v>108.2</c:v>
                </c:pt>
                <c:pt idx="7730">
                  <c:v>119.3</c:v>
                </c:pt>
                <c:pt idx="7731">
                  <c:v>130.80000000000001</c:v>
                </c:pt>
                <c:pt idx="7732">
                  <c:v>139.6</c:v>
                </c:pt>
                <c:pt idx="7733">
                  <c:v>146.9</c:v>
                </c:pt>
                <c:pt idx="7734">
                  <c:v>154.9</c:v>
                </c:pt>
                <c:pt idx="7735">
                  <c:v>160</c:v>
                </c:pt>
                <c:pt idx="7736">
                  <c:v>143.4</c:v>
                </c:pt>
                <c:pt idx="7737">
                  <c:v>145.6</c:v>
                </c:pt>
                <c:pt idx="7738">
                  <c:v>171.7</c:v>
                </c:pt>
                <c:pt idx="7739">
                  <c:v>182.60000000000002</c:v>
                </c:pt>
                <c:pt idx="7740">
                  <c:v>193.8</c:v>
                </c:pt>
                <c:pt idx="7741">
                  <c:v>192.20000000000002</c:v>
                </c:pt>
                <c:pt idx="7742">
                  <c:v>174.3</c:v>
                </c:pt>
                <c:pt idx="7743">
                  <c:v>143.6</c:v>
                </c:pt>
                <c:pt idx="7744">
                  <c:v>132.30000000000001</c:v>
                </c:pt>
                <c:pt idx="7745">
                  <c:v>134.69999999999999</c:v>
                </c:pt>
                <c:pt idx="7746">
                  <c:v>141.9</c:v>
                </c:pt>
                <c:pt idx="7747">
                  <c:v>153.29999999999998</c:v>
                </c:pt>
                <c:pt idx="7748">
                  <c:v>157.5</c:v>
                </c:pt>
                <c:pt idx="7749">
                  <c:v>156</c:v>
                </c:pt>
                <c:pt idx="7750">
                  <c:v>167.7</c:v>
                </c:pt>
                <c:pt idx="7751">
                  <c:v>183.29999999999998</c:v>
                </c:pt>
                <c:pt idx="7752">
                  <c:v>192.3</c:v>
                </c:pt>
                <c:pt idx="7753">
                  <c:v>205.3</c:v>
                </c:pt>
                <c:pt idx="7754">
                  <c:v>220.5</c:v>
                </c:pt>
                <c:pt idx="7755">
                  <c:v>230.3</c:v>
                </c:pt>
                <c:pt idx="7756">
                  <c:v>236.8</c:v>
                </c:pt>
                <c:pt idx="7757">
                  <c:v>240.79999999999998</c:v>
                </c:pt>
                <c:pt idx="7758">
                  <c:v>253.5</c:v>
                </c:pt>
                <c:pt idx="7759">
                  <c:v>260.60000000000002</c:v>
                </c:pt>
                <c:pt idx="7760">
                  <c:v>238.5</c:v>
                </c:pt>
                <c:pt idx="7761">
                  <c:v>261.79999999999995</c:v>
                </c:pt>
                <c:pt idx="7762">
                  <c:v>308.40000000000003</c:v>
                </c:pt>
                <c:pt idx="7763">
                  <c:v>318.2</c:v>
                </c:pt>
                <c:pt idx="7764">
                  <c:v>310.59999999999997</c:v>
                </c:pt>
                <c:pt idx="7765">
                  <c:v>279.60000000000002</c:v>
                </c:pt>
                <c:pt idx="7766">
                  <c:v>219.70000000000002</c:v>
                </c:pt>
                <c:pt idx="7767">
                  <c:v>155.1</c:v>
                </c:pt>
                <c:pt idx="7768">
                  <c:v>131.70000000000002</c:v>
                </c:pt>
                <c:pt idx="7769">
                  <c:v>131.20000000000002</c:v>
                </c:pt>
                <c:pt idx="7770">
                  <c:v>134.6</c:v>
                </c:pt>
                <c:pt idx="7771">
                  <c:v>140.9</c:v>
                </c:pt>
                <c:pt idx="7772">
                  <c:v>147.19999999999999</c:v>
                </c:pt>
                <c:pt idx="7773">
                  <c:v>150.29999999999998</c:v>
                </c:pt>
                <c:pt idx="7774">
                  <c:v>149.60000000000002</c:v>
                </c:pt>
                <c:pt idx="7775">
                  <c:v>144.19999999999999</c:v>
                </c:pt>
                <c:pt idx="7776">
                  <c:v>139</c:v>
                </c:pt>
                <c:pt idx="7777">
                  <c:v>133.70000000000002</c:v>
                </c:pt>
                <c:pt idx="7778">
                  <c:v>119.1</c:v>
                </c:pt>
                <c:pt idx="7779">
                  <c:v>103.7</c:v>
                </c:pt>
                <c:pt idx="7780">
                  <c:v>91.399999999999991</c:v>
                </c:pt>
                <c:pt idx="7781">
                  <c:v>81.5</c:v>
                </c:pt>
                <c:pt idx="7782">
                  <c:v>77.600000000000009</c:v>
                </c:pt>
                <c:pt idx="7783">
                  <c:v>75</c:v>
                </c:pt>
                <c:pt idx="7784">
                  <c:v>65.3</c:v>
                </c:pt>
                <c:pt idx="7785">
                  <c:v>57.9</c:v>
                </c:pt>
                <c:pt idx="7786">
                  <c:v>57.4</c:v>
                </c:pt>
                <c:pt idx="7787">
                  <c:v>61.6</c:v>
                </c:pt>
                <c:pt idx="7788">
                  <c:v>68.7</c:v>
                </c:pt>
                <c:pt idx="7789">
                  <c:v>69.8</c:v>
                </c:pt>
                <c:pt idx="7790">
                  <c:v>67.400000000000006</c:v>
                </c:pt>
                <c:pt idx="7791">
                  <c:v>62.300000000000004</c:v>
                </c:pt>
                <c:pt idx="7792">
                  <c:v>64</c:v>
                </c:pt>
                <c:pt idx="7793">
                  <c:v>71.900000000000006</c:v>
                </c:pt>
                <c:pt idx="7794">
                  <c:v>78.600000000000009</c:v>
                </c:pt>
                <c:pt idx="7795">
                  <c:v>86.9</c:v>
                </c:pt>
                <c:pt idx="7796">
                  <c:v>97.600000000000009</c:v>
                </c:pt>
                <c:pt idx="7797">
                  <c:v>102.2</c:v>
                </c:pt>
                <c:pt idx="7798">
                  <c:v>102.1</c:v>
                </c:pt>
                <c:pt idx="7799">
                  <c:v>100.9</c:v>
                </c:pt>
                <c:pt idx="7800">
                  <c:v>97.4</c:v>
                </c:pt>
                <c:pt idx="7801">
                  <c:v>94.899999999999991</c:v>
                </c:pt>
                <c:pt idx="7802">
                  <c:v>96.199999999999989</c:v>
                </c:pt>
                <c:pt idx="7803">
                  <c:v>104.3</c:v>
                </c:pt>
                <c:pt idx="7804">
                  <c:v>111</c:v>
                </c:pt>
                <c:pt idx="7805">
                  <c:v>114</c:v>
                </c:pt>
                <c:pt idx="7806">
                  <c:v>115.9</c:v>
                </c:pt>
                <c:pt idx="7807">
                  <c:v>117.7</c:v>
                </c:pt>
                <c:pt idx="7808">
                  <c:v>103.7</c:v>
                </c:pt>
                <c:pt idx="7809">
                  <c:v>96</c:v>
                </c:pt>
                <c:pt idx="7810">
                  <c:v>104.7</c:v>
                </c:pt>
                <c:pt idx="7811">
                  <c:v>107.1</c:v>
                </c:pt>
                <c:pt idx="7812">
                  <c:v>106.1</c:v>
                </c:pt>
                <c:pt idx="7813">
                  <c:v>106.39999999999999</c:v>
                </c:pt>
                <c:pt idx="7814">
                  <c:v>106.2</c:v>
                </c:pt>
                <c:pt idx="7815">
                  <c:v>103.9</c:v>
                </c:pt>
                <c:pt idx="7816">
                  <c:v>104.2</c:v>
                </c:pt>
                <c:pt idx="7817">
                  <c:v>110.39999999999999</c:v>
                </c:pt>
                <c:pt idx="7818">
                  <c:v>117.5</c:v>
                </c:pt>
                <c:pt idx="7819">
                  <c:v>122.1</c:v>
                </c:pt>
                <c:pt idx="7820">
                  <c:v>126.9</c:v>
                </c:pt>
                <c:pt idx="7821">
                  <c:v>131.80000000000001</c:v>
                </c:pt>
                <c:pt idx="7822">
                  <c:v>137.4</c:v>
                </c:pt>
                <c:pt idx="7823">
                  <c:v>145.5</c:v>
                </c:pt>
                <c:pt idx="7824">
                  <c:v>154.1</c:v>
                </c:pt>
                <c:pt idx="7825">
                  <c:v>161.70000000000002</c:v>
                </c:pt>
                <c:pt idx="7826">
                  <c:v>166.1</c:v>
                </c:pt>
                <c:pt idx="7827">
                  <c:v>167</c:v>
                </c:pt>
                <c:pt idx="7828">
                  <c:v>163.20000000000002</c:v>
                </c:pt>
                <c:pt idx="7829">
                  <c:v>158.1</c:v>
                </c:pt>
                <c:pt idx="7830">
                  <c:v>154.5</c:v>
                </c:pt>
                <c:pt idx="7831">
                  <c:v>153.10000000000002</c:v>
                </c:pt>
                <c:pt idx="7832">
                  <c:v>134.6</c:v>
                </c:pt>
                <c:pt idx="7833">
                  <c:v>129.70000000000002</c:v>
                </c:pt>
                <c:pt idx="7834">
                  <c:v>138</c:v>
                </c:pt>
                <c:pt idx="7835">
                  <c:v>139.80000000000001</c:v>
                </c:pt>
                <c:pt idx="7836">
                  <c:v>139.9</c:v>
                </c:pt>
                <c:pt idx="7837">
                  <c:v>139.69999999999999</c:v>
                </c:pt>
                <c:pt idx="7838">
                  <c:v>143.30000000000001</c:v>
                </c:pt>
                <c:pt idx="7839">
                  <c:v>146.9</c:v>
                </c:pt>
                <c:pt idx="7840">
                  <c:v>150.4</c:v>
                </c:pt>
                <c:pt idx="7841">
                  <c:v>160.70000000000002</c:v>
                </c:pt>
                <c:pt idx="7842">
                  <c:v>165.6</c:v>
                </c:pt>
                <c:pt idx="7843">
                  <c:v>168.1</c:v>
                </c:pt>
                <c:pt idx="7844">
                  <c:v>169</c:v>
                </c:pt>
                <c:pt idx="7845">
                  <c:v>170.3</c:v>
                </c:pt>
                <c:pt idx="7846">
                  <c:v>176.5</c:v>
                </c:pt>
                <c:pt idx="7847">
                  <c:v>180.7</c:v>
                </c:pt>
                <c:pt idx="7848">
                  <c:v>181.2</c:v>
                </c:pt>
                <c:pt idx="7849">
                  <c:v>180.79999999999998</c:v>
                </c:pt>
                <c:pt idx="7850">
                  <c:v>179.9</c:v>
                </c:pt>
                <c:pt idx="7851">
                  <c:v>177.1</c:v>
                </c:pt>
                <c:pt idx="7852">
                  <c:v>170</c:v>
                </c:pt>
                <c:pt idx="7853">
                  <c:v>162</c:v>
                </c:pt>
                <c:pt idx="7854">
                  <c:v>160.20000000000002</c:v>
                </c:pt>
                <c:pt idx="7855">
                  <c:v>159.80000000000001</c:v>
                </c:pt>
                <c:pt idx="7856">
                  <c:v>138.9</c:v>
                </c:pt>
                <c:pt idx="7857">
                  <c:v>155.9</c:v>
                </c:pt>
                <c:pt idx="7858">
                  <c:v>205.2</c:v>
                </c:pt>
                <c:pt idx="7859">
                  <c:v>235.6</c:v>
                </c:pt>
                <c:pt idx="7860">
                  <c:v>250.7</c:v>
                </c:pt>
                <c:pt idx="7861">
                  <c:v>258</c:v>
                </c:pt>
                <c:pt idx="7862">
                  <c:v>259.10000000000002</c:v>
                </c:pt>
                <c:pt idx="7863">
                  <c:v>250.8</c:v>
                </c:pt>
                <c:pt idx="7864">
                  <c:v>228.4</c:v>
                </c:pt>
                <c:pt idx="7865">
                  <c:v>221.1</c:v>
                </c:pt>
                <c:pt idx="7866">
                  <c:v>226.3</c:v>
                </c:pt>
                <c:pt idx="7867">
                  <c:v>239.3</c:v>
                </c:pt>
                <c:pt idx="7868">
                  <c:v>257.5</c:v>
                </c:pt>
                <c:pt idx="7869">
                  <c:v>270.2</c:v>
                </c:pt>
                <c:pt idx="7870">
                  <c:v>290.7</c:v>
                </c:pt>
                <c:pt idx="7871">
                  <c:v>313.09999999999997</c:v>
                </c:pt>
                <c:pt idx="7872">
                  <c:v>322.2</c:v>
                </c:pt>
                <c:pt idx="7873">
                  <c:v>323.7</c:v>
                </c:pt>
                <c:pt idx="7874">
                  <c:v>320.10000000000002</c:v>
                </c:pt>
                <c:pt idx="7875">
                  <c:v>311.2</c:v>
                </c:pt>
                <c:pt idx="7876">
                  <c:v>294.8</c:v>
                </c:pt>
                <c:pt idx="7877">
                  <c:v>273.7</c:v>
                </c:pt>
                <c:pt idx="7878">
                  <c:v>259.10000000000002</c:v>
                </c:pt>
                <c:pt idx="7879">
                  <c:v>256.10000000000002</c:v>
                </c:pt>
                <c:pt idx="7880">
                  <c:v>249.4</c:v>
                </c:pt>
                <c:pt idx="7881">
                  <c:v>268.89999999999998</c:v>
                </c:pt>
                <c:pt idx="7882">
                  <c:v>274.89999999999998</c:v>
                </c:pt>
                <c:pt idx="7883">
                  <c:v>283</c:v>
                </c:pt>
                <c:pt idx="7884">
                  <c:v>285.8</c:v>
                </c:pt>
                <c:pt idx="7885">
                  <c:v>275.89999999999998</c:v>
                </c:pt>
                <c:pt idx="7886">
                  <c:v>262.7</c:v>
                </c:pt>
                <c:pt idx="7887">
                  <c:v>242.60000000000002</c:v>
                </c:pt>
                <c:pt idx="7888">
                  <c:v>229.4</c:v>
                </c:pt>
                <c:pt idx="7889">
                  <c:v>244.7</c:v>
                </c:pt>
                <c:pt idx="7890">
                  <c:v>270</c:v>
                </c:pt>
                <c:pt idx="7891">
                  <c:v>284.10000000000002</c:v>
                </c:pt>
                <c:pt idx="7892">
                  <c:v>285.89999999999998</c:v>
                </c:pt>
                <c:pt idx="7893">
                  <c:v>292.5</c:v>
                </c:pt>
                <c:pt idx="7894">
                  <c:v>313.09999999999997</c:v>
                </c:pt>
                <c:pt idx="7895">
                  <c:v>330.90000000000003</c:v>
                </c:pt>
                <c:pt idx="7896">
                  <c:v>340.4</c:v>
                </c:pt>
                <c:pt idx="7897">
                  <c:v>350.1</c:v>
                </c:pt>
                <c:pt idx="7898">
                  <c:v>357.20000000000005</c:v>
                </c:pt>
                <c:pt idx="7899">
                  <c:v>325.90000000000003</c:v>
                </c:pt>
                <c:pt idx="7900">
                  <c:v>271.39999999999998</c:v>
                </c:pt>
                <c:pt idx="7901">
                  <c:v>217.4</c:v>
                </c:pt>
                <c:pt idx="7902">
                  <c:v>185.9</c:v>
                </c:pt>
                <c:pt idx="7903">
                  <c:v>172.8</c:v>
                </c:pt>
                <c:pt idx="7904">
                  <c:v>168.5</c:v>
                </c:pt>
                <c:pt idx="7905">
                  <c:v>189.6</c:v>
                </c:pt>
                <c:pt idx="7906">
                  <c:v>201.6</c:v>
                </c:pt>
                <c:pt idx="7907">
                  <c:v>200.4</c:v>
                </c:pt>
                <c:pt idx="7908">
                  <c:v>199.3</c:v>
                </c:pt>
                <c:pt idx="7909">
                  <c:v>185.5</c:v>
                </c:pt>
                <c:pt idx="7910">
                  <c:v>178.9</c:v>
                </c:pt>
                <c:pt idx="7911">
                  <c:v>187.9</c:v>
                </c:pt>
                <c:pt idx="7912">
                  <c:v>198.5</c:v>
                </c:pt>
                <c:pt idx="7913">
                  <c:v>216.1</c:v>
                </c:pt>
                <c:pt idx="7914">
                  <c:v>208.4</c:v>
                </c:pt>
                <c:pt idx="7915">
                  <c:v>203.2</c:v>
                </c:pt>
                <c:pt idx="7916">
                  <c:v>192.8</c:v>
                </c:pt>
                <c:pt idx="7917">
                  <c:v>179</c:v>
                </c:pt>
                <c:pt idx="7918">
                  <c:v>148.69999999999999</c:v>
                </c:pt>
                <c:pt idx="7919">
                  <c:v>127.3</c:v>
                </c:pt>
                <c:pt idx="7920">
                  <c:v>120</c:v>
                </c:pt>
                <c:pt idx="7921">
                  <c:v>120.1</c:v>
                </c:pt>
                <c:pt idx="7922">
                  <c:v>116.3</c:v>
                </c:pt>
                <c:pt idx="7923">
                  <c:v>121.5</c:v>
                </c:pt>
                <c:pt idx="7924">
                  <c:v>129.5</c:v>
                </c:pt>
                <c:pt idx="7925">
                  <c:v>130.20000000000002</c:v>
                </c:pt>
                <c:pt idx="7926">
                  <c:v>130.30000000000001</c:v>
                </c:pt>
                <c:pt idx="7927">
                  <c:v>117.5</c:v>
                </c:pt>
                <c:pt idx="7928">
                  <c:v>86</c:v>
                </c:pt>
                <c:pt idx="7929">
                  <c:v>63.1</c:v>
                </c:pt>
                <c:pt idx="7930">
                  <c:v>43.6</c:v>
                </c:pt>
                <c:pt idx="7931">
                  <c:v>31.3</c:v>
                </c:pt>
                <c:pt idx="7932">
                  <c:v>25.8</c:v>
                </c:pt>
                <c:pt idx="7933">
                  <c:v>25.6</c:v>
                </c:pt>
                <c:pt idx="7934">
                  <c:v>28.9</c:v>
                </c:pt>
                <c:pt idx="7935">
                  <c:v>37</c:v>
                </c:pt>
                <c:pt idx="7936">
                  <c:v>53.400000000000006</c:v>
                </c:pt>
                <c:pt idx="7937">
                  <c:v>66.100000000000009</c:v>
                </c:pt>
                <c:pt idx="7938">
                  <c:v>69.599999999999994</c:v>
                </c:pt>
                <c:pt idx="7939">
                  <c:v>70.099999999999994</c:v>
                </c:pt>
                <c:pt idx="7940">
                  <c:v>69.8</c:v>
                </c:pt>
                <c:pt idx="7941">
                  <c:v>68.7</c:v>
                </c:pt>
                <c:pt idx="7942">
                  <c:v>61.699999999999996</c:v>
                </c:pt>
                <c:pt idx="7943">
                  <c:v>53</c:v>
                </c:pt>
                <c:pt idx="7944">
                  <c:v>46.300000000000004</c:v>
                </c:pt>
                <c:pt idx="7945">
                  <c:v>40.4</c:v>
                </c:pt>
                <c:pt idx="7946">
                  <c:v>36.299999999999997</c:v>
                </c:pt>
                <c:pt idx="7947">
                  <c:v>33.5</c:v>
                </c:pt>
                <c:pt idx="7948">
                  <c:v>33.200000000000003</c:v>
                </c:pt>
                <c:pt idx="7949">
                  <c:v>36.299999999999997</c:v>
                </c:pt>
                <c:pt idx="7950">
                  <c:v>41.9</c:v>
                </c:pt>
                <c:pt idx="7951">
                  <c:v>47.4</c:v>
                </c:pt>
                <c:pt idx="7952">
                  <c:v>45.5</c:v>
                </c:pt>
                <c:pt idx="7953">
                  <c:v>34</c:v>
                </c:pt>
                <c:pt idx="7954">
                  <c:v>26.200000000000003</c:v>
                </c:pt>
                <c:pt idx="7955">
                  <c:v>19.2</c:v>
                </c:pt>
                <c:pt idx="7956">
                  <c:v>12.4</c:v>
                </c:pt>
                <c:pt idx="7957">
                  <c:v>10.5</c:v>
                </c:pt>
                <c:pt idx="7958">
                  <c:v>11.700000000000001</c:v>
                </c:pt>
                <c:pt idx="7959">
                  <c:v>20.8</c:v>
                </c:pt>
                <c:pt idx="7960">
                  <c:v>39</c:v>
                </c:pt>
                <c:pt idx="7961">
                  <c:v>50.8</c:v>
                </c:pt>
                <c:pt idx="7962">
                  <c:v>52.900000000000006</c:v>
                </c:pt>
                <c:pt idx="7963">
                  <c:v>50.3</c:v>
                </c:pt>
                <c:pt idx="7964">
                  <c:v>44.6</c:v>
                </c:pt>
                <c:pt idx="7965">
                  <c:v>38.1</c:v>
                </c:pt>
                <c:pt idx="7966">
                  <c:v>32.200000000000003</c:v>
                </c:pt>
                <c:pt idx="7967">
                  <c:v>29</c:v>
                </c:pt>
                <c:pt idx="7968">
                  <c:v>28</c:v>
                </c:pt>
                <c:pt idx="7969">
                  <c:v>28.2</c:v>
                </c:pt>
                <c:pt idx="7970">
                  <c:v>30</c:v>
                </c:pt>
                <c:pt idx="7971">
                  <c:v>33.9</c:v>
                </c:pt>
                <c:pt idx="7972">
                  <c:v>37.699999999999996</c:v>
                </c:pt>
                <c:pt idx="7973">
                  <c:v>42.1</c:v>
                </c:pt>
                <c:pt idx="7974">
                  <c:v>48</c:v>
                </c:pt>
                <c:pt idx="7975">
                  <c:v>53.1</c:v>
                </c:pt>
                <c:pt idx="7976">
                  <c:v>51.3</c:v>
                </c:pt>
                <c:pt idx="7977">
                  <c:v>48.800000000000004</c:v>
                </c:pt>
                <c:pt idx="7978">
                  <c:v>50.8</c:v>
                </c:pt>
                <c:pt idx="7979">
                  <c:v>53.1</c:v>
                </c:pt>
                <c:pt idx="7980">
                  <c:v>55.9</c:v>
                </c:pt>
                <c:pt idx="7981">
                  <c:v>58.2</c:v>
                </c:pt>
                <c:pt idx="7982">
                  <c:v>60.5</c:v>
                </c:pt>
                <c:pt idx="7983">
                  <c:v>66.5</c:v>
                </c:pt>
                <c:pt idx="7984">
                  <c:v>93.600000000000009</c:v>
                </c:pt>
                <c:pt idx="7985">
                  <c:v>139.1</c:v>
                </c:pt>
                <c:pt idx="7986">
                  <c:v>183</c:v>
                </c:pt>
                <c:pt idx="7987">
                  <c:v>226.39999999999998</c:v>
                </c:pt>
                <c:pt idx="7988">
                  <c:v>278.3</c:v>
                </c:pt>
                <c:pt idx="7989">
                  <c:v>321.2</c:v>
                </c:pt>
                <c:pt idx="7990">
                  <c:v>328.7</c:v>
                </c:pt>
                <c:pt idx="7991">
                  <c:v>325.90000000000003</c:v>
                </c:pt>
                <c:pt idx="7992">
                  <c:v>347</c:v>
                </c:pt>
                <c:pt idx="7993">
                  <c:v>378.90000000000003</c:v>
                </c:pt>
                <c:pt idx="7994">
                  <c:v>399</c:v>
                </c:pt>
                <c:pt idx="7995">
                  <c:v>442.09999999999997</c:v>
                </c:pt>
                <c:pt idx="7996">
                  <c:v>484.9</c:v>
                </c:pt>
                <c:pt idx="7997">
                  <c:v>502.90000000000003</c:v>
                </c:pt>
                <c:pt idx="7998">
                  <c:v>526.90000000000009</c:v>
                </c:pt>
                <c:pt idx="7999">
                  <c:v>541.79999999999995</c:v>
                </c:pt>
                <c:pt idx="8000">
                  <c:v>562.69999999999993</c:v>
                </c:pt>
                <c:pt idx="8001">
                  <c:v>631.9</c:v>
                </c:pt>
                <c:pt idx="8002">
                  <c:v>656.69999999999993</c:v>
                </c:pt>
                <c:pt idx="8003">
                  <c:v>634.70000000000005</c:v>
                </c:pt>
                <c:pt idx="8004">
                  <c:v>598.5</c:v>
                </c:pt>
                <c:pt idx="8005">
                  <c:v>570.30000000000007</c:v>
                </c:pt>
                <c:pt idx="8006">
                  <c:v>552.30000000000007</c:v>
                </c:pt>
                <c:pt idx="8007">
                  <c:v>539.20000000000005</c:v>
                </c:pt>
                <c:pt idx="8008">
                  <c:v>536.4</c:v>
                </c:pt>
                <c:pt idx="8009">
                  <c:v>570.6</c:v>
                </c:pt>
                <c:pt idx="8010">
                  <c:v>600.1</c:v>
                </c:pt>
                <c:pt idx="8011">
                  <c:v>620.80000000000007</c:v>
                </c:pt>
                <c:pt idx="8012">
                  <c:v>626.6</c:v>
                </c:pt>
                <c:pt idx="8013">
                  <c:v>616.4</c:v>
                </c:pt>
                <c:pt idx="8014">
                  <c:v>603.5</c:v>
                </c:pt>
                <c:pt idx="8015">
                  <c:v>589.19999999999993</c:v>
                </c:pt>
                <c:pt idx="8016">
                  <c:v>567.69999999999993</c:v>
                </c:pt>
                <c:pt idx="8017">
                  <c:v>544.4</c:v>
                </c:pt>
                <c:pt idx="8018">
                  <c:v>530.69999999999993</c:v>
                </c:pt>
                <c:pt idx="8019">
                  <c:v>526.80000000000007</c:v>
                </c:pt>
                <c:pt idx="8020">
                  <c:v>522.70000000000005</c:v>
                </c:pt>
                <c:pt idx="8021">
                  <c:v>516.9</c:v>
                </c:pt>
                <c:pt idx="8022">
                  <c:v>525.5</c:v>
                </c:pt>
                <c:pt idx="8023">
                  <c:v>534.29999999999995</c:v>
                </c:pt>
                <c:pt idx="8024">
                  <c:v>499.8</c:v>
                </c:pt>
                <c:pt idx="8025">
                  <c:v>626.4</c:v>
                </c:pt>
                <c:pt idx="8026">
                  <c:v>655.1</c:v>
                </c:pt>
                <c:pt idx="8027">
                  <c:v>636</c:v>
                </c:pt>
                <c:pt idx="8028">
                  <c:v>606</c:v>
                </c:pt>
                <c:pt idx="8029">
                  <c:v>568.79999999999995</c:v>
                </c:pt>
                <c:pt idx="8030">
                  <c:v>515.80000000000007</c:v>
                </c:pt>
                <c:pt idx="8031">
                  <c:v>429.09999999999997</c:v>
                </c:pt>
                <c:pt idx="8032">
                  <c:v>356.59999999999997</c:v>
                </c:pt>
                <c:pt idx="8033">
                  <c:v>322.60000000000002</c:v>
                </c:pt>
                <c:pt idx="8034">
                  <c:v>276.10000000000002</c:v>
                </c:pt>
                <c:pt idx="8035">
                  <c:v>233.3</c:v>
                </c:pt>
                <c:pt idx="8036">
                  <c:v>201.9</c:v>
                </c:pt>
                <c:pt idx="8037">
                  <c:v>177.5</c:v>
                </c:pt>
                <c:pt idx="8038">
                  <c:v>158.5</c:v>
                </c:pt>
                <c:pt idx="8039">
                  <c:v>147.79999999999998</c:v>
                </c:pt>
                <c:pt idx="8040">
                  <c:v>142.6</c:v>
                </c:pt>
                <c:pt idx="8041">
                  <c:v>138.6</c:v>
                </c:pt>
                <c:pt idx="8042">
                  <c:v>137.1</c:v>
                </c:pt>
                <c:pt idx="8043">
                  <c:v>138.5</c:v>
                </c:pt>
                <c:pt idx="8044">
                  <c:v>136.30000000000001</c:v>
                </c:pt>
                <c:pt idx="8045">
                  <c:v>130.6</c:v>
                </c:pt>
                <c:pt idx="8046">
                  <c:v>126.4</c:v>
                </c:pt>
                <c:pt idx="8047">
                  <c:v>129.6</c:v>
                </c:pt>
                <c:pt idx="8048">
                  <c:v>121</c:v>
                </c:pt>
                <c:pt idx="8049">
                  <c:v>101.6</c:v>
                </c:pt>
                <c:pt idx="8050">
                  <c:v>109.8</c:v>
                </c:pt>
                <c:pt idx="8051">
                  <c:v>121.5</c:v>
                </c:pt>
                <c:pt idx="8052">
                  <c:v>130.5</c:v>
                </c:pt>
                <c:pt idx="8053">
                  <c:v>135</c:v>
                </c:pt>
                <c:pt idx="8054">
                  <c:v>132.1</c:v>
                </c:pt>
                <c:pt idx="8055">
                  <c:v>120.80000000000001</c:v>
                </c:pt>
                <c:pt idx="8056">
                  <c:v>114.2</c:v>
                </c:pt>
                <c:pt idx="8057">
                  <c:v>116.2</c:v>
                </c:pt>
                <c:pt idx="8058">
                  <c:v>116.5</c:v>
                </c:pt>
                <c:pt idx="8059">
                  <c:v>119.5</c:v>
                </c:pt>
                <c:pt idx="8060">
                  <c:v>129.1</c:v>
                </c:pt>
                <c:pt idx="8061">
                  <c:v>146.4</c:v>
                </c:pt>
                <c:pt idx="8062">
                  <c:v>166.8</c:v>
                </c:pt>
                <c:pt idx="8063">
                  <c:v>190</c:v>
                </c:pt>
                <c:pt idx="8064">
                  <c:v>213.4</c:v>
                </c:pt>
                <c:pt idx="8065">
                  <c:v>230.2</c:v>
                </c:pt>
                <c:pt idx="8066">
                  <c:v>239.7</c:v>
                </c:pt>
                <c:pt idx="8067">
                  <c:v>241.5</c:v>
                </c:pt>
                <c:pt idx="8068">
                  <c:v>245</c:v>
                </c:pt>
                <c:pt idx="8069">
                  <c:v>248.9</c:v>
                </c:pt>
                <c:pt idx="8070">
                  <c:v>256.60000000000002</c:v>
                </c:pt>
                <c:pt idx="8071">
                  <c:v>277.5</c:v>
                </c:pt>
                <c:pt idx="8072">
                  <c:v>283.8</c:v>
                </c:pt>
                <c:pt idx="8073">
                  <c:v>287.89999999999998</c:v>
                </c:pt>
                <c:pt idx="8074">
                  <c:v>315.90000000000003</c:v>
                </c:pt>
                <c:pt idx="8075">
                  <c:v>312.3</c:v>
                </c:pt>
                <c:pt idx="8076">
                  <c:v>304.59999999999997</c:v>
                </c:pt>
                <c:pt idx="8077">
                  <c:v>284.2</c:v>
                </c:pt>
                <c:pt idx="8078">
                  <c:v>253.8</c:v>
                </c:pt>
                <c:pt idx="8079">
                  <c:v>209.4</c:v>
                </c:pt>
                <c:pt idx="8080">
                  <c:v>190.29999999999998</c:v>
                </c:pt>
                <c:pt idx="8081">
                  <c:v>194.3</c:v>
                </c:pt>
                <c:pt idx="8082">
                  <c:v>180.60000000000002</c:v>
                </c:pt>
                <c:pt idx="8083">
                  <c:v>159.6</c:v>
                </c:pt>
                <c:pt idx="8084">
                  <c:v>136.80000000000001</c:v>
                </c:pt>
                <c:pt idx="8085">
                  <c:v>114.8</c:v>
                </c:pt>
                <c:pt idx="8086">
                  <c:v>97.4</c:v>
                </c:pt>
                <c:pt idx="8087">
                  <c:v>82.699999999999989</c:v>
                </c:pt>
                <c:pt idx="8088">
                  <c:v>68.5</c:v>
                </c:pt>
                <c:pt idx="8089">
                  <c:v>52.900000000000006</c:v>
                </c:pt>
                <c:pt idx="8090">
                  <c:v>39.6</c:v>
                </c:pt>
                <c:pt idx="8091">
                  <c:v>31.6</c:v>
                </c:pt>
                <c:pt idx="8092">
                  <c:v>26.9</c:v>
                </c:pt>
                <c:pt idx="8093">
                  <c:v>24.299999999999997</c:v>
                </c:pt>
                <c:pt idx="8094">
                  <c:v>24.6</c:v>
                </c:pt>
                <c:pt idx="8095">
                  <c:v>27.599999999999998</c:v>
                </c:pt>
                <c:pt idx="8096">
                  <c:v>28.9</c:v>
                </c:pt>
                <c:pt idx="8097">
                  <c:v>23.400000000000002</c:v>
                </c:pt>
                <c:pt idx="8098">
                  <c:v>22.9</c:v>
                </c:pt>
                <c:pt idx="8099">
                  <c:v>23.900000000000002</c:v>
                </c:pt>
                <c:pt idx="8100">
                  <c:v>22.8</c:v>
                </c:pt>
                <c:pt idx="8101">
                  <c:v>22.1</c:v>
                </c:pt>
                <c:pt idx="8102">
                  <c:v>22.1</c:v>
                </c:pt>
                <c:pt idx="8103">
                  <c:v>27</c:v>
                </c:pt>
                <c:pt idx="8104">
                  <c:v>39</c:v>
                </c:pt>
                <c:pt idx="8105">
                  <c:v>47.9</c:v>
                </c:pt>
                <c:pt idx="8106">
                  <c:v>53.5</c:v>
                </c:pt>
                <c:pt idx="8107">
                  <c:v>56.2</c:v>
                </c:pt>
                <c:pt idx="8108">
                  <c:v>56.300000000000004</c:v>
                </c:pt>
                <c:pt idx="8109">
                  <c:v>55</c:v>
                </c:pt>
                <c:pt idx="8110">
                  <c:v>53.400000000000006</c:v>
                </c:pt>
                <c:pt idx="8111">
                  <c:v>51.7</c:v>
                </c:pt>
                <c:pt idx="8112">
                  <c:v>50.3</c:v>
                </c:pt>
                <c:pt idx="8113">
                  <c:v>50.6</c:v>
                </c:pt>
                <c:pt idx="8114">
                  <c:v>52.8</c:v>
                </c:pt>
                <c:pt idx="8115">
                  <c:v>56.9</c:v>
                </c:pt>
                <c:pt idx="8116">
                  <c:v>58.4</c:v>
                </c:pt>
                <c:pt idx="8117">
                  <c:v>58.1</c:v>
                </c:pt>
                <c:pt idx="8118">
                  <c:v>60.400000000000006</c:v>
                </c:pt>
                <c:pt idx="8119">
                  <c:v>65.3</c:v>
                </c:pt>
                <c:pt idx="8120">
                  <c:v>66.8</c:v>
                </c:pt>
                <c:pt idx="8121">
                  <c:v>63.2</c:v>
                </c:pt>
                <c:pt idx="8122">
                  <c:v>82.199999999999989</c:v>
                </c:pt>
                <c:pt idx="8123">
                  <c:v>86.8</c:v>
                </c:pt>
                <c:pt idx="8124">
                  <c:v>82.5</c:v>
                </c:pt>
                <c:pt idx="8125">
                  <c:v>80.600000000000009</c:v>
                </c:pt>
                <c:pt idx="8126">
                  <c:v>82.5</c:v>
                </c:pt>
                <c:pt idx="8127">
                  <c:v>84.3</c:v>
                </c:pt>
                <c:pt idx="8128">
                  <c:v>93.8</c:v>
                </c:pt>
                <c:pt idx="8129">
                  <c:v>100</c:v>
                </c:pt>
                <c:pt idx="8130">
                  <c:v>97.8</c:v>
                </c:pt>
                <c:pt idx="8131">
                  <c:v>91.6</c:v>
                </c:pt>
                <c:pt idx="8132">
                  <c:v>88.2</c:v>
                </c:pt>
                <c:pt idx="8133">
                  <c:v>88.7</c:v>
                </c:pt>
                <c:pt idx="8134">
                  <c:v>93.5</c:v>
                </c:pt>
                <c:pt idx="8135">
                  <c:v>102.5</c:v>
                </c:pt>
                <c:pt idx="8136">
                  <c:v>112.19999999999999</c:v>
                </c:pt>
                <c:pt idx="8137">
                  <c:v>122</c:v>
                </c:pt>
                <c:pt idx="8138">
                  <c:v>132.5</c:v>
                </c:pt>
                <c:pt idx="8139">
                  <c:v>139.30000000000001</c:v>
                </c:pt>
                <c:pt idx="8140">
                  <c:v>141.9</c:v>
                </c:pt>
                <c:pt idx="8141">
                  <c:v>140.9</c:v>
                </c:pt>
                <c:pt idx="8142">
                  <c:v>139.6</c:v>
                </c:pt>
                <c:pt idx="8143">
                  <c:v>137.9</c:v>
                </c:pt>
                <c:pt idx="8144">
                  <c:v>131</c:v>
                </c:pt>
                <c:pt idx="8145">
                  <c:v>122.30000000000001</c:v>
                </c:pt>
                <c:pt idx="8146">
                  <c:v>135.6</c:v>
                </c:pt>
                <c:pt idx="8147">
                  <c:v>147.79999999999998</c:v>
                </c:pt>
                <c:pt idx="8148">
                  <c:v>144.69999999999999</c:v>
                </c:pt>
                <c:pt idx="8149">
                  <c:v>138.30000000000001</c:v>
                </c:pt>
                <c:pt idx="8150">
                  <c:v>128.39999999999998</c:v>
                </c:pt>
                <c:pt idx="8151">
                  <c:v>115.7</c:v>
                </c:pt>
                <c:pt idx="8152">
                  <c:v>115</c:v>
                </c:pt>
                <c:pt idx="8153">
                  <c:v>120.3</c:v>
                </c:pt>
                <c:pt idx="8154">
                  <c:v>119.3</c:v>
                </c:pt>
                <c:pt idx="8155">
                  <c:v>117.2</c:v>
                </c:pt>
                <c:pt idx="8156">
                  <c:v>115.1</c:v>
                </c:pt>
                <c:pt idx="8157">
                  <c:v>111.19999999999999</c:v>
                </c:pt>
                <c:pt idx="8158">
                  <c:v>110.60000000000001</c:v>
                </c:pt>
                <c:pt idx="8159">
                  <c:v>112.9</c:v>
                </c:pt>
                <c:pt idx="8160">
                  <c:v>109.89999999999999</c:v>
                </c:pt>
                <c:pt idx="8161">
                  <c:v>106.2</c:v>
                </c:pt>
                <c:pt idx="8162">
                  <c:v>105.30000000000001</c:v>
                </c:pt>
                <c:pt idx="8163">
                  <c:v>100.9</c:v>
                </c:pt>
                <c:pt idx="8164">
                  <c:v>93.3</c:v>
                </c:pt>
                <c:pt idx="8165">
                  <c:v>86.5</c:v>
                </c:pt>
                <c:pt idx="8166">
                  <c:v>85.6</c:v>
                </c:pt>
                <c:pt idx="8167">
                  <c:v>86.1</c:v>
                </c:pt>
                <c:pt idx="8168">
                  <c:v>81.199999999999989</c:v>
                </c:pt>
                <c:pt idx="8169">
                  <c:v>70</c:v>
                </c:pt>
                <c:pt idx="8170">
                  <c:v>65.699999999999989</c:v>
                </c:pt>
                <c:pt idx="8171">
                  <c:v>63.9</c:v>
                </c:pt>
                <c:pt idx="8172">
                  <c:v>62.8</c:v>
                </c:pt>
                <c:pt idx="8173">
                  <c:v>60.8</c:v>
                </c:pt>
                <c:pt idx="8174">
                  <c:v>60.400000000000006</c:v>
                </c:pt>
                <c:pt idx="8175">
                  <c:v>64.699999999999989</c:v>
                </c:pt>
                <c:pt idx="8176">
                  <c:v>77.2</c:v>
                </c:pt>
                <c:pt idx="8177">
                  <c:v>90.5</c:v>
                </c:pt>
                <c:pt idx="8178">
                  <c:v>102</c:v>
                </c:pt>
                <c:pt idx="8179">
                  <c:v>110.60000000000001</c:v>
                </c:pt>
                <c:pt idx="8180">
                  <c:v>120.2</c:v>
                </c:pt>
                <c:pt idx="8181">
                  <c:v>131.5</c:v>
                </c:pt>
                <c:pt idx="8182">
                  <c:v>140.30000000000001</c:v>
                </c:pt>
                <c:pt idx="8183">
                  <c:v>145.19999999999999</c:v>
                </c:pt>
                <c:pt idx="8184">
                  <c:v>151</c:v>
                </c:pt>
                <c:pt idx="8185">
                  <c:v>157.1</c:v>
                </c:pt>
                <c:pt idx="8186">
                  <c:v>163.20000000000002</c:v>
                </c:pt>
                <c:pt idx="8187">
                  <c:v>167.8</c:v>
                </c:pt>
                <c:pt idx="8188">
                  <c:v>181.79999999999998</c:v>
                </c:pt>
                <c:pt idx="8189">
                  <c:v>198.1</c:v>
                </c:pt>
                <c:pt idx="8190">
                  <c:v>210.79999999999998</c:v>
                </c:pt>
                <c:pt idx="8191">
                  <c:v>223.1</c:v>
                </c:pt>
                <c:pt idx="8192">
                  <c:v>222.5</c:v>
                </c:pt>
                <c:pt idx="8193">
                  <c:v>239.5</c:v>
                </c:pt>
                <c:pt idx="8194">
                  <c:v>302.8</c:v>
                </c:pt>
                <c:pt idx="8195">
                  <c:v>316</c:v>
                </c:pt>
                <c:pt idx="8196">
                  <c:v>308.59999999999997</c:v>
                </c:pt>
                <c:pt idx="8197">
                  <c:v>306</c:v>
                </c:pt>
                <c:pt idx="8198">
                  <c:v>301.8</c:v>
                </c:pt>
                <c:pt idx="8199">
                  <c:v>280</c:v>
                </c:pt>
                <c:pt idx="8200">
                  <c:v>270.10000000000002</c:v>
                </c:pt>
                <c:pt idx="8201">
                  <c:v>271</c:v>
                </c:pt>
                <c:pt idx="8202">
                  <c:v>272.8</c:v>
                </c:pt>
                <c:pt idx="8203">
                  <c:v>269.10000000000002</c:v>
                </c:pt>
                <c:pt idx="8204">
                  <c:v>263</c:v>
                </c:pt>
                <c:pt idx="8205">
                  <c:v>253.1</c:v>
                </c:pt>
                <c:pt idx="8206">
                  <c:v>240.6</c:v>
                </c:pt>
                <c:pt idx="8207">
                  <c:v>230.9</c:v>
                </c:pt>
                <c:pt idx="8208">
                  <c:v>225.20000000000002</c:v>
                </c:pt>
                <c:pt idx="8209">
                  <c:v>214.5</c:v>
                </c:pt>
                <c:pt idx="8210">
                  <c:v>201.6</c:v>
                </c:pt>
                <c:pt idx="8211">
                  <c:v>189.29999999999998</c:v>
                </c:pt>
                <c:pt idx="8212">
                  <c:v>178.7</c:v>
                </c:pt>
                <c:pt idx="8213">
                  <c:v>169.6</c:v>
                </c:pt>
                <c:pt idx="8214">
                  <c:v>159.1</c:v>
                </c:pt>
                <c:pt idx="8215">
                  <c:v>146.30000000000001</c:v>
                </c:pt>
                <c:pt idx="8216">
                  <c:v>125</c:v>
                </c:pt>
                <c:pt idx="8217">
                  <c:v>100</c:v>
                </c:pt>
                <c:pt idx="8218">
                  <c:v>107.1</c:v>
                </c:pt>
                <c:pt idx="8219">
                  <c:v>95.2</c:v>
                </c:pt>
                <c:pt idx="8220">
                  <c:v>77.8</c:v>
                </c:pt>
                <c:pt idx="8221">
                  <c:v>64.100000000000009</c:v>
                </c:pt>
                <c:pt idx="8222">
                  <c:v>57.1</c:v>
                </c:pt>
                <c:pt idx="8223">
                  <c:v>61.400000000000006</c:v>
                </c:pt>
                <c:pt idx="8224">
                  <c:v>73</c:v>
                </c:pt>
                <c:pt idx="8225">
                  <c:v>79.100000000000009</c:v>
                </c:pt>
                <c:pt idx="8226">
                  <c:v>81.5</c:v>
                </c:pt>
                <c:pt idx="8227">
                  <c:v>80.400000000000006</c:v>
                </c:pt>
                <c:pt idx="8228">
                  <c:v>78.2</c:v>
                </c:pt>
                <c:pt idx="8229">
                  <c:v>74.599999999999994</c:v>
                </c:pt>
                <c:pt idx="8230">
                  <c:v>68.2</c:v>
                </c:pt>
                <c:pt idx="8231">
                  <c:v>61</c:v>
                </c:pt>
                <c:pt idx="8232">
                  <c:v>55.7</c:v>
                </c:pt>
                <c:pt idx="8233">
                  <c:v>51.1</c:v>
                </c:pt>
                <c:pt idx="8234">
                  <c:v>48.4</c:v>
                </c:pt>
                <c:pt idx="8235">
                  <c:v>47.199999999999996</c:v>
                </c:pt>
                <c:pt idx="8236">
                  <c:v>45.1</c:v>
                </c:pt>
                <c:pt idx="8237">
                  <c:v>42</c:v>
                </c:pt>
                <c:pt idx="8238">
                  <c:v>39.300000000000004</c:v>
                </c:pt>
                <c:pt idx="8239">
                  <c:v>37.799999999999997</c:v>
                </c:pt>
                <c:pt idx="8240">
                  <c:v>36.5</c:v>
                </c:pt>
                <c:pt idx="8241">
                  <c:v>28.400000000000002</c:v>
                </c:pt>
                <c:pt idx="8242">
                  <c:v>24.5</c:v>
                </c:pt>
                <c:pt idx="8243">
                  <c:v>25.7</c:v>
                </c:pt>
                <c:pt idx="8244">
                  <c:v>26.9</c:v>
                </c:pt>
                <c:pt idx="8245">
                  <c:v>28.7</c:v>
                </c:pt>
                <c:pt idx="8246">
                  <c:v>32.099999999999994</c:v>
                </c:pt>
                <c:pt idx="8247">
                  <c:v>39.4</c:v>
                </c:pt>
                <c:pt idx="8248">
                  <c:v>49.099999999999994</c:v>
                </c:pt>
                <c:pt idx="8249">
                  <c:v>52.8</c:v>
                </c:pt>
                <c:pt idx="8250">
                  <c:v>51.6</c:v>
                </c:pt>
                <c:pt idx="8251">
                  <c:v>50.1</c:v>
                </c:pt>
                <c:pt idx="8252">
                  <c:v>49.8</c:v>
                </c:pt>
                <c:pt idx="8253">
                  <c:v>51.8</c:v>
                </c:pt>
                <c:pt idx="8254">
                  <c:v>56.5</c:v>
                </c:pt>
                <c:pt idx="8255">
                  <c:v>62.4</c:v>
                </c:pt>
                <c:pt idx="8256">
                  <c:v>67.7</c:v>
                </c:pt>
                <c:pt idx="8257">
                  <c:v>70.5</c:v>
                </c:pt>
                <c:pt idx="8258">
                  <c:v>72</c:v>
                </c:pt>
                <c:pt idx="8259">
                  <c:v>71</c:v>
                </c:pt>
                <c:pt idx="8260">
                  <c:v>69.3</c:v>
                </c:pt>
                <c:pt idx="8261">
                  <c:v>68.400000000000006</c:v>
                </c:pt>
                <c:pt idx="8262">
                  <c:v>67.3</c:v>
                </c:pt>
                <c:pt idx="8263">
                  <c:v>65.699999999999989</c:v>
                </c:pt>
                <c:pt idx="8264">
                  <c:v>57.3</c:v>
                </c:pt>
                <c:pt idx="8265">
                  <c:v>43.6</c:v>
                </c:pt>
                <c:pt idx="8266">
                  <c:v>36.900000000000006</c:v>
                </c:pt>
                <c:pt idx="8267">
                  <c:v>35.4</c:v>
                </c:pt>
                <c:pt idx="8268">
                  <c:v>37</c:v>
                </c:pt>
                <c:pt idx="8269">
                  <c:v>40.5</c:v>
                </c:pt>
                <c:pt idx="8270">
                  <c:v>44.900000000000006</c:v>
                </c:pt>
                <c:pt idx="8271">
                  <c:v>48.7</c:v>
                </c:pt>
                <c:pt idx="8272">
                  <c:v>48.9</c:v>
                </c:pt>
                <c:pt idx="8273">
                  <c:v>45.900000000000006</c:v>
                </c:pt>
                <c:pt idx="8274">
                  <c:v>42.9</c:v>
                </c:pt>
                <c:pt idx="8275">
                  <c:v>44.8</c:v>
                </c:pt>
                <c:pt idx="8276">
                  <c:v>53.6</c:v>
                </c:pt>
                <c:pt idx="8277">
                  <c:v>66.5</c:v>
                </c:pt>
                <c:pt idx="8278">
                  <c:v>78.7</c:v>
                </c:pt>
                <c:pt idx="8279">
                  <c:v>84.4</c:v>
                </c:pt>
                <c:pt idx="8280">
                  <c:v>83.6</c:v>
                </c:pt>
                <c:pt idx="8281">
                  <c:v>79.399999999999991</c:v>
                </c:pt>
                <c:pt idx="8282">
                  <c:v>75.399999999999991</c:v>
                </c:pt>
                <c:pt idx="8283">
                  <c:v>73.7</c:v>
                </c:pt>
                <c:pt idx="8284">
                  <c:v>71.3</c:v>
                </c:pt>
                <c:pt idx="8285">
                  <c:v>68.900000000000006</c:v>
                </c:pt>
                <c:pt idx="8286">
                  <c:v>70</c:v>
                </c:pt>
                <c:pt idx="8287">
                  <c:v>76.099999999999994</c:v>
                </c:pt>
                <c:pt idx="8288">
                  <c:v>78.3</c:v>
                </c:pt>
                <c:pt idx="8289">
                  <c:v>68</c:v>
                </c:pt>
                <c:pt idx="8290">
                  <c:v>70.599999999999994</c:v>
                </c:pt>
                <c:pt idx="8291">
                  <c:v>83.1</c:v>
                </c:pt>
                <c:pt idx="8292">
                  <c:v>95.100000000000009</c:v>
                </c:pt>
                <c:pt idx="8293">
                  <c:v>101.9</c:v>
                </c:pt>
                <c:pt idx="8294">
                  <c:v>103.3</c:v>
                </c:pt>
                <c:pt idx="8295">
                  <c:v>97.9</c:v>
                </c:pt>
                <c:pt idx="8296">
                  <c:v>98</c:v>
                </c:pt>
                <c:pt idx="8297">
                  <c:v>112.19999999999999</c:v>
                </c:pt>
                <c:pt idx="8298">
                  <c:v>129</c:v>
                </c:pt>
                <c:pt idx="8299">
                  <c:v>143.5</c:v>
                </c:pt>
                <c:pt idx="8300">
                  <c:v>155.79999999999998</c:v>
                </c:pt>
                <c:pt idx="8301">
                  <c:v>162.89999999999998</c:v>
                </c:pt>
                <c:pt idx="8302">
                  <c:v>163.80000000000001</c:v>
                </c:pt>
                <c:pt idx="8303">
                  <c:v>160.1</c:v>
                </c:pt>
                <c:pt idx="8304">
                  <c:v>154.20000000000002</c:v>
                </c:pt>
                <c:pt idx="8305">
                  <c:v>149.10000000000002</c:v>
                </c:pt>
                <c:pt idx="8306">
                  <c:v>150.19999999999999</c:v>
                </c:pt>
                <c:pt idx="8307">
                  <c:v>157.4</c:v>
                </c:pt>
                <c:pt idx="8308">
                  <c:v>172</c:v>
                </c:pt>
                <c:pt idx="8309">
                  <c:v>188.20000000000002</c:v>
                </c:pt>
                <c:pt idx="8310">
                  <c:v>204.7</c:v>
                </c:pt>
                <c:pt idx="8311">
                  <c:v>215.2</c:v>
                </c:pt>
                <c:pt idx="8312">
                  <c:v>203.9</c:v>
                </c:pt>
                <c:pt idx="8313">
                  <c:v>186.4</c:v>
                </c:pt>
                <c:pt idx="8314">
                  <c:v>213.5</c:v>
                </c:pt>
                <c:pt idx="8315">
                  <c:v>246</c:v>
                </c:pt>
                <c:pt idx="8316">
                  <c:v>281.39999999999998</c:v>
                </c:pt>
                <c:pt idx="8317">
                  <c:v>309.90000000000003</c:v>
                </c:pt>
                <c:pt idx="8318">
                  <c:v>313.3</c:v>
                </c:pt>
                <c:pt idx="8319">
                  <c:v>285.8</c:v>
                </c:pt>
                <c:pt idx="8320">
                  <c:v>273.7</c:v>
                </c:pt>
                <c:pt idx="8321">
                  <c:v>272.8</c:v>
                </c:pt>
                <c:pt idx="8322">
                  <c:v>259.5</c:v>
                </c:pt>
                <c:pt idx="8323">
                  <c:v>258.10000000000002</c:v>
                </c:pt>
                <c:pt idx="8324">
                  <c:v>248.20000000000002</c:v>
                </c:pt>
                <c:pt idx="8325">
                  <c:v>242.60000000000002</c:v>
                </c:pt>
                <c:pt idx="8326">
                  <c:v>248.9</c:v>
                </c:pt>
                <c:pt idx="8327">
                  <c:v>276.8</c:v>
                </c:pt>
                <c:pt idx="8328">
                  <c:v>307</c:v>
                </c:pt>
                <c:pt idx="8329">
                  <c:v>320.90000000000003</c:v>
                </c:pt>
                <c:pt idx="8330">
                  <c:v>332.3</c:v>
                </c:pt>
                <c:pt idx="8331">
                  <c:v>341.9</c:v>
                </c:pt>
                <c:pt idx="8332">
                  <c:v>328.79999999999995</c:v>
                </c:pt>
                <c:pt idx="8333">
                  <c:v>305.3</c:v>
                </c:pt>
                <c:pt idx="8334">
                  <c:v>282.2</c:v>
                </c:pt>
                <c:pt idx="8335">
                  <c:v>262.2</c:v>
                </c:pt>
                <c:pt idx="8336">
                  <c:v>239.1</c:v>
                </c:pt>
                <c:pt idx="8337">
                  <c:v>212.10000000000002</c:v>
                </c:pt>
                <c:pt idx="8338">
                  <c:v>235.4</c:v>
                </c:pt>
                <c:pt idx="8339">
                  <c:v>212</c:v>
                </c:pt>
                <c:pt idx="8340">
                  <c:v>178</c:v>
                </c:pt>
                <c:pt idx="8341">
                  <c:v>153.5</c:v>
                </c:pt>
                <c:pt idx="8342">
                  <c:v>135.80000000000001</c:v>
                </c:pt>
                <c:pt idx="8343">
                  <c:v>114.9</c:v>
                </c:pt>
                <c:pt idx="8344">
                  <c:v>110.60000000000001</c:v>
                </c:pt>
                <c:pt idx="8345">
                  <c:v>108.7</c:v>
                </c:pt>
                <c:pt idx="8346">
                  <c:v>105.2</c:v>
                </c:pt>
                <c:pt idx="8347">
                  <c:v>99</c:v>
                </c:pt>
                <c:pt idx="8348">
                  <c:v>88.8</c:v>
                </c:pt>
                <c:pt idx="8349">
                  <c:v>77.600000000000009</c:v>
                </c:pt>
                <c:pt idx="8350">
                  <c:v>69.099999999999994</c:v>
                </c:pt>
                <c:pt idx="8351">
                  <c:v>63.1</c:v>
                </c:pt>
                <c:pt idx="8352">
                  <c:v>57.8</c:v>
                </c:pt>
                <c:pt idx="8353">
                  <c:v>53.199999999999996</c:v>
                </c:pt>
                <c:pt idx="8354">
                  <c:v>49.8</c:v>
                </c:pt>
                <c:pt idx="8355">
                  <c:v>47.5</c:v>
                </c:pt>
                <c:pt idx="8356">
                  <c:v>43.6</c:v>
                </c:pt>
                <c:pt idx="8357">
                  <c:v>40.5</c:v>
                </c:pt>
                <c:pt idx="8358">
                  <c:v>39.699999999999996</c:v>
                </c:pt>
                <c:pt idx="8359">
                  <c:v>39.9</c:v>
                </c:pt>
                <c:pt idx="8360">
                  <c:v>38.5</c:v>
                </c:pt>
                <c:pt idx="8361">
                  <c:v>29.2</c:v>
                </c:pt>
                <c:pt idx="8362">
                  <c:v>25.8</c:v>
                </c:pt>
                <c:pt idx="8363">
                  <c:v>27.5</c:v>
                </c:pt>
                <c:pt idx="8364">
                  <c:v>30.099999999999998</c:v>
                </c:pt>
                <c:pt idx="8365">
                  <c:v>29.4</c:v>
                </c:pt>
                <c:pt idx="8366">
                  <c:v>25.8</c:v>
                </c:pt>
                <c:pt idx="8367">
                  <c:v>24.2</c:v>
                </c:pt>
                <c:pt idx="8368">
                  <c:v>27.3</c:v>
                </c:pt>
                <c:pt idx="8369">
                  <c:v>32.300000000000004</c:v>
                </c:pt>
                <c:pt idx="8370">
                  <c:v>35.700000000000003</c:v>
                </c:pt>
                <c:pt idx="8371">
                  <c:v>37.400000000000006</c:v>
                </c:pt>
                <c:pt idx="8372">
                  <c:v>37</c:v>
                </c:pt>
                <c:pt idx="8373">
                  <c:v>35.5</c:v>
                </c:pt>
                <c:pt idx="8374">
                  <c:v>36.6</c:v>
                </c:pt>
                <c:pt idx="8375">
                  <c:v>38.199999999999996</c:v>
                </c:pt>
                <c:pt idx="8376">
                  <c:v>39.6</c:v>
                </c:pt>
                <c:pt idx="8377">
                  <c:v>42.3</c:v>
                </c:pt>
                <c:pt idx="8378">
                  <c:v>45.6</c:v>
                </c:pt>
                <c:pt idx="8379">
                  <c:v>51.5</c:v>
                </c:pt>
                <c:pt idx="8380">
                  <c:v>59.3</c:v>
                </c:pt>
                <c:pt idx="8381">
                  <c:v>68.2</c:v>
                </c:pt>
                <c:pt idx="8382">
                  <c:v>79.600000000000009</c:v>
                </c:pt>
                <c:pt idx="8383">
                  <c:v>91</c:v>
                </c:pt>
                <c:pt idx="8384">
                  <c:v>96.9</c:v>
                </c:pt>
                <c:pt idx="8385">
                  <c:v>88.2</c:v>
                </c:pt>
                <c:pt idx="8386">
                  <c:v>97.199999999999989</c:v>
                </c:pt>
                <c:pt idx="8387">
                  <c:v>113.60000000000001</c:v>
                </c:pt>
                <c:pt idx="8388">
                  <c:v>130.5</c:v>
                </c:pt>
                <c:pt idx="8389">
                  <c:v>148</c:v>
                </c:pt>
                <c:pt idx="8390">
                  <c:v>158.70000000000002</c:v>
                </c:pt>
                <c:pt idx="8391">
                  <c:v>155.9</c:v>
                </c:pt>
                <c:pt idx="8392">
                  <c:v>176.2</c:v>
                </c:pt>
                <c:pt idx="8393">
                  <c:v>189.5</c:v>
                </c:pt>
                <c:pt idx="8394">
                  <c:v>192.39999999999998</c:v>
                </c:pt>
                <c:pt idx="8395">
                  <c:v>185.9</c:v>
                </c:pt>
                <c:pt idx="8396">
                  <c:v>175.9</c:v>
                </c:pt>
                <c:pt idx="8397">
                  <c:v>164.6</c:v>
                </c:pt>
                <c:pt idx="8398">
                  <c:v>152.10000000000002</c:v>
                </c:pt>
                <c:pt idx="8399">
                  <c:v>145.5</c:v>
                </c:pt>
                <c:pt idx="8400">
                  <c:v>143.80000000000001</c:v>
                </c:pt>
                <c:pt idx="8401">
                  <c:v>146.19999999999999</c:v>
                </c:pt>
                <c:pt idx="8402">
                  <c:v>151.5</c:v>
                </c:pt>
                <c:pt idx="8403">
                  <c:v>152.69999999999999</c:v>
                </c:pt>
                <c:pt idx="8404">
                  <c:v>152.5</c:v>
                </c:pt>
                <c:pt idx="8405">
                  <c:v>157.5</c:v>
                </c:pt>
                <c:pt idx="8406">
                  <c:v>172.5</c:v>
                </c:pt>
                <c:pt idx="8407">
                  <c:v>187.4</c:v>
                </c:pt>
                <c:pt idx="8408">
                  <c:v>192.3</c:v>
                </c:pt>
                <c:pt idx="8409">
                  <c:v>201.8</c:v>
                </c:pt>
                <c:pt idx="8410">
                  <c:v>261</c:v>
                </c:pt>
                <c:pt idx="8411">
                  <c:v>274.8</c:v>
                </c:pt>
                <c:pt idx="8412">
                  <c:v>278.7</c:v>
                </c:pt>
                <c:pt idx="8413">
                  <c:v>290</c:v>
                </c:pt>
                <c:pt idx="8414">
                  <c:v>300.39999999999998</c:v>
                </c:pt>
                <c:pt idx="8415">
                  <c:v>292.89999999999998</c:v>
                </c:pt>
                <c:pt idx="8416">
                  <c:v>304.59999999999997</c:v>
                </c:pt>
                <c:pt idx="8417">
                  <c:v>328.2</c:v>
                </c:pt>
                <c:pt idx="8418">
                  <c:v>337.2</c:v>
                </c:pt>
                <c:pt idx="8419">
                  <c:v>344.2</c:v>
                </c:pt>
                <c:pt idx="8420">
                  <c:v>356.4</c:v>
                </c:pt>
                <c:pt idx="8421">
                  <c:v>372.7</c:v>
                </c:pt>
                <c:pt idx="8422">
                  <c:v>379</c:v>
                </c:pt>
                <c:pt idx="8423">
                  <c:v>386.7</c:v>
                </c:pt>
                <c:pt idx="8424">
                  <c:v>399</c:v>
                </c:pt>
                <c:pt idx="8425">
                  <c:v>411</c:v>
                </c:pt>
                <c:pt idx="8426">
                  <c:v>420.59999999999997</c:v>
                </c:pt>
                <c:pt idx="8427">
                  <c:v>427</c:v>
                </c:pt>
                <c:pt idx="8428">
                  <c:v>429</c:v>
                </c:pt>
                <c:pt idx="8429">
                  <c:v>426.59999999999997</c:v>
                </c:pt>
                <c:pt idx="8430">
                  <c:v>423.70000000000005</c:v>
                </c:pt>
                <c:pt idx="8431">
                  <c:v>422.70000000000005</c:v>
                </c:pt>
                <c:pt idx="8432">
                  <c:v>403.4</c:v>
                </c:pt>
                <c:pt idx="8433">
                  <c:v>409.3</c:v>
                </c:pt>
                <c:pt idx="8434">
                  <c:v>456.3</c:v>
                </c:pt>
                <c:pt idx="8435">
                  <c:v>435.8</c:v>
                </c:pt>
                <c:pt idx="8436">
                  <c:v>404.4</c:v>
                </c:pt>
                <c:pt idx="8437">
                  <c:v>379.40000000000003</c:v>
                </c:pt>
                <c:pt idx="8438">
                  <c:v>357.9</c:v>
                </c:pt>
                <c:pt idx="8439">
                  <c:v>328.6</c:v>
                </c:pt>
                <c:pt idx="8440">
                  <c:v>312.2</c:v>
                </c:pt>
                <c:pt idx="8441">
                  <c:v>301.8</c:v>
                </c:pt>
                <c:pt idx="8442">
                  <c:v>280</c:v>
                </c:pt>
                <c:pt idx="8443">
                  <c:v>253.3</c:v>
                </c:pt>
                <c:pt idx="8444">
                  <c:v>231.3</c:v>
                </c:pt>
                <c:pt idx="8445">
                  <c:v>214.5</c:v>
                </c:pt>
                <c:pt idx="8446">
                  <c:v>189.20000000000002</c:v>
                </c:pt>
                <c:pt idx="8447">
                  <c:v>162.80000000000001</c:v>
                </c:pt>
                <c:pt idx="8448">
                  <c:v>141.6</c:v>
                </c:pt>
                <c:pt idx="8449">
                  <c:v>125.5</c:v>
                </c:pt>
                <c:pt idx="8450">
                  <c:v>111.69999999999999</c:v>
                </c:pt>
                <c:pt idx="8451">
                  <c:v>99.8</c:v>
                </c:pt>
                <c:pt idx="8452">
                  <c:v>103.1</c:v>
                </c:pt>
                <c:pt idx="8453">
                  <c:v>113.4</c:v>
                </c:pt>
                <c:pt idx="8454">
                  <c:v>121</c:v>
                </c:pt>
                <c:pt idx="8455">
                  <c:v>125.2</c:v>
                </c:pt>
                <c:pt idx="8456">
                  <c:v>117.9</c:v>
                </c:pt>
                <c:pt idx="8457">
                  <c:v>111.69999999999999</c:v>
                </c:pt>
                <c:pt idx="8458">
                  <c:v>106.2</c:v>
                </c:pt>
                <c:pt idx="8459">
                  <c:v>83.9</c:v>
                </c:pt>
                <c:pt idx="8460">
                  <c:v>65.699999999999989</c:v>
                </c:pt>
                <c:pt idx="8461">
                  <c:v>54.9</c:v>
                </c:pt>
                <c:pt idx="8462">
                  <c:v>48.2</c:v>
                </c:pt>
                <c:pt idx="8463">
                  <c:v>44.900000000000006</c:v>
                </c:pt>
                <c:pt idx="8464">
                  <c:v>51.6</c:v>
                </c:pt>
                <c:pt idx="8465">
                  <c:v>66.199999999999989</c:v>
                </c:pt>
                <c:pt idx="8466">
                  <c:v>82.4</c:v>
                </c:pt>
                <c:pt idx="8467">
                  <c:v>100.4</c:v>
                </c:pt>
                <c:pt idx="8468">
                  <c:v>117.6</c:v>
                </c:pt>
                <c:pt idx="8469">
                  <c:v>128.6</c:v>
                </c:pt>
                <c:pt idx="8470">
                  <c:v>143.5</c:v>
                </c:pt>
                <c:pt idx="8471">
                  <c:v>159.30000000000001</c:v>
                </c:pt>
                <c:pt idx="8472">
                  <c:v>169.5</c:v>
                </c:pt>
                <c:pt idx="8473">
                  <c:v>175.6</c:v>
                </c:pt>
                <c:pt idx="8474">
                  <c:v>177.6</c:v>
                </c:pt>
                <c:pt idx="8475">
                  <c:v>179</c:v>
                </c:pt>
                <c:pt idx="8476">
                  <c:v>187.20000000000002</c:v>
                </c:pt>
                <c:pt idx="8477">
                  <c:v>205.9</c:v>
                </c:pt>
                <c:pt idx="8478">
                  <c:v>227.6</c:v>
                </c:pt>
                <c:pt idx="8479">
                  <c:v>249.5</c:v>
                </c:pt>
                <c:pt idx="8480">
                  <c:v>275.39999999999998</c:v>
                </c:pt>
                <c:pt idx="8481">
                  <c:v>302.59999999999997</c:v>
                </c:pt>
                <c:pt idx="8482">
                  <c:v>353.8</c:v>
                </c:pt>
                <c:pt idx="8483">
                  <c:v>386.1</c:v>
                </c:pt>
                <c:pt idx="8484">
                  <c:v>399.2</c:v>
                </c:pt>
                <c:pt idx="8485">
                  <c:v>394.9</c:v>
                </c:pt>
                <c:pt idx="8486">
                  <c:v>386.7</c:v>
                </c:pt>
                <c:pt idx="8487">
                  <c:v>390.7</c:v>
                </c:pt>
                <c:pt idx="8488">
                  <c:v>399.1</c:v>
                </c:pt>
                <c:pt idx="8489">
                  <c:v>413.4</c:v>
                </c:pt>
                <c:pt idx="8490">
                  <c:v>439.59999999999997</c:v>
                </c:pt>
                <c:pt idx="8491">
                  <c:v>458.4</c:v>
                </c:pt>
                <c:pt idx="8492">
                  <c:v>468.1</c:v>
                </c:pt>
                <c:pt idx="8493">
                  <c:v>472.5</c:v>
                </c:pt>
                <c:pt idx="8494">
                  <c:v>482</c:v>
                </c:pt>
                <c:pt idx="8495">
                  <c:v>499.5</c:v>
                </c:pt>
                <c:pt idx="8496">
                  <c:v>510.2</c:v>
                </c:pt>
                <c:pt idx="8497">
                  <c:v>517</c:v>
                </c:pt>
                <c:pt idx="8498">
                  <c:v>518.59999999999991</c:v>
                </c:pt>
                <c:pt idx="8499">
                  <c:v>513.29999999999995</c:v>
                </c:pt>
                <c:pt idx="8500">
                  <c:v>503</c:v>
                </c:pt>
                <c:pt idx="8501">
                  <c:v>478.9</c:v>
                </c:pt>
                <c:pt idx="8502">
                  <c:v>456</c:v>
                </c:pt>
                <c:pt idx="8503">
                  <c:v>430.8</c:v>
                </c:pt>
                <c:pt idx="8504">
                  <c:v>403</c:v>
                </c:pt>
                <c:pt idx="8505">
                  <c:v>369</c:v>
                </c:pt>
                <c:pt idx="8506">
                  <c:v>389.1</c:v>
                </c:pt>
                <c:pt idx="8507">
                  <c:v>400.6</c:v>
                </c:pt>
                <c:pt idx="8508">
                  <c:v>406</c:v>
                </c:pt>
                <c:pt idx="8509">
                  <c:v>416.6</c:v>
                </c:pt>
                <c:pt idx="8510">
                  <c:v>417.2</c:v>
                </c:pt>
                <c:pt idx="8511">
                  <c:v>405.8</c:v>
                </c:pt>
                <c:pt idx="8512">
                  <c:v>391.79999999999995</c:v>
                </c:pt>
                <c:pt idx="8513">
                  <c:v>385.5</c:v>
                </c:pt>
                <c:pt idx="8514">
                  <c:v>374.3</c:v>
                </c:pt>
                <c:pt idx="8515">
                  <c:v>360.59999999999997</c:v>
                </c:pt>
                <c:pt idx="8516">
                  <c:v>340.8</c:v>
                </c:pt>
                <c:pt idx="8517">
                  <c:v>314</c:v>
                </c:pt>
                <c:pt idx="8518">
                  <c:v>308.40000000000003</c:v>
                </c:pt>
                <c:pt idx="8519">
                  <c:v>291.60000000000002</c:v>
                </c:pt>
                <c:pt idx="8520">
                  <c:v>269.60000000000002</c:v>
                </c:pt>
                <c:pt idx="8521">
                  <c:v>260.29999999999995</c:v>
                </c:pt>
                <c:pt idx="8522">
                  <c:v>246.79999999999998</c:v>
                </c:pt>
                <c:pt idx="8523">
                  <c:v>236.3</c:v>
                </c:pt>
                <c:pt idx="8524">
                  <c:v>220.1</c:v>
                </c:pt>
                <c:pt idx="8525">
                  <c:v>211.10000000000002</c:v>
                </c:pt>
                <c:pt idx="8526">
                  <c:v>214.2</c:v>
                </c:pt>
                <c:pt idx="8527">
                  <c:v>211.60000000000002</c:v>
                </c:pt>
                <c:pt idx="8528">
                  <c:v>199.8</c:v>
                </c:pt>
                <c:pt idx="8529">
                  <c:v>185.20000000000002</c:v>
                </c:pt>
                <c:pt idx="8530">
                  <c:v>196.6</c:v>
                </c:pt>
                <c:pt idx="8531">
                  <c:v>212</c:v>
                </c:pt>
                <c:pt idx="8532">
                  <c:v>227.39999999999998</c:v>
                </c:pt>
                <c:pt idx="8533">
                  <c:v>235</c:v>
                </c:pt>
                <c:pt idx="8534">
                  <c:v>227.20000000000002</c:v>
                </c:pt>
                <c:pt idx="8535">
                  <c:v>207.9</c:v>
                </c:pt>
                <c:pt idx="8536">
                  <c:v>205.2</c:v>
                </c:pt>
                <c:pt idx="8537">
                  <c:v>203.1</c:v>
                </c:pt>
                <c:pt idx="8538">
                  <c:v>197.8</c:v>
                </c:pt>
                <c:pt idx="8539">
                  <c:v>192.6</c:v>
                </c:pt>
                <c:pt idx="8540">
                  <c:v>193.1</c:v>
                </c:pt>
                <c:pt idx="8541">
                  <c:v>186.4</c:v>
                </c:pt>
                <c:pt idx="8542">
                  <c:v>170.7</c:v>
                </c:pt>
                <c:pt idx="8543">
                  <c:v>150.69999999999999</c:v>
                </c:pt>
                <c:pt idx="8544">
                  <c:v>133.89999999999998</c:v>
                </c:pt>
                <c:pt idx="8545">
                  <c:v>125.4</c:v>
                </c:pt>
                <c:pt idx="8546">
                  <c:v>117.9</c:v>
                </c:pt>
                <c:pt idx="8547">
                  <c:v>112.19999999999999</c:v>
                </c:pt>
                <c:pt idx="8548">
                  <c:v>113.19999999999999</c:v>
                </c:pt>
                <c:pt idx="8549">
                  <c:v>115.3</c:v>
                </c:pt>
                <c:pt idx="8550">
                  <c:v>114</c:v>
                </c:pt>
                <c:pt idx="8551">
                  <c:v>106.80000000000001</c:v>
                </c:pt>
                <c:pt idx="8552">
                  <c:v>93</c:v>
                </c:pt>
                <c:pt idx="8553">
                  <c:v>77.2</c:v>
                </c:pt>
                <c:pt idx="8554">
                  <c:v>67.7</c:v>
                </c:pt>
                <c:pt idx="8555">
                  <c:v>60.5</c:v>
                </c:pt>
                <c:pt idx="8556">
                  <c:v>54.300000000000004</c:v>
                </c:pt>
                <c:pt idx="8557">
                  <c:v>53.6</c:v>
                </c:pt>
                <c:pt idx="8558">
                  <c:v>57.9</c:v>
                </c:pt>
                <c:pt idx="8559">
                  <c:v>63.6</c:v>
                </c:pt>
                <c:pt idx="8560">
                  <c:v>76.300000000000011</c:v>
                </c:pt>
                <c:pt idx="8561">
                  <c:v>83.9</c:v>
                </c:pt>
                <c:pt idx="8562">
                  <c:v>86.9</c:v>
                </c:pt>
                <c:pt idx="8563">
                  <c:v>91</c:v>
                </c:pt>
                <c:pt idx="8564">
                  <c:v>97.9</c:v>
                </c:pt>
                <c:pt idx="8565">
                  <c:v>107.89999999999999</c:v>
                </c:pt>
                <c:pt idx="8566">
                  <c:v>121.6</c:v>
                </c:pt>
                <c:pt idx="8567">
                  <c:v>136.9</c:v>
                </c:pt>
                <c:pt idx="8568">
                  <c:v>148.79999999999998</c:v>
                </c:pt>
                <c:pt idx="8569">
                  <c:v>159.30000000000001</c:v>
                </c:pt>
                <c:pt idx="8570">
                  <c:v>168.5</c:v>
                </c:pt>
                <c:pt idx="8571">
                  <c:v>175</c:v>
                </c:pt>
                <c:pt idx="8572">
                  <c:v>177</c:v>
                </c:pt>
                <c:pt idx="8573">
                  <c:v>178.2</c:v>
                </c:pt>
                <c:pt idx="8574">
                  <c:v>180.7</c:v>
                </c:pt>
                <c:pt idx="8575">
                  <c:v>176</c:v>
                </c:pt>
                <c:pt idx="8576">
                  <c:v>162</c:v>
                </c:pt>
                <c:pt idx="8577">
                  <c:v>144</c:v>
                </c:pt>
                <c:pt idx="8578">
                  <c:v>165.9</c:v>
                </c:pt>
                <c:pt idx="8579">
                  <c:v>169.4</c:v>
                </c:pt>
                <c:pt idx="8580">
                  <c:v>169.1</c:v>
                </c:pt>
                <c:pt idx="8581">
                  <c:v>174.5</c:v>
                </c:pt>
                <c:pt idx="8582">
                  <c:v>178.4</c:v>
                </c:pt>
                <c:pt idx="8583">
                  <c:v>167.8</c:v>
                </c:pt>
                <c:pt idx="8584">
                  <c:v>174.1</c:v>
                </c:pt>
                <c:pt idx="8585">
                  <c:v>174</c:v>
                </c:pt>
                <c:pt idx="8586">
                  <c:v>175.5</c:v>
                </c:pt>
                <c:pt idx="8587">
                  <c:v>171.8</c:v>
                </c:pt>
                <c:pt idx="8588">
                  <c:v>163.20000000000002</c:v>
                </c:pt>
                <c:pt idx="8589">
                  <c:v>154.1</c:v>
                </c:pt>
                <c:pt idx="8590">
                  <c:v>153</c:v>
                </c:pt>
                <c:pt idx="8591">
                  <c:v>153</c:v>
                </c:pt>
                <c:pt idx="8592">
                  <c:v>150.60000000000002</c:v>
                </c:pt>
                <c:pt idx="8593">
                  <c:v>145.6</c:v>
                </c:pt>
                <c:pt idx="8594">
                  <c:v>139.30000000000001</c:v>
                </c:pt>
                <c:pt idx="8595">
                  <c:v>130.70000000000002</c:v>
                </c:pt>
                <c:pt idx="8596">
                  <c:v>123</c:v>
                </c:pt>
                <c:pt idx="8597">
                  <c:v>117.6</c:v>
                </c:pt>
                <c:pt idx="8598">
                  <c:v>113.8</c:v>
                </c:pt>
                <c:pt idx="8599">
                  <c:v>111.10000000000001</c:v>
                </c:pt>
                <c:pt idx="8600">
                  <c:v>102.1</c:v>
                </c:pt>
                <c:pt idx="8601">
                  <c:v>86.6</c:v>
                </c:pt>
                <c:pt idx="8602">
                  <c:v>90.800000000000011</c:v>
                </c:pt>
                <c:pt idx="8603">
                  <c:v>95.5</c:v>
                </c:pt>
                <c:pt idx="8604">
                  <c:v>102.5</c:v>
                </c:pt>
                <c:pt idx="8605">
                  <c:v>109.10000000000001</c:v>
                </c:pt>
                <c:pt idx="8606">
                  <c:v>111.8</c:v>
                </c:pt>
                <c:pt idx="8607">
                  <c:v>107</c:v>
                </c:pt>
                <c:pt idx="8608">
                  <c:v>101.3</c:v>
                </c:pt>
                <c:pt idx="8609">
                  <c:v>96.600000000000009</c:v>
                </c:pt>
                <c:pt idx="8610">
                  <c:v>102</c:v>
                </c:pt>
                <c:pt idx="8611">
                  <c:v>117.6</c:v>
                </c:pt>
                <c:pt idx="8612">
                  <c:v>132.6</c:v>
                </c:pt>
                <c:pt idx="8613">
                  <c:v>148.10000000000002</c:v>
                </c:pt>
                <c:pt idx="8614">
                  <c:v>161.1</c:v>
                </c:pt>
                <c:pt idx="8615">
                  <c:v>178.2</c:v>
                </c:pt>
                <c:pt idx="8616">
                  <c:v>193</c:v>
                </c:pt>
                <c:pt idx="8617">
                  <c:v>188.20000000000002</c:v>
                </c:pt>
                <c:pt idx="8618">
                  <c:v>178.60000000000002</c:v>
                </c:pt>
                <c:pt idx="8619">
                  <c:v>174.8</c:v>
                </c:pt>
                <c:pt idx="8620">
                  <c:v>162.70000000000002</c:v>
                </c:pt>
                <c:pt idx="8621">
                  <c:v>140.9</c:v>
                </c:pt>
                <c:pt idx="8622">
                  <c:v>125.9</c:v>
                </c:pt>
                <c:pt idx="8623">
                  <c:v>124.2</c:v>
                </c:pt>
                <c:pt idx="8624">
                  <c:v>112.19999999999999</c:v>
                </c:pt>
                <c:pt idx="8625">
                  <c:v>93</c:v>
                </c:pt>
                <c:pt idx="8626">
                  <c:v>88.1</c:v>
                </c:pt>
                <c:pt idx="8627">
                  <c:v>93.899999999999991</c:v>
                </c:pt>
                <c:pt idx="8628">
                  <c:v>103.8</c:v>
                </c:pt>
                <c:pt idx="8629">
                  <c:v>109.10000000000001</c:v>
                </c:pt>
                <c:pt idx="8630">
                  <c:v>112.69999999999999</c:v>
                </c:pt>
                <c:pt idx="8631">
                  <c:v>111.8</c:v>
                </c:pt>
                <c:pt idx="8632">
                  <c:v>121.1</c:v>
                </c:pt>
                <c:pt idx="8633">
                  <c:v>124.10000000000001</c:v>
                </c:pt>
                <c:pt idx="8634">
                  <c:v>126</c:v>
                </c:pt>
                <c:pt idx="8635">
                  <c:v>125.8</c:v>
                </c:pt>
                <c:pt idx="8636">
                  <c:v>124</c:v>
                </c:pt>
                <c:pt idx="8637">
                  <c:v>123.2</c:v>
                </c:pt>
                <c:pt idx="8638">
                  <c:v>118</c:v>
                </c:pt>
                <c:pt idx="8639">
                  <c:v>111.3</c:v>
                </c:pt>
                <c:pt idx="8640">
                  <c:v>106.89999999999999</c:v>
                </c:pt>
                <c:pt idx="8641">
                  <c:v>104.89999999999999</c:v>
                </c:pt>
                <c:pt idx="8642">
                  <c:v>102.6</c:v>
                </c:pt>
                <c:pt idx="8643">
                  <c:v>99.7</c:v>
                </c:pt>
                <c:pt idx="8644">
                  <c:v>96.4</c:v>
                </c:pt>
                <c:pt idx="8645">
                  <c:v>94.100000000000009</c:v>
                </c:pt>
                <c:pt idx="8646">
                  <c:v>94.3</c:v>
                </c:pt>
                <c:pt idx="8647">
                  <c:v>91.300000000000011</c:v>
                </c:pt>
                <c:pt idx="8648">
                  <c:v>79.600000000000009</c:v>
                </c:pt>
                <c:pt idx="8649">
                  <c:v>62.1</c:v>
                </c:pt>
                <c:pt idx="8650">
                  <c:v>53.400000000000006</c:v>
                </c:pt>
                <c:pt idx="8651">
                  <c:v>52.699999999999996</c:v>
                </c:pt>
                <c:pt idx="8652">
                  <c:v>55.599999999999994</c:v>
                </c:pt>
                <c:pt idx="8653">
                  <c:v>57.8</c:v>
                </c:pt>
                <c:pt idx="8654">
                  <c:v>56.2</c:v>
                </c:pt>
                <c:pt idx="8655">
                  <c:v>52.900000000000006</c:v>
                </c:pt>
                <c:pt idx="8656">
                  <c:v>56.7</c:v>
                </c:pt>
                <c:pt idx="8657">
                  <c:v>62.7</c:v>
                </c:pt>
                <c:pt idx="8658">
                  <c:v>76.5</c:v>
                </c:pt>
                <c:pt idx="8659">
                  <c:v>100.5</c:v>
                </c:pt>
                <c:pt idx="8660">
                  <c:v>133.80000000000001</c:v>
                </c:pt>
                <c:pt idx="8661">
                  <c:v>165.5</c:v>
                </c:pt>
                <c:pt idx="8662">
                  <c:v>197.8</c:v>
                </c:pt>
                <c:pt idx="8663">
                  <c:v>220.29999999999998</c:v>
                </c:pt>
                <c:pt idx="8664">
                  <c:v>229.8</c:v>
                </c:pt>
                <c:pt idx="8665">
                  <c:v>227.20000000000002</c:v>
                </c:pt>
                <c:pt idx="8666">
                  <c:v>213.9</c:v>
                </c:pt>
                <c:pt idx="8667">
                  <c:v>196.39999999999998</c:v>
                </c:pt>
                <c:pt idx="8668">
                  <c:v>174.9</c:v>
                </c:pt>
                <c:pt idx="8669">
                  <c:v>160.6</c:v>
                </c:pt>
                <c:pt idx="8670">
                  <c:v>158.9</c:v>
                </c:pt>
                <c:pt idx="8671">
                  <c:v>158</c:v>
                </c:pt>
                <c:pt idx="8672">
                  <c:v>140.80000000000001</c:v>
                </c:pt>
                <c:pt idx="8673">
                  <c:v>109.60000000000001</c:v>
                </c:pt>
                <c:pt idx="8674">
                  <c:v>105.30000000000001</c:v>
                </c:pt>
                <c:pt idx="8675">
                  <c:v>119.6</c:v>
                </c:pt>
                <c:pt idx="8676">
                  <c:v>138.1</c:v>
                </c:pt>
                <c:pt idx="8677">
                  <c:v>167.8</c:v>
                </c:pt>
                <c:pt idx="8678">
                  <c:v>199.6</c:v>
                </c:pt>
                <c:pt idx="8679">
                  <c:v>189.29999999999998</c:v>
                </c:pt>
                <c:pt idx="8680">
                  <c:v>180.9</c:v>
                </c:pt>
                <c:pt idx="8681">
                  <c:v>186.6</c:v>
                </c:pt>
                <c:pt idx="8682">
                  <c:v>196.70000000000002</c:v>
                </c:pt>
                <c:pt idx="8683">
                  <c:v>210.9</c:v>
                </c:pt>
                <c:pt idx="8684">
                  <c:v>215.10000000000002</c:v>
                </c:pt>
                <c:pt idx="8685">
                  <c:v>211.4</c:v>
                </c:pt>
                <c:pt idx="8686">
                  <c:v>211.79999999999998</c:v>
                </c:pt>
                <c:pt idx="8687">
                  <c:v>231.4</c:v>
                </c:pt>
                <c:pt idx="8688">
                  <c:v>273.8</c:v>
                </c:pt>
                <c:pt idx="8689">
                  <c:v>336.9</c:v>
                </c:pt>
                <c:pt idx="8690">
                  <c:v>427.9</c:v>
                </c:pt>
                <c:pt idx="8691">
                  <c:v>500.2</c:v>
                </c:pt>
                <c:pt idx="8692">
                  <c:v>522.9</c:v>
                </c:pt>
                <c:pt idx="8693">
                  <c:v>518.59999999999991</c:v>
                </c:pt>
                <c:pt idx="8694">
                  <c:v>495.09999999999997</c:v>
                </c:pt>
                <c:pt idx="8695">
                  <c:v>457.9</c:v>
                </c:pt>
                <c:pt idx="8696">
                  <c:v>382.5</c:v>
                </c:pt>
                <c:pt idx="8697">
                  <c:v>369.3</c:v>
                </c:pt>
                <c:pt idx="8698">
                  <c:v>433.2</c:v>
                </c:pt>
                <c:pt idx="8699">
                  <c:v>434.3</c:v>
                </c:pt>
                <c:pt idx="8700">
                  <c:v>460.9</c:v>
                </c:pt>
                <c:pt idx="8701">
                  <c:v>474.4</c:v>
                </c:pt>
                <c:pt idx="8702">
                  <c:v>452.29999999999995</c:v>
                </c:pt>
                <c:pt idx="8703">
                  <c:v>406.2</c:v>
                </c:pt>
                <c:pt idx="8704">
                  <c:v>391.29999999999995</c:v>
                </c:pt>
                <c:pt idx="8705">
                  <c:v>372.59999999999997</c:v>
                </c:pt>
                <c:pt idx="8706">
                  <c:v>345</c:v>
                </c:pt>
                <c:pt idx="8707">
                  <c:v>342.4</c:v>
                </c:pt>
                <c:pt idx="8708">
                  <c:v>367.8</c:v>
                </c:pt>
                <c:pt idx="8709">
                  <c:v>379.40000000000003</c:v>
                </c:pt>
                <c:pt idx="8710">
                  <c:v>386.40000000000003</c:v>
                </c:pt>
                <c:pt idx="8711">
                  <c:v>419.70000000000005</c:v>
                </c:pt>
                <c:pt idx="8712">
                  <c:v>475.3</c:v>
                </c:pt>
                <c:pt idx="8713">
                  <c:v>552.9</c:v>
                </c:pt>
                <c:pt idx="8714">
                  <c:v>596.70000000000005</c:v>
                </c:pt>
                <c:pt idx="8715">
                  <c:v>616.5</c:v>
                </c:pt>
                <c:pt idx="8716">
                  <c:v>596.09999999999991</c:v>
                </c:pt>
                <c:pt idx="8717">
                  <c:v>599.40000000000009</c:v>
                </c:pt>
                <c:pt idx="8718">
                  <c:v>617.6</c:v>
                </c:pt>
                <c:pt idx="8719">
                  <c:v>650.29999999999995</c:v>
                </c:pt>
                <c:pt idx="8720">
                  <c:v>670</c:v>
                </c:pt>
                <c:pt idx="8721">
                  <c:v>719.9</c:v>
                </c:pt>
                <c:pt idx="8722">
                  <c:v>738.3</c:v>
                </c:pt>
                <c:pt idx="8723">
                  <c:v>734.8</c:v>
                </c:pt>
                <c:pt idx="8724">
                  <c:v>727.6</c:v>
                </c:pt>
                <c:pt idx="8725">
                  <c:v>721.6</c:v>
                </c:pt>
                <c:pt idx="8726">
                  <c:v>715.09999999999991</c:v>
                </c:pt>
                <c:pt idx="8727">
                  <c:v>687.1</c:v>
                </c:pt>
                <c:pt idx="8728">
                  <c:v>639.4</c:v>
                </c:pt>
                <c:pt idx="8729">
                  <c:v>597.9</c:v>
                </c:pt>
                <c:pt idx="8730">
                  <c:v>571.69999999999993</c:v>
                </c:pt>
                <c:pt idx="8731">
                  <c:v>548.29999999999995</c:v>
                </c:pt>
                <c:pt idx="8732">
                  <c:v>532.90000000000009</c:v>
                </c:pt>
                <c:pt idx="8733">
                  <c:v>498.90000000000003</c:v>
                </c:pt>
                <c:pt idx="8734">
                  <c:v>461.3</c:v>
                </c:pt>
                <c:pt idx="8735">
                  <c:v>444.90000000000003</c:v>
                </c:pt>
                <c:pt idx="8736">
                  <c:v>426.9</c:v>
                </c:pt>
                <c:pt idx="8737">
                  <c:v>404.9</c:v>
                </c:pt>
                <c:pt idx="8738">
                  <c:v>392.6</c:v>
                </c:pt>
                <c:pt idx="8739">
                  <c:v>387</c:v>
                </c:pt>
                <c:pt idx="8740">
                  <c:v>386.2</c:v>
                </c:pt>
                <c:pt idx="8741">
                  <c:v>385.1</c:v>
                </c:pt>
                <c:pt idx="8742">
                  <c:v>384.40000000000003</c:v>
                </c:pt>
                <c:pt idx="8743">
                  <c:v>377.40000000000003</c:v>
                </c:pt>
                <c:pt idx="8744">
                  <c:v>346.3</c:v>
                </c:pt>
                <c:pt idx="8745">
                  <c:v>386.90000000000003</c:v>
                </c:pt>
                <c:pt idx="8746">
                  <c:v>419.09999999999997</c:v>
                </c:pt>
                <c:pt idx="8747">
                  <c:v>407.1</c:v>
                </c:pt>
                <c:pt idx="8748">
                  <c:v>391.2</c:v>
                </c:pt>
                <c:pt idx="8749">
                  <c:v>384.6</c:v>
                </c:pt>
                <c:pt idx="8750">
                  <c:v>381.2</c:v>
                </c:pt>
                <c:pt idx="8751">
                  <c:v>354.6</c:v>
                </c:pt>
                <c:pt idx="8752">
                  <c:v>324.90000000000003</c:v>
                </c:pt>
                <c:pt idx="8753">
                  <c:v>319.79999999999995</c:v>
                </c:pt>
                <c:pt idx="8754">
                  <c:v>320</c:v>
                </c:pt>
                <c:pt idx="8755">
                  <c:v>313.7</c:v>
                </c:pt>
                <c:pt idx="8756">
                  <c:v>308.3</c:v>
                </c:pt>
                <c:pt idx="8757">
                  <c:v>311.90000000000003</c:v>
                </c:pt>
                <c:pt idx="8758">
                  <c:v>314.09999999999997</c:v>
                </c:pt>
                <c:pt idx="8759">
                  <c:v>304.8</c:v>
                </c:pt>
                <c:pt idx="8760">
                  <c:v>272.60000000000002</c:v>
                </c:pt>
                <c:pt idx="8761">
                  <c:v>239.4</c:v>
                </c:pt>
                <c:pt idx="8762">
                  <c:v>214.9</c:v>
                </c:pt>
                <c:pt idx="8763">
                  <c:v>209.1</c:v>
                </c:pt>
                <c:pt idx="8764">
                  <c:v>212.7</c:v>
                </c:pt>
                <c:pt idx="8765">
                  <c:v>209.79999999999998</c:v>
                </c:pt>
                <c:pt idx="8766">
                  <c:v>200.6</c:v>
                </c:pt>
                <c:pt idx="8767">
                  <c:v>187.6</c:v>
                </c:pt>
                <c:pt idx="8768">
                  <c:v>164.3</c:v>
                </c:pt>
                <c:pt idx="8769">
                  <c:v>167.6</c:v>
                </c:pt>
                <c:pt idx="8770">
                  <c:v>185.1</c:v>
                </c:pt>
                <c:pt idx="8771">
                  <c:v>173.8</c:v>
                </c:pt>
                <c:pt idx="8772">
                  <c:v>164.70000000000002</c:v>
                </c:pt>
                <c:pt idx="8773">
                  <c:v>159</c:v>
                </c:pt>
                <c:pt idx="8774">
                  <c:v>148.19999999999999</c:v>
                </c:pt>
                <c:pt idx="8775">
                  <c:v>124.5</c:v>
                </c:pt>
                <c:pt idx="8776">
                  <c:v>112.5</c:v>
                </c:pt>
                <c:pt idx="8777">
                  <c:v>98.8</c:v>
                </c:pt>
                <c:pt idx="8778">
                  <c:v>81.600000000000009</c:v>
                </c:pt>
                <c:pt idx="8779">
                  <c:v>65.699999999999989</c:v>
                </c:pt>
                <c:pt idx="8780">
                  <c:v>54.800000000000004</c:v>
                </c:pt>
                <c:pt idx="8781">
                  <c:v>50.9</c:v>
                </c:pt>
                <c:pt idx="8782">
                  <c:v>55.800000000000004</c:v>
                </c:pt>
                <c:pt idx="8783">
                  <c:v>63.5</c:v>
                </c:pt>
                <c:pt idx="8784">
                  <c:v>68.099999999999994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FD-4770-BADA-583CB1E12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1879551"/>
        <c:axId val="1061891551"/>
      </c:scatterChart>
      <c:valAx>
        <c:axId val="1061879551"/>
        <c:scaling>
          <c:orientation val="minMax"/>
          <c:max val="87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Tempo</a:t>
                </a:r>
                <a:r>
                  <a:rPr lang="en-GB" baseline="0"/>
                  <a:t> [h]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061891551"/>
        <c:crosses val="autoZero"/>
        <c:crossBetween val="midCat"/>
      </c:valAx>
      <c:valAx>
        <c:axId val="10618915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Potenza [kW]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0618795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400" b="1"/>
              <a:t>Airside</a:t>
            </a:r>
            <a:r>
              <a:rPr lang="it-IT" sz="1400" b="1" baseline="0"/>
              <a:t> - Analisi per tipologia di mezzo</a:t>
            </a:r>
            <a:endParaRPr lang="it-IT" sz="14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1711375764567851"/>
          <c:y val="0.26677070620394244"/>
          <c:w val="0.40298654059353328"/>
          <c:h val="0.53822413968641825"/>
        </c:manualLayout>
      </c:layout>
      <c:pieChart>
        <c:varyColors val="1"/>
        <c:ser>
          <c:idx val="0"/>
          <c:order val="0"/>
          <c:explosion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0C6-4517-BCE0-0EAFACE31B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0C6-4517-BCE0-0EAFACE31B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0C6-4517-BCE0-0EAFACE31B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0C6-4517-BCE0-0EAFACE31BB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0C6-4517-BCE0-0EAFACE31BB2}"/>
              </c:ext>
            </c:extLst>
          </c:dPt>
          <c:dPt>
            <c:idx val="5"/>
            <c:bubble3D val="0"/>
            <c:explosion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0C6-4517-BCE0-0EAFACE31BB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0C6-4517-BCE0-0EAFACE31BB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0C6-4517-BCE0-0EAFACE31BB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0C6-4517-BCE0-0EAFACE31BB2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0C6-4517-BCE0-0EAFACE31BB2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F0C6-4517-BCE0-0EAFACE31BB2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F0C6-4517-BCE0-0EAFACE31BB2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F0C6-4517-BCE0-0EAFACE31BB2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F0C6-4517-BCE0-0EAFACE31BB2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0C6-4517-BCE0-0EAFACE31BB2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F0C6-4517-BCE0-0EAFACE31BB2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F0C6-4517-BCE0-0EAFACE31BB2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F0C6-4517-BCE0-0EAFACE31BB2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F0C6-4517-BCE0-0EAFACE31BB2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F0C6-4517-BCE0-0EAFACE31BB2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F0C6-4517-BCE0-0EAFACE31BB2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86EC-4629-9EAF-A05D1B68428A}"/>
              </c:ext>
            </c:extLst>
          </c:dPt>
          <c:dLbls>
            <c:dLbl>
              <c:idx val="0"/>
              <c:layout>
                <c:manualLayout>
                  <c:x val="0.27401664100150425"/>
                  <c:y val="1.73633769410011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C6-4517-BCE0-0EAFACE31BB2}"/>
                </c:ext>
              </c:extLst>
            </c:dLbl>
            <c:dLbl>
              <c:idx val="1"/>
              <c:layout>
                <c:manualLayout>
                  <c:x val="8.7623376625758378E-2"/>
                  <c:y val="0.173889244452464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C6-4517-BCE0-0EAFACE31BB2}"/>
                </c:ext>
              </c:extLst>
            </c:dLbl>
            <c:dLbl>
              <c:idx val="2"/>
              <c:layout>
                <c:manualLayout>
                  <c:x val="9.6999550882582747E-2"/>
                  <c:y val="-0.1851301463203753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C6-4517-BCE0-0EAFACE31BB2}"/>
                </c:ext>
              </c:extLst>
            </c:dLbl>
            <c:dLbl>
              <c:idx val="3"/>
              <c:layout>
                <c:manualLayout>
                  <c:x val="0.30471158831135692"/>
                  <c:y val="-2.180705048394317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C6-4517-BCE0-0EAFACE31BB2}"/>
                </c:ext>
              </c:extLst>
            </c:dLbl>
            <c:dLbl>
              <c:idx val="4"/>
              <c:layout>
                <c:manualLayout>
                  <c:x val="0.49135389370496568"/>
                  <c:y val="7.05325822351002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C6-4517-BCE0-0EAFACE31BB2}"/>
                </c:ext>
              </c:extLst>
            </c:dLbl>
            <c:dLbl>
              <c:idx val="5"/>
              <c:layout>
                <c:manualLayout>
                  <c:x val="0.26762171512971855"/>
                  <c:y val="0.1659391216724615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C6-4517-BCE0-0EAFACE31BB2}"/>
                </c:ext>
              </c:extLst>
            </c:dLbl>
            <c:dLbl>
              <c:idx val="6"/>
              <c:layout>
                <c:manualLayout>
                  <c:x val="-0.15857182495167266"/>
                  <c:y val="0.1799818055451352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C6-4517-BCE0-0EAFACE31BB2}"/>
                </c:ext>
              </c:extLst>
            </c:dLbl>
            <c:dLbl>
              <c:idx val="7"/>
              <c:layout>
                <c:manualLayout>
                  <c:x val="0.11685415347418639"/>
                  <c:y val="0.1384643368661583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C6-4517-BCE0-0EAFACE31BB2}"/>
                </c:ext>
              </c:extLst>
            </c:dLbl>
            <c:dLbl>
              <c:idx val="8"/>
              <c:layout>
                <c:manualLayout>
                  <c:x val="-2.4292500000000064E-2"/>
                  <c:y val="3.27685185185185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C6-4517-BCE0-0EAFACE31BB2}"/>
                </c:ext>
              </c:extLst>
            </c:dLbl>
            <c:dLbl>
              <c:idx val="9"/>
              <c:layout>
                <c:manualLayout>
                  <c:x val="-5.8027777777777774E-3"/>
                  <c:y val="-8.945185185185184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C6-4517-BCE0-0EAFACE31BB2}"/>
                </c:ext>
              </c:extLst>
            </c:dLbl>
            <c:dLbl>
              <c:idx val="14"/>
              <c:layout>
                <c:manualLayout>
                  <c:x val="5.3672916666666669E-3"/>
                  <c:y val="-6.9787037037037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C6-4517-BCE0-0EAFACE31BB2}"/>
                </c:ext>
              </c:extLst>
            </c:dLbl>
            <c:dLbl>
              <c:idx val="15"/>
              <c:layout>
                <c:manualLayout>
                  <c:x val="7.1569444444444441E-3"/>
                  <c:y val="2.422222222222222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C6-4517-BCE0-0EAFACE31BB2}"/>
                </c:ext>
              </c:extLst>
            </c:dLbl>
            <c:dLbl>
              <c:idx val="16"/>
              <c:layout>
                <c:manualLayout>
                  <c:x val="0.11603569245598273"/>
                  <c:y val="-0.3043284323457940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0C6-4517-BCE0-0EAFACE31BB2}"/>
                </c:ext>
              </c:extLst>
            </c:dLbl>
            <c:dLbl>
              <c:idx val="17"/>
              <c:layout>
                <c:manualLayout>
                  <c:x val="6.3567174067300419E-2"/>
                  <c:y val="-1.54737037037037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677329950189961"/>
                      <c:h val="0.1662708291166280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3-F0C6-4517-BCE0-0EAFACE31BB2}"/>
                </c:ext>
              </c:extLst>
            </c:dLbl>
            <c:dLbl>
              <c:idx val="18"/>
              <c:layout>
                <c:manualLayout>
                  <c:x val="-0.1443165190300898"/>
                  <c:y val="-6.446197414418876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0C6-4517-BCE0-0EAFACE31BB2}"/>
                </c:ext>
              </c:extLst>
            </c:dLbl>
            <c:dLbl>
              <c:idx val="19"/>
              <c:layout>
                <c:manualLayout>
                  <c:x val="-0.10698741609307459"/>
                  <c:y val="-0.1948550848580014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0C6-4517-BCE0-0EAFACE31BB2}"/>
                </c:ext>
              </c:extLst>
            </c:dLbl>
            <c:dLbl>
              <c:idx val="21"/>
              <c:layout>
                <c:manualLayout>
                  <c:x val="0.18322505183922649"/>
                  <c:y val="-7.44242945909492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6133706051274939"/>
                      <c:h val="0.1139109899862950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B-86EC-4629-9EAF-A05D1B6842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'Conti mezzi'!$V$4:$V$26</c:f>
              <c:strCache>
                <c:ptCount val="23"/>
                <c:pt idx="0">
                  <c:v>Autobus</c:v>
                </c:pt>
                <c:pt idx="1">
                  <c:v>Automobile Diesel</c:v>
                </c:pt>
                <c:pt idx="2">
                  <c:v>Automobile Benzina</c:v>
                </c:pt>
                <c:pt idx="3">
                  <c:v>Belt Loader</c:v>
                </c:pt>
                <c:pt idx="4">
                  <c:v>Botte/Tanica</c:v>
                </c:pt>
                <c:pt idx="5">
                  <c:v>Bus</c:v>
                </c:pt>
                <c:pt idx="6">
                  <c:v>Camion</c:v>
                </c:pt>
                <c:pt idx="7">
                  <c:v>Cargo Loader</c:v>
                </c:pt>
                <c:pt idx="8">
                  <c:v>Carrello elevatore</c:v>
                </c:pt>
                <c:pt idx="9">
                  <c:v>Dispenser</c:v>
                </c:pt>
                <c:pt idx="10">
                  <c:v>Furgone</c:v>
                </c:pt>
                <c:pt idx="11">
                  <c:v>Generatore</c:v>
                </c:pt>
                <c:pt idx="12">
                  <c:v>Lift</c:v>
                </c:pt>
                <c:pt idx="13">
                  <c:v>Loader</c:v>
                </c:pt>
                <c:pt idx="14">
                  <c:v>Minivan</c:v>
                </c:pt>
                <c:pt idx="15">
                  <c:v>Nastro</c:v>
                </c:pt>
                <c:pt idx="16">
                  <c:v>Scale</c:v>
                </c:pt>
                <c:pt idx="17">
                  <c:v>Scale passeggero</c:v>
                </c:pt>
                <c:pt idx="18">
                  <c:v>Scongelante</c:v>
                </c:pt>
                <c:pt idx="19">
                  <c:v>Spazza/Spalatrice</c:v>
                </c:pt>
                <c:pt idx="20">
                  <c:v>Trattore</c:v>
                </c:pt>
                <c:pt idx="21">
                  <c:v>Veicolo leggero</c:v>
                </c:pt>
                <c:pt idx="22">
                  <c:v>Totali</c:v>
                </c:pt>
              </c:strCache>
            </c:strRef>
          </c:cat>
          <c:val>
            <c:numRef>
              <c:f>'Conti mezzi'!$W$4:$W$25</c:f>
              <c:numCache>
                <c:formatCode>0.0%</c:formatCode>
                <c:ptCount val="22"/>
                <c:pt idx="0">
                  <c:v>0</c:v>
                </c:pt>
                <c:pt idx="1">
                  <c:v>0.27027027027027029</c:v>
                </c:pt>
                <c:pt idx="2">
                  <c:v>0.27027027027027029</c:v>
                </c:pt>
                <c:pt idx="3">
                  <c:v>5.2552552552552556E-3</c:v>
                </c:pt>
                <c:pt idx="4">
                  <c:v>1.1261261261261261E-2</c:v>
                </c:pt>
                <c:pt idx="5">
                  <c:v>5.8558558558558557E-2</c:v>
                </c:pt>
                <c:pt idx="6">
                  <c:v>6.006006006006006E-3</c:v>
                </c:pt>
                <c:pt idx="7">
                  <c:v>5.2552552552552556E-3</c:v>
                </c:pt>
                <c:pt idx="8">
                  <c:v>7.5075075075075076E-2</c:v>
                </c:pt>
                <c:pt idx="9">
                  <c:v>6.7567567567567571E-3</c:v>
                </c:pt>
                <c:pt idx="10">
                  <c:v>3.0780780780780781E-2</c:v>
                </c:pt>
                <c:pt idx="11">
                  <c:v>1.5015015015015015E-2</c:v>
                </c:pt>
                <c:pt idx="12">
                  <c:v>7.5075075075075074E-3</c:v>
                </c:pt>
                <c:pt idx="13">
                  <c:v>1.8768768768768769E-2</c:v>
                </c:pt>
                <c:pt idx="14">
                  <c:v>1.5015015015015015E-2</c:v>
                </c:pt>
                <c:pt idx="15">
                  <c:v>3.7537537537537537E-3</c:v>
                </c:pt>
                <c:pt idx="16">
                  <c:v>0</c:v>
                </c:pt>
                <c:pt idx="17">
                  <c:v>2.6276276276276277E-2</c:v>
                </c:pt>
                <c:pt idx="18">
                  <c:v>1.2762762762762763E-2</c:v>
                </c:pt>
                <c:pt idx="19">
                  <c:v>9.0090090090090089E-3</c:v>
                </c:pt>
                <c:pt idx="20">
                  <c:v>0.15015015015015015</c:v>
                </c:pt>
                <c:pt idx="21">
                  <c:v>2.2522522522522522E-3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0C6-4517-BCE0-0EAFACE31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400" b="1" i="0" u="none" strike="noStrike" baseline="0">
                <a:effectLst/>
              </a:rPr>
              <a:t>Landside - Analisi per tipologia di mezzo</a:t>
            </a:r>
            <a:endParaRPr lang="it-IT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1433396107074435"/>
          <c:y val="0.25794837394130143"/>
          <c:w val="0.4157571072453955"/>
          <c:h val="0.5585333333333333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A8D-4F3F-B9FB-9E667DB5701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A8D-4F3F-B9FB-9E667DB5701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A8D-4F3F-B9FB-9E667DB5701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A8D-4F3F-B9FB-9E667DB5701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A8D-4F3F-B9FB-9E667DB5701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A8D-4F3F-B9FB-9E667DB5701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A8D-4F3F-B9FB-9E667DB5701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A8D-4F3F-B9FB-9E667DB5701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4A8D-4F3F-B9FB-9E667DB5701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4A8D-4F3F-B9FB-9E667DB5701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4A8D-4F3F-B9FB-9E667DB5701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4A8D-4F3F-B9FB-9E667DB5701B}"/>
              </c:ext>
            </c:extLst>
          </c:dPt>
          <c:dPt>
            <c:idx val="12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4A8D-4F3F-B9FB-9E667DB5701B}"/>
              </c:ext>
            </c:extLst>
          </c:dPt>
          <c:dPt>
            <c:idx val="13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4A8D-4F3F-B9FB-9E667DB5701B}"/>
              </c:ext>
            </c:extLst>
          </c:dPt>
          <c:dPt>
            <c:idx val="14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4A8D-4F3F-B9FB-9E667DB5701B}"/>
              </c:ext>
            </c:extLst>
          </c:dPt>
          <c:dPt>
            <c:idx val="15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4A8D-4F3F-B9FB-9E667DB5701B}"/>
              </c:ext>
            </c:extLst>
          </c:dPt>
          <c:dPt>
            <c:idx val="16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4A8D-4F3F-B9FB-9E667DB5701B}"/>
              </c:ext>
            </c:extLst>
          </c:dPt>
          <c:dPt>
            <c:idx val="17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4A8D-4F3F-B9FB-9E667DB5701B}"/>
              </c:ext>
            </c:extLst>
          </c:dPt>
          <c:dPt>
            <c:idx val="18"/>
            <c:bubble3D val="0"/>
            <c:spPr>
              <a:solidFill>
                <a:schemeClr val="accent1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4A8D-4F3F-B9FB-9E667DB5701B}"/>
              </c:ext>
            </c:extLst>
          </c:dPt>
          <c:dPt>
            <c:idx val="1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4A8D-4F3F-B9FB-9E667DB5701B}"/>
              </c:ext>
            </c:extLst>
          </c:dPt>
          <c:dPt>
            <c:idx val="20"/>
            <c:bubble3D val="0"/>
            <c:spPr>
              <a:solidFill>
                <a:schemeClr val="accent3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4A8D-4F3F-B9FB-9E667DB5701B}"/>
              </c:ext>
            </c:extLst>
          </c:dPt>
          <c:dPt>
            <c:idx val="21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B3C6-4961-82C1-6E4E406F2719}"/>
              </c:ext>
            </c:extLst>
          </c:dPt>
          <c:dLbls>
            <c:dLbl>
              <c:idx val="0"/>
              <c:layout>
                <c:manualLayout>
                  <c:x val="2.0691086878248704E-2"/>
                  <c:y val="2.480197530864197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8D-4F3F-B9FB-9E667DB5701B}"/>
                </c:ext>
              </c:extLst>
            </c:dLbl>
            <c:dLbl>
              <c:idx val="1"/>
              <c:layout>
                <c:manualLayout>
                  <c:x val="-9.0589269523845758E-3"/>
                  <c:y val="6.6950617283950617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8D-4F3F-B9FB-9E667DB5701B}"/>
                </c:ext>
              </c:extLst>
            </c:dLbl>
            <c:dLbl>
              <c:idx val="2"/>
              <c:layout>
                <c:manualLayout>
                  <c:x val="7.2167676930733865E-2"/>
                  <c:y val="-0.2345331315332335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8D-4F3F-B9FB-9E667DB5701B}"/>
                </c:ext>
              </c:extLst>
            </c:dLbl>
            <c:dLbl>
              <c:idx val="4"/>
              <c:layout>
                <c:manualLayout>
                  <c:x val="-8.2172341269818542E-3"/>
                  <c:y val="-9.268888888888889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8D-4F3F-B9FB-9E667DB5701B}"/>
                </c:ext>
              </c:extLst>
            </c:dLbl>
            <c:dLbl>
              <c:idx val="6"/>
              <c:layout>
                <c:manualLayout>
                  <c:x val="-1.5907525720843354E-3"/>
                  <c:y val="-1.421975308641975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8D-4F3F-B9FB-9E667DB5701B}"/>
                </c:ext>
              </c:extLst>
            </c:dLbl>
            <c:dLbl>
              <c:idx val="8"/>
              <c:layout>
                <c:manualLayout>
                  <c:x val="1.5047083973586981E-2"/>
                  <c:y val="8.0368756096642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8D-4F3F-B9FB-9E667DB5701B}"/>
                </c:ext>
              </c:extLst>
            </c:dLbl>
            <c:dLbl>
              <c:idx val="14"/>
              <c:layout>
                <c:manualLayout>
                  <c:x val="-0.10656448870170603"/>
                  <c:y val="-1.054351851354905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8D-4F3F-B9FB-9E667DB5701B}"/>
                </c:ext>
              </c:extLst>
            </c:dLbl>
            <c:dLbl>
              <c:idx val="15"/>
              <c:layout>
                <c:manualLayout>
                  <c:x val="2.0237122207018158E-3"/>
                  <c:y val="-1.879154606100426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8D-4F3F-B9FB-9E667DB570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'Conti mezzi'!$Z$4:$Z$26</c:f>
              <c:strCache>
                <c:ptCount val="22"/>
                <c:pt idx="0">
                  <c:v>Autobus</c:v>
                </c:pt>
                <c:pt idx="1">
                  <c:v>Automobile Diesel</c:v>
                </c:pt>
                <c:pt idx="2">
                  <c:v>Automobile Benzina</c:v>
                </c:pt>
                <c:pt idx="3">
                  <c:v>Belt Loader</c:v>
                </c:pt>
                <c:pt idx="4">
                  <c:v>Botte/Tanica</c:v>
                </c:pt>
                <c:pt idx="5">
                  <c:v>Bus</c:v>
                </c:pt>
                <c:pt idx="6">
                  <c:v>Camion</c:v>
                </c:pt>
                <c:pt idx="7">
                  <c:v>Cargo Loader</c:v>
                </c:pt>
                <c:pt idx="8">
                  <c:v>Carrello elevatore</c:v>
                </c:pt>
                <c:pt idx="9">
                  <c:v>Dispenser</c:v>
                </c:pt>
                <c:pt idx="10">
                  <c:v>Furgone</c:v>
                </c:pt>
                <c:pt idx="11">
                  <c:v>Generatore</c:v>
                </c:pt>
                <c:pt idx="12">
                  <c:v>Lift</c:v>
                </c:pt>
                <c:pt idx="13">
                  <c:v>Loader</c:v>
                </c:pt>
                <c:pt idx="14">
                  <c:v>Minivan</c:v>
                </c:pt>
                <c:pt idx="15">
                  <c:v>Nastro</c:v>
                </c:pt>
                <c:pt idx="16">
                  <c:v>Scale</c:v>
                </c:pt>
                <c:pt idx="17">
                  <c:v>Scale passeggero</c:v>
                </c:pt>
                <c:pt idx="18">
                  <c:v>Scongelante</c:v>
                </c:pt>
                <c:pt idx="19">
                  <c:v>Spazza/Spalatrice</c:v>
                </c:pt>
                <c:pt idx="20">
                  <c:v>Trattore</c:v>
                </c:pt>
                <c:pt idx="21">
                  <c:v>Veicolo leggero</c:v>
                </c:pt>
              </c:strCache>
            </c:strRef>
          </c:cat>
          <c:val>
            <c:numRef>
              <c:f>'Conti mezzi'!$AA$4:$AA$25</c:f>
              <c:numCache>
                <c:formatCode>0.0%</c:formatCode>
                <c:ptCount val="22"/>
                <c:pt idx="0">
                  <c:v>7.64525993883792E-2</c:v>
                </c:pt>
                <c:pt idx="1">
                  <c:v>0.24464831804281345</c:v>
                </c:pt>
                <c:pt idx="2">
                  <c:v>0.24464831804281345</c:v>
                </c:pt>
                <c:pt idx="3">
                  <c:v>0</c:v>
                </c:pt>
                <c:pt idx="4">
                  <c:v>3.0581039755351681E-2</c:v>
                </c:pt>
                <c:pt idx="5">
                  <c:v>0</c:v>
                </c:pt>
                <c:pt idx="6">
                  <c:v>3.0581039755351681E-2</c:v>
                </c:pt>
                <c:pt idx="7">
                  <c:v>0</c:v>
                </c:pt>
                <c:pt idx="8">
                  <c:v>1.2232415902140673E-2</c:v>
                </c:pt>
                <c:pt idx="9">
                  <c:v>1.3761467889908258E-2</c:v>
                </c:pt>
                <c:pt idx="10">
                  <c:v>6.1162079510703363E-2</c:v>
                </c:pt>
                <c:pt idx="11">
                  <c:v>7.6452599388379203E-3</c:v>
                </c:pt>
                <c:pt idx="12">
                  <c:v>6.1162079510703364E-3</c:v>
                </c:pt>
                <c:pt idx="13">
                  <c:v>4.8929663608562692E-2</c:v>
                </c:pt>
                <c:pt idx="14">
                  <c:v>4.8929663608562692E-2</c:v>
                </c:pt>
                <c:pt idx="15">
                  <c:v>7.6452599388379203E-3</c:v>
                </c:pt>
                <c:pt idx="16">
                  <c:v>9.7859327217125383E-2</c:v>
                </c:pt>
                <c:pt idx="17">
                  <c:v>0</c:v>
                </c:pt>
                <c:pt idx="18">
                  <c:v>0</c:v>
                </c:pt>
                <c:pt idx="19">
                  <c:v>1.5290519877675841E-2</c:v>
                </c:pt>
                <c:pt idx="20">
                  <c:v>3.82262996941896E-2</c:v>
                </c:pt>
                <c:pt idx="21">
                  <c:v>1.5290519877675841E-2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A8D-4F3F-B9FB-9E667DB5701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1269285210407166"/>
          <c:y val="0.20354652210683929"/>
          <c:w val="0.33713890515424944"/>
          <c:h val="0.50689561467966238"/>
        </c:manualLayout>
      </c:layout>
      <c:pieChart>
        <c:varyColors val="1"/>
        <c:ser>
          <c:idx val="0"/>
          <c:order val="0"/>
          <c:tx>
            <c:strRef>
              <c:f>'Censimento mezzi'!$Q$2</c:f>
              <c:strCache>
                <c:ptCount val="1"/>
                <c:pt idx="0">
                  <c:v>% di mezzi rispetto al Tot.</c:v>
                </c:pt>
              </c:strCache>
            </c:strRef>
          </c:tx>
          <c:explosion val="1"/>
          <c:dPt>
            <c:idx val="0"/>
            <c:bubble3D val="0"/>
            <c:explosion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E10-4A1C-BED8-C051C70A95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E10-4A1C-BED8-C051C70A95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E10-4A1C-BED8-C051C70A95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E10-4A1C-BED8-C051C70A957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E10-4A1C-BED8-C051C70A957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E10-4A1C-BED8-C051C70A957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E10-4A1C-BED8-C051C70A957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E10-4A1C-BED8-C051C70A957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AE10-4A1C-BED8-C051C70A957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AE10-4A1C-BED8-C051C70A9579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AE10-4A1C-BED8-C051C70A9579}"/>
              </c:ext>
            </c:extLst>
          </c:dPt>
          <c:dLbls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'Censimento mezzi'!$O$3:$O$13</c:f>
              <c:strCache>
                <c:ptCount val="11"/>
                <c:pt idx="0">
                  <c:v>Gestore aeroportuale</c:v>
                </c:pt>
                <c:pt idx="1">
                  <c:v>Azienda 1</c:v>
                </c:pt>
                <c:pt idx="2">
                  <c:v>Azienda 2</c:v>
                </c:pt>
                <c:pt idx="3">
                  <c:v>Azienda 3</c:v>
                </c:pt>
                <c:pt idx="4">
                  <c:v>Azienda 4</c:v>
                </c:pt>
                <c:pt idx="5">
                  <c:v>Azienda 5</c:v>
                </c:pt>
                <c:pt idx="6">
                  <c:v>Azienda 6</c:v>
                </c:pt>
                <c:pt idx="7">
                  <c:v>Azienda 7</c:v>
                </c:pt>
                <c:pt idx="8">
                  <c:v>Azienda 8</c:v>
                </c:pt>
                <c:pt idx="9">
                  <c:v>Azienda 9</c:v>
                </c:pt>
                <c:pt idx="10">
                  <c:v>Azienda 10</c:v>
                </c:pt>
              </c:strCache>
            </c:strRef>
          </c:cat>
          <c:val>
            <c:numRef>
              <c:f>'Censimento mezzi'!$Q$3:$Q$13</c:f>
              <c:numCache>
                <c:formatCode>0.00%</c:formatCode>
                <c:ptCount val="11"/>
                <c:pt idx="0">
                  <c:v>0.5186304128902316</c:v>
                </c:pt>
                <c:pt idx="1">
                  <c:v>5.0352467270896276E-2</c:v>
                </c:pt>
                <c:pt idx="2">
                  <c:v>0.10070493454179255</c:v>
                </c:pt>
                <c:pt idx="3">
                  <c:v>3.7764350453172203E-2</c:v>
                </c:pt>
                <c:pt idx="4">
                  <c:v>2.5176233635448138E-2</c:v>
                </c:pt>
                <c:pt idx="5">
                  <c:v>2.5679758308157101E-2</c:v>
                </c:pt>
                <c:pt idx="6">
                  <c:v>5.0352467270896276E-2</c:v>
                </c:pt>
                <c:pt idx="7">
                  <c:v>3.0211480362537766E-2</c:v>
                </c:pt>
                <c:pt idx="8">
                  <c:v>3.5246727089627394E-2</c:v>
                </c:pt>
                <c:pt idx="9">
                  <c:v>5.0352467270896276E-2</c:v>
                </c:pt>
                <c:pt idx="10">
                  <c:v>7.5528700906344406E-2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E10-4A1C-BED8-C051C70A9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0972348007268891"/>
          <c:w val="1"/>
          <c:h val="0.188279250696010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it-IT" sz="1400" b="1" i="0" u="none" strike="noStrike" kern="1200" cap="none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it-IT" sz="1400" b="1" i="0" u="none" strike="noStrike" cap="none" baseline="0">
                <a:effectLst/>
              </a:rPr>
              <a:t>Airside - </a:t>
            </a:r>
            <a:r>
              <a:rPr lang="it-IT" sz="1400" b="1" i="0" u="none" strike="noStrike" kern="1200" cap="none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rPr>
              <a:t>Calcolo Emissioni KgCO2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it-IT" sz="1400" b="1" i="0" u="none" strike="noStrike" kern="1200" cap="none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1067155618034714"/>
          <c:y val="0.21695323667887673"/>
          <c:w val="0.36468160847760245"/>
          <c:h val="0.54546674029457198"/>
        </c:manualLayout>
      </c:layout>
      <c:pieChart>
        <c:varyColors val="1"/>
        <c:ser>
          <c:idx val="0"/>
          <c:order val="0"/>
          <c:explosion val="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9E16-4221-B6B0-9E2CF11417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9E16-4221-B6B0-9E2CF11417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9E16-4221-B6B0-9E2CF11417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9E16-4221-B6B0-9E2CF114175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9E16-4221-B6B0-9E2CF114175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9E16-4221-B6B0-9E2CF114175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9E16-4221-B6B0-9E2CF114175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9E16-4221-B6B0-9E2CF114175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9E16-4221-B6B0-9E2CF114175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9E16-4221-B6B0-9E2CF1141756}"/>
                </c:ext>
              </c:extLst>
            </c:dLbl>
            <c:dLbl>
              <c:idx val="1"/>
              <c:layout>
                <c:manualLayout>
                  <c:x val="5.7723295067485351E-2"/>
                  <c:y val="3.35690124710202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16-4221-B6B0-9E2CF114175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9E16-4221-B6B0-9E2CF1141756}"/>
                </c:ext>
              </c:extLst>
            </c:dLbl>
            <c:dLbl>
              <c:idx val="3"/>
              <c:layout>
                <c:manualLayout>
                  <c:x val="0"/>
                  <c:y val="2.768669991977295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16-4221-B6B0-9E2CF1141756}"/>
                </c:ext>
              </c:extLst>
            </c:dLbl>
            <c:dLbl>
              <c:idx val="4"/>
              <c:layout>
                <c:manualLayout>
                  <c:x val="-1.63044923553206E-2"/>
                  <c:y val="3.483883745816938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16-4221-B6B0-9E2CF1141756}"/>
                </c:ext>
              </c:extLst>
            </c:dLbl>
            <c:dLbl>
              <c:idx val="5"/>
              <c:layout>
                <c:manualLayout>
                  <c:x val="-1.3975279161703377E-2"/>
                  <c:y val="1.04516512374508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16-4221-B6B0-9E2CF1141756}"/>
                </c:ext>
              </c:extLst>
            </c:dLbl>
            <c:dLbl>
              <c:idx val="6"/>
              <c:layout>
                <c:manualLayout>
                  <c:x val="-2.5621345129789443E-2"/>
                  <c:y val="-1.39355349832677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16-4221-B6B0-9E2CF1141756}"/>
                </c:ext>
              </c:extLst>
            </c:dLbl>
            <c:dLbl>
              <c:idx val="7"/>
              <c:layout>
                <c:manualLayout>
                  <c:x val="-2.5377887596472897E-2"/>
                  <c:y val="-5.795623922388443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16-4221-B6B0-9E2CF1141756}"/>
                </c:ext>
              </c:extLst>
            </c:dLbl>
            <c:dLbl>
              <c:idx val="8"/>
              <c:layout>
                <c:manualLayout>
                  <c:x val="0.13063536167235021"/>
                  <c:y val="-6.93184248150598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16-4221-B6B0-9E2CF11417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spc="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'Conti mezzi'!$AE$4:$AE$12</c:f>
              <c:strCache>
                <c:ptCount val="9"/>
                <c:pt idx="0">
                  <c:v>Autobus</c:v>
                </c:pt>
                <c:pt idx="1">
                  <c:v>Automobile</c:v>
                </c:pt>
                <c:pt idx="2">
                  <c:v>Bus</c:v>
                </c:pt>
                <c:pt idx="3">
                  <c:v>Camion</c:v>
                </c:pt>
                <c:pt idx="4">
                  <c:v>Furgone</c:v>
                </c:pt>
                <c:pt idx="5">
                  <c:v>Minivan</c:v>
                </c:pt>
                <c:pt idx="6">
                  <c:v>Spazza/Spalatrice</c:v>
                </c:pt>
                <c:pt idx="7">
                  <c:v>Trattore</c:v>
                </c:pt>
                <c:pt idx="8">
                  <c:v>Veicolo leggero</c:v>
                </c:pt>
              </c:strCache>
            </c:strRef>
          </c:cat>
          <c:val>
            <c:numRef>
              <c:f>'Conti mezzi'!$AF$4:$AF$12</c:f>
              <c:numCache>
                <c:formatCode>0.0%</c:formatCode>
                <c:ptCount val="9"/>
                <c:pt idx="0">
                  <c:v>0</c:v>
                </c:pt>
                <c:pt idx="1">
                  <c:v>6.9626227628775225E-2</c:v>
                </c:pt>
                <c:pt idx="2">
                  <c:v>0.43618468752460515</c:v>
                </c:pt>
                <c:pt idx="3">
                  <c:v>0.1211624132012792</c:v>
                </c:pt>
                <c:pt idx="4">
                  <c:v>7.2697447920767516E-2</c:v>
                </c:pt>
                <c:pt idx="5">
                  <c:v>4.8464965280511682E-2</c:v>
                </c:pt>
                <c:pt idx="6">
                  <c:v>2.4232482640255841E-2</c:v>
                </c:pt>
                <c:pt idx="7">
                  <c:v>7.2697447920767521E-3</c:v>
                </c:pt>
                <c:pt idx="8">
                  <c:v>1.058063117413177E-3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9E16-4221-B6B0-9E2CF1141756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400" cap="none" baseline="0"/>
              <a:t>Landside - Calcolo Emissioni KgCO2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3003980753729722"/>
          <c:y val="0.21664789084290659"/>
          <c:w val="0.3619362547535665"/>
          <c:h val="0.55275763726004801"/>
        </c:manualLayout>
      </c:layout>
      <c:pieChart>
        <c:varyColors val="1"/>
        <c:ser>
          <c:idx val="0"/>
          <c:order val="0"/>
          <c:explosion val="1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7ED-401A-8EF4-45C8B8425D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7ED-401A-8EF4-45C8B8425D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7ED-401A-8EF4-45C8B8425D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7ED-401A-8EF4-45C8B8425D3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7ED-401A-8EF4-45C8B8425D3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7ED-401A-8EF4-45C8B8425D3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A7ED-401A-8EF4-45C8B8425D3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7ED-401A-8EF4-45C8B8425D3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A7ED-401A-8EF4-45C8B8425D3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7ED-401A-8EF4-45C8B8425D3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7ED-401A-8EF4-45C8B8425D3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A7ED-401A-8EF4-45C8B8425D38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A7ED-401A-8EF4-45C8B8425D38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A7ED-401A-8EF4-45C8B8425D38}"/>
                </c:ext>
              </c:extLst>
            </c:dLbl>
            <c:dLbl>
              <c:idx val="5"/>
              <c:layout>
                <c:manualLayout>
                  <c:x val="-1.155800233307833E-2"/>
                  <c:y val="-1.03255222519070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ED-401A-8EF4-45C8B8425D38}"/>
                </c:ext>
              </c:extLst>
            </c:dLbl>
            <c:dLbl>
              <c:idx val="6"/>
              <c:layout>
                <c:manualLayout>
                  <c:x val="-4.1608808399081987E-2"/>
                  <c:y val="-4.646485013358138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ED-401A-8EF4-45C8B8425D38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dLblPos val="outEnd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F-A7ED-401A-8EF4-45C8B8425D38}"/>
                </c:ext>
              </c:extLst>
            </c:dLbl>
            <c:dLbl>
              <c:idx val="8"/>
              <c:layout>
                <c:manualLayout>
                  <c:x val="4.854360979892898E-2"/>
                  <c:y val="-3.355794731869764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spc="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ED-401A-8EF4-45C8B8425D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spc="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'Conti mezzi'!$AH$4:$AH$12</c:f>
              <c:strCache>
                <c:ptCount val="9"/>
                <c:pt idx="0">
                  <c:v>Autobus</c:v>
                </c:pt>
                <c:pt idx="1">
                  <c:v>Automobile</c:v>
                </c:pt>
                <c:pt idx="2">
                  <c:v>Bus</c:v>
                </c:pt>
                <c:pt idx="3">
                  <c:v>Camion</c:v>
                </c:pt>
                <c:pt idx="4">
                  <c:v>Furgone</c:v>
                </c:pt>
                <c:pt idx="5">
                  <c:v>Minivan</c:v>
                </c:pt>
                <c:pt idx="6">
                  <c:v>Spazza/Spalatrice</c:v>
                </c:pt>
                <c:pt idx="7">
                  <c:v>Trattore</c:v>
                </c:pt>
                <c:pt idx="8">
                  <c:v>Veicolo leggero</c:v>
                </c:pt>
              </c:strCache>
            </c:strRef>
          </c:cat>
          <c:val>
            <c:numRef>
              <c:f>'Conti mezzi'!$AI$4:$AI$12</c:f>
              <c:numCache>
                <c:formatCode>0.0%</c:formatCode>
                <c:ptCount val="9"/>
                <c:pt idx="0">
                  <c:v>9.6929930561023364E-2</c:v>
                </c:pt>
                <c:pt idx="1">
                  <c:v>6.9626227628775225E-2</c:v>
                </c:pt>
                <c:pt idx="2">
                  <c:v>0</c:v>
                </c:pt>
                <c:pt idx="3">
                  <c:v>0.1211624132012792</c:v>
                </c:pt>
                <c:pt idx="4">
                  <c:v>7.2697447920767516E-2</c:v>
                </c:pt>
                <c:pt idx="5">
                  <c:v>4.8464965280511682E-2</c:v>
                </c:pt>
                <c:pt idx="6">
                  <c:v>2.4232482640255841E-2</c:v>
                </c:pt>
                <c:pt idx="7">
                  <c:v>7.2697447920767521E-3</c:v>
                </c:pt>
                <c:pt idx="8">
                  <c:v>1.058063117413177E-3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A7ED-401A-8EF4-45C8B8425D38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0225541219385628E-3"/>
          <c:y val="0.80262581282998979"/>
          <c:w val="0.99697749999999996"/>
          <c:h val="0.174600922630130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Fabbisogno</a:t>
            </a:r>
            <a:r>
              <a:rPr lang="it-IT" baseline="0"/>
              <a:t> H2 [Kg/anno]</a:t>
            </a:r>
            <a:endParaRPr lang="it-IT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'Conti mezzi'!$AK$5:$AK$26</c:f>
              <c:strCache>
                <c:ptCount val="22"/>
                <c:pt idx="0">
                  <c:v>Autobus</c:v>
                </c:pt>
                <c:pt idx="1">
                  <c:v>Automobile Diesel</c:v>
                </c:pt>
                <c:pt idx="2">
                  <c:v>Automobile Benzina</c:v>
                </c:pt>
                <c:pt idx="3">
                  <c:v>Belt Loader</c:v>
                </c:pt>
                <c:pt idx="4">
                  <c:v>Botte/Tanica</c:v>
                </c:pt>
                <c:pt idx="5">
                  <c:v>Bus</c:v>
                </c:pt>
                <c:pt idx="6">
                  <c:v>Camion</c:v>
                </c:pt>
                <c:pt idx="7">
                  <c:v>Cargo Loader</c:v>
                </c:pt>
                <c:pt idx="8">
                  <c:v>Carrello elevatore</c:v>
                </c:pt>
                <c:pt idx="9">
                  <c:v>Dispenser</c:v>
                </c:pt>
                <c:pt idx="10">
                  <c:v>Furgone</c:v>
                </c:pt>
                <c:pt idx="11">
                  <c:v>Generatore</c:v>
                </c:pt>
                <c:pt idx="12">
                  <c:v>Lift</c:v>
                </c:pt>
                <c:pt idx="13">
                  <c:v>Loader</c:v>
                </c:pt>
                <c:pt idx="14">
                  <c:v>Minivan</c:v>
                </c:pt>
                <c:pt idx="15">
                  <c:v>Nastro</c:v>
                </c:pt>
                <c:pt idx="16">
                  <c:v>Scale</c:v>
                </c:pt>
                <c:pt idx="17">
                  <c:v>Scale passeggero</c:v>
                </c:pt>
                <c:pt idx="18">
                  <c:v>Scongelante</c:v>
                </c:pt>
                <c:pt idx="19">
                  <c:v>Spazza/Spalatrice</c:v>
                </c:pt>
                <c:pt idx="20">
                  <c:v>Trattore</c:v>
                </c:pt>
                <c:pt idx="21">
                  <c:v>Veicolo leggero</c:v>
                </c:pt>
              </c:strCache>
            </c:strRef>
          </c:cat>
          <c:val>
            <c:numRef>
              <c:f>'Conti mezzi'!$AL$5:$AL$26</c:f>
              <c:numCache>
                <c:formatCode>General</c:formatCode>
                <c:ptCount val="22"/>
                <c:pt idx="0">
                  <c:v>24000</c:v>
                </c:pt>
                <c:pt idx="1">
                  <c:v>44000</c:v>
                </c:pt>
                <c:pt idx="2">
                  <c:v>44000</c:v>
                </c:pt>
                <c:pt idx="3">
                  <c:v>3066</c:v>
                </c:pt>
                <c:pt idx="4">
                  <c:v>360</c:v>
                </c:pt>
                <c:pt idx="5">
                  <c:v>32008</c:v>
                </c:pt>
                <c:pt idx="6">
                  <c:v>20</c:v>
                </c:pt>
                <c:pt idx="7">
                  <c:v>2100</c:v>
                </c:pt>
                <c:pt idx="8">
                  <c:v>1200</c:v>
                </c:pt>
                <c:pt idx="9">
                  <c:v>1080</c:v>
                </c:pt>
                <c:pt idx="10">
                  <c:v>400</c:v>
                </c:pt>
                <c:pt idx="11">
                  <c:v>4800</c:v>
                </c:pt>
                <c:pt idx="12">
                  <c:v>4380</c:v>
                </c:pt>
                <c:pt idx="13">
                  <c:v>3000</c:v>
                </c:pt>
                <c:pt idx="14">
                  <c:v>3</c:v>
                </c:pt>
                <c:pt idx="15">
                  <c:v>2190</c:v>
                </c:pt>
                <c:pt idx="16">
                  <c:v>0</c:v>
                </c:pt>
                <c:pt idx="17">
                  <c:v>2100</c:v>
                </c:pt>
                <c:pt idx="18">
                  <c:v>1224</c:v>
                </c:pt>
                <c:pt idx="19">
                  <c:v>3</c:v>
                </c:pt>
                <c:pt idx="20">
                  <c:v>6000</c:v>
                </c:pt>
                <c:pt idx="2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49-43BC-B499-A896EB071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310427007"/>
        <c:axId val="1242751567"/>
      </c:barChart>
      <c:catAx>
        <c:axId val="1310427007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2751567"/>
        <c:crosses val="autoZero"/>
        <c:auto val="1"/>
        <c:lblAlgn val="ctr"/>
        <c:lblOffset val="100"/>
        <c:noMultiLvlLbl val="0"/>
      </c:catAx>
      <c:valAx>
        <c:axId val="12427515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104270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400" b="1" i="0" u="none" strike="noStrike" baseline="0">
                <a:effectLst/>
              </a:rPr>
              <a:t>Fabbisogno totale annuale Kg di idrogeno per ciascuna categoria al 2030, 2035 e 2040</a:t>
            </a:r>
            <a:endParaRPr lang="it-IT" b="1"/>
          </a:p>
        </c:rich>
      </c:tx>
      <c:layout>
        <c:manualLayout>
          <c:xMode val="edge"/>
          <c:yMode val="edge"/>
          <c:x val="0.39808381246494551"/>
          <c:y val="2.4900837450938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'Conti mezzi'!$AS$2</c:f>
              <c:strCache>
                <c:ptCount val="1"/>
                <c:pt idx="0">
                  <c:v>2030 (2%)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'Conti mezzi'!$AR$3:$AR$24</c:f>
              <c:strCache>
                <c:ptCount val="22"/>
                <c:pt idx="0">
                  <c:v>Autobus</c:v>
                </c:pt>
                <c:pt idx="1">
                  <c:v>Automobile Diesel</c:v>
                </c:pt>
                <c:pt idx="2">
                  <c:v>Automobile Benzina</c:v>
                </c:pt>
                <c:pt idx="3">
                  <c:v>Belt Loader</c:v>
                </c:pt>
                <c:pt idx="4">
                  <c:v>Botte/Tanica</c:v>
                </c:pt>
                <c:pt idx="5">
                  <c:v>Bus</c:v>
                </c:pt>
                <c:pt idx="6">
                  <c:v>Camion</c:v>
                </c:pt>
                <c:pt idx="7">
                  <c:v>Cargo Loader</c:v>
                </c:pt>
                <c:pt idx="8">
                  <c:v>Carrello elevatore</c:v>
                </c:pt>
                <c:pt idx="9">
                  <c:v>Dispenser</c:v>
                </c:pt>
                <c:pt idx="10">
                  <c:v>Furgone</c:v>
                </c:pt>
                <c:pt idx="11">
                  <c:v>Generatore</c:v>
                </c:pt>
                <c:pt idx="12">
                  <c:v>Lift</c:v>
                </c:pt>
                <c:pt idx="13">
                  <c:v>Loader</c:v>
                </c:pt>
                <c:pt idx="14">
                  <c:v>Minivan</c:v>
                </c:pt>
                <c:pt idx="15">
                  <c:v>Nastro</c:v>
                </c:pt>
                <c:pt idx="16">
                  <c:v>Scale</c:v>
                </c:pt>
                <c:pt idx="17">
                  <c:v>Scale passeggero</c:v>
                </c:pt>
                <c:pt idx="18">
                  <c:v>Scongelante</c:v>
                </c:pt>
                <c:pt idx="19">
                  <c:v>Spazza/Spalatrice</c:v>
                </c:pt>
                <c:pt idx="20">
                  <c:v>Trattore</c:v>
                </c:pt>
                <c:pt idx="21">
                  <c:v>Veicolo leggero</c:v>
                </c:pt>
              </c:strCache>
            </c:strRef>
          </c:cat>
          <c:val>
            <c:numRef>
              <c:f>'Conti mezzi'!$AS$3:$AS$24</c:f>
              <c:numCache>
                <c:formatCode>General</c:formatCode>
                <c:ptCount val="22"/>
                <c:pt idx="0">
                  <c:v>480</c:v>
                </c:pt>
                <c:pt idx="1">
                  <c:v>880</c:v>
                </c:pt>
                <c:pt idx="2">
                  <c:v>880</c:v>
                </c:pt>
                <c:pt idx="3">
                  <c:v>61.32</c:v>
                </c:pt>
                <c:pt idx="4">
                  <c:v>7.2</c:v>
                </c:pt>
                <c:pt idx="5">
                  <c:v>640.16</c:v>
                </c:pt>
                <c:pt idx="6">
                  <c:v>0.4</c:v>
                </c:pt>
                <c:pt idx="7">
                  <c:v>42</c:v>
                </c:pt>
                <c:pt idx="8">
                  <c:v>24</c:v>
                </c:pt>
                <c:pt idx="9">
                  <c:v>21.6</c:v>
                </c:pt>
                <c:pt idx="10">
                  <c:v>8</c:v>
                </c:pt>
                <c:pt idx="11">
                  <c:v>96</c:v>
                </c:pt>
                <c:pt idx="12">
                  <c:v>87.6</c:v>
                </c:pt>
                <c:pt idx="13">
                  <c:v>60</c:v>
                </c:pt>
                <c:pt idx="14">
                  <c:v>0.06</c:v>
                </c:pt>
                <c:pt idx="15">
                  <c:v>43.8</c:v>
                </c:pt>
                <c:pt idx="16">
                  <c:v>0</c:v>
                </c:pt>
                <c:pt idx="17">
                  <c:v>42</c:v>
                </c:pt>
                <c:pt idx="18">
                  <c:v>24.48</c:v>
                </c:pt>
                <c:pt idx="19">
                  <c:v>0.06</c:v>
                </c:pt>
                <c:pt idx="20">
                  <c:v>120</c:v>
                </c:pt>
                <c:pt idx="21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7-49B8-BFF6-44AC06F2D04F}"/>
            </c:ext>
          </c:extLst>
        </c:ser>
        <c:ser>
          <c:idx val="1"/>
          <c:order val="1"/>
          <c:tx>
            <c:strRef>
              <c:f>'Conti mezzi'!$AT$2</c:f>
              <c:strCache>
                <c:ptCount val="1"/>
                <c:pt idx="0">
                  <c:v>2035 (5%)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'Conti mezzi'!$AR$3:$AR$24</c:f>
              <c:strCache>
                <c:ptCount val="22"/>
                <c:pt idx="0">
                  <c:v>Autobus</c:v>
                </c:pt>
                <c:pt idx="1">
                  <c:v>Automobile Diesel</c:v>
                </c:pt>
                <c:pt idx="2">
                  <c:v>Automobile Benzina</c:v>
                </c:pt>
                <c:pt idx="3">
                  <c:v>Belt Loader</c:v>
                </c:pt>
                <c:pt idx="4">
                  <c:v>Botte/Tanica</c:v>
                </c:pt>
                <c:pt idx="5">
                  <c:v>Bus</c:v>
                </c:pt>
                <c:pt idx="6">
                  <c:v>Camion</c:v>
                </c:pt>
                <c:pt idx="7">
                  <c:v>Cargo Loader</c:v>
                </c:pt>
                <c:pt idx="8">
                  <c:v>Carrello elevatore</c:v>
                </c:pt>
                <c:pt idx="9">
                  <c:v>Dispenser</c:v>
                </c:pt>
                <c:pt idx="10">
                  <c:v>Furgone</c:v>
                </c:pt>
                <c:pt idx="11">
                  <c:v>Generatore</c:v>
                </c:pt>
                <c:pt idx="12">
                  <c:v>Lift</c:v>
                </c:pt>
                <c:pt idx="13">
                  <c:v>Loader</c:v>
                </c:pt>
                <c:pt idx="14">
                  <c:v>Minivan</c:v>
                </c:pt>
                <c:pt idx="15">
                  <c:v>Nastro</c:v>
                </c:pt>
                <c:pt idx="16">
                  <c:v>Scale</c:v>
                </c:pt>
                <c:pt idx="17">
                  <c:v>Scale passeggero</c:v>
                </c:pt>
                <c:pt idx="18">
                  <c:v>Scongelante</c:v>
                </c:pt>
                <c:pt idx="19">
                  <c:v>Spazza/Spalatrice</c:v>
                </c:pt>
                <c:pt idx="20">
                  <c:v>Trattore</c:v>
                </c:pt>
                <c:pt idx="21">
                  <c:v>Veicolo leggero</c:v>
                </c:pt>
              </c:strCache>
            </c:strRef>
          </c:cat>
          <c:val>
            <c:numRef>
              <c:f>'Conti mezzi'!$AT$3:$AT$24</c:f>
              <c:numCache>
                <c:formatCode>General</c:formatCode>
                <c:ptCount val="22"/>
                <c:pt idx="0">
                  <c:v>1200</c:v>
                </c:pt>
                <c:pt idx="1">
                  <c:v>2200</c:v>
                </c:pt>
                <c:pt idx="2">
                  <c:v>2200</c:v>
                </c:pt>
                <c:pt idx="3">
                  <c:v>153.30000000000001</c:v>
                </c:pt>
                <c:pt idx="4">
                  <c:v>18</c:v>
                </c:pt>
                <c:pt idx="5">
                  <c:v>1600.4</c:v>
                </c:pt>
                <c:pt idx="6">
                  <c:v>1</c:v>
                </c:pt>
                <c:pt idx="7">
                  <c:v>105</c:v>
                </c:pt>
                <c:pt idx="8">
                  <c:v>60</c:v>
                </c:pt>
                <c:pt idx="9">
                  <c:v>54</c:v>
                </c:pt>
                <c:pt idx="10">
                  <c:v>20</c:v>
                </c:pt>
                <c:pt idx="11">
                  <c:v>240</c:v>
                </c:pt>
                <c:pt idx="12">
                  <c:v>219</c:v>
                </c:pt>
                <c:pt idx="13">
                  <c:v>150</c:v>
                </c:pt>
                <c:pt idx="14">
                  <c:v>0.15</c:v>
                </c:pt>
                <c:pt idx="15">
                  <c:v>109.5</c:v>
                </c:pt>
                <c:pt idx="16">
                  <c:v>0</c:v>
                </c:pt>
                <c:pt idx="17">
                  <c:v>105</c:v>
                </c:pt>
                <c:pt idx="18">
                  <c:v>61.2</c:v>
                </c:pt>
                <c:pt idx="19">
                  <c:v>0.15</c:v>
                </c:pt>
                <c:pt idx="20">
                  <c:v>300</c:v>
                </c:pt>
                <c:pt idx="21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7-49B8-BFF6-44AC06F2D04F}"/>
            </c:ext>
          </c:extLst>
        </c:ser>
        <c:ser>
          <c:idx val="2"/>
          <c:order val="2"/>
          <c:tx>
            <c:strRef>
              <c:f>'Conti mezzi'!$AU$2</c:f>
              <c:strCache>
                <c:ptCount val="1"/>
                <c:pt idx="0">
                  <c:v>2040 (10%)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'Conti mezzi'!$AR$3:$AR$24</c:f>
              <c:strCache>
                <c:ptCount val="22"/>
                <c:pt idx="0">
                  <c:v>Autobus</c:v>
                </c:pt>
                <c:pt idx="1">
                  <c:v>Automobile Diesel</c:v>
                </c:pt>
                <c:pt idx="2">
                  <c:v>Automobile Benzina</c:v>
                </c:pt>
                <c:pt idx="3">
                  <c:v>Belt Loader</c:v>
                </c:pt>
                <c:pt idx="4">
                  <c:v>Botte/Tanica</c:v>
                </c:pt>
                <c:pt idx="5">
                  <c:v>Bus</c:v>
                </c:pt>
                <c:pt idx="6">
                  <c:v>Camion</c:v>
                </c:pt>
                <c:pt idx="7">
                  <c:v>Cargo Loader</c:v>
                </c:pt>
                <c:pt idx="8">
                  <c:v>Carrello elevatore</c:v>
                </c:pt>
                <c:pt idx="9">
                  <c:v>Dispenser</c:v>
                </c:pt>
                <c:pt idx="10">
                  <c:v>Furgone</c:v>
                </c:pt>
                <c:pt idx="11">
                  <c:v>Generatore</c:v>
                </c:pt>
                <c:pt idx="12">
                  <c:v>Lift</c:v>
                </c:pt>
                <c:pt idx="13">
                  <c:v>Loader</c:v>
                </c:pt>
                <c:pt idx="14">
                  <c:v>Minivan</c:v>
                </c:pt>
                <c:pt idx="15">
                  <c:v>Nastro</c:v>
                </c:pt>
                <c:pt idx="16">
                  <c:v>Scale</c:v>
                </c:pt>
                <c:pt idx="17">
                  <c:v>Scale passeggero</c:v>
                </c:pt>
                <c:pt idx="18">
                  <c:v>Scongelante</c:v>
                </c:pt>
                <c:pt idx="19">
                  <c:v>Spazza/Spalatrice</c:v>
                </c:pt>
                <c:pt idx="20">
                  <c:v>Trattore</c:v>
                </c:pt>
                <c:pt idx="21">
                  <c:v>Veicolo leggero</c:v>
                </c:pt>
              </c:strCache>
            </c:strRef>
          </c:cat>
          <c:val>
            <c:numRef>
              <c:f>'Conti mezzi'!$AU$3:$AU$24</c:f>
              <c:numCache>
                <c:formatCode>General</c:formatCode>
                <c:ptCount val="22"/>
                <c:pt idx="0">
                  <c:v>2400</c:v>
                </c:pt>
                <c:pt idx="1">
                  <c:v>4400</c:v>
                </c:pt>
                <c:pt idx="2">
                  <c:v>4400</c:v>
                </c:pt>
                <c:pt idx="3">
                  <c:v>306.60000000000002</c:v>
                </c:pt>
                <c:pt idx="4">
                  <c:v>36</c:v>
                </c:pt>
                <c:pt idx="5">
                  <c:v>3200.8</c:v>
                </c:pt>
                <c:pt idx="6">
                  <c:v>2</c:v>
                </c:pt>
                <c:pt idx="7">
                  <c:v>210</c:v>
                </c:pt>
                <c:pt idx="8">
                  <c:v>120</c:v>
                </c:pt>
                <c:pt idx="9">
                  <c:v>108</c:v>
                </c:pt>
                <c:pt idx="10">
                  <c:v>40</c:v>
                </c:pt>
                <c:pt idx="11">
                  <c:v>480</c:v>
                </c:pt>
                <c:pt idx="12">
                  <c:v>438</c:v>
                </c:pt>
                <c:pt idx="13">
                  <c:v>300</c:v>
                </c:pt>
                <c:pt idx="14">
                  <c:v>0.3</c:v>
                </c:pt>
                <c:pt idx="15">
                  <c:v>219</c:v>
                </c:pt>
                <c:pt idx="16">
                  <c:v>0</c:v>
                </c:pt>
                <c:pt idx="17">
                  <c:v>210</c:v>
                </c:pt>
                <c:pt idx="18">
                  <c:v>122.4</c:v>
                </c:pt>
                <c:pt idx="19">
                  <c:v>0.3</c:v>
                </c:pt>
                <c:pt idx="20">
                  <c:v>600</c:v>
                </c:pt>
                <c:pt idx="2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27-49B8-BFF6-44AC06F2D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252808431"/>
        <c:axId val="1314943183"/>
      </c:barChart>
      <c:catAx>
        <c:axId val="1252808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314943183"/>
        <c:crosses val="autoZero"/>
        <c:auto val="1"/>
        <c:lblAlgn val="ctr"/>
        <c:lblOffset val="100"/>
        <c:noMultiLvlLbl val="0"/>
      </c:catAx>
      <c:valAx>
        <c:axId val="13149431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52808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v>LCOH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87-43B3-9B35-54D41B27801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B87-43B3-9B35-54D41B278010}"/>
              </c:ext>
            </c:extLst>
          </c:dPt>
          <c:cat>
            <c:strRef>
              <c:f>Conti!$B$33:$B$42</c:f>
              <c:strCache>
                <c:ptCount val="10"/>
                <c:pt idx="0">
                  <c:v>LCOH [€/kg]</c:v>
                </c:pt>
                <c:pt idx="1">
                  <c:v>LCOH CAPEX impianti RES [€/kg]</c:v>
                </c:pt>
                <c:pt idx="2">
                  <c:v>LCOH OPEX impianti RES [€/kg]</c:v>
                </c:pt>
                <c:pt idx="3">
                  <c:v>LCOH costo energia PPA [€/kg]</c:v>
                </c:pt>
                <c:pt idx="4">
                  <c:v>LCOH CAPEX elettrolizzatore [€/kg]</c:v>
                </c:pt>
                <c:pt idx="5">
                  <c:v>LCOH OPEX elettrolizzatore [€/kg]</c:v>
                </c:pt>
                <c:pt idx="6">
                  <c:v>LCOH CAPEX accumulo e distribuzione [€/kg]</c:v>
                </c:pt>
                <c:pt idx="7">
                  <c:v>LCOH OPEX accumulo e distribuzione [€/kg]</c:v>
                </c:pt>
                <c:pt idx="8">
                  <c:v>LCOH CAPEX hydrogen refueling station [€/kg]</c:v>
                </c:pt>
                <c:pt idx="9">
                  <c:v>LCOH OPEX hydrogen refueling station [€/kg]</c:v>
                </c:pt>
              </c:strCache>
            </c:strRef>
          </c:cat>
          <c:val>
            <c:numRef>
              <c:f>Conti!$C$33:$C$42</c:f>
              <c:numCache>
                <c:formatCode>0.00</c:formatCode>
                <c:ptCount val="10"/>
                <c:pt idx="0">
                  <c:v>8.7109276996606351</c:v>
                </c:pt>
                <c:pt idx="1">
                  <c:v>0.88739229244730333</c:v>
                </c:pt>
                <c:pt idx="2">
                  <c:v>0.29291059504677047</c:v>
                </c:pt>
                <c:pt idx="3">
                  <c:v>2.9888836229262297</c:v>
                </c:pt>
                <c:pt idx="4">
                  <c:v>1.1512116226343394</c:v>
                </c:pt>
                <c:pt idx="5">
                  <c:v>0.6227105540184884</c:v>
                </c:pt>
                <c:pt idx="6">
                  <c:v>1.4390145282929243</c:v>
                </c:pt>
                <c:pt idx="7">
                  <c:v>0.53799905212672128</c:v>
                </c:pt>
                <c:pt idx="8">
                  <c:v>0.5756058113171697</c:v>
                </c:pt>
                <c:pt idx="9">
                  <c:v>0.2151996208506885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87-43B3-9B35-54D41B278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100"/>
        <c:axId val="1110988047"/>
        <c:axId val="1110988527"/>
      </c:barChart>
      <c:catAx>
        <c:axId val="11109880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10988527"/>
        <c:crosses val="autoZero"/>
        <c:auto val="1"/>
        <c:lblAlgn val="ctr"/>
        <c:lblOffset val="100"/>
        <c:noMultiLvlLbl val="0"/>
      </c:catAx>
      <c:valAx>
        <c:axId val="1110988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LCOH [€/kg]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110988047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</c:dTable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139700</xdr:rowOff>
    </xdr:from>
    <xdr:to>
      <xdr:col>12</xdr:col>
      <xdr:colOff>321945</xdr:colOff>
      <xdr:row>55</xdr:row>
      <xdr:rowOff>62230</xdr:rowOff>
    </xdr:to>
    <xdr:grpSp>
      <xdr:nvGrpSpPr>
        <xdr:cNvPr id="152" name="Gruppo 151">
          <a:extLst>
            <a:ext uri="{FF2B5EF4-FFF2-40B4-BE49-F238E27FC236}">
              <a16:creationId xmlns:a16="http://schemas.microsoft.com/office/drawing/2014/main" id="{C6879D7B-E49F-40EB-B3B5-612A48788D3D}"/>
            </a:ext>
          </a:extLst>
        </xdr:cNvPr>
        <xdr:cNvGrpSpPr/>
      </xdr:nvGrpSpPr>
      <xdr:grpSpPr>
        <a:xfrm>
          <a:off x="0" y="142875"/>
          <a:ext cx="7637145" cy="9952355"/>
          <a:chOff x="0" y="0"/>
          <a:chExt cx="7560945" cy="10463530"/>
        </a:xfrm>
      </xdr:grpSpPr>
      <xdr:grpSp>
        <xdr:nvGrpSpPr>
          <xdr:cNvPr id="153" name="Group 1">
            <a:extLst>
              <a:ext uri="{FF2B5EF4-FFF2-40B4-BE49-F238E27FC236}">
                <a16:creationId xmlns:a16="http://schemas.microsoft.com/office/drawing/2014/main" id="{7EF82E8A-534F-4002-99DB-63A90247A646}"/>
              </a:ext>
            </a:extLst>
          </xdr:cNvPr>
          <xdr:cNvGrpSpPr>
            <a:grpSpLocks/>
          </xdr:cNvGrpSpPr>
        </xdr:nvGrpSpPr>
        <xdr:grpSpPr>
          <a:xfrm>
            <a:off x="0" y="0"/>
            <a:ext cx="7560945" cy="10463530"/>
            <a:chOff x="0" y="0"/>
            <a:chExt cx="7561072" cy="10463784"/>
          </a:xfrm>
        </xdr:grpSpPr>
        <xdr:sp macro="" textlink="">
          <xdr:nvSpPr>
            <xdr:cNvPr id="155" name="Graphic 2">
              <a:extLst>
                <a:ext uri="{FF2B5EF4-FFF2-40B4-BE49-F238E27FC236}">
                  <a16:creationId xmlns:a16="http://schemas.microsoft.com/office/drawing/2014/main" id="{CEDB2008-5620-43B6-B40F-E5A07E6ABF00}"/>
                </a:ext>
              </a:extLst>
            </xdr:cNvPr>
            <xdr:cNvSpPr/>
          </xdr:nvSpPr>
          <xdr:spPr>
            <a:xfrm>
              <a:off x="6755892" y="7194804"/>
              <a:ext cx="805180" cy="623570"/>
            </a:xfrm>
            <a:custGeom>
              <a:avLst/>
              <a:gdLst/>
              <a:ahLst/>
              <a:cxnLst/>
              <a:rect l="l" t="t" r="r" b="b"/>
              <a:pathLst>
                <a:path w="805180" h="623570">
                  <a:moveTo>
                    <a:pt x="804671" y="623316"/>
                  </a:moveTo>
                  <a:lnTo>
                    <a:pt x="0" y="623316"/>
                  </a:lnTo>
                  <a:lnTo>
                    <a:pt x="42839" y="594397"/>
                  </a:lnTo>
                  <a:lnTo>
                    <a:pt x="85404" y="565250"/>
                  </a:lnTo>
                  <a:lnTo>
                    <a:pt x="127695" y="535871"/>
                  </a:lnTo>
                  <a:lnTo>
                    <a:pt x="169712" y="506260"/>
                  </a:lnTo>
                  <a:lnTo>
                    <a:pt x="211454" y="476416"/>
                  </a:lnTo>
                  <a:lnTo>
                    <a:pt x="252923" y="446338"/>
                  </a:lnTo>
                  <a:lnTo>
                    <a:pt x="294116" y="416024"/>
                  </a:lnTo>
                  <a:lnTo>
                    <a:pt x="335036" y="385474"/>
                  </a:lnTo>
                  <a:lnTo>
                    <a:pt x="375681" y="354686"/>
                  </a:lnTo>
                  <a:lnTo>
                    <a:pt x="416051" y="323659"/>
                  </a:lnTo>
                  <a:lnTo>
                    <a:pt x="456148" y="292392"/>
                  </a:lnTo>
                  <a:lnTo>
                    <a:pt x="495970" y="260884"/>
                  </a:lnTo>
                  <a:lnTo>
                    <a:pt x="535518" y="229133"/>
                  </a:lnTo>
                  <a:lnTo>
                    <a:pt x="574791" y="197140"/>
                  </a:lnTo>
                  <a:lnTo>
                    <a:pt x="613790" y="164901"/>
                  </a:lnTo>
                  <a:lnTo>
                    <a:pt x="652515" y="132417"/>
                  </a:lnTo>
                  <a:lnTo>
                    <a:pt x="690966" y="99686"/>
                  </a:lnTo>
                  <a:lnTo>
                    <a:pt x="729142" y="66707"/>
                  </a:lnTo>
                  <a:lnTo>
                    <a:pt x="767044" y="33478"/>
                  </a:lnTo>
                  <a:lnTo>
                    <a:pt x="804671" y="0"/>
                  </a:lnTo>
                  <a:lnTo>
                    <a:pt x="804671" y="623316"/>
                  </a:lnTo>
                  <a:close/>
                </a:path>
              </a:pathLst>
            </a:custGeom>
            <a:solidFill>
              <a:srgbClr val="CAE6BF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sp macro="" textlink="">
          <xdr:nvSpPr>
            <xdr:cNvPr id="156" name="Graphic 3">
              <a:extLst>
                <a:ext uri="{FF2B5EF4-FFF2-40B4-BE49-F238E27FC236}">
                  <a16:creationId xmlns:a16="http://schemas.microsoft.com/office/drawing/2014/main" id="{24C80471-760B-40C9-B7F6-796630578FCF}"/>
                </a:ext>
              </a:extLst>
            </xdr:cNvPr>
            <xdr:cNvSpPr/>
          </xdr:nvSpPr>
          <xdr:spPr>
            <a:xfrm>
              <a:off x="5724144" y="6179820"/>
              <a:ext cx="1836420" cy="1638300"/>
            </a:xfrm>
            <a:custGeom>
              <a:avLst/>
              <a:gdLst/>
              <a:ahLst/>
              <a:cxnLst/>
              <a:rect l="l" t="t" r="r" b="b"/>
              <a:pathLst>
                <a:path w="1836420" h="1638300">
                  <a:moveTo>
                    <a:pt x="1031748" y="1638300"/>
                  </a:moveTo>
                  <a:lnTo>
                    <a:pt x="0" y="1638300"/>
                  </a:lnTo>
                  <a:lnTo>
                    <a:pt x="44245" y="1609499"/>
                  </a:lnTo>
                  <a:lnTo>
                    <a:pt x="88208" y="1580438"/>
                  </a:lnTo>
                  <a:lnTo>
                    <a:pt x="131888" y="1551120"/>
                  </a:lnTo>
                  <a:lnTo>
                    <a:pt x="175283" y="1521546"/>
                  </a:lnTo>
                  <a:lnTo>
                    <a:pt x="218394" y="1491719"/>
                  </a:lnTo>
                  <a:lnTo>
                    <a:pt x="261220" y="1461641"/>
                  </a:lnTo>
                  <a:lnTo>
                    <a:pt x="303759" y="1431313"/>
                  </a:lnTo>
                  <a:lnTo>
                    <a:pt x="346011" y="1400739"/>
                  </a:lnTo>
                  <a:lnTo>
                    <a:pt x="387975" y="1369920"/>
                  </a:lnTo>
                  <a:lnTo>
                    <a:pt x="429651" y="1338858"/>
                  </a:lnTo>
                  <a:lnTo>
                    <a:pt x="471038" y="1307556"/>
                  </a:lnTo>
                  <a:lnTo>
                    <a:pt x="512135" y="1276016"/>
                  </a:lnTo>
                  <a:lnTo>
                    <a:pt x="552941" y="1244240"/>
                  </a:lnTo>
                  <a:lnTo>
                    <a:pt x="593456" y="1212229"/>
                  </a:lnTo>
                  <a:lnTo>
                    <a:pt x="633678" y="1179987"/>
                  </a:lnTo>
                  <a:lnTo>
                    <a:pt x="673608" y="1147515"/>
                  </a:lnTo>
                  <a:lnTo>
                    <a:pt x="713243" y="1114816"/>
                  </a:lnTo>
                  <a:lnTo>
                    <a:pt x="752585" y="1081891"/>
                  </a:lnTo>
                  <a:lnTo>
                    <a:pt x="791631" y="1048743"/>
                  </a:lnTo>
                  <a:lnTo>
                    <a:pt x="830381" y="1015373"/>
                  </a:lnTo>
                  <a:lnTo>
                    <a:pt x="868835" y="981785"/>
                  </a:lnTo>
                  <a:lnTo>
                    <a:pt x="906991" y="947980"/>
                  </a:lnTo>
                  <a:lnTo>
                    <a:pt x="944849" y="913961"/>
                  </a:lnTo>
                  <a:lnTo>
                    <a:pt x="982408" y="879729"/>
                  </a:lnTo>
                  <a:lnTo>
                    <a:pt x="1019667" y="845286"/>
                  </a:lnTo>
                  <a:lnTo>
                    <a:pt x="1056627" y="810635"/>
                  </a:lnTo>
                  <a:lnTo>
                    <a:pt x="1093285" y="775779"/>
                  </a:lnTo>
                  <a:lnTo>
                    <a:pt x="1129641" y="740718"/>
                  </a:lnTo>
                  <a:lnTo>
                    <a:pt x="1165694" y="705456"/>
                  </a:lnTo>
                  <a:lnTo>
                    <a:pt x="1201444" y="669994"/>
                  </a:lnTo>
                  <a:lnTo>
                    <a:pt x="1236890" y="634335"/>
                  </a:lnTo>
                  <a:lnTo>
                    <a:pt x="1272031" y="598480"/>
                  </a:lnTo>
                  <a:lnTo>
                    <a:pt x="1306867" y="562432"/>
                  </a:lnTo>
                  <a:lnTo>
                    <a:pt x="1341396" y="526193"/>
                  </a:lnTo>
                  <a:lnTo>
                    <a:pt x="1375618" y="489766"/>
                  </a:lnTo>
                  <a:lnTo>
                    <a:pt x="1409533" y="453151"/>
                  </a:lnTo>
                  <a:lnTo>
                    <a:pt x="1443139" y="416352"/>
                  </a:lnTo>
                  <a:lnTo>
                    <a:pt x="1476435" y="379371"/>
                  </a:lnTo>
                  <a:lnTo>
                    <a:pt x="1509421" y="342210"/>
                  </a:lnTo>
                  <a:lnTo>
                    <a:pt x="1542097" y="304870"/>
                  </a:lnTo>
                  <a:lnTo>
                    <a:pt x="1574461" y="267354"/>
                  </a:lnTo>
                  <a:lnTo>
                    <a:pt x="1606513" y="229665"/>
                  </a:lnTo>
                  <a:lnTo>
                    <a:pt x="1638252" y="191804"/>
                  </a:lnTo>
                  <a:lnTo>
                    <a:pt x="1669676" y="153774"/>
                  </a:lnTo>
                  <a:lnTo>
                    <a:pt x="1700787" y="115576"/>
                  </a:lnTo>
                  <a:lnTo>
                    <a:pt x="1731582" y="77213"/>
                  </a:lnTo>
                  <a:lnTo>
                    <a:pt x="1762061" y="38687"/>
                  </a:lnTo>
                  <a:lnTo>
                    <a:pt x="1792224" y="0"/>
                  </a:lnTo>
                  <a:lnTo>
                    <a:pt x="1836420" y="0"/>
                  </a:lnTo>
                  <a:lnTo>
                    <a:pt x="1836420" y="1014984"/>
                  </a:lnTo>
                  <a:lnTo>
                    <a:pt x="1798792" y="1048462"/>
                  </a:lnTo>
                  <a:lnTo>
                    <a:pt x="1760890" y="1081691"/>
                  </a:lnTo>
                  <a:lnTo>
                    <a:pt x="1722714" y="1114670"/>
                  </a:lnTo>
                  <a:lnTo>
                    <a:pt x="1684263" y="1147401"/>
                  </a:lnTo>
                  <a:lnTo>
                    <a:pt x="1645539" y="1179885"/>
                  </a:lnTo>
                  <a:lnTo>
                    <a:pt x="1606539" y="1212124"/>
                  </a:lnTo>
                  <a:lnTo>
                    <a:pt x="1567266" y="1244117"/>
                  </a:lnTo>
                  <a:lnTo>
                    <a:pt x="1527718" y="1275868"/>
                  </a:lnTo>
                  <a:lnTo>
                    <a:pt x="1487896" y="1307376"/>
                  </a:lnTo>
                  <a:lnTo>
                    <a:pt x="1447800" y="1338643"/>
                  </a:lnTo>
                  <a:lnTo>
                    <a:pt x="1407429" y="1369670"/>
                  </a:lnTo>
                  <a:lnTo>
                    <a:pt x="1366784" y="1400458"/>
                  </a:lnTo>
                  <a:lnTo>
                    <a:pt x="1325864" y="1431008"/>
                  </a:lnTo>
                  <a:lnTo>
                    <a:pt x="1284671" y="1461322"/>
                  </a:lnTo>
                  <a:lnTo>
                    <a:pt x="1243203" y="1491400"/>
                  </a:lnTo>
                  <a:lnTo>
                    <a:pt x="1201460" y="1521244"/>
                  </a:lnTo>
                  <a:lnTo>
                    <a:pt x="1159443" y="1550855"/>
                  </a:lnTo>
                  <a:lnTo>
                    <a:pt x="1117152" y="1580234"/>
                  </a:lnTo>
                  <a:lnTo>
                    <a:pt x="1074587" y="1609381"/>
                  </a:lnTo>
                  <a:lnTo>
                    <a:pt x="1031748" y="1638300"/>
                  </a:lnTo>
                  <a:close/>
                </a:path>
              </a:pathLst>
            </a:custGeom>
            <a:solidFill>
              <a:srgbClr val="82BFC3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sp macro="" textlink="">
          <xdr:nvSpPr>
            <xdr:cNvPr id="157" name="Graphic 4">
              <a:extLst>
                <a:ext uri="{FF2B5EF4-FFF2-40B4-BE49-F238E27FC236}">
                  <a16:creationId xmlns:a16="http://schemas.microsoft.com/office/drawing/2014/main" id="{B9DD4379-844B-4015-9BE4-7C8E3F7544ED}"/>
                </a:ext>
              </a:extLst>
            </xdr:cNvPr>
            <xdr:cNvSpPr/>
          </xdr:nvSpPr>
          <xdr:spPr>
            <a:xfrm>
              <a:off x="0" y="0"/>
              <a:ext cx="7560945" cy="7818120"/>
            </a:xfrm>
            <a:custGeom>
              <a:avLst/>
              <a:gdLst/>
              <a:ahLst/>
              <a:cxnLst/>
              <a:rect l="l" t="t" r="r" b="b"/>
              <a:pathLst>
                <a:path w="7560945" h="7818120">
                  <a:moveTo>
                    <a:pt x="5724144" y="7818120"/>
                  </a:moveTo>
                  <a:lnTo>
                    <a:pt x="0" y="7818120"/>
                  </a:lnTo>
                  <a:lnTo>
                    <a:pt x="0" y="4305300"/>
                  </a:lnTo>
                  <a:lnTo>
                    <a:pt x="2871216" y="4305300"/>
                  </a:lnTo>
                  <a:lnTo>
                    <a:pt x="2871216" y="4762500"/>
                  </a:lnTo>
                  <a:lnTo>
                    <a:pt x="1190244" y="4762500"/>
                  </a:lnTo>
                  <a:lnTo>
                    <a:pt x="1190244" y="4870704"/>
                  </a:lnTo>
                  <a:lnTo>
                    <a:pt x="830580" y="4870704"/>
                  </a:lnTo>
                  <a:lnTo>
                    <a:pt x="830580" y="5102352"/>
                  </a:lnTo>
                  <a:lnTo>
                    <a:pt x="1240536" y="5102352"/>
                  </a:lnTo>
                  <a:lnTo>
                    <a:pt x="1240536" y="5132832"/>
                  </a:lnTo>
                  <a:lnTo>
                    <a:pt x="826008" y="5132832"/>
                  </a:lnTo>
                  <a:lnTo>
                    <a:pt x="826008" y="5573268"/>
                  </a:lnTo>
                  <a:lnTo>
                    <a:pt x="2871216" y="5573268"/>
                  </a:lnTo>
                  <a:lnTo>
                    <a:pt x="2871216" y="5669280"/>
                  </a:lnTo>
                  <a:lnTo>
                    <a:pt x="923544" y="5669280"/>
                  </a:lnTo>
                  <a:lnTo>
                    <a:pt x="923544" y="5672328"/>
                  </a:lnTo>
                  <a:lnTo>
                    <a:pt x="833628" y="5672328"/>
                  </a:lnTo>
                  <a:lnTo>
                    <a:pt x="833628" y="5739384"/>
                  </a:lnTo>
                  <a:lnTo>
                    <a:pt x="2871216" y="5739384"/>
                  </a:lnTo>
                  <a:lnTo>
                    <a:pt x="2871216" y="5795772"/>
                  </a:lnTo>
                  <a:lnTo>
                    <a:pt x="1107948" y="5795772"/>
                  </a:lnTo>
                  <a:lnTo>
                    <a:pt x="1107948" y="5867400"/>
                  </a:lnTo>
                  <a:lnTo>
                    <a:pt x="1450848" y="5867400"/>
                  </a:lnTo>
                  <a:lnTo>
                    <a:pt x="1450848" y="5884164"/>
                  </a:lnTo>
                  <a:lnTo>
                    <a:pt x="2871216" y="5884164"/>
                  </a:lnTo>
                  <a:lnTo>
                    <a:pt x="2871216" y="6179820"/>
                  </a:lnTo>
                  <a:lnTo>
                    <a:pt x="7516368" y="6179820"/>
                  </a:lnTo>
                  <a:lnTo>
                    <a:pt x="7486205" y="6218507"/>
                  </a:lnTo>
                  <a:lnTo>
                    <a:pt x="7455726" y="6257033"/>
                  </a:lnTo>
                  <a:lnTo>
                    <a:pt x="7424931" y="6295396"/>
                  </a:lnTo>
                  <a:lnTo>
                    <a:pt x="7393821" y="6333594"/>
                  </a:lnTo>
                  <a:lnTo>
                    <a:pt x="7362396" y="6371624"/>
                  </a:lnTo>
                  <a:lnTo>
                    <a:pt x="7330657" y="6409485"/>
                  </a:lnTo>
                  <a:lnTo>
                    <a:pt x="7298605" y="6447175"/>
                  </a:lnTo>
                  <a:lnTo>
                    <a:pt x="7266241" y="6484690"/>
                  </a:lnTo>
                  <a:lnTo>
                    <a:pt x="7233566" y="6522030"/>
                  </a:lnTo>
                  <a:lnTo>
                    <a:pt x="7200579" y="6559191"/>
                  </a:lnTo>
                  <a:lnTo>
                    <a:pt x="7167283" y="6596173"/>
                  </a:lnTo>
                  <a:lnTo>
                    <a:pt x="7133677" y="6632972"/>
                  </a:lnTo>
                  <a:lnTo>
                    <a:pt x="7099763" y="6669586"/>
                  </a:lnTo>
                  <a:lnTo>
                    <a:pt x="7065541" y="6706014"/>
                  </a:lnTo>
                  <a:lnTo>
                    <a:pt x="7052866" y="6719316"/>
                  </a:lnTo>
                  <a:lnTo>
                    <a:pt x="2959608" y="6719316"/>
                  </a:lnTo>
                  <a:lnTo>
                    <a:pt x="2959608" y="6912864"/>
                  </a:lnTo>
                  <a:lnTo>
                    <a:pt x="6861632" y="6912864"/>
                  </a:lnTo>
                  <a:lnTo>
                    <a:pt x="6853785" y="6920538"/>
                  </a:lnTo>
                  <a:lnTo>
                    <a:pt x="6817429" y="6955599"/>
                  </a:lnTo>
                  <a:lnTo>
                    <a:pt x="6780771" y="6990456"/>
                  </a:lnTo>
                  <a:lnTo>
                    <a:pt x="6743812" y="7025106"/>
                  </a:lnTo>
                  <a:lnTo>
                    <a:pt x="6706552" y="7059549"/>
                  </a:lnTo>
                  <a:lnTo>
                    <a:pt x="6668993" y="7093781"/>
                  </a:lnTo>
                  <a:lnTo>
                    <a:pt x="6665113" y="7097268"/>
                  </a:lnTo>
                  <a:lnTo>
                    <a:pt x="2356104" y="7097268"/>
                  </a:lnTo>
                  <a:lnTo>
                    <a:pt x="2356104" y="7344156"/>
                  </a:lnTo>
                  <a:lnTo>
                    <a:pt x="6377068" y="7344156"/>
                  </a:lnTo>
                  <a:lnTo>
                    <a:pt x="6357822" y="7359807"/>
                  </a:lnTo>
                  <a:lnTo>
                    <a:pt x="6317600" y="7392049"/>
                  </a:lnTo>
                  <a:lnTo>
                    <a:pt x="6277085" y="7424060"/>
                  </a:lnTo>
                  <a:lnTo>
                    <a:pt x="6236279" y="7455836"/>
                  </a:lnTo>
                  <a:lnTo>
                    <a:pt x="6224923" y="7464552"/>
                  </a:lnTo>
                  <a:lnTo>
                    <a:pt x="2441448" y="7464552"/>
                  </a:lnTo>
                  <a:lnTo>
                    <a:pt x="2441448" y="7711440"/>
                  </a:lnTo>
                  <a:lnTo>
                    <a:pt x="5884646" y="7711440"/>
                  </a:lnTo>
                  <a:lnTo>
                    <a:pt x="5856032" y="7730940"/>
                  </a:lnTo>
                  <a:lnTo>
                    <a:pt x="5812352" y="7760258"/>
                  </a:lnTo>
                  <a:lnTo>
                    <a:pt x="5768389" y="7789319"/>
                  </a:lnTo>
                  <a:lnTo>
                    <a:pt x="5724144" y="7818120"/>
                  </a:lnTo>
                  <a:close/>
                </a:path>
                <a:path w="7560945" h="7818120">
                  <a:moveTo>
                    <a:pt x="1714500" y="5481828"/>
                  </a:moveTo>
                  <a:lnTo>
                    <a:pt x="1699260" y="5481828"/>
                  </a:lnTo>
                  <a:lnTo>
                    <a:pt x="1699260" y="5477256"/>
                  </a:lnTo>
                  <a:lnTo>
                    <a:pt x="1700784" y="5477256"/>
                  </a:lnTo>
                  <a:lnTo>
                    <a:pt x="1700784" y="5061204"/>
                  </a:lnTo>
                  <a:lnTo>
                    <a:pt x="1915668" y="5061204"/>
                  </a:lnTo>
                  <a:lnTo>
                    <a:pt x="1915668" y="4762500"/>
                  </a:lnTo>
                  <a:lnTo>
                    <a:pt x="2871216" y="4762500"/>
                  </a:lnTo>
                  <a:lnTo>
                    <a:pt x="2871216" y="5132832"/>
                  </a:lnTo>
                  <a:lnTo>
                    <a:pt x="1714500" y="5132832"/>
                  </a:lnTo>
                  <a:lnTo>
                    <a:pt x="1714500" y="5481828"/>
                  </a:lnTo>
                  <a:close/>
                </a:path>
                <a:path w="7560945" h="7818120">
                  <a:moveTo>
                    <a:pt x="1240536" y="5102352"/>
                  </a:moveTo>
                  <a:lnTo>
                    <a:pt x="1115568" y="5102352"/>
                  </a:lnTo>
                  <a:lnTo>
                    <a:pt x="1123188" y="5099304"/>
                  </a:lnTo>
                  <a:lnTo>
                    <a:pt x="1200912" y="5099304"/>
                  </a:lnTo>
                  <a:lnTo>
                    <a:pt x="1200912" y="4911852"/>
                  </a:lnTo>
                  <a:lnTo>
                    <a:pt x="1231392" y="4911852"/>
                  </a:lnTo>
                  <a:lnTo>
                    <a:pt x="1232916" y="4913376"/>
                  </a:lnTo>
                  <a:lnTo>
                    <a:pt x="1235964" y="4914900"/>
                  </a:lnTo>
                  <a:lnTo>
                    <a:pt x="1385316" y="4914900"/>
                  </a:lnTo>
                  <a:lnTo>
                    <a:pt x="1385316" y="5007864"/>
                  </a:lnTo>
                  <a:lnTo>
                    <a:pt x="1240536" y="5007864"/>
                  </a:lnTo>
                  <a:lnTo>
                    <a:pt x="1240536" y="5102352"/>
                  </a:lnTo>
                  <a:close/>
                </a:path>
                <a:path w="7560945" h="7818120">
                  <a:moveTo>
                    <a:pt x="1385316" y="4914900"/>
                  </a:moveTo>
                  <a:lnTo>
                    <a:pt x="1242060" y="4914900"/>
                  </a:lnTo>
                  <a:lnTo>
                    <a:pt x="1248156" y="4911852"/>
                  </a:lnTo>
                  <a:lnTo>
                    <a:pt x="1385316" y="4911852"/>
                  </a:lnTo>
                  <a:lnTo>
                    <a:pt x="1385316" y="4914900"/>
                  </a:lnTo>
                  <a:close/>
                </a:path>
                <a:path w="7560945" h="7818120">
                  <a:moveTo>
                    <a:pt x="1714500" y="5573268"/>
                  </a:moveTo>
                  <a:lnTo>
                    <a:pt x="1159764" y="5573268"/>
                  </a:lnTo>
                  <a:lnTo>
                    <a:pt x="1159764" y="5132832"/>
                  </a:lnTo>
                  <a:lnTo>
                    <a:pt x="1240536" y="5132832"/>
                  </a:lnTo>
                  <a:lnTo>
                    <a:pt x="1240536" y="5481828"/>
                  </a:lnTo>
                  <a:lnTo>
                    <a:pt x="1714500" y="5481828"/>
                  </a:lnTo>
                  <a:lnTo>
                    <a:pt x="1714500" y="5573268"/>
                  </a:lnTo>
                  <a:close/>
                </a:path>
                <a:path w="7560945" h="7818120">
                  <a:moveTo>
                    <a:pt x="2871216" y="5573268"/>
                  </a:moveTo>
                  <a:lnTo>
                    <a:pt x="2828544" y="5573268"/>
                  </a:lnTo>
                  <a:lnTo>
                    <a:pt x="2828544" y="5132832"/>
                  </a:lnTo>
                  <a:lnTo>
                    <a:pt x="2871216" y="5132832"/>
                  </a:lnTo>
                  <a:lnTo>
                    <a:pt x="2871216" y="5573268"/>
                  </a:lnTo>
                  <a:close/>
                </a:path>
                <a:path w="7560945" h="7818120">
                  <a:moveTo>
                    <a:pt x="1790700" y="5739384"/>
                  </a:moveTo>
                  <a:lnTo>
                    <a:pt x="1613916" y="5739384"/>
                  </a:lnTo>
                  <a:lnTo>
                    <a:pt x="1613916" y="5669280"/>
                  </a:lnTo>
                  <a:lnTo>
                    <a:pt x="2871216" y="5669280"/>
                  </a:lnTo>
                  <a:lnTo>
                    <a:pt x="2871216" y="5672328"/>
                  </a:lnTo>
                  <a:lnTo>
                    <a:pt x="1790700" y="5672328"/>
                  </a:lnTo>
                  <a:lnTo>
                    <a:pt x="1790700" y="5673852"/>
                  </a:lnTo>
                  <a:lnTo>
                    <a:pt x="1696212" y="5673852"/>
                  </a:lnTo>
                  <a:lnTo>
                    <a:pt x="1696212" y="5737860"/>
                  </a:lnTo>
                  <a:lnTo>
                    <a:pt x="1790700" y="5737860"/>
                  </a:lnTo>
                  <a:lnTo>
                    <a:pt x="1790700" y="5739384"/>
                  </a:lnTo>
                  <a:close/>
                </a:path>
                <a:path w="7560945" h="7818120">
                  <a:moveTo>
                    <a:pt x="923544" y="5739384"/>
                  </a:moveTo>
                  <a:lnTo>
                    <a:pt x="886968" y="5739384"/>
                  </a:lnTo>
                  <a:lnTo>
                    <a:pt x="886968" y="5672328"/>
                  </a:lnTo>
                  <a:lnTo>
                    <a:pt x="923544" y="5672328"/>
                  </a:lnTo>
                  <a:lnTo>
                    <a:pt x="923544" y="5739384"/>
                  </a:lnTo>
                  <a:close/>
                </a:path>
                <a:path w="7560945" h="7818120">
                  <a:moveTo>
                    <a:pt x="2426208" y="5739384"/>
                  </a:moveTo>
                  <a:lnTo>
                    <a:pt x="2240280" y="5739384"/>
                  </a:lnTo>
                  <a:lnTo>
                    <a:pt x="2240280" y="5672328"/>
                  </a:lnTo>
                  <a:lnTo>
                    <a:pt x="2871216" y="5672328"/>
                  </a:lnTo>
                  <a:lnTo>
                    <a:pt x="2871216" y="5673852"/>
                  </a:lnTo>
                  <a:lnTo>
                    <a:pt x="2328672" y="5673852"/>
                  </a:lnTo>
                  <a:lnTo>
                    <a:pt x="2328672" y="5737860"/>
                  </a:lnTo>
                  <a:lnTo>
                    <a:pt x="2426208" y="5737860"/>
                  </a:lnTo>
                  <a:lnTo>
                    <a:pt x="2426208" y="5739384"/>
                  </a:lnTo>
                  <a:close/>
                </a:path>
                <a:path w="7560945" h="7818120">
                  <a:moveTo>
                    <a:pt x="1790700" y="5737860"/>
                  </a:moveTo>
                  <a:lnTo>
                    <a:pt x="1761744" y="5737860"/>
                  </a:lnTo>
                  <a:lnTo>
                    <a:pt x="1761744" y="5673852"/>
                  </a:lnTo>
                  <a:lnTo>
                    <a:pt x="1790700" y="5673852"/>
                  </a:lnTo>
                  <a:lnTo>
                    <a:pt x="1790700" y="5737860"/>
                  </a:lnTo>
                  <a:close/>
                </a:path>
                <a:path w="7560945" h="7818120">
                  <a:moveTo>
                    <a:pt x="2426208" y="5737860"/>
                  </a:moveTo>
                  <a:lnTo>
                    <a:pt x="2394204" y="5737860"/>
                  </a:lnTo>
                  <a:lnTo>
                    <a:pt x="2394204" y="5673852"/>
                  </a:lnTo>
                  <a:lnTo>
                    <a:pt x="2871216" y="5673852"/>
                  </a:lnTo>
                  <a:lnTo>
                    <a:pt x="2871216" y="5678424"/>
                  </a:lnTo>
                  <a:lnTo>
                    <a:pt x="2426208" y="5678424"/>
                  </a:lnTo>
                  <a:lnTo>
                    <a:pt x="2426208" y="5737860"/>
                  </a:lnTo>
                  <a:close/>
                </a:path>
                <a:path w="7560945" h="7818120">
                  <a:moveTo>
                    <a:pt x="2871216" y="5739384"/>
                  </a:moveTo>
                  <a:lnTo>
                    <a:pt x="2825496" y="5739384"/>
                  </a:lnTo>
                  <a:lnTo>
                    <a:pt x="2825496" y="5678424"/>
                  </a:lnTo>
                  <a:lnTo>
                    <a:pt x="2871216" y="5678424"/>
                  </a:lnTo>
                  <a:lnTo>
                    <a:pt x="2871216" y="5739384"/>
                  </a:lnTo>
                  <a:close/>
                </a:path>
                <a:path w="7560945" h="7818120">
                  <a:moveTo>
                    <a:pt x="1450848" y="5867400"/>
                  </a:moveTo>
                  <a:lnTo>
                    <a:pt x="1275588" y="5867400"/>
                  </a:lnTo>
                  <a:lnTo>
                    <a:pt x="1275588" y="5795772"/>
                  </a:lnTo>
                  <a:lnTo>
                    <a:pt x="2871216" y="5795772"/>
                  </a:lnTo>
                  <a:lnTo>
                    <a:pt x="2871216" y="5800344"/>
                  </a:lnTo>
                  <a:lnTo>
                    <a:pt x="2167128" y="5800344"/>
                  </a:lnTo>
                  <a:lnTo>
                    <a:pt x="2167128" y="5801868"/>
                  </a:lnTo>
                  <a:lnTo>
                    <a:pt x="1362456" y="5801868"/>
                  </a:lnTo>
                  <a:lnTo>
                    <a:pt x="1362456" y="5865876"/>
                  </a:lnTo>
                  <a:lnTo>
                    <a:pt x="1450848" y="5865876"/>
                  </a:lnTo>
                  <a:lnTo>
                    <a:pt x="1450848" y="5867400"/>
                  </a:lnTo>
                  <a:close/>
                </a:path>
                <a:path w="7560945" h="7818120">
                  <a:moveTo>
                    <a:pt x="2257044" y="5867400"/>
                  </a:moveTo>
                  <a:lnTo>
                    <a:pt x="2218944" y="5867400"/>
                  </a:lnTo>
                  <a:lnTo>
                    <a:pt x="2218944" y="5800344"/>
                  </a:lnTo>
                  <a:lnTo>
                    <a:pt x="2257044" y="5800344"/>
                  </a:lnTo>
                  <a:lnTo>
                    <a:pt x="2257044" y="5867400"/>
                  </a:lnTo>
                  <a:close/>
                </a:path>
                <a:path w="7560945" h="7818120">
                  <a:moveTo>
                    <a:pt x="2871216" y="5867400"/>
                  </a:moveTo>
                  <a:lnTo>
                    <a:pt x="2546604" y="5867400"/>
                  </a:lnTo>
                  <a:lnTo>
                    <a:pt x="2546604" y="5800344"/>
                  </a:lnTo>
                  <a:lnTo>
                    <a:pt x="2871216" y="5800344"/>
                  </a:lnTo>
                  <a:lnTo>
                    <a:pt x="2871216" y="5867400"/>
                  </a:lnTo>
                  <a:close/>
                </a:path>
                <a:path w="7560945" h="7818120">
                  <a:moveTo>
                    <a:pt x="1450848" y="5865876"/>
                  </a:moveTo>
                  <a:lnTo>
                    <a:pt x="1411224" y="5865876"/>
                  </a:lnTo>
                  <a:lnTo>
                    <a:pt x="1411224" y="5801868"/>
                  </a:lnTo>
                  <a:lnTo>
                    <a:pt x="2167128" y="5801868"/>
                  </a:lnTo>
                  <a:lnTo>
                    <a:pt x="2167128" y="5806440"/>
                  </a:lnTo>
                  <a:lnTo>
                    <a:pt x="1882140" y="5806440"/>
                  </a:lnTo>
                  <a:lnTo>
                    <a:pt x="1882140" y="5815584"/>
                  </a:lnTo>
                  <a:lnTo>
                    <a:pt x="1450848" y="5815584"/>
                  </a:lnTo>
                  <a:lnTo>
                    <a:pt x="1450848" y="5865876"/>
                  </a:lnTo>
                  <a:close/>
                </a:path>
                <a:path w="7560945" h="7818120">
                  <a:moveTo>
                    <a:pt x="2167128" y="5867400"/>
                  </a:moveTo>
                  <a:lnTo>
                    <a:pt x="2127504" y="5867400"/>
                  </a:lnTo>
                  <a:lnTo>
                    <a:pt x="2127504" y="5806440"/>
                  </a:lnTo>
                  <a:lnTo>
                    <a:pt x="2167128" y="5806440"/>
                  </a:lnTo>
                  <a:lnTo>
                    <a:pt x="2167128" y="5867400"/>
                  </a:lnTo>
                  <a:close/>
                </a:path>
                <a:path w="7560945" h="7818120">
                  <a:moveTo>
                    <a:pt x="2871216" y="5884164"/>
                  </a:moveTo>
                  <a:lnTo>
                    <a:pt x="1802892" y="5884164"/>
                  </a:lnTo>
                  <a:lnTo>
                    <a:pt x="1802892" y="5815584"/>
                  </a:lnTo>
                  <a:lnTo>
                    <a:pt x="1882140" y="5815584"/>
                  </a:lnTo>
                  <a:lnTo>
                    <a:pt x="1882140" y="5867400"/>
                  </a:lnTo>
                  <a:lnTo>
                    <a:pt x="2871216" y="5867400"/>
                  </a:lnTo>
                  <a:lnTo>
                    <a:pt x="2871216" y="5884164"/>
                  </a:lnTo>
                  <a:close/>
                </a:path>
                <a:path w="7560945" h="7818120">
                  <a:moveTo>
                    <a:pt x="6861632" y="6912864"/>
                  </a:moveTo>
                  <a:lnTo>
                    <a:pt x="4626864" y="6912864"/>
                  </a:lnTo>
                  <a:lnTo>
                    <a:pt x="4626864" y="6719316"/>
                  </a:lnTo>
                  <a:lnTo>
                    <a:pt x="7052866" y="6719316"/>
                  </a:lnTo>
                  <a:lnTo>
                    <a:pt x="7031011" y="6742252"/>
                  </a:lnTo>
                  <a:lnTo>
                    <a:pt x="6996176" y="6778300"/>
                  </a:lnTo>
                  <a:lnTo>
                    <a:pt x="6961035" y="6814155"/>
                  </a:lnTo>
                  <a:lnTo>
                    <a:pt x="6925589" y="6849814"/>
                  </a:lnTo>
                  <a:lnTo>
                    <a:pt x="6889838" y="6885276"/>
                  </a:lnTo>
                  <a:lnTo>
                    <a:pt x="6861632" y="6912864"/>
                  </a:lnTo>
                  <a:close/>
                </a:path>
                <a:path w="7560945" h="7818120">
                  <a:moveTo>
                    <a:pt x="6377068" y="7344156"/>
                  </a:moveTo>
                  <a:lnTo>
                    <a:pt x="5212080" y="7344156"/>
                  </a:lnTo>
                  <a:lnTo>
                    <a:pt x="5212080" y="7097268"/>
                  </a:lnTo>
                  <a:lnTo>
                    <a:pt x="6665113" y="7097268"/>
                  </a:lnTo>
                  <a:lnTo>
                    <a:pt x="6631135" y="7127800"/>
                  </a:lnTo>
                  <a:lnTo>
                    <a:pt x="6592979" y="7161605"/>
                  </a:lnTo>
                  <a:lnTo>
                    <a:pt x="6554525" y="7195194"/>
                  </a:lnTo>
                  <a:lnTo>
                    <a:pt x="6515775" y="7228563"/>
                  </a:lnTo>
                  <a:lnTo>
                    <a:pt x="6476729" y="7261711"/>
                  </a:lnTo>
                  <a:lnTo>
                    <a:pt x="6437387" y="7294636"/>
                  </a:lnTo>
                  <a:lnTo>
                    <a:pt x="6397752" y="7327335"/>
                  </a:lnTo>
                  <a:lnTo>
                    <a:pt x="6377068" y="7344156"/>
                  </a:lnTo>
                  <a:close/>
                </a:path>
                <a:path w="7560945" h="7818120">
                  <a:moveTo>
                    <a:pt x="5884646" y="7711440"/>
                  </a:moveTo>
                  <a:lnTo>
                    <a:pt x="5125212" y="7711440"/>
                  </a:lnTo>
                  <a:lnTo>
                    <a:pt x="5125212" y="7464552"/>
                  </a:lnTo>
                  <a:lnTo>
                    <a:pt x="6224923" y="7464552"/>
                  </a:lnTo>
                  <a:lnTo>
                    <a:pt x="6195182" y="7487377"/>
                  </a:lnTo>
                  <a:lnTo>
                    <a:pt x="6153796" y="7518679"/>
                  </a:lnTo>
                  <a:lnTo>
                    <a:pt x="6112120" y="7549740"/>
                  </a:lnTo>
                  <a:lnTo>
                    <a:pt x="6070155" y="7580559"/>
                  </a:lnTo>
                  <a:lnTo>
                    <a:pt x="6027903" y="7611133"/>
                  </a:lnTo>
                  <a:lnTo>
                    <a:pt x="5985364" y="7641461"/>
                  </a:lnTo>
                  <a:lnTo>
                    <a:pt x="5942538" y="7671539"/>
                  </a:lnTo>
                  <a:lnTo>
                    <a:pt x="5899427" y="7701366"/>
                  </a:lnTo>
                  <a:lnTo>
                    <a:pt x="5884646" y="7711440"/>
                  </a:lnTo>
                  <a:close/>
                </a:path>
                <a:path w="7560945" h="7818120">
                  <a:moveTo>
                    <a:pt x="7560564" y="2758440"/>
                  </a:moveTo>
                  <a:lnTo>
                    <a:pt x="2874264" y="2758440"/>
                  </a:lnTo>
                  <a:lnTo>
                    <a:pt x="2874264" y="1415796"/>
                  </a:lnTo>
                  <a:lnTo>
                    <a:pt x="2871216" y="1415796"/>
                  </a:lnTo>
                  <a:lnTo>
                    <a:pt x="2871216" y="1412748"/>
                  </a:lnTo>
                  <a:lnTo>
                    <a:pt x="0" y="1412748"/>
                  </a:lnTo>
                  <a:lnTo>
                    <a:pt x="0" y="0"/>
                  </a:lnTo>
                  <a:lnTo>
                    <a:pt x="7560564" y="0"/>
                  </a:lnTo>
                  <a:lnTo>
                    <a:pt x="7560564" y="373380"/>
                  </a:lnTo>
                  <a:lnTo>
                    <a:pt x="775716" y="373380"/>
                  </a:lnTo>
                  <a:lnTo>
                    <a:pt x="775716" y="931164"/>
                  </a:lnTo>
                  <a:lnTo>
                    <a:pt x="1391412" y="931164"/>
                  </a:lnTo>
                  <a:lnTo>
                    <a:pt x="1391412" y="934212"/>
                  </a:lnTo>
                  <a:lnTo>
                    <a:pt x="3473196" y="934212"/>
                  </a:lnTo>
                  <a:lnTo>
                    <a:pt x="3473196" y="940308"/>
                  </a:lnTo>
                  <a:lnTo>
                    <a:pt x="1050036" y="940308"/>
                  </a:lnTo>
                  <a:lnTo>
                    <a:pt x="1050036" y="941832"/>
                  </a:lnTo>
                  <a:lnTo>
                    <a:pt x="771144" y="941832"/>
                  </a:lnTo>
                  <a:lnTo>
                    <a:pt x="771144" y="1059180"/>
                  </a:lnTo>
                  <a:lnTo>
                    <a:pt x="1592580" y="1059180"/>
                  </a:lnTo>
                  <a:lnTo>
                    <a:pt x="1592580" y="1074420"/>
                  </a:lnTo>
                  <a:lnTo>
                    <a:pt x="7560564" y="1074420"/>
                  </a:lnTo>
                  <a:lnTo>
                    <a:pt x="7560564" y="2758440"/>
                  </a:lnTo>
                  <a:close/>
                </a:path>
                <a:path w="7560945" h="7818120">
                  <a:moveTo>
                    <a:pt x="1391412" y="931164"/>
                  </a:moveTo>
                  <a:lnTo>
                    <a:pt x="1331976" y="931164"/>
                  </a:lnTo>
                  <a:lnTo>
                    <a:pt x="1331976" y="373380"/>
                  </a:lnTo>
                  <a:lnTo>
                    <a:pt x="7560564" y="373380"/>
                  </a:lnTo>
                  <a:lnTo>
                    <a:pt x="7560564" y="406908"/>
                  </a:lnTo>
                  <a:lnTo>
                    <a:pt x="3473196" y="406908"/>
                  </a:lnTo>
                  <a:lnTo>
                    <a:pt x="3473196" y="480060"/>
                  </a:lnTo>
                  <a:lnTo>
                    <a:pt x="1391412" y="480060"/>
                  </a:lnTo>
                  <a:lnTo>
                    <a:pt x="1391412" y="931164"/>
                  </a:lnTo>
                  <a:close/>
                </a:path>
                <a:path w="7560945" h="7818120">
                  <a:moveTo>
                    <a:pt x="7560564" y="1074420"/>
                  </a:moveTo>
                  <a:lnTo>
                    <a:pt x="6922008" y="1074420"/>
                  </a:lnTo>
                  <a:lnTo>
                    <a:pt x="6922008" y="406908"/>
                  </a:lnTo>
                  <a:lnTo>
                    <a:pt x="7560564" y="406908"/>
                  </a:lnTo>
                  <a:lnTo>
                    <a:pt x="7560564" y="1074420"/>
                  </a:lnTo>
                  <a:close/>
                </a:path>
                <a:path w="7560945" h="7818120">
                  <a:moveTo>
                    <a:pt x="3473196" y="934212"/>
                  </a:moveTo>
                  <a:lnTo>
                    <a:pt x="2697480" y="934212"/>
                  </a:lnTo>
                  <a:lnTo>
                    <a:pt x="2697480" y="929640"/>
                  </a:lnTo>
                  <a:lnTo>
                    <a:pt x="2700528" y="929640"/>
                  </a:lnTo>
                  <a:lnTo>
                    <a:pt x="2700528" y="480060"/>
                  </a:lnTo>
                  <a:lnTo>
                    <a:pt x="3473196" y="480060"/>
                  </a:lnTo>
                  <a:lnTo>
                    <a:pt x="3473196" y="934212"/>
                  </a:lnTo>
                  <a:close/>
                </a:path>
                <a:path w="7560945" h="7818120">
                  <a:moveTo>
                    <a:pt x="1592580" y="1059180"/>
                  </a:moveTo>
                  <a:lnTo>
                    <a:pt x="1586484" y="1059180"/>
                  </a:lnTo>
                  <a:lnTo>
                    <a:pt x="1586484" y="940308"/>
                  </a:lnTo>
                  <a:lnTo>
                    <a:pt x="1807464" y="940308"/>
                  </a:lnTo>
                  <a:lnTo>
                    <a:pt x="1807464" y="958596"/>
                  </a:lnTo>
                  <a:lnTo>
                    <a:pt x="1592580" y="958596"/>
                  </a:lnTo>
                  <a:lnTo>
                    <a:pt x="1592580" y="1059180"/>
                  </a:lnTo>
                  <a:close/>
                </a:path>
                <a:path w="7560945" h="7818120">
                  <a:moveTo>
                    <a:pt x="3473196" y="1060704"/>
                  </a:moveTo>
                  <a:lnTo>
                    <a:pt x="2717292" y="1060704"/>
                  </a:lnTo>
                  <a:lnTo>
                    <a:pt x="2717292" y="940308"/>
                  </a:lnTo>
                  <a:lnTo>
                    <a:pt x="3473196" y="940308"/>
                  </a:lnTo>
                  <a:lnTo>
                    <a:pt x="3473196" y="1060704"/>
                  </a:lnTo>
                  <a:close/>
                </a:path>
                <a:path w="7560945" h="7818120">
                  <a:moveTo>
                    <a:pt x="1050036" y="1059180"/>
                  </a:moveTo>
                  <a:lnTo>
                    <a:pt x="1040892" y="1059180"/>
                  </a:lnTo>
                  <a:lnTo>
                    <a:pt x="1040892" y="941832"/>
                  </a:lnTo>
                  <a:lnTo>
                    <a:pt x="1050036" y="941832"/>
                  </a:lnTo>
                  <a:lnTo>
                    <a:pt x="1050036" y="1059180"/>
                  </a:lnTo>
                  <a:close/>
                </a:path>
                <a:path w="7560945" h="7818120">
                  <a:moveTo>
                    <a:pt x="3473196" y="1074420"/>
                  </a:moveTo>
                  <a:lnTo>
                    <a:pt x="1801368" y="1074420"/>
                  </a:lnTo>
                  <a:lnTo>
                    <a:pt x="1801368" y="958596"/>
                  </a:lnTo>
                  <a:lnTo>
                    <a:pt x="1807464" y="958596"/>
                  </a:lnTo>
                  <a:lnTo>
                    <a:pt x="1807464" y="1060704"/>
                  </a:lnTo>
                  <a:lnTo>
                    <a:pt x="3473196" y="1060704"/>
                  </a:lnTo>
                  <a:lnTo>
                    <a:pt x="3473196" y="1074420"/>
                  </a:lnTo>
                  <a:close/>
                </a:path>
              </a:pathLst>
            </a:custGeom>
            <a:solidFill>
              <a:srgbClr val="FFFFFF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pic>
          <xdr:nvPicPr>
            <xdr:cNvPr id="158" name="Image 5">
              <a:extLst>
                <a:ext uri="{FF2B5EF4-FFF2-40B4-BE49-F238E27FC236}">
                  <a16:creationId xmlns:a16="http://schemas.microsoft.com/office/drawing/2014/main" id="{519BCBD1-DBEF-4D8E-943A-42B8BE67D06C}"/>
                </a:ext>
              </a:extLst>
            </xdr:cNvPr>
            <xdr:cNvPicPr/>
          </xdr:nvPicPr>
          <xdr:blipFill>
            <a:blip xmlns:r="http://schemas.openxmlformats.org/officeDocument/2006/relationships" r:embed="rId1" cstate="print"/>
            <a:stretch>
              <a:fillRect/>
            </a:stretch>
          </xdr:blipFill>
          <xdr:spPr>
            <a:xfrm>
              <a:off x="2871216" y="1415796"/>
              <a:ext cx="3048" cy="1342644"/>
            </a:xfrm>
            <a:prstGeom prst="rect">
              <a:avLst/>
            </a:prstGeom>
          </xdr:spPr>
        </xdr:pic>
        <xdr:pic>
          <xdr:nvPicPr>
            <xdr:cNvPr id="159" name="Image 6">
              <a:extLst>
                <a:ext uri="{FF2B5EF4-FFF2-40B4-BE49-F238E27FC236}">
                  <a16:creationId xmlns:a16="http://schemas.microsoft.com/office/drawing/2014/main" id="{CD2F0D5D-B603-449B-BCFD-66FF1787A5BA}"/>
                </a:ext>
              </a:extLst>
            </xdr:cNvPr>
            <xdr:cNvPicPr/>
          </xdr:nvPicPr>
          <xdr:blipFill>
            <a:blip xmlns:r="http://schemas.openxmlformats.org/officeDocument/2006/relationships" r:embed="rId2" cstate="print"/>
            <a:stretch>
              <a:fillRect/>
            </a:stretch>
          </xdr:blipFill>
          <xdr:spPr>
            <a:xfrm>
              <a:off x="832104" y="5669280"/>
              <a:ext cx="970788" cy="216408"/>
            </a:xfrm>
            <a:prstGeom prst="rect">
              <a:avLst/>
            </a:prstGeom>
          </xdr:spPr>
        </xdr:pic>
        <xdr:pic>
          <xdr:nvPicPr>
            <xdr:cNvPr id="160" name="Image 7">
              <a:extLst>
                <a:ext uri="{FF2B5EF4-FFF2-40B4-BE49-F238E27FC236}">
                  <a16:creationId xmlns:a16="http://schemas.microsoft.com/office/drawing/2014/main" id="{C8190FC7-CF01-4AA0-B53E-5D35B9A4D1E1}"/>
                </a:ext>
              </a:extLst>
            </xdr:cNvPr>
            <xdr:cNvPicPr/>
          </xdr:nvPicPr>
          <xdr:blipFill>
            <a:blip xmlns:r="http://schemas.openxmlformats.org/officeDocument/2006/relationships" r:embed="rId3" cstate="print"/>
            <a:stretch>
              <a:fillRect/>
            </a:stretch>
          </xdr:blipFill>
          <xdr:spPr>
            <a:xfrm>
              <a:off x="1694688" y="5672328"/>
              <a:ext cx="1132332" cy="195072"/>
            </a:xfrm>
            <a:prstGeom prst="rect">
              <a:avLst/>
            </a:prstGeom>
          </xdr:spPr>
        </xdr:pic>
        <xdr:sp macro="" textlink="">
          <xdr:nvSpPr>
            <xdr:cNvPr id="161" name="Graphic 8">
              <a:extLst>
                <a:ext uri="{FF2B5EF4-FFF2-40B4-BE49-F238E27FC236}">
                  <a16:creationId xmlns:a16="http://schemas.microsoft.com/office/drawing/2014/main" id="{540C99F1-E134-4AA7-9439-7BB26BB2C755}"/>
                </a:ext>
              </a:extLst>
            </xdr:cNvPr>
            <xdr:cNvSpPr/>
          </xdr:nvSpPr>
          <xdr:spPr>
            <a:xfrm>
              <a:off x="1712976" y="5132832"/>
              <a:ext cx="1115695" cy="440690"/>
            </a:xfrm>
            <a:custGeom>
              <a:avLst/>
              <a:gdLst/>
              <a:ahLst/>
              <a:cxnLst/>
              <a:rect l="l" t="t" r="r" b="b"/>
              <a:pathLst>
                <a:path w="1115695" h="440690">
                  <a:moveTo>
                    <a:pt x="1115567" y="440435"/>
                  </a:moveTo>
                  <a:lnTo>
                    <a:pt x="0" y="440435"/>
                  </a:lnTo>
                  <a:lnTo>
                    <a:pt x="0" y="0"/>
                  </a:lnTo>
                  <a:lnTo>
                    <a:pt x="1115567" y="0"/>
                  </a:lnTo>
                  <a:lnTo>
                    <a:pt x="1115567" y="440435"/>
                  </a:lnTo>
                  <a:close/>
                </a:path>
              </a:pathLst>
            </a:custGeom>
            <a:solidFill>
              <a:srgbClr val="FFFFFF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sp macro="" textlink="">
          <xdr:nvSpPr>
            <xdr:cNvPr id="162" name="Graphic 9">
              <a:extLst>
                <a:ext uri="{FF2B5EF4-FFF2-40B4-BE49-F238E27FC236}">
                  <a16:creationId xmlns:a16="http://schemas.microsoft.com/office/drawing/2014/main" id="{5790558C-4F8D-4859-997A-96C539FB7C5E}"/>
                </a:ext>
              </a:extLst>
            </xdr:cNvPr>
            <xdr:cNvSpPr/>
          </xdr:nvSpPr>
          <xdr:spPr>
            <a:xfrm>
              <a:off x="1714500" y="5132832"/>
              <a:ext cx="1114425" cy="440690"/>
            </a:xfrm>
            <a:custGeom>
              <a:avLst/>
              <a:gdLst/>
              <a:ahLst/>
              <a:cxnLst/>
              <a:rect l="l" t="t" r="r" b="b"/>
              <a:pathLst>
                <a:path w="1114425" h="440690">
                  <a:moveTo>
                    <a:pt x="419100" y="9144"/>
                  </a:moveTo>
                  <a:lnTo>
                    <a:pt x="315468" y="9144"/>
                  </a:lnTo>
                  <a:lnTo>
                    <a:pt x="210312" y="294132"/>
                  </a:lnTo>
                  <a:lnTo>
                    <a:pt x="158496" y="160020"/>
                  </a:lnTo>
                  <a:lnTo>
                    <a:pt x="102108" y="9144"/>
                  </a:lnTo>
                  <a:lnTo>
                    <a:pt x="0" y="9144"/>
                  </a:lnTo>
                  <a:lnTo>
                    <a:pt x="161544" y="431292"/>
                  </a:lnTo>
                  <a:lnTo>
                    <a:pt x="256032" y="431292"/>
                  </a:lnTo>
                  <a:lnTo>
                    <a:pt x="419100" y="9144"/>
                  </a:lnTo>
                  <a:close/>
                </a:path>
                <a:path w="1114425" h="440690">
                  <a:moveTo>
                    <a:pt x="740664" y="350012"/>
                  </a:moveTo>
                  <a:lnTo>
                    <a:pt x="551688" y="350012"/>
                  </a:lnTo>
                  <a:lnTo>
                    <a:pt x="551688" y="257302"/>
                  </a:lnTo>
                  <a:lnTo>
                    <a:pt x="717804" y="257302"/>
                  </a:lnTo>
                  <a:lnTo>
                    <a:pt x="717804" y="177292"/>
                  </a:lnTo>
                  <a:lnTo>
                    <a:pt x="551688" y="177292"/>
                  </a:lnTo>
                  <a:lnTo>
                    <a:pt x="551688" y="89662"/>
                  </a:lnTo>
                  <a:lnTo>
                    <a:pt x="734568" y="89662"/>
                  </a:lnTo>
                  <a:lnTo>
                    <a:pt x="734568" y="9652"/>
                  </a:lnTo>
                  <a:lnTo>
                    <a:pt x="457200" y="9652"/>
                  </a:lnTo>
                  <a:lnTo>
                    <a:pt x="457200" y="89662"/>
                  </a:lnTo>
                  <a:lnTo>
                    <a:pt x="457200" y="177292"/>
                  </a:lnTo>
                  <a:lnTo>
                    <a:pt x="457200" y="257302"/>
                  </a:lnTo>
                  <a:lnTo>
                    <a:pt x="457200" y="350012"/>
                  </a:lnTo>
                  <a:lnTo>
                    <a:pt x="457200" y="431292"/>
                  </a:lnTo>
                  <a:lnTo>
                    <a:pt x="740664" y="431292"/>
                  </a:lnTo>
                  <a:lnTo>
                    <a:pt x="740664" y="350012"/>
                  </a:lnTo>
                  <a:close/>
                </a:path>
                <a:path w="1114425" h="440690">
                  <a:moveTo>
                    <a:pt x="1114044" y="312420"/>
                  </a:moveTo>
                  <a:lnTo>
                    <a:pt x="1105090" y="266890"/>
                  </a:lnTo>
                  <a:lnTo>
                    <a:pt x="1078992" y="231648"/>
                  </a:lnTo>
                  <a:lnTo>
                    <a:pt x="1032129" y="203073"/>
                  </a:lnTo>
                  <a:lnTo>
                    <a:pt x="964692" y="181356"/>
                  </a:lnTo>
                  <a:lnTo>
                    <a:pt x="942403" y="175412"/>
                  </a:lnTo>
                  <a:lnTo>
                    <a:pt x="923544" y="169164"/>
                  </a:lnTo>
                  <a:lnTo>
                    <a:pt x="888111" y="149809"/>
                  </a:lnTo>
                  <a:lnTo>
                    <a:pt x="877824" y="123444"/>
                  </a:lnTo>
                  <a:lnTo>
                    <a:pt x="878941" y="113728"/>
                  </a:lnTo>
                  <a:lnTo>
                    <a:pt x="915543" y="81915"/>
                  </a:lnTo>
                  <a:lnTo>
                    <a:pt x="943356" y="79248"/>
                  </a:lnTo>
                  <a:lnTo>
                    <a:pt x="958519" y="80162"/>
                  </a:lnTo>
                  <a:lnTo>
                    <a:pt x="995172" y="96012"/>
                  </a:lnTo>
                  <a:lnTo>
                    <a:pt x="1013460" y="140208"/>
                  </a:lnTo>
                  <a:lnTo>
                    <a:pt x="1106424" y="140208"/>
                  </a:lnTo>
                  <a:lnTo>
                    <a:pt x="1100899" y="100012"/>
                  </a:lnTo>
                  <a:lnTo>
                    <a:pt x="1073912" y="51295"/>
                  </a:lnTo>
                  <a:lnTo>
                    <a:pt x="1028700" y="18288"/>
                  </a:lnTo>
                  <a:lnTo>
                    <a:pt x="988695" y="4572"/>
                  </a:lnTo>
                  <a:lnTo>
                    <a:pt x="941832" y="0"/>
                  </a:lnTo>
                  <a:lnTo>
                    <a:pt x="907224" y="2247"/>
                  </a:lnTo>
                  <a:lnTo>
                    <a:pt x="849452" y="19291"/>
                  </a:lnTo>
                  <a:lnTo>
                    <a:pt x="807758" y="52108"/>
                  </a:lnTo>
                  <a:lnTo>
                    <a:pt x="786142" y="97828"/>
                  </a:lnTo>
                  <a:lnTo>
                    <a:pt x="783336" y="124968"/>
                  </a:lnTo>
                  <a:lnTo>
                    <a:pt x="785622" y="149860"/>
                  </a:lnTo>
                  <a:lnTo>
                    <a:pt x="803910" y="191630"/>
                  </a:lnTo>
                  <a:lnTo>
                    <a:pt x="839622" y="223672"/>
                  </a:lnTo>
                  <a:lnTo>
                    <a:pt x="894486" y="247154"/>
                  </a:lnTo>
                  <a:lnTo>
                    <a:pt x="929640" y="256032"/>
                  </a:lnTo>
                  <a:lnTo>
                    <a:pt x="950163" y="261772"/>
                  </a:lnTo>
                  <a:lnTo>
                    <a:pt x="995172" y="280416"/>
                  </a:lnTo>
                  <a:lnTo>
                    <a:pt x="1016508" y="316992"/>
                  </a:lnTo>
                  <a:lnTo>
                    <a:pt x="1015365" y="326707"/>
                  </a:lnTo>
                  <a:lnTo>
                    <a:pt x="978027" y="357949"/>
                  </a:lnTo>
                  <a:lnTo>
                    <a:pt x="950976" y="361188"/>
                  </a:lnTo>
                  <a:lnTo>
                    <a:pt x="934656" y="360070"/>
                  </a:lnTo>
                  <a:lnTo>
                    <a:pt x="894588" y="344424"/>
                  </a:lnTo>
                  <a:lnTo>
                    <a:pt x="874776" y="297180"/>
                  </a:lnTo>
                  <a:lnTo>
                    <a:pt x="780288" y="297180"/>
                  </a:lnTo>
                  <a:lnTo>
                    <a:pt x="785812" y="338137"/>
                  </a:lnTo>
                  <a:lnTo>
                    <a:pt x="801624" y="373380"/>
                  </a:lnTo>
                  <a:lnTo>
                    <a:pt x="842124" y="413029"/>
                  </a:lnTo>
                  <a:lnTo>
                    <a:pt x="879843" y="430149"/>
                  </a:lnTo>
                  <a:lnTo>
                    <a:pt x="926185" y="439293"/>
                  </a:lnTo>
                  <a:lnTo>
                    <a:pt x="952500" y="440436"/>
                  </a:lnTo>
                  <a:lnTo>
                    <a:pt x="988187" y="438200"/>
                  </a:lnTo>
                  <a:lnTo>
                    <a:pt x="1047000" y="421157"/>
                  </a:lnTo>
                  <a:lnTo>
                    <a:pt x="1088961" y="388073"/>
                  </a:lnTo>
                  <a:lnTo>
                    <a:pt x="1111199" y="340690"/>
                  </a:lnTo>
                  <a:lnTo>
                    <a:pt x="1114044" y="312420"/>
                  </a:lnTo>
                  <a:close/>
                </a:path>
              </a:pathLst>
            </a:custGeom>
            <a:solidFill>
              <a:srgbClr val="CAE6BF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sp macro="" textlink="">
          <xdr:nvSpPr>
            <xdr:cNvPr id="163" name="Graphic 10">
              <a:extLst>
                <a:ext uri="{FF2B5EF4-FFF2-40B4-BE49-F238E27FC236}">
                  <a16:creationId xmlns:a16="http://schemas.microsoft.com/office/drawing/2014/main" id="{606455E5-780D-41E7-9FBE-03DEF3C282D6}"/>
                </a:ext>
              </a:extLst>
            </xdr:cNvPr>
            <xdr:cNvSpPr/>
          </xdr:nvSpPr>
          <xdr:spPr>
            <a:xfrm>
              <a:off x="826008" y="5132832"/>
              <a:ext cx="335280" cy="440690"/>
            </a:xfrm>
            <a:custGeom>
              <a:avLst/>
              <a:gdLst/>
              <a:ahLst/>
              <a:cxnLst/>
              <a:rect l="l" t="t" r="r" b="b"/>
              <a:pathLst>
                <a:path w="335280" h="440690">
                  <a:moveTo>
                    <a:pt x="335280" y="440435"/>
                  </a:moveTo>
                  <a:lnTo>
                    <a:pt x="0" y="440435"/>
                  </a:lnTo>
                  <a:lnTo>
                    <a:pt x="0" y="0"/>
                  </a:lnTo>
                  <a:lnTo>
                    <a:pt x="335280" y="0"/>
                  </a:lnTo>
                  <a:lnTo>
                    <a:pt x="335280" y="440435"/>
                  </a:lnTo>
                  <a:close/>
                </a:path>
              </a:pathLst>
            </a:custGeom>
            <a:solidFill>
              <a:srgbClr val="FFFFFF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sp macro="" textlink="">
          <xdr:nvSpPr>
            <xdr:cNvPr id="164" name="Graphic 11">
              <a:extLst>
                <a:ext uri="{FF2B5EF4-FFF2-40B4-BE49-F238E27FC236}">
                  <a16:creationId xmlns:a16="http://schemas.microsoft.com/office/drawing/2014/main" id="{155C079D-181F-429B-8A9A-6A0D21C84DFF}"/>
                </a:ext>
              </a:extLst>
            </xdr:cNvPr>
            <xdr:cNvSpPr/>
          </xdr:nvSpPr>
          <xdr:spPr>
            <a:xfrm>
              <a:off x="826008" y="5132832"/>
              <a:ext cx="334010" cy="440690"/>
            </a:xfrm>
            <a:custGeom>
              <a:avLst/>
              <a:gdLst/>
              <a:ahLst/>
              <a:cxnLst/>
              <a:rect l="l" t="t" r="r" b="b"/>
              <a:pathLst>
                <a:path w="334010" h="440690">
                  <a:moveTo>
                    <a:pt x="172212" y="440436"/>
                  </a:moveTo>
                  <a:lnTo>
                    <a:pt x="123063" y="435864"/>
                  </a:lnTo>
                  <a:lnTo>
                    <a:pt x="80772" y="422148"/>
                  </a:lnTo>
                  <a:lnTo>
                    <a:pt x="46482" y="401764"/>
                  </a:lnTo>
                  <a:lnTo>
                    <a:pt x="12215" y="356544"/>
                  </a:lnTo>
                  <a:lnTo>
                    <a:pt x="1404" y="318301"/>
                  </a:lnTo>
                  <a:lnTo>
                    <a:pt x="0" y="297180"/>
                  </a:lnTo>
                  <a:lnTo>
                    <a:pt x="94488" y="297180"/>
                  </a:lnTo>
                  <a:lnTo>
                    <a:pt x="95892" y="311205"/>
                  </a:lnTo>
                  <a:lnTo>
                    <a:pt x="100012" y="323659"/>
                  </a:lnTo>
                  <a:lnTo>
                    <a:pt x="126968" y="351543"/>
                  </a:lnTo>
                  <a:lnTo>
                    <a:pt x="170688" y="361188"/>
                  </a:lnTo>
                  <a:lnTo>
                    <a:pt x="185594" y="360354"/>
                  </a:lnTo>
                  <a:lnTo>
                    <a:pt x="226575" y="342709"/>
                  </a:lnTo>
                  <a:lnTo>
                    <a:pt x="236220" y="316992"/>
                  </a:lnTo>
                  <a:lnTo>
                    <a:pt x="235029" y="306133"/>
                  </a:lnTo>
                  <a:lnTo>
                    <a:pt x="203144" y="273819"/>
                  </a:lnTo>
                  <a:lnTo>
                    <a:pt x="149352" y="256032"/>
                  </a:lnTo>
                  <a:lnTo>
                    <a:pt x="115062" y="247149"/>
                  </a:lnTo>
                  <a:lnTo>
                    <a:pt x="85344" y="236410"/>
                  </a:lnTo>
                  <a:lnTo>
                    <a:pt x="39624" y="208788"/>
                  </a:lnTo>
                  <a:lnTo>
                    <a:pt x="12954" y="172021"/>
                  </a:lnTo>
                  <a:lnTo>
                    <a:pt x="4572" y="124968"/>
                  </a:lnTo>
                  <a:lnTo>
                    <a:pt x="7143" y="97821"/>
                  </a:lnTo>
                  <a:lnTo>
                    <a:pt x="27717" y="52101"/>
                  </a:lnTo>
                  <a:lnTo>
                    <a:pt x="69175" y="19288"/>
                  </a:lnTo>
                  <a:lnTo>
                    <a:pt x="126944" y="2238"/>
                  </a:lnTo>
                  <a:lnTo>
                    <a:pt x="161544" y="0"/>
                  </a:lnTo>
                  <a:lnTo>
                    <a:pt x="185832" y="1143"/>
                  </a:lnTo>
                  <a:lnTo>
                    <a:pt x="229266" y="10287"/>
                  </a:lnTo>
                  <a:lnTo>
                    <a:pt x="265818" y="27384"/>
                  </a:lnTo>
                  <a:lnTo>
                    <a:pt x="306324" y="65532"/>
                  </a:lnTo>
                  <a:lnTo>
                    <a:pt x="324754" y="119324"/>
                  </a:lnTo>
                  <a:lnTo>
                    <a:pt x="326136" y="140208"/>
                  </a:lnTo>
                  <a:lnTo>
                    <a:pt x="233172" y="140208"/>
                  </a:lnTo>
                  <a:lnTo>
                    <a:pt x="232029" y="126444"/>
                  </a:lnTo>
                  <a:lnTo>
                    <a:pt x="228600" y="114681"/>
                  </a:lnTo>
                  <a:lnTo>
                    <a:pt x="192405" y="83058"/>
                  </a:lnTo>
                  <a:lnTo>
                    <a:pt x="163068" y="79248"/>
                  </a:lnTo>
                  <a:lnTo>
                    <a:pt x="148828" y="79867"/>
                  </a:lnTo>
                  <a:lnTo>
                    <a:pt x="107823" y="97726"/>
                  </a:lnTo>
                  <a:lnTo>
                    <a:pt x="97536" y="123444"/>
                  </a:lnTo>
                  <a:lnTo>
                    <a:pt x="98702" y="133183"/>
                  </a:lnTo>
                  <a:lnTo>
                    <a:pt x="128468" y="162925"/>
                  </a:lnTo>
                  <a:lnTo>
                    <a:pt x="221551" y="191357"/>
                  </a:lnTo>
                  <a:lnTo>
                    <a:pt x="252984" y="203073"/>
                  </a:lnTo>
                  <a:lnTo>
                    <a:pt x="298704" y="231648"/>
                  </a:lnTo>
                  <a:lnTo>
                    <a:pt x="324802" y="266890"/>
                  </a:lnTo>
                  <a:lnTo>
                    <a:pt x="333756" y="312420"/>
                  </a:lnTo>
                  <a:lnTo>
                    <a:pt x="331160" y="340685"/>
                  </a:lnTo>
                  <a:lnTo>
                    <a:pt x="309967" y="388072"/>
                  </a:lnTo>
                  <a:lnTo>
                    <a:pt x="267366" y="421147"/>
                  </a:lnTo>
                  <a:lnTo>
                    <a:pt x="207930" y="438197"/>
                  </a:lnTo>
                  <a:lnTo>
                    <a:pt x="172212" y="440436"/>
                  </a:lnTo>
                  <a:close/>
                </a:path>
              </a:pathLst>
            </a:custGeom>
            <a:solidFill>
              <a:srgbClr val="CAE6BF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pic>
          <xdr:nvPicPr>
            <xdr:cNvPr id="165" name="Image 12">
              <a:extLst>
                <a:ext uri="{FF2B5EF4-FFF2-40B4-BE49-F238E27FC236}">
                  <a16:creationId xmlns:a16="http://schemas.microsoft.com/office/drawing/2014/main" id="{07BA276F-EE6B-4DBE-89E6-16B7E6081C7E}"/>
                </a:ext>
              </a:extLst>
            </xdr:cNvPr>
            <xdr:cNvPicPr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1240536" y="5477256"/>
              <a:ext cx="458724" cy="4572"/>
            </a:xfrm>
            <a:prstGeom prst="rect">
              <a:avLst/>
            </a:prstGeom>
          </xdr:spPr>
        </xdr:pic>
        <xdr:sp macro="" textlink="">
          <xdr:nvSpPr>
            <xdr:cNvPr id="166" name="Graphic 13">
              <a:extLst>
                <a:ext uri="{FF2B5EF4-FFF2-40B4-BE49-F238E27FC236}">
                  <a16:creationId xmlns:a16="http://schemas.microsoft.com/office/drawing/2014/main" id="{9BFC03BA-F5B5-47CA-9E81-5A358F7758B4}"/>
                </a:ext>
              </a:extLst>
            </xdr:cNvPr>
            <xdr:cNvSpPr/>
          </xdr:nvSpPr>
          <xdr:spPr>
            <a:xfrm>
              <a:off x="830567" y="4911864"/>
              <a:ext cx="417830" cy="190500"/>
            </a:xfrm>
            <a:custGeom>
              <a:avLst/>
              <a:gdLst/>
              <a:ahLst/>
              <a:cxnLst/>
              <a:rect l="l" t="t" r="r" b="b"/>
              <a:pathLst>
                <a:path w="417830" h="190500">
                  <a:moveTo>
                    <a:pt x="292620" y="187439"/>
                  </a:moveTo>
                  <a:lnTo>
                    <a:pt x="106680" y="187439"/>
                  </a:lnTo>
                  <a:lnTo>
                    <a:pt x="106680" y="187947"/>
                  </a:lnTo>
                  <a:lnTo>
                    <a:pt x="0" y="187947"/>
                  </a:lnTo>
                  <a:lnTo>
                    <a:pt x="0" y="189217"/>
                  </a:lnTo>
                  <a:lnTo>
                    <a:pt x="0" y="190487"/>
                  </a:lnTo>
                  <a:lnTo>
                    <a:pt x="286588" y="190487"/>
                  </a:lnTo>
                  <a:lnTo>
                    <a:pt x="286588" y="189217"/>
                  </a:lnTo>
                  <a:lnTo>
                    <a:pt x="106680" y="189217"/>
                  </a:lnTo>
                  <a:lnTo>
                    <a:pt x="106680" y="188963"/>
                  </a:lnTo>
                  <a:lnTo>
                    <a:pt x="288810" y="188963"/>
                  </a:lnTo>
                  <a:lnTo>
                    <a:pt x="292620" y="187439"/>
                  </a:lnTo>
                  <a:close/>
                </a:path>
                <a:path w="417830" h="190500">
                  <a:moveTo>
                    <a:pt x="417588" y="0"/>
                  </a:moveTo>
                  <a:lnTo>
                    <a:pt x="400824" y="0"/>
                  </a:lnTo>
                  <a:lnTo>
                    <a:pt x="402348" y="1524"/>
                  </a:lnTo>
                  <a:lnTo>
                    <a:pt x="405396" y="3048"/>
                  </a:lnTo>
                  <a:lnTo>
                    <a:pt x="409968" y="3048"/>
                  </a:lnTo>
                  <a:lnTo>
                    <a:pt x="411492" y="3048"/>
                  </a:lnTo>
                  <a:lnTo>
                    <a:pt x="417588" y="0"/>
                  </a:lnTo>
                  <a:close/>
                </a:path>
              </a:pathLst>
            </a:custGeom>
            <a:solidFill>
              <a:srgbClr val="CAE6BF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pic>
          <xdr:nvPicPr>
            <xdr:cNvPr id="167" name="Image 14">
              <a:extLst>
                <a:ext uri="{FF2B5EF4-FFF2-40B4-BE49-F238E27FC236}">
                  <a16:creationId xmlns:a16="http://schemas.microsoft.com/office/drawing/2014/main" id="{8DD13CCD-63C6-41CA-A2C5-319A2E13EBD9}"/>
                </a:ext>
              </a:extLst>
            </xdr:cNvPr>
            <xdr:cNvPicPr/>
          </xdr:nvPicPr>
          <xdr:blipFill>
            <a:blip xmlns:r="http://schemas.openxmlformats.org/officeDocument/2006/relationships" r:embed="rId5" cstate="print"/>
            <a:stretch>
              <a:fillRect/>
            </a:stretch>
          </xdr:blipFill>
          <xdr:spPr>
            <a:xfrm>
              <a:off x="775716" y="929640"/>
              <a:ext cx="556260" cy="1524"/>
            </a:xfrm>
            <a:prstGeom prst="rect">
              <a:avLst/>
            </a:prstGeom>
          </xdr:spPr>
        </xdr:pic>
        <xdr:pic>
          <xdr:nvPicPr>
            <xdr:cNvPr id="168" name="Image 15">
              <a:extLst>
                <a:ext uri="{FF2B5EF4-FFF2-40B4-BE49-F238E27FC236}">
                  <a16:creationId xmlns:a16="http://schemas.microsoft.com/office/drawing/2014/main" id="{81282617-4832-4B5D-BD11-2FFF4C3CF128}"/>
                </a:ext>
              </a:extLst>
            </xdr:cNvPr>
            <xdr:cNvPicPr/>
          </xdr:nvPicPr>
          <xdr:blipFill>
            <a:blip xmlns:r="http://schemas.openxmlformats.org/officeDocument/2006/relationships" r:embed="rId6" cstate="print"/>
            <a:stretch>
              <a:fillRect/>
            </a:stretch>
          </xdr:blipFill>
          <xdr:spPr>
            <a:xfrm>
              <a:off x="1391412" y="929640"/>
              <a:ext cx="1306067" cy="4572"/>
            </a:xfrm>
            <a:prstGeom prst="rect">
              <a:avLst/>
            </a:prstGeom>
          </xdr:spPr>
        </xdr:pic>
        <xdr:sp macro="" textlink="">
          <xdr:nvSpPr>
            <xdr:cNvPr id="169" name="Graphic 16">
              <a:extLst>
                <a:ext uri="{FF2B5EF4-FFF2-40B4-BE49-F238E27FC236}">
                  <a16:creationId xmlns:a16="http://schemas.microsoft.com/office/drawing/2014/main" id="{5E533959-73E5-4530-AF9D-9EEA10FFAEBE}"/>
                </a:ext>
              </a:extLst>
            </xdr:cNvPr>
            <xdr:cNvSpPr/>
          </xdr:nvSpPr>
          <xdr:spPr>
            <a:xfrm>
              <a:off x="2958084" y="6719316"/>
              <a:ext cx="1668780" cy="195580"/>
            </a:xfrm>
            <a:custGeom>
              <a:avLst/>
              <a:gdLst/>
              <a:ahLst/>
              <a:cxnLst/>
              <a:rect l="l" t="t" r="r" b="b"/>
              <a:pathLst>
                <a:path w="1668780" h="195580">
                  <a:moveTo>
                    <a:pt x="1668779" y="195072"/>
                  </a:moveTo>
                  <a:lnTo>
                    <a:pt x="0" y="195072"/>
                  </a:lnTo>
                  <a:lnTo>
                    <a:pt x="0" y="0"/>
                  </a:lnTo>
                  <a:lnTo>
                    <a:pt x="1668779" y="0"/>
                  </a:lnTo>
                  <a:lnTo>
                    <a:pt x="1668779" y="195072"/>
                  </a:lnTo>
                  <a:close/>
                </a:path>
              </a:pathLst>
            </a:custGeom>
            <a:solidFill>
              <a:srgbClr val="FFFFFF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sp macro="" textlink="">
          <xdr:nvSpPr>
            <xdr:cNvPr id="170" name="Graphic 17">
              <a:extLst>
                <a:ext uri="{FF2B5EF4-FFF2-40B4-BE49-F238E27FC236}">
                  <a16:creationId xmlns:a16="http://schemas.microsoft.com/office/drawing/2014/main" id="{E23F60FC-BA26-452C-8E8B-7E30E57C5296}"/>
                </a:ext>
              </a:extLst>
            </xdr:cNvPr>
            <xdr:cNvSpPr/>
          </xdr:nvSpPr>
          <xdr:spPr>
            <a:xfrm>
              <a:off x="2959608" y="6720840"/>
              <a:ext cx="190500" cy="190500"/>
            </a:xfrm>
            <a:custGeom>
              <a:avLst/>
              <a:gdLst/>
              <a:ahLst/>
              <a:cxnLst/>
              <a:rect l="l" t="t" r="r" b="b"/>
              <a:pathLst>
                <a:path w="190500" h="190500">
                  <a:moveTo>
                    <a:pt x="121920" y="160020"/>
                  </a:moveTo>
                  <a:lnTo>
                    <a:pt x="36576" y="160020"/>
                  </a:lnTo>
                  <a:lnTo>
                    <a:pt x="36576" y="1270"/>
                  </a:lnTo>
                  <a:lnTo>
                    <a:pt x="0" y="1270"/>
                  </a:lnTo>
                  <a:lnTo>
                    <a:pt x="0" y="160020"/>
                  </a:lnTo>
                  <a:lnTo>
                    <a:pt x="0" y="190500"/>
                  </a:lnTo>
                  <a:lnTo>
                    <a:pt x="121920" y="190500"/>
                  </a:lnTo>
                  <a:lnTo>
                    <a:pt x="121920" y="160020"/>
                  </a:lnTo>
                  <a:close/>
                </a:path>
                <a:path w="190500" h="190500">
                  <a:moveTo>
                    <a:pt x="190500" y="0"/>
                  </a:moveTo>
                  <a:lnTo>
                    <a:pt x="150876" y="0"/>
                  </a:lnTo>
                  <a:lnTo>
                    <a:pt x="150876" y="190500"/>
                  </a:lnTo>
                  <a:lnTo>
                    <a:pt x="190500" y="190500"/>
                  </a:lnTo>
                  <a:lnTo>
                    <a:pt x="190500" y="0"/>
                  </a:lnTo>
                  <a:close/>
                </a:path>
              </a:pathLst>
            </a:custGeom>
            <a:solidFill>
              <a:srgbClr val="97CDE8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pic>
          <xdr:nvPicPr>
            <xdr:cNvPr id="171" name="Image 18">
              <a:extLst>
                <a:ext uri="{FF2B5EF4-FFF2-40B4-BE49-F238E27FC236}">
                  <a16:creationId xmlns:a16="http://schemas.microsoft.com/office/drawing/2014/main" id="{FDB52A5B-FB1F-4A15-B1EB-EF097EDBF455}"/>
                </a:ext>
              </a:extLst>
            </xdr:cNvPr>
            <xdr:cNvPicPr/>
          </xdr:nvPicPr>
          <xdr:blipFill>
            <a:blip xmlns:r="http://schemas.openxmlformats.org/officeDocument/2006/relationships" r:embed="rId7" cstate="print"/>
            <a:stretch>
              <a:fillRect/>
            </a:stretch>
          </xdr:blipFill>
          <xdr:spPr>
            <a:xfrm>
              <a:off x="3197352" y="6722364"/>
              <a:ext cx="156972" cy="188975"/>
            </a:xfrm>
            <a:prstGeom prst="rect">
              <a:avLst/>
            </a:prstGeom>
          </xdr:spPr>
        </xdr:pic>
        <xdr:sp macro="" textlink="">
          <xdr:nvSpPr>
            <xdr:cNvPr id="172" name="Graphic 19">
              <a:extLst>
                <a:ext uri="{FF2B5EF4-FFF2-40B4-BE49-F238E27FC236}">
                  <a16:creationId xmlns:a16="http://schemas.microsoft.com/office/drawing/2014/main" id="{42FC6DCC-5ACB-4320-A3E2-BA021BEFEE45}"/>
                </a:ext>
              </a:extLst>
            </xdr:cNvPr>
            <xdr:cNvSpPr/>
          </xdr:nvSpPr>
          <xdr:spPr>
            <a:xfrm>
              <a:off x="3403092" y="6722123"/>
              <a:ext cx="289560" cy="189230"/>
            </a:xfrm>
            <a:custGeom>
              <a:avLst/>
              <a:gdLst/>
              <a:ahLst/>
              <a:cxnLst/>
              <a:rect l="l" t="t" r="r" b="b"/>
              <a:pathLst>
                <a:path w="289560" h="189230">
                  <a:moveTo>
                    <a:pt x="128016" y="158750"/>
                  </a:moveTo>
                  <a:lnTo>
                    <a:pt x="38100" y="158750"/>
                  </a:lnTo>
                  <a:lnTo>
                    <a:pt x="38100" y="105410"/>
                  </a:lnTo>
                  <a:lnTo>
                    <a:pt x="114300" y="105410"/>
                  </a:lnTo>
                  <a:lnTo>
                    <a:pt x="114300" y="76200"/>
                  </a:lnTo>
                  <a:lnTo>
                    <a:pt x="38100" y="76200"/>
                  </a:lnTo>
                  <a:lnTo>
                    <a:pt x="38100" y="29210"/>
                  </a:lnTo>
                  <a:lnTo>
                    <a:pt x="124968" y="29210"/>
                  </a:lnTo>
                  <a:lnTo>
                    <a:pt x="124968" y="0"/>
                  </a:lnTo>
                  <a:lnTo>
                    <a:pt x="0" y="0"/>
                  </a:lnTo>
                  <a:lnTo>
                    <a:pt x="0" y="29210"/>
                  </a:lnTo>
                  <a:lnTo>
                    <a:pt x="0" y="76200"/>
                  </a:lnTo>
                  <a:lnTo>
                    <a:pt x="0" y="105410"/>
                  </a:lnTo>
                  <a:lnTo>
                    <a:pt x="0" y="158750"/>
                  </a:lnTo>
                  <a:lnTo>
                    <a:pt x="0" y="189230"/>
                  </a:lnTo>
                  <a:lnTo>
                    <a:pt x="128016" y="189230"/>
                  </a:lnTo>
                  <a:lnTo>
                    <a:pt x="128016" y="158750"/>
                  </a:lnTo>
                  <a:close/>
                </a:path>
                <a:path w="289560" h="189230">
                  <a:moveTo>
                    <a:pt x="289560" y="158750"/>
                  </a:moveTo>
                  <a:lnTo>
                    <a:pt x="199644" y="158750"/>
                  </a:lnTo>
                  <a:lnTo>
                    <a:pt x="199644" y="105410"/>
                  </a:lnTo>
                  <a:lnTo>
                    <a:pt x="275844" y="105410"/>
                  </a:lnTo>
                  <a:lnTo>
                    <a:pt x="275844" y="76200"/>
                  </a:lnTo>
                  <a:lnTo>
                    <a:pt x="199644" y="76200"/>
                  </a:lnTo>
                  <a:lnTo>
                    <a:pt x="199644" y="29210"/>
                  </a:lnTo>
                  <a:lnTo>
                    <a:pt x="286512" y="29210"/>
                  </a:lnTo>
                  <a:lnTo>
                    <a:pt x="286512" y="0"/>
                  </a:lnTo>
                  <a:lnTo>
                    <a:pt x="161544" y="0"/>
                  </a:lnTo>
                  <a:lnTo>
                    <a:pt x="161544" y="29210"/>
                  </a:lnTo>
                  <a:lnTo>
                    <a:pt x="161544" y="76200"/>
                  </a:lnTo>
                  <a:lnTo>
                    <a:pt x="161544" y="105410"/>
                  </a:lnTo>
                  <a:lnTo>
                    <a:pt x="161544" y="158750"/>
                  </a:lnTo>
                  <a:lnTo>
                    <a:pt x="161544" y="189230"/>
                  </a:lnTo>
                  <a:lnTo>
                    <a:pt x="289560" y="189230"/>
                  </a:lnTo>
                  <a:lnTo>
                    <a:pt x="289560" y="158750"/>
                  </a:lnTo>
                  <a:close/>
                </a:path>
              </a:pathLst>
            </a:custGeom>
            <a:solidFill>
              <a:srgbClr val="97CDE8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pic>
          <xdr:nvPicPr>
            <xdr:cNvPr id="173" name="Image 20">
              <a:extLst>
                <a:ext uri="{FF2B5EF4-FFF2-40B4-BE49-F238E27FC236}">
                  <a16:creationId xmlns:a16="http://schemas.microsoft.com/office/drawing/2014/main" id="{276F11D8-28DA-4390-A371-78AC374CF370}"/>
                </a:ext>
              </a:extLst>
            </xdr:cNvPr>
            <xdr:cNvPicPr/>
          </xdr:nvPicPr>
          <xdr:blipFill>
            <a:blip xmlns:r="http://schemas.openxmlformats.org/officeDocument/2006/relationships" r:embed="rId8" cstate="print"/>
            <a:stretch>
              <a:fillRect/>
            </a:stretch>
          </xdr:blipFill>
          <xdr:spPr>
            <a:xfrm>
              <a:off x="3779520" y="6720840"/>
              <a:ext cx="161544" cy="192024"/>
            </a:xfrm>
            <a:prstGeom prst="rect">
              <a:avLst/>
            </a:prstGeom>
          </xdr:spPr>
        </xdr:pic>
        <xdr:pic>
          <xdr:nvPicPr>
            <xdr:cNvPr id="174" name="Image 21">
              <a:extLst>
                <a:ext uri="{FF2B5EF4-FFF2-40B4-BE49-F238E27FC236}">
                  <a16:creationId xmlns:a16="http://schemas.microsoft.com/office/drawing/2014/main" id="{E71F0181-48BE-4F3B-A342-2A3678E0E8E1}"/>
                </a:ext>
              </a:extLst>
            </xdr:cNvPr>
            <xdr:cNvPicPr/>
          </xdr:nvPicPr>
          <xdr:blipFill>
            <a:blip xmlns:r="http://schemas.openxmlformats.org/officeDocument/2006/relationships" r:embed="rId9" cstate="print"/>
            <a:stretch>
              <a:fillRect/>
            </a:stretch>
          </xdr:blipFill>
          <xdr:spPr>
            <a:xfrm>
              <a:off x="3983736" y="6722364"/>
              <a:ext cx="152400" cy="190500"/>
            </a:xfrm>
            <a:prstGeom prst="rect">
              <a:avLst/>
            </a:prstGeom>
          </xdr:spPr>
        </xdr:pic>
        <xdr:sp macro="" textlink="">
          <xdr:nvSpPr>
            <xdr:cNvPr id="175" name="Graphic 22">
              <a:extLst>
                <a:ext uri="{FF2B5EF4-FFF2-40B4-BE49-F238E27FC236}">
                  <a16:creationId xmlns:a16="http://schemas.microsoft.com/office/drawing/2014/main" id="{C3FBEB40-C4A7-4146-AA41-81CE1C4712EA}"/>
                </a:ext>
              </a:extLst>
            </xdr:cNvPr>
            <xdr:cNvSpPr/>
          </xdr:nvSpPr>
          <xdr:spPr>
            <a:xfrm>
              <a:off x="4183380" y="6720840"/>
              <a:ext cx="38100" cy="190500"/>
            </a:xfrm>
            <a:custGeom>
              <a:avLst/>
              <a:gdLst/>
              <a:ahLst/>
              <a:cxnLst/>
              <a:rect l="l" t="t" r="r" b="b"/>
              <a:pathLst>
                <a:path w="38100" h="190500">
                  <a:moveTo>
                    <a:pt x="38100" y="190500"/>
                  </a:moveTo>
                  <a:lnTo>
                    <a:pt x="0" y="190500"/>
                  </a:lnTo>
                  <a:lnTo>
                    <a:pt x="0" y="0"/>
                  </a:lnTo>
                  <a:lnTo>
                    <a:pt x="38100" y="0"/>
                  </a:lnTo>
                  <a:lnTo>
                    <a:pt x="38100" y="190500"/>
                  </a:lnTo>
                  <a:close/>
                </a:path>
              </a:pathLst>
            </a:custGeom>
            <a:solidFill>
              <a:srgbClr val="97CDE8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pic>
          <xdr:nvPicPr>
            <xdr:cNvPr id="176" name="Image 23">
              <a:extLst>
                <a:ext uri="{FF2B5EF4-FFF2-40B4-BE49-F238E27FC236}">
                  <a16:creationId xmlns:a16="http://schemas.microsoft.com/office/drawing/2014/main" id="{63FD0B62-C6DE-41A1-A2EA-56837238044E}"/>
                </a:ext>
              </a:extLst>
            </xdr:cNvPr>
            <xdr:cNvPicPr/>
          </xdr:nvPicPr>
          <xdr:blipFill>
            <a:blip xmlns:r="http://schemas.openxmlformats.org/officeDocument/2006/relationships" r:embed="rId10" cstate="print"/>
            <a:stretch>
              <a:fillRect/>
            </a:stretch>
          </xdr:blipFill>
          <xdr:spPr>
            <a:xfrm>
              <a:off x="4270248" y="6722364"/>
              <a:ext cx="356616" cy="188976"/>
            </a:xfrm>
            <a:prstGeom prst="rect">
              <a:avLst/>
            </a:prstGeom>
          </xdr:spPr>
        </xdr:pic>
        <xdr:sp macro="" textlink="">
          <xdr:nvSpPr>
            <xdr:cNvPr id="177" name="Graphic 24">
              <a:extLst>
                <a:ext uri="{FF2B5EF4-FFF2-40B4-BE49-F238E27FC236}">
                  <a16:creationId xmlns:a16="http://schemas.microsoft.com/office/drawing/2014/main" id="{E88FDA88-4A65-4109-A37F-083C2EF03468}"/>
                </a:ext>
              </a:extLst>
            </xdr:cNvPr>
            <xdr:cNvSpPr/>
          </xdr:nvSpPr>
          <xdr:spPr>
            <a:xfrm>
              <a:off x="2356104" y="7097268"/>
              <a:ext cx="2856230" cy="247015"/>
            </a:xfrm>
            <a:custGeom>
              <a:avLst/>
              <a:gdLst/>
              <a:ahLst/>
              <a:cxnLst/>
              <a:rect l="l" t="t" r="r" b="b"/>
              <a:pathLst>
                <a:path w="2856230" h="247015">
                  <a:moveTo>
                    <a:pt x="2855976" y="246888"/>
                  </a:moveTo>
                  <a:lnTo>
                    <a:pt x="0" y="246888"/>
                  </a:lnTo>
                  <a:lnTo>
                    <a:pt x="0" y="0"/>
                  </a:lnTo>
                  <a:lnTo>
                    <a:pt x="2855976" y="0"/>
                  </a:lnTo>
                  <a:lnTo>
                    <a:pt x="2855976" y="246888"/>
                  </a:lnTo>
                  <a:close/>
                </a:path>
              </a:pathLst>
            </a:custGeom>
            <a:solidFill>
              <a:srgbClr val="FFFFFF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pic>
          <xdr:nvPicPr>
            <xdr:cNvPr id="178" name="Image 25">
              <a:extLst>
                <a:ext uri="{FF2B5EF4-FFF2-40B4-BE49-F238E27FC236}">
                  <a16:creationId xmlns:a16="http://schemas.microsoft.com/office/drawing/2014/main" id="{1A2364F2-A812-4209-A899-ED67A074CD53}"/>
                </a:ext>
              </a:extLst>
            </xdr:cNvPr>
            <xdr:cNvPicPr/>
          </xdr:nvPicPr>
          <xdr:blipFill>
            <a:blip xmlns:r="http://schemas.openxmlformats.org/officeDocument/2006/relationships" r:embed="rId11" cstate="print"/>
            <a:stretch>
              <a:fillRect/>
            </a:stretch>
          </xdr:blipFill>
          <xdr:spPr>
            <a:xfrm>
              <a:off x="2356104" y="7097268"/>
              <a:ext cx="1258824" cy="245364"/>
            </a:xfrm>
            <a:prstGeom prst="rect">
              <a:avLst/>
            </a:prstGeom>
          </xdr:spPr>
        </xdr:pic>
        <xdr:pic>
          <xdr:nvPicPr>
            <xdr:cNvPr id="179" name="Image 26">
              <a:extLst>
                <a:ext uri="{FF2B5EF4-FFF2-40B4-BE49-F238E27FC236}">
                  <a16:creationId xmlns:a16="http://schemas.microsoft.com/office/drawing/2014/main" id="{27698C3E-79C0-4A7B-9A93-AC20F295BF3B}"/>
                </a:ext>
              </a:extLst>
            </xdr:cNvPr>
            <xdr:cNvPicPr/>
          </xdr:nvPicPr>
          <xdr:blipFill>
            <a:blip xmlns:r="http://schemas.openxmlformats.org/officeDocument/2006/relationships" r:embed="rId12" cstate="print"/>
            <a:stretch>
              <a:fillRect/>
            </a:stretch>
          </xdr:blipFill>
          <xdr:spPr>
            <a:xfrm>
              <a:off x="3857244" y="7150608"/>
              <a:ext cx="118872" cy="137160"/>
            </a:xfrm>
            <a:prstGeom prst="rect">
              <a:avLst/>
            </a:prstGeom>
          </xdr:spPr>
        </xdr:pic>
        <xdr:pic>
          <xdr:nvPicPr>
            <xdr:cNvPr id="180" name="Image 27">
              <a:extLst>
                <a:ext uri="{FF2B5EF4-FFF2-40B4-BE49-F238E27FC236}">
                  <a16:creationId xmlns:a16="http://schemas.microsoft.com/office/drawing/2014/main" id="{9ECA163C-F294-4FCD-8CC8-DE408D6711C5}"/>
                </a:ext>
              </a:extLst>
            </xdr:cNvPr>
            <xdr:cNvPicPr/>
          </xdr:nvPicPr>
          <xdr:blipFill>
            <a:blip xmlns:r="http://schemas.openxmlformats.org/officeDocument/2006/relationships" r:embed="rId13" cstate="print"/>
            <a:stretch>
              <a:fillRect/>
            </a:stretch>
          </xdr:blipFill>
          <xdr:spPr>
            <a:xfrm>
              <a:off x="3697224" y="7150608"/>
              <a:ext cx="131063" cy="135636"/>
            </a:xfrm>
            <a:prstGeom prst="rect">
              <a:avLst/>
            </a:prstGeom>
          </xdr:spPr>
        </xdr:pic>
        <xdr:pic>
          <xdr:nvPicPr>
            <xdr:cNvPr id="181" name="Image 28">
              <a:extLst>
                <a:ext uri="{FF2B5EF4-FFF2-40B4-BE49-F238E27FC236}">
                  <a16:creationId xmlns:a16="http://schemas.microsoft.com/office/drawing/2014/main" id="{4078A225-A895-40F3-BC85-8DA24A0C2041}"/>
                </a:ext>
              </a:extLst>
            </xdr:cNvPr>
            <xdr:cNvPicPr/>
          </xdr:nvPicPr>
          <xdr:blipFill>
            <a:blip xmlns:r="http://schemas.openxmlformats.org/officeDocument/2006/relationships" r:embed="rId14" cstate="print"/>
            <a:stretch>
              <a:fillRect/>
            </a:stretch>
          </xdr:blipFill>
          <xdr:spPr>
            <a:xfrm>
              <a:off x="4002024" y="7097268"/>
              <a:ext cx="284988" cy="190500"/>
            </a:xfrm>
            <a:prstGeom prst="rect">
              <a:avLst/>
            </a:prstGeom>
          </xdr:spPr>
        </xdr:pic>
        <xdr:pic>
          <xdr:nvPicPr>
            <xdr:cNvPr id="182" name="Image 29">
              <a:extLst>
                <a:ext uri="{FF2B5EF4-FFF2-40B4-BE49-F238E27FC236}">
                  <a16:creationId xmlns:a16="http://schemas.microsoft.com/office/drawing/2014/main" id="{878BB652-B07B-4730-9306-A7DBE9F28029}"/>
                </a:ext>
              </a:extLst>
            </xdr:cNvPr>
            <xdr:cNvPicPr/>
          </xdr:nvPicPr>
          <xdr:blipFill>
            <a:blip xmlns:r="http://schemas.openxmlformats.org/officeDocument/2006/relationships" r:embed="rId15" cstate="print"/>
            <a:stretch>
              <a:fillRect/>
            </a:stretch>
          </xdr:blipFill>
          <xdr:spPr>
            <a:xfrm>
              <a:off x="4370832" y="7150608"/>
              <a:ext cx="277368" cy="137160"/>
            </a:xfrm>
            <a:prstGeom prst="rect">
              <a:avLst/>
            </a:prstGeom>
          </xdr:spPr>
        </xdr:pic>
        <xdr:pic>
          <xdr:nvPicPr>
            <xdr:cNvPr id="183" name="Image 30">
              <a:extLst>
                <a:ext uri="{FF2B5EF4-FFF2-40B4-BE49-F238E27FC236}">
                  <a16:creationId xmlns:a16="http://schemas.microsoft.com/office/drawing/2014/main" id="{87A70576-6268-4D1A-9B6C-F329F54B6C1B}"/>
                </a:ext>
              </a:extLst>
            </xdr:cNvPr>
            <xdr:cNvPicPr/>
          </xdr:nvPicPr>
          <xdr:blipFill>
            <a:blip xmlns:r="http://schemas.openxmlformats.org/officeDocument/2006/relationships" r:embed="rId16" cstate="print"/>
            <a:stretch>
              <a:fillRect/>
            </a:stretch>
          </xdr:blipFill>
          <xdr:spPr>
            <a:xfrm>
              <a:off x="4674108" y="7121652"/>
              <a:ext cx="217932" cy="166116"/>
            </a:xfrm>
            <a:prstGeom prst="rect">
              <a:avLst/>
            </a:prstGeom>
          </xdr:spPr>
        </xdr:pic>
        <xdr:pic>
          <xdr:nvPicPr>
            <xdr:cNvPr id="184" name="Image 31">
              <a:extLst>
                <a:ext uri="{FF2B5EF4-FFF2-40B4-BE49-F238E27FC236}">
                  <a16:creationId xmlns:a16="http://schemas.microsoft.com/office/drawing/2014/main" id="{0F8AC9BE-1A22-483E-8892-068677FC8CEA}"/>
                </a:ext>
              </a:extLst>
            </xdr:cNvPr>
            <xdr:cNvPicPr/>
          </xdr:nvPicPr>
          <xdr:blipFill>
            <a:blip xmlns:r="http://schemas.openxmlformats.org/officeDocument/2006/relationships" r:embed="rId17" cstate="print"/>
            <a:stretch>
              <a:fillRect/>
            </a:stretch>
          </xdr:blipFill>
          <xdr:spPr>
            <a:xfrm>
              <a:off x="4913376" y="7150608"/>
              <a:ext cx="131063" cy="135636"/>
            </a:xfrm>
            <a:prstGeom prst="rect">
              <a:avLst/>
            </a:prstGeom>
          </xdr:spPr>
        </xdr:pic>
        <xdr:pic>
          <xdr:nvPicPr>
            <xdr:cNvPr id="185" name="Image 32">
              <a:extLst>
                <a:ext uri="{FF2B5EF4-FFF2-40B4-BE49-F238E27FC236}">
                  <a16:creationId xmlns:a16="http://schemas.microsoft.com/office/drawing/2014/main" id="{56680761-34FE-4545-A3C3-8AEBEB8A0A67}"/>
                </a:ext>
              </a:extLst>
            </xdr:cNvPr>
            <xdr:cNvPicPr/>
          </xdr:nvPicPr>
          <xdr:blipFill>
            <a:blip xmlns:r="http://schemas.openxmlformats.org/officeDocument/2006/relationships" r:embed="rId18" cstate="print"/>
            <a:stretch>
              <a:fillRect/>
            </a:stretch>
          </xdr:blipFill>
          <xdr:spPr>
            <a:xfrm>
              <a:off x="5073396" y="7150608"/>
              <a:ext cx="138684" cy="137160"/>
            </a:xfrm>
            <a:prstGeom prst="rect">
              <a:avLst/>
            </a:prstGeom>
          </xdr:spPr>
        </xdr:pic>
        <xdr:sp macro="" textlink="">
          <xdr:nvSpPr>
            <xdr:cNvPr id="186" name="Graphic 33">
              <a:extLst>
                <a:ext uri="{FF2B5EF4-FFF2-40B4-BE49-F238E27FC236}">
                  <a16:creationId xmlns:a16="http://schemas.microsoft.com/office/drawing/2014/main" id="{33488935-048C-49D6-8631-0554AB0835AF}"/>
                </a:ext>
              </a:extLst>
            </xdr:cNvPr>
            <xdr:cNvSpPr/>
          </xdr:nvSpPr>
          <xdr:spPr>
            <a:xfrm>
              <a:off x="2441448" y="7463028"/>
              <a:ext cx="2685415" cy="248920"/>
            </a:xfrm>
            <a:custGeom>
              <a:avLst/>
              <a:gdLst/>
              <a:ahLst/>
              <a:cxnLst/>
              <a:rect l="l" t="t" r="r" b="b"/>
              <a:pathLst>
                <a:path w="2685415" h="248920">
                  <a:moveTo>
                    <a:pt x="2685288" y="248411"/>
                  </a:moveTo>
                  <a:lnTo>
                    <a:pt x="0" y="248411"/>
                  </a:lnTo>
                  <a:lnTo>
                    <a:pt x="0" y="0"/>
                  </a:lnTo>
                  <a:lnTo>
                    <a:pt x="2685288" y="0"/>
                  </a:lnTo>
                  <a:lnTo>
                    <a:pt x="2685288" y="248411"/>
                  </a:lnTo>
                  <a:close/>
                </a:path>
              </a:pathLst>
            </a:custGeom>
            <a:solidFill>
              <a:srgbClr val="FFFFFF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pic>
          <xdr:nvPicPr>
            <xdr:cNvPr id="187" name="Image 34">
              <a:extLst>
                <a:ext uri="{FF2B5EF4-FFF2-40B4-BE49-F238E27FC236}">
                  <a16:creationId xmlns:a16="http://schemas.microsoft.com/office/drawing/2014/main" id="{80DE6AE0-0925-4C3C-8F34-E087964D1C93}"/>
                </a:ext>
              </a:extLst>
            </xdr:cNvPr>
            <xdr:cNvPicPr/>
          </xdr:nvPicPr>
          <xdr:blipFill>
            <a:blip xmlns:r="http://schemas.openxmlformats.org/officeDocument/2006/relationships" r:embed="rId19" cstate="print"/>
            <a:stretch>
              <a:fillRect/>
            </a:stretch>
          </xdr:blipFill>
          <xdr:spPr>
            <a:xfrm>
              <a:off x="2441448" y="7464552"/>
              <a:ext cx="1005840" cy="245364"/>
            </a:xfrm>
            <a:prstGeom prst="rect">
              <a:avLst/>
            </a:prstGeom>
          </xdr:spPr>
        </xdr:pic>
        <xdr:pic>
          <xdr:nvPicPr>
            <xdr:cNvPr id="188" name="Image 35">
              <a:extLst>
                <a:ext uri="{FF2B5EF4-FFF2-40B4-BE49-F238E27FC236}">
                  <a16:creationId xmlns:a16="http://schemas.microsoft.com/office/drawing/2014/main" id="{A8756E31-A46D-4572-9478-E0AA5689860F}"/>
                </a:ext>
              </a:extLst>
            </xdr:cNvPr>
            <xdr:cNvPicPr/>
          </xdr:nvPicPr>
          <xdr:blipFill>
            <a:blip xmlns:r="http://schemas.openxmlformats.org/officeDocument/2006/relationships" r:embed="rId20" cstate="print"/>
            <a:stretch>
              <a:fillRect/>
            </a:stretch>
          </xdr:blipFill>
          <xdr:spPr>
            <a:xfrm>
              <a:off x="0" y="1415796"/>
              <a:ext cx="2872740" cy="2891028"/>
            </a:xfrm>
            <a:prstGeom prst="rect">
              <a:avLst/>
            </a:prstGeom>
          </xdr:spPr>
        </xdr:pic>
        <xdr:pic>
          <xdr:nvPicPr>
            <xdr:cNvPr id="189" name="Image 36">
              <a:extLst>
                <a:ext uri="{FF2B5EF4-FFF2-40B4-BE49-F238E27FC236}">
                  <a16:creationId xmlns:a16="http://schemas.microsoft.com/office/drawing/2014/main" id="{2E840718-2ABB-4993-A75C-BE3CD788FDBD}"/>
                </a:ext>
              </a:extLst>
            </xdr:cNvPr>
            <xdr:cNvPicPr/>
          </xdr:nvPicPr>
          <xdr:blipFill>
            <a:blip xmlns:r="http://schemas.openxmlformats.org/officeDocument/2006/relationships" r:embed="rId21" cstate="print"/>
            <a:stretch>
              <a:fillRect/>
            </a:stretch>
          </xdr:blipFill>
          <xdr:spPr>
            <a:xfrm>
              <a:off x="3531108" y="7464552"/>
              <a:ext cx="1594104" cy="243840"/>
            </a:xfrm>
            <a:prstGeom prst="rect">
              <a:avLst/>
            </a:prstGeom>
          </xdr:spPr>
        </xdr:pic>
        <xdr:pic>
          <xdr:nvPicPr>
            <xdr:cNvPr id="190" name="Image 37">
              <a:extLst>
                <a:ext uri="{FF2B5EF4-FFF2-40B4-BE49-F238E27FC236}">
                  <a16:creationId xmlns:a16="http://schemas.microsoft.com/office/drawing/2014/main" id="{7876A2F6-0065-43BA-8E77-F40ECCC440A4}"/>
                </a:ext>
              </a:extLst>
            </xdr:cNvPr>
            <xdr:cNvPicPr/>
          </xdr:nvPicPr>
          <xdr:blipFill>
            <a:blip xmlns:r="http://schemas.openxmlformats.org/officeDocument/2006/relationships" r:embed="rId22" cstate="print"/>
            <a:stretch>
              <a:fillRect/>
            </a:stretch>
          </xdr:blipFill>
          <xdr:spPr>
            <a:xfrm>
              <a:off x="775716" y="373380"/>
              <a:ext cx="557784" cy="557784"/>
            </a:xfrm>
            <a:prstGeom prst="rect">
              <a:avLst/>
            </a:prstGeom>
          </xdr:spPr>
        </xdr:pic>
        <xdr:pic>
          <xdr:nvPicPr>
            <xdr:cNvPr id="191" name="Image 38">
              <a:extLst>
                <a:ext uri="{FF2B5EF4-FFF2-40B4-BE49-F238E27FC236}">
                  <a16:creationId xmlns:a16="http://schemas.microsoft.com/office/drawing/2014/main" id="{868210B0-F4A1-4B29-9A40-3E5D4FCCDB09}"/>
                </a:ext>
              </a:extLst>
            </xdr:cNvPr>
            <xdr:cNvPicPr/>
          </xdr:nvPicPr>
          <xdr:blipFill>
            <a:blip xmlns:r="http://schemas.openxmlformats.org/officeDocument/2006/relationships" r:embed="rId23" cstate="print"/>
            <a:stretch>
              <a:fillRect/>
            </a:stretch>
          </xdr:blipFill>
          <xdr:spPr>
            <a:xfrm>
              <a:off x="1389888" y="480060"/>
              <a:ext cx="1310639" cy="451103"/>
            </a:xfrm>
            <a:prstGeom prst="rect">
              <a:avLst/>
            </a:prstGeom>
          </xdr:spPr>
        </xdr:pic>
        <xdr:pic>
          <xdr:nvPicPr>
            <xdr:cNvPr id="192" name="Image 39">
              <a:extLst>
                <a:ext uri="{FF2B5EF4-FFF2-40B4-BE49-F238E27FC236}">
                  <a16:creationId xmlns:a16="http://schemas.microsoft.com/office/drawing/2014/main" id="{BAE0B391-5154-4BA2-AD88-955E7D94B985}"/>
                </a:ext>
              </a:extLst>
            </xdr:cNvPr>
            <xdr:cNvPicPr/>
          </xdr:nvPicPr>
          <xdr:blipFill>
            <a:blip xmlns:r="http://schemas.openxmlformats.org/officeDocument/2006/relationships" r:embed="rId24" cstate="print"/>
            <a:stretch>
              <a:fillRect/>
            </a:stretch>
          </xdr:blipFill>
          <xdr:spPr>
            <a:xfrm>
              <a:off x="771144" y="940308"/>
              <a:ext cx="1946148" cy="134111"/>
            </a:xfrm>
            <a:prstGeom prst="rect">
              <a:avLst/>
            </a:prstGeom>
          </xdr:spPr>
        </xdr:pic>
        <xdr:pic>
          <xdr:nvPicPr>
            <xdr:cNvPr id="193" name="Image 40">
              <a:extLst>
                <a:ext uri="{FF2B5EF4-FFF2-40B4-BE49-F238E27FC236}">
                  <a16:creationId xmlns:a16="http://schemas.microsoft.com/office/drawing/2014/main" id="{1E851A35-B192-46AC-8067-8AF45390A514}"/>
                </a:ext>
              </a:extLst>
            </xdr:cNvPr>
            <xdr:cNvPicPr/>
          </xdr:nvPicPr>
          <xdr:blipFill>
            <a:blip xmlns:r="http://schemas.openxmlformats.org/officeDocument/2006/relationships" r:embed="rId25" cstate="print"/>
            <a:stretch>
              <a:fillRect/>
            </a:stretch>
          </xdr:blipFill>
          <xdr:spPr>
            <a:xfrm>
              <a:off x="3473196" y="406908"/>
              <a:ext cx="3448812" cy="666750"/>
            </a:xfrm>
            <a:prstGeom prst="rect">
              <a:avLst/>
            </a:prstGeom>
          </xdr:spPr>
        </xdr:pic>
        <xdr:sp macro="" textlink="">
          <xdr:nvSpPr>
            <xdr:cNvPr id="194" name="Graphic 41">
              <a:extLst>
                <a:ext uri="{FF2B5EF4-FFF2-40B4-BE49-F238E27FC236}">
                  <a16:creationId xmlns:a16="http://schemas.microsoft.com/office/drawing/2014/main" id="{04E62ABC-F819-4461-B6CF-490A955C8BB0}"/>
                </a:ext>
              </a:extLst>
            </xdr:cNvPr>
            <xdr:cNvSpPr/>
          </xdr:nvSpPr>
          <xdr:spPr>
            <a:xfrm>
              <a:off x="2871216" y="1411224"/>
              <a:ext cx="1905" cy="5080"/>
            </a:xfrm>
            <a:custGeom>
              <a:avLst/>
              <a:gdLst/>
              <a:ahLst/>
              <a:cxnLst/>
              <a:rect l="l" t="t" r="r" b="b"/>
              <a:pathLst>
                <a:path w="1905" h="5080">
                  <a:moveTo>
                    <a:pt x="1524" y="4572"/>
                  </a:moveTo>
                  <a:lnTo>
                    <a:pt x="0" y="4572"/>
                  </a:lnTo>
                  <a:lnTo>
                    <a:pt x="0" y="0"/>
                  </a:lnTo>
                  <a:lnTo>
                    <a:pt x="1524" y="0"/>
                  </a:lnTo>
                  <a:lnTo>
                    <a:pt x="1524" y="4572"/>
                  </a:lnTo>
                  <a:close/>
                </a:path>
              </a:pathLst>
            </a:custGeom>
            <a:solidFill>
              <a:srgbClr val="FFFFFF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sp macro="" textlink="">
          <xdr:nvSpPr>
            <xdr:cNvPr id="195" name="Graphic 42">
              <a:extLst>
                <a:ext uri="{FF2B5EF4-FFF2-40B4-BE49-F238E27FC236}">
                  <a16:creationId xmlns:a16="http://schemas.microsoft.com/office/drawing/2014/main" id="{4020D174-4633-4F30-8A0B-B2F31E35803A}"/>
                </a:ext>
              </a:extLst>
            </xdr:cNvPr>
            <xdr:cNvSpPr/>
          </xdr:nvSpPr>
          <xdr:spPr>
            <a:xfrm>
              <a:off x="2871978" y="1414272"/>
              <a:ext cx="1270" cy="1946275"/>
            </a:xfrm>
            <a:custGeom>
              <a:avLst/>
              <a:gdLst/>
              <a:ahLst/>
              <a:cxnLst/>
              <a:rect l="l" t="t" r="r" b="b"/>
              <a:pathLst>
                <a:path h="1946275">
                  <a:moveTo>
                    <a:pt x="0" y="1946148"/>
                  </a:moveTo>
                  <a:lnTo>
                    <a:pt x="0" y="0"/>
                  </a:lnTo>
                </a:path>
              </a:pathLst>
            </a:custGeom>
            <a:ln w="1524">
              <a:solidFill>
                <a:srgbClr val="BCC1C4"/>
              </a:solidFill>
              <a:prstDash val="solid"/>
            </a:ln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sp macro="" textlink="">
          <xdr:nvSpPr>
            <xdr:cNvPr id="196" name="Graphic 43">
              <a:extLst>
                <a:ext uri="{FF2B5EF4-FFF2-40B4-BE49-F238E27FC236}">
                  <a16:creationId xmlns:a16="http://schemas.microsoft.com/office/drawing/2014/main" id="{896445D9-1E64-45AF-915D-971820B6F47A}"/>
                </a:ext>
              </a:extLst>
            </xdr:cNvPr>
            <xdr:cNvSpPr/>
          </xdr:nvSpPr>
          <xdr:spPr>
            <a:xfrm>
              <a:off x="0" y="1412748"/>
              <a:ext cx="2871470" cy="3175"/>
            </a:xfrm>
            <a:custGeom>
              <a:avLst/>
              <a:gdLst/>
              <a:ahLst/>
              <a:cxnLst/>
              <a:rect l="l" t="t" r="r" b="b"/>
              <a:pathLst>
                <a:path w="2871470" h="3175">
                  <a:moveTo>
                    <a:pt x="2871216" y="3048"/>
                  </a:moveTo>
                  <a:lnTo>
                    <a:pt x="0" y="3048"/>
                  </a:lnTo>
                  <a:lnTo>
                    <a:pt x="0" y="0"/>
                  </a:lnTo>
                  <a:lnTo>
                    <a:pt x="2871216" y="0"/>
                  </a:lnTo>
                  <a:lnTo>
                    <a:pt x="2871216" y="3048"/>
                  </a:lnTo>
                  <a:close/>
                </a:path>
              </a:pathLst>
            </a:custGeom>
            <a:solidFill>
              <a:srgbClr val="FFFFFF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sp macro="" textlink="">
          <xdr:nvSpPr>
            <xdr:cNvPr id="197" name="Graphic 44">
              <a:extLst>
                <a:ext uri="{FF2B5EF4-FFF2-40B4-BE49-F238E27FC236}">
                  <a16:creationId xmlns:a16="http://schemas.microsoft.com/office/drawing/2014/main" id="{45E5F056-2FC4-48AF-AF2A-183968B28890}"/>
                </a:ext>
              </a:extLst>
            </xdr:cNvPr>
            <xdr:cNvSpPr/>
          </xdr:nvSpPr>
          <xdr:spPr>
            <a:xfrm>
              <a:off x="0" y="1414272"/>
              <a:ext cx="2870200" cy="1905"/>
            </a:xfrm>
            <a:custGeom>
              <a:avLst/>
              <a:gdLst/>
              <a:ahLst/>
              <a:cxnLst/>
              <a:rect l="l" t="t" r="r" b="b"/>
              <a:pathLst>
                <a:path w="2870200" h="1905">
                  <a:moveTo>
                    <a:pt x="2869691" y="1524"/>
                  </a:moveTo>
                  <a:lnTo>
                    <a:pt x="0" y="1524"/>
                  </a:lnTo>
                  <a:lnTo>
                    <a:pt x="0" y="0"/>
                  </a:lnTo>
                  <a:lnTo>
                    <a:pt x="2869691" y="0"/>
                  </a:lnTo>
                  <a:lnTo>
                    <a:pt x="2869691" y="1524"/>
                  </a:lnTo>
                  <a:close/>
                </a:path>
              </a:pathLst>
            </a:custGeom>
            <a:solidFill>
              <a:srgbClr val="DDEFD8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pic>
          <xdr:nvPicPr>
            <xdr:cNvPr id="198" name="Image 45">
              <a:extLst>
                <a:ext uri="{FF2B5EF4-FFF2-40B4-BE49-F238E27FC236}">
                  <a16:creationId xmlns:a16="http://schemas.microsoft.com/office/drawing/2014/main" id="{CFA11D94-1CC7-4DBC-AAED-6FC1464BB678}"/>
                </a:ext>
              </a:extLst>
            </xdr:cNvPr>
            <xdr:cNvPicPr/>
          </xdr:nvPicPr>
          <xdr:blipFill>
            <a:blip xmlns:r="http://schemas.openxmlformats.org/officeDocument/2006/relationships" r:embed="rId26" cstate="print"/>
            <a:stretch>
              <a:fillRect/>
            </a:stretch>
          </xdr:blipFill>
          <xdr:spPr>
            <a:xfrm>
              <a:off x="0" y="1414272"/>
              <a:ext cx="2464308" cy="2481072"/>
            </a:xfrm>
            <a:prstGeom prst="rect">
              <a:avLst/>
            </a:prstGeom>
          </xdr:spPr>
        </xdr:pic>
        <xdr:pic>
          <xdr:nvPicPr>
            <xdr:cNvPr id="199" name="Image 46">
              <a:extLst>
                <a:ext uri="{FF2B5EF4-FFF2-40B4-BE49-F238E27FC236}">
                  <a16:creationId xmlns:a16="http://schemas.microsoft.com/office/drawing/2014/main" id="{A85694C0-1EB8-42D9-AE5C-47C1AD86069D}"/>
                </a:ext>
              </a:extLst>
            </xdr:cNvPr>
            <xdr:cNvPicPr/>
          </xdr:nvPicPr>
          <xdr:blipFill>
            <a:blip xmlns:r="http://schemas.openxmlformats.org/officeDocument/2006/relationships" r:embed="rId27" cstate="print"/>
            <a:stretch>
              <a:fillRect/>
            </a:stretch>
          </xdr:blipFill>
          <xdr:spPr>
            <a:xfrm>
              <a:off x="2456688" y="1414272"/>
              <a:ext cx="414527" cy="2891028"/>
            </a:xfrm>
            <a:prstGeom prst="rect">
              <a:avLst/>
            </a:prstGeom>
          </xdr:spPr>
        </xdr:pic>
        <xdr:pic>
          <xdr:nvPicPr>
            <xdr:cNvPr id="200" name="Image 47">
              <a:extLst>
                <a:ext uri="{FF2B5EF4-FFF2-40B4-BE49-F238E27FC236}">
                  <a16:creationId xmlns:a16="http://schemas.microsoft.com/office/drawing/2014/main" id="{AF8A1B19-4A5C-406B-90EF-D4DE26D81C4E}"/>
                </a:ext>
              </a:extLst>
            </xdr:cNvPr>
            <xdr:cNvPicPr/>
          </xdr:nvPicPr>
          <xdr:blipFill>
            <a:blip xmlns:r="http://schemas.openxmlformats.org/officeDocument/2006/relationships" r:embed="rId28" cstate="print"/>
            <a:stretch>
              <a:fillRect/>
            </a:stretch>
          </xdr:blipFill>
          <xdr:spPr>
            <a:xfrm>
              <a:off x="0" y="3889248"/>
              <a:ext cx="2464308" cy="416051"/>
            </a:xfrm>
            <a:prstGeom prst="rect">
              <a:avLst/>
            </a:prstGeom>
          </xdr:spPr>
        </xdr:pic>
        <xdr:pic>
          <xdr:nvPicPr>
            <xdr:cNvPr id="201" name="Image 48">
              <a:extLst>
                <a:ext uri="{FF2B5EF4-FFF2-40B4-BE49-F238E27FC236}">
                  <a16:creationId xmlns:a16="http://schemas.microsoft.com/office/drawing/2014/main" id="{3FF6AFE2-6887-4D8B-B438-2F72FA67D344}"/>
                </a:ext>
              </a:extLst>
            </xdr:cNvPr>
            <xdr:cNvPicPr/>
          </xdr:nvPicPr>
          <xdr:blipFill>
            <a:blip xmlns:r="http://schemas.openxmlformats.org/officeDocument/2006/relationships" r:embed="rId29" cstate="print"/>
            <a:stretch>
              <a:fillRect/>
            </a:stretch>
          </xdr:blipFill>
          <xdr:spPr>
            <a:xfrm>
              <a:off x="1190244" y="4762500"/>
              <a:ext cx="195072" cy="149352"/>
            </a:xfrm>
            <a:prstGeom prst="rect">
              <a:avLst/>
            </a:prstGeom>
          </xdr:spPr>
        </xdr:pic>
        <xdr:sp macro="" textlink="">
          <xdr:nvSpPr>
            <xdr:cNvPr id="202" name="Graphic 49">
              <a:extLst>
                <a:ext uri="{FF2B5EF4-FFF2-40B4-BE49-F238E27FC236}">
                  <a16:creationId xmlns:a16="http://schemas.microsoft.com/office/drawing/2014/main" id="{0EEA233A-4F73-4A5F-91B9-B89C263E55D9}"/>
                </a:ext>
              </a:extLst>
            </xdr:cNvPr>
            <xdr:cNvSpPr/>
          </xdr:nvSpPr>
          <xdr:spPr>
            <a:xfrm>
              <a:off x="1385316" y="4762500"/>
              <a:ext cx="530860" cy="299085"/>
            </a:xfrm>
            <a:custGeom>
              <a:avLst/>
              <a:gdLst/>
              <a:ahLst/>
              <a:cxnLst/>
              <a:rect l="l" t="t" r="r" b="b"/>
              <a:pathLst>
                <a:path w="530860" h="299085">
                  <a:moveTo>
                    <a:pt x="286512" y="245364"/>
                  </a:moveTo>
                  <a:lnTo>
                    <a:pt x="0" y="245364"/>
                  </a:lnTo>
                  <a:lnTo>
                    <a:pt x="0" y="0"/>
                  </a:lnTo>
                  <a:lnTo>
                    <a:pt x="530352" y="0"/>
                  </a:lnTo>
                  <a:lnTo>
                    <a:pt x="530352" y="3048"/>
                  </a:lnTo>
                  <a:lnTo>
                    <a:pt x="48768" y="3048"/>
                  </a:lnTo>
                  <a:lnTo>
                    <a:pt x="45720" y="6096"/>
                  </a:lnTo>
                  <a:lnTo>
                    <a:pt x="33528" y="15240"/>
                  </a:lnTo>
                  <a:lnTo>
                    <a:pt x="165651" y="99060"/>
                  </a:lnTo>
                  <a:lnTo>
                    <a:pt x="86868" y="99060"/>
                  </a:lnTo>
                  <a:lnTo>
                    <a:pt x="74676" y="102108"/>
                  </a:lnTo>
                  <a:lnTo>
                    <a:pt x="75692" y="115824"/>
                  </a:lnTo>
                  <a:lnTo>
                    <a:pt x="7620" y="115824"/>
                  </a:lnTo>
                  <a:lnTo>
                    <a:pt x="1524" y="120396"/>
                  </a:lnTo>
                  <a:lnTo>
                    <a:pt x="4572" y="123444"/>
                  </a:lnTo>
                  <a:lnTo>
                    <a:pt x="59436" y="173736"/>
                  </a:lnTo>
                  <a:lnTo>
                    <a:pt x="56388" y="175260"/>
                  </a:lnTo>
                  <a:lnTo>
                    <a:pt x="53340" y="178308"/>
                  </a:lnTo>
                  <a:lnTo>
                    <a:pt x="53340" y="187452"/>
                  </a:lnTo>
                  <a:lnTo>
                    <a:pt x="67056" y="188976"/>
                  </a:lnTo>
                  <a:lnTo>
                    <a:pt x="71628" y="188976"/>
                  </a:lnTo>
                  <a:lnTo>
                    <a:pt x="97536" y="224028"/>
                  </a:lnTo>
                  <a:lnTo>
                    <a:pt x="99060" y="225552"/>
                  </a:lnTo>
                  <a:lnTo>
                    <a:pt x="286512" y="225552"/>
                  </a:lnTo>
                  <a:lnTo>
                    <a:pt x="286512" y="245364"/>
                  </a:lnTo>
                  <a:close/>
                </a:path>
                <a:path w="530860" h="299085">
                  <a:moveTo>
                    <a:pt x="341376" y="112776"/>
                  </a:moveTo>
                  <a:lnTo>
                    <a:pt x="59436" y="3048"/>
                  </a:lnTo>
                  <a:lnTo>
                    <a:pt x="530352" y="3048"/>
                  </a:lnTo>
                  <a:lnTo>
                    <a:pt x="530352" y="86868"/>
                  </a:lnTo>
                  <a:lnTo>
                    <a:pt x="466344" y="86868"/>
                  </a:lnTo>
                  <a:lnTo>
                    <a:pt x="453342" y="88296"/>
                  </a:lnTo>
                  <a:lnTo>
                    <a:pt x="442341" y="91440"/>
                  </a:lnTo>
                  <a:lnTo>
                    <a:pt x="434197" y="94583"/>
                  </a:lnTo>
                  <a:lnTo>
                    <a:pt x="429768" y="96012"/>
                  </a:lnTo>
                  <a:lnTo>
                    <a:pt x="341376" y="112776"/>
                  </a:lnTo>
                  <a:close/>
                </a:path>
                <a:path w="530860" h="299085">
                  <a:moveTo>
                    <a:pt x="530352" y="298704"/>
                  </a:moveTo>
                  <a:lnTo>
                    <a:pt x="315468" y="298704"/>
                  </a:lnTo>
                  <a:lnTo>
                    <a:pt x="315468" y="292608"/>
                  </a:lnTo>
                  <a:lnTo>
                    <a:pt x="316992" y="291084"/>
                  </a:lnTo>
                  <a:lnTo>
                    <a:pt x="318516" y="288036"/>
                  </a:lnTo>
                  <a:lnTo>
                    <a:pt x="370332" y="176784"/>
                  </a:lnTo>
                  <a:lnTo>
                    <a:pt x="394668" y="173164"/>
                  </a:lnTo>
                  <a:lnTo>
                    <a:pt x="445008" y="162687"/>
                  </a:lnTo>
                  <a:lnTo>
                    <a:pt x="497633" y="145923"/>
                  </a:lnTo>
                  <a:lnTo>
                    <a:pt x="528828" y="123444"/>
                  </a:lnTo>
                  <a:lnTo>
                    <a:pt x="528828" y="109728"/>
                  </a:lnTo>
                  <a:lnTo>
                    <a:pt x="523613" y="104132"/>
                  </a:lnTo>
                  <a:lnTo>
                    <a:pt x="515683" y="100393"/>
                  </a:lnTo>
                  <a:lnTo>
                    <a:pt x="506325" y="97512"/>
                  </a:lnTo>
                  <a:lnTo>
                    <a:pt x="496824" y="94488"/>
                  </a:lnTo>
                  <a:lnTo>
                    <a:pt x="490347" y="91368"/>
                  </a:lnTo>
                  <a:lnTo>
                    <a:pt x="485013" y="88963"/>
                  </a:lnTo>
                  <a:lnTo>
                    <a:pt x="477964" y="87415"/>
                  </a:lnTo>
                  <a:lnTo>
                    <a:pt x="466344" y="86868"/>
                  </a:lnTo>
                  <a:lnTo>
                    <a:pt x="530352" y="86868"/>
                  </a:lnTo>
                  <a:lnTo>
                    <a:pt x="530352" y="298704"/>
                  </a:lnTo>
                  <a:close/>
                </a:path>
                <a:path w="530860" h="299085">
                  <a:moveTo>
                    <a:pt x="141732" y="147828"/>
                  </a:moveTo>
                  <a:lnTo>
                    <a:pt x="103632" y="108204"/>
                  </a:lnTo>
                  <a:lnTo>
                    <a:pt x="100584" y="105156"/>
                  </a:lnTo>
                  <a:lnTo>
                    <a:pt x="92964" y="99060"/>
                  </a:lnTo>
                  <a:lnTo>
                    <a:pt x="165651" y="99060"/>
                  </a:lnTo>
                  <a:lnTo>
                    <a:pt x="175260" y="105156"/>
                  </a:lnTo>
                  <a:lnTo>
                    <a:pt x="205740" y="135636"/>
                  </a:lnTo>
                  <a:lnTo>
                    <a:pt x="141732" y="147828"/>
                  </a:lnTo>
                  <a:close/>
                </a:path>
                <a:path w="530860" h="299085">
                  <a:moveTo>
                    <a:pt x="77724" y="143256"/>
                  </a:moveTo>
                  <a:lnTo>
                    <a:pt x="24384" y="117348"/>
                  </a:lnTo>
                  <a:lnTo>
                    <a:pt x="21336" y="115824"/>
                  </a:lnTo>
                  <a:lnTo>
                    <a:pt x="75692" y="115824"/>
                  </a:lnTo>
                  <a:lnTo>
                    <a:pt x="77724" y="143256"/>
                  </a:lnTo>
                  <a:close/>
                </a:path>
                <a:path w="530860" h="299085">
                  <a:moveTo>
                    <a:pt x="257876" y="198120"/>
                  </a:moveTo>
                  <a:lnTo>
                    <a:pt x="187452" y="198120"/>
                  </a:lnTo>
                  <a:lnTo>
                    <a:pt x="215503" y="197643"/>
                  </a:lnTo>
                  <a:lnTo>
                    <a:pt x="235839" y="196596"/>
                  </a:lnTo>
                  <a:lnTo>
                    <a:pt x="254508" y="195072"/>
                  </a:lnTo>
                  <a:lnTo>
                    <a:pt x="257876" y="198120"/>
                  </a:lnTo>
                  <a:close/>
                </a:path>
                <a:path w="530860" h="299085">
                  <a:moveTo>
                    <a:pt x="286512" y="225552"/>
                  </a:moveTo>
                  <a:lnTo>
                    <a:pt x="106680" y="225552"/>
                  </a:lnTo>
                  <a:lnTo>
                    <a:pt x="112776" y="224028"/>
                  </a:lnTo>
                  <a:lnTo>
                    <a:pt x="112776" y="220980"/>
                  </a:lnTo>
                  <a:lnTo>
                    <a:pt x="118872" y="196596"/>
                  </a:lnTo>
                  <a:lnTo>
                    <a:pt x="134874" y="197358"/>
                  </a:lnTo>
                  <a:lnTo>
                    <a:pt x="155305" y="197881"/>
                  </a:lnTo>
                  <a:lnTo>
                    <a:pt x="257876" y="198120"/>
                  </a:lnTo>
                  <a:lnTo>
                    <a:pt x="286512" y="224028"/>
                  </a:lnTo>
                  <a:lnTo>
                    <a:pt x="286512" y="225552"/>
                  </a:lnTo>
                  <a:close/>
                </a:path>
              </a:pathLst>
            </a:custGeom>
            <a:solidFill>
              <a:srgbClr val="FFFFFF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sp macro="" textlink="">
          <xdr:nvSpPr>
            <xdr:cNvPr id="203" name="Graphic 50">
              <a:extLst>
                <a:ext uri="{FF2B5EF4-FFF2-40B4-BE49-F238E27FC236}">
                  <a16:creationId xmlns:a16="http://schemas.microsoft.com/office/drawing/2014/main" id="{5595F13F-FA61-43CE-983D-B397FFAD8694}"/>
                </a:ext>
              </a:extLst>
            </xdr:cNvPr>
            <xdr:cNvSpPr/>
          </xdr:nvSpPr>
          <xdr:spPr>
            <a:xfrm>
              <a:off x="1386840" y="4765548"/>
              <a:ext cx="527685" cy="289560"/>
            </a:xfrm>
            <a:custGeom>
              <a:avLst/>
              <a:gdLst/>
              <a:ahLst/>
              <a:cxnLst/>
              <a:rect l="l" t="t" r="r" b="b"/>
              <a:pathLst>
                <a:path w="527685" h="289560">
                  <a:moveTo>
                    <a:pt x="490129" y="144780"/>
                  </a:moveTo>
                  <a:lnTo>
                    <a:pt x="140208" y="144780"/>
                  </a:lnTo>
                  <a:lnTo>
                    <a:pt x="204216" y="132588"/>
                  </a:lnTo>
                  <a:lnTo>
                    <a:pt x="173736" y="102108"/>
                  </a:lnTo>
                  <a:lnTo>
                    <a:pt x="32004" y="12192"/>
                  </a:lnTo>
                  <a:lnTo>
                    <a:pt x="44196" y="3048"/>
                  </a:lnTo>
                  <a:lnTo>
                    <a:pt x="47244" y="0"/>
                  </a:lnTo>
                  <a:lnTo>
                    <a:pt x="57912" y="0"/>
                  </a:lnTo>
                  <a:lnTo>
                    <a:pt x="339852" y="109728"/>
                  </a:lnTo>
                  <a:lnTo>
                    <a:pt x="527304" y="109728"/>
                  </a:lnTo>
                  <a:lnTo>
                    <a:pt x="527304" y="120396"/>
                  </a:lnTo>
                  <a:lnTo>
                    <a:pt x="496109" y="142875"/>
                  </a:lnTo>
                  <a:lnTo>
                    <a:pt x="490129" y="144780"/>
                  </a:lnTo>
                  <a:close/>
                </a:path>
                <a:path w="527685" h="289560">
                  <a:moveTo>
                    <a:pt x="527304" y="109728"/>
                  </a:moveTo>
                  <a:lnTo>
                    <a:pt x="339852" y="109728"/>
                  </a:lnTo>
                  <a:lnTo>
                    <a:pt x="428244" y="92964"/>
                  </a:lnTo>
                  <a:lnTo>
                    <a:pt x="432673" y="91535"/>
                  </a:lnTo>
                  <a:lnTo>
                    <a:pt x="440817" y="88392"/>
                  </a:lnTo>
                  <a:lnTo>
                    <a:pt x="451818" y="85248"/>
                  </a:lnTo>
                  <a:lnTo>
                    <a:pt x="464820" y="83820"/>
                  </a:lnTo>
                  <a:lnTo>
                    <a:pt x="476440" y="84367"/>
                  </a:lnTo>
                  <a:lnTo>
                    <a:pt x="483489" y="85915"/>
                  </a:lnTo>
                  <a:lnTo>
                    <a:pt x="488823" y="88320"/>
                  </a:lnTo>
                  <a:lnTo>
                    <a:pt x="495300" y="91440"/>
                  </a:lnTo>
                  <a:lnTo>
                    <a:pt x="504801" y="94464"/>
                  </a:lnTo>
                  <a:lnTo>
                    <a:pt x="514159" y="97345"/>
                  </a:lnTo>
                  <a:lnTo>
                    <a:pt x="522089" y="101084"/>
                  </a:lnTo>
                  <a:lnTo>
                    <a:pt x="527304" y="106680"/>
                  </a:lnTo>
                  <a:lnTo>
                    <a:pt x="527304" y="109728"/>
                  </a:lnTo>
                  <a:close/>
                </a:path>
                <a:path w="527685" h="289560">
                  <a:moveTo>
                    <a:pt x="135811" y="140208"/>
                  </a:moveTo>
                  <a:lnTo>
                    <a:pt x="76200" y="140208"/>
                  </a:lnTo>
                  <a:lnTo>
                    <a:pt x="73152" y="99060"/>
                  </a:lnTo>
                  <a:lnTo>
                    <a:pt x="85344" y="96012"/>
                  </a:lnTo>
                  <a:lnTo>
                    <a:pt x="91440" y="96012"/>
                  </a:lnTo>
                  <a:lnTo>
                    <a:pt x="99060" y="102108"/>
                  </a:lnTo>
                  <a:lnTo>
                    <a:pt x="102108" y="105156"/>
                  </a:lnTo>
                  <a:lnTo>
                    <a:pt x="135811" y="140208"/>
                  </a:lnTo>
                  <a:close/>
                </a:path>
                <a:path w="527685" h="289560">
                  <a:moveTo>
                    <a:pt x="105156" y="222504"/>
                  </a:moveTo>
                  <a:lnTo>
                    <a:pt x="97536" y="222504"/>
                  </a:lnTo>
                  <a:lnTo>
                    <a:pt x="96012" y="220980"/>
                  </a:lnTo>
                  <a:lnTo>
                    <a:pt x="70104" y="185928"/>
                  </a:lnTo>
                  <a:lnTo>
                    <a:pt x="65532" y="185928"/>
                  </a:lnTo>
                  <a:lnTo>
                    <a:pt x="51816" y="184404"/>
                  </a:lnTo>
                  <a:lnTo>
                    <a:pt x="51816" y="175260"/>
                  </a:lnTo>
                  <a:lnTo>
                    <a:pt x="54864" y="172212"/>
                  </a:lnTo>
                  <a:lnTo>
                    <a:pt x="57912" y="170688"/>
                  </a:lnTo>
                  <a:lnTo>
                    <a:pt x="3048" y="120396"/>
                  </a:lnTo>
                  <a:lnTo>
                    <a:pt x="0" y="117348"/>
                  </a:lnTo>
                  <a:lnTo>
                    <a:pt x="6096" y="112776"/>
                  </a:lnTo>
                  <a:lnTo>
                    <a:pt x="19812" y="112776"/>
                  </a:lnTo>
                  <a:lnTo>
                    <a:pt x="22860" y="114300"/>
                  </a:lnTo>
                  <a:lnTo>
                    <a:pt x="76200" y="140208"/>
                  </a:lnTo>
                  <a:lnTo>
                    <a:pt x="135811" y="140208"/>
                  </a:lnTo>
                  <a:lnTo>
                    <a:pt x="140208" y="144780"/>
                  </a:lnTo>
                  <a:lnTo>
                    <a:pt x="490129" y="144780"/>
                  </a:lnTo>
                  <a:lnTo>
                    <a:pt x="443484" y="159639"/>
                  </a:lnTo>
                  <a:lnTo>
                    <a:pt x="393144" y="170116"/>
                  </a:lnTo>
                  <a:lnTo>
                    <a:pt x="368808" y="173736"/>
                  </a:lnTo>
                  <a:lnTo>
                    <a:pt x="360290" y="192024"/>
                  </a:lnTo>
                  <a:lnTo>
                    <a:pt x="252984" y="192024"/>
                  </a:lnTo>
                  <a:lnTo>
                    <a:pt x="234315" y="193548"/>
                  </a:lnTo>
                  <a:lnTo>
                    <a:pt x="117348" y="193548"/>
                  </a:lnTo>
                  <a:lnTo>
                    <a:pt x="111252" y="217932"/>
                  </a:lnTo>
                  <a:lnTo>
                    <a:pt x="111252" y="220980"/>
                  </a:lnTo>
                  <a:lnTo>
                    <a:pt x="105156" y="222504"/>
                  </a:lnTo>
                  <a:close/>
                </a:path>
                <a:path w="527685" h="289560">
                  <a:moveTo>
                    <a:pt x="313944" y="289560"/>
                  </a:moveTo>
                  <a:lnTo>
                    <a:pt x="313944" y="242316"/>
                  </a:lnTo>
                  <a:lnTo>
                    <a:pt x="284988" y="242316"/>
                  </a:lnTo>
                  <a:lnTo>
                    <a:pt x="284988" y="220980"/>
                  </a:lnTo>
                  <a:lnTo>
                    <a:pt x="252984" y="192024"/>
                  </a:lnTo>
                  <a:lnTo>
                    <a:pt x="360290" y="192024"/>
                  </a:lnTo>
                  <a:lnTo>
                    <a:pt x="316992" y="284988"/>
                  </a:lnTo>
                  <a:lnTo>
                    <a:pt x="315468" y="288036"/>
                  </a:lnTo>
                  <a:lnTo>
                    <a:pt x="313944" y="289560"/>
                  </a:lnTo>
                  <a:close/>
                </a:path>
                <a:path w="527685" h="289560">
                  <a:moveTo>
                    <a:pt x="185928" y="195072"/>
                  </a:moveTo>
                  <a:lnTo>
                    <a:pt x="153781" y="194833"/>
                  </a:lnTo>
                  <a:lnTo>
                    <a:pt x="133350" y="194310"/>
                  </a:lnTo>
                  <a:lnTo>
                    <a:pt x="117348" y="193548"/>
                  </a:lnTo>
                  <a:lnTo>
                    <a:pt x="234315" y="193548"/>
                  </a:lnTo>
                  <a:lnTo>
                    <a:pt x="213979" y="194595"/>
                  </a:lnTo>
                  <a:lnTo>
                    <a:pt x="185928" y="195072"/>
                  </a:lnTo>
                  <a:close/>
                </a:path>
              </a:pathLst>
            </a:custGeom>
            <a:solidFill>
              <a:srgbClr val="97CDE8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sp macro="" textlink="">
          <xdr:nvSpPr>
            <xdr:cNvPr id="204" name="Graphic 51">
              <a:extLst>
                <a:ext uri="{FF2B5EF4-FFF2-40B4-BE49-F238E27FC236}">
                  <a16:creationId xmlns:a16="http://schemas.microsoft.com/office/drawing/2014/main" id="{88CD340D-DE47-4B9E-A005-6DD01BF5CA9C}"/>
                </a:ext>
              </a:extLst>
            </xdr:cNvPr>
            <xdr:cNvSpPr/>
          </xdr:nvSpPr>
          <xdr:spPr>
            <a:xfrm>
              <a:off x="830580" y="4870704"/>
              <a:ext cx="370840" cy="228600"/>
            </a:xfrm>
            <a:custGeom>
              <a:avLst/>
              <a:gdLst/>
              <a:ahLst/>
              <a:cxnLst/>
              <a:rect l="l" t="t" r="r" b="b"/>
              <a:pathLst>
                <a:path w="370840" h="228600">
                  <a:moveTo>
                    <a:pt x="106680" y="228600"/>
                  </a:moveTo>
                  <a:lnTo>
                    <a:pt x="0" y="228600"/>
                  </a:lnTo>
                  <a:lnTo>
                    <a:pt x="0" y="0"/>
                  </a:lnTo>
                  <a:lnTo>
                    <a:pt x="359664" y="0"/>
                  </a:lnTo>
                  <a:lnTo>
                    <a:pt x="359664" y="41148"/>
                  </a:lnTo>
                  <a:lnTo>
                    <a:pt x="57912" y="41148"/>
                  </a:lnTo>
                  <a:lnTo>
                    <a:pt x="57912" y="227076"/>
                  </a:lnTo>
                  <a:lnTo>
                    <a:pt x="106680" y="227076"/>
                  </a:lnTo>
                  <a:lnTo>
                    <a:pt x="106680" y="228600"/>
                  </a:lnTo>
                  <a:close/>
                </a:path>
                <a:path w="370840" h="228600">
                  <a:moveTo>
                    <a:pt x="288036" y="225552"/>
                  </a:moveTo>
                  <a:lnTo>
                    <a:pt x="288036" y="41148"/>
                  </a:lnTo>
                  <a:lnTo>
                    <a:pt x="365760" y="41148"/>
                  </a:lnTo>
                  <a:lnTo>
                    <a:pt x="365760" y="131064"/>
                  </a:lnTo>
                  <a:lnTo>
                    <a:pt x="363831" y="150137"/>
                  </a:lnTo>
                  <a:lnTo>
                    <a:pt x="338328" y="199644"/>
                  </a:lnTo>
                  <a:lnTo>
                    <a:pt x="301680" y="222146"/>
                  </a:lnTo>
                  <a:lnTo>
                    <a:pt x="288036" y="225552"/>
                  </a:lnTo>
                  <a:close/>
                </a:path>
                <a:path w="370840" h="228600">
                  <a:moveTo>
                    <a:pt x="370332" y="228600"/>
                  </a:moveTo>
                  <a:lnTo>
                    <a:pt x="292608" y="228600"/>
                  </a:lnTo>
                  <a:lnTo>
                    <a:pt x="323397" y="215503"/>
                  </a:lnTo>
                  <a:lnTo>
                    <a:pt x="348043" y="193548"/>
                  </a:lnTo>
                  <a:lnTo>
                    <a:pt x="364402" y="164734"/>
                  </a:lnTo>
                  <a:lnTo>
                    <a:pt x="370332" y="131064"/>
                  </a:lnTo>
                  <a:lnTo>
                    <a:pt x="370332" y="228600"/>
                  </a:lnTo>
                  <a:close/>
                </a:path>
                <a:path w="370840" h="228600">
                  <a:moveTo>
                    <a:pt x="272796" y="228600"/>
                  </a:moveTo>
                  <a:lnTo>
                    <a:pt x="106680" y="228600"/>
                  </a:lnTo>
                  <a:lnTo>
                    <a:pt x="106680" y="227076"/>
                  </a:lnTo>
                  <a:lnTo>
                    <a:pt x="277368" y="227076"/>
                  </a:lnTo>
                  <a:lnTo>
                    <a:pt x="272796" y="228600"/>
                  </a:lnTo>
                  <a:close/>
                </a:path>
              </a:pathLst>
            </a:custGeom>
            <a:solidFill>
              <a:srgbClr val="FFFFFF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pic>
          <xdr:nvPicPr>
            <xdr:cNvPr id="205" name="Image 52">
              <a:extLst>
                <a:ext uri="{FF2B5EF4-FFF2-40B4-BE49-F238E27FC236}">
                  <a16:creationId xmlns:a16="http://schemas.microsoft.com/office/drawing/2014/main" id="{CE91A295-2A9D-421F-8C70-D6709635F46C}"/>
                </a:ext>
              </a:extLst>
            </xdr:cNvPr>
            <xdr:cNvPicPr/>
          </xdr:nvPicPr>
          <xdr:blipFill>
            <a:blip xmlns:r="http://schemas.openxmlformats.org/officeDocument/2006/relationships" r:embed="rId30" cstate="print"/>
            <a:stretch>
              <a:fillRect/>
            </a:stretch>
          </xdr:blipFill>
          <xdr:spPr>
            <a:xfrm>
              <a:off x="888492" y="4870704"/>
              <a:ext cx="312420" cy="228600"/>
            </a:xfrm>
            <a:prstGeom prst="rect">
              <a:avLst/>
            </a:prstGeom>
          </xdr:spPr>
        </xdr:pic>
        <xdr:sp macro="" textlink="">
          <xdr:nvSpPr>
            <xdr:cNvPr id="206" name="Graphic 53">
              <a:extLst>
                <a:ext uri="{FF2B5EF4-FFF2-40B4-BE49-F238E27FC236}">
                  <a16:creationId xmlns:a16="http://schemas.microsoft.com/office/drawing/2014/main" id="{AAB88E13-3FA9-499F-86F6-68D7E4A79702}"/>
                </a:ext>
              </a:extLst>
            </xdr:cNvPr>
            <xdr:cNvSpPr/>
          </xdr:nvSpPr>
          <xdr:spPr>
            <a:xfrm>
              <a:off x="1240523" y="5007864"/>
              <a:ext cx="460375" cy="469900"/>
            </a:xfrm>
            <a:custGeom>
              <a:avLst/>
              <a:gdLst/>
              <a:ahLst/>
              <a:cxnLst/>
              <a:rect l="l" t="t" r="r" b="b"/>
              <a:pathLst>
                <a:path w="460375" h="469900">
                  <a:moveTo>
                    <a:pt x="144780" y="0"/>
                  </a:moveTo>
                  <a:lnTo>
                    <a:pt x="0" y="0"/>
                  </a:lnTo>
                  <a:lnTo>
                    <a:pt x="0" y="3048"/>
                  </a:lnTo>
                  <a:lnTo>
                    <a:pt x="144780" y="3048"/>
                  </a:lnTo>
                  <a:lnTo>
                    <a:pt x="144780" y="0"/>
                  </a:lnTo>
                  <a:close/>
                </a:path>
                <a:path w="460375" h="469900">
                  <a:moveTo>
                    <a:pt x="460260" y="53340"/>
                  </a:moveTo>
                  <a:lnTo>
                    <a:pt x="458724" y="53340"/>
                  </a:lnTo>
                  <a:lnTo>
                    <a:pt x="458724" y="469404"/>
                  </a:lnTo>
                  <a:lnTo>
                    <a:pt x="460260" y="469404"/>
                  </a:lnTo>
                  <a:lnTo>
                    <a:pt x="460260" y="53340"/>
                  </a:lnTo>
                  <a:close/>
                </a:path>
              </a:pathLst>
            </a:custGeom>
            <a:solidFill>
              <a:srgbClr val="FFFFFF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pic>
          <xdr:nvPicPr>
            <xdr:cNvPr id="207" name="Image 54">
              <a:extLst>
                <a:ext uri="{FF2B5EF4-FFF2-40B4-BE49-F238E27FC236}">
                  <a16:creationId xmlns:a16="http://schemas.microsoft.com/office/drawing/2014/main" id="{11C72DB7-DEE3-4405-85CB-950E481C9FA4}"/>
                </a:ext>
              </a:extLst>
            </xdr:cNvPr>
            <xdr:cNvPicPr/>
          </xdr:nvPicPr>
          <xdr:blipFill>
            <a:blip xmlns:r="http://schemas.openxmlformats.org/officeDocument/2006/relationships" r:embed="rId31" cstate="print"/>
            <a:stretch>
              <a:fillRect/>
            </a:stretch>
          </xdr:blipFill>
          <xdr:spPr>
            <a:xfrm>
              <a:off x="1240536" y="5010912"/>
              <a:ext cx="458724" cy="466344"/>
            </a:xfrm>
            <a:prstGeom prst="rect">
              <a:avLst/>
            </a:prstGeom>
          </xdr:spPr>
        </xdr:pic>
        <xdr:pic>
          <xdr:nvPicPr>
            <xdr:cNvPr id="208" name="Image 55">
              <a:extLst>
                <a:ext uri="{FF2B5EF4-FFF2-40B4-BE49-F238E27FC236}">
                  <a16:creationId xmlns:a16="http://schemas.microsoft.com/office/drawing/2014/main" id="{6D7C7B4B-E541-499A-A75E-2EA8A5DBD025}"/>
                </a:ext>
              </a:extLst>
            </xdr:cNvPr>
            <xdr:cNvPicPr/>
          </xdr:nvPicPr>
          <xdr:blipFill>
            <a:blip xmlns:r="http://schemas.openxmlformats.org/officeDocument/2006/relationships" r:embed="rId32" cstate="print"/>
            <a:stretch>
              <a:fillRect/>
            </a:stretch>
          </xdr:blipFill>
          <xdr:spPr>
            <a:xfrm>
              <a:off x="1385316" y="5007864"/>
              <a:ext cx="315468" cy="54864"/>
            </a:xfrm>
            <a:prstGeom prst="rect">
              <a:avLst/>
            </a:prstGeom>
          </xdr:spPr>
        </xdr:pic>
        <xdr:sp macro="" textlink="">
          <xdr:nvSpPr>
            <xdr:cNvPr id="209" name="Graphic 56">
              <a:extLst>
                <a:ext uri="{FF2B5EF4-FFF2-40B4-BE49-F238E27FC236}">
                  <a16:creationId xmlns:a16="http://schemas.microsoft.com/office/drawing/2014/main" id="{3008DC8A-8A63-44EC-9DE8-681E011499ED}"/>
                </a:ext>
              </a:extLst>
            </xdr:cNvPr>
            <xdr:cNvSpPr/>
          </xdr:nvSpPr>
          <xdr:spPr>
            <a:xfrm>
              <a:off x="1671828" y="5007864"/>
              <a:ext cx="29209" cy="53340"/>
            </a:xfrm>
            <a:custGeom>
              <a:avLst/>
              <a:gdLst/>
              <a:ahLst/>
              <a:cxnLst/>
              <a:rect l="l" t="t" r="r" b="b"/>
              <a:pathLst>
                <a:path w="29209" h="53340">
                  <a:moveTo>
                    <a:pt x="24384" y="53340"/>
                  </a:moveTo>
                  <a:lnTo>
                    <a:pt x="0" y="53340"/>
                  </a:lnTo>
                  <a:lnTo>
                    <a:pt x="0" y="0"/>
                  </a:lnTo>
                  <a:lnTo>
                    <a:pt x="28956" y="0"/>
                  </a:lnTo>
                  <a:lnTo>
                    <a:pt x="28956" y="48768"/>
                  </a:lnTo>
                  <a:lnTo>
                    <a:pt x="27432" y="48768"/>
                  </a:lnTo>
                  <a:lnTo>
                    <a:pt x="27432" y="50292"/>
                  </a:lnTo>
                  <a:lnTo>
                    <a:pt x="24384" y="53340"/>
                  </a:lnTo>
                  <a:close/>
                </a:path>
              </a:pathLst>
            </a:custGeom>
            <a:solidFill>
              <a:srgbClr val="97CDE8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sp macro="" textlink="">
          <xdr:nvSpPr>
            <xdr:cNvPr id="210" name="Graphic 57">
              <a:extLst>
                <a:ext uri="{FF2B5EF4-FFF2-40B4-BE49-F238E27FC236}">
                  <a16:creationId xmlns:a16="http://schemas.microsoft.com/office/drawing/2014/main" id="{F1A47CA1-A03D-47AA-BBB6-EBEBC8A3DBF5}"/>
                </a:ext>
              </a:extLst>
            </xdr:cNvPr>
            <xdr:cNvSpPr/>
          </xdr:nvSpPr>
          <xdr:spPr>
            <a:xfrm>
              <a:off x="2872740" y="2756916"/>
              <a:ext cx="4688205" cy="600710"/>
            </a:xfrm>
            <a:custGeom>
              <a:avLst/>
              <a:gdLst/>
              <a:ahLst/>
              <a:cxnLst/>
              <a:rect l="l" t="t" r="r" b="b"/>
              <a:pathLst>
                <a:path w="4688205" h="600710">
                  <a:moveTo>
                    <a:pt x="4687823" y="600455"/>
                  </a:moveTo>
                  <a:lnTo>
                    <a:pt x="0" y="600455"/>
                  </a:lnTo>
                  <a:lnTo>
                    <a:pt x="0" y="0"/>
                  </a:lnTo>
                  <a:lnTo>
                    <a:pt x="4687823" y="0"/>
                  </a:lnTo>
                  <a:lnTo>
                    <a:pt x="4687823" y="600455"/>
                  </a:lnTo>
                  <a:close/>
                </a:path>
              </a:pathLst>
            </a:custGeom>
            <a:solidFill>
              <a:srgbClr val="FFFFFF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sp macro="" textlink="">
          <xdr:nvSpPr>
            <xdr:cNvPr id="211" name="Graphic 58">
              <a:extLst>
                <a:ext uri="{FF2B5EF4-FFF2-40B4-BE49-F238E27FC236}">
                  <a16:creationId xmlns:a16="http://schemas.microsoft.com/office/drawing/2014/main" id="{7C89CFEE-7868-4C05-85E1-17362F3177B8}"/>
                </a:ext>
              </a:extLst>
            </xdr:cNvPr>
            <xdr:cNvSpPr/>
          </xdr:nvSpPr>
          <xdr:spPr>
            <a:xfrm>
              <a:off x="2872740" y="2758440"/>
              <a:ext cx="1270" cy="599440"/>
            </a:xfrm>
            <a:custGeom>
              <a:avLst/>
              <a:gdLst/>
              <a:ahLst/>
              <a:cxnLst/>
              <a:rect l="l" t="t" r="r" b="b"/>
              <a:pathLst>
                <a:path h="599440">
                  <a:moveTo>
                    <a:pt x="0" y="598931"/>
                  </a:moveTo>
                  <a:lnTo>
                    <a:pt x="0" y="0"/>
                  </a:lnTo>
                </a:path>
              </a:pathLst>
            </a:custGeom>
            <a:ln w="3048">
              <a:solidFill>
                <a:srgbClr val="BCC1C4"/>
              </a:solidFill>
              <a:prstDash val="solid"/>
            </a:ln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sp macro="" textlink="">
          <xdr:nvSpPr>
            <xdr:cNvPr id="212" name="Graphic 59">
              <a:extLst>
                <a:ext uri="{FF2B5EF4-FFF2-40B4-BE49-F238E27FC236}">
                  <a16:creationId xmlns:a16="http://schemas.microsoft.com/office/drawing/2014/main" id="{27CC596E-9314-4119-BF59-57031BB1FEBB}"/>
                </a:ext>
              </a:extLst>
            </xdr:cNvPr>
            <xdr:cNvSpPr/>
          </xdr:nvSpPr>
          <xdr:spPr>
            <a:xfrm>
              <a:off x="7516368" y="6179820"/>
              <a:ext cx="44450" cy="1270"/>
            </a:xfrm>
            <a:custGeom>
              <a:avLst/>
              <a:gdLst/>
              <a:ahLst/>
              <a:cxnLst/>
              <a:rect l="l" t="t" r="r" b="b"/>
              <a:pathLst>
                <a:path w="44450">
                  <a:moveTo>
                    <a:pt x="44195" y="0"/>
                  </a:moveTo>
                  <a:lnTo>
                    <a:pt x="0" y="0"/>
                  </a:lnTo>
                  <a:lnTo>
                    <a:pt x="44195" y="0"/>
                  </a:lnTo>
                  <a:close/>
                </a:path>
              </a:pathLst>
            </a:custGeom>
            <a:solidFill>
              <a:srgbClr val="82BFC3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sp macro="" textlink="">
          <xdr:nvSpPr>
            <xdr:cNvPr id="213" name="Graphic 60">
              <a:extLst>
                <a:ext uri="{FF2B5EF4-FFF2-40B4-BE49-F238E27FC236}">
                  <a16:creationId xmlns:a16="http://schemas.microsoft.com/office/drawing/2014/main" id="{20EF28C3-98CE-4133-9E4D-F93826F1A020}"/>
                </a:ext>
              </a:extLst>
            </xdr:cNvPr>
            <xdr:cNvSpPr/>
          </xdr:nvSpPr>
          <xdr:spPr>
            <a:xfrm>
              <a:off x="2871216" y="6179820"/>
              <a:ext cx="4646930" cy="1270"/>
            </a:xfrm>
            <a:custGeom>
              <a:avLst/>
              <a:gdLst/>
              <a:ahLst/>
              <a:cxnLst/>
              <a:rect l="l" t="t" r="r" b="b"/>
              <a:pathLst>
                <a:path w="4646930">
                  <a:moveTo>
                    <a:pt x="4646676" y="0"/>
                  </a:moveTo>
                  <a:lnTo>
                    <a:pt x="4645152" y="0"/>
                  </a:lnTo>
                  <a:lnTo>
                    <a:pt x="0" y="0"/>
                  </a:lnTo>
                  <a:lnTo>
                    <a:pt x="4646676" y="0"/>
                  </a:lnTo>
                  <a:close/>
                </a:path>
              </a:pathLst>
            </a:custGeom>
            <a:solidFill>
              <a:srgbClr val="FFFFFF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pic>
          <xdr:nvPicPr>
            <xdr:cNvPr id="214" name="Image 61">
              <a:extLst>
                <a:ext uri="{FF2B5EF4-FFF2-40B4-BE49-F238E27FC236}">
                  <a16:creationId xmlns:a16="http://schemas.microsoft.com/office/drawing/2014/main" id="{2ADA94C0-A56A-483E-B428-9971FAF94641}"/>
                </a:ext>
              </a:extLst>
            </xdr:cNvPr>
            <xdr:cNvPicPr/>
          </xdr:nvPicPr>
          <xdr:blipFill>
            <a:blip xmlns:r="http://schemas.openxmlformats.org/officeDocument/2006/relationships" r:embed="rId33" cstate="print"/>
            <a:stretch>
              <a:fillRect/>
            </a:stretch>
          </xdr:blipFill>
          <xdr:spPr>
            <a:xfrm>
              <a:off x="7519416" y="6126480"/>
              <a:ext cx="41147" cy="53340"/>
            </a:xfrm>
            <a:prstGeom prst="rect">
              <a:avLst/>
            </a:prstGeom>
          </xdr:spPr>
        </xdr:pic>
        <xdr:pic>
          <xdr:nvPicPr>
            <xdr:cNvPr id="215" name="Image 62">
              <a:extLst>
                <a:ext uri="{FF2B5EF4-FFF2-40B4-BE49-F238E27FC236}">
                  <a16:creationId xmlns:a16="http://schemas.microsoft.com/office/drawing/2014/main" id="{314B2CEF-2FBD-4670-882F-B5500D4BF53E}"/>
                </a:ext>
              </a:extLst>
            </xdr:cNvPr>
            <xdr:cNvPicPr/>
          </xdr:nvPicPr>
          <xdr:blipFill>
            <a:blip xmlns:r="http://schemas.openxmlformats.org/officeDocument/2006/relationships" r:embed="rId34" cstate="print"/>
            <a:stretch>
              <a:fillRect/>
            </a:stretch>
          </xdr:blipFill>
          <xdr:spPr>
            <a:xfrm>
              <a:off x="2871216" y="5582412"/>
              <a:ext cx="4689347" cy="597407"/>
            </a:xfrm>
            <a:prstGeom prst="rect">
              <a:avLst/>
            </a:prstGeom>
          </xdr:spPr>
        </xdr:pic>
        <xdr:sp macro="" textlink="">
          <xdr:nvSpPr>
            <xdr:cNvPr id="216" name="Graphic 63">
              <a:extLst>
                <a:ext uri="{FF2B5EF4-FFF2-40B4-BE49-F238E27FC236}">
                  <a16:creationId xmlns:a16="http://schemas.microsoft.com/office/drawing/2014/main" id="{883A3714-06AA-49E4-8C7C-4E79CE2088F0}"/>
                </a:ext>
              </a:extLst>
            </xdr:cNvPr>
            <xdr:cNvSpPr/>
          </xdr:nvSpPr>
          <xdr:spPr>
            <a:xfrm>
              <a:off x="2872740" y="3355848"/>
              <a:ext cx="4688205" cy="5080"/>
            </a:xfrm>
            <a:custGeom>
              <a:avLst/>
              <a:gdLst/>
              <a:ahLst/>
              <a:cxnLst/>
              <a:rect l="l" t="t" r="r" b="b"/>
              <a:pathLst>
                <a:path w="4688205" h="5080">
                  <a:moveTo>
                    <a:pt x="4687823" y="4572"/>
                  </a:moveTo>
                  <a:lnTo>
                    <a:pt x="0" y="4572"/>
                  </a:lnTo>
                  <a:lnTo>
                    <a:pt x="0" y="0"/>
                  </a:lnTo>
                  <a:lnTo>
                    <a:pt x="4687823" y="0"/>
                  </a:lnTo>
                  <a:lnTo>
                    <a:pt x="4687823" y="4572"/>
                  </a:lnTo>
                  <a:close/>
                </a:path>
              </a:pathLst>
            </a:custGeom>
            <a:solidFill>
              <a:srgbClr val="FFFFFF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pic>
          <xdr:nvPicPr>
            <xdr:cNvPr id="217" name="Image 64">
              <a:extLst>
                <a:ext uri="{FF2B5EF4-FFF2-40B4-BE49-F238E27FC236}">
                  <a16:creationId xmlns:a16="http://schemas.microsoft.com/office/drawing/2014/main" id="{1EC7F25E-2585-4CDF-8C2D-2ADC2B3266CA}"/>
                </a:ext>
              </a:extLst>
            </xdr:cNvPr>
            <xdr:cNvPicPr/>
          </xdr:nvPicPr>
          <xdr:blipFill>
            <a:blip xmlns:r="http://schemas.openxmlformats.org/officeDocument/2006/relationships" r:embed="rId35" cstate="print"/>
            <a:stretch>
              <a:fillRect/>
            </a:stretch>
          </xdr:blipFill>
          <xdr:spPr>
            <a:xfrm>
              <a:off x="2871216" y="3358896"/>
              <a:ext cx="2136648" cy="1857755"/>
            </a:xfrm>
            <a:prstGeom prst="rect">
              <a:avLst/>
            </a:prstGeom>
          </xdr:spPr>
        </xdr:pic>
        <xdr:pic>
          <xdr:nvPicPr>
            <xdr:cNvPr id="218" name="Image 65">
              <a:extLst>
                <a:ext uri="{FF2B5EF4-FFF2-40B4-BE49-F238E27FC236}">
                  <a16:creationId xmlns:a16="http://schemas.microsoft.com/office/drawing/2014/main" id="{4388860F-EEEE-4A0D-BD8F-4E6EDEE4735C}"/>
                </a:ext>
              </a:extLst>
            </xdr:cNvPr>
            <xdr:cNvPicPr/>
          </xdr:nvPicPr>
          <xdr:blipFill>
            <a:blip xmlns:r="http://schemas.openxmlformats.org/officeDocument/2006/relationships" r:embed="rId36" cstate="print"/>
            <a:stretch>
              <a:fillRect/>
            </a:stretch>
          </xdr:blipFill>
          <xdr:spPr>
            <a:xfrm>
              <a:off x="5000244" y="3358896"/>
              <a:ext cx="2139696" cy="1857755"/>
            </a:xfrm>
            <a:prstGeom prst="rect">
              <a:avLst/>
            </a:prstGeom>
          </xdr:spPr>
        </xdr:pic>
        <xdr:pic>
          <xdr:nvPicPr>
            <xdr:cNvPr id="219" name="Image 66">
              <a:extLst>
                <a:ext uri="{FF2B5EF4-FFF2-40B4-BE49-F238E27FC236}">
                  <a16:creationId xmlns:a16="http://schemas.microsoft.com/office/drawing/2014/main" id="{D8476462-A60C-453E-9513-2C26D9066085}"/>
                </a:ext>
              </a:extLst>
            </xdr:cNvPr>
            <xdr:cNvPicPr/>
          </xdr:nvPicPr>
          <xdr:blipFill>
            <a:blip xmlns:r="http://schemas.openxmlformats.org/officeDocument/2006/relationships" r:embed="rId37" cstate="print"/>
            <a:stretch>
              <a:fillRect/>
            </a:stretch>
          </xdr:blipFill>
          <xdr:spPr>
            <a:xfrm>
              <a:off x="7132320" y="3358896"/>
              <a:ext cx="428244" cy="2223516"/>
            </a:xfrm>
            <a:prstGeom prst="rect">
              <a:avLst/>
            </a:prstGeom>
          </xdr:spPr>
        </xdr:pic>
        <xdr:pic>
          <xdr:nvPicPr>
            <xdr:cNvPr id="220" name="Image 67">
              <a:extLst>
                <a:ext uri="{FF2B5EF4-FFF2-40B4-BE49-F238E27FC236}">
                  <a16:creationId xmlns:a16="http://schemas.microsoft.com/office/drawing/2014/main" id="{42932968-66C0-4615-8AA9-EAB09C61B44B}"/>
                </a:ext>
              </a:extLst>
            </xdr:cNvPr>
            <xdr:cNvPicPr/>
          </xdr:nvPicPr>
          <xdr:blipFill>
            <a:blip xmlns:r="http://schemas.openxmlformats.org/officeDocument/2006/relationships" r:embed="rId38" cstate="print"/>
            <a:stretch>
              <a:fillRect/>
            </a:stretch>
          </xdr:blipFill>
          <xdr:spPr>
            <a:xfrm>
              <a:off x="2871216" y="5210556"/>
              <a:ext cx="4268724" cy="371855"/>
            </a:xfrm>
            <a:prstGeom prst="rect">
              <a:avLst/>
            </a:prstGeom>
          </xdr:spPr>
        </xdr:pic>
        <xdr:pic>
          <xdr:nvPicPr>
            <xdr:cNvPr id="221" name="Image 68">
              <a:extLst>
                <a:ext uri="{FF2B5EF4-FFF2-40B4-BE49-F238E27FC236}">
                  <a16:creationId xmlns:a16="http://schemas.microsoft.com/office/drawing/2014/main" id="{2F5865BF-97CE-42A9-BA6D-E5054153779A}"/>
                </a:ext>
              </a:extLst>
            </xdr:cNvPr>
            <xdr:cNvPicPr/>
          </xdr:nvPicPr>
          <xdr:blipFill>
            <a:blip xmlns:r="http://schemas.openxmlformats.org/officeDocument/2006/relationships" r:embed="rId39" cstate="print"/>
            <a:stretch>
              <a:fillRect/>
            </a:stretch>
          </xdr:blipFill>
          <xdr:spPr>
            <a:xfrm>
              <a:off x="2871216" y="3355848"/>
              <a:ext cx="3048" cy="950976"/>
            </a:xfrm>
            <a:prstGeom prst="rect">
              <a:avLst/>
            </a:prstGeom>
          </xdr:spPr>
        </xdr:pic>
        <xdr:pic>
          <xdr:nvPicPr>
            <xdr:cNvPr id="222" name="Image 69">
              <a:extLst>
                <a:ext uri="{FF2B5EF4-FFF2-40B4-BE49-F238E27FC236}">
                  <a16:creationId xmlns:a16="http://schemas.microsoft.com/office/drawing/2014/main" id="{DD2C98EA-9BAD-4576-9258-114A32DDE23A}"/>
                </a:ext>
              </a:extLst>
            </xdr:cNvPr>
            <xdr:cNvPicPr/>
          </xdr:nvPicPr>
          <xdr:blipFill>
            <a:blip xmlns:r="http://schemas.openxmlformats.org/officeDocument/2006/relationships" r:embed="rId40" cstate="print"/>
            <a:stretch>
              <a:fillRect/>
            </a:stretch>
          </xdr:blipFill>
          <xdr:spPr>
            <a:xfrm>
              <a:off x="0" y="7818120"/>
              <a:ext cx="7560564" cy="2645664"/>
            </a:xfrm>
            <a:prstGeom prst="rect">
              <a:avLst/>
            </a:prstGeom>
          </xdr:spPr>
        </xdr:pic>
        <xdr:sp macro="" textlink="">
          <xdr:nvSpPr>
            <xdr:cNvPr id="223" name="Graphic 70">
              <a:extLst>
                <a:ext uri="{FF2B5EF4-FFF2-40B4-BE49-F238E27FC236}">
                  <a16:creationId xmlns:a16="http://schemas.microsoft.com/office/drawing/2014/main" id="{428C7A34-4DEE-4A66-BE4B-4EF645B93651}"/>
                </a:ext>
              </a:extLst>
            </xdr:cNvPr>
            <xdr:cNvSpPr/>
          </xdr:nvSpPr>
          <xdr:spPr>
            <a:xfrm>
              <a:off x="0" y="8766047"/>
              <a:ext cx="7560945" cy="302260"/>
            </a:xfrm>
            <a:custGeom>
              <a:avLst/>
              <a:gdLst/>
              <a:ahLst/>
              <a:cxnLst/>
              <a:rect l="l" t="t" r="r" b="b"/>
              <a:pathLst>
                <a:path w="7560945" h="302260">
                  <a:moveTo>
                    <a:pt x="7502652" y="301752"/>
                  </a:moveTo>
                  <a:lnTo>
                    <a:pt x="7449312" y="301752"/>
                  </a:lnTo>
                  <a:lnTo>
                    <a:pt x="7455408" y="289560"/>
                  </a:lnTo>
                  <a:lnTo>
                    <a:pt x="7458456" y="281940"/>
                  </a:lnTo>
                  <a:lnTo>
                    <a:pt x="7478504" y="233172"/>
                  </a:lnTo>
                  <a:lnTo>
                    <a:pt x="7497120" y="185476"/>
                  </a:lnTo>
                  <a:lnTo>
                    <a:pt x="7514653" y="138112"/>
                  </a:lnTo>
                  <a:lnTo>
                    <a:pt x="7531043" y="91383"/>
                  </a:lnTo>
                  <a:lnTo>
                    <a:pt x="7546333" y="45331"/>
                  </a:lnTo>
                  <a:lnTo>
                    <a:pt x="7560564" y="0"/>
                  </a:lnTo>
                  <a:lnTo>
                    <a:pt x="7560564" y="135636"/>
                  </a:lnTo>
                  <a:lnTo>
                    <a:pt x="7552563" y="159662"/>
                  </a:lnTo>
                  <a:lnTo>
                    <a:pt x="7544562" y="183832"/>
                  </a:lnTo>
                  <a:lnTo>
                    <a:pt x="7536561" y="208287"/>
                  </a:lnTo>
                  <a:lnTo>
                    <a:pt x="7528560" y="233172"/>
                  </a:lnTo>
                  <a:lnTo>
                    <a:pt x="7521940" y="250317"/>
                  </a:lnTo>
                  <a:lnTo>
                    <a:pt x="7509272" y="284607"/>
                  </a:lnTo>
                  <a:lnTo>
                    <a:pt x="7502652" y="301752"/>
                  </a:lnTo>
                  <a:close/>
                </a:path>
                <a:path w="7560945" h="302260">
                  <a:moveTo>
                    <a:pt x="257556" y="301752"/>
                  </a:moveTo>
                  <a:lnTo>
                    <a:pt x="0" y="301752"/>
                  </a:lnTo>
                  <a:lnTo>
                    <a:pt x="0" y="288036"/>
                  </a:lnTo>
                  <a:lnTo>
                    <a:pt x="9144" y="288036"/>
                  </a:lnTo>
                  <a:lnTo>
                    <a:pt x="16240" y="288274"/>
                  </a:lnTo>
                  <a:lnTo>
                    <a:pt x="31003" y="289321"/>
                  </a:lnTo>
                  <a:lnTo>
                    <a:pt x="38100" y="289560"/>
                  </a:lnTo>
                  <a:lnTo>
                    <a:pt x="65770" y="289821"/>
                  </a:lnTo>
                  <a:lnTo>
                    <a:pt x="93726" y="290512"/>
                  </a:lnTo>
                  <a:lnTo>
                    <a:pt x="149352" y="292608"/>
                  </a:lnTo>
                  <a:lnTo>
                    <a:pt x="257556" y="301752"/>
                  </a:lnTo>
                  <a:close/>
                </a:path>
              </a:pathLst>
            </a:custGeom>
            <a:solidFill>
              <a:srgbClr val="CAE6BF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sp macro="" textlink="">
          <xdr:nvSpPr>
            <xdr:cNvPr id="224" name="Graphic 71">
              <a:extLst>
                <a:ext uri="{FF2B5EF4-FFF2-40B4-BE49-F238E27FC236}">
                  <a16:creationId xmlns:a16="http://schemas.microsoft.com/office/drawing/2014/main" id="{4CFA66C9-2265-4D27-B3D2-DBE46CCE7E68}"/>
                </a:ext>
              </a:extLst>
            </xdr:cNvPr>
            <xdr:cNvSpPr/>
          </xdr:nvSpPr>
          <xdr:spPr>
            <a:xfrm>
              <a:off x="5413248" y="9067800"/>
              <a:ext cx="1242060" cy="763905"/>
            </a:xfrm>
            <a:custGeom>
              <a:avLst/>
              <a:gdLst/>
              <a:ahLst/>
              <a:cxnLst/>
              <a:rect l="l" t="t" r="r" b="b"/>
              <a:pathLst>
                <a:path w="1242060" h="763905">
                  <a:moveTo>
                    <a:pt x="876300" y="763524"/>
                  </a:moveTo>
                  <a:lnTo>
                    <a:pt x="0" y="763524"/>
                  </a:lnTo>
                  <a:lnTo>
                    <a:pt x="0" y="0"/>
                  </a:lnTo>
                  <a:lnTo>
                    <a:pt x="1242060" y="0"/>
                  </a:lnTo>
                  <a:lnTo>
                    <a:pt x="1242060" y="35052"/>
                  </a:lnTo>
                  <a:lnTo>
                    <a:pt x="1011936" y="35052"/>
                  </a:lnTo>
                  <a:lnTo>
                    <a:pt x="1005816" y="35385"/>
                  </a:lnTo>
                  <a:lnTo>
                    <a:pt x="952690" y="53840"/>
                  </a:lnTo>
                  <a:lnTo>
                    <a:pt x="918591" y="78462"/>
                  </a:lnTo>
                  <a:lnTo>
                    <a:pt x="909828" y="85344"/>
                  </a:lnTo>
                  <a:lnTo>
                    <a:pt x="813092" y="138684"/>
                  </a:lnTo>
                  <a:lnTo>
                    <a:pt x="115824" y="138684"/>
                  </a:lnTo>
                  <a:lnTo>
                    <a:pt x="103655" y="143398"/>
                  </a:lnTo>
                  <a:lnTo>
                    <a:pt x="96202" y="147828"/>
                  </a:lnTo>
                  <a:lnTo>
                    <a:pt x="92463" y="151114"/>
                  </a:lnTo>
                  <a:lnTo>
                    <a:pt x="91440" y="152400"/>
                  </a:lnTo>
                  <a:lnTo>
                    <a:pt x="73152" y="178308"/>
                  </a:lnTo>
                  <a:lnTo>
                    <a:pt x="413004" y="265176"/>
                  </a:lnTo>
                  <a:lnTo>
                    <a:pt x="493776" y="306324"/>
                  </a:lnTo>
                  <a:lnTo>
                    <a:pt x="488234" y="309372"/>
                  </a:lnTo>
                  <a:lnTo>
                    <a:pt x="234696" y="309372"/>
                  </a:lnTo>
                  <a:lnTo>
                    <a:pt x="233172" y="310896"/>
                  </a:lnTo>
                  <a:lnTo>
                    <a:pt x="210312" y="323088"/>
                  </a:lnTo>
                  <a:lnTo>
                    <a:pt x="236881" y="387096"/>
                  </a:lnTo>
                  <a:lnTo>
                    <a:pt x="115824" y="387096"/>
                  </a:lnTo>
                  <a:lnTo>
                    <a:pt x="99893" y="390263"/>
                  </a:lnTo>
                  <a:lnTo>
                    <a:pt x="87820" y="397573"/>
                  </a:lnTo>
                  <a:lnTo>
                    <a:pt x="81748" y="405741"/>
                  </a:lnTo>
                  <a:lnTo>
                    <a:pt x="83820" y="411480"/>
                  </a:lnTo>
                  <a:lnTo>
                    <a:pt x="225552" y="477012"/>
                  </a:lnTo>
                  <a:lnTo>
                    <a:pt x="222504" y="480798"/>
                  </a:lnTo>
                  <a:lnTo>
                    <a:pt x="220599" y="485584"/>
                  </a:lnTo>
                  <a:lnTo>
                    <a:pt x="220408" y="491799"/>
                  </a:lnTo>
                  <a:lnTo>
                    <a:pt x="222504" y="499872"/>
                  </a:lnTo>
                  <a:lnTo>
                    <a:pt x="222504" y="502920"/>
                  </a:lnTo>
                  <a:lnTo>
                    <a:pt x="227076" y="504444"/>
                  </a:lnTo>
                  <a:lnTo>
                    <a:pt x="269138" y="504444"/>
                  </a:lnTo>
                  <a:lnTo>
                    <a:pt x="335280" y="551688"/>
                  </a:lnTo>
                  <a:lnTo>
                    <a:pt x="749686" y="551688"/>
                  </a:lnTo>
                  <a:lnTo>
                    <a:pt x="758952" y="580644"/>
                  </a:lnTo>
                  <a:lnTo>
                    <a:pt x="1242060" y="580644"/>
                  </a:lnTo>
                  <a:lnTo>
                    <a:pt x="1242060" y="583692"/>
                  </a:lnTo>
                  <a:lnTo>
                    <a:pt x="1206317" y="607147"/>
                  </a:lnTo>
                  <a:lnTo>
                    <a:pt x="1169860" y="629602"/>
                  </a:lnTo>
                  <a:lnTo>
                    <a:pt x="1132546" y="651200"/>
                  </a:lnTo>
                  <a:lnTo>
                    <a:pt x="1094232" y="672084"/>
                  </a:lnTo>
                  <a:lnTo>
                    <a:pt x="1051816" y="693298"/>
                  </a:lnTo>
                  <a:lnTo>
                    <a:pt x="1008741" y="713049"/>
                  </a:lnTo>
                  <a:lnTo>
                    <a:pt x="965082" y="731337"/>
                  </a:lnTo>
                  <a:lnTo>
                    <a:pt x="920910" y="748162"/>
                  </a:lnTo>
                  <a:lnTo>
                    <a:pt x="876300" y="763524"/>
                  </a:lnTo>
                  <a:close/>
                </a:path>
                <a:path w="1242060" h="763905">
                  <a:moveTo>
                    <a:pt x="1066800" y="39624"/>
                  </a:moveTo>
                  <a:lnTo>
                    <a:pt x="1042416" y="39624"/>
                  </a:lnTo>
                  <a:lnTo>
                    <a:pt x="1033367" y="38266"/>
                  </a:lnTo>
                  <a:lnTo>
                    <a:pt x="1026033" y="36766"/>
                  </a:lnTo>
                  <a:lnTo>
                    <a:pt x="1019270" y="35552"/>
                  </a:lnTo>
                  <a:lnTo>
                    <a:pt x="1011936" y="35052"/>
                  </a:lnTo>
                  <a:lnTo>
                    <a:pt x="1242060" y="35052"/>
                  </a:lnTo>
                  <a:lnTo>
                    <a:pt x="1242060" y="38100"/>
                  </a:lnTo>
                  <a:lnTo>
                    <a:pt x="1072896" y="38100"/>
                  </a:lnTo>
                  <a:lnTo>
                    <a:pt x="1066800" y="39624"/>
                  </a:lnTo>
                  <a:close/>
                </a:path>
                <a:path w="1242060" h="763905">
                  <a:moveTo>
                    <a:pt x="1242060" y="580644"/>
                  </a:moveTo>
                  <a:lnTo>
                    <a:pt x="758952" y="580644"/>
                  </a:lnTo>
                  <a:lnTo>
                    <a:pt x="790956" y="569976"/>
                  </a:lnTo>
                  <a:lnTo>
                    <a:pt x="799218" y="564975"/>
                  </a:lnTo>
                  <a:lnTo>
                    <a:pt x="805624" y="558546"/>
                  </a:lnTo>
                  <a:lnTo>
                    <a:pt x="810029" y="549830"/>
                  </a:lnTo>
                  <a:lnTo>
                    <a:pt x="812292" y="537972"/>
                  </a:lnTo>
                  <a:lnTo>
                    <a:pt x="842772" y="281940"/>
                  </a:lnTo>
                  <a:lnTo>
                    <a:pt x="861108" y="273578"/>
                  </a:lnTo>
                  <a:lnTo>
                    <a:pt x="901199" y="253112"/>
                  </a:lnTo>
                  <a:lnTo>
                    <a:pt x="954379" y="223557"/>
                  </a:lnTo>
                  <a:lnTo>
                    <a:pt x="1011984" y="187922"/>
                  </a:lnTo>
                  <a:lnTo>
                    <a:pt x="1065351" y="149223"/>
                  </a:lnTo>
                  <a:lnTo>
                    <a:pt x="1105815" y="110470"/>
                  </a:lnTo>
                  <a:lnTo>
                    <a:pt x="1124712" y="74676"/>
                  </a:lnTo>
                  <a:lnTo>
                    <a:pt x="1115568" y="47244"/>
                  </a:lnTo>
                  <a:lnTo>
                    <a:pt x="1109067" y="42600"/>
                  </a:lnTo>
                  <a:lnTo>
                    <a:pt x="1101280" y="39814"/>
                  </a:lnTo>
                  <a:lnTo>
                    <a:pt x="1092636" y="38457"/>
                  </a:lnTo>
                  <a:lnTo>
                    <a:pt x="1083564" y="38100"/>
                  </a:lnTo>
                  <a:lnTo>
                    <a:pt x="1242060" y="38100"/>
                  </a:lnTo>
                  <a:lnTo>
                    <a:pt x="1242060" y="580644"/>
                  </a:lnTo>
                  <a:close/>
                </a:path>
                <a:path w="1242060" h="763905">
                  <a:moveTo>
                    <a:pt x="746760" y="175260"/>
                  </a:moveTo>
                  <a:lnTo>
                    <a:pt x="115824" y="138684"/>
                  </a:lnTo>
                  <a:lnTo>
                    <a:pt x="813092" y="138684"/>
                  </a:lnTo>
                  <a:lnTo>
                    <a:pt x="746760" y="175260"/>
                  </a:lnTo>
                  <a:close/>
                </a:path>
                <a:path w="1242060" h="763905">
                  <a:moveTo>
                    <a:pt x="371856" y="373380"/>
                  </a:moveTo>
                  <a:lnTo>
                    <a:pt x="271272" y="316992"/>
                  </a:lnTo>
                  <a:lnTo>
                    <a:pt x="240792" y="309372"/>
                  </a:lnTo>
                  <a:lnTo>
                    <a:pt x="488234" y="309372"/>
                  </a:lnTo>
                  <a:lnTo>
                    <a:pt x="371856" y="373380"/>
                  </a:lnTo>
                  <a:close/>
                </a:path>
                <a:path w="1242060" h="763905">
                  <a:moveTo>
                    <a:pt x="243840" y="403860"/>
                  </a:moveTo>
                  <a:lnTo>
                    <a:pt x="121920" y="387096"/>
                  </a:lnTo>
                  <a:lnTo>
                    <a:pt x="236881" y="387096"/>
                  </a:lnTo>
                  <a:lnTo>
                    <a:pt x="243840" y="403860"/>
                  </a:lnTo>
                  <a:close/>
                </a:path>
                <a:path w="1242060" h="763905">
                  <a:moveTo>
                    <a:pt x="749686" y="551688"/>
                  </a:moveTo>
                  <a:lnTo>
                    <a:pt x="338328" y="551688"/>
                  </a:lnTo>
                  <a:lnTo>
                    <a:pt x="346209" y="550140"/>
                  </a:lnTo>
                  <a:lnTo>
                    <a:pt x="354520" y="546163"/>
                  </a:lnTo>
                  <a:lnTo>
                    <a:pt x="360830" y="540758"/>
                  </a:lnTo>
                  <a:lnTo>
                    <a:pt x="362712" y="534924"/>
                  </a:lnTo>
                  <a:lnTo>
                    <a:pt x="358140" y="481584"/>
                  </a:lnTo>
                  <a:lnTo>
                    <a:pt x="368617" y="479464"/>
                  </a:lnTo>
                  <a:lnTo>
                    <a:pt x="431863" y="462081"/>
                  </a:lnTo>
                  <a:lnTo>
                    <a:pt x="493776" y="441960"/>
                  </a:lnTo>
                  <a:lnTo>
                    <a:pt x="550283" y="422957"/>
                  </a:lnTo>
                  <a:lnTo>
                    <a:pt x="590359" y="407670"/>
                  </a:lnTo>
                  <a:lnTo>
                    <a:pt x="626364" y="391668"/>
                  </a:lnTo>
                  <a:lnTo>
                    <a:pt x="710184" y="428244"/>
                  </a:lnTo>
                  <a:lnTo>
                    <a:pt x="749686" y="551688"/>
                  </a:lnTo>
                  <a:close/>
                </a:path>
                <a:path w="1242060" h="763905">
                  <a:moveTo>
                    <a:pt x="269138" y="504444"/>
                  </a:moveTo>
                  <a:lnTo>
                    <a:pt x="233172" y="504444"/>
                  </a:lnTo>
                  <a:lnTo>
                    <a:pt x="241101" y="503920"/>
                  </a:lnTo>
                  <a:lnTo>
                    <a:pt x="248602" y="502539"/>
                  </a:lnTo>
                  <a:lnTo>
                    <a:pt x="255246" y="500586"/>
                  </a:lnTo>
                  <a:lnTo>
                    <a:pt x="260604" y="498348"/>
                  </a:lnTo>
                  <a:lnTo>
                    <a:pt x="269138" y="504444"/>
                  </a:lnTo>
                  <a:close/>
                </a:path>
              </a:pathLst>
            </a:custGeom>
            <a:solidFill>
              <a:srgbClr val="FFFFFF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sp macro="" textlink="">
          <xdr:nvSpPr>
            <xdr:cNvPr id="225" name="Graphic 72">
              <a:extLst>
                <a:ext uri="{FF2B5EF4-FFF2-40B4-BE49-F238E27FC236}">
                  <a16:creationId xmlns:a16="http://schemas.microsoft.com/office/drawing/2014/main" id="{E14D9984-0E35-489E-ABFF-AA5451A4FAA5}"/>
                </a:ext>
              </a:extLst>
            </xdr:cNvPr>
            <xdr:cNvSpPr/>
          </xdr:nvSpPr>
          <xdr:spPr>
            <a:xfrm>
              <a:off x="5486387" y="9116500"/>
              <a:ext cx="1169035" cy="728980"/>
            </a:xfrm>
            <a:custGeom>
              <a:avLst/>
              <a:gdLst/>
              <a:ahLst/>
              <a:cxnLst/>
              <a:rect l="l" t="t" r="r" b="b"/>
              <a:pathLst>
                <a:path w="1169035" h="728980">
                  <a:moveTo>
                    <a:pt x="1051572" y="39624"/>
                  </a:moveTo>
                  <a:lnTo>
                    <a:pt x="1028141" y="4762"/>
                  </a:lnTo>
                  <a:lnTo>
                    <a:pt x="1010424" y="3048"/>
                  </a:lnTo>
                  <a:lnTo>
                    <a:pt x="999756" y="3048"/>
                  </a:lnTo>
                  <a:lnTo>
                    <a:pt x="993660" y="4572"/>
                  </a:lnTo>
                  <a:lnTo>
                    <a:pt x="969276" y="4572"/>
                  </a:lnTo>
                  <a:lnTo>
                    <a:pt x="960221" y="3225"/>
                  </a:lnTo>
                  <a:lnTo>
                    <a:pt x="952893" y="1714"/>
                  </a:lnTo>
                  <a:lnTo>
                    <a:pt x="946124" y="508"/>
                  </a:lnTo>
                  <a:lnTo>
                    <a:pt x="938796" y="0"/>
                  </a:lnTo>
                  <a:lnTo>
                    <a:pt x="932675" y="342"/>
                  </a:lnTo>
                  <a:lnTo>
                    <a:pt x="925271" y="1524"/>
                  </a:lnTo>
                  <a:lnTo>
                    <a:pt x="879551" y="18796"/>
                  </a:lnTo>
                  <a:lnTo>
                    <a:pt x="845451" y="43421"/>
                  </a:lnTo>
                  <a:lnTo>
                    <a:pt x="836688" y="50292"/>
                  </a:lnTo>
                  <a:lnTo>
                    <a:pt x="673608" y="140208"/>
                  </a:lnTo>
                  <a:lnTo>
                    <a:pt x="42672" y="103632"/>
                  </a:lnTo>
                  <a:lnTo>
                    <a:pt x="31153" y="107276"/>
                  </a:lnTo>
                  <a:lnTo>
                    <a:pt x="24765" y="109918"/>
                  </a:lnTo>
                  <a:lnTo>
                    <a:pt x="21247" y="112852"/>
                  </a:lnTo>
                  <a:lnTo>
                    <a:pt x="18288" y="117348"/>
                  </a:lnTo>
                  <a:lnTo>
                    <a:pt x="0" y="143256"/>
                  </a:lnTo>
                  <a:lnTo>
                    <a:pt x="339852" y="230124"/>
                  </a:lnTo>
                  <a:lnTo>
                    <a:pt x="420624" y="271272"/>
                  </a:lnTo>
                  <a:lnTo>
                    <a:pt x="298704" y="338328"/>
                  </a:lnTo>
                  <a:lnTo>
                    <a:pt x="198120" y="281940"/>
                  </a:lnTo>
                  <a:lnTo>
                    <a:pt x="192938" y="279463"/>
                  </a:lnTo>
                  <a:lnTo>
                    <a:pt x="185166" y="276987"/>
                  </a:lnTo>
                  <a:lnTo>
                    <a:pt x="176263" y="275082"/>
                  </a:lnTo>
                  <a:lnTo>
                    <a:pt x="167640" y="274320"/>
                  </a:lnTo>
                  <a:lnTo>
                    <a:pt x="161544" y="274320"/>
                  </a:lnTo>
                  <a:lnTo>
                    <a:pt x="160020" y="275844"/>
                  </a:lnTo>
                  <a:lnTo>
                    <a:pt x="137160" y="288036"/>
                  </a:lnTo>
                  <a:lnTo>
                    <a:pt x="170688" y="368808"/>
                  </a:lnTo>
                  <a:lnTo>
                    <a:pt x="48768" y="352044"/>
                  </a:lnTo>
                  <a:lnTo>
                    <a:pt x="42672" y="352044"/>
                  </a:lnTo>
                  <a:lnTo>
                    <a:pt x="26746" y="355219"/>
                  </a:lnTo>
                  <a:lnTo>
                    <a:pt x="14668" y="362521"/>
                  </a:lnTo>
                  <a:lnTo>
                    <a:pt x="8597" y="370700"/>
                  </a:lnTo>
                  <a:lnTo>
                    <a:pt x="10668" y="376428"/>
                  </a:lnTo>
                  <a:lnTo>
                    <a:pt x="152400" y="441960"/>
                  </a:lnTo>
                  <a:lnTo>
                    <a:pt x="149352" y="445757"/>
                  </a:lnTo>
                  <a:lnTo>
                    <a:pt x="147447" y="450532"/>
                  </a:lnTo>
                  <a:lnTo>
                    <a:pt x="147256" y="456755"/>
                  </a:lnTo>
                  <a:lnTo>
                    <a:pt x="149352" y="464820"/>
                  </a:lnTo>
                  <a:lnTo>
                    <a:pt x="149352" y="467868"/>
                  </a:lnTo>
                  <a:lnTo>
                    <a:pt x="153924" y="469392"/>
                  </a:lnTo>
                  <a:lnTo>
                    <a:pt x="160020" y="469392"/>
                  </a:lnTo>
                  <a:lnTo>
                    <a:pt x="167957" y="468871"/>
                  </a:lnTo>
                  <a:lnTo>
                    <a:pt x="175450" y="467487"/>
                  </a:lnTo>
                  <a:lnTo>
                    <a:pt x="182105" y="465543"/>
                  </a:lnTo>
                  <a:lnTo>
                    <a:pt x="187452" y="463296"/>
                  </a:lnTo>
                  <a:lnTo>
                    <a:pt x="262128" y="516636"/>
                  </a:lnTo>
                  <a:lnTo>
                    <a:pt x="265176" y="516636"/>
                  </a:lnTo>
                  <a:lnTo>
                    <a:pt x="273062" y="515099"/>
                  </a:lnTo>
                  <a:lnTo>
                    <a:pt x="281368" y="511111"/>
                  </a:lnTo>
                  <a:lnTo>
                    <a:pt x="287680" y="505714"/>
                  </a:lnTo>
                  <a:lnTo>
                    <a:pt x="289560" y="499872"/>
                  </a:lnTo>
                  <a:lnTo>
                    <a:pt x="286435" y="463296"/>
                  </a:lnTo>
                  <a:lnTo>
                    <a:pt x="284988" y="446532"/>
                  </a:lnTo>
                  <a:lnTo>
                    <a:pt x="295465" y="444423"/>
                  </a:lnTo>
                  <a:lnTo>
                    <a:pt x="358711" y="427037"/>
                  </a:lnTo>
                  <a:lnTo>
                    <a:pt x="420624" y="406908"/>
                  </a:lnTo>
                  <a:lnTo>
                    <a:pt x="477139" y="387908"/>
                  </a:lnTo>
                  <a:lnTo>
                    <a:pt x="517207" y="372618"/>
                  </a:lnTo>
                  <a:lnTo>
                    <a:pt x="526072" y="368808"/>
                  </a:lnTo>
                  <a:lnTo>
                    <a:pt x="542150" y="361911"/>
                  </a:lnTo>
                  <a:lnTo>
                    <a:pt x="553212" y="356616"/>
                  </a:lnTo>
                  <a:lnTo>
                    <a:pt x="637032" y="393192"/>
                  </a:lnTo>
                  <a:lnTo>
                    <a:pt x="685812" y="545604"/>
                  </a:lnTo>
                  <a:lnTo>
                    <a:pt x="717816" y="534924"/>
                  </a:lnTo>
                  <a:lnTo>
                    <a:pt x="739152" y="502920"/>
                  </a:lnTo>
                  <a:lnTo>
                    <a:pt x="756564" y="356616"/>
                  </a:lnTo>
                  <a:lnTo>
                    <a:pt x="758736" y="338328"/>
                  </a:lnTo>
                  <a:lnTo>
                    <a:pt x="769632" y="246888"/>
                  </a:lnTo>
                  <a:lnTo>
                    <a:pt x="828052" y="218071"/>
                  </a:lnTo>
                  <a:lnTo>
                    <a:pt x="881227" y="188506"/>
                  </a:lnTo>
                  <a:lnTo>
                    <a:pt x="938834" y="152882"/>
                  </a:lnTo>
                  <a:lnTo>
                    <a:pt x="956297" y="140208"/>
                  </a:lnTo>
                  <a:lnTo>
                    <a:pt x="992200" y="114173"/>
                  </a:lnTo>
                  <a:lnTo>
                    <a:pt x="1032675" y="75425"/>
                  </a:lnTo>
                  <a:lnTo>
                    <a:pt x="1051572" y="39624"/>
                  </a:lnTo>
                  <a:close/>
                </a:path>
                <a:path w="1169035" h="728980">
                  <a:moveTo>
                    <a:pt x="1168908" y="548652"/>
                  </a:moveTo>
                  <a:lnTo>
                    <a:pt x="1133170" y="572096"/>
                  </a:lnTo>
                  <a:lnTo>
                    <a:pt x="1096708" y="594563"/>
                  </a:lnTo>
                  <a:lnTo>
                    <a:pt x="1059395" y="616153"/>
                  </a:lnTo>
                  <a:lnTo>
                    <a:pt x="1021080" y="637044"/>
                  </a:lnTo>
                  <a:lnTo>
                    <a:pt x="978674" y="658253"/>
                  </a:lnTo>
                  <a:lnTo>
                    <a:pt x="935596" y="678002"/>
                  </a:lnTo>
                  <a:lnTo>
                    <a:pt x="891933" y="696290"/>
                  </a:lnTo>
                  <a:lnTo>
                    <a:pt x="847763" y="713117"/>
                  </a:lnTo>
                  <a:lnTo>
                    <a:pt x="803148" y="728484"/>
                  </a:lnTo>
                  <a:lnTo>
                    <a:pt x="1168908" y="728484"/>
                  </a:lnTo>
                  <a:lnTo>
                    <a:pt x="1168908" y="548652"/>
                  </a:lnTo>
                  <a:close/>
                </a:path>
              </a:pathLst>
            </a:custGeom>
            <a:solidFill>
              <a:srgbClr val="97CDE8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sp macro="" textlink="">
          <xdr:nvSpPr>
            <xdr:cNvPr id="226" name="Graphic 73">
              <a:extLst>
                <a:ext uri="{FF2B5EF4-FFF2-40B4-BE49-F238E27FC236}">
                  <a16:creationId xmlns:a16="http://schemas.microsoft.com/office/drawing/2014/main" id="{BC8AAC5D-56DA-4BCB-9096-203947325D44}"/>
                </a:ext>
              </a:extLst>
            </xdr:cNvPr>
            <xdr:cNvSpPr/>
          </xdr:nvSpPr>
          <xdr:spPr>
            <a:xfrm>
              <a:off x="5413248" y="8900160"/>
              <a:ext cx="1242060" cy="167640"/>
            </a:xfrm>
            <a:custGeom>
              <a:avLst/>
              <a:gdLst/>
              <a:ahLst/>
              <a:cxnLst/>
              <a:rect l="l" t="t" r="r" b="b"/>
              <a:pathLst>
                <a:path w="1242060" h="167640">
                  <a:moveTo>
                    <a:pt x="1242060" y="167639"/>
                  </a:moveTo>
                  <a:lnTo>
                    <a:pt x="0" y="167639"/>
                  </a:lnTo>
                  <a:lnTo>
                    <a:pt x="0" y="62483"/>
                  </a:lnTo>
                  <a:lnTo>
                    <a:pt x="51509" y="54464"/>
                  </a:lnTo>
                  <a:lnTo>
                    <a:pt x="102858" y="46097"/>
                  </a:lnTo>
                  <a:lnTo>
                    <a:pt x="154075" y="37411"/>
                  </a:lnTo>
                  <a:lnTo>
                    <a:pt x="205184" y="28431"/>
                  </a:lnTo>
                  <a:lnTo>
                    <a:pt x="256214" y="19185"/>
                  </a:lnTo>
                  <a:lnTo>
                    <a:pt x="307190" y="9699"/>
                  </a:lnTo>
                  <a:lnTo>
                    <a:pt x="358140" y="0"/>
                  </a:lnTo>
                  <a:lnTo>
                    <a:pt x="1242060" y="0"/>
                  </a:lnTo>
                  <a:lnTo>
                    <a:pt x="1242060" y="167639"/>
                  </a:lnTo>
                  <a:close/>
                </a:path>
              </a:pathLst>
            </a:custGeom>
            <a:solidFill>
              <a:srgbClr val="FFFFFF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  <xdr:sp macro="" textlink="">
          <xdr:nvSpPr>
            <xdr:cNvPr id="227" name="Graphic 74">
              <a:extLst>
                <a:ext uri="{FF2B5EF4-FFF2-40B4-BE49-F238E27FC236}">
                  <a16:creationId xmlns:a16="http://schemas.microsoft.com/office/drawing/2014/main" id="{D81F8457-B655-4571-AA99-861A1081D9CB}"/>
                </a:ext>
              </a:extLst>
            </xdr:cNvPr>
            <xdr:cNvSpPr/>
          </xdr:nvSpPr>
          <xdr:spPr>
            <a:xfrm>
              <a:off x="5413248" y="8900160"/>
              <a:ext cx="358140" cy="62865"/>
            </a:xfrm>
            <a:custGeom>
              <a:avLst/>
              <a:gdLst/>
              <a:ahLst/>
              <a:cxnLst/>
              <a:rect l="l" t="t" r="r" b="b"/>
              <a:pathLst>
                <a:path w="358140" h="62865">
                  <a:moveTo>
                    <a:pt x="0" y="62483"/>
                  </a:moveTo>
                  <a:lnTo>
                    <a:pt x="0" y="0"/>
                  </a:lnTo>
                  <a:lnTo>
                    <a:pt x="358139" y="0"/>
                  </a:lnTo>
                  <a:lnTo>
                    <a:pt x="307190" y="9699"/>
                  </a:lnTo>
                  <a:lnTo>
                    <a:pt x="256214" y="19185"/>
                  </a:lnTo>
                  <a:lnTo>
                    <a:pt x="205184" y="28431"/>
                  </a:lnTo>
                  <a:lnTo>
                    <a:pt x="154075" y="37411"/>
                  </a:lnTo>
                  <a:lnTo>
                    <a:pt x="102858" y="46097"/>
                  </a:lnTo>
                  <a:lnTo>
                    <a:pt x="51509" y="54464"/>
                  </a:lnTo>
                  <a:lnTo>
                    <a:pt x="0" y="62483"/>
                  </a:lnTo>
                  <a:close/>
                </a:path>
              </a:pathLst>
            </a:custGeom>
            <a:solidFill>
              <a:srgbClr val="CAE6BF"/>
            </a:solidFill>
          </xdr:spPr>
          <xdr:txBody>
            <a:bodyPr wrap="square" lIns="0" tIns="0" rIns="0" bIns="0" rtlCol="0">
              <a:prstTxWarp prst="textNoShape">
                <a:avLst/>
              </a:prstTxWarp>
              <a:noAutofit/>
            </a:bodyPr>
            <a:lstStyle/>
            <a:p>
              <a:endParaRPr lang="it-IT"/>
            </a:p>
          </xdr:txBody>
        </xdr:sp>
      </xdr:grpSp>
      <xdr:sp macro="" textlink="">
        <xdr:nvSpPr>
          <xdr:cNvPr id="154" name="Rettangolo 153">
            <a:extLst>
              <a:ext uri="{FF2B5EF4-FFF2-40B4-BE49-F238E27FC236}">
                <a16:creationId xmlns:a16="http://schemas.microsoft.com/office/drawing/2014/main" id="{B6AECC00-336B-4547-A81B-AB946FD3F575}"/>
              </a:ext>
            </a:extLst>
          </xdr:cNvPr>
          <xdr:cNvSpPr/>
        </xdr:nvSpPr>
        <xdr:spPr>
          <a:xfrm>
            <a:off x="2139950" y="6223000"/>
            <a:ext cx="3238500" cy="423081"/>
          </a:xfrm>
          <a:prstGeom prst="rect">
            <a:avLst/>
          </a:prstGeom>
          <a:noFill/>
          <a:effectLst/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pPr algn="ctr">
              <a:spcAft>
                <a:spcPts val="0"/>
              </a:spcAft>
            </a:pPr>
            <a:r>
              <a:rPr lang="en-US" sz="2400" b="1">
                <a:solidFill>
                  <a:srgbClr val="0089D0"/>
                </a:solidFill>
                <a:effectLst/>
                <a:ea typeface="Calibri" panose="020F0502020204030204" pitchFamily="34" charset="0"/>
                <a:cs typeface="Times New Roman" panose="02020603050405020304" pitchFamily="18" charset="0"/>
              </a:rPr>
              <a:t>ALLEGATO 1</a:t>
            </a:r>
            <a:endParaRPr lang="it-IT" sz="1100">
              <a:effectLst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204108</xdr:colOff>
      <xdr:row>38</xdr:row>
      <xdr:rowOff>138228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1CB85D71-7A0D-4BE7-8638-1F4BA5E03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02679" cy="68601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258762</xdr:colOff>
      <xdr:row>0</xdr:row>
      <xdr:rowOff>165324</xdr:rowOff>
    </xdr:from>
    <xdr:to>
      <xdr:col>8</xdr:col>
      <xdr:colOff>536719</xdr:colOff>
      <xdr:row>18</xdr:row>
      <xdr:rowOff>223895</xdr:rowOff>
    </xdr:to>
    <xdr:graphicFrame macro="">
      <xdr:nvGraphicFramePr>
        <xdr:cNvPr id="2" name="Grafico 4">
          <a:extLst>
            <a:ext uri="{FF2B5EF4-FFF2-40B4-BE49-F238E27FC236}">
              <a16:creationId xmlns:a16="http://schemas.microsoft.com/office/drawing/2014/main" id="{80990085-8CCE-47E7-8D3A-5A6ABA3D6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6351</xdr:colOff>
      <xdr:row>0</xdr:row>
      <xdr:rowOff>158749</xdr:rowOff>
    </xdr:from>
    <xdr:to>
      <xdr:col>15</xdr:col>
      <xdr:colOff>485101</xdr:colOff>
      <xdr:row>18</xdr:row>
      <xdr:rowOff>218801</xdr:rowOff>
    </xdr:to>
    <xdr:graphicFrame macro="">
      <xdr:nvGraphicFramePr>
        <xdr:cNvPr id="3" name="Grafico 5">
          <a:extLst>
            <a:ext uri="{FF2B5EF4-FFF2-40B4-BE49-F238E27FC236}">
              <a16:creationId xmlns:a16="http://schemas.microsoft.com/office/drawing/2014/main" id="{BFAF98D4-EFCB-44FA-AF0E-47890AA7478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45608</xdr:colOff>
      <xdr:row>18</xdr:row>
      <xdr:rowOff>122925</xdr:rowOff>
    </xdr:from>
    <xdr:to>
      <xdr:col>15</xdr:col>
      <xdr:colOff>524358</xdr:colOff>
      <xdr:row>37</xdr:row>
      <xdr:rowOff>253999</xdr:rowOff>
    </xdr:to>
    <xdr:graphicFrame macro="">
      <xdr:nvGraphicFramePr>
        <xdr:cNvPr id="4" name="Grafico 6">
          <a:extLst>
            <a:ext uri="{FF2B5EF4-FFF2-40B4-BE49-F238E27FC236}">
              <a16:creationId xmlns:a16="http://schemas.microsoft.com/office/drawing/2014/main" id="{9139989D-4B1B-4916-95A3-F49C610B7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258909</xdr:colOff>
      <xdr:row>20</xdr:row>
      <xdr:rowOff>9523</xdr:rowOff>
    </xdr:from>
    <xdr:to>
      <xdr:col>8</xdr:col>
      <xdr:colOff>536866</xdr:colOff>
      <xdr:row>37</xdr:row>
      <xdr:rowOff>158809</xdr:rowOff>
    </xdr:to>
    <xdr:graphicFrame macro="">
      <xdr:nvGraphicFramePr>
        <xdr:cNvPr id="5" name="Grafico 1">
          <a:extLst>
            <a:ext uri="{FF2B5EF4-FFF2-40B4-BE49-F238E27FC236}">
              <a16:creationId xmlns:a16="http://schemas.microsoft.com/office/drawing/2014/main" id="{6EDFA54D-8772-4A07-8321-1A7B0E058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14184</xdr:colOff>
      <xdr:row>0</xdr:row>
      <xdr:rowOff>164332</xdr:rowOff>
    </xdr:from>
    <xdr:to>
      <xdr:col>24</xdr:col>
      <xdr:colOff>603896</xdr:colOff>
      <xdr:row>17</xdr:row>
      <xdr:rowOff>95250</xdr:rowOff>
    </xdr:to>
    <xdr:graphicFrame macro="">
      <xdr:nvGraphicFramePr>
        <xdr:cNvPr id="6" name="Grafico 2">
          <a:extLst>
            <a:ext uri="{FF2B5EF4-FFF2-40B4-BE49-F238E27FC236}">
              <a16:creationId xmlns:a16="http://schemas.microsoft.com/office/drawing/2014/main" id="{E629ED90-FB4F-4F35-A588-9AA249524E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>
    <xdr:from>
      <xdr:col>16</xdr:col>
      <xdr:colOff>22044</xdr:colOff>
      <xdr:row>19</xdr:row>
      <xdr:rowOff>57147</xdr:rowOff>
    </xdr:from>
    <xdr:to>
      <xdr:col>24</xdr:col>
      <xdr:colOff>605406</xdr:colOff>
      <xdr:row>37</xdr:row>
      <xdr:rowOff>232831</xdr:rowOff>
    </xdr:to>
    <xdr:graphicFrame macro="">
      <xdr:nvGraphicFramePr>
        <xdr:cNvPr id="7" name="Grafico 4">
          <a:extLst>
            <a:ext uri="{FF2B5EF4-FFF2-40B4-BE49-F238E27FC236}">
              <a16:creationId xmlns:a16="http://schemas.microsoft.com/office/drawing/2014/main" id="{E858C9BC-58FD-463A-9607-A92966498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602578</xdr:colOff>
      <xdr:row>2</xdr:row>
      <xdr:rowOff>25495</xdr:rowOff>
    </xdr:from>
    <xdr:to>
      <xdr:col>7</xdr:col>
      <xdr:colOff>371477</xdr:colOff>
      <xdr:row>29</xdr:row>
      <xdr:rowOff>103380</xdr:rowOff>
    </xdr:to>
    <xdr:graphicFrame macro="">
      <xdr:nvGraphicFramePr>
        <xdr:cNvPr id="8" name="Grafico 1">
          <a:extLst>
            <a:ext uri="{FF2B5EF4-FFF2-40B4-BE49-F238E27FC236}">
              <a16:creationId xmlns:a16="http://schemas.microsoft.com/office/drawing/2014/main" id="{FCFDF1F8-9C10-4408-A884-3AE6A7C7D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557549</xdr:colOff>
      <xdr:row>3</xdr:row>
      <xdr:rowOff>66145</xdr:rowOff>
    </xdr:from>
    <xdr:to>
      <xdr:col>43</xdr:col>
      <xdr:colOff>435359</xdr:colOff>
      <xdr:row>26</xdr:row>
      <xdr:rowOff>110979</xdr:rowOff>
    </xdr:to>
    <xdr:graphicFrame macro="">
      <xdr:nvGraphicFramePr>
        <xdr:cNvPr id="9" name="Grafico 3">
          <a:extLst>
            <a:ext uri="{FF2B5EF4-FFF2-40B4-BE49-F238E27FC236}">
              <a16:creationId xmlns:a16="http://schemas.microsoft.com/office/drawing/2014/main" id="{44126477-CBE9-4F33-B5F0-F74195EE2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0</xdr:row>
      <xdr:rowOff>61911</xdr:rowOff>
    </xdr:from>
    <xdr:to>
      <xdr:col>9</xdr:col>
      <xdr:colOff>462150</xdr:colOff>
      <xdr:row>21</xdr:row>
      <xdr:rowOff>21411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884F14-0A0D-4D7B-B8AD-9B2C1224E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495299</xdr:colOff>
      <xdr:row>0</xdr:row>
      <xdr:rowOff>57150</xdr:rowOff>
    </xdr:from>
    <xdr:to>
      <xdr:col>19</xdr:col>
      <xdr:colOff>519299</xdr:colOff>
      <xdr:row>21</xdr:row>
      <xdr:rowOff>16650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B26F80-CA35-48F3-806A-4FC704D3C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38100</xdr:colOff>
      <xdr:row>21</xdr:row>
      <xdr:rowOff>38100</xdr:rowOff>
    </xdr:from>
    <xdr:to>
      <xdr:col>6</xdr:col>
      <xdr:colOff>2169300</xdr:colOff>
      <xdr:row>41</xdr:row>
      <xdr:rowOff>188100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9DEDFAE-435B-4C7E-9229-0E839DA06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2381250</xdr:colOff>
      <xdr:row>21</xdr:row>
      <xdr:rowOff>38100</xdr:rowOff>
    </xdr:from>
    <xdr:to>
      <xdr:col>13</xdr:col>
      <xdr:colOff>35700</xdr:colOff>
      <xdr:row>41</xdr:row>
      <xdr:rowOff>188100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2B25353-D45E-4B5C-8D2F-D079BDA00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209550</xdr:colOff>
      <xdr:row>21</xdr:row>
      <xdr:rowOff>38100</xdr:rowOff>
    </xdr:from>
    <xdr:to>
      <xdr:col>19</xdr:col>
      <xdr:colOff>511950</xdr:colOff>
      <xdr:row>41</xdr:row>
      <xdr:rowOff>188100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03A1836-8CED-48F9-95A9-6B6978473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38101</xdr:colOff>
      <xdr:row>1</xdr:row>
      <xdr:rowOff>0</xdr:rowOff>
    </xdr:from>
    <xdr:to>
      <xdr:col>25</xdr:col>
      <xdr:colOff>352425</xdr:colOff>
      <xdr:row>29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93AB82-DA11-16FF-6066-C9822CBA898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8D194-1A03-4CF0-9EFD-7D1A8AEC589F}">
  <dimension ref="A1:Z49"/>
  <sheetViews>
    <sheetView showGridLines="0" tabSelected="1" zoomScaleNormal="100" workbookViewId="0"/>
  </sheetViews>
  <sheetFormatPr defaultRowHeight="14.5" x14ac:dyDescent="0.35"/>
  <sheetData>
    <row r="1" spans="1:26" x14ac:dyDescent="0.35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 x14ac:dyDescent="0.35">
      <c r="A2" s="74"/>
      <c r="B2" s="75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 x14ac:dyDescent="0.35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 x14ac:dyDescent="0.35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x14ac:dyDescent="0.35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 x14ac:dyDescent="0.35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 x14ac:dyDescent="0.35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 x14ac:dyDescent="0.35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 x14ac:dyDescent="0.35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 x14ac:dyDescent="0.35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 x14ac:dyDescent="0.35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x14ac:dyDescent="0.35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 x14ac:dyDescent="0.35">
      <c r="A13" s="76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 x14ac:dyDescent="0.35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 x14ac:dyDescent="0.35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 x14ac:dyDescent="0.35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 x14ac:dyDescent="0.35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 x14ac:dyDescent="0.35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 x14ac:dyDescent="0.35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 x14ac:dyDescent="0.35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x14ac:dyDescent="0.35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x14ac:dyDescent="0.35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x14ac:dyDescent="0.35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x14ac:dyDescent="0.35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x14ac:dyDescent="0.35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x14ac:dyDescent="0.35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x14ac:dyDescent="0.35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x14ac:dyDescent="0.35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x14ac:dyDescent="0.35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x14ac:dyDescent="0.35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x14ac:dyDescent="0.35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x14ac:dyDescent="0.35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x14ac:dyDescent="0.35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x14ac:dyDescent="0.35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x14ac:dyDescent="0.35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x14ac:dyDescent="0.35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x14ac:dyDescent="0.35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x14ac:dyDescent="0.35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20" customHeight="1" x14ac:dyDescent="0.35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x14ac:dyDescent="0.35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x14ac:dyDescent="0.35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x14ac:dyDescent="0.35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x14ac:dyDescent="0.35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x14ac:dyDescent="0.35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x14ac:dyDescent="0.35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x14ac:dyDescent="0.35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x14ac:dyDescent="0.35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x14ac:dyDescent="0.35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x14ac:dyDescent="0.35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B00CF-371E-40A2-B397-570A1B892CBF}">
  <dimension ref="A1:J17"/>
  <sheetViews>
    <sheetView zoomScaleNormal="100" workbookViewId="0">
      <selection activeCell="O29" sqref="O29"/>
    </sheetView>
  </sheetViews>
  <sheetFormatPr defaultRowHeight="14.5" x14ac:dyDescent="0.35"/>
  <cols>
    <col min="1" max="1" width="45.26953125" bestFit="1" customWidth="1"/>
    <col min="4" max="4" width="10.7265625" bestFit="1" customWidth="1"/>
    <col min="8" max="8" width="47.453125" bestFit="1" customWidth="1"/>
  </cols>
  <sheetData>
    <row r="1" spans="1:10" x14ac:dyDescent="0.35">
      <c r="A1" s="1" t="s">
        <v>81</v>
      </c>
    </row>
    <row r="2" spans="1:10" x14ac:dyDescent="0.35">
      <c r="A2" s="1" t="s">
        <v>1</v>
      </c>
      <c r="B2" s="1" t="s">
        <v>112</v>
      </c>
      <c r="C2" s="1" t="s">
        <v>113</v>
      </c>
      <c r="D2" s="1" t="s">
        <v>114</v>
      </c>
      <c r="E2" s="1" t="s">
        <v>115</v>
      </c>
      <c r="F2" s="1" t="s">
        <v>116</v>
      </c>
      <c r="G2" s="1" t="s">
        <v>117</v>
      </c>
      <c r="H2" s="1" t="str">
        <f>_xlfn.CONCAT(A1,": ",TEXT(A3,"0"))</f>
        <v>Ore equivalenti annuali [h]: 5788</v>
      </c>
      <c r="I2" s="1" t="s">
        <v>118</v>
      </c>
      <c r="J2" s="1" t="s">
        <v>119</v>
      </c>
    </row>
    <row r="3" spans="1:10" x14ac:dyDescent="0.35">
      <c r="A3" s="2">
        <f>'Approvvigionamento energia'!O2</f>
        <v>5788.1142869864707</v>
      </c>
      <c r="B3" s="2">
        <v>0</v>
      </c>
      <c r="C3" s="2">
        <v>8760</v>
      </c>
      <c r="D3" s="2">
        <v>180</v>
      </c>
      <c r="E3" s="2">
        <f>(D3/360)/3</f>
        <v>0.16666666666666666</v>
      </c>
      <c r="F3" s="2">
        <f>(D3/360)/3</f>
        <v>0.16666666666666666</v>
      </c>
      <c r="G3" s="2">
        <f>(D3/360)/3</f>
        <v>0.16666666666666666</v>
      </c>
      <c r="H3" s="2">
        <f>1-E3-F3-G3</f>
        <v>0.50000000000000011</v>
      </c>
      <c r="I3" s="2">
        <v>0.5</v>
      </c>
      <c r="J3" s="2">
        <v>0.5</v>
      </c>
    </row>
    <row r="4" spans="1:10" x14ac:dyDescent="0.35">
      <c r="I4" s="2">
        <f>1-(COS(RADIANS(D3)*(A3-B3)/(C3-B3))+1)/2</f>
        <v>0.74189979882171586</v>
      </c>
      <c r="J4" s="2">
        <f>(SIN(RADIANS(D3)*(A3-B3)/(C3-B3))+1)/2</f>
        <v>0.93758940495630538</v>
      </c>
    </row>
    <row r="8" spans="1:10" x14ac:dyDescent="0.35">
      <c r="A8" s="4" t="s">
        <v>120</v>
      </c>
    </row>
    <row r="9" spans="1:10" x14ac:dyDescent="0.35">
      <c r="A9" s="1" t="s">
        <v>1</v>
      </c>
      <c r="B9" s="1" t="s">
        <v>112</v>
      </c>
      <c r="C9" s="1" t="s">
        <v>113</v>
      </c>
      <c r="D9" s="1" t="s">
        <v>114</v>
      </c>
      <c r="E9" s="1" t="s">
        <v>115</v>
      </c>
      <c r="F9" s="1" t="s">
        <v>116</v>
      </c>
      <c r="G9" s="1" t="s">
        <v>117</v>
      </c>
      <c r="H9" s="1" t="str">
        <f>_xlfn.CONCAT(A8,": ",TEXT(A10,"0"))</f>
        <v>Massa annua idrogeno/potenzialita HRS [%]: 229</v>
      </c>
      <c r="I9" s="1" t="s">
        <v>118</v>
      </c>
      <c r="J9" s="1" t="s">
        <v>119</v>
      </c>
    </row>
    <row r="10" spans="1:10" x14ac:dyDescent="0.35">
      <c r="A10">
        <f>'Approvvigionamento energia'!O6*100</f>
        <v>229.15964395386575</v>
      </c>
      <c r="B10" s="2">
        <v>0</v>
      </c>
      <c r="C10" s="2">
        <v>300</v>
      </c>
      <c r="D10" s="2">
        <v>180</v>
      </c>
      <c r="E10" s="2">
        <f>(D10/360)/3</f>
        <v>0.16666666666666666</v>
      </c>
      <c r="F10" s="2">
        <f>(D10/360)/3</f>
        <v>0.16666666666666666</v>
      </c>
      <c r="G10" s="2">
        <f>(D10/360)/3</f>
        <v>0.16666666666666666</v>
      </c>
      <c r="H10" s="2">
        <f>1-E10-F10-G10</f>
        <v>0.50000000000000011</v>
      </c>
      <c r="I10" s="2">
        <v>0.5</v>
      </c>
      <c r="J10" s="2">
        <v>0.5</v>
      </c>
    </row>
    <row r="11" spans="1:10" x14ac:dyDescent="0.35">
      <c r="I11" s="2">
        <f>1-(COS(RADIANS(D10)*(A10-B10)/(C10-B10))+1)/2</f>
        <v>0.86861382538997534</v>
      </c>
      <c r="J11" s="2">
        <f>(SIN(RADIANS(D10)*(A10-B10)/(C10-B10))+1)/2</f>
        <v>0.83782221320003325</v>
      </c>
    </row>
    <row r="14" spans="1:10" x14ac:dyDescent="0.35">
      <c r="A14" s="4" t="s">
        <v>102</v>
      </c>
    </row>
    <row r="15" spans="1:10" x14ac:dyDescent="0.35">
      <c r="A15" s="1" t="s">
        <v>1</v>
      </c>
      <c r="B15" s="1" t="s">
        <v>112</v>
      </c>
      <c r="C15" s="1" t="s">
        <v>113</v>
      </c>
      <c r="D15" s="1" t="s">
        <v>114</v>
      </c>
      <c r="E15" s="1" t="s">
        <v>115</v>
      </c>
      <c r="F15" s="1" t="s">
        <v>116</v>
      </c>
      <c r="G15" s="1" t="s">
        <v>117</v>
      </c>
      <c r="H15" s="1" t="str">
        <f>_xlfn.CONCAT(A14,": ",TEXT(A16,"0"))</f>
        <v>Autoconsumo Energia approvvigionata totale [%]: 66</v>
      </c>
      <c r="I15" s="1" t="s">
        <v>118</v>
      </c>
      <c r="J15" s="1" t="s">
        <v>119</v>
      </c>
    </row>
    <row r="16" spans="1:10" x14ac:dyDescent="0.35">
      <c r="A16">
        <f>'Approvvigionamento energia'!O8*100</f>
        <v>66.40998053977944</v>
      </c>
      <c r="B16" s="2">
        <v>0</v>
      </c>
      <c r="C16" s="2">
        <v>100</v>
      </c>
      <c r="D16" s="2">
        <v>180</v>
      </c>
      <c r="E16" s="2">
        <f>(D16/360)/3</f>
        <v>0.16666666666666666</v>
      </c>
      <c r="F16" s="2">
        <f>(D16/360)/3</f>
        <v>0.16666666666666666</v>
      </c>
      <c r="G16" s="2">
        <f>(D16/360)/3</f>
        <v>0.16666666666666666</v>
      </c>
      <c r="H16" s="2">
        <f>1-E16-F16-G16</f>
        <v>0.50000000000000011</v>
      </c>
      <c r="I16" s="2">
        <v>0.5</v>
      </c>
      <c r="J16" s="2">
        <v>0.5</v>
      </c>
    </row>
    <row r="17" spans="9:10" x14ac:dyDescent="0.35">
      <c r="I17" s="2">
        <f>1-(COS(RADIANS(D16)*(A16-B16)/(C16-B16))+1)/2</f>
        <v>0.74650008080802555</v>
      </c>
      <c r="J17" s="2">
        <f>(SIN(RADIANS(D16)*(A16-B16)/(C16-B16))+1)/2</f>
        <v>0.93501460913587353</v>
      </c>
    </row>
  </sheetData>
  <sheetProtection algorithmName="SHA-512" hashValue="lE4PDuO3cJKXInYtH7/Qwcl7Abmy33e/Uk149uJHheFRyw9WokBBUBMY8vdyYFgW+Ct/aWi6klqEdJP/rtsZLw==" saltValue="Vk2VKTv0JI+H6DttHDmBjA==" spinCount="100000" sheet="1" objects="1" scenarios="1" selectLockedCell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A440C-FCEC-4BEF-84CF-BEC292102073}">
  <dimension ref="A1:B8787"/>
  <sheetViews>
    <sheetView workbookViewId="0">
      <selection activeCell="I34" sqref="I34"/>
    </sheetView>
  </sheetViews>
  <sheetFormatPr defaultRowHeight="14.5" x14ac:dyDescent="0.35"/>
  <cols>
    <col min="1" max="1" width="15.81640625" bestFit="1" customWidth="1"/>
  </cols>
  <sheetData>
    <row r="1" spans="1:2" x14ac:dyDescent="0.35">
      <c r="A1" t="s">
        <v>38</v>
      </c>
    </row>
    <row r="2" spans="1:2" x14ac:dyDescent="0.35">
      <c r="A2" t="s">
        <v>33</v>
      </c>
    </row>
    <row r="3" spans="1:2" x14ac:dyDescent="0.35">
      <c r="A3" t="s">
        <v>34</v>
      </c>
      <c r="B3" t="s">
        <v>35</v>
      </c>
    </row>
    <row r="4" spans="1:2" x14ac:dyDescent="0.35">
      <c r="A4" s="3">
        <v>42370</v>
      </c>
      <c r="B4">
        <v>0</v>
      </c>
    </row>
    <row r="5" spans="1:2" x14ac:dyDescent="0.35">
      <c r="A5" s="3">
        <v>42370.041666666664</v>
      </c>
      <c r="B5">
        <v>0</v>
      </c>
    </row>
    <row r="6" spans="1:2" x14ac:dyDescent="0.35">
      <c r="A6" s="3">
        <v>42370.083333333336</v>
      </c>
      <c r="B6">
        <v>0</v>
      </c>
    </row>
    <row r="7" spans="1:2" x14ac:dyDescent="0.35">
      <c r="A7" s="3">
        <v>42370.125</v>
      </c>
      <c r="B7">
        <v>0</v>
      </c>
    </row>
    <row r="8" spans="1:2" x14ac:dyDescent="0.35">
      <c r="A8" s="3">
        <v>42370.166666666664</v>
      </c>
      <c r="B8">
        <v>0</v>
      </c>
    </row>
    <row r="9" spans="1:2" x14ac:dyDescent="0.35">
      <c r="A9" s="3">
        <v>42370.208333333336</v>
      </c>
      <c r="B9">
        <v>0</v>
      </c>
    </row>
    <row r="10" spans="1:2" x14ac:dyDescent="0.35">
      <c r="A10" s="3">
        <v>42370.25</v>
      </c>
      <c r="B10">
        <v>5.0000000000000001E-3</v>
      </c>
    </row>
    <row r="11" spans="1:2" x14ac:dyDescent="0.35">
      <c r="A11" s="3">
        <v>42370.291666666664</v>
      </c>
      <c r="B11">
        <v>7.4999999999999997E-2</v>
      </c>
    </row>
    <row r="12" spans="1:2" x14ac:dyDescent="0.35">
      <c r="A12" s="3">
        <v>42370.333333333336</v>
      </c>
      <c r="B12">
        <v>0.19800000000000001</v>
      </c>
    </row>
    <row r="13" spans="1:2" x14ac:dyDescent="0.35">
      <c r="A13" s="3">
        <v>42370.375</v>
      </c>
      <c r="B13">
        <v>0.30199999999999999</v>
      </c>
    </row>
    <row r="14" spans="1:2" x14ac:dyDescent="0.35">
      <c r="A14" s="3">
        <v>42370.416666666664</v>
      </c>
      <c r="B14">
        <v>0.36399999999999999</v>
      </c>
    </row>
    <row r="15" spans="1:2" x14ac:dyDescent="0.35">
      <c r="A15" s="3">
        <v>42370.458333333336</v>
      </c>
      <c r="B15">
        <v>0.38</v>
      </c>
    </row>
    <row r="16" spans="1:2" x14ac:dyDescent="0.35">
      <c r="A16" s="3">
        <v>42370.5</v>
      </c>
      <c r="B16">
        <v>0.34100000000000003</v>
      </c>
    </row>
    <row r="17" spans="1:2" x14ac:dyDescent="0.35">
      <c r="A17" s="3">
        <v>42370.541666666664</v>
      </c>
      <c r="B17">
        <v>0.253</v>
      </c>
    </row>
    <row r="18" spans="1:2" x14ac:dyDescent="0.35">
      <c r="A18" s="3">
        <v>42370.583333333336</v>
      </c>
      <c r="B18">
        <v>0.125</v>
      </c>
    </row>
    <row r="19" spans="1:2" x14ac:dyDescent="0.35">
      <c r="A19" s="3">
        <v>42370.625</v>
      </c>
      <c r="B19">
        <v>1.2E-2</v>
      </c>
    </row>
    <row r="20" spans="1:2" x14ac:dyDescent="0.35">
      <c r="A20" s="3">
        <v>42370.666666666664</v>
      </c>
      <c r="B20">
        <v>0</v>
      </c>
    </row>
    <row r="21" spans="1:2" x14ac:dyDescent="0.35">
      <c r="A21" s="3">
        <v>42370.708333333336</v>
      </c>
      <c r="B21">
        <v>0</v>
      </c>
    </row>
    <row r="22" spans="1:2" x14ac:dyDescent="0.35">
      <c r="A22" s="3">
        <v>42370.75</v>
      </c>
      <c r="B22">
        <v>0</v>
      </c>
    </row>
    <row r="23" spans="1:2" x14ac:dyDescent="0.35">
      <c r="A23" s="3">
        <v>42370.791666666664</v>
      </c>
      <c r="B23">
        <v>0</v>
      </c>
    </row>
    <row r="24" spans="1:2" x14ac:dyDescent="0.35">
      <c r="A24" s="3">
        <v>42370.833333333336</v>
      </c>
      <c r="B24">
        <v>0</v>
      </c>
    </row>
    <row r="25" spans="1:2" x14ac:dyDescent="0.35">
      <c r="A25" s="3">
        <v>42370.875</v>
      </c>
      <c r="B25">
        <v>0</v>
      </c>
    </row>
    <row r="26" spans="1:2" x14ac:dyDescent="0.35">
      <c r="A26" s="3">
        <v>42370.916666666664</v>
      </c>
      <c r="B26">
        <v>0</v>
      </c>
    </row>
    <row r="27" spans="1:2" x14ac:dyDescent="0.35">
      <c r="A27" s="3">
        <v>42370.958333333336</v>
      </c>
      <c r="B27">
        <v>0</v>
      </c>
    </row>
    <row r="28" spans="1:2" x14ac:dyDescent="0.35">
      <c r="A28" s="3">
        <v>42371</v>
      </c>
      <c r="B28">
        <v>0</v>
      </c>
    </row>
    <row r="29" spans="1:2" x14ac:dyDescent="0.35">
      <c r="A29" s="3">
        <v>42371.041666666664</v>
      </c>
      <c r="B29">
        <v>0</v>
      </c>
    </row>
    <row r="30" spans="1:2" x14ac:dyDescent="0.35">
      <c r="A30" s="3">
        <v>42371.083333333336</v>
      </c>
      <c r="B30">
        <v>0</v>
      </c>
    </row>
    <row r="31" spans="1:2" x14ac:dyDescent="0.35">
      <c r="A31" s="3">
        <v>42371.125</v>
      </c>
      <c r="B31">
        <v>0</v>
      </c>
    </row>
    <row r="32" spans="1:2" x14ac:dyDescent="0.35">
      <c r="A32" s="3">
        <v>42371.166666666664</v>
      </c>
      <c r="B32">
        <v>0</v>
      </c>
    </row>
    <row r="33" spans="1:2" x14ac:dyDescent="0.35">
      <c r="A33" s="3">
        <v>42371.208333333336</v>
      </c>
      <c r="B33">
        <v>0</v>
      </c>
    </row>
    <row r="34" spans="1:2" x14ac:dyDescent="0.35">
      <c r="A34" s="3">
        <v>42371.25</v>
      </c>
      <c r="B34">
        <v>3.0000000000000001E-3</v>
      </c>
    </row>
    <row r="35" spans="1:2" x14ac:dyDescent="0.35">
      <c r="A35" s="3">
        <v>42371.291666666664</v>
      </c>
      <c r="B35">
        <v>4.3999999999999997E-2</v>
      </c>
    </row>
    <row r="36" spans="1:2" x14ac:dyDescent="0.35">
      <c r="A36" s="3">
        <v>42371.333333333336</v>
      </c>
      <c r="B36">
        <v>0.105</v>
      </c>
    </row>
    <row r="37" spans="1:2" x14ac:dyDescent="0.35">
      <c r="A37" s="3">
        <v>42371.375</v>
      </c>
      <c r="B37">
        <v>0.157</v>
      </c>
    </row>
    <row r="38" spans="1:2" x14ac:dyDescent="0.35">
      <c r="A38" s="3">
        <v>42371.416666666664</v>
      </c>
      <c r="B38">
        <v>0.18099999999999999</v>
      </c>
    </row>
    <row r="39" spans="1:2" x14ac:dyDescent="0.35">
      <c r="A39" s="3">
        <v>42371.458333333336</v>
      </c>
      <c r="B39">
        <v>0.17899999999999999</v>
      </c>
    </row>
    <row r="40" spans="1:2" x14ac:dyDescent="0.35">
      <c r="A40" s="3">
        <v>42371.5</v>
      </c>
      <c r="B40">
        <v>0.158</v>
      </c>
    </row>
    <row r="41" spans="1:2" x14ac:dyDescent="0.35">
      <c r="A41" s="3">
        <v>42371.541666666664</v>
      </c>
      <c r="B41">
        <v>0.114</v>
      </c>
    </row>
    <row r="42" spans="1:2" x14ac:dyDescent="0.35">
      <c r="A42" s="3">
        <v>42371.583333333336</v>
      </c>
      <c r="B42">
        <v>5.8000000000000003E-2</v>
      </c>
    </row>
    <row r="43" spans="1:2" x14ac:dyDescent="0.35">
      <c r="A43" s="3">
        <v>42371.625</v>
      </c>
      <c r="B43">
        <v>7.0000000000000001E-3</v>
      </c>
    </row>
    <row r="44" spans="1:2" x14ac:dyDescent="0.35">
      <c r="A44" s="3">
        <v>42371.666666666664</v>
      </c>
      <c r="B44">
        <v>0</v>
      </c>
    </row>
    <row r="45" spans="1:2" x14ac:dyDescent="0.35">
      <c r="A45" s="3">
        <v>42371.708333333336</v>
      </c>
      <c r="B45">
        <v>0</v>
      </c>
    </row>
    <row r="46" spans="1:2" x14ac:dyDescent="0.35">
      <c r="A46" s="3">
        <v>42371.75</v>
      </c>
      <c r="B46">
        <v>0</v>
      </c>
    </row>
    <row r="47" spans="1:2" x14ac:dyDescent="0.35">
      <c r="A47" s="3">
        <v>42371.791666666664</v>
      </c>
      <c r="B47">
        <v>0</v>
      </c>
    </row>
    <row r="48" spans="1:2" x14ac:dyDescent="0.35">
      <c r="A48" s="3">
        <v>42371.833333333336</v>
      </c>
      <c r="B48">
        <v>0</v>
      </c>
    </row>
    <row r="49" spans="1:2" x14ac:dyDescent="0.35">
      <c r="A49" s="3">
        <v>42371.875</v>
      </c>
      <c r="B49">
        <v>0</v>
      </c>
    </row>
    <row r="50" spans="1:2" x14ac:dyDescent="0.35">
      <c r="A50" s="3">
        <v>42371.916666666664</v>
      </c>
      <c r="B50">
        <v>0</v>
      </c>
    </row>
    <row r="51" spans="1:2" x14ac:dyDescent="0.35">
      <c r="A51" s="3">
        <v>42371.958333333336</v>
      </c>
      <c r="B51">
        <v>0</v>
      </c>
    </row>
    <row r="52" spans="1:2" x14ac:dyDescent="0.35">
      <c r="A52" s="3">
        <v>42372</v>
      </c>
      <c r="B52">
        <v>0</v>
      </c>
    </row>
    <row r="53" spans="1:2" x14ac:dyDescent="0.35">
      <c r="A53" s="3">
        <v>42372.041666666664</v>
      </c>
      <c r="B53">
        <v>0</v>
      </c>
    </row>
    <row r="54" spans="1:2" x14ac:dyDescent="0.35">
      <c r="A54" s="3">
        <v>42372.083333333336</v>
      </c>
      <c r="B54">
        <v>0</v>
      </c>
    </row>
    <row r="55" spans="1:2" x14ac:dyDescent="0.35">
      <c r="A55" s="3">
        <v>42372.125</v>
      </c>
      <c r="B55">
        <v>0</v>
      </c>
    </row>
    <row r="56" spans="1:2" x14ac:dyDescent="0.35">
      <c r="A56" s="3">
        <v>42372.166666666664</v>
      </c>
      <c r="B56">
        <v>0</v>
      </c>
    </row>
    <row r="57" spans="1:2" x14ac:dyDescent="0.35">
      <c r="A57" s="3">
        <v>42372.208333333336</v>
      </c>
      <c r="B57">
        <v>0</v>
      </c>
    </row>
    <row r="58" spans="1:2" x14ac:dyDescent="0.35">
      <c r="A58" s="3">
        <v>42372.25</v>
      </c>
      <c r="B58">
        <v>1E-3</v>
      </c>
    </row>
    <row r="59" spans="1:2" x14ac:dyDescent="0.35">
      <c r="A59" s="3">
        <v>42372.291666666664</v>
      </c>
      <c r="B59">
        <v>5.6000000000000001E-2</v>
      </c>
    </row>
    <row r="60" spans="1:2" x14ac:dyDescent="0.35">
      <c r="A60" s="3">
        <v>42372.333333333336</v>
      </c>
      <c r="B60">
        <v>0.184</v>
      </c>
    </row>
    <row r="61" spans="1:2" x14ac:dyDescent="0.35">
      <c r="A61" s="3">
        <v>42372.375</v>
      </c>
      <c r="B61">
        <v>0.316</v>
      </c>
    </row>
    <row r="62" spans="1:2" x14ac:dyDescent="0.35">
      <c r="A62" s="3">
        <v>42372.416666666664</v>
      </c>
      <c r="B62">
        <v>0.40100000000000002</v>
      </c>
    </row>
    <row r="63" spans="1:2" x14ac:dyDescent="0.35">
      <c r="A63" s="3">
        <v>42372.458333333336</v>
      </c>
      <c r="B63">
        <v>0.41899999999999998</v>
      </c>
    </row>
    <row r="64" spans="1:2" x14ac:dyDescent="0.35">
      <c r="A64" s="3">
        <v>42372.5</v>
      </c>
      <c r="B64">
        <v>0.36799999999999999</v>
      </c>
    </row>
    <row r="65" spans="1:2" x14ac:dyDescent="0.35">
      <c r="A65" s="3">
        <v>42372.541666666664</v>
      </c>
      <c r="B65">
        <v>0.27400000000000002</v>
      </c>
    </row>
    <row r="66" spans="1:2" x14ac:dyDescent="0.35">
      <c r="A66" s="3">
        <v>42372.583333333336</v>
      </c>
      <c r="B66">
        <v>0.14199999999999999</v>
      </c>
    </row>
    <row r="67" spans="1:2" x14ac:dyDescent="0.35">
      <c r="A67" s="3">
        <v>42372.625</v>
      </c>
      <c r="B67">
        <v>1.4999999999999999E-2</v>
      </c>
    </row>
    <row r="68" spans="1:2" x14ac:dyDescent="0.35">
      <c r="A68" s="3">
        <v>42372.666666666664</v>
      </c>
      <c r="B68">
        <v>0</v>
      </c>
    </row>
    <row r="69" spans="1:2" x14ac:dyDescent="0.35">
      <c r="A69" s="3">
        <v>42372.708333333336</v>
      </c>
      <c r="B69">
        <v>0</v>
      </c>
    </row>
    <row r="70" spans="1:2" x14ac:dyDescent="0.35">
      <c r="A70" s="3">
        <v>42372.75</v>
      </c>
      <c r="B70">
        <v>0</v>
      </c>
    </row>
    <row r="71" spans="1:2" x14ac:dyDescent="0.35">
      <c r="A71" s="3">
        <v>42372.791666666664</v>
      </c>
      <c r="B71">
        <v>0</v>
      </c>
    </row>
    <row r="72" spans="1:2" x14ac:dyDescent="0.35">
      <c r="A72" s="3">
        <v>42372.833333333336</v>
      </c>
      <c r="B72">
        <v>0</v>
      </c>
    </row>
    <row r="73" spans="1:2" x14ac:dyDescent="0.35">
      <c r="A73" s="3">
        <v>42372.875</v>
      </c>
      <c r="B73">
        <v>0</v>
      </c>
    </row>
    <row r="74" spans="1:2" x14ac:dyDescent="0.35">
      <c r="A74" s="3">
        <v>42372.916666666664</v>
      </c>
      <c r="B74">
        <v>0</v>
      </c>
    </row>
    <row r="75" spans="1:2" x14ac:dyDescent="0.35">
      <c r="A75" s="3">
        <v>42372.958333333336</v>
      </c>
      <c r="B75">
        <v>0</v>
      </c>
    </row>
    <row r="76" spans="1:2" x14ac:dyDescent="0.35">
      <c r="A76" s="3">
        <v>42373</v>
      </c>
      <c r="B76">
        <v>0</v>
      </c>
    </row>
    <row r="77" spans="1:2" x14ac:dyDescent="0.35">
      <c r="A77" s="3">
        <v>42373.041666666664</v>
      </c>
      <c r="B77">
        <v>0</v>
      </c>
    </row>
    <row r="78" spans="1:2" x14ac:dyDescent="0.35">
      <c r="A78" s="3">
        <v>42373.083333333336</v>
      </c>
      <c r="B78">
        <v>0</v>
      </c>
    </row>
    <row r="79" spans="1:2" x14ac:dyDescent="0.35">
      <c r="A79" s="3">
        <v>42373.125</v>
      </c>
      <c r="B79">
        <v>0</v>
      </c>
    </row>
    <row r="80" spans="1:2" x14ac:dyDescent="0.35">
      <c r="A80" s="3">
        <v>42373.166666666664</v>
      </c>
      <c r="B80">
        <v>0</v>
      </c>
    </row>
    <row r="81" spans="1:2" x14ac:dyDescent="0.35">
      <c r="A81" s="3">
        <v>42373.208333333336</v>
      </c>
      <c r="B81">
        <v>0</v>
      </c>
    </row>
    <row r="82" spans="1:2" x14ac:dyDescent="0.35">
      <c r="A82" s="3">
        <v>42373.25</v>
      </c>
      <c r="B82">
        <v>0</v>
      </c>
    </row>
    <row r="83" spans="1:2" x14ac:dyDescent="0.35">
      <c r="A83" s="3">
        <v>42373.291666666664</v>
      </c>
      <c r="B83">
        <v>1.4999999999999999E-2</v>
      </c>
    </row>
    <row r="84" spans="1:2" x14ac:dyDescent="0.35">
      <c r="A84" s="3">
        <v>42373.333333333336</v>
      </c>
      <c r="B84">
        <v>6.6000000000000003E-2</v>
      </c>
    </row>
    <row r="85" spans="1:2" x14ac:dyDescent="0.35">
      <c r="A85" s="3">
        <v>42373.375</v>
      </c>
      <c r="B85">
        <v>0.126</v>
      </c>
    </row>
    <row r="86" spans="1:2" x14ac:dyDescent="0.35">
      <c r="A86" s="3">
        <v>42373.416666666664</v>
      </c>
      <c r="B86">
        <v>0.16200000000000001</v>
      </c>
    </row>
    <row r="87" spans="1:2" x14ac:dyDescent="0.35">
      <c r="A87" s="3">
        <v>42373.458333333336</v>
      </c>
      <c r="B87">
        <v>0.185</v>
      </c>
    </row>
    <row r="88" spans="1:2" x14ac:dyDescent="0.35">
      <c r="A88" s="3">
        <v>42373.5</v>
      </c>
      <c r="B88">
        <v>0.183</v>
      </c>
    </row>
    <row r="89" spans="1:2" x14ac:dyDescent="0.35">
      <c r="A89" s="3">
        <v>42373.541666666664</v>
      </c>
      <c r="B89">
        <v>0.14399999999999999</v>
      </c>
    </row>
    <row r="90" spans="1:2" x14ac:dyDescent="0.35">
      <c r="A90" s="3">
        <v>42373.583333333336</v>
      </c>
      <c r="B90">
        <v>7.9000000000000001E-2</v>
      </c>
    </row>
    <row r="91" spans="1:2" x14ac:dyDescent="0.35">
      <c r="A91" s="3">
        <v>42373.625</v>
      </c>
      <c r="B91">
        <v>0.01</v>
      </c>
    </row>
    <row r="92" spans="1:2" x14ac:dyDescent="0.35">
      <c r="A92" s="3">
        <v>42373.666666666664</v>
      </c>
      <c r="B92">
        <v>0</v>
      </c>
    </row>
    <row r="93" spans="1:2" x14ac:dyDescent="0.35">
      <c r="A93" s="3">
        <v>42373.708333333336</v>
      </c>
      <c r="B93">
        <v>0</v>
      </c>
    </row>
    <row r="94" spans="1:2" x14ac:dyDescent="0.35">
      <c r="A94" s="3">
        <v>42373.75</v>
      </c>
      <c r="B94">
        <v>0</v>
      </c>
    </row>
    <row r="95" spans="1:2" x14ac:dyDescent="0.35">
      <c r="A95" s="3">
        <v>42373.791666666664</v>
      </c>
      <c r="B95">
        <v>0</v>
      </c>
    </row>
    <row r="96" spans="1:2" x14ac:dyDescent="0.35">
      <c r="A96" s="3">
        <v>42373.833333333336</v>
      </c>
      <c r="B96">
        <v>0</v>
      </c>
    </row>
    <row r="97" spans="1:2" x14ac:dyDescent="0.35">
      <c r="A97" s="3">
        <v>42373.875</v>
      </c>
      <c r="B97">
        <v>0</v>
      </c>
    </row>
    <row r="98" spans="1:2" x14ac:dyDescent="0.35">
      <c r="A98" s="3">
        <v>42373.916666666664</v>
      </c>
      <c r="B98">
        <v>0</v>
      </c>
    </row>
    <row r="99" spans="1:2" x14ac:dyDescent="0.35">
      <c r="A99" s="3">
        <v>42373.958333333336</v>
      </c>
      <c r="B99">
        <v>0</v>
      </c>
    </row>
    <row r="100" spans="1:2" x14ac:dyDescent="0.35">
      <c r="A100" s="3">
        <v>42374</v>
      </c>
      <c r="B100">
        <v>0</v>
      </c>
    </row>
    <row r="101" spans="1:2" x14ac:dyDescent="0.35">
      <c r="A101" s="3">
        <v>42374.041666666664</v>
      </c>
      <c r="B101">
        <v>0</v>
      </c>
    </row>
    <row r="102" spans="1:2" x14ac:dyDescent="0.35">
      <c r="A102" s="3">
        <v>42374.083333333336</v>
      </c>
      <c r="B102">
        <v>0</v>
      </c>
    </row>
    <row r="103" spans="1:2" x14ac:dyDescent="0.35">
      <c r="A103" s="3">
        <v>42374.125</v>
      </c>
      <c r="B103">
        <v>0</v>
      </c>
    </row>
    <row r="104" spans="1:2" x14ac:dyDescent="0.35">
      <c r="A104" s="3">
        <v>42374.166666666664</v>
      </c>
      <c r="B104">
        <v>0</v>
      </c>
    </row>
    <row r="105" spans="1:2" x14ac:dyDescent="0.35">
      <c r="A105" s="3">
        <v>42374.208333333336</v>
      </c>
      <c r="B105">
        <v>0</v>
      </c>
    </row>
    <row r="106" spans="1:2" x14ac:dyDescent="0.35">
      <c r="A106" s="3">
        <v>42374.25</v>
      </c>
      <c r="B106">
        <v>2E-3</v>
      </c>
    </row>
    <row r="107" spans="1:2" x14ac:dyDescent="0.35">
      <c r="A107" s="3">
        <v>42374.291666666664</v>
      </c>
      <c r="B107">
        <v>3.7999999999999999E-2</v>
      </c>
    </row>
    <row r="108" spans="1:2" x14ac:dyDescent="0.35">
      <c r="A108" s="3">
        <v>42374.333333333336</v>
      </c>
      <c r="B108">
        <v>0.115</v>
      </c>
    </row>
    <row r="109" spans="1:2" x14ac:dyDescent="0.35">
      <c r="A109" s="3">
        <v>42374.375</v>
      </c>
      <c r="B109">
        <v>0.188</v>
      </c>
    </row>
    <row r="110" spans="1:2" x14ac:dyDescent="0.35">
      <c r="A110" s="3">
        <v>42374.416666666664</v>
      </c>
      <c r="B110">
        <v>0.23799999999999999</v>
      </c>
    </row>
    <row r="111" spans="1:2" x14ac:dyDescent="0.35">
      <c r="A111" s="3">
        <v>42374.458333333336</v>
      </c>
      <c r="B111">
        <v>0.24299999999999999</v>
      </c>
    </row>
    <row r="112" spans="1:2" x14ac:dyDescent="0.35">
      <c r="A112" s="3">
        <v>42374.5</v>
      </c>
      <c r="B112">
        <v>0.21299999999999999</v>
      </c>
    </row>
    <row r="113" spans="1:2" x14ac:dyDescent="0.35">
      <c r="A113" s="3">
        <v>42374.541666666664</v>
      </c>
      <c r="B113">
        <v>0.158</v>
      </c>
    </row>
    <row r="114" spans="1:2" x14ac:dyDescent="0.35">
      <c r="A114" s="3">
        <v>42374.583333333336</v>
      </c>
      <c r="B114">
        <v>8.4000000000000005E-2</v>
      </c>
    </row>
    <row r="115" spans="1:2" x14ac:dyDescent="0.35">
      <c r="A115" s="3">
        <v>42374.625</v>
      </c>
      <c r="B115">
        <v>1.2999999999999999E-2</v>
      </c>
    </row>
    <row r="116" spans="1:2" x14ac:dyDescent="0.35">
      <c r="A116" s="3">
        <v>42374.666666666664</v>
      </c>
      <c r="B116">
        <v>0</v>
      </c>
    </row>
    <row r="117" spans="1:2" x14ac:dyDescent="0.35">
      <c r="A117" s="3">
        <v>42374.708333333336</v>
      </c>
      <c r="B117">
        <v>0</v>
      </c>
    </row>
    <row r="118" spans="1:2" x14ac:dyDescent="0.35">
      <c r="A118" s="3">
        <v>42374.75</v>
      </c>
      <c r="B118">
        <v>0</v>
      </c>
    </row>
    <row r="119" spans="1:2" x14ac:dyDescent="0.35">
      <c r="A119" s="3">
        <v>42374.791666666664</v>
      </c>
      <c r="B119">
        <v>0</v>
      </c>
    </row>
    <row r="120" spans="1:2" x14ac:dyDescent="0.35">
      <c r="A120" s="3">
        <v>42374.833333333336</v>
      </c>
      <c r="B120">
        <v>0</v>
      </c>
    </row>
    <row r="121" spans="1:2" x14ac:dyDescent="0.35">
      <c r="A121" s="3">
        <v>42374.875</v>
      </c>
      <c r="B121">
        <v>0</v>
      </c>
    </row>
    <row r="122" spans="1:2" x14ac:dyDescent="0.35">
      <c r="A122" s="3">
        <v>42374.916666666664</v>
      </c>
      <c r="B122">
        <v>0</v>
      </c>
    </row>
    <row r="123" spans="1:2" x14ac:dyDescent="0.35">
      <c r="A123" s="3">
        <v>42374.958333333336</v>
      </c>
      <c r="B123">
        <v>0</v>
      </c>
    </row>
    <row r="124" spans="1:2" x14ac:dyDescent="0.35">
      <c r="A124" s="3">
        <v>42375</v>
      </c>
      <c r="B124">
        <v>0</v>
      </c>
    </row>
    <row r="125" spans="1:2" x14ac:dyDescent="0.35">
      <c r="A125" s="3">
        <v>42375.041666666664</v>
      </c>
      <c r="B125">
        <v>0</v>
      </c>
    </row>
    <row r="126" spans="1:2" x14ac:dyDescent="0.35">
      <c r="A126" s="3">
        <v>42375.083333333336</v>
      </c>
      <c r="B126">
        <v>0</v>
      </c>
    </row>
    <row r="127" spans="1:2" x14ac:dyDescent="0.35">
      <c r="A127" s="3">
        <v>42375.125</v>
      </c>
      <c r="B127">
        <v>0</v>
      </c>
    </row>
    <row r="128" spans="1:2" x14ac:dyDescent="0.35">
      <c r="A128" s="3">
        <v>42375.166666666664</v>
      </c>
      <c r="B128">
        <v>0</v>
      </c>
    </row>
    <row r="129" spans="1:2" x14ac:dyDescent="0.35">
      <c r="A129" s="3">
        <v>42375.208333333336</v>
      </c>
      <c r="B129">
        <v>0</v>
      </c>
    </row>
    <row r="130" spans="1:2" x14ac:dyDescent="0.35">
      <c r="A130" s="3">
        <v>42375.25</v>
      </c>
      <c r="B130">
        <v>0</v>
      </c>
    </row>
    <row r="131" spans="1:2" x14ac:dyDescent="0.35">
      <c r="A131" s="3">
        <v>42375.291666666664</v>
      </c>
      <c r="B131">
        <v>3.2000000000000001E-2</v>
      </c>
    </row>
    <row r="132" spans="1:2" x14ac:dyDescent="0.35">
      <c r="A132" s="3">
        <v>42375.333333333336</v>
      </c>
      <c r="B132">
        <v>0.104</v>
      </c>
    </row>
    <row r="133" spans="1:2" x14ac:dyDescent="0.35">
      <c r="A133" s="3">
        <v>42375.375</v>
      </c>
      <c r="B133">
        <v>0.17299999999999999</v>
      </c>
    </row>
    <row r="134" spans="1:2" x14ac:dyDescent="0.35">
      <c r="A134" s="3">
        <v>42375.416666666664</v>
      </c>
      <c r="B134">
        <v>0.219</v>
      </c>
    </row>
    <row r="135" spans="1:2" x14ac:dyDescent="0.35">
      <c r="A135" s="3">
        <v>42375.458333333336</v>
      </c>
      <c r="B135">
        <v>0.23200000000000001</v>
      </c>
    </row>
    <row r="136" spans="1:2" x14ac:dyDescent="0.35">
      <c r="A136" s="3">
        <v>42375.5</v>
      </c>
      <c r="B136">
        <v>0.223</v>
      </c>
    </row>
    <row r="137" spans="1:2" x14ac:dyDescent="0.35">
      <c r="A137" s="3">
        <v>42375.541666666664</v>
      </c>
      <c r="B137">
        <v>0.185</v>
      </c>
    </row>
    <row r="138" spans="1:2" x14ac:dyDescent="0.35">
      <c r="A138" s="3">
        <v>42375.583333333336</v>
      </c>
      <c r="B138">
        <v>0.107</v>
      </c>
    </row>
    <row r="139" spans="1:2" x14ac:dyDescent="0.35">
      <c r="A139" s="3">
        <v>42375.625</v>
      </c>
      <c r="B139">
        <v>1.7000000000000001E-2</v>
      </c>
    </row>
    <row r="140" spans="1:2" x14ac:dyDescent="0.35">
      <c r="A140" s="3">
        <v>42375.666666666664</v>
      </c>
      <c r="B140">
        <v>0</v>
      </c>
    </row>
    <row r="141" spans="1:2" x14ac:dyDescent="0.35">
      <c r="A141" s="3">
        <v>42375.708333333336</v>
      </c>
      <c r="B141">
        <v>0</v>
      </c>
    </row>
    <row r="142" spans="1:2" x14ac:dyDescent="0.35">
      <c r="A142" s="3">
        <v>42375.75</v>
      </c>
      <c r="B142">
        <v>0</v>
      </c>
    </row>
    <row r="143" spans="1:2" x14ac:dyDescent="0.35">
      <c r="A143" s="3">
        <v>42375.791666666664</v>
      </c>
      <c r="B143">
        <v>0</v>
      </c>
    </row>
    <row r="144" spans="1:2" x14ac:dyDescent="0.35">
      <c r="A144" s="3">
        <v>42375.833333333336</v>
      </c>
      <c r="B144">
        <v>0</v>
      </c>
    </row>
    <row r="145" spans="1:2" x14ac:dyDescent="0.35">
      <c r="A145" s="3">
        <v>42375.875</v>
      </c>
      <c r="B145">
        <v>0</v>
      </c>
    </row>
    <row r="146" spans="1:2" x14ac:dyDescent="0.35">
      <c r="A146" s="3">
        <v>42375.916666666664</v>
      </c>
      <c r="B146">
        <v>0</v>
      </c>
    </row>
    <row r="147" spans="1:2" x14ac:dyDescent="0.35">
      <c r="A147" s="3">
        <v>42375.958333333336</v>
      </c>
      <c r="B147">
        <v>0</v>
      </c>
    </row>
    <row r="148" spans="1:2" x14ac:dyDescent="0.35">
      <c r="A148" s="3">
        <v>42376</v>
      </c>
      <c r="B148">
        <v>0</v>
      </c>
    </row>
    <row r="149" spans="1:2" x14ac:dyDescent="0.35">
      <c r="A149" s="3">
        <v>42376.041666666664</v>
      </c>
      <c r="B149">
        <v>0</v>
      </c>
    </row>
    <row r="150" spans="1:2" x14ac:dyDescent="0.35">
      <c r="A150" s="3">
        <v>42376.083333333336</v>
      </c>
      <c r="B150">
        <v>0</v>
      </c>
    </row>
    <row r="151" spans="1:2" x14ac:dyDescent="0.35">
      <c r="A151" s="3">
        <v>42376.125</v>
      </c>
      <c r="B151">
        <v>0</v>
      </c>
    </row>
    <row r="152" spans="1:2" x14ac:dyDescent="0.35">
      <c r="A152" s="3">
        <v>42376.166666666664</v>
      </c>
      <c r="B152">
        <v>0</v>
      </c>
    </row>
    <row r="153" spans="1:2" x14ac:dyDescent="0.35">
      <c r="A153" s="3">
        <v>42376.208333333336</v>
      </c>
      <c r="B153">
        <v>0</v>
      </c>
    </row>
    <row r="154" spans="1:2" x14ac:dyDescent="0.35">
      <c r="A154" s="3">
        <v>42376.25</v>
      </c>
      <c r="B154">
        <v>4.0000000000000001E-3</v>
      </c>
    </row>
    <row r="155" spans="1:2" x14ac:dyDescent="0.35">
      <c r="A155" s="3">
        <v>42376.291666666664</v>
      </c>
      <c r="B155">
        <v>8.2000000000000003E-2</v>
      </c>
    </row>
    <row r="156" spans="1:2" x14ac:dyDescent="0.35">
      <c r="A156" s="3">
        <v>42376.333333333336</v>
      </c>
      <c r="B156">
        <v>0.18</v>
      </c>
    </row>
    <row r="157" spans="1:2" x14ac:dyDescent="0.35">
      <c r="A157" s="3">
        <v>42376.375</v>
      </c>
      <c r="B157">
        <v>0.25600000000000001</v>
      </c>
    </row>
    <row r="158" spans="1:2" x14ac:dyDescent="0.35">
      <c r="A158" s="3">
        <v>42376.416666666664</v>
      </c>
      <c r="B158">
        <v>0.316</v>
      </c>
    </row>
    <row r="159" spans="1:2" x14ac:dyDescent="0.35">
      <c r="A159" s="3">
        <v>42376.458333333336</v>
      </c>
      <c r="B159">
        <v>0.32100000000000001</v>
      </c>
    </row>
    <row r="160" spans="1:2" x14ac:dyDescent="0.35">
      <c r="A160" s="3">
        <v>42376.5</v>
      </c>
      <c r="B160">
        <v>0.28199999999999997</v>
      </c>
    </row>
    <row r="161" spans="1:2" x14ac:dyDescent="0.35">
      <c r="A161" s="3">
        <v>42376.541666666664</v>
      </c>
      <c r="B161">
        <v>0.20699999999999999</v>
      </c>
    </row>
    <row r="162" spans="1:2" x14ac:dyDescent="0.35">
      <c r="A162" s="3">
        <v>42376.583333333336</v>
      </c>
      <c r="B162">
        <v>9.9000000000000005E-2</v>
      </c>
    </row>
    <row r="163" spans="1:2" x14ac:dyDescent="0.35">
      <c r="A163" s="3">
        <v>42376.625</v>
      </c>
      <c r="B163">
        <v>1.2E-2</v>
      </c>
    </row>
    <row r="164" spans="1:2" x14ac:dyDescent="0.35">
      <c r="A164" s="3">
        <v>42376.666666666664</v>
      </c>
      <c r="B164">
        <v>0</v>
      </c>
    </row>
    <row r="165" spans="1:2" x14ac:dyDescent="0.35">
      <c r="A165" s="3">
        <v>42376.708333333336</v>
      </c>
      <c r="B165">
        <v>0</v>
      </c>
    </row>
    <row r="166" spans="1:2" x14ac:dyDescent="0.35">
      <c r="A166" s="3">
        <v>42376.75</v>
      </c>
      <c r="B166">
        <v>0</v>
      </c>
    </row>
    <row r="167" spans="1:2" x14ac:dyDescent="0.35">
      <c r="A167" s="3">
        <v>42376.791666666664</v>
      </c>
      <c r="B167">
        <v>0</v>
      </c>
    </row>
    <row r="168" spans="1:2" x14ac:dyDescent="0.35">
      <c r="A168" s="3">
        <v>42376.833333333336</v>
      </c>
      <c r="B168">
        <v>0</v>
      </c>
    </row>
    <row r="169" spans="1:2" x14ac:dyDescent="0.35">
      <c r="A169" s="3">
        <v>42376.875</v>
      </c>
      <c r="B169">
        <v>0</v>
      </c>
    </row>
    <row r="170" spans="1:2" x14ac:dyDescent="0.35">
      <c r="A170" s="3">
        <v>42376.916666666664</v>
      </c>
      <c r="B170">
        <v>0</v>
      </c>
    </row>
    <row r="171" spans="1:2" x14ac:dyDescent="0.35">
      <c r="A171" s="3">
        <v>42376.958333333336</v>
      </c>
      <c r="B171">
        <v>0</v>
      </c>
    </row>
    <row r="172" spans="1:2" x14ac:dyDescent="0.35">
      <c r="A172" s="3">
        <v>42377</v>
      </c>
      <c r="B172">
        <v>0</v>
      </c>
    </row>
    <row r="173" spans="1:2" x14ac:dyDescent="0.35">
      <c r="A173" s="3">
        <v>42377.041666666664</v>
      </c>
      <c r="B173">
        <v>0</v>
      </c>
    </row>
    <row r="174" spans="1:2" x14ac:dyDescent="0.35">
      <c r="A174" s="3">
        <v>42377.083333333336</v>
      </c>
      <c r="B174">
        <v>0</v>
      </c>
    </row>
    <row r="175" spans="1:2" x14ac:dyDescent="0.35">
      <c r="A175" s="3">
        <v>42377.125</v>
      </c>
      <c r="B175">
        <v>0</v>
      </c>
    </row>
    <row r="176" spans="1:2" x14ac:dyDescent="0.35">
      <c r="A176" s="3">
        <v>42377.166666666664</v>
      </c>
      <c r="B176">
        <v>0</v>
      </c>
    </row>
    <row r="177" spans="1:2" x14ac:dyDescent="0.35">
      <c r="A177" s="3">
        <v>42377.208333333336</v>
      </c>
      <c r="B177">
        <v>0</v>
      </c>
    </row>
    <row r="178" spans="1:2" x14ac:dyDescent="0.35">
      <c r="A178" s="3">
        <v>42377.25</v>
      </c>
      <c r="B178">
        <v>4.0000000000000001E-3</v>
      </c>
    </row>
    <row r="179" spans="1:2" x14ac:dyDescent="0.35">
      <c r="A179" s="3">
        <v>42377.291666666664</v>
      </c>
      <c r="B179">
        <v>5.8999999999999997E-2</v>
      </c>
    </row>
    <row r="180" spans="1:2" x14ac:dyDescent="0.35">
      <c r="A180" s="3">
        <v>42377.333333333336</v>
      </c>
      <c r="B180">
        <v>0.16600000000000001</v>
      </c>
    </row>
    <row r="181" spans="1:2" x14ac:dyDescent="0.35">
      <c r="A181" s="3">
        <v>42377.375</v>
      </c>
      <c r="B181">
        <v>0.28100000000000003</v>
      </c>
    </row>
    <row r="182" spans="1:2" x14ac:dyDescent="0.35">
      <c r="A182" s="3">
        <v>42377.416666666664</v>
      </c>
      <c r="B182">
        <v>0.35699999999999998</v>
      </c>
    </row>
    <row r="183" spans="1:2" x14ac:dyDescent="0.35">
      <c r="A183" s="3">
        <v>42377.458333333336</v>
      </c>
      <c r="B183">
        <v>0.376</v>
      </c>
    </row>
    <row r="184" spans="1:2" x14ac:dyDescent="0.35">
      <c r="A184" s="3">
        <v>42377.5</v>
      </c>
      <c r="B184">
        <v>0.34200000000000003</v>
      </c>
    </row>
    <row r="185" spans="1:2" x14ac:dyDescent="0.35">
      <c r="A185" s="3">
        <v>42377.541666666664</v>
      </c>
      <c r="B185">
        <v>0.26200000000000001</v>
      </c>
    </row>
    <row r="186" spans="1:2" x14ac:dyDescent="0.35">
      <c r="A186" s="3">
        <v>42377.583333333336</v>
      </c>
      <c r="B186">
        <v>0.13500000000000001</v>
      </c>
    </row>
    <row r="187" spans="1:2" x14ac:dyDescent="0.35">
      <c r="A187" s="3">
        <v>42377.625</v>
      </c>
      <c r="B187">
        <v>1.9E-2</v>
      </c>
    </row>
    <row r="188" spans="1:2" x14ac:dyDescent="0.35">
      <c r="A188" s="3">
        <v>42377.666666666664</v>
      </c>
      <c r="B188">
        <v>0</v>
      </c>
    </row>
    <row r="189" spans="1:2" x14ac:dyDescent="0.35">
      <c r="A189" s="3">
        <v>42377.708333333336</v>
      </c>
      <c r="B189">
        <v>0</v>
      </c>
    </row>
    <row r="190" spans="1:2" x14ac:dyDescent="0.35">
      <c r="A190" s="3">
        <v>42377.75</v>
      </c>
      <c r="B190">
        <v>0</v>
      </c>
    </row>
    <row r="191" spans="1:2" x14ac:dyDescent="0.35">
      <c r="A191" s="3">
        <v>42377.791666666664</v>
      </c>
      <c r="B191">
        <v>0</v>
      </c>
    </row>
    <row r="192" spans="1:2" x14ac:dyDescent="0.35">
      <c r="A192" s="3">
        <v>42377.833333333336</v>
      </c>
      <c r="B192">
        <v>0</v>
      </c>
    </row>
    <row r="193" spans="1:2" x14ac:dyDescent="0.35">
      <c r="A193" s="3">
        <v>42377.875</v>
      </c>
      <c r="B193">
        <v>0</v>
      </c>
    </row>
    <row r="194" spans="1:2" x14ac:dyDescent="0.35">
      <c r="A194" s="3">
        <v>42377.916666666664</v>
      </c>
      <c r="B194">
        <v>0</v>
      </c>
    </row>
    <row r="195" spans="1:2" x14ac:dyDescent="0.35">
      <c r="A195" s="3">
        <v>42377.958333333336</v>
      </c>
      <c r="B195">
        <v>0</v>
      </c>
    </row>
    <row r="196" spans="1:2" x14ac:dyDescent="0.35">
      <c r="A196" s="3">
        <v>42378</v>
      </c>
      <c r="B196">
        <v>0</v>
      </c>
    </row>
    <row r="197" spans="1:2" x14ac:dyDescent="0.35">
      <c r="A197" s="3">
        <v>42378.041666666664</v>
      </c>
      <c r="B197">
        <v>0</v>
      </c>
    </row>
    <row r="198" spans="1:2" x14ac:dyDescent="0.35">
      <c r="A198" s="3">
        <v>42378.083333333336</v>
      </c>
      <c r="B198">
        <v>0</v>
      </c>
    </row>
    <row r="199" spans="1:2" x14ac:dyDescent="0.35">
      <c r="A199" s="3">
        <v>42378.125</v>
      </c>
      <c r="B199">
        <v>0</v>
      </c>
    </row>
    <row r="200" spans="1:2" x14ac:dyDescent="0.35">
      <c r="A200" s="3">
        <v>42378.166666666664</v>
      </c>
      <c r="B200">
        <v>0</v>
      </c>
    </row>
    <row r="201" spans="1:2" x14ac:dyDescent="0.35">
      <c r="A201" s="3">
        <v>42378.208333333336</v>
      </c>
      <c r="B201">
        <v>0</v>
      </c>
    </row>
    <row r="202" spans="1:2" x14ac:dyDescent="0.35">
      <c r="A202" s="3">
        <v>42378.25</v>
      </c>
      <c r="B202">
        <v>2E-3</v>
      </c>
    </row>
    <row r="203" spans="1:2" x14ac:dyDescent="0.35">
      <c r="A203" s="3">
        <v>42378.291666666664</v>
      </c>
      <c r="B203">
        <v>4.2999999999999997E-2</v>
      </c>
    </row>
    <row r="204" spans="1:2" x14ac:dyDescent="0.35">
      <c r="A204" s="3">
        <v>42378.333333333336</v>
      </c>
      <c r="B204">
        <v>0.12</v>
      </c>
    </row>
    <row r="205" spans="1:2" x14ac:dyDescent="0.35">
      <c r="A205" s="3">
        <v>42378.375</v>
      </c>
      <c r="B205">
        <v>0.193</v>
      </c>
    </row>
    <row r="206" spans="1:2" x14ac:dyDescent="0.35">
      <c r="A206" s="3">
        <v>42378.416666666664</v>
      </c>
      <c r="B206">
        <v>0.24099999999999999</v>
      </c>
    </row>
    <row r="207" spans="1:2" x14ac:dyDescent="0.35">
      <c r="A207" s="3">
        <v>42378.458333333336</v>
      </c>
      <c r="B207">
        <v>0.24399999999999999</v>
      </c>
    </row>
    <row r="208" spans="1:2" x14ac:dyDescent="0.35">
      <c r="A208" s="3">
        <v>42378.5</v>
      </c>
      <c r="B208">
        <v>0.21</v>
      </c>
    </row>
    <row r="209" spans="1:2" x14ac:dyDescent="0.35">
      <c r="A209" s="3">
        <v>42378.541666666664</v>
      </c>
      <c r="B209">
        <v>0.14899999999999999</v>
      </c>
    </row>
    <row r="210" spans="1:2" x14ac:dyDescent="0.35">
      <c r="A210" s="3">
        <v>42378.583333333336</v>
      </c>
      <c r="B210">
        <v>7.5999999999999998E-2</v>
      </c>
    </row>
    <row r="211" spans="1:2" x14ac:dyDescent="0.35">
      <c r="A211" s="3">
        <v>42378.625</v>
      </c>
      <c r="B211">
        <v>0.01</v>
      </c>
    </row>
    <row r="212" spans="1:2" x14ac:dyDescent="0.35">
      <c r="A212" s="3">
        <v>42378.666666666664</v>
      </c>
      <c r="B212">
        <v>0</v>
      </c>
    </row>
    <row r="213" spans="1:2" x14ac:dyDescent="0.35">
      <c r="A213" s="3">
        <v>42378.708333333336</v>
      </c>
      <c r="B213">
        <v>0</v>
      </c>
    </row>
    <row r="214" spans="1:2" x14ac:dyDescent="0.35">
      <c r="A214" s="3">
        <v>42378.75</v>
      </c>
      <c r="B214">
        <v>0</v>
      </c>
    </row>
    <row r="215" spans="1:2" x14ac:dyDescent="0.35">
      <c r="A215" s="3">
        <v>42378.791666666664</v>
      </c>
      <c r="B215">
        <v>0</v>
      </c>
    </row>
    <row r="216" spans="1:2" x14ac:dyDescent="0.35">
      <c r="A216" s="3">
        <v>42378.833333333336</v>
      </c>
      <c r="B216">
        <v>0</v>
      </c>
    </row>
    <row r="217" spans="1:2" x14ac:dyDescent="0.35">
      <c r="A217" s="3">
        <v>42378.875</v>
      </c>
      <c r="B217">
        <v>0</v>
      </c>
    </row>
    <row r="218" spans="1:2" x14ac:dyDescent="0.35">
      <c r="A218" s="3">
        <v>42378.916666666664</v>
      </c>
      <c r="B218">
        <v>0</v>
      </c>
    </row>
    <row r="219" spans="1:2" x14ac:dyDescent="0.35">
      <c r="A219" s="3">
        <v>42378.958333333336</v>
      </c>
      <c r="B219">
        <v>0</v>
      </c>
    </row>
    <row r="220" spans="1:2" x14ac:dyDescent="0.35">
      <c r="A220" s="3">
        <v>42379</v>
      </c>
      <c r="B220">
        <v>0</v>
      </c>
    </row>
    <row r="221" spans="1:2" x14ac:dyDescent="0.35">
      <c r="A221" s="3">
        <v>42379.041666666664</v>
      </c>
      <c r="B221">
        <v>0</v>
      </c>
    </row>
    <row r="222" spans="1:2" x14ac:dyDescent="0.35">
      <c r="A222" s="3">
        <v>42379.083333333336</v>
      </c>
      <c r="B222">
        <v>0</v>
      </c>
    </row>
    <row r="223" spans="1:2" x14ac:dyDescent="0.35">
      <c r="A223" s="3">
        <v>42379.125</v>
      </c>
      <c r="B223">
        <v>0</v>
      </c>
    </row>
    <row r="224" spans="1:2" x14ac:dyDescent="0.35">
      <c r="A224" s="3">
        <v>42379.166666666664</v>
      </c>
      <c r="B224">
        <v>0</v>
      </c>
    </row>
    <row r="225" spans="1:2" x14ac:dyDescent="0.35">
      <c r="A225" s="3">
        <v>42379.208333333336</v>
      </c>
      <c r="B225">
        <v>0</v>
      </c>
    </row>
    <row r="226" spans="1:2" x14ac:dyDescent="0.35">
      <c r="A226" s="3">
        <v>42379.25</v>
      </c>
      <c r="B226">
        <v>2E-3</v>
      </c>
    </row>
    <row r="227" spans="1:2" x14ac:dyDescent="0.35">
      <c r="A227" s="3">
        <v>42379.291666666664</v>
      </c>
      <c r="B227">
        <v>6.4000000000000001E-2</v>
      </c>
    </row>
    <row r="228" spans="1:2" x14ac:dyDescent="0.35">
      <c r="A228" s="3">
        <v>42379.333333333336</v>
      </c>
      <c r="B228">
        <v>0.184</v>
      </c>
    </row>
    <row r="229" spans="1:2" x14ac:dyDescent="0.35">
      <c r="A229" s="3">
        <v>42379.375</v>
      </c>
      <c r="B229">
        <v>0.30299999999999999</v>
      </c>
    </row>
    <row r="230" spans="1:2" x14ac:dyDescent="0.35">
      <c r="A230" s="3">
        <v>42379.416666666664</v>
      </c>
      <c r="B230">
        <v>0.371</v>
      </c>
    </row>
    <row r="231" spans="1:2" x14ac:dyDescent="0.35">
      <c r="A231" s="3">
        <v>42379.458333333336</v>
      </c>
      <c r="B231">
        <v>0.374</v>
      </c>
    </row>
    <row r="232" spans="1:2" x14ac:dyDescent="0.35">
      <c r="A232" s="3">
        <v>42379.5</v>
      </c>
      <c r="B232">
        <v>0.33800000000000002</v>
      </c>
    </row>
    <row r="233" spans="1:2" x14ac:dyDescent="0.35">
      <c r="A233" s="3">
        <v>42379.541666666664</v>
      </c>
      <c r="B233">
        <v>0.26600000000000001</v>
      </c>
    </row>
    <row r="234" spans="1:2" x14ac:dyDescent="0.35">
      <c r="A234" s="3">
        <v>42379.583333333336</v>
      </c>
      <c r="B234">
        <v>0.14000000000000001</v>
      </c>
    </row>
    <row r="235" spans="1:2" x14ac:dyDescent="0.35">
      <c r="A235" s="3">
        <v>42379.625</v>
      </c>
      <c r="B235">
        <v>0.02</v>
      </c>
    </row>
    <row r="236" spans="1:2" x14ac:dyDescent="0.35">
      <c r="A236" s="3">
        <v>42379.666666666664</v>
      </c>
      <c r="B236">
        <v>0</v>
      </c>
    </row>
    <row r="237" spans="1:2" x14ac:dyDescent="0.35">
      <c r="A237" s="3">
        <v>42379.708333333336</v>
      </c>
      <c r="B237">
        <v>0</v>
      </c>
    </row>
    <row r="238" spans="1:2" x14ac:dyDescent="0.35">
      <c r="A238" s="3">
        <v>42379.75</v>
      </c>
      <c r="B238">
        <v>0</v>
      </c>
    </row>
    <row r="239" spans="1:2" x14ac:dyDescent="0.35">
      <c r="A239" s="3">
        <v>42379.791666666664</v>
      </c>
      <c r="B239">
        <v>0</v>
      </c>
    </row>
    <row r="240" spans="1:2" x14ac:dyDescent="0.35">
      <c r="A240" s="3">
        <v>42379.833333333336</v>
      </c>
      <c r="B240">
        <v>0</v>
      </c>
    </row>
    <row r="241" spans="1:2" x14ac:dyDescent="0.35">
      <c r="A241" s="3">
        <v>42379.875</v>
      </c>
      <c r="B241">
        <v>0</v>
      </c>
    </row>
    <row r="242" spans="1:2" x14ac:dyDescent="0.35">
      <c r="A242" s="3">
        <v>42379.916666666664</v>
      </c>
      <c r="B242">
        <v>0</v>
      </c>
    </row>
    <row r="243" spans="1:2" x14ac:dyDescent="0.35">
      <c r="A243" s="3">
        <v>42379.958333333336</v>
      </c>
      <c r="B243">
        <v>0</v>
      </c>
    </row>
    <row r="244" spans="1:2" x14ac:dyDescent="0.35">
      <c r="A244" s="3">
        <v>42380</v>
      </c>
      <c r="B244">
        <v>0</v>
      </c>
    </row>
    <row r="245" spans="1:2" x14ac:dyDescent="0.35">
      <c r="A245" s="3">
        <v>42380.041666666664</v>
      </c>
      <c r="B245">
        <v>0</v>
      </c>
    </row>
    <row r="246" spans="1:2" x14ac:dyDescent="0.35">
      <c r="A246" s="3">
        <v>42380.083333333336</v>
      </c>
      <c r="B246">
        <v>0</v>
      </c>
    </row>
    <row r="247" spans="1:2" x14ac:dyDescent="0.35">
      <c r="A247" s="3">
        <v>42380.125</v>
      </c>
      <c r="B247">
        <v>0</v>
      </c>
    </row>
    <row r="248" spans="1:2" x14ac:dyDescent="0.35">
      <c r="A248" s="3">
        <v>42380.166666666664</v>
      </c>
      <c r="B248">
        <v>0</v>
      </c>
    </row>
    <row r="249" spans="1:2" x14ac:dyDescent="0.35">
      <c r="A249" s="3">
        <v>42380.208333333336</v>
      </c>
      <c r="B249">
        <v>0</v>
      </c>
    </row>
    <row r="250" spans="1:2" x14ac:dyDescent="0.35">
      <c r="A250" s="3">
        <v>42380.25</v>
      </c>
      <c r="B250">
        <v>6.0000000000000001E-3</v>
      </c>
    </row>
    <row r="251" spans="1:2" x14ac:dyDescent="0.35">
      <c r="A251" s="3">
        <v>42380.291666666664</v>
      </c>
      <c r="B251">
        <v>6.0999999999999999E-2</v>
      </c>
    </row>
    <row r="252" spans="1:2" x14ac:dyDescent="0.35">
      <c r="A252" s="3">
        <v>42380.333333333336</v>
      </c>
      <c r="B252">
        <v>0.14399999999999999</v>
      </c>
    </row>
    <row r="253" spans="1:2" x14ac:dyDescent="0.35">
      <c r="A253" s="3">
        <v>42380.375</v>
      </c>
      <c r="B253">
        <v>0.22700000000000001</v>
      </c>
    </row>
    <row r="254" spans="1:2" x14ac:dyDescent="0.35">
      <c r="A254" s="3">
        <v>42380.416666666664</v>
      </c>
      <c r="B254">
        <v>0.28100000000000003</v>
      </c>
    </row>
    <row r="255" spans="1:2" x14ac:dyDescent="0.35">
      <c r="A255" s="3">
        <v>42380.458333333336</v>
      </c>
      <c r="B255">
        <v>0.28999999999999998</v>
      </c>
    </row>
    <row r="256" spans="1:2" x14ac:dyDescent="0.35">
      <c r="A256" s="3">
        <v>42380.5</v>
      </c>
      <c r="B256">
        <v>0.27800000000000002</v>
      </c>
    </row>
    <row r="257" spans="1:2" x14ac:dyDescent="0.35">
      <c r="A257" s="3">
        <v>42380.541666666664</v>
      </c>
      <c r="B257">
        <v>0.22900000000000001</v>
      </c>
    </row>
    <row r="258" spans="1:2" x14ac:dyDescent="0.35">
      <c r="A258" s="3">
        <v>42380.583333333336</v>
      </c>
      <c r="B258">
        <v>0.13200000000000001</v>
      </c>
    </row>
    <row r="259" spans="1:2" x14ac:dyDescent="0.35">
      <c r="A259" s="3">
        <v>42380.625</v>
      </c>
      <c r="B259">
        <v>2.4E-2</v>
      </c>
    </row>
    <row r="260" spans="1:2" x14ac:dyDescent="0.35">
      <c r="A260" s="3">
        <v>42380.666666666664</v>
      </c>
      <c r="B260">
        <v>0</v>
      </c>
    </row>
    <row r="261" spans="1:2" x14ac:dyDescent="0.35">
      <c r="A261" s="3">
        <v>42380.708333333336</v>
      </c>
      <c r="B261">
        <v>0</v>
      </c>
    </row>
    <row r="262" spans="1:2" x14ac:dyDescent="0.35">
      <c r="A262" s="3">
        <v>42380.75</v>
      </c>
      <c r="B262">
        <v>0</v>
      </c>
    </row>
    <row r="263" spans="1:2" x14ac:dyDescent="0.35">
      <c r="A263" s="3">
        <v>42380.791666666664</v>
      </c>
      <c r="B263">
        <v>0</v>
      </c>
    </row>
    <row r="264" spans="1:2" x14ac:dyDescent="0.35">
      <c r="A264" s="3">
        <v>42380.833333333336</v>
      </c>
      <c r="B264">
        <v>0</v>
      </c>
    </row>
    <row r="265" spans="1:2" x14ac:dyDescent="0.35">
      <c r="A265" s="3">
        <v>42380.875</v>
      </c>
      <c r="B265">
        <v>0</v>
      </c>
    </row>
    <row r="266" spans="1:2" x14ac:dyDescent="0.35">
      <c r="A266" s="3">
        <v>42380.916666666664</v>
      </c>
      <c r="B266">
        <v>0</v>
      </c>
    </row>
    <row r="267" spans="1:2" x14ac:dyDescent="0.35">
      <c r="A267" s="3">
        <v>42380.958333333336</v>
      </c>
      <c r="B267">
        <v>0</v>
      </c>
    </row>
    <row r="268" spans="1:2" x14ac:dyDescent="0.35">
      <c r="A268" s="3">
        <v>42381</v>
      </c>
      <c r="B268">
        <v>0</v>
      </c>
    </row>
    <row r="269" spans="1:2" x14ac:dyDescent="0.35">
      <c r="A269" s="3">
        <v>42381.041666666664</v>
      </c>
      <c r="B269">
        <v>0</v>
      </c>
    </row>
    <row r="270" spans="1:2" x14ac:dyDescent="0.35">
      <c r="A270" s="3">
        <v>42381.083333333336</v>
      </c>
      <c r="B270">
        <v>0</v>
      </c>
    </row>
    <row r="271" spans="1:2" x14ac:dyDescent="0.35">
      <c r="A271" s="3">
        <v>42381.125</v>
      </c>
      <c r="B271">
        <v>0</v>
      </c>
    </row>
    <row r="272" spans="1:2" x14ac:dyDescent="0.35">
      <c r="A272" s="3">
        <v>42381.166666666664</v>
      </c>
      <c r="B272">
        <v>0</v>
      </c>
    </row>
    <row r="273" spans="1:2" x14ac:dyDescent="0.35">
      <c r="A273" s="3">
        <v>42381.208333333336</v>
      </c>
      <c r="B273">
        <v>0</v>
      </c>
    </row>
    <row r="274" spans="1:2" x14ac:dyDescent="0.35">
      <c r="A274" s="3">
        <v>42381.25</v>
      </c>
      <c r="B274">
        <v>0.01</v>
      </c>
    </row>
    <row r="275" spans="1:2" x14ac:dyDescent="0.35">
      <c r="A275" s="3">
        <v>42381.291666666664</v>
      </c>
      <c r="B275">
        <v>0.13200000000000001</v>
      </c>
    </row>
    <row r="276" spans="1:2" x14ac:dyDescent="0.35">
      <c r="A276" s="3">
        <v>42381.333333333336</v>
      </c>
      <c r="B276">
        <v>0.27800000000000002</v>
      </c>
    </row>
    <row r="277" spans="1:2" x14ac:dyDescent="0.35">
      <c r="A277" s="3">
        <v>42381.375</v>
      </c>
      <c r="B277">
        <v>0.39</v>
      </c>
    </row>
    <row r="278" spans="1:2" x14ac:dyDescent="0.35">
      <c r="A278" s="3">
        <v>42381.416666666664</v>
      </c>
      <c r="B278">
        <v>0.45600000000000002</v>
      </c>
    </row>
    <row r="279" spans="1:2" x14ac:dyDescent="0.35">
      <c r="A279" s="3">
        <v>42381.458333333336</v>
      </c>
      <c r="B279">
        <v>0.47299999999999998</v>
      </c>
    </row>
    <row r="280" spans="1:2" x14ac:dyDescent="0.35">
      <c r="A280" s="3">
        <v>42381.5</v>
      </c>
      <c r="B280">
        <v>0.436</v>
      </c>
    </row>
    <row r="281" spans="1:2" x14ac:dyDescent="0.35">
      <c r="A281" s="3">
        <v>42381.541666666664</v>
      </c>
      <c r="B281">
        <v>0.34499999999999997</v>
      </c>
    </row>
    <row r="282" spans="1:2" x14ac:dyDescent="0.35">
      <c r="A282" s="3">
        <v>42381.583333333336</v>
      </c>
      <c r="B282">
        <v>0.19800000000000001</v>
      </c>
    </row>
    <row r="283" spans="1:2" x14ac:dyDescent="0.35">
      <c r="A283" s="3">
        <v>42381.625</v>
      </c>
      <c r="B283">
        <v>3.4000000000000002E-2</v>
      </c>
    </row>
    <row r="284" spans="1:2" x14ac:dyDescent="0.35">
      <c r="A284" s="3">
        <v>42381.666666666664</v>
      </c>
      <c r="B284">
        <v>0</v>
      </c>
    </row>
    <row r="285" spans="1:2" x14ac:dyDescent="0.35">
      <c r="A285" s="3">
        <v>42381.708333333336</v>
      </c>
      <c r="B285">
        <v>0</v>
      </c>
    </row>
    <row r="286" spans="1:2" x14ac:dyDescent="0.35">
      <c r="A286" s="3">
        <v>42381.75</v>
      </c>
      <c r="B286">
        <v>0</v>
      </c>
    </row>
    <row r="287" spans="1:2" x14ac:dyDescent="0.35">
      <c r="A287" s="3">
        <v>42381.791666666664</v>
      </c>
      <c r="B287">
        <v>0</v>
      </c>
    </row>
    <row r="288" spans="1:2" x14ac:dyDescent="0.35">
      <c r="A288" s="3">
        <v>42381.833333333336</v>
      </c>
      <c r="B288">
        <v>0</v>
      </c>
    </row>
    <row r="289" spans="1:2" x14ac:dyDescent="0.35">
      <c r="A289" s="3">
        <v>42381.875</v>
      </c>
      <c r="B289">
        <v>0</v>
      </c>
    </row>
    <row r="290" spans="1:2" x14ac:dyDescent="0.35">
      <c r="A290" s="3">
        <v>42381.916666666664</v>
      </c>
      <c r="B290">
        <v>0</v>
      </c>
    </row>
    <row r="291" spans="1:2" x14ac:dyDescent="0.35">
      <c r="A291" s="3">
        <v>42381.958333333336</v>
      </c>
      <c r="B291">
        <v>0</v>
      </c>
    </row>
    <row r="292" spans="1:2" x14ac:dyDescent="0.35">
      <c r="A292" s="3">
        <v>42382</v>
      </c>
      <c r="B292">
        <v>0</v>
      </c>
    </row>
    <row r="293" spans="1:2" x14ac:dyDescent="0.35">
      <c r="A293" s="3">
        <v>42382.041666666664</v>
      </c>
      <c r="B293">
        <v>0</v>
      </c>
    </row>
    <row r="294" spans="1:2" x14ac:dyDescent="0.35">
      <c r="A294" s="3">
        <v>42382.083333333336</v>
      </c>
      <c r="B294">
        <v>0</v>
      </c>
    </row>
    <row r="295" spans="1:2" x14ac:dyDescent="0.35">
      <c r="A295" s="3">
        <v>42382.125</v>
      </c>
      <c r="B295">
        <v>0</v>
      </c>
    </row>
    <row r="296" spans="1:2" x14ac:dyDescent="0.35">
      <c r="A296" s="3">
        <v>42382.166666666664</v>
      </c>
      <c r="B296">
        <v>0</v>
      </c>
    </row>
    <row r="297" spans="1:2" x14ac:dyDescent="0.35">
      <c r="A297" s="3">
        <v>42382.208333333336</v>
      </c>
      <c r="B297">
        <v>0</v>
      </c>
    </row>
    <row r="298" spans="1:2" x14ac:dyDescent="0.35">
      <c r="A298" s="3">
        <v>42382.25</v>
      </c>
      <c r="B298">
        <v>0.01</v>
      </c>
    </row>
    <row r="299" spans="1:2" x14ac:dyDescent="0.35">
      <c r="A299" s="3">
        <v>42382.291666666664</v>
      </c>
      <c r="B299">
        <v>0.14799999999999999</v>
      </c>
    </row>
    <row r="300" spans="1:2" x14ac:dyDescent="0.35">
      <c r="A300" s="3">
        <v>42382.333333333336</v>
      </c>
      <c r="B300">
        <v>0.318</v>
      </c>
    </row>
    <row r="301" spans="1:2" x14ac:dyDescent="0.35">
      <c r="A301" s="3">
        <v>42382.375</v>
      </c>
      <c r="B301">
        <v>0.44</v>
      </c>
    </row>
    <row r="302" spans="1:2" x14ac:dyDescent="0.35">
      <c r="A302" s="3">
        <v>42382.416666666664</v>
      </c>
      <c r="B302">
        <v>0.50800000000000001</v>
      </c>
    </row>
    <row r="303" spans="1:2" x14ac:dyDescent="0.35">
      <c r="A303" s="3">
        <v>42382.458333333336</v>
      </c>
      <c r="B303">
        <v>0.52</v>
      </c>
    </row>
    <row r="304" spans="1:2" x14ac:dyDescent="0.35">
      <c r="A304" s="3">
        <v>42382.5</v>
      </c>
      <c r="B304">
        <v>0.47699999999999998</v>
      </c>
    </row>
    <row r="305" spans="1:2" x14ac:dyDescent="0.35">
      <c r="A305" s="3">
        <v>42382.541666666664</v>
      </c>
      <c r="B305">
        <v>0.38500000000000001</v>
      </c>
    </row>
    <row r="306" spans="1:2" x14ac:dyDescent="0.35">
      <c r="A306" s="3">
        <v>42382.583333333336</v>
      </c>
      <c r="B306">
        <v>0.23599999999999999</v>
      </c>
    </row>
    <row r="307" spans="1:2" x14ac:dyDescent="0.35">
      <c r="A307" s="3">
        <v>42382.625</v>
      </c>
      <c r="B307">
        <v>0.05</v>
      </c>
    </row>
    <row r="308" spans="1:2" x14ac:dyDescent="0.35">
      <c r="A308" s="3">
        <v>42382.666666666664</v>
      </c>
      <c r="B308">
        <v>0</v>
      </c>
    </row>
    <row r="309" spans="1:2" x14ac:dyDescent="0.35">
      <c r="A309" s="3">
        <v>42382.708333333336</v>
      </c>
      <c r="B309">
        <v>0</v>
      </c>
    </row>
    <row r="310" spans="1:2" x14ac:dyDescent="0.35">
      <c r="A310" s="3">
        <v>42382.75</v>
      </c>
      <c r="B310">
        <v>0</v>
      </c>
    </row>
    <row r="311" spans="1:2" x14ac:dyDescent="0.35">
      <c r="A311" s="3">
        <v>42382.791666666664</v>
      </c>
      <c r="B311">
        <v>0</v>
      </c>
    </row>
    <row r="312" spans="1:2" x14ac:dyDescent="0.35">
      <c r="A312" s="3">
        <v>42382.833333333336</v>
      </c>
      <c r="B312">
        <v>0</v>
      </c>
    </row>
    <row r="313" spans="1:2" x14ac:dyDescent="0.35">
      <c r="A313" s="3">
        <v>42382.875</v>
      </c>
      <c r="B313">
        <v>0</v>
      </c>
    </row>
    <row r="314" spans="1:2" x14ac:dyDescent="0.35">
      <c r="A314" s="3">
        <v>42382.916666666664</v>
      </c>
      <c r="B314">
        <v>0</v>
      </c>
    </row>
    <row r="315" spans="1:2" x14ac:dyDescent="0.35">
      <c r="A315" s="3">
        <v>42382.958333333336</v>
      </c>
      <c r="B315">
        <v>0</v>
      </c>
    </row>
    <row r="316" spans="1:2" x14ac:dyDescent="0.35">
      <c r="A316" s="3">
        <v>42383</v>
      </c>
      <c r="B316">
        <v>0</v>
      </c>
    </row>
    <row r="317" spans="1:2" x14ac:dyDescent="0.35">
      <c r="A317" s="3">
        <v>42383.041666666664</v>
      </c>
      <c r="B317">
        <v>0</v>
      </c>
    </row>
    <row r="318" spans="1:2" x14ac:dyDescent="0.35">
      <c r="A318" s="3">
        <v>42383.083333333336</v>
      </c>
      <c r="B318">
        <v>0</v>
      </c>
    </row>
    <row r="319" spans="1:2" x14ac:dyDescent="0.35">
      <c r="A319" s="3">
        <v>42383.125</v>
      </c>
      <c r="B319">
        <v>0</v>
      </c>
    </row>
    <row r="320" spans="1:2" x14ac:dyDescent="0.35">
      <c r="A320" s="3">
        <v>42383.166666666664</v>
      </c>
      <c r="B320">
        <v>0</v>
      </c>
    </row>
    <row r="321" spans="1:2" x14ac:dyDescent="0.35">
      <c r="A321" s="3">
        <v>42383.208333333336</v>
      </c>
      <c r="B321">
        <v>0</v>
      </c>
    </row>
    <row r="322" spans="1:2" x14ac:dyDescent="0.35">
      <c r="A322" s="3">
        <v>42383.25</v>
      </c>
      <c r="B322">
        <v>1.0999999999999999E-2</v>
      </c>
    </row>
    <row r="323" spans="1:2" x14ac:dyDescent="0.35">
      <c r="A323" s="3">
        <v>42383.291666666664</v>
      </c>
      <c r="B323">
        <v>0.1</v>
      </c>
    </row>
    <row r="324" spans="1:2" x14ac:dyDescent="0.35">
      <c r="A324" s="3">
        <v>42383.333333333336</v>
      </c>
      <c r="B324">
        <v>0.19800000000000001</v>
      </c>
    </row>
    <row r="325" spans="1:2" x14ac:dyDescent="0.35">
      <c r="A325" s="3">
        <v>42383.375</v>
      </c>
      <c r="B325">
        <v>0.26400000000000001</v>
      </c>
    </row>
    <row r="326" spans="1:2" x14ac:dyDescent="0.35">
      <c r="A326" s="3">
        <v>42383.416666666664</v>
      </c>
      <c r="B326">
        <v>0.29699999999999999</v>
      </c>
    </row>
    <row r="327" spans="1:2" x14ac:dyDescent="0.35">
      <c r="A327" s="3">
        <v>42383.458333333336</v>
      </c>
      <c r="B327">
        <v>0.28699999999999998</v>
      </c>
    </row>
    <row r="328" spans="1:2" x14ac:dyDescent="0.35">
      <c r="A328" s="3">
        <v>42383.5</v>
      </c>
      <c r="B328">
        <v>0.24299999999999999</v>
      </c>
    </row>
    <row r="329" spans="1:2" x14ac:dyDescent="0.35">
      <c r="A329" s="3">
        <v>42383.541666666664</v>
      </c>
      <c r="B329">
        <v>0.191</v>
      </c>
    </row>
    <row r="330" spans="1:2" x14ac:dyDescent="0.35">
      <c r="A330" s="3">
        <v>42383.583333333336</v>
      </c>
      <c r="B330">
        <v>0.112</v>
      </c>
    </row>
    <row r="331" spans="1:2" x14ac:dyDescent="0.35">
      <c r="A331" s="3">
        <v>42383.625</v>
      </c>
      <c r="B331">
        <v>2.1999999999999999E-2</v>
      </c>
    </row>
    <row r="332" spans="1:2" x14ac:dyDescent="0.35">
      <c r="A332" s="3">
        <v>42383.666666666664</v>
      </c>
      <c r="B332">
        <v>0</v>
      </c>
    </row>
    <row r="333" spans="1:2" x14ac:dyDescent="0.35">
      <c r="A333" s="3">
        <v>42383.708333333336</v>
      </c>
      <c r="B333">
        <v>0</v>
      </c>
    </row>
    <row r="334" spans="1:2" x14ac:dyDescent="0.35">
      <c r="A334" s="3">
        <v>42383.75</v>
      </c>
      <c r="B334">
        <v>0</v>
      </c>
    </row>
    <row r="335" spans="1:2" x14ac:dyDescent="0.35">
      <c r="A335" s="3">
        <v>42383.791666666664</v>
      </c>
      <c r="B335">
        <v>0</v>
      </c>
    </row>
    <row r="336" spans="1:2" x14ac:dyDescent="0.35">
      <c r="A336" s="3">
        <v>42383.833333333336</v>
      </c>
      <c r="B336">
        <v>0</v>
      </c>
    </row>
    <row r="337" spans="1:2" x14ac:dyDescent="0.35">
      <c r="A337" s="3">
        <v>42383.875</v>
      </c>
      <c r="B337">
        <v>0</v>
      </c>
    </row>
    <row r="338" spans="1:2" x14ac:dyDescent="0.35">
      <c r="A338" s="3">
        <v>42383.916666666664</v>
      </c>
      <c r="B338">
        <v>0</v>
      </c>
    </row>
    <row r="339" spans="1:2" x14ac:dyDescent="0.35">
      <c r="A339" s="3">
        <v>42383.958333333336</v>
      </c>
      <c r="B339">
        <v>0</v>
      </c>
    </row>
    <row r="340" spans="1:2" x14ac:dyDescent="0.35">
      <c r="A340" s="3">
        <v>42384</v>
      </c>
      <c r="B340">
        <v>0</v>
      </c>
    </row>
    <row r="341" spans="1:2" x14ac:dyDescent="0.35">
      <c r="A341" s="3">
        <v>42384.041666666664</v>
      </c>
      <c r="B341">
        <v>0</v>
      </c>
    </row>
    <row r="342" spans="1:2" x14ac:dyDescent="0.35">
      <c r="A342" s="3">
        <v>42384.083333333336</v>
      </c>
      <c r="B342">
        <v>0</v>
      </c>
    </row>
    <row r="343" spans="1:2" x14ac:dyDescent="0.35">
      <c r="A343" s="3">
        <v>42384.125</v>
      </c>
      <c r="B343">
        <v>0</v>
      </c>
    </row>
    <row r="344" spans="1:2" x14ac:dyDescent="0.35">
      <c r="A344" s="3">
        <v>42384.166666666664</v>
      </c>
      <c r="B344">
        <v>0</v>
      </c>
    </row>
    <row r="345" spans="1:2" x14ac:dyDescent="0.35">
      <c r="A345" s="3">
        <v>42384.208333333336</v>
      </c>
      <c r="B345">
        <v>0</v>
      </c>
    </row>
    <row r="346" spans="1:2" x14ac:dyDescent="0.35">
      <c r="A346" s="3">
        <v>42384.25</v>
      </c>
      <c r="B346">
        <v>5.0000000000000001E-3</v>
      </c>
    </row>
    <row r="347" spans="1:2" x14ac:dyDescent="0.35">
      <c r="A347" s="3">
        <v>42384.291666666664</v>
      </c>
      <c r="B347">
        <v>0.105</v>
      </c>
    </row>
    <row r="348" spans="1:2" x14ac:dyDescent="0.35">
      <c r="A348" s="3">
        <v>42384.333333333336</v>
      </c>
      <c r="B348">
        <v>0.25</v>
      </c>
    </row>
    <row r="349" spans="1:2" x14ac:dyDescent="0.35">
      <c r="A349" s="3">
        <v>42384.375</v>
      </c>
      <c r="B349">
        <v>0.36199999999999999</v>
      </c>
    </row>
    <row r="350" spans="1:2" x14ac:dyDescent="0.35">
      <c r="A350" s="3">
        <v>42384.416666666664</v>
      </c>
      <c r="B350">
        <v>0.40799999999999997</v>
      </c>
    </row>
    <row r="351" spans="1:2" x14ac:dyDescent="0.35">
      <c r="A351" s="3">
        <v>42384.458333333336</v>
      </c>
      <c r="B351">
        <v>0.39300000000000002</v>
      </c>
    </row>
    <row r="352" spans="1:2" x14ac:dyDescent="0.35">
      <c r="A352" s="3">
        <v>42384.5</v>
      </c>
      <c r="B352">
        <v>0.34300000000000003</v>
      </c>
    </row>
    <row r="353" spans="1:2" x14ac:dyDescent="0.35">
      <c r="A353" s="3">
        <v>42384.541666666664</v>
      </c>
      <c r="B353">
        <v>0.26100000000000001</v>
      </c>
    </row>
    <row r="354" spans="1:2" x14ac:dyDescent="0.35">
      <c r="A354" s="3">
        <v>42384.583333333336</v>
      </c>
      <c r="B354">
        <v>0.14699999999999999</v>
      </c>
    </row>
    <row r="355" spans="1:2" x14ac:dyDescent="0.35">
      <c r="A355" s="3">
        <v>42384.625</v>
      </c>
      <c r="B355">
        <v>3.1E-2</v>
      </c>
    </row>
    <row r="356" spans="1:2" x14ac:dyDescent="0.35">
      <c r="A356" s="3">
        <v>42384.666666666664</v>
      </c>
      <c r="B356">
        <v>0</v>
      </c>
    </row>
    <row r="357" spans="1:2" x14ac:dyDescent="0.35">
      <c r="A357" s="3">
        <v>42384.708333333336</v>
      </c>
      <c r="B357">
        <v>0</v>
      </c>
    </row>
    <row r="358" spans="1:2" x14ac:dyDescent="0.35">
      <c r="A358" s="3">
        <v>42384.75</v>
      </c>
      <c r="B358">
        <v>0</v>
      </c>
    </row>
    <row r="359" spans="1:2" x14ac:dyDescent="0.35">
      <c r="A359" s="3">
        <v>42384.791666666664</v>
      </c>
      <c r="B359">
        <v>0</v>
      </c>
    </row>
    <row r="360" spans="1:2" x14ac:dyDescent="0.35">
      <c r="A360" s="3">
        <v>42384.833333333336</v>
      </c>
      <c r="B360">
        <v>0</v>
      </c>
    </row>
    <row r="361" spans="1:2" x14ac:dyDescent="0.35">
      <c r="A361" s="3">
        <v>42384.875</v>
      </c>
      <c r="B361">
        <v>0</v>
      </c>
    </row>
    <row r="362" spans="1:2" x14ac:dyDescent="0.35">
      <c r="A362" s="3">
        <v>42384.916666666664</v>
      </c>
      <c r="B362">
        <v>0</v>
      </c>
    </row>
    <row r="363" spans="1:2" x14ac:dyDescent="0.35">
      <c r="A363" s="3">
        <v>42384.958333333336</v>
      </c>
      <c r="B363">
        <v>0</v>
      </c>
    </row>
    <row r="364" spans="1:2" x14ac:dyDescent="0.35">
      <c r="A364" s="3">
        <v>42385</v>
      </c>
      <c r="B364">
        <v>0</v>
      </c>
    </row>
    <row r="365" spans="1:2" x14ac:dyDescent="0.35">
      <c r="A365" s="3">
        <v>42385.041666666664</v>
      </c>
      <c r="B365">
        <v>0</v>
      </c>
    </row>
    <row r="366" spans="1:2" x14ac:dyDescent="0.35">
      <c r="A366" s="3">
        <v>42385.083333333336</v>
      </c>
      <c r="B366">
        <v>0</v>
      </c>
    </row>
    <row r="367" spans="1:2" x14ac:dyDescent="0.35">
      <c r="A367" s="3">
        <v>42385.125</v>
      </c>
      <c r="B367">
        <v>0</v>
      </c>
    </row>
    <row r="368" spans="1:2" x14ac:dyDescent="0.35">
      <c r="A368" s="3">
        <v>42385.166666666664</v>
      </c>
      <c r="B368">
        <v>0</v>
      </c>
    </row>
    <row r="369" spans="1:2" x14ac:dyDescent="0.35">
      <c r="A369" s="3">
        <v>42385.208333333336</v>
      </c>
      <c r="B369">
        <v>0</v>
      </c>
    </row>
    <row r="370" spans="1:2" x14ac:dyDescent="0.35">
      <c r="A370" s="3">
        <v>42385.25</v>
      </c>
      <c r="B370">
        <v>1E-3</v>
      </c>
    </row>
    <row r="371" spans="1:2" x14ac:dyDescent="0.35">
      <c r="A371" s="3">
        <v>42385.291666666664</v>
      </c>
      <c r="B371">
        <v>8.1000000000000003E-2</v>
      </c>
    </row>
    <row r="372" spans="1:2" x14ac:dyDescent="0.35">
      <c r="A372" s="3">
        <v>42385.333333333336</v>
      </c>
      <c r="B372">
        <v>0.19600000000000001</v>
      </c>
    </row>
    <row r="373" spans="1:2" x14ac:dyDescent="0.35">
      <c r="A373" s="3">
        <v>42385.375</v>
      </c>
      <c r="B373">
        <v>0.27800000000000002</v>
      </c>
    </row>
    <row r="374" spans="1:2" x14ac:dyDescent="0.35">
      <c r="A374" s="3">
        <v>42385.416666666664</v>
      </c>
      <c r="B374">
        <v>0.32900000000000001</v>
      </c>
    </row>
    <row r="375" spans="1:2" x14ac:dyDescent="0.35">
      <c r="A375" s="3">
        <v>42385.458333333336</v>
      </c>
      <c r="B375">
        <v>0.33500000000000002</v>
      </c>
    </row>
    <row r="376" spans="1:2" x14ac:dyDescent="0.35">
      <c r="A376" s="3">
        <v>42385.5</v>
      </c>
      <c r="B376">
        <v>0.30299999999999999</v>
      </c>
    </row>
    <row r="377" spans="1:2" x14ac:dyDescent="0.35">
      <c r="A377" s="3">
        <v>42385.541666666664</v>
      </c>
      <c r="B377">
        <v>0.23899999999999999</v>
      </c>
    </row>
    <row r="378" spans="1:2" x14ac:dyDescent="0.35">
      <c r="A378" s="3">
        <v>42385.583333333336</v>
      </c>
      <c r="B378">
        <v>0.14399999999999999</v>
      </c>
    </row>
    <row r="379" spans="1:2" x14ac:dyDescent="0.35">
      <c r="A379" s="3">
        <v>42385.625</v>
      </c>
      <c r="B379">
        <v>3.2000000000000001E-2</v>
      </c>
    </row>
    <row r="380" spans="1:2" x14ac:dyDescent="0.35">
      <c r="A380" s="3">
        <v>42385.666666666664</v>
      </c>
      <c r="B380">
        <v>0</v>
      </c>
    </row>
    <row r="381" spans="1:2" x14ac:dyDescent="0.35">
      <c r="A381" s="3">
        <v>42385.708333333336</v>
      </c>
      <c r="B381">
        <v>0</v>
      </c>
    </row>
    <row r="382" spans="1:2" x14ac:dyDescent="0.35">
      <c r="A382" s="3">
        <v>42385.75</v>
      </c>
      <c r="B382">
        <v>0</v>
      </c>
    </row>
    <row r="383" spans="1:2" x14ac:dyDescent="0.35">
      <c r="A383" s="3">
        <v>42385.791666666664</v>
      </c>
      <c r="B383">
        <v>0</v>
      </c>
    </row>
    <row r="384" spans="1:2" x14ac:dyDescent="0.35">
      <c r="A384" s="3">
        <v>42385.833333333336</v>
      </c>
      <c r="B384">
        <v>0</v>
      </c>
    </row>
    <row r="385" spans="1:2" x14ac:dyDescent="0.35">
      <c r="A385" s="3">
        <v>42385.875</v>
      </c>
      <c r="B385">
        <v>0</v>
      </c>
    </row>
    <row r="386" spans="1:2" x14ac:dyDescent="0.35">
      <c r="A386" s="3">
        <v>42385.916666666664</v>
      </c>
      <c r="B386">
        <v>0</v>
      </c>
    </row>
    <row r="387" spans="1:2" x14ac:dyDescent="0.35">
      <c r="A387" s="3">
        <v>42385.958333333336</v>
      </c>
      <c r="B387">
        <v>0</v>
      </c>
    </row>
    <row r="388" spans="1:2" x14ac:dyDescent="0.35">
      <c r="A388" s="3">
        <v>42386</v>
      </c>
      <c r="B388">
        <v>0</v>
      </c>
    </row>
    <row r="389" spans="1:2" x14ac:dyDescent="0.35">
      <c r="A389" s="3">
        <v>42386.041666666664</v>
      </c>
      <c r="B389">
        <v>0</v>
      </c>
    </row>
    <row r="390" spans="1:2" x14ac:dyDescent="0.35">
      <c r="A390" s="3">
        <v>42386.083333333336</v>
      </c>
      <c r="B390">
        <v>0</v>
      </c>
    </row>
    <row r="391" spans="1:2" x14ac:dyDescent="0.35">
      <c r="A391" s="3">
        <v>42386.125</v>
      </c>
      <c r="B391">
        <v>0</v>
      </c>
    </row>
    <row r="392" spans="1:2" x14ac:dyDescent="0.35">
      <c r="A392" s="3">
        <v>42386.166666666664</v>
      </c>
      <c r="B392">
        <v>0</v>
      </c>
    </row>
    <row r="393" spans="1:2" x14ac:dyDescent="0.35">
      <c r="A393" s="3">
        <v>42386.208333333336</v>
      </c>
      <c r="B393">
        <v>0</v>
      </c>
    </row>
    <row r="394" spans="1:2" x14ac:dyDescent="0.35">
      <c r="A394" s="3">
        <v>42386.25</v>
      </c>
      <c r="B394">
        <v>6.0000000000000001E-3</v>
      </c>
    </row>
    <row r="395" spans="1:2" x14ac:dyDescent="0.35">
      <c r="A395" s="3">
        <v>42386.291666666664</v>
      </c>
      <c r="B395">
        <v>0.13700000000000001</v>
      </c>
    </row>
    <row r="396" spans="1:2" x14ac:dyDescent="0.35">
      <c r="A396" s="3">
        <v>42386.333333333336</v>
      </c>
      <c r="B396">
        <v>0.28699999999999998</v>
      </c>
    </row>
    <row r="397" spans="1:2" x14ac:dyDescent="0.35">
      <c r="A397" s="3">
        <v>42386.375</v>
      </c>
      <c r="B397">
        <v>0.38700000000000001</v>
      </c>
    </row>
    <row r="398" spans="1:2" x14ac:dyDescent="0.35">
      <c r="A398" s="3">
        <v>42386.416666666664</v>
      </c>
      <c r="B398">
        <v>0.436</v>
      </c>
    </row>
    <row r="399" spans="1:2" x14ac:dyDescent="0.35">
      <c r="A399" s="3">
        <v>42386.458333333336</v>
      </c>
      <c r="B399">
        <v>0.42799999999999999</v>
      </c>
    </row>
    <row r="400" spans="1:2" x14ac:dyDescent="0.35">
      <c r="A400" s="3">
        <v>42386.5</v>
      </c>
      <c r="B400">
        <v>0.378</v>
      </c>
    </row>
    <row r="401" spans="1:2" x14ac:dyDescent="0.35">
      <c r="A401" s="3">
        <v>42386.541666666664</v>
      </c>
      <c r="B401">
        <v>0.29499999999999998</v>
      </c>
    </row>
    <row r="402" spans="1:2" x14ac:dyDescent="0.35">
      <c r="A402" s="3">
        <v>42386.583333333336</v>
      </c>
      <c r="B402">
        <v>0.16900000000000001</v>
      </c>
    </row>
    <row r="403" spans="1:2" x14ac:dyDescent="0.35">
      <c r="A403" s="3">
        <v>42386.625</v>
      </c>
      <c r="B403">
        <v>3.6999999999999998E-2</v>
      </c>
    </row>
    <row r="404" spans="1:2" x14ac:dyDescent="0.35">
      <c r="A404" s="3">
        <v>42386.666666666664</v>
      </c>
      <c r="B404">
        <v>0</v>
      </c>
    </row>
    <row r="405" spans="1:2" x14ac:dyDescent="0.35">
      <c r="A405" s="3">
        <v>42386.708333333336</v>
      </c>
      <c r="B405">
        <v>0</v>
      </c>
    </row>
    <row r="406" spans="1:2" x14ac:dyDescent="0.35">
      <c r="A406" s="3">
        <v>42386.75</v>
      </c>
      <c r="B406">
        <v>0</v>
      </c>
    </row>
    <row r="407" spans="1:2" x14ac:dyDescent="0.35">
      <c r="A407" s="3">
        <v>42386.791666666664</v>
      </c>
      <c r="B407">
        <v>0</v>
      </c>
    </row>
    <row r="408" spans="1:2" x14ac:dyDescent="0.35">
      <c r="A408" s="3">
        <v>42386.833333333336</v>
      </c>
      <c r="B408">
        <v>0</v>
      </c>
    </row>
    <row r="409" spans="1:2" x14ac:dyDescent="0.35">
      <c r="A409" s="3">
        <v>42386.875</v>
      </c>
      <c r="B409">
        <v>0</v>
      </c>
    </row>
    <row r="410" spans="1:2" x14ac:dyDescent="0.35">
      <c r="A410" s="3">
        <v>42386.916666666664</v>
      </c>
      <c r="B410">
        <v>0</v>
      </c>
    </row>
    <row r="411" spans="1:2" x14ac:dyDescent="0.35">
      <c r="A411" s="3">
        <v>42386.958333333336</v>
      </c>
      <c r="B411">
        <v>0</v>
      </c>
    </row>
    <row r="412" spans="1:2" x14ac:dyDescent="0.35">
      <c r="A412" s="3">
        <v>42387</v>
      </c>
      <c r="B412">
        <v>0</v>
      </c>
    </row>
    <row r="413" spans="1:2" x14ac:dyDescent="0.35">
      <c r="A413" s="3">
        <v>42387.041666666664</v>
      </c>
      <c r="B413">
        <v>0</v>
      </c>
    </row>
    <row r="414" spans="1:2" x14ac:dyDescent="0.35">
      <c r="A414" s="3">
        <v>42387.083333333336</v>
      </c>
      <c r="B414">
        <v>0</v>
      </c>
    </row>
    <row r="415" spans="1:2" x14ac:dyDescent="0.35">
      <c r="A415" s="3">
        <v>42387.125</v>
      </c>
      <c r="B415">
        <v>0</v>
      </c>
    </row>
    <row r="416" spans="1:2" x14ac:dyDescent="0.35">
      <c r="A416" s="3">
        <v>42387.166666666664</v>
      </c>
      <c r="B416">
        <v>0</v>
      </c>
    </row>
    <row r="417" spans="1:2" x14ac:dyDescent="0.35">
      <c r="A417" s="3">
        <v>42387.208333333336</v>
      </c>
      <c r="B417">
        <v>0</v>
      </c>
    </row>
    <row r="418" spans="1:2" x14ac:dyDescent="0.35">
      <c r="A418" s="3">
        <v>42387.25</v>
      </c>
      <c r="B418">
        <v>1.2E-2</v>
      </c>
    </row>
    <row r="419" spans="1:2" x14ac:dyDescent="0.35">
      <c r="A419" s="3">
        <v>42387.291666666664</v>
      </c>
      <c r="B419">
        <v>0.17399999999999999</v>
      </c>
    </row>
    <row r="420" spans="1:2" x14ac:dyDescent="0.35">
      <c r="A420" s="3">
        <v>42387.333333333336</v>
      </c>
      <c r="B420">
        <v>0.33300000000000002</v>
      </c>
    </row>
    <row r="421" spans="1:2" x14ac:dyDescent="0.35">
      <c r="A421" s="3">
        <v>42387.375</v>
      </c>
      <c r="B421">
        <v>0.42699999999999999</v>
      </c>
    </row>
    <row r="422" spans="1:2" x14ac:dyDescent="0.35">
      <c r="A422" s="3">
        <v>42387.416666666664</v>
      </c>
      <c r="B422">
        <v>0.45900000000000002</v>
      </c>
    </row>
    <row r="423" spans="1:2" x14ac:dyDescent="0.35">
      <c r="A423" s="3">
        <v>42387.458333333336</v>
      </c>
      <c r="B423">
        <v>0.46400000000000002</v>
      </c>
    </row>
    <row r="424" spans="1:2" x14ac:dyDescent="0.35">
      <c r="A424" s="3">
        <v>42387.5</v>
      </c>
      <c r="B424">
        <v>0.41899999999999998</v>
      </c>
    </row>
    <row r="425" spans="1:2" x14ac:dyDescent="0.35">
      <c r="A425" s="3">
        <v>42387.541666666664</v>
      </c>
      <c r="B425">
        <v>0.31900000000000001</v>
      </c>
    </row>
    <row r="426" spans="1:2" x14ac:dyDescent="0.35">
      <c r="A426" s="3">
        <v>42387.583333333336</v>
      </c>
      <c r="B426">
        <v>0.17100000000000001</v>
      </c>
    </row>
    <row r="427" spans="1:2" x14ac:dyDescent="0.35">
      <c r="A427" s="3">
        <v>42387.625</v>
      </c>
      <c r="B427">
        <v>2.9000000000000001E-2</v>
      </c>
    </row>
    <row r="428" spans="1:2" x14ac:dyDescent="0.35">
      <c r="A428" s="3">
        <v>42387.666666666664</v>
      </c>
      <c r="B428">
        <v>0</v>
      </c>
    </row>
    <row r="429" spans="1:2" x14ac:dyDescent="0.35">
      <c r="A429" s="3">
        <v>42387.708333333336</v>
      </c>
      <c r="B429">
        <v>0</v>
      </c>
    </row>
    <row r="430" spans="1:2" x14ac:dyDescent="0.35">
      <c r="A430" s="3">
        <v>42387.75</v>
      </c>
      <c r="B430">
        <v>0</v>
      </c>
    </row>
    <row r="431" spans="1:2" x14ac:dyDescent="0.35">
      <c r="A431" s="3">
        <v>42387.791666666664</v>
      </c>
      <c r="B431">
        <v>0</v>
      </c>
    </row>
    <row r="432" spans="1:2" x14ac:dyDescent="0.35">
      <c r="A432" s="3">
        <v>42387.833333333336</v>
      </c>
      <c r="B432">
        <v>0</v>
      </c>
    </row>
    <row r="433" spans="1:2" x14ac:dyDescent="0.35">
      <c r="A433" s="3">
        <v>42387.875</v>
      </c>
      <c r="B433">
        <v>0</v>
      </c>
    </row>
    <row r="434" spans="1:2" x14ac:dyDescent="0.35">
      <c r="A434" s="3">
        <v>42387.916666666664</v>
      </c>
      <c r="B434">
        <v>0</v>
      </c>
    </row>
    <row r="435" spans="1:2" x14ac:dyDescent="0.35">
      <c r="A435" s="3">
        <v>42387.958333333336</v>
      </c>
      <c r="B435">
        <v>0</v>
      </c>
    </row>
    <row r="436" spans="1:2" x14ac:dyDescent="0.35">
      <c r="A436" s="3">
        <v>42388</v>
      </c>
      <c r="B436">
        <v>0</v>
      </c>
    </row>
    <row r="437" spans="1:2" x14ac:dyDescent="0.35">
      <c r="A437" s="3">
        <v>42388.041666666664</v>
      </c>
      <c r="B437">
        <v>0</v>
      </c>
    </row>
    <row r="438" spans="1:2" x14ac:dyDescent="0.35">
      <c r="A438" s="3">
        <v>42388.083333333336</v>
      </c>
      <c r="B438">
        <v>0</v>
      </c>
    </row>
    <row r="439" spans="1:2" x14ac:dyDescent="0.35">
      <c r="A439" s="3">
        <v>42388.125</v>
      </c>
      <c r="B439">
        <v>0</v>
      </c>
    </row>
    <row r="440" spans="1:2" x14ac:dyDescent="0.35">
      <c r="A440" s="3">
        <v>42388.166666666664</v>
      </c>
      <c r="B440">
        <v>0</v>
      </c>
    </row>
    <row r="441" spans="1:2" x14ac:dyDescent="0.35">
      <c r="A441" s="3">
        <v>42388.208333333336</v>
      </c>
      <c r="B441">
        <v>0</v>
      </c>
    </row>
    <row r="442" spans="1:2" x14ac:dyDescent="0.35">
      <c r="A442" s="3">
        <v>42388.25</v>
      </c>
      <c r="B442">
        <v>8.9999999999999993E-3</v>
      </c>
    </row>
    <row r="443" spans="1:2" x14ac:dyDescent="0.35">
      <c r="A443" s="3">
        <v>42388.291666666664</v>
      </c>
      <c r="B443">
        <v>0.112</v>
      </c>
    </row>
    <row r="444" spans="1:2" x14ac:dyDescent="0.35">
      <c r="A444" s="3">
        <v>42388.333333333336</v>
      </c>
      <c r="B444">
        <v>0.22900000000000001</v>
      </c>
    </row>
    <row r="445" spans="1:2" x14ac:dyDescent="0.35">
      <c r="A445" s="3">
        <v>42388.375</v>
      </c>
      <c r="B445">
        <v>0.31900000000000001</v>
      </c>
    </row>
    <row r="446" spans="1:2" x14ac:dyDescent="0.35">
      <c r="A446" s="3">
        <v>42388.416666666664</v>
      </c>
      <c r="B446">
        <v>0.378</v>
      </c>
    </row>
    <row r="447" spans="1:2" x14ac:dyDescent="0.35">
      <c r="A447" s="3">
        <v>42388.458333333336</v>
      </c>
      <c r="B447">
        <v>0.38600000000000001</v>
      </c>
    </row>
    <row r="448" spans="1:2" x14ac:dyDescent="0.35">
      <c r="A448" s="3">
        <v>42388.5</v>
      </c>
      <c r="B448">
        <v>0.35099999999999998</v>
      </c>
    </row>
    <row r="449" spans="1:2" x14ac:dyDescent="0.35">
      <c r="A449" s="3">
        <v>42388.541666666664</v>
      </c>
      <c r="B449">
        <v>0.28000000000000003</v>
      </c>
    </row>
    <row r="450" spans="1:2" x14ac:dyDescent="0.35">
      <c r="A450" s="3">
        <v>42388.583333333336</v>
      </c>
      <c r="B450">
        <v>0.16600000000000001</v>
      </c>
    </row>
    <row r="451" spans="1:2" x14ac:dyDescent="0.35">
      <c r="A451" s="3">
        <v>42388.625</v>
      </c>
      <c r="B451">
        <v>3.5000000000000003E-2</v>
      </c>
    </row>
    <row r="452" spans="1:2" x14ac:dyDescent="0.35">
      <c r="A452" s="3">
        <v>42388.666666666664</v>
      </c>
      <c r="B452">
        <v>0</v>
      </c>
    </row>
    <row r="453" spans="1:2" x14ac:dyDescent="0.35">
      <c r="A453" s="3">
        <v>42388.708333333336</v>
      </c>
      <c r="B453">
        <v>0</v>
      </c>
    </row>
    <row r="454" spans="1:2" x14ac:dyDescent="0.35">
      <c r="A454" s="3">
        <v>42388.75</v>
      </c>
      <c r="B454">
        <v>0</v>
      </c>
    </row>
    <row r="455" spans="1:2" x14ac:dyDescent="0.35">
      <c r="A455" s="3">
        <v>42388.791666666664</v>
      </c>
      <c r="B455">
        <v>0</v>
      </c>
    </row>
    <row r="456" spans="1:2" x14ac:dyDescent="0.35">
      <c r="A456" s="3">
        <v>42388.833333333336</v>
      </c>
      <c r="B456">
        <v>0</v>
      </c>
    </row>
    <row r="457" spans="1:2" x14ac:dyDescent="0.35">
      <c r="A457" s="3">
        <v>42388.875</v>
      </c>
      <c r="B457">
        <v>0</v>
      </c>
    </row>
    <row r="458" spans="1:2" x14ac:dyDescent="0.35">
      <c r="A458" s="3">
        <v>42388.916666666664</v>
      </c>
      <c r="B458">
        <v>0</v>
      </c>
    </row>
    <row r="459" spans="1:2" x14ac:dyDescent="0.35">
      <c r="A459" s="3">
        <v>42388.958333333336</v>
      </c>
      <c r="B459">
        <v>0</v>
      </c>
    </row>
    <row r="460" spans="1:2" x14ac:dyDescent="0.35">
      <c r="A460" s="3">
        <v>42389</v>
      </c>
      <c r="B460">
        <v>0</v>
      </c>
    </row>
    <row r="461" spans="1:2" x14ac:dyDescent="0.35">
      <c r="A461" s="3">
        <v>42389.041666666664</v>
      </c>
      <c r="B461">
        <v>0</v>
      </c>
    </row>
    <row r="462" spans="1:2" x14ac:dyDescent="0.35">
      <c r="A462" s="3">
        <v>42389.083333333336</v>
      </c>
      <c r="B462">
        <v>0</v>
      </c>
    </row>
    <row r="463" spans="1:2" x14ac:dyDescent="0.35">
      <c r="A463" s="3">
        <v>42389.125</v>
      </c>
      <c r="B463">
        <v>0</v>
      </c>
    </row>
    <row r="464" spans="1:2" x14ac:dyDescent="0.35">
      <c r="A464" s="3">
        <v>42389.166666666664</v>
      </c>
      <c r="B464">
        <v>0</v>
      </c>
    </row>
    <row r="465" spans="1:2" x14ac:dyDescent="0.35">
      <c r="A465" s="3">
        <v>42389.208333333336</v>
      </c>
      <c r="B465">
        <v>0</v>
      </c>
    </row>
    <row r="466" spans="1:2" x14ac:dyDescent="0.35">
      <c r="A466" s="3">
        <v>42389.25</v>
      </c>
      <c r="B466">
        <v>0.01</v>
      </c>
    </row>
    <row r="467" spans="1:2" x14ac:dyDescent="0.35">
      <c r="A467" s="3">
        <v>42389.291666666664</v>
      </c>
      <c r="B467">
        <v>0.14199999999999999</v>
      </c>
    </row>
    <row r="468" spans="1:2" x14ac:dyDescent="0.35">
      <c r="A468" s="3">
        <v>42389.333333333336</v>
      </c>
      <c r="B468">
        <v>0.29299999999999998</v>
      </c>
    </row>
    <row r="469" spans="1:2" x14ac:dyDescent="0.35">
      <c r="A469" s="3">
        <v>42389.375</v>
      </c>
      <c r="B469">
        <v>0.40600000000000003</v>
      </c>
    </row>
    <row r="470" spans="1:2" x14ac:dyDescent="0.35">
      <c r="A470" s="3">
        <v>42389.416666666664</v>
      </c>
      <c r="B470">
        <v>0.46600000000000003</v>
      </c>
    </row>
    <row r="471" spans="1:2" x14ac:dyDescent="0.35">
      <c r="A471" s="3">
        <v>42389.458333333336</v>
      </c>
      <c r="B471">
        <v>0.47399999999999998</v>
      </c>
    </row>
    <row r="472" spans="1:2" x14ac:dyDescent="0.35">
      <c r="A472" s="3">
        <v>42389.5</v>
      </c>
      <c r="B472">
        <v>0.432</v>
      </c>
    </row>
    <row r="473" spans="1:2" x14ac:dyDescent="0.35">
      <c r="A473" s="3">
        <v>42389.541666666664</v>
      </c>
      <c r="B473">
        <v>0.34300000000000003</v>
      </c>
    </row>
    <row r="474" spans="1:2" x14ac:dyDescent="0.35">
      <c r="A474" s="3">
        <v>42389.583333333336</v>
      </c>
      <c r="B474">
        <v>0.19900000000000001</v>
      </c>
    </row>
    <row r="475" spans="1:2" x14ac:dyDescent="0.35">
      <c r="A475" s="3">
        <v>42389.625</v>
      </c>
      <c r="B475">
        <v>4.2000000000000003E-2</v>
      </c>
    </row>
    <row r="476" spans="1:2" x14ac:dyDescent="0.35">
      <c r="A476" s="3">
        <v>42389.666666666664</v>
      </c>
      <c r="B476">
        <v>0</v>
      </c>
    </row>
    <row r="477" spans="1:2" x14ac:dyDescent="0.35">
      <c r="A477" s="3">
        <v>42389.708333333336</v>
      </c>
      <c r="B477">
        <v>0</v>
      </c>
    </row>
    <row r="478" spans="1:2" x14ac:dyDescent="0.35">
      <c r="A478" s="3">
        <v>42389.75</v>
      </c>
      <c r="B478">
        <v>0</v>
      </c>
    </row>
    <row r="479" spans="1:2" x14ac:dyDescent="0.35">
      <c r="A479" s="3">
        <v>42389.791666666664</v>
      </c>
      <c r="B479">
        <v>0</v>
      </c>
    </row>
    <row r="480" spans="1:2" x14ac:dyDescent="0.35">
      <c r="A480" s="3">
        <v>42389.833333333336</v>
      </c>
      <c r="B480">
        <v>0</v>
      </c>
    </row>
    <row r="481" spans="1:2" x14ac:dyDescent="0.35">
      <c r="A481" s="3">
        <v>42389.875</v>
      </c>
      <c r="B481">
        <v>0</v>
      </c>
    </row>
    <row r="482" spans="1:2" x14ac:dyDescent="0.35">
      <c r="A482" s="3">
        <v>42389.916666666664</v>
      </c>
      <c r="B482">
        <v>0</v>
      </c>
    </row>
    <row r="483" spans="1:2" x14ac:dyDescent="0.35">
      <c r="A483" s="3">
        <v>42389.958333333336</v>
      </c>
      <c r="B483">
        <v>0</v>
      </c>
    </row>
    <row r="484" spans="1:2" x14ac:dyDescent="0.35">
      <c r="A484" s="3">
        <v>42390</v>
      </c>
      <c r="B484">
        <v>0</v>
      </c>
    </row>
    <row r="485" spans="1:2" x14ac:dyDescent="0.35">
      <c r="A485" s="3">
        <v>42390.041666666664</v>
      </c>
      <c r="B485">
        <v>0</v>
      </c>
    </row>
    <row r="486" spans="1:2" x14ac:dyDescent="0.35">
      <c r="A486" s="3">
        <v>42390.083333333336</v>
      </c>
      <c r="B486">
        <v>0</v>
      </c>
    </row>
    <row r="487" spans="1:2" x14ac:dyDescent="0.35">
      <c r="A487" s="3">
        <v>42390.125</v>
      </c>
      <c r="B487">
        <v>0</v>
      </c>
    </row>
    <row r="488" spans="1:2" x14ac:dyDescent="0.35">
      <c r="A488" s="3">
        <v>42390.166666666664</v>
      </c>
      <c r="B488">
        <v>0</v>
      </c>
    </row>
    <row r="489" spans="1:2" x14ac:dyDescent="0.35">
      <c r="A489" s="3">
        <v>42390.208333333336</v>
      </c>
      <c r="B489">
        <v>0</v>
      </c>
    </row>
    <row r="490" spans="1:2" x14ac:dyDescent="0.35">
      <c r="A490" s="3">
        <v>42390.25</v>
      </c>
      <c r="B490">
        <v>8.0000000000000002E-3</v>
      </c>
    </row>
    <row r="491" spans="1:2" x14ac:dyDescent="0.35">
      <c r="A491" s="3">
        <v>42390.291666666664</v>
      </c>
      <c r="B491">
        <v>0.13200000000000001</v>
      </c>
    </row>
    <row r="492" spans="1:2" x14ac:dyDescent="0.35">
      <c r="A492" s="3">
        <v>42390.333333333336</v>
      </c>
      <c r="B492">
        <v>0.27300000000000002</v>
      </c>
    </row>
    <row r="493" spans="1:2" x14ac:dyDescent="0.35">
      <c r="A493" s="3">
        <v>42390.375</v>
      </c>
      <c r="B493">
        <v>0.38400000000000001</v>
      </c>
    </row>
    <row r="494" spans="1:2" x14ac:dyDescent="0.35">
      <c r="A494" s="3">
        <v>42390.416666666664</v>
      </c>
      <c r="B494">
        <v>0.45200000000000001</v>
      </c>
    </row>
    <row r="495" spans="1:2" x14ac:dyDescent="0.35">
      <c r="A495" s="3">
        <v>42390.458333333336</v>
      </c>
      <c r="B495">
        <v>0.46600000000000003</v>
      </c>
    </row>
    <row r="496" spans="1:2" x14ac:dyDescent="0.35">
      <c r="A496" s="3">
        <v>42390.5</v>
      </c>
      <c r="B496">
        <v>0.42199999999999999</v>
      </c>
    </row>
    <row r="497" spans="1:2" x14ac:dyDescent="0.35">
      <c r="A497" s="3">
        <v>42390.541666666664</v>
      </c>
      <c r="B497">
        <v>0.33700000000000002</v>
      </c>
    </row>
    <row r="498" spans="1:2" x14ac:dyDescent="0.35">
      <c r="A498" s="3">
        <v>42390.583333333336</v>
      </c>
      <c r="B498">
        <v>0.20300000000000001</v>
      </c>
    </row>
    <row r="499" spans="1:2" x14ac:dyDescent="0.35">
      <c r="A499" s="3">
        <v>42390.625</v>
      </c>
      <c r="B499">
        <v>4.8000000000000001E-2</v>
      </c>
    </row>
    <row r="500" spans="1:2" x14ac:dyDescent="0.35">
      <c r="A500" s="3">
        <v>42390.666666666664</v>
      </c>
      <c r="B500">
        <v>0</v>
      </c>
    </row>
    <row r="501" spans="1:2" x14ac:dyDescent="0.35">
      <c r="A501" s="3">
        <v>42390.708333333336</v>
      </c>
      <c r="B501">
        <v>0</v>
      </c>
    </row>
    <row r="502" spans="1:2" x14ac:dyDescent="0.35">
      <c r="A502" s="3">
        <v>42390.75</v>
      </c>
      <c r="B502">
        <v>0</v>
      </c>
    </row>
    <row r="503" spans="1:2" x14ac:dyDescent="0.35">
      <c r="A503" s="3">
        <v>42390.791666666664</v>
      </c>
      <c r="B503">
        <v>0</v>
      </c>
    </row>
    <row r="504" spans="1:2" x14ac:dyDescent="0.35">
      <c r="A504" s="3">
        <v>42390.833333333336</v>
      </c>
      <c r="B504">
        <v>0</v>
      </c>
    </row>
    <row r="505" spans="1:2" x14ac:dyDescent="0.35">
      <c r="A505" s="3">
        <v>42390.875</v>
      </c>
      <c r="B505">
        <v>0</v>
      </c>
    </row>
    <row r="506" spans="1:2" x14ac:dyDescent="0.35">
      <c r="A506" s="3">
        <v>42390.916666666664</v>
      </c>
      <c r="B506">
        <v>0</v>
      </c>
    </row>
    <row r="507" spans="1:2" x14ac:dyDescent="0.35">
      <c r="A507" s="3">
        <v>42390.958333333336</v>
      </c>
      <c r="B507">
        <v>0</v>
      </c>
    </row>
    <row r="508" spans="1:2" x14ac:dyDescent="0.35">
      <c r="A508" s="3">
        <v>42391</v>
      </c>
      <c r="B508">
        <v>0</v>
      </c>
    </row>
    <row r="509" spans="1:2" x14ac:dyDescent="0.35">
      <c r="A509" s="3">
        <v>42391.041666666664</v>
      </c>
      <c r="B509">
        <v>0</v>
      </c>
    </row>
    <row r="510" spans="1:2" x14ac:dyDescent="0.35">
      <c r="A510" s="3">
        <v>42391.083333333336</v>
      </c>
      <c r="B510">
        <v>0</v>
      </c>
    </row>
    <row r="511" spans="1:2" x14ac:dyDescent="0.35">
      <c r="A511" s="3">
        <v>42391.125</v>
      </c>
      <c r="B511">
        <v>0</v>
      </c>
    </row>
    <row r="512" spans="1:2" x14ac:dyDescent="0.35">
      <c r="A512" s="3">
        <v>42391.166666666664</v>
      </c>
      <c r="B512">
        <v>0</v>
      </c>
    </row>
    <row r="513" spans="1:2" x14ac:dyDescent="0.35">
      <c r="A513" s="3">
        <v>42391.208333333336</v>
      </c>
      <c r="B513">
        <v>0</v>
      </c>
    </row>
    <row r="514" spans="1:2" x14ac:dyDescent="0.35">
      <c r="A514" s="3">
        <v>42391.25</v>
      </c>
      <c r="B514">
        <v>8.9999999999999993E-3</v>
      </c>
    </row>
    <row r="515" spans="1:2" x14ac:dyDescent="0.35">
      <c r="A515" s="3">
        <v>42391.291666666664</v>
      </c>
      <c r="B515">
        <v>0.13600000000000001</v>
      </c>
    </row>
    <row r="516" spans="1:2" x14ac:dyDescent="0.35">
      <c r="A516" s="3">
        <v>42391.333333333336</v>
      </c>
      <c r="B516">
        <v>0.28399999999999997</v>
      </c>
    </row>
    <row r="517" spans="1:2" x14ac:dyDescent="0.35">
      <c r="A517" s="3">
        <v>42391.375</v>
      </c>
      <c r="B517">
        <v>0.40200000000000002</v>
      </c>
    </row>
    <row r="518" spans="1:2" x14ac:dyDescent="0.35">
      <c r="A518" s="3">
        <v>42391.416666666664</v>
      </c>
      <c r="B518">
        <v>0.46899999999999997</v>
      </c>
    </row>
    <row r="519" spans="1:2" x14ac:dyDescent="0.35">
      <c r="A519" s="3">
        <v>42391.458333333336</v>
      </c>
      <c r="B519">
        <v>0.48099999999999998</v>
      </c>
    </row>
    <row r="520" spans="1:2" x14ac:dyDescent="0.35">
      <c r="A520" s="3">
        <v>42391.5</v>
      </c>
      <c r="B520">
        <v>0.432</v>
      </c>
    </row>
    <row r="521" spans="1:2" x14ac:dyDescent="0.35">
      <c r="A521" s="3">
        <v>42391.541666666664</v>
      </c>
      <c r="B521">
        <v>0.33900000000000002</v>
      </c>
    </row>
    <row r="522" spans="1:2" x14ac:dyDescent="0.35">
      <c r="A522" s="3">
        <v>42391.583333333336</v>
      </c>
      <c r="B522">
        <v>0.19500000000000001</v>
      </c>
    </row>
    <row r="523" spans="1:2" x14ac:dyDescent="0.35">
      <c r="A523" s="3">
        <v>42391.625</v>
      </c>
      <c r="B523">
        <v>4.3999999999999997E-2</v>
      </c>
    </row>
    <row r="524" spans="1:2" x14ac:dyDescent="0.35">
      <c r="A524" s="3">
        <v>42391.666666666664</v>
      </c>
      <c r="B524">
        <v>0</v>
      </c>
    </row>
    <row r="525" spans="1:2" x14ac:dyDescent="0.35">
      <c r="A525" s="3">
        <v>42391.708333333336</v>
      </c>
      <c r="B525">
        <v>0</v>
      </c>
    </row>
    <row r="526" spans="1:2" x14ac:dyDescent="0.35">
      <c r="A526" s="3">
        <v>42391.75</v>
      </c>
      <c r="B526">
        <v>0</v>
      </c>
    </row>
    <row r="527" spans="1:2" x14ac:dyDescent="0.35">
      <c r="A527" s="3">
        <v>42391.791666666664</v>
      </c>
      <c r="B527">
        <v>0</v>
      </c>
    </row>
    <row r="528" spans="1:2" x14ac:dyDescent="0.35">
      <c r="A528" s="3">
        <v>42391.833333333336</v>
      </c>
      <c r="B528">
        <v>0</v>
      </c>
    </row>
    <row r="529" spans="1:2" x14ac:dyDescent="0.35">
      <c r="A529" s="3">
        <v>42391.875</v>
      </c>
      <c r="B529">
        <v>0</v>
      </c>
    </row>
    <row r="530" spans="1:2" x14ac:dyDescent="0.35">
      <c r="A530" s="3">
        <v>42391.916666666664</v>
      </c>
      <c r="B530">
        <v>0</v>
      </c>
    </row>
    <row r="531" spans="1:2" x14ac:dyDescent="0.35">
      <c r="A531" s="3">
        <v>42391.958333333336</v>
      </c>
      <c r="B531">
        <v>0</v>
      </c>
    </row>
    <row r="532" spans="1:2" x14ac:dyDescent="0.35">
      <c r="A532" s="3">
        <v>42392</v>
      </c>
      <c r="B532">
        <v>0</v>
      </c>
    </row>
    <row r="533" spans="1:2" x14ac:dyDescent="0.35">
      <c r="A533" s="3">
        <v>42392.041666666664</v>
      </c>
      <c r="B533">
        <v>0</v>
      </c>
    </row>
    <row r="534" spans="1:2" x14ac:dyDescent="0.35">
      <c r="A534" s="3">
        <v>42392.083333333336</v>
      </c>
      <c r="B534">
        <v>0</v>
      </c>
    </row>
    <row r="535" spans="1:2" x14ac:dyDescent="0.35">
      <c r="A535" s="3">
        <v>42392.125</v>
      </c>
      <c r="B535">
        <v>0</v>
      </c>
    </row>
    <row r="536" spans="1:2" x14ac:dyDescent="0.35">
      <c r="A536" s="3">
        <v>42392.166666666664</v>
      </c>
      <c r="B536">
        <v>0</v>
      </c>
    </row>
    <row r="537" spans="1:2" x14ac:dyDescent="0.35">
      <c r="A537" s="3">
        <v>42392.208333333336</v>
      </c>
      <c r="B537">
        <v>0</v>
      </c>
    </row>
    <row r="538" spans="1:2" x14ac:dyDescent="0.35">
      <c r="A538" s="3">
        <v>42392.25</v>
      </c>
      <c r="B538">
        <v>2.1999999999999999E-2</v>
      </c>
    </row>
    <row r="539" spans="1:2" x14ac:dyDescent="0.35">
      <c r="A539" s="3">
        <v>42392.291666666664</v>
      </c>
      <c r="B539">
        <v>0.13400000000000001</v>
      </c>
    </row>
    <row r="540" spans="1:2" x14ac:dyDescent="0.35">
      <c r="A540" s="3">
        <v>42392.333333333336</v>
      </c>
      <c r="B540">
        <v>0.26700000000000002</v>
      </c>
    </row>
    <row r="541" spans="1:2" x14ac:dyDescent="0.35">
      <c r="A541" s="3">
        <v>42392.375</v>
      </c>
      <c r="B541">
        <v>0.371</v>
      </c>
    </row>
    <row r="542" spans="1:2" x14ac:dyDescent="0.35">
      <c r="A542" s="3">
        <v>42392.416666666664</v>
      </c>
      <c r="B542">
        <v>0.438</v>
      </c>
    </row>
    <row r="543" spans="1:2" x14ac:dyDescent="0.35">
      <c r="A543" s="3">
        <v>42392.458333333336</v>
      </c>
      <c r="B543">
        <v>0.45800000000000002</v>
      </c>
    </row>
    <row r="544" spans="1:2" x14ac:dyDescent="0.35">
      <c r="A544" s="3">
        <v>42392.5</v>
      </c>
      <c r="B544">
        <v>0.41399999999999998</v>
      </c>
    </row>
    <row r="545" spans="1:2" x14ac:dyDescent="0.35">
      <c r="A545" s="3">
        <v>42392.541666666664</v>
      </c>
      <c r="B545">
        <v>0.32600000000000001</v>
      </c>
    </row>
    <row r="546" spans="1:2" x14ac:dyDescent="0.35">
      <c r="A546" s="3">
        <v>42392.583333333336</v>
      </c>
      <c r="B546">
        <v>0.191</v>
      </c>
    </row>
    <row r="547" spans="1:2" x14ac:dyDescent="0.35">
      <c r="A547" s="3">
        <v>42392.625</v>
      </c>
      <c r="B547">
        <v>4.3999999999999997E-2</v>
      </c>
    </row>
    <row r="548" spans="1:2" x14ac:dyDescent="0.35">
      <c r="A548" s="3">
        <v>42392.666666666664</v>
      </c>
      <c r="B548">
        <v>0</v>
      </c>
    </row>
    <row r="549" spans="1:2" x14ac:dyDescent="0.35">
      <c r="A549" s="3">
        <v>42392.708333333336</v>
      </c>
      <c r="B549">
        <v>0</v>
      </c>
    </row>
    <row r="550" spans="1:2" x14ac:dyDescent="0.35">
      <c r="A550" s="3">
        <v>42392.75</v>
      </c>
      <c r="B550">
        <v>0</v>
      </c>
    </row>
    <row r="551" spans="1:2" x14ac:dyDescent="0.35">
      <c r="A551" s="3">
        <v>42392.791666666664</v>
      </c>
      <c r="B551">
        <v>0</v>
      </c>
    </row>
    <row r="552" spans="1:2" x14ac:dyDescent="0.35">
      <c r="A552" s="3">
        <v>42392.833333333336</v>
      </c>
      <c r="B552">
        <v>0</v>
      </c>
    </row>
    <row r="553" spans="1:2" x14ac:dyDescent="0.35">
      <c r="A553" s="3">
        <v>42392.875</v>
      </c>
      <c r="B553">
        <v>0</v>
      </c>
    </row>
    <row r="554" spans="1:2" x14ac:dyDescent="0.35">
      <c r="A554" s="3">
        <v>42392.916666666664</v>
      </c>
      <c r="B554">
        <v>0</v>
      </c>
    </row>
    <row r="555" spans="1:2" x14ac:dyDescent="0.35">
      <c r="A555" s="3">
        <v>42392.958333333336</v>
      </c>
      <c r="B555">
        <v>0</v>
      </c>
    </row>
    <row r="556" spans="1:2" x14ac:dyDescent="0.35">
      <c r="A556" s="3">
        <v>42393</v>
      </c>
      <c r="B556">
        <v>0</v>
      </c>
    </row>
    <row r="557" spans="1:2" x14ac:dyDescent="0.35">
      <c r="A557" s="3">
        <v>42393.041666666664</v>
      </c>
      <c r="B557">
        <v>0</v>
      </c>
    </row>
    <row r="558" spans="1:2" x14ac:dyDescent="0.35">
      <c r="A558" s="3">
        <v>42393.083333333336</v>
      </c>
      <c r="B558">
        <v>0</v>
      </c>
    </row>
    <row r="559" spans="1:2" x14ac:dyDescent="0.35">
      <c r="A559" s="3">
        <v>42393.125</v>
      </c>
      <c r="B559">
        <v>0</v>
      </c>
    </row>
    <row r="560" spans="1:2" x14ac:dyDescent="0.35">
      <c r="A560" s="3">
        <v>42393.166666666664</v>
      </c>
      <c r="B560">
        <v>0</v>
      </c>
    </row>
    <row r="561" spans="1:2" x14ac:dyDescent="0.35">
      <c r="A561" s="3">
        <v>42393.208333333336</v>
      </c>
      <c r="B561">
        <v>0</v>
      </c>
    </row>
    <row r="562" spans="1:2" x14ac:dyDescent="0.35">
      <c r="A562" s="3">
        <v>42393.25</v>
      </c>
      <c r="B562">
        <v>1.4999999999999999E-2</v>
      </c>
    </row>
    <row r="563" spans="1:2" x14ac:dyDescent="0.35">
      <c r="A563" s="3">
        <v>42393.291666666664</v>
      </c>
      <c r="B563">
        <v>0.14699999999999999</v>
      </c>
    </row>
    <row r="564" spans="1:2" x14ac:dyDescent="0.35">
      <c r="A564" s="3">
        <v>42393.333333333336</v>
      </c>
      <c r="B564">
        <v>0.29099999999999998</v>
      </c>
    </row>
    <row r="565" spans="1:2" x14ac:dyDescent="0.35">
      <c r="A565" s="3">
        <v>42393.375</v>
      </c>
      <c r="B565">
        <v>0.40600000000000003</v>
      </c>
    </row>
    <row r="566" spans="1:2" x14ac:dyDescent="0.35">
      <c r="A566" s="3">
        <v>42393.416666666664</v>
      </c>
      <c r="B566">
        <v>0.45800000000000002</v>
      </c>
    </row>
    <row r="567" spans="1:2" x14ac:dyDescent="0.35">
      <c r="A567" s="3">
        <v>42393.458333333336</v>
      </c>
      <c r="B567">
        <v>0.435</v>
      </c>
    </row>
    <row r="568" spans="1:2" x14ac:dyDescent="0.35">
      <c r="A568" s="3">
        <v>42393.5</v>
      </c>
      <c r="B568">
        <v>0.38</v>
      </c>
    </row>
    <row r="569" spans="1:2" x14ac:dyDescent="0.35">
      <c r="A569" s="3">
        <v>42393.541666666664</v>
      </c>
      <c r="B569">
        <v>0.29899999999999999</v>
      </c>
    </row>
    <row r="570" spans="1:2" x14ac:dyDescent="0.35">
      <c r="A570" s="3">
        <v>42393.583333333336</v>
      </c>
      <c r="B570">
        <v>0.17699999999999999</v>
      </c>
    </row>
    <row r="571" spans="1:2" x14ac:dyDescent="0.35">
      <c r="A571" s="3">
        <v>42393.625</v>
      </c>
      <c r="B571">
        <v>4.5999999999999999E-2</v>
      </c>
    </row>
    <row r="572" spans="1:2" x14ac:dyDescent="0.35">
      <c r="A572" s="3">
        <v>42393.666666666664</v>
      </c>
      <c r="B572">
        <v>0</v>
      </c>
    </row>
    <row r="573" spans="1:2" x14ac:dyDescent="0.35">
      <c r="A573" s="3">
        <v>42393.708333333336</v>
      </c>
      <c r="B573">
        <v>0</v>
      </c>
    </row>
    <row r="574" spans="1:2" x14ac:dyDescent="0.35">
      <c r="A574" s="3">
        <v>42393.75</v>
      </c>
      <c r="B574">
        <v>0</v>
      </c>
    </row>
    <row r="575" spans="1:2" x14ac:dyDescent="0.35">
      <c r="A575" s="3">
        <v>42393.791666666664</v>
      </c>
      <c r="B575">
        <v>0</v>
      </c>
    </row>
    <row r="576" spans="1:2" x14ac:dyDescent="0.35">
      <c r="A576" s="3">
        <v>42393.833333333336</v>
      </c>
      <c r="B576">
        <v>0</v>
      </c>
    </row>
    <row r="577" spans="1:2" x14ac:dyDescent="0.35">
      <c r="A577" s="3">
        <v>42393.875</v>
      </c>
      <c r="B577">
        <v>0</v>
      </c>
    </row>
    <row r="578" spans="1:2" x14ac:dyDescent="0.35">
      <c r="A578" s="3">
        <v>42393.916666666664</v>
      </c>
      <c r="B578">
        <v>0</v>
      </c>
    </row>
    <row r="579" spans="1:2" x14ac:dyDescent="0.35">
      <c r="A579" s="3">
        <v>42393.958333333336</v>
      </c>
      <c r="B579">
        <v>0</v>
      </c>
    </row>
    <row r="580" spans="1:2" x14ac:dyDescent="0.35">
      <c r="A580" s="3">
        <v>42394</v>
      </c>
      <c r="B580">
        <v>0</v>
      </c>
    </row>
    <row r="581" spans="1:2" x14ac:dyDescent="0.35">
      <c r="A581" s="3">
        <v>42394.041666666664</v>
      </c>
      <c r="B581">
        <v>0</v>
      </c>
    </row>
    <row r="582" spans="1:2" x14ac:dyDescent="0.35">
      <c r="A582" s="3">
        <v>42394.083333333336</v>
      </c>
      <c r="B582">
        <v>0</v>
      </c>
    </row>
    <row r="583" spans="1:2" x14ac:dyDescent="0.35">
      <c r="A583" s="3">
        <v>42394.125</v>
      </c>
      <c r="B583">
        <v>0</v>
      </c>
    </row>
    <row r="584" spans="1:2" x14ac:dyDescent="0.35">
      <c r="A584" s="3">
        <v>42394.166666666664</v>
      </c>
      <c r="B584">
        <v>0</v>
      </c>
    </row>
    <row r="585" spans="1:2" x14ac:dyDescent="0.35">
      <c r="A585" s="3">
        <v>42394.208333333336</v>
      </c>
      <c r="B585">
        <v>0</v>
      </c>
    </row>
    <row r="586" spans="1:2" x14ac:dyDescent="0.35">
      <c r="A586" s="3">
        <v>42394.25</v>
      </c>
      <c r="B586">
        <v>2.1999999999999999E-2</v>
      </c>
    </row>
    <row r="587" spans="1:2" x14ac:dyDescent="0.35">
      <c r="A587" s="3">
        <v>42394.291666666664</v>
      </c>
      <c r="B587">
        <v>0.13900000000000001</v>
      </c>
    </row>
    <row r="588" spans="1:2" x14ac:dyDescent="0.35">
      <c r="A588" s="3">
        <v>42394.333333333336</v>
      </c>
      <c r="B588">
        <v>0.26300000000000001</v>
      </c>
    </row>
    <row r="589" spans="1:2" x14ac:dyDescent="0.35">
      <c r="A589" s="3">
        <v>42394.375</v>
      </c>
      <c r="B589">
        <v>0.371</v>
      </c>
    </row>
    <row r="590" spans="1:2" x14ac:dyDescent="0.35">
      <c r="A590" s="3">
        <v>42394.416666666664</v>
      </c>
      <c r="B590">
        <v>0.441</v>
      </c>
    </row>
    <row r="591" spans="1:2" x14ac:dyDescent="0.35">
      <c r="A591" s="3">
        <v>42394.458333333336</v>
      </c>
      <c r="B591">
        <v>0.46800000000000003</v>
      </c>
    </row>
    <row r="592" spans="1:2" x14ac:dyDescent="0.35">
      <c r="A592" s="3">
        <v>42394.5</v>
      </c>
      <c r="B592">
        <v>0.441</v>
      </c>
    </row>
    <row r="593" spans="1:2" x14ac:dyDescent="0.35">
      <c r="A593" s="3">
        <v>42394.541666666664</v>
      </c>
      <c r="B593">
        <v>0.36099999999999999</v>
      </c>
    </row>
    <row r="594" spans="1:2" x14ac:dyDescent="0.35">
      <c r="A594" s="3">
        <v>42394.583333333336</v>
      </c>
      <c r="B594">
        <v>0.22700000000000001</v>
      </c>
    </row>
    <row r="595" spans="1:2" x14ac:dyDescent="0.35">
      <c r="A595" s="3">
        <v>42394.625</v>
      </c>
      <c r="B595">
        <v>5.8999999999999997E-2</v>
      </c>
    </row>
    <row r="596" spans="1:2" x14ac:dyDescent="0.35">
      <c r="A596" s="3">
        <v>42394.666666666664</v>
      </c>
      <c r="B596">
        <v>0</v>
      </c>
    </row>
    <row r="597" spans="1:2" x14ac:dyDescent="0.35">
      <c r="A597" s="3">
        <v>42394.708333333336</v>
      </c>
      <c r="B597">
        <v>0</v>
      </c>
    </row>
    <row r="598" spans="1:2" x14ac:dyDescent="0.35">
      <c r="A598" s="3">
        <v>42394.75</v>
      </c>
      <c r="B598">
        <v>0</v>
      </c>
    </row>
    <row r="599" spans="1:2" x14ac:dyDescent="0.35">
      <c r="A599" s="3">
        <v>42394.791666666664</v>
      </c>
      <c r="B599">
        <v>0</v>
      </c>
    </row>
    <row r="600" spans="1:2" x14ac:dyDescent="0.35">
      <c r="A600" s="3">
        <v>42394.833333333336</v>
      </c>
      <c r="B600">
        <v>0</v>
      </c>
    </row>
    <row r="601" spans="1:2" x14ac:dyDescent="0.35">
      <c r="A601" s="3">
        <v>42394.875</v>
      </c>
      <c r="B601">
        <v>0</v>
      </c>
    </row>
    <row r="602" spans="1:2" x14ac:dyDescent="0.35">
      <c r="A602" s="3">
        <v>42394.916666666664</v>
      </c>
      <c r="B602">
        <v>0</v>
      </c>
    </row>
    <row r="603" spans="1:2" x14ac:dyDescent="0.35">
      <c r="A603" s="3">
        <v>42394.958333333336</v>
      </c>
      <c r="B603">
        <v>0</v>
      </c>
    </row>
    <row r="604" spans="1:2" x14ac:dyDescent="0.35">
      <c r="A604" s="3">
        <v>42395</v>
      </c>
      <c r="B604">
        <v>0</v>
      </c>
    </row>
    <row r="605" spans="1:2" x14ac:dyDescent="0.35">
      <c r="A605" s="3">
        <v>42395.041666666664</v>
      </c>
      <c r="B605">
        <v>0</v>
      </c>
    </row>
    <row r="606" spans="1:2" x14ac:dyDescent="0.35">
      <c r="A606" s="3">
        <v>42395.083333333336</v>
      </c>
      <c r="B606">
        <v>0</v>
      </c>
    </row>
    <row r="607" spans="1:2" x14ac:dyDescent="0.35">
      <c r="A607" s="3">
        <v>42395.125</v>
      </c>
      <c r="B607">
        <v>0</v>
      </c>
    </row>
    <row r="608" spans="1:2" x14ac:dyDescent="0.35">
      <c r="A608" s="3">
        <v>42395.166666666664</v>
      </c>
      <c r="B608">
        <v>0</v>
      </c>
    </row>
    <row r="609" spans="1:2" x14ac:dyDescent="0.35">
      <c r="A609" s="3">
        <v>42395.208333333336</v>
      </c>
      <c r="B609">
        <v>0</v>
      </c>
    </row>
    <row r="610" spans="1:2" x14ac:dyDescent="0.35">
      <c r="A610" s="3">
        <v>42395.25</v>
      </c>
      <c r="B610">
        <v>2.4E-2</v>
      </c>
    </row>
    <row r="611" spans="1:2" x14ac:dyDescent="0.35">
      <c r="A611" s="3">
        <v>42395.291666666664</v>
      </c>
      <c r="B611">
        <v>0.152</v>
      </c>
    </row>
    <row r="612" spans="1:2" x14ac:dyDescent="0.35">
      <c r="A612" s="3">
        <v>42395.333333333336</v>
      </c>
      <c r="B612">
        <v>0.28100000000000003</v>
      </c>
    </row>
    <row r="613" spans="1:2" x14ac:dyDescent="0.35">
      <c r="A613" s="3">
        <v>42395.375</v>
      </c>
      <c r="B613">
        <v>0.38100000000000001</v>
      </c>
    </row>
    <row r="614" spans="1:2" x14ac:dyDescent="0.35">
      <c r="A614" s="3">
        <v>42395.416666666664</v>
      </c>
      <c r="B614">
        <v>0.44400000000000001</v>
      </c>
    </row>
    <row r="615" spans="1:2" x14ac:dyDescent="0.35">
      <c r="A615" s="3">
        <v>42395.458333333336</v>
      </c>
      <c r="B615">
        <v>0.46600000000000003</v>
      </c>
    </row>
    <row r="616" spans="1:2" x14ac:dyDescent="0.35">
      <c r="A616" s="3">
        <v>42395.5</v>
      </c>
      <c r="B616">
        <v>0.436</v>
      </c>
    </row>
    <row r="617" spans="1:2" x14ac:dyDescent="0.35">
      <c r="A617" s="3">
        <v>42395.541666666664</v>
      </c>
      <c r="B617">
        <v>0.34300000000000003</v>
      </c>
    </row>
    <row r="618" spans="1:2" x14ac:dyDescent="0.35">
      <c r="A618" s="3">
        <v>42395.583333333336</v>
      </c>
      <c r="B618">
        <v>0.19800000000000001</v>
      </c>
    </row>
    <row r="619" spans="1:2" x14ac:dyDescent="0.35">
      <c r="A619" s="3">
        <v>42395.625</v>
      </c>
      <c r="B619">
        <v>4.7E-2</v>
      </c>
    </row>
    <row r="620" spans="1:2" x14ac:dyDescent="0.35">
      <c r="A620" s="3">
        <v>42395.666666666664</v>
      </c>
      <c r="B620">
        <v>0</v>
      </c>
    </row>
    <row r="621" spans="1:2" x14ac:dyDescent="0.35">
      <c r="A621" s="3">
        <v>42395.708333333336</v>
      </c>
      <c r="B621">
        <v>0</v>
      </c>
    </row>
    <row r="622" spans="1:2" x14ac:dyDescent="0.35">
      <c r="A622" s="3">
        <v>42395.75</v>
      </c>
      <c r="B622">
        <v>0</v>
      </c>
    </row>
    <row r="623" spans="1:2" x14ac:dyDescent="0.35">
      <c r="A623" s="3">
        <v>42395.791666666664</v>
      </c>
      <c r="B623">
        <v>0</v>
      </c>
    </row>
    <row r="624" spans="1:2" x14ac:dyDescent="0.35">
      <c r="A624" s="3">
        <v>42395.833333333336</v>
      </c>
      <c r="B624">
        <v>0</v>
      </c>
    </row>
    <row r="625" spans="1:2" x14ac:dyDescent="0.35">
      <c r="A625" s="3">
        <v>42395.875</v>
      </c>
      <c r="B625">
        <v>0</v>
      </c>
    </row>
    <row r="626" spans="1:2" x14ac:dyDescent="0.35">
      <c r="A626" s="3">
        <v>42395.916666666664</v>
      </c>
      <c r="B626">
        <v>0</v>
      </c>
    </row>
    <row r="627" spans="1:2" x14ac:dyDescent="0.35">
      <c r="A627" s="3">
        <v>42395.958333333336</v>
      </c>
      <c r="B627">
        <v>0</v>
      </c>
    </row>
    <row r="628" spans="1:2" x14ac:dyDescent="0.35">
      <c r="A628" s="3">
        <v>42396</v>
      </c>
      <c r="B628">
        <v>0</v>
      </c>
    </row>
    <row r="629" spans="1:2" x14ac:dyDescent="0.35">
      <c r="A629" s="3">
        <v>42396.041666666664</v>
      </c>
      <c r="B629">
        <v>0</v>
      </c>
    </row>
    <row r="630" spans="1:2" x14ac:dyDescent="0.35">
      <c r="A630" s="3">
        <v>42396.083333333336</v>
      </c>
      <c r="B630">
        <v>0</v>
      </c>
    </row>
    <row r="631" spans="1:2" x14ac:dyDescent="0.35">
      <c r="A631" s="3">
        <v>42396.125</v>
      </c>
      <c r="B631">
        <v>0</v>
      </c>
    </row>
    <row r="632" spans="1:2" x14ac:dyDescent="0.35">
      <c r="A632" s="3">
        <v>42396.166666666664</v>
      </c>
      <c r="B632">
        <v>0</v>
      </c>
    </row>
    <row r="633" spans="1:2" x14ac:dyDescent="0.35">
      <c r="A633" s="3">
        <v>42396.208333333336</v>
      </c>
      <c r="B633">
        <v>0</v>
      </c>
    </row>
    <row r="634" spans="1:2" x14ac:dyDescent="0.35">
      <c r="A634" s="3">
        <v>42396.25</v>
      </c>
      <c r="B634">
        <v>2.3E-2</v>
      </c>
    </row>
    <row r="635" spans="1:2" x14ac:dyDescent="0.35">
      <c r="A635" s="3">
        <v>42396.291666666664</v>
      </c>
      <c r="B635">
        <v>0.14599999999999999</v>
      </c>
    </row>
    <row r="636" spans="1:2" x14ac:dyDescent="0.35">
      <c r="A636" s="3">
        <v>42396.333333333336</v>
      </c>
      <c r="B636">
        <v>0.27400000000000002</v>
      </c>
    </row>
    <row r="637" spans="1:2" x14ac:dyDescent="0.35">
      <c r="A637" s="3">
        <v>42396.375</v>
      </c>
      <c r="B637">
        <v>0.377</v>
      </c>
    </row>
    <row r="638" spans="1:2" x14ac:dyDescent="0.35">
      <c r="A638" s="3">
        <v>42396.416666666664</v>
      </c>
      <c r="B638">
        <v>0.439</v>
      </c>
    </row>
    <row r="639" spans="1:2" x14ac:dyDescent="0.35">
      <c r="A639" s="3">
        <v>42396.458333333336</v>
      </c>
      <c r="B639">
        <v>0.45</v>
      </c>
    </row>
    <row r="640" spans="1:2" x14ac:dyDescent="0.35">
      <c r="A640" s="3">
        <v>42396.5</v>
      </c>
      <c r="B640">
        <v>0.40400000000000003</v>
      </c>
    </row>
    <row r="641" spans="1:2" x14ac:dyDescent="0.35">
      <c r="A641" s="3">
        <v>42396.541666666664</v>
      </c>
      <c r="B641">
        <v>0.31900000000000001</v>
      </c>
    </row>
    <row r="642" spans="1:2" x14ac:dyDescent="0.35">
      <c r="A642" s="3">
        <v>42396.583333333336</v>
      </c>
      <c r="B642">
        <v>0.188</v>
      </c>
    </row>
    <row r="643" spans="1:2" x14ac:dyDescent="0.35">
      <c r="A643" s="3">
        <v>42396.625</v>
      </c>
      <c r="B643">
        <v>4.7E-2</v>
      </c>
    </row>
    <row r="644" spans="1:2" x14ac:dyDescent="0.35">
      <c r="A644" s="3">
        <v>42396.666666666664</v>
      </c>
      <c r="B644">
        <v>0</v>
      </c>
    </row>
    <row r="645" spans="1:2" x14ac:dyDescent="0.35">
      <c r="A645" s="3">
        <v>42396.708333333336</v>
      </c>
      <c r="B645">
        <v>0</v>
      </c>
    </row>
    <row r="646" spans="1:2" x14ac:dyDescent="0.35">
      <c r="A646" s="3">
        <v>42396.75</v>
      </c>
      <c r="B646">
        <v>0</v>
      </c>
    </row>
    <row r="647" spans="1:2" x14ac:dyDescent="0.35">
      <c r="A647" s="3">
        <v>42396.791666666664</v>
      </c>
      <c r="B647">
        <v>0</v>
      </c>
    </row>
    <row r="648" spans="1:2" x14ac:dyDescent="0.35">
      <c r="A648" s="3">
        <v>42396.833333333336</v>
      </c>
      <c r="B648">
        <v>0</v>
      </c>
    </row>
    <row r="649" spans="1:2" x14ac:dyDescent="0.35">
      <c r="A649" s="3">
        <v>42396.875</v>
      </c>
      <c r="B649">
        <v>0</v>
      </c>
    </row>
    <row r="650" spans="1:2" x14ac:dyDescent="0.35">
      <c r="A650" s="3">
        <v>42396.916666666664</v>
      </c>
      <c r="B650">
        <v>0</v>
      </c>
    </row>
    <row r="651" spans="1:2" x14ac:dyDescent="0.35">
      <c r="A651" s="3">
        <v>42396.958333333336</v>
      </c>
      <c r="B651">
        <v>0</v>
      </c>
    </row>
    <row r="652" spans="1:2" x14ac:dyDescent="0.35">
      <c r="A652" s="3">
        <v>42397</v>
      </c>
      <c r="B652">
        <v>0</v>
      </c>
    </row>
    <row r="653" spans="1:2" x14ac:dyDescent="0.35">
      <c r="A653" s="3">
        <v>42397.041666666664</v>
      </c>
      <c r="B653">
        <v>0</v>
      </c>
    </row>
    <row r="654" spans="1:2" x14ac:dyDescent="0.35">
      <c r="A654" s="3">
        <v>42397.083333333336</v>
      </c>
      <c r="B654">
        <v>0</v>
      </c>
    </row>
    <row r="655" spans="1:2" x14ac:dyDescent="0.35">
      <c r="A655" s="3">
        <v>42397.125</v>
      </c>
      <c r="B655">
        <v>0</v>
      </c>
    </row>
    <row r="656" spans="1:2" x14ac:dyDescent="0.35">
      <c r="A656" s="3">
        <v>42397.166666666664</v>
      </c>
      <c r="B656">
        <v>0</v>
      </c>
    </row>
    <row r="657" spans="1:2" x14ac:dyDescent="0.35">
      <c r="A657" s="3">
        <v>42397.208333333336</v>
      </c>
      <c r="B657">
        <v>0</v>
      </c>
    </row>
    <row r="658" spans="1:2" x14ac:dyDescent="0.35">
      <c r="A658" s="3">
        <v>42397.25</v>
      </c>
      <c r="B658">
        <v>1.7000000000000001E-2</v>
      </c>
    </row>
    <row r="659" spans="1:2" x14ac:dyDescent="0.35">
      <c r="A659" s="3">
        <v>42397.291666666664</v>
      </c>
      <c r="B659">
        <v>0.13100000000000001</v>
      </c>
    </row>
    <row r="660" spans="1:2" x14ac:dyDescent="0.35">
      <c r="A660" s="3">
        <v>42397.333333333336</v>
      </c>
      <c r="B660">
        <v>0.26600000000000001</v>
      </c>
    </row>
    <row r="661" spans="1:2" x14ac:dyDescent="0.35">
      <c r="A661" s="3">
        <v>42397.375</v>
      </c>
      <c r="B661">
        <v>0.38200000000000001</v>
      </c>
    </row>
    <row r="662" spans="1:2" x14ac:dyDescent="0.35">
      <c r="A662" s="3">
        <v>42397.416666666664</v>
      </c>
      <c r="B662">
        <v>0.45400000000000001</v>
      </c>
    </row>
    <row r="663" spans="1:2" x14ac:dyDescent="0.35">
      <c r="A663" s="3">
        <v>42397.458333333336</v>
      </c>
      <c r="B663">
        <v>0.46800000000000003</v>
      </c>
    </row>
    <row r="664" spans="1:2" x14ac:dyDescent="0.35">
      <c r="A664" s="3">
        <v>42397.5</v>
      </c>
      <c r="B664">
        <v>0.42099999999999999</v>
      </c>
    </row>
    <row r="665" spans="1:2" x14ac:dyDescent="0.35">
      <c r="A665" s="3">
        <v>42397.541666666664</v>
      </c>
      <c r="B665">
        <v>0.33</v>
      </c>
    </row>
    <row r="666" spans="1:2" x14ac:dyDescent="0.35">
      <c r="A666" s="3">
        <v>42397.583333333336</v>
      </c>
      <c r="B666">
        <v>0.19400000000000001</v>
      </c>
    </row>
    <row r="667" spans="1:2" x14ac:dyDescent="0.35">
      <c r="A667" s="3">
        <v>42397.625</v>
      </c>
      <c r="B667">
        <v>4.8000000000000001E-2</v>
      </c>
    </row>
    <row r="668" spans="1:2" x14ac:dyDescent="0.35">
      <c r="A668" s="3">
        <v>42397.666666666664</v>
      </c>
      <c r="B668">
        <v>0</v>
      </c>
    </row>
    <row r="669" spans="1:2" x14ac:dyDescent="0.35">
      <c r="A669" s="3">
        <v>42397.708333333336</v>
      </c>
      <c r="B669">
        <v>0</v>
      </c>
    </row>
    <row r="670" spans="1:2" x14ac:dyDescent="0.35">
      <c r="A670" s="3">
        <v>42397.75</v>
      </c>
      <c r="B670">
        <v>0</v>
      </c>
    </row>
    <row r="671" spans="1:2" x14ac:dyDescent="0.35">
      <c r="A671" s="3">
        <v>42397.791666666664</v>
      </c>
      <c r="B671">
        <v>0</v>
      </c>
    </row>
    <row r="672" spans="1:2" x14ac:dyDescent="0.35">
      <c r="A672" s="3">
        <v>42397.833333333336</v>
      </c>
      <c r="B672">
        <v>0</v>
      </c>
    </row>
    <row r="673" spans="1:2" x14ac:dyDescent="0.35">
      <c r="A673" s="3">
        <v>42397.875</v>
      </c>
      <c r="B673">
        <v>0</v>
      </c>
    </row>
    <row r="674" spans="1:2" x14ac:dyDescent="0.35">
      <c r="A674" s="3">
        <v>42397.916666666664</v>
      </c>
      <c r="B674">
        <v>0</v>
      </c>
    </row>
    <row r="675" spans="1:2" x14ac:dyDescent="0.35">
      <c r="A675" s="3">
        <v>42397.958333333336</v>
      </c>
      <c r="B675">
        <v>0</v>
      </c>
    </row>
    <row r="676" spans="1:2" x14ac:dyDescent="0.35">
      <c r="A676" s="3">
        <v>42398</v>
      </c>
      <c r="B676">
        <v>0</v>
      </c>
    </row>
    <row r="677" spans="1:2" x14ac:dyDescent="0.35">
      <c r="A677" s="3">
        <v>42398.041666666664</v>
      </c>
      <c r="B677">
        <v>0</v>
      </c>
    </row>
    <row r="678" spans="1:2" x14ac:dyDescent="0.35">
      <c r="A678" s="3">
        <v>42398.083333333336</v>
      </c>
      <c r="B678">
        <v>0</v>
      </c>
    </row>
    <row r="679" spans="1:2" x14ac:dyDescent="0.35">
      <c r="A679" s="3">
        <v>42398.125</v>
      </c>
      <c r="B679">
        <v>0</v>
      </c>
    </row>
    <row r="680" spans="1:2" x14ac:dyDescent="0.35">
      <c r="A680" s="3">
        <v>42398.166666666664</v>
      </c>
      <c r="B680">
        <v>0</v>
      </c>
    </row>
    <row r="681" spans="1:2" x14ac:dyDescent="0.35">
      <c r="A681" s="3">
        <v>42398.208333333336</v>
      </c>
      <c r="B681">
        <v>0</v>
      </c>
    </row>
    <row r="682" spans="1:2" x14ac:dyDescent="0.35">
      <c r="A682" s="3">
        <v>42398.25</v>
      </c>
      <c r="B682">
        <v>1.9E-2</v>
      </c>
    </row>
    <row r="683" spans="1:2" x14ac:dyDescent="0.35">
      <c r="A683" s="3">
        <v>42398.291666666664</v>
      </c>
      <c r="B683">
        <v>0.122</v>
      </c>
    </row>
    <row r="684" spans="1:2" x14ac:dyDescent="0.35">
      <c r="A684" s="3">
        <v>42398.333333333336</v>
      </c>
      <c r="B684">
        <v>0.26100000000000001</v>
      </c>
    </row>
    <row r="685" spans="1:2" x14ac:dyDescent="0.35">
      <c r="A685" s="3">
        <v>42398.375</v>
      </c>
      <c r="B685">
        <v>0.377</v>
      </c>
    </row>
    <row r="686" spans="1:2" x14ac:dyDescent="0.35">
      <c r="A686" s="3">
        <v>42398.416666666664</v>
      </c>
      <c r="B686">
        <v>0.45900000000000002</v>
      </c>
    </row>
    <row r="687" spans="1:2" x14ac:dyDescent="0.35">
      <c r="A687" s="3">
        <v>42398.458333333336</v>
      </c>
      <c r="B687">
        <v>0.48599999999999999</v>
      </c>
    </row>
    <row r="688" spans="1:2" x14ac:dyDescent="0.35">
      <c r="A688" s="3">
        <v>42398.5</v>
      </c>
      <c r="B688">
        <v>0.44500000000000001</v>
      </c>
    </row>
    <row r="689" spans="1:2" x14ac:dyDescent="0.35">
      <c r="A689" s="3">
        <v>42398.541666666664</v>
      </c>
      <c r="B689">
        <v>0.35299999999999998</v>
      </c>
    </row>
    <row r="690" spans="1:2" x14ac:dyDescent="0.35">
      <c r="A690" s="3">
        <v>42398.583333333336</v>
      </c>
      <c r="B690">
        <v>0.21199999999999999</v>
      </c>
    </row>
    <row r="691" spans="1:2" x14ac:dyDescent="0.35">
      <c r="A691" s="3">
        <v>42398.625</v>
      </c>
      <c r="B691">
        <v>5.7000000000000002E-2</v>
      </c>
    </row>
    <row r="692" spans="1:2" x14ac:dyDescent="0.35">
      <c r="A692" s="3">
        <v>42398.666666666664</v>
      </c>
      <c r="B692">
        <v>0</v>
      </c>
    </row>
    <row r="693" spans="1:2" x14ac:dyDescent="0.35">
      <c r="A693" s="3">
        <v>42398.708333333336</v>
      </c>
      <c r="B693">
        <v>0</v>
      </c>
    </row>
    <row r="694" spans="1:2" x14ac:dyDescent="0.35">
      <c r="A694" s="3">
        <v>42398.75</v>
      </c>
      <c r="B694">
        <v>0</v>
      </c>
    </row>
    <row r="695" spans="1:2" x14ac:dyDescent="0.35">
      <c r="A695" s="3">
        <v>42398.791666666664</v>
      </c>
      <c r="B695">
        <v>0</v>
      </c>
    </row>
    <row r="696" spans="1:2" x14ac:dyDescent="0.35">
      <c r="A696" s="3">
        <v>42398.833333333336</v>
      </c>
      <c r="B696">
        <v>0</v>
      </c>
    </row>
    <row r="697" spans="1:2" x14ac:dyDescent="0.35">
      <c r="A697" s="3">
        <v>42398.875</v>
      </c>
      <c r="B697">
        <v>0</v>
      </c>
    </row>
    <row r="698" spans="1:2" x14ac:dyDescent="0.35">
      <c r="A698" s="3">
        <v>42398.916666666664</v>
      </c>
      <c r="B698">
        <v>0</v>
      </c>
    </row>
    <row r="699" spans="1:2" x14ac:dyDescent="0.35">
      <c r="A699" s="3">
        <v>42398.958333333336</v>
      </c>
      <c r="B699">
        <v>0</v>
      </c>
    </row>
    <row r="700" spans="1:2" x14ac:dyDescent="0.35">
      <c r="A700" s="3">
        <v>42399</v>
      </c>
      <c r="B700">
        <v>0</v>
      </c>
    </row>
    <row r="701" spans="1:2" x14ac:dyDescent="0.35">
      <c r="A701" s="3">
        <v>42399.041666666664</v>
      </c>
      <c r="B701">
        <v>0</v>
      </c>
    </row>
    <row r="702" spans="1:2" x14ac:dyDescent="0.35">
      <c r="A702" s="3">
        <v>42399.083333333336</v>
      </c>
      <c r="B702">
        <v>0</v>
      </c>
    </row>
    <row r="703" spans="1:2" x14ac:dyDescent="0.35">
      <c r="A703" s="3">
        <v>42399.125</v>
      </c>
      <c r="B703">
        <v>0</v>
      </c>
    </row>
    <row r="704" spans="1:2" x14ac:dyDescent="0.35">
      <c r="A704" s="3">
        <v>42399.166666666664</v>
      </c>
      <c r="B704">
        <v>0</v>
      </c>
    </row>
    <row r="705" spans="1:2" x14ac:dyDescent="0.35">
      <c r="A705" s="3">
        <v>42399.208333333336</v>
      </c>
      <c r="B705">
        <v>0</v>
      </c>
    </row>
    <row r="706" spans="1:2" x14ac:dyDescent="0.35">
      <c r="A706" s="3">
        <v>42399.25</v>
      </c>
      <c r="B706">
        <v>0.02</v>
      </c>
    </row>
    <row r="707" spans="1:2" x14ac:dyDescent="0.35">
      <c r="A707" s="3">
        <v>42399.291666666664</v>
      </c>
      <c r="B707">
        <v>9.6000000000000002E-2</v>
      </c>
    </row>
    <row r="708" spans="1:2" x14ac:dyDescent="0.35">
      <c r="A708" s="3">
        <v>42399.333333333336</v>
      </c>
      <c r="B708">
        <v>0.193</v>
      </c>
    </row>
    <row r="709" spans="1:2" x14ac:dyDescent="0.35">
      <c r="A709" s="3">
        <v>42399.375</v>
      </c>
      <c r="B709">
        <v>0.28000000000000003</v>
      </c>
    </row>
    <row r="710" spans="1:2" x14ac:dyDescent="0.35">
      <c r="A710" s="3">
        <v>42399.416666666664</v>
      </c>
      <c r="B710">
        <v>0.33400000000000002</v>
      </c>
    </row>
    <row r="711" spans="1:2" x14ac:dyDescent="0.35">
      <c r="A711" s="3">
        <v>42399.458333333336</v>
      </c>
      <c r="B711">
        <v>0.34300000000000003</v>
      </c>
    </row>
    <row r="712" spans="1:2" x14ac:dyDescent="0.35">
      <c r="A712" s="3">
        <v>42399.5</v>
      </c>
      <c r="B712">
        <v>0.308</v>
      </c>
    </row>
    <row r="713" spans="1:2" x14ac:dyDescent="0.35">
      <c r="A713" s="3">
        <v>42399.541666666664</v>
      </c>
      <c r="B713">
        <v>0.23499999999999999</v>
      </c>
    </row>
    <row r="714" spans="1:2" x14ac:dyDescent="0.35">
      <c r="A714" s="3">
        <v>42399.583333333336</v>
      </c>
      <c r="B714">
        <v>0.13400000000000001</v>
      </c>
    </row>
    <row r="715" spans="1:2" x14ac:dyDescent="0.35">
      <c r="A715" s="3">
        <v>42399.625</v>
      </c>
      <c r="B715">
        <v>3.3000000000000002E-2</v>
      </c>
    </row>
    <row r="716" spans="1:2" x14ac:dyDescent="0.35">
      <c r="A716" s="3">
        <v>42399.666666666664</v>
      </c>
      <c r="B716">
        <v>0</v>
      </c>
    </row>
    <row r="717" spans="1:2" x14ac:dyDescent="0.35">
      <c r="A717" s="3">
        <v>42399.708333333336</v>
      </c>
      <c r="B717">
        <v>0</v>
      </c>
    </row>
    <row r="718" spans="1:2" x14ac:dyDescent="0.35">
      <c r="A718" s="3">
        <v>42399.75</v>
      </c>
      <c r="B718">
        <v>0</v>
      </c>
    </row>
    <row r="719" spans="1:2" x14ac:dyDescent="0.35">
      <c r="A719" s="3">
        <v>42399.791666666664</v>
      </c>
      <c r="B719">
        <v>0</v>
      </c>
    </row>
    <row r="720" spans="1:2" x14ac:dyDescent="0.35">
      <c r="A720" s="3">
        <v>42399.833333333336</v>
      </c>
      <c r="B720">
        <v>0</v>
      </c>
    </row>
    <row r="721" spans="1:2" x14ac:dyDescent="0.35">
      <c r="A721" s="3">
        <v>42399.875</v>
      </c>
      <c r="B721">
        <v>0</v>
      </c>
    </row>
    <row r="722" spans="1:2" x14ac:dyDescent="0.35">
      <c r="A722" s="3">
        <v>42399.916666666664</v>
      </c>
      <c r="B722">
        <v>0</v>
      </c>
    </row>
    <row r="723" spans="1:2" x14ac:dyDescent="0.35">
      <c r="A723" s="3">
        <v>42399.958333333336</v>
      </c>
      <c r="B723">
        <v>0</v>
      </c>
    </row>
    <row r="724" spans="1:2" x14ac:dyDescent="0.35">
      <c r="A724" s="3">
        <v>42400</v>
      </c>
      <c r="B724">
        <v>0</v>
      </c>
    </row>
    <row r="725" spans="1:2" x14ac:dyDescent="0.35">
      <c r="A725" s="3">
        <v>42400.041666666664</v>
      </c>
      <c r="B725">
        <v>0</v>
      </c>
    </row>
    <row r="726" spans="1:2" x14ac:dyDescent="0.35">
      <c r="A726" s="3">
        <v>42400.083333333336</v>
      </c>
      <c r="B726">
        <v>0</v>
      </c>
    </row>
    <row r="727" spans="1:2" x14ac:dyDescent="0.35">
      <c r="A727" s="3">
        <v>42400.125</v>
      </c>
      <c r="B727">
        <v>0</v>
      </c>
    </row>
    <row r="728" spans="1:2" x14ac:dyDescent="0.35">
      <c r="A728" s="3">
        <v>42400.166666666664</v>
      </c>
      <c r="B728">
        <v>0</v>
      </c>
    </row>
    <row r="729" spans="1:2" x14ac:dyDescent="0.35">
      <c r="A729" s="3">
        <v>42400.208333333336</v>
      </c>
      <c r="B729">
        <v>0</v>
      </c>
    </row>
    <row r="730" spans="1:2" x14ac:dyDescent="0.35">
      <c r="A730" s="3">
        <v>42400.25</v>
      </c>
      <c r="B730">
        <v>1.7999999999999999E-2</v>
      </c>
    </row>
    <row r="731" spans="1:2" x14ac:dyDescent="0.35">
      <c r="A731" s="3">
        <v>42400.291666666664</v>
      </c>
      <c r="B731">
        <v>9.4E-2</v>
      </c>
    </row>
    <row r="732" spans="1:2" x14ac:dyDescent="0.35">
      <c r="A732" s="3">
        <v>42400.333333333336</v>
      </c>
      <c r="B732">
        <v>0.221</v>
      </c>
    </row>
    <row r="733" spans="1:2" x14ac:dyDescent="0.35">
      <c r="A733" s="3">
        <v>42400.375</v>
      </c>
      <c r="B733">
        <v>0.33800000000000002</v>
      </c>
    </row>
    <row r="734" spans="1:2" x14ac:dyDescent="0.35">
      <c r="A734" s="3">
        <v>42400.416666666664</v>
      </c>
      <c r="B734">
        <v>0.41699999999999998</v>
      </c>
    </row>
    <row r="735" spans="1:2" x14ac:dyDescent="0.35">
      <c r="A735" s="3">
        <v>42400.458333333336</v>
      </c>
      <c r="B735">
        <v>0.442</v>
      </c>
    </row>
    <row r="736" spans="1:2" x14ac:dyDescent="0.35">
      <c r="A736" s="3">
        <v>42400.5</v>
      </c>
      <c r="B736">
        <v>0.41</v>
      </c>
    </row>
    <row r="737" spans="1:2" x14ac:dyDescent="0.35">
      <c r="A737" s="3">
        <v>42400.541666666664</v>
      </c>
      <c r="B737">
        <v>0.315</v>
      </c>
    </row>
    <row r="738" spans="1:2" x14ac:dyDescent="0.35">
      <c r="A738" s="3">
        <v>42400.583333333336</v>
      </c>
      <c r="B738">
        <v>0.18099999999999999</v>
      </c>
    </row>
    <row r="739" spans="1:2" x14ac:dyDescent="0.35">
      <c r="A739" s="3">
        <v>42400.625</v>
      </c>
      <c r="B739">
        <v>4.8000000000000001E-2</v>
      </c>
    </row>
    <row r="740" spans="1:2" x14ac:dyDescent="0.35">
      <c r="A740" s="3">
        <v>42400.666666666664</v>
      </c>
      <c r="B740">
        <v>0</v>
      </c>
    </row>
    <row r="741" spans="1:2" x14ac:dyDescent="0.35">
      <c r="A741" s="3">
        <v>42400.708333333336</v>
      </c>
      <c r="B741">
        <v>0</v>
      </c>
    </row>
    <row r="742" spans="1:2" x14ac:dyDescent="0.35">
      <c r="A742" s="3">
        <v>42400.75</v>
      </c>
      <c r="B742">
        <v>0</v>
      </c>
    </row>
    <row r="743" spans="1:2" x14ac:dyDescent="0.35">
      <c r="A743" s="3">
        <v>42400.791666666664</v>
      </c>
      <c r="B743">
        <v>0</v>
      </c>
    </row>
    <row r="744" spans="1:2" x14ac:dyDescent="0.35">
      <c r="A744" s="3">
        <v>42400.833333333336</v>
      </c>
      <c r="B744">
        <v>0</v>
      </c>
    </row>
    <row r="745" spans="1:2" x14ac:dyDescent="0.35">
      <c r="A745" s="3">
        <v>42400.875</v>
      </c>
      <c r="B745">
        <v>0</v>
      </c>
    </row>
    <row r="746" spans="1:2" x14ac:dyDescent="0.35">
      <c r="A746" s="3">
        <v>42400.916666666664</v>
      </c>
      <c r="B746">
        <v>0</v>
      </c>
    </row>
    <row r="747" spans="1:2" x14ac:dyDescent="0.35">
      <c r="A747" s="3">
        <v>42400.958333333336</v>
      </c>
      <c r="B747">
        <v>0</v>
      </c>
    </row>
    <row r="748" spans="1:2" x14ac:dyDescent="0.35">
      <c r="A748" s="3">
        <v>42401</v>
      </c>
      <c r="B748">
        <v>0</v>
      </c>
    </row>
    <row r="749" spans="1:2" x14ac:dyDescent="0.35">
      <c r="A749" s="3">
        <v>42401.041666666664</v>
      </c>
      <c r="B749">
        <v>0</v>
      </c>
    </row>
    <row r="750" spans="1:2" x14ac:dyDescent="0.35">
      <c r="A750" s="3">
        <v>42401.083333333336</v>
      </c>
      <c r="B750">
        <v>0</v>
      </c>
    </row>
    <row r="751" spans="1:2" x14ac:dyDescent="0.35">
      <c r="A751" s="3">
        <v>42401.125</v>
      </c>
      <c r="B751">
        <v>0</v>
      </c>
    </row>
    <row r="752" spans="1:2" x14ac:dyDescent="0.35">
      <c r="A752" s="3">
        <v>42401.166666666664</v>
      </c>
      <c r="B752">
        <v>0</v>
      </c>
    </row>
    <row r="753" spans="1:2" x14ac:dyDescent="0.35">
      <c r="A753" s="3">
        <v>42401.208333333336</v>
      </c>
      <c r="B753">
        <v>0</v>
      </c>
    </row>
    <row r="754" spans="1:2" x14ac:dyDescent="0.35">
      <c r="A754" s="3">
        <v>42401.25</v>
      </c>
      <c r="B754">
        <v>2.4E-2</v>
      </c>
    </row>
    <row r="755" spans="1:2" x14ac:dyDescent="0.35">
      <c r="A755" s="3">
        <v>42401.291666666664</v>
      </c>
      <c r="B755">
        <v>0.14299999999999999</v>
      </c>
    </row>
    <row r="756" spans="1:2" x14ac:dyDescent="0.35">
      <c r="A756" s="3">
        <v>42401.333333333336</v>
      </c>
      <c r="B756">
        <v>0.28599999999999998</v>
      </c>
    </row>
    <row r="757" spans="1:2" x14ac:dyDescent="0.35">
      <c r="A757" s="3">
        <v>42401.375</v>
      </c>
      <c r="B757">
        <v>0.40400000000000003</v>
      </c>
    </row>
    <row r="758" spans="1:2" x14ac:dyDescent="0.35">
      <c r="A758" s="3">
        <v>42401.416666666664</v>
      </c>
      <c r="B758">
        <v>0.47599999999999998</v>
      </c>
    </row>
    <row r="759" spans="1:2" x14ac:dyDescent="0.35">
      <c r="A759" s="3">
        <v>42401.458333333336</v>
      </c>
      <c r="B759">
        <v>0.48399999999999999</v>
      </c>
    </row>
    <row r="760" spans="1:2" x14ac:dyDescent="0.35">
      <c r="A760" s="3">
        <v>42401.5</v>
      </c>
      <c r="B760">
        <v>0.441</v>
      </c>
    </row>
    <row r="761" spans="1:2" x14ac:dyDescent="0.35">
      <c r="A761" s="3">
        <v>42401.541666666664</v>
      </c>
      <c r="B761">
        <v>0.36</v>
      </c>
    </row>
    <row r="762" spans="1:2" x14ac:dyDescent="0.35">
      <c r="A762" s="3">
        <v>42401.583333333336</v>
      </c>
      <c r="B762">
        <v>0.224</v>
      </c>
    </row>
    <row r="763" spans="1:2" x14ac:dyDescent="0.35">
      <c r="A763" s="3">
        <v>42401.625</v>
      </c>
      <c r="B763">
        <v>6.2E-2</v>
      </c>
    </row>
    <row r="764" spans="1:2" x14ac:dyDescent="0.35">
      <c r="A764" s="3">
        <v>42401.666666666664</v>
      </c>
      <c r="B764">
        <v>0</v>
      </c>
    </row>
    <row r="765" spans="1:2" x14ac:dyDescent="0.35">
      <c r="A765" s="3">
        <v>42401.708333333336</v>
      </c>
      <c r="B765">
        <v>0</v>
      </c>
    </row>
    <row r="766" spans="1:2" x14ac:dyDescent="0.35">
      <c r="A766" s="3">
        <v>42401.75</v>
      </c>
      <c r="B766">
        <v>0</v>
      </c>
    </row>
    <row r="767" spans="1:2" x14ac:dyDescent="0.35">
      <c r="A767" s="3">
        <v>42401.791666666664</v>
      </c>
      <c r="B767">
        <v>0</v>
      </c>
    </row>
    <row r="768" spans="1:2" x14ac:dyDescent="0.35">
      <c r="A768" s="3">
        <v>42401.833333333336</v>
      </c>
      <c r="B768">
        <v>0</v>
      </c>
    </row>
    <row r="769" spans="1:2" x14ac:dyDescent="0.35">
      <c r="A769" s="3">
        <v>42401.875</v>
      </c>
      <c r="B769">
        <v>0</v>
      </c>
    </row>
    <row r="770" spans="1:2" x14ac:dyDescent="0.35">
      <c r="A770" s="3">
        <v>42401.916666666664</v>
      </c>
      <c r="B770">
        <v>0</v>
      </c>
    </row>
    <row r="771" spans="1:2" x14ac:dyDescent="0.35">
      <c r="A771" s="3">
        <v>42401.958333333336</v>
      </c>
      <c r="B771">
        <v>0</v>
      </c>
    </row>
    <row r="772" spans="1:2" x14ac:dyDescent="0.35">
      <c r="A772" s="3">
        <v>42402</v>
      </c>
      <c r="B772">
        <v>0</v>
      </c>
    </row>
    <row r="773" spans="1:2" x14ac:dyDescent="0.35">
      <c r="A773" s="3">
        <v>42402.041666666664</v>
      </c>
      <c r="B773">
        <v>0</v>
      </c>
    </row>
    <row r="774" spans="1:2" x14ac:dyDescent="0.35">
      <c r="A774" s="3">
        <v>42402.083333333336</v>
      </c>
      <c r="B774">
        <v>0</v>
      </c>
    </row>
    <row r="775" spans="1:2" x14ac:dyDescent="0.35">
      <c r="A775" s="3">
        <v>42402.125</v>
      </c>
      <c r="B775">
        <v>0</v>
      </c>
    </row>
    <row r="776" spans="1:2" x14ac:dyDescent="0.35">
      <c r="A776" s="3">
        <v>42402.166666666664</v>
      </c>
      <c r="B776">
        <v>0</v>
      </c>
    </row>
    <row r="777" spans="1:2" x14ac:dyDescent="0.35">
      <c r="A777" s="3">
        <v>42402.208333333336</v>
      </c>
      <c r="B777">
        <v>0</v>
      </c>
    </row>
    <row r="778" spans="1:2" x14ac:dyDescent="0.35">
      <c r="A778" s="3">
        <v>42402.25</v>
      </c>
      <c r="B778">
        <v>3.2000000000000001E-2</v>
      </c>
    </row>
    <row r="779" spans="1:2" x14ac:dyDescent="0.35">
      <c r="A779" s="3">
        <v>42402.291666666664</v>
      </c>
      <c r="B779">
        <v>0.121</v>
      </c>
    </row>
    <row r="780" spans="1:2" x14ac:dyDescent="0.35">
      <c r="A780" s="3">
        <v>42402.333333333336</v>
      </c>
      <c r="B780">
        <v>0.218</v>
      </c>
    </row>
    <row r="781" spans="1:2" x14ac:dyDescent="0.35">
      <c r="A781" s="3">
        <v>42402.375</v>
      </c>
      <c r="B781">
        <v>0.30599999999999999</v>
      </c>
    </row>
    <row r="782" spans="1:2" x14ac:dyDescent="0.35">
      <c r="A782" s="3">
        <v>42402.416666666664</v>
      </c>
      <c r="B782">
        <v>0.37</v>
      </c>
    </row>
    <row r="783" spans="1:2" x14ac:dyDescent="0.35">
      <c r="A783" s="3">
        <v>42402.458333333336</v>
      </c>
      <c r="B783">
        <v>0.40100000000000002</v>
      </c>
    </row>
    <row r="784" spans="1:2" x14ac:dyDescent="0.35">
      <c r="A784" s="3">
        <v>42402.5</v>
      </c>
      <c r="B784">
        <v>0.39100000000000001</v>
      </c>
    </row>
    <row r="785" spans="1:2" x14ac:dyDescent="0.35">
      <c r="A785" s="3">
        <v>42402.541666666664</v>
      </c>
      <c r="B785">
        <v>0.33100000000000002</v>
      </c>
    </row>
    <row r="786" spans="1:2" x14ac:dyDescent="0.35">
      <c r="A786" s="3">
        <v>42402.583333333336</v>
      </c>
      <c r="B786">
        <v>0.21199999999999999</v>
      </c>
    </row>
    <row r="787" spans="1:2" x14ac:dyDescent="0.35">
      <c r="A787" s="3">
        <v>42402.625</v>
      </c>
      <c r="B787">
        <v>5.8000000000000003E-2</v>
      </c>
    </row>
    <row r="788" spans="1:2" x14ac:dyDescent="0.35">
      <c r="A788" s="3">
        <v>42402.666666666664</v>
      </c>
      <c r="B788">
        <v>0</v>
      </c>
    </row>
    <row r="789" spans="1:2" x14ac:dyDescent="0.35">
      <c r="A789" s="3">
        <v>42402.708333333336</v>
      </c>
      <c r="B789">
        <v>0</v>
      </c>
    </row>
    <row r="790" spans="1:2" x14ac:dyDescent="0.35">
      <c r="A790" s="3">
        <v>42402.75</v>
      </c>
      <c r="B790">
        <v>0</v>
      </c>
    </row>
    <row r="791" spans="1:2" x14ac:dyDescent="0.35">
      <c r="A791" s="3">
        <v>42402.791666666664</v>
      </c>
      <c r="B791">
        <v>0</v>
      </c>
    </row>
    <row r="792" spans="1:2" x14ac:dyDescent="0.35">
      <c r="A792" s="3">
        <v>42402.833333333336</v>
      </c>
      <c r="B792">
        <v>0</v>
      </c>
    </row>
    <row r="793" spans="1:2" x14ac:dyDescent="0.35">
      <c r="A793" s="3">
        <v>42402.875</v>
      </c>
      <c r="B793">
        <v>0</v>
      </c>
    </row>
    <row r="794" spans="1:2" x14ac:dyDescent="0.35">
      <c r="A794" s="3">
        <v>42402.916666666664</v>
      </c>
      <c r="B794">
        <v>0</v>
      </c>
    </row>
    <row r="795" spans="1:2" x14ac:dyDescent="0.35">
      <c r="A795" s="3">
        <v>42402.958333333336</v>
      </c>
      <c r="B795">
        <v>0</v>
      </c>
    </row>
    <row r="796" spans="1:2" x14ac:dyDescent="0.35">
      <c r="A796" s="3">
        <v>42403</v>
      </c>
      <c r="B796">
        <v>0</v>
      </c>
    </row>
    <row r="797" spans="1:2" x14ac:dyDescent="0.35">
      <c r="A797" s="3">
        <v>42403.041666666664</v>
      </c>
      <c r="B797">
        <v>0</v>
      </c>
    </row>
    <row r="798" spans="1:2" x14ac:dyDescent="0.35">
      <c r="A798" s="3">
        <v>42403.083333333336</v>
      </c>
      <c r="B798">
        <v>0</v>
      </c>
    </row>
    <row r="799" spans="1:2" x14ac:dyDescent="0.35">
      <c r="A799" s="3">
        <v>42403.125</v>
      </c>
      <c r="B799">
        <v>0</v>
      </c>
    </row>
    <row r="800" spans="1:2" x14ac:dyDescent="0.35">
      <c r="A800" s="3">
        <v>42403.166666666664</v>
      </c>
      <c r="B800">
        <v>0</v>
      </c>
    </row>
    <row r="801" spans="1:2" x14ac:dyDescent="0.35">
      <c r="A801" s="3">
        <v>42403.208333333336</v>
      </c>
      <c r="B801">
        <v>0</v>
      </c>
    </row>
    <row r="802" spans="1:2" x14ac:dyDescent="0.35">
      <c r="A802" s="3">
        <v>42403.25</v>
      </c>
      <c r="B802">
        <v>1.9E-2</v>
      </c>
    </row>
    <row r="803" spans="1:2" x14ac:dyDescent="0.35">
      <c r="A803" s="3">
        <v>42403.291666666664</v>
      </c>
      <c r="B803">
        <v>8.3000000000000004E-2</v>
      </c>
    </row>
    <row r="804" spans="1:2" x14ac:dyDescent="0.35">
      <c r="A804" s="3">
        <v>42403.333333333336</v>
      </c>
      <c r="B804">
        <v>0.16800000000000001</v>
      </c>
    </row>
    <row r="805" spans="1:2" x14ac:dyDescent="0.35">
      <c r="A805" s="3">
        <v>42403.375</v>
      </c>
      <c r="B805">
        <v>0.246</v>
      </c>
    </row>
    <row r="806" spans="1:2" x14ac:dyDescent="0.35">
      <c r="A806" s="3">
        <v>42403.416666666664</v>
      </c>
      <c r="B806">
        <v>0.29599999999999999</v>
      </c>
    </row>
    <row r="807" spans="1:2" x14ac:dyDescent="0.35">
      <c r="A807" s="3">
        <v>42403.458333333336</v>
      </c>
      <c r="B807">
        <v>0.32100000000000001</v>
      </c>
    </row>
    <row r="808" spans="1:2" x14ac:dyDescent="0.35">
      <c r="A808" s="3">
        <v>42403.5</v>
      </c>
      <c r="B808">
        <v>0.30299999999999999</v>
      </c>
    </row>
    <row r="809" spans="1:2" x14ac:dyDescent="0.35">
      <c r="A809" s="3">
        <v>42403.541666666664</v>
      </c>
      <c r="B809">
        <v>0.247</v>
      </c>
    </row>
    <row r="810" spans="1:2" x14ac:dyDescent="0.35">
      <c r="A810" s="3">
        <v>42403.583333333336</v>
      </c>
      <c r="B810">
        <v>0.153</v>
      </c>
    </row>
    <row r="811" spans="1:2" x14ac:dyDescent="0.35">
      <c r="A811" s="3">
        <v>42403.625</v>
      </c>
      <c r="B811">
        <v>4.3999999999999997E-2</v>
      </c>
    </row>
    <row r="812" spans="1:2" x14ac:dyDescent="0.35">
      <c r="A812" s="3">
        <v>42403.666666666664</v>
      </c>
      <c r="B812">
        <v>0</v>
      </c>
    </row>
    <row r="813" spans="1:2" x14ac:dyDescent="0.35">
      <c r="A813" s="3">
        <v>42403.708333333336</v>
      </c>
      <c r="B813">
        <v>0</v>
      </c>
    </row>
    <row r="814" spans="1:2" x14ac:dyDescent="0.35">
      <c r="A814" s="3">
        <v>42403.75</v>
      </c>
      <c r="B814">
        <v>0</v>
      </c>
    </row>
    <row r="815" spans="1:2" x14ac:dyDescent="0.35">
      <c r="A815" s="3">
        <v>42403.791666666664</v>
      </c>
      <c r="B815">
        <v>0</v>
      </c>
    </row>
    <row r="816" spans="1:2" x14ac:dyDescent="0.35">
      <c r="A816" s="3">
        <v>42403.833333333336</v>
      </c>
      <c r="B816">
        <v>0</v>
      </c>
    </row>
    <row r="817" spans="1:2" x14ac:dyDescent="0.35">
      <c r="A817" s="3">
        <v>42403.875</v>
      </c>
      <c r="B817">
        <v>0</v>
      </c>
    </row>
    <row r="818" spans="1:2" x14ac:dyDescent="0.35">
      <c r="A818" s="3">
        <v>42403.916666666664</v>
      </c>
      <c r="B818">
        <v>0</v>
      </c>
    </row>
    <row r="819" spans="1:2" x14ac:dyDescent="0.35">
      <c r="A819" s="3">
        <v>42403.958333333336</v>
      </c>
      <c r="B819">
        <v>0</v>
      </c>
    </row>
    <row r="820" spans="1:2" x14ac:dyDescent="0.35">
      <c r="A820" s="3">
        <v>42404</v>
      </c>
      <c r="B820">
        <v>0</v>
      </c>
    </row>
    <row r="821" spans="1:2" x14ac:dyDescent="0.35">
      <c r="A821" s="3">
        <v>42404.041666666664</v>
      </c>
      <c r="B821">
        <v>0</v>
      </c>
    </row>
    <row r="822" spans="1:2" x14ac:dyDescent="0.35">
      <c r="A822" s="3">
        <v>42404.083333333336</v>
      </c>
      <c r="B822">
        <v>0</v>
      </c>
    </row>
    <row r="823" spans="1:2" x14ac:dyDescent="0.35">
      <c r="A823" s="3">
        <v>42404.125</v>
      </c>
      <c r="B823">
        <v>0</v>
      </c>
    </row>
    <row r="824" spans="1:2" x14ac:dyDescent="0.35">
      <c r="A824" s="3">
        <v>42404.166666666664</v>
      </c>
      <c r="B824">
        <v>0</v>
      </c>
    </row>
    <row r="825" spans="1:2" x14ac:dyDescent="0.35">
      <c r="A825" s="3">
        <v>42404.208333333336</v>
      </c>
      <c r="B825">
        <v>0</v>
      </c>
    </row>
    <row r="826" spans="1:2" x14ac:dyDescent="0.35">
      <c r="A826" s="3">
        <v>42404.25</v>
      </c>
      <c r="B826">
        <v>2.7E-2</v>
      </c>
    </row>
    <row r="827" spans="1:2" x14ac:dyDescent="0.35">
      <c r="A827" s="3">
        <v>42404.291666666664</v>
      </c>
      <c r="B827">
        <v>0.19600000000000001</v>
      </c>
    </row>
    <row r="828" spans="1:2" x14ac:dyDescent="0.35">
      <c r="A828" s="3">
        <v>42404.333333333336</v>
      </c>
      <c r="B828">
        <v>0.34</v>
      </c>
    </row>
    <row r="829" spans="1:2" x14ac:dyDescent="0.35">
      <c r="A829" s="3">
        <v>42404.375</v>
      </c>
      <c r="B829">
        <v>0.44400000000000001</v>
      </c>
    </row>
    <row r="830" spans="1:2" x14ac:dyDescent="0.35">
      <c r="A830" s="3">
        <v>42404.416666666664</v>
      </c>
      <c r="B830">
        <v>0.51</v>
      </c>
    </row>
    <row r="831" spans="1:2" x14ac:dyDescent="0.35">
      <c r="A831" s="3">
        <v>42404.458333333336</v>
      </c>
      <c r="B831">
        <v>0.52500000000000002</v>
      </c>
    </row>
    <row r="832" spans="1:2" x14ac:dyDescent="0.35">
      <c r="A832" s="3">
        <v>42404.5</v>
      </c>
      <c r="B832">
        <v>0.49399999999999999</v>
      </c>
    </row>
    <row r="833" spans="1:2" x14ac:dyDescent="0.35">
      <c r="A833" s="3">
        <v>42404.541666666664</v>
      </c>
      <c r="B833">
        <v>0.41099999999999998</v>
      </c>
    </row>
    <row r="834" spans="1:2" x14ac:dyDescent="0.35">
      <c r="A834" s="3">
        <v>42404.583333333336</v>
      </c>
      <c r="B834">
        <v>0.27800000000000002</v>
      </c>
    </row>
    <row r="835" spans="1:2" x14ac:dyDescent="0.35">
      <c r="A835" s="3">
        <v>42404.625</v>
      </c>
      <c r="B835">
        <v>0.10199999999999999</v>
      </c>
    </row>
    <row r="836" spans="1:2" x14ac:dyDescent="0.35">
      <c r="A836" s="3">
        <v>42404.666666666664</v>
      </c>
      <c r="B836">
        <v>1E-3</v>
      </c>
    </row>
    <row r="837" spans="1:2" x14ac:dyDescent="0.35">
      <c r="A837" s="3">
        <v>42404.708333333336</v>
      </c>
      <c r="B837">
        <v>0</v>
      </c>
    </row>
    <row r="838" spans="1:2" x14ac:dyDescent="0.35">
      <c r="A838" s="3">
        <v>42404.75</v>
      </c>
      <c r="B838">
        <v>0</v>
      </c>
    </row>
    <row r="839" spans="1:2" x14ac:dyDescent="0.35">
      <c r="A839" s="3">
        <v>42404.791666666664</v>
      </c>
      <c r="B839">
        <v>0</v>
      </c>
    </row>
    <row r="840" spans="1:2" x14ac:dyDescent="0.35">
      <c r="A840" s="3">
        <v>42404.833333333336</v>
      </c>
      <c r="B840">
        <v>0</v>
      </c>
    </row>
    <row r="841" spans="1:2" x14ac:dyDescent="0.35">
      <c r="A841" s="3">
        <v>42404.875</v>
      </c>
      <c r="B841">
        <v>0</v>
      </c>
    </row>
    <row r="842" spans="1:2" x14ac:dyDescent="0.35">
      <c r="A842" s="3">
        <v>42404.916666666664</v>
      </c>
      <c r="B842">
        <v>0</v>
      </c>
    </row>
    <row r="843" spans="1:2" x14ac:dyDescent="0.35">
      <c r="A843" s="3">
        <v>42404.958333333336</v>
      </c>
      <c r="B843">
        <v>0</v>
      </c>
    </row>
    <row r="844" spans="1:2" x14ac:dyDescent="0.35">
      <c r="A844" s="3">
        <v>42405</v>
      </c>
      <c r="B844">
        <v>0</v>
      </c>
    </row>
    <row r="845" spans="1:2" x14ac:dyDescent="0.35">
      <c r="A845" s="3">
        <v>42405.041666666664</v>
      </c>
      <c r="B845">
        <v>0</v>
      </c>
    </row>
    <row r="846" spans="1:2" x14ac:dyDescent="0.35">
      <c r="A846" s="3">
        <v>42405.083333333336</v>
      </c>
      <c r="B846">
        <v>0</v>
      </c>
    </row>
    <row r="847" spans="1:2" x14ac:dyDescent="0.35">
      <c r="A847" s="3">
        <v>42405.125</v>
      </c>
      <c r="B847">
        <v>0</v>
      </c>
    </row>
    <row r="848" spans="1:2" x14ac:dyDescent="0.35">
      <c r="A848" s="3">
        <v>42405.166666666664</v>
      </c>
      <c r="B848">
        <v>0</v>
      </c>
    </row>
    <row r="849" spans="1:2" x14ac:dyDescent="0.35">
      <c r="A849" s="3">
        <v>42405.208333333336</v>
      </c>
      <c r="B849">
        <v>0</v>
      </c>
    </row>
    <row r="850" spans="1:2" x14ac:dyDescent="0.35">
      <c r="A850" s="3">
        <v>42405.25</v>
      </c>
      <c r="B850">
        <v>5.7000000000000002E-2</v>
      </c>
    </row>
    <row r="851" spans="1:2" x14ac:dyDescent="0.35">
      <c r="A851" s="3">
        <v>42405.291666666664</v>
      </c>
      <c r="B851">
        <v>0.24299999999999999</v>
      </c>
    </row>
    <row r="852" spans="1:2" x14ac:dyDescent="0.35">
      <c r="A852" s="3">
        <v>42405.333333333336</v>
      </c>
      <c r="B852">
        <v>0.39500000000000002</v>
      </c>
    </row>
    <row r="853" spans="1:2" x14ac:dyDescent="0.35">
      <c r="A853" s="3">
        <v>42405.375</v>
      </c>
      <c r="B853">
        <v>0.50600000000000001</v>
      </c>
    </row>
    <row r="854" spans="1:2" x14ac:dyDescent="0.35">
      <c r="A854" s="3">
        <v>42405.416666666664</v>
      </c>
      <c r="B854">
        <v>0.56399999999999995</v>
      </c>
    </row>
    <row r="855" spans="1:2" x14ac:dyDescent="0.35">
      <c r="A855" s="3">
        <v>42405.458333333336</v>
      </c>
      <c r="B855">
        <v>0.57399999999999995</v>
      </c>
    </row>
    <row r="856" spans="1:2" x14ac:dyDescent="0.35">
      <c r="A856" s="3">
        <v>42405.5</v>
      </c>
      <c r="B856">
        <v>0.53400000000000003</v>
      </c>
    </row>
    <row r="857" spans="1:2" x14ac:dyDescent="0.35">
      <c r="A857" s="3">
        <v>42405.541666666664</v>
      </c>
      <c r="B857">
        <v>0.443</v>
      </c>
    </row>
    <row r="858" spans="1:2" x14ac:dyDescent="0.35">
      <c r="A858" s="3">
        <v>42405.583333333336</v>
      </c>
      <c r="B858">
        <v>0.3</v>
      </c>
    </row>
    <row r="859" spans="1:2" x14ac:dyDescent="0.35">
      <c r="A859" s="3">
        <v>42405.625</v>
      </c>
      <c r="B859">
        <v>0.109</v>
      </c>
    </row>
    <row r="860" spans="1:2" x14ac:dyDescent="0.35">
      <c r="A860" s="3">
        <v>42405.666666666664</v>
      </c>
      <c r="B860">
        <v>0</v>
      </c>
    </row>
    <row r="861" spans="1:2" x14ac:dyDescent="0.35">
      <c r="A861" s="3">
        <v>42405.708333333336</v>
      </c>
      <c r="B861">
        <v>0</v>
      </c>
    </row>
    <row r="862" spans="1:2" x14ac:dyDescent="0.35">
      <c r="A862" s="3">
        <v>42405.75</v>
      </c>
      <c r="B862">
        <v>0</v>
      </c>
    </row>
    <row r="863" spans="1:2" x14ac:dyDescent="0.35">
      <c r="A863" s="3">
        <v>42405.791666666664</v>
      </c>
      <c r="B863">
        <v>0</v>
      </c>
    </row>
    <row r="864" spans="1:2" x14ac:dyDescent="0.35">
      <c r="A864" s="3">
        <v>42405.833333333336</v>
      </c>
      <c r="B864">
        <v>0</v>
      </c>
    </row>
    <row r="865" spans="1:2" x14ac:dyDescent="0.35">
      <c r="A865" s="3">
        <v>42405.875</v>
      </c>
      <c r="B865">
        <v>0</v>
      </c>
    </row>
    <row r="866" spans="1:2" x14ac:dyDescent="0.35">
      <c r="A866" s="3">
        <v>42405.916666666664</v>
      </c>
      <c r="B866">
        <v>0</v>
      </c>
    </row>
    <row r="867" spans="1:2" x14ac:dyDescent="0.35">
      <c r="A867" s="3">
        <v>42405.958333333336</v>
      </c>
      <c r="B867">
        <v>0</v>
      </c>
    </row>
    <row r="868" spans="1:2" x14ac:dyDescent="0.35">
      <c r="A868" s="3">
        <v>42406</v>
      </c>
      <c r="B868">
        <v>0</v>
      </c>
    </row>
    <row r="869" spans="1:2" x14ac:dyDescent="0.35">
      <c r="A869" s="3">
        <v>42406.041666666664</v>
      </c>
      <c r="B869">
        <v>0</v>
      </c>
    </row>
    <row r="870" spans="1:2" x14ac:dyDescent="0.35">
      <c r="A870" s="3">
        <v>42406.083333333336</v>
      </c>
      <c r="B870">
        <v>0</v>
      </c>
    </row>
    <row r="871" spans="1:2" x14ac:dyDescent="0.35">
      <c r="A871" s="3">
        <v>42406.125</v>
      </c>
      <c r="B871">
        <v>0</v>
      </c>
    </row>
    <row r="872" spans="1:2" x14ac:dyDescent="0.35">
      <c r="A872" s="3">
        <v>42406.166666666664</v>
      </c>
      <c r="B872">
        <v>0</v>
      </c>
    </row>
    <row r="873" spans="1:2" x14ac:dyDescent="0.35">
      <c r="A873" s="3">
        <v>42406.208333333336</v>
      </c>
      <c r="B873">
        <v>2E-3</v>
      </c>
    </row>
    <row r="874" spans="1:2" x14ac:dyDescent="0.35">
      <c r="A874" s="3">
        <v>42406.25</v>
      </c>
      <c r="B874">
        <v>5.5E-2</v>
      </c>
    </row>
    <row r="875" spans="1:2" x14ac:dyDescent="0.35">
      <c r="A875" s="3">
        <v>42406.291666666664</v>
      </c>
      <c r="B875">
        <v>0.214</v>
      </c>
    </row>
    <row r="876" spans="1:2" x14ac:dyDescent="0.35">
      <c r="A876" s="3">
        <v>42406.333333333336</v>
      </c>
      <c r="B876">
        <v>0.35399999999999998</v>
      </c>
    </row>
    <row r="877" spans="1:2" x14ac:dyDescent="0.35">
      <c r="A877" s="3">
        <v>42406.375</v>
      </c>
      <c r="B877">
        <v>0.46500000000000002</v>
      </c>
    </row>
    <row r="878" spans="1:2" x14ac:dyDescent="0.35">
      <c r="A878" s="3">
        <v>42406.416666666664</v>
      </c>
      <c r="B878">
        <v>0.52800000000000002</v>
      </c>
    </row>
    <row r="879" spans="1:2" x14ac:dyDescent="0.35">
      <c r="A879" s="3">
        <v>42406.458333333336</v>
      </c>
      <c r="B879">
        <v>0.53700000000000003</v>
      </c>
    </row>
    <row r="880" spans="1:2" x14ac:dyDescent="0.35">
      <c r="A880" s="3">
        <v>42406.5</v>
      </c>
      <c r="B880">
        <v>0.48899999999999999</v>
      </c>
    </row>
    <row r="881" spans="1:2" x14ac:dyDescent="0.35">
      <c r="A881" s="3">
        <v>42406.541666666664</v>
      </c>
      <c r="B881">
        <v>0.38700000000000001</v>
      </c>
    </row>
    <row r="882" spans="1:2" x14ac:dyDescent="0.35">
      <c r="A882" s="3">
        <v>42406.583333333336</v>
      </c>
      <c r="B882">
        <v>0.23799999999999999</v>
      </c>
    </row>
    <row r="883" spans="1:2" x14ac:dyDescent="0.35">
      <c r="A883" s="3">
        <v>42406.625</v>
      </c>
      <c r="B883">
        <v>7.1999999999999995E-2</v>
      </c>
    </row>
    <row r="884" spans="1:2" x14ac:dyDescent="0.35">
      <c r="A884" s="3">
        <v>42406.666666666664</v>
      </c>
      <c r="B884">
        <v>0</v>
      </c>
    </row>
    <row r="885" spans="1:2" x14ac:dyDescent="0.35">
      <c r="A885" s="3">
        <v>42406.708333333336</v>
      </c>
      <c r="B885">
        <v>0</v>
      </c>
    </row>
    <row r="886" spans="1:2" x14ac:dyDescent="0.35">
      <c r="A886" s="3">
        <v>42406.75</v>
      </c>
      <c r="B886">
        <v>0</v>
      </c>
    </row>
    <row r="887" spans="1:2" x14ac:dyDescent="0.35">
      <c r="A887" s="3">
        <v>42406.791666666664</v>
      </c>
      <c r="B887">
        <v>0</v>
      </c>
    </row>
    <row r="888" spans="1:2" x14ac:dyDescent="0.35">
      <c r="A888" s="3">
        <v>42406.833333333336</v>
      </c>
      <c r="B888">
        <v>0</v>
      </c>
    </row>
    <row r="889" spans="1:2" x14ac:dyDescent="0.35">
      <c r="A889" s="3">
        <v>42406.875</v>
      </c>
      <c r="B889">
        <v>0</v>
      </c>
    </row>
    <row r="890" spans="1:2" x14ac:dyDescent="0.35">
      <c r="A890" s="3">
        <v>42406.916666666664</v>
      </c>
      <c r="B890">
        <v>0</v>
      </c>
    </row>
    <row r="891" spans="1:2" x14ac:dyDescent="0.35">
      <c r="A891" s="3">
        <v>42406.958333333336</v>
      </c>
      <c r="B891">
        <v>0</v>
      </c>
    </row>
    <row r="892" spans="1:2" x14ac:dyDescent="0.35">
      <c r="A892" s="3">
        <v>42407</v>
      </c>
      <c r="B892">
        <v>0</v>
      </c>
    </row>
    <row r="893" spans="1:2" x14ac:dyDescent="0.35">
      <c r="A893" s="3">
        <v>42407.041666666664</v>
      </c>
      <c r="B893">
        <v>0</v>
      </c>
    </row>
    <row r="894" spans="1:2" x14ac:dyDescent="0.35">
      <c r="A894" s="3">
        <v>42407.083333333336</v>
      </c>
      <c r="B894">
        <v>0</v>
      </c>
    </row>
    <row r="895" spans="1:2" x14ac:dyDescent="0.35">
      <c r="A895" s="3">
        <v>42407.125</v>
      </c>
      <c r="B895">
        <v>0</v>
      </c>
    </row>
    <row r="896" spans="1:2" x14ac:dyDescent="0.35">
      <c r="A896" s="3">
        <v>42407.166666666664</v>
      </c>
      <c r="B896">
        <v>0</v>
      </c>
    </row>
    <row r="897" spans="1:2" x14ac:dyDescent="0.35">
      <c r="A897" s="3">
        <v>42407.208333333336</v>
      </c>
      <c r="B897">
        <v>0</v>
      </c>
    </row>
    <row r="898" spans="1:2" x14ac:dyDescent="0.35">
      <c r="A898" s="3">
        <v>42407.25</v>
      </c>
      <c r="B898">
        <v>2.5999999999999999E-2</v>
      </c>
    </row>
    <row r="899" spans="1:2" x14ac:dyDescent="0.35">
      <c r="A899" s="3">
        <v>42407.291666666664</v>
      </c>
      <c r="B899">
        <v>8.7999999999999995E-2</v>
      </c>
    </row>
    <row r="900" spans="1:2" x14ac:dyDescent="0.35">
      <c r="A900" s="3">
        <v>42407.333333333336</v>
      </c>
      <c r="B900">
        <v>0.153</v>
      </c>
    </row>
    <row r="901" spans="1:2" x14ac:dyDescent="0.35">
      <c r="A901" s="3">
        <v>42407.375</v>
      </c>
      <c r="B901">
        <v>0.2</v>
      </c>
    </row>
    <row r="902" spans="1:2" x14ac:dyDescent="0.35">
      <c r="A902" s="3">
        <v>42407.416666666664</v>
      </c>
      <c r="B902">
        <v>0.224</v>
      </c>
    </row>
    <row r="903" spans="1:2" x14ac:dyDescent="0.35">
      <c r="A903" s="3">
        <v>42407.458333333336</v>
      </c>
      <c r="B903">
        <v>0.219</v>
      </c>
    </row>
    <row r="904" spans="1:2" x14ac:dyDescent="0.35">
      <c r="A904" s="3">
        <v>42407.5</v>
      </c>
      <c r="B904">
        <v>0.18099999999999999</v>
      </c>
    </row>
    <row r="905" spans="1:2" x14ac:dyDescent="0.35">
      <c r="A905" s="3">
        <v>42407.541666666664</v>
      </c>
      <c r="B905">
        <v>0.13200000000000001</v>
      </c>
    </row>
    <row r="906" spans="1:2" x14ac:dyDescent="0.35">
      <c r="A906" s="3">
        <v>42407.583333333336</v>
      </c>
      <c r="B906">
        <v>7.3999999999999996E-2</v>
      </c>
    </row>
    <row r="907" spans="1:2" x14ac:dyDescent="0.35">
      <c r="A907" s="3">
        <v>42407.625</v>
      </c>
      <c r="B907">
        <v>0.02</v>
      </c>
    </row>
    <row r="908" spans="1:2" x14ac:dyDescent="0.35">
      <c r="A908" s="3">
        <v>42407.666666666664</v>
      </c>
      <c r="B908">
        <v>0</v>
      </c>
    </row>
    <row r="909" spans="1:2" x14ac:dyDescent="0.35">
      <c r="A909" s="3">
        <v>42407.708333333336</v>
      </c>
      <c r="B909">
        <v>0</v>
      </c>
    </row>
    <row r="910" spans="1:2" x14ac:dyDescent="0.35">
      <c r="A910" s="3">
        <v>42407.75</v>
      </c>
      <c r="B910">
        <v>0</v>
      </c>
    </row>
    <row r="911" spans="1:2" x14ac:dyDescent="0.35">
      <c r="A911" s="3">
        <v>42407.791666666664</v>
      </c>
      <c r="B911">
        <v>0</v>
      </c>
    </row>
    <row r="912" spans="1:2" x14ac:dyDescent="0.35">
      <c r="A912" s="3">
        <v>42407.833333333336</v>
      </c>
      <c r="B912">
        <v>0</v>
      </c>
    </row>
    <row r="913" spans="1:2" x14ac:dyDescent="0.35">
      <c r="A913" s="3">
        <v>42407.875</v>
      </c>
      <c r="B913">
        <v>0</v>
      </c>
    </row>
    <row r="914" spans="1:2" x14ac:dyDescent="0.35">
      <c r="A914" s="3">
        <v>42407.916666666664</v>
      </c>
      <c r="B914">
        <v>0</v>
      </c>
    </row>
    <row r="915" spans="1:2" x14ac:dyDescent="0.35">
      <c r="A915" s="3">
        <v>42407.958333333336</v>
      </c>
      <c r="B915">
        <v>0</v>
      </c>
    </row>
    <row r="916" spans="1:2" x14ac:dyDescent="0.35">
      <c r="A916" s="3">
        <v>42408</v>
      </c>
      <c r="B916">
        <v>0</v>
      </c>
    </row>
    <row r="917" spans="1:2" x14ac:dyDescent="0.35">
      <c r="A917" s="3">
        <v>42408.041666666664</v>
      </c>
      <c r="B917">
        <v>0</v>
      </c>
    </row>
    <row r="918" spans="1:2" x14ac:dyDescent="0.35">
      <c r="A918" s="3">
        <v>42408.083333333336</v>
      </c>
      <c r="B918">
        <v>0</v>
      </c>
    </row>
    <row r="919" spans="1:2" x14ac:dyDescent="0.35">
      <c r="A919" s="3">
        <v>42408.125</v>
      </c>
      <c r="B919">
        <v>0</v>
      </c>
    </row>
    <row r="920" spans="1:2" x14ac:dyDescent="0.35">
      <c r="A920" s="3">
        <v>42408.166666666664</v>
      </c>
      <c r="B920">
        <v>0</v>
      </c>
    </row>
    <row r="921" spans="1:2" x14ac:dyDescent="0.35">
      <c r="A921" s="3">
        <v>42408.208333333336</v>
      </c>
      <c r="B921">
        <v>0</v>
      </c>
    </row>
    <row r="922" spans="1:2" x14ac:dyDescent="0.35">
      <c r="A922" s="3">
        <v>42408.25</v>
      </c>
      <c r="B922">
        <v>1.7000000000000001E-2</v>
      </c>
    </row>
    <row r="923" spans="1:2" x14ac:dyDescent="0.35">
      <c r="A923" s="3">
        <v>42408.291666666664</v>
      </c>
      <c r="B923">
        <v>0.10199999999999999</v>
      </c>
    </row>
    <row r="924" spans="1:2" x14ac:dyDescent="0.35">
      <c r="A924" s="3">
        <v>42408.333333333336</v>
      </c>
      <c r="B924">
        <v>0.21299999999999999</v>
      </c>
    </row>
    <row r="925" spans="1:2" x14ac:dyDescent="0.35">
      <c r="A925" s="3">
        <v>42408.375</v>
      </c>
      <c r="B925">
        <v>0.32600000000000001</v>
      </c>
    </row>
    <row r="926" spans="1:2" x14ac:dyDescent="0.35">
      <c r="A926" s="3">
        <v>42408.416666666664</v>
      </c>
      <c r="B926">
        <v>0.40200000000000002</v>
      </c>
    </row>
    <row r="927" spans="1:2" x14ac:dyDescent="0.35">
      <c r="A927" s="3">
        <v>42408.458333333336</v>
      </c>
      <c r="B927">
        <v>0.434</v>
      </c>
    </row>
    <row r="928" spans="1:2" x14ac:dyDescent="0.35">
      <c r="A928" s="3">
        <v>42408.5</v>
      </c>
      <c r="B928">
        <v>0.40899999999999997</v>
      </c>
    </row>
    <row r="929" spans="1:2" x14ac:dyDescent="0.35">
      <c r="A929" s="3">
        <v>42408.541666666664</v>
      </c>
      <c r="B929">
        <v>0.32</v>
      </c>
    </row>
    <row r="930" spans="1:2" x14ac:dyDescent="0.35">
      <c r="A930" s="3">
        <v>42408.583333333336</v>
      </c>
      <c r="B930">
        <v>0.19400000000000001</v>
      </c>
    </row>
    <row r="931" spans="1:2" x14ac:dyDescent="0.35">
      <c r="A931" s="3">
        <v>42408.625</v>
      </c>
      <c r="B931">
        <v>5.5E-2</v>
      </c>
    </row>
    <row r="932" spans="1:2" x14ac:dyDescent="0.35">
      <c r="A932" s="3">
        <v>42408.666666666664</v>
      </c>
      <c r="B932">
        <v>1E-3</v>
      </c>
    </row>
    <row r="933" spans="1:2" x14ac:dyDescent="0.35">
      <c r="A933" s="3">
        <v>42408.708333333336</v>
      </c>
      <c r="B933">
        <v>0</v>
      </c>
    </row>
    <row r="934" spans="1:2" x14ac:dyDescent="0.35">
      <c r="A934" s="3">
        <v>42408.75</v>
      </c>
      <c r="B934">
        <v>0</v>
      </c>
    </row>
    <row r="935" spans="1:2" x14ac:dyDescent="0.35">
      <c r="A935" s="3">
        <v>42408.791666666664</v>
      </c>
      <c r="B935">
        <v>0</v>
      </c>
    </row>
    <row r="936" spans="1:2" x14ac:dyDescent="0.35">
      <c r="A936" s="3">
        <v>42408.833333333336</v>
      </c>
      <c r="B936">
        <v>0</v>
      </c>
    </row>
    <row r="937" spans="1:2" x14ac:dyDescent="0.35">
      <c r="A937" s="3">
        <v>42408.875</v>
      </c>
      <c r="B937">
        <v>0</v>
      </c>
    </row>
    <row r="938" spans="1:2" x14ac:dyDescent="0.35">
      <c r="A938" s="3">
        <v>42408.916666666664</v>
      </c>
      <c r="B938">
        <v>0</v>
      </c>
    </row>
    <row r="939" spans="1:2" x14ac:dyDescent="0.35">
      <c r="A939" s="3">
        <v>42408.958333333336</v>
      </c>
      <c r="B939">
        <v>0</v>
      </c>
    </row>
    <row r="940" spans="1:2" x14ac:dyDescent="0.35">
      <c r="A940" s="3">
        <v>42409</v>
      </c>
      <c r="B940">
        <v>0</v>
      </c>
    </row>
    <row r="941" spans="1:2" x14ac:dyDescent="0.35">
      <c r="A941" s="3">
        <v>42409.041666666664</v>
      </c>
      <c r="B941">
        <v>0</v>
      </c>
    </row>
    <row r="942" spans="1:2" x14ac:dyDescent="0.35">
      <c r="A942" s="3">
        <v>42409.083333333336</v>
      </c>
      <c r="B942">
        <v>0</v>
      </c>
    </row>
    <row r="943" spans="1:2" x14ac:dyDescent="0.35">
      <c r="A943" s="3">
        <v>42409.125</v>
      </c>
      <c r="B943">
        <v>0</v>
      </c>
    </row>
    <row r="944" spans="1:2" x14ac:dyDescent="0.35">
      <c r="A944" s="3">
        <v>42409.166666666664</v>
      </c>
      <c r="B944">
        <v>0</v>
      </c>
    </row>
    <row r="945" spans="1:2" x14ac:dyDescent="0.35">
      <c r="A945" s="3">
        <v>42409.208333333336</v>
      </c>
      <c r="B945">
        <v>0</v>
      </c>
    </row>
    <row r="946" spans="1:2" x14ac:dyDescent="0.35">
      <c r="A946" s="3">
        <v>42409.25</v>
      </c>
      <c r="B946">
        <v>2.1000000000000001E-2</v>
      </c>
    </row>
    <row r="947" spans="1:2" x14ac:dyDescent="0.35">
      <c r="A947" s="3">
        <v>42409.291666666664</v>
      </c>
      <c r="B947">
        <v>0.111</v>
      </c>
    </row>
    <row r="948" spans="1:2" x14ac:dyDescent="0.35">
      <c r="A948" s="3">
        <v>42409.333333333336</v>
      </c>
      <c r="B948">
        <v>0.23799999999999999</v>
      </c>
    </row>
    <row r="949" spans="1:2" x14ac:dyDescent="0.35">
      <c r="A949" s="3">
        <v>42409.375</v>
      </c>
      <c r="B949">
        <v>0.34899999999999998</v>
      </c>
    </row>
    <row r="950" spans="1:2" x14ac:dyDescent="0.35">
      <c r="A950" s="3">
        <v>42409.416666666664</v>
      </c>
      <c r="B950">
        <v>0.39400000000000002</v>
      </c>
    </row>
    <row r="951" spans="1:2" x14ac:dyDescent="0.35">
      <c r="A951" s="3">
        <v>42409.458333333336</v>
      </c>
      <c r="B951">
        <v>0.35499999999999998</v>
      </c>
    </row>
    <row r="952" spans="1:2" x14ac:dyDescent="0.35">
      <c r="A952" s="3">
        <v>42409.5</v>
      </c>
      <c r="B952">
        <v>0.28999999999999998</v>
      </c>
    </row>
    <row r="953" spans="1:2" x14ac:dyDescent="0.35">
      <c r="A953" s="3">
        <v>42409.541666666664</v>
      </c>
      <c r="B953">
        <v>0.22</v>
      </c>
    </row>
    <row r="954" spans="1:2" x14ac:dyDescent="0.35">
      <c r="A954" s="3">
        <v>42409.583333333336</v>
      </c>
      <c r="B954">
        <v>0.13500000000000001</v>
      </c>
    </row>
    <row r="955" spans="1:2" x14ac:dyDescent="0.35">
      <c r="A955" s="3">
        <v>42409.625</v>
      </c>
      <c r="B955">
        <v>3.5999999999999997E-2</v>
      </c>
    </row>
    <row r="956" spans="1:2" x14ac:dyDescent="0.35">
      <c r="A956" s="3">
        <v>42409.666666666664</v>
      </c>
      <c r="B956">
        <v>0</v>
      </c>
    </row>
    <row r="957" spans="1:2" x14ac:dyDescent="0.35">
      <c r="A957" s="3">
        <v>42409.708333333336</v>
      </c>
      <c r="B957">
        <v>0</v>
      </c>
    </row>
    <row r="958" spans="1:2" x14ac:dyDescent="0.35">
      <c r="A958" s="3">
        <v>42409.75</v>
      </c>
      <c r="B958">
        <v>0</v>
      </c>
    </row>
    <row r="959" spans="1:2" x14ac:dyDescent="0.35">
      <c r="A959" s="3">
        <v>42409.791666666664</v>
      </c>
      <c r="B959">
        <v>0</v>
      </c>
    </row>
    <row r="960" spans="1:2" x14ac:dyDescent="0.35">
      <c r="A960" s="3">
        <v>42409.833333333336</v>
      </c>
      <c r="B960">
        <v>0</v>
      </c>
    </row>
    <row r="961" spans="1:2" x14ac:dyDescent="0.35">
      <c r="A961" s="3">
        <v>42409.875</v>
      </c>
      <c r="B961">
        <v>0</v>
      </c>
    </row>
    <row r="962" spans="1:2" x14ac:dyDescent="0.35">
      <c r="A962" s="3">
        <v>42409.916666666664</v>
      </c>
      <c r="B962">
        <v>0</v>
      </c>
    </row>
    <row r="963" spans="1:2" x14ac:dyDescent="0.35">
      <c r="A963" s="3">
        <v>42409.958333333336</v>
      </c>
      <c r="B963">
        <v>0</v>
      </c>
    </row>
    <row r="964" spans="1:2" x14ac:dyDescent="0.35">
      <c r="A964" s="3">
        <v>42410</v>
      </c>
      <c r="B964">
        <v>0</v>
      </c>
    </row>
    <row r="965" spans="1:2" x14ac:dyDescent="0.35">
      <c r="A965" s="3">
        <v>42410.041666666664</v>
      </c>
      <c r="B965">
        <v>0</v>
      </c>
    </row>
    <row r="966" spans="1:2" x14ac:dyDescent="0.35">
      <c r="A966" s="3">
        <v>42410.083333333336</v>
      </c>
      <c r="B966">
        <v>0</v>
      </c>
    </row>
    <row r="967" spans="1:2" x14ac:dyDescent="0.35">
      <c r="A967" s="3">
        <v>42410.125</v>
      </c>
      <c r="B967">
        <v>0</v>
      </c>
    </row>
    <row r="968" spans="1:2" x14ac:dyDescent="0.35">
      <c r="A968" s="3">
        <v>42410.166666666664</v>
      </c>
      <c r="B968">
        <v>0</v>
      </c>
    </row>
    <row r="969" spans="1:2" x14ac:dyDescent="0.35">
      <c r="A969" s="3">
        <v>42410.208333333336</v>
      </c>
      <c r="B969">
        <v>0</v>
      </c>
    </row>
    <row r="970" spans="1:2" x14ac:dyDescent="0.35">
      <c r="A970" s="3">
        <v>42410.25</v>
      </c>
      <c r="B970">
        <v>2.8000000000000001E-2</v>
      </c>
    </row>
    <row r="971" spans="1:2" x14ac:dyDescent="0.35">
      <c r="A971" s="3">
        <v>42410.291666666664</v>
      </c>
      <c r="B971">
        <v>0.17</v>
      </c>
    </row>
    <row r="972" spans="1:2" x14ac:dyDescent="0.35">
      <c r="A972" s="3">
        <v>42410.333333333336</v>
      </c>
      <c r="B972">
        <v>0.314</v>
      </c>
    </row>
    <row r="973" spans="1:2" x14ac:dyDescent="0.35">
      <c r="A973" s="3">
        <v>42410.375</v>
      </c>
      <c r="B973">
        <v>0.42899999999999999</v>
      </c>
    </row>
    <row r="974" spans="1:2" x14ac:dyDescent="0.35">
      <c r="A974" s="3">
        <v>42410.416666666664</v>
      </c>
      <c r="B974">
        <v>0.505</v>
      </c>
    </row>
    <row r="975" spans="1:2" x14ac:dyDescent="0.35">
      <c r="A975" s="3">
        <v>42410.458333333336</v>
      </c>
      <c r="B975">
        <v>0.51600000000000001</v>
      </c>
    </row>
    <row r="976" spans="1:2" x14ac:dyDescent="0.35">
      <c r="A976" s="3">
        <v>42410.5</v>
      </c>
      <c r="B976">
        <v>0.47899999999999998</v>
      </c>
    </row>
    <row r="977" spans="1:2" x14ac:dyDescent="0.35">
      <c r="A977" s="3">
        <v>42410.541666666664</v>
      </c>
      <c r="B977">
        <v>0.39600000000000002</v>
      </c>
    </row>
    <row r="978" spans="1:2" x14ac:dyDescent="0.35">
      <c r="A978" s="3">
        <v>42410.583333333336</v>
      </c>
      <c r="B978">
        <v>0.26600000000000001</v>
      </c>
    </row>
    <row r="979" spans="1:2" x14ac:dyDescent="0.35">
      <c r="A979" s="3">
        <v>42410.625</v>
      </c>
      <c r="B979">
        <v>0.105</v>
      </c>
    </row>
    <row r="980" spans="1:2" x14ac:dyDescent="0.35">
      <c r="A980" s="3">
        <v>42410.666666666664</v>
      </c>
      <c r="B980">
        <v>2E-3</v>
      </c>
    </row>
    <row r="981" spans="1:2" x14ac:dyDescent="0.35">
      <c r="A981" s="3">
        <v>42410.708333333336</v>
      </c>
      <c r="B981">
        <v>0</v>
      </c>
    </row>
    <row r="982" spans="1:2" x14ac:dyDescent="0.35">
      <c r="A982" s="3">
        <v>42410.75</v>
      </c>
      <c r="B982">
        <v>0</v>
      </c>
    </row>
    <row r="983" spans="1:2" x14ac:dyDescent="0.35">
      <c r="A983" s="3">
        <v>42410.791666666664</v>
      </c>
      <c r="B983">
        <v>0</v>
      </c>
    </row>
    <row r="984" spans="1:2" x14ac:dyDescent="0.35">
      <c r="A984" s="3">
        <v>42410.833333333336</v>
      </c>
      <c r="B984">
        <v>0</v>
      </c>
    </row>
    <row r="985" spans="1:2" x14ac:dyDescent="0.35">
      <c r="A985" s="3">
        <v>42410.875</v>
      </c>
      <c r="B985">
        <v>0</v>
      </c>
    </row>
    <row r="986" spans="1:2" x14ac:dyDescent="0.35">
      <c r="A986" s="3">
        <v>42410.916666666664</v>
      </c>
      <c r="B986">
        <v>0</v>
      </c>
    </row>
    <row r="987" spans="1:2" x14ac:dyDescent="0.35">
      <c r="A987" s="3">
        <v>42410.958333333336</v>
      </c>
      <c r="B987">
        <v>0</v>
      </c>
    </row>
    <row r="988" spans="1:2" x14ac:dyDescent="0.35">
      <c r="A988" s="3">
        <v>42411</v>
      </c>
      <c r="B988">
        <v>0</v>
      </c>
    </row>
    <row r="989" spans="1:2" x14ac:dyDescent="0.35">
      <c r="A989" s="3">
        <v>42411.041666666664</v>
      </c>
      <c r="B989">
        <v>0</v>
      </c>
    </row>
    <row r="990" spans="1:2" x14ac:dyDescent="0.35">
      <c r="A990" s="3">
        <v>42411.083333333336</v>
      </c>
      <c r="B990">
        <v>0</v>
      </c>
    </row>
    <row r="991" spans="1:2" x14ac:dyDescent="0.35">
      <c r="A991" s="3">
        <v>42411.125</v>
      </c>
      <c r="B991">
        <v>0</v>
      </c>
    </row>
    <row r="992" spans="1:2" x14ac:dyDescent="0.35">
      <c r="A992" s="3">
        <v>42411.166666666664</v>
      </c>
      <c r="B992">
        <v>0</v>
      </c>
    </row>
    <row r="993" spans="1:2" x14ac:dyDescent="0.35">
      <c r="A993" s="3">
        <v>42411.208333333336</v>
      </c>
      <c r="B993">
        <v>0</v>
      </c>
    </row>
    <row r="994" spans="1:2" x14ac:dyDescent="0.35">
      <c r="A994" s="3">
        <v>42411.25</v>
      </c>
      <c r="B994">
        <v>3.5000000000000003E-2</v>
      </c>
    </row>
    <row r="995" spans="1:2" x14ac:dyDescent="0.35">
      <c r="A995" s="3">
        <v>42411.291666666664</v>
      </c>
      <c r="B995">
        <v>0.17599999999999999</v>
      </c>
    </row>
    <row r="996" spans="1:2" x14ac:dyDescent="0.35">
      <c r="A996" s="3">
        <v>42411.333333333336</v>
      </c>
      <c r="B996">
        <v>0.32700000000000001</v>
      </c>
    </row>
    <row r="997" spans="1:2" x14ac:dyDescent="0.35">
      <c r="A997" s="3">
        <v>42411.375</v>
      </c>
      <c r="B997">
        <v>0.45400000000000001</v>
      </c>
    </row>
    <row r="998" spans="1:2" x14ac:dyDescent="0.35">
      <c r="A998" s="3">
        <v>42411.416666666664</v>
      </c>
      <c r="B998">
        <v>0.52100000000000002</v>
      </c>
    </row>
    <row r="999" spans="1:2" x14ac:dyDescent="0.35">
      <c r="A999" s="3">
        <v>42411.458333333336</v>
      </c>
      <c r="B999">
        <v>0.53700000000000003</v>
      </c>
    </row>
    <row r="1000" spans="1:2" x14ac:dyDescent="0.35">
      <c r="A1000" s="3">
        <v>42411.5</v>
      </c>
      <c r="B1000">
        <v>0.51600000000000001</v>
      </c>
    </row>
    <row r="1001" spans="1:2" x14ac:dyDescent="0.35">
      <c r="A1001" s="3">
        <v>42411.541666666664</v>
      </c>
      <c r="B1001">
        <v>0.435</v>
      </c>
    </row>
    <row r="1002" spans="1:2" x14ac:dyDescent="0.35">
      <c r="A1002" s="3">
        <v>42411.583333333336</v>
      </c>
      <c r="B1002">
        <v>0.28799999999999998</v>
      </c>
    </row>
    <row r="1003" spans="1:2" x14ac:dyDescent="0.35">
      <c r="A1003" s="3">
        <v>42411.625</v>
      </c>
      <c r="B1003">
        <v>0.113</v>
      </c>
    </row>
    <row r="1004" spans="1:2" x14ac:dyDescent="0.35">
      <c r="A1004" s="3">
        <v>42411.666666666664</v>
      </c>
      <c r="B1004">
        <v>2E-3</v>
      </c>
    </row>
    <row r="1005" spans="1:2" x14ac:dyDescent="0.35">
      <c r="A1005" s="3">
        <v>42411.708333333336</v>
      </c>
      <c r="B1005">
        <v>0</v>
      </c>
    </row>
    <row r="1006" spans="1:2" x14ac:dyDescent="0.35">
      <c r="A1006" s="3">
        <v>42411.75</v>
      </c>
      <c r="B1006">
        <v>0</v>
      </c>
    </row>
    <row r="1007" spans="1:2" x14ac:dyDescent="0.35">
      <c r="A1007" s="3">
        <v>42411.791666666664</v>
      </c>
      <c r="B1007">
        <v>0</v>
      </c>
    </row>
    <row r="1008" spans="1:2" x14ac:dyDescent="0.35">
      <c r="A1008" s="3">
        <v>42411.833333333336</v>
      </c>
      <c r="B1008">
        <v>0</v>
      </c>
    </row>
    <row r="1009" spans="1:2" x14ac:dyDescent="0.35">
      <c r="A1009" s="3">
        <v>42411.875</v>
      </c>
      <c r="B1009">
        <v>0</v>
      </c>
    </row>
    <row r="1010" spans="1:2" x14ac:dyDescent="0.35">
      <c r="A1010" s="3">
        <v>42411.916666666664</v>
      </c>
      <c r="B1010">
        <v>0</v>
      </c>
    </row>
    <row r="1011" spans="1:2" x14ac:dyDescent="0.35">
      <c r="A1011" s="3">
        <v>42411.958333333336</v>
      </c>
      <c r="B1011">
        <v>0</v>
      </c>
    </row>
    <row r="1012" spans="1:2" x14ac:dyDescent="0.35">
      <c r="A1012" s="3">
        <v>42412</v>
      </c>
      <c r="B1012">
        <v>0</v>
      </c>
    </row>
    <row r="1013" spans="1:2" x14ac:dyDescent="0.35">
      <c r="A1013" s="3">
        <v>42412.041666666664</v>
      </c>
      <c r="B1013">
        <v>0</v>
      </c>
    </row>
    <row r="1014" spans="1:2" x14ac:dyDescent="0.35">
      <c r="A1014" s="3">
        <v>42412.083333333336</v>
      </c>
      <c r="B1014">
        <v>0</v>
      </c>
    </row>
    <row r="1015" spans="1:2" x14ac:dyDescent="0.35">
      <c r="A1015" s="3">
        <v>42412.125</v>
      </c>
      <c r="B1015">
        <v>0</v>
      </c>
    </row>
    <row r="1016" spans="1:2" x14ac:dyDescent="0.35">
      <c r="A1016" s="3">
        <v>42412.166666666664</v>
      </c>
      <c r="B1016">
        <v>0</v>
      </c>
    </row>
    <row r="1017" spans="1:2" x14ac:dyDescent="0.35">
      <c r="A1017" s="3">
        <v>42412.208333333336</v>
      </c>
      <c r="B1017">
        <v>0</v>
      </c>
    </row>
    <row r="1018" spans="1:2" x14ac:dyDescent="0.35">
      <c r="A1018" s="3">
        <v>42412.25</v>
      </c>
      <c r="B1018">
        <v>2.1000000000000001E-2</v>
      </c>
    </row>
    <row r="1019" spans="1:2" x14ac:dyDescent="0.35">
      <c r="A1019" s="3">
        <v>42412.291666666664</v>
      </c>
      <c r="B1019">
        <v>0.109</v>
      </c>
    </row>
    <row r="1020" spans="1:2" x14ac:dyDescent="0.35">
      <c r="A1020" s="3">
        <v>42412.333333333336</v>
      </c>
      <c r="B1020">
        <v>0.2</v>
      </c>
    </row>
    <row r="1021" spans="1:2" x14ac:dyDescent="0.35">
      <c r="A1021" s="3">
        <v>42412.375</v>
      </c>
      <c r="B1021">
        <v>0.26700000000000002</v>
      </c>
    </row>
    <row r="1022" spans="1:2" x14ac:dyDescent="0.35">
      <c r="A1022" s="3">
        <v>42412.416666666664</v>
      </c>
      <c r="B1022">
        <v>0.32400000000000001</v>
      </c>
    </row>
    <row r="1023" spans="1:2" x14ac:dyDescent="0.35">
      <c r="A1023" s="3">
        <v>42412.458333333336</v>
      </c>
      <c r="B1023">
        <v>0.33</v>
      </c>
    </row>
    <row r="1024" spans="1:2" x14ac:dyDescent="0.35">
      <c r="A1024" s="3">
        <v>42412.5</v>
      </c>
      <c r="B1024">
        <v>0.28499999999999998</v>
      </c>
    </row>
    <row r="1025" spans="1:2" x14ac:dyDescent="0.35">
      <c r="A1025" s="3">
        <v>42412.541666666664</v>
      </c>
      <c r="B1025">
        <v>0.21</v>
      </c>
    </row>
    <row r="1026" spans="1:2" x14ac:dyDescent="0.35">
      <c r="A1026" s="3">
        <v>42412.583333333336</v>
      </c>
      <c r="B1026">
        <v>0.12</v>
      </c>
    </row>
    <row r="1027" spans="1:2" x14ac:dyDescent="0.35">
      <c r="A1027" s="3">
        <v>42412.625</v>
      </c>
      <c r="B1027">
        <v>3.1E-2</v>
      </c>
    </row>
    <row r="1028" spans="1:2" x14ac:dyDescent="0.35">
      <c r="A1028" s="3">
        <v>42412.666666666664</v>
      </c>
      <c r="B1028">
        <v>0</v>
      </c>
    </row>
    <row r="1029" spans="1:2" x14ac:dyDescent="0.35">
      <c r="A1029" s="3">
        <v>42412.708333333336</v>
      </c>
      <c r="B1029">
        <v>0</v>
      </c>
    </row>
    <row r="1030" spans="1:2" x14ac:dyDescent="0.35">
      <c r="A1030" s="3">
        <v>42412.75</v>
      </c>
      <c r="B1030">
        <v>0</v>
      </c>
    </row>
    <row r="1031" spans="1:2" x14ac:dyDescent="0.35">
      <c r="A1031" s="3">
        <v>42412.791666666664</v>
      </c>
      <c r="B1031">
        <v>0</v>
      </c>
    </row>
    <row r="1032" spans="1:2" x14ac:dyDescent="0.35">
      <c r="A1032" s="3">
        <v>42412.833333333336</v>
      </c>
      <c r="B1032">
        <v>0</v>
      </c>
    </row>
    <row r="1033" spans="1:2" x14ac:dyDescent="0.35">
      <c r="A1033" s="3">
        <v>42412.875</v>
      </c>
      <c r="B1033">
        <v>0</v>
      </c>
    </row>
    <row r="1034" spans="1:2" x14ac:dyDescent="0.35">
      <c r="A1034" s="3">
        <v>42412.916666666664</v>
      </c>
      <c r="B1034">
        <v>0</v>
      </c>
    </row>
    <row r="1035" spans="1:2" x14ac:dyDescent="0.35">
      <c r="A1035" s="3">
        <v>42412.958333333336</v>
      </c>
      <c r="B1035">
        <v>0</v>
      </c>
    </row>
    <row r="1036" spans="1:2" x14ac:dyDescent="0.35">
      <c r="A1036" s="3">
        <v>42413</v>
      </c>
      <c r="B1036">
        <v>0</v>
      </c>
    </row>
    <row r="1037" spans="1:2" x14ac:dyDescent="0.35">
      <c r="A1037" s="3">
        <v>42413.041666666664</v>
      </c>
      <c r="B1037">
        <v>0</v>
      </c>
    </row>
    <row r="1038" spans="1:2" x14ac:dyDescent="0.35">
      <c r="A1038" s="3">
        <v>42413.083333333336</v>
      </c>
      <c r="B1038">
        <v>0</v>
      </c>
    </row>
    <row r="1039" spans="1:2" x14ac:dyDescent="0.35">
      <c r="A1039" s="3">
        <v>42413.125</v>
      </c>
      <c r="B1039">
        <v>0</v>
      </c>
    </row>
    <row r="1040" spans="1:2" x14ac:dyDescent="0.35">
      <c r="A1040" s="3">
        <v>42413.166666666664</v>
      </c>
      <c r="B1040">
        <v>0</v>
      </c>
    </row>
    <row r="1041" spans="1:2" x14ac:dyDescent="0.35">
      <c r="A1041" s="3">
        <v>42413.208333333336</v>
      </c>
      <c r="B1041">
        <v>0</v>
      </c>
    </row>
    <row r="1042" spans="1:2" x14ac:dyDescent="0.35">
      <c r="A1042" s="3">
        <v>42413.25</v>
      </c>
      <c r="B1042">
        <v>3.6999999999999998E-2</v>
      </c>
    </row>
    <row r="1043" spans="1:2" x14ac:dyDescent="0.35">
      <c r="A1043" s="3">
        <v>42413.291666666664</v>
      </c>
      <c r="B1043">
        <v>0.17299999999999999</v>
      </c>
    </row>
    <row r="1044" spans="1:2" x14ac:dyDescent="0.35">
      <c r="A1044" s="3">
        <v>42413.333333333336</v>
      </c>
      <c r="B1044">
        <v>0.32100000000000001</v>
      </c>
    </row>
    <row r="1045" spans="1:2" x14ac:dyDescent="0.35">
      <c r="A1045" s="3">
        <v>42413.375</v>
      </c>
      <c r="B1045">
        <v>0.434</v>
      </c>
    </row>
    <row r="1046" spans="1:2" x14ac:dyDescent="0.35">
      <c r="A1046" s="3">
        <v>42413.416666666664</v>
      </c>
      <c r="B1046">
        <v>0.505</v>
      </c>
    </row>
    <row r="1047" spans="1:2" x14ac:dyDescent="0.35">
      <c r="A1047" s="3">
        <v>42413.458333333336</v>
      </c>
      <c r="B1047">
        <v>0.52900000000000003</v>
      </c>
    </row>
    <row r="1048" spans="1:2" x14ac:dyDescent="0.35">
      <c r="A1048" s="3">
        <v>42413.5</v>
      </c>
      <c r="B1048">
        <v>0.504</v>
      </c>
    </row>
    <row r="1049" spans="1:2" x14ac:dyDescent="0.35">
      <c r="A1049" s="3">
        <v>42413.541666666664</v>
      </c>
      <c r="B1049">
        <v>0.43099999999999999</v>
      </c>
    </row>
    <row r="1050" spans="1:2" x14ac:dyDescent="0.35">
      <c r="A1050" s="3">
        <v>42413.583333333336</v>
      </c>
      <c r="B1050">
        <v>0.29699999999999999</v>
      </c>
    </row>
    <row r="1051" spans="1:2" x14ac:dyDescent="0.35">
      <c r="A1051" s="3">
        <v>42413.625</v>
      </c>
      <c r="B1051">
        <v>0.108</v>
      </c>
    </row>
    <row r="1052" spans="1:2" x14ac:dyDescent="0.35">
      <c r="A1052" s="3">
        <v>42413.666666666664</v>
      </c>
      <c r="B1052">
        <v>2E-3</v>
      </c>
    </row>
    <row r="1053" spans="1:2" x14ac:dyDescent="0.35">
      <c r="A1053" s="3">
        <v>42413.708333333336</v>
      </c>
      <c r="B1053">
        <v>0</v>
      </c>
    </row>
    <row r="1054" spans="1:2" x14ac:dyDescent="0.35">
      <c r="A1054" s="3">
        <v>42413.75</v>
      </c>
      <c r="B1054">
        <v>0</v>
      </c>
    </row>
    <row r="1055" spans="1:2" x14ac:dyDescent="0.35">
      <c r="A1055" s="3">
        <v>42413.791666666664</v>
      </c>
      <c r="B1055">
        <v>0</v>
      </c>
    </row>
    <row r="1056" spans="1:2" x14ac:dyDescent="0.35">
      <c r="A1056" s="3">
        <v>42413.833333333336</v>
      </c>
      <c r="B1056">
        <v>0</v>
      </c>
    </row>
    <row r="1057" spans="1:2" x14ac:dyDescent="0.35">
      <c r="A1057" s="3">
        <v>42413.875</v>
      </c>
      <c r="B1057">
        <v>0</v>
      </c>
    </row>
    <row r="1058" spans="1:2" x14ac:dyDescent="0.35">
      <c r="A1058" s="3">
        <v>42413.916666666664</v>
      </c>
      <c r="B1058">
        <v>0</v>
      </c>
    </row>
    <row r="1059" spans="1:2" x14ac:dyDescent="0.35">
      <c r="A1059" s="3">
        <v>42413.958333333336</v>
      </c>
      <c r="B1059">
        <v>0</v>
      </c>
    </row>
    <row r="1060" spans="1:2" x14ac:dyDescent="0.35">
      <c r="A1060" s="3">
        <v>42414</v>
      </c>
      <c r="B1060">
        <v>0</v>
      </c>
    </row>
    <row r="1061" spans="1:2" x14ac:dyDescent="0.35">
      <c r="A1061" s="3">
        <v>42414.041666666664</v>
      </c>
      <c r="B1061">
        <v>0</v>
      </c>
    </row>
    <row r="1062" spans="1:2" x14ac:dyDescent="0.35">
      <c r="A1062" s="3">
        <v>42414.083333333336</v>
      </c>
      <c r="B1062">
        <v>0</v>
      </c>
    </row>
    <row r="1063" spans="1:2" x14ac:dyDescent="0.35">
      <c r="A1063" s="3">
        <v>42414.125</v>
      </c>
      <c r="B1063">
        <v>0</v>
      </c>
    </row>
    <row r="1064" spans="1:2" x14ac:dyDescent="0.35">
      <c r="A1064" s="3">
        <v>42414.166666666664</v>
      </c>
      <c r="B1064">
        <v>0</v>
      </c>
    </row>
    <row r="1065" spans="1:2" x14ac:dyDescent="0.35">
      <c r="A1065" s="3">
        <v>42414.208333333336</v>
      </c>
      <c r="B1065">
        <v>0</v>
      </c>
    </row>
    <row r="1066" spans="1:2" x14ac:dyDescent="0.35">
      <c r="A1066" s="3">
        <v>42414.25</v>
      </c>
      <c r="B1066">
        <v>2.3E-2</v>
      </c>
    </row>
    <row r="1067" spans="1:2" x14ac:dyDescent="0.35">
      <c r="A1067" s="3">
        <v>42414.291666666664</v>
      </c>
      <c r="B1067">
        <v>0.08</v>
      </c>
    </row>
    <row r="1068" spans="1:2" x14ac:dyDescent="0.35">
      <c r="A1068" s="3">
        <v>42414.333333333336</v>
      </c>
      <c r="B1068">
        <v>0.13900000000000001</v>
      </c>
    </row>
    <row r="1069" spans="1:2" x14ac:dyDescent="0.35">
      <c r="A1069" s="3">
        <v>42414.375</v>
      </c>
      <c r="B1069">
        <v>0.192</v>
      </c>
    </row>
    <row r="1070" spans="1:2" x14ac:dyDescent="0.35">
      <c r="A1070" s="3">
        <v>42414.416666666664</v>
      </c>
      <c r="B1070">
        <v>0.216</v>
      </c>
    </row>
    <row r="1071" spans="1:2" x14ac:dyDescent="0.35">
      <c r="A1071" s="3">
        <v>42414.458333333336</v>
      </c>
      <c r="B1071">
        <v>0.22500000000000001</v>
      </c>
    </row>
    <row r="1072" spans="1:2" x14ac:dyDescent="0.35">
      <c r="A1072" s="3">
        <v>42414.5</v>
      </c>
      <c r="B1072">
        <v>0.218</v>
      </c>
    </row>
    <row r="1073" spans="1:2" x14ac:dyDescent="0.35">
      <c r="A1073" s="3">
        <v>42414.541666666664</v>
      </c>
      <c r="B1073">
        <v>0.188</v>
      </c>
    </row>
    <row r="1074" spans="1:2" x14ac:dyDescent="0.35">
      <c r="A1074" s="3">
        <v>42414.583333333336</v>
      </c>
      <c r="B1074">
        <v>0.13400000000000001</v>
      </c>
    </row>
    <row r="1075" spans="1:2" x14ac:dyDescent="0.35">
      <c r="A1075" s="3">
        <v>42414.625</v>
      </c>
      <c r="B1075">
        <v>5.2999999999999999E-2</v>
      </c>
    </row>
    <row r="1076" spans="1:2" x14ac:dyDescent="0.35">
      <c r="A1076" s="3">
        <v>42414.666666666664</v>
      </c>
      <c r="B1076">
        <v>1E-3</v>
      </c>
    </row>
    <row r="1077" spans="1:2" x14ac:dyDescent="0.35">
      <c r="A1077" s="3">
        <v>42414.708333333336</v>
      </c>
      <c r="B1077">
        <v>0</v>
      </c>
    </row>
    <row r="1078" spans="1:2" x14ac:dyDescent="0.35">
      <c r="A1078" s="3">
        <v>42414.75</v>
      </c>
      <c r="B1078">
        <v>0</v>
      </c>
    </row>
    <row r="1079" spans="1:2" x14ac:dyDescent="0.35">
      <c r="A1079" s="3">
        <v>42414.791666666664</v>
      </c>
      <c r="B1079">
        <v>0</v>
      </c>
    </row>
    <row r="1080" spans="1:2" x14ac:dyDescent="0.35">
      <c r="A1080" s="3">
        <v>42414.833333333336</v>
      </c>
      <c r="B1080">
        <v>0</v>
      </c>
    </row>
    <row r="1081" spans="1:2" x14ac:dyDescent="0.35">
      <c r="A1081" s="3">
        <v>42414.875</v>
      </c>
      <c r="B1081">
        <v>0</v>
      </c>
    </row>
    <row r="1082" spans="1:2" x14ac:dyDescent="0.35">
      <c r="A1082" s="3">
        <v>42414.916666666664</v>
      </c>
      <c r="B1082">
        <v>0</v>
      </c>
    </row>
    <row r="1083" spans="1:2" x14ac:dyDescent="0.35">
      <c r="A1083" s="3">
        <v>42414.958333333336</v>
      </c>
      <c r="B1083">
        <v>0</v>
      </c>
    </row>
    <row r="1084" spans="1:2" x14ac:dyDescent="0.35">
      <c r="A1084" s="3">
        <v>42415</v>
      </c>
      <c r="B1084">
        <v>0</v>
      </c>
    </row>
    <row r="1085" spans="1:2" x14ac:dyDescent="0.35">
      <c r="A1085" s="3">
        <v>42415.041666666664</v>
      </c>
      <c r="B1085">
        <v>0</v>
      </c>
    </row>
    <row r="1086" spans="1:2" x14ac:dyDescent="0.35">
      <c r="A1086" s="3">
        <v>42415.083333333336</v>
      </c>
      <c r="B1086">
        <v>0</v>
      </c>
    </row>
    <row r="1087" spans="1:2" x14ac:dyDescent="0.35">
      <c r="A1087" s="3">
        <v>42415.125</v>
      </c>
      <c r="B1087">
        <v>0</v>
      </c>
    </row>
    <row r="1088" spans="1:2" x14ac:dyDescent="0.35">
      <c r="A1088" s="3">
        <v>42415.166666666664</v>
      </c>
      <c r="B1088">
        <v>0</v>
      </c>
    </row>
    <row r="1089" spans="1:2" x14ac:dyDescent="0.35">
      <c r="A1089" s="3">
        <v>42415.208333333336</v>
      </c>
      <c r="B1089">
        <v>0</v>
      </c>
    </row>
    <row r="1090" spans="1:2" x14ac:dyDescent="0.35">
      <c r="A1090" s="3">
        <v>42415.25</v>
      </c>
      <c r="B1090">
        <v>3.6999999999999998E-2</v>
      </c>
    </row>
    <row r="1091" spans="1:2" x14ac:dyDescent="0.35">
      <c r="A1091" s="3">
        <v>42415.291666666664</v>
      </c>
      <c r="B1091">
        <v>0.155</v>
      </c>
    </row>
    <row r="1092" spans="1:2" x14ac:dyDescent="0.35">
      <c r="A1092" s="3">
        <v>42415.333333333336</v>
      </c>
      <c r="B1092">
        <v>0.27200000000000002</v>
      </c>
    </row>
    <row r="1093" spans="1:2" x14ac:dyDescent="0.35">
      <c r="A1093" s="3">
        <v>42415.375</v>
      </c>
      <c r="B1093">
        <v>0.35499999999999998</v>
      </c>
    </row>
    <row r="1094" spans="1:2" x14ac:dyDescent="0.35">
      <c r="A1094" s="3">
        <v>42415.416666666664</v>
      </c>
      <c r="B1094">
        <v>0.39500000000000002</v>
      </c>
    </row>
    <row r="1095" spans="1:2" x14ac:dyDescent="0.35">
      <c r="A1095" s="3">
        <v>42415.458333333336</v>
      </c>
      <c r="B1095">
        <v>0.38100000000000001</v>
      </c>
    </row>
    <row r="1096" spans="1:2" x14ac:dyDescent="0.35">
      <c r="A1096" s="3">
        <v>42415.5</v>
      </c>
      <c r="B1096">
        <v>0.32900000000000001</v>
      </c>
    </row>
    <row r="1097" spans="1:2" x14ac:dyDescent="0.35">
      <c r="A1097" s="3">
        <v>42415.541666666664</v>
      </c>
      <c r="B1097">
        <v>0.25900000000000001</v>
      </c>
    </row>
    <row r="1098" spans="1:2" x14ac:dyDescent="0.35">
      <c r="A1098" s="3">
        <v>42415.583333333336</v>
      </c>
      <c r="B1098">
        <v>0.16200000000000001</v>
      </c>
    </row>
    <row r="1099" spans="1:2" x14ac:dyDescent="0.35">
      <c r="A1099" s="3">
        <v>42415.625</v>
      </c>
      <c r="B1099">
        <v>5.3999999999999999E-2</v>
      </c>
    </row>
    <row r="1100" spans="1:2" x14ac:dyDescent="0.35">
      <c r="A1100" s="3">
        <v>42415.666666666664</v>
      </c>
      <c r="B1100">
        <v>1E-3</v>
      </c>
    </row>
    <row r="1101" spans="1:2" x14ac:dyDescent="0.35">
      <c r="A1101" s="3">
        <v>42415.708333333336</v>
      </c>
      <c r="B1101">
        <v>0</v>
      </c>
    </row>
    <row r="1102" spans="1:2" x14ac:dyDescent="0.35">
      <c r="A1102" s="3">
        <v>42415.75</v>
      </c>
      <c r="B1102">
        <v>0</v>
      </c>
    </row>
    <row r="1103" spans="1:2" x14ac:dyDescent="0.35">
      <c r="A1103" s="3">
        <v>42415.791666666664</v>
      </c>
      <c r="B1103">
        <v>0</v>
      </c>
    </row>
    <row r="1104" spans="1:2" x14ac:dyDescent="0.35">
      <c r="A1104" s="3">
        <v>42415.833333333336</v>
      </c>
      <c r="B1104">
        <v>0</v>
      </c>
    </row>
    <row r="1105" spans="1:2" x14ac:dyDescent="0.35">
      <c r="A1105" s="3">
        <v>42415.875</v>
      </c>
      <c r="B1105">
        <v>0</v>
      </c>
    </row>
    <row r="1106" spans="1:2" x14ac:dyDescent="0.35">
      <c r="A1106" s="3">
        <v>42415.916666666664</v>
      </c>
      <c r="B1106">
        <v>0</v>
      </c>
    </row>
    <row r="1107" spans="1:2" x14ac:dyDescent="0.35">
      <c r="A1107" s="3">
        <v>42415.958333333336</v>
      </c>
      <c r="B1107">
        <v>0</v>
      </c>
    </row>
    <row r="1108" spans="1:2" x14ac:dyDescent="0.35">
      <c r="A1108" s="3">
        <v>42416</v>
      </c>
      <c r="B1108">
        <v>0</v>
      </c>
    </row>
    <row r="1109" spans="1:2" x14ac:dyDescent="0.35">
      <c r="A1109" s="3">
        <v>42416.041666666664</v>
      </c>
      <c r="B1109">
        <v>0</v>
      </c>
    </row>
    <row r="1110" spans="1:2" x14ac:dyDescent="0.35">
      <c r="A1110" s="3">
        <v>42416.083333333336</v>
      </c>
      <c r="B1110">
        <v>0</v>
      </c>
    </row>
    <row r="1111" spans="1:2" x14ac:dyDescent="0.35">
      <c r="A1111" s="3">
        <v>42416.125</v>
      </c>
      <c r="B1111">
        <v>0</v>
      </c>
    </row>
    <row r="1112" spans="1:2" x14ac:dyDescent="0.35">
      <c r="A1112" s="3">
        <v>42416.166666666664</v>
      </c>
      <c r="B1112">
        <v>0</v>
      </c>
    </row>
    <row r="1113" spans="1:2" x14ac:dyDescent="0.35">
      <c r="A1113" s="3">
        <v>42416.208333333336</v>
      </c>
      <c r="B1113">
        <v>0</v>
      </c>
    </row>
    <row r="1114" spans="1:2" x14ac:dyDescent="0.35">
      <c r="A1114" s="3">
        <v>42416.25</v>
      </c>
      <c r="B1114">
        <v>2.9000000000000001E-2</v>
      </c>
    </row>
    <row r="1115" spans="1:2" x14ac:dyDescent="0.35">
      <c r="A1115" s="3">
        <v>42416.291666666664</v>
      </c>
      <c r="B1115">
        <v>0.11600000000000001</v>
      </c>
    </row>
    <row r="1116" spans="1:2" x14ac:dyDescent="0.35">
      <c r="A1116" s="3">
        <v>42416.333333333336</v>
      </c>
      <c r="B1116">
        <v>0.21</v>
      </c>
    </row>
    <row r="1117" spans="1:2" x14ac:dyDescent="0.35">
      <c r="A1117" s="3">
        <v>42416.375</v>
      </c>
      <c r="B1117">
        <v>0.28899999999999998</v>
      </c>
    </row>
    <row r="1118" spans="1:2" x14ac:dyDescent="0.35">
      <c r="A1118" s="3">
        <v>42416.416666666664</v>
      </c>
      <c r="B1118">
        <v>0.33800000000000002</v>
      </c>
    </row>
    <row r="1119" spans="1:2" x14ac:dyDescent="0.35">
      <c r="A1119" s="3">
        <v>42416.458333333336</v>
      </c>
      <c r="B1119">
        <v>0.35</v>
      </c>
    </row>
    <row r="1120" spans="1:2" x14ac:dyDescent="0.35">
      <c r="A1120" s="3">
        <v>42416.5</v>
      </c>
      <c r="B1120">
        <v>0.32</v>
      </c>
    </row>
    <row r="1121" spans="1:2" x14ac:dyDescent="0.35">
      <c r="A1121" s="3">
        <v>42416.541666666664</v>
      </c>
      <c r="B1121">
        <v>0.251</v>
      </c>
    </row>
    <row r="1122" spans="1:2" x14ac:dyDescent="0.35">
      <c r="A1122" s="3">
        <v>42416.583333333336</v>
      </c>
      <c r="B1122">
        <v>0.153</v>
      </c>
    </row>
    <row r="1123" spans="1:2" x14ac:dyDescent="0.35">
      <c r="A1123" s="3">
        <v>42416.625</v>
      </c>
      <c r="B1123">
        <v>5.2999999999999999E-2</v>
      </c>
    </row>
    <row r="1124" spans="1:2" x14ac:dyDescent="0.35">
      <c r="A1124" s="3">
        <v>42416.666666666664</v>
      </c>
      <c r="B1124">
        <v>1E-3</v>
      </c>
    </row>
    <row r="1125" spans="1:2" x14ac:dyDescent="0.35">
      <c r="A1125" s="3">
        <v>42416.708333333336</v>
      </c>
      <c r="B1125">
        <v>0</v>
      </c>
    </row>
    <row r="1126" spans="1:2" x14ac:dyDescent="0.35">
      <c r="A1126" s="3">
        <v>42416.75</v>
      </c>
      <c r="B1126">
        <v>0</v>
      </c>
    </row>
    <row r="1127" spans="1:2" x14ac:dyDescent="0.35">
      <c r="A1127" s="3">
        <v>42416.791666666664</v>
      </c>
      <c r="B1127">
        <v>0</v>
      </c>
    </row>
    <row r="1128" spans="1:2" x14ac:dyDescent="0.35">
      <c r="A1128" s="3">
        <v>42416.833333333336</v>
      </c>
      <c r="B1128">
        <v>0</v>
      </c>
    </row>
    <row r="1129" spans="1:2" x14ac:dyDescent="0.35">
      <c r="A1129" s="3">
        <v>42416.875</v>
      </c>
      <c r="B1129">
        <v>0</v>
      </c>
    </row>
    <row r="1130" spans="1:2" x14ac:dyDescent="0.35">
      <c r="A1130" s="3">
        <v>42416.916666666664</v>
      </c>
      <c r="B1130">
        <v>0</v>
      </c>
    </row>
    <row r="1131" spans="1:2" x14ac:dyDescent="0.35">
      <c r="A1131" s="3">
        <v>42416.958333333336</v>
      </c>
      <c r="B1131">
        <v>0</v>
      </c>
    </row>
    <row r="1132" spans="1:2" x14ac:dyDescent="0.35">
      <c r="A1132" s="3">
        <v>42417</v>
      </c>
      <c r="B1132">
        <v>0</v>
      </c>
    </row>
    <row r="1133" spans="1:2" x14ac:dyDescent="0.35">
      <c r="A1133" s="3">
        <v>42417.041666666664</v>
      </c>
      <c r="B1133">
        <v>0</v>
      </c>
    </row>
    <row r="1134" spans="1:2" x14ac:dyDescent="0.35">
      <c r="A1134" s="3">
        <v>42417.083333333336</v>
      </c>
      <c r="B1134">
        <v>0</v>
      </c>
    </row>
    <row r="1135" spans="1:2" x14ac:dyDescent="0.35">
      <c r="A1135" s="3">
        <v>42417.125</v>
      </c>
      <c r="B1135">
        <v>0</v>
      </c>
    </row>
    <row r="1136" spans="1:2" x14ac:dyDescent="0.35">
      <c r="A1136" s="3">
        <v>42417.166666666664</v>
      </c>
      <c r="B1136">
        <v>0</v>
      </c>
    </row>
    <row r="1137" spans="1:2" x14ac:dyDescent="0.35">
      <c r="A1137" s="3">
        <v>42417.208333333336</v>
      </c>
      <c r="B1137">
        <v>8.0000000000000002E-3</v>
      </c>
    </row>
    <row r="1138" spans="1:2" x14ac:dyDescent="0.35">
      <c r="A1138" s="3">
        <v>42417.25</v>
      </c>
      <c r="B1138">
        <v>3.5999999999999997E-2</v>
      </c>
    </row>
    <row r="1139" spans="1:2" x14ac:dyDescent="0.35">
      <c r="A1139" s="3">
        <v>42417.291666666664</v>
      </c>
      <c r="B1139">
        <v>0.13600000000000001</v>
      </c>
    </row>
    <row r="1140" spans="1:2" x14ac:dyDescent="0.35">
      <c r="A1140" s="3">
        <v>42417.333333333336</v>
      </c>
      <c r="B1140">
        <v>0.253</v>
      </c>
    </row>
    <row r="1141" spans="1:2" x14ac:dyDescent="0.35">
      <c r="A1141" s="3">
        <v>42417.375</v>
      </c>
      <c r="B1141">
        <v>0.34300000000000003</v>
      </c>
    </row>
    <row r="1142" spans="1:2" x14ac:dyDescent="0.35">
      <c r="A1142" s="3">
        <v>42417.416666666664</v>
      </c>
      <c r="B1142">
        <v>0.38200000000000001</v>
      </c>
    </row>
    <row r="1143" spans="1:2" x14ac:dyDescent="0.35">
      <c r="A1143" s="3">
        <v>42417.458333333336</v>
      </c>
      <c r="B1143">
        <v>0.38300000000000001</v>
      </c>
    </row>
    <row r="1144" spans="1:2" x14ac:dyDescent="0.35">
      <c r="A1144" s="3">
        <v>42417.5</v>
      </c>
      <c r="B1144">
        <v>0.35199999999999998</v>
      </c>
    </row>
    <row r="1145" spans="1:2" x14ac:dyDescent="0.35">
      <c r="A1145" s="3">
        <v>42417.541666666664</v>
      </c>
      <c r="B1145">
        <v>0.27600000000000002</v>
      </c>
    </row>
    <row r="1146" spans="1:2" x14ac:dyDescent="0.35">
      <c r="A1146" s="3">
        <v>42417.583333333336</v>
      </c>
      <c r="B1146">
        <v>0.16600000000000001</v>
      </c>
    </row>
    <row r="1147" spans="1:2" x14ac:dyDescent="0.35">
      <c r="A1147" s="3">
        <v>42417.625</v>
      </c>
      <c r="B1147">
        <v>5.6000000000000001E-2</v>
      </c>
    </row>
    <row r="1148" spans="1:2" x14ac:dyDescent="0.35">
      <c r="A1148" s="3">
        <v>42417.666666666664</v>
      </c>
      <c r="B1148">
        <v>1E-3</v>
      </c>
    </row>
    <row r="1149" spans="1:2" x14ac:dyDescent="0.35">
      <c r="A1149" s="3">
        <v>42417.708333333336</v>
      </c>
      <c r="B1149">
        <v>0</v>
      </c>
    </row>
    <row r="1150" spans="1:2" x14ac:dyDescent="0.35">
      <c r="A1150" s="3">
        <v>42417.75</v>
      </c>
      <c r="B1150">
        <v>0</v>
      </c>
    </row>
    <row r="1151" spans="1:2" x14ac:dyDescent="0.35">
      <c r="A1151" s="3">
        <v>42417.791666666664</v>
      </c>
      <c r="B1151">
        <v>0</v>
      </c>
    </row>
    <row r="1152" spans="1:2" x14ac:dyDescent="0.35">
      <c r="A1152" s="3">
        <v>42417.833333333336</v>
      </c>
      <c r="B1152">
        <v>0</v>
      </c>
    </row>
    <row r="1153" spans="1:2" x14ac:dyDescent="0.35">
      <c r="A1153" s="3">
        <v>42417.875</v>
      </c>
      <c r="B1153">
        <v>0</v>
      </c>
    </row>
    <row r="1154" spans="1:2" x14ac:dyDescent="0.35">
      <c r="A1154" s="3">
        <v>42417.916666666664</v>
      </c>
      <c r="B1154">
        <v>0</v>
      </c>
    </row>
    <row r="1155" spans="1:2" x14ac:dyDescent="0.35">
      <c r="A1155" s="3">
        <v>42417.958333333336</v>
      </c>
      <c r="B1155">
        <v>0</v>
      </c>
    </row>
    <row r="1156" spans="1:2" x14ac:dyDescent="0.35">
      <c r="A1156" s="3">
        <v>42418</v>
      </c>
      <c r="B1156">
        <v>0</v>
      </c>
    </row>
    <row r="1157" spans="1:2" x14ac:dyDescent="0.35">
      <c r="A1157" s="3">
        <v>42418.041666666664</v>
      </c>
      <c r="B1157">
        <v>0</v>
      </c>
    </row>
    <row r="1158" spans="1:2" x14ac:dyDescent="0.35">
      <c r="A1158" s="3">
        <v>42418.083333333336</v>
      </c>
      <c r="B1158">
        <v>0</v>
      </c>
    </row>
    <row r="1159" spans="1:2" x14ac:dyDescent="0.35">
      <c r="A1159" s="3">
        <v>42418.125</v>
      </c>
      <c r="B1159">
        <v>0</v>
      </c>
    </row>
    <row r="1160" spans="1:2" x14ac:dyDescent="0.35">
      <c r="A1160" s="3">
        <v>42418.166666666664</v>
      </c>
      <c r="B1160">
        <v>0</v>
      </c>
    </row>
    <row r="1161" spans="1:2" x14ac:dyDescent="0.35">
      <c r="A1161" s="3">
        <v>42418.208333333336</v>
      </c>
      <c r="B1161">
        <v>0</v>
      </c>
    </row>
    <row r="1162" spans="1:2" x14ac:dyDescent="0.35">
      <c r="A1162" s="3">
        <v>42418.25</v>
      </c>
      <c r="B1162">
        <v>2.3E-2</v>
      </c>
    </row>
    <row r="1163" spans="1:2" x14ac:dyDescent="0.35">
      <c r="A1163" s="3">
        <v>42418.291666666664</v>
      </c>
      <c r="B1163">
        <v>0.123</v>
      </c>
    </row>
    <row r="1164" spans="1:2" x14ac:dyDescent="0.35">
      <c r="A1164" s="3">
        <v>42418.333333333336</v>
      </c>
      <c r="B1164">
        <v>0.24199999999999999</v>
      </c>
    </row>
    <row r="1165" spans="1:2" x14ac:dyDescent="0.35">
      <c r="A1165" s="3">
        <v>42418.375</v>
      </c>
      <c r="B1165">
        <v>0.34799999999999998</v>
      </c>
    </row>
    <row r="1166" spans="1:2" x14ac:dyDescent="0.35">
      <c r="A1166" s="3">
        <v>42418.416666666664</v>
      </c>
      <c r="B1166">
        <v>0.41299999999999998</v>
      </c>
    </row>
    <row r="1167" spans="1:2" x14ac:dyDescent="0.35">
      <c r="A1167" s="3">
        <v>42418.458333333336</v>
      </c>
      <c r="B1167">
        <v>0.42699999999999999</v>
      </c>
    </row>
    <row r="1168" spans="1:2" x14ac:dyDescent="0.35">
      <c r="A1168" s="3">
        <v>42418.5</v>
      </c>
      <c r="B1168">
        <v>0.40500000000000003</v>
      </c>
    </row>
    <row r="1169" spans="1:2" x14ac:dyDescent="0.35">
      <c r="A1169" s="3">
        <v>42418.541666666664</v>
      </c>
      <c r="B1169">
        <v>0.34</v>
      </c>
    </row>
    <row r="1170" spans="1:2" x14ac:dyDescent="0.35">
      <c r="A1170" s="3">
        <v>42418.583333333336</v>
      </c>
      <c r="B1170">
        <v>0.22900000000000001</v>
      </c>
    </row>
    <row r="1171" spans="1:2" x14ac:dyDescent="0.35">
      <c r="A1171" s="3">
        <v>42418.625</v>
      </c>
      <c r="B1171">
        <v>9.1999999999999998E-2</v>
      </c>
    </row>
    <row r="1172" spans="1:2" x14ac:dyDescent="0.35">
      <c r="A1172" s="3">
        <v>42418.666666666664</v>
      </c>
      <c r="B1172">
        <v>4.0000000000000001E-3</v>
      </c>
    </row>
    <row r="1173" spans="1:2" x14ac:dyDescent="0.35">
      <c r="A1173" s="3">
        <v>42418.708333333336</v>
      </c>
      <c r="B1173">
        <v>0</v>
      </c>
    </row>
    <row r="1174" spans="1:2" x14ac:dyDescent="0.35">
      <c r="A1174" s="3">
        <v>42418.75</v>
      </c>
      <c r="B1174">
        <v>0</v>
      </c>
    </row>
    <row r="1175" spans="1:2" x14ac:dyDescent="0.35">
      <c r="A1175" s="3">
        <v>42418.791666666664</v>
      </c>
      <c r="B1175">
        <v>0</v>
      </c>
    </row>
    <row r="1176" spans="1:2" x14ac:dyDescent="0.35">
      <c r="A1176" s="3">
        <v>42418.833333333336</v>
      </c>
      <c r="B1176">
        <v>0</v>
      </c>
    </row>
    <row r="1177" spans="1:2" x14ac:dyDescent="0.35">
      <c r="A1177" s="3">
        <v>42418.875</v>
      </c>
      <c r="B1177">
        <v>0</v>
      </c>
    </row>
    <row r="1178" spans="1:2" x14ac:dyDescent="0.35">
      <c r="A1178" s="3">
        <v>42418.916666666664</v>
      </c>
      <c r="B1178">
        <v>0</v>
      </c>
    </row>
    <row r="1179" spans="1:2" x14ac:dyDescent="0.35">
      <c r="A1179" s="3">
        <v>42418.958333333336</v>
      </c>
      <c r="B1179">
        <v>0</v>
      </c>
    </row>
    <row r="1180" spans="1:2" x14ac:dyDescent="0.35">
      <c r="A1180" s="3">
        <v>42419</v>
      </c>
      <c r="B1180">
        <v>0</v>
      </c>
    </row>
    <row r="1181" spans="1:2" x14ac:dyDescent="0.35">
      <c r="A1181" s="3">
        <v>42419.041666666664</v>
      </c>
      <c r="B1181">
        <v>0</v>
      </c>
    </row>
    <row r="1182" spans="1:2" x14ac:dyDescent="0.35">
      <c r="A1182" s="3">
        <v>42419.083333333336</v>
      </c>
      <c r="B1182">
        <v>0</v>
      </c>
    </row>
    <row r="1183" spans="1:2" x14ac:dyDescent="0.35">
      <c r="A1183" s="3">
        <v>42419.125</v>
      </c>
      <c r="B1183">
        <v>0</v>
      </c>
    </row>
    <row r="1184" spans="1:2" x14ac:dyDescent="0.35">
      <c r="A1184" s="3">
        <v>42419.166666666664</v>
      </c>
      <c r="B1184">
        <v>0</v>
      </c>
    </row>
    <row r="1185" spans="1:2" x14ac:dyDescent="0.35">
      <c r="A1185" s="3">
        <v>42419.208333333336</v>
      </c>
      <c r="B1185">
        <v>1E-3</v>
      </c>
    </row>
    <row r="1186" spans="1:2" x14ac:dyDescent="0.35">
      <c r="A1186" s="3">
        <v>42419.25</v>
      </c>
      <c r="B1186">
        <v>6.3E-2</v>
      </c>
    </row>
    <row r="1187" spans="1:2" x14ac:dyDescent="0.35">
      <c r="A1187" s="3">
        <v>42419.291666666664</v>
      </c>
      <c r="B1187">
        <v>0.20899999999999999</v>
      </c>
    </row>
    <row r="1188" spans="1:2" x14ac:dyDescent="0.35">
      <c r="A1188" s="3">
        <v>42419.333333333336</v>
      </c>
      <c r="B1188">
        <v>0.36299999999999999</v>
      </c>
    </row>
    <row r="1189" spans="1:2" x14ac:dyDescent="0.35">
      <c r="A1189" s="3">
        <v>42419.375</v>
      </c>
      <c r="B1189">
        <v>0.48099999999999998</v>
      </c>
    </row>
    <row r="1190" spans="1:2" x14ac:dyDescent="0.35">
      <c r="A1190" s="3">
        <v>42419.416666666664</v>
      </c>
      <c r="B1190">
        <v>0.54700000000000004</v>
      </c>
    </row>
    <row r="1191" spans="1:2" x14ac:dyDescent="0.35">
      <c r="A1191" s="3">
        <v>42419.458333333336</v>
      </c>
      <c r="B1191">
        <v>0.55300000000000005</v>
      </c>
    </row>
    <row r="1192" spans="1:2" x14ac:dyDescent="0.35">
      <c r="A1192" s="3">
        <v>42419.5</v>
      </c>
      <c r="B1192">
        <v>0.50600000000000001</v>
      </c>
    </row>
    <row r="1193" spans="1:2" x14ac:dyDescent="0.35">
      <c r="A1193" s="3">
        <v>42419.541666666664</v>
      </c>
      <c r="B1193">
        <v>0.41199999999999998</v>
      </c>
    </row>
    <row r="1194" spans="1:2" x14ac:dyDescent="0.35">
      <c r="A1194" s="3">
        <v>42419.583333333336</v>
      </c>
      <c r="B1194">
        <v>0.27300000000000002</v>
      </c>
    </row>
    <row r="1195" spans="1:2" x14ac:dyDescent="0.35">
      <c r="A1195" s="3">
        <v>42419.625</v>
      </c>
      <c r="B1195">
        <v>0.109</v>
      </c>
    </row>
    <row r="1196" spans="1:2" x14ac:dyDescent="0.35">
      <c r="A1196" s="3">
        <v>42419.666666666664</v>
      </c>
      <c r="B1196">
        <v>5.0000000000000001E-3</v>
      </c>
    </row>
    <row r="1197" spans="1:2" x14ac:dyDescent="0.35">
      <c r="A1197" s="3">
        <v>42419.708333333336</v>
      </c>
      <c r="B1197">
        <v>0</v>
      </c>
    </row>
    <row r="1198" spans="1:2" x14ac:dyDescent="0.35">
      <c r="A1198" s="3">
        <v>42419.75</v>
      </c>
      <c r="B1198">
        <v>0</v>
      </c>
    </row>
    <row r="1199" spans="1:2" x14ac:dyDescent="0.35">
      <c r="A1199" s="3">
        <v>42419.791666666664</v>
      </c>
      <c r="B1199">
        <v>0</v>
      </c>
    </row>
    <row r="1200" spans="1:2" x14ac:dyDescent="0.35">
      <c r="A1200" s="3">
        <v>42419.833333333336</v>
      </c>
      <c r="B1200">
        <v>0</v>
      </c>
    </row>
    <row r="1201" spans="1:2" x14ac:dyDescent="0.35">
      <c r="A1201" s="3">
        <v>42419.875</v>
      </c>
      <c r="B1201">
        <v>0</v>
      </c>
    </row>
    <row r="1202" spans="1:2" x14ac:dyDescent="0.35">
      <c r="A1202" s="3">
        <v>42419.916666666664</v>
      </c>
      <c r="B1202">
        <v>0</v>
      </c>
    </row>
    <row r="1203" spans="1:2" x14ac:dyDescent="0.35">
      <c r="A1203" s="3">
        <v>42419.958333333336</v>
      </c>
      <c r="B1203">
        <v>0</v>
      </c>
    </row>
    <row r="1204" spans="1:2" x14ac:dyDescent="0.35">
      <c r="A1204" s="3">
        <v>42420</v>
      </c>
      <c r="B1204">
        <v>0</v>
      </c>
    </row>
    <row r="1205" spans="1:2" x14ac:dyDescent="0.35">
      <c r="A1205" s="3">
        <v>42420.041666666664</v>
      </c>
      <c r="B1205">
        <v>0</v>
      </c>
    </row>
    <row r="1206" spans="1:2" x14ac:dyDescent="0.35">
      <c r="A1206" s="3">
        <v>42420.083333333336</v>
      </c>
      <c r="B1206">
        <v>0</v>
      </c>
    </row>
    <row r="1207" spans="1:2" x14ac:dyDescent="0.35">
      <c r="A1207" s="3">
        <v>42420.125</v>
      </c>
      <c r="B1207">
        <v>0</v>
      </c>
    </row>
    <row r="1208" spans="1:2" x14ac:dyDescent="0.35">
      <c r="A1208" s="3">
        <v>42420.166666666664</v>
      </c>
      <c r="B1208">
        <v>0</v>
      </c>
    </row>
    <row r="1209" spans="1:2" x14ac:dyDescent="0.35">
      <c r="A1209" s="3">
        <v>42420.208333333336</v>
      </c>
      <c r="B1209">
        <v>1E-3</v>
      </c>
    </row>
    <row r="1210" spans="1:2" x14ac:dyDescent="0.35">
      <c r="A1210" s="3">
        <v>42420.25</v>
      </c>
      <c r="B1210">
        <v>7.8E-2</v>
      </c>
    </row>
    <row r="1211" spans="1:2" x14ac:dyDescent="0.35">
      <c r="A1211" s="3">
        <v>42420.291666666664</v>
      </c>
      <c r="B1211">
        <v>0.25800000000000001</v>
      </c>
    </row>
    <row r="1212" spans="1:2" x14ac:dyDescent="0.35">
      <c r="A1212" s="3">
        <v>42420.333333333336</v>
      </c>
      <c r="B1212">
        <v>0.42599999999999999</v>
      </c>
    </row>
    <row r="1213" spans="1:2" x14ac:dyDescent="0.35">
      <c r="A1213" s="3">
        <v>42420.375</v>
      </c>
      <c r="B1213">
        <v>0.52800000000000002</v>
      </c>
    </row>
    <row r="1214" spans="1:2" x14ac:dyDescent="0.35">
      <c r="A1214" s="3">
        <v>42420.416666666664</v>
      </c>
      <c r="B1214">
        <v>0.57099999999999995</v>
      </c>
    </row>
    <row r="1215" spans="1:2" x14ac:dyDescent="0.35">
      <c r="A1215" s="3">
        <v>42420.458333333336</v>
      </c>
      <c r="B1215">
        <v>0.57899999999999996</v>
      </c>
    </row>
    <row r="1216" spans="1:2" x14ac:dyDescent="0.35">
      <c r="A1216" s="3">
        <v>42420.5</v>
      </c>
      <c r="B1216">
        <v>0.52800000000000002</v>
      </c>
    </row>
    <row r="1217" spans="1:2" x14ac:dyDescent="0.35">
      <c r="A1217" s="3">
        <v>42420.541666666664</v>
      </c>
      <c r="B1217">
        <v>0.43</v>
      </c>
    </row>
    <row r="1218" spans="1:2" x14ac:dyDescent="0.35">
      <c r="A1218" s="3">
        <v>42420.583333333336</v>
      </c>
      <c r="B1218">
        <v>0.30099999999999999</v>
      </c>
    </row>
    <row r="1219" spans="1:2" x14ac:dyDescent="0.35">
      <c r="A1219" s="3">
        <v>42420.625</v>
      </c>
      <c r="B1219">
        <v>0.14199999999999999</v>
      </c>
    </row>
    <row r="1220" spans="1:2" x14ac:dyDescent="0.35">
      <c r="A1220" s="3">
        <v>42420.666666666664</v>
      </c>
      <c r="B1220">
        <v>1.0999999999999999E-2</v>
      </c>
    </row>
    <row r="1221" spans="1:2" x14ac:dyDescent="0.35">
      <c r="A1221" s="3">
        <v>42420.708333333336</v>
      </c>
      <c r="B1221">
        <v>0</v>
      </c>
    </row>
    <row r="1222" spans="1:2" x14ac:dyDescent="0.35">
      <c r="A1222" s="3">
        <v>42420.75</v>
      </c>
      <c r="B1222">
        <v>0</v>
      </c>
    </row>
    <row r="1223" spans="1:2" x14ac:dyDescent="0.35">
      <c r="A1223" s="3">
        <v>42420.791666666664</v>
      </c>
      <c r="B1223">
        <v>0</v>
      </c>
    </row>
    <row r="1224" spans="1:2" x14ac:dyDescent="0.35">
      <c r="A1224" s="3">
        <v>42420.833333333336</v>
      </c>
      <c r="B1224">
        <v>0</v>
      </c>
    </row>
    <row r="1225" spans="1:2" x14ac:dyDescent="0.35">
      <c r="A1225" s="3">
        <v>42420.875</v>
      </c>
      <c r="B1225">
        <v>0</v>
      </c>
    </row>
    <row r="1226" spans="1:2" x14ac:dyDescent="0.35">
      <c r="A1226" s="3">
        <v>42420.916666666664</v>
      </c>
      <c r="B1226">
        <v>0</v>
      </c>
    </row>
    <row r="1227" spans="1:2" x14ac:dyDescent="0.35">
      <c r="A1227" s="3">
        <v>42420.958333333336</v>
      </c>
      <c r="B1227">
        <v>0</v>
      </c>
    </row>
    <row r="1228" spans="1:2" x14ac:dyDescent="0.35">
      <c r="A1228" s="3">
        <v>42421</v>
      </c>
      <c r="B1228">
        <v>0</v>
      </c>
    </row>
    <row r="1229" spans="1:2" x14ac:dyDescent="0.35">
      <c r="A1229" s="3">
        <v>42421.041666666664</v>
      </c>
      <c r="B1229">
        <v>0</v>
      </c>
    </row>
    <row r="1230" spans="1:2" x14ac:dyDescent="0.35">
      <c r="A1230" s="3">
        <v>42421.083333333336</v>
      </c>
      <c r="B1230">
        <v>0</v>
      </c>
    </row>
    <row r="1231" spans="1:2" x14ac:dyDescent="0.35">
      <c r="A1231" s="3">
        <v>42421.125</v>
      </c>
      <c r="B1231">
        <v>0</v>
      </c>
    </row>
    <row r="1232" spans="1:2" x14ac:dyDescent="0.35">
      <c r="A1232" s="3">
        <v>42421.166666666664</v>
      </c>
      <c r="B1232">
        <v>0</v>
      </c>
    </row>
    <row r="1233" spans="1:2" x14ac:dyDescent="0.35">
      <c r="A1233" s="3">
        <v>42421.208333333336</v>
      </c>
      <c r="B1233">
        <v>1E-3</v>
      </c>
    </row>
    <row r="1234" spans="1:2" x14ac:dyDescent="0.35">
      <c r="A1234" s="3">
        <v>42421.25</v>
      </c>
      <c r="B1234">
        <v>8.3000000000000004E-2</v>
      </c>
    </row>
    <row r="1235" spans="1:2" x14ac:dyDescent="0.35">
      <c r="A1235" s="3">
        <v>42421.291666666664</v>
      </c>
      <c r="B1235">
        <v>0.246</v>
      </c>
    </row>
    <row r="1236" spans="1:2" x14ac:dyDescent="0.35">
      <c r="A1236" s="3">
        <v>42421.333333333336</v>
      </c>
      <c r="B1236">
        <v>0.40799999999999997</v>
      </c>
    </row>
    <row r="1237" spans="1:2" x14ac:dyDescent="0.35">
      <c r="A1237" s="3">
        <v>42421.375</v>
      </c>
      <c r="B1237">
        <v>0.52</v>
      </c>
    </row>
    <row r="1238" spans="1:2" x14ac:dyDescent="0.35">
      <c r="A1238" s="3">
        <v>42421.416666666664</v>
      </c>
      <c r="B1238">
        <v>0.58799999999999997</v>
      </c>
    </row>
    <row r="1239" spans="1:2" x14ac:dyDescent="0.35">
      <c r="A1239" s="3">
        <v>42421.458333333336</v>
      </c>
      <c r="B1239">
        <v>0.60399999999999998</v>
      </c>
    </row>
    <row r="1240" spans="1:2" x14ac:dyDescent="0.35">
      <c r="A1240" s="3">
        <v>42421.5</v>
      </c>
      <c r="B1240">
        <v>0.56899999999999995</v>
      </c>
    </row>
    <row r="1241" spans="1:2" x14ac:dyDescent="0.35">
      <c r="A1241" s="3">
        <v>42421.541666666664</v>
      </c>
      <c r="B1241">
        <v>0.48199999999999998</v>
      </c>
    </row>
    <row r="1242" spans="1:2" x14ac:dyDescent="0.35">
      <c r="A1242" s="3">
        <v>42421.583333333336</v>
      </c>
      <c r="B1242">
        <v>0.34300000000000003</v>
      </c>
    </row>
    <row r="1243" spans="1:2" x14ac:dyDescent="0.35">
      <c r="A1243" s="3">
        <v>42421.625</v>
      </c>
      <c r="B1243">
        <v>0.159</v>
      </c>
    </row>
    <row r="1244" spans="1:2" x14ac:dyDescent="0.35">
      <c r="A1244" s="3">
        <v>42421.666666666664</v>
      </c>
      <c r="B1244">
        <v>1.0999999999999999E-2</v>
      </c>
    </row>
    <row r="1245" spans="1:2" x14ac:dyDescent="0.35">
      <c r="A1245" s="3">
        <v>42421.708333333336</v>
      </c>
      <c r="B1245">
        <v>0</v>
      </c>
    </row>
    <row r="1246" spans="1:2" x14ac:dyDescent="0.35">
      <c r="A1246" s="3">
        <v>42421.75</v>
      </c>
      <c r="B1246">
        <v>0</v>
      </c>
    </row>
    <row r="1247" spans="1:2" x14ac:dyDescent="0.35">
      <c r="A1247" s="3">
        <v>42421.791666666664</v>
      </c>
      <c r="B1247">
        <v>0</v>
      </c>
    </row>
    <row r="1248" spans="1:2" x14ac:dyDescent="0.35">
      <c r="A1248" s="3">
        <v>42421.833333333336</v>
      </c>
      <c r="B1248">
        <v>0</v>
      </c>
    </row>
    <row r="1249" spans="1:2" x14ac:dyDescent="0.35">
      <c r="A1249" s="3">
        <v>42421.875</v>
      </c>
      <c r="B1249">
        <v>0</v>
      </c>
    </row>
    <row r="1250" spans="1:2" x14ac:dyDescent="0.35">
      <c r="A1250" s="3">
        <v>42421.916666666664</v>
      </c>
      <c r="B1250">
        <v>0</v>
      </c>
    </row>
    <row r="1251" spans="1:2" x14ac:dyDescent="0.35">
      <c r="A1251" s="3">
        <v>42421.958333333336</v>
      </c>
      <c r="B1251">
        <v>0</v>
      </c>
    </row>
    <row r="1252" spans="1:2" x14ac:dyDescent="0.35">
      <c r="A1252" s="3">
        <v>42422</v>
      </c>
      <c r="B1252">
        <v>0</v>
      </c>
    </row>
    <row r="1253" spans="1:2" x14ac:dyDescent="0.35">
      <c r="A1253" s="3">
        <v>42422.041666666664</v>
      </c>
      <c r="B1253">
        <v>0</v>
      </c>
    </row>
    <row r="1254" spans="1:2" x14ac:dyDescent="0.35">
      <c r="A1254" s="3">
        <v>42422.083333333336</v>
      </c>
      <c r="B1254">
        <v>0</v>
      </c>
    </row>
    <row r="1255" spans="1:2" x14ac:dyDescent="0.35">
      <c r="A1255" s="3">
        <v>42422.125</v>
      </c>
      <c r="B1255">
        <v>0</v>
      </c>
    </row>
    <row r="1256" spans="1:2" x14ac:dyDescent="0.35">
      <c r="A1256" s="3">
        <v>42422.166666666664</v>
      </c>
      <c r="B1256">
        <v>0</v>
      </c>
    </row>
    <row r="1257" spans="1:2" x14ac:dyDescent="0.35">
      <c r="A1257" s="3">
        <v>42422.208333333336</v>
      </c>
      <c r="B1257">
        <v>1E-3</v>
      </c>
    </row>
    <row r="1258" spans="1:2" x14ac:dyDescent="0.35">
      <c r="A1258" s="3">
        <v>42422.25</v>
      </c>
      <c r="B1258">
        <v>0.05</v>
      </c>
    </row>
    <row r="1259" spans="1:2" x14ac:dyDescent="0.35">
      <c r="A1259" s="3">
        <v>42422.291666666664</v>
      </c>
      <c r="B1259">
        <v>0.13900000000000001</v>
      </c>
    </row>
    <row r="1260" spans="1:2" x14ac:dyDescent="0.35">
      <c r="A1260" s="3">
        <v>42422.333333333336</v>
      </c>
      <c r="B1260">
        <v>0.217</v>
      </c>
    </row>
    <row r="1261" spans="1:2" x14ac:dyDescent="0.35">
      <c r="A1261" s="3">
        <v>42422.375</v>
      </c>
      <c r="B1261">
        <v>0.26700000000000002</v>
      </c>
    </row>
    <row r="1262" spans="1:2" x14ac:dyDescent="0.35">
      <c r="A1262" s="3">
        <v>42422.416666666664</v>
      </c>
      <c r="B1262">
        <v>0.30199999999999999</v>
      </c>
    </row>
    <row r="1263" spans="1:2" x14ac:dyDescent="0.35">
      <c r="A1263" s="3">
        <v>42422.458333333336</v>
      </c>
      <c r="B1263">
        <v>0.32700000000000001</v>
      </c>
    </row>
    <row r="1264" spans="1:2" x14ac:dyDescent="0.35">
      <c r="A1264" s="3">
        <v>42422.5</v>
      </c>
      <c r="B1264">
        <v>0.32800000000000001</v>
      </c>
    </row>
    <row r="1265" spans="1:2" x14ac:dyDescent="0.35">
      <c r="A1265" s="3">
        <v>42422.541666666664</v>
      </c>
      <c r="B1265">
        <v>0.27700000000000002</v>
      </c>
    </row>
    <row r="1266" spans="1:2" x14ac:dyDescent="0.35">
      <c r="A1266" s="3">
        <v>42422.583333333336</v>
      </c>
      <c r="B1266">
        <v>0.19600000000000001</v>
      </c>
    </row>
    <row r="1267" spans="1:2" x14ac:dyDescent="0.35">
      <c r="A1267" s="3">
        <v>42422.625</v>
      </c>
      <c r="B1267">
        <v>0.08</v>
      </c>
    </row>
    <row r="1268" spans="1:2" x14ac:dyDescent="0.35">
      <c r="A1268" s="3">
        <v>42422.666666666664</v>
      </c>
      <c r="B1268">
        <v>3.0000000000000001E-3</v>
      </c>
    </row>
    <row r="1269" spans="1:2" x14ac:dyDescent="0.35">
      <c r="A1269" s="3">
        <v>42422.708333333336</v>
      </c>
      <c r="B1269">
        <v>0</v>
      </c>
    </row>
    <row r="1270" spans="1:2" x14ac:dyDescent="0.35">
      <c r="A1270" s="3">
        <v>42422.75</v>
      </c>
      <c r="B1270">
        <v>0</v>
      </c>
    </row>
    <row r="1271" spans="1:2" x14ac:dyDescent="0.35">
      <c r="A1271" s="3">
        <v>42422.791666666664</v>
      </c>
      <c r="B1271">
        <v>0</v>
      </c>
    </row>
    <row r="1272" spans="1:2" x14ac:dyDescent="0.35">
      <c r="A1272" s="3">
        <v>42422.833333333336</v>
      </c>
      <c r="B1272">
        <v>0</v>
      </c>
    </row>
    <row r="1273" spans="1:2" x14ac:dyDescent="0.35">
      <c r="A1273" s="3">
        <v>42422.875</v>
      </c>
      <c r="B1273">
        <v>0</v>
      </c>
    </row>
    <row r="1274" spans="1:2" x14ac:dyDescent="0.35">
      <c r="A1274" s="3">
        <v>42422.916666666664</v>
      </c>
      <c r="B1274">
        <v>0</v>
      </c>
    </row>
    <row r="1275" spans="1:2" x14ac:dyDescent="0.35">
      <c r="A1275" s="3">
        <v>42422.958333333336</v>
      </c>
      <c r="B1275">
        <v>0</v>
      </c>
    </row>
    <row r="1276" spans="1:2" x14ac:dyDescent="0.35">
      <c r="A1276" s="3">
        <v>42423</v>
      </c>
      <c r="B1276">
        <v>0</v>
      </c>
    </row>
    <row r="1277" spans="1:2" x14ac:dyDescent="0.35">
      <c r="A1277" s="3">
        <v>42423.041666666664</v>
      </c>
      <c r="B1277">
        <v>0</v>
      </c>
    </row>
    <row r="1278" spans="1:2" x14ac:dyDescent="0.35">
      <c r="A1278" s="3">
        <v>42423.083333333336</v>
      </c>
      <c r="B1278">
        <v>0</v>
      </c>
    </row>
    <row r="1279" spans="1:2" x14ac:dyDescent="0.35">
      <c r="A1279" s="3">
        <v>42423.125</v>
      </c>
      <c r="B1279">
        <v>0</v>
      </c>
    </row>
    <row r="1280" spans="1:2" x14ac:dyDescent="0.35">
      <c r="A1280" s="3">
        <v>42423.166666666664</v>
      </c>
      <c r="B1280">
        <v>0</v>
      </c>
    </row>
    <row r="1281" spans="1:2" x14ac:dyDescent="0.35">
      <c r="A1281" s="3">
        <v>42423.208333333336</v>
      </c>
      <c r="B1281">
        <v>1E-3</v>
      </c>
    </row>
    <row r="1282" spans="1:2" x14ac:dyDescent="0.35">
      <c r="A1282" s="3">
        <v>42423.25</v>
      </c>
      <c r="B1282">
        <v>0.04</v>
      </c>
    </row>
    <row r="1283" spans="1:2" x14ac:dyDescent="0.35">
      <c r="A1283" s="3">
        <v>42423.291666666664</v>
      </c>
      <c r="B1283">
        <v>0.13900000000000001</v>
      </c>
    </row>
    <row r="1284" spans="1:2" x14ac:dyDescent="0.35">
      <c r="A1284" s="3">
        <v>42423.333333333336</v>
      </c>
      <c r="B1284">
        <v>0.25900000000000001</v>
      </c>
    </row>
    <row r="1285" spans="1:2" x14ac:dyDescent="0.35">
      <c r="A1285" s="3">
        <v>42423.375</v>
      </c>
      <c r="B1285">
        <v>0.379</v>
      </c>
    </row>
    <row r="1286" spans="1:2" x14ac:dyDescent="0.35">
      <c r="A1286" s="3">
        <v>42423.416666666664</v>
      </c>
      <c r="B1286">
        <v>0.46700000000000003</v>
      </c>
    </row>
    <row r="1287" spans="1:2" x14ac:dyDescent="0.35">
      <c r="A1287" s="3">
        <v>42423.458333333336</v>
      </c>
      <c r="B1287">
        <v>0.48</v>
      </c>
    </row>
    <row r="1288" spans="1:2" x14ac:dyDescent="0.35">
      <c r="A1288" s="3">
        <v>42423.5</v>
      </c>
      <c r="B1288">
        <v>0.44700000000000001</v>
      </c>
    </row>
    <row r="1289" spans="1:2" x14ac:dyDescent="0.35">
      <c r="A1289" s="3">
        <v>42423.541666666664</v>
      </c>
      <c r="B1289">
        <v>0.34899999999999998</v>
      </c>
    </row>
    <row r="1290" spans="1:2" x14ac:dyDescent="0.35">
      <c r="A1290" s="3">
        <v>42423.583333333336</v>
      </c>
      <c r="B1290">
        <v>0.22800000000000001</v>
      </c>
    </row>
    <row r="1291" spans="1:2" x14ac:dyDescent="0.35">
      <c r="A1291" s="3">
        <v>42423.625</v>
      </c>
      <c r="B1291">
        <v>0.10299999999999999</v>
      </c>
    </row>
    <row r="1292" spans="1:2" x14ac:dyDescent="0.35">
      <c r="A1292" s="3">
        <v>42423.666666666664</v>
      </c>
      <c r="B1292">
        <v>0.01</v>
      </c>
    </row>
    <row r="1293" spans="1:2" x14ac:dyDescent="0.35">
      <c r="A1293" s="3">
        <v>42423.708333333336</v>
      </c>
      <c r="B1293">
        <v>0</v>
      </c>
    </row>
    <row r="1294" spans="1:2" x14ac:dyDescent="0.35">
      <c r="A1294" s="3">
        <v>42423.75</v>
      </c>
      <c r="B1294">
        <v>0</v>
      </c>
    </row>
    <row r="1295" spans="1:2" x14ac:dyDescent="0.35">
      <c r="A1295" s="3">
        <v>42423.791666666664</v>
      </c>
      <c r="B1295">
        <v>0</v>
      </c>
    </row>
    <row r="1296" spans="1:2" x14ac:dyDescent="0.35">
      <c r="A1296" s="3">
        <v>42423.833333333336</v>
      </c>
      <c r="B1296">
        <v>0</v>
      </c>
    </row>
    <row r="1297" spans="1:2" x14ac:dyDescent="0.35">
      <c r="A1297" s="3">
        <v>42423.875</v>
      </c>
      <c r="B1297">
        <v>0</v>
      </c>
    </row>
    <row r="1298" spans="1:2" x14ac:dyDescent="0.35">
      <c r="A1298" s="3">
        <v>42423.916666666664</v>
      </c>
      <c r="B1298">
        <v>0</v>
      </c>
    </row>
    <row r="1299" spans="1:2" x14ac:dyDescent="0.35">
      <c r="A1299" s="3">
        <v>42423.958333333336</v>
      </c>
      <c r="B1299">
        <v>0</v>
      </c>
    </row>
    <row r="1300" spans="1:2" x14ac:dyDescent="0.35">
      <c r="A1300" s="3">
        <v>42424</v>
      </c>
      <c r="B1300">
        <v>0</v>
      </c>
    </row>
    <row r="1301" spans="1:2" x14ac:dyDescent="0.35">
      <c r="A1301" s="3">
        <v>42424.041666666664</v>
      </c>
      <c r="B1301">
        <v>0</v>
      </c>
    </row>
    <row r="1302" spans="1:2" x14ac:dyDescent="0.35">
      <c r="A1302" s="3">
        <v>42424.083333333336</v>
      </c>
      <c r="B1302">
        <v>0</v>
      </c>
    </row>
    <row r="1303" spans="1:2" x14ac:dyDescent="0.35">
      <c r="A1303" s="3">
        <v>42424.125</v>
      </c>
      <c r="B1303">
        <v>0</v>
      </c>
    </row>
    <row r="1304" spans="1:2" x14ac:dyDescent="0.35">
      <c r="A1304" s="3">
        <v>42424.166666666664</v>
      </c>
      <c r="B1304">
        <v>0</v>
      </c>
    </row>
    <row r="1305" spans="1:2" x14ac:dyDescent="0.35">
      <c r="A1305" s="3">
        <v>42424.208333333336</v>
      </c>
      <c r="B1305">
        <v>1E-3</v>
      </c>
    </row>
    <row r="1306" spans="1:2" x14ac:dyDescent="0.35">
      <c r="A1306" s="3">
        <v>42424.25</v>
      </c>
      <c r="B1306">
        <v>8.1000000000000003E-2</v>
      </c>
    </row>
    <row r="1307" spans="1:2" x14ac:dyDescent="0.35">
      <c r="A1307" s="3">
        <v>42424.291666666664</v>
      </c>
      <c r="B1307">
        <v>0.23</v>
      </c>
    </row>
    <row r="1308" spans="1:2" x14ac:dyDescent="0.35">
      <c r="A1308" s="3">
        <v>42424.333333333336</v>
      </c>
      <c r="B1308">
        <v>0.37</v>
      </c>
    </row>
    <row r="1309" spans="1:2" x14ac:dyDescent="0.35">
      <c r="A1309" s="3">
        <v>42424.375</v>
      </c>
      <c r="B1309">
        <v>0.47199999999999998</v>
      </c>
    </row>
    <row r="1310" spans="1:2" x14ac:dyDescent="0.35">
      <c r="A1310" s="3">
        <v>42424.416666666664</v>
      </c>
      <c r="B1310">
        <v>0.52700000000000002</v>
      </c>
    </row>
    <row r="1311" spans="1:2" x14ac:dyDescent="0.35">
      <c r="A1311" s="3">
        <v>42424.458333333336</v>
      </c>
      <c r="B1311">
        <v>0.53100000000000003</v>
      </c>
    </row>
    <row r="1312" spans="1:2" x14ac:dyDescent="0.35">
      <c r="A1312" s="3">
        <v>42424.5</v>
      </c>
      <c r="B1312">
        <v>0.48899999999999999</v>
      </c>
    </row>
    <row r="1313" spans="1:2" x14ac:dyDescent="0.35">
      <c r="A1313" s="3">
        <v>42424.541666666664</v>
      </c>
      <c r="B1313">
        <v>0.40699999999999997</v>
      </c>
    </row>
    <row r="1314" spans="1:2" x14ac:dyDescent="0.35">
      <c r="A1314" s="3">
        <v>42424.583333333336</v>
      </c>
      <c r="B1314">
        <v>0.28799999999999998</v>
      </c>
    </row>
    <row r="1315" spans="1:2" x14ac:dyDescent="0.35">
      <c r="A1315" s="3">
        <v>42424.625</v>
      </c>
      <c r="B1315">
        <v>0.13</v>
      </c>
    </row>
    <row r="1316" spans="1:2" x14ac:dyDescent="0.35">
      <c r="A1316" s="3">
        <v>42424.666666666664</v>
      </c>
      <c r="B1316">
        <v>1.0999999999999999E-2</v>
      </c>
    </row>
    <row r="1317" spans="1:2" x14ac:dyDescent="0.35">
      <c r="A1317" s="3">
        <v>42424.708333333336</v>
      </c>
      <c r="B1317">
        <v>0</v>
      </c>
    </row>
    <row r="1318" spans="1:2" x14ac:dyDescent="0.35">
      <c r="A1318" s="3">
        <v>42424.75</v>
      </c>
      <c r="B1318">
        <v>0</v>
      </c>
    </row>
    <row r="1319" spans="1:2" x14ac:dyDescent="0.35">
      <c r="A1319" s="3">
        <v>42424.791666666664</v>
      </c>
      <c r="B1319">
        <v>0</v>
      </c>
    </row>
    <row r="1320" spans="1:2" x14ac:dyDescent="0.35">
      <c r="A1320" s="3">
        <v>42424.833333333336</v>
      </c>
      <c r="B1320">
        <v>0</v>
      </c>
    </row>
    <row r="1321" spans="1:2" x14ac:dyDescent="0.35">
      <c r="A1321" s="3">
        <v>42424.875</v>
      </c>
      <c r="B1321">
        <v>0</v>
      </c>
    </row>
    <row r="1322" spans="1:2" x14ac:dyDescent="0.35">
      <c r="A1322" s="3">
        <v>42424.916666666664</v>
      </c>
      <c r="B1322">
        <v>0</v>
      </c>
    </row>
    <row r="1323" spans="1:2" x14ac:dyDescent="0.35">
      <c r="A1323" s="3">
        <v>42424.958333333336</v>
      </c>
      <c r="B1323">
        <v>0</v>
      </c>
    </row>
    <row r="1324" spans="1:2" x14ac:dyDescent="0.35">
      <c r="A1324" s="3">
        <v>42425</v>
      </c>
      <c r="B1324">
        <v>0</v>
      </c>
    </row>
    <row r="1325" spans="1:2" x14ac:dyDescent="0.35">
      <c r="A1325" s="3">
        <v>42425.041666666664</v>
      </c>
      <c r="B1325">
        <v>0</v>
      </c>
    </row>
    <row r="1326" spans="1:2" x14ac:dyDescent="0.35">
      <c r="A1326" s="3">
        <v>42425.083333333336</v>
      </c>
      <c r="B1326">
        <v>0</v>
      </c>
    </row>
    <row r="1327" spans="1:2" x14ac:dyDescent="0.35">
      <c r="A1327" s="3">
        <v>42425.125</v>
      </c>
      <c r="B1327">
        <v>0</v>
      </c>
    </row>
    <row r="1328" spans="1:2" x14ac:dyDescent="0.35">
      <c r="A1328" s="3">
        <v>42425.166666666664</v>
      </c>
      <c r="B1328">
        <v>0</v>
      </c>
    </row>
    <row r="1329" spans="1:2" x14ac:dyDescent="0.35">
      <c r="A1329" s="3">
        <v>42425.208333333336</v>
      </c>
      <c r="B1329">
        <v>2E-3</v>
      </c>
    </row>
    <row r="1330" spans="1:2" x14ac:dyDescent="0.35">
      <c r="A1330" s="3">
        <v>42425.25</v>
      </c>
      <c r="B1330">
        <v>5.0999999999999997E-2</v>
      </c>
    </row>
    <row r="1331" spans="1:2" x14ac:dyDescent="0.35">
      <c r="A1331" s="3">
        <v>42425.291666666664</v>
      </c>
      <c r="B1331">
        <v>0.158</v>
      </c>
    </row>
    <row r="1332" spans="1:2" x14ac:dyDescent="0.35">
      <c r="A1332" s="3">
        <v>42425.333333333336</v>
      </c>
      <c r="B1332">
        <v>0.28299999999999997</v>
      </c>
    </row>
    <row r="1333" spans="1:2" x14ac:dyDescent="0.35">
      <c r="A1333" s="3">
        <v>42425.375</v>
      </c>
      <c r="B1333">
        <v>0.39300000000000002</v>
      </c>
    </row>
    <row r="1334" spans="1:2" x14ac:dyDescent="0.35">
      <c r="A1334" s="3">
        <v>42425.416666666664</v>
      </c>
      <c r="B1334">
        <v>0.44500000000000001</v>
      </c>
    </row>
    <row r="1335" spans="1:2" x14ac:dyDescent="0.35">
      <c r="A1335" s="3">
        <v>42425.458333333336</v>
      </c>
      <c r="B1335">
        <v>0.44700000000000001</v>
      </c>
    </row>
    <row r="1336" spans="1:2" x14ac:dyDescent="0.35">
      <c r="A1336" s="3">
        <v>42425.5</v>
      </c>
      <c r="B1336">
        <v>0.41099999999999998</v>
      </c>
    </row>
    <row r="1337" spans="1:2" x14ac:dyDescent="0.35">
      <c r="A1337" s="3">
        <v>42425.541666666664</v>
      </c>
      <c r="B1337">
        <v>0.33200000000000002</v>
      </c>
    </row>
    <row r="1338" spans="1:2" x14ac:dyDescent="0.35">
      <c r="A1338" s="3">
        <v>42425.583333333336</v>
      </c>
      <c r="B1338">
        <v>0.223</v>
      </c>
    </row>
    <row r="1339" spans="1:2" x14ac:dyDescent="0.35">
      <c r="A1339" s="3">
        <v>42425.625</v>
      </c>
      <c r="B1339">
        <v>9.7000000000000003E-2</v>
      </c>
    </row>
    <row r="1340" spans="1:2" x14ac:dyDescent="0.35">
      <c r="A1340" s="3">
        <v>42425.666666666664</v>
      </c>
      <c r="B1340">
        <v>7.0000000000000001E-3</v>
      </c>
    </row>
    <row r="1341" spans="1:2" x14ac:dyDescent="0.35">
      <c r="A1341" s="3">
        <v>42425.708333333336</v>
      </c>
      <c r="B1341">
        <v>0</v>
      </c>
    </row>
    <row r="1342" spans="1:2" x14ac:dyDescent="0.35">
      <c r="A1342" s="3">
        <v>42425.75</v>
      </c>
      <c r="B1342">
        <v>0</v>
      </c>
    </row>
    <row r="1343" spans="1:2" x14ac:dyDescent="0.35">
      <c r="A1343" s="3">
        <v>42425.791666666664</v>
      </c>
      <c r="B1343">
        <v>0</v>
      </c>
    </row>
    <row r="1344" spans="1:2" x14ac:dyDescent="0.35">
      <c r="A1344" s="3">
        <v>42425.833333333336</v>
      </c>
      <c r="B1344">
        <v>0</v>
      </c>
    </row>
    <row r="1345" spans="1:2" x14ac:dyDescent="0.35">
      <c r="A1345" s="3">
        <v>42425.875</v>
      </c>
      <c r="B1345">
        <v>0</v>
      </c>
    </row>
    <row r="1346" spans="1:2" x14ac:dyDescent="0.35">
      <c r="A1346" s="3">
        <v>42425.916666666664</v>
      </c>
      <c r="B1346">
        <v>0</v>
      </c>
    </row>
    <row r="1347" spans="1:2" x14ac:dyDescent="0.35">
      <c r="A1347" s="3">
        <v>42425.958333333336</v>
      </c>
      <c r="B1347">
        <v>0</v>
      </c>
    </row>
    <row r="1348" spans="1:2" x14ac:dyDescent="0.35">
      <c r="A1348" s="3">
        <v>42426</v>
      </c>
      <c r="B1348">
        <v>0</v>
      </c>
    </row>
    <row r="1349" spans="1:2" x14ac:dyDescent="0.35">
      <c r="A1349" s="3">
        <v>42426.041666666664</v>
      </c>
      <c r="B1349">
        <v>0</v>
      </c>
    </row>
    <row r="1350" spans="1:2" x14ac:dyDescent="0.35">
      <c r="A1350" s="3">
        <v>42426.083333333336</v>
      </c>
      <c r="B1350">
        <v>0</v>
      </c>
    </row>
    <row r="1351" spans="1:2" x14ac:dyDescent="0.35">
      <c r="A1351" s="3">
        <v>42426.125</v>
      </c>
      <c r="B1351">
        <v>0</v>
      </c>
    </row>
    <row r="1352" spans="1:2" x14ac:dyDescent="0.35">
      <c r="A1352" s="3">
        <v>42426.166666666664</v>
      </c>
      <c r="B1352">
        <v>0</v>
      </c>
    </row>
    <row r="1353" spans="1:2" x14ac:dyDescent="0.35">
      <c r="A1353" s="3">
        <v>42426.208333333336</v>
      </c>
      <c r="B1353">
        <v>1E-3</v>
      </c>
    </row>
    <row r="1354" spans="1:2" x14ac:dyDescent="0.35">
      <c r="A1354" s="3">
        <v>42426.25</v>
      </c>
      <c r="B1354">
        <v>6.9000000000000006E-2</v>
      </c>
    </row>
    <row r="1355" spans="1:2" x14ac:dyDescent="0.35">
      <c r="A1355" s="3">
        <v>42426.291666666664</v>
      </c>
      <c r="B1355">
        <v>0.20499999999999999</v>
      </c>
    </row>
    <row r="1356" spans="1:2" x14ac:dyDescent="0.35">
      <c r="A1356" s="3">
        <v>42426.333333333336</v>
      </c>
      <c r="B1356">
        <v>0.34200000000000003</v>
      </c>
    </row>
    <row r="1357" spans="1:2" x14ac:dyDescent="0.35">
      <c r="A1357" s="3">
        <v>42426.375</v>
      </c>
      <c r="B1357">
        <v>0.443</v>
      </c>
    </row>
    <row r="1358" spans="1:2" x14ac:dyDescent="0.35">
      <c r="A1358" s="3">
        <v>42426.416666666664</v>
      </c>
      <c r="B1358">
        <v>0.496</v>
      </c>
    </row>
    <row r="1359" spans="1:2" x14ac:dyDescent="0.35">
      <c r="A1359" s="3">
        <v>42426.458333333336</v>
      </c>
      <c r="B1359">
        <v>0.503</v>
      </c>
    </row>
    <row r="1360" spans="1:2" x14ac:dyDescent="0.35">
      <c r="A1360" s="3">
        <v>42426.5</v>
      </c>
      <c r="B1360">
        <v>0.45900000000000002</v>
      </c>
    </row>
    <row r="1361" spans="1:2" x14ac:dyDescent="0.35">
      <c r="A1361" s="3">
        <v>42426.541666666664</v>
      </c>
      <c r="B1361">
        <v>0.377</v>
      </c>
    </row>
    <row r="1362" spans="1:2" x14ac:dyDescent="0.35">
      <c r="A1362" s="3">
        <v>42426.583333333336</v>
      </c>
      <c r="B1362">
        <v>0.25700000000000001</v>
      </c>
    </row>
    <row r="1363" spans="1:2" x14ac:dyDescent="0.35">
      <c r="A1363" s="3">
        <v>42426.625</v>
      </c>
      <c r="B1363">
        <v>0.113</v>
      </c>
    </row>
    <row r="1364" spans="1:2" x14ac:dyDescent="0.35">
      <c r="A1364" s="3">
        <v>42426.666666666664</v>
      </c>
      <c r="B1364">
        <v>8.0000000000000002E-3</v>
      </c>
    </row>
    <row r="1365" spans="1:2" x14ac:dyDescent="0.35">
      <c r="A1365" s="3">
        <v>42426.708333333336</v>
      </c>
      <c r="B1365">
        <v>0</v>
      </c>
    </row>
    <row r="1366" spans="1:2" x14ac:dyDescent="0.35">
      <c r="A1366" s="3">
        <v>42426.75</v>
      </c>
      <c r="B1366">
        <v>0</v>
      </c>
    </row>
    <row r="1367" spans="1:2" x14ac:dyDescent="0.35">
      <c r="A1367" s="3">
        <v>42426.791666666664</v>
      </c>
      <c r="B1367">
        <v>0</v>
      </c>
    </row>
    <row r="1368" spans="1:2" x14ac:dyDescent="0.35">
      <c r="A1368" s="3">
        <v>42426.833333333336</v>
      </c>
      <c r="B1368">
        <v>0</v>
      </c>
    </row>
    <row r="1369" spans="1:2" x14ac:dyDescent="0.35">
      <c r="A1369" s="3">
        <v>42426.875</v>
      </c>
      <c r="B1369">
        <v>0</v>
      </c>
    </row>
    <row r="1370" spans="1:2" x14ac:dyDescent="0.35">
      <c r="A1370" s="3">
        <v>42426.916666666664</v>
      </c>
      <c r="B1370">
        <v>0</v>
      </c>
    </row>
    <row r="1371" spans="1:2" x14ac:dyDescent="0.35">
      <c r="A1371" s="3">
        <v>42426.958333333336</v>
      </c>
      <c r="B1371">
        <v>0</v>
      </c>
    </row>
    <row r="1372" spans="1:2" x14ac:dyDescent="0.35">
      <c r="A1372" s="3">
        <v>42427</v>
      </c>
      <c r="B1372">
        <v>0</v>
      </c>
    </row>
    <row r="1373" spans="1:2" x14ac:dyDescent="0.35">
      <c r="A1373" s="3">
        <v>42427.041666666664</v>
      </c>
      <c r="B1373">
        <v>0</v>
      </c>
    </row>
    <row r="1374" spans="1:2" x14ac:dyDescent="0.35">
      <c r="A1374" s="3">
        <v>42427.083333333336</v>
      </c>
      <c r="B1374">
        <v>0</v>
      </c>
    </row>
    <row r="1375" spans="1:2" x14ac:dyDescent="0.35">
      <c r="A1375" s="3">
        <v>42427.125</v>
      </c>
      <c r="B1375">
        <v>0</v>
      </c>
    </row>
    <row r="1376" spans="1:2" x14ac:dyDescent="0.35">
      <c r="A1376" s="3">
        <v>42427.166666666664</v>
      </c>
      <c r="B1376">
        <v>0</v>
      </c>
    </row>
    <row r="1377" spans="1:2" x14ac:dyDescent="0.35">
      <c r="A1377" s="3">
        <v>42427.208333333336</v>
      </c>
      <c r="B1377">
        <v>2E-3</v>
      </c>
    </row>
    <row r="1378" spans="1:2" x14ac:dyDescent="0.35">
      <c r="A1378" s="3">
        <v>42427.25</v>
      </c>
      <c r="B1378">
        <v>4.8000000000000001E-2</v>
      </c>
    </row>
    <row r="1379" spans="1:2" x14ac:dyDescent="0.35">
      <c r="A1379" s="3">
        <v>42427.291666666664</v>
      </c>
      <c r="B1379">
        <v>0.13400000000000001</v>
      </c>
    </row>
    <row r="1380" spans="1:2" x14ac:dyDescent="0.35">
      <c r="A1380" s="3">
        <v>42427.333333333336</v>
      </c>
      <c r="B1380">
        <v>0.219</v>
      </c>
    </row>
    <row r="1381" spans="1:2" x14ac:dyDescent="0.35">
      <c r="A1381" s="3">
        <v>42427.375</v>
      </c>
      <c r="B1381">
        <v>0.27</v>
      </c>
    </row>
    <row r="1382" spans="1:2" x14ac:dyDescent="0.35">
      <c r="A1382" s="3">
        <v>42427.416666666664</v>
      </c>
      <c r="B1382">
        <v>0.30099999999999999</v>
      </c>
    </row>
    <row r="1383" spans="1:2" x14ac:dyDescent="0.35">
      <c r="A1383" s="3">
        <v>42427.458333333336</v>
      </c>
      <c r="B1383">
        <v>0.28699999999999998</v>
      </c>
    </row>
    <row r="1384" spans="1:2" x14ac:dyDescent="0.35">
      <c r="A1384" s="3">
        <v>42427.5</v>
      </c>
      <c r="B1384">
        <v>0.24</v>
      </c>
    </row>
    <row r="1385" spans="1:2" x14ac:dyDescent="0.35">
      <c r="A1385" s="3">
        <v>42427.541666666664</v>
      </c>
      <c r="B1385">
        <v>0.188</v>
      </c>
    </row>
    <row r="1386" spans="1:2" x14ac:dyDescent="0.35">
      <c r="A1386" s="3">
        <v>42427.583333333336</v>
      </c>
      <c r="B1386">
        <v>0.125</v>
      </c>
    </row>
    <row r="1387" spans="1:2" x14ac:dyDescent="0.35">
      <c r="A1387" s="3">
        <v>42427.625</v>
      </c>
      <c r="B1387">
        <v>4.7E-2</v>
      </c>
    </row>
    <row r="1388" spans="1:2" x14ac:dyDescent="0.35">
      <c r="A1388" s="3">
        <v>42427.666666666664</v>
      </c>
      <c r="B1388">
        <v>2E-3</v>
      </c>
    </row>
    <row r="1389" spans="1:2" x14ac:dyDescent="0.35">
      <c r="A1389" s="3">
        <v>42427.708333333336</v>
      </c>
      <c r="B1389">
        <v>0</v>
      </c>
    </row>
    <row r="1390" spans="1:2" x14ac:dyDescent="0.35">
      <c r="A1390" s="3">
        <v>42427.75</v>
      </c>
      <c r="B1390">
        <v>0</v>
      </c>
    </row>
    <row r="1391" spans="1:2" x14ac:dyDescent="0.35">
      <c r="A1391" s="3">
        <v>42427.791666666664</v>
      </c>
      <c r="B1391">
        <v>0</v>
      </c>
    </row>
    <row r="1392" spans="1:2" x14ac:dyDescent="0.35">
      <c r="A1392" s="3">
        <v>42427.833333333336</v>
      </c>
      <c r="B1392">
        <v>0</v>
      </c>
    </row>
    <row r="1393" spans="1:2" x14ac:dyDescent="0.35">
      <c r="A1393" s="3">
        <v>42427.875</v>
      </c>
      <c r="B1393">
        <v>0</v>
      </c>
    </row>
    <row r="1394" spans="1:2" x14ac:dyDescent="0.35">
      <c r="A1394" s="3">
        <v>42427.916666666664</v>
      </c>
      <c r="B1394">
        <v>0</v>
      </c>
    </row>
    <row r="1395" spans="1:2" x14ac:dyDescent="0.35">
      <c r="A1395" s="3">
        <v>42427.958333333336</v>
      </c>
      <c r="B1395">
        <v>0</v>
      </c>
    </row>
    <row r="1396" spans="1:2" x14ac:dyDescent="0.35">
      <c r="A1396" s="3">
        <v>42428</v>
      </c>
      <c r="B1396">
        <v>0</v>
      </c>
    </row>
    <row r="1397" spans="1:2" x14ac:dyDescent="0.35">
      <c r="A1397" s="3">
        <v>42428.041666666664</v>
      </c>
      <c r="B1397">
        <v>0</v>
      </c>
    </row>
    <row r="1398" spans="1:2" x14ac:dyDescent="0.35">
      <c r="A1398" s="3">
        <v>42428.083333333336</v>
      </c>
      <c r="B1398">
        <v>0</v>
      </c>
    </row>
    <row r="1399" spans="1:2" x14ac:dyDescent="0.35">
      <c r="A1399" s="3">
        <v>42428.125</v>
      </c>
      <c r="B1399">
        <v>0</v>
      </c>
    </row>
    <row r="1400" spans="1:2" x14ac:dyDescent="0.35">
      <c r="A1400" s="3">
        <v>42428.166666666664</v>
      </c>
      <c r="B1400">
        <v>0</v>
      </c>
    </row>
    <row r="1401" spans="1:2" x14ac:dyDescent="0.35">
      <c r="A1401" s="3">
        <v>42428.208333333336</v>
      </c>
      <c r="B1401">
        <v>0</v>
      </c>
    </row>
    <row r="1402" spans="1:2" x14ac:dyDescent="0.35">
      <c r="A1402" s="3">
        <v>42428.25</v>
      </c>
      <c r="B1402">
        <v>1.4E-2</v>
      </c>
    </row>
    <row r="1403" spans="1:2" x14ac:dyDescent="0.35">
      <c r="A1403" s="3">
        <v>42428.291666666664</v>
      </c>
      <c r="B1403">
        <v>5.3999999999999999E-2</v>
      </c>
    </row>
    <row r="1404" spans="1:2" x14ac:dyDescent="0.35">
      <c r="A1404" s="3">
        <v>42428.333333333336</v>
      </c>
      <c r="B1404">
        <v>0.109</v>
      </c>
    </row>
    <row r="1405" spans="1:2" x14ac:dyDescent="0.35">
      <c r="A1405" s="3">
        <v>42428.375</v>
      </c>
      <c r="B1405">
        <v>0.16200000000000001</v>
      </c>
    </row>
    <row r="1406" spans="1:2" x14ac:dyDescent="0.35">
      <c r="A1406" s="3">
        <v>42428.416666666664</v>
      </c>
      <c r="B1406">
        <v>0.20599999999999999</v>
      </c>
    </row>
    <row r="1407" spans="1:2" x14ac:dyDescent="0.35">
      <c r="A1407" s="3">
        <v>42428.458333333336</v>
      </c>
      <c r="B1407">
        <v>0.22900000000000001</v>
      </c>
    </row>
    <row r="1408" spans="1:2" x14ac:dyDescent="0.35">
      <c r="A1408" s="3">
        <v>42428.5</v>
      </c>
      <c r="B1408">
        <v>0.22600000000000001</v>
      </c>
    </row>
    <row r="1409" spans="1:2" x14ac:dyDescent="0.35">
      <c r="A1409" s="3">
        <v>42428.541666666664</v>
      </c>
      <c r="B1409">
        <v>0.185</v>
      </c>
    </row>
    <row r="1410" spans="1:2" x14ac:dyDescent="0.35">
      <c r="A1410" s="3">
        <v>42428.583333333336</v>
      </c>
      <c r="B1410">
        <v>0.11600000000000001</v>
      </c>
    </row>
    <row r="1411" spans="1:2" x14ac:dyDescent="0.35">
      <c r="A1411" s="3">
        <v>42428.625</v>
      </c>
      <c r="B1411">
        <v>4.2000000000000003E-2</v>
      </c>
    </row>
    <row r="1412" spans="1:2" x14ac:dyDescent="0.35">
      <c r="A1412" s="3">
        <v>42428.666666666664</v>
      </c>
      <c r="B1412">
        <v>1E-3</v>
      </c>
    </row>
    <row r="1413" spans="1:2" x14ac:dyDescent="0.35">
      <c r="A1413" s="3">
        <v>42428.708333333336</v>
      </c>
      <c r="B1413">
        <v>0</v>
      </c>
    </row>
    <row r="1414" spans="1:2" x14ac:dyDescent="0.35">
      <c r="A1414" s="3">
        <v>42428.75</v>
      </c>
      <c r="B1414">
        <v>0</v>
      </c>
    </row>
    <row r="1415" spans="1:2" x14ac:dyDescent="0.35">
      <c r="A1415" s="3">
        <v>42428.791666666664</v>
      </c>
      <c r="B1415">
        <v>0</v>
      </c>
    </row>
    <row r="1416" spans="1:2" x14ac:dyDescent="0.35">
      <c r="A1416" s="3">
        <v>42428.833333333336</v>
      </c>
      <c r="B1416">
        <v>0</v>
      </c>
    </row>
    <row r="1417" spans="1:2" x14ac:dyDescent="0.35">
      <c r="A1417" s="3">
        <v>42428.875</v>
      </c>
      <c r="B1417">
        <v>0</v>
      </c>
    </row>
    <row r="1418" spans="1:2" x14ac:dyDescent="0.35">
      <c r="A1418" s="3">
        <v>42428.916666666664</v>
      </c>
      <c r="B1418">
        <v>0</v>
      </c>
    </row>
    <row r="1419" spans="1:2" x14ac:dyDescent="0.35">
      <c r="A1419" s="3">
        <v>42428.958333333336</v>
      </c>
      <c r="B1419">
        <v>0</v>
      </c>
    </row>
    <row r="1420" spans="1:2" x14ac:dyDescent="0.35">
      <c r="A1420" s="3">
        <v>42429</v>
      </c>
      <c r="B1420">
        <v>0</v>
      </c>
    </row>
    <row r="1421" spans="1:2" x14ac:dyDescent="0.35">
      <c r="A1421" s="3">
        <v>42429.041666666664</v>
      </c>
      <c r="B1421">
        <v>0</v>
      </c>
    </row>
    <row r="1422" spans="1:2" x14ac:dyDescent="0.35">
      <c r="A1422" s="3">
        <v>42429.083333333336</v>
      </c>
      <c r="B1422">
        <v>0</v>
      </c>
    </row>
    <row r="1423" spans="1:2" x14ac:dyDescent="0.35">
      <c r="A1423" s="3">
        <v>42429.125</v>
      </c>
      <c r="B1423">
        <v>0</v>
      </c>
    </row>
    <row r="1424" spans="1:2" x14ac:dyDescent="0.35">
      <c r="A1424" s="3">
        <v>42429.166666666664</v>
      </c>
      <c r="B1424">
        <v>0</v>
      </c>
    </row>
    <row r="1425" spans="1:2" x14ac:dyDescent="0.35">
      <c r="A1425" s="3">
        <v>42429.208333333336</v>
      </c>
      <c r="B1425">
        <v>1E-3</v>
      </c>
    </row>
    <row r="1426" spans="1:2" x14ac:dyDescent="0.35">
      <c r="A1426" s="3">
        <v>42429.25</v>
      </c>
      <c r="B1426">
        <v>0.03</v>
      </c>
    </row>
    <row r="1427" spans="1:2" x14ac:dyDescent="0.35">
      <c r="A1427" s="3">
        <v>42429.291666666664</v>
      </c>
      <c r="B1427">
        <v>9.4E-2</v>
      </c>
    </row>
    <row r="1428" spans="1:2" x14ac:dyDescent="0.35">
      <c r="A1428" s="3">
        <v>42429.333333333336</v>
      </c>
      <c r="B1428">
        <v>0.17</v>
      </c>
    </row>
    <row r="1429" spans="1:2" x14ac:dyDescent="0.35">
      <c r="A1429" s="3">
        <v>42429.375</v>
      </c>
      <c r="B1429">
        <v>0.24099999999999999</v>
      </c>
    </row>
    <row r="1430" spans="1:2" x14ac:dyDescent="0.35">
      <c r="A1430" s="3">
        <v>42429.416666666664</v>
      </c>
      <c r="B1430">
        <v>0.28699999999999998</v>
      </c>
    </row>
    <row r="1431" spans="1:2" x14ac:dyDescent="0.35">
      <c r="A1431" s="3">
        <v>42429.458333333336</v>
      </c>
      <c r="B1431">
        <v>0.29199999999999998</v>
      </c>
    </row>
    <row r="1432" spans="1:2" x14ac:dyDescent="0.35">
      <c r="A1432" s="3">
        <v>42429.5</v>
      </c>
      <c r="B1432">
        <v>0.27900000000000003</v>
      </c>
    </row>
    <row r="1433" spans="1:2" x14ac:dyDescent="0.35">
      <c r="A1433" s="3">
        <v>42429.541666666664</v>
      </c>
      <c r="B1433">
        <v>0.23400000000000001</v>
      </c>
    </row>
    <row r="1434" spans="1:2" x14ac:dyDescent="0.35">
      <c r="A1434" s="3">
        <v>42429.583333333336</v>
      </c>
      <c r="B1434">
        <v>0.16400000000000001</v>
      </c>
    </row>
    <row r="1435" spans="1:2" x14ac:dyDescent="0.35">
      <c r="A1435" s="3">
        <v>42429.625</v>
      </c>
      <c r="B1435">
        <v>7.5999999999999998E-2</v>
      </c>
    </row>
    <row r="1436" spans="1:2" x14ac:dyDescent="0.35">
      <c r="A1436" s="3">
        <v>42429.666666666664</v>
      </c>
      <c r="B1436">
        <v>6.0000000000000001E-3</v>
      </c>
    </row>
    <row r="1437" spans="1:2" x14ac:dyDescent="0.35">
      <c r="A1437" s="3">
        <v>42429.708333333336</v>
      </c>
      <c r="B1437">
        <v>0</v>
      </c>
    </row>
    <row r="1438" spans="1:2" x14ac:dyDescent="0.35">
      <c r="A1438" s="3">
        <v>42429.75</v>
      </c>
      <c r="B1438">
        <v>0</v>
      </c>
    </row>
    <row r="1439" spans="1:2" x14ac:dyDescent="0.35">
      <c r="A1439" s="3">
        <v>42429.791666666664</v>
      </c>
      <c r="B1439">
        <v>0</v>
      </c>
    </row>
    <row r="1440" spans="1:2" x14ac:dyDescent="0.35">
      <c r="A1440" s="3">
        <v>42429.833333333336</v>
      </c>
      <c r="B1440">
        <v>0</v>
      </c>
    </row>
    <row r="1441" spans="1:2" x14ac:dyDescent="0.35">
      <c r="A1441" s="3">
        <v>42429.875</v>
      </c>
      <c r="B1441">
        <v>0</v>
      </c>
    </row>
    <row r="1442" spans="1:2" x14ac:dyDescent="0.35">
      <c r="A1442" s="3">
        <v>42429.916666666664</v>
      </c>
      <c r="B1442">
        <v>0</v>
      </c>
    </row>
    <row r="1443" spans="1:2" x14ac:dyDescent="0.35">
      <c r="A1443" s="3">
        <v>42429.958333333336</v>
      </c>
      <c r="B1443">
        <v>0</v>
      </c>
    </row>
    <row r="1444" spans="1:2" x14ac:dyDescent="0.35">
      <c r="A1444" s="3">
        <v>42430</v>
      </c>
      <c r="B1444">
        <v>0</v>
      </c>
    </row>
    <row r="1445" spans="1:2" x14ac:dyDescent="0.35">
      <c r="A1445" s="3">
        <v>42430.041666666664</v>
      </c>
      <c r="B1445">
        <v>0</v>
      </c>
    </row>
    <row r="1446" spans="1:2" x14ac:dyDescent="0.35">
      <c r="A1446" s="3">
        <v>42430.083333333336</v>
      </c>
      <c r="B1446">
        <v>0</v>
      </c>
    </row>
    <row r="1447" spans="1:2" x14ac:dyDescent="0.35">
      <c r="A1447" s="3">
        <v>42430.125</v>
      </c>
      <c r="B1447">
        <v>0</v>
      </c>
    </row>
    <row r="1448" spans="1:2" x14ac:dyDescent="0.35">
      <c r="A1448" s="3">
        <v>42430.166666666664</v>
      </c>
      <c r="B1448">
        <v>0</v>
      </c>
    </row>
    <row r="1449" spans="1:2" x14ac:dyDescent="0.35">
      <c r="A1449" s="3">
        <v>42430.208333333336</v>
      </c>
      <c r="B1449">
        <v>2E-3</v>
      </c>
    </row>
    <row r="1450" spans="1:2" x14ac:dyDescent="0.35">
      <c r="A1450" s="3">
        <v>42430.25</v>
      </c>
      <c r="B1450">
        <v>6.8000000000000005E-2</v>
      </c>
    </row>
    <row r="1451" spans="1:2" x14ac:dyDescent="0.35">
      <c r="A1451" s="3">
        <v>42430.291666666664</v>
      </c>
      <c r="B1451">
        <v>0.19600000000000001</v>
      </c>
    </row>
    <row r="1452" spans="1:2" x14ac:dyDescent="0.35">
      <c r="A1452" s="3">
        <v>42430.333333333336</v>
      </c>
      <c r="B1452">
        <v>0.33200000000000002</v>
      </c>
    </row>
    <row r="1453" spans="1:2" x14ac:dyDescent="0.35">
      <c r="A1453" s="3">
        <v>42430.375</v>
      </c>
      <c r="B1453">
        <v>0.42199999999999999</v>
      </c>
    </row>
    <row r="1454" spans="1:2" x14ac:dyDescent="0.35">
      <c r="A1454" s="3">
        <v>42430.416666666664</v>
      </c>
      <c r="B1454">
        <v>0.47</v>
      </c>
    </row>
    <row r="1455" spans="1:2" x14ac:dyDescent="0.35">
      <c r="A1455" s="3">
        <v>42430.458333333336</v>
      </c>
      <c r="B1455">
        <v>0.47099999999999997</v>
      </c>
    </row>
    <row r="1456" spans="1:2" x14ac:dyDescent="0.35">
      <c r="A1456" s="3">
        <v>42430.5</v>
      </c>
      <c r="B1456">
        <v>0.441</v>
      </c>
    </row>
    <row r="1457" spans="1:2" x14ac:dyDescent="0.35">
      <c r="A1457" s="3">
        <v>42430.541666666664</v>
      </c>
      <c r="B1457">
        <v>0.376</v>
      </c>
    </row>
    <row r="1458" spans="1:2" x14ac:dyDescent="0.35">
      <c r="A1458" s="3">
        <v>42430.583333333336</v>
      </c>
      <c r="B1458">
        <v>0.27700000000000002</v>
      </c>
    </row>
    <row r="1459" spans="1:2" x14ac:dyDescent="0.35">
      <c r="A1459" s="3">
        <v>42430.625</v>
      </c>
      <c r="B1459">
        <v>0.14599999999999999</v>
      </c>
    </row>
    <row r="1460" spans="1:2" x14ac:dyDescent="0.35">
      <c r="A1460" s="3">
        <v>42430.666666666664</v>
      </c>
      <c r="B1460">
        <v>2.5000000000000001E-2</v>
      </c>
    </row>
    <row r="1461" spans="1:2" x14ac:dyDescent="0.35">
      <c r="A1461" s="3">
        <v>42430.708333333336</v>
      </c>
      <c r="B1461">
        <v>0</v>
      </c>
    </row>
    <row r="1462" spans="1:2" x14ac:dyDescent="0.35">
      <c r="A1462" s="3">
        <v>42430.75</v>
      </c>
      <c r="B1462">
        <v>0</v>
      </c>
    </row>
    <row r="1463" spans="1:2" x14ac:dyDescent="0.35">
      <c r="A1463" s="3">
        <v>42430.791666666664</v>
      </c>
      <c r="B1463">
        <v>0</v>
      </c>
    </row>
    <row r="1464" spans="1:2" x14ac:dyDescent="0.35">
      <c r="A1464" s="3">
        <v>42430.833333333336</v>
      </c>
      <c r="B1464">
        <v>0</v>
      </c>
    </row>
    <row r="1465" spans="1:2" x14ac:dyDescent="0.35">
      <c r="A1465" s="3">
        <v>42430.875</v>
      </c>
      <c r="B1465">
        <v>0</v>
      </c>
    </row>
    <row r="1466" spans="1:2" x14ac:dyDescent="0.35">
      <c r="A1466" s="3">
        <v>42430.916666666664</v>
      </c>
      <c r="B1466">
        <v>0</v>
      </c>
    </row>
    <row r="1467" spans="1:2" x14ac:dyDescent="0.35">
      <c r="A1467" s="3">
        <v>42430.958333333336</v>
      </c>
      <c r="B1467">
        <v>0</v>
      </c>
    </row>
    <row r="1468" spans="1:2" x14ac:dyDescent="0.35">
      <c r="A1468" s="3">
        <v>42431</v>
      </c>
      <c r="B1468">
        <v>0</v>
      </c>
    </row>
    <row r="1469" spans="1:2" x14ac:dyDescent="0.35">
      <c r="A1469" s="3">
        <v>42431.041666666664</v>
      </c>
      <c r="B1469">
        <v>0</v>
      </c>
    </row>
    <row r="1470" spans="1:2" x14ac:dyDescent="0.35">
      <c r="A1470" s="3">
        <v>42431.083333333336</v>
      </c>
      <c r="B1470">
        <v>0</v>
      </c>
    </row>
    <row r="1471" spans="1:2" x14ac:dyDescent="0.35">
      <c r="A1471" s="3">
        <v>42431.125</v>
      </c>
      <c r="B1471">
        <v>0</v>
      </c>
    </row>
    <row r="1472" spans="1:2" x14ac:dyDescent="0.35">
      <c r="A1472" s="3">
        <v>42431.166666666664</v>
      </c>
      <c r="B1472">
        <v>0</v>
      </c>
    </row>
    <row r="1473" spans="1:2" x14ac:dyDescent="0.35">
      <c r="A1473" s="3">
        <v>42431.208333333336</v>
      </c>
      <c r="B1473">
        <v>2E-3</v>
      </c>
    </row>
    <row r="1474" spans="1:2" x14ac:dyDescent="0.35">
      <c r="A1474" s="3">
        <v>42431.25</v>
      </c>
      <c r="B1474">
        <v>9.0999999999999998E-2</v>
      </c>
    </row>
    <row r="1475" spans="1:2" x14ac:dyDescent="0.35">
      <c r="A1475" s="3">
        <v>42431.291666666664</v>
      </c>
      <c r="B1475">
        <v>0.25700000000000001</v>
      </c>
    </row>
    <row r="1476" spans="1:2" x14ac:dyDescent="0.35">
      <c r="A1476" s="3">
        <v>42431.333333333336</v>
      </c>
      <c r="B1476">
        <v>0.41899999999999998</v>
      </c>
    </row>
    <row r="1477" spans="1:2" x14ac:dyDescent="0.35">
      <c r="A1477" s="3">
        <v>42431.375</v>
      </c>
      <c r="B1477">
        <v>0.52900000000000003</v>
      </c>
    </row>
    <row r="1478" spans="1:2" x14ac:dyDescent="0.35">
      <c r="A1478" s="3">
        <v>42431.416666666664</v>
      </c>
      <c r="B1478">
        <v>0.58299999999999996</v>
      </c>
    </row>
    <row r="1479" spans="1:2" x14ac:dyDescent="0.35">
      <c r="A1479" s="3">
        <v>42431.458333333336</v>
      </c>
      <c r="B1479">
        <v>0.58799999999999997</v>
      </c>
    </row>
    <row r="1480" spans="1:2" x14ac:dyDescent="0.35">
      <c r="A1480" s="3">
        <v>42431.5</v>
      </c>
      <c r="B1480">
        <v>0.54100000000000004</v>
      </c>
    </row>
    <row r="1481" spans="1:2" x14ac:dyDescent="0.35">
      <c r="A1481" s="3">
        <v>42431.541666666664</v>
      </c>
      <c r="B1481">
        <v>0.45400000000000001</v>
      </c>
    </row>
    <row r="1482" spans="1:2" x14ac:dyDescent="0.35">
      <c r="A1482" s="3">
        <v>42431.583333333336</v>
      </c>
      <c r="B1482">
        <v>0.32100000000000001</v>
      </c>
    </row>
    <row r="1483" spans="1:2" x14ac:dyDescent="0.35">
      <c r="A1483" s="3">
        <v>42431.625</v>
      </c>
      <c r="B1483">
        <v>0.15</v>
      </c>
    </row>
    <row r="1484" spans="1:2" x14ac:dyDescent="0.35">
      <c r="A1484" s="3">
        <v>42431.666666666664</v>
      </c>
      <c r="B1484">
        <v>1.7000000000000001E-2</v>
      </c>
    </row>
    <row r="1485" spans="1:2" x14ac:dyDescent="0.35">
      <c r="A1485" s="3">
        <v>42431.708333333336</v>
      </c>
      <c r="B1485">
        <v>0</v>
      </c>
    </row>
    <row r="1486" spans="1:2" x14ac:dyDescent="0.35">
      <c r="A1486" s="3">
        <v>42431.75</v>
      </c>
      <c r="B1486">
        <v>0</v>
      </c>
    </row>
    <row r="1487" spans="1:2" x14ac:dyDescent="0.35">
      <c r="A1487" s="3">
        <v>42431.791666666664</v>
      </c>
      <c r="B1487">
        <v>0</v>
      </c>
    </row>
    <row r="1488" spans="1:2" x14ac:dyDescent="0.35">
      <c r="A1488" s="3">
        <v>42431.833333333336</v>
      </c>
      <c r="B1488">
        <v>0</v>
      </c>
    </row>
    <row r="1489" spans="1:2" x14ac:dyDescent="0.35">
      <c r="A1489" s="3">
        <v>42431.875</v>
      </c>
      <c r="B1489">
        <v>0</v>
      </c>
    </row>
    <row r="1490" spans="1:2" x14ac:dyDescent="0.35">
      <c r="A1490" s="3">
        <v>42431.916666666664</v>
      </c>
      <c r="B1490">
        <v>0</v>
      </c>
    </row>
    <row r="1491" spans="1:2" x14ac:dyDescent="0.35">
      <c r="A1491" s="3">
        <v>42431.958333333336</v>
      </c>
      <c r="B1491">
        <v>0</v>
      </c>
    </row>
    <row r="1492" spans="1:2" x14ac:dyDescent="0.35">
      <c r="A1492" s="3">
        <v>42432</v>
      </c>
      <c r="B1492">
        <v>0</v>
      </c>
    </row>
    <row r="1493" spans="1:2" x14ac:dyDescent="0.35">
      <c r="A1493" s="3">
        <v>42432.041666666664</v>
      </c>
      <c r="B1493">
        <v>0</v>
      </c>
    </row>
    <row r="1494" spans="1:2" x14ac:dyDescent="0.35">
      <c r="A1494" s="3">
        <v>42432.083333333336</v>
      </c>
      <c r="B1494">
        <v>0</v>
      </c>
    </row>
    <row r="1495" spans="1:2" x14ac:dyDescent="0.35">
      <c r="A1495" s="3">
        <v>42432.125</v>
      </c>
      <c r="B1495">
        <v>0</v>
      </c>
    </row>
    <row r="1496" spans="1:2" x14ac:dyDescent="0.35">
      <c r="A1496" s="3">
        <v>42432.166666666664</v>
      </c>
      <c r="B1496">
        <v>0</v>
      </c>
    </row>
    <row r="1497" spans="1:2" x14ac:dyDescent="0.35">
      <c r="A1497" s="3">
        <v>42432.208333333336</v>
      </c>
      <c r="B1497">
        <v>2E-3</v>
      </c>
    </row>
    <row r="1498" spans="1:2" x14ac:dyDescent="0.35">
      <c r="A1498" s="3">
        <v>42432.25</v>
      </c>
      <c r="B1498">
        <v>6.5000000000000002E-2</v>
      </c>
    </row>
    <row r="1499" spans="1:2" x14ac:dyDescent="0.35">
      <c r="A1499" s="3">
        <v>42432.291666666664</v>
      </c>
      <c r="B1499">
        <v>0.18099999999999999</v>
      </c>
    </row>
    <row r="1500" spans="1:2" x14ac:dyDescent="0.35">
      <c r="A1500" s="3">
        <v>42432.333333333336</v>
      </c>
      <c r="B1500">
        <v>0.29099999999999998</v>
      </c>
    </row>
    <row r="1501" spans="1:2" x14ac:dyDescent="0.35">
      <c r="A1501" s="3">
        <v>42432.375</v>
      </c>
      <c r="B1501">
        <v>0.39300000000000002</v>
      </c>
    </row>
    <row r="1502" spans="1:2" x14ac:dyDescent="0.35">
      <c r="A1502" s="3">
        <v>42432.416666666664</v>
      </c>
      <c r="B1502">
        <v>0.46500000000000002</v>
      </c>
    </row>
    <row r="1503" spans="1:2" x14ac:dyDescent="0.35">
      <c r="A1503" s="3">
        <v>42432.458333333336</v>
      </c>
      <c r="B1503">
        <v>0.496</v>
      </c>
    </row>
    <row r="1504" spans="1:2" x14ac:dyDescent="0.35">
      <c r="A1504" s="3">
        <v>42432.5</v>
      </c>
      <c r="B1504">
        <v>0.46800000000000003</v>
      </c>
    </row>
    <row r="1505" spans="1:2" x14ac:dyDescent="0.35">
      <c r="A1505" s="3">
        <v>42432.541666666664</v>
      </c>
      <c r="B1505">
        <v>0.38900000000000001</v>
      </c>
    </row>
    <row r="1506" spans="1:2" x14ac:dyDescent="0.35">
      <c r="A1506" s="3">
        <v>42432.583333333336</v>
      </c>
      <c r="B1506">
        <v>0.27800000000000002</v>
      </c>
    </row>
    <row r="1507" spans="1:2" x14ac:dyDescent="0.35">
      <c r="A1507" s="3">
        <v>42432.625</v>
      </c>
      <c r="B1507">
        <v>0.14399999999999999</v>
      </c>
    </row>
    <row r="1508" spans="1:2" x14ac:dyDescent="0.35">
      <c r="A1508" s="3">
        <v>42432.666666666664</v>
      </c>
      <c r="B1508">
        <v>2.3E-2</v>
      </c>
    </row>
    <row r="1509" spans="1:2" x14ac:dyDescent="0.35">
      <c r="A1509" s="3">
        <v>42432.708333333336</v>
      </c>
      <c r="B1509">
        <v>0</v>
      </c>
    </row>
    <row r="1510" spans="1:2" x14ac:dyDescent="0.35">
      <c r="A1510" s="3">
        <v>42432.75</v>
      </c>
      <c r="B1510">
        <v>0</v>
      </c>
    </row>
    <row r="1511" spans="1:2" x14ac:dyDescent="0.35">
      <c r="A1511" s="3">
        <v>42432.791666666664</v>
      </c>
      <c r="B1511">
        <v>0</v>
      </c>
    </row>
    <row r="1512" spans="1:2" x14ac:dyDescent="0.35">
      <c r="A1512" s="3">
        <v>42432.833333333336</v>
      </c>
      <c r="B1512">
        <v>0</v>
      </c>
    </row>
    <row r="1513" spans="1:2" x14ac:dyDescent="0.35">
      <c r="A1513" s="3">
        <v>42432.875</v>
      </c>
      <c r="B1513">
        <v>0</v>
      </c>
    </row>
    <row r="1514" spans="1:2" x14ac:dyDescent="0.35">
      <c r="A1514" s="3">
        <v>42432.916666666664</v>
      </c>
      <c r="B1514">
        <v>0</v>
      </c>
    </row>
    <row r="1515" spans="1:2" x14ac:dyDescent="0.35">
      <c r="A1515" s="3">
        <v>42432.958333333336</v>
      </c>
      <c r="B1515">
        <v>0</v>
      </c>
    </row>
    <row r="1516" spans="1:2" x14ac:dyDescent="0.35">
      <c r="A1516" s="3">
        <v>42433</v>
      </c>
      <c r="B1516">
        <v>0</v>
      </c>
    </row>
    <row r="1517" spans="1:2" x14ac:dyDescent="0.35">
      <c r="A1517" s="3">
        <v>42433.041666666664</v>
      </c>
      <c r="B1517">
        <v>0</v>
      </c>
    </row>
    <row r="1518" spans="1:2" x14ac:dyDescent="0.35">
      <c r="A1518" s="3">
        <v>42433.083333333336</v>
      </c>
      <c r="B1518">
        <v>0</v>
      </c>
    </row>
    <row r="1519" spans="1:2" x14ac:dyDescent="0.35">
      <c r="A1519" s="3">
        <v>42433.125</v>
      </c>
      <c r="B1519">
        <v>0</v>
      </c>
    </row>
    <row r="1520" spans="1:2" x14ac:dyDescent="0.35">
      <c r="A1520" s="3">
        <v>42433.166666666664</v>
      </c>
      <c r="B1520">
        <v>0</v>
      </c>
    </row>
    <row r="1521" spans="1:2" x14ac:dyDescent="0.35">
      <c r="A1521" s="3">
        <v>42433.208333333336</v>
      </c>
      <c r="B1521">
        <v>2E-3</v>
      </c>
    </row>
    <row r="1522" spans="1:2" x14ac:dyDescent="0.35">
      <c r="A1522" s="3">
        <v>42433.25</v>
      </c>
      <c r="B1522">
        <v>0.124</v>
      </c>
    </row>
    <row r="1523" spans="1:2" x14ac:dyDescent="0.35">
      <c r="A1523" s="3">
        <v>42433.291666666664</v>
      </c>
      <c r="B1523">
        <v>0.28499999999999998</v>
      </c>
    </row>
    <row r="1524" spans="1:2" x14ac:dyDescent="0.35">
      <c r="A1524" s="3">
        <v>42433.333333333336</v>
      </c>
      <c r="B1524">
        <v>0.42899999999999999</v>
      </c>
    </row>
    <row r="1525" spans="1:2" x14ac:dyDescent="0.35">
      <c r="A1525" s="3">
        <v>42433.375</v>
      </c>
      <c r="B1525">
        <v>0.52300000000000002</v>
      </c>
    </row>
    <row r="1526" spans="1:2" x14ac:dyDescent="0.35">
      <c r="A1526" s="3">
        <v>42433.416666666664</v>
      </c>
      <c r="B1526">
        <v>0.57199999999999995</v>
      </c>
    </row>
    <row r="1527" spans="1:2" x14ac:dyDescent="0.35">
      <c r="A1527" s="3">
        <v>42433.458333333336</v>
      </c>
      <c r="B1527">
        <v>0.58099999999999996</v>
      </c>
    </row>
    <row r="1528" spans="1:2" x14ac:dyDescent="0.35">
      <c r="A1528" s="3">
        <v>42433.5</v>
      </c>
      <c r="B1528">
        <v>0.54500000000000004</v>
      </c>
    </row>
    <row r="1529" spans="1:2" x14ac:dyDescent="0.35">
      <c r="A1529" s="3">
        <v>42433.541666666664</v>
      </c>
      <c r="B1529">
        <v>0.46700000000000003</v>
      </c>
    </row>
    <row r="1530" spans="1:2" x14ac:dyDescent="0.35">
      <c r="A1530" s="3">
        <v>42433.583333333336</v>
      </c>
      <c r="B1530">
        <v>0.34300000000000003</v>
      </c>
    </row>
    <row r="1531" spans="1:2" x14ac:dyDescent="0.35">
      <c r="A1531" s="3">
        <v>42433.625</v>
      </c>
      <c r="B1531">
        <v>0.18099999999999999</v>
      </c>
    </row>
    <row r="1532" spans="1:2" x14ac:dyDescent="0.35">
      <c r="A1532" s="3">
        <v>42433.666666666664</v>
      </c>
      <c r="B1532">
        <v>2.9000000000000001E-2</v>
      </c>
    </row>
    <row r="1533" spans="1:2" x14ac:dyDescent="0.35">
      <c r="A1533" s="3">
        <v>42433.708333333336</v>
      </c>
      <c r="B1533">
        <v>0</v>
      </c>
    </row>
    <row r="1534" spans="1:2" x14ac:dyDescent="0.35">
      <c r="A1534" s="3">
        <v>42433.75</v>
      </c>
      <c r="B1534">
        <v>0</v>
      </c>
    </row>
    <row r="1535" spans="1:2" x14ac:dyDescent="0.35">
      <c r="A1535" s="3">
        <v>42433.791666666664</v>
      </c>
      <c r="B1535">
        <v>0</v>
      </c>
    </row>
    <row r="1536" spans="1:2" x14ac:dyDescent="0.35">
      <c r="A1536" s="3">
        <v>42433.833333333336</v>
      </c>
      <c r="B1536">
        <v>0</v>
      </c>
    </row>
    <row r="1537" spans="1:2" x14ac:dyDescent="0.35">
      <c r="A1537" s="3">
        <v>42433.875</v>
      </c>
      <c r="B1537">
        <v>0</v>
      </c>
    </row>
    <row r="1538" spans="1:2" x14ac:dyDescent="0.35">
      <c r="A1538" s="3">
        <v>42433.916666666664</v>
      </c>
      <c r="B1538">
        <v>0</v>
      </c>
    </row>
    <row r="1539" spans="1:2" x14ac:dyDescent="0.35">
      <c r="A1539" s="3">
        <v>42433.958333333336</v>
      </c>
      <c r="B1539">
        <v>0</v>
      </c>
    </row>
    <row r="1540" spans="1:2" x14ac:dyDescent="0.35">
      <c r="A1540" s="3">
        <v>42434</v>
      </c>
      <c r="B1540">
        <v>0</v>
      </c>
    </row>
    <row r="1541" spans="1:2" x14ac:dyDescent="0.35">
      <c r="A1541" s="3">
        <v>42434.041666666664</v>
      </c>
      <c r="B1541">
        <v>0</v>
      </c>
    </row>
    <row r="1542" spans="1:2" x14ac:dyDescent="0.35">
      <c r="A1542" s="3">
        <v>42434.083333333336</v>
      </c>
      <c r="B1542">
        <v>0</v>
      </c>
    </row>
    <row r="1543" spans="1:2" x14ac:dyDescent="0.35">
      <c r="A1543" s="3">
        <v>42434.125</v>
      </c>
      <c r="B1543">
        <v>0</v>
      </c>
    </row>
    <row r="1544" spans="1:2" x14ac:dyDescent="0.35">
      <c r="A1544" s="3">
        <v>42434.166666666664</v>
      </c>
      <c r="B1544">
        <v>0</v>
      </c>
    </row>
    <row r="1545" spans="1:2" x14ac:dyDescent="0.35">
      <c r="A1545" s="3">
        <v>42434.208333333336</v>
      </c>
      <c r="B1545">
        <v>6.0000000000000001E-3</v>
      </c>
    </row>
    <row r="1546" spans="1:2" x14ac:dyDescent="0.35">
      <c r="A1546" s="3">
        <v>42434.25</v>
      </c>
      <c r="B1546">
        <v>7.6999999999999999E-2</v>
      </c>
    </row>
    <row r="1547" spans="1:2" x14ac:dyDescent="0.35">
      <c r="A1547" s="3">
        <v>42434.291666666664</v>
      </c>
      <c r="B1547">
        <v>0.182</v>
      </c>
    </row>
    <row r="1548" spans="1:2" x14ac:dyDescent="0.35">
      <c r="A1548" s="3">
        <v>42434.333333333336</v>
      </c>
      <c r="B1548">
        <v>0.27200000000000002</v>
      </c>
    </row>
    <row r="1549" spans="1:2" x14ac:dyDescent="0.35">
      <c r="A1549" s="3">
        <v>42434.375</v>
      </c>
      <c r="B1549">
        <v>0.33100000000000002</v>
      </c>
    </row>
    <row r="1550" spans="1:2" x14ac:dyDescent="0.35">
      <c r="A1550" s="3">
        <v>42434.416666666664</v>
      </c>
      <c r="B1550">
        <v>0.35599999999999998</v>
      </c>
    </row>
    <row r="1551" spans="1:2" x14ac:dyDescent="0.35">
      <c r="A1551" s="3">
        <v>42434.458333333336</v>
      </c>
      <c r="B1551">
        <v>0.35799999999999998</v>
      </c>
    </row>
    <row r="1552" spans="1:2" x14ac:dyDescent="0.35">
      <c r="A1552" s="3">
        <v>42434.5</v>
      </c>
      <c r="B1552">
        <v>0.32400000000000001</v>
      </c>
    </row>
    <row r="1553" spans="1:2" x14ac:dyDescent="0.35">
      <c r="A1553" s="3">
        <v>42434.541666666664</v>
      </c>
      <c r="B1553">
        <v>0.26100000000000001</v>
      </c>
    </row>
    <row r="1554" spans="1:2" x14ac:dyDescent="0.35">
      <c r="A1554" s="3">
        <v>42434.583333333336</v>
      </c>
      <c r="B1554">
        <v>0.17499999999999999</v>
      </c>
    </row>
    <row r="1555" spans="1:2" x14ac:dyDescent="0.35">
      <c r="A1555" s="3">
        <v>42434.625</v>
      </c>
      <c r="B1555">
        <v>8.6999999999999994E-2</v>
      </c>
    </row>
    <row r="1556" spans="1:2" x14ac:dyDescent="0.35">
      <c r="A1556" s="3">
        <v>42434.666666666664</v>
      </c>
      <c r="B1556">
        <v>1.6E-2</v>
      </c>
    </row>
    <row r="1557" spans="1:2" x14ac:dyDescent="0.35">
      <c r="A1557" s="3">
        <v>42434.708333333336</v>
      </c>
      <c r="B1557">
        <v>0</v>
      </c>
    </row>
    <row r="1558" spans="1:2" x14ac:dyDescent="0.35">
      <c r="A1558" s="3">
        <v>42434.75</v>
      </c>
      <c r="B1558">
        <v>0</v>
      </c>
    </row>
    <row r="1559" spans="1:2" x14ac:dyDescent="0.35">
      <c r="A1559" s="3">
        <v>42434.791666666664</v>
      </c>
      <c r="B1559">
        <v>0</v>
      </c>
    </row>
    <row r="1560" spans="1:2" x14ac:dyDescent="0.35">
      <c r="A1560" s="3">
        <v>42434.833333333336</v>
      </c>
      <c r="B1560">
        <v>0</v>
      </c>
    </row>
    <row r="1561" spans="1:2" x14ac:dyDescent="0.35">
      <c r="A1561" s="3">
        <v>42434.875</v>
      </c>
      <c r="B1561">
        <v>0</v>
      </c>
    </row>
    <row r="1562" spans="1:2" x14ac:dyDescent="0.35">
      <c r="A1562" s="3">
        <v>42434.916666666664</v>
      </c>
      <c r="B1562">
        <v>0</v>
      </c>
    </row>
    <row r="1563" spans="1:2" x14ac:dyDescent="0.35">
      <c r="A1563" s="3">
        <v>42434.958333333336</v>
      </c>
      <c r="B1563">
        <v>0</v>
      </c>
    </row>
    <row r="1564" spans="1:2" x14ac:dyDescent="0.35">
      <c r="A1564" s="3">
        <v>42435</v>
      </c>
      <c r="B1564">
        <v>0</v>
      </c>
    </row>
    <row r="1565" spans="1:2" x14ac:dyDescent="0.35">
      <c r="A1565" s="3">
        <v>42435.041666666664</v>
      </c>
      <c r="B1565">
        <v>0</v>
      </c>
    </row>
    <row r="1566" spans="1:2" x14ac:dyDescent="0.35">
      <c r="A1566" s="3">
        <v>42435.083333333336</v>
      </c>
      <c r="B1566">
        <v>0</v>
      </c>
    </row>
    <row r="1567" spans="1:2" x14ac:dyDescent="0.35">
      <c r="A1567" s="3">
        <v>42435.125</v>
      </c>
      <c r="B1567">
        <v>0</v>
      </c>
    </row>
    <row r="1568" spans="1:2" x14ac:dyDescent="0.35">
      <c r="A1568" s="3">
        <v>42435.166666666664</v>
      </c>
      <c r="B1568">
        <v>0</v>
      </c>
    </row>
    <row r="1569" spans="1:2" x14ac:dyDescent="0.35">
      <c r="A1569" s="3">
        <v>42435.208333333336</v>
      </c>
      <c r="B1569">
        <v>2E-3</v>
      </c>
    </row>
    <row r="1570" spans="1:2" x14ac:dyDescent="0.35">
      <c r="A1570" s="3">
        <v>42435.25</v>
      </c>
      <c r="B1570">
        <v>8.2000000000000003E-2</v>
      </c>
    </row>
    <row r="1571" spans="1:2" x14ac:dyDescent="0.35">
      <c r="A1571" s="3">
        <v>42435.291666666664</v>
      </c>
      <c r="B1571">
        <v>0.21099999999999999</v>
      </c>
    </row>
    <row r="1572" spans="1:2" x14ac:dyDescent="0.35">
      <c r="A1572" s="3">
        <v>42435.333333333336</v>
      </c>
      <c r="B1572">
        <v>0.34100000000000003</v>
      </c>
    </row>
    <row r="1573" spans="1:2" x14ac:dyDescent="0.35">
      <c r="A1573" s="3">
        <v>42435.375</v>
      </c>
      <c r="B1573">
        <v>0.438</v>
      </c>
    </row>
    <row r="1574" spans="1:2" x14ac:dyDescent="0.35">
      <c r="A1574" s="3">
        <v>42435.416666666664</v>
      </c>
      <c r="B1574">
        <v>0.48599999999999999</v>
      </c>
    </row>
    <row r="1575" spans="1:2" x14ac:dyDescent="0.35">
      <c r="A1575" s="3">
        <v>42435.458333333336</v>
      </c>
      <c r="B1575">
        <v>0.47799999999999998</v>
      </c>
    </row>
    <row r="1576" spans="1:2" x14ac:dyDescent="0.35">
      <c r="A1576" s="3">
        <v>42435.5</v>
      </c>
      <c r="B1576">
        <v>0.434</v>
      </c>
    </row>
    <row r="1577" spans="1:2" x14ac:dyDescent="0.35">
      <c r="A1577" s="3">
        <v>42435.541666666664</v>
      </c>
      <c r="B1577">
        <v>0.35399999999999998</v>
      </c>
    </row>
    <row r="1578" spans="1:2" x14ac:dyDescent="0.35">
      <c r="A1578" s="3">
        <v>42435.583333333336</v>
      </c>
      <c r="B1578">
        <v>0.25600000000000001</v>
      </c>
    </row>
    <row r="1579" spans="1:2" x14ac:dyDescent="0.35">
      <c r="A1579" s="3">
        <v>42435.625</v>
      </c>
      <c r="B1579">
        <v>0.14099999999999999</v>
      </c>
    </row>
    <row r="1580" spans="1:2" x14ac:dyDescent="0.35">
      <c r="A1580" s="3">
        <v>42435.666666666664</v>
      </c>
      <c r="B1580">
        <v>2.9000000000000001E-2</v>
      </c>
    </row>
    <row r="1581" spans="1:2" x14ac:dyDescent="0.35">
      <c r="A1581" s="3">
        <v>42435.708333333336</v>
      </c>
      <c r="B1581">
        <v>0</v>
      </c>
    </row>
    <row r="1582" spans="1:2" x14ac:dyDescent="0.35">
      <c r="A1582" s="3">
        <v>42435.75</v>
      </c>
      <c r="B1582">
        <v>0</v>
      </c>
    </row>
    <row r="1583" spans="1:2" x14ac:dyDescent="0.35">
      <c r="A1583" s="3">
        <v>42435.791666666664</v>
      </c>
      <c r="B1583">
        <v>0</v>
      </c>
    </row>
    <row r="1584" spans="1:2" x14ac:dyDescent="0.35">
      <c r="A1584" s="3">
        <v>42435.833333333336</v>
      </c>
      <c r="B1584">
        <v>0</v>
      </c>
    </row>
    <row r="1585" spans="1:2" x14ac:dyDescent="0.35">
      <c r="A1585" s="3">
        <v>42435.875</v>
      </c>
      <c r="B1585">
        <v>0</v>
      </c>
    </row>
    <row r="1586" spans="1:2" x14ac:dyDescent="0.35">
      <c r="A1586" s="3">
        <v>42435.916666666664</v>
      </c>
      <c r="B1586">
        <v>0</v>
      </c>
    </row>
    <row r="1587" spans="1:2" x14ac:dyDescent="0.35">
      <c r="A1587" s="3">
        <v>42435.958333333336</v>
      </c>
      <c r="B1587">
        <v>0</v>
      </c>
    </row>
    <row r="1588" spans="1:2" x14ac:dyDescent="0.35">
      <c r="A1588" s="3">
        <v>42436</v>
      </c>
      <c r="B1588">
        <v>0</v>
      </c>
    </row>
    <row r="1589" spans="1:2" x14ac:dyDescent="0.35">
      <c r="A1589" s="3">
        <v>42436.041666666664</v>
      </c>
      <c r="B1589">
        <v>0</v>
      </c>
    </row>
    <row r="1590" spans="1:2" x14ac:dyDescent="0.35">
      <c r="A1590" s="3">
        <v>42436.083333333336</v>
      </c>
      <c r="B1590">
        <v>0</v>
      </c>
    </row>
    <row r="1591" spans="1:2" x14ac:dyDescent="0.35">
      <c r="A1591" s="3">
        <v>42436.125</v>
      </c>
      <c r="B1591">
        <v>0</v>
      </c>
    </row>
    <row r="1592" spans="1:2" x14ac:dyDescent="0.35">
      <c r="A1592" s="3">
        <v>42436.166666666664</v>
      </c>
      <c r="B1592">
        <v>0</v>
      </c>
    </row>
    <row r="1593" spans="1:2" x14ac:dyDescent="0.35">
      <c r="A1593" s="3">
        <v>42436.208333333336</v>
      </c>
      <c r="B1593">
        <v>5.0000000000000001E-3</v>
      </c>
    </row>
    <row r="1594" spans="1:2" x14ac:dyDescent="0.35">
      <c r="A1594" s="3">
        <v>42436.25</v>
      </c>
      <c r="B1594">
        <v>9.7000000000000003E-2</v>
      </c>
    </row>
    <row r="1595" spans="1:2" x14ac:dyDescent="0.35">
      <c r="A1595" s="3">
        <v>42436.291666666664</v>
      </c>
      <c r="B1595">
        <v>0.23300000000000001</v>
      </c>
    </row>
    <row r="1596" spans="1:2" x14ac:dyDescent="0.35">
      <c r="A1596" s="3">
        <v>42436.333333333336</v>
      </c>
      <c r="B1596">
        <v>0.36299999999999999</v>
      </c>
    </row>
    <row r="1597" spans="1:2" x14ac:dyDescent="0.35">
      <c r="A1597" s="3">
        <v>42436.375</v>
      </c>
      <c r="B1597">
        <v>0.443</v>
      </c>
    </row>
    <row r="1598" spans="1:2" x14ac:dyDescent="0.35">
      <c r="A1598" s="3">
        <v>42436.416666666664</v>
      </c>
      <c r="B1598">
        <v>0.48499999999999999</v>
      </c>
    </row>
    <row r="1599" spans="1:2" x14ac:dyDescent="0.35">
      <c r="A1599" s="3">
        <v>42436.458333333336</v>
      </c>
      <c r="B1599">
        <v>0.48699999999999999</v>
      </c>
    </row>
    <row r="1600" spans="1:2" x14ac:dyDescent="0.35">
      <c r="A1600" s="3">
        <v>42436.5</v>
      </c>
      <c r="B1600">
        <v>0.45500000000000002</v>
      </c>
    </row>
    <row r="1601" spans="1:2" x14ac:dyDescent="0.35">
      <c r="A1601" s="3">
        <v>42436.541666666664</v>
      </c>
      <c r="B1601">
        <v>0.38800000000000001</v>
      </c>
    </row>
    <row r="1602" spans="1:2" x14ac:dyDescent="0.35">
      <c r="A1602" s="3">
        <v>42436.583333333336</v>
      </c>
      <c r="B1602">
        <v>0.29099999999999998</v>
      </c>
    </row>
    <row r="1603" spans="1:2" x14ac:dyDescent="0.35">
      <c r="A1603" s="3">
        <v>42436.625</v>
      </c>
      <c r="B1603">
        <v>0.159</v>
      </c>
    </row>
    <row r="1604" spans="1:2" x14ac:dyDescent="0.35">
      <c r="A1604" s="3">
        <v>42436.666666666664</v>
      </c>
      <c r="B1604">
        <v>0.03</v>
      </c>
    </row>
    <row r="1605" spans="1:2" x14ac:dyDescent="0.35">
      <c r="A1605" s="3">
        <v>42436.708333333336</v>
      </c>
      <c r="B1605">
        <v>0</v>
      </c>
    </row>
    <row r="1606" spans="1:2" x14ac:dyDescent="0.35">
      <c r="A1606" s="3">
        <v>42436.75</v>
      </c>
      <c r="B1606">
        <v>0</v>
      </c>
    </row>
    <row r="1607" spans="1:2" x14ac:dyDescent="0.35">
      <c r="A1607" s="3">
        <v>42436.791666666664</v>
      </c>
      <c r="B1607">
        <v>0</v>
      </c>
    </row>
    <row r="1608" spans="1:2" x14ac:dyDescent="0.35">
      <c r="A1608" s="3">
        <v>42436.833333333336</v>
      </c>
      <c r="B1608">
        <v>0</v>
      </c>
    </row>
    <row r="1609" spans="1:2" x14ac:dyDescent="0.35">
      <c r="A1609" s="3">
        <v>42436.875</v>
      </c>
      <c r="B1609">
        <v>0</v>
      </c>
    </row>
    <row r="1610" spans="1:2" x14ac:dyDescent="0.35">
      <c r="A1610" s="3">
        <v>42436.916666666664</v>
      </c>
      <c r="B1610">
        <v>0</v>
      </c>
    </row>
    <row r="1611" spans="1:2" x14ac:dyDescent="0.35">
      <c r="A1611" s="3">
        <v>42436.958333333336</v>
      </c>
      <c r="B1611">
        <v>0</v>
      </c>
    </row>
    <row r="1612" spans="1:2" x14ac:dyDescent="0.35">
      <c r="A1612" s="3">
        <v>42437</v>
      </c>
      <c r="B1612">
        <v>0</v>
      </c>
    </row>
    <row r="1613" spans="1:2" x14ac:dyDescent="0.35">
      <c r="A1613" s="3">
        <v>42437.041666666664</v>
      </c>
      <c r="B1613">
        <v>0</v>
      </c>
    </row>
    <row r="1614" spans="1:2" x14ac:dyDescent="0.35">
      <c r="A1614" s="3">
        <v>42437.083333333336</v>
      </c>
      <c r="B1614">
        <v>0</v>
      </c>
    </row>
    <row r="1615" spans="1:2" x14ac:dyDescent="0.35">
      <c r="A1615" s="3">
        <v>42437.125</v>
      </c>
      <c r="B1615">
        <v>0</v>
      </c>
    </row>
    <row r="1616" spans="1:2" x14ac:dyDescent="0.35">
      <c r="A1616" s="3">
        <v>42437.166666666664</v>
      </c>
      <c r="B1616">
        <v>0</v>
      </c>
    </row>
    <row r="1617" spans="1:2" x14ac:dyDescent="0.35">
      <c r="A1617" s="3">
        <v>42437.208333333336</v>
      </c>
      <c r="B1617">
        <v>7.0000000000000001E-3</v>
      </c>
    </row>
    <row r="1618" spans="1:2" x14ac:dyDescent="0.35">
      <c r="A1618" s="3">
        <v>42437.25</v>
      </c>
      <c r="B1618">
        <v>8.3000000000000004E-2</v>
      </c>
    </row>
    <row r="1619" spans="1:2" x14ac:dyDescent="0.35">
      <c r="A1619" s="3">
        <v>42437.291666666664</v>
      </c>
      <c r="B1619">
        <v>0.19400000000000001</v>
      </c>
    </row>
    <row r="1620" spans="1:2" x14ac:dyDescent="0.35">
      <c r="A1620" s="3">
        <v>42437.333333333336</v>
      </c>
      <c r="B1620">
        <v>0.30299999999999999</v>
      </c>
    </row>
    <row r="1621" spans="1:2" x14ac:dyDescent="0.35">
      <c r="A1621" s="3">
        <v>42437.375</v>
      </c>
      <c r="B1621">
        <v>0.373</v>
      </c>
    </row>
    <row r="1622" spans="1:2" x14ac:dyDescent="0.35">
      <c r="A1622" s="3">
        <v>42437.416666666664</v>
      </c>
      <c r="B1622">
        <v>0.39</v>
      </c>
    </row>
    <row r="1623" spans="1:2" x14ac:dyDescent="0.35">
      <c r="A1623" s="3">
        <v>42437.458333333336</v>
      </c>
      <c r="B1623">
        <v>0.37</v>
      </c>
    </row>
    <row r="1624" spans="1:2" x14ac:dyDescent="0.35">
      <c r="A1624" s="3">
        <v>42437.5</v>
      </c>
      <c r="B1624">
        <v>0.32200000000000001</v>
      </c>
    </row>
    <row r="1625" spans="1:2" x14ac:dyDescent="0.35">
      <c r="A1625" s="3">
        <v>42437.541666666664</v>
      </c>
      <c r="B1625">
        <v>0.26100000000000001</v>
      </c>
    </row>
    <row r="1626" spans="1:2" x14ac:dyDescent="0.35">
      <c r="A1626" s="3">
        <v>42437.583333333336</v>
      </c>
      <c r="B1626">
        <v>0.188</v>
      </c>
    </row>
    <row r="1627" spans="1:2" x14ac:dyDescent="0.35">
      <c r="A1627" s="3">
        <v>42437.625</v>
      </c>
      <c r="B1627">
        <v>0.10100000000000001</v>
      </c>
    </row>
    <row r="1628" spans="1:2" x14ac:dyDescent="0.35">
      <c r="A1628" s="3">
        <v>42437.666666666664</v>
      </c>
      <c r="B1628">
        <v>1.7999999999999999E-2</v>
      </c>
    </row>
    <row r="1629" spans="1:2" x14ac:dyDescent="0.35">
      <c r="A1629" s="3">
        <v>42437.708333333336</v>
      </c>
      <c r="B1629">
        <v>0</v>
      </c>
    </row>
    <row r="1630" spans="1:2" x14ac:dyDescent="0.35">
      <c r="A1630" s="3">
        <v>42437.75</v>
      </c>
      <c r="B1630">
        <v>0</v>
      </c>
    </row>
    <row r="1631" spans="1:2" x14ac:dyDescent="0.35">
      <c r="A1631" s="3">
        <v>42437.791666666664</v>
      </c>
      <c r="B1631">
        <v>0</v>
      </c>
    </row>
    <row r="1632" spans="1:2" x14ac:dyDescent="0.35">
      <c r="A1632" s="3">
        <v>42437.833333333336</v>
      </c>
      <c r="B1632">
        <v>0</v>
      </c>
    </row>
    <row r="1633" spans="1:2" x14ac:dyDescent="0.35">
      <c r="A1633" s="3">
        <v>42437.875</v>
      </c>
      <c r="B1633">
        <v>0</v>
      </c>
    </row>
    <row r="1634" spans="1:2" x14ac:dyDescent="0.35">
      <c r="A1634" s="3">
        <v>42437.916666666664</v>
      </c>
      <c r="B1634">
        <v>0</v>
      </c>
    </row>
    <row r="1635" spans="1:2" x14ac:dyDescent="0.35">
      <c r="A1635" s="3">
        <v>42437.958333333336</v>
      </c>
      <c r="B1635">
        <v>0</v>
      </c>
    </row>
    <row r="1636" spans="1:2" x14ac:dyDescent="0.35">
      <c r="A1636" s="3">
        <v>42438</v>
      </c>
      <c r="B1636">
        <v>0</v>
      </c>
    </row>
    <row r="1637" spans="1:2" x14ac:dyDescent="0.35">
      <c r="A1637" s="3">
        <v>42438.041666666664</v>
      </c>
      <c r="B1637">
        <v>0</v>
      </c>
    </row>
    <row r="1638" spans="1:2" x14ac:dyDescent="0.35">
      <c r="A1638" s="3">
        <v>42438.083333333336</v>
      </c>
      <c r="B1638">
        <v>0</v>
      </c>
    </row>
    <row r="1639" spans="1:2" x14ac:dyDescent="0.35">
      <c r="A1639" s="3">
        <v>42438.125</v>
      </c>
      <c r="B1639">
        <v>0</v>
      </c>
    </row>
    <row r="1640" spans="1:2" x14ac:dyDescent="0.35">
      <c r="A1640" s="3">
        <v>42438.166666666664</v>
      </c>
      <c r="B1640">
        <v>0</v>
      </c>
    </row>
    <row r="1641" spans="1:2" x14ac:dyDescent="0.35">
      <c r="A1641" s="3">
        <v>42438.208333333336</v>
      </c>
      <c r="B1641">
        <v>5.0000000000000001E-3</v>
      </c>
    </row>
    <row r="1642" spans="1:2" x14ac:dyDescent="0.35">
      <c r="A1642" s="3">
        <v>42438.25</v>
      </c>
      <c r="B1642">
        <v>0.08</v>
      </c>
    </row>
    <row r="1643" spans="1:2" x14ac:dyDescent="0.35">
      <c r="A1643" s="3">
        <v>42438.291666666664</v>
      </c>
      <c r="B1643">
        <v>0.19</v>
      </c>
    </row>
    <row r="1644" spans="1:2" x14ac:dyDescent="0.35">
      <c r="A1644" s="3">
        <v>42438.333333333336</v>
      </c>
      <c r="B1644">
        <v>0.28899999999999998</v>
      </c>
    </row>
    <row r="1645" spans="1:2" x14ac:dyDescent="0.35">
      <c r="A1645" s="3">
        <v>42438.375</v>
      </c>
      <c r="B1645">
        <v>0.35699999999999998</v>
      </c>
    </row>
    <row r="1646" spans="1:2" x14ac:dyDescent="0.35">
      <c r="A1646" s="3">
        <v>42438.416666666664</v>
      </c>
      <c r="B1646">
        <v>0.39700000000000002</v>
      </c>
    </row>
    <row r="1647" spans="1:2" x14ac:dyDescent="0.35">
      <c r="A1647" s="3">
        <v>42438.458333333336</v>
      </c>
      <c r="B1647">
        <v>0.4</v>
      </c>
    </row>
    <row r="1648" spans="1:2" x14ac:dyDescent="0.35">
      <c r="A1648" s="3">
        <v>42438.5</v>
      </c>
      <c r="B1648">
        <v>0.375</v>
      </c>
    </row>
    <row r="1649" spans="1:2" x14ac:dyDescent="0.35">
      <c r="A1649" s="3">
        <v>42438.541666666664</v>
      </c>
      <c r="B1649">
        <v>0.32</v>
      </c>
    </row>
    <row r="1650" spans="1:2" x14ac:dyDescent="0.35">
      <c r="A1650" s="3">
        <v>42438.583333333336</v>
      </c>
      <c r="B1650">
        <v>0.23300000000000001</v>
      </c>
    </row>
    <row r="1651" spans="1:2" x14ac:dyDescent="0.35">
      <c r="A1651" s="3">
        <v>42438.625</v>
      </c>
      <c r="B1651">
        <v>0.126</v>
      </c>
    </row>
    <row r="1652" spans="1:2" x14ac:dyDescent="0.35">
      <c r="A1652" s="3">
        <v>42438.666666666664</v>
      </c>
      <c r="B1652">
        <v>2.7E-2</v>
      </c>
    </row>
    <row r="1653" spans="1:2" x14ac:dyDescent="0.35">
      <c r="A1653" s="3">
        <v>42438.708333333336</v>
      </c>
      <c r="B1653">
        <v>0</v>
      </c>
    </row>
    <row r="1654" spans="1:2" x14ac:dyDescent="0.35">
      <c r="A1654" s="3">
        <v>42438.75</v>
      </c>
      <c r="B1654">
        <v>0</v>
      </c>
    </row>
    <row r="1655" spans="1:2" x14ac:dyDescent="0.35">
      <c r="A1655" s="3">
        <v>42438.791666666664</v>
      </c>
      <c r="B1655">
        <v>0</v>
      </c>
    </row>
    <row r="1656" spans="1:2" x14ac:dyDescent="0.35">
      <c r="A1656" s="3">
        <v>42438.833333333336</v>
      </c>
      <c r="B1656">
        <v>0</v>
      </c>
    </row>
    <row r="1657" spans="1:2" x14ac:dyDescent="0.35">
      <c r="A1657" s="3">
        <v>42438.875</v>
      </c>
      <c r="B1657">
        <v>0</v>
      </c>
    </row>
    <row r="1658" spans="1:2" x14ac:dyDescent="0.35">
      <c r="A1658" s="3">
        <v>42438.916666666664</v>
      </c>
      <c r="B1658">
        <v>0</v>
      </c>
    </row>
    <row r="1659" spans="1:2" x14ac:dyDescent="0.35">
      <c r="A1659" s="3">
        <v>42438.958333333336</v>
      </c>
      <c r="B1659">
        <v>0</v>
      </c>
    </row>
    <row r="1660" spans="1:2" x14ac:dyDescent="0.35">
      <c r="A1660" s="3">
        <v>42439</v>
      </c>
      <c r="B1660">
        <v>0</v>
      </c>
    </row>
    <row r="1661" spans="1:2" x14ac:dyDescent="0.35">
      <c r="A1661" s="3">
        <v>42439.041666666664</v>
      </c>
      <c r="B1661">
        <v>0</v>
      </c>
    </row>
    <row r="1662" spans="1:2" x14ac:dyDescent="0.35">
      <c r="A1662" s="3">
        <v>42439.083333333336</v>
      </c>
      <c r="B1662">
        <v>0</v>
      </c>
    </row>
    <row r="1663" spans="1:2" x14ac:dyDescent="0.35">
      <c r="A1663" s="3">
        <v>42439.125</v>
      </c>
      <c r="B1663">
        <v>0</v>
      </c>
    </row>
    <row r="1664" spans="1:2" x14ac:dyDescent="0.35">
      <c r="A1664" s="3">
        <v>42439.166666666664</v>
      </c>
      <c r="B1664">
        <v>0</v>
      </c>
    </row>
    <row r="1665" spans="1:2" x14ac:dyDescent="0.35">
      <c r="A1665" s="3">
        <v>42439.208333333336</v>
      </c>
      <c r="B1665">
        <v>6.0000000000000001E-3</v>
      </c>
    </row>
    <row r="1666" spans="1:2" x14ac:dyDescent="0.35">
      <c r="A1666" s="3">
        <v>42439.25</v>
      </c>
      <c r="B1666">
        <v>0.10199999999999999</v>
      </c>
    </row>
    <row r="1667" spans="1:2" x14ac:dyDescent="0.35">
      <c r="A1667" s="3">
        <v>42439.291666666664</v>
      </c>
      <c r="B1667">
        <v>0.248</v>
      </c>
    </row>
    <row r="1668" spans="1:2" x14ac:dyDescent="0.35">
      <c r="A1668" s="3">
        <v>42439.333333333336</v>
      </c>
      <c r="B1668">
        <v>0.39300000000000002</v>
      </c>
    </row>
    <row r="1669" spans="1:2" x14ac:dyDescent="0.35">
      <c r="A1669" s="3">
        <v>42439.375</v>
      </c>
      <c r="B1669">
        <v>0.49</v>
      </c>
    </row>
    <row r="1670" spans="1:2" x14ac:dyDescent="0.35">
      <c r="A1670" s="3">
        <v>42439.416666666664</v>
      </c>
      <c r="B1670">
        <v>0.52800000000000002</v>
      </c>
    </row>
    <row r="1671" spans="1:2" x14ac:dyDescent="0.35">
      <c r="A1671" s="3">
        <v>42439.458333333336</v>
      </c>
      <c r="B1671">
        <v>0.51900000000000002</v>
      </c>
    </row>
    <row r="1672" spans="1:2" x14ac:dyDescent="0.35">
      <c r="A1672" s="3">
        <v>42439.5</v>
      </c>
      <c r="B1672">
        <v>0.47</v>
      </c>
    </row>
    <row r="1673" spans="1:2" x14ac:dyDescent="0.35">
      <c r="A1673" s="3">
        <v>42439.541666666664</v>
      </c>
      <c r="B1673">
        <v>0.38600000000000001</v>
      </c>
    </row>
    <row r="1674" spans="1:2" x14ac:dyDescent="0.35">
      <c r="A1674" s="3">
        <v>42439.583333333336</v>
      </c>
      <c r="B1674">
        <v>0.27200000000000002</v>
      </c>
    </row>
    <row r="1675" spans="1:2" x14ac:dyDescent="0.35">
      <c r="A1675" s="3">
        <v>42439.625</v>
      </c>
      <c r="B1675">
        <v>0.14000000000000001</v>
      </c>
    </row>
    <row r="1676" spans="1:2" x14ac:dyDescent="0.35">
      <c r="A1676" s="3">
        <v>42439.666666666664</v>
      </c>
      <c r="B1676">
        <v>3.1E-2</v>
      </c>
    </row>
    <row r="1677" spans="1:2" x14ac:dyDescent="0.35">
      <c r="A1677" s="3">
        <v>42439.708333333336</v>
      </c>
      <c r="B1677">
        <v>0</v>
      </c>
    </row>
    <row r="1678" spans="1:2" x14ac:dyDescent="0.35">
      <c r="A1678" s="3">
        <v>42439.75</v>
      </c>
      <c r="B1678">
        <v>0</v>
      </c>
    </row>
    <row r="1679" spans="1:2" x14ac:dyDescent="0.35">
      <c r="A1679" s="3">
        <v>42439.791666666664</v>
      </c>
      <c r="B1679">
        <v>0</v>
      </c>
    </row>
    <row r="1680" spans="1:2" x14ac:dyDescent="0.35">
      <c r="A1680" s="3">
        <v>42439.833333333336</v>
      </c>
      <c r="B1680">
        <v>0</v>
      </c>
    </row>
    <row r="1681" spans="1:2" x14ac:dyDescent="0.35">
      <c r="A1681" s="3">
        <v>42439.875</v>
      </c>
      <c r="B1681">
        <v>0</v>
      </c>
    </row>
    <row r="1682" spans="1:2" x14ac:dyDescent="0.35">
      <c r="A1682" s="3">
        <v>42439.916666666664</v>
      </c>
      <c r="B1682">
        <v>0</v>
      </c>
    </row>
    <row r="1683" spans="1:2" x14ac:dyDescent="0.35">
      <c r="A1683" s="3">
        <v>42439.958333333336</v>
      </c>
      <c r="B1683">
        <v>0</v>
      </c>
    </row>
    <row r="1684" spans="1:2" x14ac:dyDescent="0.35">
      <c r="A1684" s="3">
        <v>42440</v>
      </c>
      <c r="B1684">
        <v>0</v>
      </c>
    </row>
    <row r="1685" spans="1:2" x14ac:dyDescent="0.35">
      <c r="A1685" s="3">
        <v>42440.041666666664</v>
      </c>
      <c r="B1685">
        <v>0</v>
      </c>
    </row>
    <row r="1686" spans="1:2" x14ac:dyDescent="0.35">
      <c r="A1686" s="3">
        <v>42440.083333333336</v>
      </c>
      <c r="B1686">
        <v>0</v>
      </c>
    </row>
    <row r="1687" spans="1:2" x14ac:dyDescent="0.35">
      <c r="A1687" s="3">
        <v>42440.125</v>
      </c>
      <c r="B1687">
        <v>0</v>
      </c>
    </row>
    <row r="1688" spans="1:2" x14ac:dyDescent="0.35">
      <c r="A1688" s="3">
        <v>42440.166666666664</v>
      </c>
      <c r="B1688">
        <v>0</v>
      </c>
    </row>
    <row r="1689" spans="1:2" x14ac:dyDescent="0.35">
      <c r="A1689" s="3">
        <v>42440.208333333336</v>
      </c>
      <c r="B1689">
        <v>5.0000000000000001E-3</v>
      </c>
    </row>
    <row r="1690" spans="1:2" x14ac:dyDescent="0.35">
      <c r="A1690" s="3">
        <v>42440.25</v>
      </c>
      <c r="B1690">
        <v>7.8E-2</v>
      </c>
    </row>
    <row r="1691" spans="1:2" x14ac:dyDescent="0.35">
      <c r="A1691" s="3">
        <v>42440.291666666664</v>
      </c>
      <c r="B1691">
        <v>0.188</v>
      </c>
    </row>
    <row r="1692" spans="1:2" x14ac:dyDescent="0.35">
      <c r="A1692" s="3">
        <v>42440.333333333336</v>
      </c>
      <c r="B1692">
        <v>0.30399999999999999</v>
      </c>
    </row>
    <row r="1693" spans="1:2" x14ac:dyDescent="0.35">
      <c r="A1693" s="3">
        <v>42440.375</v>
      </c>
      <c r="B1693">
        <v>0.39</v>
      </c>
    </row>
    <row r="1694" spans="1:2" x14ac:dyDescent="0.35">
      <c r="A1694" s="3">
        <v>42440.416666666664</v>
      </c>
      <c r="B1694">
        <v>0.44400000000000001</v>
      </c>
    </row>
    <row r="1695" spans="1:2" x14ac:dyDescent="0.35">
      <c r="A1695" s="3">
        <v>42440.458333333336</v>
      </c>
      <c r="B1695">
        <v>0.45400000000000001</v>
      </c>
    </row>
    <row r="1696" spans="1:2" x14ac:dyDescent="0.35">
      <c r="A1696" s="3">
        <v>42440.5</v>
      </c>
      <c r="B1696">
        <v>0.42</v>
      </c>
    </row>
    <row r="1697" spans="1:2" x14ac:dyDescent="0.35">
      <c r="A1697" s="3">
        <v>42440.541666666664</v>
      </c>
      <c r="B1697">
        <v>0.34100000000000003</v>
      </c>
    </row>
    <row r="1698" spans="1:2" x14ac:dyDescent="0.35">
      <c r="A1698" s="3">
        <v>42440.583333333336</v>
      </c>
      <c r="B1698">
        <v>0.23599999999999999</v>
      </c>
    </row>
    <row r="1699" spans="1:2" x14ac:dyDescent="0.35">
      <c r="A1699" s="3">
        <v>42440.625</v>
      </c>
      <c r="B1699">
        <v>0.11899999999999999</v>
      </c>
    </row>
    <row r="1700" spans="1:2" x14ac:dyDescent="0.35">
      <c r="A1700" s="3">
        <v>42440.666666666664</v>
      </c>
      <c r="B1700">
        <v>2.4E-2</v>
      </c>
    </row>
    <row r="1701" spans="1:2" x14ac:dyDescent="0.35">
      <c r="A1701" s="3">
        <v>42440.708333333336</v>
      </c>
      <c r="B1701">
        <v>0</v>
      </c>
    </row>
    <row r="1702" spans="1:2" x14ac:dyDescent="0.35">
      <c r="A1702" s="3">
        <v>42440.75</v>
      </c>
      <c r="B1702">
        <v>0</v>
      </c>
    </row>
    <row r="1703" spans="1:2" x14ac:dyDescent="0.35">
      <c r="A1703" s="3">
        <v>42440.791666666664</v>
      </c>
      <c r="B1703">
        <v>0</v>
      </c>
    </row>
    <row r="1704" spans="1:2" x14ac:dyDescent="0.35">
      <c r="A1704" s="3">
        <v>42440.833333333336</v>
      </c>
      <c r="B1704">
        <v>0</v>
      </c>
    </row>
    <row r="1705" spans="1:2" x14ac:dyDescent="0.35">
      <c r="A1705" s="3">
        <v>42440.875</v>
      </c>
      <c r="B1705">
        <v>0</v>
      </c>
    </row>
    <row r="1706" spans="1:2" x14ac:dyDescent="0.35">
      <c r="A1706" s="3">
        <v>42440.916666666664</v>
      </c>
      <c r="B1706">
        <v>0</v>
      </c>
    </row>
    <row r="1707" spans="1:2" x14ac:dyDescent="0.35">
      <c r="A1707" s="3">
        <v>42440.958333333336</v>
      </c>
      <c r="B1707">
        <v>0</v>
      </c>
    </row>
    <row r="1708" spans="1:2" x14ac:dyDescent="0.35">
      <c r="A1708" s="3">
        <v>42441</v>
      </c>
      <c r="B1708">
        <v>0</v>
      </c>
    </row>
    <row r="1709" spans="1:2" x14ac:dyDescent="0.35">
      <c r="A1709" s="3">
        <v>42441.041666666664</v>
      </c>
      <c r="B1709">
        <v>0</v>
      </c>
    </row>
    <row r="1710" spans="1:2" x14ac:dyDescent="0.35">
      <c r="A1710" s="3">
        <v>42441.083333333336</v>
      </c>
      <c r="B1710">
        <v>0</v>
      </c>
    </row>
    <row r="1711" spans="1:2" x14ac:dyDescent="0.35">
      <c r="A1711" s="3">
        <v>42441.125</v>
      </c>
      <c r="B1711">
        <v>0</v>
      </c>
    </row>
    <row r="1712" spans="1:2" x14ac:dyDescent="0.35">
      <c r="A1712" s="3">
        <v>42441.166666666664</v>
      </c>
      <c r="B1712">
        <v>0</v>
      </c>
    </row>
    <row r="1713" spans="1:2" x14ac:dyDescent="0.35">
      <c r="A1713" s="3">
        <v>42441.208333333336</v>
      </c>
      <c r="B1713">
        <v>4.0000000000000001E-3</v>
      </c>
    </row>
    <row r="1714" spans="1:2" x14ac:dyDescent="0.35">
      <c r="A1714" s="3">
        <v>42441.25</v>
      </c>
      <c r="B1714">
        <v>9.6000000000000002E-2</v>
      </c>
    </row>
    <row r="1715" spans="1:2" x14ac:dyDescent="0.35">
      <c r="A1715" s="3">
        <v>42441.291666666664</v>
      </c>
      <c r="B1715">
        <v>0.23799999999999999</v>
      </c>
    </row>
    <row r="1716" spans="1:2" x14ac:dyDescent="0.35">
      <c r="A1716" s="3">
        <v>42441.333333333336</v>
      </c>
      <c r="B1716">
        <v>0.36399999999999999</v>
      </c>
    </row>
    <row r="1717" spans="1:2" x14ac:dyDescent="0.35">
      <c r="A1717" s="3">
        <v>42441.375</v>
      </c>
      <c r="B1717">
        <v>0.45</v>
      </c>
    </row>
    <row r="1718" spans="1:2" x14ac:dyDescent="0.35">
      <c r="A1718" s="3">
        <v>42441.416666666664</v>
      </c>
      <c r="B1718">
        <v>0.496</v>
      </c>
    </row>
    <row r="1719" spans="1:2" x14ac:dyDescent="0.35">
      <c r="A1719" s="3">
        <v>42441.458333333336</v>
      </c>
      <c r="B1719">
        <v>0.5</v>
      </c>
    </row>
    <row r="1720" spans="1:2" x14ac:dyDescent="0.35">
      <c r="A1720" s="3">
        <v>42441.5</v>
      </c>
      <c r="B1720">
        <v>0.45500000000000002</v>
      </c>
    </row>
    <row r="1721" spans="1:2" x14ac:dyDescent="0.35">
      <c r="A1721" s="3">
        <v>42441.541666666664</v>
      </c>
      <c r="B1721">
        <v>0.38</v>
      </c>
    </row>
    <row r="1722" spans="1:2" x14ac:dyDescent="0.35">
      <c r="A1722" s="3">
        <v>42441.583333333336</v>
      </c>
      <c r="B1722">
        <v>0.28000000000000003</v>
      </c>
    </row>
    <row r="1723" spans="1:2" x14ac:dyDescent="0.35">
      <c r="A1723" s="3">
        <v>42441.625</v>
      </c>
      <c r="B1723">
        <v>0.156</v>
      </c>
    </row>
    <row r="1724" spans="1:2" x14ac:dyDescent="0.35">
      <c r="A1724" s="3">
        <v>42441.666666666664</v>
      </c>
      <c r="B1724">
        <v>3.5000000000000003E-2</v>
      </c>
    </row>
    <row r="1725" spans="1:2" x14ac:dyDescent="0.35">
      <c r="A1725" s="3">
        <v>42441.708333333336</v>
      </c>
      <c r="B1725">
        <v>0</v>
      </c>
    </row>
    <row r="1726" spans="1:2" x14ac:dyDescent="0.35">
      <c r="A1726" s="3">
        <v>42441.75</v>
      </c>
      <c r="B1726">
        <v>0</v>
      </c>
    </row>
    <row r="1727" spans="1:2" x14ac:dyDescent="0.35">
      <c r="A1727" s="3">
        <v>42441.791666666664</v>
      </c>
      <c r="B1727">
        <v>0</v>
      </c>
    </row>
    <row r="1728" spans="1:2" x14ac:dyDescent="0.35">
      <c r="A1728" s="3">
        <v>42441.833333333336</v>
      </c>
      <c r="B1728">
        <v>0</v>
      </c>
    </row>
    <row r="1729" spans="1:2" x14ac:dyDescent="0.35">
      <c r="A1729" s="3">
        <v>42441.875</v>
      </c>
      <c r="B1729">
        <v>0</v>
      </c>
    </row>
    <row r="1730" spans="1:2" x14ac:dyDescent="0.35">
      <c r="A1730" s="3">
        <v>42441.916666666664</v>
      </c>
      <c r="B1730">
        <v>0</v>
      </c>
    </row>
    <row r="1731" spans="1:2" x14ac:dyDescent="0.35">
      <c r="A1731" s="3">
        <v>42441.958333333336</v>
      </c>
      <c r="B1731">
        <v>0</v>
      </c>
    </row>
    <row r="1732" spans="1:2" x14ac:dyDescent="0.35">
      <c r="A1732" s="3">
        <v>42442</v>
      </c>
      <c r="B1732">
        <v>0</v>
      </c>
    </row>
    <row r="1733" spans="1:2" x14ac:dyDescent="0.35">
      <c r="A1733" s="3">
        <v>42442.041666666664</v>
      </c>
      <c r="B1733">
        <v>0</v>
      </c>
    </row>
    <row r="1734" spans="1:2" x14ac:dyDescent="0.35">
      <c r="A1734" s="3">
        <v>42442.083333333336</v>
      </c>
      <c r="B1734">
        <v>0</v>
      </c>
    </row>
    <row r="1735" spans="1:2" x14ac:dyDescent="0.35">
      <c r="A1735" s="3">
        <v>42442.125</v>
      </c>
      <c r="B1735">
        <v>0</v>
      </c>
    </row>
    <row r="1736" spans="1:2" x14ac:dyDescent="0.35">
      <c r="A1736" s="3">
        <v>42442.166666666664</v>
      </c>
      <c r="B1736">
        <v>0</v>
      </c>
    </row>
    <row r="1737" spans="1:2" x14ac:dyDescent="0.35">
      <c r="A1737" s="3">
        <v>42442.208333333336</v>
      </c>
      <c r="B1737">
        <v>7.0000000000000001E-3</v>
      </c>
    </row>
    <row r="1738" spans="1:2" x14ac:dyDescent="0.35">
      <c r="A1738" s="3">
        <v>42442.25</v>
      </c>
      <c r="B1738">
        <v>9.9000000000000005E-2</v>
      </c>
    </row>
    <row r="1739" spans="1:2" x14ac:dyDescent="0.35">
      <c r="A1739" s="3">
        <v>42442.291666666664</v>
      </c>
      <c r="B1739">
        <v>0.23799999999999999</v>
      </c>
    </row>
    <row r="1740" spans="1:2" x14ac:dyDescent="0.35">
      <c r="A1740" s="3">
        <v>42442.333333333336</v>
      </c>
      <c r="B1740">
        <v>0.372</v>
      </c>
    </row>
    <row r="1741" spans="1:2" x14ac:dyDescent="0.35">
      <c r="A1741" s="3">
        <v>42442.375</v>
      </c>
      <c r="B1741">
        <v>0.45700000000000002</v>
      </c>
    </row>
    <row r="1742" spans="1:2" x14ac:dyDescent="0.35">
      <c r="A1742" s="3">
        <v>42442.416666666664</v>
      </c>
      <c r="B1742">
        <v>0.495</v>
      </c>
    </row>
    <row r="1743" spans="1:2" x14ac:dyDescent="0.35">
      <c r="A1743" s="3">
        <v>42442.458333333336</v>
      </c>
      <c r="B1743">
        <v>0.49099999999999999</v>
      </c>
    </row>
    <row r="1744" spans="1:2" x14ac:dyDescent="0.35">
      <c r="A1744" s="3">
        <v>42442.5</v>
      </c>
      <c r="B1744">
        <v>0.44800000000000001</v>
      </c>
    </row>
    <row r="1745" spans="1:2" x14ac:dyDescent="0.35">
      <c r="A1745" s="3">
        <v>42442.541666666664</v>
      </c>
      <c r="B1745">
        <v>0.372</v>
      </c>
    </row>
    <row r="1746" spans="1:2" x14ac:dyDescent="0.35">
      <c r="A1746" s="3">
        <v>42442.583333333336</v>
      </c>
      <c r="B1746">
        <v>0.27400000000000002</v>
      </c>
    </row>
    <row r="1747" spans="1:2" x14ac:dyDescent="0.35">
      <c r="A1747" s="3">
        <v>42442.625</v>
      </c>
      <c r="B1747">
        <v>0.14799999999999999</v>
      </c>
    </row>
    <row r="1748" spans="1:2" x14ac:dyDescent="0.35">
      <c r="A1748" s="3">
        <v>42442.666666666664</v>
      </c>
      <c r="B1748">
        <v>3.5000000000000003E-2</v>
      </c>
    </row>
    <row r="1749" spans="1:2" x14ac:dyDescent="0.35">
      <c r="A1749" s="3">
        <v>42442.708333333336</v>
      </c>
      <c r="B1749">
        <v>0</v>
      </c>
    </row>
    <row r="1750" spans="1:2" x14ac:dyDescent="0.35">
      <c r="A1750" s="3">
        <v>42442.75</v>
      </c>
      <c r="B1750">
        <v>0</v>
      </c>
    </row>
    <row r="1751" spans="1:2" x14ac:dyDescent="0.35">
      <c r="A1751" s="3">
        <v>42442.791666666664</v>
      </c>
      <c r="B1751">
        <v>0</v>
      </c>
    </row>
    <row r="1752" spans="1:2" x14ac:dyDescent="0.35">
      <c r="A1752" s="3">
        <v>42442.833333333336</v>
      </c>
      <c r="B1752">
        <v>0</v>
      </c>
    </row>
    <row r="1753" spans="1:2" x14ac:dyDescent="0.35">
      <c r="A1753" s="3">
        <v>42442.875</v>
      </c>
      <c r="B1753">
        <v>0</v>
      </c>
    </row>
    <row r="1754" spans="1:2" x14ac:dyDescent="0.35">
      <c r="A1754" s="3">
        <v>42442.916666666664</v>
      </c>
      <c r="B1754">
        <v>0</v>
      </c>
    </row>
    <row r="1755" spans="1:2" x14ac:dyDescent="0.35">
      <c r="A1755" s="3">
        <v>42442.958333333336</v>
      </c>
      <c r="B1755">
        <v>0</v>
      </c>
    </row>
    <row r="1756" spans="1:2" x14ac:dyDescent="0.35">
      <c r="A1756" s="3">
        <v>42443</v>
      </c>
      <c r="B1756">
        <v>0</v>
      </c>
    </row>
    <row r="1757" spans="1:2" x14ac:dyDescent="0.35">
      <c r="A1757" s="3">
        <v>42443.041666666664</v>
      </c>
      <c r="B1757">
        <v>0</v>
      </c>
    </row>
    <row r="1758" spans="1:2" x14ac:dyDescent="0.35">
      <c r="A1758" s="3">
        <v>42443.083333333336</v>
      </c>
      <c r="B1758">
        <v>0</v>
      </c>
    </row>
    <row r="1759" spans="1:2" x14ac:dyDescent="0.35">
      <c r="A1759" s="3">
        <v>42443.125</v>
      </c>
      <c r="B1759">
        <v>0</v>
      </c>
    </row>
    <row r="1760" spans="1:2" x14ac:dyDescent="0.35">
      <c r="A1760" s="3">
        <v>42443.166666666664</v>
      </c>
      <c r="B1760">
        <v>0</v>
      </c>
    </row>
    <row r="1761" spans="1:2" x14ac:dyDescent="0.35">
      <c r="A1761" s="3">
        <v>42443.208333333336</v>
      </c>
      <c r="B1761">
        <v>1.0999999999999999E-2</v>
      </c>
    </row>
    <row r="1762" spans="1:2" x14ac:dyDescent="0.35">
      <c r="A1762" s="3">
        <v>42443.25</v>
      </c>
      <c r="B1762">
        <v>0.124</v>
      </c>
    </row>
    <row r="1763" spans="1:2" x14ac:dyDescent="0.35">
      <c r="A1763" s="3">
        <v>42443.291666666664</v>
      </c>
      <c r="B1763">
        <v>0.27700000000000002</v>
      </c>
    </row>
    <row r="1764" spans="1:2" x14ac:dyDescent="0.35">
      <c r="A1764" s="3">
        <v>42443.333333333336</v>
      </c>
      <c r="B1764">
        <v>0.41499999999999998</v>
      </c>
    </row>
    <row r="1765" spans="1:2" x14ac:dyDescent="0.35">
      <c r="A1765" s="3">
        <v>42443.375</v>
      </c>
      <c r="B1765">
        <v>0.5</v>
      </c>
    </row>
    <row r="1766" spans="1:2" x14ac:dyDescent="0.35">
      <c r="A1766" s="3">
        <v>42443.416666666664</v>
      </c>
      <c r="B1766">
        <v>0.54300000000000004</v>
      </c>
    </row>
    <row r="1767" spans="1:2" x14ac:dyDescent="0.35">
      <c r="A1767" s="3">
        <v>42443.458333333336</v>
      </c>
      <c r="B1767">
        <v>0.53</v>
      </c>
    </row>
    <row r="1768" spans="1:2" x14ac:dyDescent="0.35">
      <c r="A1768" s="3">
        <v>42443.5</v>
      </c>
      <c r="B1768">
        <v>0.47399999999999998</v>
      </c>
    </row>
    <row r="1769" spans="1:2" x14ac:dyDescent="0.35">
      <c r="A1769" s="3">
        <v>42443.541666666664</v>
      </c>
      <c r="B1769">
        <v>0.38900000000000001</v>
      </c>
    </row>
    <row r="1770" spans="1:2" x14ac:dyDescent="0.35">
      <c r="A1770" s="3">
        <v>42443.583333333336</v>
      </c>
      <c r="B1770">
        <v>0.27600000000000002</v>
      </c>
    </row>
    <row r="1771" spans="1:2" x14ac:dyDescent="0.35">
      <c r="A1771" s="3">
        <v>42443.625</v>
      </c>
      <c r="B1771">
        <v>0.152</v>
      </c>
    </row>
    <row r="1772" spans="1:2" x14ac:dyDescent="0.35">
      <c r="A1772" s="3">
        <v>42443.666666666664</v>
      </c>
      <c r="B1772">
        <v>3.5999999999999997E-2</v>
      </c>
    </row>
    <row r="1773" spans="1:2" x14ac:dyDescent="0.35">
      <c r="A1773" s="3">
        <v>42443.708333333336</v>
      </c>
      <c r="B1773">
        <v>0</v>
      </c>
    </row>
    <row r="1774" spans="1:2" x14ac:dyDescent="0.35">
      <c r="A1774" s="3">
        <v>42443.75</v>
      </c>
      <c r="B1774">
        <v>0</v>
      </c>
    </row>
    <row r="1775" spans="1:2" x14ac:dyDescent="0.35">
      <c r="A1775" s="3">
        <v>42443.791666666664</v>
      </c>
      <c r="B1775">
        <v>0</v>
      </c>
    </row>
    <row r="1776" spans="1:2" x14ac:dyDescent="0.35">
      <c r="A1776" s="3">
        <v>42443.833333333336</v>
      </c>
      <c r="B1776">
        <v>0</v>
      </c>
    </row>
    <row r="1777" spans="1:2" x14ac:dyDescent="0.35">
      <c r="A1777" s="3">
        <v>42443.875</v>
      </c>
      <c r="B1777">
        <v>0</v>
      </c>
    </row>
    <row r="1778" spans="1:2" x14ac:dyDescent="0.35">
      <c r="A1778" s="3">
        <v>42443.916666666664</v>
      </c>
      <c r="B1778">
        <v>0</v>
      </c>
    </row>
    <row r="1779" spans="1:2" x14ac:dyDescent="0.35">
      <c r="A1779" s="3">
        <v>42443.958333333336</v>
      </c>
      <c r="B1779">
        <v>0</v>
      </c>
    </row>
    <row r="1780" spans="1:2" x14ac:dyDescent="0.35">
      <c r="A1780" s="3">
        <v>42444</v>
      </c>
      <c r="B1780">
        <v>0</v>
      </c>
    </row>
    <row r="1781" spans="1:2" x14ac:dyDescent="0.35">
      <c r="A1781" s="3">
        <v>42444.041666666664</v>
      </c>
      <c r="B1781">
        <v>0</v>
      </c>
    </row>
    <row r="1782" spans="1:2" x14ac:dyDescent="0.35">
      <c r="A1782" s="3">
        <v>42444.083333333336</v>
      </c>
      <c r="B1782">
        <v>0</v>
      </c>
    </row>
    <row r="1783" spans="1:2" x14ac:dyDescent="0.35">
      <c r="A1783" s="3">
        <v>42444.125</v>
      </c>
      <c r="B1783">
        <v>0</v>
      </c>
    </row>
    <row r="1784" spans="1:2" x14ac:dyDescent="0.35">
      <c r="A1784" s="3">
        <v>42444.166666666664</v>
      </c>
      <c r="B1784">
        <v>0</v>
      </c>
    </row>
    <row r="1785" spans="1:2" x14ac:dyDescent="0.35">
      <c r="A1785" s="3">
        <v>42444.208333333336</v>
      </c>
      <c r="B1785">
        <v>1.0999999999999999E-2</v>
      </c>
    </row>
    <row r="1786" spans="1:2" x14ac:dyDescent="0.35">
      <c r="A1786" s="3">
        <v>42444.25</v>
      </c>
      <c r="B1786">
        <v>0.126</v>
      </c>
    </row>
    <row r="1787" spans="1:2" x14ac:dyDescent="0.35">
      <c r="A1787" s="3">
        <v>42444.291666666664</v>
      </c>
      <c r="B1787">
        <v>0.28100000000000003</v>
      </c>
    </row>
    <row r="1788" spans="1:2" x14ac:dyDescent="0.35">
      <c r="A1788" s="3">
        <v>42444.333333333336</v>
      </c>
      <c r="B1788">
        <v>0.42499999999999999</v>
      </c>
    </row>
    <row r="1789" spans="1:2" x14ac:dyDescent="0.35">
      <c r="A1789" s="3">
        <v>42444.375</v>
      </c>
      <c r="B1789">
        <v>0.50700000000000001</v>
      </c>
    </row>
    <row r="1790" spans="1:2" x14ac:dyDescent="0.35">
      <c r="A1790" s="3">
        <v>42444.416666666664</v>
      </c>
      <c r="B1790">
        <v>0.53600000000000003</v>
      </c>
    </row>
    <row r="1791" spans="1:2" x14ac:dyDescent="0.35">
      <c r="A1791" s="3">
        <v>42444.458333333336</v>
      </c>
      <c r="B1791">
        <v>0.51700000000000002</v>
      </c>
    </row>
    <row r="1792" spans="1:2" x14ac:dyDescent="0.35">
      <c r="A1792" s="3">
        <v>42444.5</v>
      </c>
      <c r="B1792">
        <v>0.45600000000000002</v>
      </c>
    </row>
    <row r="1793" spans="1:2" x14ac:dyDescent="0.35">
      <c r="A1793" s="3">
        <v>42444.541666666664</v>
      </c>
      <c r="B1793">
        <v>0.36099999999999999</v>
      </c>
    </row>
    <row r="1794" spans="1:2" x14ac:dyDescent="0.35">
      <c r="A1794" s="3">
        <v>42444.583333333336</v>
      </c>
      <c r="B1794">
        <v>0.24399999999999999</v>
      </c>
    </row>
    <row r="1795" spans="1:2" x14ac:dyDescent="0.35">
      <c r="A1795" s="3">
        <v>42444.625</v>
      </c>
      <c r="B1795">
        <v>0.121</v>
      </c>
    </row>
    <row r="1796" spans="1:2" x14ac:dyDescent="0.35">
      <c r="A1796" s="3">
        <v>42444.666666666664</v>
      </c>
      <c r="B1796">
        <v>2.5000000000000001E-2</v>
      </c>
    </row>
    <row r="1797" spans="1:2" x14ac:dyDescent="0.35">
      <c r="A1797" s="3">
        <v>42444.708333333336</v>
      </c>
      <c r="B1797">
        <v>0</v>
      </c>
    </row>
    <row r="1798" spans="1:2" x14ac:dyDescent="0.35">
      <c r="A1798" s="3">
        <v>42444.75</v>
      </c>
      <c r="B1798">
        <v>0</v>
      </c>
    </row>
    <row r="1799" spans="1:2" x14ac:dyDescent="0.35">
      <c r="A1799" s="3">
        <v>42444.791666666664</v>
      </c>
      <c r="B1799">
        <v>0</v>
      </c>
    </row>
    <row r="1800" spans="1:2" x14ac:dyDescent="0.35">
      <c r="A1800" s="3">
        <v>42444.833333333336</v>
      </c>
      <c r="B1800">
        <v>0</v>
      </c>
    </row>
    <row r="1801" spans="1:2" x14ac:dyDescent="0.35">
      <c r="A1801" s="3">
        <v>42444.875</v>
      </c>
      <c r="B1801">
        <v>0</v>
      </c>
    </row>
    <row r="1802" spans="1:2" x14ac:dyDescent="0.35">
      <c r="A1802" s="3">
        <v>42444.916666666664</v>
      </c>
      <c r="B1802">
        <v>0</v>
      </c>
    </row>
    <row r="1803" spans="1:2" x14ac:dyDescent="0.35">
      <c r="A1803" s="3">
        <v>42444.958333333336</v>
      </c>
      <c r="B1803">
        <v>0</v>
      </c>
    </row>
    <row r="1804" spans="1:2" x14ac:dyDescent="0.35">
      <c r="A1804" s="3">
        <v>42445</v>
      </c>
      <c r="B1804">
        <v>0</v>
      </c>
    </row>
    <row r="1805" spans="1:2" x14ac:dyDescent="0.35">
      <c r="A1805" s="3">
        <v>42445.041666666664</v>
      </c>
      <c r="B1805">
        <v>0</v>
      </c>
    </row>
    <row r="1806" spans="1:2" x14ac:dyDescent="0.35">
      <c r="A1806" s="3">
        <v>42445.083333333336</v>
      </c>
      <c r="B1806">
        <v>0</v>
      </c>
    </row>
    <row r="1807" spans="1:2" x14ac:dyDescent="0.35">
      <c r="A1807" s="3">
        <v>42445.125</v>
      </c>
      <c r="B1807">
        <v>0</v>
      </c>
    </row>
    <row r="1808" spans="1:2" x14ac:dyDescent="0.35">
      <c r="A1808" s="3">
        <v>42445.166666666664</v>
      </c>
      <c r="B1808">
        <v>0</v>
      </c>
    </row>
    <row r="1809" spans="1:2" x14ac:dyDescent="0.35">
      <c r="A1809" s="3">
        <v>42445.208333333336</v>
      </c>
      <c r="B1809">
        <v>6.0000000000000001E-3</v>
      </c>
    </row>
    <row r="1810" spans="1:2" x14ac:dyDescent="0.35">
      <c r="A1810" s="3">
        <v>42445.25</v>
      </c>
      <c r="B1810">
        <v>6.0999999999999999E-2</v>
      </c>
    </row>
    <row r="1811" spans="1:2" x14ac:dyDescent="0.35">
      <c r="A1811" s="3">
        <v>42445.291666666664</v>
      </c>
      <c r="B1811">
        <v>0.14899999999999999</v>
      </c>
    </row>
    <row r="1812" spans="1:2" x14ac:dyDescent="0.35">
      <c r="A1812" s="3">
        <v>42445.333333333336</v>
      </c>
      <c r="B1812">
        <v>0.24099999999999999</v>
      </c>
    </row>
    <row r="1813" spans="1:2" x14ac:dyDescent="0.35">
      <c r="A1813" s="3">
        <v>42445.375</v>
      </c>
      <c r="B1813">
        <v>0.30599999999999999</v>
      </c>
    </row>
    <row r="1814" spans="1:2" x14ac:dyDescent="0.35">
      <c r="A1814" s="3">
        <v>42445.416666666664</v>
      </c>
      <c r="B1814">
        <v>0.34</v>
      </c>
    </row>
    <row r="1815" spans="1:2" x14ac:dyDescent="0.35">
      <c r="A1815" s="3">
        <v>42445.458333333336</v>
      </c>
      <c r="B1815">
        <v>0.34499999999999997</v>
      </c>
    </row>
    <row r="1816" spans="1:2" x14ac:dyDescent="0.35">
      <c r="A1816" s="3">
        <v>42445.5</v>
      </c>
      <c r="B1816">
        <v>0.318</v>
      </c>
    </row>
    <row r="1817" spans="1:2" x14ac:dyDescent="0.35">
      <c r="A1817" s="3">
        <v>42445.541666666664</v>
      </c>
      <c r="B1817">
        <v>0.26400000000000001</v>
      </c>
    </row>
    <row r="1818" spans="1:2" x14ac:dyDescent="0.35">
      <c r="A1818" s="3">
        <v>42445.583333333336</v>
      </c>
      <c r="B1818">
        <v>0.182</v>
      </c>
    </row>
    <row r="1819" spans="1:2" x14ac:dyDescent="0.35">
      <c r="A1819" s="3">
        <v>42445.625</v>
      </c>
      <c r="B1819">
        <v>9.5000000000000001E-2</v>
      </c>
    </row>
    <row r="1820" spans="1:2" x14ac:dyDescent="0.35">
      <c r="A1820" s="3">
        <v>42445.666666666664</v>
      </c>
      <c r="B1820">
        <v>2.3E-2</v>
      </c>
    </row>
    <row r="1821" spans="1:2" x14ac:dyDescent="0.35">
      <c r="A1821" s="3">
        <v>42445.708333333336</v>
      </c>
      <c r="B1821">
        <v>0</v>
      </c>
    </row>
    <row r="1822" spans="1:2" x14ac:dyDescent="0.35">
      <c r="A1822" s="3">
        <v>42445.75</v>
      </c>
      <c r="B1822">
        <v>0</v>
      </c>
    </row>
    <row r="1823" spans="1:2" x14ac:dyDescent="0.35">
      <c r="A1823" s="3">
        <v>42445.791666666664</v>
      </c>
      <c r="B1823">
        <v>0</v>
      </c>
    </row>
    <row r="1824" spans="1:2" x14ac:dyDescent="0.35">
      <c r="A1824" s="3">
        <v>42445.833333333336</v>
      </c>
      <c r="B1824">
        <v>0</v>
      </c>
    </row>
    <row r="1825" spans="1:2" x14ac:dyDescent="0.35">
      <c r="A1825" s="3">
        <v>42445.875</v>
      </c>
      <c r="B1825">
        <v>0</v>
      </c>
    </row>
    <row r="1826" spans="1:2" x14ac:dyDescent="0.35">
      <c r="A1826" s="3">
        <v>42445.916666666664</v>
      </c>
      <c r="B1826">
        <v>0</v>
      </c>
    </row>
    <row r="1827" spans="1:2" x14ac:dyDescent="0.35">
      <c r="A1827" s="3">
        <v>42445.958333333336</v>
      </c>
      <c r="B1827">
        <v>0</v>
      </c>
    </row>
    <row r="1828" spans="1:2" x14ac:dyDescent="0.35">
      <c r="A1828" s="3">
        <v>42446</v>
      </c>
      <c r="B1828">
        <v>0</v>
      </c>
    </row>
    <row r="1829" spans="1:2" x14ac:dyDescent="0.35">
      <c r="A1829" s="3">
        <v>42446.041666666664</v>
      </c>
      <c r="B1829">
        <v>0</v>
      </c>
    </row>
    <row r="1830" spans="1:2" x14ac:dyDescent="0.35">
      <c r="A1830" s="3">
        <v>42446.083333333336</v>
      </c>
      <c r="B1830">
        <v>0</v>
      </c>
    </row>
    <row r="1831" spans="1:2" x14ac:dyDescent="0.35">
      <c r="A1831" s="3">
        <v>42446.125</v>
      </c>
      <c r="B1831">
        <v>0</v>
      </c>
    </row>
    <row r="1832" spans="1:2" x14ac:dyDescent="0.35">
      <c r="A1832" s="3">
        <v>42446.166666666664</v>
      </c>
      <c r="B1832">
        <v>0</v>
      </c>
    </row>
    <row r="1833" spans="1:2" x14ac:dyDescent="0.35">
      <c r="A1833" s="3">
        <v>42446.208333333336</v>
      </c>
      <c r="B1833">
        <v>7.0000000000000001E-3</v>
      </c>
    </row>
    <row r="1834" spans="1:2" x14ac:dyDescent="0.35">
      <c r="A1834" s="3">
        <v>42446.25</v>
      </c>
      <c r="B1834">
        <v>8.4000000000000005E-2</v>
      </c>
    </row>
    <row r="1835" spans="1:2" x14ac:dyDescent="0.35">
      <c r="A1835" s="3">
        <v>42446.291666666664</v>
      </c>
      <c r="B1835">
        <v>0.2</v>
      </c>
    </row>
    <row r="1836" spans="1:2" x14ac:dyDescent="0.35">
      <c r="A1836" s="3">
        <v>42446.333333333336</v>
      </c>
      <c r="B1836">
        <v>0.318</v>
      </c>
    </row>
    <row r="1837" spans="1:2" x14ac:dyDescent="0.35">
      <c r="A1837" s="3">
        <v>42446.375</v>
      </c>
      <c r="B1837">
        <v>0.39800000000000002</v>
      </c>
    </row>
    <row r="1838" spans="1:2" x14ac:dyDescent="0.35">
      <c r="A1838" s="3">
        <v>42446.416666666664</v>
      </c>
      <c r="B1838">
        <v>0.442</v>
      </c>
    </row>
    <row r="1839" spans="1:2" x14ac:dyDescent="0.35">
      <c r="A1839" s="3">
        <v>42446.458333333336</v>
      </c>
      <c r="B1839">
        <v>0.44900000000000001</v>
      </c>
    </row>
    <row r="1840" spans="1:2" x14ac:dyDescent="0.35">
      <c r="A1840" s="3">
        <v>42446.5</v>
      </c>
      <c r="B1840">
        <v>0.42099999999999999</v>
      </c>
    </row>
    <row r="1841" spans="1:2" x14ac:dyDescent="0.35">
      <c r="A1841" s="3">
        <v>42446.541666666664</v>
      </c>
      <c r="B1841">
        <v>0.35299999999999998</v>
      </c>
    </row>
    <row r="1842" spans="1:2" x14ac:dyDescent="0.35">
      <c r="A1842" s="3">
        <v>42446.583333333336</v>
      </c>
      <c r="B1842">
        <v>0.25700000000000001</v>
      </c>
    </row>
    <row r="1843" spans="1:2" x14ac:dyDescent="0.35">
      <c r="A1843" s="3">
        <v>42446.625</v>
      </c>
      <c r="B1843">
        <v>0.15</v>
      </c>
    </row>
    <row r="1844" spans="1:2" x14ac:dyDescent="0.35">
      <c r="A1844" s="3">
        <v>42446.666666666664</v>
      </c>
      <c r="B1844">
        <v>4.3999999999999997E-2</v>
      </c>
    </row>
    <row r="1845" spans="1:2" x14ac:dyDescent="0.35">
      <c r="A1845" s="3">
        <v>42446.708333333336</v>
      </c>
      <c r="B1845">
        <v>0</v>
      </c>
    </row>
    <row r="1846" spans="1:2" x14ac:dyDescent="0.35">
      <c r="A1846" s="3">
        <v>42446.75</v>
      </c>
      <c r="B1846">
        <v>0</v>
      </c>
    </row>
    <row r="1847" spans="1:2" x14ac:dyDescent="0.35">
      <c r="A1847" s="3">
        <v>42446.791666666664</v>
      </c>
      <c r="B1847">
        <v>0</v>
      </c>
    </row>
    <row r="1848" spans="1:2" x14ac:dyDescent="0.35">
      <c r="A1848" s="3">
        <v>42446.833333333336</v>
      </c>
      <c r="B1848">
        <v>0</v>
      </c>
    </row>
    <row r="1849" spans="1:2" x14ac:dyDescent="0.35">
      <c r="A1849" s="3">
        <v>42446.875</v>
      </c>
      <c r="B1849">
        <v>0</v>
      </c>
    </row>
    <row r="1850" spans="1:2" x14ac:dyDescent="0.35">
      <c r="A1850" s="3">
        <v>42446.916666666664</v>
      </c>
      <c r="B1850">
        <v>0</v>
      </c>
    </row>
    <row r="1851" spans="1:2" x14ac:dyDescent="0.35">
      <c r="A1851" s="3">
        <v>42446.958333333336</v>
      </c>
      <c r="B1851">
        <v>0</v>
      </c>
    </row>
    <row r="1852" spans="1:2" x14ac:dyDescent="0.35">
      <c r="A1852" s="3">
        <v>42447</v>
      </c>
      <c r="B1852">
        <v>0</v>
      </c>
    </row>
    <row r="1853" spans="1:2" x14ac:dyDescent="0.35">
      <c r="A1853" s="3">
        <v>42447.041666666664</v>
      </c>
      <c r="B1853">
        <v>0</v>
      </c>
    </row>
    <row r="1854" spans="1:2" x14ac:dyDescent="0.35">
      <c r="A1854" s="3">
        <v>42447.083333333336</v>
      </c>
      <c r="B1854">
        <v>0</v>
      </c>
    </row>
    <row r="1855" spans="1:2" x14ac:dyDescent="0.35">
      <c r="A1855" s="3">
        <v>42447.125</v>
      </c>
      <c r="B1855">
        <v>0</v>
      </c>
    </row>
    <row r="1856" spans="1:2" x14ac:dyDescent="0.35">
      <c r="A1856" s="3">
        <v>42447.166666666664</v>
      </c>
      <c r="B1856">
        <v>0</v>
      </c>
    </row>
    <row r="1857" spans="1:2" x14ac:dyDescent="0.35">
      <c r="A1857" s="3">
        <v>42447.208333333336</v>
      </c>
      <c r="B1857">
        <v>1.4E-2</v>
      </c>
    </row>
    <row r="1858" spans="1:2" x14ac:dyDescent="0.35">
      <c r="A1858" s="3">
        <v>42447.25</v>
      </c>
      <c r="B1858">
        <v>0.13700000000000001</v>
      </c>
    </row>
    <row r="1859" spans="1:2" x14ac:dyDescent="0.35">
      <c r="A1859" s="3">
        <v>42447.291666666664</v>
      </c>
      <c r="B1859">
        <v>0.29699999999999999</v>
      </c>
    </row>
    <row r="1860" spans="1:2" x14ac:dyDescent="0.35">
      <c r="A1860" s="3">
        <v>42447.333333333336</v>
      </c>
      <c r="B1860">
        <v>0.442</v>
      </c>
    </row>
    <row r="1861" spans="1:2" x14ac:dyDescent="0.35">
      <c r="A1861" s="3">
        <v>42447.375</v>
      </c>
      <c r="B1861">
        <v>0.53600000000000003</v>
      </c>
    </row>
    <row r="1862" spans="1:2" x14ac:dyDescent="0.35">
      <c r="A1862" s="3">
        <v>42447.416666666664</v>
      </c>
      <c r="B1862">
        <v>0.58699999999999997</v>
      </c>
    </row>
    <row r="1863" spans="1:2" x14ac:dyDescent="0.35">
      <c r="A1863" s="3">
        <v>42447.458333333336</v>
      </c>
      <c r="B1863">
        <v>0.59599999999999997</v>
      </c>
    </row>
    <row r="1864" spans="1:2" x14ac:dyDescent="0.35">
      <c r="A1864" s="3">
        <v>42447.5</v>
      </c>
      <c r="B1864">
        <v>0.56299999999999994</v>
      </c>
    </row>
    <row r="1865" spans="1:2" x14ac:dyDescent="0.35">
      <c r="A1865" s="3">
        <v>42447.541666666664</v>
      </c>
      <c r="B1865">
        <v>0.48699999999999999</v>
      </c>
    </row>
    <row r="1866" spans="1:2" x14ac:dyDescent="0.35">
      <c r="A1866" s="3">
        <v>42447.583333333336</v>
      </c>
      <c r="B1866">
        <v>0.373</v>
      </c>
    </row>
    <row r="1867" spans="1:2" x14ac:dyDescent="0.35">
      <c r="A1867" s="3">
        <v>42447.625</v>
      </c>
      <c r="B1867">
        <v>0.22700000000000001</v>
      </c>
    </row>
    <row r="1868" spans="1:2" x14ac:dyDescent="0.35">
      <c r="A1868" s="3">
        <v>42447.666666666664</v>
      </c>
      <c r="B1868">
        <v>7.1999999999999995E-2</v>
      </c>
    </row>
    <row r="1869" spans="1:2" x14ac:dyDescent="0.35">
      <c r="A1869" s="3">
        <v>42447.708333333336</v>
      </c>
      <c r="B1869">
        <v>0</v>
      </c>
    </row>
    <row r="1870" spans="1:2" x14ac:dyDescent="0.35">
      <c r="A1870" s="3">
        <v>42447.75</v>
      </c>
      <c r="B1870">
        <v>0</v>
      </c>
    </row>
    <row r="1871" spans="1:2" x14ac:dyDescent="0.35">
      <c r="A1871" s="3">
        <v>42447.791666666664</v>
      </c>
      <c r="B1871">
        <v>0</v>
      </c>
    </row>
    <row r="1872" spans="1:2" x14ac:dyDescent="0.35">
      <c r="A1872" s="3">
        <v>42447.833333333336</v>
      </c>
      <c r="B1872">
        <v>0</v>
      </c>
    </row>
    <row r="1873" spans="1:2" x14ac:dyDescent="0.35">
      <c r="A1873" s="3">
        <v>42447.875</v>
      </c>
      <c r="B1873">
        <v>0</v>
      </c>
    </row>
    <row r="1874" spans="1:2" x14ac:dyDescent="0.35">
      <c r="A1874" s="3">
        <v>42447.916666666664</v>
      </c>
      <c r="B1874">
        <v>0</v>
      </c>
    </row>
    <row r="1875" spans="1:2" x14ac:dyDescent="0.35">
      <c r="A1875" s="3">
        <v>42447.958333333336</v>
      </c>
      <c r="B1875">
        <v>0</v>
      </c>
    </row>
    <row r="1876" spans="1:2" x14ac:dyDescent="0.35">
      <c r="A1876" s="3">
        <v>42448</v>
      </c>
      <c r="B1876">
        <v>0</v>
      </c>
    </row>
    <row r="1877" spans="1:2" x14ac:dyDescent="0.35">
      <c r="A1877" s="3">
        <v>42448.041666666664</v>
      </c>
      <c r="B1877">
        <v>0</v>
      </c>
    </row>
    <row r="1878" spans="1:2" x14ac:dyDescent="0.35">
      <c r="A1878" s="3">
        <v>42448.083333333336</v>
      </c>
      <c r="B1878">
        <v>0</v>
      </c>
    </row>
    <row r="1879" spans="1:2" x14ac:dyDescent="0.35">
      <c r="A1879" s="3">
        <v>42448.125</v>
      </c>
      <c r="B1879">
        <v>0</v>
      </c>
    </row>
    <row r="1880" spans="1:2" x14ac:dyDescent="0.35">
      <c r="A1880" s="3">
        <v>42448.166666666664</v>
      </c>
      <c r="B1880">
        <v>0</v>
      </c>
    </row>
    <row r="1881" spans="1:2" x14ac:dyDescent="0.35">
      <c r="A1881" s="3">
        <v>42448.208333333336</v>
      </c>
      <c r="B1881">
        <v>2.9000000000000001E-2</v>
      </c>
    </row>
    <row r="1882" spans="1:2" x14ac:dyDescent="0.35">
      <c r="A1882" s="3">
        <v>42448.25</v>
      </c>
      <c r="B1882">
        <v>0.182</v>
      </c>
    </row>
    <row r="1883" spans="1:2" x14ac:dyDescent="0.35">
      <c r="A1883" s="3">
        <v>42448.291666666664</v>
      </c>
      <c r="B1883">
        <v>0.35399999999999998</v>
      </c>
    </row>
    <row r="1884" spans="1:2" x14ac:dyDescent="0.35">
      <c r="A1884" s="3">
        <v>42448.333333333336</v>
      </c>
      <c r="B1884">
        <v>0.5</v>
      </c>
    </row>
    <row r="1885" spans="1:2" x14ac:dyDescent="0.35">
      <c r="A1885" s="3">
        <v>42448.375</v>
      </c>
      <c r="B1885">
        <v>0.60499999999999998</v>
      </c>
    </row>
    <row r="1886" spans="1:2" x14ac:dyDescent="0.35">
      <c r="A1886" s="3">
        <v>42448.416666666664</v>
      </c>
      <c r="B1886">
        <v>0.66600000000000004</v>
      </c>
    </row>
    <row r="1887" spans="1:2" x14ac:dyDescent="0.35">
      <c r="A1887" s="3">
        <v>42448.458333333336</v>
      </c>
      <c r="B1887">
        <v>0.67600000000000005</v>
      </c>
    </row>
    <row r="1888" spans="1:2" x14ac:dyDescent="0.35">
      <c r="A1888" s="3">
        <v>42448.5</v>
      </c>
      <c r="B1888">
        <v>0.63500000000000001</v>
      </c>
    </row>
    <row r="1889" spans="1:2" x14ac:dyDescent="0.35">
      <c r="A1889" s="3">
        <v>42448.541666666664</v>
      </c>
      <c r="B1889">
        <v>0.54800000000000004</v>
      </c>
    </row>
    <row r="1890" spans="1:2" x14ac:dyDescent="0.35">
      <c r="A1890" s="3">
        <v>42448.583333333336</v>
      </c>
      <c r="B1890">
        <v>0.41899999999999998</v>
      </c>
    </row>
    <row r="1891" spans="1:2" x14ac:dyDescent="0.35">
      <c r="A1891" s="3">
        <v>42448.625</v>
      </c>
      <c r="B1891">
        <v>0.25600000000000001</v>
      </c>
    </row>
    <row r="1892" spans="1:2" x14ac:dyDescent="0.35">
      <c r="A1892" s="3">
        <v>42448.666666666664</v>
      </c>
      <c r="B1892">
        <v>8.4000000000000005E-2</v>
      </c>
    </row>
    <row r="1893" spans="1:2" x14ac:dyDescent="0.35">
      <c r="A1893" s="3">
        <v>42448.708333333336</v>
      </c>
      <c r="B1893">
        <v>1E-3</v>
      </c>
    </row>
    <row r="1894" spans="1:2" x14ac:dyDescent="0.35">
      <c r="A1894" s="3">
        <v>42448.75</v>
      </c>
      <c r="B1894">
        <v>0</v>
      </c>
    </row>
    <row r="1895" spans="1:2" x14ac:dyDescent="0.35">
      <c r="A1895" s="3">
        <v>42448.791666666664</v>
      </c>
      <c r="B1895">
        <v>0</v>
      </c>
    </row>
    <row r="1896" spans="1:2" x14ac:dyDescent="0.35">
      <c r="A1896" s="3">
        <v>42448.833333333336</v>
      </c>
      <c r="B1896">
        <v>0</v>
      </c>
    </row>
    <row r="1897" spans="1:2" x14ac:dyDescent="0.35">
      <c r="A1897" s="3">
        <v>42448.875</v>
      </c>
      <c r="B1897">
        <v>0</v>
      </c>
    </row>
    <row r="1898" spans="1:2" x14ac:dyDescent="0.35">
      <c r="A1898" s="3">
        <v>42448.916666666664</v>
      </c>
      <c r="B1898">
        <v>0</v>
      </c>
    </row>
    <row r="1899" spans="1:2" x14ac:dyDescent="0.35">
      <c r="A1899" s="3">
        <v>42448.958333333336</v>
      </c>
      <c r="B1899">
        <v>0</v>
      </c>
    </row>
    <row r="1900" spans="1:2" x14ac:dyDescent="0.35">
      <c r="A1900" s="3">
        <v>42449</v>
      </c>
      <c r="B1900">
        <v>0</v>
      </c>
    </row>
    <row r="1901" spans="1:2" x14ac:dyDescent="0.35">
      <c r="A1901" s="3">
        <v>42449.041666666664</v>
      </c>
      <c r="B1901">
        <v>0</v>
      </c>
    </row>
    <row r="1902" spans="1:2" x14ac:dyDescent="0.35">
      <c r="A1902" s="3">
        <v>42449.083333333336</v>
      </c>
      <c r="B1902">
        <v>0</v>
      </c>
    </row>
    <row r="1903" spans="1:2" x14ac:dyDescent="0.35">
      <c r="A1903" s="3">
        <v>42449.125</v>
      </c>
      <c r="B1903">
        <v>0</v>
      </c>
    </row>
    <row r="1904" spans="1:2" x14ac:dyDescent="0.35">
      <c r="A1904" s="3">
        <v>42449.166666666664</v>
      </c>
      <c r="B1904">
        <v>0</v>
      </c>
    </row>
    <row r="1905" spans="1:2" x14ac:dyDescent="0.35">
      <c r="A1905" s="3">
        <v>42449.208333333336</v>
      </c>
      <c r="B1905">
        <v>2.8000000000000001E-2</v>
      </c>
    </row>
    <row r="1906" spans="1:2" x14ac:dyDescent="0.35">
      <c r="A1906" s="3">
        <v>42449.25</v>
      </c>
      <c r="B1906">
        <v>0.16</v>
      </c>
    </row>
    <row r="1907" spans="1:2" x14ac:dyDescent="0.35">
      <c r="A1907" s="3">
        <v>42449.291666666664</v>
      </c>
      <c r="B1907">
        <v>0.32100000000000001</v>
      </c>
    </row>
    <row r="1908" spans="1:2" x14ac:dyDescent="0.35">
      <c r="A1908" s="3">
        <v>42449.333333333336</v>
      </c>
      <c r="B1908">
        <v>0.46500000000000002</v>
      </c>
    </row>
    <row r="1909" spans="1:2" x14ac:dyDescent="0.35">
      <c r="A1909" s="3">
        <v>42449.375</v>
      </c>
      <c r="B1909">
        <v>0.57499999999999996</v>
      </c>
    </row>
    <row r="1910" spans="1:2" x14ac:dyDescent="0.35">
      <c r="A1910" s="3">
        <v>42449.416666666664</v>
      </c>
      <c r="B1910">
        <v>0.625</v>
      </c>
    </row>
    <row r="1911" spans="1:2" x14ac:dyDescent="0.35">
      <c r="A1911" s="3">
        <v>42449.458333333336</v>
      </c>
      <c r="B1911">
        <v>0.628</v>
      </c>
    </row>
    <row r="1912" spans="1:2" x14ac:dyDescent="0.35">
      <c r="A1912" s="3">
        <v>42449.5</v>
      </c>
      <c r="B1912">
        <v>0.57399999999999995</v>
      </c>
    </row>
    <row r="1913" spans="1:2" x14ac:dyDescent="0.35">
      <c r="A1913" s="3">
        <v>42449.541666666664</v>
      </c>
      <c r="B1913">
        <v>0.47</v>
      </c>
    </row>
    <row r="1914" spans="1:2" x14ac:dyDescent="0.35">
      <c r="A1914" s="3">
        <v>42449.583333333336</v>
      </c>
      <c r="B1914">
        <v>0.32700000000000001</v>
      </c>
    </row>
    <row r="1915" spans="1:2" x14ac:dyDescent="0.35">
      <c r="A1915" s="3">
        <v>42449.625</v>
      </c>
      <c r="B1915">
        <v>0.17399999999999999</v>
      </c>
    </row>
    <row r="1916" spans="1:2" x14ac:dyDescent="0.35">
      <c r="A1916" s="3">
        <v>42449.666666666664</v>
      </c>
      <c r="B1916">
        <v>4.4999999999999998E-2</v>
      </c>
    </row>
    <row r="1917" spans="1:2" x14ac:dyDescent="0.35">
      <c r="A1917" s="3">
        <v>42449.708333333336</v>
      </c>
      <c r="B1917">
        <v>0</v>
      </c>
    </row>
    <row r="1918" spans="1:2" x14ac:dyDescent="0.35">
      <c r="A1918" s="3">
        <v>42449.75</v>
      </c>
      <c r="B1918">
        <v>0</v>
      </c>
    </row>
    <row r="1919" spans="1:2" x14ac:dyDescent="0.35">
      <c r="A1919" s="3">
        <v>42449.791666666664</v>
      </c>
      <c r="B1919">
        <v>0</v>
      </c>
    </row>
    <row r="1920" spans="1:2" x14ac:dyDescent="0.35">
      <c r="A1920" s="3">
        <v>42449.833333333336</v>
      </c>
      <c r="B1920">
        <v>0</v>
      </c>
    </row>
    <row r="1921" spans="1:2" x14ac:dyDescent="0.35">
      <c r="A1921" s="3">
        <v>42449.875</v>
      </c>
      <c r="B1921">
        <v>0</v>
      </c>
    </row>
    <row r="1922" spans="1:2" x14ac:dyDescent="0.35">
      <c r="A1922" s="3">
        <v>42449.916666666664</v>
      </c>
      <c r="B1922">
        <v>0</v>
      </c>
    </row>
    <row r="1923" spans="1:2" x14ac:dyDescent="0.35">
      <c r="A1923" s="3">
        <v>42449.958333333336</v>
      </c>
      <c r="B1923">
        <v>0</v>
      </c>
    </row>
    <row r="1924" spans="1:2" x14ac:dyDescent="0.35">
      <c r="A1924" s="3">
        <v>42450</v>
      </c>
      <c r="B1924">
        <v>0</v>
      </c>
    </row>
    <row r="1925" spans="1:2" x14ac:dyDescent="0.35">
      <c r="A1925" s="3">
        <v>42450.041666666664</v>
      </c>
      <c r="B1925">
        <v>0</v>
      </c>
    </row>
    <row r="1926" spans="1:2" x14ac:dyDescent="0.35">
      <c r="A1926" s="3">
        <v>42450.083333333336</v>
      </c>
      <c r="B1926">
        <v>0</v>
      </c>
    </row>
    <row r="1927" spans="1:2" x14ac:dyDescent="0.35">
      <c r="A1927" s="3">
        <v>42450.125</v>
      </c>
      <c r="B1927">
        <v>0</v>
      </c>
    </row>
    <row r="1928" spans="1:2" x14ac:dyDescent="0.35">
      <c r="A1928" s="3">
        <v>42450.166666666664</v>
      </c>
      <c r="B1928">
        <v>0</v>
      </c>
    </row>
    <row r="1929" spans="1:2" x14ac:dyDescent="0.35">
      <c r="A1929" s="3">
        <v>42450.208333333336</v>
      </c>
      <c r="B1929">
        <v>1.2999999999999999E-2</v>
      </c>
    </row>
    <row r="1930" spans="1:2" x14ac:dyDescent="0.35">
      <c r="A1930" s="3">
        <v>42450.25</v>
      </c>
      <c r="B1930">
        <v>0.10299999999999999</v>
      </c>
    </row>
    <row r="1931" spans="1:2" x14ac:dyDescent="0.35">
      <c r="A1931" s="3">
        <v>42450.291666666664</v>
      </c>
      <c r="B1931">
        <v>0.23300000000000001</v>
      </c>
    </row>
    <row r="1932" spans="1:2" x14ac:dyDescent="0.35">
      <c r="A1932" s="3">
        <v>42450.333333333336</v>
      </c>
      <c r="B1932">
        <v>0.371</v>
      </c>
    </row>
    <row r="1933" spans="1:2" x14ac:dyDescent="0.35">
      <c r="A1933" s="3">
        <v>42450.375</v>
      </c>
      <c r="B1933">
        <v>0.48</v>
      </c>
    </row>
    <row r="1934" spans="1:2" x14ac:dyDescent="0.35">
      <c r="A1934" s="3">
        <v>42450.416666666664</v>
      </c>
      <c r="B1934">
        <v>0.54300000000000004</v>
      </c>
    </row>
    <row r="1935" spans="1:2" x14ac:dyDescent="0.35">
      <c r="A1935" s="3">
        <v>42450.458333333336</v>
      </c>
      <c r="B1935">
        <v>0.55000000000000004</v>
      </c>
    </row>
    <row r="1936" spans="1:2" x14ac:dyDescent="0.35">
      <c r="A1936" s="3">
        <v>42450.5</v>
      </c>
      <c r="B1936">
        <v>0.499</v>
      </c>
    </row>
    <row r="1937" spans="1:2" x14ac:dyDescent="0.35">
      <c r="A1937" s="3">
        <v>42450.541666666664</v>
      </c>
      <c r="B1937">
        <v>0.41099999999999998</v>
      </c>
    </row>
    <row r="1938" spans="1:2" x14ac:dyDescent="0.35">
      <c r="A1938" s="3">
        <v>42450.583333333336</v>
      </c>
      <c r="B1938">
        <v>0.30299999999999999</v>
      </c>
    </row>
    <row r="1939" spans="1:2" x14ac:dyDescent="0.35">
      <c r="A1939" s="3">
        <v>42450.625</v>
      </c>
      <c r="B1939">
        <v>0.17299999999999999</v>
      </c>
    </row>
    <row r="1940" spans="1:2" x14ac:dyDescent="0.35">
      <c r="A1940" s="3">
        <v>42450.666666666664</v>
      </c>
      <c r="B1940">
        <v>5.1999999999999998E-2</v>
      </c>
    </row>
    <row r="1941" spans="1:2" x14ac:dyDescent="0.35">
      <c r="A1941" s="3">
        <v>42450.708333333336</v>
      </c>
      <c r="B1941">
        <v>0</v>
      </c>
    </row>
    <row r="1942" spans="1:2" x14ac:dyDescent="0.35">
      <c r="A1942" s="3">
        <v>42450.75</v>
      </c>
      <c r="B1942">
        <v>0</v>
      </c>
    </row>
    <row r="1943" spans="1:2" x14ac:dyDescent="0.35">
      <c r="A1943" s="3">
        <v>42450.791666666664</v>
      </c>
      <c r="B1943">
        <v>0</v>
      </c>
    </row>
    <row r="1944" spans="1:2" x14ac:dyDescent="0.35">
      <c r="A1944" s="3">
        <v>42450.833333333336</v>
      </c>
      <c r="B1944">
        <v>0</v>
      </c>
    </row>
    <row r="1945" spans="1:2" x14ac:dyDescent="0.35">
      <c r="A1945" s="3">
        <v>42450.875</v>
      </c>
      <c r="B1945">
        <v>0</v>
      </c>
    </row>
    <row r="1946" spans="1:2" x14ac:dyDescent="0.35">
      <c r="A1946" s="3">
        <v>42450.916666666664</v>
      </c>
      <c r="B1946">
        <v>0</v>
      </c>
    </row>
    <row r="1947" spans="1:2" x14ac:dyDescent="0.35">
      <c r="A1947" s="3">
        <v>42450.958333333336</v>
      </c>
      <c r="B1947">
        <v>0</v>
      </c>
    </row>
    <row r="1948" spans="1:2" x14ac:dyDescent="0.35">
      <c r="A1948" s="3">
        <v>42451</v>
      </c>
      <c r="B1948">
        <v>0</v>
      </c>
    </row>
    <row r="1949" spans="1:2" x14ac:dyDescent="0.35">
      <c r="A1949" s="3">
        <v>42451.041666666664</v>
      </c>
      <c r="B1949">
        <v>0</v>
      </c>
    </row>
    <row r="1950" spans="1:2" x14ac:dyDescent="0.35">
      <c r="A1950" s="3">
        <v>42451.083333333336</v>
      </c>
      <c r="B1950">
        <v>0</v>
      </c>
    </row>
    <row r="1951" spans="1:2" x14ac:dyDescent="0.35">
      <c r="A1951" s="3">
        <v>42451.125</v>
      </c>
      <c r="B1951">
        <v>0</v>
      </c>
    </row>
    <row r="1952" spans="1:2" x14ac:dyDescent="0.35">
      <c r="A1952" s="3">
        <v>42451.166666666664</v>
      </c>
      <c r="B1952">
        <v>0</v>
      </c>
    </row>
    <row r="1953" spans="1:2" x14ac:dyDescent="0.35">
      <c r="A1953" s="3">
        <v>42451.208333333336</v>
      </c>
      <c r="B1953">
        <v>2.1999999999999999E-2</v>
      </c>
    </row>
    <row r="1954" spans="1:2" x14ac:dyDescent="0.35">
      <c r="A1954" s="3">
        <v>42451.25</v>
      </c>
      <c r="B1954">
        <v>0.14000000000000001</v>
      </c>
    </row>
    <row r="1955" spans="1:2" x14ac:dyDescent="0.35">
      <c r="A1955" s="3">
        <v>42451.291666666664</v>
      </c>
      <c r="B1955">
        <v>0.29499999999999998</v>
      </c>
    </row>
    <row r="1956" spans="1:2" x14ac:dyDescent="0.35">
      <c r="A1956" s="3">
        <v>42451.333333333336</v>
      </c>
      <c r="B1956">
        <v>0.433</v>
      </c>
    </row>
    <row r="1957" spans="1:2" x14ac:dyDescent="0.35">
      <c r="A1957" s="3">
        <v>42451.375</v>
      </c>
      <c r="B1957">
        <v>0.52900000000000003</v>
      </c>
    </row>
    <row r="1958" spans="1:2" x14ac:dyDescent="0.35">
      <c r="A1958" s="3">
        <v>42451.416666666664</v>
      </c>
      <c r="B1958">
        <v>0.57699999999999996</v>
      </c>
    </row>
    <row r="1959" spans="1:2" x14ac:dyDescent="0.35">
      <c r="A1959" s="3">
        <v>42451.458333333336</v>
      </c>
      <c r="B1959">
        <v>0.56599999999999995</v>
      </c>
    </row>
    <row r="1960" spans="1:2" x14ac:dyDescent="0.35">
      <c r="A1960" s="3">
        <v>42451.5</v>
      </c>
      <c r="B1960">
        <v>0.47699999999999998</v>
      </c>
    </row>
    <row r="1961" spans="1:2" x14ac:dyDescent="0.35">
      <c r="A1961" s="3">
        <v>42451.541666666664</v>
      </c>
      <c r="B1961">
        <v>0.372</v>
      </c>
    </row>
    <row r="1962" spans="1:2" x14ac:dyDescent="0.35">
      <c r="A1962" s="3">
        <v>42451.583333333336</v>
      </c>
      <c r="B1962">
        <v>0.26400000000000001</v>
      </c>
    </row>
    <row r="1963" spans="1:2" x14ac:dyDescent="0.35">
      <c r="A1963" s="3">
        <v>42451.625</v>
      </c>
      <c r="B1963">
        <v>0.158</v>
      </c>
    </row>
    <row r="1964" spans="1:2" x14ac:dyDescent="0.35">
      <c r="A1964" s="3">
        <v>42451.666666666664</v>
      </c>
      <c r="B1964">
        <v>0.05</v>
      </c>
    </row>
    <row r="1965" spans="1:2" x14ac:dyDescent="0.35">
      <c r="A1965" s="3">
        <v>42451.708333333336</v>
      </c>
      <c r="B1965">
        <v>1E-3</v>
      </c>
    </row>
    <row r="1966" spans="1:2" x14ac:dyDescent="0.35">
      <c r="A1966" s="3">
        <v>42451.75</v>
      </c>
      <c r="B1966">
        <v>0</v>
      </c>
    </row>
    <row r="1967" spans="1:2" x14ac:dyDescent="0.35">
      <c r="A1967" s="3">
        <v>42451.791666666664</v>
      </c>
      <c r="B1967">
        <v>0</v>
      </c>
    </row>
    <row r="1968" spans="1:2" x14ac:dyDescent="0.35">
      <c r="A1968" s="3">
        <v>42451.833333333336</v>
      </c>
      <c r="B1968">
        <v>0</v>
      </c>
    </row>
    <row r="1969" spans="1:2" x14ac:dyDescent="0.35">
      <c r="A1969" s="3">
        <v>42451.875</v>
      </c>
      <c r="B1969">
        <v>0</v>
      </c>
    </row>
    <row r="1970" spans="1:2" x14ac:dyDescent="0.35">
      <c r="A1970" s="3">
        <v>42451.916666666664</v>
      </c>
      <c r="B1970">
        <v>0</v>
      </c>
    </row>
    <row r="1971" spans="1:2" x14ac:dyDescent="0.35">
      <c r="A1971" s="3">
        <v>42451.958333333336</v>
      </c>
      <c r="B1971">
        <v>0</v>
      </c>
    </row>
    <row r="1972" spans="1:2" x14ac:dyDescent="0.35">
      <c r="A1972" s="3">
        <v>42452</v>
      </c>
      <c r="B1972">
        <v>0</v>
      </c>
    </row>
    <row r="1973" spans="1:2" x14ac:dyDescent="0.35">
      <c r="A1973" s="3">
        <v>42452.041666666664</v>
      </c>
      <c r="B1973">
        <v>0</v>
      </c>
    </row>
    <row r="1974" spans="1:2" x14ac:dyDescent="0.35">
      <c r="A1974" s="3">
        <v>42452.083333333336</v>
      </c>
      <c r="B1974">
        <v>0</v>
      </c>
    </row>
    <row r="1975" spans="1:2" x14ac:dyDescent="0.35">
      <c r="A1975" s="3">
        <v>42452.125</v>
      </c>
      <c r="B1975">
        <v>0</v>
      </c>
    </row>
    <row r="1976" spans="1:2" x14ac:dyDescent="0.35">
      <c r="A1976" s="3">
        <v>42452.166666666664</v>
      </c>
      <c r="B1976">
        <v>0</v>
      </c>
    </row>
    <row r="1977" spans="1:2" x14ac:dyDescent="0.35">
      <c r="A1977" s="3">
        <v>42452.208333333336</v>
      </c>
      <c r="B1977">
        <v>1.4E-2</v>
      </c>
    </row>
    <row r="1978" spans="1:2" x14ac:dyDescent="0.35">
      <c r="A1978" s="3">
        <v>42452.25</v>
      </c>
      <c r="B1978">
        <v>9.4E-2</v>
      </c>
    </row>
    <row r="1979" spans="1:2" x14ac:dyDescent="0.35">
      <c r="A1979" s="3">
        <v>42452.291666666664</v>
      </c>
      <c r="B1979">
        <v>0.19400000000000001</v>
      </c>
    </row>
    <row r="1980" spans="1:2" x14ac:dyDescent="0.35">
      <c r="A1980" s="3">
        <v>42452.333333333336</v>
      </c>
      <c r="B1980">
        <v>0.28100000000000003</v>
      </c>
    </row>
    <row r="1981" spans="1:2" x14ac:dyDescent="0.35">
      <c r="A1981" s="3">
        <v>42452.375</v>
      </c>
      <c r="B1981">
        <v>0.34499999999999997</v>
      </c>
    </row>
    <row r="1982" spans="1:2" x14ac:dyDescent="0.35">
      <c r="A1982" s="3">
        <v>42452.416666666664</v>
      </c>
      <c r="B1982">
        <v>0.38300000000000001</v>
      </c>
    </row>
    <row r="1983" spans="1:2" x14ac:dyDescent="0.35">
      <c r="A1983" s="3">
        <v>42452.458333333336</v>
      </c>
      <c r="B1983">
        <v>0.39600000000000002</v>
      </c>
    </row>
    <row r="1984" spans="1:2" x14ac:dyDescent="0.35">
      <c r="A1984" s="3">
        <v>42452.5</v>
      </c>
      <c r="B1984">
        <v>0.372</v>
      </c>
    </row>
    <row r="1985" spans="1:2" x14ac:dyDescent="0.35">
      <c r="A1985" s="3">
        <v>42452.541666666664</v>
      </c>
      <c r="B1985">
        <v>0.32300000000000001</v>
      </c>
    </row>
    <row r="1986" spans="1:2" x14ac:dyDescent="0.35">
      <c r="A1986" s="3">
        <v>42452.583333333336</v>
      </c>
      <c r="B1986">
        <v>0.247</v>
      </c>
    </row>
    <row r="1987" spans="1:2" x14ac:dyDescent="0.35">
      <c r="A1987" s="3">
        <v>42452.625</v>
      </c>
      <c r="B1987">
        <v>0.14499999999999999</v>
      </c>
    </row>
    <row r="1988" spans="1:2" x14ac:dyDescent="0.35">
      <c r="A1988" s="3">
        <v>42452.666666666664</v>
      </c>
      <c r="B1988">
        <v>0.05</v>
      </c>
    </row>
    <row r="1989" spans="1:2" x14ac:dyDescent="0.35">
      <c r="A1989" s="3">
        <v>42452.708333333336</v>
      </c>
      <c r="B1989">
        <v>1E-3</v>
      </c>
    </row>
    <row r="1990" spans="1:2" x14ac:dyDescent="0.35">
      <c r="A1990" s="3">
        <v>42452.75</v>
      </c>
      <c r="B1990">
        <v>0</v>
      </c>
    </row>
    <row r="1991" spans="1:2" x14ac:dyDescent="0.35">
      <c r="A1991" s="3">
        <v>42452.791666666664</v>
      </c>
      <c r="B1991">
        <v>0</v>
      </c>
    </row>
    <row r="1992" spans="1:2" x14ac:dyDescent="0.35">
      <c r="A1992" s="3">
        <v>42452.833333333336</v>
      </c>
      <c r="B1992">
        <v>0</v>
      </c>
    </row>
    <row r="1993" spans="1:2" x14ac:dyDescent="0.35">
      <c r="A1993" s="3">
        <v>42452.875</v>
      </c>
      <c r="B1993">
        <v>0</v>
      </c>
    </row>
    <row r="1994" spans="1:2" x14ac:dyDescent="0.35">
      <c r="A1994" s="3">
        <v>42452.916666666664</v>
      </c>
      <c r="B1994">
        <v>0</v>
      </c>
    </row>
    <row r="1995" spans="1:2" x14ac:dyDescent="0.35">
      <c r="A1995" s="3">
        <v>42452.958333333336</v>
      </c>
      <c r="B1995">
        <v>0</v>
      </c>
    </row>
    <row r="1996" spans="1:2" x14ac:dyDescent="0.35">
      <c r="A1996" s="3">
        <v>42453</v>
      </c>
      <c r="B1996">
        <v>0</v>
      </c>
    </row>
    <row r="1997" spans="1:2" x14ac:dyDescent="0.35">
      <c r="A1997" s="3">
        <v>42453.041666666664</v>
      </c>
      <c r="B1997">
        <v>0</v>
      </c>
    </row>
    <row r="1998" spans="1:2" x14ac:dyDescent="0.35">
      <c r="A1998" s="3">
        <v>42453.083333333336</v>
      </c>
      <c r="B1998">
        <v>0</v>
      </c>
    </row>
    <row r="1999" spans="1:2" x14ac:dyDescent="0.35">
      <c r="A1999" s="3">
        <v>42453.125</v>
      </c>
      <c r="B1999">
        <v>0</v>
      </c>
    </row>
    <row r="2000" spans="1:2" x14ac:dyDescent="0.35">
      <c r="A2000" s="3">
        <v>42453.166666666664</v>
      </c>
      <c r="B2000">
        <v>0</v>
      </c>
    </row>
    <row r="2001" spans="1:2" x14ac:dyDescent="0.35">
      <c r="A2001" s="3">
        <v>42453.208333333336</v>
      </c>
      <c r="B2001">
        <v>2.5999999999999999E-2</v>
      </c>
    </row>
    <row r="2002" spans="1:2" x14ac:dyDescent="0.35">
      <c r="A2002" s="3">
        <v>42453.25</v>
      </c>
      <c r="B2002">
        <v>0.157</v>
      </c>
    </row>
    <row r="2003" spans="1:2" x14ac:dyDescent="0.35">
      <c r="A2003" s="3">
        <v>42453.291666666664</v>
      </c>
      <c r="B2003">
        <v>0.32</v>
      </c>
    </row>
    <row r="2004" spans="1:2" x14ac:dyDescent="0.35">
      <c r="A2004" s="3">
        <v>42453.333333333336</v>
      </c>
      <c r="B2004">
        <v>0.45600000000000002</v>
      </c>
    </row>
    <row r="2005" spans="1:2" x14ac:dyDescent="0.35">
      <c r="A2005" s="3">
        <v>42453.375</v>
      </c>
      <c r="B2005">
        <v>0.54600000000000004</v>
      </c>
    </row>
    <row r="2006" spans="1:2" x14ac:dyDescent="0.35">
      <c r="A2006" s="3">
        <v>42453.416666666664</v>
      </c>
      <c r="B2006">
        <v>0.59799999999999998</v>
      </c>
    </row>
    <row r="2007" spans="1:2" x14ac:dyDescent="0.35">
      <c r="A2007" s="3">
        <v>42453.458333333336</v>
      </c>
      <c r="B2007">
        <v>0.61499999999999999</v>
      </c>
    </row>
    <row r="2008" spans="1:2" x14ac:dyDescent="0.35">
      <c r="A2008" s="3">
        <v>42453.5</v>
      </c>
      <c r="B2008">
        <v>0.59099999999999997</v>
      </c>
    </row>
    <row r="2009" spans="1:2" x14ac:dyDescent="0.35">
      <c r="A2009" s="3">
        <v>42453.541666666664</v>
      </c>
      <c r="B2009">
        <v>0.51500000000000001</v>
      </c>
    </row>
    <row r="2010" spans="1:2" x14ac:dyDescent="0.35">
      <c r="A2010" s="3">
        <v>42453.583333333336</v>
      </c>
      <c r="B2010">
        <v>0.4</v>
      </c>
    </row>
    <row r="2011" spans="1:2" x14ac:dyDescent="0.35">
      <c r="A2011" s="3">
        <v>42453.625</v>
      </c>
      <c r="B2011">
        <v>0.255</v>
      </c>
    </row>
    <row r="2012" spans="1:2" x14ac:dyDescent="0.35">
      <c r="A2012" s="3">
        <v>42453.666666666664</v>
      </c>
      <c r="B2012">
        <v>9.4E-2</v>
      </c>
    </row>
    <row r="2013" spans="1:2" x14ac:dyDescent="0.35">
      <c r="A2013" s="3">
        <v>42453.708333333336</v>
      </c>
      <c r="B2013">
        <v>2E-3</v>
      </c>
    </row>
    <row r="2014" spans="1:2" x14ac:dyDescent="0.35">
      <c r="A2014" s="3">
        <v>42453.75</v>
      </c>
      <c r="B2014">
        <v>0</v>
      </c>
    </row>
    <row r="2015" spans="1:2" x14ac:dyDescent="0.35">
      <c r="A2015" s="3">
        <v>42453.791666666664</v>
      </c>
      <c r="B2015">
        <v>0</v>
      </c>
    </row>
    <row r="2016" spans="1:2" x14ac:dyDescent="0.35">
      <c r="A2016" s="3">
        <v>42453.833333333336</v>
      </c>
      <c r="B2016">
        <v>0</v>
      </c>
    </row>
    <row r="2017" spans="1:2" x14ac:dyDescent="0.35">
      <c r="A2017" s="3">
        <v>42453.875</v>
      </c>
      <c r="B2017">
        <v>0</v>
      </c>
    </row>
    <row r="2018" spans="1:2" x14ac:dyDescent="0.35">
      <c r="A2018" s="3">
        <v>42453.916666666664</v>
      </c>
      <c r="B2018">
        <v>0</v>
      </c>
    </row>
    <row r="2019" spans="1:2" x14ac:dyDescent="0.35">
      <c r="A2019" s="3">
        <v>42453.958333333336</v>
      </c>
      <c r="B2019">
        <v>0</v>
      </c>
    </row>
    <row r="2020" spans="1:2" x14ac:dyDescent="0.35">
      <c r="A2020" s="3">
        <v>42454</v>
      </c>
      <c r="B2020">
        <v>0</v>
      </c>
    </row>
    <row r="2021" spans="1:2" x14ac:dyDescent="0.35">
      <c r="A2021" s="3">
        <v>42454.041666666664</v>
      </c>
      <c r="B2021">
        <v>0</v>
      </c>
    </row>
    <row r="2022" spans="1:2" x14ac:dyDescent="0.35">
      <c r="A2022" s="3">
        <v>42454.083333333336</v>
      </c>
      <c r="B2022">
        <v>0</v>
      </c>
    </row>
    <row r="2023" spans="1:2" x14ac:dyDescent="0.35">
      <c r="A2023" s="3">
        <v>42454.125</v>
      </c>
      <c r="B2023">
        <v>0</v>
      </c>
    </row>
    <row r="2024" spans="1:2" x14ac:dyDescent="0.35">
      <c r="A2024" s="3">
        <v>42454.166666666664</v>
      </c>
      <c r="B2024">
        <v>0</v>
      </c>
    </row>
    <row r="2025" spans="1:2" x14ac:dyDescent="0.35">
      <c r="A2025" s="3">
        <v>42454.208333333336</v>
      </c>
      <c r="B2025">
        <v>3.5000000000000003E-2</v>
      </c>
    </row>
    <row r="2026" spans="1:2" x14ac:dyDescent="0.35">
      <c r="A2026" s="3">
        <v>42454.25</v>
      </c>
      <c r="B2026">
        <v>0.161</v>
      </c>
    </row>
    <row r="2027" spans="1:2" x14ac:dyDescent="0.35">
      <c r="A2027" s="3">
        <v>42454.291666666664</v>
      </c>
      <c r="B2027">
        <v>0.29399999999999998</v>
      </c>
    </row>
    <row r="2028" spans="1:2" x14ac:dyDescent="0.35">
      <c r="A2028" s="3">
        <v>42454.333333333336</v>
      </c>
      <c r="B2028">
        <v>0.41099999999999998</v>
      </c>
    </row>
    <row r="2029" spans="1:2" x14ac:dyDescent="0.35">
      <c r="A2029" s="3">
        <v>42454.375</v>
      </c>
      <c r="B2029">
        <v>0.51300000000000001</v>
      </c>
    </row>
    <row r="2030" spans="1:2" x14ac:dyDescent="0.35">
      <c r="A2030" s="3">
        <v>42454.416666666664</v>
      </c>
      <c r="B2030">
        <v>0.57899999999999996</v>
      </c>
    </row>
    <row r="2031" spans="1:2" x14ac:dyDescent="0.35">
      <c r="A2031" s="3">
        <v>42454.458333333336</v>
      </c>
      <c r="B2031">
        <v>0.59799999999999998</v>
      </c>
    </row>
    <row r="2032" spans="1:2" x14ac:dyDescent="0.35">
      <c r="A2032" s="3">
        <v>42454.5</v>
      </c>
      <c r="B2032">
        <v>0.57199999999999995</v>
      </c>
    </row>
    <row r="2033" spans="1:2" x14ac:dyDescent="0.35">
      <c r="A2033" s="3">
        <v>42454.541666666664</v>
      </c>
      <c r="B2033">
        <v>0.49399999999999999</v>
      </c>
    </row>
    <row r="2034" spans="1:2" x14ac:dyDescent="0.35">
      <c r="A2034" s="3">
        <v>42454.583333333336</v>
      </c>
      <c r="B2034">
        <v>0.36199999999999999</v>
      </c>
    </row>
    <row r="2035" spans="1:2" x14ac:dyDescent="0.35">
      <c r="A2035" s="3">
        <v>42454.625</v>
      </c>
      <c r="B2035">
        <v>0.20399999999999999</v>
      </c>
    </row>
    <row r="2036" spans="1:2" x14ac:dyDescent="0.35">
      <c r="A2036" s="3">
        <v>42454.666666666664</v>
      </c>
      <c r="B2036">
        <v>6.5000000000000002E-2</v>
      </c>
    </row>
    <row r="2037" spans="1:2" x14ac:dyDescent="0.35">
      <c r="A2037" s="3">
        <v>42454.708333333336</v>
      </c>
      <c r="B2037">
        <v>1E-3</v>
      </c>
    </row>
    <row r="2038" spans="1:2" x14ac:dyDescent="0.35">
      <c r="A2038" s="3">
        <v>42454.75</v>
      </c>
      <c r="B2038">
        <v>0</v>
      </c>
    </row>
    <row r="2039" spans="1:2" x14ac:dyDescent="0.35">
      <c r="A2039" s="3">
        <v>42454.791666666664</v>
      </c>
      <c r="B2039">
        <v>0</v>
      </c>
    </row>
    <row r="2040" spans="1:2" x14ac:dyDescent="0.35">
      <c r="A2040" s="3">
        <v>42454.833333333336</v>
      </c>
      <c r="B2040">
        <v>0</v>
      </c>
    </row>
    <row r="2041" spans="1:2" x14ac:dyDescent="0.35">
      <c r="A2041" s="3">
        <v>42454.875</v>
      </c>
      <c r="B2041">
        <v>0</v>
      </c>
    </row>
    <row r="2042" spans="1:2" x14ac:dyDescent="0.35">
      <c r="A2042" s="3">
        <v>42454.916666666664</v>
      </c>
      <c r="B2042">
        <v>0</v>
      </c>
    </row>
    <row r="2043" spans="1:2" x14ac:dyDescent="0.35">
      <c r="A2043" s="3">
        <v>42454.958333333336</v>
      </c>
      <c r="B2043">
        <v>0</v>
      </c>
    </row>
    <row r="2044" spans="1:2" x14ac:dyDescent="0.35">
      <c r="A2044" s="3">
        <v>42455</v>
      </c>
      <c r="B2044">
        <v>0</v>
      </c>
    </row>
    <row r="2045" spans="1:2" x14ac:dyDescent="0.35">
      <c r="A2045" s="3">
        <v>42455.041666666664</v>
      </c>
      <c r="B2045">
        <v>0</v>
      </c>
    </row>
    <row r="2046" spans="1:2" x14ac:dyDescent="0.35">
      <c r="A2046" s="3">
        <v>42455.083333333336</v>
      </c>
      <c r="B2046">
        <v>0</v>
      </c>
    </row>
    <row r="2047" spans="1:2" x14ac:dyDescent="0.35">
      <c r="A2047" s="3">
        <v>42455.125</v>
      </c>
      <c r="B2047">
        <v>0</v>
      </c>
    </row>
    <row r="2048" spans="1:2" x14ac:dyDescent="0.35">
      <c r="A2048" s="3">
        <v>42455.166666666664</v>
      </c>
      <c r="B2048">
        <v>0</v>
      </c>
    </row>
    <row r="2049" spans="1:2" x14ac:dyDescent="0.35">
      <c r="A2049" s="3">
        <v>42455.208333333336</v>
      </c>
      <c r="B2049">
        <v>2.8000000000000001E-2</v>
      </c>
    </row>
    <row r="2050" spans="1:2" x14ac:dyDescent="0.35">
      <c r="A2050" s="3">
        <v>42455.25</v>
      </c>
      <c r="B2050">
        <v>0.14699999999999999</v>
      </c>
    </row>
    <row r="2051" spans="1:2" x14ac:dyDescent="0.35">
      <c r="A2051" s="3">
        <v>42455.291666666664</v>
      </c>
      <c r="B2051">
        <v>0.30099999999999999</v>
      </c>
    </row>
    <row r="2052" spans="1:2" x14ac:dyDescent="0.35">
      <c r="A2052" s="3">
        <v>42455.333333333336</v>
      </c>
      <c r="B2052">
        <v>0.45500000000000002</v>
      </c>
    </row>
    <row r="2053" spans="1:2" x14ac:dyDescent="0.35">
      <c r="A2053" s="3">
        <v>42455.375</v>
      </c>
      <c r="B2053">
        <v>0.56599999999999995</v>
      </c>
    </row>
    <row r="2054" spans="1:2" x14ac:dyDescent="0.35">
      <c r="A2054" s="3">
        <v>42455.416666666664</v>
      </c>
      <c r="B2054">
        <v>0.61399999999999999</v>
      </c>
    </row>
    <row r="2055" spans="1:2" x14ac:dyDescent="0.35">
      <c r="A2055" s="3">
        <v>42455.458333333336</v>
      </c>
      <c r="B2055">
        <v>0.61199999999999999</v>
      </c>
    </row>
    <row r="2056" spans="1:2" x14ac:dyDescent="0.35">
      <c r="A2056" s="3">
        <v>42455.5</v>
      </c>
      <c r="B2056">
        <v>0.56299999999999994</v>
      </c>
    </row>
    <row r="2057" spans="1:2" x14ac:dyDescent="0.35">
      <c r="A2057" s="3">
        <v>42455.541666666664</v>
      </c>
      <c r="B2057">
        <v>0.48299999999999998</v>
      </c>
    </row>
    <row r="2058" spans="1:2" x14ac:dyDescent="0.35">
      <c r="A2058" s="3">
        <v>42455.583333333336</v>
      </c>
      <c r="B2058">
        <v>0.373</v>
      </c>
    </row>
    <row r="2059" spans="1:2" x14ac:dyDescent="0.35">
      <c r="A2059" s="3">
        <v>42455.625</v>
      </c>
      <c r="B2059">
        <v>0.23899999999999999</v>
      </c>
    </row>
    <row r="2060" spans="1:2" x14ac:dyDescent="0.35">
      <c r="A2060" s="3">
        <v>42455.666666666664</v>
      </c>
      <c r="B2060">
        <v>9.5000000000000001E-2</v>
      </c>
    </row>
    <row r="2061" spans="1:2" x14ac:dyDescent="0.35">
      <c r="A2061" s="3">
        <v>42455.708333333336</v>
      </c>
      <c r="B2061">
        <v>3.0000000000000001E-3</v>
      </c>
    </row>
    <row r="2062" spans="1:2" x14ac:dyDescent="0.35">
      <c r="A2062" s="3">
        <v>42455.75</v>
      </c>
      <c r="B2062">
        <v>0</v>
      </c>
    </row>
    <row r="2063" spans="1:2" x14ac:dyDescent="0.35">
      <c r="A2063" s="3">
        <v>42455.791666666664</v>
      </c>
      <c r="B2063">
        <v>0</v>
      </c>
    </row>
    <row r="2064" spans="1:2" x14ac:dyDescent="0.35">
      <c r="A2064" s="3">
        <v>42455.833333333336</v>
      </c>
      <c r="B2064">
        <v>0</v>
      </c>
    </row>
    <row r="2065" spans="1:2" x14ac:dyDescent="0.35">
      <c r="A2065" s="3">
        <v>42455.875</v>
      </c>
      <c r="B2065">
        <v>0</v>
      </c>
    </row>
    <row r="2066" spans="1:2" x14ac:dyDescent="0.35">
      <c r="A2066" s="3">
        <v>42455.916666666664</v>
      </c>
      <c r="B2066">
        <v>0</v>
      </c>
    </row>
    <row r="2067" spans="1:2" x14ac:dyDescent="0.35">
      <c r="A2067" s="3">
        <v>42455.958333333336</v>
      </c>
      <c r="B2067">
        <v>0</v>
      </c>
    </row>
    <row r="2068" spans="1:2" x14ac:dyDescent="0.35">
      <c r="A2068" s="3">
        <v>42456</v>
      </c>
      <c r="B2068">
        <v>0</v>
      </c>
    </row>
    <row r="2069" spans="1:2" x14ac:dyDescent="0.35">
      <c r="A2069" s="3">
        <v>42456.041666666664</v>
      </c>
      <c r="B2069">
        <v>0</v>
      </c>
    </row>
    <row r="2070" spans="1:2" x14ac:dyDescent="0.35">
      <c r="A2070" s="3">
        <v>42456.083333333336</v>
      </c>
      <c r="B2070">
        <v>0</v>
      </c>
    </row>
    <row r="2071" spans="1:2" x14ac:dyDescent="0.35">
      <c r="A2071" s="3">
        <v>42456.125</v>
      </c>
      <c r="B2071">
        <v>0</v>
      </c>
    </row>
    <row r="2072" spans="1:2" x14ac:dyDescent="0.35">
      <c r="A2072" s="3">
        <v>42456.166666666664</v>
      </c>
      <c r="B2072">
        <v>0</v>
      </c>
    </row>
    <row r="2073" spans="1:2" x14ac:dyDescent="0.35">
      <c r="A2073" s="3">
        <v>42456.208333333336</v>
      </c>
      <c r="B2073">
        <v>4.4999999999999998E-2</v>
      </c>
    </row>
    <row r="2074" spans="1:2" x14ac:dyDescent="0.35">
      <c r="A2074" s="3">
        <v>42456.25</v>
      </c>
      <c r="B2074">
        <v>0.19600000000000001</v>
      </c>
    </row>
    <row r="2075" spans="1:2" x14ac:dyDescent="0.35">
      <c r="A2075" s="3">
        <v>42456.291666666664</v>
      </c>
      <c r="B2075">
        <v>0.375</v>
      </c>
    </row>
    <row r="2076" spans="1:2" x14ac:dyDescent="0.35">
      <c r="A2076" s="3">
        <v>42456.333333333336</v>
      </c>
      <c r="B2076">
        <v>0.52100000000000002</v>
      </c>
    </row>
    <row r="2077" spans="1:2" x14ac:dyDescent="0.35">
      <c r="A2077" s="3">
        <v>42456.375</v>
      </c>
      <c r="B2077">
        <v>0.621</v>
      </c>
    </row>
    <row r="2078" spans="1:2" x14ac:dyDescent="0.35">
      <c r="A2078" s="3">
        <v>42456.416666666664</v>
      </c>
      <c r="B2078">
        <v>0.66800000000000004</v>
      </c>
    </row>
    <row r="2079" spans="1:2" x14ac:dyDescent="0.35">
      <c r="A2079" s="3">
        <v>42456.458333333336</v>
      </c>
      <c r="B2079">
        <v>0.65900000000000003</v>
      </c>
    </row>
    <row r="2080" spans="1:2" x14ac:dyDescent="0.35">
      <c r="A2080" s="3">
        <v>42456.5</v>
      </c>
      <c r="B2080">
        <v>0.59499999999999997</v>
      </c>
    </row>
    <row r="2081" spans="1:2" x14ac:dyDescent="0.35">
      <c r="A2081" s="3">
        <v>42456.541666666664</v>
      </c>
      <c r="B2081">
        <v>0.48699999999999999</v>
      </c>
    </row>
    <row r="2082" spans="1:2" x14ac:dyDescent="0.35">
      <c r="A2082" s="3">
        <v>42456.583333333336</v>
      </c>
      <c r="B2082">
        <v>0.34200000000000003</v>
      </c>
    </row>
    <row r="2083" spans="1:2" x14ac:dyDescent="0.35">
      <c r="A2083" s="3">
        <v>42456.625</v>
      </c>
      <c r="B2083">
        <v>0.187</v>
      </c>
    </row>
    <row r="2084" spans="1:2" x14ac:dyDescent="0.35">
      <c r="A2084" s="3">
        <v>42456.666666666664</v>
      </c>
      <c r="B2084">
        <v>5.7000000000000002E-2</v>
      </c>
    </row>
    <row r="2085" spans="1:2" x14ac:dyDescent="0.35">
      <c r="A2085" s="3">
        <v>42456.708333333336</v>
      </c>
      <c r="B2085">
        <v>0</v>
      </c>
    </row>
    <row r="2086" spans="1:2" x14ac:dyDescent="0.35">
      <c r="A2086" s="3">
        <v>42456.75</v>
      </c>
      <c r="B2086">
        <v>0</v>
      </c>
    </row>
    <row r="2087" spans="1:2" x14ac:dyDescent="0.35">
      <c r="A2087" s="3">
        <v>42456.791666666664</v>
      </c>
      <c r="B2087">
        <v>0</v>
      </c>
    </row>
    <row r="2088" spans="1:2" x14ac:dyDescent="0.35">
      <c r="A2088" s="3">
        <v>42456.833333333336</v>
      </c>
      <c r="B2088">
        <v>0</v>
      </c>
    </row>
    <row r="2089" spans="1:2" x14ac:dyDescent="0.35">
      <c r="A2089" s="3">
        <v>42456.875</v>
      </c>
      <c r="B2089">
        <v>0</v>
      </c>
    </row>
    <row r="2090" spans="1:2" x14ac:dyDescent="0.35">
      <c r="A2090" s="3">
        <v>42456.916666666664</v>
      </c>
      <c r="B2090">
        <v>0</v>
      </c>
    </row>
    <row r="2091" spans="1:2" x14ac:dyDescent="0.35">
      <c r="A2091" s="3">
        <v>42456.958333333336</v>
      </c>
      <c r="B2091">
        <v>0</v>
      </c>
    </row>
    <row r="2092" spans="1:2" x14ac:dyDescent="0.35">
      <c r="A2092" s="3">
        <v>42457</v>
      </c>
      <c r="B2092">
        <v>0</v>
      </c>
    </row>
    <row r="2093" spans="1:2" x14ac:dyDescent="0.35">
      <c r="A2093" s="3">
        <v>42457.041666666664</v>
      </c>
      <c r="B2093">
        <v>0</v>
      </c>
    </row>
    <row r="2094" spans="1:2" x14ac:dyDescent="0.35">
      <c r="A2094" s="3">
        <v>42457.083333333336</v>
      </c>
      <c r="B2094">
        <v>0</v>
      </c>
    </row>
    <row r="2095" spans="1:2" x14ac:dyDescent="0.35">
      <c r="A2095" s="3">
        <v>42457.125</v>
      </c>
      <c r="B2095">
        <v>0</v>
      </c>
    </row>
    <row r="2096" spans="1:2" x14ac:dyDescent="0.35">
      <c r="A2096" s="3">
        <v>42457.166666666664</v>
      </c>
      <c r="B2096">
        <v>0</v>
      </c>
    </row>
    <row r="2097" spans="1:2" x14ac:dyDescent="0.35">
      <c r="A2097" s="3">
        <v>42457.208333333336</v>
      </c>
      <c r="B2097">
        <v>1.6E-2</v>
      </c>
    </row>
    <row r="2098" spans="1:2" x14ac:dyDescent="0.35">
      <c r="A2098" s="3">
        <v>42457.25</v>
      </c>
      <c r="B2098">
        <v>8.3000000000000004E-2</v>
      </c>
    </row>
    <row r="2099" spans="1:2" x14ac:dyDescent="0.35">
      <c r="A2099" s="3">
        <v>42457.291666666664</v>
      </c>
      <c r="B2099">
        <v>0.19</v>
      </c>
    </row>
    <row r="2100" spans="1:2" x14ac:dyDescent="0.35">
      <c r="A2100" s="3">
        <v>42457.333333333336</v>
      </c>
      <c r="B2100">
        <v>0.30299999999999999</v>
      </c>
    </row>
    <row r="2101" spans="1:2" x14ac:dyDescent="0.35">
      <c r="A2101" s="3">
        <v>42457.375</v>
      </c>
      <c r="B2101">
        <v>0.39600000000000002</v>
      </c>
    </row>
    <row r="2102" spans="1:2" x14ac:dyDescent="0.35">
      <c r="A2102" s="3">
        <v>42457.416666666664</v>
      </c>
      <c r="B2102">
        <v>0.46200000000000002</v>
      </c>
    </row>
    <row r="2103" spans="1:2" x14ac:dyDescent="0.35">
      <c r="A2103" s="3">
        <v>42457.458333333336</v>
      </c>
      <c r="B2103">
        <v>0.48299999999999998</v>
      </c>
    </row>
    <row r="2104" spans="1:2" x14ac:dyDescent="0.35">
      <c r="A2104" s="3">
        <v>42457.5</v>
      </c>
      <c r="B2104">
        <v>0.46700000000000003</v>
      </c>
    </row>
    <row r="2105" spans="1:2" x14ac:dyDescent="0.35">
      <c r="A2105" s="3">
        <v>42457.541666666664</v>
      </c>
      <c r="B2105">
        <v>0.41499999999999998</v>
      </c>
    </row>
    <row r="2106" spans="1:2" x14ac:dyDescent="0.35">
      <c r="A2106" s="3">
        <v>42457.583333333336</v>
      </c>
      <c r="B2106">
        <v>0.31</v>
      </c>
    </row>
    <row r="2107" spans="1:2" x14ac:dyDescent="0.35">
      <c r="A2107" s="3">
        <v>42457.625</v>
      </c>
      <c r="B2107">
        <v>0.17599999999999999</v>
      </c>
    </row>
    <row r="2108" spans="1:2" x14ac:dyDescent="0.35">
      <c r="A2108" s="3">
        <v>42457.666666666664</v>
      </c>
      <c r="B2108">
        <v>5.7000000000000002E-2</v>
      </c>
    </row>
    <row r="2109" spans="1:2" x14ac:dyDescent="0.35">
      <c r="A2109" s="3">
        <v>42457.708333333336</v>
      </c>
      <c r="B2109">
        <v>1E-3</v>
      </c>
    </row>
    <row r="2110" spans="1:2" x14ac:dyDescent="0.35">
      <c r="A2110" s="3">
        <v>42457.75</v>
      </c>
      <c r="B2110">
        <v>0</v>
      </c>
    </row>
    <row r="2111" spans="1:2" x14ac:dyDescent="0.35">
      <c r="A2111" s="3">
        <v>42457.791666666664</v>
      </c>
      <c r="B2111">
        <v>0</v>
      </c>
    </row>
    <row r="2112" spans="1:2" x14ac:dyDescent="0.35">
      <c r="A2112" s="3">
        <v>42457.833333333336</v>
      </c>
      <c r="B2112">
        <v>0</v>
      </c>
    </row>
    <row r="2113" spans="1:2" x14ac:dyDescent="0.35">
      <c r="A2113" s="3">
        <v>42457.875</v>
      </c>
      <c r="B2113">
        <v>0</v>
      </c>
    </row>
    <row r="2114" spans="1:2" x14ac:dyDescent="0.35">
      <c r="A2114" s="3">
        <v>42457.916666666664</v>
      </c>
      <c r="B2114">
        <v>0</v>
      </c>
    </row>
    <row r="2115" spans="1:2" x14ac:dyDescent="0.35">
      <c r="A2115" s="3">
        <v>42457.958333333336</v>
      </c>
      <c r="B2115">
        <v>0</v>
      </c>
    </row>
    <row r="2116" spans="1:2" x14ac:dyDescent="0.35">
      <c r="A2116" s="3">
        <v>42458</v>
      </c>
      <c r="B2116">
        <v>0</v>
      </c>
    </row>
    <row r="2117" spans="1:2" x14ac:dyDescent="0.35">
      <c r="A2117" s="3">
        <v>42458.041666666664</v>
      </c>
      <c r="B2117">
        <v>0</v>
      </c>
    </row>
    <row r="2118" spans="1:2" x14ac:dyDescent="0.35">
      <c r="A2118" s="3">
        <v>42458.083333333336</v>
      </c>
      <c r="B2118">
        <v>0</v>
      </c>
    </row>
    <row r="2119" spans="1:2" x14ac:dyDescent="0.35">
      <c r="A2119" s="3">
        <v>42458.125</v>
      </c>
      <c r="B2119">
        <v>0</v>
      </c>
    </row>
    <row r="2120" spans="1:2" x14ac:dyDescent="0.35">
      <c r="A2120" s="3">
        <v>42458.166666666664</v>
      </c>
      <c r="B2120">
        <v>0</v>
      </c>
    </row>
    <row r="2121" spans="1:2" x14ac:dyDescent="0.35">
      <c r="A2121" s="3">
        <v>42458.208333333336</v>
      </c>
      <c r="B2121">
        <v>3.1E-2</v>
      </c>
    </row>
    <row r="2122" spans="1:2" x14ac:dyDescent="0.35">
      <c r="A2122" s="3">
        <v>42458.25</v>
      </c>
      <c r="B2122">
        <v>0.16400000000000001</v>
      </c>
    </row>
    <row r="2123" spans="1:2" x14ac:dyDescent="0.35">
      <c r="A2123" s="3">
        <v>42458.291666666664</v>
      </c>
      <c r="B2123">
        <v>0.34599999999999997</v>
      </c>
    </row>
    <row r="2124" spans="1:2" x14ac:dyDescent="0.35">
      <c r="A2124" s="3">
        <v>42458.333333333336</v>
      </c>
      <c r="B2124">
        <v>0.505</v>
      </c>
    </row>
    <row r="2125" spans="1:2" x14ac:dyDescent="0.35">
      <c r="A2125" s="3">
        <v>42458.375</v>
      </c>
      <c r="B2125">
        <v>0.60799999999999998</v>
      </c>
    </row>
    <row r="2126" spans="1:2" x14ac:dyDescent="0.35">
      <c r="A2126" s="3">
        <v>42458.416666666664</v>
      </c>
      <c r="B2126">
        <v>0.64300000000000002</v>
      </c>
    </row>
    <row r="2127" spans="1:2" x14ac:dyDescent="0.35">
      <c r="A2127" s="3">
        <v>42458.458333333336</v>
      </c>
      <c r="B2127">
        <v>0.63100000000000001</v>
      </c>
    </row>
    <row r="2128" spans="1:2" x14ac:dyDescent="0.35">
      <c r="A2128" s="3">
        <v>42458.5</v>
      </c>
      <c r="B2128">
        <v>0.58599999999999997</v>
      </c>
    </row>
    <row r="2129" spans="1:2" x14ac:dyDescent="0.35">
      <c r="A2129" s="3">
        <v>42458.541666666664</v>
      </c>
      <c r="B2129">
        <v>0.502</v>
      </c>
    </row>
    <row r="2130" spans="1:2" x14ac:dyDescent="0.35">
      <c r="A2130" s="3">
        <v>42458.583333333336</v>
      </c>
      <c r="B2130">
        <v>0.38</v>
      </c>
    </row>
    <row r="2131" spans="1:2" x14ac:dyDescent="0.35">
      <c r="A2131" s="3">
        <v>42458.625</v>
      </c>
      <c r="B2131">
        <v>0.22900000000000001</v>
      </c>
    </row>
    <row r="2132" spans="1:2" x14ac:dyDescent="0.35">
      <c r="A2132" s="3">
        <v>42458.666666666664</v>
      </c>
      <c r="B2132">
        <v>8.4000000000000005E-2</v>
      </c>
    </row>
    <row r="2133" spans="1:2" x14ac:dyDescent="0.35">
      <c r="A2133" s="3">
        <v>42458.708333333336</v>
      </c>
      <c r="B2133">
        <v>3.0000000000000001E-3</v>
      </c>
    </row>
    <row r="2134" spans="1:2" x14ac:dyDescent="0.35">
      <c r="A2134" s="3">
        <v>42458.75</v>
      </c>
      <c r="B2134">
        <v>0</v>
      </c>
    </row>
    <row r="2135" spans="1:2" x14ac:dyDescent="0.35">
      <c r="A2135" s="3">
        <v>42458.791666666664</v>
      </c>
      <c r="B2135">
        <v>0</v>
      </c>
    </row>
    <row r="2136" spans="1:2" x14ac:dyDescent="0.35">
      <c r="A2136" s="3">
        <v>42458.833333333336</v>
      </c>
      <c r="B2136">
        <v>0</v>
      </c>
    </row>
    <row r="2137" spans="1:2" x14ac:dyDescent="0.35">
      <c r="A2137" s="3">
        <v>42458.875</v>
      </c>
      <c r="B2137">
        <v>0</v>
      </c>
    </row>
    <row r="2138" spans="1:2" x14ac:dyDescent="0.35">
      <c r="A2138" s="3">
        <v>42458.916666666664</v>
      </c>
      <c r="B2138">
        <v>0</v>
      </c>
    </row>
    <row r="2139" spans="1:2" x14ac:dyDescent="0.35">
      <c r="A2139" s="3">
        <v>42458.958333333336</v>
      </c>
      <c r="B2139">
        <v>0</v>
      </c>
    </row>
    <row r="2140" spans="1:2" x14ac:dyDescent="0.35">
      <c r="A2140" s="3">
        <v>42459</v>
      </c>
      <c r="B2140">
        <v>0</v>
      </c>
    </row>
    <row r="2141" spans="1:2" x14ac:dyDescent="0.35">
      <c r="A2141" s="3">
        <v>42459.041666666664</v>
      </c>
      <c r="B2141">
        <v>0</v>
      </c>
    </row>
    <row r="2142" spans="1:2" x14ac:dyDescent="0.35">
      <c r="A2142" s="3">
        <v>42459.083333333336</v>
      </c>
      <c r="B2142">
        <v>0</v>
      </c>
    </row>
    <row r="2143" spans="1:2" x14ac:dyDescent="0.35">
      <c r="A2143" s="3">
        <v>42459.125</v>
      </c>
      <c r="B2143">
        <v>0</v>
      </c>
    </row>
    <row r="2144" spans="1:2" x14ac:dyDescent="0.35">
      <c r="A2144" s="3">
        <v>42459.166666666664</v>
      </c>
      <c r="B2144">
        <v>0</v>
      </c>
    </row>
    <row r="2145" spans="1:2" x14ac:dyDescent="0.35">
      <c r="A2145" s="3">
        <v>42459.208333333336</v>
      </c>
      <c r="B2145">
        <v>4.3999999999999997E-2</v>
      </c>
    </row>
    <row r="2146" spans="1:2" x14ac:dyDescent="0.35">
      <c r="A2146" s="3">
        <v>42459.25</v>
      </c>
      <c r="B2146">
        <v>0.17899999999999999</v>
      </c>
    </row>
    <row r="2147" spans="1:2" x14ac:dyDescent="0.35">
      <c r="A2147" s="3">
        <v>42459.291666666664</v>
      </c>
      <c r="B2147">
        <v>0.34100000000000003</v>
      </c>
    </row>
    <row r="2148" spans="1:2" x14ac:dyDescent="0.35">
      <c r="A2148" s="3">
        <v>42459.333333333336</v>
      </c>
      <c r="B2148">
        <v>0.47899999999999998</v>
      </c>
    </row>
    <row r="2149" spans="1:2" x14ac:dyDescent="0.35">
      <c r="A2149" s="3">
        <v>42459.375</v>
      </c>
      <c r="B2149">
        <v>0.57399999999999995</v>
      </c>
    </row>
    <row r="2150" spans="1:2" x14ac:dyDescent="0.35">
      <c r="A2150" s="3">
        <v>42459.416666666664</v>
      </c>
      <c r="B2150">
        <v>0.626</v>
      </c>
    </row>
    <row r="2151" spans="1:2" x14ac:dyDescent="0.35">
      <c r="A2151" s="3">
        <v>42459.458333333336</v>
      </c>
      <c r="B2151">
        <v>0.623</v>
      </c>
    </row>
    <row r="2152" spans="1:2" x14ac:dyDescent="0.35">
      <c r="A2152" s="3">
        <v>42459.5</v>
      </c>
      <c r="B2152">
        <v>0.57099999999999995</v>
      </c>
    </row>
    <row r="2153" spans="1:2" x14ac:dyDescent="0.35">
      <c r="A2153" s="3">
        <v>42459.541666666664</v>
      </c>
      <c r="B2153">
        <v>0.48199999999999998</v>
      </c>
    </row>
    <row r="2154" spans="1:2" x14ac:dyDescent="0.35">
      <c r="A2154" s="3">
        <v>42459.583333333336</v>
      </c>
      <c r="B2154">
        <v>0.36199999999999999</v>
      </c>
    </row>
    <row r="2155" spans="1:2" x14ac:dyDescent="0.35">
      <c r="A2155" s="3">
        <v>42459.625</v>
      </c>
      <c r="B2155">
        <v>0.22700000000000001</v>
      </c>
    </row>
    <row r="2156" spans="1:2" x14ac:dyDescent="0.35">
      <c r="A2156" s="3">
        <v>42459.666666666664</v>
      </c>
      <c r="B2156">
        <v>8.5000000000000006E-2</v>
      </c>
    </row>
    <row r="2157" spans="1:2" x14ac:dyDescent="0.35">
      <c r="A2157" s="3">
        <v>42459.708333333336</v>
      </c>
      <c r="B2157">
        <v>3.0000000000000001E-3</v>
      </c>
    </row>
    <row r="2158" spans="1:2" x14ac:dyDescent="0.35">
      <c r="A2158" s="3">
        <v>42459.75</v>
      </c>
      <c r="B2158">
        <v>0</v>
      </c>
    </row>
    <row r="2159" spans="1:2" x14ac:dyDescent="0.35">
      <c r="A2159" s="3">
        <v>42459.791666666664</v>
      </c>
      <c r="B2159">
        <v>0</v>
      </c>
    </row>
    <row r="2160" spans="1:2" x14ac:dyDescent="0.35">
      <c r="A2160" s="3">
        <v>42459.833333333336</v>
      </c>
      <c r="B2160">
        <v>0</v>
      </c>
    </row>
    <row r="2161" spans="1:2" x14ac:dyDescent="0.35">
      <c r="A2161" s="3">
        <v>42459.875</v>
      </c>
      <c r="B2161">
        <v>0</v>
      </c>
    </row>
    <row r="2162" spans="1:2" x14ac:dyDescent="0.35">
      <c r="A2162" s="3">
        <v>42459.916666666664</v>
      </c>
      <c r="B2162">
        <v>0</v>
      </c>
    </row>
    <row r="2163" spans="1:2" x14ac:dyDescent="0.35">
      <c r="A2163" s="3">
        <v>42459.958333333336</v>
      </c>
      <c r="B2163">
        <v>0</v>
      </c>
    </row>
    <row r="2164" spans="1:2" x14ac:dyDescent="0.35">
      <c r="A2164" s="3">
        <v>42460</v>
      </c>
      <c r="B2164">
        <v>0</v>
      </c>
    </row>
    <row r="2165" spans="1:2" x14ac:dyDescent="0.35">
      <c r="A2165" s="3">
        <v>42460.041666666664</v>
      </c>
      <c r="B2165">
        <v>0</v>
      </c>
    </row>
    <row r="2166" spans="1:2" x14ac:dyDescent="0.35">
      <c r="A2166" s="3">
        <v>42460.083333333336</v>
      </c>
      <c r="B2166">
        <v>0</v>
      </c>
    </row>
    <row r="2167" spans="1:2" x14ac:dyDescent="0.35">
      <c r="A2167" s="3">
        <v>42460.125</v>
      </c>
      <c r="B2167">
        <v>0</v>
      </c>
    </row>
    <row r="2168" spans="1:2" x14ac:dyDescent="0.35">
      <c r="A2168" s="3">
        <v>42460.166666666664</v>
      </c>
      <c r="B2168">
        <v>0</v>
      </c>
    </row>
    <row r="2169" spans="1:2" x14ac:dyDescent="0.35">
      <c r="A2169" s="3">
        <v>42460.208333333336</v>
      </c>
      <c r="B2169">
        <v>4.4999999999999998E-2</v>
      </c>
    </row>
    <row r="2170" spans="1:2" x14ac:dyDescent="0.35">
      <c r="A2170" s="3">
        <v>42460.25</v>
      </c>
      <c r="B2170">
        <v>0.16400000000000001</v>
      </c>
    </row>
    <row r="2171" spans="1:2" x14ac:dyDescent="0.35">
      <c r="A2171" s="3">
        <v>42460.291666666664</v>
      </c>
      <c r="B2171">
        <v>0.29899999999999999</v>
      </c>
    </row>
    <row r="2172" spans="1:2" x14ac:dyDescent="0.35">
      <c r="A2172" s="3">
        <v>42460.333333333336</v>
      </c>
      <c r="B2172">
        <v>0.42599999999999999</v>
      </c>
    </row>
    <row r="2173" spans="1:2" x14ac:dyDescent="0.35">
      <c r="A2173" s="3">
        <v>42460.375</v>
      </c>
      <c r="B2173">
        <v>0.52</v>
      </c>
    </row>
    <row r="2174" spans="1:2" x14ac:dyDescent="0.35">
      <c r="A2174" s="3">
        <v>42460.416666666664</v>
      </c>
      <c r="B2174">
        <v>0.56399999999999995</v>
      </c>
    </row>
    <row r="2175" spans="1:2" x14ac:dyDescent="0.35">
      <c r="A2175" s="3">
        <v>42460.458333333336</v>
      </c>
      <c r="B2175">
        <v>0.54600000000000004</v>
      </c>
    </row>
    <row r="2176" spans="1:2" x14ac:dyDescent="0.35">
      <c r="A2176" s="3">
        <v>42460.5</v>
      </c>
      <c r="B2176">
        <v>0.48399999999999999</v>
      </c>
    </row>
    <row r="2177" spans="1:2" x14ac:dyDescent="0.35">
      <c r="A2177" s="3">
        <v>42460.541666666664</v>
      </c>
      <c r="B2177">
        <v>0.39800000000000002</v>
      </c>
    </row>
    <row r="2178" spans="1:2" x14ac:dyDescent="0.35">
      <c r="A2178" s="3">
        <v>42460.583333333336</v>
      </c>
      <c r="B2178">
        <v>0.28699999999999998</v>
      </c>
    </row>
    <row r="2179" spans="1:2" x14ac:dyDescent="0.35">
      <c r="A2179" s="3">
        <v>42460.625</v>
      </c>
      <c r="B2179">
        <v>0.16600000000000001</v>
      </c>
    </row>
    <row r="2180" spans="1:2" x14ac:dyDescent="0.35">
      <c r="A2180" s="3">
        <v>42460.666666666664</v>
      </c>
      <c r="B2180">
        <v>5.1999999999999998E-2</v>
      </c>
    </row>
    <row r="2181" spans="1:2" x14ac:dyDescent="0.35">
      <c r="A2181" s="3">
        <v>42460.708333333336</v>
      </c>
      <c r="B2181">
        <v>1E-3</v>
      </c>
    </row>
    <row r="2182" spans="1:2" x14ac:dyDescent="0.35">
      <c r="A2182" s="3">
        <v>42460.75</v>
      </c>
      <c r="B2182">
        <v>0</v>
      </c>
    </row>
    <row r="2183" spans="1:2" x14ac:dyDescent="0.35">
      <c r="A2183" s="3">
        <v>42460.791666666664</v>
      </c>
      <c r="B2183">
        <v>0</v>
      </c>
    </row>
    <row r="2184" spans="1:2" x14ac:dyDescent="0.35">
      <c r="A2184" s="3">
        <v>42460.833333333336</v>
      </c>
      <c r="B2184">
        <v>0</v>
      </c>
    </row>
    <row r="2185" spans="1:2" x14ac:dyDescent="0.35">
      <c r="A2185" s="3">
        <v>42460.875</v>
      </c>
      <c r="B2185">
        <v>0</v>
      </c>
    </row>
    <row r="2186" spans="1:2" x14ac:dyDescent="0.35">
      <c r="A2186" s="3">
        <v>42460.916666666664</v>
      </c>
      <c r="B2186">
        <v>0</v>
      </c>
    </row>
    <row r="2187" spans="1:2" x14ac:dyDescent="0.35">
      <c r="A2187" s="3">
        <v>42460.958333333336</v>
      </c>
      <c r="B2187">
        <v>0</v>
      </c>
    </row>
    <row r="2188" spans="1:2" x14ac:dyDescent="0.35">
      <c r="A2188" s="3">
        <v>42461</v>
      </c>
      <c r="B2188">
        <v>0</v>
      </c>
    </row>
    <row r="2189" spans="1:2" x14ac:dyDescent="0.35">
      <c r="A2189" s="3">
        <v>42461.041666666664</v>
      </c>
      <c r="B2189">
        <v>0</v>
      </c>
    </row>
    <row r="2190" spans="1:2" x14ac:dyDescent="0.35">
      <c r="A2190" s="3">
        <v>42461.083333333336</v>
      </c>
      <c r="B2190">
        <v>0</v>
      </c>
    </row>
    <row r="2191" spans="1:2" x14ac:dyDescent="0.35">
      <c r="A2191" s="3">
        <v>42461.125</v>
      </c>
      <c r="B2191">
        <v>0</v>
      </c>
    </row>
    <row r="2192" spans="1:2" x14ac:dyDescent="0.35">
      <c r="A2192" s="3">
        <v>42461.166666666664</v>
      </c>
      <c r="B2192">
        <v>0</v>
      </c>
    </row>
    <row r="2193" spans="1:2" x14ac:dyDescent="0.35">
      <c r="A2193" s="3">
        <v>42461.208333333336</v>
      </c>
      <c r="B2193">
        <v>2.5999999999999999E-2</v>
      </c>
    </row>
    <row r="2194" spans="1:2" x14ac:dyDescent="0.35">
      <c r="A2194" s="3">
        <v>42461.25</v>
      </c>
      <c r="B2194">
        <v>0.121</v>
      </c>
    </row>
    <row r="2195" spans="1:2" x14ac:dyDescent="0.35">
      <c r="A2195" s="3">
        <v>42461.291666666664</v>
      </c>
      <c r="B2195">
        <v>0.251</v>
      </c>
    </row>
    <row r="2196" spans="1:2" x14ac:dyDescent="0.35">
      <c r="A2196" s="3">
        <v>42461.333333333336</v>
      </c>
      <c r="B2196">
        <v>0.36599999999999999</v>
      </c>
    </row>
    <row r="2197" spans="1:2" x14ac:dyDescent="0.35">
      <c r="A2197" s="3">
        <v>42461.375</v>
      </c>
      <c r="B2197">
        <v>0.44700000000000001</v>
      </c>
    </row>
    <row r="2198" spans="1:2" x14ac:dyDescent="0.35">
      <c r="A2198" s="3">
        <v>42461.416666666664</v>
      </c>
      <c r="B2198">
        <v>0.502</v>
      </c>
    </row>
    <row r="2199" spans="1:2" x14ac:dyDescent="0.35">
      <c r="A2199" s="3">
        <v>42461.458333333336</v>
      </c>
      <c r="B2199">
        <v>0.52800000000000002</v>
      </c>
    </row>
    <row r="2200" spans="1:2" x14ac:dyDescent="0.35">
      <c r="A2200" s="3">
        <v>42461.5</v>
      </c>
      <c r="B2200">
        <v>0.502</v>
      </c>
    </row>
    <row r="2201" spans="1:2" x14ac:dyDescent="0.35">
      <c r="A2201" s="3">
        <v>42461.541666666664</v>
      </c>
      <c r="B2201">
        <v>0.42399999999999999</v>
      </c>
    </row>
    <row r="2202" spans="1:2" x14ac:dyDescent="0.35">
      <c r="A2202" s="3">
        <v>42461.583333333336</v>
      </c>
      <c r="B2202">
        <v>0.318</v>
      </c>
    </row>
    <row r="2203" spans="1:2" x14ac:dyDescent="0.35">
      <c r="A2203" s="3">
        <v>42461.625</v>
      </c>
      <c r="B2203">
        <v>0.19400000000000001</v>
      </c>
    </row>
    <row r="2204" spans="1:2" x14ac:dyDescent="0.35">
      <c r="A2204" s="3">
        <v>42461.666666666664</v>
      </c>
      <c r="B2204">
        <v>7.0000000000000007E-2</v>
      </c>
    </row>
    <row r="2205" spans="1:2" x14ac:dyDescent="0.35">
      <c r="A2205" s="3">
        <v>42461.708333333336</v>
      </c>
      <c r="B2205">
        <v>2E-3</v>
      </c>
    </row>
    <row r="2206" spans="1:2" x14ac:dyDescent="0.35">
      <c r="A2206" s="3">
        <v>42461.75</v>
      </c>
      <c r="B2206">
        <v>0</v>
      </c>
    </row>
    <row r="2207" spans="1:2" x14ac:dyDescent="0.35">
      <c r="A2207" s="3">
        <v>42461.791666666664</v>
      </c>
      <c r="B2207">
        <v>0</v>
      </c>
    </row>
    <row r="2208" spans="1:2" x14ac:dyDescent="0.35">
      <c r="A2208" s="3">
        <v>42461.833333333336</v>
      </c>
      <c r="B2208">
        <v>0</v>
      </c>
    </row>
    <row r="2209" spans="1:2" x14ac:dyDescent="0.35">
      <c r="A2209" s="3">
        <v>42461.875</v>
      </c>
      <c r="B2209">
        <v>0</v>
      </c>
    </row>
    <row r="2210" spans="1:2" x14ac:dyDescent="0.35">
      <c r="A2210" s="3">
        <v>42461.916666666664</v>
      </c>
      <c r="B2210">
        <v>0</v>
      </c>
    </row>
    <row r="2211" spans="1:2" x14ac:dyDescent="0.35">
      <c r="A2211" s="3">
        <v>42461.958333333336</v>
      </c>
      <c r="B2211">
        <v>0</v>
      </c>
    </row>
    <row r="2212" spans="1:2" x14ac:dyDescent="0.35">
      <c r="A2212" s="3">
        <v>42462</v>
      </c>
      <c r="B2212">
        <v>0</v>
      </c>
    </row>
    <row r="2213" spans="1:2" x14ac:dyDescent="0.35">
      <c r="A2213" s="3">
        <v>42462.041666666664</v>
      </c>
      <c r="B2213">
        <v>0</v>
      </c>
    </row>
    <row r="2214" spans="1:2" x14ac:dyDescent="0.35">
      <c r="A2214" s="3">
        <v>42462.083333333336</v>
      </c>
      <c r="B2214">
        <v>0</v>
      </c>
    </row>
    <row r="2215" spans="1:2" x14ac:dyDescent="0.35">
      <c r="A2215" s="3">
        <v>42462.125</v>
      </c>
      <c r="B2215">
        <v>0</v>
      </c>
    </row>
    <row r="2216" spans="1:2" x14ac:dyDescent="0.35">
      <c r="A2216" s="3">
        <v>42462.166666666664</v>
      </c>
      <c r="B2216">
        <v>0</v>
      </c>
    </row>
    <row r="2217" spans="1:2" x14ac:dyDescent="0.35">
      <c r="A2217" s="3">
        <v>42462.208333333336</v>
      </c>
      <c r="B2217">
        <v>3.5000000000000003E-2</v>
      </c>
    </row>
    <row r="2218" spans="1:2" x14ac:dyDescent="0.35">
      <c r="A2218" s="3">
        <v>42462.25</v>
      </c>
      <c r="B2218">
        <v>0.14199999999999999</v>
      </c>
    </row>
    <row r="2219" spans="1:2" x14ac:dyDescent="0.35">
      <c r="A2219" s="3">
        <v>42462.291666666664</v>
      </c>
      <c r="B2219">
        <v>0.27700000000000002</v>
      </c>
    </row>
    <row r="2220" spans="1:2" x14ac:dyDescent="0.35">
      <c r="A2220" s="3">
        <v>42462.333333333336</v>
      </c>
      <c r="B2220">
        <v>0.39600000000000002</v>
      </c>
    </row>
    <row r="2221" spans="1:2" x14ac:dyDescent="0.35">
      <c r="A2221" s="3">
        <v>42462.375</v>
      </c>
      <c r="B2221">
        <v>0.47</v>
      </c>
    </row>
    <row r="2222" spans="1:2" x14ac:dyDescent="0.35">
      <c r="A2222" s="3">
        <v>42462.416666666664</v>
      </c>
      <c r="B2222">
        <v>0.51600000000000001</v>
      </c>
    </row>
    <row r="2223" spans="1:2" x14ac:dyDescent="0.35">
      <c r="A2223" s="3">
        <v>42462.458333333336</v>
      </c>
      <c r="B2223">
        <v>0.52900000000000003</v>
      </c>
    </row>
    <row r="2224" spans="1:2" x14ac:dyDescent="0.35">
      <c r="A2224" s="3">
        <v>42462.5</v>
      </c>
      <c r="B2224">
        <v>0.495</v>
      </c>
    </row>
    <row r="2225" spans="1:2" x14ac:dyDescent="0.35">
      <c r="A2225" s="3">
        <v>42462.541666666664</v>
      </c>
      <c r="B2225">
        <v>0.41499999999999998</v>
      </c>
    </row>
    <row r="2226" spans="1:2" x14ac:dyDescent="0.35">
      <c r="A2226" s="3">
        <v>42462.583333333336</v>
      </c>
      <c r="B2226">
        <v>0.30599999999999999</v>
      </c>
    </row>
    <row r="2227" spans="1:2" x14ac:dyDescent="0.35">
      <c r="A2227" s="3">
        <v>42462.625</v>
      </c>
      <c r="B2227">
        <v>0.17799999999999999</v>
      </c>
    </row>
    <row r="2228" spans="1:2" x14ac:dyDescent="0.35">
      <c r="A2228" s="3">
        <v>42462.666666666664</v>
      </c>
      <c r="B2228">
        <v>6.3E-2</v>
      </c>
    </row>
    <row r="2229" spans="1:2" x14ac:dyDescent="0.35">
      <c r="A2229" s="3">
        <v>42462.708333333336</v>
      </c>
      <c r="B2229">
        <v>3.0000000000000001E-3</v>
      </c>
    </row>
    <row r="2230" spans="1:2" x14ac:dyDescent="0.35">
      <c r="A2230" s="3">
        <v>42462.75</v>
      </c>
      <c r="B2230">
        <v>0</v>
      </c>
    </row>
    <row r="2231" spans="1:2" x14ac:dyDescent="0.35">
      <c r="A2231" s="3">
        <v>42462.791666666664</v>
      </c>
      <c r="B2231">
        <v>0</v>
      </c>
    </row>
    <row r="2232" spans="1:2" x14ac:dyDescent="0.35">
      <c r="A2232" s="3">
        <v>42462.833333333336</v>
      </c>
      <c r="B2232">
        <v>0</v>
      </c>
    </row>
    <row r="2233" spans="1:2" x14ac:dyDescent="0.35">
      <c r="A2233" s="3">
        <v>42462.875</v>
      </c>
      <c r="B2233">
        <v>0</v>
      </c>
    </row>
    <row r="2234" spans="1:2" x14ac:dyDescent="0.35">
      <c r="A2234" s="3">
        <v>42462.916666666664</v>
      </c>
      <c r="B2234">
        <v>0</v>
      </c>
    </row>
    <row r="2235" spans="1:2" x14ac:dyDescent="0.35">
      <c r="A2235" s="3">
        <v>42462.958333333336</v>
      </c>
      <c r="B2235">
        <v>0</v>
      </c>
    </row>
    <row r="2236" spans="1:2" x14ac:dyDescent="0.35">
      <c r="A2236" s="3">
        <v>42463</v>
      </c>
      <c r="B2236">
        <v>0</v>
      </c>
    </row>
    <row r="2237" spans="1:2" x14ac:dyDescent="0.35">
      <c r="A2237" s="3">
        <v>42463.041666666664</v>
      </c>
      <c r="B2237">
        <v>0</v>
      </c>
    </row>
    <row r="2238" spans="1:2" x14ac:dyDescent="0.35">
      <c r="A2238" s="3">
        <v>42463.083333333336</v>
      </c>
      <c r="B2238">
        <v>0</v>
      </c>
    </row>
    <row r="2239" spans="1:2" x14ac:dyDescent="0.35">
      <c r="A2239" s="3">
        <v>42463.125</v>
      </c>
      <c r="B2239">
        <v>0</v>
      </c>
    </row>
    <row r="2240" spans="1:2" x14ac:dyDescent="0.35">
      <c r="A2240" s="3">
        <v>42463.166666666664</v>
      </c>
      <c r="B2240">
        <v>0</v>
      </c>
    </row>
    <row r="2241" spans="1:2" x14ac:dyDescent="0.35">
      <c r="A2241" s="3">
        <v>42463.208333333336</v>
      </c>
      <c r="B2241">
        <v>3.9E-2</v>
      </c>
    </row>
    <row r="2242" spans="1:2" x14ac:dyDescent="0.35">
      <c r="A2242" s="3">
        <v>42463.25</v>
      </c>
      <c r="B2242">
        <v>0.16300000000000001</v>
      </c>
    </row>
    <row r="2243" spans="1:2" x14ac:dyDescent="0.35">
      <c r="A2243" s="3">
        <v>42463.291666666664</v>
      </c>
      <c r="B2243">
        <v>0.318</v>
      </c>
    </row>
    <row r="2244" spans="1:2" x14ac:dyDescent="0.35">
      <c r="A2244" s="3">
        <v>42463.333333333336</v>
      </c>
      <c r="B2244">
        <v>0.45400000000000001</v>
      </c>
    </row>
    <row r="2245" spans="1:2" x14ac:dyDescent="0.35">
      <c r="A2245" s="3">
        <v>42463.375</v>
      </c>
      <c r="B2245">
        <v>0.54300000000000004</v>
      </c>
    </row>
    <row r="2246" spans="1:2" x14ac:dyDescent="0.35">
      <c r="A2246" s="3">
        <v>42463.416666666664</v>
      </c>
      <c r="B2246">
        <v>0.58699999999999997</v>
      </c>
    </row>
    <row r="2247" spans="1:2" x14ac:dyDescent="0.35">
      <c r="A2247" s="3">
        <v>42463.458333333336</v>
      </c>
      <c r="B2247">
        <v>0.59199999999999997</v>
      </c>
    </row>
    <row r="2248" spans="1:2" x14ac:dyDescent="0.35">
      <c r="A2248" s="3">
        <v>42463.5</v>
      </c>
      <c r="B2248">
        <v>0.56699999999999995</v>
      </c>
    </row>
    <row r="2249" spans="1:2" x14ac:dyDescent="0.35">
      <c r="A2249" s="3">
        <v>42463.541666666664</v>
      </c>
      <c r="B2249">
        <v>0.48899999999999999</v>
      </c>
    </row>
    <row r="2250" spans="1:2" x14ac:dyDescent="0.35">
      <c r="A2250" s="3">
        <v>42463.583333333336</v>
      </c>
      <c r="B2250">
        <v>0.372</v>
      </c>
    </row>
    <row r="2251" spans="1:2" x14ac:dyDescent="0.35">
      <c r="A2251" s="3">
        <v>42463.625</v>
      </c>
      <c r="B2251">
        <v>0.22900000000000001</v>
      </c>
    </row>
    <row r="2252" spans="1:2" x14ac:dyDescent="0.35">
      <c r="A2252" s="3">
        <v>42463.666666666664</v>
      </c>
      <c r="B2252">
        <v>8.5000000000000006E-2</v>
      </c>
    </row>
    <row r="2253" spans="1:2" x14ac:dyDescent="0.35">
      <c r="A2253" s="3">
        <v>42463.708333333336</v>
      </c>
      <c r="B2253">
        <v>3.0000000000000001E-3</v>
      </c>
    </row>
    <row r="2254" spans="1:2" x14ac:dyDescent="0.35">
      <c r="A2254" s="3">
        <v>42463.75</v>
      </c>
      <c r="B2254">
        <v>0</v>
      </c>
    </row>
    <row r="2255" spans="1:2" x14ac:dyDescent="0.35">
      <c r="A2255" s="3">
        <v>42463.791666666664</v>
      </c>
      <c r="B2255">
        <v>0</v>
      </c>
    </row>
    <row r="2256" spans="1:2" x14ac:dyDescent="0.35">
      <c r="A2256" s="3">
        <v>42463.833333333336</v>
      </c>
      <c r="B2256">
        <v>0</v>
      </c>
    </row>
    <row r="2257" spans="1:2" x14ac:dyDescent="0.35">
      <c r="A2257" s="3">
        <v>42463.875</v>
      </c>
      <c r="B2257">
        <v>0</v>
      </c>
    </row>
    <row r="2258" spans="1:2" x14ac:dyDescent="0.35">
      <c r="A2258" s="3">
        <v>42463.916666666664</v>
      </c>
      <c r="B2258">
        <v>0</v>
      </c>
    </row>
    <row r="2259" spans="1:2" x14ac:dyDescent="0.35">
      <c r="A2259" s="3">
        <v>42463.958333333336</v>
      </c>
      <c r="B2259">
        <v>0</v>
      </c>
    </row>
    <row r="2260" spans="1:2" x14ac:dyDescent="0.35">
      <c r="A2260" s="3">
        <v>42464</v>
      </c>
      <c r="B2260">
        <v>0</v>
      </c>
    </row>
    <row r="2261" spans="1:2" x14ac:dyDescent="0.35">
      <c r="A2261" s="3">
        <v>42464.041666666664</v>
      </c>
      <c r="B2261">
        <v>0</v>
      </c>
    </row>
    <row r="2262" spans="1:2" x14ac:dyDescent="0.35">
      <c r="A2262" s="3">
        <v>42464.083333333336</v>
      </c>
      <c r="B2262">
        <v>0</v>
      </c>
    </row>
    <row r="2263" spans="1:2" x14ac:dyDescent="0.35">
      <c r="A2263" s="3">
        <v>42464.125</v>
      </c>
      <c r="B2263">
        <v>0</v>
      </c>
    </row>
    <row r="2264" spans="1:2" x14ac:dyDescent="0.35">
      <c r="A2264" s="3">
        <v>42464.166666666664</v>
      </c>
      <c r="B2264">
        <v>0</v>
      </c>
    </row>
    <row r="2265" spans="1:2" x14ac:dyDescent="0.35">
      <c r="A2265" s="3">
        <v>42464.208333333336</v>
      </c>
      <c r="B2265">
        <v>4.2999999999999997E-2</v>
      </c>
    </row>
    <row r="2266" spans="1:2" x14ac:dyDescent="0.35">
      <c r="A2266" s="3">
        <v>42464.25</v>
      </c>
      <c r="B2266">
        <v>0.16200000000000001</v>
      </c>
    </row>
    <row r="2267" spans="1:2" x14ac:dyDescent="0.35">
      <c r="A2267" s="3">
        <v>42464.291666666664</v>
      </c>
      <c r="B2267">
        <v>0.311</v>
      </c>
    </row>
    <row r="2268" spans="1:2" x14ac:dyDescent="0.35">
      <c r="A2268" s="3">
        <v>42464.333333333336</v>
      </c>
      <c r="B2268">
        <v>0.44900000000000001</v>
      </c>
    </row>
    <row r="2269" spans="1:2" x14ac:dyDescent="0.35">
      <c r="A2269" s="3">
        <v>42464.375</v>
      </c>
      <c r="B2269">
        <v>0.55500000000000005</v>
      </c>
    </row>
    <row r="2270" spans="1:2" x14ac:dyDescent="0.35">
      <c r="A2270" s="3">
        <v>42464.416666666664</v>
      </c>
      <c r="B2270">
        <v>0.61199999999999999</v>
      </c>
    </row>
    <row r="2271" spans="1:2" x14ac:dyDescent="0.35">
      <c r="A2271" s="3">
        <v>42464.458333333336</v>
      </c>
      <c r="B2271">
        <v>0.61599999999999999</v>
      </c>
    </row>
    <row r="2272" spans="1:2" x14ac:dyDescent="0.35">
      <c r="A2272" s="3">
        <v>42464.5</v>
      </c>
      <c r="B2272">
        <v>0.58499999999999996</v>
      </c>
    </row>
    <row r="2273" spans="1:2" x14ac:dyDescent="0.35">
      <c r="A2273" s="3">
        <v>42464.541666666664</v>
      </c>
      <c r="B2273">
        <v>0.505</v>
      </c>
    </row>
    <row r="2274" spans="1:2" x14ac:dyDescent="0.35">
      <c r="A2274" s="3">
        <v>42464.583333333336</v>
      </c>
      <c r="B2274">
        <v>0.38800000000000001</v>
      </c>
    </row>
    <row r="2275" spans="1:2" x14ac:dyDescent="0.35">
      <c r="A2275" s="3">
        <v>42464.625</v>
      </c>
      <c r="B2275">
        <v>0.23499999999999999</v>
      </c>
    </row>
    <row r="2276" spans="1:2" x14ac:dyDescent="0.35">
      <c r="A2276" s="3">
        <v>42464.666666666664</v>
      </c>
      <c r="B2276">
        <v>8.5999999999999993E-2</v>
      </c>
    </row>
    <row r="2277" spans="1:2" x14ac:dyDescent="0.35">
      <c r="A2277" s="3">
        <v>42464.708333333336</v>
      </c>
      <c r="B2277">
        <v>3.0000000000000001E-3</v>
      </c>
    </row>
    <row r="2278" spans="1:2" x14ac:dyDescent="0.35">
      <c r="A2278" s="3">
        <v>42464.75</v>
      </c>
      <c r="B2278">
        <v>0</v>
      </c>
    </row>
    <row r="2279" spans="1:2" x14ac:dyDescent="0.35">
      <c r="A2279" s="3">
        <v>42464.791666666664</v>
      </c>
      <c r="B2279">
        <v>0</v>
      </c>
    </row>
    <row r="2280" spans="1:2" x14ac:dyDescent="0.35">
      <c r="A2280" s="3">
        <v>42464.833333333336</v>
      </c>
      <c r="B2280">
        <v>0</v>
      </c>
    </row>
    <row r="2281" spans="1:2" x14ac:dyDescent="0.35">
      <c r="A2281" s="3">
        <v>42464.875</v>
      </c>
      <c r="B2281">
        <v>0</v>
      </c>
    </row>
    <row r="2282" spans="1:2" x14ac:dyDescent="0.35">
      <c r="A2282" s="3">
        <v>42464.916666666664</v>
      </c>
      <c r="B2282">
        <v>0</v>
      </c>
    </row>
    <row r="2283" spans="1:2" x14ac:dyDescent="0.35">
      <c r="A2283" s="3">
        <v>42464.958333333336</v>
      </c>
      <c r="B2283">
        <v>0</v>
      </c>
    </row>
    <row r="2284" spans="1:2" x14ac:dyDescent="0.35">
      <c r="A2284" s="3">
        <v>42465</v>
      </c>
      <c r="B2284">
        <v>0</v>
      </c>
    </row>
    <row r="2285" spans="1:2" x14ac:dyDescent="0.35">
      <c r="A2285" s="3">
        <v>42465.041666666664</v>
      </c>
      <c r="B2285">
        <v>0</v>
      </c>
    </row>
    <row r="2286" spans="1:2" x14ac:dyDescent="0.35">
      <c r="A2286" s="3">
        <v>42465.083333333336</v>
      </c>
      <c r="B2286">
        <v>0</v>
      </c>
    </row>
    <row r="2287" spans="1:2" x14ac:dyDescent="0.35">
      <c r="A2287" s="3">
        <v>42465.125</v>
      </c>
      <c r="B2287">
        <v>0</v>
      </c>
    </row>
    <row r="2288" spans="1:2" x14ac:dyDescent="0.35">
      <c r="A2288" s="3">
        <v>42465.166666666664</v>
      </c>
      <c r="B2288">
        <v>0</v>
      </c>
    </row>
    <row r="2289" spans="1:2" x14ac:dyDescent="0.35">
      <c r="A2289" s="3">
        <v>42465.208333333336</v>
      </c>
      <c r="B2289">
        <v>3.6999999999999998E-2</v>
      </c>
    </row>
    <row r="2290" spans="1:2" x14ac:dyDescent="0.35">
      <c r="A2290" s="3">
        <v>42465.25</v>
      </c>
      <c r="B2290">
        <v>0.13800000000000001</v>
      </c>
    </row>
    <row r="2291" spans="1:2" x14ac:dyDescent="0.35">
      <c r="A2291" s="3">
        <v>42465.291666666664</v>
      </c>
      <c r="B2291">
        <v>0.26900000000000002</v>
      </c>
    </row>
    <row r="2292" spans="1:2" x14ac:dyDescent="0.35">
      <c r="A2292" s="3">
        <v>42465.333333333336</v>
      </c>
      <c r="B2292">
        <v>0.39800000000000002</v>
      </c>
    </row>
    <row r="2293" spans="1:2" x14ac:dyDescent="0.35">
      <c r="A2293" s="3">
        <v>42465.375</v>
      </c>
      <c r="B2293">
        <v>0.48599999999999999</v>
      </c>
    </row>
    <row r="2294" spans="1:2" x14ac:dyDescent="0.35">
      <c r="A2294" s="3">
        <v>42465.416666666664</v>
      </c>
      <c r="B2294">
        <v>0.54700000000000004</v>
      </c>
    </row>
    <row r="2295" spans="1:2" x14ac:dyDescent="0.35">
      <c r="A2295" s="3">
        <v>42465.458333333336</v>
      </c>
      <c r="B2295">
        <v>0.56000000000000005</v>
      </c>
    </row>
    <row r="2296" spans="1:2" x14ac:dyDescent="0.35">
      <c r="A2296" s="3">
        <v>42465.5</v>
      </c>
      <c r="B2296">
        <v>0.51400000000000001</v>
      </c>
    </row>
    <row r="2297" spans="1:2" x14ac:dyDescent="0.35">
      <c r="A2297" s="3">
        <v>42465.541666666664</v>
      </c>
      <c r="B2297">
        <v>0.435</v>
      </c>
    </row>
    <row r="2298" spans="1:2" x14ac:dyDescent="0.35">
      <c r="A2298" s="3">
        <v>42465.583333333336</v>
      </c>
      <c r="B2298">
        <v>0.33</v>
      </c>
    </row>
    <row r="2299" spans="1:2" x14ac:dyDescent="0.35">
      <c r="A2299" s="3">
        <v>42465.625</v>
      </c>
      <c r="B2299">
        <v>0.20300000000000001</v>
      </c>
    </row>
    <row r="2300" spans="1:2" x14ac:dyDescent="0.35">
      <c r="A2300" s="3">
        <v>42465.666666666664</v>
      </c>
      <c r="B2300">
        <v>7.8E-2</v>
      </c>
    </row>
    <row r="2301" spans="1:2" x14ac:dyDescent="0.35">
      <c r="A2301" s="3">
        <v>42465.708333333336</v>
      </c>
      <c r="B2301">
        <v>5.0000000000000001E-3</v>
      </c>
    </row>
    <row r="2302" spans="1:2" x14ac:dyDescent="0.35">
      <c r="A2302" s="3">
        <v>42465.75</v>
      </c>
      <c r="B2302">
        <v>0</v>
      </c>
    </row>
    <row r="2303" spans="1:2" x14ac:dyDescent="0.35">
      <c r="A2303" s="3">
        <v>42465.791666666664</v>
      </c>
      <c r="B2303">
        <v>0</v>
      </c>
    </row>
    <row r="2304" spans="1:2" x14ac:dyDescent="0.35">
      <c r="A2304" s="3">
        <v>42465.833333333336</v>
      </c>
      <c r="B2304">
        <v>0</v>
      </c>
    </row>
    <row r="2305" spans="1:2" x14ac:dyDescent="0.35">
      <c r="A2305" s="3">
        <v>42465.875</v>
      </c>
      <c r="B2305">
        <v>0</v>
      </c>
    </row>
    <row r="2306" spans="1:2" x14ac:dyDescent="0.35">
      <c r="A2306" s="3">
        <v>42465.916666666664</v>
      </c>
      <c r="B2306">
        <v>0</v>
      </c>
    </row>
    <row r="2307" spans="1:2" x14ac:dyDescent="0.35">
      <c r="A2307" s="3">
        <v>42465.958333333336</v>
      </c>
      <c r="B2307">
        <v>0</v>
      </c>
    </row>
    <row r="2308" spans="1:2" x14ac:dyDescent="0.35">
      <c r="A2308" s="3">
        <v>42466</v>
      </c>
      <c r="B2308">
        <v>0</v>
      </c>
    </row>
    <row r="2309" spans="1:2" x14ac:dyDescent="0.35">
      <c r="A2309" s="3">
        <v>42466.041666666664</v>
      </c>
      <c r="B2309">
        <v>0</v>
      </c>
    </row>
    <row r="2310" spans="1:2" x14ac:dyDescent="0.35">
      <c r="A2310" s="3">
        <v>42466.083333333336</v>
      </c>
      <c r="B2310">
        <v>0</v>
      </c>
    </row>
    <row r="2311" spans="1:2" x14ac:dyDescent="0.35">
      <c r="A2311" s="3">
        <v>42466.125</v>
      </c>
      <c r="B2311">
        <v>0</v>
      </c>
    </row>
    <row r="2312" spans="1:2" x14ac:dyDescent="0.35">
      <c r="A2312" s="3">
        <v>42466.166666666664</v>
      </c>
      <c r="B2312">
        <v>0</v>
      </c>
    </row>
    <row r="2313" spans="1:2" x14ac:dyDescent="0.35">
      <c r="A2313" s="3">
        <v>42466.208333333336</v>
      </c>
      <c r="B2313">
        <v>4.2000000000000003E-2</v>
      </c>
    </row>
    <row r="2314" spans="1:2" x14ac:dyDescent="0.35">
      <c r="A2314" s="3">
        <v>42466.25</v>
      </c>
      <c r="B2314">
        <v>0.16200000000000001</v>
      </c>
    </row>
    <row r="2315" spans="1:2" x14ac:dyDescent="0.35">
      <c r="A2315" s="3">
        <v>42466.291666666664</v>
      </c>
      <c r="B2315">
        <v>0.312</v>
      </c>
    </row>
    <row r="2316" spans="1:2" x14ac:dyDescent="0.35">
      <c r="A2316" s="3">
        <v>42466.333333333336</v>
      </c>
      <c r="B2316">
        <v>0.45</v>
      </c>
    </row>
    <row r="2317" spans="1:2" x14ac:dyDescent="0.35">
      <c r="A2317" s="3">
        <v>42466.375</v>
      </c>
      <c r="B2317">
        <v>0.54100000000000004</v>
      </c>
    </row>
    <row r="2318" spans="1:2" x14ac:dyDescent="0.35">
      <c r="A2318" s="3">
        <v>42466.416666666664</v>
      </c>
      <c r="B2318">
        <v>0.57999999999999996</v>
      </c>
    </row>
    <row r="2319" spans="1:2" x14ac:dyDescent="0.35">
      <c r="A2319" s="3">
        <v>42466.458333333336</v>
      </c>
      <c r="B2319">
        <v>0.56799999999999995</v>
      </c>
    </row>
    <row r="2320" spans="1:2" x14ac:dyDescent="0.35">
      <c r="A2320" s="3">
        <v>42466.5</v>
      </c>
      <c r="B2320">
        <v>0.52100000000000002</v>
      </c>
    </row>
    <row r="2321" spans="1:2" x14ac:dyDescent="0.35">
      <c r="A2321" s="3">
        <v>42466.541666666664</v>
      </c>
      <c r="B2321">
        <v>0.44600000000000001</v>
      </c>
    </row>
    <row r="2322" spans="1:2" x14ac:dyDescent="0.35">
      <c r="A2322" s="3">
        <v>42466.583333333336</v>
      </c>
      <c r="B2322">
        <v>0.33700000000000002</v>
      </c>
    </row>
    <row r="2323" spans="1:2" x14ac:dyDescent="0.35">
      <c r="A2323" s="3">
        <v>42466.625</v>
      </c>
      <c r="B2323">
        <v>0.20399999999999999</v>
      </c>
    </row>
    <row r="2324" spans="1:2" x14ac:dyDescent="0.35">
      <c r="A2324" s="3">
        <v>42466.666666666664</v>
      </c>
      <c r="B2324">
        <v>0.08</v>
      </c>
    </row>
    <row r="2325" spans="1:2" x14ac:dyDescent="0.35">
      <c r="A2325" s="3">
        <v>42466.708333333336</v>
      </c>
      <c r="B2325">
        <v>5.0000000000000001E-3</v>
      </c>
    </row>
    <row r="2326" spans="1:2" x14ac:dyDescent="0.35">
      <c r="A2326" s="3">
        <v>42466.75</v>
      </c>
      <c r="B2326">
        <v>0</v>
      </c>
    </row>
    <row r="2327" spans="1:2" x14ac:dyDescent="0.35">
      <c r="A2327" s="3">
        <v>42466.791666666664</v>
      </c>
      <c r="B2327">
        <v>0</v>
      </c>
    </row>
    <row r="2328" spans="1:2" x14ac:dyDescent="0.35">
      <c r="A2328" s="3">
        <v>42466.833333333336</v>
      </c>
      <c r="B2328">
        <v>0</v>
      </c>
    </row>
    <row r="2329" spans="1:2" x14ac:dyDescent="0.35">
      <c r="A2329" s="3">
        <v>42466.875</v>
      </c>
      <c r="B2329">
        <v>0</v>
      </c>
    </row>
    <row r="2330" spans="1:2" x14ac:dyDescent="0.35">
      <c r="A2330" s="3">
        <v>42466.916666666664</v>
      </c>
      <c r="B2330">
        <v>0</v>
      </c>
    </row>
    <row r="2331" spans="1:2" x14ac:dyDescent="0.35">
      <c r="A2331" s="3">
        <v>42466.958333333336</v>
      </c>
      <c r="B2331">
        <v>0</v>
      </c>
    </row>
    <row r="2332" spans="1:2" x14ac:dyDescent="0.35">
      <c r="A2332" s="3">
        <v>42467</v>
      </c>
      <c r="B2332">
        <v>0</v>
      </c>
    </row>
    <row r="2333" spans="1:2" x14ac:dyDescent="0.35">
      <c r="A2333" s="3">
        <v>42467.041666666664</v>
      </c>
      <c r="B2333">
        <v>0</v>
      </c>
    </row>
    <row r="2334" spans="1:2" x14ac:dyDescent="0.35">
      <c r="A2334" s="3">
        <v>42467.083333333336</v>
      </c>
      <c r="B2334">
        <v>0</v>
      </c>
    </row>
    <row r="2335" spans="1:2" x14ac:dyDescent="0.35">
      <c r="A2335" s="3">
        <v>42467.125</v>
      </c>
      <c r="B2335">
        <v>0</v>
      </c>
    </row>
    <row r="2336" spans="1:2" x14ac:dyDescent="0.35">
      <c r="A2336" s="3">
        <v>42467.166666666664</v>
      </c>
      <c r="B2336">
        <v>0</v>
      </c>
    </row>
    <row r="2337" spans="1:2" x14ac:dyDescent="0.35">
      <c r="A2337" s="3">
        <v>42467.208333333336</v>
      </c>
      <c r="B2337">
        <v>0.04</v>
      </c>
    </row>
    <row r="2338" spans="1:2" x14ac:dyDescent="0.35">
      <c r="A2338" s="3">
        <v>42467.25</v>
      </c>
      <c r="B2338">
        <v>0.13600000000000001</v>
      </c>
    </row>
    <row r="2339" spans="1:2" x14ac:dyDescent="0.35">
      <c r="A2339" s="3">
        <v>42467.291666666664</v>
      </c>
      <c r="B2339">
        <v>0.245</v>
      </c>
    </row>
    <row r="2340" spans="1:2" x14ac:dyDescent="0.35">
      <c r="A2340" s="3">
        <v>42467.333333333336</v>
      </c>
      <c r="B2340">
        <v>0.33800000000000002</v>
      </c>
    </row>
    <row r="2341" spans="1:2" x14ac:dyDescent="0.35">
      <c r="A2341" s="3">
        <v>42467.375</v>
      </c>
      <c r="B2341">
        <v>0.41199999999999998</v>
      </c>
    </row>
    <row r="2342" spans="1:2" x14ac:dyDescent="0.35">
      <c r="A2342" s="3">
        <v>42467.416666666664</v>
      </c>
      <c r="B2342">
        <v>0.45600000000000002</v>
      </c>
    </row>
    <row r="2343" spans="1:2" x14ac:dyDescent="0.35">
      <c r="A2343" s="3">
        <v>42467.458333333336</v>
      </c>
      <c r="B2343">
        <v>0.46200000000000002</v>
      </c>
    </row>
    <row r="2344" spans="1:2" x14ac:dyDescent="0.35">
      <c r="A2344" s="3">
        <v>42467.5</v>
      </c>
      <c r="B2344">
        <v>0.44400000000000001</v>
      </c>
    </row>
    <row r="2345" spans="1:2" x14ac:dyDescent="0.35">
      <c r="A2345" s="3">
        <v>42467.541666666664</v>
      </c>
      <c r="B2345">
        <v>0.38100000000000001</v>
      </c>
    </row>
    <row r="2346" spans="1:2" x14ac:dyDescent="0.35">
      <c r="A2346" s="3">
        <v>42467.583333333336</v>
      </c>
      <c r="B2346">
        <v>0.28699999999999998</v>
      </c>
    </row>
    <row r="2347" spans="1:2" x14ac:dyDescent="0.35">
      <c r="A2347" s="3">
        <v>42467.625</v>
      </c>
      <c r="B2347">
        <v>0.17899999999999999</v>
      </c>
    </row>
    <row r="2348" spans="1:2" x14ac:dyDescent="0.35">
      <c r="A2348" s="3">
        <v>42467.666666666664</v>
      </c>
      <c r="B2348">
        <v>7.1999999999999995E-2</v>
      </c>
    </row>
    <row r="2349" spans="1:2" x14ac:dyDescent="0.35">
      <c r="A2349" s="3">
        <v>42467.708333333336</v>
      </c>
      <c r="B2349">
        <v>6.0000000000000001E-3</v>
      </c>
    </row>
    <row r="2350" spans="1:2" x14ac:dyDescent="0.35">
      <c r="A2350" s="3">
        <v>42467.75</v>
      </c>
      <c r="B2350">
        <v>0</v>
      </c>
    </row>
    <row r="2351" spans="1:2" x14ac:dyDescent="0.35">
      <c r="A2351" s="3">
        <v>42467.791666666664</v>
      </c>
      <c r="B2351">
        <v>0</v>
      </c>
    </row>
    <row r="2352" spans="1:2" x14ac:dyDescent="0.35">
      <c r="A2352" s="3">
        <v>42467.833333333336</v>
      </c>
      <c r="B2352">
        <v>0</v>
      </c>
    </row>
    <row r="2353" spans="1:2" x14ac:dyDescent="0.35">
      <c r="A2353" s="3">
        <v>42467.875</v>
      </c>
      <c r="B2353">
        <v>0</v>
      </c>
    </row>
    <row r="2354" spans="1:2" x14ac:dyDescent="0.35">
      <c r="A2354" s="3">
        <v>42467.916666666664</v>
      </c>
      <c r="B2354">
        <v>0</v>
      </c>
    </row>
    <row r="2355" spans="1:2" x14ac:dyDescent="0.35">
      <c r="A2355" s="3">
        <v>42467.958333333336</v>
      </c>
      <c r="B2355">
        <v>0</v>
      </c>
    </row>
    <row r="2356" spans="1:2" x14ac:dyDescent="0.35">
      <c r="A2356" s="3">
        <v>42468</v>
      </c>
      <c r="B2356">
        <v>0</v>
      </c>
    </row>
    <row r="2357" spans="1:2" x14ac:dyDescent="0.35">
      <c r="A2357" s="3">
        <v>42468.041666666664</v>
      </c>
      <c r="B2357">
        <v>0</v>
      </c>
    </row>
    <row r="2358" spans="1:2" x14ac:dyDescent="0.35">
      <c r="A2358" s="3">
        <v>42468.083333333336</v>
      </c>
      <c r="B2358">
        <v>0</v>
      </c>
    </row>
    <row r="2359" spans="1:2" x14ac:dyDescent="0.35">
      <c r="A2359" s="3">
        <v>42468.125</v>
      </c>
      <c r="B2359">
        <v>0</v>
      </c>
    </row>
    <row r="2360" spans="1:2" x14ac:dyDescent="0.35">
      <c r="A2360" s="3">
        <v>42468.166666666664</v>
      </c>
      <c r="B2360">
        <v>0</v>
      </c>
    </row>
    <row r="2361" spans="1:2" x14ac:dyDescent="0.35">
      <c r="A2361" s="3">
        <v>42468.208333333336</v>
      </c>
      <c r="B2361">
        <v>2.3E-2</v>
      </c>
    </row>
    <row r="2362" spans="1:2" x14ac:dyDescent="0.35">
      <c r="A2362" s="3">
        <v>42468.25</v>
      </c>
      <c r="B2362">
        <v>8.8999999999999996E-2</v>
      </c>
    </row>
    <row r="2363" spans="1:2" x14ac:dyDescent="0.35">
      <c r="A2363" s="3">
        <v>42468.291666666664</v>
      </c>
      <c r="B2363">
        <v>0.17399999999999999</v>
      </c>
    </row>
    <row r="2364" spans="1:2" x14ac:dyDescent="0.35">
      <c r="A2364" s="3">
        <v>42468.333333333336</v>
      </c>
      <c r="B2364">
        <v>0.248</v>
      </c>
    </row>
    <row r="2365" spans="1:2" x14ac:dyDescent="0.35">
      <c r="A2365" s="3">
        <v>42468.375</v>
      </c>
      <c r="B2365">
        <v>0.312</v>
      </c>
    </row>
    <row r="2366" spans="1:2" x14ac:dyDescent="0.35">
      <c r="A2366" s="3">
        <v>42468.416666666664</v>
      </c>
      <c r="B2366">
        <v>0.34699999999999998</v>
      </c>
    </row>
    <row r="2367" spans="1:2" x14ac:dyDescent="0.35">
      <c r="A2367" s="3">
        <v>42468.458333333336</v>
      </c>
      <c r="B2367">
        <v>0.35499999999999998</v>
      </c>
    </row>
    <row r="2368" spans="1:2" x14ac:dyDescent="0.35">
      <c r="A2368" s="3">
        <v>42468.5</v>
      </c>
      <c r="B2368">
        <v>0.33700000000000002</v>
      </c>
    </row>
    <row r="2369" spans="1:2" x14ac:dyDescent="0.35">
      <c r="A2369" s="3">
        <v>42468.541666666664</v>
      </c>
      <c r="B2369">
        <v>0.28599999999999998</v>
      </c>
    </row>
    <row r="2370" spans="1:2" x14ac:dyDescent="0.35">
      <c r="A2370" s="3">
        <v>42468.583333333336</v>
      </c>
      <c r="B2370">
        <v>0.21099999999999999</v>
      </c>
    </row>
    <row r="2371" spans="1:2" x14ac:dyDescent="0.35">
      <c r="A2371" s="3">
        <v>42468.625</v>
      </c>
      <c r="B2371">
        <v>0.13200000000000001</v>
      </c>
    </row>
    <row r="2372" spans="1:2" x14ac:dyDescent="0.35">
      <c r="A2372" s="3">
        <v>42468.666666666664</v>
      </c>
      <c r="B2372">
        <v>0.05</v>
      </c>
    </row>
    <row r="2373" spans="1:2" x14ac:dyDescent="0.35">
      <c r="A2373" s="3">
        <v>42468.708333333336</v>
      </c>
      <c r="B2373">
        <v>4.0000000000000001E-3</v>
      </c>
    </row>
    <row r="2374" spans="1:2" x14ac:dyDescent="0.35">
      <c r="A2374" s="3">
        <v>42468.75</v>
      </c>
      <c r="B2374">
        <v>0</v>
      </c>
    </row>
    <row r="2375" spans="1:2" x14ac:dyDescent="0.35">
      <c r="A2375" s="3">
        <v>42468.791666666664</v>
      </c>
      <c r="B2375">
        <v>0</v>
      </c>
    </row>
    <row r="2376" spans="1:2" x14ac:dyDescent="0.35">
      <c r="A2376" s="3">
        <v>42468.833333333336</v>
      </c>
      <c r="B2376">
        <v>0</v>
      </c>
    </row>
    <row r="2377" spans="1:2" x14ac:dyDescent="0.35">
      <c r="A2377" s="3">
        <v>42468.875</v>
      </c>
      <c r="B2377">
        <v>0</v>
      </c>
    </row>
    <row r="2378" spans="1:2" x14ac:dyDescent="0.35">
      <c r="A2378" s="3">
        <v>42468.916666666664</v>
      </c>
      <c r="B2378">
        <v>0</v>
      </c>
    </row>
    <row r="2379" spans="1:2" x14ac:dyDescent="0.35">
      <c r="A2379" s="3">
        <v>42468.958333333336</v>
      </c>
      <c r="B2379">
        <v>0</v>
      </c>
    </row>
    <row r="2380" spans="1:2" x14ac:dyDescent="0.35">
      <c r="A2380" s="3">
        <v>42469</v>
      </c>
      <c r="B2380">
        <v>0</v>
      </c>
    </row>
    <row r="2381" spans="1:2" x14ac:dyDescent="0.35">
      <c r="A2381" s="3">
        <v>42469.041666666664</v>
      </c>
      <c r="B2381">
        <v>0</v>
      </c>
    </row>
    <row r="2382" spans="1:2" x14ac:dyDescent="0.35">
      <c r="A2382" s="3">
        <v>42469.083333333336</v>
      </c>
      <c r="B2382">
        <v>0</v>
      </c>
    </row>
    <row r="2383" spans="1:2" x14ac:dyDescent="0.35">
      <c r="A2383" s="3">
        <v>42469.125</v>
      </c>
      <c r="B2383">
        <v>0</v>
      </c>
    </row>
    <row r="2384" spans="1:2" x14ac:dyDescent="0.35">
      <c r="A2384" s="3">
        <v>42469.166666666664</v>
      </c>
      <c r="B2384">
        <v>0</v>
      </c>
    </row>
    <row r="2385" spans="1:2" x14ac:dyDescent="0.35">
      <c r="A2385" s="3">
        <v>42469.208333333336</v>
      </c>
      <c r="B2385">
        <v>3.9E-2</v>
      </c>
    </row>
    <row r="2386" spans="1:2" x14ac:dyDescent="0.35">
      <c r="A2386" s="3">
        <v>42469.25</v>
      </c>
      <c r="B2386">
        <v>0.14299999999999999</v>
      </c>
    </row>
    <row r="2387" spans="1:2" x14ac:dyDescent="0.35">
      <c r="A2387" s="3">
        <v>42469.291666666664</v>
      </c>
      <c r="B2387">
        <v>0.27900000000000003</v>
      </c>
    </row>
    <row r="2388" spans="1:2" x14ac:dyDescent="0.35">
      <c r="A2388" s="3">
        <v>42469.333333333336</v>
      </c>
      <c r="B2388">
        <v>0.38900000000000001</v>
      </c>
    </row>
    <row r="2389" spans="1:2" x14ac:dyDescent="0.35">
      <c r="A2389" s="3">
        <v>42469.375</v>
      </c>
      <c r="B2389">
        <v>0.45500000000000002</v>
      </c>
    </row>
    <row r="2390" spans="1:2" x14ac:dyDescent="0.35">
      <c r="A2390" s="3">
        <v>42469.416666666664</v>
      </c>
      <c r="B2390">
        <v>0.48399999999999999</v>
      </c>
    </row>
    <row r="2391" spans="1:2" x14ac:dyDescent="0.35">
      <c r="A2391" s="3">
        <v>42469.458333333336</v>
      </c>
      <c r="B2391">
        <v>0.48299999999999998</v>
      </c>
    </row>
    <row r="2392" spans="1:2" x14ac:dyDescent="0.35">
      <c r="A2392" s="3">
        <v>42469.5</v>
      </c>
      <c r="B2392">
        <v>0.44400000000000001</v>
      </c>
    </row>
    <row r="2393" spans="1:2" x14ac:dyDescent="0.35">
      <c r="A2393" s="3">
        <v>42469.541666666664</v>
      </c>
      <c r="B2393">
        <v>0.35799999999999998</v>
      </c>
    </row>
    <row r="2394" spans="1:2" x14ac:dyDescent="0.35">
      <c r="A2394" s="3">
        <v>42469.583333333336</v>
      </c>
      <c r="B2394">
        <v>0.26100000000000001</v>
      </c>
    </row>
    <row r="2395" spans="1:2" x14ac:dyDescent="0.35">
      <c r="A2395" s="3">
        <v>42469.625</v>
      </c>
      <c r="B2395">
        <v>0.16300000000000001</v>
      </c>
    </row>
    <row r="2396" spans="1:2" x14ac:dyDescent="0.35">
      <c r="A2396" s="3">
        <v>42469.666666666664</v>
      </c>
      <c r="B2396">
        <v>6.7000000000000004E-2</v>
      </c>
    </row>
    <row r="2397" spans="1:2" x14ac:dyDescent="0.35">
      <c r="A2397" s="3">
        <v>42469.708333333336</v>
      </c>
      <c r="B2397">
        <v>6.0000000000000001E-3</v>
      </c>
    </row>
    <row r="2398" spans="1:2" x14ac:dyDescent="0.35">
      <c r="A2398" s="3">
        <v>42469.75</v>
      </c>
      <c r="B2398">
        <v>0</v>
      </c>
    </row>
    <row r="2399" spans="1:2" x14ac:dyDescent="0.35">
      <c r="A2399" s="3">
        <v>42469.791666666664</v>
      </c>
      <c r="B2399">
        <v>0</v>
      </c>
    </row>
    <row r="2400" spans="1:2" x14ac:dyDescent="0.35">
      <c r="A2400" s="3">
        <v>42469.833333333336</v>
      </c>
      <c r="B2400">
        <v>0</v>
      </c>
    </row>
    <row r="2401" spans="1:2" x14ac:dyDescent="0.35">
      <c r="A2401" s="3">
        <v>42469.875</v>
      </c>
      <c r="B2401">
        <v>0</v>
      </c>
    </row>
    <row r="2402" spans="1:2" x14ac:dyDescent="0.35">
      <c r="A2402" s="3">
        <v>42469.916666666664</v>
      </c>
      <c r="B2402">
        <v>0</v>
      </c>
    </row>
    <row r="2403" spans="1:2" x14ac:dyDescent="0.35">
      <c r="A2403" s="3">
        <v>42469.958333333336</v>
      </c>
      <c r="B2403">
        <v>0</v>
      </c>
    </row>
    <row r="2404" spans="1:2" x14ac:dyDescent="0.35">
      <c r="A2404" s="3">
        <v>42470</v>
      </c>
      <c r="B2404">
        <v>0</v>
      </c>
    </row>
    <row r="2405" spans="1:2" x14ac:dyDescent="0.35">
      <c r="A2405" s="3">
        <v>42470.041666666664</v>
      </c>
      <c r="B2405">
        <v>0</v>
      </c>
    </row>
    <row r="2406" spans="1:2" x14ac:dyDescent="0.35">
      <c r="A2406" s="3">
        <v>42470.083333333336</v>
      </c>
      <c r="B2406">
        <v>0</v>
      </c>
    </row>
    <row r="2407" spans="1:2" x14ac:dyDescent="0.35">
      <c r="A2407" s="3">
        <v>42470.125</v>
      </c>
      <c r="B2407">
        <v>0</v>
      </c>
    </row>
    <row r="2408" spans="1:2" x14ac:dyDescent="0.35">
      <c r="A2408" s="3">
        <v>42470.166666666664</v>
      </c>
      <c r="B2408">
        <v>0</v>
      </c>
    </row>
    <row r="2409" spans="1:2" x14ac:dyDescent="0.35">
      <c r="A2409" s="3">
        <v>42470.208333333336</v>
      </c>
      <c r="B2409">
        <v>5.3999999999999999E-2</v>
      </c>
    </row>
    <row r="2410" spans="1:2" x14ac:dyDescent="0.35">
      <c r="A2410" s="3">
        <v>42470.25</v>
      </c>
      <c r="B2410">
        <v>0.18099999999999999</v>
      </c>
    </row>
    <row r="2411" spans="1:2" x14ac:dyDescent="0.35">
      <c r="A2411" s="3">
        <v>42470.291666666664</v>
      </c>
      <c r="B2411">
        <v>0.33300000000000002</v>
      </c>
    </row>
    <row r="2412" spans="1:2" x14ac:dyDescent="0.35">
      <c r="A2412" s="3">
        <v>42470.333333333336</v>
      </c>
      <c r="B2412">
        <v>0.46899999999999997</v>
      </c>
    </row>
    <row r="2413" spans="1:2" x14ac:dyDescent="0.35">
      <c r="A2413" s="3">
        <v>42470.375</v>
      </c>
      <c r="B2413">
        <v>0.56799999999999995</v>
      </c>
    </row>
    <row r="2414" spans="1:2" x14ac:dyDescent="0.35">
      <c r="A2414" s="3">
        <v>42470.416666666664</v>
      </c>
      <c r="B2414">
        <v>0.61799999999999999</v>
      </c>
    </row>
    <row r="2415" spans="1:2" x14ac:dyDescent="0.35">
      <c r="A2415" s="3">
        <v>42470.458333333336</v>
      </c>
      <c r="B2415">
        <v>0.626</v>
      </c>
    </row>
    <row r="2416" spans="1:2" x14ac:dyDescent="0.35">
      <c r="A2416" s="3">
        <v>42470.5</v>
      </c>
      <c r="B2416">
        <v>0.59499999999999997</v>
      </c>
    </row>
    <row r="2417" spans="1:2" x14ac:dyDescent="0.35">
      <c r="A2417" s="3">
        <v>42470.541666666664</v>
      </c>
      <c r="B2417">
        <v>0.52600000000000002</v>
      </c>
    </row>
    <row r="2418" spans="1:2" x14ac:dyDescent="0.35">
      <c r="A2418" s="3">
        <v>42470.583333333336</v>
      </c>
      <c r="B2418">
        <v>0.42799999999999999</v>
      </c>
    </row>
    <row r="2419" spans="1:2" x14ac:dyDescent="0.35">
      <c r="A2419" s="3">
        <v>42470.625</v>
      </c>
      <c r="B2419">
        <v>0.29299999999999998</v>
      </c>
    </row>
    <row r="2420" spans="1:2" x14ac:dyDescent="0.35">
      <c r="A2420" s="3">
        <v>42470.666666666664</v>
      </c>
      <c r="B2420">
        <v>0.13500000000000001</v>
      </c>
    </row>
    <row r="2421" spans="1:2" x14ac:dyDescent="0.35">
      <c r="A2421" s="3">
        <v>42470.708333333336</v>
      </c>
      <c r="B2421">
        <v>1.7999999999999999E-2</v>
      </c>
    </row>
    <row r="2422" spans="1:2" x14ac:dyDescent="0.35">
      <c r="A2422" s="3">
        <v>42470.75</v>
      </c>
      <c r="B2422">
        <v>0</v>
      </c>
    </row>
    <row r="2423" spans="1:2" x14ac:dyDescent="0.35">
      <c r="A2423" s="3">
        <v>42470.791666666664</v>
      </c>
      <c r="B2423">
        <v>0</v>
      </c>
    </row>
    <row r="2424" spans="1:2" x14ac:dyDescent="0.35">
      <c r="A2424" s="3">
        <v>42470.833333333336</v>
      </c>
      <c r="B2424">
        <v>0</v>
      </c>
    </row>
    <row r="2425" spans="1:2" x14ac:dyDescent="0.35">
      <c r="A2425" s="3">
        <v>42470.875</v>
      </c>
      <c r="B2425">
        <v>0</v>
      </c>
    </row>
    <row r="2426" spans="1:2" x14ac:dyDescent="0.35">
      <c r="A2426" s="3">
        <v>42470.916666666664</v>
      </c>
      <c r="B2426">
        <v>0</v>
      </c>
    </row>
    <row r="2427" spans="1:2" x14ac:dyDescent="0.35">
      <c r="A2427" s="3">
        <v>42470.958333333336</v>
      </c>
      <c r="B2427">
        <v>0</v>
      </c>
    </row>
    <row r="2428" spans="1:2" x14ac:dyDescent="0.35">
      <c r="A2428" s="3">
        <v>42471</v>
      </c>
      <c r="B2428">
        <v>0</v>
      </c>
    </row>
    <row r="2429" spans="1:2" x14ac:dyDescent="0.35">
      <c r="A2429" s="3">
        <v>42471.041666666664</v>
      </c>
      <c r="B2429">
        <v>0</v>
      </c>
    </row>
    <row r="2430" spans="1:2" x14ac:dyDescent="0.35">
      <c r="A2430" s="3">
        <v>42471.083333333336</v>
      </c>
      <c r="B2430">
        <v>0</v>
      </c>
    </row>
    <row r="2431" spans="1:2" x14ac:dyDescent="0.35">
      <c r="A2431" s="3">
        <v>42471.125</v>
      </c>
      <c r="B2431">
        <v>0</v>
      </c>
    </row>
    <row r="2432" spans="1:2" x14ac:dyDescent="0.35">
      <c r="A2432" s="3">
        <v>42471.166666666664</v>
      </c>
      <c r="B2432">
        <v>1E-3</v>
      </c>
    </row>
    <row r="2433" spans="1:2" x14ac:dyDescent="0.35">
      <c r="A2433" s="3">
        <v>42471.208333333336</v>
      </c>
      <c r="B2433">
        <v>7.2999999999999995E-2</v>
      </c>
    </row>
    <row r="2434" spans="1:2" x14ac:dyDescent="0.35">
      <c r="A2434" s="3">
        <v>42471.25</v>
      </c>
      <c r="B2434">
        <v>0.214</v>
      </c>
    </row>
    <row r="2435" spans="1:2" x14ac:dyDescent="0.35">
      <c r="A2435" s="3">
        <v>42471.291666666664</v>
      </c>
      <c r="B2435">
        <v>0.38600000000000001</v>
      </c>
    </row>
    <row r="2436" spans="1:2" x14ac:dyDescent="0.35">
      <c r="A2436" s="3">
        <v>42471.333333333336</v>
      </c>
      <c r="B2436">
        <v>0.53800000000000003</v>
      </c>
    </row>
    <row r="2437" spans="1:2" x14ac:dyDescent="0.35">
      <c r="A2437" s="3">
        <v>42471.375</v>
      </c>
      <c r="B2437">
        <v>0.63900000000000001</v>
      </c>
    </row>
    <row r="2438" spans="1:2" x14ac:dyDescent="0.35">
      <c r="A2438" s="3">
        <v>42471.416666666664</v>
      </c>
      <c r="B2438">
        <v>0.69299999999999995</v>
      </c>
    </row>
    <row r="2439" spans="1:2" x14ac:dyDescent="0.35">
      <c r="A2439" s="3">
        <v>42471.458333333336</v>
      </c>
      <c r="B2439">
        <v>0.70199999999999996</v>
      </c>
    </row>
    <row r="2440" spans="1:2" x14ac:dyDescent="0.35">
      <c r="A2440" s="3">
        <v>42471.5</v>
      </c>
      <c r="B2440">
        <v>0.66800000000000004</v>
      </c>
    </row>
    <row r="2441" spans="1:2" x14ac:dyDescent="0.35">
      <c r="A2441" s="3">
        <v>42471.541666666664</v>
      </c>
      <c r="B2441">
        <v>0.59099999999999997</v>
      </c>
    </row>
    <row r="2442" spans="1:2" x14ac:dyDescent="0.35">
      <c r="A2442" s="3">
        <v>42471.583333333336</v>
      </c>
      <c r="B2442">
        <v>0.47199999999999998</v>
      </c>
    </row>
    <row r="2443" spans="1:2" x14ac:dyDescent="0.35">
      <c r="A2443" s="3">
        <v>42471.625</v>
      </c>
      <c r="B2443">
        <v>0.318</v>
      </c>
    </row>
    <row r="2444" spans="1:2" x14ac:dyDescent="0.35">
      <c r="A2444" s="3">
        <v>42471.666666666664</v>
      </c>
      <c r="B2444">
        <v>0.14799999999999999</v>
      </c>
    </row>
    <row r="2445" spans="1:2" x14ac:dyDescent="0.35">
      <c r="A2445" s="3">
        <v>42471.708333333336</v>
      </c>
      <c r="B2445">
        <v>1.7999999999999999E-2</v>
      </c>
    </row>
    <row r="2446" spans="1:2" x14ac:dyDescent="0.35">
      <c r="A2446" s="3">
        <v>42471.75</v>
      </c>
      <c r="B2446">
        <v>0</v>
      </c>
    </row>
    <row r="2447" spans="1:2" x14ac:dyDescent="0.35">
      <c r="A2447" s="3">
        <v>42471.791666666664</v>
      </c>
      <c r="B2447">
        <v>0</v>
      </c>
    </row>
    <row r="2448" spans="1:2" x14ac:dyDescent="0.35">
      <c r="A2448" s="3">
        <v>42471.833333333336</v>
      </c>
      <c r="B2448">
        <v>0</v>
      </c>
    </row>
    <row r="2449" spans="1:2" x14ac:dyDescent="0.35">
      <c r="A2449" s="3">
        <v>42471.875</v>
      </c>
      <c r="B2449">
        <v>0</v>
      </c>
    </row>
    <row r="2450" spans="1:2" x14ac:dyDescent="0.35">
      <c r="A2450" s="3">
        <v>42471.916666666664</v>
      </c>
      <c r="B2450">
        <v>0</v>
      </c>
    </row>
    <row r="2451" spans="1:2" x14ac:dyDescent="0.35">
      <c r="A2451" s="3">
        <v>42471.958333333336</v>
      </c>
      <c r="B2451">
        <v>0</v>
      </c>
    </row>
    <row r="2452" spans="1:2" x14ac:dyDescent="0.35">
      <c r="A2452" s="3">
        <v>42472</v>
      </c>
      <c r="B2452">
        <v>0</v>
      </c>
    </row>
    <row r="2453" spans="1:2" x14ac:dyDescent="0.35">
      <c r="A2453" s="3">
        <v>42472.041666666664</v>
      </c>
      <c r="B2453">
        <v>0</v>
      </c>
    </row>
    <row r="2454" spans="1:2" x14ac:dyDescent="0.35">
      <c r="A2454" s="3">
        <v>42472.083333333336</v>
      </c>
      <c r="B2454">
        <v>0</v>
      </c>
    </row>
    <row r="2455" spans="1:2" x14ac:dyDescent="0.35">
      <c r="A2455" s="3">
        <v>42472.125</v>
      </c>
      <c r="B2455">
        <v>0</v>
      </c>
    </row>
    <row r="2456" spans="1:2" x14ac:dyDescent="0.35">
      <c r="A2456" s="3">
        <v>42472.166666666664</v>
      </c>
      <c r="B2456">
        <v>1E-3</v>
      </c>
    </row>
    <row r="2457" spans="1:2" x14ac:dyDescent="0.35">
      <c r="A2457" s="3">
        <v>42472.208333333336</v>
      </c>
      <c r="B2457">
        <v>7.2999999999999995E-2</v>
      </c>
    </row>
    <row r="2458" spans="1:2" x14ac:dyDescent="0.35">
      <c r="A2458" s="3">
        <v>42472.25</v>
      </c>
      <c r="B2458">
        <v>0.22700000000000001</v>
      </c>
    </row>
    <row r="2459" spans="1:2" x14ac:dyDescent="0.35">
      <c r="A2459" s="3">
        <v>42472.291666666664</v>
      </c>
      <c r="B2459">
        <v>0.39900000000000002</v>
      </c>
    </row>
    <row r="2460" spans="1:2" x14ac:dyDescent="0.35">
      <c r="A2460" s="3">
        <v>42472.333333333336</v>
      </c>
      <c r="B2460">
        <v>0.53700000000000003</v>
      </c>
    </row>
    <row r="2461" spans="1:2" x14ac:dyDescent="0.35">
      <c r="A2461" s="3">
        <v>42472.375</v>
      </c>
      <c r="B2461">
        <v>0.627</v>
      </c>
    </row>
    <row r="2462" spans="1:2" x14ac:dyDescent="0.35">
      <c r="A2462" s="3">
        <v>42472.416666666664</v>
      </c>
      <c r="B2462">
        <v>0.67900000000000005</v>
      </c>
    </row>
    <row r="2463" spans="1:2" x14ac:dyDescent="0.35">
      <c r="A2463" s="3">
        <v>42472.458333333336</v>
      </c>
      <c r="B2463">
        <v>0.68799999999999994</v>
      </c>
    </row>
    <row r="2464" spans="1:2" x14ac:dyDescent="0.35">
      <c r="A2464" s="3">
        <v>42472.5</v>
      </c>
      <c r="B2464">
        <v>0.65200000000000002</v>
      </c>
    </row>
    <row r="2465" spans="1:2" x14ac:dyDescent="0.35">
      <c r="A2465" s="3">
        <v>42472.541666666664</v>
      </c>
      <c r="B2465">
        <v>0.56399999999999995</v>
      </c>
    </row>
    <row r="2466" spans="1:2" x14ac:dyDescent="0.35">
      <c r="A2466" s="3">
        <v>42472.583333333336</v>
      </c>
      <c r="B2466">
        <v>0.433</v>
      </c>
    </row>
    <row r="2467" spans="1:2" x14ac:dyDescent="0.35">
      <c r="A2467" s="3">
        <v>42472.625</v>
      </c>
      <c r="B2467">
        <v>0.27200000000000002</v>
      </c>
    </row>
    <row r="2468" spans="1:2" x14ac:dyDescent="0.35">
      <c r="A2468" s="3">
        <v>42472.666666666664</v>
      </c>
      <c r="B2468">
        <v>0.11</v>
      </c>
    </row>
    <row r="2469" spans="1:2" x14ac:dyDescent="0.35">
      <c r="A2469" s="3">
        <v>42472.708333333336</v>
      </c>
      <c r="B2469">
        <v>1.0999999999999999E-2</v>
      </c>
    </row>
    <row r="2470" spans="1:2" x14ac:dyDescent="0.35">
      <c r="A2470" s="3">
        <v>42472.75</v>
      </c>
      <c r="B2470">
        <v>0</v>
      </c>
    </row>
    <row r="2471" spans="1:2" x14ac:dyDescent="0.35">
      <c r="A2471" s="3">
        <v>42472.791666666664</v>
      </c>
      <c r="B2471">
        <v>0</v>
      </c>
    </row>
    <row r="2472" spans="1:2" x14ac:dyDescent="0.35">
      <c r="A2472" s="3">
        <v>42472.833333333336</v>
      </c>
      <c r="B2472">
        <v>0</v>
      </c>
    </row>
    <row r="2473" spans="1:2" x14ac:dyDescent="0.35">
      <c r="A2473" s="3">
        <v>42472.875</v>
      </c>
      <c r="B2473">
        <v>0</v>
      </c>
    </row>
    <row r="2474" spans="1:2" x14ac:dyDescent="0.35">
      <c r="A2474" s="3">
        <v>42472.916666666664</v>
      </c>
      <c r="B2474">
        <v>0</v>
      </c>
    </row>
    <row r="2475" spans="1:2" x14ac:dyDescent="0.35">
      <c r="A2475" s="3">
        <v>42472.958333333336</v>
      </c>
      <c r="B2475">
        <v>0</v>
      </c>
    </row>
    <row r="2476" spans="1:2" x14ac:dyDescent="0.35">
      <c r="A2476" s="3">
        <v>42473</v>
      </c>
      <c r="B2476">
        <v>0</v>
      </c>
    </row>
    <row r="2477" spans="1:2" x14ac:dyDescent="0.35">
      <c r="A2477" s="3">
        <v>42473.041666666664</v>
      </c>
      <c r="B2477">
        <v>0</v>
      </c>
    </row>
    <row r="2478" spans="1:2" x14ac:dyDescent="0.35">
      <c r="A2478" s="3">
        <v>42473.083333333336</v>
      </c>
      <c r="B2478">
        <v>0</v>
      </c>
    </row>
    <row r="2479" spans="1:2" x14ac:dyDescent="0.35">
      <c r="A2479" s="3">
        <v>42473.125</v>
      </c>
      <c r="B2479">
        <v>0</v>
      </c>
    </row>
    <row r="2480" spans="1:2" x14ac:dyDescent="0.35">
      <c r="A2480" s="3">
        <v>42473.166666666664</v>
      </c>
      <c r="B2480">
        <v>1E-3</v>
      </c>
    </row>
    <row r="2481" spans="1:2" x14ac:dyDescent="0.35">
      <c r="A2481" s="3">
        <v>42473.208333333336</v>
      </c>
      <c r="B2481">
        <v>0.05</v>
      </c>
    </row>
    <row r="2482" spans="1:2" x14ac:dyDescent="0.35">
      <c r="A2482" s="3">
        <v>42473.25</v>
      </c>
      <c r="B2482">
        <v>0.16300000000000001</v>
      </c>
    </row>
    <row r="2483" spans="1:2" x14ac:dyDescent="0.35">
      <c r="A2483" s="3">
        <v>42473.291666666664</v>
      </c>
      <c r="B2483">
        <v>0.30599999999999999</v>
      </c>
    </row>
    <row r="2484" spans="1:2" x14ac:dyDescent="0.35">
      <c r="A2484" s="3">
        <v>42473.333333333336</v>
      </c>
      <c r="B2484">
        <v>0.44400000000000001</v>
      </c>
    </row>
    <row r="2485" spans="1:2" x14ac:dyDescent="0.35">
      <c r="A2485" s="3">
        <v>42473.375</v>
      </c>
      <c r="B2485">
        <v>0.54100000000000004</v>
      </c>
    </row>
    <row r="2486" spans="1:2" x14ac:dyDescent="0.35">
      <c r="A2486" s="3">
        <v>42473.416666666664</v>
      </c>
      <c r="B2486">
        <v>0.59199999999999997</v>
      </c>
    </row>
    <row r="2487" spans="1:2" x14ac:dyDescent="0.35">
      <c r="A2487" s="3">
        <v>42473.458333333336</v>
      </c>
      <c r="B2487">
        <v>0.59199999999999997</v>
      </c>
    </row>
    <row r="2488" spans="1:2" x14ac:dyDescent="0.35">
      <c r="A2488" s="3">
        <v>42473.5</v>
      </c>
      <c r="B2488">
        <v>0.54900000000000004</v>
      </c>
    </row>
    <row r="2489" spans="1:2" x14ac:dyDescent="0.35">
      <c r="A2489" s="3">
        <v>42473.541666666664</v>
      </c>
      <c r="B2489">
        <v>0.47199999999999998</v>
      </c>
    </row>
    <row r="2490" spans="1:2" x14ac:dyDescent="0.35">
      <c r="A2490" s="3">
        <v>42473.583333333336</v>
      </c>
      <c r="B2490">
        <v>0.36699999999999999</v>
      </c>
    </row>
    <row r="2491" spans="1:2" x14ac:dyDescent="0.35">
      <c r="A2491" s="3">
        <v>42473.625</v>
      </c>
      <c r="B2491">
        <v>0.24299999999999999</v>
      </c>
    </row>
    <row r="2492" spans="1:2" x14ac:dyDescent="0.35">
      <c r="A2492" s="3">
        <v>42473.666666666664</v>
      </c>
      <c r="B2492">
        <v>0.11</v>
      </c>
    </row>
    <row r="2493" spans="1:2" x14ac:dyDescent="0.35">
      <c r="A2493" s="3">
        <v>42473.708333333336</v>
      </c>
      <c r="B2493">
        <v>1.4E-2</v>
      </c>
    </row>
    <row r="2494" spans="1:2" x14ac:dyDescent="0.35">
      <c r="A2494" s="3">
        <v>42473.75</v>
      </c>
      <c r="B2494">
        <v>0</v>
      </c>
    </row>
    <row r="2495" spans="1:2" x14ac:dyDescent="0.35">
      <c r="A2495" s="3">
        <v>42473.791666666664</v>
      </c>
      <c r="B2495">
        <v>0</v>
      </c>
    </row>
    <row r="2496" spans="1:2" x14ac:dyDescent="0.35">
      <c r="A2496" s="3">
        <v>42473.833333333336</v>
      </c>
      <c r="B2496">
        <v>0</v>
      </c>
    </row>
    <row r="2497" spans="1:2" x14ac:dyDescent="0.35">
      <c r="A2497" s="3">
        <v>42473.875</v>
      </c>
      <c r="B2497">
        <v>0</v>
      </c>
    </row>
    <row r="2498" spans="1:2" x14ac:dyDescent="0.35">
      <c r="A2498" s="3">
        <v>42473.916666666664</v>
      </c>
      <c r="B2498">
        <v>0</v>
      </c>
    </row>
    <row r="2499" spans="1:2" x14ac:dyDescent="0.35">
      <c r="A2499" s="3">
        <v>42473.958333333336</v>
      </c>
      <c r="B2499">
        <v>0</v>
      </c>
    </row>
    <row r="2500" spans="1:2" x14ac:dyDescent="0.35">
      <c r="A2500" s="3">
        <v>42474</v>
      </c>
      <c r="B2500">
        <v>0</v>
      </c>
    </row>
    <row r="2501" spans="1:2" x14ac:dyDescent="0.35">
      <c r="A2501" s="3">
        <v>42474.041666666664</v>
      </c>
      <c r="B2501">
        <v>0</v>
      </c>
    </row>
    <row r="2502" spans="1:2" x14ac:dyDescent="0.35">
      <c r="A2502" s="3">
        <v>42474.083333333336</v>
      </c>
      <c r="B2502">
        <v>0</v>
      </c>
    </row>
    <row r="2503" spans="1:2" x14ac:dyDescent="0.35">
      <c r="A2503" s="3">
        <v>42474.125</v>
      </c>
      <c r="B2503">
        <v>0</v>
      </c>
    </row>
    <row r="2504" spans="1:2" x14ac:dyDescent="0.35">
      <c r="A2504" s="3">
        <v>42474.166666666664</v>
      </c>
      <c r="B2504">
        <v>1E-3</v>
      </c>
    </row>
    <row r="2505" spans="1:2" x14ac:dyDescent="0.35">
      <c r="A2505" s="3">
        <v>42474.208333333336</v>
      </c>
      <c r="B2505">
        <v>6.4000000000000001E-2</v>
      </c>
    </row>
    <row r="2506" spans="1:2" x14ac:dyDescent="0.35">
      <c r="A2506" s="3">
        <v>42474.25</v>
      </c>
      <c r="B2506">
        <v>0.20499999999999999</v>
      </c>
    </row>
    <row r="2507" spans="1:2" x14ac:dyDescent="0.35">
      <c r="A2507" s="3">
        <v>42474.291666666664</v>
      </c>
      <c r="B2507">
        <v>0.376</v>
      </c>
    </row>
    <row r="2508" spans="1:2" x14ac:dyDescent="0.35">
      <c r="A2508" s="3">
        <v>42474.333333333336</v>
      </c>
      <c r="B2508">
        <v>0.52300000000000002</v>
      </c>
    </row>
    <row r="2509" spans="1:2" x14ac:dyDescent="0.35">
      <c r="A2509" s="3">
        <v>42474.375</v>
      </c>
      <c r="B2509">
        <v>0.629</v>
      </c>
    </row>
    <row r="2510" spans="1:2" x14ac:dyDescent="0.35">
      <c r="A2510" s="3">
        <v>42474.416666666664</v>
      </c>
      <c r="B2510">
        <v>0.68799999999999994</v>
      </c>
    </row>
    <row r="2511" spans="1:2" x14ac:dyDescent="0.35">
      <c r="A2511" s="3">
        <v>42474.458333333336</v>
      </c>
      <c r="B2511">
        <v>0.69899999999999995</v>
      </c>
    </row>
    <row r="2512" spans="1:2" x14ac:dyDescent="0.35">
      <c r="A2512" s="3">
        <v>42474.5</v>
      </c>
      <c r="B2512">
        <v>0.66100000000000003</v>
      </c>
    </row>
    <row r="2513" spans="1:2" x14ac:dyDescent="0.35">
      <c r="A2513" s="3">
        <v>42474.541666666664</v>
      </c>
      <c r="B2513">
        <v>0.58699999999999997</v>
      </c>
    </row>
    <row r="2514" spans="1:2" x14ac:dyDescent="0.35">
      <c r="A2514" s="3">
        <v>42474.583333333336</v>
      </c>
      <c r="B2514">
        <v>0.47199999999999998</v>
      </c>
    </row>
    <row r="2515" spans="1:2" x14ac:dyDescent="0.35">
      <c r="A2515" s="3">
        <v>42474.625</v>
      </c>
      <c r="B2515">
        <v>0.32300000000000001</v>
      </c>
    </row>
    <row r="2516" spans="1:2" x14ac:dyDescent="0.35">
      <c r="A2516" s="3">
        <v>42474.666666666664</v>
      </c>
      <c r="B2516">
        <v>0.158</v>
      </c>
    </row>
    <row r="2517" spans="1:2" x14ac:dyDescent="0.35">
      <c r="A2517" s="3">
        <v>42474.708333333336</v>
      </c>
      <c r="B2517">
        <v>2.8000000000000001E-2</v>
      </c>
    </row>
    <row r="2518" spans="1:2" x14ac:dyDescent="0.35">
      <c r="A2518" s="3">
        <v>42474.75</v>
      </c>
      <c r="B2518">
        <v>0</v>
      </c>
    </row>
    <row r="2519" spans="1:2" x14ac:dyDescent="0.35">
      <c r="A2519" s="3">
        <v>42474.791666666664</v>
      </c>
      <c r="B2519">
        <v>0</v>
      </c>
    </row>
    <row r="2520" spans="1:2" x14ac:dyDescent="0.35">
      <c r="A2520" s="3">
        <v>42474.833333333336</v>
      </c>
      <c r="B2520">
        <v>0</v>
      </c>
    </row>
    <row r="2521" spans="1:2" x14ac:dyDescent="0.35">
      <c r="A2521" s="3">
        <v>42474.875</v>
      </c>
      <c r="B2521">
        <v>0</v>
      </c>
    </row>
    <row r="2522" spans="1:2" x14ac:dyDescent="0.35">
      <c r="A2522" s="3">
        <v>42474.916666666664</v>
      </c>
      <c r="B2522">
        <v>0</v>
      </c>
    </row>
    <row r="2523" spans="1:2" x14ac:dyDescent="0.35">
      <c r="A2523" s="3">
        <v>42474.958333333336</v>
      </c>
      <c r="B2523">
        <v>0</v>
      </c>
    </row>
    <row r="2524" spans="1:2" x14ac:dyDescent="0.35">
      <c r="A2524" s="3">
        <v>42475</v>
      </c>
      <c r="B2524">
        <v>0</v>
      </c>
    </row>
    <row r="2525" spans="1:2" x14ac:dyDescent="0.35">
      <c r="A2525" s="3">
        <v>42475.041666666664</v>
      </c>
      <c r="B2525">
        <v>0</v>
      </c>
    </row>
    <row r="2526" spans="1:2" x14ac:dyDescent="0.35">
      <c r="A2526" s="3">
        <v>42475.083333333336</v>
      </c>
      <c r="B2526">
        <v>0</v>
      </c>
    </row>
    <row r="2527" spans="1:2" x14ac:dyDescent="0.35">
      <c r="A2527" s="3">
        <v>42475.125</v>
      </c>
      <c r="B2527">
        <v>0</v>
      </c>
    </row>
    <row r="2528" spans="1:2" x14ac:dyDescent="0.35">
      <c r="A2528" s="3">
        <v>42475.166666666664</v>
      </c>
      <c r="B2528">
        <v>3.0000000000000001E-3</v>
      </c>
    </row>
    <row r="2529" spans="1:2" x14ac:dyDescent="0.35">
      <c r="A2529" s="3">
        <v>42475.208333333336</v>
      </c>
      <c r="B2529">
        <v>8.4000000000000005E-2</v>
      </c>
    </row>
    <row r="2530" spans="1:2" x14ac:dyDescent="0.35">
      <c r="A2530" s="3">
        <v>42475.25</v>
      </c>
      <c r="B2530">
        <v>0.23100000000000001</v>
      </c>
    </row>
    <row r="2531" spans="1:2" x14ac:dyDescent="0.35">
      <c r="A2531" s="3">
        <v>42475.291666666664</v>
      </c>
      <c r="B2531">
        <v>0.39500000000000002</v>
      </c>
    </row>
    <row r="2532" spans="1:2" x14ac:dyDescent="0.35">
      <c r="A2532" s="3">
        <v>42475.333333333336</v>
      </c>
      <c r="B2532">
        <v>0.54100000000000004</v>
      </c>
    </row>
    <row r="2533" spans="1:2" x14ac:dyDescent="0.35">
      <c r="A2533" s="3">
        <v>42475.375</v>
      </c>
      <c r="B2533">
        <v>0.65</v>
      </c>
    </row>
    <row r="2534" spans="1:2" x14ac:dyDescent="0.35">
      <c r="A2534" s="3">
        <v>42475.416666666664</v>
      </c>
      <c r="B2534">
        <v>0.69799999999999995</v>
      </c>
    </row>
    <row r="2535" spans="1:2" x14ac:dyDescent="0.35">
      <c r="A2535" s="3">
        <v>42475.458333333336</v>
      </c>
      <c r="B2535">
        <v>0.69799999999999995</v>
      </c>
    </row>
    <row r="2536" spans="1:2" x14ac:dyDescent="0.35">
      <c r="A2536" s="3">
        <v>42475.5</v>
      </c>
      <c r="B2536">
        <v>0.65600000000000003</v>
      </c>
    </row>
    <row r="2537" spans="1:2" x14ac:dyDescent="0.35">
      <c r="A2537" s="3">
        <v>42475.541666666664</v>
      </c>
      <c r="B2537">
        <v>0.56799999999999995</v>
      </c>
    </row>
    <row r="2538" spans="1:2" x14ac:dyDescent="0.35">
      <c r="A2538" s="3">
        <v>42475.583333333336</v>
      </c>
      <c r="B2538">
        <v>0.44800000000000001</v>
      </c>
    </row>
    <row r="2539" spans="1:2" x14ac:dyDescent="0.35">
      <c r="A2539" s="3">
        <v>42475.625</v>
      </c>
      <c r="B2539">
        <v>0.30599999999999999</v>
      </c>
    </row>
    <row r="2540" spans="1:2" x14ac:dyDescent="0.35">
      <c r="A2540" s="3">
        <v>42475.666666666664</v>
      </c>
      <c r="B2540">
        <v>0.14199999999999999</v>
      </c>
    </row>
    <row r="2541" spans="1:2" x14ac:dyDescent="0.35">
      <c r="A2541" s="3">
        <v>42475.708333333336</v>
      </c>
      <c r="B2541">
        <v>2.1999999999999999E-2</v>
      </c>
    </row>
    <row r="2542" spans="1:2" x14ac:dyDescent="0.35">
      <c r="A2542" s="3">
        <v>42475.75</v>
      </c>
      <c r="B2542">
        <v>0</v>
      </c>
    </row>
    <row r="2543" spans="1:2" x14ac:dyDescent="0.35">
      <c r="A2543" s="3">
        <v>42475.791666666664</v>
      </c>
      <c r="B2543">
        <v>0</v>
      </c>
    </row>
    <row r="2544" spans="1:2" x14ac:dyDescent="0.35">
      <c r="A2544" s="3">
        <v>42475.833333333336</v>
      </c>
      <c r="B2544">
        <v>0</v>
      </c>
    </row>
    <row r="2545" spans="1:2" x14ac:dyDescent="0.35">
      <c r="A2545" s="3">
        <v>42475.875</v>
      </c>
      <c r="B2545">
        <v>0</v>
      </c>
    </row>
    <row r="2546" spans="1:2" x14ac:dyDescent="0.35">
      <c r="A2546" s="3">
        <v>42475.916666666664</v>
      </c>
      <c r="B2546">
        <v>0</v>
      </c>
    </row>
    <row r="2547" spans="1:2" x14ac:dyDescent="0.35">
      <c r="A2547" s="3">
        <v>42475.958333333336</v>
      </c>
      <c r="B2547">
        <v>0</v>
      </c>
    </row>
    <row r="2548" spans="1:2" x14ac:dyDescent="0.35">
      <c r="A2548" s="3">
        <v>42476</v>
      </c>
      <c r="B2548">
        <v>0</v>
      </c>
    </row>
    <row r="2549" spans="1:2" x14ac:dyDescent="0.35">
      <c r="A2549" s="3">
        <v>42476.041666666664</v>
      </c>
      <c r="B2549">
        <v>0</v>
      </c>
    </row>
    <row r="2550" spans="1:2" x14ac:dyDescent="0.35">
      <c r="A2550" s="3">
        <v>42476.083333333336</v>
      </c>
      <c r="B2550">
        <v>0</v>
      </c>
    </row>
    <row r="2551" spans="1:2" x14ac:dyDescent="0.35">
      <c r="A2551" s="3">
        <v>42476.125</v>
      </c>
      <c r="B2551">
        <v>0</v>
      </c>
    </row>
    <row r="2552" spans="1:2" x14ac:dyDescent="0.35">
      <c r="A2552" s="3">
        <v>42476.166666666664</v>
      </c>
      <c r="B2552">
        <v>3.0000000000000001E-3</v>
      </c>
    </row>
    <row r="2553" spans="1:2" x14ac:dyDescent="0.35">
      <c r="A2553" s="3">
        <v>42476.208333333336</v>
      </c>
      <c r="B2553">
        <v>8.6999999999999994E-2</v>
      </c>
    </row>
    <row r="2554" spans="1:2" x14ac:dyDescent="0.35">
      <c r="A2554" s="3">
        <v>42476.25</v>
      </c>
      <c r="B2554">
        <v>0.23699999999999999</v>
      </c>
    </row>
    <row r="2555" spans="1:2" x14ac:dyDescent="0.35">
      <c r="A2555" s="3">
        <v>42476.291666666664</v>
      </c>
      <c r="B2555">
        <v>0.40100000000000002</v>
      </c>
    </row>
    <row r="2556" spans="1:2" x14ac:dyDescent="0.35">
      <c r="A2556" s="3">
        <v>42476.333333333336</v>
      </c>
      <c r="B2556">
        <v>0.53</v>
      </c>
    </row>
    <row r="2557" spans="1:2" x14ac:dyDescent="0.35">
      <c r="A2557" s="3">
        <v>42476.375</v>
      </c>
      <c r="B2557">
        <v>0.61599999999999999</v>
      </c>
    </row>
    <row r="2558" spans="1:2" x14ac:dyDescent="0.35">
      <c r="A2558" s="3">
        <v>42476.416666666664</v>
      </c>
      <c r="B2558">
        <v>0.66100000000000003</v>
      </c>
    </row>
    <row r="2559" spans="1:2" x14ac:dyDescent="0.35">
      <c r="A2559" s="3">
        <v>42476.458333333336</v>
      </c>
      <c r="B2559">
        <v>0.66</v>
      </c>
    </row>
    <row r="2560" spans="1:2" x14ac:dyDescent="0.35">
      <c r="A2560" s="3">
        <v>42476.5</v>
      </c>
      <c r="B2560">
        <v>0.61599999999999999</v>
      </c>
    </row>
    <row r="2561" spans="1:2" x14ac:dyDescent="0.35">
      <c r="A2561" s="3">
        <v>42476.541666666664</v>
      </c>
      <c r="B2561">
        <v>0.52900000000000003</v>
      </c>
    </row>
    <row r="2562" spans="1:2" x14ac:dyDescent="0.35">
      <c r="A2562" s="3">
        <v>42476.583333333336</v>
      </c>
      <c r="B2562">
        <v>0.41099999999999998</v>
      </c>
    </row>
    <row r="2563" spans="1:2" x14ac:dyDescent="0.35">
      <c r="A2563" s="3">
        <v>42476.625</v>
      </c>
      <c r="B2563">
        <v>0.26900000000000002</v>
      </c>
    </row>
    <row r="2564" spans="1:2" x14ac:dyDescent="0.35">
      <c r="A2564" s="3">
        <v>42476.666666666664</v>
      </c>
      <c r="B2564">
        <v>0.126</v>
      </c>
    </row>
    <row r="2565" spans="1:2" x14ac:dyDescent="0.35">
      <c r="A2565" s="3">
        <v>42476.708333333336</v>
      </c>
      <c r="B2565">
        <v>2.1000000000000001E-2</v>
      </c>
    </row>
    <row r="2566" spans="1:2" x14ac:dyDescent="0.35">
      <c r="A2566" s="3">
        <v>42476.75</v>
      </c>
      <c r="B2566">
        <v>0</v>
      </c>
    </row>
    <row r="2567" spans="1:2" x14ac:dyDescent="0.35">
      <c r="A2567" s="3">
        <v>42476.791666666664</v>
      </c>
      <c r="B2567">
        <v>0</v>
      </c>
    </row>
    <row r="2568" spans="1:2" x14ac:dyDescent="0.35">
      <c r="A2568" s="3">
        <v>42476.833333333336</v>
      </c>
      <c r="B2568">
        <v>0</v>
      </c>
    </row>
    <row r="2569" spans="1:2" x14ac:dyDescent="0.35">
      <c r="A2569" s="3">
        <v>42476.875</v>
      </c>
      <c r="B2569">
        <v>0</v>
      </c>
    </row>
    <row r="2570" spans="1:2" x14ac:dyDescent="0.35">
      <c r="A2570" s="3">
        <v>42476.916666666664</v>
      </c>
      <c r="B2570">
        <v>0</v>
      </c>
    </row>
    <row r="2571" spans="1:2" x14ac:dyDescent="0.35">
      <c r="A2571" s="3">
        <v>42476.958333333336</v>
      </c>
      <c r="B2571">
        <v>0</v>
      </c>
    </row>
    <row r="2572" spans="1:2" x14ac:dyDescent="0.35">
      <c r="A2572" s="3">
        <v>42477</v>
      </c>
      <c r="B2572">
        <v>0</v>
      </c>
    </row>
    <row r="2573" spans="1:2" x14ac:dyDescent="0.35">
      <c r="A2573" s="3">
        <v>42477.041666666664</v>
      </c>
      <c r="B2573">
        <v>0</v>
      </c>
    </row>
    <row r="2574" spans="1:2" x14ac:dyDescent="0.35">
      <c r="A2574" s="3">
        <v>42477.083333333336</v>
      </c>
      <c r="B2574">
        <v>0</v>
      </c>
    </row>
    <row r="2575" spans="1:2" x14ac:dyDescent="0.35">
      <c r="A2575" s="3">
        <v>42477.125</v>
      </c>
      <c r="B2575">
        <v>0</v>
      </c>
    </row>
    <row r="2576" spans="1:2" x14ac:dyDescent="0.35">
      <c r="A2576" s="3">
        <v>42477.166666666664</v>
      </c>
      <c r="B2576">
        <v>2E-3</v>
      </c>
    </row>
    <row r="2577" spans="1:2" x14ac:dyDescent="0.35">
      <c r="A2577" s="3">
        <v>42477.208333333336</v>
      </c>
      <c r="B2577">
        <v>6.6000000000000003E-2</v>
      </c>
    </row>
    <row r="2578" spans="1:2" x14ac:dyDescent="0.35">
      <c r="A2578" s="3">
        <v>42477.25</v>
      </c>
      <c r="B2578">
        <v>0.183</v>
      </c>
    </row>
    <row r="2579" spans="1:2" x14ac:dyDescent="0.35">
      <c r="A2579" s="3">
        <v>42477.291666666664</v>
      </c>
      <c r="B2579">
        <v>0.3</v>
      </c>
    </row>
    <row r="2580" spans="1:2" x14ac:dyDescent="0.35">
      <c r="A2580" s="3">
        <v>42477.333333333336</v>
      </c>
      <c r="B2580">
        <v>0.40200000000000002</v>
      </c>
    </row>
    <row r="2581" spans="1:2" x14ac:dyDescent="0.35">
      <c r="A2581" s="3">
        <v>42477.375</v>
      </c>
      <c r="B2581">
        <v>0.47699999999999998</v>
      </c>
    </row>
    <row r="2582" spans="1:2" x14ac:dyDescent="0.35">
      <c r="A2582" s="3">
        <v>42477.416666666664</v>
      </c>
      <c r="B2582">
        <v>0.49</v>
      </c>
    </row>
    <row r="2583" spans="1:2" x14ac:dyDescent="0.35">
      <c r="A2583" s="3">
        <v>42477.458333333336</v>
      </c>
      <c r="B2583">
        <v>0.45500000000000002</v>
      </c>
    </row>
    <row r="2584" spans="1:2" x14ac:dyDescent="0.35">
      <c r="A2584" s="3">
        <v>42477.5</v>
      </c>
      <c r="B2584">
        <v>0.42599999999999999</v>
      </c>
    </row>
    <row r="2585" spans="1:2" x14ac:dyDescent="0.35">
      <c r="A2585" s="3">
        <v>42477.541666666664</v>
      </c>
      <c r="B2585">
        <v>0.39400000000000002</v>
      </c>
    </row>
    <row r="2586" spans="1:2" x14ac:dyDescent="0.35">
      <c r="A2586" s="3">
        <v>42477.583333333336</v>
      </c>
      <c r="B2586">
        <v>0.32400000000000001</v>
      </c>
    </row>
    <row r="2587" spans="1:2" x14ac:dyDescent="0.35">
      <c r="A2587" s="3">
        <v>42477.625</v>
      </c>
      <c r="B2587">
        <v>0.23100000000000001</v>
      </c>
    </row>
    <row r="2588" spans="1:2" x14ac:dyDescent="0.35">
      <c r="A2588" s="3">
        <v>42477.666666666664</v>
      </c>
      <c r="B2588">
        <v>0.11799999999999999</v>
      </c>
    </row>
    <row r="2589" spans="1:2" x14ac:dyDescent="0.35">
      <c r="A2589" s="3">
        <v>42477.708333333336</v>
      </c>
      <c r="B2589">
        <v>1.9E-2</v>
      </c>
    </row>
    <row r="2590" spans="1:2" x14ac:dyDescent="0.35">
      <c r="A2590" s="3">
        <v>42477.75</v>
      </c>
      <c r="B2590">
        <v>0</v>
      </c>
    </row>
    <row r="2591" spans="1:2" x14ac:dyDescent="0.35">
      <c r="A2591" s="3">
        <v>42477.791666666664</v>
      </c>
      <c r="B2591">
        <v>0</v>
      </c>
    </row>
    <row r="2592" spans="1:2" x14ac:dyDescent="0.35">
      <c r="A2592" s="3">
        <v>42477.833333333336</v>
      </c>
      <c r="B2592">
        <v>0</v>
      </c>
    </row>
    <row r="2593" spans="1:2" x14ac:dyDescent="0.35">
      <c r="A2593" s="3">
        <v>42477.875</v>
      </c>
      <c r="B2593">
        <v>0</v>
      </c>
    </row>
    <row r="2594" spans="1:2" x14ac:dyDescent="0.35">
      <c r="A2594" s="3">
        <v>42477.916666666664</v>
      </c>
      <c r="B2594">
        <v>0</v>
      </c>
    </row>
    <row r="2595" spans="1:2" x14ac:dyDescent="0.35">
      <c r="A2595" s="3">
        <v>42477.958333333336</v>
      </c>
      <c r="B2595">
        <v>0</v>
      </c>
    </row>
    <row r="2596" spans="1:2" x14ac:dyDescent="0.35">
      <c r="A2596" s="3">
        <v>42478</v>
      </c>
      <c r="B2596">
        <v>0</v>
      </c>
    </row>
    <row r="2597" spans="1:2" x14ac:dyDescent="0.35">
      <c r="A2597" s="3">
        <v>42478.041666666664</v>
      </c>
      <c r="B2597">
        <v>0</v>
      </c>
    </row>
    <row r="2598" spans="1:2" x14ac:dyDescent="0.35">
      <c r="A2598" s="3">
        <v>42478.083333333336</v>
      </c>
      <c r="B2598">
        <v>0</v>
      </c>
    </row>
    <row r="2599" spans="1:2" x14ac:dyDescent="0.35">
      <c r="A2599" s="3">
        <v>42478.125</v>
      </c>
      <c r="B2599">
        <v>0</v>
      </c>
    </row>
    <row r="2600" spans="1:2" x14ac:dyDescent="0.35">
      <c r="A2600" s="3">
        <v>42478.166666666664</v>
      </c>
      <c r="B2600">
        <v>2E-3</v>
      </c>
    </row>
    <row r="2601" spans="1:2" x14ac:dyDescent="0.35">
      <c r="A2601" s="3">
        <v>42478.208333333336</v>
      </c>
      <c r="B2601">
        <v>5.8999999999999997E-2</v>
      </c>
    </row>
    <row r="2602" spans="1:2" x14ac:dyDescent="0.35">
      <c r="A2602" s="3">
        <v>42478.25</v>
      </c>
      <c r="B2602">
        <v>0.16900000000000001</v>
      </c>
    </row>
    <row r="2603" spans="1:2" x14ac:dyDescent="0.35">
      <c r="A2603" s="3">
        <v>42478.291666666664</v>
      </c>
      <c r="B2603">
        <v>0.29599999999999999</v>
      </c>
    </row>
    <row r="2604" spans="1:2" x14ac:dyDescent="0.35">
      <c r="A2604" s="3">
        <v>42478.333333333336</v>
      </c>
      <c r="B2604">
        <v>0.39200000000000002</v>
      </c>
    </row>
    <row r="2605" spans="1:2" x14ac:dyDescent="0.35">
      <c r="A2605" s="3">
        <v>42478.375</v>
      </c>
      <c r="B2605">
        <v>0.46300000000000002</v>
      </c>
    </row>
    <row r="2606" spans="1:2" x14ac:dyDescent="0.35">
      <c r="A2606" s="3">
        <v>42478.416666666664</v>
      </c>
      <c r="B2606">
        <v>0.51300000000000001</v>
      </c>
    </row>
    <row r="2607" spans="1:2" x14ac:dyDescent="0.35">
      <c r="A2607" s="3">
        <v>42478.458333333336</v>
      </c>
      <c r="B2607">
        <v>0.52500000000000002</v>
      </c>
    </row>
    <row r="2608" spans="1:2" x14ac:dyDescent="0.35">
      <c r="A2608" s="3">
        <v>42478.5</v>
      </c>
      <c r="B2608">
        <v>0.49199999999999999</v>
      </c>
    </row>
    <row r="2609" spans="1:2" x14ac:dyDescent="0.35">
      <c r="A2609" s="3">
        <v>42478.541666666664</v>
      </c>
      <c r="B2609">
        <v>0.44500000000000001</v>
      </c>
    </row>
    <row r="2610" spans="1:2" x14ac:dyDescent="0.35">
      <c r="A2610" s="3">
        <v>42478.583333333336</v>
      </c>
      <c r="B2610">
        <v>0.35699999999999998</v>
      </c>
    </row>
    <row r="2611" spans="1:2" x14ac:dyDescent="0.35">
      <c r="A2611" s="3">
        <v>42478.625</v>
      </c>
      <c r="B2611">
        <v>0.23400000000000001</v>
      </c>
    </row>
    <row r="2612" spans="1:2" x14ac:dyDescent="0.35">
      <c r="A2612" s="3">
        <v>42478.666666666664</v>
      </c>
      <c r="B2612">
        <v>0.11</v>
      </c>
    </row>
    <row r="2613" spans="1:2" x14ac:dyDescent="0.35">
      <c r="A2613" s="3">
        <v>42478.708333333336</v>
      </c>
      <c r="B2613">
        <v>2.1999999999999999E-2</v>
      </c>
    </row>
    <row r="2614" spans="1:2" x14ac:dyDescent="0.35">
      <c r="A2614" s="3">
        <v>42478.75</v>
      </c>
      <c r="B2614">
        <v>0</v>
      </c>
    </row>
    <row r="2615" spans="1:2" x14ac:dyDescent="0.35">
      <c r="A2615" s="3">
        <v>42478.791666666664</v>
      </c>
      <c r="B2615">
        <v>0</v>
      </c>
    </row>
    <row r="2616" spans="1:2" x14ac:dyDescent="0.35">
      <c r="A2616" s="3">
        <v>42478.833333333336</v>
      </c>
      <c r="B2616">
        <v>0</v>
      </c>
    </row>
    <row r="2617" spans="1:2" x14ac:dyDescent="0.35">
      <c r="A2617" s="3">
        <v>42478.875</v>
      </c>
      <c r="B2617">
        <v>0</v>
      </c>
    </row>
    <row r="2618" spans="1:2" x14ac:dyDescent="0.35">
      <c r="A2618" s="3">
        <v>42478.916666666664</v>
      </c>
      <c r="B2618">
        <v>0</v>
      </c>
    </row>
    <row r="2619" spans="1:2" x14ac:dyDescent="0.35">
      <c r="A2619" s="3">
        <v>42478.958333333336</v>
      </c>
      <c r="B2619">
        <v>0</v>
      </c>
    </row>
    <row r="2620" spans="1:2" x14ac:dyDescent="0.35">
      <c r="A2620" s="3">
        <v>42479</v>
      </c>
      <c r="B2620">
        <v>0</v>
      </c>
    </row>
    <row r="2621" spans="1:2" x14ac:dyDescent="0.35">
      <c r="A2621" s="3">
        <v>42479.041666666664</v>
      </c>
      <c r="B2621">
        <v>0</v>
      </c>
    </row>
    <row r="2622" spans="1:2" x14ac:dyDescent="0.35">
      <c r="A2622" s="3">
        <v>42479.083333333336</v>
      </c>
      <c r="B2622">
        <v>0</v>
      </c>
    </row>
    <row r="2623" spans="1:2" x14ac:dyDescent="0.35">
      <c r="A2623" s="3">
        <v>42479.125</v>
      </c>
      <c r="B2623">
        <v>0</v>
      </c>
    </row>
    <row r="2624" spans="1:2" x14ac:dyDescent="0.35">
      <c r="A2624" s="3">
        <v>42479.166666666664</v>
      </c>
      <c r="B2624">
        <v>5.0000000000000001E-3</v>
      </c>
    </row>
    <row r="2625" spans="1:2" x14ac:dyDescent="0.35">
      <c r="A2625" s="3">
        <v>42479.208333333336</v>
      </c>
      <c r="B2625">
        <v>9.8000000000000004E-2</v>
      </c>
    </row>
    <row r="2626" spans="1:2" x14ac:dyDescent="0.35">
      <c r="A2626" s="3">
        <v>42479.25</v>
      </c>
      <c r="B2626">
        <v>0.25</v>
      </c>
    </row>
    <row r="2627" spans="1:2" x14ac:dyDescent="0.35">
      <c r="A2627" s="3">
        <v>42479.291666666664</v>
      </c>
      <c r="B2627">
        <v>0.40899999999999997</v>
      </c>
    </row>
    <row r="2628" spans="1:2" x14ac:dyDescent="0.35">
      <c r="A2628" s="3">
        <v>42479.333333333336</v>
      </c>
      <c r="B2628">
        <v>0.53800000000000003</v>
      </c>
    </row>
    <row r="2629" spans="1:2" x14ac:dyDescent="0.35">
      <c r="A2629" s="3">
        <v>42479.375</v>
      </c>
      <c r="B2629">
        <v>0.623</v>
      </c>
    </row>
    <row r="2630" spans="1:2" x14ac:dyDescent="0.35">
      <c r="A2630" s="3">
        <v>42479.416666666664</v>
      </c>
      <c r="B2630">
        <v>0.67900000000000005</v>
      </c>
    </row>
    <row r="2631" spans="1:2" x14ac:dyDescent="0.35">
      <c r="A2631" s="3">
        <v>42479.458333333336</v>
      </c>
      <c r="B2631">
        <v>0.69299999999999995</v>
      </c>
    </row>
    <row r="2632" spans="1:2" x14ac:dyDescent="0.35">
      <c r="A2632" s="3">
        <v>42479.5</v>
      </c>
      <c r="B2632">
        <v>0.66100000000000003</v>
      </c>
    </row>
    <row r="2633" spans="1:2" x14ac:dyDescent="0.35">
      <c r="A2633" s="3">
        <v>42479.541666666664</v>
      </c>
      <c r="B2633">
        <v>0.58199999999999996</v>
      </c>
    </row>
    <row r="2634" spans="1:2" x14ac:dyDescent="0.35">
      <c r="A2634" s="3">
        <v>42479.583333333336</v>
      </c>
      <c r="B2634">
        <v>0.46899999999999997</v>
      </c>
    </row>
    <row r="2635" spans="1:2" x14ac:dyDescent="0.35">
      <c r="A2635" s="3">
        <v>42479.625</v>
      </c>
      <c r="B2635">
        <v>0.32900000000000001</v>
      </c>
    </row>
    <row r="2636" spans="1:2" x14ac:dyDescent="0.35">
      <c r="A2636" s="3">
        <v>42479.666666666664</v>
      </c>
      <c r="B2636">
        <v>0.17100000000000001</v>
      </c>
    </row>
    <row r="2637" spans="1:2" x14ac:dyDescent="0.35">
      <c r="A2637" s="3">
        <v>42479.708333333336</v>
      </c>
      <c r="B2637">
        <v>3.7999999999999999E-2</v>
      </c>
    </row>
    <row r="2638" spans="1:2" x14ac:dyDescent="0.35">
      <c r="A2638" s="3">
        <v>42479.75</v>
      </c>
      <c r="B2638">
        <v>0</v>
      </c>
    </row>
    <row r="2639" spans="1:2" x14ac:dyDescent="0.35">
      <c r="A2639" s="3">
        <v>42479.791666666664</v>
      </c>
      <c r="B2639">
        <v>0</v>
      </c>
    </row>
    <row r="2640" spans="1:2" x14ac:dyDescent="0.35">
      <c r="A2640" s="3">
        <v>42479.833333333336</v>
      </c>
      <c r="B2640">
        <v>0</v>
      </c>
    </row>
    <row r="2641" spans="1:2" x14ac:dyDescent="0.35">
      <c r="A2641" s="3">
        <v>42479.875</v>
      </c>
      <c r="B2641">
        <v>0</v>
      </c>
    </row>
    <row r="2642" spans="1:2" x14ac:dyDescent="0.35">
      <c r="A2642" s="3">
        <v>42479.916666666664</v>
      </c>
      <c r="B2642">
        <v>0</v>
      </c>
    </row>
    <row r="2643" spans="1:2" x14ac:dyDescent="0.35">
      <c r="A2643" s="3">
        <v>42479.958333333336</v>
      </c>
      <c r="B2643">
        <v>0</v>
      </c>
    </row>
    <row r="2644" spans="1:2" x14ac:dyDescent="0.35">
      <c r="A2644" s="3">
        <v>42480</v>
      </c>
      <c r="B2644">
        <v>0</v>
      </c>
    </row>
    <row r="2645" spans="1:2" x14ac:dyDescent="0.35">
      <c r="A2645" s="3">
        <v>42480.041666666664</v>
      </c>
      <c r="B2645">
        <v>0</v>
      </c>
    </row>
    <row r="2646" spans="1:2" x14ac:dyDescent="0.35">
      <c r="A2646" s="3">
        <v>42480.083333333336</v>
      </c>
      <c r="B2646">
        <v>0</v>
      </c>
    </row>
    <row r="2647" spans="1:2" x14ac:dyDescent="0.35">
      <c r="A2647" s="3">
        <v>42480.125</v>
      </c>
      <c r="B2647">
        <v>0</v>
      </c>
    </row>
    <row r="2648" spans="1:2" x14ac:dyDescent="0.35">
      <c r="A2648" s="3">
        <v>42480.166666666664</v>
      </c>
      <c r="B2648">
        <v>6.0000000000000001E-3</v>
      </c>
    </row>
    <row r="2649" spans="1:2" x14ac:dyDescent="0.35">
      <c r="A2649" s="3">
        <v>42480.208333333336</v>
      </c>
      <c r="B2649">
        <v>0.111</v>
      </c>
    </row>
    <row r="2650" spans="1:2" x14ac:dyDescent="0.35">
      <c r="A2650" s="3">
        <v>42480.25</v>
      </c>
      <c r="B2650">
        <v>0.27500000000000002</v>
      </c>
    </row>
    <row r="2651" spans="1:2" x14ac:dyDescent="0.35">
      <c r="A2651" s="3">
        <v>42480.291666666664</v>
      </c>
      <c r="B2651">
        <v>0.44</v>
      </c>
    </row>
    <row r="2652" spans="1:2" x14ac:dyDescent="0.35">
      <c r="A2652" s="3">
        <v>42480.333333333336</v>
      </c>
      <c r="B2652">
        <v>0.57499999999999996</v>
      </c>
    </row>
    <row r="2653" spans="1:2" x14ac:dyDescent="0.35">
      <c r="A2653" s="3">
        <v>42480.375</v>
      </c>
      <c r="B2653">
        <v>0.66900000000000004</v>
      </c>
    </row>
    <row r="2654" spans="1:2" x14ac:dyDescent="0.35">
      <c r="A2654" s="3">
        <v>42480.416666666664</v>
      </c>
      <c r="B2654">
        <v>0.72</v>
      </c>
    </row>
    <row r="2655" spans="1:2" x14ac:dyDescent="0.35">
      <c r="A2655" s="3">
        <v>42480.458333333336</v>
      </c>
      <c r="B2655">
        <v>0.72899999999999998</v>
      </c>
    </row>
    <row r="2656" spans="1:2" x14ac:dyDescent="0.35">
      <c r="A2656" s="3">
        <v>42480.5</v>
      </c>
      <c r="B2656">
        <v>0.69599999999999995</v>
      </c>
    </row>
    <row r="2657" spans="1:2" x14ac:dyDescent="0.35">
      <c r="A2657" s="3">
        <v>42480.541666666664</v>
      </c>
      <c r="B2657">
        <v>0.61899999999999999</v>
      </c>
    </row>
    <row r="2658" spans="1:2" x14ac:dyDescent="0.35">
      <c r="A2658" s="3">
        <v>42480.583333333336</v>
      </c>
      <c r="B2658">
        <v>0.501</v>
      </c>
    </row>
    <row r="2659" spans="1:2" x14ac:dyDescent="0.35">
      <c r="A2659" s="3">
        <v>42480.625</v>
      </c>
      <c r="B2659">
        <v>0.34599999999999997</v>
      </c>
    </row>
    <row r="2660" spans="1:2" x14ac:dyDescent="0.35">
      <c r="A2660" s="3">
        <v>42480.666666666664</v>
      </c>
      <c r="B2660">
        <v>0.17299999999999999</v>
      </c>
    </row>
    <row r="2661" spans="1:2" x14ac:dyDescent="0.35">
      <c r="A2661" s="3">
        <v>42480.708333333336</v>
      </c>
      <c r="B2661">
        <v>3.5000000000000003E-2</v>
      </c>
    </row>
    <row r="2662" spans="1:2" x14ac:dyDescent="0.35">
      <c r="A2662" s="3">
        <v>42480.75</v>
      </c>
      <c r="B2662">
        <v>0</v>
      </c>
    </row>
    <row r="2663" spans="1:2" x14ac:dyDescent="0.35">
      <c r="A2663" s="3">
        <v>42480.791666666664</v>
      </c>
      <c r="B2663">
        <v>0</v>
      </c>
    </row>
    <row r="2664" spans="1:2" x14ac:dyDescent="0.35">
      <c r="A2664" s="3">
        <v>42480.833333333336</v>
      </c>
      <c r="B2664">
        <v>0</v>
      </c>
    </row>
    <row r="2665" spans="1:2" x14ac:dyDescent="0.35">
      <c r="A2665" s="3">
        <v>42480.875</v>
      </c>
      <c r="B2665">
        <v>0</v>
      </c>
    </row>
    <row r="2666" spans="1:2" x14ac:dyDescent="0.35">
      <c r="A2666" s="3">
        <v>42480.916666666664</v>
      </c>
      <c r="B2666">
        <v>0</v>
      </c>
    </row>
    <row r="2667" spans="1:2" x14ac:dyDescent="0.35">
      <c r="A2667" s="3">
        <v>42480.958333333336</v>
      </c>
      <c r="B2667">
        <v>0</v>
      </c>
    </row>
    <row r="2668" spans="1:2" x14ac:dyDescent="0.35">
      <c r="A2668" s="3">
        <v>42481</v>
      </c>
      <c r="B2668">
        <v>0</v>
      </c>
    </row>
    <row r="2669" spans="1:2" x14ac:dyDescent="0.35">
      <c r="A2669" s="3">
        <v>42481.041666666664</v>
      </c>
      <c r="B2669">
        <v>0</v>
      </c>
    </row>
    <row r="2670" spans="1:2" x14ac:dyDescent="0.35">
      <c r="A2670" s="3">
        <v>42481.083333333336</v>
      </c>
      <c r="B2670">
        <v>0</v>
      </c>
    </row>
    <row r="2671" spans="1:2" x14ac:dyDescent="0.35">
      <c r="A2671" s="3">
        <v>42481.125</v>
      </c>
      <c r="B2671">
        <v>0</v>
      </c>
    </row>
    <row r="2672" spans="1:2" x14ac:dyDescent="0.35">
      <c r="A2672" s="3">
        <v>42481.166666666664</v>
      </c>
      <c r="B2672">
        <v>6.0000000000000001E-3</v>
      </c>
    </row>
    <row r="2673" spans="1:2" x14ac:dyDescent="0.35">
      <c r="A2673" s="3">
        <v>42481.208333333336</v>
      </c>
      <c r="B2673">
        <v>9.1999999999999998E-2</v>
      </c>
    </row>
    <row r="2674" spans="1:2" x14ac:dyDescent="0.35">
      <c r="A2674" s="3">
        <v>42481.25</v>
      </c>
      <c r="B2674">
        <v>0.23100000000000001</v>
      </c>
    </row>
    <row r="2675" spans="1:2" x14ac:dyDescent="0.35">
      <c r="A2675" s="3">
        <v>42481.291666666664</v>
      </c>
      <c r="B2675">
        <v>0.38100000000000001</v>
      </c>
    </row>
    <row r="2676" spans="1:2" x14ac:dyDescent="0.35">
      <c r="A2676" s="3">
        <v>42481.333333333336</v>
      </c>
      <c r="B2676">
        <v>0.504</v>
      </c>
    </row>
    <row r="2677" spans="1:2" x14ac:dyDescent="0.35">
      <c r="A2677" s="3">
        <v>42481.375</v>
      </c>
      <c r="B2677">
        <v>0.57999999999999996</v>
      </c>
    </row>
    <row r="2678" spans="1:2" x14ac:dyDescent="0.35">
      <c r="A2678" s="3">
        <v>42481.416666666664</v>
      </c>
      <c r="B2678">
        <v>0.60199999999999998</v>
      </c>
    </row>
    <row r="2679" spans="1:2" x14ac:dyDescent="0.35">
      <c r="A2679" s="3">
        <v>42481.458333333336</v>
      </c>
      <c r="B2679">
        <v>0.57999999999999996</v>
      </c>
    </row>
    <row r="2680" spans="1:2" x14ac:dyDescent="0.35">
      <c r="A2680" s="3">
        <v>42481.5</v>
      </c>
      <c r="B2680">
        <v>0.51400000000000001</v>
      </c>
    </row>
    <row r="2681" spans="1:2" x14ac:dyDescent="0.35">
      <c r="A2681" s="3">
        <v>42481.541666666664</v>
      </c>
      <c r="B2681">
        <v>0.41299999999999998</v>
      </c>
    </row>
    <row r="2682" spans="1:2" x14ac:dyDescent="0.35">
      <c r="A2682" s="3">
        <v>42481.583333333336</v>
      </c>
      <c r="B2682">
        <v>0.30199999999999999</v>
      </c>
    </row>
    <row r="2683" spans="1:2" x14ac:dyDescent="0.35">
      <c r="A2683" s="3">
        <v>42481.625</v>
      </c>
      <c r="B2683">
        <v>0.188</v>
      </c>
    </row>
    <row r="2684" spans="1:2" x14ac:dyDescent="0.35">
      <c r="A2684" s="3">
        <v>42481.666666666664</v>
      </c>
      <c r="B2684">
        <v>8.7999999999999995E-2</v>
      </c>
    </row>
    <row r="2685" spans="1:2" x14ac:dyDescent="0.35">
      <c r="A2685" s="3">
        <v>42481.708333333336</v>
      </c>
      <c r="B2685">
        <v>1.4999999999999999E-2</v>
      </c>
    </row>
    <row r="2686" spans="1:2" x14ac:dyDescent="0.35">
      <c r="A2686" s="3">
        <v>42481.75</v>
      </c>
      <c r="B2686">
        <v>0</v>
      </c>
    </row>
    <row r="2687" spans="1:2" x14ac:dyDescent="0.35">
      <c r="A2687" s="3">
        <v>42481.791666666664</v>
      </c>
      <c r="B2687">
        <v>0</v>
      </c>
    </row>
    <row r="2688" spans="1:2" x14ac:dyDescent="0.35">
      <c r="A2688" s="3">
        <v>42481.833333333336</v>
      </c>
      <c r="B2688">
        <v>0</v>
      </c>
    </row>
    <row r="2689" spans="1:2" x14ac:dyDescent="0.35">
      <c r="A2689" s="3">
        <v>42481.875</v>
      </c>
      <c r="B2689">
        <v>0</v>
      </c>
    </row>
    <row r="2690" spans="1:2" x14ac:dyDescent="0.35">
      <c r="A2690" s="3">
        <v>42481.916666666664</v>
      </c>
      <c r="B2690">
        <v>0</v>
      </c>
    </row>
    <row r="2691" spans="1:2" x14ac:dyDescent="0.35">
      <c r="A2691" s="3">
        <v>42481.958333333336</v>
      </c>
      <c r="B2691">
        <v>0</v>
      </c>
    </row>
    <row r="2692" spans="1:2" x14ac:dyDescent="0.35">
      <c r="A2692" s="3">
        <v>42482</v>
      </c>
      <c r="B2692">
        <v>0</v>
      </c>
    </row>
    <row r="2693" spans="1:2" x14ac:dyDescent="0.35">
      <c r="A2693" s="3">
        <v>42482.041666666664</v>
      </c>
      <c r="B2693">
        <v>0</v>
      </c>
    </row>
    <row r="2694" spans="1:2" x14ac:dyDescent="0.35">
      <c r="A2694" s="3">
        <v>42482.083333333336</v>
      </c>
      <c r="B2694">
        <v>0</v>
      </c>
    </row>
    <row r="2695" spans="1:2" x14ac:dyDescent="0.35">
      <c r="A2695" s="3">
        <v>42482.125</v>
      </c>
      <c r="B2695">
        <v>0</v>
      </c>
    </row>
    <row r="2696" spans="1:2" x14ac:dyDescent="0.35">
      <c r="A2696" s="3">
        <v>42482.166666666664</v>
      </c>
      <c r="B2696">
        <v>4.0000000000000001E-3</v>
      </c>
    </row>
    <row r="2697" spans="1:2" x14ac:dyDescent="0.35">
      <c r="A2697" s="3">
        <v>42482.208333333336</v>
      </c>
      <c r="B2697">
        <v>7.1999999999999995E-2</v>
      </c>
    </row>
    <row r="2698" spans="1:2" x14ac:dyDescent="0.35">
      <c r="A2698" s="3">
        <v>42482.25</v>
      </c>
      <c r="B2698">
        <v>0.19700000000000001</v>
      </c>
    </row>
    <row r="2699" spans="1:2" x14ac:dyDescent="0.35">
      <c r="A2699" s="3">
        <v>42482.291666666664</v>
      </c>
      <c r="B2699">
        <v>0.34499999999999997</v>
      </c>
    </row>
    <row r="2700" spans="1:2" x14ac:dyDescent="0.35">
      <c r="A2700" s="3">
        <v>42482.333333333336</v>
      </c>
      <c r="B2700">
        <v>0.47299999999999998</v>
      </c>
    </row>
    <row r="2701" spans="1:2" x14ac:dyDescent="0.35">
      <c r="A2701" s="3">
        <v>42482.375</v>
      </c>
      <c r="B2701">
        <v>0.54100000000000004</v>
      </c>
    </row>
    <row r="2702" spans="1:2" x14ac:dyDescent="0.35">
      <c r="A2702" s="3">
        <v>42482.416666666664</v>
      </c>
      <c r="B2702">
        <v>0.56000000000000005</v>
      </c>
    </row>
    <row r="2703" spans="1:2" x14ac:dyDescent="0.35">
      <c r="A2703" s="3">
        <v>42482.458333333336</v>
      </c>
      <c r="B2703">
        <v>0.53200000000000003</v>
      </c>
    </row>
    <row r="2704" spans="1:2" x14ac:dyDescent="0.35">
      <c r="A2704" s="3">
        <v>42482.5</v>
      </c>
      <c r="B2704">
        <v>0.47299999999999998</v>
      </c>
    </row>
    <row r="2705" spans="1:2" x14ac:dyDescent="0.35">
      <c r="A2705" s="3">
        <v>42482.541666666664</v>
      </c>
      <c r="B2705">
        <v>0.39600000000000002</v>
      </c>
    </row>
    <row r="2706" spans="1:2" x14ac:dyDescent="0.35">
      <c r="A2706" s="3">
        <v>42482.583333333336</v>
      </c>
      <c r="B2706">
        <v>0.29499999999999998</v>
      </c>
    </row>
    <row r="2707" spans="1:2" x14ac:dyDescent="0.35">
      <c r="A2707" s="3">
        <v>42482.625</v>
      </c>
      <c r="B2707">
        <v>0.188</v>
      </c>
    </row>
    <row r="2708" spans="1:2" x14ac:dyDescent="0.35">
      <c r="A2708" s="3">
        <v>42482.666666666664</v>
      </c>
      <c r="B2708">
        <v>8.7999999999999995E-2</v>
      </c>
    </row>
    <row r="2709" spans="1:2" x14ac:dyDescent="0.35">
      <c r="A2709" s="3">
        <v>42482.708333333336</v>
      </c>
      <c r="B2709">
        <v>1.7999999999999999E-2</v>
      </c>
    </row>
    <row r="2710" spans="1:2" x14ac:dyDescent="0.35">
      <c r="A2710" s="3">
        <v>42482.75</v>
      </c>
      <c r="B2710">
        <v>0</v>
      </c>
    </row>
    <row r="2711" spans="1:2" x14ac:dyDescent="0.35">
      <c r="A2711" s="3">
        <v>42482.791666666664</v>
      </c>
      <c r="B2711">
        <v>0</v>
      </c>
    </row>
    <row r="2712" spans="1:2" x14ac:dyDescent="0.35">
      <c r="A2712" s="3">
        <v>42482.833333333336</v>
      </c>
      <c r="B2712">
        <v>0</v>
      </c>
    </row>
    <row r="2713" spans="1:2" x14ac:dyDescent="0.35">
      <c r="A2713" s="3">
        <v>42482.875</v>
      </c>
      <c r="B2713">
        <v>0</v>
      </c>
    </row>
    <row r="2714" spans="1:2" x14ac:dyDescent="0.35">
      <c r="A2714" s="3">
        <v>42482.916666666664</v>
      </c>
      <c r="B2714">
        <v>0</v>
      </c>
    </row>
    <row r="2715" spans="1:2" x14ac:dyDescent="0.35">
      <c r="A2715" s="3">
        <v>42482.958333333336</v>
      </c>
      <c r="B2715">
        <v>0</v>
      </c>
    </row>
    <row r="2716" spans="1:2" x14ac:dyDescent="0.35">
      <c r="A2716" s="3">
        <v>42483</v>
      </c>
      <c r="B2716">
        <v>0</v>
      </c>
    </row>
    <row r="2717" spans="1:2" x14ac:dyDescent="0.35">
      <c r="A2717" s="3">
        <v>42483.041666666664</v>
      </c>
      <c r="B2717">
        <v>0</v>
      </c>
    </row>
    <row r="2718" spans="1:2" x14ac:dyDescent="0.35">
      <c r="A2718" s="3">
        <v>42483.083333333336</v>
      </c>
      <c r="B2718">
        <v>0</v>
      </c>
    </row>
    <row r="2719" spans="1:2" x14ac:dyDescent="0.35">
      <c r="A2719" s="3">
        <v>42483.125</v>
      </c>
      <c r="B2719">
        <v>0</v>
      </c>
    </row>
    <row r="2720" spans="1:2" x14ac:dyDescent="0.35">
      <c r="A2720" s="3">
        <v>42483.166666666664</v>
      </c>
      <c r="B2720">
        <v>3.0000000000000001E-3</v>
      </c>
    </row>
    <row r="2721" spans="1:2" x14ac:dyDescent="0.35">
      <c r="A2721" s="3">
        <v>42483.208333333336</v>
      </c>
      <c r="B2721">
        <v>5.3999999999999999E-2</v>
      </c>
    </row>
    <row r="2722" spans="1:2" x14ac:dyDescent="0.35">
      <c r="A2722" s="3">
        <v>42483.25</v>
      </c>
      <c r="B2722">
        <v>0.14099999999999999</v>
      </c>
    </row>
    <row r="2723" spans="1:2" x14ac:dyDescent="0.35">
      <c r="A2723" s="3">
        <v>42483.291666666664</v>
      </c>
      <c r="B2723">
        <v>0.23499999999999999</v>
      </c>
    </row>
    <row r="2724" spans="1:2" x14ac:dyDescent="0.35">
      <c r="A2724" s="3">
        <v>42483.333333333336</v>
      </c>
      <c r="B2724">
        <v>0.309</v>
      </c>
    </row>
    <row r="2725" spans="1:2" x14ac:dyDescent="0.35">
      <c r="A2725" s="3">
        <v>42483.375</v>
      </c>
      <c r="B2725">
        <v>0.36699999999999999</v>
      </c>
    </row>
    <row r="2726" spans="1:2" x14ac:dyDescent="0.35">
      <c r="A2726" s="3">
        <v>42483.416666666664</v>
      </c>
      <c r="B2726">
        <v>0.39200000000000002</v>
      </c>
    </row>
    <row r="2727" spans="1:2" x14ac:dyDescent="0.35">
      <c r="A2727" s="3">
        <v>42483.458333333336</v>
      </c>
      <c r="B2727">
        <v>0.378</v>
      </c>
    </row>
    <row r="2728" spans="1:2" x14ac:dyDescent="0.35">
      <c r="A2728" s="3">
        <v>42483.5</v>
      </c>
      <c r="B2728">
        <v>0.35099999999999998</v>
      </c>
    </row>
    <row r="2729" spans="1:2" x14ac:dyDescent="0.35">
      <c r="A2729" s="3">
        <v>42483.541666666664</v>
      </c>
      <c r="B2729">
        <v>0.30499999999999999</v>
      </c>
    </row>
    <row r="2730" spans="1:2" x14ac:dyDescent="0.35">
      <c r="A2730" s="3">
        <v>42483.583333333336</v>
      </c>
      <c r="B2730">
        <v>0.249</v>
      </c>
    </row>
    <row r="2731" spans="1:2" x14ac:dyDescent="0.35">
      <c r="A2731" s="3">
        <v>42483.625</v>
      </c>
      <c r="B2731">
        <v>0.17399999999999999</v>
      </c>
    </row>
    <row r="2732" spans="1:2" x14ac:dyDescent="0.35">
      <c r="A2732" s="3">
        <v>42483.666666666664</v>
      </c>
      <c r="B2732">
        <v>8.6999999999999994E-2</v>
      </c>
    </row>
    <row r="2733" spans="1:2" x14ac:dyDescent="0.35">
      <c r="A2733" s="3">
        <v>42483.708333333336</v>
      </c>
      <c r="B2733">
        <v>1.4E-2</v>
      </c>
    </row>
    <row r="2734" spans="1:2" x14ac:dyDescent="0.35">
      <c r="A2734" s="3">
        <v>42483.75</v>
      </c>
      <c r="B2734">
        <v>0</v>
      </c>
    </row>
    <row r="2735" spans="1:2" x14ac:dyDescent="0.35">
      <c r="A2735" s="3">
        <v>42483.791666666664</v>
      </c>
      <c r="B2735">
        <v>0</v>
      </c>
    </row>
    <row r="2736" spans="1:2" x14ac:dyDescent="0.35">
      <c r="A2736" s="3">
        <v>42483.833333333336</v>
      </c>
      <c r="B2736">
        <v>0</v>
      </c>
    </row>
    <row r="2737" spans="1:2" x14ac:dyDescent="0.35">
      <c r="A2737" s="3">
        <v>42483.875</v>
      </c>
      <c r="B2737">
        <v>0</v>
      </c>
    </row>
    <row r="2738" spans="1:2" x14ac:dyDescent="0.35">
      <c r="A2738" s="3">
        <v>42483.916666666664</v>
      </c>
      <c r="B2738">
        <v>0</v>
      </c>
    </row>
    <row r="2739" spans="1:2" x14ac:dyDescent="0.35">
      <c r="A2739" s="3">
        <v>42483.958333333336</v>
      </c>
      <c r="B2739">
        <v>0</v>
      </c>
    </row>
    <row r="2740" spans="1:2" x14ac:dyDescent="0.35">
      <c r="A2740" s="3">
        <v>42484</v>
      </c>
      <c r="B2740">
        <v>0</v>
      </c>
    </row>
    <row r="2741" spans="1:2" x14ac:dyDescent="0.35">
      <c r="A2741" s="3">
        <v>42484.041666666664</v>
      </c>
      <c r="B2741">
        <v>0</v>
      </c>
    </row>
    <row r="2742" spans="1:2" x14ac:dyDescent="0.35">
      <c r="A2742" s="3">
        <v>42484.083333333336</v>
      </c>
      <c r="B2742">
        <v>0</v>
      </c>
    </row>
    <row r="2743" spans="1:2" x14ac:dyDescent="0.35">
      <c r="A2743" s="3">
        <v>42484.125</v>
      </c>
      <c r="B2743">
        <v>0</v>
      </c>
    </row>
    <row r="2744" spans="1:2" x14ac:dyDescent="0.35">
      <c r="A2744" s="3">
        <v>42484.166666666664</v>
      </c>
      <c r="B2744">
        <v>4.0000000000000001E-3</v>
      </c>
    </row>
    <row r="2745" spans="1:2" x14ac:dyDescent="0.35">
      <c r="A2745" s="3">
        <v>42484.208333333336</v>
      </c>
      <c r="B2745">
        <v>6.6000000000000003E-2</v>
      </c>
    </row>
    <row r="2746" spans="1:2" x14ac:dyDescent="0.35">
      <c r="A2746" s="3">
        <v>42484.25</v>
      </c>
      <c r="B2746">
        <v>0.17699999999999999</v>
      </c>
    </row>
    <row r="2747" spans="1:2" x14ac:dyDescent="0.35">
      <c r="A2747" s="3">
        <v>42484.291666666664</v>
      </c>
      <c r="B2747">
        <v>0.30299999999999999</v>
      </c>
    </row>
    <row r="2748" spans="1:2" x14ac:dyDescent="0.35">
      <c r="A2748" s="3">
        <v>42484.333333333336</v>
      </c>
      <c r="B2748">
        <v>0.40899999999999997</v>
      </c>
    </row>
    <row r="2749" spans="1:2" x14ac:dyDescent="0.35">
      <c r="A2749" s="3">
        <v>42484.375</v>
      </c>
      <c r="B2749">
        <v>0.47799999999999998</v>
      </c>
    </row>
    <row r="2750" spans="1:2" x14ac:dyDescent="0.35">
      <c r="A2750" s="3">
        <v>42484.416666666664</v>
      </c>
      <c r="B2750">
        <v>0.51600000000000001</v>
      </c>
    </row>
    <row r="2751" spans="1:2" x14ac:dyDescent="0.35">
      <c r="A2751" s="3">
        <v>42484.458333333336</v>
      </c>
      <c r="B2751">
        <v>0.52400000000000002</v>
      </c>
    </row>
    <row r="2752" spans="1:2" x14ac:dyDescent="0.35">
      <c r="A2752" s="3">
        <v>42484.5</v>
      </c>
      <c r="B2752">
        <v>0.504</v>
      </c>
    </row>
    <row r="2753" spans="1:2" x14ac:dyDescent="0.35">
      <c r="A2753" s="3">
        <v>42484.541666666664</v>
      </c>
      <c r="B2753">
        <v>0.45700000000000002</v>
      </c>
    </row>
    <row r="2754" spans="1:2" x14ac:dyDescent="0.35">
      <c r="A2754" s="3">
        <v>42484.583333333336</v>
      </c>
      <c r="B2754">
        <v>0.371</v>
      </c>
    </row>
    <row r="2755" spans="1:2" x14ac:dyDescent="0.35">
      <c r="A2755" s="3">
        <v>42484.625</v>
      </c>
      <c r="B2755">
        <v>0.254</v>
      </c>
    </row>
    <row r="2756" spans="1:2" x14ac:dyDescent="0.35">
      <c r="A2756" s="3">
        <v>42484.666666666664</v>
      </c>
      <c r="B2756">
        <v>0.122</v>
      </c>
    </row>
    <row r="2757" spans="1:2" x14ac:dyDescent="0.35">
      <c r="A2757" s="3">
        <v>42484.708333333336</v>
      </c>
      <c r="B2757">
        <v>2.5999999999999999E-2</v>
      </c>
    </row>
    <row r="2758" spans="1:2" x14ac:dyDescent="0.35">
      <c r="A2758" s="3">
        <v>42484.75</v>
      </c>
      <c r="B2758">
        <v>0</v>
      </c>
    </row>
    <row r="2759" spans="1:2" x14ac:dyDescent="0.35">
      <c r="A2759" s="3">
        <v>42484.791666666664</v>
      </c>
      <c r="B2759">
        <v>0</v>
      </c>
    </row>
    <row r="2760" spans="1:2" x14ac:dyDescent="0.35">
      <c r="A2760" s="3">
        <v>42484.833333333336</v>
      </c>
      <c r="B2760">
        <v>0</v>
      </c>
    </row>
    <row r="2761" spans="1:2" x14ac:dyDescent="0.35">
      <c r="A2761" s="3">
        <v>42484.875</v>
      </c>
      <c r="B2761">
        <v>0</v>
      </c>
    </row>
    <row r="2762" spans="1:2" x14ac:dyDescent="0.35">
      <c r="A2762" s="3">
        <v>42484.916666666664</v>
      </c>
      <c r="B2762">
        <v>0</v>
      </c>
    </row>
    <row r="2763" spans="1:2" x14ac:dyDescent="0.35">
      <c r="A2763" s="3">
        <v>42484.958333333336</v>
      </c>
      <c r="B2763">
        <v>0</v>
      </c>
    </row>
    <row r="2764" spans="1:2" x14ac:dyDescent="0.35">
      <c r="A2764" s="3">
        <v>42485</v>
      </c>
      <c r="B2764">
        <v>0</v>
      </c>
    </row>
    <row r="2765" spans="1:2" x14ac:dyDescent="0.35">
      <c r="A2765" s="3">
        <v>42485.041666666664</v>
      </c>
      <c r="B2765">
        <v>0</v>
      </c>
    </row>
    <row r="2766" spans="1:2" x14ac:dyDescent="0.35">
      <c r="A2766" s="3">
        <v>42485.083333333336</v>
      </c>
      <c r="B2766">
        <v>0</v>
      </c>
    </row>
    <row r="2767" spans="1:2" x14ac:dyDescent="0.35">
      <c r="A2767" s="3">
        <v>42485.125</v>
      </c>
      <c r="B2767">
        <v>0</v>
      </c>
    </row>
    <row r="2768" spans="1:2" x14ac:dyDescent="0.35">
      <c r="A2768" s="3">
        <v>42485.166666666664</v>
      </c>
      <c r="B2768">
        <v>5.0000000000000001E-3</v>
      </c>
    </row>
    <row r="2769" spans="1:2" x14ac:dyDescent="0.35">
      <c r="A2769" s="3">
        <v>42485.208333333336</v>
      </c>
      <c r="B2769">
        <v>8.2000000000000003E-2</v>
      </c>
    </row>
    <row r="2770" spans="1:2" x14ac:dyDescent="0.35">
      <c r="A2770" s="3">
        <v>42485.25</v>
      </c>
      <c r="B2770">
        <v>0.216</v>
      </c>
    </row>
    <row r="2771" spans="1:2" x14ac:dyDescent="0.35">
      <c r="A2771" s="3">
        <v>42485.291666666664</v>
      </c>
      <c r="B2771">
        <v>0.36399999999999999</v>
      </c>
    </row>
    <row r="2772" spans="1:2" x14ac:dyDescent="0.35">
      <c r="A2772" s="3">
        <v>42485.333333333336</v>
      </c>
      <c r="B2772">
        <v>0.48199999999999998</v>
      </c>
    </row>
    <row r="2773" spans="1:2" x14ac:dyDescent="0.35">
      <c r="A2773" s="3">
        <v>42485.375</v>
      </c>
      <c r="B2773">
        <v>0.55800000000000005</v>
      </c>
    </row>
    <row r="2774" spans="1:2" x14ac:dyDescent="0.35">
      <c r="A2774" s="3">
        <v>42485.416666666664</v>
      </c>
      <c r="B2774">
        <v>0.60699999999999998</v>
      </c>
    </row>
    <row r="2775" spans="1:2" x14ac:dyDescent="0.35">
      <c r="A2775" s="3">
        <v>42485.458333333336</v>
      </c>
      <c r="B2775">
        <v>0.60899999999999999</v>
      </c>
    </row>
    <row r="2776" spans="1:2" x14ac:dyDescent="0.35">
      <c r="A2776" s="3">
        <v>42485.5</v>
      </c>
      <c r="B2776">
        <v>0.57999999999999996</v>
      </c>
    </row>
    <row r="2777" spans="1:2" x14ac:dyDescent="0.35">
      <c r="A2777" s="3">
        <v>42485.541666666664</v>
      </c>
      <c r="B2777">
        <v>0.52300000000000002</v>
      </c>
    </row>
    <row r="2778" spans="1:2" x14ac:dyDescent="0.35">
      <c r="A2778" s="3">
        <v>42485.583333333336</v>
      </c>
      <c r="B2778">
        <v>0.435</v>
      </c>
    </row>
    <row r="2779" spans="1:2" x14ac:dyDescent="0.35">
      <c r="A2779" s="3">
        <v>42485.625</v>
      </c>
      <c r="B2779">
        <v>0.31900000000000001</v>
      </c>
    </row>
    <row r="2780" spans="1:2" x14ac:dyDescent="0.35">
      <c r="A2780" s="3">
        <v>42485.666666666664</v>
      </c>
      <c r="B2780">
        <v>0.17499999999999999</v>
      </c>
    </row>
    <row r="2781" spans="1:2" x14ac:dyDescent="0.35">
      <c r="A2781" s="3">
        <v>42485.708333333336</v>
      </c>
      <c r="B2781">
        <v>4.4999999999999998E-2</v>
      </c>
    </row>
    <row r="2782" spans="1:2" x14ac:dyDescent="0.35">
      <c r="A2782" s="3">
        <v>42485.75</v>
      </c>
      <c r="B2782">
        <v>0</v>
      </c>
    </row>
    <row r="2783" spans="1:2" x14ac:dyDescent="0.35">
      <c r="A2783" s="3">
        <v>42485.791666666664</v>
      </c>
      <c r="B2783">
        <v>0</v>
      </c>
    </row>
    <row r="2784" spans="1:2" x14ac:dyDescent="0.35">
      <c r="A2784" s="3">
        <v>42485.833333333336</v>
      </c>
      <c r="B2784">
        <v>0</v>
      </c>
    </row>
    <row r="2785" spans="1:2" x14ac:dyDescent="0.35">
      <c r="A2785" s="3">
        <v>42485.875</v>
      </c>
      <c r="B2785">
        <v>0</v>
      </c>
    </row>
    <row r="2786" spans="1:2" x14ac:dyDescent="0.35">
      <c r="A2786" s="3">
        <v>42485.916666666664</v>
      </c>
      <c r="B2786">
        <v>0</v>
      </c>
    </row>
    <row r="2787" spans="1:2" x14ac:dyDescent="0.35">
      <c r="A2787" s="3">
        <v>42485.958333333336</v>
      </c>
      <c r="B2787">
        <v>0</v>
      </c>
    </row>
    <row r="2788" spans="1:2" x14ac:dyDescent="0.35">
      <c r="A2788" s="3">
        <v>42486</v>
      </c>
      <c r="B2788">
        <v>0</v>
      </c>
    </row>
    <row r="2789" spans="1:2" x14ac:dyDescent="0.35">
      <c r="A2789" s="3">
        <v>42486.041666666664</v>
      </c>
      <c r="B2789">
        <v>0</v>
      </c>
    </row>
    <row r="2790" spans="1:2" x14ac:dyDescent="0.35">
      <c r="A2790" s="3">
        <v>42486.083333333336</v>
      </c>
      <c r="B2790">
        <v>0</v>
      </c>
    </row>
    <row r="2791" spans="1:2" x14ac:dyDescent="0.35">
      <c r="A2791" s="3">
        <v>42486.125</v>
      </c>
      <c r="B2791">
        <v>0</v>
      </c>
    </row>
    <row r="2792" spans="1:2" x14ac:dyDescent="0.35">
      <c r="A2792" s="3">
        <v>42486.166666666664</v>
      </c>
      <c r="B2792">
        <v>1.0999999999999999E-2</v>
      </c>
    </row>
    <row r="2793" spans="1:2" x14ac:dyDescent="0.35">
      <c r="A2793" s="3">
        <v>42486.208333333336</v>
      </c>
      <c r="B2793">
        <v>0.11799999999999999</v>
      </c>
    </row>
    <row r="2794" spans="1:2" x14ac:dyDescent="0.35">
      <c r="A2794" s="3">
        <v>42486.25</v>
      </c>
      <c r="B2794">
        <v>0.27800000000000002</v>
      </c>
    </row>
    <row r="2795" spans="1:2" x14ac:dyDescent="0.35">
      <c r="A2795" s="3">
        <v>42486.291666666664</v>
      </c>
      <c r="B2795">
        <v>0.439</v>
      </c>
    </row>
    <row r="2796" spans="1:2" x14ac:dyDescent="0.35">
      <c r="A2796" s="3">
        <v>42486.333333333336</v>
      </c>
      <c r="B2796">
        <v>0.55900000000000005</v>
      </c>
    </row>
    <row r="2797" spans="1:2" x14ac:dyDescent="0.35">
      <c r="A2797" s="3">
        <v>42486.375</v>
      </c>
      <c r="B2797">
        <v>0.63100000000000001</v>
      </c>
    </row>
    <row r="2798" spans="1:2" x14ac:dyDescent="0.35">
      <c r="A2798" s="3">
        <v>42486.416666666664</v>
      </c>
      <c r="B2798">
        <v>0.66100000000000003</v>
      </c>
    </row>
    <row r="2799" spans="1:2" x14ac:dyDescent="0.35">
      <c r="A2799" s="3">
        <v>42486.458333333336</v>
      </c>
      <c r="B2799">
        <v>0.65300000000000002</v>
      </c>
    </row>
    <row r="2800" spans="1:2" x14ac:dyDescent="0.35">
      <c r="A2800" s="3">
        <v>42486.5</v>
      </c>
      <c r="B2800">
        <v>0.61699999999999999</v>
      </c>
    </row>
    <row r="2801" spans="1:2" x14ac:dyDescent="0.35">
      <c r="A2801" s="3">
        <v>42486.541666666664</v>
      </c>
      <c r="B2801">
        <v>0.54300000000000004</v>
      </c>
    </row>
    <row r="2802" spans="1:2" x14ac:dyDescent="0.35">
      <c r="A2802" s="3">
        <v>42486.583333333336</v>
      </c>
      <c r="B2802">
        <v>0.434</v>
      </c>
    </row>
    <row r="2803" spans="1:2" x14ac:dyDescent="0.35">
      <c r="A2803" s="3">
        <v>42486.625</v>
      </c>
      <c r="B2803">
        <v>0.29699999999999999</v>
      </c>
    </row>
    <row r="2804" spans="1:2" x14ac:dyDescent="0.35">
      <c r="A2804" s="3">
        <v>42486.666666666664</v>
      </c>
      <c r="B2804">
        <v>0.14899999999999999</v>
      </c>
    </row>
    <row r="2805" spans="1:2" x14ac:dyDescent="0.35">
      <c r="A2805" s="3">
        <v>42486.708333333336</v>
      </c>
      <c r="B2805">
        <v>3.5000000000000003E-2</v>
      </c>
    </row>
    <row r="2806" spans="1:2" x14ac:dyDescent="0.35">
      <c r="A2806" s="3">
        <v>42486.75</v>
      </c>
      <c r="B2806">
        <v>0</v>
      </c>
    </row>
    <row r="2807" spans="1:2" x14ac:dyDescent="0.35">
      <c r="A2807" s="3">
        <v>42486.791666666664</v>
      </c>
      <c r="B2807">
        <v>0</v>
      </c>
    </row>
    <row r="2808" spans="1:2" x14ac:dyDescent="0.35">
      <c r="A2808" s="3">
        <v>42486.833333333336</v>
      </c>
      <c r="B2808">
        <v>0</v>
      </c>
    </row>
    <row r="2809" spans="1:2" x14ac:dyDescent="0.35">
      <c r="A2809" s="3">
        <v>42486.875</v>
      </c>
      <c r="B2809">
        <v>0</v>
      </c>
    </row>
    <row r="2810" spans="1:2" x14ac:dyDescent="0.35">
      <c r="A2810" s="3">
        <v>42486.916666666664</v>
      </c>
      <c r="B2810">
        <v>0</v>
      </c>
    </row>
    <row r="2811" spans="1:2" x14ac:dyDescent="0.35">
      <c r="A2811" s="3">
        <v>42486.958333333336</v>
      </c>
      <c r="B2811">
        <v>0</v>
      </c>
    </row>
    <row r="2812" spans="1:2" x14ac:dyDescent="0.35">
      <c r="A2812" s="3">
        <v>42487</v>
      </c>
      <c r="B2812">
        <v>0</v>
      </c>
    </row>
    <row r="2813" spans="1:2" x14ac:dyDescent="0.35">
      <c r="A2813" s="3">
        <v>42487.041666666664</v>
      </c>
      <c r="B2813">
        <v>0</v>
      </c>
    </row>
    <row r="2814" spans="1:2" x14ac:dyDescent="0.35">
      <c r="A2814" s="3">
        <v>42487.083333333336</v>
      </c>
      <c r="B2814">
        <v>0</v>
      </c>
    </row>
    <row r="2815" spans="1:2" x14ac:dyDescent="0.35">
      <c r="A2815" s="3">
        <v>42487.125</v>
      </c>
      <c r="B2815">
        <v>0</v>
      </c>
    </row>
    <row r="2816" spans="1:2" x14ac:dyDescent="0.35">
      <c r="A2816" s="3">
        <v>42487.166666666664</v>
      </c>
      <c r="B2816">
        <v>8.0000000000000002E-3</v>
      </c>
    </row>
    <row r="2817" spans="1:2" x14ac:dyDescent="0.35">
      <c r="A2817" s="3">
        <v>42487.208333333336</v>
      </c>
      <c r="B2817">
        <v>9.2999999999999999E-2</v>
      </c>
    </row>
    <row r="2818" spans="1:2" x14ac:dyDescent="0.35">
      <c r="A2818" s="3">
        <v>42487.25</v>
      </c>
      <c r="B2818">
        <v>0.23</v>
      </c>
    </row>
    <row r="2819" spans="1:2" x14ac:dyDescent="0.35">
      <c r="A2819" s="3">
        <v>42487.291666666664</v>
      </c>
      <c r="B2819">
        <v>0.378</v>
      </c>
    </row>
    <row r="2820" spans="1:2" x14ac:dyDescent="0.35">
      <c r="A2820" s="3">
        <v>42487.333333333336</v>
      </c>
      <c r="B2820">
        <v>0.50800000000000001</v>
      </c>
    </row>
    <row r="2821" spans="1:2" x14ac:dyDescent="0.35">
      <c r="A2821" s="3">
        <v>42487.375</v>
      </c>
      <c r="B2821">
        <v>0.60699999999999998</v>
      </c>
    </row>
    <row r="2822" spans="1:2" x14ac:dyDescent="0.35">
      <c r="A2822" s="3">
        <v>42487.416666666664</v>
      </c>
      <c r="B2822">
        <v>0.66300000000000003</v>
      </c>
    </row>
    <row r="2823" spans="1:2" x14ac:dyDescent="0.35">
      <c r="A2823" s="3">
        <v>42487.458333333336</v>
      </c>
      <c r="B2823">
        <v>0.68400000000000005</v>
      </c>
    </row>
    <row r="2824" spans="1:2" x14ac:dyDescent="0.35">
      <c r="A2824" s="3">
        <v>42487.5</v>
      </c>
      <c r="B2824">
        <v>0.65600000000000003</v>
      </c>
    </row>
    <row r="2825" spans="1:2" x14ac:dyDescent="0.35">
      <c r="A2825" s="3">
        <v>42487.541666666664</v>
      </c>
      <c r="B2825">
        <v>0.58799999999999997</v>
      </c>
    </row>
    <row r="2826" spans="1:2" x14ac:dyDescent="0.35">
      <c r="A2826" s="3">
        <v>42487.583333333336</v>
      </c>
      <c r="B2826">
        <v>0.47399999999999998</v>
      </c>
    </row>
    <row r="2827" spans="1:2" x14ac:dyDescent="0.35">
      <c r="A2827" s="3">
        <v>42487.625</v>
      </c>
      <c r="B2827">
        <v>0.32900000000000001</v>
      </c>
    </row>
    <row r="2828" spans="1:2" x14ac:dyDescent="0.35">
      <c r="A2828" s="3">
        <v>42487.666666666664</v>
      </c>
      <c r="B2828">
        <v>0.17299999999999999</v>
      </c>
    </row>
    <row r="2829" spans="1:2" x14ac:dyDescent="0.35">
      <c r="A2829" s="3">
        <v>42487.708333333336</v>
      </c>
      <c r="B2829">
        <v>4.7E-2</v>
      </c>
    </row>
    <row r="2830" spans="1:2" x14ac:dyDescent="0.35">
      <c r="A2830" s="3">
        <v>42487.75</v>
      </c>
      <c r="B2830">
        <v>0</v>
      </c>
    </row>
    <row r="2831" spans="1:2" x14ac:dyDescent="0.35">
      <c r="A2831" s="3">
        <v>42487.791666666664</v>
      </c>
      <c r="B2831">
        <v>0</v>
      </c>
    </row>
    <row r="2832" spans="1:2" x14ac:dyDescent="0.35">
      <c r="A2832" s="3">
        <v>42487.833333333336</v>
      </c>
      <c r="B2832">
        <v>0</v>
      </c>
    </row>
    <row r="2833" spans="1:2" x14ac:dyDescent="0.35">
      <c r="A2833" s="3">
        <v>42487.875</v>
      </c>
      <c r="B2833">
        <v>0</v>
      </c>
    </row>
    <row r="2834" spans="1:2" x14ac:dyDescent="0.35">
      <c r="A2834" s="3">
        <v>42487.916666666664</v>
      </c>
      <c r="B2834">
        <v>0</v>
      </c>
    </row>
    <row r="2835" spans="1:2" x14ac:dyDescent="0.35">
      <c r="A2835" s="3">
        <v>42487.958333333336</v>
      </c>
      <c r="B2835">
        <v>0</v>
      </c>
    </row>
    <row r="2836" spans="1:2" x14ac:dyDescent="0.35">
      <c r="A2836" s="3">
        <v>42488</v>
      </c>
      <c r="B2836">
        <v>0</v>
      </c>
    </row>
    <row r="2837" spans="1:2" x14ac:dyDescent="0.35">
      <c r="A2837" s="3">
        <v>42488.041666666664</v>
      </c>
      <c r="B2837">
        <v>0</v>
      </c>
    </row>
    <row r="2838" spans="1:2" x14ac:dyDescent="0.35">
      <c r="A2838" s="3">
        <v>42488.083333333336</v>
      </c>
      <c r="B2838">
        <v>0</v>
      </c>
    </row>
    <row r="2839" spans="1:2" x14ac:dyDescent="0.35">
      <c r="A2839" s="3">
        <v>42488.125</v>
      </c>
      <c r="B2839">
        <v>0</v>
      </c>
    </row>
    <row r="2840" spans="1:2" x14ac:dyDescent="0.35">
      <c r="A2840" s="3">
        <v>42488.166666666664</v>
      </c>
      <c r="B2840">
        <v>0.01</v>
      </c>
    </row>
    <row r="2841" spans="1:2" x14ac:dyDescent="0.35">
      <c r="A2841" s="3">
        <v>42488.208333333336</v>
      </c>
      <c r="B2841">
        <v>8.5000000000000006E-2</v>
      </c>
    </row>
    <row r="2842" spans="1:2" x14ac:dyDescent="0.35">
      <c r="A2842" s="3">
        <v>42488.25</v>
      </c>
      <c r="B2842">
        <v>0.192</v>
      </c>
    </row>
    <row r="2843" spans="1:2" x14ac:dyDescent="0.35">
      <c r="A2843" s="3">
        <v>42488.291666666664</v>
      </c>
      <c r="B2843">
        <v>0.30299999999999999</v>
      </c>
    </row>
    <row r="2844" spans="1:2" x14ac:dyDescent="0.35">
      <c r="A2844" s="3">
        <v>42488.333333333336</v>
      </c>
      <c r="B2844">
        <v>0.39</v>
      </c>
    </row>
    <row r="2845" spans="1:2" x14ac:dyDescent="0.35">
      <c r="A2845" s="3">
        <v>42488.375</v>
      </c>
      <c r="B2845">
        <v>0.40600000000000003</v>
      </c>
    </row>
    <row r="2846" spans="1:2" x14ac:dyDescent="0.35">
      <c r="A2846" s="3">
        <v>42488.416666666664</v>
      </c>
      <c r="B2846">
        <v>0.41899999999999998</v>
      </c>
    </row>
    <row r="2847" spans="1:2" x14ac:dyDescent="0.35">
      <c r="A2847" s="3">
        <v>42488.458333333336</v>
      </c>
      <c r="B2847">
        <v>0.44</v>
      </c>
    </row>
    <row r="2848" spans="1:2" x14ac:dyDescent="0.35">
      <c r="A2848" s="3">
        <v>42488.5</v>
      </c>
      <c r="B2848">
        <v>0.442</v>
      </c>
    </row>
    <row r="2849" spans="1:2" x14ac:dyDescent="0.35">
      <c r="A2849" s="3">
        <v>42488.541666666664</v>
      </c>
      <c r="B2849">
        <v>0.39500000000000002</v>
      </c>
    </row>
    <row r="2850" spans="1:2" x14ac:dyDescent="0.35">
      <c r="A2850" s="3">
        <v>42488.583333333336</v>
      </c>
      <c r="B2850">
        <v>0.30399999999999999</v>
      </c>
    </row>
    <row r="2851" spans="1:2" x14ac:dyDescent="0.35">
      <c r="A2851" s="3">
        <v>42488.625</v>
      </c>
      <c r="B2851">
        <v>0.20899999999999999</v>
      </c>
    </row>
    <row r="2852" spans="1:2" x14ac:dyDescent="0.35">
      <c r="A2852" s="3">
        <v>42488.666666666664</v>
      </c>
      <c r="B2852">
        <v>0.11</v>
      </c>
    </row>
    <row r="2853" spans="1:2" x14ac:dyDescent="0.35">
      <c r="A2853" s="3">
        <v>42488.708333333336</v>
      </c>
      <c r="B2853">
        <v>0.03</v>
      </c>
    </row>
    <row r="2854" spans="1:2" x14ac:dyDescent="0.35">
      <c r="A2854" s="3">
        <v>42488.75</v>
      </c>
      <c r="B2854">
        <v>0</v>
      </c>
    </row>
    <row r="2855" spans="1:2" x14ac:dyDescent="0.35">
      <c r="A2855" s="3">
        <v>42488.791666666664</v>
      </c>
      <c r="B2855">
        <v>0</v>
      </c>
    </row>
    <row r="2856" spans="1:2" x14ac:dyDescent="0.35">
      <c r="A2856" s="3">
        <v>42488.833333333336</v>
      </c>
      <c r="B2856">
        <v>0</v>
      </c>
    </row>
    <row r="2857" spans="1:2" x14ac:dyDescent="0.35">
      <c r="A2857" s="3">
        <v>42488.875</v>
      </c>
      <c r="B2857">
        <v>0</v>
      </c>
    </row>
    <row r="2858" spans="1:2" x14ac:dyDescent="0.35">
      <c r="A2858" s="3">
        <v>42488.916666666664</v>
      </c>
      <c r="B2858">
        <v>0</v>
      </c>
    </row>
    <row r="2859" spans="1:2" x14ac:dyDescent="0.35">
      <c r="A2859" s="3">
        <v>42488.958333333336</v>
      </c>
      <c r="B2859">
        <v>0</v>
      </c>
    </row>
    <row r="2860" spans="1:2" x14ac:dyDescent="0.35">
      <c r="A2860" s="3">
        <v>42489</v>
      </c>
      <c r="B2860">
        <v>0</v>
      </c>
    </row>
    <row r="2861" spans="1:2" x14ac:dyDescent="0.35">
      <c r="A2861" s="3">
        <v>42489.041666666664</v>
      </c>
      <c r="B2861">
        <v>0</v>
      </c>
    </row>
    <row r="2862" spans="1:2" x14ac:dyDescent="0.35">
      <c r="A2862" s="3">
        <v>42489.083333333336</v>
      </c>
      <c r="B2862">
        <v>0</v>
      </c>
    </row>
    <row r="2863" spans="1:2" x14ac:dyDescent="0.35">
      <c r="A2863" s="3">
        <v>42489.125</v>
      </c>
      <c r="B2863">
        <v>0</v>
      </c>
    </row>
    <row r="2864" spans="1:2" x14ac:dyDescent="0.35">
      <c r="A2864" s="3">
        <v>42489.166666666664</v>
      </c>
      <c r="B2864">
        <v>7.0000000000000001E-3</v>
      </c>
    </row>
    <row r="2865" spans="1:2" x14ac:dyDescent="0.35">
      <c r="A2865" s="3">
        <v>42489.208333333336</v>
      </c>
      <c r="B2865">
        <v>7.8E-2</v>
      </c>
    </row>
    <row r="2866" spans="1:2" x14ac:dyDescent="0.35">
      <c r="A2866" s="3">
        <v>42489.25</v>
      </c>
      <c r="B2866">
        <v>0.19900000000000001</v>
      </c>
    </row>
    <row r="2867" spans="1:2" x14ac:dyDescent="0.35">
      <c r="A2867" s="3">
        <v>42489.291666666664</v>
      </c>
      <c r="B2867">
        <v>0.34899999999999998</v>
      </c>
    </row>
    <row r="2868" spans="1:2" x14ac:dyDescent="0.35">
      <c r="A2868" s="3">
        <v>42489.333333333336</v>
      </c>
      <c r="B2868">
        <v>0.48299999999999998</v>
      </c>
    </row>
    <row r="2869" spans="1:2" x14ac:dyDescent="0.35">
      <c r="A2869" s="3">
        <v>42489.375</v>
      </c>
      <c r="B2869">
        <v>0.58499999999999996</v>
      </c>
    </row>
    <row r="2870" spans="1:2" x14ac:dyDescent="0.35">
      <c r="A2870" s="3">
        <v>42489.416666666664</v>
      </c>
      <c r="B2870">
        <v>0.63300000000000001</v>
      </c>
    </row>
    <row r="2871" spans="1:2" x14ac:dyDescent="0.35">
      <c r="A2871" s="3">
        <v>42489.458333333336</v>
      </c>
      <c r="B2871">
        <v>0.63300000000000001</v>
      </c>
    </row>
    <row r="2872" spans="1:2" x14ac:dyDescent="0.35">
      <c r="A2872" s="3">
        <v>42489.5</v>
      </c>
      <c r="B2872">
        <v>0.6</v>
      </c>
    </row>
    <row r="2873" spans="1:2" x14ac:dyDescent="0.35">
      <c r="A2873" s="3">
        <v>42489.541666666664</v>
      </c>
      <c r="B2873">
        <v>0.53600000000000003</v>
      </c>
    </row>
    <row r="2874" spans="1:2" x14ac:dyDescent="0.35">
      <c r="A2874" s="3">
        <v>42489.583333333336</v>
      </c>
      <c r="B2874">
        <v>0.44</v>
      </c>
    </row>
    <row r="2875" spans="1:2" x14ac:dyDescent="0.35">
      <c r="A2875" s="3">
        <v>42489.625</v>
      </c>
      <c r="B2875">
        <v>0.308</v>
      </c>
    </row>
    <row r="2876" spans="1:2" x14ac:dyDescent="0.35">
      <c r="A2876" s="3">
        <v>42489.666666666664</v>
      </c>
      <c r="B2876">
        <v>0.16500000000000001</v>
      </c>
    </row>
    <row r="2877" spans="1:2" x14ac:dyDescent="0.35">
      <c r="A2877" s="3">
        <v>42489.708333333336</v>
      </c>
      <c r="B2877">
        <v>4.3999999999999997E-2</v>
      </c>
    </row>
    <row r="2878" spans="1:2" x14ac:dyDescent="0.35">
      <c r="A2878" s="3">
        <v>42489.75</v>
      </c>
      <c r="B2878">
        <v>0</v>
      </c>
    </row>
    <row r="2879" spans="1:2" x14ac:dyDescent="0.35">
      <c r="A2879" s="3">
        <v>42489.791666666664</v>
      </c>
      <c r="B2879">
        <v>0</v>
      </c>
    </row>
    <row r="2880" spans="1:2" x14ac:dyDescent="0.35">
      <c r="A2880" s="3">
        <v>42489.833333333336</v>
      </c>
      <c r="B2880">
        <v>0</v>
      </c>
    </row>
    <row r="2881" spans="1:2" x14ac:dyDescent="0.35">
      <c r="A2881" s="3">
        <v>42489.875</v>
      </c>
      <c r="B2881">
        <v>0</v>
      </c>
    </row>
    <row r="2882" spans="1:2" x14ac:dyDescent="0.35">
      <c r="A2882" s="3">
        <v>42489.916666666664</v>
      </c>
      <c r="B2882">
        <v>0</v>
      </c>
    </row>
    <row r="2883" spans="1:2" x14ac:dyDescent="0.35">
      <c r="A2883" s="3">
        <v>42489.958333333336</v>
      </c>
      <c r="B2883">
        <v>0</v>
      </c>
    </row>
    <row r="2884" spans="1:2" x14ac:dyDescent="0.35">
      <c r="A2884" s="3">
        <v>42490</v>
      </c>
      <c r="B2884">
        <v>0</v>
      </c>
    </row>
    <row r="2885" spans="1:2" x14ac:dyDescent="0.35">
      <c r="A2885" s="3">
        <v>42490.041666666664</v>
      </c>
      <c r="B2885">
        <v>0</v>
      </c>
    </row>
    <row r="2886" spans="1:2" x14ac:dyDescent="0.35">
      <c r="A2886" s="3">
        <v>42490.083333333336</v>
      </c>
      <c r="B2886">
        <v>0</v>
      </c>
    </row>
    <row r="2887" spans="1:2" x14ac:dyDescent="0.35">
      <c r="A2887" s="3">
        <v>42490.125</v>
      </c>
      <c r="B2887">
        <v>0</v>
      </c>
    </row>
    <row r="2888" spans="1:2" x14ac:dyDescent="0.35">
      <c r="A2888" s="3">
        <v>42490.166666666664</v>
      </c>
      <c r="B2888">
        <v>1.0999999999999999E-2</v>
      </c>
    </row>
    <row r="2889" spans="1:2" x14ac:dyDescent="0.35">
      <c r="A2889" s="3">
        <v>42490.208333333336</v>
      </c>
      <c r="B2889">
        <v>9.5000000000000001E-2</v>
      </c>
    </row>
    <row r="2890" spans="1:2" x14ac:dyDescent="0.35">
      <c r="A2890" s="3">
        <v>42490.25</v>
      </c>
      <c r="B2890">
        <v>0.224</v>
      </c>
    </row>
    <row r="2891" spans="1:2" x14ac:dyDescent="0.35">
      <c r="A2891" s="3">
        <v>42490.291666666664</v>
      </c>
      <c r="B2891">
        <v>0.37</v>
      </c>
    </row>
    <row r="2892" spans="1:2" x14ac:dyDescent="0.35">
      <c r="A2892" s="3">
        <v>42490.333333333336</v>
      </c>
      <c r="B2892">
        <v>0.501</v>
      </c>
    </row>
    <row r="2893" spans="1:2" x14ac:dyDescent="0.35">
      <c r="A2893" s="3">
        <v>42490.375</v>
      </c>
      <c r="B2893">
        <v>0.58199999999999996</v>
      </c>
    </row>
    <row r="2894" spans="1:2" x14ac:dyDescent="0.35">
      <c r="A2894" s="3">
        <v>42490.416666666664</v>
      </c>
      <c r="B2894">
        <v>0.61899999999999999</v>
      </c>
    </row>
    <row r="2895" spans="1:2" x14ac:dyDescent="0.35">
      <c r="A2895" s="3">
        <v>42490.458333333336</v>
      </c>
      <c r="B2895">
        <v>0.60199999999999998</v>
      </c>
    </row>
    <row r="2896" spans="1:2" x14ac:dyDescent="0.35">
      <c r="A2896" s="3">
        <v>42490.5</v>
      </c>
      <c r="B2896">
        <v>0.53700000000000003</v>
      </c>
    </row>
    <row r="2897" spans="1:2" x14ac:dyDescent="0.35">
      <c r="A2897" s="3">
        <v>42490.541666666664</v>
      </c>
      <c r="B2897">
        <v>0.443</v>
      </c>
    </row>
    <row r="2898" spans="1:2" x14ac:dyDescent="0.35">
      <c r="A2898" s="3">
        <v>42490.583333333336</v>
      </c>
      <c r="B2898">
        <v>0.32800000000000001</v>
      </c>
    </row>
    <row r="2899" spans="1:2" x14ac:dyDescent="0.35">
      <c r="A2899" s="3">
        <v>42490.625</v>
      </c>
      <c r="B2899">
        <v>0.20399999999999999</v>
      </c>
    </row>
    <row r="2900" spans="1:2" x14ac:dyDescent="0.35">
      <c r="A2900" s="3">
        <v>42490.666666666664</v>
      </c>
      <c r="B2900">
        <v>9.1999999999999998E-2</v>
      </c>
    </row>
    <row r="2901" spans="1:2" x14ac:dyDescent="0.35">
      <c r="A2901" s="3">
        <v>42490.708333333336</v>
      </c>
      <c r="B2901">
        <v>1.7999999999999999E-2</v>
      </c>
    </row>
    <row r="2902" spans="1:2" x14ac:dyDescent="0.35">
      <c r="A2902" s="3">
        <v>42490.75</v>
      </c>
      <c r="B2902">
        <v>0</v>
      </c>
    </row>
    <row r="2903" spans="1:2" x14ac:dyDescent="0.35">
      <c r="A2903" s="3">
        <v>42490.791666666664</v>
      </c>
      <c r="B2903">
        <v>0</v>
      </c>
    </row>
    <row r="2904" spans="1:2" x14ac:dyDescent="0.35">
      <c r="A2904" s="3">
        <v>42490.833333333336</v>
      </c>
      <c r="B2904">
        <v>0</v>
      </c>
    </row>
    <row r="2905" spans="1:2" x14ac:dyDescent="0.35">
      <c r="A2905" s="3">
        <v>42490.875</v>
      </c>
      <c r="B2905">
        <v>0</v>
      </c>
    </row>
    <row r="2906" spans="1:2" x14ac:dyDescent="0.35">
      <c r="A2906" s="3">
        <v>42490.916666666664</v>
      </c>
      <c r="B2906">
        <v>0</v>
      </c>
    </row>
    <row r="2907" spans="1:2" x14ac:dyDescent="0.35">
      <c r="A2907" s="3">
        <v>42490.958333333336</v>
      </c>
      <c r="B2907">
        <v>0</v>
      </c>
    </row>
    <row r="2908" spans="1:2" x14ac:dyDescent="0.35">
      <c r="A2908" s="3">
        <v>42491</v>
      </c>
      <c r="B2908">
        <v>0</v>
      </c>
    </row>
    <row r="2909" spans="1:2" x14ac:dyDescent="0.35">
      <c r="A2909" s="3">
        <v>42491.041666666664</v>
      </c>
      <c r="B2909">
        <v>0</v>
      </c>
    </row>
    <row r="2910" spans="1:2" x14ac:dyDescent="0.35">
      <c r="A2910" s="3">
        <v>42491.083333333336</v>
      </c>
      <c r="B2910">
        <v>0</v>
      </c>
    </row>
    <row r="2911" spans="1:2" x14ac:dyDescent="0.35">
      <c r="A2911" s="3">
        <v>42491.125</v>
      </c>
      <c r="B2911">
        <v>0</v>
      </c>
    </row>
    <row r="2912" spans="1:2" x14ac:dyDescent="0.35">
      <c r="A2912" s="3">
        <v>42491.166666666664</v>
      </c>
      <c r="B2912">
        <v>4.0000000000000001E-3</v>
      </c>
    </row>
    <row r="2913" spans="1:2" x14ac:dyDescent="0.35">
      <c r="A2913" s="3">
        <v>42491.208333333336</v>
      </c>
      <c r="B2913">
        <v>5.8999999999999997E-2</v>
      </c>
    </row>
    <row r="2914" spans="1:2" x14ac:dyDescent="0.35">
      <c r="A2914" s="3">
        <v>42491.25</v>
      </c>
      <c r="B2914">
        <v>0.161</v>
      </c>
    </row>
    <row r="2915" spans="1:2" x14ac:dyDescent="0.35">
      <c r="A2915" s="3">
        <v>42491.291666666664</v>
      </c>
      <c r="B2915">
        <v>0.27400000000000002</v>
      </c>
    </row>
    <row r="2916" spans="1:2" x14ac:dyDescent="0.35">
      <c r="A2916" s="3">
        <v>42491.333333333336</v>
      </c>
      <c r="B2916">
        <v>0.373</v>
      </c>
    </row>
    <row r="2917" spans="1:2" x14ac:dyDescent="0.35">
      <c r="A2917" s="3">
        <v>42491.375</v>
      </c>
      <c r="B2917">
        <v>0.45400000000000001</v>
      </c>
    </row>
    <row r="2918" spans="1:2" x14ac:dyDescent="0.35">
      <c r="A2918" s="3">
        <v>42491.416666666664</v>
      </c>
      <c r="B2918">
        <v>0.47199999999999998</v>
      </c>
    </row>
    <row r="2919" spans="1:2" x14ac:dyDescent="0.35">
      <c r="A2919" s="3">
        <v>42491.458333333336</v>
      </c>
      <c r="B2919">
        <v>0.46800000000000003</v>
      </c>
    </row>
    <row r="2920" spans="1:2" x14ac:dyDescent="0.35">
      <c r="A2920" s="3">
        <v>42491.5</v>
      </c>
      <c r="B2920">
        <v>0.44500000000000001</v>
      </c>
    </row>
    <row r="2921" spans="1:2" x14ac:dyDescent="0.35">
      <c r="A2921" s="3">
        <v>42491.541666666664</v>
      </c>
      <c r="B2921">
        <v>0.39500000000000002</v>
      </c>
    </row>
    <row r="2922" spans="1:2" x14ac:dyDescent="0.35">
      <c r="A2922" s="3">
        <v>42491.583333333336</v>
      </c>
      <c r="B2922">
        <v>0.316</v>
      </c>
    </row>
    <row r="2923" spans="1:2" x14ac:dyDescent="0.35">
      <c r="A2923" s="3">
        <v>42491.625</v>
      </c>
      <c r="B2923">
        <v>0.221</v>
      </c>
    </row>
    <row r="2924" spans="1:2" x14ac:dyDescent="0.35">
      <c r="A2924" s="3">
        <v>42491.666666666664</v>
      </c>
      <c r="B2924">
        <v>0.115</v>
      </c>
    </row>
    <row r="2925" spans="1:2" x14ac:dyDescent="0.35">
      <c r="A2925" s="3">
        <v>42491.708333333336</v>
      </c>
      <c r="B2925">
        <v>2.7E-2</v>
      </c>
    </row>
    <row r="2926" spans="1:2" x14ac:dyDescent="0.35">
      <c r="A2926" s="3">
        <v>42491.75</v>
      </c>
      <c r="B2926">
        <v>0</v>
      </c>
    </row>
    <row r="2927" spans="1:2" x14ac:dyDescent="0.35">
      <c r="A2927" s="3">
        <v>42491.791666666664</v>
      </c>
      <c r="B2927">
        <v>0</v>
      </c>
    </row>
    <row r="2928" spans="1:2" x14ac:dyDescent="0.35">
      <c r="A2928" s="3">
        <v>42491.833333333336</v>
      </c>
      <c r="B2928">
        <v>0</v>
      </c>
    </row>
    <row r="2929" spans="1:2" x14ac:dyDescent="0.35">
      <c r="A2929" s="3">
        <v>42491.875</v>
      </c>
      <c r="B2929">
        <v>0</v>
      </c>
    </row>
    <row r="2930" spans="1:2" x14ac:dyDescent="0.35">
      <c r="A2930" s="3">
        <v>42491.916666666664</v>
      </c>
      <c r="B2930">
        <v>0</v>
      </c>
    </row>
    <row r="2931" spans="1:2" x14ac:dyDescent="0.35">
      <c r="A2931" s="3">
        <v>42491.958333333336</v>
      </c>
      <c r="B2931">
        <v>0</v>
      </c>
    </row>
    <row r="2932" spans="1:2" x14ac:dyDescent="0.35">
      <c r="A2932" s="3">
        <v>42492</v>
      </c>
      <c r="B2932">
        <v>0</v>
      </c>
    </row>
    <row r="2933" spans="1:2" x14ac:dyDescent="0.35">
      <c r="A2933" s="3">
        <v>42492.041666666664</v>
      </c>
      <c r="B2933">
        <v>0</v>
      </c>
    </row>
    <row r="2934" spans="1:2" x14ac:dyDescent="0.35">
      <c r="A2934" s="3">
        <v>42492.083333333336</v>
      </c>
      <c r="B2934">
        <v>0</v>
      </c>
    </row>
    <row r="2935" spans="1:2" x14ac:dyDescent="0.35">
      <c r="A2935" s="3">
        <v>42492.125</v>
      </c>
      <c r="B2935">
        <v>0</v>
      </c>
    </row>
    <row r="2936" spans="1:2" x14ac:dyDescent="0.35">
      <c r="A2936" s="3">
        <v>42492.166666666664</v>
      </c>
      <c r="B2936">
        <v>5.0000000000000001E-3</v>
      </c>
    </row>
    <row r="2937" spans="1:2" x14ac:dyDescent="0.35">
      <c r="A2937" s="3">
        <v>42492.208333333336</v>
      </c>
      <c r="B2937">
        <v>5.5E-2</v>
      </c>
    </row>
    <row r="2938" spans="1:2" x14ac:dyDescent="0.35">
      <c r="A2938" s="3">
        <v>42492.25</v>
      </c>
      <c r="B2938">
        <v>0.13400000000000001</v>
      </c>
    </row>
    <row r="2939" spans="1:2" x14ac:dyDescent="0.35">
      <c r="A2939" s="3">
        <v>42492.291666666664</v>
      </c>
      <c r="B2939">
        <v>0.22500000000000001</v>
      </c>
    </row>
    <row r="2940" spans="1:2" x14ac:dyDescent="0.35">
      <c r="A2940" s="3">
        <v>42492.333333333336</v>
      </c>
      <c r="B2940">
        <v>0.309</v>
      </c>
    </row>
    <row r="2941" spans="1:2" x14ac:dyDescent="0.35">
      <c r="A2941" s="3">
        <v>42492.375</v>
      </c>
      <c r="B2941">
        <v>0.377</v>
      </c>
    </row>
    <row r="2942" spans="1:2" x14ac:dyDescent="0.35">
      <c r="A2942" s="3">
        <v>42492.416666666664</v>
      </c>
      <c r="B2942">
        <v>0.42399999999999999</v>
      </c>
    </row>
    <row r="2943" spans="1:2" x14ac:dyDescent="0.35">
      <c r="A2943" s="3">
        <v>42492.458333333336</v>
      </c>
      <c r="B2943">
        <v>0.432</v>
      </c>
    </row>
    <row r="2944" spans="1:2" x14ac:dyDescent="0.35">
      <c r="A2944" s="3">
        <v>42492.5</v>
      </c>
      <c r="B2944">
        <v>0.40600000000000003</v>
      </c>
    </row>
    <row r="2945" spans="1:2" x14ac:dyDescent="0.35">
      <c r="A2945" s="3">
        <v>42492.541666666664</v>
      </c>
      <c r="B2945">
        <v>0.35599999999999998</v>
      </c>
    </row>
    <row r="2946" spans="1:2" x14ac:dyDescent="0.35">
      <c r="A2946" s="3">
        <v>42492.583333333336</v>
      </c>
      <c r="B2946">
        <v>0.28100000000000003</v>
      </c>
    </row>
    <row r="2947" spans="1:2" x14ac:dyDescent="0.35">
      <c r="A2947" s="3">
        <v>42492.625</v>
      </c>
      <c r="B2947">
        <v>0.20399999999999999</v>
      </c>
    </row>
    <row r="2948" spans="1:2" x14ac:dyDescent="0.35">
      <c r="A2948" s="3">
        <v>42492.666666666664</v>
      </c>
      <c r="B2948">
        <v>0.115</v>
      </c>
    </row>
    <row r="2949" spans="1:2" x14ac:dyDescent="0.35">
      <c r="A2949" s="3">
        <v>42492.708333333336</v>
      </c>
      <c r="B2949">
        <v>3.4000000000000002E-2</v>
      </c>
    </row>
    <row r="2950" spans="1:2" x14ac:dyDescent="0.35">
      <c r="A2950" s="3">
        <v>42492.75</v>
      </c>
      <c r="B2950">
        <v>0</v>
      </c>
    </row>
    <row r="2951" spans="1:2" x14ac:dyDescent="0.35">
      <c r="A2951" s="3">
        <v>42492.791666666664</v>
      </c>
      <c r="B2951">
        <v>0</v>
      </c>
    </row>
    <row r="2952" spans="1:2" x14ac:dyDescent="0.35">
      <c r="A2952" s="3">
        <v>42492.833333333336</v>
      </c>
      <c r="B2952">
        <v>0</v>
      </c>
    </row>
    <row r="2953" spans="1:2" x14ac:dyDescent="0.35">
      <c r="A2953" s="3">
        <v>42492.875</v>
      </c>
      <c r="B2953">
        <v>0</v>
      </c>
    </row>
    <row r="2954" spans="1:2" x14ac:dyDescent="0.35">
      <c r="A2954" s="3">
        <v>42492.916666666664</v>
      </c>
      <c r="B2954">
        <v>0</v>
      </c>
    </row>
    <row r="2955" spans="1:2" x14ac:dyDescent="0.35">
      <c r="A2955" s="3">
        <v>42492.958333333336</v>
      </c>
      <c r="B2955">
        <v>0</v>
      </c>
    </row>
    <row r="2956" spans="1:2" x14ac:dyDescent="0.35">
      <c r="A2956" s="3">
        <v>42493</v>
      </c>
      <c r="B2956">
        <v>0</v>
      </c>
    </row>
    <row r="2957" spans="1:2" x14ac:dyDescent="0.35">
      <c r="A2957" s="3">
        <v>42493.041666666664</v>
      </c>
      <c r="B2957">
        <v>0</v>
      </c>
    </row>
    <row r="2958" spans="1:2" x14ac:dyDescent="0.35">
      <c r="A2958" s="3">
        <v>42493.083333333336</v>
      </c>
      <c r="B2958">
        <v>0</v>
      </c>
    </row>
    <row r="2959" spans="1:2" x14ac:dyDescent="0.35">
      <c r="A2959" s="3">
        <v>42493.125</v>
      </c>
      <c r="B2959">
        <v>0</v>
      </c>
    </row>
    <row r="2960" spans="1:2" x14ac:dyDescent="0.35">
      <c r="A2960" s="3">
        <v>42493.166666666664</v>
      </c>
      <c r="B2960">
        <v>1.2E-2</v>
      </c>
    </row>
    <row r="2961" spans="1:2" x14ac:dyDescent="0.35">
      <c r="A2961" s="3">
        <v>42493.208333333336</v>
      </c>
      <c r="B2961">
        <v>0.10299999999999999</v>
      </c>
    </row>
    <row r="2962" spans="1:2" x14ac:dyDescent="0.35">
      <c r="A2962" s="3">
        <v>42493.25</v>
      </c>
      <c r="B2962">
        <v>0.24299999999999999</v>
      </c>
    </row>
    <row r="2963" spans="1:2" x14ac:dyDescent="0.35">
      <c r="A2963" s="3">
        <v>42493.291666666664</v>
      </c>
      <c r="B2963">
        <v>0.40100000000000002</v>
      </c>
    </row>
    <row r="2964" spans="1:2" x14ac:dyDescent="0.35">
      <c r="A2964" s="3">
        <v>42493.333333333336</v>
      </c>
      <c r="B2964">
        <v>0.52700000000000002</v>
      </c>
    </row>
    <row r="2965" spans="1:2" x14ac:dyDescent="0.35">
      <c r="A2965" s="3">
        <v>42493.375</v>
      </c>
      <c r="B2965">
        <v>0.61899999999999999</v>
      </c>
    </row>
    <row r="2966" spans="1:2" x14ac:dyDescent="0.35">
      <c r="A2966" s="3">
        <v>42493.416666666664</v>
      </c>
      <c r="B2966">
        <v>0.66800000000000004</v>
      </c>
    </row>
    <row r="2967" spans="1:2" x14ac:dyDescent="0.35">
      <c r="A2967" s="3">
        <v>42493.458333333336</v>
      </c>
      <c r="B2967">
        <v>0.67400000000000004</v>
      </c>
    </row>
    <row r="2968" spans="1:2" x14ac:dyDescent="0.35">
      <c r="A2968" s="3">
        <v>42493.5</v>
      </c>
      <c r="B2968">
        <v>0.63500000000000001</v>
      </c>
    </row>
    <row r="2969" spans="1:2" x14ac:dyDescent="0.35">
      <c r="A2969" s="3">
        <v>42493.541666666664</v>
      </c>
      <c r="B2969">
        <v>0.55100000000000005</v>
      </c>
    </row>
    <row r="2970" spans="1:2" x14ac:dyDescent="0.35">
      <c r="A2970" s="3">
        <v>42493.583333333336</v>
      </c>
      <c r="B2970">
        <v>0.433</v>
      </c>
    </row>
    <row r="2971" spans="1:2" x14ac:dyDescent="0.35">
      <c r="A2971" s="3">
        <v>42493.625</v>
      </c>
      <c r="B2971">
        <v>0.29699999999999999</v>
      </c>
    </row>
    <row r="2972" spans="1:2" x14ac:dyDescent="0.35">
      <c r="A2972" s="3">
        <v>42493.666666666664</v>
      </c>
      <c r="B2972">
        <v>0.155</v>
      </c>
    </row>
    <row r="2973" spans="1:2" x14ac:dyDescent="0.35">
      <c r="A2973" s="3">
        <v>42493.708333333336</v>
      </c>
      <c r="B2973">
        <v>4.2999999999999997E-2</v>
      </c>
    </row>
    <row r="2974" spans="1:2" x14ac:dyDescent="0.35">
      <c r="A2974" s="3">
        <v>42493.75</v>
      </c>
      <c r="B2974">
        <v>0</v>
      </c>
    </row>
    <row r="2975" spans="1:2" x14ac:dyDescent="0.35">
      <c r="A2975" s="3">
        <v>42493.791666666664</v>
      </c>
      <c r="B2975">
        <v>0</v>
      </c>
    </row>
    <row r="2976" spans="1:2" x14ac:dyDescent="0.35">
      <c r="A2976" s="3">
        <v>42493.833333333336</v>
      </c>
      <c r="B2976">
        <v>0</v>
      </c>
    </row>
    <row r="2977" spans="1:2" x14ac:dyDescent="0.35">
      <c r="A2977" s="3">
        <v>42493.875</v>
      </c>
      <c r="B2977">
        <v>0</v>
      </c>
    </row>
    <row r="2978" spans="1:2" x14ac:dyDescent="0.35">
      <c r="A2978" s="3">
        <v>42493.916666666664</v>
      </c>
      <c r="B2978">
        <v>0</v>
      </c>
    </row>
    <row r="2979" spans="1:2" x14ac:dyDescent="0.35">
      <c r="A2979" s="3">
        <v>42493.958333333336</v>
      </c>
      <c r="B2979">
        <v>0</v>
      </c>
    </row>
    <row r="2980" spans="1:2" x14ac:dyDescent="0.35">
      <c r="A2980" s="3">
        <v>42494</v>
      </c>
      <c r="B2980">
        <v>0</v>
      </c>
    </row>
    <row r="2981" spans="1:2" x14ac:dyDescent="0.35">
      <c r="A2981" s="3">
        <v>42494.041666666664</v>
      </c>
      <c r="B2981">
        <v>0</v>
      </c>
    </row>
    <row r="2982" spans="1:2" x14ac:dyDescent="0.35">
      <c r="A2982" s="3">
        <v>42494.083333333336</v>
      </c>
      <c r="B2982">
        <v>0</v>
      </c>
    </row>
    <row r="2983" spans="1:2" x14ac:dyDescent="0.35">
      <c r="A2983" s="3">
        <v>42494.125</v>
      </c>
      <c r="B2983">
        <v>0</v>
      </c>
    </row>
    <row r="2984" spans="1:2" x14ac:dyDescent="0.35">
      <c r="A2984" s="3">
        <v>42494.166666666664</v>
      </c>
      <c r="B2984">
        <v>1.7000000000000001E-2</v>
      </c>
    </row>
    <row r="2985" spans="1:2" x14ac:dyDescent="0.35">
      <c r="A2985" s="3">
        <v>42494.208333333336</v>
      </c>
      <c r="B2985">
        <v>0.121</v>
      </c>
    </row>
    <row r="2986" spans="1:2" x14ac:dyDescent="0.35">
      <c r="A2986" s="3">
        <v>42494.25</v>
      </c>
      <c r="B2986">
        <v>0.27400000000000002</v>
      </c>
    </row>
    <row r="2987" spans="1:2" x14ac:dyDescent="0.35">
      <c r="A2987" s="3">
        <v>42494.291666666664</v>
      </c>
      <c r="B2987">
        <v>0.42499999999999999</v>
      </c>
    </row>
    <row r="2988" spans="1:2" x14ac:dyDescent="0.35">
      <c r="A2988" s="3">
        <v>42494.333333333336</v>
      </c>
      <c r="B2988">
        <v>0.54800000000000004</v>
      </c>
    </row>
    <row r="2989" spans="1:2" x14ac:dyDescent="0.35">
      <c r="A2989" s="3">
        <v>42494.375</v>
      </c>
      <c r="B2989">
        <v>0.63</v>
      </c>
    </row>
    <row r="2990" spans="1:2" x14ac:dyDescent="0.35">
      <c r="A2990" s="3">
        <v>42494.416666666664</v>
      </c>
      <c r="B2990">
        <v>0.67700000000000005</v>
      </c>
    </row>
    <row r="2991" spans="1:2" x14ac:dyDescent="0.35">
      <c r="A2991" s="3">
        <v>42494.458333333336</v>
      </c>
      <c r="B2991">
        <v>0.68300000000000005</v>
      </c>
    </row>
    <row r="2992" spans="1:2" x14ac:dyDescent="0.35">
      <c r="A2992" s="3">
        <v>42494.5</v>
      </c>
      <c r="B2992">
        <v>0.65100000000000002</v>
      </c>
    </row>
    <row r="2993" spans="1:2" x14ac:dyDescent="0.35">
      <c r="A2993" s="3">
        <v>42494.541666666664</v>
      </c>
      <c r="B2993">
        <v>0.57899999999999996</v>
      </c>
    </row>
    <row r="2994" spans="1:2" x14ac:dyDescent="0.35">
      <c r="A2994" s="3">
        <v>42494.583333333336</v>
      </c>
      <c r="B2994">
        <v>0.47099999999999997</v>
      </c>
    </row>
    <row r="2995" spans="1:2" x14ac:dyDescent="0.35">
      <c r="A2995" s="3">
        <v>42494.625</v>
      </c>
      <c r="B2995">
        <v>0.33600000000000002</v>
      </c>
    </row>
    <row r="2996" spans="1:2" x14ac:dyDescent="0.35">
      <c r="A2996" s="3">
        <v>42494.666666666664</v>
      </c>
      <c r="B2996">
        <v>0.188</v>
      </c>
    </row>
    <row r="2997" spans="1:2" x14ac:dyDescent="0.35">
      <c r="A2997" s="3">
        <v>42494.708333333336</v>
      </c>
      <c r="B2997">
        <v>0.06</v>
      </c>
    </row>
    <row r="2998" spans="1:2" x14ac:dyDescent="0.35">
      <c r="A2998" s="3">
        <v>42494.75</v>
      </c>
      <c r="B2998">
        <v>1E-3</v>
      </c>
    </row>
    <row r="2999" spans="1:2" x14ac:dyDescent="0.35">
      <c r="A2999" s="3">
        <v>42494.791666666664</v>
      </c>
      <c r="B2999">
        <v>0</v>
      </c>
    </row>
    <row r="3000" spans="1:2" x14ac:dyDescent="0.35">
      <c r="A3000" s="3">
        <v>42494.833333333336</v>
      </c>
      <c r="B3000">
        <v>0</v>
      </c>
    </row>
    <row r="3001" spans="1:2" x14ac:dyDescent="0.35">
      <c r="A3001" s="3">
        <v>42494.875</v>
      </c>
      <c r="B3001">
        <v>0</v>
      </c>
    </row>
    <row r="3002" spans="1:2" x14ac:dyDescent="0.35">
      <c r="A3002" s="3">
        <v>42494.916666666664</v>
      </c>
      <c r="B3002">
        <v>0</v>
      </c>
    </row>
    <row r="3003" spans="1:2" x14ac:dyDescent="0.35">
      <c r="A3003" s="3">
        <v>42494.958333333336</v>
      </c>
      <c r="B3003">
        <v>0</v>
      </c>
    </row>
    <row r="3004" spans="1:2" x14ac:dyDescent="0.35">
      <c r="A3004" s="3">
        <v>42495</v>
      </c>
      <c r="B3004">
        <v>0</v>
      </c>
    </row>
    <row r="3005" spans="1:2" x14ac:dyDescent="0.35">
      <c r="A3005" s="3">
        <v>42495.041666666664</v>
      </c>
      <c r="B3005">
        <v>0</v>
      </c>
    </row>
    <row r="3006" spans="1:2" x14ac:dyDescent="0.35">
      <c r="A3006" s="3">
        <v>42495.083333333336</v>
      </c>
      <c r="B3006">
        <v>0</v>
      </c>
    </row>
    <row r="3007" spans="1:2" x14ac:dyDescent="0.35">
      <c r="A3007" s="3">
        <v>42495.125</v>
      </c>
      <c r="B3007">
        <v>0</v>
      </c>
    </row>
    <row r="3008" spans="1:2" x14ac:dyDescent="0.35">
      <c r="A3008" s="3">
        <v>42495.166666666664</v>
      </c>
      <c r="B3008">
        <v>0.02</v>
      </c>
    </row>
    <row r="3009" spans="1:2" x14ac:dyDescent="0.35">
      <c r="A3009" s="3">
        <v>42495.208333333336</v>
      </c>
      <c r="B3009">
        <v>0.126</v>
      </c>
    </row>
    <row r="3010" spans="1:2" x14ac:dyDescent="0.35">
      <c r="A3010" s="3">
        <v>42495.25</v>
      </c>
      <c r="B3010">
        <v>0.27900000000000003</v>
      </c>
    </row>
    <row r="3011" spans="1:2" x14ac:dyDescent="0.35">
      <c r="A3011" s="3">
        <v>42495.291666666664</v>
      </c>
      <c r="B3011">
        <v>0.43099999999999999</v>
      </c>
    </row>
    <row r="3012" spans="1:2" x14ac:dyDescent="0.35">
      <c r="A3012" s="3">
        <v>42495.333333333336</v>
      </c>
      <c r="B3012">
        <v>0.55000000000000004</v>
      </c>
    </row>
    <row r="3013" spans="1:2" x14ac:dyDescent="0.35">
      <c r="A3013" s="3">
        <v>42495.375</v>
      </c>
      <c r="B3013">
        <v>0.627</v>
      </c>
    </row>
    <row r="3014" spans="1:2" x14ac:dyDescent="0.35">
      <c r="A3014" s="3">
        <v>42495.416666666664</v>
      </c>
      <c r="B3014">
        <v>0.65900000000000003</v>
      </c>
    </row>
    <row r="3015" spans="1:2" x14ac:dyDescent="0.35">
      <c r="A3015" s="3">
        <v>42495.458333333336</v>
      </c>
      <c r="B3015">
        <v>0.65500000000000003</v>
      </c>
    </row>
    <row r="3016" spans="1:2" x14ac:dyDescent="0.35">
      <c r="A3016" s="3">
        <v>42495.5</v>
      </c>
      <c r="B3016">
        <v>0.61299999999999999</v>
      </c>
    </row>
    <row r="3017" spans="1:2" x14ac:dyDescent="0.35">
      <c r="A3017" s="3">
        <v>42495.541666666664</v>
      </c>
      <c r="B3017">
        <v>0.53400000000000003</v>
      </c>
    </row>
    <row r="3018" spans="1:2" x14ac:dyDescent="0.35">
      <c r="A3018" s="3">
        <v>42495.583333333336</v>
      </c>
      <c r="B3018">
        <v>0.43</v>
      </c>
    </row>
    <row r="3019" spans="1:2" x14ac:dyDescent="0.35">
      <c r="A3019" s="3">
        <v>42495.625</v>
      </c>
      <c r="B3019">
        <v>0.308</v>
      </c>
    </row>
    <row r="3020" spans="1:2" x14ac:dyDescent="0.35">
      <c r="A3020" s="3">
        <v>42495.666666666664</v>
      </c>
      <c r="B3020">
        <v>0.17299999999999999</v>
      </c>
    </row>
    <row r="3021" spans="1:2" x14ac:dyDescent="0.35">
      <c r="A3021" s="3">
        <v>42495.708333333336</v>
      </c>
      <c r="B3021">
        <v>5.5E-2</v>
      </c>
    </row>
    <row r="3022" spans="1:2" x14ac:dyDescent="0.35">
      <c r="A3022" s="3">
        <v>42495.75</v>
      </c>
      <c r="B3022">
        <v>1E-3</v>
      </c>
    </row>
    <row r="3023" spans="1:2" x14ac:dyDescent="0.35">
      <c r="A3023" s="3">
        <v>42495.791666666664</v>
      </c>
      <c r="B3023">
        <v>0</v>
      </c>
    </row>
    <row r="3024" spans="1:2" x14ac:dyDescent="0.35">
      <c r="A3024" s="3">
        <v>42495.833333333336</v>
      </c>
      <c r="B3024">
        <v>0</v>
      </c>
    </row>
    <row r="3025" spans="1:2" x14ac:dyDescent="0.35">
      <c r="A3025" s="3">
        <v>42495.875</v>
      </c>
      <c r="B3025">
        <v>0</v>
      </c>
    </row>
    <row r="3026" spans="1:2" x14ac:dyDescent="0.35">
      <c r="A3026" s="3">
        <v>42495.916666666664</v>
      </c>
      <c r="B3026">
        <v>0</v>
      </c>
    </row>
    <row r="3027" spans="1:2" x14ac:dyDescent="0.35">
      <c r="A3027" s="3">
        <v>42495.958333333336</v>
      </c>
      <c r="B3027">
        <v>0</v>
      </c>
    </row>
    <row r="3028" spans="1:2" x14ac:dyDescent="0.35">
      <c r="A3028" s="3">
        <v>42496</v>
      </c>
      <c r="B3028">
        <v>0</v>
      </c>
    </row>
    <row r="3029" spans="1:2" x14ac:dyDescent="0.35">
      <c r="A3029" s="3">
        <v>42496.041666666664</v>
      </c>
      <c r="B3029">
        <v>0</v>
      </c>
    </row>
    <row r="3030" spans="1:2" x14ac:dyDescent="0.35">
      <c r="A3030" s="3">
        <v>42496.083333333336</v>
      </c>
      <c r="B3030">
        <v>0</v>
      </c>
    </row>
    <row r="3031" spans="1:2" x14ac:dyDescent="0.35">
      <c r="A3031" s="3">
        <v>42496.125</v>
      </c>
      <c r="B3031">
        <v>0</v>
      </c>
    </row>
    <row r="3032" spans="1:2" x14ac:dyDescent="0.35">
      <c r="A3032" s="3">
        <v>42496.166666666664</v>
      </c>
      <c r="B3032">
        <v>2.1000000000000001E-2</v>
      </c>
    </row>
    <row r="3033" spans="1:2" x14ac:dyDescent="0.35">
      <c r="A3033" s="3">
        <v>42496.208333333336</v>
      </c>
      <c r="B3033">
        <v>0.125</v>
      </c>
    </row>
    <row r="3034" spans="1:2" x14ac:dyDescent="0.35">
      <c r="A3034" s="3">
        <v>42496.25</v>
      </c>
      <c r="B3034">
        <v>0.28199999999999997</v>
      </c>
    </row>
    <row r="3035" spans="1:2" x14ac:dyDescent="0.35">
      <c r="A3035" s="3">
        <v>42496.291666666664</v>
      </c>
      <c r="B3035">
        <v>0.443</v>
      </c>
    </row>
    <row r="3036" spans="1:2" x14ac:dyDescent="0.35">
      <c r="A3036" s="3">
        <v>42496.333333333336</v>
      </c>
      <c r="B3036">
        <v>0.56699999999999995</v>
      </c>
    </row>
    <row r="3037" spans="1:2" x14ac:dyDescent="0.35">
      <c r="A3037" s="3">
        <v>42496.375</v>
      </c>
      <c r="B3037">
        <v>0.65400000000000003</v>
      </c>
    </row>
    <row r="3038" spans="1:2" x14ac:dyDescent="0.35">
      <c r="A3038" s="3">
        <v>42496.416666666664</v>
      </c>
      <c r="B3038">
        <v>0.69499999999999995</v>
      </c>
    </row>
    <row r="3039" spans="1:2" x14ac:dyDescent="0.35">
      <c r="A3039" s="3">
        <v>42496.458333333336</v>
      </c>
      <c r="B3039">
        <v>0.69599999999999995</v>
      </c>
    </row>
    <row r="3040" spans="1:2" x14ac:dyDescent="0.35">
      <c r="A3040" s="3">
        <v>42496.5</v>
      </c>
      <c r="B3040">
        <v>0.66</v>
      </c>
    </row>
    <row r="3041" spans="1:2" x14ac:dyDescent="0.35">
      <c r="A3041" s="3">
        <v>42496.541666666664</v>
      </c>
      <c r="B3041">
        <v>0.58699999999999997</v>
      </c>
    </row>
    <row r="3042" spans="1:2" x14ac:dyDescent="0.35">
      <c r="A3042" s="3">
        <v>42496.583333333336</v>
      </c>
      <c r="B3042">
        <v>0.47399999999999998</v>
      </c>
    </row>
    <row r="3043" spans="1:2" x14ac:dyDescent="0.35">
      <c r="A3043" s="3">
        <v>42496.625</v>
      </c>
      <c r="B3043">
        <v>0.33</v>
      </c>
    </row>
    <row r="3044" spans="1:2" x14ac:dyDescent="0.35">
      <c r="A3044" s="3">
        <v>42496.666666666664</v>
      </c>
      <c r="B3044">
        <v>0.17499999999999999</v>
      </c>
    </row>
    <row r="3045" spans="1:2" x14ac:dyDescent="0.35">
      <c r="A3045" s="3">
        <v>42496.708333333336</v>
      </c>
      <c r="B3045">
        <v>5.3999999999999999E-2</v>
      </c>
    </row>
    <row r="3046" spans="1:2" x14ac:dyDescent="0.35">
      <c r="A3046" s="3">
        <v>42496.75</v>
      </c>
      <c r="B3046">
        <v>1E-3</v>
      </c>
    </row>
    <row r="3047" spans="1:2" x14ac:dyDescent="0.35">
      <c r="A3047" s="3">
        <v>42496.791666666664</v>
      </c>
      <c r="B3047">
        <v>0</v>
      </c>
    </row>
    <row r="3048" spans="1:2" x14ac:dyDescent="0.35">
      <c r="A3048" s="3">
        <v>42496.833333333336</v>
      </c>
      <c r="B3048">
        <v>0</v>
      </c>
    </row>
    <row r="3049" spans="1:2" x14ac:dyDescent="0.35">
      <c r="A3049" s="3">
        <v>42496.875</v>
      </c>
      <c r="B3049">
        <v>0</v>
      </c>
    </row>
    <row r="3050" spans="1:2" x14ac:dyDescent="0.35">
      <c r="A3050" s="3">
        <v>42496.916666666664</v>
      </c>
      <c r="B3050">
        <v>0</v>
      </c>
    </row>
    <row r="3051" spans="1:2" x14ac:dyDescent="0.35">
      <c r="A3051" s="3">
        <v>42496.958333333336</v>
      </c>
      <c r="B3051">
        <v>0</v>
      </c>
    </row>
    <row r="3052" spans="1:2" x14ac:dyDescent="0.35">
      <c r="A3052" s="3">
        <v>42497</v>
      </c>
      <c r="B3052">
        <v>0</v>
      </c>
    </row>
    <row r="3053" spans="1:2" x14ac:dyDescent="0.35">
      <c r="A3053" s="3">
        <v>42497.041666666664</v>
      </c>
      <c r="B3053">
        <v>0</v>
      </c>
    </row>
    <row r="3054" spans="1:2" x14ac:dyDescent="0.35">
      <c r="A3054" s="3">
        <v>42497.083333333336</v>
      </c>
      <c r="B3054">
        <v>0</v>
      </c>
    </row>
    <row r="3055" spans="1:2" x14ac:dyDescent="0.35">
      <c r="A3055" s="3">
        <v>42497.125</v>
      </c>
      <c r="B3055">
        <v>0</v>
      </c>
    </row>
    <row r="3056" spans="1:2" x14ac:dyDescent="0.35">
      <c r="A3056" s="3">
        <v>42497.166666666664</v>
      </c>
      <c r="B3056">
        <v>2.4E-2</v>
      </c>
    </row>
    <row r="3057" spans="1:2" x14ac:dyDescent="0.35">
      <c r="A3057" s="3">
        <v>42497.208333333336</v>
      </c>
      <c r="B3057">
        <v>0.13300000000000001</v>
      </c>
    </row>
    <row r="3058" spans="1:2" x14ac:dyDescent="0.35">
      <c r="A3058" s="3">
        <v>42497.25</v>
      </c>
      <c r="B3058">
        <v>0.28100000000000003</v>
      </c>
    </row>
    <row r="3059" spans="1:2" x14ac:dyDescent="0.35">
      <c r="A3059" s="3">
        <v>42497.291666666664</v>
      </c>
      <c r="B3059">
        <v>0.42799999999999999</v>
      </c>
    </row>
    <row r="3060" spans="1:2" x14ac:dyDescent="0.35">
      <c r="A3060" s="3">
        <v>42497.333333333336</v>
      </c>
      <c r="B3060">
        <v>0.55000000000000004</v>
      </c>
    </row>
    <row r="3061" spans="1:2" x14ac:dyDescent="0.35">
      <c r="A3061" s="3">
        <v>42497.375</v>
      </c>
      <c r="B3061">
        <v>0.628</v>
      </c>
    </row>
    <row r="3062" spans="1:2" x14ac:dyDescent="0.35">
      <c r="A3062" s="3">
        <v>42497.416666666664</v>
      </c>
      <c r="B3062">
        <v>0.65700000000000003</v>
      </c>
    </row>
    <row r="3063" spans="1:2" x14ac:dyDescent="0.35">
      <c r="A3063" s="3">
        <v>42497.458333333336</v>
      </c>
      <c r="B3063">
        <v>0.64600000000000002</v>
      </c>
    </row>
    <row r="3064" spans="1:2" x14ac:dyDescent="0.35">
      <c r="A3064" s="3">
        <v>42497.5</v>
      </c>
      <c r="B3064">
        <v>0.59399999999999997</v>
      </c>
    </row>
    <row r="3065" spans="1:2" x14ac:dyDescent="0.35">
      <c r="A3065" s="3">
        <v>42497.541666666664</v>
      </c>
      <c r="B3065">
        <v>0.51</v>
      </c>
    </row>
    <row r="3066" spans="1:2" x14ac:dyDescent="0.35">
      <c r="A3066" s="3">
        <v>42497.583333333336</v>
      </c>
      <c r="B3066">
        <v>0.39600000000000002</v>
      </c>
    </row>
    <row r="3067" spans="1:2" x14ac:dyDescent="0.35">
      <c r="A3067" s="3">
        <v>42497.625</v>
      </c>
      <c r="B3067">
        <v>0.26400000000000001</v>
      </c>
    </row>
    <row r="3068" spans="1:2" x14ac:dyDescent="0.35">
      <c r="A3068" s="3">
        <v>42497.666666666664</v>
      </c>
      <c r="B3068">
        <v>0.14099999999999999</v>
      </c>
    </row>
    <row r="3069" spans="1:2" x14ac:dyDescent="0.35">
      <c r="A3069" s="3">
        <v>42497.708333333336</v>
      </c>
      <c r="B3069">
        <v>4.4999999999999998E-2</v>
      </c>
    </row>
    <row r="3070" spans="1:2" x14ac:dyDescent="0.35">
      <c r="A3070" s="3">
        <v>42497.75</v>
      </c>
      <c r="B3070">
        <v>1E-3</v>
      </c>
    </row>
    <row r="3071" spans="1:2" x14ac:dyDescent="0.35">
      <c r="A3071" s="3">
        <v>42497.791666666664</v>
      </c>
      <c r="B3071">
        <v>0</v>
      </c>
    </row>
    <row r="3072" spans="1:2" x14ac:dyDescent="0.35">
      <c r="A3072" s="3">
        <v>42497.833333333336</v>
      </c>
      <c r="B3072">
        <v>0</v>
      </c>
    </row>
    <row r="3073" spans="1:2" x14ac:dyDescent="0.35">
      <c r="A3073" s="3">
        <v>42497.875</v>
      </c>
      <c r="B3073">
        <v>0</v>
      </c>
    </row>
    <row r="3074" spans="1:2" x14ac:dyDescent="0.35">
      <c r="A3074" s="3">
        <v>42497.916666666664</v>
      </c>
      <c r="B3074">
        <v>0</v>
      </c>
    </row>
    <row r="3075" spans="1:2" x14ac:dyDescent="0.35">
      <c r="A3075" s="3">
        <v>42497.958333333336</v>
      </c>
      <c r="B3075">
        <v>0</v>
      </c>
    </row>
    <row r="3076" spans="1:2" x14ac:dyDescent="0.35">
      <c r="A3076" s="3">
        <v>42498</v>
      </c>
      <c r="B3076">
        <v>0</v>
      </c>
    </row>
    <row r="3077" spans="1:2" x14ac:dyDescent="0.35">
      <c r="A3077" s="3">
        <v>42498.041666666664</v>
      </c>
      <c r="B3077">
        <v>0</v>
      </c>
    </row>
    <row r="3078" spans="1:2" x14ac:dyDescent="0.35">
      <c r="A3078" s="3">
        <v>42498.083333333336</v>
      </c>
      <c r="B3078">
        <v>0</v>
      </c>
    </row>
    <row r="3079" spans="1:2" x14ac:dyDescent="0.35">
      <c r="A3079" s="3">
        <v>42498.125</v>
      </c>
      <c r="B3079">
        <v>0</v>
      </c>
    </row>
    <row r="3080" spans="1:2" x14ac:dyDescent="0.35">
      <c r="A3080" s="3">
        <v>42498.166666666664</v>
      </c>
      <c r="B3080">
        <v>0.02</v>
      </c>
    </row>
    <row r="3081" spans="1:2" x14ac:dyDescent="0.35">
      <c r="A3081" s="3">
        <v>42498.208333333336</v>
      </c>
      <c r="B3081">
        <v>0.114</v>
      </c>
    </row>
    <row r="3082" spans="1:2" x14ac:dyDescent="0.35">
      <c r="A3082" s="3">
        <v>42498.25</v>
      </c>
      <c r="B3082">
        <v>0.24399999999999999</v>
      </c>
    </row>
    <row r="3083" spans="1:2" x14ac:dyDescent="0.35">
      <c r="A3083" s="3">
        <v>42498.291666666664</v>
      </c>
      <c r="B3083">
        <v>0.375</v>
      </c>
    </row>
    <row r="3084" spans="1:2" x14ac:dyDescent="0.35">
      <c r="A3084" s="3">
        <v>42498.333333333336</v>
      </c>
      <c r="B3084">
        <v>0.47499999999999998</v>
      </c>
    </row>
    <row r="3085" spans="1:2" x14ac:dyDescent="0.35">
      <c r="A3085" s="3">
        <v>42498.375</v>
      </c>
      <c r="B3085">
        <v>0.53500000000000003</v>
      </c>
    </row>
    <row r="3086" spans="1:2" x14ac:dyDescent="0.35">
      <c r="A3086" s="3">
        <v>42498.416666666664</v>
      </c>
      <c r="B3086">
        <v>0.56499999999999995</v>
      </c>
    </row>
    <row r="3087" spans="1:2" x14ac:dyDescent="0.35">
      <c r="A3087" s="3">
        <v>42498.458333333336</v>
      </c>
      <c r="B3087">
        <v>0.55200000000000005</v>
      </c>
    </row>
    <row r="3088" spans="1:2" x14ac:dyDescent="0.35">
      <c r="A3088" s="3">
        <v>42498.5</v>
      </c>
      <c r="B3088">
        <v>0.51800000000000002</v>
      </c>
    </row>
    <row r="3089" spans="1:2" x14ac:dyDescent="0.35">
      <c r="A3089" s="3">
        <v>42498.541666666664</v>
      </c>
      <c r="B3089">
        <v>0.46500000000000002</v>
      </c>
    </row>
    <row r="3090" spans="1:2" x14ac:dyDescent="0.35">
      <c r="A3090" s="3">
        <v>42498.583333333336</v>
      </c>
      <c r="B3090">
        <v>0.38300000000000001</v>
      </c>
    </row>
    <row r="3091" spans="1:2" x14ac:dyDescent="0.35">
      <c r="A3091" s="3">
        <v>42498.625</v>
      </c>
      <c r="B3091">
        <v>0.27</v>
      </c>
    </row>
    <row r="3092" spans="1:2" x14ac:dyDescent="0.35">
      <c r="A3092" s="3">
        <v>42498.666666666664</v>
      </c>
      <c r="B3092">
        <v>0.14399999999999999</v>
      </c>
    </row>
    <row r="3093" spans="1:2" x14ac:dyDescent="0.35">
      <c r="A3093" s="3">
        <v>42498.708333333336</v>
      </c>
      <c r="B3093">
        <v>4.1000000000000002E-2</v>
      </c>
    </row>
    <row r="3094" spans="1:2" x14ac:dyDescent="0.35">
      <c r="A3094" s="3">
        <v>42498.75</v>
      </c>
      <c r="B3094">
        <v>0</v>
      </c>
    </row>
    <row r="3095" spans="1:2" x14ac:dyDescent="0.35">
      <c r="A3095" s="3">
        <v>42498.791666666664</v>
      </c>
      <c r="B3095">
        <v>0</v>
      </c>
    </row>
    <row r="3096" spans="1:2" x14ac:dyDescent="0.35">
      <c r="A3096" s="3">
        <v>42498.833333333336</v>
      </c>
      <c r="B3096">
        <v>0</v>
      </c>
    </row>
    <row r="3097" spans="1:2" x14ac:dyDescent="0.35">
      <c r="A3097" s="3">
        <v>42498.875</v>
      </c>
      <c r="B3097">
        <v>0</v>
      </c>
    </row>
    <row r="3098" spans="1:2" x14ac:dyDescent="0.35">
      <c r="A3098" s="3">
        <v>42498.916666666664</v>
      </c>
      <c r="B3098">
        <v>0</v>
      </c>
    </row>
    <row r="3099" spans="1:2" x14ac:dyDescent="0.35">
      <c r="A3099" s="3">
        <v>42498.958333333336</v>
      </c>
      <c r="B3099">
        <v>0</v>
      </c>
    </row>
    <row r="3100" spans="1:2" x14ac:dyDescent="0.35">
      <c r="A3100" s="3">
        <v>42499</v>
      </c>
      <c r="B3100">
        <v>0</v>
      </c>
    </row>
    <row r="3101" spans="1:2" x14ac:dyDescent="0.35">
      <c r="A3101" s="3">
        <v>42499.041666666664</v>
      </c>
      <c r="B3101">
        <v>0</v>
      </c>
    </row>
    <row r="3102" spans="1:2" x14ac:dyDescent="0.35">
      <c r="A3102" s="3">
        <v>42499.083333333336</v>
      </c>
      <c r="B3102">
        <v>0</v>
      </c>
    </row>
    <row r="3103" spans="1:2" x14ac:dyDescent="0.35">
      <c r="A3103" s="3">
        <v>42499.125</v>
      </c>
      <c r="B3103">
        <v>0</v>
      </c>
    </row>
    <row r="3104" spans="1:2" x14ac:dyDescent="0.35">
      <c r="A3104" s="3">
        <v>42499.166666666664</v>
      </c>
      <c r="B3104">
        <v>0.01</v>
      </c>
    </row>
    <row r="3105" spans="1:2" x14ac:dyDescent="0.35">
      <c r="A3105" s="3">
        <v>42499.208333333336</v>
      </c>
      <c r="B3105">
        <v>5.8999999999999997E-2</v>
      </c>
    </row>
    <row r="3106" spans="1:2" x14ac:dyDescent="0.35">
      <c r="A3106" s="3">
        <v>42499.25</v>
      </c>
      <c r="B3106">
        <v>0.13900000000000001</v>
      </c>
    </row>
    <row r="3107" spans="1:2" x14ac:dyDescent="0.35">
      <c r="A3107" s="3">
        <v>42499.291666666664</v>
      </c>
      <c r="B3107">
        <v>0.245</v>
      </c>
    </row>
    <row r="3108" spans="1:2" x14ac:dyDescent="0.35">
      <c r="A3108" s="3">
        <v>42499.333333333336</v>
      </c>
      <c r="B3108">
        <v>0.36099999999999999</v>
      </c>
    </row>
    <row r="3109" spans="1:2" x14ac:dyDescent="0.35">
      <c r="A3109" s="3">
        <v>42499.375</v>
      </c>
      <c r="B3109">
        <v>0.46700000000000003</v>
      </c>
    </row>
    <row r="3110" spans="1:2" x14ac:dyDescent="0.35">
      <c r="A3110" s="3">
        <v>42499.416666666664</v>
      </c>
      <c r="B3110">
        <v>0.54600000000000004</v>
      </c>
    </row>
    <row r="3111" spans="1:2" x14ac:dyDescent="0.35">
      <c r="A3111" s="3">
        <v>42499.458333333336</v>
      </c>
      <c r="B3111">
        <v>0.56399999999999995</v>
      </c>
    </row>
    <row r="3112" spans="1:2" x14ac:dyDescent="0.35">
      <c r="A3112" s="3">
        <v>42499.5</v>
      </c>
      <c r="B3112">
        <v>0.53500000000000003</v>
      </c>
    </row>
    <row r="3113" spans="1:2" x14ac:dyDescent="0.35">
      <c r="A3113" s="3">
        <v>42499.541666666664</v>
      </c>
      <c r="B3113">
        <v>0.47</v>
      </c>
    </row>
    <row r="3114" spans="1:2" x14ac:dyDescent="0.35">
      <c r="A3114" s="3">
        <v>42499.583333333336</v>
      </c>
      <c r="B3114">
        <v>0.36799999999999999</v>
      </c>
    </row>
    <row r="3115" spans="1:2" x14ac:dyDescent="0.35">
      <c r="A3115" s="3">
        <v>42499.625</v>
      </c>
      <c r="B3115">
        <v>0.251</v>
      </c>
    </row>
    <row r="3116" spans="1:2" x14ac:dyDescent="0.35">
      <c r="A3116" s="3">
        <v>42499.666666666664</v>
      </c>
      <c r="B3116">
        <v>0.13300000000000001</v>
      </c>
    </row>
    <row r="3117" spans="1:2" x14ac:dyDescent="0.35">
      <c r="A3117" s="3">
        <v>42499.708333333336</v>
      </c>
      <c r="B3117">
        <v>3.5999999999999997E-2</v>
      </c>
    </row>
    <row r="3118" spans="1:2" x14ac:dyDescent="0.35">
      <c r="A3118" s="3">
        <v>42499.75</v>
      </c>
      <c r="B3118">
        <v>0</v>
      </c>
    </row>
    <row r="3119" spans="1:2" x14ac:dyDescent="0.35">
      <c r="A3119" s="3">
        <v>42499.791666666664</v>
      </c>
      <c r="B3119">
        <v>0</v>
      </c>
    </row>
    <row r="3120" spans="1:2" x14ac:dyDescent="0.35">
      <c r="A3120" s="3">
        <v>42499.833333333336</v>
      </c>
      <c r="B3120">
        <v>0</v>
      </c>
    </row>
    <row r="3121" spans="1:2" x14ac:dyDescent="0.35">
      <c r="A3121" s="3">
        <v>42499.875</v>
      </c>
      <c r="B3121">
        <v>0</v>
      </c>
    </row>
    <row r="3122" spans="1:2" x14ac:dyDescent="0.35">
      <c r="A3122" s="3">
        <v>42499.916666666664</v>
      </c>
      <c r="B3122">
        <v>0</v>
      </c>
    </row>
    <row r="3123" spans="1:2" x14ac:dyDescent="0.35">
      <c r="A3123" s="3">
        <v>42499.958333333336</v>
      </c>
      <c r="B3123">
        <v>0</v>
      </c>
    </row>
    <row r="3124" spans="1:2" x14ac:dyDescent="0.35">
      <c r="A3124" s="3">
        <v>42500</v>
      </c>
      <c r="B3124">
        <v>0</v>
      </c>
    </row>
    <row r="3125" spans="1:2" x14ac:dyDescent="0.35">
      <c r="A3125" s="3">
        <v>42500.041666666664</v>
      </c>
      <c r="B3125">
        <v>0</v>
      </c>
    </row>
    <row r="3126" spans="1:2" x14ac:dyDescent="0.35">
      <c r="A3126" s="3">
        <v>42500.083333333336</v>
      </c>
      <c r="B3126">
        <v>0</v>
      </c>
    </row>
    <row r="3127" spans="1:2" x14ac:dyDescent="0.35">
      <c r="A3127" s="3">
        <v>42500.125</v>
      </c>
      <c r="B3127">
        <v>0</v>
      </c>
    </row>
    <row r="3128" spans="1:2" x14ac:dyDescent="0.35">
      <c r="A3128" s="3">
        <v>42500.166666666664</v>
      </c>
      <c r="B3128">
        <v>1.2999999999999999E-2</v>
      </c>
    </row>
    <row r="3129" spans="1:2" x14ac:dyDescent="0.35">
      <c r="A3129" s="3">
        <v>42500.208333333336</v>
      </c>
      <c r="B3129">
        <v>8.8999999999999996E-2</v>
      </c>
    </row>
    <row r="3130" spans="1:2" x14ac:dyDescent="0.35">
      <c r="A3130" s="3">
        <v>42500.25</v>
      </c>
      <c r="B3130">
        <v>0.20799999999999999</v>
      </c>
    </row>
    <row r="3131" spans="1:2" x14ac:dyDescent="0.35">
      <c r="A3131" s="3">
        <v>42500.291666666664</v>
      </c>
      <c r="B3131">
        <v>0.33600000000000002</v>
      </c>
    </row>
    <row r="3132" spans="1:2" x14ac:dyDescent="0.35">
      <c r="A3132" s="3">
        <v>42500.333333333336</v>
      </c>
      <c r="B3132">
        <v>0.45800000000000002</v>
      </c>
    </row>
    <row r="3133" spans="1:2" x14ac:dyDescent="0.35">
      <c r="A3133" s="3">
        <v>42500.375</v>
      </c>
      <c r="B3133">
        <v>0.55200000000000005</v>
      </c>
    </row>
    <row r="3134" spans="1:2" x14ac:dyDescent="0.35">
      <c r="A3134" s="3">
        <v>42500.416666666664</v>
      </c>
      <c r="B3134">
        <v>0.61199999999999999</v>
      </c>
    </row>
    <row r="3135" spans="1:2" x14ac:dyDescent="0.35">
      <c r="A3135" s="3">
        <v>42500.458333333336</v>
      </c>
      <c r="B3135">
        <v>0.624</v>
      </c>
    </row>
    <row r="3136" spans="1:2" x14ac:dyDescent="0.35">
      <c r="A3136" s="3">
        <v>42500.5</v>
      </c>
      <c r="B3136">
        <v>0.58199999999999996</v>
      </c>
    </row>
    <row r="3137" spans="1:2" x14ac:dyDescent="0.35">
      <c r="A3137" s="3">
        <v>42500.541666666664</v>
      </c>
      <c r="B3137">
        <v>0.51100000000000001</v>
      </c>
    </row>
    <row r="3138" spans="1:2" x14ac:dyDescent="0.35">
      <c r="A3138" s="3">
        <v>42500.583333333336</v>
      </c>
      <c r="B3138">
        <v>0.40699999999999997</v>
      </c>
    </row>
    <row r="3139" spans="1:2" x14ac:dyDescent="0.35">
      <c r="A3139" s="3">
        <v>42500.625</v>
      </c>
      <c r="B3139">
        <v>0.27900000000000003</v>
      </c>
    </row>
    <row r="3140" spans="1:2" x14ac:dyDescent="0.35">
      <c r="A3140" s="3">
        <v>42500.666666666664</v>
      </c>
      <c r="B3140">
        <v>0.14399999999999999</v>
      </c>
    </row>
    <row r="3141" spans="1:2" x14ac:dyDescent="0.35">
      <c r="A3141" s="3">
        <v>42500.708333333336</v>
      </c>
      <c r="B3141">
        <v>0.04</v>
      </c>
    </row>
    <row r="3142" spans="1:2" x14ac:dyDescent="0.35">
      <c r="A3142" s="3">
        <v>42500.75</v>
      </c>
      <c r="B3142">
        <v>1E-3</v>
      </c>
    </row>
    <row r="3143" spans="1:2" x14ac:dyDescent="0.35">
      <c r="A3143" s="3">
        <v>42500.791666666664</v>
      </c>
      <c r="B3143">
        <v>0</v>
      </c>
    </row>
    <row r="3144" spans="1:2" x14ac:dyDescent="0.35">
      <c r="A3144" s="3">
        <v>42500.833333333336</v>
      </c>
      <c r="B3144">
        <v>0</v>
      </c>
    </row>
    <row r="3145" spans="1:2" x14ac:dyDescent="0.35">
      <c r="A3145" s="3">
        <v>42500.875</v>
      </c>
      <c r="B3145">
        <v>0</v>
      </c>
    </row>
    <row r="3146" spans="1:2" x14ac:dyDescent="0.35">
      <c r="A3146" s="3">
        <v>42500.916666666664</v>
      </c>
      <c r="B3146">
        <v>0</v>
      </c>
    </row>
    <row r="3147" spans="1:2" x14ac:dyDescent="0.35">
      <c r="A3147" s="3">
        <v>42500.958333333336</v>
      </c>
      <c r="B3147">
        <v>0</v>
      </c>
    </row>
    <row r="3148" spans="1:2" x14ac:dyDescent="0.35">
      <c r="A3148" s="3">
        <v>42501</v>
      </c>
      <c r="B3148">
        <v>0</v>
      </c>
    </row>
    <row r="3149" spans="1:2" x14ac:dyDescent="0.35">
      <c r="A3149" s="3">
        <v>42501.041666666664</v>
      </c>
      <c r="B3149">
        <v>0</v>
      </c>
    </row>
    <row r="3150" spans="1:2" x14ac:dyDescent="0.35">
      <c r="A3150" s="3">
        <v>42501.083333333336</v>
      </c>
      <c r="B3150">
        <v>0</v>
      </c>
    </row>
    <row r="3151" spans="1:2" x14ac:dyDescent="0.35">
      <c r="A3151" s="3">
        <v>42501.125</v>
      </c>
      <c r="B3151">
        <v>0</v>
      </c>
    </row>
    <row r="3152" spans="1:2" x14ac:dyDescent="0.35">
      <c r="A3152" s="3">
        <v>42501.166666666664</v>
      </c>
      <c r="B3152">
        <v>6.0000000000000001E-3</v>
      </c>
    </row>
    <row r="3153" spans="1:2" x14ac:dyDescent="0.35">
      <c r="A3153" s="3">
        <v>42501.208333333336</v>
      </c>
      <c r="B3153">
        <v>4.3999999999999997E-2</v>
      </c>
    </row>
    <row r="3154" spans="1:2" x14ac:dyDescent="0.35">
      <c r="A3154" s="3">
        <v>42501.25</v>
      </c>
      <c r="B3154">
        <v>0.11700000000000001</v>
      </c>
    </row>
    <row r="3155" spans="1:2" x14ac:dyDescent="0.35">
      <c r="A3155" s="3">
        <v>42501.291666666664</v>
      </c>
      <c r="B3155">
        <v>0.21199999999999999</v>
      </c>
    </row>
    <row r="3156" spans="1:2" x14ac:dyDescent="0.35">
      <c r="A3156" s="3">
        <v>42501.333333333336</v>
      </c>
      <c r="B3156">
        <v>0.31</v>
      </c>
    </row>
    <row r="3157" spans="1:2" x14ac:dyDescent="0.35">
      <c r="A3157" s="3">
        <v>42501.375</v>
      </c>
      <c r="B3157">
        <v>0.374</v>
      </c>
    </row>
    <row r="3158" spans="1:2" x14ac:dyDescent="0.35">
      <c r="A3158" s="3">
        <v>42501.416666666664</v>
      </c>
      <c r="B3158">
        <v>0.40799999999999997</v>
      </c>
    </row>
    <row r="3159" spans="1:2" x14ac:dyDescent="0.35">
      <c r="A3159" s="3">
        <v>42501.458333333336</v>
      </c>
      <c r="B3159">
        <v>0.42</v>
      </c>
    </row>
    <row r="3160" spans="1:2" x14ac:dyDescent="0.35">
      <c r="A3160" s="3">
        <v>42501.5</v>
      </c>
      <c r="B3160">
        <v>0.40699999999999997</v>
      </c>
    </row>
    <row r="3161" spans="1:2" x14ac:dyDescent="0.35">
      <c r="A3161" s="3">
        <v>42501.541666666664</v>
      </c>
      <c r="B3161">
        <v>0.34499999999999997</v>
      </c>
    </row>
    <row r="3162" spans="1:2" x14ac:dyDescent="0.35">
      <c r="A3162" s="3">
        <v>42501.583333333336</v>
      </c>
      <c r="B3162">
        <v>0.26500000000000001</v>
      </c>
    </row>
    <row r="3163" spans="1:2" x14ac:dyDescent="0.35">
      <c r="A3163" s="3">
        <v>42501.625</v>
      </c>
      <c r="B3163">
        <v>0.17</v>
      </c>
    </row>
    <row r="3164" spans="1:2" x14ac:dyDescent="0.35">
      <c r="A3164" s="3">
        <v>42501.666666666664</v>
      </c>
      <c r="B3164">
        <v>8.5000000000000006E-2</v>
      </c>
    </row>
    <row r="3165" spans="1:2" x14ac:dyDescent="0.35">
      <c r="A3165" s="3">
        <v>42501.708333333336</v>
      </c>
      <c r="B3165">
        <v>2.1999999999999999E-2</v>
      </c>
    </row>
    <row r="3166" spans="1:2" x14ac:dyDescent="0.35">
      <c r="A3166" s="3">
        <v>42501.75</v>
      </c>
      <c r="B3166">
        <v>0</v>
      </c>
    </row>
    <row r="3167" spans="1:2" x14ac:dyDescent="0.35">
      <c r="A3167" s="3">
        <v>42501.791666666664</v>
      </c>
      <c r="B3167">
        <v>0</v>
      </c>
    </row>
    <row r="3168" spans="1:2" x14ac:dyDescent="0.35">
      <c r="A3168" s="3">
        <v>42501.833333333336</v>
      </c>
      <c r="B3168">
        <v>0</v>
      </c>
    </row>
    <row r="3169" spans="1:2" x14ac:dyDescent="0.35">
      <c r="A3169" s="3">
        <v>42501.875</v>
      </c>
      <c r="B3169">
        <v>0</v>
      </c>
    </row>
    <row r="3170" spans="1:2" x14ac:dyDescent="0.35">
      <c r="A3170" s="3">
        <v>42501.916666666664</v>
      </c>
      <c r="B3170">
        <v>0</v>
      </c>
    </row>
    <row r="3171" spans="1:2" x14ac:dyDescent="0.35">
      <c r="A3171" s="3">
        <v>42501.958333333336</v>
      </c>
      <c r="B3171">
        <v>0</v>
      </c>
    </row>
    <row r="3172" spans="1:2" x14ac:dyDescent="0.35">
      <c r="A3172" s="3">
        <v>42502</v>
      </c>
      <c r="B3172">
        <v>0</v>
      </c>
    </row>
    <row r="3173" spans="1:2" x14ac:dyDescent="0.35">
      <c r="A3173" s="3">
        <v>42502.041666666664</v>
      </c>
      <c r="B3173">
        <v>0</v>
      </c>
    </row>
    <row r="3174" spans="1:2" x14ac:dyDescent="0.35">
      <c r="A3174" s="3">
        <v>42502.083333333336</v>
      </c>
      <c r="B3174">
        <v>0</v>
      </c>
    </row>
    <row r="3175" spans="1:2" x14ac:dyDescent="0.35">
      <c r="A3175" s="3">
        <v>42502.125</v>
      </c>
      <c r="B3175">
        <v>0</v>
      </c>
    </row>
    <row r="3176" spans="1:2" x14ac:dyDescent="0.35">
      <c r="A3176" s="3">
        <v>42502.166666666664</v>
      </c>
      <c r="B3176">
        <v>0.01</v>
      </c>
    </row>
    <row r="3177" spans="1:2" x14ac:dyDescent="0.35">
      <c r="A3177" s="3">
        <v>42502.208333333336</v>
      </c>
      <c r="B3177">
        <v>7.4999999999999997E-2</v>
      </c>
    </row>
    <row r="3178" spans="1:2" x14ac:dyDescent="0.35">
      <c r="A3178" s="3">
        <v>42502.25</v>
      </c>
      <c r="B3178">
        <v>0.185</v>
      </c>
    </row>
    <row r="3179" spans="1:2" x14ac:dyDescent="0.35">
      <c r="A3179" s="3">
        <v>42502.291666666664</v>
      </c>
      <c r="B3179">
        <v>0.29699999999999999</v>
      </c>
    </row>
    <row r="3180" spans="1:2" x14ac:dyDescent="0.35">
      <c r="A3180" s="3">
        <v>42502.333333333336</v>
      </c>
      <c r="B3180">
        <v>0.4</v>
      </c>
    </row>
    <row r="3181" spans="1:2" x14ac:dyDescent="0.35">
      <c r="A3181" s="3">
        <v>42502.375</v>
      </c>
      <c r="B3181">
        <v>0.49299999999999999</v>
      </c>
    </row>
    <row r="3182" spans="1:2" x14ac:dyDescent="0.35">
      <c r="A3182" s="3">
        <v>42502.416666666664</v>
      </c>
      <c r="B3182">
        <v>0.54300000000000004</v>
      </c>
    </row>
    <row r="3183" spans="1:2" x14ac:dyDescent="0.35">
      <c r="A3183" s="3">
        <v>42502.458333333336</v>
      </c>
      <c r="B3183">
        <v>0.57799999999999996</v>
      </c>
    </row>
    <row r="3184" spans="1:2" x14ac:dyDescent="0.35">
      <c r="A3184" s="3">
        <v>42502.5</v>
      </c>
      <c r="B3184">
        <v>0.55900000000000005</v>
      </c>
    </row>
    <row r="3185" spans="1:2" x14ac:dyDescent="0.35">
      <c r="A3185" s="3">
        <v>42502.541666666664</v>
      </c>
      <c r="B3185">
        <v>0.502</v>
      </c>
    </row>
    <row r="3186" spans="1:2" x14ac:dyDescent="0.35">
      <c r="A3186" s="3">
        <v>42502.583333333336</v>
      </c>
      <c r="B3186">
        <v>0.40899999999999997</v>
      </c>
    </row>
    <row r="3187" spans="1:2" x14ac:dyDescent="0.35">
      <c r="A3187" s="3">
        <v>42502.625</v>
      </c>
      <c r="B3187">
        <v>0.28899999999999998</v>
      </c>
    </row>
    <row r="3188" spans="1:2" x14ac:dyDescent="0.35">
      <c r="A3188" s="3">
        <v>42502.666666666664</v>
      </c>
      <c r="B3188">
        <v>0.16200000000000001</v>
      </c>
    </row>
    <row r="3189" spans="1:2" x14ac:dyDescent="0.35">
      <c r="A3189" s="3">
        <v>42502.708333333336</v>
      </c>
      <c r="B3189">
        <v>0.05</v>
      </c>
    </row>
    <row r="3190" spans="1:2" x14ac:dyDescent="0.35">
      <c r="A3190" s="3">
        <v>42502.75</v>
      </c>
      <c r="B3190">
        <v>1E-3</v>
      </c>
    </row>
    <row r="3191" spans="1:2" x14ac:dyDescent="0.35">
      <c r="A3191" s="3">
        <v>42502.791666666664</v>
      </c>
      <c r="B3191">
        <v>0</v>
      </c>
    </row>
    <row r="3192" spans="1:2" x14ac:dyDescent="0.35">
      <c r="A3192" s="3">
        <v>42502.833333333336</v>
      </c>
      <c r="B3192">
        <v>0</v>
      </c>
    </row>
    <row r="3193" spans="1:2" x14ac:dyDescent="0.35">
      <c r="A3193" s="3">
        <v>42502.875</v>
      </c>
      <c r="B3193">
        <v>0</v>
      </c>
    </row>
    <row r="3194" spans="1:2" x14ac:dyDescent="0.35">
      <c r="A3194" s="3">
        <v>42502.916666666664</v>
      </c>
      <c r="B3194">
        <v>0</v>
      </c>
    </row>
    <row r="3195" spans="1:2" x14ac:dyDescent="0.35">
      <c r="A3195" s="3">
        <v>42502.958333333336</v>
      </c>
      <c r="B3195">
        <v>0</v>
      </c>
    </row>
    <row r="3196" spans="1:2" x14ac:dyDescent="0.35">
      <c r="A3196" s="3">
        <v>42503</v>
      </c>
      <c r="B3196">
        <v>0</v>
      </c>
    </row>
    <row r="3197" spans="1:2" x14ac:dyDescent="0.35">
      <c r="A3197" s="3">
        <v>42503.041666666664</v>
      </c>
      <c r="B3197">
        <v>0</v>
      </c>
    </row>
    <row r="3198" spans="1:2" x14ac:dyDescent="0.35">
      <c r="A3198" s="3">
        <v>42503.083333333336</v>
      </c>
      <c r="B3198">
        <v>0</v>
      </c>
    </row>
    <row r="3199" spans="1:2" x14ac:dyDescent="0.35">
      <c r="A3199" s="3">
        <v>42503.125</v>
      </c>
      <c r="B3199">
        <v>0</v>
      </c>
    </row>
    <row r="3200" spans="1:2" x14ac:dyDescent="0.35">
      <c r="A3200" s="3">
        <v>42503.166666666664</v>
      </c>
      <c r="B3200">
        <v>0.02</v>
      </c>
    </row>
    <row r="3201" spans="1:2" x14ac:dyDescent="0.35">
      <c r="A3201" s="3">
        <v>42503.208333333336</v>
      </c>
      <c r="B3201">
        <v>9.9000000000000005E-2</v>
      </c>
    </row>
    <row r="3202" spans="1:2" x14ac:dyDescent="0.35">
      <c r="A3202" s="3">
        <v>42503.25</v>
      </c>
      <c r="B3202">
        <v>0.215</v>
      </c>
    </row>
    <row r="3203" spans="1:2" x14ac:dyDescent="0.35">
      <c r="A3203" s="3">
        <v>42503.291666666664</v>
      </c>
      <c r="B3203">
        <v>0.33</v>
      </c>
    </row>
    <row r="3204" spans="1:2" x14ac:dyDescent="0.35">
      <c r="A3204" s="3">
        <v>42503.333333333336</v>
      </c>
      <c r="B3204">
        <v>0.41699999999999998</v>
      </c>
    </row>
    <row r="3205" spans="1:2" x14ac:dyDescent="0.35">
      <c r="A3205" s="3">
        <v>42503.375</v>
      </c>
      <c r="B3205">
        <v>0.47299999999999998</v>
      </c>
    </row>
    <row r="3206" spans="1:2" x14ac:dyDescent="0.35">
      <c r="A3206" s="3">
        <v>42503.416666666664</v>
      </c>
      <c r="B3206">
        <v>0.502</v>
      </c>
    </row>
    <row r="3207" spans="1:2" x14ac:dyDescent="0.35">
      <c r="A3207" s="3">
        <v>42503.458333333336</v>
      </c>
      <c r="B3207">
        <v>0.502</v>
      </c>
    </row>
    <row r="3208" spans="1:2" x14ac:dyDescent="0.35">
      <c r="A3208" s="3">
        <v>42503.5</v>
      </c>
      <c r="B3208">
        <v>0.47199999999999998</v>
      </c>
    </row>
    <row r="3209" spans="1:2" x14ac:dyDescent="0.35">
      <c r="A3209" s="3">
        <v>42503.541666666664</v>
      </c>
      <c r="B3209">
        <v>0.41199999999999998</v>
      </c>
    </row>
    <row r="3210" spans="1:2" x14ac:dyDescent="0.35">
      <c r="A3210" s="3">
        <v>42503.583333333336</v>
      </c>
      <c r="B3210">
        <v>0.33200000000000002</v>
      </c>
    </row>
    <row r="3211" spans="1:2" x14ac:dyDescent="0.35">
      <c r="A3211" s="3">
        <v>42503.625</v>
      </c>
      <c r="B3211">
        <v>0.23200000000000001</v>
      </c>
    </row>
    <row r="3212" spans="1:2" x14ac:dyDescent="0.35">
      <c r="A3212" s="3">
        <v>42503.666666666664</v>
      </c>
      <c r="B3212">
        <v>0.124</v>
      </c>
    </row>
    <row r="3213" spans="1:2" x14ac:dyDescent="0.35">
      <c r="A3213" s="3">
        <v>42503.708333333336</v>
      </c>
      <c r="B3213">
        <v>3.6999999999999998E-2</v>
      </c>
    </row>
    <row r="3214" spans="1:2" x14ac:dyDescent="0.35">
      <c r="A3214" s="3">
        <v>42503.75</v>
      </c>
      <c r="B3214">
        <v>1E-3</v>
      </c>
    </row>
    <row r="3215" spans="1:2" x14ac:dyDescent="0.35">
      <c r="A3215" s="3">
        <v>42503.791666666664</v>
      </c>
      <c r="B3215">
        <v>0</v>
      </c>
    </row>
    <row r="3216" spans="1:2" x14ac:dyDescent="0.35">
      <c r="A3216" s="3">
        <v>42503.833333333336</v>
      </c>
      <c r="B3216">
        <v>0</v>
      </c>
    </row>
    <row r="3217" spans="1:2" x14ac:dyDescent="0.35">
      <c r="A3217" s="3">
        <v>42503.875</v>
      </c>
      <c r="B3217">
        <v>0</v>
      </c>
    </row>
    <row r="3218" spans="1:2" x14ac:dyDescent="0.35">
      <c r="A3218" s="3">
        <v>42503.916666666664</v>
      </c>
      <c r="B3218">
        <v>0</v>
      </c>
    </row>
    <row r="3219" spans="1:2" x14ac:dyDescent="0.35">
      <c r="A3219" s="3">
        <v>42503.958333333336</v>
      </c>
      <c r="B3219">
        <v>0</v>
      </c>
    </row>
    <row r="3220" spans="1:2" x14ac:dyDescent="0.35">
      <c r="A3220" s="3">
        <v>42504</v>
      </c>
      <c r="B3220">
        <v>0</v>
      </c>
    </row>
    <row r="3221" spans="1:2" x14ac:dyDescent="0.35">
      <c r="A3221" s="3">
        <v>42504.041666666664</v>
      </c>
      <c r="B3221">
        <v>0</v>
      </c>
    </row>
    <row r="3222" spans="1:2" x14ac:dyDescent="0.35">
      <c r="A3222" s="3">
        <v>42504.083333333336</v>
      </c>
      <c r="B3222">
        <v>0</v>
      </c>
    </row>
    <row r="3223" spans="1:2" x14ac:dyDescent="0.35">
      <c r="A3223" s="3">
        <v>42504.125</v>
      </c>
      <c r="B3223">
        <v>0</v>
      </c>
    </row>
    <row r="3224" spans="1:2" x14ac:dyDescent="0.35">
      <c r="A3224" s="3">
        <v>42504.166666666664</v>
      </c>
      <c r="B3224">
        <v>0.02</v>
      </c>
    </row>
    <row r="3225" spans="1:2" x14ac:dyDescent="0.35">
      <c r="A3225" s="3">
        <v>42504.208333333336</v>
      </c>
      <c r="B3225">
        <v>0.104</v>
      </c>
    </row>
    <row r="3226" spans="1:2" x14ac:dyDescent="0.35">
      <c r="A3226" s="3">
        <v>42504.25</v>
      </c>
      <c r="B3226">
        <v>0.224</v>
      </c>
    </row>
    <row r="3227" spans="1:2" x14ac:dyDescent="0.35">
      <c r="A3227" s="3">
        <v>42504.291666666664</v>
      </c>
      <c r="B3227">
        <v>0.34499999999999997</v>
      </c>
    </row>
    <row r="3228" spans="1:2" x14ac:dyDescent="0.35">
      <c r="A3228" s="3">
        <v>42504.333333333336</v>
      </c>
      <c r="B3228">
        <v>0.44600000000000001</v>
      </c>
    </row>
    <row r="3229" spans="1:2" x14ac:dyDescent="0.35">
      <c r="A3229" s="3">
        <v>42504.375</v>
      </c>
      <c r="B3229">
        <v>0.502</v>
      </c>
    </row>
    <row r="3230" spans="1:2" x14ac:dyDescent="0.35">
      <c r="A3230" s="3">
        <v>42504.416666666664</v>
      </c>
      <c r="B3230">
        <v>0.51900000000000002</v>
      </c>
    </row>
    <row r="3231" spans="1:2" x14ac:dyDescent="0.35">
      <c r="A3231" s="3">
        <v>42504.458333333336</v>
      </c>
      <c r="B3231">
        <v>0.504</v>
      </c>
    </row>
    <row r="3232" spans="1:2" x14ac:dyDescent="0.35">
      <c r="A3232" s="3">
        <v>42504.5</v>
      </c>
      <c r="B3232">
        <v>0.45600000000000002</v>
      </c>
    </row>
    <row r="3233" spans="1:2" x14ac:dyDescent="0.35">
      <c r="A3233" s="3">
        <v>42504.541666666664</v>
      </c>
      <c r="B3233">
        <v>0.38400000000000001</v>
      </c>
    </row>
    <row r="3234" spans="1:2" x14ac:dyDescent="0.35">
      <c r="A3234" s="3">
        <v>42504.583333333336</v>
      </c>
      <c r="B3234">
        <v>0.29899999999999999</v>
      </c>
    </row>
    <row r="3235" spans="1:2" x14ac:dyDescent="0.35">
      <c r="A3235" s="3">
        <v>42504.625</v>
      </c>
      <c r="B3235">
        <v>0.20899999999999999</v>
      </c>
    </row>
    <row r="3236" spans="1:2" x14ac:dyDescent="0.35">
      <c r="A3236" s="3">
        <v>42504.666666666664</v>
      </c>
      <c r="B3236">
        <v>0.11700000000000001</v>
      </c>
    </row>
    <row r="3237" spans="1:2" x14ac:dyDescent="0.35">
      <c r="A3237" s="3">
        <v>42504.708333333336</v>
      </c>
      <c r="B3237">
        <v>3.9E-2</v>
      </c>
    </row>
    <row r="3238" spans="1:2" x14ac:dyDescent="0.35">
      <c r="A3238" s="3">
        <v>42504.75</v>
      </c>
      <c r="B3238">
        <v>1E-3</v>
      </c>
    </row>
    <row r="3239" spans="1:2" x14ac:dyDescent="0.35">
      <c r="A3239" s="3">
        <v>42504.791666666664</v>
      </c>
      <c r="B3239">
        <v>0</v>
      </c>
    </row>
    <row r="3240" spans="1:2" x14ac:dyDescent="0.35">
      <c r="A3240" s="3">
        <v>42504.833333333336</v>
      </c>
      <c r="B3240">
        <v>0</v>
      </c>
    </row>
    <row r="3241" spans="1:2" x14ac:dyDescent="0.35">
      <c r="A3241" s="3">
        <v>42504.875</v>
      </c>
      <c r="B3241">
        <v>0</v>
      </c>
    </row>
    <row r="3242" spans="1:2" x14ac:dyDescent="0.35">
      <c r="A3242" s="3">
        <v>42504.916666666664</v>
      </c>
      <c r="B3242">
        <v>0</v>
      </c>
    </row>
    <row r="3243" spans="1:2" x14ac:dyDescent="0.35">
      <c r="A3243" s="3">
        <v>42504.958333333336</v>
      </c>
      <c r="B3243">
        <v>0</v>
      </c>
    </row>
    <row r="3244" spans="1:2" x14ac:dyDescent="0.35">
      <c r="A3244" s="3">
        <v>42505</v>
      </c>
      <c r="B3244">
        <v>0</v>
      </c>
    </row>
    <row r="3245" spans="1:2" x14ac:dyDescent="0.35">
      <c r="A3245" s="3">
        <v>42505.041666666664</v>
      </c>
      <c r="B3245">
        <v>0</v>
      </c>
    </row>
    <row r="3246" spans="1:2" x14ac:dyDescent="0.35">
      <c r="A3246" s="3">
        <v>42505.083333333336</v>
      </c>
      <c r="B3246">
        <v>0</v>
      </c>
    </row>
    <row r="3247" spans="1:2" x14ac:dyDescent="0.35">
      <c r="A3247" s="3">
        <v>42505.125</v>
      </c>
      <c r="B3247">
        <v>0</v>
      </c>
    </row>
    <row r="3248" spans="1:2" x14ac:dyDescent="0.35">
      <c r="A3248" s="3">
        <v>42505.166666666664</v>
      </c>
      <c r="B3248">
        <v>2.4E-2</v>
      </c>
    </row>
    <row r="3249" spans="1:2" x14ac:dyDescent="0.35">
      <c r="A3249" s="3">
        <v>42505.208333333336</v>
      </c>
      <c r="B3249">
        <v>0.11899999999999999</v>
      </c>
    </row>
    <row r="3250" spans="1:2" x14ac:dyDescent="0.35">
      <c r="A3250" s="3">
        <v>42505.25</v>
      </c>
      <c r="B3250">
        <v>0.26500000000000001</v>
      </c>
    </row>
    <row r="3251" spans="1:2" x14ac:dyDescent="0.35">
      <c r="A3251" s="3">
        <v>42505.291666666664</v>
      </c>
      <c r="B3251">
        <v>0.41099999999999998</v>
      </c>
    </row>
    <row r="3252" spans="1:2" x14ac:dyDescent="0.35">
      <c r="A3252" s="3">
        <v>42505.333333333336</v>
      </c>
      <c r="B3252">
        <v>0.52700000000000002</v>
      </c>
    </row>
    <row r="3253" spans="1:2" x14ac:dyDescent="0.35">
      <c r="A3253" s="3">
        <v>42505.375</v>
      </c>
      <c r="B3253">
        <v>0.60199999999999998</v>
      </c>
    </row>
    <row r="3254" spans="1:2" x14ac:dyDescent="0.35">
      <c r="A3254" s="3">
        <v>42505.416666666664</v>
      </c>
      <c r="B3254">
        <v>0.627</v>
      </c>
    </row>
    <row r="3255" spans="1:2" x14ac:dyDescent="0.35">
      <c r="A3255" s="3">
        <v>42505.458333333336</v>
      </c>
      <c r="B3255">
        <v>0.60899999999999999</v>
      </c>
    </row>
    <row r="3256" spans="1:2" x14ac:dyDescent="0.35">
      <c r="A3256" s="3">
        <v>42505.5</v>
      </c>
      <c r="B3256">
        <v>0.56299999999999994</v>
      </c>
    </row>
    <row r="3257" spans="1:2" x14ac:dyDescent="0.35">
      <c r="A3257" s="3">
        <v>42505.541666666664</v>
      </c>
      <c r="B3257">
        <v>0.50800000000000001</v>
      </c>
    </row>
    <row r="3258" spans="1:2" x14ac:dyDescent="0.35">
      <c r="A3258" s="3">
        <v>42505.583333333336</v>
      </c>
      <c r="B3258">
        <v>0.41099999999999998</v>
      </c>
    </row>
    <row r="3259" spans="1:2" x14ac:dyDescent="0.35">
      <c r="A3259" s="3">
        <v>42505.625</v>
      </c>
      <c r="B3259">
        <v>0.28999999999999998</v>
      </c>
    </row>
    <row r="3260" spans="1:2" x14ac:dyDescent="0.35">
      <c r="A3260" s="3">
        <v>42505.666666666664</v>
      </c>
      <c r="B3260">
        <v>0.16300000000000001</v>
      </c>
    </row>
    <row r="3261" spans="1:2" x14ac:dyDescent="0.35">
      <c r="A3261" s="3">
        <v>42505.708333333336</v>
      </c>
      <c r="B3261">
        <v>0.06</v>
      </c>
    </row>
    <row r="3262" spans="1:2" x14ac:dyDescent="0.35">
      <c r="A3262" s="3">
        <v>42505.75</v>
      </c>
      <c r="B3262">
        <v>3.0000000000000001E-3</v>
      </c>
    </row>
    <row r="3263" spans="1:2" x14ac:dyDescent="0.35">
      <c r="A3263" s="3">
        <v>42505.791666666664</v>
      </c>
      <c r="B3263">
        <v>0</v>
      </c>
    </row>
    <row r="3264" spans="1:2" x14ac:dyDescent="0.35">
      <c r="A3264" s="3">
        <v>42505.833333333336</v>
      </c>
      <c r="B3264">
        <v>0</v>
      </c>
    </row>
    <row r="3265" spans="1:2" x14ac:dyDescent="0.35">
      <c r="A3265" s="3">
        <v>42505.875</v>
      </c>
      <c r="B3265">
        <v>0</v>
      </c>
    </row>
    <row r="3266" spans="1:2" x14ac:dyDescent="0.35">
      <c r="A3266" s="3">
        <v>42505.916666666664</v>
      </c>
      <c r="B3266">
        <v>0</v>
      </c>
    </row>
    <row r="3267" spans="1:2" x14ac:dyDescent="0.35">
      <c r="A3267" s="3">
        <v>42505.958333333336</v>
      </c>
      <c r="B3267">
        <v>0</v>
      </c>
    </row>
    <row r="3268" spans="1:2" x14ac:dyDescent="0.35">
      <c r="A3268" s="3">
        <v>42506</v>
      </c>
      <c r="B3268">
        <v>0</v>
      </c>
    </row>
    <row r="3269" spans="1:2" x14ac:dyDescent="0.35">
      <c r="A3269" s="3">
        <v>42506.041666666664</v>
      </c>
      <c r="B3269">
        <v>0</v>
      </c>
    </row>
    <row r="3270" spans="1:2" x14ac:dyDescent="0.35">
      <c r="A3270" s="3">
        <v>42506.083333333336</v>
      </c>
      <c r="B3270">
        <v>0</v>
      </c>
    </row>
    <row r="3271" spans="1:2" x14ac:dyDescent="0.35">
      <c r="A3271" s="3">
        <v>42506.125</v>
      </c>
      <c r="B3271">
        <v>0</v>
      </c>
    </row>
    <row r="3272" spans="1:2" x14ac:dyDescent="0.35">
      <c r="A3272" s="3">
        <v>42506.166666666664</v>
      </c>
      <c r="B3272">
        <v>2.5000000000000001E-2</v>
      </c>
    </row>
    <row r="3273" spans="1:2" x14ac:dyDescent="0.35">
      <c r="A3273" s="3">
        <v>42506.208333333336</v>
      </c>
      <c r="B3273">
        <v>0.121</v>
      </c>
    </row>
    <row r="3274" spans="1:2" x14ac:dyDescent="0.35">
      <c r="A3274" s="3">
        <v>42506.25</v>
      </c>
      <c r="B3274">
        <v>0.26200000000000001</v>
      </c>
    </row>
    <row r="3275" spans="1:2" x14ac:dyDescent="0.35">
      <c r="A3275" s="3">
        <v>42506.291666666664</v>
      </c>
      <c r="B3275">
        <v>0.40400000000000003</v>
      </c>
    </row>
    <row r="3276" spans="1:2" x14ac:dyDescent="0.35">
      <c r="A3276" s="3">
        <v>42506.333333333336</v>
      </c>
      <c r="B3276">
        <v>0.51900000000000002</v>
      </c>
    </row>
    <row r="3277" spans="1:2" x14ac:dyDescent="0.35">
      <c r="A3277" s="3">
        <v>42506.375</v>
      </c>
      <c r="B3277">
        <v>0.58599999999999997</v>
      </c>
    </row>
    <row r="3278" spans="1:2" x14ac:dyDescent="0.35">
      <c r="A3278" s="3">
        <v>42506.416666666664</v>
      </c>
      <c r="B3278">
        <v>0.62</v>
      </c>
    </row>
    <row r="3279" spans="1:2" x14ac:dyDescent="0.35">
      <c r="A3279" s="3">
        <v>42506.458333333336</v>
      </c>
      <c r="B3279">
        <v>0.61399999999999999</v>
      </c>
    </row>
    <row r="3280" spans="1:2" x14ac:dyDescent="0.35">
      <c r="A3280" s="3">
        <v>42506.5</v>
      </c>
      <c r="B3280">
        <v>0.56999999999999995</v>
      </c>
    </row>
    <row r="3281" spans="1:2" x14ac:dyDescent="0.35">
      <c r="A3281" s="3">
        <v>42506.541666666664</v>
      </c>
      <c r="B3281">
        <v>0.5</v>
      </c>
    </row>
    <row r="3282" spans="1:2" x14ac:dyDescent="0.35">
      <c r="A3282" s="3">
        <v>42506.583333333336</v>
      </c>
      <c r="B3282">
        <v>0.40100000000000002</v>
      </c>
    </row>
    <row r="3283" spans="1:2" x14ac:dyDescent="0.35">
      <c r="A3283" s="3">
        <v>42506.625</v>
      </c>
      <c r="B3283">
        <v>0.28000000000000003</v>
      </c>
    </row>
    <row r="3284" spans="1:2" x14ac:dyDescent="0.35">
      <c r="A3284" s="3">
        <v>42506.666666666664</v>
      </c>
      <c r="B3284">
        <v>0.156</v>
      </c>
    </row>
    <row r="3285" spans="1:2" x14ac:dyDescent="0.35">
      <c r="A3285" s="3">
        <v>42506.708333333336</v>
      </c>
      <c r="B3285">
        <v>5.3999999999999999E-2</v>
      </c>
    </row>
    <row r="3286" spans="1:2" x14ac:dyDescent="0.35">
      <c r="A3286" s="3">
        <v>42506.75</v>
      </c>
      <c r="B3286">
        <v>2E-3</v>
      </c>
    </row>
    <row r="3287" spans="1:2" x14ac:dyDescent="0.35">
      <c r="A3287" s="3">
        <v>42506.791666666664</v>
      </c>
      <c r="B3287">
        <v>0</v>
      </c>
    </row>
    <row r="3288" spans="1:2" x14ac:dyDescent="0.35">
      <c r="A3288" s="3">
        <v>42506.833333333336</v>
      </c>
      <c r="B3288">
        <v>0</v>
      </c>
    </row>
    <row r="3289" spans="1:2" x14ac:dyDescent="0.35">
      <c r="A3289" s="3">
        <v>42506.875</v>
      </c>
      <c r="B3289">
        <v>0</v>
      </c>
    </row>
    <row r="3290" spans="1:2" x14ac:dyDescent="0.35">
      <c r="A3290" s="3">
        <v>42506.916666666664</v>
      </c>
      <c r="B3290">
        <v>0</v>
      </c>
    </row>
    <row r="3291" spans="1:2" x14ac:dyDescent="0.35">
      <c r="A3291" s="3">
        <v>42506.958333333336</v>
      </c>
      <c r="B3291">
        <v>0</v>
      </c>
    </row>
    <row r="3292" spans="1:2" x14ac:dyDescent="0.35">
      <c r="A3292" s="3">
        <v>42507</v>
      </c>
      <c r="B3292">
        <v>0</v>
      </c>
    </row>
    <row r="3293" spans="1:2" x14ac:dyDescent="0.35">
      <c r="A3293" s="3">
        <v>42507.041666666664</v>
      </c>
      <c r="B3293">
        <v>0</v>
      </c>
    </row>
    <row r="3294" spans="1:2" x14ac:dyDescent="0.35">
      <c r="A3294" s="3">
        <v>42507.083333333336</v>
      </c>
      <c r="B3294">
        <v>0</v>
      </c>
    </row>
    <row r="3295" spans="1:2" x14ac:dyDescent="0.35">
      <c r="A3295" s="3">
        <v>42507.125</v>
      </c>
      <c r="B3295">
        <v>0</v>
      </c>
    </row>
    <row r="3296" spans="1:2" x14ac:dyDescent="0.35">
      <c r="A3296" s="3">
        <v>42507.166666666664</v>
      </c>
      <c r="B3296">
        <v>2.5999999999999999E-2</v>
      </c>
    </row>
    <row r="3297" spans="1:2" x14ac:dyDescent="0.35">
      <c r="A3297" s="3">
        <v>42507.208333333336</v>
      </c>
      <c r="B3297">
        <v>0.11799999999999999</v>
      </c>
    </row>
    <row r="3298" spans="1:2" x14ac:dyDescent="0.35">
      <c r="A3298" s="3">
        <v>42507.25</v>
      </c>
      <c r="B3298">
        <v>0.255</v>
      </c>
    </row>
    <row r="3299" spans="1:2" x14ac:dyDescent="0.35">
      <c r="A3299" s="3">
        <v>42507.291666666664</v>
      </c>
      <c r="B3299">
        <v>0.39700000000000002</v>
      </c>
    </row>
    <row r="3300" spans="1:2" x14ac:dyDescent="0.35">
      <c r="A3300" s="3">
        <v>42507.333333333336</v>
      </c>
      <c r="B3300">
        <v>0.502</v>
      </c>
    </row>
    <row r="3301" spans="1:2" x14ac:dyDescent="0.35">
      <c r="A3301" s="3">
        <v>42507.375</v>
      </c>
      <c r="B3301">
        <v>0.56699999999999995</v>
      </c>
    </row>
    <row r="3302" spans="1:2" x14ac:dyDescent="0.35">
      <c r="A3302" s="3">
        <v>42507.416666666664</v>
      </c>
      <c r="B3302">
        <v>0.59899999999999998</v>
      </c>
    </row>
    <row r="3303" spans="1:2" x14ac:dyDescent="0.35">
      <c r="A3303" s="3">
        <v>42507.458333333336</v>
      </c>
      <c r="B3303">
        <v>0.60499999999999998</v>
      </c>
    </row>
    <row r="3304" spans="1:2" x14ac:dyDescent="0.35">
      <c r="A3304" s="3">
        <v>42507.5</v>
      </c>
      <c r="B3304">
        <v>0.57399999999999995</v>
      </c>
    </row>
    <row r="3305" spans="1:2" x14ac:dyDescent="0.35">
      <c r="A3305" s="3">
        <v>42507.541666666664</v>
      </c>
      <c r="B3305">
        <v>0.51600000000000001</v>
      </c>
    </row>
    <row r="3306" spans="1:2" x14ac:dyDescent="0.35">
      <c r="A3306" s="3">
        <v>42507.583333333336</v>
      </c>
      <c r="B3306">
        <v>0.43099999999999999</v>
      </c>
    </row>
    <row r="3307" spans="1:2" x14ac:dyDescent="0.35">
      <c r="A3307" s="3">
        <v>42507.625</v>
      </c>
      <c r="B3307">
        <v>0.32100000000000001</v>
      </c>
    </row>
    <row r="3308" spans="1:2" x14ac:dyDescent="0.35">
      <c r="A3308" s="3">
        <v>42507.666666666664</v>
      </c>
      <c r="B3308">
        <v>0.193</v>
      </c>
    </row>
    <row r="3309" spans="1:2" x14ac:dyDescent="0.35">
      <c r="A3309" s="3">
        <v>42507.708333333336</v>
      </c>
      <c r="B3309">
        <v>7.3999999999999996E-2</v>
      </c>
    </row>
    <row r="3310" spans="1:2" x14ac:dyDescent="0.35">
      <c r="A3310" s="3">
        <v>42507.75</v>
      </c>
      <c r="B3310">
        <v>5.0000000000000001E-3</v>
      </c>
    </row>
    <row r="3311" spans="1:2" x14ac:dyDescent="0.35">
      <c r="A3311" s="3">
        <v>42507.791666666664</v>
      </c>
      <c r="B3311">
        <v>0</v>
      </c>
    </row>
    <row r="3312" spans="1:2" x14ac:dyDescent="0.35">
      <c r="A3312" s="3">
        <v>42507.833333333336</v>
      </c>
      <c r="B3312">
        <v>0</v>
      </c>
    </row>
    <row r="3313" spans="1:2" x14ac:dyDescent="0.35">
      <c r="A3313" s="3">
        <v>42507.875</v>
      </c>
      <c r="B3313">
        <v>0</v>
      </c>
    </row>
    <row r="3314" spans="1:2" x14ac:dyDescent="0.35">
      <c r="A3314" s="3">
        <v>42507.916666666664</v>
      </c>
      <c r="B3314">
        <v>0</v>
      </c>
    </row>
    <row r="3315" spans="1:2" x14ac:dyDescent="0.35">
      <c r="A3315" s="3">
        <v>42507.958333333336</v>
      </c>
      <c r="B3315">
        <v>0</v>
      </c>
    </row>
    <row r="3316" spans="1:2" x14ac:dyDescent="0.35">
      <c r="A3316" s="3">
        <v>42508</v>
      </c>
      <c r="B3316">
        <v>0</v>
      </c>
    </row>
    <row r="3317" spans="1:2" x14ac:dyDescent="0.35">
      <c r="A3317" s="3">
        <v>42508.041666666664</v>
      </c>
      <c r="B3317">
        <v>0</v>
      </c>
    </row>
    <row r="3318" spans="1:2" x14ac:dyDescent="0.35">
      <c r="A3318" s="3">
        <v>42508.083333333336</v>
      </c>
      <c r="B3318">
        <v>0</v>
      </c>
    </row>
    <row r="3319" spans="1:2" x14ac:dyDescent="0.35">
      <c r="A3319" s="3">
        <v>42508.125</v>
      </c>
      <c r="B3319">
        <v>0</v>
      </c>
    </row>
    <row r="3320" spans="1:2" x14ac:dyDescent="0.35">
      <c r="A3320" s="3">
        <v>42508.166666666664</v>
      </c>
      <c r="B3320">
        <v>3.4000000000000002E-2</v>
      </c>
    </row>
    <row r="3321" spans="1:2" x14ac:dyDescent="0.35">
      <c r="A3321" s="3">
        <v>42508.208333333336</v>
      </c>
      <c r="B3321">
        <v>0.14299999999999999</v>
      </c>
    </row>
    <row r="3322" spans="1:2" x14ac:dyDescent="0.35">
      <c r="A3322" s="3">
        <v>42508.25</v>
      </c>
      <c r="B3322">
        <v>0.29299999999999998</v>
      </c>
    </row>
    <row r="3323" spans="1:2" x14ac:dyDescent="0.35">
      <c r="A3323" s="3">
        <v>42508.291666666664</v>
      </c>
      <c r="B3323">
        <v>0.44500000000000001</v>
      </c>
    </row>
    <row r="3324" spans="1:2" x14ac:dyDescent="0.35">
      <c r="A3324" s="3">
        <v>42508.333333333336</v>
      </c>
      <c r="B3324">
        <v>0.56100000000000005</v>
      </c>
    </row>
    <row r="3325" spans="1:2" x14ac:dyDescent="0.35">
      <c r="A3325" s="3">
        <v>42508.375</v>
      </c>
      <c r="B3325">
        <v>0.63500000000000001</v>
      </c>
    </row>
    <row r="3326" spans="1:2" x14ac:dyDescent="0.35">
      <c r="A3326" s="3">
        <v>42508.416666666664</v>
      </c>
      <c r="B3326">
        <v>0.65400000000000003</v>
      </c>
    </row>
    <row r="3327" spans="1:2" x14ac:dyDescent="0.35">
      <c r="A3327" s="3">
        <v>42508.458333333336</v>
      </c>
      <c r="B3327">
        <v>0.628</v>
      </c>
    </row>
    <row r="3328" spans="1:2" x14ac:dyDescent="0.35">
      <c r="A3328" s="3">
        <v>42508.5</v>
      </c>
      <c r="B3328">
        <v>0.55800000000000005</v>
      </c>
    </row>
    <row r="3329" spans="1:2" x14ac:dyDescent="0.35">
      <c r="A3329" s="3">
        <v>42508.541666666664</v>
      </c>
      <c r="B3329">
        <v>0.45800000000000002</v>
      </c>
    </row>
    <row r="3330" spans="1:2" x14ac:dyDescent="0.35">
      <c r="A3330" s="3">
        <v>42508.583333333336</v>
      </c>
      <c r="B3330">
        <v>0.35599999999999998</v>
      </c>
    </row>
    <row r="3331" spans="1:2" x14ac:dyDescent="0.35">
      <c r="A3331" s="3">
        <v>42508.625</v>
      </c>
      <c r="B3331">
        <v>0.247</v>
      </c>
    </row>
    <row r="3332" spans="1:2" x14ac:dyDescent="0.35">
      <c r="A3332" s="3">
        <v>42508.666666666664</v>
      </c>
      <c r="B3332">
        <v>0.13100000000000001</v>
      </c>
    </row>
    <row r="3333" spans="1:2" x14ac:dyDescent="0.35">
      <c r="A3333" s="3">
        <v>42508.708333333336</v>
      </c>
      <c r="B3333">
        <v>4.2000000000000003E-2</v>
      </c>
    </row>
    <row r="3334" spans="1:2" x14ac:dyDescent="0.35">
      <c r="A3334" s="3">
        <v>42508.75</v>
      </c>
      <c r="B3334">
        <v>2E-3</v>
      </c>
    </row>
    <row r="3335" spans="1:2" x14ac:dyDescent="0.35">
      <c r="A3335" s="3">
        <v>42508.791666666664</v>
      </c>
      <c r="B3335">
        <v>0</v>
      </c>
    </row>
    <row r="3336" spans="1:2" x14ac:dyDescent="0.35">
      <c r="A3336" s="3">
        <v>42508.833333333336</v>
      </c>
      <c r="B3336">
        <v>0</v>
      </c>
    </row>
    <row r="3337" spans="1:2" x14ac:dyDescent="0.35">
      <c r="A3337" s="3">
        <v>42508.875</v>
      </c>
      <c r="B3337">
        <v>0</v>
      </c>
    </row>
    <row r="3338" spans="1:2" x14ac:dyDescent="0.35">
      <c r="A3338" s="3">
        <v>42508.916666666664</v>
      </c>
      <c r="B3338">
        <v>0</v>
      </c>
    </row>
    <row r="3339" spans="1:2" x14ac:dyDescent="0.35">
      <c r="A3339" s="3">
        <v>42508.958333333336</v>
      </c>
      <c r="B3339">
        <v>0</v>
      </c>
    </row>
    <row r="3340" spans="1:2" x14ac:dyDescent="0.35">
      <c r="A3340" s="3">
        <v>42509</v>
      </c>
      <c r="B3340">
        <v>0</v>
      </c>
    </row>
    <row r="3341" spans="1:2" x14ac:dyDescent="0.35">
      <c r="A3341" s="3">
        <v>42509.041666666664</v>
      </c>
      <c r="B3341">
        <v>0</v>
      </c>
    </row>
    <row r="3342" spans="1:2" x14ac:dyDescent="0.35">
      <c r="A3342" s="3">
        <v>42509.083333333336</v>
      </c>
      <c r="B3342">
        <v>0</v>
      </c>
    </row>
    <row r="3343" spans="1:2" x14ac:dyDescent="0.35">
      <c r="A3343" s="3">
        <v>42509.125</v>
      </c>
      <c r="B3343">
        <v>0</v>
      </c>
    </row>
    <row r="3344" spans="1:2" x14ac:dyDescent="0.35">
      <c r="A3344" s="3">
        <v>42509.166666666664</v>
      </c>
      <c r="B3344">
        <v>2.1000000000000001E-2</v>
      </c>
    </row>
    <row r="3345" spans="1:2" x14ac:dyDescent="0.35">
      <c r="A3345" s="3">
        <v>42509.208333333336</v>
      </c>
      <c r="B3345">
        <v>0.10100000000000001</v>
      </c>
    </row>
    <row r="3346" spans="1:2" x14ac:dyDescent="0.35">
      <c r="A3346" s="3">
        <v>42509.25</v>
      </c>
      <c r="B3346">
        <v>0.20300000000000001</v>
      </c>
    </row>
    <row r="3347" spans="1:2" x14ac:dyDescent="0.35">
      <c r="A3347" s="3">
        <v>42509.291666666664</v>
      </c>
      <c r="B3347">
        <v>0.29799999999999999</v>
      </c>
    </row>
    <row r="3348" spans="1:2" x14ac:dyDescent="0.35">
      <c r="A3348" s="3">
        <v>42509.333333333336</v>
      </c>
      <c r="B3348">
        <v>0.38</v>
      </c>
    </row>
    <row r="3349" spans="1:2" x14ac:dyDescent="0.35">
      <c r="A3349" s="3">
        <v>42509.375</v>
      </c>
      <c r="B3349">
        <v>0.443</v>
      </c>
    </row>
    <row r="3350" spans="1:2" x14ac:dyDescent="0.35">
      <c r="A3350" s="3">
        <v>42509.416666666664</v>
      </c>
      <c r="B3350">
        <v>0.46</v>
      </c>
    </row>
    <row r="3351" spans="1:2" x14ac:dyDescent="0.35">
      <c r="A3351" s="3">
        <v>42509.458333333336</v>
      </c>
      <c r="B3351">
        <v>0.45</v>
      </c>
    </row>
    <row r="3352" spans="1:2" x14ac:dyDescent="0.35">
      <c r="A3352" s="3">
        <v>42509.5</v>
      </c>
      <c r="B3352">
        <v>0.42</v>
      </c>
    </row>
    <row r="3353" spans="1:2" x14ac:dyDescent="0.35">
      <c r="A3353" s="3">
        <v>42509.541666666664</v>
      </c>
      <c r="B3353">
        <v>0.35899999999999999</v>
      </c>
    </row>
    <row r="3354" spans="1:2" x14ac:dyDescent="0.35">
      <c r="A3354" s="3">
        <v>42509.583333333336</v>
      </c>
      <c r="B3354">
        <v>0.28499999999999998</v>
      </c>
    </row>
    <row r="3355" spans="1:2" x14ac:dyDescent="0.35">
      <c r="A3355" s="3">
        <v>42509.625</v>
      </c>
      <c r="B3355">
        <v>0.2</v>
      </c>
    </row>
    <row r="3356" spans="1:2" x14ac:dyDescent="0.35">
      <c r="A3356" s="3">
        <v>42509.666666666664</v>
      </c>
      <c r="B3356">
        <v>0.115</v>
      </c>
    </row>
    <row r="3357" spans="1:2" x14ac:dyDescent="0.35">
      <c r="A3357" s="3">
        <v>42509.708333333336</v>
      </c>
      <c r="B3357">
        <v>4.2000000000000003E-2</v>
      </c>
    </row>
    <row r="3358" spans="1:2" x14ac:dyDescent="0.35">
      <c r="A3358" s="3">
        <v>42509.75</v>
      </c>
      <c r="B3358">
        <v>3.0000000000000001E-3</v>
      </c>
    </row>
    <row r="3359" spans="1:2" x14ac:dyDescent="0.35">
      <c r="A3359" s="3">
        <v>42509.791666666664</v>
      </c>
      <c r="B3359">
        <v>0</v>
      </c>
    </row>
    <row r="3360" spans="1:2" x14ac:dyDescent="0.35">
      <c r="A3360" s="3">
        <v>42509.833333333336</v>
      </c>
      <c r="B3360">
        <v>0</v>
      </c>
    </row>
    <row r="3361" spans="1:2" x14ac:dyDescent="0.35">
      <c r="A3361" s="3">
        <v>42509.875</v>
      </c>
      <c r="B3361">
        <v>0</v>
      </c>
    </row>
    <row r="3362" spans="1:2" x14ac:dyDescent="0.35">
      <c r="A3362" s="3">
        <v>42509.916666666664</v>
      </c>
      <c r="B3362">
        <v>0</v>
      </c>
    </row>
    <row r="3363" spans="1:2" x14ac:dyDescent="0.35">
      <c r="A3363" s="3">
        <v>42509.958333333336</v>
      </c>
      <c r="B3363">
        <v>0</v>
      </c>
    </row>
    <row r="3364" spans="1:2" x14ac:dyDescent="0.35">
      <c r="A3364" s="3">
        <v>42510</v>
      </c>
      <c r="B3364">
        <v>0</v>
      </c>
    </row>
    <row r="3365" spans="1:2" x14ac:dyDescent="0.35">
      <c r="A3365" s="3">
        <v>42510.041666666664</v>
      </c>
      <c r="B3365">
        <v>0</v>
      </c>
    </row>
    <row r="3366" spans="1:2" x14ac:dyDescent="0.35">
      <c r="A3366" s="3">
        <v>42510.083333333336</v>
      </c>
      <c r="B3366">
        <v>0</v>
      </c>
    </row>
    <row r="3367" spans="1:2" x14ac:dyDescent="0.35">
      <c r="A3367" s="3">
        <v>42510.125</v>
      </c>
      <c r="B3367">
        <v>0</v>
      </c>
    </row>
    <row r="3368" spans="1:2" x14ac:dyDescent="0.35">
      <c r="A3368" s="3">
        <v>42510.166666666664</v>
      </c>
      <c r="B3368">
        <v>2.8000000000000001E-2</v>
      </c>
    </row>
    <row r="3369" spans="1:2" x14ac:dyDescent="0.35">
      <c r="A3369" s="3">
        <v>42510.208333333336</v>
      </c>
      <c r="B3369">
        <v>0.127</v>
      </c>
    </row>
    <row r="3370" spans="1:2" x14ac:dyDescent="0.35">
      <c r="A3370" s="3">
        <v>42510.25</v>
      </c>
      <c r="B3370">
        <v>0.26600000000000001</v>
      </c>
    </row>
    <row r="3371" spans="1:2" x14ac:dyDescent="0.35">
      <c r="A3371" s="3">
        <v>42510.291666666664</v>
      </c>
      <c r="B3371">
        <v>0.40200000000000002</v>
      </c>
    </row>
    <row r="3372" spans="1:2" x14ac:dyDescent="0.35">
      <c r="A3372" s="3">
        <v>42510.333333333336</v>
      </c>
      <c r="B3372">
        <v>0.51100000000000001</v>
      </c>
    </row>
    <row r="3373" spans="1:2" x14ac:dyDescent="0.35">
      <c r="A3373" s="3">
        <v>42510.375</v>
      </c>
      <c r="B3373">
        <v>0.58199999999999996</v>
      </c>
    </row>
    <row r="3374" spans="1:2" x14ac:dyDescent="0.35">
      <c r="A3374" s="3">
        <v>42510.416666666664</v>
      </c>
      <c r="B3374">
        <v>0.61799999999999999</v>
      </c>
    </row>
    <row r="3375" spans="1:2" x14ac:dyDescent="0.35">
      <c r="A3375" s="3">
        <v>42510.458333333336</v>
      </c>
      <c r="B3375">
        <v>0.623</v>
      </c>
    </row>
    <row r="3376" spans="1:2" x14ac:dyDescent="0.35">
      <c r="A3376" s="3">
        <v>42510.5</v>
      </c>
      <c r="B3376">
        <v>0.59199999999999997</v>
      </c>
    </row>
    <row r="3377" spans="1:2" x14ac:dyDescent="0.35">
      <c r="A3377" s="3">
        <v>42510.541666666664</v>
      </c>
      <c r="B3377">
        <v>0.53200000000000003</v>
      </c>
    </row>
    <row r="3378" spans="1:2" x14ac:dyDescent="0.35">
      <c r="A3378" s="3">
        <v>42510.583333333336</v>
      </c>
      <c r="B3378">
        <v>0.443</v>
      </c>
    </row>
    <row r="3379" spans="1:2" x14ac:dyDescent="0.35">
      <c r="A3379" s="3">
        <v>42510.625</v>
      </c>
      <c r="B3379">
        <v>0.32900000000000001</v>
      </c>
    </row>
    <row r="3380" spans="1:2" x14ac:dyDescent="0.35">
      <c r="A3380" s="3">
        <v>42510.666666666664</v>
      </c>
      <c r="B3380">
        <v>0.19600000000000001</v>
      </c>
    </row>
    <row r="3381" spans="1:2" x14ac:dyDescent="0.35">
      <c r="A3381" s="3">
        <v>42510.708333333336</v>
      </c>
      <c r="B3381">
        <v>7.6999999999999999E-2</v>
      </c>
    </row>
    <row r="3382" spans="1:2" x14ac:dyDescent="0.35">
      <c r="A3382" s="3">
        <v>42510.75</v>
      </c>
      <c r="B3382">
        <v>6.0000000000000001E-3</v>
      </c>
    </row>
    <row r="3383" spans="1:2" x14ac:dyDescent="0.35">
      <c r="A3383" s="3">
        <v>42510.791666666664</v>
      </c>
      <c r="B3383">
        <v>0</v>
      </c>
    </row>
    <row r="3384" spans="1:2" x14ac:dyDescent="0.35">
      <c r="A3384" s="3">
        <v>42510.833333333336</v>
      </c>
      <c r="B3384">
        <v>0</v>
      </c>
    </row>
    <row r="3385" spans="1:2" x14ac:dyDescent="0.35">
      <c r="A3385" s="3">
        <v>42510.875</v>
      </c>
      <c r="B3385">
        <v>0</v>
      </c>
    </row>
    <row r="3386" spans="1:2" x14ac:dyDescent="0.35">
      <c r="A3386" s="3">
        <v>42510.916666666664</v>
      </c>
      <c r="B3386">
        <v>0</v>
      </c>
    </row>
    <row r="3387" spans="1:2" x14ac:dyDescent="0.35">
      <c r="A3387" s="3">
        <v>42510.958333333336</v>
      </c>
      <c r="B3387">
        <v>0</v>
      </c>
    </row>
    <row r="3388" spans="1:2" x14ac:dyDescent="0.35">
      <c r="A3388" s="3">
        <v>42511</v>
      </c>
      <c r="B3388">
        <v>0</v>
      </c>
    </row>
    <row r="3389" spans="1:2" x14ac:dyDescent="0.35">
      <c r="A3389" s="3">
        <v>42511.041666666664</v>
      </c>
      <c r="B3389">
        <v>0</v>
      </c>
    </row>
    <row r="3390" spans="1:2" x14ac:dyDescent="0.35">
      <c r="A3390" s="3">
        <v>42511.083333333336</v>
      </c>
      <c r="B3390">
        <v>0</v>
      </c>
    </row>
    <row r="3391" spans="1:2" x14ac:dyDescent="0.35">
      <c r="A3391" s="3">
        <v>42511.125</v>
      </c>
      <c r="B3391">
        <v>0</v>
      </c>
    </row>
    <row r="3392" spans="1:2" x14ac:dyDescent="0.35">
      <c r="A3392" s="3">
        <v>42511.166666666664</v>
      </c>
      <c r="B3392">
        <v>3.5999999999999997E-2</v>
      </c>
    </row>
    <row r="3393" spans="1:2" x14ac:dyDescent="0.35">
      <c r="A3393" s="3">
        <v>42511.208333333336</v>
      </c>
      <c r="B3393">
        <v>0.14000000000000001</v>
      </c>
    </row>
    <row r="3394" spans="1:2" x14ac:dyDescent="0.35">
      <c r="A3394" s="3">
        <v>42511.25</v>
      </c>
      <c r="B3394">
        <v>0.28299999999999997</v>
      </c>
    </row>
    <row r="3395" spans="1:2" x14ac:dyDescent="0.35">
      <c r="A3395" s="3">
        <v>42511.291666666664</v>
      </c>
      <c r="B3395">
        <v>0.434</v>
      </c>
    </row>
    <row r="3396" spans="1:2" x14ac:dyDescent="0.35">
      <c r="A3396" s="3">
        <v>42511.333333333336</v>
      </c>
      <c r="B3396">
        <v>0.55000000000000004</v>
      </c>
    </row>
    <row r="3397" spans="1:2" x14ac:dyDescent="0.35">
      <c r="A3397" s="3">
        <v>42511.375</v>
      </c>
      <c r="B3397">
        <v>0.627</v>
      </c>
    </row>
    <row r="3398" spans="1:2" x14ac:dyDescent="0.35">
      <c r="A3398" s="3">
        <v>42511.416666666664</v>
      </c>
      <c r="B3398">
        <v>0.67600000000000005</v>
      </c>
    </row>
    <row r="3399" spans="1:2" x14ac:dyDescent="0.35">
      <c r="A3399" s="3">
        <v>42511.458333333336</v>
      </c>
      <c r="B3399">
        <v>0.68799999999999994</v>
      </c>
    </row>
    <row r="3400" spans="1:2" x14ac:dyDescent="0.35">
      <c r="A3400" s="3">
        <v>42511.5</v>
      </c>
      <c r="B3400">
        <v>0.65900000000000003</v>
      </c>
    </row>
    <row r="3401" spans="1:2" x14ac:dyDescent="0.35">
      <c r="A3401" s="3">
        <v>42511.541666666664</v>
      </c>
      <c r="B3401">
        <v>0.59399999999999997</v>
      </c>
    </row>
    <row r="3402" spans="1:2" x14ac:dyDescent="0.35">
      <c r="A3402" s="3">
        <v>42511.583333333336</v>
      </c>
      <c r="B3402">
        <v>0.48799999999999999</v>
      </c>
    </row>
    <row r="3403" spans="1:2" x14ac:dyDescent="0.35">
      <c r="A3403" s="3">
        <v>42511.625</v>
      </c>
      <c r="B3403">
        <v>0.35499999999999998</v>
      </c>
    </row>
    <row r="3404" spans="1:2" x14ac:dyDescent="0.35">
      <c r="A3404" s="3">
        <v>42511.666666666664</v>
      </c>
      <c r="B3404">
        <v>0.20699999999999999</v>
      </c>
    </row>
    <row r="3405" spans="1:2" x14ac:dyDescent="0.35">
      <c r="A3405" s="3">
        <v>42511.708333333336</v>
      </c>
      <c r="B3405">
        <v>7.9000000000000001E-2</v>
      </c>
    </row>
    <row r="3406" spans="1:2" x14ac:dyDescent="0.35">
      <c r="A3406" s="3">
        <v>42511.75</v>
      </c>
      <c r="B3406">
        <v>6.0000000000000001E-3</v>
      </c>
    </row>
    <row r="3407" spans="1:2" x14ac:dyDescent="0.35">
      <c r="A3407" s="3">
        <v>42511.791666666664</v>
      </c>
      <c r="B3407">
        <v>0</v>
      </c>
    </row>
    <row r="3408" spans="1:2" x14ac:dyDescent="0.35">
      <c r="A3408" s="3">
        <v>42511.833333333336</v>
      </c>
      <c r="B3408">
        <v>0</v>
      </c>
    </row>
    <row r="3409" spans="1:2" x14ac:dyDescent="0.35">
      <c r="A3409" s="3">
        <v>42511.875</v>
      </c>
      <c r="B3409">
        <v>0</v>
      </c>
    </row>
    <row r="3410" spans="1:2" x14ac:dyDescent="0.35">
      <c r="A3410" s="3">
        <v>42511.916666666664</v>
      </c>
      <c r="B3410">
        <v>0</v>
      </c>
    </row>
    <row r="3411" spans="1:2" x14ac:dyDescent="0.35">
      <c r="A3411" s="3">
        <v>42511.958333333336</v>
      </c>
      <c r="B3411">
        <v>0</v>
      </c>
    </row>
    <row r="3412" spans="1:2" x14ac:dyDescent="0.35">
      <c r="A3412" s="3">
        <v>42512</v>
      </c>
      <c r="B3412">
        <v>0</v>
      </c>
    </row>
    <row r="3413" spans="1:2" x14ac:dyDescent="0.35">
      <c r="A3413" s="3">
        <v>42512.041666666664</v>
      </c>
      <c r="B3413">
        <v>0</v>
      </c>
    </row>
    <row r="3414" spans="1:2" x14ac:dyDescent="0.35">
      <c r="A3414" s="3">
        <v>42512.083333333336</v>
      </c>
      <c r="B3414">
        <v>0</v>
      </c>
    </row>
    <row r="3415" spans="1:2" x14ac:dyDescent="0.35">
      <c r="A3415" s="3">
        <v>42512.125</v>
      </c>
      <c r="B3415">
        <v>0</v>
      </c>
    </row>
    <row r="3416" spans="1:2" x14ac:dyDescent="0.35">
      <c r="A3416" s="3">
        <v>42512.166666666664</v>
      </c>
      <c r="B3416">
        <v>4.1000000000000002E-2</v>
      </c>
    </row>
    <row r="3417" spans="1:2" x14ac:dyDescent="0.35">
      <c r="A3417" s="3">
        <v>42512.208333333336</v>
      </c>
      <c r="B3417">
        <v>0.153</v>
      </c>
    </row>
    <row r="3418" spans="1:2" x14ac:dyDescent="0.35">
      <c r="A3418" s="3">
        <v>42512.25</v>
      </c>
      <c r="B3418">
        <v>0.30399999999999999</v>
      </c>
    </row>
    <row r="3419" spans="1:2" x14ac:dyDescent="0.35">
      <c r="A3419" s="3">
        <v>42512.291666666664</v>
      </c>
      <c r="B3419">
        <v>0.45700000000000002</v>
      </c>
    </row>
    <row r="3420" spans="1:2" x14ac:dyDescent="0.35">
      <c r="A3420" s="3">
        <v>42512.333333333336</v>
      </c>
      <c r="B3420">
        <v>0.57399999999999995</v>
      </c>
    </row>
    <row r="3421" spans="1:2" x14ac:dyDescent="0.35">
      <c r="A3421" s="3">
        <v>42512.375</v>
      </c>
      <c r="B3421">
        <v>0.65400000000000003</v>
      </c>
    </row>
    <row r="3422" spans="1:2" x14ac:dyDescent="0.35">
      <c r="A3422" s="3">
        <v>42512.416666666664</v>
      </c>
      <c r="B3422">
        <v>0.69899999999999995</v>
      </c>
    </row>
    <row r="3423" spans="1:2" x14ac:dyDescent="0.35">
      <c r="A3423" s="3">
        <v>42512.458333333336</v>
      </c>
      <c r="B3423">
        <v>0.70299999999999996</v>
      </c>
    </row>
    <row r="3424" spans="1:2" x14ac:dyDescent="0.35">
      <c r="A3424" s="3">
        <v>42512.5</v>
      </c>
      <c r="B3424">
        <v>0.66700000000000004</v>
      </c>
    </row>
    <row r="3425" spans="1:2" x14ac:dyDescent="0.35">
      <c r="A3425" s="3">
        <v>42512.541666666664</v>
      </c>
      <c r="B3425">
        <v>0.59699999999999998</v>
      </c>
    </row>
    <row r="3426" spans="1:2" x14ac:dyDescent="0.35">
      <c r="A3426" s="3">
        <v>42512.583333333336</v>
      </c>
      <c r="B3426">
        <v>0.495</v>
      </c>
    </row>
    <row r="3427" spans="1:2" x14ac:dyDescent="0.35">
      <c r="A3427" s="3">
        <v>42512.625</v>
      </c>
      <c r="B3427">
        <v>0.36199999999999999</v>
      </c>
    </row>
    <row r="3428" spans="1:2" x14ac:dyDescent="0.35">
      <c r="A3428" s="3">
        <v>42512.666666666664</v>
      </c>
      <c r="B3428">
        <v>0.20899999999999999</v>
      </c>
    </row>
    <row r="3429" spans="1:2" x14ac:dyDescent="0.35">
      <c r="A3429" s="3">
        <v>42512.708333333336</v>
      </c>
      <c r="B3429">
        <v>7.5999999999999998E-2</v>
      </c>
    </row>
    <row r="3430" spans="1:2" x14ac:dyDescent="0.35">
      <c r="A3430" s="3">
        <v>42512.75</v>
      </c>
      <c r="B3430">
        <v>5.0000000000000001E-3</v>
      </c>
    </row>
    <row r="3431" spans="1:2" x14ac:dyDescent="0.35">
      <c r="A3431" s="3">
        <v>42512.791666666664</v>
      </c>
      <c r="B3431">
        <v>0</v>
      </c>
    </row>
    <row r="3432" spans="1:2" x14ac:dyDescent="0.35">
      <c r="A3432" s="3">
        <v>42512.833333333336</v>
      </c>
      <c r="B3432">
        <v>0</v>
      </c>
    </row>
    <row r="3433" spans="1:2" x14ac:dyDescent="0.35">
      <c r="A3433" s="3">
        <v>42512.875</v>
      </c>
      <c r="B3433">
        <v>0</v>
      </c>
    </row>
    <row r="3434" spans="1:2" x14ac:dyDescent="0.35">
      <c r="A3434" s="3">
        <v>42512.916666666664</v>
      </c>
      <c r="B3434">
        <v>0</v>
      </c>
    </row>
    <row r="3435" spans="1:2" x14ac:dyDescent="0.35">
      <c r="A3435" s="3">
        <v>42512.958333333336</v>
      </c>
      <c r="B3435">
        <v>0</v>
      </c>
    </row>
    <row r="3436" spans="1:2" x14ac:dyDescent="0.35">
      <c r="A3436" s="3">
        <v>42513</v>
      </c>
      <c r="B3436">
        <v>0</v>
      </c>
    </row>
    <row r="3437" spans="1:2" x14ac:dyDescent="0.35">
      <c r="A3437" s="3">
        <v>42513.041666666664</v>
      </c>
      <c r="B3437">
        <v>0</v>
      </c>
    </row>
    <row r="3438" spans="1:2" x14ac:dyDescent="0.35">
      <c r="A3438" s="3">
        <v>42513.083333333336</v>
      </c>
      <c r="B3438">
        <v>0</v>
      </c>
    </row>
    <row r="3439" spans="1:2" x14ac:dyDescent="0.35">
      <c r="A3439" s="3">
        <v>42513.125</v>
      </c>
      <c r="B3439">
        <v>0</v>
      </c>
    </row>
    <row r="3440" spans="1:2" x14ac:dyDescent="0.35">
      <c r="A3440" s="3">
        <v>42513.166666666664</v>
      </c>
      <c r="B3440">
        <v>3.5999999999999997E-2</v>
      </c>
    </row>
    <row r="3441" spans="1:2" x14ac:dyDescent="0.35">
      <c r="A3441" s="3">
        <v>42513.208333333336</v>
      </c>
      <c r="B3441">
        <v>0.13900000000000001</v>
      </c>
    </row>
    <row r="3442" spans="1:2" x14ac:dyDescent="0.35">
      <c r="A3442" s="3">
        <v>42513.25</v>
      </c>
      <c r="B3442">
        <v>0.27600000000000002</v>
      </c>
    </row>
    <row r="3443" spans="1:2" x14ac:dyDescent="0.35">
      <c r="A3443" s="3">
        <v>42513.291666666664</v>
      </c>
      <c r="B3443">
        <v>0.40899999999999997</v>
      </c>
    </row>
    <row r="3444" spans="1:2" x14ac:dyDescent="0.35">
      <c r="A3444" s="3">
        <v>42513.333333333336</v>
      </c>
      <c r="B3444">
        <v>0.504</v>
      </c>
    </row>
    <row r="3445" spans="1:2" x14ac:dyDescent="0.35">
      <c r="A3445" s="3">
        <v>42513.375</v>
      </c>
      <c r="B3445">
        <v>0.55800000000000005</v>
      </c>
    </row>
    <row r="3446" spans="1:2" x14ac:dyDescent="0.35">
      <c r="A3446" s="3">
        <v>42513.416666666664</v>
      </c>
      <c r="B3446">
        <v>0.59099999999999997</v>
      </c>
    </row>
    <row r="3447" spans="1:2" x14ac:dyDescent="0.35">
      <c r="A3447" s="3">
        <v>42513.458333333336</v>
      </c>
      <c r="B3447">
        <v>0.59099999999999997</v>
      </c>
    </row>
    <row r="3448" spans="1:2" x14ac:dyDescent="0.35">
      <c r="A3448" s="3">
        <v>42513.5</v>
      </c>
      <c r="B3448">
        <v>0.56699999999999995</v>
      </c>
    </row>
    <row r="3449" spans="1:2" x14ac:dyDescent="0.35">
      <c r="A3449" s="3">
        <v>42513.541666666664</v>
      </c>
      <c r="B3449">
        <v>0.51200000000000001</v>
      </c>
    </row>
    <row r="3450" spans="1:2" x14ac:dyDescent="0.35">
      <c r="A3450" s="3">
        <v>42513.583333333336</v>
      </c>
      <c r="B3450">
        <v>0.42399999999999999</v>
      </c>
    </row>
    <row r="3451" spans="1:2" x14ac:dyDescent="0.35">
      <c r="A3451" s="3">
        <v>42513.625</v>
      </c>
      <c r="B3451">
        <v>0.307</v>
      </c>
    </row>
    <row r="3452" spans="1:2" x14ac:dyDescent="0.35">
      <c r="A3452" s="3">
        <v>42513.666666666664</v>
      </c>
      <c r="B3452">
        <v>0.17100000000000001</v>
      </c>
    </row>
    <row r="3453" spans="1:2" x14ac:dyDescent="0.35">
      <c r="A3453" s="3">
        <v>42513.708333333336</v>
      </c>
      <c r="B3453">
        <v>6.3E-2</v>
      </c>
    </row>
    <row r="3454" spans="1:2" x14ac:dyDescent="0.35">
      <c r="A3454" s="3">
        <v>42513.75</v>
      </c>
      <c r="B3454">
        <v>4.0000000000000001E-3</v>
      </c>
    </row>
    <row r="3455" spans="1:2" x14ac:dyDescent="0.35">
      <c r="A3455" s="3">
        <v>42513.791666666664</v>
      </c>
      <c r="B3455">
        <v>0</v>
      </c>
    </row>
    <row r="3456" spans="1:2" x14ac:dyDescent="0.35">
      <c r="A3456" s="3">
        <v>42513.833333333336</v>
      </c>
      <c r="B3456">
        <v>0</v>
      </c>
    </row>
    <row r="3457" spans="1:2" x14ac:dyDescent="0.35">
      <c r="A3457" s="3">
        <v>42513.875</v>
      </c>
      <c r="B3457">
        <v>0</v>
      </c>
    </row>
    <row r="3458" spans="1:2" x14ac:dyDescent="0.35">
      <c r="A3458" s="3">
        <v>42513.916666666664</v>
      </c>
      <c r="B3458">
        <v>0</v>
      </c>
    </row>
    <row r="3459" spans="1:2" x14ac:dyDescent="0.35">
      <c r="A3459" s="3">
        <v>42513.958333333336</v>
      </c>
      <c r="B3459">
        <v>0</v>
      </c>
    </row>
    <row r="3460" spans="1:2" x14ac:dyDescent="0.35">
      <c r="A3460" s="3">
        <v>42514</v>
      </c>
      <c r="B3460">
        <v>0</v>
      </c>
    </row>
    <row r="3461" spans="1:2" x14ac:dyDescent="0.35">
      <c r="A3461" s="3">
        <v>42514.041666666664</v>
      </c>
      <c r="B3461">
        <v>0</v>
      </c>
    </row>
    <row r="3462" spans="1:2" x14ac:dyDescent="0.35">
      <c r="A3462" s="3">
        <v>42514.083333333336</v>
      </c>
      <c r="B3462">
        <v>0</v>
      </c>
    </row>
    <row r="3463" spans="1:2" x14ac:dyDescent="0.35">
      <c r="A3463" s="3">
        <v>42514.125</v>
      </c>
      <c r="B3463">
        <v>0</v>
      </c>
    </row>
    <row r="3464" spans="1:2" x14ac:dyDescent="0.35">
      <c r="A3464" s="3">
        <v>42514.166666666664</v>
      </c>
      <c r="B3464">
        <v>3.6999999999999998E-2</v>
      </c>
    </row>
    <row r="3465" spans="1:2" x14ac:dyDescent="0.35">
      <c r="A3465" s="3">
        <v>42514.208333333336</v>
      </c>
      <c r="B3465">
        <v>0.14499999999999999</v>
      </c>
    </row>
    <row r="3466" spans="1:2" x14ac:dyDescent="0.35">
      <c r="A3466" s="3">
        <v>42514.25</v>
      </c>
      <c r="B3466">
        <v>0.29399999999999998</v>
      </c>
    </row>
    <row r="3467" spans="1:2" x14ac:dyDescent="0.35">
      <c r="A3467" s="3">
        <v>42514.291666666664</v>
      </c>
      <c r="B3467">
        <v>0.443</v>
      </c>
    </row>
    <row r="3468" spans="1:2" x14ac:dyDescent="0.35">
      <c r="A3468" s="3">
        <v>42514.333333333336</v>
      </c>
      <c r="B3468">
        <v>0.56399999999999995</v>
      </c>
    </row>
    <row r="3469" spans="1:2" x14ac:dyDescent="0.35">
      <c r="A3469" s="3">
        <v>42514.375</v>
      </c>
      <c r="B3469">
        <v>0.64900000000000002</v>
      </c>
    </row>
    <row r="3470" spans="1:2" x14ac:dyDescent="0.35">
      <c r="A3470" s="3">
        <v>42514.416666666664</v>
      </c>
      <c r="B3470">
        <v>0.69599999999999995</v>
      </c>
    </row>
    <row r="3471" spans="1:2" x14ac:dyDescent="0.35">
      <c r="A3471" s="3">
        <v>42514.458333333336</v>
      </c>
      <c r="B3471">
        <v>0.69899999999999995</v>
      </c>
    </row>
    <row r="3472" spans="1:2" x14ac:dyDescent="0.35">
      <c r="A3472" s="3">
        <v>42514.5</v>
      </c>
      <c r="B3472">
        <v>0.66100000000000003</v>
      </c>
    </row>
    <row r="3473" spans="1:2" x14ac:dyDescent="0.35">
      <c r="A3473" s="3">
        <v>42514.541666666664</v>
      </c>
      <c r="B3473">
        <v>0.59</v>
      </c>
    </row>
    <row r="3474" spans="1:2" x14ac:dyDescent="0.35">
      <c r="A3474" s="3">
        <v>42514.583333333336</v>
      </c>
      <c r="B3474">
        <v>0.48599999999999999</v>
      </c>
    </row>
    <row r="3475" spans="1:2" x14ac:dyDescent="0.35">
      <c r="A3475" s="3">
        <v>42514.625</v>
      </c>
      <c r="B3475">
        <v>0.34599999999999997</v>
      </c>
    </row>
    <row r="3476" spans="1:2" x14ac:dyDescent="0.35">
      <c r="A3476" s="3">
        <v>42514.666666666664</v>
      </c>
      <c r="B3476">
        <v>0.2</v>
      </c>
    </row>
    <row r="3477" spans="1:2" x14ac:dyDescent="0.35">
      <c r="A3477" s="3">
        <v>42514.708333333336</v>
      </c>
      <c r="B3477">
        <v>0.08</v>
      </c>
    </row>
    <row r="3478" spans="1:2" x14ac:dyDescent="0.35">
      <c r="A3478" s="3">
        <v>42514.75</v>
      </c>
      <c r="B3478">
        <v>7.0000000000000001E-3</v>
      </c>
    </row>
    <row r="3479" spans="1:2" x14ac:dyDescent="0.35">
      <c r="A3479" s="3">
        <v>42514.791666666664</v>
      </c>
      <c r="B3479">
        <v>0</v>
      </c>
    </row>
    <row r="3480" spans="1:2" x14ac:dyDescent="0.35">
      <c r="A3480" s="3">
        <v>42514.833333333336</v>
      </c>
      <c r="B3480">
        <v>0</v>
      </c>
    </row>
    <row r="3481" spans="1:2" x14ac:dyDescent="0.35">
      <c r="A3481" s="3">
        <v>42514.875</v>
      </c>
      <c r="B3481">
        <v>0</v>
      </c>
    </row>
    <row r="3482" spans="1:2" x14ac:dyDescent="0.35">
      <c r="A3482" s="3">
        <v>42514.916666666664</v>
      </c>
      <c r="B3482">
        <v>0</v>
      </c>
    </row>
    <row r="3483" spans="1:2" x14ac:dyDescent="0.35">
      <c r="A3483" s="3">
        <v>42514.958333333336</v>
      </c>
      <c r="B3483">
        <v>0</v>
      </c>
    </row>
    <row r="3484" spans="1:2" x14ac:dyDescent="0.35">
      <c r="A3484" s="3">
        <v>42515</v>
      </c>
      <c r="B3484">
        <v>0</v>
      </c>
    </row>
    <row r="3485" spans="1:2" x14ac:dyDescent="0.35">
      <c r="A3485" s="3">
        <v>42515.041666666664</v>
      </c>
      <c r="B3485">
        <v>0</v>
      </c>
    </row>
    <row r="3486" spans="1:2" x14ac:dyDescent="0.35">
      <c r="A3486" s="3">
        <v>42515.083333333336</v>
      </c>
      <c r="B3486">
        <v>0</v>
      </c>
    </row>
    <row r="3487" spans="1:2" x14ac:dyDescent="0.35">
      <c r="A3487" s="3">
        <v>42515.125</v>
      </c>
      <c r="B3487">
        <v>0</v>
      </c>
    </row>
    <row r="3488" spans="1:2" x14ac:dyDescent="0.35">
      <c r="A3488" s="3">
        <v>42515.166666666664</v>
      </c>
      <c r="B3488">
        <v>4.1000000000000002E-2</v>
      </c>
    </row>
    <row r="3489" spans="1:2" x14ac:dyDescent="0.35">
      <c r="A3489" s="3">
        <v>42515.208333333336</v>
      </c>
      <c r="B3489">
        <v>0.14699999999999999</v>
      </c>
    </row>
    <row r="3490" spans="1:2" x14ac:dyDescent="0.35">
      <c r="A3490" s="3">
        <v>42515.25</v>
      </c>
      <c r="B3490">
        <v>0.28000000000000003</v>
      </c>
    </row>
    <row r="3491" spans="1:2" x14ac:dyDescent="0.35">
      <c r="A3491" s="3">
        <v>42515.291666666664</v>
      </c>
      <c r="B3491">
        <v>0.40300000000000002</v>
      </c>
    </row>
    <row r="3492" spans="1:2" x14ac:dyDescent="0.35">
      <c r="A3492" s="3">
        <v>42515.333333333336</v>
      </c>
      <c r="B3492">
        <v>0.50700000000000001</v>
      </c>
    </row>
    <row r="3493" spans="1:2" x14ac:dyDescent="0.35">
      <c r="A3493" s="3">
        <v>42515.375</v>
      </c>
      <c r="B3493">
        <v>0.59599999999999997</v>
      </c>
    </row>
    <row r="3494" spans="1:2" x14ac:dyDescent="0.35">
      <c r="A3494" s="3">
        <v>42515.416666666664</v>
      </c>
      <c r="B3494">
        <v>0.65100000000000002</v>
      </c>
    </row>
    <row r="3495" spans="1:2" x14ac:dyDescent="0.35">
      <c r="A3495" s="3">
        <v>42515.458333333336</v>
      </c>
      <c r="B3495">
        <v>0.66400000000000003</v>
      </c>
    </row>
    <row r="3496" spans="1:2" x14ac:dyDescent="0.35">
      <c r="A3496" s="3">
        <v>42515.5</v>
      </c>
      <c r="B3496">
        <v>0.627</v>
      </c>
    </row>
    <row r="3497" spans="1:2" x14ac:dyDescent="0.35">
      <c r="A3497" s="3">
        <v>42515.541666666664</v>
      </c>
      <c r="B3497">
        <v>0.54700000000000004</v>
      </c>
    </row>
    <row r="3498" spans="1:2" x14ac:dyDescent="0.35">
      <c r="A3498" s="3">
        <v>42515.583333333336</v>
      </c>
      <c r="B3498">
        <v>0.44</v>
      </c>
    </row>
    <row r="3499" spans="1:2" x14ac:dyDescent="0.35">
      <c r="A3499" s="3">
        <v>42515.625</v>
      </c>
      <c r="B3499">
        <v>0.318</v>
      </c>
    </row>
    <row r="3500" spans="1:2" x14ac:dyDescent="0.35">
      <c r="A3500" s="3">
        <v>42515.666666666664</v>
      </c>
      <c r="B3500">
        <v>0.19</v>
      </c>
    </row>
    <row r="3501" spans="1:2" x14ac:dyDescent="0.35">
      <c r="A3501" s="3">
        <v>42515.708333333336</v>
      </c>
      <c r="B3501">
        <v>7.5999999999999998E-2</v>
      </c>
    </row>
    <row r="3502" spans="1:2" x14ac:dyDescent="0.35">
      <c r="A3502" s="3">
        <v>42515.75</v>
      </c>
      <c r="B3502">
        <v>7.0000000000000001E-3</v>
      </c>
    </row>
    <row r="3503" spans="1:2" x14ac:dyDescent="0.35">
      <c r="A3503" s="3">
        <v>42515.791666666664</v>
      </c>
      <c r="B3503">
        <v>0</v>
      </c>
    </row>
    <row r="3504" spans="1:2" x14ac:dyDescent="0.35">
      <c r="A3504" s="3">
        <v>42515.833333333336</v>
      </c>
      <c r="B3504">
        <v>0</v>
      </c>
    </row>
    <row r="3505" spans="1:2" x14ac:dyDescent="0.35">
      <c r="A3505" s="3">
        <v>42515.875</v>
      </c>
      <c r="B3505">
        <v>0</v>
      </c>
    </row>
    <row r="3506" spans="1:2" x14ac:dyDescent="0.35">
      <c r="A3506" s="3">
        <v>42515.916666666664</v>
      </c>
      <c r="B3506">
        <v>0</v>
      </c>
    </row>
    <row r="3507" spans="1:2" x14ac:dyDescent="0.35">
      <c r="A3507" s="3">
        <v>42515.958333333336</v>
      </c>
      <c r="B3507">
        <v>0</v>
      </c>
    </row>
    <row r="3508" spans="1:2" x14ac:dyDescent="0.35">
      <c r="A3508" s="3">
        <v>42516</v>
      </c>
      <c r="B3508">
        <v>0</v>
      </c>
    </row>
    <row r="3509" spans="1:2" x14ac:dyDescent="0.35">
      <c r="A3509" s="3">
        <v>42516.041666666664</v>
      </c>
      <c r="B3509">
        <v>0</v>
      </c>
    </row>
    <row r="3510" spans="1:2" x14ac:dyDescent="0.35">
      <c r="A3510" s="3">
        <v>42516.083333333336</v>
      </c>
      <c r="B3510">
        <v>0</v>
      </c>
    </row>
    <row r="3511" spans="1:2" x14ac:dyDescent="0.35">
      <c r="A3511" s="3">
        <v>42516.125</v>
      </c>
      <c r="B3511">
        <v>0</v>
      </c>
    </row>
    <row r="3512" spans="1:2" x14ac:dyDescent="0.35">
      <c r="A3512" s="3">
        <v>42516.166666666664</v>
      </c>
      <c r="B3512">
        <v>4.2000000000000003E-2</v>
      </c>
    </row>
    <row r="3513" spans="1:2" x14ac:dyDescent="0.35">
      <c r="A3513" s="3">
        <v>42516.208333333336</v>
      </c>
      <c r="B3513">
        <v>0.151</v>
      </c>
    </row>
    <row r="3514" spans="1:2" x14ac:dyDescent="0.35">
      <c r="A3514" s="3">
        <v>42516.25</v>
      </c>
      <c r="B3514">
        <v>0.28299999999999997</v>
      </c>
    </row>
    <row r="3515" spans="1:2" x14ac:dyDescent="0.35">
      <c r="A3515" s="3">
        <v>42516.291666666664</v>
      </c>
      <c r="B3515">
        <v>0.40200000000000002</v>
      </c>
    </row>
    <row r="3516" spans="1:2" x14ac:dyDescent="0.35">
      <c r="A3516" s="3">
        <v>42516.333333333336</v>
      </c>
      <c r="B3516">
        <v>0.48699999999999999</v>
      </c>
    </row>
    <row r="3517" spans="1:2" x14ac:dyDescent="0.35">
      <c r="A3517" s="3">
        <v>42516.375</v>
      </c>
      <c r="B3517">
        <v>0.55900000000000005</v>
      </c>
    </row>
    <row r="3518" spans="1:2" x14ac:dyDescent="0.35">
      <c r="A3518" s="3">
        <v>42516.416666666664</v>
      </c>
      <c r="B3518">
        <v>0.60599999999999998</v>
      </c>
    </row>
    <row r="3519" spans="1:2" x14ac:dyDescent="0.35">
      <c r="A3519" s="3">
        <v>42516.458333333336</v>
      </c>
      <c r="B3519">
        <v>0.622</v>
      </c>
    </row>
    <row r="3520" spans="1:2" x14ac:dyDescent="0.35">
      <c r="A3520" s="3">
        <v>42516.5</v>
      </c>
      <c r="B3520">
        <v>0.59799999999999998</v>
      </c>
    </row>
    <row r="3521" spans="1:2" x14ac:dyDescent="0.35">
      <c r="A3521" s="3">
        <v>42516.541666666664</v>
      </c>
      <c r="B3521">
        <v>0.53600000000000003</v>
      </c>
    </row>
    <row r="3522" spans="1:2" x14ac:dyDescent="0.35">
      <c r="A3522" s="3">
        <v>42516.583333333336</v>
      </c>
      <c r="B3522">
        <v>0.435</v>
      </c>
    </row>
    <row r="3523" spans="1:2" x14ac:dyDescent="0.35">
      <c r="A3523" s="3">
        <v>42516.625</v>
      </c>
      <c r="B3523">
        <v>0.30499999999999999</v>
      </c>
    </row>
    <row r="3524" spans="1:2" x14ac:dyDescent="0.35">
      <c r="A3524" s="3">
        <v>42516.666666666664</v>
      </c>
      <c r="B3524">
        <v>0.17499999999999999</v>
      </c>
    </row>
    <row r="3525" spans="1:2" x14ac:dyDescent="0.35">
      <c r="A3525" s="3">
        <v>42516.708333333336</v>
      </c>
      <c r="B3525">
        <v>6.6000000000000003E-2</v>
      </c>
    </row>
    <row r="3526" spans="1:2" x14ac:dyDescent="0.35">
      <c r="A3526" s="3">
        <v>42516.75</v>
      </c>
      <c r="B3526">
        <v>5.0000000000000001E-3</v>
      </c>
    </row>
    <row r="3527" spans="1:2" x14ac:dyDescent="0.35">
      <c r="A3527" s="3">
        <v>42516.791666666664</v>
      </c>
      <c r="B3527">
        <v>0</v>
      </c>
    </row>
    <row r="3528" spans="1:2" x14ac:dyDescent="0.35">
      <c r="A3528" s="3">
        <v>42516.833333333336</v>
      </c>
      <c r="B3528">
        <v>0</v>
      </c>
    </row>
    <row r="3529" spans="1:2" x14ac:dyDescent="0.35">
      <c r="A3529" s="3">
        <v>42516.875</v>
      </c>
      <c r="B3529">
        <v>0</v>
      </c>
    </row>
    <row r="3530" spans="1:2" x14ac:dyDescent="0.35">
      <c r="A3530" s="3">
        <v>42516.916666666664</v>
      </c>
      <c r="B3530">
        <v>0</v>
      </c>
    </row>
    <row r="3531" spans="1:2" x14ac:dyDescent="0.35">
      <c r="A3531" s="3">
        <v>42516.958333333336</v>
      </c>
      <c r="B3531">
        <v>0</v>
      </c>
    </row>
    <row r="3532" spans="1:2" x14ac:dyDescent="0.35">
      <c r="A3532" s="3">
        <v>42517</v>
      </c>
      <c r="B3532">
        <v>0</v>
      </c>
    </row>
    <row r="3533" spans="1:2" x14ac:dyDescent="0.35">
      <c r="A3533" s="3">
        <v>42517.041666666664</v>
      </c>
      <c r="B3533">
        <v>0</v>
      </c>
    </row>
    <row r="3534" spans="1:2" x14ac:dyDescent="0.35">
      <c r="A3534" s="3">
        <v>42517.083333333336</v>
      </c>
      <c r="B3534">
        <v>0</v>
      </c>
    </row>
    <row r="3535" spans="1:2" x14ac:dyDescent="0.35">
      <c r="A3535" s="3">
        <v>42517.125</v>
      </c>
      <c r="B3535">
        <v>0</v>
      </c>
    </row>
    <row r="3536" spans="1:2" x14ac:dyDescent="0.35">
      <c r="A3536" s="3">
        <v>42517.166666666664</v>
      </c>
      <c r="B3536">
        <v>3.5000000000000003E-2</v>
      </c>
    </row>
    <row r="3537" spans="1:2" x14ac:dyDescent="0.35">
      <c r="A3537" s="3">
        <v>42517.208333333336</v>
      </c>
      <c r="B3537">
        <v>0.13300000000000001</v>
      </c>
    </row>
    <row r="3538" spans="1:2" x14ac:dyDescent="0.35">
      <c r="A3538" s="3">
        <v>42517.25</v>
      </c>
      <c r="B3538">
        <v>0.26900000000000002</v>
      </c>
    </row>
    <row r="3539" spans="1:2" x14ac:dyDescent="0.35">
      <c r="A3539" s="3">
        <v>42517.291666666664</v>
      </c>
      <c r="B3539">
        <v>0.41499999999999998</v>
      </c>
    </row>
    <row r="3540" spans="1:2" x14ac:dyDescent="0.35">
      <c r="A3540" s="3">
        <v>42517.333333333336</v>
      </c>
      <c r="B3540">
        <v>0.53300000000000003</v>
      </c>
    </row>
    <row r="3541" spans="1:2" x14ac:dyDescent="0.35">
      <c r="A3541" s="3">
        <v>42517.375</v>
      </c>
      <c r="B3541">
        <v>0.61399999999999999</v>
      </c>
    </row>
    <row r="3542" spans="1:2" x14ac:dyDescent="0.35">
      <c r="A3542" s="3">
        <v>42517.416666666664</v>
      </c>
      <c r="B3542">
        <v>0.65400000000000003</v>
      </c>
    </row>
    <row r="3543" spans="1:2" x14ac:dyDescent="0.35">
      <c r="A3543" s="3">
        <v>42517.458333333336</v>
      </c>
      <c r="B3543">
        <v>0.65500000000000003</v>
      </c>
    </row>
    <row r="3544" spans="1:2" x14ac:dyDescent="0.35">
      <c r="A3544" s="3">
        <v>42517.5</v>
      </c>
      <c r="B3544">
        <v>0.624</v>
      </c>
    </row>
    <row r="3545" spans="1:2" x14ac:dyDescent="0.35">
      <c r="A3545" s="3">
        <v>42517.541666666664</v>
      </c>
      <c r="B3545">
        <v>0.55900000000000005</v>
      </c>
    </row>
    <row r="3546" spans="1:2" x14ac:dyDescent="0.35">
      <c r="A3546" s="3">
        <v>42517.583333333336</v>
      </c>
      <c r="B3546">
        <v>0.45600000000000002</v>
      </c>
    </row>
    <row r="3547" spans="1:2" x14ac:dyDescent="0.35">
      <c r="A3547" s="3">
        <v>42517.625</v>
      </c>
      <c r="B3547">
        <v>0.32500000000000001</v>
      </c>
    </row>
    <row r="3548" spans="1:2" x14ac:dyDescent="0.35">
      <c r="A3548" s="3">
        <v>42517.666666666664</v>
      </c>
      <c r="B3548">
        <v>0.192</v>
      </c>
    </row>
    <row r="3549" spans="1:2" x14ac:dyDescent="0.35">
      <c r="A3549" s="3">
        <v>42517.708333333336</v>
      </c>
      <c r="B3549">
        <v>7.5999999999999998E-2</v>
      </c>
    </row>
    <row r="3550" spans="1:2" x14ac:dyDescent="0.35">
      <c r="A3550" s="3">
        <v>42517.75</v>
      </c>
      <c r="B3550">
        <v>7.0000000000000001E-3</v>
      </c>
    </row>
    <row r="3551" spans="1:2" x14ac:dyDescent="0.35">
      <c r="A3551" s="3">
        <v>42517.791666666664</v>
      </c>
      <c r="B3551">
        <v>0</v>
      </c>
    </row>
    <row r="3552" spans="1:2" x14ac:dyDescent="0.35">
      <c r="A3552" s="3">
        <v>42517.833333333336</v>
      </c>
      <c r="B3552">
        <v>0</v>
      </c>
    </row>
    <row r="3553" spans="1:2" x14ac:dyDescent="0.35">
      <c r="A3553" s="3">
        <v>42517.875</v>
      </c>
      <c r="B3553">
        <v>0</v>
      </c>
    </row>
    <row r="3554" spans="1:2" x14ac:dyDescent="0.35">
      <c r="A3554" s="3">
        <v>42517.916666666664</v>
      </c>
      <c r="B3554">
        <v>0</v>
      </c>
    </row>
    <row r="3555" spans="1:2" x14ac:dyDescent="0.35">
      <c r="A3555" s="3">
        <v>42517.958333333336</v>
      </c>
      <c r="B3555">
        <v>0</v>
      </c>
    </row>
    <row r="3556" spans="1:2" x14ac:dyDescent="0.35">
      <c r="A3556" s="3">
        <v>42518</v>
      </c>
      <c r="B3556">
        <v>0</v>
      </c>
    </row>
    <row r="3557" spans="1:2" x14ac:dyDescent="0.35">
      <c r="A3557" s="3">
        <v>42518.041666666664</v>
      </c>
      <c r="B3557">
        <v>0</v>
      </c>
    </row>
    <row r="3558" spans="1:2" x14ac:dyDescent="0.35">
      <c r="A3558" s="3">
        <v>42518.083333333336</v>
      </c>
      <c r="B3558">
        <v>0</v>
      </c>
    </row>
    <row r="3559" spans="1:2" x14ac:dyDescent="0.35">
      <c r="A3559" s="3">
        <v>42518.125</v>
      </c>
      <c r="B3559">
        <v>0</v>
      </c>
    </row>
    <row r="3560" spans="1:2" x14ac:dyDescent="0.35">
      <c r="A3560" s="3">
        <v>42518.166666666664</v>
      </c>
      <c r="B3560">
        <v>3.9E-2</v>
      </c>
    </row>
    <row r="3561" spans="1:2" x14ac:dyDescent="0.35">
      <c r="A3561" s="3">
        <v>42518.208333333336</v>
      </c>
      <c r="B3561">
        <v>0.14000000000000001</v>
      </c>
    </row>
    <row r="3562" spans="1:2" x14ac:dyDescent="0.35">
      <c r="A3562" s="3">
        <v>42518.25</v>
      </c>
      <c r="B3562">
        <v>0.28000000000000003</v>
      </c>
    </row>
    <row r="3563" spans="1:2" x14ac:dyDescent="0.35">
      <c r="A3563" s="3">
        <v>42518.291666666664</v>
      </c>
      <c r="B3563">
        <v>0.42499999999999999</v>
      </c>
    </row>
    <row r="3564" spans="1:2" x14ac:dyDescent="0.35">
      <c r="A3564" s="3">
        <v>42518.333333333336</v>
      </c>
      <c r="B3564">
        <v>0.54</v>
      </c>
    </row>
    <row r="3565" spans="1:2" x14ac:dyDescent="0.35">
      <c r="A3565" s="3">
        <v>42518.375</v>
      </c>
      <c r="B3565">
        <v>0.60799999999999998</v>
      </c>
    </row>
    <row r="3566" spans="1:2" x14ac:dyDescent="0.35">
      <c r="A3566" s="3">
        <v>42518.416666666664</v>
      </c>
      <c r="B3566">
        <v>0.63800000000000001</v>
      </c>
    </row>
    <row r="3567" spans="1:2" x14ac:dyDescent="0.35">
      <c r="A3567" s="3">
        <v>42518.458333333336</v>
      </c>
      <c r="B3567">
        <v>0.63200000000000001</v>
      </c>
    </row>
    <row r="3568" spans="1:2" x14ac:dyDescent="0.35">
      <c r="A3568" s="3">
        <v>42518.5</v>
      </c>
      <c r="B3568">
        <v>0.59399999999999997</v>
      </c>
    </row>
    <row r="3569" spans="1:2" x14ac:dyDescent="0.35">
      <c r="A3569" s="3">
        <v>42518.541666666664</v>
      </c>
      <c r="B3569">
        <v>0.52700000000000002</v>
      </c>
    </row>
    <row r="3570" spans="1:2" x14ac:dyDescent="0.35">
      <c r="A3570" s="3">
        <v>42518.583333333336</v>
      </c>
      <c r="B3570">
        <v>0.42399999999999999</v>
      </c>
    </row>
    <row r="3571" spans="1:2" x14ac:dyDescent="0.35">
      <c r="A3571" s="3">
        <v>42518.625</v>
      </c>
      <c r="B3571">
        <v>0.29699999999999999</v>
      </c>
    </row>
    <row r="3572" spans="1:2" x14ac:dyDescent="0.35">
      <c r="A3572" s="3">
        <v>42518.666666666664</v>
      </c>
      <c r="B3572">
        <v>0.157</v>
      </c>
    </row>
    <row r="3573" spans="1:2" x14ac:dyDescent="0.35">
      <c r="A3573" s="3">
        <v>42518.708333333336</v>
      </c>
      <c r="B3573">
        <v>5.6000000000000001E-2</v>
      </c>
    </row>
    <row r="3574" spans="1:2" x14ac:dyDescent="0.35">
      <c r="A3574" s="3">
        <v>42518.75</v>
      </c>
      <c r="B3574">
        <v>5.0000000000000001E-3</v>
      </c>
    </row>
    <row r="3575" spans="1:2" x14ac:dyDescent="0.35">
      <c r="A3575" s="3">
        <v>42518.791666666664</v>
      </c>
      <c r="B3575">
        <v>0</v>
      </c>
    </row>
    <row r="3576" spans="1:2" x14ac:dyDescent="0.35">
      <c r="A3576" s="3">
        <v>42518.833333333336</v>
      </c>
      <c r="B3576">
        <v>0</v>
      </c>
    </row>
    <row r="3577" spans="1:2" x14ac:dyDescent="0.35">
      <c r="A3577" s="3">
        <v>42518.875</v>
      </c>
      <c r="B3577">
        <v>0</v>
      </c>
    </row>
    <row r="3578" spans="1:2" x14ac:dyDescent="0.35">
      <c r="A3578" s="3">
        <v>42518.916666666664</v>
      </c>
      <c r="B3578">
        <v>0</v>
      </c>
    </row>
    <row r="3579" spans="1:2" x14ac:dyDescent="0.35">
      <c r="A3579" s="3">
        <v>42518.958333333336</v>
      </c>
      <c r="B3579">
        <v>0</v>
      </c>
    </row>
    <row r="3580" spans="1:2" x14ac:dyDescent="0.35">
      <c r="A3580" s="3">
        <v>42519</v>
      </c>
      <c r="B3580">
        <v>0</v>
      </c>
    </row>
    <row r="3581" spans="1:2" x14ac:dyDescent="0.35">
      <c r="A3581" s="3">
        <v>42519.041666666664</v>
      </c>
      <c r="B3581">
        <v>0</v>
      </c>
    </row>
    <row r="3582" spans="1:2" x14ac:dyDescent="0.35">
      <c r="A3582" s="3">
        <v>42519.083333333336</v>
      </c>
      <c r="B3582">
        <v>0</v>
      </c>
    </row>
    <row r="3583" spans="1:2" x14ac:dyDescent="0.35">
      <c r="A3583" s="3">
        <v>42519.125</v>
      </c>
      <c r="B3583">
        <v>0</v>
      </c>
    </row>
    <row r="3584" spans="1:2" x14ac:dyDescent="0.35">
      <c r="A3584" s="3">
        <v>42519.166666666664</v>
      </c>
      <c r="B3584">
        <v>2.5000000000000001E-2</v>
      </c>
    </row>
    <row r="3585" spans="1:2" x14ac:dyDescent="0.35">
      <c r="A3585" s="3">
        <v>42519.208333333336</v>
      </c>
      <c r="B3585">
        <v>0.1</v>
      </c>
    </row>
    <row r="3586" spans="1:2" x14ac:dyDescent="0.35">
      <c r="A3586" s="3">
        <v>42519.25</v>
      </c>
      <c r="B3586">
        <v>0.214</v>
      </c>
    </row>
    <row r="3587" spans="1:2" x14ac:dyDescent="0.35">
      <c r="A3587" s="3">
        <v>42519.291666666664</v>
      </c>
      <c r="B3587">
        <v>0.311</v>
      </c>
    </row>
    <row r="3588" spans="1:2" x14ac:dyDescent="0.35">
      <c r="A3588" s="3">
        <v>42519.333333333336</v>
      </c>
      <c r="B3588">
        <v>0.34100000000000003</v>
      </c>
    </row>
    <row r="3589" spans="1:2" x14ac:dyDescent="0.35">
      <c r="A3589" s="3">
        <v>42519.375</v>
      </c>
      <c r="B3589">
        <v>0.372</v>
      </c>
    </row>
    <row r="3590" spans="1:2" x14ac:dyDescent="0.35">
      <c r="A3590" s="3">
        <v>42519.416666666664</v>
      </c>
      <c r="B3590">
        <v>0.42</v>
      </c>
    </row>
    <row r="3591" spans="1:2" x14ac:dyDescent="0.35">
      <c r="A3591" s="3">
        <v>42519.458333333336</v>
      </c>
      <c r="B3591">
        <v>0.443</v>
      </c>
    </row>
    <row r="3592" spans="1:2" x14ac:dyDescent="0.35">
      <c r="A3592" s="3">
        <v>42519.5</v>
      </c>
      <c r="B3592">
        <v>0.42599999999999999</v>
      </c>
    </row>
    <row r="3593" spans="1:2" x14ac:dyDescent="0.35">
      <c r="A3593" s="3">
        <v>42519.541666666664</v>
      </c>
      <c r="B3593">
        <v>0.38900000000000001</v>
      </c>
    </row>
    <row r="3594" spans="1:2" x14ac:dyDescent="0.35">
      <c r="A3594" s="3">
        <v>42519.583333333336</v>
      </c>
      <c r="B3594">
        <v>0.32900000000000001</v>
      </c>
    </row>
    <row r="3595" spans="1:2" x14ac:dyDescent="0.35">
      <c r="A3595" s="3">
        <v>42519.625</v>
      </c>
      <c r="B3595">
        <v>0.249</v>
      </c>
    </row>
    <row r="3596" spans="1:2" x14ac:dyDescent="0.35">
      <c r="A3596" s="3">
        <v>42519.666666666664</v>
      </c>
      <c r="B3596">
        <v>0.152</v>
      </c>
    </row>
    <row r="3597" spans="1:2" x14ac:dyDescent="0.35">
      <c r="A3597" s="3">
        <v>42519.708333333336</v>
      </c>
      <c r="B3597">
        <v>0.06</v>
      </c>
    </row>
    <row r="3598" spans="1:2" x14ac:dyDescent="0.35">
      <c r="A3598" s="3">
        <v>42519.75</v>
      </c>
      <c r="B3598">
        <v>5.0000000000000001E-3</v>
      </c>
    </row>
    <row r="3599" spans="1:2" x14ac:dyDescent="0.35">
      <c r="A3599" s="3">
        <v>42519.791666666664</v>
      </c>
      <c r="B3599">
        <v>0</v>
      </c>
    </row>
    <row r="3600" spans="1:2" x14ac:dyDescent="0.35">
      <c r="A3600" s="3">
        <v>42519.833333333336</v>
      </c>
      <c r="B3600">
        <v>0</v>
      </c>
    </row>
    <row r="3601" spans="1:2" x14ac:dyDescent="0.35">
      <c r="A3601" s="3">
        <v>42519.875</v>
      </c>
      <c r="B3601">
        <v>0</v>
      </c>
    </row>
    <row r="3602" spans="1:2" x14ac:dyDescent="0.35">
      <c r="A3602" s="3">
        <v>42519.916666666664</v>
      </c>
      <c r="B3602">
        <v>0</v>
      </c>
    </row>
    <row r="3603" spans="1:2" x14ac:dyDescent="0.35">
      <c r="A3603" s="3">
        <v>42519.958333333336</v>
      </c>
      <c r="B3603">
        <v>0</v>
      </c>
    </row>
    <row r="3604" spans="1:2" x14ac:dyDescent="0.35">
      <c r="A3604" s="3">
        <v>42520</v>
      </c>
      <c r="B3604">
        <v>0</v>
      </c>
    </row>
    <row r="3605" spans="1:2" x14ac:dyDescent="0.35">
      <c r="A3605" s="3">
        <v>42520.041666666664</v>
      </c>
      <c r="B3605">
        <v>0</v>
      </c>
    </row>
    <row r="3606" spans="1:2" x14ac:dyDescent="0.35">
      <c r="A3606" s="3">
        <v>42520.083333333336</v>
      </c>
      <c r="B3606">
        <v>0</v>
      </c>
    </row>
    <row r="3607" spans="1:2" x14ac:dyDescent="0.35">
      <c r="A3607" s="3">
        <v>42520.125</v>
      </c>
      <c r="B3607">
        <v>0</v>
      </c>
    </row>
    <row r="3608" spans="1:2" x14ac:dyDescent="0.35">
      <c r="A3608" s="3">
        <v>42520.166666666664</v>
      </c>
      <c r="B3608">
        <v>3.5999999999999997E-2</v>
      </c>
    </row>
    <row r="3609" spans="1:2" x14ac:dyDescent="0.35">
      <c r="A3609" s="3">
        <v>42520.208333333336</v>
      </c>
      <c r="B3609">
        <v>0.13600000000000001</v>
      </c>
    </row>
    <row r="3610" spans="1:2" x14ac:dyDescent="0.35">
      <c r="A3610" s="3">
        <v>42520.25</v>
      </c>
      <c r="B3610">
        <v>0.26700000000000002</v>
      </c>
    </row>
    <row r="3611" spans="1:2" x14ac:dyDescent="0.35">
      <c r="A3611" s="3">
        <v>42520.291666666664</v>
      </c>
      <c r="B3611">
        <v>0.39700000000000002</v>
      </c>
    </row>
    <row r="3612" spans="1:2" x14ac:dyDescent="0.35">
      <c r="A3612" s="3">
        <v>42520.333333333336</v>
      </c>
      <c r="B3612">
        <v>0.502</v>
      </c>
    </row>
    <row r="3613" spans="1:2" x14ac:dyDescent="0.35">
      <c r="A3613" s="3">
        <v>42520.375</v>
      </c>
      <c r="B3613">
        <v>0.57399999999999995</v>
      </c>
    </row>
    <row r="3614" spans="1:2" x14ac:dyDescent="0.35">
      <c r="A3614" s="3">
        <v>42520.416666666664</v>
      </c>
      <c r="B3614">
        <v>0.60699999999999998</v>
      </c>
    </row>
    <row r="3615" spans="1:2" x14ac:dyDescent="0.35">
      <c r="A3615" s="3">
        <v>42520.458333333336</v>
      </c>
      <c r="B3615">
        <v>0.60899999999999999</v>
      </c>
    </row>
    <row r="3616" spans="1:2" x14ac:dyDescent="0.35">
      <c r="A3616" s="3">
        <v>42520.5</v>
      </c>
      <c r="B3616">
        <v>0.57399999999999995</v>
      </c>
    </row>
    <row r="3617" spans="1:2" x14ac:dyDescent="0.35">
      <c r="A3617" s="3">
        <v>42520.541666666664</v>
      </c>
      <c r="B3617">
        <v>0.51</v>
      </c>
    </row>
    <row r="3618" spans="1:2" x14ac:dyDescent="0.35">
      <c r="A3618" s="3">
        <v>42520.583333333336</v>
      </c>
      <c r="B3618">
        <v>0.42299999999999999</v>
      </c>
    </row>
    <row r="3619" spans="1:2" x14ac:dyDescent="0.35">
      <c r="A3619" s="3">
        <v>42520.625</v>
      </c>
      <c r="B3619">
        <v>0.31</v>
      </c>
    </row>
    <row r="3620" spans="1:2" x14ac:dyDescent="0.35">
      <c r="A3620" s="3">
        <v>42520.666666666664</v>
      </c>
      <c r="B3620">
        <v>0.182</v>
      </c>
    </row>
    <row r="3621" spans="1:2" x14ac:dyDescent="0.35">
      <c r="A3621" s="3">
        <v>42520.708333333336</v>
      </c>
      <c r="B3621">
        <v>7.0000000000000007E-2</v>
      </c>
    </row>
    <row r="3622" spans="1:2" x14ac:dyDescent="0.35">
      <c r="A3622" s="3">
        <v>42520.75</v>
      </c>
      <c r="B3622">
        <v>6.0000000000000001E-3</v>
      </c>
    </row>
    <row r="3623" spans="1:2" x14ac:dyDescent="0.35">
      <c r="A3623" s="3">
        <v>42520.791666666664</v>
      </c>
      <c r="B3623">
        <v>0</v>
      </c>
    </row>
    <row r="3624" spans="1:2" x14ac:dyDescent="0.35">
      <c r="A3624" s="3">
        <v>42520.833333333336</v>
      </c>
      <c r="B3624">
        <v>0</v>
      </c>
    </row>
    <row r="3625" spans="1:2" x14ac:dyDescent="0.35">
      <c r="A3625" s="3">
        <v>42520.875</v>
      </c>
      <c r="B3625">
        <v>0</v>
      </c>
    </row>
    <row r="3626" spans="1:2" x14ac:dyDescent="0.35">
      <c r="A3626" s="3">
        <v>42520.916666666664</v>
      </c>
      <c r="B3626">
        <v>0</v>
      </c>
    </row>
    <row r="3627" spans="1:2" x14ac:dyDescent="0.35">
      <c r="A3627" s="3">
        <v>42520.958333333336</v>
      </c>
      <c r="B3627">
        <v>0</v>
      </c>
    </row>
    <row r="3628" spans="1:2" x14ac:dyDescent="0.35">
      <c r="A3628" s="3">
        <v>42521</v>
      </c>
      <c r="B3628">
        <v>0</v>
      </c>
    </row>
    <row r="3629" spans="1:2" x14ac:dyDescent="0.35">
      <c r="A3629" s="3">
        <v>42521.041666666664</v>
      </c>
      <c r="B3629">
        <v>0</v>
      </c>
    </row>
    <row r="3630" spans="1:2" x14ac:dyDescent="0.35">
      <c r="A3630" s="3">
        <v>42521.083333333336</v>
      </c>
      <c r="B3630">
        <v>0</v>
      </c>
    </row>
    <row r="3631" spans="1:2" x14ac:dyDescent="0.35">
      <c r="A3631" s="3">
        <v>42521.125</v>
      </c>
      <c r="B3631">
        <v>0</v>
      </c>
    </row>
    <row r="3632" spans="1:2" x14ac:dyDescent="0.35">
      <c r="A3632" s="3">
        <v>42521.166666666664</v>
      </c>
      <c r="B3632">
        <v>4.2000000000000003E-2</v>
      </c>
    </row>
    <row r="3633" spans="1:2" x14ac:dyDescent="0.35">
      <c r="A3633" s="3">
        <v>42521.208333333336</v>
      </c>
      <c r="B3633">
        <v>0.14599999999999999</v>
      </c>
    </row>
    <row r="3634" spans="1:2" x14ac:dyDescent="0.35">
      <c r="A3634" s="3">
        <v>42521.25</v>
      </c>
      <c r="B3634">
        <v>0.28299999999999997</v>
      </c>
    </row>
    <row r="3635" spans="1:2" x14ac:dyDescent="0.35">
      <c r="A3635" s="3">
        <v>42521.291666666664</v>
      </c>
      <c r="B3635">
        <v>0.40600000000000003</v>
      </c>
    </row>
    <row r="3636" spans="1:2" x14ac:dyDescent="0.35">
      <c r="A3636" s="3">
        <v>42521.333333333336</v>
      </c>
      <c r="B3636">
        <v>0.50600000000000001</v>
      </c>
    </row>
    <row r="3637" spans="1:2" x14ac:dyDescent="0.35">
      <c r="A3637" s="3">
        <v>42521.375</v>
      </c>
      <c r="B3637">
        <v>0.56100000000000005</v>
      </c>
    </row>
    <row r="3638" spans="1:2" x14ac:dyDescent="0.35">
      <c r="A3638" s="3">
        <v>42521.416666666664</v>
      </c>
      <c r="B3638">
        <v>0.58199999999999996</v>
      </c>
    </row>
    <row r="3639" spans="1:2" x14ac:dyDescent="0.35">
      <c r="A3639" s="3">
        <v>42521.458333333336</v>
      </c>
      <c r="B3639">
        <v>0.57699999999999996</v>
      </c>
    </row>
    <row r="3640" spans="1:2" x14ac:dyDescent="0.35">
      <c r="A3640" s="3">
        <v>42521.5</v>
      </c>
      <c r="B3640">
        <v>0.52600000000000002</v>
      </c>
    </row>
    <row r="3641" spans="1:2" x14ac:dyDescent="0.35">
      <c r="A3641" s="3">
        <v>42521.541666666664</v>
      </c>
      <c r="B3641">
        <v>0.45400000000000001</v>
      </c>
    </row>
    <row r="3642" spans="1:2" x14ac:dyDescent="0.35">
      <c r="A3642" s="3">
        <v>42521.583333333336</v>
      </c>
      <c r="B3642">
        <v>0.36099999999999999</v>
      </c>
    </row>
    <row r="3643" spans="1:2" x14ac:dyDescent="0.35">
      <c r="A3643" s="3">
        <v>42521.625</v>
      </c>
      <c r="B3643">
        <v>0.253</v>
      </c>
    </row>
    <row r="3644" spans="1:2" x14ac:dyDescent="0.35">
      <c r="A3644" s="3">
        <v>42521.666666666664</v>
      </c>
      <c r="B3644">
        <v>0.13300000000000001</v>
      </c>
    </row>
    <row r="3645" spans="1:2" x14ac:dyDescent="0.35">
      <c r="A3645" s="3">
        <v>42521.708333333336</v>
      </c>
      <c r="B3645">
        <v>4.8000000000000001E-2</v>
      </c>
    </row>
    <row r="3646" spans="1:2" x14ac:dyDescent="0.35">
      <c r="A3646" s="3">
        <v>42521.75</v>
      </c>
      <c r="B3646">
        <v>4.0000000000000001E-3</v>
      </c>
    </row>
    <row r="3647" spans="1:2" x14ac:dyDescent="0.35">
      <c r="A3647" s="3">
        <v>42521.791666666664</v>
      </c>
      <c r="B3647">
        <v>0</v>
      </c>
    </row>
    <row r="3648" spans="1:2" x14ac:dyDescent="0.35">
      <c r="A3648" s="3">
        <v>42521.833333333336</v>
      </c>
      <c r="B3648">
        <v>0</v>
      </c>
    </row>
    <row r="3649" spans="1:2" x14ac:dyDescent="0.35">
      <c r="A3649" s="3">
        <v>42521.875</v>
      </c>
      <c r="B3649">
        <v>0</v>
      </c>
    </row>
    <row r="3650" spans="1:2" x14ac:dyDescent="0.35">
      <c r="A3650" s="3">
        <v>42521.916666666664</v>
      </c>
      <c r="B3650">
        <v>0</v>
      </c>
    </row>
    <row r="3651" spans="1:2" x14ac:dyDescent="0.35">
      <c r="A3651" s="3">
        <v>42521.958333333336</v>
      </c>
      <c r="B3651">
        <v>0</v>
      </c>
    </row>
    <row r="3652" spans="1:2" x14ac:dyDescent="0.35">
      <c r="A3652" s="3">
        <v>42522</v>
      </c>
      <c r="B3652">
        <v>0</v>
      </c>
    </row>
    <row r="3653" spans="1:2" x14ac:dyDescent="0.35">
      <c r="A3653" s="3">
        <v>42522.041666666664</v>
      </c>
      <c r="B3653">
        <v>0</v>
      </c>
    </row>
    <row r="3654" spans="1:2" x14ac:dyDescent="0.35">
      <c r="A3654" s="3">
        <v>42522.083333333336</v>
      </c>
      <c r="B3654">
        <v>0</v>
      </c>
    </row>
    <row r="3655" spans="1:2" x14ac:dyDescent="0.35">
      <c r="A3655" s="3">
        <v>42522.125</v>
      </c>
      <c r="B3655">
        <v>0</v>
      </c>
    </row>
    <row r="3656" spans="1:2" x14ac:dyDescent="0.35">
      <c r="A3656" s="3">
        <v>42522.166666666664</v>
      </c>
      <c r="B3656">
        <v>2.7E-2</v>
      </c>
    </row>
    <row r="3657" spans="1:2" x14ac:dyDescent="0.35">
      <c r="A3657" s="3">
        <v>42522.208333333336</v>
      </c>
      <c r="B3657">
        <v>0.107</v>
      </c>
    </row>
    <row r="3658" spans="1:2" x14ac:dyDescent="0.35">
      <c r="A3658" s="3">
        <v>42522.25</v>
      </c>
      <c r="B3658">
        <v>0.21199999999999999</v>
      </c>
    </row>
    <row r="3659" spans="1:2" x14ac:dyDescent="0.35">
      <c r="A3659" s="3">
        <v>42522.291666666664</v>
      </c>
      <c r="B3659">
        <v>0.312</v>
      </c>
    </row>
    <row r="3660" spans="1:2" x14ac:dyDescent="0.35">
      <c r="A3660" s="3">
        <v>42522.333333333336</v>
      </c>
      <c r="B3660">
        <v>0.39300000000000002</v>
      </c>
    </row>
    <row r="3661" spans="1:2" x14ac:dyDescent="0.35">
      <c r="A3661" s="3">
        <v>42522.375</v>
      </c>
      <c r="B3661">
        <v>0.45500000000000002</v>
      </c>
    </row>
    <row r="3662" spans="1:2" x14ac:dyDescent="0.35">
      <c r="A3662" s="3">
        <v>42522.416666666664</v>
      </c>
      <c r="B3662">
        <v>0.47899999999999998</v>
      </c>
    </row>
    <row r="3663" spans="1:2" x14ac:dyDescent="0.35">
      <c r="A3663" s="3">
        <v>42522.458333333336</v>
      </c>
      <c r="B3663">
        <v>0.46600000000000003</v>
      </c>
    </row>
    <row r="3664" spans="1:2" x14ac:dyDescent="0.35">
      <c r="A3664" s="3">
        <v>42522.5</v>
      </c>
      <c r="B3664">
        <v>0.441</v>
      </c>
    </row>
    <row r="3665" spans="1:2" x14ac:dyDescent="0.35">
      <c r="A3665" s="3">
        <v>42522.541666666664</v>
      </c>
      <c r="B3665">
        <v>0.38500000000000001</v>
      </c>
    </row>
    <row r="3666" spans="1:2" x14ac:dyDescent="0.35">
      <c r="A3666" s="3">
        <v>42522.583333333336</v>
      </c>
      <c r="B3666">
        <v>0.314</v>
      </c>
    </row>
    <row r="3667" spans="1:2" x14ac:dyDescent="0.35">
      <c r="A3667" s="3">
        <v>42522.625</v>
      </c>
      <c r="B3667">
        <v>0.22900000000000001</v>
      </c>
    </row>
    <row r="3668" spans="1:2" x14ac:dyDescent="0.35">
      <c r="A3668" s="3">
        <v>42522.666666666664</v>
      </c>
      <c r="B3668">
        <v>0.14000000000000001</v>
      </c>
    </row>
    <row r="3669" spans="1:2" x14ac:dyDescent="0.35">
      <c r="A3669" s="3">
        <v>42522.708333333336</v>
      </c>
      <c r="B3669">
        <v>5.6000000000000001E-2</v>
      </c>
    </row>
    <row r="3670" spans="1:2" x14ac:dyDescent="0.35">
      <c r="A3670" s="3">
        <v>42522.75</v>
      </c>
      <c r="B3670">
        <v>5.0000000000000001E-3</v>
      </c>
    </row>
    <row r="3671" spans="1:2" x14ac:dyDescent="0.35">
      <c r="A3671" s="3">
        <v>42522.791666666664</v>
      </c>
      <c r="B3671">
        <v>0</v>
      </c>
    </row>
    <row r="3672" spans="1:2" x14ac:dyDescent="0.35">
      <c r="A3672" s="3">
        <v>42522.833333333336</v>
      </c>
      <c r="B3672">
        <v>0</v>
      </c>
    </row>
    <row r="3673" spans="1:2" x14ac:dyDescent="0.35">
      <c r="A3673" s="3">
        <v>42522.875</v>
      </c>
      <c r="B3673">
        <v>0</v>
      </c>
    </row>
    <row r="3674" spans="1:2" x14ac:dyDescent="0.35">
      <c r="A3674" s="3">
        <v>42522.916666666664</v>
      </c>
      <c r="B3674">
        <v>0</v>
      </c>
    </row>
    <row r="3675" spans="1:2" x14ac:dyDescent="0.35">
      <c r="A3675" s="3">
        <v>42522.958333333336</v>
      </c>
      <c r="B3675">
        <v>0</v>
      </c>
    </row>
    <row r="3676" spans="1:2" x14ac:dyDescent="0.35">
      <c r="A3676" s="3">
        <v>42523</v>
      </c>
      <c r="B3676">
        <v>0</v>
      </c>
    </row>
    <row r="3677" spans="1:2" x14ac:dyDescent="0.35">
      <c r="A3677" s="3">
        <v>42523.041666666664</v>
      </c>
      <c r="B3677">
        <v>0</v>
      </c>
    </row>
    <row r="3678" spans="1:2" x14ac:dyDescent="0.35">
      <c r="A3678" s="3">
        <v>42523.083333333336</v>
      </c>
      <c r="B3678">
        <v>0</v>
      </c>
    </row>
    <row r="3679" spans="1:2" x14ac:dyDescent="0.35">
      <c r="A3679" s="3">
        <v>42523.125</v>
      </c>
      <c r="B3679">
        <v>0</v>
      </c>
    </row>
    <row r="3680" spans="1:2" x14ac:dyDescent="0.35">
      <c r="A3680" s="3">
        <v>42523.166666666664</v>
      </c>
      <c r="B3680">
        <v>3.3000000000000002E-2</v>
      </c>
    </row>
    <row r="3681" spans="1:2" x14ac:dyDescent="0.35">
      <c r="A3681" s="3">
        <v>42523.208333333336</v>
      </c>
      <c r="B3681">
        <v>0.12</v>
      </c>
    </row>
    <row r="3682" spans="1:2" x14ac:dyDescent="0.35">
      <c r="A3682" s="3">
        <v>42523.25</v>
      </c>
      <c r="B3682">
        <v>0.24199999999999999</v>
      </c>
    </row>
    <row r="3683" spans="1:2" x14ac:dyDescent="0.35">
      <c r="A3683" s="3">
        <v>42523.291666666664</v>
      </c>
      <c r="B3683">
        <v>0.36299999999999999</v>
      </c>
    </row>
    <row r="3684" spans="1:2" x14ac:dyDescent="0.35">
      <c r="A3684" s="3">
        <v>42523.333333333336</v>
      </c>
      <c r="B3684">
        <v>0.45800000000000002</v>
      </c>
    </row>
    <row r="3685" spans="1:2" x14ac:dyDescent="0.35">
      <c r="A3685" s="3">
        <v>42523.375</v>
      </c>
      <c r="B3685">
        <v>0.51100000000000001</v>
      </c>
    </row>
    <row r="3686" spans="1:2" x14ac:dyDescent="0.35">
      <c r="A3686" s="3">
        <v>42523.416666666664</v>
      </c>
      <c r="B3686">
        <v>0.52900000000000003</v>
      </c>
    </row>
    <row r="3687" spans="1:2" x14ac:dyDescent="0.35">
      <c r="A3687" s="3">
        <v>42523.458333333336</v>
      </c>
      <c r="B3687">
        <v>0.51300000000000001</v>
      </c>
    </row>
    <row r="3688" spans="1:2" x14ac:dyDescent="0.35">
      <c r="A3688" s="3">
        <v>42523.5</v>
      </c>
      <c r="B3688">
        <v>0.47099999999999997</v>
      </c>
    </row>
    <row r="3689" spans="1:2" x14ac:dyDescent="0.35">
      <c r="A3689" s="3">
        <v>42523.541666666664</v>
      </c>
      <c r="B3689">
        <v>0.41099999999999998</v>
      </c>
    </row>
    <row r="3690" spans="1:2" x14ac:dyDescent="0.35">
      <c r="A3690" s="3">
        <v>42523.583333333336</v>
      </c>
      <c r="B3690">
        <v>0.33100000000000002</v>
      </c>
    </row>
    <row r="3691" spans="1:2" x14ac:dyDescent="0.35">
      <c r="A3691" s="3">
        <v>42523.625</v>
      </c>
      <c r="B3691">
        <v>0.23599999999999999</v>
      </c>
    </row>
    <row r="3692" spans="1:2" x14ac:dyDescent="0.35">
      <c r="A3692" s="3">
        <v>42523.666666666664</v>
      </c>
      <c r="B3692">
        <v>0.13400000000000001</v>
      </c>
    </row>
    <row r="3693" spans="1:2" x14ac:dyDescent="0.35">
      <c r="A3693" s="3">
        <v>42523.708333333336</v>
      </c>
      <c r="B3693">
        <v>0.05</v>
      </c>
    </row>
    <row r="3694" spans="1:2" x14ac:dyDescent="0.35">
      <c r="A3694" s="3">
        <v>42523.75</v>
      </c>
      <c r="B3694">
        <v>3.0000000000000001E-3</v>
      </c>
    </row>
    <row r="3695" spans="1:2" x14ac:dyDescent="0.35">
      <c r="A3695" s="3">
        <v>42523.791666666664</v>
      </c>
      <c r="B3695">
        <v>0</v>
      </c>
    </row>
    <row r="3696" spans="1:2" x14ac:dyDescent="0.35">
      <c r="A3696" s="3">
        <v>42523.833333333336</v>
      </c>
      <c r="B3696">
        <v>0</v>
      </c>
    </row>
    <row r="3697" spans="1:2" x14ac:dyDescent="0.35">
      <c r="A3697" s="3">
        <v>42523.875</v>
      </c>
      <c r="B3697">
        <v>0</v>
      </c>
    </row>
    <row r="3698" spans="1:2" x14ac:dyDescent="0.35">
      <c r="A3698" s="3">
        <v>42523.916666666664</v>
      </c>
      <c r="B3698">
        <v>0</v>
      </c>
    </row>
    <row r="3699" spans="1:2" x14ac:dyDescent="0.35">
      <c r="A3699" s="3">
        <v>42523.958333333336</v>
      </c>
      <c r="B3699">
        <v>0</v>
      </c>
    </row>
    <row r="3700" spans="1:2" x14ac:dyDescent="0.35">
      <c r="A3700" s="3">
        <v>42524</v>
      </c>
      <c r="B3700">
        <v>0</v>
      </c>
    </row>
    <row r="3701" spans="1:2" x14ac:dyDescent="0.35">
      <c r="A3701" s="3">
        <v>42524.041666666664</v>
      </c>
      <c r="B3701">
        <v>0</v>
      </c>
    </row>
    <row r="3702" spans="1:2" x14ac:dyDescent="0.35">
      <c r="A3702" s="3">
        <v>42524.083333333336</v>
      </c>
      <c r="B3702">
        <v>0</v>
      </c>
    </row>
    <row r="3703" spans="1:2" x14ac:dyDescent="0.35">
      <c r="A3703" s="3">
        <v>42524.125</v>
      </c>
      <c r="B3703">
        <v>0</v>
      </c>
    </row>
    <row r="3704" spans="1:2" x14ac:dyDescent="0.35">
      <c r="A3704" s="3">
        <v>42524.166666666664</v>
      </c>
      <c r="B3704">
        <v>0.03</v>
      </c>
    </row>
    <row r="3705" spans="1:2" x14ac:dyDescent="0.35">
      <c r="A3705" s="3">
        <v>42524.208333333336</v>
      </c>
      <c r="B3705">
        <v>0.111</v>
      </c>
    </row>
    <row r="3706" spans="1:2" x14ac:dyDescent="0.35">
      <c r="A3706" s="3">
        <v>42524.25</v>
      </c>
      <c r="B3706">
        <v>0.23100000000000001</v>
      </c>
    </row>
    <row r="3707" spans="1:2" x14ac:dyDescent="0.35">
      <c r="A3707" s="3">
        <v>42524.291666666664</v>
      </c>
      <c r="B3707">
        <v>0.35099999999999998</v>
      </c>
    </row>
    <row r="3708" spans="1:2" x14ac:dyDescent="0.35">
      <c r="A3708" s="3">
        <v>42524.333333333336</v>
      </c>
      <c r="B3708">
        <v>0.44800000000000001</v>
      </c>
    </row>
    <row r="3709" spans="1:2" x14ac:dyDescent="0.35">
      <c r="A3709" s="3">
        <v>42524.375</v>
      </c>
      <c r="B3709">
        <v>0.5</v>
      </c>
    </row>
    <row r="3710" spans="1:2" x14ac:dyDescent="0.35">
      <c r="A3710" s="3">
        <v>42524.416666666664</v>
      </c>
      <c r="B3710">
        <v>0.52800000000000002</v>
      </c>
    </row>
    <row r="3711" spans="1:2" x14ac:dyDescent="0.35">
      <c r="A3711" s="3">
        <v>42524.458333333336</v>
      </c>
      <c r="B3711">
        <v>0.53400000000000003</v>
      </c>
    </row>
    <row r="3712" spans="1:2" x14ac:dyDescent="0.35">
      <c r="A3712" s="3">
        <v>42524.5</v>
      </c>
      <c r="B3712">
        <v>0.504</v>
      </c>
    </row>
    <row r="3713" spans="1:2" x14ac:dyDescent="0.35">
      <c r="A3713" s="3">
        <v>42524.541666666664</v>
      </c>
      <c r="B3713">
        <v>0.44600000000000001</v>
      </c>
    </row>
    <row r="3714" spans="1:2" x14ac:dyDescent="0.35">
      <c r="A3714" s="3">
        <v>42524.583333333336</v>
      </c>
      <c r="B3714">
        <v>0.36499999999999999</v>
      </c>
    </row>
    <row r="3715" spans="1:2" x14ac:dyDescent="0.35">
      <c r="A3715" s="3">
        <v>42524.625</v>
      </c>
      <c r="B3715">
        <v>0.26300000000000001</v>
      </c>
    </row>
    <row r="3716" spans="1:2" x14ac:dyDescent="0.35">
      <c r="A3716" s="3">
        <v>42524.666666666664</v>
      </c>
      <c r="B3716">
        <v>0.158</v>
      </c>
    </row>
    <row r="3717" spans="1:2" x14ac:dyDescent="0.35">
      <c r="A3717" s="3">
        <v>42524.708333333336</v>
      </c>
      <c r="B3717">
        <v>6.4000000000000001E-2</v>
      </c>
    </row>
    <row r="3718" spans="1:2" x14ac:dyDescent="0.35">
      <c r="A3718" s="3">
        <v>42524.75</v>
      </c>
      <c r="B3718">
        <v>6.0000000000000001E-3</v>
      </c>
    </row>
    <row r="3719" spans="1:2" x14ac:dyDescent="0.35">
      <c r="A3719" s="3">
        <v>42524.791666666664</v>
      </c>
      <c r="B3719">
        <v>0</v>
      </c>
    </row>
    <row r="3720" spans="1:2" x14ac:dyDescent="0.35">
      <c r="A3720" s="3">
        <v>42524.833333333336</v>
      </c>
      <c r="B3720">
        <v>0</v>
      </c>
    </row>
    <row r="3721" spans="1:2" x14ac:dyDescent="0.35">
      <c r="A3721" s="3">
        <v>42524.875</v>
      </c>
      <c r="B3721">
        <v>0</v>
      </c>
    </row>
    <row r="3722" spans="1:2" x14ac:dyDescent="0.35">
      <c r="A3722" s="3">
        <v>42524.916666666664</v>
      </c>
      <c r="B3722">
        <v>0</v>
      </c>
    </row>
    <row r="3723" spans="1:2" x14ac:dyDescent="0.35">
      <c r="A3723" s="3">
        <v>42524.958333333336</v>
      </c>
      <c r="B3723">
        <v>0</v>
      </c>
    </row>
    <row r="3724" spans="1:2" x14ac:dyDescent="0.35">
      <c r="A3724" s="3">
        <v>42525</v>
      </c>
      <c r="B3724">
        <v>0</v>
      </c>
    </row>
    <row r="3725" spans="1:2" x14ac:dyDescent="0.35">
      <c r="A3725" s="3">
        <v>42525.041666666664</v>
      </c>
      <c r="B3725">
        <v>0</v>
      </c>
    </row>
    <row r="3726" spans="1:2" x14ac:dyDescent="0.35">
      <c r="A3726" s="3">
        <v>42525.083333333336</v>
      </c>
      <c r="B3726">
        <v>0</v>
      </c>
    </row>
    <row r="3727" spans="1:2" x14ac:dyDescent="0.35">
      <c r="A3727" s="3">
        <v>42525.125</v>
      </c>
      <c r="B3727">
        <v>0</v>
      </c>
    </row>
    <row r="3728" spans="1:2" x14ac:dyDescent="0.35">
      <c r="A3728" s="3">
        <v>42525.166666666664</v>
      </c>
      <c r="B3728">
        <v>3.9E-2</v>
      </c>
    </row>
    <row r="3729" spans="1:2" x14ac:dyDescent="0.35">
      <c r="A3729" s="3">
        <v>42525.208333333336</v>
      </c>
      <c r="B3729">
        <v>0.129</v>
      </c>
    </row>
    <row r="3730" spans="1:2" x14ac:dyDescent="0.35">
      <c r="A3730" s="3">
        <v>42525.25</v>
      </c>
      <c r="B3730">
        <v>0.248</v>
      </c>
    </row>
    <row r="3731" spans="1:2" x14ac:dyDescent="0.35">
      <c r="A3731" s="3">
        <v>42525.291666666664</v>
      </c>
      <c r="B3731">
        <v>0.373</v>
      </c>
    </row>
    <row r="3732" spans="1:2" x14ac:dyDescent="0.35">
      <c r="A3732" s="3">
        <v>42525.333333333336</v>
      </c>
      <c r="B3732">
        <v>0.47699999999999998</v>
      </c>
    </row>
    <row r="3733" spans="1:2" x14ac:dyDescent="0.35">
      <c r="A3733" s="3">
        <v>42525.375</v>
      </c>
      <c r="B3733">
        <v>0.54200000000000004</v>
      </c>
    </row>
    <row r="3734" spans="1:2" x14ac:dyDescent="0.35">
      <c r="A3734" s="3">
        <v>42525.416666666664</v>
      </c>
      <c r="B3734">
        <v>0.54400000000000004</v>
      </c>
    </row>
    <row r="3735" spans="1:2" x14ac:dyDescent="0.35">
      <c r="A3735" s="3">
        <v>42525.458333333336</v>
      </c>
      <c r="B3735">
        <v>0.51600000000000001</v>
      </c>
    </row>
    <row r="3736" spans="1:2" x14ac:dyDescent="0.35">
      <c r="A3736" s="3">
        <v>42525.5</v>
      </c>
      <c r="B3736">
        <v>0.48499999999999999</v>
      </c>
    </row>
    <row r="3737" spans="1:2" x14ac:dyDescent="0.35">
      <c r="A3737" s="3">
        <v>42525.541666666664</v>
      </c>
      <c r="B3737">
        <v>0.43099999999999999</v>
      </c>
    </row>
    <row r="3738" spans="1:2" x14ac:dyDescent="0.35">
      <c r="A3738" s="3">
        <v>42525.583333333336</v>
      </c>
      <c r="B3738">
        <v>0.35699999999999998</v>
      </c>
    </row>
    <row r="3739" spans="1:2" x14ac:dyDescent="0.35">
      <c r="A3739" s="3">
        <v>42525.625</v>
      </c>
      <c r="B3739">
        <v>0.25600000000000001</v>
      </c>
    </row>
    <row r="3740" spans="1:2" x14ac:dyDescent="0.35">
      <c r="A3740" s="3">
        <v>42525.666666666664</v>
      </c>
      <c r="B3740">
        <v>0.14499999999999999</v>
      </c>
    </row>
    <row r="3741" spans="1:2" x14ac:dyDescent="0.35">
      <c r="A3741" s="3">
        <v>42525.708333333336</v>
      </c>
      <c r="B3741">
        <v>5.7000000000000002E-2</v>
      </c>
    </row>
    <row r="3742" spans="1:2" x14ac:dyDescent="0.35">
      <c r="A3742" s="3">
        <v>42525.75</v>
      </c>
      <c r="B3742">
        <v>5.0000000000000001E-3</v>
      </c>
    </row>
    <row r="3743" spans="1:2" x14ac:dyDescent="0.35">
      <c r="A3743" s="3">
        <v>42525.791666666664</v>
      </c>
      <c r="B3743">
        <v>0</v>
      </c>
    </row>
    <row r="3744" spans="1:2" x14ac:dyDescent="0.35">
      <c r="A3744" s="3">
        <v>42525.833333333336</v>
      </c>
      <c r="B3744">
        <v>0</v>
      </c>
    </row>
    <row r="3745" spans="1:2" x14ac:dyDescent="0.35">
      <c r="A3745" s="3">
        <v>42525.875</v>
      </c>
      <c r="B3745">
        <v>0</v>
      </c>
    </row>
    <row r="3746" spans="1:2" x14ac:dyDescent="0.35">
      <c r="A3746" s="3">
        <v>42525.916666666664</v>
      </c>
      <c r="B3746">
        <v>0</v>
      </c>
    </row>
    <row r="3747" spans="1:2" x14ac:dyDescent="0.35">
      <c r="A3747" s="3">
        <v>42525.958333333336</v>
      </c>
      <c r="B3747">
        <v>0</v>
      </c>
    </row>
    <row r="3748" spans="1:2" x14ac:dyDescent="0.35">
      <c r="A3748" s="3">
        <v>42526</v>
      </c>
      <c r="B3748">
        <v>0</v>
      </c>
    </row>
    <row r="3749" spans="1:2" x14ac:dyDescent="0.35">
      <c r="A3749" s="3">
        <v>42526.041666666664</v>
      </c>
      <c r="B3749">
        <v>0</v>
      </c>
    </row>
    <row r="3750" spans="1:2" x14ac:dyDescent="0.35">
      <c r="A3750" s="3">
        <v>42526.083333333336</v>
      </c>
      <c r="B3750">
        <v>0</v>
      </c>
    </row>
    <row r="3751" spans="1:2" x14ac:dyDescent="0.35">
      <c r="A3751" s="3">
        <v>42526.125</v>
      </c>
      <c r="B3751">
        <v>0</v>
      </c>
    </row>
    <row r="3752" spans="1:2" x14ac:dyDescent="0.35">
      <c r="A3752" s="3">
        <v>42526.166666666664</v>
      </c>
      <c r="B3752">
        <v>3.9E-2</v>
      </c>
    </row>
    <row r="3753" spans="1:2" x14ac:dyDescent="0.35">
      <c r="A3753" s="3">
        <v>42526.208333333336</v>
      </c>
      <c r="B3753">
        <v>0.11799999999999999</v>
      </c>
    </row>
    <row r="3754" spans="1:2" x14ac:dyDescent="0.35">
      <c r="A3754" s="3">
        <v>42526.25</v>
      </c>
      <c r="B3754">
        <v>0.222</v>
      </c>
    </row>
    <row r="3755" spans="1:2" x14ac:dyDescent="0.35">
      <c r="A3755" s="3">
        <v>42526.291666666664</v>
      </c>
      <c r="B3755">
        <v>0.32800000000000001</v>
      </c>
    </row>
    <row r="3756" spans="1:2" x14ac:dyDescent="0.35">
      <c r="A3756" s="3">
        <v>42526.333333333336</v>
      </c>
      <c r="B3756">
        <v>0.40200000000000002</v>
      </c>
    </row>
    <row r="3757" spans="1:2" x14ac:dyDescent="0.35">
      <c r="A3757" s="3">
        <v>42526.375</v>
      </c>
      <c r="B3757">
        <v>0.45200000000000001</v>
      </c>
    </row>
    <row r="3758" spans="1:2" x14ac:dyDescent="0.35">
      <c r="A3758" s="3">
        <v>42526.416666666664</v>
      </c>
      <c r="B3758">
        <v>0.48899999999999999</v>
      </c>
    </row>
    <row r="3759" spans="1:2" x14ac:dyDescent="0.35">
      <c r="A3759" s="3">
        <v>42526.458333333336</v>
      </c>
      <c r="B3759">
        <v>0.501</v>
      </c>
    </row>
    <row r="3760" spans="1:2" x14ac:dyDescent="0.35">
      <c r="A3760" s="3">
        <v>42526.5</v>
      </c>
      <c r="B3760">
        <v>0.48399999999999999</v>
      </c>
    </row>
    <row r="3761" spans="1:2" x14ac:dyDescent="0.35">
      <c r="A3761" s="3">
        <v>42526.541666666664</v>
      </c>
      <c r="B3761">
        <v>0.42299999999999999</v>
      </c>
    </row>
    <row r="3762" spans="1:2" x14ac:dyDescent="0.35">
      <c r="A3762" s="3">
        <v>42526.583333333336</v>
      </c>
      <c r="B3762">
        <v>0.34300000000000003</v>
      </c>
    </row>
    <row r="3763" spans="1:2" x14ac:dyDescent="0.35">
      <c r="A3763" s="3">
        <v>42526.625</v>
      </c>
      <c r="B3763">
        <v>0.253</v>
      </c>
    </row>
    <row r="3764" spans="1:2" x14ac:dyDescent="0.35">
      <c r="A3764" s="3">
        <v>42526.666666666664</v>
      </c>
      <c r="B3764">
        <v>0.154</v>
      </c>
    </row>
    <row r="3765" spans="1:2" x14ac:dyDescent="0.35">
      <c r="A3765" s="3">
        <v>42526.708333333336</v>
      </c>
      <c r="B3765">
        <v>6.2E-2</v>
      </c>
    </row>
    <row r="3766" spans="1:2" x14ac:dyDescent="0.35">
      <c r="A3766" s="3">
        <v>42526.75</v>
      </c>
      <c r="B3766">
        <v>6.0000000000000001E-3</v>
      </c>
    </row>
    <row r="3767" spans="1:2" x14ac:dyDescent="0.35">
      <c r="A3767" s="3">
        <v>42526.791666666664</v>
      </c>
      <c r="B3767">
        <v>0</v>
      </c>
    </row>
    <row r="3768" spans="1:2" x14ac:dyDescent="0.35">
      <c r="A3768" s="3">
        <v>42526.833333333336</v>
      </c>
      <c r="B3768">
        <v>0</v>
      </c>
    </row>
    <row r="3769" spans="1:2" x14ac:dyDescent="0.35">
      <c r="A3769" s="3">
        <v>42526.875</v>
      </c>
      <c r="B3769">
        <v>0</v>
      </c>
    </row>
    <row r="3770" spans="1:2" x14ac:dyDescent="0.35">
      <c r="A3770" s="3">
        <v>42526.916666666664</v>
      </c>
      <c r="B3770">
        <v>0</v>
      </c>
    </row>
    <row r="3771" spans="1:2" x14ac:dyDescent="0.35">
      <c r="A3771" s="3">
        <v>42526.958333333336</v>
      </c>
      <c r="B3771">
        <v>0</v>
      </c>
    </row>
    <row r="3772" spans="1:2" x14ac:dyDescent="0.35">
      <c r="A3772" s="3">
        <v>42527</v>
      </c>
      <c r="B3772">
        <v>0</v>
      </c>
    </row>
    <row r="3773" spans="1:2" x14ac:dyDescent="0.35">
      <c r="A3773" s="3">
        <v>42527.041666666664</v>
      </c>
      <c r="B3773">
        <v>0</v>
      </c>
    </row>
    <row r="3774" spans="1:2" x14ac:dyDescent="0.35">
      <c r="A3774" s="3">
        <v>42527.083333333336</v>
      </c>
      <c r="B3774">
        <v>0</v>
      </c>
    </row>
    <row r="3775" spans="1:2" x14ac:dyDescent="0.35">
      <c r="A3775" s="3">
        <v>42527.125</v>
      </c>
      <c r="B3775">
        <v>0</v>
      </c>
    </row>
    <row r="3776" spans="1:2" x14ac:dyDescent="0.35">
      <c r="A3776" s="3">
        <v>42527.166666666664</v>
      </c>
      <c r="B3776">
        <v>0.04</v>
      </c>
    </row>
    <row r="3777" spans="1:2" x14ac:dyDescent="0.35">
      <c r="A3777" s="3">
        <v>42527.208333333336</v>
      </c>
      <c r="B3777">
        <v>0.13700000000000001</v>
      </c>
    </row>
    <row r="3778" spans="1:2" x14ac:dyDescent="0.35">
      <c r="A3778" s="3">
        <v>42527.25</v>
      </c>
      <c r="B3778">
        <v>0.26500000000000001</v>
      </c>
    </row>
    <row r="3779" spans="1:2" x14ac:dyDescent="0.35">
      <c r="A3779" s="3">
        <v>42527.291666666664</v>
      </c>
      <c r="B3779">
        <v>0.38700000000000001</v>
      </c>
    </row>
    <row r="3780" spans="1:2" x14ac:dyDescent="0.35">
      <c r="A3780" s="3">
        <v>42527.333333333336</v>
      </c>
      <c r="B3780">
        <v>0.47899999999999998</v>
      </c>
    </row>
    <row r="3781" spans="1:2" x14ac:dyDescent="0.35">
      <c r="A3781" s="3">
        <v>42527.375</v>
      </c>
      <c r="B3781">
        <v>0.53200000000000003</v>
      </c>
    </row>
    <row r="3782" spans="1:2" x14ac:dyDescent="0.35">
      <c r="A3782" s="3">
        <v>42527.416666666664</v>
      </c>
      <c r="B3782">
        <v>0.54900000000000004</v>
      </c>
    </row>
    <row r="3783" spans="1:2" x14ac:dyDescent="0.35">
      <c r="A3783" s="3">
        <v>42527.458333333336</v>
      </c>
      <c r="B3783">
        <v>0.53400000000000003</v>
      </c>
    </row>
    <row r="3784" spans="1:2" x14ac:dyDescent="0.35">
      <c r="A3784" s="3">
        <v>42527.5</v>
      </c>
      <c r="B3784">
        <v>0.501</v>
      </c>
    </row>
    <row r="3785" spans="1:2" x14ac:dyDescent="0.35">
      <c r="A3785" s="3">
        <v>42527.541666666664</v>
      </c>
      <c r="B3785">
        <v>0.44</v>
      </c>
    </row>
    <row r="3786" spans="1:2" x14ac:dyDescent="0.35">
      <c r="A3786" s="3">
        <v>42527.583333333336</v>
      </c>
      <c r="B3786">
        <v>0.36099999999999999</v>
      </c>
    </row>
    <row r="3787" spans="1:2" x14ac:dyDescent="0.35">
      <c r="A3787" s="3">
        <v>42527.625</v>
      </c>
      <c r="B3787">
        <v>0.26300000000000001</v>
      </c>
    </row>
    <row r="3788" spans="1:2" x14ac:dyDescent="0.35">
      <c r="A3788" s="3">
        <v>42527.666666666664</v>
      </c>
      <c r="B3788">
        <v>0.16</v>
      </c>
    </row>
    <row r="3789" spans="1:2" x14ac:dyDescent="0.35">
      <c r="A3789" s="3">
        <v>42527.708333333336</v>
      </c>
      <c r="B3789">
        <v>6.6000000000000003E-2</v>
      </c>
    </row>
    <row r="3790" spans="1:2" x14ac:dyDescent="0.35">
      <c r="A3790" s="3">
        <v>42527.75</v>
      </c>
      <c r="B3790">
        <v>7.0000000000000001E-3</v>
      </c>
    </row>
    <row r="3791" spans="1:2" x14ac:dyDescent="0.35">
      <c r="A3791" s="3">
        <v>42527.791666666664</v>
      </c>
      <c r="B3791">
        <v>0</v>
      </c>
    </row>
    <row r="3792" spans="1:2" x14ac:dyDescent="0.35">
      <c r="A3792" s="3">
        <v>42527.833333333336</v>
      </c>
      <c r="B3792">
        <v>0</v>
      </c>
    </row>
    <row r="3793" spans="1:2" x14ac:dyDescent="0.35">
      <c r="A3793" s="3">
        <v>42527.875</v>
      </c>
      <c r="B3793">
        <v>0</v>
      </c>
    </row>
    <row r="3794" spans="1:2" x14ac:dyDescent="0.35">
      <c r="A3794" s="3">
        <v>42527.916666666664</v>
      </c>
      <c r="B3794">
        <v>0</v>
      </c>
    </row>
    <row r="3795" spans="1:2" x14ac:dyDescent="0.35">
      <c r="A3795" s="3">
        <v>42527.958333333336</v>
      </c>
      <c r="B3795">
        <v>0</v>
      </c>
    </row>
    <row r="3796" spans="1:2" x14ac:dyDescent="0.35">
      <c r="A3796" s="3">
        <v>42528</v>
      </c>
      <c r="B3796">
        <v>0</v>
      </c>
    </row>
    <row r="3797" spans="1:2" x14ac:dyDescent="0.35">
      <c r="A3797" s="3">
        <v>42528.041666666664</v>
      </c>
      <c r="B3797">
        <v>0</v>
      </c>
    </row>
    <row r="3798" spans="1:2" x14ac:dyDescent="0.35">
      <c r="A3798" s="3">
        <v>42528.083333333336</v>
      </c>
      <c r="B3798">
        <v>0</v>
      </c>
    </row>
    <row r="3799" spans="1:2" x14ac:dyDescent="0.35">
      <c r="A3799" s="3">
        <v>42528.125</v>
      </c>
      <c r="B3799">
        <v>0</v>
      </c>
    </row>
    <row r="3800" spans="1:2" x14ac:dyDescent="0.35">
      <c r="A3800" s="3">
        <v>42528.166666666664</v>
      </c>
      <c r="B3800">
        <v>4.4999999999999998E-2</v>
      </c>
    </row>
    <row r="3801" spans="1:2" x14ac:dyDescent="0.35">
      <c r="A3801" s="3">
        <v>42528.208333333336</v>
      </c>
      <c r="B3801">
        <v>0.14299999999999999</v>
      </c>
    </row>
    <row r="3802" spans="1:2" x14ac:dyDescent="0.35">
      <c r="A3802" s="3">
        <v>42528.25</v>
      </c>
      <c r="B3802">
        <v>0.27500000000000002</v>
      </c>
    </row>
    <row r="3803" spans="1:2" x14ac:dyDescent="0.35">
      <c r="A3803" s="3">
        <v>42528.291666666664</v>
      </c>
      <c r="B3803">
        <v>0.41</v>
      </c>
    </row>
    <row r="3804" spans="1:2" x14ac:dyDescent="0.35">
      <c r="A3804" s="3">
        <v>42528.333333333336</v>
      </c>
      <c r="B3804">
        <v>0.51100000000000001</v>
      </c>
    </row>
    <row r="3805" spans="1:2" x14ac:dyDescent="0.35">
      <c r="A3805" s="3">
        <v>42528.375</v>
      </c>
      <c r="B3805">
        <v>0.57799999999999996</v>
      </c>
    </row>
    <row r="3806" spans="1:2" x14ac:dyDescent="0.35">
      <c r="A3806" s="3">
        <v>42528.416666666664</v>
      </c>
      <c r="B3806">
        <v>0.60299999999999998</v>
      </c>
    </row>
    <row r="3807" spans="1:2" x14ac:dyDescent="0.35">
      <c r="A3807" s="3">
        <v>42528.458333333336</v>
      </c>
      <c r="B3807">
        <v>0.58299999999999996</v>
      </c>
    </row>
    <row r="3808" spans="1:2" x14ac:dyDescent="0.35">
      <c r="A3808" s="3">
        <v>42528.5</v>
      </c>
      <c r="B3808">
        <v>0.53300000000000003</v>
      </c>
    </row>
    <row r="3809" spans="1:2" x14ac:dyDescent="0.35">
      <c r="A3809" s="3">
        <v>42528.541666666664</v>
      </c>
      <c r="B3809">
        <v>0.46200000000000002</v>
      </c>
    </row>
    <row r="3810" spans="1:2" x14ac:dyDescent="0.35">
      <c r="A3810" s="3">
        <v>42528.583333333336</v>
      </c>
      <c r="B3810">
        <v>0.378</v>
      </c>
    </row>
    <row r="3811" spans="1:2" x14ac:dyDescent="0.35">
      <c r="A3811" s="3">
        <v>42528.625</v>
      </c>
      <c r="B3811">
        <v>0.27600000000000002</v>
      </c>
    </row>
    <row r="3812" spans="1:2" x14ac:dyDescent="0.35">
      <c r="A3812" s="3">
        <v>42528.666666666664</v>
      </c>
      <c r="B3812">
        <v>0.16900000000000001</v>
      </c>
    </row>
    <row r="3813" spans="1:2" x14ac:dyDescent="0.35">
      <c r="A3813" s="3">
        <v>42528.708333333336</v>
      </c>
      <c r="B3813">
        <v>6.9000000000000006E-2</v>
      </c>
    </row>
    <row r="3814" spans="1:2" x14ac:dyDescent="0.35">
      <c r="A3814" s="3">
        <v>42528.75</v>
      </c>
      <c r="B3814">
        <v>8.0000000000000002E-3</v>
      </c>
    </row>
    <row r="3815" spans="1:2" x14ac:dyDescent="0.35">
      <c r="A3815" s="3">
        <v>42528.791666666664</v>
      </c>
      <c r="B3815">
        <v>0</v>
      </c>
    </row>
    <row r="3816" spans="1:2" x14ac:dyDescent="0.35">
      <c r="A3816" s="3">
        <v>42528.833333333336</v>
      </c>
      <c r="B3816">
        <v>0</v>
      </c>
    </row>
    <row r="3817" spans="1:2" x14ac:dyDescent="0.35">
      <c r="A3817" s="3">
        <v>42528.875</v>
      </c>
      <c r="B3817">
        <v>0</v>
      </c>
    </row>
    <row r="3818" spans="1:2" x14ac:dyDescent="0.35">
      <c r="A3818" s="3">
        <v>42528.916666666664</v>
      </c>
      <c r="B3818">
        <v>0</v>
      </c>
    </row>
    <row r="3819" spans="1:2" x14ac:dyDescent="0.35">
      <c r="A3819" s="3">
        <v>42528.958333333336</v>
      </c>
      <c r="B3819">
        <v>0</v>
      </c>
    </row>
    <row r="3820" spans="1:2" x14ac:dyDescent="0.35">
      <c r="A3820" s="3">
        <v>42529</v>
      </c>
      <c r="B3820">
        <v>0</v>
      </c>
    </row>
    <row r="3821" spans="1:2" x14ac:dyDescent="0.35">
      <c r="A3821" s="3">
        <v>42529.041666666664</v>
      </c>
      <c r="B3821">
        <v>0</v>
      </c>
    </row>
    <row r="3822" spans="1:2" x14ac:dyDescent="0.35">
      <c r="A3822" s="3">
        <v>42529.083333333336</v>
      </c>
      <c r="B3822">
        <v>0</v>
      </c>
    </row>
    <row r="3823" spans="1:2" x14ac:dyDescent="0.35">
      <c r="A3823" s="3">
        <v>42529.125</v>
      </c>
      <c r="B3823">
        <v>0</v>
      </c>
    </row>
    <row r="3824" spans="1:2" x14ac:dyDescent="0.35">
      <c r="A3824" s="3">
        <v>42529.166666666664</v>
      </c>
      <c r="B3824">
        <v>4.3999999999999997E-2</v>
      </c>
    </row>
    <row r="3825" spans="1:2" x14ac:dyDescent="0.35">
      <c r="A3825" s="3">
        <v>42529.208333333336</v>
      </c>
      <c r="B3825">
        <v>0.14000000000000001</v>
      </c>
    </row>
    <row r="3826" spans="1:2" x14ac:dyDescent="0.35">
      <c r="A3826" s="3">
        <v>42529.25</v>
      </c>
      <c r="B3826">
        <v>0.25800000000000001</v>
      </c>
    </row>
    <row r="3827" spans="1:2" x14ac:dyDescent="0.35">
      <c r="A3827" s="3">
        <v>42529.291666666664</v>
      </c>
      <c r="B3827">
        <v>0.36799999999999999</v>
      </c>
    </row>
    <row r="3828" spans="1:2" x14ac:dyDescent="0.35">
      <c r="A3828" s="3">
        <v>42529.333333333336</v>
      </c>
      <c r="B3828">
        <v>0.45300000000000001</v>
      </c>
    </row>
    <row r="3829" spans="1:2" x14ac:dyDescent="0.35">
      <c r="A3829" s="3">
        <v>42529.375</v>
      </c>
      <c r="B3829">
        <v>0.50900000000000001</v>
      </c>
    </row>
    <row r="3830" spans="1:2" x14ac:dyDescent="0.35">
      <c r="A3830" s="3">
        <v>42529.416666666664</v>
      </c>
      <c r="B3830">
        <v>0.54400000000000004</v>
      </c>
    </row>
    <row r="3831" spans="1:2" x14ac:dyDescent="0.35">
      <c r="A3831" s="3">
        <v>42529.458333333336</v>
      </c>
      <c r="B3831">
        <v>0.53300000000000003</v>
      </c>
    </row>
    <row r="3832" spans="1:2" x14ac:dyDescent="0.35">
      <c r="A3832" s="3">
        <v>42529.5</v>
      </c>
      <c r="B3832">
        <v>0.48399999999999999</v>
      </c>
    </row>
    <row r="3833" spans="1:2" x14ac:dyDescent="0.35">
      <c r="A3833" s="3">
        <v>42529.541666666664</v>
      </c>
      <c r="B3833">
        <v>0.4</v>
      </c>
    </row>
    <row r="3834" spans="1:2" x14ac:dyDescent="0.35">
      <c r="A3834" s="3">
        <v>42529.583333333336</v>
      </c>
      <c r="B3834">
        <v>0.30099999999999999</v>
      </c>
    </row>
    <row r="3835" spans="1:2" x14ac:dyDescent="0.35">
      <c r="A3835" s="3">
        <v>42529.625</v>
      </c>
      <c r="B3835">
        <v>0.20200000000000001</v>
      </c>
    </row>
    <row r="3836" spans="1:2" x14ac:dyDescent="0.35">
      <c r="A3836" s="3">
        <v>42529.666666666664</v>
      </c>
      <c r="B3836">
        <v>0.113</v>
      </c>
    </row>
    <row r="3837" spans="1:2" x14ac:dyDescent="0.35">
      <c r="A3837" s="3">
        <v>42529.708333333336</v>
      </c>
      <c r="B3837">
        <v>4.2000000000000003E-2</v>
      </c>
    </row>
    <row r="3838" spans="1:2" x14ac:dyDescent="0.35">
      <c r="A3838" s="3">
        <v>42529.75</v>
      </c>
      <c r="B3838">
        <v>3.0000000000000001E-3</v>
      </c>
    </row>
    <row r="3839" spans="1:2" x14ac:dyDescent="0.35">
      <c r="A3839" s="3">
        <v>42529.791666666664</v>
      </c>
      <c r="B3839">
        <v>0</v>
      </c>
    </row>
    <row r="3840" spans="1:2" x14ac:dyDescent="0.35">
      <c r="A3840" s="3">
        <v>42529.833333333336</v>
      </c>
      <c r="B3840">
        <v>0</v>
      </c>
    </row>
    <row r="3841" spans="1:2" x14ac:dyDescent="0.35">
      <c r="A3841" s="3">
        <v>42529.875</v>
      </c>
      <c r="B3841">
        <v>0</v>
      </c>
    </row>
    <row r="3842" spans="1:2" x14ac:dyDescent="0.35">
      <c r="A3842" s="3">
        <v>42529.916666666664</v>
      </c>
      <c r="B3842">
        <v>0</v>
      </c>
    </row>
    <row r="3843" spans="1:2" x14ac:dyDescent="0.35">
      <c r="A3843" s="3">
        <v>42529.958333333336</v>
      </c>
      <c r="B3843">
        <v>0</v>
      </c>
    </row>
    <row r="3844" spans="1:2" x14ac:dyDescent="0.35">
      <c r="A3844" s="3">
        <v>42530</v>
      </c>
      <c r="B3844">
        <v>0</v>
      </c>
    </row>
    <row r="3845" spans="1:2" x14ac:dyDescent="0.35">
      <c r="A3845" s="3">
        <v>42530.041666666664</v>
      </c>
      <c r="B3845">
        <v>0</v>
      </c>
    </row>
    <row r="3846" spans="1:2" x14ac:dyDescent="0.35">
      <c r="A3846" s="3">
        <v>42530.083333333336</v>
      </c>
      <c r="B3846">
        <v>0</v>
      </c>
    </row>
    <row r="3847" spans="1:2" x14ac:dyDescent="0.35">
      <c r="A3847" s="3">
        <v>42530.125</v>
      </c>
      <c r="B3847">
        <v>0</v>
      </c>
    </row>
    <row r="3848" spans="1:2" x14ac:dyDescent="0.35">
      <c r="A3848" s="3">
        <v>42530.166666666664</v>
      </c>
      <c r="B3848">
        <v>2.5000000000000001E-2</v>
      </c>
    </row>
    <row r="3849" spans="1:2" x14ac:dyDescent="0.35">
      <c r="A3849" s="3">
        <v>42530.208333333336</v>
      </c>
      <c r="B3849">
        <v>9.0999999999999998E-2</v>
      </c>
    </row>
    <row r="3850" spans="1:2" x14ac:dyDescent="0.35">
      <c r="A3850" s="3">
        <v>42530.25</v>
      </c>
      <c r="B3850">
        <v>0.18099999999999999</v>
      </c>
    </row>
    <row r="3851" spans="1:2" x14ac:dyDescent="0.35">
      <c r="A3851" s="3">
        <v>42530.291666666664</v>
      </c>
      <c r="B3851">
        <v>0.27300000000000002</v>
      </c>
    </row>
    <row r="3852" spans="1:2" x14ac:dyDescent="0.35">
      <c r="A3852" s="3">
        <v>42530.333333333336</v>
      </c>
      <c r="B3852">
        <v>0.34200000000000003</v>
      </c>
    </row>
    <row r="3853" spans="1:2" x14ac:dyDescent="0.35">
      <c r="A3853" s="3">
        <v>42530.375</v>
      </c>
      <c r="B3853">
        <v>0.38600000000000001</v>
      </c>
    </row>
    <row r="3854" spans="1:2" x14ac:dyDescent="0.35">
      <c r="A3854" s="3">
        <v>42530.416666666664</v>
      </c>
      <c r="B3854">
        <v>0.39600000000000002</v>
      </c>
    </row>
    <row r="3855" spans="1:2" x14ac:dyDescent="0.35">
      <c r="A3855" s="3">
        <v>42530.458333333336</v>
      </c>
      <c r="B3855">
        <v>0.38</v>
      </c>
    </row>
    <row r="3856" spans="1:2" x14ac:dyDescent="0.35">
      <c r="A3856" s="3">
        <v>42530.5</v>
      </c>
      <c r="B3856">
        <v>0.34599999999999997</v>
      </c>
    </row>
    <row r="3857" spans="1:2" x14ac:dyDescent="0.35">
      <c r="A3857" s="3">
        <v>42530.541666666664</v>
      </c>
      <c r="B3857">
        <v>0.29699999999999999</v>
      </c>
    </row>
    <row r="3858" spans="1:2" x14ac:dyDescent="0.35">
      <c r="A3858" s="3">
        <v>42530.583333333336</v>
      </c>
      <c r="B3858">
        <v>0.23300000000000001</v>
      </c>
    </row>
    <row r="3859" spans="1:2" x14ac:dyDescent="0.35">
      <c r="A3859" s="3">
        <v>42530.625</v>
      </c>
      <c r="B3859">
        <v>0.16800000000000001</v>
      </c>
    </row>
    <row r="3860" spans="1:2" x14ac:dyDescent="0.35">
      <c r="A3860" s="3">
        <v>42530.666666666664</v>
      </c>
      <c r="B3860">
        <v>0.10199999999999999</v>
      </c>
    </row>
    <row r="3861" spans="1:2" x14ac:dyDescent="0.35">
      <c r="A3861" s="3">
        <v>42530.708333333336</v>
      </c>
      <c r="B3861">
        <v>4.3999999999999997E-2</v>
      </c>
    </row>
    <row r="3862" spans="1:2" x14ac:dyDescent="0.35">
      <c r="A3862" s="3">
        <v>42530.75</v>
      </c>
      <c r="B3862">
        <v>6.0000000000000001E-3</v>
      </c>
    </row>
    <row r="3863" spans="1:2" x14ac:dyDescent="0.35">
      <c r="A3863" s="3">
        <v>42530.791666666664</v>
      </c>
      <c r="B3863">
        <v>0</v>
      </c>
    </row>
    <row r="3864" spans="1:2" x14ac:dyDescent="0.35">
      <c r="A3864" s="3">
        <v>42530.833333333336</v>
      </c>
      <c r="B3864">
        <v>0</v>
      </c>
    </row>
    <row r="3865" spans="1:2" x14ac:dyDescent="0.35">
      <c r="A3865" s="3">
        <v>42530.875</v>
      </c>
      <c r="B3865">
        <v>0</v>
      </c>
    </row>
    <row r="3866" spans="1:2" x14ac:dyDescent="0.35">
      <c r="A3866" s="3">
        <v>42530.916666666664</v>
      </c>
      <c r="B3866">
        <v>0</v>
      </c>
    </row>
    <row r="3867" spans="1:2" x14ac:dyDescent="0.35">
      <c r="A3867" s="3">
        <v>42530.958333333336</v>
      </c>
      <c r="B3867">
        <v>0</v>
      </c>
    </row>
    <row r="3868" spans="1:2" x14ac:dyDescent="0.35">
      <c r="A3868" s="3">
        <v>42531</v>
      </c>
      <c r="B3868">
        <v>0</v>
      </c>
    </row>
    <row r="3869" spans="1:2" x14ac:dyDescent="0.35">
      <c r="A3869" s="3">
        <v>42531.041666666664</v>
      </c>
      <c r="B3869">
        <v>0</v>
      </c>
    </row>
    <row r="3870" spans="1:2" x14ac:dyDescent="0.35">
      <c r="A3870" s="3">
        <v>42531.083333333336</v>
      </c>
      <c r="B3870">
        <v>0</v>
      </c>
    </row>
    <row r="3871" spans="1:2" x14ac:dyDescent="0.35">
      <c r="A3871" s="3">
        <v>42531.125</v>
      </c>
      <c r="B3871">
        <v>0</v>
      </c>
    </row>
    <row r="3872" spans="1:2" x14ac:dyDescent="0.35">
      <c r="A3872" s="3">
        <v>42531.166666666664</v>
      </c>
      <c r="B3872">
        <v>4.4999999999999998E-2</v>
      </c>
    </row>
    <row r="3873" spans="1:2" x14ac:dyDescent="0.35">
      <c r="A3873" s="3">
        <v>42531.208333333336</v>
      </c>
      <c r="B3873">
        <v>0.14599999999999999</v>
      </c>
    </row>
    <row r="3874" spans="1:2" x14ac:dyDescent="0.35">
      <c r="A3874" s="3">
        <v>42531.25</v>
      </c>
      <c r="B3874">
        <v>0.28000000000000003</v>
      </c>
    </row>
    <row r="3875" spans="1:2" x14ac:dyDescent="0.35">
      <c r="A3875" s="3">
        <v>42531.291666666664</v>
      </c>
      <c r="B3875">
        <v>0.40899999999999997</v>
      </c>
    </row>
    <row r="3876" spans="1:2" x14ac:dyDescent="0.35">
      <c r="A3876" s="3">
        <v>42531.333333333336</v>
      </c>
      <c r="B3876">
        <v>0.51100000000000001</v>
      </c>
    </row>
    <row r="3877" spans="1:2" x14ac:dyDescent="0.35">
      <c r="A3877" s="3">
        <v>42531.375</v>
      </c>
      <c r="B3877">
        <v>0.57799999999999996</v>
      </c>
    </row>
    <row r="3878" spans="1:2" x14ac:dyDescent="0.35">
      <c r="A3878" s="3">
        <v>42531.416666666664</v>
      </c>
      <c r="B3878">
        <v>0.61199999999999999</v>
      </c>
    </row>
    <row r="3879" spans="1:2" x14ac:dyDescent="0.35">
      <c r="A3879" s="3">
        <v>42531.458333333336</v>
      </c>
      <c r="B3879">
        <v>0.61599999999999999</v>
      </c>
    </row>
    <row r="3880" spans="1:2" x14ac:dyDescent="0.35">
      <c r="A3880" s="3">
        <v>42531.5</v>
      </c>
      <c r="B3880">
        <v>0.59299999999999997</v>
      </c>
    </row>
    <row r="3881" spans="1:2" x14ac:dyDescent="0.35">
      <c r="A3881" s="3">
        <v>42531.541666666664</v>
      </c>
      <c r="B3881">
        <v>0.53200000000000003</v>
      </c>
    </row>
    <row r="3882" spans="1:2" x14ac:dyDescent="0.35">
      <c r="A3882" s="3">
        <v>42531.583333333336</v>
      </c>
      <c r="B3882">
        <v>0.443</v>
      </c>
    </row>
    <row r="3883" spans="1:2" x14ac:dyDescent="0.35">
      <c r="A3883" s="3">
        <v>42531.625</v>
      </c>
      <c r="B3883">
        <v>0.32200000000000001</v>
      </c>
    </row>
    <row r="3884" spans="1:2" x14ac:dyDescent="0.35">
      <c r="A3884" s="3">
        <v>42531.666666666664</v>
      </c>
      <c r="B3884">
        <v>0.186</v>
      </c>
    </row>
    <row r="3885" spans="1:2" x14ac:dyDescent="0.35">
      <c r="A3885" s="3">
        <v>42531.708333333336</v>
      </c>
      <c r="B3885">
        <v>7.2999999999999995E-2</v>
      </c>
    </row>
    <row r="3886" spans="1:2" x14ac:dyDescent="0.35">
      <c r="A3886" s="3">
        <v>42531.75</v>
      </c>
      <c r="B3886">
        <v>8.0000000000000002E-3</v>
      </c>
    </row>
    <row r="3887" spans="1:2" x14ac:dyDescent="0.35">
      <c r="A3887" s="3">
        <v>42531.791666666664</v>
      </c>
      <c r="B3887">
        <v>0</v>
      </c>
    </row>
    <row r="3888" spans="1:2" x14ac:dyDescent="0.35">
      <c r="A3888" s="3">
        <v>42531.833333333336</v>
      </c>
      <c r="B3888">
        <v>0</v>
      </c>
    </row>
    <row r="3889" spans="1:2" x14ac:dyDescent="0.35">
      <c r="A3889" s="3">
        <v>42531.875</v>
      </c>
      <c r="B3889">
        <v>0</v>
      </c>
    </row>
    <row r="3890" spans="1:2" x14ac:dyDescent="0.35">
      <c r="A3890" s="3">
        <v>42531.916666666664</v>
      </c>
      <c r="B3890">
        <v>0</v>
      </c>
    </row>
    <row r="3891" spans="1:2" x14ac:dyDescent="0.35">
      <c r="A3891" s="3">
        <v>42531.958333333336</v>
      </c>
      <c r="B3891">
        <v>0</v>
      </c>
    </row>
    <row r="3892" spans="1:2" x14ac:dyDescent="0.35">
      <c r="A3892" s="3">
        <v>42532</v>
      </c>
      <c r="B3892">
        <v>0</v>
      </c>
    </row>
    <row r="3893" spans="1:2" x14ac:dyDescent="0.35">
      <c r="A3893" s="3">
        <v>42532.041666666664</v>
      </c>
      <c r="B3893">
        <v>0</v>
      </c>
    </row>
    <row r="3894" spans="1:2" x14ac:dyDescent="0.35">
      <c r="A3894" s="3">
        <v>42532.083333333336</v>
      </c>
      <c r="B3894">
        <v>0</v>
      </c>
    </row>
    <row r="3895" spans="1:2" x14ac:dyDescent="0.35">
      <c r="A3895" s="3">
        <v>42532.125</v>
      </c>
      <c r="B3895">
        <v>0</v>
      </c>
    </row>
    <row r="3896" spans="1:2" x14ac:dyDescent="0.35">
      <c r="A3896" s="3">
        <v>42532.166666666664</v>
      </c>
      <c r="B3896">
        <v>3.9E-2</v>
      </c>
    </row>
    <row r="3897" spans="1:2" x14ac:dyDescent="0.35">
      <c r="A3897" s="3">
        <v>42532.208333333336</v>
      </c>
      <c r="B3897">
        <v>0.128</v>
      </c>
    </row>
    <row r="3898" spans="1:2" x14ac:dyDescent="0.35">
      <c r="A3898" s="3">
        <v>42532.25</v>
      </c>
      <c r="B3898">
        <v>0.246</v>
      </c>
    </row>
    <row r="3899" spans="1:2" x14ac:dyDescent="0.35">
      <c r="A3899" s="3">
        <v>42532.291666666664</v>
      </c>
      <c r="B3899">
        <v>0.36699999999999999</v>
      </c>
    </row>
    <row r="3900" spans="1:2" x14ac:dyDescent="0.35">
      <c r="A3900" s="3">
        <v>42532.333333333336</v>
      </c>
      <c r="B3900">
        <v>0.47099999999999997</v>
      </c>
    </row>
    <row r="3901" spans="1:2" x14ac:dyDescent="0.35">
      <c r="A3901" s="3">
        <v>42532.375</v>
      </c>
      <c r="B3901">
        <v>0.53600000000000003</v>
      </c>
    </row>
    <row r="3902" spans="1:2" x14ac:dyDescent="0.35">
      <c r="A3902" s="3">
        <v>42532.416666666664</v>
      </c>
      <c r="B3902">
        <v>0.56499999999999995</v>
      </c>
    </row>
    <row r="3903" spans="1:2" x14ac:dyDescent="0.35">
      <c r="A3903" s="3">
        <v>42532.458333333336</v>
      </c>
      <c r="B3903">
        <v>0.54800000000000004</v>
      </c>
    </row>
    <row r="3904" spans="1:2" x14ac:dyDescent="0.35">
      <c r="A3904" s="3">
        <v>42532.5</v>
      </c>
      <c r="B3904">
        <v>0.51600000000000001</v>
      </c>
    </row>
    <row r="3905" spans="1:2" x14ac:dyDescent="0.35">
      <c r="A3905" s="3">
        <v>42532.541666666664</v>
      </c>
      <c r="B3905">
        <v>0.45900000000000002</v>
      </c>
    </row>
    <row r="3906" spans="1:2" x14ac:dyDescent="0.35">
      <c r="A3906" s="3">
        <v>42532.583333333336</v>
      </c>
      <c r="B3906">
        <v>0.372</v>
      </c>
    </row>
    <row r="3907" spans="1:2" x14ac:dyDescent="0.35">
      <c r="A3907" s="3">
        <v>42532.625</v>
      </c>
      <c r="B3907">
        <v>0.27</v>
      </c>
    </row>
    <row r="3908" spans="1:2" x14ac:dyDescent="0.35">
      <c r="A3908" s="3">
        <v>42532.666666666664</v>
      </c>
      <c r="B3908">
        <v>0.16</v>
      </c>
    </row>
    <row r="3909" spans="1:2" x14ac:dyDescent="0.35">
      <c r="A3909" s="3">
        <v>42532.708333333336</v>
      </c>
      <c r="B3909">
        <v>6.7000000000000004E-2</v>
      </c>
    </row>
    <row r="3910" spans="1:2" x14ac:dyDescent="0.35">
      <c r="A3910" s="3">
        <v>42532.75</v>
      </c>
      <c r="B3910">
        <v>8.9999999999999993E-3</v>
      </c>
    </row>
    <row r="3911" spans="1:2" x14ac:dyDescent="0.35">
      <c r="A3911" s="3">
        <v>42532.791666666664</v>
      </c>
      <c r="B3911">
        <v>0</v>
      </c>
    </row>
    <row r="3912" spans="1:2" x14ac:dyDescent="0.35">
      <c r="A3912" s="3">
        <v>42532.833333333336</v>
      </c>
      <c r="B3912">
        <v>0</v>
      </c>
    </row>
    <row r="3913" spans="1:2" x14ac:dyDescent="0.35">
      <c r="A3913" s="3">
        <v>42532.875</v>
      </c>
      <c r="B3913">
        <v>0</v>
      </c>
    </row>
    <row r="3914" spans="1:2" x14ac:dyDescent="0.35">
      <c r="A3914" s="3">
        <v>42532.916666666664</v>
      </c>
      <c r="B3914">
        <v>0</v>
      </c>
    </row>
    <row r="3915" spans="1:2" x14ac:dyDescent="0.35">
      <c r="A3915" s="3">
        <v>42532.958333333336</v>
      </c>
      <c r="B3915">
        <v>0</v>
      </c>
    </row>
    <row r="3916" spans="1:2" x14ac:dyDescent="0.35">
      <c r="A3916" s="3">
        <v>42533</v>
      </c>
      <c r="B3916">
        <v>0</v>
      </c>
    </row>
    <row r="3917" spans="1:2" x14ac:dyDescent="0.35">
      <c r="A3917" s="3">
        <v>42533.041666666664</v>
      </c>
      <c r="B3917">
        <v>0</v>
      </c>
    </row>
    <row r="3918" spans="1:2" x14ac:dyDescent="0.35">
      <c r="A3918" s="3">
        <v>42533.083333333336</v>
      </c>
      <c r="B3918">
        <v>0</v>
      </c>
    </row>
    <row r="3919" spans="1:2" x14ac:dyDescent="0.35">
      <c r="A3919" s="3">
        <v>42533.125</v>
      </c>
      <c r="B3919">
        <v>0</v>
      </c>
    </row>
    <row r="3920" spans="1:2" x14ac:dyDescent="0.35">
      <c r="A3920" s="3">
        <v>42533.166666666664</v>
      </c>
      <c r="B3920">
        <v>3.1E-2</v>
      </c>
    </row>
    <row r="3921" spans="1:2" x14ac:dyDescent="0.35">
      <c r="A3921" s="3">
        <v>42533.208333333336</v>
      </c>
      <c r="B3921">
        <v>0.107</v>
      </c>
    </row>
    <row r="3922" spans="1:2" x14ac:dyDescent="0.35">
      <c r="A3922" s="3">
        <v>42533.25</v>
      </c>
      <c r="B3922">
        <v>0.20599999999999999</v>
      </c>
    </row>
    <row r="3923" spans="1:2" x14ac:dyDescent="0.35">
      <c r="A3923" s="3">
        <v>42533.291666666664</v>
      </c>
      <c r="B3923">
        <v>0.30199999999999999</v>
      </c>
    </row>
    <row r="3924" spans="1:2" x14ac:dyDescent="0.35">
      <c r="A3924" s="3">
        <v>42533.333333333336</v>
      </c>
      <c r="B3924">
        <v>0.377</v>
      </c>
    </row>
    <row r="3925" spans="1:2" x14ac:dyDescent="0.35">
      <c r="A3925" s="3">
        <v>42533.375</v>
      </c>
      <c r="B3925">
        <v>0.44900000000000001</v>
      </c>
    </row>
    <row r="3926" spans="1:2" x14ac:dyDescent="0.35">
      <c r="A3926" s="3">
        <v>42533.416666666664</v>
      </c>
      <c r="B3926">
        <v>0.48699999999999999</v>
      </c>
    </row>
    <row r="3927" spans="1:2" x14ac:dyDescent="0.35">
      <c r="A3927" s="3">
        <v>42533.458333333336</v>
      </c>
      <c r="B3927">
        <v>0.49299999999999999</v>
      </c>
    </row>
    <row r="3928" spans="1:2" x14ac:dyDescent="0.35">
      <c r="A3928" s="3">
        <v>42533.5</v>
      </c>
      <c r="B3928">
        <v>0.47699999999999998</v>
      </c>
    </row>
    <row r="3929" spans="1:2" x14ac:dyDescent="0.35">
      <c r="A3929" s="3">
        <v>42533.541666666664</v>
      </c>
      <c r="B3929">
        <v>0.42199999999999999</v>
      </c>
    </row>
    <row r="3930" spans="1:2" x14ac:dyDescent="0.35">
      <c r="A3930" s="3">
        <v>42533.583333333336</v>
      </c>
      <c r="B3930">
        <v>0.33800000000000002</v>
      </c>
    </row>
    <row r="3931" spans="1:2" x14ac:dyDescent="0.35">
      <c r="A3931" s="3">
        <v>42533.625</v>
      </c>
      <c r="B3931">
        <v>0.245</v>
      </c>
    </row>
    <row r="3932" spans="1:2" x14ac:dyDescent="0.35">
      <c r="A3932" s="3">
        <v>42533.666666666664</v>
      </c>
      <c r="B3932">
        <v>0.13900000000000001</v>
      </c>
    </row>
    <row r="3933" spans="1:2" x14ac:dyDescent="0.35">
      <c r="A3933" s="3">
        <v>42533.708333333336</v>
      </c>
      <c r="B3933">
        <v>5.3999999999999999E-2</v>
      </c>
    </row>
    <row r="3934" spans="1:2" x14ac:dyDescent="0.35">
      <c r="A3934" s="3">
        <v>42533.75</v>
      </c>
      <c r="B3934">
        <v>7.0000000000000001E-3</v>
      </c>
    </row>
    <row r="3935" spans="1:2" x14ac:dyDescent="0.35">
      <c r="A3935" s="3">
        <v>42533.791666666664</v>
      </c>
      <c r="B3935">
        <v>0</v>
      </c>
    </row>
    <row r="3936" spans="1:2" x14ac:dyDescent="0.35">
      <c r="A3936" s="3">
        <v>42533.833333333336</v>
      </c>
      <c r="B3936">
        <v>0</v>
      </c>
    </row>
    <row r="3937" spans="1:2" x14ac:dyDescent="0.35">
      <c r="A3937" s="3">
        <v>42533.875</v>
      </c>
      <c r="B3937">
        <v>0</v>
      </c>
    </row>
    <row r="3938" spans="1:2" x14ac:dyDescent="0.35">
      <c r="A3938" s="3">
        <v>42533.916666666664</v>
      </c>
      <c r="B3938">
        <v>0</v>
      </c>
    </row>
    <row r="3939" spans="1:2" x14ac:dyDescent="0.35">
      <c r="A3939" s="3">
        <v>42533.958333333336</v>
      </c>
      <c r="B3939">
        <v>0</v>
      </c>
    </row>
    <row r="3940" spans="1:2" x14ac:dyDescent="0.35">
      <c r="A3940" s="3">
        <v>42534</v>
      </c>
      <c r="B3940">
        <v>0</v>
      </c>
    </row>
    <row r="3941" spans="1:2" x14ac:dyDescent="0.35">
      <c r="A3941" s="3">
        <v>42534.041666666664</v>
      </c>
      <c r="B3941">
        <v>0</v>
      </c>
    </row>
    <row r="3942" spans="1:2" x14ac:dyDescent="0.35">
      <c r="A3942" s="3">
        <v>42534.083333333336</v>
      </c>
      <c r="B3942">
        <v>0</v>
      </c>
    </row>
    <row r="3943" spans="1:2" x14ac:dyDescent="0.35">
      <c r="A3943" s="3">
        <v>42534.125</v>
      </c>
      <c r="B3943">
        <v>0</v>
      </c>
    </row>
    <row r="3944" spans="1:2" x14ac:dyDescent="0.35">
      <c r="A3944" s="3">
        <v>42534.166666666664</v>
      </c>
      <c r="B3944">
        <v>4.2999999999999997E-2</v>
      </c>
    </row>
    <row r="3945" spans="1:2" x14ac:dyDescent="0.35">
      <c r="A3945" s="3">
        <v>42534.208333333336</v>
      </c>
      <c r="B3945">
        <v>0.13900000000000001</v>
      </c>
    </row>
    <row r="3946" spans="1:2" x14ac:dyDescent="0.35">
      <c r="A3946" s="3">
        <v>42534.25</v>
      </c>
      <c r="B3946">
        <v>0.26400000000000001</v>
      </c>
    </row>
    <row r="3947" spans="1:2" x14ac:dyDescent="0.35">
      <c r="A3947" s="3">
        <v>42534.291666666664</v>
      </c>
      <c r="B3947">
        <v>0.38900000000000001</v>
      </c>
    </row>
    <row r="3948" spans="1:2" x14ac:dyDescent="0.35">
      <c r="A3948" s="3">
        <v>42534.333333333336</v>
      </c>
      <c r="B3948">
        <v>0.49099999999999999</v>
      </c>
    </row>
    <row r="3949" spans="1:2" x14ac:dyDescent="0.35">
      <c r="A3949" s="3">
        <v>42534.375</v>
      </c>
      <c r="B3949">
        <v>0.56200000000000006</v>
      </c>
    </row>
    <row r="3950" spans="1:2" x14ac:dyDescent="0.35">
      <c r="A3950" s="3">
        <v>42534.416666666664</v>
      </c>
      <c r="B3950">
        <v>0.59</v>
      </c>
    </row>
    <row r="3951" spans="1:2" x14ac:dyDescent="0.35">
      <c r="A3951" s="3">
        <v>42534.458333333336</v>
      </c>
      <c r="B3951">
        <v>0.57599999999999996</v>
      </c>
    </row>
    <row r="3952" spans="1:2" x14ac:dyDescent="0.35">
      <c r="A3952" s="3">
        <v>42534.5</v>
      </c>
      <c r="B3952">
        <v>0.52400000000000002</v>
      </c>
    </row>
    <row r="3953" spans="1:2" x14ac:dyDescent="0.35">
      <c r="A3953" s="3">
        <v>42534.541666666664</v>
      </c>
      <c r="B3953">
        <v>0.45</v>
      </c>
    </row>
    <row r="3954" spans="1:2" x14ac:dyDescent="0.35">
      <c r="A3954" s="3">
        <v>42534.583333333336</v>
      </c>
      <c r="B3954">
        <v>0.35499999999999998</v>
      </c>
    </row>
    <row r="3955" spans="1:2" x14ac:dyDescent="0.35">
      <c r="A3955" s="3">
        <v>42534.625</v>
      </c>
      <c r="B3955">
        <v>0.252</v>
      </c>
    </row>
    <row r="3956" spans="1:2" x14ac:dyDescent="0.35">
      <c r="A3956" s="3">
        <v>42534.666666666664</v>
      </c>
      <c r="B3956">
        <v>0.14699999999999999</v>
      </c>
    </row>
    <row r="3957" spans="1:2" x14ac:dyDescent="0.35">
      <c r="A3957" s="3">
        <v>42534.708333333336</v>
      </c>
      <c r="B3957">
        <v>5.7000000000000002E-2</v>
      </c>
    </row>
    <row r="3958" spans="1:2" x14ac:dyDescent="0.35">
      <c r="A3958" s="3">
        <v>42534.75</v>
      </c>
      <c r="B3958">
        <v>5.0000000000000001E-3</v>
      </c>
    </row>
    <row r="3959" spans="1:2" x14ac:dyDescent="0.35">
      <c r="A3959" s="3">
        <v>42534.791666666664</v>
      </c>
      <c r="B3959">
        <v>0</v>
      </c>
    </row>
    <row r="3960" spans="1:2" x14ac:dyDescent="0.35">
      <c r="A3960" s="3">
        <v>42534.833333333336</v>
      </c>
      <c r="B3960">
        <v>0</v>
      </c>
    </row>
    <row r="3961" spans="1:2" x14ac:dyDescent="0.35">
      <c r="A3961" s="3">
        <v>42534.875</v>
      </c>
      <c r="B3961">
        <v>0</v>
      </c>
    </row>
    <row r="3962" spans="1:2" x14ac:dyDescent="0.35">
      <c r="A3962" s="3">
        <v>42534.916666666664</v>
      </c>
      <c r="B3962">
        <v>0</v>
      </c>
    </row>
    <row r="3963" spans="1:2" x14ac:dyDescent="0.35">
      <c r="A3963" s="3">
        <v>42534.958333333336</v>
      </c>
      <c r="B3963">
        <v>0</v>
      </c>
    </row>
    <row r="3964" spans="1:2" x14ac:dyDescent="0.35">
      <c r="A3964" s="3">
        <v>42535</v>
      </c>
      <c r="B3964">
        <v>0</v>
      </c>
    </row>
    <row r="3965" spans="1:2" x14ac:dyDescent="0.35">
      <c r="A3965" s="3">
        <v>42535.041666666664</v>
      </c>
      <c r="B3965">
        <v>0</v>
      </c>
    </row>
    <row r="3966" spans="1:2" x14ac:dyDescent="0.35">
      <c r="A3966" s="3">
        <v>42535.083333333336</v>
      </c>
      <c r="B3966">
        <v>0</v>
      </c>
    </row>
    <row r="3967" spans="1:2" x14ac:dyDescent="0.35">
      <c r="A3967" s="3">
        <v>42535.125</v>
      </c>
      <c r="B3967">
        <v>0</v>
      </c>
    </row>
    <row r="3968" spans="1:2" x14ac:dyDescent="0.35">
      <c r="A3968" s="3">
        <v>42535.166666666664</v>
      </c>
      <c r="B3968">
        <v>4.1000000000000002E-2</v>
      </c>
    </row>
    <row r="3969" spans="1:2" x14ac:dyDescent="0.35">
      <c r="A3969" s="3">
        <v>42535.208333333336</v>
      </c>
      <c r="B3969">
        <v>0.13200000000000001</v>
      </c>
    </row>
    <row r="3970" spans="1:2" x14ac:dyDescent="0.35">
      <c r="A3970" s="3">
        <v>42535.25</v>
      </c>
      <c r="B3970">
        <v>0.254</v>
      </c>
    </row>
    <row r="3971" spans="1:2" x14ac:dyDescent="0.35">
      <c r="A3971" s="3">
        <v>42535.291666666664</v>
      </c>
      <c r="B3971">
        <v>0.377</v>
      </c>
    </row>
    <row r="3972" spans="1:2" x14ac:dyDescent="0.35">
      <c r="A3972" s="3">
        <v>42535.333333333336</v>
      </c>
      <c r="B3972">
        <v>0.47599999999999998</v>
      </c>
    </row>
    <row r="3973" spans="1:2" x14ac:dyDescent="0.35">
      <c r="A3973" s="3">
        <v>42535.375</v>
      </c>
      <c r="B3973">
        <v>0.54600000000000004</v>
      </c>
    </row>
    <row r="3974" spans="1:2" x14ac:dyDescent="0.35">
      <c r="A3974" s="3">
        <v>42535.416666666664</v>
      </c>
      <c r="B3974">
        <v>0.57499999999999996</v>
      </c>
    </row>
    <row r="3975" spans="1:2" x14ac:dyDescent="0.35">
      <c r="A3975" s="3">
        <v>42535.458333333336</v>
      </c>
      <c r="B3975">
        <v>0.56699999999999995</v>
      </c>
    </row>
    <row r="3976" spans="1:2" x14ac:dyDescent="0.35">
      <c r="A3976" s="3">
        <v>42535.5</v>
      </c>
      <c r="B3976">
        <v>0.53600000000000003</v>
      </c>
    </row>
    <row r="3977" spans="1:2" x14ac:dyDescent="0.35">
      <c r="A3977" s="3">
        <v>42535.541666666664</v>
      </c>
      <c r="B3977">
        <v>0.47199999999999998</v>
      </c>
    </row>
    <row r="3978" spans="1:2" x14ac:dyDescent="0.35">
      <c r="A3978" s="3">
        <v>42535.583333333336</v>
      </c>
      <c r="B3978">
        <v>0.379</v>
      </c>
    </row>
    <row r="3979" spans="1:2" x14ac:dyDescent="0.35">
      <c r="A3979" s="3">
        <v>42535.625</v>
      </c>
      <c r="B3979">
        <v>0.27800000000000002</v>
      </c>
    </row>
    <row r="3980" spans="1:2" x14ac:dyDescent="0.35">
      <c r="A3980" s="3">
        <v>42535.666666666664</v>
      </c>
      <c r="B3980">
        <v>0.17</v>
      </c>
    </row>
    <row r="3981" spans="1:2" x14ac:dyDescent="0.35">
      <c r="A3981" s="3">
        <v>42535.708333333336</v>
      </c>
      <c r="B3981">
        <v>7.1999999999999995E-2</v>
      </c>
    </row>
    <row r="3982" spans="1:2" x14ac:dyDescent="0.35">
      <c r="A3982" s="3">
        <v>42535.75</v>
      </c>
      <c r="B3982">
        <v>8.9999999999999993E-3</v>
      </c>
    </row>
    <row r="3983" spans="1:2" x14ac:dyDescent="0.35">
      <c r="A3983" s="3">
        <v>42535.791666666664</v>
      </c>
      <c r="B3983">
        <v>0</v>
      </c>
    </row>
    <row r="3984" spans="1:2" x14ac:dyDescent="0.35">
      <c r="A3984" s="3">
        <v>42535.833333333336</v>
      </c>
      <c r="B3984">
        <v>0</v>
      </c>
    </row>
    <row r="3985" spans="1:2" x14ac:dyDescent="0.35">
      <c r="A3985" s="3">
        <v>42535.875</v>
      </c>
      <c r="B3985">
        <v>0</v>
      </c>
    </row>
    <row r="3986" spans="1:2" x14ac:dyDescent="0.35">
      <c r="A3986" s="3">
        <v>42535.916666666664</v>
      </c>
      <c r="B3986">
        <v>0</v>
      </c>
    </row>
    <row r="3987" spans="1:2" x14ac:dyDescent="0.35">
      <c r="A3987" s="3">
        <v>42535.958333333336</v>
      </c>
      <c r="B3987">
        <v>0</v>
      </c>
    </row>
    <row r="3988" spans="1:2" x14ac:dyDescent="0.35">
      <c r="A3988" s="3">
        <v>42536</v>
      </c>
      <c r="B3988">
        <v>0</v>
      </c>
    </row>
    <row r="3989" spans="1:2" x14ac:dyDescent="0.35">
      <c r="A3989" s="3">
        <v>42536.041666666664</v>
      </c>
      <c r="B3989">
        <v>0</v>
      </c>
    </row>
    <row r="3990" spans="1:2" x14ac:dyDescent="0.35">
      <c r="A3990" s="3">
        <v>42536.083333333336</v>
      </c>
      <c r="B3990">
        <v>0</v>
      </c>
    </row>
    <row r="3991" spans="1:2" x14ac:dyDescent="0.35">
      <c r="A3991" s="3">
        <v>42536.125</v>
      </c>
      <c r="B3991">
        <v>0</v>
      </c>
    </row>
    <row r="3992" spans="1:2" x14ac:dyDescent="0.35">
      <c r="A3992" s="3">
        <v>42536.166666666664</v>
      </c>
      <c r="B3992">
        <v>4.8000000000000001E-2</v>
      </c>
    </row>
    <row r="3993" spans="1:2" x14ac:dyDescent="0.35">
      <c r="A3993" s="3">
        <v>42536.208333333336</v>
      </c>
      <c r="B3993">
        <v>0.158</v>
      </c>
    </row>
    <row r="3994" spans="1:2" x14ac:dyDescent="0.35">
      <c r="A3994" s="3">
        <v>42536.25</v>
      </c>
      <c r="B3994">
        <v>0.30399999999999999</v>
      </c>
    </row>
    <row r="3995" spans="1:2" x14ac:dyDescent="0.35">
      <c r="A3995" s="3">
        <v>42536.291666666664</v>
      </c>
      <c r="B3995">
        <v>0.44400000000000001</v>
      </c>
    </row>
    <row r="3996" spans="1:2" x14ac:dyDescent="0.35">
      <c r="A3996" s="3">
        <v>42536.333333333336</v>
      </c>
      <c r="B3996">
        <v>0.56000000000000005</v>
      </c>
    </row>
    <row r="3997" spans="1:2" x14ac:dyDescent="0.35">
      <c r="A3997" s="3">
        <v>42536.375</v>
      </c>
      <c r="B3997">
        <v>0.64200000000000002</v>
      </c>
    </row>
    <row r="3998" spans="1:2" x14ac:dyDescent="0.35">
      <c r="A3998" s="3">
        <v>42536.416666666664</v>
      </c>
      <c r="B3998">
        <v>0.68500000000000005</v>
      </c>
    </row>
    <row r="3999" spans="1:2" x14ac:dyDescent="0.35">
      <c r="A3999" s="3">
        <v>42536.458333333336</v>
      </c>
      <c r="B3999">
        <v>0.68899999999999995</v>
      </c>
    </row>
    <row r="4000" spans="1:2" x14ac:dyDescent="0.35">
      <c r="A4000" s="3">
        <v>42536.5</v>
      </c>
      <c r="B4000">
        <v>0.65300000000000002</v>
      </c>
    </row>
    <row r="4001" spans="1:2" x14ac:dyDescent="0.35">
      <c r="A4001" s="3">
        <v>42536.541666666664</v>
      </c>
      <c r="B4001">
        <v>0.57599999999999996</v>
      </c>
    </row>
    <row r="4002" spans="1:2" x14ac:dyDescent="0.35">
      <c r="A4002" s="3">
        <v>42536.583333333336</v>
      </c>
      <c r="B4002">
        <v>0.45700000000000002</v>
      </c>
    </row>
    <row r="4003" spans="1:2" x14ac:dyDescent="0.35">
      <c r="A4003" s="3">
        <v>42536.625</v>
      </c>
      <c r="B4003">
        <v>0.314</v>
      </c>
    </row>
    <row r="4004" spans="1:2" x14ac:dyDescent="0.35">
      <c r="A4004" s="3">
        <v>42536.666666666664</v>
      </c>
      <c r="B4004">
        <v>0.17899999999999999</v>
      </c>
    </row>
    <row r="4005" spans="1:2" x14ac:dyDescent="0.35">
      <c r="A4005" s="3">
        <v>42536.708333333336</v>
      </c>
      <c r="B4005">
        <v>7.0000000000000007E-2</v>
      </c>
    </row>
    <row r="4006" spans="1:2" x14ac:dyDescent="0.35">
      <c r="A4006" s="3">
        <v>42536.75</v>
      </c>
      <c r="B4006">
        <v>8.0000000000000002E-3</v>
      </c>
    </row>
    <row r="4007" spans="1:2" x14ac:dyDescent="0.35">
      <c r="A4007" s="3">
        <v>42536.791666666664</v>
      </c>
      <c r="B4007">
        <v>0</v>
      </c>
    </row>
    <row r="4008" spans="1:2" x14ac:dyDescent="0.35">
      <c r="A4008" s="3">
        <v>42536.833333333336</v>
      </c>
      <c r="B4008">
        <v>0</v>
      </c>
    </row>
    <row r="4009" spans="1:2" x14ac:dyDescent="0.35">
      <c r="A4009" s="3">
        <v>42536.875</v>
      </c>
      <c r="B4009">
        <v>0</v>
      </c>
    </row>
    <row r="4010" spans="1:2" x14ac:dyDescent="0.35">
      <c r="A4010" s="3">
        <v>42536.916666666664</v>
      </c>
      <c r="B4010">
        <v>0</v>
      </c>
    </row>
    <row r="4011" spans="1:2" x14ac:dyDescent="0.35">
      <c r="A4011" s="3">
        <v>42536.958333333336</v>
      </c>
      <c r="B4011">
        <v>0</v>
      </c>
    </row>
    <row r="4012" spans="1:2" x14ac:dyDescent="0.35">
      <c r="A4012" s="3">
        <v>42537</v>
      </c>
      <c r="B4012">
        <v>0</v>
      </c>
    </row>
    <row r="4013" spans="1:2" x14ac:dyDescent="0.35">
      <c r="A4013" s="3">
        <v>42537.041666666664</v>
      </c>
      <c r="B4013">
        <v>0</v>
      </c>
    </row>
    <row r="4014" spans="1:2" x14ac:dyDescent="0.35">
      <c r="A4014" s="3">
        <v>42537.083333333336</v>
      </c>
      <c r="B4014">
        <v>0</v>
      </c>
    </row>
    <row r="4015" spans="1:2" x14ac:dyDescent="0.35">
      <c r="A4015" s="3">
        <v>42537.125</v>
      </c>
      <c r="B4015">
        <v>0</v>
      </c>
    </row>
    <row r="4016" spans="1:2" x14ac:dyDescent="0.35">
      <c r="A4016" s="3">
        <v>42537.166666666664</v>
      </c>
      <c r="B4016">
        <v>3.9E-2</v>
      </c>
    </row>
    <row r="4017" spans="1:2" x14ac:dyDescent="0.35">
      <c r="A4017" s="3">
        <v>42537.208333333336</v>
      </c>
      <c r="B4017">
        <v>0.121</v>
      </c>
    </row>
    <row r="4018" spans="1:2" x14ac:dyDescent="0.35">
      <c r="A4018" s="3">
        <v>42537.25</v>
      </c>
      <c r="B4018">
        <v>0.22700000000000001</v>
      </c>
    </row>
    <row r="4019" spans="1:2" x14ac:dyDescent="0.35">
      <c r="A4019" s="3">
        <v>42537.291666666664</v>
      </c>
      <c r="B4019">
        <v>0.34</v>
      </c>
    </row>
    <row r="4020" spans="1:2" x14ac:dyDescent="0.35">
      <c r="A4020" s="3">
        <v>42537.333333333336</v>
      </c>
      <c r="B4020">
        <v>0.437</v>
      </c>
    </row>
    <row r="4021" spans="1:2" x14ac:dyDescent="0.35">
      <c r="A4021" s="3">
        <v>42537.375</v>
      </c>
      <c r="B4021">
        <v>0.501</v>
      </c>
    </row>
    <row r="4022" spans="1:2" x14ac:dyDescent="0.35">
      <c r="A4022" s="3">
        <v>42537.416666666664</v>
      </c>
      <c r="B4022">
        <v>0.51900000000000002</v>
      </c>
    </row>
    <row r="4023" spans="1:2" x14ac:dyDescent="0.35">
      <c r="A4023" s="3">
        <v>42537.458333333336</v>
      </c>
      <c r="B4023">
        <v>0.52400000000000002</v>
      </c>
    </row>
    <row r="4024" spans="1:2" x14ac:dyDescent="0.35">
      <c r="A4024" s="3">
        <v>42537.5</v>
      </c>
      <c r="B4024">
        <v>0.48299999999999998</v>
      </c>
    </row>
    <row r="4025" spans="1:2" x14ac:dyDescent="0.35">
      <c r="A4025" s="3">
        <v>42537.541666666664</v>
      </c>
      <c r="B4025">
        <v>0.41</v>
      </c>
    </row>
    <row r="4026" spans="1:2" x14ac:dyDescent="0.35">
      <c r="A4026" s="3">
        <v>42537.583333333336</v>
      </c>
      <c r="B4026">
        <v>0.32200000000000001</v>
      </c>
    </row>
    <row r="4027" spans="1:2" x14ac:dyDescent="0.35">
      <c r="A4027" s="3">
        <v>42537.625</v>
      </c>
      <c r="B4027">
        <v>0.23400000000000001</v>
      </c>
    </row>
    <row r="4028" spans="1:2" x14ac:dyDescent="0.35">
      <c r="A4028" s="3">
        <v>42537.666666666664</v>
      </c>
      <c r="B4028">
        <v>0.14000000000000001</v>
      </c>
    </row>
    <row r="4029" spans="1:2" x14ac:dyDescent="0.35">
      <c r="A4029" s="3">
        <v>42537.708333333336</v>
      </c>
      <c r="B4029">
        <v>5.7000000000000002E-2</v>
      </c>
    </row>
    <row r="4030" spans="1:2" x14ac:dyDescent="0.35">
      <c r="A4030" s="3">
        <v>42537.75</v>
      </c>
      <c r="B4030">
        <v>5.0000000000000001E-3</v>
      </c>
    </row>
    <row r="4031" spans="1:2" x14ac:dyDescent="0.35">
      <c r="A4031" s="3">
        <v>42537.791666666664</v>
      </c>
      <c r="B4031">
        <v>0</v>
      </c>
    </row>
    <row r="4032" spans="1:2" x14ac:dyDescent="0.35">
      <c r="A4032" s="3">
        <v>42537.833333333336</v>
      </c>
      <c r="B4032">
        <v>0</v>
      </c>
    </row>
    <row r="4033" spans="1:2" x14ac:dyDescent="0.35">
      <c r="A4033" s="3">
        <v>42537.875</v>
      </c>
      <c r="B4033">
        <v>0</v>
      </c>
    </row>
    <row r="4034" spans="1:2" x14ac:dyDescent="0.35">
      <c r="A4034" s="3">
        <v>42537.916666666664</v>
      </c>
      <c r="B4034">
        <v>0</v>
      </c>
    </row>
    <row r="4035" spans="1:2" x14ac:dyDescent="0.35">
      <c r="A4035" s="3">
        <v>42537.958333333336</v>
      </c>
      <c r="B4035">
        <v>0</v>
      </c>
    </row>
    <row r="4036" spans="1:2" x14ac:dyDescent="0.35">
      <c r="A4036" s="3">
        <v>42538</v>
      </c>
      <c r="B4036">
        <v>0</v>
      </c>
    </row>
    <row r="4037" spans="1:2" x14ac:dyDescent="0.35">
      <c r="A4037" s="3">
        <v>42538.041666666664</v>
      </c>
      <c r="B4037">
        <v>0</v>
      </c>
    </row>
    <row r="4038" spans="1:2" x14ac:dyDescent="0.35">
      <c r="A4038" s="3">
        <v>42538.083333333336</v>
      </c>
      <c r="B4038">
        <v>0</v>
      </c>
    </row>
    <row r="4039" spans="1:2" x14ac:dyDescent="0.35">
      <c r="A4039" s="3">
        <v>42538.125</v>
      </c>
      <c r="B4039">
        <v>0</v>
      </c>
    </row>
    <row r="4040" spans="1:2" x14ac:dyDescent="0.35">
      <c r="A4040" s="3">
        <v>42538.166666666664</v>
      </c>
      <c r="B4040">
        <v>4.2999999999999997E-2</v>
      </c>
    </row>
    <row r="4041" spans="1:2" x14ac:dyDescent="0.35">
      <c r="A4041" s="3">
        <v>42538.208333333336</v>
      </c>
      <c r="B4041">
        <v>0.14499999999999999</v>
      </c>
    </row>
    <row r="4042" spans="1:2" x14ac:dyDescent="0.35">
      <c r="A4042" s="3">
        <v>42538.25</v>
      </c>
      <c r="B4042">
        <v>0.28499999999999998</v>
      </c>
    </row>
    <row r="4043" spans="1:2" x14ac:dyDescent="0.35">
      <c r="A4043" s="3">
        <v>42538.291666666664</v>
      </c>
      <c r="B4043">
        <v>0.42</v>
      </c>
    </row>
    <row r="4044" spans="1:2" x14ac:dyDescent="0.35">
      <c r="A4044" s="3">
        <v>42538.333333333336</v>
      </c>
      <c r="B4044">
        <v>0.53300000000000003</v>
      </c>
    </row>
    <row r="4045" spans="1:2" x14ac:dyDescent="0.35">
      <c r="A4045" s="3">
        <v>42538.375</v>
      </c>
      <c r="B4045">
        <v>0.61299999999999999</v>
      </c>
    </row>
    <row r="4046" spans="1:2" x14ac:dyDescent="0.35">
      <c r="A4046" s="3">
        <v>42538.416666666664</v>
      </c>
      <c r="B4046">
        <v>0.65</v>
      </c>
    </row>
    <row r="4047" spans="1:2" x14ac:dyDescent="0.35">
      <c r="A4047" s="3">
        <v>42538.458333333336</v>
      </c>
      <c r="B4047">
        <v>0.64500000000000002</v>
      </c>
    </row>
    <row r="4048" spans="1:2" x14ac:dyDescent="0.35">
      <c r="A4048" s="3">
        <v>42538.5</v>
      </c>
      <c r="B4048">
        <v>0.60799999999999998</v>
      </c>
    </row>
    <row r="4049" spans="1:2" x14ac:dyDescent="0.35">
      <c r="A4049" s="3">
        <v>42538.541666666664</v>
      </c>
      <c r="B4049">
        <v>0.53900000000000003</v>
      </c>
    </row>
    <row r="4050" spans="1:2" x14ac:dyDescent="0.35">
      <c r="A4050" s="3">
        <v>42538.583333333336</v>
      </c>
      <c r="B4050">
        <v>0.442</v>
      </c>
    </row>
    <row r="4051" spans="1:2" x14ac:dyDescent="0.35">
      <c r="A4051" s="3">
        <v>42538.625</v>
      </c>
      <c r="B4051">
        <v>0.32400000000000001</v>
      </c>
    </row>
    <row r="4052" spans="1:2" x14ac:dyDescent="0.35">
      <c r="A4052" s="3">
        <v>42538.666666666664</v>
      </c>
      <c r="B4052">
        <v>0.19700000000000001</v>
      </c>
    </row>
    <row r="4053" spans="1:2" x14ac:dyDescent="0.35">
      <c r="A4053" s="3">
        <v>42538.708333333336</v>
      </c>
      <c r="B4053">
        <v>8.5000000000000006E-2</v>
      </c>
    </row>
    <row r="4054" spans="1:2" x14ac:dyDescent="0.35">
      <c r="A4054" s="3">
        <v>42538.75</v>
      </c>
      <c r="B4054">
        <v>1.2999999999999999E-2</v>
      </c>
    </row>
    <row r="4055" spans="1:2" x14ac:dyDescent="0.35">
      <c r="A4055" s="3">
        <v>42538.791666666664</v>
      </c>
      <c r="B4055">
        <v>0</v>
      </c>
    </row>
    <row r="4056" spans="1:2" x14ac:dyDescent="0.35">
      <c r="A4056" s="3">
        <v>42538.833333333336</v>
      </c>
      <c r="B4056">
        <v>0</v>
      </c>
    </row>
    <row r="4057" spans="1:2" x14ac:dyDescent="0.35">
      <c r="A4057" s="3">
        <v>42538.875</v>
      </c>
      <c r="B4057">
        <v>0</v>
      </c>
    </row>
    <row r="4058" spans="1:2" x14ac:dyDescent="0.35">
      <c r="A4058" s="3">
        <v>42538.916666666664</v>
      </c>
      <c r="B4058">
        <v>0</v>
      </c>
    </row>
    <row r="4059" spans="1:2" x14ac:dyDescent="0.35">
      <c r="A4059" s="3">
        <v>42538.958333333336</v>
      </c>
      <c r="B4059">
        <v>0</v>
      </c>
    </row>
    <row r="4060" spans="1:2" x14ac:dyDescent="0.35">
      <c r="A4060" s="3">
        <v>42539</v>
      </c>
      <c r="B4060">
        <v>0</v>
      </c>
    </row>
    <row r="4061" spans="1:2" x14ac:dyDescent="0.35">
      <c r="A4061" s="3">
        <v>42539.041666666664</v>
      </c>
      <c r="B4061">
        <v>0</v>
      </c>
    </row>
    <row r="4062" spans="1:2" x14ac:dyDescent="0.35">
      <c r="A4062" s="3">
        <v>42539.083333333336</v>
      </c>
      <c r="B4062">
        <v>0</v>
      </c>
    </row>
    <row r="4063" spans="1:2" x14ac:dyDescent="0.35">
      <c r="A4063" s="3">
        <v>42539.125</v>
      </c>
      <c r="B4063">
        <v>1E-3</v>
      </c>
    </row>
    <row r="4064" spans="1:2" x14ac:dyDescent="0.35">
      <c r="A4064" s="3">
        <v>42539.166666666664</v>
      </c>
      <c r="B4064">
        <v>0.05</v>
      </c>
    </row>
    <row r="4065" spans="1:2" x14ac:dyDescent="0.35">
      <c r="A4065" s="3">
        <v>42539.208333333336</v>
      </c>
      <c r="B4065">
        <v>0.156</v>
      </c>
    </row>
    <row r="4066" spans="1:2" x14ac:dyDescent="0.35">
      <c r="A4066" s="3">
        <v>42539.25</v>
      </c>
      <c r="B4066">
        <v>0.29199999999999998</v>
      </c>
    </row>
    <row r="4067" spans="1:2" x14ac:dyDescent="0.35">
      <c r="A4067" s="3">
        <v>42539.291666666664</v>
      </c>
      <c r="B4067">
        <v>0.43099999999999999</v>
      </c>
    </row>
    <row r="4068" spans="1:2" x14ac:dyDescent="0.35">
      <c r="A4068" s="3">
        <v>42539.333333333336</v>
      </c>
      <c r="B4068">
        <v>0.53500000000000003</v>
      </c>
    </row>
    <row r="4069" spans="1:2" x14ac:dyDescent="0.35">
      <c r="A4069" s="3">
        <v>42539.375</v>
      </c>
      <c r="B4069">
        <v>0.60699999999999998</v>
      </c>
    </row>
    <row r="4070" spans="1:2" x14ac:dyDescent="0.35">
      <c r="A4070" s="3">
        <v>42539.416666666664</v>
      </c>
      <c r="B4070">
        <v>0.63200000000000001</v>
      </c>
    </row>
    <row r="4071" spans="1:2" x14ac:dyDescent="0.35">
      <c r="A4071" s="3">
        <v>42539.458333333336</v>
      </c>
      <c r="B4071">
        <v>0.625</v>
      </c>
    </row>
    <row r="4072" spans="1:2" x14ac:dyDescent="0.35">
      <c r="A4072" s="3">
        <v>42539.5</v>
      </c>
      <c r="B4072">
        <v>0.57899999999999996</v>
      </c>
    </row>
    <row r="4073" spans="1:2" x14ac:dyDescent="0.35">
      <c r="A4073" s="3">
        <v>42539.541666666664</v>
      </c>
      <c r="B4073">
        <v>0.50700000000000001</v>
      </c>
    </row>
    <row r="4074" spans="1:2" x14ac:dyDescent="0.35">
      <c r="A4074" s="3">
        <v>42539.583333333336</v>
      </c>
      <c r="B4074">
        <v>0.41299999999999998</v>
      </c>
    </row>
    <row r="4075" spans="1:2" x14ac:dyDescent="0.35">
      <c r="A4075" s="3">
        <v>42539.625</v>
      </c>
      <c r="B4075">
        <v>0.30299999999999999</v>
      </c>
    </row>
    <row r="4076" spans="1:2" x14ac:dyDescent="0.35">
      <c r="A4076" s="3">
        <v>42539.666666666664</v>
      </c>
      <c r="B4076">
        <v>0.17599999999999999</v>
      </c>
    </row>
    <row r="4077" spans="1:2" x14ac:dyDescent="0.35">
      <c r="A4077" s="3">
        <v>42539.708333333336</v>
      </c>
      <c r="B4077">
        <v>6.7000000000000004E-2</v>
      </c>
    </row>
    <row r="4078" spans="1:2" x14ac:dyDescent="0.35">
      <c r="A4078" s="3">
        <v>42539.75</v>
      </c>
      <c r="B4078">
        <v>7.0000000000000001E-3</v>
      </c>
    </row>
    <row r="4079" spans="1:2" x14ac:dyDescent="0.35">
      <c r="A4079" s="3">
        <v>42539.791666666664</v>
      </c>
      <c r="B4079">
        <v>0</v>
      </c>
    </row>
    <row r="4080" spans="1:2" x14ac:dyDescent="0.35">
      <c r="A4080" s="3">
        <v>42539.833333333336</v>
      </c>
      <c r="B4080">
        <v>0</v>
      </c>
    </row>
    <row r="4081" spans="1:2" x14ac:dyDescent="0.35">
      <c r="A4081" s="3">
        <v>42539.875</v>
      </c>
      <c r="B4081">
        <v>0</v>
      </c>
    </row>
    <row r="4082" spans="1:2" x14ac:dyDescent="0.35">
      <c r="A4082" s="3">
        <v>42539.916666666664</v>
      </c>
      <c r="B4082">
        <v>0</v>
      </c>
    </row>
    <row r="4083" spans="1:2" x14ac:dyDescent="0.35">
      <c r="A4083" s="3">
        <v>42539.958333333336</v>
      </c>
      <c r="B4083">
        <v>0</v>
      </c>
    </row>
    <row r="4084" spans="1:2" x14ac:dyDescent="0.35">
      <c r="A4084" s="3">
        <v>42540</v>
      </c>
      <c r="B4084">
        <v>0</v>
      </c>
    </row>
    <row r="4085" spans="1:2" x14ac:dyDescent="0.35">
      <c r="A4085" s="3">
        <v>42540.041666666664</v>
      </c>
      <c r="B4085">
        <v>0</v>
      </c>
    </row>
    <row r="4086" spans="1:2" x14ac:dyDescent="0.35">
      <c r="A4086" s="3">
        <v>42540.083333333336</v>
      </c>
      <c r="B4086">
        <v>0</v>
      </c>
    </row>
    <row r="4087" spans="1:2" x14ac:dyDescent="0.35">
      <c r="A4087" s="3">
        <v>42540.125</v>
      </c>
      <c r="B4087">
        <v>0</v>
      </c>
    </row>
    <row r="4088" spans="1:2" x14ac:dyDescent="0.35">
      <c r="A4088" s="3">
        <v>42540.166666666664</v>
      </c>
      <c r="B4088">
        <v>2.8000000000000001E-2</v>
      </c>
    </row>
    <row r="4089" spans="1:2" x14ac:dyDescent="0.35">
      <c r="A4089" s="3">
        <v>42540.208333333336</v>
      </c>
      <c r="B4089">
        <v>0.106</v>
      </c>
    </row>
    <row r="4090" spans="1:2" x14ac:dyDescent="0.35">
      <c r="A4090" s="3">
        <v>42540.25</v>
      </c>
      <c r="B4090">
        <v>0.216</v>
      </c>
    </row>
    <row r="4091" spans="1:2" x14ac:dyDescent="0.35">
      <c r="A4091" s="3">
        <v>42540.291666666664</v>
      </c>
      <c r="B4091">
        <v>0.32400000000000001</v>
      </c>
    </row>
    <row r="4092" spans="1:2" x14ac:dyDescent="0.35">
      <c r="A4092" s="3">
        <v>42540.333333333336</v>
      </c>
      <c r="B4092">
        <v>0.375</v>
      </c>
    </row>
    <row r="4093" spans="1:2" x14ac:dyDescent="0.35">
      <c r="A4093" s="3">
        <v>42540.375</v>
      </c>
      <c r="B4093">
        <v>0.39800000000000002</v>
      </c>
    </row>
    <row r="4094" spans="1:2" x14ac:dyDescent="0.35">
      <c r="A4094" s="3">
        <v>42540.416666666664</v>
      </c>
      <c r="B4094">
        <v>0.40899999999999997</v>
      </c>
    </row>
    <row r="4095" spans="1:2" x14ac:dyDescent="0.35">
      <c r="A4095" s="3">
        <v>42540.458333333336</v>
      </c>
      <c r="B4095">
        <v>0.39900000000000002</v>
      </c>
    </row>
    <row r="4096" spans="1:2" x14ac:dyDescent="0.35">
      <c r="A4096" s="3">
        <v>42540.5</v>
      </c>
      <c r="B4096">
        <v>0.375</v>
      </c>
    </row>
    <row r="4097" spans="1:2" x14ac:dyDescent="0.35">
      <c r="A4097" s="3">
        <v>42540.541666666664</v>
      </c>
      <c r="B4097">
        <v>0.32300000000000001</v>
      </c>
    </row>
    <row r="4098" spans="1:2" x14ac:dyDescent="0.35">
      <c r="A4098" s="3">
        <v>42540.583333333336</v>
      </c>
      <c r="B4098">
        <v>0.26</v>
      </c>
    </row>
    <row r="4099" spans="1:2" x14ac:dyDescent="0.35">
      <c r="A4099" s="3">
        <v>42540.625</v>
      </c>
      <c r="B4099">
        <v>0.19600000000000001</v>
      </c>
    </row>
    <row r="4100" spans="1:2" x14ac:dyDescent="0.35">
      <c r="A4100" s="3">
        <v>42540.666666666664</v>
      </c>
      <c r="B4100">
        <v>0.123</v>
      </c>
    </row>
    <row r="4101" spans="1:2" x14ac:dyDescent="0.35">
      <c r="A4101" s="3">
        <v>42540.708333333336</v>
      </c>
      <c r="B4101">
        <v>5.2999999999999999E-2</v>
      </c>
    </row>
    <row r="4102" spans="1:2" x14ac:dyDescent="0.35">
      <c r="A4102" s="3">
        <v>42540.75</v>
      </c>
      <c r="B4102">
        <v>7.0000000000000001E-3</v>
      </c>
    </row>
    <row r="4103" spans="1:2" x14ac:dyDescent="0.35">
      <c r="A4103" s="3">
        <v>42540.791666666664</v>
      </c>
      <c r="B4103">
        <v>0</v>
      </c>
    </row>
    <row r="4104" spans="1:2" x14ac:dyDescent="0.35">
      <c r="A4104" s="3">
        <v>42540.833333333336</v>
      </c>
      <c r="B4104">
        <v>0</v>
      </c>
    </row>
    <row r="4105" spans="1:2" x14ac:dyDescent="0.35">
      <c r="A4105" s="3">
        <v>42540.875</v>
      </c>
      <c r="B4105">
        <v>0</v>
      </c>
    </row>
    <row r="4106" spans="1:2" x14ac:dyDescent="0.35">
      <c r="A4106" s="3">
        <v>42540.916666666664</v>
      </c>
      <c r="B4106">
        <v>0</v>
      </c>
    </row>
    <row r="4107" spans="1:2" x14ac:dyDescent="0.35">
      <c r="A4107" s="3">
        <v>42540.958333333336</v>
      </c>
      <c r="B4107">
        <v>0</v>
      </c>
    </row>
    <row r="4108" spans="1:2" x14ac:dyDescent="0.35">
      <c r="A4108" s="3">
        <v>42541</v>
      </c>
      <c r="B4108">
        <v>0</v>
      </c>
    </row>
    <row r="4109" spans="1:2" x14ac:dyDescent="0.35">
      <c r="A4109" s="3">
        <v>42541.041666666664</v>
      </c>
      <c r="B4109">
        <v>0</v>
      </c>
    </row>
    <row r="4110" spans="1:2" x14ac:dyDescent="0.35">
      <c r="A4110" s="3">
        <v>42541.083333333336</v>
      </c>
      <c r="B4110">
        <v>0</v>
      </c>
    </row>
    <row r="4111" spans="1:2" x14ac:dyDescent="0.35">
      <c r="A4111" s="3">
        <v>42541.125</v>
      </c>
      <c r="B4111">
        <v>1E-3</v>
      </c>
    </row>
    <row r="4112" spans="1:2" x14ac:dyDescent="0.35">
      <c r="A4112" s="3">
        <v>42541.166666666664</v>
      </c>
      <c r="B4112">
        <v>4.1000000000000002E-2</v>
      </c>
    </row>
    <row r="4113" spans="1:2" x14ac:dyDescent="0.35">
      <c r="A4113" s="3">
        <v>42541.208333333336</v>
      </c>
      <c r="B4113">
        <v>0.13400000000000001</v>
      </c>
    </row>
    <row r="4114" spans="1:2" x14ac:dyDescent="0.35">
      <c r="A4114" s="3">
        <v>42541.25</v>
      </c>
      <c r="B4114">
        <v>0.26100000000000001</v>
      </c>
    </row>
    <row r="4115" spans="1:2" x14ac:dyDescent="0.35">
      <c r="A4115" s="3">
        <v>42541.291666666664</v>
      </c>
      <c r="B4115">
        <v>0.39100000000000001</v>
      </c>
    </row>
    <row r="4116" spans="1:2" x14ac:dyDescent="0.35">
      <c r="A4116" s="3">
        <v>42541.333333333336</v>
      </c>
      <c r="B4116">
        <v>0.501</v>
      </c>
    </row>
    <row r="4117" spans="1:2" x14ac:dyDescent="0.35">
      <c r="A4117" s="3">
        <v>42541.375</v>
      </c>
      <c r="B4117">
        <v>0.57699999999999996</v>
      </c>
    </row>
    <row r="4118" spans="1:2" x14ac:dyDescent="0.35">
      <c r="A4118" s="3">
        <v>42541.416666666664</v>
      </c>
      <c r="B4118">
        <v>0.61399999999999999</v>
      </c>
    </row>
    <row r="4119" spans="1:2" x14ac:dyDescent="0.35">
      <c r="A4119" s="3">
        <v>42541.458333333336</v>
      </c>
      <c r="B4119">
        <v>0.60899999999999999</v>
      </c>
    </row>
    <row r="4120" spans="1:2" x14ac:dyDescent="0.35">
      <c r="A4120" s="3">
        <v>42541.5</v>
      </c>
      <c r="B4120">
        <v>0.56899999999999995</v>
      </c>
    </row>
    <row r="4121" spans="1:2" x14ac:dyDescent="0.35">
      <c r="A4121" s="3">
        <v>42541.541666666664</v>
      </c>
      <c r="B4121">
        <v>0.496</v>
      </c>
    </row>
    <row r="4122" spans="1:2" x14ac:dyDescent="0.35">
      <c r="A4122" s="3">
        <v>42541.583333333336</v>
      </c>
      <c r="B4122">
        <v>0.40799999999999997</v>
      </c>
    </row>
    <row r="4123" spans="1:2" x14ac:dyDescent="0.35">
      <c r="A4123" s="3">
        <v>42541.625</v>
      </c>
      <c r="B4123">
        <v>0.30399999999999999</v>
      </c>
    </row>
    <row r="4124" spans="1:2" x14ac:dyDescent="0.35">
      <c r="A4124" s="3">
        <v>42541.666666666664</v>
      </c>
      <c r="B4124">
        <v>0.19</v>
      </c>
    </row>
    <row r="4125" spans="1:2" x14ac:dyDescent="0.35">
      <c r="A4125" s="3">
        <v>42541.708333333336</v>
      </c>
      <c r="B4125">
        <v>8.4000000000000005E-2</v>
      </c>
    </row>
    <row r="4126" spans="1:2" x14ac:dyDescent="0.35">
      <c r="A4126" s="3">
        <v>42541.75</v>
      </c>
      <c r="B4126">
        <v>1.2E-2</v>
      </c>
    </row>
    <row r="4127" spans="1:2" x14ac:dyDescent="0.35">
      <c r="A4127" s="3">
        <v>42541.791666666664</v>
      </c>
      <c r="B4127">
        <v>0</v>
      </c>
    </row>
    <row r="4128" spans="1:2" x14ac:dyDescent="0.35">
      <c r="A4128" s="3">
        <v>42541.833333333336</v>
      </c>
      <c r="B4128">
        <v>0</v>
      </c>
    </row>
    <row r="4129" spans="1:2" x14ac:dyDescent="0.35">
      <c r="A4129" s="3">
        <v>42541.875</v>
      </c>
      <c r="B4129">
        <v>0</v>
      </c>
    </row>
    <row r="4130" spans="1:2" x14ac:dyDescent="0.35">
      <c r="A4130" s="3">
        <v>42541.916666666664</v>
      </c>
      <c r="B4130">
        <v>0</v>
      </c>
    </row>
    <row r="4131" spans="1:2" x14ac:dyDescent="0.35">
      <c r="A4131" s="3">
        <v>42541.958333333336</v>
      </c>
      <c r="B4131">
        <v>0</v>
      </c>
    </row>
    <row r="4132" spans="1:2" x14ac:dyDescent="0.35">
      <c r="A4132" s="3">
        <v>42542</v>
      </c>
      <c r="B4132">
        <v>0</v>
      </c>
    </row>
    <row r="4133" spans="1:2" x14ac:dyDescent="0.35">
      <c r="A4133" s="3">
        <v>42542.041666666664</v>
      </c>
      <c r="B4133">
        <v>0</v>
      </c>
    </row>
    <row r="4134" spans="1:2" x14ac:dyDescent="0.35">
      <c r="A4134" s="3">
        <v>42542.083333333336</v>
      </c>
      <c r="B4134">
        <v>0</v>
      </c>
    </row>
    <row r="4135" spans="1:2" x14ac:dyDescent="0.35">
      <c r="A4135" s="3">
        <v>42542.125</v>
      </c>
      <c r="B4135">
        <v>0</v>
      </c>
    </row>
    <row r="4136" spans="1:2" x14ac:dyDescent="0.35">
      <c r="A4136" s="3">
        <v>42542.166666666664</v>
      </c>
      <c r="B4136">
        <v>4.2000000000000003E-2</v>
      </c>
    </row>
    <row r="4137" spans="1:2" x14ac:dyDescent="0.35">
      <c r="A4137" s="3">
        <v>42542.208333333336</v>
      </c>
      <c r="B4137">
        <v>0.128</v>
      </c>
    </row>
    <row r="4138" spans="1:2" x14ac:dyDescent="0.35">
      <c r="A4138" s="3">
        <v>42542.25</v>
      </c>
      <c r="B4138">
        <v>0.23400000000000001</v>
      </c>
    </row>
    <row r="4139" spans="1:2" x14ac:dyDescent="0.35">
      <c r="A4139" s="3">
        <v>42542.291666666664</v>
      </c>
      <c r="B4139">
        <v>0.35199999999999998</v>
      </c>
    </row>
    <row r="4140" spans="1:2" x14ac:dyDescent="0.35">
      <c r="A4140" s="3">
        <v>42542.333333333336</v>
      </c>
      <c r="B4140">
        <v>0.46200000000000002</v>
      </c>
    </row>
    <row r="4141" spans="1:2" x14ac:dyDescent="0.35">
      <c r="A4141" s="3">
        <v>42542.375</v>
      </c>
      <c r="B4141">
        <v>0.55200000000000005</v>
      </c>
    </row>
    <row r="4142" spans="1:2" x14ac:dyDescent="0.35">
      <c r="A4142" s="3">
        <v>42542.416666666664</v>
      </c>
      <c r="B4142">
        <v>0.60799999999999998</v>
      </c>
    </row>
    <row r="4143" spans="1:2" x14ac:dyDescent="0.35">
      <c r="A4143" s="3">
        <v>42542.458333333336</v>
      </c>
      <c r="B4143">
        <v>0.61399999999999999</v>
      </c>
    </row>
    <row r="4144" spans="1:2" x14ac:dyDescent="0.35">
      <c r="A4144" s="3">
        <v>42542.5</v>
      </c>
      <c r="B4144">
        <v>0.58499999999999996</v>
      </c>
    </row>
    <row r="4145" spans="1:2" x14ac:dyDescent="0.35">
      <c r="A4145" s="3">
        <v>42542.541666666664</v>
      </c>
      <c r="B4145">
        <v>0.51100000000000001</v>
      </c>
    </row>
    <row r="4146" spans="1:2" x14ac:dyDescent="0.35">
      <c r="A4146" s="3">
        <v>42542.583333333336</v>
      </c>
      <c r="B4146">
        <v>0.41099999999999998</v>
      </c>
    </row>
    <row r="4147" spans="1:2" x14ac:dyDescent="0.35">
      <c r="A4147" s="3">
        <v>42542.625</v>
      </c>
      <c r="B4147">
        <v>0.30199999999999999</v>
      </c>
    </row>
    <row r="4148" spans="1:2" x14ac:dyDescent="0.35">
      <c r="A4148" s="3">
        <v>42542.666666666664</v>
      </c>
      <c r="B4148">
        <v>0.184</v>
      </c>
    </row>
    <row r="4149" spans="1:2" x14ac:dyDescent="0.35">
      <c r="A4149" s="3">
        <v>42542.708333333336</v>
      </c>
      <c r="B4149">
        <v>7.9000000000000001E-2</v>
      </c>
    </row>
    <row r="4150" spans="1:2" x14ac:dyDescent="0.35">
      <c r="A4150" s="3">
        <v>42542.75</v>
      </c>
      <c r="B4150">
        <v>1.2E-2</v>
      </c>
    </row>
    <row r="4151" spans="1:2" x14ac:dyDescent="0.35">
      <c r="A4151" s="3">
        <v>42542.791666666664</v>
      </c>
      <c r="B4151">
        <v>0</v>
      </c>
    </row>
    <row r="4152" spans="1:2" x14ac:dyDescent="0.35">
      <c r="A4152" s="3">
        <v>42542.833333333336</v>
      </c>
      <c r="B4152">
        <v>0</v>
      </c>
    </row>
    <row r="4153" spans="1:2" x14ac:dyDescent="0.35">
      <c r="A4153" s="3">
        <v>42542.875</v>
      </c>
      <c r="B4153">
        <v>0</v>
      </c>
    </row>
    <row r="4154" spans="1:2" x14ac:dyDescent="0.35">
      <c r="A4154" s="3">
        <v>42542.916666666664</v>
      </c>
      <c r="B4154">
        <v>0</v>
      </c>
    </row>
    <row r="4155" spans="1:2" x14ac:dyDescent="0.35">
      <c r="A4155" s="3">
        <v>42542.958333333336</v>
      </c>
      <c r="B4155">
        <v>0</v>
      </c>
    </row>
    <row r="4156" spans="1:2" x14ac:dyDescent="0.35">
      <c r="A4156" s="3">
        <v>42543</v>
      </c>
      <c r="B4156">
        <v>0</v>
      </c>
    </row>
    <row r="4157" spans="1:2" x14ac:dyDescent="0.35">
      <c r="A4157" s="3">
        <v>42543.041666666664</v>
      </c>
      <c r="B4157">
        <v>0</v>
      </c>
    </row>
    <row r="4158" spans="1:2" x14ac:dyDescent="0.35">
      <c r="A4158" s="3">
        <v>42543.083333333336</v>
      </c>
      <c r="B4158">
        <v>0</v>
      </c>
    </row>
    <row r="4159" spans="1:2" x14ac:dyDescent="0.35">
      <c r="A4159" s="3">
        <v>42543.125</v>
      </c>
      <c r="B4159">
        <v>0</v>
      </c>
    </row>
    <row r="4160" spans="1:2" x14ac:dyDescent="0.35">
      <c r="A4160" s="3">
        <v>42543.166666666664</v>
      </c>
      <c r="B4160">
        <v>0.04</v>
      </c>
    </row>
    <row r="4161" spans="1:2" x14ac:dyDescent="0.35">
      <c r="A4161" s="3">
        <v>42543.208333333336</v>
      </c>
      <c r="B4161">
        <v>0.126</v>
      </c>
    </row>
    <row r="4162" spans="1:2" x14ac:dyDescent="0.35">
      <c r="A4162" s="3">
        <v>42543.25</v>
      </c>
      <c r="B4162">
        <v>0.245</v>
      </c>
    </row>
    <row r="4163" spans="1:2" x14ac:dyDescent="0.35">
      <c r="A4163" s="3">
        <v>42543.291666666664</v>
      </c>
      <c r="B4163">
        <v>0.36699999999999999</v>
      </c>
    </row>
    <row r="4164" spans="1:2" x14ac:dyDescent="0.35">
      <c r="A4164" s="3">
        <v>42543.333333333336</v>
      </c>
      <c r="B4164">
        <v>0.46700000000000003</v>
      </c>
    </row>
    <row r="4165" spans="1:2" x14ac:dyDescent="0.35">
      <c r="A4165" s="3">
        <v>42543.375</v>
      </c>
      <c r="B4165">
        <v>0.54100000000000004</v>
      </c>
    </row>
    <row r="4166" spans="1:2" x14ac:dyDescent="0.35">
      <c r="A4166" s="3">
        <v>42543.416666666664</v>
      </c>
      <c r="B4166">
        <v>0.57399999999999995</v>
      </c>
    </row>
    <row r="4167" spans="1:2" x14ac:dyDescent="0.35">
      <c r="A4167" s="3">
        <v>42543.458333333336</v>
      </c>
      <c r="B4167">
        <v>0.57699999999999996</v>
      </c>
    </row>
    <row r="4168" spans="1:2" x14ac:dyDescent="0.35">
      <c r="A4168" s="3">
        <v>42543.5</v>
      </c>
      <c r="B4168">
        <v>0.55600000000000005</v>
      </c>
    </row>
    <row r="4169" spans="1:2" x14ac:dyDescent="0.35">
      <c r="A4169" s="3">
        <v>42543.541666666664</v>
      </c>
      <c r="B4169">
        <v>0.50700000000000001</v>
      </c>
    </row>
    <row r="4170" spans="1:2" x14ac:dyDescent="0.35">
      <c r="A4170" s="3">
        <v>42543.583333333336</v>
      </c>
      <c r="B4170">
        <v>0.41299999999999998</v>
      </c>
    </row>
    <row r="4171" spans="1:2" x14ac:dyDescent="0.35">
      <c r="A4171" s="3">
        <v>42543.625</v>
      </c>
      <c r="B4171">
        <v>0.29699999999999999</v>
      </c>
    </row>
    <row r="4172" spans="1:2" x14ac:dyDescent="0.35">
      <c r="A4172" s="3">
        <v>42543.666666666664</v>
      </c>
      <c r="B4172">
        <v>0.183</v>
      </c>
    </row>
    <row r="4173" spans="1:2" x14ac:dyDescent="0.35">
      <c r="A4173" s="3">
        <v>42543.708333333336</v>
      </c>
      <c r="B4173">
        <v>8.2000000000000003E-2</v>
      </c>
    </row>
    <row r="4174" spans="1:2" x14ac:dyDescent="0.35">
      <c r="A4174" s="3">
        <v>42543.75</v>
      </c>
      <c r="B4174">
        <v>1.4E-2</v>
      </c>
    </row>
    <row r="4175" spans="1:2" x14ac:dyDescent="0.35">
      <c r="A4175" s="3">
        <v>42543.791666666664</v>
      </c>
      <c r="B4175">
        <v>0</v>
      </c>
    </row>
    <row r="4176" spans="1:2" x14ac:dyDescent="0.35">
      <c r="A4176" s="3">
        <v>42543.833333333336</v>
      </c>
      <c r="B4176">
        <v>0</v>
      </c>
    </row>
    <row r="4177" spans="1:2" x14ac:dyDescent="0.35">
      <c r="A4177" s="3">
        <v>42543.875</v>
      </c>
      <c r="B4177">
        <v>0</v>
      </c>
    </row>
    <row r="4178" spans="1:2" x14ac:dyDescent="0.35">
      <c r="A4178" s="3">
        <v>42543.916666666664</v>
      </c>
      <c r="B4178">
        <v>0</v>
      </c>
    </row>
    <row r="4179" spans="1:2" x14ac:dyDescent="0.35">
      <c r="A4179" s="3">
        <v>42543.958333333336</v>
      </c>
      <c r="B4179">
        <v>0</v>
      </c>
    </row>
    <row r="4180" spans="1:2" x14ac:dyDescent="0.35">
      <c r="A4180" s="3">
        <v>42544</v>
      </c>
      <c r="B4180">
        <v>0</v>
      </c>
    </row>
    <row r="4181" spans="1:2" x14ac:dyDescent="0.35">
      <c r="A4181" s="3">
        <v>42544.041666666664</v>
      </c>
      <c r="B4181">
        <v>0</v>
      </c>
    </row>
    <row r="4182" spans="1:2" x14ac:dyDescent="0.35">
      <c r="A4182" s="3">
        <v>42544.083333333336</v>
      </c>
      <c r="B4182">
        <v>0</v>
      </c>
    </row>
    <row r="4183" spans="1:2" x14ac:dyDescent="0.35">
      <c r="A4183" s="3">
        <v>42544.125</v>
      </c>
      <c r="B4183">
        <v>1E-3</v>
      </c>
    </row>
    <row r="4184" spans="1:2" x14ac:dyDescent="0.35">
      <c r="A4184" s="3">
        <v>42544.166666666664</v>
      </c>
      <c r="B4184">
        <v>0.05</v>
      </c>
    </row>
    <row r="4185" spans="1:2" x14ac:dyDescent="0.35">
      <c r="A4185" s="3">
        <v>42544.208333333336</v>
      </c>
      <c r="B4185">
        <v>0.152</v>
      </c>
    </row>
    <row r="4186" spans="1:2" x14ac:dyDescent="0.35">
      <c r="A4186" s="3">
        <v>42544.25</v>
      </c>
      <c r="B4186">
        <v>0.28000000000000003</v>
      </c>
    </row>
    <row r="4187" spans="1:2" x14ac:dyDescent="0.35">
      <c r="A4187" s="3">
        <v>42544.291666666664</v>
      </c>
      <c r="B4187">
        <v>0.40699999999999997</v>
      </c>
    </row>
    <row r="4188" spans="1:2" x14ac:dyDescent="0.35">
      <c r="A4188" s="3">
        <v>42544.333333333336</v>
      </c>
      <c r="B4188">
        <v>0.51</v>
      </c>
    </row>
    <row r="4189" spans="1:2" x14ac:dyDescent="0.35">
      <c r="A4189" s="3">
        <v>42544.375</v>
      </c>
      <c r="B4189">
        <v>0.58299999999999996</v>
      </c>
    </row>
    <row r="4190" spans="1:2" x14ac:dyDescent="0.35">
      <c r="A4190" s="3">
        <v>42544.416666666664</v>
      </c>
      <c r="B4190">
        <v>0.62</v>
      </c>
    </row>
    <row r="4191" spans="1:2" x14ac:dyDescent="0.35">
      <c r="A4191" s="3">
        <v>42544.458333333336</v>
      </c>
      <c r="B4191">
        <v>0.621</v>
      </c>
    </row>
    <row r="4192" spans="1:2" x14ac:dyDescent="0.35">
      <c r="A4192" s="3">
        <v>42544.5</v>
      </c>
      <c r="B4192">
        <v>0.59299999999999997</v>
      </c>
    </row>
    <row r="4193" spans="1:2" x14ac:dyDescent="0.35">
      <c r="A4193" s="3">
        <v>42544.541666666664</v>
      </c>
      <c r="B4193">
        <v>0.53400000000000003</v>
      </c>
    </row>
    <row r="4194" spans="1:2" x14ac:dyDescent="0.35">
      <c r="A4194" s="3">
        <v>42544.583333333336</v>
      </c>
      <c r="B4194">
        <v>0.443</v>
      </c>
    </row>
    <row r="4195" spans="1:2" x14ac:dyDescent="0.35">
      <c r="A4195" s="3">
        <v>42544.625</v>
      </c>
      <c r="B4195">
        <v>0.33</v>
      </c>
    </row>
    <row r="4196" spans="1:2" x14ac:dyDescent="0.35">
      <c r="A4196" s="3">
        <v>42544.666666666664</v>
      </c>
      <c r="B4196">
        <v>0.2</v>
      </c>
    </row>
    <row r="4197" spans="1:2" x14ac:dyDescent="0.35">
      <c r="A4197" s="3">
        <v>42544.708333333336</v>
      </c>
      <c r="B4197">
        <v>8.6999999999999994E-2</v>
      </c>
    </row>
    <row r="4198" spans="1:2" x14ac:dyDescent="0.35">
      <c r="A4198" s="3">
        <v>42544.75</v>
      </c>
      <c r="B4198">
        <v>1.4E-2</v>
      </c>
    </row>
    <row r="4199" spans="1:2" x14ac:dyDescent="0.35">
      <c r="A4199" s="3">
        <v>42544.791666666664</v>
      </c>
      <c r="B4199">
        <v>0</v>
      </c>
    </row>
    <row r="4200" spans="1:2" x14ac:dyDescent="0.35">
      <c r="A4200" s="3">
        <v>42544.833333333336</v>
      </c>
      <c r="B4200">
        <v>0</v>
      </c>
    </row>
    <row r="4201" spans="1:2" x14ac:dyDescent="0.35">
      <c r="A4201" s="3">
        <v>42544.875</v>
      </c>
      <c r="B4201">
        <v>0</v>
      </c>
    </row>
    <row r="4202" spans="1:2" x14ac:dyDescent="0.35">
      <c r="A4202" s="3">
        <v>42544.916666666664</v>
      </c>
      <c r="B4202">
        <v>0</v>
      </c>
    </row>
    <row r="4203" spans="1:2" x14ac:dyDescent="0.35">
      <c r="A4203" s="3">
        <v>42544.958333333336</v>
      </c>
      <c r="B4203">
        <v>0</v>
      </c>
    </row>
    <row r="4204" spans="1:2" x14ac:dyDescent="0.35">
      <c r="A4204" s="3">
        <v>42545</v>
      </c>
      <c r="B4204">
        <v>0</v>
      </c>
    </row>
    <row r="4205" spans="1:2" x14ac:dyDescent="0.35">
      <c r="A4205" s="3">
        <v>42545.041666666664</v>
      </c>
      <c r="B4205">
        <v>0</v>
      </c>
    </row>
    <row r="4206" spans="1:2" x14ac:dyDescent="0.35">
      <c r="A4206" s="3">
        <v>42545.083333333336</v>
      </c>
      <c r="B4206">
        <v>0</v>
      </c>
    </row>
    <row r="4207" spans="1:2" x14ac:dyDescent="0.35">
      <c r="A4207" s="3">
        <v>42545.125</v>
      </c>
      <c r="B4207">
        <v>1E-3</v>
      </c>
    </row>
    <row r="4208" spans="1:2" x14ac:dyDescent="0.35">
      <c r="A4208" s="3">
        <v>42545.166666666664</v>
      </c>
      <c r="B4208">
        <v>4.9000000000000002E-2</v>
      </c>
    </row>
    <row r="4209" spans="1:2" x14ac:dyDescent="0.35">
      <c r="A4209" s="3">
        <v>42545.208333333336</v>
      </c>
      <c r="B4209">
        <v>0.153</v>
      </c>
    </row>
    <row r="4210" spans="1:2" x14ac:dyDescent="0.35">
      <c r="A4210" s="3">
        <v>42545.25</v>
      </c>
      <c r="B4210">
        <v>0.28399999999999997</v>
      </c>
    </row>
    <row r="4211" spans="1:2" x14ac:dyDescent="0.35">
      <c r="A4211" s="3">
        <v>42545.291666666664</v>
      </c>
      <c r="B4211">
        <v>0.41199999999999998</v>
      </c>
    </row>
    <row r="4212" spans="1:2" x14ac:dyDescent="0.35">
      <c r="A4212" s="3">
        <v>42545.333333333336</v>
      </c>
      <c r="B4212">
        <v>0.51500000000000001</v>
      </c>
    </row>
    <row r="4213" spans="1:2" x14ac:dyDescent="0.35">
      <c r="A4213" s="3">
        <v>42545.375</v>
      </c>
      <c r="B4213">
        <v>0.58499999999999996</v>
      </c>
    </row>
    <row r="4214" spans="1:2" x14ac:dyDescent="0.35">
      <c r="A4214" s="3">
        <v>42545.416666666664</v>
      </c>
      <c r="B4214">
        <v>0.61699999999999999</v>
      </c>
    </row>
    <row r="4215" spans="1:2" x14ac:dyDescent="0.35">
      <c r="A4215" s="3">
        <v>42545.458333333336</v>
      </c>
      <c r="B4215">
        <v>0.61299999999999999</v>
      </c>
    </row>
    <row r="4216" spans="1:2" x14ac:dyDescent="0.35">
      <c r="A4216" s="3">
        <v>42545.5</v>
      </c>
      <c r="B4216">
        <v>0.57799999999999996</v>
      </c>
    </row>
    <row r="4217" spans="1:2" x14ac:dyDescent="0.35">
      <c r="A4217" s="3">
        <v>42545.541666666664</v>
      </c>
      <c r="B4217">
        <v>0.51100000000000001</v>
      </c>
    </row>
    <row r="4218" spans="1:2" x14ac:dyDescent="0.35">
      <c r="A4218" s="3">
        <v>42545.583333333336</v>
      </c>
      <c r="B4218">
        <v>0.41799999999999998</v>
      </c>
    </row>
    <row r="4219" spans="1:2" x14ac:dyDescent="0.35">
      <c r="A4219" s="3">
        <v>42545.625</v>
      </c>
      <c r="B4219">
        <v>0.30499999999999999</v>
      </c>
    </row>
    <row r="4220" spans="1:2" x14ac:dyDescent="0.35">
      <c r="A4220" s="3">
        <v>42545.666666666664</v>
      </c>
      <c r="B4220">
        <v>0.184</v>
      </c>
    </row>
    <row r="4221" spans="1:2" x14ac:dyDescent="0.35">
      <c r="A4221" s="3">
        <v>42545.708333333336</v>
      </c>
      <c r="B4221">
        <v>7.9000000000000001E-2</v>
      </c>
    </row>
    <row r="4222" spans="1:2" x14ac:dyDescent="0.35">
      <c r="A4222" s="3">
        <v>42545.75</v>
      </c>
      <c r="B4222">
        <v>1.0999999999999999E-2</v>
      </c>
    </row>
    <row r="4223" spans="1:2" x14ac:dyDescent="0.35">
      <c r="A4223" s="3">
        <v>42545.791666666664</v>
      </c>
      <c r="B4223">
        <v>0</v>
      </c>
    </row>
    <row r="4224" spans="1:2" x14ac:dyDescent="0.35">
      <c r="A4224" s="3">
        <v>42545.833333333336</v>
      </c>
      <c r="B4224">
        <v>0</v>
      </c>
    </row>
    <row r="4225" spans="1:2" x14ac:dyDescent="0.35">
      <c r="A4225" s="3">
        <v>42545.875</v>
      </c>
      <c r="B4225">
        <v>0</v>
      </c>
    </row>
    <row r="4226" spans="1:2" x14ac:dyDescent="0.35">
      <c r="A4226" s="3">
        <v>42545.916666666664</v>
      </c>
      <c r="B4226">
        <v>0</v>
      </c>
    </row>
    <row r="4227" spans="1:2" x14ac:dyDescent="0.35">
      <c r="A4227" s="3">
        <v>42545.958333333336</v>
      </c>
      <c r="B4227">
        <v>0</v>
      </c>
    </row>
    <row r="4228" spans="1:2" x14ac:dyDescent="0.35">
      <c r="A4228" s="3">
        <v>42546</v>
      </c>
      <c r="B4228">
        <v>0</v>
      </c>
    </row>
    <row r="4229" spans="1:2" x14ac:dyDescent="0.35">
      <c r="A4229" s="3">
        <v>42546.041666666664</v>
      </c>
      <c r="B4229">
        <v>0</v>
      </c>
    </row>
    <row r="4230" spans="1:2" x14ac:dyDescent="0.35">
      <c r="A4230" s="3">
        <v>42546.083333333336</v>
      </c>
      <c r="B4230">
        <v>0</v>
      </c>
    </row>
    <row r="4231" spans="1:2" x14ac:dyDescent="0.35">
      <c r="A4231" s="3">
        <v>42546.125</v>
      </c>
      <c r="B4231">
        <v>0</v>
      </c>
    </row>
    <row r="4232" spans="1:2" x14ac:dyDescent="0.35">
      <c r="A4232" s="3">
        <v>42546.166666666664</v>
      </c>
      <c r="B4232">
        <v>0.04</v>
      </c>
    </row>
    <row r="4233" spans="1:2" x14ac:dyDescent="0.35">
      <c r="A4233" s="3">
        <v>42546.208333333336</v>
      </c>
      <c r="B4233">
        <v>0.129</v>
      </c>
    </row>
    <row r="4234" spans="1:2" x14ac:dyDescent="0.35">
      <c r="A4234" s="3">
        <v>42546.25</v>
      </c>
      <c r="B4234">
        <v>0.24</v>
      </c>
    </row>
    <row r="4235" spans="1:2" x14ac:dyDescent="0.35">
      <c r="A4235" s="3">
        <v>42546.291666666664</v>
      </c>
      <c r="B4235">
        <v>0.35199999999999998</v>
      </c>
    </row>
    <row r="4236" spans="1:2" x14ac:dyDescent="0.35">
      <c r="A4236" s="3">
        <v>42546.333333333336</v>
      </c>
      <c r="B4236">
        <v>0.45300000000000001</v>
      </c>
    </row>
    <row r="4237" spans="1:2" x14ac:dyDescent="0.35">
      <c r="A4237" s="3">
        <v>42546.375</v>
      </c>
      <c r="B4237">
        <v>0.52900000000000003</v>
      </c>
    </row>
    <row r="4238" spans="1:2" x14ac:dyDescent="0.35">
      <c r="A4238" s="3">
        <v>42546.416666666664</v>
      </c>
      <c r="B4238">
        <v>0.56200000000000006</v>
      </c>
    </row>
    <row r="4239" spans="1:2" x14ac:dyDescent="0.35">
      <c r="A4239" s="3">
        <v>42546.458333333336</v>
      </c>
      <c r="B4239">
        <v>0.56000000000000005</v>
      </c>
    </row>
    <row r="4240" spans="1:2" x14ac:dyDescent="0.35">
      <c r="A4240" s="3">
        <v>42546.5</v>
      </c>
      <c r="B4240">
        <v>0.52700000000000002</v>
      </c>
    </row>
    <row r="4241" spans="1:2" x14ac:dyDescent="0.35">
      <c r="A4241" s="3">
        <v>42546.541666666664</v>
      </c>
      <c r="B4241">
        <v>0.46500000000000002</v>
      </c>
    </row>
    <row r="4242" spans="1:2" x14ac:dyDescent="0.35">
      <c r="A4242" s="3">
        <v>42546.583333333336</v>
      </c>
      <c r="B4242">
        <v>0.38200000000000001</v>
      </c>
    </row>
    <row r="4243" spans="1:2" x14ac:dyDescent="0.35">
      <c r="A4243" s="3">
        <v>42546.625</v>
      </c>
      <c r="B4243">
        <v>0.28399999999999997</v>
      </c>
    </row>
    <row r="4244" spans="1:2" x14ac:dyDescent="0.35">
      <c r="A4244" s="3">
        <v>42546.666666666664</v>
      </c>
      <c r="B4244">
        <v>0.17399999999999999</v>
      </c>
    </row>
    <row r="4245" spans="1:2" x14ac:dyDescent="0.35">
      <c r="A4245" s="3">
        <v>42546.708333333336</v>
      </c>
      <c r="B4245">
        <v>7.3999999999999996E-2</v>
      </c>
    </row>
    <row r="4246" spans="1:2" x14ac:dyDescent="0.35">
      <c r="A4246" s="3">
        <v>42546.75</v>
      </c>
      <c r="B4246">
        <v>0.01</v>
      </c>
    </row>
    <row r="4247" spans="1:2" x14ac:dyDescent="0.35">
      <c r="A4247" s="3">
        <v>42546.791666666664</v>
      </c>
      <c r="B4247">
        <v>0</v>
      </c>
    </row>
    <row r="4248" spans="1:2" x14ac:dyDescent="0.35">
      <c r="A4248" s="3">
        <v>42546.833333333336</v>
      </c>
      <c r="B4248">
        <v>0</v>
      </c>
    </row>
    <row r="4249" spans="1:2" x14ac:dyDescent="0.35">
      <c r="A4249" s="3">
        <v>42546.875</v>
      </c>
      <c r="B4249">
        <v>0</v>
      </c>
    </row>
    <row r="4250" spans="1:2" x14ac:dyDescent="0.35">
      <c r="A4250" s="3">
        <v>42546.916666666664</v>
      </c>
      <c r="B4250">
        <v>0</v>
      </c>
    </row>
    <row r="4251" spans="1:2" x14ac:dyDescent="0.35">
      <c r="A4251" s="3">
        <v>42546.958333333336</v>
      </c>
      <c r="B4251">
        <v>0</v>
      </c>
    </row>
    <row r="4252" spans="1:2" x14ac:dyDescent="0.35">
      <c r="A4252" s="3">
        <v>42547</v>
      </c>
      <c r="B4252">
        <v>0</v>
      </c>
    </row>
    <row r="4253" spans="1:2" x14ac:dyDescent="0.35">
      <c r="A4253" s="3">
        <v>42547.041666666664</v>
      </c>
      <c r="B4253">
        <v>0</v>
      </c>
    </row>
    <row r="4254" spans="1:2" x14ac:dyDescent="0.35">
      <c r="A4254" s="3">
        <v>42547.083333333336</v>
      </c>
      <c r="B4254">
        <v>0</v>
      </c>
    </row>
    <row r="4255" spans="1:2" x14ac:dyDescent="0.35">
      <c r="A4255" s="3">
        <v>42547.125</v>
      </c>
      <c r="B4255">
        <v>0</v>
      </c>
    </row>
    <row r="4256" spans="1:2" x14ac:dyDescent="0.35">
      <c r="A4256" s="3">
        <v>42547.166666666664</v>
      </c>
      <c r="B4256">
        <v>4.2999999999999997E-2</v>
      </c>
    </row>
    <row r="4257" spans="1:2" x14ac:dyDescent="0.35">
      <c r="A4257" s="3">
        <v>42547.208333333336</v>
      </c>
      <c r="B4257">
        <v>0.13100000000000001</v>
      </c>
    </row>
    <row r="4258" spans="1:2" x14ac:dyDescent="0.35">
      <c r="A4258" s="3">
        <v>42547.25</v>
      </c>
      <c r="B4258">
        <v>0.246</v>
      </c>
    </row>
    <row r="4259" spans="1:2" x14ac:dyDescent="0.35">
      <c r="A4259" s="3">
        <v>42547.291666666664</v>
      </c>
      <c r="B4259">
        <v>0.36399999999999999</v>
      </c>
    </row>
    <row r="4260" spans="1:2" x14ac:dyDescent="0.35">
      <c r="A4260" s="3">
        <v>42547.333333333336</v>
      </c>
      <c r="B4260">
        <v>0.46899999999999997</v>
      </c>
    </row>
    <row r="4261" spans="1:2" x14ac:dyDescent="0.35">
      <c r="A4261" s="3">
        <v>42547.375</v>
      </c>
      <c r="B4261">
        <v>0.54500000000000004</v>
      </c>
    </row>
    <row r="4262" spans="1:2" x14ac:dyDescent="0.35">
      <c r="A4262" s="3">
        <v>42547.416666666664</v>
      </c>
      <c r="B4262">
        <v>0.59</v>
      </c>
    </row>
    <row r="4263" spans="1:2" x14ac:dyDescent="0.35">
      <c r="A4263" s="3">
        <v>42547.458333333336</v>
      </c>
      <c r="B4263">
        <v>0.6</v>
      </c>
    </row>
    <row r="4264" spans="1:2" x14ac:dyDescent="0.35">
      <c r="A4264" s="3">
        <v>42547.5</v>
      </c>
      <c r="B4264">
        <v>0.58099999999999996</v>
      </c>
    </row>
    <row r="4265" spans="1:2" x14ac:dyDescent="0.35">
      <c r="A4265" s="3">
        <v>42547.541666666664</v>
      </c>
      <c r="B4265">
        <v>0.52500000000000002</v>
      </c>
    </row>
    <row r="4266" spans="1:2" x14ac:dyDescent="0.35">
      <c r="A4266" s="3">
        <v>42547.583333333336</v>
      </c>
      <c r="B4266">
        <v>0.436</v>
      </c>
    </row>
    <row r="4267" spans="1:2" x14ac:dyDescent="0.35">
      <c r="A4267" s="3">
        <v>42547.625</v>
      </c>
      <c r="B4267">
        <v>0.32400000000000001</v>
      </c>
    </row>
    <row r="4268" spans="1:2" x14ac:dyDescent="0.35">
      <c r="A4268" s="3">
        <v>42547.666666666664</v>
      </c>
      <c r="B4268">
        <v>0.19900000000000001</v>
      </c>
    </row>
    <row r="4269" spans="1:2" x14ac:dyDescent="0.35">
      <c r="A4269" s="3">
        <v>42547.708333333336</v>
      </c>
      <c r="B4269">
        <v>8.5000000000000006E-2</v>
      </c>
    </row>
    <row r="4270" spans="1:2" x14ac:dyDescent="0.35">
      <c r="A4270" s="3">
        <v>42547.75</v>
      </c>
      <c r="B4270">
        <v>1.2E-2</v>
      </c>
    </row>
    <row r="4271" spans="1:2" x14ac:dyDescent="0.35">
      <c r="A4271" s="3">
        <v>42547.791666666664</v>
      </c>
      <c r="B4271">
        <v>0</v>
      </c>
    </row>
    <row r="4272" spans="1:2" x14ac:dyDescent="0.35">
      <c r="A4272" s="3">
        <v>42547.833333333336</v>
      </c>
      <c r="B4272">
        <v>0</v>
      </c>
    </row>
    <row r="4273" spans="1:2" x14ac:dyDescent="0.35">
      <c r="A4273" s="3">
        <v>42547.875</v>
      </c>
      <c r="B4273">
        <v>0</v>
      </c>
    </row>
    <row r="4274" spans="1:2" x14ac:dyDescent="0.35">
      <c r="A4274" s="3">
        <v>42547.916666666664</v>
      </c>
      <c r="B4274">
        <v>0</v>
      </c>
    </row>
    <row r="4275" spans="1:2" x14ac:dyDescent="0.35">
      <c r="A4275" s="3">
        <v>42547.958333333336</v>
      </c>
      <c r="B4275">
        <v>0</v>
      </c>
    </row>
    <row r="4276" spans="1:2" x14ac:dyDescent="0.35">
      <c r="A4276" s="3">
        <v>42548</v>
      </c>
      <c r="B4276">
        <v>0</v>
      </c>
    </row>
    <row r="4277" spans="1:2" x14ac:dyDescent="0.35">
      <c r="A4277" s="3">
        <v>42548.041666666664</v>
      </c>
      <c r="B4277">
        <v>0</v>
      </c>
    </row>
    <row r="4278" spans="1:2" x14ac:dyDescent="0.35">
      <c r="A4278" s="3">
        <v>42548.083333333336</v>
      </c>
      <c r="B4278">
        <v>0</v>
      </c>
    </row>
    <row r="4279" spans="1:2" x14ac:dyDescent="0.35">
      <c r="A4279" s="3">
        <v>42548.125</v>
      </c>
      <c r="B4279">
        <v>0</v>
      </c>
    </row>
    <row r="4280" spans="1:2" x14ac:dyDescent="0.35">
      <c r="A4280" s="3">
        <v>42548.166666666664</v>
      </c>
      <c r="B4280">
        <v>4.4999999999999998E-2</v>
      </c>
    </row>
    <row r="4281" spans="1:2" x14ac:dyDescent="0.35">
      <c r="A4281" s="3">
        <v>42548.208333333336</v>
      </c>
      <c r="B4281">
        <v>0.14499999999999999</v>
      </c>
    </row>
    <row r="4282" spans="1:2" x14ac:dyDescent="0.35">
      <c r="A4282" s="3">
        <v>42548.25</v>
      </c>
      <c r="B4282">
        <v>0.28000000000000003</v>
      </c>
    </row>
    <row r="4283" spans="1:2" x14ac:dyDescent="0.35">
      <c r="A4283" s="3">
        <v>42548.291666666664</v>
      </c>
      <c r="B4283">
        <v>0.41299999999999998</v>
      </c>
    </row>
    <row r="4284" spans="1:2" x14ac:dyDescent="0.35">
      <c r="A4284" s="3">
        <v>42548.333333333336</v>
      </c>
      <c r="B4284">
        <v>0.52</v>
      </c>
    </row>
    <row r="4285" spans="1:2" x14ac:dyDescent="0.35">
      <c r="A4285" s="3">
        <v>42548.375</v>
      </c>
      <c r="B4285">
        <v>0.60499999999999998</v>
      </c>
    </row>
    <row r="4286" spans="1:2" x14ac:dyDescent="0.35">
      <c r="A4286" s="3">
        <v>42548.416666666664</v>
      </c>
      <c r="B4286">
        <v>0.64800000000000002</v>
      </c>
    </row>
    <row r="4287" spans="1:2" x14ac:dyDescent="0.35">
      <c r="A4287" s="3">
        <v>42548.458333333336</v>
      </c>
      <c r="B4287">
        <v>0.65600000000000003</v>
      </c>
    </row>
    <row r="4288" spans="1:2" x14ac:dyDescent="0.35">
      <c r="A4288" s="3">
        <v>42548.5</v>
      </c>
      <c r="B4288">
        <v>0.623</v>
      </c>
    </row>
    <row r="4289" spans="1:2" x14ac:dyDescent="0.35">
      <c r="A4289" s="3">
        <v>42548.541666666664</v>
      </c>
      <c r="B4289">
        <v>0.55900000000000005</v>
      </c>
    </row>
    <row r="4290" spans="1:2" x14ac:dyDescent="0.35">
      <c r="A4290" s="3">
        <v>42548.583333333336</v>
      </c>
      <c r="B4290">
        <v>0.47</v>
      </c>
    </row>
    <row r="4291" spans="1:2" x14ac:dyDescent="0.35">
      <c r="A4291" s="3">
        <v>42548.625</v>
      </c>
      <c r="B4291">
        <v>0.34899999999999998</v>
      </c>
    </row>
    <row r="4292" spans="1:2" x14ac:dyDescent="0.35">
      <c r="A4292" s="3">
        <v>42548.666666666664</v>
      </c>
      <c r="B4292">
        <v>0.21199999999999999</v>
      </c>
    </row>
    <row r="4293" spans="1:2" x14ac:dyDescent="0.35">
      <c r="A4293" s="3">
        <v>42548.708333333336</v>
      </c>
      <c r="B4293">
        <v>8.8999999999999996E-2</v>
      </c>
    </row>
    <row r="4294" spans="1:2" x14ac:dyDescent="0.35">
      <c r="A4294" s="3">
        <v>42548.75</v>
      </c>
      <c r="B4294">
        <v>1.2999999999999999E-2</v>
      </c>
    </row>
    <row r="4295" spans="1:2" x14ac:dyDescent="0.35">
      <c r="A4295" s="3">
        <v>42548.791666666664</v>
      </c>
      <c r="B4295">
        <v>0</v>
      </c>
    </row>
    <row r="4296" spans="1:2" x14ac:dyDescent="0.35">
      <c r="A4296" s="3">
        <v>42548.833333333336</v>
      </c>
      <c r="B4296">
        <v>0</v>
      </c>
    </row>
    <row r="4297" spans="1:2" x14ac:dyDescent="0.35">
      <c r="A4297" s="3">
        <v>42548.875</v>
      </c>
      <c r="B4297">
        <v>0</v>
      </c>
    </row>
    <row r="4298" spans="1:2" x14ac:dyDescent="0.35">
      <c r="A4298" s="3">
        <v>42548.916666666664</v>
      </c>
      <c r="B4298">
        <v>0</v>
      </c>
    </row>
    <row r="4299" spans="1:2" x14ac:dyDescent="0.35">
      <c r="A4299" s="3">
        <v>42548.958333333336</v>
      </c>
      <c r="B4299">
        <v>0</v>
      </c>
    </row>
    <row r="4300" spans="1:2" x14ac:dyDescent="0.35">
      <c r="A4300" s="3">
        <v>42549</v>
      </c>
      <c r="B4300">
        <v>0</v>
      </c>
    </row>
    <row r="4301" spans="1:2" x14ac:dyDescent="0.35">
      <c r="A4301" s="3">
        <v>42549.041666666664</v>
      </c>
      <c r="B4301">
        <v>0</v>
      </c>
    </row>
    <row r="4302" spans="1:2" x14ac:dyDescent="0.35">
      <c r="A4302" s="3">
        <v>42549.083333333336</v>
      </c>
      <c r="B4302">
        <v>0</v>
      </c>
    </row>
    <row r="4303" spans="1:2" x14ac:dyDescent="0.35">
      <c r="A4303" s="3">
        <v>42549.125</v>
      </c>
      <c r="B4303">
        <v>1E-3</v>
      </c>
    </row>
    <row r="4304" spans="1:2" x14ac:dyDescent="0.35">
      <c r="A4304" s="3">
        <v>42549.166666666664</v>
      </c>
      <c r="B4304">
        <v>0.05</v>
      </c>
    </row>
    <row r="4305" spans="1:2" x14ac:dyDescent="0.35">
      <c r="A4305" s="3">
        <v>42549.208333333336</v>
      </c>
      <c r="B4305">
        <v>0.153</v>
      </c>
    </row>
    <row r="4306" spans="1:2" x14ac:dyDescent="0.35">
      <c r="A4306" s="3">
        <v>42549.25</v>
      </c>
      <c r="B4306">
        <v>0.29199999999999998</v>
      </c>
    </row>
    <row r="4307" spans="1:2" x14ac:dyDescent="0.35">
      <c r="A4307" s="3">
        <v>42549.291666666664</v>
      </c>
      <c r="B4307">
        <v>0.43</v>
      </c>
    </row>
    <row r="4308" spans="1:2" x14ac:dyDescent="0.35">
      <c r="A4308" s="3">
        <v>42549.333333333336</v>
      </c>
      <c r="B4308">
        <v>0.54400000000000004</v>
      </c>
    </row>
    <row r="4309" spans="1:2" x14ac:dyDescent="0.35">
      <c r="A4309" s="3">
        <v>42549.375</v>
      </c>
      <c r="B4309">
        <v>0.625</v>
      </c>
    </row>
    <row r="4310" spans="1:2" x14ac:dyDescent="0.35">
      <c r="A4310" s="3">
        <v>42549.416666666664</v>
      </c>
      <c r="B4310">
        <v>0.66700000000000004</v>
      </c>
    </row>
    <row r="4311" spans="1:2" x14ac:dyDescent="0.35">
      <c r="A4311" s="3">
        <v>42549.458333333336</v>
      </c>
      <c r="B4311">
        <v>0.67600000000000005</v>
      </c>
    </row>
    <row r="4312" spans="1:2" x14ac:dyDescent="0.35">
      <c r="A4312" s="3">
        <v>42549.5</v>
      </c>
      <c r="B4312">
        <v>0.65100000000000002</v>
      </c>
    </row>
    <row r="4313" spans="1:2" x14ac:dyDescent="0.35">
      <c r="A4313" s="3">
        <v>42549.541666666664</v>
      </c>
      <c r="B4313">
        <v>0.58599999999999997</v>
      </c>
    </row>
    <row r="4314" spans="1:2" x14ac:dyDescent="0.35">
      <c r="A4314" s="3">
        <v>42549.583333333336</v>
      </c>
      <c r="B4314">
        <v>0.48899999999999999</v>
      </c>
    </row>
    <row r="4315" spans="1:2" x14ac:dyDescent="0.35">
      <c r="A4315" s="3">
        <v>42549.625</v>
      </c>
      <c r="B4315">
        <v>0.36299999999999999</v>
      </c>
    </row>
    <row r="4316" spans="1:2" x14ac:dyDescent="0.35">
      <c r="A4316" s="3">
        <v>42549.666666666664</v>
      </c>
      <c r="B4316">
        <v>0.221</v>
      </c>
    </row>
    <row r="4317" spans="1:2" x14ac:dyDescent="0.35">
      <c r="A4317" s="3">
        <v>42549.708333333336</v>
      </c>
      <c r="B4317">
        <v>9.4E-2</v>
      </c>
    </row>
    <row r="4318" spans="1:2" x14ac:dyDescent="0.35">
      <c r="A4318" s="3">
        <v>42549.75</v>
      </c>
      <c r="B4318">
        <v>1.4E-2</v>
      </c>
    </row>
    <row r="4319" spans="1:2" x14ac:dyDescent="0.35">
      <c r="A4319" s="3">
        <v>42549.791666666664</v>
      </c>
      <c r="B4319">
        <v>0</v>
      </c>
    </row>
    <row r="4320" spans="1:2" x14ac:dyDescent="0.35">
      <c r="A4320" s="3">
        <v>42549.833333333336</v>
      </c>
      <c r="B4320">
        <v>0</v>
      </c>
    </row>
    <row r="4321" spans="1:2" x14ac:dyDescent="0.35">
      <c r="A4321" s="3">
        <v>42549.875</v>
      </c>
      <c r="B4321">
        <v>0</v>
      </c>
    </row>
    <row r="4322" spans="1:2" x14ac:dyDescent="0.35">
      <c r="A4322" s="3">
        <v>42549.916666666664</v>
      </c>
      <c r="B4322">
        <v>0</v>
      </c>
    </row>
    <row r="4323" spans="1:2" x14ac:dyDescent="0.35">
      <c r="A4323" s="3">
        <v>42549.958333333336</v>
      </c>
      <c r="B4323">
        <v>0</v>
      </c>
    </row>
    <row r="4324" spans="1:2" x14ac:dyDescent="0.35">
      <c r="A4324" s="3">
        <v>42550</v>
      </c>
      <c r="B4324">
        <v>0</v>
      </c>
    </row>
    <row r="4325" spans="1:2" x14ac:dyDescent="0.35">
      <c r="A4325" s="3">
        <v>42550.041666666664</v>
      </c>
      <c r="B4325">
        <v>0</v>
      </c>
    </row>
    <row r="4326" spans="1:2" x14ac:dyDescent="0.35">
      <c r="A4326" s="3">
        <v>42550.083333333336</v>
      </c>
      <c r="B4326">
        <v>0</v>
      </c>
    </row>
    <row r="4327" spans="1:2" x14ac:dyDescent="0.35">
      <c r="A4327" s="3">
        <v>42550.125</v>
      </c>
      <c r="B4327">
        <v>1E-3</v>
      </c>
    </row>
    <row r="4328" spans="1:2" x14ac:dyDescent="0.35">
      <c r="A4328" s="3">
        <v>42550.166666666664</v>
      </c>
      <c r="B4328">
        <v>5.1999999999999998E-2</v>
      </c>
    </row>
    <row r="4329" spans="1:2" x14ac:dyDescent="0.35">
      <c r="A4329" s="3">
        <v>42550.208333333336</v>
      </c>
      <c r="B4329">
        <v>0.158</v>
      </c>
    </row>
    <row r="4330" spans="1:2" x14ac:dyDescent="0.35">
      <c r="A4330" s="3">
        <v>42550.25</v>
      </c>
      <c r="B4330">
        <v>0.29499999999999998</v>
      </c>
    </row>
    <row r="4331" spans="1:2" x14ac:dyDescent="0.35">
      <c r="A4331" s="3">
        <v>42550.291666666664</v>
      </c>
      <c r="B4331">
        <v>0.42699999999999999</v>
      </c>
    </row>
    <row r="4332" spans="1:2" x14ac:dyDescent="0.35">
      <c r="A4332" s="3">
        <v>42550.333333333336</v>
      </c>
      <c r="B4332">
        <v>0.53400000000000003</v>
      </c>
    </row>
    <row r="4333" spans="1:2" x14ac:dyDescent="0.35">
      <c r="A4333" s="3">
        <v>42550.375</v>
      </c>
      <c r="B4333">
        <v>0.60899999999999999</v>
      </c>
    </row>
    <row r="4334" spans="1:2" x14ac:dyDescent="0.35">
      <c r="A4334" s="3">
        <v>42550.416666666664</v>
      </c>
      <c r="B4334">
        <v>0.64800000000000002</v>
      </c>
    </row>
    <row r="4335" spans="1:2" x14ac:dyDescent="0.35">
      <c r="A4335" s="3">
        <v>42550.458333333336</v>
      </c>
      <c r="B4335">
        <v>0.64600000000000002</v>
      </c>
    </row>
    <row r="4336" spans="1:2" x14ac:dyDescent="0.35">
      <c r="A4336" s="3">
        <v>42550.5</v>
      </c>
      <c r="B4336">
        <v>0.60899999999999999</v>
      </c>
    </row>
    <row r="4337" spans="1:2" x14ac:dyDescent="0.35">
      <c r="A4337" s="3">
        <v>42550.541666666664</v>
      </c>
      <c r="B4337">
        <v>0.54500000000000004</v>
      </c>
    </row>
    <row r="4338" spans="1:2" x14ac:dyDescent="0.35">
      <c r="A4338" s="3">
        <v>42550.583333333336</v>
      </c>
      <c r="B4338">
        <v>0.45300000000000001</v>
      </c>
    </row>
    <row r="4339" spans="1:2" x14ac:dyDescent="0.35">
      <c r="A4339" s="3">
        <v>42550.625</v>
      </c>
      <c r="B4339">
        <v>0.33200000000000002</v>
      </c>
    </row>
    <row r="4340" spans="1:2" x14ac:dyDescent="0.35">
      <c r="A4340" s="3">
        <v>42550.666666666664</v>
      </c>
      <c r="B4340">
        <v>0.19400000000000001</v>
      </c>
    </row>
    <row r="4341" spans="1:2" x14ac:dyDescent="0.35">
      <c r="A4341" s="3">
        <v>42550.708333333336</v>
      </c>
      <c r="B4341">
        <v>7.8E-2</v>
      </c>
    </row>
    <row r="4342" spans="1:2" x14ac:dyDescent="0.35">
      <c r="A4342" s="3">
        <v>42550.75</v>
      </c>
      <c r="B4342">
        <v>8.9999999999999993E-3</v>
      </c>
    </row>
    <row r="4343" spans="1:2" x14ac:dyDescent="0.35">
      <c r="A4343" s="3">
        <v>42550.791666666664</v>
      </c>
      <c r="B4343">
        <v>0</v>
      </c>
    </row>
    <row r="4344" spans="1:2" x14ac:dyDescent="0.35">
      <c r="A4344" s="3">
        <v>42550.833333333336</v>
      </c>
      <c r="B4344">
        <v>0</v>
      </c>
    </row>
    <row r="4345" spans="1:2" x14ac:dyDescent="0.35">
      <c r="A4345" s="3">
        <v>42550.875</v>
      </c>
      <c r="B4345">
        <v>0</v>
      </c>
    </row>
    <row r="4346" spans="1:2" x14ac:dyDescent="0.35">
      <c r="A4346" s="3">
        <v>42550.916666666664</v>
      </c>
      <c r="B4346">
        <v>0</v>
      </c>
    </row>
    <row r="4347" spans="1:2" x14ac:dyDescent="0.35">
      <c r="A4347" s="3">
        <v>42550.958333333336</v>
      </c>
      <c r="B4347">
        <v>0</v>
      </c>
    </row>
    <row r="4348" spans="1:2" x14ac:dyDescent="0.35">
      <c r="A4348" s="3">
        <v>42551</v>
      </c>
      <c r="B4348">
        <v>0</v>
      </c>
    </row>
    <row r="4349" spans="1:2" x14ac:dyDescent="0.35">
      <c r="A4349" s="3">
        <v>42551.041666666664</v>
      </c>
      <c r="B4349">
        <v>0</v>
      </c>
    </row>
    <row r="4350" spans="1:2" x14ac:dyDescent="0.35">
      <c r="A4350" s="3">
        <v>42551.083333333336</v>
      </c>
      <c r="B4350">
        <v>0</v>
      </c>
    </row>
    <row r="4351" spans="1:2" x14ac:dyDescent="0.35">
      <c r="A4351" s="3">
        <v>42551.125</v>
      </c>
      <c r="B4351">
        <v>0</v>
      </c>
    </row>
    <row r="4352" spans="1:2" x14ac:dyDescent="0.35">
      <c r="A4352" s="3">
        <v>42551.166666666664</v>
      </c>
      <c r="B4352">
        <v>4.1000000000000002E-2</v>
      </c>
    </row>
    <row r="4353" spans="1:2" x14ac:dyDescent="0.35">
      <c r="A4353" s="3">
        <v>42551.208333333336</v>
      </c>
      <c r="B4353">
        <v>0.13800000000000001</v>
      </c>
    </row>
    <row r="4354" spans="1:2" x14ac:dyDescent="0.35">
      <c r="A4354" s="3">
        <v>42551.25</v>
      </c>
      <c r="B4354">
        <v>0.26200000000000001</v>
      </c>
    </row>
    <row r="4355" spans="1:2" x14ac:dyDescent="0.35">
      <c r="A4355" s="3">
        <v>42551.291666666664</v>
      </c>
      <c r="B4355">
        <v>0.38100000000000001</v>
      </c>
    </row>
    <row r="4356" spans="1:2" x14ac:dyDescent="0.35">
      <c r="A4356" s="3">
        <v>42551.333333333336</v>
      </c>
      <c r="B4356">
        <v>0.47299999999999998</v>
      </c>
    </row>
    <row r="4357" spans="1:2" x14ac:dyDescent="0.35">
      <c r="A4357" s="3">
        <v>42551.375</v>
      </c>
      <c r="B4357">
        <v>0.54400000000000004</v>
      </c>
    </row>
    <row r="4358" spans="1:2" x14ac:dyDescent="0.35">
      <c r="A4358" s="3">
        <v>42551.416666666664</v>
      </c>
      <c r="B4358">
        <v>0.57199999999999995</v>
      </c>
    </row>
    <row r="4359" spans="1:2" x14ac:dyDescent="0.35">
      <c r="A4359" s="3">
        <v>42551.458333333336</v>
      </c>
      <c r="B4359">
        <v>0.56100000000000005</v>
      </c>
    </row>
    <row r="4360" spans="1:2" x14ac:dyDescent="0.35">
      <c r="A4360" s="3">
        <v>42551.5</v>
      </c>
      <c r="B4360">
        <v>0.51200000000000001</v>
      </c>
    </row>
    <row r="4361" spans="1:2" x14ac:dyDescent="0.35">
      <c r="A4361" s="3">
        <v>42551.541666666664</v>
      </c>
      <c r="B4361">
        <v>0.437</v>
      </c>
    </row>
    <row r="4362" spans="1:2" x14ac:dyDescent="0.35">
      <c r="A4362" s="3">
        <v>42551.583333333336</v>
      </c>
      <c r="B4362">
        <v>0.34599999999999997</v>
      </c>
    </row>
    <row r="4363" spans="1:2" x14ac:dyDescent="0.35">
      <c r="A4363" s="3">
        <v>42551.625</v>
      </c>
      <c r="B4363">
        <v>0.24399999999999999</v>
      </c>
    </row>
    <row r="4364" spans="1:2" x14ac:dyDescent="0.35">
      <c r="A4364" s="3">
        <v>42551.666666666664</v>
      </c>
      <c r="B4364">
        <v>0.14599999999999999</v>
      </c>
    </row>
    <row r="4365" spans="1:2" x14ac:dyDescent="0.35">
      <c r="A4365" s="3">
        <v>42551.708333333336</v>
      </c>
      <c r="B4365">
        <v>0.06</v>
      </c>
    </row>
    <row r="4366" spans="1:2" x14ac:dyDescent="0.35">
      <c r="A4366" s="3">
        <v>42551.75</v>
      </c>
      <c r="B4366">
        <v>7.0000000000000001E-3</v>
      </c>
    </row>
    <row r="4367" spans="1:2" x14ac:dyDescent="0.35">
      <c r="A4367" s="3">
        <v>42551.791666666664</v>
      </c>
      <c r="B4367">
        <v>0</v>
      </c>
    </row>
    <row r="4368" spans="1:2" x14ac:dyDescent="0.35">
      <c r="A4368" s="3">
        <v>42551.833333333336</v>
      </c>
      <c r="B4368">
        <v>0</v>
      </c>
    </row>
    <row r="4369" spans="1:2" x14ac:dyDescent="0.35">
      <c r="A4369" s="3">
        <v>42551.875</v>
      </c>
      <c r="B4369">
        <v>0</v>
      </c>
    </row>
    <row r="4370" spans="1:2" x14ac:dyDescent="0.35">
      <c r="A4370" s="3">
        <v>42551.916666666664</v>
      </c>
      <c r="B4370">
        <v>0</v>
      </c>
    </row>
    <row r="4371" spans="1:2" x14ac:dyDescent="0.35">
      <c r="A4371" s="3">
        <v>42551.958333333336</v>
      </c>
      <c r="B4371">
        <v>0</v>
      </c>
    </row>
    <row r="4372" spans="1:2" x14ac:dyDescent="0.35">
      <c r="A4372" s="3">
        <v>42552</v>
      </c>
      <c r="B4372">
        <v>0</v>
      </c>
    </row>
    <row r="4373" spans="1:2" x14ac:dyDescent="0.35">
      <c r="A4373" s="3">
        <v>42552.041666666664</v>
      </c>
      <c r="B4373">
        <v>0</v>
      </c>
    </row>
    <row r="4374" spans="1:2" x14ac:dyDescent="0.35">
      <c r="A4374" s="3">
        <v>42552.083333333336</v>
      </c>
      <c r="B4374">
        <v>0</v>
      </c>
    </row>
    <row r="4375" spans="1:2" x14ac:dyDescent="0.35">
      <c r="A4375" s="3">
        <v>42552.125</v>
      </c>
      <c r="B4375">
        <v>0</v>
      </c>
    </row>
    <row r="4376" spans="1:2" x14ac:dyDescent="0.35">
      <c r="A4376" s="3">
        <v>42552.166666666664</v>
      </c>
      <c r="B4376">
        <v>0.05</v>
      </c>
    </row>
    <row r="4377" spans="1:2" x14ac:dyDescent="0.35">
      <c r="A4377" s="3">
        <v>42552.208333333336</v>
      </c>
      <c r="B4377">
        <v>0.153</v>
      </c>
    </row>
    <row r="4378" spans="1:2" x14ac:dyDescent="0.35">
      <c r="A4378" s="3">
        <v>42552.25</v>
      </c>
      <c r="B4378">
        <v>0.28199999999999997</v>
      </c>
    </row>
    <row r="4379" spans="1:2" x14ac:dyDescent="0.35">
      <c r="A4379" s="3">
        <v>42552.291666666664</v>
      </c>
      <c r="B4379">
        <v>0.41</v>
      </c>
    </row>
    <row r="4380" spans="1:2" x14ac:dyDescent="0.35">
      <c r="A4380" s="3">
        <v>42552.333333333336</v>
      </c>
      <c r="B4380">
        <v>0.52300000000000002</v>
      </c>
    </row>
    <row r="4381" spans="1:2" x14ac:dyDescent="0.35">
      <c r="A4381" s="3">
        <v>42552.375</v>
      </c>
      <c r="B4381">
        <v>0.60399999999999998</v>
      </c>
    </row>
    <row r="4382" spans="1:2" x14ac:dyDescent="0.35">
      <c r="A4382" s="3">
        <v>42552.416666666664</v>
      </c>
      <c r="B4382">
        <v>0.64400000000000002</v>
      </c>
    </row>
    <row r="4383" spans="1:2" x14ac:dyDescent="0.35">
      <c r="A4383" s="3">
        <v>42552.458333333336</v>
      </c>
      <c r="B4383">
        <v>0.64800000000000002</v>
      </c>
    </row>
    <row r="4384" spans="1:2" x14ac:dyDescent="0.35">
      <c r="A4384" s="3">
        <v>42552.5</v>
      </c>
      <c r="B4384">
        <v>0.61799999999999999</v>
      </c>
    </row>
    <row r="4385" spans="1:2" x14ac:dyDescent="0.35">
      <c r="A4385" s="3">
        <v>42552.541666666664</v>
      </c>
      <c r="B4385">
        <v>0.55300000000000005</v>
      </c>
    </row>
    <row r="4386" spans="1:2" x14ac:dyDescent="0.35">
      <c r="A4386" s="3">
        <v>42552.583333333336</v>
      </c>
      <c r="B4386">
        <v>0.45600000000000002</v>
      </c>
    </row>
    <row r="4387" spans="1:2" x14ac:dyDescent="0.35">
      <c r="A4387" s="3">
        <v>42552.625</v>
      </c>
      <c r="B4387">
        <v>0.33300000000000002</v>
      </c>
    </row>
    <row r="4388" spans="1:2" x14ac:dyDescent="0.35">
      <c r="A4388" s="3">
        <v>42552.666666666664</v>
      </c>
      <c r="B4388">
        <v>0.20100000000000001</v>
      </c>
    </row>
    <row r="4389" spans="1:2" x14ac:dyDescent="0.35">
      <c r="A4389" s="3">
        <v>42552.708333333336</v>
      </c>
      <c r="B4389">
        <v>8.4000000000000005E-2</v>
      </c>
    </row>
    <row r="4390" spans="1:2" x14ac:dyDescent="0.35">
      <c r="A4390" s="3">
        <v>42552.75</v>
      </c>
      <c r="B4390">
        <v>1.0999999999999999E-2</v>
      </c>
    </row>
    <row r="4391" spans="1:2" x14ac:dyDescent="0.35">
      <c r="A4391" s="3">
        <v>42552.791666666664</v>
      </c>
      <c r="B4391">
        <v>0</v>
      </c>
    </row>
    <row r="4392" spans="1:2" x14ac:dyDescent="0.35">
      <c r="A4392" s="3">
        <v>42552.833333333336</v>
      </c>
      <c r="B4392">
        <v>0</v>
      </c>
    </row>
    <row r="4393" spans="1:2" x14ac:dyDescent="0.35">
      <c r="A4393" s="3">
        <v>42552.875</v>
      </c>
      <c r="B4393">
        <v>0</v>
      </c>
    </row>
    <row r="4394" spans="1:2" x14ac:dyDescent="0.35">
      <c r="A4394" s="3">
        <v>42552.916666666664</v>
      </c>
      <c r="B4394">
        <v>0</v>
      </c>
    </row>
    <row r="4395" spans="1:2" x14ac:dyDescent="0.35">
      <c r="A4395" s="3">
        <v>42552.958333333336</v>
      </c>
      <c r="B4395">
        <v>0</v>
      </c>
    </row>
    <row r="4396" spans="1:2" x14ac:dyDescent="0.35">
      <c r="A4396" s="3">
        <v>42553</v>
      </c>
      <c r="B4396">
        <v>0</v>
      </c>
    </row>
    <row r="4397" spans="1:2" x14ac:dyDescent="0.35">
      <c r="A4397" s="3">
        <v>42553.041666666664</v>
      </c>
      <c r="B4397">
        <v>0</v>
      </c>
    </row>
    <row r="4398" spans="1:2" x14ac:dyDescent="0.35">
      <c r="A4398" s="3">
        <v>42553.083333333336</v>
      </c>
      <c r="B4398">
        <v>0</v>
      </c>
    </row>
    <row r="4399" spans="1:2" x14ac:dyDescent="0.35">
      <c r="A4399" s="3">
        <v>42553.125</v>
      </c>
      <c r="B4399">
        <v>1E-3</v>
      </c>
    </row>
    <row r="4400" spans="1:2" x14ac:dyDescent="0.35">
      <c r="A4400" s="3">
        <v>42553.166666666664</v>
      </c>
      <c r="B4400">
        <v>4.9000000000000002E-2</v>
      </c>
    </row>
    <row r="4401" spans="1:2" x14ac:dyDescent="0.35">
      <c r="A4401" s="3">
        <v>42553.208333333336</v>
      </c>
      <c r="B4401">
        <v>0.15</v>
      </c>
    </row>
    <row r="4402" spans="1:2" x14ac:dyDescent="0.35">
      <c r="A4402" s="3">
        <v>42553.25</v>
      </c>
      <c r="B4402">
        <v>0.28399999999999997</v>
      </c>
    </row>
    <row r="4403" spans="1:2" x14ac:dyDescent="0.35">
      <c r="A4403" s="3">
        <v>42553.291666666664</v>
      </c>
      <c r="B4403">
        <v>0.41399999999999998</v>
      </c>
    </row>
    <row r="4404" spans="1:2" x14ac:dyDescent="0.35">
      <c r="A4404" s="3">
        <v>42553.333333333336</v>
      </c>
      <c r="B4404">
        <v>0.51800000000000002</v>
      </c>
    </row>
    <row r="4405" spans="1:2" x14ac:dyDescent="0.35">
      <c r="A4405" s="3">
        <v>42553.375</v>
      </c>
      <c r="B4405">
        <v>0.58499999999999996</v>
      </c>
    </row>
    <row r="4406" spans="1:2" x14ac:dyDescent="0.35">
      <c r="A4406" s="3">
        <v>42553.416666666664</v>
      </c>
      <c r="B4406">
        <v>0.61299999999999999</v>
      </c>
    </row>
    <row r="4407" spans="1:2" x14ac:dyDescent="0.35">
      <c r="A4407" s="3">
        <v>42553.458333333336</v>
      </c>
      <c r="B4407">
        <v>0.60499999999999998</v>
      </c>
    </row>
    <row r="4408" spans="1:2" x14ac:dyDescent="0.35">
      <c r="A4408" s="3">
        <v>42553.5</v>
      </c>
      <c r="B4408">
        <v>0.56100000000000005</v>
      </c>
    </row>
    <row r="4409" spans="1:2" x14ac:dyDescent="0.35">
      <c r="A4409" s="3">
        <v>42553.541666666664</v>
      </c>
      <c r="B4409">
        <v>0.49199999999999999</v>
      </c>
    </row>
    <row r="4410" spans="1:2" x14ac:dyDescent="0.35">
      <c r="A4410" s="3">
        <v>42553.583333333336</v>
      </c>
      <c r="B4410">
        <v>0.39400000000000002</v>
      </c>
    </row>
    <row r="4411" spans="1:2" x14ac:dyDescent="0.35">
      <c r="A4411" s="3">
        <v>42553.625</v>
      </c>
      <c r="B4411">
        <v>0.29199999999999998</v>
      </c>
    </row>
    <row r="4412" spans="1:2" x14ac:dyDescent="0.35">
      <c r="A4412" s="3">
        <v>42553.666666666664</v>
      </c>
      <c r="B4412">
        <v>0.17799999999999999</v>
      </c>
    </row>
    <row r="4413" spans="1:2" x14ac:dyDescent="0.35">
      <c r="A4413" s="3">
        <v>42553.708333333336</v>
      </c>
      <c r="B4413">
        <v>7.2999999999999995E-2</v>
      </c>
    </row>
    <row r="4414" spans="1:2" x14ac:dyDescent="0.35">
      <c r="A4414" s="3">
        <v>42553.75</v>
      </c>
      <c r="B4414">
        <v>8.9999999999999993E-3</v>
      </c>
    </row>
    <row r="4415" spans="1:2" x14ac:dyDescent="0.35">
      <c r="A4415" s="3">
        <v>42553.791666666664</v>
      </c>
      <c r="B4415">
        <v>0</v>
      </c>
    </row>
    <row r="4416" spans="1:2" x14ac:dyDescent="0.35">
      <c r="A4416" s="3">
        <v>42553.833333333336</v>
      </c>
      <c r="B4416">
        <v>0</v>
      </c>
    </row>
    <row r="4417" spans="1:2" x14ac:dyDescent="0.35">
      <c r="A4417" s="3">
        <v>42553.875</v>
      </c>
      <c r="B4417">
        <v>0</v>
      </c>
    </row>
    <row r="4418" spans="1:2" x14ac:dyDescent="0.35">
      <c r="A4418" s="3">
        <v>42553.916666666664</v>
      </c>
      <c r="B4418">
        <v>0</v>
      </c>
    </row>
    <row r="4419" spans="1:2" x14ac:dyDescent="0.35">
      <c r="A4419" s="3">
        <v>42553.958333333336</v>
      </c>
      <c r="B4419">
        <v>0</v>
      </c>
    </row>
    <row r="4420" spans="1:2" x14ac:dyDescent="0.35">
      <c r="A4420" s="3">
        <v>42554</v>
      </c>
      <c r="B4420">
        <v>0</v>
      </c>
    </row>
    <row r="4421" spans="1:2" x14ac:dyDescent="0.35">
      <c r="A4421" s="3">
        <v>42554.041666666664</v>
      </c>
      <c r="B4421">
        <v>0</v>
      </c>
    </row>
    <row r="4422" spans="1:2" x14ac:dyDescent="0.35">
      <c r="A4422" s="3">
        <v>42554.083333333336</v>
      </c>
      <c r="B4422">
        <v>0</v>
      </c>
    </row>
    <row r="4423" spans="1:2" x14ac:dyDescent="0.35">
      <c r="A4423" s="3">
        <v>42554.125</v>
      </c>
      <c r="B4423">
        <v>0</v>
      </c>
    </row>
    <row r="4424" spans="1:2" x14ac:dyDescent="0.35">
      <c r="A4424" s="3">
        <v>42554.166666666664</v>
      </c>
      <c r="B4424">
        <v>4.4999999999999998E-2</v>
      </c>
    </row>
    <row r="4425" spans="1:2" x14ac:dyDescent="0.35">
      <c r="A4425" s="3">
        <v>42554.208333333336</v>
      </c>
      <c r="B4425">
        <v>0.14399999999999999</v>
      </c>
    </row>
    <row r="4426" spans="1:2" x14ac:dyDescent="0.35">
      <c r="A4426" s="3">
        <v>42554.25</v>
      </c>
      <c r="B4426">
        <v>0.27500000000000002</v>
      </c>
    </row>
    <row r="4427" spans="1:2" x14ac:dyDescent="0.35">
      <c r="A4427" s="3">
        <v>42554.291666666664</v>
      </c>
      <c r="B4427">
        <v>0.40600000000000003</v>
      </c>
    </row>
    <row r="4428" spans="1:2" x14ac:dyDescent="0.35">
      <c r="A4428" s="3">
        <v>42554.333333333336</v>
      </c>
      <c r="B4428">
        <v>0.51600000000000001</v>
      </c>
    </row>
    <row r="4429" spans="1:2" x14ac:dyDescent="0.35">
      <c r="A4429" s="3">
        <v>42554.375</v>
      </c>
      <c r="B4429">
        <v>0.59399999999999997</v>
      </c>
    </row>
    <row r="4430" spans="1:2" x14ac:dyDescent="0.35">
      <c r="A4430" s="3">
        <v>42554.416666666664</v>
      </c>
      <c r="B4430">
        <v>0.63800000000000001</v>
      </c>
    </row>
    <row r="4431" spans="1:2" x14ac:dyDescent="0.35">
      <c r="A4431" s="3">
        <v>42554.458333333336</v>
      </c>
      <c r="B4431">
        <v>0.64800000000000002</v>
      </c>
    </row>
    <row r="4432" spans="1:2" x14ac:dyDescent="0.35">
      <c r="A4432" s="3">
        <v>42554.5</v>
      </c>
      <c r="B4432">
        <v>0.622</v>
      </c>
    </row>
    <row r="4433" spans="1:2" x14ac:dyDescent="0.35">
      <c r="A4433" s="3">
        <v>42554.541666666664</v>
      </c>
      <c r="B4433">
        <v>0.55400000000000005</v>
      </c>
    </row>
    <row r="4434" spans="1:2" x14ac:dyDescent="0.35">
      <c r="A4434" s="3">
        <v>42554.583333333336</v>
      </c>
      <c r="B4434">
        <v>0.45500000000000002</v>
      </c>
    </row>
    <row r="4435" spans="1:2" x14ac:dyDescent="0.35">
      <c r="A4435" s="3">
        <v>42554.625</v>
      </c>
      <c r="B4435">
        <v>0.33500000000000002</v>
      </c>
    </row>
    <row r="4436" spans="1:2" x14ac:dyDescent="0.35">
      <c r="A4436" s="3">
        <v>42554.666666666664</v>
      </c>
      <c r="B4436">
        <v>0.20499999999999999</v>
      </c>
    </row>
    <row r="4437" spans="1:2" x14ac:dyDescent="0.35">
      <c r="A4437" s="3">
        <v>42554.708333333336</v>
      </c>
      <c r="B4437">
        <v>8.5999999999999993E-2</v>
      </c>
    </row>
    <row r="4438" spans="1:2" x14ac:dyDescent="0.35">
      <c r="A4438" s="3">
        <v>42554.75</v>
      </c>
      <c r="B4438">
        <v>1.2E-2</v>
      </c>
    </row>
    <row r="4439" spans="1:2" x14ac:dyDescent="0.35">
      <c r="A4439" s="3">
        <v>42554.791666666664</v>
      </c>
      <c r="B4439">
        <v>0</v>
      </c>
    </row>
    <row r="4440" spans="1:2" x14ac:dyDescent="0.35">
      <c r="A4440" s="3">
        <v>42554.833333333336</v>
      </c>
      <c r="B4440">
        <v>0</v>
      </c>
    </row>
    <row r="4441" spans="1:2" x14ac:dyDescent="0.35">
      <c r="A4441" s="3">
        <v>42554.875</v>
      </c>
      <c r="B4441">
        <v>0</v>
      </c>
    </row>
    <row r="4442" spans="1:2" x14ac:dyDescent="0.35">
      <c r="A4442" s="3">
        <v>42554.916666666664</v>
      </c>
      <c r="B4442">
        <v>0</v>
      </c>
    </row>
    <row r="4443" spans="1:2" x14ac:dyDescent="0.35">
      <c r="A4443" s="3">
        <v>42554.958333333336</v>
      </c>
      <c r="B4443">
        <v>0</v>
      </c>
    </row>
    <row r="4444" spans="1:2" x14ac:dyDescent="0.35">
      <c r="A4444" s="3">
        <v>42555</v>
      </c>
      <c r="B4444">
        <v>0</v>
      </c>
    </row>
    <row r="4445" spans="1:2" x14ac:dyDescent="0.35">
      <c r="A4445" s="3">
        <v>42555.041666666664</v>
      </c>
      <c r="B4445">
        <v>0</v>
      </c>
    </row>
    <row r="4446" spans="1:2" x14ac:dyDescent="0.35">
      <c r="A4446" s="3">
        <v>42555.083333333336</v>
      </c>
      <c r="B4446">
        <v>0</v>
      </c>
    </row>
    <row r="4447" spans="1:2" x14ac:dyDescent="0.35">
      <c r="A4447" s="3">
        <v>42555.125</v>
      </c>
      <c r="B4447">
        <v>0</v>
      </c>
    </row>
    <row r="4448" spans="1:2" x14ac:dyDescent="0.35">
      <c r="A4448" s="3">
        <v>42555.166666666664</v>
      </c>
      <c r="B4448">
        <v>4.5999999999999999E-2</v>
      </c>
    </row>
    <row r="4449" spans="1:2" x14ac:dyDescent="0.35">
      <c r="A4449" s="3">
        <v>42555.208333333336</v>
      </c>
      <c r="B4449">
        <v>0.14399999999999999</v>
      </c>
    </row>
    <row r="4450" spans="1:2" x14ac:dyDescent="0.35">
      <c r="A4450" s="3">
        <v>42555.25</v>
      </c>
      <c r="B4450">
        <v>0.27200000000000002</v>
      </c>
    </row>
    <row r="4451" spans="1:2" x14ac:dyDescent="0.35">
      <c r="A4451" s="3">
        <v>42555.291666666664</v>
      </c>
      <c r="B4451">
        <v>0.39700000000000002</v>
      </c>
    </row>
    <row r="4452" spans="1:2" x14ac:dyDescent="0.35">
      <c r="A4452" s="3">
        <v>42555.333333333336</v>
      </c>
      <c r="B4452">
        <v>0.501</v>
      </c>
    </row>
    <row r="4453" spans="1:2" x14ac:dyDescent="0.35">
      <c r="A4453" s="3">
        <v>42555.375</v>
      </c>
      <c r="B4453">
        <v>0.57699999999999996</v>
      </c>
    </row>
    <row r="4454" spans="1:2" x14ac:dyDescent="0.35">
      <c r="A4454" s="3">
        <v>42555.416666666664</v>
      </c>
      <c r="B4454">
        <v>0.621</v>
      </c>
    </row>
    <row r="4455" spans="1:2" x14ac:dyDescent="0.35">
      <c r="A4455" s="3">
        <v>42555.458333333336</v>
      </c>
      <c r="B4455">
        <v>0.63200000000000001</v>
      </c>
    </row>
    <row r="4456" spans="1:2" x14ac:dyDescent="0.35">
      <c r="A4456" s="3">
        <v>42555.5</v>
      </c>
      <c r="B4456">
        <v>0.60899999999999999</v>
      </c>
    </row>
    <row r="4457" spans="1:2" x14ac:dyDescent="0.35">
      <c r="A4457" s="3">
        <v>42555.541666666664</v>
      </c>
      <c r="B4457">
        <v>0.55200000000000005</v>
      </c>
    </row>
    <row r="4458" spans="1:2" x14ac:dyDescent="0.35">
      <c r="A4458" s="3">
        <v>42555.583333333336</v>
      </c>
      <c r="B4458">
        <v>0.45400000000000001</v>
      </c>
    </row>
    <row r="4459" spans="1:2" x14ac:dyDescent="0.35">
      <c r="A4459" s="3">
        <v>42555.625</v>
      </c>
      <c r="B4459">
        <v>0.33100000000000002</v>
      </c>
    </row>
    <row r="4460" spans="1:2" x14ac:dyDescent="0.35">
      <c r="A4460" s="3">
        <v>42555.666666666664</v>
      </c>
      <c r="B4460">
        <v>0.2</v>
      </c>
    </row>
    <row r="4461" spans="1:2" x14ac:dyDescent="0.35">
      <c r="A4461" s="3">
        <v>42555.708333333336</v>
      </c>
      <c r="B4461">
        <v>8.2000000000000003E-2</v>
      </c>
    </row>
    <row r="4462" spans="1:2" x14ac:dyDescent="0.35">
      <c r="A4462" s="3">
        <v>42555.75</v>
      </c>
      <c r="B4462">
        <v>0.01</v>
      </c>
    </row>
    <row r="4463" spans="1:2" x14ac:dyDescent="0.35">
      <c r="A4463" s="3">
        <v>42555.791666666664</v>
      </c>
      <c r="B4463">
        <v>0</v>
      </c>
    </row>
    <row r="4464" spans="1:2" x14ac:dyDescent="0.35">
      <c r="A4464" s="3">
        <v>42555.833333333336</v>
      </c>
      <c r="B4464">
        <v>0</v>
      </c>
    </row>
    <row r="4465" spans="1:2" x14ac:dyDescent="0.35">
      <c r="A4465" s="3">
        <v>42555.875</v>
      </c>
      <c r="B4465">
        <v>0</v>
      </c>
    </row>
    <row r="4466" spans="1:2" x14ac:dyDescent="0.35">
      <c r="A4466" s="3">
        <v>42555.916666666664</v>
      </c>
      <c r="B4466">
        <v>0</v>
      </c>
    </row>
    <row r="4467" spans="1:2" x14ac:dyDescent="0.35">
      <c r="A4467" s="3">
        <v>42555.958333333336</v>
      </c>
      <c r="B4467">
        <v>0</v>
      </c>
    </row>
    <row r="4468" spans="1:2" x14ac:dyDescent="0.35">
      <c r="A4468" s="3">
        <v>42556</v>
      </c>
      <c r="B4468">
        <v>0</v>
      </c>
    </row>
    <row r="4469" spans="1:2" x14ac:dyDescent="0.35">
      <c r="A4469" s="3">
        <v>42556.041666666664</v>
      </c>
      <c r="B4469">
        <v>0</v>
      </c>
    </row>
    <row r="4470" spans="1:2" x14ac:dyDescent="0.35">
      <c r="A4470" s="3">
        <v>42556.083333333336</v>
      </c>
      <c r="B4470">
        <v>0</v>
      </c>
    </row>
    <row r="4471" spans="1:2" x14ac:dyDescent="0.35">
      <c r="A4471" s="3">
        <v>42556.125</v>
      </c>
      <c r="B4471">
        <v>0</v>
      </c>
    </row>
    <row r="4472" spans="1:2" x14ac:dyDescent="0.35">
      <c r="A4472" s="3">
        <v>42556.166666666664</v>
      </c>
      <c r="B4472">
        <v>4.8000000000000001E-2</v>
      </c>
    </row>
    <row r="4473" spans="1:2" x14ac:dyDescent="0.35">
      <c r="A4473" s="3">
        <v>42556.208333333336</v>
      </c>
      <c r="B4473">
        <v>0.14899999999999999</v>
      </c>
    </row>
    <row r="4474" spans="1:2" x14ac:dyDescent="0.35">
      <c r="A4474" s="3">
        <v>42556.25</v>
      </c>
      <c r="B4474">
        <v>0.28299999999999997</v>
      </c>
    </row>
    <row r="4475" spans="1:2" x14ac:dyDescent="0.35">
      <c r="A4475" s="3">
        <v>42556.291666666664</v>
      </c>
      <c r="B4475">
        <v>0.41799999999999998</v>
      </c>
    </row>
    <row r="4476" spans="1:2" x14ac:dyDescent="0.35">
      <c r="A4476" s="3">
        <v>42556.333333333336</v>
      </c>
      <c r="B4476">
        <v>0.52400000000000002</v>
      </c>
    </row>
    <row r="4477" spans="1:2" x14ac:dyDescent="0.35">
      <c r="A4477" s="3">
        <v>42556.375</v>
      </c>
      <c r="B4477">
        <v>0.58699999999999997</v>
      </c>
    </row>
    <row r="4478" spans="1:2" x14ac:dyDescent="0.35">
      <c r="A4478" s="3">
        <v>42556.416666666664</v>
      </c>
      <c r="B4478">
        <v>0.60899999999999999</v>
      </c>
    </row>
    <row r="4479" spans="1:2" x14ac:dyDescent="0.35">
      <c r="A4479" s="3">
        <v>42556.458333333336</v>
      </c>
      <c r="B4479">
        <v>0.58899999999999997</v>
      </c>
    </row>
    <row r="4480" spans="1:2" x14ac:dyDescent="0.35">
      <c r="A4480" s="3">
        <v>42556.5</v>
      </c>
      <c r="B4480">
        <v>0.53800000000000003</v>
      </c>
    </row>
    <row r="4481" spans="1:2" x14ac:dyDescent="0.35">
      <c r="A4481" s="3">
        <v>42556.541666666664</v>
      </c>
      <c r="B4481">
        <v>0.45600000000000002</v>
      </c>
    </row>
    <row r="4482" spans="1:2" x14ac:dyDescent="0.35">
      <c r="A4482" s="3">
        <v>42556.583333333336</v>
      </c>
      <c r="B4482">
        <v>0.35699999999999998</v>
      </c>
    </row>
    <row r="4483" spans="1:2" x14ac:dyDescent="0.35">
      <c r="A4483" s="3">
        <v>42556.625</v>
      </c>
      <c r="B4483">
        <v>0.252</v>
      </c>
    </row>
    <row r="4484" spans="1:2" x14ac:dyDescent="0.35">
      <c r="A4484" s="3">
        <v>42556.666666666664</v>
      </c>
      <c r="B4484">
        <v>0.14199999999999999</v>
      </c>
    </row>
    <row r="4485" spans="1:2" x14ac:dyDescent="0.35">
      <c r="A4485" s="3">
        <v>42556.708333333336</v>
      </c>
      <c r="B4485">
        <v>5.2999999999999999E-2</v>
      </c>
    </row>
    <row r="4486" spans="1:2" x14ac:dyDescent="0.35">
      <c r="A4486" s="3">
        <v>42556.75</v>
      </c>
      <c r="B4486">
        <v>4.0000000000000001E-3</v>
      </c>
    </row>
    <row r="4487" spans="1:2" x14ac:dyDescent="0.35">
      <c r="A4487" s="3">
        <v>42556.791666666664</v>
      </c>
      <c r="B4487">
        <v>0</v>
      </c>
    </row>
    <row r="4488" spans="1:2" x14ac:dyDescent="0.35">
      <c r="A4488" s="3">
        <v>42556.833333333336</v>
      </c>
      <c r="B4488">
        <v>0</v>
      </c>
    </row>
    <row r="4489" spans="1:2" x14ac:dyDescent="0.35">
      <c r="A4489" s="3">
        <v>42556.875</v>
      </c>
      <c r="B4489">
        <v>0</v>
      </c>
    </row>
    <row r="4490" spans="1:2" x14ac:dyDescent="0.35">
      <c r="A4490" s="3">
        <v>42556.916666666664</v>
      </c>
      <c r="B4490">
        <v>0</v>
      </c>
    </row>
    <row r="4491" spans="1:2" x14ac:dyDescent="0.35">
      <c r="A4491" s="3">
        <v>42556.958333333336</v>
      </c>
      <c r="B4491">
        <v>0</v>
      </c>
    </row>
    <row r="4492" spans="1:2" x14ac:dyDescent="0.35">
      <c r="A4492" s="3">
        <v>42557</v>
      </c>
      <c r="B4492">
        <v>0</v>
      </c>
    </row>
    <row r="4493" spans="1:2" x14ac:dyDescent="0.35">
      <c r="A4493" s="3">
        <v>42557.041666666664</v>
      </c>
      <c r="B4493">
        <v>0</v>
      </c>
    </row>
    <row r="4494" spans="1:2" x14ac:dyDescent="0.35">
      <c r="A4494" s="3">
        <v>42557.083333333336</v>
      </c>
      <c r="B4494">
        <v>0</v>
      </c>
    </row>
    <row r="4495" spans="1:2" x14ac:dyDescent="0.35">
      <c r="A4495" s="3">
        <v>42557.125</v>
      </c>
      <c r="B4495">
        <v>0</v>
      </c>
    </row>
    <row r="4496" spans="1:2" x14ac:dyDescent="0.35">
      <c r="A4496" s="3">
        <v>42557.166666666664</v>
      </c>
      <c r="B4496">
        <v>4.4999999999999998E-2</v>
      </c>
    </row>
    <row r="4497" spans="1:2" x14ac:dyDescent="0.35">
      <c r="A4497" s="3">
        <v>42557.208333333336</v>
      </c>
      <c r="B4497">
        <v>0.14699999999999999</v>
      </c>
    </row>
    <row r="4498" spans="1:2" x14ac:dyDescent="0.35">
      <c r="A4498" s="3">
        <v>42557.25</v>
      </c>
      <c r="B4498">
        <v>0.27900000000000003</v>
      </c>
    </row>
    <row r="4499" spans="1:2" x14ac:dyDescent="0.35">
      <c r="A4499" s="3">
        <v>42557.291666666664</v>
      </c>
      <c r="B4499">
        <v>0.41299999999999998</v>
      </c>
    </row>
    <row r="4500" spans="1:2" x14ac:dyDescent="0.35">
      <c r="A4500" s="3">
        <v>42557.333333333336</v>
      </c>
      <c r="B4500">
        <v>0.51800000000000002</v>
      </c>
    </row>
    <row r="4501" spans="1:2" x14ac:dyDescent="0.35">
      <c r="A4501" s="3">
        <v>42557.375</v>
      </c>
      <c r="B4501">
        <v>0.59099999999999997</v>
      </c>
    </row>
    <row r="4502" spans="1:2" x14ac:dyDescent="0.35">
      <c r="A4502" s="3">
        <v>42557.416666666664</v>
      </c>
      <c r="B4502">
        <v>0.627</v>
      </c>
    </row>
    <row r="4503" spans="1:2" x14ac:dyDescent="0.35">
      <c r="A4503" s="3">
        <v>42557.458333333336</v>
      </c>
      <c r="B4503">
        <v>0.627</v>
      </c>
    </row>
    <row r="4504" spans="1:2" x14ac:dyDescent="0.35">
      <c r="A4504" s="3">
        <v>42557.5</v>
      </c>
      <c r="B4504">
        <v>0.59399999999999997</v>
      </c>
    </row>
    <row r="4505" spans="1:2" x14ac:dyDescent="0.35">
      <c r="A4505" s="3">
        <v>42557.541666666664</v>
      </c>
      <c r="B4505">
        <v>0.53300000000000003</v>
      </c>
    </row>
    <row r="4506" spans="1:2" x14ac:dyDescent="0.35">
      <c r="A4506" s="3">
        <v>42557.583333333336</v>
      </c>
      <c r="B4506">
        <v>0.44</v>
      </c>
    </row>
    <row r="4507" spans="1:2" x14ac:dyDescent="0.35">
      <c r="A4507" s="3">
        <v>42557.625</v>
      </c>
      <c r="B4507">
        <v>0.32600000000000001</v>
      </c>
    </row>
    <row r="4508" spans="1:2" x14ac:dyDescent="0.35">
      <c r="A4508" s="3">
        <v>42557.666666666664</v>
      </c>
      <c r="B4508">
        <v>0.19700000000000001</v>
      </c>
    </row>
    <row r="4509" spans="1:2" x14ac:dyDescent="0.35">
      <c r="A4509" s="3">
        <v>42557.708333333336</v>
      </c>
      <c r="B4509">
        <v>8.3000000000000004E-2</v>
      </c>
    </row>
    <row r="4510" spans="1:2" x14ac:dyDescent="0.35">
      <c r="A4510" s="3">
        <v>42557.75</v>
      </c>
      <c r="B4510">
        <v>1.0999999999999999E-2</v>
      </c>
    </row>
    <row r="4511" spans="1:2" x14ac:dyDescent="0.35">
      <c r="A4511" s="3">
        <v>42557.791666666664</v>
      </c>
      <c r="B4511">
        <v>0</v>
      </c>
    </row>
    <row r="4512" spans="1:2" x14ac:dyDescent="0.35">
      <c r="A4512" s="3">
        <v>42557.833333333336</v>
      </c>
      <c r="B4512">
        <v>0</v>
      </c>
    </row>
    <row r="4513" spans="1:2" x14ac:dyDescent="0.35">
      <c r="A4513" s="3">
        <v>42557.875</v>
      </c>
      <c r="B4513">
        <v>0</v>
      </c>
    </row>
    <row r="4514" spans="1:2" x14ac:dyDescent="0.35">
      <c r="A4514" s="3">
        <v>42557.916666666664</v>
      </c>
      <c r="B4514">
        <v>0</v>
      </c>
    </row>
    <row r="4515" spans="1:2" x14ac:dyDescent="0.35">
      <c r="A4515" s="3">
        <v>42557.958333333336</v>
      </c>
      <c r="B4515">
        <v>0</v>
      </c>
    </row>
    <row r="4516" spans="1:2" x14ac:dyDescent="0.35">
      <c r="A4516" s="3">
        <v>42558</v>
      </c>
      <c r="B4516">
        <v>0</v>
      </c>
    </row>
    <row r="4517" spans="1:2" x14ac:dyDescent="0.35">
      <c r="A4517" s="3">
        <v>42558.041666666664</v>
      </c>
      <c r="B4517">
        <v>0</v>
      </c>
    </row>
    <row r="4518" spans="1:2" x14ac:dyDescent="0.35">
      <c r="A4518" s="3">
        <v>42558.083333333336</v>
      </c>
      <c r="B4518">
        <v>0</v>
      </c>
    </row>
    <row r="4519" spans="1:2" x14ac:dyDescent="0.35">
      <c r="A4519" s="3">
        <v>42558.125</v>
      </c>
      <c r="B4519">
        <v>0</v>
      </c>
    </row>
    <row r="4520" spans="1:2" x14ac:dyDescent="0.35">
      <c r="A4520" s="3">
        <v>42558.166666666664</v>
      </c>
      <c r="B4520">
        <v>4.8000000000000001E-2</v>
      </c>
    </row>
    <row r="4521" spans="1:2" x14ac:dyDescent="0.35">
      <c r="A4521" s="3">
        <v>42558.208333333336</v>
      </c>
      <c r="B4521">
        <v>0.153</v>
      </c>
    </row>
    <row r="4522" spans="1:2" x14ac:dyDescent="0.35">
      <c r="A4522" s="3">
        <v>42558.25</v>
      </c>
      <c r="B4522">
        <v>0.28799999999999998</v>
      </c>
    </row>
    <row r="4523" spans="1:2" x14ac:dyDescent="0.35">
      <c r="A4523" s="3">
        <v>42558.291666666664</v>
      </c>
      <c r="B4523">
        <v>0.42699999999999999</v>
      </c>
    </row>
    <row r="4524" spans="1:2" x14ac:dyDescent="0.35">
      <c r="A4524" s="3">
        <v>42558.333333333336</v>
      </c>
      <c r="B4524">
        <v>0.54</v>
      </c>
    </row>
    <row r="4525" spans="1:2" x14ac:dyDescent="0.35">
      <c r="A4525" s="3">
        <v>42558.375</v>
      </c>
      <c r="B4525">
        <v>0.62</v>
      </c>
    </row>
    <row r="4526" spans="1:2" x14ac:dyDescent="0.35">
      <c r="A4526" s="3">
        <v>42558.416666666664</v>
      </c>
      <c r="B4526">
        <v>0.66100000000000003</v>
      </c>
    </row>
    <row r="4527" spans="1:2" x14ac:dyDescent="0.35">
      <c r="A4527" s="3">
        <v>42558.458333333336</v>
      </c>
      <c r="B4527">
        <v>0.66500000000000004</v>
      </c>
    </row>
    <row r="4528" spans="1:2" x14ac:dyDescent="0.35">
      <c r="A4528" s="3">
        <v>42558.5</v>
      </c>
      <c r="B4528">
        <v>0.63900000000000001</v>
      </c>
    </row>
    <row r="4529" spans="1:2" x14ac:dyDescent="0.35">
      <c r="A4529" s="3">
        <v>42558.541666666664</v>
      </c>
      <c r="B4529">
        <v>0.57199999999999995</v>
      </c>
    </row>
    <row r="4530" spans="1:2" x14ac:dyDescent="0.35">
      <c r="A4530" s="3">
        <v>42558.583333333336</v>
      </c>
      <c r="B4530">
        <v>0.47399999999999998</v>
      </c>
    </row>
    <row r="4531" spans="1:2" x14ac:dyDescent="0.35">
      <c r="A4531" s="3">
        <v>42558.625</v>
      </c>
      <c r="B4531">
        <v>0.34599999999999997</v>
      </c>
    </row>
    <row r="4532" spans="1:2" x14ac:dyDescent="0.35">
      <c r="A4532" s="3">
        <v>42558.666666666664</v>
      </c>
      <c r="B4532">
        <v>0.20699999999999999</v>
      </c>
    </row>
    <row r="4533" spans="1:2" x14ac:dyDescent="0.35">
      <c r="A4533" s="3">
        <v>42558.708333333336</v>
      </c>
      <c r="B4533">
        <v>8.5000000000000006E-2</v>
      </c>
    </row>
    <row r="4534" spans="1:2" x14ac:dyDescent="0.35">
      <c r="A4534" s="3">
        <v>42558.75</v>
      </c>
      <c r="B4534">
        <v>1.0999999999999999E-2</v>
      </c>
    </row>
    <row r="4535" spans="1:2" x14ac:dyDescent="0.35">
      <c r="A4535" s="3">
        <v>42558.791666666664</v>
      </c>
      <c r="B4535">
        <v>0</v>
      </c>
    </row>
    <row r="4536" spans="1:2" x14ac:dyDescent="0.35">
      <c r="A4536" s="3">
        <v>42558.833333333336</v>
      </c>
      <c r="B4536">
        <v>0</v>
      </c>
    </row>
    <row r="4537" spans="1:2" x14ac:dyDescent="0.35">
      <c r="A4537" s="3">
        <v>42558.875</v>
      </c>
      <c r="B4537">
        <v>0</v>
      </c>
    </row>
    <row r="4538" spans="1:2" x14ac:dyDescent="0.35">
      <c r="A4538" s="3">
        <v>42558.916666666664</v>
      </c>
      <c r="B4538">
        <v>0</v>
      </c>
    </row>
    <row r="4539" spans="1:2" x14ac:dyDescent="0.35">
      <c r="A4539" s="3">
        <v>42558.958333333336</v>
      </c>
      <c r="B4539">
        <v>0</v>
      </c>
    </row>
    <row r="4540" spans="1:2" x14ac:dyDescent="0.35">
      <c r="A4540" s="3">
        <v>42559</v>
      </c>
      <c r="B4540">
        <v>0</v>
      </c>
    </row>
    <row r="4541" spans="1:2" x14ac:dyDescent="0.35">
      <c r="A4541" s="3">
        <v>42559.041666666664</v>
      </c>
      <c r="B4541">
        <v>0</v>
      </c>
    </row>
    <row r="4542" spans="1:2" x14ac:dyDescent="0.35">
      <c r="A4542" s="3">
        <v>42559.083333333336</v>
      </c>
      <c r="B4542">
        <v>0</v>
      </c>
    </row>
    <row r="4543" spans="1:2" x14ac:dyDescent="0.35">
      <c r="A4543" s="3">
        <v>42559.125</v>
      </c>
      <c r="B4543">
        <v>0</v>
      </c>
    </row>
    <row r="4544" spans="1:2" x14ac:dyDescent="0.35">
      <c r="A4544" s="3">
        <v>42559.166666666664</v>
      </c>
      <c r="B4544">
        <v>3.7999999999999999E-2</v>
      </c>
    </row>
    <row r="4545" spans="1:2" x14ac:dyDescent="0.35">
      <c r="A4545" s="3">
        <v>42559.208333333336</v>
      </c>
      <c r="B4545">
        <v>0.124</v>
      </c>
    </row>
    <row r="4546" spans="1:2" x14ac:dyDescent="0.35">
      <c r="A4546" s="3">
        <v>42559.25</v>
      </c>
      <c r="B4546">
        <v>0.24299999999999999</v>
      </c>
    </row>
    <row r="4547" spans="1:2" x14ac:dyDescent="0.35">
      <c r="A4547" s="3">
        <v>42559.291666666664</v>
      </c>
      <c r="B4547">
        <v>0.371</v>
      </c>
    </row>
    <row r="4548" spans="1:2" x14ac:dyDescent="0.35">
      <c r="A4548" s="3">
        <v>42559.333333333336</v>
      </c>
      <c r="B4548">
        <v>0.49099999999999999</v>
      </c>
    </row>
    <row r="4549" spans="1:2" x14ac:dyDescent="0.35">
      <c r="A4549" s="3">
        <v>42559.375</v>
      </c>
      <c r="B4549">
        <v>0.56899999999999995</v>
      </c>
    </row>
    <row r="4550" spans="1:2" x14ac:dyDescent="0.35">
      <c r="A4550" s="3">
        <v>42559.416666666664</v>
      </c>
      <c r="B4550">
        <v>0.59699999999999998</v>
      </c>
    </row>
    <row r="4551" spans="1:2" x14ac:dyDescent="0.35">
      <c r="A4551" s="3">
        <v>42559.458333333336</v>
      </c>
      <c r="B4551">
        <v>0.59399999999999997</v>
      </c>
    </row>
    <row r="4552" spans="1:2" x14ac:dyDescent="0.35">
      <c r="A4552" s="3">
        <v>42559.5</v>
      </c>
      <c r="B4552">
        <v>0.56799999999999995</v>
      </c>
    </row>
    <row r="4553" spans="1:2" x14ac:dyDescent="0.35">
      <c r="A4553" s="3">
        <v>42559.541666666664</v>
      </c>
      <c r="B4553">
        <v>0.50900000000000001</v>
      </c>
    </row>
    <row r="4554" spans="1:2" x14ac:dyDescent="0.35">
      <c r="A4554" s="3">
        <v>42559.583333333336</v>
      </c>
      <c r="B4554">
        <v>0.42</v>
      </c>
    </row>
    <row r="4555" spans="1:2" x14ac:dyDescent="0.35">
      <c r="A4555" s="3">
        <v>42559.625</v>
      </c>
      <c r="B4555">
        <v>0.30399999999999999</v>
      </c>
    </row>
    <row r="4556" spans="1:2" x14ac:dyDescent="0.35">
      <c r="A4556" s="3">
        <v>42559.666666666664</v>
      </c>
      <c r="B4556">
        <v>0.17899999999999999</v>
      </c>
    </row>
    <row r="4557" spans="1:2" x14ac:dyDescent="0.35">
      <c r="A4557" s="3">
        <v>42559.708333333336</v>
      </c>
      <c r="B4557">
        <v>7.2999999999999995E-2</v>
      </c>
    </row>
    <row r="4558" spans="1:2" x14ac:dyDescent="0.35">
      <c r="A4558" s="3">
        <v>42559.75</v>
      </c>
      <c r="B4558">
        <v>8.0000000000000002E-3</v>
      </c>
    </row>
    <row r="4559" spans="1:2" x14ac:dyDescent="0.35">
      <c r="A4559" s="3">
        <v>42559.791666666664</v>
      </c>
      <c r="B4559">
        <v>0</v>
      </c>
    </row>
    <row r="4560" spans="1:2" x14ac:dyDescent="0.35">
      <c r="A4560" s="3">
        <v>42559.833333333336</v>
      </c>
      <c r="B4560">
        <v>0</v>
      </c>
    </row>
    <row r="4561" spans="1:2" x14ac:dyDescent="0.35">
      <c r="A4561" s="3">
        <v>42559.875</v>
      </c>
      <c r="B4561">
        <v>0</v>
      </c>
    </row>
    <row r="4562" spans="1:2" x14ac:dyDescent="0.35">
      <c r="A4562" s="3">
        <v>42559.916666666664</v>
      </c>
      <c r="B4562">
        <v>0</v>
      </c>
    </row>
    <row r="4563" spans="1:2" x14ac:dyDescent="0.35">
      <c r="A4563" s="3">
        <v>42559.958333333336</v>
      </c>
      <c r="B4563">
        <v>0</v>
      </c>
    </row>
    <row r="4564" spans="1:2" x14ac:dyDescent="0.35">
      <c r="A4564" s="3">
        <v>42560</v>
      </c>
      <c r="B4564">
        <v>0</v>
      </c>
    </row>
    <row r="4565" spans="1:2" x14ac:dyDescent="0.35">
      <c r="A4565" s="3">
        <v>42560.041666666664</v>
      </c>
      <c r="B4565">
        <v>0</v>
      </c>
    </row>
    <row r="4566" spans="1:2" x14ac:dyDescent="0.35">
      <c r="A4566" s="3">
        <v>42560.083333333336</v>
      </c>
      <c r="B4566">
        <v>0</v>
      </c>
    </row>
    <row r="4567" spans="1:2" x14ac:dyDescent="0.35">
      <c r="A4567" s="3">
        <v>42560.125</v>
      </c>
      <c r="B4567">
        <v>0</v>
      </c>
    </row>
    <row r="4568" spans="1:2" x14ac:dyDescent="0.35">
      <c r="A4568" s="3">
        <v>42560.166666666664</v>
      </c>
      <c r="B4568">
        <v>4.1000000000000002E-2</v>
      </c>
    </row>
    <row r="4569" spans="1:2" x14ac:dyDescent="0.35">
      <c r="A4569" s="3">
        <v>42560.208333333336</v>
      </c>
      <c r="B4569">
        <v>0.13900000000000001</v>
      </c>
    </row>
    <row r="4570" spans="1:2" x14ac:dyDescent="0.35">
      <c r="A4570" s="3">
        <v>42560.25</v>
      </c>
      <c r="B4570">
        <v>0.27200000000000002</v>
      </c>
    </row>
    <row r="4571" spans="1:2" x14ac:dyDescent="0.35">
      <c r="A4571" s="3">
        <v>42560.291666666664</v>
      </c>
      <c r="B4571">
        <v>0.40699999999999997</v>
      </c>
    </row>
    <row r="4572" spans="1:2" x14ac:dyDescent="0.35">
      <c r="A4572" s="3">
        <v>42560.333333333336</v>
      </c>
      <c r="B4572">
        <v>0.52</v>
      </c>
    </row>
    <row r="4573" spans="1:2" x14ac:dyDescent="0.35">
      <c r="A4573" s="3">
        <v>42560.375</v>
      </c>
      <c r="B4573">
        <v>0.60299999999999998</v>
      </c>
    </row>
    <row r="4574" spans="1:2" x14ac:dyDescent="0.35">
      <c r="A4574" s="3">
        <v>42560.416666666664</v>
      </c>
      <c r="B4574">
        <v>0.64200000000000002</v>
      </c>
    </row>
    <row r="4575" spans="1:2" x14ac:dyDescent="0.35">
      <c r="A4575" s="3">
        <v>42560.458333333336</v>
      </c>
      <c r="B4575">
        <v>0.64400000000000002</v>
      </c>
    </row>
    <row r="4576" spans="1:2" x14ac:dyDescent="0.35">
      <c r="A4576" s="3">
        <v>42560.5</v>
      </c>
      <c r="B4576">
        <v>0.61</v>
      </c>
    </row>
    <row r="4577" spans="1:2" x14ac:dyDescent="0.35">
      <c r="A4577" s="3">
        <v>42560.541666666664</v>
      </c>
      <c r="B4577">
        <v>0.54</v>
      </c>
    </row>
    <row r="4578" spans="1:2" x14ac:dyDescent="0.35">
      <c r="A4578" s="3">
        <v>42560.583333333336</v>
      </c>
      <c r="B4578">
        <v>0.443</v>
      </c>
    </row>
    <row r="4579" spans="1:2" x14ac:dyDescent="0.35">
      <c r="A4579" s="3">
        <v>42560.625</v>
      </c>
      <c r="B4579">
        <v>0.32400000000000001</v>
      </c>
    </row>
    <row r="4580" spans="1:2" x14ac:dyDescent="0.35">
      <c r="A4580" s="3">
        <v>42560.666666666664</v>
      </c>
      <c r="B4580">
        <v>0.191</v>
      </c>
    </row>
    <row r="4581" spans="1:2" x14ac:dyDescent="0.35">
      <c r="A4581" s="3">
        <v>42560.708333333336</v>
      </c>
      <c r="B4581">
        <v>7.9000000000000001E-2</v>
      </c>
    </row>
    <row r="4582" spans="1:2" x14ac:dyDescent="0.35">
      <c r="A4582" s="3">
        <v>42560.75</v>
      </c>
      <c r="B4582">
        <v>8.9999999999999993E-3</v>
      </c>
    </row>
    <row r="4583" spans="1:2" x14ac:dyDescent="0.35">
      <c r="A4583" s="3">
        <v>42560.791666666664</v>
      </c>
      <c r="B4583">
        <v>0</v>
      </c>
    </row>
    <row r="4584" spans="1:2" x14ac:dyDescent="0.35">
      <c r="A4584" s="3">
        <v>42560.833333333336</v>
      </c>
      <c r="B4584">
        <v>0</v>
      </c>
    </row>
    <row r="4585" spans="1:2" x14ac:dyDescent="0.35">
      <c r="A4585" s="3">
        <v>42560.875</v>
      </c>
      <c r="B4585">
        <v>0</v>
      </c>
    </row>
    <row r="4586" spans="1:2" x14ac:dyDescent="0.35">
      <c r="A4586" s="3">
        <v>42560.916666666664</v>
      </c>
      <c r="B4586">
        <v>0</v>
      </c>
    </row>
    <row r="4587" spans="1:2" x14ac:dyDescent="0.35">
      <c r="A4587" s="3">
        <v>42560.958333333336</v>
      </c>
      <c r="B4587">
        <v>0</v>
      </c>
    </row>
    <row r="4588" spans="1:2" x14ac:dyDescent="0.35">
      <c r="A4588" s="3">
        <v>42561</v>
      </c>
      <c r="B4588">
        <v>0</v>
      </c>
    </row>
    <row r="4589" spans="1:2" x14ac:dyDescent="0.35">
      <c r="A4589" s="3">
        <v>42561.041666666664</v>
      </c>
      <c r="B4589">
        <v>0</v>
      </c>
    </row>
    <row r="4590" spans="1:2" x14ac:dyDescent="0.35">
      <c r="A4590" s="3">
        <v>42561.083333333336</v>
      </c>
      <c r="B4590">
        <v>0</v>
      </c>
    </row>
    <row r="4591" spans="1:2" x14ac:dyDescent="0.35">
      <c r="A4591" s="3">
        <v>42561.125</v>
      </c>
      <c r="B4591">
        <v>0</v>
      </c>
    </row>
    <row r="4592" spans="1:2" x14ac:dyDescent="0.35">
      <c r="A4592" s="3">
        <v>42561.166666666664</v>
      </c>
      <c r="B4592">
        <v>4.2999999999999997E-2</v>
      </c>
    </row>
    <row r="4593" spans="1:2" x14ac:dyDescent="0.35">
      <c r="A4593" s="3">
        <v>42561.208333333336</v>
      </c>
      <c r="B4593">
        <v>0.14000000000000001</v>
      </c>
    </row>
    <row r="4594" spans="1:2" x14ac:dyDescent="0.35">
      <c r="A4594" s="3">
        <v>42561.25</v>
      </c>
      <c r="B4594">
        <v>0.26600000000000001</v>
      </c>
    </row>
    <row r="4595" spans="1:2" x14ac:dyDescent="0.35">
      <c r="A4595" s="3">
        <v>42561.291666666664</v>
      </c>
      <c r="B4595">
        <v>0.39400000000000002</v>
      </c>
    </row>
    <row r="4596" spans="1:2" x14ac:dyDescent="0.35">
      <c r="A4596" s="3">
        <v>42561.333333333336</v>
      </c>
      <c r="B4596">
        <v>0.496</v>
      </c>
    </row>
    <row r="4597" spans="1:2" x14ac:dyDescent="0.35">
      <c r="A4597" s="3">
        <v>42561.375</v>
      </c>
      <c r="B4597">
        <v>0.56100000000000005</v>
      </c>
    </row>
    <row r="4598" spans="1:2" x14ac:dyDescent="0.35">
      <c r="A4598" s="3">
        <v>42561.416666666664</v>
      </c>
      <c r="B4598">
        <v>0.59699999999999998</v>
      </c>
    </row>
    <row r="4599" spans="1:2" x14ac:dyDescent="0.35">
      <c r="A4599" s="3">
        <v>42561.458333333336</v>
      </c>
      <c r="B4599">
        <v>0.59399999999999997</v>
      </c>
    </row>
    <row r="4600" spans="1:2" x14ac:dyDescent="0.35">
      <c r="A4600" s="3">
        <v>42561.5</v>
      </c>
      <c r="B4600">
        <v>0.55600000000000005</v>
      </c>
    </row>
    <row r="4601" spans="1:2" x14ac:dyDescent="0.35">
      <c r="A4601" s="3">
        <v>42561.541666666664</v>
      </c>
      <c r="B4601">
        <v>0.48199999999999998</v>
      </c>
    </row>
    <row r="4602" spans="1:2" x14ac:dyDescent="0.35">
      <c r="A4602" s="3">
        <v>42561.583333333336</v>
      </c>
      <c r="B4602">
        <v>0.38400000000000001</v>
      </c>
    </row>
    <row r="4603" spans="1:2" x14ac:dyDescent="0.35">
      <c r="A4603" s="3">
        <v>42561.625</v>
      </c>
      <c r="B4603">
        <v>0.27700000000000002</v>
      </c>
    </row>
    <row r="4604" spans="1:2" x14ac:dyDescent="0.35">
      <c r="A4604" s="3">
        <v>42561.666666666664</v>
      </c>
      <c r="B4604">
        <v>0.16800000000000001</v>
      </c>
    </row>
    <row r="4605" spans="1:2" x14ac:dyDescent="0.35">
      <c r="A4605" s="3">
        <v>42561.708333333336</v>
      </c>
      <c r="B4605">
        <v>6.9000000000000006E-2</v>
      </c>
    </row>
    <row r="4606" spans="1:2" x14ac:dyDescent="0.35">
      <c r="A4606" s="3">
        <v>42561.75</v>
      </c>
      <c r="B4606">
        <v>8.0000000000000002E-3</v>
      </c>
    </row>
    <row r="4607" spans="1:2" x14ac:dyDescent="0.35">
      <c r="A4607" s="3">
        <v>42561.791666666664</v>
      </c>
      <c r="B4607">
        <v>0</v>
      </c>
    </row>
    <row r="4608" spans="1:2" x14ac:dyDescent="0.35">
      <c r="A4608" s="3">
        <v>42561.833333333336</v>
      </c>
      <c r="B4608">
        <v>0</v>
      </c>
    </row>
    <row r="4609" spans="1:2" x14ac:dyDescent="0.35">
      <c r="A4609" s="3">
        <v>42561.875</v>
      </c>
      <c r="B4609">
        <v>0</v>
      </c>
    </row>
    <row r="4610" spans="1:2" x14ac:dyDescent="0.35">
      <c r="A4610" s="3">
        <v>42561.916666666664</v>
      </c>
      <c r="B4610">
        <v>0</v>
      </c>
    </row>
    <row r="4611" spans="1:2" x14ac:dyDescent="0.35">
      <c r="A4611" s="3">
        <v>42561.958333333336</v>
      </c>
      <c r="B4611">
        <v>0</v>
      </c>
    </row>
    <row r="4612" spans="1:2" x14ac:dyDescent="0.35">
      <c r="A4612" s="3">
        <v>42562</v>
      </c>
      <c r="B4612">
        <v>0</v>
      </c>
    </row>
    <row r="4613" spans="1:2" x14ac:dyDescent="0.35">
      <c r="A4613" s="3">
        <v>42562.041666666664</v>
      </c>
      <c r="B4613">
        <v>0</v>
      </c>
    </row>
    <row r="4614" spans="1:2" x14ac:dyDescent="0.35">
      <c r="A4614" s="3">
        <v>42562.083333333336</v>
      </c>
      <c r="B4614">
        <v>0</v>
      </c>
    </row>
    <row r="4615" spans="1:2" x14ac:dyDescent="0.35">
      <c r="A4615" s="3">
        <v>42562.125</v>
      </c>
      <c r="B4615">
        <v>0</v>
      </c>
    </row>
    <row r="4616" spans="1:2" x14ac:dyDescent="0.35">
      <c r="A4616" s="3">
        <v>42562.166666666664</v>
      </c>
      <c r="B4616">
        <v>0.04</v>
      </c>
    </row>
    <row r="4617" spans="1:2" x14ac:dyDescent="0.35">
      <c r="A4617" s="3">
        <v>42562.208333333336</v>
      </c>
      <c r="B4617">
        <v>0.13600000000000001</v>
      </c>
    </row>
    <row r="4618" spans="1:2" x14ac:dyDescent="0.35">
      <c r="A4618" s="3">
        <v>42562.25</v>
      </c>
      <c r="B4618">
        <v>0.26300000000000001</v>
      </c>
    </row>
    <row r="4619" spans="1:2" x14ac:dyDescent="0.35">
      <c r="A4619" s="3">
        <v>42562.291666666664</v>
      </c>
      <c r="B4619">
        <v>0.39100000000000001</v>
      </c>
    </row>
    <row r="4620" spans="1:2" x14ac:dyDescent="0.35">
      <c r="A4620" s="3">
        <v>42562.333333333336</v>
      </c>
      <c r="B4620">
        <v>0.502</v>
      </c>
    </row>
    <row r="4621" spans="1:2" x14ac:dyDescent="0.35">
      <c r="A4621" s="3">
        <v>42562.375</v>
      </c>
      <c r="B4621">
        <v>0.58099999999999996</v>
      </c>
    </row>
    <row r="4622" spans="1:2" x14ac:dyDescent="0.35">
      <c r="A4622" s="3">
        <v>42562.416666666664</v>
      </c>
      <c r="B4622">
        <v>0.61499999999999999</v>
      </c>
    </row>
    <row r="4623" spans="1:2" x14ac:dyDescent="0.35">
      <c r="A4623" s="3">
        <v>42562.458333333336</v>
      </c>
      <c r="B4623">
        <v>0.60899999999999999</v>
      </c>
    </row>
    <row r="4624" spans="1:2" x14ac:dyDescent="0.35">
      <c r="A4624" s="3">
        <v>42562.5</v>
      </c>
      <c r="B4624">
        <v>0.56699999999999995</v>
      </c>
    </row>
    <row r="4625" spans="1:2" x14ac:dyDescent="0.35">
      <c r="A4625" s="3">
        <v>42562.541666666664</v>
      </c>
      <c r="B4625">
        <v>0.5</v>
      </c>
    </row>
    <row r="4626" spans="1:2" x14ac:dyDescent="0.35">
      <c r="A4626" s="3">
        <v>42562.583333333336</v>
      </c>
      <c r="B4626">
        <v>0.41199999999999998</v>
      </c>
    </row>
    <row r="4627" spans="1:2" x14ac:dyDescent="0.35">
      <c r="A4627" s="3">
        <v>42562.625</v>
      </c>
      <c r="B4627">
        <v>0.30499999999999999</v>
      </c>
    </row>
    <row r="4628" spans="1:2" x14ac:dyDescent="0.35">
      <c r="A4628" s="3">
        <v>42562.666666666664</v>
      </c>
      <c r="B4628">
        <v>0.185</v>
      </c>
    </row>
    <row r="4629" spans="1:2" x14ac:dyDescent="0.35">
      <c r="A4629" s="3">
        <v>42562.708333333336</v>
      </c>
      <c r="B4629">
        <v>7.3999999999999996E-2</v>
      </c>
    </row>
    <row r="4630" spans="1:2" x14ac:dyDescent="0.35">
      <c r="A4630" s="3">
        <v>42562.75</v>
      </c>
      <c r="B4630">
        <v>8.0000000000000002E-3</v>
      </c>
    </row>
    <row r="4631" spans="1:2" x14ac:dyDescent="0.35">
      <c r="A4631" s="3">
        <v>42562.791666666664</v>
      </c>
      <c r="B4631">
        <v>0</v>
      </c>
    </row>
    <row r="4632" spans="1:2" x14ac:dyDescent="0.35">
      <c r="A4632" s="3">
        <v>42562.833333333336</v>
      </c>
      <c r="B4632">
        <v>0</v>
      </c>
    </row>
    <row r="4633" spans="1:2" x14ac:dyDescent="0.35">
      <c r="A4633" s="3">
        <v>42562.875</v>
      </c>
      <c r="B4633">
        <v>0</v>
      </c>
    </row>
    <row r="4634" spans="1:2" x14ac:dyDescent="0.35">
      <c r="A4634" s="3">
        <v>42562.916666666664</v>
      </c>
      <c r="B4634">
        <v>0</v>
      </c>
    </row>
    <row r="4635" spans="1:2" x14ac:dyDescent="0.35">
      <c r="A4635" s="3">
        <v>42562.958333333336</v>
      </c>
      <c r="B4635">
        <v>0</v>
      </c>
    </row>
    <row r="4636" spans="1:2" x14ac:dyDescent="0.35">
      <c r="A4636" s="3">
        <v>42563</v>
      </c>
      <c r="B4636">
        <v>0</v>
      </c>
    </row>
    <row r="4637" spans="1:2" x14ac:dyDescent="0.35">
      <c r="A4637" s="3">
        <v>42563.041666666664</v>
      </c>
      <c r="B4637">
        <v>0</v>
      </c>
    </row>
    <row r="4638" spans="1:2" x14ac:dyDescent="0.35">
      <c r="A4638" s="3">
        <v>42563.083333333336</v>
      </c>
      <c r="B4638">
        <v>0</v>
      </c>
    </row>
    <row r="4639" spans="1:2" x14ac:dyDescent="0.35">
      <c r="A4639" s="3">
        <v>42563.125</v>
      </c>
      <c r="B4639">
        <v>0</v>
      </c>
    </row>
    <row r="4640" spans="1:2" x14ac:dyDescent="0.35">
      <c r="A4640" s="3">
        <v>42563.166666666664</v>
      </c>
      <c r="B4640">
        <v>4.3999999999999997E-2</v>
      </c>
    </row>
    <row r="4641" spans="1:2" x14ac:dyDescent="0.35">
      <c r="A4641" s="3">
        <v>42563.208333333336</v>
      </c>
      <c r="B4641">
        <v>0.14399999999999999</v>
      </c>
    </row>
    <row r="4642" spans="1:2" x14ac:dyDescent="0.35">
      <c r="A4642" s="3">
        <v>42563.25</v>
      </c>
      <c r="B4642">
        <v>0.27500000000000002</v>
      </c>
    </row>
    <row r="4643" spans="1:2" x14ac:dyDescent="0.35">
      <c r="A4643" s="3">
        <v>42563.291666666664</v>
      </c>
      <c r="B4643">
        <v>0.40500000000000003</v>
      </c>
    </row>
    <row r="4644" spans="1:2" x14ac:dyDescent="0.35">
      <c r="A4644" s="3">
        <v>42563.333333333336</v>
      </c>
      <c r="B4644">
        <v>0.51100000000000001</v>
      </c>
    </row>
    <row r="4645" spans="1:2" x14ac:dyDescent="0.35">
      <c r="A4645" s="3">
        <v>42563.375</v>
      </c>
      <c r="B4645">
        <v>0.57399999999999995</v>
      </c>
    </row>
    <row r="4646" spans="1:2" x14ac:dyDescent="0.35">
      <c r="A4646" s="3">
        <v>42563.416666666664</v>
      </c>
      <c r="B4646">
        <v>0.60299999999999998</v>
      </c>
    </row>
    <row r="4647" spans="1:2" x14ac:dyDescent="0.35">
      <c r="A4647" s="3">
        <v>42563.458333333336</v>
      </c>
      <c r="B4647">
        <v>0.59799999999999998</v>
      </c>
    </row>
    <row r="4648" spans="1:2" x14ac:dyDescent="0.35">
      <c r="A4648" s="3">
        <v>42563.5</v>
      </c>
      <c r="B4648">
        <v>0.56100000000000005</v>
      </c>
    </row>
    <row r="4649" spans="1:2" x14ac:dyDescent="0.35">
      <c r="A4649" s="3">
        <v>42563.541666666664</v>
      </c>
      <c r="B4649">
        <v>0.5</v>
      </c>
    </row>
    <row r="4650" spans="1:2" x14ac:dyDescent="0.35">
      <c r="A4650" s="3">
        <v>42563.583333333336</v>
      </c>
      <c r="B4650">
        <v>0.41099999999999998</v>
      </c>
    </row>
    <row r="4651" spans="1:2" x14ac:dyDescent="0.35">
      <c r="A4651" s="3">
        <v>42563.625</v>
      </c>
      <c r="B4651">
        <v>0.30099999999999999</v>
      </c>
    </row>
    <row r="4652" spans="1:2" x14ac:dyDescent="0.35">
      <c r="A4652" s="3">
        <v>42563.666666666664</v>
      </c>
      <c r="B4652">
        <v>0.18099999999999999</v>
      </c>
    </row>
    <row r="4653" spans="1:2" x14ac:dyDescent="0.35">
      <c r="A4653" s="3">
        <v>42563.708333333336</v>
      </c>
      <c r="B4653">
        <v>7.1999999999999995E-2</v>
      </c>
    </row>
    <row r="4654" spans="1:2" x14ac:dyDescent="0.35">
      <c r="A4654" s="3">
        <v>42563.75</v>
      </c>
      <c r="B4654">
        <v>7.0000000000000001E-3</v>
      </c>
    </row>
    <row r="4655" spans="1:2" x14ac:dyDescent="0.35">
      <c r="A4655" s="3">
        <v>42563.791666666664</v>
      </c>
      <c r="B4655">
        <v>0</v>
      </c>
    </row>
    <row r="4656" spans="1:2" x14ac:dyDescent="0.35">
      <c r="A4656" s="3">
        <v>42563.833333333336</v>
      </c>
      <c r="B4656">
        <v>0</v>
      </c>
    </row>
    <row r="4657" spans="1:2" x14ac:dyDescent="0.35">
      <c r="A4657" s="3">
        <v>42563.875</v>
      </c>
      <c r="B4657">
        <v>0</v>
      </c>
    </row>
    <row r="4658" spans="1:2" x14ac:dyDescent="0.35">
      <c r="A4658" s="3">
        <v>42563.916666666664</v>
      </c>
      <c r="B4658">
        <v>0</v>
      </c>
    </row>
    <row r="4659" spans="1:2" x14ac:dyDescent="0.35">
      <c r="A4659" s="3">
        <v>42563.958333333336</v>
      </c>
      <c r="B4659">
        <v>0</v>
      </c>
    </row>
    <row r="4660" spans="1:2" x14ac:dyDescent="0.35">
      <c r="A4660" s="3">
        <v>42564</v>
      </c>
      <c r="B4660">
        <v>0</v>
      </c>
    </row>
    <row r="4661" spans="1:2" x14ac:dyDescent="0.35">
      <c r="A4661" s="3">
        <v>42564.041666666664</v>
      </c>
      <c r="B4661">
        <v>0</v>
      </c>
    </row>
    <row r="4662" spans="1:2" x14ac:dyDescent="0.35">
      <c r="A4662" s="3">
        <v>42564.083333333336</v>
      </c>
      <c r="B4662">
        <v>0</v>
      </c>
    </row>
    <row r="4663" spans="1:2" x14ac:dyDescent="0.35">
      <c r="A4663" s="3">
        <v>42564.125</v>
      </c>
      <c r="B4663">
        <v>0</v>
      </c>
    </row>
    <row r="4664" spans="1:2" x14ac:dyDescent="0.35">
      <c r="A4664" s="3">
        <v>42564.166666666664</v>
      </c>
      <c r="B4664">
        <v>4.2999999999999997E-2</v>
      </c>
    </row>
    <row r="4665" spans="1:2" x14ac:dyDescent="0.35">
      <c r="A4665" s="3">
        <v>42564.208333333336</v>
      </c>
      <c r="B4665">
        <v>0.14099999999999999</v>
      </c>
    </row>
    <row r="4666" spans="1:2" x14ac:dyDescent="0.35">
      <c r="A4666" s="3">
        <v>42564.25</v>
      </c>
      <c r="B4666">
        <v>0.27100000000000002</v>
      </c>
    </row>
    <row r="4667" spans="1:2" x14ac:dyDescent="0.35">
      <c r="A4667" s="3">
        <v>42564.291666666664</v>
      </c>
      <c r="B4667">
        <v>0.4</v>
      </c>
    </row>
    <row r="4668" spans="1:2" x14ac:dyDescent="0.35">
      <c r="A4668" s="3">
        <v>42564.333333333336</v>
      </c>
      <c r="B4668">
        <v>0.498</v>
      </c>
    </row>
    <row r="4669" spans="1:2" x14ac:dyDescent="0.35">
      <c r="A4669" s="3">
        <v>42564.375</v>
      </c>
      <c r="B4669">
        <v>0.56100000000000005</v>
      </c>
    </row>
    <row r="4670" spans="1:2" x14ac:dyDescent="0.35">
      <c r="A4670" s="3">
        <v>42564.416666666664</v>
      </c>
      <c r="B4670">
        <v>0.58899999999999997</v>
      </c>
    </row>
    <row r="4671" spans="1:2" x14ac:dyDescent="0.35">
      <c r="A4671" s="3">
        <v>42564.458333333336</v>
      </c>
      <c r="B4671">
        <v>0.58699999999999997</v>
      </c>
    </row>
    <row r="4672" spans="1:2" x14ac:dyDescent="0.35">
      <c r="A4672" s="3">
        <v>42564.5</v>
      </c>
      <c r="B4672">
        <v>0.55300000000000005</v>
      </c>
    </row>
    <row r="4673" spans="1:2" x14ac:dyDescent="0.35">
      <c r="A4673" s="3">
        <v>42564.541666666664</v>
      </c>
      <c r="B4673">
        <v>0.49399999999999999</v>
      </c>
    </row>
    <row r="4674" spans="1:2" x14ac:dyDescent="0.35">
      <c r="A4674" s="3">
        <v>42564.583333333336</v>
      </c>
      <c r="B4674">
        <v>0.41799999999999998</v>
      </c>
    </row>
    <row r="4675" spans="1:2" x14ac:dyDescent="0.35">
      <c r="A4675" s="3">
        <v>42564.625</v>
      </c>
      <c r="B4675">
        <v>0.309</v>
      </c>
    </row>
    <row r="4676" spans="1:2" x14ac:dyDescent="0.35">
      <c r="A4676" s="3">
        <v>42564.666666666664</v>
      </c>
      <c r="B4676">
        <v>0.186</v>
      </c>
    </row>
    <row r="4677" spans="1:2" x14ac:dyDescent="0.35">
      <c r="A4677" s="3">
        <v>42564.708333333336</v>
      </c>
      <c r="B4677">
        <v>7.2999999999999995E-2</v>
      </c>
    </row>
    <row r="4678" spans="1:2" x14ac:dyDescent="0.35">
      <c r="A4678" s="3">
        <v>42564.75</v>
      </c>
      <c r="B4678">
        <v>6.0000000000000001E-3</v>
      </c>
    </row>
    <row r="4679" spans="1:2" x14ac:dyDescent="0.35">
      <c r="A4679" s="3">
        <v>42564.791666666664</v>
      </c>
      <c r="B4679">
        <v>0</v>
      </c>
    </row>
    <row r="4680" spans="1:2" x14ac:dyDescent="0.35">
      <c r="A4680" s="3">
        <v>42564.833333333336</v>
      </c>
      <c r="B4680">
        <v>0</v>
      </c>
    </row>
    <row r="4681" spans="1:2" x14ac:dyDescent="0.35">
      <c r="A4681" s="3">
        <v>42564.875</v>
      </c>
      <c r="B4681">
        <v>0</v>
      </c>
    </row>
    <row r="4682" spans="1:2" x14ac:dyDescent="0.35">
      <c r="A4682" s="3">
        <v>42564.916666666664</v>
      </c>
      <c r="B4682">
        <v>0</v>
      </c>
    </row>
    <row r="4683" spans="1:2" x14ac:dyDescent="0.35">
      <c r="A4683" s="3">
        <v>42564.958333333336</v>
      </c>
      <c r="B4683">
        <v>0</v>
      </c>
    </row>
    <row r="4684" spans="1:2" x14ac:dyDescent="0.35">
      <c r="A4684" s="3">
        <v>42565</v>
      </c>
      <c r="B4684">
        <v>0</v>
      </c>
    </row>
    <row r="4685" spans="1:2" x14ac:dyDescent="0.35">
      <c r="A4685" s="3">
        <v>42565.041666666664</v>
      </c>
      <c r="B4685">
        <v>0</v>
      </c>
    </row>
    <row r="4686" spans="1:2" x14ac:dyDescent="0.35">
      <c r="A4686" s="3">
        <v>42565.083333333336</v>
      </c>
      <c r="B4686">
        <v>0</v>
      </c>
    </row>
    <row r="4687" spans="1:2" x14ac:dyDescent="0.35">
      <c r="A4687" s="3">
        <v>42565.125</v>
      </c>
      <c r="B4687">
        <v>0</v>
      </c>
    </row>
    <row r="4688" spans="1:2" x14ac:dyDescent="0.35">
      <c r="A4688" s="3">
        <v>42565.166666666664</v>
      </c>
      <c r="B4688">
        <v>4.4999999999999998E-2</v>
      </c>
    </row>
    <row r="4689" spans="1:2" x14ac:dyDescent="0.35">
      <c r="A4689" s="3">
        <v>42565.208333333336</v>
      </c>
      <c r="B4689">
        <v>0.152</v>
      </c>
    </row>
    <row r="4690" spans="1:2" x14ac:dyDescent="0.35">
      <c r="A4690" s="3">
        <v>42565.25</v>
      </c>
      <c r="B4690">
        <v>0.29299999999999998</v>
      </c>
    </row>
    <row r="4691" spans="1:2" x14ac:dyDescent="0.35">
      <c r="A4691" s="3">
        <v>42565.291666666664</v>
      </c>
      <c r="B4691">
        <v>0.434</v>
      </c>
    </row>
    <row r="4692" spans="1:2" x14ac:dyDescent="0.35">
      <c r="A4692" s="3">
        <v>42565.333333333336</v>
      </c>
      <c r="B4692">
        <v>0.55200000000000005</v>
      </c>
    </row>
    <row r="4693" spans="1:2" x14ac:dyDescent="0.35">
      <c r="A4693" s="3">
        <v>42565.375</v>
      </c>
      <c r="B4693">
        <v>0.63300000000000001</v>
      </c>
    </row>
    <row r="4694" spans="1:2" x14ac:dyDescent="0.35">
      <c r="A4694" s="3">
        <v>42565.416666666664</v>
      </c>
      <c r="B4694">
        <v>0.67600000000000005</v>
      </c>
    </row>
    <row r="4695" spans="1:2" x14ac:dyDescent="0.35">
      <c r="A4695" s="3">
        <v>42565.458333333336</v>
      </c>
      <c r="B4695">
        <v>0.67900000000000005</v>
      </c>
    </row>
    <row r="4696" spans="1:2" x14ac:dyDescent="0.35">
      <c r="A4696" s="3">
        <v>42565.5</v>
      </c>
      <c r="B4696">
        <v>0.63900000000000001</v>
      </c>
    </row>
    <row r="4697" spans="1:2" x14ac:dyDescent="0.35">
      <c r="A4697" s="3">
        <v>42565.541666666664</v>
      </c>
      <c r="B4697">
        <v>0.55500000000000005</v>
      </c>
    </row>
    <row r="4698" spans="1:2" x14ac:dyDescent="0.35">
      <c r="A4698" s="3">
        <v>42565.583333333336</v>
      </c>
      <c r="B4698">
        <v>0.442</v>
      </c>
    </row>
    <row r="4699" spans="1:2" x14ac:dyDescent="0.35">
      <c r="A4699" s="3">
        <v>42565.625</v>
      </c>
      <c r="B4699">
        <v>0.315</v>
      </c>
    </row>
    <row r="4700" spans="1:2" x14ac:dyDescent="0.35">
      <c r="A4700" s="3">
        <v>42565.666666666664</v>
      </c>
      <c r="B4700">
        <v>0.183</v>
      </c>
    </row>
    <row r="4701" spans="1:2" x14ac:dyDescent="0.35">
      <c r="A4701" s="3">
        <v>42565.708333333336</v>
      </c>
      <c r="B4701">
        <v>6.9000000000000006E-2</v>
      </c>
    </row>
    <row r="4702" spans="1:2" x14ac:dyDescent="0.35">
      <c r="A4702" s="3">
        <v>42565.75</v>
      </c>
      <c r="B4702">
        <v>6.0000000000000001E-3</v>
      </c>
    </row>
    <row r="4703" spans="1:2" x14ac:dyDescent="0.35">
      <c r="A4703" s="3">
        <v>42565.791666666664</v>
      </c>
      <c r="B4703">
        <v>0</v>
      </c>
    </row>
    <row r="4704" spans="1:2" x14ac:dyDescent="0.35">
      <c r="A4704" s="3">
        <v>42565.833333333336</v>
      </c>
      <c r="B4704">
        <v>0</v>
      </c>
    </row>
    <row r="4705" spans="1:2" x14ac:dyDescent="0.35">
      <c r="A4705" s="3">
        <v>42565.875</v>
      </c>
      <c r="B4705">
        <v>0</v>
      </c>
    </row>
    <row r="4706" spans="1:2" x14ac:dyDescent="0.35">
      <c r="A4706" s="3">
        <v>42565.916666666664</v>
      </c>
      <c r="B4706">
        <v>0</v>
      </c>
    </row>
    <row r="4707" spans="1:2" x14ac:dyDescent="0.35">
      <c r="A4707" s="3">
        <v>42565.958333333336</v>
      </c>
      <c r="B4707">
        <v>0</v>
      </c>
    </row>
    <row r="4708" spans="1:2" x14ac:dyDescent="0.35">
      <c r="A4708" s="3">
        <v>42566</v>
      </c>
      <c r="B4708">
        <v>0</v>
      </c>
    </row>
    <row r="4709" spans="1:2" x14ac:dyDescent="0.35">
      <c r="A4709" s="3">
        <v>42566.041666666664</v>
      </c>
      <c r="B4709">
        <v>0</v>
      </c>
    </row>
    <row r="4710" spans="1:2" x14ac:dyDescent="0.35">
      <c r="A4710" s="3">
        <v>42566.083333333336</v>
      </c>
      <c r="B4710">
        <v>0</v>
      </c>
    </row>
    <row r="4711" spans="1:2" x14ac:dyDescent="0.35">
      <c r="A4711" s="3">
        <v>42566.125</v>
      </c>
      <c r="B4711">
        <v>0</v>
      </c>
    </row>
    <row r="4712" spans="1:2" x14ac:dyDescent="0.35">
      <c r="A4712" s="3">
        <v>42566.166666666664</v>
      </c>
      <c r="B4712">
        <v>3.2000000000000001E-2</v>
      </c>
    </row>
    <row r="4713" spans="1:2" x14ac:dyDescent="0.35">
      <c r="A4713" s="3">
        <v>42566.208333333336</v>
      </c>
      <c r="B4713">
        <v>0.11899999999999999</v>
      </c>
    </row>
    <row r="4714" spans="1:2" x14ac:dyDescent="0.35">
      <c r="A4714" s="3">
        <v>42566.25</v>
      </c>
      <c r="B4714">
        <v>0.23899999999999999</v>
      </c>
    </row>
    <row r="4715" spans="1:2" x14ac:dyDescent="0.35">
      <c r="A4715" s="3">
        <v>42566.291666666664</v>
      </c>
      <c r="B4715">
        <v>0.35899999999999999</v>
      </c>
    </row>
    <row r="4716" spans="1:2" x14ac:dyDescent="0.35">
      <c r="A4716" s="3">
        <v>42566.333333333336</v>
      </c>
      <c r="B4716">
        <v>0.45100000000000001</v>
      </c>
    </row>
    <row r="4717" spans="1:2" x14ac:dyDescent="0.35">
      <c r="A4717" s="3">
        <v>42566.375</v>
      </c>
      <c r="B4717">
        <v>0.52</v>
      </c>
    </row>
    <row r="4718" spans="1:2" x14ac:dyDescent="0.35">
      <c r="A4718" s="3">
        <v>42566.416666666664</v>
      </c>
      <c r="B4718">
        <v>0.55600000000000005</v>
      </c>
    </row>
    <row r="4719" spans="1:2" x14ac:dyDescent="0.35">
      <c r="A4719" s="3">
        <v>42566.458333333336</v>
      </c>
      <c r="B4719">
        <v>0.54900000000000004</v>
      </c>
    </row>
    <row r="4720" spans="1:2" x14ac:dyDescent="0.35">
      <c r="A4720" s="3">
        <v>42566.5</v>
      </c>
      <c r="B4720">
        <v>0.51700000000000002</v>
      </c>
    </row>
    <row r="4721" spans="1:2" x14ac:dyDescent="0.35">
      <c r="A4721" s="3">
        <v>42566.541666666664</v>
      </c>
      <c r="B4721">
        <v>0.46600000000000003</v>
      </c>
    </row>
    <row r="4722" spans="1:2" x14ac:dyDescent="0.35">
      <c r="A4722" s="3">
        <v>42566.583333333336</v>
      </c>
      <c r="B4722">
        <v>0.38700000000000001</v>
      </c>
    </row>
    <row r="4723" spans="1:2" x14ac:dyDescent="0.35">
      <c r="A4723" s="3">
        <v>42566.625</v>
      </c>
      <c r="B4723">
        <v>0.28299999999999997</v>
      </c>
    </row>
    <row r="4724" spans="1:2" x14ac:dyDescent="0.35">
      <c r="A4724" s="3">
        <v>42566.666666666664</v>
      </c>
      <c r="B4724">
        <v>0.17299999999999999</v>
      </c>
    </row>
    <row r="4725" spans="1:2" x14ac:dyDescent="0.35">
      <c r="A4725" s="3">
        <v>42566.708333333336</v>
      </c>
      <c r="B4725">
        <v>7.1999999999999995E-2</v>
      </c>
    </row>
    <row r="4726" spans="1:2" x14ac:dyDescent="0.35">
      <c r="A4726" s="3">
        <v>42566.75</v>
      </c>
      <c r="B4726">
        <v>8.9999999999999993E-3</v>
      </c>
    </row>
    <row r="4727" spans="1:2" x14ac:dyDescent="0.35">
      <c r="A4727" s="3">
        <v>42566.791666666664</v>
      </c>
      <c r="B4727">
        <v>0</v>
      </c>
    </row>
    <row r="4728" spans="1:2" x14ac:dyDescent="0.35">
      <c r="A4728" s="3">
        <v>42566.833333333336</v>
      </c>
      <c r="B4728">
        <v>0</v>
      </c>
    </row>
    <row r="4729" spans="1:2" x14ac:dyDescent="0.35">
      <c r="A4729" s="3">
        <v>42566.875</v>
      </c>
      <c r="B4729">
        <v>0</v>
      </c>
    </row>
    <row r="4730" spans="1:2" x14ac:dyDescent="0.35">
      <c r="A4730" s="3">
        <v>42566.916666666664</v>
      </c>
      <c r="B4730">
        <v>0</v>
      </c>
    </row>
    <row r="4731" spans="1:2" x14ac:dyDescent="0.35">
      <c r="A4731" s="3">
        <v>42566.958333333336</v>
      </c>
      <c r="B4731">
        <v>0</v>
      </c>
    </row>
    <row r="4732" spans="1:2" x14ac:dyDescent="0.35">
      <c r="A4732" s="3">
        <v>42567</v>
      </c>
      <c r="B4732">
        <v>0</v>
      </c>
    </row>
    <row r="4733" spans="1:2" x14ac:dyDescent="0.35">
      <c r="A4733" s="3">
        <v>42567.041666666664</v>
      </c>
      <c r="B4733">
        <v>0</v>
      </c>
    </row>
    <row r="4734" spans="1:2" x14ac:dyDescent="0.35">
      <c r="A4734" s="3">
        <v>42567.083333333336</v>
      </c>
      <c r="B4734">
        <v>0</v>
      </c>
    </row>
    <row r="4735" spans="1:2" x14ac:dyDescent="0.35">
      <c r="A4735" s="3">
        <v>42567.125</v>
      </c>
      <c r="B4735">
        <v>0</v>
      </c>
    </row>
    <row r="4736" spans="1:2" x14ac:dyDescent="0.35">
      <c r="A4736" s="3">
        <v>42567.166666666664</v>
      </c>
      <c r="B4736">
        <v>3.6999999999999998E-2</v>
      </c>
    </row>
    <row r="4737" spans="1:2" x14ac:dyDescent="0.35">
      <c r="A4737" s="3">
        <v>42567.208333333336</v>
      </c>
      <c r="B4737">
        <v>0.13100000000000001</v>
      </c>
    </row>
    <row r="4738" spans="1:2" x14ac:dyDescent="0.35">
      <c r="A4738" s="3">
        <v>42567.25</v>
      </c>
      <c r="B4738">
        <v>0.26300000000000001</v>
      </c>
    </row>
    <row r="4739" spans="1:2" x14ac:dyDescent="0.35">
      <c r="A4739" s="3">
        <v>42567.291666666664</v>
      </c>
      <c r="B4739">
        <v>0.40100000000000002</v>
      </c>
    </row>
    <row r="4740" spans="1:2" x14ac:dyDescent="0.35">
      <c r="A4740" s="3">
        <v>42567.333333333336</v>
      </c>
      <c r="B4740">
        <v>0.51200000000000001</v>
      </c>
    </row>
    <row r="4741" spans="1:2" x14ac:dyDescent="0.35">
      <c r="A4741" s="3">
        <v>42567.375</v>
      </c>
      <c r="B4741">
        <v>0.58799999999999997</v>
      </c>
    </row>
    <row r="4742" spans="1:2" x14ac:dyDescent="0.35">
      <c r="A4742" s="3">
        <v>42567.416666666664</v>
      </c>
      <c r="B4742">
        <v>0.627</v>
      </c>
    </row>
    <row r="4743" spans="1:2" x14ac:dyDescent="0.35">
      <c r="A4743" s="3">
        <v>42567.458333333336</v>
      </c>
      <c r="B4743">
        <v>0.63900000000000001</v>
      </c>
    </row>
    <row r="4744" spans="1:2" x14ac:dyDescent="0.35">
      <c r="A4744" s="3">
        <v>42567.5</v>
      </c>
      <c r="B4744">
        <v>0.61299999999999999</v>
      </c>
    </row>
    <row r="4745" spans="1:2" x14ac:dyDescent="0.35">
      <c r="A4745" s="3">
        <v>42567.541666666664</v>
      </c>
      <c r="B4745">
        <v>0.55700000000000005</v>
      </c>
    </row>
    <row r="4746" spans="1:2" x14ac:dyDescent="0.35">
      <c r="A4746" s="3">
        <v>42567.583333333336</v>
      </c>
      <c r="B4746">
        <v>0.47</v>
      </c>
    </row>
    <row r="4747" spans="1:2" x14ac:dyDescent="0.35">
      <c r="A4747" s="3">
        <v>42567.625</v>
      </c>
      <c r="B4747">
        <v>0.34899999999999998</v>
      </c>
    </row>
    <row r="4748" spans="1:2" x14ac:dyDescent="0.35">
      <c r="A4748" s="3">
        <v>42567.666666666664</v>
      </c>
      <c r="B4748">
        <v>0.21099999999999999</v>
      </c>
    </row>
    <row r="4749" spans="1:2" x14ac:dyDescent="0.35">
      <c r="A4749" s="3">
        <v>42567.708333333336</v>
      </c>
      <c r="B4749">
        <v>8.5000000000000006E-2</v>
      </c>
    </row>
    <row r="4750" spans="1:2" x14ac:dyDescent="0.35">
      <c r="A4750" s="3">
        <v>42567.75</v>
      </c>
      <c r="B4750">
        <v>0.01</v>
      </c>
    </row>
    <row r="4751" spans="1:2" x14ac:dyDescent="0.35">
      <c r="A4751" s="3">
        <v>42567.791666666664</v>
      </c>
      <c r="B4751">
        <v>0</v>
      </c>
    </row>
    <row r="4752" spans="1:2" x14ac:dyDescent="0.35">
      <c r="A4752" s="3">
        <v>42567.833333333336</v>
      </c>
      <c r="B4752">
        <v>0</v>
      </c>
    </row>
    <row r="4753" spans="1:2" x14ac:dyDescent="0.35">
      <c r="A4753" s="3">
        <v>42567.875</v>
      </c>
      <c r="B4753">
        <v>0</v>
      </c>
    </row>
    <row r="4754" spans="1:2" x14ac:dyDescent="0.35">
      <c r="A4754" s="3">
        <v>42567.916666666664</v>
      </c>
      <c r="B4754">
        <v>0</v>
      </c>
    </row>
    <row r="4755" spans="1:2" x14ac:dyDescent="0.35">
      <c r="A4755" s="3">
        <v>42567.958333333336</v>
      </c>
      <c r="B4755">
        <v>0</v>
      </c>
    </row>
    <row r="4756" spans="1:2" x14ac:dyDescent="0.35">
      <c r="A4756" s="3">
        <v>42568</v>
      </c>
      <c r="B4756">
        <v>0</v>
      </c>
    </row>
    <row r="4757" spans="1:2" x14ac:dyDescent="0.35">
      <c r="A4757" s="3">
        <v>42568.041666666664</v>
      </c>
      <c r="B4757">
        <v>0</v>
      </c>
    </row>
    <row r="4758" spans="1:2" x14ac:dyDescent="0.35">
      <c r="A4758" s="3">
        <v>42568.083333333336</v>
      </c>
      <c r="B4758">
        <v>0</v>
      </c>
    </row>
    <row r="4759" spans="1:2" x14ac:dyDescent="0.35">
      <c r="A4759" s="3">
        <v>42568.125</v>
      </c>
      <c r="B4759">
        <v>0</v>
      </c>
    </row>
    <row r="4760" spans="1:2" x14ac:dyDescent="0.35">
      <c r="A4760" s="3">
        <v>42568.166666666664</v>
      </c>
      <c r="B4760">
        <v>4.4999999999999998E-2</v>
      </c>
    </row>
    <row r="4761" spans="1:2" x14ac:dyDescent="0.35">
      <c r="A4761" s="3">
        <v>42568.208333333336</v>
      </c>
      <c r="B4761">
        <v>0.151</v>
      </c>
    </row>
    <row r="4762" spans="1:2" x14ac:dyDescent="0.35">
      <c r="A4762" s="3">
        <v>42568.25</v>
      </c>
      <c r="B4762">
        <v>0.29599999999999999</v>
      </c>
    </row>
    <row r="4763" spans="1:2" x14ac:dyDescent="0.35">
      <c r="A4763" s="3">
        <v>42568.291666666664</v>
      </c>
      <c r="B4763">
        <v>0.439</v>
      </c>
    </row>
    <row r="4764" spans="1:2" x14ac:dyDescent="0.35">
      <c r="A4764" s="3">
        <v>42568.333333333336</v>
      </c>
      <c r="B4764">
        <v>0.55500000000000005</v>
      </c>
    </row>
    <row r="4765" spans="1:2" x14ac:dyDescent="0.35">
      <c r="A4765" s="3">
        <v>42568.375</v>
      </c>
      <c r="B4765">
        <v>0.63500000000000001</v>
      </c>
    </row>
    <row r="4766" spans="1:2" x14ac:dyDescent="0.35">
      <c r="A4766" s="3">
        <v>42568.416666666664</v>
      </c>
      <c r="B4766">
        <v>0.67700000000000005</v>
      </c>
    </row>
    <row r="4767" spans="1:2" x14ac:dyDescent="0.35">
      <c r="A4767" s="3">
        <v>42568.458333333336</v>
      </c>
      <c r="B4767">
        <v>0.68400000000000005</v>
      </c>
    </row>
    <row r="4768" spans="1:2" x14ac:dyDescent="0.35">
      <c r="A4768" s="3">
        <v>42568.5</v>
      </c>
      <c r="B4768">
        <v>0.65500000000000003</v>
      </c>
    </row>
    <row r="4769" spans="1:2" x14ac:dyDescent="0.35">
      <c r="A4769" s="3">
        <v>42568.541666666664</v>
      </c>
      <c r="B4769">
        <v>0.59099999999999997</v>
      </c>
    </row>
    <row r="4770" spans="1:2" x14ac:dyDescent="0.35">
      <c r="A4770" s="3">
        <v>42568.583333333336</v>
      </c>
      <c r="B4770">
        <v>0.49199999999999999</v>
      </c>
    </row>
    <row r="4771" spans="1:2" x14ac:dyDescent="0.35">
      <c r="A4771" s="3">
        <v>42568.625</v>
      </c>
      <c r="B4771">
        <v>0.36299999999999999</v>
      </c>
    </row>
    <row r="4772" spans="1:2" x14ac:dyDescent="0.35">
      <c r="A4772" s="3">
        <v>42568.666666666664</v>
      </c>
      <c r="B4772">
        <v>0.217</v>
      </c>
    </row>
    <row r="4773" spans="1:2" x14ac:dyDescent="0.35">
      <c r="A4773" s="3">
        <v>42568.708333333336</v>
      </c>
      <c r="B4773">
        <v>8.5000000000000006E-2</v>
      </c>
    </row>
    <row r="4774" spans="1:2" x14ac:dyDescent="0.35">
      <c r="A4774" s="3">
        <v>42568.75</v>
      </c>
      <c r="B4774">
        <v>8.9999999999999993E-3</v>
      </c>
    </row>
    <row r="4775" spans="1:2" x14ac:dyDescent="0.35">
      <c r="A4775" s="3">
        <v>42568.791666666664</v>
      </c>
      <c r="B4775">
        <v>0</v>
      </c>
    </row>
    <row r="4776" spans="1:2" x14ac:dyDescent="0.35">
      <c r="A4776" s="3">
        <v>42568.833333333336</v>
      </c>
      <c r="B4776">
        <v>0</v>
      </c>
    </row>
    <row r="4777" spans="1:2" x14ac:dyDescent="0.35">
      <c r="A4777" s="3">
        <v>42568.875</v>
      </c>
      <c r="B4777">
        <v>0</v>
      </c>
    </row>
    <row r="4778" spans="1:2" x14ac:dyDescent="0.35">
      <c r="A4778" s="3">
        <v>42568.916666666664</v>
      </c>
      <c r="B4778">
        <v>0</v>
      </c>
    </row>
    <row r="4779" spans="1:2" x14ac:dyDescent="0.35">
      <c r="A4779" s="3">
        <v>42568.958333333336</v>
      </c>
      <c r="B4779">
        <v>0</v>
      </c>
    </row>
    <row r="4780" spans="1:2" x14ac:dyDescent="0.35">
      <c r="A4780" s="3">
        <v>42569</v>
      </c>
      <c r="B4780">
        <v>0</v>
      </c>
    </row>
    <row r="4781" spans="1:2" x14ac:dyDescent="0.35">
      <c r="A4781" s="3">
        <v>42569.041666666664</v>
      </c>
      <c r="B4781">
        <v>0</v>
      </c>
    </row>
    <row r="4782" spans="1:2" x14ac:dyDescent="0.35">
      <c r="A4782" s="3">
        <v>42569.083333333336</v>
      </c>
      <c r="B4782">
        <v>0</v>
      </c>
    </row>
    <row r="4783" spans="1:2" x14ac:dyDescent="0.35">
      <c r="A4783" s="3">
        <v>42569.125</v>
      </c>
      <c r="B4783">
        <v>0</v>
      </c>
    </row>
    <row r="4784" spans="1:2" x14ac:dyDescent="0.35">
      <c r="A4784" s="3">
        <v>42569.166666666664</v>
      </c>
      <c r="B4784">
        <v>4.5999999999999999E-2</v>
      </c>
    </row>
    <row r="4785" spans="1:2" x14ac:dyDescent="0.35">
      <c r="A4785" s="3">
        <v>42569.208333333336</v>
      </c>
      <c r="B4785">
        <v>0.151</v>
      </c>
    </row>
    <row r="4786" spans="1:2" x14ac:dyDescent="0.35">
      <c r="A4786" s="3">
        <v>42569.25</v>
      </c>
      <c r="B4786">
        <v>0.29299999999999998</v>
      </c>
    </row>
    <row r="4787" spans="1:2" x14ac:dyDescent="0.35">
      <c r="A4787" s="3">
        <v>42569.291666666664</v>
      </c>
      <c r="B4787">
        <v>0.436</v>
      </c>
    </row>
    <row r="4788" spans="1:2" x14ac:dyDescent="0.35">
      <c r="A4788" s="3">
        <v>42569.333333333336</v>
      </c>
      <c r="B4788">
        <v>0.55200000000000005</v>
      </c>
    </row>
    <row r="4789" spans="1:2" x14ac:dyDescent="0.35">
      <c r="A4789" s="3">
        <v>42569.375</v>
      </c>
      <c r="B4789">
        <v>0.63300000000000001</v>
      </c>
    </row>
    <row r="4790" spans="1:2" x14ac:dyDescent="0.35">
      <c r="A4790" s="3">
        <v>42569.416666666664</v>
      </c>
      <c r="B4790">
        <v>0.67700000000000005</v>
      </c>
    </row>
    <row r="4791" spans="1:2" x14ac:dyDescent="0.35">
      <c r="A4791" s="3">
        <v>42569.458333333336</v>
      </c>
      <c r="B4791">
        <v>0.68100000000000005</v>
      </c>
    </row>
    <row r="4792" spans="1:2" x14ac:dyDescent="0.35">
      <c r="A4792" s="3">
        <v>42569.5</v>
      </c>
      <c r="B4792">
        <v>0.65</v>
      </c>
    </row>
    <row r="4793" spans="1:2" x14ac:dyDescent="0.35">
      <c r="A4793" s="3">
        <v>42569.541666666664</v>
      </c>
      <c r="B4793">
        <v>0.58199999999999996</v>
      </c>
    </row>
    <row r="4794" spans="1:2" x14ac:dyDescent="0.35">
      <c r="A4794" s="3">
        <v>42569.583333333336</v>
      </c>
      <c r="B4794">
        <v>0.48099999999999998</v>
      </c>
    </row>
    <row r="4795" spans="1:2" x14ac:dyDescent="0.35">
      <c r="A4795" s="3">
        <v>42569.625</v>
      </c>
      <c r="B4795">
        <v>0.35</v>
      </c>
    </row>
    <row r="4796" spans="1:2" x14ac:dyDescent="0.35">
      <c r="A4796" s="3">
        <v>42569.666666666664</v>
      </c>
      <c r="B4796">
        <v>0.20699999999999999</v>
      </c>
    </row>
    <row r="4797" spans="1:2" x14ac:dyDescent="0.35">
      <c r="A4797" s="3">
        <v>42569.708333333336</v>
      </c>
      <c r="B4797">
        <v>7.9000000000000001E-2</v>
      </c>
    </row>
    <row r="4798" spans="1:2" x14ac:dyDescent="0.35">
      <c r="A4798" s="3">
        <v>42569.75</v>
      </c>
      <c r="B4798">
        <v>7.0000000000000001E-3</v>
      </c>
    </row>
    <row r="4799" spans="1:2" x14ac:dyDescent="0.35">
      <c r="A4799" s="3">
        <v>42569.791666666664</v>
      </c>
      <c r="B4799">
        <v>0</v>
      </c>
    </row>
    <row r="4800" spans="1:2" x14ac:dyDescent="0.35">
      <c r="A4800" s="3">
        <v>42569.833333333336</v>
      </c>
      <c r="B4800">
        <v>0</v>
      </c>
    </row>
    <row r="4801" spans="1:2" x14ac:dyDescent="0.35">
      <c r="A4801" s="3">
        <v>42569.875</v>
      </c>
      <c r="B4801">
        <v>0</v>
      </c>
    </row>
    <row r="4802" spans="1:2" x14ac:dyDescent="0.35">
      <c r="A4802" s="3">
        <v>42569.916666666664</v>
      </c>
      <c r="B4802">
        <v>0</v>
      </c>
    </row>
    <row r="4803" spans="1:2" x14ac:dyDescent="0.35">
      <c r="A4803" s="3">
        <v>42569.958333333336</v>
      </c>
      <c r="B4803">
        <v>0</v>
      </c>
    </row>
    <row r="4804" spans="1:2" x14ac:dyDescent="0.35">
      <c r="A4804" s="3">
        <v>42570</v>
      </c>
      <c r="B4804">
        <v>0</v>
      </c>
    </row>
    <row r="4805" spans="1:2" x14ac:dyDescent="0.35">
      <c r="A4805" s="3">
        <v>42570.041666666664</v>
      </c>
      <c r="B4805">
        <v>0</v>
      </c>
    </row>
    <row r="4806" spans="1:2" x14ac:dyDescent="0.35">
      <c r="A4806" s="3">
        <v>42570.083333333336</v>
      </c>
      <c r="B4806">
        <v>0</v>
      </c>
    </row>
    <row r="4807" spans="1:2" x14ac:dyDescent="0.35">
      <c r="A4807" s="3">
        <v>42570.125</v>
      </c>
      <c r="B4807">
        <v>0</v>
      </c>
    </row>
    <row r="4808" spans="1:2" x14ac:dyDescent="0.35">
      <c r="A4808" s="3">
        <v>42570.166666666664</v>
      </c>
      <c r="B4808">
        <v>4.2999999999999997E-2</v>
      </c>
    </row>
    <row r="4809" spans="1:2" x14ac:dyDescent="0.35">
      <c r="A4809" s="3">
        <v>42570.208333333336</v>
      </c>
      <c r="B4809">
        <v>0.14699999999999999</v>
      </c>
    </row>
    <row r="4810" spans="1:2" x14ac:dyDescent="0.35">
      <c r="A4810" s="3">
        <v>42570.25</v>
      </c>
      <c r="B4810">
        <v>0.28899999999999998</v>
      </c>
    </row>
    <row r="4811" spans="1:2" x14ac:dyDescent="0.35">
      <c r="A4811" s="3">
        <v>42570.291666666664</v>
      </c>
      <c r="B4811">
        <v>0.43099999999999999</v>
      </c>
    </row>
    <row r="4812" spans="1:2" x14ac:dyDescent="0.35">
      <c r="A4812" s="3">
        <v>42570.333333333336</v>
      </c>
      <c r="B4812">
        <v>0.54500000000000004</v>
      </c>
    </row>
    <row r="4813" spans="1:2" x14ac:dyDescent="0.35">
      <c r="A4813" s="3">
        <v>42570.375</v>
      </c>
      <c r="B4813">
        <v>0.623</v>
      </c>
    </row>
    <row r="4814" spans="1:2" x14ac:dyDescent="0.35">
      <c r="A4814" s="3">
        <v>42570.416666666664</v>
      </c>
      <c r="B4814">
        <v>0.66500000000000004</v>
      </c>
    </row>
    <row r="4815" spans="1:2" x14ac:dyDescent="0.35">
      <c r="A4815" s="3">
        <v>42570.458333333336</v>
      </c>
      <c r="B4815">
        <v>0.66900000000000004</v>
      </c>
    </row>
    <row r="4816" spans="1:2" x14ac:dyDescent="0.35">
      <c r="A4816" s="3">
        <v>42570.5</v>
      </c>
      <c r="B4816">
        <v>0.64</v>
      </c>
    </row>
    <row r="4817" spans="1:2" x14ac:dyDescent="0.35">
      <c r="A4817" s="3">
        <v>42570.541666666664</v>
      </c>
      <c r="B4817">
        <v>0.57799999999999996</v>
      </c>
    </row>
    <row r="4818" spans="1:2" x14ac:dyDescent="0.35">
      <c r="A4818" s="3">
        <v>42570.583333333336</v>
      </c>
      <c r="B4818">
        <v>0.48</v>
      </c>
    </row>
    <row r="4819" spans="1:2" x14ac:dyDescent="0.35">
      <c r="A4819" s="3">
        <v>42570.625</v>
      </c>
      <c r="B4819">
        <v>0.35099999999999998</v>
      </c>
    </row>
    <row r="4820" spans="1:2" x14ac:dyDescent="0.35">
      <c r="A4820" s="3">
        <v>42570.666666666664</v>
      </c>
      <c r="B4820">
        <v>0.20799999999999999</v>
      </c>
    </row>
    <row r="4821" spans="1:2" x14ac:dyDescent="0.35">
      <c r="A4821" s="3">
        <v>42570.708333333336</v>
      </c>
      <c r="B4821">
        <v>8.1000000000000003E-2</v>
      </c>
    </row>
    <row r="4822" spans="1:2" x14ac:dyDescent="0.35">
      <c r="A4822" s="3">
        <v>42570.75</v>
      </c>
      <c r="B4822">
        <v>7.0000000000000001E-3</v>
      </c>
    </row>
    <row r="4823" spans="1:2" x14ac:dyDescent="0.35">
      <c r="A4823" s="3">
        <v>42570.791666666664</v>
      </c>
      <c r="B4823">
        <v>0</v>
      </c>
    </row>
    <row r="4824" spans="1:2" x14ac:dyDescent="0.35">
      <c r="A4824" s="3">
        <v>42570.833333333336</v>
      </c>
      <c r="B4824">
        <v>0</v>
      </c>
    </row>
    <row r="4825" spans="1:2" x14ac:dyDescent="0.35">
      <c r="A4825" s="3">
        <v>42570.875</v>
      </c>
      <c r="B4825">
        <v>0</v>
      </c>
    </row>
    <row r="4826" spans="1:2" x14ac:dyDescent="0.35">
      <c r="A4826" s="3">
        <v>42570.916666666664</v>
      </c>
      <c r="B4826">
        <v>0</v>
      </c>
    </row>
    <row r="4827" spans="1:2" x14ac:dyDescent="0.35">
      <c r="A4827" s="3">
        <v>42570.958333333336</v>
      </c>
      <c r="B4827">
        <v>0</v>
      </c>
    </row>
    <row r="4828" spans="1:2" x14ac:dyDescent="0.35">
      <c r="A4828" s="3">
        <v>42571</v>
      </c>
      <c r="B4828">
        <v>0</v>
      </c>
    </row>
    <row r="4829" spans="1:2" x14ac:dyDescent="0.35">
      <c r="A4829" s="3">
        <v>42571.041666666664</v>
      </c>
      <c r="B4829">
        <v>0</v>
      </c>
    </row>
    <row r="4830" spans="1:2" x14ac:dyDescent="0.35">
      <c r="A4830" s="3">
        <v>42571.083333333336</v>
      </c>
      <c r="B4830">
        <v>0</v>
      </c>
    </row>
    <row r="4831" spans="1:2" x14ac:dyDescent="0.35">
      <c r="A4831" s="3">
        <v>42571.125</v>
      </c>
      <c r="B4831">
        <v>0</v>
      </c>
    </row>
    <row r="4832" spans="1:2" x14ac:dyDescent="0.35">
      <c r="A4832" s="3">
        <v>42571.166666666664</v>
      </c>
      <c r="B4832">
        <v>4.2999999999999997E-2</v>
      </c>
    </row>
    <row r="4833" spans="1:2" x14ac:dyDescent="0.35">
      <c r="A4833" s="3">
        <v>42571.208333333336</v>
      </c>
      <c r="B4833">
        <v>0.14699999999999999</v>
      </c>
    </row>
    <row r="4834" spans="1:2" x14ac:dyDescent="0.35">
      <c r="A4834" s="3">
        <v>42571.25</v>
      </c>
      <c r="B4834">
        <v>0.28899999999999998</v>
      </c>
    </row>
    <row r="4835" spans="1:2" x14ac:dyDescent="0.35">
      <c r="A4835" s="3">
        <v>42571.291666666664</v>
      </c>
      <c r="B4835">
        <v>0.43099999999999999</v>
      </c>
    </row>
    <row r="4836" spans="1:2" x14ac:dyDescent="0.35">
      <c r="A4836" s="3">
        <v>42571.333333333336</v>
      </c>
      <c r="B4836">
        <v>0.54600000000000004</v>
      </c>
    </row>
    <row r="4837" spans="1:2" x14ac:dyDescent="0.35">
      <c r="A4837" s="3">
        <v>42571.375</v>
      </c>
      <c r="B4837">
        <v>0.627</v>
      </c>
    </row>
    <row r="4838" spans="1:2" x14ac:dyDescent="0.35">
      <c r="A4838" s="3">
        <v>42571.416666666664</v>
      </c>
      <c r="B4838">
        <v>0.67</v>
      </c>
    </row>
    <row r="4839" spans="1:2" x14ac:dyDescent="0.35">
      <c r="A4839" s="3">
        <v>42571.458333333336</v>
      </c>
      <c r="B4839">
        <v>0.67700000000000005</v>
      </c>
    </row>
    <row r="4840" spans="1:2" x14ac:dyDescent="0.35">
      <c r="A4840" s="3">
        <v>42571.5</v>
      </c>
      <c r="B4840">
        <v>0.64700000000000002</v>
      </c>
    </row>
    <row r="4841" spans="1:2" x14ac:dyDescent="0.35">
      <c r="A4841" s="3">
        <v>42571.541666666664</v>
      </c>
      <c r="B4841">
        <v>0.58399999999999996</v>
      </c>
    </row>
    <row r="4842" spans="1:2" x14ac:dyDescent="0.35">
      <c r="A4842" s="3">
        <v>42571.583333333336</v>
      </c>
      <c r="B4842">
        <v>0.48599999999999999</v>
      </c>
    </row>
    <row r="4843" spans="1:2" x14ac:dyDescent="0.35">
      <c r="A4843" s="3">
        <v>42571.625</v>
      </c>
      <c r="B4843">
        <v>0.35499999999999998</v>
      </c>
    </row>
    <row r="4844" spans="1:2" x14ac:dyDescent="0.35">
      <c r="A4844" s="3">
        <v>42571.666666666664</v>
      </c>
      <c r="B4844">
        <v>0.20699999999999999</v>
      </c>
    </row>
    <row r="4845" spans="1:2" x14ac:dyDescent="0.35">
      <c r="A4845" s="3">
        <v>42571.708333333336</v>
      </c>
      <c r="B4845">
        <v>7.8E-2</v>
      </c>
    </row>
    <row r="4846" spans="1:2" x14ac:dyDescent="0.35">
      <c r="A4846" s="3">
        <v>42571.75</v>
      </c>
      <c r="B4846">
        <v>7.0000000000000001E-3</v>
      </c>
    </row>
    <row r="4847" spans="1:2" x14ac:dyDescent="0.35">
      <c r="A4847" s="3">
        <v>42571.791666666664</v>
      </c>
      <c r="B4847">
        <v>0</v>
      </c>
    </row>
    <row r="4848" spans="1:2" x14ac:dyDescent="0.35">
      <c r="A4848" s="3">
        <v>42571.833333333336</v>
      </c>
      <c r="B4848">
        <v>0</v>
      </c>
    </row>
    <row r="4849" spans="1:2" x14ac:dyDescent="0.35">
      <c r="A4849" s="3">
        <v>42571.875</v>
      </c>
      <c r="B4849">
        <v>0</v>
      </c>
    </row>
    <row r="4850" spans="1:2" x14ac:dyDescent="0.35">
      <c r="A4850" s="3">
        <v>42571.916666666664</v>
      </c>
      <c r="B4850">
        <v>0</v>
      </c>
    </row>
    <row r="4851" spans="1:2" x14ac:dyDescent="0.35">
      <c r="A4851" s="3">
        <v>42571.958333333336</v>
      </c>
      <c r="B4851">
        <v>0</v>
      </c>
    </row>
    <row r="4852" spans="1:2" x14ac:dyDescent="0.35">
      <c r="A4852" s="3">
        <v>42572</v>
      </c>
      <c r="B4852">
        <v>0</v>
      </c>
    </row>
    <row r="4853" spans="1:2" x14ac:dyDescent="0.35">
      <c r="A4853" s="3">
        <v>42572.041666666664</v>
      </c>
      <c r="B4853">
        <v>0</v>
      </c>
    </row>
    <row r="4854" spans="1:2" x14ac:dyDescent="0.35">
      <c r="A4854" s="3">
        <v>42572.083333333336</v>
      </c>
      <c r="B4854">
        <v>0</v>
      </c>
    </row>
    <row r="4855" spans="1:2" x14ac:dyDescent="0.35">
      <c r="A4855" s="3">
        <v>42572.125</v>
      </c>
      <c r="B4855">
        <v>0</v>
      </c>
    </row>
    <row r="4856" spans="1:2" x14ac:dyDescent="0.35">
      <c r="A4856" s="3">
        <v>42572.166666666664</v>
      </c>
      <c r="B4856">
        <v>3.7999999999999999E-2</v>
      </c>
    </row>
    <row r="4857" spans="1:2" x14ac:dyDescent="0.35">
      <c r="A4857" s="3">
        <v>42572.208333333336</v>
      </c>
      <c r="B4857">
        <v>0.13500000000000001</v>
      </c>
    </row>
    <row r="4858" spans="1:2" x14ac:dyDescent="0.35">
      <c r="A4858" s="3">
        <v>42572.25</v>
      </c>
      <c r="B4858">
        <v>0.26200000000000001</v>
      </c>
    </row>
    <row r="4859" spans="1:2" x14ac:dyDescent="0.35">
      <c r="A4859" s="3">
        <v>42572.291666666664</v>
      </c>
      <c r="B4859">
        <v>0.38800000000000001</v>
      </c>
    </row>
    <row r="4860" spans="1:2" x14ac:dyDescent="0.35">
      <c r="A4860" s="3">
        <v>42572.333333333336</v>
      </c>
      <c r="B4860">
        <v>0.48699999999999999</v>
      </c>
    </row>
    <row r="4861" spans="1:2" x14ac:dyDescent="0.35">
      <c r="A4861" s="3">
        <v>42572.375</v>
      </c>
      <c r="B4861">
        <v>0.55900000000000005</v>
      </c>
    </row>
    <row r="4862" spans="1:2" x14ac:dyDescent="0.35">
      <c r="A4862" s="3">
        <v>42572.416666666664</v>
      </c>
      <c r="B4862">
        <v>0.59699999999999998</v>
      </c>
    </row>
    <row r="4863" spans="1:2" x14ac:dyDescent="0.35">
      <c r="A4863" s="3">
        <v>42572.458333333336</v>
      </c>
      <c r="B4863">
        <v>0.59899999999999998</v>
      </c>
    </row>
    <row r="4864" spans="1:2" x14ac:dyDescent="0.35">
      <c r="A4864" s="3">
        <v>42572.5</v>
      </c>
      <c r="B4864">
        <v>0.57299999999999995</v>
      </c>
    </row>
    <row r="4865" spans="1:2" x14ac:dyDescent="0.35">
      <c r="A4865" s="3">
        <v>42572.541666666664</v>
      </c>
      <c r="B4865">
        <v>0.51100000000000001</v>
      </c>
    </row>
    <row r="4866" spans="1:2" x14ac:dyDescent="0.35">
      <c r="A4866" s="3">
        <v>42572.583333333336</v>
      </c>
      <c r="B4866">
        <v>0.42299999999999999</v>
      </c>
    </row>
    <row r="4867" spans="1:2" x14ac:dyDescent="0.35">
      <c r="A4867" s="3">
        <v>42572.625</v>
      </c>
      <c r="B4867">
        <v>0.309</v>
      </c>
    </row>
    <row r="4868" spans="1:2" x14ac:dyDescent="0.35">
      <c r="A4868" s="3">
        <v>42572.666666666664</v>
      </c>
      <c r="B4868">
        <v>0.183</v>
      </c>
    </row>
    <row r="4869" spans="1:2" x14ac:dyDescent="0.35">
      <c r="A4869" s="3">
        <v>42572.708333333336</v>
      </c>
      <c r="B4869">
        <v>6.6000000000000003E-2</v>
      </c>
    </row>
    <row r="4870" spans="1:2" x14ac:dyDescent="0.35">
      <c r="A4870" s="3">
        <v>42572.75</v>
      </c>
      <c r="B4870">
        <v>4.0000000000000001E-3</v>
      </c>
    </row>
    <row r="4871" spans="1:2" x14ac:dyDescent="0.35">
      <c r="A4871" s="3">
        <v>42572.791666666664</v>
      </c>
      <c r="B4871">
        <v>0</v>
      </c>
    </row>
    <row r="4872" spans="1:2" x14ac:dyDescent="0.35">
      <c r="A4872" s="3">
        <v>42572.833333333336</v>
      </c>
      <c r="B4872">
        <v>0</v>
      </c>
    </row>
    <row r="4873" spans="1:2" x14ac:dyDescent="0.35">
      <c r="A4873" s="3">
        <v>42572.875</v>
      </c>
      <c r="B4873">
        <v>0</v>
      </c>
    </row>
    <row r="4874" spans="1:2" x14ac:dyDescent="0.35">
      <c r="A4874" s="3">
        <v>42572.916666666664</v>
      </c>
      <c r="B4874">
        <v>0</v>
      </c>
    </row>
    <row r="4875" spans="1:2" x14ac:dyDescent="0.35">
      <c r="A4875" s="3">
        <v>42572.958333333336</v>
      </c>
      <c r="B4875">
        <v>0</v>
      </c>
    </row>
    <row r="4876" spans="1:2" x14ac:dyDescent="0.35">
      <c r="A4876" s="3">
        <v>42573</v>
      </c>
      <c r="B4876">
        <v>0</v>
      </c>
    </row>
    <row r="4877" spans="1:2" x14ac:dyDescent="0.35">
      <c r="A4877" s="3">
        <v>42573.041666666664</v>
      </c>
      <c r="B4877">
        <v>0</v>
      </c>
    </row>
    <row r="4878" spans="1:2" x14ac:dyDescent="0.35">
      <c r="A4878" s="3">
        <v>42573.083333333336</v>
      </c>
      <c r="B4878">
        <v>0</v>
      </c>
    </row>
    <row r="4879" spans="1:2" x14ac:dyDescent="0.35">
      <c r="A4879" s="3">
        <v>42573.125</v>
      </c>
      <c r="B4879">
        <v>0</v>
      </c>
    </row>
    <row r="4880" spans="1:2" x14ac:dyDescent="0.35">
      <c r="A4880" s="3">
        <v>42573.166666666664</v>
      </c>
      <c r="B4880">
        <v>3.4000000000000002E-2</v>
      </c>
    </row>
    <row r="4881" spans="1:2" x14ac:dyDescent="0.35">
      <c r="A4881" s="3">
        <v>42573.208333333336</v>
      </c>
      <c r="B4881">
        <v>0.126</v>
      </c>
    </row>
    <row r="4882" spans="1:2" x14ac:dyDescent="0.35">
      <c r="A4882" s="3">
        <v>42573.25</v>
      </c>
      <c r="B4882">
        <v>0.247</v>
      </c>
    </row>
    <row r="4883" spans="1:2" x14ac:dyDescent="0.35">
      <c r="A4883" s="3">
        <v>42573.291666666664</v>
      </c>
      <c r="B4883">
        <v>0.36699999999999999</v>
      </c>
    </row>
    <row r="4884" spans="1:2" x14ac:dyDescent="0.35">
      <c r="A4884" s="3">
        <v>42573.333333333336</v>
      </c>
      <c r="B4884">
        <v>0.46500000000000002</v>
      </c>
    </row>
    <row r="4885" spans="1:2" x14ac:dyDescent="0.35">
      <c r="A4885" s="3">
        <v>42573.375</v>
      </c>
      <c r="B4885">
        <v>0.53400000000000003</v>
      </c>
    </row>
    <row r="4886" spans="1:2" x14ac:dyDescent="0.35">
      <c r="A4886" s="3">
        <v>42573.416666666664</v>
      </c>
      <c r="B4886">
        <v>0.56999999999999995</v>
      </c>
    </row>
    <row r="4887" spans="1:2" x14ac:dyDescent="0.35">
      <c r="A4887" s="3">
        <v>42573.458333333336</v>
      </c>
      <c r="B4887">
        <v>0.57299999999999995</v>
      </c>
    </row>
    <row r="4888" spans="1:2" x14ac:dyDescent="0.35">
      <c r="A4888" s="3">
        <v>42573.5</v>
      </c>
      <c r="B4888">
        <v>0.54200000000000004</v>
      </c>
    </row>
    <row r="4889" spans="1:2" x14ac:dyDescent="0.35">
      <c r="A4889" s="3">
        <v>42573.541666666664</v>
      </c>
      <c r="B4889">
        <v>0.48799999999999999</v>
      </c>
    </row>
    <row r="4890" spans="1:2" x14ac:dyDescent="0.35">
      <c r="A4890" s="3">
        <v>42573.583333333336</v>
      </c>
      <c r="B4890">
        <v>0.40300000000000002</v>
      </c>
    </row>
    <row r="4891" spans="1:2" x14ac:dyDescent="0.35">
      <c r="A4891" s="3">
        <v>42573.625</v>
      </c>
      <c r="B4891">
        <v>0.29599999999999999</v>
      </c>
    </row>
    <row r="4892" spans="1:2" x14ac:dyDescent="0.35">
      <c r="A4892" s="3">
        <v>42573.666666666664</v>
      </c>
      <c r="B4892">
        <v>0.17299999999999999</v>
      </c>
    </row>
    <row r="4893" spans="1:2" x14ac:dyDescent="0.35">
      <c r="A4893" s="3">
        <v>42573.708333333336</v>
      </c>
      <c r="B4893">
        <v>6.2E-2</v>
      </c>
    </row>
    <row r="4894" spans="1:2" x14ac:dyDescent="0.35">
      <c r="A4894" s="3">
        <v>42573.75</v>
      </c>
      <c r="B4894">
        <v>3.0000000000000001E-3</v>
      </c>
    </row>
    <row r="4895" spans="1:2" x14ac:dyDescent="0.35">
      <c r="A4895" s="3">
        <v>42573.791666666664</v>
      </c>
      <c r="B4895">
        <v>0</v>
      </c>
    </row>
    <row r="4896" spans="1:2" x14ac:dyDescent="0.35">
      <c r="A4896" s="3">
        <v>42573.833333333336</v>
      </c>
      <c r="B4896">
        <v>0</v>
      </c>
    </row>
    <row r="4897" spans="1:2" x14ac:dyDescent="0.35">
      <c r="A4897" s="3">
        <v>42573.875</v>
      </c>
      <c r="B4897">
        <v>0</v>
      </c>
    </row>
    <row r="4898" spans="1:2" x14ac:dyDescent="0.35">
      <c r="A4898" s="3">
        <v>42573.916666666664</v>
      </c>
      <c r="B4898">
        <v>0</v>
      </c>
    </row>
    <row r="4899" spans="1:2" x14ac:dyDescent="0.35">
      <c r="A4899" s="3">
        <v>42573.958333333336</v>
      </c>
      <c r="B4899">
        <v>0</v>
      </c>
    </row>
    <row r="4900" spans="1:2" x14ac:dyDescent="0.35">
      <c r="A4900" s="3">
        <v>42574</v>
      </c>
      <c r="B4900">
        <v>0</v>
      </c>
    </row>
    <row r="4901" spans="1:2" x14ac:dyDescent="0.35">
      <c r="A4901" s="3">
        <v>42574.041666666664</v>
      </c>
      <c r="B4901">
        <v>0</v>
      </c>
    </row>
    <row r="4902" spans="1:2" x14ac:dyDescent="0.35">
      <c r="A4902" s="3">
        <v>42574.083333333336</v>
      </c>
      <c r="B4902">
        <v>0</v>
      </c>
    </row>
    <row r="4903" spans="1:2" x14ac:dyDescent="0.35">
      <c r="A4903" s="3">
        <v>42574.125</v>
      </c>
      <c r="B4903">
        <v>0</v>
      </c>
    </row>
    <row r="4904" spans="1:2" x14ac:dyDescent="0.35">
      <c r="A4904" s="3">
        <v>42574.166666666664</v>
      </c>
      <c r="B4904">
        <v>2.5999999999999999E-2</v>
      </c>
    </row>
    <row r="4905" spans="1:2" x14ac:dyDescent="0.35">
      <c r="A4905" s="3">
        <v>42574.208333333336</v>
      </c>
      <c r="B4905">
        <v>0.10299999999999999</v>
      </c>
    </row>
    <row r="4906" spans="1:2" x14ac:dyDescent="0.35">
      <c r="A4906" s="3">
        <v>42574.25</v>
      </c>
      <c r="B4906">
        <v>0.20300000000000001</v>
      </c>
    </row>
    <row r="4907" spans="1:2" x14ac:dyDescent="0.35">
      <c r="A4907" s="3">
        <v>42574.291666666664</v>
      </c>
      <c r="B4907">
        <v>0.29399999999999998</v>
      </c>
    </row>
    <row r="4908" spans="1:2" x14ac:dyDescent="0.35">
      <c r="A4908" s="3">
        <v>42574.333333333336</v>
      </c>
      <c r="B4908">
        <v>0.35699999999999998</v>
      </c>
    </row>
    <row r="4909" spans="1:2" x14ac:dyDescent="0.35">
      <c r="A4909" s="3">
        <v>42574.375</v>
      </c>
      <c r="B4909">
        <v>0.39500000000000002</v>
      </c>
    </row>
    <row r="4910" spans="1:2" x14ac:dyDescent="0.35">
      <c r="A4910" s="3">
        <v>42574.416666666664</v>
      </c>
      <c r="B4910">
        <v>0.42699999999999999</v>
      </c>
    </row>
    <row r="4911" spans="1:2" x14ac:dyDescent="0.35">
      <c r="A4911" s="3">
        <v>42574.458333333336</v>
      </c>
      <c r="B4911">
        <v>0.435</v>
      </c>
    </row>
    <row r="4912" spans="1:2" x14ac:dyDescent="0.35">
      <c r="A4912" s="3">
        <v>42574.5</v>
      </c>
      <c r="B4912">
        <v>0.437</v>
      </c>
    </row>
    <row r="4913" spans="1:2" x14ac:dyDescent="0.35">
      <c r="A4913" s="3">
        <v>42574.541666666664</v>
      </c>
      <c r="B4913">
        <v>0.39900000000000002</v>
      </c>
    </row>
    <row r="4914" spans="1:2" x14ac:dyDescent="0.35">
      <c r="A4914" s="3">
        <v>42574.583333333336</v>
      </c>
      <c r="B4914">
        <v>0.32700000000000001</v>
      </c>
    </row>
    <row r="4915" spans="1:2" x14ac:dyDescent="0.35">
      <c r="A4915" s="3">
        <v>42574.625</v>
      </c>
      <c r="B4915">
        <v>0.23200000000000001</v>
      </c>
    </row>
    <row r="4916" spans="1:2" x14ac:dyDescent="0.35">
      <c r="A4916" s="3">
        <v>42574.666666666664</v>
      </c>
      <c r="B4916">
        <v>0.13</v>
      </c>
    </row>
    <row r="4917" spans="1:2" x14ac:dyDescent="0.35">
      <c r="A4917" s="3">
        <v>42574.708333333336</v>
      </c>
      <c r="B4917">
        <v>4.2999999999999997E-2</v>
      </c>
    </row>
    <row r="4918" spans="1:2" x14ac:dyDescent="0.35">
      <c r="A4918" s="3">
        <v>42574.75</v>
      </c>
      <c r="B4918">
        <v>2E-3</v>
      </c>
    </row>
    <row r="4919" spans="1:2" x14ac:dyDescent="0.35">
      <c r="A4919" s="3">
        <v>42574.791666666664</v>
      </c>
      <c r="B4919">
        <v>0</v>
      </c>
    </row>
    <row r="4920" spans="1:2" x14ac:dyDescent="0.35">
      <c r="A4920" s="3">
        <v>42574.833333333336</v>
      </c>
      <c r="B4920">
        <v>0</v>
      </c>
    </row>
    <row r="4921" spans="1:2" x14ac:dyDescent="0.35">
      <c r="A4921" s="3">
        <v>42574.875</v>
      </c>
      <c r="B4921">
        <v>0</v>
      </c>
    </row>
    <row r="4922" spans="1:2" x14ac:dyDescent="0.35">
      <c r="A4922" s="3">
        <v>42574.916666666664</v>
      </c>
      <c r="B4922">
        <v>0</v>
      </c>
    </row>
    <row r="4923" spans="1:2" x14ac:dyDescent="0.35">
      <c r="A4923" s="3">
        <v>42574.958333333336</v>
      </c>
      <c r="B4923">
        <v>0</v>
      </c>
    </row>
    <row r="4924" spans="1:2" x14ac:dyDescent="0.35">
      <c r="A4924" s="3">
        <v>42575</v>
      </c>
      <c r="B4924">
        <v>0</v>
      </c>
    </row>
    <row r="4925" spans="1:2" x14ac:dyDescent="0.35">
      <c r="A4925" s="3">
        <v>42575.041666666664</v>
      </c>
      <c r="B4925">
        <v>0</v>
      </c>
    </row>
    <row r="4926" spans="1:2" x14ac:dyDescent="0.35">
      <c r="A4926" s="3">
        <v>42575.083333333336</v>
      </c>
      <c r="B4926">
        <v>0</v>
      </c>
    </row>
    <row r="4927" spans="1:2" x14ac:dyDescent="0.35">
      <c r="A4927" s="3">
        <v>42575.125</v>
      </c>
      <c r="B4927">
        <v>0</v>
      </c>
    </row>
    <row r="4928" spans="1:2" x14ac:dyDescent="0.35">
      <c r="A4928" s="3">
        <v>42575.166666666664</v>
      </c>
      <c r="B4928">
        <v>1.9E-2</v>
      </c>
    </row>
    <row r="4929" spans="1:2" x14ac:dyDescent="0.35">
      <c r="A4929" s="3">
        <v>42575.208333333336</v>
      </c>
      <c r="B4929">
        <v>8.2000000000000003E-2</v>
      </c>
    </row>
    <row r="4930" spans="1:2" x14ac:dyDescent="0.35">
      <c r="A4930" s="3">
        <v>42575.25</v>
      </c>
      <c r="B4930">
        <v>0.17299999999999999</v>
      </c>
    </row>
    <row r="4931" spans="1:2" x14ac:dyDescent="0.35">
      <c r="A4931" s="3">
        <v>42575.291666666664</v>
      </c>
      <c r="B4931">
        <v>0.26800000000000002</v>
      </c>
    </row>
    <row r="4932" spans="1:2" x14ac:dyDescent="0.35">
      <c r="A4932" s="3">
        <v>42575.333333333336</v>
      </c>
      <c r="B4932">
        <v>0.35199999999999998</v>
      </c>
    </row>
    <row r="4933" spans="1:2" x14ac:dyDescent="0.35">
      <c r="A4933" s="3">
        <v>42575.375</v>
      </c>
      <c r="B4933">
        <v>0.41399999999999998</v>
      </c>
    </row>
    <row r="4934" spans="1:2" x14ac:dyDescent="0.35">
      <c r="A4934" s="3">
        <v>42575.416666666664</v>
      </c>
      <c r="B4934">
        <v>0.44900000000000001</v>
      </c>
    </row>
    <row r="4935" spans="1:2" x14ac:dyDescent="0.35">
      <c r="A4935" s="3">
        <v>42575.458333333336</v>
      </c>
      <c r="B4935">
        <v>0.44600000000000001</v>
      </c>
    </row>
    <row r="4936" spans="1:2" x14ac:dyDescent="0.35">
      <c r="A4936" s="3">
        <v>42575.5</v>
      </c>
      <c r="B4936">
        <v>0.41099999999999998</v>
      </c>
    </row>
    <row r="4937" spans="1:2" x14ac:dyDescent="0.35">
      <c r="A4937" s="3">
        <v>42575.541666666664</v>
      </c>
      <c r="B4937">
        <v>0.35199999999999998</v>
      </c>
    </row>
    <row r="4938" spans="1:2" x14ac:dyDescent="0.35">
      <c r="A4938" s="3">
        <v>42575.583333333336</v>
      </c>
      <c r="B4938">
        <v>0.27400000000000002</v>
      </c>
    </row>
    <row r="4939" spans="1:2" x14ac:dyDescent="0.35">
      <c r="A4939" s="3">
        <v>42575.625</v>
      </c>
      <c r="B4939">
        <v>0.191</v>
      </c>
    </row>
    <row r="4940" spans="1:2" x14ac:dyDescent="0.35">
      <c r="A4940" s="3">
        <v>42575.666666666664</v>
      </c>
      <c r="B4940">
        <v>0.104</v>
      </c>
    </row>
    <row r="4941" spans="1:2" x14ac:dyDescent="0.35">
      <c r="A4941" s="3">
        <v>42575.708333333336</v>
      </c>
      <c r="B4941">
        <v>3.4000000000000002E-2</v>
      </c>
    </row>
    <row r="4942" spans="1:2" x14ac:dyDescent="0.35">
      <c r="A4942" s="3">
        <v>42575.75</v>
      </c>
      <c r="B4942">
        <v>1E-3</v>
      </c>
    </row>
    <row r="4943" spans="1:2" x14ac:dyDescent="0.35">
      <c r="A4943" s="3">
        <v>42575.791666666664</v>
      </c>
      <c r="B4943">
        <v>0</v>
      </c>
    </row>
    <row r="4944" spans="1:2" x14ac:dyDescent="0.35">
      <c r="A4944" s="3">
        <v>42575.833333333336</v>
      </c>
      <c r="B4944">
        <v>0</v>
      </c>
    </row>
    <row r="4945" spans="1:2" x14ac:dyDescent="0.35">
      <c r="A4945" s="3">
        <v>42575.875</v>
      </c>
      <c r="B4945">
        <v>0</v>
      </c>
    </row>
    <row r="4946" spans="1:2" x14ac:dyDescent="0.35">
      <c r="A4946" s="3">
        <v>42575.916666666664</v>
      </c>
      <c r="B4946">
        <v>0</v>
      </c>
    </row>
    <row r="4947" spans="1:2" x14ac:dyDescent="0.35">
      <c r="A4947" s="3">
        <v>42575.958333333336</v>
      </c>
      <c r="B4947">
        <v>0</v>
      </c>
    </row>
    <row r="4948" spans="1:2" x14ac:dyDescent="0.35">
      <c r="A4948" s="3">
        <v>42576</v>
      </c>
      <c r="B4948">
        <v>0</v>
      </c>
    </row>
    <row r="4949" spans="1:2" x14ac:dyDescent="0.35">
      <c r="A4949" s="3">
        <v>42576.041666666664</v>
      </c>
      <c r="B4949">
        <v>0</v>
      </c>
    </row>
    <row r="4950" spans="1:2" x14ac:dyDescent="0.35">
      <c r="A4950" s="3">
        <v>42576.083333333336</v>
      </c>
      <c r="B4950">
        <v>0</v>
      </c>
    </row>
    <row r="4951" spans="1:2" x14ac:dyDescent="0.35">
      <c r="A4951" s="3">
        <v>42576.125</v>
      </c>
      <c r="B4951">
        <v>0</v>
      </c>
    </row>
    <row r="4952" spans="1:2" x14ac:dyDescent="0.35">
      <c r="A4952" s="3">
        <v>42576.166666666664</v>
      </c>
      <c r="B4952">
        <v>2.5000000000000001E-2</v>
      </c>
    </row>
    <row r="4953" spans="1:2" x14ac:dyDescent="0.35">
      <c r="A4953" s="3">
        <v>42576.208333333336</v>
      </c>
      <c r="B4953">
        <v>0.107</v>
      </c>
    </row>
    <row r="4954" spans="1:2" x14ac:dyDescent="0.35">
      <c r="A4954" s="3">
        <v>42576.25</v>
      </c>
      <c r="B4954">
        <v>0.22</v>
      </c>
    </row>
    <row r="4955" spans="1:2" x14ac:dyDescent="0.35">
      <c r="A4955" s="3">
        <v>42576.291666666664</v>
      </c>
      <c r="B4955">
        <v>0.33600000000000002</v>
      </c>
    </row>
    <row r="4956" spans="1:2" x14ac:dyDescent="0.35">
      <c r="A4956" s="3">
        <v>42576.333333333336</v>
      </c>
      <c r="B4956">
        <v>0.43099999999999999</v>
      </c>
    </row>
    <row r="4957" spans="1:2" x14ac:dyDescent="0.35">
      <c r="A4957" s="3">
        <v>42576.375</v>
      </c>
      <c r="B4957">
        <v>0.505</v>
      </c>
    </row>
    <row r="4958" spans="1:2" x14ac:dyDescent="0.35">
      <c r="A4958" s="3">
        <v>42576.416666666664</v>
      </c>
      <c r="B4958">
        <v>0.54</v>
      </c>
    </row>
    <row r="4959" spans="1:2" x14ac:dyDescent="0.35">
      <c r="A4959" s="3">
        <v>42576.458333333336</v>
      </c>
      <c r="B4959">
        <v>0.53600000000000003</v>
      </c>
    </row>
    <row r="4960" spans="1:2" x14ac:dyDescent="0.35">
      <c r="A4960" s="3">
        <v>42576.5</v>
      </c>
      <c r="B4960">
        <v>0.49199999999999999</v>
      </c>
    </row>
    <row r="4961" spans="1:2" x14ac:dyDescent="0.35">
      <c r="A4961" s="3">
        <v>42576.541666666664</v>
      </c>
      <c r="B4961">
        <v>0.42499999999999999</v>
      </c>
    </row>
    <row r="4962" spans="1:2" x14ac:dyDescent="0.35">
      <c r="A4962" s="3">
        <v>42576.583333333336</v>
      </c>
      <c r="B4962">
        <v>0.34100000000000003</v>
      </c>
    </row>
    <row r="4963" spans="1:2" x14ac:dyDescent="0.35">
      <c r="A4963" s="3">
        <v>42576.625</v>
      </c>
      <c r="B4963">
        <v>0.24399999999999999</v>
      </c>
    </row>
    <row r="4964" spans="1:2" x14ac:dyDescent="0.35">
      <c r="A4964" s="3">
        <v>42576.666666666664</v>
      </c>
      <c r="B4964">
        <v>0.13700000000000001</v>
      </c>
    </row>
    <row r="4965" spans="1:2" x14ac:dyDescent="0.35">
      <c r="A4965" s="3">
        <v>42576.708333333336</v>
      </c>
      <c r="B4965">
        <v>4.8000000000000001E-2</v>
      </c>
    </row>
    <row r="4966" spans="1:2" x14ac:dyDescent="0.35">
      <c r="A4966" s="3">
        <v>42576.75</v>
      </c>
      <c r="B4966">
        <v>3.0000000000000001E-3</v>
      </c>
    </row>
    <row r="4967" spans="1:2" x14ac:dyDescent="0.35">
      <c r="A4967" s="3">
        <v>42576.791666666664</v>
      </c>
      <c r="B4967">
        <v>0</v>
      </c>
    </row>
    <row r="4968" spans="1:2" x14ac:dyDescent="0.35">
      <c r="A4968" s="3">
        <v>42576.833333333336</v>
      </c>
      <c r="B4968">
        <v>0</v>
      </c>
    </row>
    <row r="4969" spans="1:2" x14ac:dyDescent="0.35">
      <c r="A4969" s="3">
        <v>42576.875</v>
      </c>
      <c r="B4969">
        <v>0</v>
      </c>
    </row>
    <row r="4970" spans="1:2" x14ac:dyDescent="0.35">
      <c r="A4970" s="3">
        <v>42576.916666666664</v>
      </c>
      <c r="B4970">
        <v>0</v>
      </c>
    </row>
    <row r="4971" spans="1:2" x14ac:dyDescent="0.35">
      <c r="A4971" s="3">
        <v>42576.958333333336</v>
      </c>
      <c r="B4971">
        <v>0</v>
      </c>
    </row>
    <row r="4972" spans="1:2" x14ac:dyDescent="0.35">
      <c r="A4972" s="3">
        <v>42577</v>
      </c>
      <c r="B4972">
        <v>0</v>
      </c>
    </row>
    <row r="4973" spans="1:2" x14ac:dyDescent="0.35">
      <c r="A4973" s="3">
        <v>42577.041666666664</v>
      </c>
      <c r="B4973">
        <v>0</v>
      </c>
    </row>
    <row r="4974" spans="1:2" x14ac:dyDescent="0.35">
      <c r="A4974" s="3">
        <v>42577.083333333336</v>
      </c>
      <c r="B4974">
        <v>0</v>
      </c>
    </row>
    <row r="4975" spans="1:2" x14ac:dyDescent="0.35">
      <c r="A4975" s="3">
        <v>42577.125</v>
      </c>
      <c r="B4975">
        <v>0</v>
      </c>
    </row>
    <row r="4976" spans="1:2" x14ac:dyDescent="0.35">
      <c r="A4976" s="3">
        <v>42577.166666666664</v>
      </c>
      <c r="B4976">
        <v>2.1999999999999999E-2</v>
      </c>
    </row>
    <row r="4977" spans="1:2" x14ac:dyDescent="0.35">
      <c r="A4977" s="3">
        <v>42577.208333333336</v>
      </c>
      <c r="B4977">
        <v>0.10299999999999999</v>
      </c>
    </row>
    <row r="4978" spans="1:2" x14ac:dyDescent="0.35">
      <c r="A4978" s="3">
        <v>42577.25</v>
      </c>
      <c r="B4978">
        <v>0.21199999999999999</v>
      </c>
    </row>
    <row r="4979" spans="1:2" x14ac:dyDescent="0.35">
      <c r="A4979" s="3">
        <v>42577.291666666664</v>
      </c>
      <c r="B4979">
        <v>0.32700000000000001</v>
      </c>
    </row>
    <row r="4980" spans="1:2" x14ac:dyDescent="0.35">
      <c r="A4980" s="3">
        <v>42577.333333333336</v>
      </c>
      <c r="B4980">
        <v>0.42699999999999999</v>
      </c>
    </row>
    <row r="4981" spans="1:2" x14ac:dyDescent="0.35">
      <c r="A4981" s="3">
        <v>42577.375</v>
      </c>
      <c r="B4981">
        <v>0.503</v>
      </c>
    </row>
    <row r="4982" spans="1:2" x14ac:dyDescent="0.35">
      <c r="A4982" s="3">
        <v>42577.416666666664</v>
      </c>
      <c r="B4982">
        <v>0.53800000000000003</v>
      </c>
    </row>
    <row r="4983" spans="1:2" x14ac:dyDescent="0.35">
      <c r="A4983" s="3">
        <v>42577.458333333336</v>
      </c>
      <c r="B4983">
        <v>0.54</v>
      </c>
    </row>
    <row r="4984" spans="1:2" x14ac:dyDescent="0.35">
      <c r="A4984" s="3">
        <v>42577.5</v>
      </c>
      <c r="B4984">
        <v>0.505</v>
      </c>
    </row>
    <row r="4985" spans="1:2" x14ac:dyDescent="0.35">
      <c r="A4985" s="3">
        <v>42577.541666666664</v>
      </c>
      <c r="B4985">
        <v>0.442</v>
      </c>
    </row>
    <row r="4986" spans="1:2" x14ac:dyDescent="0.35">
      <c r="A4986" s="3">
        <v>42577.583333333336</v>
      </c>
      <c r="B4986">
        <v>0.35699999999999998</v>
      </c>
    </row>
    <row r="4987" spans="1:2" x14ac:dyDescent="0.35">
      <c r="A4987" s="3">
        <v>42577.625</v>
      </c>
      <c r="B4987">
        <v>0.25900000000000001</v>
      </c>
    </row>
    <row r="4988" spans="1:2" x14ac:dyDescent="0.35">
      <c r="A4988" s="3">
        <v>42577.666666666664</v>
      </c>
      <c r="B4988">
        <v>0.14799999999999999</v>
      </c>
    </row>
    <row r="4989" spans="1:2" x14ac:dyDescent="0.35">
      <c r="A4989" s="3">
        <v>42577.708333333336</v>
      </c>
      <c r="B4989">
        <v>0.05</v>
      </c>
    </row>
    <row r="4990" spans="1:2" x14ac:dyDescent="0.35">
      <c r="A4990" s="3">
        <v>42577.75</v>
      </c>
      <c r="B4990">
        <v>2E-3</v>
      </c>
    </row>
    <row r="4991" spans="1:2" x14ac:dyDescent="0.35">
      <c r="A4991" s="3">
        <v>42577.791666666664</v>
      </c>
      <c r="B4991">
        <v>0</v>
      </c>
    </row>
    <row r="4992" spans="1:2" x14ac:dyDescent="0.35">
      <c r="A4992" s="3">
        <v>42577.833333333336</v>
      </c>
      <c r="B4992">
        <v>0</v>
      </c>
    </row>
    <row r="4993" spans="1:2" x14ac:dyDescent="0.35">
      <c r="A4993" s="3">
        <v>42577.875</v>
      </c>
      <c r="B4993">
        <v>0</v>
      </c>
    </row>
    <row r="4994" spans="1:2" x14ac:dyDescent="0.35">
      <c r="A4994" s="3">
        <v>42577.916666666664</v>
      </c>
      <c r="B4994">
        <v>0</v>
      </c>
    </row>
    <row r="4995" spans="1:2" x14ac:dyDescent="0.35">
      <c r="A4995" s="3">
        <v>42577.958333333336</v>
      </c>
      <c r="B4995">
        <v>0</v>
      </c>
    </row>
    <row r="4996" spans="1:2" x14ac:dyDescent="0.35">
      <c r="A4996" s="3">
        <v>42578</v>
      </c>
      <c r="B4996">
        <v>0</v>
      </c>
    </row>
    <row r="4997" spans="1:2" x14ac:dyDescent="0.35">
      <c r="A4997" s="3">
        <v>42578.041666666664</v>
      </c>
      <c r="B4997">
        <v>0</v>
      </c>
    </row>
    <row r="4998" spans="1:2" x14ac:dyDescent="0.35">
      <c r="A4998" s="3">
        <v>42578.083333333336</v>
      </c>
      <c r="B4998">
        <v>0</v>
      </c>
    </row>
    <row r="4999" spans="1:2" x14ac:dyDescent="0.35">
      <c r="A4999" s="3">
        <v>42578.125</v>
      </c>
      <c r="B4999">
        <v>0</v>
      </c>
    </row>
    <row r="5000" spans="1:2" x14ac:dyDescent="0.35">
      <c r="A5000" s="3">
        <v>42578.166666666664</v>
      </c>
      <c r="B5000">
        <v>2.7E-2</v>
      </c>
    </row>
    <row r="5001" spans="1:2" x14ac:dyDescent="0.35">
      <c r="A5001" s="3">
        <v>42578.208333333336</v>
      </c>
      <c r="B5001">
        <v>0.11700000000000001</v>
      </c>
    </row>
    <row r="5002" spans="1:2" x14ac:dyDescent="0.35">
      <c r="A5002" s="3">
        <v>42578.25</v>
      </c>
      <c r="B5002">
        <v>0.23300000000000001</v>
      </c>
    </row>
    <row r="5003" spans="1:2" x14ac:dyDescent="0.35">
      <c r="A5003" s="3">
        <v>42578.291666666664</v>
      </c>
      <c r="B5003">
        <v>0.34799999999999998</v>
      </c>
    </row>
    <row r="5004" spans="1:2" x14ac:dyDescent="0.35">
      <c r="A5004" s="3">
        <v>42578.333333333336</v>
      </c>
      <c r="B5004">
        <v>0.443</v>
      </c>
    </row>
    <row r="5005" spans="1:2" x14ac:dyDescent="0.35">
      <c r="A5005" s="3">
        <v>42578.375</v>
      </c>
      <c r="B5005">
        <v>0.51300000000000001</v>
      </c>
    </row>
    <row r="5006" spans="1:2" x14ac:dyDescent="0.35">
      <c r="A5006" s="3">
        <v>42578.416666666664</v>
      </c>
      <c r="B5006">
        <v>0.55000000000000004</v>
      </c>
    </row>
    <row r="5007" spans="1:2" x14ac:dyDescent="0.35">
      <c r="A5007" s="3">
        <v>42578.458333333336</v>
      </c>
      <c r="B5007">
        <v>0.54300000000000004</v>
      </c>
    </row>
    <row r="5008" spans="1:2" x14ac:dyDescent="0.35">
      <c r="A5008" s="3">
        <v>42578.5</v>
      </c>
      <c r="B5008">
        <v>0.503</v>
      </c>
    </row>
    <row r="5009" spans="1:2" x14ac:dyDescent="0.35">
      <c r="A5009" s="3">
        <v>42578.541666666664</v>
      </c>
      <c r="B5009">
        <v>0.437</v>
      </c>
    </row>
    <row r="5010" spans="1:2" x14ac:dyDescent="0.35">
      <c r="A5010" s="3">
        <v>42578.583333333336</v>
      </c>
      <c r="B5010">
        <v>0.34100000000000003</v>
      </c>
    </row>
    <row r="5011" spans="1:2" x14ac:dyDescent="0.35">
      <c r="A5011" s="3">
        <v>42578.625</v>
      </c>
      <c r="B5011">
        <v>0.23400000000000001</v>
      </c>
    </row>
    <row r="5012" spans="1:2" x14ac:dyDescent="0.35">
      <c r="A5012" s="3">
        <v>42578.666666666664</v>
      </c>
      <c r="B5012">
        <v>0.13</v>
      </c>
    </row>
    <row r="5013" spans="1:2" x14ac:dyDescent="0.35">
      <c r="A5013" s="3">
        <v>42578.708333333336</v>
      </c>
      <c r="B5013">
        <v>4.2000000000000003E-2</v>
      </c>
    </row>
    <row r="5014" spans="1:2" x14ac:dyDescent="0.35">
      <c r="A5014" s="3">
        <v>42578.75</v>
      </c>
      <c r="B5014">
        <v>1E-3</v>
      </c>
    </row>
    <row r="5015" spans="1:2" x14ac:dyDescent="0.35">
      <c r="A5015" s="3">
        <v>42578.791666666664</v>
      </c>
      <c r="B5015">
        <v>0</v>
      </c>
    </row>
    <row r="5016" spans="1:2" x14ac:dyDescent="0.35">
      <c r="A5016" s="3">
        <v>42578.833333333336</v>
      </c>
      <c r="B5016">
        <v>0</v>
      </c>
    </row>
    <row r="5017" spans="1:2" x14ac:dyDescent="0.35">
      <c r="A5017" s="3">
        <v>42578.875</v>
      </c>
      <c r="B5017">
        <v>0</v>
      </c>
    </row>
    <row r="5018" spans="1:2" x14ac:dyDescent="0.35">
      <c r="A5018" s="3">
        <v>42578.916666666664</v>
      </c>
      <c r="B5018">
        <v>0</v>
      </c>
    </row>
    <row r="5019" spans="1:2" x14ac:dyDescent="0.35">
      <c r="A5019" s="3">
        <v>42578.958333333336</v>
      </c>
      <c r="B5019">
        <v>0</v>
      </c>
    </row>
    <row r="5020" spans="1:2" x14ac:dyDescent="0.35">
      <c r="A5020" s="3">
        <v>42579</v>
      </c>
      <c r="B5020">
        <v>0</v>
      </c>
    </row>
    <row r="5021" spans="1:2" x14ac:dyDescent="0.35">
      <c r="A5021" s="3">
        <v>42579.041666666664</v>
      </c>
      <c r="B5021">
        <v>0</v>
      </c>
    </row>
    <row r="5022" spans="1:2" x14ac:dyDescent="0.35">
      <c r="A5022" s="3">
        <v>42579.083333333336</v>
      </c>
      <c r="B5022">
        <v>0</v>
      </c>
    </row>
    <row r="5023" spans="1:2" x14ac:dyDescent="0.35">
      <c r="A5023" s="3">
        <v>42579.125</v>
      </c>
      <c r="B5023">
        <v>0</v>
      </c>
    </row>
    <row r="5024" spans="1:2" x14ac:dyDescent="0.35">
      <c r="A5024" s="3">
        <v>42579.166666666664</v>
      </c>
      <c r="B5024">
        <v>2.7E-2</v>
      </c>
    </row>
    <row r="5025" spans="1:2" x14ac:dyDescent="0.35">
      <c r="A5025" s="3">
        <v>42579.208333333336</v>
      </c>
      <c r="B5025">
        <v>0.121</v>
      </c>
    </row>
    <row r="5026" spans="1:2" x14ac:dyDescent="0.35">
      <c r="A5026" s="3">
        <v>42579.25</v>
      </c>
      <c r="B5026">
        <v>0.25</v>
      </c>
    </row>
    <row r="5027" spans="1:2" x14ac:dyDescent="0.35">
      <c r="A5027" s="3">
        <v>42579.291666666664</v>
      </c>
      <c r="B5027">
        <v>0.377</v>
      </c>
    </row>
    <row r="5028" spans="1:2" x14ac:dyDescent="0.35">
      <c r="A5028" s="3">
        <v>42579.333333333336</v>
      </c>
      <c r="B5028">
        <v>0.48699999999999999</v>
      </c>
    </row>
    <row r="5029" spans="1:2" x14ac:dyDescent="0.35">
      <c r="A5029" s="3">
        <v>42579.375</v>
      </c>
      <c r="B5029">
        <v>0.56100000000000005</v>
      </c>
    </row>
    <row r="5030" spans="1:2" x14ac:dyDescent="0.35">
      <c r="A5030" s="3">
        <v>42579.416666666664</v>
      </c>
      <c r="B5030">
        <v>0.59699999999999998</v>
      </c>
    </row>
    <row r="5031" spans="1:2" x14ac:dyDescent="0.35">
      <c r="A5031" s="3">
        <v>42579.458333333336</v>
      </c>
      <c r="B5031">
        <v>0.59599999999999997</v>
      </c>
    </row>
    <row r="5032" spans="1:2" x14ac:dyDescent="0.35">
      <c r="A5032" s="3">
        <v>42579.5</v>
      </c>
      <c r="B5032">
        <v>0.56000000000000005</v>
      </c>
    </row>
    <row r="5033" spans="1:2" x14ac:dyDescent="0.35">
      <c r="A5033" s="3">
        <v>42579.541666666664</v>
      </c>
      <c r="B5033">
        <v>0.495</v>
      </c>
    </row>
    <row r="5034" spans="1:2" x14ac:dyDescent="0.35">
      <c r="A5034" s="3">
        <v>42579.583333333336</v>
      </c>
      <c r="B5034">
        <v>0.40600000000000003</v>
      </c>
    </row>
    <row r="5035" spans="1:2" x14ac:dyDescent="0.35">
      <c r="A5035" s="3">
        <v>42579.625</v>
      </c>
      <c r="B5035">
        <v>0.29899999999999999</v>
      </c>
    </row>
    <row r="5036" spans="1:2" x14ac:dyDescent="0.35">
      <c r="A5036" s="3">
        <v>42579.666666666664</v>
      </c>
      <c r="B5036">
        <v>0.17399999999999999</v>
      </c>
    </row>
    <row r="5037" spans="1:2" x14ac:dyDescent="0.35">
      <c r="A5037" s="3">
        <v>42579.708333333336</v>
      </c>
      <c r="B5037">
        <v>6.0999999999999999E-2</v>
      </c>
    </row>
    <row r="5038" spans="1:2" x14ac:dyDescent="0.35">
      <c r="A5038" s="3">
        <v>42579.75</v>
      </c>
      <c r="B5038">
        <v>3.0000000000000001E-3</v>
      </c>
    </row>
    <row r="5039" spans="1:2" x14ac:dyDescent="0.35">
      <c r="A5039" s="3">
        <v>42579.791666666664</v>
      </c>
      <c r="B5039">
        <v>0</v>
      </c>
    </row>
    <row r="5040" spans="1:2" x14ac:dyDescent="0.35">
      <c r="A5040" s="3">
        <v>42579.833333333336</v>
      </c>
      <c r="B5040">
        <v>0</v>
      </c>
    </row>
    <row r="5041" spans="1:2" x14ac:dyDescent="0.35">
      <c r="A5041" s="3">
        <v>42579.875</v>
      </c>
      <c r="B5041">
        <v>0</v>
      </c>
    </row>
    <row r="5042" spans="1:2" x14ac:dyDescent="0.35">
      <c r="A5042" s="3">
        <v>42579.916666666664</v>
      </c>
      <c r="B5042">
        <v>0</v>
      </c>
    </row>
    <row r="5043" spans="1:2" x14ac:dyDescent="0.35">
      <c r="A5043" s="3">
        <v>42579.958333333336</v>
      </c>
      <c r="B5043">
        <v>0</v>
      </c>
    </row>
    <row r="5044" spans="1:2" x14ac:dyDescent="0.35">
      <c r="A5044" s="3">
        <v>42580</v>
      </c>
      <c r="B5044">
        <v>0</v>
      </c>
    </row>
    <row r="5045" spans="1:2" x14ac:dyDescent="0.35">
      <c r="A5045" s="3">
        <v>42580.041666666664</v>
      </c>
      <c r="B5045">
        <v>0</v>
      </c>
    </row>
    <row r="5046" spans="1:2" x14ac:dyDescent="0.35">
      <c r="A5046" s="3">
        <v>42580.083333333336</v>
      </c>
      <c r="B5046">
        <v>0</v>
      </c>
    </row>
    <row r="5047" spans="1:2" x14ac:dyDescent="0.35">
      <c r="A5047" s="3">
        <v>42580.125</v>
      </c>
      <c r="B5047">
        <v>0</v>
      </c>
    </row>
    <row r="5048" spans="1:2" x14ac:dyDescent="0.35">
      <c r="A5048" s="3">
        <v>42580.166666666664</v>
      </c>
      <c r="B5048">
        <v>3.1E-2</v>
      </c>
    </row>
    <row r="5049" spans="1:2" x14ac:dyDescent="0.35">
      <c r="A5049" s="3">
        <v>42580.208333333336</v>
      </c>
      <c r="B5049">
        <v>0.13200000000000001</v>
      </c>
    </row>
    <row r="5050" spans="1:2" x14ac:dyDescent="0.35">
      <c r="A5050" s="3">
        <v>42580.25</v>
      </c>
      <c r="B5050">
        <v>0.27100000000000002</v>
      </c>
    </row>
    <row r="5051" spans="1:2" x14ac:dyDescent="0.35">
      <c r="A5051" s="3">
        <v>42580.291666666664</v>
      </c>
      <c r="B5051">
        <v>0.41599999999999998</v>
      </c>
    </row>
    <row r="5052" spans="1:2" x14ac:dyDescent="0.35">
      <c r="A5052" s="3">
        <v>42580.333333333336</v>
      </c>
      <c r="B5052">
        <v>0.53100000000000003</v>
      </c>
    </row>
    <row r="5053" spans="1:2" x14ac:dyDescent="0.35">
      <c r="A5053" s="3">
        <v>42580.375</v>
      </c>
      <c r="B5053">
        <v>0.61</v>
      </c>
    </row>
    <row r="5054" spans="1:2" x14ac:dyDescent="0.35">
      <c r="A5054" s="3">
        <v>42580.416666666664</v>
      </c>
      <c r="B5054">
        <v>0.65200000000000002</v>
      </c>
    </row>
    <row r="5055" spans="1:2" x14ac:dyDescent="0.35">
      <c r="A5055" s="3">
        <v>42580.458333333336</v>
      </c>
      <c r="B5055">
        <v>0.65800000000000003</v>
      </c>
    </row>
    <row r="5056" spans="1:2" x14ac:dyDescent="0.35">
      <c r="A5056" s="3">
        <v>42580.5</v>
      </c>
      <c r="B5056">
        <v>0.627</v>
      </c>
    </row>
    <row r="5057" spans="1:2" x14ac:dyDescent="0.35">
      <c r="A5057" s="3">
        <v>42580.541666666664</v>
      </c>
      <c r="B5057">
        <v>0.56200000000000006</v>
      </c>
    </row>
    <row r="5058" spans="1:2" x14ac:dyDescent="0.35">
      <c r="A5058" s="3">
        <v>42580.583333333336</v>
      </c>
      <c r="B5058">
        <v>0.46300000000000002</v>
      </c>
    </row>
    <row r="5059" spans="1:2" x14ac:dyDescent="0.35">
      <c r="A5059" s="3">
        <v>42580.625</v>
      </c>
      <c r="B5059">
        <v>0.33500000000000002</v>
      </c>
    </row>
    <row r="5060" spans="1:2" x14ac:dyDescent="0.35">
      <c r="A5060" s="3">
        <v>42580.666666666664</v>
      </c>
      <c r="B5060">
        <v>0.191</v>
      </c>
    </row>
    <row r="5061" spans="1:2" x14ac:dyDescent="0.35">
      <c r="A5061" s="3">
        <v>42580.708333333336</v>
      </c>
      <c r="B5061">
        <v>6.7000000000000004E-2</v>
      </c>
    </row>
    <row r="5062" spans="1:2" x14ac:dyDescent="0.35">
      <c r="A5062" s="3">
        <v>42580.75</v>
      </c>
      <c r="B5062">
        <v>3.0000000000000001E-3</v>
      </c>
    </row>
    <row r="5063" spans="1:2" x14ac:dyDescent="0.35">
      <c r="A5063" s="3">
        <v>42580.791666666664</v>
      </c>
      <c r="B5063">
        <v>0</v>
      </c>
    </row>
    <row r="5064" spans="1:2" x14ac:dyDescent="0.35">
      <c r="A5064" s="3">
        <v>42580.833333333336</v>
      </c>
      <c r="B5064">
        <v>0</v>
      </c>
    </row>
    <row r="5065" spans="1:2" x14ac:dyDescent="0.35">
      <c r="A5065" s="3">
        <v>42580.875</v>
      </c>
      <c r="B5065">
        <v>0</v>
      </c>
    </row>
    <row r="5066" spans="1:2" x14ac:dyDescent="0.35">
      <c r="A5066" s="3">
        <v>42580.916666666664</v>
      </c>
      <c r="B5066">
        <v>0</v>
      </c>
    </row>
    <row r="5067" spans="1:2" x14ac:dyDescent="0.35">
      <c r="A5067" s="3">
        <v>42580.958333333336</v>
      </c>
      <c r="B5067">
        <v>0</v>
      </c>
    </row>
    <row r="5068" spans="1:2" x14ac:dyDescent="0.35">
      <c r="A5068" s="3">
        <v>42581</v>
      </c>
      <c r="B5068">
        <v>0</v>
      </c>
    </row>
    <row r="5069" spans="1:2" x14ac:dyDescent="0.35">
      <c r="A5069" s="3">
        <v>42581.041666666664</v>
      </c>
      <c r="B5069">
        <v>0</v>
      </c>
    </row>
    <row r="5070" spans="1:2" x14ac:dyDescent="0.35">
      <c r="A5070" s="3">
        <v>42581.083333333336</v>
      </c>
      <c r="B5070">
        <v>0</v>
      </c>
    </row>
    <row r="5071" spans="1:2" x14ac:dyDescent="0.35">
      <c r="A5071" s="3">
        <v>42581.125</v>
      </c>
      <c r="B5071">
        <v>0</v>
      </c>
    </row>
    <row r="5072" spans="1:2" x14ac:dyDescent="0.35">
      <c r="A5072" s="3">
        <v>42581.166666666664</v>
      </c>
      <c r="B5072">
        <v>3.1E-2</v>
      </c>
    </row>
    <row r="5073" spans="1:2" x14ac:dyDescent="0.35">
      <c r="A5073" s="3">
        <v>42581.208333333336</v>
      </c>
      <c r="B5073">
        <v>0.13300000000000001</v>
      </c>
    </row>
    <row r="5074" spans="1:2" x14ac:dyDescent="0.35">
      <c r="A5074" s="3">
        <v>42581.25</v>
      </c>
      <c r="B5074">
        <v>0.27300000000000002</v>
      </c>
    </row>
    <row r="5075" spans="1:2" x14ac:dyDescent="0.35">
      <c r="A5075" s="3">
        <v>42581.291666666664</v>
      </c>
      <c r="B5075">
        <v>0.41499999999999998</v>
      </c>
    </row>
    <row r="5076" spans="1:2" x14ac:dyDescent="0.35">
      <c r="A5076" s="3">
        <v>42581.333333333336</v>
      </c>
      <c r="B5076">
        <v>0.53100000000000003</v>
      </c>
    </row>
    <row r="5077" spans="1:2" x14ac:dyDescent="0.35">
      <c r="A5077" s="3">
        <v>42581.375</v>
      </c>
      <c r="B5077">
        <v>0.61099999999999999</v>
      </c>
    </row>
    <row r="5078" spans="1:2" x14ac:dyDescent="0.35">
      <c r="A5078" s="3">
        <v>42581.416666666664</v>
      </c>
      <c r="B5078">
        <v>0.65300000000000002</v>
      </c>
    </row>
    <row r="5079" spans="1:2" x14ac:dyDescent="0.35">
      <c r="A5079" s="3">
        <v>42581.458333333336</v>
      </c>
      <c r="B5079">
        <v>0.65800000000000003</v>
      </c>
    </row>
    <row r="5080" spans="1:2" x14ac:dyDescent="0.35">
      <c r="A5080" s="3">
        <v>42581.5</v>
      </c>
      <c r="B5080">
        <v>0.627</v>
      </c>
    </row>
    <row r="5081" spans="1:2" x14ac:dyDescent="0.35">
      <c r="A5081" s="3">
        <v>42581.541666666664</v>
      </c>
      <c r="B5081">
        <v>0.55900000000000005</v>
      </c>
    </row>
    <row r="5082" spans="1:2" x14ac:dyDescent="0.35">
      <c r="A5082" s="3">
        <v>42581.583333333336</v>
      </c>
      <c r="B5082">
        <v>0.44800000000000001</v>
      </c>
    </row>
    <row r="5083" spans="1:2" x14ac:dyDescent="0.35">
      <c r="A5083" s="3">
        <v>42581.625</v>
      </c>
      <c r="B5083">
        <v>0.308</v>
      </c>
    </row>
    <row r="5084" spans="1:2" x14ac:dyDescent="0.35">
      <c r="A5084" s="3">
        <v>42581.666666666664</v>
      </c>
      <c r="B5084">
        <v>0.16400000000000001</v>
      </c>
    </row>
    <row r="5085" spans="1:2" x14ac:dyDescent="0.35">
      <c r="A5085" s="3">
        <v>42581.708333333336</v>
      </c>
      <c r="B5085">
        <v>0.05</v>
      </c>
    </row>
    <row r="5086" spans="1:2" x14ac:dyDescent="0.35">
      <c r="A5086" s="3">
        <v>42581.75</v>
      </c>
      <c r="B5086">
        <v>1E-3</v>
      </c>
    </row>
    <row r="5087" spans="1:2" x14ac:dyDescent="0.35">
      <c r="A5087" s="3">
        <v>42581.791666666664</v>
      </c>
      <c r="B5087">
        <v>0</v>
      </c>
    </row>
    <row r="5088" spans="1:2" x14ac:dyDescent="0.35">
      <c r="A5088" s="3">
        <v>42581.833333333336</v>
      </c>
      <c r="B5088">
        <v>0</v>
      </c>
    </row>
    <row r="5089" spans="1:2" x14ac:dyDescent="0.35">
      <c r="A5089" s="3">
        <v>42581.875</v>
      </c>
      <c r="B5089">
        <v>0</v>
      </c>
    </row>
    <row r="5090" spans="1:2" x14ac:dyDescent="0.35">
      <c r="A5090" s="3">
        <v>42581.916666666664</v>
      </c>
      <c r="B5090">
        <v>0</v>
      </c>
    </row>
    <row r="5091" spans="1:2" x14ac:dyDescent="0.35">
      <c r="A5091" s="3">
        <v>42581.958333333336</v>
      </c>
      <c r="B5091">
        <v>0</v>
      </c>
    </row>
    <row r="5092" spans="1:2" x14ac:dyDescent="0.35">
      <c r="A5092" s="3">
        <v>42582</v>
      </c>
      <c r="B5092">
        <v>0</v>
      </c>
    </row>
    <row r="5093" spans="1:2" x14ac:dyDescent="0.35">
      <c r="A5093" s="3">
        <v>42582.041666666664</v>
      </c>
      <c r="B5093">
        <v>0</v>
      </c>
    </row>
    <row r="5094" spans="1:2" x14ac:dyDescent="0.35">
      <c r="A5094" s="3">
        <v>42582.083333333336</v>
      </c>
      <c r="B5094">
        <v>0</v>
      </c>
    </row>
    <row r="5095" spans="1:2" x14ac:dyDescent="0.35">
      <c r="A5095" s="3">
        <v>42582.125</v>
      </c>
      <c r="B5095">
        <v>0</v>
      </c>
    </row>
    <row r="5096" spans="1:2" x14ac:dyDescent="0.35">
      <c r="A5096" s="3">
        <v>42582.166666666664</v>
      </c>
      <c r="B5096">
        <v>2.5999999999999999E-2</v>
      </c>
    </row>
    <row r="5097" spans="1:2" x14ac:dyDescent="0.35">
      <c r="A5097" s="3">
        <v>42582.208333333336</v>
      </c>
      <c r="B5097">
        <v>0.11799999999999999</v>
      </c>
    </row>
    <row r="5098" spans="1:2" x14ac:dyDescent="0.35">
      <c r="A5098" s="3">
        <v>42582.25</v>
      </c>
      <c r="B5098">
        <v>0.24399999999999999</v>
      </c>
    </row>
    <row r="5099" spans="1:2" x14ac:dyDescent="0.35">
      <c r="A5099" s="3">
        <v>42582.291666666664</v>
      </c>
      <c r="B5099">
        <v>0.371</v>
      </c>
    </row>
    <row r="5100" spans="1:2" x14ac:dyDescent="0.35">
      <c r="A5100" s="3">
        <v>42582.333333333336</v>
      </c>
      <c r="B5100">
        <v>0.47599999999999998</v>
      </c>
    </row>
    <row r="5101" spans="1:2" x14ac:dyDescent="0.35">
      <c r="A5101" s="3">
        <v>42582.375</v>
      </c>
      <c r="B5101">
        <v>0.54200000000000004</v>
      </c>
    </row>
    <row r="5102" spans="1:2" x14ac:dyDescent="0.35">
      <c r="A5102" s="3">
        <v>42582.416666666664</v>
      </c>
      <c r="B5102">
        <v>0.56299999999999994</v>
      </c>
    </row>
    <row r="5103" spans="1:2" x14ac:dyDescent="0.35">
      <c r="A5103" s="3">
        <v>42582.458333333336</v>
      </c>
      <c r="B5103">
        <v>0.55000000000000004</v>
      </c>
    </row>
    <row r="5104" spans="1:2" x14ac:dyDescent="0.35">
      <c r="A5104" s="3">
        <v>42582.5</v>
      </c>
      <c r="B5104">
        <v>0.52100000000000002</v>
      </c>
    </row>
    <row r="5105" spans="1:2" x14ac:dyDescent="0.35">
      <c r="A5105" s="3">
        <v>42582.541666666664</v>
      </c>
      <c r="B5105">
        <v>0.45900000000000002</v>
      </c>
    </row>
    <row r="5106" spans="1:2" x14ac:dyDescent="0.35">
      <c r="A5106" s="3">
        <v>42582.583333333336</v>
      </c>
      <c r="B5106">
        <v>0.36899999999999999</v>
      </c>
    </row>
    <row r="5107" spans="1:2" x14ac:dyDescent="0.35">
      <c r="A5107" s="3">
        <v>42582.625</v>
      </c>
      <c r="B5107">
        <v>0.26100000000000001</v>
      </c>
    </row>
    <row r="5108" spans="1:2" x14ac:dyDescent="0.35">
      <c r="A5108" s="3">
        <v>42582.666666666664</v>
      </c>
      <c r="B5108">
        <v>0.14099999999999999</v>
      </c>
    </row>
    <row r="5109" spans="1:2" x14ac:dyDescent="0.35">
      <c r="A5109" s="3">
        <v>42582.708333333336</v>
      </c>
      <c r="B5109">
        <v>4.2999999999999997E-2</v>
      </c>
    </row>
    <row r="5110" spans="1:2" x14ac:dyDescent="0.35">
      <c r="A5110" s="3">
        <v>42582.75</v>
      </c>
      <c r="B5110">
        <v>1E-3</v>
      </c>
    </row>
    <row r="5111" spans="1:2" x14ac:dyDescent="0.35">
      <c r="A5111" s="3">
        <v>42582.791666666664</v>
      </c>
      <c r="B5111">
        <v>0</v>
      </c>
    </row>
    <row r="5112" spans="1:2" x14ac:dyDescent="0.35">
      <c r="A5112" s="3">
        <v>42582.833333333336</v>
      </c>
      <c r="B5112">
        <v>0</v>
      </c>
    </row>
    <row r="5113" spans="1:2" x14ac:dyDescent="0.35">
      <c r="A5113" s="3">
        <v>42582.875</v>
      </c>
      <c r="B5113">
        <v>0</v>
      </c>
    </row>
    <row r="5114" spans="1:2" x14ac:dyDescent="0.35">
      <c r="A5114" s="3">
        <v>42582.916666666664</v>
      </c>
      <c r="B5114">
        <v>0</v>
      </c>
    </row>
    <row r="5115" spans="1:2" x14ac:dyDescent="0.35">
      <c r="A5115" s="3">
        <v>42582.958333333336</v>
      </c>
      <c r="B5115">
        <v>0</v>
      </c>
    </row>
    <row r="5116" spans="1:2" x14ac:dyDescent="0.35">
      <c r="A5116" s="3">
        <v>42583</v>
      </c>
      <c r="B5116">
        <v>0</v>
      </c>
    </row>
    <row r="5117" spans="1:2" x14ac:dyDescent="0.35">
      <c r="A5117" s="3">
        <v>42583.041666666664</v>
      </c>
      <c r="B5117">
        <v>0</v>
      </c>
    </row>
    <row r="5118" spans="1:2" x14ac:dyDescent="0.35">
      <c r="A5118" s="3">
        <v>42583.083333333336</v>
      </c>
      <c r="B5118">
        <v>0</v>
      </c>
    </row>
    <row r="5119" spans="1:2" x14ac:dyDescent="0.35">
      <c r="A5119" s="3">
        <v>42583.125</v>
      </c>
      <c r="B5119">
        <v>0</v>
      </c>
    </row>
    <row r="5120" spans="1:2" x14ac:dyDescent="0.35">
      <c r="A5120" s="3">
        <v>42583.166666666664</v>
      </c>
      <c r="B5120">
        <v>2.1000000000000001E-2</v>
      </c>
    </row>
    <row r="5121" spans="1:2" x14ac:dyDescent="0.35">
      <c r="A5121" s="3">
        <v>42583.208333333336</v>
      </c>
      <c r="B5121">
        <v>0.108</v>
      </c>
    </row>
    <row r="5122" spans="1:2" x14ac:dyDescent="0.35">
      <c r="A5122" s="3">
        <v>42583.25</v>
      </c>
      <c r="B5122">
        <v>0.22600000000000001</v>
      </c>
    </row>
    <row r="5123" spans="1:2" x14ac:dyDescent="0.35">
      <c r="A5123" s="3">
        <v>42583.291666666664</v>
      </c>
      <c r="B5123">
        <v>0.35399999999999998</v>
      </c>
    </row>
    <row r="5124" spans="1:2" x14ac:dyDescent="0.35">
      <c r="A5124" s="3">
        <v>42583.333333333336</v>
      </c>
      <c r="B5124">
        <v>0.46500000000000002</v>
      </c>
    </row>
    <row r="5125" spans="1:2" x14ac:dyDescent="0.35">
      <c r="A5125" s="3">
        <v>42583.375</v>
      </c>
      <c r="B5125">
        <v>0.54700000000000004</v>
      </c>
    </row>
    <row r="5126" spans="1:2" x14ac:dyDescent="0.35">
      <c r="A5126" s="3">
        <v>42583.416666666664</v>
      </c>
      <c r="B5126">
        <v>0.59</v>
      </c>
    </row>
    <row r="5127" spans="1:2" x14ac:dyDescent="0.35">
      <c r="A5127" s="3">
        <v>42583.458333333336</v>
      </c>
      <c r="B5127">
        <v>0.59299999999999997</v>
      </c>
    </row>
    <row r="5128" spans="1:2" x14ac:dyDescent="0.35">
      <c r="A5128" s="3">
        <v>42583.5</v>
      </c>
      <c r="B5128">
        <v>0.56200000000000006</v>
      </c>
    </row>
    <row r="5129" spans="1:2" x14ac:dyDescent="0.35">
      <c r="A5129" s="3">
        <v>42583.541666666664</v>
      </c>
      <c r="B5129">
        <v>0.498</v>
      </c>
    </row>
    <row r="5130" spans="1:2" x14ac:dyDescent="0.35">
      <c r="A5130" s="3">
        <v>42583.583333333336</v>
      </c>
      <c r="B5130">
        <v>0.40699999999999997</v>
      </c>
    </row>
    <row r="5131" spans="1:2" x14ac:dyDescent="0.35">
      <c r="A5131" s="3">
        <v>42583.625</v>
      </c>
      <c r="B5131">
        <v>0.29099999999999998</v>
      </c>
    </row>
    <row r="5132" spans="1:2" x14ac:dyDescent="0.35">
      <c r="A5132" s="3">
        <v>42583.666666666664</v>
      </c>
      <c r="B5132">
        <v>0.16200000000000001</v>
      </c>
    </row>
    <row r="5133" spans="1:2" x14ac:dyDescent="0.35">
      <c r="A5133" s="3">
        <v>42583.708333333336</v>
      </c>
      <c r="B5133">
        <v>5.3999999999999999E-2</v>
      </c>
    </row>
    <row r="5134" spans="1:2" x14ac:dyDescent="0.35">
      <c r="A5134" s="3">
        <v>42583.75</v>
      </c>
      <c r="B5134">
        <v>2E-3</v>
      </c>
    </row>
    <row r="5135" spans="1:2" x14ac:dyDescent="0.35">
      <c r="A5135" s="3">
        <v>42583.791666666664</v>
      </c>
      <c r="B5135">
        <v>0</v>
      </c>
    </row>
    <row r="5136" spans="1:2" x14ac:dyDescent="0.35">
      <c r="A5136" s="3">
        <v>42583.833333333336</v>
      </c>
      <c r="B5136">
        <v>0</v>
      </c>
    </row>
    <row r="5137" spans="1:2" x14ac:dyDescent="0.35">
      <c r="A5137" s="3">
        <v>42583.875</v>
      </c>
      <c r="B5137">
        <v>0</v>
      </c>
    </row>
    <row r="5138" spans="1:2" x14ac:dyDescent="0.35">
      <c r="A5138" s="3">
        <v>42583.916666666664</v>
      </c>
      <c r="B5138">
        <v>0</v>
      </c>
    </row>
    <row r="5139" spans="1:2" x14ac:dyDescent="0.35">
      <c r="A5139" s="3">
        <v>42583.958333333336</v>
      </c>
      <c r="B5139">
        <v>0</v>
      </c>
    </row>
    <row r="5140" spans="1:2" x14ac:dyDescent="0.35">
      <c r="A5140" s="3">
        <v>42584</v>
      </c>
      <c r="B5140">
        <v>0</v>
      </c>
    </row>
    <row r="5141" spans="1:2" x14ac:dyDescent="0.35">
      <c r="A5141" s="3">
        <v>42584.041666666664</v>
      </c>
      <c r="B5141">
        <v>0</v>
      </c>
    </row>
    <row r="5142" spans="1:2" x14ac:dyDescent="0.35">
      <c r="A5142" s="3">
        <v>42584.083333333336</v>
      </c>
      <c r="B5142">
        <v>0</v>
      </c>
    </row>
    <row r="5143" spans="1:2" x14ac:dyDescent="0.35">
      <c r="A5143" s="3">
        <v>42584.125</v>
      </c>
      <c r="B5143">
        <v>0</v>
      </c>
    </row>
    <row r="5144" spans="1:2" x14ac:dyDescent="0.35">
      <c r="A5144" s="3">
        <v>42584.166666666664</v>
      </c>
      <c r="B5144">
        <v>2.1000000000000001E-2</v>
      </c>
    </row>
    <row r="5145" spans="1:2" x14ac:dyDescent="0.35">
      <c r="A5145" s="3">
        <v>42584.208333333336</v>
      </c>
      <c r="B5145">
        <v>0.11</v>
      </c>
    </row>
    <row r="5146" spans="1:2" x14ac:dyDescent="0.35">
      <c r="A5146" s="3">
        <v>42584.25</v>
      </c>
      <c r="B5146">
        <v>0.23699999999999999</v>
      </c>
    </row>
    <row r="5147" spans="1:2" x14ac:dyDescent="0.35">
      <c r="A5147" s="3">
        <v>42584.291666666664</v>
      </c>
      <c r="B5147">
        <v>0.371</v>
      </c>
    </row>
    <row r="5148" spans="1:2" x14ac:dyDescent="0.35">
      <c r="A5148" s="3">
        <v>42584.333333333336</v>
      </c>
      <c r="B5148">
        <v>0.48899999999999999</v>
      </c>
    </row>
    <row r="5149" spans="1:2" x14ac:dyDescent="0.35">
      <c r="A5149" s="3">
        <v>42584.375</v>
      </c>
      <c r="B5149">
        <v>0.57399999999999995</v>
      </c>
    </row>
    <row r="5150" spans="1:2" x14ac:dyDescent="0.35">
      <c r="A5150" s="3">
        <v>42584.416666666664</v>
      </c>
      <c r="B5150">
        <v>0.621</v>
      </c>
    </row>
    <row r="5151" spans="1:2" x14ac:dyDescent="0.35">
      <c r="A5151" s="3">
        <v>42584.458333333336</v>
      </c>
      <c r="B5151">
        <v>0.623</v>
      </c>
    </row>
    <row r="5152" spans="1:2" x14ac:dyDescent="0.35">
      <c r="A5152" s="3">
        <v>42584.5</v>
      </c>
      <c r="B5152">
        <v>0.59299999999999997</v>
      </c>
    </row>
    <row r="5153" spans="1:2" x14ac:dyDescent="0.35">
      <c r="A5153" s="3">
        <v>42584.541666666664</v>
      </c>
      <c r="B5153">
        <v>0.51900000000000002</v>
      </c>
    </row>
    <row r="5154" spans="1:2" x14ac:dyDescent="0.35">
      <c r="A5154" s="3">
        <v>42584.583333333336</v>
      </c>
      <c r="B5154">
        <v>0.41499999999999998</v>
      </c>
    </row>
    <row r="5155" spans="1:2" x14ac:dyDescent="0.35">
      <c r="A5155" s="3">
        <v>42584.625</v>
      </c>
      <c r="B5155">
        <v>0.29399999999999998</v>
      </c>
    </row>
    <row r="5156" spans="1:2" x14ac:dyDescent="0.35">
      <c r="A5156" s="3">
        <v>42584.666666666664</v>
      </c>
      <c r="B5156">
        <v>0.16200000000000001</v>
      </c>
    </row>
    <row r="5157" spans="1:2" x14ac:dyDescent="0.35">
      <c r="A5157" s="3">
        <v>42584.708333333336</v>
      </c>
      <c r="B5157">
        <v>4.9000000000000002E-2</v>
      </c>
    </row>
    <row r="5158" spans="1:2" x14ac:dyDescent="0.35">
      <c r="A5158" s="3">
        <v>42584.75</v>
      </c>
      <c r="B5158">
        <v>1E-3</v>
      </c>
    </row>
    <row r="5159" spans="1:2" x14ac:dyDescent="0.35">
      <c r="A5159" s="3">
        <v>42584.791666666664</v>
      </c>
      <c r="B5159">
        <v>0</v>
      </c>
    </row>
    <row r="5160" spans="1:2" x14ac:dyDescent="0.35">
      <c r="A5160" s="3">
        <v>42584.833333333336</v>
      </c>
      <c r="B5160">
        <v>0</v>
      </c>
    </row>
    <row r="5161" spans="1:2" x14ac:dyDescent="0.35">
      <c r="A5161" s="3">
        <v>42584.875</v>
      </c>
      <c r="B5161">
        <v>0</v>
      </c>
    </row>
    <row r="5162" spans="1:2" x14ac:dyDescent="0.35">
      <c r="A5162" s="3">
        <v>42584.916666666664</v>
      </c>
      <c r="B5162">
        <v>0</v>
      </c>
    </row>
    <row r="5163" spans="1:2" x14ac:dyDescent="0.35">
      <c r="A5163" s="3">
        <v>42584.958333333336</v>
      </c>
      <c r="B5163">
        <v>0</v>
      </c>
    </row>
    <row r="5164" spans="1:2" x14ac:dyDescent="0.35">
      <c r="A5164" s="3">
        <v>42585</v>
      </c>
      <c r="B5164">
        <v>0</v>
      </c>
    </row>
    <row r="5165" spans="1:2" x14ac:dyDescent="0.35">
      <c r="A5165" s="3">
        <v>42585.041666666664</v>
      </c>
      <c r="B5165">
        <v>0</v>
      </c>
    </row>
    <row r="5166" spans="1:2" x14ac:dyDescent="0.35">
      <c r="A5166" s="3">
        <v>42585.083333333336</v>
      </c>
      <c r="B5166">
        <v>0</v>
      </c>
    </row>
    <row r="5167" spans="1:2" x14ac:dyDescent="0.35">
      <c r="A5167" s="3">
        <v>42585.125</v>
      </c>
      <c r="B5167">
        <v>0</v>
      </c>
    </row>
    <row r="5168" spans="1:2" x14ac:dyDescent="0.35">
      <c r="A5168" s="3">
        <v>42585.166666666664</v>
      </c>
      <c r="B5168">
        <v>2.5000000000000001E-2</v>
      </c>
    </row>
    <row r="5169" spans="1:2" x14ac:dyDescent="0.35">
      <c r="A5169" s="3">
        <v>42585.208333333336</v>
      </c>
      <c r="B5169">
        <v>0.125</v>
      </c>
    </row>
    <row r="5170" spans="1:2" x14ac:dyDescent="0.35">
      <c r="A5170" s="3">
        <v>42585.25</v>
      </c>
      <c r="B5170">
        <v>0.26500000000000001</v>
      </c>
    </row>
    <row r="5171" spans="1:2" x14ac:dyDescent="0.35">
      <c r="A5171" s="3">
        <v>42585.291666666664</v>
      </c>
      <c r="B5171">
        <v>0.41</v>
      </c>
    </row>
    <row r="5172" spans="1:2" x14ac:dyDescent="0.35">
      <c r="A5172" s="3">
        <v>42585.333333333336</v>
      </c>
      <c r="B5172">
        <v>0.52300000000000002</v>
      </c>
    </row>
    <row r="5173" spans="1:2" x14ac:dyDescent="0.35">
      <c r="A5173" s="3">
        <v>42585.375</v>
      </c>
      <c r="B5173">
        <v>0.60299999999999998</v>
      </c>
    </row>
    <row r="5174" spans="1:2" x14ac:dyDescent="0.35">
      <c r="A5174" s="3">
        <v>42585.416666666664</v>
      </c>
      <c r="B5174">
        <v>0.64300000000000002</v>
      </c>
    </row>
    <row r="5175" spans="1:2" x14ac:dyDescent="0.35">
      <c r="A5175" s="3">
        <v>42585.458333333336</v>
      </c>
      <c r="B5175">
        <v>0.64900000000000002</v>
      </c>
    </row>
    <row r="5176" spans="1:2" x14ac:dyDescent="0.35">
      <c r="A5176" s="3">
        <v>42585.5</v>
      </c>
      <c r="B5176">
        <v>0.61899999999999999</v>
      </c>
    </row>
    <row r="5177" spans="1:2" x14ac:dyDescent="0.35">
      <c r="A5177" s="3">
        <v>42585.541666666664</v>
      </c>
      <c r="B5177">
        <v>0.55400000000000005</v>
      </c>
    </row>
    <row r="5178" spans="1:2" x14ac:dyDescent="0.35">
      <c r="A5178" s="3">
        <v>42585.583333333336</v>
      </c>
      <c r="B5178">
        <v>0.45200000000000001</v>
      </c>
    </row>
    <row r="5179" spans="1:2" x14ac:dyDescent="0.35">
      <c r="A5179" s="3">
        <v>42585.625</v>
      </c>
      <c r="B5179">
        <v>0.32600000000000001</v>
      </c>
    </row>
    <row r="5180" spans="1:2" x14ac:dyDescent="0.35">
      <c r="A5180" s="3">
        <v>42585.666666666664</v>
      </c>
      <c r="B5180">
        <v>0.18099999999999999</v>
      </c>
    </row>
    <row r="5181" spans="1:2" x14ac:dyDescent="0.35">
      <c r="A5181" s="3">
        <v>42585.708333333336</v>
      </c>
      <c r="B5181">
        <v>0.06</v>
      </c>
    </row>
    <row r="5182" spans="1:2" x14ac:dyDescent="0.35">
      <c r="A5182" s="3">
        <v>42585.75</v>
      </c>
      <c r="B5182">
        <v>1E-3</v>
      </c>
    </row>
    <row r="5183" spans="1:2" x14ac:dyDescent="0.35">
      <c r="A5183" s="3">
        <v>42585.791666666664</v>
      </c>
      <c r="B5183">
        <v>0</v>
      </c>
    </row>
    <row r="5184" spans="1:2" x14ac:dyDescent="0.35">
      <c r="A5184" s="3">
        <v>42585.833333333336</v>
      </c>
      <c r="B5184">
        <v>0</v>
      </c>
    </row>
    <row r="5185" spans="1:2" x14ac:dyDescent="0.35">
      <c r="A5185" s="3">
        <v>42585.875</v>
      </c>
      <c r="B5185">
        <v>0</v>
      </c>
    </row>
    <row r="5186" spans="1:2" x14ac:dyDescent="0.35">
      <c r="A5186" s="3">
        <v>42585.916666666664</v>
      </c>
      <c r="B5186">
        <v>0</v>
      </c>
    </row>
    <row r="5187" spans="1:2" x14ac:dyDescent="0.35">
      <c r="A5187" s="3">
        <v>42585.958333333336</v>
      </c>
      <c r="B5187">
        <v>0</v>
      </c>
    </row>
    <row r="5188" spans="1:2" x14ac:dyDescent="0.35">
      <c r="A5188" s="3">
        <v>42586</v>
      </c>
      <c r="B5188">
        <v>0</v>
      </c>
    </row>
    <row r="5189" spans="1:2" x14ac:dyDescent="0.35">
      <c r="A5189" s="3">
        <v>42586.041666666664</v>
      </c>
      <c r="B5189">
        <v>0</v>
      </c>
    </row>
    <row r="5190" spans="1:2" x14ac:dyDescent="0.35">
      <c r="A5190" s="3">
        <v>42586.083333333336</v>
      </c>
      <c r="B5190">
        <v>0</v>
      </c>
    </row>
    <row r="5191" spans="1:2" x14ac:dyDescent="0.35">
      <c r="A5191" s="3">
        <v>42586.125</v>
      </c>
      <c r="B5191">
        <v>0</v>
      </c>
    </row>
    <row r="5192" spans="1:2" x14ac:dyDescent="0.35">
      <c r="A5192" s="3">
        <v>42586.166666666664</v>
      </c>
      <c r="B5192">
        <v>2.4E-2</v>
      </c>
    </row>
    <row r="5193" spans="1:2" x14ac:dyDescent="0.35">
      <c r="A5193" s="3">
        <v>42586.208333333336</v>
      </c>
      <c r="B5193">
        <v>0.123</v>
      </c>
    </row>
    <row r="5194" spans="1:2" x14ac:dyDescent="0.35">
      <c r="A5194" s="3">
        <v>42586.25</v>
      </c>
      <c r="B5194">
        <v>0.26</v>
      </c>
    </row>
    <row r="5195" spans="1:2" x14ac:dyDescent="0.35">
      <c r="A5195" s="3">
        <v>42586.291666666664</v>
      </c>
      <c r="B5195">
        <v>0.40300000000000002</v>
      </c>
    </row>
    <row r="5196" spans="1:2" x14ac:dyDescent="0.35">
      <c r="A5196" s="3">
        <v>42586.333333333336</v>
      </c>
      <c r="B5196">
        <v>0.52100000000000002</v>
      </c>
    </row>
    <row r="5197" spans="1:2" x14ac:dyDescent="0.35">
      <c r="A5197" s="3">
        <v>42586.375</v>
      </c>
      <c r="B5197">
        <v>0.60599999999999998</v>
      </c>
    </row>
    <row r="5198" spans="1:2" x14ac:dyDescent="0.35">
      <c r="A5198" s="3">
        <v>42586.416666666664</v>
      </c>
      <c r="B5198">
        <v>0.65200000000000002</v>
      </c>
    </row>
    <row r="5199" spans="1:2" x14ac:dyDescent="0.35">
      <c r="A5199" s="3">
        <v>42586.458333333336</v>
      </c>
      <c r="B5199">
        <v>0.65900000000000003</v>
      </c>
    </row>
    <row r="5200" spans="1:2" x14ac:dyDescent="0.35">
      <c r="A5200" s="3">
        <v>42586.5</v>
      </c>
      <c r="B5200">
        <v>0.63</v>
      </c>
    </row>
    <row r="5201" spans="1:2" x14ac:dyDescent="0.35">
      <c r="A5201" s="3">
        <v>42586.541666666664</v>
      </c>
      <c r="B5201">
        <v>0.56200000000000006</v>
      </c>
    </row>
    <row r="5202" spans="1:2" x14ac:dyDescent="0.35">
      <c r="A5202" s="3">
        <v>42586.583333333336</v>
      </c>
      <c r="B5202">
        <v>0.46</v>
      </c>
    </row>
    <row r="5203" spans="1:2" x14ac:dyDescent="0.35">
      <c r="A5203" s="3">
        <v>42586.625</v>
      </c>
      <c r="B5203">
        <v>0.32200000000000001</v>
      </c>
    </row>
    <row r="5204" spans="1:2" x14ac:dyDescent="0.35">
      <c r="A5204" s="3">
        <v>42586.666666666664</v>
      </c>
      <c r="B5204">
        <v>0.17399999999999999</v>
      </c>
    </row>
    <row r="5205" spans="1:2" x14ac:dyDescent="0.35">
      <c r="A5205" s="3">
        <v>42586.708333333336</v>
      </c>
      <c r="B5205">
        <v>5.2999999999999999E-2</v>
      </c>
    </row>
    <row r="5206" spans="1:2" x14ac:dyDescent="0.35">
      <c r="A5206" s="3">
        <v>42586.75</v>
      </c>
      <c r="B5206">
        <v>1E-3</v>
      </c>
    </row>
    <row r="5207" spans="1:2" x14ac:dyDescent="0.35">
      <c r="A5207" s="3">
        <v>42586.791666666664</v>
      </c>
      <c r="B5207">
        <v>0</v>
      </c>
    </row>
    <row r="5208" spans="1:2" x14ac:dyDescent="0.35">
      <c r="A5208" s="3">
        <v>42586.833333333336</v>
      </c>
      <c r="B5208">
        <v>0</v>
      </c>
    </row>
    <row r="5209" spans="1:2" x14ac:dyDescent="0.35">
      <c r="A5209" s="3">
        <v>42586.875</v>
      </c>
      <c r="B5209">
        <v>0</v>
      </c>
    </row>
    <row r="5210" spans="1:2" x14ac:dyDescent="0.35">
      <c r="A5210" s="3">
        <v>42586.916666666664</v>
      </c>
      <c r="B5210">
        <v>0</v>
      </c>
    </row>
    <row r="5211" spans="1:2" x14ac:dyDescent="0.35">
      <c r="A5211" s="3">
        <v>42586.958333333336</v>
      </c>
      <c r="B5211">
        <v>0</v>
      </c>
    </row>
    <row r="5212" spans="1:2" x14ac:dyDescent="0.35">
      <c r="A5212" s="3">
        <v>42587</v>
      </c>
      <c r="B5212">
        <v>0</v>
      </c>
    </row>
    <row r="5213" spans="1:2" x14ac:dyDescent="0.35">
      <c r="A5213" s="3">
        <v>42587.041666666664</v>
      </c>
      <c r="B5213">
        <v>0</v>
      </c>
    </row>
    <row r="5214" spans="1:2" x14ac:dyDescent="0.35">
      <c r="A5214" s="3">
        <v>42587.083333333336</v>
      </c>
      <c r="B5214">
        <v>0</v>
      </c>
    </row>
    <row r="5215" spans="1:2" x14ac:dyDescent="0.35">
      <c r="A5215" s="3">
        <v>42587.125</v>
      </c>
      <c r="B5215">
        <v>0</v>
      </c>
    </row>
    <row r="5216" spans="1:2" x14ac:dyDescent="0.35">
      <c r="A5216" s="3">
        <v>42587.166666666664</v>
      </c>
      <c r="B5216">
        <v>1.7000000000000001E-2</v>
      </c>
    </row>
    <row r="5217" spans="1:2" x14ac:dyDescent="0.35">
      <c r="A5217" s="3">
        <v>42587.208333333336</v>
      </c>
      <c r="B5217">
        <v>8.6999999999999994E-2</v>
      </c>
    </row>
    <row r="5218" spans="1:2" x14ac:dyDescent="0.35">
      <c r="A5218" s="3">
        <v>42587.25</v>
      </c>
      <c r="B5218">
        <v>0.18</v>
      </c>
    </row>
    <row r="5219" spans="1:2" x14ac:dyDescent="0.35">
      <c r="A5219" s="3">
        <v>42587.291666666664</v>
      </c>
      <c r="B5219">
        <v>0.27500000000000002</v>
      </c>
    </row>
    <row r="5220" spans="1:2" x14ac:dyDescent="0.35">
      <c r="A5220" s="3">
        <v>42587.333333333336</v>
      </c>
      <c r="B5220">
        <v>0.36399999999999999</v>
      </c>
    </row>
    <row r="5221" spans="1:2" x14ac:dyDescent="0.35">
      <c r="A5221" s="3">
        <v>42587.375</v>
      </c>
      <c r="B5221">
        <v>0.438</v>
      </c>
    </row>
    <row r="5222" spans="1:2" x14ac:dyDescent="0.35">
      <c r="A5222" s="3">
        <v>42587.416666666664</v>
      </c>
      <c r="B5222">
        <v>0.48399999999999999</v>
      </c>
    </row>
    <row r="5223" spans="1:2" x14ac:dyDescent="0.35">
      <c r="A5223" s="3">
        <v>42587.458333333336</v>
      </c>
      <c r="B5223">
        <v>0.503</v>
      </c>
    </row>
    <row r="5224" spans="1:2" x14ac:dyDescent="0.35">
      <c r="A5224" s="3">
        <v>42587.5</v>
      </c>
      <c r="B5224">
        <v>0.49</v>
      </c>
    </row>
    <row r="5225" spans="1:2" x14ac:dyDescent="0.35">
      <c r="A5225" s="3">
        <v>42587.541666666664</v>
      </c>
      <c r="B5225">
        <v>0.44500000000000001</v>
      </c>
    </row>
    <row r="5226" spans="1:2" x14ac:dyDescent="0.35">
      <c r="A5226" s="3">
        <v>42587.583333333336</v>
      </c>
      <c r="B5226">
        <v>0.371</v>
      </c>
    </row>
    <row r="5227" spans="1:2" x14ac:dyDescent="0.35">
      <c r="A5227" s="3">
        <v>42587.625</v>
      </c>
      <c r="B5227">
        <v>0.26900000000000002</v>
      </c>
    </row>
    <row r="5228" spans="1:2" x14ac:dyDescent="0.35">
      <c r="A5228" s="3">
        <v>42587.666666666664</v>
      </c>
      <c r="B5228">
        <v>0.151</v>
      </c>
    </row>
    <row r="5229" spans="1:2" x14ac:dyDescent="0.35">
      <c r="A5229" s="3">
        <v>42587.708333333336</v>
      </c>
      <c r="B5229">
        <v>4.8000000000000001E-2</v>
      </c>
    </row>
    <row r="5230" spans="1:2" x14ac:dyDescent="0.35">
      <c r="A5230" s="3">
        <v>42587.75</v>
      </c>
      <c r="B5230">
        <v>1E-3</v>
      </c>
    </row>
    <row r="5231" spans="1:2" x14ac:dyDescent="0.35">
      <c r="A5231" s="3">
        <v>42587.791666666664</v>
      </c>
      <c r="B5231">
        <v>0</v>
      </c>
    </row>
    <row r="5232" spans="1:2" x14ac:dyDescent="0.35">
      <c r="A5232" s="3">
        <v>42587.833333333336</v>
      </c>
      <c r="B5232">
        <v>0</v>
      </c>
    </row>
    <row r="5233" spans="1:2" x14ac:dyDescent="0.35">
      <c r="A5233" s="3">
        <v>42587.875</v>
      </c>
      <c r="B5233">
        <v>0</v>
      </c>
    </row>
    <row r="5234" spans="1:2" x14ac:dyDescent="0.35">
      <c r="A5234" s="3">
        <v>42587.916666666664</v>
      </c>
      <c r="B5234">
        <v>0</v>
      </c>
    </row>
    <row r="5235" spans="1:2" x14ac:dyDescent="0.35">
      <c r="A5235" s="3">
        <v>42587.958333333336</v>
      </c>
      <c r="B5235">
        <v>0</v>
      </c>
    </row>
    <row r="5236" spans="1:2" x14ac:dyDescent="0.35">
      <c r="A5236" s="3">
        <v>42588</v>
      </c>
      <c r="B5236">
        <v>0</v>
      </c>
    </row>
    <row r="5237" spans="1:2" x14ac:dyDescent="0.35">
      <c r="A5237" s="3">
        <v>42588.041666666664</v>
      </c>
      <c r="B5237">
        <v>0</v>
      </c>
    </row>
    <row r="5238" spans="1:2" x14ac:dyDescent="0.35">
      <c r="A5238" s="3">
        <v>42588.083333333336</v>
      </c>
      <c r="B5238">
        <v>0</v>
      </c>
    </row>
    <row r="5239" spans="1:2" x14ac:dyDescent="0.35">
      <c r="A5239" s="3">
        <v>42588.125</v>
      </c>
      <c r="B5239">
        <v>0</v>
      </c>
    </row>
    <row r="5240" spans="1:2" x14ac:dyDescent="0.35">
      <c r="A5240" s="3">
        <v>42588.166666666664</v>
      </c>
      <c r="B5240">
        <v>1.6E-2</v>
      </c>
    </row>
    <row r="5241" spans="1:2" x14ac:dyDescent="0.35">
      <c r="A5241" s="3">
        <v>42588.208333333336</v>
      </c>
      <c r="B5241">
        <v>0.104</v>
      </c>
    </row>
    <row r="5242" spans="1:2" x14ac:dyDescent="0.35">
      <c r="A5242" s="3">
        <v>42588.25</v>
      </c>
      <c r="B5242">
        <v>0.224</v>
      </c>
    </row>
    <row r="5243" spans="1:2" x14ac:dyDescent="0.35">
      <c r="A5243" s="3">
        <v>42588.291666666664</v>
      </c>
      <c r="B5243">
        <v>0.34799999999999998</v>
      </c>
    </row>
    <row r="5244" spans="1:2" x14ac:dyDescent="0.35">
      <c r="A5244" s="3">
        <v>42588.333333333336</v>
      </c>
      <c r="B5244">
        <v>0.45900000000000002</v>
      </c>
    </row>
    <row r="5245" spans="1:2" x14ac:dyDescent="0.35">
      <c r="A5245" s="3">
        <v>42588.375</v>
      </c>
      <c r="B5245">
        <v>0.53200000000000003</v>
      </c>
    </row>
    <row r="5246" spans="1:2" x14ac:dyDescent="0.35">
      <c r="A5246" s="3">
        <v>42588.416666666664</v>
      </c>
      <c r="B5246">
        <v>0.56399999999999995</v>
      </c>
    </row>
    <row r="5247" spans="1:2" x14ac:dyDescent="0.35">
      <c r="A5247" s="3">
        <v>42588.458333333336</v>
      </c>
      <c r="B5247">
        <v>0.56499999999999995</v>
      </c>
    </row>
    <row r="5248" spans="1:2" x14ac:dyDescent="0.35">
      <c r="A5248" s="3">
        <v>42588.5</v>
      </c>
      <c r="B5248">
        <v>0.54900000000000004</v>
      </c>
    </row>
    <row r="5249" spans="1:2" x14ac:dyDescent="0.35">
      <c r="A5249" s="3">
        <v>42588.541666666664</v>
      </c>
      <c r="B5249">
        <v>0.497</v>
      </c>
    </row>
    <row r="5250" spans="1:2" x14ac:dyDescent="0.35">
      <c r="A5250" s="3">
        <v>42588.583333333336</v>
      </c>
      <c r="B5250">
        <v>0.40799999999999997</v>
      </c>
    </row>
    <row r="5251" spans="1:2" x14ac:dyDescent="0.35">
      <c r="A5251" s="3">
        <v>42588.625</v>
      </c>
      <c r="B5251">
        <v>0.29099999999999998</v>
      </c>
    </row>
    <row r="5252" spans="1:2" x14ac:dyDescent="0.35">
      <c r="A5252" s="3">
        <v>42588.666666666664</v>
      </c>
      <c r="B5252">
        <v>0.16400000000000001</v>
      </c>
    </row>
    <row r="5253" spans="1:2" x14ac:dyDescent="0.35">
      <c r="A5253" s="3">
        <v>42588.708333333336</v>
      </c>
      <c r="B5253">
        <v>5.2999999999999999E-2</v>
      </c>
    </row>
    <row r="5254" spans="1:2" x14ac:dyDescent="0.35">
      <c r="A5254" s="3">
        <v>42588.75</v>
      </c>
      <c r="B5254">
        <v>1E-3</v>
      </c>
    </row>
    <row r="5255" spans="1:2" x14ac:dyDescent="0.35">
      <c r="A5255" s="3">
        <v>42588.791666666664</v>
      </c>
      <c r="B5255">
        <v>0</v>
      </c>
    </row>
    <row r="5256" spans="1:2" x14ac:dyDescent="0.35">
      <c r="A5256" s="3">
        <v>42588.833333333336</v>
      </c>
      <c r="B5256">
        <v>0</v>
      </c>
    </row>
    <row r="5257" spans="1:2" x14ac:dyDescent="0.35">
      <c r="A5257" s="3">
        <v>42588.875</v>
      </c>
      <c r="B5257">
        <v>0</v>
      </c>
    </row>
    <row r="5258" spans="1:2" x14ac:dyDescent="0.35">
      <c r="A5258" s="3">
        <v>42588.916666666664</v>
      </c>
      <c r="B5258">
        <v>0</v>
      </c>
    </row>
    <row r="5259" spans="1:2" x14ac:dyDescent="0.35">
      <c r="A5259" s="3">
        <v>42588.958333333336</v>
      </c>
      <c r="B5259">
        <v>0</v>
      </c>
    </row>
    <row r="5260" spans="1:2" x14ac:dyDescent="0.35">
      <c r="A5260" s="3">
        <v>42589</v>
      </c>
      <c r="B5260">
        <v>0</v>
      </c>
    </row>
    <row r="5261" spans="1:2" x14ac:dyDescent="0.35">
      <c r="A5261" s="3">
        <v>42589.041666666664</v>
      </c>
      <c r="B5261">
        <v>0</v>
      </c>
    </row>
    <row r="5262" spans="1:2" x14ac:dyDescent="0.35">
      <c r="A5262" s="3">
        <v>42589.083333333336</v>
      </c>
      <c r="B5262">
        <v>0</v>
      </c>
    </row>
    <row r="5263" spans="1:2" x14ac:dyDescent="0.35">
      <c r="A5263" s="3">
        <v>42589.125</v>
      </c>
      <c r="B5263">
        <v>0</v>
      </c>
    </row>
    <row r="5264" spans="1:2" x14ac:dyDescent="0.35">
      <c r="A5264" s="3">
        <v>42589.166666666664</v>
      </c>
      <c r="B5264">
        <v>1.7000000000000001E-2</v>
      </c>
    </row>
    <row r="5265" spans="1:2" x14ac:dyDescent="0.35">
      <c r="A5265" s="3">
        <v>42589.208333333336</v>
      </c>
      <c r="B5265">
        <v>0.105</v>
      </c>
    </row>
    <row r="5266" spans="1:2" x14ac:dyDescent="0.35">
      <c r="A5266" s="3">
        <v>42589.25</v>
      </c>
      <c r="B5266">
        <v>0.23100000000000001</v>
      </c>
    </row>
    <row r="5267" spans="1:2" x14ac:dyDescent="0.35">
      <c r="A5267" s="3">
        <v>42589.291666666664</v>
      </c>
      <c r="B5267">
        <v>0.36299999999999999</v>
      </c>
    </row>
    <row r="5268" spans="1:2" x14ac:dyDescent="0.35">
      <c r="A5268" s="3">
        <v>42589.333333333336</v>
      </c>
      <c r="B5268">
        <v>0.47399999999999998</v>
      </c>
    </row>
    <row r="5269" spans="1:2" x14ac:dyDescent="0.35">
      <c r="A5269" s="3">
        <v>42589.375</v>
      </c>
      <c r="B5269">
        <v>0.55500000000000005</v>
      </c>
    </row>
    <row r="5270" spans="1:2" x14ac:dyDescent="0.35">
      <c r="A5270" s="3">
        <v>42589.416666666664</v>
      </c>
      <c r="B5270">
        <v>0.59799999999999998</v>
      </c>
    </row>
    <row r="5271" spans="1:2" x14ac:dyDescent="0.35">
      <c r="A5271" s="3">
        <v>42589.458333333336</v>
      </c>
      <c r="B5271">
        <v>0.60499999999999998</v>
      </c>
    </row>
    <row r="5272" spans="1:2" x14ac:dyDescent="0.35">
      <c r="A5272" s="3">
        <v>42589.5</v>
      </c>
      <c r="B5272">
        <v>0.57599999999999996</v>
      </c>
    </row>
    <row r="5273" spans="1:2" x14ac:dyDescent="0.35">
      <c r="A5273" s="3">
        <v>42589.541666666664</v>
      </c>
      <c r="B5273">
        <v>0.51700000000000002</v>
      </c>
    </row>
    <row r="5274" spans="1:2" x14ac:dyDescent="0.35">
      <c r="A5274" s="3">
        <v>42589.583333333336</v>
      </c>
      <c r="B5274">
        <v>0.42199999999999999</v>
      </c>
    </row>
    <row r="5275" spans="1:2" x14ac:dyDescent="0.35">
      <c r="A5275" s="3">
        <v>42589.625</v>
      </c>
      <c r="B5275">
        <v>0.30199999999999999</v>
      </c>
    </row>
    <row r="5276" spans="1:2" x14ac:dyDescent="0.35">
      <c r="A5276" s="3">
        <v>42589.666666666664</v>
      </c>
      <c r="B5276">
        <v>0.17</v>
      </c>
    </row>
    <row r="5277" spans="1:2" x14ac:dyDescent="0.35">
      <c r="A5277" s="3">
        <v>42589.708333333336</v>
      </c>
      <c r="B5277">
        <v>5.5E-2</v>
      </c>
    </row>
    <row r="5278" spans="1:2" x14ac:dyDescent="0.35">
      <c r="A5278" s="3">
        <v>42589.75</v>
      </c>
      <c r="B5278">
        <v>1E-3</v>
      </c>
    </row>
    <row r="5279" spans="1:2" x14ac:dyDescent="0.35">
      <c r="A5279" s="3">
        <v>42589.791666666664</v>
      </c>
      <c r="B5279">
        <v>0</v>
      </c>
    </row>
    <row r="5280" spans="1:2" x14ac:dyDescent="0.35">
      <c r="A5280" s="3">
        <v>42589.833333333336</v>
      </c>
      <c r="B5280">
        <v>0</v>
      </c>
    </row>
    <row r="5281" spans="1:2" x14ac:dyDescent="0.35">
      <c r="A5281" s="3">
        <v>42589.875</v>
      </c>
      <c r="B5281">
        <v>0</v>
      </c>
    </row>
    <row r="5282" spans="1:2" x14ac:dyDescent="0.35">
      <c r="A5282" s="3">
        <v>42589.916666666664</v>
      </c>
      <c r="B5282">
        <v>0</v>
      </c>
    </row>
    <row r="5283" spans="1:2" x14ac:dyDescent="0.35">
      <c r="A5283" s="3">
        <v>42589.958333333336</v>
      </c>
      <c r="B5283">
        <v>0</v>
      </c>
    </row>
    <row r="5284" spans="1:2" x14ac:dyDescent="0.35">
      <c r="A5284" s="3">
        <v>42590</v>
      </c>
      <c r="B5284">
        <v>0</v>
      </c>
    </row>
    <row r="5285" spans="1:2" x14ac:dyDescent="0.35">
      <c r="A5285" s="3">
        <v>42590.041666666664</v>
      </c>
      <c r="B5285">
        <v>0</v>
      </c>
    </row>
    <row r="5286" spans="1:2" x14ac:dyDescent="0.35">
      <c r="A5286" s="3">
        <v>42590.083333333336</v>
      </c>
      <c r="B5286">
        <v>0</v>
      </c>
    </row>
    <row r="5287" spans="1:2" x14ac:dyDescent="0.35">
      <c r="A5287" s="3">
        <v>42590.125</v>
      </c>
      <c r="B5287">
        <v>0</v>
      </c>
    </row>
    <row r="5288" spans="1:2" x14ac:dyDescent="0.35">
      <c r="A5288" s="3">
        <v>42590.166666666664</v>
      </c>
      <c r="B5288">
        <v>1.7999999999999999E-2</v>
      </c>
    </row>
    <row r="5289" spans="1:2" x14ac:dyDescent="0.35">
      <c r="A5289" s="3">
        <v>42590.208333333336</v>
      </c>
      <c r="B5289">
        <v>0.115</v>
      </c>
    </row>
    <row r="5290" spans="1:2" x14ac:dyDescent="0.35">
      <c r="A5290" s="3">
        <v>42590.25</v>
      </c>
      <c r="B5290">
        <v>0.251</v>
      </c>
    </row>
    <row r="5291" spans="1:2" x14ac:dyDescent="0.35">
      <c r="A5291" s="3">
        <v>42590.291666666664</v>
      </c>
      <c r="B5291">
        <v>0.39600000000000002</v>
      </c>
    </row>
    <row r="5292" spans="1:2" x14ac:dyDescent="0.35">
      <c r="A5292" s="3">
        <v>42590.333333333336</v>
      </c>
      <c r="B5292">
        <v>0.51600000000000001</v>
      </c>
    </row>
    <row r="5293" spans="1:2" x14ac:dyDescent="0.35">
      <c r="A5293" s="3">
        <v>42590.375</v>
      </c>
      <c r="B5293">
        <v>0.59799999999999998</v>
      </c>
    </row>
    <row r="5294" spans="1:2" x14ac:dyDescent="0.35">
      <c r="A5294" s="3">
        <v>42590.416666666664</v>
      </c>
      <c r="B5294">
        <v>0.64300000000000002</v>
      </c>
    </row>
    <row r="5295" spans="1:2" x14ac:dyDescent="0.35">
      <c r="A5295" s="3">
        <v>42590.458333333336</v>
      </c>
      <c r="B5295">
        <v>0.64800000000000002</v>
      </c>
    </row>
    <row r="5296" spans="1:2" x14ac:dyDescent="0.35">
      <c r="A5296" s="3">
        <v>42590.5</v>
      </c>
      <c r="B5296">
        <v>0.61899999999999999</v>
      </c>
    </row>
    <row r="5297" spans="1:2" x14ac:dyDescent="0.35">
      <c r="A5297" s="3">
        <v>42590.541666666664</v>
      </c>
      <c r="B5297">
        <v>0.55100000000000005</v>
      </c>
    </row>
    <row r="5298" spans="1:2" x14ac:dyDescent="0.35">
      <c r="A5298" s="3">
        <v>42590.583333333336</v>
      </c>
      <c r="B5298">
        <v>0.45100000000000001</v>
      </c>
    </row>
    <row r="5299" spans="1:2" x14ac:dyDescent="0.35">
      <c r="A5299" s="3">
        <v>42590.625</v>
      </c>
      <c r="B5299">
        <v>0.32200000000000001</v>
      </c>
    </row>
    <row r="5300" spans="1:2" x14ac:dyDescent="0.35">
      <c r="A5300" s="3">
        <v>42590.666666666664</v>
      </c>
      <c r="B5300">
        <v>0.17899999999999999</v>
      </c>
    </row>
    <row r="5301" spans="1:2" x14ac:dyDescent="0.35">
      <c r="A5301" s="3">
        <v>42590.708333333336</v>
      </c>
      <c r="B5301">
        <v>5.6000000000000001E-2</v>
      </c>
    </row>
    <row r="5302" spans="1:2" x14ac:dyDescent="0.35">
      <c r="A5302" s="3">
        <v>42590.75</v>
      </c>
      <c r="B5302">
        <v>1E-3</v>
      </c>
    </row>
    <row r="5303" spans="1:2" x14ac:dyDescent="0.35">
      <c r="A5303" s="3">
        <v>42590.791666666664</v>
      </c>
      <c r="B5303">
        <v>0</v>
      </c>
    </row>
    <row r="5304" spans="1:2" x14ac:dyDescent="0.35">
      <c r="A5304" s="3">
        <v>42590.833333333336</v>
      </c>
      <c r="B5304">
        <v>0</v>
      </c>
    </row>
    <row r="5305" spans="1:2" x14ac:dyDescent="0.35">
      <c r="A5305" s="3">
        <v>42590.875</v>
      </c>
      <c r="B5305">
        <v>0</v>
      </c>
    </row>
    <row r="5306" spans="1:2" x14ac:dyDescent="0.35">
      <c r="A5306" s="3">
        <v>42590.916666666664</v>
      </c>
      <c r="B5306">
        <v>0</v>
      </c>
    </row>
    <row r="5307" spans="1:2" x14ac:dyDescent="0.35">
      <c r="A5307" s="3">
        <v>42590.958333333336</v>
      </c>
      <c r="B5307">
        <v>0</v>
      </c>
    </row>
    <row r="5308" spans="1:2" x14ac:dyDescent="0.35">
      <c r="A5308" s="3">
        <v>42591</v>
      </c>
      <c r="B5308">
        <v>0</v>
      </c>
    </row>
    <row r="5309" spans="1:2" x14ac:dyDescent="0.35">
      <c r="A5309" s="3">
        <v>42591.041666666664</v>
      </c>
      <c r="B5309">
        <v>0</v>
      </c>
    </row>
    <row r="5310" spans="1:2" x14ac:dyDescent="0.35">
      <c r="A5310" s="3">
        <v>42591.083333333336</v>
      </c>
      <c r="B5310">
        <v>0</v>
      </c>
    </row>
    <row r="5311" spans="1:2" x14ac:dyDescent="0.35">
      <c r="A5311" s="3">
        <v>42591.125</v>
      </c>
      <c r="B5311">
        <v>0</v>
      </c>
    </row>
    <row r="5312" spans="1:2" x14ac:dyDescent="0.35">
      <c r="A5312" s="3">
        <v>42591.166666666664</v>
      </c>
      <c r="B5312">
        <v>1.6E-2</v>
      </c>
    </row>
    <row r="5313" spans="1:2" x14ac:dyDescent="0.35">
      <c r="A5313" s="3">
        <v>42591.208333333336</v>
      </c>
      <c r="B5313">
        <v>0.11</v>
      </c>
    </row>
    <row r="5314" spans="1:2" x14ac:dyDescent="0.35">
      <c r="A5314" s="3">
        <v>42591.25</v>
      </c>
      <c r="B5314">
        <v>0.23899999999999999</v>
      </c>
    </row>
    <row r="5315" spans="1:2" x14ac:dyDescent="0.35">
      <c r="A5315" s="3">
        <v>42591.291666666664</v>
      </c>
      <c r="B5315">
        <v>0.36699999999999999</v>
      </c>
    </row>
    <row r="5316" spans="1:2" x14ac:dyDescent="0.35">
      <c r="A5316" s="3">
        <v>42591.333333333336</v>
      </c>
      <c r="B5316">
        <v>0.46800000000000003</v>
      </c>
    </row>
    <row r="5317" spans="1:2" x14ac:dyDescent="0.35">
      <c r="A5317" s="3">
        <v>42591.375</v>
      </c>
      <c r="B5317">
        <v>0.54</v>
      </c>
    </row>
    <row r="5318" spans="1:2" x14ac:dyDescent="0.35">
      <c r="A5318" s="3">
        <v>42591.416666666664</v>
      </c>
      <c r="B5318">
        <v>0.57799999999999996</v>
      </c>
    </row>
    <row r="5319" spans="1:2" x14ac:dyDescent="0.35">
      <c r="A5319" s="3">
        <v>42591.458333333336</v>
      </c>
      <c r="B5319">
        <v>0.57299999999999995</v>
      </c>
    </row>
    <row r="5320" spans="1:2" x14ac:dyDescent="0.35">
      <c r="A5320" s="3">
        <v>42591.5</v>
      </c>
      <c r="B5320">
        <v>0.53700000000000003</v>
      </c>
    </row>
    <row r="5321" spans="1:2" x14ac:dyDescent="0.35">
      <c r="A5321" s="3">
        <v>42591.541666666664</v>
      </c>
      <c r="B5321">
        <v>0.47299999999999998</v>
      </c>
    </row>
    <row r="5322" spans="1:2" x14ac:dyDescent="0.35">
      <c r="A5322" s="3">
        <v>42591.583333333336</v>
      </c>
      <c r="B5322">
        <v>0.38500000000000001</v>
      </c>
    </row>
    <row r="5323" spans="1:2" x14ac:dyDescent="0.35">
      <c r="A5323" s="3">
        <v>42591.625</v>
      </c>
      <c r="B5323">
        <v>0.27300000000000002</v>
      </c>
    </row>
    <row r="5324" spans="1:2" x14ac:dyDescent="0.35">
      <c r="A5324" s="3">
        <v>42591.666666666664</v>
      </c>
      <c r="B5324">
        <v>0.14199999999999999</v>
      </c>
    </row>
    <row r="5325" spans="1:2" x14ac:dyDescent="0.35">
      <c r="A5325" s="3">
        <v>42591.708333333336</v>
      </c>
      <c r="B5325">
        <v>3.6999999999999998E-2</v>
      </c>
    </row>
    <row r="5326" spans="1:2" x14ac:dyDescent="0.35">
      <c r="A5326" s="3">
        <v>42591.75</v>
      </c>
      <c r="B5326">
        <v>0</v>
      </c>
    </row>
    <row r="5327" spans="1:2" x14ac:dyDescent="0.35">
      <c r="A5327" s="3">
        <v>42591.791666666664</v>
      </c>
      <c r="B5327">
        <v>0</v>
      </c>
    </row>
    <row r="5328" spans="1:2" x14ac:dyDescent="0.35">
      <c r="A5328" s="3">
        <v>42591.833333333336</v>
      </c>
      <c r="B5328">
        <v>0</v>
      </c>
    </row>
    <row r="5329" spans="1:2" x14ac:dyDescent="0.35">
      <c r="A5329" s="3">
        <v>42591.875</v>
      </c>
      <c r="B5329">
        <v>0</v>
      </c>
    </row>
    <row r="5330" spans="1:2" x14ac:dyDescent="0.35">
      <c r="A5330" s="3">
        <v>42591.916666666664</v>
      </c>
      <c r="B5330">
        <v>0</v>
      </c>
    </row>
    <row r="5331" spans="1:2" x14ac:dyDescent="0.35">
      <c r="A5331" s="3">
        <v>42591.958333333336</v>
      </c>
      <c r="B5331">
        <v>0</v>
      </c>
    </row>
    <row r="5332" spans="1:2" x14ac:dyDescent="0.35">
      <c r="A5332" s="3">
        <v>42592</v>
      </c>
      <c r="B5332">
        <v>0</v>
      </c>
    </row>
    <row r="5333" spans="1:2" x14ac:dyDescent="0.35">
      <c r="A5333" s="3">
        <v>42592.041666666664</v>
      </c>
      <c r="B5333">
        <v>0</v>
      </c>
    </row>
    <row r="5334" spans="1:2" x14ac:dyDescent="0.35">
      <c r="A5334" s="3">
        <v>42592.083333333336</v>
      </c>
      <c r="B5334">
        <v>0</v>
      </c>
    </row>
    <row r="5335" spans="1:2" x14ac:dyDescent="0.35">
      <c r="A5335" s="3">
        <v>42592.125</v>
      </c>
      <c r="B5335">
        <v>0</v>
      </c>
    </row>
    <row r="5336" spans="1:2" x14ac:dyDescent="0.35">
      <c r="A5336" s="3">
        <v>42592.166666666664</v>
      </c>
      <c r="B5336">
        <v>1.4E-2</v>
      </c>
    </row>
    <row r="5337" spans="1:2" x14ac:dyDescent="0.35">
      <c r="A5337" s="3">
        <v>42592.208333333336</v>
      </c>
      <c r="B5337">
        <v>9.5000000000000001E-2</v>
      </c>
    </row>
    <row r="5338" spans="1:2" x14ac:dyDescent="0.35">
      <c r="A5338" s="3">
        <v>42592.25</v>
      </c>
      <c r="B5338">
        <v>0.214</v>
      </c>
    </row>
    <row r="5339" spans="1:2" x14ac:dyDescent="0.35">
      <c r="A5339" s="3">
        <v>42592.291666666664</v>
      </c>
      <c r="B5339">
        <v>0.34399999999999997</v>
      </c>
    </row>
    <row r="5340" spans="1:2" x14ac:dyDescent="0.35">
      <c r="A5340" s="3">
        <v>42592.333333333336</v>
      </c>
      <c r="B5340">
        <v>0.45700000000000002</v>
      </c>
    </row>
    <row r="5341" spans="1:2" x14ac:dyDescent="0.35">
      <c r="A5341" s="3">
        <v>42592.375</v>
      </c>
      <c r="B5341">
        <v>0.54500000000000004</v>
      </c>
    </row>
    <row r="5342" spans="1:2" x14ac:dyDescent="0.35">
      <c r="A5342" s="3">
        <v>42592.416666666664</v>
      </c>
      <c r="B5342">
        <v>0.59699999999999998</v>
      </c>
    </row>
    <row r="5343" spans="1:2" x14ac:dyDescent="0.35">
      <c r="A5343" s="3">
        <v>42592.458333333336</v>
      </c>
      <c r="B5343">
        <v>0.61399999999999999</v>
      </c>
    </row>
    <row r="5344" spans="1:2" x14ac:dyDescent="0.35">
      <c r="A5344" s="3">
        <v>42592.5</v>
      </c>
      <c r="B5344">
        <v>0.60399999999999998</v>
      </c>
    </row>
    <row r="5345" spans="1:2" x14ac:dyDescent="0.35">
      <c r="A5345" s="3">
        <v>42592.541666666664</v>
      </c>
      <c r="B5345">
        <v>0.55000000000000004</v>
      </c>
    </row>
    <row r="5346" spans="1:2" x14ac:dyDescent="0.35">
      <c r="A5346" s="3">
        <v>42592.583333333336</v>
      </c>
      <c r="B5346">
        <v>0.45400000000000001</v>
      </c>
    </row>
    <row r="5347" spans="1:2" x14ac:dyDescent="0.35">
      <c r="A5347" s="3">
        <v>42592.625</v>
      </c>
      <c r="B5347">
        <v>0.32300000000000001</v>
      </c>
    </row>
    <row r="5348" spans="1:2" x14ac:dyDescent="0.35">
      <c r="A5348" s="3">
        <v>42592.666666666664</v>
      </c>
      <c r="B5348">
        <v>0.17399999999999999</v>
      </c>
    </row>
    <row r="5349" spans="1:2" x14ac:dyDescent="0.35">
      <c r="A5349" s="3">
        <v>42592.708333333336</v>
      </c>
      <c r="B5349">
        <v>0.05</v>
      </c>
    </row>
    <row r="5350" spans="1:2" x14ac:dyDescent="0.35">
      <c r="A5350" s="3">
        <v>42592.75</v>
      </c>
      <c r="B5350">
        <v>0</v>
      </c>
    </row>
    <row r="5351" spans="1:2" x14ac:dyDescent="0.35">
      <c r="A5351" s="3">
        <v>42592.791666666664</v>
      </c>
      <c r="B5351">
        <v>0</v>
      </c>
    </row>
    <row r="5352" spans="1:2" x14ac:dyDescent="0.35">
      <c r="A5352" s="3">
        <v>42592.833333333336</v>
      </c>
      <c r="B5352">
        <v>0</v>
      </c>
    </row>
    <row r="5353" spans="1:2" x14ac:dyDescent="0.35">
      <c r="A5353" s="3">
        <v>42592.875</v>
      </c>
      <c r="B5353">
        <v>0</v>
      </c>
    </row>
    <row r="5354" spans="1:2" x14ac:dyDescent="0.35">
      <c r="A5354" s="3">
        <v>42592.916666666664</v>
      </c>
      <c r="B5354">
        <v>0</v>
      </c>
    </row>
    <row r="5355" spans="1:2" x14ac:dyDescent="0.35">
      <c r="A5355" s="3">
        <v>42592.958333333336</v>
      </c>
      <c r="B5355">
        <v>0</v>
      </c>
    </row>
    <row r="5356" spans="1:2" x14ac:dyDescent="0.35">
      <c r="A5356" s="3">
        <v>42593</v>
      </c>
      <c r="B5356">
        <v>0</v>
      </c>
    </row>
    <row r="5357" spans="1:2" x14ac:dyDescent="0.35">
      <c r="A5357" s="3">
        <v>42593.041666666664</v>
      </c>
      <c r="B5357">
        <v>0</v>
      </c>
    </row>
    <row r="5358" spans="1:2" x14ac:dyDescent="0.35">
      <c r="A5358" s="3">
        <v>42593.083333333336</v>
      </c>
      <c r="B5358">
        <v>0</v>
      </c>
    </row>
    <row r="5359" spans="1:2" x14ac:dyDescent="0.35">
      <c r="A5359" s="3">
        <v>42593.125</v>
      </c>
      <c r="B5359">
        <v>0</v>
      </c>
    </row>
    <row r="5360" spans="1:2" x14ac:dyDescent="0.35">
      <c r="A5360" s="3">
        <v>42593.166666666664</v>
      </c>
      <c r="B5360">
        <v>1.2999999999999999E-2</v>
      </c>
    </row>
    <row r="5361" spans="1:2" x14ac:dyDescent="0.35">
      <c r="A5361" s="3">
        <v>42593.208333333336</v>
      </c>
      <c r="B5361">
        <v>0.104</v>
      </c>
    </row>
    <row r="5362" spans="1:2" x14ac:dyDescent="0.35">
      <c r="A5362" s="3">
        <v>42593.25</v>
      </c>
      <c r="B5362">
        <v>0.23899999999999999</v>
      </c>
    </row>
    <row r="5363" spans="1:2" x14ac:dyDescent="0.35">
      <c r="A5363" s="3">
        <v>42593.291666666664</v>
      </c>
      <c r="B5363">
        <v>0.38200000000000001</v>
      </c>
    </row>
    <row r="5364" spans="1:2" x14ac:dyDescent="0.35">
      <c r="A5364" s="3">
        <v>42593.333333333336</v>
      </c>
      <c r="B5364">
        <v>0.502</v>
      </c>
    </row>
    <row r="5365" spans="1:2" x14ac:dyDescent="0.35">
      <c r="A5365" s="3">
        <v>42593.375</v>
      </c>
      <c r="B5365">
        <v>0.59399999999999997</v>
      </c>
    </row>
    <row r="5366" spans="1:2" x14ac:dyDescent="0.35">
      <c r="A5366" s="3">
        <v>42593.416666666664</v>
      </c>
      <c r="B5366">
        <v>0.64300000000000002</v>
      </c>
    </row>
    <row r="5367" spans="1:2" x14ac:dyDescent="0.35">
      <c r="A5367" s="3">
        <v>42593.458333333336</v>
      </c>
      <c r="B5367">
        <v>0.65200000000000002</v>
      </c>
    </row>
    <row r="5368" spans="1:2" x14ac:dyDescent="0.35">
      <c r="A5368" s="3">
        <v>42593.5</v>
      </c>
      <c r="B5368">
        <v>0.626</v>
      </c>
    </row>
    <row r="5369" spans="1:2" x14ac:dyDescent="0.35">
      <c r="A5369" s="3">
        <v>42593.541666666664</v>
      </c>
      <c r="B5369">
        <v>0.56100000000000005</v>
      </c>
    </row>
    <row r="5370" spans="1:2" x14ac:dyDescent="0.35">
      <c r="A5370" s="3">
        <v>42593.583333333336</v>
      </c>
      <c r="B5370">
        <v>0.45400000000000001</v>
      </c>
    </row>
    <row r="5371" spans="1:2" x14ac:dyDescent="0.35">
      <c r="A5371" s="3">
        <v>42593.625</v>
      </c>
      <c r="B5371">
        <v>0.315</v>
      </c>
    </row>
    <row r="5372" spans="1:2" x14ac:dyDescent="0.35">
      <c r="A5372" s="3">
        <v>42593.666666666664</v>
      </c>
      <c r="B5372">
        <v>0.16400000000000001</v>
      </c>
    </row>
    <row r="5373" spans="1:2" x14ac:dyDescent="0.35">
      <c r="A5373" s="3">
        <v>42593.708333333336</v>
      </c>
      <c r="B5373">
        <v>4.3999999999999997E-2</v>
      </c>
    </row>
    <row r="5374" spans="1:2" x14ac:dyDescent="0.35">
      <c r="A5374" s="3">
        <v>42593.75</v>
      </c>
      <c r="B5374">
        <v>0</v>
      </c>
    </row>
    <row r="5375" spans="1:2" x14ac:dyDescent="0.35">
      <c r="A5375" s="3">
        <v>42593.791666666664</v>
      </c>
      <c r="B5375">
        <v>0</v>
      </c>
    </row>
    <row r="5376" spans="1:2" x14ac:dyDescent="0.35">
      <c r="A5376" s="3">
        <v>42593.833333333336</v>
      </c>
      <c r="B5376">
        <v>0</v>
      </c>
    </row>
    <row r="5377" spans="1:2" x14ac:dyDescent="0.35">
      <c r="A5377" s="3">
        <v>42593.875</v>
      </c>
      <c r="B5377">
        <v>0</v>
      </c>
    </row>
    <row r="5378" spans="1:2" x14ac:dyDescent="0.35">
      <c r="A5378" s="3">
        <v>42593.916666666664</v>
      </c>
      <c r="B5378">
        <v>0</v>
      </c>
    </row>
    <row r="5379" spans="1:2" x14ac:dyDescent="0.35">
      <c r="A5379" s="3">
        <v>42593.958333333336</v>
      </c>
      <c r="B5379">
        <v>0</v>
      </c>
    </row>
    <row r="5380" spans="1:2" x14ac:dyDescent="0.35">
      <c r="A5380" s="3">
        <v>42594</v>
      </c>
      <c r="B5380">
        <v>0</v>
      </c>
    </row>
    <row r="5381" spans="1:2" x14ac:dyDescent="0.35">
      <c r="A5381" s="3">
        <v>42594.041666666664</v>
      </c>
      <c r="B5381">
        <v>0</v>
      </c>
    </row>
    <row r="5382" spans="1:2" x14ac:dyDescent="0.35">
      <c r="A5382" s="3">
        <v>42594.083333333336</v>
      </c>
      <c r="B5382">
        <v>0</v>
      </c>
    </row>
    <row r="5383" spans="1:2" x14ac:dyDescent="0.35">
      <c r="A5383" s="3">
        <v>42594.125</v>
      </c>
      <c r="B5383">
        <v>0</v>
      </c>
    </row>
    <row r="5384" spans="1:2" x14ac:dyDescent="0.35">
      <c r="A5384" s="3">
        <v>42594.166666666664</v>
      </c>
      <c r="B5384">
        <v>1.4999999999999999E-2</v>
      </c>
    </row>
    <row r="5385" spans="1:2" x14ac:dyDescent="0.35">
      <c r="A5385" s="3">
        <v>42594.208333333336</v>
      </c>
      <c r="B5385">
        <v>0.11700000000000001</v>
      </c>
    </row>
    <row r="5386" spans="1:2" x14ac:dyDescent="0.35">
      <c r="A5386" s="3">
        <v>42594.25</v>
      </c>
      <c r="B5386">
        <v>0.25900000000000001</v>
      </c>
    </row>
    <row r="5387" spans="1:2" x14ac:dyDescent="0.35">
      <c r="A5387" s="3">
        <v>42594.291666666664</v>
      </c>
      <c r="B5387">
        <v>0.40600000000000003</v>
      </c>
    </row>
    <row r="5388" spans="1:2" x14ac:dyDescent="0.35">
      <c r="A5388" s="3">
        <v>42594.333333333336</v>
      </c>
      <c r="B5388">
        <v>0.52900000000000003</v>
      </c>
    </row>
    <row r="5389" spans="1:2" x14ac:dyDescent="0.35">
      <c r="A5389" s="3">
        <v>42594.375</v>
      </c>
      <c r="B5389">
        <v>0.61299999999999999</v>
      </c>
    </row>
    <row r="5390" spans="1:2" x14ac:dyDescent="0.35">
      <c r="A5390" s="3">
        <v>42594.416666666664</v>
      </c>
      <c r="B5390">
        <v>0.66200000000000003</v>
      </c>
    </row>
    <row r="5391" spans="1:2" x14ac:dyDescent="0.35">
      <c r="A5391" s="3">
        <v>42594.458333333336</v>
      </c>
      <c r="B5391">
        <v>0.66900000000000004</v>
      </c>
    </row>
    <row r="5392" spans="1:2" x14ac:dyDescent="0.35">
      <c r="A5392" s="3">
        <v>42594.5</v>
      </c>
      <c r="B5392">
        <v>0.63500000000000001</v>
      </c>
    </row>
    <row r="5393" spans="1:2" x14ac:dyDescent="0.35">
      <c r="A5393" s="3">
        <v>42594.541666666664</v>
      </c>
      <c r="B5393">
        <v>0.56799999999999995</v>
      </c>
    </row>
    <row r="5394" spans="1:2" x14ac:dyDescent="0.35">
      <c r="A5394" s="3">
        <v>42594.583333333336</v>
      </c>
      <c r="B5394">
        <v>0.46400000000000002</v>
      </c>
    </row>
    <row r="5395" spans="1:2" x14ac:dyDescent="0.35">
      <c r="A5395" s="3">
        <v>42594.625</v>
      </c>
      <c r="B5395">
        <v>0.32800000000000001</v>
      </c>
    </row>
    <row r="5396" spans="1:2" x14ac:dyDescent="0.35">
      <c r="A5396" s="3">
        <v>42594.666666666664</v>
      </c>
      <c r="B5396">
        <v>0.17699999999999999</v>
      </c>
    </row>
    <row r="5397" spans="1:2" x14ac:dyDescent="0.35">
      <c r="A5397" s="3">
        <v>42594.708333333336</v>
      </c>
      <c r="B5397">
        <v>0.05</v>
      </c>
    </row>
    <row r="5398" spans="1:2" x14ac:dyDescent="0.35">
      <c r="A5398" s="3">
        <v>42594.75</v>
      </c>
      <c r="B5398">
        <v>0</v>
      </c>
    </row>
    <row r="5399" spans="1:2" x14ac:dyDescent="0.35">
      <c r="A5399" s="3">
        <v>42594.791666666664</v>
      </c>
      <c r="B5399">
        <v>0</v>
      </c>
    </row>
    <row r="5400" spans="1:2" x14ac:dyDescent="0.35">
      <c r="A5400" s="3">
        <v>42594.833333333336</v>
      </c>
      <c r="B5400">
        <v>0</v>
      </c>
    </row>
    <row r="5401" spans="1:2" x14ac:dyDescent="0.35">
      <c r="A5401" s="3">
        <v>42594.875</v>
      </c>
      <c r="B5401">
        <v>0</v>
      </c>
    </row>
    <row r="5402" spans="1:2" x14ac:dyDescent="0.35">
      <c r="A5402" s="3">
        <v>42594.916666666664</v>
      </c>
      <c r="B5402">
        <v>0</v>
      </c>
    </row>
    <row r="5403" spans="1:2" x14ac:dyDescent="0.35">
      <c r="A5403" s="3">
        <v>42594.958333333336</v>
      </c>
      <c r="B5403">
        <v>0</v>
      </c>
    </row>
    <row r="5404" spans="1:2" x14ac:dyDescent="0.35">
      <c r="A5404" s="3">
        <v>42595</v>
      </c>
      <c r="B5404">
        <v>0</v>
      </c>
    </row>
    <row r="5405" spans="1:2" x14ac:dyDescent="0.35">
      <c r="A5405" s="3">
        <v>42595.041666666664</v>
      </c>
      <c r="B5405">
        <v>0</v>
      </c>
    </row>
    <row r="5406" spans="1:2" x14ac:dyDescent="0.35">
      <c r="A5406" s="3">
        <v>42595.083333333336</v>
      </c>
      <c r="B5406">
        <v>0</v>
      </c>
    </row>
    <row r="5407" spans="1:2" x14ac:dyDescent="0.35">
      <c r="A5407" s="3">
        <v>42595.125</v>
      </c>
      <c r="B5407">
        <v>0</v>
      </c>
    </row>
    <row r="5408" spans="1:2" x14ac:dyDescent="0.35">
      <c r="A5408" s="3">
        <v>42595.166666666664</v>
      </c>
      <c r="B5408">
        <v>1.6E-2</v>
      </c>
    </row>
    <row r="5409" spans="1:2" x14ac:dyDescent="0.35">
      <c r="A5409" s="3">
        <v>42595.208333333336</v>
      </c>
      <c r="B5409">
        <v>0.12</v>
      </c>
    </row>
    <row r="5410" spans="1:2" x14ac:dyDescent="0.35">
      <c r="A5410" s="3">
        <v>42595.25</v>
      </c>
      <c r="B5410">
        <v>0.27</v>
      </c>
    </row>
    <row r="5411" spans="1:2" x14ac:dyDescent="0.35">
      <c r="A5411" s="3">
        <v>42595.291666666664</v>
      </c>
      <c r="B5411">
        <v>0.42399999999999999</v>
      </c>
    </row>
    <row r="5412" spans="1:2" x14ac:dyDescent="0.35">
      <c r="A5412" s="3">
        <v>42595.333333333336</v>
      </c>
      <c r="B5412">
        <v>0.54600000000000004</v>
      </c>
    </row>
    <row r="5413" spans="1:2" x14ac:dyDescent="0.35">
      <c r="A5413" s="3">
        <v>42595.375</v>
      </c>
      <c r="B5413">
        <v>0.63100000000000001</v>
      </c>
    </row>
    <row r="5414" spans="1:2" x14ac:dyDescent="0.35">
      <c r="A5414" s="3">
        <v>42595.416666666664</v>
      </c>
      <c r="B5414">
        <v>0.67700000000000005</v>
      </c>
    </row>
    <row r="5415" spans="1:2" x14ac:dyDescent="0.35">
      <c r="A5415" s="3">
        <v>42595.458333333336</v>
      </c>
      <c r="B5415">
        <v>0.68400000000000005</v>
      </c>
    </row>
    <row r="5416" spans="1:2" x14ac:dyDescent="0.35">
      <c r="A5416" s="3">
        <v>42595.5</v>
      </c>
      <c r="B5416">
        <v>0.65300000000000002</v>
      </c>
    </row>
    <row r="5417" spans="1:2" x14ac:dyDescent="0.35">
      <c r="A5417" s="3">
        <v>42595.541666666664</v>
      </c>
      <c r="B5417">
        <v>0.58499999999999996</v>
      </c>
    </row>
    <row r="5418" spans="1:2" x14ac:dyDescent="0.35">
      <c r="A5418" s="3">
        <v>42595.583333333336</v>
      </c>
      <c r="B5418">
        <v>0.47699999999999998</v>
      </c>
    </row>
    <row r="5419" spans="1:2" x14ac:dyDescent="0.35">
      <c r="A5419" s="3">
        <v>42595.625</v>
      </c>
      <c r="B5419">
        <v>0.33900000000000002</v>
      </c>
    </row>
    <row r="5420" spans="1:2" x14ac:dyDescent="0.35">
      <c r="A5420" s="3">
        <v>42595.666666666664</v>
      </c>
      <c r="B5420">
        <v>0.182</v>
      </c>
    </row>
    <row r="5421" spans="1:2" x14ac:dyDescent="0.35">
      <c r="A5421" s="3">
        <v>42595.708333333336</v>
      </c>
      <c r="B5421">
        <v>5.0999999999999997E-2</v>
      </c>
    </row>
    <row r="5422" spans="1:2" x14ac:dyDescent="0.35">
      <c r="A5422" s="3">
        <v>42595.75</v>
      </c>
      <c r="B5422">
        <v>0</v>
      </c>
    </row>
    <row r="5423" spans="1:2" x14ac:dyDescent="0.35">
      <c r="A5423" s="3">
        <v>42595.791666666664</v>
      </c>
      <c r="B5423">
        <v>0</v>
      </c>
    </row>
    <row r="5424" spans="1:2" x14ac:dyDescent="0.35">
      <c r="A5424" s="3">
        <v>42595.833333333336</v>
      </c>
      <c r="B5424">
        <v>0</v>
      </c>
    </row>
    <row r="5425" spans="1:2" x14ac:dyDescent="0.35">
      <c r="A5425" s="3">
        <v>42595.875</v>
      </c>
      <c r="B5425">
        <v>0</v>
      </c>
    </row>
    <row r="5426" spans="1:2" x14ac:dyDescent="0.35">
      <c r="A5426" s="3">
        <v>42595.916666666664</v>
      </c>
      <c r="B5426">
        <v>0</v>
      </c>
    </row>
    <row r="5427" spans="1:2" x14ac:dyDescent="0.35">
      <c r="A5427" s="3">
        <v>42595.958333333336</v>
      </c>
      <c r="B5427">
        <v>0</v>
      </c>
    </row>
    <row r="5428" spans="1:2" x14ac:dyDescent="0.35">
      <c r="A5428" s="3">
        <v>42596</v>
      </c>
      <c r="B5428">
        <v>0</v>
      </c>
    </row>
    <row r="5429" spans="1:2" x14ac:dyDescent="0.35">
      <c r="A5429" s="3">
        <v>42596.041666666664</v>
      </c>
      <c r="B5429">
        <v>0</v>
      </c>
    </row>
    <row r="5430" spans="1:2" x14ac:dyDescent="0.35">
      <c r="A5430" s="3">
        <v>42596.083333333336</v>
      </c>
      <c r="B5430">
        <v>0</v>
      </c>
    </row>
    <row r="5431" spans="1:2" x14ac:dyDescent="0.35">
      <c r="A5431" s="3">
        <v>42596.125</v>
      </c>
      <c r="B5431">
        <v>0</v>
      </c>
    </row>
    <row r="5432" spans="1:2" x14ac:dyDescent="0.35">
      <c r="A5432" s="3">
        <v>42596.166666666664</v>
      </c>
      <c r="B5432">
        <v>1.4999999999999999E-2</v>
      </c>
    </row>
    <row r="5433" spans="1:2" x14ac:dyDescent="0.35">
      <c r="A5433" s="3">
        <v>42596.208333333336</v>
      </c>
      <c r="B5433">
        <v>0.11899999999999999</v>
      </c>
    </row>
    <row r="5434" spans="1:2" x14ac:dyDescent="0.35">
      <c r="A5434" s="3">
        <v>42596.25</v>
      </c>
      <c r="B5434">
        <v>0.26700000000000002</v>
      </c>
    </row>
    <row r="5435" spans="1:2" x14ac:dyDescent="0.35">
      <c r="A5435" s="3">
        <v>42596.291666666664</v>
      </c>
      <c r="B5435">
        <v>0.41699999999999998</v>
      </c>
    </row>
    <row r="5436" spans="1:2" x14ac:dyDescent="0.35">
      <c r="A5436" s="3">
        <v>42596.333333333336</v>
      </c>
      <c r="B5436">
        <v>0.53800000000000003</v>
      </c>
    </row>
    <row r="5437" spans="1:2" x14ac:dyDescent="0.35">
      <c r="A5437" s="3">
        <v>42596.375</v>
      </c>
      <c r="B5437">
        <v>0.621</v>
      </c>
    </row>
    <row r="5438" spans="1:2" x14ac:dyDescent="0.35">
      <c r="A5438" s="3">
        <v>42596.416666666664</v>
      </c>
      <c r="B5438">
        <v>0.66600000000000004</v>
      </c>
    </row>
    <row r="5439" spans="1:2" x14ac:dyDescent="0.35">
      <c r="A5439" s="3">
        <v>42596.458333333336</v>
      </c>
      <c r="B5439">
        <v>0.66900000000000004</v>
      </c>
    </row>
    <row r="5440" spans="1:2" x14ac:dyDescent="0.35">
      <c r="A5440" s="3">
        <v>42596.5</v>
      </c>
      <c r="B5440">
        <v>0.63400000000000001</v>
      </c>
    </row>
    <row r="5441" spans="1:2" x14ac:dyDescent="0.35">
      <c r="A5441" s="3">
        <v>42596.541666666664</v>
      </c>
      <c r="B5441">
        <v>0.55700000000000005</v>
      </c>
    </row>
    <row r="5442" spans="1:2" x14ac:dyDescent="0.35">
      <c r="A5442" s="3">
        <v>42596.583333333336</v>
      </c>
      <c r="B5442">
        <v>0.44500000000000001</v>
      </c>
    </row>
    <row r="5443" spans="1:2" x14ac:dyDescent="0.35">
      <c r="A5443" s="3">
        <v>42596.625</v>
      </c>
      <c r="B5443">
        <v>0.307</v>
      </c>
    </row>
    <row r="5444" spans="1:2" x14ac:dyDescent="0.35">
      <c r="A5444" s="3">
        <v>42596.666666666664</v>
      </c>
      <c r="B5444">
        <v>0.16200000000000001</v>
      </c>
    </row>
    <row r="5445" spans="1:2" x14ac:dyDescent="0.35">
      <c r="A5445" s="3">
        <v>42596.708333333336</v>
      </c>
      <c r="B5445">
        <v>4.2000000000000003E-2</v>
      </c>
    </row>
    <row r="5446" spans="1:2" x14ac:dyDescent="0.35">
      <c r="A5446" s="3">
        <v>42596.75</v>
      </c>
      <c r="B5446">
        <v>0</v>
      </c>
    </row>
    <row r="5447" spans="1:2" x14ac:dyDescent="0.35">
      <c r="A5447" s="3">
        <v>42596.791666666664</v>
      </c>
      <c r="B5447">
        <v>0</v>
      </c>
    </row>
    <row r="5448" spans="1:2" x14ac:dyDescent="0.35">
      <c r="A5448" s="3">
        <v>42596.833333333336</v>
      </c>
      <c r="B5448">
        <v>0</v>
      </c>
    </row>
    <row r="5449" spans="1:2" x14ac:dyDescent="0.35">
      <c r="A5449" s="3">
        <v>42596.875</v>
      </c>
      <c r="B5449">
        <v>0</v>
      </c>
    </row>
    <row r="5450" spans="1:2" x14ac:dyDescent="0.35">
      <c r="A5450" s="3">
        <v>42596.916666666664</v>
      </c>
      <c r="B5450">
        <v>0</v>
      </c>
    </row>
    <row r="5451" spans="1:2" x14ac:dyDescent="0.35">
      <c r="A5451" s="3">
        <v>42596.958333333336</v>
      </c>
      <c r="B5451">
        <v>0</v>
      </c>
    </row>
    <row r="5452" spans="1:2" x14ac:dyDescent="0.35">
      <c r="A5452" s="3">
        <v>42597</v>
      </c>
      <c r="B5452">
        <v>0</v>
      </c>
    </row>
    <row r="5453" spans="1:2" x14ac:dyDescent="0.35">
      <c r="A5453" s="3">
        <v>42597.041666666664</v>
      </c>
      <c r="B5453">
        <v>0</v>
      </c>
    </row>
    <row r="5454" spans="1:2" x14ac:dyDescent="0.35">
      <c r="A5454" s="3">
        <v>42597.083333333336</v>
      </c>
      <c r="B5454">
        <v>0</v>
      </c>
    </row>
    <row r="5455" spans="1:2" x14ac:dyDescent="0.35">
      <c r="A5455" s="3">
        <v>42597.125</v>
      </c>
      <c r="B5455">
        <v>0</v>
      </c>
    </row>
    <row r="5456" spans="1:2" x14ac:dyDescent="0.35">
      <c r="A5456" s="3">
        <v>42597.166666666664</v>
      </c>
      <c r="B5456">
        <v>1.0999999999999999E-2</v>
      </c>
    </row>
    <row r="5457" spans="1:2" x14ac:dyDescent="0.35">
      <c r="A5457" s="3">
        <v>42597.208333333336</v>
      </c>
      <c r="B5457">
        <v>0.106</v>
      </c>
    </row>
    <row r="5458" spans="1:2" x14ac:dyDescent="0.35">
      <c r="A5458" s="3">
        <v>42597.25</v>
      </c>
      <c r="B5458">
        <v>0.24199999999999999</v>
      </c>
    </row>
    <row r="5459" spans="1:2" x14ac:dyDescent="0.35">
      <c r="A5459" s="3">
        <v>42597.291666666664</v>
      </c>
      <c r="B5459">
        <v>0.38400000000000001</v>
      </c>
    </row>
    <row r="5460" spans="1:2" x14ac:dyDescent="0.35">
      <c r="A5460" s="3">
        <v>42597.333333333336</v>
      </c>
      <c r="B5460">
        <v>0.496</v>
      </c>
    </row>
    <row r="5461" spans="1:2" x14ac:dyDescent="0.35">
      <c r="A5461" s="3">
        <v>42597.375</v>
      </c>
      <c r="B5461">
        <v>0.57599999999999996</v>
      </c>
    </row>
    <row r="5462" spans="1:2" x14ac:dyDescent="0.35">
      <c r="A5462" s="3">
        <v>42597.416666666664</v>
      </c>
      <c r="B5462">
        <v>0.61799999999999999</v>
      </c>
    </row>
    <row r="5463" spans="1:2" x14ac:dyDescent="0.35">
      <c r="A5463" s="3">
        <v>42597.458333333336</v>
      </c>
      <c r="B5463">
        <v>0.624</v>
      </c>
    </row>
    <row r="5464" spans="1:2" x14ac:dyDescent="0.35">
      <c r="A5464" s="3">
        <v>42597.5</v>
      </c>
      <c r="B5464">
        <v>0.59399999999999997</v>
      </c>
    </row>
    <row r="5465" spans="1:2" x14ac:dyDescent="0.35">
      <c r="A5465" s="3">
        <v>42597.541666666664</v>
      </c>
      <c r="B5465">
        <v>0.53</v>
      </c>
    </row>
    <row r="5466" spans="1:2" x14ac:dyDescent="0.35">
      <c r="A5466" s="3">
        <v>42597.583333333336</v>
      </c>
      <c r="B5466">
        <v>0.434</v>
      </c>
    </row>
    <row r="5467" spans="1:2" x14ac:dyDescent="0.35">
      <c r="A5467" s="3">
        <v>42597.625</v>
      </c>
      <c r="B5467">
        <v>0.30299999999999999</v>
      </c>
    </row>
    <row r="5468" spans="1:2" x14ac:dyDescent="0.35">
      <c r="A5468" s="3">
        <v>42597.666666666664</v>
      </c>
      <c r="B5468">
        <v>0.159</v>
      </c>
    </row>
    <row r="5469" spans="1:2" x14ac:dyDescent="0.35">
      <c r="A5469" s="3">
        <v>42597.708333333336</v>
      </c>
      <c r="B5469">
        <v>3.9E-2</v>
      </c>
    </row>
    <row r="5470" spans="1:2" x14ac:dyDescent="0.35">
      <c r="A5470" s="3">
        <v>42597.75</v>
      </c>
      <c r="B5470">
        <v>0</v>
      </c>
    </row>
    <row r="5471" spans="1:2" x14ac:dyDescent="0.35">
      <c r="A5471" s="3">
        <v>42597.791666666664</v>
      </c>
      <c r="B5471">
        <v>0</v>
      </c>
    </row>
    <row r="5472" spans="1:2" x14ac:dyDescent="0.35">
      <c r="A5472" s="3">
        <v>42597.833333333336</v>
      </c>
      <c r="B5472">
        <v>0</v>
      </c>
    </row>
    <row r="5473" spans="1:2" x14ac:dyDescent="0.35">
      <c r="A5473" s="3">
        <v>42597.875</v>
      </c>
      <c r="B5473">
        <v>0</v>
      </c>
    </row>
    <row r="5474" spans="1:2" x14ac:dyDescent="0.35">
      <c r="A5474" s="3">
        <v>42597.916666666664</v>
      </c>
      <c r="B5474">
        <v>0</v>
      </c>
    </row>
    <row r="5475" spans="1:2" x14ac:dyDescent="0.35">
      <c r="A5475" s="3">
        <v>42597.958333333336</v>
      </c>
      <c r="B5475">
        <v>0</v>
      </c>
    </row>
    <row r="5476" spans="1:2" x14ac:dyDescent="0.35">
      <c r="A5476" s="3">
        <v>42598</v>
      </c>
      <c r="B5476">
        <v>0</v>
      </c>
    </row>
    <row r="5477" spans="1:2" x14ac:dyDescent="0.35">
      <c r="A5477" s="3">
        <v>42598.041666666664</v>
      </c>
      <c r="B5477">
        <v>0</v>
      </c>
    </row>
    <row r="5478" spans="1:2" x14ac:dyDescent="0.35">
      <c r="A5478" s="3">
        <v>42598.083333333336</v>
      </c>
      <c r="B5478">
        <v>0</v>
      </c>
    </row>
    <row r="5479" spans="1:2" x14ac:dyDescent="0.35">
      <c r="A5479" s="3">
        <v>42598.125</v>
      </c>
      <c r="B5479">
        <v>0</v>
      </c>
    </row>
    <row r="5480" spans="1:2" x14ac:dyDescent="0.35">
      <c r="A5480" s="3">
        <v>42598.166666666664</v>
      </c>
      <c r="B5480">
        <v>0.01</v>
      </c>
    </row>
    <row r="5481" spans="1:2" x14ac:dyDescent="0.35">
      <c r="A5481" s="3">
        <v>42598.208333333336</v>
      </c>
      <c r="B5481">
        <v>9.7000000000000003E-2</v>
      </c>
    </row>
    <row r="5482" spans="1:2" x14ac:dyDescent="0.35">
      <c r="A5482" s="3">
        <v>42598.25</v>
      </c>
      <c r="B5482">
        <v>0.23400000000000001</v>
      </c>
    </row>
    <row r="5483" spans="1:2" x14ac:dyDescent="0.35">
      <c r="A5483" s="3">
        <v>42598.291666666664</v>
      </c>
      <c r="B5483">
        <v>0.378</v>
      </c>
    </row>
    <row r="5484" spans="1:2" x14ac:dyDescent="0.35">
      <c r="A5484" s="3">
        <v>42598.333333333336</v>
      </c>
      <c r="B5484">
        <v>0.49299999999999999</v>
      </c>
    </row>
    <row r="5485" spans="1:2" x14ac:dyDescent="0.35">
      <c r="A5485" s="3">
        <v>42598.375</v>
      </c>
      <c r="B5485">
        <v>0.57199999999999995</v>
      </c>
    </row>
    <row r="5486" spans="1:2" x14ac:dyDescent="0.35">
      <c r="A5486" s="3">
        <v>42598.416666666664</v>
      </c>
      <c r="B5486">
        <v>0.60799999999999998</v>
      </c>
    </row>
    <row r="5487" spans="1:2" x14ac:dyDescent="0.35">
      <c r="A5487" s="3">
        <v>42598.458333333336</v>
      </c>
      <c r="B5487">
        <v>0.60399999999999998</v>
      </c>
    </row>
    <row r="5488" spans="1:2" x14ac:dyDescent="0.35">
      <c r="A5488" s="3">
        <v>42598.5</v>
      </c>
      <c r="B5488">
        <v>0.56399999999999995</v>
      </c>
    </row>
    <row r="5489" spans="1:2" x14ac:dyDescent="0.35">
      <c r="A5489" s="3">
        <v>42598.541666666664</v>
      </c>
      <c r="B5489">
        <v>0.48899999999999999</v>
      </c>
    </row>
    <row r="5490" spans="1:2" x14ac:dyDescent="0.35">
      <c r="A5490" s="3">
        <v>42598.583333333336</v>
      </c>
      <c r="B5490">
        <v>0.38300000000000001</v>
      </c>
    </row>
    <row r="5491" spans="1:2" x14ac:dyDescent="0.35">
      <c r="A5491" s="3">
        <v>42598.625</v>
      </c>
      <c r="B5491">
        <v>0.251</v>
      </c>
    </row>
    <row r="5492" spans="1:2" x14ac:dyDescent="0.35">
      <c r="A5492" s="3">
        <v>42598.666666666664</v>
      </c>
      <c r="B5492">
        <v>0.11899999999999999</v>
      </c>
    </row>
    <row r="5493" spans="1:2" x14ac:dyDescent="0.35">
      <c r="A5493" s="3">
        <v>42598.708333333336</v>
      </c>
      <c r="B5493">
        <v>2.4E-2</v>
      </c>
    </row>
    <row r="5494" spans="1:2" x14ac:dyDescent="0.35">
      <c r="A5494" s="3">
        <v>42598.75</v>
      </c>
      <c r="B5494">
        <v>0</v>
      </c>
    </row>
    <row r="5495" spans="1:2" x14ac:dyDescent="0.35">
      <c r="A5495" s="3">
        <v>42598.791666666664</v>
      </c>
      <c r="B5495">
        <v>0</v>
      </c>
    </row>
    <row r="5496" spans="1:2" x14ac:dyDescent="0.35">
      <c r="A5496" s="3">
        <v>42598.833333333336</v>
      </c>
      <c r="B5496">
        <v>0</v>
      </c>
    </row>
    <row r="5497" spans="1:2" x14ac:dyDescent="0.35">
      <c r="A5497" s="3">
        <v>42598.875</v>
      </c>
      <c r="B5497">
        <v>0</v>
      </c>
    </row>
    <row r="5498" spans="1:2" x14ac:dyDescent="0.35">
      <c r="A5498" s="3">
        <v>42598.916666666664</v>
      </c>
      <c r="B5498">
        <v>0</v>
      </c>
    </row>
    <row r="5499" spans="1:2" x14ac:dyDescent="0.35">
      <c r="A5499" s="3">
        <v>42598.958333333336</v>
      </c>
      <c r="B5499">
        <v>0</v>
      </c>
    </row>
    <row r="5500" spans="1:2" x14ac:dyDescent="0.35">
      <c r="A5500" s="3">
        <v>42599</v>
      </c>
      <c r="B5500">
        <v>0</v>
      </c>
    </row>
    <row r="5501" spans="1:2" x14ac:dyDescent="0.35">
      <c r="A5501" s="3">
        <v>42599.041666666664</v>
      </c>
      <c r="B5501">
        <v>0</v>
      </c>
    </row>
    <row r="5502" spans="1:2" x14ac:dyDescent="0.35">
      <c r="A5502" s="3">
        <v>42599.083333333336</v>
      </c>
      <c r="B5502">
        <v>0</v>
      </c>
    </row>
    <row r="5503" spans="1:2" x14ac:dyDescent="0.35">
      <c r="A5503" s="3">
        <v>42599.125</v>
      </c>
      <c r="B5503">
        <v>0</v>
      </c>
    </row>
    <row r="5504" spans="1:2" x14ac:dyDescent="0.35">
      <c r="A5504" s="3">
        <v>42599.166666666664</v>
      </c>
      <c r="B5504">
        <v>8.0000000000000002E-3</v>
      </c>
    </row>
    <row r="5505" spans="1:2" x14ac:dyDescent="0.35">
      <c r="A5505" s="3">
        <v>42599.208333333336</v>
      </c>
      <c r="B5505">
        <v>9.1999999999999998E-2</v>
      </c>
    </row>
    <row r="5506" spans="1:2" x14ac:dyDescent="0.35">
      <c r="A5506" s="3">
        <v>42599.25</v>
      </c>
      <c r="B5506">
        <v>0.218</v>
      </c>
    </row>
    <row r="5507" spans="1:2" x14ac:dyDescent="0.35">
      <c r="A5507" s="3">
        <v>42599.291666666664</v>
      </c>
      <c r="B5507">
        <v>0.35</v>
      </c>
    </row>
    <row r="5508" spans="1:2" x14ac:dyDescent="0.35">
      <c r="A5508" s="3">
        <v>42599.333333333336</v>
      </c>
      <c r="B5508">
        <v>0.45600000000000002</v>
      </c>
    </row>
    <row r="5509" spans="1:2" x14ac:dyDescent="0.35">
      <c r="A5509" s="3">
        <v>42599.375</v>
      </c>
      <c r="B5509">
        <v>0.52800000000000002</v>
      </c>
    </row>
    <row r="5510" spans="1:2" x14ac:dyDescent="0.35">
      <c r="A5510" s="3">
        <v>42599.416666666664</v>
      </c>
      <c r="B5510">
        <v>0.55900000000000005</v>
      </c>
    </row>
    <row r="5511" spans="1:2" x14ac:dyDescent="0.35">
      <c r="A5511" s="3">
        <v>42599.458333333336</v>
      </c>
      <c r="B5511">
        <v>0.54500000000000004</v>
      </c>
    </row>
    <row r="5512" spans="1:2" x14ac:dyDescent="0.35">
      <c r="A5512" s="3">
        <v>42599.5</v>
      </c>
      <c r="B5512">
        <v>0.498</v>
      </c>
    </row>
    <row r="5513" spans="1:2" x14ac:dyDescent="0.35">
      <c r="A5513" s="3">
        <v>42599.541666666664</v>
      </c>
      <c r="B5513">
        <v>0.42299999999999999</v>
      </c>
    </row>
    <row r="5514" spans="1:2" x14ac:dyDescent="0.35">
      <c r="A5514" s="3">
        <v>42599.583333333336</v>
      </c>
      <c r="B5514">
        <v>0.32200000000000001</v>
      </c>
    </row>
    <row r="5515" spans="1:2" x14ac:dyDescent="0.35">
      <c r="A5515" s="3">
        <v>42599.625</v>
      </c>
      <c r="B5515">
        <v>0.20799999999999999</v>
      </c>
    </row>
    <row r="5516" spans="1:2" x14ac:dyDescent="0.35">
      <c r="A5516" s="3">
        <v>42599.666666666664</v>
      </c>
      <c r="B5516">
        <v>0.10100000000000001</v>
      </c>
    </row>
    <row r="5517" spans="1:2" x14ac:dyDescent="0.35">
      <c r="A5517" s="3">
        <v>42599.708333333336</v>
      </c>
      <c r="B5517">
        <v>2.1000000000000001E-2</v>
      </c>
    </row>
    <row r="5518" spans="1:2" x14ac:dyDescent="0.35">
      <c r="A5518" s="3">
        <v>42599.75</v>
      </c>
      <c r="B5518">
        <v>0</v>
      </c>
    </row>
    <row r="5519" spans="1:2" x14ac:dyDescent="0.35">
      <c r="A5519" s="3">
        <v>42599.791666666664</v>
      </c>
      <c r="B5519">
        <v>0</v>
      </c>
    </row>
    <row r="5520" spans="1:2" x14ac:dyDescent="0.35">
      <c r="A5520" s="3">
        <v>42599.833333333336</v>
      </c>
      <c r="B5520">
        <v>0</v>
      </c>
    </row>
    <row r="5521" spans="1:2" x14ac:dyDescent="0.35">
      <c r="A5521" s="3">
        <v>42599.875</v>
      </c>
      <c r="B5521">
        <v>0</v>
      </c>
    </row>
    <row r="5522" spans="1:2" x14ac:dyDescent="0.35">
      <c r="A5522" s="3">
        <v>42599.916666666664</v>
      </c>
      <c r="B5522">
        <v>0</v>
      </c>
    </row>
    <row r="5523" spans="1:2" x14ac:dyDescent="0.35">
      <c r="A5523" s="3">
        <v>42599.958333333336</v>
      </c>
      <c r="B5523">
        <v>0</v>
      </c>
    </row>
    <row r="5524" spans="1:2" x14ac:dyDescent="0.35">
      <c r="A5524" s="3">
        <v>42600</v>
      </c>
      <c r="B5524">
        <v>0</v>
      </c>
    </row>
    <row r="5525" spans="1:2" x14ac:dyDescent="0.35">
      <c r="A5525" s="3">
        <v>42600.041666666664</v>
      </c>
      <c r="B5525">
        <v>0</v>
      </c>
    </row>
    <row r="5526" spans="1:2" x14ac:dyDescent="0.35">
      <c r="A5526" s="3">
        <v>42600.083333333336</v>
      </c>
      <c r="B5526">
        <v>0</v>
      </c>
    </row>
    <row r="5527" spans="1:2" x14ac:dyDescent="0.35">
      <c r="A5527" s="3">
        <v>42600.125</v>
      </c>
      <c r="B5527">
        <v>0</v>
      </c>
    </row>
    <row r="5528" spans="1:2" x14ac:dyDescent="0.35">
      <c r="A5528" s="3">
        <v>42600.166666666664</v>
      </c>
      <c r="B5528">
        <v>6.0000000000000001E-3</v>
      </c>
    </row>
    <row r="5529" spans="1:2" x14ac:dyDescent="0.35">
      <c r="A5529" s="3">
        <v>42600.208333333336</v>
      </c>
      <c r="B5529">
        <v>8.1000000000000003E-2</v>
      </c>
    </row>
    <row r="5530" spans="1:2" x14ac:dyDescent="0.35">
      <c r="A5530" s="3">
        <v>42600.25</v>
      </c>
      <c r="B5530">
        <v>0.20300000000000001</v>
      </c>
    </row>
    <row r="5531" spans="1:2" x14ac:dyDescent="0.35">
      <c r="A5531" s="3">
        <v>42600.291666666664</v>
      </c>
      <c r="B5531">
        <v>0.32500000000000001</v>
      </c>
    </row>
    <row r="5532" spans="1:2" x14ac:dyDescent="0.35">
      <c r="A5532" s="3">
        <v>42600.333333333336</v>
      </c>
      <c r="B5532">
        <v>0.41499999999999998</v>
      </c>
    </row>
    <row r="5533" spans="1:2" x14ac:dyDescent="0.35">
      <c r="A5533" s="3">
        <v>42600.375</v>
      </c>
      <c r="B5533">
        <v>0.47599999999999998</v>
      </c>
    </row>
    <row r="5534" spans="1:2" x14ac:dyDescent="0.35">
      <c r="A5534" s="3">
        <v>42600.416666666664</v>
      </c>
      <c r="B5534">
        <v>0.50900000000000001</v>
      </c>
    </row>
    <row r="5535" spans="1:2" x14ac:dyDescent="0.35">
      <c r="A5535" s="3">
        <v>42600.458333333336</v>
      </c>
      <c r="B5535">
        <v>0.50600000000000001</v>
      </c>
    </row>
    <row r="5536" spans="1:2" x14ac:dyDescent="0.35">
      <c r="A5536" s="3">
        <v>42600.5</v>
      </c>
      <c r="B5536">
        <v>0.46800000000000003</v>
      </c>
    </row>
    <row r="5537" spans="1:2" x14ac:dyDescent="0.35">
      <c r="A5537" s="3">
        <v>42600.541666666664</v>
      </c>
      <c r="B5537">
        <v>0.4</v>
      </c>
    </row>
    <row r="5538" spans="1:2" x14ac:dyDescent="0.35">
      <c r="A5538" s="3">
        <v>42600.583333333336</v>
      </c>
      <c r="B5538">
        <v>0.311</v>
      </c>
    </row>
    <row r="5539" spans="1:2" x14ac:dyDescent="0.35">
      <c r="A5539" s="3">
        <v>42600.625</v>
      </c>
      <c r="B5539">
        <v>0.20699999999999999</v>
      </c>
    </row>
    <row r="5540" spans="1:2" x14ac:dyDescent="0.35">
      <c r="A5540" s="3">
        <v>42600.666666666664</v>
      </c>
      <c r="B5540">
        <v>0.104</v>
      </c>
    </row>
    <row r="5541" spans="1:2" x14ac:dyDescent="0.35">
      <c r="A5541" s="3">
        <v>42600.708333333336</v>
      </c>
      <c r="B5541">
        <v>2.3E-2</v>
      </c>
    </row>
    <row r="5542" spans="1:2" x14ac:dyDescent="0.35">
      <c r="A5542" s="3">
        <v>42600.75</v>
      </c>
      <c r="B5542">
        <v>0</v>
      </c>
    </row>
    <row r="5543" spans="1:2" x14ac:dyDescent="0.35">
      <c r="A5543" s="3">
        <v>42600.791666666664</v>
      </c>
      <c r="B5543">
        <v>0</v>
      </c>
    </row>
    <row r="5544" spans="1:2" x14ac:dyDescent="0.35">
      <c r="A5544" s="3">
        <v>42600.833333333336</v>
      </c>
      <c r="B5544">
        <v>0</v>
      </c>
    </row>
    <row r="5545" spans="1:2" x14ac:dyDescent="0.35">
      <c r="A5545" s="3">
        <v>42600.875</v>
      </c>
      <c r="B5545">
        <v>0</v>
      </c>
    </row>
    <row r="5546" spans="1:2" x14ac:dyDescent="0.35">
      <c r="A5546" s="3">
        <v>42600.916666666664</v>
      </c>
      <c r="B5546">
        <v>0</v>
      </c>
    </row>
    <row r="5547" spans="1:2" x14ac:dyDescent="0.35">
      <c r="A5547" s="3">
        <v>42600.958333333336</v>
      </c>
      <c r="B5547">
        <v>0</v>
      </c>
    </row>
    <row r="5548" spans="1:2" x14ac:dyDescent="0.35">
      <c r="A5548" s="3">
        <v>42601</v>
      </c>
      <c r="B5548">
        <v>0</v>
      </c>
    </row>
    <row r="5549" spans="1:2" x14ac:dyDescent="0.35">
      <c r="A5549" s="3">
        <v>42601.041666666664</v>
      </c>
      <c r="B5549">
        <v>0</v>
      </c>
    </row>
    <row r="5550" spans="1:2" x14ac:dyDescent="0.35">
      <c r="A5550" s="3">
        <v>42601.083333333336</v>
      </c>
      <c r="B5550">
        <v>0</v>
      </c>
    </row>
    <row r="5551" spans="1:2" x14ac:dyDescent="0.35">
      <c r="A5551" s="3">
        <v>42601.125</v>
      </c>
      <c r="B5551">
        <v>0</v>
      </c>
    </row>
    <row r="5552" spans="1:2" x14ac:dyDescent="0.35">
      <c r="A5552" s="3">
        <v>42601.166666666664</v>
      </c>
      <c r="B5552">
        <v>5.0000000000000001E-3</v>
      </c>
    </row>
    <row r="5553" spans="1:2" x14ac:dyDescent="0.35">
      <c r="A5553" s="3">
        <v>42601.208333333336</v>
      </c>
      <c r="B5553">
        <v>7.3999999999999996E-2</v>
      </c>
    </row>
    <row r="5554" spans="1:2" x14ac:dyDescent="0.35">
      <c r="A5554" s="3">
        <v>42601.25</v>
      </c>
      <c r="B5554">
        <v>0.19500000000000001</v>
      </c>
    </row>
    <row r="5555" spans="1:2" x14ac:dyDescent="0.35">
      <c r="A5555" s="3">
        <v>42601.291666666664</v>
      </c>
      <c r="B5555">
        <v>0.33300000000000002</v>
      </c>
    </row>
    <row r="5556" spans="1:2" x14ac:dyDescent="0.35">
      <c r="A5556" s="3">
        <v>42601.333333333336</v>
      </c>
      <c r="B5556">
        <v>0.45200000000000001</v>
      </c>
    </row>
    <row r="5557" spans="1:2" x14ac:dyDescent="0.35">
      <c r="A5557" s="3">
        <v>42601.375</v>
      </c>
      <c r="B5557">
        <v>0.53300000000000003</v>
      </c>
    </row>
    <row r="5558" spans="1:2" x14ac:dyDescent="0.35">
      <c r="A5558" s="3">
        <v>42601.416666666664</v>
      </c>
      <c r="B5558">
        <v>0.58399999999999996</v>
      </c>
    </row>
    <row r="5559" spans="1:2" x14ac:dyDescent="0.35">
      <c r="A5559" s="3">
        <v>42601.458333333336</v>
      </c>
      <c r="B5559">
        <v>0.59299999999999997</v>
      </c>
    </row>
    <row r="5560" spans="1:2" x14ac:dyDescent="0.35">
      <c r="A5560" s="3">
        <v>42601.5</v>
      </c>
      <c r="B5560">
        <v>0.55500000000000005</v>
      </c>
    </row>
    <row r="5561" spans="1:2" x14ac:dyDescent="0.35">
      <c r="A5561" s="3">
        <v>42601.541666666664</v>
      </c>
      <c r="B5561">
        <v>0.48</v>
      </c>
    </row>
    <row r="5562" spans="1:2" x14ac:dyDescent="0.35">
      <c r="A5562" s="3">
        <v>42601.583333333336</v>
      </c>
      <c r="B5562">
        <v>0.373</v>
      </c>
    </row>
    <row r="5563" spans="1:2" x14ac:dyDescent="0.35">
      <c r="A5563" s="3">
        <v>42601.625</v>
      </c>
      <c r="B5563">
        <v>0.252</v>
      </c>
    </row>
    <row r="5564" spans="1:2" x14ac:dyDescent="0.35">
      <c r="A5564" s="3">
        <v>42601.666666666664</v>
      </c>
      <c r="B5564">
        <v>0.121</v>
      </c>
    </row>
    <row r="5565" spans="1:2" x14ac:dyDescent="0.35">
      <c r="A5565" s="3">
        <v>42601.708333333336</v>
      </c>
      <c r="B5565">
        <v>2.1999999999999999E-2</v>
      </c>
    </row>
    <row r="5566" spans="1:2" x14ac:dyDescent="0.35">
      <c r="A5566" s="3">
        <v>42601.75</v>
      </c>
      <c r="B5566">
        <v>0</v>
      </c>
    </row>
    <row r="5567" spans="1:2" x14ac:dyDescent="0.35">
      <c r="A5567" s="3">
        <v>42601.791666666664</v>
      </c>
      <c r="B5567">
        <v>0</v>
      </c>
    </row>
    <row r="5568" spans="1:2" x14ac:dyDescent="0.35">
      <c r="A5568" s="3">
        <v>42601.833333333336</v>
      </c>
      <c r="B5568">
        <v>0</v>
      </c>
    </row>
    <row r="5569" spans="1:2" x14ac:dyDescent="0.35">
      <c r="A5569" s="3">
        <v>42601.875</v>
      </c>
      <c r="B5569">
        <v>0</v>
      </c>
    </row>
    <row r="5570" spans="1:2" x14ac:dyDescent="0.35">
      <c r="A5570" s="3">
        <v>42601.916666666664</v>
      </c>
      <c r="B5570">
        <v>0</v>
      </c>
    </row>
    <row r="5571" spans="1:2" x14ac:dyDescent="0.35">
      <c r="A5571" s="3">
        <v>42601.958333333336</v>
      </c>
      <c r="B5571">
        <v>0</v>
      </c>
    </row>
    <row r="5572" spans="1:2" x14ac:dyDescent="0.35">
      <c r="A5572" s="3">
        <v>42602</v>
      </c>
      <c r="B5572">
        <v>0</v>
      </c>
    </row>
    <row r="5573" spans="1:2" x14ac:dyDescent="0.35">
      <c r="A5573" s="3">
        <v>42602.041666666664</v>
      </c>
      <c r="B5573">
        <v>0</v>
      </c>
    </row>
    <row r="5574" spans="1:2" x14ac:dyDescent="0.35">
      <c r="A5574" s="3">
        <v>42602.083333333336</v>
      </c>
      <c r="B5574">
        <v>0</v>
      </c>
    </row>
    <row r="5575" spans="1:2" x14ac:dyDescent="0.35">
      <c r="A5575" s="3">
        <v>42602.125</v>
      </c>
      <c r="B5575">
        <v>0</v>
      </c>
    </row>
    <row r="5576" spans="1:2" x14ac:dyDescent="0.35">
      <c r="A5576" s="3">
        <v>42602.166666666664</v>
      </c>
      <c r="B5576">
        <v>5.0000000000000001E-3</v>
      </c>
    </row>
    <row r="5577" spans="1:2" x14ac:dyDescent="0.35">
      <c r="A5577" s="3">
        <v>42602.208333333336</v>
      </c>
      <c r="B5577">
        <v>8.7999999999999995E-2</v>
      </c>
    </row>
    <row r="5578" spans="1:2" x14ac:dyDescent="0.35">
      <c r="A5578" s="3">
        <v>42602.25</v>
      </c>
      <c r="B5578">
        <v>0.22500000000000001</v>
      </c>
    </row>
    <row r="5579" spans="1:2" x14ac:dyDescent="0.35">
      <c r="A5579" s="3">
        <v>42602.291666666664</v>
      </c>
      <c r="B5579">
        <v>0.36099999999999999</v>
      </c>
    </row>
    <row r="5580" spans="1:2" x14ac:dyDescent="0.35">
      <c r="A5580" s="3">
        <v>42602.333333333336</v>
      </c>
      <c r="B5580">
        <v>0.46</v>
      </c>
    </row>
    <row r="5581" spans="1:2" x14ac:dyDescent="0.35">
      <c r="A5581" s="3">
        <v>42602.375</v>
      </c>
      <c r="B5581">
        <v>0.52400000000000002</v>
      </c>
    </row>
    <row r="5582" spans="1:2" x14ac:dyDescent="0.35">
      <c r="A5582" s="3">
        <v>42602.416666666664</v>
      </c>
      <c r="B5582">
        <v>0.55000000000000004</v>
      </c>
    </row>
    <row r="5583" spans="1:2" x14ac:dyDescent="0.35">
      <c r="A5583" s="3">
        <v>42602.458333333336</v>
      </c>
      <c r="B5583">
        <v>0.54</v>
      </c>
    </row>
    <row r="5584" spans="1:2" x14ac:dyDescent="0.35">
      <c r="A5584" s="3">
        <v>42602.5</v>
      </c>
      <c r="B5584">
        <v>0.502</v>
      </c>
    </row>
    <row r="5585" spans="1:2" x14ac:dyDescent="0.35">
      <c r="A5585" s="3">
        <v>42602.541666666664</v>
      </c>
      <c r="B5585">
        <v>0.42899999999999999</v>
      </c>
    </row>
    <row r="5586" spans="1:2" x14ac:dyDescent="0.35">
      <c r="A5586" s="3">
        <v>42602.583333333336</v>
      </c>
      <c r="B5586">
        <v>0.32900000000000001</v>
      </c>
    </row>
    <row r="5587" spans="1:2" x14ac:dyDescent="0.35">
      <c r="A5587" s="3">
        <v>42602.625</v>
      </c>
      <c r="B5587">
        <v>0.223</v>
      </c>
    </row>
    <row r="5588" spans="1:2" x14ac:dyDescent="0.35">
      <c r="A5588" s="3">
        <v>42602.666666666664</v>
      </c>
      <c r="B5588">
        <v>0.109</v>
      </c>
    </row>
    <row r="5589" spans="1:2" x14ac:dyDescent="0.35">
      <c r="A5589" s="3">
        <v>42602.708333333336</v>
      </c>
      <c r="B5589">
        <v>1.9E-2</v>
      </c>
    </row>
    <row r="5590" spans="1:2" x14ac:dyDescent="0.35">
      <c r="A5590" s="3">
        <v>42602.75</v>
      </c>
      <c r="B5590">
        <v>0</v>
      </c>
    </row>
    <row r="5591" spans="1:2" x14ac:dyDescent="0.35">
      <c r="A5591" s="3">
        <v>42602.791666666664</v>
      </c>
      <c r="B5591">
        <v>0</v>
      </c>
    </row>
    <row r="5592" spans="1:2" x14ac:dyDescent="0.35">
      <c r="A5592" s="3">
        <v>42602.833333333336</v>
      </c>
      <c r="B5592">
        <v>0</v>
      </c>
    </row>
    <row r="5593" spans="1:2" x14ac:dyDescent="0.35">
      <c r="A5593" s="3">
        <v>42602.875</v>
      </c>
      <c r="B5593">
        <v>0</v>
      </c>
    </row>
    <row r="5594" spans="1:2" x14ac:dyDescent="0.35">
      <c r="A5594" s="3">
        <v>42602.916666666664</v>
      </c>
      <c r="B5594">
        <v>0</v>
      </c>
    </row>
    <row r="5595" spans="1:2" x14ac:dyDescent="0.35">
      <c r="A5595" s="3">
        <v>42602.958333333336</v>
      </c>
      <c r="B5595">
        <v>0</v>
      </c>
    </row>
    <row r="5596" spans="1:2" x14ac:dyDescent="0.35">
      <c r="A5596" s="3">
        <v>42603</v>
      </c>
      <c r="B5596">
        <v>0</v>
      </c>
    </row>
    <row r="5597" spans="1:2" x14ac:dyDescent="0.35">
      <c r="A5597" s="3">
        <v>42603.041666666664</v>
      </c>
      <c r="B5597">
        <v>0</v>
      </c>
    </row>
    <row r="5598" spans="1:2" x14ac:dyDescent="0.35">
      <c r="A5598" s="3">
        <v>42603.083333333336</v>
      </c>
      <c r="B5598">
        <v>0</v>
      </c>
    </row>
    <row r="5599" spans="1:2" x14ac:dyDescent="0.35">
      <c r="A5599" s="3">
        <v>42603.125</v>
      </c>
      <c r="B5599">
        <v>0</v>
      </c>
    </row>
    <row r="5600" spans="1:2" x14ac:dyDescent="0.35">
      <c r="A5600" s="3">
        <v>42603.166666666664</v>
      </c>
      <c r="B5600">
        <v>5.0000000000000001E-3</v>
      </c>
    </row>
    <row r="5601" spans="1:2" x14ac:dyDescent="0.35">
      <c r="A5601" s="3">
        <v>42603.208333333336</v>
      </c>
      <c r="B5601">
        <v>8.6999999999999994E-2</v>
      </c>
    </row>
    <row r="5602" spans="1:2" x14ac:dyDescent="0.35">
      <c r="A5602" s="3">
        <v>42603.25</v>
      </c>
      <c r="B5602">
        <v>0.224</v>
      </c>
    </row>
    <row r="5603" spans="1:2" x14ac:dyDescent="0.35">
      <c r="A5603" s="3">
        <v>42603.291666666664</v>
      </c>
      <c r="B5603">
        <v>0.371</v>
      </c>
    </row>
    <row r="5604" spans="1:2" x14ac:dyDescent="0.35">
      <c r="A5604" s="3">
        <v>42603.333333333336</v>
      </c>
      <c r="B5604">
        <v>0.49099999999999999</v>
      </c>
    </row>
    <row r="5605" spans="1:2" x14ac:dyDescent="0.35">
      <c r="A5605" s="3">
        <v>42603.375</v>
      </c>
      <c r="B5605">
        <v>0.57699999999999996</v>
      </c>
    </row>
    <row r="5606" spans="1:2" x14ac:dyDescent="0.35">
      <c r="A5606" s="3">
        <v>42603.416666666664</v>
      </c>
      <c r="B5606">
        <v>0.61899999999999999</v>
      </c>
    </row>
    <row r="5607" spans="1:2" x14ac:dyDescent="0.35">
      <c r="A5607" s="3">
        <v>42603.458333333336</v>
      </c>
      <c r="B5607">
        <v>0.621</v>
      </c>
    </row>
    <row r="5608" spans="1:2" x14ac:dyDescent="0.35">
      <c r="A5608" s="3">
        <v>42603.5</v>
      </c>
      <c r="B5608">
        <v>0.57999999999999996</v>
      </c>
    </row>
    <row r="5609" spans="1:2" x14ac:dyDescent="0.35">
      <c r="A5609" s="3">
        <v>42603.541666666664</v>
      </c>
      <c r="B5609">
        <v>0.499</v>
      </c>
    </row>
    <row r="5610" spans="1:2" x14ac:dyDescent="0.35">
      <c r="A5610" s="3">
        <v>42603.583333333336</v>
      </c>
      <c r="B5610">
        <v>0.39200000000000002</v>
      </c>
    </row>
    <row r="5611" spans="1:2" x14ac:dyDescent="0.35">
      <c r="A5611" s="3">
        <v>42603.625</v>
      </c>
      <c r="B5611">
        <v>0.26400000000000001</v>
      </c>
    </row>
    <row r="5612" spans="1:2" x14ac:dyDescent="0.35">
      <c r="A5612" s="3">
        <v>42603.666666666664</v>
      </c>
      <c r="B5612">
        <v>0.13500000000000001</v>
      </c>
    </row>
    <row r="5613" spans="1:2" x14ac:dyDescent="0.35">
      <c r="A5613" s="3">
        <v>42603.708333333336</v>
      </c>
      <c r="B5613">
        <v>2.9000000000000001E-2</v>
      </c>
    </row>
    <row r="5614" spans="1:2" x14ac:dyDescent="0.35">
      <c r="A5614" s="3">
        <v>42603.75</v>
      </c>
      <c r="B5614">
        <v>0</v>
      </c>
    </row>
    <row r="5615" spans="1:2" x14ac:dyDescent="0.35">
      <c r="A5615" s="3">
        <v>42603.791666666664</v>
      </c>
      <c r="B5615">
        <v>0</v>
      </c>
    </row>
    <row r="5616" spans="1:2" x14ac:dyDescent="0.35">
      <c r="A5616" s="3">
        <v>42603.833333333336</v>
      </c>
      <c r="B5616">
        <v>0</v>
      </c>
    </row>
    <row r="5617" spans="1:2" x14ac:dyDescent="0.35">
      <c r="A5617" s="3">
        <v>42603.875</v>
      </c>
      <c r="B5617">
        <v>0</v>
      </c>
    </row>
    <row r="5618" spans="1:2" x14ac:dyDescent="0.35">
      <c r="A5618" s="3">
        <v>42603.916666666664</v>
      </c>
      <c r="B5618">
        <v>0</v>
      </c>
    </row>
    <row r="5619" spans="1:2" x14ac:dyDescent="0.35">
      <c r="A5619" s="3">
        <v>42603.958333333336</v>
      </c>
      <c r="B5619">
        <v>0</v>
      </c>
    </row>
    <row r="5620" spans="1:2" x14ac:dyDescent="0.35">
      <c r="A5620" s="3">
        <v>42604</v>
      </c>
      <c r="B5620">
        <v>0</v>
      </c>
    </row>
    <row r="5621" spans="1:2" x14ac:dyDescent="0.35">
      <c r="A5621" s="3">
        <v>42604.041666666664</v>
      </c>
      <c r="B5621">
        <v>0</v>
      </c>
    </row>
    <row r="5622" spans="1:2" x14ac:dyDescent="0.35">
      <c r="A5622" s="3">
        <v>42604.083333333336</v>
      </c>
      <c r="B5622">
        <v>0</v>
      </c>
    </row>
    <row r="5623" spans="1:2" x14ac:dyDescent="0.35">
      <c r="A5623" s="3">
        <v>42604.125</v>
      </c>
      <c r="B5623">
        <v>0</v>
      </c>
    </row>
    <row r="5624" spans="1:2" x14ac:dyDescent="0.35">
      <c r="A5624" s="3">
        <v>42604.166666666664</v>
      </c>
      <c r="B5624">
        <v>6.0000000000000001E-3</v>
      </c>
    </row>
    <row r="5625" spans="1:2" x14ac:dyDescent="0.35">
      <c r="A5625" s="3">
        <v>42604.208333333336</v>
      </c>
      <c r="B5625">
        <v>9.8000000000000004E-2</v>
      </c>
    </row>
    <row r="5626" spans="1:2" x14ac:dyDescent="0.35">
      <c r="A5626" s="3">
        <v>42604.25</v>
      </c>
      <c r="B5626">
        <v>0.247</v>
      </c>
    </row>
    <row r="5627" spans="1:2" x14ac:dyDescent="0.35">
      <c r="A5627" s="3">
        <v>42604.291666666664</v>
      </c>
      <c r="B5627">
        <v>0.40200000000000002</v>
      </c>
    </row>
    <row r="5628" spans="1:2" x14ac:dyDescent="0.35">
      <c r="A5628" s="3">
        <v>42604.333333333336</v>
      </c>
      <c r="B5628">
        <v>0.52900000000000003</v>
      </c>
    </row>
    <row r="5629" spans="1:2" x14ac:dyDescent="0.35">
      <c r="A5629" s="3">
        <v>42604.375</v>
      </c>
      <c r="B5629">
        <v>0.61399999999999999</v>
      </c>
    </row>
    <row r="5630" spans="1:2" x14ac:dyDescent="0.35">
      <c r="A5630" s="3">
        <v>42604.416666666664</v>
      </c>
      <c r="B5630">
        <v>0.66200000000000003</v>
      </c>
    </row>
    <row r="5631" spans="1:2" x14ac:dyDescent="0.35">
      <c r="A5631" s="3">
        <v>42604.458333333336</v>
      </c>
      <c r="B5631">
        <v>0.66500000000000004</v>
      </c>
    </row>
    <row r="5632" spans="1:2" x14ac:dyDescent="0.35">
      <c r="A5632" s="3">
        <v>42604.5</v>
      </c>
      <c r="B5632">
        <v>0.628</v>
      </c>
    </row>
    <row r="5633" spans="1:2" x14ac:dyDescent="0.35">
      <c r="A5633" s="3">
        <v>42604.541666666664</v>
      </c>
      <c r="B5633">
        <v>0.55600000000000005</v>
      </c>
    </row>
    <row r="5634" spans="1:2" x14ac:dyDescent="0.35">
      <c r="A5634" s="3">
        <v>42604.583333333336</v>
      </c>
      <c r="B5634">
        <v>0.45200000000000001</v>
      </c>
    </row>
    <row r="5635" spans="1:2" x14ac:dyDescent="0.35">
      <c r="A5635" s="3">
        <v>42604.625</v>
      </c>
      <c r="B5635">
        <v>0.317</v>
      </c>
    </row>
    <row r="5636" spans="1:2" x14ac:dyDescent="0.35">
      <c r="A5636" s="3">
        <v>42604.666666666664</v>
      </c>
      <c r="B5636">
        <v>0.16400000000000001</v>
      </c>
    </row>
    <row r="5637" spans="1:2" x14ac:dyDescent="0.35">
      <c r="A5637" s="3">
        <v>42604.708333333336</v>
      </c>
      <c r="B5637">
        <v>3.6999999999999998E-2</v>
      </c>
    </row>
    <row r="5638" spans="1:2" x14ac:dyDescent="0.35">
      <c r="A5638" s="3">
        <v>42604.75</v>
      </c>
      <c r="B5638">
        <v>0</v>
      </c>
    </row>
    <row r="5639" spans="1:2" x14ac:dyDescent="0.35">
      <c r="A5639" s="3">
        <v>42604.791666666664</v>
      </c>
      <c r="B5639">
        <v>0</v>
      </c>
    </row>
    <row r="5640" spans="1:2" x14ac:dyDescent="0.35">
      <c r="A5640" s="3">
        <v>42604.833333333336</v>
      </c>
      <c r="B5640">
        <v>0</v>
      </c>
    </row>
    <row r="5641" spans="1:2" x14ac:dyDescent="0.35">
      <c r="A5641" s="3">
        <v>42604.875</v>
      </c>
      <c r="B5641">
        <v>0</v>
      </c>
    </row>
    <row r="5642" spans="1:2" x14ac:dyDescent="0.35">
      <c r="A5642" s="3">
        <v>42604.916666666664</v>
      </c>
      <c r="B5642">
        <v>0</v>
      </c>
    </row>
    <row r="5643" spans="1:2" x14ac:dyDescent="0.35">
      <c r="A5643" s="3">
        <v>42604.958333333336</v>
      </c>
      <c r="B5643">
        <v>0</v>
      </c>
    </row>
    <row r="5644" spans="1:2" x14ac:dyDescent="0.35">
      <c r="A5644" s="3">
        <v>42605</v>
      </c>
      <c r="B5644">
        <v>0</v>
      </c>
    </row>
    <row r="5645" spans="1:2" x14ac:dyDescent="0.35">
      <c r="A5645" s="3">
        <v>42605.041666666664</v>
      </c>
      <c r="B5645">
        <v>0</v>
      </c>
    </row>
    <row r="5646" spans="1:2" x14ac:dyDescent="0.35">
      <c r="A5646" s="3">
        <v>42605.083333333336</v>
      </c>
      <c r="B5646">
        <v>0</v>
      </c>
    </row>
    <row r="5647" spans="1:2" x14ac:dyDescent="0.35">
      <c r="A5647" s="3">
        <v>42605.125</v>
      </c>
      <c r="B5647">
        <v>0</v>
      </c>
    </row>
    <row r="5648" spans="1:2" x14ac:dyDescent="0.35">
      <c r="A5648" s="3">
        <v>42605.166666666664</v>
      </c>
      <c r="B5648">
        <v>5.0000000000000001E-3</v>
      </c>
    </row>
    <row r="5649" spans="1:2" x14ac:dyDescent="0.35">
      <c r="A5649" s="3">
        <v>42605.208333333336</v>
      </c>
      <c r="B5649">
        <v>9.7000000000000003E-2</v>
      </c>
    </row>
    <row r="5650" spans="1:2" x14ac:dyDescent="0.35">
      <c r="A5650" s="3">
        <v>42605.25</v>
      </c>
      <c r="B5650">
        <v>0.245</v>
      </c>
    </row>
    <row r="5651" spans="1:2" x14ac:dyDescent="0.35">
      <c r="A5651" s="3">
        <v>42605.291666666664</v>
      </c>
      <c r="B5651">
        <v>0.39800000000000002</v>
      </c>
    </row>
    <row r="5652" spans="1:2" x14ac:dyDescent="0.35">
      <c r="A5652" s="3">
        <v>42605.333333333336</v>
      </c>
      <c r="B5652">
        <v>0.51700000000000002</v>
      </c>
    </row>
    <row r="5653" spans="1:2" x14ac:dyDescent="0.35">
      <c r="A5653" s="3">
        <v>42605.375</v>
      </c>
      <c r="B5653">
        <v>0.59599999999999997</v>
      </c>
    </row>
    <row r="5654" spans="1:2" x14ac:dyDescent="0.35">
      <c r="A5654" s="3">
        <v>42605.416666666664</v>
      </c>
      <c r="B5654">
        <v>0.63800000000000001</v>
      </c>
    </row>
    <row r="5655" spans="1:2" x14ac:dyDescent="0.35">
      <c r="A5655" s="3">
        <v>42605.458333333336</v>
      </c>
      <c r="B5655">
        <v>0.64</v>
      </c>
    </row>
    <row r="5656" spans="1:2" x14ac:dyDescent="0.35">
      <c r="A5656" s="3">
        <v>42605.5</v>
      </c>
      <c r="B5656">
        <v>0.61199999999999999</v>
      </c>
    </row>
    <row r="5657" spans="1:2" x14ac:dyDescent="0.35">
      <c r="A5657" s="3">
        <v>42605.541666666664</v>
      </c>
      <c r="B5657">
        <v>0.54800000000000004</v>
      </c>
    </row>
    <row r="5658" spans="1:2" x14ac:dyDescent="0.35">
      <c r="A5658" s="3">
        <v>42605.583333333336</v>
      </c>
      <c r="B5658">
        <v>0.44700000000000001</v>
      </c>
    </row>
    <row r="5659" spans="1:2" x14ac:dyDescent="0.35">
      <c r="A5659" s="3">
        <v>42605.625</v>
      </c>
      <c r="B5659">
        <v>0.313</v>
      </c>
    </row>
    <row r="5660" spans="1:2" x14ac:dyDescent="0.35">
      <c r="A5660" s="3">
        <v>42605.666666666664</v>
      </c>
      <c r="B5660">
        <v>0.161</v>
      </c>
    </row>
    <row r="5661" spans="1:2" x14ac:dyDescent="0.35">
      <c r="A5661" s="3">
        <v>42605.708333333336</v>
      </c>
      <c r="B5661">
        <v>3.5000000000000003E-2</v>
      </c>
    </row>
    <row r="5662" spans="1:2" x14ac:dyDescent="0.35">
      <c r="A5662" s="3">
        <v>42605.75</v>
      </c>
      <c r="B5662">
        <v>0</v>
      </c>
    </row>
    <row r="5663" spans="1:2" x14ac:dyDescent="0.35">
      <c r="A5663" s="3">
        <v>42605.791666666664</v>
      </c>
      <c r="B5663">
        <v>0</v>
      </c>
    </row>
    <row r="5664" spans="1:2" x14ac:dyDescent="0.35">
      <c r="A5664" s="3">
        <v>42605.833333333336</v>
      </c>
      <c r="B5664">
        <v>0</v>
      </c>
    </row>
    <row r="5665" spans="1:2" x14ac:dyDescent="0.35">
      <c r="A5665" s="3">
        <v>42605.875</v>
      </c>
      <c r="B5665">
        <v>0</v>
      </c>
    </row>
    <row r="5666" spans="1:2" x14ac:dyDescent="0.35">
      <c r="A5666" s="3">
        <v>42605.916666666664</v>
      </c>
      <c r="B5666">
        <v>0</v>
      </c>
    </row>
    <row r="5667" spans="1:2" x14ac:dyDescent="0.35">
      <c r="A5667" s="3">
        <v>42605.958333333336</v>
      </c>
      <c r="B5667">
        <v>0</v>
      </c>
    </row>
    <row r="5668" spans="1:2" x14ac:dyDescent="0.35">
      <c r="A5668" s="3">
        <v>42606</v>
      </c>
      <c r="B5668">
        <v>0</v>
      </c>
    </row>
    <row r="5669" spans="1:2" x14ac:dyDescent="0.35">
      <c r="A5669" s="3">
        <v>42606.041666666664</v>
      </c>
      <c r="B5669">
        <v>0</v>
      </c>
    </row>
    <row r="5670" spans="1:2" x14ac:dyDescent="0.35">
      <c r="A5670" s="3">
        <v>42606.083333333336</v>
      </c>
      <c r="B5670">
        <v>0</v>
      </c>
    </row>
    <row r="5671" spans="1:2" x14ac:dyDescent="0.35">
      <c r="A5671" s="3">
        <v>42606.125</v>
      </c>
      <c r="B5671">
        <v>0</v>
      </c>
    </row>
    <row r="5672" spans="1:2" x14ac:dyDescent="0.35">
      <c r="A5672" s="3">
        <v>42606.166666666664</v>
      </c>
      <c r="B5672">
        <v>4.0000000000000001E-3</v>
      </c>
    </row>
    <row r="5673" spans="1:2" x14ac:dyDescent="0.35">
      <c r="A5673" s="3">
        <v>42606.208333333336</v>
      </c>
      <c r="B5673">
        <v>9.4E-2</v>
      </c>
    </row>
    <row r="5674" spans="1:2" x14ac:dyDescent="0.35">
      <c r="A5674" s="3">
        <v>42606.25</v>
      </c>
      <c r="B5674">
        <v>0.23699999999999999</v>
      </c>
    </row>
    <row r="5675" spans="1:2" x14ac:dyDescent="0.35">
      <c r="A5675" s="3">
        <v>42606.291666666664</v>
      </c>
      <c r="B5675">
        <v>0.38900000000000001</v>
      </c>
    </row>
    <row r="5676" spans="1:2" x14ac:dyDescent="0.35">
      <c r="A5676" s="3">
        <v>42606.333333333336</v>
      </c>
      <c r="B5676">
        <v>0.51200000000000001</v>
      </c>
    </row>
    <row r="5677" spans="1:2" x14ac:dyDescent="0.35">
      <c r="A5677" s="3">
        <v>42606.375</v>
      </c>
      <c r="B5677">
        <v>0.59699999999999998</v>
      </c>
    </row>
    <row r="5678" spans="1:2" x14ac:dyDescent="0.35">
      <c r="A5678" s="3">
        <v>42606.416666666664</v>
      </c>
      <c r="B5678">
        <v>0.63800000000000001</v>
      </c>
    </row>
    <row r="5679" spans="1:2" x14ac:dyDescent="0.35">
      <c r="A5679" s="3">
        <v>42606.458333333336</v>
      </c>
      <c r="B5679">
        <v>0.64200000000000002</v>
      </c>
    </row>
    <row r="5680" spans="1:2" x14ac:dyDescent="0.35">
      <c r="A5680" s="3">
        <v>42606.5</v>
      </c>
      <c r="B5680">
        <v>0.61199999999999999</v>
      </c>
    </row>
    <row r="5681" spans="1:2" x14ac:dyDescent="0.35">
      <c r="A5681" s="3">
        <v>42606.541666666664</v>
      </c>
      <c r="B5681">
        <v>0.54300000000000004</v>
      </c>
    </row>
    <row r="5682" spans="1:2" x14ac:dyDescent="0.35">
      <c r="A5682" s="3">
        <v>42606.583333333336</v>
      </c>
      <c r="B5682">
        <v>0.44</v>
      </c>
    </row>
    <row r="5683" spans="1:2" x14ac:dyDescent="0.35">
      <c r="A5683" s="3">
        <v>42606.625</v>
      </c>
      <c r="B5683">
        <v>0.30299999999999999</v>
      </c>
    </row>
    <row r="5684" spans="1:2" x14ac:dyDescent="0.35">
      <c r="A5684" s="3">
        <v>42606.666666666664</v>
      </c>
      <c r="B5684">
        <v>0.153</v>
      </c>
    </row>
    <row r="5685" spans="1:2" x14ac:dyDescent="0.35">
      <c r="A5685" s="3">
        <v>42606.708333333336</v>
      </c>
      <c r="B5685">
        <v>3.2000000000000001E-2</v>
      </c>
    </row>
    <row r="5686" spans="1:2" x14ac:dyDescent="0.35">
      <c r="A5686" s="3">
        <v>42606.75</v>
      </c>
      <c r="B5686">
        <v>0</v>
      </c>
    </row>
    <row r="5687" spans="1:2" x14ac:dyDescent="0.35">
      <c r="A5687" s="3">
        <v>42606.791666666664</v>
      </c>
      <c r="B5687">
        <v>0</v>
      </c>
    </row>
    <row r="5688" spans="1:2" x14ac:dyDescent="0.35">
      <c r="A5688" s="3">
        <v>42606.833333333336</v>
      </c>
      <c r="B5688">
        <v>0</v>
      </c>
    </row>
    <row r="5689" spans="1:2" x14ac:dyDescent="0.35">
      <c r="A5689" s="3">
        <v>42606.875</v>
      </c>
      <c r="B5689">
        <v>0</v>
      </c>
    </row>
    <row r="5690" spans="1:2" x14ac:dyDescent="0.35">
      <c r="A5690" s="3">
        <v>42606.916666666664</v>
      </c>
      <c r="B5690">
        <v>0</v>
      </c>
    </row>
    <row r="5691" spans="1:2" x14ac:dyDescent="0.35">
      <c r="A5691" s="3">
        <v>42606.958333333336</v>
      </c>
      <c r="B5691">
        <v>0</v>
      </c>
    </row>
    <row r="5692" spans="1:2" x14ac:dyDescent="0.35">
      <c r="A5692" s="3">
        <v>42607</v>
      </c>
      <c r="B5692">
        <v>0</v>
      </c>
    </row>
    <row r="5693" spans="1:2" x14ac:dyDescent="0.35">
      <c r="A5693" s="3">
        <v>42607.041666666664</v>
      </c>
      <c r="B5693">
        <v>0</v>
      </c>
    </row>
    <row r="5694" spans="1:2" x14ac:dyDescent="0.35">
      <c r="A5694" s="3">
        <v>42607.083333333336</v>
      </c>
      <c r="B5694">
        <v>0</v>
      </c>
    </row>
    <row r="5695" spans="1:2" x14ac:dyDescent="0.35">
      <c r="A5695" s="3">
        <v>42607.125</v>
      </c>
      <c r="B5695">
        <v>0</v>
      </c>
    </row>
    <row r="5696" spans="1:2" x14ac:dyDescent="0.35">
      <c r="A5696" s="3">
        <v>42607.166666666664</v>
      </c>
      <c r="B5696">
        <v>4.0000000000000001E-3</v>
      </c>
    </row>
    <row r="5697" spans="1:2" x14ac:dyDescent="0.35">
      <c r="A5697" s="3">
        <v>42607.208333333336</v>
      </c>
      <c r="B5697">
        <v>9.1999999999999998E-2</v>
      </c>
    </row>
    <row r="5698" spans="1:2" x14ac:dyDescent="0.35">
      <c r="A5698" s="3">
        <v>42607.25</v>
      </c>
      <c r="B5698">
        <v>0.23899999999999999</v>
      </c>
    </row>
    <row r="5699" spans="1:2" x14ac:dyDescent="0.35">
      <c r="A5699" s="3">
        <v>42607.291666666664</v>
      </c>
      <c r="B5699">
        <v>0.39500000000000002</v>
      </c>
    </row>
    <row r="5700" spans="1:2" x14ac:dyDescent="0.35">
      <c r="A5700" s="3">
        <v>42607.333333333336</v>
      </c>
      <c r="B5700">
        <v>0.51900000000000002</v>
      </c>
    </row>
    <row r="5701" spans="1:2" x14ac:dyDescent="0.35">
      <c r="A5701" s="3">
        <v>42607.375</v>
      </c>
      <c r="B5701">
        <v>0.60499999999999998</v>
      </c>
    </row>
    <row r="5702" spans="1:2" x14ac:dyDescent="0.35">
      <c r="A5702" s="3">
        <v>42607.416666666664</v>
      </c>
      <c r="B5702">
        <v>0.65100000000000002</v>
      </c>
    </row>
    <row r="5703" spans="1:2" x14ac:dyDescent="0.35">
      <c r="A5703" s="3">
        <v>42607.458333333336</v>
      </c>
      <c r="B5703">
        <v>0.65600000000000003</v>
      </c>
    </row>
    <row r="5704" spans="1:2" x14ac:dyDescent="0.35">
      <c r="A5704" s="3">
        <v>42607.5</v>
      </c>
      <c r="B5704">
        <v>0.623</v>
      </c>
    </row>
    <row r="5705" spans="1:2" x14ac:dyDescent="0.35">
      <c r="A5705" s="3">
        <v>42607.541666666664</v>
      </c>
      <c r="B5705">
        <v>0.55200000000000005</v>
      </c>
    </row>
    <row r="5706" spans="1:2" x14ac:dyDescent="0.35">
      <c r="A5706" s="3">
        <v>42607.583333333336</v>
      </c>
      <c r="B5706">
        <v>0.44400000000000001</v>
      </c>
    </row>
    <row r="5707" spans="1:2" x14ac:dyDescent="0.35">
      <c r="A5707" s="3">
        <v>42607.625</v>
      </c>
      <c r="B5707">
        <v>0.30499999999999999</v>
      </c>
    </row>
    <row r="5708" spans="1:2" x14ac:dyDescent="0.35">
      <c r="A5708" s="3">
        <v>42607.666666666664</v>
      </c>
      <c r="B5708">
        <v>0.153</v>
      </c>
    </row>
    <row r="5709" spans="1:2" x14ac:dyDescent="0.35">
      <c r="A5709" s="3">
        <v>42607.708333333336</v>
      </c>
      <c r="B5709">
        <v>0.03</v>
      </c>
    </row>
    <row r="5710" spans="1:2" x14ac:dyDescent="0.35">
      <c r="A5710" s="3">
        <v>42607.75</v>
      </c>
      <c r="B5710">
        <v>0</v>
      </c>
    </row>
    <row r="5711" spans="1:2" x14ac:dyDescent="0.35">
      <c r="A5711" s="3">
        <v>42607.791666666664</v>
      </c>
      <c r="B5711">
        <v>0</v>
      </c>
    </row>
    <row r="5712" spans="1:2" x14ac:dyDescent="0.35">
      <c r="A5712" s="3">
        <v>42607.833333333336</v>
      </c>
      <c r="B5712">
        <v>0</v>
      </c>
    </row>
    <row r="5713" spans="1:2" x14ac:dyDescent="0.35">
      <c r="A5713" s="3">
        <v>42607.875</v>
      </c>
      <c r="B5713">
        <v>0</v>
      </c>
    </row>
    <row r="5714" spans="1:2" x14ac:dyDescent="0.35">
      <c r="A5714" s="3">
        <v>42607.916666666664</v>
      </c>
      <c r="B5714">
        <v>0</v>
      </c>
    </row>
    <row r="5715" spans="1:2" x14ac:dyDescent="0.35">
      <c r="A5715" s="3">
        <v>42607.958333333336</v>
      </c>
      <c r="B5715">
        <v>0</v>
      </c>
    </row>
    <row r="5716" spans="1:2" x14ac:dyDescent="0.35">
      <c r="A5716" s="3">
        <v>42608</v>
      </c>
      <c r="B5716">
        <v>0</v>
      </c>
    </row>
    <row r="5717" spans="1:2" x14ac:dyDescent="0.35">
      <c r="A5717" s="3">
        <v>42608.041666666664</v>
      </c>
      <c r="B5717">
        <v>0</v>
      </c>
    </row>
    <row r="5718" spans="1:2" x14ac:dyDescent="0.35">
      <c r="A5718" s="3">
        <v>42608.083333333336</v>
      </c>
      <c r="B5718">
        <v>0</v>
      </c>
    </row>
    <row r="5719" spans="1:2" x14ac:dyDescent="0.35">
      <c r="A5719" s="3">
        <v>42608.125</v>
      </c>
      <c r="B5719">
        <v>0</v>
      </c>
    </row>
    <row r="5720" spans="1:2" x14ac:dyDescent="0.35">
      <c r="A5720" s="3">
        <v>42608.166666666664</v>
      </c>
      <c r="B5720">
        <v>3.0000000000000001E-3</v>
      </c>
    </row>
    <row r="5721" spans="1:2" x14ac:dyDescent="0.35">
      <c r="A5721" s="3">
        <v>42608.208333333336</v>
      </c>
      <c r="B5721">
        <v>9.0999999999999998E-2</v>
      </c>
    </row>
    <row r="5722" spans="1:2" x14ac:dyDescent="0.35">
      <c r="A5722" s="3">
        <v>42608.25</v>
      </c>
      <c r="B5722">
        <v>0.23699999999999999</v>
      </c>
    </row>
    <row r="5723" spans="1:2" x14ac:dyDescent="0.35">
      <c r="A5723" s="3">
        <v>42608.291666666664</v>
      </c>
      <c r="B5723">
        <v>0.38800000000000001</v>
      </c>
    </row>
    <row r="5724" spans="1:2" x14ac:dyDescent="0.35">
      <c r="A5724" s="3">
        <v>42608.333333333336</v>
      </c>
      <c r="B5724">
        <v>0.51100000000000001</v>
      </c>
    </row>
    <row r="5725" spans="1:2" x14ac:dyDescent="0.35">
      <c r="A5725" s="3">
        <v>42608.375</v>
      </c>
      <c r="B5725">
        <v>0.59899999999999998</v>
      </c>
    </row>
    <row r="5726" spans="1:2" x14ac:dyDescent="0.35">
      <c r="A5726" s="3">
        <v>42608.416666666664</v>
      </c>
      <c r="B5726">
        <v>0.64500000000000002</v>
      </c>
    </row>
    <row r="5727" spans="1:2" x14ac:dyDescent="0.35">
      <c r="A5727" s="3">
        <v>42608.458333333336</v>
      </c>
      <c r="B5727">
        <v>0.64800000000000002</v>
      </c>
    </row>
    <row r="5728" spans="1:2" x14ac:dyDescent="0.35">
      <c r="A5728" s="3">
        <v>42608.5</v>
      </c>
      <c r="B5728">
        <v>0.61</v>
      </c>
    </row>
    <row r="5729" spans="1:2" x14ac:dyDescent="0.35">
      <c r="A5729" s="3">
        <v>42608.541666666664</v>
      </c>
      <c r="B5729">
        <v>0.53500000000000003</v>
      </c>
    </row>
    <row r="5730" spans="1:2" x14ac:dyDescent="0.35">
      <c r="A5730" s="3">
        <v>42608.583333333336</v>
      </c>
      <c r="B5730">
        <v>0.42699999999999999</v>
      </c>
    </row>
    <row r="5731" spans="1:2" x14ac:dyDescent="0.35">
      <c r="A5731" s="3">
        <v>42608.625</v>
      </c>
      <c r="B5731">
        <v>0.28899999999999998</v>
      </c>
    </row>
    <row r="5732" spans="1:2" x14ac:dyDescent="0.35">
      <c r="A5732" s="3">
        <v>42608.666666666664</v>
      </c>
      <c r="B5732">
        <v>0.14299999999999999</v>
      </c>
    </row>
    <row r="5733" spans="1:2" x14ac:dyDescent="0.35">
      <c r="A5733" s="3">
        <v>42608.708333333336</v>
      </c>
      <c r="B5733">
        <v>2.7E-2</v>
      </c>
    </row>
    <row r="5734" spans="1:2" x14ac:dyDescent="0.35">
      <c r="A5734" s="3">
        <v>42608.75</v>
      </c>
      <c r="B5734">
        <v>0</v>
      </c>
    </row>
    <row r="5735" spans="1:2" x14ac:dyDescent="0.35">
      <c r="A5735" s="3">
        <v>42608.791666666664</v>
      </c>
      <c r="B5735">
        <v>0</v>
      </c>
    </row>
    <row r="5736" spans="1:2" x14ac:dyDescent="0.35">
      <c r="A5736" s="3">
        <v>42608.833333333336</v>
      </c>
      <c r="B5736">
        <v>0</v>
      </c>
    </row>
    <row r="5737" spans="1:2" x14ac:dyDescent="0.35">
      <c r="A5737" s="3">
        <v>42608.875</v>
      </c>
      <c r="B5737">
        <v>0</v>
      </c>
    </row>
    <row r="5738" spans="1:2" x14ac:dyDescent="0.35">
      <c r="A5738" s="3">
        <v>42608.916666666664</v>
      </c>
      <c r="B5738">
        <v>0</v>
      </c>
    </row>
    <row r="5739" spans="1:2" x14ac:dyDescent="0.35">
      <c r="A5739" s="3">
        <v>42608.958333333336</v>
      </c>
      <c r="B5739">
        <v>0</v>
      </c>
    </row>
    <row r="5740" spans="1:2" x14ac:dyDescent="0.35">
      <c r="A5740" s="3">
        <v>42609</v>
      </c>
      <c r="B5740">
        <v>0</v>
      </c>
    </row>
    <row r="5741" spans="1:2" x14ac:dyDescent="0.35">
      <c r="A5741" s="3">
        <v>42609.041666666664</v>
      </c>
      <c r="B5741">
        <v>0</v>
      </c>
    </row>
    <row r="5742" spans="1:2" x14ac:dyDescent="0.35">
      <c r="A5742" s="3">
        <v>42609.083333333336</v>
      </c>
      <c r="B5742">
        <v>0</v>
      </c>
    </row>
    <row r="5743" spans="1:2" x14ac:dyDescent="0.35">
      <c r="A5743" s="3">
        <v>42609.125</v>
      </c>
      <c r="B5743">
        <v>0</v>
      </c>
    </row>
    <row r="5744" spans="1:2" x14ac:dyDescent="0.35">
      <c r="A5744" s="3">
        <v>42609.166666666664</v>
      </c>
      <c r="B5744">
        <v>3.0000000000000001E-3</v>
      </c>
    </row>
    <row r="5745" spans="1:2" x14ac:dyDescent="0.35">
      <c r="A5745" s="3">
        <v>42609.208333333336</v>
      </c>
      <c r="B5745">
        <v>8.8999999999999996E-2</v>
      </c>
    </row>
    <row r="5746" spans="1:2" x14ac:dyDescent="0.35">
      <c r="A5746" s="3">
        <v>42609.25</v>
      </c>
      <c r="B5746">
        <v>0.23400000000000001</v>
      </c>
    </row>
    <row r="5747" spans="1:2" x14ac:dyDescent="0.35">
      <c r="A5747" s="3">
        <v>42609.291666666664</v>
      </c>
      <c r="B5747">
        <v>0.38600000000000001</v>
      </c>
    </row>
    <row r="5748" spans="1:2" x14ac:dyDescent="0.35">
      <c r="A5748" s="3">
        <v>42609.333333333336</v>
      </c>
      <c r="B5748">
        <v>0.50700000000000001</v>
      </c>
    </row>
    <row r="5749" spans="1:2" x14ac:dyDescent="0.35">
      <c r="A5749" s="3">
        <v>42609.375</v>
      </c>
      <c r="B5749">
        <v>0.59199999999999997</v>
      </c>
    </row>
    <row r="5750" spans="1:2" x14ac:dyDescent="0.35">
      <c r="A5750" s="3">
        <v>42609.416666666664</v>
      </c>
      <c r="B5750">
        <v>0.63800000000000001</v>
      </c>
    </row>
    <row r="5751" spans="1:2" x14ac:dyDescent="0.35">
      <c r="A5751" s="3">
        <v>42609.458333333336</v>
      </c>
      <c r="B5751">
        <v>0.64500000000000002</v>
      </c>
    </row>
    <row r="5752" spans="1:2" x14ac:dyDescent="0.35">
      <c r="A5752" s="3">
        <v>42609.5</v>
      </c>
      <c r="B5752">
        <v>0.61299999999999999</v>
      </c>
    </row>
    <row r="5753" spans="1:2" x14ac:dyDescent="0.35">
      <c r="A5753" s="3">
        <v>42609.541666666664</v>
      </c>
      <c r="B5753">
        <v>0.54200000000000004</v>
      </c>
    </row>
    <row r="5754" spans="1:2" x14ac:dyDescent="0.35">
      <c r="A5754" s="3">
        <v>42609.583333333336</v>
      </c>
      <c r="B5754">
        <v>0.435</v>
      </c>
    </row>
    <row r="5755" spans="1:2" x14ac:dyDescent="0.35">
      <c r="A5755" s="3">
        <v>42609.625</v>
      </c>
      <c r="B5755">
        <v>0.29499999999999998</v>
      </c>
    </row>
    <row r="5756" spans="1:2" x14ac:dyDescent="0.35">
      <c r="A5756" s="3">
        <v>42609.666666666664</v>
      </c>
      <c r="B5756">
        <v>0.14199999999999999</v>
      </c>
    </row>
    <row r="5757" spans="1:2" x14ac:dyDescent="0.35">
      <c r="A5757" s="3">
        <v>42609.708333333336</v>
      </c>
      <c r="B5757">
        <v>2.5999999999999999E-2</v>
      </c>
    </row>
    <row r="5758" spans="1:2" x14ac:dyDescent="0.35">
      <c r="A5758" s="3">
        <v>42609.75</v>
      </c>
      <c r="B5758">
        <v>0</v>
      </c>
    </row>
    <row r="5759" spans="1:2" x14ac:dyDescent="0.35">
      <c r="A5759" s="3">
        <v>42609.791666666664</v>
      </c>
      <c r="B5759">
        <v>0</v>
      </c>
    </row>
    <row r="5760" spans="1:2" x14ac:dyDescent="0.35">
      <c r="A5760" s="3">
        <v>42609.833333333336</v>
      </c>
      <c r="B5760">
        <v>0</v>
      </c>
    </row>
    <row r="5761" spans="1:2" x14ac:dyDescent="0.35">
      <c r="A5761" s="3">
        <v>42609.875</v>
      </c>
      <c r="B5761">
        <v>0</v>
      </c>
    </row>
    <row r="5762" spans="1:2" x14ac:dyDescent="0.35">
      <c r="A5762" s="3">
        <v>42609.916666666664</v>
      </c>
      <c r="B5762">
        <v>0</v>
      </c>
    </row>
    <row r="5763" spans="1:2" x14ac:dyDescent="0.35">
      <c r="A5763" s="3">
        <v>42609.958333333336</v>
      </c>
      <c r="B5763">
        <v>0</v>
      </c>
    </row>
    <row r="5764" spans="1:2" x14ac:dyDescent="0.35">
      <c r="A5764" s="3">
        <v>42610</v>
      </c>
      <c r="B5764">
        <v>0</v>
      </c>
    </row>
    <row r="5765" spans="1:2" x14ac:dyDescent="0.35">
      <c r="A5765" s="3">
        <v>42610.041666666664</v>
      </c>
      <c r="B5765">
        <v>0</v>
      </c>
    </row>
    <row r="5766" spans="1:2" x14ac:dyDescent="0.35">
      <c r="A5766" s="3">
        <v>42610.083333333336</v>
      </c>
      <c r="B5766">
        <v>0</v>
      </c>
    </row>
    <row r="5767" spans="1:2" x14ac:dyDescent="0.35">
      <c r="A5767" s="3">
        <v>42610.125</v>
      </c>
      <c r="B5767">
        <v>0</v>
      </c>
    </row>
    <row r="5768" spans="1:2" x14ac:dyDescent="0.35">
      <c r="A5768" s="3">
        <v>42610.166666666664</v>
      </c>
      <c r="B5768">
        <v>3.0000000000000001E-3</v>
      </c>
    </row>
    <row r="5769" spans="1:2" x14ac:dyDescent="0.35">
      <c r="A5769" s="3">
        <v>42610.208333333336</v>
      </c>
      <c r="B5769">
        <v>8.6999999999999994E-2</v>
      </c>
    </row>
    <row r="5770" spans="1:2" x14ac:dyDescent="0.35">
      <c r="A5770" s="3">
        <v>42610.25</v>
      </c>
      <c r="B5770">
        <v>0.23400000000000001</v>
      </c>
    </row>
    <row r="5771" spans="1:2" x14ac:dyDescent="0.35">
      <c r="A5771" s="3">
        <v>42610.291666666664</v>
      </c>
      <c r="B5771">
        <v>0.38900000000000001</v>
      </c>
    </row>
    <row r="5772" spans="1:2" x14ac:dyDescent="0.35">
      <c r="A5772" s="3">
        <v>42610.333333333336</v>
      </c>
      <c r="B5772">
        <v>0.51300000000000001</v>
      </c>
    </row>
    <row r="5773" spans="1:2" x14ac:dyDescent="0.35">
      <c r="A5773" s="3">
        <v>42610.375</v>
      </c>
      <c r="B5773">
        <v>0.6</v>
      </c>
    </row>
    <row r="5774" spans="1:2" x14ac:dyDescent="0.35">
      <c r="A5774" s="3">
        <v>42610.416666666664</v>
      </c>
      <c r="B5774">
        <v>0.64700000000000002</v>
      </c>
    </row>
    <row r="5775" spans="1:2" x14ac:dyDescent="0.35">
      <c r="A5775" s="3">
        <v>42610.458333333336</v>
      </c>
      <c r="B5775">
        <v>0.65600000000000003</v>
      </c>
    </row>
    <row r="5776" spans="1:2" x14ac:dyDescent="0.35">
      <c r="A5776" s="3">
        <v>42610.5</v>
      </c>
      <c r="B5776">
        <v>0.623</v>
      </c>
    </row>
    <row r="5777" spans="1:2" x14ac:dyDescent="0.35">
      <c r="A5777" s="3">
        <v>42610.541666666664</v>
      </c>
      <c r="B5777">
        <v>0.55100000000000005</v>
      </c>
    </row>
    <row r="5778" spans="1:2" x14ac:dyDescent="0.35">
      <c r="A5778" s="3">
        <v>42610.583333333336</v>
      </c>
      <c r="B5778">
        <v>0.44</v>
      </c>
    </row>
    <row r="5779" spans="1:2" x14ac:dyDescent="0.35">
      <c r="A5779" s="3">
        <v>42610.625</v>
      </c>
      <c r="B5779">
        <v>0.29699999999999999</v>
      </c>
    </row>
    <row r="5780" spans="1:2" x14ac:dyDescent="0.35">
      <c r="A5780" s="3">
        <v>42610.666666666664</v>
      </c>
      <c r="B5780">
        <v>0.14199999999999999</v>
      </c>
    </row>
    <row r="5781" spans="1:2" x14ac:dyDescent="0.35">
      <c r="A5781" s="3">
        <v>42610.708333333336</v>
      </c>
      <c r="B5781">
        <v>2.1999999999999999E-2</v>
      </c>
    </row>
    <row r="5782" spans="1:2" x14ac:dyDescent="0.35">
      <c r="A5782" s="3">
        <v>42610.75</v>
      </c>
      <c r="B5782">
        <v>0</v>
      </c>
    </row>
    <row r="5783" spans="1:2" x14ac:dyDescent="0.35">
      <c r="A5783" s="3">
        <v>42610.791666666664</v>
      </c>
      <c r="B5783">
        <v>0</v>
      </c>
    </row>
    <row r="5784" spans="1:2" x14ac:dyDescent="0.35">
      <c r="A5784" s="3">
        <v>42610.833333333336</v>
      </c>
      <c r="B5784">
        <v>0</v>
      </c>
    </row>
    <row r="5785" spans="1:2" x14ac:dyDescent="0.35">
      <c r="A5785" s="3">
        <v>42610.875</v>
      </c>
      <c r="B5785">
        <v>0</v>
      </c>
    </row>
    <row r="5786" spans="1:2" x14ac:dyDescent="0.35">
      <c r="A5786" s="3">
        <v>42610.916666666664</v>
      </c>
      <c r="B5786">
        <v>0</v>
      </c>
    </row>
    <row r="5787" spans="1:2" x14ac:dyDescent="0.35">
      <c r="A5787" s="3">
        <v>42610.958333333336</v>
      </c>
      <c r="B5787">
        <v>0</v>
      </c>
    </row>
    <row r="5788" spans="1:2" x14ac:dyDescent="0.35">
      <c r="A5788" s="3">
        <v>42611</v>
      </c>
      <c r="B5788">
        <v>0</v>
      </c>
    </row>
    <row r="5789" spans="1:2" x14ac:dyDescent="0.35">
      <c r="A5789" s="3">
        <v>42611.041666666664</v>
      </c>
      <c r="B5789">
        <v>0</v>
      </c>
    </row>
    <row r="5790" spans="1:2" x14ac:dyDescent="0.35">
      <c r="A5790" s="3">
        <v>42611.083333333336</v>
      </c>
      <c r="B5790">
        <v>0</v>
      </c>
    </row>
    <row r="5791" spans="1:2" x14ac:dyDescent="0.35">
      <c r="A5791" s="3">
        <v>42611.125</v>
      </c>
      <c r="B5791">
        <v>0</v>
      </c>
    </row>
    <row r="5792" spans="1:2" x14ac:dyDescent="0.35">
      <c r="A5792" s="3">
        <v>42611.166666666664</v>
      </c>
      <c r="B5792">
        <v>2E-3</v>
      </c>
    </row>
    <row r="5793" spans="1:2" x14ac:dyDescent="0.35">
      <c r="A5793" s="3">
        <v>42611.208333333336</v>
      </c>
      <c r="B5793">
        <v>8.3000000000000004E-2</v>
      </c>
    </row>
    <row r="5794" spans="1:2" x14ac:dyDescent="0.35">
      <c r="A5794" s="3">
        <v>42611.25</v>
      </c>
      <c r="B5794">
        <v>0.22900000000000001</v>
      </c>
    </row>
    <row r="5795" spans="1:2" x14ac:dyDescent="0.35">
      <c r="A5795" s="3">
        <v>42611.291666666664</v>
      </c>
      <c r="B5795">
        <v>0.377</v>
      </c>
    </row>
    <row r="5796" spans="1:2" x14ac:dyDescent="0.35">
      <c r="A5796" s="3">
        <v>42611.333333333336</v>
      </c>
      <c r="B5796">
        <v>0.496</v>
      </c>
    </row>
    <row r="5797" spans="1:2" x14ac:dyDescent="0.35">
      <c r="A5797" s="3">
        <v>42611.375</v>
      </c>
      <c r="B5797">
        <v>0.57599999999999996</v>
      </c>
    </row>
    <row r="5798" spans="1:2" x14ac:dyDescent="0.35">
      <c r="A5798" s="3">
        <v>42611.416666666664</v>
      </c>
      <c r="B5798">
        <v>0.61899999999999999</v>
      </c>
    </row>
    <row r="5799" spans="1:2" x14ac:dyDescent="0.35">
      <c r="A5799" s="3">
        <v>42611.458333333336</v>
      </c>
      <c r="B5799">
        <v>0.61799999999999999</v>
      </c>
    </row>
    <row r="5800" spans="1:2" x14ac:dyDescent="0.35">
      <c r="A5800" s="3">
        <v>42611.5</v>
      </c>
      <c r="B5800">
        <v>0.57599999999999996</v>
      </c>
    </row>
    <row r="5801" spans="1:2" x14ac:dyDescent="0.35">
      <c r="A5801" s="3">
        <v>42611.541666666664</v>
      </c>
      <c r="B5801">
        <v>0.50600000000000001</v>
      </c>
    </row>
    <row r="5802" spans="1:2" x14ac:dyDescent="0.35">
      <c r="A5802" s="3">
        <v>42611.583333333336</v>
      </c>
      <c r="B5802">
        <v>0.39600000000000002</v>
      </c>
    </row>
    <row r="5803" spans="1:2" x14ac:dyDescent="0.35">
      <c r="A5803" s="3">
        <v>42611.625</v>
      </c>
      <c r="B5803">
        <v>0.25800000000000001</v>
      </c>
    </row>
    <row r="5804" spans="1:2" x14ac:dyDescent="0.35">
      <c r="A5804" s="3">
        <v>42611.666666666664</v>
      </c>
      <c r="B5804">
        <v>0.114</v>
      </c>
    </row>
    <row r="5805" spans="1:2" x14ac:dyDescent="0.35">
      <c r="A5805" s="3">
        <v>42611.708333333336</v>
      </c>
      <c r="B5805">
        <v>1.2999999999999999E-2</v>
      </c>
    </row>
    <row r="5806" spans="1:2" x14ac:dyDescent="0.35">
      <c r="A5806" s="3">
        <v>42611.75</v>
      </c>
      <c r="B5806">
        <v>0</v>
      </c>
    </row>
    <row r="5807" spans="1:2" x14ac:dyDescent="0.35">
      <c r="A5807" s="3">
        <v>42611.791666666664</v>
      </c>
      <c r="B5807">
        <v>0</v>
      </c>
    </row>
    <row r="5808" spans="1:2" x14ac:dyDescent="0.35">
      <c r="A5808" s="3">
        <v>42611.833333333336</v>
      </c>
      <c r="B5808">
        <v>0</v>
      </c>
    </row>
    <row r="5809" spans="1:2" x14ac:dyDescent="0.35">
      <c r="A5809" s="3">
        <v>42611.875</v>
      </c>
      <c r="B5809">
        <v>0</v>
      </c>
    </row>
    <row r="5810" spans="1:2" x14ac:dyDescent="0.35">
      <c r="A5810" s="3">
        <v>42611.916666666664</v>
      </c>
      <c r="B5810">
        <v>0</v>
      </c>
    </row>
    <row r="5811" spans="1:2" x14ac:dyDescent="0.35">
      <c r="A5811" s="3">
        <v>42611.958333333336</v>
      </c>
      <c r="B5811">
        <v>0</v>
      </c>
    </row>
    <row r="5812" spans="1:2" x14ac:dyDescent="0.35">
      <c r="A5812" s="3">
        <v>42612</v>
      </c>
      <c r="B5812">
        <v>0</v>
      </c>
    </row>
    <row r="5813" spans="1:2" x14ac:dyDescent="0.35">
      <c r="A5813" s="3">
        <v>42612.041666666664</v>
      </c>
      <c r="B5813">
        <v>0</v>
      </c>
    </row>
    <row r="5814" spans="1:2" x14ac:dyDescent="0.35">
      <c r="A5814" s="3">
        <v>42612.083333333336</v>
      </c>
      <c r="B5814">
        <v>0</v>
      </c>
    </row>
    <row r="5815" spans="1:2" x14ac:dyDescent="0.35">
      <c r="A5815" s="3">
        <v>42612.125</v>
      </c>
      <c r="B5815">
        <v>0</v>
      </c>
    </row>
    <row r="5816" spans="1:2" x14ac:dyDescent="0.35">
      <c r="A5816" s="3">
        <v>42612.166666666664</v>
      </c>
      <c r="B5816">
        <v>2E-3</v>
      </c>
    </row>
    <row r="5817" spans="1:2" x14ac:dyDescent="0.35">
      <c r="A5817" s="3">
        <v>42612.208333333336</v>
      </c>
      <c r="B5817">
        <v>5.8000000000000003E-2</v>
      </c>
    </row>
    <row r="5818" spans="1:2" x14ac:dyDescent="0.35">
      <c r="A5818" s="3">
        <v>42612.25</v>
      </c>
      <c r="B5818">
        <v>0.161</v>
      </c>
    </row>
    <row r="5819" spans="1:2" x14ac:dyDescent="0.35">
      <c r="A5819" s="3">
        <v>42612.291666666664</v>
      </c>
      <c r="B5819">
        <v>0.26900000000000002</v>
      </c>
    </row>
    <row r="5820" spans="1:2" x14ac:dyDescent="0.35">
      <c r="A5820" s="3">
        <v>42612.333333333336</v>
      </c>
      <c r="B5820">
        <v>0.36299999999999999</v>
      </c>
    </row>
    <row r="5821" spans="1:2" x14ac:dyDescent="0.35">
      <c r="A5821" s="3">
        <v>42612.375</v>
      </c>
      <c r="B5821">
        <v>0.438</v>
      </c>
    </row>
    <row r="5822" spans="1:2" x14ac:dyDescent="0.35">
      <c r="A5822" s="3">
        <v>42612.416666666664</v>
      </c>
      <c r="B5822">
        <v>0.47699999999999998</v>
      </c>
    </row>
    <row r="5823" spans="1:2" x14ac:dyDescent="0.35">
      <c r="A5823" s="3">
        <v>42612.458333333336</v>
      </c>
      <c r="B5823">
        <v>0.47399999999999998</v>
      </c>
    </row>
    <row r="5824" spans="1:2" x14ac:dyDescent="0.35">
      <c r="A5824" s="3">
        <v>42612.5</v>
      </c>
      <c r="B5824">
        <v>0.437</v>
      </c>
    </row>
    <row r="5825" spans="1:2" x14ac:dyDescent="0.35">
      <c r="A5825" s="3">
        <v>42612.541666666664</v>
      </c>
      <c r="B5825">
        <v>0.374</v>
      </c>
    </row>
    <row r="5826" spans="1:2" x14ac:dyDescent="0.35">
      <c r="A5826" s="3">
        <v>42612.583333333336</v>
      </c>
      <c r="B5826">
        <v>0.28699999999999998</v>
      </c>
    </row>
    <row r="5827" spans="1:2" x14ac:dyDescent="0.35">
      <c r="A5827" s="3">
        <v>42612.625</v>
      </c>
      <c r="B5827">
        <v>0.185</v>
      </c>
    </row>
    <row r="5828" spans="1:2" x14ac:dyDescent="0.35">
      <c r="A5828" s="3">
        <v>42612.666666666664</v>
      </c>
      <c r="B5828">
        <v>0.08</v>
      </c>
    </row>
    <row r="5829" spans="1:2" x14ac:dyDescent="0.35">
      <c r="A5829" s="3">
        <v>42612.708333333336</v>
      </c>
      <c r="B5829">
        <v>8.0000000000000002E-3</v>
      </c>
    </row>
    <row r="5830" spans="1:2" x14ac:dyDescent="0.35">
      <c r="A5830" s="3">
        <v>42612.75</v>
      </c>
      <c r="B5830">
        <v>0</v>
      </c>
    </row>
    <row r="5831" spans="1:2" x14ac:dyDescent="0.35">
      <c r="A5831" s="3">
        <v>42612.791666666664</v>
      </c>
      <c r="B5831">
        <v>0</v>
      </c>
    </row>
    <row r="5832" spans="1:2" x14ac:dyDescent="0.35">
      <c r="A5832" s="3">
        <v>42612.833333333336</v>
      </c>
      <c r="B5832">
        <v>0</v>
      </c>
    </row>
    <row r="5833" spans="1:2" x14ac:dyDescent="0.35">
      <c r="A5833" s="3">
        <v>42612.875</v>
      </c>
      <c r="B5833">
        <v>0</v>
      </c>
    </row>
    <row r="5834" spans="1:2" x14ac:dyDescent="0.35">
      <c r="A5834" s="3">
        <v>42612.916666666664</v>
      </c>
      <c r="B5834">
        <v>0</v>
      </c>
    </row>
    <row r="5835" spans="1:2" x14ac:dyDescent="0.35">
      <c r="A5835" s="3">
        <v>42612.958333333336</v>
      </c>
      <c r="B5835">
        <v>0</v>
      </c>
    </row>
    <row r="5836" spans="1:2" x14ac:dyDescent="0.35">
      <c r="A5836" s="3">
        <v>42613</v>
      </c>
      <c r="B5836">
        <v>0</v>
      </c>
    </row>
    <row r="5837" spans="1:2" x14ac:dyDescent="0.35">
      <c r="A5837" s="3">
        <v>42613.041666666664</v>
      </c>
      <c r="B5837">
        <v>0</v>
      </c>
    </row>
    <row r="5838" spans="1:2" x14ac:dyDescent="0.35">
      <c r="A5838" s="3">
        <v>42613.083333333336</v>
      </c>
      <c r="B5838">
        <v>0</v>
      </c>
    </row>
    <row r="5839" spans="1:2" x14ac:dyDescent="0.35">
      <c r="A5839" s="3">
        <v>42613.125</v>
      </c>
      <c r="B5839">
        <v>0</v>
      </c>
    </row>
    <row r="5840" spans="1:2" x14ac:dyDescent="0.35">
      <c r="A5840" s="3">
        <v>42613.166666666664</v>
      </c>
      <c r="B5840">
        <v>1E-3</v>
      </c>
    </row>
    <row r="5841" spans="1:2" x14ac:dyDescent="0.35">
      <c r="A5841" s="3">
        <v>42613.208333333336</v>
      </c>
      <c r="B5841">
        <v>4.9000000000000002E-2</v>
      </c>
    </row>
    <row r="5842" spans="1:2" x14ac:dyDescent="0.35">
      <c r="A5842" s="3">
        <v>42613.25</v>
      </c>
      <c r="B5842">
        <v>0.14899999999999999</v>
      </c>
    </row>
    <row r="5843" spans="1:2" x14ac:dyDescent="0.35">
      <c r="A5843" s="3">
        <v>42613.291666666664</v>
      </c>
      <c r="B5843">
        <v>0.26600000000000001</v>
      </c>
    </row>
    <row r="5844" spans="1:2" x14ac:dyDescent="0.35">
      <c r="A5844" s="3">
        <v>42613.333333333336</v>
      </c>
      <c r="B5844">
        <v>0.38200000000000001</v>
      </c>
    </row>
    <row r="5845" spans="1:2" x14ac:dyDescent="0.35">
      <c r="A5845" s="3">
        <v>42613.375</v>
      </c>
      <c r="B5845">
        <v>0.46200000000000002</v>
      </c>
    </row>
    <row r="5846" spans="1:2" x14ac:dyDescent="0.35">
      <c r="A5846" s="3">
        <v>42613.416666666664</v>
      </c>
      <c r="B5846">
        <v>0.502</v>
      </c>
    </row>
    <row r="5847" spans="1:2" x14ac:dyDescent="0.35">
      <c r="A5847" s="3">
        <v>42613.458333333336</v>
      </c>
      <c r="B5847">
        <v>0.502</v>
      </c>
    </row>
    <row r="5848" spans="1:2" x14ac:dyDescent="0.35">
      <c r="A5848" s="3">
        <v>42613.5</v>
      </c>
      <c r="B5848">
        <v>0.46700000000000003</v>
      </c>
    </row>
    <row r="5849" spans="1:2" x14ac:dyDescent="0.35">
      <c r="A5849" s="3">
        <v>42613.541666666664</v>
      </c>
      <c r="B5849">
        <v>0.39900000000000002</v>
      </c>
    </row>
    <row r="5850" spans="1:2" x14ac:dyDescent="0.35">
      <c r="A5850" s="3">
        <v>42613.583333333336</v>
      </c>
      <c r="B5850">
        <v>0.30199999999999999</v>
      </c>
    </row>
    <row r="5851" spans="1:2" x14ac:dyDescent="0.35">
      <c r="A5851" s="3">
        <v>42613.625</v>
      </c>
      <c r="B5851">
        <v>0.19500000000000001</v>
      </c>
    </row>
    <row r="5852" spans="1:2" x14ac:dyDescent="0.35">
      <c r="A5852" s="3">
        <v>42613.666666666664</v>
      </c>
      <c r="B5852">
        <v>8.8999999999999996E-2</v>
      </c>
    </row>
    <row r="5853" spans="1:2" x14ac:dyDescent="0.35">
      <c r="A5853" s="3">
        <v>42613.708333333336</v>
      </c>
      <c r="B5853">
        <v>1.2E-2</v>
      </c>
    </row>
    <row r="5854" spans="1:2" x14ac:dyDescent="0.35">
      <c r="A5854" s="3">
        <v>42613.75</v>
      </c>
      <c r="B5854">
        <v>0</v>
      </c>
    </row>
    <row r="5855" spans="1:2" x14ac:dyDescent="0.35">
      <c r="A5855" s="3">
        <v>42613.791666666664</v>
      </c>
      <c r="B5855">
        <v>0</v>
      </c>
    </row>
    <row r="5856" spans="1:2" x14ac:dyDescent="0.35">
      <c r="A5856" s="3">
        <v>42613.833333333336</v>
      </c>
      <c r="B5856">
        <v>0</v>
      </c>
    </row>
    <row r="5857" spans="1:2" x14ac:dyDescent="0.35">
      <c r="A5857" s="3">
        <v>42613.875</v>
      </c>
      <c r="B5857">
        <v>0</v>
      </c>
    </row>
    <row r="5858" spans="1:2" x14ac:dyDescent="0.35">
      <c r="A5858" s="3">
        <v>42613.916666666664</v>
      </c>
      <c r="B5858">
        <v>0</v>
      </c>
    </row>
    <row r="5859" spans="1:2" x14ac:dyDescent="0.35">
      <c r="A5859" s="3">
        <v>42613.958333333336</v>
      </c>
      <c r="B5859">
        <v>0</v>
      </c>
    </row>
    <row r="5860" spans="1:2" x14ac:dyDescent="0.35">
      <c r="A5860" s="3">
        <v>42614</v>
      </c>
      <c r="B5860">
        <v>0</v>
      </c>
    </row>
    <row r="5861" spans="1:2" x14ac:dyDescent="0.35">
      <c r="A5861" s="3">
        <v>42614.041666666664</v>
      </c>
      <c r="B5861">
        <v>0</v>
      </c>
    </row>
    <row r="5862" spans="1:2" x14ac:dyDescent="0.35">
      <c r="A5862" s="3">
        <v>42614.083333333336</v>
      </c>
      <c r="B5862">
        <v>0</v>
      </c>
    </row>
    <row r="5863" spans="1:2" x14ac:dyDescent="0.35">
      <c r="A5863" s="3">
        <v>42614.125</v>
      </c>
      <c r="B5863">
        <v>0</v>
      </c>
    </row>
    <row r="5864" spans="1:2" x14ac:dyDescent="0.35">
      <c r="A5864" s="3">
        <v>42614.166666666664</v>
      </c>
      <c r="B5864">
        <v>0</v>
      </c>
    </row>
    <row r="5865" spans="1:2" x14ac:dyDescent="0.35">
      <c r="A5865" s="3">
        <v>42614.208333333336</v>
      </c>
      <c r="B5865">
        <v>5.8999999999999997E-2</v>
      </c>
    </row>
    <row r="5866" spans="1:2" x14ac:dyDescent="0.35">
      <c r="A5866" s="3">
        <v>42614.25</v>
      </c>
      <c r="B5866">
        <v>0.186</v>
      </c>
    </row>
    <row r="5867" spans="1:2" x14ac:dyDescent="0.35">
      <c r="A5867" s="3">
        <v>42614.291666666664</v>
      </c>
      <c r="B5867">
        <v>0.33</v>
      </c>
    </row>
    <row r="5868" spans="1:2" x14ac:dyDescent="0.35">
      <c r="A5868" s="3">
        <v>42614.333333333336</v>
      </c>
      <c r="B5868">
        <v>0.45</v>
      </c>
    </row>
    <row r="5869" spans="1:2" x14ac:dyDescent="0.35">
      <c r="A5869" s="3">
        <v>42614.375</v>
      </c>
      <c r="B5869">
        <v>0.53700000000000003</v>
      </c>
    </row>
    <row r="5870" spans="1:2" x14ac:dyDescent="0.35">
      <c r="A5870" s="3">
        <v>42614.416666666664</v>
      </c>
      <c r="B5870">
        <v>0.57599999999999996</v>
      </c>
    </row>
    <row r="5871" spans="1:2" x14ac:dyDescent="0.35">
      <c r="A5871" s="3">
        <v>42614.458333333336</v>
      </c>
      <c r="B5871">
        <v>0.56999999999999995</v>
      </c>
    </row>
    <row r="5872" spans="1:2" x14ac:dyDescent="0.35">
      <c r="A5872" s="3">
        <v>42614.5</v>
      </c>
      <c r="B5872">
        <v>0.52600000000000002</v>
      </c>
    </row>
    <row r="5873" spans="1:2" x14ac:dyDescent="0.35">
      <c r="A5873" s="3">
        <v>42614.541666666664</v>
      </c>
      <c r="B5873">
        <v>0.45100000000000001</v>
      </c>
    </row>
    <row r="5874" spans="1:2" x14ac:dyDescent="0.35">
      <c r="A5874" s="3">
        <v>42614.583333333336</v>
      </c>
      <c r="B5874">
        <v>0.35299999999999998</v>
      </c>
    </row>
    <row r="5875" spans="1:2" x14ac:dyDescent="0.35">
      <c r="A5875" s="3">
        <v>42614.625</v>
      </c>
      <c r="B5875">
        <v>0.23200000000000001</v>
      </c>
    </row>
    <row r="5876" spans="1:2" x14ac:dyDescent="0.35">
      <c r="A5876" s="3">
        <v>42614.666666666664</v>
      </c>
      <c r="B5876">
        <v>0.106</v>
      </c>
    </row>
    <row r="5877" spans="1:2" x14ac:dyDescent="0.35">
      <c r="A5877" s="3">
        <v>42614.708333333336</v>
      </c>
      <c r="B5877">
        <v>1.2999999999999999E-2</v>
      </c>
    </row>
    <row r="5878" spans="1:2" x14ac:dyDescent="0.35">
      <c r="A5878" s="3">
        <v>42614.75</v>
      </c>
      <c r="B5878">
        <v>0</v>
      </c>
    </row>
    <row r="5879" spans="1:2" x14ac:dyDescent="0.35">
      <c r="A5879" s="3">
        <v>42614.791666666664</v>
      </c>
      <c r="B5879">
        <v>0</v>
      </c>
    </row>
    <row r="5880" spans="1:2" x14ac:dyDescent="0.35">
      <c r="A5880" s="3">
        <v>42614.833333333336</v>
      </c>
      <c r="B5880">
        <v>0</v>
      </c>
    </row>
    <row r="5881" spans="1:2" x14ac:dyDescent="0.35">
      <c r="A5881" s="3">
        <v>42614.875</v>
      </c>
      <c r="B5881">
        <v>0</v>
      </c>
    </row>
    <row r="5882" spans="1:2" x14ac:dyDescent="0.35">
      <c r="A5882" s="3">
        <v>42614.916666666664</v>
      </c>
      <c r="B5882">
        <v>0</v>
      </c>
    </row>
    <row r="5883" spans="1:2" x14ac:dyDescent="0.35">
      <c r="A5883" s="3">
        <v>42614.958333333336</v>
      </c>
      <c r="B5883">
        <v>0</v>
      </c>
    </row>
    <row r="5884" spans="1:2" x14ac:dyDescent="0.35">
      <c r="A5884" s="3">
        <v>42615</v>
      </c>
      <c r="B5884">
        <v>0</v>
      </c>
    </row>
    <row r="5885" spans="1:2" x14ac:dyDescent="0.35">
      <c r="A5885" s="3">
        <v>42615.041666666664</v>
      </c>
      <c r="B5885">
        <v>0</v>
      </c>
    </row>
    <row r="5886" spans="1:2" x14ac:dyDescent="0.35">
      <c r="A5886" s="3">
        <v>42615.083333333336</v>
      </c>
      <c r="B5886">
        <v>0</v>
      </c>
    </row>
    <row r="5887" spans="1:2" x14ac:dyDescent="0.35">
      <c r="A5887" s="3">
        <v>42615.125</v>
      </c>
      <c r="B5887">
        <v>0</v>
      </c>
    </row>
    <row r="5888" spans="1:2" x14ac:dyDescent="0.35">
      <c r="A5888" s="3">
        <v>42615.166666666664</v>
      </c>
      <c r="B5888">
        <v>1E-3</v>
      </c>
    </row>
    <row r="5889" spans="1:2" x14ac:dyDescent="0.35">
      <c r="A5889" s="3">
        <v>42615.208333333336</v>
      </c>
      <c r="B5889">
        <v>6.7000000000000004E-2</v>
      </c>
    </row>
    <row r="5890" spans="1:2" x14ac:dyDescent="0.35">
      <c r="A5890" s="3">
        <v>42615.25</v>
      </c>
      <c r="B5890">
        <v>0.20699999999999999</v>
      </c>
    </row>
    <row r="5891" spans="1:2" x14ac:dyDescent="0.35">
      <c r="A5891" s="3">
        <v>42615.291666666664</v>
      </c>
      <c r="B5891">
        <v>0.35699999999999998</v>
      </c>
    </row>
    <row r="5892" spans="1:2" x14ac:dyDescent="0.35">
      <c r="A5892" s="3">
        <v>42615.333333333336</v>
      </c>
      <c r="B5892">
        <v>0.48099999999999998</v>
      </c>
    </row>
    <row r="5893" spans="1:2" x14ac:dyDescent="0.35">
      <c r="A5893" s="3">
        <v>42615.375</v>
      </c>
      <c r="B5893">
        <v>0.57699999999999996</v>
      </c>
    </row>
    <row r="5894" spans="1:2" x14ac:dyDescent="0.35">
      <c r="A5894" s="3">
        <v>42615.416666666664</v>
      </c>
      <c r="B5894">
        <v>0.622</v>
      </c>
    </row>
    <row r="5895" spans="1:2" x14ac:dyDescent="0.35">
      <c r="A5895" s="3">
        <v>42615.458333333336</v>
      </c>
      <c r="B5895">
        <v>0.624</v>
      </c>
    </row>
    <row r="5896" spans="1:2" x14ac:dyDescent="0.35">
      <c r="A5896" s="3">
        <v>42615.5</v>
      </c>
      <c r="B5896">
        <v>0.58399999999999996</v>
      </c>
    </row>
    <row r="5897" spans="1:2" x14ac:dyDescent="0.35">
      <c r="A5897" s="3">
        <v>42615.541666666664</v>
      </c>
      <c r="B5897">
        <v>0.51300000000000001</v>
      </c>
    </row>
    <row r="5898" spans="1:2" x14ac:dyDescent="0.35">
      <c r="A5898" s="3">
        <v>42615.583333333336</v>
      </c>
      <c r="B5898">
        <v>0.40400000000000003</v>
      </c>
    </row>
    <row r="5899" spans="1:2" x14ac:dyDescent="0.35">
      <c r="A5899" s="3">
        <v>42615.625</v>
      </c>
      <c r="B5899">
        <v>0.26700000000000002</v>
      </c>
    </row>
    <row r="5900" spans="1:2" x14ac:dyDescent="0.35">
      <c r="A5900" s="3">
        <v>42615.666666666664</v>
      </c>
      <c r="B5900">
        <v>0.12</v>
      </c>
    </row>
    <row r="5901" spans="1:2" x14ac:dyDescent="0.35">
      <c r="A5901" s="3">
        <v>42615.708333333336</v>
      </c>
      <c r="B5901">
        <v>1.2999999999999999E-2</v>
      </c>
    </row>
    <row r="5902" spans="1:2" x14ac:dyDescent="0.35">
      <c r="A5902" s="3">
        <v>42615.75</v>
      </c>
      <c r="B5902">
        <v>0</v>
      </c>
    </row>
    <row r="5903" spans="1:2" x14ac:dyDescent="0.35">
      <c r="A5903" s="3">
        <v>42615.791666666664</v>
      </c>
      <c r="B5903">
        <v>0</v>
      </c>
    </row>
    <row r="5904" spans="1:2" x14ac:dyDescent="0.35">
      <c r="A5904" s="3">
        <v>42615.833333333336</v>
      </c>
      <c r="B5904">
        <v>0</v>
      </c>
    </row>
    <row r="5905" spans="1:2" x14ac:dyDescent="0.35">
      <c r="A5905" s="3">
        <v>42615.875</v>
      </c>
      <c r="B5905">
        <v>0</v>
      </c>
    </row>
    <row r="5906" spans="1:2" x14ac:dyDescent="0.35">
      <c r="A5906" s="3">
        <v>42615.916666666664</v>
      </c>
      <c r="B5906">
        <v>0</v>
      </c>
    </row>
    <row r="5907" spans="1:2" x14ac:dyDescent="0.35">
      <c r="A5907" s="3">
        <v>42615.958333333336</v>
      </c>
      <c r="B5907">
        <v>0</v>
      </c>
    </row>
    <row r="5908" spans="1:2" x14ac:dyDescent="0.35">
      <c r="A5908" s="3">
        <v>42616</v>
      </c>
      <c r="B5908">
        <v>0</v>
      </c>
    </row>
    <row r="5909" spans="1:2" x14ac:dyDescent="0.35">
      <c r="A5909" s="3">
        <v>42616.041666666664</v>
      </c>
      <c r="B5909">
        <v>0</v>
      </c>
    </row>
    <row r="5910" spans="1:2" x14ac:dyDescent="0.35">
      <c r="A5910" s="3">
        <v>42616.083333333336</v>
      </c>
      <c r="B5910">
        <v>0</v>
      </c>
    </row>
    <row r="5911" spans="1:2" x14ac:dyDescent="0.35">
      <c r="A5911" s="3">
        <v>42616.125</v>
      </c>
      <c r="B5911">
        <v>0</v>
      </c>
    </row>
    <row r="5912" spans="1:2" x14ac:dyDescent="0.35">
      <c r="A5912" s="3">
        <v>42616.166666666664</v>
      </c>
      <c r="B5912">
        <v>1E-3</v>
      </c>
    </row>
    <row r="5913" spans="1:2" x14ac:dyDescent="0.35">
      <c r="A5913" s="3">
        <v>42616.208333333336</v>
      </c>
      <c r="B5913">
        <v>6.9000000000000006E-2</v>
      </c>
    </row>
    <row r="5914" spans="1:2" x14ac:dyDescent="0.35">
      <c r="A5914" s="3">
        <v>42616.25</v>
      </c>
      <c r="B5914">
        <v>0.20899999999999999</v>
      </c>
    </row>
    <row r="5915" spans="1:2" x14ac:dyDescent="0.35">
      <c r="A5915" s="3">
        <v>42616.291666666664</v>
      </c>
      <c r="B5915">
        <v>0.35599999999999998</v>
      </c>
    </row>
    <row r="5916" spans="1:2" x14ac:dyDescent="0.35">
      <c r="A5916" s="3">
        <v>42616.333333333336</v>
      </c>
      <c r="B5916">
        <v>0.47399999999999998</v>
      </c>
    </row>
    <row r="5917" spans="1:2" x14ac:dyDescent="0.35">
      <c r="A5917" s="3">
        <v>42616.375</v>
      </c>
      <c r="B5917">
        <v>0.55000000000000004</v>
      </c>
    </row>
    <row r="5918" spans="1:2" x14ac:dyDescent="0.35">
      <c r="A5918" s="3">
        <v>42616.416666666664</v>
      </c>
      <c r="B5918">
        <v>0.58699999999999997</v>
      </c>
    </row>
    <row r="5919" spans="1:2" x14ac:dyDescent="0.35">
      <c r="A5919" s="3">
        <v>42616.458333333336</v>
      </c>
      <c r="B5919">
        <v>0.57999999999999996</v>
      </c>
    </row>
    <row r="5920" spans="1:2" x14ac:dyDescent="0.35">
      <c r="A5920" s="3">
        <v>42616.5</v>
      </c>
      <c r="B5920">
        <v>0.53700000000000003</v>
      </c>
    </row>
    <row r="5921" spans="1:2" x14ac:dyDescent="0.35">
      <c r="A5921" s="3">
        <v>42616.541666666664</v>
      </c>
      <c r="B5921">
        <v>0.45800000000000002</v>
      </c>
    </row>
    <row r="5922" spans="1:2" x14ac:dyDescent="0.35">
      <c r="A5922" s="3">
        <v>42616.583333333336</v>
      </c>
      <c r="B5922">
        <v>0.35399999999999998</v>
      </c>
    </row>
    <row r="5923" spans="1:2" x14ac:dyDescent="0.35">
      <c r="A5923" s="3">
        <v>42616.625</v>
      </c>
      <c r="B5923">
        <v>0.22700000000000001</v>
      </c>
    </row>
    <row r="5924" spans="1:2" x14ac:dyDescent="0.35">
      <c r="A5924" s="3">
        <v>42616.666666666664</v>
      </c>
      <c r="B5924">
        <v>0.1</v>
      </c>
    </row>
    <row r="5925" spans="1:2" x14ac:dyDescent="0.35">
      <c r="A5925" s="3">
        <v>42616.708333333336</v>
      </c>
      <c r="B5925">
        <v>8.9999999999999993E-3</v>
      </c>
    </row>
    <row r="5926" spans="1:2" x14ac:dyDescent="0.35">
      <c r="A5926" s="3">
        <v>42616.75</v>
      </c>
      <c r="B5926">
        <v>0</v>
      </c>
    </row>
    <row r="5927" spans="1:2" x14ac:dyDescent="0.35">
      <c r="A5927" s="3">
        <v>42616.791666666664</v>
      </c>
      <c r="B5927">
        <v>0</v>
      </c>
    </row>
    <row r="5928" spans="1:2" x14ac:dyDescent="0.35">
      <c r="A5928" s="3">
        <v>42616.833333333336</v>
      </c>
      <c r="B5928">
        <v>0</v>
      </c>
    </row>
    <row r="5929" spans="1:2" x14ac:dyDescent="0.35">
      <c r="A5929" s="3">
        <v>42616.875</v>
      </c>
      <c r="B5929">
        <v>0</v>
      </c>
    </row>
    <row r="5930" spans="1:2" x14ac:dyDescent="0.35">
      <c r="A5930" s="3">
        <v>42616.916666666664</v>
      </c>
      <c r="B5930">
        <v>0</v>
      </c>
    </row>
    <row r="5931" spans="1:2" x14ac:dyDescent="0.35">
      <c r="A5931" s="3">
        <v>42616.958333333336</v>
      </c>
      <c r="B5931">
        <v>0</v>
      </c>
    </row>
    <row r="5932" spans="1:2" x14ac:dyDescent="0.35">
      <c r="A5932" s="3">
        <v>42617</v>
      </c>
      <c r="B5932">
        <v>0</v>
      </c>
    </row>
    <row r="5933" spans="1:2" x14ac:dyDescent="0.35">
      <c r="A5933" s="3">
        <v>42617.041666666664</v>
      </c>
      <c r="B5933">
        <v>0</v>
      </c>
    </row>
    <row r="5934" spans="1:2" x14ac:dyDescent="0.35">
      <c r="A5934" s="3">
        <v>42617.083333333336</v>
      </c>
      <c r="B5934">
        <v>0</v>
      </c>
    </row>
    <row r="5935" spans="1:2" x14ac:dyDescent="0.35">
      <c r="A5935" s="3">
        <v>42617.125</v>
      </c>
      <c r="B5935">
        <v>0</v>
      </c>
    </row>
    <row r="5936" spans="1:2" x14ac:dyDescent="0.35">
      <c r="A5936" s="3">
        <v>42617.166666666664</v>
      </c>
      <c r="B5936">
        <v>1E-3</v>
      </c>
    </row>
    <row r="5937" spans="1:2" x14ac:dyDescent="0.35">
      <c r="A5937" s="3">
        <v>42617.208333333336</v>
      </c>
      <c r="B5937">
        <v>6.0999999999999999E-2</v>
      </c>
    </row>
    <row r="5938" spans="1:2" x14ac:dyDescent="0.35">
      <c r="A5938" s="3">
        <v>42617.25</v>
      </c>
      <c r="B5938">
        <v>0.19700000000000001</v>
      </c>
    </row>
    <row r="5939" spans="1:2" x14ac:dyDescent="0.35">
      <c r="A5939" s="3">
        <v>42617.291666666664</v>
      </c>
      <c r="B5939">
        <v>0.34799999999999998</v>
      </c>
    </row>
    <row r="5940" spans="1:2" x14ac:dyDescent="0.35">
      <c r="A5940" s="3">
        <v>42617.333333333336</v>
      </c>
      <c r="B5940">
        <v>0.46500000000000002</v>
      </c>
    </row>
    <row r="5941" spans="1:2" x14ac:dyDescent="0.35">
      <c r="A5941" s="3">
        <v>42617.375</v>
      </c>
      <c r="B5941">
        <v>0.54700000000000004</v>
      </c>
    </row>
    <row r="5942" spans="1:2" x14ac:dyDescent="0.35">
      <c r="A5942" s="3">
        <v>42617.416666666664</v>
      </c>
      <c r="B5942">
        <v>0.58699999999999997</v>
      </c>
    </row>
    <row r="5943" spans="1:2" x14ac:dyDescent="0.35">
      <c r="A5943" s="3">
        <v>42617.458333333336</v>
      </c>
      <c r="B5943">
        <v>0.57399999999999995</v>
      </c>
    </row>
    <row r="5944" spans="1:2" x14ac:dyDescent="0.35">
      <c r="A5944" s="3">
        <v>42617.5</v>
      </c>
      <c r="B5944">
        <v>0.51</v>
      </c>
    </row>
    <row r="5945" spans="1:2" x14ac:dyDescent="0.35">
      <c r="A5945" s="3">
        <v>42617.541666666664</v>
      </c>
      <c r="B5945">
        <v>0.42399999999999999</v>
      </c>
    </row>
    <row r="5946" spans="1:2" x14ac:dyDescent="0.35">
      <c r="A5946" s="3">
        <v>42617.583333333336</v>
      </c>
      <c r="B5946">
        <v>0.312</v>
      </c>
    </row>
    <row r="5947" spans="1:2" x14ac:dyDescent="0.35">
      <c r="A5947" s="3">
        <v>42617.625</v>
      </c>
      <c r="B5947">
        <v>0.185</v>
      </c>
    </row>
    <row r="5948" spans="1:2" x14ac:dyDescent="0.35">
      <c r="A5948" s="3">
        <v>42617.666666666664</v>
      </c>
      <c r="B5948">
        <v>6.9000000000000006E-2</v>
      </c>
    </row>
    <row r="5949" spans="1:2" x14ac:dyDescent="0.35">
      <c r="A5949" s="3">
        <v>42617.708333333336</v>
      </c>
      <c r="B5949">
        <v>4.0000000000000001E-3</v>
      </c>
    </row>
    <row r="5950" spans="1:2" x14ac:dyDescent="0.35">
      <c r="A5950" s="3">
        <v>42617.75</v>
      </c>
      <c r="B5950">
        <v>0</v>
      </c>
    </row>
    <row r="5951" spans="1:2" x14ac:dyDescent="0.35">
      <c r="A5951" s="3">
        <v>42617.791666666664</v>
      </c>
      <c r="B5951">
        <v>0</v>
      </c>
    </row>
    <row r="5952" spans="1:2" x14ac:dyDescent="0.35">
      <c r="A5952" s="3">
        <v>42617.833333333336</v>
      </c>
      <c r="B5952">
        <v>0</v>
      </c>
    </row>
    <row r="5953" spans="1:2" x14ac:dyDescent="0.35">
      <c r="A5953" s="3">
        <v>42617.875</v>
      </c>
      <c r="B5953">
        <v>0</v>
      </c>
    </row>
    <row r="5954" spans="1:2" x14ac:dyDescent="0.35">
      <c r="A5954" s="3">
        <v>42617.916666666664</v>
      </c>
      <c r="B5954">
        <v>0</v>
      </c>
    </row>
    <row r="5955" spans="1:2" x14ac:dyDescent="0.35">
      <c r="A5955" s="3">
        <v>42617.958333333336</v>
      </c>
      <c r="B5955">
        <v>0</v>
      </c>
    </row>
    <row r="5956" spans="1:2" x14ac:dyDescent="0.35">
      <c r="A5956" s="3">
        <v>42618</v>
      </c>
      <c r="B5956">
        <v>0</v>
      </c>
    </row>
    <row r="5957" spans="1:2" x14ac:dyDescent="0.35">
      <c r="A5957" s="3">
        <v>42618.041666666664</v>
      </c>
      <c r="B5957">
        <v>0</v>
      </c>
    </row>
    <row r="5958" spans="1:2" x14ac:dyDescent="0.35">
      <c r="A5958" s="3">
        <v>42618.083333333336</v>
      </c>
      <c r="B5958">
        <v>0</v>
      </c>
    </row>
    <row r="5959" spans="1:2" x14ac:dyDescent="0.35">
      <c r="A5959" s="3">
        <v>42618.125</v>
      </c>
      <c r="B5959">
        <v>0</v>
      </c>
    </row>
    <row r="5960" spans="1:2" x14ac:dyDescent="0.35">
      <c r="A5960" s="3">
        <v>42618.166666666664</v>
      </c>
      <c r="B5960">
        <v>0</v>
      </c>
    </row>
    <row r="5961" spans="1:2" x14ac:dyDescent="0.35">
      <c r="A5961" s="3">
        <v>42618.208333333336</v>
      </c>
      <c r="B5961">
        <v>3.3000000000000002E-2</v>
      </c>
    </row>
    <row r="5962" spans="1:2" x14ac:dyDescent="0.35">
      <c r="A5962" s="3">
        <v>42618.25</v>
      </c>
      <c r="B5962">
        <v>0.12</v>
      </c>
    </row>
    <row r="5963" spans="1:2" x14ac:dyDescent="0.35">
      <c r="A5963" s="3">
        <v>42618.291666666664</v>
      </c>
      <c r="B5963">
        <v>0.22700000000000001</v>
      </c>
    </row>
    <row r="5964" spans="1:2" x14ac:dyDescent="0.35">
      <c r="A5964" s="3">
        <v>42618.333333333336</v>
      </c>
      <c r="B5964">
        <v>0.33700000000000002</v>
      </c>
    </row>
    <row r="5965" spans="1:2" x14ac:dyDescent="0.35">
      <c r="A5965" s="3">
        <v>42618.375</v>
      </c>
      <c r="B5965">
        <v>0.42599999999999999</v>
      </c>
    </row>
    <row r="5966" spans="1:2" x14ac:dyDescent="0.35">
      <c r="A5966" s="3">
        <v>42618.416666666664</v>
      </c>
      <c r="B5966">
        <v>0.48299999999999998</v>
      </c>
    </row>
    <row r="5967" spans="1:2" x14ac:dyDescent="0.35">
      <c r="A5967" s="3">
        <v>42618.458333333336</v>
      </c>
      <c r="B5967">
        <v>0.505</v>
      </c>
    </row>
    <row r="5968" spans="1:2" x14ac:dyDescent="0.35">
      <c r="A5968" s="3">
        <v>42618.5</v>
      </c>
      <c r="B5968">
        <v>0.47199999999999998</v>
      </c>
    </row>
    <row r="5969" spans="1:2" x14ac:dyDescent="0.35">
      <c r="A5969" s="3">
        <v>42618.541666666664</v>
      </c>
      <c r="B5969">
        <v>0.40400000000000003</v>
      </c>
    </row>
    <row r="5970" spans="1:2" x14ac:dyDescent="0.35">
      <c r="A5970" s="3">
        <v>42618.583333333336</v>
      </c>
      <c r="B5970">
        <v>0.314</v>
      </c>
    </row>
    <row r="5971" spans="1:2" x14ac:dyDescent="0.35">
      <c r="A5971" s="3">
        <v>42618.625</v>
      </c>
      <c r="B5971">
        <v>0.21</v>
      </c>
    </row>
    <row r="5972" spans="1:2" x14ac:dyDescent="0.35">
      <c r="A5972" s="3">
        <v>42618.666666666664</v>
      </c>
      <c r="B5972">
        <v>9.9000000000000005E-2</v>
      </c>
    </row>
    <row r="5973" spans="1:2" x14ac:dyDescent="0.35">
      <c r="A5973" s="3">
        <v>42618.708333333336</v>
      </c>
      <c r="B5973">
        <v>1.2E-2</v>
      </c>
    </row>
    <row r="5974" spans="1:2" x14ac:dyDescent="0.35">
      <c r="A5974" s="3">
        <v>42618.75</v>
      </c>
      <c r="B5974">
        <v>0</v>
      </c>
    </row>
    <row r="5975" spans="1:2" x14ac:dyDescent="0.35">
      <c r="A5975" s="3">
        <v>42618.791666666664</v>
      </c>
      <c r="B5975">
        <v>0</v>
      </c>
    </row>
    <row r="5976" spans="1:2" x14ac:dyDescent="0.35">
      <c r="A5976" s="3">
        <v>42618.833333333336</v>
      </c>
      <c r="B5976">
        <v>0</v>
      </c>
    </row>
    <row r="5977" spans="1:2" x14ac:dyDescent="0.35">
      <c r="A5977" s="3">
        <v>42618.875</v>
      </c>
      <c r="B5977">
        <v>0</v>
      </c>
    </row>
    <row r="5978" spans="1:2" x14ac:dyDescent="0.35">
      <c r="A5978" s="3">
        <v>42618.916666666664</v>
      </c>
      <c r="B5978">
        <v>0</v>
      </c>
    </row>
    <row r="5979" spans="1:2" x14ac:dyDescent="0.35">
      <c r="A5979" s="3">
        <v>42618.958333333336</v>
      </c>
      <c r="B5979">
        <v>0</v>
      </c>
    </row>
    <row r="5980" spans="1:2" x14ac:dyDescent="0.35">
      <c r="A5980" s="3">
        <v>42619</v>
      </c>
      <c r="B5980">
        <v>0</v>
      </c>
    </row>
    <row r="5981" spans="1:2" x14ac:dyDescent="0.35">
      <c r="A5981" s="3">
        <v>42619.041666666664</v>
      </c>
      <c r="B5981">
        <v>0</v>
      </c>
    </row>
    <row r="5982" spans="1:2" x14ac:dyDescent="0.35">
      <c r="A5982" s="3">
        <v>42619.083333333336</v>
      </c>
      <c r="B5982">
        <v>0</v>
      </c>
    </row>
    <row r="5983" spans="1:2" x14ac:dyDescent="0.35">
      <c r="A5983" s="3">
        <v>42619.125</v>
      </c>
      <c r="B5983">
        <v>0</v>
      </c>
    </row>
    <row r="5984" spans="1:2" x14ac:dyDescent="0.35">
      <c r="A5984" s="3">
        <v>42619.166666666664</v>
      </c>
      <c r="B5984">
        <v>0</v>
      </c>
    </row>
    <row r="5985" spans="1:2" x14ac:dyDescent="0.35">
      <c r="A5985" s="3">
        <v>42619.208333333336</v>
      </c>
      <c r="B5985">
        <v>6.7000000000000004E-2</v>
      </c>
    </row>
    <row r="5986" spans="1:2" x14ac:dyDescent="0.35">
      <c r="A5986" s="3">
        <v>42619.25</v>
      </c>
      <c r="B5986">
        <v>0.214</v>
      </c>
    </row>
    <row r="5987" spans="1:2" x14ac:dyDescent="0.35">
      <c r="A5987" s="3">
        <v>42619.291666666664</v>
      </c>
      <c r="B5987">
        <v>0.372</v>
      </c>
    </row>
    <row r="5988" spans="1:2" x14ac:dyDescent="0.35">
      <c r="A5988" s="3">
        <v>42619.333333333336</v>
      </c>
      <c r="B5988">
        <v>0.496</v>
      </c>
    </row>
    <row r="5989" spans="1:2" x14ac:dyDescent="0.35">
      <c r="A5989" s="3">
        <v>42619.375</v>
      </c>
      <c r="B5989">
        <v>0.57599999999999996</v>
      </c>
    </row>
    <row r="5990" spans="1:2" x14ac:dyDescent="0.35">
      <c r="A5990" s="3">
        <v>42619.416666666664</v>
      </c>
      <c r="B5990">
        <v>0.621</v>
      </c>
    </row>
    <row r="5991" spans="1:2" x14ac:dyDescent="0.35">
      <c r="A5991" s="3">
        <v>42619.458333333336</v>
      </c>
      <c r="B5991">
        <v>0.61599999999999999</v>
      </c>
    </row>
    <row r="5992" spans="1:2" x14ac:dyDescent="0.35">
      <c r="A5992" s="3">
        <v>42619.5</v>
      </c>
      <c r="B5992">
        <v>0.56399999999999995</v>
      </c>
    </row>
    <row r="5993" spans="1:2" x14ac:dyDescent="0.35">
      <c r="A5993" s="3">
        <v>42619.541666666664</v>
      </c>
      <c r="B5993">
        <v>0.47299999999999998</v>
      </c>
    </row>
    <row r="5994" spans="1:2" x14ac:dyDescent="0.35">
      <c r="A5994" s="3">
        <v>42619.583333333336</v>
      </c>
      <c r="B5994">
        <v>0.35199999999999998</v>
      </c>
    </row>
    <row r="5995" spans="1:2" x14ac:dyDescent="0.35">
      <c r="A5995" s="3">
        <v>42619.625</v>
      </c>
      <c r="B5995">
        <v>0.224</v>
      </c>
    </row>
    <row r="5996" spans="1:2" x14ac:dyDescent="0.35">
      <c r="A5996" s="3">
        <v>42619.666666666664</v>
      </c>
      <c r="B5996">
        <v>9.7000000000000003E-2</v>
      </c>
    </row>
    <row r="5997" spans="1:2" x14ac:dyDescent="0.35">
      <c r="A5997" s="3">
        <v>42619.708333333336</v>
      </c>
      <c r="B5997">
        <v>0.01</v>
      </c>
    </row>
    <row r="5998" spans="1:2" x14ac:dyDescent="0.35">
      <c r="A5998" s="3">
        <v>42619.75</v>
      </c>
      <c r="B5998">
        <v>0</v>
      </c>
    </row>
    <row r="5999" spans="1:2" x14ac:dyDescent="0.35">
      <c r="A5999" s="3">
        <v>42619.791666666664</v>
      </c>
      <c r="B5999">
        <v>0</v>
      </c>
    </row>
    <row r="6000" spans="1:2" x14ac:dyDescent="0.35">
      <c r="A6000" s="3">
        <v>42619.833333333336</v>
      </c>
      <c r="B6000">
        <v>0</v>
      </c>
    </row>
    <row r="6001" spans="1:2" x14ac:dyDescent="0.35">
      <c r="A6001" s="3">
        <v>42619.875</v>
      </c>
      <c r="B6001">
        <v>0</v>
      </c>
    </row>
    <row r="6002" spans="1:2" x14ac:dyDescent="0.35">
      <c r="A6002" s="3">
        <v>42619.916666666664</v>
      </c>
      <c r="B6002">
        <v>0</v>
      </c>
    </row>
    <row r="6003" spans="1:2" x14ac:dyDescent="0.35">
      <c r="A6003" s="3">
        <v>42619.958333333336</v>
      </c>
      <c r="B6003">
        <v>0</v>
      </c>
    </row>
    <row r="6004" spans="1:2" x14ac:dyDescent="0.35">
      <c r="A6004" s="3">
        <v>42620</v>
      </c>
      <c r="B6004">
        <v>0</v>
      </c>
    </row>
    <row r="6005" spans="1:2" x14ac:dyDescent="0.35">
      <c r="A6005" s="3">
        <v>42620.041666666664</v>
      </c>
      <c r="B6005">
        <v>0</v>
      </c>
    </row>
    <row r="6006" spans="1:2" x14ac:dyDescent="0.35">
      <c r="A6006" s="3">
        <v>42620.083333333336</v>
      </c>
      <c r="B6006">
        <v>0</v>
      </c>
    </row>
    <row r="6007" spans="1:2" x14ac:dyDescent="0.35">
      <c r="A6007" s="3">
        <v>42620.125</v>
      </c>
      <c r="B6007">
        <v>0</v>
      </c>
    </row>
    <row r="6008" spans="1:2" x14ac:dyDescent="0.35">
      <c r="A6008" s="3">
        <v>42620.166666666664</v>
      </c>
      <c r="B6008">
        <v>0</v>
      </c>
    </row>
    <row r="6009" spans="1:2" x14ac:dyDescent="0.35">
      <c r="A6009" s="3">
        <v>42620.208333333336</v>
      </c>
      <c r="B6009">
        <v>4.2000000000000003E-2</v>
      </c>
    </row>
    <row r="6010" spans="1:2" x14ac:dyDescent="0.35">
      <c r="A6010" s="3">
        <v>42620.25</v>
      </c>
      <c r="B6010">
        <v>0.158</v>
      </c>
    </row>
    <row r="6011" spans="1:2" x14ac:dyDescent="0.35">
      <c r="A6011" s="3">
        <v>42620.291666666664</v>
      </c>
      <c r="B6011">
        <v>0.28899999999999998</v>
      </c>
    </row>
    <row r="6012" spans="1:2" x14ac:dyDescent="0.35">
      <c r="A6012" s="3">
        <v>42620.333333333336</v>
      </c>
      <c r="B6012">
        <v>0.39400000000000002</v>
      </c>
    </row>
    <row r="6013" spans="1:2" x14ac:dyDescent="0.35">
      <c r="A6013" s="3">
        <v>42620.375</v>
      </c>
      <c r="B6013">
        <v>0.46899999999999997</v>
      </c>
    </row>
    <row r="6014" spans="1:2" x14ac:dyDescent="0.35">
      <c r="A6014" s="3">
        <v>42620.416666666664</v>
      </c>
      <c r="B6014">
        <v>0.504</v>
      </c>
    </row>
    <row r="6015" spans="1:2" x14ac:dyDescent="0.35">
      <c r="A6015" s="3">
        <v>42620.458333333336</v>
      </c>
      <c r="B6015">
        <v>0.504</v>
      </c>
    </row>
    <row r="6016" spans="1:2" x14ac:dyDescent="0.35">
      <c r="A6016" s="3">
        <v>42620.5</v>
      </c>
      <c r="B6016">
        <v>0.47099999999999997</v>
      </c>
    </row>
    <row r="6017" spans="1:2" x14ac:dyDescent="0.35">
      <c r="A6017" s="3">
        <v>42620.541666666664</v>
      </c>
      <c r="B6017">
        <v>0.41299999999999998</v>
      </c>
    </row>
    <row r="6018" spans="1:2" x14ac:dyDescent="0.35">
      <c r="A6018" s="3">
        <v>42620.583333333336</v>
      </c>
      <c r="B6018">
        <v>0.315</v>
      </c>
    </row>
    <row r="6019" spans="1:2" x14ac:dyDescent="0.35">
      <c r="A6019" s="3">
        <v>42620.625</v>
      </c>
      <c r="B6019">
        <v>0.20399999999999999</v>
      </c>
    </row>
    <row r="6020" spans="1:2" x14ac:dyDescent="0.35">
      <c r="A6020" s="3">
        <v>42620.666666666664</v>
      </c>
      <c r="B6020">
        <v>0.09</v>
      </c>
    </row>
    <row r="6021" spans="1:2" x14ac:dyDescent="0.35">
      <c r="A6021" s="3">
        <v>42620.708333333336</v>
      </c>
      <c r="B6021">
        <v>8.0000000000000002E-3</v>
      </c>
    </row>
    <row r="6022" spans="1:2" x14ac:dyDescent="0.35">
      <c r="A6022" s="3">
        <v>42620.75</v>
      </c>
      <c r="B6022">
        <v>0</v>
      </c>
    </row>
    <row r="6023" spans="1:2" x14ac:dyDescent="0.35">
      <c r="A6023" s="3">
        <v>42620.791666666664</v>
      </c>
      <c r="B6023">
        <v>0</v>
      </c>
    </row>
    <row r="6024" spans="1:2" x14ac:dyDescent="0.35">
      <c r="A6024" s="3">
        <v>42620.833333333336</v>
      </c>
      <c r="B6024">
        <v>0</v>
      </c>
    </row>
    <row r="6025" spans="1:2" x14ac:dyDescent="0.35">
      <c r="A6025" s="3">
        <v>42620.875</v>
      </c>
      <c r="B6025">
        <v>0</v>
      </c>
    </row>
    <row r="6026" spans="1:2" x14ac:dyDescent="0.35">
      <c r="A6026" s="3">
        <v>42620.916666666664</v>
      </c>
      <c r="B6026">
        <v>0</v>
      </c>
    </row>
    <row r="6027" spans="1:2" x14ac:dyDescent="0.35">
      <c r="A6027" s="3">
        <v>42620.958333333336</v>
      </c>
      <c r="B6027">
        <v>0</v>
      </c>
    </row>
    <row r="6028" spans="1:2" x14ac:dyDescent="0.35">
      <c r="A6028" s="3">
        <v>42621</v>
      </c>
      <c r="B6028">
        <v>0</v>
      </c>
    </row>
    <row r="6029" spans="1:2" x14ac:dyDescent="0.35">
      <c r="A6029" s="3">
        <v>42621.041666666664</v>
      </c>
      <c r="B6029">
        <v>0</v>
      </c>
    </row>
    <row r="6030" spans="1:2" x14ac:dyDescent="0.35">
      <c r="A6030" s="3">
        <v>42621.083333333336</v>
      </c>
      <c r="B6030">
        <v>0</v>
      </c>
    </row>
    <row r="6031" spans="1:2" x14ac:dyDescent="0.35">
      <c r="A6031" s="3">
        <v>42621.125</v>
      </c>
      <c r="B6031">
        <v>0</v>
      </c>
    </row>
    <row r="6032" spans="1:2" x14ac:dyDescent="0.35">
      <c r="A6032" s="3">
        <v>42621.166666666664</v>
      </c>
      <c r="B6032">
        <v>0</v>
      </c>
    </row>
    <row r="6033" spans="1:2" x14ac:dyDescent="0.35">
      <c r="A6033" s="3">
        <v>42621.208333333336</v>
      </c>
      <c r="B6033">
        <v>4.4999999999999998E-2</v>
      </c>
    </row>
    <row r="6034" spans="1:2" x14ac:dyDescent="0.35">
      <c r="A6034" s="3">
        <v>42621.25</v>
      </c>
      <c r="B6034">
        <v>0.17199999999999999</v>
      </c>
    </row>
    <row r="6035" spans="1:2" x14ac:dyDescent="0.35">
      <c r="A6035" s="3">
        <v>42621.291666666664</v>
      </c>
      <c r="B6035">
        <v>0.32200000000000001</v>
      </c>
    </row>
    <row r="6036" spans="1:2" x14ac:dyDescent="0.35">
      <c r="A6036" s="3">
        <v>42621.333333333336</v>
      </c>
      <c r="B6036">
        <v>0.44400000000000001</v>
      </c>
    </row>
    <row r="6037" spans="1:2" x14ac:dyDescent="0.35">
      <c r="A6037" s="3">
        <v>42621.375</v>
      </c>
      <c r="B6037">
        <v>0.53200000000000003</v>
      </c>
    </row>
    <row r="6038" spans="1:2" x14ac:dyDescent="0.35">
      <c r="A6038" s="3">
        <v>42621.416666666664</v>
      </c>
      <c r="B6038">
        <v>0.57999999999999996</v>
      </c>
    </row>
    <row r="6039" spans="1:2" x14ac:dyDescent="0.35">
      <c r="A6039" s="3">
        <v>42621.458333333336</v>
      </c>
      <c r="B6039">
        <v>0.58699999999999997</v>
      </c>
    </row>
    <row r="6040" spans="1:2" x14ac:dyDescent="0.35">
      <c r="A6040" s="3">
        <v>42621.5</v>
      </c>
      <c r="B6040">
        <v>0.55500000000000005</v>
      </c>
    </row>
    <row r="6041" spans="1:2" x14ac:dyDescent="0.35">
      <c r="A6041" s="3">
        <v>42621.541666666664</v>
      </c>
      <c r="B6041">
        <v>0.48099999999999998</v>
      </c>
    </row>
    <row r="6042" spans="1:2" x14ac:dyDescent="0.35">
      <c r="A6042" s="3">
        <v>42621.583333333336</v>
      </c>
      <c r="B6042">
        <v>0.371</v>
      </c>
    </row>
    <row r="6043" spans="1:2" x14ac:dyDescent="0.35">
      <c r="A6043" s="3">
        <v>42621.625</v>
      </c>
      <c r="B6043">
        <v>0.24</v>
      </c>
    </row>
    <row r="6044" spans="1:2" x14ac:dyDescent="0.35">
      <c r="A6044" s="3">
        <v>42621.666666666664</v>
      </c>
      <c r="B6044">
        <v>0.10199999999999999</v>
      </c>
    </row>
    <row r="6045" spans="1:2" x14ac:dyDescent="0.35">
      <c r="A6045" s="3">
        <v>42621.708333333336</v>
      </c>
      <c r="B6045">
        <v>8.0000000000000002E-3</v>
      </c>
    </row>
    <row r="6046" spans="1:2" x14ac:dyDescent="0.35">
      <c r="A6046" s="3">
        <v>42621.75</v>
      </c>
      <c r="B6046">
        <v>0</v>
      </c>
    </row>
    <row r="6047" spans="1:2" x14ac:dyDescent="0.35">
      <c r="A6047" s="3">
        <v>42621.791666666664</v>
      </c>
      <c r="B6047">
        <v>0</v>
      </c>
    </row>
    <row r="6048" spans="1:2" x14ac:dyDescent="0.35">
      <c r="A6048" s="3">
        <v>42621.833333333336</v>
      </c>
      <c r="B6048">
        <v>0</v>
      </c>
    </row>
    <row r="6049" spans="1:2" x14ac:dyDescent="0.35">
      <c r="A6049" s="3">
        <v>42621.875</v>
      </c>
      <c r="B6049">
        <v>0</v>
      </c>
    </row>
    <row r="6050" spans="1:2" x14ac:dyDescent="0.35">
      <c r="A6050" s="3">
        <v>42621.916666666664</v>
      </c>
      <c r="B6050">
        <v>0</v>
      </c>
    </row>
    <row r="6051" spans="1:2" x14ac:dyDescent="0.35">
      <c r="A6051" s="3">
        <v>42621.958333333336</v>
      </c>
      <c r="B6051">
        <v>0</v>
      </c>
    </row>
    <row r="6052" spans="1:2" x14ac:dyDescent="0.35">
      <c r="A6052" s="3">
        <v>42622</v>
      </c>
      <c r="B6052">
        <v>0</v>
      </c>
    </row>
    <row r="6053" spans="1:2" x14ac:dyDescent="0.35">
      <c r="A6053" s="3">
        <v>42622.041666666664</v>
      </c>
      <c r="B6053">
        <v>0</v>
      </c>
    </row>
    <row r="6054" spans="1:2" x14ac:dyDescent="0.35">
      <c r="A6054" s="3">
        <v>42622.083333333336</v>
      </c>
      <c r="B6054">
        <v>0</v>
      </c>
    </row>
    <row r="6055" spans="1:2" x14ac:dyDescent="0.35">
      <c r="A6055" s="3">
        <v>42622.125</v>
      </c>
      <c r="B6055">
        <v>0</v>
      </c>
    </row>
    <row r="6056" spans="1:2" x14ac:dyDescent="0.35">
      <c r="A6056" s="3">
        <v>42622.166666666664</v>
      </c>
      <c r="B6056">
        <v>0</v>
      </c>
    </row>
    <row r="6057" spans="1:2" x14ac:dyDescent="0.35">
      <c r="A6057" s="3">
        <v>42622.208333333336</v>
      </c>
      <c r="B6057">
        <v>4.3999999999999997E-2</v>
      </c>
    </row>
    <row r="6058" spans="1:2" x14ac:dyDescent="0.35">
      <c r="A6058" s="3">
        <v>42622.25</v>
      </c>
      <c r="B6058">
        <v>0.17100000000000001</v>
      </c>
    </row>
    <row r="6059" spans="1:2" x14ac:dyDescent="0.35">
      <c r="A6059" s="3">
        <v>42622.291666666664</v>
      </c>
      <c r="B6059">
        <v>0.32100000000000001</v>
      </c>
    </row>
    <row r="6060" spans="1:2" x14ac:dyDescent="0.35">
      <c r="A6060" s="3">
        <v>42622.333333333336</v>
      </c>
      <c r="B6060">
        <v>0.44600000000000001</v>
      </c>
    </row>
    <row r="6061" spans="1:2" x14ac:dyDescent="0.35">
      <c r="A6061" s="3">
        <v>42622.375</v>
      </c>
      <c r="B6061">
        <v>0.52800000000000002</v>
      </c>
    </row>
    <row r="6062" spans="1:2" x14ac:dyDescent="0.35">
      <c r="A6062" s="3">
        <v>42622.416666666664</v>
      </c>
      <c r="B6062">
        <v>0.56200000000000006</v>
      </c>
    </row>
    <row r="6063" spans="1:2" x14ac:dyDescent="0.35">
      <c r="A6063" s="3">
        <v>42622.458333333336</v>
      </c>
      <c r="B6063">
        <v>0.55200000000000005</v>
      </c>
    </row>
    <row r="6064" spans="1:2" x14ac:dyDescent="0.35">
      <c r="A6064" s="3">
        <v>42622.5</v>
      </c>
      <c r="B6064">
        <v>0.504</v>
      </c>
    </row>
    <row r="6065" spans="1:2" x14ac:dyDescent="0.35">
      <c r="A6065" s="3">
        <v>42622.541666666664</v>
      </c>
      <c r="B6065">
        <v>0.42399999999999999</v>
      </c>
    </row>
    <row r="6066" spans="1:2" x14ac:dyDescent="0.35">
      <c r="A6066" s="3">
        <v>42622.583333333336</v>
      </c>
      <c r="B6066">
        <v>0.32400000000000001</v>
      </c>
    </row>
    <row r="6067" spans="1:2" x14ac:dyDescent="0.35">
      <c r="A6067" s="3">
        <v>42622.625</v>
      </c>
      <c r="B6067">
        <v>0.20899999999999999</v>
      </c>
    </row>
    <row r="6068" spans="1:2" x14ac:dyDescent="0.35">
      <c r="A6068" s="3">
        <v>42622.666666666664</v>
      </c>
      <c r="B6068">
        <v>8.8999999999999996E-2</v>
      </c>
    </row>
    <row r="6069" spans="1:2" x14ac:dyDescent="0.35">
      <c r="A6069" s="3">
        <v>42622.708333333336</v>
      </c>
      <c r="B6069">
        <v>6.0000000000000001E-3</v>
      </c>
    </row>
    <row r="6070" spans="1:2" x14ac:dyDescent="0.35">
      <c r="A6070" s="3">
        <v>42622.75</v>
      </c>
      <c r="B6070">
        <v>0</v>
      </c>
    </row>
    <row r="6071" spans="1:2" x14ac:dyDescent="0.35">
      <c r="A6071" s="3">
        <v>42622.791666666664</v>
      </c>
      <c r="B6071">
        <v>0</v>
      </c>
    </row>
    <row r="6072" spans="1:2" x14ac:dyDescent="0.35">
      <c r="A6072" s="3">
        <v>42622.833333333336</v>
      </c>
      <c r="B6072">
        <v>0</v>
      </c>
    </row>
    <row r="6073" spans="1:2" x14ac:dyDescent="0.35">
      <c r="A6073" s="3">
        <v>42622.875</v>
      </c>
      <c r="B6073">
        <v>0</v>
      </c>
    </row>
    <row r="6074" spans="1:2" x14ac:dyDescent="0.35">
      <c r="A6074" s="3">
        <v>42622.916666666664</v>
      </c>
      <c r="B6074">
        <v>0</v>
      </c>
    </row>
    <row r="6075" spans="1:2" x14ac:dyDescent="0.35">
      <c r="A6075" s="3">
        <v>42622.958333333336</v>
      </c>
      <c r="B6075">
        <v>0</v>
      </c>
    </row>
    <row r="6076" spans="1:2" x14ac:dyDescent="0.35">
      <c r="A6076" s="3">
        <v>42623</v>
      </c>
      <c r="B6076">
        <v>0</v>
      </c>
    </row>
    <row r="6077" spans="1:2" x14ac:dyDescent="0.35">
      <c r="A6077" s="3">
        <v>42623.041666666664</v>
      </c>
      <c r="B6077">
        <v>0</v>
      </c>
    </row>
    <row r="6078" spans="1:2" x14ac:dyDescent="0.35">
      <c r="A6078" s="3">
        <v>42623.083333333336</v>
      </c>
      <c r="B6078">
        <v>0</v>
      </c>
    </row>
    <row r="6079" spans="1:2" x14ac:dyDescent="0.35">
      <c r="A6079" s="3">
        <v>42623.125</v>
      </c>
      <c r="B6079">
        <v>0</v>
      </c>
    </row>
    <row r="6080" spans="1:2" x14ac:dyDescent="0.35">
      <c r="A6080" s="3">
        <v>42623.166666666664</v>
      </c>
      <c r="B6080">
        <v>0</v>
      </c>
    </row>
    <row r="6081" spans="1:2" x14ac:dyDescent="0.35">
      <c r="A6081" s="3">
        <v>42623.208333333336</v>
      </c>
      <c r="B6081">
        <v>3.5000000000000003E-2</v>
      </c>
    </row>
    <row r="6082" spans="1:2" x14ac:dyDescent="0.35">
      <c r="A6082" s="3">
        <v>42623.25</v>
      </c>
      <c r="B6082">
        <v>0.14799999999999999</v>
      </c>
    </row>
    <row r="6083" spans="1:2" x14ac:dyDescent="0.35">
      <c r="A6083" s="3">
        <v>42623.291666666664</v>
      </c>
      <c r="B6083">
        <v>0.28299999999999997</v>
      </c>
    </row>
    <row r="6084" spans="1:2" x14ac:dyDescent="0.35">
      <c r="A6084" s="3">
        <v>42623.333333333336</v>
      </c>
      <c r="B6084">
        <v>0.39200000000000002</v>
      </c>
    </row>
    <row r="6085" spans="1:2" x14ac:dyDescent="0.35">
      <c r="A6085" s="3">
        <v>42623.375</v>
      </c>
      <c r="B6085">
        <v>0.46400000000000002</v>
      </c>
    </row>
    <row r="6086" spans="1:2" x14ac:dyDescent="0.35">
      <c r="A6086" s="3">
        <v>42623.416666666664</v>
      </c>
      <c r="B6086">
        <v>0.49399999999999999</v>
      </c>
    </row>
    <row r="6087" spans="1:2" x14ac:dyDescent="0.35">
      <c r="A6087" s="3">
        <v>42623.458333333336</v>
      </c>
      <c r="B6087">
        <v>0.48599999999999999</v>
      </c>
    </row>
    <row r="6088" spans="1:2" x14ac:dyDescent="0.35">
      <c r="A6088" s="3">
        <v>42623.5</v>
      </c>
      <c r="B6088">
        <v>0.44400000000000001</v>
      </c>
    </row>
    <row r="6089" spans="1:2" x14ac:dyDescent="0.35">
      <c r="A6089" s="3">
        <v>42623.541666666664</v>
      </c>
      <c r="B6089">
        <v>0.36799999999999999</v>
      </c>
    </row>
    <row r="6090" spans="1:2" x14ac:dyDescent="0.35">
      <c r="A6090" s="3">
        <v>42623.583333333336</v>
      </c>
      <c r="B6090">
        <v>0.27400000000000002</v>
      </c>
    </row>
    <row r="6091" spans="1:2" x14ac:dyDescent="0.35">
      <c r="A6091" s="3">
        <v>42623.625</v>
      </c>
      <c r="B6091">
        <v>0.17100000000000001</v>
      </c>
    </row>
    <row r="6092" spans="1:2" x14ac:dyDescent="0.35">
      <c r="A6092" s="3">
        <v>42623.666666666664</v>
      </c>
      <c r="B6092">
        <v>6.5000000000000002E-2</v>
      </c>
    </row>
    <row r="6093" spans="1:2" x14ac:dyDescent="0.35">
      <c r="A6093" s="3">
        <v>42623.708333333336</v>
      </c>
      <c r="B6093">
        <v>3.0000000000000001E-3</v>
      </c>
    </row>
    <row r="6094" spans="1:2" x14ac:dyDescent="0.35">
      <c r="A6094" s="3">
        <v>42623.75</v>
      </c>
      <c r="B6094">
        <v>0</v>
      </c>
    </row>
    <row r="6095" spans="1:2" x14ac:dyDescent="0.35">
      <c r="A6095" s="3">
        <v>42623.791666666664</v>
      </c>
      <c r="B6095">
        <v>0</v>
      </c>
    </row>
    <row r="6096" spans="1:2" x14ac:dyDescent="0.35">
      <c r="A6096" s="3">
        <v>42623.833333333336</v>
      </c>
      <c r="B6096">
        <v>0</v>
      </c>
    </row>
    <row r="6097" spans="1:2" x14ac:dyDescent="0.35">
      <c r="A6097" s="3">
        <v>42623.875</v>
      </c>
      <c r="B6097">
        <v>0</v>
      </c>
    </row>
    <row r="6098" spans="1:2" x14ac:dyDescent="0.35">
      <c r="A6098" s="3">
        <v>42623.916666666664</v>
      </c>
      <c r="B6098">
        <v>0</v>
      </c>
    </row>
    <row r="6099" spans="1:2" x14ac:dyDescent="0.35">
      <c r="A6099" s="3">
        <v>42623.958333333336</v>
      </c>
      <c r="B6099">
        <v>0</v>
      </c>
    </row>
    <row r="6100" spans="1:2" x14ac:dyDescent="0.35">
      <c r="A6100" s="3">
        <v>42624</v>
      </c>
      <c r="B6100">
        <v>0</v>
      </c>
    </row>
    <row r="6101" spans="1:2" x14ac:dyDescent="0.35">
      <c r="A6101" s="3">
        <v>42624.041666666664</v>
      </c>
      <c r="B6101">
        <v>0</v>
      </c>
    </row>
    <row r="6102" spans="1:2" x14ac:dyDescent="0.35">
      <c r="A6102" s="3">
        <v>42624.083333333336</v>
      </c>
      <c r="B6102">
        <v>0</v>
      </c>
    </row>
    <row r="6103" spans="1:2" x14ac:dyDescent="0.35">
      <c r="A6103" s="3">
        <v>42624.125</v>
      </c>
      <c r="B6103">
        <v>0</v>
      </c>
    </row>
    <row r="6104" spans="1:2" x14ac:dyDescent="0.35">
      <c r="A6104" s="3">
        <v>42624.166666666664</v>
      </c>
      <c r="B6104">
        <v>0</v>
      </c>
    </row>
    <row r="6105" spans="1:2" x14ac:dyDescent="0.35">
      <c r="A6105" s="3">
        <v>42624.208333333336</v>
      </c>
      <c r="B6105">
        <v>0.03</v>
      </c>
    </row>
    <row r="6106" spans="1:2" x14ac:dyDescent="0.35">
      <c r="A6106" s="3">
        <v>42624.25</v>
      </c>
      <c r="B6106">
        <v>0.129</v>
      </c>
    </row>
    <row r="6107" spans="1:2" x14ac:dyDescent="0.35">
      <c r="A6107" s="3">
        <v>42624.291666666664</v>
      </c>
      <c r="B6107">
        <v>0.24199999999999999</v>
      </c>
    </row>
    <row r="6108" spans="1:2" x14ac:dyDescent="0.35">
      <c r="A6108" s="3">
        <v>42624.333333333336</v>
      </c>
      <c r="B6108">
        <v>0.32800000000000001</v>
      </c>
    </row>
    <row r="6109" spans="1:2" x14ac:dyDescent="0.35">
      <c r="A6109" s="3">
        <v>42624.375</v>
      </c>
      <c r="B6109">
        <v>0.38200000000000001</v>
      </c>
    </row>
    <row r="6110" spans="1:2" x14ac:dyDescent="0.35">
      <c r="A6110" s="3">
        <v>42624.416666666664</v>
      </c>
      <c r="B6110">
        <v>0.4</v>
      </c>
    </row>
    <row r="6111" spans="1:2" x14ac:dyDescent="0.35">
      <c r="A6111" s="3">
        <v>42624.458333333336</v>
      </c>
      <c r="B6111">
        <v>0.38100000000000001</v>
      </c>
    </row>
    <row r="6112" spans="1:2" x14ac:dyDescent="0.35">
      <c r="A6112" s="3">
        <v>42624.5</v>
      </c>
      <c r="B6112">
        <v>0.33100000000000002</v>
      </c>
    </row>
    <row r="6113" spans="1:2" x14ac:dyDescent="0.35">
      <c r="A6113" s="3">
        <v>42624.541666666664</v>
      </c>
      <c r="B6113">
        <v>0.27100000000000002</v>
      </c>
    </row>
    <row r="6114" spans="1:2" x14ac:dyDescent="0.35">
      <c r="A6114" s="3">
        <v>42624.583333333336</v>
      </c>
      <c r="B6114">
        <v>0.20100000000000001</v>
      </c>
    </row>
    <row r="6115" spans="1:2" x14ac:dyDescent="0.35">
      <c r="A6115" s="3">
        <v>42624.625</v>
      </c>
      <c r="B6115">
        <v>0.127</v>
      </c>
    </row>
    <row r="6116" spans="1:2" x14ac:dyDescent="0.35">
      <c r="A6116" s="3">
        <v>42624.666666666664</v>
      </c>
      <c r="B6116">
        <v>0.05</v>
      </c>
    </row>
    <row r="6117" spans="1:2" x14ac:dyDescent="0.35">
      <c r="A6117" s="3">
        <v>42624.708333333336</v>
      </c>
      <c r="B6117">
        <v>2E-3</v>
      </c>
    </row>
    <row r="6118" spans="1:2" x14ac:dyDescent="0.35">
      <c r="A6118" s="3">
        <v>42624.75</v>
      </c>
      <c r="B6118">
        <v>0</v>
      </c>
    </row>
    <row r="6119" spans="1:2" x14ac:dyDescent="0.35">
      <c r="A6119" s="3">
        <v>42624.791666666664</v>
      </c>
      <c r="B6119">
        <v>0</v>
      </c>
    </row>
    <row r="6120" spans="1:2" x14ac:dyDescent="0.35">
      <c r="A6120" s="3">
        <v>42624.833333333336</v>
      </c>
      <c r="B6120">
        <v>0</v>
      </c>
    </row>
    <row r="6121" spans="1:2" x14ac:dyDescent="0.35">
      <c r="A6121" s="3">
        <v>42624.875</v>
      </c>
      <c r="B6121">
        <v>0</v>
      </c>
    </row>
    <row r="6122" spans="1:2" x14ac:dyDescent="0.35">
      <c r="A6122" s="3">
        <v>42624.916666666664</v>
      </c>
      <c r="B6122">
        <v>0</v>
      </c>
    </row>
    <row r="6123" spans="1:2" x14ac:dyDescent="0.35">
      <c r="A6123" s="3">
        <v>42624.958333333336</v>
      </c>
      <c r="B6123">
        <v>0</v>
      </c>
    </row>
    <row r="6124" spans="1:2" x14ac:dyDescent="0.35">
      <c r="A6124" s="3">
        <v>42625</v>
      </c>
      <c r="B6124">
        <v>0</v>
      </c>
    </row>
    <row r="6125" spans="1:2" x14ac:dyDescent="0.35">
      <c r="A6125" s="3">
        <v>42625.041666666664</v>
      </c>
      <c r="B6125">
        <v>0</v>
      </c>
    </row>
    <row r="6126" spans="1:2" x14ac:dyDescent="0.35">
      <c r="A6126" s="3">
        <v>42625.083333333336</v>
      </c>
      <c r="B6126">
        <v>0</v>
      </c>
    </row>
    <row r="6127" spans="1:2" x14ac:dyDescent="0.35">
      <c r="A6127" s="3">
        <v>42625.125</v>
      </c>
      <c r="B6127">
        <v>0</v>
      </c>
    </row>
    <row r="6128" spans="1:2" x14ac:dyDescent="0.35">
      <c r="A6128" s="3">
        <v>42625.166666666664</v>
      </c>
      <c r="B6128">
        <v>0</v>
      </c>
    </row>
    <row r="6129" spans="1:2" x14ac:dyDescent="0.35">
      <c r="A6129" s="3">
        <v>42625.208333333336</v>
      </c>
      <c r="B6129">
        <v>3.5000000000000003E-2</v>
      </c>
    </row>
    <row r="6130" spans="1:2" x14ac:dyDescent="0.35">
      <c r="A6130" s="3">
        <v>42625.25</v>
      </c>
      <c r="B6130">
        <v>0.157</v>
      </c>
    </row>
    <row r="6131" spans="1:2" x14ac:dyDescent="0.35">
      <c r="A6131" s="3">
        <v>42625.291666666664</v>
      </c>
      <c r="B6131">
        <v>0.30099999999999999</v>
      </c>
    </row>
    <row r="6132" spans="1:2" x14ac:dyDescent="0.35">
      <c r="A6132" s="3">
        <v>42625.333333333336</v>
      </c>
      <c r="B6132">
        <v>0.41599999999999998</v>
      </c>
    </row>
    <row r="6133" spans="1:2" x14ac:dyDescent="0.35">
      <c r="A6133" s="3">
        <v>42625.375</v>
      </c>
      <c r="B6133">
        <v>0.48899999999999999</v>
      </c>
    </row>
    <row r="6134" spans="1:2" x14ac:dyDescent="0.35">
      <c r="A6134" s="3">
        <v>42625.416666666664</v>
      </c>
      <c r="B6134">
        <v>0.51700000000000002</v>
      </c>
    </row>
    <row r="6135" spans="1:2" x14ac:dyDescent="0.35">
      <c r="A6135" s="3">
        <v>42625.458333333336</v>
      </c>
      <c r="B6135">
        <v>0.504</v>
      </c>
    </row>
    <row r="6136" spans="1:2" x14ac:dyDescent="0.35">
      <c r="A6136" s="3">
        <v>42625.5</v>
      </c>
      <c r="B6136">
        <v>0.45100000000000001</v>
      </c>
    </row>
    <row r="6137" spans="1:2" x14ac:dyDescent="0.35">
      <c r="A6137" s="3">
        <v>42625.541666666664</v>
      </c>
      <c r="B6137">
        <v>0.376</v>
      </c>
    </row>
    <row r="6138" spans="1:2" x14ac:dyDescent="0.35">
      <c r="A6138" s="3">
        <v>42625.583333333336</v>
      </c>
      <c r="B6138">
        <v>0.27800000000000002</v>
      </c>
    </row>
    <row r="6139" spans="1:2" x14ac:dyDescent="0.35">
      <c r="A6139" s="3">
        <v>42625.625</v>
      </c>
      <c r="B6139">
        <v>0.17</v>
      </c>
    </row>
    <row r="6140" spans="1:2" x14ac:dyDescent="0.35">
      <c r="A6140" s="3">
        <v>42625.666666666664</v>
      </c>
      <c r="B6140">
        <v>6.4000000000000001E-2</v>
      </c>
    </row>
    <row r="6141" spans="1:2" x14ac:dyDescent="0.35">
      <c r="A6141" s="3">
        <v>42625.708333333336</v>
      </c>
      <c r="B6141">
        <v>2E-3</v>
      </c>
    </row>
    <row r="6142" spans="1:2" x14ac:dyDescent="0.35">
      <c r="A6142" s="3">
        <v>42625.75</v>
      </c>
      <c r="B6142">
        <v>0</v>
      </c>
    </row>
    <row r="6143" spans="1:2" x14ac:dyDescent="0.35">
      <c r="A6143" s="3">
        <v>42625.791666666664</v>
      </c>
      <c r="B6143">
        <v>0</v>
      </c>
    </row>
    <row r="6144" spans="1:2" x14ac:dyDescent="0.35">
      <c r="A6144" s="3">
        <v>42625.833333333336</v>
      </c>
      <c r="B6144">
        <v>0</v>
      </c>
    </row>
    <row r="6145" spans="1:2" x14ac:dyDescent="0.35">
      <c r="A6145" s="3">
        <v>42625.875</v>
      </c>
      <c r="B6145">
        <v>0</v>
      </c>
    </row>
    <row r="6146" spans="1:2" x14ac:dyDescent="0.35">
      <c r="A6146" s="3">
        <v>42625.916666666664</v>
      </c>
      <c r="B6146">
        <v>0</v>
      </c>
    </row>
    <row r="6147" spans="1:2" x14ac:dyDescent="0.35">
      <c r="A6147" s="3">
        <v>42625.958333333336</v>
      </c>
      <c r="B6147">
        <v>0</v>
      </c>
    </row>
    <row r="6148" spans="1:2" x14ac:dyDescent="0.35">
      <c r="A6148" s="3">
        <v>42626</v>
      </c>
      <c r="B6148">
        <v>0</v>
      </c>
    </row>
    <row r="6149" spans="1:2" x14ac:dyDescent="0.35">
      <c r="A6149" s="3">
        <v>42626.041666666664</v>
      </c>
      <c r="B6149">
        <v>0</v>
      </c>
    </row>
    <row r="6150" spans="1:2" x14ac:dyDescent="0.35">
      <c r="A6150" s="3">
        <v>42626.083333333336</v>
      </c>
      <c r="B6150">
        <v>0</v>
      </c>
    </row>
    <row r="6151" spans="1:2" x14ac:dyDescent="0.35">
      <c r="A6151" s="3">
        <v>42626.125</v>
      </c>
      <c r="B6151">
        <v>0</v>
      </c>
    </row>
    <row r="6152" spans="1:2" x14ac:dyDescent="0.35">
      <c r="A6152" s="3">
        <v>42626.166666666664</v>
      </c>
      <c r="B6152">
        <v>0</v>
      </c>
    </row>
    <row r="6153" spans="1:2" x14ac:dyDescent="0.35">
      <c r="A6153" s="3">
        <v>42626.208333333336</v>
      </c>
      <c r="B6153">
        <v>3.7999999999999999E-2</v>
      </c>
    </row>
    <row r="6154" spans="1:2" x14ac:dyDescent="0.35">
      <c r="A6154" s="3">
        <v>42626.25</v>
      </c>
      <c r="B6154">
        <v>0.16500000000000001</v>
      </c>
    </row>
    <row r="6155" spans="1:2" x14ac:dyDescent="0.35">
      <c r="A6155" s="3">
        <v>42626.291666666664</v>
      </c>
      <c r="B6155">
        <v>0.307</v>
      </c>
    </row>
    <row r="6156" spans="1:2" x14ac:dyDescent="0.35">
      <c r="A6156" s="3">
        <v>42626.333333333336</v>
      </c>
      <c r="B6156">
        <v>0.41799999999999998</v>
      </c>
    </row>
    <row r="6157" spans="1:2" x14ac:dyDescent="0.35">
      <c r="A6157" s="3">
        <v>42626.375</v>
      </c>
      <c r="B6157">
        <v>0.49199999999999999</v>
      </c>
    </row>
    <row r="6158" spans="1:2" x14ac:dyDescent="0.35">
      <c r="A6158" s="3">
        <v>42626.416666666664</v>
      </c>
      <c r="B6158">
        <v>0.51700000000000002</v>
      </c>
    </row>
    <row r="6159" spans="1:2" x14ac:dyDescent="0.35">
      <c r="A6159" s="3">
        <v>42626.458333333336</v>
      </c>
      <c r="B6159">
        <v>0.503</v>
      </c>
    </row>
    <row r="6160" spans="1:2" x14ac:dyDescent="0.35">
      <c r="A6160" s="3">
        <v>42626.5</v>
      </c>
      <c r="B6160">
        <v>0.45</v>
      </c>
    </row>
    <row r="6161" spans="1:2" x14ac:dyDescent="0.35">
      <c r="A6161" s="3">
        <v>42626.541666666664</v>
      </c>
      <c r="B6161">
        <v>0.372</v>
      </c>
    </row>
    <row r="6162" spans="1:2" x14ac:dyDescent="0.35">
      <c r="A6162" s="3">
        <v>42626.583333333336</v>
      </c>
      <c r="B6162">
        <v>0.27400000000000002</v>
      </c>
    </row>
    <row r="6163" spans="1:2" x14ac:dyDescent="0.35">
      <c r="A6163" s="3">
        <v>42626.625</v>
      </c>
      <c r="B6163">
        <v>0.16800000000000001</v>
      </c>
    </row>
    <row r="6164" spans="1:2" x14ac:dyDescent="0.35">
      <c r="A6164" s="3">
        <v>42626.666666666664</v>
      </c>
      <c r="B6164">
        <v>6.3E-2</v>
      </c>
    </row>
    <row r="6165" spans="1:2" x14ac:dyDescent="0.35">
      <c r="A6165" s="3">
        <v>42626.708333333336</v>
      </c>
      <c r="B6165">
        <v>2E-3</v>
      </c>
    </row>
    <row r="6166" spans="1:2" x14ac:dyDescent="0.35">
      <c r="A6166" s="3">
        <v>42626.75</v>
      </c>
      <c r="B6166">
        <v>0</v>
      </c>
    </row>
    <row r="6167" spans="1:2" x14ac:dyDescent="0.35">
      <c r="A6167" s="3">
        <v>42626.791666666664</v>
      </c>
      <c r="B6167">
        <v>0</v>
      </c>
    </row>
    <row r="6168" spans="1:2" x14ac:dyDescent="0.35">
      <c r="A6168" s="3">
        <v>42626.833333333336</v>
      </c>
      <c r="B6168">
        <v>0</v>
      </c>
    </row>
    <row r="6169" spans="1:2" x14ac:dyDescent="0.35">
      <c r="A6169" s="3">
        <v>42626.875</v>
      </c>
      <c r="B6169">
        <v>0</v>
      </c>
    </row>
    <row r="6170" spans="1:2" x14ac:dyDescent="0.35">
      <c r="A6170" s="3">
        <v>42626.916666666664</v>
      </c>
      <c r="B6170">
        <v>0</v>
      </c>
    </row>
    <row r="6171" spans="1:2" x14ac:dyDescent="0.35">
      <c r="A6171" s="3">
        <v>42626.958333333336</v>
      </c>
      <c r="B6171">
        <v>0</v>
      </c>
    </row>
    <row r="6172" spans="1:2" x14ac:dyDescent="0.35">
      <c r="A6172" s="3">
        <v>42627</v>
      </c>
      <c r="B6172">
        <v>0</v>
      </c>
    </row>
    <row r="6173" spans="1:2" x14ac:dyDescent="0.35">
      <c r="A6173" s="3">
        <v>42627.041666666664</v>
      </c>
      <c r="B6173">
        <v>0</v>
      </c>
    </row>
    <row r="6174" spans="1:2" x14ac:dyDescent="0.35">
      <c r="A6174" s="3">
        <v>42627.083333333336</v>
      </c>
      <c r="B6174">
        <v>0</v>
      </c>
    </row>
    <row r="6175" spans="1:2" x14ac:dyDescent="0.35">
      <c r="A6175" s="3">
        <v>42627.125</v>
      </c>
      <c r="B6175">
        <v>0</v>
      </c>
    </row>
    <row r="6176" spans="1:2" x14ac:dyDescent="0.35">
      <c r="A6176" s="3">
        <v>42627.166666666664</v>
      </c>
      <c r="B6176">
        <v>0</v>
      </c>
    </row>
    <row r="6177" spans="1:2" x14ac:dyDescent="0.35">
      <c r="A6177" s="3">
        <v>42627.208333333336</v>
      </c>
      <c r="B6177">
        <v>3.7999999999999999E-2</v>
      </c>
    </row>
    <row r="6178" spans="1:2" x14ac:dyDescent="0.35">
      <c r="A6178" s="3">
        <v>42627.25</v>
      </c>
      <c r="B6178">
        <v>0.17</v>
      </c>
    </row>
    <row r="6179" spans="1:2" x14ac:dyDescent="0.35">
      <c r="A6179" s="3">
        <v>42627.291666666664</v>
      </c>
      <c r="B6179">
        <v>0.32</v>
      </c>
    </row>
    <row r="6180" spans="1:2" x14ac:dyDescent="0.35">
      <c r="A6180" s="3">
        <v>42627.333333333336</v>
      </c>
      <c r="B6180">
        <v>0.437</v>
      </c>
    </row>
    <row r="6181" spans="1:2" x14ac:dyDescent="0.35">
      <c r="A6181" s="3">
        <v>42627.375</v>
      </c>
      <c r="B6181">
        <v>0.51800000000000002</v>
      </c>
    </row>
    <row r="6182" spans="1:2" x14ac:dyDescent="0.35">
      <c r="A6182" s="3">
        <v>42627.416666666664</v>
      </c>
      <c r="B6182">
        <v>0.55900000000000005</v>
      </c>
    </row>
    <row r="6183" spans="1:2" x14ac:dyDescent="0.35">
      <c r="A6183" s="3">
        <v>42627.458333333336</v>
      </c>
      <c r="B6183">
        <v>0.56000000000000005</v>
      </c>
    </row>
    <row r="6184" spans="1:2" x14ac:dyDescent="0.35">
      <c r="A6184" s="3">
        <v>42627.5</v>
      </c>
      <c r="B6184">
        <v>0.51600000000000001</v>
      </c>
    </row>
    <row r="6185" spans="1:2" x14ac:dyDescent="0.35">
      <c r="A6185" s="3">
        <v>42627.541666666664</v>
      </c>
      <c r="B6185">
        <v>0.432</v>
      </c>
    </row>
    <row r="6186" spans="1:2" x14ac:dyDescent="0.35">
      <c r="A6186" s="3">
        <v>42627.583333333336</v>
      </c>
      <c r="B6186">
        <v>0.32</v>
      </c>
    </row>
    <row r="6187" spans="1:2" x14ac:dyDescent="0.35">
      <c r="A6187" s="3">
        <v>42627.625</v>
      </c>
      <c r="B6187">
        <v>0.19</v>
      </c>
    </row>
    <row r="6188" spans="1:2" x14ac:dyDescent="0.35">
      <c r="A6188" s="3">
        <v>42627.666666666664</v>
      </c>
      <c r="B6188">
        <v>6.3E-2</v>
      </c>
    </row>
    <row r="6189" spans="1:2" x14ac:dyDescent="0.35">
      <c r="A6189" s="3">
        <v>42627.708333333336</v>
      </c>
      <c r="B6189">
        <v>1E-3</v>
      </c>
    </row>
    <row r="6190" spans="1:2" x14ac:dyDescent="0.35">
      <c r="A6190" s="3">
        <v>42627.75</v>
      </c>
      <c r="B6190">
        <v>0</v>
      </c>
    </row>
    <row r="6191" spans="1:2" x14ac:dyDescent="0.35">
      <c r="A6191" s="3">
        <v>42627.791666666664</v>
      </c>
      <c r="B6191">
        <v>0</v>
      </c>
    </row>
    <row r="6192" spans="1:2" x14ac:dyDescent="0.35">
      <c r="A6192" s="3">
        <v>42627.833333333336</v>
      </c>
      <c r="B6192">
        <v>0</v>
      </c>
    </row>
    <row r="6193" spans="1:2" x14ac:dyDescent="0.35">
      <c r="A6193" s="3">
        <v>42627.875</v>
      </c>
      <c r="B6193">
        <v>0</v>
      </c>
    </row>
    <row r="6194" spans="1:2" x14ac:dyDescent="0.35">
      <c r="A6194" s="3">
        <v>42627.916666666664</v>
      </c>
      <c r="B6194">
        <v>0</v>
      </c>
    </row>
    <row r="6195" spans="1:2" x14ac:dyDescent="0.35">
      <c r="A6195" s="3">
        <v>42627.958333333336</v>
      </c>
      <c r="B6195">
        <v>0</v>
      </c>
    </row>
    <row r="6196" spans="1:2" x14ac:dyDescent="0.35">
      <c r="A6196" s="3">
        <v>42628</v>
      </c>
      <c r="B6196">
        <v>0</v>
      </c>
    </row>
    <row r="6197" spans="1:2" x14ac:dyDescent="0.35">
      <c r="A6197" s="3">
        <v>42628.041666666664</v>
      </c>
      <c r="B6197">
        <v>0</v>
      </c>
    </row>
    <row r="6198" spans="1:2" x14ac:dyDescent="0.35">
      <c r="A6198" s="3">
        <v>42628.083333333336</v>
      </c>
      <c r="B6198">
        <v>0</v>
      </c>
    </row>
    <row r="6199" spans="1:2" x14ac:dyDescent="0.35">
      <c r="A6199" s="3">
        <v>42628.125</v>
      </c>
      <c r="B6199">
        <v>0</v>
      </c>
    </row>
    <row r="6200" spans="1:2" x14ac:dyDescent="0.35">
      <c r="A6200" s="3">
        <v>42628.166666666664</v>
      </c>
      <c r="B6200">
        <v>0</v>
      </c>
    </row>
    <row r="6201" spans="1:2" x14ac:dyDescent="0.35">
      <c r="A6201" s="3">
        <v>42628.208333333336</v>
      </c>
      <c r="B6201">
        <v>2.8000000000000001E-2</v>
      </c>
    </row>
    <row r="6202" spans="1:2" x14ac:dyDescent="0.35">
      <c r="A6202" s="3">
        <v>42628.25</v>
      </c>
      <c r="B6202">
        <v>0.107</v>
      </c>
    </row>
    <row r="6203" spans="1:2" x14ac:dyDescent="0.35">
      <c r="A6203" s="3">
        <v>42628.291666666664</v>
      </c>
      <c r="B6203">
        <v>0.191</v>
      </c>
    </row>
    <row r="6204" spans="1:2" x14ac:dyDescent="0.35">
      <c r="A6204" s="3">
        <v>42628.333333333336</v>
      </c>
      <c r="B6204">
        <v>0.26900000000000002</v>
      </c>
    </row>
    <row r="6205" spans="1:2" x14ac:dyDescent="0.35">
      <c r="A6205" s="3">
        <v>42628.375</v>
      </c>
      <c r="B6205">
        <v>0.36199999999999999</v>
      </c>
    </row>
    <row r="6206" spans="1:2" x14ac:dyDescent="0.35">
      <c r="A6206" s="3">
        <v>42628.416666666664</v>
      </c>
      <c r="B6206">
        <v>0.437</v>
      </c>
    </row>
    <row r="6207" spans="1:2" x14ac:dyDescent="0.35">
      <c r="A6207" s="3">
        <v>42628.458333333336</v>
      </c>
      <c r="B6207">
        <v>0.46400000000000002</v>
      </c>
    </row>
    <row r="6208" spans="1:2" x14ac:dyDescent="0.35">
      <c r="A6208" s="3">
        <v>42628.5</v>
      </c>
      <c r="B6208">
        <v>0.45</v>
      </c>
    </row>
    <row r="6209" spans="1:2" x14ac:dyDescent="0.35">
      <c r="A6209" s="3">
        <v>42628.541666666664</v>
      </c>
      <c r="B6209">
        <v>0.38800000000000001</v>
      </c>
    </row>
    <row r="6210" spans="1:2" x14ac:dyDescent="0.35">
      <c r="A6210" s="3">
        <v>42628.583333333336</v>
      </c>
      <c r="B6210">
        <v>0.28899999999999998</v>
      </c>
    </row>
    <row r="6211" spans="1:2" x14ac:dyDescent="0.35">
      <c r="A6211" s="3">
        <v>42628.625</v>
      </c>
      <c r="B6211">
        <v>0.16800000000000001</v>
      </c>
    </row>
    <row r="6212" spans="1:2" x14ac:dyDescent="0.35">
      <c r="A6212" s="3">
        <v>42628.666666666664</v>
      </c>
      <c r="B6212">
        <v>6.0999999999999999E-2</v>
      </c>
    </row>
    <row r="6213" spans="1:2" x14ac:dyDescent="0.35">
      <c r="A6213" s="3">
        <v>42628.708333333336</v>
      </c>
      <c r="B6213">
        <v>2E-3</v>
      </c>
    </row>
    <row r="6214" spans="1:2" x14ac:dyDescent="0.35">
      <c r="A6214" s="3">
        <v>42628.75</v>
      </c>
      <c r="B6214">
        <v>0</v>
      </c>
    </row>
    <row r="6215" spans="1:2" x14ac:dyDescent="0.35">
      <c r="A6215" s="3">
        <v>42628.791666666664</v>
      </c>
      <c r="B6215">
        <v>0</v>
      </c>
    </row>
    <row r="6216" spans="1:2" x14ac:dyDescent="0.35">
      <c r="A6216" s="3">
        <v>42628.833333333336</v>
      </c>
      <c r="B6216">
        <v>0</v>
      </c>
    </row>
    <row r="6217" spans="1:2" x14ac:dyDescent="0.35">
      <c r="A6217" s="3">
        <v>42628.875</v>
      </c>
      <c r="B6217">
        <v>0</v>
      </c>
    </row>
    <row r="6218" spans="1:2" x14ac:dyDescent="0.35">
      <c r="A6218" s="3">
        <v>42628.916666666664</v>
      </c>
      <c r="B6218">
        <v>0</v>
      </c>
    </row>
    <row r="6219" spans="1:2" x14ac:dyDescent="0.35">
      <c r="A6219" s="3">
        <v>42628.958333333336</v>
      </c>
      <c r="B6219">
        <v>0</v>
      </c>
    </row>
    <row r="6220" spans="1:2" x14ac:dyDescent="0.35">
      <c r="A6220" s="3">
        <v>42629</v>
      </c>
      <c r="B6220">
        <v>0</v>
      </c>
    </row>
    <row r="6221" spans="1:2" x14ac:dyDescent="0.35">
      <c r="A6221" s="3">
        <v>42629.041666666664</v>
      </c>
      <c r="B6221">
        <v>0</v>
      </c>
    </row>
    <row r="6222" spans="1:2" x14ac:dyDescent="0.35">
      <c r="A6222" s="3">
        <v>42629.083333333336</v>
      </c>
      <c r="B6222">
        <v>0</v>
      </c>
    </row>
    <row r="6223" spans="1:2" x14ac:dyDescent="0.35">
      <c r="A6223" s="3">
        <v>42629.125</v>
      </c>
      <c r="B6223">
        <v>0</v>
      </c>
    </row>
    <row r="6224" spans="1:2" x14ac:dyDescent="0.35">
      <c r="A6224" s="3">
        <v>42629.166666666664</v>
      </c>
      <c r="B6224">
        <v>0</v>
      </c>
    </row>
    <row r="6225" spans="1:2" x14ac:dyDescent="0.35">
      <c r="A6225" s="3">
        <v>42629.208333333336</v>
      </c>
      <c r="B6225">
        <v>2.9000000000000001E-2</v>
      </c>
    </row>
    <row r="6226" spans="1:2" x14ac:dyDescent="0.35">
      <c r="A6226" s="3">
        <v>42629.25</v>
      </c>
      <c r="B6226">
        <v>0.13600000000000001</v>
      </c>
    </row>
    <row r="6227" spans="1:2" x14ac:dyDescent="0.35">
      <c r="A6227" s="3">
        <v>42629.291666666664</v>
      </c>
      <c r="B6227">
        <v>0.26400000000000001</v>
      </c>
    </row>
    <row r="6228" spans="1:2" x14ac:dyDescent="0.35">
      <c r="A6228" s="3">
        <v>42629.333333333336</v>
      </c>
      <c r="B6228">
        <v>0.35</v>
      </c>
    </row>
    <row r="6229" spans="1:2" x14ac:dyDescent="0.35">
      <c r="A6229" s="3">
        <v>42629.375</v>
      </c>
      <c r="B6229">
        <v>0.39</v>
      </c>
    </row>
    <row r="6230" spans="1:2" x14ac:dyDescent="0.35">
      <c r="A6230" s="3">
        <v>42629.416666666664</v>
      </c>
      <c r="B6230">
        <v>0.38400000000000001</v>
      </c>
    </row>
    <row r="6231" spans="1:2" x14ac:dyDescent="0.35">
      <c r="A6231" s="3">
        <v>42629.458333333336</v>
      </c>
      <c r="B6231">
        <v>0.376</v>
      </c>
    </row>
    <row r="6232" spans="1:2" x14ac:dyDescent="0.35">
      <c r="A6232" s="3">
        <v>42629.5</v>
      </c>
      <c r="B6232">
        <v>0.35199999999999998</v>
      </c>
    </row>
    <row r="6233" spans="1:2" x14ac:dyDescent="0.35">
      <c r="A6233" s="3">
        <v>42629.541666666664</v>
      </c>
      <c r="B6233">
        <v>0.307</v>
      </c>
    </row>
    <row r="6234" spans="1:2" x14ac:dyDescent="0.35">
      <c r="A6234" s="3">
        <v>42629.583333333336</v>
      </c>
      <c r="B6234">
        <v>0.23300000000000001</v>
      </c>
    </row>
    <row r="6235" spans="1:2" x14ac:dyDescent="0.35">
      <c r="A6235" s="3">
        <v>42629.625</v>
      </c>
      <c r="B6235">
        <v>0.13700000000000001</v>
      </c>
    </row>
    <row r="6236" spans="1:2" x14ac:dyDescent="0.35">
      <c r="A6236" s="3">
        <v>42629.666666666664</v>
      </c>
      <c r="B6236">
        <v>4.4999999999999998E-2</v>
      </c>
    </row>
    <row r="6237" spans="1:2" x14ac:dyDescent="0.35">
      <c r="A6237" s="3">
        <v>42629.708333333336</v>
      </c>
      <c r="B6237">
        <v>1E-3</v>
      </c>
    </row>
    <row r="6238" spans="1:2" x14ac:dyDescent="0.35">
      <c r="A6238" s="3">
        <v>42629.75</v>
      </c>
      <c r="B6238">
        <v>0</v>
      </c>
    </row>
    <row r="6239" spans="1:2" x14ac:dyDescent="0.35">
      <c r="A6239" s="3">
        <v>42629.791666666664</v>
      </c>
      <c r="B6239">
        <v>0</v>
      </c>
    </row>
    <row r="6240" spans="1:2" x14ac:dyDescent="0.35">
      <c r="A6240" s="3">
        <v>42629.833333333336</v>
      </c>
      <c r="B6240">
        <v>0</v>
      </c>
    </row>
    <row r="6241" spans="1:2" x14ac:dyDescent="0.35">
      <c r="A6241" s="3">
        <v>42629.875</v>
      </c>
      <c r="B6241">
        <v>0</v>
      </c>
    </row>
    <row r="6242" spans="1:2" x14ac:dyDescent="0.35">
      <c r="A6242" s="3">
        <v>42629.916666666664</v>
      </c>
      <c r="B6242">
        <v>0</v>
      </c>
    </row>
    <row r="6243" spans="1:2" x14ac:dyDescent="0.35">
      <c r="A6243" s="3">
        <v>42629.958333333336</v>
      </c>
      <c r="B6243">
        <v>0</v>
      </c>
    </row>
    <row r="6244" spans="1:2" x14ac:dyDescent="0.35">
      <c r="A6244" s="3">
        <v>42630</v>
      </c>
      <c r="B6244">
        <v>0</v>
      </c>
    </row>
    <row r="6245" spans="1:2" x14ac:dyDescent="0.35">
      <c r="A6245" s="3">
        <v>42630.041666666664</v>
      </c>
      <c r="B6245">
        <v>0</v>
      </c>
    </row>
    <row r="6246" spans="1:2" x14ac:dyDescent="0.35">
      <c r="A6246" s="3">
        <v>42630.083333333336</v>
      </c>
      <c r="B6246">
        <v>0</v>
      </c>
    </row>
    <row r="6247" spans="1:2" x14ac:dyDescent="0.35">
      <c r="A6247" s="3">
        <v>42630.125</v>
      </c>
      <c r="B6247">
        <v>0</v>
      </c>
    </row>
    <row r="6248" spans="1:2" x14ac:dyDescent="0.35">
      <c r="A6248" s="3">
        <v>42630.166666666664</v>
      </c>
      <c r="B6248">
        <v>0</v>
      </c>
    </row>
    <row r="6249" spans="1:2" x14ac:dyDescent="0.35">
      <c r="A6249" s="3">
        <v>42630.208333333336</v>
      </c>
      <c r="B6249">
        <v>2.9000000000000001E-2</v>
      </c>
    </row>
    <row r="6250" spans="1:2" x14ac:dyDescent="0.35">
      <c r="A6250" s="3">
        <v>42630.25</v>
      </c>
      <c r="B6250">
        <v>0.152</v>
      </c>
    </row>
    <row r="6251" spans="1:2" x14ac:dyDescent="0.35">
      <c r="A6251" s="3">
        <v>42630.291666666664</v>
      </c>
      <c r="B6251">
        <v>0.30099999999999999</v>
      </c>
    </row>
    <row r="6252" spans="1:2" x14ac:dyDescent="0.35">
      <c r="A6252" s="3">
        <v>42630.333333333336</v>
      </c>
      <c r="B6252">
        <v>0.43</v>
      </c>
    </row>
    <row r="6253" spans="1:2" x14ac:dyDescent="0.35">
      <c r="A6253" s="3">
        <v>42630.375</v>
      </c>
      <c r="B6253">
        <v>0.52500000000000002</v>
      </c>
    </row>
    <row r="6254" spans="1:2" x14ac:dyDescent="0.35">
      <c r="A6254" s="3">
        <v>42630.416666666664</v>
      </c>
      <c r="B6254">
        <v>0.57799999999999996</v>
      </c>
    </row>
    <row r="6255" spans="1:2" x14ac:dyDescent="0.35">
      <c r="A6255" s="3">
        <v>42630.458333333336</v>
      </c>
      <c r="B6255">
        <v>0.58499999999999996</v>
      </c>
    </row>
    <row r="6256" spans="1:2" x14ac:dyDescent="0.35">
      <c r="A6256" s="3">
        <v>42630.5</v>
      </c>
      <c r="B6256">
        <v>0.54900000000000004</v>
      </c>
    </row>
    <row r="6257" spans="1:2" x14ac:dyDescent="0.35">
      <c r="A6257" s="3">
        <v>42630.541666666664</v>
      </c>
      <c r="B6257">
        <v>0.45700000000000002</v>
      </c>
    </row>
    <row r="6258" spans="1:2" x14ac:dyDescent="0.35">
      <c r="A6258" s="3">
        <v>42630.583333333336</v>
      </c>
      <c r="B6258">
        <v>0.32100000000000001</v>
      </c>
    </row>
    <row r="6259" spans="1:2" x14ac:dyDescent="0.35">
      <c r="A6259" s="3">
        <v>42630.625</v>
      </c>
      <c r="B6259">
        <v>0.17399999999999999</v>
      </c>
    </row>
    <row r="6260" spans="1:2" x14ac:dyDescent="0.35">
      <c r="A6260" s="3">
        <v>42630.666666666664</v>
      </c>
      <c r="B6260">
        <v>5.0999999999999997E-2</v>
      </c>
    </row>
    <row r="6261" spans="1:2" x14ac:dyDescent="0.35">
      <c r="A6261" s="3">
        <v>42630.708333333336</v>
      </c>
      <c r="B6261">
        <v>0</v>
      </c>
    </row>
    <row r="6262" spans="1:2" x14ac:dyDescent="0.35">
      <c r="A6262" s="3">
        <v>42630.75</v>
      </c>
      <c r="B6262">
        <v>0</v>
      </c>
    </row>
    <row r="6263" spans="1:2" x14ac:dyDescent="0.35">
      <c r="A6263" s="3">
        <v>42630.791666666664</v>
      </c>
      <c r="B6263">
        <v>0</v>
      </c>
    </row>
    <row r="6264" spans="1:2" x14ac:dyDescent="0.35">
      <c r="A6264" s="3">
        <v>42630.833333333336</v>
      </c>
      <c r="B6264">
        <v>0</v>
      </c>
    </row>
    <row r="6265" spans="1:2" x14ac:dyDescent="0.35">
      <c r="A6265" s="3">
        <v>42630.875</v>
      </c>
      <c r="B6265">
        <v>0</v>
      </c>
    </row>
    <row r="6266" spans="1:2" x14ac:dyDescent="0.35">
      <c r="A6266" s="3">
        <v>42630.916666666664</v>
      </c>
      <c r="B6266">
        <v>0</v>
      </c>
    </row>
    <row r="6267" spans="1:2" x14ac:dyDescent="0.35">
      <c r="A6267" s="3">
        <v>42630.958333333336</v>
      </c>
      <c r="B6267">
        <v>0</v>
      </c>
    </row>
    <row r="6268" spans="1:2" x14ac:dyDescent="0.35">
      <c r="A6268" s="3">
        <v>42631</v>
      </c>
      <c r="B6268">
        <v>0</v>
      </c>
    </row>
    <row r="6269" spans="1:2" x14ac:dyDescent="0.35">
      <c r="A6269" s="3">
        <v>42631.041666666664</v>
      </c>
      <c r="B6269">
        <v>0</v>
      </c>
    </row>
    <row r="6270" spans="1:2" x14ac:dyDescent="0.35">
      <c r="A6270" s="3">
        <v>42631.083333333336</v>
      </c>
      <c r="B6270">
        <v>0</v>
      </c>
    </row>
    <row r="6271" spans="1:2" x14ac:dyDescent="0.35">
      <c r="A6271" s="3">
        <v>42631.125</v>
      </c>
      <c r="B6271">
        <v>0</v>
      </c>
    </row>
    <row r="6272" spans="1:2" x14ac:dyDescent="0.35">
      <c r="A6272" s="3">
        <v>42631.166666666664</v>
      </c>
      <c r="B6272">
        <v>0</v>
      </c>
    </row>
    <row r="6273" spans="1:2" x14ac:dyDescent="0.35">
      <c r="A6273" s="3">
        <v>42631.208333333336</v>
      </c>
      <c r="B6273">
        <v>2.7E-2</v>
      </c>
    </row>
    <row r="6274" spans="1:2" x14ac:dyDescent="0.35">
      <c r="A6274" s="3">
        <v>42631.25</v>
      </c>
      <c r="B6274">
        <v>0.13700000000000001</v>
      </c>
    </row>
    <row r="6275" spans="1:2" x14ac:dyDescent="0.35">
      <c r="A6275" s="3">
        <v>42631.291666666664</v>
      </c>
      <c r="B6275">
        <v>0.27600000000000002</v>
      </c>
    </row>
    <row r="6276" spans="1:2" x14ac:dyDescent="0.35">
      <c r="A6276" s="3">
        <v>42631.333333333336</v>
      </c>
      <c r="B6276">
        <v>0.39700000000000002</v>
      </c>
    </row>
    <row r="6277" spans="1:2" x14ac:dyDescent="0.35">
      <c r="A6277" s="3">
        <v>42631.375</v>
      </c>
      <c r="B6277">
        <v>0.48099999999999998</v>
      </c>
    </row>
    <row r="6278" spans="1:2" x14ac:dyDescent="0.35">
      <c r="A6278" s="3">
        <v>42631.416666666664</v>
      </c>
      <c r="B6278">
        <v>0.505</v>
      </c>
    </row>
    <row r="6279" spans="1:2" x14ac:dyDescent="0.35">
      <c r="A6279" s="3">
        <v>42631.458333333336</v>
      </c>
      <c r="B6279">
        <v>0.48099999999999998</v>
      </c>
    </row>
    <row r="6280" spans="1:2" x14ac:dyDescent="0.35">
      <c r="A6280" s="3">
        <v>42631.5</v>
      </c>
      <c r="B6280">
        <v>0.433</v>
      </c>
    </row>
    <row r="6281" spans="1:2" x14ac:dyDescent="0.35">
      <c r="A6281" s="3">
        <v>42631.541666666664</v>
      </c>
      <c r="B6281">
        <v>0.35899999999999999</v>
      </c>
    </row>
    <row r="6282" spans="1:2" x14ac:dyDescent="0.35">
      <c r="A6282" s="3">
        <v>42631.583333333336</v>
      </c>
      <c r="B6282">
        <v>0.26800000000000002</v>
      </c>
    </row>
    <row r="6283" spans="1:2" x14ac:dyDescent="0.35">
      <c r="A6283" s="3">
        <v>42631.625</v>
      </c>
      <c r="B6283">
        <v>0.158</v>
      </c>
    </row>
    <row r="6284" spans="1:2" x14ac:dyDescent="0.35">
      <c r="A6284" s="3">
        <v>42631.666666666664</v>
      </c>
      <c r="B6284">
        <v>5.1999999999999998E-2</v>
      </c>
    </row>
    <row r="6285" spans="1:2" x14ac:dyDescent="0.35">
      <c r="A6285" s="3">
        <v>42631.708333333336</v>
      </c>
      <c r="B6285">
        <v>1E-3</v>
      </c>
    </row>
    <row r="6286" spans="1:2" x14ac:dyDescent="0.35">
      <c r="A6286" s="3">
        <v>42631.75</v>
      </c>
      <c r="B6286">
        <v>0</v>
      </c>
    </row>
    <row r="6287" spans="1:2" x14ac:dyDescent="0.35">
      <c r="A6287" s="3">
        <v>42631.791666666664</v>
      </c>
      <c r="B6287">
        <v>0</v>
      </c>
    </row>
    <row r="6288" spans="1:2" x14ac:dyDescent="0.35">
      <c r="A6288" s="3">
        <v>42631.833333333336</v>
      </c>
      <c r="B6288">
        <v>0</v>
      </c>
    </row>
    <row r="6289" spans="1:2" x14ac:dyDescent="0.35">
      <c r="A6289" s="3">
        <v>42631.875</v>
      </c>
      <c r="B6289">
        <v>0</v>
      </c>
    </row>
    <row r="6290" spans="1:2" x14ac:dyDescent="0.35">
      <c r="A6290" s="3">
        <v>42631.916666666664</v>
      </c>
      <c r="B6290">
        <v>0</v>
      </c>
    </row>
    <row r="6291" spans="1:2" x14ac:dyDescent="0.35">
      <c r="A6291" s="3">
        <v>42631.958333333336</v>
      </c>
      <c r="B6291">
        <v>0</v>
      </c>
    </row>
    <row r="6292" spans="1:2" x14ac:dyDescent="0.35">
      <c r="A6292" s="3">
        <v>42632</v>
      </c>
      <c r="B6292">
        <v>0</v>
      </c>
    </row>
    <row r="6293" spans="1:2" x14ac:dyDescent="0.35">
      <c r="A6293" s="3">
        <v>42632.041666666664</v>
      </c>
      <c r="B6293">
        <v>0</v>
      </c>
    </row>
    <row r="6294" spans="1:2" x14ac:dyDescent="0.35">
      <c r="A6294" s="3">
        <v>42632.083333333336</v>
      </c>
      <c r="B6294">
        <v>0</v>
      </c>
    </row>
    <row r="6295" spans="1:2" x14ac:dyDescent="0.35">
      <c r="A6295" s="3">
        <v>42632.125</v>
      </c>
      <c r="B6295">
        <v>0</v>
      </c>
    </row>
    <row r="6296" spans="1:2" x14ac:dyDescent="0.35">
      <c r="A6296" s="3">
        <v>42632.166666666664</v>
      </c>
      <c r="B6296">
        <v>0</v>
      </c>
    </row>
    <row r="6297" spans="1:2" x14ac:dyDescent="0.35">
      <c r="A6297" s="3">
        <v>42632.208333333336</v>
      </c>
      <c r="B6297">
        <v>2.3E-2</v>
      </c>
    </row>
    <row r="6298" spans="1:2" x14ac:dyDescent="0.35">
      <c r="A6298" s="3">
        <v>42632.25</v>
      </c>
      <c r="B6298">
        <v>0.13900000000000001</v>
      </c>
    </row>
    <row r="6299" spans="1:2" x14ac:dyDescent="0.35">
      <c r="A6299" s="3">
        <v>42632.291666666664</v>
      </c>
      <c r="B6299">
        <v>0.28599999999999998</v>
      </c>
    </row>
    <row r="6300" spans="1:2" x14ac:dyDescent="0.35">
      <c r="A6300" s="3">
        <v>42632.333333333336</v>
      </c>
      <c r="B6300">
        <v>0.40799999999999997</v>
      </c>
    </row>
    <row r="6301" spans="1:2" x14ac:dyDescent="0.35">
      <c r="A6301" s="3">
        <v>42632.375</v>
      </c>
      <c r="B6301">
        <v>0.48799999999999999</v>
      </c>
    </row>
    <row r="6302" spans="1:2" x14ac:dyDescent="0.35">
      <c r="A6302" s="3">
        <v>42632.416666666664</v>
      </c>
      <c r="B6302">
        <v>0.52400000000000002</v>
      </c>
    </row>
    <row r="6303" spans="1:2" x14ac:dyDescent="0.35">
      <c r="A6303" s="3">
        <v>42632.458333333336</v>
      </c>
      <c r="B6303">
        <v>0.51900000000000002</v>
      </c>
    </row>
    <row r="6304" spans="1:2" x14ac:dyDescent="0.35">
      <c r="A6304" s="3">
        <v>42632.5</v>
      </c>
      <c r="B6304">
        <v>0.48299999999999998</v>
      </c>
    </row>
    <row r="6305" spans="1:2" x14ac:dyDescent="0.35">
      <c r="A6305" s="3">
        <v>42632.541666666664</v>
      </c>
      <c r="B6305">
        <v>0.41699999999999998</v>
      </c>
    </row>
    <row r="6306" spans="1:2" x14ac:dyDescent="0.35">
      <c r="A6306" s="3">
        <v>42632.583333333336</v>
      </c>
      <c r="B6306">
        <v>0.31900000000000001</v>
      </c>
    </row>
    <row r="6307" spans="1:2" x14ac:dyDescent="0.35">
      <c r="A6307" s="3">
        <v>42632.625</v>
      </c>
      <c r="B6307">
        <v>0.19800000000000001</v>
      </c>
    </row>
    <row r="6308" spans="1:2" x14ac:dyDescent="0.35">
      <c r="A6308" s="3">
        <v>42632.666666666664</v>
      </c>
      <c r="B6308">
        <v>7.1999999999999995E-2</v>
      </c>
    </row>
    <row r="6309" spans="1:2" x14ac:dyDescent="0.35">
      <c r="A6309" s="3">
        <v>42632.708333333336</v>
      </c>
      <c r="B6309">
        <v>1E-3</v>
      </c>
    </row>
    <row r="6310" spans="1:2" x14ac:dyDescent="0.35">
      <c r="A6310" s="3">
        <v>42632.75</v>
      </c>
      <c r="B6310">
        <v>0</v>
      </c>
    </row>
    <row r="6311" spans="1:2" x14ac:dyDescent="0.35">
      <c r="A6311" s="3">
        <v>42632.791666666664</v>
      </c>
      <c r="B6311">
        <v>0</v>
      </c>
    </row>
    <row r="6312" spans="1:2" x14ac:dyDescent="0.35">
      <c r="A6312" s="3">
        <v>42632.833333333336</v>
      </c>
      <c r="B6312">
        <v>0</v>
      </c>
    </row>
    <row r="6313" spans="1:2" x14ac:dyDescent="0.35">
      <c r="A6313" s="3">
        <v>42632.875</v>
      </c>
      <c r="B6313">
        <v>0</v>
      </c>
    </row>
    <row r="6314" spans="1:2" x14ac:dyDescent="0.35">
      <c r="A6314" s="3">
        <v>42632.916666666664</v>
      </c>
      <c r="B6314">
        <v>0</v>
      </c>
    </row>
    <row r="6315" spans="1:2" x14ac:dyDescent="0.35">
      <c r="A6315" s="3">
        <v>42632.958333333336</v>
      </c>
      <c r="B6315">
        <v>0</v>
      </c>
    </row>
    <row r="6316" spans="1:2" x14ac:dyDescent="0.35">
      <c r="A6316" s="3">
        <v>42633</v>
      </c>
      <c r="B6316">
        <v>0</v>
      </c>
    </row>
    <row r="6317" spans="1:2" x14ac:dyDescent="0.35">
      <c r="A6317" s="3">
        <v>42633.041666666664</v>
      </c>
      <c r="B6317">
        <v>0</v>
      </c>
    </row>
    <row r="6318" spans="1:2" x14ac:dyDescent="0.35">
      <c r="A6318" s="3">
        <v>42633.083333333336</v>
      </c>
      <c r="B6318">
        <v>0</v>
      </c>
    </row>
    <row r="6319" spans="1:2" x14ac:dyDescent="0.35">
      <c r="A6319" s="3">
        <v>42633.125</v>
      </c>
      <c r="B6319">
        <v>0</v>
      </c>
    </row>
    <row r="6320" spans="1:2" x14ac:dyDescent="0.35">
      <c r="A6320" s="3">
        <v>42633.166666666664</v>
      </c>
      <c r="B6320">
        <v>0</v>
      </c>
    </row>
    <row r="6321" spans="1:2" x14ac:dyDescent="0.35">
      <c r="A6321" s="3">
        <v>42633.208333333336</v>
      </c>
      <c r="B6321">
        <v>2.9000000000000001E-2</v>
      </c>
    </row>
    <row r="6322" spans="1:2" x14ac:dyDescent="0.35">
      <c r="A6322" s="3">
        <v>42633.25</v>
      </c>
      <c r="B6322">
        <v>0.153</v>
      </c>
    </row>
    <row r="6323" spans="1:2" x14ac:dyDescent="0.35">
      <c r="A6323" s="3">
        <v>42633.291666666664</v>
      </c>
      <c r="B6323">
        <v>0.30599999999999999</v>
      </c>
    </row>
    <row r="6324" spans="1:2" x14ac:dyDescent="0.35">
      <c r="A6324" s="3">
        <v>42633.333333333336</v>
      </c>
      <c r="B6324">
        <v>0.433</v>
      </c>
    </row>
    <row r="6325" spans="1:2" x14ac:dyDescent="0.35">
      <c r="A6325" s="3">
        <v>42633.375</v>
      </c>
      <c r="B6325">
        <v>0.51800000000000002</v>
      </c>
    </row>
    <row r="6326" spans="1:2" x14ac:dyDescent="0.35">
      <c r="A6326" s="3">
        <v>42633.416666666664</v>
      </c>
      <c r="B6326">
        <v>0.56599999999999995</v>
      </c>
    </row>
    <row r="6327" spans="1:2" x14ac:dyDescent="0.35">
      <c r="A6327" s="3">
        <v>42633.458333333336</v>
      </c>
      <c r="B6327">
        <v>0.56999999999999995</v>
      </c>
    </row>
    <row r="6328" spans="1:2" x14ac:dyDescent="0.35">
      <c r="A6328" s="3">
        <v>42633.5</v>
      </c>
      <c r="B6328">
        <v>0.5</v>
      </c>
    </row>
    <row r="6329" spans="1:2" x14ac:dyDescent="0.35">
      <c r="A6329" s="3">
        <v>42633.541666666664</v>
      </c>
      <c r="B6329">
        <v>0.39500000000000002</v>
      </c>
    </row>
    <row r="6330" spans="1:2" x14ac:dyDescent="0.35">
      <c r="A6330" s="3">
        <v>42633.583333333336</v>
      </c>
      <c r="B6330">
        <v>0.29199999999999998</v>
      </c>
    </row>
    <row r="6331" spans="1:2" x14ac:dyDescent="0.35">
      <c r="A6331" s="3">
        <v>42633.625</v>
      </c>
      <c r="B6331">
        <v>0.16200000000000001</v>
      </c>
    </row>
    <row r="6332" spans="1:2" x14ac:dyDescent="0.35">
      <c r="A6332" s="3">
        <v>42633.666666666664</v>
      </c>
      <c r="B6332">
        <v>4.8000000000000001E-2</v>
      </c>
    </row>
    <row r="6333" spans="1:2" x14ac:dyDescent="0.35">
      <c r="A6333" s="3">
        <v>42633.708333333336</v>
      </c>
      <c r="B6333">
        <v>0</v>
      </c>
    </row>
    <row r="6334" spans="1:2" x14ac:dyDescent="0.35">
      <c r="A6334" s="3">
        <v>42633.75</v>
      </c>
      <c r="B6334">
        <v>0</v>
      </c>
    </row>
    <row r="6335" spans="1:2" x14ac:dyDescent="0.35">
      <c r="A6335" s="3">
        <v>42633.791666666664</v>
      </c>
      <c r="B6335">
        <v>0</v>
      </c>
    </row>
    <row r="6336" spans="1:2" x14ac:dyDescent="0.35">
      <c r="A6336" s="3">
        <v>42633.833333333336</v>
      </c>
      <c r="B6336">
        <v>0</v>
      </c>
    </row>
    <row r="6337" spans="1:2" x14ac:dyDescent="0.35">
      <c r="A6337" s="3">
        <v>42633.875</v>
      </c>
      <c r="B6337">
        <v>0</v>
      </c>
    </row>
    <row r="6338" spans="1:2" x14ac:dyDescent="0.35">
      <c r="A6338" s="3">
        <v>42633.916666666664</v>
      </c>
      <c r="B6338">
        <v>0</v>
      </c>
    </row>
    <row r="6339" spans="1:2" x14ac:dyDescent="0.35">
      <c r="A6339" s="3">
        <v>42633.958333333336</v>
      </c>
      <c r="B6339">
        <v>0</v>
      </c>
    </row>
    <row r="6340" spans="1:2" x14ac:dyDescent="0.35">
      <c r="A6340" s="3">
        <v>42634</v>
      </c>
      <c r="B6340">
        <v>0</v>
      </c>
    </row>
    <row r="6341" spans="1:2" x14ac:dyDescent="0.35">
      <c r="A6341" s="3">
        <v>42634.041666666664</v>
      </c>
      <c r="B6341">
        <v>0</v>
      </c>
    </row>
    <row r="6342" spans="1:2" x14ac:dyDescent="0.35">
      <c r="A6342" s="3">
        <v>42634.083333333336</v>
      </c>
      <c r="B6342">
        <v>0</v>
      </c>
    </row>
    <row r="6343" spans="1:2" x14ac:dyDescent="0.35">
      <c r="A6343" s="3">
        <v>42634.125</v>
      </c>
      <c r="B6343">
        <v>0</v>
      </c>
    </row>
    <row r="6344" spans="1:2" x14ac:dyDescent="0.35">
      <c r="A6344" s="3">
        <v>42634.166666666664</v>
      </c>
      <c r="B6344">
        <v>0</v>
      </c>
    </row>
    <row r="6345" spans="1:2" x14ac:dyDescent="0.35">
      <c r="A6345" s="3">
        <v>42634.208333333336</v>
      </c>
      <c r="B6345">
        <v>0.01</v>
      </c>
    </row>
    <row r="6346" spans="1:2" x14ac:dyDescent="0.35">
      <c r="A6346" s="3">
        <v>42634.25</v>
      </c>
      <c r="B6346">
        <v>8.1000000000000003E-2</v>
      </c>
    </row>
    <row r="6347" spans="1:2" x14ac:dyDescent="0.35">
      <c r="A6347" s="3">
        <v>42634.291666666664</v>
      </c>
      <c r="B6347">
        <v>0.17799999999999999</v>
      </c>
    </row>
    <row r="6348" spans="1:2" x14ac:dyDescent="0.35">
      <c r="A6348" s="3">
        <v>42634.333333333336</v>
      </c>
      <c r="B6348">
        <v>0.27900000000000003</v>
      </c>
    </row>
    <row r="6349" spans="1:2" x14ac:dyDescent="0.35">
      <c r="A6349" s="3">
        <v>42634.375</v>
      </c>
      <c r="B6349">
        <v>0.36299999999999999</v>
      </c>
    </row>
    <row r="6350" spans="1:2" x14ac:dyDescent="0.35">
      <c r="A6350" s="3">
        <v>42634.416666666664</v>
      </c>
      <c r="B6350">
        <v>0.41399999999999998</v>
      </c>
    </row>
    <row r="6351" spans="1:2" x14ac:dyDescent="0.35">
      <c r="A6351" s="3">
        <v>42634.458333333336</v>
      </c>
      <c r="B6351">
        <v>0.42199999999999999</v>
      </c>
    </row>
    <row r="6352" spans="1:2" x14ac:dyDescent="0.35">
      <c r="A6352" s="3">
        <v>42634.5</v>
      </c>
      <c r="B6352">
        <v>0.39900000000000002</v>
      </c>
    </row>
    <row r="6353" spans="1:2" x14ac:dyDescent="0.35">
      <c r="A6353" s="3">
        <v>42634.541666666664</v>
      </c>
      <c r="B6353">
        <v>0.34</v>
      </c>
    </row>
    <row r="6354" spans="1:2" x14ac:dyDescent="0.35">
      <c r="A6354" s="3">
        <v>42634.583333333336</v>
      </c>
      <c r="B6354">
        <v>0.25800000000000001</v>
      </c>
    </row>
    <row r="6355" spans="1:2" x14ac:dyDescent="0.35">
      <c r="A6355" s="3">
        <v>42634.625</v>
      </c>
      <c r="B6355">
        <v>0.156</v>
      </c>
    </row>
    <row r="6356" spans="1:2" x14ac:dyDescent="0.35">
      <c r="A6356" s="3">
        <v>42634.666666666664</v>
      </c>
      <c r="B6356">
        <v>0.05</v>
      </c>
    </row>
    <row r="6357" spans="1:2" x14ac:dyDescent="0.35">
      <c r="A6357" s="3">
        <v>42634.708333333336</v>
      </c>
      <c r="B6357">
        <v>0</v>
      </c>
    </row>
    <row r="6358" spans="1:2" x14ac:dyDescent="0.35">
      <c r="A6358" s="3">
        <v>42634.75</v>
      </c>
      <c r="B6358">
        <v>0</v>
      </c>
    </row>
    <row r="6359" spans="1:2" x14ac:dyDescent="0.35">
      <c r="A6359" s="3">
        <v>42634.791666666664</v>
      </c>
      <c r="B6359">
        <v>0</v>
      </c>
    </row>
    <row r="6360" spans="1:2" x14ac:dyDescent="0.35">
      <c r="A6360" s="3">
        <v>42634.833333333336</v>
      </c>
      <c r="B6360">
        <v>0</v>
      </c>
    </row>
    <row r="6361" spans="1:2" x14ac:dyDescent="0.35">
      <c r="A6361" s="3">
        <v>42634.875</v>
      </c>
      <c r="B6361">
        <v>0</v>
      </c>
    </row>
    <row r="6362" spans="1:2" x14ac:dyDescent="0.35">
      <c r="A6362" s="3">
        <v>42634.916666666664</v>
      </c>
      <c r="B6362">
        <v>0</v>
      </c>
    </row>
    <row r="6363" spans="1:2" x14ac:dyDescent="0.35">
      <c r="A6363" s="3">
        <v>42634.958333333336</v>
      </c>
      <c r="B6363">
        <v>0</v>
      </c>
    </row>
    <row r="6364" spans="1:2" x14ac:dyDescent="0.35">
      <c r="A6364" s="3">
        <v>42635</v>
      </c>
      <c r="B6364">
        <v>0</v>
      </c>
    </row>
    <row r="6365" spans="1:2" x14ac:dyDescent="0.35">
      <c r="A6365" s="3">
        <v>42635.041666666664</v>
      </c>
      <c r="B6365">
        <v>0</v>
      </c>
    </row>
    <row r="6366" spans="1:2" x14ac:dyDescent="0.35">
      <c r="A6366" s="3">
        <v>42635.083333333336</v>
      </c>
      <c r="B6366">
        <v>0</v>
      </c>
    </row>
    <row r="6367" spans="1:2" x14ac:dyDescent="0.35">
      <c r="A6367" s="3">
        <v>42635.125</v>
      </c>
      <c r="B6367">
        <v>0</v>
      </c>
    </row>
    <row r="6368" spans="1:2" x14ac:dyDescent="0.35">
      <c r="A6368" s="3">
        <v>42635.166666666664</v>
      </c>
      <c r="B6368">
        <v>0</v>
      </c>
    </row>
    <row r="6369" spans="1:2" x14ac:dyDescent="0.35">
      <c r="A6369" s="3">
        <v>42635.208333333336</v>
      </c>
      <c r="B6369">
        <v>2.1000000000000001E-2</v>
      </c>
    </row>
    <row r="6370" spans="1:2" x14ac:dyDescent="0.35">
      <c r="A6370" s="3">
        <v>42635.25</v>
      </c>
      <c r="B6370">
        <v>0.14099999999999999</v>
      </c>
    </row>
    <row r="6371" spans="1:2" x14ac:dyDescent="0.35">
      <c r="A6371" s="3">
        <v>42635.291666666664</v>
      </c>
      <c r="B6371">
        <v>0.29799999999999999</v>
      </c>
    </row>
    <row r="6372" spans="1:2" x14ac:dyDescent="0.35">
      <c r="A6372" s="3">
        <v>42635.333333333336</v>
      </c>
      <c r="B6372">
        <v>0.437</v>
      </c>
    </row>
    <row r="6373" spans="1:2" x14ac:dyDescent="0.35">
      <c r="A6373" s="3">
        <v>42635.375</v>
      </c>
      <c r="B6373">
        <v>0.53500000000000003</v>
      </c>
    </row>
    <row r="6374" spans="1:2" x14ac:dyDescent="0.35">
      <c r="A6374" s="3">
        <v>42635.416666666664</v>
      </c>
      <c r="B6374">
        <v>0.57999999999999996</v>
      </c>
    </row>
    <row r="6375" spans="1:2" x14ac:dyDescent="0.35">
      <c r="A6375" s="3">
        <v>42635.458333333336</v>
      </c>
      <c r="B6375">
        <v>0.57999999999999996</v>
      </c>
    </row>
    <row r="6376" spans="1:2" x14ac:dyDescent="0.35">
      <c r="A6376" s="3">
        <v>42635.5</v>
      </c>
      <c r="B6376">
        <v>0.54500000000000004</v>
      </c>
    </row>
    <row r="6377" spans="1:2" x14ac:dyDescent="0.35">
      <c r="A6377" s="3">
        <v>42635.541666666664</v>
      </c>
      <c r="B6377">
        <v>0.47199999999999998</v>
      </c>
    </row>
    <row r="6378" spans="1:2" x14ac:dyDescent="0.35">
      <c r="A6378" s="3">
        <v>42635.583333333336</v>
      </c>
      <c r="B6378">
        <v>0.36899999999999999</v>
      </c>
    </row>
    <row r="6379" spans="1:2" x14ac:dyDescent="0.35">
      <c r="A6379" s="3">
        <v>42635.625</v>
      </c>
      <c r="B6379">
        <v>0.22600000000000001</v>
      </c>
    </row>
    <row r="6380" spans="1:2" x14ac:dyDescent="0.35">
      <c r="A6380" s="3">
        <v>42635.666666666664</v>
      </c>
      <c r="B6380">
        <v>7.6999999999999999E-2</v>
      </c>
    </row>
    <row r="6381" spans="1:2" x14ac:dyDescent="0.35">
      <c r="A6381" s="3">
        <v>42635.708333333336</v>
      </c>
      <c r="B6381">
        <v>0</v>
      </c>
    </row>
    <row r="6382" spans="1:2" x14ac:dyDescent="0.35">
      <c r="A6382" s="3">
        <v>42635.75</v>
      </c>
      <c r="B6382">
        <v>0</v>
      </c>
    </row>
    <row r="6383" spans="1:2" x14ac:dyDescent="0.35">
      <c r="A6383" s="3">
        <v>42635.791666666664</v>
      </c>
      <c r="B6383">
        <v>0</v>
      </c>
    </row>
    <row r="6384" spans="1:2" x14ac:dyDescent="0.35">
      <c r="A6384" s="3">
        <v>42635.833333333336</v>
      </c>
      <c r="B6384">
        <v>0</v>
      </c>
    </row>
    <row r="6385" spans="1:2" x14ac:dyDescent="0.35">
      <c r="A6385" s="3">
        <v>42635.875</v>
      </c>
      <c r="B6385">
        <v>0</v>
      </c>
    </row>
    <row r="6386" spans="1:2" x14ac:dyDescent="0.35">
      <c r="A6386" s="3">
        <v>42635.916666666664</v>
      </c>
      <c r="B6386">
        <v>0</v>
      </c>
    </row>
    <row r="6387" spans="1:2" x14ac:dyDescent="0.35">
      <c r="A6387" s="3">
        <v>42635.958333333336</v>
      </c>
      <c r="B6387">
        <v>0</v>
      </c>
    </row>
    <row r="6388" spans="1:2" x14ac:dyDescent="0.35">
      <c r="A6388" s="3">
        <v>42636</v>
      </c>
      <c r="B6388">
        <v>0</v>
      </c>
    </row>
    <row r="6389" spans="1:2" x14ac:dyDescent="0.35">
      <c r="A6389" s="3">
        <v>42636.041666666664</v>
      </c>
      <c r="B6389">
        <v>0</v>
      </c>
    </row>
    <row r="6390" spans="1:2" x14ac:dyDescent="0.35">
      <c r="A6390" s="3">
        <v>42636.083333333336</v>
      </c>
      <c r="B6390">
        <v>0</v>
      </c>
    </row>
    <row r="6391" spans="1:2" x14ac:dyDescent="0.35">
      <c r="A6391" s="3">
        <v>42636.125</v>
      </c>
      <c r="B6391">
        <v>0</v>
      </c>
    </row>
    <row r="6392" spans="1:2" x14ac:dyDescent="0.35">
      <c r="A6392" s="3">
        <v>42636.166666666664</v>
      </c>
      <c r="B6392">
        <v>0</v>
      </c>
    </row>
    <row r="6393" spans="1:2" x14ac:dyDescent="0.35">
      <c r="A6393" s="3">
        <v>42636.208333333336</v>
      </c>
      <c r="B6393">
        <v>2.5999999999999999E-2</v>
      </c>
    </row>
    <row r="6394" spans="1:2" x14ac:dyDescent="0.35">
      <c r="A6394" s="3">
        <v>42636.25</v>
      </c>
      <c r="B6394">
        <v>0.14399999999999999</v>
      </c>
    </row>
    <row r="6395" spans="1:2" x14ac:dyDescent="0.35">
      <c r="A6395" s="3">
        <v>42636.291666666664</v>
      </c>
      <c r="B6395">
        <v>0.28999999999999998</v>
      </c>
    </row>
    <row r="6396" spans="1:2" x14ac:dyDescent="0.35">
      <c r="A6396" s="3">
        <v>42636.333333333336</v>
      </c>
      <c r="B6396">
        <v>0.42099999999999999</v>
      </c>
    </row>
    <row r="6397" spans="1:2" x14ac:dyDescent="0.35">
      <c r="A6397" s="3">
        <v>42636.375</v>
      </c>
      <c r="B6397">
        <v>0.504</v>
      </c>
    </row>
    <row r="6398" spans="1:2" x14ac:dyDescent="0.35">
      <c r="A6398" s="3">
        <v>42636.416666666664</v>
      </c>
      <c r="B6398">
        <v>0.53600000000000003</v>
      </c>
    </row>
    <row r="6399" spans="1:2" x14ac:dyDescent="0.35">
      <c r="A6399" s="3">
        <v>42636.458333333336</v>
      </c>
      <c r="B6399">
        <v>0.52100000000000002</v>
      </c>
    </row>
    <row r="6400" spans="1:2" x14ac:dyDescent="0.35">
      <c r="A6400" s="3">
        <v>42636.5</v>
      </c>
      <c r="B6400">
        <v>0.46700000000000003</v>
      </c>
    </row>
    <row r="6401" spans="1:2" x14ac:dyDescent="0.35">
      <c r="A6401" s="3">
        <v>42636.541666666664</v>
      </c>
      <c r="B6401">
        <v>0.38</v>
      </c>
    </row>
    <row r="6402" spans="1:2" x14ac:dyDescent="0.35">
      <c r="A6402" s="3">
        <v>42636.583333333336</v>
      </c>
      <c r="B6402">
        <v>0.26700000000000002</v>
      </c>
    </row>
    <row r="6403" spans="1:2" x14ac:dyDescent="0.35">
      <c r="A6403" s="3">
        <v>42636.625</v>
      </c>
      <c r="B6403">
        <v>0.151</v>
      </c>
    </row>
    <row r="6404" spans="1:2" x14ac:dyDescent="0.35">
      <c r="A6404" s="3">
        <v>42636.666666666664</v>
      </c>
      <c r="B6404">
        <v>4.7E-2</v>
      </c>
    </row>
    <row r="6405" spans="1:2" x14ac:dyDescent="0.35">
      <c r="A6405" s="3">
        <v>42636.708333333336</v>
      </c>
      <c r="B6405">
        <v>0</v>
      </c>
    </row>
    <row r="6406" spans="1:2" x14ac:dyDescent="0.35">
      <c r="A6406" s="3">
        <v>42636.75</v>
      </c>
      <c r="B6406">
        <v>0</v>
      </c>
    </row>
    <row r="6407" spans="1:2" x14ac:dyDescent="0.35">
      <c r="A6407" s="3">
        <v>42636.791666666664</v>
      </c>
      <c r="B6407">
        <v>0</v>
      </c>
    </row>
    <row r="6408" spans="1:2" x14ac:dyDescent="0.35">
      <c r="A6408" s="3">
        <v>42636.833333333336</v>
      </c>
      <c r="B6408">
        <v>0</v>
      </c>
    </row>
    <row r="6409" spans="1:2" x14ac:dyDescent="0.35">
      <c r="A6409" s="3">
        <v>42636.875</v>
      </c>
      <c r="B6409">
        <v>0</v>
      </c>
    </row>
    <row r="6410" spans="1:2" x14ac:dyDescent="0.35">
      <c r="A6410" s="3">
        <v>42636.916666666664</v>
      </c>
      <c r="B6410">
        <v>0</v>
      </c>
    </row>
    <row r="6411" spans="1:2" x14ac:dyDescent="0.35">
      <c r="A6411" s="3">
        <v>42636.958333333336</v>
      </c>
      <c r="B6411">
        <v>0</v>
      </c>
    </row>
    <row r="6412" spans="1:2" x14ac:dyDescent="0.35">
      <c r="A6412" s="3">
        <v>42637</v>
      </c>
      <c r="B6412">
        <v>0</v>
      </c>
    </row>
    <row r="6413" spans="1:2" x14ac:dyDescent="0.35">
      <c r="A6413" s="3">
        <v>42637.041666666664</v>
      </c>
      <c r="B6413">
        <v>0</v>
      </c>
    </row>
    <row r="6414" spans="1:2" x14ac:dyDescent="0.35">
      <c r="A6414" s="3">
        <v>42637.083333333336</v>
      </c>
      <c r="B6414">
        <v>0</v>
      </c>
    </row>
    <row r="6415" spans="1:2" x14ac:dyDescent="0.35">
      <c r="A6415" s="3">
        <v>42637.125</v>
      </c>
      <c r="B6415">
        <v>0</v>
      </c>
    </row>
    <row r="6416" spans="1:2" x14ac:dyDescent="0.35">
      <c r="A6416" s="3">
        <v>42637.166666666664</v>
      </c>
      <c r="B6416">
        <v>0</v>
      </c>
    </row>
    <row r="6417" spans="1:2" x14ac:dyDescent="0.35">
      <c r="A6417" s="3">
        <v>42637.208333333336</v>
      </c>
      <c r="B6417">
        <v>1.6E-2</v>
      </c>
    </row>
    <row r="6418" spans="1:2" x14ac:dyDescent="0.35">
      <c r="A6418" s="3">
        <v>42637.25</v>
      </c>
      <c r="B6418">
        <v>0.11799999999999999</v>
      </c>
    </row>
    <row r="6419" spans="1:2" x14ac:dyDescent="0.35">
      <c r="A6419" s="3">
        <v>42637.291666666664</v>
      </c>
      <c r="B6419">
        <v>0.25700000000000001</v>
      </c>
    </row>
    <row r="6420" spans="1:2" x14ac:dyDescent="0.35">
      <c r="A6420" s="3">
        <v>42637.333333333336</v>
      </c>
      <c r="B6420">
        <v>0.38700000000000001</v>
      </c>
    </row>
    <row r="6421" spans="1:2" x14ac:dyDescent="0.35">
      <c r="A6421" s="3">
        <v>42637.375</v>
      </c>
      <c r="B6421">
        <v>0.49399999999999999</v>
      </c>
    </row>
    <row r="6422" spans="1:2" x14ac:dyDescent="0.35">
      <c r="A6422" s="3">
        <v>42637.416666666664</v>
      </c>
      <c r="B6422">
        <v>0.55100000000000005</v>
      </c>
    </row>
    <row r="6423" spans="1:2" x14ac:dyDescent="0.35">
      <c r="A6423" s="3">
        <v>42637.458333333336</v>
      </c>
      <c r="B6423">
        <v>0.55700000000000005</v>
      </c>
    </row>
    <row r="6424" spans="1:2" x14ac:dyDescent="0.35">
      <c r="A6424" s="3">
        <v>42637.5</v>
      </c>
      <c r="B6424">
        <v>0.51800000000000002</v>
      </c>
    </row>
    <row r="6425" spans="1:2" x14ac:dyDescent="0.35">
      <c r="A6425" s="3">
        <v>42637.541666666664</v>
      </c>
      <c r="B6425">
        <v>0.437</v>
      </c>
    </row>
    <row r="6426" spans="1:2" x14ac:dyDescent="0.35">
      <c r="A6426" s="3">
        <v>42637.583333333336</v>
      </c>
      <c r="B6426">
        <v>0.32200000000000001</v>
      </c>
    </row>
    <row r="6427" spans="1:2" x14ac:dyDescent="0.35">
      <c r="A6427" s="3">
        <v>42637.625</v>
      </c>
      <c r="B6427">
        <v>0.184</v>
      </c>
    </row>
    <row r="6428" spans="1:2" x14ac:dyDescent="0.35">
      <c r="A6428" s="3">
        <v>42637.666666666664</v>
      </c>
      <c r="B6428">
        <v>5.8000000000000003E-2</v>
      </c>
    </row>
    <row r="6429" spans="1:2" x14ac:dyDescent="0.35">
      <c r="A6429" s="3">
        <v>42637.708333333336</v>
      </c>
      <c r="B6429">
        <v>0</v>
      </c>
    </row>
    <row r="6430" spans="1:2" x14ac:dyDescent="0.35">
      <c r="A6430" s="3">
        <v>42637.75</v>
      </c>
      <c r="B6430">
        <v>0</v>
      </c>
    </row>
    <row r="6431" spans="1:2" x14ac:dyDescent="0.35">
      <c r="A6431" s="3">
        <v>42637.791666666664</v>
      </c>
      <c r="B6431">
        <v>0</v>
      </c>
    </row>
    <row r="6432" spans="1:2" x14ac:dyDescent="0.35">
      <c r="A6432" s="3">
        <v>42637.833333333336</v>
      </c>
      <c r="B6432">
        <v>0</v>
      </c>
    </row>
    <row r="6433" spans="1:2" x14ac:dyDescent="0.35">
      <c r="A6433" s="3">
        <v>42637.875</v>
      </c>
      <c r="B6433">
        <v>0</v>
      </c>
    </row>
    <row r="6434" spans="1:2" x14ac:dyDescent="0.35">
      <c r="A6434" s="3">
        <v>42637.916666666664</v>
      </c>
      <c r="B6434">
        <v>0</v>
      </c>
    </row>
    <row r="6435" spans="1:2" x14ac:dyDescent="0.35">
      <c r="A6435" s="3">
        <v>42637.958333333336</v>
      </c>
      <c r="B6435">
        <v>0</v>
      </c>
    </row>
    <row r="6436" spans="1:2" x14ac:dyDescent="0.35">
      <c r="A6436" s="3">
        <v>42638</v>
      </c>
      <c r="B6436">
        <v>0</v>
      </c>
    </row>
    <row r="6437" spans="1:2" x14ac:dyDescent="0.35">
      <c r="A6437" s="3">
        <v>42638.041666666664</v>
      </c>
      <c r="B6437">
        <v>0</v>
      </c>
    </row>
    <row r="6438" spans="1:2" x14ac:dyDescent="0.35">
      <c r="A6438" s="3">
        <v>42638.083333333336</v>
      </c>
      <c r="B6438">
        <v>0</v>
      </c>
    </row>
    <row r="6439" spans="1:2" x14ac:dyDescent="0.35">
      <c r="A6439" s="3">
        <v>42638.125</v>
      </c>
      <c r="B6439">
        <v>0</v>
      </c>
    </row>
    <row r="6440" spans="1:2" x14ac:dyDescent="0.35">
      <c r="A6440" s="3">
        <v>42638.166666666664</v>
      </c>
      <c r="B6440">
        <v>0</v>
      </c>
    </row>
    <row r="6441" spans="1:2" x14ac:dyDescent="0.35">
      <c r="A6441" s="3">
        <v>42638.208333333336</v>
      </c>
      <c r="B6441">
        <v>2.1999999999999999E-2</v>
      </c>
    </row>
    <row r="6442" spans="1:2" x14ac:dyDescent="0.35">
      <c r="A6442" s="3">
        <v>42638.25</v>
      </c>
      <c r="B6442">
        <v>0.14799999999999999</v>
      </c>
    </row>
    <row r="6443" spans="1:2" x14ac:dyDescent="0.35">
      <c r="A6443" s="3">
        <v>42638.291666666664</v>
      </c>
      <c r="B6443">
        <v>0.30499999999999999</v>
      </c>
    </row>
    <row r="6444" spans="1:2" x14ac:dyDescent="0.35">
      <c r="A6444" s="3">
        <v>42638.333333333336</v>
      </c>
      <c r="B6444">
        <v>0.437</v>
      </c>
    </row>
    <row r="6445" spans="1:2" x14ac:dyDescent="0.35">
      <c r="A6445" s="3">
        <v>42638.375</v>
      </c>
      <c r="B6445">
        <v>0.52600000000000002</v>
      </c>
    </row>
    <row r="6446" spans="1:2" x14ac:dyDescent="0.35">
      <c r="A6446" s="3">
        <v>42638.416666666664</v>
      </c>
      <c r="B6446">
        <v>0.57199999999999995</v>
      </c>
    </row>
    <row r="6447" spans="1:2" x14ac:dyDescent="0.35">
      <c r="A6447" s="3">
        <v>42638.458333333336</v>
      </c>
      <c r="B6447">
        <v>0.57899999999999996</v>
      </c>
    </row>
    <row r="6448" spans="1:2" x14ac:dyDescent="0.35">
      <c r="A6448" s="3">
        <v>42638.5</v>
      </c>
      <c r="B6448">
        <v>0.54500000000000004</v>
      </c>
    </row>
    <row r="6449" spans="1:2" x14ac:dyDescent="0.35">
      <c r="A6449" s="3">
        <v>42638.541666666664</v>
      </c>
      <c r="B6449">
        <v>0.47099999999999997</v>
      </c>
    </row>
    <row r="6450" spans="1:2" x14ac:dyDescent="0.35">
      <c r="A6450" s="3">
        <v>42638.583333333336</v>
      </c>
      <c r="B6450">
        <v>0.35799999999999998</v>
      </c>
    </row>
    <row r="6451" spans="1:2" x14ac:dyDescent="0.35">
      <c r="A6451" s="3">
        <v>42638.625</v>
      </c>
      <c r="B6451">
        <v>0.219</v>
      </c>
    </row>
    <row r="6452" spans="1:2" x14ac:dyDescent="0.35">
      <c r="A6452" s="3">
        <v>42638.666666666664</v>
      </c>
      <c r="B6452">
        <v>7.4999999999999997E-2</v>
      </c>
    </row>
    <row r="6453" spans="1:2" x14ac:dyDescent="0.35">
      <c r="A6453" s="3">
        <v>42638.708333333336</v>
      </c>
      <c r="B6453">
        <v>0</v>
      </c>
    </row>
    <row r="6454" spans="1:2" x14ac:dyDescent="0.35">
      <c r="A6454" s="3">
        <v>42638.75</v>
      </c>
      <c r="B6454">
        <v>0</v>
      </c>
    </row>
    <row r="6455" spans="1:2" x14ac:dyDescent="0.35">
      <c r="A6455" s="3">
        <v>42638.791666666664</v>
      </c>
      <c r="B6455">
        <v>0</v>
      </c>
    </row>
    <row r="6456" spans="1:2" x14ac:dyDescent="0.35">
      <c r="A6456" s="3">
        <v>42638.833333333336</v>
      </c>
      <c r="B6456">
        <v>0</v>
      </c>
    </row>
    <row r="6457" spans="1:2" x14ac:dyDescent="0.35">
      <c r="A6457" s="3">
        <v>42638.875</v>
      </c>
      <c r="B6457">
        <v>0</v>
      </c>
    </row>
    <row r="6458" spans="1:2" x14ac:dyDescent="0.35">
      <c r="A6458" s="3">
        <v>42638.916666666664</v>
      </c>
      <c r="B6458">
        <v>0</v>
      </c>
    </row>
    <row r="6459" spans="1:2" x14ac:dyDescent="0.35">
      <c r="A6459" s="3">
        <v>42638.958333333336</v>
      </c>
      <c r="B6459">
        <v>0</v>
      </c>
    </row>
    <row r="6460" spans="1:2" x14ac:dyDescent="0.35">
      <c r="A6460" s="3">
        <v>42639</v>
      </c>
      <c r="B6460">
        <v>0</v>
      </c>
    </row>
    <row r="6461" spans="1:2" x14ac:dyDescent="0.35">
      <c r="A6461" s="3">
        <v>42639.041666666664</v>
      </c>
      <c r="B6461">
        <v>0</v>
      </c>
    </row>
    <row r="6462" spans="1:2" x14ac:dyDescent="0.35">
      <c r="A6462" s="3">
        <v>42639.083333333336</v>
      </c>
      <c r="B6462">
        <v>0</v>
      </c>
    </row>
    <row r="6463" spans="1:2" x14ac:dyDescent="0.35">
      <c r="A6463" s="3">
        <v>42639.125</v>
      </c>
      <c r="B6463">
        <v>0</v>
      </c>
    </row>
    <row r="6464" spans="1:2" x14ac:dyDescent="0.35">
      <c r="A6464" s="3">
        <v>42639.166666666664</v>
      </c>
      <c r="B6464">
        <v>0</v>
      </c>
    </row>
    <row r="6465" spans="1:2" x14ac:dyDescent="0.35">
      <c r="A6465" s="3">
        <v>42639.208333333336</v>
      </c>
      <c r="B6465">
        <v>2.3E-2</v>
      </c>
    </row>
    <row r="6466" spans="1:2" x14ac:dyDescent="0.35">
      <c r="A6466" s="3">
        <v>42639.25</v>
      </c>
      <c r="B6466">
        <v>0.16</v>
      </c>
    </row>
    <row r="6467" spans="1:2" x14ac:dyDescent="0.35">
      <c r="A6467" s="3">
        <v>42639.291666666664</v>
      </c>
      <c r="B6467">
        <v>0.32200000000000001</v>
      </c>
    </row>
    <row r="6468" spans="1:2" x14ac:dyDescent="0.35">
      <c r="A6468" s="3">
        <v>42639.333333333336</v>
      </c>
      <c r="B6468">
        <v>0.45500000000000002</v>
      </c>
    </row>
    <row r="6469" spans="1:2" x14ac:dyDescent="0.35">
      <c r="A6469" s="3">
        <v>42639.375</v>
      </c>
      <c r="B6469">
        <v>0.54400000000000004</v>
      </c>
    </row>
    <row r="6470" spans="1:2" x14ac:dyDescent="0.35">
      <c r="A6470" s="3">
        <v>42639.416666666664</v>
      </c>
      <c r="B6470">
        <v>0.58699999999999997</v>
      </c>
    </row>
    <row r="6471" spans="1:2" x14ac:dyDescent="0.35">
      <c r="A6471" s="3">
        <v>42639.458333333336</v>
      </c>
      <c r="B6471">
        <v>0.58399999999999996</v>
      </c>
    </row>
    <row r="6472" spans="1:2" x14ac:dyDescent="0.35">
      <c r="A6472" s="3">
        <v>42639.5</v>
      </c>
      <c r="B6472">
        <v>0.54</v>
      </c>
    </row>
    <row r="6473" spans="1:2" x14ac:dyDescent="0.35">
      <c r="A6473" s="3">
        <v>42639.541666666664</v>
      </c>
      <c r="B6473">
        <v>0.45300000000000001</v>
      </c>
    </row>
    <row r="6474" spans="1:2" x14ac:dyDescent="0.35">
      <c r="A6474" s="3">
        <v>42639.583333333336</v>
      </c>
      <c r="B6474">
        <v>0.33600000000000002</v>
      </c>
    </row>
    <row r="6475" spans="1:2" x14ac:dyDescent="0.35">
      <c r="A6475" s="3">
        <v>42639.625</v>
      </c>
      <c r="B6475">
        <v>0.192</v>
      </c>
    </row>
    <row r="6476" spans="1:2" x14ac:dyDescent="0.35">
      <c r="A6476" s="3">
        <v>42639.666666666664</v>
      </c>
      <c r="B6476">
        <v>5.8999999999999997E-2</v>
      </c>
    </row>
    <row r="6477" spans="1:2" x14ac:dyDescent="0.35">
      <c r="A6477" s="3">
        <v>42639.708333333336</v>
      </c>
      <c r="B6477">
        <v>0</v>
      </c>
    </row>
    <row r="6478" spans="1:2" x14ac:dyDescent="0.35">
      <c r="A6478" s="3">
        <v>42639.75</v>
      </c>
      <c r="B6478">
        <v>0</v>
      </c>
    </row>
    <row r="6479" spans="1:2" x14ac:dyDescent="0.35">
      <c r="A6479" s="3">
        <v>42639.791666666664</v>
      </c>
      <c r="B6479">
        <v>0</v>
      </c>
    </row>
    <row r="6480" spans="1:2" x14ac:dyDescent="0.35">
      <c r="A6480" s="3">
        <v>42639.833333333336</v>
      </c>
      <c r="B6480">
        <v>0</v>
      </c>
    </row>
    <row r="6481" spans="1:2" x14ac:dyDescent="0.35">
      <c r="A6481" s="3">
        <v>42639.875</v>
      </c>
      <c r="B6481">
        <v>0</v>
      </c>
    </row>
    <row r="6482" spans="1:2" x14ac:dyDescent="0.35">
      <c r="A6482" s="3">
        <v>42639.916666666664</v>
      </c>
      <c r="B6482">
        <v>0</v>
      </c>
    </row>
    <row r="6483" spans="1:2" x14ac:dyDescent="0.35">
      <c r="A6483" s="3">
        <v>42639.958333333336</v>
      </c>
      <c r="B6483">
        <v>0</v>
      </c>
    </row>
    <row r="6484" spans="1:2" x14ac:dyDescent="0.35">
      <c r="A6484" s="3">
        <v>42640</v>
      </c>
      <c r="B6484">
        <v>0</v>
      </c>
    </row>
    <row r="6485" spans="1:2" x14ac:dyDescent="0.35">
      <c r="A6485" s="3">
        <v>42640.041666666664</v>
      </c>
      <c r="B6485">
        <v>0</v>
      </c>
    </row>
    <row r="6486" spans="1:2" x14ac:dyDescent="0.35">
      <c r="A6486" s="3">
        <v>42640.083333333336</v>
      </c>
      <c r="B6486">
        <v>0</v>
      </c>
    </row>
    <row r="6487" spans="1:2" x14ac:dyDescent="0.35">
      <c r="A6487" s="3">
        <v>42640.125</v>
      </c>
      <c r="B6487">
        <v>0</v>
      </c>
    </row>
    <row r="6488" spans="1:2" x14ac:dyDescent="0.35">
      <c r="A6488" s="3">
        <v>42640.166666666664</v>
      </c>
      <c r="B6488">
        <v>0</v>
      </c>
    </row>
    <row r="6489" spans="1:2" x14ac:dyDescent="0.35">
      <c r="A6489" s="3">
        <v>42640.208333333336</v>
      </c>
      <c r="B6489">
        <v>1.7999999999999999E-2</v>
      </c>
    </row>
    <row r="6490" spans="1:2" x14ac:dyDescent="0.35">
      <c r="A6490" s="3">
        <v>42640.25</v>
      </c>
      <c r="B6490">
        <v>0.13600000000000001</v>
      </c>
    </row>
    <row r="6491" spans="1:2" x14ac:dyDescent="0.35">
      <c r="A6491" s="3">
        <v>42640.291666666664</v>
      </c>
      <c r="B6491">
        <v>0.28299999999999997</v>
      </c>
    </row>
    <row r="6492" spans="1:2" x14ac:dyDescent="0.35">
      <c r="A6492" s="3">
        <v>42640.333333333336</v>
      </c>
      <c r="B6492">
        <v>0.41099999999999998</v>
      </c>
    </row>
    <row r="6493" spans="1:2" x14ac:dyDescent="0.35">
      <c r="A6493" s="3">
        <v>42640.375</v>
      </c>
      <c r="B6493">
        <v>0.50900000000000001</v>
      </c>
    </row>
    <row r="6494" spans="1:2" x14ac:dyDescent="0.35">
      <c r="A6494" s="3">
        <v>42640.416666666664</v>
      </c>
      <c r="B6494">
        <v>0.55800000000000005</v>
      </c>
    </row>
    <row r="6495" spans="1:2" x14ac:dyDescent="0.35">
      <c r="A6495" s="3">
        <v>42640.458333333336</v>
      </c>
      <c r="B6495">
        <v>0.56399999999999995</v>
      </c>
    </row>
    <row r="6496" spans="1:2" x14ac:dyDescent="0.35">
      <c r="A6496" s="3">
        <v>42640.5</v>
      </c>
      <c r="B6496">
        <v>0.52100000000000002</v>
      </c>
    </row>
    <row r="6497" spans="1:2" x14ac:dyDescent="0.35">
      <c r="A6497" s="3">
        <v>42640.541666666664</v>
      </c>
      <c r="B6497">
        <v>0.44400000000000001</v>
      </c>
    </row>
    <row r="6498" spans="1:2" x14ac:dyDescent="0.35">
      <c r="A6498" s="3">
        <v>42640.583333333336</v>
      </c>
      <c r="B6498">
        <v>0.32500000000000001</v>
      </c>
    </row>
    <row r="6499" spans="1:2" x14ac:dyDescent="0.35">
      <c r="A6499" s="3">
        <v>42640.625</v>
      </c>
      <c r="B6499">
        <v>0.184</v>
      </c>
    </row>
    <row r="6500" spans="1:2" x14ac:dyDescent="0.35">
      <c r="A6500" s="3">
        <v>42640.666666666664</v>
      </c>
      <c r="B6500">
        <v>5.1999999999999998E-2</v>
      </c>
    </row>
    <row r="6501" spans="1:2" x14ac:dyDescent="0.35">
      <c r="A6501" s="3">
        <v>42640.708333333336</v>
      </c>
      <c r="B6501">
        <v>0</v>
      </c>
    </row>
    <row r="6502" spans="1:2" x14ac:dyDescent="0.35">
      <c r="A6502" s="3">
        <v>42640.75</v>
      </c>
      <c r="B6502">
        <v>0</v>
      </c>
    </row>
    <row r="6503" spans="1:2" x14ac:dyDescent="0.35">
      <c r="A6503" s="3">
        <v>42640.791666666664</v>
      </c>
      <c r="B6503">
        <v>0</v>
      </c>
    </row>
    <row r="6504" spans="1:2" x14ac:dyDescent="0.35">
      <c r="A6504" s="3">
        <v>42640.833333333336</v>
      </c>
      <c r="B6504">
        <v>0</v>
      </c>
    </row>
    <row r="6505" spans="1:2" x14ac:dyDescent="0.35">
      <c r="A6505" s="3">
        <v>42640.875</v>
      </c>
      <c r="B6505">
        <v>0</v>
      </c>
    </row>
    <row r="6506" spans="1:2" x14ac:dyDescent="0.35">
      <c r="A6506" s="3">
        <v>42640.916666666664</v>
      </c>
      <c r="B6506">
        <v>0</v>
      </c>
    </row>
    <row r="6507" spans="1:2" x14ac:dyDescent="0.35">
      <c r="A6507" s="3">
        <v>42640.958333333336</v>
      </c>
      <c r="B6507">
        <v>0</v>
      </c>
    </row>
    <row r="6508" spans="1:2" x14ac:dyDescent="0.35">
      <c r="A6508" s="3">
        <v>42641</v>
      </c>
      <c r="B6508">
        <v>0</v>
      </c>
    </row>
    <row r="6509" spans="1:2" x14ac:dyDescent="0.35">
      <c r="A6509" s="3">
        <v>42641.041666666664</v>
      </c>
      <c r="B6509">
        <v>0</v>
      </c>
    </row>
    <row r="6510" spans="1:2" x14ac:dyDescent="0.35">
      <c r="A6510" s="3">
        <v>42641.083333333336</v>
      </c>
      <c r="B6510">
        <v>0</v>
      </c>
    </row>
    <row r="6511" spans="1:2" x14ac:dyDescent="0.35">
      <c r="A6511" s="3">
        <v>42641.125</v>
      </c>
      <c r="B6511">
        <v>0</v>
      </c>
    </row>
    <row r="6512" spans="1:2" x14ac:dyDescent="0.35">
      <c r="A6512" s="3">
        <v>42641.166666666664</v>
      </c>
      <c r="B6512">
        <v>0</v>
      </c>
    </row>
    <row r="6513" spans="1:2" x14ac:dyDescent="0.35">
      <c r="A6513" s="3">
        <v>42641.208333333336</v>
      </c>
      <c r="B6513">
        <v>1.7999999999999999E-2</v>
      </c>
    </row>
    <row r="6514" spans="1:2" x14ac:dyDescent="0.35">
      <c r="A6514" s="3">
        <v>42641.25</v>
      </c>
      <c r="B6514">
        <v>0.14699999999999999</v>
      </c>
    </row>
    <row r="6515" spans="1:2" x14ac:dyDescent="0.35">
      <c r="A6515" s="3">
        <v>42641.291666666664</v>
      </c>
      <c r="B6515">
        <v>0.309</v>
      </c>
    </row>
    <row r="6516" spans="1:2" x14ac:dyDescent="0.35">
      <c r="A6516" s="3">
        <v>42641.333333333336</v>
      </c>
      <c r="B6516">
        <v>0.44800000000000001</v>
      </c>
    </row>
    <row r="6517" spans="1:2" x14ac:dyDescent="0.35">
      <c r="A6517" s="3">
        <v>42641.375</v>
      </c>
      <c r="B6517">
        <v>0.53200000000000003</v>
      </c>
    </row>
    <row r="6518" spans="1:2" x14ac:dyDescent="0.35">
      <c r="A6518" s="3">
        <v>42641.416666666664</v>
      </c>
      <c r="B6518">
        <v>0.57499999999999996</v>
      </c>
    </row>
    <row r="6519" spans="1:2" x14ac:dyDescent="0.35">
      <c r="A6519" s="3">
        <v>42641.458333333336</v>
      </c>
      <c r="B6519">
        <v>0.57799999999999996</v>
      </c>
    </row>
    <row r="6520" spans="1:2" x14ac:dyDescent="0.35">
      <c r="A6520" s="3">
        <v>42641.5</v>
      </c>
      <c r="B6520">
        <v>0.54500000000000004</v>
      </c>
    </row>
    <row r="6521" spans="1:2" x14ac:dyDescent="0.35">
      <c r="A6521" s="3">
        <v>42641.541666666664</v>
      </c>
      <c r="B6521">
        <v>0.46800000000000003</v>
      </c>
    </row>
    <row r="6522" spans="1:2" x14ac:dyDescent="0.35">
      <c r="A6522" s="3">
        <v>42641.583333333336</v>
      </c>
      <c r="B6522">
        <v>0.35499999999999998</v>
      </c>
    </row>
    <row r="6523" spans="1:2" x14ac:dyDescent="0.35">
      <c r="A6523" s="3">
        <v>42641.625</v>
      </c>
      <c r="B6523">
        <v>0.21099999999999999</v>
      </c>
    </row>
    <row r="6524" spans="1:2" x14ac:dyDescent="0.35">
      <c r="A6524" s="3">
        <v>42641.666666666664</v>
      </c>
      <c r="B6524">
        <v>6.5000000000000002E-2</v>
      </c>
    </row>
    <row r="6525" spans="1:2" x14ac:dyDescent="0.35">
      <c r="A6525" s="3">
        <v>42641.708333333336</v>
      </c>
      <c r="B6525">
        <v>0</v>
      </c>
    </row>
    <row r="6526" spans="1:2" x14ac:dyDescent="0.35">
      <c r="A6526" s="3">
        <v>42641.75</v>
      </c>
      <c r="B6526">
        <v>0</v>
      </c>
    </row>
    <row r="6527" spans="1:2" x14ac:dyDescent="0.35">
      <c r="A6527" s="3">
        <v>42641.791666666664</v>
      </c>
      <c r="B6527">
        <v>0</v>
      </c>
    </row>
    <row r="6528" spans="1:2" x14ac:dyDescent="0.35">
      <c r="A6528" s="3">
        <v>42641.833333333336</v>
      </c>
      <c r="B6528">
        <v>0</v>
      </c>
    </row>
    <row r="6529" spans="1:2" x14ac:dyDescent="0.35">
      <c r="A6529" s="3">
        <v>42641.875</v>
      </c>
      <c r="B6529">
        <v>0</v>
      </c>
    </row>
    <row r="6530" spans="1:2" x14ac:dyDescent="0.35">
      <c r="A6530" s="3">
        <v>42641.916666666664</v>
      </c>
      <c r="B6530">
        <v>0</v>
      </c>
    </row>
    <row r="6531" spans="1:2" x14ac:dyDescent="0.35">
      <c r="A6531" s="3">
        <v>42641.958333333336</v>
      </c>
      <c r="B6531">
        <v>0</v>
      </c>
    </row>
    <row r="6532" spans="1:2" x14ac:dyDescent="0.35">
      <c r="A6532" s="3">
        <v>42642</v>
      </c>
      <c r="B6532">
        <v>0</v>
      </c>
    </row>
    <row r="6533" spans="1:2" x14ac:dyDescent="0.35">
      <c r="A6533" s="3">
        <v>42642.041666666664</v>
      </c>
      <c r="B6533">
        <v>0</v>
      </c>
    </row>
    <row r="6534" spans="1:2" x14ac:dyDescent="0.35">
      <c r="A6534" s="3">
        <v>42642.083333333336</v>
      </c>
      <c r="B6534">
        <v>0</v>
      </c>
    </row>
    <row r="6535" spans="1:2" x14ac:dyDescent="0.35">
      <c r="A6535" s="3">
        <v>42642.125</v>
      </c>
      <c r="B6535">
        <v>0</v>
      </c>
    </row>
    <row r="6536" spans="1:2" x14ac:dyDescent="0.35">
      <c r="A6536" s="3">
        <v>42642.166666666664</v>
      </c>
      <c r="B6536">
        <v>0</v>
      </c>
    </row>
    <row r="6537" spans="1:2" x14ac:dyDescent="0.35">
      <c r="A6537" s="3">
        <v>42642.208333333336</v>
      </c>
      <c r="B6537">
        <v>0.02</v>
      </c>
    </row>
    <row r="6538" spans="1:2" x14ac:dyDescent="0.35">
      <c r="A6538" s="3">
        <v>42642.25</v>
      </c>
      <c r="B6538">
        <v>0.159</v>
      </c>
    </row>
    <row r="6539" spans="1:2" x14ac:dyDescent="0.35">
      <c r="A6539" s="3">
        <v>42642.291666666664</v>
      </c>
      <c r="B6539">
        <v>0.33</v>
      </c>
    </row>
    <row r="6540" spans="1:2" x14ac:dyDescent="0.35">
      <c r="A6540" s="3">
        <v>42642.333333333336</v>
      </c>
      <c r="B6540">
        <v>0.47099999999999997</v>
      </c>
    </row>
    <row r="6541" spans="1:2" x14ac:dyDescent="0.35">
      <c r="A6541" s="3">
        <v>42642.375</v>
      </c>
      <c r="B6541">
        <v>0.56899999999999995</v>
      </c>
    </row>
    <row r="6542" spans="1:2" x14ac:dyDescent="0.35">
      <c r="A6542" s="3">
        <v>42642.416666666664</v>
      </c>
      <c r="B6542">
        <v>0.621</v>
      </c>
    </row>
    <row r="6543" spans="1:2" x14ac:dyDescent="0.35">
      <c r="A6543" s="3">
        <v>42642.458333333336</v>
      </c>
      <c r="B6543">
        <v>0.627</v>
      </c>
    </row>
    <row r="6544" spans="1:2" x14ac:dyDescent="0.35">
      <c r="A6544" s="3">
        <v>42642.5</v>
      </c>
      <c r="B6544">
        <v>0.58599999999999997</v>
      </c>
    </row>
    <row r="6545" spans="1:2" x14ac:dyDescent="0.35">
      <c r="A6545" s="3">
        <v>42642.541666666664</v>
      </c>
      <c r="B6545">
        <v>0.502</v>
      </c>
    </row>
    <row r="6546" spans="1:2" x14ac:dyDescent="0.35">
      <c r="A6546" s="3">
        <v>42642.583333333336</v>
      </c>
      <c r="B6546">
        <v>0.376</v>
      </c>
    </row>
    <row r="6547" spans="1:2" x14ac:dyDescent="0.35">
      <c r="A6547" s="3">
        <v>42642.625</v>
      </c>
      <c r="B6547">
        <v>0.221</v>
      </c>
    </row>
    <row r="6548" spans="1:2" x14ac:dyDescent="0.35">
      <c r="A6548" s="3">
        <v>42642.666666666664</v>
      </c>
      <c r="B6548">
        <v>6.6000000000000003E-2</v>
      </c>
    </row>
    <row r="6549" spans="1:2" x14ac:dyDescent="0.35">
      <c r="A6549" s="3">
        <v>42642.708333333336</v>
      </c>
      <c r="B6549">
        <v>0</v>
      </c>
    </row>
    <row r="6550" spans="1:2" x14ac:dyDescent="0.35">
      <c r="A6550" s="3">
        <v>42642.75</v>
      </c>
      <c r="B6550">
        <v>0</v>
      </c>
    </row>
    <row r="6551" spans="1:2" x14ac:dyDescent="0.35">
      <c r="A6551" s="3">
        <v>42642.791666666664</v>
      </c>
      <c r="B6551">
        <v>0</v>
      </c>
    </row>
    <row r="6552" spans="1:2" x14ac:dyDescent="0.35">
      <c r="A6552" s="3">
        <v>42642.833333333336</v>
      </c>
      <c r="B6552">
        <v>0</v>
      </c>
    </row>
    <row r="6553" spans="1:2" x14ac:dyDescent="0.35">
      <c r="A6553" s="3">
        <v>42642.875</v>
      </c>
      <c r="B6553">
        <v>0</v>
      </c>
    </row>
    <row r="6554" spans="1:2" x14ac:dyDescent="0.35">
      <c r="A6554" s="3">
        <v>42642.916666666664</v>
      </c>
      <c r="B6554">
        <v>0</v>
      </c>
    </row>
    <row r="6555" spans="1:2" x14ac:dyDescent="0.35">
      <c r="A6555" s="3">
        <v>42642.958333333336</v>
      </c>
      <c r="B6555">
        <v>0</v>
      </c>
    </row>
    <row r="6556" spans="1:2" x14ac:dyDescent="0.35">
      <c r="A6556" s="3">
        <v>42643</v>
      </c>
      <c r="B6556">
        <v>0</v>
      </c>
    </row>
    <row r="6557" spans="1:2" x14ac:dyDescent="0.35">
      <c r="A6557" s="3">
        <v>42643.041666666664</v>
      </c>
      <c r="B6557">
        <v>0</v>
      </c>
    </row>
    <row r="6558" spans="1:2" x14ac:dyDescent="0.35">
      <c r="A6558" s="3">
        <v>42643.083333333336</v>
      </c>
      <c r="B6558">
        <v>0</v>
      </c>
    </row>
    <row r="6559" spans="1:2" x14ac:dyDescent="0.35">
      <c r="A6559" s="3">
        <v>42643.125</v>
      </c>
      <c r="B6559">
        <v>0</v>
      </c>
    </row>
    <row r="6560" spans="1:2" x14ac:dyDescent="0.35">
      <c r="A6560" s="3">
        <v>42643.166666666664</v>
      </c>
      <c r="B6560">
        <v>0</v>
      </c>
    </row>
    <row r="6561" spans="1:2" x14ac:dyDescent="0.35">
      <c r="A6561" s="3">
        <v>42643.208333333336</v>
      </c>
      <c r="B6561">
        <v>1.2E-2</v>
      </c>
    </row>
    <row r="6562" spans="1:2" x14ac:dyDescent="0.35">
      <c r="A6562" s="3">
        <v>42643.25</v>
      </c>
      <c r="B6562">
        <v>0.13200000000000001</v>
      </c>
    </row>
    <row r="6563" spans="1:2" x14ac:dyDescent="0.35">
      <c r="A6563" s="3">
        <v>42643.291666666664</v>
      </c>
      <c r="B6563">
        <v>0.29299999999999998</v>
      </c>
    </row>
    <row r="6564" spans="1:2" x14ac:dyDescent="0.35">
      <c r="A6564" s="3">
        <v>42643.333333333336</v>
      </c>
      <c r="B6564">
        <v>0.435</v>
      </c>
    </row>
    <row r="6565" spans="1:2" x14ac:dyDescent="0.35">
      <c r="A6565" s="3">
        <v>42643.375</v>
      </c>
      <c r="B6565">
        <v>0.53400000000000003</v>
      </c>
    </row>
    <row r="6566" spans="1:2" x14ac:dyDescent="0.35">
      <c r="A6566" s="3">
        <v>42643.416666666664</v>
      </c>
      <c r="B6566">
        <v>0.58399999999999996</v>
      </c>
    </row>
    <row r="6567" spans="1:2" x14ac:dyDescent="0.35">
      <c r="A6567" s="3">
        <v>42643.458333333336</v>
      </c>
      <c r="B6567">
        <v>0.59199999999999997</v>
      </c>
    </row>
    <row r="6568" spans="1:2" x14ac:dyDescent="0.35">
      <c r="A6568" s="3">
        <v>42643.5</v>
      </c>
      <c r="B6568">
        <v>0.55500000000000005</v>
      </c>
    </row>
    <row r="6569" spans="1:2" x14ac:dyDescent="0.35">
      <c r="A6569" s="3">
        <v>42643.541666666664</v>
      </c>
      <c r="B6569">
        <v>0.47799999999999998</v>
      </c>
    </row>
    <row r="6570" spans="1:2" x14ac:dyDescent="0.35">
      <c r="A6570" s="3">
        <v>42643.583333333336</v>
      </c>
      <c r="B6570">
        <v>0.35599999999999998</v>
      </c>
    </row>
    <row r="6571" spans="1:2" x14ac:dyDescent="0.35">
      <c r="A6571" s="3">
        <v>42643.625</v>
      </c>
      <c r="B6571">
        <v>0.20300000000000001</v>
      </c>
    </row>
    <row r="6572" spans="1:2" x14ac:dyDescent="0.35">
      <c r="A6572" s="3">
        <v>42643.666666666664</v>
      </c>
      <c r="B6572">
        <v>5.3999999999999999E-2</v>
      </c>
    </row>
    <row r="6573" spans="1:2" x14ac:dyDescent="0.35">
      <c r="A6573" s="3">
        <v>42643.708333333336</v>
      </c>
      <c r="B6573">
        <v>0</v>
      </c>
    </row>
    <row r="6574" spans="1:2" x14ac:dyDescent="0.35">
      <c r="A6574" s="3">
        <v>42643.75</v>
      </c>
      <c r="B6574">
        <v>0</v>
      </c>
    </row>
    <row r="6575" spans="1:2" x14ac:dyDescent="0.35">
      <c r="A6575" s="3">
        <v>42643.791666666664</v>
      </c>
      <c r="B6575">
        <v>0</v>
      </c>
    </row>
    <row r="6576" spans="1:2" x14ac:dyDescent="0.35">
      <c r="A6576" s="3">
        <v>42643.833333333336</v>
      </c>
      <c r="B6576">
        <v>0</v>
      </c>
    </row>
    <row r="6577" spans="1:2" x14ac:dyDescent="0.35">
      <c r="A6577" s="3">
        <v>42643.875</v>
      </c>
      <c r="B6577">
        <v>0</v>
      </c>
    </row>
    <row r="6578" spans="1:2" x14ac:dyDescent="0.35">
      <c r="A6578" s="3">
        <v>42643.916666666664</v>
      </c>
      <c r="B6578">
        <v>0</v>
      </c>
    </row>
    <row r="6579" spans="1:2" x14ac:dyDescent="0.35">
      <c r="A6579" s="3">
        <v>42643.958333333336</v>
      </c>
      <c r="B6579">
        <v>0</v>
      </c>
    </row>
    <row r="6580" spans="1:2" x14ac:dyDescent="0.35">
      <c r="A6580" s="3">
        <v>42644</v>
      </c>
      <c r="B6580">
        <v>0</v>
      </c>
    </row>
    <row r="6581" spans="1:2" x14ac:dyDescent="0.35">
      <c r="A6581" s="3">
        <v>42644.041666666664</v>
      </c>
      <c r="B6581">
        <v>0</v>
      </c>
    </row>
    <row r="6582" spans="1:2" x14ac:dyDescent="0.35">
      <c r="A6582" s="3">
        <v>42644.083333333336</v>
      </c>
      <c r="B6582">
        <v>0</v>
      </c>
    </row>
    <row r="6583" spans="1:2" x14ac:dyDescent="0.35">
      <c r="A6583" s="3">
        <v>42644.125</v>
      </c>
      <c r="B6583">
        <v>0</v>
      </c>
    </row>
    <row r="6584" spans="1:2" x14ac:dyDescent="0.35">
      <c r="A6584" s="3">
        <v>42644.166666666664</v>
      </c>
      <c r="B6584">
        <v>0</v>
      </c>
    </row>
    <row r="6585" spans="1:2" x14ac:dyDescent="0.35">
      <c r="A6585" s="3">
        <v>42644.208333333336</v>
      </c>
      <c r="B6585">
        <v>0.01</v>
      </c>
    </row>
    <row r="6586" spans="1:2" x14ac:dyDescent="0.35">
      <c r="A6586" s="3">
        <v>42644.25</v>
      </c>
      <c r="B6586">
        <v>9.7000000000000003E-2</v>
      </c>
    </row>
    <row r="6587" spans="1:2" x14ac:dyDescent="0.35">
      <c r="A6587" s="3">
        <v>42644.291666666664</v>
      </c>
      <c r="B6587">
        <v>0.223</v>
      </c>
    </row>
    <row r="6588" spans="1:2" x14ac:dyDescent="0.35">
      <c r="A6588" s="3">
        <v>42644.333333333336</v>
      </c>
      <c r="B6588">
        <v>0.35799999999999998</v>
      </c>
    </row>
    <row r="6589" spans="1:2" x14ac:dyDescent="0.35">
      <c r="A6589" s="3">
        <v>42644.375</v>
      </c>
      <c r="B6589">
        <v>0.45100000000000001</v>
      </c>
    </row>
    <row r="6590" spans="1:2" x14ac:dyDescent="0.35">
      <c r="A6590" s="3">
        <v>42644.416666666664</v>
      </c>
      <c r="B6590">
        <v>0.48399999999999999</v>
      </c>
    </row>
    <row r="6591" spans="1:2" x14ac:dyDescent="0.35">
      <c r="A6591" s="3">
        <v>42644.458333333336</v>
      </c>
      <c r="B6591">
        <v>0.45900000000000002</v>
      </c>
    </row>
    <row r="6592" spans="1:2" x14ac:dyDescent="0.35">
      <c r="A6592" s="3">
        <v>42644.5</v>
      </c>
      <c r="B6592">
        <v>0.39</v>
      </c>
    </row>
    <row r="6593" spans="1:2" x14ac:dyDescent="0.35">
      <c r="A6593" s="3">
        <v>42644.541666666664</v>
      </c>
      <c r="B6593">
        <v>0.28899999999999998</v>
      </c>
    </row>
    <row r="6594" spans="1:2" x14ac:dyDescent="0.35">
      <c r="A6594" s="3">
        <v>42644.583333333336</v>
      </c>
      <c r="B6594">
        <v>0.17399999999999999</v>
      </c>
    </row>
    <row r="6595" spans="1:2" x14ac:dyDescent="0.35">
      <c r="A6595" s="3">
        <v>42644.625</v>
      </c>
      <c r="B6595">
        <v>7.4999999999999997E-2</v>
      </c>
    </row>
    <row r="6596" spans="1:2" x14ac:dyDescent="0.35">
      <c r="A6596" s="3">
        <v>42644.666666666664</v>
      </c>
      <c r="B6596">
        <v>1.2E-2</v>
      </c>
    </row>
    <row r="6597" spans="1:2" x14ac:dyDescent="0.35">
      <c r="A6597" s="3">
        <v>42644.708333333336</v>
      </c>
      <c r="B6597">
        <v>0</v>
      </c>
    </row>
    <row r="6598" spans="1:2" x14ac:dyDescent="0.35">
      <c r="A6598" s="3">
        <v>42644.75</v>
      </c>
      <c r="B6598">
        <v>0</v>
      </c>
    </row>
    <row r="6599" spans="1:2" x14ac:dyDescent="0.35">
      <c r="A6599" s="3">
        <v>42644.791666666664</v>
      </c>
      <c r="B6599">
        <v>0</v>
      </c>
    </row>
    <row r="6600" spans="1:2" x14ac:dyDescent="0.35">
      <c r="A6600" s="3">
        <v>42644.833333333336</v>
      </c>
      <c r="B6600">
        <v>0</v>
      </c>
    </row>
    <row r="6601" spans="1:2" x14ac:dyDescent="0.35">
      <c r="A6601" s="3">
        <v>42644.875</v>
      </c>
      <c r="B6601">
        <v>0</v>
      </c>
    </row>
    <row r="6602" spans="1:2" x14ac:dyDescent="0.35">
      <c r="A6602" s="3">
        <v>42644.916666666664</v>
      </c>
      <c r="B6602">
        <v>0</v>
      </c>
    </row>
    <row r="6603" spans="1:2" x14ac:dyDescent="0.35">
      <c r="A6603" s="3">
        <v>42644.958333333336</v>
      </c>
      <c r="B6603">
        <v>0</v>
      </c>
    </row>
    <row r="6604" spans="1:2" x14ac:dyDescent="0.35">
      <c r="A6604" s="3">
        <v>42645</v>
      </c>
      <c r="B6604">
        <v>0</v>
      </c>
    </row>
    <row r="6605" spans="1:2" x14ac:dyDescent="0.35">
      <c r="A6605" s="3">
        <v>42645.041666666664</v>
      </c>
      <c r="B6605">
        <v>0</v>
      </c>
    </row>
    <row r="6606" spans="1:2" x14ac:dyDescent="0.35">
      <c r="A6606" s="3">
        <v>42645.083333333336</v>
      </c>
      <c r="B6606">
        <v>0</v>
      </c>
    </row>
    <row r="6607" spans="1:2" x14ac:dyDescent="0.35">
      <c r="A6607" s="3">
        <v>42645.125</v>
      </c>
      <c r="B6607">
        <v>0</v>
      </c>
    </row>
    <row r="6608" spans="1:2" x14ac:dyDescent="0.35">
      <c r="A6608" s="3">
        <v>42645.166666666664</v>
      </c>
      <c r="B6608">
        <v>0</v>
      </c>
    </row>
    <row r="6609" spans="1:2" x14ac:dyDescent="0.35">
      <c r="A6609" s="3">
        <v>42645.208333333336</v>
      </c>
      <c r="B6609">
        <v>2E-3</v>
      </c>
    </row>
    <row r="6610" spans="1:2" x14ac:dyDescent="0.35">
      <c r="A6610" s="3">
        <v>42645.25</v>
      </c>
      <c r="B6610">
        <v>4.7E-2</v>
      </c>
    </row>
    <row r="6611" spans="1:2" x14ac:dyDescent="0.35">
      <c r="A6611" s="3">
        <v>42645.291666666664</v>
      </c>
      <c r="B6611">
        <v>0.13200000000000001</v>
      </c>
    </row>
    <row r="6612" spans="1:2" x14ac:dyDescent="0.35">
      <c r="A6612" s="3">
        <v>42645.333333333336</v>
      </c>
      <c r="B6612">
        <v>0.23</v>
      </c>
    </row>
    <row r="6613" spans="1:2" x14ac:dyDescent="0.35">
      <c r="A6613" s="3">
        <v>42645.375</v>
      </c>
      <c r="B6613">
        <v>0.32700000000000001</v>
      </c>
    </row>
    <row r="6614" spans="1:2" x14ac:dyDescent="0.35">
      <c r="A6614" s="3">
        <v>42645.416666666664</v>
      </c>
      <c r="B6614">
        <v>0.40600000000000003</v>
      </c>
    </row>
    <row r="6615" spans="1:2" x14ac:dyDescent="0.35">
      <c r="A6615" s="3">
        <v>42645.458333333336</v>
      </c>
      <c r="B6615">
        <v>0.433</v>
      </c>
    </row>
    <row r="6616" spans="1:2" x14ac:dyDescent="0.35">
      <c r="A6616" s="3">
        <v>42645.5</v>
      </c>
      <c r="B6616">
        <v>0.42599999999999999</v>
      </c>
    </row>
    <row r="6617" spans="1:2" x14ac:dyDescent="0.35">
      <c r="A6617" s="3">
        <v>42645.541666666664</v>
      </c>
      <c r="B6617">
        <v>0.375</v>
      </c>
    </row>
    <row r="6618" spans="1:2" x14ac:dyDescent="0.35">
      <c r="A6618" s="3">
        <v>42645.583333333336</v>
      </c>
      <c r="B6618">
        <v>0.29099999999999998</v>
      </c>
    </row>
    <row r="6619" spans="1:2" x14ac:dyDescent="0.35">
      <c r="A6619" s="3">
        <v>42645.625</v>
      </c>
      <c r="B6619">
        <v>0.17100000000000001</v>
      </c>
    </row>
    <row r="6620" spans="1:2" x14ac:dyDescent="0.35">
      <c r="A6620" s="3">
        <v>42645.666666666664</v>
      </c>
      <c r="B6620">
        <v>4.2999999999999997E-2</v>
      </c>
    </row>
    <row r="6621" spans="1:2" x14ac:dyDescent="0.35">
      <c r="A6621" s="3">
        <v>42645.708333333336</v>
      </c>
      <c r="B6621">
        <v>0</v>
      </c>
    </row>
    <row r="6622" spans="1:2" x14ac:dyDescent="0.35">
      <c r="A6622" s="3">
        <v>42645.75</v>
      </c>
      <c r="B6622">
        <v>0</v>
      </c>
    </row>
    <row r="6623" spans="1:2" x14ac:dyDescent="0.35">
      <c r="A6623" s="3">
        <v>42645.791666666664</v>
      </c>
      <c r="B6623">
        <v>0</v>
      </c>
    </row>
    <row r="6624" spans="1:2" x14ac:dyDescent="0.35">
      <c r="A6624" s="3">
        <v>42645.833333333336</v>
      </c>
      <c r="B6624">
        <v>0</v>
      </c>
    </row>
    <row r="6625" spans="1:2" x14ac:dyDescent="0.35">
      <c r="A6625" s="3">
        <v>42645.875</v>
      </c>
      <c r="B6625">
        <v>0</v>
      </c>
    </row>
    <row r="6626" spans="1:2" x14ac:dyDescent="0.35">
      <c r="A6626" s="3">
        <v>42645.916666666664</v>
      </c>
      <c r="B6626">
        <v>0</v>
      </c>
    </row>
    <row r="6627" spans="1:2" x14ac:dyDescent="0.35">
      <c r="A6627" s="3">
        <v>42645.958333333336</v>
      </c>
      <c r="B6627">
        <v>0</v>
      </c>
    </row>
    <row r="6628" spans="1:2" x14ac:dyDescent="0.35">
      <c r="A6628" s="3">
        <v>42646</v>
      </c>
      <c r="B6628">
        <v>0</v>
      </c>
    </row>
    <row r="6629" spans="1:2" x14ac:dyDescent="0.35">
      <c r="A6629" s="3">
        <v>42646.041666666664</v>
      </c>
      <c r="B6629">
        <v>0</v>
      </c>
    </row>
    <row r="6630" spans="1:2" x14ac:dyDescent="0.35">
      <c r="A6630" s="3">
        <v>42646.083333333336</v>
      </c>
      <c r="B6630">
        <v>0</v>
      </c>
    </row>
    <row r="6631" spans="1:2" x14ac:dyDescent="0.35">
      <c r="A6631" s="3">
        <v>42646.125</v>
      </c>
      <c r="B6631">
        <v>0</v>
      </c>
    </row>
    <row r="6632" spans="1:2" x14ac:dyDescent="0.35">
      <c r="A6632" s="3">
        <v>42646.166666666664</v>
      </c>
      <c r="B6632">
        <v>0</v>
      </c>
    </row>
    <row r="6633" spans="1:2" x14ac:dyDescent="0.35">
      <c r="A6633" s="3">
        <v>42646.208333333336</v>
      </c>
      <c r="B6633">
        <v>1.0999999999999999E-2</v>
      </c>
    </row>
    <row r="6634" spans="1:2" x14ac:dyDescent="0.35">
      <c r="A6634" s="3">
        <v>42646.25</v>
      </c>
      <c r="B6634">
        <v>0.128</v>
      </c>
    </row>
    <row r="6635" spans="1:2" x14ac:dyDescent="0.35">
      <c r="A6635" s="3">
        <v>42646.291666666664</v>
      </c>
      <c r="B6635">
        <v>0.28799999999999998</v>
      </c>
    </row>
    <row r="6636" spans="1:2" x14ac:dyDescent="0.35">
      <c r="A6636" s="3">
        <v>42646.333333333336</v>
      </c>
      <c r="B6636">
        <v>0.42499999999999999</v>
      </c>
    </row>
    <row r="6637" spans="1:2" x14ac:dyDescent="0.35">
      <c r="A6637" s="3">
        <v>42646.375</v>
      </c>
      <c r="B6637">
        <v>0.51600000000000001</v>
      </c>
    </row>
    <row r="6638" spans="1:2" x14ac:dyDescent="0.35">
      <c r="A6638" s="3">
        <v>42646.416666666664</v>
      </c>
      <c r="B6638">
        <v>0.57199999999999995</v>
      </c>
    </row>
    <row r="6639" spans="1:2" x14ac:dyDescent="0.35">
      <c r="A6639" s="3">
        <v>42646.458333333336</v>
      </c>
      <c r="B6639">
        <v>0.58399999999999996</v>
      </c>
    </row>
    <row r="6640" spans="1:2" x14ac:dyDescent="0.35">
      <c r="A6640" s="3">
        <v>42646.5</v>
      </c>
      <c r="B6640">
        <v>0.55500000000000005</v>
      </c>
    </row>
    <row r="6641" spans="1:2" x14ac:dyDescent="0.35">
      <c r="A6641" s="3">
        <v>42646.541666666664</v>
      </c>
      <c r="B6641">
        <v>0.48499999999999999</v>
      </c>
    </row>
    <row r="6642" spans="1:2" x14ac:dyDescent="0.35">
      <c r="A6642" s="3">
        <v>42646.583333333336</v>
      </c>
      <c r="B6642">
        <v>0.37</v>
      </c>
    </row>
    <row r="6643" spans="1:2" x14ac:dyDescent="0.35">
      <c r="A6643" s="3">
        <v>42646.625</v>
      </c>
      <c r="B6643">
        <v>0.219</v>
      </c>
    </row>
    <row r="6644" spans="1:2" x14ac:dyDescent="0.35">
      <c r="A6644" s="3">
        <v>42646.666666666664</v>
      </c>
      <c r="B6644">
        <v>6.0999999999999999E-2</v>
      </c>
    </row>
    <row r="6645" spans="1:2" x14ac:dyDescent="0.35">
      <c r="A6645" s="3">
        <v>42646.708333333336</v>
      </c>
      <c r="B6645">
        <v>0</v>
      </c>
    </row>
    <row r="6646" spans="1:2" x14ac:dyDescent="0.35">
      <c r="A6646" s="3">
        <v>42646.75</v>
      </c>
      <c r="B6646">
        <v>0</v>
      </c>
    </row>
    <row r="6647" spans="1:2" x14ac:dyDescent="0.35">
      <c r="A6647" s="3">
        <v>42646.791666666664</v>
      </c>
      <c r="B6647">
        <v>0</v>
      </c>
    </row>
    <row r="6648" spans="1:2" x14ac:dyDescent="0.35">
      <c r="A6648" s="3">
        <v>42646.833333333336</v>
      </c>
      <c r="B6648">
        <v>0</v>
      </c>
    </row>
    <row r="6649" spans="1:2" x14ac:dyDescent="0.35">
      <c r="A6649" s="3">
        <v>42646.875</v>
      </c>
      <c r="B6649">
        <v>0</v>
      </c>
    </row>
    <row r="6650" spans="1:2" x14ac:dyDescent="0.35">
      <c r="A6650" s="3">
        <v>42646.916666666664</v>
      </c>
      <c r="B6650">
        <v>0</v>
      </c>
    </row>
    <row r="6651" spans="1:2" x14ac:dyDescent="0.35">
      <c r="A6651" s="3">
        <v>42646.958333333336</v>
      </c>
      <c r="B6651">
        <v>0</v>
      </c>
    </row>
    <row r="6652" spans="1:2" x14ac:dyDescent="0.35">
      <c r="A6652" s="3">
        <v>42647</v>
      </c>
      <c r="B6652">
        <v>0</v>
      </c>
    </row>
    <row r="6653" spans="1:2" x14ac:dyDescent="0.35">
      <c r="A6653" s="3">
        <v>42647.041666666664</v>
      </c>
      <c r="B6653">
        <v>0</v>
      </c>
    </row>
    <row r="6654" spans="1:2" x14ac:dyDescent="0.35">
      <c r="A6654" s="3">
        <v>42647.083333333336</v>
      </c>
      <c r="B6654">
        <v>0</v>
      </c>
    </row>
    <row r="6655" spans="1:2" x14ac:dyDescent="0.35">
      <c r="A6655" s="3">
        <v>42647.125</v>
      </c>
      <c r="B6655">
        <v>0</v>
      </c>
    </row>
    <row r="6656" spans="1:2" x14ac:dyDescent="0.35">
      <c r="A6656" s="3">
        <v>42647.166666666664</v>
      </c>
      <c r="B6656">
        <v>0</v>
      </c>
    </row>
    <row r="6657" spans="1:2" x14ac:dyDescent="0.35">
      <c r="A6657" s="3">
        <v>42647.208333333336</v>
      </c>
      <c r="B6657">
        <v>1.0999999999999999E-2</v>
      </c>
    </row>
    <row r="6658" spans="1:2" x14ac:dyDescent="0.35">
      <c r="A6658" s="3">
        <v>42647.25</v>
      </c>
      <c r="B6658">
        <v>0.13900000000000001</v>
      </c>
    </row>
    <row r="6659" spans="1:2" x14ac:dyDescent="0.35">
      <c r="A6659" s="3">
        <v>42647.291666666664</v>
      </c>
      <c r="B6659">
        <v>0.317</v>
      </c>
    </row>
    <row r="6660" spans="1:2" x14ac:dyDescent="0.35">
      <c r="A6660" s="3">
        <v>42647.333333333336</v>
      </c>
      <c r="B6660">
        <v>0.46100000000000002</v>
      </c>
    </row>
    <row r="6661" spans="1:2" x14ac:dyDescent="0.35">
      <c r="A6661" s="3">
        <v>42647.375</v>
      </c>
      <c r="B6661">
        <v>0.55900000000000005</v>
      </c>
    </row>
    <row r="6662" spans="1:2" x14ac:dyDescent="0.35">
      <c r="A6662" s="3">
        <v>42647.416666666664</v>
      </c>
      <c r="B6662">
        <v>0.60799999999999998</v>
      </c>
    </row>
    <row r="6663" spans="1:2" x14ac:dyDescent="0.35">
      <c r="A6663" s="3">
        <v>42647.458333333336</v>
      </c>
      <c r="B6663">
        <v>0.61</v>
      </c>
    </row>
    <row r="6664" spans="1:2" x14ac:dyDescent="0.35">
      <c r="A6664" s="3">
        <v>42647.5</v>
      </c>
      <c r="B6664">
        <v>0.56599999999999995</v>
      </c>
    </row>
    <row r="6665" spans="1:2" x14ac:dyDescent="0.35">
      <c r="A6665" s="3">
        <v>42647.541666666664</v>
      </c>
      <c r="B6665">
        <v>0.48099999999999998</v>
      </c>
    </row>
    <row r="6666" spans="1:2" x14ac:dyDescent="0.35">
      <c r="A6666" s="3">
        <v>42647.583333333336</v>
      </c>
      <c r="B6666">
        <v>0.36099999999999999</v>
      </c>
    </row>
    <row r="6667" spans="1:2" x14ac:dyDescent="0.35">
      <c r="A6667" s="3">
        <v>42647.625</v>
      </c>
      <c r="B6667">
        <v>0.214</v>
      </c>
    </row>
    <row r="6668" spans="1:2" x14ac:dyDescent="0.35">
      <c r="A6668" s="3">
        <v>42647.666666666664</v>
      </c>
      <c r="B6668">
        <v>5.8000000000000003E-2</v>
      </c>
    </row>
    <row r="6669" spans="1:2" x14ac:dyDescent="0.35">
      <c r="A6669" s="3">
        <v>42647.708333333336</v>
      </c>
      <c r="B6669">
        <v>0</v>
      </c>
    </row>
    <row r="6670" spans="1:2" x14ac:dyDescent="0.35">
      <c r="A6670" s="3">
        <v>42647.75</v>
      </c>
      <c r="B6670">
        <v>0</v>
      </c>
    </row>
    <row r="6671" spans="1:2" x14ac:dyDescent="0.35">
      <c r="A6671" s="3">
        <v>42647.791666666664</v>
      </c>
      <c r="B6671">
        <v>0</v>
      </c>
    </row>
    <row r="6672" spans="1:2" x14ac:dyDescent="0.35">
      <c r="A6672" s="3">
        <v>42647.833333333336</v>
      </c>
      <c r="B6672">
        <v>0</v>
      </c>
    </row>
    <row r="6673" spans="1:2" x14ac:dyDescent="0.35">
      <c r="A6673" s="3">
        <v>42647.875</v>
      </c>
      <c r="B6673">
        <v>0</v>
      </c>
    </row>
    <row r="6674" spans="1:2" x14ac:dyDescent="0.35">
      <c r="A6674" s="3">
        <v>42647.916666666664</v>
      </c>
      <c r="B6674">
        <v>0</v>
      </c>
    </row>
    <row r="6675" spans="1:2" x14ac:dyDescent="0.35">
      <c r="A6675" s="3">
        <v>42647.958333333336</v>
      </c>
      <c r="B6675">
        <v>0</v>
      </c>
    </row>
    <row r="6676" spans="1:2" x14ac:dyDescent="0.35">
      <c r="A6676" s="3">
        <v>42648</v>
      </c>
      <c r="B6676">
        <v>0</v>
      </c>
    </row>
    <row r="6677" spans="1:2" x14ac:dyDescent="0.35">
      <c r="A6677" s="3">
        <v>42648.041666666664</v>
      </c>
      <c r="B6677">
        <v>0</v>
      </c>
    </row>
    <row r="6678" spans="1:2" x14ac:dyDescent="0.35">
      <c r="A6678" s="3">
        <v>42648.083333333336</v>
      </c>
      <c r="B6678">
        <v>0</v>
      </c>
    </row>
    <row r="6679" spans="1:2" x14ac:dyDescent="0.35">
      <c r="A6679" s="3">
        <v>42648.125</v>
      </c>
      <c r="B6679">
        <v>0</v>
      </c>
    </row>
    <row r="6680" spans="1:2" x14ac:dyDescent="0.35">
      <c r="A6680" s="3">
        <v>42648.166666666664</v>
      </c>
      <c r="B6680">
        <v>0</v>
      </c>
    </row>
    <row r="6681" spans="1:2" x14ac:dyDescent="0.35">
      <c r="A6681" s="3">
        <v>42648.208333333336</v>
      </c>
      <c r="B6681">
        <v>0.01</v>
      </c>
    </row>
    <row r="6682" spans="1:2" x14ac:dyDescent="0.35">
      <c r="A6682" s="3">
        <v>42648.25</v>
      </c>
      <c r="B6682">
        <v>0.14299999999999999</v>
      </c>
    </row>
    <row r="6683" spans="1:2" x14ac:dyDescent="0.35">
      <c r="A6683" s="3">
        <v>42648.291666666664</v>
      </c>
      <c r="B6683">
        <v>0.318</v>
      </c>
    </row>
    <row r="6684" spans="1:2" x14ac:dyDescent="0.35">
      <c r="A6684" s="3">
        <v>42648.333333333336</v>
      </c>
      <c r="B6684">
        <v>0.46</v>
      </c>
    </row>
    <row r="6685" spans="1:2" x14ac:dyDescent="0.35">
      <c r="A6685" s="3">
        <v>42648.375</v>
      </c>
      <c r="B6685">
        <v>0.55700000000000005</v>
      </c>
    </row>
    <row r="6686" spans="1:2" x14ac:dyDescent="0.35">
      <c r="A6686" s="3">
        <v>42648.416666666664</v>
      </c>
      <c r="B6686">
        <v>0.60899999999999999</v>
      </c>
    </row>
    <row r="6687" spans="1:2" x14ac:dyDescent="0.35">
      <c r="A6687" s="3">
        <v>42648.458333333336</v>
      </c>
      <c r="B6687">
        <v>0.61399999999999999</v>
      </c>
    </row>
    <row r="6688" spans="1:2" x14ac:dyDescent="0.35">
      <c r="A6688" s="3">
        <v>42648.5</v>
      </c>
      <c r="B6688">
        <v>0.56200000000000006</v>
      </c>
    </row>
    <row r="6689" spans="1:2" x14ac:dyDescent="0.35">
      <c r="A6689" s="3">
        <v>42648.541666666664</v>
      </c>
      <c r="B6689">
        <v>0.47199999999999998</v>
      </c>
    </row>
    <row r="6690" spans="1:2" x14ac:dyDescent="0.35">
      <c r="A6690" s="3">
        <v>42648.583333333336</v>
      </c>
      <c r="B6690">
        <v>0.33800000000000002</v>
      </c>
    </row>
    <row r="6691" spans="1:2" x14ac:dyDescent="0.35">
      <c r="A6691" s="3">
        <v>42648.625</v>
      </c>
      <c r="B6691">
        <v>0.183</v>
      </c>
    </row>
    <row r="6692" spans="1:2" x14ac:dyDescent="0.35">
      <c r="A6692" s="3">
        <v>42648.666666666664</v>
      </c>
      <c r="B6692">
        <v>4.1000000000000002E-2</v>
      </c>
    </row>
    <row r="6693" spans="1:2" x14ac:dyDescent="0.35">
      <c r="A6693" s="3">
        <v>42648.708333333336</v>
      </c>
      <c r="B6693">
        <v>0</v>
      </c>
    </row>
    <row r="6694" spans="1:2" x14ac:dyDescent="0.35">
      <c r="A6694" s="3">
        <v>42648.75</v>
      </c>
      <c r="B6694">
        <v>0</v>
      </c>
    </row>
    <row r="6695" spans="1:2" x14ac:dyDescent="0.35">
      <c r="A6695" s="3">
        <v>42648.791666666664</v>
      </c>
      <c r="B6695">
        <v>0</v>
      </c>
    </row>
    <row r="6696" spans="1:2" x14ac:dyDescent="0.35">
      <c r="A6696" s="3">
        <v>42648.833333333336</v>
      </c>
      <c r="B6696">
        <v>0</v>
      </c>
    </row>
    <row r="6697" spans="1:2" x14ac:dyDescent="0.35">
      <c r="A6697" s="3">
        <v>42648.875</v>
      </c>
      <c r="B6697">
        <v>0</v>
      </c>
    </row>
    <row r="6698" spans="1:2" x14ac:dyDescent="0.35">
      <c r="A6698" s="3">
        <v>42648.916666666664</v>
      </c>
      <c r="B6698">
        <v>0</v>
      </c>
    </row>
    <row r="6699" spans="1:2" x14ac:dyDescent="0.35">
      <c r="A6699" s="3">
        <v>42648.958333333336</v>
      </c>
      <c r="B6699">
        <v>0</v>
      </c>
    </row>
    <row r="6700" spans="1:2" x14ac:dyDescent="0.35">
      <c r="A6700" s="3">
        <v>42649</v>
      </c>
      <c r="B6700">
        <v>0</v>
      </c>
    </row>
    <row r="6701" spans="1:2" x14ac:dyDescent="0.35">
      <c r="A6701" s="3">
        <v>42649.041666666664</v>
      </c>
      <c r="B6701">
        <v>0</v>
      </c>
    </row>
    <row r="6702" spans="1:2" x14ac:dyDescent="0.35">
      <c r="A6702" s="3">
        <v>42649.083333333336</v>
      </c>
      <c r="B6702">
        <v>0</v>
      </c>
    </row>
    <row r="6703" spans="1:2" x14ac:dyDescent="0.35">
      <c r="A6703" s="3">
        <v>42649.125</v>
      </c>
      <c r="B6703">
        <v>0</v>
      </c>
    </row>
    <row r="6704" spans="1:2" x14ac:dyDescent="0.35">
      <c r="A6704" s="3">
        <v>42649.166666666664</v>
      </c>
      <c r="B6704">
        <v>0</v>
      </c>
    </row>
    <row r="6705" spans="1:2" x14ac:dyDescent="0.35">
      <c r="A6705" s="3">
        <v>42649.208333333336</v>
      </c>
      <c r="B6705">
        <v>6.0000000000000001E-3</v>
      </c>
    </row>
    <row r="6706" spans="1:2" x14ac:dyDescent="0.35">
      <c r="A6706" s="3">
        <v>42649.25</v>
      </c>
      <c r="B6706">
        <v>0.104</v>
      </c>
    </row>
    <row r="6707" spans="1:2" x14ac:dyDescent="0.35">
      <c r="A6707" s="3">
        <v>42649.291666666664</v>
      </c>
      <c r="B6707">
        <v>0.251</v>
      </c>
    </row>
    <row r="6708" spans="1:2" x14ac:dyDescent="0.35">
      <c r="A6708" s="3">
        <v>42649.333333333336</v>
      </c>
      <c r="B6708">
        <v>0.38200000000000001</v>
      </c>
    </row>
    <row r="6709" spans="1:2" x14ac:dyDescent="0.35">
      <c r="A6709" s="3">
        <v>42649.375</v>
      </c>
      <c r="B6709">
        <v>0.47399999999999998</v>
      </c>
    </row>
    <row r="6710" spans="1:2" x14ac:dyDescent="0.35">
      <c r="A6710" s="3">
        <v>42649.416666666664</v>
      </c>
      <c r="B6710">
        <v>0.50700000000000001</v>
      </c>
    </row>
    <row r="6711" spans="1:2" x14ac:dyDescent="0.35">
      <c r="A6711" s="3">
        <v>42649.458333333336</v>
      </c>
      <c r="B6711">
        <v>0.505</v>
      </c>
    </row>
    <row r="6712" spans="1:2" x14ac:dyDescent="0.35">
      <c r="A6712" s="3">
        <v>42649.5</v>
      </c>
      <c r="B6712">
        <v>0.45700000000000002</v>
      </c>
    </row>
    <row r="6713" spans="1:2" x14ac:dyDescent="0.35">
      <c r="A6713" s="3">
        <v>42649.541666666664</v>
      </c>
      <c r="B6713">
        <v>0.376</v>
      </c>
    </row>
    <row r="6714" spans="1:2" x14ac:dyDescent="0.35">
      <c r="A6714" s="3">
        <v>42649.583333333336</v>
      </c>
      <c r="B6714">
        <v>0.26300000000000001</v>
      </c>
    </row>
    <row r="6715" spans="1:2" x14ac:dyDescent="0.35">
      <c r="A6715" s="3">
        <v>42649.625</v>
      </c>
      <c r="B6715">
        <v>0.13200000000000001</v>
      </c>
    </row>
    <row r="6716" spans="1:2" x14ac:dyDescent="0.35">
      <c r="A6716" s="3">
        <v>42649.666666666664</v>
      </c>
      <c r="B6716">
        <v>2.4E-2</v>
      </c>
    </row>
    <row r="6717" spans="1:2" x14ac:dyDescent="0.35">
      <c r="A6717" s="3">
        <v>42649.708333333336</v>
      </c>
      <c r="B6717">
        <v>0</v>
      </c>
    </row>
    <row r="6718" spans="1:2" x14ac:dyDescent="0.35">
      <c r="A6718" s="3">
        <v>42649.75</v>
      </c>
      <c r="B6718">
        <v>0</v>
      </c>
    </row>
    <row r="6719" spans="1:2" x14ac:dyDescent="0.35">
      <c r="A6719" s="3">
        <v>42649.791666666664</v>
      </c>
      <c r="B6719">
        <v>0</v>
      </c>
    </row>
    <row r="6720" spans="1:2" x14ac:dyDescent="0.35">
      <c r="A6720" s="3">
        <v>42649.833333333336</v>
      </c>
      <c r="B6720">
        <v>0</v>
      </c>
    </row>
    <row r="6721" spans="1:2" x14ac:dyDescent="0.35">
      <c r="A6721" s="3">
        <v>42649.875</v>
      </c>
      <c r="B6721">
        <v>0</v>
      </c>
    </row>
    <row r="6722" spans="1:2" x14ac:dyDescent="0.35">
      <c r="A6722" s="3">
        <v>42649.916666666664</v>
      </c>
      <c r="B6722">
        <v>0</v>
      </c>
    </row>
    <row r="6723" spans="1:2" x14ac:dyDescent="0.35">
      <c r="A6723" s="3">
        <v>42649.958333333336</v>
      </c>
      <c r="B6723">
        <v>0</v>
      </c>
    </row>
    <row r="6724" spans="1:2" x14ac:dyDescent="0.35">
      <c r="A6724" s="3">
        <v>42650</v>
      </c>
      <c r="B6724">
        <v>0</v>
      </c>
    </row>
    <row r="6725" spans="1:2" x14ac:dyDescent="0.35">
      <c r="A6725" s="3">
        <v>42650.041666666664</v>
      </c>
      <c r="B6725">
        <v>0</v>
      </c>
    </row>
    <row r="6726" spans="1:2" x14ac:dyDescent="0.35">
      <c r="A6726" s="3">
        <v>42650.083333333336</v>
      </c>
      <c r="B6726">
        <v>0</v>
      </c>
    </row>
    <row r="6727" spans="1:2" x14ac:dyDescent="0.35">
      <c r="A6727" s="3">
        <v>42650.125</v>
      </c>
      <c r="B6727">
        <v>0</v>
      </c>
    </row>
    <row r="6728" spans="1:2" x14ac:dyDescent="0.35">
      <c r="A6728" s="3">
        <v>42650.166666666664</v>
      </c>
      <c r="B6728">
        <v>0</v>
      </c>
    </row>
    <row r="6729" spans="1:2" x14ac:dyDescent="0.35">
      <c r="A6729" s="3">
        <v>42650.208333333336</v>
      </c>
      <c r="B6729">
        <v>1E-3</v>
      </c>
    </row>
    <row r="6730" spans="1:2" x14ac:dyDescent="0.35">
      <c r="A6730" s="3">
        <v>42650.25</v>
      </c>
      <c r="B6730">
        <v>6.2E-2</v>
      </c>
    </row>
    <row r="6731" spans="1:2" x14ac:dyDescent="0.35">
      <c r="A6731" s="3">
        <v>42650.291666666664</v>
      </c>
      <c r="B6731">
        <v>0.185</v>
      </c>
    </row>
    <row r="6732" spans="1:2" x14ac:dyDescent="0.35">
      <c r="A6732" s="3">
        <v>42650.333333333336</v>
      </c>
      <c r="B6732">
        <v>0.311</v>
      </c>
    </row>
    <row r="6733" spans="1:2" x14ac:dyDescent="0.35">
      <c r="A6733" s="3">
        <v>42650.375</v>
      </c>
      <c r="B6733">
        <v>0.41399999999999998</v>
      </c>
    </row>
    <row r="6734" spans="1:2" x14ac:dyDescent="0.35">
      <c r="A6734" s="3">
        <v>42650.416666666664</v>
      </c>
      <c r="B6734">
        <v>0.48399999999999999</v>
      </c>
    </row>
    <row r="6735" spans="1:2" x14ac:dyDescent="0.35">
      <c r="A6735" s="3">
        <v>42650.458333333336</v>
      </c>
      <c r="B6735">
        <v>0.51700000000000002</v>
      </c>
    </row>
    <row r="6736" spans="1:2" x14ac:dyDescent="0.35">
      <c r="A6736" s="3">
        <v>42650.5</v>
      </c>
      <c r="B6736">
        <v>0.503</v>
      </c>
    </row>
    <row r="6737" spans="1:2" x14ac:dyDescent="0.35">
      <c r="A6737" s="3">
        <v>42650.541666666664</v>
      </c>
      <c r="B6737">
        <v>0.44500000000000001</v>
      </c>
    </row>
    <row r="6738" spans="1:2" x14ac:dyDescent="0.35">
      <c r="A6738" s="3">
        <v>42650.583333333336</v>
      </c>
      <c r="B6738">
        <v>0.34200000000000003</v>
      </c>
    </row>
    <row r="6739" spans="1:2" x14ac:dyDescent="0.35">
      <c r="A6739" s="3">
        <v>42650.625</v>
      </c>
      <c r="B6739">
        <v>0.19800000000000001</v>
      </c>
    </row>
    <row r="6740" spans="1:2" x14ac:dyDescent="0.35">
      <c r="A6740" s="3">
        <v>42650.666666666664</v>
      </c>
      <c r="B6740">
        <v>4.3999999999999997E-2</v>
      </c>
    </row>
    <row r="6741" spans="1:2" x14ac:dyDescent="0.35">
      <c r="A6741" s="3">
        <v>42650.708333333336</v>
      </c>
      <c r="B6741">
        <v>0</v>
      </c>
    </row>
    <row r="6742" spans="1:2" x14ac:dyDescent="0.35">
      <c r="A6742" s="3">
        <v>42650.75</v>
      </c>
      <c r="B6742">
        <v>0</v>
      </c>
    </row>
    <row r="6743" spans="1:2" x14ac:dyDescent="0.35">
      <c r="A6743" s="3">
        <v>42650.791666666664</v>
      </c>
      <c r="B6743">
        <v>0</v>
      </c>
    </row>
    <row r="6744" spans="1:2" x14ac:dyDescent="0.35">
      <c r="A6744" s="3">
        <v>42650.833333333336</v>
      </c>
      <c r="B6744">
        <v>0</v>
      </c>
    </row>
    <row r="6745" spans="1:2" x14ac:dyDescent="0.35">
      <c r="A6745" s="3">
        <v>42650.875</v>
      </c>
      <c r="B6745">
        <v>0</v>
      </c>
    </row>
    <row r="6746" spans="1:2" x14ac:dyDescent="0.35">
      <c r="A6746" s="3">
        <v>42650.916666666664</v>
      </c>
      <c r="B6746">
        <v>0</v>
      </c>
    </row>
    <row r="6747" spans="1:2" x14ac:dyDescent="0.35">
      <c r="A6747" s="3">
        <v>42650.958333333336</v>
      </c>
      <c r="B6747">
        <v>0</v>
      </c>
    </row>
    <row r="6748" spans="1:2" x14ac:dyDescent="0.35">
      <c r="A6748" s="3">
        <v>42651</v>
      </c>
      <c r="B6748">
        <v>0</v>
      </c>
    </row>
    <row r="6749" spans="1:2" x14ac:dyDescent="0.35">
      <c r="A6749" s="3">
        <v>42651.041666666664</v>
      </c>
      <c r="B6749">
        <v>0</v>
      </c>
    </row>
    <row r="6750" spans="1:2" x14ac:dyDescent="0.35">
      <c r="A6750" s="3">
        <v>42651.083333333336</v>
      </c>
      <c r="B6750">
        <v>0</v>
      </c>
    </row>
    <row r="6751" spans="1:2" x14ac:dyDescent="0.35">
      <c r="A6751" s="3">
        <v>42651.125</v>
      </c>
      <c r="B6751">
        <v>0</v>
      </c>
    </row>
    <row r="6752" spans="1:2" x14ac:dyDescent="0.35">
      <c r="A6752" s="3">
        <v>42651.166666666664</v>
      </c>
      <c r="B6752">
        <v>0</v>
      </c>
    </row>
    <row r="6753" spans="1:2" x14ac:dyDescent="0.35">
      <c r="A6753" s="3">
        <v>42651.208333333336</v>
      </c>
      <c r="B6753">
        <v>8.0000000000000002E-3</v>
      </c>
    </row>
    <row r="6754" spans="1:2" x14ac:dyDescent="0.35">
      <c r="A6754" s="3">
        <v>42651.25</v>
      </c>
      <c r="B6754">
        <v>9.9000000000000005E-2</v>
      </c>
    </row>
    <row r="6755" spans="1:2" x14ac:dyDescent="0.35">
      <c r="A6755" s="3">
        <v>42651.291666666664</v>
      </c>
      <c r="B6755">
        <v>0.23899999999999999</v>
      </c>
    </row>
    <row r="6756" spans="1:2" x14ac:dyDescent="0.35">
      <c r="A6756" s="3">
        <v>42651.333333333336</v>
      </c>
      <c r="B6756">
        <v>0.372</v>
      </c>
    </row>
    <row r="6757" spans="1:2" x14ac:dyDescent="0.35">
      <c r="A6757" s="3">
        <v>42651.375</v>
      </c>
      <c r="B6757">
        <v>0.46300000000000002</v>
      </c>
    </row>
    <row r="6758" spans="1:2" x14ac:dyDescent="0.35">
      <c r="A6758" s="3">
        <v>42651.416666666664</v>
      </c>
      <c r="B6758">
        <v>0.505</v>
      </c>
    </row>
    <row r="6759" spans="1:2" x14ac:dyDescent="0.35">
      <c r="A6759" s="3">
        <v>42651.458333333336</v>
      </c>
      <c r="B6759">
        <v>0.505</v>
      </c>
    </row>
    <row r="6760" spans="1:2" x14ac:dyDescent="0.35">
      <c r="A6760" s="3">
        <v>42651.5</v>
      </c>
      <c r="B6760">
        <v>0.45300000000000001</v>
      </c>
    </row>
    <row r="6761" spans="1:2" x14ac:dyDescent="0.35">
      <c r="A6761" s="3">
        <v>42651.541666666664</v>
      </c>
      <c r="B6761">
        <v>0.36199999999999999</v>
      </c>
    </row>
    <row r="6762" spans="1:2" x14ac:dyDescent="0.35">
      <c r="A6762" s="3">
        <v>42651.583333333336</v>
      </c>
      <c r="B6762">
        <v>0.248</v>
      </c>
    </row>
    <row r="6763" spans="1:2" x14ac:dyDescent="0.35">
      <c r="A6763" s="3">
        <v>42651.625</v>
      </c>
      <c r="B6763">
        <v>0.129</v>
      </c>
    </row>
    <row r="6764" spans="1:2" x14ac:dyDescent="0.35">
      <c r="A6764" s="3">
        <v>42651.666666666664</v>
      </c>
      <c r="B6764">
        <v>2.4E-2</v>
      </c>
    </row>
    <row r="6765" spans="1:2" x14ac:dyDescent="0.35">
      <c r="A6765" s="3">
        <v>42651.708333333336</v>
      </c>
      <c r="B6765">
        <v>0</v>
      </c>
    </row>
    <row r="6766" spans="1:2" x14ac:dyDescent="0.35">
      <c r="A6766" s="3">
        <v>42651.75</v>
      </c>
      <c r="B6766">
        <v>0</v>
      </c>
    </row>
    <row r="6767" spans="1:2" x14ac:dyDescent="0.35">
      <c r="A6767" s="3">
        <v>42651.791666666664</v>
      </c>
      <c r="B6767">
        <v>0</v>
      </c>
    </row>
    <row r="6768" spans="1:2" x14ac:dyDescent="0.35">
      <c r="A6768" s="3">
        <v>42651.833333333336</v>
      </c>
      <c r="B6768">
        <v>0</v>
      </c>
    </row>
    <row r="6769" spans="1:2" x14ac:dyDescent="0.35">
      <c r="A6769" s="3">
        <v>42651.875</v>
      </c>
      <c r="B6769">
        <v>0</v>
      </c>
    </row>
    <row r="6770" spans="1:2" x14ac:dyDescent="0.35">
      <c r="A6770" s="3">
        <v>42651.916666666664</v>
      </c>
      <c r="B6770">
        <v>0</v>
      </c>
    </row>
    <row r="6771" spans="1:2" x14ac:dyDescent="0.35">
      <c r="A6771" s="3">
        <v>42651.958333333336</v>
      </c>
      <c r="B6771">
        <v>0</v>
      </c>
    </row>
    <row r="6772" spans="1:2" x14ac:dyDescent="0.35">
      <c r="A6772" s="3">
        <v>42652</v>
      </c>
      <c r="B6772">
        <v>0</v>
      </c>
    </row>
    <row r="6773" spans="1:2" x14ac:dyDescent="0.35">
      <c r="A6773" s="3">
        <v>42652.041666666664</v>
      </c>
      <c r="B6773">
        <v>0</v>
      </c>
    </row>
    <row r="6774" spans="1:2" x14ac:dyDescent="0.35">
      <c r="A6774" s="3">
        <v>42652.083333333336</v>
      </c>
      <c r="B6774">
        <v>0</v>
      </c>
    </row>
    <row r="6775" spans="1:2" x14ac:dyDescent="0.35">
      <c r="A6775" s="3">
        <v>42652.125</v>
      </c>
      <c r="B6775">
        <v>0</v>
      </c>
    </row>
    <row r="6776" spans="1:2" x14ac:dyDescent="0.35">
      <c r="A6776" s="3">
        <v>42652.166666666664</v>
      </c>
      <c r="B6776">
        <v>0</v>
      </c>
    </row>
    <row r="6777" spans="1:2" x14ac:dyDescent="0.35">
      <c r="A6777" s="3">
        <v>42652.208333333336</v>
      </c>
      <c r="B6777">
        <v>5.0000000000000001E-3</v>
      </c>
    </row>
    <row r="6778" spans="1:2" x14ac:dyDescent="0.35">
      <c r="A6778" s="3">
        <v>42652.25</v>
      </c>
      <c r="B6778">
        <v>8.3000000000000004E-2</v>
      </c>
    </row>
    <row r="6779" spans="1:2" x14ac:dyDescent="0.35">
      <c r="A6779" s="3">
        <v>42652.291666666664</v>
      </c>
      <c r="B6779">
        <v>0.214</v>
      </c>
    </row>
    <row r="6780" spans="1:2" x14ac:dyDescent="0.35">
      <c r="A6780" s="3">
        <v>42652.333333333336</v>
      </c>
      <c r="B6780">
        <v>0.34799999999999998</v>
      </c>
    </row>
    <row r="6781" spans="1:2" x14ac:dyDescent="0.35">
      <c r="A6781" s="3">
        <v>42652.375</v>
      </c>
      <c r="B6781">
        <v>0.438</v>
      </c>
    </row>
    <row r="6782" spans="1:2" x14ac:dyDescent="0.35">
      <c r="A6782" s="3">
        <v>42652.416666666664</v>
      </c>
      <c r="B6782">
        <v>0.47199999999999998</v>
      </c>
    </row>
    <row r="6783" spans="1:2" x14ac:dyDescent="0.35">
      <c r="A6783" s="3">
        <v>42652.458333333336</v>
      </c>
      <c r="B6783">
        <v>0.46</v>
      </c>
    </row>
    <row r="6784" spans="1:2" x14ac:dyDescent="0.35">
      <c r="A6784" s="3">
        <v>42652.5</v>
      </c>
      <c r="B6784">
        <v>0.39900000000000002</v>
      </c>
    </row>
    <row r="6785" spans="1:2" x14ac:dyDescent="0.35">
      <c r="A6785" s="3">
        <v>42652.541666666664</v>
      </c>
      <c r="B6785">
        <v>0.313</v>
      </c>
    </row>
    <row r="6786" spans="1:2" x14ac:dyDescent="0.35">
      <c r="A6786" s="3">
        <v>42652.583333333336</v>
      </c>
      <c r="B6786">
        <v>0.21</v>
      </c>
    </row>
    <row r="6787" spans="1:2" x14ac:dyDescent="0.35">
      <c r="A6787" s="3">
        <v>42652.625</v>
      </c>
      <c r="B6787">
        <v>0.1</v>
      </c>
    </row>
    <row r="6788" spans="1:2" x14ac:dyDescent="0.35">
      <c r="A6788" s="3">
        <v>42652.666666666664</v>
      </c>
      <c r="B6788">
        <v>1.4E-2</v>
      </c>
    </row>
    <row r="6789" spans="1:2" x14ac:dyDescent="0.35">
      <c r="A6789" s="3">
        <v>42652.708333333336</v>
      </c>
      <c r="B6789">
        <v>0</v>
      </c>
    </row>
    <row r="6790" spans="1:2" x14ac:dyDescent="0.35">
      <c r="A6790" s="3">
        <v>42652.75</v>
      </c>
      <c r="B6790">
        <v>0</v>
      </c>
    </row>
    <row r="6791" spans="1:2" x14ac:dyDescent="0.35">
      <c r="A6791" s="3">
        <v>42652.791666666664</v>
      </c>
      <c r="B6791">
        <v>0</v>
      </c>
    </row>
    <row r="6792" spans="1:2" x14ac:dyDescent="0.35">
      <c r="A6792" s="3">
        <v>42652.833333333336</v>
      </c>
      <c r="B6792">
        <v>0</v>
      </c>
    </row>
    <row r="6793" spans="1:2" x14ac:dyDescent="0.35">
      <c r="A6793" s="3">
        <v>42652.875</v>
      </c>
      <c r="B6793">
        <v>0</v>
      </c>
    </row>
    <row r="6794" spans="1:2" x14ac:dyDescent="0.35">
      <c r="A6794" s="3">
        <v>42652.916666666664</v>
      </c>
      <c r="B6794">
        <v>0</v>
      </c>
    </row>
    <row r="6795" spans="1:2" x14ac:dyDescent="0.35">
      <c r="A6795" s="3">
        <v>42652.958333333336</v>
      </c>
      <c r="B6795">
        <v>0</v>
      </c>
    </row>
    <row r="6796" spans="1:2" x14ac:dyDescent="0.35">
      <c r="A6796" s="3">
        <v>42653</v>
      </c>
      <c r="B6796">
        <v>0</v>
      </c>
    </row>
    <row r="6797" spans="1:2" x14ac:dyDescent="0.35">
      <c r="A6797" s="3">
        <v>42653.041666666664</v>
      </c>
      <c r="B6797">
        <v>0</v>
      </c>
    </row>
    <row r="6798" spans="1:2" x14ac:dyDescent="0.35">
      <c r="A6798" s="3">
        <v>42653.083333333336</v>
      </c>
      <c r="B6798">
        <v>0</v>
      </c>
    </row>
    <row r="6799" spans="1:2" x14ac:dyDescent="0.35">
      <c r="A6799" s="3">
        <v>42653.125</v>
      </c>
      <c r="B6799">
        <v>0</v>
      </c>
    </row>
    <row r="6800" spans="1:2" x14ac:dyDescent="0.35">
      <c r="A6800" s="3">
        <v>42653.166666666664</v>
      </c>
      <c r="B6800">
        <v>0</v>
      </c>
    </row>
    <row r="6801" spans="1:2" x14ac:dyDescent="0.35">
      <c r="A6801" s="3">
        <v>42653.208333333336</v>
      </c>
      <c r="B6801">
        <v>2E-3</v>
      </c>
    </row>
    <row r="6802" spans="1:2" x14ac:dyDescent="0.35">
      <c r="A6802" s="3">
        <v>42653.25</v>
      </c>
      <c r="B6802">
        <v>0.06</v>
      </c>
    </row>
    <row r="6803" spans="1:2" x14ac:dyDescent="0.35">
      <c r="A6803" s="3">
        <v>42653.291666666664</v>
      </c>
      <c r="B6803">
        <v>0.17</v>
      </c>
    </row>
    <row r="6804" spans="1:2" x14ac:dyDescent="0.35">
      <c r="A6804" s="3">
        <v>42653.333333333336</v>
      </c>
      <c r="B6804">
        <v>0.28599999999999998</v>
      </c>
    </row>
    <row r="6805" spans="1:2" x14ac:dyDescent="0.35">
      <c r="A6805" s="3">
        <v>42653.375</v>
      </c>
      <c r="B6805">
        <v>0.373</v>
      </c>
    </row>
    <row r="6806" spans="1:2" x14ac:dyDescent="0.35">
      <c r="A6806" s="3">
        <v>42653.416666666664</v>
      </c>
      <c r="B6806">
        <v>0.42599999999999999</v>
      </c>
    </row>
    <row r="6807" spans="1:2" x14ac:dyDescent="0.35">
      <c r="A6807" s="3">
        <v>42653.458333333336</v>
      </c>
      <c r="B6807">
        <v>0.44800000000000001</v>
      </c>
    </row>
    <row r="6808" spans="1:2" x14ac:dyDescent="0.35">
      <c r="A6808" s="3">
        <v>42653.5</v>
      </c>
      <c r="B6808">
        <v>0.437</v>
      </c>
    </row>
    <row r="6809" spans="1:2" x14ac:dyDescent="0.35">
      <c r="A6809" s="3">
        <v>42653.541666666664</v>
      </c>
      <c r="B6809">
        <v>0.38100000000000001</v>
      </c>
    </row>
    <row r="6810" spans="1:2" x14ac:dyDescent="0.35">
      <c r="A6810" s="3">
        <v>42653.583333333336</v>
      </c>
      <c r="B6810">
        <v>0.28699999999999998</v>
      </c>
    </row>
    <row r="6811" spans="1:2" x14ac:dyDescent="0.35">
      <c r="A6811" s="3">
        <v>42653.625</v>
      </c>
      <c r="B6811">
        <v>0.158</v>
      </c>
    </row>
    <row r="6812" spans="1:2" x14ac:dyDescent="0.35">
      <c r="A6812" s="3">
        <v>42653.666666666664</v>
      </c>
      <c r="B6812">
        <v>2.5999999999999999E-2</v>
      </c>
    </row>
    <row r="6813" spans="1:2" x14ac:dyDescent="0.35">
      <c r="A6813" s="3">
        <v>42653.708333333336</v>
      </c>
      <c r="B6813">
        <v>0</v>
      </c>
    </row>
    <row r="6814" spans="1:2" x14ac:dyDescent="0.35">
      <c r="A6814" s="3">
        <v>42653.75</v>
      </c>
      <c r="B6814">
        <v>0</v>
      </c>
    </row>
    <row r="6815" spans="1:2" x14ac:dyDescent="0.35">
      <c r="A6815" s="3">
        <v>42653.791666666664</v>
      </c>
      <c r="B6815">
        <v>0</v>
      </c>
    </row>
    <row r="6816" spans="1:2" x14ac:dyDescent="0.35">
      <c r="A6816" s="3">
        <v>42653.833333333336</v>
      </c>
      <c r="B6816">
        <v>0</v>
      </c>
    </row>
    <row r="6817" spans="1:2" x14ac:dyDescent="0.35">
      <c r="A6817" s="3">
        <v>42653.875</v>
      </c>
      <c r="B6817">
        <v>0</v>
      </c>
    </row>
    <row r="6818" spans="1:2" x14ac:dyDescent="0.35">
      <c r="A6818" s="3">
        <v>42653.916666666664</v>
      </c>
      <c r="B6818">
        <v>0</v>
      </c>
    </row>
    <row r="6819" spans="1:2" x14ac:dyDescent="0.35">
      <c r="A6819" s="3">
        <v>42653.958333333336</v>
      </c>
      <c r="B6819">
        <v>0</v>
      </c>
    </row>
    <row r="6820" spans="1:2" x14ac:dyDescent="0.35">
      <c r="A6820" s="3">
        <v>42654</v>
      </c>
      <c r="B6820">
        <v>0</v>
      </c>
    </row>
    <row r="6821" spans="1:2" x14ac:dyDescent="0.35">
      <c r="A6821" s="3">
        <v>42654.041666666664</v>
      </c>
      <c r="B6821">
        <v>0</v>
      </c>
    </row>
    <row r="6822" spans="1:2" x14ac:dyDescent="0.35">
      <c r="A6822" s="3">
        <v>42654.083333333336</v>
      </c>
      <c r="B6822">
        <v>0</v>
      </c>
    </row>
    <row r="6823" spans="1:2" x14ac:dyDescent="0.35">
      <c r="A6823" s="3">
        <v>42654.125</v>
      </c>
      <c r="B6823">
        <v>0</v>
      </c>
    </row>
    <row r="6824" spans="1:2" x14ac:dyDescent="0.35">
      <c r="A6824" s="3">
        <v>42654.166666666664</v>
      </c>
      <c r="B6824">
        <v>0</v>
      </c>
    </row>
    <row r="6825" spans="1:2" x14ac:dyDescent="0.35">
      <c r="A6825" s="3">
        <v>42654.208333333336</v>
      </c>
      <c r="B6825">
        <v>1E-3</v>
      </c>
    </row>
    <row r="6826" spans="1:2" x14ac:dyDescent="0.35">
      <c r="A6826" s="3">
        <v>42654.25</v>
      </c>
      <c r="B6826">
        <v>4.5999999999999999E-2</v>
      </c>
    </row>
    <row r="6827" spans="1:2" x14ac:dyDescent="0.35">
      <c r="A6827" s="3">
        <v>42654.291666666664</v>
      </c>
      <c r="B6827">
        <v>0.13900000000000001</v>
      </c>
    </row>
    <row r="6828" spans="1:2" x14ac:dyDescent="0.35">
      <c r="A6828" s="3">
        <v>42654.333333333336</v>
      </c>
      <c r="B6828">
        <v>0.24399999999999999</v>
      </c>
    </row>
    <row r="6829" spans="1:2" x14ac:dyDescent="0.35">
      <c r="A6829" s="3">
        <v>42654.375</v>
      </c>
      <c r="B6829">
        <v>0.33</v>
      </c>
    </row>
    <row r="6830" spans="1:2" x14ac:dyDescent="0.35">
      <c r="A6830" s="3">
        <v>42654.416666666664</v>
      </c>
      <c r="B6830">
        <v>0.372</v>
      </c>
    </row>
    <row r="6831" spans="1:2" x14ac:dyDescent="0.35">
      <c r="A6831" s="3">
        <v>42654.458333333336</v>
      </c>
      <c r="B6831">
        <v>0.37</v>
      </c>
    </row>
    <row r="6832" spans="1:2" x14ac:dyDescent="0.35">
      <c r="A6832" s="3">
        <v>42654.5</v>
      </c>
      <c r="B6832">
        <v>0.33500000000000002</v>
      </c>
    </row>
    <row r="6833" spans="1:2" x14ac:dyDescent="0.35">
      <c r="A6833" s="3">
        <v>42654.541666666664</v>
      </c>
      <c r="B6833">
        <v>0.27700000000000002</v>
      </c>
    </row>
    <row r="6834" spans="1:2" x14ac:dyDescent="0.35">
      <c r="A6834" s="3">
        <v>42654.583333333336</v>
      </c>
      <c r="B6834">
        <v>0.19400000000000001</v>
      </c>
    </row>
    <row r="6835" spans="1:2" x14ac:dyDescent="0.35">
      <c r="A6835" s="3">
        <v>42654.625</v>
      </c>
      <c r="B6835">
        <v>9.8000000000000004E-2</v>
      </c>
    </row>
    <row r="6836" spans="1:2" x14ac:dyDescent="0.35">
      <c r="A6836" s="3">
        <v>42654.666666666664</v>
      </c>
      <c r="B6836">
        <v>1.2999999999999999E-2</v>
      </c>
    </row>
    <row r="6837" spans="1:2" x14ac:dyDescent="0.35">
      <c r="A6837" s="3">
        <v>42654.708333333336</v>
      </c>
      <c r="B6837">
        <v>0</v>
      </c>
    </row>
    <row r="6838" spans="1:2" x14ac:dyDescent="0.35">
      <c r="A6838" s="3">
        <v>42654.75</v>
      </c>
      <c r="B6838">
        <v>0</v>
      </c>
    </row>
    <row r="6839" spans="1:2" x14ac:dyDescent="0.35">
      <c r="A6839" s="3">
        <v>42654.791666666664</v>
      </c>
      <c r="B6839">
        <v>0</v>
      </c>
    </row>
    <row r="6840" spans="1:2" x14ac:dyDescent="0.35">
      <c r="A6840" s="3">
        <v>42654.833333333336</v>
      </c>
      <c r="B6840">
        <v>0</v>
      </c>
    </row>
    <row r="6841" spans="1:2" x14ac:dyDescent="0.35">
      <c r="A6841" s="3">
        <v>42654.875</v>
      </c>
      <c r="B6841">
        <v>0</v>
      </c>
    </row>
    <row r="6842" spans="1:2" x14ac:dyDescent="0.35">
      <c r="A6842" s="3">
        <v>42654.916666666664</v>
      </c>
      <c r="B6842">
        <v>0</v>
      </c>
    </row>
    <row r="6843" spans="1:2" x14ac:dyDescent="0.35">
      <c r="A6843" s="3">
        <v>42654.958333333336</v>
      </c>
      <c r="B6843">
        <v>0</v>
      </c>
    </row>
    <row r="6844" spans="1:2" x14ac:dyDescent="0.35">
      <c r="A6844" s="3">
        <v>42655</v>
      </c>
      <c r="B6844">
        <v>0</v>
      </c>
    </row>
    <row r="6845" spans="1:2" x14ac:dyDescent="0.35">
      <c r="A6845" s="3">
        <v>42655.041666666664</v>
      </c>
      <c r="B6845">
        <v>0</v>
      </c>
    </row>
    <row r="6846" spans="1:2" x14ac:dyDescent="0.35">
      <c r="A6846" s="3">
        <v>42655.083333333336</v>
      </c>
      <c r="B6846">
        <v>0</v>
      </c>
    </row>
    <row r="6847" spans="1:2" x14ac:dyDescent="0.35">
      <c r="A6847" s="3">
        <v>42655.125</v>
      </c>
      <c r="B6847">
        <v>0</v>
      </c>
    </row>
    <row r="6848" spans="1:2" x14ac:dyDescent="0.35">
      <c r="A6848" s="3">
        <v>42655.166666666664</v>
      </c>
      <c r="B6848">
        <v>0</v>
      </c>
    </row>
    <row r="6849" spans="1:2" x14ac:dyDescent="0.35">
      <c r="A6849" s="3">
        <v>42655.208333333336</v>
      </c>
      <c r="B6849">
        <v>4.0000000000000001E-3</v>
      </c>
    </row>
    <row r="6850" spans="1:2" x14ac:dyDescent="0.35">
      <c r="A6850" s="3">
        <v>42655.25</v>
      </c>
      <c r="B6850">
        <v>0.11799999999999999</v>
      </c>
    </row>
    <row r="6851" spans="1:2" x14ac:dyDescent="0.35">
      <c r="A6851" s="3">
        <v>42655.291666666664</v>
      </c>
      <c r="B6851">
        <v>0.30599999999999999</v>
      </c>
    </row>
    <row r="6852" spans="1:2" x14ac:dyDescent="0.35">
      <c r="A6852" s="3">
        <v>42655.333333333336</v>
      </c>
      <c r="B6852">
        <v>0.45700000000000002</v>
      </c>
    </row>
    <row r="6853" spans="1:2" x14ac:dyDescent="0.35">
      <c r="A6853" s="3">
        <v>42655.375</v>
      </c>
      <c r="B6853">
        <v>0.56000000000000005</v>
      </c>
    </row>
    <row r="6854" spans="1:2" x14ac:dyDescent="0.35">
      <c r="A6854" s="3">
        <v>42655.416666666664</v>
      </c>
      <c r="B6854">
        <v>0.61899999999999999</v>
      </c>
    </row>
    <row r="6855" spans="1:2" x14ac:dyDescent="0.35">
      <c r="A6855" s="3">
        <v>42655.458333333336</v>
      </c>
      <c r="B6855">
        <v>0.63</v>
      </c>
    </row>
    <row r="6856" spans="1:2" x14ac:dyDescent="0.35">
      <c r="A6856" s="3">
        <v>42655.5</v>
      </c>
      <c r="B6856">
        <v>0.59399999999999997</v>
      </c>
    </row>
    <row r="6857" spans="1:2" x14ac:dyDescent="0.35">
      <c r="A6857" s="3">
        <v>42655.541666666664</v>
      </c>
      <c r="B6857">
        <v>0.51200000000000001</v>
      </c>
    </row>
    <row r="6858" spans="1:2" x14ac:dyDescent="0.35">
      <c r="A6858" s="3">
        <v>42655.583333333336</v>
      </c>
      <c r="B6858">
        <v>0.38</v>
      </c>
    </row>
    <row r="6859" spans="1:2" x14ac:dyDescent="0.35">
      <c r="A6859" s="3">
        <v>42655.625</v>
      </c>
      <c r="B6859">
        <v>0.20599999999999999</v>
      </c>
    </row>
    <row r="6860" spans="1:2" x14ac:dyDescent="0.35">
      <c r="A6860" s="3">
        <v>42655.666666666664</v>
      </c>
      <c r="B6860">
        <v>2.5999999999999999E-2</v>
      </c>
    </row>
    <row r="6861" spans="1:2" x14ac:dyDescent="0.35">
      <c r="A6861" s="3">
        <v>42655.708333333336</v>
      </c>
      <c r="B6861">
        <v>0</v>
      </c>
    </row>
    <row r="6862" spans="1:2" x14ac:dyDescent="0.35">
      <c r="A6862" s="3">
        <v>42655.75</v>
      </c>
      <c r="B6862">
        <v>0</v>
      </c>
    </row>
    <row r="6863" spans="1:2" x14ac:dyDescent="0.35">
      <c r="A6863" s="3">
        <v>42655.791666666664</v>
      </c>
      <c r="B6863">
        <v>0</v>
      </c>
    </row>
    <row r="6864" spans="1:2" x14ac:dyDescent="0.35">
      <c r="A6864" s="3">
        <v>42655.833333333336</v>
      </c>
      <c r="B6864">
        <v>0</v>
      </c>
    </row>
    <row r="6865" spans="1:2" x14ac:dyDescent="0.35">
      <c r="A6865" s="3">
        <v>42655.875</v>
      </c>
      <c r="B6865">
        <v>0</v>
      </c>
    </row>
    <row r="6866" spans="1:2" x14ac:dyDescent="0.35">
      <c r="A6866" s="3">
        <v>42655.916666666664</v>
      </c>
      <c r="B6866">
        <v>0</v>
      </c>
    </row>
    <row r="6867" spans="1:2" x14ac:dyDescent="0.35">
      <c r="A6867" s="3">
        <v>42655.958333333336</v>
      </c>
      <c r="B6867">
        <v>0</v>
      </c>
    </row>
    <row r="6868" spans="1:2" x14ac:dyDescent="0.35">
      <c r="A6868" s="3">
        <v>42656</v>
      </c>
      <c r="B6868">
        <v>0</v>
      </c>
    </row>
    <row r="6869" spans="1:2" x14ac:dyDescent="0.35">
      <c r="A6869" s="3">
        <v>42656.041666666664</v>
      </c>
      <c r="B6869">
        <v>0</v>
      </c>
    </row>
    <row r="6870" spans="1:2" x14ac:dyDescent="0.35">
      <c r="A6870" s="3">
        <v>42656.083333333336</v>
      </c>
      <c r="B6870">
        <v>0</v>
      </c>
    </row>
    <row r="6871" spans="1:2" x14ac:dyDescent="0.35">
      <c r="A6871" s="3">
        <v>42656.125</v>
      </c>
      <c r="B6871">
        <v>0</v>
      </c>
    </row>
    <row r="6872" spans="1:2" x14ac:dyDescent="0.35">
      <c r="A6872" s="3">
        <v>42656.166666666664</v>
      </c>
      <c r="B6872">
        <v>0</v>
      </c>
    </row>
    <row r="6873" spans="1:2" x14ac:dyDescent="0.35">
      <c r="A6873" s="3">
        <v>42656.208333333336</v>
      </c>
      <c r="B6873">
        <v>4.0000000000000001E-3</v>
      </c>
    </row>
    <row r="6874" spans="1:2" x14ac:dyDescent="0.35">
      <c r="A6874" s="3">
        <v>42656.25</v>
      </c>
      <c r="B6874">
        <v>6.5000000000000002E-2</v>
      </c>
    </row>
    <row r="6875" spans="1:2" x14ac:dyDescent="0.35">
      <c r="A6875" s="3">
        <v>42656.291666666664</v>
      </c>
      <c r="B6875">
        <v>0.156</v>
      </c>
    </row>
    <row r="6876" spans="1:2" x14ac:dyDescent="0.35">
      <c r="A6876" s="3">
        <v>42656.333333333336</v>
      </c>
      <c r="B6876">
        <v>0.23899999999999999</v>
      </c>
    </row>
    <row r="6877" spans="1:2" x14ac:dyDescent="0.35">
      <c r="A6877" s="3">
        <v>42656.375</v>
      </c>
      <c r="B6877">
        <v>0.28100000000000003</v>
      </c>
    </row>
    <row r="6878" spans="1:2" x14ac:dyDescent="0.35">
      <c r="A6878" s="3">
        <v>42656.416666666664</v>
      </c>
      <c r="B6878">
        <v>0.308</v>
      </c>
    </row>
    <row r="6879" spans="1:2" x14ac:dyDescent="0.35">
      <c r="A6879" s="3">
        <v>42656.458333333336</v>
      </c>
      <c r="B6879">
        <v>0.313</v>
      </c>
    </row>
    <row r="6880" spans="1:2" x14ac:dyDescent="0.35">
      <c r="A6880" s="3">
        <v>42656.5</v>
      </c>
      <c r="B6880">
        <v>0.28000000000000003</v>
      </c>
    </row>
    <row r="6881" spans="1:2" x14ac:dyDescent="0.35">
      <c r="A6881" s="3">
        <v>42656.541666666664</v>
      </c>
      <c r="B6881">
        <v>0.22600000000000001</v>
      </c>
    </row>
    <row r="6882" spans="1:2" x14ac:dyDescent="0.35">
      <c r="A6882" s="3">
        <v>42656.583333333336</v>
      </c>
      <c r="B6882">
        <v>0.14899999999999999</v>
      </c>
    </row>
    <row r="6883" spans="1:2" x14ac:dyDescent="0.35">
      <c r="A6883" s="3">
        <v>42656.625</v>
      </c>
      <c r="B6883">
        <v>6.6000000000000003E-2</v>
      </c>
    </row>
    <row r="6884" spans="1:2" x14ac:dyDescent="0.35">
      <c r="A6884" s="3">
        <v>42656.666666666664</v>
      </c>
      <c r="B6884">
        <v>4.0000000000000001E-3</v>
      </c>
    </row>
    <row r="6885" spans="1:2" x14ac:dyDescent="0.35">
      <c r="A6885" s="3">
        <v>42656.708333333336</v>
      </c>
      <c r="B6885">
        <v>0</v>
      </c>
    </row>
    <row r="6886" spans="1:2" x14ac:dyDescent="0.35">
      <c r="A6886" s="3">
        <v>42656.75</v>
      </c>
      <c r="B6886">
        <v>0</v>
      </c>
    </row>
    <row r="6887" spans="1:2" x14ac:dyDescent="0.35">
      <c r="A6887" s="3">
        <v>42656.791666666664</v>
      </c>
      <c r="B6887">
        <v>0</v>
      </c>
    </row>
    <row r="6888" spans="1:2" x14ac:dyDescent="0.35">
      <c r="A6888" s="3">
        <v>42656.833333333336</v>
      </c>
      <c r="B6888">
        <v>0</v>
      </c>
    </row>
    <row r="6889" spans="1:2" x14ac:dyDescent="0.35">
      <c r="A6889" s="3">
        <v>42656.875</v>
      </c>
      <c r="B6889">
        <v>0</v>
      </c>
    </row>
    <row r="6890" spans="1:2" x14ac:dyDescent="0.35">
      <c r="A6890" s="3">
        <v>42656.916666666664</v>
      </c>
      <c r="B6890">
        <v>0</v>
      </c>
    </row>
    <row r="6891" spans="1:2" x14ac:dyDescent="0.35">
      <c r="A6891" s="3">
        <v>42656.958333333336</v>
      </c>
      <c r="B6891">
        <v>0</v>
      </c>
    </row>
    <row r="6892" spans="1:2" x14ac:dyDescent="0.35">
      <c r="A6892" s="3">
        <v>42657</v>
      </c>
      <c r="B6892">
        <v>0</v>
      </c>
    </row>
    <row r="6893" spans="1:2" x14ac:dyDescent="0.35">
      <c r="A6893" s="3">
        <v>42657.041666666664</v>
      </c>
      <c r="B6893">
        <v>0</v>
      </c>
    </row>
    <row r="6894" spans="1:2" x14ac:dyDescent="0.35">
      <c r="A6894" s="3">
        <v>42657.083333333336</v>
      </c>
      <c r="B6894">
        <v>0</v>
      </c>
    </row>
    <row r="6895" spans="1:2" x14ac:dyDescent="0.35">
      <c r="A6895" s="3">
        <v>42657.125</v>
      </c>
      <c r="B6895">
        <v>0</v>
      </c>
    </row>
    <row r="6896" spans="1:2" x14ac:dyDescent="0.35">
      <c r="A6896" s="3">
        <v>42657.166666666664</v>
      </c>
      <c r="B6896">
        <v>0</v>
      </c>
    </row>
    <row r="6897" spans="1:2" x14ac:dyDescent="0.35">
      <c r="A6897" s="3">
        <v>42657.208333333336</v>
      </c>
      <c r="B6897">
        <v>1E-3</v>
      </c>
    </row>
    <row r="6898" spans="1:2" x14ac:dyDescent="0.35">
      <c r="A6898" s="3">
        <v>42657.25</v>
      </c>
      <c r="B6898">
        <v>2.5999999999999999E-2</v>
      </c>
    </row>
    <row r="6899" spans="1:2" x14ac:dyDescent="0.35">
      <c r="A6899" s="3">
        <v>42657.291666666664</v>
      </c>
      <c r="B6899">
        <v>7.2999999999999995E-2</v>
      </c>
    </row>
    <row r="6900" spans="1:2" x14ac:dyDescent="0.35">
      <c r="A6900" s="3">
        <v>42657.333333333336</v>
      </c>
      <c r="B6900">
        <v>0.121</v>
      </c>
    </row>
    <row r="6901" spans="1:2" x14ac:dyDescent="0.35">
      <c r="A6901" s="3">
        <v>42657.375</v>
      </c>
      <c r="B6901">
        <v>0.157</v>
      </c>
    </row>
    <row r="6902" spans="1:2" x14ac:dyDescent="0.35">
      <c r="A6902" s="3">
        <v>42657.416666666664</v>
      </c>
      <c r="B6902">
        <v>0.19800000000000001</v>
      </c>
    </row>
    <row r="6903" spans="1:2" x14ac:dyDescent="0.35">
      <c r="A6903" s="3">
        <v>42657.458333333336</v>
      </c>
      <c r="B6903">
        <v>0.22</v>
      </c>
    </row>
    <row r="6904" spans="1:2" x14ac:dyDescent="0.35">
      <c r="A6904" s="3">
        <v>42657.5</v>
      </c>
      <c r="B6904">
        <v>0.20499999999999999</v>
      </c>
    </row>
    <row r="6905" spans="1:2" x14ac:dyDescent="0.35">
      <c r="A6905" s="3">
        <v>42657.541666666664</v>
      </c>
      <c r="B6905">
        <v>0.155</v>
      </c>
    </row>
    <row r="6906" spans="1:2" x14ac:dyDescent="0.35">
      <c r="A6906" s="3">
        <v>42657.583333333336</v>
      </c>
      <c r="B6906">
        <v>9.8000000000000004E-2</v>
      </c>
    </row>
    <row r="6907" spans="1:2" x14ac:dyDescent="0.35">
      <c r="A6907" s="3">
        <v>42657.625</v>
      </c>
      <c r="B6907">
        <v>4.1000000000000002E-2</v>
      </c>
    </row>
    <row r="6908" spans="1:2" x14ac:dyDescent="0.35">
      <c r="A6908" s="3">
        <v>42657.666666666664</v>
      </c>
      <c r="B6908">
        <v>3.0000000000000001E-3</v>
      </c>
    </row>
    <row r="6909" spans="1:2" x14ac:dyDescent="0.35">
      <c r="A6909" s="3">
        <v>42657.708333333336</v>
      </c>
      <c r="B6909">
        <v>0</v>
      </c>
    </row>
    <row r="6910" spans="1:2" x14ac:dyDescent="0.35">
      <c r="A6910" s="3">
        <v>42657.75</v>
      </c>
      <c r="B6910">
        <v>0</v>
      </c>
    </row>
    <row r="6911" spans="1:2" x14ac:dyDescent="0.35">
      <c r="A6911" s="3">
        <v>42657.791666666664</v>
      </c>
      <c r="B6911">
        <v>0</v>
      </c>
    </row>
    <row r="6912" spans="1:2" x14ac:dyDescent="0.35">
      <c r="A6912" s="3">
        <v>42657.833333333336</v>
      </c>
      <c r="B6912">
        <v>0</v>
      </c>
    </row>
    <row r="6913" spans="1:2" x14ac:dyDescent="0.35">
      <c r="A6913" s="3">
        <v>42657.875</v>
      </c>
      <c r="B6913">
        <v>0</v>
      </c>
    </row>
    <row r="6914" spans="1:2" x14ac:dyDescent="0.35">
      <c r="A6914" s="3">
        <v>42657.916666666664</v>
      </c>
      <c r="B6914">
        <v>0</v>
      </c>
    </row>
    <row r="6915" spans="1:2" x14ac:dyDescent="0.35">
      <c r="A6915" s="3">
        <v>42657.958333333336</v>
      </c>
      <c r="B6915">
        <v>0</v>
      </c>
    </row>
    <row r="6916" spans="1:2" x14ac:dyDescent="0.35">
      <c r="A6916" s="3">
        <v>42658</v>
      </c>
      <c r="B6916">
        <v>0</v>
      </c>
    </row>
    <row r="6917" spans="1:2" x14ac:dyDescent="0.35">
      <c r="A6917" s="3">
        <v>42658.041666666664</v>
      </c>
      <c r="B6917">
        <v>0</v>
      </c>
    </row>
    <row r="6918" spans="1:2" x14ac:dyDescent="0.35">
      <c r="A6918" s="3">
        <v>42658.083333333336</v>
      </c>
      <c r="B6918">
        <v>0</v>
      </c>
    </row>
    <row r="6919" spans="1:2" x14ac:dyDescent="0.35">
      <c r="A6919" s="3">
        <v>42658.125</v>
      </c>
      <c r="B6919">
        <v>0</v>
      </c>
    </row>
    <row r="6920" spans="1:2" x14ac:dyDescent="0.35">
      <c r="A6920" s="3">
        <v>42658.166666666664</v>
      </c>
      <c r="B6920">
        <v>0</v>
      </c>
    </row>
    <row r="6921" spans="1:2" x14ac:dyDescent="0.35">
      <c r="A6921" s="3">
        <v>42658.208333333336</v>
      </c>
      <c r="B6921">
        <v>0</v>
      </c>
    </row>
    <row r="6922" spans="1:2" x14ac:dyDescent="0.35">
      <c r="A6922" s="3">
        <v>42658.25</v>
      </c>
      <c r="B6922">
        <v>3.7999999999999999E-2</v>
      </c>
    </row>
    <row r="6923" spans="1:2" x14ac:dyDescent="0.35">
      <c r="A6923" s="3">
        <v>42658.291666666664</v>
      </c>
      <c r="B6923">
        <v>0.14199999999999999</v>
      </c>
    </row>
    <row r="6924" spans="1:2" x14ac:dyDescent="0.35">
      <c r="A6924" s="3">
        <v>42658.333333333336</v>
      </c>
      <c r="B6924">
        <v>0.26400000000000001</v>
      </c>
    </row>
    <row r="6925" spans="1:2" x14ac:dyDescent="0.35">
      <c r="A6925" s="3">
        <v>42658.375</v>
      </c>
      <c r="B6925">
        <v>0.36399999999999999</v>
      </c>
    </row>
    <row r="6926" spans="1:2" x14ac:dyDescent="0.35">
      <c r="A6926" s="3">
        <v>42658.416666666664</v>
      </c>
      <c r="B6926">
        <v>0.436</v>
      </c>
    </row>
    <row r="6927" spans="1:2" x14ac:dyDescent="0.35">
      <c r="A6927" s="3">
        <v>42658.458333333336</v>
      </c>
      <c r="B6927">
        <v>0.47099999999999997</v>
      </c>
    </row>
    <row r="6928" spans="1:2" x14ac:dyDescent="0.35">
      <c r="A6928" s="3">
        <v>42658.5</v>
      </c>
      <c r="B6928">
        <v>0.44900000000000001</v>
      </c>
    </row>
    <row r="6929" spans="1:2" x14ac:dyDescent="0.35">
      <c r="A6929" s="3">
        <v>42658.541666666664</v>
      </c>
      <c r="B6929">
        <v>0.38800000000000001</v>
      </c>
    </row>
    <row r="6930" spans="1:2" x14ac:dyDescent="0.35">
      <c r="A6930" s="3">
        <v>42658.583333333336</v>
      </c>
      <c r="B6930">
        <v>0.28799999999999998</v>
      </c>
    </row>
    <row r="6931" spans="1:2" x14ac:dyDescent="0.35">
      <c r="A6931" s="3">
        <v>42658.625</v>
      </c>
      <c r="B6931">
        <v>0.14899999999999999</v>
      </c>
    </row>
    <row r="6932" spans="1:2" x14ac:dyDescent="0.35">
      <c r="A6932" s="3">
        <v>42658.666666666664</v>
      </c>
      <c r="B6932">
        <v>1.7000000000000001E-2</v>
      </c>
    </row>
    <row r="6933" spans="1:2" x14ac:dyDescent="0.35">
      <c r="A6933" s="3">
        <v>42658.708333333336</v>
      </c>
      <c r="B6933">
        <v>0</v>
      </c>
    </row>
    <row r="6934" spans="1:2" x14ac:dyDescent="0.35">
      <c r="A6934" s="3">
        <v>42658.75</v>
      </c>
      <c r="B6934">
        <v>0</v>
      </c>
    </row>
    <row r="6935" spans="1:2" x14ac:dyDescent="0.35">
      <c r="A6935" s="3">
        <v>42658.791666666664</v>
      </c>
      <c r="B6935">
        <v>0</v>
      </c>
    </row>
    <row r="6936" spans="1:2" x14ac:dyDescent="0.35">
      <c r="A6936" s="3">
        <v>42658.833333333336</v>
      </c>
      <c r="B6936">
        <v>0</v>
      </c>
    </row>
    <row r="6937" spans="1:2" x14ac:dyDescent="0.35">
      <c r="A6937" s="3">
        <v>42658.875</v>
      </c>
      <c r="B6937">
        <v>0</v>
      </c>
    </row>
    <row r="6938" spans="1:2" x14ac:dyDescent="0.35">
      <c r="A6938" s="3">
        <v>42658.916666666664</v>
      </c>
      <c r="B6938">
        <v>0</v>
      </c>
    </row>
    <row r="6939" spans="1:2" x14ac:dyDescent="0.35">
      <c r="A6939" s="3">
        <v>42658.958333333336</v>
      </c>
      <c r="B6939">
        <v>0</v>
      </c>
    </row>
    <row r="6940" spans="1:2" x14ac:dyDescent="0.35">
      <c r="A6940" s="3">
        <v>42659</v>
      </c>
      <c r="B6940">
        <v>0</v>
      </c>
    </row>
    <row r="6941" spans="1:2" x14ac:dyDescent="0.35">
      <c r="A6941" s="3">
        <v>42659.041666666664</v>
      </c>
      <c r="B6941">
        <v>0</v>
      </c>
    </row>
    <row r="6942" spans="1:2" x14ac:dyDescent="0.35">
      <c r="A6942" s="3">
        <v>42659.083333333336</v>
      </c>
      <c r="B6942">
        <v>0</v>
      </c>
    </row>
    <row r="6943" spans="1:2" x14ac:dyDescent="0.35">
      <c r="A6943" s="3">
        <v>42659.125</v>
      </c>
      <c r="B6943">
        <v>0</v>
      </c>
    </row>
    <row r="6944" spans="1:2" x14ac:dyDescent="0.35">
      <c r="A6944" s="3">
        <v>42659.166666666664</v>
      </c>
      <c r="B6944">
        <v>0</v>
      </c>
    </row>
    <row r="6945" spans="1:2" x14ac:dyDescent="0.35">
      <c r="A6945" s="3">
        <v>42659.208333333336</v>
      </c>
      <c r="B6945">
        <v>2E-3</v>
      </c>
    </row>
    <row r="6946" spans="1:2" x14ac:dyDescent="0.35">
      <c r="A6946" s="3">
        <v>42659.25</v>
      </c>
      <c r="B6946">
        <v>8.5999999999999993E-2</v>
      </c>
    </row>
    <row r="6947" spans="1:2" x14ac:dyDescent="0.35">
      <c r="A6947" s="3">
        <v>42659.291666666664</v>
      </c>
      <c r="B6947">
        <v>0.253</v>
      </c>
    </row>
    <row r="6948" spans="1:2" x14ac:dyDescent="0.35">
      <c r="A6948" s="3">
        <v>42659.333333333336</v>
      </c>
      <c r="B6948">
        <v>0.41</v>
      </c>
    </row>
    <row r="6949" spans="1:2" x14ac:dyDescent="0.35">
      <c r="A6949" s="3">
        <v>42659.375</v>
      </c>
      <c r="B6949">
        <v>0.52</v>
      </c>
    </row>
    <row r="6950" spans="1:2" x14ac:dyDescent="0.35">
      <c r="A6950" s="3">
        <v>42659.416666666664</v>
      </c>
      <c r="B6950">
        <v>0.58099999999999996</v>
      </c>
    </row>
    <row r="6951" spans="1:2" x14ac:dyDescent="0.35">
      <c r="A6951" s="3">
        <v>42659.458333333336</v>
      </c>
      <c r="B6951">
        <v>0.59499999999999997</v>
      </c>
    </row>
    <row r="6952" spans="1:2" x14ac:dyDescent="0.35">
      <c r="A6952" s="3">
        <v>42659.5</v>
      </c>
      <c r="B6952">
        <v>0.55800000000000005</v>
      </c>
    </row>
    <row r="6953" spans="1:2" x14ac:dyDescent="0.35">
      <c r="A6953" s="3">
        <v>42659.541666666664</v>
      </c>
      <c r="B6953">
        <v>0.47</v>
      </c>
    </row>
    <row r="6954" spans="1:2" x14ac:dyDescent="0.35">
      <c r="A6954" s="3">
        <v>42659.583333333336</v>
      </c>
      <c r="B6954">
        <v>0.33300000000000002</v>
      </c>
    </row>
    <row r="6955" spans="1:2" x14ac:dyDescent="0.35">
      <c r="A6955" s="3">
        <v>42659.625</v>
      </c>
      <c r="B6955">
        <v>0.16800000000000001</v>
      </c>
    </row>
    <row r="6956" spans="1:2" x14ac:dyDescent="0.35">
      <c r="A6956" s="3">
        <v>42659.666666666664</v>
      </c>
      <c r="B6956">
        <v>1.2999999999999999E-2</v>
      </c>
    </row>
    <row r="6957" spans="1:2" x14ac:dyDescent="0.35">
      <c r="A6957" s="3">
        <v>42659.708333333336</v>
      </c>
      <c r="B6957">
        <v>0</v>
      </c>
    </row>
    <row r="6958" spans="1:2" x14ac:dyDescent="0.35">
      <c r="A6958" s="3">
        <v>42659.75</v>
      </c>
      <c r="B6958">
        <v>0</v>
      </c>
    </row>
    <row r="6959" spans="1:2" x14ac:dyDescent="0.35">
      <c r="A6959" s="3">
        <v>42659.791666666664</v>
      </c>
      <c r="B6959">
        <v>0</v>
      </c>
    </row>
    <row r="6960" spans="1:2" x14ac:dyDescent="0.35">
      <c r="A6960" s="3">
        <v>42659.833333333336</v>
      </c>
      <c r="B6960">
        <v>0</v>
      </c>
    </row>
    <row r="6961" spans="1:2" x14ac:dyDescent="0.35">
      <c r="A6961" s="3">
        <v>42659.875</v>
      </c>
      <c r="B6961">
        <v>0</v>
      </c>
    </row>
    <row r="6962" spans="1:2" x14ac:dyDescent="0.35">
      <c r="A6962" s="3">
        <v>42659.916666666664</v>
      </c>
      <c r="B6962">
        <v>0</v>
      </c>
    </row>
    <row r="6963" spans="1:2" x14ac:dyDescent="0.35">
      <c r="A6963" s="3">
        <v>42659.958333333336</v>
      </c>
      <c r="B6963">
        <v>0</v>
      </c>
    </row>
    <row r="6964" spans="1:2" x14ac:dyDescent="0.35">
      <c r="A6964" s="3">
        <v>42660</v>
      </c>
      <c r="B6964">
        <v>0</v>
      </c>
    </row>
    <row r="6965" spans="1:2" x14ac:dyDescent="0.35">
      <c r="A6965" s="3">
        <v>42660.041666666664</v>
      </c>
      <c r="B6965">
        <v>0</v>
      </c>
    </row>
    <row r="6966" spans="1:2" x14ac:dyDescent="0.35">
      <c r="A6966" s="3">
        <v>42660.083333333336</v>
      </c>
      <c r="B6966">
        <v>0</v>
      </c>
    </row>
    <row r="6967" spans="1:2" x14ac:dyDescent="0.35">
      <c r="A6967" s="3">
        <v>42660.125</v>
      </c>
      <c r="B6967">
        <v>0</v>
      </c>
    </row>
    <row r="6968" spans="1:2" x14ac:dyDescent="0.35">
      <c r="A6968" s="3">
        <v>42660.166666666664</v>
      </c>
      <c r="B6968">
        <v>0</v>
      </c>
    </row>
    <row r="6969" spans="1:2" x14ac:dyDescent="0.35">
      <c r="A6969" s="3">
        <v>42660.208333333336</v>
      </c>
      <c r="B6969">
        <v>2E-3</v>
      </c>
    </row>
    <row r="6970" spans="1:2" x14ac:dyDescent="0.35">
      <c r="A6970" s="3">
        <v>42660.25</v>
      </c>
      <c r="B6970">
        <v>5.8999999999999997E-2</v>
      </c>
    </row>
    <row r="6971" spans="1:2" x14ac:dyDescent="0.35">
      <c r="A6971" s="3">
        <v>42660.291666666664</v>
      </c>
      <c r="B6971">
        <v>0.16600000000000001</v>
      </c>
    </row>
    <row r="6972" spans="1:2" x14ac:dyDescent="0.35">
      <c r="A6972" s="3">
        <v>42660.333333333336</v>
      </c>
      <c r="B6972">
        <v>0.26300000000000001</v>
      </c>
    </row>
    <row r="6973" spans="1:2" x14ac:dyDescent="0.35">
      <c r="A6973" s="3">
        <v>42660.375</v>
      </c>
      <c r="B6973">
        <v>0.33400000000000002</v>
      </c>
    </row>
    <row r="6974" spans="1:2" x14ac:dyDescent="0.35">
      <c r="A6974" s="3">
        <v>42660.416666666664</v>
      </c>
      <c r="B6974">
        <v>0.379</v>
      </c>
    </row>
    <row r="6975" spans="1:2" x14ac:dyDescent="0.35">
      <c r="A6975" s="3">
        <v>42660.458333333336</v>
      </c>
      <c r="B6975">
        <v>0.39300000000000002</v>
      </c>
    </row>
    <row r="6976" spans="1:2" x14ac:dyDescent="0.35">
      <c r="A6976" s="3">
        <v>42660.5</v>
      </c>
      <c r="B6976">
        <v>0.35799999999999998</v>
      </c>
    </row>
    <row r="6977" spans="1:2" x14ac:dyDescent="0.35">
      <c r="A6977" s="3">
        <v>42660.541666666664</v>
      </c>
      <c r="B6977">
        <v>0.27700000000000002</v>
      </c>
    </row>
    <row r="6978" spans="1:2" x14ac:dyDescent="0.35">
      <c r="A6978" s="3">
        <v>42660.583333333336</v>
      </c>
      <c r="B6978">
        <v>0.17100000000000001</v>
      </c>
    </row>
    <row r="6979" spans="1:2" x14ac:dyDescent="0.35">
      <c r="A6979" s="3">
        <v>42660.625</v>
      </c>
      <c r="B6979">
        <v>7.1999999999999995E-2</v>
      </c>
    </row>
    <row r="6980" spans="1:2" x14ac:dyDescent="0.35">
      <c r="A6980" s="3">
        <v>42660.666666666664</v>
      </c>
      <c r="B6980">
        <v>5.0000000000000001E-3</v>
      </c>
    </row>
    <row r="6981" spans="1:2" x14ac:dyDescent="0.35">
      <c r="A6981" s="3">
        <v>42660.708333333336</v>
      </c>
      <c r="B6981">
        <v>0</v>
      </c>
    </row>
    <row r="6982" spans="1:2" x14ac:dyDescent="0.35">
      <c r="A6982" s="3">
        <v>42660.75</v>
      </c>
      <c r="B6982">
        <v>0</v>
      </c>
    </row>
    <row r="6983" spans="1:2" x14ac:dyDescent="0.35">
      <c r="A6983" s="3">
        <v>42660.791666666664</v>
      </c>
      <c r="B6983">
        <v>0</v>
      </c>
    </row>
    <row r="6984" spans="1:2" x14ac:dyDescent="0.35">
      <c r="A6984" s="3">
        <v>42660.833333333336</v>
      </c>
      <c r="B6984">
        <v>0</v>
      </c>
    </row>
    <row r="6985" spans="1:2" x14ac:dyDescent="0.35">
      <c r="A6985" s="3">
        <v>42660.875</v>
      </c>
      <c r="B6985">
        <v>0</v>
      </c>
    </row>
    <row r="6986" spans="1:2" x14ac:dyDescent="0.35">
      <c r="A6986" s="3">
        <v>42660.916666666664</v>
      </c>
      <c r="B6986">
        <v>0</v>
      </c>
    </row>
    <row r="6987" spans="1:2" x14ac:dyDescent="0.35">
      <c r="A6987" s="3">
        <v>42660.958333333336</v>
      </c>
      <c r="B6987">
        <v>0</v>
      </c>
    </row>
    <row r="6988" spans="1:2" x14ac:dyDescent="0.35">
      <c r="A6988" s="3">
        <v>42661</v>
      </c>
      <c r="B6988">
        <v>0</v>
      </c>
    </row>
    <row r="6989" spans="1:2" x14ac:dyDescent="0.35">
      <c r="A6989" s="3">
        <v>42661.041666666664</v>
      </c>
      <c r="B6989">
        <v>0</v>
      </c>
    </row>
    <row r="6990" spans="1:2" x14ac:dyDescent="0.35">
      <c r="A6990" s="3">
        <v>42661.083333333336</v>
      </c>
      <c r="B6990">
        <v>0</v>
      </c>
    </row>
    <row r="6991" spans="1:2" x14ac:dyDescent="0.35">
      <c r="A6991" s="3">
        <v>42661.125</v>
      </c>
      <c r="B6991">
        <v>0</v>
      </c>
    </row>
    <row r="6992" spans="1:2" x14ac:dyDescent="0.35">
      <c r="A6992" s="3">
        <v>42661.166666666664</v>
      </c>
      <c r="B6992">
        <v>0</v>
      </c>
    </row>
    <row r="6993" spans="1:2" x14ac:dyDescent="0.35">
      <c r="A6993" s="3">
        <v>42661.208333333336</v>
      </c>
      <c r="B6993">
        <v>1E-3</v>
      </c>
    </row>
    <row r="6994" spans="1:2" x14ac:dyDescent="0.35">
      <c r="A6994" s="3">
        <v>42661.25</v>
      </c>
      <c r="B6994">
        <v>4.2000000000000003E-2</v>
      </c>
    </row>
    <row r="6995" spans="1:2" x14ac:dyDescent="0.35">
      <c r="A6995" s="3">
        <v>42661.291666666664</v>
      </c>
      <c r="B6995">
        <v>0.14399999999999999</v>
      </c>
    </row>
    <row r="6996" spans="1:2" x14ac:dyDescent="0.35">
      <c r="A6996" s="3">
        <v>42661.333333333336</v>
      </c>
      <c r="B6996">
        <v>0.251</v>
      </c>
    </row>
    <row r="6997" spans="1:2" x14ac:dyDescent="0.35">
      <c r="A6997" s="3">
        <v>42661.375</v>
      </c>
      <c r="B6997">
        <v>0.33500000000000002</v>
      </c>
    </row>
    <row r="6998" spans="1:2" x14ac:dyDescent="0.35">
      <c r="A6998" s="3">
        <v>42661.416666666664</v>
      </c>
      <c r="B6998">
        <v>0.373</v>
      </c>
    </row>
    <row r="6999" spans="1:2" x14ac:dyDescent="0.35">
      <c r="A6999" s="3">
        <v>42661.458333333336</v>
      </c>
      <c r="B6999">
        <v>0.372</v>
      </c>
    </row>
    <row r="7000" spans="1:2" x14ac:dyDescent="0.35">
      <c r="A7000" s="3">
        <v>42661.5</v>
      </c>
      <c r="B7000">
        <v>0.35</v>
      </c>
    </row>
    <row r="7001" spans="1:2" x14ac:dyDescent="0.35">
      <c r="A7001" s="3">
        <v>42661.541666666664</v>
      </c>
      <c r="B7001">
        <v>0.29399999999999998</v>
      </c>
    </row>
    <row r="7002" spans="1:2" x14ac:dyDescent="0.35">
      <c r="A7002" s="3">
        <v>42661.583333333336</v>
      </c>
      <c r="B7002">
        <v>0.20499999999999999</v>
      </c>
    </row>
    <row r="7003" spans="1:2" x14ac:dyDescent="0.35">
      <c r="A7003" s="3">
        <v>42661.625</v>
      </c>
      <c r="B7003">
        <v>0.10199999999999999</v>
      </c>
    </row>
    <row r="7004" spans="1:2" x14ac:dyDescent="0.35">
      <c r="A7004" s="3">
        <v>42661.666666666664</v>
      </c>
      <c r="B7004">
        <v>0.01</v>
      </c>
    </row>
    <row r="7005" spans="1:2" x14ac:dyDescent="0.35">
      <c r="A7005" s="3">
        <v>42661.708333333336</v>
      </c>
      <c r="B7005">
        <v>0</v>
      </c>
    </row>
    <row r="7006" spans="1:2" x14ac:dyDescent="0.35">
      <c r="A7006" s="3">
        <v>42661.75</v>
      </c>
      <c r="B7006">
        <v>0</v>
      </c>
    </row>
    <row r="7007" spans="1:2" x14ac:dyDescent="0.35">
      <c r="A7007" s="3">
        <v>42661.791666666664</v>
      </c>
      <c r="B7007">
        <v>0</v>
      </c>
    </row>
    <row r="7008" spans="1:2" x14ac:dyDescent="0.35">
      <c r="A7008" s="3">
        <v>42661.833333333336</v>
      </c>
      <c r="B7008">
        <v>0</v>
      </c>
    </row>
    <row r="7009" spans="1:2" x14ac:dyDescent="0.35">
      <c r="A7009" s="3">
        <v>42661.875</v>
      </c>
      <c r="B7009">
        <v>0</v>
      </c>
    </row>
    <row r="7010" spans="1:2" x14ac:dyDescent="0.35">
      <c r="A7010" s="3">
        <v>42661.916666666664</v>
      </c>
      <c r="B7010">
        <v>0</v>
      </c>
    </row>
    <row r="7011" spans="1:2" x14ac:dyDescent="0.35">
      <c r="A7011" s="3">
        <v>42661.958333333336</v>
      </c>
      <c r="B7011">
        <v>0</v>
      </c>
    </row>
    <row r="7012" spans="1:2" x14ac:dyDescent="0.35">
      <c r="A7012" s="3">
        <v>42662</v>
      </c>
      <c r="B7012">
        <v>0</v>
      </c>
    </row>
    <row r="7013" spans="1:2" x14ac:dyDescent="0.35">
      <c r="A7013" s="3">
        <v>42662.041666666664</v>
      </c>
      <c r="B7013">
        <v>0</v>
      </c>
    </row>
    <row r="7014" spans="1:2" x14ac:dyDescent="0.35">
      <c r="A7014" s="3">
        <v>42662.083333333336</v>
      </c>
      <c r="B7014">
        <v>0</v>
      </c>
    </row>
    <row r="7015" spans="1:2" x14ac:dyDescent="0.35">
      <c r="A7015" s="3">
        <v>42662.125</v>
      </c>
      <c r="B7015">
        <v>0</v>
      </c>
    </row>
    <row r="7016" spans="1:2" x14ac:dyDescent="0.35">
      <c r="A7016" s="3">
        <v>42662.166666666664</v>
      </c>
      <c r="B7016">
        <v>0</v>
      </c>
    </row>
    <row r="7017" spans="1:2" x14ac:dyDescent="0.35">
      <c r="A7017" s="3">
        <v>42662.208333333336</v>
      </c>
      <c r="B7017">
        <v>1E-3</v>
      </c>
    </row>
    <row r="7018" spans="1:2" x14ac:dyDescent="0.35">
      <c r="A7018" s="3">
        <v>42662.25</v>
      </c>
      <c r="B7018">
        <v>6.6000000000000003E-2</v>
      </c>
    </row>
    <row r="7019" spans="1:2" x14ac:dyDescent="0.35">
      <c r="A7019" s="3">
        <v>42662.291666666664</v>
      </c>
      <c r="B7019">
        <v>0.20300000000000001</v>
      </c>
    </row>
    <row r="7020" spans="1:2" x14ac:dyDescent="0.35">
      <c r="A7020" s="3">
        <v>42662.333333333336</v>
      </c>
      <c r="B7020">
        <v>0.32800000000000001</v>
      </c>
    </row>
    <row r="7021" spans="1:2" x14ac:dyDescent="0.35">
      <c r="A7021" s="3">
        <v>42662.375</v>
      </c>
      <c r="B7021">
        <v>0.42099999999999999</v>
      </c>
    </row>
    <row r="7022" spans="1:2" x14ac:dyDescent="0.35">
      <c r="A7022" s="3">
        <v>42662.416666666664</v>
      </c>
      <c r="B7022">
        <v>0.46899999999999997</v>
      </c>
    </row>
    <row r="7023" spans="1:2" x14ac:dyDescent="0.35">
      <c r="A7023" s="3">
        <v>42662.458333333336</v>
      </c>
      <c r="B7023">
        <v>0.48199999999999998</v>
      </c>
    </row>
    <row r="7024" spans="1:2" x14ac:dyDescent="0.35">
      <c r="A7024" s="3">
        <v>42662.5</v>
      </c>
      <c r="B7024">
        <v>0.44700000000000001</v>
      </c>
    </row>
    <row r="7025" spans="1:2" x14ac:dyDescent="0.35">
      <c r="A7025" s="3">
        <v>42662.541666666664</v>
      </c>
      <c r="B7025">
        <v>0.372</v>
      </c>
    </row>
    <row r="7026" spans="1:2" x14ac:dyDescent="0.35">
      <c r="A7026" s="3">
        <v>42662.583333333336</v>
      </c>
      <c r="B7026">
        <v>0.26500000000000001</v>
      </c>
    </row>
    <row r="7027" spans="1:2" x14ac:dyDescent="0.35">
      <c r="A7027" s="3">
        <v>42662.625</v>
      </c>
      <c r="B7027">
        <v>0.122</v>
      </c>
    </row>
    <row r="7028" spans="1:2" x14ac:dyDescent="0.35">
      <c r="A7028" s="3">
        <v>42662.666666666664</v>
      </c>
      <c r="B7028">
        <v>8.9999999999999993E-3</v>
      </c>
    </row>
    <row r="7029" spans="1:2" x14ac:dyDescent="0.35">
      <c r="A7029" s="3">
        <v>42662.708333333336</v>
      </c>
      <c r="B7029">
        <v>0</v>
      </c>
    </row>
    <row r="7030" spans="1:2" x14ac:dyDescent="0.35">
      <c r="A7030" s="3">
        <v>42662.75</v>
      </c>
      <c r="B7030">
        <v>0</v>
      </c>
    </row>
    <row r="7031" spans="1:2" x14ac:dyDescent="0.35">
      <c r="A7031" s="3">
        <v>42662.791666666664</v>
      </c>
      <c r="B7031">
        <v>0</v>
      </c>
    </row>
    <row r="7032" spans="1:2" x14ac:dyDescent="0.35">
      <c r="A7032" s="3">
        <v>42662.833333333336</v>
      </c>
      <c r="B7032">
        <v>0</v>
      </c>
    </row>
    <row r="7033" spans="1:2" x14ac:dyDescent="0.35">
      <c r="A7033" s="3">
        <v>42662.875</v>
      </c>
      <c r="B7033">
        <v>0</v>
      </c>
    </row>
    <row r="7034" spans="1:2" x14ac:dyDescent="0.35">
      <c r="A7034" s="3">
        <v>42662.916666666664</v>
      </c>
      <c r="B7034">
        <v>0</v>
      </c>
    </row>
    <row r="7035" spans="1:2" x14ac:dyDescent="0.35">
      <c r="A7035" s="3">
        <v>42662.958333333336</v>
      </c>
      <c r="B7035">
        <v>0</v>
      </c>
    </row>
    <row r="7036" spans="1:2" x14ac:dyDescent="0.35">
      <c r="A7036" s="3">
        <v>42663</v>
      </c>
      <c r="B7036">
        <v>0</v>
      </c>
    </row>
    <row r="7037" spans="1:2" x14ac:dyDescent="0.35">
      <c r="A7037" s="3">
        <v>42663.041666666664</v>
      </c>
      <c r="B7037">
        <v>0</v>
      </c>
    </row>
    <row r="7038" spans="1:2" x14ac:dyDescent="0.35">
      <c r="A7038" s="3">
        <v>42663.083333333336</v>
      </c>
      <c r="B7038">
        <v>0</v>
      </c>
    </row>
    <row r="7039" spans="1:2" x14ac:dyDescent="0.35">
      <c r="A7039" s="3">
        <v>42663.125</v>
      </c>
      <c r="B7039">
        <v>0</v>
      </c>
    </row>
    <row r="7040" spans="1:2" x14ac:dyDescent="0.35">
      <c r="A7040" s="3">
        <v>42663.166666666664</v>
      </c>
      <c r="B7040">
        <v>0</v>
      </c>
    </row>
    <row r="7041" spans="1:2" x14ac:dyDescent="0.35">
      <c r="A7041" s="3">
        <v>42663.208333333336</v>
      </c>
      <c r="B7041">
        <v>1E-3</v>
      </c>
    </row>
    <row r="7042" spans="1:2" x14ac:dyDescent="0.35">
      <c r="A7042" s="3">
        <v>42663.25</v>
      </c>
      <c r="B7042">
        <v>4.2999999999999997E-2</v>
      </c>
    </row>
    <row r="7043" spans="1:2" x14ac:dyDescent="0.35">
      <c r="A7043" s="3">
        <v>42663.291666666664</v>
      </c>
      <c r="B7043">
        <v>0.14499999999999999</v>
      </c>
    </row>
    <row r="7044" spans="1:2" x14ac:dyDescent="0.35">
      <c r="A7044" s="3">
        <v>42663.333333333336</v>
      </c>
      <c r="B7044">
        <v>0.25800000000000001</v>
      </c>
    </row>
    <row r="7045" spans="1:2" x14ac:dyDescent="0.35">
      <c r="A7045" s="3">
        <v>42663.375</v>
      </c>
      <c r="B7045">
        <v>0.36099999999999999</v>
      </c>
    </row>
    <row r="7046" spans="1:2" x14ac:dyDescent="0.35">
      <c r="A7046" s="3">
        <v>42663.416666666664</v>
      </c>
      <c r="B7046">
        <v>0.40400000000000003</v>
      </c>
    </row>
    <row r="7047" spans="1:2" x14ac:dyDescent="0.35">
      <c r="A7047" s="3">
        <v>42663.458333333336</v>
      </c>
      <c r="B7047">
        <v>0.40400000000000003</v>
      </c>
    </row>
    <row r="7048" spans="1:2" x14ac:dyDescent="0.35">
      <c r="A7048" s="3">
        <v>42663.5</v>
      </c>
      <c r="B7048">
        <v>0.378</v>
      </c>
    </row>
    <row r="7049" spans="1:2" x14ac:dyDescent="0.35">
      <c r="A7049" s="3">
        <v>42663.541666666664</v>
      </c>
      <c r="B7049">
        <v>0.33100000000000002</v>
      </c>
    </row>
    <row r="7050" spans="1:2" x14ac:dyDescent="0.35">
      <c r="A7050" s="3">
        <v>42663.583333333336</v>
      </c>
      <c r="B7050">
        <v>0.23400000000000001</v>
      </c>
    </row>
    <row r="7051" spans="1:2" x14ac:dyDescent="0.35">
      <c r="A7051" s="3">
        <v>42663.625</v>
      </c>
      <c r="B7051">
        <v>0.112</v>
      </c>
    </row>
    <row r="7052" spans="1:2" x14ac:dyDescent="0.35">
      <c r="A7052" s="3">
        <v>42663.666666666664</v>
      </c>
      <c r="B7052">
        <v>7.0000000000000001E-3</v>
      </c>
    </row>
    <row r="7053" spans="1:2" x14ac:dyDescent="0.35">
      <c r="A7053" s="3">
        <v>42663.708333333336</v>
      </c>
      <c r="B7053">
        <v>0</v>
      </c>
    </row>
    <row r="7054" spans="1:2" x14ac:dyDescent="0.35">
      <c r="A7054" s="3">
        <v>42663.75</v>
      </c>
      <c r="B7054">
        <v>0</v>
      </c>
    </row>
    <row r="7055" spans="1:2" x14ac:dyDescent="0.35">
      <c r="A7055" s="3">
        <v>42663.791666666664</v>
      </c>
      <c r="B7055">
        <v>0</v>
      </c>
    </row>
    <row r="7056" spans="1:2" x14ac:dyDescent="0.35">
      <c r="A7056" s="3">
        <v>42663.833333333336</v>
      </c>
      <c r="B7056">
        <v>0</v>
      </c>
    </row>
    <row r="7057" spans="1:2" x14ac:dyDescent="0.35">
      <c r="A7057" s="3">
        <v>42663.875</v>
      </c>
      <c r="B7057">
        <v>0</v>
      </c>
    </row>
    <row r="7058" spans="1:2" x14ac:dyDescent="0.35">
      <c r="A7058" s="3">
        <v>42663.916666666664</v>
      </c>
      <c r="B7058">
        <v>0</v>
      </c>
    </row>
    <row r="7059" spans="1:2" x14ac:dyDescent="0.35">
      <c r="A7059" s="3">
        <v>42663.958333333336</v>
      </c>
      <c r="B7059">
        <v>0</v>
      </c>
    </row>
    <row r="7060" spans="1:2" x14ac:dyDescent="0.35">
      <c r="A7060" s="3">
        <v>42664</v>
      </c>
      <c r="B7060">
        <v>0</v>
      </c>
    </row>
    <row r="7061" spans="1:2" x14ac:dyDescent="0.35">
      <c r="A7061" s="3">
        <v>42664.041666666664</v>
      </c>
      <c r="B7061">
        <v>0</v>
      </c>
    </row>
    <row r="7062" spans="1:2" x14ac:dyDescent="0.35">
      <c r="A7062" s="3">
        <v>42664.083333333336</v>
      </c>
      <c r="B7062">
        <v>0</v>
      </c>
    </row>
    <row r="7063" spans="1:2" x14ac:dyDescent="0.35">
      <c r="A7063" s="3">
        <v>42664.125</v>
      </c>
      <c r="B7063">
        <v>0</v>
      </c>
    </row>
    <row r="7064" spans="1:2" x14ac:dyDescent="0.35">
      <c r="A7064" s="3">
        <v>42664.166666666664</v>
      </c>
      <c r="B7064">
        <v>0</v>
      </c>
    </row>
    <row r="7065" spans="1:2" x14ac:dyDescent="0.35">
      <c r="A7065" s="3">
        <v>42664.208333333336</v>
      </c>
      <c r="B7065">
        <v>1E-3</v>
      </c>
    </row>
    <row r="7066" spans="1:2" x14ac:dyDescent="0.35">
      <c r="A7066" s="3">
        <v>42664.25</v>
      </c>
      <c r="B7066">
        <v>5.1999999999999998E-2</v>
      </c>
    </row>
    <row r="7067" spans="1:2" x14ac:dyDescent="0.35">
      <c r="A7067" s="3">
        <v>42664.291666666664</v>
      </c>
      <c r="B7067">
        <v>0.17599999999999999</v>
      </c>
    </row>
    <row r="7068" spans="1:2" x14ac:dyDescent="0.35">
      <c r="A7068" s="3">
        <v>42664.333333333336</v>
      </c>
      <c r="B7068">
        <v>0.311</v>
      </c>
    </row>
    <row r="7069" spans="1:2" x14ac:dyDescent="0.35">
      <c r="A7069" s="3">
        <v>42664.375</v>
      </c>
      <c r="B7069">
        <v>0.39800000000000002</v>
      </c>
    </row>
    <row r="7070" spans="1:2" x14ac:dyDescent="0.35">
      <c r="A7070" s="3">
        <v>42664.416666666664</v>
      </c>
      <c r="B7070">
        <v>0.438</v>
      </c>
    </row>
    <row r="7071" spans="1:2" x14ac:dyDescent="0.35">
      <c r="A7071" s="3">
        <v>42664.458333333336</v>
      </c>
      <c r="B7071">
        <v>0.44</v>
      </c>
    </row>
    <row r="7072" spans="1:2" x14ac:dyDescent="0.35">
      <c r="A7072" s="3">
        <v>42664.5</v>
      </c>
      <c r="B7072">
        <v>0.39800000000000002</v>
      </c>
    </row>
    <row r="7073" spans="1:2" x14ac:dyDescent="0.35">
      <c r="A7073" s="3">
        <v>42664.541666666664</v>
      </c>
      <c r="B7073">
        <v>0.32500000000000001</v>
      </c>
    </row>
    <row r="7074" spans="1:2" x14ac:dyDescent="0.35">
      <c r="A7074" s="3">
        <v>42664.583333333336</v>
      </c>
      <c r="B7074">
        <v>0.22600000000000001</v>
      </c>
    </row>
    <row r="7075" spans="1:2" x14ac:dyDescent="0.35">
      <c r="A7075" s="3">
        <v>42664.625</v>
      </c>
      <c r="B7075">
        <v>0.113</v>
      </c>
    </row>
    <row r="7076" spans="1:2" x14ac:dyDescent="0.35">
      <c r="A7076" s="3">
        <v>42664.666666666664</v>
      </c>
      <c r="B7076">
        <v>8.0000000000000002E-3</v>
      </c>
    </row>
    <row r="7077" spans="1:2" x14ac:dyDescent="0.35">
      <c r="A7077" s="3">
        <v>42664.708333333336</v>
      </c>
      <c r="B7077">
        <v>0</v>
      </c>
    </row>
    <row r="7078" spans="1:2" x14ac:dyDescent="0.35">
      <c r="A7078" s="3">
        <v>42664.75</v>
      </c>
      <c r="B7078">
        <v>0</v>
      </c>
    </row>
    <row r="7079" spans="1:2" x14ac:dyDescent="0.35">
      <c r="A7079" s="3">
        <v>42664.791666666664</v>
      </c>
      <c r="B7079">
        <v>0</v>
      </c>
    </row>
    <row r="7080" spans="1:2" x14ac:dyDescent="0.35">
      <c r="A7080" s="3">
        <v>42664.833333333336</v>
      </c>
      <c r="B7080">
        <v>0</v>
      </c>
    </row>
    <row r="7081" spans="1:2" x14ac:dyDescent="0.35">
      <c r="A7081" s="3">
        <v>42664.875</v>
      </c>
      <c r="B7081">
        <v>0</v>
      </c>
    </row>
    <row r="7082" spans="1:2" x14ac:dyDescent="0.35">
      <c r="A7082" s="3">
        <v>42664.916666666664</v>
      </c>
      <c r="B7082">
        <v>0</v>
      </c>
    </row>
    <row r="7083" spans="1:2" x14ac:dyDescent="0.35">
      <c r="A7083" s="3">
        <v>42664.958333333336</v>
      </c>
      <c r="B7083">
        <v>0</v>
      </c>
    </row>
    <row r="7084" spans="1:2" x14ac:dyDescent="0.35">
      <c r="A7084" s="3">
        <v>42665</v>
      </c>
      <c r="B7084">
        <v>0</v>
      </c>
    </row>
    <row r="7085" spans="1:2" x14ac:dyDescent="0.35">
      <c r="A7085" s="3">
        <v>42665.041666666664</v>
      </c>
      <c r="B7085">
        <v>0</v>
      </c>
    </row>
    <row r="7086" spans="1:2" x14ac:dyDescent="0.35">
      <c r="A7086" s="3">
        <v>42665.083333333336</v>
      </c>
      <c r="B7086">
        <v>0</v>
      </c>
    </row>
    <row r="7087" spans="1:2" x14ac:dyDescent="0.35">
      <c r="A7087" s="3">
        <v>42665.125</v>
      </c>
      <c r="B7087">
        <v>0</v>
      </c>
    </row>
    <row r="7088" spans="1:2" x14ac:dyDescent="0.35">
      <c r="A7088" s="3">
        <v>42665.166666666664</v>
      </c>
      <c r="B7088">
        <v>0</v>
      </c>
    </row>
    <row r="7089" spans="1:2" x14ac:dyDescent="0.35">
      <c r="A7089" s="3">
        <v>42665.208333333336</v>
      </c>
      <c r="B7089">
        <v>1E-3</v>
      </c>
    </row>
    <row r="7090" spans="1:2" x14ac:dyDescent="0.35">
      <c r="A7090" s="3">
        <v>42665.25</v>
      </c>
      <c r="B7090">
        <v>0.06</v>
      </c>
    </row>
    <row r="7091" spans="1:2" x14ac:dyDescent="0.35">
      <c r="A7091" s="3">
        <v>42665.291666666664</v>
      </c>
      <c r="B7091">
        <v>0.20200000000000001</v>
      </c>
    </row>
    <row r="7092" spans="1:2" x14ac:dyDescent="0.35">
      <c r="A7092" s="3">
        <v>42665.333333333336</v>
      </c>
      <c r="B7092">
        <v>0.35199999999999998</v>
      </c>
    </row>
    <row r="7093" spans="1:2" x14ac:dyDescent="0.35">
      <c r="A7093" s="3">
        <v>42665.375</v>
      </c>
      <c r="B7093">
        <v>0.46400000000000002</v>
      </c>
    </row>
    <row r="7094" spans="1:2" x14ac:dyDescent="0.35">
      <c r="A7094" s="3">
        <v>42665.416666666664</v>
      </c>
      <c r="B7094">
        <v>0.52</v>
      </c>
    </row>
    <row r="7095" spans="1:2" x14ac:dyDescent="0.35">
      <c r="A7095" s="3">
        <v>42665.458333333336</v>
      </c>
      <c r="B7095">
        <v>0.52900000000000003</v>
      </c>
    </row>
    <row r="7096" spans="1:2" x14ac:dyDescent="0.35">
      <c r="A7096" s="3">
        <v>42665.5</v>
      </c>
      <c r="B7096">
        <v>0.48</v>
      </c>
    </row>
    <row r="7097" spans="1:2" x14ac:dyDescent="0.35">
      <c r="A7097" s="3">
        <v>42665.541666666664</v>
      </c>
      <c r="B7097">
        <v>0.38800000000000001</v>
      </c>
    </row>
    <row r="7098" spans="1:2" x14ac:dyDescent="0.35">
      <c r="A7098" s="3">
        <v>42665.583333333336</v>
      </c>
      <c r="B7098">
        <v>0.26400000000000001</v>
      </c>
    </row>
    <row r="7099" spans="1:2" x14ac:dyDescent="0.35">
      <c r="A7099" s="3">
        <v>42665.625</v>
      </c>
      <c r="B7099">
        <v>0.124</v>
      </c>
    </row>
    <row r="7100" spans="1:2" x14ac:dyDescent="0.35">
      <c r="A7100" s="3">
        <v>42665.666666666664</v>
      </c>
      <c r="B7100">
        <v>5.0000000000000001E-3</v>
      </c>
    </row>
    <row r="7101" spans="1:2" x14ac:dyDescent="0.35">
      <c r="A7101" s="3">
        <v>42665.708333333336</v>
      </c>
      <c r="B7101">
        <v>0</v>
      </c>
    </row>
    <row r="7102" spans="1:2" x14ac:dyDescent="0.35">
      <c r="A7102" s="3">
        <v>42665.75</v>
      </c>
      <c r="B7102">
        <v>0</v>
      </c>
    </row>
    <row r="7103" spans="1:2" x14ac:dyDescent="0.35">
      <c r="A7103" s="3">
        <v>42665.791666666664</v>
      </c>
      <c r="B7103">
        <v>0</v>
      </c>
    </row>
    <row r="7104" spans="1:2" x14ac:dyDescent="0.35">
      <c r="A7104" s="3">
        <v>42665.833333333336</v>
      </c>
      <c r="B7104">
        <v>0</v>
      </c>
    </row>
    <row r="7105" spans="1:2" x14ac:dyDescent="0.35">
      <c r="A7105" s="3">
        <v>42665.875</v>
      </c>
      <c r="B7105">
        <v>0</v>
      </c>
    </row>
    <row r="7106" spans="1:2" x14ac:dyDescent="0.35">
      <c r="A7106" s="3">
        <v>42665.916666666664</v>
      </c>
      <c r="B7106">
        <v>0</v>
      </c>
    </row>
    <row r="7107" spans="1:2" x14ac:dyDescent="0.35">
      <c r="A7107" s="3">
        <v>42665.958333333336</v>
      </c>
      <c r="B7107">
        <v>0</v>
      </c>
    </row>
    <row r="7108" spans="1:2" x14ac:dyDescent="0.35">
      <c r="A7108" s="3">
        <v>42666</v>
      </c>
      <c r="B7108">
        <v>0</v>
      </c>
    </row>
    <row r="7109" spans="1:2" x14ac:dyDescent="0.35">
      <c r="A7109" s="3">
        <v>42666.041666666664</v>
      </c>
      <c r="B7109">
        <v>0</v>
      </c>
    </row>
    <row r="7110" spans="1:2" x14ac:dyDescent="0.35">
      <c r="A7110" s="3">
        <v>42666.083333333336</v>
      </c>
      <c r="B7110">
        <v>0</v>
      </c>
    </row>
    <row r="7111" spans="1:2" x14ac:dyDescent="0.35">
      <c r="A7111" s="3">
        <v>42666.125</v>
      </c>
      <c r="B7111">
        <v>0</v>
      </c>
    </row>
    <row r="7112" spans="1:2" x14ac:dyDescent="0.35">
      <c r="A7112" s="3">
        <v>42666.166666666664</v>
      </c>
      <c r="B7112">
        <v>0</v>
      </c>
    </row>
    <row r="7113" spans="1:2" x14ac:dyDescent="0.35">
      <c r="A7113" s="3">
        <v>42666.208333333336</v>
      </c>
      <c r="B7113">
        <v>0</v>
      </c>
    </row>
    <row r="7114" spans="1:2" x14ac:dyDescent="0.35">
      <c r="A7114" s="3">
        <v>42666.25</v>
      </c>
      <c r="B7114">
        <v>2.1999999999999999E-2</v>
      </c>
    </row>
    <row r="7115" spans="1:2" x14ac:dyDescent="0.35">
      <c r="A7115" s="3">
        <v>42666.291666666664</v>
      </c>
      <c r="B7115">
        <v>8.5999999999999993E-2</v>
      </c>
    </row>
    <row r="7116" spans="1:2" x14ac:dyDescent="0.35">
      <c r="A7116" s="3">
        <v>42666.333333333336</v>
      </c>
      <c r="B7116">
        <v>0.16600000000000001</v>
      </c>
    </row>
    <row r="7117" spans="1:2" x14ac:dyDescent="0.35">
      <c r="A7117" s="3">
        <v>42666.375</v>
      </c>
      <c r="B7117">
        <v>0.24199999999999999</v>
      </c>
    </row>
    <row r="7118" spans="1:2" x14ac:dyDescent="0.35">
      <c r="A7118" s="3">
        <v>42666.416666666664</v>
      </c>
      <c r="B7118">
        <v>0.29699999999999999</v>
      </c>
    </row>
    <row r="7119" spans="1:2" x14ac:dyDescent="0.35">
      <c r="A7119" s="3">
        <v>42666.458333333336</v>
      </c>
      <c r="B7119">
        <v>0.32600000000000001</v>
      </c>
    </row>
    <row r="7120" spans="1:2" x14ac:dyDescent="0.35">
      <c r="A7120" s="3">
        <v>42666.5</v>
      </c>
      <c r="B7120">
        <v>0.32</v>
      </c>
    </row>
    <row r="7121" spans="1:2" x14ac:dyDescent="0.35">
      <c r="A7121" s="3">
        <v>42666.541666666664</v>
      </c>
      <c r="B7121">
        <v>0.27300000000000002</v>
      </c>
    </row>
    <row r="7122" spans="1:2" x14ac:dyDescent="0.35">
      <c r="A7122" s="3">
        <v>42666.583333333336</v>
      </c>
      <c r="B7122">
        <v>0.183</v>
      </c>
    </row>
    <row r="7123" spans="1:2" x14ac:dyDescent="0.35">
      <c r="A7123" s="3">
        <v>42666.625</v>
      </c>
      <c r="B7123">
        <v>7.3999999999999996E-2</v>
      </c>
    </row>
    <row r="7124" spans="1:2" x14ac:dyDescent="0.35">
      <c r="A7124" s="3">
        <v>42666.666666666664</v>
      </c>
      <c r="B7124">
        <v>3.0000000000000001E-3</v>
      </c>
    </row>
    <row r="7125" spans="1:2" x14ac:dyDescent="0.35">
      <c r="A7125" s="3">
        <v>42666.708333333336</v>
      </c>
      <c r="B7125">
        <v>0</v>
      </c>
    </row>
    <row r="7126" spans="1:2" x14ac:dyDescent="0.35">
      <c r="A7126" s="3">
        <v>42666.75</v>
      </c>
      <c r="B7126">
        <v>0</v>
      </c>
    </row>
    <row r="7127" spans="1:2" x14ac:dyDescent="0.35">
      <c r="A7127" s="3">
        <v>42666.791666666664</v>
      </c>
      <c r="B7127">
        <v>0</v>
      </c>
    </row>
    <row r="7128" spans="1:2" x14ac:dyDescent="0.35">
      <c r="A7128" s="3">
        <v>42666.833333333336</v>
      </c>
      <c r="B7128">
        <v>0</v>
      </c>
    </row>
    <row r="7129" spans="1:2" x14ac:dyDescent="0.35">
      <c r="A7129" s="3">
        <v>42666.875</v>
      </c>
      <c r="B7129">
        <v>0</v>
      </c>
    </row>
    <row r="7130" spans="1:2" x14ac:dyDescent="0.35">
      <c r="A7130" s="3">
        <v>42666.916666666664</v>
      </c>
      <c r="B7130">
        <v>0</v>
      </c>
    </row>
    <row r="7131" spans="1:2" x14ac:dyDescent="0.35">
      <c r="A7131" s="3">
        <v>42666.958333333336</v>
      </c>
      <c r="B7131">
        <v>0</v>
      </c>
    </row>
    <row r="7132" spans="1:2" x14ac:dyDescent="0.35">
      <c r="A7132" s="3">
        <v>42667</v>
      </c>
      <c r="B7132">
        <v>0</v>
      </c>
    </row>
    <row r="7133" spans="1:2" x14ac:dyDescent="0.35">
      <c r="A7133" s="3">
        <v>42667.041666666664</v>
      </c>
      <c r="B7133">
        <v>0</v>
      </c>
    </row>
    <row r="7134" spans="1:2" x14ac:dyDescent="0.35">
      <c r="A7134" s="3">
        <v>42667.083333333336</v>
      </c>
      <c r="B7134">
        <v>0</v>
      </c>
    </row>
    <row r="7135" spans="1:2" x14ac:dyDescent="0.35">
      <c r="A7135" s="3">
        <v>42667.125</v>
      </c>
      <c r="B7135">
        <v>0</v>
      </c>
    </row>
    <row r="7136" spans="1:2" x14ac:dyDescent="0.35">
      <c r="A7136" s="3">
        <v>42667.166666666664</v>
      </c>
      <c r="B7136">
        <v>0</v>
      </c>
    </row>
    <row r="7137" spans="1:2" x14ac:dyDescent="0.35">
      <c r="A7137" s="3">
        <v>42667.208333333336</v>
      </c>
      <c r="B7137">
        <v>0</v>
      </c>
    </row>
    <row r="7138" spans="1:2" x14ac:dyDescent="0.35">
      <c r="A7138" s="3">
        <v>42667.25</v>
      </c>
      <c r="B7138">
        <v>3.9E-2</v>
      </c>
    </row>
    <row r="7139" spans="1:2" x14ac:dyDescent="0.35">
      <c r="A7139" s="3">
        <v>42667.291666666664</v>
      </c>
      <c r="B7139">
        <v>0.128</v>
      </c>
    </row>
    <row r="7140" spans="1:2" x14ac:dyDescent="0.35">
      <c r="A7140" s="3">
        <v>42667.333333333336</v>
      </c>
      <c r="B7140">
        <v>0.22500000000000001</v>
      </c>
    </row>
    <row r="7141" spans="1:2" x14ac:dyDescent="0.35">
      <c r="A7141" s="3">
        <v>42667.375</v>
      </c>
      <c r="B7141">
        <v>0.3</v>
      </c>
    </row>
    <row r="7142" spans="1:2" x14ac:dyDescent="0.35">
      <c r="A7142" s="3">
        <v>42667.416666666664</v>
      </c>
      <c r="B7142">
        <v>0.34899999999999998</v>
      </c>
    </row>
    <row r="7143" spans="1:2" x14ac:dyDescent="0.35">
      <c r="A7143" s="3">
        <v>42667.458333333336</v>
      </c>
      <c r="B7143">
        <v>0.36299999999999999</v>
      </c>
    </row>
    <row r="7144" spans="1:2" x14ac:dyDescent="0.35">
      <c r="A7144" s="3">
        <v>42667.5</v>
      </c>
      <c r="B7144">
        <v>0.33500000000000002</v>
      </c>
    </row>
    <row r="7145" spans="1:2" x14ac:dyDescent="0.35">
      <c r="A7145" s="3">
        <v>42667.541666666664</v>
      </c>
      <c r="B7145">
        <v>0.27300000000000002</v>
      </c>
    </row>
    <row r="7146" spans="1:2" x14ac:dyDescent="0.35">
      <c r="A7146" s="3">
        <v>42667.583333333336</v>
      </c>
      <c r="B7146">
        <v>0.17699999999999999</v>
      </c>
    </row>
    <row r="7147" spans="1:2" x14ac:dyDescent="0.35">
      <c r="A7147" s="3">
        <v>42667.625</v>
      </c>
      <c r="B7147">
        <v>6.8000000000000005E-2</v>
      </c>
    </row>
    <row r="7148" spans="1:2" x14ac:dyDescent="0.35">
      <c r="A7148" s="3">
        <v>42667.666666666664</v>
      </c>
      <c r="B7148">
        <v>2E-3</v>
      </c>
    </row>
    <row r="7149" spans="1:2" x14ac:dyDescent="0.35">
      <c r="A7149" s="3">
        <v>42667.708333333336</v>
      </c>
      <c r="B7149">
        <v>0</v>
      </c>
    </row>
    <row r="7150" spans="1:2" x14ac:dyDescent="0.35">
      <c r="A7150" s="3">
        <v>42667.75</v>
      </c>
      <c r="B7150">
        <v>0</v>
      </c>
    </row>
    <row r="7151" spans="1:2" x14ac:dyDescent="0.35">
      <c r="A7151" s="3">
        <v>42667.791666666664</v>
      </c>
      <c r="B7151">
        <v>0</v>
      </c>
    </row>
    <row r="7152" spans="1:2" x14ac:dyDescent="0.35">
      <c r="A7152" s="3">
        <v>42667.833333333336</v>
      </c>
      <c r="B7152">
        <v>0</v>
      </c>
    </row>
    <row r="7153" spans="1:2" x14ac:dyDescent="0.35">
      <c r="A7153" s="3">
        <v>42667.875</v>
      </c>
      <c r="B7153">
        <v>0</v>
      </c>
    </row>
    <row r="7154" spans="1:2" x14ac:dyDescent="0.35">
      <c r="A7154" s="3">
        <v>42667.916666666664</v>
      </c>
      <c r="B7154">
        <v>0</v>
      </c>
    </row>
    <row r="7155" spans="1:2" x14ac:dyDescent="0.35">
      <c r="A7155" s="3">
        <v>42667.958333333336</v>
      </c>
      <c r="B7155">
        <v>0</v>
      </c>
    </row>
    <row r="7156" spans="1:2" x14ac:dyDescent="0.35">
      <c r="A7156" s="3">
        <v>42668</v>
      </c>
      <c r="B7156">
        <v>0</v>
      </c>
    </row>
    <row r="7157" spans="1:2" x14ac:dyDescent="0.35">
      <c r="A7157" s="3">
        <v>42668.041666666664</v>
      </c>
      <c r="B7157">
        <v>0</v>
      </c>
    </row>
    <row r="7158" spans="1:2" x14ac:dyDescent="0.35">
      <c r="A7158" s="3">
        <v>42668.083333333336</v>
      </c>
      <c r="B7158">
        <v>0</v>
      </c>
    </row>
    <row r="7159" spans="1:2" x14ac:dyDescent="0.35">
      <c r="A7159" s="3">
        <v>42668.125</v>
      </c>
      <c r="B7159">
        <v>0</v>
      </c>
    </row>
    <row r="7160" spans="1:2" x14ac:dyDescent="0.35">
      <c r="A7160" s="3">
        <v>42668.166666666664</v>
      </c>
      <c r="B7160">
        <v>0</v>
      </c>
    </row>
    <row r="7161" spans="1:2" x14ac:dyDescent="0.35">
      <c r="A7161" s="3">
        <v>42668.208333333336</v>
      </c>
      <c r="B7161">
        <v>0</v>
      </c>
    </row>
    <row r="7162" spans="1:2" x14ac:dyDescent="0.35">
      <c r="A7162" s="3">
        <v>42668.25</v>
      </c>
      <c r="B7162">
        <v>3.9E-2</v>
      </c>
    </row>
    <row r="7163" spans="1:2" x14ac:dyDescent="0.35">
      <c r="A7163" s="3">
        <v>42668.291666666664</v>
      </c>
      <c r="B7163">
        <v>0.14499999999999999</v>
      </c>
    </row>
    <row r="7164" spans="1:2" x14ac:dyDescent="0.35">
      <c r="A7164" s="3">
        <v>42668.333333333336</v>
      </c>
      <c r="B7164">
        <v>0.245</v>
      </c>
    </row>
    <row r="7165" spans="1:2" x14ac:dyDescent="0.35">
      <c r="A7165" s="3">
        <v>42668.375</v>
      </c>
      <c r="B7165">
        <v>0.31900000000000001</v>
      </c>
    </row>
    <row r="7166" spans="1:2" x14ac:dyDescent="0.35">
      <c r="A7166" s="3">
        <v>42668.416666666664</v>
      </c>
      <c r="B7166">
        <v>0.35799999999999998</v>
      </c>
    </row>
    <row r="7167" spans="1:2" x14ac:dyDescent="0.35">
      <c r="A7167" s="3">
        <v>42668.458333333336</v>
      </c>
      <c r="B7167">
        <v>0.35499999999999998</v>
      </c>
    </row>
    <row r="7168" spans="1:2" x14ac:dyDescent="0.35">
      <c r="A7168" s="3">
        <v>42668.5</v>
      </c>
      <c r="B7168">
        <v>0.33400000000000002</v>
      </c>
    </row>
    <row r="7169" spans="1:2" x14ac:dyDescent="0.35">
      <c r="A7169" s="3">
        <v>42668.541666666664</v>
      </c>
      <c r="B7169">
        <v>0.26600000000000001</v>
      </c>
    </row>
    <row r="7170" spans="1:2" x14ac:dyDescent="0.35">
      <c r="A7170" s="3">
        <v>42668.583333333336</v>
      </c>
      <c r="B7170">
        <v>0.16200000000000001</v>
      </c>
    </row>
    <row r="7171" spans="1:2" x14ac:dyDescent="0.35">
      <c r="A7171" s="3">
        <v>42668.625</v>
      </c>
      <c r="B7171">
        <v>6.0999999999999999E-2</v>
      </c>
    </row>
    <row r="7172" spans="1:2" x14ac:dyDescent="0.35">
      <c r="A7172" s="3">
        <v>42668.666666666664</v>
      </c>
      <c r="B7172">
        <v>1E-3</v>
      </c>
    </row>
    <row r="7173" spans="1:2" x14ac:dyDescent="0.35">
      <c r="A7173" s="3">
        <v>42668.708333333336</v>
      </c>
      <c r="B7173">
        <v>0</v>
      </c>
    </row>
    <row r="7174" spans="1:2" x14ac:dyDescent="0.35">
      <c r="A7174" s="3">
        <v>42668.75</v>
      </c>
      <c r="B7174">
        <v>0</v>
      </c>
    </row>
    <row r="7175" spans="1:2" x14ac:dyDescent="0.35">
      <c r="A7175" s="3">
        <v>42668.791666666664</v>
      </c>
      <c r="B7175">
        <v>0</v>
      </c>
    </row>
    <row r="7176" spans="1:2" x14ac:dyDescent="0.35">
      <c r="A7176" s="3">
        <v>42668.833333333336</v>
      </c>
      <c r="B7176">
        <v>0</v>
      </c>
    </row>
    <row r="7177" spans="1:2" x14ac:dyDescent="0.35">
      <c r="A7177" s="3">
        <v>42668.875</v>
      </c>
      <c r="B7177">
        <v>0</v>
      </c>
    </row>
    <row r="7178" spans="1:2" x14ac:dyDescent="0.35">
      <c r="A7178" s="3">
        <v>42668.916666666664</v>
      </c>
      <c r="B7178">
        <v>0</v>
      </c>
    </row>
    <row r="7179" spans="1:2" x14ac:dyDescent="0.35">
      <c r="A7179" s="3">
        <v>42668.958333333336</v>
      </c>
      <c r="B7179">
        <v>0</v>
      </c>
    </row>
    <row r="7180" spans="1:2" x14ac:dyDescent="0.35">
      <c r="A7180" s="3">
        <v>42669</v>
      </c>
      <c r="B7180">
        <v>0</v>
      </c>
    </row>
    <row r="7181" spans="1:2" x14ac:dyDescent="0.35">
      <c r="A7181" s="3">
        <v>42669.041666666664</v>
      </c>
      <c r="B7181">
        <v>0</v>
      </c>
    </row>
    <row r="7182" spans="1:2" x14ac:dyDescent="0.35">
      <c r="A7182" s="3">
        <v>42669.083333333336</v>
      </c>
      <c r="B7182">
        <v>0</v>
      </c>
    </row>
    <row r="7183" spans="1:2" x14ac:dyDescent="0.35">
      <c r="A7183" s="3">
        <v>42669.125</v>
      </c>
      <c r="B7183">
        <v>0</v>
      </c>
    </row>
    <row r="7184" spans="1:2" x14ac:dyDescent="0.35">
      <c r="A7184" s="3">
        <v>42669.166666666664</v>
      </c>
      <c r="B7184">
        <v>0</v>
      </c>
    </row>
    <row r="7185" spans="1:2" x14ac:dyDescent="0.35">
      <c r="A7185" s="3">
        <v>42669.208333333336</v>
      </c>
      <c r="B7185">
        <v>0</v>
      </c>
    </row>
    <row r="7186" spans="1:2" x14ac:dyDescent="0.35">
      <c r="A7186" s="3">
        <v>42669.25</v>
      </c>
      <c r="B7186">
        <v>2.4E-2</v>
      </c>
    </row>
    <row r="7187" spans="1:2" x14ac:dyDescent="0.35">
      <c r="A7187" s="3">
        <v>42669.291666666664</v>
      </c>
      <c r="B7187">
        <v>9.5000000000000001E-2</v>
      </c>
    </row>
    <row r="7188" spans="1:2" x14ac:dyDescent="0.35">
      <c r="A7188" s="3">
        <v>42669.333333333336</v>
      </c>
      <c r="B7188">
        <v>0.16400000000000001</v>
      </c>
    </row>
    <row r="7189" spans="1:2" x14ac:dyDescent="0.35">
      <c r="A7189" s="3">
        <v>42669.375</v>
      </c>
      <c r="B7189">
        <v>0.218</v>
      </c>
    </row>
    <row r="7190" spans="1:2" x14ac:dyDescent="0.35">
      <c r="A7190" s="3">
        <v>42669.416666666664</v>
      </c>
      <c r="B7190">
        <v>0.23799999999999999</v>
      </c>
    </row>
    <row r="7191" spans="1:2" x14ac:dyDescent="0.35">
      <c r="A7191" s="3">
        <v>42669.458333333336</v>
      </c>
      <c r="B7191">
        <v>0.23100000000000001</v>
      </c>
    </row>
    <row r="7192" spans="1:2" x14ac:dyDescent="0.35">
      <c r="A7192" s="3">
        <v>42669.5</v>
      </c>
      <c r="B7192">
        <v>0.19800000000000001</v>
      </c>
    </row>
    <row r="7193" spans="1:2" x14ac:dyDescent="0.35">
      <c r="A7193" s="3">
        <v>42669.541666666664</v>
      </c>
      <c r="B7193">
        <v>0.15</v>
      </c>
    </row>
    <row r="7194" spans="1:2" x14ac:dyDescent="0.35">
      <c r="A7194" s="3">
        <v>42669.583333333336</v>
      </c>
      <c r="B7194">
        <v>9.2999999999999999E-2</v>
      </c>
    </row>
    <row r="7195" spans="1:2" x14ac:dyDescent="0.35">
      <c r="A7195" s="3">
        <v>42669.625</v>
      </c>
      <c r="B7195">
        <v>3.3000000000000002E-2</v>
      </c>
    </row>
    <row r="7196" spans="1:2" x14ac:dyDescent="0.35">
      <c r="A7196" s="3">
        <v>42669.666666666664</v>
      </c>
      <c r="B7196">
        <v>1E-3</v>
      </c>
    </row>
    <row r="7197" spans="1:2" x14ac:dyDescent="0.35">
      <c r="A7197" s="3">
        <v>42669.708333333336</v>
      </c>
      <c r="B7197">
        <v>0</v>
      </c>
    </row>
    <row r="7198" spans="1:2" x14ac:dyDescent="0.35">
      <c r="A7198" s="3">
        <v>42669.75</v>
      </c>
      <c r="B7198">
        <v>0</v>
      </c>
    </row>
    <row r="7199" spans="1:2" x14ac:dyDescent="0.35">
      <c r="A7199" s="3">
        <v>42669.791666666664</v>
      </c>
      <c r="B7199">
        <v>0</v>
      </c>
    </row>
    <row r="7200" spans="1:2" x14ac:dyDescent="0.35">
      <c r="A7200" s="3">
        <v>42669.833333333336</v>
      </c>
      <c r="B7200">
        <v>0</v>
      </c>
    </row>
    <row r="7201" spans="1:2" x14ac:dyDescent="0.35">
      <c r="A7201" s="3">
        <v>42669.875</v>
      </c>
      <c r="B7201">
        <v>0</v>
      </c>
    </row>
    <row r="7202" spans="1:2" x14ac:dyDescent="0.35">
      <c r="A7202" s="3">
        <v>42669.916666666664</v>
      </c>
      <c r="B7202">
        <v>0</v>
      </c>
    </row>
    <row r="7203" spans="1:2" x14ac:dyDescent="0.35">
      <c r="A7203" s="3">
        <v>42669.958333333336</v>
      </c>
      <c r="B7203">
        <v>0</v>
      </c>
    </row>
    <row r="7204" spans="1:2" x14ac:dyDescent="0.35">
      <c r="A7204" s="3">
        <v>42670</v>
      </c>
      <c r="B7204">
        <v>0</v>
      </c>
    </row>
    <row r="7205" spans="1:2" x14ac:dyDescent="0.35">
      <c r="A7205" s="3">
        <v>42670.041666666664</v>
      </c>
      <c r="B7205">
        <v>0</v>
      </c>
    </row>
    <row r="7206" spans="1:2" x14ac:dyDescent="0.35">
      <c r="A7206" s="3">
        <v>42670.083333333336</v>
      </c>
      <c r="B7206">
        <v>0</v>
      </c>
    </row>
    <row r="7207" spans="1:2" x14ac:dyDescent="0.35">
      <c r="A7207" s="3">
        <v>42670.125</v>
      </c>
      <c r="B7207">
        <v>0</v>
      </c>
    </row>
    <row r="7208" spans="1:2" x14ac:dyDescent="0.35">
      <c r="A7208" s="3">
        <v>42670.166666666664</v>
      </c>
      <c r="B7208">
        <v>0</v>
      </c>
    </row>
    <row r="7209" spans="1:2" x14ac:dyDescent="0.35">
      <c r="A7209" s="3">
        <v>42670.208333333336</v>
      </c>
      <c r="B7209">
        <v>0</v>
      </c>
    </row>
    <row r="7210" spans="1:2" x14ac:dyDescent="0.35">
      <c r="A7210" s="3">
        <v>42670.25</v>
      </c>
      <c r="B7210">
        <v>2.7E-2</v>
      </c>
    </row>
    <row r="7211" spans="1:2" x14ac:dyDescent="0.35">
      <c r="A7211" s="3">
        <v>42670.291666666664</v>
      </c>
      <c r="B7211">
        <v>0.151</v>
      </c>
    </row>
    <row r="7212" spans="1:2" x14ac:dyDescent="0.35">
      <c r="A7212" s="3">
        <v>42670.333333333336</v>
      </c>
      <c r="B7212">
        <v>0.29199999999999998</v>
      </c>
    </row>
    <row r="7213" spans="1:2" x14ac:dyDescent="0.35">
      <c r="A7213" s="3">
        <v>42670.375</v>
      </c>
      <c r="B7213">
        <v>0.39</v>
      </c>
    </row>
    <row r="7214" spans="1:2" x14ac:dyDescent="0.35">
      <c r="A7214" s="3">
        <v>42670.416666666664</v>
      </c>
      <c r="B7214">
        <v>0.439</v>
      </c>
    </row>
    <row r="7215" spans="1:2" x14ac:dyDescent="0.35">
      <c r="A7215" s="3">
        <v>42670.458333333336</v>
      </c>
      <c r="B7215">
        <v>0.44500000000000001</v>
      </c>
    </row>
    <row r="7216" spans="1:2" x14ac:dyDescent="0.35">
      <c r="A7216" s="3">
        <v>42670.5</v>
      </c>
      <c r="B7216">
        <v>0.41899999999999998</v>
      </c>
    </row>
    <row r="7217" spans="1:2" x14ac:dyDescent="0.35">
      <c r="A7217" s="3">
        <v>42670.541666666664</v>
      </c>
      <c r="B7217">
        <v>0.35599999999999998</v>
      </c>
    </row>
    <row r="7218" spans="1:2" x14ac:dyDescent="0.35">
      <c r="A7218" s="3">
        <v>42670.583333333336</v>
      </c>
      <c r="B7218">
        <v>0.25600000000000001</v>
      </c>
    </row>
    <row r="7219" spans="1:2" x14ac:dyDescent="0.35">
      <c r="A7219" s="3">
        <v>42670.625</v>
      </c>
      <c r="B7219">
        <v>0.13400000000000001</v>
      </c>
    </row>
    <row r="7220" spans="1:2" x14ac:dyDescent="0.35">
      <c r="A7220" s="3">
        <v>42670.666666666664</v>
      </c>
      <c r="B7220">
        <v>5.0000000000000001E-3</v>
      </c>
    </row>
    <row r="7221" spans="1:2" x14ac:dyDescent="0.35">
      <c r="A7221" s="3">
        <v>42670.708333333336</v>
      </c>
      <c r="B7221">
        <v>0</v>
      </c>
    </row>
    <row r="7222" spans="1:2" x14ac:dyDescent="0.35">
      <c r="A7222" s="3">
        <v>42670.75</v>
      </c>
      <c r="B7222">
        <v>0</v>
      </c>
    </row>
    <row r="7223" spans="1:2" x14ac:dyDescent="0.35">
      <c r="A7223" s="3">
        <v>42670.791666666664</v>
      </c>
      <c r="B7223">
        <v>0</v>
      </c>
    </row>
    <row r="7224" spans="1:2" x14ac:dyDescent="0.35">
      <c r="A7224" s="3">
        <v>42670.833333333336</v>
      </c>
      <c r="B7224">
        <v>0</v>
      </c>
    </row>
    <row r="7225" spans="1:2" x14ac:dyDescent="0.35">
      <c r="A7225" s="3">
        <v>42670.875</v>
      </c>
      <c r="B7225">
        <v>0</v>
      </c>
    </row>
    <row r="7226" spans="1:2" x14ac:dyDescent="0.35">
      <c r="A7226" s="3">
        <v>42670.916666666664</v>
      </c>
      <c r="B7226">
        <v>0</v>
      </c>
    </row>
    <row r="7227" spans="1:2" x14ac:dyDescent="0.35">
      <c r="A7227" s="3">
        <v>42670.958333333336</v>
      </c>
      <c r="B7227">
        <v>0</v>
      </c>
    </row>
    <row r="7228" spans="1:2" x14ac:dyDescent="0.35">
      <c r="A7228" s="3">
        <v>42671</v>
      </c>
      <c r="B7228">
        <v>0</v>
      </c>
    </row>
    <row r="7229" spans="1:2" x14ac:dyDescent="0.35">
      <c r="A7229" s="3">
        <v>42671.041666666664</v>
      </c>
      <c r="B7229">
        <v>0</v>
      </c>
    </row>
    <row r="7230" spans="1:2" x14ac:dyDescent="0.35">
      <c r="A7230" s="3">
        <v>42671.083333333336</v>
      </c>
      <c r="B7230">
        <v>0</v>
      </c>
    </row>
    <row r="7231" spans="1:2" x14ac:dyDescent="0.35">
      <c r="A7231" s="3">
        <v>42671.125</v>
      </c>
      <c r="B7231">
        <v>0</v>
      </c>
    </row>
    <row r="7232" spans="1:2" x14ac:dyDescent="0.35">
      <c r="A7232" s="3">
        <v>42671.166666666664</v>
      </c>
      <c r="B7232">
        <v>0</v>
      </c>
    </row>
    <row r="7233" spans="1:2" x14ac:dyDescent="0.35">
      <c r="A7233" s="3">
        <v>42671.208333333336</v>
      </c>
      <c r="B7233">
        <v>0</v>
      </c>
    </row>
    <row r="7234" spans="1:2" x14ac:dyDescent="0.35">
      <c r="A7234" s="3">
        <v>42671.25</v>
      </c>
      <c r="B7234">
        <v>4.9000000000000002E-2</v>
      </c>
    </row>
    <row r="7235" spans="1:2" x14ac:dyDescent="0.35">
      <c r="A7235" s="3">
        <v>42671.291666666664</v>
      </c>
      <c r="B7235">
        <v>0.20200000000000001</v>
      </c>
    </row>
    <row r="7236" spans="1:2" x14ac:dyDescent="0.35">
      <c r="A7236" s="3">
        <v>42671.333333333336</v>
      </c>
      <c r="B7236">
        <v>0.35</v>
      </c>
    </row>
    <row r="7237" spans="1:2" x14ac:dyDescent="0.35">
      <c r="A7237" s="3">
        <v>42671.375</v>
      </c>
      <c r="B7237">
        <v>0.45100000000000001</v>
      </c>
    </row>
    <row r="7238" spans="1:2" x14ac:dyDescent="0.35">
      <c r="A7238" s="3">
        <v>42671.416666666664</v>
      </c>
      <c r="B7238">
        <v>0.501</v>
      </c>
    </row>
    <row r="7239" spans="1:2" x14ac:dyDescent="0.35">
      <c r="A7239" s="3">
        <v>42671.458333333336</v>
      </c>
      <c r="B7239">
        <v>0.50800000000000001</v>
      </c>
    </row>
    <row r="7240" spans="1:2" x14ac:dyDescent="0.35">
      <c r="A7240" s="3">
        <v>42671.5</v>
      </c>
      <c r="B7240">
        <v>0.47699999999999998</v>
      </c>
    </row>
    <row r="7241" spans="1:2" x14ac:dyDescent="0.35">
      <c r="A7241" s="3">
        <v>42671.541666666664</v>
      </c>
      <c r="B7241">
        <v>0.40400000000000003</v>
      </c>
    </row>
    <row r="7242" spans="1:2" x14ac:dyDescent="0.35">
      <c r="A7242" s="3">
        <v>42671.583333333336</v>
      </c>
      <c r="B7242">
        <v>0.29099999999999998</v>
      </c>
    </row>
    <row r="7243" spans="1:2" x14ac:dyDescent="0.35">
      <c r="A7243" s="3">
        <v>42671.625</v>
      </c>
      <c r="B7243">
        <v>0.14499999999999999</v>
      </c>
    </row>
    <row r="7244" spans="1:2" x14ac:dyDescent="0.35">
      <c r="A7244" s="3">
        <v>42671.666666666664</v>
      </c>
      <c r="B7244">
        <v>5.0000000000000001E-3</v>
      </c>
    </row>
    <row r="7245" spans="1:2" x14ac:dyDescent="0.35">
      <c r="A7245" s="3">
        <v>42671.708333333336</v>
      </c>
      <c r="B7245">
        <v>0</v>
      </c>
    </row>
    <row r="7246" spans="1:2" x14ac:dyDescent="0.35">
      <c r="A7246" s="3">
        <v>42671.75</v>
      </c>
      <c r="B7246">
        <v>0</v>
      </c>
    </row>
    <row r="7247" spans="1:2" x14ac:dyDescent="0.35">
      <c r="A7247" s="3">
        <v>42671.791666666664</v>
      </c>
      <c r="B7247">
        <v>0</v>
      </c>
    </row>
    <row r="7248" spans="1:2" x14ac:dyDescent="0.35">
      <c r="A7248" s="3">
        <v>42671.833333333336</v>
      </c>
      <c r="B7248">
        <v>0</v>
      </c>
    </row>
    <row r="7249" spans="1:2" x14ac:dyDescent="0.35">
      <c r="A7249" s="3">
        <v>42671.875</v>
      </c>
      <c r="B7249">
        <v>0</v>
      </c>
    </row>
    <row r="7250" spans="1:2" x14ac:dyDescent="0.35">
      <c r="A7250" s="3">
        <v>42671.916666666664</v>
      </c>
      <c r="B7250">
        <v>0</v>
      </c>
    </row>
    <row r="7251" spans="1:2" x14ac:dyDescent="0.35">
      <c r="A7251" s="3">
        <v>42671.958333333336</v>
      </c>
      <c r="B7251">
        <v>0</v>
      </c>
    </row>
    <row r="7252" spans="1:2" x14ac:dyDescent="0.35">
      <c r="A7252" s="3">
        <v>42672</v>
      </c>
      <c r="B7252">
        <v>0</v>
      </c>
    </row>
    <row r="7253" spans="1:2" x14ac:dyDescent="0.35">
      <c r="A7253" s="3">
        <v>42672.041666666664</v>
      </c>
      <c r="B7253">
        <v>0</v>
      </c>
    </row>
    <row r="7254" spans="1:2" x14ac:dyDescent="0.35">
      <c r="A7254" s="3">
        <v>42672.083333333336</v>
      </c>
      <c r="B7254">
        <v>0</v>
      </c>
    </row>
    <row r="7255" spans="1:2" x14ac:dyDescent="0.35">
      <c r="A7255" s="3">
        <v>42672.125</v>
      </c>
      <c r="B7255">
        <v>0</v>
      </c>
    </row>
    <row r="7256" spans="1:2" x14ac:dyDescent="0.35">
      <c r="A7256" s="3">
        <v>42672.166666666664</v>
      </c>
      <c r="B7256">
        <v>0</v>
      </c>
    </row>
    <row r="7257" spans="1:2" x14ac:dyDescent="0.35">
      <c r="A7257" s="3">
        <v>42672.208333333336</v>
      </c>
      <c r="B7257">
        <v>0</v>
      </c>
    </row>
    <row r="7258" spans="1:2" x14ac:dyDescent="0.35">
      <c r="A7258" s="3">
        <v>42672.25</v>
      </c>
      <c r="B7258">
        <v>5.8000000000000003E-2</v>
      </c>
    </row>
    <row r="7259" spans="1:2" x14ac:dyDescent="0.35">
      <c r="A7259" s="3">
        <v>42672.291666666664</v>
      </c>
      <c r="B7259">
        <v>0.22500000000000001</v>
      </c>
    </row>
    <row r="7260" spans="1:2" x14ac:dyDescent="0.35">
      <c r="A7260" s="3">
        <v>42672.333333333336</v>
      </c>
      <c r="B7260">
        <v>0.38400000000000001</v>
      </c>
    </row>
    <row r="7261" spans="1:2" x14ac:dyDescent="0.35">
      <c r="A7261" s="3">
        <v>42672.375</v>
      </c>
      <c r="B7261">
        <v>0.49</v>
      </c>
    </row>
    <row r="7262" spans="1:2" x14ac:dyDescent="0.35">
      <c r="A7262" s="3">
        <v>42672.416666666664</v>
      </c>
      <c r="B7262">
        <v>0.54700000000000004</v>
      </c>
    </row>
    <row r="7263" spans="1:2" x14ac:dyDescent="0.35">
      <c r="A7263" s="3">
        <v>42672.458333333336</v>
      </c>
      <c r="B7263">
        <v>0.55400000000000005</v>
      </c>
    </row>
    <row r="7264" spans="1:2" x14ac:dyDescent="0.35">
      <c r="A7264" s="3">
        <v>42672.5</v>
      </c>
      <c r="B7264">
        <v>0.52</v>
      </c>
    </row>
    <row r="7265" spans="1:2" x14ac:dyDescent="0.35">
      <c r="A7265" s="3">
        <v>42672.541666666664</v>
      </c>
      <c r="B7265">
        <v>0.44</v>
      </c>
    </row>
    <row r="7266" spans="1:2" x14ac:dyDescent="0.35">
      <c r="A7266" s="3">
        <v>42672.583333333336</v>
      </c>
      <c r="B7266">
        <v>0.313</v>
      </c>
    </row>
    <row r="7267" spans="1:2" x14ac:dyDescent="0.35">
      <c r="A7267" s="3">
        <v>42672.625</v>
      </c>
      <c r="B7267">
        <v>0.159</v>
      </c>
    </row>
    <row r="7268" spans="1:2" x14ac:dyDescent="0.35">
      <c r="A7268" s="3">
        <v>42672.666666666664</v>
      </c>
      <c r="B7268">
        <v>5.0000000000000001E-3</v>
      </c>
    </row>
    <row r="7269" spans="1:2" x14ac:dyDescent="0.35">
      <c r="A7269" s="3">
        <v>42672.708333333336</v>
      </c>
      <c r="B7269">
        <v>0</v>
      </c>
    </row>
    <row r="7270" spans="1:2" x14ac:dyDescent="0.35">
      <c r="A7270" s="3">
        <v>42672.75</v>
      </c>
      <c r="B7270">
        <v>0</v>
      </c>
    </row>
    <row r="7271" spans="1:2" x14ac:dyDescent="0.35">
      <c r="A7271" s="3">
        <v>42672.791666666664</v>
      </c>
      <c r="B7271">
        <v>0</v>
      </c>
    </row>
    <row r="7272" spans="1:2" x14ac:dyDescent="0.35">
      <c r="A7272" s="3">
        <v>42672.833333333336</v>
      </c>
      <c r="B7272">
        <v>0</v>
      </c>
    </row>
    <row r="7273" spans="1:2" x14ac:dyDescent="0.35">
      <c r="A7273" s="3">
        <v>42672.875</v>
      </c>
      <c r="B7273">
        <v>0</v>
      </c>
    </row>
    <row r="7274" spans="1:2" x14ac:dyDescent="0.35">
      <c r="A7274" s="3">
        <v>42672.916666666664</v>
      </c>
      <c r="B7274">
        <v>0</v>
      </c>
    </row>
    <row r="7275" spans="1:2" x14ac:dyDescent="0.35">
      <c r="A7275" s="3">
        <v>42672.958333333336</v>
      </c>
      <c r="B7275">
        <v>0</v>
      </c>
    </row>
    <row r="7276" spans="1:2" x14ac:dyDescent="0.35">
      <c r="A7276" s="3">
        <v>42673</v>
      </c>
      <c r="B7276">
        <v>0</v>
      </c>
    </row>
    <row r="7277" spans="1:2" x14ac:dyDescent="0.35">
      <c r="A7277" s="3">
        <v>42673.041666666664</v>
      </c>
      <c r="B7277">
        <v>0</v>
      </c>
    </row>
    <row r="7278" spans="1:2" x14ac:dyDescent="0.35">
      <c r="A7278" s="3">
        <v>42673.083333333336</v>
      </c>
      <c r="B7278">
        <v>0</v>
      </c>
    </row>
    <row r="7279" spans="1:2" x14ac:dyDescent="0.35">
      <c r="A7279" s="3">
        <v>42673.125</v>
      </c>
      <c r="B7279">
        <v>0</v>
      </c>
    </row>
    <row r="7280" spans="1:2" x14ac:dyDescent="0.35">
      <c r="A7280" s="3">
        <v>42673.166666666664</v>
      </c>
      <c r="B7280">
        <v>0</v>
      </c>
    </row>
    <row r="7281" spans="1:2" x14ac:dyDescent="0.35">
      <c r="A7281" s="3">
        <v>42673.208333333336</v>
      </c>
      <c r="B7281">
        <v>0</v>
      </c>
    </row>
    <row r="7282" spans="1:2" x14ac:dyDescent="0.35">
      <c r="A7282" s="3">
        <v>42673.25</v>
      </c>
      <c r="B7282">
        <v>5.7000000000000002E-2</v>
      </c>
    </row>
    <row r="7283" spans="1:2" x14ac:dyDescent="0.35">
      <c r="A7283" s="3">
        <v>42673.291666666664</v>
      </c>
      <c r="B7283">
        <v>0.23</v>
      </c>
    </row>
    <row r="7284" spans="1:2" x14ac:dyDescent="0.35">
      <c r="A7284" s="3">
        <v>42673.333333333336</v>
      </c>
      <c r="B7284">
        <v>0.39100000000000001</v>
      </c>
    </row>
    <row r="7285" spans="1:2" x14ac:dyDescent="0.35">
      <c r="A7285" s="3">
        <v>42673.375</v>
      </c>
      <c r="B7285">
        <v>0.499</v>
      </c>
    </row>
    <row r="7286" spans="1:2" x14ac:dyDescent="0.35">
      <c r="A7286" s="3">
        <v>42673.416666666664</v>
      </c>
      <c r="B7286">
        <v>0.55700000000000005</v>
      </c>
    </row>
    <row r="7287" spans="1:2" x14ac:dyDescent="0.35">
      <c r="A7287" s="3">
        <v>42673.458333333336</v>
      </c>
      <c r="B7287">
        <v>0.56699999999999995</v>
      </c>
    </row>
    <row r="7288" spans="1:2" x14ac:dyDescent="0.35">
      <c r="A7288" s="3">
        <v>42673.5</v>
      </c>
      <c r="B7288">
        <v>0.52800000000000002</v>
      </c>
    </row>
    <row r="7289" spans="1:2" x14ac:dyDescent="0.35">
      <c r="A7289" s="3">
        <v>42673.541666666664</v>
      </c>
      <c r="B7289">
        <v>0.44500000000000001</v>
      </c>
    </row>
    <row r="7290" spans="1:2" x14ac:dyDescent="0.35">
      <c r="A7290" s="3">
        <v>42673.583333333336</v>
      </c>
      <c r="B7290">
        <v>0.316</v>
      </c>
    </row>
    <row r="7291" spans="1:2" x14ac:dyDescent="0.35">
      <c r="A7291" s="3">
        <v>42673.625</v>
      </c>
      <c r="B7291">
        <v>0.159</v>
      </c>
    </row>
    <row r="7292" spans="1:2" x14ac:dyDescent="0.35">
      <c r="A7292" s="3">
        <v>42673.666666666664</v>
      </c>
      <c r="B7292">
        <v>4.0000000000000001E-3</v>
      </c>
    </row>
    <row r="7293" spans="1:2" x14ac:dyDescent="0.35">
      <c r="A7293" s="3">
        <v>42673.708333333336</v>
      </c>
      <c r="B7293">
        <v>0</v>
      </c>
    </row>
    <row r="7294" spans="1:2" x14ac:dyDescent="0.35">
      <c r="A7294" s="3">
        <v>42673.75</v>
      </c>
      <c r="B7294">
        <v>0</v>
      </c>
    </row>
    <row r="7295" spans="1:2" x14ac:dyDescent="0.35">
      <c r="A7295" s="3">
        <v>42673.791666666664</v>
      </c>
      <c r="B7295">
        <v>0</v>
      </c>
    </row>
    <row r="7296" spans="1:2" x14ac:dyDescent="0.35">
      <c r="A7296" s="3">
        <v>42673.833333333336</v>
      </c>
      <c r="B7296">
        <v>0</v>
      </c>
    </row>
    <row r="7297" spans="1:2" x14ac:dyDescent="0.35">
      <c r="A7297" s="3">
        <v>42673.875</v>
      </c>
      <c r="B7297">
        <v>0</v>
      </c>
    </row>
    <row r="7298" spans="1:2" x14ac:dyDescent="0.35">
      <c r="A7298" s="3">
        <v>42673.916666666664</v>
      </c>
      <c r="B7298">
        <v>0</v>
      </c>
    </row>
    <row r="7299" spans="1:2" x14ac:dyDescent="0.35">
      <c r="A7299" s="3">
        <v>42673.958333333336</v>
      </c>
      <c r="B7299">
        <v>0</v>
      </c>
    </row>
    <row r="7300" spans="1:2" x14ac:dyDescent="0.35">
      <c r="A7300" s="3">
        <v>42674</v>
      </c>
      <c r="B7300">
        <v>0</v>
      </c>
    </row>
    <row r="7301" spans="1:2" x14ac:dyDescent="0.35">
      <c r="A7301" s="3">
        <v>42674.041666666664</v>
      </c>
      <c r="B7301">
        <v>0</v>
      </c>
    </row>
    <row r="7302" spans="1:2" x14ac:dyDescent="0.35">
      <c r="A7302" s="3">
        <v>42674.083333333336</v>
      </c>
      <c r="B7302">
        <v>0</v>
      </c>
    </row>
    <row r="7303" spans="1:2" x14ac:dyDescent="0.35">
      <c r="A7303" s="3">
        <v>42674.125</v>
      </c>
      <c r="B7303">
        <v>0</v>
      </c>
    </row>
    <row r="7304" spans="1:2" x14ac:dyDescent="0.35">
      <c r="A7304" s="3">
        <v>42674.166666666664</v>
      </c>
      <c r="B7304">
        <v>0</v>
      </c>
    </row>
    <row r="7305" spans="1:2" x14ac:dyDescent="0.35">
      <c r="A7305" s="3">
        <v>42674.208333333336</v>
      </c>
      <c r="B7305">
        <v>0</v>
      </c>
    </row>
    <row r="7306" spans="1:2" x14ac:dyDescent="0.35">
      <c r="A7306" s="3">
        <v>42674.25</v>
      </c>
      <c r="B7306">
        <v>5.5E-2</v>
      </c>
    </row>
    <row r="7307" spans="1:2" x14ac:dyDescent="0.35">
      <c r="A7307" s="3">
        <v>42674.291666666664</v>
      </c>
      <c r="B7307">
        <v>0.21299999999999999</v>
      </c>
    </row>
    <row r="7308" spans="1:2" x14ac:dyDescent="0.35">
      <c r="A7308" s="3">
        <v>42674.333333333336</v>
      </c>
      <c r="B7308">
        <v>0.36699999999999999</v>
      </c>
    </row>
    <row r="7309" spans="1:2" x14ac:dyDescent="0.35">
      <c r="A7309" s="3">
        <v>42674.375</v>
      </c>
      <c r="B7309">
        <v>0.47199999999999998</v>
      </c>
    </row>
    <row r="7310" spans="1:2" x14ac:dyDescent="0.35">
      <c r="A7310" s="3">
        <v>42674.416666666664</v>
      </c>
      <c r="B7310">
        <v>0.52900000000000003</v>
      </c>
    </row>
    <row r="7311" spans="1:2" x14ac:dyDescent="0.35">
      <c r="A7311" s="3">
        <v>42674.458333333336</v>
      </c>
      <c r="B7311">
        <v>0.54</v>
      </c>
    </row>
    <row r="7312" spans="1:2" x14ac:dyDescent="0.35">
      <c r="A7312" s="3">
        <v>42674.5</v>
      </c>
      <c r="B7312">
        <v>0.496</v>
      </c>
    </row>
    <row r="7313" spans="1:2" x14ac:dyDescent="0.35">
      <c r="A7313" s="3">
        <v>42674.541666666664</v>
      </c>
      <c r="B7313">
        <v>0.40899999999999997</v>
      </c>
    </row>
    <row r="7314" spans="1:2" x14ac:dyDescent="0.35">
      <c r="A7314" s="3">
        <v>42674.583333333336</v>
      </c>
      <c r="B7314">
        <v>0.27700000000000002</v>
      </c>
    </row>
    <row r="7315" spans="1:2" x14ac:dyDescent="0.35">
      <c r="A7315" s="3">
        <v>42674.625</v>
      </c>
      <c r="B7315">
        <v>0.126</v>
      </c>
    </row>
    <row r="7316" spans="1:2" x14ac:dyDescent="0.35">
      <c r="A7316" s="3">
        <v>42674.666666666664</v>
      </c>
      <c r="B7316">
        <v>1E-3</v>
      </c>
    </row>
    <row r="7317" spans="1:2" x14ac:dyDescent="0.35">
      <c r="A7317" s="3">
        <v>42674.708333333336</v>
      </c>
      <c r="B7317">
        <v>0</v>
      </c>
    </row>
    <row r="7318" spans="1:2" x14ac:dyDescent="0.35">
      <c r="A7318" s="3">
        <v>42674.75</v>
      </c>
      <c r="B7318">
        <v>0</v>
      </c>
    </row>
    <row r="7319" spans="1:2" x14ac:dyDescent="0.35">
      <c r="A7319" s="3">
        <v>42674.791666666664</v>
      </c>
      <c r="B7319">
        <v>0</v>
      </c>
    </row>
    <row r="7320" spans="1:2" x14ac:dyDescent="0.35">
      <c r="A7320" s="3">
        <v>42674.833333333336</v>
      </c>
      <c r="B7320">
        <v>0</v>
      </c>
    </row>
    <row r="7321" spans="1:2" x14ac:dyDescent="0.35">
      <c r="A7321" s="3">
        <v>42674.875</v>
      </c>
      <c r="B7321">
        <v>0</v>
      </c>
    </row>
    <row r="7322" spans="1:2" x14ac:dyDescent="0.35">
      <c r="A7322" s="3">
        <v>42674.916666666664</v>
      </c>
      <c r="B7322">
        <v>0</v>
      </c>
    </row>
    <row r="7323" spans="1:2" x14ac:dyDescent="0.35">
      <c r="A7323" s="3">
        <v>42674.958333333336</v>
      </c>
      <c r="B7323">
        <v>0</v>
      </c>
    </row>
    <row r="7324" spans="1:2" x14ac:dyDescent="0.35">
      <c r="A7324" s="3">
        <v>42675</v>
      </c>
      <c r="B7324">
        <v>0</v>
      </c>
    </row>
    <row r="7325" spans="1:2" x14ac:dyDescent="0.35">
      <c r="A7325" s="3">
        <v>42675.041666666664</v>
      </c>
      <c r="B7325">
        <v>0</v>
      </c>
    </row>
    <row r="7326" spans="1:2" x14ac:dyDescent="0.35">
      <c r="A7326" s="3">
        <v>42675.083333333336</v>
      </c>
      <c r="B7326">
        <v>0</v>
      </c>
    </row>
    <row r="7327" spans="1:2" x14ac:dyDescent="0.35">
      <c r="A7327" s="3">
        <v>42675.125</v>
      </c>
      <c r="B7327">
        <v>0</v>
      </c>
    </row>
    <row r="7328" spans="1:2" x14ac:dyDescent="0.35">
      <c r="A7328" s="3">
        <v>42675.166666666664</v>
      </c>
      <c r="B7328">
        <v>0</v>
      </c>
    </row>
    <row r="7329" spans="1:2" x14ac:dyDescent="0.35">
      <c r="A7329" s="3">
        <v>42675.208333333336</v>
      </c>
      <c r="B7329">
        <v>0</v>
      </c>
    </row>
    <row r="7330" spans="1:2" x14ac:dyDescent="0.35">
      <c r="A7330" s="3">
        <v>42675.25</v>
      </c>
      <c r="B7330">
        <v>5.0999999999999997E-2</v>
      </c>
    </row>
    <row r="7331" spans="1:2" x14ac:dyDescent="0.35">
      <c r="A7331" s="3">
        <v>42675.291666666664</v>
      </c>
      <c r="B7331">
        <v>0.20599999999999999</v>
      </c>
    </row>
    <row r="7332" spans="1:2" x14ac:dyDescent="0.35">
      <c r="A7332" s="3">
        <v>42675.333333333336</v>
      </c>
      <c r="B7332">
        <v>0.36</v>
      </c>
    </row>
    <row r="7333" spans="1:2" x14ac:dyDescent="0.35">
      <c r="A7333" s="3">
        <v>42675.375</v>
      </c>
      <c r="B7333">
        <v>0.47599999999999998</v>
      </c>
    </row>
    <row r="7334" spans="1:2" x14ac:dyDescent="0.35">
      <c r="A7334" s="3">
        <v>42675.416666666664</v>
      </c>
      <c r="B7334">
        <v>0.53900000000000003</v>
      </c>
    </row>
    <row r="7335" spans="1:2" x14ac:dyDescent="0.35">
      <c r="A7335" s="3">
        <v>42675.458333333336</v>
      </c>
      <c r="B7335">
        <v>0.55300000000000005</v>
      </c>
    </row>
    <row r="7336" spans="1:2" x14ac:dyDescent="0.35">
      <c r="A7336" s="3">
        <v>42675.5</v>
      </c>
      <c r="B7336">
        <v>0.51500000000000001</v>
      </c>
    </row>
    <row r="7337" spans="1:2" x14ac:dyDescent="0.35">
      <c r="A7337" s="3">
        <v>42675.541666666664</v>
      </c>
      <c r="B7337">
        <v>0.43099999999999999</v>
      </c>
    </row>
    <row r="7338" spans="1:2" x14ac:dyDescent="0.35">
      <c r="A7338" s="3">
        <v>42675.583333333336</v>
      </c>
      <c r="B7338">
        <v>0.29799999999999999</v>
      </c>
    </row>
    <row r="7339" spans="1:2" x14ac:dyDescent="0.35">
      <c r="A7339" s="3">
        <v>42675.625</v>
      </c>
      <c r="B7339">
        <v>0.13700000000000001</v>
      </c>
    </row>
    <row r="7340" spans="1:2" x14ac:dyDescent="0.35">
      <c r="A7340" s="3">
        <v>42675.666666666664</v>
      </c>
      <c r="B7340">
        <v>2E-3</v>
      </c>
    </row>
    <row r="7341" spans="1:2" x14ac:dyDescent="0.35">
      <c r="A7341" s="3">
        <v>42675.708333333336</v>
      </c>
      <c r="B7341">
        <v>0</v>
      </c>
    </row>
    <row r="7342" spans="1:2" x14ac:dyDescent="0.35">
      <c r="A7342" s="3">
        <v>42675.75</v>
      </c>
      <c r="B7342">
        <v>0</v>
      </c>
    </row>
    <row r="7343" spans="1:2" x14ac:dyDescent="0.35">
      <c r="A7343" s="3">
        <v>42675.791666666664</v>
      </c>
      <c r="B7343">
        <v>0</v>
      </c>
    </row>
    <row r="7344" spans="1:2" x14ac:dyDescent="0.35">
      <c r="A7344" s="3">
        <v>42675.833333333336</v>
      </c>
      <c r="B7344">
        <v>0</v>
      </c>
    </row>
    <row r="7345" spans="1:2" x14ac:dyDescent="0.35">
      <c r="A7345" s="3">
        <v>42675.875</v>
      </c>
      <c r="B7345">
        <v>0</v>
      </c>
    </row>
    <row r="7346" spans="1:2" x14ac:dyDescent="0.35">
      <c r="A7346" s="3">
        <v>42675.916666666664</v>
      </c>
      <c r="B7346">
        <v>0</v>
      </c>
    </row>
    <row r="7347" spans="1:2" x14ac:dyDescent="0.35">
      <c r="A7347" s="3">
        <v>42675.958333333336</v>
      </c>
      <c r="B7347">
        <v>0</v>
      </c>
    </row>
    <row r="7348" spans="1:2" x14ac:dyDescent="0.35">
      <c r="A7348" s="3">
        <v>42676</v>
      </c>
      <c r="B7348">
        <v>0</v>
      </c>
    </row>
    <row r="7349" spans="1:2" x14ac:dyDescent="0.35">
      <c r="A7349" s="3">
        <v>42676.041666666664</v>
      </c>
      <c r="B7349">
        <v>0</v>
      </c>
    </row>
    <row r="7350" spans="1:2" x14ac:dyDescent="0.35">
      <c r="A7350" s="3">
        <v>42676.083333333336</v>
      </c>
      <c r="B7350">
        <v>0</v>
      </c>
    </row>
    <row r="7351" spans="1:2" x14ac:dyDescent="0.35">
      <c r="A7351" s="3">
        <v>42676.125</v>
      </c>
      <c r="B7351">
        <v>0</v>
      </c>
    </row>
    <row r="7352" spans="1:2" x14ac:dyDescent="0.35">
      <c r="A7352" s="3">
        <v>42676.166666666664</v>
      </c>
      <c r="B7352">
        <v>0</v>
      </c>
    </row>
    <row r="7353" spans="1:2" x14ac:dyDescent="0.35">
      <c r="A7353" s="3">
        <v>42676.208333333336</v>
      </c>
      <c r="B7353">
        <v>0</v>
      </c>
    </row>
    <row r="7354" spans="1:2" x14ac:dyDescent="0.35">
      <c r="A7354" s="3">
        <v>42676.25</v>
      </c>
      <c r="B7354">
        <v>3.7999999999999999E-2</v>
      </c>
    </row>
    <row r="7355" spans="1:2" x14ac:dyDescent="0.35">
      <c r="A7355" s="3">
        <v>42676.291666666664</v>
      </c>
      <c r="B7355">
        <v>0.17100000000000001</v>
      </c>
    </row>
    <row r="7356" spans="1:2" x14ac:dyDescent="0.35">
      <c r="A7356" s="3">
        <v>42676.333333333336</v>
      </c>
      <c r="B7356">
        <v>0.31900000000000001</v>
      </c>
    </row>
    <row r="7357" spans="1:2" x14ac:dyDescent="0.35">
      <c r="A7357" s="3">
        <v>42676.375</v>
      </c>
      <c r="B7357">
        <v>0.436</v>
      </c>
    </row>
    <row r="7358" spans="1:2" x14ac:dyDescent="0.35">
      <c r="A7358" s="3">
        <v>42676.416666666664</v>
      </c>
      <c r="B7358">
        <v>0.496</v>
      </c>
    </row>
    <row r="7359" spans="1:2" x14ac:dyDescent="0.35">
      <c r="A7359" s="3">
        <v>42676.458333333336</v>
      </c>
      <c r="B7359">
        <v>0.498</v>
      </c>
    </row>
    <row r="7360" spans="1:2" x14ac:dyDescent="0.35">
      <c r="A7360" s="3">
        <v>42676.5</v>
      </c>
      <c r="B7360">
        <v>0.44700000000000001</v>
      </c>
    </row>
    <row r="7361" spans="1:2" x14ac:dyDescent="0.35">
      <c r="A7361" s="3">
        <v>42676.541666666664</v>
      </c>
      <c r="B7361">
        <v>0.35599999999999998</v>
      </c>
    </row>
    <row r="7362" spans="1:2" x14ac:dyDescent="0.35">
      <c r="A7362" s="3">
        <v>42676.583333333336</v>
      </c>
      <c r="B7362">
        <v>0.23300000000000001</v>
      </c>
    </row>
    <row r="7363" spans="1:2" x14ac:dyDescent="0.35">
      <c r="A7363" s="3">
        <v>42676.625</v>
      </c>
      <c r="B7363">
        <v>9.4E-2</v>
      </c>
    </row>
    <row r="7364" spans="1:2" x14ac:dyDescent="0.35">
      <c r="A7364" s="3">
        <v>42676.666666666664</v>
      </c>
      <c r="B7364">
        <v>1E-3</v>
      </c>
    </row>
    <row r="7365" spans="1:2" x14ac:dyDescent="0.35">
      <c r="A7365" s="3">
        <v>42676.708333333336</v>
      </c>
      <c r="B7365">
        <v>0</v>
      </c>
    </row>
    <row r="7366" spans="1:2" x14ac:dyDescent="0.35">
      <c r="A7366" s="3">
        <v>42676.75</v>
      </c>
      <c r="B7366">
        <v>0</v>
      </c>
    </row>
    <row r="7367" spans="1:2" x14ac:dyDescent="0.35">
      <c r="A7367" s="3">
        <v>42676.791666666664</v>
      </c>
      <c r="B7367">
        <v>0</v>
      </c>
    </row>
    <row r="7368" spans="1:2" x14ac:dyDescent="0.35">
      <c r="A7368" s="3">
        <v>42676.833333333336</v>
      </c>
      <c r="B7368">
        <v>0</v>
      </c>
    </row>
    <row r="7369" spans="1:2" x14ac:dyDescent="0.35">
      <c r="A7369" s="3">
        <v>42676.875</v>
      </c>
      <c r="B7369">
        <v>0</v>
      </c>
    </row>
    <row r="7370" spans="1:2" x14ac:dyDescent="0.35">
      <c r="A7370" s="3">
        <v>42676.916666666664</v>
      </c>
      <c r="B7370">
        <v>0</v>
      </c>
    </row>
    <row r="7371" spans="1:2" x14ac:dyDescent="0.35">
      <c r="A7371" s="3">
        <v>42676.958333333336</v>
      </c>
      <c r="B7371">
        <v>0</v>
      </c>
    </row>
    <row r="7372" spans="1:2" x14ac:dyDescent="0.35">
      <c r="A7372" s="3">
        <v>42677</v>
      </c>
      <c r="B7372">
        <v>0</v>
      </c>
    </row>
    <row r="7373" spans="1:2" x14ac:dyDescent="0.35">
      <c r="A7373" s="3">
        <v>42677.041666666664</v>
      </c>
      <c r="B7373">
        <v>0</v>
      </c>
    </row>
    <row r="7374" spans="1:2" x14ac:dyDescent="0.35">
      <c r="A7374" s="3">
        <v>42677.083333333336</v>
      </c>
      <c r="B7374">
        <v>0</v>
      </c>
    </row>
    <row r="7375" spans="1:2" x14ac:dyDescent="0.35">
      <c r="A7375" s="3">
        <v>42677.125</v>
      </c>
      <c r="B7375">
        <v>0</v>
      </c>
    </row>
    <row r="7376" spans="1:2" x14ac:dyDescent="0.35">
      <c r="A7376" s="3">
        <v>42677.166666666664</v>
      </c>
      <c r="B7376">
        <v>0</v>
      </c>
    </row>
    <row r="7377" spans="1:2" x14ac:dyDescent="0.35">
      <c r="A7377" s="3">
        <v>42677.208333333336</v>
      </c>
      <c r="B7377">
        <v>0</v>
      </c>
    </row>
    <row r="7378" spans="1:2" x14ac:dyDescent="0.35">
      <c r="A7378" s="3">
        <v>42677.25</v>
      </c>
      <c r="B7378">
        <v>3.5000000000000003E-2</v>
      </c>
    </row>
    <row r="7379" spans="1:2" x14ac:dyDescent="0.35">
      <c r="A7379" s="3">
        <v>42677.291666666664</v>
      </c>
      <c r="B7379">
        <v>0.17</v>
      </c>
    </row>
    <row r="7380" spans="1:2" x14ac:dyDescent="0.35">
      <c r="A7380" s="3">
        <v>42677.333333333336</v>
      </c>
      <c r="B7380">
        <v>0.30599999999999999</v>
      </c>
    </row>
    <row r="7381" spans="1:2" x14ac:dyDescent="0.35">
      <c r="A7381" s="3">
        <v>42677.375</v>
      </c>
      <c r="B7381">
        <v>0.39600000000000002</v>
      </c>
    </row>
    <row r="7382" spans="1:2" x14ac:dyDescent="0.35">
      <c r="A7382" s="3">
        <v>42677.416666666664</v>
      </c>
      <c r="B7382">
        <v>0.442</v>
      </c>
    </row>
    <row r="7383" spans="1:2" x14ac:dyDescent="0.35">
      <c r="A7383" s="3">
        <v>42677.458333333336</v>
      </c>
      <c r="B7383">
        <v>0.44900000000000001</v>
      </c>
    </row>
    <row r="7384" spans="1:2" x14ac:dyDescent="0.35">
      <c r="A7384" s="3">
        <v>42677.5</v>
      </c>
      <c r="B7384">
        <v>0.41599999999999998</v>
      </c>
    </row>
    <row r="7385" spans="1:2" x14ac:dyDescent="0.35">
      <c r="A7385" s="3">
        <v>42677.541666666664</v>
      </c>
      <c r="B7385">
        <v>0.34100000000000003</v>
      </c>
    </row>
    <row r="7386" spans="1:2" x14ac:dyDescent="0.35">
      <c r="A7386" s="3">
        <v>42677.583333333336</v>
      </c>
      <c r="B7386">
        <v>0.22800000000000001</v>
      </c>
    </row>
    <row r="7387" spans="1:2" x14ac:dyDescent="0.35">
      <c r="A7387" s="3">
        <v>42677.625</v>
      </c>
      <c r="B7387">
        <v>9.5000000000000001E-2</v>
      </c>
    </row>
    <row r="7388" spans="1:2" x14ac:dyDescent="0.35">
      <c r="A7388" s="3">
        <v>42677.666666666664</v>
      </c>
      <c r="B7388">
        <v>1E-3</v>
      </c>
    </row>
    <row r="7389" spans="1:2" x14ac:dyDescent="0.35">
      <c r="A7389" s="3">
        <v>42677.708333333336</v>
      </c>
      <c r="B7389">
        <v>0</v>
      </c>
    </row>
    <row r="7390" spans="1:2" x14ac:dyDescent="0.35">
      <c r="A7390" s="3">
        <v>42677.75</v>
      </c>
      <c r="B7390">
        <v>0</v>
      </c>
    </row>
    <row r="7391" spans="1:2" x14ac:dyDescent="0.35">
      <c r="A7391" s="3">
        <v>42677.791666666664</v>
      </c>
      <c r="B7391">
        <v>0</v>
      </c>
    </row>
    <row r="7392" spans="1:2" x14ac:dyDescent="0.35">
      <c r="A7392" s="3">
        <v>42677.833333333336</v>
      </c>
      <c r="B7392">
        <v>0</v>
      </c>
    </row>
    <row r="7393" spans="1:2" x14ac:dyDescent="0.35">
      <c r="A7393" s="3">
        <v>42677.875</v>
      </c>
      <c r="B7393">
        <v>0</v>
      </c>
    </row>
    <row r="7394" spans="1:2" x14ac:dyDescent="0.35">
      <c r="A7394" s="3">
        <v>42677.916666666664</v>
      </c>
      <c r="B7394">
        <v>0</v>
      </c>
    </row>
    <row r="7395" spans="1:2" x14ac:dyDescent="0.35">
      <c r="A7395" s="3">
        <v>42677.958333333336</v>
      </c>
      <c r="B7395">
        <v>0</v>
      </c>
    </row>
    <row r="7396" spans="1:2" x14ac:dyDescent="0.35">
      <c r="A7396" s="3">
        <v>42678</v>
      </c>
      <c r="B7396">
        <v>0</v>
      </c>
    </row>
    <row r="7397" spans="1:2" x14ac:dyDescent="0.35">
      <c r="A7397" s="3">
        <v>42678.041666666664</v>
      </c>
      <c r="B7397">
        <v>0</v>
      </c>
    </row>
    <row r="7398" spans="1:2" x14ac:dyDescent="0.35">
      <c r="A7398" s="3">
        <v>42678.083333333336</v>
      </c>
      <c r="B7398">
        <v>0</v>
      </c>
    </row>
    <row r="7399" spans="1:2" x14ac:dyDescent="0.35">
      <c r="A7399" s="3">
        <v>42678.125</v>
      </c>
      <c r="B7399">
        <v>0</v>
      </c>
    </row>
    <row r="7400" spans="1:2" x14ac:dyDescent="0.35">
      <c r="A7400" s="3">
        <v>42678.166666666664</v>
      </c>
      <c r="B7400">
        <v>0</v>
      </c>
    </row>
    <row r="7401" spans="1:2" x14ac:dyDescent="0.35">
      <c r="A7401" s="3">
        <v>42678.208333333336</v>
      </c>
      <c r="B7401">
        <v>0</v>
      </c>
    </row>
    <row r="7402" spans="1:2" x14ac:dyDescent="0.35">
      <c r="A7402" s="3">
        <v>42678.25</v>
      </c>
      <c r="B7402">
        <v>3.1E-2</v>
      </c>
    </row>
    <row r="7403" spans="1:2" x14ac:dyDescent="0.35">
      <c r="A7403" s="3">
        <v>42678.291666666664</v>
      </c>
      <c r="B7403">
        <v>0.155</v>
      </c>
    </row>
    <row r="7404" spans="1:2" x14ac:dyDescent="0.35">
      <c r="A7404" s="3">
        <v>42678.333333333336</v>
      </c>
      <c r="B7404">
        <v>0.30499999999999999</v>
      </c>
    </row>
    <row r="7405" spans="1:2" x14ac:dyDescent="0.35">
      <c r="A7405" s="3">
        <v>42678.375</v>
      </c>
      <c r="B7405">
        <v>0.42199999999999999</v>
      </c>
    </row>
    <row r="7406" spans="1:2" x14ac:dyDescent="0.35">
      <c r="A7406" s="3">
        <v>42678.416666666664</v>
      </c>
      <c r="B7406">
        <v>0.48599999999999999</v>
      </c>
    </row>
    <row r="7407" spans="1:2" x14ac:dyDescent="0.35">
      <c r="A7407" s="3">
        <v>42678.458333333336</v>
      </c>
      <c r="B7407">
        <v>0.498</v>
      </c>
    </row>
    <row r="7408" spans="1:2" x14ac:dyDescent="0.35">
      <c r="A7408" s="3">
        <v>42678.5</v>
      </c>
      <c r="B7408">
        <v>0.46100000000000002</v>
      </c>
    </row>
    <row r="7409" spans="1:2" x14ac:dyDescent="0.35">
      <c r="A7409" s="3">
        <v>42678.541666666664</v>
      </c>
      <c r="B7409">
        <v>0.37</v>
      </c>
    </row>
    <row r="7410" spans="1:2" x14ac:dyDescent="0.35">
      <c r="A7410" s="3">
        <v>42678.583333333336</v>
      </c>
      <c r="B7410">
        <v>0.23300000000000001</v>
      </c>
    </row>
    <row r="7411" spans="1:2" x14ac:dyDescent="0.35">
      <c r="A7411" s="3">
        <v>42678.625</v>
      </c>
      <c r="B7411">
        <v>8.6999999999999994E-2</v>
      </c>
    </row>
    <row r="7412" spans="1:2" x14ac:dyDescent="0.35">
      <c r="A7412" s="3">
        <v>42678.666666666664</v>
      </c>
      <c r="B7412">
        <v>1E-3</v>
      </c>
    </row>
    <row r="7413" spans="1:2" x14ac:dyDescent="0.35">
      <c r="A7413" s="3">
        <v>42678.708333333336</v>
      </c>
      <c r="B7413">
        <v>0</v>
      </c>
    </row>
    <row r="7414" spans="1:2" x14ac:dyDescent="0.35">
      <c r="A7414" s="3">
        <v>42678.75</v>
      </c>
      <c r="B7414">
        <v>0</v>
      </c>
    </row>
    <row r="7415" spans="1:2" x14ac:dyDescent="0.35">
      <c r="A7415" s="3">
        <v>42678.791666666664</v>
      </c>
      <c r="B7415">
        <v>0</v>
      </c>
    </row>
    <row r="7416" spans="1:2" x14ac:dyDescent="0.35">
      <c r="A7416" s="3">
        <v>42678.833333333336</v>
      </c>
      <c r="B7416">
        <v>0</v>
      </c>
    </row>
    <row r="7417" spans="1:2" x14ac:dyDescent="0.35">
      <c r="A7417" s="3">
        <v>42678.875</v>
      </c>
      <c r="B7417">
        <v>0</v>
      </c>
    </row>
    <row r="7418" spans="1:2" x14ac:dyDescent="0.35">
      <c r="A7418" s="3">
        <v>42678.916666666664</v>
      </c>
      <c r="B7418">
        <v>0</v>
      </c>
    </row>
    <row r="7419" spans="1:2" x14ac:dyDescent="0.35">
      <c r="A7419" s="3">
        <v>42678.958333333336</v>
      </c>
      <c r="B7419">
        <v>0</v>
      </c>
    </row>
    <row r="7420" spans="1:2" x14ac:dyDescent="0.35">
      <c r="A7420" s="3">
        <v>42679</v>
      </c>
      <c r="B7420">
        <v>0</v>
      </c>
    </row>
    <row r="7421" spans="1:2" x14ac:dyDescent="0.35">
      <c r="A7421" s="3">
        <v>42679.041666666664</v>
      </c>
      <c r="B7421">
        <v>0</v>
      </c>
    </row>
    <row r="7422" spans="1:2" x14ac:dyDescent="0.35">
      <c r="A7422" s="3">
        <v>42679.083333333336</v>
      </c>
      <c r="B7422">
        <v>0</v>
      </c>
    </row>
    <row r="7423" spans="1:2" x14ac:dyDescent="0.35">
      <c r="A7423" s="3">
        <v>42679.125</v>
      </c>
      <c r="B7423">
        <v>0</v>
      </c>
    </row>
    <row r="7424" spans="1:2" x14ac:dyDescent="0.35">
      <c r="A7424" s="3">
        <v>42679.166666666664</v>
      </c>
      <c r="B7424">
        <v>0</v>
      </c>
    </row>
    <row r="7425" spans="1:2" x14ac:dyDescent="0.35">
      <c r="A7425" s="3">
        <v>42679.208333333336</v>
      </c>
      <c r="B7425">
        <v>0</v>
      </c>
    </row>
    <row r="7426" spans="1:2" x14ac:dyDescent="0.35">
      <c r="A7426" s="3">
        <v>42679.25</v>
      </c>
      <c r="B7426">
        <v>1.4E-2</v>
      </c>
    </row>
    <row r="7427" spans="1:2" x14ac:dyDescent="0.35">
      <c r="A7427" s="3">
        <v>42679.291666666664</v>
      </c>
      <c r="B7427">
        <v>6.6000000000000003E-2</v>
      </c>
    </row>
    <row r="7428" spans="1:2" x14ac:dyDescent="0.35">
      <c r="A7428" s="3">
        <v>42679.333333333336</v>
      </c>
      <c r="B7428">
        <v>0.127</v>
      </c>
    </row>
    <row r="7429" spans="1:2" x14ac:dyDescent="0.35">
      <c r="A7429" s="3">
        <v>42679.375</v>
      </c>
      <c r="B7429">
        <v>0.17899999999999999</v>
      </c>
    </row>
    <row r="7430" spans="1:2" x14ac:dyDescent="0.35">
      <c r="A7430" s="3">
        <v>42679.416666666664</v>
      </c>
      <c r="B7430">
        <v>0.214</v>
      </c>
    </row>
    <row r="7431" spans="1:2" x14ac:dyDescent="0.35">
      <c r="A7431" s="3">
        <v>42679.458333333336</v>
      </c>
      <c r="B7431">
        <v>0.222</v>
      </c>
    </row>
    <row r="7432" spans="1:2" x14ac:dyDescent="0.35">
      <c r="A7432" s="3">
        <v>42679.5</v>
      </c>
      <c r="B7432">
        <v>0.19700000000000001</v>
      </c>
    </row>
    <row r="7433" spans="1:2" x14ac:dyDescent="0.35">
      <c r="A7433" s="3">
        <v>42679.541666666664</v>
      </c>
      <c r="B7433">
        <v>0.14599999999999999</v>
      </c>
    </row>
    <row r="7434" spans="1:2" x14ac:dyDescent="0.35">
      <c r="A7434" s="3">
        <v>42679.583333333336</v>
      </c>
      <c r="B7434">
        <v>7.3999999999999996E-2</v>
      </c>
    </row>
    <row r="7435" spans="1:2" x14ac:dyDescent="0.35">
      <c r="A7435" s="3">
        <v>42679.625</v>
      </c>
      <c r="B7435">
        <v>1.9E-2</v>
      </c>
    </row>
    <row r="7436" spans="1:2" x14ac:dyDescent="0.35">
      <c r="A7436" s="3">
        <v>42679.666666666664</v>
      </c>
      <c r="B7436">
        <v>0</v>
      </c>
    </row>
    <row r="7437" spans="1:2" x14ac:dyDescent="0.35">
      <c r="A7437" s="3">
        <v>42679.708333333336</v>
      </c>
      <c r="B7437">
        <v>0</v>
      </c>
    </row>
    <row r="7438" spans="1:2" x14ac:dyDescent="0.35">
      <c r="A7438" s="3">
        <v>42679.75</v>
      </c>
      <c r="B7438">
        <v>0</v>
      </c>
    </row>
    <row r="7439" spans="1:2" x14ac:dyDescent="0.35">
      <c r="A7439" s="3">
        <v>42679.791666666664</v>
      </c>
      <c r="B7439">
        <v>0</v>
      </c>
    </row>
    <row r="7440" spans="1:2" x14ac:dyDescent="0.35">
      <c r="A7440" s="3">
        <v>42679.833333333336</v>
      </c>
      <c r="B7440">
        <v>0</v>
      </c>
    </row>
    <row r="7441" spans="1:2" x14ac:dyDescent="0.35">
      <c r="A7441" s="3">
        <v>42679.875</v>
      </c>
      <c r="B7441">
        <v>0</v>
      </c>
    </row>
    <row r="7442" spans="1:2" x14ac:dyDescent="0.35">
      <c r="A7442" s="3">
        <v>42679.916666666664</v>
      </c>
      <c r="B7442">
        <v>0</v>
      </c>
    </row>
    <row r="7443" spans="1:2" x14ac:dyDescent="0.35">
      <c r="A7443" s="3">
        <v>42679.958333333336</v>
      </c>
      <c r="B7443">
        <v>0</v>
      </c>
    </row>
    <row r="7444" spans="1:2" x14ac:dyDescent="0.35">
      <c r="A7444" s="3">
        <v>42680</v>
      </c>
      <c r="B7444">
        <v>0</v>
      </c>
    </row>
    <row r="7445" spans="1:2" x14ac:dyDescent="0.35">
      <c r="A7445" s="3">
        <v>42680.041666666664</v>
      </c>
      <c r="B7445">
        <v>0</v>
      </c>
    </row>
    <row r="7446" spans="1:2" x14ac:dyDescent="0.35">
      <c r="A7446" s="3">
        <v>42680.083333333336</v>
      </c>
      <c r="B7446">
        <v>0</v>
      </c>
    </row>
    <row r="7447" spans="1:2" x14ac:dyDescent="0.35">
      <c r="A7447" s="3">
        <v>42680.125</v>
      </c>
      <c r="B7447">
        <v>0</v>
      </c>
    </row>
    <row r="7448" spans="1:2" x14ac:dyDescent="0.35">
      <c r="A7448" s="3">
        <v>42680.166666666664</v>
      </c>
      <c r="B7448">
        <v>0</v>
      </c>
    </row>
    <row r="7449" spans="1:2" x14ac:dyDescent="0.35">
      <c r="A7449" s="3">
        <v>42680.208333333336</v>
      </c>
      <c r="B7449">
        <v>0</v>
      </c>
    </row>
    <row r="7450" spans="1:2" x14ac:dyDescent="0.35">
      <c r="A7450" s="3">
        <v>42680.25</v>
      </c>
      <c r="B7450">
        <v>8.0000000000000002E-3</v>
      </c>
    </row>
    <row r="7451" spans="1:2" x14ac:dyDescent="0.35">
      <c r="A7451" s="3">
        <v>42680.291666666664</v>
      </c>
      <c r="B7451">
        <v>5.1999999999999998E-2</v>
      </c>
    </row>
    <row r="7452" spans="1:2" x14ac:dyDescent="0.35">
      <c r="A7452" s="3">
        <v>42680.333333333336</v>
      </c>
      <c r="B7452">
        <v>0.11600000000000001</v>
      </c>
    </row>
    <row r="7453" spans="1:2" x14ac:dyDescent="0.35">
      <c r="A7453" s="3">
        <v>42680.375</v>
      </c>
      <c r="B7453">
        <v>0.17199999999999999</v>
      </c>
    </row>
    <row r="7454" spans="1:2" x14ac:dyDescent="0.35">
      <c r="A7454" s="3">
        <v>42680.416666666664</v>
      </c>
      <c r="B7454">
        <v>0.21199999999999999</v>
      </c>
    </row>
    <row r="7455" spans="1:2" x14ac:dyDescent="0.35">
      <c r="A7455" s="3">
        <v>42680.458333333336</v>
      </c>
      <c r="B7455">
        <v>0.24299999999999999</v>
      </c>
    </row>
    <row r="7456" spans="1:2" x14ac:dyDescent="0.35">
      <c r="A7456" s="3">
        <v>42680.5</v>
      </c>
      <c r="B7456">
        <v>0.24199999999999999</v>
      </c>
    </row>
    <row r="7457" spans="1:2" x14ac:dyDescent="0.35">
      <c r="A7457" s="3">
        <v>42680.541666666664</v>
      </c>
      <c r="B7457">
        <v>0.20599999999999999</v>
      </c>
    </row>
    <row r="7458" spans="1:2" x14ac:dyDescent="0.35">
      <c r="A7458" s="3">
        <v>42680.583333333336</v>
      </c>
      <c r="B7458">
        <v>0.13900000000000001</v>
      </c>
    </row>
    <row r="7459" spans="1:2" x14ac:dyDescent="0.35">
      <c r="A7459" s="3">
        <v>42680.625</v>
      </c>
      <c r="B7459">
        <v>0.05</v>
      </c>
    </row>
    <row r="7460" spans="1:2" x14ac:dyDescent="0.35">
      <c r="A7460" s="3">
        <v>42680.666666666664</v>
      </c>
      <c r="B7460">
        <v>0</v>
      </c>
    </row>
    <row r="7461" spans="1:2" x14ac:dyDescent="0.35">
      <c r="A7461" s="3">
        <v>42680.708333333336</v>
      </c>
      <c r="B7461">
        <v>0</v>
      </c>
    </row>
    <row r="7462" spans="1:2" x14ac:dyDescent="0.35">
      <c r="A7462" s="3">
        <v>42680.75</v>
      </c>
      <c r="B7462">
        <v>0</v>
      </c>
    </row>
    <row r="7463" spans="1:2" x14ac:dyDescent="0.35">
      <c r="A7463" s="3">
        <v>42680.791666666664</v>
      </c>
      <c r="B7463">
        <v>0</v>
      </c>
    </row>
    <row r="7464" spans="1:2" x14ac:dyDescent="0.35">
      <c r="A7464" s="3">
        <v>42680.833333333336</v>
      </c>
      <c r="B7464">
        <v>0</v>
      </c>
    </row>
    <row r="7465" spans="1:2" x14ac:dyDescent="0.35">
      <c r="A7465" s="3">
        <v>42680.875</v>
      </c>
      <c r="B7465">
        <v>0</v>
      </c>
    </row>
    <row r="7466" spans="1:2" x14ac:dyDescent="0.35">
      <c r="A7466" s="3">
        <v>42680.916666666664</v>
      </c>
      <c r="B7466">
        <v>0</v>
      </c>
    </row>
    <row r="7467" spans="1:2" x14ac:dyDescent="0.35">
      <c r="A7467" s="3">
        <v>42680.958333333336</v>
      </c>
      <c r="B7467">
        <v>0</v>
      </c>
    </row>
    <row r="7468" spans="1:2" x14ac:dyDescent="0.35">
      <c r="A7468" s="3">
        <v>42681</v>
      </c>
      <c r="B7468">
        <v>0</v>
      </c>
    </row>
    <row r="7469" spans="1:2" x14ac:dyDescent="0.35">
      <c r="A7469" s="3">
        <v>42681.041666666664</v>
      </c>
      <c r="B7469">
        <v>0</v>
      </c>
    </row>
    <row r="7470" spans="1:2" x14ac:dyDescent="0.35">
      <c r="A7470" s="3">
        <v>42681.083333333336</v>
      </c>
      <c r="B7470">
        <v>0</v>
      </c>
    </row>
    <row r="7471" spans="1:2" x14ac:dyDescent="0.35">
      <c r="A7471" s="3">
        <v>42681.125</v>
      </c>
      <c r="B7471">
        <v>0</v>
      </c>
    </row>
    <row r="7472" spans="1:2" x14ac:dyDescent="0.35">
      <c r="A7472" s="3">
        <v>42681.166666666664</v>
      </c>
      <c r="B7472">
        <v>0</v>
      </c>
    </row>
    <row r="7473" spans="1:2" x14ac:dyDescent="0.35">
      <c r="A7473" s="3">
        <v>42681.208333333336</v>
      </c>
      <c r="B7473">
        <v>0</v>
      </c>
    </row>
    <row r="7474" spans="1:2" x14ac:dyDescent="0.35">
      <c r="A7474" s="3">
        <v>42681.25</v>
      </c>
      <c r="B7474">
        <v>2.1999999999999999E-2</v>
      </c>
    </row>
    <row r="7475" spans="1:2" x14ac:dyDescent="0.35">
      <c r="A7475" s="3">
        <v>42681.291666666664</v>
      </c>
      <c r="B7475">
        <v>0.14699999999999999</v>
      </c>
    </row>
    <row r="7476" spans="1:2" x14ac:dyDescent="0.35">
      <c r="A7476" s="3">
        <v>42681.333333333336</v>
      </c>
      <c r="B7476">
        <v>0.27500000000000002</v>
      </c>
    </row>
    <row r="7477" spans="1:2" x14ac:dyDescent="0.35">
      <c r="A7477" s="3">
        <v>42681.375</v>
      </c>
      <c r="B7477">
        <v>0.36599999999999999</v>
      </c>
    </row>
    <row r="7478" spans="1:2" x14ac:dyDescent="0.35">
      <c r="A7478" s="3">
        <v>42681.416666666664</v>
      </c>
      <c r="B7478">
        <v>0.41</v>
      </c>
    </row>
    <row r="7479" spans="1:2" x14ac:dyDescent="0.35">
      <c r="A7479" s="3">
        <v>42681.458333333336</v>
      </c>
      <c r="B7479">
        <v>0.39100000000000001</v>
      </c>
    </row>
    <row r="7480" spans="1:2" x14ac:dyDescent="0.35">
      <c r="A7480" s="3">
        <v>42681.5</v>
      </c>
      <c r="B7480">
        <v>0.33900000000000002</v>
      </c>
    </row>
    <row r="7481" spans="1:2" x14ac:dyDescent="0.35">
      <c r="A7481" s="3">
        <v>42681.541666666664</v>
      </c>
      <c r="B7481">
        <v>0.26</v>
      </c>
    </row>
    <row r="7482" spans="1:2" x14ac:dyDescent="0.35">
      <c r="A7482" s="3">
        <v>42681.583333333336</v>
      </c>
      <c r="B7482">
        <v>0.17299999999999999</v>
      </c>
    </row>
    <row r="7483" spans="1:2" x14ac:dyDescent="0.35">
      <c r="A7483" s="3">
        <v>42681.625</v>
      </c>
      <c r="B7483">
        <v>7.0999999999999994E-2</v>
      </c>
    </row>
    <row r="7484" spans="1:2" x14ac:dyDescent="0.35">
      <c r="A7484" s="3">
        <v>42681.666666666664</v>
      </c>
      <c r="B7484">
        <v>1E-3</v>
      </c>
    </row>
    <row r="7485" spans="1:2" x14ac:dyDescent="0.35">
      <c r="A7485" s="3">
        <v>42681.708333333336</v>
      </c>
      <c r="B7485">
        <v>0</v>
      </c>
    </row>
    <row r="7486" spans="1:2" x14ac:dyDescent="0.35">
      <c r="A7486" s="3">
        <v>42681.75</v>
      </c>
      <c r="B7486">
        <v>0</v>
      </c>
    </row>
    <row r="7487" spans="1:2" x14ac:dyDescent="0.35">
      <c r="A7487" s="3">
        <v>42681.791666666664</v>
      </c>
      <c r="B7487">
        <v>0</v>
      </c>
    </row>
    <row r="7488" spans="1:2" x14ac:dyDescent="0.35">
      <c r="A7488" s="3">
        <v>42681.833333333336</v>
      </c>
      <c r="B7488">
        <v>0</v>
      </c>
    </row>
    <row r="7489" spans="1:2" x14ac:dyDescent="0.35">
      <c r="A7489" s="3">
        <v>42681.875</v>
      </c>
      <c r="B7489">
        <v>0</v>
      </c>
    </row>
    <row r="7490" spans="1:2" x14ac:dyDescent="0.35">
      <c r="A7490" s="3">
        <v>42681.916666666664</v>
      </c>
      <c r="B7490">
        <v>0</v>
      </c>
    </row>
    <row r="7491" spans="1:2" x14ac:dyDescent="0.35">
      <c r="A7491" s="3">
        <v>42681.958333333336</v>
      </c>
      <c r="B7491">
        <v>0</v>
      </c>
    </row>
    <row r="7492" spans="1:2" x14ac:dyDescent="0.35">
      <c r="A7492" s="3">
        <v>42682</v>
      </c>
      <c r="B7492">
        <v>0</v>
      </c>
    </row>
    <row r="7493" spans="1:2" x14ac:dyDescent="0.35">
      <c r="A7493" s="3">
        <v>42682.041666666664</v>
      </c>
      <c r="B7493">
        <v>0</v>
      </c>
    </row>
    <row r="7494" spans="1:2" x14ac:dyDescent="0.35">
      <c r="A7494" s="3">
        <v>42682.083333333336</v>
      </c>
      <c r="B7494">
        <v>0</v>
      </c>
    </row>
    <row r="7495" spans="1:2" x14ac:dyDescent="0.35">
      <c r="A7495" s="3">
        <v>42682.125</v>
      </c>
      <c r="B7495">
        <v>0</v>
      </c>
    </row>
    <row r="7496" spans="1:2" x14ac:dyDescent="0.35">
      <c r="A7496" s="3">
        <v>42682.166666666664</v>
      </c>
      <c r="B7496">
        <v>0</v>
      </c>
    </row>
    <row r="7497" spans="1:2" x14ac:dyDescent="0.35">
      <c r="A7497" s="3">
        <v>42682.208333333336</v>
      </c>
      <c r="B7497">
        <v>0</v>
      </c>
    </row>
    <row r="7498" spans="1:2" x14ac:dyDescent="0.35">
      <c r="A7498" s="3">
        <v>42682.25</v>
      </c>
      <c r="B7498">
        <v>8.0000000000000002E-3</v>
      </c>
    </row>
    <row r="7499" spans="1:2" x14ac:dyDescent="0.35">
      <c r="A7499" s="3">
        <v>42682.291666666664</v>
      </c>
      <c r="B7499">
        <v>0.10100000000000001</v>
      </c>
    </row>
    <row r="7500" spans="1:2" x14ac:dyDescent="0.35">
      <c r="A7500" s="3">
        <v>42682.333333333336</v>
      </c>
      <c r="B7500">
        <v>0.24099999999999999</v>
      </c>
    </row>
    <row r="7501" spans="1:2" x14ac:dyDescent="0.35">
      <c r="A7501" s="3">
        <v>42682.375</v>
      </c>
      <c r="B7501">
        <v>0.36599999999999999</v>
      </c>
    </row>
    <row r="7502" spans="1:2" x14ac:dyDescent="0.35">
      <c r="A7502" s="3">
        <v>42682.416666666664</v>
      </c>
      <c r="B7502">
        <v>0.42199999999999999</v>
      </c>
    </row>
    <row r="7503" spans="1:2" x14ac:dyDescent="0.35">
      <c r="A7503" s="3">
        <v>42682.458333333336</v>
      </c>
      <c r="B7503">
        <v>0.40100000000000002</v>
      </c>
    </row>
    <row r="7504" spans="1:2" x14ac:dyDescent="0.35">
      <c r="A7504" s="3">
        <v>42682.5</v>
      </c>
      <c r="B7504">
        <v>0.34799999999999998</v>
      </c>
    </row>
    <row r="7505" spans="1:2" x14ac:dyDescent="0.35">
      <c r="A7505" s="3">
        <v>42682.541666666664</v>
      </c>
      <c r="B7505">
        <v>0.26600000000000001</v>
      </c>
    </row>
    <row r="7506" spans="1:2" x14ac:dyDescent="0.35">
      <c r="A7506" s="3">
        <v>42682.583333333336</v>
      </c>
      <c r="B7506">
        <v>0.156</v>
      </c>
    </row>
    <row r="7507" spans="1:2" x14ac:dyDescent="0.35">
      <c r="A7507" s="3">
        <v>42682.625</v>
      </c>
      <c r="B7507">
        <v>5.6000000000000001E-2</v>
      </c>
    </row>
    <row r="7508" spans="1:2" x14ac:dyDescent="0.35">
      <c r="A7508" s="3">
        <v>42682.666666666664</v>
      </c>
      <c r="B7508">
        <v>0</v>
      </c>
    </row>
    <row r="7509" spans="1:2" x14ac:dyDescent="0.35">
      <c r="A7509" s="3">
        <v>42682.708333333336</v>
      </c>
      <c r="B7509">
        <v>0</v>
      </c>
    </row>
    <row r="7510" spans="1:2" x14ac:dyDescent="0.35">
      <c r="A7510" s="3">
        <v>42682.75</v>
      </c>
      <c r="B7510">
        <v>0</v>
      </c>
    </row>
    <row r="7511" spans="1:2" x14ac:dyDescent="0.35">
      <c r="A7511" s="3">
        <v>42682.791666666664</v>
      </c>
      <c r="B7511">
        <v>0</v>
      </c>
    </row>
    <row r="7512" spans="1:2" x14ac:dyDescent="0.35">
      <c r="A7512" s="3">
        <v>42682.833333333336</v>
      </c>
      <c r="B7512">
        <v>0</v>
      </c>
    </row>
    <row r="7513" spans="1:2" x14ac:dyDescent="0.35">
      <c r="A7513" s="3">
        <v>42682.875</v>
      </c>
      <c r="B7513">
        <v>0</v>
      </c>
    </row>
    <row r="7514" spans="1:2" x14ac:dyDescent="0.35">
      <c r="A7514" s="3">
        <v>42682.916666666664</v>
      </c>
      <c r="B7514">
        <v>0</v>
      </c>
    </row>
    <row r="7515" spans="1:2" x14ac:dyDescent="0.35">
      <c r="A7515" s="3">
        <v>42682.958333333336</v>
      </c>
      <c r="B7515">
        <v>0</v>
      </c>
    </row>
    <row r="7516" spans="1:2" x14ac:dyDescent="0.35">
      <c r="A7516" s="3">
        <v>42683</v>
      </c>
      <c r="B7516">
        <v>0</v>
      </c>
    </row>
    <row r="7517" spans="1:2" x14ac:dyDescent="0.35">
      <c r="A7517" s="3">
        <v>42683.041666666664</v>
      </c>
      <c r="B7517">
        <v>0</v>
      </c>
    </row>
    <row r="7518" spans="1:2" x14ac:dyDescent="0.35">
      <c r="A7518" s="3">
        <v>42683.083333333336</v>
      </c>
      <c r="B7518">
        <v>0</v>
      </c>
    </row>
    <row r="7519" spans="1:2" x14ac:dyDescent="0.35">
      <c r="A7519" s="3">
        <v>42683.125</v>
      </c>
      <c r="B7519">
        <v>0</v>
      </c>
    </row>
    <row r="7520" spans="1:2" x14ac:dyDescent="0.35">
      <c r="A7520" s="3">
        <v>42683.166666666664</v>
      </c>
      <c r="B7520">
        <v>0</v>
      </c>
    </row>
    <row r="7521" spans="1:2" x14ac:dyDescent="0.35">
      <c r="A7521" s="3">
        <v>42683.208333333336</v>
      </c>
      <c r="B7521">
        <v>0</v>
      </c>
    </row>
    <row r="7522" spans="1:2" x14ac:dyDescent="0.35">
      <c r="A7522" s="3">
        <v>42683.25</v>
      </c>
      <c r="B7522">
        <v>1.7999999999999999E-2</v>
      </c>
    </row>
    <row r="7523" spans="1:2" x14ac:dyDescent="0.35">
      <c r="A7523" s="3">
        <v>42683.291666666664</v>
      </c>
      <c r="B7523">
        <v>0.14099999999999999</v>
      </c>
    </row>
    <row r="7524" spans="1:2" x14ac:dyDescent="0.35">
      <c r="A7524" s="3">
        <v>42683.333333333336</v>
      </c>
      <c r="B7524">
        <v>0.27700000000000002</v>
      </c>
    </row>
    <row r="7525" spans="1:2" x14ac:dyDescent="0.35">
      <c r="A7525" s="3">
        <v>42683.375</v>
      </c>
      <c r="B7525">
        <v>0.36499999999999999</v>
      </c>
    </row>
    <row r="7526" spans="1:2" x14ac:dyDescent="0.35">
      <c r="A7526" s="3">
        <v>42683.416666666664</v>
      </c>
      <c r="B7526">
        <v>0.39</v>
      </c>
    </row>
    <row r="7527" spans="1:2" x14ac:dyDescent="0.35">
      <c r="A7527" s="3">
        <v>42683.458333333336</v>
      </c>
      <c r="B7527">
        <v>0.39200000000000002</v>
      </c>
    </row>
    <row r="7528" spans="1:2" x14ac:dyDescent="0.35">
      <c r="A7528" s="3">
        <v>42683.5</v>
      </c>
      <c r="B7528">
        <v>0.33300000000000002</v>
      </c>
    </row>
    <row r="7529" spans="1:2" x14ac:dyDescent="0.35">
      <c r="A7529" s="3">
        <v>42683.541666666664</v>
      </c>
      <c r="B7529">
        <v>0.23300000000000001</v>
      </c>
    </row>
    <row r="7530" spans="1:2" x14ac:dyDescent="0.35">
      <c r="A7530" s="3">
        <v>42683.583333333336</v>
      </c>
      <c r="B7530">
        <v>0.13</v>
      </c>
    </row>
    <row r="7531" spans="1:2" x14ac:dyDescent="0.35">
      <c r="A7531" s="3">
        <v>42683.625</v>
      </c>
      <c r="B7531">
        <v>3.5000000000000003E-2</v>
      </c>
    </row>
    <row r="7532" spans="1:2" x14ac:dyDescent="0.35">
      <c r="A7532" s="3">
        <v>42683.666666666664</v>
      </c>
      <c r="B7532">
        <v>0</v>
      </c>
    </row>
    <row r="7533" spans="1:2" x14ac:dyDescent="0.35">
      <c r="A7533" s="3">
        <v>42683.708333333336</v>
      </c>
      <c r="B7533">
        <v>0</v>
      </c>
    </row>
    <row r="7534" spans="1:2" x14ac:dyDescent="0.35">
      <c r="A7534" s="3">
        <v>42683.75</v>
      </c>
      <c r="B7534">
        <v>0</v>
      </c>
    </row>
    <row r="7535" spans="1:2" x14ac:dyDescent="0.35">
      <c r="A7535" s="3">
        <v>42683.791666666664</v>
      </c>
      <c r="B7535">
        <v>0</v>
      </c>
    </row>
    <row r="7536" spans="1:2" x14ac:dyDescent="0.35">
      <c r="A7536" s="3">
        <v>42683.833333333336</v>
      </c>
      <c r="B7536">
        <v>0</v>
      </c>
    </row>
    <row r="7537" spans="1:2" x14ac:dyDescent="0.35">
      <c r="A7537" s="3">
        <v>42683.875</v>
      </c>
      <c r="B7537">
        <v>0</v>
      </c>
    </row>
    <row r="7538" spans="1:2" x14ac:dyDescent="0.35">
      <c r="A7538" s="3">
        <v>42683.916666666664</v>
      </c>
      <c r="B7538">
        <v>0</v>
      </c>
    </row>
    <row r="7539" spans="1:2" x14ac:dyDescent="0.35">
      <c r="A7539" s="3">
        <v>42683.958333333336</v>
      </c>
      <c r="B7539">
        <v>0</v>
      </c>
    </row>
    <row r="7540" spans="1:2" x14ac:dyDescent="0.35">
      <c r="A7540" s="3">
        <v>42684</v>
      </c>
      <c r="B7540">
        <v>0</v>
      </c>
    </row>
    <row r="7541" spans="1:2" x14ac:dyDescent="0.35">
      <c r="A7541" s="3">
        <v>42684.041666666664</v>
      </c>
      <c r="B7541">
        <v>0</v>
      </c>
    </row>
    <row r="7542" spans="1:2" x14ac:dyDescent="0.35">
      <c r="A7542" s="3">
        <v>42684.083333333336</v>
      </c>
      <c r="B7542">
        <v>0</v>
      </c>
    </row>
    <row r="7543" spans="1:2" x14ac:dyDescent="0.35">
      <c r="A7543" s="3">
        <v>42684.125</v>
      </c>
      <c r="B7543">
        <v>0</v>
      </c>
    </row>
    <row r="7544" spans="1:2" x14ac:dyDescent="0.35">
      <c r="A7544" s="3">
        <v>42684.166666666664</v>
      </c>
      <c r="B7544">
        <v>0</v>
      </c>
    </row>
    <row r="7545" spans="1:2" x14ac:dyDescent="0.35">
      <c r="A7545" s="3">
        <v>42684.208333333336</v>
      </c>
      <c r="B7545">
        <v>0</v>
      </c>
    </row>
    <row r="7546" spans="1:2" x14ac:dyDescent="0.35">
      <c r="A7546" s="3">
        <v>42684.25</v>
      </c>
      <c r="B7546">
        <v>1.9E-2</v>
      </c>
    </row>
    <row r="7547" spans="1:2" x14ac:dyDescent="0.35">
      <c r="A7547" s="3">
        <v>42684.291666666664</v>
      </c>
      <c r="B7547">
        <v>0.13100000000000001</v>
      </c>
    </row>
    <row r="7548" spans="1:2" x14ac:dyDescent="0.35">
      <c r="A7548" s="3">
        <v>42684.333333333336</v>
      </c>
      <c r="B7548">
        <v>0.27800000000000002</v>
      </c>
    </row>
    <row r="7549" spans="1:2" x14ac:dyDescent="0.35">
      <c r="A7549" s="3">
        <v>42684.375</v>
      </c>
      <c r="B7549">
        <v>0.40400000000000003</v>
      </c>
    </row>
    <row r="7550" spans="1:2" x14ac:dyDescent="0.35">
      <c r="A7550" s="3">
        <v>42684.416666666664</v>
      </c>
      <c r="B7550">
        <v>0.47499999999999998</v>
      </c>
    </row>
    <row r="7551" spans="1:2" x14ac:dyDescent="0.35">
      <c r="A7551" s="3">
        <v>42684.458333333336</v>
      </c>
      <c r="B7551">
        <v>0.48199999999999998</v>
      </c>
    </row>
    <row r="7552" spans="1:2" x14ac:dyDescent="0.35">
      <c r="A7552" s="3">
        <v>42684.5</v>
      </c>
      <c r="B7552">
        <v>0.433</v>
      </c>
    </row>
    <row r="7553" spans="1:2" x14ac:dyDescent="0.35">
      <c r="A7553" s="3">
        <v>42684.541666666664</v>
      </c>
      <c r="B7553">
        <v>0.34399999999999997</v>
      </c>
    </row>
    <row r="7554" spans="1:2" x14ac:dyDescent="0.35">
      <c r="A7554" s="3">
        <v>42684.583333333336</v>
      </c>
      <c r="B7554">
        <v>0.221</v>
      </c>
    </row>
    <row r="7555" spans="1:2" x14ac:dyDescent="0.35">
      <c r="A7555" s="3">
        <v>42684.625</v>
      </c>
      <c r="B7555">
        <v>7.2999999999999995E-2</v>
      </c>
    </row>
    <row r="7556" spans="1:2" x14ac:dyDescent="0.35">
      <c r="A7556" s="3">
        <v>42684.666666666664</v>
      </c>
      <c r="B7556">
        <v>0</v>
      </c>
    </row>
    <row r="7557" spans="1:2" x14ac:dyDescent="0.35">
      <c r="A7557" s="3">
        <v>42684.708333333336</v>
      </c>
      <c r="B7557">
        <v>0</v>
      </c>
    </row>
    <row r="7558" spans="1:2" x14ac:dyDescent="0.35">
      <c r="A7558" s="3">
        <v>42684.75</v>
      </c>
      <c r="B7558">
        <v>0</v>
      </c>
    </row>
    <row r="7559" spans="1:2" x14ac:dyDescent="0.35">
      <c r="A7559" s="3">
        <v>42684.791666666664</v>
      </c>
      <c r="B7559">
        <v>0</v>
      </c>
    </row>
    <row r="7560" spans="1:2" x14ac:dyDescent="0.35">
      <c r="A7560" s="3">
        <v>42684.833333333336</v>
      </c>
      <c r="B7560">
        <v>0</v>
      </c>
    </row>
    <row r="7561" spans="1:2" x14ac:dyDescent="0.35">
      <c r="A7561" s="3">
        <v>42684.875</v>
      </c>
      <c r="B7561">
        <v>0</v>
      </c>
    </row>
    <row r="7562" spans="1:2" x14ac:dyDescent="0.35">
      <c r="A7562" s="3">
        <v>42684.916666666664</v>
      </c>
      <c r="B7562">
        <v>0</v>
      </c>
    </row>
    <row r="7563" spans="1:2" x14ac:dyDescent="0.35">
      <c r="A7563" s="3">
        <v>42684.958333333336</v>
      </c>
      <c r="B7563">
        <v>0</v>
      </c>
    </row>
    <row r="7564" spans="1:2" x14ac:dyDescent="0.35">
      <c r="A7564" s="3">
        <v>42685</v>
      </c>
      <c r="B7564">
        <v>0</v>
      </c>
    </row>
    <row r="7565" spans="1:2" x14ac:dyDescent="0.35">
      <c r="A7565" s="3">
        <v>42685.041666666664</v>
      </c>
      <c r="B7565">
        <v>0</v>
      </c>
    </row>
    <row r="7566" spans="1:2" x14ac:dyDescent="0.35">
      <c r="A7566" s="3">
        <v>42685.083333333336</v>
      </c>
      <c r="B7566">
        <v>0</v>
      </c>
    </row>
    <row r="7567" spans="1:2" x14ac:dyDescent="0.35">
      <c r="A7567" s="3">
        <v>42685.125</v>
      </c>
      <c r="B7567">
        <v>0</v>
      </c>
    </row>
    <row r="7568" spans="1:2" x14ac:dyDescent="0.35">
      <c r="A7568" s="3">
        <v>42685.166666666664</v>
      </c>
      <c r="B7568">
        <v>0</v>
      </c>
    </row>
    <row r="7569" spans="1:2" x14ac:dyDescent="0.35">
      <c r="A7569" s="3">
        <v>42685.208333333336</v>
      </c>
      <c r="B7569">
        <v>0</v>
      </c>
    </row>
    <row r="7570" spans="1:2" x14ac:dyDescent="0.35">
      <c r="A7570" s="3">
        <v>42685.25</v>
      </c>
      <c r="B7570">
        <v>1.4E-2</v>
      </c>
    </row>
    <row r="7571" spans="1:2" x14ac:dyDescent="0.35">
      <c r="A7571" s="3">
        <v>42685.291666666664</v>
      </c>
      <c r="B7571">
        <v>9.2999999999999999E-2</v>
      </c>
    </row>
    <row r="7572" spans="1:2" x14ac:dyDescent="0.35">
      <c r="A7572" s="3">
        <v>42685.333333333336</v>
      </c>
      <c r="B7572">
        <v>0.19</v>
      </c>
    </row>
    <row r="7573" spans="1:2" x14ac:dyDescent="0.35">
      <c r="A7573" s="3">
        <v>42685.375</v>
      </c>
      <c r="B7573">
        <v>0.27100000000000002</v>
      </c>
    </row>
    <row r="7574" spans="1:2" x14ac:dyDescent="0.35">
      <c r="A7574" s="3">
        <v>42685.416666666664</v>
      </c>
      <c r="B7574">
        <v>0.32100000000000001</v>
      </c>
    </row>
    <row r="7575" spans="1:2" x14ac:dyDescent="0.35">
      <c r="A7575" s="3">
        <v>42685.458333333336</v>
      </c>
      <c r="B7575">
        <v>0.33</v>
      </c>
    </row>
    <row r="7576" spans="1:2" x14ac:dyDescent="0.35">
      <c r="A7576" s="3">
        <v>42685.5</v>
      </c>
      <c r="B7576">
        <v>0.29699999999999999</v>
      </c>
    </row>
    <row r="7577" spans="1:2" x14ac:dyDescent="0.35">
      <c r="A7577" s="3">
        <v>42685.541666666664</v>
      </c>
      <c r="B7577">
        <v>0.23400000000000001</v>
      </c>
    </row>
    <row r="7578" spans="1:2" x14ac:dyDescent="0.35">
      <c r="A7578" s="3">
        <v>42685.583333333336</v>
      </c>
      <c r="B7578">
        <v>0.14499999999999999</v>
      </c>
    </row>
    <row r="7579" spans="1:2" x14ac:dyDescent="0.35">
      <c r="A7579" s="3">
        <v>42685.625</v>
      </c>
      <c r="B7579">
        <v>5.0999999999999997E-2</v>
      </c>
    </row>
    <row r="7580" spans="1:2" x14ac:dyDescent="0.35">
      <c r="A7580" s="3">
        <v>42685.666666666664</v>
      </c>
      <c r="B7580">
        <v>0</v>
      </c>
    </row>
    <row r="7581" spans="1:2" x14ac:dyDescent="0.35">
      <c r="A7581" s="3">
        <v>42685.708333333336</v>
      </c>
      <c r="B7581">
        <v>0</v>
      </c>
    </row>
    <row r="7582" spans="1:2" x14ac:dyDescent="0.35">
      <c r="A7582" s="3">
        <v>42685.75</v>
      </c>
      <c r="B7582">
        <v>0</v>
      </c>
    </row>
    <row r="7583" spans="1:2" x14ac:dyDescent="0.35">
      <c r="A7583" s="3">
        <v>42685.791666666664</v>
      </c>
      <c r="B7583">
        <v>0</v>
      </c>
    </row>
    <row r="7584" spans="1:2" x14ac:dyDescent="0.35">
      <c r="A7584" s="3">
        <v>42685.833333333336</v>
      </c>
      <c r="B7584">
        <v>0</v>
      </c>
    </row>
    <row r="7585" spans="1:2" x14ac:dyDescent="0.35">
      <c r="A7585" s="3">
        <v>42685.875</v>
      </c>
      <c r="B7585">
        <v>0</v>
      </c>
    </row>
    <row r="7586" spans="1:2" x14ac:dyDescent="0.35">
      <c r="A7586" s="3">
        <v>42685.916666666664</v>
      </c>
      <c r="B7586">
        <v>0</v>
      </c>
    </row>
    <row r="7587" spans="1:2" x14ac:dyDescent="0.35">
      <c r="A7587" s="3">
        <v>42685.958333333336</v>
      </c>
      <c r="B7587">
        <v>0</v>
      </c>
    </row>
    <row r="7588" spans="1:2" x14ac:dyDescent="0.35">
      <c r="A7588" s="3">
        <v>42686</v>
      </c>
      <c r="B7588">
        <v>0</v>
      </c>
    </row>
    <row r="7589" spans="1:2" x14ac:dyDescent="0.35">
      <c r="A7589" s="3">
        <v>42686.041666666664</v>
      </c>
      <c r="B7589">
        <v>0</v>
      </c>
    </row>
    <row r="7590" spans="1:2" x14ac:dyDescent="0.35">
      <c r="A7590" s="3">
        <v>42686.083333333336</v>
      </c>
      <c r="B7590">
        <v>0</v>
      </c>
    </row>
    <row r="7591" spans="1:2" x14ac:dyDescent="0.35">
      <c r="A7591" s="3">
        <v>42686.125</v>
      </c>
      <c r="B7591">
        <v>0</v>
      </c>
    </row>
    <row r="7592" spans="1:2" x14ac:dyDescent="0.35">
      <c r="A7592" s="3">
        <v>42686.166666666664</v>
      </c>
      <c r="B7592">
        <v>0</v>
      </c>
    </row>
    <row r="7593" spans="1:2" x14ac:dyDescent="0.35">
      <c r="A7593" s="3">
        <v>42686.208333333336</v>
      </c>
      <c r="B7593">
        <v>0</v>
      </c>
    </row>
    <row r="7594" spans="1:2" x14ac:dyDescent="0.35">
      <c r="A7594" s="3">
        <v>42686.25</v>
      </c>
      <c r="B7594">
        <v>1.2999999999999999E-2</v>
      </c>
    </row>
    <row r="7595" spans="1:2" x14ac:dyDescent="0.35">
      <c r="A7595" s="3">
        <v>42686.291666666664</v>
      </c>
      <c r="B7595">
        <v>0.13</v>
      </c>
    </row>
    <row r="7596" spans="1:2" x14ac:dyDescent="0.35">
      <c r="A7596" s="3">
        <v>42686.333333333336</v>
      </c>
      <c r="B7596">
        <v>0.27200000000000002</v>
      </c>
    </row>
    <row r="7597" spans="1:2" x14ac:dyDescent="0.35">
      <c r="A7597" s="3">
        <v>42686.375</v>
      </c>
      <c r="B7597">
        <v>0.38200000000000001</v>
      </c>
    </row>
    <row r="7598" spans="1:2" x14ac:dyDescent="0.35">
      <c r="A7598" s="3">
        <v>42686.416666666664</v>
      </c>
      <c r="B7598">
        <v>0.46200000000000002</v>
      </c>
    </row>
    <row r="7599" spans="1:2" x14ac:dyDescent="0.35">
      <c r="A7599" s="3">
        <v>42686.458333333336</v>
      </c>
      <c r="B7599">
        <v>0.49099999999999999</v>
      </c>
    </row>
    <row r="7600" spans="1:2" x14ac:dyDescent="0.35">
      <c r="A7600" s="3">
        <v>42686.5</v>
      </c>
      <c r="B7600">
        <v>0.47399999999999998</v>
      </c>
    </row>
    <row r="7601" spans="1:2" x14ac:dyDescent="0.35">
      <c r="A7601" s="3">
        <v>42686.541666666664</v>
      </c>
      <c r="B7601">
        <v>0.4</v>
      </c>
    </row>
    <row r="7602" spans="1:2" x14ac:dyDescent="0.35">
      <c r="A7602" s="3">
        <v>42686.583333333336</v>
      </c>
      <c r="B7602">
        <v>0.27400000000000002</v>
      </c>
    </row>
    <row r="7603" spans="1:2" x14ac:dyDescent="0.35">
      <c r="A7603" s="3">
        <v>42686.625</v>
      </c>
      <c r="B7603">
        <v>0.11</v>
      </c>
    </row>
    <row r="7604" spans="1:2" x14ac:dyDescent="0.35">
      <c r="A7604" s="3">
        <v>42686.666666666664</v>
      </c>
      <c r="B7604">
        <v>0</v>
      </c>
    </row>
    <row r="7605" spans="1:2" x14ac:dyDescent="0.35">
      <c r="A7605" s="3">
        <v>42686.708333333336</v>
      </c>
      <c r="B7605">
        <v>0</v>
      </c>
    </row>
    <row r="7606" spans="1:2" x14ac:dyDescent="0.35">
      <c r="A7606" s="3">
        <v>42686.75</v>
      </c>
      <c r="B7606">
        <v>0</v>
      </c>
    </row>
    <row r="7607" spans="1:2" x14ac:dyDescent="0.35">
      <c r="A7607" s="3">
        <v>42686.791666666664</v>
      </c>
      <c r="B7607">
        <v>0</v>
      </c>
    </row>
    <row r="7608" spans="1:2" x14ac:dyDescent="0.35">
      <c r="A7608" s="3">
        <v>42686.833333333336</v>
      </c>
      <c r="B7608">
        <v>0</v>
      </c>
    </row>
    <row r="7609" spans="1:2" x14ac:dyDescent="0.35">
      <c r="A7609" s="3">
        <v>42686.875</v>
      </c>
      <c r="B7609">
        <v>0</v>
      </c>
    </row>
    <row r="7610" spans="1:2" x14ac:dyDescent="0.35">
      <c r="A7610" s="3">
        <v>42686.916666666664</v>
      </c>
      <c r="B7610">
        <v>0</v>
      </c>
    </row>
    <row r="7611" spans="1:2" x14ac:dyDescent="0.35">
      <c r="A7611" s="3">
        <v>42686.958333333336</v>
      </c>
      <c r="B7611">
        <v>0</v>
      </c>
    </row>
    <row r="7612" spans="1:2" x14ac:dyDescent="0.35">
      <c r="A7612" s="3">
        <v>42687</v>
      </c>
      <c r="B7612">
        <v>0</v>
      </c>
    </row>
    <row r="7613" spans="1:2" x14ac:dyDescent="0.35">
      <c r="A7613" s="3">
        <v>42687.041666666664</v>
      </c>
      <c r="B7613">
        <v>0</v>
      </c>
    </row>
    <row r="7614" spans="1:2" x14ac:dyDescent="0.35">
      <c r="A7614" s="3">
        <v>42687.083333333336</v>
      </c>
      <c r="B7614">
        <v>0</v>
      </c>
    </row>
    <row r="7615" spans="1:2" x14ac:dyDescent="0.35">
      <c r="A7615" s="3">
        <v>42687.125</v>
      </c>
      <c r="B7615">
        <v>0</v>
      </c>
    </row>
    <row r="7616" spans="1:2" x14ac:dyDescent="0.35">
      <c r="A7616" s="3">
        <v>42687.166666666664</v>
      </c>
      <c r="B7616">
        <v>0</v>
      </c>
    </row>
    <row r="7617" spans="1:2" x14ac:dyDescent="0.35">
      <c r="A7617" s="3">
        <v>42687.208333333336</v>
      </c>
      <c r="B7617">
        <v>0</v>
      </c>
    </row>
    <row r="7618" spans="1:2" x14ac:dyDescent="0.35">
      <c r="A7618" s="3">
        <v>42687.25</v>
      </c>
      <c r="B7618">
        <v>2.3E-2</v>
      </c>
    </row>
    <row r="7619" spans="1:2" x14ac:dyDescent="0.35">
      <c r="A7619" s="3">
        <v>42687.291666666664</v>
      </c>
      <c r="B7619">
        <v>0.13100000000000001</v>
      </c>
    </row>
    <row r="7620" spans="1:2" x14ac:dyDescent="0.35">
      <c r="A7620" s="3">
        <v>42687.333333333336</v>
      </c>
      <c r="B7620">
        <v>0.251</v>
      </c>
    </row>
    <row r="7621" spans="1:2" x14ac:dyDescent="0.35">
      <c r="A7621" s="3">
        <v>42687.375</v>
      </c>
      <c r="B7621">
        <v>0.33300000000000002</v>
      </c>
    </row>
    <row r="7622" spans="1:2" x14ac:dyDescent="0.35">
      <c r="A7622" s="3">
        <v>42687.416666666664</v>
      </c>
      <c r="B7622">
        <v>0.377</v>
      </c>
    </row>
    <row r="7623" spans="1:2" x14ac:dyDescent="0.35">
      <c r="A7623" s="3">
        <v>42687.458333333336</v>
      </c>
      <c r="B7623">
        <v>0.38</v>
      </c>
    </row>
    <row r="7624" spans="1:2" x14ac:dyDescent="0.35">
      <c r="A7624" s="3">
        <v>42687.5</v>
      </c>
      <c r="B7624">
        <v>0.35199999999999998</v>
      </c>
    </row>
    <row r="7625" spans="1:2" x14ac:dyDescent="0.35">
      <c r="A7625" s="3">
        <v>42687.541666666664</v>
      </c>
      <c r="B7625">
        <v>0.27600000000000002</v>
      </c>
    </row>
    <row r="7626" spans="1:2" x14ac:dyDescent="0.35">
      <c r="A7626" s="3">
        <v>42687.583333333336</v>
      </c>
      <c r="B7626">
        <v>0.16700000000000001</v>
      </c>
    </row>
    <row r="7627" spans="1:2" x14ac:dyDescent="0.35">
      <c r="A7627" s="3">
        <v>42687.625</v>
      </c>
      <c r="B7627">
        <v>4.5999999999999999E-2</v>
      </c>
    </row>
    <row r="7628" spans="1:2" x14ac:dyDescent="0.35">
      <c r="A7628" s="3">
        <v>42687.666666666664</v>
      </c>
      <c r="B7628">
        <v>0</v>
      </c>
    </row>
    <row r="7629" spans="1:2" x14ac:dyDescent="0.35">
      <c r="A7629" s="3">
        <v>42687.708333333336</v>
      </c>
      <c r="B7629">
        <v>0</v>
      </c>
    </row>
    <row r="7630" spans="1:2" x14ac:dyDescent="0.35">
      <c r="A7630" s="3">
        <v>42687.75</v>
      </c>
      <c r="B7630">
        <v>0</v>
      </c>
    </row>
    <row r="7631" spans="1:2" x14ac:dyDescent="0.35">
      <c r="A7631" s="3">
        <v>42687.791666666664</v>
      </c>
      <c r="B7631">
        <v>0</v>
      </c>
    </row>
    <row r="7632" spans="1:2" x14ac:dyDescent="0.35">
      <c r="A7632" s="3">
        <v>42687.833333333336</v>
      </c>
      <c r="B7632">
        <v>0</v>
      </c>
    </row>
    <row r="7633" spans="1:2" x14ac:dyDescent="0.35">
      <c r="A7633" s="3">
        <v>42687.875</v>
      </c>
      <c r="B7633">
        <v>0</v>
      </c>
    </row>
    <row r="7634" spans="1:2" x14ac:dyDescent="0.35">
      <c r="A7634" s="3">
        <v>42687.916666666664</v>
      </c>
      <c r="B7634">
        <v>0</v>
      </c>
    </row>
    <row r="7635" spans="1:2" x14ac:dyDescent="0.35">
      <c r="A7635" s="3">
        <v>42687.958333333336</v>
      </c>
      <c r="B7635">
        <v>0</v>
      </c>
    </row>
    <row r="7636" spans="1:2" x14ac:dyDescent="0.35">
      <c r="A7636" s="3">
        <v>42688</v>
      </c>
      <c r="B7636">
        <v>0</v>
      </c>
    </row>
    <row r="7637" spans="1:2" x14ac:dyDescent="0.35">
      <c r="A7637" s="3">
        <v>42688.041666666664</v>
      </c>
      <c r="B7637">
        <v>0</v>
      </c>
    </row>
    <row r="7638" spans="1:2" x14ac:dyDescent="0.35">
      <c r="A7638" s="3">
        <v>42688.083333333336</v>
      </c>
      <c r="B7638">
        <v>0</v>
      </c>
    </row>
    <row r="7639" spans="1:2" x14ac:dyDescent="0.35">
      <c r="A7639" s="3">
        <v>42688.125</v>
      </c>
      <c r="B7639">
        <v>0</v>
      </c>
    </row>
    <row r="7640" spans="1:2" x14ac:dyDescent="0.35">
      <c r="A7640" s="3">
        <v>42688.166666666664</v>
      </c>
      <c r="B7640">
        <v>0</v>
      </c>
    </row>
    <row r="7641" spans="1:2" x14ac:dyDescent="0.35">
      <c r="A7641" s="3">
        <v>42688.208333333336</v>
      </c>
      <c r="B7641">
        <v>0</v>
      </c>
    </row>
    <row r="7642" spans="1:2" x14ac:dyDescent="0.35">
      <c r="A7642" s="3">
        <v>42688.25</v>
      </c>
      <c r="B7642">
        <v>4.0000000000000001E-3</v>
      </c>
    </row>
    <row r="7643" spans="1:2" x14ac:dyDescent="0.35">
      <c r="A7643" s="3">
        <v>42688.291666666664</v>
      </c>
      <c r="B7643">
        <v>5.8999999999999997E-2</v>
      </c>
    </row>
    <row r="7644" spans="1:2" x14ac:dyDescent="0.35">
      <c r="A7644" s="3">
        <v>42688.333333333336</v>
      </c>
      <c r="B7644">
        <v>0.15</v>
      </c>
    </row>
    <row r="7645" spans="1:2" x14ac:dyDescent="0.35">
      <c r="A7645" s="3">
        <v>42688.375</v>
      </c>
      <c r="B7645">
        <v>0.23599999999999999</v>
      </c>
    </row>
    <row r="7646" spans="1:2" x14ac:dyDescent="0.35">
      <c r="A7646" s="3">
        <v>42688.416666666664</v>
      </c>
      <c r="B7646">
        <v>0.28799999999999998</v>
      </c>
    </row>
    <row r="7647" spans="1:2" x14ac:dyDescent="0.35">
      <c r="A7647" s="3">
        <v>42688.458333333336</v>
      </c>
      <c r="B7647">
        <v>0.30299999999999999</v>
      </c>
    </row>
    <row r="7648" spans="1:2" x14ac:dyDescent="0.35">
      <c r="A7648" s="3">
        <v>42688.5</v>
      </c>
      <c r="B7648">
        <v>0.28399999999999997</v>
      </c>
    </row>
    <row r="7649" spans="1:2" x14ac:dyDescent="0.35">
      <c r="A7649" s="3">
        <v>42688.541666666664</v>
      </c>
      <c r="B7649">
        <v>0.22700000000000001</v>
      </c>
    </row>
    <row r="7650" spans="1:2" x14ac:dyDescent="0.35">
      <c r="A7650" s="3">
        <v>42688.583333333336</v>
      </c>
      <c r="B7650">
        <v>0.14199999999999999</v>
      </c>
    </row>
    <row r="7651" spans="1:2" x14ac:dyDescent="0.35">
      <c r="A7651" s="3">
        <v>42688.625</v>
      </c>
      <c r="B7651">
        <v>4.4999999999999998E-2</v>
      </c>
    </row>
    <row r="7652" spans="1:2" x14ac:dyDescent="0.35">
      <c r="A7652" s="3">
        <v>42688.666666666664</v>
      </c>
      <c r="B7652">
        <v>0</v>
      </c>
    </row>
    <row r="7653" spans="1:2" x14ac:dyDescent="0.35">
      <c r="A7653" s="3">
        <v>42688.708333333336</v>
      </c>
      <c r="B7653">
        <v>0</v>
      </c>
    </row>
    <row r="7654" spans="1:2" x14ac:dyDescent="0.35">
      <c r="A7654" s="3">
        <v>42688.75</v>
      </c>
      <c r="B7654">
        <v>0</v>
      </c>
    </row>
    <row r="7655" spans="1:2" x14ac:dyDescent="0.35">
      <c r="A7655" s="3">
        <v>42688.791666666664</v>
      </c>
      <c r="B7655">
        <v>0</v>
      </c>
    </row>
    <row r="7656" spans="1:2" x14ac:dyDescent="0.35">
      <c r="A7656" s="3">
        <v>42688.833333333336</v>
      </c>
      <c r="B7656">
        <v>0</v>
      </c>
    </row>
    <row r="7657" spans="1:2" x14ac:dyDescent="0.35">
      <c r="A7657" s="3">
        <v>42688.875</v>
      </c>
      <c r="B7657">
        <v>0</v>
      </c>
    </row>
    <row r="7658" spans="1:2" x14ac:dyDescent="0.35">
      <c r="A7658" s="3">
        <v>42688.916666666664</v>
      </c>
      <c r="B7658">
        <v>0</v>
      </c>
    </row>
    <row r="7659" spans="1:2" x14ac:dyDescent="0.35">
      <c r="A7659" s="3">
        <v>42688.958333333336</v>
      </c>
      <c r="B7659">
        <v>0</v>
      </c>
    </row>
    <row r="7660" spans="1:2" x14ac:dyDescent="0.35">
      <c r="A7660" s="3">
        <v>42689</v>
      </c>
      <c r="B7660">
        <v>0</v>
      </c>
    </row>
    <row r="7661" spans="1:2" x14ac:dyDescent="0.35">
      <c r="A7661" s="3">
        <v>42689.041666666664</v>
      </c>
      <c r="B7661">
        <v>0</v>
      </c>
    </row>
    <row r="7662" spans="1:2" x14ac:dyDescent="0.35">
      <c r="A7662" s="3">
        <v>42689.083333333336</v>
      </c>
      <c r="B7662">
        <v>0</v>
      </c>
    </row>
    <row r="7663" spans="1:2" x14ac:dyDescent="0.35">
      <c r="A7663" s="3">
        <v>42689.125</v>
      </c>
      <c r="B7663">
        <v>0</v>
      </c>
    </row>
    <row r="7664" spans="1:2" x14ac:dyDescent="0.35">
      <c r="A7664" s="3">
        <v>42689.166666666664</v>
      </c>
      <c r="B7664">
        <v>0</v>
      </c>
    </row>
    <row r="7665" spans="1:2" x14ac:dyDescent="0.35">
      <c r="A7665" s="3">
        <v>42689.208333333336</v>
      </c>
      <c r="B7665">
        <v>0</v>
      </c>
    </row>
    <row r="7666" spans="1:2" x14ac:dyDescent="0.35">
      <c r="A7666" s="3">
        <v>42689.25</v>
      </c>
      <c r="B7666">
        <v>8.0000000000000002E-3</v>
      </c>
    </row>
    <row r="7667" spans="1:2" x14ac:dyDescent="0.35">
      <c r="A7667" s="3">
        <v>42689.291666666664</v>
      </c>
      <c r="B7667">
        <v>0.12</v>
      </c>
    </row>
    <row r="7668" spans="1:2" x14ac:dyDescent="0.35">
      <c r="A7668" s="3">
        <v>42689.333333333336</v>
      </c>
      <c r="B7668">
        <v>0.25900000000000001</v>
      </c>
    </row>
    <row r="7669" spans="1:2" x14ac:dyDescent="0.35">
      <c r="A7669" s="3">
        <v>42689.375</v>
      </c>
      <c r="B7669">
        <v>0.36</v>
      </c>
    </row>
    <row r="7670" spans="1:2" x14ac:dyDescent="0.35">
      <c r="A7670" s="3">
        <v>42689.416666666664</v>
      </c>
      <c r="B7670">
        <v>0.42199999999999999</v>
      </c>
    </row>
    <row r="7671" spans="1:2" x14ac:dyDescent="0.35">
      <c r="A7671" s="3">
        <v>42689.458333333336</v>
      </c>
      <c r="B7671">
        <v>0.439</v>
      </c>
    </row>
    <row r="7672" spans="1:2" x14ac:dyDescent="0.35">
      <c r="A7672" s="3">
        <v>42689.5</v>
      </c>
      <c r="B7672">
        <v>0.41099999999999998</v>
      </c>
    </row>
    <row r="7673" spans="1:2" x14ac:dyDescent="0.35">
      <c r="A7673" s="3">
        <v>42689.541666666664</v>
      </c>
      <c r="B7673">
        <v>0.34499999999999997</v>
      </c>
    </row>
    <row r="7674" spans="1:2" x14ac:dyDescent="0.35">
      <c r="A7674" s="3">
        <v>42689.583333333336</v>
      </c>
      <c r="B7674">
        <v>0.23499999999999999</v>
      </c>
    </row>
    <row r="7675" spans="1:2" x14ac:dyDescent="0.35">
      <c r="A7675" s="3">
        <v>42689.625</v>
      </c>
      <c r="B7675">
        <v>0.08</v>
      </c>
    </row>
    <row r="7676" spans="1:2" x14ac:dyDescent="0.35">
      <c r="A7676" s="3">
        <v>42689.666666666664</v>
      </c>
      <c r="B7676">
        <v>0</v>
      </c>
    </row>
    <row r="7677" spans="1:2" x14ac:dyDescent="0.35">
      <c r="A7677" s="3">
        <v>42689.708333333336</v>
      </c>
      <c r="B7677">
        <v>0</v>
      </c>
    </row>
    <row r="7678" spans="1:2" x14ac:dyDescent="0.35">
      <c r="A7678" s="3">
        <v>42689.75</v>
      </c>
      <c r="B7678">
        <v>0</v>
      </c>
    </row>
    <row r="7679" spans="1:2" x14ac:dyDescent="0.35">
      <c r="A7679" s="3">
        <v>42689.791666666664</v>
      </c>
      <c r="B7679">
        <v>0</v>
      </c>
    </row>
    <row r="7680" spans="1:2" x14ac:dyDescent="0.35">
      <c r="A7680" s="3">
        <v>42689.833333333336</v>
      </c>
      <c r="B7680">
        <v>0</v>
      </c>
    </row>
    <row r="7681" spans="1:2" x14ac:dyDescent="0.35">
      <c r="A7681" s="3">
        <v>42689.875</v>
      </c>
      <c r="B7681">
        <v>0</v>
      </c>
    </row>
    <row r="7682" spans="1:2" x14ac:dyDescent="0.35">
      <c r="A7682" s="3">
        <v>42689.916666666664</v>
      </c>
      <c r="B7682">
        <v>0</v>
      </c>
    </row>
    <row r="7683" spans="1:2" x14ac:dyDescent="0.35">
      <c r="A7683" s="3">
        <v>42689.958333333336</v>
      </c>
      <c r="B7683">
        <v>0</v>
      </c>
    </row>
    <row r="7684" spans="1:2" x14ac:dyDescent="0.35">
      <c r="A7684" s="3">
        <v>42690</v>
      </c>
      <c r="B7684">
        <v>0</v>
      </c>
    </row>
    <row r="7685" spans="1:2" x14ac:dyDescent="0.35">
      <c r="A7685" s="3">
        <v>42690.041666666664</v>
      </c>
      <c r="B7685">
        <v>0</v>
      </c>
    </row>
    <row r="7686" spans="1:2" x14ac:dyDescent="0.35">
      <c r="A7686" s="3">
        <v>42690.083333333336</v>
      </c>
      <c r="B7686">
        <v>0</v>
      </c>
    </row>
    <row r="7687" spans="1:2" x14ac:dyDescent="0.35">
      <c r="A7687" s="3">
        <v>42690.125</v>
      </c>
      <c r="B7687">
        <v>0</v>
      </c>
    </row>
    <row r="7688" spans="1:2" x14ac:dyDescent="0.35">
      <c r="A7688" s="3">
        <v>42690.166666666664</v>
      </c>
      <c r="B7688">
        <v>0</v>
      </c>
    </row>
    <row r="7689" spans="1:2" x14ac:dyDescent="0.35">
      <c r="A7689" s="3">
        <v>42690.208333333336</v>
      </c>
      <c r="B7689">
        <v>0</v>
      </c>
    </row>
    <row r="7690" spans="1:2" x14ac:dyDescent="0.35">
      <c r="A7690" s="3">
        <v>42690.25</v>
      </c>
      <c r="B7690">
        <v>1.7000000000000001E-2</v>
      </c>
    </row>
    <row r="7691" spans="1:2" x14ac:dyDescent="0.35">
      <c r="A7691" s="3">
        <v>42690.291666666664</v>
      </c>
      <c r="B7691">
        <v>0.13</v>
      </c>
    </row>
    <row r="7692" spans="1:2" x14ac:dyDescent="0.35">
      <c r="A7692" s="3">
        <v>42690.333333333336</v>
      </c>
      <c r="B7692">
        <v>0.26700000000000002</v>
      </c>
    </row>
    <row r="7693" spans="1:2" x14ac:dyDescent="0.35">
      <c r="A7693" s="3">
        <v>42690.375</v>
      </c>
      <c r="B7693">
        <v>0.377</v>
      </c>
    </row>
    <row r="7694" spans="1:2" x14ac:dyDescent="0.35">
      <c r="A7694" s="3">
        <v>42690.416666666664</v>
      </c>
      <c r="B7694">
        <v>0.44600000000000001</v>
      </c>
    </row>
    <row r="7695" spans="1:2" x14ac:dyDescent="0.35">
      <c r="A7695" s="3">
        <v>42690.458333333336</v>
      </c>
      <c r="B7695">
        <v>0.46400000000000002</v>
      </c>
    </row>
    <row r="7696" spans="1:2" x14ac:dyDescent="0.35">
      <c r="A7696" s="3">
        <v>42690.5</v>
      </c>
      <c r="B7696">
        <v>0.43099999999999999</v>
      </c>
    </row>
    <row r="7697" spans="1:2" x14ac:dyDescent="0.35">
      <c r="A7697" s="3">
        <v>42690.541666666664</v>
      </c>
      <c r="B7697">
        <v>0.34499999999999997</v>
      </c>
    </row>
    <row r="7698" spans="1:2" x14ac:dyDescent="0.35">
      <c r="A7698" s="3">
        <v>42690.583333333336</v>
      </c>
      <c r="B7698">
        <v>0.21</v>
      </c>
    </row>
    <row r="7699" spans="1:2" x14ac:dyDescent="0.35">
      <c r="A7699" s="3">
        <v>42690.625</v>
      </c>
      <c r="B7699">
        <v>5.2999999999999999E-2</v>
      </c>
    </row>
    <row r="7700" spans="1:2" x14ac:dyDescent="0.35">
      <c r="A7700" s="3">
        <v>42690.666666666664</v>
      </c>
      <c r="B7700">
        <v>0</v>
      </c>
    </row>
    <row r="7701" spans="1:2" x14ac:dyDescent="0.35">
      <c r="A7701" s="3">
        <v>42690.708333333336</v>
      </c>
      <c r="B7701">
        <v>0</v>
      </c>
    </row>
    <row r="7702" spans="1:2" x14ac:dyDescent="0.35">
      <c r="A7702" s="3">
        <v>42690.75</v>
      </c>
      <c r="B7702">
        <v>0</v>
      </c>
    </row>
    <row r="7703" spans="1:2" x14ac:dyDescent="0.35">
      <c r="A7703" s="3">
        <v>42690.791666666664</v>
      </c>
      <c r="B7703">
        <v>0</v>
      </c>
    </row>
    <row r="7704" spans="1:2" x14ac:dyDescent="0.35">
      <c r="A7704" s="3">
        <v>42690.833333333336</v>
      </c>
      <c r="B7704">
        <v>0</v>
      </c>
    </row>
    <row r="7705" spans="1:2" x14ac:dyDescent="0.35">
      <c r="A7705" s="3">
        <v>42690.875</v>
      </c>
      <c r="B7705">
        <v>0</v>
      </c>
    </row>
    <row r="7706" spans="1:2" x14ac:dyDescent="0.35">
      <c r="A7706" s="3">
        <v>42690.916666666664</v>
      </c>
      <c r="B7706">
        <v>0</v>
      </c>
    </row>
    <row r="7707" spans="1:2" x14ac:dyDescent="0.35">
      <c r="A7707" s="3">
        <v>42690.958333333336</v>
      </c>
      <c r="B7707">
        <v>0</v>
      </c>
    </row>
    <row r="7708" spans="1:2" x14ac:dyDescent="0.35">
      <c r="A7708" s="3">
        <v>42691</v>
      </c>
      <c r="B7708">
        <v>0</v>
      </c>
    </row>
    <row r="7709" spans="1:2" x14ac:dyDescent="0.35">
      <c r="A7709" s="3">
        <v>42691.041666666664</v>
      </c>
      <c r="B7709">
        <v>0</v>
      </c>
    </row>
    <row r="7710" spans="1:2" x14ac:dyDescent="0.35">
      <c r="A7710" s="3">
        <v>42691.083333333336</v>
      </c>
      <c r="B7710">
        <v>0</v>
      </c>
    </row>
    <row r="7711" spans="1:2" x14ac:dyDescent="0.35">
      <c r="A7711" s="3">
        <v>42691.125</v>
      </c>
      <c r="B7711">
        <v>0</v>
      </c>
    </row>
    <row r="7712" spans="1:2" x14ac:dyDescent="0.35">
      <c r="A7712" s="3">
        <v>42691.166666666664</v>
      </c>
      <c r="B7712">
        <v>0</v>
      </c>
    </row>
    <row r="7713" spans="1:2" x14ac:dyDescent="0.35">
      <c r="A7713" s="3">
        <v>42691.208333333336</v>
      </c>
      <c r="B7713">
        <v>0</v>
      </c>
    </row>
    <row r="7714" spans="1:2" x14ac:dyDescent="0.35">
      <c r="A7714" s="3">
        <v>42691.25</v>
      </c>
      <c r="B7714">
        <v>6.0000000000000001E-3</v>
      </c>
    </row>
    <row r="7715" spans="1:2" x14ac:dyDescent="0.35">
      <c r="A7715" s="3">
        <v>42691.291666666664</v>
      </c>
      <c r="B7715">
        <v>6.8000000000000005E-2</v>
      </c>
    </row>
    <row r="7716" spans="1:2" x14ac:dyDescent="0.35">
      <c r="A7716" s="3">
        <v>42691.333333333336</v>
      </c>
      <c r="B7716">
        <v>0.16700000000000001</v>
      </c>
    </row>
    <row r="7717" spans="1:2" x14ac:dyDescent="0.35">
      <c r="A7717" s="3">
        <v>42691.375</v>
      </c>
      <c r="B7717">
        <v>0.26600000000000001</v>
      </c>
    </row>
    <row r="7718" spans="1:2" x14ac:dyDescent="0.35">
      <c r="A7718" s="3">
        <v>42691.416666666664</v>
      </c>
      <c r="B7718">
        <v>0.31900000000000001</v>
      </c>
    </row>
    <row r="7719" spans="1:2" x14ac:dyDescent="0.35">
      <c r="A7719" s="3">
        <v>42691.458333333336</v>
      </c>
      <c r="B7719">
        <v>0.32500000000000001</v>
      </c>
    </row>
    <row r="7720" spans="1:2" x14ac:dyDescent="0.35">
      <c r="A7720" s="3">
        <v>42691.5</v>
      </c>
      <c r="B7720">
        <v>0.28899999999999998</v>
      </c>
    </row>
    <row r="7721" spans="1:2" x14ac:dyDescent="0.35">
      <c r="A7721" s="3">
        <v>42691.541666666664</v>
      </c>
      <c r="B7721">
        <v>0.219</v>
      </c>
    </row>
    <row r="7722" spans="1:2" x14ac:dyDescent="0.35">
      <c r="A7722" s="3">
        <v>42691.583333333336</v>
      </c>
      <c r="B7722">
        <v>0.121</v>
      </c>
    </row>
    <row r="7723" spans="1:2" x14ac:dyDescent="0.35">
      <c r="A7723" s="3">
        <v>42691.625</v>
      </c>
      <c r="B7723">
        <v>2.5000000000000001E-2</v>
      </c>
    </row>
    <row r="7724" spans="1:2" x14ac:dyDescent="0.35">
      <c r="A7724" s="3">
        <v>42691.666666666664</v>
      </c>
      <c r="B7724">
        <v>0</v>
      </c>
    </row>
    <row r="7725" spans="1:2" x14ac:dyDescent="0.35">
      <c r="A7725" s="3">
        <v>42691.708333333336</v>
      </c>
      <c r="B7725">
        <v>0</v>
      </c>
    </row>
    <row r="7726" spans="1:2" x14ac:dyDescent="0.35">
      <c r="A7726" s="3">
        <v>42691.75</v>
      </c>
      <c r="B7726">
        <v>0</v>
      </c>
    </row>
    <row r="7727" spans="1:2" x14ac:dyDescent="0.35">
      <c r="A7727" s="3">
        <v>42691.791666666664</v>
      </c>
      <c r="B7727">
        <v>0</v>
      </c>
    </row>
    <row r="7728" spans="1:2" x14ac:dyDescent="0.35">
      <c r="A7728" s="3">
        <v>42691.833333333336</v>
      </c>
      <c r="B7728">
        <v>0</v>
      </c>
    </row>
    <row r="7729" spans="1:2" x14ac:dyDescent="0.35">
      <c r="A7729" s="3">
        <v>42691.875</v>
      </c>
      <c r="B7729">
        <v>0</v>
      </c>
    </row>
    <row r="7730" spans="1:2" x14ac:dyDescent="0.35">
      <c r="A7730" s="3">
        <v>42691.916666666664</v>
      </c>
      <c r="B7730">
        <v>0</v>
      </c>
    </row>
    <row r="7731" spans="1:2" x14ac:dyDescent="0.35">
      <c r="A7731" s="3">
        <v>42691.958333333336</v>
      </c>
      <c r="B7731">
        <v>0</v>
      </c>
    </row>
    <row r="7732" spans="1:2" x14ac:dyDescent="0.35">
      <c r="A7732" s="3">
        <v>42692</v>
      </c>
      <c r="B7732">
        <v>0</v>
      </c>
    </row>
    <row r="7733" spans="1:2" x14ac:dyDescent="0.35">
      <c r="A7733" s="3">
        <v>42692.041666666664</v>
      </c>
      <c r="B7733">
        <v>0</v>
      </c>
    </row>
    <row r="7734" spans="1:2" x14ac:dyDescent="0.35">
      <c r="A7734" s="3">
        <v>42692.083333333336</v>
      </c>
      <c r="B7734">
        <v>0</v>
      </c>
    </row>
    <row r="7735" spans="1:2" x14ac:dyDescent="0.35">
      <c r="A7735" s="3">
        <v>42692.125</v>
      </c>
      <c r="B7735">
        <v>0</v>
      </c>
    </row>
    <row r="7736" spans="1:2" x14ac:dyDescent="0.35">
      <c r="A7736" s="3">
        <v>42692.166666666664</v>
      </c>
      <c r="B7736">
        <v>0</v>
      </c>
    </row>
    <row r="7737" spans="1:2" x14ac:dyDescent="0.35">
      <c r="A7737" s="3">
        <v>42692.208333333336</v>
      </c>
      <c r="B7737">
        <v>0</v>
      </c>
    </row>
    <row r="7738" spans="1:2" x14ac:dyDescent="0.35">
      <c r="A7738" s="3">
        <v>42692.25</v>
      </c>
      <c r="B7738">
        <v>6.0000000000000001E-3</v>
      </c>
    </row>
    <row r="7739" spans="1:2" x14ac:dyDescent="0.35">
      <c r="A7739" s="3">
        <v>42692.291666666664</v>
      </c>
      <c r="B7739">
        <v>6.3E-2</v>
      </c>
    </row>
    <row r="7740" spans="1:2" x14ac:dyDescent="0.35">
      <c r="A7740" s="3">
        <v>42692.333333333336</v>
      </c>
      <c r="B7740">
        <v>0.153</v>
      </c>
    </row>
    <row r="7741" spans="1:2" x14ac:dyDescent="0.35">
      <c r="A7741" s="3">
        <v>42692.375</v>
      </c>
      <c r="B7741">
        <v>0.23</v>
      </c>
    </row>
    <row r="7742" spans="1:2" x14ac:dyDescent="0.35">
      <c r="A7742" s="3">
        <v>42692.416666666664</v>
      </c>
      <c r="B7742">
        <v>0.27700000000000002</v>
      </c>
    </row>
    <row r="7743" spans="1:2" x14ac:dyDescent="0.35">
      <c r="A7743" s="3">
        <v>42692.458333333336</v>
      </c>
      <c r="B7743">
        <v>0.28000000000000003</v>
      </c>
    </row>
    <row r="7744" spans="1:2" x14ac:dyDescent="0.35">
      <c r="A7744" s="3">
        <v>42692.5</v>
      </c>
      <c r="B7744">
        <v>0.248</v>
      </c>
    </row>
    <row r="7745" spans="1:2" x14ac:dyDescent="0.35">
      <c r="A7745" s="3">
        <v>42692.541666666664</v>
      </c>
      <c r="B7745">
        <v>0.17799999999999999</v>
      </c>
    </row>
    <row r="7746" spans="1:2" x14ac:dyDescent="0.35">
      <c r="A7746" s="3">
        <v>42692.583333333336</v>
      </c>
      <c r="B7746">
        <v>0.09</v>
      </c>
    </row>
    <row r="7747" spans="1:2" x14ac:dyDescent="0.35">
      <c r="A7747" s="3">
        <v>42692.625</v>
      </c>
      <c r="B7747">
        <v>1.7000000000000001E-2</v>
      </c>
    </row>
    <row r="7748" spans="1:2" x14ac:dyDescent="0.35">
      <c r="A7748" s="3">
        <v>42692.666666666664</v>
      </c>
      <c r="B7748">
        <v>0</v>
      </c>
    </row>
    <row r="7749" spans="1:2" x14ac:dyDescent="0.35">
      <c r="A7749" s="3">
        <v>42692.708333333336</v>
      </c>
      <c r="B7749">
        <v>0</v>
      </c>
    </row>
    <row r="7750" spans="1:2" x14ac:dyDescent="0.35">
      <c r="A7750" s="3">
        <v>42692.75</v>
      </c>
      <c r="B7750">
        <v>0</v>
      </c>
    </row>
    <row r="7751" spans="1:2" x14ac:dyDescent="0.35">
      <c r="A7751" s="3">
        <v>42692.791666666664</v>
      </c>
      <c r="B7751">
        <v>0</v>
      </c>
    </row>
    <row r="7752" spans="1:2" x14ac:dyDescent="0.35">
      <c r="A7752" s="3">
        <v>42692.833333333336</v>
      </c>
      <c r="B7752">
        <v>0</v>
      </c>
    </row>
    <row r="7753" spans="1:2" x14ac:dyDescent="0.35">
      <c r="A7753" s="3">
        <v>42692.875</v>
      </c>
      <c r="B7753">
        <v>0</v>
      </c>
    </row>
    <row r="7754" spans="1:2" x14ac:dyDescent="0.35">
      <c r="A7754" s="3">
        <v>42692.916666666664</v>
      </c>
      <c r="B7754">
        <v>0</v>
      </c>
    </row>
    <row r="7755" spans="1:2" x14ac:dyDescent="0.35">
      <c r="A7755" s="3">
        <v>42692.958333333336</v>
      </c>
      <c r="B7755">
        <v>0</v>
      </c>
    </row>
    <row r="7756" spans="1:2" x14ac:dyDescent="0.35">
      <c r="A7756" s="3">
        <v>42693</v>
      </c>
      <c r="B7756">
        <v>0</v>
      </c>
    </row>
    <row r="7757" spans="1:2" x14ac:dyDescent="0.35">
      <c r="A7757" s="3">
        <v>42693.041666666664</v>
      </c>
      <c r="B7757">
        <v>0</v>
      </c>
    </row>
    <row r="7758" spans="1:2" x14ac:dyDescent="0.35">
      <c r="A7758" s="3">
        <v>42693.083333333336</v>
      </c>
      <c r="B7758">
        <v>0</v>
      </c>
    </row>
    <row r="7759" spans="1:2" x14ac:dyDescent="0.35">
      <c r="A7759" s="3">
        <v>42693.125</v>
      </c>
      <c r="B7759">
        <v>0</v>
      </c>
    </row>
    <row r="7760" spans="1:2" x14ac:dyDescent="0.35">
      <c r="A7760" s="3">
        <v>42693.166666666664</v>
      </c>
      <c r="B7760">
        <v>0</v>
      </c>
    </row>
    <row r="7761" spans="1:2" x14ac:dyDescent="0.35">
      <c r="A7761" s="3">
        <v>42693.208333333336</v>
      </c>
      <c r="B7761">
        <v>0</v>
      </c>
    </row>
    <row r="7762" spans="1:2" x14ac:dyDescent="0.35">
      <c r="A7762" s="3">
        <v>42693.25</v>
      </c>
      <c r="B7762">
        <v>4.0000000000000001E-3</v>
      </c>
    </row>
    <row r="7763" spans="1:2" x14ac:dyDescent="0.35">
      <c r="A7763" s="3">
        <v>42693.291666666664</v>
      </c>
      <c r="B7763">
        <v>3.9E-2</v>
      </c>
    </row>
    <row r="7764" spans="1:2" x14ac:dyDescent="0.35">
      <c r="A7764" s="3">
        <v>42693.333333333336</v>
      </c>
      <c r="B7764">
        <v>9.5000000000000001E-2</v>
      </c>
    </row>
    <row r="7765" spans="1:2" x14ac:dyDescent="0.35">
      <c r="A7765" s="3">
        <v>42693.375</v>
      </c>
      <c r="B7765">
        <v>0.14599999999999999</v>
      </c>
    </row>
    <row r="7766" spans="1:2" x14ac:dyDescent="0.35">
      <c r="A7766" s="3">
        <v>42693.416666666664</v>
      </c>
      <c r="B7766">
        <v>0.17699999999999999</v>
      </c>
    </row>
    <row r="7767" spans="1:2" x14ac:dyDescent="0.35">
      <c r="A7767" s="3">
        <v>42693.458333333336</v>
      </c>
      <c r="B7767">
        <v>0.17899999999999999</v>
      </c>
    </row>
    <row r="7768" spans="1:2" x14ac:dyDescent="0.35">
      <c r="A7768" s="3">
        <v>42693.5</v>
      </c>
      <c r="B7768">
        <v>0.157</v>
      </c>
    </row>
    <row r="7769" spans="1:2" x14ac:dyDescent="0.35">
      <c r="A7769" s="3">
        <v>42693.541666666664</v>
      </c>
      <c r="B7769">
        <v>0.124</v>
      </c>
    </row>
    <row r="7770" spans="1:2" x14ac:dyDescent="0.35">
      <c r="A7770" s="3">
        <v>42693.583333333336</v>
      </c>
      <c r="B7770">
        <v>7.8E-2</v>
      </c>
    </row>
    <row r="7771" spans="1:2" x14ac:dyDescent="0.35">
      <c r="A7771" s="3">
        <v>42693.625</v>
      </c>
      <c r="B7771">
        <v>2.1000000000000001E-2</v>
      </c>
    </row>
    <row r="7772" spans="1:2" x14ac:dyDescent="0.35">
      <c r="A7772" s="3">
        <v>42693.666666666664</v>
      </c>
      <c r="B7772">
        <v>0</v>
      </c>
    </row>
    <row r="7773" spans="1:2" x14ac:dyDescent="0.35">
      <c r="A7773" s="3">
        <v>42693.708333333336</v>
      </c>
      <c r="B7773">
        <v>0</v>
      </c>
    </row>
    <row r="7774" spans="1:2" x14ac:dyDescent="0.35">
      <c r="A7774" s="3">
        <v>42693.75</v>
      </c>
      <c r="B7774">
        <v>0</v>
      </c>
    </row>
    <row r="7775" spans="1:2" x14ac:dyDescent="0.35">
      <c r="A7775" s="3">
        <v>42693.791666666664</v>
      </c>
      <c r="B7775">
        <v>0</v>
      </c>
    </row>
    <row r="7776" spans="1:2" x14ac:dyDescent="0.35">
      <c r="A7776" s="3">
        <v>42693.833333333336</v>
      </c>
      <c r="B7776">
        <v>0</v>
      </c>
    </row>
    <row r="7777" spans="1:2" x14ac:dyDescent="0.35">
      <c r="A7777" s="3">
        <v>42693.875</v>
      </c>
      <c r="B7777">
        <v>0</v>
      </c>
    </row>
    <row r="7778" spans="1:2" x14ac:dyDescent="0.35">
      <c r="A7778" s="3">
        <v>42693.916666666664</v>
      </c>
      <c r="B7778">
        <v>0</v>
      </c>
    </row>
    <row r="7779" spans="1:2" x14ac:dyDescent="0.35">
      <c r="A7779" s="3">
        <v>42693.958333333336</v>
      </c>
      <c r="B7779">
        <v>0</v>
      </c>
    </row>
    <row r="7780" spans="1:2" x14ac:dyDescent="0.35">
      <c r="A7780" s="3">
        <v>42694</v>
      </c>
      <c r="B7780">
        <v>0</v>
      </c>
    </row>
    <row r="7781" spans="1:2" x14ac:dyDescent="0.35">
      <c r="A7781" s="3">
        <v>42694.041666666664</v>
      </c>
      <c r="B7781">
        <v>0</v>
      </c>
    </row>
    <row r="7782" spans="1:2" x14ac:dyDescent="0.35">
      <c r="A7782" s="3">
        <v>42694.083333333336</v>
      </c>
      <c r="B7782">
        <v>0</v>
      </c>
    </row>
    <row r="7783" spans="1:2" x14ac:dyDescent="0.35">
      <c r="A7783" s="3">
        <v>42694.125</v>
      </c>
      <c r="B7783">
        <v>0</v>
      </c>
    </row>
    <row r="7784" spans="1:2" x14ac:dyDescent="0.35">
      <c r="A7784" s="3">
        <v>42694.166666666664</v>
      </c>
      <c r="B7784">
        <v>0</v>
      </c>
    </row>
    <row r="7785" spans="1:2" x14ac:dyDescent="0.35">
      <c r="A7785" s="3">
        <v>42694.208333333336</v>
      </c>
      <c r="B7785">
        <v>0</v>
      </c>
    </row>
    <row r="7786" spans="1:2" x14ac:dyDescent="0.35">
      <c r="A7786" s="3">
        <v>42694.25</v>
      </c>
      <c r="B7786">
        <v>4.0000000000000001E-3</v>
      </c>
    </row>
    <row r="7787" spans="1:2" x14ac:dyDescent="0.35">
      <c r="A7787" s="3">
        <v>42694.291666666664</v>
      </c>
      <c r="B7787">
        <v>6.4000000000000001E-2</v>
      </c>
    </row>
    <row r="7788" spans="1:2" x14ac:dyDescent="0.35">
      <c r="A7788" s="3">
        <v>42694.333333333336</v>
      </c>
      <c r="B7788">
        <v>0.161</v>
      </c>
    </row>
    <row r="7789" spans="1:2" x14ac:dyDescent="0.35">
      <c r="A7789" s="3">
        <v>42694.375</v>
      </c>
      <c r="B7789">
        <v>0.25700000000000001</v>
      </c>
    </row>
    <row r="7790" spans="1:2" x14ac:dyDescent="0.35">
      <c r="A7790" s="3">
        <v>42694.416666666664</v>
      </c>
      <c r="B7790">
        <v>0.33300000000000002</v>
      </c>
    </row>
    <row r="7791" spans="1:2" x14ac:dyDescent="0.35">
      <c r="A7791" s="3">
        <v>42694.458333333336</v>
      </c>
      <c r="B7791">
        <v>0.35499999999999998</v>
      </c>
    </row>
    <row r="7792" spans="1:2" x14ac:dyDescent="0.35">
      <c r="A7792" s="3">
        <v>42694.5</v>
      </c>
      <c r="B7792">
        <v>0.315</v>
      </c>
    </row>
    <row r="7793" spans="1:2" x14ac:dyDescent="0.35">
      <c r="A7793" s="3">
        <v>42694.541666666664</v>
      </c>
      <c r="B7793">
        <v>0.22700000000000001</v>
      </c>
    </row>
    <row r="7794" spans="1:2" x14ac:dyDescent="0.35">
      <c r="A7794" s="3">
        <v>42694.583333333336</v>
      </c>
      <c r="B7794">
        <v>0.11899999999999999</v>
      </c>
    </row>
    <row r="7795" spans="1:2" x14ac:dyDescent="0.35">
      <c r="A7795" s="3">
        <v>42694.625</v>
      </c>
      <c r="B7795">
        <v>2.1000000000000001E-2</v>
      </c>
    </row>
    <row r="7796" spans="1:2" x14ac:dyDescent="0.35">
      <c r="A7796" s="3">
        <v>42694.666666666664</v>
      </c>
      <c r="B7796">
        <v>0</v>
      </c>
    </row>
    <row r="7797" spans="1:2" x14ac:dyDescent="0.35">
      <c r="A7797" s="3">
        <v>42694.708333333336</v>
      </c>
      <c r="B7797">
        <v>0</v>
      </c>
    </row>
    <row r="7798" spans="1:2" x14ac:dyDescent="0.35">
      <c r="A7798" s="3">
        <v>42694.75</v>
      </c>
      <c r="B7798">
        <v>0</v>
      </c>
    </row>
    <row r="7799" spans="1:2" x14ac:dyDescent="0.35">
      <c r="A7799" s="3">
        <v>42694.791666666664</v>
      </c>
      <c r="B7799">
        <v>0</v>
      </c>
    </row>
    <row r="7800" spans="1:2" x14ac:dyDescent="0.35">
      <c r="A7800" s="3">
        <v>42694.833333333336</v>
      </c>
      <c r="B7800">
        <v>0</v>
      </c>
    </row>
    <row r="7801" spans="1:2" x14ac:dyDescent="0.35">
      <c r="A7801" s="3">
        <v>42694.875</v>
      </c>
      <c r="B7801">
        <v>0</v>
      </c>
    </row>
    <row r="7802" spans="1:2" x14ac:dyDescent="0.35">
      <c r="A7802" s="3">
        <v>42694.916666666664</v>
      </c>
      <c r="B7802">
        <v>0</v>
      </c>
    </row>
    <row r="7803" spans="1:2" x14ac:dyDescent="0.35">
      <c r="A7803" s="3">
        <v>42694.958333333336</v>
      </c>
      <c r="B7803">
        <v>0</v>
      </c>
    </row>
    <row r="7804" spans="1:2" x14ac:dyDescent="0.35">
      <c r="A7804" s="3">
        <v>42695</v>
      </c>
      <c r="B7804">
        <v>0</v>
      </c>
    </row>
    <row r="7805" spans="1:2" x14ac:dyDescent="0.35">
      <c r="A7805" s="3">
        <v>42695.041666666664</v>
      </c>
      <c r="B7805">
        <v>0</v>
      </c>
    </row>
    <row r="7806" spans="1:2" x14ac:dyDescent="0.35">
      <c r="A7806" s="3">
        <v>42695.083333333336</v>
      </c>
      <c r="B7806">
        <v>0</v>
      </c>
    </row>
    <row r="7807" spans="1:2" x14ac:dyDescent="0.35">
      <c r="A7807" s="3">
        <v>42695.125</v>
      </c>
      <c r="B7807">
        <v>0</v>
      </c>
    </row>
    <row r="7808" spans="1:2" x14ac:dyDescent="0.35">
      <c r="A7808" s="3">
        <v>42695.166666666664</v>
      </c>
      <c r="B7808">
        <v>0</v>
      </c>
    </row>
    <row r="7809" spans="1:2" x14ac:dyDescent="0.35">
      <c r="A7809" s="3">
        <v>42695.208333333336</v>
      </c>
      <c r="B7809">
        <v>0</v>
      </c>
    </row>
    <row r="7810" spans="1:2" x14ac:dyDescent="0.35">
      <c r="A7810" s="3">
        <v>42695.25</v>
      </c>
      <c r="B7810">
        <v>6.0000000000000001E-3</v>
      </c>
    </row>
    <row r="7811" spans="1:2" x14ac:dyDescent="0.35">
      <c r="A7811" s="3">
        <v>42695.291666666664</v>
      </c>
      <c r="B7811">
        <v>6.8000000000000005E-2</v>
      </c>
    </row>
    <row r="7812" spans="1:2" x14ac:dyDescent="0.35">
      <c r="A7812" s="3">
        <v>42695.333333333336</v>
      </c>
      <c r="B7812">
        <v>0.16300000000000001</v>
      </c>
    </row>
    <row r="7813" spans="1:2" x14ac:dyDescent="0.35">
      <c r="A7813" s="3">
        <v>42695.375</v>
      </c>
      <c r="B7813">
        <v>0.249</v>
      </c>
    </row>
    <row r="7814" spans="1:2" x14ac:dyDescent="0.35">
      <c r="A7814" s="3">
        <v>42695.416666666664</v>
      </c>
      <c r="B7814">
        <v>0.30099999999999999</v>
      </c>
    </row>
    <row r="7815" spans="1:2" x14ac:dyDescent="0.35">
      <c r="A7815" s="3">
        <v>42695.458333333336</v>
      </c>
      <c r="B7815">
        <v>0.314</v>
      </c>
    </row>
    <row r="7816" spans="1:2" x14ac:dyDescent="0.35">
      <c r="A7816" s="3">
        <v>42695.5</v>
      </c>
      <c r="B7816">
        <v>0.28499999999999998</v>
      </c>
    </row>
    <row r="7817" spans="1:2" x14ac:dyDescent="0.35">
      <c r="A7817" s="3">
        <v>42695.541666666664</v>
      </c>
      <c r="B7817">
        <v>0.22600000000000001</v>
      </c>
    </row>
    <row r="7818" spans="1:2" x14ac:dyDescent="0.35">
      <c r="A7818" s="3">
        <v>42695.583333333336</v>
      </c>
      <c r="B7818">
        <v>0.129</v>
      </c>
    </row>
    <row r="7819" spans="1:2" x14ac:dyDescent="0.35">
      <c r="A7819" s="3">
        <v>42695.625</v>
      </c>
      <c r="B7819">
        <v>2.5000000000000001E-2</v>
      </c>
    </row>
    <row r="7820" spans="1:2" x14ac:dyDescent="0.35">
      <c r="A7820" s="3">
        <v>42695.666666666664</v>
      </c>
      <c r="B7820">
        <v>0</v>
      </c>
    </row>
    <row r="7821" spans="1:2" x14ac:dyDescent="0.35">
      <c r="A7821" s="3">
        <v>42695.708333333336</v>
      </c>
      <c r="B7821">
        <v>0</v>
      </c>
    </row>
    <row r="7822" spans="1:2" x14ac:dyDescent="0.35">
      <c r="A7822" s="3">
        <v>42695.75</v>
      </c>
      <c r="B7822">
        <v>0</v>
      </c>
    </row>
    <row r="7823" spans="1:2" x14ac:dyDescent="0.35">
      <c r="A7823" s="3">
        <v>42695.791666666664</v>
      </c>
      <c r="B7823">
        <v>0</v>
      </c>
    </row>
    <row r="7824" spans="1:2" x14ac:dyDescent="0.35">
      <c r="A7824" s="3">
        <v>42695.833333333336</v>
      </c>
      <c r="B7824">
        <v>0</v>
      </c>
    </row>
    <row r="7825" spans="1:2" x14ac:dyDescent="0.35">
      <c r="A7825" s="3">
        <v>42695.875</v>
      </c>
      <c r="B7825">
        <v>0</v>
      </c>
    </row>
    <row r="7826" spans="1:2" x14ac:dyDescent="0.35">
      <c r="A7826" s="3">
        <v>42695.916666666664</v>
      </c>
      <c r="B7826">
        <v>0</v>
      </c>
    </row>
    <row r="7827" spans="1:2" x14ac:dyDescent="0.35">
      <c r="A7827" s="3">
        <v>42695.958333333336</v>
      </c>
      <c r="B7827">
        <v>0</v>
      </c>
    </row>
    <row r="7828" spans="1:2" x14ac:dyDescent="0.35">
      <c r="A7828" s="3">
        <v>42696</v>
      </c>
      <c r="B7828">
        <v>0</v>
      </c>
    </row>
    <row r="7829" spans="1:2" x14ac:dyDescent="0.35">
      <c r="A7829" s="3">
        <v>42696.041666666664</v>
      </c>
      <c r="B7829">
        <v>0</v>
      </c>
    </row>
    <row r="7830" spans="1:2" x14ac:dyDescent="0.35">
      <c r="A7830" s="3">
        <v>42696.083333333336</v>
      </c>
      <c r="B7830">
        <v>0</v>
      </c>
    </row>
    <row r="7831" spans="1:2" x14ac:dyDescent="0.35">
      <c r="A7831" s="3">
        <v>42696.125</v>
      </c>
      <c r="B7831">
        <v>0</v>
      </c>
    </row>
    <row r="7832" spans="1:2" x14ac:dyDescent="0.35">
      <c r="A7832" s="3">
        <v>42696.166666666664</v>
      </c>
      <c r="B7832">
        <v>0</v>
      </c>
    </row>
    <row r="7833" spans="1:2" x14ac:dyDescent="0.35">
      <c r="A7833" s="3">
        <v>42696.208333333336</v>
      </c>
      <c r="B7833">
        <v>0</v>
      </c>
    </row>
    <row r="7834" spans="1:2" x14ac:dyDescent="0.35">
      <c r="A7834" s="3">
        <v>42696.25</v>
      </c>
      <c r="B7834">
        <v>7.0000000000000001E-3</v>
      </c>
    </row>
    <row r="7835" spans="1:2" x14ac:dyDescent="0.35">
      <c r="A7835" s="3">
        <v>42696.291666666664</v>
      </c>
      <c r="B7835">
        <v>6.2E-2</v>
      </c>
    </row>
    <row r="7836" spans="1:2" x14ac:dyDescent="0.35">
      <c r="A7836" s="3">
        <v>42696.333333333336</v>
      </c>
      <c r="B7836">
        <v>0.14499999999999999</v>
      </c>
    </row>
    <row r="7837" spans="1:2" x14ac:dyDescent="0.35">
      <c r="A7837" s="3">
        <v>42696.375</v>
      </c>
      <c r="B7837">
        <v>0.22600000000000001</v>
      </c>
    </row>
    <row r="7838" spans="1:2" x14ac:dyDescent="0.35">
      <c r="A7838" s="3">
        <v>42696.416666666664</v>
      </c>
      <c r="B7838">
        <v>0.27900000000000003</v>
      </c>
    </row>
    <row r="7839" spans="1:2" x14ac:dyDescent="0.35">
      <c r="A7839" s="3">
        <v>42696.458333333336</v>
      </c>
      <c r="B7839">
        <v>0.29199999999999998</v>
      </c>
    </row>
    <row r="7840" spans="1:2" x14ac:dyDescent="0.35">
      <c r="A7840" s="3">
        <v>42696.5</v>
      </c>
      <c r="B7840">
        <v>0.26500000000000001</v>
      </c>
    </row>
    <row r="7841" spans="1:2" x14ac:dyDescent="0.35">
      <c r="A7841" s="3">
        <v>42696.541666666664</v>
      </c>
      <c r="B7841">
        <v>0.20799999999999999</v>
      </c>
    </row>
    <row r="7842" spans="1:2" x14ac:dyDescent="0.35">
      <c r="A7842" s="3">
        <v>42696.583333333336</v>
      </c>
      <c r="B7842">
        <v>0.123</v>
      </c>
    </row>
    <row r="7843" spans="1:2" x14ac:dyDescent="0.35">
      <c r="A7843" s="3">
        <v>42696.625</v>
      </c>
      <c r="B7843">
        <v>2.5999999999999999E-2</v>
      </c>
    </row>
    <row r="7844" spans="1:2" x14ac:dyDescent="0.35">
      <c r="A7844" s="3">
        <v>42696.666666666664</v>
      </c>
      <c r="B7844">
        <v>0</v>
      </c>
    </row>
    <row r="7845" spans="1:2" x14ac:dyDescent="0.35">
      <c r="A7845" s="3">
        <v>42696.708333333336</v>
      </c>
      <c r="B7845">
        <v>0</v>
      </c>
    </row>
    <row r="7846" spans="1:2" x14ac:dyDescent="0.35">
      <c r="A7846" s="3">
        <v>42696.75</v>
      </c>
      <c r="B7846">
        <v>0</v>
      </c>
    </row>
    <row r="7847" spans="1:2" x14ac:dyDescent="0.35">
      <c r="A7847" s="3">
        <v>42696.791666666664</v>
      </c>
      <c r="B7847">
        <v>0</v>
      </c>
    </row>
    <row r="7848" spans="1:2" x14ac:dyDescent="0.35">
      <c r="A7848" s="3">
        <v>42696.833333333336</v>
      </c>
      <c r="B7848">
        <v>0</v>
      </c>
    </row>
    <row r="7849" spans="1:2" x14ac:dyDescent="0.35">
      <c r="A7849" s="3">
        <v>42696.875</v>
      </c>
      <c r="B7849">
        <v>0</v>
      </c>
    </row>
    <row r="7850" spans="1:2" x14ac:dyDescent="0.35">
      <c r="A7850" s="3">
        <v>42696.916666666664</v>
      </c>
      <c r="B7850">
        <v>0</v>
      </c>
    </row>
    <row r="7851" spans="1:2" x14ac:dyDescent="0.35">
      <c r="A7851" s="3">
        <v>42696.958333333336</v>
      </c>
      <c r="B7851">
        <v>0</v>
      </c>
    </row>
    <row r="7852" spans="1:2" x14ac:dyDescent="0.35">
      <c r="A7852" s="3">
        <v>42697</v>
      </c>
      <c r="B7852">
        <v>0</v>
      </c>
    </row>
    <row r="7853" spans="1:2" x14ac:dyDescent="0.35">
      <c r="A7853" s="3">
        <v>42697.041666666664</v>
      </c>
      <c r="B7853">
        <v>0</v>
      </c>
    </row>
    <row r="7854" spans="1:2" x14ac:dyDescent="0.35">
      <c r="A7854" s="3">
        <v>42697.083333333336</v>
      </c>
      <c r="B7854">
        <v>0</v>
      </c>
    </row>
    <row r="7855" spans="1:2" x14ac:dyDescent="0.35">
      <c r="A7855" s="3">
        <v>42697.125</v>
      </c>
      <c r="B7855">
        <v>0</v>
      </c>
    </row>
    <row r="7856" spans="1:2" x14ac:dyDescent="0.35">
      <c r="A7856" s="3">
        <v>42697.166666666664</v>
      </c>
      <c r="B7856">
        <v>0</v>
      </c>
    </row>
    <row r="7857" spans="1:2" x14ac:dyDescent="0.35">
      <c r="A7857" s="3">
        <v>42697.208333333336</v>
      </c>
      <c r="B7857">
        <v>0</v>
      </c>
    </row>
    <row r="7858" spans="1:2" x14ac:dyDescent="0.35">
      <c r="A7858" s="3">
        <v>42697.25</v>
      </c>
      <c r="B7858">
        <v>1.0999999999999999E-2</v>
      </c>
    </row>
    <row r="7859" spans="1:2" x14ac:dyDescent="0.35">
      <c r="A7859" s="3">
        <v>42697.291666666664</v>
      </c>
      <c r="B7859">
        <v>9.0999999999999998E-2</v>
      </c>
    </row>
    <row r="7860" spans="1:2" x14ac:dyDescent="0.35">
      <c r="A7860" s="3">
        <v>42697.333333333336</v>
      </c>
      <c r="B7860">
        <v>0.20100000000000001</v>
      </c>
    </row>
    <row r="7861" spans="1:2" x14ac:dyDescent="0.35">
      <c r="A7861" s="3">
        <v>42697.375</v>
      </c>
      <c r="B7861">
        <v>0.28299999999999997</v>
      </c>
    </row>
    <row r="7862" spans="1:2" x14ac:dyDescent="0.35">
      <c r="A7862" s="3">
        <v>42697.416666666664</v>
      </c>
      <c r="B7862">
        <v>0.32</v>
      </c>
    </row>
    <row r="7863" spans="1:2" x14ac:dyDescent="0.35">
      <c r="A7863" s="3">
        <v>42697.458333333336</v>
      </c>
      <c r="B7863">
        <v>0.313</v>
      </c>
    </row>
    <row r="7864" spans="1:2" x14ac:dyDescent="0.35">
      <c r="A7864" s="3">
        <v>42697.5</v>
      </c>
      <c r="B7864">
        <v>0.27400000000000002</v>
      </c>
    </row>
    <row r="7865" spans="1:2" x14ac:dyDescent="0.35">
      <c r="A7865" s="3">
        <v>42697.541666666664</v>
      </c>
      <c r="B7865">
        <v>0.20399999999999999</v>
      </c>
    </row>
    <row r="7866" spans="1:2" x14ac:dyDescent="0.35">
      <c r="A7866" s="3">
        <v>42697.583333333336</v>
      </c>
      <c r="B7866">
        <v>0.114</v>
      </c>
    </row>
    <row r="7867" spans="1:2" x14ac:dyDescent="0.35">
      <c r="A7867" s="3">
        <v>42697.625</v>
      </c>
      <c r="B7867">
        <v>2.1999999999999999E-2</v>
      </c>
    </row>
    <row r="7868" spans="1:2" x14ac:dyDescent="0.35">
      <c r="A7868" s="3">
        <v>42697.666666666664</v>
      </c>
      <c r="B7868">
        <v>1E-3</v>
      </c>
    </row>
    <row r="7869" spans="1:2" x14ac:dyDescent="0.35">
      <c r="A7869" s="3">
        <v>42697.708333333336</v>
      </c>
      <c r="B7869">
        <v>0</v>
      </c>
    </row>
    <row r="7870" spans="1:2" x14ac:dyDescent="0.35">
      <c r="A7870" s="3">
        <v>42697.75</v>
      </c>
      <c r="B7870">
        <v>0</v>
      </c>
    </row>
    <row r="7871" spans="1:2" x14ac:dyDescent="0.35">
      <c r="A7871" s="3">
        <v>42697.791666666664</v>
      </c>
      <c r="B7871">
        <v>0</v>
      </c>
    </row>
    <row r="7872" spans="1:2" x14ac:dyDescent="0.35">
      <c r="A7872" s="3">
        <v>42697.833333333336</v>
      </c>
      <c r="B7872">
        <v>0</v>
      </c>
    </row>
    <row r="7873" spans="1:2" x14ac:dyDescent="0.35">
      <c r="A7873" s="3">
        <v>42697.875</v>
      </c>
      <c r="B7873">
        <v>0</v>
      </c>
    </row>
    <row r="7874" spans="1:2" x14ac:dyDescent="0.35">
      <c r="A7874" s="3">
        <v>42697.916666666664</v>
      </c>
      <c r="B7874">
        <v>0</v>
      </c>
    </row>
    <row r="7875" spans="1:2" x14ac:dyDescent="0.35">
      <c r="A7875" s="3">
        <v>42697.958333333336</v>
      </c>
      <c r="B7875">
        <v>0</v>
      </c>
    </row>
    <row r="7876" spans="1:2" x14ac:dyDescent="0.35">
      <c r="A7876" s="3">
        <v>42698</v>
      </c>
      <c r="B7876">
        <v>0</v>
      </c>
    </row>
    <row r="7877" spans="1:2" x14ac:dyDescent="0.35">
      <c r="A7877" s="3">
        <v>42698.041666666664</v>
      </c>
      <c r="B7877">
        <v>0</v>
      </c>
    </row>
    <row r="7878" spans="1:2" x14ac:dyDescent="0.35">
      <c r="A7878" s="3">
        <v>42698.083333333336</v>
      </c>
      <c r="B7878">
        <v>0</v>
      </c>
    </row>
    <row r="7879" spans="1:2" x14ac:dyDescent="0.35">
      <c r="A7879" s="3">
        <v>42698.125</v>
      </c>
      <c r="B7879">
        <v>0</v>
      </c>
    </row>
    <row r="7880" spans="1:2" x14ac:dyDescent="0.35">
      <c r="A7880" s="3">
        <v>42698.166666666664</v>
      </c>
      <c r="B7880">
        <v>0</v>
      </c>
    </row>
    <row r="7881" spans="1:2" x14ac:dyDescent="0.35">
      <c r="A7881" s="3">
        <v>42698.208333333336</v>
      </c>
      <c r="B7881">
        <v>0</v>
      </c>
    </row>
    <row r="7882" spans="1:2" x14ac:dyDescent="0.35">
      <c r="A7882" s="3">
        <v>42698.25</v>
      </c>
      <c r="B7882">
        <v>6.0000000000000001E-3</v>
      </c>
    </row>
    <row r="7883" spans="1:2" x14ac:dyDescent="0.35">
      <c r="A7883" s="3">
        <v>42698.291666666664</v>
      </c>
      <c r="B7883">
        <v>5.3999999999999999E-2</v>
      </c>
    </row>
    <row r="7884" spans="1:2" x14ac:dyDescent="0.35">
      <c r="A7884" s="3">
        <v>42698.333333333336</v>
      </c>
      <c r="B7884">
        <v>0.13800000000000001</v>
      </c>
    </row>
    <row r="7885" spans="1:2" x14ac:dyDescent="0.35">
      <c r="A7885" s="3">
        <v>42698.375</v>
      </c>
      <c r="B7885">
        <v>0.224</v>
      </c>
    </row>
    <row r="7886" spans="1:2" x14ac:dyDescent="0.35">
      <c r="A7886" s="3">
        <v>42698.416666666664</v>
      </c>
      <c r="B7886">
        <v>0.27200000000000002</v>
      </c>
    </row>
    <row r="7887" spans="1:2" x14ac:dyDescent="0.35">
      <c r="A7887" s="3">
        <v>42698.458333333336</v>
      </c>
      <c r="B7887">
        <v>0.26900000000000002</v>
      </c>
    </row>
    <row r="7888" spans="1:2" x14ac:dyDescent="0.35">
      <c r="A7888" s="3">
        <v>42698.5</v>
      </c>
      <c r="B7888">
        <v>0.22700000000000001</v>
      </c>
    </row>
    <row r="7889" spans="1:2" x14ac:dyDescent="0.35">
      <c r="A7889" s="3">
        <v>42698.541666666664</v>
      </c>
      <c r="B7889">
        <v>0.155</v>
      </c>
    </row>
    <row r="7890" spans="1:2" x14ac:dyDescent="0.35">
      <c r="A7890" s="3">
        <v>42698.583333333336</v>
      </c>
      <c r="B7890">
        <v>7.0999999999999994E-2</v>
      </c>
    </row>
    <row r="7891" spans="1:2" x14ac:dyDescent="0.35">
      <c r="A7891" s="3">
        <v>42698.625</v>
      </c>
      <c r="B7891">
        <v>7.0000000000000001E-3</v>
      </c>
    </row>
    <row r="7892" spans="1:2" x14ac:dyDescent="0.35">
      <c r="A7892" s="3">
        <v>42698.666666666664</v>
      </c>
      <c r="B7892">
        <v>0</v>
      </c>
    </row>
    <row r="7893" spans="1:2" x14ac:dyDescent="0.35">
      <c r="A7893" s="3">
        <v>42698.708333333336</v>
      </c>
      <c r="B7893">
        <v>0</v>
      </c>
    </row>
    <row r="7894" spans="1:2" x14ac:dyDescent="0.35">
      <c r="A7894" s="3">
        <v>42698.75</v>
      </c>
      <c r="B7894">
        <v>0</v>
      </c>
    </row>
    <row r="7895" spans="1:2" x14ac:dyDescent="0.35">
      <c r="A7895" s="3">
        <v>42698.791666666664</v>
      </c>
      <c r="B7895">
        <v>0</v>
      </c>
    </row>
    <row r="7896" spans="1:2" x14ac:dyDescent="0.35">
      <c r="A7896" s="3">
        <v>42698.833333333336</v>
      </c>
      <c r="B7896">
        <v>0</v>
      </c>
    </row>
    <row r="7897" spans="1:2" x14ac:dyDescent="0.35">
      <c r="A7897" s="3">
        <v>42698.875</v>
      </c>
      <c r="B7897">
        <v>0</v>
      </c>
    </row>
    <row r="7898" spans="1:2" x14ac:dyDescent="0.35">
      <c r="A7898" s="3">
        <v>42698.916666666664</v>
      </c>
      <c r="B7898">
        <v>0</v>
      </c>
    </row>
    <row r="7899" spans="1:2" x14ac:dyDescent="0.35">
      <c r="A7899" s="3">
        <v>42698.958333333336</v>
      </c>
      <c r="B7899">
        <v>0</v>
      </c>
    </row>
    <row r="7900" spans="1:2" x14ac:dyDescent="0.35">
      <c r="A7900" s="3">
        <v>42699</v>
      </c>
      <c r="B7900">
        <v>0</v>
      </c>
    </row>
    <row r="7901" spans="1:2" x14ac:dyDescent="0.35">
      <c r="A7901" s="3">
        <v>42699.041666666664</v>
      </c>
      <c r="B7901">
        <v>0</v>
      </c>
    </row>
    <row r="7902" spans="1:2" x14ac:dyDescent="0.35">
      <c r="A7902" s="3">
        <v>42699.083333333336</v>
      </c>
      <c r="B7902">
        <v>0</v>
      </c>
    </row>
    <row r="7903" spans="1:2" x14ac:dyDescent="0.35">
      <c r="A7903" s="3">
        <v>42699.125</v>
      </c>
      <c r="B7903">
        <v>0</v>
      </c>
    </row>
    <row r="7904" spans="1:2" x14ac:dyDescent="0.35">
      <c r="A7904" s="3">
        <v>42699.166666666664</v>
      </c>
      <c r="B7904">
        <v>0</v>
      </c>
    </row>
    <row r="7905" spans="1:2" x14ac:dyDescent="0.35">
      <c r="A7905" s="3">
        <v>42699.208333333336</v>
      </c>
      <c r="B7905">
        <v>0</v>
      </c>
    </row>
    <row r="7906" spans="1:2" x14ac:dyDescent="0.35">
      <c r="A7906" s="3">
        <v>42699.25</v>
      </c>
      <c r="B7906">
        <v>1E-3</v>
      </c>
    </row>
    <row r="7907" spans="1:2" x14ac:dyDescent="0.35">
      <c r="A7907" s="3">
        <v>42699.291666666664</v>
      </c>
      <c r="B7907">
        <v>2.5999999999999999E-2</v>
      </c>
    </row>
    <row r="7908" spans="1:2" x14ac:dyDescent="0.35">
      <c r="A7908" s="3">
        <v>42699.333333333336</v>
      </c>
      <c r="B7908">
        <v>7.3999999999999996E-2</v>
      </c>
    </row>
    <row r="7909" spans="1:2" x14ac:dyDescent="0.35">
      <c r="A7909" s="3">
        <v>42699.375</v>
      </c>
      <c r="B7909">
        <v>0.129</v>
      </c>
    </row>
    <row r="7910" spans="1:2" x14ac:dyDescent="0.35">
      <c r="A7910" s="3">
        <v>42699.416666666664</v>
      </c>
      <c r="B7910">
        <v>0.161</v>
      </c>
    </row>
    <row r="7911" spans="1:2" x14ac:dyDescent="0.35">
      <c r="A7911" s="3">
        <v>42699.458333333336</v>
      </c>
      <c r="B7911">
        <v>0.16900000000000001</v>
      </c>
    </row>
    <row r="7912" spans="1:2" x14ac:dyDescent="0.35">
      <c r="A7912" s="3">
        <v>42699.5</v>
      </c>
      <c r="B7912">
        <v>0.153</v>
      </c>
    </row>
    <row r="7913" spans="1:2" x14ac:dyDescent="0.35">
      <c r="A7913" s="3">
        <v>42699.541666666664</v>
      </c>
      <c r="B7913">
        <v>0.11899999999999999</v>
      </c>
    </row>
    <row r="7914" spans="1:2" x14ac:dyDescent="0.35">
      <c r="A7914" s="3">
        <v>42699.583333333336</v>
      </c>
      <c r="B7914">
        <v>6.9000000000000006E-2</v>
      </c>
    </row>
    <row r="7915" spans="1:2" x14ac:dyDescent="0.35">
      <c r="A7915" s="3">
        <v>42699.625</v>
      </c>
      <c r="B7915">
        <v>1.4999999999999999E-2</v>
      </c>
    </row>
    <row r="7916" spans="1:2" x14ac:dyDescent="0.35">
      <c r="A7916" s="3">
        <v>42699.666666666664</v>
      </c>
      <c r="B7916">
        <v>0</v>
      </c>
    </row>
    <row r="7917" spans="1:2" x14ac:dyDescent="0.35">
      <c r="A7917" s="3">
        <v>42699.708333333336</v>
      </c>
      <c r="B7917">
        <v>0</v>
      </c>
    </row>
    <row r="7918" spans="1:2" x14ac:dyDescent="0.35">
      <c r="A7918" s="3">
        <v>42699.75</v>
      </c>
      <c r="B7918">
        <v>0</v>
      </c>
    </row>
    <row r="7919" spans="1:2" x14ac:dyDescent="0.35">
      <c r="A7919" s="3">
        <v>42699.791666666664</v>
      </c>
      <c r="B7919">
        <v>0</v>
      </c>
    </row>
    <row r="7920" spans="1:2" x14ac:dyDescent="0.35">
      <c r="A7920" s="3">
        <v>42699.833333333336</v>
      </c>
      <c r="B7920">
        <v>0</v>
      </c>
    </row>
    <row r="7921" spans="1:2" x14ac:dyDescent="0.35">
      <c r="A7921" s="3">
        <v>42699.875</v>
      </c>
      <c r="B7921">
        <v>0</v>
      </c>
    </row>
    <row r="7922" spans="1:2" x14ac:dyDescent="0.35">
      <c r="A7922" s="3">
        <v>42699.916666666664</v>
      </c>
      <c r="B7922">
        <v>0</v>
      </c>
    </row>
    <row r="7923" spans="1:2" x14ac:dyDescent="0.35">
      <c r="A7923" s="3">
        <v>42699.958333333336</v>
      </c>
      <c r="B7923">
        <v>0</v>
      </c>
    </row>
    <row r="7924" spans="1:2" x14ac:dyDescent="0.35">
      <c r="A7924" s="3">
        <v>42700</v>
      </c>
      <c r="B7924">
        <v>0</v>
      </c>
    </row>
    <row r="7925" spans="1:2" x14ac:dyDescent="0.35">
      <c r="A7925" s="3">
        <v>42700.041666666664</v>
      </c>
      <c r="B7925">
        <v>0</v>
      </c>
    </row>
    <row r="7926" spans="1:2" x14ac:dyDescent="0.35">
      <c r="A7926" s="3">
        <v>42700.083333333336</v>
      </c>
      <c r="B7926">
        <v>0</v>
      </c>
    </row>
    <row r="7927" spans="1:2" x14ac:dyDescent="0.35">
      <c r="A7927" s="3">
        <v>42700.125</v>
      </c>
      <c r="B7927">
        <v>0</v>
      </c>
    </row>
    <row r="7928" spans="1:2" x14ac:dyDescent="0.35">
      <c r="A7928" s="3">
        <v>42700.166666666664</v>
      </c>
      <c r="B7928">
        <v>0</v>
      </c>
    </row>
    <row r="7929" spans="1:2" x14ac:dyDescent="0.35">
      <c r="A7929" s="3">
        <v>42700.208333333336</v>
      </c>
      <c r="B7929">
        <v>0</v>
      </c>
    </row>
    <row r="7930" spans="1:2" x14ac:dyDescent="0.35">
      <c r="A7930" s="3">
        <v>42700.25</v>
      </c>
      <c r="B7930">
        <v>5.0000000000000001E-3</v>
      </c>
    </row>
    <row r="7931" spans="1:2" x14ac:dyDescent="0.35">
      <c r="A7931" s="3">
        <v>42700.291666666664</v>
      </c>
      <c r="B7931">
        <v>7.1999999999999995E-2</v>
      </c>
    </row>
    <row r="7932" spans="1:2" x14ac:dyDescent="0.35">
      <c r="A7932" s="3">
        <v>42700.333333333336</v>
      </c>
      <c r="B7932">
        <v>0.17899999999999999</v>
      </c>
    </row>
    <row r="7933" spans="1:2" x14ac:dyDescent="0.35">
      <c r="A7933" s="3">
        <v>42700.375</v>
      </c>
      <c r="B7933">
        <v>0.28399999999999997</v>
      </c>
    </row>
    <row r="7934" spans="1:2" x14ac:dyDescent="0.35">
      <c r="A7934" s="3">
        <v>42700.416666666664</v>
      </c>
      <c r="B7934">
        <v>0.35699999999999998</v>
      </c>
    </row>
    <row r="7935" spans="1:2" x14ac:dyDescent="0.35">
      <c r="A7935" s="3">
        <v>42700.458333333336</v>
      </c>
      <c r="B7935">
        <v>0.39500000000000002</v>
      </c>
    </row>
    <row r="7936" spans="1:2" x14ac:dyDescent="0.35">
      <c r="A7936" s="3">
        <v>42700.5</v>
      </c>
      <c r="B7936">
        <v>0.377</v>
      </c>
    </row>
    <row r="7937" spans="1:2" x14ac:dyDescent="0.35">
      <c r="A7937" s="3">
        <v>42700.541666666664</v>
      </c>
      <c r="B7937">
        <v>0.30599999999999999</v>
      </c>
    </row>
    <row r="7938" spans="1:2" x14ac:dyDescent="0.35">
      <c r="A7938" s="3">
        <v>42700.583333333336</v>
      </c>
      <c r="B7938">
        <v>0.184</v>
      </c>
    </row>
    <row r="7939" spans="1:2" x14ac:dyDescent="0.35">
      <c r="A7939" s="3">
        <v>42700.625</v>
      </c>
      <c r="B7939">
        <v>3.6999999999999998E-2</v>
      </c>
    </row>
    <row r="7940" spans="1:2" x14ac:dyDescent="0.35">
      <c r="A7940" s="3">
        <v>42700.666666666664</v>
      </c>
      <c r="B7940">
        <v>0</v>
      </c>
    </row>
    <row r="7941" spans="1:2" x14ac:dyDescent="0.35">
      <c r="A7941" s="3">
        <v>42700.708333333336</v>
      </c>
      <c r="B7941">
        <v>0</v>
      </c>
    </row>
    <row r="7942" spans="1:2" x14ac:dyDescent="0.35">
      <c r="A7942" s="3">
        <v>42700.75</v>
      </c>
      <c r="B7942">
        <v>0</v>
      </c>
    </row>
    <row r="7943" spans="1:2" x14ac:dyDescent="0.35">
      <c r="A7943" s="3">
        <v>42700.791666666664</v>
      </c>
      <c r="B7943">
        <v>0</v>
      </c>
    </row>
    <row r="7944" spans="1:2" x14ac:dyDescent="0.35">
      <c r="A7944" s="3">
        <v>42700.833333333336</v>
      </c>
      <c r="B7944">
        <v>0</v>
      </c>
    </row>
    <row r="7945" spans="1:2" x14ac:dyDescent="0.35">
      <c r="A7945" s="3">
        <v>42700.875</v>
      </c>
      <c r="B7945">
        <v>0</v>
      </c>
    </row>
    <row r="7946" spans="1:2" x14ac:dyDescent="0.35">
      <c r="A7946" s="3">
        <v>42700.916666666664</v>
      </c>
      <c r="B7946">
        <v>0</v>
      </c>
    </row>
    <row r="7947" spans="1:2" x14ac:dyDescent="0.35">
      <c r="A7947" s="3">
        <v>42700.958333333336</v>
      </c>
      <c r="B7947">
        <v>0</v>
      </c>
    </row>
    <row r="7948" spans="1:2" x14ac:dyDescent="0.35">
      <c r="A7948" s="3">
        <v>42701</v>
      </c>
      <c r="B7948">
        <v>0</v>
      </c>
    </row>
    <row r="7949" spans="1:2" x14ac:dyDescent="0.35">
      <c r="A7949" s="3">
        <v>42701.041666666664</v>
      </c>
      <c r="B7949">
        <v>0</v>
      </c>
    </row>
    <row r="7950" spans="1:2" x14ac:dyDescent="0.35">
      <c r="A7950" s="3">
        <v>42701.083333333336</v>
      </c>
      <c r="B7950">
        <v>0</v>
      </c>
    </row>
    <row r="7951" spans="1:2" x14ac:dyDescent="0.35">
      <c r="A7951" s="3">
        <v>42701.125</v>
      </c>
      <c r="B7951">
        <v>0</v>
      </c>
    </row>
    <row r="7952" spans="1:2" x14ac:dyDescent="0.35">
      <c r="A7952" s="3">
        <v>42701.166666666664</v>
      </c>
      <c r="B7952">
        <v>0</v>
      </c>
    </row>
    <row r="7953" spans="1:2" x14ac:dyDescent="0.35">
      <c r="A7953" s="3">
        <v>42701.208333333336</v>
      </c>
      <c r="B7953">
        <v>0</v>
      </c>
    </row>
    <row r="7954" spans="1:2" x14ac:dyDescent="0.35">
      <c r="A7954" s="3">
        <v>42701.25</v>
      </c>
      <c r="B7954">
        <v>6.0000000000000001E-3</v>
      </c>
    </row>
    <row r="7955" spans="1:2" x14ac:dyDescent="0.35">
      <c r="A7955" s="3">
        <v>42701.291666666664</v>
      </c>
      <c r="B7955">
        <v>8.6999999999999994E-2</v>
      </c>
    </row>
    <row r="7956" spans="1:2" x14ac:dyDescent="0.35">
      <c r="A7956" s="3">
        <v>42701.333333333336</v>
      </c>
      <c r="B7956">
        <v>0.22800000000000001</v>
      </c>
    </row>
    <row r="7957" spans="1:2" x14ac:dyDescent="0.35">
      <c r="A7957" s="3">
        <v>42701.375</v>
      </c>
      <c r="B7957">
        <v>0.36299999999999999</v>
      </c>
    </row>
    <row r="7958" spans="1:2" x14ac:dyDescent="0.35">
      <c r="A7958" s="3">
        <v>42701.416666666664</v>
      </c>
      <c r="B7958">
        <v>0.441</v>
      </c>
    </row>
    <row r="7959" spans="1:2" x14ac:dyDescent="0.35">
      <c r="A7959" s="3">
        <v>42701.458333333336</v>
      </c>
      <c r="B7959">
        <v>0.45600000000000002</v>
      </c>
    </row>
    <row r="7960" spans="1:2" x14ac:dyDescent="0.35">
      <c r="A7960" s="3">
        <v>42701.5</v>
      </c>
      <c r="B7960">
        <v>0.41799999999999998</v>
      </c>
    </row>
    <row r="7961" spans="1:2" x14ac:dyDescent="0.35">
      <c r="A7961" s="3">
        <v>42701.541666666664</v>
      </c>
      <c r="B7961">
        <v>0.33</v>
      </c>
    </row>
    <row r="7962" spans="1:2" x14ac:dyDescent="0.35">
      <c r="A7962" s="3">
        <v>42701.583333333336</v>
      </c>
      <c r="B7962">
        <v>0.19400000000000001</v>
      </c>
    </row>
    <row r="7963" spans="1:2" x14ac:dyDescent="0.35">
      <c r="A7963" s="3">
        <v>42701.625</v>
      </c>
      <c r="B7963">
        <v>3.5000000000000003E-2</v>
      </c>
    </row>
    <row r="7964" spans="1:2" x14ac:dyDescent="0.35">
      <c r="A7964" s="3">
        <v>42701.666666666664</v>
      </c>
      <c r="B7964">
        <v>0</v>
      </c>
    </row>
    <row r="7965" spans="1:2" x14ac:dyDescent="0.35">
      <c r="A7965" s="3">
        <v>42701.708333333336</v>
      </c>
      <c r="B7965">
        <v>0</v>
      </c>
    </row>
    <row r="7966" spans="1:2" x14ac:dyDescent="0.35">
      <c r="A7966" s="3">
        <v>42701.75</v>
      </c>
      <c r="B7966">
        <v>0</v>
      </c>
    </row>
    <row r="7967" spans="1:2" x14ac:dyDescent="0.35">
      <c r="A7967" s="3">
        <v>42701.791666666664</v>
      </c>
      <c r="B7967">
        <v>0</v>
      </c>
    </row>
    <row r="7968" spans="1:2" x14ac:dyDescent="0.35">
      <c r="A7968" s="3">
        <v>42701.833333333336</v>
      </c>
      <c r="B7968">
        <v>0</v>
      </c>
    </row>
    <row r="7969" spans="1:2" x14ac:dyDescent="0.35">
      <c r="A7969" s="3">
        <v>42701.875</v>
      </c>
      <c r="B7969">
        <v>0</v>
      </c>
    </row>
    <row r="7970" spans="1:2" x14ac:dyDescent="0.35">
      <c r="A7970" s="3">
        <v>42701.916666666664</v>
      </c>
      <c r="B7970">
        <v>0</v>
      </c>
    </row>
    <row r="7971" spans="1:2" x14ac:dyDescent="0.35">
      <c r="A7971" s="3">
        <v>42701.958333333336</v>
      </c>
      <c r="B7971">
        <v>0</v>
      </c>
    </row>
    <row r="7972" spans="1:2" x14ac:dyDescent="0.35">
      <c r="A7972" s="3">
        <v>42702</v>
      </c>
      <c r="B7972">
        <v>0</v>
      </c>
    </row>
    <row r="7973" spans="1:2" x14ac:dyDescent="0.35">
      <c r="A7973" s="3">
        <v>42702.041666666664</v>
      </c>
      <c r="B7973">
        <v>0</v>
      </c>
    </row>
    <row r="7974" spans="1:2" x14ac:dyDescent="0.35">
      <c r="A7974" s="3">
        <v>42702.083333333336</v>
      </c>
      <c r="B7974">
        <v>0</v>
      </c>
    </row>
    <row r="7975" spans="1:2" x14ac:dyDescent="0.35">
      <c r="A7975" s="3">
        <v>42702.125</v>
      </c>
      <c r="B7975">
        <v>0</v>
      </c>
    </row>
    <row r="7976" spans="1:2" x14ac:dyDescent="0.35">
      <c r="A7976" s="3">
        <v>42702.166666666664</v>
      </c>
      <c r="B7976">
        <v>0</v>
      </c>
    </row>
    <row r="7977" spans="1:2" x14ac:dyDescent="0.35">
      <c r="A7977" s="3">
        <v>42702.208333333336</v>
      </c>
      <c r="B7977">
        <v>0</v>
      </c>
    </row>
    <row r="7978" spans="1:2" x14ac:dyDescent="0.35">
      <c r="A7978" s="3">
        <v>42702.25</v>
      </c>
      <c r="B7978">
        <v>7.0000000000000001E-3</v>
      </c>
    </row>
    <row r="7979" spans="1:2" x14ac:dyDescent="0.35">
      <c r="A7979" s="3">
        <v>42702.291666666664</v>
      </c>
      <c r="B7979">
        <v>8.4000000000000005E-2</v>
      </c>
    </row>
    <row r="7980" spans="1:2" x14ac:dyDescent="0.35">
      <c r="A7980" s="3">
        <v>42702.333333333336</v>
      </c>
      <c r="B7980">
        <v>0.2</v>
      </c>
    </row>
    <row r="7981" spans="1:2" x14ac:dyDescent="0.35">
      <c r="A7981" s="3">
        <v>42702.375</v>
      </c>
      <c r="B7981">
        <v>0.30299999999999999</v>
      </c>
    </row>
    <row r="7982" spans="1:2" x14ac:dyDescent="0.35">
      <c r="A7982" s="3">
        <v>42702.416666666664</v>
      </c>
      <c r="B7982">
        <v>0.36499999999999999</v>
      </c>
    </row>
    <row r="7983" spans="1:2" x14ac:dyDescent="0.35">
      <c r="A7983" s="3">
        <v>42702.458333333336</v>
      </c>
      <c r="B7983">
        <v>0.379</v>
      </c>
    </row>
    <row r="7984" spans="1:2" x14ac:dyDescent="0.35">
      <c r="A7984" s="3">
        <v>42702.5</v>
      </c>
      <c r="B7984">
        <v>0.35099999999999998</v>
      </c>
    </row>
    <row r="7985" spans="1:2" x14ac:dyDescent="0.35">
      <c r="A7985" s="3">
        <v>42702.541666666664</v>
      </c>
      <c r="B7985">
        <v>0.27700000000000002</v>
      </c>
    </row>
    <row r="7986" spans="1:2" x14ac:dyDescent="0.35">
      <c r="A7986" s="3">
        <v>42702.583333333336</v>
      </c>
      <c r="B7986">
        <v>0.16300000000000001</v>
      </c>
    </row>
    <row r="7987" spans="1:2" x14ac:dyDescent="0.35">
      <c r="A7987" s="3">
        <v>42702.625</v>
      </c>
      <c r="B7987">
        <v>2.8000000000000001E-2</v>
      </c>
    </row>
    <row r="7988" spans="1:2" x14ac:dyDescent="0.35">
      <c r="A7988" s="3">
        <v>42702.666666666664</v>
      </c>
      <c r="B7988">
        <v>0</v>
      </c>
    </row>
    <row r="7989" spans="1:2" x14ac:dyDescent="0.35">
      <c r="A7989" s="3">
        <v>42702.708333333336</v>
      </c>
      <c r="B7989">
        <v>0</v>
      </c>
    </row>
    <row r="7990" spans="1:2" x14ac:dyDescent="0.35">
      <c r="A7990" s="3">
        <v>42702.75</v>
      </c>
      <c r="B7990">
        <v>0</v>
      </c>
    </row>
    <row r="7991" spans="1:2" x14ac:dyDescent="0.35">
      <c r="A7991" s="3">
        <v>42702.791666666664</v>
      </c>
      <c r="B7991">
        <v>0</v>
      </c>
    </row>
    <row r="7992" spans="1:2" x14ac:dyDescent="0.35">
      <c r="A7992" s="3">
        <v>42702.833333333336</v>
      </c>
      <c r="B7992">
        <v>0</v>
      </c>
    </row>
    <row r="7993" spans="1:2" x14ac:dyDescent="0.35">
      <c r="A7993" s="3">
        <v>42702.875</v>
      </c>
      <c r="B7993">
        <v>0</v>
      </c>
    </row>
    <row r="7994" spans="1:2" x14ac:dyDescent="0.35">
      <c r="A7994" s="3">
        <v>42702.916666666664</v>
      </c>
      <c r="B7994">
        <v>0</v>
      </c>
    </row>
    <row r="7995" spans="1:2" x14ac:dyDescent="0.35">
      <c r="A7995" s="3">
        <v>42702.958333333336</v>
      </c>
      <c r="B7995">
        <v>0</v>
      </c>
    </row>
    <row r="7996" spans="1:2" x14ac:dyDescent="0.35">
      <c r="A7996" s="3">
        <v>42703</v>
      </c>
      <c r="B7996">
        <v>0</v>
      </c>
    </row>
    <row r="7997" spans="1:2" x14ac:dyDescent="0.35">
      <c r="A7997" s="3">
        <v>42703.041666666664</v>
      </c>
      <c r="B7997">
        <v>0</v>
      </c>
    </row>
    <row r="7998" spans="1:2" x14ac:dyDescent="0.35">
      <c r="A7998" s="3">
        <v>42703.083333333336</v>
      </c>
      <c r="B7998">
        <v>0</v>
      </c>
    </row>
    <row r="7999" spans="1:2" x14ac:dyDescent="0.35">
      <c r="A7999" s="3">
        <v>42703.125</v>
      </c>
      <c r="B7999">
        <v>0</v>
      </c>
    </row>
    <row r="8000" spans="1:2" x14ac:dyDescent="0.35">
      <c r="A8000" s="3">
        <v>42703.166666666664</v>
      </c>
      <c r="B8000">
        <v>0</v>
      </c>
    </row>
    <row r="8001" spans="1:2" x14ac:dyDescent="0.35">
      <c r="A8001" s="3">
        <v>42703.208333333336</v>
      </c>
      <c r="B8001">
        <v>0</v>
      </c>
    </row>
    <row r="8002" spans="1:2" x14ac:dyDescent="0.35">
      <c r="A8002" s="3">
        <v>42703.25</v>
      </c>
      <c r="B8002">
        <v>7.0000000000000001E-3</v>
      </c>
    </row>
    <row r="8003" spans="1:2" x14ac:dyDescent="0.35">
      <c r="A8003" s="3">
        <v>42703.291666666664</v>
      </c>
      <c r="B8003">
        <v>0.126</v>
      </c>
    </row>
    <row r="8004" spans="1:2" x14ac:dyDescent="0.35">
      <c r="A8004" s="3">
        <v>42703.333333333336</v>
      </c>
      <c r="B8004">
        <v>0.29299999999999998</v>
      </c>
    </row>
    <row r="8005" spans="1:2" x14ac:dyDescent="0.35">
      <c r="A8005" s="3">
        <v>42703.375</v>
      </c>
      <c r="B8005">
        <v>0.41399999999999998</v>
      </c>
    </row>
    <row r="8006" spans="1:2" x14ac:dyDescent="0.35">
      <c r="A8006" s="3">
        <v>42703.416666666664</v>
      </c>
      <c r="B8006">
        <v>0.48</v>
      </c>
    </row>
    <row r="8007" spans="1:2" x14ac:dyDescent="0.35">
      <c r="A8007" s="3">
        <v>42703.458333333336</v>
      </c>
      <c r="B8007">
        <v>0.495</v>
      </c>
    </row>
    <row r="8008" spans="1:2" x14ac:dyDescent="0.35">
      <c r="A8008" s="3">
        <v>42703.5</v>
      </c>
      <c r="B8008">
        <v>0.46</v>
      </c>
    </row>
    <row r="8009" spans="1:2" x14ac:dyDescent="0.35">
      <c r="A8009" s="3">
        <v>42703.541666666664</v>
      </c>
      <c r="B8009">
        <v>0.377</v>
      </c>
    </row>
    <row r="8010" spans="1:2" x14ac:dyDescent="0.35">
      <c r="A8010" s="3">
        <v>42703.583333333336</v>
      </c>
      <c r="B8010">
        <v>0.24</v>
      </c>
    </row>
    <row r="8011" spans="1:2" x14ac:dyDescent="0.35">
      <c r="A8011" s="3">
        <v>42703.625</v>
      </c>
      <c r="B8011">
        <v>4.8000000000000001E-2</v>
      </c>
    </row>
    <row r="8012" spans="1:2" x14ac:dyDescent="0.35">
      <c r="A8012" s="3">
        <v>42703.666666666664</v>
      </c>
      <c r="B8012">
        <v>0</v>
      </c>
    </row>
    <row r="8013" spans="1:2" x14ac:dyDescent="0.35">
      <c r="A8013" s="3">
        <v>42703.708333333336</v>
      </c>
      <c r="B8013">
        <v>0</v>
      </c>
    </row>
    <row r="8014" spans="1:2" x14ac:dyDescent="0.35">
      <c r="A8014" s="3">
        <v>42703.75</v>
      </c>
      <c r="B8014">
        <v>0</v>
      </c>
    </row>
    <row r="8015" spans="1:2" x14ac:dyDescent="0.35">
      <c r="A8015" s="3">
        <v>42703.791666666664</v>
      </c>
      <c r="B8015">
        <v>0</v>
      </c>
    </row>
    <row r="8016" spans="1:2" x14ac:dyDescent="0.35">
      <c r="A8016" s="3">
        <v>42703.833333333336</v>
      </c>
      <c r="B8016">
        <v>0</v>
      </c>
    </row>
    <row r="8017" spans="1:2" x14ac:dyDescent="0.35">
      <c r="A8017" s="3">
        <v>42703.875</v>
      </c>
      <c r="B8017">
        <v>0</v>
      </c>
    </row>
    <row r="8018" spans="1:2" x14ac:dyDescent="0.35">
      <c r="A8018" s="3">
        <v>42703.916666666664</v>
      </c>
      <c r="B8018">
        <v>0</v>
      </c>
    </row>
    <row r="8019" spans="1:2" x14ac:dyDescent="0.35">
      <c r="A8019" s="3">
        <v>42703.958333333336</v>
      </c>
      <c r="B8019">
        <v>0</v>
      </c>
    </row>
    <row r="8020" spans="1:2" x14ac:dyDescent="0.35">
      <c r="A8020" s="3">
        <v>42704</v>
      </c>
      <c r="B8020">
        <v>0</v>
      </c>
    </row>
    <row r="8021" spans="1:2" x14ac:dyDescent="0.35">
      <c r="A8021" s="3">
        <v>42704.041666666664</v>
      </c>
      <c r="B8021">
        <v>0</v>
      </c>
    </row>
    <row r="8022" spans="1:2" x14ac:dyDescent="0.35">
      <c r="A8022" s="3">
        <v>42704.083333333336</v>
      </c>
      <c r="B8022">
        <v>0</v>
      </c>
    </row>
    <row r="8023" spans="1:2" x14ac:dyDescent="0.35">
      <c r="A8023" s="3">
        <v>42704.125</v>
      </c>
      <c r="B8023">
        <v>0</v>
      </c>
    </row>
    <row r="8024" spans="1:2" x14ac:dyDescent="0.35">
      <c r="A8024" s="3">
        <v>42704.166666666664</v>
      </c>
      <c r="B8024">
        <v>0</v>
      </c>
    </row>
    <row r="8025" spans="1:2" x14ac:dyDescent="0.35">
      <c r="A8025" s="3">
        <v>42704.208333333336</v>
      </c>
      <c r="B8025">
        <v>0</v>
      </c>
    </row>
    <row r="8026" spans="1:2" x14ac:dyDescent="0.35">
      <c r="A8026" s="3">
        <v>42704.25</v>
      </c>
      <c r="B8026">
        <v>1.4999999999999999E-2</v>
      </c>
    </row>
    <row r="8027" spans="1:2" x14ac:dyDescent="0.35">
      <c r="A8027" s="3">
        <v>42704.291666666664</v>
      </c>
      <c r="B8027">
        <v>0.16500000000000001</v>
      </c>
    </row>
    <row r="8028" spans="1:2" x14ac:dyDescent="0.35">
      <c r="A8028" s="3">
        <v>42704.333333333336</v>
      </c>
      <c r="B8028">
        <v>0.34699999999999998</v>
      </c>
    </row>
    <row r="8029" spans="1:2" x14ac:dyDescent="0.35">
      <c r="A8029" s="3">
        <v>42704.375</v>
      </c>
      <c r="B8029">
        <v>0.46700000000000003</v>
      </c>
    </row>
    <row r="8030" spans="1:2" x14ac:dyDescent="0.35">
      <c r="A8030" s="3">
        <v>42704.416666666664</v>
      </c>
      <c r="B8030">
        <v>0.53300000000000003</v>
      </c>
    </row>
    <row r="8031" spans="1:2" x14ac:dyDescent="0.35">
      <c r="A8031" s="3">
        <v>42704.458333333336</v>
      </c>
      <c r="B8031">
        <v>0.54700000000000004</v>
      </c>
    </row>
    <row r="8032" spans="1:2" x14ac:dyDescent="0.35">
      <c r="A8032" s="3">
        <v>42704.5</v>
      </c>
      <c r="B8032">
        <v>0.50800000000000001</v>
      </c>
    </row>
    <row r="8033" spans="1:2" x14ac:dyDescent="0.35">
      <c r="A8033" s="3">
        <v>42704.541666666664</v>
      </c>
      <c r="B8033">
        <v>0.41899999999999998</v>
      </c>
    </row>
    <row r="8034" spans="1:2" x14ac:dyDescent="0.35">
      <c r="A8034" s="3">
        <v>42704.583333333336</v>
      </c>
      <c r="B8034">
        <v>0.27500000000000002</v>
      </c>
    </row>
    <row r="8035" spans="1:2" x14ac:dyDescent="0.35">
      <c r="A8035" s="3">
        <v>42704.625</v>
      </c>
      <c r="B8035">
        <v>0.06</v>
      </c>
    </row>
    <row r="8036" spans="1:2" x14ac:dyDescent="0.35">
      <c r="A8036" s="3">
        <v>42704.666666666664</v>
      </c>
      <c r="B8036">
        <v>0</v>
      </c>
    </row>
    <row r="8037" spans="1:2" x14ac:dyDescent="0.35">
      <c r="A8037" s="3">
        <v>42704.708333333336</v>
      </c>
      <c r="B8037">
        <v>0</v>
      </c>
    </row>
    <row r="8038" spans="1:2" x14ac:dyDescent="0.35">
      <c r="A8038" s="3">
        <v>42704.75</v>
      </c>
      <c r="B8038">
        <v>0</v>
      </c>
    </row>
    <row r="8039" spans="1:2" x14ac:dyDescent="0.35">
      <c r="A8039" s="3">
        <v>42704.791666666664</v>
      </c>
      <c r="B8039">
        <v>0</v>
      </c>
    </row>
    <row r="8040" spans="1:2" x14ac:dyDescent="0.35">
      <c r="A8040" s="3">
        <v>42704.833333333336</v>
      </c>
      <c r="B8040">
        <v>0</v>
      </c>
    </row>
    <row r="8041" spans="1:2" x14ac:dyDescent="0.35">
      <c r="A8041" s="3">
        <v>42704.875</v>
      </c>
      <c r="B8041">
        <v>0</v>
      </c>
    </row>
    <row r="8042" spans="1:2" x14ac:dyDescent="0.35">
      <c r="A8042" s="3">
        <v>42704.916666666664</v>
      </c>
      <c r="B8042">
        <v>0</v>
      </c>
    </row>
    <row r="8043" spans="1:2" x14ac:dyDescent="0.35">
      <c r="A8043" s="3">
        <v>42704.958333333336</v>
      </c>
      <c r="B8043">
        <v>0</v>
      </c>
    </row>
    <row r="8044" spans="1:2" x14ac:dyDescent="0.35">
      <c r="A8044" s="3">
        <v>42705</v>
      </c>
      <c r="B8044">
        <v>0</v>
      </c>
    </row>
    <row r="8045" spans="1:2" x14ac:dyDescent="0.35">
      <c r="A8045" s="3">
        <v>42705.041666666664</v>
      </c>
      <c r="B8045">
        <v>0</v>
      </c>
    </row>
    <row r="8046" spans="1:2" x14ac:dyDescent="0.35">
      <c r="A8046" s="3">
        <v>42705.083333333336</v>
      </c>
      <c r="B8046">
        <v>0</v>
      </c>
    </row>
    <row r="8047" spans="1:2" x14ac:dyDescent="0.35">
      <c r="A8047" s="3">
        <v>42705.125</v>
      </c>
      <c r="B8047">
        <v>0</v>
      </c>
    </row>
    <row r="8048" spans="1:2" x14ac:dyDescent="0.35">
      <c r="A8048" s="3">
        <v>42705.166666666664</v>
      </c>
      <c r="B8048">
        <v>0</v>
      </c>
    </row>
    <row r="8049" spans="1:2" x14ac:dyDescent="0.35">
      <c r="A8049" s="3">
        <v>42705.208333333336</v>
      </c>
      <c r="B8049">
        <v>0</v>
      </c>
    </row>
    <row r="8050" spans="1:2" x14ac:dyDescent="0.35">
      <c r="A8050" s="3">
        <v>42705.25</v>
      </c>
      <c r="B8050">
        <v>1.2E-2</v>
      </c>
    </row>
    <row r="8051" spans="1:2" x14ac:dyDescent="0.35">
      <c r="A8051" s="3">
        <v>42705.291666666664</v>
      </c>
      <c r="B8051">
        <v>0.127</v>
      </c>
    </row>
    <row r="8052" spans="1:2" x14ac:dyDescent="0.35">
      <c r="A8052" s="3">
        <v>42705.333333333336</v>
      </c>
      <c r="B8052">
        <v>0.27500000000000002</v>
      </c>
    </row>
    <row r="8053" spans="1:2" x14ac:dyDescent="0.35">
      <c r="A8053" s="3">
        <v>42705.375</v>
      </c>
      <c r="B8053">
        <v>0.38800000000000001</v>
      </c>
    </row>
    <row r="8054" spans="1:2" x14ac:dyDescent="0.35">
      <c r="A8054" s="3">
        <v>42705.416666666664</v>
      </c>
      <c r="B8054">
        <v>0.45500000000000002</v>
      </c>
    </row>
    <row r="8055" spans="1:2" x14ac:dyDescent="0.35">
      <c r="A8055" s="3">
        <v>42705.458333333336</v>
      </c>
      <c r="B8055">
        <v>0.47399999999999998</v>
      </c>
    </row>
    <row r="8056" spans="1:2" x14ac:dyDescent="0.35">
      <c r="A8056" s="3">
        <v>42705.5</v>
      </c>
      <c r="B8056">
        <v>0.442</v>
      </c>
    </row>
    <row r="8057" spans="1:2" x14ac:dyDescent="0.35">
      <c r="A8057" s="3">
        <v>42705.541666666664</v>
      </c>
      <c r="B8057">
        <v>0.35899999999999999</v>
      </c>
    </row>
    <row r="8058" spans="1:2" x14ac:dyDescent="0.35">
      <c r="A8058" s="3">
        <v>42705.583333333336</v>
      </c>
      <c r="B8058">
        <v>0.224</v>
      </c>
    </row>
    <row r="8059" spans="1:2" x14ac:dyDescent="0.35">
      <c r="A8059" s="3">
        <v>42705.625</v>
      </c>
      <c r="B8059">
        <v>4.3999999999999997E-2</v>
      </c>
    </row>
    <row r="8060" spans="1:2" x14ac:dyDescent="0.35">
      <c r="A8060" s="3">
        <v>42705.666666666664</v>
      </c>
      <c r="B8060">
        <v>0</v>
      </c>
    </row>
    <row r="8061" spans="1:2" x14ac:dyDescent="0.35">
      <c r="A8061" s="3">
        <v>42705.708333333336</v>
      </c>
      <c r="B8061">
        <v>0</v>
      </c>
    </row>
    <row r="8062" spans="1:2" x14ac:dyDescent="0.35">
      <c r="A8062" s="3">
        <v>42705.75</v>
      </c>
      <c r="B8062">
        <v>0</v>
      </c>
    </row>
    <row r="8063" spans="1:2" x14ac:dyDescent="0.35">
      <c r="A8063" s="3">
        <v>42705.791666666664</v>
      </c>
      <c r="B8063">
        <v>0</v>
      </c>
    </row>
    <row r="8064" spans="1:2" x14ac:dyDescent="0.35">
      <c r="A8064" s="3">
        <v>42705.833333333336</v>
      </c>
      <c r="B8064">
        <v>0</v>
      </c>
    </row>
    <row r="8065" spans="1:2" x14ac:dyDescent="0.35">
      <c r="A8065" s="3">
        <v>42705.875</v>
      </c>
      <c r="B8065">
        <v>0</v>
      </c>
    </row>
    <row r="8066" spans="1:2" x14ac:dyDescent="0.35">
      <c r="A8066" s="3">
        <v>42705.916666666664</v>
      </c>
      <c r="B8066">
        <v>0</v>
      </c>
    </row>
    <row r="8067" spans="1:2" x14ac:dyDescent="0.35">
      <c r="A8067" s="3">
        <v>42705.958333333336</v>
      </c>
      <c r="B8067">
        <v>0</v>
      </c>
    </row>
    <row r="8068" spans="1:2" x14ac:dyDescent="0.35">
      <c r="A8068" s="3">
        <v>42706</v>
      </c>
      <c r="B8068">
        <v>0</v>
      </c>
    </row>
    <row r="8069" spans="1:2" x14ac:dyDescent="0.35">
      <c r="A8069" s="3">
        <v>42706.041666666664</v>
      </c>
      <c r="B8069">
        <v>0</v>
      </c>
    </row>
    <row r="8070" spans="1:2" x14ac:dyDescent="0.35">
      <c r="A8070" s="3">
        <v>42706.083333333336</v>
      </c>
      <c r="B8070">
        <v>0</v>
      </c>
    </row>
    <row r="8071" spans="1:2" x14ac:dyDescent="0.35">
      <c r="A8071" s="3">
        <v>42706.125</v>
      </c>
      <c r="B8071">
        <v>0</v>
      </c>
    </row>
    <row r="8072" spans="1:2" x14ac:dyDescent="0.35">
      <c r="A8072" s="3">
        <v>42706.166666666664</v>
      </c>
      <c r="B8072">
        <v>0</v>
      </c>
    </row>
    <row r="8073" spans="1:2" x14ac:dyDescent="0.35">
      <c r="A8073" s="3">
        <v>42706.208333333336</v>
      </c>
      <c r="B8073">
        <v>0</v>
      </c>
    </row>
    <row r="8074" spans="1:2" x14ac:dyDescent="0.35">
      <c r="A8074" s="3">
        <v>42706.25</v>
      </c>
      <c r="B8074">
        <v>8.0000000000000002E-3</v>
      </c>
    </row>
    <row r="8075" spans="1:2" x14ac:dyDescent="0.35">
      <c r="A8075" s="3">
        <v>42706.291666666664</v>
      </c>
      <c r="B8075">
        <v>0.1</v>
      </c>
    </row>
    <row r="8076" spans="1:2" x14ac:dyDescent="0.35">
      <c r="A8076" s="3">
        <v>42706.333333333336</v>
      </c>
      <c r="B8076">
        <v>0.24</v>
      </c>
    </row>
    <row r="8077" spans="1:2" x14ac:dyDescent="0.35">
      <c r="A8077" s="3">
        <v>42706.375</v>
      </c>
      <c r="B8077">
        <v>0.36499999999999999</v>
      </c>
    </row>
    <row r="8078" spans="1:2" x14ac:dyDescent="0.35">
      <c r="A8078" s="3">
        <v>42706.416666666664</v>
      </c>
      <c r="B8078">
        <v>0.443</v>
      </c>
    </row>
    <row r="8079" spans="1:2" x14ac:dyDescent="0.35">
      <c r="A8079" s="3">
        <v>42706.458333333336</v>
      </c>
      <c r="B8079">
        <v>0.46700000000000003</v>
      </c>
    </row>
    <row r="8080" spans="1:2" x14ac:dyDescent="0.35">
      <c r="A8080" s="3">
        <v>42706.5</v>
      </c>
      <c r="B8080">
        <v>0.436</v>
      </c>
    </row>
    <row r="8081" spans="1:2" x14ac:dyDescent="0.35">
      <c r="A8081" s="3">
        <v>42706.541666666664</v>
      </c>
      <c r="B8081">
        <v>0.35799999999999998</v>
      </c>
    </row>
    <row r="8082" spans="1:2" x14ac:dyDescent="0.35">
      <c r="A8082" s="3">
        <v>42706.583333333336</v>
      </c>
      <c r="B8082">
        <v>0.221</v>
      </c>
    </row>
    <row r="8083" spans="1:2" x14ac:dyDescent="0.35">
      <c r="A8083" s="3">
        <v>42706.625</v>
      </c>
      <c r="B8083">
        <v>3.9E-2</v>
      </c>
    </row>
    <row r="8084" spans="1:2" x14ac:dyDescent="0.35">
      <c r="A8084" s="3">
        <v>42706.666666666664</v>
      </c>
      <c r="B8084">
        <v>0</v>
      </c>
    </row>
    <row r="8085" spans="1:2" x14ac:dyDescent="0.35">
      <c r="A8085" s="3">
        <v>42706.708333333336</v>
      </c>
      <c r="B8085">
        <v>0</v>
      </c>
    </row>
    <row r="8086" spans="1:2" x14ac:dyDescent="0.35">
      <c r="A8086" s="3">
        <v>42706.75</v>
      </c>
      <c r="B8086">
        <v>0</v>
      </c>
    </row>
    <row r="8087" spans="1:2" x14ac:dyDescent="0.35">
      <c r="A8087" s="3">
        <v>42706.791666666664</v>
      </c>
      <c r="B8087">
        <v>0</v>
      </c>
    </row>
    <row r="8088" spans="1:2" x14ac:dyDescent="0.35">
      <c r="A8088" s="3">
        <v>42706.833333333336</v>
      </c>
      <c r="B8088">
        <v>0</v>
      </c>
    </row>
    <row r="8089" spans="1:2" x14ac:dyDescent="0.35">
      <c r="A8089" s="3">
        <v>42706.875</v>
      </c>
      <c r="B8089">
        <v>0</v>
      </c>
    </row>
    <row r="8090" spans="1:2" x14ac:dyDescent="0.35">
      <c r="A8090" s="3">
        <v>42706.916666666664</v>
      </c>
      <c r="B8090">
        <v>0</v>
      </c>
    </row>
    <row r="8091" spans="1:2" x14ac:dyDescent="0.35">
      <c r="A8091" s="3">
        <v>42706.958333333336</v>
      </c>
      <c r="B8091">
        <v>0</v>
      </c>
    </row>
    <row r="8092" spans="1:2" x14ac:dyDescent="0.35">
      <c r="A8092" s="3">
        <v>42707</v>
      </c>
      <c r="B8092">
        <v>0</v>
      </c>
    </row>
    <row r="8093" spans="1:2" x14ac:dyDescent="0.35">
      <c r="A8093" s="3">
        <v>42707.041666666664</v>
      </c>
      <c r="B8093">
        <v>0</v>
      </c>
    </row>
    <row r="8094" spans="1:2" x14ac:dyDescent="0.35">
      <c r="A8094" s="3">
        <v>42707.083333333336</v>
      </c>
      <c r="B8094">
        <v>0</v>
      </c>
    </row>
    <row r="8095" spans="1:2" x14ac:dyDescent="0.35">
      <c r="A8095" s="3">
        <v>42707.125</v>
      </c>
      <c r="B8095">
        <v>0</v>
      </c>
    </row>
    <row r="8096" spans="1:2" x14ac:dyDescent="0.35">
      <c r="A8096" s="3">
        <v>42707.166666666664</v>
      </c>
      <c r="B8096">
        <v>0</v>
      </c>
    </row>
    <row r="8097" spans="1:2" x14ac:dyDescent="0.35">
      <c r="A8097" s="3">
        <v>42707.208333333336</v>
      </c>
      <c r="B8097">
        <v>0</v>
      </c>
    </row>
    <row r="8098" spans="1:2" x14ac:dyDescent="0.35">
      <c r="A8098" s="3">
        <v>42707.25</v>
      </c>
      <c r="B8098">
        <v>7.0000000000000001E-3</v>
      </c>
    </row>
    <row r="8099" spans="1:2" x14ac:dyDescent="0.35">
      <c r="A8099" s="3">
        <v>42707.291666666664</v>
      </c>
      <c r="B8099">
        <v>7.3999999999999996E-2</v>
      </c>
    </row>
    <row r="8100" spans="1:2" x14ac:dyDescent="0.35">
      <c r="A8100" s="3">
        <v>42707.333333333336</v>
      </c>
      <c r="B8100">
        <v>0.17299999999999999</v>
      </c>
    </row>
    <row r="8101" spans="1:2" x14ac:dyDescent="0.35">
      <c r="A8101" s="3">
        <v>42707.375</v>
      </c>
      <c r="B8101">
        <v>0.26100000000000001</v>
      </c>
    </row>
    <row r="8102" spans="1:2" x14ac:dyDescent="0.35">
      <c r="A8102" s="3">
        <v>42707.416666666664</v>
      </c>
      <c r="B8102">
        <v>0.313</v>
      </c>
    </row>
    <row r="8103" spans="1:2" x14ac:dyDescent="0.35">
      <c r="A8103" s="3">
        <v>42707.458333333336</v>
      </c>
      <c r="B8103">
        <v>0.317</v>
      </c>
    </row>
    <row r="8104" spans="1:2" x14ac:dyDescent="0.35">
      <c r="A8104" s="3">
        <v>42707.5</v>
      </c>
      <c r="B8104">
        <v>0.27900000000000003</v>
      </c>
    </row>
    <row r="8105" spans="1:2" x14ac:dyDescent="0.35">
      <c r="A8105" s="3">
        <v>42707.541666666664</v>
      </c>
      <c r="B8105">
        <v>0.20100000000000001</v>
      </c>
    </row>
    <row r="8106" spans="1:2" x14ac:dyDescent="0.35">
      <c r="A8106" s="3">
        <v>42707.583333333336</v>
      </c>
      <c r="B8106">
        <v>9.7000000000000003E-2</v>
      </c>
    </row>
    <row r="8107" spans="1:2" x14ac:dyDescent="0.35">
      <c r="A8107" s="3">
        <v>42707.625</v>
      </c>
      <c r="B8107">
        <v>1.2E-2</v>
      </c>
    </row>
    <row r="8108" spans="1:2" x14ac:dyDescent="0.35">
      <c r="A8108" s="3">
        <v>42707.666666666664</v>
      </c>
      <c r="B8108">
        <v>0</v>
      </c>
    </row>
    <row r="8109" spans="1:2" x14ac:dyDescent="0.35">
      <c r="A8109" s="3">
        <v>42707.708333333336</v>
      </c>
      <c r="B8109">
        <v>0</v>
      </c>
    </row>
    <row r="8110" spans="1:2" x14ac:dyDescent="0.35">
      <c r="A8110" s="3">
        <v>42707.75</v>
      </c>
      <c r="B8110">
        <v>0</v>
      </c>
    </row>
    <row r="8111" spans="1:2" x14ac:dyDescent="0.35">
      <c r="A8111" s="3">
        <v>42707.791666666664</v>
      </c>
      <c r="B8111">
        <v>0</v>
      </c>
    </row>
    <row r="8112" spans="1:2" x14ac:dyDescent="0.35">
      <c r="A8112" s="3">
        <v>42707.833333333336</v>
      </c>
      <c r="B8112">
        <v>0</v>
      </c>
    </row>
    <row r="8113" spans="1:2" x14ac:dyDescent="0.35">
      <c r="A8113" s="3">
        <v>42707.875</v>
      </c>
      <c r="B8113">
        <v>0</v>
      </c>
    </row>
    <row r="8114" spans="1:2" x14ac:dyDescent="0.35">
      <c r="A8114" s="3">
        <v>42707.916666666664</v>
      </c>
      <c r="B8114">
        <v>0</v>
      </c>
    </row>
    <row r="8115" spans="1:2" x14ac:dyDescent="0.35">
      <c r="A8115" s="3">
        <v>42707.958333333336</v>
      </c>
      <c r="B8115">
        <v>0</v>
      </c>
    </row>
    <row r="8116" spans="1:2" x14ac:dyDescent="0.35">
      <c r="A8116" s="3">
        <v>42708</v>
      </c>
      <c r="B8116">
        <v>0</v>
      </c>
    </row>
    <row r="8117" spans="1:2" x14ac:dyDescent="0.35">
      <c r="A8117" s="3">
        <v>42708.041666666664</v>
      </c>
      <c r="B8117">
        <v>0</v>
      </c>
    </row>
    <row r="8118" spans="1:2" x14ac:dyDescent="0.35">
      <c r="A8118" s="3">
        <v>42708.083333333336</v>
      </c>
      <c r="B8118">
        <v>0</v>
      </c>
    </row>
    <row r="8119" spans="1:2" x14ac:dyDescent="0.35">
      <c r="A8119" s="3">
        <v>42708.125</v>
      </c>
      <c r="B8119">
        <v>0</v>
      </c>
    </row>
    <row r="8120" spans="1:2" x14ac:dyDescent="0.35">
      <c r="A8120" s="3">
        <v>42708.166666666664</v>
      </c>
      <c r="B8120">
        <v>0</v>
      </c>
    </row>
    <row r="8121" spans="1:2" x14ac:dyDescent="0.35">
      <c r="A8121" s="3">
        <v>42708.208333333336</v>
      </c>
      <c r="B8121">
        <v>0</v>
      </c>
    </row>
    <row r="8122" spans="1:2" x14ac:dyDescent="0.35">
      <c r="A8122" s="3">
        <v>42708.25</v>
      </c>
      <c r="B8122">
        <v>4.0000000000000001E-3</v>
      </c>
    </row>
    <row r="8123" spans="1:2" x14ac:dyDescent="0.35">
      <c r="A8123" s="3">
        <v>42708.291666666664</v>
      </c>
      <c r="B8123">
        <v>6.9000000000000006E-2</v>
      </c>
    </row>
    <row r="8124" spans="1:2" x14ac:dyDescent="0.35">
      <c r="A8124" s="3">
        <v>42708.333333333336</v>
      </c>
      <c r="B8124">
        <v>0.187</v>
      </c>
    </row>
    <row r="8125" spans="1:2" x14ac:dyDescent="0.35">
      <c r="A8125" s="3">
        <v>42708.375</v>
      </c>
      <c r="B8125">
        <v>0.29199999999999998</v>
      </c>
    </row>
    <row r="8126" spans="1:2" x14ac:dyDescent="0.35">
      <c r="A8126" s="3">
        <v>42708.416666666664</v>
      </c>
      <c r="B8126">
        <v>0.36</v>
      </c>
    </row>
    <row r="8127" spans="1:2" x14ac:dyDescent="0.35">
      <c r="A8127" s="3">
        <v>42708.458333333336</v>
      </c>
      <c r="B8127">
        <v>0.377</v>
      </c>
    </row>
    <row r="8128" spans="1:2" x14ac:dyDescent="0.35">
      <c r="A8128" s="3">
        <v>42708.5</v>
      </c>
      <c r="B8128">
        <v>0.34499999999999997</v>
      </c>
    </row>
    <row r="8129" spans="1:2" x14ac:dyDescent="0.35">
      <c r="A8129" s="3">
        <v>42708.541666666664</v>
      </c>
      <c r="B8129">
        <v>0.27500000000000002</v>
      </c>
    </row>
    <row r="8130" spans="1:2" x14ac:dyDescent="0.35">
      <c r="A8130" s="3">
        <v>42708.583333333336</v>
      </c>
      <c r="B8130">
        <v>0.158</v>
      </c>
    </row>
    <row r="8131" spans="1:2" x14ac:dyDescent="0.35">
      <c r="A8131" s="3">
        <v>42708.625</v>
      </c>
      <c r="B8131">
        <v>2.4E-2</v>
      </c>
    </row>
    <row r="8132" spans="1:2" x14ac:dyDescent="0.35">
      <c r="A8132" s="3">
        <v>42708.666666666664</v>
      </c>
      <c r="B8132">
        <v>0</v>
      </c>
    </row>
    <row r="8133" spans="1:2" x14ac:dyDescent="0.35">
      <c r="A8133" s="3">
        <v>42708.708333333336</v>
      </c>
      <c r="B8133">
        <v>0</v>
      </c>
    </row>
    <row r="8134" spans="1:2" x14ac:dyDescent="0.35">
      <c r="A8134" s="3">
        <v>42708.75</v>
      </c>
      <c r="B8134">
        <v>0</v>
      </c>
    </row>
    <row r="8135" spans="1:2" x14ac:dyDescent="0.35">
      <c r="A8135" s="3">
        <v>42708.791666666664</v>
      </c>
      <c r="B8135">
        <v>0</v>
      </c>
    </row>
    <row r="8136" spans="1:2" x14ac:dyDescent="0.35">
      <c r="A8136" s="3">
        <v>42708.833333333336</v>
      </c>
      <c r="B8136">
        <v>0</v>
      </c>
    </row>
    <row r="8137" spans="1:2" x14ac:dyDescent="0.35">
      <c r="A8137" s="3">
        <v>42708.875</v>
      </c>
      <c r="B8137">
        <v>0</v>
      </c>
    </row>
    <row r="8138" spans="1:2" x14ac:dyDescent="0.35">
      <c r="A8138" s="3">
        <v>42708.916666666664</v>
      </c>
      <c r="B8138">
        <v>0</v>
      </c>
    </row>
    <row r="8139" spans="1:2" x14ac:dyDescent="0.35">
      <c r="A8139" s="3">
        <v>42708.958333333336</v>
      </c>
      <c r="B8139">
        <v>0</v>
      </c>
    </row>
    <row r="8140" spans="1:2" x14ac:dyDescent="0.35">
      <c r="A8140" s="3">
        <v>42709</v>
      </c>
      <c r="B8140">
        <v>0</v>
      </c>
    </row>
    <row r="8141" spans="1:2" x14ac:dyDescent="0.35">
      <c r="A8141" s="3">
        <v>42709.041666666664</v>
      </c>
      <c r="B8141">
        <v>0</v>
      </c>
    </row>
    <row r="8142" spans="1:2" x14ac:dyDescent="0.35">
      <c r="A8142" s="3">
        <v>42709.083333333336</v>
      </c>
      <c r="B8142">
        <v>0</v>
      </c>
    </row>
    <row r="8143" spans="1:2" x14ac:dyDescent="0.35">
      <c r="A8143" s="3">
        <v>42709.125</v>
      </c>
      <c r="B8143">
        <v>0</v>
      </c>
    </row>
    <row r="8144" spans="1:2" x14ac:dyDescent="0.35">
      <c r="A8144" s="3">
        <v>42709.166666666664</v>
      </c>
      <c r="B8144">
        <v>0</v>
      </c>
    </row>
    <row r="8145" spans="1:2" x14ac:dyDescent="0.35">
      <c r="A8145" s="3">
        <v>42709.208333333336</v>
      </c>
      <c r="B8145">
        <v>0</v>
      </c>
    </row>
    <row r="8146" spans="1:2" x14ac:dyDescent="0.35">
      <c r="A8146" s="3">
        <v>42709.25</v>
      </c>
      <c r="B8146">
        <v>6.0000000000000001E-3</v>
      </c>
    </row>
    <row r="8147" spans="1:2" x14ac:dyDescent="0.35">
      <c r="A8147" s="3">
        <v>42709.291666666664</v>
      </c>
      <c r="B8147">
        <v>7.9000000000000001E-2</v>
      </c>
    </row>
    <row r="8148" spans="1:2" x14ac:dyDescent="0.35">
      <c r="A8148" s="3">
        <v>42709.333333333336</v>
      </c>
      <c r="B8148">
        <v>0.20200000000000001</v>
      </c>
    </row>
    <row r="8149" spans="1:2" x14ac:dyDescent="0.35">
      <c r="A8149" s="3">
        <v>42709.375</v>
      </c>
      <c r="B8149">
        <v>0.312</v>
      </c>
    </row>
    <row r="8150" spans="1:2" x14ac:dyDescent="0.35">
      <c r="A8150" s="3">
        <v>42709.416666666664</v>
      </c>
      <c r="B8150">
        <v>0.379</v>
      </c>
    </row>
    <row r="8151" spans="1:2" x14ac:dyDescent="0.35">
      <c r="A8151" s="3">
        <v>42709.458333333336</v>
      </c>
      <c r="B8151">
        <v>0.39200000000000002</v>
      </c>
    </row>
    <row r="8152" spans="1:2" x14ac:dyDescent="0.35">
      <c r="A8152" s="3">
        <v>42709.5</v>
      </c>
      <c r="B8152">
        <v>0.35499999999999998</v>
      </c>
    </row>
    <row r="8153" spans="1:2" x14ac:dyDescent="0.35">
      <c r="A8153" s="3">
        <v>42709.541666666664</v>
      </c>
      <c r="B8153">
        <v>0.27200000000000002</v>
      </c>
    </row>
    <row r="8154" spans="1:2" x14ac:dyDescent="0.35">
      <c r="A8154" s="3">
        <v>42709.583333333336</v>
      </c>
      <c r="B8154">
        <v>0.15</v>
      </c>
    </row>
    <row r="8155" spans="1:2" x14ac:dyDescent="0.35">
      <c r="A8155" s="3">
        <v>42709.625</v>
      </c>
      <c r="B8155">
        <v>1.7999999999999999E-2</v>
      </c>
    </row>
    <row r="8156" spans="1:2" x14ac:dyDescent="0.35">
      <c r="A8156" s="3">
        <v>42709.666666666664</v>
      </c>
      <c r="B8156">
        <v>0</v>
      </c>
    </row>
    <row r="8157" spans="1:2" x14ac:dyDescent="0.35">
      <c r="A8157" s="3">
        <v>42709.708333333336</v>
      </c>
      <c r="B8157">
        <v>0</v>
      </c>
    </row>
    <row r="8158" spans="1:2" x14ac:dyDescent="0.35">
      <c r="A8158" s="3">
        <v>42709.75</v>
      </c>
      <c r="B8158">
        <v>0</v>
      </c>
    </row>
    <row r="8159" spans="1:2" x14ac:dyDescent="0.35">
      <c r="A8159" s="3">
        <v>42709.791666666664</v>
      </c>
      <c r="B8159">
        <v>0</v>
      </c>
    </row>
    <row r="8160" spans="1:2" x14ac:dyDescent="0.35">
      <c r="A8160" s="3">
        <v>42709.833333333336</v>
      </c>
      <c r="B8160">
        <v>0</v>
      </c>
    </row>
    <row r="8161" spans="1:2" x14ac:dyDescent="0.35">
      <c r="A8161" s="3">
        <v>42709.875</v>
      </c>
      <c r="B8161">
        <v>0</v>
      </c>
    </row>
    <row r="8162" spans="1:2" x14ac:dyDescent="0.35">
      <c r="A8162" s="3">
        <v>42709.916666666664</v>
      </c>
      <c r="B8162">
        <v>0</v>
      </c>
    </row>
    <row r="8163" spans="1:2" x14ac:dyDescent="0.35">
      <c r="A8163" s="3">
        <v>42709.958333333336</v>
      </c>
      <c r="B8163">
        <v>0</v>
      </c>
    </row>
    <row r="8164" spans="1:2" x14ac:dyDescent="0.35">
      <c r="A8164" s="3">
        <v>42710</v>
      </c>
      <c r="B8164">
        <v>0</v>
      </c>
    </row>
    <row r="8165" spans="1:2" x14ac:dyDescent="0.35">
      <c r="A8165" s="3">
        <v>42710.041666666664</v>
      </c>
      <c r="B8165">
        <v>0</v>
      </c>
    </row>
    <row r="8166" spans="1:2" x14ac:dyDescent="0.35">
      <c r="A8166" s="3">
        <v>42710.083333333336</v>
      </c>
      <c r="B8166">
        <v>0</v>
      </c>
    </row>
    <row r="8167" spans="1:2" x14ac:dyDescent="0.35">
      <c r="A8167" s="3">
        <v>42710.125</v>
      </c>
      <c r="B8167">
        <v>0</v>
      </c>
    </row>
    <row r="8168" spans="1:2" x14ac:dyDescent="0.35">
      <c r="A8168" s="3">
        <v>42710.166666666664</v>
      </c>
      <c r="B8168">
        <v>0</v>
      </c>
    </row>
    <row r="8169" spans="1:2" x14ac:dyDescent="0.35">
      <c r="A8169" s="3">
        <v>42710.208333333336</v>
      </c>
      <c r="B8169">
        <v>0</v>
      </c>
    </row>
    <row r="8170" spans="1:2" x14ac:dyDescent="0.35">
      <c r="A8170" s="3">
        <v>42710.25</v>
      </c>
      <c r="B8170">
        <v>2E-3</v>
      </c>
    </row>
    <row r="8171" spans="1:2" x14ac:dyDescent="0.35">
      <c r="A8171" s="3">
        <v>42710.291666666664</v>
      </c>
      <c r="B8171">
        <v>0.06</v>
      </c>
    </row>
    <row r="8172" spans="1:2" x14ac:dyDescent="0.35">
      <c r="A8172" s="3">
        <v>42710.333333333336</v>
      </c>
      <c r="B8172">
        <v>0.17199999999999999</v>
      </c>
    </row>
    <row r="8173" spans="1:2" x14ac:dyDescent="0.35">
      <c r="A8173" s="3">
        <v>42710.375</v>
      </c>
      <c r="B8173">
        <v>0.26600000000000001</v>
      </c>
    </row>
    <row r="8174" spans="1:2" x14ac:dyDescent="0.35">
      <c r="A8174" s="3">
        <v>42710.416666666664</v>
      </c>
      <c r="B8174">
        <v>0.318</v>
      </c>
    </row>
    <row r="8175" spans="1:2" x14ac:dyDescent="0.35">
      <c r="A8175" s="3">
        <v>42710.458333333336</v>
      </c>
      <c r="B8175">
        <v>0.33400000000000002</v>
      </c>
    </row>
    <row r="8176" spans="1:2" x14ac:dyDescent="0.35">
      <c r="A8176" s="3">
        <v>42710.5</v>
      </c>
      <c r="B8176">
        <v>0.30399999999999999</v>
      </c>
    </row>
    <row r="8177" spans="1:2" x14ac:dyDescent="0.35">
      <c r="A8177" s="3">
        <v>42710.541666666664</v>
      </c>
      <c r="B8177">
        <v>0.23200000000000001</v>
      </c>
    </row>
    <row r="8178" spans="1:2" x14ac:dyDescent="0.35">
      <c r="A8178" s="3">
        <v>42710.583333333336</v>
      </c>
      <c r="B8178">
        <v>0.13100000000000001</v>
      </c>
    </row>
    <row r="8179" spans="1:2" x14ac:dyDescent="0.35">
      <c r="A8179" s="3">
        <v>42710.625</v>
      </c>
      <c r="B8179">
        <v>1.9E-2</v>
      </c>
    </row>
    <row r="8180" spans="1:2" x14ac:dyDescent="0.35">
      <c r="A8180" s="3">
        <v>42710.666666666664</v>
      </c>
      <c r="B8180">
        <v>0</v>
      </c>
    </row>
    <row r="8181" spans="1:2" x14ac:dyDescent="0.35">
      <c r="A8181" s="3">
        <v>42710.708333333336</v>
      </c>
      <c r="B8181">
        <v>0</v>
      </c>
    </row>
    <row r="8182" spans="1:2" x14ac:dyDescent="0.35">
      <c r="A8182" s="3">
        <v>42710.75</v>
      </c>
      <c r="B8182">
        <v>0</v>
      </c>
    </row>
    <row r="8183" spans="1:2" x14ac:dyDescent="0.35">
      <c r="A8183" s="3">
        <v>42710.791666666664</v>
      </c>
      <c r="B8183">
        <v>0</v>
      </c>
    </row>
    <row r="8184" spans="1:2" x14ac:dyDescent="0.35">
      <c r="A8184" s="3">
        <v>42710.833333333336</v>
      </c>
      <c r="B8184">
        <v>0</v>
      </c>
    </row>
    <row r="8185" spans="1:2" x14ac:dyDescent="0.35">
      <c r="A8185" s="3">
        <v>42710.875</v>
      </c>
      <c r="B8185">
        <v>0</v>
      </c>
    </row>
    <row r="8186" spans="1:2" x14ac:dyDescent="0.35">
      <c r="A8186" s="3">
        <v>42710.916666666664</v>
      </c>
      <c r="B8186">
        <v>0</v>
      </c>
    </row>
    <row r="8187" spans="1:2" x14ac:dyDescent="0.35">
      <c r="A8187" s="3">
        <v>42710.958333333336</v>
      </c>
      <c r="B8187">
        <v>0</v>
      </c>
    </row>
    <row r="8188" spans="1:2" x14ac:dyDescent="0.35">
      <c r="A8188" s="3">
        <v>42711</v>
      </c>
      <c r="B8188">
        <v>0</v>
      </c>
    </row>
    <row r="8189" spans="1:2" x14ac:dyDescent="0.35">
      <c r="A8189" s="3">
        <v>42711.041666666664</v>
      </c>
      <c r="B8189">
        <v>0</v>
      </c>
    </row>
    <row r="8190" spans="1:2" x14ac:dyDescent="0.35">
      <c r="A8190" s="3">
        <v>42711.083333333336</v>
      </c>
      <c r="B8190">
        <v>0</v>
      </c>
    </row>
    <row r="8191" spans="1:2" x14ac:dyDescent="0.35">
      <c r="A8191" s="3">
        <v>42711.125</v>
      </c>
      <c r="B8191">
        <v>0</v>
      </c>
    </row>
    <row r="8192" spans="1:2" x14ac:dyDescent="0.35">
      <c r="A8192" s="3">
        <v>42711.166666666664</v>
      </c>
      <c r="B8192">
        <v>0</v>
      </c>
    </row>
    <row r="8193" spans="1:2" x14ac:dyDescent="0.35">
      <c r="A8193" s="3">
        <v>42711.208333333336</v>
      </c>
      <c r="B8193">
        <v>0</v>
      </c>
    </row>
    <row r="8194" spans="1:2" x14ac:dyDescent="0.35">
      <c r="A8194" s="3">
        <v>42711.25</v>
      </c>
      <c r="B8194">
        <v>2E-3</v>
      </c>
    </row>
    <row r="8195" spans="1:2" x14ac:dyDescent="0.35">
      <c r="A8195" s="3">
        <v>42711.291666666664</v>
      </c>
      <c r="B8195">
        <v>8.3000000000000004E-2</v>
      </c>
    </row>
    <row r="8196" spans="1:2" x14ac:dyDescent="0.35">
      <c r="A8196" s="3">
        <v>42711.333333333336</v>
      </c>
      <c r="B8196">
        <v>0.23599999999999999</v>
      </c>
    </row>
    <row r="8197" spans="1:2" x14ac:dyDescent="0.35">
      <c r="A8197" s="3">
        <v>42711.375</v>
      </c>
      <c r="B8197">
        <v>0.36499999999999999</v>
      </c>
    </row>
    <row r="8198" spans="1:2" x14ac:dyDescent="0.35">
      <c r="A8198" s="3">
        <v>42711.416666666664</v>
      </c>
      <c r="B8198">
        <v>0.434</v>
      </c>
    </row>
    <row r="8199" spans="1:2" x14ac:dyDescent="0.35">
      <c r="A8199" s="3">
        <v>42711.458333333336</v>
      </c>
      <c r="B8199">
        <v>0.44900000000000001</v>
      </c>
    </row>
    <row r="8200" spans="1:2" x14ac:dyDescent="0.35">
      <c r="A8200" s="3">
        <v>42711.5</v>
      </c>
      <c r="B8200">
        <v>0.41199999999999998</v>
      </c>
    </row>
    <row r="8201" spans="1:2" x14ac:dyDescent="0.35">
      <c r="A8201" s="3">
        <v>42711.541666666664</v>
      </c>
      <c r="B8201">
        <v>0.32800000000000001</v>
      </c>
    </row>
    <row r="8202" spans="1:2" x14ac:dyDescent="0.35">
      <c r="A8202" s="3">
        <v>42711.583333333336</v>
      </c>
      <c r="B8202">
        <v>0.19600000000000001</v>
      </c>
    </row>
    <row r="8203" spans="1:2" x14ac:dyDescent="0.35">
      <c r="A8203" s="3">
        <v>42711.625</v>
      </c>
      <c r="B8203">
        <v>2.7E-2</v>
      </c>
    </row>
    <row r="8204" spans="1:2" x14ac:dyDescent="0.35">
      <c r="A8204" s="3">
        <v>42711.666666666664</v>
      </c>
      <c r="B8204">
        <v>0</v>
      </c>
    </row>
    <row r="8205" spans="1:2" x14ac:dyDescent="0.35">
      <c r="A8205" s="3">
        <v>42711.708333333336</v>
      </c>
      <c r="B8205">
        <v>0</v>
      </c>
    </row>
    <row r="8206" spans="1:2" x14ac:dyDescent="0.35">
      <c r="A8206" s="3">
        <v>42711.75</v>
      </c>
      <c r="B8206">
        <v>0</v>
      </c>
    </row>
    <row r="8207" spans="1:2" x14ac:dyDescent="0.35">
      <c r="A8207" s="3">
        <v>42711.791666666664</v>
      </c>
      <c r="B8207">
        <v>0</v>
      </c>
    </row>
    <row r="8208" spans="1:2" x14ac:dyDescent="0.35">
      <c r="A8208" s="3">
        <v>42711.833333333336</v>
      </c>
      <c r="B8208">
        <v>0</v>
      </c>
    </row>
    <row r="8209" spans="1:2" x14ac:dyDescent="0.35">
      <c r="A8209" s="3">
        <v>42711.875</v>
      </c>
      <c r="B8209">
        <v>0</v>
      </c>
    </row>
    <row r="8210" spans="1:2" x14ac:dyDescent="0.35">
      <c r="A8210" s="3">
        <v>42711.916666666664</v>
      </c>
      <c r="B8210">
        <v>0</v>
      </c>
    </row>
    <row r="8211" spans="1:2" x14ac:dyDescent="0.35">
      <c r="A8211" s="3">
        <v>42711.958333333336</v>
      </c>
      <c r="B8211">
        <v>0</v>
      </c>
    </row>
    <row r="8212" spans="1:2" x14ac:dyDescent="0.35">
      <c r="A8212" s="3">
        <v>42712</v>
      </c>
      <c r="B8212">
        <v>0</v>
      </c>
    </row>
    <row r="8213" spans="1:2" x14ac:dyDescent="0.35">
      <c r="A8213" s="3">
        <v>42712.041666666664</v>
      </c>
      <c r="B8213">
        <v>0</v>
      </c>
    </row>
    <row r="8214" spans="1:2" x14ac:dyDescent="0.35">
      <c r="A8214" s="3">
        <v>42712.083333333336</v>
      </c>
      <c r="B8214">
        <v>0</v>
      </c>
    </row>
    <row r="8215" spans="1:2" x14ac:dyDescent="0.35">
      <c r="A8215" s="3">
        <v>42712.125</v>
      </c>
      <c r="B8215">
        <v>0</v>
      </c>
    </row>
    <row r="8216" spans="1:2" x14ac:dyDescent="0.35">
      <c r="A8216" s="3">
        <v>42712.166666666664</v>
      </c>
      <c r="B8216">
        <v>0</v>
      </c>
    </row>
    <row r="8217" spans="1:2" x14ac:dyDescent="0.35">
      <c r="A8217" s="3">
        <v>42712.208333333336</v>
      </c>
      <c r="B8217">
        <v>0</v>
      </c>
    </row>
    <row r="8218" spans="1:2" x14ac:dyDescent="0.35">
      <c r="A8218" s="3">
        <v>42712.25</v>
      </c>
      <c r="B8218">
        <v>8.0000000000000002E-3</v>
      </c>
    </row>
    <row r="8219" spans="1:2" x14ac:dyDescent="0.35">
      <c r="A8219" s="3">
        <v>42712.291666666664</v>
      </c>
      <c r="B8219">
        <v>0.10299999999999999</v>
      </c>
    </row>
    <row r="8220" spans="1:2" x14ac:dyDescent="0.35">
      <c r="A8220" s="3">
        <v>42712.333333333336</v>
      </c>
      <c r="B8220">
        <v>0.25</v>
      </c>
    </row>
    <row r="8221" spans="1:2" x14ac:dyDescent="0.35">
      <c r="A8221" s="3">
        <v>42712.375</v>
      </c>
      <c r="B8221">
        <v>0.36399999999999999</v>
      </c>
    </row>
    <row r="8222" spans="1:2" x14ac:dyDescent="0.35">
      <c r="A8222" s="3">
        <v>42712.416666666664</v>
      </c>
      <c r="B8222">
        <v>0.42699999999999999</v>
      </c>
    </row>
    <row r="8223" spans="1:2" x14ac:dyDescent="0.35">
      <c r="A8223" s="3">
        <v>42712.458333333336</v>
      </c>
      <c r="B8223">
        <v>0.44500000000000001</v>
      </c>
    </row>
    <row r="8224" spans="1:2" x14ac:dyDescent="0.35">
      <c r="A8224" s="3">
        <v>42712.5</v>
      </c>
      <c r="B8224">
        <v>0.41499999999999998</v>
      </c>
    </row>
    <row r="8225" spans="1:2" x14ac:dyDescent="0.35">
      <c r="A8225" s="3">
        <v>42712.541666666664</v>
      </c>
      <c r="B8225">
        <v>0.33700000000000002</v>
      </c>
    </row>
    <row r="8226" spans="1:2" x14ac:dyDescent="0.35">
      <c r="A8226" s="3">
        <v>42712.583333333336</v>
      </c>
      <c r="B8226">
        <v>0.2</v>
      </c>
    </row>
    <row r="8227" spans="1:2" x14ac:dyDescent="0.35">
      <c r="A8227" s="3">
        <v>42712.625</v>
      </c>
      <c r="B8227">
        <v>2.9000000000000001E-2</v>
      </c>
    </row>
    <row r="8228" spans="1:2" x14ac:dyDescent="0.35">
      <c r="A8228" s="3">
        <v>42712.666666666664</v>
      </c>
      <c r="B8228">
        <v>0</v>
      </c>
    </row>
    <row r="8229" spans="1:2" x14ac:dyDescent="0.35">
      <c r="A8229" s="3">
        <v>42712.708333333336</v>
      </c>
      <c r="B8229">
        <v>0</v>
      </c>
    </row>
    <row r="8230" spans="1:2" x14ac:dyDescent="0.35">
      <c r="A8230" s="3">
        <v>42712.75</v>
      </c>
      <c r="B8230">
        <v>0</v>
      </c>
    </row>
    <row r="8231" spans="1:2" x14ac:dyDescent="0.35">
      <c r="A8231" s="3">
        <v>42712.791666666664</v>
      </c>
      <c r="B8231">
        <v>0</v>
      </c>
    </row>
    <row r="8232" spans="1:2" x14ac:dyDescent="0.35">
      <c r="A8232" s="3">
        <v>42712.833333333336</v>
      </c>
      <c r="B8232">
        <v>0</v>
      </c>
    </row>
    <row r="8233" spans="1:2" x14ac:dyDescent="0.35">
      <c r="A8233" s="3">
        <v>42712.875</v>
      </c>
      <c r="B8233">
        <v>0</v>
      </c>
    </row>
    <row r="8234" spans="1:2" x14ac:dyDescent="0.35">
      <c r="A8234" s="3">
        <v>42712.916666666664</v>
      </c>
      <c r="B8234">
        <v>0</v>
      </c>
    </row>
    <row r="8235" spans="1:2" x14ac:dyDescent="0.35">
      <c r="A8235" s="3">
        <v>42712.958333333336</v>
      </c>
      <c r="B8235">
        <v>0</v>
      </c>
    </row>
    <row r="8236" spans="1:2" x14ac:dyDescent="0.35">
      <c r="A8236" s="3">
        <v>42713</v>
      </c>
      <c r="B8236">
        <v>0</v>
      </c>
    </row>
    <row r="8237" spans="1:2" x14ac:dyDescent="0.35">
      <c r="A8237" s="3">
        <v>42713.041666666664</v>
      </c>
      <c r="B8237">
        <v>0</v>
      </c>
    </row>
    <row r="8238" spans="1:2" x14ac:dyDescent="0.35">
      <c r="A8238" s="3">
        <v>42713.083333333336</v>
      </c>
      <c r="B8238">
        <v>0</v>
      </c>
    </row>
    <row r="8239" spans="1:2" x14ac:dyDescent="0.35">
      <c r="A8239" s="3">
        <v>42713.125</v>
      </c>
      <c r="B8239">
        <v>0</v>
      </c>
    </row>
    <row r="8240" spans="1:2" x14ac:dyDescent="0.35">
      <c r="A8240" s="3">
        <v>42713.166666666664</v>
      </c>
      <c r="B8240">
        <v>0</v>
      </c>
    </row>
    <row r="8241" spans="1:2" x14ac:dyDescent="0.35">
      <c r="A8241" s="3">
        <v>42713.208333333336</v>
      </c>
      <c r="B8241">
        <v>0</v>
      </c>
    </row>
    <row r="8242" spans="1:2" x14ac:dyDescent="0.35">
      <c r="A8242" s="3">
        <v>42713.25</v>
      </c>
      <c r="B8242">
        <v>8.0000000000000002E-3</v>
      </c>
    </row>
    <row r="8243" spans="1:2" x14ac:dyDescent="0.35">
      <c r="A8243" s="3">
        <v>42713.291666666664</v>
      </c>
      <c r="B8243">
        <v>0.105</v>
      </c>
    </row>
    <row r="8244" spans="1:2" x14ac:dyDescent="0.35">
      <c r="A8244" s="3">
        <v>42713.333333333336</v>
      </c>
      <c r="B8244">
        <v>0.247</v>
      </c>
    </row>
    <row r="8245" spans="1:2" x14ac:dyDescent="0.35">
      <c r="A8245" s="3">
        <v>42713.375</v>
      </c>
      <c r="B8245">
        <v>0.35899999999999999</v>
      </c>
    </row>
    <row r="8246" spans="1:2" x14ac:dyDescent="0.35">
      <c r="A8246" s="3">
        <v>42713.416666666664</v>
      </c>
      <c r="B8246">
        <v>0.432</v>
      </c>
    </row>
    <row r="8247" spans="1:2" x14ac:dyDescent="0.35">
      <c r="A8247" s="3">
        <v>42713.458333333336</v>
      </c>
      <c r="B8247">
        <v>0.45700000000000002</v>
      </c>
    </row>
    <row r="8248" spans="1:2" x14ac:dyDescent="0.35">
      <c r="A8248" s="3">
        <v>42713.5</v>
      </c>
      <c r="B8248">
        <v>0.41799999999999998</v>
      </c>
    </row>
    <row r="8249" spans="1:2" x14ac:dyDescent="0.35">
      <c r="A8249" s="3">
        <v>42713.541666666664</v>
      </c>
      <c r="B8249">
        <v>0.32200000000000001</v>
      </c>
    </row>
    <row r="8250" spans="1:2" x14ac:dyDescent="0.35">
      <c r="A8250" s="3">
        <v>42713.583333333336</v>
      </c>
      <c r="B8250">
        <v>0.17899999999999999</v>
      </c>
    </row>
    <row r="8251" spans="1:2" x14ac:dyDescent="0.35">
      <c r="A8251" s="3">
        <v>42713.625</v>
      </c>
      <c r="B8251">
        <v>2.5000000000000001E-2</v>
      </c>
    </row>
    <row r="8252" spans="1:2" x14ac:dyDescent="0.35">
      <c r="A8252" s="3">
        <v>42713.666666666664</v>
      </c>
      <c r="B8252">
        <v>0</v>
      </c>
    </row>
    <row r="8253" spans="1:2" x14ac:dyDescent="0.35">
      <c r="A8253" s="3">
        <v>42713.708333333336</v>
      </c>
      <c r="B8253">
        <v>0</v>
      </c>
    </row>
    <row r="8254" spans="1:2" x14ac:dyDescent="0.35">
      <c r="A8254" s="3">
        <v>42713.75</v>
      </c>
      <c r="B8254">
        <v>0</v>
      </c>
    </row>
    <row r="8255" spans="1:2" x14ac:dyDescent="0.35">
      <c r="A8255" s="3">
        <v>42713.791666666664</v>
      </c>
      <c r="B8255">
        <v>0</v>
      </c>
    </row>
    <row r="8256" spans="1:2" x14ac:dyDescent="0.35">
      <c r="A8256" s="3">
        <v>42713.833333333336</v>
      </c>
      <c r="B8256">
        <v>0</v>
      </c>
    </row>
    <row r="8257" spans="1:2" x14ac:dyDescent="0.35">
      <c r="A8257" s="3">
        <v>42713.875</v>
      </c>
      <c r="B8257">
        <v>0</v>
      </c>
    </row>
    <row r="8258" spans="1:2" x14ac:dyDescent="0.35">
      <c r="A8258" s="3">
        <v>42713.916666666664</v>
      </c>
      <c r="B8258">
        <v>0</v>
      </c>
    </row>
    <row r="8259" spans="1:2" x14ac:dyDescent="0.35">
      <c r="A8259" s="3">
        <v>42713.958333333336</v>
      </c>
      <c r="B8259">
        <v>0</v>
      </c>
    </row>
    <row r="8260" spans="1:2" x14ac:dyDescent="0.35">
      <c r="A8260" s="3">
        <v>42714</v>
      </c>
      <c r="B8260">
        <v>0</v>
      </c>
    </row>
    <row r="8261" spans="1:2" x14ac:dyDescent="0.35">
      <c r="A8261" s="3">
        <v>42714.041666666664</v>
      </c>
      <c r="B8261">
        <v>0</v>
      </c>
    </row>
    <row r="8262" spans="1:2" x14ac:dyDescent="0.35">
      <c r="A8262" s="3">
        <v>42714.083333333336</v>
      </c>
      <c r="B8262">
        <v>0</v>
      </c>
    </row>
    <row r="8263" spans="1:2" x14ac:dyDescent="0.35">
      <c r="A8263" s="3">
        <v>42714.125</v>
      </c>
      <c r="B8263">
        <v>0</v>
      </c>
    </row>
    <row r="8264" spans="1:2" x14ac:dyDescent="0.35">
      <c r="A8264" s="3">
        <v>42714.166666666664</v>
      </c>
      <c r="B8264">
        <v>0</v>
      </c>
    </row>
    <row r="8265" spans="1:2" x14ac:dyDescent="0.35">
      <c r="A8265" s="3">
        <v>42714.208333333336</v>
      </c>
      <c r="B8265">
        <v>0</v>
      </c>
    </row>
    <row r="8266" spans="1:2" x14ac:dyDescent="0.35">
      <c r="A8266" s="3">
        <v>42714.25</v>
      </c>
      <c r="B8266">
        <v>8.0000000000000002E-3</v>
      </c>
    </row>
    <row r="8267" spans="1:2" x14ac:dyDescent="0.35">
      <c r="A8267" s="3">
        <v>42714.291666666664</v>
      </c>
      <c r="B8267">
        <v>0.104</v>
      </c>
    </row>
    <row r="8268" spans="1:2" x14ac:dyDescent="0.35">
      <c r="A8268" s="3">
        <v>42714.333333333336</v>
      </c>
      <c r="B8268">
        <v>0.24199999999999999</v>
      </c>
    </row>
    <row r="8269" spans="1:2" x14ac:dyDescent="0.35">
      <c r="A8269" s="3">
        <v>42714.375</v>
      </c>
      <c r="B8269">
        <v>0.35099999999999998</v>
      </c>
    </row>
    <row r="8270" spans="1:2" x14ac:dyDescent="0.35">
      <c r="A8270" s="3">
        <v>42714.416666666664</v>
      </c>
      <c r="B8270">
        <v>0.42499999999999999</v>
      </c>
    </row>
    <row r="8271" spans="1:2" x14ac:dyDescent="0.35">
      <c r="A8271" s="3">
        <v>42714.458333333336</v>
      </c>
      <c r="B8271">
        <v>0.44800000000000001</v>
      </c>
    </row>
    <row r="8272" spans="1:2" x14ac:dyDescent="0.35">
      <c r="A8272" s="3">
        <v>42714.5</v>
      </c>
      <c r="B8272">
        <v>0.42</v>
      </c>
    </row>
    <row r="8273" spans="1:2" x14ac:dyDescent="0.35">
      <c r="A8273" s="3">
        <v>42714.541666666664</v>
      </c>
      <c r="B8273">
        <v>0.34300000000000003</v>
      </c>
    </row>
    <row r="8274" spans="1:2" x14ac:dyDescent="0.35">
      <c r="A8274" s="3">
        <v>42714.583333333336</v>
      </c>
      <c r="B8274">
        <v>0.20399999999999999</v>
      </c>
    </row>
    <row r="8275" spans="1:2" x14ac:dyDescent="0.35">
      <c r="A8275" s="3">
        <v>42714.625</v>
      </c>
      <c r="B8275">
        <v>2.7E-2</v>
      </c>
    </row>
    <row r="8276" spans="1:2" x14ac:dyDescent="0.35">
      <c r="A8276" s="3">
        <v>42714.666666666664</v>
      </c>
      <c r="B8276">
        <v>0</v>
      </c>
    </row>
    <row r="8277" spans="1:2" x14ac:dyDescent="0.35">
      <c r="A8277" s="3">
        <v>42714.708333333336</v>
      </c>
      <c r="B8277">
        <v>0</v>
      </c>
    </row>
    <row r="8278" spans="1:2" x14ac:dyDescent="0.35">
      <c r="A8278" s="3">
        <v>42714.75</v>
      </c>
      <c r="B8278">
        <v>0</v>
      </c>
    </row>
    <row r="8279" spans="1:2" x14ac:dyDescent="0.35">
      <c r="A8279" s="3">
        <v>42714.791666666664</v>
      </c>
      <c r="B8279">
        <v>0</v>
      </c>
    </row>
    <row r="8280" spans="1:2" x14ac:dyDescent="0.35">
      <c r="A8280" s="3">
        <v>42714.833333333336</v>
      </c>
      <c r="B8280">
        <v>0</v>
      </c>
    </row>
    <row r="8281" spans="1:2" x14ac:dyDescent="0.35">
      <c r="A8281" s="3">
        <v>42714.875</v>
      </c>
      <c r="B8281">
        <v>0</v>
      </c>
    </row>
    <row r="8282" spans="1:2" x14ac:dyDescent="0.35">
      <c r="A8282" s="3">
        <v>42714.916666666664</v>
      </c>
      <c r="B8282">
        <v>0</v>
      </c>
    </row>
    <row r="8283" spans="1:2" x14ac:dyDescent="0.35">
      <c r="A8283" s="3">
        <v>42714.958333333336</v>
      </c>
      <c r="B8283">
        <v>0</v>
      </c>
    </row>
    <row r="8284" spans="1:2" x14ac:dyDescent="0.35">
      <c r="A8284" s="3">
        <v>42715</v>
      </c>
      <c r="B8284">
        <v>0</v>
      </c>
    </row>
    <row r="8285" spans="1:2" x14ac:dyDescent="0.35">
      <c r="A8285" s="3">
        <v>42715.041666666664</v>
      </c>
      <c r="B8285">
        <v>0</v>
      </c>
    </row>
    <row r="8286" spans="1:2" x14ac:dyDescent="0.35">
      <c r="A8286" s="3">
        <v>42715.083333333336</v>
      </c>
      <c r="B8286">
        <v>0</v>
      </c>
    </row>
    <row r="8287" spans="1:2" x14ac:dyDescent="0.35">
      <c r="A8287" s="3">
        <v>42715.125</v>
      </c>
      <c r="B8287">
        <v>0</v>
      </c>
    </row>
    <row r="8288" spans="1:2" x14ac:dyDescent="0.35">
      <c r="A8288" s="3">
        <v>42715.166666666664</v>
      </c>
      <c r="B8288">
        <v>0</v>
      </c>
    </row>
    <row r="8289" spans="1:2" x14ac:dyDescent="0.35">
      <c r="A8289" s="3">
        <v>42715.208333333336</v>
      </c>
      <c r="B8289">
        <v>0</v>
      </c>
    </row>
    <row r="8290" spans="1:2" x14ac:dyDescent="0.35">
      <c r="A8290" s="3">
        <v>42715.25</v>
      </c>
      <c r="B8290">
        <v>7.0000000000000001E-3</v>
      </c>
    </row>
    <row r="8291" spans="1:2" x14ac:dyDescent="0.35">
      <c r="A8291" s="3">
        <v>42715.291666666664</v>
      </c>
      <c r="B8291">
        <v>8.2000000000000003E-2</v>
      </c>
    </row>
    <row r="8292" spans="1:2" x14ac:dyDescent="0.35">
      <c r="A8292" s="3">
        <v>42715.333333333336</v>
      </c>
      <c r="B8292">
        <v>0.189</v>
      </c>
    </row>
    <row r="8293" spans="1:2" x14ac:dyDescent="0.35">
      <c r="A8293" s="3">
        <v>42715.375</v>
      </c>
      <c r="B8293">
        <v>0.28199999999999997</v>
      </c>
    </row>
    <row r="8294" spans="1:2" x14ac:dyDescent="0.35">
      <c r="A8294" s="3">
        <v>42715.416666666664</v>
      </c>
      <c r="B8294">
        <v>0.35599999999999998</v>
      </c>
    </row>
    <row r="8295" spans="1:2" x14ac:dyDescent="0.35">
      <c r="A8295" s="3">
        <v>42715.458333333336</v>
      </c>
      <c r="B8295">
        <v>0.38300000000000001</v>
      </c>
    </row>
    <row r="8296" spans="1:2" x14ac:dyDescent="0.35">
      <c r="A8296" s="3">
        <v>42715.5</v>
      </c>
      <c r="B8296">
        <v>0.34599999999999997</v>
      </c>
    </row>
    <row r="8297" spans="1:2" x14ac:dyDescent="0.35">
      <c r="A8297" s="3">
        <v>42715.541666666664</v>
      </c>
      <c r="B8297">
        <v>0.27300000000000002</v>
      </c>
    </row>
    <row r="8298" spans="1:2" x14ac:dyDescent="0.35">
      <c r="A8298" s="3">
        <v>42715.583333333336</v>
      </c>
      <c r="B8298">
        <v>0.156</v>
      </c>
    </row>
    <row r="8299" spans="1:2" x14ac:dyDescent="0.35">
      <c r="A8299" s="3">
        <v>42715.625</v>
      </c>
      <c r="B8299">
        <v>1.7999999999999999E-2</v>
      </c>
    </row>
    <row r="8300" spans="1:2" x14ac:dyDescent="0.35">
      <c r="A8300" s="3">
        <v>42715.666666666664</v>
      </c>
      <c r="B8300">
        <v>0</v>
      </c>
    </row>
    <row r="8301" spans="1:2" x14ac:dyDescent="0.35">
      <c r="A8301" s="3">
        <v>42715.708333333336</v>
      </c>
      <c r="B8301">
        <v>0</v>
      </c>
    </row>
    <row r="8302" spans="1:2" x14ac:dyDescent="0.35">
      <c r="A8302" s="3">
        <v>42715.75</v>
      </c>
      <c r="B8302">
        <v>0</v>
      </c>
    </row>
    <row r="8303" spans="1:2" x14ac:dyDescent="0.35">
      <c r="A8303" s="3">
        <v>42715.791666666664</v>
      </c>
      <c r="B8303">
        <v>0</v>
      </c>
    </row>
    <row r="8304" spans="1:2" x14ac:dyDescent="0.35">
      <c r="A8304" s="3">
        <v>42715.833333333336</v>
      </c>
      <c r="B8304">
        <v>0</v>
      </c>
    </row>
    <row r="8305" spans="1:2" x14ac:dyDescent="0.35">
      <c r="A8305" s="3">
        <v>42715.875</v>
      </c>
      <c r="B8305">
        <v>0</v>
      </c>
    </row>
    <row r="8306" spans="1:2" x14ac:dyDescent="0.35">
      <c r="A8306" s="3">
        <v>42715.916666666664</v>
      </c>
      <c r="B8306">
        <v>0</v>
      </c>
    </row>
    <row r="8307" spans="1:2" x14ac:dyDescent="0.35">
      <c r="A8307" s="3">
        <v>42715.958333333336</v>
      </c>
      <c r="B8307">
        <v>0</v>
      </c>
    </row>
    <row r="8308" spans="1:2" x14ac:dyDescent="0.35">
      <c r="A8308" s="3">
        <v>42716</v>
      </c>
      <c r="B8308">
        <v>0</v>
      </c>
    </row>
    <row r="8309" spans="1:2" x14ac:dyDescent="0.35">
      <c r="A8309" s="3">
        <v>42716.041666666664</v>
      </c>
      <c r="B8309">
        <v>0</v>
      </c>
    </row>
    <row r="8310" spans="1:2" x14ac:dyDescent="0.35">
      <c r="A8310" s="3">
        <v>42716.083333333336</v>
      </c>
      <c r="B8310">
        <v>0</v>
      </c>
    </row>
    <row r="8311" spans="1:2" x14ac:dyDescent="0.35">
      <c r="A8311" s="3">
        <v>42716.125</v>
      </c>
      <c r="B8311">
        <v>0</v>
      </c>
    </row>
    <row r="8312" spans="1:2" x14ac:dyDescent="0.35">
      <c r="A8312" s="3">
        <v>42716.166666666664</v>
      </c>
      <c r="B8312">
        <v>0</v>
      </c>
    </row>
    <row r="8313" spans="1:2" x14ac:dyDescent="0.35">
      <c r="A8313" s="3">
        <v>42716.208333333336</v>
      </c>
      <c r="B8313">
        <v>0</v>
      </c>
    </row>
    <row r="8314" spans="1:2" x14ac:dyDescent="0.35">
      <c r="A8314" s="3">
        <v>42716.25</v>
      </c>
      <c r="B8314">
        <v>3.0000000000000001E-3</v>
      </c>
    </row>
    <row r="8315" spans="1:2" x14ac:dyDescent="0.35">
      <c r="A8315" s="3">
        <v>42716.291666666664</v>
      </c>
      <c r="B8315">
        <v>6.7000000000000004E-2</v>
      </c>
    </row>
    <row r="8316" spans="1:2" x14ac:dyDescent="0.35">
      <c r="A8316" s="3">
        <v>42716.333333333336</v>
      </c>
      <c r="B8316">
        <v>0.2</v>
      </c>
    </row>
    <row r="8317" spans="1:2" x14ac:dyDescent="0.35">
      <c r="A8317" s="3">
        <v>42716.375</v>
      </c>
      <c r="B8317">
        <v>0.318</v>
      </c>
    </row>
    <row r="8318" spans="1:2" x14ac:dyDescent="0.35">
      <c r="A8318" s="3">
        <v>42716.416666666664</v>
      </c>
      <c r="B8318">
        <v>0.39</v>
      </c>
    </row>
    <row r="8319" spans="1:2" x14ac:dyDescent="0.35">
      <c r="A8319" s="3">
        <v>42716.458333333336</v>
      </c>
      <c r="B8319">
        <v>0.41299999999999998</v>
      </c>
    </row>
    <row r="8320" spans="1:2" x14ac:dyDescent="0.35">
      <c r="A8320" s="3">
        <v>42716.5</v>
      </c>
      <c r="B8320">
        <v>0.378</v>
      </c>
    </row>
    <row r="8321" spans="1:2" x14ac:dyDescent="0.35">
      <c r="A8321" s="3">
        <v>42716.541666666664</v>
      </c>
      <c r="B8321">
        <v>0.28899999999999998</v>
      </c>
    </row>
    <row r="8322" spans="1:2" x14ac:dyDescent="0.35">
      <c r="A8322" s="3">
        <v>42716.583333333336</v>
      </c>
      <c r="B8322">
        <v>0.16600000000000001</v>
      </c>
    </row>
    <row r="8323" spans="1:2" x14ac:dyDescent="0.35">
      <c r="A8323" s="3">
        <v>42716.625</v>
      </c>
      <c r="B8323">
        <v>2.3E-2</v>
      </c>
    </row>
    <row r="8324" spans="1:2" x14ac:dyDescent="0.35">
      <c r="A8324" s="3">
        <v>42716.666666666664</v>
      </c>
      <c r="B8324">
        <v>0</v>
      </c>
    </row>
    <row r="8325" spans="1:2" x14ac:dyDescent="0.35">
      <c r="A8325" s="3">
        <v>42716.708333333336</v>
      </c>
      <c r="B8325">
        <v>0</v>
      </c>
    </row>
    <row r="8326" spans="1:2" x14ac:dyDescent="0.35">
      <c r="A8326" s="3">
        <v>42716.75</v>
      </c>
      <c r="B8326">
        <v>0</v>
      </c>
    </row>
    <row r="8327" spans="1:2" x14ac:dyDescent="0.35">
      <c r="A8327" s="3">
        <v>42716.791666666664</v>
      </c>
      <c r="B8327">
        <v>0</v>
      </c>
    </row>
    <row r="8328" spans="1:2" x14ac:dyDescent="0.35">
      <c r="A8328" s="3">
        <v>42716.833333333336</v>
      </c>
      <c r="B8328">
        <v>0</v>
      </c>
    </row>
    <row r="8329" spans="1:2" x14ac:dyDescent="0.35">
      <c r="A8329" s="3">
        <v>42716.875</v>
      </c>
      <c r="B8329">
        <v>0</v>
      </c>
    </row>
    <row r="8330" spans="1:2" x14ac:dyDescent="0.35">
      <c r="A8330" s="3">
        <v>42716.916666666664</v>
      </c>
      <c r="B8330">
        <v>0</v>
      </c>
    </row>
    <row r="8331" spans="1:2" x14ac:dyDescent="0.35">
      <c r="A8331" s="3">
        <v>42716.958333333336</v>
      </c>
      <c r="B8331">
        <v>0</v>
      </c>
    </row>
    <row r="8332" spans="1:2" x14ac:dyDescent="0.35">
      <c r="A8332" s="3">
        <v>42717</v>
      </c>
      <c r="B8332">
        <v>0</v>
      </c>
    </row>
    <row r="8333" spans="1:2" x14ac:dyDescent="0.35">
      <c r="A8333" s="3">
        <v>42717.041666666664</v>
      </c>
      <c r="B8333">
        <v>0</v>
      </c>
    </row>
    <row r="8334" spans="1:2" x14ac:dyDescent="0.35">
      <c r="A8334" s="3">
        <v>42717.083333333336</v>
      </c>
      <c r="B8334">
        <v>0</v>
      </c>
    </row>
    <row r="8335" spans="1:2" x14ac:dyDescent="0.35">
      <c r="A8335" s="3">
        <v>42717.125</v>
      </c>
      <c r="B8335">
        <v>0</v>
      </c>
    </row>
    <row r="8336" spans="1:2" x14ac:dyDescent="0.35">
      <c r="A8336" s="3">
        <v>42717.166666666664</v>
      </c>
      <c r="B8336">
        <v>0</v>
      </c>
    </row>
    <row r="8337" spans="1:2" x14ac:dyDescent="0.35">
      <c r="A8337" s="3">
        <v>42717.208333333336</v>
      </c>
      <c r="B8337">
        <v>0</v>
      </c>
    </row>
    <row r="8338" spans="1:2" x14ac:dyDescent="0.35">
      <c r="A8338" s="3">
        <v>42717.25</v>
      </c>
      <c r="B8338">
        <v>8.9999999999999993E-3</v>
      </c>
    </row>
    <row r="8339" spans="1:2" x14ac:dyDescent="0.35">
      <c r="A8339" s="3">
        <v>42717.291666666664</v>
      </c>
      <c r="B8339">
        <v>0.11899999999999999</v>
      </c>
    </row>
    <row r="8340" spans="1:2" x14ac:dyDescent="0.35">
      <c r="A8340" s="3">
        <v>42717.333333333336</v>
      </c>
      <c r="B8340">
        <v>0.27800000000000002</v>
      </c>
    </row>
    <row r="8341" spans="1:2" x14ac:dyDescent="0.35">
      <c r="A8341" s="3">
        <v>42717.375</v>
      </c>
      <c r="B8341">
        <v>0.39700000000000002</v>
      </c>
    </row>
    <row r="8342" spans="1:2" x14ac:dyDescent="0.35">
      <c r="A8342" s="3">
        <v>42717.416666666664</v>
      </c>
      <c r="B8342">
        <v>0.45800000000000002</v>
      </c>
    </row>
    <row r="8343" spans="1:2" x14ac:dyDescent="0.35">
      <c r="A8343" s="3">
        <v>42717.458333333336</v>
      </c>
      <c r="B8343">
        <v>0.46600000000000003</v>
      </c>
    </row>
    <row r="8344" spans="1:2" x14ac:dyDescent="0.35">
      <c r="A8344" s="3">
        <v>42717.5</v>
      </c>
      <c r="B8344">
        <v>0.43099999999999999</v>
      </c>
    </row>
    <row r="8345" spans="1:2" x14ac:dyDescent="0.35">
      <c r="A8345" s="3">
        <v>42717.541666666664</v>
      </c>
      <c r="B8345">
        <v>0.34200000000000003</v>
      </c>
    </row>
    <row r="8346" spans="1:2" x14ac:dyDescent="0.35">
      <c r="A8346" s="3">
        <v>42717.583333333336</v>
      </c>
      <c r="B8346">
        <v>0.19800000000000001</v>
      </c>
    </row>
    <row r="8347" spans="1:2" x14ac:dyDescent="0.35">
      <c r="A8347" s="3">
        <v>42717.625</v>
      </c>
      <c r="B8347">
        <v>2.4E-2</v>
      </c>
    </row>
    <row r="8348" spans="1:2" x14ac:dyDescent="0.35">
      <c r="A8348" s="3">
        <v>42717.666666666664</v>
      </c>
      <c r="B8348">
        <v>0</v>
      </c>
    </row>
    <row r="8349" spans="1:2" x14ac:dyDescent="0.35">
      <c r="A8349" s="3">
        <v>42717.708333333336</v>
      </c>
      <c r="B8349">
        <v>0</v>
      </c>
    </row>
    <row r="8350" spans="1:2" x14ac:dyDescent="0.35">
      <c r="A8350" s="3">
        <v>42717.75</v>
      </c>
      <c r="B8350">
        <v>0</v>
      </c>
    </row>
    <row r="8351" spans="1:2" x14ac:dyDescent="0.35">
      <c r="A8351" s="3">
        <v>42717.791666666664</v>
      </c>
      <c r="B8351">
        <v>0</v>
      </c>
    </row>
    <row r="8352" spans="1:2" x14ac:dyDescent="0.35">
      <c r="A8352" s="3">
        <v>42717.833333333336</v>
      </c>
      <c r="B8352">
        <v>0</v>
      </c>
    </row>
    <row r="8353" spans="1:2" x14ac:dyDescent="0.35">
      <c r="A8353" s="3">
        <v>42717.875</v>
      </c>
      <c r="B8353">
        <v>0</v>
      </c>
    </row>
    <row r="8354" spans="1:2" x14ac:dyDescent="0.35">
      <c r="A8354" s="3">
        <v>42717.916666666664</v>
      </c>
      <c r="B8354">
        <v>0</v>
      </c>
    </row>
    <row r="8355" spans="1:2" x14ac:dyDescent="0.35">
      <c r="A8355" s="3">
        <v>42717.958333333336</v>
      </c>
      <c r="B8355">
        <v>0</v>
      </c>
    </row>
    <row r="8356" spans="1:2" x14ac:dyDescent="0.35">
      <c r="A8356" s="3">
        <v>42718</v>
      </c>
      <c r="B8356">
        <v>0</v>
      </c>
    </row>
    <row r="8357" spans="1:2" x14ac:dyDescent="0.35">
      <c r="A8357" s="3">
        <v>42718.041666666664</v>
      </c>
      <c r="B8357">
        <v>0</v>
      </c>
    </row>
    <row r="8358" spans="1:2" x14ac:dyDescent="0.35">
      <c r="A8358" s="3">
        <v>42718.083333333336</v>
      </c>
      <c r="B8358">
        <v>0</v>
      </c>
    </row>
    <row r="8359" spans="1:2" x14ac:dyDescent="0.35">
      <c r="A8359" s="3">
        <v>42718.125</v>
      </c>
      <c r="B8359">
        <v>0</v>
      </c>
    </row>
    <row r="8360" spans="1:2" x14ac:dyDescent="0.35">
      <c r="A8360" s="3">
        <v>42718.166666666664</v>
      </c>
      <c r="B8360">
        <v>0</v>
      </c>
    </row>
    <row r="8361" spans="1:2" x14ac:dyDescent="0.35">
      <c r="A8361" s="3">
        <v>42718.208333333336</v>
      </c>
      <c r="B8361">
        <v>0</v>
      </c>
    </row>
    <row r="8362" spans="1:2" x14ac:dyDescent="0.35">
      <c r="A8362" s="3">
        <v>42718.25</v>
      </c>
      <c r="B8362">
        <v>8.0000000000000002E-3</v>
      </c>
    </row>
    <row r="8363" spans="1:2" x14ac:dyDescent="0.35">
      <c r="A8363" s="3">
        <v>42718.291666666664</v>
      </c>
      <c r="B8363">
        <v>0.09</v>
      </c>
    </row>
    <row r="8364" spans="1:2" x14ac:dyDescent="0.35">
      <c r="A8364" s="3">
        <v>42718.333333333336</v>
      </c>
      <c r="B8364">
        <v>0.215</v>
      </c>
    </row>
    <row r="8365" spans="1:2" x14ac:dyDescent="0.35">
      <c r="A8365" s="3">
        <v>42718.375</v>
      </c>
      <c r="B8365">
        <v>0.312</v>
      </c>
    </row>
    <row r="8366" spans="1:2" x14ac:dyDescent="0.35">
      <c r="A8366" s="3">
        <v>42718.416666666664</v>
      </c>
      <c r="B8366">
        <v>0.36799999999999999</v>
      </c>
    </row>
    <row r="8367" spans="1:2" x14ac:dyDescent="0.35">
      <c r="A8367" s="3">
        <v>42718.458333333336</v>
      </c>
      <c r="B8367">
        <v>0.38100000000000001</v>
      </c>
    </row>
    <row r="8368" spans="1:2" x14ac:dyDescent="0.35">
      <c r="A8368" s="3">
        <v>42718.5</v>
      </c>
      <c r="B8368">
        <v>0.34599999999999997</v>
      </c>
    </row>
    <row r="8369" spans="1:2" x14ac:dyDescent="0.35">
      <c r="A8369" s="3">
        <v>42718.541666666664</v>
      </c>
      <c r="B8369">
        <v>0.26600000000000001</v>
      </c>
    </row>
    <row r="8370" spans="1:2" x14ac:dyDescent="0.35">
      <c r="A8370" s="3">
        <v>42718.583333333336</v>
      </c>
      <c r="B8370">
        <v>0.14299999999999999</v>
      </c>
    </row>
    <row r="8371" spans="1:2" x14ac:dyDescent="0.35">
      <c r="A8371" s="3">
        <v>42718.625</v>
      </c>
      <c r="B8371">
        <v>1.4E-2</v>
      </c>
    </row>
    <row r="8372" spans="1:2" x14ac:dyDescent="0.35">
      <c r="A8372" s="3">
        <v>42718.666666666664</v>
      </c>
      <c r="B8372">
        <v>0</v>
      </c>
    </row>
    <row r="8373" spans="1:2" x14ac:dyDescent="0.35">
      <c r="A8373" s="3">
        <v>42718.708333333336</v>
      </c>
      <c r="B8373">
        <v>0</v>
      </c>
    </row>
    <row r="8374" spans="1:2" x14ac:dyDescent="0.35">
      <c r="A8374" s="3">
        <v>42718.75</v>
      </c>
      <c r="B8374">
        <v>0</v>
      </c>
    </row>
    <row r="8375" spans="1:2" x14ac:dyDescent="0.35">
      <c r="A8375" s="3">
        <v>42718.791666666664</v>
      </c>
      <c r="B8375">
        <v>0</v>
      </c>
    </row>
    <row r="8376" spans="1:2" x14ac:dyDescent="0.35">
      <c r="A8376" s="3">
        <v>42718.833333333336</v>
      </c>
      <c r="B8376">
        <v>0</v>
      </c>
    </row>
    <row r="8377" spans="1:2" x14ac:dyDescent="0.35">
      <c r="A8377" s="3">
        <v>42718.875</v>
      </c>
      <c r="B8377">
        <v>0</v>
      </c>
    </row>
    <row r="8378" spans="1:2" x14ac:dyDescent="0.35">
      <c r="A8378" s="3">
        <v>42718.916666666664</v>
      </c>
      <c r="B8378">
        <v>0</v>
      </c>
    </row>
    <row r="8379" spans="1:2" x14ac:dyDescent="0.35">
      <c r="A8379" s="3">
        <v>42718.958333333336</v>
      </c>
      <c r="B8379">
        <v>0</v>
      </c>
    </row>
    <row r="8380" spans="1:2" x14ac:dyDescent="0.35">
      <c r="A8380" s="3">
        <v>42719</v>
      </c>
      <c r="B8380">
        <v>0</v>
      </c>
    </row>
    <row r="8381" spans="1:2" x14ac:dyDescent="0.35">
      <c r="A8381" s="3">
        <v>42719.041666666664</v>
      </c>
      <c r="B8381">
        <v>0</v>
      </c>
    </row>
    <row r="8382" spans="1:2" x14ac:dyDescent="0.35">
      <c r="A8382" s="3">
        <v>42719.083333333336</v>
      </c>
      <c r="B8382">
        <v>0</v>
      </c>
    </row>
    <row r="8383" spans="1:2" x14ac:dyDescent="0.35">
      <c r="A8383" s="3">
        <v>42719.125</v>
      </c>
      <c r="B8383">
        <v>0</v>
      </c>
    </row>
    <row r="8384" spans="1:2" x14ac:dyDescent="0.35">
      <c r="A8384" s="3">
        <v>42719.166666666664</v>
      </c>
      <c r="B8384">
        <v>0</v>
      </c>
    </row>
    <row r="8385" spans="1:2" x14ac:dyDescent="0.35">
      <c r="A8385" s="3">
        <v>42719.208333333336</v>
      </c>
      <c r="B8385">
        <v>0</v>
      </c>
    </row>
    <row r="8386" spans="1:2" x14ac:dyDescent="0.35">
      <c r="A8386" s="3">
        <v>42719.25</v>
      </c>
      <c r="B8386">
        <v>5.0000000000000001E-3</v>
      </c>
    </row>
    <row r="8387" spans="1:2" x14ac:dyDescent="0.35">
      <c r="A8387" s="3">
        <v>42719.291666666664</v>
      </c>
      <c r="B8387">
        <v>7.9000000000000001E-2</v>
      </c>
    </row>
    <row r="8388" spans="1:2" x14ac:dyDescent="0.35">
      <c r="A8388" s="3">
        <v>42719.333333333336</v>
      </c>
      <c r="B8388">
        <v>0.19800000000000001</v>
      </c>
    </row>
    <row r="8389" spans="1:2" x14ac:dyDescent="0.35">
      <c r="A8389" s="3">
        <v>42719.375</v>
      </c>
      <c r="B8389">
        <v>0.29399999999999998</v>
      </c>
    </row>
    <row r="8390" spans="1:2" x14ac:dyDescent="0.35">
      <c r="A8390" s="3">
        <v>42719.416666666664</v>
      </c>
      <c r="B8390">
        <v>0.35499999999999998</v>
      </c>
    </row>
    <row r="8391" spans="1:2" x14ac:dyDescent="0.35">
      <c r="A8391" s="3">
        <v>42719.458333333336</v>
      </c>
      <c r="B8391">
        <v>0.372</v>
      </c>
    </row>
    <row r="8392" spans="1:2" x14ac:dyDescent="0.35">
      <c r="A8392" s="3">
        <v>42719.5</v>
      </c>
      <c r="B8392">
        <v>0.33300000000000002</v>
      </c>
    </row>
    <row r="8393" spans="1:2" x14ac:dyDescent="0.35">
      <c r="A8393" s="3">
        <v>42719.541666666664</v>
      </c>
      <c r="B8393">
        <v>0.255</v>
      </c>
    </row>
    <row r="8394" spans="1:2" x14ac:dyDescent="0.35">
      <c r="A8394" s="3">
        <v>42719.583333333336</v>
      </c>
      <c r="B8394">
        <v>0.13400000000000001</v>
      </c>
    </row>
    <row r="8395" spans="1:2" x14ac:dyDescent="0.35">
      <c r="A8395" s="3">
        <v>42719.625</v>
      </c>
      <c r="B8395">
        <v>1.6E-2</v>
      </c>
    </row>
    <row r="8396" spans="1:2" x14ac:dyDescent="0.35">
      <c r="A8396" s="3">
        <v>42719.666666666664</v>
      </c>
      <c r="B8396">
        <v>0</v>
      </c>
    </row>
    <row r="8397" spans="1:2" x14ac:dyDescent="0.35">
      <c r="A8397" s="3">
        <v>42719.708333333336</v>
      </c>
      <c r="B8397">
        <v>0</v>
      </c>
    </row>
    <row r="8398" spans="1:2" x14ac:dyDescent="0.35">
      <c r="A8398" s="3">
        <v>42719.75</v>
      </c>
      <c r="B8398">
        <v>0</v>
      </c>
    </row>
    <row r="8399" spans="1:2" x14ac:dyDescent="0.35">
      <c r="A8399" s="3">
        <v>42719.791666666664</v>
      </c>
      <c r="B8399">
        <v>0</v>
      </c>
    </row>
    <row r="8400" spans="1:2" x14ac:dyDescent="0.35">
      <c r="A8400" s="3">
        <v>42719.833333333336</v>
      </c>
      <c r="B8400">
        <v>0</v>
      </c>
    </row>
    <row r="8401" spans="1:2" x14ac:dyDescent="0.35">
      <c r="A8401" s="3">
        <v>42719.875</v>
      </c>
      <c r="B8401">
        <v>0</v>
      </c>
    </row>
    <row r="8402" spans="1:2" x14ac:dyDescent="0.35">
      <c r="A8402" s="3">
        <v>42719.916666666664</v>
      </c>
      <c r="B8402">
        <v>0</v>
      </c>
    </row>
    <row r="8403" spans="1:2" x14ac:dyDescent="0.35">
      <c r="A8403" s="3">
        <v>42719.958333333336</v>
      </c>
      <c r="B8403">
        <v>0</v>
      </c>
    </row>
    <row r="8404" spans="1:2" x14ac:dyDescent="0.35">
      <c r="A8404" s="3">
        <v>42720</v>
      </c>
      <c r="B8404">
        <v>0</v>
      </c>
    </row>
    <row r="8405" spans="1:2" x14ac:dyDescent="0.35">
      <c r="A8405" s="3">
        <v>42720.041666666664</v>
      </c>
      <c r="B8405">
        <v>0</v>
      </c>
    </row>
    <row r="8406" spans="1:2" x14ac:dyDescent="0.35">
      <c r="A8406" s="3">
        <v>42720.083333333336</v>
      </c>
      <c r="B8406">
        <v>0</v>
      </c>
    </row>
    <row r="8407" spans="1:2" x14ac:dyDescent="0.35">
      <c r="A8407" s="3">
        <v>42720.125</v>
      </c>
      <c r="B8407">
        <v>0</v>
      </c>
    </row>
    <row r="8408" spans="1:2" x14ac:dyDescent="0.35">
      <c r="A8408" s="3">
        <v>42720.166666666664</v>
      </c>
      <c r="B8408">
        <v>0</v>
      </c>
    </row>
    <row r="8409" spans="1:2" x14ac:dyDescent="0.35">
      <c r="A8409" s="3">
        <v>42720.208333333336</v>
      </c>
      <c r="B8409">
        <v>0</v>
      </c>
    </row>
    <row r="8410" spans="1:2" x14ac:dyDescent="0.35">
      <c r="A8410" s="3">
        <v>42720.25</v>
      </c>
      <c r="B8410">
        <v>6.0000000000000001E-3</v>
      </c>
    </row>
    <row r="8411" spans="1:2" x14ac:dyDescent="0.35">
      <c r="A8411" s="3">
        <v>42720.291666666664</v>
      </c>
      <c r="B8411">
        <v>0.08</v>
      </c>
    </row>
    <row r="8412" spans="1:2" x14ac:dyDescent="0.35">
      <c r="A8412" s="3">
        <v>42720.333333333336</v>
      </c>
      <c r="B8412">
        <v>0.20799999999999999</v>
      </c>
    </row>
    <row r="8413" spans="1:2" x14ac:dyDescent="0.35">
      <c r="A8413" s="3">
        <v>42720.375</v>
      </c>
      <c r="B8413">
        <v>0.31900000000000001</v>
      </c>
    </row>
    <row r="8414" spans="1:2" x14ac:dyDescent="0.35">
      <c r="A8414" s="3">
        <v>42720.416666666664</v>
      </c>
      <c r="B8414">
        <v>0.39200000000000002</v>
      </c>
    </row>
    <row r="8415" spans="1:2" x14ac:dyDescent="0.35">
      <c r="A8415" s="3">
        <v>42720.458333333336</v>
      </c>
      <c r="B8415">
        <v>0.41099999999999998</v>
      </c>
    </row>
    <row r="8416" spans="1:2" x14ac:dyDescent="0.35">
      <c r="A8416" s="3">
        <v>42720.5</v>
      </c>
      <c r="B8416">
        <v>0.377</v>
      </c>
    </row>
    <row r="8417" spans="1:2" x14ac:dyDescent="0.35">
      <c r="A8417" s="3">
        <v>42720.541666666664</v>
      </c>
      <c r="B8417">
        <v>0.29599999999999999</v>
      </c>
    </row>
    <row r="8418" spans="1:2" x14ac:dyDescent="0.35">
      <c r="A8418" s="3">
        <v>42720.583333333336</v>
      </c>
      <c r="B8418">
        <v>0.157</v>
      </c>
    </row>
    <row r="8419" spans="1:2" x14ac:dyDescent="0.35">
      <c r="A8419" s="3">
        <v>42720.625</v>
      </c>
      <c r="B8419">
        <v>1.6E-2</v>
      </c>
    </row>
    <row r="8420" spans="1:2" x14ac:dyDescent="0.35">
      <c r="A8420" s="3">
        <v>42720.666666666664</v>
      </c>
      <c r="B8420">
        <v>0</v>
      </c>
    </row>
    <row r="8421" spans="1:2" x14ac:dyDescent="0.35">
      <c r="A8421" s="3">
        <v>42720.708333333336</v>
      </c>
      <c r="B8421">
        <v>0</v>
      </c>
    </row>
    <row r="8422" spans="1:2" x14ac:dyDescent="0.35">
      <c r="A8422" s="3">
        <v>42720.75</v>
      </c>
      <c r="B8422">
        <v>0</v>
      </c>
    </row>
    <row r="8423" spans="1:2" x14ac:dyDescent="0.35">
      <c r="A8423" s="3">
        <v>42720.791666666664</v>
      </c>
      <c r="B8423">
        <v>0</v>
      </c>
    </row>
    <row r="8424" spans="1:2" x14ac:dyDescent="0.35">
      <c r="A8424" s="3">
        <v>42720.833333333336</v>
      </c>
      <c r="B8424">
        <v>0</v>
      </c>
    </row>
    <row r="8425" spans="1:2" x14ac:dyDescent="0.35">
      <c r="A8425" s="3">
        <v>42720.875</v>
      </c>
      <c r="B8425">
        <v>0</v>
      </c>
    </row>
    <row r="8426" spans="1:2" x14ac:dyDescent="0.35">
      <c r="A8426" s="3">
        <v>42720.916666666664</v>
      </c>
      <c r="B8426">
        <v>0</v>
      </c>
    </row>
    <row r="8427" spans="1:2" x14ac:dyDescent="0.35">
      <c r="A8427" s="3">
        <v>42720.958333333336</v>
      </c>
      <c r="B8427">
        <v>0</v>
      </c>
    </row>
    <row r="8428" spans="1:2" x14ac:dyDescent="0.35">
      <c r="A8428" s="3">
        <v>42721</v>
      </c>
      <c r="B8428">
        <v>0</v>
      </c>
    </row>
    <row r="8429" spans="1:2" x14ac:dyDescent="0.35">
      <c r="A8429" s="3">
        <v>42721.041666666664</v>
      </c>
      <c r="B8429">
        <v>0</v>
      </c>
    </row>
    <row r="8430" spans="1:2" x14ac:dyDescent="0.35">
      <c r="A8430" s="3">
        <v>42721.083333333336</v>
      </c>
      <c r="B8430">
        <v>0</v>
      </c>
    </row>
    <row r="8431" spans="1:2" x14ac:dyDescent="0.35">
      <c r="A8431" s="3">
        <v>42721.125</v>
      </c>
      <c r="B8431">
        <v>0</v>
      </c>
    </row>
    <row r="8432" spans="1:2" x14ac:dyDescent="0.35">
      <c r="A8432" s="3">
        <v>42721.166666666664</v>
      </c>
      <c r="B8432">
        <v>0</v>
      </c>
    </row>
    <row r="8433" spans="1:2" x14ac:dyDescent="0.35">
      <c r="A8433" s="3">
        <v>42721.208333333336</v>
      </c>
      <c r="B8433">
        <v>0</v>
      </c>
    </row>
    <row r="8434" spans="1:2" x14ac:dyDescent="0.35">
      <c r="A8434" s="3">
        <v>42721.25</v>
      </c>
      <c r="B8434">
        <v>3.0000000000000001E-3</v>
      </c>
    </row>
    <row r="8435" spans="1:2" x14ac:dyDescent="0.35">
      <c r="A8435" s="3">
        <v>42721.291666666664</v>
      </c>
      <c r="B8435">
        <v>0.106</v>
      </c>
    </row>
    <row r="8436" spans="1:2" x14ac:dyDescent="0.35">
      <c r="A8436" s="3">
        <v>42721.333333333336</v>
      </c>
      <c r="B8436">
        <v>0.27300000000000002</v>
      </c>
    </row>
    <row r="8437" spans="1:2" x14ac:dyDescent="0.35">
      <c r="A8437" s="3">
        <v>42721.375</v>
      </c>
      <c r="B8437">
        <v>0.39400000000000002</v>
      </c>
    </row>
    <row r="8438" spans="1:2" x14ac:dyDescent="0.35">
      <c r="A8438" s="3">
        <v>42721.416666666664</v>
      </c>
      <c r="B8438">
        <v>0.45800000000000002</v>
      </c>
    </row>
    <row r="8439" spans="1:2" x14ac:dyDescent="0.35">
      <c r="A8439" s="3">
        <v>42721.458333333336</v>
      </c>
      <c r="B8439">
        <v>0.47299999999999998</v>
      </c>
    </row>
    <row r="8440" spans="1:2" x14ac:dyDescent="0.35">
      <c r="A8440" s="3">
        <v>42721.5</v>
      </c>
      <c r="B8440">
        <v>0.42899999999999999</v>
      </c>
    </row>
    <row r="8441" spans="1:2" x14ac:dyDescent="0.35">
      <c r="A8441" s="3">
        <v>42721.541666666664</v>
      </c>
      <c r="B8441">
        <v>0.32900000000000001</v>
      </c>
    </row>
    <row r="8442" spans="1:2" x14ac:dyDescent="0.35">
      <c r="A8442" s="3">
        <v>42721.583333333336</v>
      </c>
      <c r="B8442">
        <v>0.182</v>
      </c>
    </row>
    <row r="8443" spans="1:2" x14ac:dyDescent="0.35">
      <c r="A8443" s="3">
        <v>42721.625</v>
      </c>
      <c r="B8443">
        <v>2.1999999999999999E-2</v>
      </c>
    </row>
    <row r="8444" spans="1:2" x14ac:dyDescent="0.35">
      <c r="A8444" s="3">
        <v>42721.666666666664</v>
      </c>
      <c r="B8444">
        <v>0</v>
      </c>
    </row>
    <row r="8445" spans="1:2" x14ac:dyDescent="0.35">
      <c r="A8445" s="3">
        <v>42721.708333333336</v>
      </c>
      <c r="B8445">
        <v>0</v>
      </c>
    </row>
    <row r="8446" spans="1:2" x14ac:dyDescent="0.35">
      <c r="A8446" s="3">
        <v>42721.75</v>
      </c>
      <c r="B8446">
        <v>0</v>
      </c>
    </row>
    <row r="8447" spans="1:2" x14ac:dyDescent="0.35">
      <c r="A8447" s="3">
        <v>42721.791666666664</v>
      </c>
      <c r="B8447">
        <v>0</v>
      </c>
    </row>
    <row r="8448" spans="1:2" x14ac:dyDescent="0.35">
      <c r="A8448" s="3">
        <v>42721.833333333336</v>
      </c>
      <c r="B8448">
        <v>0</v>
      </c>
    </row>
    <row r="8449" spans="1:2" x14ac:dyDescent="0.35">
      <c r="A8449" s="3">
        <v>42721.875</v>
      </c>
      <c r="B8449">
        <v>0</v>
      </c>
    </row>
    <row r="8450" spans="1:2" x14ac:dyDescent="0.35">
      <c r="A8450" s="3">
        <v>42721.916666666664</v>
      </c>
      <c r="B8450">
        <v>0</v>
      </c>
    </row>
    <row r="8451" spans="1:2" x14ac:dyDescent="0.35">
      <c r="A8451" s="3">
        <v>42721.958333333336</v>
      </c>
      <c r="B8451">
        <v>0</v>
      </c>
    </row>
    <row r="8452" spans="1:2" x14ac:dyDescent="0.35">
      <c r="A8452" s="3">
        <v>42722</v>
      </c>
      <c r="B8452">
        <v>0</v>
      </c>
    </row>
    <row r="8453" spans="1:2" x14ac:dyDescent="0.35">
      <c r="A8453" s="3">
        <v>42722.041666666664</v>
      </c>
      <c r="B8453">
        <v>0</v>
      </c>
    </row>
    <row r="8454" spans="1:2" x14ac:dyDescent="0.35">
      <c r="A8454" s="3">
        <v>42722.083333333336</v>
      </c>
      <c r="B8454">
        <v>0</v>
      </c>
    </row>
    <row r="8455" spans="1:2" x14ac:dyDescent="0.35">
      <c r="A8455" s="3">
        <v>42722.125</v>
      </c>
      <c r="B8455">
        <v>0</v>
      </c>
    </row>
    <row r="8456" spans="1:2" x14ac:dyDescent="0.35">
      <c r="A8456" s="3">
        <v>42722.166666666664</v>
      </c>
      <c r="B8456">
        <v>0</v>
      </c>
    </row>
    <row r="8457" spans="1:2" x14ac:dyDescent="0.35">
      <c r="A8457" s="3">
        <v>42722.208333333336</v>
      </c>
      <c r="B8457">
        <v>0</v>
      </c>
    </row>
    <row r="8458" spans="1:2" x14ac:dyDescent="0.35">
      <c r="A8458" s="3">
        <v>42722.25</v>
      </c>
      <c r="B8458">
        <v>8.0000000000000002E-3</v>
      </c>
    </row>
    <row r="8459" spans="1:2" x14ac:dyDescent="0.35">
      <c r="A8459" s="3">
        <v>42722.291666666664</v>
      </c>
      <c r="B8459">
        <v>0.124</v>
      </c>
    </row>
    <row r="8460" spans="1:2" x14ac:dyDescent="0.35">
      <c r="A8460" s="3">
        <v>42722.333333333336</v>
      </c>
      <c r="B8460">
        <v>0.29799999999999999</v>
      </c>
    </row>
    <row r="8461" spans="1:2" x14ac:dyDescent="0.35">
      <c r="A8461" s="3">
        <v>42722.375</v>
      </c>
      <c r="B8461">
        <v>0.42399999999999999</v>
      </c>
    </row>
    <row r="8462" spans="1:2" x14ac:dyDescent="0.35">
      <c r="A8462" s="3">
        <v>42722.416666666664</v>
      </c>
      <c r="B8462">
        <v>0.49</v>
      </c>
    </row>
    <row r="8463" spans="1:2" x14ac:dyDescent="0.35">
      <c r="A8463" s="3">
        <v>42722.458333333336</v>
      </c>
      <c r="B8463">
        <v>0.5</v>
      </c>
    </row>
    <row r="8464" spans="1:2" x14ac:dyDescent="0.35">
      <c r="A8464" s="3">
        <v>42722.5</v>
      </c>
      <c r="B8464">
        <v>0.45300000000000001</v>
      </c>
    </row>
    <row r="8465" spans="1:2" x14ac:dyDescent="0.35">
      <c r="A8465" s="3">
        <v>42722.541666666664</v>
      </c>
      <c r="B8465">
        <v>0.35499999999999998</v>
      </c>
    </row>
    <row r="8466" spans="1:2" x14ac:dyDescent="0.35">
      <c r="A8466" s="3">
        <v>42722.583333333336</v>
      </c>
      <c r="B8466">
        <v>0.19800000000000001</v>
      </c>
    </row>
    <row r="8467" spans="1:2" x14ac:dyDescent="0.35">
      <c r="A8467" s="3">
        <v>42722.625</v>
      </c>
      <c r="B8467">
        <v>2.1000000000000001E-2</v>
      </c>
    </row>
    <row r="8468" spans="1:2" x14ac:dyDescent="0.35">
      <c r="A8468" s="3">
        <v>42722.666666666664</v>
      </c>
      <c r="B8468">
        <v>0</v>
      </c>
    </row>
    <row r="8469" spans="1:2" x14ac:dyDescent="0.35">
      <c r="A8469" s="3">
        <v>42722.708333333336</v>
      </c>
      <c r="B8469">
        <v>0</v>
      </c>
    </row>
    <row r="8470" spans="1:2" x14ac:dyDescent="0.35">
      <c r="A8470" s="3">
        <v>42722.75</v>
      </c>
      <c r="B8470">
        <v>0</v>
      </c>
    </row>
    <row r="8471" spans="1:2" x14ac:dyDescent="0.35">
      <c r="A8471" s="3">
        <v>42722.791666666664</v>
      </c>
      <c r="B8471">
        <v>0</v>
      </c>
    </row>
    <row r="8472" spans="1:2" x14ac:dyDescent="0.35">
      <c r="A8472" s="3">
        <v>42722.833333333336</v>
      </c>
      <c r="B8472">
        <v>0</v>
      </c>
    </row>
    <row r="8473" spans="1:2" x14ac:dyDescent="0.35">
      <c r="A8473" s="3">
        <v>42722.875</v>
      </c>
      <c r="B8473">
        <v>0</v>
      </c>
    </row>
    <row r="8474" spans="1:2" x14ac:dyDescent="0.35">
      <c r="A8474" s="3">
        <v>42722.916666666664</v>
      </c>
      <c r="B8474">
        <v>0</v>
      </c>
    </row>
    <row r="8475" spans="1:2" x14ac:dyDescent="0.35">
      <c r="A8475" s="3">
        <v>42722.958333333336</v>
      </c>
      <c r="B8475">
        <v>0</v>
      </c>
    </row>
    <row r="8476" spans="1:2" x14ac:dyDescent="0.35">
      <c r="A8476" s="3">
        <v>42723</v>
      </c>
      <c r="B8476">
        <v>0</v>
      </c>
    </row>
    <row r="8477" spans="1:2" x14ac:dyDescent="0.35">
      <c r="A8477" s="3">
        <v>42723.041666666664</v>
      </c>
      <c r="B8477">
        <v>0</v>
      </c>
    </row>
    <row r="8478" spans="1:2" x14ac:dyDescent="0.35">
      <c r="A8478" s="3">
        <v>42723.083333333336</v>
      </c>
      <c r="B8478">
        <v>0</v>
      </c>
    </row>
    <row r="8479" spans="1:2" x14ac:dyDescent="0.35">
      <c r="A8479" s="3">
        <v>42723.125</v>
      </c>
      <c r="B8479">
        <v>0</v>
      </c>
    </row>
    <row r="8480" spans="1:2" x14ac:dyDescent="0.35">
      <c r="A8480" s="3">
        <v>42723.166666666664</v>
      </c>
      <c r="B8480">
        <v>0</v>
      </c>
    </row>
    <row r="8481" spans="1:2" x14ac:dyDescent="0.35">
      <c r="A8481" s="3">
        <v>42723.208333333336</v>
      </c>
      <c r="B8481">
        <v>0</v>
      </c>
    </row>
    <row r="8482" spans="1:2" x14ac:dyDescent="0.35">
      <c r="A8482" s="3">
        <v>42723.25</v>
      </c>
      <c r="B8482">
        <v>3.0000000000000001E-3</v>
      </c>
    </row>
    <row r="8483" spans="1:2" x14ac:dyDescent="0.35">
      <c r="A8483" s="3">
        <v>42723.291666666664</v>
      </c>
      <c r="B8483">
        <v>4.5999999999999999E-2</v>
      </c>
    </row>
    <row r="8484" spans="1:2" x14ac:dyDescent="0.35">
      <c r="A8484" s="3">
        <v>42723.333333333336</v>
      </c>
      <c r="B8484">
        <v>0.11600000000000001</v>
      </c>
    </row>
    <row r="8485" spans="1:2" x14ac:dyDescent="0.35">
      <c r="A8485" s="3">
        <v>42723.375</v>
      </c>
      <c r="B8485">
        <v>0.17499999999999999</v>
      </c>
    </row>
    <row r="8486" spans="1:2" x14ac:dyDescent="0.35">
      <c r="A8486" s="3">
        <v>42723.416666666664</v>
      </c>
      <c r="B8486">
        <v>0.21299999999999999</v>
      </c>
    </row>
    <row r="8487" spans="1:2" x14ac:dyDescent="0.35">
      <c r="A8487" s="3">
        <v>42723.458333333336</v>
      </c>
      <c r="B8487">
        <v>0.20699999999999999</v>
      </c>
    </row>
    <row r="8488" spans="1:2" x14ac:dyDescent="0.35">
      <c r="A8488" s="3">
        <v>42723.5</v>
      </c>
      <c r="B8488">
        <v>0.16</v>
      </c>
    </row>
    <row r="8489" spans="1:2" x14ac:dyDescent="0.35">
      <c r="A8489" s="3">
        <v>42723.541666666664</v>
      </c>
      <c r="B8489">
        <v>0.10199999999999999</v>
      </c>
    </row>
    <row r="8490" spans="1:2" x14ac:dyDescent="0.35">
      <c r="A8490" s="3">
        <v>42723.583333333336</v>
      </c>
      <c r="B8490">
        <v>4.1000000000000002E-2</v>
      </c>
    </row>
    <row r="8491" spans="1:2" x14ac:dyDescent="0.35">
      <c r="A8491" s="3">
        <v>42723.625</v>
      </c>
      <c r="B8491">
        <v>1E-3</v>
      </c>
    </row>
    <row r="8492" spans="1:2" x14ac:dyDescent="0.35">
      <c r="A8492" s="3">
        <v>42723.666666666664</v>
      </c>
      <c r="B8492">
        <v>0</v>
      </c>
    </row>
    <row r="8493" spans="1:2" x14ac:dyDescent="0.35">
      <c r="A8493" s="3">
        <v>42723.708333333336</v>
      </c>
      <c r="B8493">
        <v>0</v>
      </c>
    </row>
    <row r="8494" spans="1:2" x14ac:dyDescent="0.35">
      <c r="A8494" s="3">
        <v>42723.75</v>
      </c>
      <c r="B8494">
        <v>0</v>
      </c>
    </row>
    <row r="8495" spans="1:2" x14ac:dyDescent="0.35">
      <c r="A8495" s="3">
        <v>42723.791666666664</v>
      </c>
      <c r="B8495">
        <v>0</v>
      </c>
    </row>
    <row r="8496" spans="1:2" x14ac:dyDescent="0.35">
      <c r="A8496" s="3">
        <v>42723.833333333336</v>
      </c>
      <c r="B8496">
        <v>0</v>
      </c>
    </row>
    <row r="8497" spans="1:2" x14ac:dyDescent="0.35">
      <c r="A8497" s="3">
        <v>42723.875</v>
      </c>
      <c r="B8497">
        <v>0</v>
      </c>
    </row>
    <row r="8498" spans="1:2" x14ac:dyDescent="0.35">
      <c r="A8498" s="3">
        <v>42723.916666666664</v>
      </c>
      <c r="B8498">
        <v>0</v>
      </c>
    </row>
    <row r="8499" spans="1:2" x14ac:dyDescent="0.35">
      <c r="A8499" s="3">
        <v>42723.958333333336</v>
      </c>
      <c r="B8499">
        <v>0</v>
      </c>
    </row>
    <row r="8500" spans="1:2" x14ac:dyDescent="0.35">
      <c r="A8500" s="3">
        <v>42724</v>
      </c>
      <c r="B8500">
        <v>0</v>
      </c>
    </row>
    <row r="8501" spans="1:2" x14ac:dyDescent="0.35">
      <c r="A8501" s="3">
        <v>42724.041666666664</v>
      </c>
      <c r="B8501">
        <v>0</v>
      </c>
    </row>
    <row r="8502" spans="1:2" x14ac:dyDescent="0.35">
      <c r="A8502" s="3">
        <v>42724.083333333336</v>
      </c>
      <c r="B8502">
        <v>0</v>
      </c>
    </row>
    <row r="8503" spans="1:2" x14ac:dyDescent="0.35">
      <c r="A8503" s="3">
        <v>42724.125</v>
      </c>
      <c r="B8503">
        <v>0</v>
      </c>
    </row>
    <row r="8504" spans="1:2" x14ac:dyDescent="0.35">
      <c r="A8504" s="3">
        <v>42724.166666666664</v>
      </c>
      <c r="B8504">
        <v>0</v>
      </c>
    </row>
    <row r="8505" spans="1:2" x14ac:dyDescent="0.35">
      <c r="A8505" s="3">
        <v>42724.208333333336</v>
      </c>
      <c r="B8505">
        <v>0</v>
      </c>
    </row>
    <row r="8506" spans="1:2" x14ac:dyDescent="0.35">
      <c r="A8506" s="3">
        <v>42724.25</v>
      </c>
      <c r="B8506">
        <v>1E-3</v>
      </c>
    </row>
    <row r="8507" spans="1:2" x14ac:dyDescent="0.35">
      <c r="A8507" s="3">
        <v>42724.291666666664</v>
      </c>
      <c r="B8507">
        <v>2.5000000000000001E-2</v>
      </c>
    </row>
    <row r="8508" spans="1:2" x14ac:dyDescent="0.35">
      <c r="A8508" s="3">
        <v>42724.333333333336</v>
      </c>
      <c r="B8508">
        <v>7.8E-2</v>
      </c>
    </row>
    <row r="8509" spans="1:2" x14ac:dyDescent="0.35">
      <c r="A8509" s="3">
        <v>42724.375</v>
      </c>
      <c r="B8509">
        <v>0.123</v>
      </c>
    </row>
    <row r="8510" spans="1:2" x14ac:dyDescent="0.35">
      <c r="A8510" s="3">
        <v>42724.416666666664</v>
      </c>
      <c r="B8510">
        <v>0.14499999999999999</v>
      </c>
    </row>
    <row r="8511" spans="1:2" x14ac:dyDescent="0.35">
      <c r="A8511" s="3">
        <v>42724.458333333336</v>
      </c>
      <c r="B8511">
        <v>0.14699999999999999</v>
      </c>
    </row>
    <row r="8512" spans="1:2" x14ac:dyDescent="0.35">
      <c r="A8512" s="3">
        <v>42724.5</v>
      </c>
      <c r="B8512">
        <v>0.13</v>
      </c>
    </row>
    <row r="8513" spans="1:2" x14ac:dyDescent="0.35">
      <c r="A8513" s="3">
        <v>42724.541666666664</v>
      </c>
      <c r="B8513">
        <v>9.6000000000000002E-2</v>
      </c>
    </row>
    <row r="8514" spans="1:2" x14ac:dyDescent="0.35">
      <c r="A8514" s="3">
        <v>42724.583333333336</v>
      </c>
      <c r="B8514">
        <v>4.7E-2</v>
      </c>
    </row>
    <row r="8515" spans="1:2" x14ac:dyDescent="0.35">
      <c r="A8515" s="3">
        <v>42724.625</v>
      </c>
      <c r="B8515">
        <v>4.0000000000000001E-3</v>
      </c>
    </row>
    <row r="8516" spans="1:2" x14ac:dyDescent="0.35">
      <c r="A8516" s="3">
        <v>42724.666666666664</v>
      </c>
      <c r="B8516">
        <v>0</v>
      </c>
    </row>
    <row r="8517" spans="1:2" x14ac:dyDescent="0.35">
      <c r="A8517" s="3">
        <v>42724.708333333336</v>
      </c>
      <c r="B8517">
        <v>0</v>
      </c>
    </row>
    <row r="8518" spans="1:2" x14ac:dyDescent="0.35">
      <c r="A8518" s="3">
        <v>42724.75</v>
      </c>
      <c r="B8518">
        <v>0</v>
      </c>
    </row>
    <row r="8519" spans="1:2" x14ac:dyDescent="0.35">
      <c r="A8519" s="3">
        <v>42724.791666666664</v>
      </c>
      <c r="B8519">
        <v>0</v>
      </c>
    </row>
    <row r="8520" spans="1:2" x14ac:dyDescent="0.35">
      <c r="A8520" s="3">
        <v>42724.833333333336</v>
      </c>
      <c r="B8520">
        <v>0</v>
      </c>
    </row>
    <row r="8521" spans="1:2" x14ac:dyDescent="0.35">
      <c r="A8521" s="3">
        <v>42724.875</v>
      </c>
      <c r="B8521">
        <v>0</v>
      </c>
    </row>
    <row r="8522" spans="1:2" x14ac:dyDescent="0.35">
      <c r="A8522" s="3">
        <v>42724.916666666664</v>
      </c>
      <c r="B8522">
        <v>0</v>
      </c>
    </row>
    <row r="8523" spans="1:2" x14ac:dyDescent="0.35">
      <c r="A8523" s="3">
        <v>42724.958333333336</v>
      </c>
      <c r="B8523">
        <v>0</v>
      </c>
    </row>
    <row r="8524" spans="1:2" x14ac:dyDescent="0.35">
      <c r="A8524" s="3">
        <v>42725</v>
      </c>
      <c r="B8524">
        <v>0</v>
      </c>
    </row>
    <row r="8525" spans="1:2" x14ac:dyDescent="0.35">
      <c r="A8525" s="3">
        <v>42725.041666666664</v>
      </c>
      <c r="B8525">
        <v>0</v>
      </c>
    </row>
    <row r="8526" spans="1:2" x14ac:dyDescent="0.35">
      <c r="A8526" s="3">
        <v>42725.083333333336</v>
      </c>
      <c r="B8526">
        <v>0</v>
      </c>
    </row>
    <row r="8527" spans="1:2" x14ac:dyDescent="0.35">
      <c r="A8527" s="3">
        <v>42725.125</v>
      </c>
      <c r="B8527">
        <v>0</v>
      </c>
    </row>
    <row r="8528" spans="1:2" x14ac:dyDescent="0.35">
      <c r="A8528" s="3">
        <v>42725.166666666664</v>
      </c>
      <c r="B8528">
        <v>0</v>
      </c>
    </row>
    <row r="8529" spans="1:2" x14ac:dyDescent="0.35">
      <c r="A8529" s="3">
        <v>42725.208333333336</v>
      </c>
      <c r="B8529">
        <v>0</v>
      </c>
    </row>
    <row r="8530" spans="1:2" x14ac:dyDescent="0.35">
      <c r="A8530" s="3">
        <v>42725.25</v>
      </c>
      <c r="B8530">
        <v>2E-3</v>
      </c>
    </row>
    <row r="8531" spans="1:2" x14ac:dyDescent="0.35">
      <c r="A8531" s="3">
        <v>42725.291666666664</v>
      </c>
      <c r="B8531">
        <v>0.05</v>
      </c>
    </row>
    <row r="8532" spans="1:2" x14ac:dyDescent="0.35">
      <c r="A8532" s="3">
        <v>42725.333333333336</v>
      </c>
      <c r="B8532">
        <v>0.152</v>
      </c>
    </row>
    <row r="8533" spans="1:2" x14ac:dyDescent="0.35">
      <c r="A8533" s="3">
        <v>42725.375</v>
      </c>
      <c r="B8533">
        <v>0.251</v>
      </c>
    </row>
    <row r="8534" spans="1:2" x14ac:dyDescent="0.35">
      <c r="A8534" s="3">
        <v>42725.416666666664</v>
      </c>
      <c r="B8534">
        <v>0.32500000000000001</v>
      </c>
    </row>
    <row r="8535" spans="1:2" x14ac:dyDescent="0.35">
      <c r="A8535" s="3">
        <v>42725.458333333336</v>
      </c>
      <c r="B8535">
        <v>0.35</v>
      </c>
    </row>
    <row r="8536" spans="1:2" x14ac:dyDescent="0.35">
      <c r="A8536" s="3">
        <v>42725.5</v>
      </c>
      <c r="B8536">
        <v>0.32900000000000001</v>
      </c>
    </row>
    <row r="8537" spans="1:2" x14ac:dyDescent="0.35">
      <c r="A8537" s="3">
        <v>42725.541666666664</v>
      </c>
      <c r="B8537">
        <v>0.254</v>
      </c>
    </row>
    <row r="8538" spans="1:2" x14ac:dyDescent="0.35">
      <c r="A8538" s="3">
        <v>42725.583333333336</v>
      </c>
      <c r="B8538">
        <v>0.13300000000000001</v>
      </c>
    </row>
    <row r="8539" spans="1:2" x14ac:dyDescent="0.35">
      <c r="A8539" s="3">
        <v>42725.625</v>
      </c>
      <c r="B8539">
        <v>1.0999999999999999E-2</v>
      </c>
    </row>
    <row r="8540" spans="1:2" x14ac:dyDescent="0.35">
      <c r="A8540" s="3">
        <v>42725.666666666664</v>
      </c>
      <c r="B8540">
        <v>0</v>
      </c>
    </row>
    <row r="8541" spans="1:2" x14ac:dyDescent="0.35">
      <c r="A8541" s="3">
        <v>42725.708333333336</v>
      </c>
      <c r="B8541">
        <v>0</v>
      </c>
    </row>
    <row r="8542" spans="1:2" x14ac:dyDescent="0.35">
      <c r="A8542" s="3">
        <v>42725.75</v>
      </c>
      <c r="B8542">
        <v>0</v>
      </c>
    </row>
    <row r="8543" spans="1:2" x14ac:dyDescent="0.35">
      <c r="A8543" s="3">
        <v>42725.791666666664</v>
      </c>
      <c r="B8543">
        <v>0</v>
      </c>
    </row>
    <row r="8544" spans="1:2" x14ac:dyDescent="0.35">
      <c r="A8544" s="3">
        <v>42725.833333333336</v>
      </c>
      <c r="B8544">
        <v>0</v>
      </c>
    </row>
    <row r="8545" spans="1:2" x14ac:dyDescent="0.35">
      <c r="A8545" s="3">
        <v>42725.875</v>
      </c>
      <c r="B8545">
        <v>0</v>
      </c>
    </row>
    <row r="8546" spans="1:2" x14ac:dyDescent="0.35">
      <c r="A8546" s="3">
        <v>42725.916666666664</v>
      </c>
      <c r="B8546">
        <v>0</v>
      </c>
    </row>
    <row r="8547" spans="1:2" x14ac:dyDescent="0.35">
      <c r="A8547" s="3">
        <v>42725.958333333336</v>
      </c>
      <c r="B8547">
        <v>0</v>
      </c>
    </row>
    <row r="8548" spans="1:2" x14ac:dyDescent="0.35">
      <c r="A8548" s="3">
        <v>42726</v>
      </c>
      <c r="B8548">
        <v>0</v>
      </c>
    </row>
    <row r="8549" spans="1:2" x14ac:dyDescent="0.35">
      <c r="A8549" s="3">
        <v>42726.041666666664</v>
      </c>
      <c r="B8549">
        <v>0</v>
      </c>
    </row>
    <row r="8550" spans="1:2" x14ac:dyDescent="0.35">
      <c r="A8550" s="3">
        <v>42726.083333333336</v>
      </c>
      <c r="B8550">
        <v>0</v>
      </c>
    </row>
    <row r="8551" spans="1:2" x14ac:dyDescent="0.35">
      <c r="A8551" s="3">
        <v>42726.125</v>
      </c>
      <c r="B8551">
        <v>0</v>
      </c>
    </row>
    <row r="8552" spans="1:2" x14ac:dyDescent="0.35">
      <c r="A8552" s="3">
        <v>42726.166666666664</v>
      </c>
      <c r="B8552">
        <v>0</v>
      </c>
    </row>
    <row r="8553" spans="1:2" x14ac:dyDescent="0.35">
      <c r="A8553" s="3">
        <v>42726.208333333336</v>
      </c>
      <c r="B8553">
        <v>0</v>
      </c>
    </row>
    <row r="8554" spans="1:2" x14ac:dyDescent="0.35">
      <c r="A8554" s="3">
        <v>42726.25</v>
      </c>
      <c r="B8554">
        <v>3.0000000000000001E-3</v>
      </c>
    </row>
    <row r="8555" spans="1:2" x14ac:dyDescent="0.35">
      <c r="A8555" s="3">
        <v>42726.291666666664</v>
      </c>
      <c r="B8555">
        <v>7.4999999999999997E-2</v>
      </c>
    </row>
    <row r="8556" spans="1:2" x14ac:dyDescent="0.35">
      <c r="A8556" s="3">
        <v>42726.333333333336</v>
      </c>
      <c r="B8556">
        <v>0.216</v>
      </c>
    </row>
    <row r="8557" spans="1:2" x14ac:dyDescent="0.35">
      <c r="A8557" s="3">
        <v>42726.375</v>
      </c>
      <c r="B8557">
        <v>0.33900000000000002</v>
      </c>
    </row>
    <row r="8558" spans="1:2" x14ac:dyDescent="0.35">
      <c r="A8558" s="3">
        <v>42726.416666666664</v>
      </c>
      <c r="B8558">
        <v>0.41</v>
      </c>
    </row>
    <row r="8559" spans="1:2" x14ac:dyDescent="0.35">
      <c r="A8559" s="3">
        <v>42726.458333333336</v>
      </c>
      <c r="B8559">
        <v>0.42399999999999999</v>
      </c>
    </row>
    <row r="8560" spans="1:2" x14ac:dyDescent="0.35">
      <c r="A8560" s="3">
        <v>42726.5</v>
      </c>
      <c r="B8560">
        <v>0.38300000000000001</v>
      </c>
    </row>
    <row r="8561" spans="1:2" x14ac:dyDescent="0.35">
      <c r="A8561" s="3">
        <v>42726.541666666664</v>
      </c>
      <c r="B8561">
        <v>0.29399999999999998</v>
      </c>
    </row>
    <row r="8562" spans="1:2" x14ac:dyDescent="0.35">
      <c r="A8562" s="3">
        <v>42726.583333333336</v>
      </c>
      <c r="B8562">
        <v>0.16</v>
      </c>
    </row>
    <row r="8563" spans="1:2" x14ac:dyDescent="0.35">
      <c r="A8563" s="3">
        <v>42726.625</v>
      </c>
      <c r="B8563">
        <v>1.7999999999999999E-2</v>
      </c>
    </row>
    <row r="8564" spans="1:2" x14ac:dyDescent="0.35">
      <c r="A8564" s="3">
        <v>42726.666666666664</v>
      </c>
      <c r="B8564">
        <v>0</v>
      </c>
    </row>
    <row r="8565" spans="1:2" x14ac:dyDescent="0.35">
      <c r="A8565" s="3">
        <v>42726.708333333336</v>
      </c>
      <c r="B8565">
        <v>0</v>
      </c>
    </row>
    <row r="8566" spans="1:2" x14ac:dyDescent="0.35">
      <c r="A8566" s="3">
        <v>42726.75</v>
      </c>
      <c r="B8566">
        <v>0</v>
      </c>
    </row>
    <row r="8567" spans="1:2" x14ac:dyDescent="0.35">
      <c r="A8567" s="3">
        <v>42726.791666666664</v>
      </c>
      <c r="B8567">
        <v>0</v>
      </c>
    </row>
    <row r="8568" spans="1:2" x14ac:dyDescent="0.35">
      <c r="A8568" s="3">
        <v>42726.833333333336</v>
      </c>
      <c r="B8568">
        <v>0</v>
      </c>
    </row>
    <row r="8569" spans="1:2" x14ac:dyDescent="0.35">
      <c r="A8569" s="3">
        <v>42726.875</v>
      </c>
      <c r="B8569">
        <v>0</v>
      </c>
    </row>
    <row r="8570" spans="1:2" x14ac:dyDescent="0.35">
      <c r="A8570" s="3">
        <v>42726.916666666664</v>
      </c>
      <c r="B8570">
        <v>0</v>
      </c>
    </row>
    <row r="8571" spans="1:2" x14ac:dyDescent="0.35">
      <c r="A8571" s="3">
        <v>42726.958333333336</v>
      </c>
      <c r="B8571">
        <v>0</v>
      </c>
    </row>
    <row r="8572" spans="1:2" x14ac:dyDescent="0.35">
      <c r="A8572" s="3">
        <v>42727</v>
      </c>
      <c r="B8572">
        <v>0</v>
      </c>
    </row>
    <row r="8573" spans="1:2" x14ac:dyDescent="0.35">
      <c r="A8573" s="3">
        <v>42727.041666666664</v>
      </c>
      <c r="B8573">
        <v>0</v>
      </c>
    </row>
    <row r="8574" spans="1:2" x14ac:dyDescent="0.35">
      <c r="A8574" s="3">
        <v>42727.083333333336</v>
      </c>
      <c r="B8574">
        <v>0</v>
      </c>
    </row>
    <row r="8575" spans="1:2" x14ac:dyDescent="0.35">
      <c r="A8575" s="3">
        <v>42727.125</v>
      </c>
      <c r="B8575">
        <v>0</v>
      </c>
    </row>
    <row r="8576" spans="1:2" x14ac:dyDescent="0.35">
      <c r="A8576" s="3">
        <v>42727.166666666664</v>
      </c>
      <c r="B8576">
        <v>0</v>
      </c>
    </row>
    <row r="8577" spans="1:2" x14ac:dyDescent="0.35">
      <c r="A8577" s="3">
        <v>42727.208333333336</v>
      </c>
      <c r="B8577">
        <v>0</v>
      </c>
    </row>
    <row r="8578" spans="1:2" x14ac:dyDescent="0.35">
      <c r="A8578" s="3">
        <v>42727.25</v>
      </c>
      <c r="B8578">
        <v>4.0000000000000001E-3</v>
      </c>
    </row>
    <row r="8579" spans="1:2" x14ac:dyDescent="0.35">
      <c r="A8579" s="3">
        <v>42727.291666666664</v>
      </c>
      <c r="B8579">
        <v>0.105</v>
      </c>
    </row>
    <row r="8580" spans="1:2" x14ac:dyDescent="0.35">
      <c r="A8580" s="3">
        <v>42727.333333333336</v>
      </c>
      <c r="B8580">
        <v>0.27300000000000002</v>
      </c>
    </row>
    <row r="8581" spans="1:2" x14ac:dyDescent="0.35">
      <c r="A8581" s="3">
        <v>42727.375</v>
      </c>
      <c r="B8581">
        <v>0.40400000000000003</v>
      </c>
    </row>
    <row r="8582" spans="1:2" x14ac:dyDescent="0.35">
      <c r="A8582" s="3">
        <v>42727.416666666664</v>
      </c>
      <c r="B8582">
        <v>0.47599999999999998</v>
      </c>
    </row>
    <row r="8583" spans="1:2" x14ac:dyDescent="0.35">
      <c r="A8583" s="3">
        <v>42727.458333333336</v>
      </c>
      <c r="B8583">
        <v>0.49099999999999999</v>
      </c>
    </row>
    <row r="8584" spans="1:2" x14ac:dyDescent="0.35">
      <c r="A8584" s="3">
        <v>42727.5</v>
      </c>
      <c r="B8584">
        <v>0.45</v>
      </c>
    </row>
    <row r="8585" spans="1:2" x14ac:dyDescent="0.35">
      <c r="A8585" s="3">
        <v>42727.541666666664</v>
      </c>
      <c r="B8585">
        <v>0.35499999999999998</v>
      </c>
    </row>
    <row r="8586" spans="1:2" x14ac:dyDescent="0.35">
      <c r="A8586" s="3">
        <v>42727.583333333336</v>
      </c>
      <c r="B8586">
        <v>0.20300000000000001</v>
      </c>
    </row>
    <row r="8587" spans="1:2" x14ac:dyDescent="0.35">
      <c r="A8587" s="3">
        <v>42727.625</v>
      </c>
      <c r="B8587">
        <v>2.5000000000000001E-2</v>
      </c>
    </row>
    <row r="8588" spans="1:2" x14ac:dyDescent="0.35">
      <c r="A8588" s="3">
        <v>42727.666666666664</v>
      </c>
      <c r="B8588">
        <v>0</v>
      </c>
    </row>
    <row r="8589" spans="1:2" x14ac:dyDescent="0.35">
      <c r="A8589" s="3">
        <v>42727.708333333336</v>
      </c>
      <c r="B8589">
        <v>0</v>
      </c>
    </row>
    <row r="8590" spans="1:2" x14ac:dyDescent="0.35">
      <c r="A8590" s="3">
        <v>42727.75</v>
      </c>
      <c r="B8590">
        <v>0</v>
      </c>
    </row>
    <row r="8591" spans="1:2" x14ac:dyDescent="0.35">
      <c r="A8591" s="3">
        <v>42727.791666666664</v>
      </c>
      <c r="B8591">
        <v>0</v>
      </c>
    </row>
    <row r="8592" spans="1:2" x14ac:dyDescent="0.35">
      <c r="A8592" s="3">
        <v>42727.833333333336</v>
      </c>
      <c r="B8592">
        <v>0</v>
      </c>
    </row>
    <row r="8593" spans="1:2" x14ac:dyDescent="0.35">
      <c r="A8593" s="3">
        <v>42727.875</v>
      </c>
      <c r="B8593">
        <v>0</v>
      </c>
    </row>
    <row r="8594" spans="1:2" x14ac:dyDescent="0.35">
      <c r="A8594" s="3">
        <v>42727.916666666664</v>
      </c>
      <c r="B8594">
        <v>0</v>
      </c>
    </row>
    <row r="8595" spans="1:2" x14ac:dyDescent="0.35">
      <c r="A8595" s="3">
        <v>42727.958333333336</v>
      </c>
      <c r="B8595">
        <v>0</v>
      </c>
    </row>
    <row r="8596" spans="1:2" x14ac:dyDescent="0.35">
      <c r="A8596" s="3">
        <v>42728</v>
      </c>
      <c r="B8596">
        <v>0</v>
      </c>
    </row>
    <row r="8597" spans="1:2" x14ac:dyDescent="0.35">
      <c r="A8597" s="3">
        <v>42728.041666666664</v>
      </c>
      <c r="B8597">
        <v>0</v>
      </c>
    </row>
    <row r="8598" spans="1:2" x14ac:dyDescent="0.35">
      <c r="A8598" s="3">
        <v>42728.083333333336</v>
      </c>
      <c r="B8598">
        <v>0</v>
      </c>
    </row>
    <row r="8599" spans="1:2" x14ac:dyDescent="0.35">
      <c r="A8599" s="3">
        <v>42728.125</v>
      </c>
      <c r="B8599">
        <v>0</v>
      </c>
    </row>
    <row r="8600" spans="1:2" x14ac:dyDescent="0.35">
      <c r="A8600" s="3">
        <v>42728.166666666664</v>
      </c>
      <c r="B8600">
        <v>0</v>
      </c>
    </row>
    <row r="8601" spans="1:2" x14ac:dyDescent="0.35">
      <c r="A8601" s="3">
        <v>42728.208333333336</v>
      </c>
      <c r="B8601">
        <v>0</v>
      </c>
    </row>
    <row r="8602" spans="1:2" x14ac:dyDescent="0.35">
      <c r="A8602" s="3">
        <v>42728.25</v>
      </c>
      <c r="B8602">
        <v>6.0000000000000001E-3</v>
      </c>
    </row>
    <row r="8603" spans="1:2" x14ac:dyDescent="0.35">
      <c r="A8603" s="3">
        <v>42728.291666666664</v>
      </c>
      <c r="B8603">
        <v>9.9000000000000005E-2</v>
      </c>
    </row>
    <row r="8604" spans="1:2" x14ac:dyDescent="0.35">
      <c r="A8604" s="3">
        <v>42728.333333333336</v>
      </c>
      <c r="B8604">
        <v>0.23200000000000001</v>
      </c>
    </row>
    <row r="8605" spans="1:2" x14ac:dyDescent="0.35">
      <c r="A8605" s="3">
        <v>42728.375</v>
      </c>
      <c r="B8605">
        <v>0.33900000000000002</v>
      </c>
    </row>
    <row r="8606" spans="1:2" x14ac:dyDescent="0.35">
      <c r="A8606" s="3">
        <v>42728.416666666664</v>
      </c>
      <c r="B8606">
        <v>0.39500000000000002</v>
      </c>
    </row>
    <row r="8607" spans="1:2" x14ac:dyDescent="0.35">
      <c r="A8607" s="3">
        <v>42728.458333333336</v>
      </c>
      <c r="B8607">
        <v>0.39100000000000001</v>
      </c>
    </row>
    <row r="8608" spans="1:2" x14ac:dyDescent="0.35">
      <c r="A8608" s="3">
        <v>42728.5</v>
      </c>
      <c r="B8608">
        <v>0.34599999999999997</v>
      </c>
    </row>
    <row r="8609" spans="1:2" x14ac:dyDescent="0.35">
      <c r="A8609" s="3">
        <v>42728.541666666664</v>
      </c>
      <c r="B8609">
        <v>0.27900000000000003</v>
      </c>
    </row>
    <row r="8610" spans="1:2" x14ac:dyDescent="0.35">
      <c r="A8610" s="3">
        <v>42728.583333333336</v>
      </c>
      <c r="B8610">
        <v>0.16500000000000001</v>
      </c>
    </row>
    <row r="8611" spans="1:2" x14ac:dyDescent="0.35">
      <c r="A8611" s="3">
        <v>42728.625</v>
      </c>
      <c r="B8611">
        <v>2.3E-2</v>
      </c>
    </row>
    <row r="8612" spans="1:2" x14ac:dyDescent="0.35">
      <c r="A8612" s="3">
        <v>42728.666666666664</v>
      </c>
      <c r="B8612">
        <v>0</v>
      </c>
    </row>
    <row r="8613" spans="1:2" x14ac:dyDescent="0.35">
      <c r="A8613" s="3">
        <v>42728.708333333336</v>
      </c>
      <c r="B8613">
        <v>0</v>
      </c>
    </row>
    <row r="8614" spans="1:2" x14ac:dyDescent="0.35">
      <c r="A8614" s="3">
        <v>42728.75</v>
      </c>
      <c r="B8614">
        <v>0</v>
      </c>
    </row>
    <row r="8615" spans="1:2" x14ac:dyDescent="0.35">
      <c r="A8615" s="3">
        <v>42728.791666666664</v>
      </c>
      <c r="B8615">
        <v>0</v>
      </c>
    </row>
    <row r="8616" spans="1:2" x14ac:dyDescent="0.35">
      <c r="A8616" s="3">
        <v>42728.833333333336</v>
      </c>
      <c r="B8616">
        <v>0</v>
      </c>
    </row>
    <row r="8617" spans="1:2" x14ac:dyDescent="0.35">
      <c r="A8617" s="3">
        <v>42728.875</v>
      </c>
      <c r="B8617">
        <v>0</v>
      </c>
    </row>
    <row r="8618" spans="1:2" x14ac:dyDescent="0.35">
      <c r="A8618" s="3">
        <v>42728.916666666664</v>
      </c>
      <c r="B8618">
        <v>0</v>
      </c>
    </row>
    <row r="8619" spans="1:2" x14ac:dyDescent="0.35">
      <c r="A8619" s="3">
        <v>42728.958333333336</v>
      </c>
      <c r="B8619">
        <v>0</v>
      </c>
    </row>
    <row r="8620" spans="1:2" x14ac:dyDescent="0.35">
      <c r="A8620" s="3">
        <v>42729</v>
      </c>
      <c r="B8620">
        <v>0</v>
      </c>
    </row>
    <row r="8621" spans="1:2" x14ac:dyDescent="0.35">
      <c r="A8621" s="3">
        <v>42729.041666666664</v>
      </c>
      <c r="B8621">
        <v>0</v>
      </c>
    </row>
    <row r="8622" spans="1:2" x14ac:dyDescent="0.35">
      <c r="A8622" s="3">
        <v>42729.083333333336</v>
      </c>
      <c r="B8622">
        <v>0</v>
      </c>
    </row>
    <row r="8623" spans="1:2" x14ac:dyDescent="0.35">
      <c r="A8623" s="3">
        <v>42729.125</v>
      </c>
      <c r="B8623">
        <v>0</v>
      </c>
    </row>
    <row r="8624" spans="1:2" x14ac:dyDescent="0.35">
      <c r="A8624" s="3">
        <v>42729.166666666664</v>
      </c>
      <c r="B8624">
        <v>0</v>
      </c>
    </row>
    <row r="8625" spans="1:2" x14ac:dyDescent="0.35">
      <c r="A8625" s="3">
        <v>42729.208333333336</v>
      </c>
      <c r="B8625">
        <v>0</v>
      </c>
    </row>
    <row r="8626" spans="1:2" x14ac:dyDescent="0.35">
      <c r="A8626" s="3">
        <v>42729.25</v>
      </c>
      <c r="B8626">
        <v>3.0000000000000001E-3</v>
      </c>
    </row>
    <row r="8627" spans="1:2" x14ac:dyDescent="0.35">
      <c r="A8627" s="3">
        <v>42729.291666666664</v>
      </c>
      <c r="B8627">
        <v>6.6000000000000003E-2</v>
      </c>
    </row>
    <row r="8628" spans="1:2" x14ac:dyDescent="0.35">
      <c r="A8628" s="3">
        <v>42729.333333333336</v>
      </c>
      <c r="B8628">
        <v>0.19600000000000001</v>
      </c>
    </row>
    <row r="8629" spans="1:2" x14ac:dyDescent="0.35">
      <c r="A8629" s="3">
        <v>42729.375</v>
      </c>
      <c r="B8629">
        <v>0.29899999999999999</v>
      </c>
    </row>
    <row r="8630" spans="1:2" x14ac:dyDescent="0.35">
      <c r="A8630" s="3">
        <v>42729.416666666664</v>
      </c>
      <c r="B8630">
        <v>0.35699999999999998</v>
      </c>
    </row>
    <row r="8631" spans="1:2" x14ac:dyDescent="0.35">
      <c r="A8631" s="3">
        <v>42729.458333333336</v>
      </c>
      <c r="B8631">
        <v>0.36399999999999999</v>
      </c>
    </row>
    <row r="8632" spans="1:2" x14ac:dyDescent="0.35">
      <c r="A8632" s="3">
        <v>42729.5</v>
      </c>
      <c r="B8632">
        <v>0.33700000000000002</v>
      </c>
    </row>
    <row r="8633" spans="1:2" x14ac:dyDescent="0.35">
      <c r="A8633" s="3">
        <v>42729.541666666664</v>
      </c>
      <c r="B8633">
        <v>0.26800000000000002</v>
      </c>
    </row>
    <row r="8634" spans="1:2" x14ac:dyDescent="0.35">
      <c r="A8634" s="3">
        <v>42729.583333333336</v>
      </c>
      <c r="B8634">
        <v>0.14199999999999999</v>
      </c>
    </row>
    <row r="8635" spans="1:2" x14ac:dyDescent="0.35">
      <c r="A8635" s="3">
        <v>42729.625</v>
      </c>
      <c r="B8635">
        <v>1.4999999999999999E-2</v>
      </c>
    </row>
    <row r="8636" spans="1:2" x14ac:dyDescent="0.35">
      <c r="A8636" s="3">
        <v>42729.666666666664</v>
      </c>
      <c r="B8636">
        <v>0</v>
      </c>
    </row>
    <row r="8637" spans="1:2" x14ac:dyDescent="0.35">
      <c r="A8637" s="3">
        <v>42729.708333333336</v>
      </c>
      <c r="B8637">
        <v>0</v>
      </c>
    </row>
    <row r="8638" spans="1:2" x14ac:dyDescent="0.35">
      <c r="A8638" s="3">
        <v>42729.75</v>
      </c>
      <c r="B8638">
        <v>0</v>
      </c>
    </row>
    <row r="8639" spans="1:2" x14ac:dyDescent="0.35">
      <c r="A8639" s="3">
        <v>42729.791666666664</v>
      </c>
      <c r="B8639">
        <v>0</v>
      </c>
    </row>
    <row r="8640" spans="1:2" x14ac:dyDescent="0.35">
      <c r="A8640" s="3">
        <v>42729.833333333336</v>
      </c>
      <c r="B8640">
        <v>0</v>
      </c>
    </row>
    <row r="8641" spans="1:2" x14ac:dyDescent="0.35">
      <c r="A8641" s="3">
        <v>42729.875</v>
      </c>
      <c r="B8641">
        <v>0</v>
      </c>
    </row>
    <row r="8642" spans="1:2" x14ac:dyDescent="0.35">
      <c r="A8642" s="3">
        <v>42729.916666666664</v>
      </c>
      <c r="B8642">
        <v>0</v>
      </c>
    </row>
    <row r="8643" spans="1:2" x14ac:dyDescent="0.35">
      <c r="A8643" s="3">
        <v>42729.958333333336</v>
      </c>
      <c r="B8643">
        <v>0</v>
      </c>
    </row>
    <row r="8644" spans="1:2" x14ac:dyDescent="0.35">
      <c r="A8644" s="3">
        <v>42730</v>
      </c>
      <c r="B8644">
        <v>0</v>
      </c>
    </row>
    <row r="8645" spans="1:2" x14ac:dyDescent="0.35">
      <c r="A8645" s="3">
        <v>42730.041666666664</v>
      </c>
      <c r="B8645">
        <v>0</v>
      </c>
    </row>
    <row r="8646" spans="1:2" x14ac:dyDescent="0.35">
      <c r="A8646" s="3">
        <v>42730.083333333336</v>
      </c>
      <c r="B8646">
        <v>0</v>
      </c>
    </row>
    <row r="8647" spans="1:2" x14ac:dyDescent="0.35">
      <c r="A8647" s="3">
        <v>42730.125</v>
      </c>
      <c r="B8647">
        <v>0</v>
      </c>
    </row>
    <row r="8648" spans="1:2" x14ac:dyDescent="0.35">
      <c r="A8648" s="3">
        <v>42730.166666666664</v>
      </c>
      <c r="B8648">
        <v>0</v>
      </c>
    </row>
    <row r="8649" spans="1:2" x14ac:dyDescent="0.35">
      <c r="A8649" s="3">
        <v>42730.208333333336</v>
      </c>
      <c r="B8649">
        <v>0</v>
      </c>
    </row>
    <row r="8650" spans="1:2" x14ac:dyDescent="0.35">
      <c r="A8650" s="3">
        <v>42730.25</v>
      </c>
      <c r="B8650">
        <v>6.0000000000000001E-3</v>
      </c>
    </row>
    <row r="8651" spans="1:2" x14ac:dyDescent="0.35">
      <c r="A8651" s="3">
        <v>42730.291666666664</v>
      </c>
      <c r="B8651">
        <v>0.124</v>
      </c>
    </row>
    <row r="8652" spans="1:2" x14ac:dyDescent="0.35">
      <c r="A8652" s="3">
        <v>42730.333333333336</v>
      </c>
      <c r="B8652">
        <v>0.28899999999999998</v>
      </c>
    </row>
    <row r="8653" spans="1:2" x14ac:dyDescent="0.35">
      <c r="A8653" s="3">
        <v>42730.375</v>
      </c>
      <c r="B8653">
        <v>0.40500000000000003</v>
      </c>
    </row>
    <row r="8654" spans="1:2" x14ac:dyDescent="0.35">
      <c r="A8654" s="3">
        <v>42730.416666666664</v>
      </c>
      <c r="B8654">
        <v>0.46600000000000003</v>
      </c>
    </row>
    <row r="8655" spans="1:2" x14ac:dyDescent="0.35">
      <c r="A8655" s="3">
        <v>42730.458333333336</v>
      </c>
      <c r="B8655">
        <v>0.47399999999999998</v>
      </c>
    </row>
    <row r="8656" spans="1:2" x14ac:dyDescent="0.35">
      <c r="A8656" s="3">
        <v>42730.5</v>
      </c>
      <c r="B8656">
        <v>0.43099999999999999</v>
      </c>
    </row>
    <row r="8657" spans="1:2" x14ac:dyDescent="0.35">
      <c r="A8657" s="3">
        <v>42730.541666666664</v>
      </c>
      <c r="B8657">
        <v>0.33400000000000002</v>
      </c>
    </row>
    <row r="8658" spans="1:2" x14ac:dyDescent="0.35">
      <c r="A8658" s="3">
        <v>42730.583333333336</v>
      </c>
      <c r="B8658">
        <v>0.183</v>
      </c>
    </row>
    <row r="8659" spans="1:2" x14ac:dyDescent="0.35">
      <c r="A8659" s="3">
        <v>42730.625</v>
      </c>
      <c r="B8659">
        <v>2.3E-2</v>
      </c>
    </row>
    <row r="8660" spans="1:2" x14ac:dyDescent="0.35">
      <c r="A8660" s="3">
        <v>42730.666666666664</v>
      </c>
      <c r="B8660">
        <v>0</v>
      </c>
    </row>
    <row r="8661" spans="1:2" x14ac:dyDescent="0.35">
      <c r="A8661" s="3">
        <v>42730.708333333336</v>
      </c>
      <c r="B8661">
        <v>0</v>
      </c>
    </row>
    <row r="8662" spans="1:2" x14ac:dyDescent="0.35">
      <c r="A8662" s="3">
        <v>42730.75</v>
      </c>
      <c r="B8662">
        <v>0</v>
      </c>
    </row>
    <row r="8663" spans="1:2" x14ac:dyDescent="0.35">
      <c r="A8663" s="3">
        <v>42730.791666666664</v>
      </c>
      <c r="B8663">
        <v>0</v>
      </c>
    </row>
    <row r="8664" spans="1:2" x14ac:dyDescent="0.35">
      <c r="A8664" s="3">
        <v>42730.833333333336</v>
      </c>
      <c r="B8664">
        <v>0</v>
      </c>
    </row>
    <row r="8665" spans="1:2" x14ac:dyDescent="0.35">
      <c r="A8665" s="3">
        <v>42730.875</v>
      </c>
      <c r="B8665">
        <v>0</v>
      </c>
    </row>
    <row r="8666" spans="1:2" x14ac:dyDescent="0.35">
      <c r="A8666" s="3">
        <v>42730.916666666664</v>
      </c>
      <c r="B8666">
        <v>0</v>
      </c>
    </row>
    <row r="8667" spans="1:2" x14ac:dyDescent="0.35">
      <c r="A8667" s="3">
        <v>42730.958333333336</v>
      </c>
      <c r="B8667">
        <v>0</v>
      </c>
    </row>
    <row r="8668" spans="1:2" x14ac:dyDescent="0.35">
      <c r="A8668" s="3">
        <v>42731</v>
      </c>
      <c r="B8668">
        <v>0</v>
      </c>
    </row>
    <row r="8669" spans="1:2" x14ac:dyDescent="0.35">
      <c r="A8669" s="3">
        <v>42731.041666666664</v>
      </c>
      <c r="B8669">
        <v>0</v>
      </c>
    </row>
    <row r="8670" spans="1:2" x14ac:dyDescent="0.35">
      <c r="A8670" s="3">
        <v>42731.083333333336</v>
      </c>
      <c r="B8670">
        <v>0</v>
      </c>
    </row>
    <row r="8671" spans="1:2" x14ac:dyDescent="0.35">
      <c r="A8671" s="3">
        <v>42731.125</v>
      </c>
      <c r="B8671">
        <v>0</v>
      </c>
    </row>
    <row r="8672" spans="1:2" x14ac:dyDescent="0.35">
      <c r="A8672" s="3">
        <v>42731.166666666664</v>
      </c>
      <c r="B8672">
        <v>0</v>
      </c>
    </row>
    <row r="8673" spans="1:2" x14ac:dyDescent="0.35">
      <c r="A8673" s="3">
        <v>42731.208333333336</v>
      </c>
      <c r="B8673">
        <v>0</v>
      </c>
    </row>
    <row r="8674" spans="1:2" x14ac:dyDescent="0.35">
      <c r="A8674" s="3">
        <v>42731.25</v>
      </c>
      <c r="B8674">
        <v>5.0000000000000001E-3</v>
      </c>
    </row>
    <row r="8675" spans="1:2" x14ac:dyDescent="0.35">
      <c r="A8675" s="3">
        <v>42731.291666666664</v>
      </c>
      <c r="B8675">
        <v>0.107</v>
      </c>
    </row>
    <row r="8676" spans="1:2" x14ac:dyDescent="0.35">
      <c r="A8676" s="3">
        <v>42731.333333333336</v>
      </c>
      <c r="B8676">
        <v>0.26400000000000001</v>
      </c>
    </row>
    <row r="8677" spans="1:2" x14ac:dyDescent="0.35">
      <c r="A8677" s="3">
        <v>42731.375</v>
      </c>
      <c r="B8677">
        <v>0.38800000000000001</v>
      </c>
    </row>
    <row r="8678" spans="1:2" x14ac:dyDescent="0.35">
      <c r="A8678" s="3">
        <v>42731.416666666664</v>
      </c>
      <c r="B8678">
        <v>0.46300000000000002</v>
      </c>
    </row>
    <row r="8679" spans="1:2" x14ac:dyDescent="0.35">
      <c r="A8679" s="3">
        <v>42731.458333333336</v>
      </c>
      <c r="B8679">
        <v>0.48099999999999998</v>
      </c>
    </row>
    <row r="8680" spans="1:2" x14ac:dyDescent="0.35">
      <c r="A8680" s="3">
        <v>42731.5</v>
      </c>
      <c r="B8680">
        <v>0.441</v>
      </c>
    </row>
    <row r="8681" spans="1:2" x14ac:dyDescent="0.35">
      <c r="A8681" s="3">
        <v>42731.541666666664</v>
      </c>
      <c r="B8681">
        <v>0.34899999999999998</v>
      </c>
    </row>
    <row r="8682" spans="1:2" x14ac:dyDescent="0.35">
      <c r="A8682" s="3">
        <v>42731.583333333336</v>
      </c>
      <c r="B8682">
        <v>0.20100000000000001</v>
      </c>
    </row>
    <row r="8683" spans="1:2" x14ac:dyDescent="0.35">
      <c r="A8683" s="3">
        <v>42731.625</v>
      </c>
      <c r="B8683">
        <v>2.7E-2</v>
      </c>
    </row>
    <row r="8684" spans="1:2" x14ac:dyDescent="0.35">
      <c r="A8684" s="3">
        <v>42731.666666666664</v>
      </c>
      <c r="B8684">
        <v>0</v>
      </c>
    </row>
    <row r="8685" spans="1:2" x14ac:dyDescent="0.35">
      <c r="A8685" s="3">
        <v>42731.708333333336</v>
      </c>
      <c r="B8685">
        <v>0</v>
      </c>
    </row>
    <row r="8686" spans="1:2" x14ac:dyDescent="0.35">
      <c r="A8686" s="3">
        <v>42731.75</v>
      </c>
      <c r="B8686">
        <v>0</v>
      </c>
    </row>
    <row r="8687" spans="1:2" x14ac:dyDescent="0.35">
      <c r="A8687" s="3">
        <v>42731.791666666664</v>
      </c>
      <c r="B8687">
        <v>0</v>
      </c>
    </row>
    <row r="8688" spans="1:2" x14ac:dyDescent="0.35">
      <c r="A8688" s="3">
        <v>42731.833333333336</v>
      </c>
      <c r="B8688">
        <v>0</v>
      </c>
    </row>
    <row r="8689" spans="1:2" x14ac:dyDescent="0.35">
      <c r="A8689" s="3">
        <v>42731.875</v>
      </c>
      <c r="B8689">
        <v>0</v>
      </c>
    </row>
    <row r="8690" spans="1:2" x14ac:dyDescent="0.35">
      <c r="A8690" s="3">
        <v>42731.916666666664</v>
      </c>
      <c r="B8690">
        <v>0</v>
      </c>
    </row>
    <row r="8691" spans="1:2" x14ac:dyDescent="0.35">
      <c r="A8691" s="3">
        <v>42731.958333333336</v>
      </c>
      <c r="B8691">
        <v>0</v>
      </c>
    </row>
    <row r="8692" spans="1:2" x14ac:dyDescent="0.35">
      <c r="A8692" s="3">
        <v>42732</v>
      </c>
      <c r="B8692">
        <v>0</v>
      </c>
    </row>
    <row r="8693" spans="1:2" x14ac:dyDescent="0.35">
      <c r="A8693" s="3">
        <v>42732.041666666664</v>
      </c>
      <c r="B8693">
        <v>0</v>
      </c>
    </row>
    <row r="8694" spans="1:2" x14ac:dyDescent="0.35">
      <c r="A8694" s="3">
        <v>42732.083333333336</v>
      </c>
      <c r="B8694">
        <v>0</v>
      </c>
    </row>
    <row r="8695" spans="1:2" x14ac:dyDescent="0.35">
      <c r="A8695" s="3">
        <v>42732.125</v>
      </c>
      <c r="B8695">
        <v>0</v>
      </c>
    </row>
    <row r="8696" spans="1:2" x14ac:dyDescent="0.35">
      <c r="A8696" s="3">
        <v>42732.166666666664</v>
      </c>
      <c r="B8696">
        <v>0</v>
      </c>
    </row>
    <row r="8697" spans="1:2" x14ac:dyDescent="0.35">
      <c r="A8697" s="3">
        <v>42732.208333333336</v>
      </c>
      <c r="B8697">
        <v>0</v>
      </c>
    </row>
    <row r="8698" spans="1:2" x14ac:dyDescent="0.35">
      <c r="A8698" s="3">
        <v>42732.25</v>
      </c>
      <c r="B8698">
        <v>8.0000000000000002E-3</v>
      </c>
    </row>
    <row r="8699" spans="1:2" x14ac:dyDescent="0.35">
      <c r="A8699" s="3">
        <v>42732.291666666664</v>
      </c>
      <c r="B8699">
        <v>0.14000000000000001</v>
      </c>
    </row>
    <row r="8700" spans="1:2" x14ac:dyDescent="0.35">
      <c r="A8700" s="3">
        <v>42732.333333333336</v>
      </c>
      <c r="B8700">
        <v>0.309</v>
      </c>
    </row>
    <row r="8701" spans="1:2" x14ac:dyDescent="0.35">
      <c r="A8701" s="3">
        <v>42732.375</v>
      </c>
      <c r="B8701">
        <v>0.435</v>
      </c>
    </row>
    <row r="8702" spans="1:2" x14ac:dyDescent="0.35">
      <c r="A8702" s="3">
        <v>42732.416666666664</v>
      </c>
      <c r="B8702">
        <v>0.499</v>
      </c>
    </row>
    <row r="8703" spans="1:2" x14ac:dyDescent="0.35">
      <c r="A8703" s="3">
        <v>42732.458333333336</v>
      </c>
      <c r="B8703">
        <v>0.503</v>
      </c>
    </row>
    <row r="8704" spans="1:2" x14ac:dyDescent="0.35">
      <c r="A8704" s="3">
        <v>42732.5</v>
      </c>
      <c r="B8704">
        <v>0.44900000000000001</v>
      </c>
    </row>
    <row r="8705" spans="1:2" x14ac:dyDescent="0.35">
      <c r="A8705" s="3">
        <v>42732.541666666664</v>
      </c>
      <c r="B8705">
        <v>0.35599999999999998</v>
      </c>
    </row>
    <row r="8706" spans="1:2" x14ac:dyDescent="0.35">
      <c r="A8706" s="3">
        <v>42732.583333333336</v>
      </c>
      <c r="B8706">
        <v>0.20899999999999999</v>
      </c>
    </row>
    <row r="8707" spans="1:2" x14ac:dyDescent="0.35">
      <c r="A8707" s="3">
        <v>42732.625</v>
      </c>
      <c r="B8707">
        <v>3.3000000000000002E-2</v>
      </c>
    </row>
    <row r="8708" spans="1:2" x14ac:dyDescent="0.35">
      <c r="A8708" s="3">
        <v>42732.666666666664</v>
      </c>
      <c r="B8708">
        <v>0</v>
      </c>
    </row>
    <row r="8709" spans="1:2" x14ac:dyDescent="0.35">
      <c r="A8709" s="3">
        <v>42732.708333333336</v>
      </c>
      <c r="B8709">
        <v>0</v>
      </c>
    </row>
    <row r="8710" spans="1:2" x14ac:dyDescent="0.35">
      <c r="A8710" s="3">
        <v>42732.75</v>
      </c>
      <c r="B8710">
        <v>0</v>
      </c>
    </row>
    <row r="8711" spans="1:2" x14ac:dyDescent="0.35">
      <c r="A8711" s="3">
        <v>42732.791666666664</v>
      </c>
      <c r="B8711">
        <v>0</v>
      </c>
    </row>
    <row r="8712" spans="1:2" x14ac:dyDescent="0.35">
      <c r="A8712" s="3">
        <v>42732.833333333336</v>
      </c>
      <c r="B8712">
        <v>0</v>
      </c>
    </row>
    <row r="8713" spans="1:2" x14ac:dyDescent="0.35">
      <c r="A8713" s="3">
        <v>42732.875</v>
      </c>
      <c r="B8713">
        <v>0</v>
      </c>
    </row>
    <row r="8714" spans="1:2" x14ac:dyDescent="0.35">
      <c r="A8714" s="3">
        <v>42732.916666666664</v>
      </c>
      <c r="B8714">
        <v>0</v>
      </c>
    </row>
    <row r="8715" spans="1:2" x14ac:dyDescent="0.35">
      <c r="A8715" s="3">
        <v>42732.958333333336</v>
      </c>
      <c r="B8715">
        <v>0</v>
      </c>
    </row>
    <row r="8716" spans="1:2" x14ac:dyDescent="0.35">
      <c r="A8716" s="3">
        <v>42733</v>
      </c>
      <c r="B8716">
        <v>0</v>
      </c>
    </row>
    <row r="8717" spans="1:2" x14ac:dyDescent="0.35">
      <c r="A8717" s="3">
        <v>42733.041666666664</v>
      </c>
      <c r="B8717">
        <v>0</v>
      </c>
    </row>
    <row r="8718" spans="1:2" x14ac:dyDescent="0.35">
      <c r="A8718" s="3">
        <v>42733.083333333336</v>
      </c>
      <c r="B8718">
        <v>0</v>
      </c>
    </row>
    <row r="8719" spans="1:2" x14ac:dyDescent="0.35">
      <c r="A8719" s="3">
        <v>42733.125</v>
      </c>
      <c r="B8719">
        <v>0</v>
      </c>
    </row>
    <row r="8720" spans="1:2" x14ac:dyDescent="0.35">
      <c r="A8720" s="3">
        <v>42733.166666666664</v>
      </c>
      <c r="B8720">
        <v>0</v>
      </c>
    </row>
    <row r="8721" spans="1:2" x14ac:dyDescent="0.35">
      <c r="A8721" s="3">
        <v>42733.208333333336</v>
      </c>
      <c r="B8721">
        <v>0</v>
      </c>
    </row>
    <row r="8722" spans="1:2" x14ac:dyDescent="0.35">
      <c r="A8722" s="3">
        <v>42733.25</v>
      </c>
      <c r="B8722">
        <v>4.0000000000000001E-3</v>
      </c>
    </row>
    <row r="8723" spans="1:2" x14ac:dyDescent="0.35">
      <c r="A8723" s="3">
        <v>42733.291666666664</v>
      </c>
      <c r="B8723">
        <v>0.115</v>
      </c>
    </row>
    <row r="8724" spans="1:2" x14ac:dyDescent="0.35">
      <c r="A8724" s="3">
        <v>42733.333333333336</v>
      </c>
      <c r="B8724">
        <v>0.26200000000000001</v>
      </c>
    </row>
    <row r="8725" spans="1:2" x14ac:dyDescent="0.35">
      <c r="A8725" s="3">
        <v>42733.375</v>
      </c>
      <c r="B8725">
        <v>0.36</v>
      </c>
    </row>
    <row r="8726" spans="1:2" x14ac:dyDescent="0.35">
      <c r="A8726" s="3">
        <v>42733.416666666664</v>
      </c>
      <c r="B8726">
        <v>0.41499999999999998</v>
      </c>
    </row>
    <row r="8727" spans="1:2" x14ac:dyDescent="0.35">
      <c r="A8727" s="3">
        <v>42733.458333333336</v>
      </c>
      <c r="B8727">
        <v>0.42499999999999999</v>
      </c>
    </row>
    <row r="8728" spans="1:2" x14ac:dyDescent="0.35">
      <c r="A8728" s="3">
        <v>42733.5</v>
      </c>
      <c r="B8728">
        <v>0.39100000000000001</v>
      </c>
    </row>
    <row r="8729" spans="1:2" x14ac:dyDescent="0.35">
      <c r="A8729" s="3">
        <v>42733.541666666664</v>
      </c>
      <c r="B8729">
        <v>0.309</v>
      </c>
    </row>
    <row r="8730" spans="1:2" x14ac:dyDescent="0.35">
      <c r="A8730" s="3">
        <v>42733.583333333336</v>
      </c>
      <c r="B8730">
        <v>0.17499999999999999</v>
      </c>
    </row>
    <row r="8731" spans="1:2" x14ac:dyDescent="0.35">
      <c r="A8731" s="3">
        <v>42733.625</v>
      </c>
      <c r="B8731">
        <v>2.3E-2</v>
      </c>
    </row>
    <row r="8732" spans="1:2" x14ac:dyDescent="0.35">
      <c r="A8732" s="3">
        <v>42733.666666666664</v>
      </c>
      <c r="B8732">
        <v>0</v>
      </c>
    </row>
    <row r="8733" spans="1:2" x14ac:dyDescent="0.35">
      <c r="A8733" s="3">
        <v>42733.708333333336</v>
      </c>
      <c r="B8733">
        <v>0</v>
      </c>
    </row>
    <row r="8734" spans="1:2" x14ac:dyDescent="0.35">
      <c r="A8734" s="3">
        <v>42733.75</v>
      </c>
      <c r="B8734">
        <v>0</v>
      </c>
    </row>
    <row r="8735" spans="1:2" x14ac:dyDescent="0.35">
      <c r="A8735" s="3">
        <v>42733.791666666664</v>
      </c>
      <c r="B8735">
        <v>0</v>
      </c>
    </row>
    <row r="8736" spans="1:2" x14ac:dyDescent="0.35">
      <c r="A8736" s="3">
        <v>42733.833333333336</v>
      </c>
      <c r="B8736">
        <v>0</v>
      </c>
    </row>
    <row r="8737" spans="1:2" x14ac:dyDescent="0.35">
      <c r="A8737" s="3">
        <v>42733.875</v>
      </c>
      <c r="B8737">
        <v>0</v>
      </c>
    </row>
    <row r="8738" spans="1:2" x14ac:dyDescent="0.35">
      <c r="A8738" s="3">
        <v>42733.916666666664</v>
      </c>
      <c r="B8738">
        <v>0</v>
      </c>
    </row>
    <row r="8739" spans="1:2" x14ac:dyDescent="0.35">
      <c r="A8739" s="3">
        <v>42733.958333333336</v>
      </c>
      <c r="B8739">
        <v>0</v>
      </c>
    </row>
    <row r="8740" spans="1:2" x14ac:dyDescent="0.35">
      <c r="A8740" s="3">
        <v>42734</v>
      </c>
      <c r="B8740">
        <v>0</v>
      </c>
    </row>
    <row r="8741" spans="1:2" x14ac:dyDescent="0.35">
      <c r="A8741" s="3">
        <v>42734.041666666664</v>
      </c>
      <c r="B8741">
        <v>0</v>
      </c>
    </row>
    <row r="8742" spans="1:2" x14ac:dyDescent="0.35">
      <c r="A8742" s="3">
        <v>42734.083333333336</v>
      </c>
      <c r="B8742">
        <v>0</v>
      </c>
    </row>
    <row r="8743" spans="1:2" x14ac:dyDescent="0.35">
      <c r="A8743" s="3">
        <v>42734.125</v>
      </c>
      <c r="B8743">
        <v>0</v>
      </c>
    </row>
    <row r="8744" spans="1:2" x14ac:dyDescent="0.35">
      <c r="A8744" s="3">
        <v>42734.166666666664</v>
      </c>
      <c r="B8744">
        <v>0</v>
      </c>
    </row>
    <row r="8745" spans="1:2" x14ac:dyDescent="0.35">
      <c r="A8745" s="3">
        <v>42734.208333333336</v>
      </c>
      <c r="B8745">
        <v>0</v>
      </c>
    </row>
    <row r="8746" spans="1:2" x14ac:dyDescent="0.35">
      <c r="A8746" s="3">
        <v>42734.25</v>
      </c>
      <c r="B8746">
        <v>6.0000000000000001E-3</v>
      </c>
    </row>
    <row r="8747" spans="1:2" x14ac:dyDescent="0.35">
      <c r="A8747" s="3">
        <v>42734.291666666664</v>
      </c>
      <c r="B8747">
        <v>0.13800000000000001</v>
      </c>
    </row>
    <row r="8748" spans="1:2" x14ac:dyDescent="0.35">
      <c r="A8748" s="3">
        <v>42734.333333333336</v>
      </c>
      <c r="B8748">
        <v>0.30599999999999999</v>
      </c>
    </row>
    <row r="8749" spans="1:2" x14ac:dyDescent="0.35">
      <c r="A8749" s="3">
        <v>42734.375</v>
      </c>
      <c r="B8749">
        <v>0.42299999999999999</v>
      </c>
    </row>
    <row r="8750" spans="1:2" x14ac:dyDescent="0.35">
      <c r="A8750" s="3">
        <v>42734.416666666664</v>
      </c>
      <c r="B8750">
        <v>0.48399999999999999</v>
      </c>
    </row>
    <row r="8751" spans="1:2" x14ac:dyDescent="0.35">
      <c r="A8751" s="3">
        <v>42734.458333333336</v>
      </c>
      <c r="B8751">
        <v>0.49099999999999999</v>
      </c>
    </row>
    <row r="8752" spans="1:2" x14ac:dyDescent="0.35">
      <c r="A8752" s="3">
        <v>42734.5</v>
      </c>
      <c r="B8752">
        <v>0.44600000000000001</v>
      </c>
    </row>
    <row r="8753" spans="1:2" x14ac:dyDescent="0.35">
      <c r="A8753" s="3">
        <v>42734.541666666664</v>
      </c>
      <c r="B8753">
        <v>0.35099999999999998</v>
      </c>
    </row>
    <row r="8754" spans="1:2" x14ac:dyDescent="0.35">
      <c r="A8754" s="3">
        <v>42734.583333333336</v>
      </c>
      <c r="B8754">
        <v>0.19900000000000001</v>
      </c>
    </row>
    <row r="8755" spans="1:2" x14ac:dyDescent="0.35">
      <c r="A8755" s="3">
        <v>42734.625</v>
      </c>
      <c r="B8755">
        <v>2.7E-2</v>
      </c>
    </row>
    <row r="8756" spans="1:2" x14ac:dyDescent="0.35">
      <c r="A8756" s="3">
        <v>42734.666666666664</v>
      </c>
      <c r="B8756">
        <v>0</v>
      </c>
    </row>
    <row r="8757" spans="1:2" x14ac:dyDescent="0.35">
      <c r="A8757" s="3">
        <v>42734.708333333336</v>
      </c>
      <c r="B8757">
        <v>0</v>
      </c>
    </row>
    <row r="8758" spans="1:2" x14ac:dyDescent="0.35">
      <c r="A8758" s="3">
        <v>42734.75</v>
      </c>
      <c r="B8758">
        <v>0</v>
      </c>
    </row>
    <row r="8759" spans="1:2" x14ac:dyDescent="0.35">
      <c r="A8759" s="3">
        <v>42734.791666666664</v>
      </c>
      <c r="B8759">
        <v>0</v>
      </c>
    </row>
    <row r="8760" spans="1:2" x14ac:dyDescent="0.35">
      <c r="A8760" s="3">
        <v>42734.833333333336</v>
      </c>
      <c r="B8760">
        <v>0</v>
      </c>
    </row>
    <row r="8761" spans="1:2" x14ac:dyDescent="0.35">
      <c r="A8761" s="3">
        <v>42734.875</v>
      </c>
      <c r="B8761">
        <v>0</v>
      </c>
    </row>
    <row r="8762" spans="1:2" x14ac:dyDescent="0.35">
      <c r="A8762" s="3">
        <v>42734.916666666664</v>
      </c>
      <c r="B8762">
        <v>0</v>
      </c>
    </row>
    <row r="8763" spans="1:2" x14ac:dyDescent="0.35">
      <c r="A8763" s="3">
        <v>42734.958333333336</v>
      </c>
      <c r="B8763">
        <v>0</v>
      </c>
    </row>
    <row r="8764" spans="1:2" x14ac:dyDescent="0.35">
      <c r="A8764" s="3">
        <v>42735</v>
      </c>
      <c r="B8764">
        <v>0</v>
      </c>
    </row>
    <row r="8765" spans="1:2" x14ac:dyDescent="0.35">
      <c r="A8765" s="3">
        <v>42735.041666666664</v>
      </c>
      <c r="B8765">
        <v>0</v>
      </c>
    </row>
    <row r="8766" spans="1:2" x14ac:dyDescent="0.35">
      <c r="A8766" s="3">
        <v>42735.083333333336</v>
      </c>
      <c r="B8766">
        <v>0</v>
      </c>
    </row>
    <row r="8767" spans="1:2" x14ac:dyDescent="0.35">
      <c r="A8767" s="3">
        <v>42735.125</v>
      </c>
      <c r="B8767">
        <v>0</v>
      </c>
    </row>
    <row r="8768" spans="1:2" x14ac:dyDescent="0.35">
      <c r="A8768" s="3">
        <v>42735.166666666664</v>
      </c>
      <c r="B8768">
        <v>0</v>
      </c>
    </row>
    <row r="8769" spans="1:2" x14ac:dyDescent="0.35">
      <c r="A8769" s="3">
        <v>42735.208333333336</v>
      </c>
      <c r="B8769">
        <v>0</v>
      </c>
    </row>
    <row r="8770" spans="1:2" x14ac:dyDescent="0.35">
      <c r="A8770" s="3">
        <v>42735.25</v>
      </c>
      <c r="B8770">
        <v>8.9999999999999993E-3</v>
      </c>
    </row>
    <row r="8771" spans="1:2" x14ac:dyDescent="0.35">
      <c r="A8771" s="3">
        <v>42735.291666666664</v>
      </c>
      <c r="B8771">
        <v>0.15</v>
      </c>
    </row>
    <row r="8772" spans="1:2" x14ac:dyDescent="0.35">
      <c r="A8772" s="3">
        <v>42735.333333333336</v>
      </c>
      <c r="B8772">
        <v>0.32500000000000001</v>
      </c>
    </row>
    <row r="8773" spans="1:2" x14ac:dyDescent="0.35">
      <c r="A8773" s="3">
        <v>42735.375</v>
      </c>
      <c r="B8773">
        <v>0.44700000000000001</v>
      </c>
    </row>
    <row r="8774" spans="1:2" x14ac:dyDescent="0.35">
      <c r="A8774" s="3">
        <v>42735.416666666664</v>
      </c>
      <c r="B8774">
        <v>0.51100000000000001</v>
      </c>
    </row>
    <row r="8775" spans="1:2" x14ac:dyDescent="0.35">
      <c r="A8775" s="3">
        <v>42735.458333333336</v>
      </c>
      <c r="B8775">
        <v>0.52100000000000002</v>
      </c>
    </row>
    <row r="8776" spans="1:2" x14ac:dyDescent="0.35">
      <c r="A8776" s="3">
        <v>42735.5</v>
      </c>
      <c r="B8776">
        <v>0.47299999999999998</v>
      </c>
    </row>
    <row r="8777" spans="1:2" x14ac:dyDescent="0.35">
      <c r="A8777" s="3">
        <v>42735.541666666664</v>
      </c>
      <c r="B8777">
        <v>0.36799999999999999</v>
      </c>
    </row>
    <row r="8778" spans="1:2" x14ac:dyDescent="0.35">
      <c r="A8778" s="3">
        <v>42735.583333333336</v>
      </c>
      <c r="B8778">
        <v>0.21</v>
      </c>
    </row>
    <row r="8779" spans="1:2" x14ac:dyDescent="0.35">
      <c r="A8779" s="3">
        <v>42735.625</v>
      </c>
      <c r="B8779">
        <v>3.2000000000000001E-2</v>
      </c>
    </row>
    <row r="8780" spans="1:2" x14ac:dyDescent="0.35">
      <c r="A8780" s="3">
        <v>42735.666666666664</v>
      </c>
      <c r="B8780">
        <v>0</v>
      </c>
    </row>
    <row r="8781" spans="1:2" x14ac:dyDescent="0.35">
      <c r="A8781" s="3">
        <v>42735.708333333336</v>
      </c>
      <c r="B8781">
        <v>0</v>
      </c>
    </row>
    <row r="8782" spans="1:2" x14ac:dyDescent="0.35">
      <c r="A8782" s="3">
        <v>42735.75</v>
      </c>
      <c r="B8782">
        <v>0</v>
      </c>
    </row>
    <row r="8783" spans="1:2" x14ac:dyDescent="0.35">
      <c r="A8783" s="3">
        <v>42735.791666666664</v>
      </c>
      <c r="B8783">
        <v>0</v>
      </c>
    </row>
    <row r="8784" spans="1:2" x14ac:dyDescent="0.35">
      <c r="A8784" s="3">
        <v>42735.833333333336</v>
      </c>
      <c r="B8784">
        <v>0</v>
      </c>
    </row>
    <row r="8785" spans="1:2" x14ac:dyDescent="0.35">
      <c r="A8785" s="3">
        <v>42735.875</v>
      </c>
      <c r="B8785">
        <v>0</v>
      </c>
    </row>
    <row r="8786" spans="1:2" x14ac:dyDescent="0.35">
      <c r="A8786" s="3">
        <v>42735.916666666664</v>
      </c>
      <c r="B8786">
        <v>0</v>
      </c>
    </row>
    <row r="8787" spans="1:2" x14ac:dyDescent="0.35">
      <c r="A8787" s="3">
        <v>42735.958333333336</v>
      </c>
      <c r="B8787">
        <v>0</v>
      </c>
    </row>
  </sheetData>
  <sheetProtection algorithmName="SHA-512" hashValue="G23oqnDWWkFcoHbPBaDXFc2kzRQhBSq1PWdALIi6KzuE/H10saycVqeaiv4vHLnwY7Jev5wAbZ1cNfWDk8AzyQ==" saltValue="spbu9WZ2kNmBrxHnhcMm+Q==" spinCount="100000" sheet="1" objects="1" scenarios="1" selectLockedCell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FEE32-01C3-4236-9BD8-B90C98E3EC21}">
  <dimension ref="A1:B8787"/>
  <sheetViews>
    <sheetView workbookViewId="0">
      <selection activeCell="A8788" sqref="A8788:A23350"/>
    </sheetView>
  </sheetViews>
  <sheetFormatPr defaultRowHeight="14.5" x14ac:dyDescent="0.35"/>
  <cols>
    <col min="1" max="1" width="15.81640625" bestFit="1" customWidth="1"/>
  </cols>
  <sheetData>
    <row r="1" spans="1:2" x14ac:dyDescent="0.35">
      <c r="A1" t="s">
        <v>36</v>
      </c>
    </row>
    <row r="2" spans="1:2" x14ac:dyDescent="0.35">
      <c r="A2" t="s">
        <v>37</v>
      </c>
    </row>
    <row r="3" spans="1:2" x14ac:dyDescent="0.35">
      <c r="A3" t="s">
        <v>34</v>
      </c>
      <c r="B3" t="s">
        <v>35</v>
      </c>
    </row>
    <row r="4" spans="1:2" x14ac:dyDescent="0.35">
      <c r="A4" s="3">
        <v>42370</v>
      </c>
      <c r="B4">
        <v>3.9199999999999999E-2</v>
      </c>
    </row>
    <row r="5" spans="1:2" x14ac:dyDescent="0.35">
      <c r="A5" s="3">
        <v>42370.041666666664</v>
      </c>
      <c r="B5">
        <v>3.8300000000000001E-2</v>
      </c>
    </row>
    <row r="6" spans="1:2" x14ac:dyDescent="0.35">
      <c r="A6" s="3">
        <v>42370.083333333336</v>
      </c>
      <c r="B6">
        <v>3.6299999999999999E-2</v>
      </c>
    </row>
    <row r="7" spans="1:2" x14ac:dyDescent="0.35">
      <c r="A7" s="3">
        <v>42370.125</v>
      </c>
      <c r="B7">
        <v>3.4700000000000002E-2</v>
      </c>
    </row>
    <row r="8" spans="1:2" x14ac:dyDescent="0.35">
      <c r="A8" s="3">
        <v>42370.166666666664</v>
      </c>
      <c r="B8">
        <v>3.3399999999999999E-2</v>
      </c>
    </row>
    <row r="9" spans="1:2" x14ac:dyDescent="0.35">
      <c r="A9" s="3">
        <v>42370.208333333336</v>
      </c>
      <c r="B9">
        <v>3.1199999999999999E-2</v>
      </c>
    </row>
    <row r="10" spans="1:2" x14ac:dyDescent="0.35">
      <c r="A10" s="3">
        <v>42370.25</v>
      </c>
      <c r="B10">
        <v>2.8799999999999999E-2</v>
      </c>
    </row>
    <row r="11" spans="1:2" x14ac:dyDescent="0.35">
      <c r="A11" s="3">
        <v>42370.291666666664</v>
      </c>
      <c r="B11">
        <v>2.3699999999999999E-2</v>
      </c>
    </row>
    <row r="12" spans="1:2" x14ac:dyDescent="0.35">
      <c r="A12" s="3">
        <v>42370.333333333336</v>
      </c>
      <c r="B12">
        <v>1.47E-2</v>
      </c>
    </row>
    <row r="13" spans="1:2" x14ac:dyDescent="0.35">
      <c r="A13" s="3">
        <v>42370.375</v>
      </c>
      <c r="B13">
        <v>9.2999999999999992E-3</v>
      </c>
    </row>
    <row r="14" spans="1:2" x14ac:dyDescent="0.35">
      <c r="A14" s="3">
        <v>42370.416666666664</v>
      </c>
      <c r="B14">
        <v>1.1900000000000001E-2</v>
      </c>
    </row>
    <row r="15" spans="1:2" x14ac:dyDescent="0.35">
      <c r="A15" s="3">
        <v>42370.458333333336</v>
      </c>
      <c r="B15">
        <v>1.9300000000000001E-2</v>
      </c>
    </row>
    <row r="16" spans="1:2" x14ac:dyDescent="0.35">
      <c r="A16" s="3">
        <v>42370.5</v>
      </c>
      <c r="B16">
        <v>2.5100000000000001E-2</v>
      </c>
    </row>
    <row r="17" spans="1:2" x14ac:dyDescent="0.35">
      <c r="A17" s="3">
        <v>42370.541666666664</v>
      </c>
      <c r="B17">
        <v>2.7199999999999998E-2</v>
      </c>
    </row>
    <row r="18" spans="1:2" x14ac:dyDescent="0.35">
      <c r="A18" s="3">
        <v>42370.583333333336</v>
      </c>
      <c r="B18">
        <v>2.6499999999999999E-2</v>
      </c>
    </row>
    <row r="19" spans="1:2" x14ac:dyDescent="0.35">
      <c r="A19" s="3">
        <v>42370.625</v>
      </c>
      <c r="B19">
        <v>2.76E-2</v>
      </c>
    </row>
    <row r="20" spans="1:2" x14ac:dyDescent="0.35">
      <c r="A20" s="3">
        <v>42370.666666666664</v>
      </c>
      <c r="B20">
        <v>2.4299999999999999E-2</v>
      </c>
    </row>
    <row r="21" spans="1:2" x14ac:dyDescent="0.35">
      <c r="A21" s="3">
        <v>42370.708333333336</v>
      </c>
      <c r="B21">
        <v>1.9400000000000001E-2</v>
      </c>
    </row>
    <row r="22" spans="1:2" x14ac:dyDescent="0.35">
      <c r="A22" s="3">
        <v>42370.75</v>
      </c>
      <c r="B22">
        <v>1.52E-2</v>
      </c>
    </row>
    <row r="23" spans="1:2" x14ac:dyDescent="0.35">
      <c r="A23" s="3">
        <v>42370.791666666664</v>
      </c>
      <c r="B23">
        <v>1.4E-2</v>
      </c>
    </row>
    <row r="24" spans="1:2" x14ac:dyDescent="0.35">
      <c r="A24" s="3">
        <v>42370.833333333336</v>
      </c>
      <c r="B24">
        <v>1.6400000000000001E-2</v>
      </c>
    </row>
    <row r="25" spans="1:2" x14ac:dyDescent="0.35">
      <c r="A25" s="3">
        <v>42370.875</v>
      </c>
      <c r="B25">
        <v>2.2200000000000001E-2</v>
      </c>
    </row>
    <row r="26" spans="1:2" x14ac:dyDescent="0.35">
      <c r="A26" s="3">
        <v>42370.916666666664</v>
      </c>
      <c r="B26">
        <v>3.1E-2</v>
      </c>
    </row>
    <row r="27" spans="1:2" x14ac:dyDescent="0.35">
      <c r="A27" s="3">
        <v>42370.958333333336</v>
      </c>
      <c r="B27">
        <v>4.1000000000000002E-2</v>
      </c>
    </row>
    <row r="28" spans="1:2" x14ac:dyDescent="0.35">
      <c r="A28" s="3">
        <v>42371</v>
      </c>
      <c r="B28">
        <v>5.0500000000000003E-2</v>
      </c>
    </row>
    <row r="29" spans="1:2" x14ac:dyDescent="0.35">
      <c r="A29" s="3">
        <v>42371.041666666664</v>
      </c>
      <c r="B29">
        <v>6.0400000000000002E-2</v>
      </c>
    </row>
    <row r="30" spans="1:2" x14ac:dyDescent="0.35">
      <c r="A30" s="3">
        <v>42371.083333333336</v>
      </c>
      <c r="B30">
        <v>7.2300000000000003E-2</v>
      </c>
    </row>
    <row r="31" spans="1:2" x14ac:dyDescent="0.35">
      <c r="A31" s="3">
        <v>42371.125</v>
      </c>
      <c r="B31">
        <v>8.1199999999999994E-2</v>
      </c>
    </row>
    <row r="32" spans="1:2" x14ac:dyDescent="0.35">
      <c r="A32" s="3">
        <v>42371.166666666664</v>
      </c>
      <c r="B32">
        <v>8.9800000000000005E-2</v>
      </c>
    </row>
    <row r="33" spans="1:2" x14ac:dyDescent="0.35">
      <c r="A33" s="3">
        <v>42371.208333333336</v>
      </c>
      <c r="B33">
        <v>0.10009999999999999</v>
      </c>
    </row>
    <row r="34" spans="1:2" x14ac:dyDescent="0.35">
      <c r="A34" s="3">
        <v>42371.25</v>
      </c>
      <c r="B34">
        <v>0.1123</v>
      </c>
    </row>
    <row r="35" spans="1:2" x14ac:dyDescent="0.35">
      <c r="A35" s="3">
        <v>42371.291666666664</v>
      </c>
      <c r="B35">
        <v>0.121</v>
      </c>
    </row>
    <row r="36" spans="1:2" x14ac:dyDescent="0.35">
      <c r="A36" s="3">
        <v>42371.333333333336</v>
      </c>
      <c r="B36">
        <v>0.11509999999999999</v>
      </c>
    </row>
    <row r="37" spans="1:2" x14ac:dyDescent="0.35">
      <c r="A37" s="3">
        <v>42371.375</v>
      </c>
      <c r="B37">
        <v>0.14799999999999999</v>
      </c>
    </row>
    <row r="38" spans="1:2" x14ac:dyDescent="0.35">
      <c r="A38" s="3">
        <v>42371.416666666664</v>
      </c>
      <c r="B38">
        <v>0.16850000000000001</v>
      </c>
    </row>
    <row r="39" spans="1:2" x14ac:dyDescent="0.35">
      <c r="A39" s="3">
        <v>42371.458333333336</v>
      </c>
      <c r="B39">
        <v>0.18129999999999999</v>
      </c>
    </row>
    <row r="40" spans="1:2" x14ac:dyDescent="0.35">
      <c r="A40" s="3">
        <v>42371.5</v>
      </c>
      <c r="B40">
        <v>0.18340000000000001</v>
      </c>
    </row>
    <row r="41" spans="1:2" x14ac:dyDescent="0.35">
      <c r="A41" s="3">
        <v>42371.541666666664</v>
      </c>
      <c r="B41">
        <v>0.17180000000000001</v>
      </c>
    </row>
    <row r="42" spans="1:2" x14ac:dyDescent="0.35">
      <c r="A42" s="3">
        <v>42371.583333333336</v>
      </c>
      <c r="B42">
        <v>0.17050000000000001</v>
      </c>
    </row>
    <row r="43" spans="1:2" x14ac:dyDescent="0.35">
      <c r="A43" s="3">
        <v>42371.625</v>
      </c>
      <c r="B43">
        <v>0.19719999999999999</v>
      </c>
    </row>
    <row r="44" spans="1:2" x14ac:dyDescent="0.35">
      <c r="A44" s="3">
        <v>42371.666666666664</v>
      </c>
      <c r="B44">
        <v>0.2437</v>
      </c>
    </row>
    <row r="45" spans="1:2" x14ac:dyDescent="0.35">
      <c r="A45" s="3">
        <v>42371.708333333336</v>
      </c>
      <c r="B45">
        <v>0.29830000000000001</v>
      </c>
    </row>
    <row r="46" spans="1:2" x14ac:dyDescent="0.35">
      <c r="A46" s="3">
        <v>42371.75</v>
      </c>
      <c r="B46">
        <v>0.34350000000000003</v>
      </c>
    </row>
    <row r="47" spans="1:2" x14ac:dyDescent="0.35">
      <c r="A47" s="3">
        <v>42371.791666666664</v>
      </c>
      <c r="B47">
        <v>0.38219999999999998</v>
      </c>
    </row>
    <row r="48" spans="1:2" x14ac:dyDescent="0.35">
      <c r="A48" s="3">
        <v>42371.833333333336</v>
      </c>
      <c r="B48">
        <v>0.41930000000000001</v>
      </c>
    </row>
    <row r="49" spans="1:2" x14ac:dyDescent="0.35">
      <c r="A49" s="3">
        <v>42371.875</v>
      </c>
      <c r="B49">
        <v>0.44419999999999998</v>
      </c>
    </row>
    <row r="50" spans="1:2" x14ac:dyDescent="0.35">
      <c r="A50" s="3">
        <v>42371.916666666664</v>
      </c>
      <c r="B50">
        <v>0.4607</v>
      </c>
    </row>
    <row r="51" spans="1:2" x14ac:dyDescent="0.35">
      <c r="A51" s="3">
        <v>42371.958333333336</v>
      </c>
      <c r="B51">
        <v>0.47320000000000001</v>
      </c>
    </row>
    <row r="52" spans="1:2" x14ac:dyDescent="0.35">
      <c r="A52" s="3">
        <v>42372</v>
      </c>
      <c r="B52">
        <v>0.49020000000000002</v>
      </c>
    </row>
    <row r="53" spans="1:2" x14ac:dyDescent="0.35">
      <c r="A53" s="3">
        <v>42372.041666666664</v>
      </c>
      <c r="B53">
        <v>0.50600000000000001</v>
      </c>
    </row>
    <row r="54" spans="1:2" x14ac:dyDescent="0.35">
      <c r="A54" s="3">
        <v>42372.083333333336</v>
      </c>
      <c r="B54">
        <v>0.51619999999999999</v>
      </c>
    </row>
    <row r="55" spans="1:2" x14ac:dyDescent="0.35">
      <c r="A55" s="3">
        <v>42372.125</v>
      </c>
      <c r="B55">
        <v>0.52829999999999999</v>
      </c>
    </row>
    <row r="56" spans="1:2" x14ac:dyDescent="0.35">
      <c r="A56" s="3">
        <v>42372.166666666664</v>
      </c>
      <c r="B56">
        <v>0.54500000000000004</v>
      </c>
    </row>
    <row r="57" spans="1:2" x14ac:dyDescent="0.35">
      <c r="A57" s="3">
        <v>42372.208333333336</v>
      </c>
      <c r="B57">
        <v>0.5544</v>
      </c>
    </row>
    <row r="58" spans="1:2" x14ac:dyDescent="0.35">
      <c r="A58" s="3">
        <v>42372.25</v>
      </c>
      <c r="B58">
        <v>0.55659999999999998</v>
      </c>
    </row>
    <row r="59" spans="1:2" x14ac:dyDescent="0.35">
      <c r="A59" s="3">
        <v>42372.291666666664</v>
      </c>
      <c r="B59">
        <v>0.54559999999999997</v>
      </c>
    </row>
    <row r="60" spans="1:2" x14ac:dyDescent="0.35">
      <c r="A60" s="3">
        <v>42372.333333333336</v>
      </c>
      <c r="B60">
        <v>0.55930000000000002</v>
      </c>
    </row>
    <row r="61" spans="1:2" x14ac:dyDescent="0.35">
      <c r="A61" s="3">
        <v>42372.375</v>
      </c>
      <c r="B61">
        <v>0.62209999999999999</v>
      </c>
    </row>
    <row r="62" spans="1:2" x14ac:dyDescent="0.35">
      <c r="A62" s="3">
        <v>42372.416666666664</v>
      </c>
      <c r="B62">
        <v>0.64300000000000002</v>
      </c>
    </row>
    <row r="63" spans="1:2" x14ac:dyDescent="0.35">
      <c r="A63" s="3">
        <v>42372.458333333336</v>
      </c>
      <c r="B63">
        <v>0.63339999999999996</v>
      </c>
    </row>
    <row r="64" spans="1:2" x14ac:dyDescent="0.35">
      <c r="A64" s="3">
        <v>42372.5</v>
      </c>
      <c r="B64">
        <v>0.60529999999999995</v>
      </c>
    </row>
    <row r="65" spans="1:2" x14ac:dyDescent="0.35">
      <c r="A65" s="3">
        <v>42372.541666666664</v>
      </c>
      <c r="B65">
        <v>0.56230000000000002</v>
      </c>
    </row>
    <row r="66" spans="1:2" x14ac:dyDescent="0.35">
      <c r="A66" s="3">
        <v>42372.583333333336</v>
      </c>
      <c r="B66">
        <v>0.48099999999999998</v>
      </c>
    </row>
    <row r="67" spans="1:2" x14ac:dyDescent="0.35">
      <c r="A67" s="3">
        <v>42372.625</v>
      </c>
      <c r="B67">
        <v>0.40620000000000001</v>
      </c>
    </row>
    <row r="68" spans="1:2" x14ac:dyDescent="0.35">
      <c r="A68" s="3">
        <v>42372.666666666664</v>
      </c>
      <c r="B68">
        <v>0.34899999999999998</v>
      </c>
    </row>
    <row r="69" spans="1:2" x14ac:dyDescent="0.35">
      <c r="A69" s="3">
        <v>42372.708333333336</v>
      </c>
      <c r="B69">
        <v>0.31340000000000001</v>
      </c>
    </row>
    <row r="70" spans="1:2" x14ac:dyDescent="0.35">
      <c r="A70" s="3">
        <v>42372.75</v>
      </c>
      <c r="B70">
        <v>0.29330000000000001</v>
      </c>
    </row>
    <row r="71" spans="1:2" x14ac:dyDescent="0.35">
      <c r="A71" s="3">
        <v>42372.791666666664</v>
      </c>
      <c r="B71">
        <v>0.27589999999999998</v>
      </c>
    </row>
    <row r="72" spans="1:2" x14ac:dyDescent="0.35">
      <c r="A72" s="3">
        <v>42372.833333333336</v>
      </c>
      <c r="B72">
        <v>0.2752</v>
      </c>
    </row>
    <row r="73" spans="1:2" x14ac:dyDescent="0.35">
      <c r="A73" s="3">
        <v>42372.875</v>
      </c>
      <c r="B73">
        <v>0.28070000000000001</v>
      </c>
    </row>
    <row r="74" spans="1:2" x14ac:dyDescent="0.35">
      <c r="A74" s="3">
        <v>42372.916666666664</v>
      </c>
      <c r="B74">
        <v>0.3014</v>
      </c>
    </row>
    <row r="75" spans="1:2" x14ac:dyDescent="0.35">
      <c r="A75" s="3">
        <v>42372.958333333336</v>
      </c>
      <c r="B75">
        <v>0.31769999999999998</v>
      </c>
    </row>
    <row r="76" spans="1:2" x14ac:dyDescent="0.35">
      <c r="A76" s="3">
        <v>42373</v>
      </c>
      <c r="B76">
        <v>0.3221</v>
      </c>
    </row>
    <row r="77" spans="1:2" x14ac:dyDescent="0.35">
      <c r="A77" s="3">
        <v>42373.041666666664</v>
      </c>
      <c r="B77">
        <v>0.31840000000000002</v>
      </c>
    </row>
    <row r="78" spans="1:2" x14ac:dyDescent="0.35">
      <c r="A78" s="3">
        <v>42373.083333333336</v>
      </c>
      <c r="B78">
        <v>0.31909999999999999</v>
      </c>
    </row>
    <row r="79" spans="1:2" x14ac:dyDescent="0.35">
      <c r="A79" s="3">
        <v>42373.125</v>
      </c>
      <c r="B79">
        <v>0.32500000000000001</v>
      </c>
    </row>
    <row r="80" spans="1:2" x14ac:dyDescent="0.35">
      <c r="A80" s="3">
        <v>42373.166666666664</v>
      </c>
      <c r="B80">
        <v>0.31109999999999999</v>
      </c>
    </row>
    <row r="81" spans="1:2" x14ac:dyDescent="0.35">
      <c r="A81" s="3">
        <v>42373.208333333336</v>
      </c>
      <c r="B81">
        <v>0.31640000000000001</v>
      </c>
    </row>
    <row r="82" spans="1:2" x14ac:dyDescent="0.35">
      <c r="A82" s="3">
        <v>42373.25</v>
      </c>
      <c r="B82">
        <v>0.34620000000000001</v>
      </c>
    </row>
    <row r="83" spans="1:2" x14ac:dyDescent="0.35">
      <c r="A83" s="3">
        <v>42373.291666666664</v>
      </c>
      <c r="B83">
        <v>0.3579</v>
      </c>
    </row>
    <row r="84" spans="1:2" x14ac:dyDescent="0.35">
      <c r="A84" s="3">
        <v>42373.333333333336</v>
      </c>
      <c r="B84">
        <v>0.37719999999999998</v>
      </c>
    </row>
    <row r="85" spans="1:2" x14ac:dyDescent="0.35">
      <c r="A85" s="3">
        <v>42373.375</v>
      </c>
      <c r="B85">
        <v>0.4209</v>
      </c>
    </row>
    <row r="86" spans="1:2" x14ac:dyDescent="0.35">
      <c r="A86" s="3">
        <v>42373.416666666664</v>
      </c>
      <c r="B86">
        <v>0.48680000000000001</v>
      </c>
    </row>
    <row r="87" spans="1:2" x14ac:dyDescent="0.35">
      <c r="A87" s="3">
        <v>42373.458333333336</v>
      </c>
      <c r="B87">
        <v>0.54310000000000003</v>
      </c>
    </row>
    <row r="88" spans="1:2" x14ac:dyDescent="0.35">
      <c r="A88" s="3">
        <v>42373.5</v>
      </c>
      <c r="B88">
        <v>0.57850000000000001</v>
      </c>
    </row>
    <row r="89" spans="1:2" x14ac:dyDescent="0.35">
      <c r="A89" s="3">
        <v>42373.541666666664</v>
      </c>
      <c r="B89">
        <v>0.59370000000000001</v>
      </c>
    </row>
    <row r="90" spans="1:2" x14ac:dyDescent="0.35">
      <c r="A90" s="3">
        <v>42373.583333333336</v>
      </c>
      <c r="B90">
        <v>0.58360000000000001</v>
      </c>
    </row>
    <row r="91" spans="1:2" x14ac:dyDescent="0.35">
      <c r="A91" s="3">
        <v>42373.625</v>
      </c>
      <c r="B91">
        <v>0.57110000000000005</v>
      </c>
    </row>
    <row r="92" spans="1:2" x14ac:dyDescent="0.35">
      <c r="A92" s="3">
        <v>42373.666666666664</v>
      </c>
      <c r="B92">
        <v>0.55810000000000004</v>
      </c>
    </row>
    <row r="93" spans="1:2" x14ac:dyDescent="0.35">
      <c r="A93" s="3">
        <v>42373.708333333336</v>
      </c>
      <c r="B93">
        <v>0.54059999999999997</v>
      </c>
    </row>
    <row r="94" spans="1:2" x14ac:dyDescent="0.35">
      <c r="A94" s="3">
        <v>42373.75</v>
      </c>
      <c r="B94">
        <v>0.50590000000000002</v>
      </c>
    </row>
    <row r="95" spans="1:2" x14ac:dyDescent="0.35">
      <c r="A95" s="3">
        <v>42373.791666666664</v>
      </c>
      <c r="B95">
        <v>0.48139999999999999</v>
      </c>
    </row>
    <row r="96" spans="1:2" x14ac:dyDescent="0.35">
      <c r="A96" s="3">
        <v>42373.833333333336</v>
      </c>
      <c r="B96">
        <v>0.46829999999999999</v>
      </c>
    </row>
    <row r="97" spans="1:2" x14ac:dyDescent="0.35">
      <c r="A97" s="3">
        <v>42373.875</v>
      </c>
      <c r="B97">
        <v>0.45200000000000001</v>
      </c>
    </row>
    <row r="98" spans="1:2" x14ac:dyDescent="0.35">
      <c r="A98" s="3">
        <v>42373.916666666664</v>
      </c>
      <c r="B98">
        <v>0.42649999999999999</v>
      </c>
    </row>
    <row r="99" spans="1:2" x14ac:dyDescent="0.35">
      <c r="A99" s="3">
        <v>42373.958333333336</v>
      </c>
      <c r="B99">
        <v>0.40460000000000002</v>
      </c>
    </row>
    <row r="100" spans="1:2" x14ac:dyDescent="0.35">
      <c r="A100" s="3">
        <v>42374</v>
      </c>
      <c r="B100">
        <v>0.38569999999999999</v>
      </c>
    </row>
    <row r="101" spans="1:2" x14ac:dyDescent="0.35">
      <c r="A101" s="3">
        <v>42374.041666666664</v>
      </c>
      <c r="B101">
        <v>0.34970000000000001</v>
      </c>
    </row>
    <row r="102" spans="1:2" x14ac:dyDescent="0.35">
      <c r="A102" s="3">
        <v>42374.083333333336</v>
      </c>
      <c r="B102">
        <v>0.31630000000000003</v>
      </c>
    </row>
    <row r="103" spans="1:2" x14ac:dyDescent="0.35">
      <c r="A103" s="3">
        <v>42374.125</v>
      </c>
      <c r="B103">
        <v>0.28299999999999997</v>
      </c>
    </row>
    <row r="104" spans="1:2" x14ac:dyDescent="0.35">
      <c r="A104" s="3">
        <v>42374.166666666664</v>
      </c>
      <c r="B104">
        <v>0.24879999999999999</v>
      </c>
    </row>
    <row r="105" spans="1:2" x14ac:dyDescent="0.35">
      <c r="A105" s="3">
        <v>42374.208333333336</v>
      </c>
      <c r="B105">
        <v>0.22789999999999999</v>
      </c>
    </row>
    <row r="106" spans="1:2" x14ac:dyDescent="0.35">
      <c r="A106" s="3">
        <v>42374.25</v>
      </c>
      <c r="B106">
        <v>0.22259999999999999</v>
      </c>
    </row>
    <row r="107" spans="1:2" x14ac:dyDescent="0.35">
      <c r="A107" s="3">
        <v>42374.291666666664</v>
      </c>
      <c r="B107">
        <v>0.222</v>
      </c>
    </row>
    <row r="108" spans="1:2" x14ac:dyDescent="0.35">
      <c r="A108" s="3">
        <v>42374.333333333336</v>
      </c>
      <c r="B108">
        <v>0.23100000000000001</v>
      </c>
    </row>
    <row r="109" spans="1:2" x14ac:dyDescent="0.35">
      <c r="A109" s="3">
        <v>42374.375</v>
      </c>
      <c r="B109">
        <v>0.26860000000000001</v>
      </c>
    </row>
    <row r="110" spans="1:2" x14ac:dyDescent="0.35">
      <c r="A110" s="3">
        <v>42374.416666666664</v>
      </c>
      <c r="B110">
        <v>0.29389999999999999</v>
      </c>
    </row>
    <row r="111" spans="1:2" x14ac:dyDescent="0.35">
      <c r="A111" s="3">
        <v>42374.458333333336</v>
      </c>
      <c r="B111">
        <v>0.29630000000000001</v>
      </c>
    </row>
    <row r="112" spans="1:2" x14ac:dyDescent="0.35">
      <c r="A112" s="3">
        <v>42374.5</v>
      </c>
      <c r="B112">
        <v>0.28970000000000001</v>
      </c>
    </row>
    <row r="113" spans="1:2" x14ac:dyDescent="0.35">
      <c r="A113" s="3">
        <v>42374.541666666664</v>
      </c>
      <c r="B113">
        <v>0.28510000000000002</v>
      </c>
    </row>
    <row r="114" spans="1:2" x14ac:dyDescent="0.35">
      <c r="A114" s="3">
        <v>42374.583333333336</v>
      </c>
      <c r="B114">
        <v>0.26989999999999997</v>
      </c>
    </row>
    <row r="115" spans="1:2" x14ac:dyDescent="0.35">
      <c r="A115" s="3">
        <v>42374.625</v>
      </c>
      <c r="B115">
        <v>0.2752</v>
      </c>
    </row>
    <row r="116" spans="1:2" x14ac:dyDescent="0.35">
      <c r="A116" s="3">
        <v>42374.666666666664</v>
      </c>
      <c r="B116">
        <v>0.28339999999999999</v>
      </c>
    </row>
    <row r="117" spans="1:2" x14ac:dyDescent="0.35">
      <c r="A117" s="3">
        <v>42374.708333333336</v>
      </c>
      <c r="B117">
        <v>0.29349999999999998</v>
      </c>
    </row>
    <row r="118" spans="1:2" x14ac:dyDescent="0.35">
      <c r="A118" s="3">
        <v>42374.75</v>
      </c>
      <c r="B118">
        <v>0.30470000000000003</v>
      </c>
    </row>
    <row r="119" spans="1:2" x14ac:dyDescent="0.35">
      <c r="A119" s="3">
        <v>42374.791666666664</v>
      </c>
      <c r="B119">
        <v>0.30759999999999998</v>
      </c>
    </row>
    <row r="120" spans="1:2" x14ac:dyDescent="0.35">
      <c r="A120" s="3">
        <v>42374.833333333336</v>
      </c>
      <c r="B120">
        <v>0.3014</v>
      </c>
    </row>
    <row r="121" spans="1:2" x14ac:dyDescent="0.35">
      <c r="A121" s="3">
        <v>42374.875</v>
      </c>
      <c r="B121">
        <v>0.29449999999999998</v>
      </c>
    </row>
    <row r="122" spans="1:2" x14ac:dyDescent="0.35">
      <c r="A122" s="3">
        <v>42374.916666666664</v>
      </c>
      <c r="B122">
        <v>0.28160000000000002</v>
      </c>
    </row>
    <row r="123" spans="1:2" x14ac:dyDescent="0.35">
      <c r="A123" s="3">
        <v>42374.958333333336</v>
      </c>
      <c r="B123">
        <v>0.25740000000000002</v>
      </c>
    </row>
    <row r="124" spans="1:2" x14ac:dyDescent="0.35">
      <c r="A124" s="3">
        <v>42375</v>
      </c>
      <c r="B124">
        <v>0.24030000000000001</v>
      </c>
    </row>
    <row r="125" spans="1:2" x14ac:dyDescent="0.35">
      <c r="A125" s="3">
        <v>42375.041666666664</v>
      </c>
      <c r="B125">
        <v>0.21429999999999999</v>
      </c>
    </row>
    <row r="126" spans="1:2" x14ac:dyDescent="0.35">
      <c r="A126" s="3">
        <v>42375.083333333336</v>
      </c>
      <c r="B126">
        <v>0.20319999999999999</v>
      </c>
    </row>
    <row r="127" spans="1:2" x14ac:dyDescent="0.35">
      <c r="A127" s="3">
        <v>42375.125</v>
      </c>
      <c r="B127">
        <v>0.21529999999999999</v>
      </c>
    </row>
    <row r="128" spans="1:2" x14ac:dyDescent="0.35">
      <c r="A128" s="3">
        <v>42375.166666666664</v>
      </c>
      <c r="B128">
        <v>0.21840000000000001</v>
      </c>
    </row>
    <row r="129" spans="1:2" x14ac:dyDescent="0.35">
      <c r="A129" s="3">
        <v>42375.208333333336</v>
      </c>
      <c r="B129">
        <v>0.21920000000000001</v>
      </c>
    </row>
    <row r="130" spans="1:2" x14ac:dyDescent="0.35">
      <c r="A130" s="3">
        <v>42375.25</v>
      </c>
      <c r="B130">
        <v>0.22789999999999999</v>
      </c>
    </row>
    <row r="131" spans="1:2" x14ac:dyDescent="0.35">
      <c r="A131" s="3">
        <v>42375.291666666664</v>
      </c>
      <c r="B131">
        <v>0.2306</v>
      </c>
    </row>
    <row r="132" spans="1:2" x14ac:dyDescent="0.35">
      <c r="A132" s="3">
        <v>42375.333333333336</v>
      </c>
      <c r="B132">
        <v>0.24299999999999999</v>
      </c>
    </row>
    <row r="133" spans="1:2" x14ac:dyDescent="0.35">
      <c r="A133" s="3">
        <v>42375.375</v>
      </c>
      <c r="B133">
        <v>0.3246</v>
      </c>
    </row>
    <row r="134" spans="1:2" x14ac:dyDescent="0.35">
      <c r="A134" s="3">
        <v>42375.416666666664</v>
      </c>
      <c r="B134">
        <v>0.42320000000000002</v>
      </c>
    </row>
    <row r="135" spans="1:2" x14ac:dyDescent="0.35">
      <c r="A135" s="3">
        <v>42375.458333333336</v>
      </c>
      <c r="B135">
        <v>0.49070000000000003</v>
      </c>
    </row>
    <row r="136" spans="1:2" x14ac:dyDescent="0.35">
      <c r="A136" s="3">
        <v>42375.5</v>
      </c>
      <c r="B136">
        <v>0.5333</v>
      </c>
    </row>
    <row r="137" spans="1:2" x14ac:dyDescent="0.35">
      <c r="A137" s="3">
        <v>42375.541666666664</v>
      </c>
      <c r="B137">
        <v>0.56379999999999997</v>
      </c>
    </row>
    <row r="138" spans="1:2" x14ac:dyDescent="0.35">
      <c r="A138" s="3">
        <v>42375.583333333336</v>
      </c>
      <c r="B138">
        <v>0.58909999999999996</v>
      </c>
    </row>
    <row r="139" spans="1:2" x14ac:dyDescent="0.35">
      <c r="A139" s="3">
        <v>42375.625</v>
      </c>
      <c r="B139">
        <v>0.58620000000000005</v>
      </c>
    </row>
    <row r="140" spans="1:2" x14ac:dyDescent="0.35">
      <c r="A140" s="3">
        <v>42375.666666666664</v>
      </c>
      <c r="B140">
        <v>0.58509999999999995</v>
      </c>
    </row>
    <row r="141" spans="1:2" x14ac:dyDescent="0.35">
      <c r="A141" s="3">
        <v>42375.708333333336</v>
      </c>
      <c r="B141">
        <v>0.58279999999999998</v>
      </c>
    </row>
    <row r="142" spans="1:2" x14ac:dyDescent="0.35">
      <c r="A142" s="3">
        <v>42375.75</v>
      </c>
      <c r="B142">
        <v>0.58079999999999998</v>
      </c>
    </row>
    <row r="143" spans="1:2" x14ac:dyDescent="0.35">
      <c r="A143" s="3">
        <v>42375.791666666664</v>
      </c>
      <c r="B143">
        <v>0.58120000000000005</v>
      </c>
    </row>
    <row r="144" spans="1:2" x14ac:dyDescent="0.35">
      <c r="A144" s="3">
        <v>42375.833333333336</v>
      </c>
      <c r="B144">
        <v>0.58079999999999998</v>
      </c>
    </row>
    <row r="145" spans="1:2" x14ac:dyDescent="0.35">
      <c r="A145" s="3">
        <v>42375.875</v>
      </c>
      <c r="B145">
        <v>0.58830000000000005</v>
      </c>
    </row>
    <row r="146" spans="1:2" x14ac:dyDescent="0.35">
      <c r="A146" s="3">
        <v>42375.916666666664</v>
      </c>
      <c r="B146">
        <v>0.59309999999999996</v>
      </c>
    </row>
    <row r="147" spans="1:2" x14ac:dyDescent="0.35">
      <c r="A147" s="3">
        <v>42375.958333333336</v>
      </c>
      <c r="B147">
        <v>0.58250000000000002</v>
      </c>
    </row>
    <row r="148" spans="1:2" x14ac:dyDescent="0.35">
      <c r="A148" s="3">
        <v>42376</v>
      </c>
      <c r="B148">
        <v>0.55130000000000001</v>
      </c>
    </row>
    <row r="149" spans="1:2" x14ac:dyDescent="0.35">
      <c r="A149" s="3">
        <v>42376.041666666664</v>
      </c>
      <c r="B149">
        <v>0.52559999999999996</v>
      </c>
    </row>
    <row r="150" spans="1:2" x14ac:dyDescent="0.35">
      <c r="A150" s="3">
        <v>42376.083333333336</v>
      </c>
      <c r="B150">
        <v>0.50149999999999995</v>
      </c>
    </row>
    <row r="151" spans="1:2" x14ac:dyDescent="0.35">
      <c r="A151" s="3">
        <v>42376.125</v>
      </c>
      <c r="B151">
        <v>0.48480000000000001</v>
      </c>
    </row>
    <row r="152" spans="1:2" x14ac:dyDescent="0.35">
      <c r="A152" s="3">
        <v>42376.166666666664</v>
      </c>
      <c r="B152">
        <v>0.47120000000000001</v>
      </c>
    </row>
    <row r="153" spans="1:2" x14ac:dyDescent="0.35">
      <c r="A153" s="3">
        <v>42376.208333333336</v>
      </c>
      <c r="B153">
        <v>0.46889999999999998</v>
      </c>
    </row>
    <row r="154" spans="1:2" x14ac:dyDescent="0.35">
      <c r="A154" s="3">
        <v>42376.25</v>
      </c>
      <c r="B154">
        <v>0.4728</v>
      </c>
    </row>
    <row r="155" spans="1:2" x14ac:dyDescent="0.35">
      <c r="A155" s="3">
        <v>42376.291666666664</v>
      </c>
      <c r="B155">
        <v>0.46310000000000001</v>
      </c>
    </row>
    <row r="156" spans="1:2" x14ac:dyDescent="0.35">
      <c r="A156" s="3">
        <v>42376.333333333336</v>
      </c>
      <c r="B156">
        <v>0.47460000000000002</v>
      </c>
    </row>
    <row r="157" spans="1:2" x14ac:dyDescent="0.35">
      <c r="A157" s="3">
        <v>42376.375</v>
      </c>
      <c r="B157">
        <v>0.49170000000000003</v>
      </c>
    </row>
    <row r="158" spans="1:2" x14ac:dyDescent="0.35">
      <c r="A158" s="3">
        <v>42376.416666666664</v>
      </c>
      <c r="B158">
        <v>0.48039999999999999</v>
      </c>
    </row>
    <row r="159" spans="1:2" x14ac:dyDescent="0.35">
      <c r="A159" s="3">
        <v>42376.458333333336</v>
      </c>
      <c r="B159">
        <v>0.4743</v>
      </c>
    </row>
    <row r="160" spans="1:2" x14ac:dyDescent="0.35">
      <c r="A160" s="3">
        <v>42376.5</v>
      </c>
      <c r="B160">
        <v>0.46079999999999999</v>
      </c>
    </row>
    <row r="161" spans="1:2" x14ac:dyDescent="0.35">
      <c r="A161" s="3">
        <v>42376.541666666664</v>
      </c>
      <c r="B161">
        <v>0.439</v>
      </c>
    </row>
    <row r="162" spans="1:2" x14ac:dyDescent="0.35">
      <c r="A162" s="3">
        <v>42376.583333333336</v>
      </c>
      <c r="B162">
        <v>0.39810000000000001</v>
      </c>
    </row>
    <row r="163" spans="1:2" x14ac:dyDescent="0.35">
      <c r="A163" s="3">
        <v>42376.625</v>
      </c>
      <c r="B163">
        <v>0.36770000000000003</v>
      </c>
    </row>
    <row r="164" spans="1:2" x14ac:dyDescent="0.35">
      <c r="A164" s="3">
        <v>42376.666666666664</v>
      </c>
      <c r="B164">
        <v>0.38030000000000003</v>
      </c>
    </row>
    <row r="165" spans="1:2" x14ac:dyDescent="0.35">
      <c r="A165" s="3">
        <v>42376.708333333336</v>
      </c>
      <c r="B165">
        <v>0.39689999999999998</v>
      </c>
    </row>
    <row r="166" spans="1:2" x14ac:dyDescent="0.35">
      <c r="A166" s="3">
        <v>42376.75</v>
      </c>
      <c r="B166">
        <v>0.40799999999999997</v>
      </c>
    </row>
    <row r="167" spans="1:2" x14ac:dyDescent="0.35">
      <c r="A167" s="3">
        <v>42376.791666666664</v>
      </c>
      <c r="B167">
        <v>0.42349999999999999</v>
      </c>
    </row>
    <row r="168" spans="1:2" x14ac:dyDescent="0.35">
      <c r="A168" s="3">
        <v>42376.833333333336</v>
      </c>
      <c r="B168">
        <v>0.42699999999999999</v>
      </c>
    </row>
    <row r="169" spans="1:2" x14ac:dyDescent="0.35">
      <c r="A169" s="3">
        <v>42376.875</v>
      </c>
      <c r="B169">
        <v>0.40150000000000002</v>
      </c>
    </row>
    <row r="170" spans="1:2" x14ac:dyDescent="0.35">
      <c r="A170" s="3">
        <v>42376.916666666664</v>
      </c>
      <c r="B170">
        <v>0.37530000000000002</v>
      </c>
    </row>
    <row r="171" spans="1:2" x14ac:dyDescent="0.35">
      <c r="A171" s="3">
        <v>42376.958333333336</v>
      </c>
      <c r="B171">
        <v>0.36820000000000003</v>
      </c>
    </row>
    <row r="172" spans="1:2" x14ac:dyDescent="0.35">
      <c r="A172" s="3">
        <v>42377</v>
      </c>
      <c r="B172">
        <v>0.3569</v>
      </c>
    </row>
    <row r="173" spans="1:2" x14ac:dyDescent="0.35">
      <c r="A173" s="3">
        <v>42377.041666666664</v>
      </c>
      <c r="B173">
        <v>0.33939999999999998</v>
      </c>
    </row>
    <row r="174" spans="1:2" x14ac:dyDescent="0.35">
      <c r="A174" s="3">
        <v>42377.083333333336</v>
      </c>
      <c r="B174">
        <v>0.31969999999999998</v>
      </c>
    </row>
    <row r="175" spans="1:2" x14ac:dyDescent="0.35">
      <c r="A175" s="3">
        <v>42377.125</v>
      </c>
      <c r="B175">
        <v>0.30420000000000003</v>
      </c>
    </row>
    <row r="176" spans="1:2" x14ac:dyDescent="0.35">
      <c r="A176" s="3">
        <v>42377.166666666664</v>
      </c>
      <c r="B176">
        <v>0.29360000000000003</v>
      </c>
    </row>
    <row r="177" spans="1:2" x14ac:dyDescent="0.35">
      <c r="A177" s="3">
        <v>42377.208333333336</v>
      </c>
      <c r="B177">
        <v>0.27300000000000002</v>
      </c>
    </row>
    <row r="178" spans="1:2" x14ac:dyDescent="0.35">
      <c r="A178" s="3">
        <v>42377.25</v>
      </c>
      <c r="B178">
        <v>0.25290000000000001</v>
      </c>
    </row>
    <row r="179" spans="1:2" x14ac:dyDescent="0.35">
      <c r="A179" s="3">
        <v>42377.291666666664</v>
      </c>
      <c r="B179">
        <v>0.2311</v>
      </c>
    </row>
    <row r="180" spans="1:2" x14ac:dyDescent="0.35">
      <c r="A180" s="3">
        <v>42377.333333333336</v>
      </c>
      <c r="B180">
        <v>0.22339999999999999</v>
      </c>
    </row>
    <row r="181" spans="1:2" x14ac:dyDescent="0.35">
      <c r="A181" s="3">
        <v>42377.375</v>
      </c>
      <c r="B181">
        <v>0.23150000000000001</v>
      </c>
    </row>
    <row r="182" spans="1:2" x14ac:dyDescent="0.35">
      <c r="A182" s="3">
        <v>42377.416666666664</v>
      </c>
      <c r="B182">
        <v>0.24079999999999999</v>
      </c>
    </row>
    <row r="183" spans="1:2" x14ac:dyDescent="0.35">
      <c r="A183" s="3">
        <v>42377.458333333336</v>
      </c>
      <c r="B183">
        <v>0.2462</v>
      </c>
    </row>
    <row r="184" spans="1:2" x14ac:dyDescent="0.35">
      <c r="A184" s="3">
        <v>42377.5</v>
      </c>
      <c r="B184">
        <v>0.25469999999999998</v>
      </c>
    </row>
    <row r="185" spans="1:2" x14ac:dyDescent="0.35">
      <c r="A185" s="3">
        <v>42377.541666666664</v>
      </c>
      <c r="B185">
        <v>0.26950000000000002</v>
      </c>
    </row>
    <row r="186" spans="1:2" x14ac:dyDescent="0.35">
      <c r="A186" s="3">
        <v>42377.583333333336</v>
      </c>
      <c r="B186">
        <v>0.25609999999999999</v>
      </c>
    </row>
    <row r="187" spans="1:2" x14ac:dyDescent="0.35">
      <c r="A187" s="3">
        <v>42377.625</v>
      </c>
      <c r="B187">
        <v>0.23710000000000001</v>
      </c>
    </row>
    <row r="188" spans="1:2" x14ac:dyDescent="0.35">
      <c r="A188" s="3">
        <v>42377.666666666664</v>
      </c>
      <c r="B188">
        <v>0.26800000000000002</v>
      </c>
    </row>
    <row r="189" spans="1:2" x14ac:dyDescent="0.35">
      <c r="A189" s="3">
        <v>42377.708333333336</v>
      </c>
      <c r="B189">
        <v>0.28189999999999998</v>
      </c>
    </row>
    <row r="190" spans="1:2" x14ac:dyDescent="0.35">
      <c r="A190" s="3">
        <v>42377.75</v>
      </c>
      <c r="B190">
        <v>0.28349999999999997</v>
      </c>
    </row>
    <row r="191" spans="1:2" x14ac:dyDescent="0.35">
      <c r="A191" s="3">
        <v>42377.791666666664</v>
      </c>
      <c r="B191">
        <v>0.2878</v>
      </c>
    </row>
    <row r="192" spans="1:2" x14ac:dyDescent="0.35">
      <c r="A192" s="3">
        <v>42377.833333333336</v>
      </c>
      <c r="B192">
        <v>0.31059999999999999</v>
      </c>
    </row>
    <row r="193" spans="1:2" x14ac:dyDescent="0.35">
      <c r="A193" s="3">
        <v>42377.875</v>
      </c>
      <c r="B193">
        <v>0.32890000000000003</v>
      </c>
    </row>
    <row r="194" spans="1:2" x14ac:dyDescent="0.35">
      <c r="A194" s="3">
        <v>42377.916666666664</v>
      </c>
      <c r="B194">
        <v>0.33479999999999999</v>
      </c>
    </row>
    <row r="195" spans="1:2" x14ac:dyDescent="0.35">
      <c r="A195" s="3">
        <v>42377.958333333336</v>
      </c>
      <c r="B195">
        <v>0.33750000000000002</v>
      </c>
    </row>
    <row r="196" spans="1:2" x14ac:dyDescent="0.35">
      <c r="A196" s="3">
        <v>42378</v>
      </c>
      <c r="B196">
        <v>0.33610000000000001</v>
      </c>
    </row>
    <row r="197" spans="1:2" x14ac:dyDescent="0.35">
      <c r="A197" s="3">
        <v>42378.041666666664</v>
      </c>
      <c r="B197">
        <v>0.32900000000000001</v>
      </c>
    </row>
    <row r="198" spans="1:2" x14ac:dyDescent="0.35">
      <c r="A198" s="3">
        <v>42378.083333333336</v>
      </c>
      <c r="B198">
        <v>0.3306</v>
      </c>
    </row>
    <row r="199" spans="1:2" x14ac:dyDescent="0.35">
      <c r="A199" s="3">
        <v>42378.125</v>
      </c>
      <c r="B199">
        <v>0.32229999999999998</v>
      </c>
    </row>
    <row r="200" spans="1:2" x14ac:dyDescent="0.35">
      <c r="A200" s="3">
        <v>42378.166666666664</v>
      </c>
      <c r="B200">
        <v>0.3049</v>
      </c>
    </row>
    <row r="201" spans="1:2" x14ac:dyDescent="0.35">
      <c r="A201" s="3">
        <v>42378.208333333336</v>
      </c>
      <c r="B201">
        <v>0.30409999999999998</v>
      </c>
    </row>
    <row r="202" spans="1:2" x14ac:dyDescent="0.35">
      <c r="A202" s="3">
        <v>42378.25</v>
      </c>
      <c r="B202">
        <v>0.30259999999999998</v>
      </c>
    </row>
    <row r="203" spans="1:2" x14ac:dyDescent="0.35">
      <c r="A203" s="3">
        <v>42378.291666666664</v>
      </c>
      <c r="B203">
        <v>0.28899999999999998</v>
      </c>
    </row>
    <row r="204" spans="1:2" x14ac:dyDescent="0.35">
      <c r="A204" s="3">
        <v>42378.333333333336</v>
      </c>
      <c r="B204">
        <v>0.28270000000000001</v>
      </c>
    </row>
    <row r="205" spans="1:2" x14ac:dyDescent="0.35">
      <c r="A205" s="3">
        <v>42378.375</v>
      </c>
      <c r="B205">
        <v>0.33760000000000001</v>
      </c>
    </row>
    <row r="206" spans="1:2" x14ac:dyDescent="0.35">
      <c r="A206" s="3">
        <v>42378.416666666664</v>
      </c>
      <c r="B206">
        <v>0.3856</v>
      </c>
    </row>
    <row r="207" spans="1:2" x14ac:dyDescent="0.35">
      <c r="A207" s="3">
        <v>42378.458333333336</v>
      </c>
      <c r="B207">
        <v>0.3921</v>
      </c>
    </row>
    <row r="208" spans="1:2" x14ac:dyDescent="0.35">
      <c r="A208" s="3">
        <v>42378.5</v>
      </c>
      <c r="B208">
        <v>0.38109999999999999</v>
      </c>
    </row>
    <row r="209" spans="1:2" x14ac:dyDescent="0.35">
      <c r="A209" s="3">
        <v>42378.541666666664</v>
      </c>
      <c r="B209">
        <v>0.36749999999999999</v>
      </c>
    </row>
    <row r="210" spans="1:2" x14ac:dyDescent="0.35">
      <c r="A210" s="3">
        <v>42378.583333333336</v>
      </c>
      <c r="B210">
        <v>0.34129999999999999</v>
      </c>
    </row>
    <row r="211" spans="1:2" x14ac:dyDescent="0.35">
      <c r="A211" s="3">
        <v>42378.625</v>
      </c>
      <c r="B211">
        <v>0.3402</v>
      </c>
    </row>
    <row r="212" spans="1:2" x14ac:dyDescent="0.35">
      <c r="A212" s="3">
        <v>42378.666666666664</v>
      </c>
      <c r="B212">
        <v>0.35520000000000002</v>
      </c>
    </row>
    <row r="213" spans="1:2" x14ac:dyDescent="0.35">
      <c r="A213" s="3">
        <v>42378.708333333336</v>
      </c>
      <c r="B213">
        <v>0.36749999999999999</v>
      </c>
    </row>
    <row r="214" spans="1:2" x14ac:dyDescent="0.35">
      <c r="A214" s="3">
        <v>42378.75</v>
      </c>
      <c r="B214">
        <v>0.3735</v>
      </c>
    </row>
    <row r="215" spans="1:2" x14ac:dyDescent="0.35">
      <c r="A215" s="3">
        <v>42378.791666666664</v>
      </c>
      <c r="B215">
        <v>0.3831</v>
      </c>
    </row>
    <row r="216" spans="1:2" x14ac:dyDescent="0.35">
      <c r="A216" s="3">
        <v>42378.833333333336</v>
      </c>
      <c r="B216">
        <v>0.39269999999999999</v>
      </c>
    </row>
    <row r="217" spans="1:2" x14ac:dyDescent="0.35">
      <c r="A217" s="3">
        <v>42378.875</v>
      </c>
      <c r="B217">
        <v>0.38929999999999998</v>
      </c>
    </row>
    <row r="218" spans="1:2" x14ac:dyDescent="0.35">
      <c r="A218" s="3">
        <v>42378.916666666664</v>
      </c>
      <c r="B218">
        <v>0.38150000000000001</v>
      </c>
    </row>
    <row r="219" spans="1:2" x14ac:dyDescent="0.35">
      <c r="A219" s="3">
        <v>42378.958333333336</v>
      </c>
      <c r="B219">
        <v>0.36359999999999998</v>
      </c>
    </row>
    <row r="220" spans="1:2" x14ac:dyDescent="0.35">
      <c r="A220" s="3">
        <v>42379</v>
      </c>
      <c r="B220">
        <v>0.34599999999999997</v>
      </c>
    </row>
    <row r="221" spans="1:2" x14ac:dyDescent="0.35">
      <c r="A221" s="3">
        <v>42379.041666666664</v>
      </c>
      <c r="B221">
        <v>0.34939999999999999</v>
      </c>
    </row>
    <row r="222" spans="1:2" x14ac:dyDescent="0.35">
      <c r="A222" s="3">
        <v>42379.083333333336</v>
      </c>
      <c r="B222">
        <v>0.36130000000000001</v>
      </c>
    </row>
    <row r="223" spans="1:2" x14ac:dyDescent="0.35">
      <c r="A223" s="3">
        <v>42379.125</v>
      </c>
      <c r="B223">
        <v>0.38279999999999997</v>
      </c>
    </row>
    <row r="224" spans="1:2" x14ac:dyDescent="0.35">
      <c r="A224" s="3">
        <v>42379.166666666664</v>
      </c>
      <c r="B224">
        <v>0.39200000000000002</v>
      </c>
    </row>
    <row r="225" spans="1:2" x14ac:dyDescent="0.35">
      <c r="A225" s="3">
        <v>42379.208333333336</v>
      </c>
      <c r="B225">
        <v>0.39360000000000001</v>
      </c>
    </row>
    <row r="226" spans="1:2" x14ac:dyDescent="0.35">
      <c r="A226" s="3">
        <v>42379.25</v>
      </c>
      <c r="B226">
        <v>0.39429999999999998</v>
      </c>
    </row>
    <row r="227" spans="1:2" x14ac:dyDescent="0.35">
      <c r="A227" s="3">
        <v>42379.291666666664</v>
      </c>
      <c r="B227">
        <v>0.37859999999999999</v>
      </c>
    </row>
    <row r="228" spans="1:2" x14ac:dyDescent="0.35">
      <c r="A228" s="3">
        <v>42379.333333333336</v>
      </c>
      <c r="B228">
        <v>0.41260000000000002</v>
      </c>
    </row>
    <row r="229" spans="1:2" x14ac:dyDescent="0.35">
      <c r="A229" s="3">
        <v>42379.375</v>
      </c>
      <c r="B229">
        <v>0.48270000000000002</v>
      </c>
    </row>
    <row r="230" spans="1:2" x14ac:dyDescent="0.35">
      <c r="A230" s="3">
        <v>42379.416666666664</v>
      </c>
      <c r="B230">
        <v>0.53580000000000005</v>
      </c>
    </row>
    <row r="231" spans="1:2" x14ac:dyDescent="0.35">
      <c r="A231" s="3">
        <v>42379.458333333336</v>
      </c>
      <c r="B231">
        <v>0.57930000000000004</v>
      </c>
    </row>
    <row r="232" spans="1:2" x14ac:dyDescent="0.35">
      <c r="A232" s="3">
        <v>42379.5</v>
      </c>
      <c r="B232">
        <v>0.60219999999999996</v>
      </c>
    </row>
    <row r="233" spans="1:2" x14ac:dyDescent="0.35">
      <c r="A233" s="3">
        <v>42379.541666666664</v>
      </c>
      <c r="B233">
        <v>0.58740000000000003</v>
      </c>
    </row>
    <row r="234" spans="1:2" x14ac:dyDescent="0.35">
      <c r="A234" s="3">
        <v>42379.583333333336</v>
      </c>
      <c r="B234">
        <v>0.51359999999999995</v>
      </c>
    </row>
    <row r="235" spans="1:2" x14ac:dyDescent="0.35">
      <c r="A235" s="3">
        <v>42379.625</v>
      </c>
      <c r="B235">
        <v>0.44140000000000001</v>
      </c>
    </row>
    <row r="236" spans="1:2" x14ac:dyDescent="0.35">
      <c r="A236" s="3">
        <v>42379.666666666664</v>
      </c>
      <c r="B236">
        <v>0.4234</v>
      </c>
    </row>
    <row r="237" spans="1:2" x14ac:dyDescent="0.35">
      <c r="A237" s="3">
        <v>42379.708333333336</v>
      </c>
      <c r="B237">
        <v>0.42359999999999998</v>
      </c>
    </row>
    <row r="238" spans="1:2" x14ac:dyDescent="0.35">
      <c r="A238" s="3">
        <v>42379.75</v>
      </c>
      <c r="B238">
        <v>0.42880000000000001</v>
      </c>
    </row>
    <row r="239" spans="1:2" x14ac:dyDescent="0.35">
      <c r="A239" s="3">
        <v>42379.791666666664</v>
      </c>
      <c r="B239">
        <v>0.44900000000000001</v>
      </c>
    </row>
    <row r="240" spans="1:2" x14ac:dyDescent="0.35">
      <c r="A240" s="3">
        <v>42379.833333333336</v>
      </c>
      <c r="B240">
        <v>0.46820000000000001</v>
      </c>
    </row>
    <row r="241" spans="1:2" x14ac:dyDescent="0.35">
      <c r="A241" s="3">
        <v>42379.875</v>
      </c>
      <c r="B241">
        <v>0.47599999999999998</v>
      </c>
    </row>
    <row r="242" spans="1:2" x14ac:dyDescent="0.35">
      <c r="A242" s="3">
        <v>42379.916666666664</v>
      </c>
      <c r="B242">
        <v>0.47610000000000002</v>
      </c>
    </row>
    <row r="243" spans="1:2" x14ac:dyDescent="0.35">
      <c r="A243" s="3">
        <v>42379.958333333336</v>
      </c>
      <c r="B243">
        <v>0.47620000000000001</v>
      </c>
    </row>
    <row r="244" spans="1:2" x14ac:dyDescent="0.35">
      <c r="A244" s="3">
        <v>42380</v>
      </c>
      <c r="B244">
        <v>0.4773</v>
      </c>
    </row>
    <row r="245" spans="1:2" x14ac:dyDescent="0.35">
      <c r="A245" s="3">
        <v>42380.041666666664</v>
      </c>
      <c r="B245">
        <v>0.47789999999999999</v>
      </c>
    </row>
    <row r="246" spans="1:2" x14ac:dyDescent="0.35">
      <c r="A246" s="3">
        <v>42380.083333333336</v>
      </c>
      <c r="B246">
        <v>0.4824</v>
      </c>
    </row>
    <row r="247" spans="1:2" x14ac:dyDescent="0.35">
      <c r="A247" s="3">
        <v>42380.125</v>
      </c>
      <c r="B247">
        <v>0.48609999999999998</v>
      </c>
    </row>
    <row r="248" spans="1:2" x14ac:dyDescent="0.35">
      <c r="A248" s="3">
        <v>42380.166666666664</v>
      </c>
      <c r="B248">
        <v>0.49469999999999997</v>
      </c>
    </row>
    <row r="249" spans="1:2" x14ac:dyDescent="0.35">
      <c r="A249" s="3">
        <v>42380.208333333336</v>
      </c>
      <c r="B249">
        <v>0.50770000000000004</v>
      </c>
    </row>
    <row r="250" spans="1:2" x14ac:dyDescent="0.35">
      <c r="A250" s="3">
        <v>42380.25</v>
      </c>
      <c r="B250">
        <v>0.52049999999999996</v>
      </c>
    </row>
    <row r="251" spans="1:2" x14ac:dyDescent="0.35">
      <c r="A251" s="3">
        <v>42380.291666666664</v>
      </c>
      <c r="B251">
        <v>0.52410000000000001</v>
      </c>
    </row>
    <row r="252" spans="1:2" x14ac:dyDescent="0.35">
      <c r="A252" s="3">
        <v>42380.333333333336</v>
      </c>
      <c r="B252">
        <v>0.58540000000000003</v>
      </c>
    </row>
    <row r="253" spans="1:2" x14ac:dyDescent="0.35">
      <c r="A253" s="3">
        <v>42380.375</v>
      </c>
      <c r="B253">
        <v>0.67359999999999998</v>
      </c>
    </row>
    <row r="254" spans="1:2" x14ac:dyDescent="0.35">
      <c r="A254" s="3">
        <v>42380.416666666664</v>
      </c>
      <c r="B254">
        <v>0.72160000000000002</v>
      </c>
    </row>
    <row r="255" spans="1:2" x14ac:dyDescent="0.35">
      <c r="A255" s="3">
        <v>42380.458333333336</v>
      </c>
      <c r="B255">
        <v>0.73309999999999997</v>
      </c>
    </row>
    <row r="256" spans="1:2" x14ac:dyDescent="0.35">
      <c r="A256" s="3">
        <v>42380.5</v>
      </c>
      <c r="B256">
        <v>0.71889999999999998</v>
      </c>
    </row>
    <row r="257" spans="1:2" x14ac:dyDescent="0.35">
      <c r="A257" s="3">
        <v>42380.541666666664</v>
      </c>
      <c r="B257">
        <v>0.68959999999999999</v>
      </c>
    </row>
    <row r="258" spans="1:2" x14ac:dyDescent="0.35">
      <c r="A258" s="3">
        <v>42380.583333333336</v>
      </c>
      <c r="B258">
        <v>0.65529999999999999</v>
      </c>
    </row>
    <row r="259" spans="1:2" x14ac:dyDescent="0.35">
      <c r="A259" s="3">
        <v>42380.625</v>
      </c>
      <c r="B259">
        <v>0.63780000000000003</v>
      </c>
    </row>
    <row r="260" spans="1:2" x14ac:dyDescent="0.35">
      <c r="A260" s="3">
        <v>42380.666666666664</v>
      </c>
      <c r="B260">
        <v>0.64859999999999995</v>
      </c>
    </row>
    <row r="261" spans="1:2" x14ac:dyDescent="0.35">
      <c r="A261" s="3">
        <v>42380.708333333336</v>
      </c>
      <c r="B261">
        <v>0.6603</v>
      </c>
    </row>
    <row r="262" spans="1:2" x14ac:dyDescent="0.35">
      <c r="A262" s="3">
        <v>42380.75</v>
      </c>
      <c r="B262">
        <v>0.66800000000000004</v>
      </c>
    </row>
    <row r="263" spans="1:2" x14ac:dyDescent="0.35">
      <c r="A263" s="3">
        <v>42380.791666666664</v>
      </c>
      <c r="B263">
        <v>0.67720000000000002</v>
      </c>
    </row>
    <row r="264" spans="1:2" x14ac:dyDescent="0.35">
      <c r="A264" s="3">
        <v>42380.833333333336</v>
      </c>
      <c r="B264">
        <v>0.68620000000000003</v>
      </c>
    </row>
    <row r="265" spans="1:2" x14ac:dyDescent="0.35">
      <c r="A265" s="3">
        <v>42380.875</v>
      </c>
      <c r="B265">
        <v>0.68710000000000004</v>
      </c>
    </row>
    <row r="266" spans="1:2" x14ac:dyDescent="0.35">
      <c r="A266" s="3">
        <v>42380.916666666664</v>
      </c>
      <c r="B266">
        <v>0.67610000000000003</v>
      </c>
    </row>
    <row r="267" spans="1:2" x14ac:dyDescent="0.35">
      <c r="A267" s="3">
        <v>42380.958333333336</v>
      </c>
      <c r="B267">
        <v>0.65920000000000001</v>
      </c>
    </row>
    <row r="268" spans="1:2" x14ac:dyDescent="0.35">
      <c r="A268" s="3">
        <v>42381</v>
      </c>
      <c r="B268">
        <v>0.62719999999999998</v>
      </c>
    </row>
    <row r="269" spans="1:2" x14ac:dyDescent="0.35">
      <c r="A269" s="3">
        <v>42381.041666666664</v>
      </c>
      <c r="B269">
        <v>0.59699999999999998</v>
      </c>
    </row>
    <row r="270" spans="1:2" x14ac:dyDescent="0.35">
      <c r="A270" s="3">
        <v>42381.083333333336</v>
      </c>
      <c r="B270">
        <v>0.5746</v>
      </c>
    </row>
    <row r="271" spans="1:2" x14ac:dyDescent="0.35">
      <c r="A271" s="3">
        <v>42381.125</v>
      </c>
      <c r="B271">
        <v>0.56510000000000005</v>
      </c>
    </row>
    <row r="272" spans="1:2" x14ac:dyDescent="0.35">
      <c r="A272" s="3">
        <v>42381.166666666664</v>
      </c>
      <c r="B272">
        <v>0.54420000000000002</v>
      </c>
    </row>
    <row r="273" spans="1:2" x14ac:dyDescent="0.35">
      <c r="A273" s="3">
        <v>42381.208333333336</v>
      </c>
      <c r="B273">
        <v>0.52739999999999998</v>
      </c>
    </row>
    <row r="274" spans="1:2" x14ac:dyDescent="0.35">
      <c r="A274" s="3">
        <v>42381.25</v>
      </c>
      <c r="B274">
        <v>0.51590000000000003</v>
      </c>
    </row>
    <row r="275" spans="1:2" x14ac:dyDescent="0.35">
      <c r="A275" s="3">
        <v>42381.291666666664</v>
      </c>
      <c r="B275">
        <v>0.4904</v>
      </c>
    </row>
    <row r="276" spans="1:2" x14ac:dyDescent="0.35">
      <c r="A276" s="3">
        <v>42381.333333333336</v>
      </c>
      <c r="B276">
        <v>0.56210000000000004</v>
      </c>
    </row>
    <row r="277" spans="1:2" x14ac:dyDescent="0.35">
      <c r="A277" s="3">
        <v>42381.375</v>
      </c>
      <c r="B277">
        <v>0.65429999999999999</v>
      </c>
    </row>
    <row r="278" spans="1:2" x14ac:dyDescent="0.35">
      <c r="A278" s="3">
        <v>42381.416666666664</v>
      </c>
      <c r="B278">
        <v>0.68600000000000005</v>
      </c>
    </row>
    <row r="279" spans="1:2" x14ac:dyDescent="0.35">
      <c r="A279" s="3">
        <v>42381.458333333336</v>
      </c>
      <c r="B279">
        <v>0.70099999999999996</v>
      </c>
    </row>
    <row r="280" spans="1:2" x14ac:dyDescent="0.35">
      <c r="A280" s="3">
        <v>42381.5</v>
      </c>
      <c r="B280">
        <v>0.69910000000000005</v>
      </c>
    </row>
    <row r="281" spans="1:2" x14ac:dyDescent="0.35">
      <c r="A281" s="3">
        <v>42381.541666666664</v>
      </c>
      <c r="B281">
        <v>0.67649999999999999</v>
      </c>
    </row>
    <row r="282" spans="1:2" x14ac:dyDescent="0.35">
      <c r="A282" s="3">
        <v>42381.583333333336</v>
      </c>
      <c r="B282">
        <v>0.63109999999999999</v>
      </c>
    </row>
    <row r="283" spans="1:2" x14ac:dyDescent="0.35">
      <c r="A283" s="3">
        <v>42381.625</v>
      </c>
      <c r="B283">
        <v>0.56789999999999996</v>
      </c>
    </row>
    <row r="284" spans="1:2" x14ac:dyDescent="0.35">
      <c r="A284" s="3">
        <v>42381.666666666664</v>
      </c>
      <c r="B284">
        <v>0.52429999999999999</v>
      </c>
    </row>
    <row r="285" spans="1:2" x14ac:dyDescent="0.35">
      <c r="A285" s="3">
        <v>42381.708333333336</v>
      </c>
      <c r="B285">
        <v>0.48949999999999999</v>
      </c>
    </row>
    <row r="286" spans="1:2" x14ac:dyDescent="0.35">
      <c r="A286" s="3">
        <v>42381.75</v>
      </c>
      <c r="B286">
        <v>0.48299999999999998</v>
      </c>
    </row>
    <row r="287" spans="1:2" x14ac:dyDescent="0.35">
      <c r="A287" s="3">
        <v>42381.791666666664</v>
      </c>
      <c r="B287">
        <v>0.49390000000000001</v>
      </c>
    </row>
    <row r="288" spans="1:2" x14ac:dyDescent="0.35">
      <c r="A288" s="3">
        <v>42381.833333333336</v>
      </c>
      <c r="B288">
        <v>0.50380000000000003</v>
      </c>
    </row>
    <row r="289" spans="1:2" x14ac:dyDescent="0.35">
      <c r="A289" s="3">
        <v>42381.875</v>
      </c>
      <c r="B289">
        <v>0.50839999999999996</v>
      </c>
    </row>
    <row r="290" spans="1:2" x14ac:dyDescent="0.35">
      <c r="A290" s="3">
        <v>42381.916666666664</v>
      </c>
      <c r="B290">
        <v>0.51139999999999997</v>
      </c>
    </row>
    <row r="291" spans="1:2" x14ac:dyDescent="0.35">
      <c r="A291" s="3">
        <v>42381.958333333336</v>
      </c>
      <c r="B291">
        <v>0.51549999999999996</v>
      </c>
    </row>
    <row r="292" spans="1:2" x14ac:dyDescent="0.35">
      <c r="A292" s="3">
        <v>42382</v>
      </c>
      <c r="B292">
        <v>0.51749999999999996</v>
      </c>
    </row>
    <row r="293" spans="1:2" x14ac:dyDescent="0.35">
      <c r="A293" s="3">
        <v>42382.041666666664</v>
      </c>
      <c r="B293">
        <v>0.52380000000000004</v>
      </c>
    </row>
    <row r="294" spans="1:2" x14ac:dyDescent="0.35">
      <c r="A294" s="3">
        <v>42382.083333333336</v>
      </c>
      <c r="B294">
        <v>0.52380000000000004</v>
      </c>
    </row>
    <row r="295" spans="1:2" x14ac:dyDescent="0.35">
      <c r="A295" s="3">
        <v>42382.125</v>
      </c>
      <c r="B295">
        <v>0.52749999999999997</v>
      </c>
    </row>
    <row r="296" spans="1:2" x14ac:dyDescent="0.35">
      <c r="A296" s="3">
        <v>42382.166666666664</v>
      </c>
      <c r="B296">
        <v>0.53600000000000003</v>
      </c>
    </row>
    <row r="297" spans="1:2" x14ac:dyDescent="0.35">
      <c r="A297" s="3">
        <v>42382.208333333336</v>
      </c>
      <c r="B297">
        <v>0.53810000000000002</v>
      </c>
    </row>
    <row r="298" spans="1:2" x14ac:dyDescent="0.35">
      <c r="A298" s="3">
        <v>42382.25</v>
      </c>
      <c r="B298">
        <v>0.53710000000000002</v>
      </c>
    </row>
    <row r="299" spans="1:2" x14ac:dyDescent="0.35">
      <c r="A299" s="3">
        <v>42382.291666666664</v>
      </c>
      <c r="B299">
        <v>0.49340000000000001</v>
      </c>
    </row>
    <row r="300" spans="1:2" x14ac:dyDescent="0.35">
      <c r="A300" s="3">
        <v>42382.333333333336</v>
      </c>
      <c r="B300">
        <v>0.54239999999999999</v>
      </c>
    </row>
    <row r="301" spans="1:2" x14ac:dyDescent="0.35">
      <c r="A301" s="3">
        <v>42382.375</v>
      </c>
      <c r="B301">
        <v>0.6129</v>
      </c>
    </row>
    <row r="302" spans="1:2" x14ac:dyDescent="0.35">
      <c r="A302" s="3">
        <v>42382.416666666664</v>
      </c>
      <c r="B302">
        <v>0.60880000000000001</v>
      </c>
    </row>
    <row r="303" spans="1:2" x14ac:dyDescent="0.35">
      <c r="A303" s="3">
        <v>42382.458333333336</v>
      </c>
      <c r="B303">
        <v>0.59119999999999995</v>
      </c>
    </row>
    <row r="304" spans="1:2" x14ac:dyDescent="0.35">
      <c r="A304" s="3">
        <v>42382.5</v>
      </c>
      <c r="B304">
        <v>0.56310000000000004</v>
      </c>
    </row>
    <row r="305" spans="1:2" x14ac:dyDescent="0.35">
      <c r="A305" s="3">
        <v>42382.541666666664</v>
      </c>
      <c r="B305">
        <v>0.51959999999999995</v>
      </c>
    </row>
    <row r="306" spans="1:2" x14ac:dyDescent="0.35">
      <c r="A306" s="3">
        <v>42382.583333333336</v>
      </c>
      <c r="B306">
        <v>0.46329999999999999</v>
      </c>
    </row>
    <row r="307" spans="1:2" x14ac:dyDescent="0.35">
      <c r="A307" s="3">
        <v>42382.625</v>
      </c>
      <c r="B307">
        <v>0.4178</v>
      </c>
    </row>
    <row r="308" spans="1:2" x14ac:dyDescent="0.35">
      <c r="A308" s="3">
        <v>42382.666666666664</v>
      </c>
      <c r="B308">
        <v>0.3836</v>
      </c>
    </row>
    <row r="309" spans="1:2" x14ac:dyDescent="0.35">
      <c r="A309" s="3">
        <v>42382.708333333336</v>
      </c>
      <c r="B309">
        <v>0.35010000000000002</v>
      </c>
    </row>
    <row r="310" spans="1:2" x14ac:dyDescent="0.35">
      <c r="A310" s="3">
        <v>42382.75</v>
      </c>
      <c r="B310">
        <v>0.32029999999999997</v>
      </c>
    </row>
    <row r="311" spans="1:2" x14ac:dyDescent="0.35">
      <c r="A311" s="3">
        <v>42382.791666666664</v>
      </c>
      <c r="B311">
        <v>0.28799999999999998</v>
      </c>
    </row>
    <row r="312" spans="1:2" x14ac:dyDescent="0.35">
      <c r="A312" s="3">
        <v>42382.833333333336</v>
      </c>
      <c r="B312">
        <v>0.25850000000000001</v>
      </c>
    </row>
    <row r="313" spans="1:2" x14ac:dyDescent="0.35">
      <c r="A313" s="3">
        <v>42382.875</v>
      </c>
      <c r="B313">
        <v>0.2329</v>
      </c>
    </row>
    <row r="314" spans="1:2" x14ac:dyDescent="0.35">
      <c r="A314" s="3">
        <v>42382.916666666664</v>
      </c>
      <c r="B314">
        <v>0.21</v>
      </c>
    </row>
    <row r="315" spans="1:2" x14ac:dyDescent="0.35">
      <c r="A315" s="3">
        <v>42382.958333333336</v>
      </c>
      <c r="B315">
        <v>0.19139999999999999</v>
      </c>
    </row>
    <row r="316" spans="1:2" x14ac:dyDescent="0.35">
      <c r="A316" s="3">
        <v>42383</v>
      </c>
      <c r="B316">
        <v>0.1716</v>
      </c>
    </row>
    <row r="317" spans="1:2" x14ac:dyDescent="0.35">
      <c r="A317" s="3">
        <v>42383.041666666664</v>
      </c>
      <c r="B317">
        <v>0.153</v>
      </c>
    </row>
    <row r="318" spans="1:2" x14ac:dyDescent="0.35">
      <c r="A318" s="3">
        <v>42383.083333333336</v>
      </c>
      <c r="B318">
        <v>0.13819999999999999</v>
      </c>
    </row>
    <row r="319" spans="1:2" x14ac:dyDescent="0.35">
      <c r="A319" s="3">
        <v>42383.125</v>
      </c>
      <c r="B319">
        <v>0.1298</v>
      </c>
    </row>
    <row r="320" spans="1:2" x14ac:dyDescent="0.35">
      <c r="A320" s="3">
        <v>42383.166666666664</v>
      </c>
      <c r="B320">
        <v>0.1323</v>
      </c>
    </row>
    <row r="321" spans="1:2" x14ac:dyDescent="0.35">
      <c r="A321" s="3">
        <v>42383.208333333336</v>
      </c>
      <c r="B321">
        <v>0.14349999999999999</v>
      </c>
    </row>
    <row r="322" spans="1:2" x14ac:dyDescent="0.35">
      <c r="A322" s="3">
        <v>42383.25</v>
      </c>
      <c r="B322">
        <v>0.1595</v>
      </c>
    </row>
    <row r="323" spans="1:2" x14ac:dyDescent="0.35">
      <c r="A323" s="3">
        <v>42383.291666666664</v>
      </c>
      <c r="B323">
        <v>0.14269999999999999</v>
      </c>
    </row>
    <row r="324" spans="1:2" x14ac:dyDescent="0.35">
      <c r="A324" s="3">
        <v>42383.333333333336</v>
      </c>
      <c r="B324">
        <v>0.14080000000000001</v>
      </c>
    </row>
    <row r="325" spans="1:2" x14ac:dyDescent="0.35">
      <c r="A325" s="3">
        <v>42383.375</v>
      </c>
      <c r="B325">
        <v>0.21540000000000001</v>
      </c>
    </row>
    <row r="326" spans="1:2" x14ac:dyDescent="0.35">
      <c r="A326" s="3">
        <v>42383.416666666664</v>
      </c>
      <c r="B326">
        <v>0.26939999999999997</v>
      </c>
    </row>
    <row r="327" spans="1:2" x14ac:dyDescent="0.35">
      <c r="A327" s="3">
        <v>42383.458333333336</v>
      </c>
      <c r="B327">
        <v>0.31619999999999998</v>
      </c>
    </row>
    <row r="328" spans="1:2" x14ac:dyDescent="0.35">
      <c r="A328" s="3">
        <v>42383.5</v>
      </c>
      <c r="B328">
        <v>0.34939999999999999</v>
      </c>
    </row>
    <row r="329" spans="1:2" x14ac:dyDescent="0.35">
      <c r="A329" s="3">
        <v>42383.541666666664</v>
      </c>
      <c r="B329">
        <v>0.36599999999999999</v>
      </c>
    </row>
    <row r="330" spans="1:2" x14ac:dyDescent="0.35">
      <c r="A330" s="3">
        <v>42383.583333333336</v>
      </c>
      <c r="B330">
        <v>0.3448</v>
      </c>
    </row>
    <row r="331" spans="1:2" x14ac:dyDescent="0.35">
      <c r="A331" s="3">
        <v>42383.625</v>
      </c>
      <c r="B331">
        <v>0.32819999999999999</v>
      </c>
    </row>
    <row r="332" spans="1:2" x14ac:dyDescent="0.35">
      <c r="A332" s="3">
        <v>42383.666666666664</v>
      </c>
      <c r="B332">
        <v>0.3306</v>
      </c>
    </row>
    <row r="333" spans="1:2" x14ac:dyDescent="0.35">
      <c r="A333" s="3">
        <v>42383.708333333336</v>
      </c>
      <c r="B333">
        <v>0.35299999999999998</v>
      </c>
    </row>
    <row r="334" spans="1:2" x14ac:dyDescent="0.35">
      <c r="A334" s="3">
        <v>42383.75</v>
      </c>
      <c r="B334">
        <v>0.39079999999999998</v>
      </c>
    </row>
    <row r="335" spans="1:2" x14ac:dyDescent="0.35">
      <c r="A335" s="3">
        <v>42383.791666666664</v>
      </c>
      <c r="B335">
        <v>0.42330000000000001</v>
      </c>
    </row>
    <row r="336" spans="1:2" x14ac:dyDescent="0.35">
      <c r="A336" s="3">
        <v>42383.833333333336</v>
      </c>
      <c r="B336">
        <v>0.44669999999999999</v>
      </c>
    </row>
    <row r="337" spans="1:2" x14ac:dyDescent="0.35">
      <c r="A337" s="3">
        <v>42383.875</v>
      </c>
      <c r="B337">
        <v>0.48320000000000002</v>
      </c>
    </row>
    <row r="338" spans="1:2" x14ac:dyDescent="0.35">
      <c r="A338" s="3">
        <v>42383.916666666664</v>
      </c>
      <c r="B338">
        <v>0.52669999999999995</v>
      </c>
    </row>
    <row r="339" spans="1:2" x14ac:dyDescent="0.35">
      <c r="A339" s="3">
        <v>42383.958333333336</v>
      </c>
      <c r="B339">
        <v>0.56640000000000001</v>
      </c>
    </row>
    <row r="340" spans="1:2" x14ac:dyDescent="0.35">
      <c r="A340" s="3">
        <v>42384</v>
      </c>
      <c r="B340">
        <v>0.59950000000000003</v>
      </c>
    </row>
    <row r="341" spans="1:2" x14ac:dyDescent="0.35">
      <c r="A341" s="3">
        <v>42384.041666666664</v>
      </c>
      <c r="B341">
        <v>0.60609999999999997</v>
      </c>
    </row>
    <row r="342" spans="1:2" x14ac:dyDescent="0.35">
      <c r="A342" s="3">
        <v>42384.083333333336</v>
      </c>
      <c r="B342">
        <v>0.60750000000000004</v>
      </c>
    </row>
    <row r="343" spans="1:2" x14ac:dyDescent="0.35">
      <c r="A343" s="3">
        <v>42384.125</v>
      </c>
      <c r="B343">
        <v>0.60770000000000002</v>
      </c>
    </row>
    <row r="344" spans="1:2" x14ac:dyDescent="0.35">
      <c r="A344" s="3">
        <v>42384.166666666664</v>
      </c>
      <c r="B344">
        <v>0.5857</v>
      </c>
    </row>
    <row r="345" spans="1:2" x14ac:dyDescent="0.35">
      <c r="A345" s="3">
        <v>42384.208333333336</v>
      </c>
      <c r="B345">
        <v>0.55359999999999998</v>
      </c>
    </row>
    <row r="346" spans="1:2" x14ac:dyDescent="0.35">
      <c r="A346" s="3">
        <v>42384.25</v>
      </c>
      <c r="B346">
        <v>0.5202</v>
      </c>
    </row>
    <row r="347" spans="1:2" x14ac:dyDescent="0.35">
      <c r="A347" s="3">
        <v>42384.291666666664</v>
      </c>
      <c r="B347">
        <v>0.47410000000000002</v>
      </c>
    </row>
    <row r="348" spans="1:2" x14ac:dyDescent="0.35">
      <c r="A348" s="3">
        <v>42384.333333333336</v>
      </c>
      <c r="B348">
        <v>0.4597</v>
      </c>
    </row>
    <row r="349" spans="1:2" x14ac:dyDescent="0.35">
      <c r="A349" s="3">
        <v>42384.375</v>
      </c>
      <c r="B349">
        <v>0.47460000000000002</v>
      </c>
    </row>
    <row r="350" spans="1:2" x14ac:dyDescent="0.35">
      <c r="A350" s="3">
        <v>42384.416666666664</v>
      </c>
      <c r="B350">
        <v>0.48</v>
      </c>
    </row>
    <row r="351" spans="1:2" x14ac:dyDescent="0.35">
      <c r="A351" s="3">
        <v>42384.458333333336</v>
      </c>
      <c r="B351">
        <v>0.4612</v>
      </c>
    </row>
    <row r="352" spans="1:2" x14ac:dyDescent="0.35">
      <c r="A352" s="3">
        <v>42384.5</v>
      </c>
      <c r="B352">
        <v>0.4249</v>
      </c>
    </row>
    <row r="353" spans="1:2" x14ac:dyDescent="0.35">
      <c r="A353" s="3">
        <v>42384.541666666664</v>
      </c>
      <c r="B353">
        <v>0.37440000000000001</v>
      </c>
    </row>
    <row r="354" spans="1:2" x14ac:dyDescent="0.35">
      <c r="A354" s="3">
        <v>42384.583333333336</v>
      </c>
      <c r="B354">
        <v>0.316</v>
      </c>
    </row>
    <row r="355" spans="1:2" x14ac:dyDescent="0.35">
      <c r="A355" s="3">
        <v>42384.625</v>
      </c>
      <c r="B355">
        <v>0.2747</v>
      </c>
    </row>
    <row r="356" spans="1:2" x14ac:dyDescent="0.35">
      <c r="A356" s="3">
        <v>42384.666666666664</v>
      </c>
      <c r="B356">
        <v>0.251</v>
      </c>
    </row>
    <row r="357" spans="1:2" x14ac:dyDescent="0.35">
      <c r="A357" s="3">
        <v>42384.708333333336</v>
      </c>
      <c r="B357">
        <v>0.2291</v>
      </c>
    </row>
    <row r="358" spans="1:2" x14ac:dyDescent="0.35">
      <c r="A358" s="3">
        <v>42384.75</v>
      </c>
      <c r="B358">
        <v>0.21729999999999999</v>
      </c>
    </row>
    <row r="359" spans="1:2" x14ac:dyDescent="0.35">
      <c r="A359" s="3">
        <v>42384.791666666664</v>
      </c>
      <c r="B359">
        <v>0.21529999999999999</v>
      </c>
    </row>
    <row r="360" spans="1:2" x14ac:dyDescent="0.35">
      <c r="A360" s="3">
        <v>42384.833333333336</v>
      </c>
      <c r="B360">
        <v>0.21149999999999999</v>
      </c>
    </row>
    <row r="361" spans="1:2" x14ac:dyDescent="0.35">
      <c r="A361" s="3">
        <v>42384.875</v>
      </c>
      <c r="B361">
        <v>0.2092</v>
      </c>
    </row>
    <row r="362" spans="1:2" x14ac:dyDescent="0.35">
      <c r="A362" s="3">
        <v>42384.916666666664</v>
      </c>
      <c r="B362">
        <v>0.20830000000000001</v>
      </c>
    </row>
    <row r="363" spans="1:2" x14ac:dyDescent="0.35">
      <c r="A363" s="3">
        <v>42384.958333333336</v>
      </c>
      <c r="B363">
        <v>0.20860000000000001</v>
      </c>
    </row>
    <row r="364" spans="1:2" x14ac:dyDescent="0.35">
      <c r="A364" s="3">
        <v>42385</v>
      </c>
      <c r="B364">
        <v>0.20930000000000001</v>
      </c>
    </row>
    <row r="365" spans="1:2" x14ac:dyDescent="0.35">
      <c r="A365" s="3">
        <v>42385.041666666664</v>
      </c>
      <c r="B365">
        <v>0.21529999999999999</v>
      </c>
    </row>
    <row r="366" spans="1:2" x14ac:dyDescent="0.35">
      <c r="A366" s="3">
        <v>42385.083333333336</v>
      </c>
      <c r="B366">
        <v>0.22439999999999999</v>
      </c>
    </row>
    <row r="367" spans="1:2" x14ac:dyDescent="0.35">
      <c r="A367" s="3">
        <v>42385.125</v>
      </c>
      <c r="B367">
        <v>0.23</v>
      </c>
    </row>
    <row r="368" spans="1:2" x14ac:dyDescent="0.35">
      <c r="A368" s="3">
        <v>42385.166666666664</v>
      </c>
      <c r="B368">
        <v>0.23619999999999999</v>
      </c>
    </row>
    <row r="369" spans="1:2" x14ac:dyDescent="0.35">
      <c r="A369" s="3">
        <v>42385.208333333336</v>
      </c>
      <c r="B369">
        <v>0.24060000000000001</v>
      </c>
    </row>
    <row r="370" spans="1:2" x14ac:dyDescent="0.35">
      <c r="A370" s="3">
        <v>42385.25</v>
      </c>
      <c r="B370">
        <v>0.25990000000000002</v>
      </c>
    </row>
    <row r="371" spans="1:2" x14ac:dyDescent="0.35">
      <c r="A371" s="3">
        <v>42385.291666666664</v>
      </c>
      <c r="B371">
        <v>0.28129999999999999</v>
      </c>
    </row>
    <row r="372" spans="1:2" x14ac:dyDescent="0.35">
      <c r="A372" s="3">
        <v>42385.333333333336</v>
      </c>
      <c r="B372">
        <v>0.315</v>
      </c>
    </row>
    <row r="373" spans="1:2" x14ac:dyDescent="0.35">
      <c r="A373" s="3">
        <v>42385.375</v>
      </c>
      <c r="B373">
        <v>0.37659999999999999</v>
      </c>
    </row>
    <row r="374" spans="1:2" x14ac:dyDescent="0.35">
      <c r="A374" s="3">
        <v>42385.416666666664</v>
      </c>
      <c r="B374">
        <v>0.44629999999999997</v>
      </c>
    </row>
    <row r="375" spans="1:2" x14ac:dyDescent="0.35">
      <c r="A375" s="3">
        <v>42385.458333333336</v>
      </c>
      <c r="B375">
        <v>0.50370000000000004</v>
      </c>
    </row>
    <row r="376" spans="1:2" x14ac:dyDescent="0.35">
      <c r="A376" s="3">
        <v>42385.5</v>
      </c>
      <c r="B376">
        <v>0.54169999999999996</v>
      </c>
    </row>
    <row r="377" spans="1:2" x14ac:dyDescent="0.35">
      <c r="A377" s="3">
        <v>42385.541666666664</v>
      </c>
      <c r="B377">
        <v>0.53939999999999999</v>
      </c>
    </row>
    <row r="378" spans="1:2" x14ac:dyDescent="0.35">
      <c r="A378" s="3">
        <v>42385.583333333336</v>
      </c>
      <c r="B378">
        <v>0.5181</v>
      </c>
    </row>
    <row r="379" spans="1:2" x14ac:dyDescent="0.35">
      <c r="A379" s="3">
        <v>42385.625</v>
      </c>
      <c r="B379">
        <v>0.54259999999999997</v>
      </c>
    </row>
    <row r="380" spans="1:2" x14ac:dyDescent="0.35">
      <c r="A380" s="3">
        <v>42385.666666666664</v>
      </c>
      <c r="B380">
        <v>0.55820000000000003</v>
      </c>
    </row>
    <row r="381" spans="1:2" x14ac:dyDescent="0.35">
      <c r="A381" s="3">
        <v>42385.708333333336</v>
      </c>
      <c r="B381">
        <v>0.53990000000000005</v>
      </c>
    </row>
    <row r="382" spans="1:2" x14ac:dyDescent="0.35">
      <c r="A382" s="3">
        <v>42385.75</v>
      </c>
      <c r="B382">
        <v>0.53580000000000005</v>
      </c>
    </row>
    <row r="383" spans="1:2" x14ac:dyDescent="0.35">
      <c r="A383" s="3">
        <v>42385.791666666664</v>
      </c>
      <c r="B383">
        <v>0.54339999999999999</v>
      </c>
    </row>
    <row r="384" spans="1:2" x14ac:dyDescent="0.35">
      <c r="A384" s="3">
        <v>42385.833333333336</v>
      </c>
      <c r="B384">
        <v>0.54100000000000004</v>
      </c>
    </row>
    <row r="385" spans="1:2" x14ac:dyDescent="0.35">
      <c r="A385" s="3">
        <v>42385.875</v>
      </c>
      <c r="B385">
        <v>0.5302</v>
      </c>
    </row>
    <row r="386" spans="1:2" x14ac:dyDescent="0.35">
      <c r="A386" s="3">
        <v>42385.916666666664</v>
      </c>
      <c r="B386">
        <v>0.52639999999999998</v>
      </c>
    </row>
    <row r="387" spans="1:2" x14ac:dyDescent="0.35">
      <c r="A387" s="3">
        <v>42385.958333333336</v>
      </c>
      <c r="B387">
        <v>0.54400000000000004</v>
      </c>
    </row>
    <row r="388" spans="1:2" x14ac:dyDescent="0.35">
      <c r="A388" s="3">
        <v>42386</v>
      </c>
      <c r="B388">
        <v>0.56889999999999996</v>
      </c>
    </row>
    <row r="389" spans="1:2" x14ac:dyDescent="0.35">
      <c r="A389" s="3">
        <v>42386.041666666664</v>
      </c>
      <c r="B389">
        <v>0.59909999999999997</v>
      </c>
    </row>
    <row r="390" spans="1:2" x14ac:dyDescent="0.35">
      <c r="A390" s="3">
        <v>42386.083333333336</v>
      </c>
      <c r="B390">
        <v>0.60670000000000002</v>
      </c>
    </row>
    <row r="391" spans="1:2" x14ac:dyDescent="0.35">
      <c r="A391" s="3">
        <v>42386.125</v>
      </c>
      <c r="B391">
        <v>0.60929999999999995</v>
      </c>
    </row>
    <row r="392" spans="1:2" x14ac:dyDescent="0.35">
      <c r="A392" s="3">
        <v>42386.166666666664</v>
      </c>
      <c r="B392">
        <v>0.60940000000000005</v>
      </c>
    </row>
    <row r="393" spans="1:2" x14ac:dyDescent="0.35">
      <c r="A393" s="3">
        <v>42386.208333333336</v>
      </c>
      <c r="B393">
        <v>0.6008</v>
      </c>
    </row>
    <row r="394" spans="1:2" x14ac:dyDescent="0.35">
      <c r="A394" s="3">
        <v>42386.25</v>
      </c>
      <c r="B394">
        <v>0.59340000000000004</v>
      </c>
    </row>
    <row r="395" spans="1:2" x14ac:dyDescent="0.35">
      <c r="A395" s="3">
        <v>42386.291666666664</v>
      </c>
      <c r="B395">
        <v>0.59370000000000001</v>
      </c>
    </row>
    <row r="396" spans="1:2" x14ac:dyDescent="0.35">
      <c r="A396" s="3">
        <v>42386.333333333336</v>
      </c>
      <c r="B396">
        <v>0.66090000000000004</v>
      </c>
    </row>
    <row r="397" spans="1:2" x14ac:dyDescent="0.35">
      <c r="A397" s="3">
        <v>42386.375</v>
      </c>
      <c r="B397">
        <v>0.7157</v>
      </c>
    </row>
    <row r="398" spans="1:2" x14ac:dyDescent="0.35">
      <c r="A398" s="3">
        <v>42386.416666666664</v>
      </c>
      <c r="B398">
        <v>0.73080000000000001</v>
      </c>
    </row>
    <row r="399" spans="1:2" x14ac:dyDescent="0.35">
      <c r="A399" s="3">
        <v>42386.458333333336</v>
      </c>
      <c r="B399">
        <v>0.73629999999999995</v>
      </c>
    </row>
    <row r="400" spans="1:2" x14ac:dyDescent="0.35">
      <c r="A400" s="3">
        <v>42386.5</v>
      </c>
      <c r="B400">
        <v>0.73929999999999996</v>
      </c>
    </row>
    <row r="401" spans="1:2" x14ac:dyDescent="0.35">
      <c r="A401" s="3">
        <v>42386.541666666664</v>
      </c>
      <c r="B401">
        <v>0.7298</v>
      </c>
    </row>
    <row r="402" spans="1:2" x14ac:dyDescent="0.35">
      <c r="A402" s="3">
        <v>42386.583333333336</v>
      </c>
      <c r="B402">
        <v>0.68269999999999997</v>
      </c>
    </row>
    <row r="403" spans="1:2" x14ac:dyDescent="0.35">
      <c r="A403" s="3">
        <v>42386.625</v>
      </c>
      <c r="B403">
        <v>0.62860000000000005</v>
      </c>
    </row>
    <row r="404" spans="1:2" x14ac:dyDescent="0.35">
      <c r="A404" s="3">
        <v>42386.666666666664</v>
      </c>
      <c r="B404">
        <v>0.60850000000000004</v>
      </c>
    </row>
    <row r="405" spans="1:2" x14ac:dyDescent="0.35">
      <c r="A405" s="3">
        <v>42386.708333333336</v>
      </c>
      <c r="B405">
        <v>0.59599999999999997</v>
      </c>
    </row>
    <row r="406" spans="1:2" x14ac:dyDescent="0.35">
      <c r="A406" s="3">
        <v>42386.75</v>
      </c>
      <c r="B406">
        <v>0.57689999999999997</v>
      </c>
    </row>
    <row r="407" spans="1:2" x14ac:dyDescent="0.35">
      <c r="A407" s="3">
        <v>42386.791666666664</v>
      </c>
      <c r="B407">
        <v>0.55279999999999996</v>
      </c>
    </row>
    <row r="408" spans="1:2" x14ac:dyDescent="0.35">
      <c r="A408" s="3">
        <v>42386.833333333336</v>
      </c>
      <c r="B408">
        <v>0.52739999999999998</v>
      </c>
    </row>
    <row r="409" spans="1:2" x14ac:dyDescent="0.35">
      <c r="A409" s="3">
        <v>42386.875</v>
      </c>
      <c r="B409">
        <v>0.49270000000000003</v>
      </c>
    </row>
    <row r="410" spans="1:2" x14ac:dyDescent="0.35">
      <c r="A410" s="3">
        <v>42386.916666666664</v>
      </c>
      <c r="B410">
        <v>0.48130000000000001</v>
      </c>
    </row>
    <row r="411" spans="1:2" x14ac:dyDescent="0.35">
      <c r="A411" s="3">
        <v>42386.958333333336</v>
      </c>
      <c r="B411">
        <v>0.4783</v>
      </c>
    </row>
    <row r="412" spans="1:2" x14ac:dyDescent="0.35">
      <c r="A412" s="3">
        <v>42387</v>
      </c>
      <c r="B412">
        <v>0.48799999999999999</v>
      </c>
    </row>
    <row r="413" spans="1:2" x14ac:dyDescent="0.35">
      <c r="A413" s="3">
        <v>42387.041666666664</v>
      </c>
      <c r="B413">
        <v>0.49630000000000002</v>
      </c>
    </row>
    <row r="414" spans="1:2" x14ac:dyDescent="0.35">
      <c r="A414" s="3">
        <v>42387.083333333336</v>
      </c>
      <c r="B414">
        <v>0.4995</v>
      </c>
    </row>
    <row r="415" spans="1:2" x14ac:dyDescent="0.35">
      <c r="A415" s="3">
        <v>42387.125</v>
      </c>
      <c r="B415">
        <v>0.49669999999999997</v>
      </c>
    </row>
    <row r="416" spans="1:2" x14ac:dyDescent="0.35">
      <c r="A416" s="3">
        <v>42387.166666666664</v>
      </c>
      <c r="B416">
        <v>0.49759999999999999</v>
      </c>
    </row>
    <row r="417" spans="1:2" x14ac:dyDescent="0.35">
      <c r="A417" s="3">
        <v>42387.208333333336</v>
      </c>
      <c r="B417">
        <v>0.48709999999999998</v>
      </c>
    </row>
    <row r="418" spans="1:2" x14ac:dyDescent="0.35">
      <c r="A418" s="3">
        <v>42387.25</v>
      </c>
      <c r="B418">
        <v>0.46129999999999999</v>
      </c>
    </row>
    <row r="419" spans="1:2" x14ac:dyDescent="0.35">
      <c r="A419" s="3">
        <v>42387.291666666664</v>
      </c>
      <c r="B419">
        <v>0.41420000000000001</v>
      </c>
    </row>
    <row r="420" spans="1:2" x14ac:dyDescent="0.35">
      <c r="A420" s="3">
        <v>42387.333333333336</v>
      </c>
      <c r="B420">
        <v>0.46110000000000001</v>
      </c>
    </row>
    <row r="421" spans="1:2" x14ac:dyDescent="0.35">
      <c r="A421" s="3">
        <v>42387.375</v>
      </c>
      <c r="B421">
        <v>0.45939999999999998</v>
      </c>
    </row>
    <row r="422" spans="1:2" x14ac:dyDescent="0.35">
      <c r="A422" s="3">
        <v>42387.416666666664</v>
      </c>
      <c r="B422">
        <v>0.43459999999999999</v>
      </c>
    </row>
    <row r="423" spans="1:2" x14ac:dyDescent="0.35">
      <c r="A423" s="3">
        <v>42387.458333333336</v>
      </c>
      <c r="B423">
        <v>0.4163</v>
      </c>
    </row>
    <row r="424" spans="1:2" x14ac:dyDescent="0.35">
      <c r="A424" s="3">
        <v>42387.5</v>
      </c>
      <c r="B424">
        <v>0.3977</v>
      </c>
    </row>
    <row r="425" spans="1:2" x14ac:dyDescent="0.35">
      <c r="A425" s="3">
        <v>42387.541666666664</v>
      </c>
      <c r="B425">
        <v>0.36890000000000001</v>
      </c>
    </row>
    <row r="426" spans="1:2" x14ac:dyDescent="0.35">
      <c r="A426" s="3">
        <v>42387.583333333336</v>
      </c>
      <c r="B426">
        <v>0.31619999999999998</v>
      </c>
    </row>
    <row r="427" spans="1:2" x14ac:dyDescent="0.35">
      <c r="A427" s="3">
        <v>42387.625</v>
      </c>
      <c r="B427">
        <v>0.26519999999999999</v>
      </c>
    </row>
    <row r="428" spans="1:2" x14ac:dyDescent="0.35">
      <c r="A428" s="3">
        <v>42387.666666666664</v>
      </c>
      <c r="B428">
        <v>0.2366</v>
      </c>
    </row>
    <row r="429" spans="1:2" x14ac:dyDescent="0.35">
      <c r="A429" s="3">
        <v>42387.708333333336</v>
      </c>
      <c r="B429">
        <v>0.20710000000000001</v>
      </c>
    </row>
    <row r="430" spans="1:2" x14ac:dyDescent="0.35">
      <c r="A430" s="3">
        <v>42387.75</v>
      </c>
      <c r="B430">
        <v>0.18079999999999999</v>
      </c>
    </row>
    <row r="431" spans="1:2" x14ac:dyDescent="0.35">
      <c r="A431" s="3">
        <v>42387.791666666664</v>
      </c>
      <c r="B431">
        <v>0.15609999999999999</v>
      </c>
    </row>
    <row r="432" spans="1:2" x14ac:dyDescent="0.35">
      <c r="A432" s="3">
        <v>42387.833333333336</v>
      </c>
      <c r="B432">
        <v>0.13489999999999999</v>
      </c>
    </row>
    <row r="433" spans="1:2" x14ac:dyDescent="0.35">
      <c r="A433" s="3">
        <v>42387.875</v>
      </c>
      <c r="B433">
        <v>0.1206</v>
      </c>
    </row>
    <row r="434" spans="1:2" x14ac:dyDescent="0.35">
      <c r="A434" s="3">
        <v>42387.916666666664</v>
      </c>
      <c r="B434">
        <v>0.1132</v>
      </c>
    </row>
    <row r="435" spans="1:2" x14ac:dyDescent="0.35">
      <c r="A435" s="3">
        <v>42387.958333333336</v>
      </c>
      <c r="B435">
        <v>0.1154</v>
      </c>
    </row>
    <row r="436" spans="1:2" x14ac:dyDescent="0.35">
      <c r="A436" s="3">
        <v>42388</v>
      </c>
      <c r="B436">
        <v>0.1216</v>
      </c>
    </row>
    <row r="437" spans="1:2" x14ac:dyDescent="0.35">
      <c r="A437" s="3">
        <v>42388.041666666664</v>
      </c>
      <c r="B437">
        <v>0.13020000000000001</v>
      </c>
    </row>
    <row r="438" spans="1:2" x14ac:dyDescent="0.35">
      <c r="A438" s="3">
        <v>42388.083333333336</v>
      </c>
      <c r="B438">
        <v>0.13650000000000001</v>
      </c>
    </row>
    <row r="439" spans="1:2" x14ac:dyDescent="0.35">
      <c r="A439" s="3">
        <v>42388.125</v>
      </c>
      <c r="B439">
        <v>0.13420000000000001</v>
      </c>
    </row>
    <row r="440" spans="1:2" x14ac:dyDescent="0.35">
      <c r="A440" s="3">
        <v>42388.166666666664</v>
      </c>
      <c r="B440">
        <v>0.1305</v>
      </c>
    </row>
    <row r="441" spans="1:2" x14ac:dyDescent="0.35">
      <c r="A441" s="3">
        <v>42388.208333333336</v>
      </c>
      <c r="B441">
        <v>0.13170000000000001</v>
      </c>
    </row>
    <row r="442" spans="1:2" x14ac:dyDescent="0.35">
      <c r="A442" s="3">
        <v>42388.25</v>
      </c>
      <c r="B442">
        <v>0.1323</v>
      </c>
    </row>
    <row r="443" spans="1:2" x14ac:dyDescent="0.35">
      <c r="A443" s="3">
        <v>42388.291666666664</v>
      </c>
      <c r="B443">
        <v>0.12709999999999999</v>
      </c>
    </row>
    <row r="444" spans="1:2" x14ac:dyDescent="0.35">
      <c r="A444" s="3">
        <v>42388.333333333336</v>
      </c>
      <c r="B444">
        <v>0.1328</v>
      </c>
    </row>
    <row r="445" spans="1:2" x14ac:dyDescent="0.35">
      <c r="A445" s="3">
        <v>42388.375</v>
      </c>
      <c r="B445">
        <v>0.14330000000000001</v>
      </c>
    </row>
    <row r="446" spans="1:2" x14ac:dyDescent="0.35">
      <c r="A446" s="3">
        <v>42388.416666666664</v>
      </c>
      <c r="B446">
        <v>0.1535</v>
      </c>
    </row>
    <row r="447" spans="1:2" x14ac:dyDescent="0.35">
      <c r="A447" s="3">
        <v>42388.458333333336</v>
      </c>
      <c r="B447">
        <v>0.16200000000000001</v>
      </c>
    </row>
    <row r="448" spans="1:2" x14ac:dyDescent="0.35">
      <c r="A448" s="3">
        <v>42388.5</v>
      </c>
      <c r="B448">
        <v>0.1696</v>
      </c>
    </row>
    <row r="449" spans="1:2" x14ac:dyDescent="0.35">
      <c r="A449" s="3">
        <v>42388.541666666664</v>
      </c>
      <c r="B449">
        <v>0.1797</v>
      </c>
    </row>
    <row r="450" spans="1:2" x14ac:dyDescent="0.35">
      <c r="A450" s="3">
        <v>42388.583333333336</v>
      </c>
      <c r="B450">
        <v>0.1918</v>
      </c>
    </row>
    <row r="451" spans="1:2" x14ac:dyDescent="0.35">
      <c r="A451" s="3">
        <v>42388.625</v>
      </c>
      <c r="B451">
        <v>0.21249999999999999</v>
      </c>
    </row>
    <row r="452" spans="1:2" x14ac:dyDescent="0.35">
      <c r="A452" s="3">
        <v>42388.666666666664</v>
      </c>
      <c r="B452">
        <v>0.23200000000000001</v>
      </c>
    </row>
    <row r="453" spans="1:2" x14ac:dyDescent="0.35">
      <c r="A453" s="3">
        <v>42388.708333333336</v>
      </c>
      <c r="B453">
        <v>0.23480000000000001</v>
      </c>
    </row>
    <row r="454" spans="1:2" x14ac:dyDescent="0.35">
      <c r="A454" s="3">
        <v>42388.75</v>
      </c>
      <c r="B454">
        <v>0.23019999999999999</v>
      </c>
    </row>
    <row r="455" spans="1:2" x14ac:dyDescent="0.35">
      <c r="A455" s="3">
        <v>42388.791666666664</v>
      </c>
      <c r="B455">
        <v>0.22389999999999999</v>
      </c>
    </row>
    <row r="456" spans="1:2" x14ac:dyDescent="0.35">
      <c r="A456" s="3">
        <v>42388.833333333336</v>
      </c>
      <c r="B456">
        <v>0.21690000000000001</v>
      </c>
    </row>
    <row r="457" spans="1:2" x14ac:dyDescent="0.35">
      <c r="A457" s="3">
        <v>42388.875</v>
      </c>
      <c r="B457">
        <v>0.20219999999999999</v>
      </c>
    </row>
    <row r="458" spans="1:2" x14ac:dyDescent="0.35">
      <c r="A458" s="3">
        <v>42388.916666666664</v>
      </c>
      <c r="B458">
        <v>0.19089999999999999</v>
      </c>
    </row>
    <row r="459" spans="1:2" x14ac:dyDescent="0.35">
      <c r="A459" s="3">
        <v>42388.958333333336</v>
      </c>
      <c r="B459">
        <v>0.189</v>
      </c>
    </row>
    <row r="460" spans="1:2" x14ac:dyDescent="0.35">
      <c r="A460" s="3">
        <v>42389</v>
      </c>
      <c r="B460">
        <v>0.19270000000000001</v>
      </c>
    </row>
    <row r="461" spans="1:2" x14ac:dyDescent="0.35">
      <c r="A461" s="3">
        <v>42389.041666666664</v>
      </c>
      <c r="B461">
        <v>0.19339999999999999</v>
      </c>
    </row>
    <row r="462" spans="1:2" x14ac:dyDescent="0.35">
      <c r="A462" s="3">
        <v>42389.083333333336</v>
      </c>
      <c r="B462">
        <v>0.18720000000000001</v>
      </c>
    </row>
    <row r="463" spans="1:2" x14ac:dyDescent="0.35">
      <c r="A463" s="3">
        <v>42389.125</v>
      </c>
      <c r="B463">
        <v>0.16830000000000001</v>
      </c>
    </row>
    <row r="464" spans="1:2" x14ac:dyDescent="0.35">
      <c r="A464" s="3">
        <v>42389.166666666664</v>
      </c>
      <c r="B464">
        <v>0.1424</v>
      </c>
    </row>
    <row r="465" spans="1:2" x14ac:dyDescent="0.35">
      <c r="A465" s="3">
        <v>42389.208333333336</v>
      </c>
      <c r="B465">
        <v>0.1188</v>
      </c>
    </row>
    <row r="466" spans="1:2" x14ac:dyDescent="0.35">
      <c r="A466" s="3">
        <v>42389.25</v>
      </c>
      <c r="B466">
        <v>9.98E-2</v>
      </c>
    </row>
    <row r="467" spans="1:2" x14ac:dyDescent="0.35">
      <c r="A467" s="3">
        <v>42389.291666666664</v>
      </c>
      <c r="B467">
        <v>7.8200000000000006E-2</v>
      </c>
    </row>
    <row r="468" spans="1:2" x14ac:dyDescent="0.35">
      <c r="A468" s="3">
        <v>42389.333333333336</v>
      </c>
      <c r="B468">
        <v>6.6699999999999995E-2</v>
      </c>
    </row>
    <row r="469" spans="1:2" x14ac:dyDescent="0.35">
      <c r="A469" s="3">
        <v>42389.375</v>
      </c>
      <c r="B469">
        <v>0.06</v>
      </c>
    </row>
    <row r="470" spans="1:2" x14ac:dyDescent="0.35">
      <c r="A470" s="3">
        <v>42389.416666666664</v>
      </c>
      <c r="B470">
        <v>5.8299999999999998E-2</v>
      </c>
    </row>
    <row r="471" spans="1:2" x14ac:dyDescent="0.35">
      <c r="A471" s="3">
        <v>42389.458333333336</v>
      </c>
      <c r="B471">
        <v>6.4199999999999993E-2</v>
      </c>
    </row>
    <row r="472" spans="1:2" x14ac:dyDescent="0.35">
      <c r="A472" s="3">
        <v>42389.5</v>
      </c>
      <c r="B472">
        <v>6.7299999999999999E-2</v>
      </c>
    </row>
    <row r="473" spans="1:2" x14ac:dyDescent="0.35">
      <c r="A473" s="3">
        <v>42389.541666666664</v>
      </c>
      <c r="B473">
        <v>6.7000000000000004E-2</v>
      </c>
    </row>
    <row r="474" spans="1:2" x14ac:dyDescent="0.35">
      <c r="A474" s="3">
        <v>42389.583333333336</v>
      </c>
      <c r="B474">
        <v>6.0100000000000001E-2</v>
      </c>
    </row>
    <row r="475" spans="1:2" x14ac:dyDescent="0.35">
      <c r="A475" s="3">
        <v>42389.625</v>
      </c>
      <c r="B475">
        <v>5.4699999999999999E-2</v>
      </c>
    </row>
    <row r="476" spans="1:2" x14ac:dyDescent="0.35">
      <c r="A476" s="3">
        <v>42389.666666666664</v>
      </c>
      <c r="B476">
        <v>5.0799999999999998E-2</v>
      </c>
    </row>
    <row r="477" spans="1:2" x14ac:dyDescent="0.35">
      <c r="A477" s="3">
        <v>42389.708333333336</v>
      </c>
      <c r="B477">
        <v>4.6600000000000003E-2</v>
      </c>
    </row>
    <row r="478" spans="1:2" x14ac:dyDescent="0.35">
      <c r="A478" s="3">
        <v>42389.75</v>
      </c>
      <c r="B478">
        <v>4.8399999999999999E-2</v>
      </c>
    </row>
    <row r="479" spans="1:2" x14ac:dyDescent="0.35">
      <c r="A479" s="3">
        <v>42389.791666666664</v>
      </c>
      <c r="B479">
        <v>5.6000000000000001E-2</v>
      </c>
    </row>
    <row r="480" spans="1:2" x14ac:dyDescent="0.35">
      <c r="A480" s="3">
        <v>42389.833333333336</v>
      </c>
      <c r="B480">
        <v>6.7500000000000004E-2</v>
      </c>
    </row>
    <row r="481" spans="1:2" x14ac:dyDescent="0.35">
      <c r="A481" s="3">
        <v>42389.875</v>
      </c>
      <c r="B481">
        <v>7.7299999999999994E-2</v>
      </c>
    </row>
    <row r="482" spans="1:2" x14ac:dyDescent="0.35">
      <c r="A482" s="3">
        <v>42389.916666666664</v>
      </c>
      <c r="B482">
        <v>8.2600000000000007E-2</v>
      </c>
    </row>
    <row r="483" spans="1:2" x14ac:dyDescent="0.35">
      <c r="A483" s="3">
        <v>42389.958333333336</v>
      </c>
      <c r="B483">
        <v>8.2699999999999996E-2</v>
      </c>
    </row>
    <row r="484" spans="1:2" x14ac:dyDescent="0.35">
      <c r="A484" s="3">
        <v>42390</v>
      </c>
      <c r="B484">
        <v>7.8600000000000003E-2</v>
      </c>
    </row>
    <row r="485" spans="1:2" x14ac:dyDescent="0.35">
      <c r="A485" s="3">
        <v>42390.041666666664</v>
      </c>
      <c r="B485">
        <v>7.5600000000000001E-2</v>
      </c>
    </row>
    <row r="486" spans="1:2" x14ac:dyDescent="0.35">
      <c r="A486" s="3">
        <v>42390.083333333336</v>
      </c>
      <c r="B486">
        <v>7.2499999999999995E-2</v>
      </c>
    </row>
    <row r="487" spans="1:2" x14ac:dyDescent="0.35">
      <c r="A487" s="3">
        <v>42390.125</v>
      </c>
      <c r="B487">
        <v>6.4500000000000002E-2</v>
      </c>
    </row>
    <row r="488" spans="1:2" x14ac:dyDescent="0.35">
      <c r="A488" s="3">
        <v>42390.166666666664</v>
      </c>
      <c r="B488">
        <v>5.3499999999999999E-2</v>
      </c>
    </row>
    <row r="489" spans="1:2" x14ac:dyDescent="0.35">
      <c r="A489" s="3">
        <v>42390.208333333336</v>
      </c>
      <c r="B489">
        <v>4.5600000000000002E-2</v>
      </c>
    </row>
    <row r="490" spans="1:2" x14ac:dyDescent="0.35">
      <c r="A490" s="3">
        <v>42390.25</v>
      </c>
      <c r="B490">
        <v>4.0500000000000001E-2</v>
      </c>
    </row>
    <row r="491" spans="1:2" x14ac:dyDescent="0.35">
      <c r="A491" s="3">
        <v>42390.291666666664</v>
      </c>
      <c r="B491">
        <v>3.2300000000000002E-2</v>
      </c>
    </row>
    <row r="492" spans="1:2" x14ac:dyDescent="0.35">
      <c r="A492" s="3">
        <v>42390.333333333336</v>
      </c>
      <c r="B492">
        <v>2.2599999999999999E-2</v>
      </c>
    </row>
    <row r="493" spans="1:2" x14ac:dyDescent="0.35">
      <c r="A493" s="3">
        <v>42390.375</v>
      </c>
      <c r="B493">
        <v>2.1499999999999998E-2</v>
      </c>
    </row>
    <row r="494" spans="1:2" x14ac:dyDescent="0.35">
      <c r="A494" s="3">
        <v>42390.416666666664</v>
      </c>
      <c r="B494">
        <v>2.58E-2</v>
      </c>
    </row>
    <row r="495" spans="1:2" x14ac:dyDescent="0.35">
      <c r="A495" s="3">
        <v>42390.458333333336</v>
      </c>
      <c r="B495">
        <v>3.3500000000000002E-2</v>
      </c>
    </row>
    <row r="496" spans="1:2" x14ac:dyDescent="0.35">
      <c r="A496" s="3">
        <v>42390.5</v>
      </c>
      <c r="B496">
        <v>4.2000000000000003E-2</v>
      </c>
    </row>
    <row r="497" spans="1:2" x14ac:dyDescent="0.35">
      <c r="A497" s="3">
        <v>42390.541666666664</v>
      </c>
      <c r="B497">
        <v>4.9799999999999997E-2</v>
      </c>
    </row>
    <row r="498" spans="1:2" x14ac:dyDescent="0.35">
      <c r="A498" s="3">
        <v>42390.583333333336</v>
      </c>
      <c r="B498">
        <v>5.67E-2</v>
      </c>
    </row>
    <row r="499" spans="1:2" x14ac:dyDescent="0.35">
      <c r="A499" s="3">
        <v>42390.625</v>
      </c>
      <c r="B499">
        <v>6.9199999999999998E-2</v>
      </c>
    </row>
    <row r="500" spans="1:2" x14ac:dyDescent="0.35">
      <c r="A500" s="3">
        <v>42390.666666666664</v>
      </c>
      <c r="B500">
        <v>7.9899999999999999E-2</v>
      </c>
    </row>
    <row r="501" spans="1:2" x14ac:dyDescent="0.35">
      <c r="A501" s="3">
        <v>42390.708333333336</v>
      </c>
      <c r="B501">
        <v>8.3599999999999994E-2</v>
      </c>
    </row>
    <row r="502" spans="1:2" x14ac:dyDescent="0.35">
      <c r="A502" s="3">
        <v>42390.75</v>
      </c>
      <c r="B502">
        <v>8.14E-2</v>
      </c>
    </row>
    <row r="503" spans="1:2" x14ac:dyDescent="0.35">
      <c r="A503" s="3">
        <v>42390.791666666664</v>
      </c>
      <c r="B503">
        <v>7.85E-2</v>
      </c>
    </row>
    <row r="504" spans="1:2" x14ac:dyDescent="0.35">
      <c r="A504" s="3">
        <v>42390.833333333336</v>
      </c>
      <c r="B504">
        <v>7.5999999999999998E-2</v>
      </c>
    </row>
    <row r="505" spans="1:2" x14ac:dyDescent="0.35">
      <c r="A505" s="3">
        <v>42390.875</v>
      </c>
      <c r="B505">
        <v>7.2800000000000004E-2</v>
      </c>
    </row>
    <row r="506" spans="1:2" x14ac:dyDescent="0.35">
      <c r="A506" s="3">
        <v>42390.916666666664</v>
      </c>
      <c r="B506">
        <v>7.0400000000000004E-2</v>
      </c>
    </row>
    <row r="507" spans="1:2" x14ac:dyDescent="0.35">
      <c r="A507" s="3">
        <v>42390.958333333336</v>
      </c>
      <c r="B507">
        <v>7.0000000000000007E-2</v>
      </c>
    </row>
    <row r="508" spans="1:2" x14ac:dyDescent="0.35">
      <c r="A508" s="3">
        <v>42391</v>
      </c>
      <c r="B508">
        <v>6.9400000000000003E-2</v>
      </c>
    </row>
    <row r="509" spans="1:2" x14ac:dyDescent="0.35">
      <c r="A509" s="3">
        <v>42391.041666666664</v>
      </c>
      <c r="B509">
        <v>7.0300000000000001E-2</v>
      </c>
    </row>
    <row r="510" spans="1:2" x14ac:dyDescent="0.35">
      <c r="A510" s="3">
        <v>42391.083333333336</v>
      </c>
      <c r="B510">
        <v>7.1999999999999995E-2</v>
      </c>
    </row>
    <row r="511" spans="1:2" x14ac:dyDescent="0.35">
      <c r="A511" s="3">
        <v>42391.125</v>
      </c>
      <c r="B511">
        <v>7.3800000000000004E-2</v>
      </c>
    </row>
    <row r="512" spans="1:2" x14ac:dyDescent="0.35">
      <c r="A512" s="3">
        <v>42391.166666666664</v>
      </c>
      <c r="B512">
        <v>7.6600000000000001E-2</v>
      </c>
    </row>
    <row r="513" spans="1:2" x14ac:dyDescent="0.35">
      <c r="A513" s="3">
        <v>42391.208333333336</v>
      </c>
      <c r="B513">
        <v>8.0799999999999997E-2</v>
      </c>
    </row>
    <row r="514" spans="1:2" x14ac:dyDescent="0.35">
      <c r="A514" s="3">
        <v>42391.25</v>
      </c>
      <c r="B514">
        <v>8.2400000000000001E-2</v>
      </c>
    </row>
    <row r="515" spans="1:2" x14ac:dyDescent="0.35">
      <c r="A515" s="3">
        <v>42391.291666666664</v>
      </c>
      <c r="B515">
        <v>7.8399999999999997E-2</v>
      </c>
    </row>
    <row r="516" spans="1:2" x14ac:dyDescent="0.35">
      <c r="A516" s="3">
        <v>42391.333333333336</v>
      </c>
      <c r="B516">
        <v>7.8299999999999995E-2</v>
      </c>
    </row>
    <row r="517" spans="1:2" x14ac:dyDescent="0.35">
      <c r="A517" s="3">
        <v>42391.375</v>
      </c>
      <c r="B517">
        <v>7.6899999999999996E-2</v>
      </c>
    </row>
    <row r="518" spans="1:2" x14ac:dyDescent="0.35">
      <c r="A518" s="3">
        <v>42391.416666666664</v>
      </c>
      <c r="B518">
        <v>6.9699999999999998E-2</v>
      </c>
    </row>
    <row r="519" spans="1:2" x14ac:dyDescent="0.35">
      <c r="A519" s="3">
        <v>42391.458333333336</v>
      </c>
      <c r="B519">
        <v>6.7900000000000002E-2</v>
      </c>
    </row>
    <row r="520" spans="1:2" x14ac:dyDescent="0.35">
      <c r="A520" s="3">
        <v>42391.5</v>
      </c>
      <c r="B520">
        <v>7.0599999999999996E-2</v>
      </c>
    </row>
    <row r="521" spans="1:2" x14ac:dyDescent="0.35">
      <c r="A521" s="3">
        <v>42391.541666666664</v>
      </c>
      <c r="B521">
        <v>7.5899999999999995E-2</v>
      </c>
    </row>
    <row r="522" spans="1:2" x14ac:dyDescent="0.35">
      <c r="A522" s="3">
        <v>42391.583333333336</v>
      </c>
      <c r="B522">
        <v>8.1199999999999994E-2</v>
      </c>
    </row>
    <row r="523" spans="1:2" x14ac:dyDescent="0.35">
      <c r="A523" s="3">
        <v>42391.625</v>
      </c>
      <c r="B523">
        <v>9.2999999999999999E-2</v>
      </c>
    </row>
    <row r="524" spans="1:2" x14ac:dyDescent="0.35">
      <c r="A524" s="3">
        <v>42391.666666666664</v>
      </c>
      <c r="B524">
        <v>0.10199999999999999</v>
      </c>
    </row>
    <row r="525" spans="1:2" x14ac:dyDescent="0.35">
      <c r="A525" s="3">
        <v>42391.708333333336</v>
      </c>
      <c r="B525">
        <v>9.9000000000000005E-2</v>
      </c>
    </row>
    <row r="526" spans="1:2" x14ac:dyDescent="0.35">
      <c r="A526" s="3">
        <v>42391.75</v>
      </c>
      <c r="B526">
        <v>9.3899999999999997E-2</v>
      </c>
    </row>
    <row r="527" spans="1:2" x14ac:dyDescent="0.35">
      <c r="A527" s="3">
        <v>42391.791666666664</v>
      </c>
      <c r="B527">
        <v>8.8800000000000004E-2</v>
      </c>
    </row>
    <row r="528" spans="1:2" x14ac:dyDescent="0.35">
      <c r="A528" s="3">
        <v>42391.833333333336</v>
      </c>
      <c r="B528">
        <v>8.7800000000000003E-2</v>
      </c>
    </row>
    <row r="529" spans="1:2" x14ac:dyDescent="0.35">
      <c r="A529" s="3">
        <v>42391.875</v>
      </c>
      <c r="B529">
        <v>9.11E-2</v>
      </c>
    </row>
    <row r="530" spans="1:2" x14ac:dyDescent="0.35">
      <c r="A530" s="3">
        <v>42391.916666666664</v>
      </c>
      <c r="B530">
        <v>9.6000000000000002E-2</v>
      </c>
    </row>
    <row r="531" spans="1:2" x14ac:dyDescent="0.35">
      <c r="A531" s="3">
        <v>42391.958333333336</v>
      </c>
      <c r="B531">
        <v>9.9199999999999997E-2</v>
      </c>
    </row>
    <row r="532" spans="1:2" x14ac:dyDescent="0.35">
      <c r="A532" s="3">
        <v>42392</v>
      </c>
      <c r="B532">
        <v>0.1026</v>
      </c>
    </row>
    <row r="533" spans="1:2" x14ac:dyDescent="0.35">
      <c r="A533" s="3">
        <v>42392.041666666664</v>
      </c>
      <c r="B533">
        <v>0.1084</v>
      </c>
    </row>
    <row r="534" spans="1:2" x14ac:dyDescent="0.35">
      <c r="A534" s="3">
        <v>42392.083333333336</v>
      </c>
      <c r="B534">
        <v>0.1147</v>
      </c>
    </row>
    <row r="535" spans="1:2" x14ac:dyDescent="0.35">
      <c r="A535" s="3">
        <v>42392.125</v>
      </c>
      <c r="B535">
        <v>0.1169</v>
      </c>
    </row>
    <row r="536" spans="1:2" x14ac:dyDescent="0.35">
      <c r="A536" s="3">
        <v>42392.166666666664</v>
      </c>
      <c r="B536">
        <v>0.1152</v>
      </c>
    </row>
    <row r="537" spans="1:2" x14ac:dyDescent="0.35">
      <c r="A537" s="3">
        <v>42392.208333333336</v>
      </c>
      <c r="B537">
        <v>0.11020000000000001</v>
      </c>
    </row>
    <row r="538" spans="1:2" x14ac:dyDescent="0.35">
      <c r="A538" s="3">
        <v>42392.25</v>
      </c>
      <c r="B538">
        <v>9.9699999999999997E-2</v>
      </c>
    </row>
    <row r="539" spans="1:2" x14ac:dyDescent="0.35">
      <c r="A539" s="3">
        <v>42392.291666666664</v>
      </c>
      <c r="B539">
        <v>7.9399999999999998E-2</v>
      </c>
    </row>
    <row r="540" spans="1:2" x14ac:dyDescent="0.35">
      <c r="A540" s="3">
        <v>42392.333333333336</v>
      </c>
      <c r="B540">
        <v>7.1599999999999997E-2</v>
      </c>
    </row>
    <row r="541" spans="1:2" x14ac:dyDescent="0.35">
      <c r="A541" s="3">
        <v>42392.375</v>
      </c>
      <c r="B541">
        <v>6.1800000000000001E-2</v>
      </c>
    </row>
    <row r="542" spans="1:2" x14ac:dyDescent="0.35">
      <c r="A542" s="3">
        <v>42392.416666666664</v>
      </c>
      <c r="B542">
        <v>5.33E-2</v>
      </c>
    </row>
    <row r="543" spans="1:2" x14ac:dyDescent="0.35">
      <c r="A543" s="3">
        <v>42392.458333333336</v>
      </c>
      <c r="B543">
        <v>5.7799999999999997E-2</v>
      </c>
    </row>
    <row r="544" spans="1:2" x14ac:dyDescent="0.35">
      <c r="A544" s="3">
        <v>42392.5</v>
      </c>
      <c r="B544">
        <v>6.8400000000000002E-2</v>
      </c>
    </row>
    <row r="545" spans="1:2" x14ac:dyDescent="0.35">
      <c r="A545" s="3">
        <v>42392.541666666664</v>
      </c>
      <c r="B545">
        <v>7.22E-2</v>
      </c>
    </row>
    <row r="546" spans="1:2" x14ac:dyDescent="0.35">
      <c r="A546" s="3">
        <v>42392.583333333336</v>
      </c>
      <c r="B546">
        <v>6.93E-2</v>
      </c>
    </row>
    <row r="547" spans="1:2" x14ac:dyDescent="0.35">
      <c r="A547" s="3">
        <v>42392.625</v>
      </c>
      <c r="B547">
        <v>6.2899999999999998E-2</v>
      </c>
    </row>
    <row r="548" spans="1:2" x14ac:dyDescent="0.35">
      <c r="A548" s="3">
        <v>42392.666666666664</v>
      </c>
      <c r="B548">
        <v>5.7200000000000001E-2</v>
      </c>
    </row>
    <row r="549" spans="1:2" x14ac:dyDescent="0.35">
      <c r="A549" s="3">
        <v>42392.708333333336</v>
      </c>
      <c r="B549">
        <v>4.6600000000000003E-2</v>
      </c>
    </row>
    <row r="550" spans="1:2" x14ac:dyDescent="0.35">
      <c r="A550" s="3">
        <v>42392.75</v>
      </c>
      <c r="B550">
        <v>3.8699999999999998E-2</v>
      </c>
    </row>
    <row r="551" spans="1:2" x14ac:dyDescent="0.35">
      <c r="A551" s="3">
        <v>42392.791666666664</v>
      </c>
      <c r="B551">
        <v>3.7999999999999999E-2</v>
      </c>
    </row>
    <row r="552" spans="1:2" x14ac:dyDescent="0.35">
      <c r="A552" s="3">
        <v>42392.833333333336</v>
      </c>
      <c r="B552">
        <v>4.3700000000000003E-2</v>
      </c>
    </row>
    <row r="553" spans="1:2" x14ac:dyDescent="0.35">
      <c r="A553" s="3">
        <v>42392.875</v>
      </c>
      <c r="B553">
        <v>5.5899999999999998E-2</v>
      </c>
    </row>
    <row r="554" spans="1:2" x14ac:dyDescent="0.35">
      <c r="A554" s="3">
        <v>42392.916666666664</v>
      </c>
      <c r="B554">
        <v>7.4200000000000002E-2</v>
      </c>
    </row>
    <row r="555" spans="1:2" x14ac:dyDescent="0.35">
      <c r="A555" s="3">
        <v>42392.958333333336</v>
      </c>
      <c r="B555">
        <v>9.5500000000000002E-2</v>
      </c>
    </row>
    <row r="556" spans="1:2" x14ac:dyDescent="0.35">
      <c r="A556" s="3">
        <v>42393</v>
      </c>
      <c r="B556">
        <v>0.11600000000000001</v>
      </c>
    </row>
    <row r="557" spans="1:2" x14ac:dyDescent="0.35">
      <c r="A557" s="3">
        <v>42393.041666666664</v>
      </c>
      <c r="B557">
        <v>0.13059999999999999</v>
      </c>
    </row>
    <row r="558" spans="1:2" x14ac:dyDescent="0.35">
      <c r="A558" s="3">
        <v>42393.083333333336</v>
      </c>
      <c r="B558">
        <v>0.15559999999999999</v>
      </c>
    </row>
    <row r="559" spans="1:2" x14ac:dyDescent="0.35">
      <c r="A559" s="3">
        <v>42393.125</v>
      </c>
      <c r="B559">
        <v>0.1789</v>
      </c>
    </row>
    <row r="560" spans="1:2" x14ac:dyDescent="0.35">
      <c r="A560" s="3">
        <v>42393.166666666664</v>
      </c>
      <c r="B560">
        <v>0.18820000000000001</v>
      </c>
    </row>
    <row r="561" spans="1:2" x14ac:dyDescent="0.35">
      <c r="A561" s="3">
        <v>42393.208333333336</v>
      </c>
      <c r="B561">
        <v>0.193</v>
      </c>
    </row>
    <row r="562" spans="1:2" x14ac:dyDescent="0.35">
      <c r="A562" s="3">
        <v>42393.25</v>
      </c>
      <c r="B562">
        <v>0.2059</v>
      </c>
    </row>
    <row r="563" spans="1:2" x14ac:dyDescent="0.35">
      <c r="A563" s="3">
        <v>42393.291666666664</v>
      </c>
      <c r="B563">
        <v>0.19400000000000001</v>
      </c>
    </row>
    <row r="564" spans="1:2" x14ac:dyDescent="0.35">
      <c r="A564" s="3">
        <v>42393.333333333336</v>
      </c>
      <c r="B564">
        <v>0.20580000000000001</v>
      </c>
    </row>
    <row r="565" spans="1:2" x14ac:dyDescent="0.35">
      <c r="A565" s="3">
        <v>42393.375</v>
      </c>
      <c r="B565">
        <v>0.22670000000000001</v>
      </c>
    </row>
    <row r="566" spans="1:2" x14ac:dyDescent="0.35">
      <c r="A566" s="3">
        <v>42393.416666666664</v>
      </c>
      <c r="B566">
        <v>0.2082</v>
      </c>
    </row>
    <row r="567" spans="1:2" x14ac:dyDescent="0.35">
      <c r="A567" s="3">
        <v>42393.458333333336</v>
      </c>
      <c r="B567">
        <v>0.1918</v>
      </c>
    </row>
    <row r="568" spans="1:2" x14ac:dyDescent="0.35">
      <c r="A568" s="3">
        <v>42393.5</v>
      </c>
      <c r="B568">
        <v>0.17510000000000001</v>
      </c>
    </row>
    <row r="569" spans="1:2" x14ac:dyDescent="0.35">
      <c r="A569" s="3">
        <v>42393.541666666664</v>
      </c>
      <c r="B569">
        <v>0.16439999999999999</v>
      </c>
    </row>
    <row r="570" spans="1:2" x14ac:dyDescent="0.35">
      <c r="A570" s="3">
        <v>42393.583333333336</v>
      </c>
      <c r="B570">
        <v>0.14630000000000001</v>
      </c>
    </row>
    <row r="571" spans="1:2" x14ac:dyDescent="0.35">
      <c r="A571" s="3">
        <v>42393.625</v>
      </c>
      <c r="B571">
        <v>0.13239999999999999</v>
      </c>
    </row>
    <row r="572" spans="1:2" x14ac:dyDescent="0.35">
      <c r="A572" s="3">
        <v>42393.666666666664</v>
      </c>
      <c r="B572">
        <v>0.12039999999999999</v>
      </c>
    </row>
    <row r="573" spans="1:2" x14ac:dyDescent="0.35">
      <c r="A573" s="3">
        <v>42393.708333333336</v>
      </c>
      <c r="B573">
        <v>0.106</v>
      </c>
    </row>
    <row r="574" spans="1:2" x14ac:dyDescent="0.35">
      <c r="A574" s="3">
        <v>42393.75</v>
      </c>
      <c r="B574">
        <v>9.2999999999999999E-2</v>
      </c>
    </row>
    <row r="575" spans="1:2" x14ac:dyDescent="0.35">
      <c r="A575" s="3">
        <v>42393.791666666664</v>
      </c>
      <c r="B575">
        <v>8.5800000000000001E-2</v>
      </c>
    </row>
    <row r="576" spans="1:2" x14ac:dyDescent="0.35">
      <c r="A576" s="3">
        <v>42393.833333333336</v>
      </c>
      <c r="B576">
        <v>8.4000000000000005E-2</v>
      </c>
    </row>
    <row r="577" spans="1:2" x14ac:dyDescent="0.35">
      <c r="A577" s="3">
        <v>42393.875</v>
      </c>
      <c r="B577">
        <v>8.4199999999999997E-2</v>
      </c>
    </row>
    <row r="578" spans="1:2" x14ac:dyDescent="0.35">
      <c r="A578" s="3">
        <v>42393.916666666664</v>
      </c>
      <c r="B578">
        <v>9.0499999999999997E-2</v>
      </c>
    </row>
    <row r="579" spans="1:2" x14ac:dyDescent="0.35">
      <c r="A579" s="3">
        <v>42393.958333333336</v>
      </c>
      <c r="B579">
        <v>0.1031</v>
      </c>
    </row>
    <row r="580" spans="1:2" x14ac:dyDescent="0.35">
      <c r="A580" s="3">
        <v>42394</v>
      </c>
      <c r="B580">
        <v>0.1114</v>
      </c>
    </row>
    <row r="581" spans="1:2" x14ac:dyDescent="0.35">
      <c r="A581" s="3">
        <v>42394.041666666664</v>
      </c>
      <c r="B581">
        <v>0.1153</v>
      </c>
    </row>
    <row r="582" spans="1:2" x14ac:dyDescent="0.35">
      <c r="A582" s="3">
        <v>42394.083333333336</v>
      </c>
      <c r="B582">
        <v>0.11940000000000001</v>
      </c>
    </row>
    <row r="583" spans="1:2" x14ac:dyDescent="0.35">
      <c r="A583" s="3">
        <v>42394.125</v>
      </c>
      <c r="B583">
        <v>0.1225</v>
      </c>
    </row>
    <row r="584" spans="1:2" x14ac:dyDescent="0.35">
      <c r="A584" s="3">
        <v>42394.166666666664</v>
      </c>
      <c r="B584">
        <v>0.1232</v>
      </c>
    </row>
    <row r="585" spans="1:2" x14ac:dyDescent="0.35">
      <c r="A585" s="3">
        <v>42394.208333333336</v>
      </c>
      <c r="B585">
        <v>0.1241</v>
      </c>
    </row>
    <row r="586" spans="1:2" x14ac:dyDescent="0.35">
      <c r="A586" s="3">
        <v>42394.25</v>
      </c>
      <c r="B586">
        <v>0.1217</v>
      </c>
    </row>
    <row r="587" spans="1:2" x14ac:dyDescent="0.35">
      <c r="A587" s="3">
        <v>42394.291666666664</v>
      </c>
      <c r="B587">
        <v>9.7199999999999995E-2</v>
      </c>
    </row>
    <row r="588" spans="1:2" x14ac:dyDescent="0.35">
      <c r="A588" s="3">
        <v>42394.333333333336</v>
      </c>
      <c r="B588">
        <v>7.6700000000000004E-2</v>
      </c>
    </row>
    <row r="589" spans="1:2" x14ac:dyDescent="0.35">
      <c r="A589" s="3">
        <v>42394.375</v>
      </c>
      <c r="B589">
        <v>6.5500000000000003E-2</v>
      </c>
    </row>
    <row r="590" spans="1:2" x14ac:dyDescent="0.35">
      <c r="A590" s="3">
        <v>42394.416666666664</v>
      </c>
      <c r="B590">
        <v>6.2E-2</v>
      </c>
    </row>
    <row r="591" spans="1:2" x14ac:dyDescent="0.35">
      <c r="A591" s="3">
        <v>42394.458333333336</v>
      </c>
      <c r="B591">
        <v>6.3799999999999996E-2</v>
      </c>
    </row>
    <row r="592" spans="1:2" x14ac:dyDescent="0.35">
      <c r="A592" s="3">
        <v>42394.5</v>
      </c>
      <c r="B592">
        <v>6.7000000000000004E-2</v>
      </c>
    </row>
    <row r="593" spans="1:2" x14ac:dyDescent="0.35">
      <c r="A593" s="3">
        <v>42394.541666666664</v>
      </c>
      <c r="B593">
        <v>6.8000000000000005E-2</v>
      </c>
    </row>
    <row r="594" spans="1:2" x14ac:dyDescent="0.35">
      <c r="A594" s="3">
        <v>42394.583333333336</v>
      </c>
      <c r="B594">
        <v>6.4799999999999996E-2</v>
      </c>
    </row>
    <row r="595" spans="1:2" x14ac:dyDescent="0.35">
      <c r="A595" s="3">
        <v>42394.625</v>
      </c>
      <c r="B595">
        <v>6.6799999999999998E-2</v>
      </c>
    </row>
    <row r="596" spans="1:2" x14ac:dyDescent="0.35">
      <c r="A596" s="3">
        <v>42394.666666666664</v>
      </c>
      <c r="B596">
        <v>6.9599999999999995E-2</v>
      </c>
    </row>
    <row r="597" spans="1:2" x14ac:dyDescent="0.35">
      <c r="A597" s="3">
        <v>42394.708333333336</v>
      </c>
      <c r="B597">
        <v>7.2700000000000001E-2</v>
      </c>
    </row>
    <row r="598" spans="1:2" x14ac:dyDescent="0.35">
      <c r="A598" s="3">
        <v>42394.75</v>
      </c>
      <c r="B598">
        <v>7.9799999999999996E-2</v>
      </c>
    </row>
    <row r="599" spans="1:2" x14ac:dyDescent="0.35">
      <c r="A599" s="3">
        <v>42394.791666666664</v>
      </c>
      <c r="B599">
        <v>9.3200000000000005E-2</v>
      </c>
    </row>
    <row r="600" spans="1:2" x14ac:dyDescent="0.35">
      <c r="A600" s="3">
        <v>42394.833333333336</v>
      </c>
      <c r="B600">
        <v>0.1106</v>
      </c>
    </row>
    <row r="601" spans="1:2" x14ac:dyDescent="0.35">
      <c r="A601" s="3">
        <v>42394.875</v>
      </c>
      <c r="B601">
        <v>0.1255</v>
      </c>
    </row>
    <row r="602" spans="1:2" x14ac:dyDescent="0.35">
      <c r="A602" s="3">
        <v>42394.916666666664</v>
      </c>
      <c r="B602">
        <v>0.1353</v>
      </c>
    </row>
    <row r="603" spans="1:2" x14ac:dyDescent="0.35">
      <c r="A603" s="3">
        <v>42394.958333333336</v>
      </c>
      <c r="B603">
        <v>0.14099999999999999</v>
      </c>
    </row>
    <row r="604" spans="1:2" x14ac:dyDescent="0.35">
      <c r="A604" s="3">
        <v>42395</v>
      </c>
      <c r="B604">
        <v>0.1399</v>
      </c>
    </row>
    <row r="605" spans="1:2" x14ac:dyDescent="0.35">
      <c r="A605" s="3">
        <v>42395.041666666664</v>
      </c>
      <c r="B605">
        <v>0.13550000000000001</v>
      </c>
    </row>
    <row r="606" spans="1:2" x14ac:dyDescent="0.35">
      <c r="A606" s="3">
        <v>42395.083333333336</v>
      </c>
      <c r="B606">
        <v>0.1285</v>
      </c>
    </row>
    <row r="607" spans="1:2" x14ac:dyDescent="0.35">
      <c r="A607" s="3">
        <v>42395.125</v>
      </c>
      <c r="B607">
        <v>0.124</v>
      </c>
    </row>
    <row r="608" spans="1:2" x14ac:dyDescent="0.35">
      <c r="A608" s="3">
        <v>42395.166666666664</v>
      </c>
      <c r="B608">
        <v>0.12330000000000001</v>
      </c>
    </row>
    <row r="609" spans="1:2" x14ac:dyDescent="0.35">
      <c r="A609" s="3">
        <v>42395.208333333336</v>
      </c>
      <c r="B609">
        <v>0.1255</v>
      </c>
    </row>
    <row r="610" spans="1:2" x14ac:dyDescent="0.35">
      <c r="A610" s="3">
        <v>42395.25</v>
      </c>
      <c r="B610">
        <v>0.12479999999999999</v>
      </c>
    </row>
    <row r="611" spans="1:2" x14ac:dyDescent="0.35">
      <c r="A611" s="3">
        <v>42395.291666666664</v>
      </c>
      <c r="B611">
        <v>0.1048</v>
      </c>
    </row>
    <row r="612" spans="1:2" x14ac:dyDescent="0.35">
      <c r="A612" s="3">
        <v>42395.333333333336</v>
      </c>
      <c r="B612">
        <v>8.9599999999999999E-2</v>
      </c>
    </row>
    <row r="613" spans="1:2" x14ac:dyDescent="0.35">
      <c r="A613" s="3">
        <v>42395.375</v>
      </c>
      <c r="B613">
        <v>8.6499999999999994E-2</v>
      </c>
    </row>
    <row r="614" spans="1:2" x14ac:dyDescent="0.35">
      <c r="A614" s="3">
        <v>42395.416666666664</v>
      </c>
      <c r="B614">
        <v>8.6599999999999996E-2</v>
      </c>
    </row>
    <row r="615" spans="1:2" x14ac:dyDescent="0.35">
      <c r="A615" s="3">
        <v>42395.458333333336</v>
      </c>
      <c r="B615">
        <v>8.6599999999999996E-2</v>
      </c>
    </row>
    <row r="616" spans="1:2" x14ac:dyDescent="0.35">
      <c r="A616" s="3">
        <v>42395.5</v>
      </c>
      <c r="B616">
        <v>8.6499999999999994E-2</v>
      </c>
    </row>
    <row r="617" spans="1:2" x14ac:dyDescent="0.35">
      <c r="A617" s="3">
        <v>42395.541666666664</v>
      </c>
      <c r="B617">
        <v>8.4599999999999995E-2</v>
      </c>
    </row>
    <row r="618" spans="1:2" x14ac:dyDescent="0.35">
      <c r="A618" s="3">
        <v>42395.583333333336</v>
      </c>
      <c r="B618">
        <v>7.9299999999999995E-2</v>
      </c>
    </row>
    <row r="619" spans="1:2" x14ac:dyDescent="0.35">
      <c r="A619" s="3">
        <v>42395.625</v>
      </c>
      <c r="B619">
        <v>8.0100000000000005E-2</v>
      </c>
    </row>
    <row r="620" spans="1:2" x14ac:dyDescent="0.35">
      <c r="A620" s="3">
        <v>42395.666666666664</v>
      </c>
      <c r="B620">
        <v>8.4500000000000006E-2</v>
      </c>
    </row>
    <row r="621" spans="1:2" x14ac:dyDescent="0.35">
      <c r="A621" s="3">
        <v>42395.708333333336</v>
      </c>
      <c r="B621">
        <v>8.4000000000000005E-2</v>
      </c>
    </row>
    <row r="622" spans="1:2" x14ac:dyDescent="0.35">
      <c r="A622" s="3">
        <v>42395.75</v>
      </c>
      <c r="B622">
        <v>9.2200000000000004E-2</v>
      </c>
    </row>
    <row r="623" spans="1:2" x14ac:dyDescent="0.35">
      <c r="A623" s="3">
        <v>42395.791666666664</v>
      </c>
      <c r="B623">
        <v>0.1081</v>
      </c>
    </row>
    <row r="624" spans="1:2" x14ac:dyDescent="0.35">
      <c r="A624" s="3">
        <v>42395.833333333336</v>
      </c>
      <c r="B624">
        <v>0.1203</v>
      </c>
    </row>
    <row r="625" spans="1:2" x14ac:dyDescent="0.35">
      <c r="A625" s="3">
        <v>42395.875</v>
      </c>
      <c r="B625">
        <v>0.1206</v>
      </c>
    </row>
    <row r="626" spans="1:2" x14ac:dyDescent="0.35">
      <c r="A626" s="3">
        <v>42395.916666666664</v>
      </c>
      <c r="B626">
        <v>0.1087</v>
      </c>
    </row>
    <row r="627" spans="1:2" x14ac:dyDescent="0.35">
      <c r="A627" s="3">
        <v>42395.958333333336</v>
      </c>
      <c r="B627">
        <v>9.3399999999999997E-2</v>
      </c>
    </row>
    <row r="628" spans="1:2" x14ac:dyDescent="0.35">
      <c r="A628" s="3">
        <v>42396</v>
      </c>
      <c r="B628">
        <v>7.7600000000000002E-2</v>
      </c>
    </row>
    <row r="629" spans="1:2" x14ac:dyDescent="0.35">
      <c r="A629" s="3">
        <v>42396.041666666664</v>
      </c>
      <c r="B629">
        <v>6.6500000000000004E-2</v>
      </c>
    </row>
    <row r="630" spans="1:2" x14ac:dyDescent="0.35">
      <c r="A630" s="3">
        <v>42396.083333333336</v>
      </c>
      <c r="B630">
        <v>6.2199999999999998E-2</v>
      </c>
    </row>
    <row r="631" spans="1:2" x14ac:dyDescent="0.35">
      <c r="A631" s="3">
        <v>42396.125</v>
      </c>
      <c r="B631">
        <v>5.67E-2</v>
      </c>
    </row>
    <row r="632" spans="1:2" x14ac:dyDescent="0.35">
      <c r="A632" s="3">
        <v>42396.166666666664</v>
      </c>
      <c r="B632">
        <v>5.0500000000000003E-2</v>
      </c>
    </row>
    <row r="633" spans="1:2" x14ac:dyDescent="0.35">
      <c r="A633" s="3">
        <v>42396.208333333336</v>
      </c>
      <c r="B633">
        <v>4.6199999999999998E-2</v>
      </c>
    </row>
    <row r="634" spans="1:2" x14ac:dyDescent="0.35">
      <c r="A634" s="3">
        <v>42396.25</v>
      </c>
      <c r="B634">
        <v>4.1700000000000001E-2</v>
      </c>
    </row>
    <row r="635" spans="1:2" x14ac:dyDescent="0.35">
      <c r="A635" s="3">
        <v>42396.291666666664</v>
      </c>
      <c r="B635">
        <v>3.04E-2</v>
      </c>
    </row>
    <row r="636" spans="1:2" x14ac:dyDescent="0.35">
      <c r="A636" s="3">
        <v>42396.333333333336</v>
      </c>
      <c r="B636">
        <v>1.5100000000000001E-2</v>
      </c>
    </row>
    <row r="637" spans="1:2" x14ac:dyDescent="0.35">
      <c r="A637" s="3">
        <v>42396.375</v>
      </c>
      <c r="B637">
        <v>1.15E-2</v>
      </c>
    </row>
    <row r="638" spans="1:2" x14ac:dyDescent="0.35">
      <c r="A638" s="3">
        <v>42396.416666666664</v>
      </c>
      <c r="B638">
        <v>1.4800000000000001E-2</v>
      </c>
    </row>
    <row r="639" spans="1:2" x14ac:dyDescent="0.35">
      <c r="A639" s="3">
        <v>42396.458333333336</v>
      </c>
      <c r="B639">
        <v>2.4400000000000002E-2</v>
      </c>
    </row>
    <row r="640" spans="1:2" x14ac:dyDescent="0.35">
      <c r="A640" s="3">
        <v>42396.5</v>
      </c>
      <c r="B640">
        <v>3.49E-2</v>
      </c>
    </row>
    <row r="641" spans="1:2" x14ac:dyDescent="0.35">
      <c r="A641" s="3">
        <v>42396.541666666664</v>
      </c>
      <c r="B641">
        <v>4.3299999999999998E-2</v>
      </c>
    </row>
    <row r="642" spans="1:2" x14ac:dyDescent="0.35">
      <c r="A642" s="3">
        <v>42396.583333333336</v>
      </c>
      <c r="B642">
        <v>4.3499999999999997E-2</v>
      </c>
    </row>
    <row r="643" spans="1:2" x14ac:dyDescent="0.35">
      <c r="A643" s="3">
        <v>42396.625</v>
      </c>
      <c r="B643">
        <v>4.8500000000000001E-2</v>
      </c>
    </row>
    <row r="644" spans="1:2" x14ac:dyDescent="0.35">
      <c r="A644" s="3">
        <v>42396.666666666664</v>
      </c>
      <c r="B644">
        <v>5.5800000000000002E-2</v>
      </c>
    </row>
    <row r="645" spans="1:2" x14ac:dyDescent="0.35">
      <c r="A645" s="3">
        <v>42396.708333333336</v>
      </c>
      <c r="B645">
        <v>6.0400000000000002E-2</v>
      </c>
    </row>
    <row r="646" spans="1:2" x14ac:dyDescent="0.35">
      <c r="A646" s="3">
        <v>42396.75</v>
      </c>
      <c r="B646">
        <v>6.6799999999999998E-2</v>
      </c>
    </row>
    <row r="647" spans="1:2" x14ac:dyDescent="0.35">
      <c r="A647" s="3">
        <v>42396.791666666664</v>
      </c>
      <c r="B647">
        <v>7.51E-2</v>
      </c>
    </row>
    <row r="648" spans="1:2" x14ac:dyDescent="0.35">
      <c r="A648" s="3">
        <v>42396.833333333336</v>
      </c>
      <c r="B648">
        <v>8.3900000000000002E-2</v>
      </c>
    </row>
    <row r="649" spans="1:2" x14ac:dyDescent="0.35">
      <c r="A649" s="3">
        <v>42396.875</v>
      </c>
      <c r="B649">
        <v>9.1200000000000003E-2</v>
      </c>
    </row>
    <row r="650" spans="1:2" x14ac:dyDescent="0.35">
      <c r="A650" s="3">
        <v>42396.916666666664</v>
      </c>
      <c r="B650">
        <v>9.6299999999999997E-2</v>
      </c>
    </row>
    <row r="651" spans="1:2" x14ac:dyDescent="0.35">
      <c r="A651" s="3">
        <v>42396.958333333336</v>
      </c>
      <c r="B651">
        <v>0.1027</v>
      </c>
    </row>
    <row r="652" spans="1:2" x14ac:dyDescent="0.35">
      <c r="A652" s="3">
        <v>42397</v>
      </c>
      <c r="B652">
        <v>0.10589999999999999</v>
      </c>
    </row>
    <row r="653" spans="1:2" x14ac:dyDescent="0.35">
      <c r="A653" s="3">
        <v>42397.041666666664</v>
      </c>
      <c r="B653">
        <v>0.1062</v>
      </c>
    </row>
    <row r="654" spans="1:2" x14ac:dyDescent="0.35">
      <c r="A654" s="3">
        <v>42397.083333333336</v>
      </c>
      <c r="B654">
        <v>0.1067</v>
      </c>
    </row>
    <row r="655" spans="1:2" x14ac:dyDescent="0.35">
      <c r="A655" s="3">
        <v>42397.125</v>
      </c>
      <c r="B655">
        <v>0.10299999999999999</v>
      </c>
    </row>
    <row r="656" spans="1:2" x14ac:dyDescent="0.35">
      <c r="A656" s="3">
        <v>42397.166666666664</v>
      </c>
      <c r="B656">
        <v>9.5299999999999996E-2</v>
      </c>
    </row>
    <row r="657" spans="1:2" x14ac:dyDescent="0.35">
      <c r="A657" s="3">
        <v>42397.208333333336</v>
      </c>
      <c r="B657">
        <v>8.8599999999999998E-2</v>
      </c>
    </row>
    <row r="658" spans="1:2" x14ac:dyDescent="0.35">
      <c r="A658" s="3">
        <v>42397.25</v>
      </c>
      <c r="B658">
        <v>8.0699999999999994E-2</v>
      </c>
    </row>
    <row r="659" spans="1:2" x14ac:dyDescent="0.35">
      <c r="A659" s="3">
        <v>42397.291666666664</v>
      </c>
      <c r="B659">
        <v>5.8400000000000001E-2</v>
      </c>
    </row>
    <row r="660" spans="1:2" x14ac:dyDescent="0.35">
      <c r="A660" s="3">
        <v>42397.333333333336</v>
      </c>
      <c r="B660">
        <v>3.8300000000000001E-2</v>
      </c>
    </row>
    <row r="661" spans="1:2" x14ac:dyDescent="0.35">
      <c r="A661" s="3">
        <v>42397.375</v>
      </c>
      <c r="B661">
        <v>2.4899999999999999E-2</v>
      </c>
    </row>
    <row r="662" spans="1:2" x14ac:dyDescent="0.35">
      <c r="A662" s="3">
        <v>42397.416666666664</v>
      </c>
      <c r="B662">
        <v>2.0799999999999999E-2</v>
      </c>
    </row>
    <row r="663" spans="1:2" x14ac:dyDescent="0.35">
      <c r="A663" s="3">
        <v>42397.458333333336</v>
      </c>
      <c r="B663">
        <v>2.1000000000000001E-2</v>
      </c>
    </row>
    <row r="664" spans="1:2" x14ac:dyDescent="0.35">
      <c r="A664" s="3">
        <v>42397.5</v>
      </c>
      <c r="B664">
        <v>2.2200000000000001E-2</v>
      </c>
    </row>
    <row r="665" spans="1:2" x14ac:dyDescent="0.35">
      <c r="A665" s="3">
        <v>42397.541666666664</v>
      </c>
      <c r="B665">
        <v>2.2599999999999999E-2</v>
      </c>
    </row>
    <row r="666" spans="1:2" x14ac:dyDescent="0.35">
      <c r="A666" s="3">
        <v>42397.583333333336</v>
      </c>
      <c r="B666">
        <v>2.1299999999999999E-2</v>
      </c>
    </row>
    <row r="667" spans="1:2" x14ac:dyDescent="0.35">
      <c r="A667" s="3">
        <v>42397.625</v>
      </c>
      <c r="B667">
        <v>2.4899999999999999E-2</v>
      </c>
    </row>
    <row r="668" spans="1:2" x14ac:dyDescent="0.35">
      <c r="A668" s="3">
        <v>42397.666666666664</v>
      </c>
      <c r="B668">
        <v>2.92E-2</v>
      </c>
    </row>
    <row r="669" spans="1:2" x14ac:dyDescent="0.35">
      <c r="A669" s="3">
        <v>42397.708333333336</v>
      </c>
      <c r="B669">
        <v>3.1300000000000001E-2</v>
      </c>
    </row>
    <row r="670" spans="1:2" x14ac:dyDescent="0.35">
      <c r="A670" s="3">
        <v>42397.75</v>
      </c>
      <c r="B670">
        <v>3.4500000000000003E-2</v>
      </c>
    </row>
    <row r="671" spans="1:2" x14ac:dyDescent="0.35">
      <c r="A671" s="3">
        <v>42397.791666666664</v>
      </c>
      <c r="B671">
        <v>3.8899999999999997E-2</v>
      </c>
    </row>
    <row r="672" spans="1:2" x14ac:dyDescent="0.35">
      <c r="A672" s="3">
        <v>42397.833333333336</v>
      </c>
      <c r="B672">
        <v>4.2299999999999997E-2</v>
      </c>
    </row>
    <row r="673" spans="1:2" x14ac:dyDescent="0.35">
      <c r="A673" s="3">
        <v>42397.875</v>
      </c>
      <c r="B673">
        <v>4.8399999999999999E-2</v>
      </c>
    </row>
    <row r="674" spans="1:2" x14ac:dyDescent="0.35">
      <c r="A674" s="3">
        <v>42397.916666666664</v>
      </c>
      <c r="B674">
        <v>5.8500000000000003E-2</v>
      </c>
    </row>
    <row r="675" spans="1:2" x14ac:dyDescent="0.35">
      <c r="A675" s="3">
        <v>42397.958333333336</v>
      </c>
      <c r="B675">
        <v>7.0099999999999996E-2</v>
      </c>
    </row>
    <row r="676" spans="1:2" x14ac:dyDescent="0.35">
      <c r="A676" s="3">
        <v>42398</v>
      </c>
      <c r="B676">
        <v>8.0100000000000005E-2</v>
      </c>
    </row>
    <row r="677" spans="1:2" x14ac:dyDescent="0.35">
      <c r="A677" s="3">
        <v>42398.041666666664</v>
      </c>
      <c r="B677">
        <v>8.7499999999999994E-2</v>
      </c>
    </row>
    <row r="678" spans="1:2" x14ac:dyDescent="0.35">
      <c r="A678" s="3">
        <v>42398.083333333336</v>
      </c>
      <c r="B678">
        <v>9.4899999999999998E-2</v>
      </c>
    </row>
    <row r="679" spans="1:2" x14ac:dyDescent="0.35">
      <c r="A679" s="3">
        <v>42398.125</v>
      </c>
      <c r="B679">
        <v>0.1012</v>
      </c>
    </row>
    <row r="680" spans="1:2" x14ac:dyDescent="0.35">
      <c r="A680" s="3">
        <v>42398.166666666664</v>
      </c>
      <c r="B680">
        <v>0.10290000000000001</v>
      </c>
    </row>
    <row r="681" spans="1:2" x14ac:dyDescent="0.35">
      <c r="A681" s="3">
        <v>42398.208333333336</v>
      </c>
      <c r="B681">
        <v>0.1017</v>
      </c>
    </row>
    <row r="682" spans="1:2" x14ac:dyDescent="0.35">
      <c r="A682" s="3">
        <v>42398.25</v>
      </c>
      <c r="B682">
        <v>9.64E-2</v>
      </c>
    </row>
    <row r="683" spans="1:2" x14ac:dyDescent="0.35">
      <c r="A683" s="3">
        <v>42398.291666666664</v>
      </c>
      <c r="B683">
        <v>7.4200000000000002E-2</v>
      </c>
    </row>
    <row r="684" spans="1:2" x14ac:dyDescent="0.35">
      <c r="A684" s="3">
        <v>42398.333333333336</v>
      </c>
      <c r="B684">
        <v>5.1499999999999997E-2</v>
      </c>
    </row>
    <row r="685" spans="1:2" x14ac:dyDescent="0.35">
      <c r="A685" s="3">
        <v>42398.375</v>
      </c>
      <c r="B685">
        <v>3.9399999999999998E-2</v>
      </c>
    </row>
    <row r="686" spans="1:2" x14ac:dyDescent="0.35">
      <c r="A686" s="3">
        <v>42398.416666666664</v>
      </c>
      <c r="B686">
        <v>3.15E-2</v>
      </c>
    </row>
    <row r="687" spans="1:2" x14ac:dyDescent="0.35">
      <c r="A687" s="3">
        <v>42398.458333333336</v>
      </c>
      <c r="B687">
        <v>2.8000000000000001E-2</v>
      </c>
    </row>
    <row r="688" spans="1:2" x14ac:dyDescent="0.35">
      <c r="A688" s="3">
        <v>42398.5</v>
      </c>
      <c r="B688">
        <v>2.5899999999999999E-2</v>
      </c>
    </row>
    <row r="689" spans="1:2" x14ac:dyDescent="0.35">
      <c r="A689" s="3">
        <v>42398.541666666664</v>
      </c>
      <c r="B689">
        <v>2.3599999999999999E-2</v>
      </c>
    </row>
    <row r="690" spans="1:2" x14ac:dyDescent="0.35">
      <c r="A690" s="3">
        <v>42398.583333333336</v>
      </c>
      <c r="B690">
        <v>2.18E-2</v>
      </c>
    </row>
    <row r="691" spans="1:2" x14ac:dyDescent="0.35">
      <c r="A691" s="3">
        <v>42398.625</v>
      </c>
      <c r="B691">
        <v>2.6100000000000002E-2</v>
      </c>
    </row>
    <row r="692" spans="1:2" x14ac:dyDescent="0.35">
      <c r="A692" s="3">
        <v>42398.666666666664</v>
      </c>
      <c r="B692">
        <v>2.5000000000000001E-2</v>
      </c>
    </row>
    <row r="693" spans="1:2" x14ac:dyDescent="0.35">
      <c r="A693" s="3">
        <v>42398.708333333336</v>
      </c>
      <c r="B693">
        <v>1.84E-2</v>
      </c>
    </row>
    <row r="694" spans="1:2" x14ac:dyDescent="0.35">
      <c r="A694" s="3">
        <v>42398.75</v>
      </c>
      <c r="B694">
        <v>1.54E-2</v>
      </c>
    </row>
    <row r="695" spans="1:2" x14ac:dyDescent="0.35">
      <c r="A695" s="3">
        <v>42398.791666666664</v>
      </c>
      <c r="B695">
        <v>1.52E-2</v>
      </c>
    </row>
    <row r="696" spans="1:2" x14ac:dyDescent="0.35">
      <c r="A696" s="3">
        <v>42398.833333333336</v>
      </c>
      <c r="B696">
        <v>1.61E-2</v>
      </c>
    </row>
    <row r="697" spans="1:2" x14ac:dyDescent="0.35">
      <c r="A697" s="3">
        <v>42398.875</v>
      </c>
      <c r="B697">
        <v>1.9099999999999999E-2</v>
      </c>
    </row>
    <row r="698" spans="1:2" x14ac:dyDescent="0.35">
      <c r="A698" s="3">
        <v>42398.916666666664</v>
      </c>
      <c r="B698">
        <v>2.5000000000000001E-2</v>
      </c>
    </row>
    <row r="699" spans="1:2" x14ac:dyDescent="0.35">
      <c r="A699" s="3">
        <v>42398.958333333336</v>
      </c>
      <c r="B699">
        <v>3.4700000000000002E-2</v>
      </c>
    </row>
    <row r="700" spans="1:2" x14ac:dyDescent="0.35">
      <c r="A700" s="3">
        <v>42399</v>
      </c>
      <c r="B700">
        <v>4.65E-2</v>
      </c>
    </row>
    <row r="701" spans="1:2" x14ac:dyDescent="0.35">
      <c r="A701" s="3">
        <v>42399.041666666664</v>
      </c>
      <c r="B701">
        <v>5.67E-2</v>
      </c>
    </row>
    <row r="702" spans="1:2" x14ac:dyDescent="0.35">
      <c r="A702" s="3">
        <v>42399.083333333336</v>
      </c>
      <c r="B702">
        <v>6.4799999999999996E-2</v>
      </c>
    </row>
    <row r="703" spans="1:2" x14ac:dyDescent="0.35">
      <c r="A703" s="3">
        <v>42399.125</v>
      </c>
      <c r="B703">
        <v>7.0199999999999999E-2</v>
      </c>
    </row>
    <row r="704" spans="1:2" x14ac:dyDescent="0.35">
      <c r="A704" s="3">
        <v>42399.166666666664</v>
      </c>
      <c r="B704">
        <v>7.8299999999999995E-2</v>
      </c>
    </row>
    <row r="705" spans="1:2" x14ac:dyDescent="0.35">
      <c r="A705" s="3">
        <v>42399.208333333336</v>
      </c>
      <c r="B705">
        <v>8.8900000000000007E-2</v>
      </c>
    </row>
    <row r="706" spans="1:2" x14ac:dyDescent="0.35">
      <c r="A706" s="3">
        <v>42399.25</v>
      </c>
      <c r="B706">
        <v>9.7199999999999995E-2</v>
      </c>
    </row>
    <row r="707" spans="1:2" x14ac:dyDescent="0.35">
      <c r="A707" s="3">
        <v>42399.291666666664</v>
      </c>
      <c r="B707">
        <v>8.43E-2</v>
      </c>
    </row>
    <row r="708" spans="1:2" x14ac:dyDescent="0.35">
      <c r="A708" s="3">
        <v>42399.333333333336</v>
      </c>
      <c r="B708">
        <v>8.1699999999999995E-2</v>
      </c>
    </row>
    <row r="709" spans="1:2" x14ac:dyDescent="0.35">
      <c r="A709" s="3">
        <v>42399.375</v>
      </c>
      <c r="B709">
        <v>9.3600000000000003E-2</v>
      </c>
    </row>
    <row r="710" spans="1:2" x14ac:dyDescent="0.35">
      <c r="A710" s="3">
        <v>42399.416666666664</v>
      </c>
      <c r="B710">
        <v>0.1024</v>
      </c>
    </row>
    <row r="711" spans="1:2" x14ac:dyDescent="0.35">
      <c r="A711" s="3">
        <v>42399.458333333336</v>
      </c>
      <c r="B711">
        <v>0.1144</v>
      </c>
    </row>
    <row r="712" spans="1:2" x14ac:dyDescent="0.35">
      <c r="A712" s="3">
        <v>42399.5</v>
      </c>
      <c r="B712">
        <v>0.1249</v>
      </c>
    </row>
    <row r="713" spans="1:2" x14ac:dyDescent="0.35">
      <c r="A713" s="3">
        <v>42399.541666666664</v>
      </c>
      <c r="B713">
        <v>0.1278</v>
      </c>
    </row>
    <row r="714" spans="1:2" x14ac:dyDescent="0.35">
      <c r="A714" s="3">
        <v>42399.583333333336</v>
      </c>
      <c r="B714">
        <v>0.1157</v>
      </c>
    </row>
    <row r="715" spans="1:2" x14ac:dyDescent="0.35">
      <c r="A715" s="3">
        <v>42399.625</v>
      </c>
      <c r="B715">
        <v>0.1205</v>
      </c>
    </row>
    <row r="716" spans="1:2" x14ac:dyDescent="0.35">
      <c r="A716" s="3">
        <v>42399.666666666664</v>
      </c>
      <c r="B716">
        <v>0.15260000000000001</v>
      </c>
    </row>
    <row r="717" spans="1:2" x14ac:dyDescent="0.35">
      <c r="A717" s="3">
        <v>42399.708333333336</v>
      </c>
      <c r="B717">
        <v>0.17560000000000001</v>
      </c>
    </row>
    <row r="718" spans="1:2" x14ac:dyDescent="0.35">
      <c r="A718" s="3">
        <v>42399.75</v>
      </c>
      <c r="B718">
        <v>0.20469999999999999</v>
      </c>
    </row>
    <row r="719" spans="1:2" x14ac:dyDescent="0.35">
      <c r="A719" s="3">
        <v>42399.791666666664</v>
      </c>
      <c r="B719">
        <v>0.23230000000000001</v>
      </c>
    </row>
    <row r="720" spans="1:2" x14ac:dyDescent="0.35">
      <c r="A720" s="3">
        <v>42399.833333333336</v>
      </c>
      <c r="B720">
        <v>0.26029999999999998</v>
      </c>
    </row>
    <row r="721" spans="1:2" x14ac:dyDescent="0.35">
      <c r="A721" s="3">
        <v>42399.875</v>
      </c>
      <c r="B721">
        <v>0.27750000000000002</v>
      </c>
    </row>
    <row r="722" spans="1:2" x14ac:dyDescent="0.35">
      <c r="A722" s="3">
        <v>42399.916666666664</v>
      </c>
      <c r="B722">
        <v>0.29870000000000002</v>
      </c>
    </row>
    <row r="723" spans="1:2" x14ac:dyDescent="0.35">
      <c r="A723" s="3">
        <v>42399.958333333336</v>
      </c>
      <c r="B723">
        <v>0.32069999999999999</v>
      </c>
    </row>
    <row r="724" spans="1:2" x14ac:dyDescent="0.35">
      <c r="A724" s="3">
        <v>42400</v>
      </c>
      <c r="B724">
        <v>0.33150000000000002</v>
      </c>
    </row>
    <row r="725" spans="1:2" x14ac:dyDescent="0.35">
      <c r="A725" s="3">
        <v>42400.041666666664</v>
      </c>
      <c r="B725">
        <v>0.3352</v>
      </c>
    </row>
    <row r="726" spans="1:2" x14ac:dyDescent="0.35">
      <c r="A726" s="3">
        <v>42400.083333333336</v>
      </c>
      <c r="B726">
        <v>0.34029999999999999</v>
      </c>
    </row>
    <row r="727" spans="1:2" x14ac:dyDescent="0.35">
      <c r="A727" s="3">
        <v>42400.125</v>
      </c>
      <c r="B727">
        <v>0.34310000000000002</v>
      </c>
    </row>
    <row r="728" spans="1:2" x14ac:dyDescent="0.35">
      <c r="A728" s="3">
        <v>42400.166666666664</v>
      </c>
      <c r="B728">
        <v>0.3463</v>
      </c>
    </row>
    <row r="729" spans="1:2" x14ac:dyDescent="0.35">
      <c r="A729" s="3">
        <v>42400.208333333336</v>
      </c>
      <c r="B729">
        <v>0.36109999999999998</v>
      </c>
    </row>
    <row r="730" spans="1:2" x14ac:dyDescent="0.35">
      <c r="A730" s="3">
        <v>42400.25</v>
      </c>
      <c r="B730">
        <v>0.37959999999999999</v>
      </c>
    </row>
    <row r="731" spans="1:2" x14ac:dyDescent="0.35">
      <c r="A731" s="3">
        <v>42400.291666666664</v>
      </c>
      <c r="B731">
        <v>0.38490000000000002</v>
      </c>
    </row>
    <row r="732" spans="1:2" x14ac:dyDescent="0.35">
      <c r="A732" s="3">
        <v>42400.333333333336</v>
      </c>
      <c r="B732">
        <v>0.43769999999999998</v>
      </c>
    </row>
    <row r="733" spans="1:2" x14ac:dyDescent="0.35">
      <c r="A733" s="3">
        <v>42400.375</v>
      </c>
      <c r="B733">
        <v>0.45989999999999998</v>
      </c>
    </row>
    <row r="734" spans="1:2" x14ac:dyDescent="0.35">
      <c r="A734" s="3">
        <v>42400.416666666664</v>
      </c>
      <c r="B734">
        <v>0.46820000000000001</v>
      </c>
    </row>
    <row r="735" spans="1:2" x14ac:dyDescent="0.35">
      <c r="A735" s="3">
        <v>42400.458333333336</v>
      </c>
      <c r="B735">
        <v>0.4894</v>
      </c>
    </row>
    <row r="736" spans="1:2" x14ac:dyDescent="0.35">
      <c r="A736" s="3">
        <v>42400.5</v>
      </c>
      <c r="B736">
        <v>0.51219999999999999</v>
      </c>
    </row>
    <row r="737" spans="1:2" x14ac:dyDescent="0.35">
      <c r="A737" s="3">
        <v>42400.541666666664</v>
      </c>
      <c r="B737">
        <v>0.51580000000000004</v>
      </c>
    </row>
    <row r="738" spans="1:2" x14ac:dyDescent="0.35">
      <c r="A738" s="3">
        <v>42400.583333333336</v>
      </c>
      <c r="B738">
        <v>0.49890000000000001</v>
      </c>
    </row>
    <row r="739" spans="1:2" x14ac:dyDescent="0.35">
      <c r="A739" s="3">
        <v>42400.625</v>
      </c>
      <c r="B739">
        <v>0.45040000000000002</v>
      </c>
    </row>
    <row r="740" spans="1:2" x14ac:dyDescent="0.35">
      <c r="A740" s="3">
        <v>42400.666666666664</v>
      </c>
      <c r="B740">
        <v>0.42399999999999999</v>
      </c>
    </row>
    <row r="741" spans="1:2" x14ac:dyDescent="0.35">
      <c r="A741" s="3">
        <v>42400.708333333336</v>
      </c>
      <c r="B741">
        <v>0.40570000000000001</v>
      </c>
    </row>
    <row r="742" spans="1:2" x14ac:dyDescent="0.35">
      <c r="A742" s="3">
        <v>42400.75</v>
      </c>
      <c r="B742">
        <v>0.4163</v>
      </c>
    </row>
    <row r="743" spans="1:2" x14ac:dyDescent="0.35">
      <c r="A743" s="3">
        <v>42400.791666666664</v>
      </c>
      <c r="B743">
        <v>0.44919999999999999</v>
      </c>
    </row>
    <row r="744" spans="1:2" x14ac:dyDescent="0.35">
      <c r="A744" s="3">
        <v>42400.833333333336</v>
      </c>
      <c r="B744">
        <v>0.44159999999999999</v>
      </c>
    </row>
    <row r="745" spans="1:2" x14ac:dyDescent="0.35">
      <c r="A745" s="3">
        <v>42400.875</v>
      </c>
      <c r="B745">
        <v>0.40489999999999998</v>
      </c>
    </row>
    <row r="746" spans="1:2" x14ac:dyDescent="0.35">
      <c r="A746" s="3">
        <v>42400.916666666664</v>
      </c>
      <c r="B746">
        <v>0.3715</v>
      </c>
    </row>
    <row r="747" spans="1:2" x14ac:dyDescent="0.35">
      <c r="A747" s="3">
        <v>42400.958333333336</v>
      </c>
      <c r="B747">
        <v>0.35849999999999999</v>
      </c>
    </row>
    <row r="748" spans="1:2" x14ac:dyDescent="0.35">
      <c r="A748" s="3">
        <v>42401</v>
      </c>
      <c r="B748">
        <v>0.36270000000000002</v>
      </c>
    </row>
    <row r="749" spans="1:2" x14ac:dyDescent="0.35">
      <c r="A749" s="3">
        <v>42401.041666666664</v>
      </c>
      <c r="B749">
        <v>0.34660000000000002</v>
      </c>
    </row>
    <row r="750" spans="1:2" x14ac:dyDescent="0.35">
      <c r="A750" s="3">
        <v>42401.083333333336</v>
      </c>
      <c r="B750">
        <v>0.33450000000000002</v>
      </c>
    </row>
    <row r="751" spans="1:2" x14ac:dyDescent="0.35">
      <c r="A751" s="3">
        <v>42401.125</v>
      </c>
      <c r="B751">
        <v>0.3322</v>
      </c>
    </row>
    <row r="752" spans="1:2" x14ac:dyDescent="0.35">
      <c r="A752" s="3">
        <v>42401.166666666664</v>
      </c>
      <c r="B752">
        <v>0.31609999999999999</v>
      </c>
    </row>
    <row r="753" spans="1:2" x14ac:dyDescent="0.35">
      <c r="A753" s="3">
        <v>42401.208333333336</v>
      </c>
      <c r="B753">
        <v>0.28470000000000001</v>
      </c>
    </row>
    <row r="754" spans="1:2" x14ac:dyDescent="0.35">
      <c r="A754" s="3">
        <v>42401.25</v>
      </c>
      <c r="B754">
        <v>0.25069999999999998</v>
      </c>
    </row>
    <row r="755" spans="1:2" x14ac:dyDescent="0.35">
      <c r="A755" s="3">
        <v>42401.291666666664</v>
      </c>
      <c r="B755">
        <v>0.21029999999999999</v>
      </c>
    </row>
    <row r="756" spans="1:2" x14ac:dyDescent="0.35">
      <c r="A756" s="3">
        <v>42401.333333333336</v>
      </c>
      <c r="B756">
        <v>0.1857</v>
      </c>
    </row>
    <row r="757" spans="1:2" x14ac:dyDescent="0.35">
      <c r="A757" s="3">
        <v>42401.375</v>
      </c>
      <c r="B757">
        <v>0.14660000000000001</v>
      </c>
    </row>
    <row r="758" spans="1:2" x14ac:dyDescent="0.35">
      <c r="A758" s="3">
        <v>42401.416666666664</v>
      </c>
      <c r="B758">
        <v>0.11210000000000001</v>
      </c>
    </row>
    <row r="759" spans="1:2" x14ac:dyDescent="0.35">
      <c r="A759" s="3">
        <v>42401.458333333336</v>
      </c>
      <c r="B759">
        <v>8.9300000000000004E-2</v>
      </c>
    </row>
    <row r="760" spans="1:2" x14ac:dyDescent="0.35">
      <c r="A760" s="3">
        <v>42401.5</v>
      </c>
      <c r="B760">
        <v>7.5600000000000001E-2</v>
      </c>
    </row>
    <row r="761" spans="1:2" x14ac:dyDescent="0.35">
      <c r="A761" s="3">
        <v>42401.541666666664</v>
      </c>
      <c r="B761">
        <v>6.83E-2</v>
      </c>
    </row>
    <row r="762" spans="1:2" x14ac:dyDescent="0.35">
      <c r="A762" s="3">
        <v>42401.583333333336</v>
      </c>
      <c r="B762">
        <v>6.1199999999999997E-2</v>
      </c>
    </row>
    <row r="763" spans="1:2" x14ac:dyDescent="0.35">
      <c r="A763" s="3">
        <v>42401.625</v>
      </c>
      <c r="B763">
        <v>5.62E-2</v>
      </c>
    </row>
    <row r="764" spans="1:2" x14ac:dyDescent="0.35">
      <c r="A764" s="3">
        <v>42401.666666666664</v>
      </c>
      <c r="B764">
        <v>5.1400000000000001E-2</v>
      </c>
    </row>
    <row r="765" spans="1:2" x14ac:dyDescent="0.35">
      <c r="A765" s="3">
        <v>42401.708333333336</v>
      </c>
      <c r="B765">
        <v>4.3099999999999999E-2</v>
      </c>
    </row>
    <row r="766" spans="1:2" x14ac:dyDescent="0.35">
      <c r="A766" s="3">
        <v>42401.75</v>
      </c>
      <c r="B766">
        <v>0.04</v>
      </c>
    </row>
    <row r="767" spans="1:2" x14ac:dyDescent="0.35">
      <c r="A767" s="3">
        <v>42401.791666666664</v>
      </c>
      <c r="B767">
        <v>4.8800000000000003E-2</v>
      </c>
    </row>
    <row r="768" spans="1:2" x14ac:dyDescent="0.35">
      <c r="A768" s="3">
        <v>42401.833333333336</v>
      </c>
      <c r="B768">
        <v>6.8500000000000005E-2</v>
      </c>
    </row>
    <row r="769" spans="1:2" x14ac:dyDescent="0.35">
      <c r="A769" s="3">
        <v>42401.875</v>
      </c>
      <c r="B769">
        <v>9.8000000000000004E-2</v>
      </c>
    </row>
    <row r="770" spans="1:2" x14ac:dyDescent="0.35">
      <c r="A770" s="3">
        <v>42401.916666666664</v>
      </c>
      <c r="B770">
        <v>0.12590000000000001</v>
      </c>
    </row>
    <row r="771" spans="1:2" x14ac:dyDescent="0.35">
      <c r="A771" s="3">
        <v>42401.958333333336</v>
      </c>
      <c r="B771">
        <v>0.13880000000000001</v>
      </c>
    </row>
    <row r="772" spans="1:2" x14ac:dyDescent="0.35">
      <c r="A772" s="3">
        <v>42402</v>
      </c>
      <c r="B772">
        <v>0.14249999999999999</v>
      </c>
    </row>
    <row r="773" spans="1:2" x14ac:dyDescent="0.35">
      <c r="A773" s="3">
        <v>42402.041666666664</v>
      </c>
      <c r="B773">
        <v>0.14630000000000001</v>
      </c>
    </row>
    <row r="774" spans="1:2" x14ac:dyDescent="0.35">
      <c r="A774" s="3">
        <v>42402.083333333336</v>
      </c>
      <c r="B774">
        <v>0.1452</v>
      </c>
    </row>
    <row r="775" spans="1:2" x14ac:dyDescent="0.35">
      <c r="A775" s="3">
        <v>42402.125</v>
      </c>
      <c r="B775">
        <v>0.13930000000000001</v>
      </c>
    </row>
    <row r="776" spans="1:2" x14ac:dyDescent="0.35">
      <c r="A776" s="3">
        <v>42402.166666666664</v>
      </c>
      <c r="B776">
        <v>0.1323</v>
      </c>
    </row>
    <row r="777" spans="1:2" x14ac:dyDescent="0.35">
      <c r="A777" s="3">
        <v>42402.208333333336</v>
      </c>
      <c r="B777">
        <v>0.12740000000000001</v>
      </c>
    </row>
    <row r="778" spans="1:2" x14ac:dyDescent="0.35">
      <c r="A778" s="3">
        <v>42402.25</v>
      </c>
      <c r="B778">
        <v>0.1221</v>
      </c>
    </row>
    <row r="779" spans="1:2" x14ac:dyDescent="0.35">
      <c r="A779" s="3">
        <v>42402.291666666664</v>
      </c>
      <c r="B779">
        <v>9.6299999999999997E-2</v>
      </c>
    </row>
    <row r="780" spans="1:2" x14ac:dyDescent="0.35">
      <c r="A780" s="3">
        <v>42402.333333333336</v>
      </c>
      <c r="B780">
        <v>8.14E-2</v>
      </c>
    </row>
    <row r="781" spans="1:2" x14ac:dyDescent="0.35">
      <c r="A781" s="3">
        <v>42402.375</v>
      </c>
      <c r="B781">
        <v>9.9500000000000005E-2</v>
      </c>
    </row>
    <row r="782" spans="1:2" x14ac:dyDescent="0.35">
      <c r="A782" s="3">
        <v>42402.416666666664</v>
      </c>
      <c r="B782">
        <v>0.1268</v>
      </c>
    </row>
    <row r="783" spans="1:2" x14ac:dyDescent="0.35">
      <c r="A783" s="3">
        <v>42402.458333333336</v>
      </c>
      <c r="B783">
        <v>0.15590000000000001</v>
      </c>
    </row>
    <row r="784" spans="1:2" x14ac:dyDescent="0.35">
      <c r="A784" s="3">
        <v>42402.5</v>
      </c>
      <c r="B784">
        <v>0.18090000000000001</v>
      </c>
    </row>
    <row r="785" spans="1:2" x14ac:dyDescent="0.35">
      <c r="A785" s="3">
        <v>42402.541666666664</v>
      </c>
      <c r="B785">
        <v>0.20219999999999999</v>
      </c>
    </row>
    <row r="786" spans="1:2" x14ac:dyDescent="0.35">
      <c r="A786" s="3">
        <v>42402.583333333336</v>
      </c>
      <c r="B786">
        <v>0.20910000000000001</v>
      </c>
    </row>
    <row r="787" spans="1:2" x14ac:dyDescent="0.35">
      <c r="A787" s="3">
        <v>42402.625</v>
      </c>
      <c r="B787">
        <v>0.2097</v>
      </c>
    </row>
    <row r="788" spans="1:2" x14ac:dyDescent="0.35">
      <c r="A788" s="3">
        <v>42402.666666666664</v>
      </c>
      <c r="B788">
        <v>0.22720000000000001</v>
      </c>
    </row>
    <row r="789" spans="1:2" x14ac:dyDescent="0.35">
      <c r="A789" s="3">
        <v>42402.708333333336</v>
      </c>
      <c r="B789">
        <v>0.22850000000000001</v>
      </c>
    </row>
    <row r="790" spans="1:2" x14ac:dyDescent="0.35">
      <c r="A790" s="3">
        <v>42402.75</v>
      </c>
      <c r="B790">
        <v>0.23680000000000001</v>
      </c>
    </row>
    <row r="791" spans="1:2" x14ac:dyDescent="0.35">
      <c r="A791" s="3">
        <v>42402.791666666664</v>
      </c>
      <c r="B791">
        <v>0.24560000000000001</v>
      </c>
    </row>
    <row r="792" spans="1:2" x14ac:dyDescent="0.35">
      <c r="A792" s="3">
        <v>42402.833333333336</v>
      </c>
      <c r="B792">
        <v>0.25130000000000002</v>
      </c>
    </row>
    <row r="793" spans="1:2" x14ac:dyDescent="0.35">
      <c r="A793" s="3">
        <v>42402.875</v>
      </c>
      <c r="B793">
        <v>0.25569999999999998</v>
      </c>
    </row>
    <row r="794" spans="1:2" x14ac:dyDescent="0.35">
      <c r="A794" s="3">
        <v>42402.916666666664</v>
      </c>
      <c r="B794">
        <v>0.25040000000000001</v>
      </c>
    </row>
    <row r="795" spans="1:2" x14ac:dyDescent="0.35">
      <c r="A795" s="3">
        <v>42402.958333333336</v>
      </c>
      <c r="B795">
        <v>0.2442</v>
      </c>
    </row>
    <row r="796" spans="1:2" x14ac:dyDescent="0.35">
      <c r="A796" s="3">
        <v>42403</v>
      </c>
      <c r="B796">
        <v>0.2407</v>
      </c>
    </row>
    <row r="797" spans="1:2" x14ac:dyDescent="0.35">
      <c r="A797" s="3">
        <v>42403.041666666664</v>
      </c>
      <c r="B797">
        <v>0.23980000000000001</v>
      </c>
    </row>
    <row r="798" spans="1:2" x14ac:dyDescent="0.35">
      <c r="A798" s="3">
        <v>42403.083333333336</v>
      </c>
      <c r="B798">
        <v>0.24310000000000001</v>
      </c>
    </row>
    <row r="799" spans="1:2" x14ac:dyDescent="0.35">
      <c r="A799" s="3">
        <v>42403.125</v>
      </c>
      <c r="B799">
        <v>0.24440000000000001</v>
      </c>
    </row>
    <row r="800" spans="1:2" x14ac:dyDescent="0.35">
      <c r="A800" s="3">
        <v>42403.166666666664</v>
      </c>
      <c r="B800">
        <v>0.23200000000000001</v>
      </c>
    </row>
    <row r="801" spans="1:2" x14ac:dyDescent="0.35">
      <c r="A801" s="3">
        <v>42403.208333333336</v>
      </c>
      <c r="B801">
        <v>0.22439999999999999</v>
      </c>
    </row>
    <row r="802" spans="1:2" x14ac:dyDescent="0.35">
      <c r="A802" s="3">
        <v>42403.25</v>
      </c>
      <c r="B802">
        <v>0.2142</v>
      </c>
    </row>
    <row r="803" spans="1:2" x14ac:dyDescent="0.35">
      <c r="A803" s="3">
        <v>42403.291666666664</v>
      </c>
      <c r="B803">
        <v>0.23080000000000001</v>
      </c>
    </row>
    <row r="804" spans="1:2" x14ac:dyDescent="0.35">
      <c r="A804" s="3">
        <v>42403.333333333336</v>
      </c>
      <c r="B804">
        <v>0.27729999999999999</v>
      </c>
    </row>
    <row r="805" spans="1:2" x14ac:dyDescent="0.35">
      <c r="A805" s="3">
        <v>42403.375</v>
      </c>
      <c r="B805">
        <v>0.30990000000000001</v>
      </c>
    </row>
    <row r="806" spans="1:2" x14ac:dyDescent="0.35">
      <c r="A806" s="3">
        <v>42403.416666666664</v>
      </c>
      <c r="B806">
        <v>0.35049999999999998</v>
      </c>
    </row>
    <row r="807" spans="1:2" x14ac:dyDescent="0.35">
      <c r="A807" s="3">
        <v>42403.458333333336</v>
      </c>
      <c r="B807">
        <v>0.39429999999999998</v>
      </c>
    </row>
    <row r="808" spans="1:2" x14ac:dyDescent="0.35">
      <c r="A808" s="3">
        <v>42403.5</v>
      </c>
      <c r="B808">
        <v>0.42559999999999998</v>
      </c>
    </row>
    <row r="809" spans="1:2" x14ac:dyDescent="0.35">
      <c r="A809" s="3">
        <v>42403.541666666664</v>
      </c>
      <c r="B809">
        <v>0.44359999999999999</v>
      </c>
    </row>
    <row r="810" spans="1:2" x14ac:dyDescent="0.35">
      <c r="A810" s="3">
        <v>42403.583333333336</v>
      </c>
      <c r="B810">
        <v>0.44140000000000001</v>
      </c>
    </row>
    <row r="811" spans="1:2" x14ac:dyDescent="0.35">
      <c r="A811" s="3">
        <v>42403.625</v>
      </c>
      <c r="B811">
        <v>0.3962</v>
      </c>
    </row>
    <row r="812" spans="1:2" x14ac:dyDescent="0.35">
      <c r="A812" s="3">
        <v>42403.666666666664</v>
      </c>
      <c r="B812">
        <v>0.37680000000000002</v>
      </c>
    </row>
    <row r="813" spans="1:2" x14ac:dyDescent="0.35">
      <c r="A813" s="3">
        <v>42403.708333333336</v>
      </c>
      <c r="B813">
        <v>0.3775</v>
      </c>
    </row>
    <row r="814" spans="1:2" x14ac:dyDescent="0.35">
      <c r="A814" s="3">
        <v>42403.75</v>
      </c>
      <c r="B814">
        <v>0.39579999999999999</v>
      </c>
    </row>
    <row r="815" spans="1:2" x14ac:dyDescent="0.35">
      <c r="A815" s="3">
        <v>42403.791666666664</v>
      </c>
      <c r="B815">
        <v>0.42909999999999998</v>
      </c>
    </row>
    <row r="816" spans="1:2" x14ac:dyDescent="0.35">
      <c r="A816" s="3">
        <v>42403.833333333336</v>
      </c>
      <c r="B816">
        <v>0.44109999999999999</v>
      </c>
    </row>
    <row r="817" spans="1:2" x14ac:dyDescent="0.35">
      <c r="A817" s="3">
        <v>42403.875</v>
      </c>
      <c r="B817">
        <v>0.45889999999999997</v>
      </c>
    </row>
    <row r="818" spans="1:2" x14ac:dyDescent="0.35">
      <c r="A818" s="3">
        <v>42403.916666666664</v>
      </c>
      <c r="B818">
        <v>0.47810000000000002</v>
      </c>
    </row>
    <row r="819" spans="1:2" x14ac:dyDescent="0.35">
      <c r="A819" s="3">
        <v>42403.958333333336</v>
      </c>
      <c r="B819">
        <v>0.48959999999999998</v>
      </c>
    </row>
    <row r="820" spans="1:2" x14ac:dyDescent="0.35">
      <c r="A820" s="3">
        <v>42404</v>
      </c>
      <c r="B820">
        <v>0.50190000000000001</v>
      </c>
    </row>
    <row r="821" spans="1:2" x14ac:dyDescent="0.35">
      <c r="A821" s="3">
        <v>42404.041666666664</v>
      </c>
      <c r="B821">
        <v>0.5111</v>
      </c>
    </row>
    <row r="822" spans="1:2" x14ac:dyDescent="0.35">
      <c r="A822" s="3">
        <v>42404.083333333336</v>
      </c>
      <c r="B822">
        <v>0.50590000000000002</v>
      </c>
    </row>
    <row r="823" spans="1:2" x14ac:dyDescent="0.35">
      <c r="A823" s="3">
        <v>42404.125</v>
      </c>
      <c r="B823">
        <v>0.50570000000000004</v>
      </c>
    </row>
    <row r="824" spans="1:2" x14ac:dyDescent="0.35">
      <c r="A824" s="3">
        <v>42404.166666666664</v>
      </c>
      <c r="B824">
        <v>0.49659999999999999</v>
      </c>
    </row>
    <row r="825" spans="1:2" x14ac:dyDescent="0.35">
      <c r="A825" s="3">
        <v>42404.208333333336</v>
      </c>
      <c r="B825">
        <v>0.49640000000000001</v>
      </c>
    </row>
    <row r="826" spans="1:2" x14ac:dyDescent="0.35">
      <c r="A826" s="3">
        <v>42404.25</v>
      </c>
      <c r="B826">
        <v>0.51070000000000004</v>
      </c>
    </row>
    <row r="827" spans="1:2" x14ac:dyDescent="0.35">
      <c r="A827" s="3">
        <v>42404.291666666664</v>
      </c>
      <c r="B827">
        <v>0.54549999999999998</v>
      </c>
    </row>
    <row r="828" spans="1:2" x14ac:dyDescent="0.35">
      <c r="A828" s="3">
        <v>42404.333333333336</v>
      </c>
      <c r="B828">
        <v>0.64710000000000001</v>
      </c>
    </row>
    <row r="829" spans="1:2" x14ac:dyDescent="0.35">
      <c r="A829" s="3">
        <v>42404.375</v>
      </c>
      <c r="B829">
        <v>0.69620000000000004</v>
      </c>
    </row>
    <row r="830" spans="1:2" x14ac:dyDescent="0.35">
      <c r="A830" s="3">
        <v>42404.416666666664</v>
      </c>
      <c r="B830">
        <v>0.72119999999999995</v>
      </c>
    </row>
    <row r="831" spans="1:2" x14ac:dyDescent="0.35">
      <c r="A831" s="3">
        <v>42404.458333333336</v>
      </c>
      <c r="B831">
        <v>0.73909999999999998</v>
      </c>
    </row>
    <row r="832" spans="1:2" x14ac:dyDescent="0.35">
      <c r="A832" s="3">
        <v>42404.5</v>
      </c>
      <c r="B832">
        <v>0.74880000000000002</v>
      </c>
    </row>
    <row r="833" spans="1:2" x14ac:dyDescent="0.35">
      <c r="A833" s="3">
        <v>42404.541666666664</v>
      </c>
      <c r="B833">
        <v>0.74299999999999999</v>
      </c>
    </row>
    <row r="834" spans="1:2" x14ac:dyDescent="0.35">
      <c r="A834" s="3">
        <v>42404.583333333336</v>
      </c>
      <c r="B834">
        <v>0.70989999999999998</v>
      </c>
    </row>
    <row r="835" spans="1:2" x14ac:dyDescent="0.35">
      <c r="A835" s="3">
        <v>42404.625</v>
      </c>
      <c r="B835">
        <v>0.64870000000000005</v>
      </c>
    </row>
    <row r="836" spans="1:2" x14ac:dyDescent="0.35">
      <c r="A836" s="3">
        <v>42404.666666666664</v>
      </c>
      <c r="B836">
        <v>0.62260000000000004</v>
      </c>
    </row>
    <row r="837" spans="1:2" x14ac:dyDescent="0.35">
      <c r="A837" s="3">
        <v>42404.708333333336</v>
      </c>
      <c r="B837">
        <v>0.60060000000000002</v>
      </c>
    </row>
    <row r="838" spans="1:2" x14ac:dyDescent="0.35">
      <c r="A838" s="3">
        <v>42404.75</v>
      </c>
      <c r="B838">
        <v>0.58220000000000005</v>
      </c>
    </row>
    <row r="839" spans="1:2" x14ac:dyDescent="0.35">
      <c r="A839" s="3">
        <v>42404.791666666664</v>
      </c>
      <c r="B839">
        <v>0.56499999999999995</v>
      </c>
    </row>
    <row r="840" spans="1:2" x14ac:dyDescent="0.35">
      <c r="A840" s="3">
        <v>42404.833333333336</v>
      </c>
      <c r="B840">
        <v>0.53490000000000004</v>
      </c>
    </row>
    <row r="841" spans="1:2" x14ac:dyDescent="0.35">
      <c r="A841" s="3">
        <v>42404.875</v>
      </c>
      <c r="B841">
        <v>0.51910000000000001</v>
      </c>
    </row>
    <row r="842" spans="1:2" x14ac:dyDescent="0.35">
      <c r="A842" s="3">
        <v>42404.916666666664</v>
      </c>
      <c r="B842">
        <v>0.5</v>
      </c>
    </row>
    <row r="843" spans="1:2" x14ac:dyDescent="0.35">
      <c r="A843" s="3">
        <v>42404.958333333336</v>
      </c>
      <c r="B843">
        <v>0.48159999999999997</v>
      </c>
    </row>
    <row r="844" spans="1:2" x14ac:dyDescent="0.35">
      <c r="A844" s="3">
        <v>42405</v>
      </c>
      <c r="B844">
        <v>0.46100000000000002</v>
      </c>
    </row>
    <row r="845" spans="1:2" x14ac:dyDescent="0.35">
      <c r="A845" s="3">
        <v>42405.041666666664</v>
      </c>
      <c r="B845">
        <v>0.43269999999999997</v>
      </c>
    </row>
    <row r="846" spans="1:2" x14ac:dyDescent="0.35">
      <c r="A846" s="3">
        <v>42405.083333333336</v>
      </c>
      <c r="B846">
        <v>0.40389999999999998</v>
      </c>
    </row>
    <row r="847" spans="1:2" x14ac:dyDescent="0.35">
      <c r="A847" s="3">
        <v>42405.125</v>
      </c>
      <c r="B847">
        <v>0.37909999999999999</v>
      </c>
    </row>
    <row r="848" spans="1:2" x14ac:dyDescent="0.35">
      <c r="A848" s="3">
        <v>42405.166666666664</v>
      </c>
      <c r="B848">
        <v>0.34789999999999999</v>
      </c>
    </row>
    <row r="849" spans="1:2" x14ac:dyDescent="0.35">
      <c r="A849" s="3">
        <v>42405.208333333336</v>
      </c>
      <c r="B849">
        <v>0.31119999999999998</v>
      </c>
    </row>
    <row r="850" spans="1:2" x14ac:dyDescent="0.35">
      <c r="A850" s="3">
        <v>42405.25</v>
      </c>
      <c r="B850">
        <v>0.27579999999999999</v>
      </c>
    </row>
    <row r="851" spans="1:2" x14ac:dyDescent="0.35">
      <c r="A851" s="3">
        <v>42405.291666666664</v>
      </c>
      <c r="B851">
        <v>0.2414</v>
      </c>
    </row>
    <row r="852" spans="1:2" x14ac:dyDescent="0.35">
      <c r="A852" s="3">
        <v>42405.333333333336</v>
      </c>
      <c r="B852">
        <v>0.30070000000000002</v>
      </c>
    </row>
    <row r="853" spans="1:2" x14ac:dyDescent="0.35">
      <c r="A853" s="3">
        <v>42405.375</v>
      </c>
      <c r="B853">
        <v>0.32129999999999997</v>
      </c>
    </row>
    <row r="854" spans="1:2" x14ac:dyDescent="0.35">
      <c r="A854" s="3">
        <v>42405.416666666664</v>
      </c>
      <c r="B854">
        <v>0.32400000000000001</v>
      </c>
    </row>
    <row r="855" spans="1:2" x14ac:dyDescent="0.35">
      <c r="A855" s="3">
        <v>42405.458333333336</v>
      </c>
      <c r="B855">
        <v>0.33090000000000003</v>
      </c>
    </row>
    <row r="856" spans="1:2" x14ac:dyDescent="0.35">
      <c r="A856" s="3">
        <v>42405.5</v>
      </c>
      <c r="B856">
        <v>0.33789999999999998</v>
      </c>
    </row>
    <row r="857" spans="1:2" x14ac:dyDescent="0.35">
      <c r="A857" s="3">
        <v>42405.541666666664</v>
      </c>
      <c r="B857">
        <v>0.33610000000000001</v>
      </c>
    </row>
    <row r="858" spans="1:2" x14ac:dyDescent="0.35">
      <c r="A858" s="3">
        <v>42405.583333333336</v>
      </c>
      <c r="B858">
        <v>0.3165</v>
      </c>
    </row>
    <row r="859" spans="1:2" x14ac:dyDescent="0.35">
      <c r="A859" s="3">
        <v>42405.625</v>
      </c>
      <c r="B859">
        <v>0.26929999999999998</v>
      </c>
    </row>
    <row r="860" spans="1:2" x14ac:dyDescent="0.35">
      <c r="A860" s="3">
        <v>42405.666666666664</v>
      </c>
      <c r="B860">
        <v>0.2482</v>
      </c>
    </row>
    <row r="861" spans="1:2" x14ac:dyDescent="0.35">
      <c r="A861" s="3">
        <v>42405.708333333336</v>
      </c>
      <c r="B861">
        <v>0.23730000000000001</v>
      </c>
    </row>
    <row r="862" spans="1:2" x14ac:dyDescent="0.35">
      <c r="A862" s="3">
        <v>42405.75</v>
      </c>
      <c r="B862">
        <v>0.22020000000000001</v>
      </c>
    </row>
    <row r="863" spans="1:2" x14ac:dyDescent="0.35">
      <c r="A863" s="3">
        <v>42405.791666666664</v>
      </c>
      <c r="B863">
        <v>0.20949999999999999</v>
      </c>
    </row>
    <row r="864" spans="1:2" x14ac:dyDescent="0.35">
      <c r="A864" s="3">
        <v>42405.833333333336</v>
      </c>
      <c r="B864">
        <v>0.1993</v>
      </c>
    </row>
    <row r="865" spans="1:2" x14ac:dyDescent="0.35">
      <c r="A865" s="3">
        <v>42405.875</v>
      </c>
      <c r="B865">
        <v>0.18609999999999999</v>
      </c>
    </row>
    <row r="866" spans="1:2" x14ac:dyDescent="0.35">
      <c r="A866" s="3">
        <v>42405.916666666664</v>
      </c>
      <c r="B866">
        <v>0.1694</v>
      </c>
    </row>
    <row r="867" spans="1:2" x14ac:dyDescent="0.35">
      <c r="A867" s="3">
        <v>42405.958333333336</v>
      </c>
      <c r="B867">
        <v>0.1517</v>
      </c>
    </row>
    <row r="868" spans="1:2" x14ac:dyDescent="0.35">
      <c r="A868" s="3">
        <v>42406</v>
      </c>
      <c r="B868">
        <v>0.13539999999999999</v>
      </c>
    </row>
    <row r="869" spans="1:2" x14ac:dyDescent="0.35">
      <c r="A869" s="3">
        <v>42406.041666666664</v>
      </c>
      <c r="B869">
        <v>0.1206</v>
      </c>
    </row>
    <row r="870" spans="1:2" x14ac:dyDescent="0.35">
      <c r="A870" s="3">
        <v>42406.083333333336</v>
      </c>
      <c r="B870">
        <v>0.1106</v>
      </c>
    </row>
    <row r="871" spans="1:2" x14ac:dyDescent="0.35">
      <c r="A871" s="3">
        <v>42406.125</v>
      </c>
      <c r="B871">
        <v>0.1021</v>
      </c>
    </row>
    <row r="872" spans="1:2" x14ac:dyDescent="0.35">
      <c r="A872" s="3">
        <v>42406.166666666664</v>
      </c>
      <c r="B872">
        <v>9.4600000000000004E-2</v>
      </c>
    </row>
    <row r="873" spans="1:2" x14ac:dyDescent="0.35">
      <c r="A873" s="3">
        <v>42406.208333333336</v>
      </c>
      <c r="B873">
        <v>8.7800000000000003E-2</v>
      </c>
    </row>
    <row r="874" spans="1:2" x14ac:dyDescent="0.35">
      <c r="A874" s="3">
        <v>42406.25</v>
      </c>
      <c r="B874">
        <v>8.4099999999999994E-2</v>
      </c>
    </row>
    <row r="875" spans="1:2" x14ac:dyDescent="0.35">
      <c r="A875" s="3">
        <v>42406.291666666664</v>
      </c>
      <c r="B875">
        <v>7.2499999999999995E-2</v>
      </c>
    </row>
    <row r="876" spans="1:2" x14ac:dyDescent="0.35">
      <c r="A876" s="3">
        <v>42406.333333333336</v>
      </c>
      <c r="B876">
        <v>7.0699999999999999E-2</v>
      </c>
    </row>
    <row r="877" spans="1:2" x14ac:dyDescent="0.35">
      <c r="A877" s="3">
        <v>42406.375</v>
      </c>
      <c r="B877">
        <v>7.3800000000000004E-2</v>
      </c>
    </row>
    <row r="878" spans="1:2" x14ac:dyDescent="0.35">
      <c r="A878" s="3">
        <v>42406.416666666664</v>
      </c>
      <c r="B878">
        <v>7.2599999999999998E-2</v>
      </c>
    </row>
    <row r="879" spans="1:2" x14ac:dyDescent="0.35">
      <c r="A879" s="3">
        <v>42406.458333333336</v>
      </c>
      <c r="B879">
        <v>7.0699999999999999E-2</v>
      </c>
    </row>
    <row r="880" spans="1:2" x14ac:dyDescent="0.35">
      <c r="A880" s="3">
        <v>42406.5</v>
      </c>
      <c r="B880">
        <v>6.8599999999999994E-2</v>
      </c>
    </row>
    <row r="881" spans="1:2" x14ac:dyDescent="0.35">
      <c r="A881" s="3">
        <v>42406.541666666664</v>
      </c>
      <c r="B881">
        <v>6.7900000000000002E-2</v>
      </c>
    </row>
    <row r="882" spans="1:2" x14ac:dyDescent="0.35">
      <c r="A882" s="3">
        <v>42406.583333333336</v>
      </c>
      <c r="B882">
        <v>7.0099999999999996E-2</v>
      </c>
    </row>
    <row r="883" spans="1:2" x14ac:dyDescent="0.35">
      <c r="A883" s="3">
        <v>42406.625</v>
      </c>
      <c r="B883">
        <v>7.9299999999999995E-2</v>
      </c>
    </row>
    <row r="884" spans="1:2" x14ac:dyDescent="0.35">
      <c r="A884" s="3">
        <v>42406.666666666664</v>
      </c>
      <c r="B884">
        <v>9.7699999999999995E-2</v>
      </c>
    </row>
    <row r="885" spans="1:2" x14ac:dyDescent="0.35">
      <c r="A885" s="3">
        <v>42406.708333333336</v>
      </c>
      <c r="B885">
        <v>0.1273</v>
      </c>
    </row>
    <row r="886" spans="1:2" x14ac:dyDescent="0.35">
      <c r="A886" s="3">
        <v>42406.75</v>
      </c>
      <c r="B886">
        <v>0.16520000000000001</v>
      </c>
    </row>
    <row r="887" spans="1:2" x14ac:dyDescent="0.35">
      <c r="A887" s="3">
        <v>42406.791666666664</v>
      </c>
      <c r="B887">
        <v>0.2054</v>
      </c>
    </row>
    <row r="888" spans="1:2" x14ac:dyDescent="0.35">
      <c r="A888" s="3">
        <v>42406.833333333336</v>
      </c>
      <c r="B888">
        <v>0.24349999999999999</v>
      </c>
    </row>
    <row r="889" spans="1:2" x14ac:dyDescent="0.35">
      <c r="A889" s="3">
        <v>42406.875</v>
      </c>
      <c r="B889">
        <v>0.26979999999999998</v>
      </c>
    </row>
    <row r="890" spans="1:2" x14ac:dyDescent="0.35">
      <c r="A890" s="3">
        <v>42406.916666666664</v>
      </c>
      <c r="B890">
        <v>0.28560000000000002</v>
      </c>
    </row>
    <row r="891" spans="1:2" x14ac:dyDescent="0.35">
      <c r="A891" s="3">
        <v>42406.958333333336</v>
      </c>
      <c r="B891">
        <v>0.29759999999999998</v>
      </c>
    </row>
    <row r="892" spans="1:2" x14ac:dyDescent="0.35">
      <c r="A892" s="3">
        <v>42407</v>
      </c>
      <c r="B892">
        <v>0.30719999999999997</v>
      </c>
    </row>
    <row r="893" spans="1:2" x14ac:dyDescent="0.35">
      <c r="A893" s="3">
        <v>42407.041666666664</v>
      </c>
      <c r="B893">
        <v>0.32040000000000002</v>
      </c>
    </row>
    <row r="894" spans="1:2" x14ac:dyDescent="0.35">
      <c r="A894" s="3">
        <v>42407.083333333336</v>
      </c>
      <c r="B894">
        <v>0.33810000000000001</v>
      </c>
    </row>
    <row r="895" spans="1:2" x14ac:dyDescent="0.35">
      <c r="A895" s="3">
        <v>42407.125</v>
      </c>
      <c r="B895">
        <v>0.3468</v>
      </c>
    </row>
    <row r="896" spans="1:2" x14ac:dyDescent="0.35">
      <c r="A896" s="3">
        <v>42407.166666666664</v>
      </c>
      <c r="B896">
        <v>0.3508</v>
      </c>
    </row>
    <row r="897" spans="1:2" x14ac:dyDescent="0.35">
      <c r="A897" s="3">
        <v>42407.208333333336</v>
      </c>
      <c r="B897">
        <v>0.35730000000000001</v>
      </c>
    </row>
    <row r="898" spans="1:2" x14ac:dyDescent="0.35">
      <c r="A898" s="3">
        <v>42407.25</v>
      </c>
      <c r="B898">
        <v>0.3634</v>
      </c>
    </row>
    <row r="899" spans="1:2" x14ac:dyDescent="0.35">
      <c r="A899" s="3">
        <v>42407.291666666664</v>
      </c>
      <c r="B899">
        <v>0.3221</v>
      </c>
    </row>
    <row r="900" spans="1:2" x14ac:dyDescent="0.35">
      <c r="A900" s="3">
        <v>42407.333333333336</v>
      </c>
      <c r="B900">
        <v>0.3664</v>
      </c>
    </row>
    <row r="901" spans="1:2" x14ac:dyDescent="0.35">
      <c r="A901" s="3">
        <v>42407.375</v>
      </c>
      <c r="B901">
        <v>0.45050000000000001</v>
      </c>
    </row>
    <row r="902" spans="1:2" x14ac:dyDescent="0.35">
      <c r="A902" s="3">
        <v>42407.416666666664</v>
      </c>
      <c r="B902">
        <v>0.48770000000000002</v>
      </c>
    </row>
    <row r="903" spans="1:2" x14ac:dyDescent="0.35">
      <c r="A903" s="3">
        <v>42407.458333333336</v>
      </c>
      <c r="B903">
        <v>0.5091</v>
      </c>
    </row>
    <row r="904" spans="1:2" x14ac:dyDescent="0.35">
      <c r="A904" s="3">
        <v>42407.5</v>
      </c>
      <c r="B904">
        <v>0.50290000000000001</v>
      </c>
    </row>
    <row r="905" spans="1:2" x14ac:dyDescent="0.35">
      <c r="A905" s="3">
        <v>42407.541666666664</v>
      </c>
      <c r="B905">
        <v>0.47139999999999999</v>
      </c>
    </row>
    <row r="906" spans="1:2" x14ac:dyDescent="0.35">
      <c r="A906" s="3">
        <v>42407.583333333336</v>
      </c>
      <c r="B906">
        <v>0.41360000000000002</v>
      </c>
    </row>
    <row r="907" spans="1:2" x14ac:dyDescent="0.35">
      <c r="A907" s="3">
        <v>42407.625</v>
      </c>
      <c r="B907">
        <v>0.38</v>
      </c>
    </row>
    <row r="908" spans="1:2" x14ac:dyDescent="0.35">
      <c r="A908" s="3">
        <v>42407.666666666664</v>
      </c>
      <c r="B908">
        <v>0.3674</v>
      </c>
    </row>
    <row r="909" spans="1:2" x14ac:dyDescent="0.35">
      <c r="A909" s="3">
        <v>42407.708333333336</v>
      </c>
      <c r="B909">
        <v>0.35399999999999998</v>
      </c>
    </row>
    <row r="910" spans="1:2" x14ac:dyDescent="0.35">
      <c r="A910" s="3">
        <v>42407.75</v>
      </c>
      <c r="B910">
        <v>0.34429999999999999</v>
      </c>
    </row>
    <row r="911" spans="1:2" x14ac:dyDescent="0.35">
      <c r="A911" s="3">
        <v>42407.791666666664</v>
      </c>
      <c r="B911">
        <v>0.33360000000000001</v>
      </c>
    </row>
    <row r="912" spans="1:2" x14ac:dyDescent="0.35">
      <c r="A912" s="3">
        <v>42407.833333333336</v>
      </c>
      <c r="B912">
        <v>0.31730000000000003</v>
      </c>
    </row>
    <row r="913" spans="1:2" x14ac:dyDescent="0.35">
      <c r="A913" s="3">
        <v>42407.875</v>
      </c>
      <c r="B913">
        <v>0.29949999999999999</v>
      </c>
    </row>
    <row r="914" spans="1:2" x14ac:dyDescent="0.35">
      <c r="A914" s="3">
        <v>42407.916666666664</v>
      </c>
      <c r="B914">
        <v>0.28199999999999997</v>
      </c>
    </row>
    <row r="915" spans="1:2" x14ac:dyDescent="0.35">
      <c r="A915" s="3">
        <v>42407.958333333336</v>
      </c>
      <c r="B915">
        <v>0.2757</v>
      </c>
    </row>
    <row r="916" spans="1:2" x14ac:dyDescent="0.35">
      <c r="A916" s="3">
        <v>42408</v>
      </c>
      <c r="B916">
        <v>0.27279999999999999</v>
      </c>
    </row>
    <row r="917" spans="1:2" x14ac:dyDescent="0.35">
      <c r="A917" s="3">
        <v>42408.041666666664</v>
      </c>
      <c r="B917">
        <v>0.26529999999999998</v>
      </c>
    </row>
    <row r="918" spans="1:2" x14ac:dyDescent="0.35">
      <c r="A918" s="3">
        <v>42408.083333333336</v>
      </c>
      <c r="B918">
        <v>0.24970000000000001</v>
      </c>
    </row>
    <row r="919" spans="1:2" x14ac:dyDescent="0.35">
      <c r="A919" s="3">
        <v>42408.125</v>
      </c>
      <c r="B919">
        <v>0.2397</v>
      </c>
    </row>
    <row r="920" spans="1:2" x14ac:dyDescent="0.35">
      <c r="A920" s="3">
        <v>42408.166666666664</v>
      </c>
      <c r="B920">
        <v>0.22739999999999999</v>
      </c>
    </row>
    <row r="921" spans="1:2" x14ac:dyDescent="0.35">
      <c r="A921" s="3">
        <v>42408.208333333336</v>
      </c>
      <c r="B921">
        <v>0.21529999999999999</v>
      </c>
    </row>
    <row r="922" spans="1:2" x14ac:dyDescent="0.35">
      <c r="A922" s="3">
        <v>42408.25</v>
      </c>
      <c r="B922">
        <v>0.20219999999999999</v>
      </c>
    </row>
    <row r="923" spans="1:2" x14ac:dyDescent="0.35">
      <c r="A923" s="3">
        <v>42408.291666666664</v>
      </c>
      <c r="B923">
        <v>0.18740000000000001</v>
      </c>
    </row>
    <row r="924" spans="1:2" x14ac:dyDescent="0.35">
      <c r="A924" s="3">
        <v>42408.333333333336</v>
      </c>
      <c r="B924">
        <v>0.20960000000000001</v>
      </c>
    </row>
    <row r="925" spans="1:2" x14ac:dyDescent="0.35">
      <c r="A925" s="3">
        <v>42408.375</v>
      </c>
      <c r="B925">
        <v>0.2369</v>
      </c>
    </row>
    <row r="926" spans="1:2" x14ac:dyDescent="0.35">
      <c r="A926" s="3">
        <v>42408.416666666664</v>
      </c>
      <c r="B926">
        <v>0.2626</v>
      </c>
    </row>
    <row r="927" spans="1:2" x14ac:dyDescent="0.35">
      <c r="A927" s="3">
        <v>42408.458333333336</v>
      </c>
      <c r="B927">
        <v>0.27950000000000003</v>
      </c>
    </row>
    <row r="928" spans="1:2" x14ac:dyDescent="0.35">
      <c r="A928" s="3">
        <v>42408.5</v>
      </c>
      <c r="B928">
        <v>0.29010000000000002</v>
      </c>
    </row>
    <row r="929" spans="1:2" x14ac:dyDescent="0.35">
      <c r="A929" s="3">
        <v>42408.541666666664</v>
      </c>
      <c r="B929">
        <v>0.29909999999999998</v>
      </c>
    </row>
    <row r="930" spans="1:2" x14ac:dyDescent="0.35">
      <c r="A930" s="3">
        <v>42408.583333333336</v>
      </c>
      <c r="B930">
        <v>0.29099999999999998</v>
      </c>
    </row>
    <row r="931" spans="1:2" x14ac:dyDescent="0.35">
      <c r="A931" s="3">
        <v>42408.625</v>
      </c>
      <c r="B931">
        <v>0.252</v>
      </c>
    </row>
    <row r="932" spans="1:2" x14ac:dyDescent="0.35">
      <c r="A932" s="3">
        <v>42408.666666666664</v>
      </c>
      <c r="B932">
        <v>0.23760000000000001</v>
      </c>
    </row>
    <row r="933" spans="1:2" x14ac:dyDescent="0.35">
      <c r="A933" s="3">
        <v>42408.708333333336</v>
      </c>
      <c r="B933">
        <v>0.24340000000000001</v>
      </c>
    </row>
    <row r="934" spans="1:2" x14ac:dyDescent="0.35">
      <c r="A934" s="3">
        <v>42408.75</v>
      </c>
      <c r="B934">
        <v>0.26750000000000002</v>
      </c>
    </row>
    <row r="935" spans="1:2" x14ac:dyDescent="0.35">
      <c r="A935" s="3">
        <v>42408.791666666664</v>
      </c>
      <c r="B935">
        <v>0.28360000000000002</v>
      </c>
    </row>
    <row r="936" spans="1:2" x14ac:dyDescent="0.35">
      <c r="A936" s="3">
        <v>42408.833333333336</v>
      </c>
      <c r="B936">
        <v>0.28689999999999999</v>
      </c>
    </row>
    <row r="937" spans="1:2" x14ac:dyDescent="0.35">
      <c r="A937" s="3">
        <v>42408.875</v>
      </c>
      <c r="B937">
        <v>0.2949</v>
      </c>
    </row>
    <row r="938" spans="1:2" x14ac:dyDescent="0.35">
      <c r="A938" s="3">
        <v>42408.916666666664</v>
      </c>
      <c r="B938">
        <v>0.30570000000000003</v>
      </c>
    </row>
    <row r="939" spans="1:2" x14ac:dyDescent="0.35">
      <c r="A939" s="3">
        <v>42408.958333333336</v>
      </c>
      <c r="B939">
        <v>0.3039</v>
      </c>
    </row>
    <row r="940" spans="1:2" x14ac:dyDescent="0.35">
      <c r="A940" s="3">
        <v>42409</v>
      </c>
      <c r="B940">
        <v>0.30930000000000002</v>
      </c>
    </row>
    <row r="941" spans="1:2" x14ac:dyDescent="0.35">
      <c r="A941" s="3">
        <v>42409.041666666664</v>
      </c>
      <c r="B941">
        <v>0.30020000000000002</v>
      </c>
    </row>
    <row r="942" spans="1:2" x14ac:dyDescent="0.35">
      <c r="A942" s="3">
        <v>42409.083333333336</v>
      </c>
      <c r="B942">
        <v>0.2868</v>
      </c>
    </row>
    <row r="943" spans="1:2" x14ac:dyDescent="0.35">
      <c r="A943" s="3">
        <v>42409.125</v>
      </c>
      <c r="B943">
        <v>0.2792</v>
      </c>
    </row>
    <row r="944" spans="1:2" x14ac:dyDescent="0.35">
      <c r="A944" s="3">
        <v>42409.166666666664</v>
      </c>
      <c r="B944">
        <v>0.25440000000000002</v>
      </c>
    </row>
    <row r="945" spans="1:2" x14ac:dyDescent="0.35">
      <c r="A945" s="3">
        <v>42409.208333333336</v>
      </c>
      <c r="B945">
        <v>0.2293</v>
      </c>
    </row>
    <row r="946" spans="1:2" x14ac:dyDescent="0.35">
      <c r="A946" s="3">
        <v>42409.25</v>
      </c>
      <c r="B946">
        <v>0.22070000000000001</v>
      </c>
    </row>
    <row r="947" spans="1:2" x14ac:dyDescent="0.35">
      <c r="A947" s="3">
        <v>42409.291666666664</v>
      </c>
      <c r="B947">
        <v>0.20699999999999999</v>
      </c>
    </row>
    <row r="948" spans="1:2" x14ac:dyDescent="0.35">
      <c r="A948" s="3">
        <v>42409.333333333336</v>
      </c>
      <c r="B948">
        <v>0.25319999999999998</v>
      </c>
    </row>
    <row r="949" spans="1:2" x14ac:dyDescent="0.35">
      <c r="A949" s="3">
        <v>42409.375</v>
      </c>
      <c r="B949">
        <v>0.27950000000000003</v>
      </c>
    </row>
    <row r="950" spans="1:2" x14ac:dyDescent="0.35">
      <c r="A950" s="3">
        <v>42409.416666666664</v>
      </c>
      <c r="B950">
        <v>0.3155</v>
      </c>
    </row>
    <row r="951" spans="1:2" x14ac:dyDescent="0.35">
      <c r="A951" s="3">
        <v>42409.458333333336</v>
      </c>
      <c r="B951">
        <v>0.36849999999999999</v>
      </c>
    </row>
    <row r="952" spans="1:2" x14ac:dyDescent="0.35">
      <c r="A952" s="3">
        <v>42409.5</v>
      </c>
      <c r="B952">
        <v>0.42570000000000002</v>
      </c>
    </row>
    <row r="953" spans="1:2" x14ac:dyDescent="0.35">
      <c r="A953" s="3">
        <v>42409.541666666664</v>
      </c>
      <c r="B953">
        <v>0.46529999999999999</v>
      </c>
    </row>
    <row r="954" spans="1:2" x14ac:dyDescent="0.35">
      <c r="A954" s="3">
        <v>42409.583333333336</v>
      </c>
      <c r="B954">
        <v>0.4874</v>
      </c>
    </row>
    <row r="955" spans="1:2" x14ac:dyDescent="0.35">
      <c r="A955" s="3">
        <v>42409.625</v>
      </c>
      <c r="B955">
        <v>0.49519999999999997</v>
      </c>
    </row>
    <row r="956" spans="1:2" x14ac:dyDescent="0.35">
      <c r="A956" s="3">
        <v>42409.666666666664</v>
      </c>
      <c r="B956">
        <v>0.53380000000000005</v>
      </c>
    </row>
    <row r="957" spans="1:2" x14ac:dyDescent="0.35">
      <c r="A957" s="3">
        <v>42409.708333333336</v>
      </c>
      <c r="B957">
        <v>0.58309999999999995</v>
      </c>
    </row>
    <row r="958" spans="1:2" x14ac:dyDescent="0.35">
      <c r="A958" s="3">
        <v>42409.75</v>
      </c>
      <c r="B958">
        <v>0.61080000000000001</v>
      </c>
    </row>
    <row r="959" spans="1:2" x14ac:dyDescent="0.35">
      <c r="A959" s="3">
        <v>42409.791666666664</v>
      </c>
      <c r="B959">
        <v>0.64129999999999998</v>
      </c>
    </row>
    <row r="960" spans="1:2" x14ac:dyDescent="0.35">
      <c r="A960" s="3">
        <v>42409.833333333336</v>
      </c>
      <c r="B960">
        <v>0.6653</v>
      </c>
    </row>
    <row r="961" spans="1:2" x14ac:dyDescent="0.35">
      <c r="A961" s="3">
        <v>42409.875</v>
      </c>
      <c r="B961">
        <v>0.68930000000000002</v>
      </c>
    </row>
    <row r="962" spans="1:2" x14ac:dyDescent="0.35">
      <c r="A962" s="3">
        <v>42409.916666666664</v>
      </c>
      <c r="B962">
        <v>0.71899999999999997</v>
      </c>
    </row>
    <row r="963" spans="1:2" x14ac:dyDescent="0.35">
      <c r="A963" s="3">
        <v>42409.958333333336</v>
      </c>
      <c r="B963">
        <v>0.73680000000000001</v>
      </c>
    </row>
    <row r="964" spans="1:2" x14ac:dyDescent="0.35">
      <c r="A964" s="3">
        <v>42410</v>
      </c>
      <c r="B964">
        <v>0.74360000000000004</v>
      </c>
    </row>
    <row r="965" spans="1:2" x14ac:dyDescent="0.35">
      <c r="A965" s="3">
        <v>42410.041666666664</v>
      </c>
      <c r="B965">
        <v>0.75290000000000001</v>
      </c>
    </row>
    <row r="966" spans="1:2" x14ac:dyDescent="0.35">
      <c r="A966" s="3">
        <v>42410.083333333336</v>
      </c>
      <c r="B966">
        <v>0.76419999999999999</v>
      </c>
    </row>
    <row r="967" spans="1:2" x14ac:dyDescent="0.35">
      <c r="A967" s="3">
        <v>42410.125</v>
      </c>
      <c r="B967">
        <v>0.76549999999999996</v>
      </c>
    </row>
    <row r="968" spans="1:2" x14ac:dyDescent="0.35">
      <c r="A968" s="3">
        <v>42410.166666666664</v>
      </c>
      <c r="B968">
        <v>0.75190000000000001</v>
      </c>
    </row>
    <row r="969" spans="1:2" x14ac:dyDescent="0.35">
      <c r="A969" s="3">
        <v>42410.208333333336</v>
      </c>
      <c r="B969">
        <v>0.74070000000000003</v>
      </c>
    </row>
    <row r="970" spans="1:2" x14ac:dyDescent="0.35">
      <c r="A970" s="3">
        <v>42410.25</v>
      </c>
      <c r="B970">
        <v>0.72550000000000003</v>
      </c>
    </row>
    <row r="971" spans="1:2" x14ac:dyDescent="0.35">
      <c r="A971" s="3">
        <v>42410.291666666664</v>
      </c>
      <c r="B971">
        <v>0.72209999999999996</v>
      </c>
    </row>
    <row r="972" spans="1:2" x14ac:dyDescent="0.35">
      <c r="A972" s="3">
        <v>42410.333333333336</v>
      </c>
      <c r="B972">
        <v>0.76139999999999997</v>
      </c>
    </row>
    <row r="973" spans="1:2" x14ac:dyDescent="0.35">
      <c r="A973" s="3">
        <v>42410.375</v>
      </c>
      <c r="B973">
        <v>0.79320000000000002</v>
      </c>
    </row>
    <row r="974" spans="1:2" x14ac:dyDescent="0.35">
      <c r="A974" s="3">
        <v>42410.416666666664</v>
      </c>
      <c r="B974">
        <v>0.81489999999999996</v>
      </c>
    </row>
    <row r="975" spans="1:2" x14ac:dyDescent="0.35">
      <c r="A975" s="3">
        <v>42410.458333333336</v>
      </c>
      <c r="B975">
        <v>0.83030000000000004</v>
      </c>
    </row>
    <row r="976" spans="1:2" x14ac:dyDescent="0.35">
      <c r="A976" s="3">
        <v>42410.5</v>
      </c>
      <c r="B976">
        <v>0.8256</v>
      </c>
    </row>
    <row r="977" spans="1:2" x14ac:dyDescent="0.35">
      <c r="A977" s="3">
        <v>42410.541666666664</v>
      </c>
      <c r="B977">
        <v>0.8014</v>
      </c>
    </row>
    <row r="978" spans="1:2" x14ac:dyDescent="0.35">
      <c r="A978" s="3">
        <v>42410.583333333336</v>
      </c>
      <c r="B978">
        <v>0.75600000000000001</v>
      </c>
    </row>
    <row r="979" spans="1:2" x14ac:dyDescent="0.35">
      <c r="A979" s="3">
        <v>42410.625</v>
      </c>
      <c r="B979">
        <v>0.68300000000000005</v>
      </c>
    </row>
    <row r="980" spans="1:2" x14ac:dyDescent="0.35">
      <c r="A980" s="3">
        <v>42410.666666666664</v>
      </c>
      <c r="B980">
        <v>0.61580000000000001</v>
      </c>
    </row>
    <row r="981" spans="1:2" x14ac:dyDescent="0.35">
      <c r="A981" s="3">
        <v>42410.708333333336</v>
      </c>
      <c r="B981">
        <v>0.57040000000000002</v>
      </c>
    </row>
    <row r="982" spans="1:2" x14ac:dyDescent="0.35">
      <c r="A982" s="3">
        <v>42410.75</v>
      </c>
      <c r="B982">
        <v>0.53090000000000004</v>
      </c>
    </row>
    <row r="983" spans="1:2" x14ac:dyDescent="0.35">
      <c r="A983" s="3">
        <v>42410.791666666664</v>
      </c>
      <c r="B983">
        <v>0.48909999999999998</v>
      </c>
    </row>
    <row r="984" spans="1:2" x14ac:dyDescent="0.35">
      <c r="A984" s="3">
        <v>42410.833333333336</v>
      </c>
      <c r="B984">
        <v>0.44440000000000002</v>
      </c>
    </row>
    <row r="985" spans="1:2" x14ac:dyDescent="0.35">
      <c r="A985" s="3">
        <v>42410.875</v>
      </c>
      <c r="B985">
        <v>0.40910000000000002</v>
      </c>
    </row>
    <row r="986" spans="1:2" x14ac:dyDescent="0.35">
      <c r="A986" s="3">
        <v>42410.916666666664</v>
      </c>
      <c r="B986">
        <v>0.3805</v>
      </c>
    </row>
    <row r="987" spans="1:2" x14ac:dyDescent="0.35">
      <c r="A987" s="3">
        <v>42410.958333333336</v>
      </c>
      <c r="B987">
        <v>0.36180000000000001</v>
      </c>
    </row>
    <row r="988" spans="1:2" x14ac:dyDescent="0.35">
      <c r="A988" s="3">
        <v>42411</v>
      </c>
      <c r="B988">
        <v>0.34689999999999999</v>
      </c>
    </row>
    <row r="989" spans="1:2" x14ac:dyDescent="0.35">
      <c r="A989" s="3">
        <v>42411.041666666664</v>
      </c>
      <c r="B989">
        <v>0.32390000000000002</v>
      </c>
    </row>
    <row r="990" spans="1:2" x14ac:dyDescent="0.35">
      <c r="A990" s="3">
        <v>42411.083333333336</v>
      </c>
      <c r="B990">
        <v>0.29720000000000002</v>
      </c>
    </row>
    <row r="991" spans="1:2" x14ac:dyDescent="0.35">
      <c r="A991" s="3">
        <v>42411.125</v>
      </c>
      <c r="B991">
        <v>0.2636</v>
      </c>
    </row>
    <row r="992" spans="1:2" x14ac:dyDescent="0.35">
      <c r="A992" s="3">
        <v>42411.166666666664</v>
      </c>
      <c r="B992">
        <v>0.24679999999999999</v>
      </c>
    </row>
    <row r="993" spans="1:2" x14ac:dyDescent="0.35">
      <c r="A993" s="3">
        <v>42411.208333333336</v>
      </c>
      <c r="B993">
        <v>0.2412</v>
      </c>
    </row>
    <row r="994" spans="1:2" x14ac:dyDescent="0.35">
      <c r="A994" s="3">
        <v>42411.25</v>
      </c>
      <c r="B994">
        <v>0.23599999999999999</v>
      </c>
    </row>
    <row r="995" spans="1:2" x14ac:dyDescent="0.35">
      <c r="A995" s="3">
        <v>42411.291666666664</v>
      </c>
      <c r="B995">
        <v>0.2402</v>
      </c>
    </row>
    <row r="996" spans="1:2" x14ac:dyDescent="0.35">
      <c r="A996" s="3">
        <v>42411.333333333336</v>
      </c>
      <c r="B996">
        <v>0.29620000000000002</v>
      </c>
    </row>
    <row r="997" spans="1:2" x14ac:dyDescent="0.35">
      <c r="A997" s="3">
        <v>42411.375</v>
      </c>
      <c r="B997">
        <v>0.3594</v>
      </c>
    </row>
    <row r="998" spans="1:2" x14ac:dyDescent="0.35">
      <c r="A998" s="3">
        <v>42411.416666666664</v>
      </c>
      <c r="B998">
        <v>0.4168</v>
      </c>
    </row>
    <row r="999" spans="1:2" x14ac:dyDescent="0.35">
      <c r="A999" s="3">
        <v>42411.458333333336</v>
      </c>
      <c r="B999">
        <v>0.46429999999999999</v>
      </c>
    </row>
    <row r="1000" spans="1:2" x14ac:dyDescent="0.35">
      <c r="A1000" s="3">
        <v>42411.5</v>
      </c>
      <c r="B1000">
        <v>0.495</v>
      </c>
    </row>
    <row r="1001" spans="1:2" x14ac:dyDescent="0.35">
      <c r="A1001" s="3">
        <v>42411.541666666664</v>
      </c>
      <c r="B1001">
        <v>0.47810000000000002</v>
      </c>
    </row>
    <row r="1002" spans="1:2" x14ac:dyDescent="0.35">
      <c r="A1002" s="3">
        <v>42411.583333333336</v>
      </c>
      <c r="B1002">
        <v>0.40710000000000002</v>
      </c>
    </row>
    <row r="1003" spans="1:2" x14ac:dyDescent="0.35">
      <c r="A1003" s="3">
        <v>42411.625</v>
      </c>
      <c r="B1003">
        <v>0.28789999999999999</v>
      </c>
    </row>
    <row r="1004" spans="1:2" x14ac:dyDescent="0.35">
      <c r="A1004" s="3">
        <v>42411.666666666664</v>
      </c>
      <c r="B1004">
        <v>0.21229999999999999</v>
      </c>
    </row>
    <row r="1005" spans="1:2" x14ac:dyDescent="0.35">
      <c r="A1005" s="3">
        <v>42411.708333333336</v>
      </c>
      <c r="B1005">
        <v>0.16120000000000001</v>
      </c>
    </row>
    <row r="1006" spans="1:2" x14ac:dyDescent="0.35">
      <c r="A1006" s="3">
        <v>42411.75</v>
      </c>
      <c r="B1006">
        <v>0.13089999999999999</v>
      </c>
    </row>
    <row r="1007" spans="1:2" x14ac:dyDescent="0.35">
      <c r="A1007" s="3">
        <v>42411.791666666664</v>
      </c>
      <c r="B1007">
        <v>0.11409999999999999</v>
      </c>
    </row>
    <row r="1008" spans="1:2" x14ac:dyDescent="0.35">
      <c r="A1008" s="3">
        <v>42411.833333333336</v>
      </c>
      <c r="B1008">
        <v>0.11020000000000001</v>
      </c>
    </row>
    <row r="1009" spans="1:2" x14ac:dyDescent="0.35">
      <c r="A1009" s="3">
        <v>42411.875</v>
      </c>
      <c r="B1009">
        <v>0.1176</v>
      </c>
    </row>
    <row r="1010" spans="1:2" x14ac:dyDescent="0.35">
      <c r="A1010" s="3">
        <v>42411.916666666664</v>
      </c>
      <c r="B1010">
        <v>0.13139999999999999</v>
      </c>
    </row>
    <row r="1011" spans="1:2" x14ac:dyDescent="0.35">
      <c r="A1011" s="3">
        <v>42411.958333333336</v>
      </c>
      <c r="B1011">
        <v>0.15</v>
      </c>
    </row>
    <row r="1012" spans="1:2" x14ac:dyDescent="0.35">
      <c r="A1012" s="3">
        <v>42412</v>
      </c>
      <c r="B1012">
        <v>0.1641</v>
      </c>
    </row>
    <row r="1013" spans="1:2" x14ac:dyDescent="0.35">
      <c r="A1013" s="3">
        <v>42412.041666666664</v>
      </c>
      <c r="B1013">
        <v>0.1772</v>
      </c>
    </row>
    <row r="1014" spans="1:2" x14ac:dyDescent="0.35">
      <c r="A1014" s="3">
        <v>42412.083333333336</v>
      </c>
      <c r="B1014">
        <v>0.18329999999999999</v>
      </c>
    </row>
    <row r="1015" spans="1:2" x14ac:dyDescent="0.35">
      <c r="A1015" s="3">
        <v>42412.125</v>
      </c>
      <c r="B1015">
        <v>0.1835</v>
      </c>
    </row>
    <row r="1016" spans="1:2" x14ac:dyDescent="0.35">
      <c r="A1016" s="3">
        <v>42412.166666666664</v>
      </c>
      <c r="B1016">
        <v>0.1852</v>
      </c>
    </row>
    <row r="1017" spans="1:2" x14ac:dyDescent="0.35">
      <c r="A1017" s="3">
        <v>42412.208333333336</v>
      </c>
      <c r="B1017">
        <v>0.1966</v>
      </c>
    </row>
    <row r="1018" spans="1:2" x14ac:dyDescent="0.35">
      <c r="A1018" s="3">
        <v>42412.25</v>
      </c>
      <c r="B1018">
        <v>0.20100000000000001</v>
      </c>
    </row>
    <row r="1019" spans="1:2" x14ac:dyDescent="0.35">
      <c r="A1019" s="3">
        <v>42412.291666666664</v>
      </c>
      <c r="B1019">
        <v>0.19869999999999999</v>
      </c>
    </row>
    <row r="1020" spans="1:2" x14ac:dyDescent="0.35">
      <c r="A1020" s="3">
        <v>42412.333333333336</v>
      </c>
      <c r="B1020">
        <v>0.2505</v>
      </c>
    </row>
    <row r="1021" spans="1:2" x14ac:dyDescent="0.35">
      <c r="A1021" s="3">
        <v>42412.375</v>
      </c>
      <c r="B1021">
        <v>0.309</v>
      </c>
    </row>
    <row r="1022" spans="1:2" x14ac:dyDescent="0.35">
      <c r="A1022" s="3">
        <v>42412.416666666664</v>
      </c>
      <c r="B1022">
        <v>0.35210000000000002</v>
      </c>
    </row>
    <row r="1023" spans="1:2" x14ac:dyDescent="0.35">
      <c r="A1023" s="3">
        <v>42412.458333333336</v>
      </c>
      <c r="B1023">
        <v>0.38100000000000001</v>
      </c>
    </row>
    <row r="1024" spans="1:2" x14ac:dyDescent="0.35">
      <c r="A1024" s="3">
        <v>42412.5</v>
      </c>
      <c r="B1024">
        <v>0.39979999999999999</v>
      </c>
    </row>
    <row r="1025" spans="1:2" x14ac:dyDescent="0.35">
      <c r="A1025" s="3">
        <v>42412.541666666664</v>
      </c>
      <c r="B1025">
        <v>0.40479999999999999</v>
      </c>
    </row>
    <row r="1026" spans="1:2" x14ac:dyDescent="0.35">
      <c r="A1026" s="3">
        <v>42412.583333333336</v>
      </c>
      <c r="B1026">
        <v>0.40179999999999999</v>
      </c>
    </row>
    <row r="1027" spans="1:2" x14ac:dyDescent="0.35">
      <c r="A1027" s="3">
        <v>42412.625</v>
      </c>
      <c r="B1027">
        <v>0.35809999999999997</v>
      </c>
    </row>
    <row r="1028" spans="1:2" x14ac:dyDescent="0.35">
      <c r="A1028" s="3">
        <v>42412.666666666664</v>
      </c>
      <c r="B1028">
        <v>0.3574</v>
      </c>
    </row>
    <row r="1029" spans="1:2" x14ac:dyDescent="0.35">
      <c r="A1029" s="3">
        <v>42412.708333333336</v>
      </c>
      <c r="B1029">
        <v>0.40500000000000003</v>
      </c>
    </row>
    <row r="1030" spans="1:2" x14ac:dyDescent="0.35">
      <c r="A1030" s="3">
        <v>42412.75</v>
      </c>
      <c r="B1030">
        <v>0.43159999999999998</v>
      </c>
    </row>
    <row r="1031" spans="1:2" x14ac:dyDescent="0.35">
      <c r="A1031" s="3">
        <v>42412.791666666664</v>
      </c>
      <c r="B1031">
        <v>0.44390000000000002</v>
      </c>
    </row>
    <row r="1032" spans="1:2" x14ac:dyDescent="0.35">
      <c r="A1032" s="3">
        <v>42412.833333333336</v>
      </c>
      <c r="B1032">
        <v>0.50819999999999999</v>
      </c>
    </row>
    <row r="1033" spans="1:2" x14ac:dyDescent="0.35">
      <c r="A1033" s="3">
        <v>42412.875</v>
      </c>
      <c r="B1033">
        <v>0.57979999999999998</v>
      </c>
    </row>
    <row r="1034" spans="1:2" x14ac:dyDescent="0.35">
      <c r="A1034" s="3">
        <v>42412.916666666664</v>
      </c>
      <c r="B1034">
        <v>0.62949999999999995</v>
      </c>
    </row>
    <row r="1035" spans="1:2" x14ac:dyDescent="0.35">
      <c r="A1035" s="3">
        <v>42412.958333333336</v>
      </c>
      <c r="B1035">
        <v>0.65469999999999995</v>
      </c>
    </row>
    <row r="1036" spans="1:2" x14ac:dyDescent="0.35">
      <c r="A1036" s="3">
        <v>42413</v>
      </c>
      <c r="B1036">
        <v>0.65549999999999997</v>
      </c>
    </row>
    <row r="1037" spans="1:2" x14ac:dyDescent="0.35">
      <c r="A1037" s="3">
        <v>42413.041666666664</v>
      </c>
      <c r="B1037">
        <v>0.63549999999999995</v>
      </c>
    </row>
    <row r="1038" spans="1:2" x14ac:dyDescent="0.35">
      <c r="A1038" s="3">
        <v>42413.083333333336</v>
      </c>
      <c r="B1038">
        <v>0.6018</v>
      </c>
    </row>
    <row r="1039" spans="1:2" x14ac:dyDescent="0.35">
      <c r="A1039" s="3">
        <v>42413.125</v>
      </c>
      <c r="B1039">
        <v>0.59330000000000005</v>
      </c>
    </row>
    <row r="1040" spans="1:2" x14ac:dyDescent="0.35">
      <c r="A1040" s="3">
        <v>42413.166666666664</v>
      </c>
      <c r="B1040">
        <v>0.57750000000000001</v>
      </c>
    </row>
    <row r="1041" spans="1:2" x14ac:dyDescent="0.35">
      <c r="A1041" s="3">
        <v>42413.208333333336</v>
      </c>
      <c r="B1041">
        <v>0.56950000000000001</v>
      </c>
    </row>
    <row r="1042" spans="1:2" x14ac:dyDescent="0.35">
      <c r="A1042" s="3">
        <v>42413.25</v>
      </c>
      <c r="B1042">
        <v>0.55530000000000002</v>
      </c>
    </row>
    <row r="1043" spans="1:2" x14ac:dyDescent="0.35">
      <c r="A1043" s="3">
        <v>42413.291666666664</v>
      </c>
      <c r="B1043">
        <v>0.5363</v>
      </c>
    </row>
    <row r="1044" spans="1:2" x14ac:dyDescent="0.35">
      <c r="A1044" s="3">
        <v>42413.333333333336</v>
      </c>
      <c r="B1044">
        <v>0.59409999999999996</v>
      </c>
    </row>
    <row r="1045" spans="1:2" x14ac:dyDescent="0.35">
      <c r="A1045" s="3">
        <v>42413.375</v>
      </c>
      <c r="B1045">
        <v>0.62109999999999999</v>
      </c>
    </row>
    <row r="1046" spans="1:2" x14ac:dyDescent="0.35">
      <c r="A1046" s="3">
        <v>42413.416666666664</v>
      </c>
      <c r="B1046">
        <v>0.61650000000000005</v>
      </c>
    </row>
    <row r="1047" spans="1:2" x14ac:dyDescent="0.35">
      <c r="A1047" s="3">
        <v>42413.458333333336</v>
      </c>
      <c r="B1047">
        <v>0.6008</v>
      </c>
    </row>
    <row r="1048" spans="1:2" x14ac:dyDescent="0.35">
      <c r="A1048" s="3">
        <v>42413.5</v>
      </c>
      <c r="B1048">
        <v>0.57520000000000004</v>
      </c>
    </row>
    <row r="1049" spans="1:2" x14ac:dyDescent="0.35">
      <c r="A1049" s="3">
        <v>42413.541666666664</v>
      </c>
      <c r="B1049">
        <v>0.54849999999999999</v>
      </c>
    </row>
    <row r="1050" spans="1:2" x14ac:dyDescent="0.35">
      <c r="A1050" s="3">
        <v>42413.583333333336</v>
      </c>
      <c r="B1050">
        <v>0.50519999999999998</v>
      </c>
    </row>
    <row r="1051" spans="1:2" x14ac:dyDescent="0.35">
      <c r="A1051" s="3">
        <v>42413.625</v>
      </c>
      <c r="B1051">
        <v>0.42020000000000002</v>
      </c>
    </row>
    <row r="1052" spans="1:2" x14ac:dyDescent="0.35">
      <c r="A1052" s="3">
        <v>42413.666666666664</v>
      </c>
      <c r="B1052">
        <v>0.38900000000000001</v>
      </c>
    </row>
    <row r="1053" spans="1:2" x14ac:dyDescent="0.35">
      <c r="A1053" s="3">
        <v>42413.708333333336</v>
      </c>
      <c r="B1053">
        <v>0.40179999999999999</v>
      </c>
    </row>
    <row r="1054" spans="1:2" x14ac:dyDescent="0.35">
      <c r="A1054" s="3">
        <v>42413.75</v>
      </c>
      <c r="B1054">
        <v>0.41649999999999998</v>
      </c>
    </row>
    <row r="1055" spans="1:2" x14ac:dyDescent="0.35">
      <c r="A1055" s="3">
        <v>42413.791666666664</v>
      </c>
      <c r="B1055">
        <v>0.43049999999999999</v>
      </c>
    </row>
    <row r="1056" spans="1:2" x14ac:dyDescent="0.35">
      <c r="A1056" s="3">
        <v>42413.833333333336</v>
      </c>
      <c r="B1056">
        <v>0.45619999999999999</v>
      </c>
    </row>
    <row r="1057" spans="1:2" x14ac:dyDescent="0.35">
      <c r="A1057" s="3">
        <v>42413.875</v>
      </c>
      <c r="B1057">
        <v>0.47760000000000002</v>
      </c>
    </row>
    <row r="1058" spans="1:2" x14ac:dyDescent="0.35">
      <c r="A1058" s="3">
        <v>42413.916666666664</v>
      </c>
      <c r="B1058">
        <v>0.49149999999999999</v>
      </c>
    </row>
    <row r="1059" spans="1:2" x14ac:dyDescent="0.35">
      <c r="A1059" s="3">
        <v>42413.958333333336</v>
      </c>
      <c r="B1059">
        <v>0.51190000000000002</v>
      </c>
    </row>
    <row r="1060" spans="1:2" x14ac:dyDescent="0.35">
      <c r="A1060" s="3">
        <v>42414</v>
      </c>
      <c r="B1060">
        <v>0.51470000000000005</v>
      </c>
    </row>
    <row r="1061" spans="1:2" x14ac:dyDescent="0.35">
      <c r="A1061" s="3">
        <v>42414.041666666664</v>
      </c>
      <c r="B1061">
        <v>0.5091</v>
      </c>
    </row>
    <row r="1062" spans="1:2" x14ac:dyDescent="0.35">
      <c r="A1062" s="3">
        <v>42414.083333333336</v>
      </c>
      <c r="B1062">
        <v>0.49330000000000002</v>
      </c>
    </row>
    <row r="1063" spans="1:2" x14ac:dyDescent="0.35">
      <c r="A1063" s="3">
        <v>42414.125</v>
      </c>
      <c r="B1063">
        <v>0.47220000000000001</v>
      </c>
    </row>
    <row r="1064" spans="1:2" x14ac:dyDescent="0.35">
      <c r="A1064" s="3">
        <v>42414.166666666664</v>
      </c>
      <c r="B1064">
        <v>0.4511</v>
      </c>
    </row>
    <row r="1065" spans="1:2" x14ac:dyDescent="0.35">
      <c r="A1065" s="3">
        <v>42414.208333333336</v>
      </c>
      <c r="B1065">
        <v>0.43890000000000001</v>
      </c>
    </row>
    <row r="1066" spans="1:2" x14ac:dyDescent="0.35">
      <c r="A1066" s="3">
        <v>42414.25</v>
      </c>
      <c r="B1066">
        <v>0.40379999999999999</v>
      </c>
    </row>
    <row r="1067" spans="1:2" x14ac:dyDescent="0.35">
      <c r="A1067" s="3">
        <v>42414.291666666664</v>
      </c>
      <c r="B1067">
        <v>0.4052</v>
      </c>
    </row>
    <row r="1068" spans="1:2" x14ac:dyDescent="0.35">
      <c r="A1068" s="3">
        <v>42414.333333333336</v>
      </c>
      <c r="B1068">
        <v>0.48480000000000001</v>
      </c>
    </row>
    <row r="1069" spans="1:2" x14ac:dyDescent="0.35">
      <c r="A1069" s="3">
        <v>42414.375</v>
      </c>
      <c r="B1069">
        <v>0.56869999999999998</v>
      </c>
    </row>
    <row r="1070" spans="1:2" x14ac:dyDescent="0.35">
      <c r="A1070" s="3">
        <v>42414.416666666664</v>
      </c>
      <c r="B1070">
        <v>0.60919999999999996</v>
      </c>
    </row>
    <row r="1071" spans="1:2" x14ac:dyDescent="0.35">
      <c r="A1071" s="3">
        <v>42414.458333333336</v>
      </c>
      <c r="B1071">
        <v>0.61550000000000005</v>
      </c>
    </row>
    <row r="1072" spans="1:2" x14ac:dyDescent="0.35">
      <c r="A1072" s="3">
        <v>42414.5</v>
      </c>
      <c r="B1072">
        <v>0.59489999999999998</v>
      </c>
    </row>
    <row r="1073" spans="1:2" x14ac:dyDescent="0.35">
      <c r="A1073" s="3">
        <v>42414.541666666664</v>
      </c>
      <c r="B1073">
        <v>0.56689999999999996</v>
      </c>
    </row>
    <row r="1074" spans="1:2" x14ac:dyDescent="0.35">
      <c r="A1074" s="3">
        <v>42414.583333333336</v>
      </c>
      <c r="B1074">
        <v>0.51549999999999996</v>
      </c>
    </row>
    <row r="1075" spans="1:2" x14ac:dyDescent="0.35">
      <c r="A1075" s="3">
        <v>42414.625</v>
      </c>
      <c r="B1075">
        <v>0.44879999999999998</v>
      </c>
    </row>
    <row r="1076" spans="1:2" x14ac:dyDescent="0.35">
      <c r="A1076" s="3">
        <v>42414.666666666664</v>
      </c>
      <c r="B1076">
        <v>0.40770000000000001</v>
      </c>
    </row>
    <row r="1077" spans="1:2" x14ac:dyDescent="0.35">
      <c r="A1077" s="3">
        <v>42414.708333333336</v>
      </c>
      <c r="B1077">
        <v>0.36220000000000002</v>
      </c>
    </row>
    <row r="1078" spans="1:2" x14ac:dyDescent="0.35">
      <c r="A1078" s="3">
        <v>42414.75</v>
      </c>
      <c r="B1078">
        <v>0.32900000000000001</v>
      </c>
    </row>
    <row r="1079" spans="1:2" x14ac:dyDescent="0.35">
      <c r="A1079" s="3">
        <v>42414.791666666664</v>
      </c>
      <c r="B1079">
        <v>0.32390000000000002</v>
      </c>
    </row>
    <row r="1080" spans="1:2" x14ac:dyDescent="0.35">
      <c r="A1080" s="3">
        <v>42414.833333333336</v>
      </c>
      <c r="B1080">
        <v>0.29899999999999999</v>
      </c>
    </row>
    <row r="1081" spans="1:2" x14ac:dyDescent="0.35">
      <c r="A1081" s="3">
        <v>42414.875</v>
      </c>
      <c r="B1081">
        <v>0.28420000000000001</v>
      </c>
    </row>
    <row r="1082" spans="1:2" x14ac:dyDescent="0.35">
      <c r="A1082" s="3">
        <v>42414.916666666664</v>
      </c>
      <c r="B1082">
        <v>0.28360000000000002</v>
      </c>
    </row>
    <row r="1083" spans="1:2" x14ac:dyDescent="0.35">
      <c r="A1083" s="3">
        <v>42414.958333333336</v>
      </c>
      <c r="B1083">
        <v>0.3291</v>
      </c>
    </row>
    <row r="1084" spans="1:2" x14ac:dyDescent="0.35">
      <c r="A1084" s="3">
        <v>42415</v>
      </c>
      <c r="B1084">
        <v>0.36580000000000001</v>
      </c>
    </row>
    <row r="1085" spans="1:2" x14ac:dyDescent="0.35">
      <c r="A1085" s="3">
        <v>42415.041666666664</v>
      </c>
      <c r="B1085">
        <v>0.36209999999999998</v>
      </c>
    </row>
    <row r="1086" spans="1:2" x14ac:dyDescent="0.35">
      <c r="A1086" s="3">
        <v>42415.083333333336</v>
      </c>
      <c r="B1086">
        <v>0.34660000000000002</v>
      </c>
    </row>
    <row r="1087" spans="1:2" x14ac:dyDescent="0.35">
      <c r="A1087" s="3">
        <v>42415.125</v>
      </c>
      <c r="B1087">
        <v>0.3478</v>
      </c>
    </row>
    <row r="1088" spans="1:2" x14ac:dyDescent="0.35">
      <c r="A1088" s="3">
        <v>42415.166666666664</v>
      </c>
      <c r="B1088">
        <v>0.35759999999999997</v>
      </c>
    </row>
    <row r="1089" spans="1:2" x14ac:dyDescent="0.35">
      <c r="A1089" s="3">
        <v>42415.208333333336</v>
      </c>
      <c r="B1089">
        <v>0.38340000000000002</v>
      </c>
    </row>
    <row r="1090" spans="1:2" x14ac:dyDescent="0.35">
      <c r="A1090" s="3">
        <v>42415.25</v>
      </c>
      <c r="B1090">
        <v>0.39510000000000001</v>
      </c>
    </row>
    <row r="1091" spans="1:2" x14ac:dyDescent="0.35">
      <c r="A1091" s="3">
        <v>42415.291666666664</v>
      </c>
      <c r="B1091">
        <v>0.3977</v>
      </c>
    </row>
    <row r="1092" spans="1:2" x14ac:dyDescent="0.35">
      <c r="A1092" s="3">
        <v>42415.333333333336</v>
      </c>
      <c r="B1092">
        <v>0.46429999999999999</v>
      </c>
    </row>
    <row r="1093" spans="1:2" x14ac:dyDescent="0.35">
      <c r="A1093" s="3">
        <v>42415.375</v>
      </c>
      <c r="B1093">
        <v>0.50119999999999998</v>
      </c>
    </row>
    <row r="1094" spans="1:2" x14ac:dyDescent="0.35">
      <c r="A1094" s="3">
        <v>42415.416666666664</v>
      </c>
      <c r="B1094">
        <v>0.52649999999999997</v>
      </c>
    </row>
    <row r="1095" spans="1:2" x14ac:dyDescent="0.35">
      <c r="A1095" s="3">
        <v>42415.458333333336</v>
      </c>
      <c r="B1095">
        <v>0.5494</v>
      </c>
    </row>
    <row r="1096" spans="1:2" x14ac:dyDescent="0.35">
      <c r="A1096" s="3">
        <v>42415.5</v>
      </c>
      <c r="B1096">
        <v>0.54400000000000004</v>
      </c>
    </row>
    <row r="1097" spans="1:2" x14ac:dyDescent="0.35">
      <c r="A1097" s="3">
        <v>42415.541666666664</v>
      </c>
      <c r="B1097">
        <v>0.49769999999999998</v>
      </c>
    </row>
    <row r="1098" spans="1:2" x14ac:dyDescent="0.35">
      <c r="A1098" s="3">
        <v>42415.583333333336</v>
      </c>
      <c r="B1098">
        <v>0.39979999999999999</v>
      </c>
    </row>
    <row r="1099" spans="1:2" x14ac:dyDescent="0.35">
      <c r="A1099" s="3">
        <v>42415.625</v>
      </c>
      <c r="B1099">
        <v>0.29480000000000001</v>
      </c>
    </row>
    <row r="1100" spans="1:2" x14ac:dyDescent="0.35">
      <c r="A1100" s="3">
        <v>42415.666666666664</v>
      </c>
      <c r="B1100">
        <v>0.2394</v>
      </c>
    </row>
    <row r="1101" spans="1:2" x14ac:dyDescent="0.35">
      <c r="A1101" s="3">
        <v>42415.708333333336</v>
      </c>
      <c r="B1101">
        <v>0.18690000000000001</v>
      </c>
    </row>
    <row r="1102" spans="1:2" x14ac:dyDescent="0.35">
      <c r="A1102" s="3">
        <v>42415.75</v>
      </c>
      <c r="B1102">
        <v>0.1547</v>
      </c>
    </row>
    <row r="1103" spans="1:2" x14ac:dyDescent="0.35">
      <c r="A1103" s="3">
        <v>42415.791666666664</v>
      </c>
      <c r="B1103">
        <v>0.15490000000000001</v>
      </c>
    </row>
    <row r="1104" spans="1:2" x14ac:dyDescent="0.35">
      <c r="A1104" s="3">
        <v>42415.833333333336</v>
      </c>
      <c r="B1104">
        <v>0.1575</v>
      </c>
    </row>
    <row r="1105" spans="1:2" x14ac:dyDescent="0.35">
      <c r="A1105" s="3">
        <v>42415.875</v>
      </c>
      <c r="B1105">
        <v>0.1555</v>
      </c>
    </row>
    <row r="1106" spans="1:2" x14ac:dyDescent="0.35">
      <c r="A1106" s="3">
        <v>42415.916666666664</v>
      </c>
      <c r="B1106">
        <v>0.1507</v>
      </c>
    </row>
    <row r="1107" spans="1:2" x14ac:dyDescent="0.35">
      <c r="A1107" s="3">
        <v>42415.958333333336</v>
      </c>
      <c r="B1107">
        <v>0.1477</v>
      </c>
    </row>
    <row r="1108" spans="1:2" x14ac:dyDescent="0.35">
      <c r="A1108" s="3">
        <v>42416</v>
      </c>
      <c r="B1108">
        <v>0.1542</v>
      </c>
    </row>
    <row r="1109" spans="1:2" x14ac:dyDescent="0.35">
      <c r="A1109" s="3">
        <v>42416.041666666664</v>
      </c>
      <c r="B1109">
        <v>0.16309999999999999</v>
      </c>
    </row>
    <row r="1110" spans="1:2" x14ac:dyDescent="0.35">
      <c r="A1110" s="3">
        <v>42416.083333333336</v>
      </c>
      <c r="B1110">
        <v>0.17150000000000001</v>
      </c>
    </row>
    <row r="1111" spans="1:2" x14ac:dyDescent="0.35">
      <c r="A1111" s="3">
        <v>42416.125</v>
      </c>
      <c r="B1111">
        <v>0.18279999999999999</v>
      </c>
    </row>
    <row r="1112" spans="1:2" x14ac:dyDescent="0.35">
      <c r="A1112" s="3">
        <v>42416.166666666664</v>
      </c>
      <c r="B1112">
        <v>0.20250000000000001</v>
      </c>
    </row>
    <row r="1113" spans="1:2" x14ac:dyDescent="0.35">
      <c r="A1113" s="3">
        <v>42416.208333333336</v>
      </c>
      <c r="B1113">
        <v>0.21959999999999999</v>
      </c>
    </row>
    <row r="1114" spans="1:2" x14ac:dyDescent="0.35">
      <c r="A1114" s="3">
        <v>42416.25</v>
      </c>
      <c r="B1114">
        <v>0.2162</v>
      </c>
    </row>
    <row r="1115" spans="1:2" x14ac:dyDescent="0.35">
      <c r="A1115" s="3">
        <v>42416.291666666664</v>
      </c>
      <c r="B1115">
        <v>0.1928</v>
      </c>
    </row>
    <row r="1116" spans="1:2" x14ac:dyDescent="0.35">
      <c r="A1116" s="3">
        <v>42416.333333333336</v>
      </c>
      <c r="B1116">
        <v>0.21129999999999999</v>
      </c>
    </row>
    <row r="1117" spans="1:2" x14ac:dyDescent="0.35">
      <c r="A1117" s="3">
        <v>42416.375</v>
      </c>
      <c r="B1117">
        <v>0.2374</v>
      </c>
    </row>
    <row r="1118" spans="1:2" x14ac:dyDescent="0.35">
      <c r="A1118" s="3">
        <v>42416.416666666664</v>
      </c>
      <c r="B1118">
        <v>0.25669999999999998</v>
      </c>
    </row>
    <row r="1119" spans="1:2" x14ac:dyDescent="0.35">
      <c r="A1119" s="3">
        <v>42416.458333333336</v>
      </c>
      <c r="B1119">
        <v>0.26400000000000001</v>
      </c>
    </row>
    <row r="1120" spans="1:2" x14ac:dyDescent="0.35">
      <c r="A1120" s="3">
        <v>42416.5</v>
      </c>
      <c r="B1120">
        <v>0.25890000000000002</v>
      </c>
    </row>
    <row r="1121" spans="1:2" x14ac:dyDescent="0.35">
      <c r="A1121" s="3">
        <v>42416.541666666664</v>
      </c>
      <c r="B1121">
        <v>0.24299999999999999</v>
      </c>
    </row>
    <row r="1122" spans="1:2" x14ac:dyDescent="0.35">
      <c r="A1122" s="3">
        <v>42416.583333333336</v>
      </c>
      <c r="B1122">
        <v>0.21249999999999999</v>
      </c>
    </row>
    <row r="1123" spans="1:2" x14ac:dyDescent="0.35">
      <c r="A1123" s="3">
        <v>42416.625</v>
      </c>
      <c r="B1123">
        <v>0.184</v>
      </c>
    </row>
    <row r="1124" spans="1:2" x14ac:dyDescent="0.35">
      <c r="A1124" s="3">
        <v>42416.666666666664</v>
      </c>
      <c r="B1124">
        <v>0.17219999999999999</v>
      </c>
    </row>
    <row r="1125" spans="1:2" x14ac:dyDescent="0.35">
      <c r="A1125" s="3">
        <v>42416.708333333336</v>
      </c>
      <c r="B1125">
        <v>0.1641</v>
      </c>
    </row>
    <row r="1126" spans="1:2" x14ac:dyDescent="0.35">
      <c r="A1126" s="3">
        <v>42416.75</v>
      </c>
      <c r="B1126">
        <v>0.15920000000000001</v>
      </c>
    </row>
    <row r="1127" spans="1:2" x14ac:dyDescent="0.35">
      <c r="A1127" s="3">
        <v>42416.791666666664</v>
      </c>
      <c r="B1127">
        <v>0.15409999999999999</v>
      </c>
    </row>
    <row r="1128" spans="1:2" x14ac:dyDescent="0.35">
      <c r="A1128" s="3">
        <v>42416.833333333336</v>
      </c>
      <c r="B1128">
        <v>0.16</v>
      </c>
    </row>
    <row r="1129" spans="1:2" x14ac:dyDescent="0.35">
      <c r="A1129" s="3">
        <v>42416.875</v>
      </c>
      <c r="B1129">
        <v>0.18060000000000001</v>
      </c>
    </row>
    <row r="1130" spans="1:2" x14ac:dyDescent="0.35">
      <c r="A1130" s="3">
        <v>42416.916666666664</v>
      </c>
      <c r="B1130">
        <v>0.20849999999999999</v>
      </c>
    </row>
    <row r="1131" spans="1:2" x14ac:dyDescent="0.35">
      <c r="A1131" s="3">
        <v>42416.958333333336</v>
      </c>
      <c r="B1131">
        <v>0.22270000000000001</v>
      </c>
    </row>
    <row r="1132" spans="1:2" x14ac:dyDescent="0.35">
      <c r="A1132" s="3">
        <v>42417</v>
      </c>
      <c r="B1132">
        <v>0.21640000000000001</v>
      </c>
    </row>
    <row r="1133" spans="1:2" x14ac:dyDescent="0.35">
      <c r="A1133" s="3">
        <v>42417.041666666664</v>
      </c>
      <c r="B1133">
        <v>0.1976</v>
      </c>
    </row>
    <row r="1134" spans="1:2" x14ac:dyDescent="0.35">
      <c r="A1134" s="3">
        <v>42417.083333333336</v>
      </c>
      <c r="B1134">
        <v>0.18179999999999999</v>
      </c>
    </row>
    <row r="1135" spans="1:2" x14ac:dyDescent="0.35">
      <c r="A1135" s="3">
        <v>42417.125</v>
      </c>
      <c r="B1135">
        <v>0.16420000000000001</v>
      </c>
    </row>
    <row r="1136" spans="1:2" x14ac:dyDescent="0.35">
      <c r="A1136" s="3">
        <v>42417.166666666664</v>
      </c>
      <c r="B1136">
        <v>0.14299999999999999</v>
      </c>
    </row>
    <row r="1137" spans="1:2" x14ac:dyDescent="0.35">
      <c r="A1137" s="3">
        <v>42417.208333333336</v>
      </c>
      <c r="B1137">
        <v>0.13250000000000001</v>
      </c>
    </row>
    <row r="1138" spans="1:2" x14ac:dyDescent="0.35">
      <c r="A1138" s="3">
        <v>42417.25</v>
      </c>
      <c r="B1138">
        <v>0.1222</v>
      </c>
    </row>
    <row r="1139" spans="1:2" x14ac:dyDescent="0.35">
      <c r="A1139" s="3">
        <v>42417.291666666664</v>
      </c>
      <c r="B1139">
        <v>0.1104</v>
      </c>
    </row>
    <row r="1140" spans="1:2" x14ac:dyDescent="0.35">
      <c r="A1140" s="3">
        <v>42417.333333333336</v>
      </c>
      <c r="B1140">
        <v>0.12920000000000001</v>
      </c>
    </row>
    <row r="1141" spans="1:2" x14ac:dyDescent="0.35">
      <c r="A1141" s="3">
        <v>42417.375</v>
      </c>
      <c r="B1141">
        <v>0.1426</v>
      </c>
    </row>
    <row r="1142" spans="1:2" x14ac:dyDescent="0.35">
      <c r="A1142" s="3">
        <v>42417.416666666664</v>
      </c>
      <c r="B1142">
        <v>0.15010000000000001</v>
      </c>
    </row>
    <row r="1143" spans="1:2" x14ac:dyDescent="0.35">
      <c r="A1143" s="3">
        <v>42417.458333333336</v>
      </c>
      <c r="B1143">
        <v>0.1545</v>
      </c>
    </row>
    <row r="1144" spans="1:2" x14ac:dyDescent="0.35">
      <c r="A1144" s="3">
        <v>42417.5</v>
      </c>
      <c r="B1144">
        <v>0.15490000000000001</v>
      </c>
    </row>
    <row r="1145" spans="1:2" x14ac:dyDescent="0.35">
      <c r="A1145" s="3">
        <v>42417.541666666664</v>
      </c>
      <c r="B1145">
        <v>0.15490000000000001</v>
      </c>
    </row>
    <row r="1146" spans="1:2" x14ac:dyDescent="0.35">
      <c r="A1146" s="3">
        <v>42417.583333333336</v>
      </c>
      <c r="B1146">
        <v>0.1623</v>
      </c>
    </row>
    <row r="1147" spans="1:2" x14ac:dyDescent="0.35">
      <c r="A1147" s="3">
        <v>42417.625</v>
      </c>
      <c r="B1147">
        <v>0.16669999999999999</v>
      </c>
    </row>
    <row r="1148" spans="1:2" x14ac:dyDescent="0.35">
      <c r="A1148" s="3">
        <v>42417.666666666664</v>
      </c>
      <c r="B1148">
        <v>0.17199999999999999</v>
      </c>
    </row>
    <row r="1149" spans="1:2" x14ac:dyDescent="0.35">
      <c r="A1149" s="3">
        <v>42417.708333333336</v>
      </c>
      <c r="B1149">
        <v>0.17910000000000001</v>
      </c>
    </row>
    <row r="1150" spans="1:2" x14ac:dyDescent="0.35">
      <c r="A1150" s="3">
        <v>42417.75</v>
      </c>
      <c r="B1150">
        <v>0.182</v>
      </c>
    </row>
    <row r="1151" spans="1:2" x14ac:dyDescent="0.35">
      <c r="A1151" s="3">
        <v>42417.791666666664</v>
      </c>
      <c r="B1151">
        <v>0.18859999999999999</v>
      </c>
    </row>
    <row r="1152" spans="1:2" x14ac:dyDescent="0.35">
      <c r="A1152" s="3">
        <v>42417.833333333336</v>
      </c>
      <c r="B1152">
        <v>0.20449999999999999</v>
      </c>
    </row>
    <row r="1153" spans="1:2" x14ac:dyDescent="0.35">
      <c r="A1153" s="3">
        <v>42417.875</v>
      </c>
      <c r="B1153">
        <v>0.20580000000000001</v>
      </c>
    </row>
    <row r="1154" spans="1:2" x14ac:dyDescent="0.35">
      <c r="A1154" s="3">
        <v>42417.916666666664</v>
      </c>
      <c r="B1154">
        <v>0.19409999999999999</v>
      </c>
    </row>
    <row r="1155" spans="1:2" x14ac:dyDescent="0.35">
      <c r="A1155" s="3">
        <v>42417.958333333336</v>
      </c>
      <c r="B1155">
        <v>0.19309999999999999</v>
      </c>
    </row>
    <row r="1156" spans="1:2" x14ac:dyDescent="0.35">
      <c r="A1156" s="3">
        <v>42418</v>
      </c>
      <c r="B1156">
        <v>0.1956</v>
      </c>
    </row>
    <row r="1157" spans="1:2" x14ac:dyDescent="0.35">
      <c r="A1157" s="3">
        <v>42418.041666666664</v>
      </c>
      <c r="B1157">
        <v>0.1764</v>
      </c>
    </row>
    <row r="1158" spans="1:2" x14ac:dyDescent="0.35">
      <c r="A1158" s="3">
        <v>42418.083333333336</v>
      </c>
      <c r="B1158">
        <v>0.1762</v>
      </c>
    </row>
    <row r="1159" spans="1:2" x14ac:dyDescent="0.35">
      <c r="A1159" s="3">
        <v>42418.125</v>
      </c>
      <c r="B1159">
        <v>0.18260000000000001</v>
      </c>
    </row>
    <row r="1160" spans="1:2" x14ac:dyDescent="0.35">
      <c r="A1160" s="3">
        <v>42418.166666666664</v>
      </c>
      <c r="B1160">
        <v>0.18559999999999999</v>
      </c>
    </row>
    <row r="1161" spans="1:2" x14ac:dyDescent="0.35">
      <c r="A1161" s="3">
        <v>42418.208333333336</v>
      </c>
      <c r="B1161">
        <v>0.19819999999999999</v>
      </c>
    </row>
    <row r="1162" spans="1:2" x14ac:dyDescent="0.35">
      <c r="A1162" s="3">
        <v>42418.25</v>
      </c>
      <c r="B1162">
        <v>0.21179999999999999</v>
      </c>
    </row>
    <row r="1163" spans="1:2" x14ac:dyDescent="0.35">
      <c r="A1163" s="3">
        <v>42418.291666666664</v>
      </c>
      <c r="B1163">
        <v>0.2356</v>
      </c>
    </row>
    <row r="1164" spans="1:2" x14ac:dyDescent="0.35">
      <c r="A1164" s="3">
        <v>42418.333333333336</v>
      </c>
      <c r="B1164">
        <v>0.27660000000000001</v>
      </c>
    </row>
    <row r="1165" spans="1:2" x14ac:dyDescent="0.35">
      <c r="A1165" s="3">
        <v>42418.375</v>
      </c>
      <c r="B1165">
        <v>0.30070000000000002</v>
      </c>
    </row>
    <row r="1166" spans="1:2" x14ac:dyDescent="0.35">
      <c r="A1166" s="3">
        <v>42418.416666666664</v>
      </c>
      <c r="B1166">
        <v>0.32840000000000003</v>
      </c>
    </row>
    <row r="1167" spans="1:2" x14ac:dyDescent="0.35">
      <c r="A1167" s="3">
        <v>42418.458333333336</v>
      </c>
      <c r="B1167">
        <v>0.3604</v>
      </c>
    </row>
    <row r="1168" spans="1:2" x14ac:dyDescent="0.35">
      <c r="A1168" s="3">
        <v>42418.5</v>
      </c>
      <c r="B1168">
        <v>0.39939999999999998</v>
      </c>
    </row>
    <row r="1169" spans="1:2" x14ac:dyDescent="0.35">
      <c r="A1169" s="3">
        <v>42418.541666666664</v>
      </c>
      <c r="B1169">
        <v>0.41889999999999999</v>
      </c>
    </row>
    <row r="1170" spans="1:2" x14ac:dyDescent="0.35">
      <c r="A1170" s="3">
        <v>42418.583333333336</v>
      </c>
      <c r="B1170">
        <v>0.41620000000000001</v>
      </c>
    </row>
    <row r="1171" spans="1:2" x14ac:dyDescent="0.35">
      <c r="A1171" s="3">
        <v>42418.625</v>
      </c>
      <c r="B1171">
        <v>0.38919999999999999</v>
      </c>
    </row>
    <row r="1172" spans="1:2" x14ac:dyDescent="0.35">
      <c r="A1172" s="3">
        <v>42418.666666666664</v>
      </c>
      <c r="B1172">
        <v>0.35970000000000002</v>
      </c>
    </row>
    <row r="1173" spans="1:2" x14ac:dyDescent="0.35">
      <c r="A1173" s="3">
        <v>42418.708333333336</v>
      </c>
      <c r="B1173">
        <v>0.34210000000000002</v>
      </c>
    </row>
    <row r="1174" spans="1:2" x14ac:dyDescent="0.35">
      <c r="A1174" s="3">
        <v>42418.75</v>
      </c>
      <c r="B1174">
        <v>0.32590000000000002</v>
      </c>
    </row>
    <row r="1175" spans="1:2" x14ac:dyDescent="0.35">
      <c r="A1175" s="3">
        <v>42418.791666666664</v>
      </c>
      <c r="B1175">
        <v>0.30890000000000001</v>
      </c>
    </row>
    <row r="1176" spans="1:2" x14ac:dyDescent="0.35">
      <c r="A1176" s="3">
        <v>42418.833333333336</v>
      </c>
      <c r="B1176">
        <v>0.29699999999999999</v>
      </c>
    </row>
    <row r="1177" spans="1:2" x14ac:dyDescent="0.35">
      <c r="A1177" s="3">
        <v>42418.875</v>
      </c>
      <c r="B1177">
        <v>0.29210000000000003</v>
      </c>
    </row>
    <row r="1178" spans="1:2" x14ac:dyDescent="0.35">
      <c r="A1178" s="3">
        <v>42418.916666666664</v>
      </c>
      <c r="B1178">
        <v>0.28939999999999999</v>
      </c>
    </row>
    <row r="1179" spans="1:2" x14ac:dyDescent="0.35">
      <c r="A1179" s="3">
        <v>42418.958333333336</v>
      </c>
      <c r="B1179">
        <v>0.28770000000000001</v>
      </c>
    </row>
    <row r="1180" spans="1:2" x14ac:dyDescent="0.35">
      <c r="A1180" s="3">
        <v>42419</v>
      </c>
      <c r="B1180">
        <v>0.30570000000000003</v>
      </c>
    </row>
    <row r="1181" spans="1:2" x14ac:dyDescent="0.35">
      <c r="A1181" s="3">
        <v>42419.041666666664</v>
      </c>
      <c r="B1181">
        <v>0.32119999999999999</v>
      </c>
    </row>
    <row r="1182" spans="1:2" x14ac:dyDescent="0.35">
      <c r="A1182" s="3">
        <v>42419.083333333336</v>
      </c>
      <c r="B1182">
        <v>0.32319999999999999</v>
      </c>
    </row>
    <row r="1183" spans="1:2" x14ac:dyDescent="0.35">
      <c r="A1183" s="3">
        <v>42419.125</v>
      </c>
      <c r="B1183">
        <v>0.31369999999999998</v>
      </c>
    </row>
    <row r="1184" spans="1:2" x14ac:dyDescent="0.35">
      <c r="A1184" s="3">
        <v>42419.166666666664</v>
      </c>
      <c r="B1184">
        <v>0.29380000000000001</v>
      </c>
    </row>
    <row r="1185" spans="1:2" x14ac:dyDescent="0.35">
      <c r="A1185" s="3">
        <v>42419.208333333336</v>
      </c>
      <c r="B1185">
        <v>0.28639999999999999</v>
      </c>
    </row>
    <row r="1186" spans="1:2" x14ac:dyDescent="0.35">
      <c r="A1186" s="3">
        <v>42419.25</v>
      </c>
      <c r="B1186">
        <v>0.25890000000000002</v>
      </c>
    </row>
    <row r="1187" spans="1:2" x14ac:dyDescent="0.35">
      <c r="A1187" s="3">
        <v>42419.291666666664</v>
      </c>
      <c r="B1187">
        <v>0.24660000000000001</v>
      </c>
    </row>
    <row r="1188" spans="1:2" x14ac:dyDescent="0.35">
      <c r="A1188" s="3">
        <v>42419.333333333336</v>
      </c>
      <c r="B1188">
        <v>0.25080000000000002</v>
      </c>
    </row>
    <row r="1189" spans="1:2" x14ac:dyDescent="0.35">
      <c r="A1189" s="3">
        <v>42419.375</v>
      </c>
      <c r="B1189">
        <v>0.2165</v>
      </c>
    </row>
    <row r="1190" spans="1:2" x14ac:dyDescent="0.35">
      <c r="A1190" s="3">
        <v>42419.416666666664</v>
      </c>
      <c r="B1190">
        <v>0.20039999999999999</v>
      </c>
    </row>
    <row r="1191" spans="1:2" x14ac:dyDescent="0.35">
      <c r="A1191" s="3">
        <v>42419.458333333336</v>
      </c>
      <c r="B1191">
        <v>0.2074</v>
      </c>
    </row>
    <row r="1192" spans="1:2" x14ac:dyDescent="0.35">
      <c r="A1192" s="3">
        <v>42419.5</v>
      </c>
      <c r="B1192">
        <v>0.2258</v>
      </c>
    </row>
    <row r="1193" spans="1:2" x14ac:dyDescent="0.35">
      <c r="A1193" s="3">
        <v>42419.541666666664</v>
      </c>
      <c r="B1193">
        <v>0.2462</v>
      </c>
    </row>
    <row r="1194" spans="1:2" x14ac:dyDescent="0.35">
      <c r="A1194" s="3">
        <v>42419.583333333336</v>
      </c>
      <c r="B1194">
        <v>0.255</v>
      </c>
    </row>
    <row r="1195" spans="1:2" x14ac:dyDescent="0.35">
      <c r="A1195" s="3">
        <v>42419.625</v>
      </c>
      <c r="B1195">
        <v>0.23599999999999999</v>
      </c>
    </row>
    <row r="1196" spans="1:2" x14ac:dyDescent="0.35">
      <c r="A1196" s="3">
        <v>42419.666666666664</v>
      </c>
      <c r="B1196">
        <v>0.2195</v>
      </c>
    </row>
    <row r="1197" spans="1:2" x14ac:dyDescent="0.35">
      <c r="A1197" s="3">
        <v>42419.708333333336</v>
      </c>
      <c r="B1197">
        <v>0.21410000000000001</v>
      </c>
    </row>
    <row r="1198" spans="1:2" x14ac:dyDescent="0.35">
      <c r="A1198" s="3">
        <v>42419.75</v>
      </c>
      <c r="B1198">
        <v>0.2147</v>
      </c>
    </row>
    <row r="1199" spans="1:2" x14ac:dyDescent="0.35">
      <c r="A1199" s="3">
        <v>42419.791666666664</v>
      </c>
      <c r="B1199">
        <v>0.21609999999999999</v>
      </c>
    </row>
    <row r="1200" spans="1:2" x14ac:dyDescent="0.35">
      <c r="A1200" s="3">
        <v>42419.833333333336</v>
      </c>
      <c r="B1200">
        <v>0.22739999999999999</v>
      </c>
    </row>
    <row r="1201" spans="1:2" x14ac:dyDescent="0.35">
      <c r="A1201" s="3">
        <v>42419.875</v>
      </c>
      <c r="B1201">
        <v>0.24249999999999999</v>
      </c>
    </row>
    <row r="1202" spans="1:2" x14ac:dyDescent="0.35">
      <c r="A1202" s="3">
        <v>42419.916666666664</v>
      </c>
      <c r="B1202">
        <v>0.25879999999999997</v>
      </c>
    </row>
    <row r="1203" spans="1:2" x14ac:dyDescent="0.35">
      <c r="A1203" s="3">
        <v>42419.958333333336</v>
      </c>
      <c r="B1203">
        <v>0.27289999999999998</v>
      </c>
    </row>
    <row r="1204" spans="1:2" x14ac:dyDescent="0.35">
      <c r="A1204" s="3">
        <v>42420</v>
      </c>
      <c r="B1204">
        <v>0.2944</v>
      </c>
    </row>
    <row r="1205" spans="1:2" x14ac:dyDescent="0.35">
      <c r="A1205" s="3">
        <v>42420.041666666664</v>
      </c>
      <c r="B1205">
        <v>0.31019999999999998</v>
      </c>
    </row>
    <row r="1206" spans="1:2" x14ac:dyDescent="0.35">
      <c r="A1206" s="3">
        <v>42420.083333333336</v>
      </c>
      <c r="B1206">
        <v>0.32</v>
      </c>
    </row>
    <row r="1207" spans="1:2" x14ac:dyDescent="0.35">
      <c r="A1207" s="3">
        <v>42420.125</v>
      </c>
      <c r="B1207">
        <v>0.3352</v>
      </c>
    </row>
    <row r="1208" spans="1:2" x14ac:dyDescent="0.35">
      <c r="A1208" s="3">
        <v>42420.166666666664</v>
      </c>
      <c r="B1208">
        <v>0.34570000000000001</v>
      </c>
    </row>
    <row r="1209" spans="1:2" x14ac:dyDescent="0.35">
      <c r="A1209" s="3">
        <v>42420.208333333336</v>
      </c>
      <c r="B1209">
        <v>0.35289999999999999</v>
      </c>
    </row>
    <row r="1210" spans="1:2" x14ac:dyDescent="0.35">
      <c r="A1210" s="3">
        <v>42420.25</v>
      </c>
      <c r="B1210">
        <v>0.33829999999999999</v>
      </c>
    </row>
    <row r="1211" spans="1:2" x14ac:dyDescent="0.35">
      <c r="A1211" s="3">
        <v>42420.291666666664</v>
      </c>
      <c r="B1211">
        <v>0.36549999999999999</v>
      </c>
    </row>
    <row r="1212" spans="1:2" x14ac:dyDescent="0.35">
      <c r="A1212" s="3">
        <v>42420.333333333336</v>
      </c>
      <c r="B1212">
        <v>0.45789999999999997</v>
      </c>
    </row>
    <row r="1213" spans="1:2" x14ac:dyDescent="0.35">
      <c r="A1213" s="3">
        <v>42420.375</v>
      </c>
      <c r="B1213">
        <v>0.47970000000000002</v>
      </c>
    </row>
    <row r="1214" spans="1:2" x14ac:dyDescent="0.35">
      <c r="A1214" s="3">
        <v>42420.416666666664</v>
      </c>
      <c r="B1214">
        <v>0.50619999999999998</v>
      </c>
    </row>
    <row r="1215" spans="1:2" x14ac:dyDescent="0.35">
      <c r="A1215" s="3">
        <v>42420.458333333336</v>
      </c>
      <c r="B1215">
        <v>0.53790000000000004</v>
      </c>
    </row>
    <row r="1216" spans="1:2" x14ac:dyDescent="0.35">
      <c r="A1216" s="3">
        <v>42420.5</v>
      </c>
      <c r="B1216">
        <v>0.55910000000000004</v>
      </c>
    </row>
    <row r="1217" spans="1:2" x14ac:dyDescent="0.35">
      <c r="A1217" s="3">
        <v>42420.541666666664</v>
      </c>
      <c r="B1217">
        <v>0.56279999999999997</v>
      </c>
    </row>
    <row r="1218" spans="1:2" x14ac:dyDescent="0.35">
      <c r="A1218" s="3">
        <v>42420.583333333336</v>
      </c>
      <c r="B1218">
        <v>0.53739999999999999</v>
      </c>
    </row>
    <row r="1219" spans="1:2" x14ac:dyDescent="0.35">
      <c r="A1219" s="3">
        <v>42420.625</v>
      </c>
      <c r="B1219">
        <v>0.44869999999999999</v>
      </c>
    </row>
    <row r="1220" spans="1:2" x14ac:dyDescent="0.35">
      <c r="A1220" s="3">
        <v>42420.666666666664</v>
      </c>
      <c r="B1220">
        <v>0.35389999999999999</v>
      </c>
    </row>
    <row r="1221" spans="1:2" x14ac:dyDescent="0.35">
      <c r="A1221" s="3">
        <v>42420.708333333336</v>
      </c>
      <c r="B1221">
        <v>0.29680000000000001</v>
      </c>
    </row>
    <row r="1222" spans="1:2" x14ac:dyDescent="0.35">
      <c r="A1222" s="3">
        <v>42420.75</v>
      </c>
      <c r="B1222">
        <v>0.2581</v>
      </c>
    </row>
    <row r="1223" spans="1:2" x14ac:dyDescent="0.35">
      <c r="A1223" s="3">
        <v>42420.791666666664</v>
      </c>
      <c r="B1223">
        <v>0.23330000000000001</v>
      </c>
    </row>
    <row r="1224" spans="1:2" x14ac:dyDescent="0.35">
      <c r="A1224" s="3">
        <v>42420.833333333336</v>
      </c>
      <c r="B1224">
        <v>0.21390000000000001</v>
      </c>
    </row>
    <row r="1225" spans="1:2" x14ac:dyDescent="0.35">
      <c r="A1225" s="3">
        <v>42420.875</v>
      </c>
      <c r="B1225">
        <v>0.19950000000000001</v>
      </c>
    </row>
    <row r="1226" spans="1:2" x14ac:dyDescent="0.35">
      <c r="A1226" s="3">
        <v>42420.916666666664</v>
      </c>
      <c r="B1226">
        <v>0.19289999999999999</v>
      </c>
    </row>
    <row r="1227" spans="1:2" x14ac:dyDescent="0.35">
      <c r="A1227" s="3">
        <v>42420.958333333336</v>
      </c>
      <c r="B1227">
        <v>0.19159999999999999</v>
      </c>
    </row>
    <row r="1228" spans="1:2" x14ac:dyDescent="0.35">
      <c r="A1228" s="3">
        <v>42421</v>
      </c>
      <c r="B1228">
        <v>0.19439999999999999</v>
      </c>
    </row>
    <row r="1229" spans="1:2" x14ac:dyDescent="0.35">
      <c r="A1229" s="3">
        <v>42421.041666666664</v>
      </c>
      <c r="B1229">
        <v>0.2127</v>
      </c>
    </row>
    <row r="1230" spans="1:2" x14ac:dyDescent="0.35">
      <c r="A1230" s="3">
        <v>42421.083333333336</v>
      </c>
      <c r="B1230">
        <v>0.2301</v>
      </c>
    </row>
    <row r="1231" spans="1:2" x14ac:dyDescent="0.35">
      <c r="A1231" s="3">
        <v>42421.125</v>
      </c>
      <c r="B1231">
        <v>0.24610000000000001</v>
      </c>
    </row>
    <row r="1232" spans="1:2" x14ac:dyDescent="0.35">
      <c r="A1232" s="3">
        <v>42421.166666666664</v>
      </c>
      <c r="B1232">
        <v>0.2712</v>
      </c>
    </row>
    <row r="1233" spans="1:2" x14ac:dyDescent="0.35">
      <c r="A1233" s="3">
        <v>42421.208333333336</v>
      </c>
      <c r="B1233">
        <v>0.2928</v>
      </c>
    </row>
    <row r="1234" spans="1:2" x14ac:dyDescent="0.35">
      <c r="A1234" s="3">
        <v>42421.25</v>
      </c>
      <c r="B1234">
        <v>0.26910000000000001</v>
      </c>
    </row>
    <row r="1235" spans="1:2" x14ac:dyDescent="0.35">
      <c r="A1235" s="3">
        <v>42421.291666666664</v>
      </c>
      <c r="B1235">
        <v>0.24740000000000001</v>
      </c>
    </row>
    <row r="1236" spans="1:2" x14ac:dyDescent="0.35">
      <c r="A1236" s="3">
        <v>42421.333333333336</v>
      </c>
      <c r="B1236">
        <v>0.25750000000000001</v>
      </c>
    </row>
    <row r="1237" spans="1:2" x14ac:dyDescent="0.35">
      <c r="A1237" s="3">
        <v>42421.375</v>
      </c>
      <c r="B1237">
        <v>0.23619999999999999</v>
      </c>
    </row>
    <row r="1238" spans="1:2" x14ac:dyDescent="0.35">
      <c r="A1238" s="3">
        <v>42421.416666666664</v>
      </c>
      <c r="B1238">
        <v>0.22239999999999999</v>
      </c>
    </row>
    <row r="1239" spans="1:2" x14ac:dyDescent="0.35">
      <c r="A1239" s="3">
        <v>42421.458333333336</v>
      </c>
      <c r="B1239">
        <v>0.21149999999999999</v>
      </c>
    </row>
    <row r="1240" spans="1:2" x14ac:dyDescent="0.35">
      <c r="A1240" s="3">
        <v>42421.5</v>
      </c>
      <c r="B1240">
        <v>0.19289999999999999</v>
      </c>
    </row>
    <row r="1241" spans="1:2" x14ac:dyDescent="0.35">
      <c r="A1241" s="3">
        <v>42421.541666666664</v>
      </c>
      <c r="B1241">
        <v>0.16880000000000001</v>
      </c>
    </row>
    <row r="1242" spans="1:2" x14ac:dyDescent="0.35">
      <c r="A1242" s="3">
        <v>42421.583333333336</v>
      </c>
      <c r="B1242">
        <v>0.1429</v>
      </c>
    </row>
    <row r="1243" spans="1:2" x14ac:dyDescent="0.35">
      <c r="A1243" s="3">
        <v>42421.625</v>
      </c>
      <c r="B1243">
        <v>0.12759999999999999</v>
      </c>
    </row>
    <row r="1244" spans="1:2" x14ac:dyDescent="0.35">
      <c r="A1244" s="3">
        <v>42421.666666666664</v>
      </c>
      <c r="B1244">
        <v>0.1426</v>
      </c>
    </row>
    <row r="1245" spans="1:2" x14ac:dyDescent="0.35">
      <c r="A1245" s="3">
        <v>42421.708333333336</v>
      </c>
      <c r="B1245">
        <v>0.16259999999999999</v>
      </c>
    </row>
    <row r="1246" spans="1:2" x14ac:dyDescent="0.35">
      <c r="A1246" s="3">
        <v>42421.75</v>
      </c>
      <c r="B1246">
        <v>0.18640000000000001</v>
      </c>
    </row>
    <row r="1247" spans="1:2" x14ac:dyDescent="0.35">
      <c r="A1247" s="3">
        <v>42421.791666666664</v>
      </c>
      <c r="B1247">
        <v>0.19450000000000001</v>
      </c>
    </row>
    <row r="1248" spans="1:2" x14ac:dyDescent="0.35">
      <c r="A1248" s="3">
        <v>42421.833333333336</v>
      </c>
      <c r="B1248">
        <v>0.20269999999999999</v>
      </c>
    </row>
    <row r="1249" spans="1:2" x14ac:dyDescent="0.35">
      <c r="A1249" s="3">
        <v>42421.875</v>
      </c>
      <c r="B1249">
        <v>0.23050000000000001</v>
      </c>
    </row>
    <row r="1250" spans="1:2" x14ac:dyDescent="0.35">
      <c r="A1250" s="3">
        <v>42421.916666666664</v>
      </c>
      <c r="B1250">
        <v>0.24829999999999999</v>
      </c>
    </row>
    <row r="1251" spans="1:2" x14ac:dyDescent="0.35">
      <c r="A1251" s="3">
        <v>42421.958333333336</v>
      </c>
      <c r="B1251">
        <v>0.2296</v>
      </c>
    </row>
    <row r="1252" spans="1:2" x14ac:dyDescent="0.35">
      <c r="A1252" s="3">
        <v>42422</v>
      </c>
      <c r="B1252">
        <v>0.20530000000000001</v>
      </c>
    </row>
    <row r="1253" spans="1:2" x14ac:dyDescent="0.35">
      <c r="A1253" s="3">
        <v>42422.041666666664</v>
      </c>
      <c r="B1253">
        <v>0.18920000000000001</v>
      </c>
    </row>
    <row r="1254" spans="1:2" x14ac:dyDescent="0.35">
      <c r="A1254" s="3">
        <v>42422.083333333336</v>
      </c>
      <c r="B1254">
        <v>0.17810000000000001</v>
      </c>
    </row>
    <row r="1255" spans="1:2" x14ac:dyDescent="0.35">
      <c r="A1255" s="3">
        <v>42422.125</v>
      </c>
      <c r="B1255">
        <v>0.1663</v>
      </c>
    </row>
    <row r="1256" spans="1:2" x14ac:dyDescent="0.35">
      <c r="A1256" s="3">
        <v>42422.166666666664</v>
      </c>
      <c r="B1256">
        <v>0.15859999999999999</v>
      </c>
    </row>
    <row r="1257" spans="1:2" x14ac:dyDescent="0.35">
      <c r="A1257" s="3">
        <v>42422.208333333336</v>
      </c>
      <c r="B1257">
        <v>0.153</v>
      </c>
    </row>
    <row r="1258" spans="1:2" x14ac:dyDescent="0.35">
      <c r="A1258" s="3">
        <v>42422.25</v>
      </c>
      <c r="B1258">
        <v>0.12959999999999999</v>
      </c>
    </row>
    <row r="1259" spans="1:2" x14ac:dyDescent="0.35">
      <c r="A1259" s="3">
        <v>42422.291666666664</v>
      </c>
      <c r="B1259">
        <v>9.2399999999999996E-2</v>
      </c>
    </row>
    <row r="1260" spans="1:2" x14ac:dyDescent="0.35">
      <c r="A1260" s="3">
        <v>42422.333333333336</v>
      </c>
      <c r="B1260">
        <v>6.8400000000000002E-2</v>
      </c>
    </row>
    <row r="1261" spans="1:2" x14ac:dyDescent="0.35">
      <c r="A1261" s="3">
        <v>42422.375</v>
      </c>
      <c r="B1261">
        <v>5.7500000000000002E-2</v>
      </c>
    </row>
    <row r="1262" spans="1:2" x14ac:dyDescent="0.35">
      <c r="A1262" s="3">
        <v>42422.416666666664</v>
      </c>
      <c r="B1262">
        <v>6.5299999999999997E-2</v>
      </c>
    </row>
    <row r="1263" spans="1:2" x14ac:dyDescent="0.35">
      <c r="A1263" s="3">
        <v>42422.458333333336</v>
      </c>
      <c r="B1263">
        <v>7.6399999999999996E-2</v>
      </c>
    </row>
    <row r="1264" spans="1:2" x14ac:dyDescent="0.35">
      <c r="A1264" s="3">
        <v>42422.5</v>
      </c>
      <c r="B1264">
        <v>8.9599999999999999E-2</v>
      </c>
    </row>
    <row r="1265" spans="1:2" x14ac:dyDescent="0.35">
      <c r="A1265" s="3">
        <v>42422.541666666664</v>
      </c>
      <c r="B1265">
        <v>8.9499999999999996E-2</v>
      </c>
    </row>
    <row r="1266" spans="1:2" x14ac:dyDescent="0.35">
      <c r="A1266" s="3">
        <v>42422.583333333336</v>
      </c>
      <c r="B1266">
        <v>0.1036</v>
      </c>
    </row>
    <row r="1267" spans="1:2" x14ac:dyDescent="0.35">
      <c r="A1267" s="3">
        <v>42422.625</v>
      </c>
      <c r="B1267">
        <v>0.11849999999999999</v>
      </c>
    </row>
    <row r="1268" spans="1:2" x14ac:dyDescent="0.35">
      <c r="A1268" s="3">
        <v>42422.666666666664</v>
      </c>
      <c r="B1268">
        <v>0.13270000000000001</v>
      </c>
    </row>
    <row r="1269" spans="1:2" x14ac:dyDescent="0.35">
      <c r="A1269" s="3">
        <v>42422.708333333336</v>
      </c>
      <c r="B1269">
        <v>0.14749999999999999</v>
      </c>
    </row>
    <row r="1270" spans="1:2" x14ac:dyDescent="0.35">
      <c r="A1270" s="3">
        <v>42422.75</v>
      </c>
      <c r="B1270">
        <v>0.1739</v>
      </c>
    </row>
    <row r="1271" spans="1:2" x14ac:dyDescent="0.35">
      <c r="A1271" s="3">
        <v>42422.791666666664</v>
      </c>
      <c r="B1271">
        <v>0.20899999999999999</v>
      </c>
    </row>
    <row r="1272" spans="1:2" x14ac:dyDescent="0.35">
      <c r="A1272" s="3">
        <v>42422.833333333336</v>
      </c>
      <c r="B1272">
        <v>0.24079999999999999</v>
      </c>
    </row>
    <row r="1273" spans="1:2" x14ac:dyDescent="0.35">
      <c r="A1273" s="3">
        <v>42422.875</v>
      </c>
      <c r="B1273">
        <v>0.26369999999999999</v>
      </c>
    </row>
    <row r="1274" spans="1:2" x14ac:dyDescent="0.35">
      <c r="A1274" s="3">
        <v>42422.916666666664</v>
      </c>
      <c r="B1274">
        <v>0.28870000000000001</v>
      </c>
    </row>
    <row r="1275" spans="1:2" x14ac:dyDescent="0.35">
      <c r="A1275" s="3">
        <v>42422.958333333336</v>
      </c>
      <c r="B1275">
        <v>0.3034</v>
      </c>
    </row>
    <row r="1276" spans="1:2" x14ac:dyDescent="0.35">
      <c r="A1276" s="3">
        <v>42423</v>
      </c>
      <c r="B1276">
        <v>0.26500000000000001</v>
      </c>
    </row>
    <row r="1277" spans="1:2" x14ac:dyDescent="0.35">
      <c r="A1277" s="3">
        <v>42423.041666666664</v>
      </c>
      <c r="B1277">
        <v>0.28539999999999999</v>
      </c>
    </row>
    <row r="1278" spans="1:2" x14ac:dyDescent="0.35">
      <c r="A1278" s="3">
        <v>42423.083333333336</v>
      </c>
      <c r="B1278">
        <v>0.35049999999999998</v>
      </c>
    </row>
    <row r="1279" spans="1:2" x14ac:dyDescent="0.35">
      <c r="A1279" s="3">
        <v>42423.125</v>
      </c>
      <c r="B1279">
        <v>0.37630000000000002</v>
      </c>
    </row>
    <row r="1280" spans="1:2" x14ac:dyDescent="0.35">
      <c r="A1280" s="3">
        <v>42423.166666666664</v>
      </c>
      <c r="B1280">
        <v>0.37019999999999997</v>
      </c>
    </row>
    <row r="1281" spans="1:2" x14ac:dyDescent="0.35">
      <c r="A1281" s="3">
        <v>42423.208333333336</v>
      </c>
      <c r="B1281">
        <v>0.37459999999999999</v>
      </c>
    </row>
    <row r="1282" spans="1:2" x14ac:dyDescent="0.35">
      <c r="A1282" s="3">
        <v>42423.25</v>
      </c>
      <c r="B1282">
        <v>0.33829999999999999</v>
      </c>
    </row>
    <row r="1283" spans="1:2" x14ac:dyDescent="0.35">
      <c r="A1283" s="3">
        <v>42423.291666666664</v>
      </c>
      <c r="B1283">
        <v>0.26829999999999998</v>
      </c>
    </row>
    <row r="1284" spans="1:2" x14ac:dyDescent="0.35">
      <c r="A1284" s="3">
        <v>42423.333333333336</v>
      </c>
      <c r="B1284">
        <v>0.2432</v>
      </c>
    </row>
    <row r="1285" spans="1:2" x14ac:dyDescent="0.35">
      <c r="A1285" s="3">
        <v>42423.375</v>
      </c>
      <c r="B1285">
        <v>0.29880000000000001</v>
      </c>
    </row>
    <row r="1286" spans="1:2" x14ac:dyDescent="0.35">
      <c r="A1286" s="3">
        <v>42423.416666666664</v>
      </c>
      <c r="B1286">
        <v>0.34639999999999999</v>
      </c>
    </row>
    <row r="1287" spans="1:2" x14ac:dyDescent="0.35">
      <c r="A1287" s="3">
        <v>42423.458333333336</v>
      </c>
      <c r="B1287">
        <v>0.36649999999999999</v>
      </c>
    </row>
    <row r="1288" spans="1:2" x14ac:dyDescent="0.35">
      <c r="A1288" s="3">
        <v>42423.5</v>
      </c>
      <c r="B1288">
        <v>0.29409999999999997</v>
      </c>
    </row>
    <row r="1289" spans="1:2" x14ac:dyDescent="0.35">
      <c r="A1289" s="3">
        <v>42423.541666666664</v>
      </c>
      <c r="B1289">
        <v>0.30149999999999999</v>
      </c>
    </row>
    <row r="1290" spans="1:2" x14ac:dyDescent="0.35">
      <c r="A1290" s="3">
        <v>42423.583333333336</v>
      </c>
      <c r="B1290">
        <v>0.3301</v>
      </c>
    </row>
    <row r="1291" spans="1:2" x14ac:dyDescent="0.35">
      <c r="A1291" s="3">
        <v>42423.625</v>
      </c>
      <c r="B1291">
        <v>0.32279999999999998</v>
      </c>
    </row>
    <row r="1292" spans="1:2" x14ac:dyDescent="0.35">
      <c r="A1292" s="3">
        <v>42423.666666666664</v>
      </c>
      <c r="B1292">
        <v>0.30449999999999999</v>
      </c>
    </row>
    <row r="1293" spans="1:2" x14ac:dyDescent="0.35">
      <c r="A1293" s="3">
        <v>42423.708333333336</v>
      </c>
      <c r="B1293">
        <v>0.29780000000000001</v>
      </c>
    </row>
    <row r="1294" spans="1:2" x14ac:dyDescent="0.35">
      <c r="A1294" s="3">
        <v>42423.75</v>
      </c>
      <c r="B1294">
        <v>0.32190000000000002</v>
      </c>
    </row>
    <row r="1295" spans="1:2" x14ac:dyDescent="0.35">
      <c r="A1295" s="3">
        <v>42423.791666666664</v>
      </c>
      <c r="B1295">
        <v>0.33389999999999997</v>
      </c>
    </row>
    <row r="1296" spans="1:2" x14ac:dyDescent="0.35">
      <c r="A1296" s="3">
        <v>42423.833333333336</v>
      </c>
      <c r="B1296">
        <v>0.3468</v>
      </c>
    </row>
    <row r="1297" spans="1:2" x14ac:dyDescent="0.35">
      <c r="A1297" s="3">
        <v>42423.875</v>
      </c>
      <c r="B1297">
        <v>0.36009999999999998</v>
      </c>
    </row>
    <row r="1298" spans="1:2" x14ac:dyDescent="0.35">
      <c r="A1298" s="3">
        <v>42423.916666666664</v>
      </c>
      <c r="B1298">
        <v>0.37040000000000001</v>
      </c>
    </row>
    <row r="1299" spans="1:2" x14ac:dyDescent="0.35">
      <c r="A1299" s="3">
        <v>42423.958333333336</v>
      </c>
      <c r="B1299">
        <v>0.38240000000000002</v>
      </c>
    </row>
    <row r="1300" spans="1:2" x14ac:dyDescent="0.35">
      <c r="A1300" s="3">
        <v>42424</v>
      </c>
      <c r="B1300">
        <v>0.39660000000000001</v>
      </c>
    </row>
    <row r="1301" spans="1:2" x14ac:dyDescent="0.35">
      <c r="A1301" s="3">
        <v>42424.041666666664</v>
      </c>
      <c r="B1301">
        <v>0.38469999999999999</v>
      </c>
    </row>
    <row r="1302" spans="1:2" x14ac:dyDescent="0.35">
      <c r="A1302" s="3">
        <v>42424.083333333336</v>
      </c>
      <c r="B1302">
        <v>0.36030000000000001</v>
      </c>
    </row>
    <row r="1303" spans="1:2" x14ac:dyDescent="0.35">
      <c r="A1303" s="3">
        <v>42424.125</v>
      </c>
      <c r="B1303">
        <v>0.34350000000000003</v>
      </c>
    </row>
    <row r="1304" spans="1:2" x14ac:dyDescent="0.35">
      <c r="A1304" s="3">
        <v>42424.166666666664</v>
      </c>
      <c r="B1304">
        <v>0.3236</v>
      </c>
    </row>
    <row r="1305" spans="1:2" x14ac:dyDescent="0.35">
      <c r="A1305" s="3">
        <v>42424.208333333336</v>
      </c>
      <c r="B1305">
        <v>0.307</v>
      </c>
    </row>
    <row r="1306" spans="1:2" x14ac:dyDescent="0.35">
      <c r="A1306" s="3">
        <v>42424.25</v>
      </c>
      <c r="B1306">
        <v>0.28660000000000002</v>
      </c>
    </row>
    <row r="1307" spans="1:2" x14ac:dyDescent="0.35">
      <c r="A1307" s="3">
        <v>42424.291666666664</v>
      </c>
      <c r="B1307">
        <v>0.2888</v>
      </c>
    </row>
    <row r="1308" spans="1:2" x14ac:dyDescent="0.35">
      <c r="A1308" s="3">
        <v>42424.333333333336</v>
      </c>
      <c r="B1308">
        <v>0.3014</v>
      </c>
    </row>
    <row r="1309" spans="1:2" x14ac:dyDescent="0.35">
      <c r="A1309" s="3">
        <v>42424.375</v>
      </c>
      <c r="B1309">
        <v>0.29370000000000002</v>
      </c>
    </row>
    <row r="1310" spans="1:2" x14ac:dyDescent="0.35">
      <c r="A1310" s="3">
        <v>42424.416666666664</v>
      </c>
      <c r="B1310">
        <v>0.27650000000000002</v>
      </c>
    </row>
    <row r="1311" spans="1:2" x14ac:dyDescent="0.35">
      <c r="A1311" s="3">
        <v>42424.458333333336</v>
      </c>
      <c r="B1311">
        <v>0.26300000000000001</v>
      </c>
    </row>
    <row r="1312" spans="1:2" x14ac:dyDescent="0.35">
      <c r="A1312" s="3">
        <v>42424.5</v>
      </c>
      <c r="B1312">
        <v>0.25109999999999999</v>
      </c>
    </row>
    <row r="1313" spans="1:2" x14ac:dyDescent="0.35">
      <c r="A1313" s="3">
        <v>42424.541666666664</v>
      </c>
      <c r="B1313">
        <v>0.23250000000000001</v>
      </c>
    </row>
    <row r="1314" spans="1:2" x14ac:dyDescent="0.35">
      <c r="A1314" s="3">
        <v>42424.583333333336</v>
      </c>
      <c r="B1314">
        <v>0.2051</v>
      </c>
    </row>
    <row r="1315" spans="1:2" x14ac:dyDescent="0.35">
      <c r="A1315" s="3">
        <v>42424.625</v>
      </c>
      <c r="B1315">
        <v>0.16800000000000001</v>
      </c>
    </row>
    <row r="1316" spans="1:2" x14ac:dyDescent="0.35">
      <c r="A1316" s="3">
        <v>42424.666666666664</v>
      </c>
      <c r="B1316">
        <v>0.13239999999999999</v>
      </c>
    </row>
    <row r="1317" spans="1:2" x14ac:dyDescent="0.35">
      <c r="A1317" s="3">
        <v>42424.708333333336</v>
      </c>
      <c r="B1317">
        <v>0.1076</v>
      </c>
    </row>
    <row r="1318" spans="1:2" x14ac:dyDescent="0.35">
      <c r="A1318" s="3">
        <v>42424.75</v>
      </c>
      <c r="B1318">
        <v>8.7099999999999997E-2</v>
      </c>
    </row>
    <row r="1319" spans="1:2" x14ac:dyDescent="0.35">
      <c r="A1319" s="3">
        <v>42424.791666666664</v>
      </c>
      <c r="B1319">
        <v>7.6799999999999993E-2</v>
      </c>
    </row>
    <row r="1320" spans="1:2" x14ac:dyDescent="0.35">
      <c r="A1320" s="3">
        <v>42424.833333333336</v>
      </c>
      <c r="B1320">
        <v>7.7499999999999999E-2</v>
      </c>
    </row>
    <row r="1321" spans="1:2" x14ac:dyDescent="0.35">
      <c r="A1321" s="3">
        <v>42424.875</v>
      </c>
      <c r="B1321">
        <v>8.3299999999999999E-2</v>
      </c>
    </row>
    <row r="1322" spans="1:2" x14ac:dyDescent="0.35">
      <c r="A1322" s="3">
        <v>42424.916666666664</v>
      </c>
      <c r="B1322">
        <v>9.3799999999999994E-2</v>
      </c>
    </row>
    <row r="1323" spans="1:2" x14ac:dyDescent="0.35">
      <c r="A1323" s="3">
        <v>42424.958333333336</v>
      </c>
      <c r="B1323">
        <v>0.10680000000000001</v>
      </c>
    </row>
    <row r="1324" spans="1:2" x14ac:dyDescent="0.35">
      <c r="A1324" s="3">
        <v>42425</v>
      </c>
      <c r="B1324">
        <v>0.1207</v>
      </c>
    </row>
    <row r="1325" spans="1:2" x14ac:dyDescent="0.35">
      <c r="A1325" s="3">
        <v>42425.041666666664</v>
      </c>
      <c r="B1325">
        <v>0.13730000000000001</v>
      </c>
    </row>
    <row r="1326" spans="1:2" x14ac:dyDescent="0.35">
      <c r="A1326" s="3">
        <v>42425.083333333336</v>
      </c>
      <c r="B1326">
        <v>0.1487</v>
      </c>
    </row>
    <row r="1327" spans="1:2" x14ac:dyDescent="0.35">
      <c r="A1327" s="3">
        <v>42425.125</v>
      </c>
      <c r="B1327">
        <v>0.1605</v>
      </c>
    </row>
    <row r="1328" spans="1:2" x14ac:dyDescent="0.35">
      <c r="A1328" s="3">
        <v>42425.166666666664</v>
      </c>
      <c r="B1328">
        <v>0.1666</v>
      </c>
    </row>
    <row r="1329" spans="1:2" x14ac:dyDescent="0.35">
      <c r="A1329" s="3">
        <v>42425.208333333336</v>
      </c>
      <c r="B1329">
        <v>0.1807</v>
      </c>
    </row>
    <row r="1330" spans="1:2" x14ac:dyDescent="0.35">
      <c r="A1330" s="3">
        <v>42425.25</v>
      </c>
      <c r="B1330">
        <v>0.18260000000000001</v>
      </c>
    </row>
    <row r="1331" spans="1:2" x14ac:dyDescent="0.35">
      <c r="A1331" s="3">
        <v>42425.291666666664</v>
      </c>
      <c r="B1331">
        <v>0.19439999999999999</v>
      </c>
    </row>
    <row r="1332" spans="1:2" x14ac:dyDescent="0.35">
      <c r="A1332" s="3">
        <v>42425.333333333336</v>
      </c>
      <c r="B1332">
        <v>0.2326</v>
      </c>
    </row>
    <row r="1333" spans="1:2" x14ac:dyDescent="0.35">
      <c r="A1333" s="3">
        <v>42425.375</v>
      </c>
      <c r="B1333">
        <v>0.26550000000000001</v>
      </c>
    </row>
    <row r="1334" spans="1:2" x14ac:dyDescent="0.35">
      <c r="A1334" s="3">
        <v>42425.416666666664</v>
      </c>
      <c r="B1334">
        <v>0.30790000000000001</v>
      </c>
    </row>
    <row r="1335" spans="1:2" x14ac:dyDescent="0.35">
      <c r="A1335" s="3">
        <v>42425.458333333336</v>
      </c>
      <c r="B1335">
        <v>0.35930000000000001</v>
      </c>
    </row>
    <row r="1336" spans="1:2" x14ac:dyDescent="0.35">
      <c r="A1336" s="3">
        <v>42425.5</v>
      </c>
      <c r="B1336">
        <v>0.40710000000000002</v>
      </c>
    </row>
    <row r="1337" spans="1:2" x14ac:dyDescent="0.35">
      <c r="A1337" s="3">
        <v>42425.541666666664</v>
      </c>
      <c r="B1337">
        <v>0.441</v>
      </c>
    </row>
    <row r="1338" spans="1:2" x14ac:dyDescent="0.35">
      <c r="A1338" s="3">
        <v>42425.583333333336</v>
      </c>
      <c r="B1338">
        <v>0.43719999999999998</v>
      </c>
    </row>
    <row r="1339" spans="1:2" x14ac:dyDescent="0.35">
      <c r="A1339" s="3">
        <v>42425.625</v>
      </c>
      <c r="B1339">
        <v>0.35859999999999997</v>
      </c>
    </row>
    <row r="1340" spans="1:2" x14ac:dyDescent="0.35">
      <c r="A1340" s="3">
        <v>42425.666666666664</v>
      </c>
      <c r="B1340">
        <v>0.2833</v>
      </c>
    </row>
    <row r="1341" spans="1:2" x14ac:dyDescent="0.35">
      <c r="A1341" s="3">
        <v>42425.708333333336</v>
      </c>
      <c r="B1341">
        <v>0.2656</v>
      </c>
    </row>
    <row r="1342" spans="1:2" x14ac:dyDescent="0.35">
      <c r="A1342" s="3">
        <v>42425.75</v>
      </c>
      <c r="B1342">
        <v>0.26340000000000002</v>
      </c>
    </row>
    <row r="1343" spans="1:2" x14ac:dyDescent="0.35">
      <c r="A1343" s="3">
        <v>42425.791666666664</v>
      </c>
      <c r="B1343">
        <v>0.25819999999999999</v>
      </c>
    </row>
    <row r="1344" spans="1:2" x14ac:dyDescent="0.35">
      <c r="A1344" s="3">
        <v>42425.833333333336</v>
      </c>
      <c r="B1344">
        <v>0.253</v>
      </c>
    </row>
    <row r="1345" spans="1:2" x14ac:dyDescent="0.35">
      <c r="A1345" s="3">
        <v>42425.875</v>
      </c>
      <c r="B1345">
        <v>0.24360000000000001</v>
      </c>
    </row>
    <row r="1346" spans="1:2" x14ac:dyDescent="0.35">
      <c r="A1346" s="3">
        <v>42425.916666666664</v>
      </c>
      <c r="B1346">
        <v>0.23449999999999999</v>
      </c>
    </row>
    <row r="1347" spans="1:2" x14ac:dyDescent="0.35">
      <c r="A1347" s="3">
        <v>42425.958333333336</v>
      </c>
      <c r="B1347">
        <v>0.23</v>
      </c>
    </row>
    <row r="1348" spans="1:2" x14ac:dyDescent="0.35">
      <c r="A1348" s="3">
        <v>42426</v>
      </c>
      <c r="B1348">
        <v>0.2349</v>
      </c>
    </row>
    <row r="1349" spans="1:2" x14ac:dyDescent="0.35">
      <c r="A1349" s="3">
        <v>42426.041666666664</v>
      </c>
      <c r="B1349">
        <v>0.24510000000000001</v>
      </c>
    </row>
    <row r="1350" spans="1:2" x14ac:dyDescent="0.35">
      <c r="A1350" s="3">
        <v>42426.083333333336</v>
      </c>
      <c r="B1350">
        <v>0.2722</v>
      </c>
    </row>
    <row r="1351" spans="1:2" x14ac:dyDescent="0.35">
      <c r="A1351" s="3">
        <v>42426.125</v>
      </c>
      <c r="B1351">
        <v>0.27810000000000001</v>
      </c>
    </row>
    <row r="1352" spans="1:2" x14ac:dyDescent="0.35">
      <c r="A1352" s="3">
        <v>42426.166666666664</v>
      </c>
      <c r="B1352">
        <v>0.2722</v>
      </c>
    </row>
    <row r="1353" spans="1:2" x14ac:dyDescent="0.35">
      <c r="A1353" s="3">
        <v>42426.208333333336</v>
      </c>
      <c r="B1353">
        <v>0.27089999999999997</v>
      </c>
    </row>
    <row r="1354" spans="1:2" x14ac:dyDescent="0.35">
      <c r="A1354" s="3">
        <v>42426.25</v>
      </c>
      <c r="B1354">
        <v>0.24679999999999999</v>
      </c>
    </row>
    <row r="1355" spans="1:2" x14ac:dyDescent="0.35">
      <c r="A1355" s="3">
        <v>42426.291666666664</v>
      </c>
      <c r="B1355">
        <v>0.25169999999999998</v>
      </c>
    </row>
    <row r="1356" spans="1:2" x14ac:dyDescent="0.35">
      <c r="A1356" s="3">
        <v>42426.333333333336</v>
      </c>
      <c r="B1356">
        <v>0.28010000000000002</v>
      </c>
    </row>
    <row r="1357" spans="1:2" x14ac:dyDescent="0.35">
      <c r="A1357" s="3">
        <v>42426.375</v>
      </c>
      <c r="B1357">
        <v>0.27700000000000002</v>
      </c>
    </row>
    <row r="1358" spans="1:2" x14ac:dyDescent="0.35">
      <c r="A1358" s="3">
        <v>42426.416666666664</v>
      </c>
      <c r="B1358">
        <v>0.253</v>
      </c>
    </row>
    <row r="1359" spans="1:2" x14ac:dyDescent="0.35">
      <c r="A1359" s="3">
        <v>42426.458333333336</v>
      </c>
      <c r="B1359">
        <v>0.23169999999999999</v>
      </c>
    </row>
    <row r="1360" spans="1:2" x14ac:dyDescent="0.35">
      <c r="A1360" s="3">
        <v>42426.5</v>
      </c>
      <c r="B1360">
        <v>0.21379999999999999</v>
      </c>
    </row>
    <row r="1361" spans="1:2" x14ac:dyDescent="0.35">
      <c r="A1361" s="3">
        <v>42426.541666666664</v>
      </c>
      <c r="B1361">
        <v>0.19339999999999999</v>
      </c>
    </row>
    <row r="1362" spans="1:2" x14ac:dyDescent="0.35">
      <c r="A1362" s="3">
        <v>42426.583333333336</v>
      </c>
      <c r="B1362">
        <v>0.16209999999999999</v>
      </c>
    </row>
    <row r="1363" spans="1:2" x14ac:dyDescent="0.35">
      <c r="A1363" s="3">
        <v>42426.625</v>
      </c>
      <c r="B1363">
        <v>0.12670000000000001</v>
      </c>
    </row>
    <row r="1364" spans="1:2" x14ac:dyDescent="0.35">
      <c r="A1364" s="3">
        <v>42426.666666666664</v>
      </c>
      <c r="B1364">
        <v>0.1069</v>
      </c>
    </row>
    <row r="1365" spans="1:2" x14ac:dyDescent="0.35">
      <c r="A1365" s="3">
        <v>42426.708333333336</v>
      </c>
      <c r="B1365">
        <v>0.1021</v>
      </c>
    </row>
    <row r="1366" spans="1:2" x14ac:dyDescent="0.35">
      <c r="A1366" s="3">
        <v>42426.75</v>
      </c>
      <c r="B1366">
        <v>9.6699999999999994E-2</v>
      </c>
    </row>
    <row r="1367" spans="1:2" x14ac:dyDescent="0.35">
      <c r="A1367" s="3">
        <v>42426.791666666664</v>
      </c>
      <c r="B1367">
        <v>9.0499999999999997E-2</v>
      </c>
    </row>
    <row r="1368" spans="1:2" x14ac:dyDescent="0.35">
      <c r="A1368" s="3">
        <v>42426.833333333336</v>
      </c>
      <c r="B1368">
        <v>8.9200000000000002E-2</v>
      </c>
    </row>
    <row r="1369" spans="1:2" x14ac:dyDescent="0.35">
      <c r="A1369" s="3">
        <v>42426.875</v>
      </c>
      <c r="B1369">
        <v>9.2399999999999996E-2</v>
      </c>
    </row>
    <row r="1370" spans="1:2" x14ac:dyDescent="0.35">
      <c r="A1370" s="3">
        <v>42426.916666666664</v>
      </c>
      <c r="B1370">
        <v>9.9299999999999999E-2</v>
      </c>
    </row>
    <row r="1371" spans="1:2" x14ac:dyDescent="0.35">
      <c r="A1371" s="3">
        <v>42426.958333333336</v>
      </c>
      <c r="B1371">
        <v>0.1096</v>
      </c>
    </row>
    <row r="1372" spans="1:2" x14ac:dyDescent="0.35">
      <c r="A1372" s="3">
        <v>42427</v>
      </c>
      <c r="B1372">
        <v>0.12609999999999999</v>
      </c>
    </row>
    <row r="1373" spans="1:2" x14ac:dyDescent="0.35">
      <c r="A1373" s="3">
        <v>42427.041666666664</v>
      </c>
      <c r="B1373">
        <v>0.14610000000000001</v>
      </c>
    </row>
    <row r="1374" spans="1:2" x14ac:dyDescent="0.35">
      <c r="A1374" s="3">
        <v>42427.083333333336</v>
      </c>
      <c r="B1374">
        <v>0.15790000000000001</v>
      </c>
    </row>
    <row r="1375" spans="1:2" x14ac:dyDescent="0.35">
      <c r="A1375" s="3">
        <v>42427.125</v>
      </c>
      <c r="B1375">
        <v>0.16689999999999999</v>
      </c>
    </row>
    <row r="1376" spans="1:2" x14ac:dyDescent="0.35">
      <c r="A1376" s="3">
        <v>42427.166666666664</v>
      </c>
      <c r="B1376">
        <v>0.18149999999999999</v>
      </c>
    </row>
    <row r="1377" spans="1:2" x14ac:dyDescent="0.35">
      <c r="A1377" s="3">
        <v>42427.208333333336</v>
      </c>
      <c r="B1377">
        <v>0.20030000000000001</v>
      </c>
    </row>
    <row r="1378" spans="1:2" x14ac:dyDescent="0.35">
      <c r="A1378" s="3">
        <v>42427.25</v>
      </c>
      <c r="B1378">
        <v>0.20549999999999999</v>
      </c>
    </row>
    <row r="1379" spans="1:2" x14ac:dyDescent="0.35">
      <c r="A1379" s="3">
        <v>42427.291666666664</v>
      </c>
      <c r="B1379">
        <v>0.22739999999999999</v>
      </c>
    </row>
    <row r="1380" spans="1:2" x14ac:dyDescent="0.35">
      <c r="A1380" s="3">
        <v>42427.333333333336</v>
      </c>
      <c r="B1380">
        <v>0.27710000000000001</v>
      </c>
    </row>
    <row r="1381" spans="1:2" x14ac:dyDescent="0.35">
      <c r="A1381" s="3">
        <v>42427.375</v>
      </c>
      <c r="B1381">
        <v>0.30690000000000001</v>
      </c>
    </row>
    <row r="1382" spans="1:2" x14ac:dyDescent="0.35">
      <c r="A1382" s="3">
        <v>42427.416666666664</v>
      </c>
      <c r="B1382">
        <v>0.32819999999999999</v>
      </c>
    </row>
    <row r="1383" spans="1:2" x14ac:dyDescent="0.35">
      <c r="A1383" s="3">
        <v>42427.458333333336</v>
      </c>
      <c r="B1383">
        <v>0.3463</v>
      </c>
    </row>
    <row r="1384" spans="1:2" x14ac:dyDescent="0.35">
      <c r="A1384" s="3">
        <v>42427.5</v>
      </c>
      <c r="B1384">
        <v>0.3594</v>
      </c>
    </row>
    <row r="1385" spans="1:2" x14ac:dyDescent="0.35">
      <c r="A1385" s="3">
        <v>42427.541666666664</v>
      </c>
      <c r="B1385">
        <v>0.3725</v>
      </c>
    </row>
    <row r="1386" spans="1:2" x14ac:dyDescent="0.35">
      <c r="A1386" s="3">
        <v>42427.583333333336</v>
      </c>
      <c r="B1386">
        <v>0.371</v>
      </c>
    </row>
    <row r="1387" spans="1:2" x14ac:dyDescent="0.35">
      <c r="A1387" s="3">
        <v>42427.625</v>
      </c>
      <c r="B1387">
        <v>0.33679999999999999</v>
      </c>
    </row>
    <row r="1388" spans="1:2" x14ac:dyDescent="0.35">
      <c r="A1388" s="3">
        <v>42427.666666666664</v>
      </c>
      <c r="B1388">
        <v>0.32069999999999999</v>
      </c>
    </row>
    <row r="1389" spans="1:2" x14ac:dyDescent="0.35">
      <c r="A1389" s="3">
        <v>42427.708333333336</v>
      </c>
      <c r="B1389">
        <v>0.3221</v>
      </c>
    </row>
    <row r="1390" spans="1:2" x14ac:dyDescent="0.35">
      <c r="A1390" s="3">
        <v>42427.75</v>
      </c>
      <c r="B1390">
        <v>0.34</v>
      </c>
    </row>
    <row r="1391" spans="1:2" x14ac:dyDescent="0.35">
      <c r="A1391" s="3">
        <v>42427.791666666664</v>
      </c>
      <c r="B1391">
        <v>0.35959999999999998</v>
      </c>
    </row>
    <row r="1392" spans="1:2" x14ac:dyDescent="0.35">
      <c r="A1392" s="3">
        <v>42427.833333333336</v>
      </c>
      <c r="B1392">
        <v>0.36409999999999998</v>
      </c>
    </row>
    <row r="1393" spans="1:2" x14ac:dyDescent="0.35">
      <c r="A1393" s="3">
        <v>42427.875</v>
      </c>
      <c r="B1393">
        <v>0.36159999999999998</v>
      </c>
    </row>
    <row r="1394" spans="1:2" x14ac:dyDescent="0.35">
      <c r="A1394" s="3">
        <v>42427.916666666664</v>
      </c>
      <c r="B1394">
        <v>0.372</v>
      </c>
    </row>
    <row r="1395" spans="1:2" x14ac:dyDescent="0.35">
      <c r="A1395" s="3">
        <v>42427.958333333336</v>
      </c>
      <c r="B1395">
        <v>0.37659999999999999</v>
      </c>
    </row>
    <row r="1396" spans="1:2" x14ac:dyDescent="0.35">
      <c r="A1396" s="3">
        <v>42428</v>
      </c>
      <c r="B1396">
        <v>0.38100000000000001</v>
      </c>
    </row>
    <row r="1397" spans="1:2" x14ac:dyDescent="0.35">
      <c r="A1397" s="3">
        <v>42428.041666666664</v>
      </c>
      <c r="B1397">
        <v>0.39300000000000002</v>
      </c>
    </row>
    <row r="1398" spans="1:2" x14ac:dyDescent="0.35">
      <c r="A1398" s="3">
        <v>42428.083333333336</v>
      </c>
      <c r="B1398">
        <v>0.40410000000000001</v>
      </c>
    </row>
    <row r="1399" spans="1:2" x14ac:dyDescent="0.35">
      <c r="A1399" s="3">
        <v>42428.125</v>
      </c>
      <c r="B1399">
        <v>0.41589999999999999</v>
      </c>
    </row>
    <row r="1400" spans="1:2" x14ac:dyDescent="0.35">
      <c r="A1400" s="3">
        <v>42428.166666666664</v>
      </c>
      <c r="B1400">
        <v>0.42570000000000002</v>
      </c>
    </row>
    <row r="1401" spans="1:2" x14ac:dyDescent="0.35">
      <c r="A1401" s="3">
        <v>42428.208333333336</v>
      </c>
      <c r="B1401">
        <v>0.4335</v>
      </c>
    </row>
    <row r="1402" spans="1:2" x14ac:dyDescent="0.35">
      <c r="A1402" s="3">
        <v>42428.25</v>
      </c>
      <c r="B1402">
        <v>0.439</v>
      </c>
    </row>
    <row r="1403" spans="1:2" x14ac:dyDescent="0.35">
      <c r="A1403" s="3">
        <v>42428.291666666664</v>
      </c>
      <c r="B1403">
        <v>0.45079999999999998</v>
      </c>
    </row>
    <row r="1404" spans="1:2" x14ac:dyDescent="0.35">
      <c r="A1404" s="3">
        <v>42428.333333333336</v>
      </c>
      <c r="B1404">
        <v>0.47810000000000002</v>
      </c>
    </row>
    <row r="1405" spans="1:2" x14ac:dyDescent="0.35">
      <c r="A1405" s="3">
        <v>42428.375</v>
      </c>
      <c r="B1405">
        <v>0.54090000000000005</v>
      </c>
    </row>
    <row r="1406" spans="1:2" x14ac:dyDescent="0.35">
      <c r="A1406" s="3">
        <v>42428.416666666664</v>
      </c>
      <c r="B1406">
        <v>0.62139999999999995</v>
      </c>
    </row>
    <row r="1407" spans="1:2" x14ac:dyDescent="0.35">
      <c r="A1407" s="3">
        <v>42428.458333333336</v>
      </c>
      <c r="B1407">
        <v>0.68010000000000004</v>
      </c>
    </row>
    <row r="1408" spans="1:2" x14ac:dyDescent="0.35">
      <c r="A1408" s="3">
        <v>42428.5</v>
      </c>
      <c r="B1408">
        <v>0.71540000000000004</v>
      </c>
    </row>
    <row r="1409" spans="1:2" x14ac:dyDescent="0.35">
      <c r="A1409" s="3">
        <v>42428.541666666664</v>
      </c>
      <c r="B1409">
        <v>0.73419999999999996</v>
      </c>
    </row>
    <row r="1410" spans="1:2" x14ac:dyDescent="0.35">
      <c r="A1410" s="3">
        <v>42428.583333333336</v>
      </c>
      <c r="B1410">
        <v>0.72689999999999999</v>
      </c>
    </row>
    <row r="1411" spans="1:2" x14ac:dyDescent="0.35">
      <c r="A1411" s="3">
        <v>42428.625</v>
      </c>
      <c r="B1411">
        <v>0.69810000000000005</v>
      </c>
    </row>
    <row r="1412" spans="1:2" x14ac:dyDescent="0.35">
      <c r="A1412" s="3">
        <v>42428.666666666664</v>
      </c>
      <c r="B1412">
        <v>0.65500000000000003</v>
      </c>
    </row>
    <row r="1413" spans="1:2" x14ac:dyDescent="0.35">
      <c r="A1413" s="3">
        <v>42428.708333333336</v>
      </c>
      <c r="B1413">
        <v>0.63280000000000003</v>
      </c>
    </row>
    <row r="1414" spans="1:2" x14ac:dyDescent="0.35">
      <c r="A1414" s="3">
        <v>42428.75</v>
      </c>
      <c r="B1414">
        <v>0.62380000000000002</v>
      </c>
    </row>
    <row r="1415" spans="1:2" x14ac:dyDescent="0.35">
      <c r="A1415" s="3">
        <v>42428.791666666664</v>
      </c>
      <c r="B1415">
        <v>0.62409999999999999</v>
      </c>
    </row>
    <row r="1416" spans="1:2" x14ac:dyDescent="0.35">
      <c r="A1416" s="3">
        <v>42428.833333333336</v>
      </c>
      <c r="B1416">
        <v>0.63049999999999995</v>
      </c>
    </row>
    <row r="1417" spans="1:2" x14ac:dyDescent="0.35">
      <c r="A1417" s="3">
        <v>42428.875</v>
      </c>
      <c r="B1417">
        <v>0.63600000000000001</v>
      </c>
    </row>
    <row r="1418" spans="1:2" x14ac:dyDescent="0.35">
      <c r="A1418" s="3">
        <v>42428.916666666664</v>
      </c>
      <c r="B1418">
        <v>0.60880000000000001</v>
      </c>
    </row>
    <row r="1419" spans="1:2" x14ac:dyDescent="0.35">
      <c r="A1419" s="3">
        <v>42428.958333333336</v>
      </c>
      <c r="B1419">
        <v>0.59299999999999997</v>
      </c>
    </row>
    <row r="1420" spans="1:2" x14ac:dyDescent="0.35">
      <c r="A1420" s="3">
        <v>42429</v>
      </c>
      <c r="B1420">
        <v>0.5746</v>
      </c>
    </row>
    <row r="1421" spans="1:2" x14ac:dyDescent="0.35">
      <c r="A1421" s="3">
        <v>42429.041666666664</v>
      </c>
      <c r="B1421">
        <v>0.53639999999999999</v>
      </c>
    </row>
    <row r="1422" spans="1:2" x14ac:dyDescent="0.35">
      <c r="A1422" s="3">
        <v>42429.083333333336</v>
      </c>
      <c r="B1422">
        <v>0.51</v>
      </c>
    </row>
    <row r="1423" spans="1:2" x14ac:dyDescent="0.35">
      <c r="A1423" s="3">
        <v>42429.125</v>
      </c>
      <c r="B1423">
        <v>0.48120000000000002</v>
      </c>
    </row>
    <row r="1424" spans="1:2" x14ac:dyDescent="0.35">
      <c r="A1424" s="3">
        <v>42429.166666666664</v>
      </c>
      <c r="B1424">
        <v>0.46129999999999999</v>
      </c>
    </row>
    <row r="1425" spans="1:2" x14ac:dyDescent="0.35">
      <c r="A1425" s="3">
        <v>42429.208333333336</v>
      </c>
      <c r="B1425">
        <v>0.44579999999999997</v>
      </c>
    </row>
    <row r="1426" spans="1:2" x14ac:dyDescent="0.35">
      <c r="A1426" s="3">
        <v>42429.25</v>
      </c>
      <c r="B1426">
        <v>0.41670000000000001</v>
      </c>
    </row>
    <row r="1427" spans="1:2" x14ac:dyDescent="0.35">
      <c r="A1427" s="3">
        <v>42429.291666666664</v>
      </c>
      <c r="B1427">
        <v>0.41299999999999998</v>
      </c>
    </row>
    <row r="1428" spans="1:2" x14ac:dyDescent="0.35">
      <c r="A1428" s="3">
        <v>42429.333333333336</v>
      </c>
      <c r="B1428">
        <v>0.45069999999999999</v>
      </c>
    </row>
    <row r="1429" spans="1:2" x14ac:dyDescent="0.35">
      <c r="A1429" s="3">
        <v>42429.375</v>
      </c>
      <c r="B1429">
        <v>0.45789999999999997</v>
      </c>
    </row>
    <row r="1430" spans="1:2" x14ac:dyDescent="0.35">
      <c r="A1430" s="3">
        <v>42429.416666666664</v>
      </c>
      <c r="B1430">
        <v>0.45450000000000002</v>
      </c>
    </row>
    <row r="1431" spans="1:2" x14ac:dyDescent="0.35">
      <c r="A1431" s="3">
        <v>42429.458333333336</v>
      </c>
      <c r="B1431">
        <v>0.45419999999999999</v>
      </c>
    </row>
    <row r="1432" spans="1:2" x14ac:dyDescent="0.35">
      <c r="A1432" s="3">
        <v>42429.5</v>
      </c>
      <c r="B1432">
        <v>0.4496</v>
      </c>
    </row>
    <row r="1433" spans="1:2" x14ac:dyDescent="0.35">
      <c r="A1433" s="3">
        <v>42429.541666666664</v>
      </c>
      <c r="B1433">
        <v>0.44219999999999998</v>
      </c>
    </row>
    <row r="1434" spans="1:2" x14ac:dyDescent="0.35">
      <c r="A1434" s="3">
        <v>42429.583333333336</v>
      </c>
      <c r="B1434">
        <v>0.43070000000000003</v>
      </c>
    </row>
    <row r="1435" spans="1:2" x14ac:dyDescent="0.35">
      <c r="A1435" s="3">
        <v>42429.625</v>
      </c>
      <c r="B1435">
        <v>0.39269999999999999</v>
      </c>
    </row>
    <row r="1436" spans="1:2" x14ac:dyDescent="0.35">
      <c r="A1436" s="3">
        <v>42429.666666666664</v>
      </c>
      <c r="B1436">
        <v>0.34620000000000001</v>
      </c>
    </row>
    <row r="1437" spans="1:2" x14ac:dyDescent="0.35">
      <c r="A1437" s="3">
        <v>42429.708333333336</v>
      </c>
      <c r="B1437">
        <v>0.32119999999999999</v>
      </c>
    </row>
    <row r="1438" spans="1:2" x14ac:dyDescent="0.35">
      <c r="A1438" s="3">
        <v>42429.75</v>
      </c>
      <c r="B1438">
        <v>0.31119999999999998</v>
      </c>
    </row>
    <row r="1439" spans="1:2" x14ac:dyDescent="0.35">
      <c r="A1439" s="3">
        <v>42429.791666666664</v>
      </c>
      <c r="B1439">
        <v>0.31759999999999999</v>
      </c>
    </row>
    <row r="1440" spans="1:2" x14ac:dyDescent="0.35">
      <c r="A1440" s="3">
        <v>42429.833333333336</v>
      </c>
      <c r="B1440">
        <v>0.3417</v>
      </c>
    </row>
    <row r="1441" spans="1:2" x14ac:dyDescent="0.35">
      <c r="A1441" s="3">
        <v>42429.875</v>
      </c>
      <c r="B1441">
        <v>0.34439999999999998</v>
      </c>
    </row>
    <row r="1442" spans="1:2" x14ac:dyDescent="0.35">
      <c r="A1442" s="3">
        <v>42429.916666666664</v>
      </c>
      <c r="B1442">
        <v>0.3417</v>
      </c>
    </row>
    <row r="1443" spans="1:2" x14ac:dyDescent="0.35">
      <c r="A1443" s="3">
        <v>42429.958333333336</v>
      </c>
      <c r="B1443">
        <v>0.32950000000000002</v>
      </c>
    </row>
    <row r="1444" spans="1:2" x14ac:dyDescent="0.35">
      <c r="A1444" s="3">
        <v>42430</v>
      </c>
      <c r="B1444">
        <v>0.32979999999999998</v>
      </c>
    </row>
    <row r="1445" spans="1:2" x14ac:dyDescent="0.35">
      <c r="A1445" s="3">
        <v>42430.041666666664</v>
      </c>
      <c r="B1445">
        <v>0.32950000000000002</v>
      </c>
    </row>
    <row r="1446" spans="1:2" x14ac:dyDescent="0.35">
      <c r="A1446" s="3">
        <v>42430.083333333336</v>
      </c>
      <c r="B1446">
        <v>0.31919999999999998</v>
      </c>
    </row>
    <row r="1447" spans="1:2" x14ac:dyDescent="0.35">
      <c r="A1447" s="3">
        <v>42430.125</v>
      </c>
      <c r="B1447">
        <v>0.31390000000000001</v>
      </c>
    </row>
    <row r="1448" spans="1:2" x14ac:dyDescent="0.35">
      <c r="A1448" s="3">
        <v>42430.166666666664</v>
      </c>
      <c r="B1448">
        <v>0.30599999999999999</v>
      </c>
    </row>
    <row r="1449" spans="1:2" x14ac:dyDescent="0.35">
      <c r="A1449" s="3">
        <v>42430.208333333336</v>
      </c>
      <c r="B1449">
        <v>0.2999</v>
      </c>
    </row>
    <row r="1450" spans="1:2" x14ac:dyDescent="0.35">
      <c r="A1450" s="3">
        <v>42430.25</v>
      </c>
      <c r="B1450">
        <v>0.28039999999999998</v>
      </c>
    </row>
    <row r="1451" spans="1:2" x14ac:dyDescent="0.35">
      <c r="A1451" s="3">
        <v>42430.291666666664</v>
      </c>
      <c r="B1451">
        <v>0.2913</v>
      </c>
    </row>
    <row r="1452" spans="1:2" x14ac:dyDescent="0.35">
      <c r="A1452" s="3">
        <v>42430.333333333336</v>
      </c>
      <c r="B1452">
        <v>0.3286</v>
      </c>
    </row>
    <row r="1453" spans="1:2" x14ac:dyDescent="0.35">
      <c r="A1453" s="3">
        <v>42430.375</v>
      </c>
      <c r="B1453">
        <v>0.3357</v>
      </c>
    </row>
    <row r="1454" spans="1:2" x14ac:dyDescent="0.35">
      <c r="A1454" s="3">
        <v>42430.416666666664</v>
      </c>
      <c r="B1454">
        <v>0.32979999999999998</v>
      </c>
    </row>
    <row r="1455" spans="1:2" x14ac:dyDescent="0.35">
      <c r="A1455" s="3">
        <v>42430.458333333336</v>
      </c>
      <c r="B1455">
        <v>0.31740000000000002</v>
      </c>
    </row>
    <row r="1456" spans="1:2" x14ac:dyDescent="0.35">
      <c r="A1456" s="3">
        <v>42430.5</v>
      </c>
      <c r="B1456">
        <v>0.29260000000000003</v>
      </c>
    </row>
    <row r="1457" spans="1:2" x14ac:dyDescent="0.35">
      <c r="A1457" s="3">
        <v>42430.541666666664</v>
      </c>
      <c r="B1457">
        <v>0.26750000000000002</v>
      </c>
    </row>
    <row r="1458" spans="1:2" x14ac:dyDescent="0.35">
      <c r="A1458" s="3">
        <v>42430.583333333336</v>
      </c>
      <c r="B1458">
        <v>0.24149999999999999</v>
      </c>
    </row>
    <row r="1459" spans="1:2" x14ac:dyDescent="0.35">
      <c r="A1459" s="3">
        <v>42430.625</v>
      </c>
      <c r="B1459">
        <v>0.20180000000000001</v>
      </c>
    </row>
    <row r="1460" spans="1:2" x14ac:dyDescent="0.35">
      <c r="A1460" s="3">
        <v>42430.666666666664</v>
      </c>
      <c r="B1460">
        <v>0.1842</v>
      </c>
    </row>
    <row r="1461" spans="1:2" x14ac:dyDescent="0.35">
      <c r="A1461" s="3">
        <v>42430.708333333336</v>
      </c>
      <c r="B1461">
        <v>0.18310000000000001</v>
      </c>
    </row>
    <row r="1462" spans="1:2" x14ac:dyDescent="0.35">
      <c r="A1462" s="3">
        <v>42430.75</v>
      </c>
      <c r="B1462">
        <v>0.1804</v>
      </c>
    </row>
    <row r="1463" spans="1:2" x14ac:dyDescent="0.35">
      <c r="A1463" s="3">
        <v>42430.791666666664</v>
      </c>
      <c r="B1463">
        <v>0.1832</v>
      </c>
    </row>
    <row r="1464" spans="1:2" x14ac:dyDescent="0.35">
      <c r="A1464" s="3">
        <v>42430.833333333336</v>
      </c>
      <c r="B1464">
        <v>0.188</v>
      </c>
    </row>
    <row r="1465" spans="1:2" x14ac:dyDescent="0.35">
      <c r="A1465" s="3">
        <v>42430.875</v>
      </c>
      <c r="B1465">
        <v>0.19769999999999999</v>
      </c>
    </row>
    <row r="1466" spans="1:2" x14ac:dyDescent="0.35">
      <c r="A1466" s="3">
        <v>42430.916666666664</v>
      </c>
      <c r="B1466">
        <v>0.20449999999999999</v>
      </c>
    </row>
    <row r="1467" spans="1:2" x14ac:dyDescent="0.35">
      <c r="A1467" s="3">
        <v>42430.958333333336</v>
      </c>
      <c r="B1467">
        <v>0.20619999999999999</v>
      </c>
    </row>
    <row r="1468" spans="1:2" x14ac:dyDescent="0.35">
      <c r="A1468" s="3">
        <v>42431</v>
      </c>
      <c r="B1468">
        <v>0.21729999999999999</v>
      </c>
    </row>
    <row r="1469" spans="1:2" x14ac:dyDescent="0.35">
      <c r="A1469" s="3">
        <v>42431.041666666664</v>
      </c>
      <c r="B1469">
        <v>0.22969999999999999</v>
      </c>
    </row>
    <row r="1470" spans="1:2" x14ac:dyDescent="0.35">
      <c r="A1470" s="3">
        <v>42431.083333333336</v>
      </c>
      <c r="B1470">
        <v>0.2379</v>
      </c>
    </row>
    <row r="1471" spans="1:2" x14ac:dyDescent="0.35">
      <c r="A1471" s="3">
        <v>42431.125</v>
      </c>
      <c r="B1471">
        <v>0.2399</v>
      </c>
    </row>
    <row r="1472" spans="1:2" x14ac:dyDescent="0.35">
      <c r="A1472" s="3">
        <v>42431.166666666664</v>
      </c>
      <c r="B1472">
        <v>0.23749999999999999</v>
      </c>
    </row>
    <row r="1473" spans="1:2" x14ac:dyDescent="0.35">
      <c r="A1473" s="3">
        <v>42431.208333333336</v>
      </c>
      <c r="B1473">
        <v>0.23749999999999999</v>
      </c>
    </row>
    <row r="1474" spans="1:2" x14ac:dyDescent="0.35">
      <c r="A1474" s="3">
        <v>42431.25</v>
      </c>
      <c r="B1474">
        <v>0.21290000000000001</v>
      </c>
    </row>
    <row r="1475" spans="1:2" x14ac:dyDescent="0.35">
      <c r="A1475" s="3">
        <v>42431.291666666664</v>
      </c>
      <c r="B1475">
        <v>0.22439999999999999</v>
      </c>
    </row>
    <row r="1476" spans="1:2" x14ac:dyDescent="0.35">
      <c r="A1476" s="3">
        <v>42431.333333333336</v>
      </c>
      <c r="B1476">
        <v>0.2482</v>
      </c>
    </row>
    <row r="1477" spans="1:2" x14ac:dyDescent="0.35">
      <c r="A1477" s="3">
        <v>42431.375</v>
      </c>
      <c r="B1477">
        <v>0.24790000000000001</v>
      </c>
    </row>
    <row r="1478" spans="1:2" x14ac:dyDescent="0.35">
      <c r="A1478" s="3">
        <v>42431.416666666664</v>
      </c>
      <c r="B1478">
        <v>0.23480000000000001</v>
      </c>
    </row>
    <row r="1479" spans="1:2" x14ac:dyDescent="0.35">
      <c r="A1479" s="3">
        <v>42431.458333333336</v>
      </c>
      <c r="B1479">
        <v>0.22009999999999999</v>
      </c>
    </row>
    <row r="1480" spans="1:2" x14ac:dyDescent="0.35">
      <c r="A1480" s="3">
        <v>42431.5</v>
      </c>
      <c r="B1480">
        <v>0.21160000000000001</v>
      </c>
    </row>
    <row r="1481" spans="1:2" x14ac:dyDescent="0.35">
      <c r="A1481" s="3">
        <v>42431.541666666664</v>
      </c>
      <c r="B1481">
        <v>0.20760000000000001</v>
      </c>
    </row>
    <row r="1482" spans="1:2" x14ac:dyDescent="0.35">
      <c r="A1482" s="3">
        <v>42431.583333333336</v>
      </c>
      <c r="B1482">
        <v>0.2014</v>
      </c>
    </row>
    <row r="1483" spans="1:2" x14ac:dyDescent="0.35">
      <c r="A1483" s="3">
        <v>42431.625</v>
      </c>
      <c r="B1483">
        <v>0.18759999999999999</v>
      </c>
    </row>
    <row r="1484" spans="1:2" x14ac:dyDescent="0.35">
      <c r="A1484" s="3">
        <v>42431.666666666664</v>
      </c>
      <c r="B1484">
        <v>0.17949999999999999</v>
      </c>
    </row>
    <row r="1485" spans="1:2" x14ac:dyDescent="0.35">
      <c r="A1485" s="3">
        <v>42431.708333333336</v>
      </c>
      <c r="B1485">
        <v>0.20330000000000001</v>
      </c>
    </row>
    <row r="1486" spans="1:2" x14ac:dyDescent="0.35">
      <c r="A1486" s="3">
        <v>42431.75</v>
      </c>
      <c r="B1486">
        <v>0.2382</v>
      </c>
    </row>
    <row r="1487" spans="1:2" x14ac:dyDescent="0.35">
      <c r="A1487" s="3">
        <v>42431.791666666664</v>
      </c>
      <c r="B1487">
        <v>0.28179999999999999</v>
      </c>
    </row>
    <row r="1488" spans="1:2" x14ac:dyDescent="0.35">
      <c r="A1488" s="3">
        <v>42431.833333333336</v>
      </c>
      <c r="B1488">
        <v>0.3261</v>
      </c>
    </row>
    <row r="1489" spans="1:2" x14ac:dyDescent="0.35">
      <c r="A1489" s="3">
        <v>42431.875</v>
      </c>
      <c r="B1489">
        <v>0.35599999999999998</v>
      </c>
    </row>
    <row r="1490" spans="1:2" x14ac:dyDescent="0.35">
      <c r="A1490" s="3">
        <v>42431.916666666664</v>
      </c>
      <c r="B1490">
        <v>0.3735</v>
      </c>
    </row>
    <row r="1491" spans="1:2" x14ac:dyDescent="0.35">
      <c r="A1491" s="3">
        <v>42431.958333333336</v>
      </c>
      <c r="B1491">
        <v>0.39660000000000001</v>
      </c>
    </row>
    <row r="1492" spans="1:2" x14ac:dyDescent="0.35">
      <c r="A1492" s="3">
        <v>42432</v>
      </c>
      <c r="B1492">
        <v>0.41260000000000002</v>
      </c>
    </row>
    <row r="1493" spans="1:2" x14ac:dyDescent="0.35">
      <c r="A1493" s="3">
        <v>42432.041666666664</v>
      </c>
      <c r="B1493">
        <v>0.43140000000000001</v>
      </c>
    </row>
    <row r="1494" spans="1:2" x14ac:dyDescent="0.35">
      <c r="A1494" s="3">
        <v>42432.083333333336</v>
      </c>
      <c r="B1494">
        <v>0.4592</v>
      </c>
    </row>
    <row r="1495" spans="1:2" x14ac:dyDescent="0.35">
      <c r="A1495" s="3">
        <v>42432.125</v>
      </c>
      <c r="B1495">
        <v>0.48270000000000002</v>
      </c>
    </row>
    <row r="1496" spans="1:2" x14ac:dyDescent="0.35">
      <c r="A1496" s="3">
        <v>42432.166666666664</v>
      </c>
      <c r="B1496">
        <v>0.50149999999999995</v>
      </c>
    </row>
    <row r="1497" spans="1:2" x14ac:dyDescent="0.35">
      <c r="A1497" s="3">
        <v>42432.208333333336</v>
      </c>
      <c r="B1497">
        <v>0.49669999999999997</v>
      </c>
    </row>
    <row r="1498" spans="1:2" x14ac:dyDescent="0.35">
      <c r="A1498" s="3">
        <v>42432.25</v>
      </c>
      <c r="B1498">
        <v>0.49419999999999997</v>
      </c>
    </row>
    <row r="1499" spans="1:2" x14ac:dyDescent="0.35">
      <c r="A1499" s="3">
        <v>42432.291666666664</v>
      </c>
      <c r="B1499">
        <v>0.52490000000000003</v>
      </c>
    </row>
    <row r="1500" spans="1:2" x14ac:dyDescent="0.35">
      <c r="A1500" s="3">
        <v>42432.333333333336</v>
      </c>
      <c r="B1500">
        <v>0.63839999999999997</v>
      </c>
    </row>
    <row r="1501" spans="1:2" x14ac:dyDescent="0.35">
      <c r="A1501" s="3">
        <v>42432.375</v>
      </c>
      <c r="B1501">
        <v>0.70150000000000001</v>
      </c>
    </row>
    <row r="1502" spans="1:2" x14ac:dyDescent="0.35">
      <c r="A1502" s="3">
        <v>42432.416666666664</v>
      </c>
      <c r="B1502">
        <v>0.72130000000000005</v>
      </c>
    </row>
    <row r="1503" spans="1:2" x14ac:dyDescent="0.35">
      <c r="A1503" s="3">
        <v>42432.458333333336</v>
      </c>
      <c r="B1503">
        <v>0.72699999999999998</v>
      </c>
    </row>
    <row r="1504" spans="1:2" x14ac:dyDescent="0.35">
      <c r="A1504" s="3">
        <v>42432.5</v>
      </c>
      <c r="B1504">
        <v>0.72270000000000001</v>
      </c>
    </row>
    <row r="1505" spans="1:2" x14ac:dyDescent="0.35">
      <c r="A1505" s="3">
        <v>42432.541666666664</v>
      </c>
      <c r="B1505">
        <v>0.71699999999999997</v>
      </c>
    </row>
    <row r="1506" spans="1:2" x14ac:dyDescent="0.35">
      <c r="A1506" s="3">
        <v>42432.583333333336</v>
      </c>
      <c r="B1506">
        <v>0.7097</v>
      </c>
    </row>
    <row r="1507" spans="1:2" x14ac:dyDescent="0.35">
      <c r="A1507" s="3">
        <v>42432.625</v>
      </c>
      <c r="B1507">
        <v>0.66720000000000002</v>
      </c>
    </row>
    <row r="1508" spans="1:2" x14ac:dyDescent="0.35">
      <c r="A1508" s="3">
        <v>42432.666666666664</v>
      </c>
      <c r="B1508">
        <v>0.62549999999999994</v>
      </c>
    </row>
    <row r="1509" spans="1:2" x14ac:dyDescent="0.35">
      <c r="A1509" s="3">
        <v>42432.708333333336</v>
      </c>
      <c r="B1509">
        <v>0.62709999999999999</v>
      </c>
    </row>
    <row r="1510" spans="1:2" x14ac:dyDescent="0.35">
      <c r="A1510" s="3">
        <v>42432.75</v>
      </c>
      <c r="B1510">
        <v>0.62839999999999996</v>
      </c>
    </row>
    <row r="1511" spans="1:2" x14ac:dyDescent="0.35">
      <c r="A1511" s="3">
        <v>42432.791666666664</v>
      </c>
      <c r="B1511">
        <v>0.622</v>
      </c>
    </row>
    <row r="1512" spans="1:2" x14ac:dyDescent="0.35">
      <c r="A1512" s="3">
        <v>42432.833333333336</v>
      </c>
      <c r="B1512">
        <v>0.60260000000000002</v>
      </c>
    </row>
    <row r="1513" spans="1:2" x14ac:dyDescent="0.35">
      <c r="A1513" s="3">
        <v>42432.875</v>
      </c>
      <c r="B1513">
        <v>0.57299999999999995</v>
      </c>
    </row>
    <row r="1514" spans="1:2" x14ac:dyDescent="0.35">
      <c r="A1514" s="3">
        <v>42432.916666666664</v>
      </c>
      <c r="B1514">
        <v>0.55300000000000005</v>
      </c>
    </row>
    <row r="1515" spans="1:2" x14ac:dyDescent="0.35">
      <c r="A1515" s="3">
        <v>42432.958333333336</v>
      </c>
      <c r="B1515">
        <v>0.54020000000000001</v>
      </c>
    </row>
    <row r="1516" spans="1:2" x14ac:dyDescent="0.35">
      <c r="A1516" s="3">
        <v>42433</v>
      </c>
      <c r="B1516">
        <v>0.53620000000000001</v>
      </c>
    </row>
    <row r="1517" spans="1:2" x14ac:dyDescent="0.35">
      <c r="A1517" s="3">
        <v>42433.041666666664</v>
      </c>
      <c r="B1517">
        <v>0.53210000000000002</v>
      </c>
    </row>
    <row r="1518" spans="1:2" x14ac:dyDescent="0.35">
      <c r="A1518" s="3">
        <v>42433.083333333336</v>
      </c>
      <c r="B1518">
        <v>0.52780000000000005</v>
      </c>
    </row>
    <row r="1519" spans="1:2" x14ac:dyDescent="0.35">
      <c r="A1519" s="3">
        <v>42433.125</v>
      </c>
      <c r="B1519">
        <v>0.51029999999999998</v>
      </c>
    </row>
    <row r="1520" spans="1:2" x14ac:dyDescent="0.35">
      <c r="A1520" s="3">
        <v>42433.166666666664</v>
      </c>
      <c r="B1520">
        <v>0.49370000000000003</v>
      </c>
    </row>
    <row r="1521" spans="1:2" x14ac:dyDescent="0.35">
      <c r="A1521" s="3">
        <v>42433.208333333336</v>
      </c>
      <c r="B1521">
        <v>0.504</v>
      </c>
    </row>
    <row r="1522" spans="1:2" x14ac:dyDescent="0.35">
      <c r="A1522" s="3">
        <v>42433.25</v>
      </c>
      <c r="B1522">
        <v>0.49390000000000001</v>
      </c>
    </row>
    <row r="1523" spans="1:2" x14ac:dyDescent="0.35">
      <c r="A1523" s="3">
        <v>42433.291666666664</v>
      </c>
      <c r="B1523">
        <v>0.57899999999999996</v>
      </c>
    </row>
    <row r="1524" spans="1:2" x14ac:dyDescent="0.35">
      <c r="A1524" s="3">
        <v>42433.333333333336</v>
      </c>
      <c r="B1524">
        <v>0.65100000000000002</v>
      </c>
    </row>
    <row r="1525" spans="1:2" x14ac:dyDescent="0.35">
      <c r="A1525" s="3">
        <v>42433.375</v>
      </c>
      <c r="B1525">
        <v>0.66379999999999995</v>
      </c>
    </row>
    <row r="1526" spans="1:2" x14ac:dyDescent="0.35">
      <c r="A1526" s="3">
        <v>42433.416666666664</v>
      </c>
      <c r="B1526">
        <v>0.65149999999999997</v>
      </c>
    </row>
    <row r="1527" spans="1:2" x14ac:dyDescent="0.35">
      <c r="A1527" s="3">
        <v>42433.458333333336</v>
      </c>
      <c r="B1527">
        <v>0.62039999999999995</v>
      </c>
    </row>
    <row r="1528" spans="1:2" x14ac:dyDescent="0.35">
      <c r="A1528" s="3">
        <v>42433.5</v>
      </c>
      <c r="B1528">
        <v>0.57799999999999996</v>
      </c>
    </row>
    <row r="1529" spans="1:2" x14ac:dyDescent="0.35">
      <c r="A1529" s="3">
        <v>42433.541666666664</v>
      </c>
      <c r="B1529">
        <v>0.52270000000000005</v>
      </c>
    </row>
    <row r="1530" spans="1:2" x14ac:dyDescent="0.35">
      <c r="A1530" s="3">
        <v>42433.583333333336</v>
      </c>
      <c r="B1530">
        <v>0.44479999999999997</v>
      </c>
    </row>
    <row r="1531" spans="1:2" x14ac:dyDescent="0.35">
      <c r="A1531" s="3">
        <v>42433.625</v>
      </c>
      <c r="B1531">
        <v>0.33960000000000001</v>
      </c>
    </row>
    <row r="1532" spans="1:2" x14ac:dyDescent="0.35">
      <c r="A1532" s="3">
        <v>42433.666666666664</v>
      </c>
      <c r="B1532">
        <v>0.23430000000000001</v>
      </c>
    </row>
    <row r="1533" spans="1:2" x14ac:dyDescent="0.35">
      <c r="A1533" s="3">
        <v>42433.708333333336</v>
      </c>
      <c r="B1533">
        <v>0.1787</v>
      </c>
    </row>
    <row r="1534" spans="1:2" x14ac:dyDescent="0.35">
      <c r="A1534" s="3">
        <v>42433.75</v>
      </c>
      <c r="B1534">
        <v>0.14069999999999999</v>
      </c>
    </row>
    <row r="1535" spans="1:2" x14ac:dyDescent="0.35">
      <c r="A1535" s="3">
        <v>42433.791666666664</v>
      </c>
      <c r="B1535">
        <v>0.1196</v>
      </c>
    </row>
    <row r="1536" spans="1:2" x14ac:dyDescent="0.35">
      <c r="A1536" s="3">
        <v>42433.833333333336</v>
      </c>
      <c r="B1536">
        <v>0.11550000000000001</v>
      </c>
    </row>
    <row r="1537" spans="1:2" x14ac:dyDescent="0.35">
      <c r="A1537" s="3">
        <v>42433.875</v>
      </c>
      <c r="B1537">
        <v>0.12239999999999999</v>
      </c>
    </row>
    <row r="1538" spans="1:2" x14ac:dyDescent="0.35">
      <c r="A1538" s="3">
        <v>42433.916666666664</v>
      </c>
      <c r="B1538">
        <v>0.13969999999999999</v>
      </c>
    </row>
    <row r="1539" spans="1:2" x14ac:dyDescent="0.35">
      <c r="A1539" s="3">
        <v>42433.958333333336</v>
      </c>
      <c r="B1539">
        <v>0.1694</v>
      </c>
    </row>
    <row r="1540" spans="1:2" x14ac:dyDescent="0.35">
      <c r="A1540" s="3">
        <v>42434</v>
      </c>
      <c r="B1540">
        <v>0.20419999999999999</v>
      </c>
    </row>
    <row r="1541" spans="1:2" x14ac:dyDescent="0.35">
      <c r="A1541" s="3">
        <v>42434.041666666664</v>
      </c>
      <c r="B1541">
        <v>0.23350000000000001</v>
      </c>
    </row>
    <row r="1542" spans="1:2" x14ac:dyDescent="0.35">
      <c r="A1542" s="3">
        <v>42434.083333333336</v>
      </c>
      <c r="B1542">
        <v>0.25480000000000003</v>
      </c>
    </row>
    <row r="1543" spans="1:2" x14ac:dyDescent="0.35">
      <c r="A1543" s="3">
        <v>42434.125</v>
      </c>
      <c r="B1543">
        <v>0.27089999999999997</v>
      </c>
    </row>
    <row r="1544" spans="1:2" x14ac:dyDescent="0.35">
      <c r="A1544" s="3">
        <v>42434.166666666664</v>
      </c>
      <c r="B1544">
        <v>0.29580000000000001</v>
      </c>
    </row>
    <row r="1545" spans="1:2" x14ac:dyDescent="0.35">
      <c r="A1545" s="3">
        <v>42434.208333333336</v>
      </c>
      <c r="B1545">
        <v>0.32390000000000002</v>
      </c>
    </row>
    <row r="1546" spans="1:2" x14ac:dyDescent="0.35">
      <c r="A1546" s="3">
        <v>42434.25</v>
      </c>
      <c r="B1546">
        <v>0.31259999999999999</v>
      </c>
    </row>
    <row r="1547" spans="1:2" x14ac:dyDescent="0.35">
      <c r="A1547" s="3">
        <v>42434.291666666664</v>
      </c>
      <c r="B1547">
        <v>0.38869999999999999</v>
      </c>
    </row>
    <row r="1548" spans="1:2" x14ac:dyDescent="0.35">
      <c r="A1548" s="3">
        <v>42434.333333333336</v>
      </c>
      <c r="B1548">
        <v>0.50239999999999996</v>
      </c>
    </row>
    <row r="1549" spans="1:2" x14ac:dyDescent="0.35">
      <c r="A1549" s="3">
        <v>42434.375</v>
      </c>
      <c r="B1549">
        <v>0.55420000000000003</v>
      </c>
    </row>
    <row r="1550" spans="1:2" x14ac:dyDescent="0.35">
      <c r="A1550" s="3">
        <v>42434.416666666664</v>
      </c>
      <c r="B1550">
        <v>0.59199999999999997</v>
      </c>
    </row>
    <row r="1551" spans="1:2" x14ac:dyDescent="0.35">
      <c r="A1551" s="3">
        <v>42434.458333333336</v>
      </c>
      <c r="B1551">
        <v>0.622</v>
      </c>
    </row>
    <row r="1552" spans="1:2" x14ac:dyDescent="0.35">
      <c r="A1552" s="3">
        <v>42434.5</v>
      </c>
      <c r="B1552">
        <v>0.6331</v>
      </c>
    </row>
    <row r="1553" spans="1:2" x14ac:dyDescent="0.35">
      <c r="A1553" s="3">
        <v>42434.541666666664</v>
      </c>
      <c r="B1553">
        <v>0.61839999999999995</v>
      </c>
    </row>
    <row r="1554" spans="1:2" x14ac:dyDescent="0.35">
      <c r="A1554" s="3">
        <v>42434.583333333336</v>
      </c>
      <c r="B1554">
        <v>0.57550000000000001</v>
      </c>
    </row>
    <row r="1555" spans="1:2" x14ac:dyDescent="0.35">
      <c r="A1555" s="3">
        <v>42434.625</v>
      </c>
      <c r="B1555">
        <v>0.50880000000000003</v>
      </c>
    </row>
    <row r="1556" spans="1:2" x14ac:dyDescent="0.35">
      <c r="A1556" s="3">
        <v>42434.666666666664</v>
      </c>
      <c r="B1556">
        <v>0.4511</v>
      </c>
    </row>
    <row r="1557" spans="1:2" x14ac:dyDescent="0.35">
      <c r="A1557" s="3">
        <v>42434.708333333336</v>
      </c>
      <c r="B1557">
        <v>0.432</v>
      </c>
    </row>
    <row r="1558" spans="1:2" x14ac:dyDescent="0.35">
      <c r="A1558" s="3">
        <v>42434.75</v>
      </c>
      <c r="B1558">
        <v>0.42420000000000002</v>
      </c>
    </row>
    <row r="1559" spans="1:2" x14ac:dyDescent="0.35">
      <c r="A1559" s="3">
        <v>42434.791666666664</v>
      </c>
      <c r="B1559">
        <v>0.40189999999999998</v>
      </c>
    </row>
    <row r="1560" spans="1:2" x14ac:dyDescent="0.35">
      <c r="A1560" s="3">
        <v>42434.833333333336</v>
      </c>
      <c r="B1560">
        <v>0.38479999999999998</v>
      </c>
    </row>
    <row r="1561" spans="1:2" x14ac:dyDescent="0.35">
      <c r="A1561" s="3">
        <v>42434.875</v>
      </c>
      <c r="B1561">
        <v>0.36870000000000003</v>
      </c>
    </row>
    <row r="1562" spans="1:2" x14ac:dyDescent="0.35">
      <c r="A1562" s="3">
        <v>42434.916666666664</v>
      </c>
      <c r="B1562">
        <v>0.39090000000000003</v>
      </c>
    </row>
    <row r="1563" spans="1:2" x14ac:dyDescent="0.35">
      <c r="A1563" s="3">
        <v>42434.958333333336</v>
      </c>
      <c r="B1563">
        <v>0.38669999999999999</v>
      </c>
    </row>
    <row r="1564" spans="1:2" x14ac:dyDescent="0.35">
      <c r="A1564" s="3">
        <v>42435</v>
      </c>
      <c r="B1564">
        <v>0.37269999999999998</v>
      </c>
    </row>
    <row r="1565" spans="1:2" x14ac:dyDescent="0.35">
      <c r="A1565" s="3">
        <v>42435.041666666664</v>
      </c>
      <c r="B1565">
        <v>0.34560000000000002</v>
      </c>
    </row>
    <row r="1566" spans="1:2" x14ac:dyDescent="0.35">
      <c r="A1566" s="3">
        <v>42435.083333333336</v>
      </c>
      <c r="B1566">
        <v>0.29930000000000001</v>
      </c>
    </row>
    <row r="1567" spans="1:2" x14ac:dyDescent="0.35">
      <c r="A1567" s="3">
        <v>42435.125</v>
      </c>
      <c r="B1567">
        <v>0.25890000000000002</v>
      </c>
    </row>
    <row r="1568" spans="1:2" x14ac:dyDescent="0.35">
      <c r="A1568" s="3">
        <v>42435.166666666664</v>
      </c>
      <c r="B1568">
        <v>0.22070000000000001</v>
      </c>
    </row>
    <row r="1569" spans="1:2" x14ac:dyDescent="0.35">
      <c r="A1569" s="3">
        <v>42435.208333333336</v>
      </c>
      <c r="B1569">
        <v>0.17860000000000001</v>
      </c>
    </row>
    <row r="1570" spans="1:2" x14ac:dyDescent="0.35">
      <c r="A1570" s="3">
        <v>42435.25</v>
      </c>
      <c r="B1570">
        <v>0.14749999999999999</v>
      </c>
    </row>
    <row r="1571" spans="1:2" x14ac:dyDescent="0.35">
      <c r="A1571" s="3">
        <v>42435.291666666664</v>
      </c>
      <c r="B1571">
        <v>0.13719999999999999</v>
      </c>
    </row>
    <row r="1572" spans="1:2" x14ac:dyDescent="0.35">
      <c r="A1572" s="3">
        <v>42435.333333333336</v>
      </c>
      <c r="B1572">
        <v>0.13600000000000001</v>
      </c>
    </row>
    <row r="1573" spans="1:2" x14ac:dyDescent="0.35">
      <c r="A1573" s="3">
        <v>42435.375</v>
      </c>
      <c r="B1573">
        <v>0.13439999999999999</v>
      </c>
    </row>
    <row r="1574" spans="1:2" x14ac:dyDescent="0.35">
      <c r="A1574" s="3">
        <v>42435.416666666664</v>
      </c>
      <c r="B1574">
        <v>0.14610000000000001</v>
      </c>
    </row>
    <row r="1575" spans="1:2" x14ac:dyDescent="0.35">
      <c r="A1575" s="3">
        <v>42435.458333333336</v>
      </c>
      <c r="B1575">
        <v>0.1671</v>
      </c>
    </row>
    <row r="1576" spans="1:2" x14ac:dyDescent="0.35">
      <c r="A1576" s="3">
        <v>42435.5</v>
      </c>
      <c r="B1576">
        <v>0.185</v>
      </c>
    </row>
    <row r="1577" spans="1:2" x14ac:dyDescent="0.35">
      <c r="A1577" s="3">
        <v>42435.541666666664</v>
      </c>
      <c r="B1577">
        <v>0.19670000000000001</v>
      </c>
    </row>
    <row r="1578" spans="1:2" x14ac:dyDescent="0.35">
      <c r="A1578" s="3">
        <v>42435.583333333336</v>
      </c>
      <c r="B1578">
        <v>0.20930000000000001</v>
      </c>
    </row>
    <row r="1579" spans="1:2" x14ac:dyDescent="0.35">
      <c r="A1579" s="3">
        <v>42435.625</v>
      </c>
      <c r="B1579">
        <v>0.2172</v>
      </c>
    </row>
    <row r="1580" spans="1:2" x14ac:dyDescent="0.35">
      <c r="A1580" s="3">
        <v>42435.666666666664</v>
      </c>
      <c r="B1580">
        <v>0.21929999999999999</v>
      </c>
    </row>
    <row r="1581" spans="1:2" x14ac:dyDescent="0.35">
      <c r="A1581" s="3">
        <v>42435.708333333336</v>
      </c>
      <c r="B1581">
        <v>0.24490000000000001</v>
      </c>
    </row>
    <row r="1582" spans="1:2" x14ac:dyDescent="0.35">
      <c r="A1582" s="3">
        <v>42435.75</v>
      </c>
      <c r="B1582">
        <v>0.26069999999999999</v>
      </c>
    </row>
    <row r="1583" spans="1:2" x14ac:dyDescent="0.35">
      <c r="A1583" s="3">
        <v>42435.791666666664</v>
      </c>
      <c r="B1583">
        <v>0.26929999999999998</v>
      </c>
    </row>
    <row r="1584" spans="1:2" x14ac:dyDescent="0.35">
      <c r="A1584" s="3">
        <v>42435.833333333336</v>
      </c>
      <c r="B1584">
        <v>0.27310000000000001</v>
      </c>
    </row>
    <row r="1585" spans="1:2" x14ac:dyDescent="0.35">
      <c r="A1585" s="3">
        <v>42435.875</v>
      </c>
      <c r="B1585">
        <v>0.2737</v>
      </c>
    </row>
    <row r="1586" spans="1:2" x14ac:dyDescent="0.35">
      <c r="A1586" s="3">
        <v>42435.916666666664</v>
      </c>
      <c r="B1586">
        <v>0.27129999999999999</v>
      </c>
    </row>
    <row r="1587" spans="1:2" x14ac:dyDescent="0.35">
      <c r="A1587" s="3">
        <v>42435.958333333336</v>
      </c>
      <c r="B1587">
        <v>0.26040000000000002</v>
      </c>
    </row>
    <row r="1588" spans="1:2" x14ac:dyDescent="0.35">
      <c r="A1588" s="3">
        <v>42436</v>
      </c>
      <c r="B1588">
        <v>0.25640000000000002</v>
      </c>
    </row>
    <row r="1589" spans="1:2" x14ac:dyDescent="0.35">
      <c r="A1589" s="3">
        <v>42436.041666666664</v>
      </c>
      <c r="B1589">
        <v>0.2651</v>
      </c>
    </row>
    <row r="1590" spans="1:2" x14ac:dyDescent="0.35">
      <c r="A1590" s="3">
        <v>42436.083333333336</v>
      </c>
      <c r="B1590">
        <v>0.27400000000000002</v>
      </c>
    </row>
    <row r="1591" spans="1:2" x14ac:dyDescent="0.35">
      <c r="A1591" s="3">
        <v>42436.125</v>
      </c>
      <c r="B1591">
        <v>0.26579999999999998</v>
      </c>
    </row>
    <row r="1592" spans="1:2" x14ac:dyDescent="0.35">
      <c r="A1592" s="3">
        <v>42436.166666666664</v>
      </c>
      <c r="B1592">
        <v>0.26679999999999998</v>
      </c>
    </row>
    <row r="1593" spans="1:2" x14ac:dyDescent="0.35">
      <c r="A1593" s="3">
        <v>42436.208333333336</v>
      </c>
      <c r="B1593">
        <v>0.26850000000000002</v>
      </c>
    </row>
    <row r="1594" spans="1:2" x14ac:dyDescent="0.35">
      <c r="A1594" s="3">
        <v>42436.25</v>
      </c>
      <c r="B1594">
        <v>0.2611</v>
      </c>
    </row>
    <row r="1595" spans="1:2" x14ac:dyDescent="0.35">
      <c r="A1595" s="3">
        <v>42436.291666666664</v>
      </c>
      <c r="B1595">
        <v>0.30570000000000003</v>
      </c>
    </row>
    <row r="1596" spans="1:2" x14ac:dyDescent="0.35">
      <c r="A1596" s="3">
        <v>42436.333333333336</v>
      </c>
      <c r="B1596">
        <v>0.33900000000000002</v>
      </c>
    </row>
    <row r="1597" spans="1:2" x14ac:dyDescent="0.35">
      <c r="A1597" s="3">
        <v>42436.375</v>
      </c>
      <c r="B1597">
        <v>0.34660000000000002</v>
      </c>
    </row>
    <row r="1598" spans="1:2" x14ac:dyDescent="0.35">
      <c r="A1598" s="3">
        <v>42436.416666666664</v>
      </c>
      <c r="B1598">
        <v>0.35680000000000001</v>
      </c>
    </row>
    <row r="1599" spans="1:2" x14ac:dyDescent="0.35">
      <c r="A1599" s="3">
        <v>42436.458333333336</v>
      </c>
      <c r="B1599">
        <v>0.37459999999999999</v>
      </c>
    </row>
    <row r="1600" spans="1:2" x14ac:dyDescent="0.35">
      <c r="A1600" s="3">
        <v>42436.5</v>
      </c>
      <c r="B1600">
        <v>0.39510000000000001</v>
      </c>
    </row>
    <row r="1601" spans="1:2" x14ac:dyDescent="0.35">
      <c r="A1601" s="3">
        <v>42436.541666666664</v>
      </c>
      <c r="B1601">
        <v>0.40260000000000001</v>
      </c>
    </row>
    <row r="1602" spans="1:2" x14ac:dyDescent="0.35">
      <c r="A1602" s="3">
        <v>42436.583333333336</v>
      </c>
      <c r="B1602">
        <v>0.39329999999999998</v>
      </c>
    </row>
    <row r="1603" spans="1:2" x14ac:dyDescent="0.35">
      <c r="A1603" s="3">
        <v>42436.625</v>
      </c>
      <c r="B1603">
        <v>0.36309999999999998</v>
      </c>
    </row>
    <row r="1604" spans="1:2" x14ac:dyDescent="0.35">
      <c r="A1604" s="3">
        <v>42436.666666666664</v>
      </c>
      <c r="B1604">
        <v>0.3054</v>
      </c>
    </row>
    <row r="1605" spans="1:2" x14ac:dyDescent="0.35">
      <c r="A1605" s="3">
        <v>42436.708333333336</v>
      </c>
      <c r="B1605">
        <v>0.27760000000000001</v>
      </c>
    </row>
    <row r="1606" spans="1:2" x14ac:dyDescent="0.35">
      <c r="A1606" s="3">
        <v>42436.75</v>
      </c>
      <c r="B1606">
        <v>0.26829999999999998</v>
      </c>
    </row>
    <row r="1607" spans="1:2" x14ac:dyDescent="0.35">
      <c r="A1607" s="3">
        <v>42436.791666666664</v>
      </c>
      <c r="B1607">
        <v>0.26440000000000002</v>
      </c>
    </row>
    <row r="1608" spans="1:2" x14ac:dyDescent="0.35">
      <c r="A1608" s="3">
        <v>42436.833333333336</v>
      </c>
      <c r="B1608">
        <v>0.254</v>
      </c>
    </row>
    <row r="1609" spans="1:2" x14ac:dyDescent="0.35">
      <c r="A1609" s="3">
        <v>42436.875</v>
      </c>
      <c r="B1609">
        <v>0.23730000000000001</v>
      </c>
    </row>
    <row r="1610" spans="1:2" x14ac:dyDescent="0.35">
      <c r="A1610" s="3">
        <v>42436.916666666664</v>
      </c>
      <c r="B1610">
        <v>0.2198</v>
      </c>
    </row>
    <row r="1611" spans="1:2" x14ac:dyDescent="0.35">
      <c r="A1611" s="3">
        <v>42436.958333333336</v>
      </c>
      <c r="B1611">
        <v>0.20200000000000001</v>
      </c>
    </row>
    <row r="1612" spans="1:2" x14ac:dyDescent="0.35">
      <c r="A1612" s="3">
        <v>42437</v>
      </c>
      <c r="B1612">
        <v>0.189</v>
      </c>
    </row>
    <row r="1613" spans="1:2" x14ac:dyDescent="0.35">
      <c r="A1613" s="3">
        <v>42437.041666666664</v>
      </c>
      <c r="B1613">
        <v>0.17899999999999999</v>
      </c>
    </row>
    <row r="1614" spans="1:2" x14ac:dyDescent="0.35">
      <c r="A1614" s="3">
        <v>42437.083333333336</v>
      </c>
      <c r="B1614">
        <v>0.16919999999999999</v>
      </c>
    </row>
    <row r="1615" spans="1:2" x14ac:dyDescent="0.35">
      <c r="A1615" s="3">
        <v>42437.125</v>
      </c>
      <c r="B1615">
        <v>0.1623</v>
      </c>
    </row>
    <row r="1616" spans="1:2" x14ac:dyDescent="0.35">
      <c r="A1616" s="3">
        <v>42437.166666666664</v>
      </c>
      <c r="B1616">
        <v>0.15740000000000001</v>
      </c>
    </row>
    <row r="1617" spans="1:2" x14ac:dyDescent="0.35">
      <c r="A1617" s="3">
        <v>42437.208333333336</v>
      </c>
      <c r="B1617">
        <v>0.1525</v>
      </c>
    </row>
    <row r="1618" spans="1:2" x14ac:dyDescent="0.35">
      <c r="A1618" s="3">
        <v>42437.25</v>
      </c>
      <c r="B1618">
        <v>0.12330000000000001</v>
      </c>
    </row>
    <row r="1619" spans="1:2" x14ac:dyDescent="0.35">
      <c r="A1619" s="3">
        <v>42437.291666666664</v>
      </c>
      <c r="B1619">
        <v>0.1336</v>
      </c>
    </row>
    <row r="1620" spans="1:2" x14ac:dyDescent="0.35">
      <c r="A1620" s="3">
        <v>42437.333333333336</v>
      </c>
      <c r="B1620">
        <v>0.1467</v>
      </c>
    </row>
    <row r="1621" spans="1:2" x14ac:dyDescent="0.35">
      <c r="A1621" s="3">
        <v>42437.375</v>
      </c>
      <c r="B1621">
        <v>0.15129999999999999</v>
      </c>
    </row>
    <row r="1622" spans="1:2" x14ac:dyDescent="0.35">
      <c r="A1622" s="3">
        <v>42437.416666666664</v>
      </c>
      <c r="B1622">
        <v>0.15310000000000001</v>
      </c>
    </row>
    <row r="1623" spans="1:2" x14ac:dyDescent="0.35">
      <c r="A1623" s="3">
        <v>42437.458333333336</v>
      </c>
      <c r="B1623">
        <v>0.15770000000000001</v>
      </c>
    </row>
    <row r="1624" spans="1:2" x14ac:dyDescent="0.35">
      <c r="A1624" s="3">
        <v>42437.5</v>
      </c>
      <c r="B1624">
        <v>0.16009999999999999</v>
      </c>
    </row>
    <row r="1625" spans="1:2" x14ac:dyDescent="0.35">
      <c r="A1625" s="3">
        <v>42437.541666666664</v>
      </c>
      <c r="B1625">
        <v>0.1555</v>
      </c>
    </row>
    <row r="1626" spans="1:2" x14ac:dyDescent="0.35">
      <c r="A1626" s="3">
        <v>42437.583333333336</v>
      </c>
      <c r="B1626">
        <v>0.14949999999999999</v>
      </c>
    </row>
    <row r="1627" spans="1:2" x14ac:dyDescent="0.35">
      <c r="A1627" s="3">
        <v>42437.625</v>
      </c>
      <c r="B1627">
        <v>0.1384</v>
      </c>
    </row>
    <row r="1628" spans="1:2" x14ac:dyDescent="0.35">
      <c r="A1628" s="3">
        <v>42437.666666666664</v>
      </c>
      <c r="B1628">
        <v>0.1305</v>
      </c>
    </row>
    <row r="1629" spans="1:2" x14ac:dyDescent="0.35">
      <c r="A1629" s="3">
        <v>42437.708333333336</v>
      </c>
      <c r="B1629">
        <v>0.13089999999999999</v>
      </c>
    </row>
    <row r="1630" spans="1:2" x14ac:dyDescent="0.35">
      <c r="A1630" s="3">
        <v>42437.75</v>
      </c>
      <c r="B1630">
        <v>0.13039999999999999</v>
      </c>
    </row>
    <row r="1631" spans="1:2" x14ac:dyDescent="0.35">
      <c r="A1631" s="3">
        <v>42437.791666666664</v>
      </c>
      <c r="B1631">
        <v>0.12970000000000001</v>
      </c>
    </row>
    <row r="1632" spans="1:2" x14ac:dyDescent="0.35">
      <c r="A1632" s="3">
        <v>42437.833333333336</v>
      </c>
      <c r="B1632">
        <v>0.128</v>
      </c>
    </row>
    <row r="1633" spans="1:2" x14ac:dyDescent="0.35">
      <c r="A1633" s="3">
        <v>42437.875</v>
      </c>
      <c r="B1633">
        <v>0.12520000000000001</v>
      </c>
    </row>
    <row r="1634" spans="1:2" x14ac:dyDescent="0.35">
      <c r="A1634" s="3">
        <v>42437.916666666664</v>
      </c>
      <c r="B1634">
        <v>0.1186</v>
      </c>
    </row>
    <row r="1635" spans="1:2" x14ac:dyDescent="0.35">
      <c r="A1635" s="3">
        <v>42437.958333333336</v>
      </c>
      <c r="B1635">
        <v>0.11840000000000001</v>
      </c>
    </row>
    <row r="1636" spans="1:2" x14ac:dyDescent="0.35">
      <c r="A1636" s="3">
        <v>42438</v>
      </c>
      <c r="B1636">
        <v>0.11899999999999999</v>
      </c>
    </row>
    <row r="1637" spans="1:2" x14ac:dyDescent="0.35">
      <c r="A1637" s="3">
        <v>42438.041666666664</v>
      </c>
      <c r="B1637">
        <v>0.1197</v>
      </c>
    </row>
    <row r="1638" spans="1:2" x14ac:dyDescent="0.35">
      <c r="A1638" s="3">
        <v>42438.083333333336</v>
      </c>
      <c r="B1638">
        <v>0.11990000000000001</v>
      </c>
    </row>
    <row r="1639" spans="1:2" x14ac:dyDescent="0.35">
      <c r="A1639" s="3">
        <v>42438.125</v>
      </c>
      <c r="B1639">
        <v>0.125</v>
      </c>
    </row>
    <row r="1640" spans="1:2" x14ac:dyDescent="0.35">
      <c r="A1640" s="3">
        <v>42438.166666666664</v>
      </c>
      <c r="B1640">
        <v>0.1368</v>
      </c>
    </row>
    <row r="1641" spans="1:2" x14ac:dyDescent="0.35">
      <c r="A1641" s="3">
        <v>42438.208333333336</v>
      </c>
      <c r="B1641">
        <v>0.1439</v>
      </c>
    </row>
    <row r="1642" spans="1:2" x14ac:dyDescent="0.35">
      <c r="A1642" s="3">
        <v>42438.25</v>
      </c>
      <c r="B1642">
        <v>0.13569999999999999</v>
      </c>
    </row>
    <row r="1643" spans="1:2" x14ac:dyDescent="0.35">
      <c r="A1643" s="3">
        <v>42438.291666666664</v>
      </c>
      <c r="B1643">
        <v>0.14330000000000001</v>
      </c>
    </row>
    <row r="1644" spans="1:2" x14ac:dyDescent="0.35">
      <c r="A1644" s="3">
        <v>42438.333333333336</v>
      </c>
      <c r="B1644">
        <v>0.16220000000000001</v>
      </c>
    </row>
    <row r="1645" spans="1:2" x14ac:dyDescent="0.35">
      <c r="A1645" s="3">
        <v>42438.375</v>
      </c>
      <c r="B1645">
        <v>0.1769</v>
      </c>
    </row>
    <row r="1646" spans="1:2" x14ac:dyDescent="0.35">
      <c r="A1646" s="3">
        <v>42438.416666666664</v>
      </c>
      <c r="B1646">
        <v>0.18429999999999999</v>
      </c>
    </row>
    <row r="1647" spans="1:2" x14ac:dyDescent="0.35">
      <c r="A1647" s="3">
        <v>42438.458333333336</v>
      </c>
      <c r="B1647">
        <v>0.1885</v>
      </c>
    </row>
    <row r="1648" spans="1:2" x14ac:dyDescent="0.35">
      <c r="A1648" s="3">
        <v>42438.5</v>
      </c>
      <c r="B1648">
        <v>0.1895</v>
      </c>
    </row>
    <row r="1649" spans="1:2" x14ac:dyDescent="0.35">
      <c r="A1649" s="3">
        <v>42438.541666666664</v>
      </c>
      <c r="B1649">
        <v>0.18559999999999999</v>
      </c>
    </row>
    <row r="1650" spans="1:2" x14ac:dyDescent="0.35">
      <c r="A1650" s="3">
        <v>42438.583333333336</v>
      </c>
      <c r="B1650">
        <v>0.17760000000000001</v>
      </c>
    </row>
    <row r="1651" spans="1:2" x14ac:dyDescent="0.35">
      <c r="A1651" s="3">
        <v>42438.625</v>
      </c>
      <c r="B1651">
        <v>0.17449999999999999</v>
      </c>
    </row>
    <row r="1652" spans="1:2" x14ac:dyDescent="0.35">
      <c r="A1652" s="3">
        <v>42438.666666666664</v>
      </c>
      <c r="B1652">
        <v>0.1709</v>
      </c>
    </row>
    <row r="1653" spans="1:2" x14ac:dyDescent="0.35">
      <c r="A1653" s="3">
        <v>42438.708333333336</v>
      </c>
      <c r="B1653">
        <v>0.18160000000000001</v>
      </c>
    </row>
    <row r="1654" spans="1:2" x14ac:dyDescent="0.35">
      <c r="A1654" s="3">
        <v>42438.75</v>
      </c>
      <c r="B1654">
        <v>0.1905</v>
      </c>
    </row>
    <row r="1655" spans="1:2" x14ac:dyDescent="0.35">
      <c r="A1655" s="3">
        <v>42438.791666666664</v>
      </c>
      <c r="B1655">
        <v>0.19620000000000001</v>
      </c>
    </row>
    <row r="1656" spans="1:2" x14ac:dyDescent="0.35">
      <c r="A1656" s="3">
        <v>42438.833333333336</v>
      </c>
      <c r="B1656">
        <v>0.19689999999999999</v>
      </c>
    </row>
    <row r="1657" spans="1:2" x14ac:dyDescent="0.35">
      <c r="A1657" s="3">
        <v>42438.875</v>
      </c>
      <c r="B1657">
        <v>0.19209999999999999</v>
      </c>
    </row>
    <row r="1658" spans="1:2" x14ac:dyDescent="0.35">
      <c r="A1658" s="3">
        <v>42438.916666666664</v>
      </c>
      <c r="B1658">
        <v>0.183</v>
      </c>
    </row>
    <row r="1659" spans="1:2" x14ac:dyDescent="0.35">
      <c r="A1659" s="3">
        <v>42438.958333333336</v>
      </c>
      <c r="B1659">
        <v>0.17100000000000001</v>
      </c>
    </row>
    <row r="1660" spans="1:2" x14ac:dyDescent="0.35">
      <c r="A1660" s="3">
        <v>42439</v>
      </c>
      <c r="B1660">
        <v>0.1522</v>
      </c>
    </row>
    <row r="1661" spans="1:2" x14ac:dyDescent="0.35">
      <c r="A1661" s="3">
        <v>42439.041666666664</v>
      </c>
      <c r="B1661">
        <v>0.13619999999999999</v>
      </c>
    </row>
    <row r="1662" spans="1:2" x14ac:dyDescent="0.35">
      <c r="A1662" s="3">
        <v>42439.083333333336</v>
      </c>
      <c r="B1662">
        <v>0.12620000000000001</v>
      </c>
    </row>
    <row r="1663" spans="1:2" x14ac:dyDescent="0.35">
      <c r="A1663" s="3">
        <v>42439.125</v>
      </c>
      <c r="B1663">
        <v>0.1172</v>
      </c>
    </row>
    <row r="1664" spans="1:2" x14ac:dyDescent="0.35">
      <c r="A1664" s="3">
        <v>42439.166666666664</v>
      </c>
      <c r="B1664">
        <v>0.1096</v>
      </c>
    </row>
    <row r="1665" spans="1:2" x14ac:dyDescent="0.35">
      <c r="A1665" s="3">
        <v>42439.208333333336</v>
      </c>
      <c r="B1665">
        <v>0.1051</v>
      </c>
    </row>
    <row r="1666" spans="1:2" x14ac:dyDescent="0.35">
      <c r="A1666" s="3">
        <v>42439.25</v>
      </c>
      <c r="B1666">
        <v>9.35E-2</v>
      </c>
    </row>
    <row r="1667" spans="1:2" x14ac:dyDescent="0.35">
      <c r="A1667" s="3">
        <v>42439.291666666664</v>
      </c>
      <c r="B1667">
        <v>9.7299999999999998E-2</v>
      </c>
    </row>
    <row r="1668" spans="1:2" x14ac:dyDescent="0.35">
      <c r="A1668" s="3">
        <v>42439.333333333336</v>
      </c>
      <c r="B1668">
        <v>0.1087</v>
      </c>
    </row>
    <row r="1669" spans="1:2" x14ac:dyDescent="0.35">
      <c r="A1669" s="3">
        <v>42439.375</v>
      </c>
      <c r="B1669">
        <v>0.12809999999999999</v>
      </c>
    </row>
    <row r="1670" spans="1:2" x14ac:dyDescent="0.35">
      <c r="A1670" s="3">
        <v>42439.416666666664</v>
      </c>
      <c r="B1670">
        <v>0.15820000000000001</v>
      </c>
    </row>
    <row r="1671" spans="1:2" x14ac:dyDescent="0.35">
      <c r="A1671" s="3">
        <v>42439.458333333336</v>
      </c>
      <c r="B1671">
        <v>0.1842</v>
      </c>
    </row>
    <row r="1672" spans="1:2" x14ac:dyDescent="0.35">
      <c r="A1672" s="3">
        <v>42439.5</v>
      </c>
      <c r="B1672">
        <v>0.19370000000000001</v>
      </c>
    </row>
    <row r="1673" spans="1:2" x14ac:dyDescent="0.35">
      <c r="A1673" s="3">
        <v>42439.541666666664</v>
      </c>
      <c r="B1673">
        <v>0.19009999999999999</v>
      </c>
    </row>
    <row r="1674" spans="1:2" x14ac:dyDescent="0.35">
      <c r="A1674" s="3">
        <v>42439.583333333336</v>
      </c>
      <c r="B1674">
        <v>0.17749999999999999</v>
      </c>
    </row>
    <row r="1675" spans="1:2" x14ac:dyDescent="0.35">
      <c r="A1675" s="3">
        <v>42439.625</v>
      </c>
      <c r="B1675">
        <v>0.1525</v>
      </c>
    </row>
    <row r="1676" spans="1:2" x14ac:dyDescent="0.35">
      <c r="A1676" s="3">
        <v>42439.666666666664</v>
      </c>
      <c r="B1676">
        <v>0.13220000000000001</v>
      </c>
    </row>
    <row r="1677" spans="1:2" x14ac:dyDescent="0.35">
      <c r="A1677" s="3">
        <v>42439.708333333336</v>
      </c>
      <c r="B1677">
        <v>0.1318</v>
      </c>
    </row>
    <row r="1678" spans="1:2" x14ac:dyDescent="0.35">
      <c r="A1678" s="3">
        <v>42439.75</v>
      </c>
      <c r="B1678">
        <v>0.14410000000000001</v>
      </c>
    </row>
    <row r="1679" spans="1:2" x14ac:dyDescent="0.35">
      <c r="A1679" s="3">
        <v>42439.791666666664</v>
      </c>
      <c r="B1679">
        <v>0.1615</v>
      </c>
    </row>
    <row r="1680" spans="1:2" x14ac:dyDescent="0.35">
      <c r="A1680" s="3">
        <v>42439.833333333336</v>
      </c>
      <c r="B1680">
        <v>0.18</v>
      </c>
    </row>
    <row r="1681" spans="1:2" x14ac:dyDescent="0.35">
      <c r="A1681" s="3">
        <v>42439.875</v>
      </c>
      <c r="B1681">
        <v>0.18529999999999999</v>
      </c>
    </row>
    <row r="1682" spans="1:2" x14ac:dyDescent="0.35">
      <c r="A1682" s="3">
        <v>42439.916666666664</v>
      </c>
      <c r="B1682">
        <v>0.1701</v>
      </c>
    </row>
    <row r="1683" spans="1:2" x14ac:dyDescent="0.35">
      <c r="A1683" s="3">
        <v>42439.958333333336</v>
      </c>
      <c r="B1683">
        <v>0.15620000000000001</v>
      </c>
    </row>
    <row r="1684" spans="1:2" x14ac:dyDescent="0.35">
      <c r="A1684" s="3">
        <v>42440</v>
      </c>
      <c r="B1684">
        <v>0.15240000000000001</v>
      </c>
    </row>
    <row r="1685" spans="1:2" x14ac:dyDescent="0.35">
      <c r="A1685" s="3">
        <v>42440.041666666664</v>
      </c>
      <c r="B1685">
        <v>0.1545</v>
      </c>
    </row>
    <row r="1686" spans="1:2" x14ac:dyDescent="0.35">
      <c r="A1686" s="3">
        <v>42440.083333333336</v>
      </c>
      <c r="B1686">
        <v>0.1585</v>
      </c>
    </row>
    <row r="1687" spans="1:2" x14ac:dyDescent="0.35">
      <c r="A1687" s="3">
        <v>42440.125</v>
      </c>
      <c r="B1687">
        <v>0.16969999999999999</v>
      </c>
    </row>
    <row r="1688" spans="1:2" x14ac:dyDescent="0.35">
      <c r="A1688" s="3">
        <v>42440.166666666664</v>
      </c>
      <c r="B1688">
        <v>0.19350000000000001</v>
      </c>
    </row>
    <row r="1689" spans="1:2" x14ac:dyDescent="0.35">
      <c r="A1689" s="3">
        <v>42440.208333333336</v>
      </c>
      <c r="B1689">
        <v>0.2092</v>
      </c>
    </row>
    <row r="1690" spans="1:2" x14ac:dyDescent="0.35">
      <c r="A1690" s="3">
        <v>42440.25</v>
      </c>
      <c r="B1690">
        <v>0.21029999999999999</v>
      </c>
    </row>
    <row r="1691" spans="1:2" x14ac:dyDescent="0.35">
      <c r="A1691" s="3">
        <v>42440.291666666664</v>
      </c>
      <c r="B1691">
        <v>0.2117</v>
      </c>
    </row>
    <row r="1692" spans="1:2" x14ac:dyDescent="0.35">
      <c r="A1692" s="3">
        <v>42440.333333333336</v>
      </c>
      <c r="B1692">
        <v>0.24979999999999999</v>
      </c>
    </row>
    <row r="1693" spans="1:2" x14ac:dyDescent="0.35">
      <c r="A1693" s="3">
        <v>42440.375</v>
      </c>
      <c r="B1693">
        <v>0.26719999999999999</v>
      </c>
    </row>
    <row r="1694" spans="1:2" x14ac:dyDescent="0.35">
      <c r="A1694" s="3">
        <v>42440.416666666664</v>
      </c>
      <c r="B1694">
        <v>0.27150000000000002</v>
      </c>
    </row>
    <row r="1695" spans="1:2" x14ac:dyDescent="0.35">
      <c r="A1695" s="3">
        <v>42440.458333333336</v>
      </c>
      <c r="B1695">
        <v>0.26889999999999997</v>
      </c>
    </row>
    <row r="1696" spans="1:2" x14ac:dyDescent="0.35">
      <c r="A1696" s="3">
        <v>42440.5</v>
      </c>
      <c r="B1696">
        <v>0.26479999999999998</v>
      </c>
    </row>
    <row r="1697" spans="1:2" x14ac:dyDescent="0.35">
      <c r="A1697" s="3">
        <v>42440.541666666664</v>
      </c>
      <c r="B1697">
        <v>0.25829999999999997</v>
      </c>
    </row>
    <row r="1698" spans="1:2" x14ac:dyDescent="0.35">
      <c r="A1698" s="3">
        <v>42440.583333333336</v>
      </c>
      <c r="B1698">
        <v>0.24299999999999999</v>
      </c>
    </row>
    <row r="1699" spans="1:2" x14ac:dyDescent="0.35">
      <c r="A1699" s="3">
        <v>42440.625</v>
      </c>
      <c r="B1699">
        <v>0.21210000000000001</v>
      </c>
    </row>
    <row r="1700" spans="1:2" x14ac:dyDescent="0.35">
      <c r="A1700" s="3">
        <v>42440.666666666664</v>
      </c>
      <c r="B1700">
        <v>0.20230000000000001</v>
      </c>
    </row>
    <row r="1701" spans="1:2" x14ac:dyDescent="0.35">
      <c r="A1701" s="3">
        <v>42440.708333333336</v>
      </c>
      <c r="B1701">
        <v>0.21929999999999999</v>
      </c>
    </row>
    <row r="1702" spans="1:2" x14ac:dyDescent="0.35">
      <c r="A1702" s="3">
        <v>42440.75</v>
      </c>
      <c r="B1702">
        <v>0.21690000000000001</v>
      </c>
    </row>
    <row r="1703" spans="1:2" x14ac:dyDescent="0.35">
      <c r="A1703" s="3">
        <v>42440.791666666664</v>
      </c>
      <c r="B1703">
        <v>0.20899999999999999</v>
      </c>
    </row>
    <row r="1704" spans="1:2" x14ac:dyDescent="0.35">
      <c r="A1704" s="3">
        <v>42440.833333333336</v>
      </c>
      <c r="B1704">
        <v>0.19969999999999999</v>
      </c>
    </row>
    <row r="1705" spans="1:2" x14ac:dyDescent="0.35">
      <c r="A1705" s="3">
        <v>42440.875</v>
      </c>
      <c r="B1705">
        <v>0.19500000000000001</v>
      </c>
    </row>
    <row r="1706" spans="1:2" x14ac:dyDescent="0.35">
      <c r="A1706" s="3">
        <v>42440.916666666664</v>
      </c>
      <c r="B1706">
        <v>0.20330000000000001</v>
      </c>
    </row>
    <row r="1707" spans="1:2" x14ac:dyDescent="0.35">
      <c r="A1707" s="3">
        <v>42440.958333333336</v>
      </c>
      <c r="B1707">
        <v>0.2198</v>
      </c>
    </row>
    <row r="1708" spans="1:2" x14ac:dyDescent="0.35">
      <c r="A1708" s="3">
        <v>42441</v>
      </c>
      <c r="B1708">
        <v>0.23499999999999999</v>
      </c>
    </row>
    <row r="1709" spans="1:2" x14ac:dyDescent="0.35">
      <c r="A1709" s="3">
        <v>42441.041666666664</v>
      </c>
      <c r="B1709">
        <v>0.25530000000000003</v>
      </c>
    </row>
    <row r="1710" spans="1:2" x14ac:dyDescent="0.35">
      <c r="A1710" s="3">
        <v>42441.083333333336</v>
      </c>
      <c r="B1710">
        <v>0.29430000000000001</v>
      </c>
    </row>
    <row r="1711" spans="1:2" x14ac:dyDescent="0.35">
      <c r="A1711" s="3">
        <v>42441.125</v>
      </c>
      <c r="B1711">
        <v>0.31040000000000001</v>
      </c>
    </row>
    <row r="1712" spans="1:2" x14ac:dyDescent="0.35">
      <c r="A1712" s="3">
        <v>42441.166666666664</v>
      </c>
      <c r="B1712">
        <v>0.33129999999999998</v>
      </c>
    </row>
    <row r="1713" spans="1:2" x14ac:dyDescent="0.35">
      <c r="A1713" s="3">
        <v>42441.208333333336</v>
      </c>
      <c r="B1713">
        <v>0.33150000000000002</v>
      </c>
    </row>
    <row r="1714" spans="1:2" x14ac:dyDescent="0.35">
      <c r="A1714" s="3">
        <v>42441.25</v>
      </c>
      <c r="B1714">
        <v>0.32250000000000001</v>
      </c>
    </row>
    <row r="1715" spans="1:2" x14ac:dyDescent="0.35">
      <c r="A1715" s="3">
        <v>42441.291666666664</v>
      </c>
      <c r="B1715">
        <v>0.32519999999999999</v>
      </c>
    </row>
    <row r="1716" spans="1:2" x14ac:dyDescent="0.35">
      <c r="A1716" s="3">
        <v>42441.333333333336</v>
      </c>
      <c r="B1716">
        <v>0.32669999999999999</v>
      </c>
    </row>
    <row r="1717" spans="1:2" x14ac:dyDescent="0.35">
      <c r="A1717" s="3">
        <v>42441.375</v>
      </c>
      <c r="B1717">
        <v>0.30680000000000002</v>
      </c>
    </row>
    <row r="1718" spans="1:2" x14ac:dyDescent="0.35">
      <c r="A1718" s="3">
        <v>42441.416666666664</v>
      </c>
      <c r="B1718">
        <v>0.27500000000000002</v>
      </c>
    </row>
    <row r="1719" spans="1:2" x14ac:dyDescent="0.35">
      <c r="A1719" s="3">
        <v>42441.458333333336</v>
      </c>
      <c r="B1719">
        <v>0.24099999999999999</v>
      </c>
    </row>
    <row r="1720" spans="1:2" x14ac:dyDescent="0.35">
      <c r="A1720" s="3">
        <v>42441.5</v>
      </c>
      <c r="B1720">
        <v>0.22389999999999999</v>
      </c>
    </row>
    <row r="1721" spans="1:2" x14ac:dyDescent="0.35">
      <c r="A1721" s="3">
        <v>42441.541666666664</v>
      </c>
      <c r="B1721">
        <v>0.21809999999999999</v>
      </c>
    </row>
    <row r="1722" spans="1:2" x14ac:dyDescent="0.35">
      <c r="A1722" s="3">
        <v>42441.583333333336</v>
      </c>
      <c r="B1722">
        <v>0.2039</v>
      </c>
    </row>
    <row r="1723" spans="1:2" x14ac:dyDescent="0.35">
      <c r="A1723" s="3">
        <v>42441.625</v>
      </c>
      <c r="B1723">
        <v>0.18290000000000001</v>
      </c>
    </row>
    <row r="1724" spans="1:2" x14ac:dyDescent="0.35">
      <c r="A1724" s="3">
        <v>42441.666666666664</v>
      </c>
      <c r="B1724">
        <v>0.17249999999999999</v>
      </c>
    </row>
    <row r="1725" spans="1:2" x14ac:dyDescent="0.35">
      <c r="A1725" s="3">
        <v>42441.708333333336</v>
      </c>
      <c r="B1725">
        <v>0.16819999999999999</v>
      </c>
    </row>
    <row r="1726" spans="1:2" x14ac:dyDescent="0.35">
      <c r="A1726" s="3">
        <v>42441.75</v>
      </c>
      <c r="B1726">
        <v>0.19120000000000001</v>
      </c>
    </row>
    <row r="1727" spans="1:2" x14ac:dyDescent="0.35">
      <c r="A1727" s="3">
        <v>42441.791666666664</v>
      </c>
      <c r="B1727">
        <v>0.23910000000000001</v>
      </c>
    </row>
    <row r="1728" spans="1:2" x14ac:dyDescent="0.35">
      <c r="A1728" s="3">
        <v>42441.833333333336</v>
      </c>
      <c r="B1728">
        <v>0.26229999999999998</v>
      </c>
    </row>
    <row r="1729" spans="1:2" x14ac:dyDescent="0.35">
      <c r="A1729" s="3">
        <v>42441.875</v>
      </c>
      <c r="B1729">
        <v>0.25030000000000002</v>
      </c>
    </row>
    <row r="1730" spans="1:2" x14ac:dyDescent="0.35">
      <c r="A1730" s="3">
        <v>42441.916666666664</v>
      </c>
      <c r="B1730">
        <v>0.223</v>
      </c>
    </row>
    <row r="1731" spans="1:2" x14ac:dyDescent="0.35">
      <c r="A1731" s="3">
        <v>42441.958333333336</v>
      </c>
      <c r="B1731">
        <v>0.2059</v>
      </c>
    </row>
    <row r="1732" spans="1:2" x14ac:dyDescent="0.35">
      <c r="A1732" s="3">
        <v>42442</v>
      </c>
      <c r="B1732">
        <v>0.20130000000000001</v>
      </c>
    </row>
    <row r="1733" spans="1:2" x14ac:dyDescent="0.35">
      <c r="A1733" s="3">
        <v>42442.041666666664</v>
      </c>
      <c r="B1733">
        <v>0.19239999999999999</v>
      </c>
    </row>
    <row r="1734" spans="1:2" x14ac:dyDescent="0.35">
      <c r="A1734" s="3">
        <v>42442.083333333336</v>
      </c>
      <c r="B1734">
        <v>0.19109999999999999</v>
      </c>
    </row>
    <row r="1735" spans="1:2" x14ac:dyDescent="0.35">
      <c r="A1735" s="3">
        <v>42442.125</v>
      </c>
      <c r="B1735">
        <v>0.19689999999999999</v>
      </c>
    </row>
    <row r="1736" spans="1:2" x14ac:dyDescent="0.35">
      <c r="A1736" s="3">
        <v>42442.166666666664</v>
      </c>
      <c r="B1736">
        <v>0.21</v>
      </c>
    </row>
    <row r="1737" spans="1:2" x14ac:dyDescent="0.35">
      <c r="A1737" s="3">
        <v>42442.208333333336</v>
      </c>
      <c r="B1737">
        <v>0.2248</v>
      </c>
    </row>
    <row r="1738" spans="1:2" x14ac:dyDescent="0.35">
      <c r="A1738" s="3">
        <v>42442.25</v>
      </c>
      <c r="B1738">
        <v>0.21590000000000001</v>
      </c>
    </row>
    <row r="1739" spans="1:2" x14ac:dyDescent="0.35">
      <c r="A1739" s="3">
        <v>42442.291666666664</v>
      </c>
      <c r="B1739">
        <v>0.26669999999999999</v>
      </c>
    </row>
    <row r="1740" spans="1:2" x14ac:dyDescent="0.35">
      <c r="A1740" s="3">
        <v>42442.333333333336</v>
      </c>
      <c r="B1740">
        <v>0.30499999999999999</v>
      </c>
    </row>
    <row r="1741" spans="1:2" x14ac:dyDescent="0.35">
      <c r="A1741" s="3">
        <v>42442.375</v>
      </c>
      <c r="B1741">
        <v>0.31390000000000001</v>
      </c>
    </row>
    <row r="1742" spans="1:2" x14ac:dyDescent="0.35">
      <c r="A1742" s="3">
        <v>42442.416666666664</v>
      </c>
      <c r="B1742">
        <v>0.30759999999999998</v>
      </c>
    </row>
    <row r="1743" spans="1:2" x14ac:dyDescent="0.35">
      <c r="A1743" s="3">
        <v>42442.458333333336</v>
      </c>
      <c r="B1743">
        <v>0.29099999999999998</v>
      </c>
    </row>
    <row r="1744" spans="1:2" x14ac:dyDescent="0.35">
      <c r="A1744" s="3">
        <v>42442.5</v>
      </c>
      <c r="B1744">
        <v>0.27650000000000002</v>
      </c>
    </row>
    <row r="1745" spans="1:2" x14ac:dyDescent="0.35">
      <c r="A1745" s="3">
        <v>42442.541666666664</v>
      </c>
      <c r="B1745">
        <v>0.26939999999999997</v>
      </c>
    </row>
    <row r="1746" spans="1:2" x14ac:dyDescent="0.35">
      <c r="A1746" s="3">
        <v>42442.583333333336</v>
      </c>
      <c r="B1746">
        <v>0.26519999999999999</v>
      </c>
    </row>
    <row r="1747" spans="1:2" x14ac:dyDescent="0.35">
      <c r="A1747" s="3">
        <v>42442.625</v>
      </c>
      <c r="B1747">
        <v>0.24429999999999999</v>
      </c>
    </row>
    <row r="1748" spans="1:2" x14ac:dyDescent="0.35">
      <c r="A1748" s="3">
        <v>42442.666666666664</v>
      </c>
      <c r="B1748">
        <v>0.22439999999999999</v>
      </c>
    </row>
    <row r="1749" spans="1:2" x14ac:dyDescent="0.35">
      <c r="A1749" s="3">
        <v>42442.708333333336</v>
      </c>
      <c r="B1749">
        <v>0.2412</v>
      </c>
    </row>
    <row r="1750" spans="1:2" x14ac:dyDescent="0.35">
      <c r="A1750" s="3">
        <v>42442.75</v>
      </c>
      <c r="B1750">
        <v>0.25169999999999998</v>
      </c>
    </row>
    <row r="1751" spans="1:2" x14ac:dyDescent="0.35">
      <c r="A1751" s="3">
        <v>42442.791666666664</v>
      </c>
      <c r="B1751">
        <v>0.25590000000000002</v>
      </c>
    </row>
    <row r="1752" spans="1:2" x14ac:dyDescent="0.35">
      <c r="A1752" s="3">
        <v>42442.833333333336</v>
      </c>
      <c r="B1752">
        <v>0.25109999999999999</v>
      </c>
    </row>
    <row r="1753" spans="1:2" x14ac:dyDescent="0.35">
      <c r="A1753" s="3">
        <v>42442.875</v>
      </c>
      <c r="B1753">
        <v>0.24979999999999999</v>
      </c>
    </row>
    <row r="1754" spans="1:2" x14ac:dyDescent="0.35">
      <c r="A1754" s="3">
        <v>42442.916666666664</v>
      </c>
      <c r="B1754">
        <v>0.25519999999999998</v>
      </c>
    </row>
    <row r="1755" spans="1:2" x14ac:dyDescent="0.35">
      <c r="A1755" s="3">
        <v>42442.958333333336</v>
      </c>
      <c r="B1755">
        <v>0.2611</v>
      </c>
    </row>
    <row r="1756" spans="1:2" x14ac:dyDescent="0.35">
      <c r="A1756" s="3">
        <v>42443</v>
      </c>
      <c r="B1756">
        <v>0.26900000000000002</v>
      </c>
    </row>
    <row r="1757" spans="1:2" x14ac:dyDescent="0.35">
      <c r="A1757" s="3">
        <v>42443.041666666664</v>
      </c>
      <c r="B1757">
        <v>0.26569999999999999</v>
      </c>
    </row>
    <row r="1758" spans="1:2" x14ac:dyDescent="0.35">
      <c r="A1758" s="3">
        <v>42443.083333333336</v>
      </c>
      <c r="B1758">
        <v>0.25569999999999998</v>
      </c>
    </row>
    <row r="1759" spans="1:2" x14ac:dyDescent="0.35">
      <c r="A1759" s="3">
        <v>42443.125</v>
      </c>
      <c r="B1759">
        <v>0.2422</v>
      </c>
    </row>
    <row r="1760" spans="1:2" x14ac:dyDescent="0.35">
      <c r="A1760" s="3">
        <v>42443.166666666664</v>
      </c>
      <c r="B1760">
        <v>0.22520000000000001</v>
      </c>
    </row>
    <row r="1761" spans="1:2" x14ac:dyDescent="0.35">
      <c r="A1761" s="3">
        <v>42443.208333333336</v>
      </c>
      <c r="B1761">
        <v>0.21820000000000001</v>
      </c>
    </row>
    <row r="1762" spans="1:2" x14ac:dyDescent="0.35">
      <c r="A1762" s="3">
        <v>42443.25</v>
      </c>
      <c r="B1762">
        <v>0.18659999999999999</v>
      </c>
    </row>
    <row r="1763" spans="1:2" x14ac:dyDescent="0.35">
      <c r="A1763" s="3">
        <v>42443.291666666664</v>
      </c>
      <c r="B1763">
        <v>0.21029999999999999</v>
      </c>
    </row>
    <row r="1764" spans="1:2" x14ac:dyDescent="0.35">
      <c r="A1764" s="3">
        <v>42443.333333333336</v>
      </c>
      <c r="B1764">
        <v>0.2089</v>
      </c>
    </row>
    <row r="1765" spans="1:2" x14ac:dyDescent="0.35">
      <c r="A1765" s="3">
        <v>42443.375</v>
      </c>
      <c r="B1765">
        <v>0.186</v>
      </c>
    </row>
    <row r="1766" spans="1:2" x14ac:dyDescent="0.35">
      <c r="A1766" s="3">
        <v>42443.416666666664</v>
      </c>
      <c r="B1766">
        <v>0.16850000000000001</v>
      </c>
    </row>
    <row r="1767" spans="1:2" x14ac:dyDescent="0.35">
      <c r="A1767" s="3">
        <v>42443.458333333336</v>
      </c>
      <c r="B1767">
        <v>0.15790000000000001</v>
      </c>
    </row>
    <row r="1768" spans="1:2" x14ac:dyDescent="0.35">
      <c r="A1768" s="3">
        <v>42443.5</v>
      </c>
      <c r="B1768">
        <v>0.15129999999999999</v>
      </c>
    </row>
    <row r="1769" spans="1:2" x14ac:dyDescent="0.35">
      <c r="A1769" s="3">
        <v>42443.541666666664</v>
      </c>
      <c r="B1769">
        <v>0.1424</v>
      </c>
    </row>
    <row r="1770" spans="1:2" x14ac:dyDescent="0.35">
      <c r="A1770" s="3">
        <v>42443.583333333336</v>
      </c>
      <c r="B1770">
        <v>0.1303</v>
      </c>
    </row>
    <row r="1771" spans="1:2" x14ac:dyDescent="0.35">
      <c r="A1771" s="3">
        <v>42443.625</v>
      </c>
      <c r="B1771">
        <v>0.1115</v>
      </c>
    </row>
    <row r="1772" spans="1:2" x14ac:dyDescent="0.35">
      <c r="A1772" s="3">
        <v>42443.666666666664</v>
      </c>
      <c r="B1772">
        <v>9.0399999999999994E-2</v>
      </c>
    </row>
    <row r="1773" spans="1:2" x14ac:dyDescent="0.35">
      <c r="A1773" s="3">
        <v>42443.708333333336</v>
      </c>
      <c r="B1773">
        <v>9.0300000000000005E-2</v>
      </c>
    </row>
    <row r="1774" spans="1:2" x14ac:dyDescent="0.35">
      <c r="A1774" s="3">
        <v>42443.75</v>
      </c>
      <c r="B1774">
        <v>8.9300000000000004E-2</v>
      </c>
    </row>
    <row r="1775" spans="1:2" x14ac:dyDescent="0.35">
      <c r="A1775" s="3">
        <v>42443.791666666664</v>
      </c>
      <c r="B1775">
        <v>8.5900000000000004E-2</v>
      </c>
    </row>
    <row r="1776" spans="1:2" x14ac:dyDescent="0.35">
      <c r="A1776" s="3">
        <v>42443.833333333336</v>
      </c>
      <c r="B1776">
        <v>8.0500000000000002E-2</v>
      </c>
    </row>
    <row r="1777" spans="1:2" x14ac:dyDescent="0.35">
      <c r="A1777" s="3">
        <v>42443.875</v>
      </c>
      <c r="B1777">
        <v>7.6999999999999999E-2</v>
      </c>
    </row>
    <row r="1778" spans="1:2" x14ac:dyDescent="0.35">
      <c r="A1778" s="3">
        <v>42443.916666666664</v>
      </c>
      <c r="B1778">
        <v>7.4099999999999999E-2</v>
      </c>
    </row>
    <row r="1779" spans="1:2" x14ac:dyDescent="0.35">
      <c r="A1779" s="3">
        <v>42443.958333333336</v>
      </c>
      <c r="B1779">
        <v>6.6400000000000001E-2</v>
      </c>
    </row>
    <row r="1780" spans="1:2" x14ac:dyDescent="0.35">
      <c r="A1780" s="3">
        <v>42444</v>
      </c>
      <c r="B1780">
        <v>6.13E-2</v>
      </c>
    </row>
    <row r="1781" spans="1:2" x14ac:dyDescent="0.35">
      <c r="A1781" s="3">
        <v>42444.041666666664</v>
      </c>
      <c r="B1781">
        <v>6.13E-2</v>
      </c>
    </row>
    <row r="1782" spans="1:2" x14ac:dyDescent="0.35">
      <c r="A1782" s="3">
        <v>42444.083333333336</v>
      </c>
      <c r="B1782">
        <v>6.5000000000000002E-2</v>
      </c>
    </row>
    <row r="1783" spans="1:2" x14ac:dyDescent="0.35">
      <c r="A1783" s="3">
        <v>42444.125</v>
      </c>
      <c r="B1783">
        <v>6.6199999999999995E-2</v>
      </c>
    </row>
    <row r="1784" spans="1:2" x14ac:dyDescent="0.35">
      <c r="A1784" s="3">
        <v>42444.166666666664</v>
      </c>
      <c r="B1784">
        <v>6.6699999999999995E-2</v>
      </c>
    </row>
    <row r="1785" spans="1:2" x14ac:dyDescent="0.35">
      <c r="A1785" s="3">
        <v>42444.208333333336</v>
      </c>
      <c r="B1785">
        <v>6.6400000000000001E-2</v>
      </c>
    </row>
    <row r="1786" spans="1:2" x14ac:dyDescent="0.35">
      <c r="A1786" s="3">
        <v>42444.25</v>
      </c>
      <c r="B1786">
        <v>5.5100000000000003E-2</v>
      </c>
    </row>
    <row r="1787" spans="1:2" x14ac:dyDescent="0.35">
      <c r="A1787" s="3">
        <v>42444.291666666664</v>
      </c>
      <c r="B1787">
        <v>5.2999999999999999E-2</v>
      </c>
    </row>
    <row r="1788" spans="1:2" x14ac:dyDescent="0.35">
      <c r="A1788" s="3">
        <v>42444.333333333336</v>
      </c>
      <c r="B1788">
        <v>5.2900000000000003E-2</v>
      </c>
    </row>
    <row r="1789" spans="1:2" x14ac:dyDescent="0.35">
      <c r="A1789" s="3">
        <v>42444.375</v>
      </c>
      <c r="B1789">
        <v>5.2499999999999998E-2</v>
      </c>
    </row>
    <row r="1790" spans="1:2" x14ac:dyDescent="0.35">
      <c r="A1790" s="3">
        <v>42444.416666666664</v>
      </c>
      <c r="B1790">
        <v>5.1900000000000002E-2</v>
      </c>
    </row>
    <row r="1791" spans="1:2" x14ac:dyDescent="0.35">
      <c r="A1791" s="3">
        <v>42444.458333333336</v>
      </c>
      <c r="B1791">
        <v>5.3499999999999999E-2</v>
      </c>
    </row>
    <row r="1792" spans="1:2" x14ac:dyDescent="0.35">
      <c r="A1792" s="3">
        <v>42444.5</v>
      </c>
      <c r="B1792">
        <v>5.6300000000000003E-2</v>
      </c>
    </row>
    <row r="1793" spans="1:2" x14ac:dyDescent="0.35">
      <c r="A1793" s="3">
        <v>42444.541666666664</v>
      </c>
      <c r="B1793">
        <v>5.8099999999999999E-2</v>
      </c>
    </row>
    <row r="1794" spans="1:2" x14ac:dyDescent="0.35">
      <c r="A1794" s="3">
        <v>42444.583333333336</v>
      </c>
      <c r="B1794">
        <v>5.8299999999999998E-2</v>
      </c>
    </row>
    <row r="1795" spans="1:2" x14ac:dyDescent="0.35">
      <c r="A1795" s="3">
        <v>42444.625</v>
      </c>
      <c r="B1795">
        <v>5.6599999999999998E-2</v>
      </c>
    </row>
    <row r="1796" spans="1:2" x14ac:dyDescent="0.35">
      <c r="A1796" s="3">
        <v>42444.666666666664</v>
      </c>
      <c r="B1796">
        <v>5.4899999999999997E-2</v>
      </c>
    </row>
    <row r="1797" spans="1:2" x14ac:dyDescent="0.35">
      <c r="A1797" s="3">
        <v>42444.708333333336</v>
      </c>
      <c r="B1797">
        <v>5.8999999999999997E-2</v>
      </c>
    </row>
    <row r="1798" spans="1:2" x14ac:dyDescent="0.35">
      <c r="A1798" s="3">
        <v>42444.75</v>
      </c>
      <c r="B1798">
        <v>6.0499999999999998E-2</v>
      </c>
    </row>
    <row r="1799" spans="1:2" x14ac:dyDescent="0.35">
      <c r="A1799" s="3">
        <v>42444.791666666664</v>
      </c>
      <c r="B1799">
        <v>5.9299999999999999E-2</v>
      </c>
    </row>
    <row r="1800" spans="1:2" x14ac:dyDescent="0.35">
      <c r="A1800" s="3">
        <v>42444.833333333336</v>
      </c>
      <c r="B1800">
        <v>5.6300000000000003E-2</v>
      </c>
    </row>
    <row r="1801" spans="1:2" x14ac:dyDescent="0.35">
      <c r="A1801" s="3">
        <v>42444.875</v>
      </c>
      <c r="B1801">
        <v>4.9399999999999999E-2</v>
      </c>
    </row>
    <row r="1802" spans="1:2" x14ac:dyDescent="0.35">
      <c r="A1802" s="3">
        <v>42444.916666666664</v>
      </c>
      <c r="B1802">
        <v>4.2200000000000001E-2</v>
      </c>
    </row>
    <row r="1803" spans="1:2" x14ac:dyDescent="0.35">
      <c r="A1803" s="3">
        <v>42444.958333333336</v>
      </c>
      <c r="B1803">
        <v>3.7499999999999999E-2</v>
      </c>
    </row>
    <row r="1804" spans="1:2" x14ac:dyDescent="0.35">
      <c r="A1804" s="3">
        <v>42445</v>
      </c>
      <c r="B1804">
        <v>3.5200000000000002E-2</v>
      </c>
    </row>
    <row r="1805" spans="1:2" x14ac:dyDescent="0.35">
      <c r="A1805" s="3">
        <v>42445.041666666664</v>
      </c>
      <c r="B1805">
        <v>3.4700000000000002E-2</v>
      </c>
    </row>
    <row r="1806" spans="1:2" x14ac:dyDescent="0.35">
      <c r="A1806" s="3">
        <v>42445.083333333336</v>
      </c>
      <c r="B1806">
        <v>3.4000000000000002E-2</v>
      </c>
    </row>
    <row r="1807" spans="1:2" x14ac:dyDescent="0.35">
      <c r="A1807" s="3">
        <v>42445.125</v>
      </c>
      <c r="B1807">
        <v>3.61E-2</v>
      </c>
    </row>
    <row r="1808" spans="1:2" x14ac:dyDescent="0.35">
      <c r="A1808" s="3">
        <v>42445.166666666664</v>
      </c>
      <c r="B1808">
        <v>4.0500000000000001E-2</v>
      </c>
    </row>
    <row r="1809" spans="1:2" x14ac:dyDescent="0.35">
      <c r="A1809" s="3">
        <v>42445.208333333336</v>
      </c>
      <c r="B1809">
        <v>4.4699999999999997E-2</v>
      </c>
    </row>
    <row r="1810" spans="1:2" x14ac:dyDescent="0.35">
      <c r="A1810" s="3">
        <v>42445.25</v>
      </c>
      <c r="B1810">
        <v>4.9000000000000002E-2</v>
      </c>
    </row>
    <row r="1811" spans="1:2" x14ac:dyDescent="0.35">
      <c r="A1811" s="3">
        <v>42445.291666666664</v>
      </c>
      <c r="B1811">
        <v>5.57E-2</v>
      </c>
    </row>
    <row r="1812" spans="1:2" x14ac:dyDescent="0.35">
      <c r="A1812" s="3">
        <v>42445.333333333336</v>
      </c>
      <c r="B1812">
        <v>6.7199999999999996E-2</v>
      </c>
    </row>
    <row r="1813" spans="1:2" x14ac:dyDescent="0.35">
      <c r="A1813" s="3">
        <v>42445.375</v>
      </c>
      <c r="B1813">
        <v>7.8799999999999995E-2</v>
      </c>
    </row>
    <row r="1814" spans="1:2" x14ac:dyDescent="0.35">
      <c r="A1814" s="3">
        <v>42445.416666666664</v>
      </c>
      <c r="B1814">
        <v>9.2100000000000001E-2</v>
      </c>
    </row>
    <row r="1815" spans="1:2" x14ac:dyDescent="0.35">
      <c r="A1815" s="3">
        <v>42445.458333333336</v>
      </c>
      <c r="B1815">
        <v>0.10290000000000001</v>
      </c>
    </row>
    <row r="1816" spans="1:2" x14ac:dyDescent="0.35">
      <c r="A1816" s="3">
        <v>42445.5</v>
      </c>
      <c r="B1816">
        <v>0.1072</v>
      </c>
    </row>
    <row r="1817" spans="1:2" x14ac:dyDescent="0.35">
      <c r="A1817" s="3">
        <v>42445.541666666664</v>
      </c>
      <c r="B1817">
        <v>0.1076</v>
      </c>
    </row>
    <row r="1818" spans="1:2" x14ac:dyDescent="0.35">
      <c r="A1818" s="3">
        <v>42445.583333333336</v>
      </c>
      <c r="B1818">
        <v>0.10489999999999999</v>
      </c>
    </row>
    <row r="1819" spans="1:2" x14ac:dyDescent="0.35">
      <c r="A1819" s="3">
        <v>42445.625</v>
      </c>
      <c r="B1819">
        <v>9.2899999999999996E-2</v>
      </c>
    </row>
    <row r="1820" spans="1:2" x14ac:dyDescent="0.35">
      <c r="A1820" s="3">
        <v>42445.666666666664</v>
      </c>
      <c r="B1820">
        <v>9.8100000000000007E-2</v>
      </c>
    </row>
    <row r="1821" spans="1:2" x14ac:dyDescent="0.35">
      <c r="A1821" s="3">
        <v>42445.708333333336</v>
      </c>
      <c r="B1821">
        <v>0.12180000000000001</v>
      </c>
    </row>
    <row r="1822" spans="1:2" x14ac:dyDescent="0.35">
      <c r="A1822" s="3">
        <v>42445.75</v>
      </c>
      <c r="B1822">
        <v>0.13589999999999999</v>
      </c>
    </row>
    <row r="1823" spans="1:2" x14ac:dyDescent="0.35">
      <c r="A1823" s="3">
        <v>42445.791666666664</v>
      </c>
      <c r="B1823">
        <v>0.14219999999999999</v>
      </c>
    </row>
    <row r="1824" spans="1:2" x14ac:dyDescent="0.35">
      <c r="A1824" s="3">
        <v>42445.833333333336</v>
      </c>
      <c r="B1824">
        <v>0.1459</v>
      </c>
    </row>
    <row r="1825" spans="1:2" x14ac:dyDescent="0.35">
      <c r="A1825" s="3">
        <v>42445.875</v>
      </c>
      <c r="B1825">
        <v>0.14760000000000001</v>
      </c>
    </row>
    <row r="1826" spans="1:2" x14ac:dyDescent="0.35">
      <c r="A1826" s="3">
        <v>42445.916666666664</v>
      </c>
      <c r="B1826">
        <v>0.14710000000000001</v>
      </c>
    </row>
    <row r="1827" spans="1:2" x14ac:dyDescent="0.35">
      <c r="A1827" s="3">
        <v>42445.958333333336</v>
      </c>
      <c r="B1827">
        <v>0.1472</v>
      </c>
    </row>
    <row r="1828" spans="1:2" x14ac:dyDescent="0.35">
      <c r="A1828" s="3">
        <v>42446</v>
      </c>
      <c r="B1828">
        <v>0.14810000000000001</v>
      </c>
    </row>
    <row r="1829" spans="1:2" x14ac:dyDescent="0.35">
      <c r="A1829" s="3">
        <v>42446.041666666664</v>
      </c>
      <c r="B1829">
        <v>0.16250000000000001</v>
      </c>
    </row>
    <row r="1830" spans="1:2" x14ac:dyDescent="0.35">
      <c r="A1830" s="3">
        <v>42446.083333333336</v>
      </c>
      <c r="B1830">
        <v>0.18010000000000001</v>
      </c>
    </row>
    <row r="1831" spans="1:2" x14ac:dyDescent="0.35">
      <c r="A1831" s="3">
        <v>42446.125</v>
      </c>
      <c r="B1831">
        <v>0.19350000000000001</v>
      </c>
    </row>
    <row r="1832" spans="1:2" x14ac:dyDescent="0.35">
      <c r="A1832" s="3">
        <v>42446.166666666664</v>
      </c>
      <c r="B1832">
        <v>0.2064</v>
      </c>
    </row>
    <row r="1833" spans="1:2" x14ac:dyDescent="0.35">
      <c r="A1833" s="3">
        <v>42446.208333333336</v>
      </c>
      <c r="B1833">
        <v>0.21709999999999999</v>
      </c>
    </row>
    <row r="1834" spans="1:2" x14ac:dyDescent="0.35">
      <c r="A1834" s="3">
        <v>42446.25</v>
      </c>
      <c r="B1834">
        <v>0.2291</v>
      </c>
    </row>
    <row r="1835" spans="1:2" x14ac:dyDescent="0.35">
      <c r="A1835" s="3">
        <v>42446.291666666664</v>
      </c>
      <c r="B1835">
        <v>0.25159999999999999</v>
      </c>
    </row>
    <row r="1836" spans="1:2" x14ac:dyDescent="0.35">
      <c r="A1836" s="3">
        <v>42446.333333333336</v>
      </c>
      <c r="B1836">
        <v>0.2722</v>
      </c>
    </row>
    <row r="1837" spans="1:2" x14ac:dyDescent="0.35">
      <c r="A1837" s="3">
        <v>42446.375</v>
      </c>
      <c r="B1837">
        <v>0.27979999999999999</v>
      </c>
    </row>
    <row r="1838" spans="1:2" x14ac:dyDescent="0.35">
      <c r="A1838" s="3">
        <v>42446.416666666664</v>
      </c>
      <c r="B1838">
        <v>0.28660000000000002</v>
      </c>
    </row>
    <row r="1839" spans="1:2" x14ac:dyDescent="0.35">
      <c r="A1839" s="3">
        <v>42446.458333333336</v>
      </c>
      <c r="B1839">
        <v>0.29370000000000002</v>
      </c>
    </row>
    <row r="1840" spans="1:2" x14ac:dyDescent="0.35">
      <c r="A1840" s="3">
        <v>42446.5</v>
      </c>
      <c r="B1840">
        <v>0.2908</v>
      </c>
    </row>
    <row r="1841" spans="1:2" x14ac:dyDescent="0.35">
      <c r="A1841" s="3">
        <v>42446.541666666664</v>
      </c>
      <c r="B1841">
        <v>0.27860000000000001</v>
      </c>
    </row>
    <row r="1842" spans="1:2" x14ac:dyDescent="0.35">
      <c r="A1842" s="3">
        <v>42446.583333333336</v>
      </c>
      <c r="B1842">
        <v>0.24940000000000001</v>
      </c>
    </row>
    <row r="1843" spans="1:2" x14ac:dyDescent="0.35">
      <c r="A1843" s="3">
        <v>42446.625</v>
      </c>
      <c r="B1843">
        <v>0.20169999999999999</v>
      </c>
    </row>
    <row r="1844" spans="1:2" x14ac:dyDescent="0.35">
      <c r="A1844" s="3">
        <v>42446.666666666664</v>
      </c>
      <c r="B1844">
        <v>0.17080000000000001</v>
      </c>
    </row>
    <row r="1845" spans="1:2" x14ac:dyDescent="0.35">
      <c r="A1845" s="3">
        <v>42446.708333333336</v>
      </c>
      <c r="B1845">
        <v>0.16489999999999999</v>
      </c>
    </row>
    <row r="1846" spans="1:2" x14ac:dyDescent="0.35">
      <c r="A1846" s="3">
        <v>42446.75</v>
      </c>
      <c r="B1846">
        <v>0.16</v>
      </c>
    </row>
    <row r="1847" spans="1:2" x14ac:dyDescent="0.35">
      <c r="A1847" s="3">
        <v>42446.791666666664</v>
      </c>
      <c r="B1847">
        <v>0.15240000000000001</v>
      </c>
    </row>
    <row r="1848" spans="1:2" x14ac:dyDescent="0.35">
      <c r="A1848" s="3">
        <v>42446.833333333336</v>
      </c>
      <c r="B1848">
        <v>0.13700000000000001</v>
      </c>
    </row>
    <row r="1849" spans="1:2" x14ac:dyDescent="0.35">
      <c r="A1849" s="3">
        <v>42446.875</v>
      </c>
      <c r="B1849">
        <v>0.1241</v>
      </c>
    </row>
    <row r="1850" spans="1:2" x14ac:dyDescent="0.35">
      <c r="A1850" s="3">
        <v>42446.916666666664</v>
      </c>
      <c r="B1850">
        <v>0.1225</v>
      </c>
    </row>
    <row r="1851" spans="1:2" x14ac:dyDescent="0.35">
      <c r="A1851" s="3">
        <v>42446.958333333336</v>
      </c>
      <c r="B1851">
        <v>0.12559999999999999</v>
      </c>
    </row>
    <row r="1852" spans="1:2" x14ac:dyDescent="0.35">
      <c r="A1852" s="3">
        <v>42447</v>
      </c>
      <c r="B1852">
        <v>0.1268</v>
      </c>
    </row>
    <row r="1853" spans="1:2" x14ac:dyDescent="0.35">
      <c r="A1853" s="3">
        <v>42447.041666666664</v>
      </c>
      <c r="B1853">
        <v>0.13400000000000001</v>
      </c>
    </row>
    <row r="1854" spans="1:2" x14ac:dyDescent="0.35">
      <c r="A1854" s="3">
        <v>42447.083333333336</v>
      </c>
      <c r="B1854">
        <v>0.1391</v>
      </c>
    </row>
    <row r="1855" spans="1:2" x14ac:dyDescent="0.35">
      <c r="A1855" s="3">
        <v>42447.125</v>
      </c>
      <c r="B1855">
        <v>0.1411</v>
      </c>
    </row>
    <row r="1856" spans="1:2" x14ac:dyDescent="0.35">
      <c r="A1856" s="3">
        <v>42447.166666666664</v>
      </c>
      <c r="B1856">
        <v>0.1391</v>
      </c>
    </row>
    <row r="1857" spans="1:2" x14ac:dyDescent="0.35">
      <c r="A1857" s="3">
        <v>42447.208333333336</v>
      </c>
      <c r="B1857">
        <v>0.13750000000000001</v>
      </c>
    </row>
    <row r="1858" spans="1:2" x14ac:dyDescent="0.35">
      <c r="A1858" s="3">
        <v>42447.25</v>
      </c>
      <c r="B1858">
        <v>0.128</v>
      </c>
    </row>
    <row r="1859" spans="1:2" x14ac:dyDescent="0.35">
      <c r="A1859" s="3">
        <v>42447.291666666664</v>
      </c>
      <c r="B1859">
        <v>0.1396</v>
      </c>
    </row>
    <row r="1860" spans="1:2" x14ac:dyDescent="0.35">
      <c r="A1860" s="3">
        <v>42447.333333333336</v>
      </c>
      <c r="B1860">
        <v>0.14760000000000001</v>
      </c>
    </row>
    <row r="1861" spans="1:2" x14ac:dyDescent="0.35">
      <c r="A1861" s="3">
        <v>42447.375</v>
      </c>
      <c r="B1861">
        <v>0.14360000000000001</v>
      </c>
    </row>
    <row r="1862" spans="1:2" x14ac:dyDescent="0.35">
      <c r="A1862" s="3">
        <v>42447.416666666664</v>
      </c>
      <c r="B1862">
        <v>0.13880000000000001</v>
      </c>
    </row>
    <row r="1863" spans="1:2" x14ac:dyDescent="0.35">
      <c r="A1863" s="3">
        <v>42447.458333333336</v>
      </c>
      <c r="B1863">
        <v>0.1386</v>
      </c>
    </row>
    <row r="1864" spans="1:2" x14ac:dyDescent="0.35">
      <c r="A1864" s="3">
        <v>42447.5</v>
      </c>
      <c r="B1864">
        <v>0.1401</v>
      </c>
    </row>
    <row r="1865" spans="1:2" x14ac:dyDescent="0.35">
      <c r="A1865" s="3">
        <v>42447.541666666664</v>
      </c>
      <c r="B1865">
        <v>0.14299999999999999</v>
      </c>
    </row>
    <row r="1866" spans="1:2" x14ac:dyDescent="0.35">
      <c r="A1866" s="3">
        <v>42447.583333333336</v>
      </c>
      <c r="B1866">
        <v>0.1429</v>
      </c>
    </row>
    <row r="1867" spans="1:2" x14ac:dyDescent="0.35">
      <c r="A1867" s="3">
        <v>42447.625</v>
      </c>
      <c r="B1867">
        <v>0.1268</v>
      </c>
    </row>
    <row r="1868" spans="1:2" x14ac:dyDescent="0.35">
      <c r="A1868" s="3">
        <v>42447.666666666664</v>
      </c>
      <c r="B1868">
        <v>0.1031</v>
      </c>
    </row>
    <row r="1869" spans="1:2" x14ac:dyDescent="0.35">
      <c r="A1869" s="3">
        <v>42447.708333333336</v>
      </c>
      <c r="B1869">
        <v>9.7900000000000001E-2</v>
      </c>
    </row>
    <row r="1870" spans="1:2" x14ac:dyDescent="0.35">
      <c r="A1870" s="3">
        <v>42447.75</v>
      </c>
      <c r="B1870">
        <v>9.1800000000000007E-2</v>
      </c>
    </row>
    <row r="1871" spans="1:2" x14ac:dyDescent="0.35">
      <c r="A1871" s="3">
        <v>42447.791666666664</v>
      </c>
      <c r="B1871">
        <v>0.09</v>
      </c>
    </row>
    <row r="1872" spans="1:2" x14ac:dyDescent="0.35">
      <c r="A1872" s="3">
        <v>42447.833333333336</v>
      </c>
      <c r="B1872">
        <v>9.1899999999999996E-2</v>
      </c>
    </row>
    <row r="1873" spans="1:2" x14ac:dyDescent="0.35">
      <c r="A1873" s="3">
        <v>42447.875</v>
      </c>
      <c r="B1873">
        <v>0.10009999999999999</v>
      </c>
    </row>
    <row r="1874" spans="1:2" x14ac:dyDescent="0.35">
      <c r="A1874" s="3">
        <v>42447.916666666664</v>
      </c>
      <c r="B1874">
        <v>0.1111</v>
      </c>
    </row>
    <row r="1875" spans="1:2" x14ac:dyDescent="0.35">
      <c r="A1875" s="3">
        <v>42447.958333333336</v>
      </c>
      <c r="B1875">
        <v>0.1177</v>
      </c>
    </row>
    <row r="1876" spans="1:2" x14ac:dyDescent="0.35">
      <c r="A1876" s="3">
        <v>42448</v>
      </c>
      <c r="B1876">
        <v>0.11899999999999999</v>
      </c>
    </row>
    <row r="1877" spans="1:2" x14ac:dyDescent="0.35">
      <c r="A1877" s="3">
        <v>42448.041666666664</v>
      </c>
      <c r="B1877">
        <v>0.1171</v>
      </c>
    </row>
    <row r="1878" spans="1:2" x14ac:dyDescent="0.35">
      <c r="A1878" s="3">
        <v>42448.083333333336</v>
      </c>
      <c r="B1878">
        <v>0.1138</v>
      </c>
    </row>
    <row r="1879" spans="1:2" x14ac:dyDescent="0.35">
      <c r="A1879" s="3">
        <v>42448.125</v>
      </c>
      <c r="B1879">
        <v>0.1108</v>
      </c>
    </row>
    <row r="1880" spans="1:2" x14ac:dyDescent="0.35">
      <c r="A1880" s="3">
        <v>42448.166666666664</v>
      </c>
      <c r="B1880">
        <v>0.106</v>
      </c>
    </row>
    <row r="1881" spans="1:2" x14ac:dyDescent="0.35">
      <c r="A1881" s="3">
        <v>42448.208333333336</v>
      </c>
      <c r="B1881">
        <v>9.7699999999999995E-2</v>
      </c>
    </row>
    <row r="1882" spans="1:2" x14ac:dyDescent="0.35">
      <c r="A1882" s="3">
        <v>42448.25</v>
      </c>
      <c r="B1882">
        <v>7.7600000000000002E-2</v>
      </c>
    </row>
    <row r="1883" spans="1:2" x14ac:dyDescent="0.35">
      <c r="A1883" s="3">
        <v>42448.291666666664</v>
      </c>
      <c r="B1883">
        <v>6.9800000000000001E-2</v>
      </c>
    </row>
    <row r="1884" spans="1:2" x14ac:dyDescent="0.35">
      <c r="A1884" s="3">
        <v>42448.333333333336</v>
      </c>
      <c r="B1884">
        <v>6.5500000000000003E-2</v>
      </c>
    </row>
    <row r="1885" spans="1:2" x14ac:dyDescent="0.35">
      <c r="A1885" s="3">
        <v>42448.375</v>
      </c>
      <c r="B1885">
        <v>5.8799999999999998E-2</v>
      </c>
    </row>
    <row r="1886" spans="1:2" x14ac:dyDescent="0.35">
      <c r="A1886" s="3">
        <v>42448.416666666664</v>
      </c>
      <c r="B1886">
        <v>5.9200000000000003E-2</v>
      </c>
    </row>
    <row r="1887" spans="1:2" x14ac:dyDescent="0.35">
      <c r="A1887" s="3">
        <v>42448.458333333336</v>
      </c>
      <c r="B1887">
        <v>6.2300000000000001E-2</v>
      </c>
    </row>
    <row r="1888" spans="1:2" x14ac:dyDescent="0.35">
      <c r="A1888" s="3">
        <v>42448.5</v>
      </c>
      <c r="B1888">
        <v>6.7500000000000004E-2</v>
      </c>
    </row>
    <row r="1889" spans="1:2" x14ac:dyDescent="0.35">
      <c r="A1889" s="3">
        <v>42448.541666666664</v>
      </c>
      <c r="B1889">
        <v>7.0900000000000005E-2</v>
      </c>
    </row>
    <row r="1890" spans="1:2" x14ac:dyDescent="0.35">
      <c r="A1890" s="3">
        <v>42448.583333333336</v>
      </c>
      <c r="B1890">
        <v>6.9199999999999998E-2</v>
      </c>
    </row>
    <row r="1891" spans="1:2" x14ac:dyDescent="0.35">
      <c r="A1891" s="3">
        <v>42448.625</v>
      </c>
      <c r="B1891">
        <v>5.9499999999999997E-2</v>
      </c>
    </row>
    <row r="1892" spans="1:2" x14ac:dyDescent="0.35">
      <c r="A1892" s="3">
        <v>42448.666666666664</v>
      </c>
      <c r="B1892">
        <v>4.8399999999999999E-2</v>
      </c>
    </row>
    <row r="1893" spans="1:2" x14ac:dyDescent="0.35">
      <c r="A1893" s="3">
        <v>42448.708333333336</v>
      </c>
      <c r="B1893">
        <v>4.58E-2</v>
      </c>
    </row>
    <row r="1894" spans="1:2" x14ac:dyDescent="0.35">
      <c r="A1894" s="3">
        <v>42448.75</v>
      </c>
      <c r="B1894">
        <v>5.7000000000000002E-2</v>
      </c>
    </row>
    <row r="1895" spans="1:2" x14ac:dyDescent="0.35">
      <c r="A1895" s="3">
        <v>42448.791666666664</v>
      </c>
      <c r="B1895">
        <v>7.5700000000000003E-2</v>
      </c>
    </row>
    <row r="1896" spans="1:2" x14ac:dyDescent="0.35">
      <c r="A1896" s="3">
        <v>42448.833333333336</v>
      </c>
      <c r="B1896">
        <v>9.8599999999999993E-2</v>
      </c>
    </row>
    <row r="1897" spans="1:2" x14ac:dyDescent="0.35">
      <c r="A1897" s="3">
        <v>42448.875</v>
      </c>
      <c r="B1897">
        <v>0.1192</v>
      </c>
    </row>
    <row r="1898" spans="1:2" x14ac:dyDescent="0.35">
      <c r="A1898" s="3">
        <v>42448.916666666664</v>
      </c>
      <c r="B1898">
        <v>0.13</v>
      </c>
    </row>
    <row r="1899" spans="1:2" x14ac:dyDescent="0.35">
      <c r="A1899" s="3">
        <v>42448.958333333336</v>
      </c>
      <c r="B1899">
        <v>0.14030000000000001</v>
      </c>
    </row>
    <row r="1900" spans="1:2" x14ac:dyDescent="0.35">
      <c r="A1900" s="3">
        <v>42449</v>
      </c>
      <c r="B1900">
        <v>0.15409999999999999</v>
      </c>
    </row>
    <row r="1901" spans="1:2" x14ac:dyDescent="0.35">
      <c r="A1901" s="3">
        <v>42449.041666666664</v>
      </c>
      <c r="B1901">
        <v>0.1651</v>
      </c>
    </row>
    <row r="1902" spans="1:2" x14ac:dyDescent="0.35">
      <c r="A1902" s="3">
        <v>42449.083333333336</v>
      </c>
      <c r="B1902">
        <v>0.1699</v>
      </c>
    </row>
    <row r="1903" spans="1:2" x14ac:dyDescent="0.35">
      <c r="A1903" s="3">
        <v>42449.125</v>
      </c>
      <c r="B1903">
        <v>0.17219999999999999</v>
      </c>
    </row>
    <row r="1904" spans="1:2" x14ac:dyDescent="0.35">
      <c r="A1904" s="3">
        <v>42449.166666666664</v>
      </c>
      <c r="B1904">
        <v>0.1759</v>
      </c>
    </row>
    <row r="1905" spans="1:2" x14ac:dyDescent="0.35">
      <c r="A1905" s="3">
        <v>42449.208333333336</v>
      </c>
      <c r="B1905">
        <v>0.17660000000000001</v>
      </c>
    </row>
    <row r="1906" spans="1:2" x14ac:dyDescent="0.35">
      <c r="A1906" s="3">
        <v>42449.25</v>
      </c>
      <c r="B1906">
        <v>0.1434</v>
      </c>
    </row>
    <row r="1907" spans="1:2" x14ac:dyDescent="0.35">
      <c r="A1907" s="3">
        <v>42449.291666666664</v>
      </c>
      <c r="B1907">
        <v>0.1229</v>
      </c>
    </row>
    <row r="1908" spans="1:2" x14ac:dyDescent="0.35">
      <c r="A1908" s="3">
        <v>42449.333333333336</v>
      </c>
      <c r="B1908">
        <v>0.1215</v>
      </c>
    </row>
    <row r="1909" spans="1:2" x14ac:dyDescent="0.35">
      <c r="A1909" s="3">
        <v>42449.375</v>
      </c>
      <c r="B1909">
        <v>0.12039999999999999</v>
      </c>
    </row>
    <row r="1910" spans="1:2" x14ac:dyDescent="0.35">
      <c r="A1910" s="3">
        <v>42449.416666666664</v>
      </c>
      <c r="B1910">
        <v>0.1215</v>
      </c>
    </row>
    <row r="1911" spans="1:2" x14ac:dyDescent="0.35">
      <c r="A1911" s="3">
        <v>42449.458333333336</v>
      </c>
      <c r="B1911">
        <v>0.12239999999999999</v>
      </c>
    </row>
    <row r="1912" spans="1:2" x14ac:dyDescent="0.35">
      <c r="A1912" s="3">
        <v>42449.5</v>
      </c>
      <c r="B1912">
        <v>0.1278</v>
      </c>
    </row>
    <row r="1913" spans="1:2" x14ac:dyDescent="0.35">
      <c r="A1913" s="3">
        <v>42449.541666666664</v>
      </c>
      <c r="B1913">
        <v>0.13569999999999999</v>
      </c>
    </row>
    <row r="1914" spans="1:2" x14ac:dyDescent="0.35">
      <c r="A1914" s="3">
        <v>42449.583333333336</v>
      </c>
      <c r="B1914">
        <v>0.14099999999999999</v>
      </c>
    </row>
    <row r="1915" spans="1:2" x14ac:dyDescent="0.35">
      <c r="A1915" s="3">
        <v>42449.625</v>
      </c>
      <c r="B1915">
        <v>0.13120000000000001</v>
      </c>
    </row>
    <row r="1916" spans="1:2" x14ac:dyDescent="0.35">
      <c r="A1916" s="3">
        <v>42449.666666666664</v>
      </c>
      <c r="B1916">
        <v>0.121</v>
      </c>
    </row>
    <row r="1917" spans="1:2" x14ac:dyDescent="0.35">
      <c r="A1917" s="3">
        <v>42449.708333333336</v>
      </c>
      <c r="B1917">
        <v>0.1353</v>
      </c>
    </row>
    <row r="1918" spans="1:2" x14ac:dyDescent="0.35">
      <c r="A1918" s="3">
        <v>42449.75</v>
      </c>
      <c r="B1918">
        <v>0.15359999999999999</v>
      </c>
    </row>
    <row r="1919" spans="1:2" x14ac:dyDescent="0.35">
      <c r="A1919" s="3">
        <v>42449.791666666664</v>
      </c>
      <c r="B1919">
        <v>0.16930000000000001</v>
      </c>
    </row>
    <row r="1920" spans="1:2" x14ac:dyDescent="0.35">
      <c r="A1920" s="3">
        <v>42449.833333333336</v>
      </c>
      <c r="B1920">
        <v>0.189</v>
      </c>
    </row>
    <row r="1921" spans="1:2" x14ac:dyDescent="0.35">
      <c r="A1921" s="3">
        <v>42449.875</v>
      </c>
      <c r="B1921">
        <v>0.21859999999999999</v>
      </c>
    </row>
    <row r="1922" spans="1:2" x14ac:dyDescent="0.35">
      <c r="A1922" s="3">
        <v>42449.916666666664</v>
      </c>
      <c r="B1922">
        <v>0.24579999999999999</v>
      </c>
    </row>
    <row r="1923" spans="1:2" x14ac:dyDescent="0.35">
      <c r="A1923" s="3">
        <v>42449.958333333336</v>
      </c>
      <c r="B1923">
        <v>0.26190000000000002</v>
      </c>
    </row>
    <row r="1924" spans="1:2" x14ac:dyDescent="0.35">
      <c r="A1924" s="3">
        <v>42450</v>
      </c>
      <c r="B1924">
        <v>0.26800000000000002</v>
      </c>
    </row>
    <row r="1925" spans="1:2" x14ac:dyDescent="0.35">
      <c r="A1925" s="3">
        <v>42450.041666666664</v>
      </c>
      <c r="B1925">
        <v>0.27150000000000002</v>
      </c>
    </row>
    <row r="1926" spans="1:2" x14ac:dyDescent="0.35">
      <c r="A1926" s="3">
        <v>42450.083333333336</v>
      </c>
      <c r="B1926">
        <v>0.27789999999999998</v>
      </c>
    </row>
    <row r="1927" spans="1:2" x14ac:dyDescent="0.35">
      <c r="A1927" s="3">
        <v>42450.125</v>
      </c>
      <c r="B1927">
        <v>0.27379999999999999</v>
      </c>
    </row>
    <row r="1928" spans="1:2" x14ac:dyDescent="0.35">
      <c r="A1928" s="3">
        <v>42450.166666666664</v>
      </c>
      <c r="B1928">
        <v>0.26079999999999998</v>
      </c>
    </row>
    <row r="1929" spans="1:2" x14ac:dyDescent="0.35">
      <c r="A1929" s="3">
        <v>42450.208333333336</v>
      </c>
      <c r="B1929">
        <v>0.24610000000000001</v>
      </c>
    </row>
    <row r="1930" spans="1:2" x14ac:dyDescent="0.35">
      <c r="A1930" s="3">
        <v>42450.25</v>
      </c>
      <c r="B1930">
        <v>0.21759999999999999</v>
      </c>
    </row>
    <row r="1931" spans="1:2" x14ac:dyDescent="0.35">
      <c r="A1931" s="3">
        <v>42450.291666666664</v>
      </c>
      <c r="B1931">
        <v>0.2238</v>
      </c>
    </row>
    <row r="1932" spans="1:2" x14ac:dyDescent="0.35">
      <c r="A1932" s="3">
        <v>42450.333333333336</v>
      </c>
      <c r="B1932">
        <v>0.251</v>
      </c>
    </row>
    <row r="1933" spans="1:2" x14ac:dyDescent="0.35">
      <c r="A1933" s="3">
        <v>42450.375</v>
      </c>
      <c r="B1933">
        <v>0.27529999999999999</v>
      </c>
    </row>
    <row r="1934" spans="1:2" x14ac:dyDescent="0.35">
      <c r="A1934" s="3">
        <v>42450.416666666664</v>
      </c>
      <c r="B1934">
        <v>0.30559999999999998</v>
      </c>
    </row>
    <row r="1935" spans="1:2" x14ac:dyDescent="0.35">
      <c r="A1935" s="3">
        <v>42450.458333333336</v>
      </c>
      <c r="B1935">
        <v>0.33310000000000001</v>
      </c>
    </row>
    <row r="1936" spans="1:2" x14ac:dyDescent="0.35">
      <c r="A1936" s="3">
        <v>42450.5</v>
      </c>
      <c r="B1936">
        <v>0.34770000000000001</v>
      </c>
    </row>
    <row r="1937" spans="1:2" x14ac:dyDescent="0.35">
      <c r="A1937" s="3">
        <v>42450.541666666664</v>
      </c>
      <c r="B1937">
        <v>0.35310000000000002</v>
      </c>
    </row>
    <row r="1938" spans="1:2" x14ac:dyDescent="0.35">
      <c r="A1938" s="3">
        <v>42450.583333333336</v>
      </c>
      <c r="B1938">
        <v>0.34350000000000003</v>
      </c>
    </row>
    <row r="1939" spans="1:2" x14ac:dyDescent="0.35">
      <c r="A1939" s="3">
        <v>42450.625</v>
      </c>
      <c r="B1939">
        <v>0.31929999999999997</v>
      </c>
    </row>
    <row r="1940" spans="1:2" x14ac:dyDescent="0.35">
      <c r="A1940" s="3">
        <v>42450.666666666664</v>
      </c>
      <c r="B1940">
        <v>0.30640000000000001</v>
      </c>
    </row>
    <row r="1941" spans="1:2" x14ac:dyDescent="0.35">
      <c r="A1941" s="3">
        <v>42450.708333333336</v>
      </c>
      <c r="B1941">
        <v>0.30109999999999998</v>
      </c>
    </row>
    <row r="1942" spans="1:2" x14ac:dyDescent="0.35">
      <c r="A1942" s="3">
        <v>42450.75</v>
      </c>
      <c r="B1942">
        <v>0.28910000000000002</v>
      </c>
    </row>
    <row r="1943" spans="1:2" x14ac:dyDescent="0.35">
      <c r="A1943" s="3">
        <v>42450.791666666664</v>
      </c>
      <c r="B1943">
        <v>0.28260000000000002</v>
      </c>
    </row>
    <row r="1944" spans="1:2" x14ac:dyDescent="0.35">
      <c r="A1944" s="3">
        <v>42450.833333333336</v>
      </c>
      <c r="B1944">
        <v>0.2742</v>
      </c>
    </row>
    <row r="1945" spans="1:2" x14ac:dyDescent="0.35">
      <c r="A1945" s="3">
        <v>42450.875</v>
      </c>
      <c r="B1945">
        <v>0.2651</v>
      </c>
    </row>
    <row r="1946" spans="1:2" x14ac:dyDescent="0.35">
      <c r="A1946" s="3">
        <v>42450.916666666664</v>
      </c>
      <c r="B1946">
        <v>0.25040000000000001</v>
      </c>
    </row>
    <row r="1947" spans="1:2" x14ac:dyDescent="0.35">
      <c r="A1947" s="3">
        <v>42450.958333333336</v>
      </c>
      <c r="B1947">
        <v>0.23749999999999999</v>
      </c>
    </row>
    <row r="1948" spans="1:2" x14ac:dyDescent="0.35">
      <c r="A1948" s="3">
        <v>42451</v>
      </c>
      <c r="B1948">
        <v>0.2218</v>
      </c>
    </row>
    <row r="1949" spans="1:2" x14ac:dyDescent="0.35">
      <c r="A1949" s="3">
        <v>42451.041666666664</v>
      </c>
      <c r="B1949">
        <v>0.2034</v>
      </c>
    </row>
    <row r="1950" spans="1:2" x14ac:dyDescent="0.35">
      <c r="A1950" s="3">
        <v>42451.083333333336</v>
      </c>
      <c r="B1950">
        <v>0.1973</v>
      </c>
    </row>
    <row r="1951" spans="1:2" x14ac:dyDescent="0.35">
      <c r="A1951" s="3">
        <v>42451.125</v>
      </c>
      <c r="B1951">
        <v>0.17469999999999999</v>
      </c>
    </row>
    <row r="1952" spans="1:2" x14ac:dyDescent="0.35">
      <c r="A1952" s="3">
        <v>42451.166666666664</v>
      </c>
      <c r="B1952">
        <v>0.151</v>
      </c>
    </row>
    <row r="1953" spans="1:2" x14ac:dyDescent="0.35">
      <c r="A1953" s="3">
        <v>42451.208333333336</v>
      </c>
      <c r="B1953">
        <v>0.14549999999999999</v>
      </c>
    </row>
    <row r="1954" spans="1:2" x14ac:dyDescent="0.35">
      <c r="A1954" s="3">
        <v>42451.25</v>
      </c>
      <c r="B1954">
        <v>0.13519999999999999</v>
      </c>
    </row>
    <row r="1955" spans="1:2" x14ac:dyDescent="0.35">
      <c r="A1955" s="3">
        <v>42451.291666666664</v>
      </c>
      <c r="B1955">
        <v>0.13850000000000001</v>
      </c>
    </row>
    <row r="1956" spans="1:2" x14ac:dyDescent="0.35">
      <c r="A1956" s="3">
        <v>42451.333333333336</v>
      </c>
      <c r="B1956">
        <v>0.1338</v>
      </c>
    </row>
    <row r="1957" spans="1:2" x14ac:dyDescent="0.35">
      <c r="A1957" s="3">
        <v>42451.375</v>
      </c>
      <c r="B1957">
        <v>0.1701</v>
      </c>
    </row>
    <row r="1958" spans="1:2" x14ac:dyDescent="0.35">
      <c r="A1958" s="3">
        <v>42451.416666666664</v>
      </c>
      <c r="B1958">
        <v>0.2195</v>
      </c>
    </row>
    <row r="1959" spans="1:2" x14ac:dyDescent="0.35">
      <c r="A1959" s="3">
        <v>42451.458333333336</v>
      </c>
      <c r="B1959">
        <v>0.2268</v>
      </c>
    </row>
    <row r="1960" spans="1:2" x14ac:dyDescent="0.35">
      <c r="A1960" s="3">
        <v>42451.5</v>
      </c>
      <c r="B1960">
        <v>0.2092</v>
      </c>
    </row>
    <row r="1961" spans="1:2" x14ac:dyDescent="0.35">
      <c r="A1961" s="3">
        <v>42451.541666666664</v>
      </c>
      <c r="B1961">
        <v>0.2281</v>
      </c>
    </row>
    <row r="1962" spans="1:2" x14ac:dyDescent="0.35">
      <c r="A1962" s="3">
        <v>42451.583333333336</v>
      </c>
      <c r="B1962">
        <v>0.23980000000000001</v>
      </c>
    </row>
    <row r="1963" spans="1:2" x14ac:dyDescent="0.35">
      <c r="A1963" s="3">
        <v>42451.625</v>
      </c>
      <c r="B1963">
        <v>0.2848</v>
      </c>
    </row>
    <row r="1964" spans="1:2" x14ac:dyDescent="0.35">
      <c r="A1964" s="3">
        <v>42451.666666666664</v>
      </c>
      <c r="B1964">
        <v>0.31309999999999999</v>
      </c>
    </row>
    <row r="1965" spans="1:2" x14ac:dyDescent="0.35">
      <c r="A1965" s="3">
        <v>42451.708333333336</v>
      </c>
      <c r="B1965">
        <v>0.34589999999999999</v>
      </c>
    </row>
    <row r="1966" spans="1:2" x14ac:dyDescent="0.35">
      <c r="A1966" s="3">
        <v>42451.75</v>
      </c>
      <c r="B1966">
        <v>0.34200000000000003</v>
      </c>
    </row>
    <row r="1967" spans="1:2" x14ac:dyDescent="0.35">
      <c r="A1967" s="3">
        <v>42451.791666666664</v>
      </c>
      <c r="B1967">
        <v>0.36820000000000003</v>
      </c>
    </row>
    <row r="1968" spans="1:2" x14ac:dyDescent="0.35">
      <c r="A1968" s="3">
        <v>42451.833333333336</v>
      </c>
      <c r="B1968">
        <v>0.43159999999999998</v>
      </c>
    </row>
    <row r="1969" spans="1:2" x14ac:dyDescent="0.35">
      <c r="A1969" s="3">
        <v>42451.875</v>
      </c>
      <c r="B1969">
        <v>0.44</v>
      </c>
    </row>
    <row r="1970" spans="1:2" x14ac:dyDescent="0.35">
      <c r="A1970" s="3">
        <v>42451.916666666664</v>
      </c>
      <c r="B1970">
        <v>0.4244</v>
      </c>
    </row>
    <row r="1971" spans="1:2" x14ac:dyDescent="0.35">
      <c r="A1971" s="3">
        <v>42451.958333333336</v>
      </c>
      <c r="B1971">
        <v>0.44319999999999998</v>
      </c>
    </row>
    <row r="1972" spans="1:2" x14ac:dyDescent="0.35">
      <c r="A1972" s="3">
        <v>42452</v>
      </c>
      <c r="B1972">
        <v>0.41360000000000002</v>
      </c>
    </row>
    <row r="1973" spans="1:2" x14ac:dyDescent="0.35">
      <c r="A1973" s="3">
        <v>42452.041666666664</v>
      </c>
      <c r="B1973">
        <v>0.4148</v>
      </c>
    </row>
    <row r="1974" spans="1:2" x14ac:dyDescent="0.35">
      <c r="A1974" s="3">
        <v>42452.083333333336</v>
      </c>
      <c r="B1974">
        <v>0.42349999999999999</v>
      </c>
    </row>
    <row r="1975" spans="1:2" x14ac:dyDescent="0.35">
      <c r="A1975" s="3">
        <v>42452.125</v>
      </c>
      <c r="B1975">
        <v>0.40500000000000003</v>
      </c>
    </row>
    <row r="1976" spans="1:2" x14ac:dyDescent="0.35">
      <c r="A1976" s="3">
        <v>42452.166666666664</v>
      </c>
      <c r="B1976">
        <v>0.37959999999999999</v>
      </c>
    </row>
    <row r="1977" spans="1:2" x14ac:dyDescent="0.35">
      <c r="A1977" s="3">
        <v>42452.208333333336</v>
      </c>
      <c r="B1977">
        <v>0.37080000000000002</v>
      </c>
    </row>
    <row r="1978" spans="1:2" x14ac:dyDescent="0.35">
      <c r="A1978" s="3">
        <v>42452.25</v>
      </c>
      <c r="B1978">
        <v>0.36780000000000002</v>
      </c>
    </row>
    <row r="1979" spans="1:2" x14ac:dyDescent="0.35">
      <c r="A1979" s="3">
        <v>42452.291666666664</v>
      </c>
      <c r="B1979">
        <v>0.38229999999999997</v>
      </c>
    </row>
    <row r="1980" spans="1:2" x14ac:dyDescent="0.35">
      <c r="A1980" s="3">
        <v>42452.333333333336</v>
      </c>
      <c r="B1980">
        <v>0.40600000000000003</v>
      </c>
    </row>
    <row r="1981" spans="1:2" x14ac:dyDescent="0.35">
      <c r="A1981" s="3">
        <v>42452.375</v>
      </c>
      <c r="B1981">
        <v>0.42670000000000002</v>
      </c>
    </row>
    <row r="1982" spans="1:2" x14ac:dyDescent="0.35">
      <c r="A1982" s="3">
        <v>42452.416666666664</v>
      </c>
      <c r="B1982">
        <v>0.42959999999999998</v>
      </c>
    </row>
    <row r="1983" spans="1:2" x14ac:dyDescent="0.35">
      <c r="A1983" s="3">
        <v>42452.458333333336</v>
      </c>
      <c r="B1983">
        <v>0.43</v>
      </c>
    </row>
    <row r="1984" spans="1:2" x14ac:dyDescent="0.35">
      <c r="A1984" s="3">
        <v>42452.5</v>
      </c>
      <c r="B1984">
        <v>0.43390000000000001</v>
      </c>
    </row>
    <row r="1985" spans="1:2" x14ac:dyDescent="0.35">
      <c r="A1985" s="3">
        <v>42452.541666666664</v>
      </c>
      <c r="B1985">
        <v>0.43330000000000002</v>
      </c>
    </row>
    <row r="1986" spans="1:2" x14ac:dyDescent="0.35">
      <c r="A1986" s="3">
        <v>42452.583333333336</v>
      </c>
      <c r="B1986">
        <v>0.43430000000000002</v>
      </c>
    </row>
    <row r="1987" spans="1:2" x14ac:dyDescent="0.35">
      <c r="A1987" s="3">
        <v>42452.625</v>
      </c>
      <c r="B1987">
        <v>0.43919999999999998</v>
      </c>
    </row>
    <row r="1988" spans="1:2" x14ac:dyDescent="0.35">
      <c r="A1988" s="3">
        <v>42452.666666666664</v>
      </c>
      <c r="B1988">
        <v>0.44590000000000002</v>
      </c>
    </row>
    <row r="1989" spans="1:2" x14ac:dyDescent="0.35">
      <c r="A1989" s="3">
        <v>42452.708333333336</v>
      </c>
      <c r="B1989">
        <v>0.4667</v>
      </c>
    </row>
    <row r="1990" spans="1:2" x14ac:dyDescent="0.35">
      <c r="A1990" s="3">
        <v>42452.75</v>
      </c>
      <c r="B1990">
        <v>0.47449999999999998</v>
      </c>
    </row>
    <row r="1991" spans="1:2" x14ac:dyDescent="0.35">
      <c r="A1991" s="3">
        <v>42452.791666666664</v>
      </c>
      <c r="B1991">
        <v>0.46479999999999999</v>
      </c>
    </row>
    <row r="1992" spans="1:2" x14ac:dyDescent="0.35">
      <c r="A1992" s="3">
        <v>42452.833333333336</v>
      </c>
      <c r="B1992">
        <v>0.46920000000000001</v>
      </c>
    </row>
    <row r="1993" spans="1:2" x14ac:dyDescent="0.35">
      <c r="A1993" s="3">
        <v>42452.875</v>
      </c>
      <c r="B1993">
        <v>0.48799999999999999</v>
      </c>
    </row>
    <row r="1994" spans="1:2" x14ac:dyDescent="0.35">
      <c r="A1994" s="3">
        <v>42452.916666666664</v>
      </c>
      <c r="B1994">
        <v>0.50629999999999997</v>
      </c>
    </row>
    <row r="1995" spans="1:2" x14ac:dyDescent="0.35">
      <c r="A1995" s="3">
        <v>42452.958333333336</v>
      </c>
      <c r="B1995">
        <v>0.5141</v>
      </c>
    </row>
    <row r="1996" spans="1:2" x14ac:dyDescent="0.35">
      <c r="A1996" s="3">
        <v>42453</v>
      </c>
      <c r="B1996">
        <v>0.51180000000000003</v>
      </c>
    </row>
    <row r="1997" spans="1:2" x14ac:dyDescent="0.35">
      <c r="A1997" s="3">
        <v>42453.041666666664</v>
      </c>
      <c r="B1997">
        <v>0.50600000000000001</v>
      </c>
    </row>
    <row r="1998" spans="1:2" x14ac:dyDescent="0.35">
      <c r="A1998" s="3">
        <v>42453.083333333336</v>
      </c>
      <c r="B1998">
        <v>0.49080000000000001</v>
      </c>
    </row>
    <row r="1999" spans="1:2" x14ac:dyDescent="0.35">
      <c r="A1999" s="3">
        <v>42453.125</v>
      </c>
      <c r="B1999">
        <v>0.4526</v>
      </c>
    </row>
    <row r="2000" spans="1:2" x14ac:dyDescent="0.35">
      <c r="A2000" s="3">
        <v>42453.166666666664</v>
      </c>
      <c r="B2000">
        <v>0.40250000000000002</v>
      </c>
    </row>
    <row r="2001" spans="1:2" x14ac:dyDescent="0.35">
      <c r="A2001" s="3">
        <v>42453.208333333336</v>
      </c>
      <c r="B2001">
        <v>0.36520000000000002</v>
      </c>
    </row>
    <row r="2002" spans="1:2" x14ac:dyDescent="0.35">
      <c r="A2002" s="3">
        <v>42453.25</v>
      </c>
      <c r="B2002">
        <v>0.35460000000000003</v>
      </c>
    </row>
    <row r="2003" spans="1:2" x14ac:dyDescent="0.35">
      <c r="A2003" s="3">
        <v>42453.291666666664</v>
      </c>
      <c r="B2003">
        <v>0.39029999999999998</v>
      </c>
    </row>
    <row r="2004" spans="1:2" x14ac:dyDescent="0.35">
      <c r="A2004" s="3">
        <v>42453.333333333336</v>
      </c>
      <c r="B2004">
        <v>0.39410000000000001</v>
      </c>
    </row>
    <row r="2005" spans="1:2" x14ac:dyDescent="0.35">
      <c r="A2005" s="3">
        <v>42453.375</v>
      </c>
      <c r="B2005">
        <v>0.37980000000000003</v>
      </c>
    </row>
    <row r="2006" spans="1:2" x14ac:dyDescent="0.35">
      <c r="A2006" s="3">
        <v>42453.416666666664</v>
      </c>
      <c r="B2006">
        <v>0.36409999999999998</v>
      </c>
    </row>
    <row r="2007" spans="1:2" x14ac:dyDescent="0.35">
      <c r="A2007" s="3">
        <v>42453.458333333336</v>
      </c>
      <c r="B2007">
        <v>0.35160000000000002</v>
      </c>
    </row>
    <row r="2008" spans="1:2" x14ac:dyDescent="0.35">
      <c r="A2008" s="3">
        <v>42453.5</v>
      </c>
      <c r="B2008">
        <v>0.34300000000000003</v>
      </c>
    </row>
    <row r="2009" spans="1:2" x14ac:dyDescent="0.35">
      <c r="A2009" s="3">
        <v>42453.541666666664</v>
      </c>
      <c r="B2009">
        <v>0.33460000000000001</v>
      </c>
    </row>
    <row r="2010" spans="1:2" x14ac:dyDescent="0.35">
      <c r="A2010" s="3">
        <v>42453.583333333336</v>
      </c>
      <c r="B2010">
        <v>0.31979999999999997</v>
      </c>
    </row>
    <row r="2011" spans="1:2" x14ac:dyDescent="0.35">
      <c r="A2011" s="3">
        <v>42453.625</v>
      </c>
      <c r="B2011">
        <v>0.29980000000000001</v>
      </c>
    </row>
    <row r="2012" spans="1:2" x14ac:dyDescent="0.35">
      <c r="A2012" s="3">
        <v>42453.666666666664</v>
      </c>
      <c r="B2012">
        <v>0.25509999999999999</v>
      </c>
    </row>
    <row r="2013" spans="1:2" x14ac:dyDescent="0.35">
      <c r="A2013" s="3">
        <v>42453.708333333336</v>
      </c>
      <c r="B2013">
        <v>0.2276</v>
      </c>
    </row>
    <row r="2014" spans="1:2" x14ac:dyDescent="0.35">
      <c r="A2014" s="3">
        <v>42453.75</v>
      </c>
      <c r="B2014">
        <v>0.22070000000000001</v>
      </c>
    </row>
    <row r="2015" spans="1:2" x14ac:dyDescent="0.35">
      <c r="A2015" s="3">
        <v>42453.791666666664</v>
      </c>
      <c r="B2015">
        <v>0.22450000000000001</v>
      </c>
    </row>
    <row r="2016" spans="1:2" x14ac:dyDescent="0.35">
      <c r="A2016" s="3">
        <v>42453.833333333336</v>
      </c>
      <c r="B2016">
        <v>0.25629999999999997</v>
      </c>
    </row>
    <row r="2017" spans="1:2" x14ac:dyDescent="0.35">
      <c r="A2017" s="3">
        <v>42453.875</v>
      </c>
      <c r="B2017">
        <v>0.26119999999999999</v>
      </c>
    </row>
    <row r="2018" spans="1:2" x14ac:dyDescent="0.35">
      <c r="A2018" s="3">
        <v>42453.916666666664</v>
      </c>
      <c r="B2018">
        <v>0.2485</v>
      </c>
    </row>
    <row r="2019" spans="1:2" x14ac:dyDescent="0.35">
      <c r="A2019" s="3">
        <v>42453.958333333336</v>
      </c>
      <c r="B2019">
        <v>0.23380000000000001</v>
      </c>
    </row>
    <row r="2020" spans="1:2" x14ac:dyDescent="0.35">
      <c r="A2020" s="3">
        <v>42454</v>
      </c>
      <c r="B2020">
        <v>0.22459999999999999</v>
      </c>
    </row>
    <row r="2021" spans="1:2" x14ac:dyDescent="0.35">
      <c r="A2021" s="3">
        <v>42454.041666666664</v>
      </c>
      <c r="B2021">
        <v>0.21779999999999999</v>
      </c>
    </row>
    <row r="2022" spans="1:2" x14ac:dyDescent="0.35">
      <c r="A2022" s="3">
        <v>42454.083333333336</v>
      </c>
      <c r="B2022">
        <v>0.2092</v>
      </c>
    </row>
    <row r="2023" spans="1:2" x14ac:dyDescent="0.35">
      <c r="A2023" s="3">
        <v>42454.125</v>
      </c>
      <c r="B2023">
        <v>0.20630000000000001</v>
      </c>
    </row>
    <row r="2024" spans="1:2" x14ac:dyDescent="0.35">
      <c r="A2024" s="3">
        <v>42454.166666666664</v>
      </c>
      <c r="B2024">
        <v>0.2009</v>
      </c>
    </row>
    <row r="2025" spans="1:2" x14ac:dyDescent="0.35">
      <c r="A2025" s="3">
        <v>42454.208333333336</v>
      </c>
      <c r="B2025">
        <v>0.18890000000000001</v>
      </c>
    </row>
    <row r="2026" spans="1:2" x14ac:dyDescent="0.35">
      <c r="A2026" s="3">
        <v>42454.25</v>
      </c>
      <c r="B2026">
        <v>0.18540000000000001</v>
      </c>
    </row>
    <row r="2027" spans="1:2" x14ac:dyDescent="0.35">
      <c r="A2027" s="3">
        <v>42454.291666666664</v>
      </c>
      <c r="B2027">
        <v>0.2334</v>
      </c>
    </row>
    <row r="2028" spans="1:2" x14ac:dyDescent="0.35">
      <c r="A2028" s="3">
        <v>42454.333333333336</v>
      </c>
      <c r="B2028">
        <v>0.23130000000000001</v>
      </c>
    </row>
    <row r="2029" spans="1:2" x14ac:dyDescent="0.35">
      <c r="A2029" s="3">
        <v>42454.375</v>
      </c>
      <c r="B2029">
        <v>0.2117</v>
      </c>
    </row>
    <row r="2030" spans="1:2" x14ac:dyDescent="0.35">
      <c r="A2030" s="3">
        <v>42454.416666666664</v>
      </c>
      <c r="B2030">
        <v>0.19670000000000001</v>
      </c>
    </row>
    <row r="2031" spans="1:2" x14ac:dyDescent="0.35">
      <c r="A2031" s="3">
        <v>42454.458333333336</v>
      </c>
      <c r="B2031">
        <v>0.18790000000000001</v>
      </c>
    </row>
    <row r="2032" spans="1:2" x14ac:dyDescent="0.35">
      <c r="A2032" s="3">
        <v>42454.5</v>
      </c>
      <c r="B2032">
        <v>0.18090000000000001</v>
      </c>
    </row>
    <row r="2033" spans="1:2" x14ac:dyDescent="0.35">
      <c r="A2033" s="3">
        <v>42454.541666666664</v>
      </c>
      <c r="B2033">
        <v>0.17730000000000001</v>
      </c>
    </row>
    <row r="2034" spans="1:2" x14ac:dyDescent="0.35">
      <c r="A2034" s="3">
        <v>42454.583333333336</v>
      </c>
      <c r="B2034">
        <v>0.1696</v>
      </c>
    </row>
    <row r="2035" spans="1:2" x14ac:dyDescent="0.35">
      <c r="A2035" s="3">
        <v>42454.625</v>
      </c>
      <c r="B2035">
        <v>0.161</v>
      </c>
    </row>
    <row r="2036" spans="1:2" x14ac:dyDescent="0.35">
      <c r="A2036" s="3">
        <v>42454.666666666664</v>
      </c>
      <c r="B2036">
        <v>0.15090000000000001</v>
      </c>
    </row>
    <row r="2037" spans="1:2" x14ac:dyDescent="0.35">
      <c r="A2037" s="3">
        <v>42454.708333333336</v>
      </c>
      <c r="B2037">
        <v>0.13569999999999999</v>
      </c>
    </row>
    <row r="2038" spans="1:2" x14ac:dyDescent="0.35">
      <c r="A2038" s="3">
        <v>42454.75</v>
      </c>
      <c r="B2038">
        <v>0.1193</v>
      </c>
    </row>
    <row r="2039" spans="1:2" x14ac:dyDescent="0.35">
      <c r="A2039" s="3">
        <v>42454.791666666664</v>
      </c>
      <c r="B2039">
        <v>0.1114</v>
      </c>
    </row>
    <row r="2040" spans="1:2" x14ac:dyDescent="0.35">
      <c r="A2040" s="3">
        <v>42454.833333333336</v>
      </c>
      <c r="B2040">
        <v>0.11070000000000001</v>
      </c>
    </row>
    <row r="2041" spans="1:2" x14ac:dyDescent="0.35">
      <c r="A2041" s="3">
        <v>42454.875</v>
      </c>
      <c r="B2041">
        <v>0.1074</v>
      </c>
    </row>
    <row r="2042" spans="1:2" x14ac:dyDescent="0.35">
      <c r="A2042" s="3">
        <v>42454.916666666664</v>
      </c>
      <c r="B2042">
        <v>0.1069</v>
      </c>
    </row>
    <row r="2043" spans="1:2" x14ac:dyDescent="0.35">
      <c r="A2043" s="3">
        <v>42454.958333333336</v>
      </c>
      <c r="B2043">
        <v>0.1159</v>
      </c>
    </row>
    <row r="2044" spans="1:2" x14ac:dyDescent="0.35">
      <c r="A2044" s="3">
        <v>42455</v>
      </c>
      <c r="B2044">
        <v>0.12920000000000001</v>
      </c>
    </row>
    <row r="2045" spans="1:2" x14ac:dyDescent="0.35">
      <c r="A2045" s="3">
        <v>42455.041666666664</v>
      </c>
      <c r="B2045">
        <v>0.1343</v>
      </c>
    </row>
    <row r="2046" spans="1:2" x14ac:dyDescent="0.35">
      <c r="A2046" s="3">
        <v>42455.083333333336</v>
      </c>
      <c r="B2046">
        <v>0.12659999999999999</v>
      </c>
    </row>
    <row r="2047" spans="1:2" x14ac:dyDescent="0.35">
      <c r="A2047" s="3">
        <v>42455.125</v>
      </c>
      <c r="B2047">
        <v>0.11749999999999999</v>
      </c>
    </row>
    <row r="2048" spans="1:2" x14ac:dyDescent="0.35">
      <c r="A2048" s="3">
        <v>42455.166666666664</v>
      </c>
      <c r="B2048">
        <v>0.10580000000000001</v>
      </c>
    </row>
    <row r="2049" spans="1:2" x14ac:dyDescent="0.35">
      <c r="A2049" s="3">
        <v>42455.208333333336</v>
      </c>
      <c r="B2049">
        <v>9.0999999999999998E-2</v>
      </c>
    </row>
    <row r="2050" spans="1:2" x14ac:dyDescent="0.35">
      <c r="A2050" s="3">
        <v>42455.25</v>
      </c>
      <c r="B2050">
        <v>7.1099999999999997E-2</v>
      </c>
    </row>
    <row r="2051" spans="1:2" x14ac:dyDescent="0.35">
      <c r="A2051" s="3">
        <v>42455.291666666664</v>
      </c>
      <c r="B2051">
        <v>6.5000000000000002E-2</v>
      </c>
    </row>
    <row r="2052" spans="1:2" x14ac:dyDescent="0.35">
      <c r="A2052" s="3">
        <v>42455.333333333336</v>
      </c>
      <c r="B2052">
        <v>6.4100000000000004E-2</v>
      </c>
    </row>
    <row r="2053" spans="1:2" x14ac:dyDescent="0.35">
      <c r="A2053" s="3">
        <v>42455.375</v>
      </c>
      <c r="B2053">
        <v>6.7199999999999996E-2</v>
      </c>
    </row>
    <row r="2054" spans="1:2" x14ac:dyDescent="0.35">
      <c r="A2054" s="3">
        <v>42455.416666666664</v>
      </c>
      <c r="B2054">
        <v>7.5800000000000006E-2</v>
      </c>
    </row>
    <row r="2055" spans="1:2" x14ac:dyDescent="0.35">
      <c r="A2055" s="3">
        <v>42455.458333333336</v>
      </c>
      <c r="B2055">
        <v>9.0300000000000005E-2</v>
      </c>
    </row>
    <row r="2056" spans="1:2" x14ac:dyDescent="0.35">
      <c r="A2056" s="3">
        <v>42455.5</v>
      </c>
      <c r="B2056">
        <v>0.11</v>
      </c>
    </row>
    <row r="2057" spans="1:2" x14ac:dyDescent="0.35">
      <c r="A2057" s="3">
        <v>42455.541666666664</v>
      </c>
      <c r="B2057">
        <v>0.12770000000000001</v>
      </c>
    </row>
    <row r="2058" spans="1:2" x14ac:dyDescent="0.35">
      <c r="A2058" s="3">
        <v>42455.583333333336</v>
      </c>
      <c r="B2058">
        <v>0.13900000000000001</v>
      </c>
    </row>
    <row r="2059" spans="1:2" x14ac:dyDescent="0.35">
      <c r="A2059" s="3">
        <v>42455.625</v>
      </c>
      <c r="B2059">
        <v>0.1391</v>
      </c>
    </row>
    <row r="2060" spans="1:2" x14ac:dyDescent="0.35">
      <c r="A2060" s="3">
        <v>42455.666666666664</v>
      </c>
      <c r="B2060">
        <v>0.12570000000000001</v>
      </c>
    </row>
    <row r="2061" spans="1:2" x14ac:dyDescent="0.35">
      <c r="A2061" s="3">
        <v>42455.708333333336</v>
      </c>
      <c r="B2061">
        <v>0.1217</v>
      </c>
    </row>
    <row r="2062" spans="1:2" x14ac:dyDescent="0.35">
      <c r="A2062" s="3">
        <v>42455.75</v>
      </c>
      <c r="B2062">
        <v>0.113</v>
      </c>
    </row>
    <row r="2063" spans="1:2" x14ac:dyDescent="0.35">
      <c r="A2063" s="3">
        <v>42455.791666666664</v>
      </c>
      <c r="B2063">
        <v>0.10580000000000001</v>
      </c>
    </row>
    <row r="2064" spans="1:2" x14ac:dyDescent="0.35">
      <c r="A2064" s="3">
        <v>42455.833333333336</v>
      </c>
      <c r="B2064">
        <v>0.1007</v>
      </c>
    </row>
    <row r="2065" spans="1:2" x14ac:dyDescent="0.35">
      <c r="A2065" s="3">
        <v>42455.875</v>
      </c>
      <c r="B2065">
        <v>0.1017</v>
      </c>
    </row>
    <row r="2066" spans="1:2" x14ac:dyDescent="0.35">
      <c r="A2066" s="3">
        <v>42455.916666666664</v>
      </c>
      <c r="B2066">
        <v>0.1036</v>
      </c>
    </row>
    <row r="2067" spans="1:2" x14ac:dyDescent="0.35">
      <c r="A2067" s="3">
        <v>42455.958333333336</v>
      </c>
      <c r="B2067">
        <v>0.10780000000000001</v>
      </c>
    </row>
    <row r="2068" spans="1:2" x14ac:dyDescent="0.35">
      <c r="A2068" s="3">
        <v>42456</v>
      </c>
      <c r="B2068">
        <v>0.1129</v>
      </c>
    </row>
    <row r="2069" spans="1:2" x14ac:dyDescent="0.35">
      <c r="A2069" s="3">
        <v>42456.041666666664</v>
      </c>
      <c r="B2069">
        <v>0.1191</v>
      </c>
    </row>
    <row r="2070" spans="1:2" x14ac:dyDescent="0.35">
      <c r="A2070" s="3">
        <v>42456.083333333336</v>
      </c>
      <c r="B2070">
        <v>0.12540000000000001</v>
      </c>
    </row>
    <row r="2071" spans="1:2" x14ac:dyDescent="0.35">
      <c r="A2071" s="3">
        <v>42456.125</v>
      </c>
      <c r="B2071">
        <v>0.1236</v>
      </c>
    </row>
    <row r="2072" spans="1:2" x14ac:dyDescent="0.35">
      <c r="A2072" s="3">
        <v>42456.166666666664</v>
      </c>
      <c r="B2072">
        <v>0.1145</v>
      </c>
    </row>
    <row r="2073" spans="1:2" x14ac:dyDescent="0.35">
      <c r="A2073" s="3">
        <v>42456.208333333336</v>
      </c>
      <c r="B2073">
        <v>9.8100000000000007E-2</v>
      </c>
    </row>
    <row r="2074" spans="1:2" x14ac:dyDescent="0.35">
      <c r="A2074" s="3">
        <v>42456.25</v>
      </c>
      <c r="B2074">
        <v>7.1800000000000003E-2</v>
      </c>
    </row>
    <row r="2075" spans="1:2" x14ac:dyDescent="0.35">
      <c r="A2075" s="3">
        <v>42456.291666666664</v>
      </c>
      <c r="B2075">
        <v>6.4299999999999996E-2</v>
      </c>
    </row>
    <row r="2076" spans="1:2" x14ac:dyDescent="0.35">
      <c r="A2076" s="3">
        <v>42456.333333333336</v>
      </c>
      <c r="B2076">
        <v>7.2999999999999995E-2</v>
      </c>
    </row>
    <row r="2077" spans="1:2" x14ac:dyDescent="0.35">
      <c r="A2077" s="3">
        <v>42456.375</v>
      </c>
      <c r="B2077">
        <v>8.4199999999999997E-2</v>
      </c>
    </row>
    <row r="2078" spans="1:2" x14ac:dyDescent="0.35">
      <c r="A2078" s="3">
        <v>42456.416666666664</v>
      </c>
      <c r="B2078">
        <v>9.5100000000000004E-2</v>
      </c>
    </row>
    <row r="2079" spans="1:2" x14ac:dyDescent="0.35">
      <c r="A2079" s="3">
        <v>42456.458333333336</v>
      </c>
      <c r="B2079">
        <v>0.1077</v>
      </c>
    </row>
    <row r="2080" spans="1:2" x14ac:dyDescent="0.35">
      <c r="A2080" s="3">
        <v>42456.5</v>
      </c>
      <c r="B2080">
        <v>0.12039999999999999</v>
      </c>
    </row>
    <row r="2081" spans="1:2" x14ac:dyDescent="0.35">
      <c r="A2081" s="3">
        <v>42456.541666666664</v>
      </c>
      <c r="B2081">
        <v>0.12640000000000001</v>
      </c>
    </row>
    <row r="2082" spans="1:2" x14ac:dyDescent="0.35">
      <c r="A2082" s="3">
        <v>42456.583333333336</v>
      </c>
      <c r="B2082">
        <v>0.1236</v>
      </c>
    </row>
    <row r="2083" spans="1:2" x14ac:dyDescent="0.35">
      <c r="A2083" s="3">
        <v>42456.625</v>
      </c>
      <c r="B2083">
        <v>0.11650000000000001</v>
      </c>
    </row>
    <row r="2084" spans="1:2" x14ac:dyDescent="0.35">
      <c r="A2084" s="3">
        <v>42456.666666666664</v>
      </c>
      <c r="B2084">
        <v>0.1061</v>
      </c>
    </row>
    <row r="2085" spans="1:2" x14ac:dyDescent="0.35">
      <c r="A2085" s="3">
        <v>42456.708333333336</v>
      </c>
      <c r="B2085">
        <v>0.11509999999999999</v>
      </c>
    </row>
    <row r="2086" spans="1:2" x14ac:dyDescent="0.35">
      <c r="A2086" s="3">
        <v>42456.75</v>
      </c>
      <c r="B2086">
        <v>0.13919999999999999</v>
      </c>
    </row>
    <row r="2087" spans="1:2" x14ac:dyDescent="0.35">
      <c r="A2087" s="3">
        <v>42456.791666666664</v>
      </c>
      <c r="B2087">
        <v>0.1555</v>
      </c>
    </row>
    <row r="2088" spans="1:2" x14ac:dyDescent="0.35">
      <c r="A2088" s="3">
        <v>42456.833333333336</v>
      </c>
      <c r="B2088">
        <v>0.1696</v>
      </c>
    </row>
    <row r="2089" spans="1:2" x14ac:dyDescent="0.35">
      <c r="A2089" s="3">
        <v>42456.875</v>
      </c>
      <c r="B2089">
        <v>0.1817</v>
      </c>
    </row>
    <row r="2090" spans="1:2" x14ac:dyDescent="0.35">
      <c r="A2090" s="3">
        <v>42456.916666666664</v>
      </c>
      <c r="B2090">
        <v>0.19539999999999999</v>
      </c>
    </row>
    <row r="2091" spans="1:2" x14ac:dyDescent="0.35">
      <c r="A2091" s="3">
        <v>42456.958333333336</v>
      </c>
      <c r="B2091">
        <v>0.2009</v>
      </c>
    </row>
    <row r="2092" spans="1:2" x14ac:dyDescent="0.35">
      <c r="A2092" s="3">
        <v>42457</v>
      </c>
      <c r="B2092">
        <v>0.20630000000000001</v>
      </c>
    </row>
    <row r="2093" spans="1:2" x14ac:dyDescent="0.35">
      <c r="A2093" s="3">
        <v>42457.041666666664</v>
      </c>
      <c r="B2093">
        <v>0.20899999999999999</v>
      </c>
    </row>
    <row r="2094" spans="1:2" x14ac:dyDescent="0.35">
      <c r="A2094" s="3">
        <v>42457.083333333336</v>
      </c>
      <c r="B2094">
        <v>0.18690000000000001</v>
      </c>
    </row>
    <row r="2095" spans="1:2" x14ac:dyDescent="0.35">
      <c r="A2095" s="3">
        <v>42457.125</v>
      </c>
      <c r="B2095">
        <v>0.1663</v>
      </c>
    </row>
    <row r="2096" spans="1:2" x14ac:dyDescent="0.35">
      <c r="A2096" s="3">
        <v>42457.166666666664</v>
      </c>
      <c r="B2096">
        <v>0.1507</v>
      </c>
    </row>
    <row r="2097" spans="1:2" x14ac:dyDescent="0.35">
      <c r="A2097" s="3">
        <v>42457.208333333336</v>
      </c>
      <c r="B2097">
        <v>0.1401</v>
      </c>
    </row>
    <row r="2098" spans="1:2" x14ac:dyDescent="0.35">
      <c r="A2098" s="3">
        <v>42457.25</v>
      </c>
      <c r="B2098">
        <v>0.12640000000000001</v>
      </c>
    </row>
    <row r="2099" spans="1:2" x14ac:dyDescent="0.35">
      <c r="A2099" s="3">
        <v>42457.291666666664</v>
      </c>
      <c r="B2099">
        <v>0.13170000000000001</v>
      </c>
    </row>
    <row r="2100" spans="1:2" x14ac:dyDescent="0.35">
      <c r="A2100" s="3">
        <v>42457.333333333336</v>
      </c>
      <c r="B2100">
        <v>0.14599999999999999</v>
      </c>
    </row>
    <row r="2101" spans="1:2" x14ac:dyDescent="0.35">
      <c r="A2101" s="3">
        <v>42457.375</v>
      </c>
      <c r="B2101">
        <v>0.1636</v>
      </c>
    </row>
    <row r="2102" spans="1:2" x14ac:dyDescent="0.35">
      <c r="A2102" s="3">
        <v>42457.416666666664</v>
      </c>
      <c r="B2102">
        <v>0.18540000000000001</v>
      </c>
    </row>
    <row r="2103" spans="1:2" x14ac:dyDescent="0.35">
      <c r="A2103" s="3">
        <v>42457.458333333336</v>
      </c>
      <c r="B2103">
        <v>0.21149999999999999</v>
      </c>
    </row>
    <row r="2104" spans="1:2" x14ac:dyDescent="0.35">
      <c r="A2104" s="3">
        <v>42457.5</v>
      </c>
      <c r="B2104">
        <v>0.23830000000000001</v>
      </c>
    </row>
    <row r="2105" spans="1:2" x14ac:dyDescent="0.35">
      <c r="A2105" s="3">
        <v>42457.541666666664</v>
      </c>
      <c r="B2105">
        <v>0.25209999999999999</v>
      </c>
    </row>
    <row r="2106" spans="1:2" x14ac:dyDescent="0.35">
      <c r="A2106" s="3">
        <v>42457.583333333336</v>
      </c>
      <c r="B2106">
        <v>0.24779999999999999</v>
      </c>
    </row>
    <row r="2107" spans="1:2" x14ac:dyDescent="0.35">
      <c r="A2107" s="3">
        <v>42457.625</v>
      </c>
      <c r="B2107">
        <v>0.2263</v>
      </c>
    </row>
    <row r="2108" spans="1:2" x14ac:dyDescent="0.35">
      <c r="A2108" s="3">
        <v>42457.666666666664</v>
      </c>
      <c r="B2108">
        <v>0.192</v>
      </c>
    </row>
    <row r="2109" spans="1:2" x14ac:dyDescent="0.35">
      <c r="A2109" s="3">
        <v>42457.708333333336</v>
      </c>
      <c r="B2109">
        <v>0.18049999999999999</v>
      </c>
    </row>
    <row r="2110" spans="1:2" x14ac:dyDescent="0.35">
      <c r="A2110" s="3">
        <v>42457.75</v>
      </c>
      <c r="B2110">
        <v>0.1867</v>
      </c>
    </row>
    <row r="2111" spans="1:2" x14ac:dyDescent="0.35">
      <c r="A2111" s="3">
        <v>42457.791666666664</v>
      </c>
      <c r="B2111">
        <v>0.1971</v>
      </c>
    </row>
    <row r="2112" spans="1:2" x14ac:dyDescent="0.35">
      <c r="A2112" s="3">
        <v>42457.833333333336</v>
      </c>
      <c r="B2112">
        <v>0.21440000000000001</v>
      </c>
    </row>
    <row r="2113" spans="1:2" x14ac:dyDescent="0.35">
      <c r="A2113" s="3">
        <v>42457.875</v>
      </c>
      <c r="B2113">
        <v>0.2243</v>
      </c>
    </row>
    <row r="2114" spans="1:2" x14ac:dyDescent="0.35">
      <c r="A2114" s="3">
        <v>42457.916666666664</v>
      </c>
      <c r="B2114">
        <v>0.221</v>
      </c>
    </row>
    <row r="2115" spans="1:2" x14ac:dyDescent="0.35">
      <c r="A2115" s="3">
        <v>42457.958333333336</v>
      </c>
      <c r="B2115">
        <v>0.2243</v>
      </c>
    </row>
    <row r="2116" spans="1:2" x14ac:dyDescent="0.35">
      <c r="A2116" s="3">
        <v>42458</v>
      </c>
      <c r="B2116">
        <v>0.22339999999999999</v>
      </c>
    </row>
    <row r="2117" spans="1:2" x14ac:dyDescent="0.35">
      <c r="A2117" s="3">
        <v>42458.041666666664</v>
      </c>
      <c r="B2117">
        <v>0.2185</v>
      </c>
    </row>
    <row r="2118" spans="1:2" x14ac:dyDescent="0.35">
      <c r="A2118" s="3">
        <v>42458.083333333336</v>
      </c>
      <c r="B2118">
        <v>0.19309999999999999</v>
      </c>
    </row>
    <row r="2119" spans="1:2" x14ac:dyDescent="0.35">
      <c r="A2119" s="3">
        <v>42458.125</v>
      </c>
      <c r="B2119">
        <v>0.1704</v>
      </c>
    </row>
    <row r="2120" spans="1:2" x14ac:dyDescent="0.35">
      <c r="A2120" s="3">
        <v>42458.166666666664</v>
      </c>
      <c r="B2120">
        <v>0.16239999999999999</v>
      </c>
    </row>
    <row r="2121" spans="1:2" x14ac:dyDescent="0.35">
      <c r="A2121" s="3">
        <v>42458.208333333336</v>
      </c>
      <c r="B2121">
        <v>0.15329999999999999</v>
      </c>
    </row>
    <row r="2122" spans="1:2" x14ac:dyDescent="0.35">
      <c r="A2122" s="3">
        <v>42458.25</v>
      </c>
      <c r="B2122">
        <v>0.12820000000000001</v>
      </c>
    </row>
    <row r="2123" spans="1:2" x14ac:dyDescent="0.35">
      <c r="A2123" s="3">
        <v>42458.291666666664</v>
      </c>
      <c r="B2123">
        <v>0.1186</v>
      </c>
    </row>
    <row r="2124" spans="1:2" x14ac:dyDescent="0.35">
      <c r="A2124" s="3">
        <v>42458.333333333336</v>
      </c>
      <c r="B2124">
        <v>0.10829999999999999</v>
      </c>
    </row>
    <row r="2125" spans="1:2" x14ac:dyDescent="0.35">
      <c r="A2125" s="3">
        <v>42458.375</v>
      </c>
      <c r="B2125">
        <v>0.1178</v>
      </c>
    </row>
    <row r="2126" spans="1:2" x14ac:dyDescent="0.35">
      <c r="A2126" s="3">
        <v>42458.416666666664</v>
      </c>
      <c r="B2126">
        <v>0.13689999999999999</v>
      </c>
    </row>
    <row r="2127" spans="1:2" x14ac:dyDescent="0.35">
      <c r="A2127" s="3">
        <v>42458.458333333336</v>
      </c>
      <c r="B2127">
        <v>0.15590000000000001</v>
      </c>
    </row>
    <row r="2128" spans="1:2" x14ac:dyDescent="0.35">
      <c r="A2128" s="3">
        <v>42458.5</v>
      </c>
      <c r="B2128">
        <v>0.16819999999999999</v>
      </c>
    </row>
    <row r="2129" spans="1:2" x14ac:dyDescent="0.35">
      <c r="A2129" s="3">
        <v>42458.541666666664</v>
      </c>
      <c r="B2129">
        <v>0.1736</v>
      </c>
    </row>
    <row r="2130" spans="1:2" x14ac:dyDescent="0.35">
      <c r="A2130" s="3">
        <v>42458.583333333336</v>
      </c>
      <c r="B2130">
        <v>0.1676</v>
      </c>
    </row>
    <row r="2131" spans="1:2" x14ac:dyDescent="0.35">
      <c r="A2131" s="3">
        <v>42458.625</v>
      </c>
      <c r="B2131">
        <v>0.153</v>
      </c>
    </row>
    <row r="2132" spans="1:2" x14ac:dyDescent="0.35">
      <c r="A2132" s="3">
        <v>42458.666666666664</v>
      </c>
      <c r="B2132">
        <v>0.1333</v>
      </c>
    </row>
    <row r="2133" spans="1:2" x14ac:dyDescent="0.35">
      <c r="A2133" s="3">
        <v>42458.708333333336</v>
      </c>
      <c r="B2133">
        <v>0.13689999999999999</v>
      </c>
    </row>
    <row r="2134" spans="1:2" x14ac:dyDescent="0.35">
      <c r="A2134" s="3">
        <v>42458.75</v>
      </c>
      <c r="B2134">
        <v>0.14169999999999999</v>
      </c>
    </row>
    <row r="2135" spans="1:2" x14ac:dyDescent="0.35">
      <c r="A2135" s="3">
        <v>42458.791666666664</v>
      </c>
      <c r="B2135">
        <v>0.14480000000000001</v>
      </c>
    </row>
    <row r="2136" spans="1:2" x14ac:dyDescent="0.35">
      <c r="A2136" s="3">
        <v>42458.833333333336</v>
      </c>
      <c r="B2136">
        <v>0.1545</v>
      </c>
    </row>
    <row r="2137" spans="1:2" x14ac:dyDescent="0.35">
      <c r="A2137" s="3">
        <v>42458.875</v>
      </c>
      <c r="B2137">
        <v>0.15390000000000001</v>
      </c>
    </row>
    <row r="2138" spans="1:2" x14ac:dyDescent="0.35">
      <c r="A2138" s="3">
        <v>42458.916666666664</v>
      </c>
      <c r="B2138">
        <v>0.15210000000000001</v>
      </c>
    </row>
    <row r="2139" spans="1:2" x14ac:dyDescent="0.35">
      <c r="A2139" s="3">
        <v>42458.958333333336</v>
      </c>
      <c r="B2139">
        <v>0.151</v>
      </c>
    </row>
    <row r="2140" spans="1:2" x14ac:dyDescent="0.35">
      <c r="A2140" s="3">
        <v>42459</v>
      </c>
      <c r="B2140">
        <v>0.14899999999999999</v>
      </c>
    </row>
    <row r="2141" spans="1:2" x14ac:dyDescent="0.35">
      <c r="A2141" s="3">
        <v>42459.041666666664</v>
      </c>
      <c r="B2141">
        <v>0.14330000000000001</v>
      </c>
    </row>
    <row r="2142" spans="1:2" x14ac:dyDescent="0.35">
      <c r="A2142" s="3">
        <v>42459.083333333336</v>
      </c>
      <c r="B2142">
        <v>0.1376</v>
      </c>
    </row>
    <row r="2143" spans="1:2" x14ac:dyDescent="0.35">
      <c r="A2143" s="3">
        <v>42459.125</v>
      </c>
      <c r="B2143">
        <v>0.13239999999999999</v>
      </c>
    </row>
    <row r="2144" spans="1:2" x14ac:dyDescent="0.35">
      <c r="A2144" s="3">
        <v>42459.166666666664</v>
      </c>
      <c r="B2144">
        <v>0.13250000000000001</v>
      </c>
    </row>
    <row r="2145" spans="1:2" x14ac:dyDescent="0.35">
      <c r="A2145" s="3">
        <v>42459.208333333336</v>
      </c>
      <c r="B2145">
        <v>0.12540000000000001</v>
      </c>
    </row>
    <row r="2146" spans="1:2" x14ac:dyDescent="0.35">
      <c r="A2146" s="3">
        <v>42459.25</v>
      </c>
      <c r="B2146">
        <v>9.9599999999999994E-2</v>
      </c>
    </row>
    <row r="2147" spans="1:2" x14ac:dyDescent="0.35">
      <c r="A2147" s="3">
        <v>42459.291666666664</v>
      </c>
      <c r="B2147">
        <v>9.6699999999999994E-2</v>
      </c>
    </row>
    <row r="2148" spans="1:2" x14ac:dyDescent="0.35">
      <c r="A2148" s="3">
        <v>42459.333333333336</v>
      </c>
      <c r="B2148">
        <v>0.1072</v>
      </c>
    </row>
    <row r="2149" spans="1:2" x14ac:dyDescent="0.35">
      <c r="A2149" s="3">
        <v>42459.375</v>
      </c>
      <c r="B2149">
        <v>0.1236</v>
      </c>
    </row>
    <row r="2150" spans="1:2" x14ac:dyDescent="0.35">
      <c r="A2150" s="3">
        <v>42459.416666666664</v>
      </c>
      <c r="B2150">
        <v>0.1399</v>
      </c>
    </row>
    <row r="2151" spans="1:2" x14ac:dyDescent="0.35">
      <c r="A2151" s="3">
        <v>42459.458333333336</v>
      </c>
      <c r="B2151">
        <v>0.1565</v>
      </c>
    </row>
    <row r="2152" spans="1:2" x14ac:dyDescent="0.35">
      <c r="A2152" s="3">
        <v>42459.5</v>
      </c>
      <c r="B2152">
        <v>0.16819999999999999</v>
      </c>
    </row>
    <row r="2153" spans="1:2" x14ac:dyDescent="0.35">
      <c r="A2153" s="3">
        <v>42459.541666666664</v>
      </c>
      <c r="B2153">
        <v>0.17100000000000001</v>
      </c>
    </row>
    <row r="2154" spans="1:2" x14ac:dyDescent="0.35">
      <c r="A2154" s="3">
        <v>42459.583333333336</v>
      </c>
      <c r="B2154">
        <v>0.16689999999999999</v>
      </c>
    </row>
    <row r="2155" spans="1:2" x14ac:dyDescent="0.35">
      <c r="A2155" s="3">
        <v>42459.625</v>
      </c>
      <c r="B2155">
        <v>0.157</v>
      </c>
    </row>
    <row r="2156" spans="1:2" x14ac:dyDescent="0.35">
      <c r="A2156" s="3">
        <v>42459.666666666664</v>
      </c>
      <c r="B2156">
        <v>0.15379999999999999</v>
      </c>
    </row>
    <row r="2157" spans="1:2" x14ac:dyDescent="0.35">
      <c r="A2157" s="3">
        <v>42459.708333333336</v>
      </c>
      <c r="B2157">
        <v>0.18340000000000001</v>
      </c>
    </row>
    <row r="2158" spans="1:2" x14ac:dyDescent="0.35">
      <c r="A2158" s="3">
        <v>42459.75</v>
      </c>
      <c r="B2158">
        <v>0.21590000000000001</v>
      </c>
    </row>
    <row r="2159" spans="1:2" x14ac:dyDescent="0.35">
      <c r="A2159" s="3">
        <v>42459.791666666664</v>
      </c>
      <c r="B2159">
        <v>0.24149999999999999</v>
      </c>
    </row>
    <row r="2160" spans="1:2" x14ac:dyDescent="0.35">
      <c r="A2160" s="3">
        <v>42459.833333333336</v>
      </c>
      <c r="B2160">
        <v>0.25740000000000002</v>
      </c>
    </row>
    <row r="2161" spans="1:2" x14ac:dyDescent="0.35">
      <c r="A2161" s="3">
        <v>42459.875</v>
      </c>
      <c r="B2161">
        <v>0.27150000000000002</v>
      </c>
    </row>
    <row r="2162" spans="1:2" x14ac:dyDescent="0.35">
      <c r="A2162" s="3">
        <v>42459.916666666664</v>
      </c>
      <c r="B2162">
        <v>0.28610000000000002</v>
      </c>
    </row>
    <row r="2163" spans="1:2" x14ac:dyDescent="0.35">
      <c r="A2163" s="3">
        <v>42459.958333333336</v>
      </c>
      <c r="B2163">
        <v>0.29820000000000002</v>
      </c>
    </row>
    <row r="2164" spans="1:2" x14ac:dyDescent="0.35">
      <c r="A2164" s="3">
        <v>42460</v>
      </c>
      <c r="B2164">
        <v>0.30399999999999999</v>
      </c>
    </row>
    <row r="2165" spans="1:2" x14ac:dyDescent="0.35">
      <c r="A2165" s="3">
        <v>42460.041666666664</v>
      </c>
      <c r="B2165">
        <v>0.30499999999999999</v>
      </c>
    </row>
    <row r="2166" spans="1:2" x14ac:dyDescent="0.35">
      <c r="A2166" s="3">
        <v>42460.083333333336</v>
      </c>
      <c r="B2166">
        <v>0.30420000000000003</v>
      </c>
    </row>
    <row r="2167" spans="1:2" x14ac:dyDescent="0.35">
      <c r="A2167" s="3">
        <v>42460.125</v>
      </c>
      <c r="B2167">
        <v>0.29249999999999998</v>
      </c>
    </row>
    <row r="2168" spans="1:2" x14ac:dyDescent="0.35">
      <c r="A2168" s="3">
        <v>42460.166666666664</v>
      </c>
      <c r="B2168">
        <v>0.2777</v>
      </c>
    </row>
    <row r="2169" spans="1:2" x14ac:dyDescent="0.35">
      <c r="A2169" s="3">
        <v>42460.208333333336</v>
      </c>
      <c r="B2169">
        <v>0.25900000000000001</v>
      </c>
    </row>
    <row r="2170" spans="1:2" x14ac:dyDescent="0.35">
      <c r="A2170" s="3">
        <v>42460.25</v>
      </c>
      <c r="B2170">
        <v>0.2001</v>
      </c>
    </row>
    <row r="2171" spans="1:2" x14ac:dyDescent="0.35">
      <c r="A2171" s="3">
        <v>42460.291666666664</v>
      </c>
      <c r="B2171">
        <v>0.16669999999999999</v>
      </c>
    </row>
    <row r="2172" spans="1:2" x14ac:dyDescent="0.35">
      <c r="A2172" s="3">
        <v>42460.333333333336</v>
      </c>
      <c r="B2172">
        <v>0.17649999999999999</v>
      </c>
    </row>
    <row r="2173" spans="1:2" x14ac:dyDescent="0.35">
      <c r="A2173" s="3">
        <v>42460.375</v>
      </c>
      <c r="B2173">
        <v>0.19009999999999999</v>
      </c>
    </row>
    <row r="2174" spans="1:2" x14ac:dyDescent="0.35">
      <c r="A2174" s="3">
        <v>42460.416666666664</v>
      </c>
      <c r="B2174">
        <v>0.20569999999999999</v>
      </c>
    </row>
    <row r="2175" spans="1:2" x14ac:dyDescent="0.35">
      <c r="A2175" s="3">
        <v>42460.458333333336</v>
      </c>
      <c r="B2175">
        <v>0.22159999999999999</v>
      </c>
    </row>
    <row r="2176" spans="1:2" x14ac:dyDescent="0.35">
      <c r="A2176" s="3">
        <v>42460.5</v>
      </c>
      <c r="B2176">
        <v>0.23949999999999999</v>
      </c>
    </row>
    <row r="2177" spans="1:2" x14ac:dyDescent="0.35">
      <c r="A2177" s="3">
        <v>42460.541666666664</v>
      </c>
      <c r="B2177">
        <v>0.25280000000000002</v>
      </c>
    </row>
    <row r="2178" spans="1:2" x14ac:dyDescent="0.35">
      <c r="A2178" s="3">
        <v>42460.583333333336</v>
      </c>
      <c r="B2178">
        <v>0.25340000000000001</v>
      </c>
    </row>
    <row r="2179" spans="1:2" x14ac:dyDescent="0.35">
      <c r="A2179" s="3">
        <v>42460.625</v>
      </c>
      <c r="B2179">
        <v>0.23350000000000001</v>
      </c>
    </row>
    <row r="2180" spans="1:2" x14ac:dyDescent="0.35">
      <c r="A2180" s="3">
        <v>42460.666666666664</v>
      </c>
      <c r="B2180">
        <v>0.2339</v>
      </c>
    </row>
    <row r="2181" spans="1:2" x14ac:dyDescent="0.35">
      <c r="A2181" s="3">
        <v>42460.708333333336</v>
      </c>
      <c r="B2181">
        <v>0.25879999999999997</v>
      </c>
    </row>
    <row r="2182" spans="1:2" x14ac:dyDescent="0.35">
      <c r="A2182" s="3">
        <v>42460.75</v>
      </c>
      <c r="B2182">
        <v>0.28070000000000001</v>
      </c>
    </row>
    <row r="2183" spans="1:2" x14ac:dyDescent="0.35">
      <c r="A2183" s="3">
        <v>42460.791666666664</v>
      </c>
      <c r="B2183">
        <v>0.29620000000000002</v>
      </c>
    </row>
    <row r="2184" spans="1:2" x14ac:dyDescent="0.35">
      <c r="A2184" s="3">
        <v>42460.833333333336</v>
      </c>
      <c r="B2184">
        <v>0.29849999999999999</v>
      </c>
    </row>
    <row r="2185" spans="1:2" x14ac:dyDescent="0.35">
      <c r="A2185" s="3">
        <v>42460.875</v>
      </c>
      <c r="B2185">
        <v>0.30470000000000003</v>
      </c>
    </row>
    <row r="2186" spans="1:2" x14ac:dyDescent="0.35">
      <c r="A2186" s="3">
        <v>42460.916666666664</v>
      </c>
      <c r="B2186">
        <v>0.31380000000000002</v>
      </c>
    </row>
    <row r="2187" spans="1:2" x14ac:dyDescent="0.35">
      <c r="A2187" s="3">
        <v>42460.958333333336</v>
      </c>
      <c r="B2187">
        <v>0.32129999999999997</v>
      </c>
    </row>
    <row r="2188" spans="1:2" x14ac:dyDescent="0.35">
      <c r="A2188" s="3">
        <v>42461</v>
      </c>
      <c r="B2188">
        <v>0.33229999999999998</v>
      </c>
    </row>
    <row r="2189" spans="1:2" x14ac:dyDescent="0.35">
      <c r="A2189" s="3">
        <v>42461.041666666664</v>
      </c>
      <c r="B2189">
        <v>0.34510000000000002</v>
      </c>
    </row>
    <row r="2190" spans="1:2" x14ac:dyDescent="0.35">
      <c r="A2190" s="3">
        <v>42461.083333333336</v>
      </c>
      <c r="B2190">
        <v>0.35849999999999999</v>
      </c>
    </row>
    <row r="2191" spans="1:2" x14ac:dyDescent="0.35">
      <c r="A2191" s="3">
        <v>42461.125</v>
      </c>
      <c r="B2191">
        <v>0.3543</v>
      </c>
    </row>
    <row r="2192" spans="1:2" x14ac:dyDescent="0.35">
      <c r="A2192" s="3">
        <v>42461.166666666664</v>
      </c>
      <c r="B2192">
        <v>0.34210000000000002</v>
      </c>
    </row>
    <row r="2193" spans="1:2" x14ac:dyDescent="0.35">
      <c r="A2193" s="3">
        <v>42461.208333333336</v>
      </c>
      <c r="B2193">
        <v>0.32219999999999999</v>
      </c>
    </row>
    <row r="2194" spans="1:2" x14ac:dyDescent="0.35">
      <c r="A2194" s="3">
        <v>42461.25</v>
      </c>
      <c r="B2194">
        <v>0.28120000000000001</v>
      </c>
    </row>
    <row r="2195" spans="1:2" x14ac:dyDescent="0.35">
      <c r="A2195" s="3">
        <v>42461.291666666664</v>
      </c>
      <c r="B2195">
        <v>0.24679999999999999</v>
      </c>
    </row>
    <row r="2196" spans="1:2" x14ac:dyDescent="0.35">
      <c r="A2196" s="3">
        <v>42461.333333333336</v>
      </c>
      <c r="B2196">
        <v>0.23860000000000001</v>
      </c>
    </row>
    <row r="2197" spans="1:2" x14ac:dyDescent="0.35">
      <c r="A2197" s="3">
        <v>42461.375</v>
      </c>
      <c r="B2197">
        <v>0.25840000000000002</v>
      </c>
    </row>
    <row r="2198" spans="1:2" x14ac:dyDescent="0.35">
      <c r="A2198" s="3">
        <v>42461.416666666664</v>
      </c>
      <c r="B2198">
        <v>0.25359999999999999</v>
      </c>
    </row>
    <row r="2199" spans="1:2" x14ac:dyDescent="0.35">
      <c r="A2199" s="3">
        <v>42461.458333333336</v>
      </c>
      <c r="B2199">
        <v>0.2288</v>
      </c>
    </row>
    <row r="2200" spans="1:2" x14ac:dyDescent="0.35">
      <c r="A2200" s="3">
        <v>42461.5</v>
      </c>
      <c r="B2200">
        <v>0.19789999999999999</v>
      </c>
    </row>
    <row r="2201" spans="1:2" x14ac:dyDescent="0.35">
      <c r="A2201" s="3">
        <v>42461.541666666664</v>
      </c>
      <c r="B2201">
        <v>0.17119999999999999</v>
      </c>
    </row>
    <row r="2202" spans="1:2" x14ac:dyDescent="0.35">
      <c r="A2202" s="3">
        <v>42461.583333333336</v>
      </c>
      <c r="B2202">
        <v>0.1673</v>
      </c>
    </row>
    <row r="2203" spans="1:2" x14ac:dyDescent="0.35">
      <c r="A2203" s="3">
        <v>42461.625</v>
      </c>
      <c r="B2203">
        <v>0.1714</v>
      </c>
    </row>
    <row r="2204" spans="1:2" x14ac:dyDescent="0.35">
      <c r="A2204" s="3">
        <v>42461.666666666664</v>
      </c>
      <c r="B2204">
        <v>0.17299999999999999</v>
      </c>
    </row>
    <row r="2205" spans="1:2" x14ac:dyDescent="0.35">
      <c r="A2205" s="3">
        <v>42461.708333333336</v>
      </c>
      <c r="B2205">
        <v>0.18540000000000001</v>
      </c>
    </row>
    <row r="2206" spans="1:2" x14ac:dyDescent="0.35">
      <c r="A2206" s="3">
        <v>42461.75</v>
      </c>
      <c r="B2206">
        <v>0.1883</v>
      </c>
    </row>
    <row r="2207" spans="1:2" x14ac:dyDescent="0.35">
      <c r="A2207" s="3">
        <v>42461.791666666664</v>
      </c>
      <c r="B2207">
        <v>0.19040000000000001</v>
      </c>
    </row>
    <row r="2208" spans="1:2" x14ac:dyDescent="0.35">
      <c r="A2208" s="3">
        <v>42461.833333333336</v>
      </c>
      <c r="B2208">
        <v>0.19009999999999999</v>
      </c>
    </row>
    <row r="2209" spans="1:2" x14ac:dyDescent="0.35">
      <c r="A2209" s="3">
        <v>42461.875</v>
      </c>
      <c r="B2209">
        <v>0.18990000000000001</v>
      </c>
    </row>
    <row r="2210" spans="1:2" x14ac:dyDescent="0.35">
      <c r="A2210" s="3">
        <v>42461.916666666664</v>
      </c>
      <c r="B2210">
        <v>0.18190000000000001</v>
      </c>
    </row>
    <row r="2211" spans="1:2" x14ac:dyDescent="0.35">
      <c r="A2211" s="3">
        <v>42461.958333333336</v>
      </c>
      <c r="B2211">
        <v>0.18240000000000001</v>
      </c>
    </row>
    <row r="2212" spans="1:2" x14ac:dyDescent="0.35">
      <c r="A2212" s="3">
        <v>42462</v>
      </c>
      <c r="B2212">
        <v>0.19089999999999999</v>
      </c>
    </row>
    <row r="2213" spans="1:2" x14ac:dyDescent="0.35">
      <c r="A2213" s="3">
        <v>42462.041666666664</v>
      </c>
      <c r="B2213">
        <v>0.2051</v>
      </c>
    </row>
    <row r="2214" spans="1:2" x14ac:dyDescent="0.35">
      <c r="A2214" s="3">
        <v>42462.083333333336</v>
      </c>
      <c r="B2214">
        <v>0.21440000000000001</v>
      </c>
    </row>
    <row r="2215" spans="1:2" x14ac:dyDescent="0.35">
      <c r="A2215" s="3">
        <v>42462.125</v>
      </c>
      <c r="B2215">
        <v>0.23719999999999999</v>
      </c>
    </row>
    <row r="2216" spans="1:2" x14ac:dyDescent="0.35">
      <c r="A2216" s="3">
        <v>42462.166666666664</v>
      </c>
      <c r="B2216">
        <v>0.26529999999999998</v>
      </c>
    </row>
    <row r="2217" spans="1:2" x14ac:dyDescent="0.35">
      <c r="A2217" s="3">
        <v>42462.208333333336</v>
      </c>
      <c r="B2217">
        <v>0.26219999999999999</v>
      </c>
    </row>
    <row r="2218" spans="1:2" x14ac:dyDescent="0.35">
      <c r="A2218" s="3">
        <v>42462.25</v>
      </c>
      <c r="B2218">
        <v>0.2223</v>
      </c>
    </row>
    <row r="2219" spans="1:2" x14ac:dyDescent="0.35">
      <c r="A2219" s="3">
        <v>42462.291666666664</v>
      </c>
      <c r="B2219">
        <v>0.21629999999999999</v>
      </c>
    </row>
    <row r="2220" spans="1:2" x14ac:dyDescent="0.35">
      <c r="A2220" s="3">
        <v>42462.333333333336</v>
      </c>
      <c r="B2220">
        <v>0.24590000000000001</v>
      </c>
    </row>
    <row r="2221" spans="1:2" x14ac:dyDescent="0.35">
      <c r="A2221" s="3">
        <v>42462.375</v>
      </c>
      <c r="B2221">
        <v>0.28410000000000002</v>
      </c>
    </row>
    <row r="2222" spans="1:2" x14ac:dyDescent="0.35">
      <c r="A2222" s="3">
        <v>42462.416666666664</v>
      </c>
      <c r="B2222">
        <v>0.31380000000000002</v>
      </c>
    </row>
    <row r="2223" spans="1:2" x14ac:dyDescent="0.35">
      <c r="A2223" s="3">
        <v>42462.458333333336</v>
      </c>
      <c r="B2223">
        <v>0.31430000000000002</v>
      </c>
    </row>
    <row r="2224" spans="1:2" x14ac:dyDescent="0.35">
      <c r="A2224" s="3">
        <v>42462.5</v>
      </c>
      <c r="B2224">
        <v>0.3009</v>
      </c>
    </row>
    <row r="2225" spans="1:2" x14ac:dyDescent="0.35">
      <c r="A2225" s="3">
        <v>42462.541666666664</v>
      </c>
      <c r="B2225">
        <v>0.27760000000000001</v>
      </c>
    </row>
    <row r="2226" spans="1:2" x14ac:dyDescent="0.35">
      <c r="A2226" s="3">
        <v>42462.583333333336</v>
      </c>
      <c r="B2226">
        <v>0.25659999999999999</v>
      </c>
    </row>
    <row r="2227" spans="1:2" x14ac:dyDescent="0.35">
      <c r="A2227" s="3">
        <v>42462.625</v>
      </c>
      <c r="B2227">
        <v>0.22289999999999999</v>
      </c>
    </row>
    <row r="2228" spans="1:2" x14ac:dyDescent="0.35">
      <c r="A2228" s="3">
        <v>42462.666666666664</v>
      </c>
      <c r="B2228">
        <v>0.20130000000000001</v>
      </c>
    </row>
    <row r="2229" spans="1:2" x14ac:dyDescent="0.35">
      <c r="A2229" s="3">
        <v>42462.708333333336</v>
      </c>
      <c r="B2229">
        <v>0.20230000000000001</v>
      </c>
    </row>
    <row r="2230" spans="1:2" x14ac:dyDescent="0.35">
      <c r="A2230" s="3">
        <v>42462.75</v>
      </c>
      <c r="B2230">
        <v>0.1865</v>
      </c>
    </row>
    <row r="2231" spans="1:2" x14ac:dyDescent="0.35">
      <c r="A2231" s="3">
        <v>42462.791666666664</v>
      </c>
      <c r="B2231">
        <v>0.16769999999999999</v>
      </c>
    </row>
    <row r="2232" spans="1:2" x14ac:dyDescent="0.35">
      <c r="A2232" s="3">
        <v>42462.833333333336</v>
      </c>
      <c r="B2232">
        <v>0.15920000000000001</v>
      </c>
    </row>
    <row r="2233" spans="1:2" x14ac:dyDescent="0.35">
      <c r="A2233" s="3">
        <v>42462.875</v>
      </c>
      <c r="B2233">
        <v>0.15740000000000001</v>
      </c>
    </row>
    <row r="2234" spans="1:2" x14ac:dyDescent="0.35">
      <c r="A2234" s="3">
        <v>42462.916666666664</v>
      </c>
      <c r="B2234">
        <v>0.1573</v>
      </c>
    </row>
    <row r="2235" spans="1:2" x14ac:dyDescent="0.35">
      <c r="A2235" s="3">
        <v>42462.958333333336</v>
      </c>
      <c r="B2235">
        <v>0.1527</v>
      </c>
    </row>
    <row r="2236" spans="1:2" x14ac:dyDescent="0.35">
      <c r="A2236" s="3">
        <v>42463</v>
      </c>
      <c r="B2236">
        <v>0.14199999999999999</v>
      </c>
    </row>
    <row r="2237" spans="1:2" x14ac:dyDescent="0.35">
      <c r="A2237" s="3">
        <v>42463.041666666664</v>
      </c>
      <c r="B2237">
        <v>0.13220000000000001</v>
      </c>
    </row>
    <row r="2238" spans="1:2" x14ac:dyDescent="0.35">
      <c r="A2238" s="3">
        <v>42463.083333333336</v>
      </c>
      <c r="B2238">
        <v>0.1244</v>
      </c>
    </row>
    <row r="2239" spans="1:2" x14ac:dyDescent="0.35">
      <c r="A2239" s="3">
        <v>42463.125</v>
      </c>
      <c r="B2239">
        <v>0.11940000000000001</v>
      </c>
    </row>
    <row r="2240" spans="1:2" x14ac:dyDescent="0.35">
      <c r="A2240" s="3">
        <v>42463.166666666664</v>
      </c>
      <c r="B2240">
        <v>0.1157</v>
      </c>
    </row>
    <row r="2241" spans="1:2" x14ac:dyDescent="0.35">
      <c r="A2241" s="3">
        <v>42463.208333333336</v>
      </c>
      <c r="B2241">
        <v>0.10929999999999999</v>
      </c>
    </row>
    <row r="2242" spans="1:2" x14ac:dyDescent="0.35">
      <c r="A2242" s="3">
        <v>42463.25</v>
      </c>
      <c r="B2242">
        <v>9.35E-2</v>
      </c>
    </row>
    <row r="2243" spans="1:2" x14ac:dyDescent="0.35">
      <c r="A2243" s="3">
        <v>42463.291666666664</v>
      </c>
      <c r="B2243">
        <v>9.64E-2</v>
      </c>
    </row>
    <row r="2244" spans="1:2" x14ac:dyDescent="0.35">
      <c r="A2244" s="3">
        <v>42463.333333333336</v>
      </c>
      <c r="B2244">
        <v>0.1065</v>
      </c>
    </row>
    <row r="2245" spans="1:2" x14ac:dyDescent="0.35">
      <c r="A2245" s="3">
        <v>42463.375</v>
      </c>
      <c r="B2245">
        <v>0.1076</v>
      </c>
    </row>
    <row r="2246" spans="1:2" x14ac:dyDescent="0.35">
      <c r="A2246" s="3">
        <v>42463.416666666664</v>
      </c>
      <c r="B2246">
        <v>0.1</v>
      </c>
    </row>
    <row r="2247" spans="1:2" x14ac:dyDescent="0.35">
      <c r="A2247" s="3">
        <v>42463.458333333336</v>
      </c>
      <c r="B2247">
        <v>9.0999999999999998E-2</v>
      </c>
    </row>
    <row r="2248" spans="1:2" x14ac:dyDescent="0.35">
      <c r="A2248" s="3">
        <v>42463.5</v>
      </c>
      <c r="B2248">
        <v>8.3900000000000002E-2</v>
      </c>
    </row>
    <row r="2249" spans="1:2" x14ac:dyDescent="0.35">
      <c r="A2249" s="3">
        <v>42463.541666666664</v>
      </c>
      <c r="B2249">
        <v>8.0399999999999999E-2</v>
      </c>
    </row>
    <row r="2250" spans="1:2" x14ac:dyDescent="0.35">
      <c r="A2250" s="3">
        <v>42463.583333333336</v>
      </c>
      <c r="B2250">
        <v>8.2000000000000003E-2</v>
      </c>
    </row>
    <row r="2251" spans="1:2" x14ac:dyDescent="0.35">
      <c r="A2251" s="3">
        <v>42463.625</v>
      </c>
      <c r="B2251">
        <v>8.3000000000000004E-2</v>
      </c>
    </row>
    <row r="2252" spans="1:2" x14ac:dyDescent="0.35">
      <c r="A2252" s="3">
        <v>42463.666666666664</v>
      </c>
      <c r="B2252">
        <v>7.7100000000000002E-2</v>
      </c>
    </row>
    <row r="2253" spans="1:2" x14ac:dyDescent="0.35">
      <c r="A2253" s="3">
        <v>42463.708333333336</v>
      </c>
      <c r="B2253">
        <v>6.5500000000000003E-2</v>
      </c>
    </row>
    <row r="2254" spans="1:2" x14ac:dyDescent="0.35">
      <c r="A2254" s="3">
        <v>42463.75</v>
      </c>
      <c r="B2254">
        <v>5.4800000000000001E-2</v>
      </c>
    </row>
    <row r="2255" spans="1:2" x14ac:dyDescent="0.35">
      <c r="A2255" s="3">
        <v>42463.791666666664</v>
      </c>
      <c r="B2255">
        <v>5.1999999999999998E-2</v>
      </c>
    </row>
    <row r="2256" spans="1:2" x14ac:dyDescent="0.35">
      <c r="A2256" s="3">
        <v>42463.833333333336</v>
      </c>
      <c r="B2256">
        <v>6.13E-2</v>
      </c>
    </row>
    <row r="2257" spans="1:2" x14ac:dyDescent="0.35">
      <c r="A2257" s="3">
        <v>42463.875</v>
      </c>
      <c r="B2257">
        <v>8.1000000000000003E-2</v>
      </c>
    </row>
    <row r="2258" spans="1:2" x14ac:dyDescent="0.35">
      <c r="A2258" s="3">
        <v>42463.916666666664</v>
      </c>
      <c r="B2258">
        <v>0.1018</v>
      </c>
    </row>
    <row r="2259" spans="1:2" x14ac:dyDescent="0.35">
      <c r="A2259" s="3">
        <v>42463.958333333336</v>
      </c>
      <c r="B2259">
        <v>0.1176</v>
      </c>
    </row>
    <row r="2260" spans="1:2" x14ac:dyDescent="0.35">
      <c r="A2260" s="3">
        <v>42464</v>
      </c>
      <c r="B2260">
        <v>0.12870000000000001</v>
      </c>
    </row>
    <row r="2261" spans="1:2" x14ac:dyDescent="0.35">
      <c r="A2261" s="3">
        <v>42464.041666666664</v>
      </c>
      <c r="B2261">
        <v>0.13569999999999999</v>
      </c>
    </row>
    <row r="2262" spans="1:2" x14ac:dyDescent="0.35">
      <c r="A2262" s="3">
        <v>42464.083333333336</v>
      </c>
      <c r="B2262">
        <v>0.14449999999999999</v>
      </c>
    </row>
    <row r="2263" spans="1:2" x14ac:dyDescent="0.35">
      <c r="A2263" s="3">
        <v>42464.125</v>
      </c>
      <c r="B2263">
        <v>0.14560000000000001</v>
      </c>
    </row>
    <row r="2264" spans="1:2" x14ac:dyDescent="0.35">
      <c r="A2264" s="3">
        <v>42464.166666666664</v>
      </c>
      <c r="B2264">
        <v>0.13919999999999999</v>
      </c>
    </row>
    <row r="2265" spans="1:2" x14ac:dyDescent="0.35">
      <c r="A2265" s="3">
        <v>42464.208333333336</v>
      </c>
      <c r="B2265">
        <v>0.1285</v>
      </c>
    </row>
    <row r="2266" spans="1:2" x14ac:dyDescent="0.35">
      <c r="A2266" s="3">
        <v>42464.25</v>
      </c>
      <c r="B2266">
        <v>9.1800000000000007E-2</v>
      </c>
    </row>
    <row r="2267" spans="1:2" x14ac:dyDescent="0.35">
      <c r="A2267" s="3">
        <v>42464.291666666664</v>
      </c>
      <c r="B2267">
        <v>6.88E-2</v>
      </c>
    </row>
    <row r="2268" spans="1:2" x14ac:dyDescent="0.35">
      <c r="A2268" s="3">
        <v>42464.333333333336</v>
      </c>
      <c r="B2268">
        <v>6.1899999999999997E-2</v>
      </c>
    </row>
    <row r="2269" spans="1:2" x14ac:dyDescent="0.35">
      <c r="A2269" s="3">
        <v>42464.375</v>
      </c>
      <c r="B2269">
        <v>5.8599999999999999E-2</v>
      </c>
    </row>
    <row r="2270" spans="1:2" x14ac:dyDescent="0.35">
      <c r="A2270" s="3">
        <v>42464.416666666664</v>
      </c>
      <c r="B2270">
        <v>6.0900000000000003E-2</v>
      </c>
    </row>
    <row r="2271" spans="1:2" x14ac:dyDescent="0.35">
      <c r="A2271" s="3">
        <v>42464.458333333336</v>
      </c>
      <c r="B2271">
        <v>6.4600000000000005E-2</v>
      </c>
    </row>
    <row r="2272" spans="1:2" x14ac:dyDescent="0.35">
      <c r="A2272" s="3">
        <v>42464.5</v>
      </c>
      <c r="B2272">
        <v>6.9099999999999995E-2</v>
      </c>
    </row>
    <row r="2273" spans="1:2" x14ac:dyDescent="0.35">
      <c r="A2273" s="3">
        <v>42464.541666666664</v>
      </c>
      <c r="B2273">
        <v>7.3899999999999993E-2</v>
      </c>
    </row>
    <row r="2274" spans="1:2" x14ac:dyDescent="0.35">
      <c r="A2274" s="3">
        <v>42464.583333333336</v>
      </c>
      <c r="B2274">
        <v>8.0399999999999999E-2</v>
      </c>
    </row>
    <row r="2275" spans="1:2" x14ac:dyDescent="0.35">
      <c r="A2275" s="3">
        <v>42464.625</v>
      </c>
      <c r="B2275">
        <v>7.8299999999999995E-2</v>
      </c>
    </row>
    <row r="2276" spans="1:2" x14ac:dyDescent="0.35">
      <c r="A2276" s="3">
        <v>42464.666666666664</v>
      </c>
      <c r="B2276">
        <v>7.3800000000000004E-2</v>
      </c>
    </row>
    <row r="2277" spans="1:2" x14ac:dyDescent="0.35">
      <c r="A2277" s="3">
        <v>42464.708333333336</v>
      </c>
      <c r="B2277">
        <v>7.6100000000000001E-2</v>
      </c>
    </row>
    <row r="2278" spans="1:2" x14ac:dyDescent="0.35">
      <c r="A2278" s="3">
        <v>42464.75</v>
      </c>
      <c r="B2278">
        <v>8.0799999999999997E-2</v>
      </c>
    </row>
    <row r="2279" spans="1:2" x14ac:dyDescent="0.35">
      <c r="A2279" s="3">
        <v>42464.791666666664</v>
      </c>
      <c r="B2279">
        <v>9.06E-2</v>
      </c>
    </row>
    <row r="2280" spans="1:2" x14ac:dyDescent="0.35">
      <c r="A2280" s="3">
        <v>42464.833333333336</v>
      </c>
      <c r="B2280">
        <v>0.1085</v>
      </c>
    </row>
    <row r="2281" spans="1:2" x14ac:dyDescent="0.35">
      <c r="A2281" s="3">
        <v>42464.875</v>
      </c>
      <c r="B2281">
        <v>0.13039999999999999</v>
      </c>
    </row>
    <row r="2282" spans="1:2" x14ac:dyDescent="0.35">
      <c r="A2282" s="3">
        <v>42464.916666666664</v>
      </c>
      <c r="B2282">
        <v>0.1464</v>
      </c>
    </row>
    <row r="2283" spans="1:2" x14ac:dyDescent="0.35">
      <c r="A2283" s="3">
        <v>42464.958333333336</v>
      </c>
      <c r="B2283">
        <v>0.15409999999999999</v>
      </c>
    </row>
    <row r="2284" spans="1:2" x14ac:dyDescent="0.35">
      <c r="A2284" s="3">
        <v>42465</v>
      </c>
      <c r="B2284">
        <v>0.15809999999999999</v>
      </c>
    </row>
    <row r="2285" spans="1:2" x14ac:dyDescent="0.35">
      <c r="A2285" s="3">
        <v>42465.041666666664</v>
      </c>
      <c r="B2285">
        <v>0.15820000000000001</v>
      </c>
    </row>
    <row r="2286" spans="1:2" x14ac:dyDescent="0.35">
      <c r="A2286" s="3">
        <v>42465.083333333336</v>
      </c>
      <c r="B2286">
        <v>0.15740000000000001</v>
      </c>
    </row>
    <row r="2287" spans="1:2" x14ac:dyDescent="0.35">
      <c r="A2287" s="3">
        <v>42465.125</v>
      </c>
      <c r="B2287">
        <v>0.1507</v>
      </c>
    </row>
    <row r="2288" spans="1:2" x14ac:dyDescent="0.35">
      <c r="A2288" s="3">
        <v>42465.166666666664</v>
      </c>
      <c r="B2288">
        <v>0.1389</v>
      </c>
    </row>
    <row r="2289" spans="1:2" x14ac:dyDescent="0.35">
      <c r="A2289" s="3">
        <v>42465.208333333336</v>
      </c>
      <c r="B2289">
        <v>0.12559999999999999</v>
      </c>
    </row>
    <row r="2290" spans="1:2" x14ac:dyDescent="0.35">
      <c r="A2290" s="3">
        <v>42465.25</v>
      </c>
      <c r="B2290">
        <v>0.10050000000000001</v>
      </c>
    </row>
    <row r="2291" spans="1:2" x14ac:dyDescent="0.35">
      <c r="A2291" s="3">
        <v>42465.291666666664</v>
      </c>
      <c r="B2291">
        <v>9.2899999999999996E-2</v>
      </c>
    </row>
    <row r="2292" spans="1:2" x14ac:dyDescent="0.35">
      <c r="A2292" s="3">
        <v>42465.333333333336</v>
      </c>
      <c r="B2292">
        <v>0.1128</v>
      </c>
    </row>
    <row r="2293" spans="1:2" x14ac:dyDescent="0.35">
      <c r="A2293" s="3">
        <v>42465.375</v>
      </c>
      <c r="B2293">
        <v>0.13059999999999999</v>
      </c>
    </row>
    <row r="2294" spans="1:2" x14ac:dyDescent="0.35">
      <c r="A2294" s="3">
        <v>42465.416666666664</v>
      </c>
      <c r="B2294">
        <v>0.1404</v>
      </c>
    </row>
    <row r="2295" spans="1:2" x14ac:dyDescent="0.35">
      <c r="A2295" s="3">
        <v>42465.458333333336</v>
      </c>
      <c r="B2295">
        <v>0.14399999999999999</v>
      </c>
    </row>
    <row r="2296" spans="1:2" x14ac:dyDescent="0.35">
      <c r="A2296" s="3">
        <v>42465.5</v>
      </c>
      <c r="B2296">
        <v>0.1439</v>
      </c>
    </row>
    <row r="2297" spans="1:2" x14ac:dyDescent="0.35">
      <c r="A2297" s="3">
        <v>42465.541666666664</v>
      </c>
      <c r="B2297">
        <v>0.1421</v>
      </c>
    </row>
    <row r="2298" spans="1:2" x14ac:dyDescent="0.35">
      <c r="A2298" s="3">
        <v>42465.583333333336</v>
      </c>
      <c r="B2298">
        <v>0.1414</v>
      </c>
    </row>
    <row r="2299" spans="1:2" x14ac:dyDescent="0.35">
      <c r="A2299" s="3">
        <v>42465.625</v>
      </c>
      <c r="B2299">
        <v>0.1331</v>
      </c>
    </row>
    <row r="2300" spans="1:2" x14ac:dyDescent="0.35">
      <c r="A2300" s="3">
        <v>42465.666666666664</v>
      </c>
      <c r="B2300">
        <v>0.125</v>
      </c>
    </row>
    <row r="2301" spans="1:2" x14ac:dyDescent="0.35">
      <c r="A2301" s="3">
        <v>42465.708333333336</v>
      </c>
      <c r="B2301">
        <v>0.125</v>
      </c>
    </row>
    <row r="2302" spans="1:2" x14ac:dyDescent="0.35">
      <c r="A2302" s="3">
        <v>42465.75</v>
      </c>
      <c r="B2302">
        <v>0.1157</v>
      </c>
    </row>
    <row r="2303" spans="1:2" x14ac:dyDescent="0.35">
      <c r="A2303" s="3">
        <v>42465.791666666664</v>
      </c>
      <c r="B2303">
        <v>0.10340000000000001</v>
      </c>
    </row>
    <row r="2304" spans="1:2" x14ac:dyDescent="0.35">
      <c r="A2304" s="3">
        <v>42465.833333333336</v>
      </c>
      <c r="B2304">
        <v>0.10150000000000001</v>
      </c>
    </row>
    <row r="2305" spans="1:2" x14ac:dyDescent="0.35">
      <c r="A2305" s="3">
        <v>42465.875</v>
      </c>
      <c r="B2305">
        <v>0.1075</v>
      </c>
    </row>
    <row r="2306" spans="1:2" x14ac:dyDescent="0.35">
      <c r="A2306" s="3">
        <v>42465.916666666664</v>
      </c>
      <c r="B2306">
        <v>0.1163</v>
      </c>
    </row>
    <row r="2307" spans="1:2" x14ac:dyDescent="0.35">
      <c r="A2307" s="3">
        <v>42465.958333333336</v>
      </c>
      <c r="B2307">
        <v>0.1225</v>
      </c>
    </row>
    <row r="2308" spans="1:2" x14ac:dyDescent="0.35">
      <c r="A2308" s="3">
        <v>42466</v>
      </c>
      <c r="B2308">
        <v>0.1244</v>
      </c>
    </row>
    <row r="2309" spans="1:2" x14ac:dyDescent="0.35">
      <c r="A2309" s="3">
        <v>42466.041666666664</v>
      </c>
      <c r="B2309">
        <v>0.1222</v>
      </c>
    </row>
    <row r="2310" spans="1:2" x14ac:dyDescent="0.35">
      <c r="A2310" s="3">
        <v>42466.083333333336</v>
      </c>
      <c r="B2310">
        <v>0.1196</v>
      </c>
    </row>
    <row r="2311" spans="1:2" x14ac:dyDescent="0.35">
      <c r="A2311" s="3">
        <v>42466.125</v>
      </c>
      <c r="B2311">
        <v>0.1182</v>
      </c>
    </row>
    <row r="2312" spans="1:2" x14ac:dyDescent="0.35">
      <c r="A2312" s="3">
        <v>42466.166666666664</v>
      </c>
      <c r="B2312">
        <v>0.11849999999999999</v>
      </c>
    </row>
    <row r="2313" spans="1:2" x14ac:dyDescent="0.35">
      <c r="A2313" s="3">
        <v>42466.208333333336</v>
      </c>
      <c r="B2313">
        <v>0.1174</v>
      </c>
    </row>
    <row r="2314" spans="1:2" x14ac:dyDescent="0.35">
      <c r="A2314" s="3">
        <v>42466.25</v>
      </c>
      <c r="B2314">
        <v>9.5500000000000002E-2</v>
      </c>
    </row>
    <row r="2315" spans="1:2" x14ac:dyDescent="0.35">
      <c r="A2315" s="3">
        <v>42466.291666666664</v>
      </c>
      <c r="B2315">
        <v>8.48E-2</v>
      </c>
    </row>
    <row r="2316" spans="1:2" x14ac:dyDescent="0.35">
      <c r="A2316" s="3">
        <v>42466.333333333336</v>
      </c>
      <c r="B2316">
        <v>0.10489999999999999</v>
      </c>
    </row>
    <row r="2317" spans="1:2" x14ac:dyDescent="0.35">
      <c r="A2317" s="3">
        <v>42466.375</v>
      </c>
      <c r="B2317">
        <v>0.1168</v>
      </c>
    </row>
    <row r="2318" spans="1:2" x14ac:dyDescent="0.35">
      <c r="A2318" s="3">
        <v>42466.416666666664</v>
      </c>
      <c r="B2318">
        <v>0.1076</v>
      </c>
    </row>
    <row r="2319" spans="1:2" x14ac:dyDescent="0.35">
      <c r="A2319" s="3">
        <v>42466.458333333336</v>
      </c>
      <c r="B2319">
        <v>9.3600000000000003E-2</v>
      </c>
    </row>
    <row r="2320" spans="1:2" x14ac:dyDescent="0.35">
      <c r="A2320" s="3">
        <v>42466.5</v>
      </c>
      <c r="B2320">
        <v>8.4400000000000003E-2</v>
      </c>
    </row>
    <row r="2321" spans="1:2" x14ac:dyDescent="0.35">
      <c r="A2321" s="3">
        <v>42466.541666666664</v>
      </c>
      <c r="B2321">
        <v>8.3000000000000004E-2</v>
      </c>
    </row>
    <row r="2322" spans="1:2" x14ac:dyDescent="0.35">
      <c r="A2322" s="3">
        <v>42466.583333333336</v>
      </c>
      <c r="B2322">
        <v>8.7599999999999997E-2</v>
      </c>
    </row>
    <row r="2323" spans="1:2" x14ac:dyDescent="0.35">
      <c r="A2323" s="3">
        <v>42466.625</v>
      </c>
      <c r="B2323">
        <v>0.1051</v>
      </c>
    </row>
    <row r="2324" spans="1:2" x14ac:dyDescent="0.35">
      <c r="A2324" s="3">
        <v>42466.666666666664</v>
      </c>
      <c r="B2324">
        <v>0.13089999999999999</v>
      </c>
    </row>
    <row r="2325" spans="1:2" x14ac:dyDescent="0.35">
      <c r="A2325" s="3">
        <v>42466.708333333336</v>
      </c>
      <c r="B2325">
        <v>0.15190000000000001</v>
      </c>
    </row>
    <row r="2326" spans="1:2" x14ac:dyDescent="0.35">
      <c r="A2326" s="3">
        <v>42466.75</v>
      </c>
      <c r="B2326">
        <v>0.159</v>
      </c>
    </row>
    <row r="2327" spans="1:2" x14ac:dyDescent="0.35">
      <c r="A2327" s="3">
        <v>42466.791666666664</v>
      </c>
      <c r="B2327">
        <v>0.15440000000000001</v>
      </c>
    </row>
    <row r="2328" spans="1:2" x14ac:dyDescent="0.35">
      <c r="A2328" s="3">
        <v>42466.833333333336</v>
      </c>
      <c r="B2328">
        <v>0.1479</v>
      </c>
    </row>
    <row r="2329" spans="1:2" x14ac:dyDescent="0.35">
      <c r="A2329" s="3">
        <v>42466.875</v>
      </c>
      <c r="B2329">
        <v>0.14360000000000001</v>
      </c>
    </row>
    <row r="2330" spans="1:2" x14ac:dyDescent="0.35">
      <c r="A2330" s="3">
        <v>42466.916666666664</v>
      </c>
      <c r="B2330">
        <v>0.14000000000000001</v>
      </c>
    </row>
    <row r="2331" spans="1:2" x14ac:dyDescent="0.35">
      <c r="A2331" s="3">
        <v>42466.958333333336</v>
      </c>
      <c r="B2331">
        <v>0.14099999999999999</v>
      </c>
    </row>
    <row r="2332" spans="1:2" x14ac:dyDescent="0.35">
      <c r="A2332" s="3">
        <v>42467</v>
      </c>
      <c r="B2332">
        <v>0.1409</v>
      </c>
    </row>
    <row r="2333" spans="1:2" x14ac:dyDescent="0.35">
      <c r="A2333" s="3">
        <v>42467.041666666664</v>
      </c>
      <c r="B2333">
        <v>0.14130000000000001</v>
      </c>
    </row>
    <row r="2334" spans="1:2" x14ac:dyDescent="0.35">
      <c r="A2334" s="3">
        <v>42467.083333333336</v>
      </c>
      <c r="B2334">
        <v>0.1479</v>
      </c>
    </row>
    <row r="2335" spans="1:2" x14ac:dyDescent="0.35">
      <c r="A2335" s="3">
        <v>42467.125</v>
      </c>
      <c r="B2335">
        <v>0.1653</v>
      </c>
    </row>
    <row r="2336" spans="1:2" x14ac:dyDescent="0.35">
      <c r="A2336" s="3">
        <v>42467.166666666664</v>
      </c>
      <c r="B2336">
        <v>0.18820000000000001</v>
      </c>
    </row>
    <row r="2337" spans="1:2" x14ac:dyDescent="0.35">
      <c r="A2337" s="3">
        <v>42467.208333333336</v>
      </c>
      <c r="B2337">
        <v>0.19600000000000001</v>
      </c>
    </row>
    <row r="2338" spans="1:2" x14ac:dyDescent="0.35">
      <c r="A2338" s="3">
        <v>42467.25</v>
      </c>
      <c r="B2338">
        <v>0.191</v>
      </c>
    </row>
    <row r="2339" spans="1:2" x14ac:dyDescent="0.35">
      <c r="A2339" s="3">
        <v>42467.291666666664</v>
      </c>
      <c r="B2339">
        <v>0.1827</v>
      </c>
    </row>
    <row r="2340" spans="1:2" x14ac:dyDescent="0.35">
      <c r="A2340" s="3">
        <v>42467.333333333336</v>
      </c>
      <c r="B2340">
        <v>0.1951</v>
      </c>
    </row>
    <row r="2341" spans="1:2" x14ac:dyDescent="0.35">
      <c r="A2341" s="3">
        <v>42467.375</v>
      </c>
      <c r="B2341">
        <v>0.21179999999999999</v>
      </c>
    </row>
    <row r="2342" spans="1:2" x14ac:dyDescent="0.35">
      <c r="A2342" s="3">
        <v>42467.416666666664</v>
      </c>
      <c r="B2342">
        <v>0.23280000000000001</v>
      </c>
    </row>
    <row r="2343" spans="1:2" x14ac:dyDescent="0.35">
      <c r="A2343" s="3">
        <v>42467.458333333336</v>
      </c>
      <c r="B2343">
        <v>0.26390000000000002</v>
      </c>
    </row>
    <row r="2344" spans="1:2" x14ac:dyDescent="0.35">
      <c r="A2344" s="3">
        <v>42467.5</v>
      </c>
      <c r="B2344">
        <v>0.29849999999999999</v>
      </c>
    </row>
    <row r="2345" spans="1:2" x14ac:dyDescent="0.35">
      <c r="A2345" s="3">
        <v>42467.541666666664</v>
      </c>
      <c r="B2345">
        <v>0.312</v>
      </c>
    </row>
    <row r="2346" spans="1:2" x14ac:dyDescent="0.35">
      <c r="A2346" s="3">
        <v>42467.583333333336</v>
      </c>
      <c r="B2346">
        <v>0.30880000000000002</v>
      </c>
    </row>
    <row r="2347" spans="1:2" x14ac:dyDescent="0.35">
      <c r="A2347" s="3">
        <v>42467.625</v>
      </c>
      <c r="B2347">
        <v>0.26879999999999998</v>
      </c>
    </row>
    <row r="2348" spans="1:2" x14ac:dyDescent="0.35">
      <c r="A2348" s="3">
        <v>42467.666666666664</v>
      </c>
      <c r="B2348">
        <v>0.22989999999999999</v>
      </c>
    </row>
    <row r="2349" spans="1:2" x14ac:dyDescent="0.35">
      <c r="A2349" s="3">
        <v>42467.708333333336</v>
      </c>
      <c r="B2349">
        <v>0.21329999999999999</v>
      </c>
    </row>
    <row r="2350" spans="1:2" x14ac:dyDescent="0.35">
      <c r="A2350" s="3">
        <v>42467.75</v>
      </c>
      <c r="B2350">
        <v>0.18709999999999999</v>
      </c>
    </row>
    <row r="2351" spans="1:2" x14ac:dyDescent="0.35">
      <c r="A2351" s="3">
        <v>42467.791666666664</v>
      </c>
      <c r="B2351">
        <v>0.18490000000000001</v>
      </c>
    </row>
    <row r="2352" spans="1:2" x14ac:dyDescent="0.35">
      <c r="A2352" s="3">
        <v>42467.833333333336</v>
      </c>
      <c r="B2352">
        <v>0.17499999999999999</v>
      </c>
    </row>
    <row r="2353" spans="1:2" x14ac:dyDescent="0.35">
      <c r="A2353" s="3">
        <v>42467.875</v>
      </c>
      <c r="B2353">
        <v>0.1787</v>
      </c>
    </row>
    <row r="2354" spans="1:2" x14ac:dyDescent="0.35">
      <c r="A2354" s="3">
        <v>42467.916666666664</v>
      </c>
      <c r="B2354">
        <v>0.18210000000000001</v>
      </c>
    </row>
    <row r="2355" spans="1:2" x14ac:dyDescent="0.35">
      <c r="A2355" s="3">
        <v>42467.958333333336</v>
      </c>
      <c r="B2355">
        <v>0.19020000000000001</v>
      </c>
    </row>
    <row r="2356" spans="1:2" x14ac:dyDescent="0.35">
      <c r="A2356" s="3">
        <v>42468</v>
      </c>
      <c r="B2356">
        <v>0.20269999999999999</v>
      </c>
    </row>
    <row r="2357" spans="1:2" x14ac:dyDescent="0.35">
      <c r="A2357" s="3">
        <v>42468.041666666664</v>
      </c>
      <c r="B2357">
        <v>0.2147</v>
      </c>
    </row>
    <row r="2358" spans="1:2" x14ac:dyDescent="0.35">
      <c r="A2358" s="3">
        <v>42468.083333333336</v>
      </c>
      <c r="B2358">
        <v>0.2205</v>
      </c>
    </row>
    <row r="2359" spans="1:2" x14ac:dyDescent="0.35">
      <c r="A2359" s="3">
        <v>42468.125</v>
      </c>
      <c r="B2359">
        <v>0.22950000000000001</v>
      </c>
    </row>
    <row r="2360" spans="1:2" x14ac:dyDescent="0.35">
      <c r="A2360" s="3">
        <v>42468.166666666664</v>
      </c>
      <c r="B2360">
        <v>0.24299999999999999</v>
      </c>
    </row>
    <row r="2361" spans="1:2" x14ac:dyDescent="0.35">
      <c r="A2361" s="3">
        <v>42468.208333333336</v>
      </c>
      <c r="B2361">
        <v>0.24660000000000001</v>
      </c>
    </row>
    <row r="2362" spans="1:2" x14ac:dyDescent="0.35">
      <c r="A2362" s="3">
        <v>42468.25</v>
      </c>
      <c r="B2362">
        <v>0.2586</v>
      </c>
    </row>
    <row r="2363" spans="1:2" x14ac:dyDescent="0.35">
      <c r="A2363" s="3">
        <v>42468.291666666664</v>
      </c>
      <c r="B2363">
        <v>0.30830000000000002</v>
      </c>
    </row>
    <row r="2364" spans="1:2" x14ac:dyDescent="0.35">
      <c r="A2364" s="3">
        <v>42468.333333333336</v>
      </c>
      <c r="B2364">
        <v>0.34150000000000003</v>
      </c>
    </row>
    <row r="2365" spans="1:2" x14ac:dyDescent="0.35">
      <c r="A2365" s="3">
        <v>42468.375</v>
      </c>
      <c r="B2365">
        <v>0.35549999999999998</v>
      </c>
    </row>
    <row r="2366" spans="1:2" x14ac:dyDescent="0.35">
      <c r="A2366" s="3">
        <v>42468.416666666664</v>
      </c>
      <c r="B2366">
        <v>0.34949999999999998</v>
      </c>
    </row>
    <row r="2367" spans="1:2" x14ac:dyDescent="0.35">
      <c r="A2367" s="3">
        <v>42468.458333333336</v>
      </c>
      <c r="B2367">
        <v>0.34189999999999998</v>
      </c>
    </row>
    <row r="2368" spans="1:2" x14ac:dyDescent="0.35">
      <c r="A2368" s="3">
        <v>42468.5</v>
      </c>
      <c r="B2368">
        <v>0.34250000000000003</v>
      </c>
    </row>
    <row r="2369" spans="1:2" x14ac:dyDescent="0.35">
      <c r="A2369" s="3">
        <v>42468.541666666664</v>
      </c>
      <c r="B2369">
        <v>0.34670000000000001</v>
      </c>
    </row>
    <row r="2370" spans="1:2" x14ac:dyDescent="0.35">
      <c r="A2370" s="3">
        <v>42468.583333333336</v>
      </c>
      <c r="B2370">
        <v>0.34250000000000003</v>
      </c>
    </row>
    <row r="2371" spans="1:2" x14ac:dyDescent="0.35">
      <c r="A2371" s="3">
        <v>42468.625</v>
      </c>
      <c r="B2371">
        <v>0.32369999999999999</v>
      </c>
    </row>
    <row r="2372" spans="1:2" x14ac:dyDescent="0.35">
      <c r="A2372" s="3">
        <v>42468.666666666664</v>
      </c>
      <c r="B2372">
        <v>0.28299999999999997</v>
      </c>
    </row>
    <row r="2373" spans="1:2" x14ac:dyDescent="0.35">
      <c r="A2373" s="3">
        <v>42468.708333333336</v>
      </c>
      <c r="B2373">
        <v>0.24510000000000001</v>
      </c>
    </row>
    <row r="2374" spans="1:2" x14ac:dyDescent="0.35">
      <c r="A2374" s="3">
        <v>42468.75</v>
      </c>
      <c r="B2374">
        <v>0.22500000000000001</v>
      </c>
    </row>
    <row r="2375" spans="1:2" x14ac:dyDescent="0.35">
      <c r="A2375" s="3">
        <v>42468.791666666664</v>
      </c>
      <c r="B2375">
        <v>0.2112</v>
      </c>
    </row>
    <row r="2376" spans="1:2" x14ac:dyDescent="0.35">
      <c r="A2376" s="3">
        <v>42468.833333333336</v>
      </c>
      <c r="B2376">
        <v>0.2107</v>
      </c>
    </row>
    <row r="2377" spans="1:2" x14ac:dyDescent="0.35">
      <c r="A2377" s="3">
        <v>42468.875</v>
      </c>
      <c r="B2377">
        <v>0.2253</v>
      </c>
    </row>
    <row r="2378" spans="1:2" x14ac:dyDescent="0.35">
      <c r="A2378" s="3">
        <v>42468.916666666664</v>
      </c>
      <c r="B2378">
        <v>0.2389</v>
      </c>
    </row>
    <row r="2379" spans="1:2" x14ac:dyDescent="0.35">
      <c r="A2379" s="3">
        <v>42468.958333333336</v>
      </c>
      <c r="B2379">
        <v>0.23880000000000001</v>
      </c>
    </row>
    <row r="2380" spans="1:2" x14ac:dyDescent="0.35">
      <c r="A2380" s="3">
        <v>42469</v>
      </c>
      <c r="B2380">
        <v>0.24690000000000001</v>
      </c>
    </row>
    <row r="2381" spans="1:2" x14ac:dyDescent="0.35">
      <c r="A2381" s="3">
        <v>42469.041666666664</v>
      </c>
      <c r="B2381">
        <v>0.24560000000000001</v>
      </c>
    </row>
    <row r="2382" spans="1:2" x14ac:dyDescent="0.35">
      <c r="A2382" s="3">
        <v>42469.083333333336</v>
      </c>
      <c r="B2382">
        <v>0.24129999999999999</v>
      </c>
    </row>
    <row r="2383" spans="1:2" x14ac:dyDescent="0.35">
      <c r="A2383" s="3">
        <v>42469.125</v>
      </c>
      <c r="B2383">
        <v>0.25900000000000001</v>
      </c>
    </row>
    <row r="2384" spans="1:2" x14ac:dyDescent="0.35">
      <c r="A2384" s="3">
        <v>42469.166666666664</v>
      </c>
      <c r="B2384">
        <v>0.2767</v>
      </c>
    </row>
    <row r="2385" spans="1:2" x14ac:dyDescent="0.35">
      <c r="A2385" s="3">
        <v>42469.208333333336</v>
      </c>
      <c r="B2385">
        <v>0.27550000000000002</v>
      </c>
    </row>
    <row r="2386" spans="1:2" x14ac:dyDescent="0.35">
      <c r="A2386" s="3">
        <v>42469.25</v>
      </c>
      <c r="B2386">
        <v>0.2994</v>
      </c>
    </row>
    <row r="2387" spans="1:2" x14ac:dyDescent="0.35">
      <c r="A2387" s="3">
        <v>42469.291666666664</v>
      </c>
      <c r="B2387">
        <v>0.31430000000000002</v>
      </c>
    </row>
    <row r="2388" spans="1:2" x14ac:dyDescent="0.35">
      <c r="A2388" s="3">
        <v>42469.333333333336</v>
      </c>
      <c r="B2388">
        <v>0.30620000000000003</v>
      </c>
    </row>
    <row r="2389" spans="1:2" x14ac:dyDescent="0.35">
      <c r="A2389" s="3">
        <v>42469.375</v>
      </c>
      <c r="B2389">
        <v>0.29849999999999999</v>
      </c>
    </row>
    <row r="2390" spans="1:2" x14ac:dyDescent="0.35">
      <c r="A2390" s="3">
        <v>42469.416666666664</v>
      </c>
      <c r="B2390">
        <v>0.3029</v>
      </c>
    </row>
    <row r="2391" spans="1:2" x14ac:dyDescent="0.35">
      <c r="A2391" s="3">
        <v>42469.458333333336</v>
      </c>
      <c r="B2391">
        <v>0.3216</v>
      </c>
    </row>
    <row r="2392" spans="1:2" x14ac:dyDescent="0.35">
      <c r="A2392" s="3">
        <v>42469.5</v>
      </c>
      <c r="B2392">
        <v>0.34570000000000001</v>
      </c>
    </row>
    <row r="2393" spans="1:2" x14ac:dyDescent="0.35">
      <c r="A2393" s="3">
        <v>42469.541666666664</v>
      </c>
      <c r="B2393">
        <v>0.36120000000000002</v>
      </c>
    </row>
    <row r="2394" spans="1:2" x14ac:dyDescent="0.35">
      <c r="A2394" s="3">
        <v>42469.583333333336</v>
      </c>
      <c r="B2394">
        <v>0.37180000000000002</v>
      </c>
    </row>
    <row r="2395" spans="1:2" x14ac:dyDescent="0.35">
      <c r="A2395" s="3">
        <v>42469.625</v>
      </c>
      <c r="B2395">
        <v>0.37859999999999999</v>
      </c>
    </row>
    <row r="2396" spans="1:2" x14ac:dyDescent="0.35">
      <c r="A2396" s="3">
        <v>42469.666666666664</v>
      </c>
      <c r="B2396">
        <v>0.36859999999999998</v>
      </c>
    </row>
    <row r="2397" spans="1:2" x14ac:dyDescent="0.35">
      <c r="A2397" s="3">
        <v>42469.708333333336</v>
      </c>
      <c r="B2397">
        <v>0.35399999999999998</v>
      </c>
    </row>
    <row r="2398" spans="1:2" x14ac:dyDescent="0.35">
      <c r="A2398" s="3">
        <v>42469.75</v>
      </c>
      <c r="B2398">
        <v>0.35249999999999998</v>
      </c>
    </row>
    <row r="2399" spans="1:2" x14ac:dyDescent="0.35">
      <c r="A2399" s="3">
        <v>42469.791666666664</v>
      </c>
      <c r="B2399">
        <v>0.35449999999999998</v>
      </c>
    </row>
    <row r="2400" spans="1:2" x14ac:dyDescent="0.35">
      <c r="A2400" s="3">
        <v>42469.833333333336</v>
      </c>
      <c r="B2400">
        <v>0.35410000000000003</v>
      </c>
    </row>
    <row r="2401" spans="1:2" x14ac:dyDescent="0.35">
      <c r="A2401" s="3">
        <v>42469.875</v>
      </c>
      <c r="B2401">
        <v>0.35949999999999999</v>
      </c>
    </row>
    <row r="2402" spans="1:2" x14ac:dyDescent="0.35">
      <c r="A2402" s="3">
        <v>42469.916666666664</v>
      </c>
      <c r="B2402">
        <v>0.3503</v>
      </c>
    </row>
    <row r="2403" spans="1:2" x14ac:dyDescent="0.35">
      <c r="A2403" s="3">
        <v>42469.958333333336</v>
      </c>
      <c r="B2403">
        <v>0.34399999999999997</v>
      </c>
    </row>
    <row r="2404" spans="1:2" x14ac:dyDescent="0.35">
      <c r="A2404" s="3">
        <v>42470</v>
      </c>
      <c r="B2404">
        <v>0.33169999999999999</v>
      </c>
    </row>
    <row r="2405" spans="1:2" x14ac:dyDescent="0.35">
      <c r="A2405" s="3">
        <v>42470.041666666664</v>
      </c>
      <c r="B2405">
        <v>0.32200000000000001</v>
      </c>
    </row>
    <row r="2406" spans="1:2" x14ac:dyDescent="0.35">
      <c r="A2406" s="3">
        <v>42470.083333333336</v>
      </c>
      <c r="B2406">
        <v>0.30669999999999997</v>
      </c>
    </row>
    <row r="2407" spans="1:2" x14ac:dyDescent="0.35">
      <c r="A2407" s="3">
        <v>42470.125</v>
      </c>
      <c r="B2407">
        <v>0.28889999999999999</v>
      </c>
    </row>
    <row r="2408" spans="1:2" x14ac:dyDescent="0.35">
      <c r="A2408" s="3">
        <v>42470.166666666664</v>
      </c>
      <c r="B2408">
        <v>0.28420000000000001</v>
      </c>
    </row>
    <row r="2409" spans="1:2" x14ac:dyDescent="0.35">
      <c r="A2409" s="3">
        <v>42470.208333333336</v>
      </c>
      <c r="B2409">
        <v>0.28000000000000003</v>
      </c>
    </row>
    <row r="2410" spans="1:2" x14ac:dyDescent="0.35">
      <c r="A2410" s="3">
        <v>42470.25</v>
      </c>
      <c r="B2410">
        <v>0.30730000000000002</v>
      </c>
    </row>
    <row r="2411" spans="1:2" x14ac:dyDescent="0.35">
      <c r="A2411" s="3">
        <v>42470.291666666664</v>
      </c>
      <c r="B2411">
        <v>0.33400000000000002</v>
      </c>
    </row>
    <row r="2412" spans="1:2" x14ac:dyDescent="0.35">
      <c r="A2412" s="3">
        <v>42470.333333333336</v>
      </c>
      <c r="B2412">
        <v>0.33179999999999998</v>
      </c>
    </row>
    <row r="2413" spans="1:2" x14ac:dyDescent="0.35">
      <c r="A2413" s="3">
        <v>42470.375</v>
      </c>
      <c r="B2413">
        <v>0.31850000000000001</v>
      </c>
    </row>
    <row r="2414" spans="1:2" x14ac:dyDescent="0.35">
      <c r="A2414" s="3">
        <v>42470.416666666664</v>
      </c>
      <c r="B2414">
        <v>0.30980000000000002</v>
      </c>
    </row>
    <row r="2415" spans="1:2" x14ac:dyDescent="0.35">
      <c r="A2415" s="3">
        <v>42470.458333333336</v>
      </c>
      <c r="B2415">
        <v>0.30320000000000003</v>
      </c>
    </row>
    <row r="2416" spans="1:2" x14ac:dyDescent="0.35">
      <c r="A2416" s="3">
        <v>42470.5</v>
      </c>
      <c r="B2416">
        <v>0.28610000000000002</v>
      </c>
    </row>
    <row r="2417" spans="1:2" x14ac:dyDescent="0.35">
      <c r="A2417" s="3">
        <v>42470.541666666664</v>
      </c>
      <c r="B2417">
        <v>0.2762</v>
      </c>
    </row>
    <row r="2418" spans="1:2" x14ac:dyDescent="0.35">
      <c r="A2418" s="3">
        <v>42470.583333333336</v>
      </c>
      <c r="B2418">
        <v>0.25740000000000002</v>
      </c>
    </row>
    <row r="2419" spans="1:2" x14ac:dyDescent="0.35">
      <c r="A2419" s="3">
        <v>42470.625</v>
      </c>
      <c r="B2419">
        <v>0.23130000000000001</v>
      </c>
    </row>
    <row r="2420" spans="1:2" x14ac:dyDescent="0.35">
      <c r="A2420" s="3">
        <v>42470.666666666664</v>
      </c>
      <c r="B2420">
        <v>0.1842</v>
      </c>
    </row>
    <row r="2421" spans="1:2" x14ac:dyDescent="0.35">
      <c r="A2421" s="3">
        <v>42470.708333333336</v>
      </c>
      <c r="B2421">
        <v>0.15820000000000001</v>
      </c>
    </row>
    <row r="2422" spans="1:2" x14ac:dyDescent="0.35">
      <c r="A2422" s="3">
        <v>42470.75</v>
      </c>
      <c r="B2422">
        <v>0.1454</v>
      </c>
    </row>
    <row r="2423" spans="1:2" x14ac:dyDescent="0.35">
      <c r="A2423" s="3">
        <v>42470.791666666664</v>
      </c>
      <c r="B2423">
        <v>0.1409</v>
      </c>
    </row>
    <row r="2424" spans="1:2" x14ac:dyDescent="0.35">
      <c r="A2424" s="3">
        <v>42470.833333333336</v>
      </c>
      <c r="B2424">
        <v>0.15110000000000001</v>
      </c>
    </row>
    <row r="2425" spans="1:2" x14ac:dyDescent="0.35">
      <c r="A2425" s="3">
        <v>42470.875</v>
      </c>
      <c r="B2425">
        <v>0.16500000000000001</v>
      </c>
    </row>
    <row r="2426" spans="1:2" x14ac:dyDescent="0.35">
      <c r="A2426" s="3">
        <v>42470.916666666664</v>
      </c>
      <c r="B2426">
        <v>0.17050000000000001</v>
      </c>
    </row>
    <row r="2427" spans="1:2" x14ac:dyDescent="0.35">
      <c r="A2427" s="3">
        <v>42470.958333333336</v>
      </c>
      <c r="B2427">
        <v>0.17349999999999999</v>
      </c>
    </row>
    <row r="2428" spans="1:2" x14ac:dyDescent="0.35">
      <c r="A2428" s="3">
        <v>42471</v>
      </c>
      <c r="B2428">
        <v>0.17530000000000001</v>
      </c>
    </row>
    <row r="2429" spans="1:2" x14ac:dyDescent="0.35">
      <c r="A2429" s="3">
        <v>42471.041666666664</v>
      </c>
      <c r="B2429">
        <v>0.1792</v>
      </c>
    </row>
    <row r="2430" spans="1:2" x14ac:dyDescent="0.35">
      <c r="A2430" s="3">
        <v>42471.083333333336</v>
      </c>
      <c r="B2430">
        <v>0.18129999999999999</v>
      </c>
    </row>
    <row r="2431" spans="1:2" x14ac:dyDescent="0.35">
      <c r="A2431" s="3">
        <v>42471.125</v>
      </c>
      <c r="B2431">
        <v>0.17660000000000001</v>
      </c>
    </row>
    <row r="2432" spans="1:2" x14ac:dyDescent="0.35">
      <c r="A2432" s="3">
        <v>42471.166666666664</v>
      </c>
      <c r="B2432">
        <v>0.1699</v>
      </c>
    </row>
    <row r="2433" spans="1:2" x14ac:dyDescent="0.35">
      <c r="A2433" s="3">
        <v>42471.208333333336</v>
      </c>
      <c r="B2433">
        <v>0.1542</v>
      </c>
    </row>
    <row r="2434" spans="1:2" x14ac:dyDescent="0.35">
      <c r="A2434" s="3">
        <v>42471.25</v>
      </c>
      <c r="B2434">
        <v>0.1341</v>
      </c>
    </row>
    <row r="2435" spans="1:2" x14ac:dyDescent="0.35">
      <c r="A2435" s="3">
        <v>42471.291666666664</v>
      </c>
      <c r="B2435">
        <v>0.13569999999999999</v>
      </c>
    </row>
    <row r="2436" spans="1:2" x14ac:dyDescent="0.35">
      <c r="A2436" s="3">
        <v>42471.333333333336</v>
      </c>
      <c r="B2436">
        <v>0.14760000000000001</v>
      </c>
    </row>
    <row r="2437" spans="1:2" x14ac:dyDescent="0.35">
      <c r="A2437" s="3">
        <v>42471.375</v>
      </c>
      <c r="B2437">
        <v>0.16220000000000001</v>
      </c>
    </row>
    <row r="2438" spans="1:2" x14ac:dyDescent="0.35">
      <c r="A2438" s="3">
        <v>42471.416666666664</v>
      </c>
      <c r="B2438">
        <v>0.17219999999999999</v>
      </c>
    </row>
    <row r="2439" spans="1:2" x14ac:dyDescent="0.35">
      <c r="A2439" s="3">
        <v>42471.458333333336</v>
      </c>
      <c r="B2439">
        <v>0.17949999999999999</v>
      </c>
    </row>
    <row r="2440" spans="1:2" x14ac:dyDescent="0.35">
      <c r="A2440" s="3">
        <v>42471.5</v>
      </c>
      <c r="B2440">
        <v>0.18260000000000001</v>
      </c>
    </row>
    <row r="2441" spans="1:2" x14ac:dyDescent="0.35">
      <c r="A2441" s="3">
        <v>42471.541666666664</v>
      </c>
      <c r="B2441">
        <v>0.1769</v>
      </c>
    </row>
    <row r="2442" spans="1:2" x14ac:dyDescent="0.35">
      <c r="A2442" s="3">
        <v>42471.583333333336</v>
      </c>
      <c r="B2442">
        <v>0.1565</v>
      </c>
    </row>
    <row r="2443" spans="1:2" x14ac:dyDescent="0.35">
      <c r="A2443" s="3">
        <v>42471.625</v>
      </c>
      <c r="B2443">
        <v>0.13339999999999999</v>
      </c>
    </row>
    <row r="2444" spans="1:2" x14ac:dyDescent="0.35">
      <c r="A2444" s="3">
        <v>42471.666666666664</v>
      </c>
      <c r="B2444">
        <v>0.1153</v>
      </c>
    </row>
    <row r="2445" spans="1:2" x14ac:dyDescent="0.35">
      <c r="A2445" s="3">
        <v>42471.708333333336</v>
      </c>
      <c r="B2445">
        <v>0.1217</v>
      </c>
    </row>
    <row r="2446" spans="1:2" x14ac:dyDescent="0.35">
      <c r="A2446" s="3">
        <v>42471.75</v>
      </c>
      <c r="B2446">
        <v>0.1484</v>
      </c>
    </row>
    <row r="2447" spans="1:2" x14ac:dyDescent="0.35">
      <c r="A2447" s="3">
        <v>42471.791666666664</v>
      </c>
      <c r="B2447">
        <v>0.1676</v>
      </c>
    </row>
    <row r="2448" spans="1:2" x14ac:dyDescent="0.35">
      <c r="A2448" s="3">
        <v>42471.833333333336</v>
      </c>
      <c r="B2448">
        <v>0.18540000000000001</v>
      </c>
    </row>
    <row r="2449" spans="1:2" x14ac:dyDescent="0.35">
      <c r="A2449" s="3">
        <v>42471.875</v>
      </c>
      <c r="B2449">
        <v>0.1951</v>
      </c>
    </row>
    <row r="2450" spans="1:2" x14ac:dyDescent="0.35">
      <c r="A2450" s="3">
        <v>42471.916666666664</v>
      </c>
      <c r="B2450">
        <v>0.19739999999999999</v>
      </c>
    </row>
    <row r="2451" spans="1:2" x14ac:dyDescent="0.35">
      <c r="A2451" s="3">
        <v>42471.958333333336</v>
      </c>
      <c r="B2451">
        <v>0.19950000000000001</v>
      </c>
    </row>
    <row r="2452" spans="1:2" x14ac:dyDescent="0.35">
      <c r="A2452" s="3">
        <v>42472</v>
      </c>
      <c r="B2452">
        <v>0.20549999999999999</v>
      </c>
    </row>
    <row r="2453" spans="1:2" x14ac:dyDescent="0.35">
      <c r="A2453" s="3">
        <v>42472.041666666664</v>
      </c>
      <c r="B2453">
        <v>0.20880000000000001</v>
      </c>
    </row>
    <row r="2454" spans="1:2" x14ac:dyDescent="0.35">
      <c r="A2454" s="3">
        <v>42472.083333333336</v>
      </c>
      <c r="B2454">
        <v>0.2046</v>
      </c>
    </row>
    <row r="2455" spans="1:2" x14ac:dyDescent="0.35">
      <c r="A2455" s="3">
        <v>42472.125</v>
      </c>
      <c r="B2455">
        <v>0.18720000000000001</v>
      </c>
    </row>
    <row r="2456" spans="1:2" x14ac:dyDescent="0.35">
      <c r="A2456" s="3">
        <v>42472.166666666664</v>
      </c>
      <c r="B2456">
        <v>0.17249999999999999</v>
      </c>
    </row>
    <row r="2457" spans="1:2" x14ac:dyDescent="0.35">
      <c r="A2457" s="3">
        <v>42472.208333333336</v>
      </c>
      <c r="B2457">
        <v>0.15590000000000001</v>
      </c>
    </row>
    <row r="2458" spans="1:2" x14ac:dyDescent="0.35">
      <c r="A2458" s="3">
        <v>42472.25</v>
      </c>
      <c r="B2458">
        <v>0.1133</v>
      </c>
    </row>
    <row r="2459" spans="1:2" x14ac:dyDescent="0.35">
      <c r="A2459" s="3">
        <v>42472.291666666664</v>
      </c>
      <c r="B2459">
        <v>9.7000000000000003E-2</v>
      </c>
    </row>
    <row r="2460" spans="1:2" x14ac:dyDescent="0.35">
      <c r="A2460" s="3">
        <v>42472.333333333336</v>
      </c>
      <c r="B2460">
        <v>0.1234</v>
      </c>
    </row>
    <row r="2461" spans="1:2" x14ac:dyDescent="0.35">
      <c r="A2461" s="3">
        <v>42472.375</v>
      </c>
      <c r="B2461">
        <v>0.14169999999999999</v>
      </c>
    </row>
    <row r="2462" spans="1:2" x14ac:dyDescent="0.35">
      <c r="A2462" s="3">
        <v>42472.416666666664</v>
      </c>
      <c r="B2462">
        <v>0.16089999999999999</v>
      </c>
    </row>
    <row r="2463" spans="1:2" x14ac:dyDescent="0.35">
      <c r="A2463" s="3">
        <v>42472.458333333336</v>
      </c>
      <c r="B2463">
        <v>0.18129999999999999</v>
      </c>
    </row>
    <row r="2464" spans="1:2" x14ac:dyDescent="0.35">
      <c r="A2464" s="3">
        <v>42472.5</v>
      </c>
      <c r="B2464">
        <v>0.20050000000000001</v>
      </c>
    </row>
    <row r="2465" spans="1:2" x14ac:dyDescent="0.35">
      <c r="A2465" s="3">
        <v>42472.541666666664</v>
      </c>
      <c r="B2465">
        <v>0.2147</v>
      </c>
    </row>
    <row r="2466" spans="1:2" x14ac:dyDescent="0.35">
      <c r="A2466" s="3">
        <v>42472.583333333336</v>
      </c>
      <c r="B2466">
        <v>0.21010000000000001</v>
      </c>
    </row>
    <row r="2467" spans="1:2" x14ac:dyDescent="0.35">
      <c r="A2467" s="3">
        <v>42472.625</v>
      </c>
      <c r="B2467">
        <v>0.17780000000000001</v>
      </c>
    </row>
    <row r="2468" spans="1:2" x14ac:dyDescent="0.35">
      <c r="A2468" s="3">
        <v>42472.666666666664</v>
      </c>
      <c r="B2468">
        <v>0.14630000000000001</v>
      </c>
    </row>
    <row r="2469" spans="1:2" x14ac:dyDescent="0.35">
      <c r="A2469" s="3">
        <v>42472.708333333336</v>
      </c>
      <c r="B2469">
        <v>0.15690000000000001</v>
      </c>
    </row>
    <row r="2470" spans="1:2" x14ac:dyDescent="0.35">
      <c r="A2470" s="3">
        <v>42472.75</v>
      </c>
      <c r="B2470">
        <v>0.17799999999999999</v>
      </c>
    </row>
    <row r="2471" spans="1:2" x14ac:dyDescent="0.35">
      <c r="A2471" s="3">
        <v>42472.791666666664</v>
      </c>
      <c r="B2471">
        <v>0.2029</v>
      </c>
    </row>
    <row r="2472" spans="1:2" x14ac:dyDescent="0.35">
      <c r="A2472" s="3">
        <v>42472.833333333336</v>
      </c>
      <c r="B2472">
        <v>0.23630000000000001</v>
      </c>
    </row>
    <row r="2473" spans="1:2" x14ac:dyDescent="0.35">
      <c r="A2473" s="3">
        <v>42472.875</v>
      </c>
      <c r="B2473">
        <v>0.25669999999999998</v>
      </c>
    </row>
    <row r="2474" spans="1:2" x14ac:dyDescent="0.35">
      <c r="A2474" s="3">
        <v>42472.916666666664</v>
      </c>
      <c r="B2474">
        <v>0.22789999999999999</v>
      </c>
    </row>
    <row r="2475" spans="1:2" x14ac:dyDescent="0.35">
      <c r="A2475" s="3">
        <v>42472.958333333336</v>
      </c>
      <c r="B2475">
        <v>0.22570000000000001</v>
      </c>
    </row>
    <row r="2476" spans="1:2" x14ac:dyDescent="0.35">
      <c r="A2476" s="3">
        <v>42473</v>
      </c>
      <c r="B2476">
        <v>0.26790000000000003</v>
      </c>
    </row>
    <row r="2477" spans="1:2" x14ac:dyDescent="0.35">
      <c r="A2477" s="3">
        <v>42473.041666666664</v>
      </c>
      <c r="B2477">
        <v>0.2757</v>
      </c>
    </row>
    <row r="2478" spans="1:2" x14ac:dyDescent="0.35">
      <c r="A2478" s="3">
        <v>42473.083333333336</v>
      </c>
      <c r="B2478">
        <v>0.27189999999999998</v>
      </c>
    </row>
    <row r="2479" spans="1:2" x14ac:dyDescent="0.35">
      <c r="A2479" s="3">
        <v>42473.125</v>
      </c>
      <c r="B2479">
        <v>0.26390000000000002</v>
      </c>
    </row>
    <row r="2480" spans="1:2" x14ac:dyDescent="0.35">
      <c r="A2480" s="3">
        <v>42473.166666666664</v>
      </c>
      <c r="B2480">
        <v>0.2525</v>
      </c>
    </row>
    <row r="2481" spans="1:2" x14ac:dyDescent="0.35">
      <c r="A2481" s="3">
        <v>42473.208333333336</v>
      </c>
      <c r="B2481">
        <v>0.2389</v>
      </c>
    </row>
    <row r="2482" spans="1:2" x14ac:dyDescent="0.35">
      <c r="A2482" s="3">
        <v>42473.25</v>
      </c>
      <c r="B2482">
        <v>0.2097</v>
      </c>
    </row>
    <row r="2483" spans="1:2" x14ac:dyDescent="0.35">
      <c r="A2483" s="3">
        <v>42473.291666666664</v>
      </c>
      <c r="B2483">
        <v>0.18410000000000001</v>
      </c>
    </row>
    <row r="2484" spans="1:2" x14ac:dyDescent="0.35">
      <c r="A2484" s="3">
        <v>42473.333333333336</v>
      </c>
      <c r="B2484">
        <v>0.26050000000000001</v>
      </c>
    </row>
    <row r="2485" spans="1:2" x14ac:dyDescent="0.35">
      <c r="A2485" s="3">
        <v>42473.375</v>
      </c>
      <c r="B2485">
        <v>0.38650000000000001</v>
      </c>
    </row>
    <row r="2486" spans="1:2" x14ac:dyDescent="0.35">
      <c r="A2486" s="3">
        <v>42473.416666666664</v>
      </c>
      <c r="B2486">
        <v>0.47849999999999998</v>
      </c>
    </row>
    <row r="2487" spans="1:2" x14ac:dyDescent="0.35">
      <c r="A2487" s="3">
        <v>42473.458333333336</v>
      </c>
      <c r="B2487">
        <v>0.52559999999999996</v>
      </c>
    </row>
    <row r="2488" spans="1:2" x14ac:dyDescent="0.35">
      <c r="A2488" s="3">
        <v>42473.5</v>
      </c>
      <c r="B2488">
        <v>0.54969999999999997</v>
      </c>
    </row>
    <row r="2489" spans="1:2" x14ac:dyDescent="0.35">
      <c r="A2489" s="3">
        <v>42473.541666666664</v>
      </c>
      <c r="B2489">
        <v>0.54820000000000002</v>
      </c>
    </row>
    <row r="2490" spans="1:2" x14ac:dyDescent="0.35">
      <c r="A2490" s="3">
        <v>42473.583333333336</v>
      </c>
      <c r="B2490">
        <v>0.51890000000000003</v>
      </c>
    </row>
    <row r="2491" spans="1:2" x14ac:dyDescent="0.35">
      <c r="A2491" s="3">
        <v>42473.625</v>
      </c>
      <c r="B2491">
        <v>0.46660000000000001</v>
      </c>
    </row>
    <row r="2492" spans="1:2" x14ac:dyDescent="0.35">
      <c r="A2492" s="3">
        <v>42473.666666666664</v>
      </c>
      <c r="B2492">
        <v>0.4178</v>
      </c>
    </row>
    <row r="2493" spans="1:2" x14ac:dyDescent="0.35">
      <c r="A2493" s="3">
        <v>42473.708333333336</v>
      </c>
      <c r="B2493">
        <v>0.38879999999999998</v>
      </c>
    </row>
    <row r="2494" spans="1:2" x14ac:dyDescent="0.35">
      <c r="A2494" s="3">
        <v>42473.75</v>
      </c>
      <c r="B2494">
        <v>0.34939999999999999</v>
      </c>
    </row>
    <row r="2495" spans="1:2" x14ac:dyDescent="0.35">
      <c r="A2495" s="3">
        <v>42473.791666666664</v>
      </c>
      <c r="B2495">
        <v>0.31680000000000003</v>
      </c>
    </row>
    <row r="2496" spans="1:2" x14ac:dyDescent="0.35">
      <c r="A2496" s="3">
        <v>42473.833333333336</v>
      </c>
      <c r="B2496">
        <v>0.30520000000000003</v>
      </c>
    </row>
    <row r="2497" spans="1:2" x14ac:dyDescent="0.35">
      <c r="A2497" s="3">
        <v>42473.875</v>
      </c>
      <c r="B2497">
        <v>0.309</v>
      </c>
    </row>
    <row r="2498" spans="1:2" x14ac:dyDescent="0.35">
      <c r="A2498" s="3">
        <v>42473.916666666664</v>
      </c>
      <c r="B2498">
        <v>0.31890000000000002</v>
      </c>
    </row>
    <row r="2499" spans="1:2" x14ac:dyDescent="0.35">
      <c r="A2499" s="3">
        <v>42473.958333333336</v>
      </c>
      <c r="B2499">
        <v>0.31630000000000003</v>
      </c>
    </row>
    <row r="2500" spans="1:2" x14ac:dyDescent="0.35">
      <c r="A2500" s="3">
        <v>42474</v>
      </c>
      <c r="B2500">
        <v>0.31209999999999999</v>
      </c>
    </row>
    <row r="2501" spans="1:2" x14ac:dyDescent="0.35">
      <c r="A2501" s="3">
        <v>42474.041666666664</v>
      </c>
      <c r="B2501">
        <v>0.31269999999999998</v>
      </c>
    </row>
    <row r="2502" spans="1:2" x14ac:dyDescent="0.35">
      <c r="A2502" s="3">
        <v>42474.083333333336</v>
      </c>
      <c r="B2502">
        <v>0.31240000000000001</v>
      </c>
    </row>
    <row r="2503" spans="1:2" x14ac:dyDescent="0.35">
      <c r="A2503" s="3">
        <v>42474.125</v>
      </c>
      <c r="B2503">
        <v>0.311</v>
      </c>
    </row>
    <row r="2504" spans="1:2" x14ac:dyDescent="0.35">
      <c r="A2504" s="3">
        <v>42474.166666666664</v>
      </c>
      <c r="B2504">
        <v>0.3044</v>
      </c>
    </row>
    <row r="2505" spans="1:2" x14ac:dyDescent="0.35">
      <c r="A2505" s="3">
        <v>42474.208333333336</v>
      </c>
      <c r="B2505">
        <v>0.2702</v>
      </c>
    </row>
    <row r="2506" spans="1:2" x14ac:dyDescent="0.35">
      <c r="A2506" s="3">
        <v>42474.25</v>
      </c>
      <c r="B2506">
        <v>0.25430000000000003</v>
      </c>
    </row>
    <row r="2507" spans="1:2" x14ac:dyDescent="0.35">
      <c r="A2507" s="3">
        <v>42474.291666666664</v>
      </c>
      <c r="B2507">
        <v>0.27150000000000002</v>
      </c>
    </row>
    <row r="2508" spans="1:2" x14ac:dyDescent="0.35">
      <c r="A2508" s="3">
        <v>42474.333333333336</v>
      </c>
      <c r="B2508">
        <v>0.2631</v>
      </c>
    </row>
    <row r="2509" spans="1:2" x14ac:dyDescent="0.35">
      <c r="A2509" s="3">
        <v>42474.375</v>
      </c>
      <c r="B2509">
        <v>0.24229999999999999</v>
      </c>
    </row>
    <row r="2510" spans="1:2" x14ac:dyDescent="0.35">
      <c r="A2510" s="3">
        <v>42474.416666666664</v>
      </c>
      <c r="B2510">
        <v>0.22819999999999999</v>
      </c>
    </row>
    <row r="2511" spans="1:2" x14ac:dyDescent="0.35">
      <c r="A2511" s="3">
        <v>42474.458333333336</v>
      </c>
      <c r="B2511">
        <v>0.21940000000000001</v>
      </c>
    </row>
    <row r="2512" spans="1:2" x14ac:dyDescent="0.35">
      <c r="A2512" s="3">
        <v>42474.5</v>
      </c>
      <c r="B2512">
        <v>0.2195</v>
      </c>
    </row>
    <row r="2513" spans="1:2" x14ac:dyDescent="0.35">
      <c r="A2513" s="3">
        <v>42474.541666666664</v>
      </c>
      <c r="B2513">
        <v>0.22170000000000001</v>
      </c>
    </row>
    <row r="2514" spans="1:2" x14ac:dyDescent="0.35">
      <c r="A2514" s="3">
        <v>42474.583333333336</v>
      </c>
      <c r="B2514">
        <v>0.217</v>
      </c>
    </row>
    <row r="2515" spans="1:2" x14ac:dyDescent="0.35">
      <c r="A2515" s="3">
        <v>42474.625</v>
      </c>
      <c r="B2515">
        <v>0.20630000000000001</v>
      </c>
    </row>
    <row r="2516" spans="1:2" x14ac:dyDescent="0.35">
      <c r="A2516" s="3">
        <v>42474.666666666664</v>
      </c>
      <c r="B2516">
        <v>0.18010000000000001</v>
      </c>
    </row>
    <row r="2517" spans="1:2" x14ac:dyDescent="0.35">
      <c r="A2517" s="3">
        <v>42474.708333333336</v>
      </c>
      <c r="B2517">
        <v>0.14979999999999999</v>
      </c>
    </row>
    <row r="2518" spans="1:2" x14ac:dyDescent="0.35">
      <c r="A2518" s="3">
        <v>42474.75</v>
      </c>
      <c r="B2518">
        <v>0.13070000000000001</v>
      </c>
    </row>
    <row r="2519" spans="1:2" x14ac:dyDescent="0.35">
      <c r="A2519" s="3">
        <v>42474.791666666664</v>
      </c>
      <c r="B2519">
        <v>0.11260000000000001</v>
      </c>
    </row>
    <row r="2520" spans="1:2" x14ac:dyDescent="0.35">
      <c r="A2520" s="3">
        <v>42474.833333333336</v>
      </c>
      <c r="B2520">
        <v>0.10199999999999999</v>
      </c>
    </row>
    <row r="2521" spans="1:2" x14ac:dyDescent="0.35">
      <c r="A2521" s="3">
        <v>42474.875</v>
      </c>
      <c r="B2521">
        <v>9.9400000000000002E-2</v>
      </c>
    </row>
    <row r="2522" spans="1:2" x14ac:dyDescent="0.35">
      <c r="A2522" s="3">
        <v>42474.916666666664</v>
      </c>
      <c r="B2522">
        <v>9.5200000000000007E-2</v>
      </c>
    </row>
    <row r="2523" spans="1:2" x14ac:dyDescent="0.35">
      <c r="A2523" s="3">
        <v>42474.958333333336</v>
      </c>
      <c r="B2523">
        <v>9.0499999999999997E-2</v>
      </c>
    </row>
    <row r="2524" spans="1:2" x14ac:dyDescent="0.35">
      <c r="A2524" s="3">
        <v>42475</v>
      </c>
      <c r="B2524">
        <v>8.5400000000000004E-2</v>
      </c>
    </row>
    <row r="2525" spans="1:2" x14ac:dyDescent="0.35">
      <c r="A2525" s="3">
        <v>42475.041666666664</v>
      </c>
      <c r="B2525">
        <v>7.8600000000000003E-2</v>
      </c>
    </row>
    <row r="2526" spans="1:2" x14ac:dyDescent="0.35">
      <c r="A2526" s="3">
        <v>42475.083333333336</v>
      </c>
      <c r="B2526">
        <v>6.9500000000000006E-2</v>
      </c>
    </row>
    <row r="2527" spans="1:2" x14ac:dyDescent="0.35">
      <c r="A2527" s="3">
        <v>42475.125</v>
      </c>
      <c r="B2527">
        <v>6.0100000000000001E-2</v>
      </c>
    </row>
    <row r="2528" spans="1:2" x14ac:dyDescent="0.35">
      <c r="A2528" s="3">
        <v>42475.166666666664</v>
      </c>
      <c r="B2528">
        <v>5.1200000000000002E-2</v>
      </c>
    </row>
    <row r="2529" spans="1:2" x14ac:dyDescent="0.35">
      <c r="A2529" s="3">
        <v>42475.208333333336</v>
      </c>
      <c r="B2529">
        <v>4.19E-2</v>
      </c>
    </row>
    <row r="2530" spans="1:2" x14ac:dyDescent="0.35">
      <c r="A2530" s="3">
        <v>42475.25</v>
      </c>
      <c r="B2530">
        <v>2.69E-2</v>
      </c>
    </row>
    <row r="2531" spans="1:2" x14ac:dyDescent="0.35">
      <c r="A2531" s="3">
        <v>42475.291666666664</v>
      </c>
      <c r="B2531">
        <v>3.2300000000000002E-2</v>
      </c>
    </row>
    <row r="2532" spans="1:2" x14ac:dyDescent="0.35">
      <c r="A2532" s="3">
        <v>42475.333333333336</v>
      </c>
      <c r="B2532">
        <v>4.1700000000000001E-2</v>
      </c>
    </row>
    <row r="2533" spans="1:2" x14ac:dyDescent="0.35">
      <c r="A2533" s="3">
        <v>42475.375</v>
      </c>
      <c r="B2533">
        <v>5.2900000000000003E-2</v>
      </c>
    </row>
    <row r="2534" spans="1:2" x14ac:dyDescent="0.35">
      <c r="A2534" s="3">
        <v>42475.416666666664</v>
      </c>
      <c r="B2534">
        <v>6.6799999999999998E-2</v>
      </c>
    </row>
    <row r="2535" spans="1:2" x14ac:dyDescent="0.35">
      <c r="A2535" s="3">
        <v>42475.458333333336</v>
      </c>
      <c r="B2535">
        <v>8.1299999999999997E-2</v>
      </c>
    </row>
    <row r="2536" spans="1:2" x14ac:dyDescent="0.35">
      <c r="A2536" s="3">
        <v>42475.5</v>
      </c>
      <c r="B2536">
        <v>9.5500000000000002E-2</v>
      </c>
    </row>
    <row r="2537" spans="1:2" x14ac:dyDescent="0.35">
      <c r="A2537" s="3">
        <v>42475.541666666664</v>
      </c>
      <c r="B2537">
        <v>0.1115</v>
      </c>
    </row>
    <row r="2538" spans="1:2" x14ac:dyDescent="0.35">
      <c r="A2538" s="3">
        <v>42475.583333333336</v>
      </c>
      <c r="B2538">
        <v>0.129</v>
      </c>
    </row>
    <row r="2539" spans="1:2" x14ac:dyDescent="0.35">
      <c r="A2539" s="3">
        <v>42475.625</v>
      </c>
      <c r="B2539">
        <v>0.13750000000000001</v>
      </c>
    </row>
    <row r="2540" spans="1:2" x14ac:dyDescent="0.35">
      <c r="A2540" s="3">
        <v>42475.666666666664</v>
      </c>
      <c r="B2540">
        <v>0.13589999999999999</v>
      </c>
    </row>
    <row r="2541" spans="1:2" x14ac:dyDescent="0.35">
      <c r="A2541" s="3">
        <v>42475.708333333336</v>
      </c>
      <c r="B2541">
        <v>0.1489</v>
      </c>
    </row>
    <row r="2542" spans="1:2" x14ac:dyDescent="0.35">
      <c r="A2542" s="3">
        <v>42475.75</v>
      </c>
      <c r="B2542">
        <v>0.16200000000000001</v>
      </c>
    </row>
    <row r="2543" spans="1:2" x14ac:dyDescent="0.35">
      <c r="A2543" s="3">
        <v>42475.791666666664</v>
      </c>
      <c r="B2543">
        <v>0.17130000000000001</v>
      </c>
    </row>
    <row r="2544" spans="1:2" x14ac:dyDescent="0.35">
      <c r="A2544" s="3">
        <v>42475.833333333336</v>
      </c>
      <c r="B2544">
        <v>0.1903</v>
      </c>
    </row>
    <row r="2545" spans="1:2" x14ac:dyDescent="0.35">
      <c r="A2545" s="3">
        <v>42475.875</v>
      </c>
      <c r="B2545">
        <v>0.2172</v>
      </c>
    </row>
    <row r="2546" spans="1:2" x14ac:dyDescent="0.35">
      <c r="A2546" s="3">
        <v>42475.916666666664</v>
      </c>
      <c r="B2546">
        <v>0.24379999999999999</v>
      </c>
    </row>
    <row r="2547" spans="1:2" x14ac:dyDescent="0.35">
      <c r="A2547" s="3">
        <v>42475.958333333336</v>
      </c>
      <c r="B2547">
        <v>0.26079999999999998</v>
      </c>
    </row>
    <row r="2548" spans="1:2" x14ac:dyDescent="0.35">
      <c r="A2548" s="3">
        <v>42476</v>
      </c>
      <c r="B2548">
        <v>0.27060000000000001</v>
      </c>
    </row>
    <row r="2549" spans="1:2" x14ac:dyDescent="0.35">
      <c r="A2549" s="3">
        <v>42476.041666666664</v>
      </c>
      <c r="B2549">
        <v>0.27779999999999999</v>
      </c>
    </row>
    <row r="2550" spans="1:2" x14ac:dyDescent="0.35">
      <c r="A2550" s="3">
        <v>42476.083333333336</v>
      </c>
      <c r="B2550">
        <v>0.2838</v>
      </c>
    </row>
    <row r="2551" spans="1:2" x14ac:dyDescent="0.35">
      <c r="A2551" s="3">
        <v>42476.125</v>
      </c>
      <c r="B2551">
        <v>0.28149999999999997</v>
      </c>
    </row>
    <row r="2552" spans="1:2" x14ac:dyDescent="0.35">
      <c r="A2552" s="3">
        <v>42476.166666666664</v>
      </c>
      <c r="B2552">
        <v>0.27339999999999998</v>
      </c>
    </row>
    <row r="2553" spans="1:2" x14ac:dyDescent="0.35">
      <c r="A2553" s="3">
        <v>42476.208333333336</v>
      </c>
      <c r="B2553">
        <v>0.23080000000000001</v>
      </c>
    </row>
    <row r="2554" spans="1:2" x14ac:dyDescent="0.35">
      <c r="A2554" s="3">
        <v>42476.25</v>
      </c>
      <c r="B2554">
        <v>0.17610000000000001</v>
      </c>
    </row>
    <row r="2555" spans="1:2" x14ac:dyDescent="0.35">
      <c r="A2555" s="3">
        <v>42476.291666666664</v>
      </c>
      <c r="B2555">
        <v>0.19600000000000001</v>
      </c>
    </row>
    <row r="2556" spans="1:2" x14ac:dyDescent="0.35">
      <c r="A2556" s="3">
        <v>42476.333333333336</v>
      </c>
      <c r="B2556">
        <v>0.20330000000000001</v>
      </c>
    </row>
    <row r="2557" spans="1:2" x14ac:dyDescent="0.35">
      <c r="A2557" s="3">
        <v>42476.375</v>
      </c>
      <c r="B2557">
        <v>0.2218</v>
      </c>
    </row>
    <row r="2558" spans="1:2" x14ac:dyDescent="0.35">
      <c r="A2558" s="3">
        <v>42476.416666666664</v>
      </c>
      <c r="B2558">
        <v>0.25190000000000001</v>
      </c>
    </row>
    <row r="2559" spans="1:2" x14ac:dyDescent="0.35">
      <c r="A2559" s="3">
        <v>42476.458333333336</v>
      </c>
      <c r="B2559">
        <v>0.26540000000000002</v>
      </c>
    </row>
    <row r="2560" spans="1:2" x14ac:dyDescent="0.35">
      <c r="A2560" s="3">
        <v>42476.5</v>
      </c>
      <c r="B2560">
        <v>0.25119999999999998</v>
      </c>
    </row>
    <row r="2561" spans="1:2" x14ac:dyDescent="0.35">
      <c r="A2561" s="3">
        <v>42476.541666666664</v>
      </c>
      <c r="B2561">
        <v>0.22539999999999999</v>
      </c>
    </row>
    <row r="2562" spans="1:2" x14ac:dyDescent="0.35">
      <c r="A2562" s="3">
        <v>42476.583333333336</v>
      </c>
      <c r="B2562">
        <v>0.21110000000000001</v>
      </c>
    </row>
    <row r="2563" spans="1:2" x14ac:dyDescent="0.35">
      <c r="A2563" s="3">
        <v>42476.625</v>
      </c>
      <c r="B2563">
        <v>0.2205</v>
      </c>
    </row>
    <row r="2564" spans="1:2" x14ac:dyDescent="0.35">
      <c r="A2564" s="3">
        <v>42476.666666666664</v>
      </c>
      <c r="B2564">
        <v>0.23530000000000001</v>
      </c>
    </row>
    <row r="2565" spans="1:2" x14ac:dyDescent="0.35">
      <c r="A2565" s="3">
        <v>42476.708333333336</v>
      </c>
      <c r="B2565">
        <v>0.24959999999999999</v>
      </c>
    </row>
    <row r="2566" spans="1:2" x14ac:dyDescent="0.35">
      <c r="A2566" s="3">
        <v>42476.75</v>
      </c>
      <c r="B2566">
        <v>0.2545</v>
      </c>
    </row>
    <row r="2567" spans="1:2" x14ac:dyDescent="0.35">
      <c r="A2567" s="3">
        <v>42476.791666666664</v>
      </c>
      <c r="B2567">
        <v>0.25790000000000002</v>
      </c>
    </row>
    <row r="2568" spans="1:2" x14ac:dyDescent="0.35">
      <c r="A2568" s="3">
        <v>42476.833333333336</v>
      </c>
      <c r="B2568">
        <v>0.2737</v>
      </c>
    </row>
    <row r="2569" spans="1:2" x14ac:dyDescent="0.35">
      <c r="A2569" s="3">
        <v>42476.875</v>
      </c>
      <c r="B2569">
        <v>0.30869999999999997</v>
      </c>
    </row>
    <row r="2570" spans="1:2" x14ac:dyDescent="0.35">
      <c r="A2570" s="3">
        <v>42476.916666666664</v>
      </c>
      <c r="B2570">
        <v>0.34289999999999998</v>
      </c>
    </row>
    <row r="2571" spans="1:2" x14ac:dyDescent="0.35">
      <c r="A2571" s="3">
        <v>42476.958333333336</v>
      </c>
      <c r="B2571">
        <v>0.36230000000000001</v>
      </c>
    </row>
    <row r="2572" spans="1:2" x14ac:dyDescent="0.35">
      <c r="A2572" s="3">
        <v>42477</v>
      </c>
      <c r="B2572">
        <v>0.37030000000000002</v>
      </c>
    </row>
    <row r="2573" spans="1:2" x14ac:dyDescent="0.35">
      <c r="A2573" s="3">
        <v>42477.041666666664</v>
      </c>
      <c r="B2573">
        <v>0.37109999999999999</v>
      </c>
    </row>
    <row r="2574" spans="1:2" x14ac:dyDescent="0.35">
      <c r="A2574" s="3">
        <v>42477.083333333336</v>
      </c>
      <c r="B2574">
        <v>0.3715</v>
      </c>
    </row>
    <row r="2575" spans="1:2" x14ac:dyDescent="0.35">
      <c r="A2575" s="3">
        <v>42477.125</v>
      </c>
      <c r="B2575">
        <v>0.36230000000000001</v>
      </c>
    </row>
    <row r="2576" spans="1:2" x14ac:dyDescent="0.35">
      <c r="A2576" s="3">
        <v>42477.166666666664</v>
      </c>
      <c r="B2576">
        <v>0.3498</v>
      </c>
    </row>
    <row r="2577" spans="1:2" x14ac:dyDescent="0.35">
      <c r="A2577" s="3">
        <v>42477.208333333336</v>
      </c>
      <c r="B2577">
        <v>0.31900000000000001</v>
      </c>
    </row>
    <row r="2578" spans="1:2" x14ac:dyDescent="0.35">
      <c r="A2578" s="3">
        <v>42477.25</v>
      </c>
      <c r="B2578">
        <v>0.24879999999999999</v>
      </c>
    </row>
    <row r="2579" spans="1:2" x14ac:dyDescent="0.35">
      <c r="A2579" s="3">
        <v>42477.291666666664</v>
      </c>
      <c r="B2579">
        <v>0.2379</v>
      </c>
    </row>
    <row r="2580" spans="1:2" x14ac:dyDescent="0.35">
      <c r="A2580" s="3">
        <v>42477.333333333336</v>
      </c>
      <c r="B2580">
        <v>0.27660000000000001</v>
      </c>
    </row>
    <row r="2581" spans="1:2" x14ac:dyDescent="0.35">
      <c r="A2581" s="3">
        <v>42477.375</v>
      </c>
      <c r="B2581">
        <v>0.28260000000000002</v>
      </c>
    </row>
    <row r="2582" spans="1:2" x14ac:dyDescent="0.35">
      <c r="A2582" s="3">
        <v>42477.416666666664</v>
      </c>
      <c r="B2582">
        <v>0.2752</v>
      </c>
    </row>
    <row r="2583" spans="1:2" x14ac:dyDescent="0.35">
      <c r="A2583" s="3">
        <v>42477.458333333336</v>
      </c>
      <c r="B2583">
        <v>0.26450000000000001</v>
      </c>
    </row>
    <row r="2584" spans="1:2" x14ac:dyDescent="0.35">
      <c r="A2584" s="3">
        <v>42477.5</v>
      </c>
      <c r="B2584">
        <v>0.2555</v>
      </c>
    </row>
    <row r="2585" spans="1:2" x14ac:dyDescent="0.35">
      <c r="A2585" s="3">
        <v>42477.541666666664</v>
      </c>
      <c r="B2585">
        <v>0.24640000000000001</v>
      </c>
    </row>
    <row r="2586" spans="1:2" x14ac:dyDescent="0.35">
      <c r="A2586" s="3">
        <v>42477.583333333336</v>
      </c>
      <c r="B2586">
        <v>0.22969999999999999</v>
      </c>
    </row>
    <row r="2587" spans="1:2" x14ac:dyDescent="0.35">
      <c r="A2587" s="3">
        <v>42477.625</v>
      </c>
      <c r="B2587">
        <v>0.20569999999999999</v>
      </c>
    </row>
    <row r="2588" spans="1:2" x14ac:dyDescent="0.35">
      <c r="A2588" s="3">
        <v>42477.666666666664</v>
      </c>
      <c r="B2588">
        <v>0.19689999999999999</v>
      </c>
    </row>
    <row r="2589" spans="1:2" x14ac:dyDescent="0.35">
      <c r="A2589" s="3">
        <v>42477.708333333336</v>
      </c>
      <c r="B2589">
        <v>0.21540000000000001</v>
      </c>
    </row>
    <row r="2590" spans="1:2" x14ac:dyDescent="0.35">
      <c r="A2590" s="3">
        <v>42477.75</v>
      </c>
      <c r="B2590">
        <v>0.22950000000000001</v>
      </c>
    </row>
    <row r="2591" spans="1:2" x14ac:dyDescent="0.35">
      <c r="A2591" s="3">
        <v>42477.791666666664</v>
      </c>
      <c r="B2591">
        <v>0.24360000000000001</v>
      </c>
    </row>
    <row r="2592" spans="1:2" x14ac:dyDescent="0.35">
      <c r="A2592" s="3">
        <v>42477.833333333336</v>
      </c>
      <c r="B2592">
        <v>0.26329999999999998</v>
      </c>
    </row>
    <row r="2593" spans="1:2" x14ac:dyDescent="0.35">
      <c r="A2593" s="3">
        <v>42477.875</v>
      </c>
      <c r="B2593">
        <v>0.28660000000000002</v>
      </c>
    </row>
    <row r="2594" spans="1:2" x14ac:dyDescent="0.35">
      <c r="A2594" s="3">
        <v>42477.916666666664</v>
      </c>
      <c r="B2594">
        <v>0.30980000000000002</v>
      </c>
    </row>
    <row r="2595" spans="1:2" x14ac:dyDescent="0.35">
      <c r="A2595" s="3">
        <v>42477.958333333336</v>
      </c>
      <c r="B2595">
        <v>0.33210000000000001</v>
      </c>
    </row>
    <row r="2596" spans="1:2" x14ac:dyDescent="0.35">
      <c r="A2596" s="3">
        <v>42478</v>
      </c>
      <c r="B2596">
        <v>0.34710000000000002</v>
      </c>
    </row>
    <row r="2597" spans="1:2" x14ac:dyDescent="0.35">
      <c r="A2597" s="3">
        <v>42478.041666666664</v>
      </c>
      <c r="B2597">
        <v>0.34699999999999998</v>
      </c>
    </row>
    <row r="2598" spans="1:2" x14ac:dyDescent="0.35">
      <c r="A2598" s="3">
        <v>42478.083333333336</v>
      </c>
      <c r="B2598">
        <v>0.33889999999999998</v>
      </c>
    </row>
    <row r="2599" spans="1:2" x14ac:dyDescent="0.35">
      <c r="A2599" s="3">
        <v>42478.125</v>
      </c>
      <c r="B2599">
        <v>0.3266</v>
      </c>
    </row>
    <row r="2600" spans="1:2" x14ac:dyDescent="0.35">
      <c r="A2600" s="3">
        <v>42478.166666666664</v>
      </c>
      <c r="B2600">
        <v>0.31990000000000002</v>
      </c>
    </row>
    <row r="2601" spans="1:2" x14ac:dyDescent="0.35">
      <c r="A2601" s="3">
        <v>42478.208333333336</v>
      </c>
      <c r="B2601">
        <v>0.30659999999999998</v>
      </c>
    </row>
    <row r="2602" spans="1:2" x14ac:dyDescent="0.35">
      <c r="A2602" s="3">
        <v>42478.25</v>
      </c>
      <c r="B2602">
        <v>0.24079999999999999</v>
      </c>
    </row>
    <row r="2603" spans="1:2" x14ac:dyDescent="0.35">
      <c r="A2603" s="3">
        <v>42478.291666666664</v>
      </c>
      <c r="B2603">
        <v>0.18090000000000001</v>
      </c>
    </row>
    <row r="2604" spans="1:2" x14ac:dyDescent="0.35">
      <c r="A2604" s="3">
        <v>42478.333333333336</v>
      </c>
      <c r="B2604">
        <v>0.18310000000000001</v>
      </c>
    </row>
    <row r="2605" spans="1:2" x14ac:dyDescent="0.35">
      <c r="A2605" s="3">
        <v>42478.375</v>
      </c>
      <c r="B2605">
        <v>0.21629999999999999</v>
      </c>
    </row>
    <row r="2606" spans="1:2" x14ac:dyDescent="0.35">
      <c r="A2606" s="3">
        <v>42478.416666666664</v>
      </c>
      <c r="B2606">
        <v>0.25779999999999997</v>
      </c>
    </row>
    <row r="2607" spans="1:2" x14ac:dyDescent="0.35">
      <c r="A2607" s="3">
        <v>42478.458333333336</v>
      </c>
      <c r="B2607">
        <v>0.28920000000000001</v>
      </c>
    </row>
    <row r="2608" spans="1:2" x14ac:dyDescent="0.35">
      <c r="A2608" s="3">
        <v>42478.5</v>
      </c>
      <c r="B2608">
        <v>0.30890000000000001</v>
      </c>
    </row>
    <row r="2609" spans="1:2" x14ac:dyDescent="0.35">
      <c r="A2609" s="3">
        <v>42478.541666666664</v>
      </c>
      <c r="B2609">
        <v>0.31</v>
      </c>
    </row>
    <row r="2610" spans="1:2" x14ac:dyDescent="0.35">
      <c r="A2610" s="3">
        <v>42478.583333333336</v>
      </c>
      <c r="B2610">
        <v>0.2762</v>
      </c>
    </row>
    <row r="2611" spans="1:2" x14ac:dyDescent="0.35">
      <c r="A2611" s="3">
        <v>42478.625</v>
      </c>
      <c r="B2611">
        <v>0.20499999999999999</v>
      </c>
    </row>
    <row r="2612" spans="1:2" x14ac:dyDescent="0.35">
      <c r="A2612" s="3">
        <v>42478.666666666664</v>
      </c>
      <c r="B2612">
        <v>0.1434</v>
      </c>
    </row>
    <row r="2613" spans="1:2" x14ac:dyDescent="0.35">
      <c r="A2613" s="3">
        <v>42478.708333333336</v>
      </c>
      <c r="B2613">
        <v>0.11990000000000001</v>
      </c>
    </row>
    <row r="2614" spans="1:2" x14ac:dyDescent="0.35">
      <c r="A2614" s="3">
        <v>42478.75</v>
      </c>
      <c r="B2614">
        <v>0.1135</v>
      </c>
    </row>
    <row r="2615" spans="1:2" x14ac:dyDescent="0.35">
      <c r="A2615" s="3">
        <v>42478.791666666664</v>
      </c>
      <c r="B2615">
        <v>0.1123</v>
      </c>
    </row>
    <row r="2616" spans="1:2" x14ac:dyDescent="0.35">
      <c r="A2616" s="3">
        <v>42478.833333333336</v>
      </c>
      <c r="B2616">
        <v>0.11</v>
      </c>
    </row>
    <row r="2617" spans="1:2" x14ac:dyDescent="0.35">
      <c r="A2617" s="3">
        <v>42478.875</v>
      </c>
      <c r="B2617">
        <v>0.1162</v>
      </c>
    </row>
    <row r="2618" spans="1:2" x14ac:dyDescent="0.35">
      <c r="A2618" s="3">
        <v>42478.916666666664</v>
      </c>
      <c r="B2618">
        <v>0.13439999999999999</v>
      </c>
    </row>
    <row r="2619" spans="1:2" x14ac:dyDescent="0.35">
      <c r="A2619" s="3">
        <v>42478.958333333336</v>
      </c>
      <c r="B2619">
        <v>0.1585</v>
      </c>
    </row>
    <row r="2620" spans="1:2" x14ac:dyDescent="0.35">
      <c r="A2620" s="3">
        <v>42479</v>
      </c>
      <c r="B2620">
        <v>0.18340000000000001</v>
      </c>
    </row>
    <row r="2621" spans="1:2" x14ac:dyDescent="0.35">
      <c r="A2621" s="3">
        <v>42479.041666666664</v>
      </c>
      <c r="B2621">
        <v>0.2114</v>
      </c>
    </row>
    <row r="2622" spans="1:2" x14ac:dyDescent="0.35">
      <c r="A2622" s="3">
        <v>42479.083333333336</v>
      </c>
      <c r="B2622">
        <v>0.24560000000000001</v>
      </c>
    </row>
    <row r="2623" spans="1:2" x14ac:dyDescent="0.35">
      <c r="A2623" s="3">
        <v>42479.125</v>
      </c>
      <c r="B2623">
        <v>0.27229999999999999</v>
      </c>
    </row>
    <row r="2624" spans="1:2" x14ac:dyDescent="0.35">
      <c r="A2624" s="3">
        <v>42479.166666666664</v>
      </c>
      <c r="B2624">
        <v>0.28289999999999998</v>
      </c>
    </row>
    <row r="2625" spans="1:2" x14ac:dyDescent="0.35">
      <c r="A2625" s="3">
        <v>42479.208333333336</v>
      </c>
      <c r="B2625">
        <v>0.23849999999999999</v>
      </c>
    </row>
    <row r="2626" spans="1:2" x14ac:dyDescent="0.35">
      <c r="A2626" s="3">
        <v>42479.25</v>
      </c>
      <c r="B2626">
        <v>0.21290000000000001</v>
      </c>
    </row>
    <row r="2627" spans="1:2" x14ac:dyDescent="0.35">
      <c r="A2627" s="3">
        <v>42479.291666666664</v>
      </c>
      <c r="B2627">
        <v>0.22650000000000001</v>
      </c>
    </row>
    <row r="2628" spans="1:2" x14ac:dyDescent="0.35">
      <c r="A2628" s="3">
        <v>42479.333333333336</v>
      </c>
      <c r="B2628">
        <v>0.22559999999999999</v>
      </c>
    </row>
    <row r="2629" spans="1:2" x14ac:dyDescent="0.35">
      <c r="A2629" s="3">
        <v>42479.375</v>
      </c>
      <c r="B2629">
        <v>0.23350000000000001</v>
      </c>
    </row>
    <row r="2630" spans="1:2" x14ac:dyDescent="0.35">
      <c r="A2630" s="3">
        <v>42479.416666666664</v>
      </c>
      <c r="B2630">
        <v>0.24879999999999999</v>
      </c>
    </row>
    <row r="2631" spans="1:2" x14ac:dyDescent="0.35">
      <c r="A2631" s="3">
        <v>42479.458333333336</v>
      </c>
      <c r="B2631">
        <v>0.25819999999999999</v>
      </c>
    </row>
    <row r="2632" spans="1:2" x14ac:dyDescent="0.35">
      <c r="A2632" s="3">
        <v>42479.5</v>
      </c>
      <c r="B2632">
        <v>0.26329999999999998</v>
      </c>
    </row>
    <row r="2633" spans="1:2" x14ac:dyDescent="0.35">
      <c r="A2633" s="3">
        <v>42479.541666666664</v>
      </c>
      <c r="B2633">
        <v>0.2737</v>
      </c>
    </row>
    <row r="2634" spans="1:2" x14ac:dyDescent="0.35">
      <c r="A2634" s="3">
        <v>42479.583333333336</v>
      </c>
      <c r="B2634">
        <v>0.27160000000000001</v>
      </c>
    </row>
    <row r="2635" spans="1:2" x14ac:dyDescent="0.35">
      <c r="A2635" s="3">
        <v>42479.625</v>
      </c>
      <c r="B2635">
        <v>0.28949999999999998</v>
      </c>
    </row>
    <row r="2636" spans="1:2" x14ac:dyDescent="0.35">
      <c r="A2636" s="3">
        <v>42479.666666666664</v>
      </c>
      <c r="B2636">
        <v>0.3251</v>
      </c>
    </row>
    <row r="2637" spans="1:2" x14ac:dyDescent="0.35">
      <c r="A2637" s="3">
        <v>42479.708333333336</v>
      </c>
      <c r="B2637">
        <v>0.32800000000000001</v>
      </c>
    </row>
    <row r="2638" spans="1:2" x14ac:dyDescent="0.35">
      <c r="A2638" s="3">
        <v>42479.75</v>
      </c>
      <c r="B2638">
        <v>0.317</v>
      </c>
    </row>
    <row r="2639" spans="1:2" x14ac:dyDescent="0.35">
      <c r="A2639" s="3">
        <v>42479.791666666664</v>
      </c>
      <c r="B2639">
        <v>0.32679999999999998</v>
      </c>
    </row>
    <row r="2640" spans="1:2" x14ac:dyDescent="0.35">
      <c r="A2640" s="3">
        <v>42479.833333333336</v>
      </c>
      <c r="B2640">
        <v>0.33679999999999999</v>
      </c>
    </row>
    <row r="2641" spans="1:2" x14ac:dyDescent="0.35">
      <c r="A2641" s="3">
        <v>42479.875</v>
      </c>
      <c r="B2641">
        <v>0.34310000000000002</v>
      </c>
    </row>
    <row r="2642" spans="1:2" x14ac:dyDescent="0.35">
      <c r="A2642" s="3">
        <v>42479.916666666664</v>
      </c>
      <c r="B2642">
        <v>0.35770000000000002</v>
      </c>
    </row>
    <row r="2643" spans="1:2" x14ac:dyDescent="0.35">
      <c r="A2643" s="3">
        <v>42479.958333333336</v>
      </c>
      <c r="B2643">
        <v>0.36670000000000003</v>
      </c>
    </row>
    <row r="2644" spans="1:2" x14ac:dyDescent="0.35">
      <c r="A2644" s="3">
        <v>42480</v>
      </c>
      <c r="B2644">
        <v>0.36170000000000002</v>
      </c>
    </row>
    <row r="2645" spans="1:2" x14ac:dyDescent="0.35">
      <c r="A2645" s="3">
        <v>42480.041666666664</v>
      </c>
      <c r="B2645">
        <v>0.3498</v>
      </c>
    </row>
    <row r="2646" spans="1:2" x14ac:dyDescent="0.35">
      <c r="A2646" s="3">
        <v>42480.083333333336</v>
      </c>
      <c r="B2646">
        <v>0.33750000000000002</v>
      </c>
    </row>
    <row r="2647" spans="1:2" x14ac:dyDescent="0.35">
      <c r="A2647" s="3">
        <v>42480.125</v>
      </c>
      <c r="B2647">
        <v>0.33179999999999998</v>
      </c>
    </row>
    <row r="2648" spans="1:2" x14ac:dyDescent="0.35">
      <c r="A2648" s="3">
        <v>42480.166666666664</v>
      </c>
      <c r="B2648">
        <v>0.3362</v>
      </c>
    </row>
    <row r="2649" spans="1:2" x14ac:dyDescent="0.35">
      <c r="A2649" s="3">
        <v>42480.208333333336</v>
      </c>
      <c r="B2649">
        <v>0.31030000000000002</v>
      </c>
    </row>
    <row r="2650" spans="1:2" x14ac:dyDescent="0.35">
      <c r="A2650" s="3">
        <v>42480.25</v>
      </c>
      <c r="B2650">
        <v>0.39789999999999998</v>
      </c>
    </row>
    <row r="2651" spans="1:2" x14ac:dyDescent="0.35">
      <c r="A2651" s="3">
        <v>42480.291666666664</v>
      </c>
      <c r="B2651">
        <v>0.42230000000000001</v>
      </c>
    </row>
    <row r="2652" spans="1:2" x14ac:dyDescent="0.35">
      <c r="A2652" s="3">
        <v>42480.333333333336</v>
      </c>
      <c r="B2652">
        <v>0.41249999999999998</v>
      </c>
    </row>
    <row r="2653" spans="1:2" x14ac:dyDescent="0.35">
      <c r="A2653" s="3">
        <v>42480.375</v>
      </c>
      <c r="B2653">
        <v>0.37580000000000002</v>
      </c>
    </row>
    <row r="2654" spans="1:2" x14ac:dyDescent="0.35">
      <c r="A2654" s="3">
        <v>42480.416666666664</v>
      </c>
      <c r="B2654">
        <v>0.33610000000000001</v>
      </c>
    </row>
    <row r="2655" spans="1:2" x14ac:dyDescent="0.35">
      <c r="A2655" s="3">
        <v>42480.458333333336</v>
      </c>
      <c r="B2655">
        <v>0.30480000000000002</v>
      </c>
    </row>
    <row r="2656" spans="1:2" x14ac:dyDescent="0.35">
      <c r="A2656" s="3">
        <v>42480.5</v>
      </c>
      <c r="B2656">
        <v>0.27839999999999998</v>
      </c>
    </row>
    <row r="2657" spans="1:2" x14ac:dyDescent="0.35">
      <c r="A2657" s="3">
        <v>42480.541666666664</v>
      </c>
      <c r="B2657">
        <v>0.26229999999999998</v>
      </c>
    </row>
    <row r="2658" spans="1:2" x14ac:dyDescent="0.35">
      <c r="A2658" s="3">
        <v>42480.583333333336</v>
      </c>
      <c r="B2658">
        <v>0.25659999999999999</v>
      </c>
    </row>
    <row r="2659" spans="1:2" x14ac:dyDescent="0.35">
      <c r="A2659" s="3">
        <v>42480.625</v>
      </c>
      <c r="B2659">
        <v>0.25769999999999998</v>
      </c>
    </row>
    <row r="2660" spans="1:2" x14ac:dyDescent="0.35">
      <c r="A2660" s="3">
        <v>42480.666666666664</v>
      </c>
      <c r="B2660">
        <v>0.23710000000000001</v>
      </c>
    </row>
    <row r="2661" spans="1:2" x14ac:dyDescent="0.35">
      <c r="A2661" s="3">
        <v>42480.708333333336</v>
      </c>
      <c r="B2661">
        <v>0.21870000000000001</v>
      </c>
    </row>
    <row r="2662" spans="1:2" x14ac:dyDescent="0.35">
      <c r="A2662" s="3">
        <v>42480.75</v>
      </c>
      <c r="B2662">
        <v>0.22839999999999999</v>
      </c>
    </row>
    <row r="2663" spans="1:2" x14ac:dyDescent="0.35">
      <c r="A2663" s="3">
        <v>42480.791666666664</v>
      </c>
      <c r="B2663">
        <v>0.2412</v>
      </c>
    </row>
    <row r="2664" spans="1:2" x14ac:dyDescent="0.35">
      <c r="A2664" s="3">
        <v>42480.833333333336</v>
      </c>
      <c r="B2664">
        <v>0.25240000000000001</v>
      </c>
    </row>
    <row r="2665" spans="1:2" x14ac:dyDescent="0.35">
      <c r="A2665" s="3">
        <v>42480.875</v>
      </c>
      <c r="B2665">
        <v>0.26319999999999999</v>
      </c>
    </row>
    <row r="2666" spans="1:2" x14ac:dyDescent="0.35">
      <c r="A2666" s="3">
        <v>42480.916666666664</v>
      </c>
      <c r="B2666">
        <v>0.2681</v>
      </c>
    </row>
    <row r="2667" spans="1:2" x14ac:dyDescent="0.35">
      <c r="A2667" s="3">
        <v>42480.958333333336</v>
      </c>
      <c r="B2667">
        <v>0.26319999999999999</v>
      </c>
    </row>
    <row r="2668" spans="1:2" x14ac:dyDescent="0.35">
      <c r="A2668" s="3">
        <v>42481</v>
      </c>
      <c r="B2668">
        <v>0.25580000000000003</v>
      </c>
    </row>
    <row r="2669" spans="1:2" x14ac:dyDescent="0.35">
      <c r="A2669" s="3">
        <v>42481.041666666664</v>
      </c>
      <c r="B2669">
        <v>0.2412</v>
      </c>
    </row>
    <row r="2670" spans="1:2" x14ac:dyDescent="0.35">
      <c r="A2670" s="3">
        <v>42481.083333333336</v>
      </c>
      <c r="B2670">
        <v>0.2213</v>
      </c>
    </row>
    <row r="2671" spans="1:2" x14ac:dyDescent="0.35">
      <c r="A2671" s="3">
        <v>42481.125</v>
      </c>
      <c r="B2671">
        <v>0.19670000000000001</v>
      </c>
    </row>
    <row r="2672" spans="1:2" x14ac:dyDescent="0.35">
      <c r="A2672" s="3">
        <v>42481.166666666664</v>
      </c>
      <c r="B2672">
        <v>0.17280000000000001</v>
      </c>
    </row>
    <row r="2673" spans="1:2" x14ac:dyDescent="0.35">
      <c r="A2673" s="3">
        <v>42481.208333333336</v>
      </c>
      <c r="B2673">
        <v>0.13689999999999999</v>
      </c>
    </row>
    <row r="2674" spans="1:2" x14ac:dyDescent="0.35">
      <c r="A2674" s="3">
        <v>42481.25</v>
      </c>
      <c r="B2674">
        <v>0.15310000000000001</v>
      </c>
    </row>
    <row r="2675" spans="1:2" x14ac:dyDescent="0.35">
      <c r="A2675" s="3">
        <v>42481.291666666664</v>
      </c>
      <c r="B2675">
        <v>0.16300000000000001</v>
      </c>
    </row>
    <row r="2676" spans="1:2" x14ac:dyDescent="0.35">
      <c r="A2676" s="3">
        <v>42481.333333333336</v>
      </c>
      <c r="B2676">
        <v>0.1439</v>
      </c>
    </row>
    <row r="2677" spans="1:2" x14ac:dyDescent="0.35">
      <c r="A2677" s="3">
        <v>42481.375</v>
      </c>
      <c r="B2677">
        <v>0.1157</v>
      </c>
    </row>
    <row r="2678" spans="1:2" x14ac:dyDescent="0.35">
      <c r="A2678" s="3">
        <v>42481.416666666664</v>
      </c>
      <c r="B2678">
        <v>8.6099999999999996E-2</v>
      </c>
    </row>
    <row r="2679" spans="1:2" x14ac:dyDescent="0.35">
      <c r="A2679" s="3">
        <v>42481.458333333336</v>
      </c>
      <c r="B2679">
        <v>6.4500000000000002E-2</v>
      </c>
    </row>
    <row r="2680" spans="1:2" x14ac:dyDescent="0.35">
      <c r="A2680" s="3">
        <v>42481.5</v>
      </c>
      <c r="B2680">
        <v>5.6599999999999998E-2</v>
      </c>
    </row>
    <row r="2681" spans="1:2" x14ac:dyDescent="0.35">
      <c r="A2681" s="3">
        <v>42481.541666666664</v>
      </c>
      <c r="B2681">
        <v>4.7500000000000001E-2</v>
      </c>
    </row>
    <row r="2682" spans="1:2" x14ac:dyDescent="0.35">
      <c r="A2682" s="3">
        <v>42481.583333333336</v>
      </c>
      <c r="B2682">
        <v>4.6699999999999998E-2</v>
      </c>
    </row>
    <row r="2683" spans="1:2" x14ac:dyDescent="0.35">
      <c r="A2683" s="3">
        <v>42481.625</v>
      </c>
      <c r="B2683">
        <v>6.2100000000000002E-2</v>
      </c>
    </row>
    <row r="2684" spans="1:2" x14ac:dyDescent="0.35">
      <c r="A2684" s="3">
        <v>42481.666666666664</v>
      </c>
      <c r="B2684">
        <v>7.1400000000000005E-2</v>
      </c>
    </row>
    <row r="2685" spans="1:2" x14ac:dyDescent="0.35">
      <c r="A2685" s="3">
        <v>42481.708333333336</v>
      </c>
      <c r="B2685">
        <v>6.0999999999999999E-2</v>
      </c>
    </row>
    <row r="2686" spans="1:2" x14ac:dyDescent="0.35">
      <c r="A2686" s="3">
        <v>42481.75</v>
      </c>
      <c r="B2686">
        <v>6.2199999999999998E-2</v>
      </c>
    </row>
    <row r="2687" spans="1:2" x14ac:dyDescent="0.35">
      <c r="A2687" s="3">
        <v>42481.791666666664</v>
      </c>
      <c r="B2687">
        <v>7.6200000000000004E-2</v>
      </c>
    </row>
    <row r="2688" spans="1:2" x14ac:dyDescent="0.35">
      <c r="A2688" s="3">
        <v>42481.833333333336</v>
      </c>
      <c r="B2688">
        <v>8.6499999999999994E-2</v>
      </c>
    </row>
    <row r="2689" spans="1:2" x14ac:dyDescent="0.35">
      <c r="A2689" s="3">
        <v>42481.875</v>
      </c>
      <c r="B2689">
        <v>7.8799999999999995E-2</v>
      </c>
    </row>
    <row r="2690" spans="1:2" x14ac:dyDescent="0.35">
      <c r="A2690" s="3">
        <v>42481.916666666664</v>
      </c>
      <c r="B2690">
        <v>7.22E-2</v>
      </c>
    </row>
    <row r="2691" spans="1:2" x14ac:dyDescent="0.35">
      <c r="A2691" s="3">
        <v>42481.958333333336</v>
      </c>
      <c r="B2691">
        <v>8.2900000000000001E-2</v>
      </c>
    </row>
    <row r="2692" spans="1:2" x14ac:dyDescent="0.35">
      <c r="A2692" s="3">
        <v>42482</v>
      </c>
      <c r="B2692">
        <v>0.10589999999999999</v>
      </c>
    </row>
    <row r="2693" spans="1:2" x14ac:dyDescent="0.35">
      <c r="A2693" s="3">
        <v>42482.041666666664</v>
      </c>
      <c r="B2693">
        <v>0.1399</v>
      </c>
    </row>
    <row r="2694" spans="1:2" x14ac:dyDescent="0.35">
      <c r="A2694" s="3">
        <v>42482.083333333336</v>
      </c>
      <c r="B2694">
        <v>0.16619999999999999</v>
      </c>
    </row>
    <row r="2695" spans="1:2" x14ac:dyDescent="0.35">
      <c r="A2695" s="3">
        <v>42482.125</v>
      </c>
      <c r="B2695">
        <v>0.17560000000000001</v>
      </c>
    </row>
    <row r="2696" spans="1:2" x14ac:dyDescent="0.35">
      <c r="A2696" s="3">
        <v>42482.166666666664</v>
      </c>
      <c r="B2696">
        <v>0.1714</v>
      </c>
    </row>
    <row r="2697" spans="1:2" x14ac:dyDescent="0.35">
      <c r="A2697" s="3">
        <v>42482.208333333336</v>
      </c>
      <c r="B2697">
        <v>0.12889999999999999</v>
      </c>
    </row>
    <row r="2698" spans="1:2" x14ac:dyDescent="0.35">
      <c r="A2698" s="3">
        <v>42482.25</v>
      </c>
      <c r="B2698">
        <v>0.1125</v>
      </c>
    </row>
    <row r="2699" spans="1:2" x14ac:dyDescent="0.35">
      <c r="A2699" s="3">
        <v>42482.291666666664</v>
      </c>
      <c r="B2699">
        <v>9.8299999999999998E-2</v>
      </c>
    </row>
    <row r="2700" spans="1:2" x14ac:dyDescent="0.35">
      <c r="A2700" s="3">
        <v>42482.333333333336</v>
      </c>
      <c r="B2700">
        <v>7.9899999999999999E-2</v>
      </c>
    </row>
    <row r="2701" spans="1:2" x14ac:dyDescent="0.35">
      <c r="A2701" s="3">
        <v>42482.375</v>
      </c>
      <c r="B2701">
        <v>7.7700000000000005E-2</v>
      </c>
    </row>
    <row r="2702" spans="1:2" x14ac:dyDescent="0.35">
      <c r="A2702" s="3">
        <v>42482.416666666664</v>
      </c>
      <c r="B2702">
        <v>9.0200000000000002E-2</v>
      </c>
    </row>
    <row r="2703" spans="1:2" x14ac:dyDescent="0.35">
      <c r="A2703" s="3">
        <v>42482.458333333336</v>
      </c>
      <c r="B2703">
        <v>0.1118</v>
      </c>
    </row>
    <row r="2704" spans="1:2" x14ac:dyDescent="0.35">
      <c r="A2704" s="3">
        <v>42482.5</v>
      </c>
      <c r="B2704">
        <v>0.12920000000000001</v>
      </c>
    </row>
    <row r="2705" spans="1:2" x14ac:dyDescent="0.35">
      <c r="A2705" s="3">
        <v>42482.541666666664</v>
      </c>
      <c r="B2705">
        <v>0.13469999999999999</v>
      </c>
    </row>
    <row r="2706" spans="1:2" x14ac:dyDescent="0.35">
      <c r="A2706" s="3">
        <v>42482.583333333336</v>
      </c>
      <c r="B2706">
        <v>0.13689999999999999</v>
      </c>
    </row>
    <row r="2707" spans="1:2" x14ac:dyDescent="0.35">
      <c r="A2707" s="3">
        <v>42482.625</v>
      </c>
      <c r="B2707">
        <v>0.1351</v>
      </c>
    </row>
    <row r="2708" spans="1:2" x14ac:dyDescent="0.35">
      <c r="A2708" s="3">
        <v>42482.666666666664</v>
      </c>
      <c r="B2708">
        <v>0.12089999999999999</v>
      </c>
    </row>
    <row r="2709" spans="1:2" x14ac:dyDescent="0.35">
      <c r="A2709" s="3">
        <v>42482.708333333336</v>
      </c>
      <c r="B2709">
        <v>0.1057</v>
      </c>
    </row>
    <row r="2710" spans="1:2" x14ac:dyDescent="0.35">
      <c r="A2710" s="3">
        <v>42482.75</v>
      </c>
      <c r="B2710">
        <v>0.1017</v>
      </c>
    </row>
    <row r="2711" spans="1:2" x14ac:dyDescent="0.35">
      <c r="A2711" s="3">
        <v>42482.791666666664</v>
      </c>
      <c r="B2711">
        <v>0.10290000000000001</v>
      </c>
    </row>
    <row r="2712" spans="1:2" x14ac:dyDescent="0.35">
      <c r="A2712" s="3">
        <v>42482.833333333336</v>
      </c>
      <c r="B2712">
        <v>0.11070000000000001</v>
      </c>
    </row>
    <row r="2713" spans="1:2" x14ac:dyDescent="0.35">
      <c r="A2713" s="3">
        <v>42482.875</v>
      </c>
      <c r="B2713">
        <v>0.12529999999999999</v>
      </c>
    </row>
    <row r="2714" spans="1:2" x14ac:dyDescent="0.35">
      <c r="A2714" s="3">
        <v>42482.916666666664</v>
      </c>
      <c r="B2714">
        <v>0.1331</v>
      </c>
    </row>
    <row r="2715" spans="1:2" x14ac:dyDescent="0.35">
      <c r="A2715" s="3">
        <v>42482.958333333336</v>
      </c>
      <c r="B2715">
        <v>0.13589999999999999</v>
      </c>
    </row>
    <row r="2716" spans="1:2" x14ac:dyDescent="0.35">
      <c r="A2716" s="3">
        <v>42483</v>
      </c>
      <c r="B2716">
        <v>0.13900000000000001</v>
      </c>
    </row>
    <row r="2717" spans="1:2" x14ac:dyDescent="0.35">
      <c r="A2717" s="3">
        <v>42483.041666666664</v>
      </c>
      <c r="B2717">
        <v>0.14030000000000001</v>
      </c>
    </row>
    <row r="2718" spans="1:2" x14ac:dyDescent="0.35">
      <c r="A2718" s="3">
        <v>42483.083333333336</v>
      </c>
      <c r="B2718">
        <v>0.1381</v>
      </c>
    </row>
    <row r="2719" spans="1:2" x14ac:dyDescent="0.35">
      <c r="A2719" s="3">
        <v>42483.125</v>
      </c>
      <c r="B2719">
        <v>0.129</v>
      </c>
    </row>
    <row r="2720" spans="1:2" x14ac:dyDescent="0.35">
      <c r="A2720" s="3">
        <v>42483.166666666664</v>
      </c>
      <c r="B2720">
        <v>0.1246</v>
      </c>
    </row>
    <row r="2721" spans="1:2" x14ac:dyDescent="0.35">
      <c r="A2721" s="3">
        <v>42483.208333333336</v>
      </c>
      <c r="B2721">
        <v>0.12230000000000001</v>
      </c>
    </row>
    <row r="2722" spans="1:2" x14ac:dyDescent="0.35">
      <c r="A2722" s="3">
        <v>42483.25</v>
      </c>
      <c r="B2722">
        <v>0.13880000000000001</v>
      </c>
    </row>
    <row r="2723" spans="1:2" x14ac:dyDescent="0.35">
      <c r="A2723" s="3">
        <v>42483.291666666664</v>
      </c>
      <c r="B2723">
        <v>0.17560000000000001</v>
      </c>
    </row>
    <row r="2724" spans="1:2" x14ac:dyDescent="0.35">
      <c r="A2724" s="3">
        <v>42483.333333333336</v>
      </c>
      <c r="B2724">
        <v>0.21679999999999999</v>
      </c>
    </row>
    <row r="2725" spans="1:2" x14ac:dyDescent="0.35">
      <c r="A2725" s="3">
        <v>42483.375</v>
      </c>
      <c r="B2725">
        <v>0.2626</v>
      </c>
    </row>
    <row r="2726" spans="1:2" x14ac:dyDescent="0.35">
      <c r="A2726" s="3">
        <v>42483.416666666664</v>
      </c>
      <c r="B2726">
        <v>0.31480000000000002</v>
      </c>
    </row>
    <row r="2727" spans="1:2" x14ac:dyDescent="0.35">
      <c r="A2727" s="3">
        <v>42483.458333333336</v>
      </c>
      <c r="B2727">
        <v>0.373</v>
      </c>
    </row>
    <row r="2728" spans="1:2" x14ac:dyDescent="0.35">
      <c r="A2728" s="3">
        <v>42483.5</v>
      </c>
      <c r="B2728">
        <v>0.42059999999999997</v>
      </c>
    </row>
    <row r="2729" spans="1:2" x14ac:dyDescent="0.35">
      <c r="A2729" s="3">
        <v>42483.541666666664</v>
      </c>
      <c r="B2729">
        <v>0.45250000000000001</v>
      </c>
    </row>
    <row r="2730" spans="1:2" x14ac:dyDescent="0.35">
      <c r="A2730" s="3">
        <v>42483.583333333336</v>
      </c>
      <c r="B2730">
        <v>0.47299999999999998</v>
      </c>
    </row>
    <row r="2731" spans="1:2" x14ac:dyDescent="0.35">
      <c r="A2731" s="3">
        <v>42483.625</v>
      </c>
      <c r="B2731">
        <v>0.46850000000000003</v>
      </c>
    </row>
    <row r="2732" spans="1:2" x14ac:dyDescent="0.35">
      <c r="A2732" s="3">
        <v>42483.666666666664</v>
      </c>
      <c r="B2732">
        <v>0.42070000000000002</v>
      </c>
    </row>
    <row r="2733" spans="1:2" x14ac:dyDescent="0.35">
      <c r="A2733" s="3">
        <v>42483.708333333336</v>
      </c>
      <c r="B2733">
        <v>0.36030000000000001</v>
      </c>
    </row>
    <row r="2734" spans="1:2" x14ac:dyDescent="0.35">
      <c r="A2734" s="3">
        <v>42483.75</v>
      </c>
      <c r="B2734">
        <v>0.34110000000000001</v>
      </c>
    </row>
    <row r="2735" spans="1:2" x14ac:dyDescent="0.35">
      <c r="A2735" s="3">
        <v>42483.791666666664</v>
      </c>
      <c r="B2735">
        <v>0.33989999999999998</v>
      </c>
    </row>
    <row r="2736" spans="1:2" x14ac:dyDescent="0.35">
      <c r="A2736" s="3">
        <v>42483.833333333336</v>
      </c>
      <c r="B2736">
        <v>0.35099999999999998</v>
      </c>
    </row>
    <row r="2737" spans="1:2" x14ac:dyDescent="0.35">
      <c r="A2737" s="3">
        <v>42483.875</v>
      </c>
      <c r="B2737">
        <v>0.3569</v>
      </c>
    </row>
    <row r="2738" spans="1:2" x14ac:dyDescent="0.35">
      <c r="A2738" s="3">
        <v>42483.916666666664</v>
      </c>
      <c r="B2738">
        <v>0.36280000000000001</v>
      </c>
    </row>
    <row r="2739" spans="1:2" x14ac:dyDescent="0.35">
      <c r="A2739" s="3">
        <v>42483.958333333336</v>
      </c>
      <c r="B2739">
        <v>0.37169999999999997</v>
      </c>
    </row>
    <row r="2740" spans="1:2" x14ac:dyDescent="0.35">
      <c r="A2740" s="3">
        <v>42484</v>
      </c>
      <c r="B2740">
        <v>0.38179999999999997</v>
      </c>
    </row>
    <row r="2741" spans="1:2" x14ac:dyDescent="0.35">
      <c r="A2741" s="3">
        <v>42484.041666666664</v>
      </c>
      <c r="B2741">
        <v>0.38579999999999998</v>
      </c>
    </row>
    <row r="2742" spans="1:2" x14ac:dyDescent="0.35">
      <c r="A2742" s="3">
        <v>42484.083333333336</v>
      </c>
      <c r="B2742">
        <v>0.39360000000000001</v>
      </c>
    </row>
    <row r="2743" spans="1:2" x14ac:dyDescent="0.35">
      <c r="A2743" s="3">
        <v>42484.125</v>
      </c>
      <c r="B2743">
        <v>0.4012</v>
      </c>
    </row>
    <row r="2744" spans="1:2" x14ac:dyDescent="0.35">
      <c r="A2744" s="3">
        <v>42484.166666666664</v>
      </c>
      <c r="B2744">
        <v>0.40339999999999998</v>
      </c>
    </row>
    <row r="2745" spans="1:2" x14ac:dyDescent="0.35">
      <c r="A2745" s="3">
        <v>42484.208333333336</v>
      </c>
      <c r="B2745">
        <v>0.40810000000000002</v>
      </c>
    </row>
    <row r="2746" spans="1:2" x14ac:dyDescent="0.35">
      <c r="A2746" s="3">
        <v>42484.25</v>
      </c>
      <c r="B2746">
        <v>0.47399999999999998</v>
      </c>
    </row>
    <row r="2747" spans="1:2" x14ac:dyDescent="0.35">
      <c r="A2747" s="3">
        <v>42484.291666666664</v>
      </c>
      <c r="B2747">
        <v>0.55800000000000005</v>
      </c>
    </row>
    <row r="2748" spans="1:2" x14ac:dyDescent="0.35">
      <c r="A2748" s="3">
        <v>42484.333333333336</v>
      </c>
      <c r="B2748">
        <v>0.60089999999999999</v>
      </c>
    </row>
    <row r="2749" spans="1:2" x14ac:dyDescent="0.35">
      <c r="A2749" s="3">
        <v>42484.375</v>
      </c>
      <c r="B2749">
        <v>0.62470000000000003</v>
      </c>
    </row>
    <row r="2750" spans="1:2" x14ac:dyDescent="0.35">
      <c r="A2750" s="3">
        <v>42484.416666666664</v>
      </c>
      <c r="B2750">
        <v>0.64559999999999995</v>
      </c>
    </row>
    <row r="2751" spans="1:2" x14ac:dyDescent="0.35">
      <c r="A2751" s="3">
        <v>42484.458333333336</v>
      </c>
      <c r="B2751">
        <v>0.66410000000000002</v>
      </c>
    </row>
    <row r="2752" spans="1:2" x14ac:dyDescent="0.35">
      <c r="A2752" s="3">
        <v>42484.5</v>
      </c>
      <c r="B2752">
        <v>0.68049999999999999</v>
      </c>
    </row>
    <row r="2753" spans="1:2" x14ac:dyDescent="0.35">
      <c r="A2753" s="3">
        <v>42484.541666666664</v>
      </c>
      <c r="B2753">
        <v>0.69210000000000005</v>
      </c>
    </row>
    <row r="2754" spans="1:2" x14ac:dyDescent="0.35">
      <c r="A2754" s="3">
        <v>42484.583333333336</v>
      </c>
      <c r="B2754">
        <v>0.6925</v>
      </c>
    </row>
    <row r="2755" spans="1:2" x14ac:dyDescent="0.35">
      <c r="A2755" s="3">
        <v>42484.625</v>
      </c>
      <c r="B2755">
        <v>0.67649999999999999</v>
      </c>
    </row>
    <row r="2756" spans="1:2" x14ac:dyDescent="0.35">
      <c r="A2756" s="3">
        <v>42484.666666666664</v>
      </c>
      <c r="B2756">
        <v>0.63400000000000001</v>
      </c>
    </row>
    <row r="2757" spans="1:2" x14ac:dyDescent="0.35">
      <c r="A2757" s="3">
        <v>42484.708333333336</v>
      </c>
      <c r="B2757">
        <v>0.57230000000000003</v>
      </c>
    </row>
    <row r="2758" spans="1:2" x14ac:dyDescent="0.35">
      <c r="A2758" s="3">
        <v>42484.75</v>
      </c>
      <c r="B2758">
        <v>0.54430000000000001</v>
      </c>
    </row>
    <row r="2759" spans="1:2" x14ac:dyDescent="0.35">
      <c r="A2759" s="3">
        <v>42484.791666666664</v>
      </c>
      <c r="B2759">
        <v>0.52939999999999998</v>
      </c>
    </row>
    <row r="2760" spans="1:2" x14ac:dyDescent="0.35">
      <c r="A2760" s="3">
        <v>42484.833333333336</v>
      </c>
      <c r="B2760">
        <v>0.53139999999999998</v>
      </c>
    </row>
    <row r="2761" spans="1:2" x14ac:dyDescent="0.35">
      <c r="A2761" s="3">
        <v>42484.875</v>
      </c>
      <c r="B2761">
        <v>0.53449999999999998</v>
      </c>
    </row>
    <row r="2762" spans="1:2" x14ac:dyDescent="0.35">
      <c r="A2762" s="3">
        <v>42484.916666666664</v>
      </c>
      <c r="B2762">
        <v>0.53459999999999996</v>
      </c>
    </row>
    <row r="2763" spans="1:2" x14ac:dyDescent="0.35">
      <c r="A2763" s="3">
        <v>42484.958333333336</v>
      </c>
      <c r="B2763">
        <v>0.53569999999999995</v>
      </c>
    </row>
    <row r="2764" spans="1:2" x14ac:dyDescent="0.35">
      <c r="A2764" s="3">
        <v>42485</v>
      </c>
      <c r="B2764">
        <v>0.50570000000000004</v>
      </c>
    </row>
    <row r="2765" spans="1:2" x14ac:dyDescent="0.35">
      <c r="A2765" s="3">
        <v>42485.041666666664</v>
      </c>
      <c r="B2765">
        <v>0.48809999999999998</v>
      </c>
    </row>
    <row r="2766" spans="1:2" x14ac:dyDescent="0.35">
      <c r="A2766" s="3">
        <v>42485.083333333336</v>
      </c>
      <c r="B2766">
        <v>0.46060000000000001</v>
      </c>
    </row>
    <row r="2767" spans="1:2" x14ac:dyDescent="0.35">
      <c r="A2767" s="3">
        <v>42485.125</v>
      </c>
      <c r="B2767">
        <v>0.42449999999999999</v>
      </c>
    </row>
    <row r="2768" spans="1:2" x14ac:dyDescent="0.35">
      <c r="A2768" s="3">
        <v>42485.166666666664</v>
      </c>
      <c r="B2768">
        <v>0.39429999999999998</v>
      </c>
    </row>
    <row r="2769" spans="1:2" x14ac:dyDescent="0.35">
      <c r="A2769" s="3">
        <v>42485.208333333336</v>
      </c>
      <c r="B2769">
        <v>0.38919999999999999</v>
      </c>
    </row>
    <row r="2770" spans="1:2" x14ac:dyDescent="0.35">
      <c r="A2770" s="3">
        <v>42485.25</v>
      </c>
      <c r="B2770">
        <v>0.43130000000000002</v>
      </c>
    </row>
    <row r="2771" spans="1:2" x14ac:dyDescent="0.35">
      <c r="A2771" s="3">
        <v>42485.291666666664</v>
      </c>
      <c r="B2771">
        <v>0.4612</v>
      </c>
    </row>
    <row r="2772" spans="1:2" x14ac:dyDescent="0.35">
      <c r="A2772" s="3">
        <v>42485.333333333336</v>
      </c>
      <c r="B2772">
        <v>0.4904</v>
      </c>
    </row>
    <row r="2773" spans="1:2" x14ac:dyDescent="0.35">
      <c r="A2773" s="3">
        <v>42485.375</v>
      </c>
      <c r="B2773">
        <v>0.52829999999999999</v>
      </c>
    </row>
    <row r="2774" spans="1:2" x14ac:dyDescent="0.35">
      <c r="A2774" s="3">
        <v>42485.416666666664</v>
      </c>
      <c r="B2774">
        <v>0.58179999999999998</v>
      </c>
    </row>
    <row r="2775" spans="1:2" x14ac:dyDescent="0.35">
      <c r="A2775" s="3">
        <v>42485.458333333336</v>
      </c>
      <c r="B2775">
        <v>0.64359999999999995</v>
      </c>
    </row>
    <row r="2776" spans="1:2" x14ac:dyDescent="0.35">
      <c r="A2776" s="3">
        <v>42485.5</v>
      </c>
      <c r="B2776">
        <v>0.69189999999999996</v>
      </c>
    </row>
    <row r="2777" spans="1:2" x14ac:dyDescent="0.35">
      <c r="A2777" s="3">
        <v>42485.541666666664</v>
      </c>
      <c r="B2777">
        <v>0.72529999999999994</v>
      </c>
    </row>
    <row r="2778" spans="1:2" x14ac:dyDescent="0.35">
      <c r="A2778" s="3">
        <v>42485.583333333336</v>
      </c>
      <c r="B2778">
        <v>0.74270000000000003</v>
      </c>
    </row>
    <row r="2779" spans="1:2" x14ac:dyDescent="0.35">
      <c r="A2779" s="3">
        <v>42485.625</v>
      </c>
      <c r="B2779">
        <v>0.73480000000000001</v>
      </c>
    </row>
    <row r="2780" spans="1:2" x14ac:dyDescent="0.35">
      <c r="A2780" s="3">
        <v>42485.666666666664</v>
      </c>
      <c r="B2780">
        <v>0.69130000000000003</v>
      </c>
    </row>
    <row r="2781" spans="1:2" x14ac:dyDescent="0.35">
      <c r="A2781" s="3">
        <v>42485.708333333336</v>
      </c>
      <c r="B2781">
        <v>0.61370000000000002</v>
      </c>
    </row>
    <row r="2782" spans="1:2" x14ac:dyDescent="0.35">
      <c r="A2782" s="3">
        <v>42485.75</v>
      </c>
      <c r="B2782">
        <v>0.54930000000000001</v>
      </c>
    </row>
    <row r="2783" spans="1:2" x14ac:dyDescent="0.35">
      <c r="A2783" s="3">
        <v>42485.791666666664</v>
      </c>
      <c r="B2783">
        <v>0.48830000000000001</v>
      </c>
    </row>
    <row r="2784" spans="1:2" x14ac:dyDescent="0.35">
      <c r="A2784" s="3">
        <v>42485.833333333336</v>
      </c>
      <c r="B2784">
        <v>0.43859999999999999</v>
      </c>
    </row>
    <row r="2785" spans="1:2" x14ac:dyDescent="0.35">
      <c r="A2785" s="3">
        <v>42485.875</v>
      </c>
      <c r="B2785">
        <v>0.39429999999999998</v>
      </c>
    </row>
    <row r="2786" spans="1:2" x14ac:dyDescent="0.35">
      <c r="A2786" s="3">
        <v>42485.916666666664</v>
      </c>
      <c r="B2786">
        <v>0.35249999999999998</v>
      </c>
    </row>
    <row r="2787" spans="1:2" x14ac:dyDescent="0.35">
      <c r="A2787" s="3">
        <v>42485.958333333336</v>
      </c>
      <c r="B2787">
        <v>0.32469999999999999</v>
      </c>
    </row>
    <row r="2788" spans="1:2" x14ac:dyDescent="0.35">
      <c r="A2788" s="3">
        <v>42486</v>
      </c>
      <c r="B2788">
        <v>0.29399999999999998</v>
      </c>
    </row>
    <row r="2789" spans="1:2" x14ac:dyDescent="0.35">
      <c r="A2789" s="3">
        <v>42486.041666666664</v>
      </c>
      <c r="B2789">
        <v>0.25319999999999998</v>
      </c>
    </row>
    <row r="2790" spans="1:2" x14ac:dyDescent="0.35">
      <c r="A2790" s="3">
        <v>42486.083333333336</v>
      </c>
      <c r="B2790">
        <v>0.2175</v>
      </c>
    </row>
    <row r="2791" spans="1:2" x14ac:dyDescent="0.35">
      <c r="A2791" s="3">
        <v>42486.125</v>
      </c>
      <c r="B2791">
        <v>0.1865</v>
      </c>
    </row>
    <row r="2792" spans="1:2" x14ac:dyDescent="0.35">
      <c r="A2792" s="3">
        <v>42486.166666666664</v>
      </c>
      <c r="B2792">
        <v>0.1583</v>
      </c>
    </row>
    <row r="2793" spans="1:2" x14ac:dyDescent="0.35">
      <c r="A2793" s="3">
        <v>42486.208333333336</v>
      </c>
      <c r="B2793">
        <v>0.123</v>
      </c>
    </row>
    <row r="2794" spans="1:2" x14ac:dyDescent="0.35">
      <c r="A2794" s="3">
        <v>42486.25</v>
      </c>
      <c r="B2794">
        <v>0.12770000000000001</v>
      </c>
    </row>
    <row r="2795" spans="1:2" x14ac:dyDescent="0.35">
      <c r="A2795" s="3">
        <v>42486.291666666664</v>
      </c>
      <c r="B2795">
        <v>0.1361</v>
      </c>
    </row>
    <row r="2796" spans="1:2" x14ac:dyDescent="0.35">
      <c r="A2796" s="3">
        <v>42486.333333333336</v>
      </c>
      <c r="B2796">
        <v>0.1482</v>
      </c>
    </row>
    <row r="2797" spans="1:2" x14ac:dyDescent="0.35">
      <c r="A2797" s="3">
        <v>42486.375</v>
      </c>
      <c r="B2797">
        <v>0.1726</v>
      </c>
    </row>
    <row r="2798" spans="1:2" x14ac:dyDescent="0.35">
      <c r="A2798" s="3">
        <v>42486.416666666664</v>
      </c>
      <c r="B2798">
        <v>0.21479999999999999</v>
      </c>
    </row>
    <row r="2799" spans="1:2" x14ac:dyDescent="0.35">
      <c r="A2799" s="3">
        <v>42486.458333333336</v>
      </c>
      <c r="B2799">
        <v>0.27179999999999999</v>
      </c>
    </row>
    <row r="2800" spans="1:2" x14ac:dyDescent="0.35">
      <c r="A2800" s="3">
        <v>42486.5</v>
      </c>
      <c r="B2800">
        <v>0.32919999999999999</v>
      </c>
    </row>
    <row r="2801" spans="1:2" x14ac:dyDescent="0.35">
      <c r="A2801" s="3">
        <v>42486.541666666664</v>
      </c>
      <c r="B2801">
        <v>0.37240000000000001</v>
      </c>
    </row>
    <row r="2802" spans="1:2" x14ac:dyDescent="0.35">
      <c r="A2802" s="3">
        <v>42486.583333333336</v>
      </c>
      <c r="B2802">
        <v>0.3906</v>
      </c>
    </row>
    <row r="2803" spans="1:2" x14ac:dyDescent="0.35">
      <c r="A2803" s="3">
        <v>42486.625</v>
      </c>
      <c r="B2803">
        <v>0.37909999999999999</v>
      </c>
    </row>
    <row r="2804" spans="1:2" x14ac:dyDescent="0.35">
      <c r="A2804" s="3">
        <v>42486.666666666664</v>
      </c>
      <c r="B2804">
        <v>0.3357</v>
      </c>
    </row>
    <row r="2805" spans="1:2" x14ac:dyDescent="0.35">
      <c r="A2805" s="3">
        <v>42486.708333333336</v>
      </c>
      <c r="B2805">
        <v>0.26300000000000001</v>
      </c>
    </row>
    <row r="2806" spans="1:2" x14ac:dyDescent="0.35">
      <c r="A2806" s="3">
        <v>42486.75</v>
      </c>
      <c r="B2806">
        <v>0.23219999999999999</v>
      </c>
    </row>
    <row r="2807" spans="1:2" x14ac:dyDescent="0.35">
      <c r="A2807" s="3">
        <v>42486.791666666664</v>
      </c>
      <c r="B2807">
        <v>0.2288</v>
      </c>
    </row>
    <row r="2808" spans="1:2" x14ac:dyDescent="0.35">
      <c r="A2808" s="3">
        <v>42486.833333333336</v>
      </c>
      <c r="B2808">
        <v>0.23330000000000001</v>
      </c>
    </row>
    <row r="2809" spans="1:2" x14ac:dyDescent="0.35">
      <c r="A2809" s="3">
        <v>42486.875</v>
      </c>
      <c r="B2809">
        <v>0.2394</v>
      </c>
    </row>
    <row r="2810" spans="1:2" x14ac:dyDescent="0.35">
      <c r="A2810" s="3">
        <v>42486.916666666664</v>
      </c>
      <c r="B2810">
        <v>0.2445</v>
      </c>
    </row>
    <row r="2811" spans="1:2" x14ac:dyDescent="0.35">
      <c r="A2811" s="3">
        <v>42486.958333333336</v>
      </c>
      <c r="B2811">
        <v>0.24829999999999999</v>
      </c>
    </row>
    <row r="2812" spans="1:2" x14ac:dyDescent="0.35">
      <c r="A2812" s="3">
        <v>42487</v>
      </c>
      <c r="B2812">
        <v>0.2586</v>
      </c>
    </row>
    <row r="2813" spans="1:2" x14ac:dyDescent="0.35">
      <c r="A2813" s="3">
        <v>42487.041666666664</v>
      </c>
      <c r="B2813">
        <v>0.26419999999999999</v>
      </c>
    </row>
    <row r="2814" spans="1:2" x14ac:dyDescent="0.35">
      <c r="A2814" s="3">
        <v>42487.083333333336</v>
      </c>
      <c r="B2814">
        <v>0.28570000000000001</v>
      </c>
    </row>
    <row r="2815" spans="1:2" x14ac:dyDescent="0.35">
      <c r="A2815" s="3">
        <v>42487.125</v>
      </c>
      <c r="B2815">
        <v>0.2908</v>
      </c>
    </row>
    <row r="2816" spans="1:2" x14ac:dyDescent="0.35">
      <c r="A2816" s="3">
        <v>42487.166666666664</v>
      </c>
      <c r="B2816">
        <v>0.28100000000000003</v>
      </c>
    </row>
    <row r="2817" spans="1:2" x14ac:dyDescent="0.35">
      <c r="A2817" s="3">
        <v>42487.208333333336</v>
      </c>
      <c r="B2817">
        <v>0.25409999999999999</v>
      </c>
    </row>
    <row r="2818" spans="1:2" x14ac:dyDescent="0.35">
      <c r="A2818" s="3">
        <v>42487.25</v>
      </c>
      <c r="B2818">
        <v>0.28699999999999998</v>
      </c>
    </row>
    <row r="2819" spans="1:2" x14ac:dyDescent="0.35">
      <c r="A2819" s="3">
        <v>42487.291666666664</v>
      </c>
      <c r="B2819">
        <v>0.2969</v>
      </c>
    </row>
    <row r="2820" spans="1:2" x14ac:dyDescent="0.35">
      <c r="A2820" s="3">
        <v>42487.333333333336</v>
      </c>
      <c r="B2820">
        <v>0.30199999999999999</v>
      </c>
    </row>
    <row r="2821" spans="1:2" x14ac:dyDescent="0.35">
      <c r="A2821" s="3">
        <v>42487.375</v>
      </c>
      <c r="B2821">
        <v>0.3201</v>
      </c>
    </row>
    <row r="2822" spans="1:2" x14ac:dyDescent="0.35">
      <c r="A2822" s="3">
        <v>42487.416666666664</v>
      </c>
      <c r="B2822">
        <v>0.34360000000000002</v>
      </c>
    </row>
    <row r="2823" spans="1:2" x14ac:dyDescent="0.35">
      <c r="A2823" s="3">
        <v>42487.458333333336</v>
      </c>
      <c r="B2823">
        <v>0.3579</v>
      </c>
    </row>
    <row r="2824" spans="1:2" x14ac:dyDescent="0.35">
      <c r="A2824" s="3">
        <v>42487.5</v>
      </c>
      <c r="B2824">
        <v>0.36080000000000001</v>
      </c>
    </row>
    <row r="2825" spans="1:2" x14ac:dyDescent="0.35">
      <c r="A2825" s="3">
        <v>42487.541666666664</v>
      </c>
      <c r="B2825">
        <v>0.35420000000000001</v>
      </c>
    </row>
    <row r="2826" spans="1:2" x14ac:dyDescent="0.35">
      <c r="A2826" s="3">
        <v>42487.583333333336</v>
      </c>
      <c r="B2826">
        <v>0.33410000000000001</v>
      </c>
    </row>
    <row r="2827" spans="1:2" x14ac:dyDescent="0.35">
      <c r="A2827" s="3">
        <v>42487.625</v>
      </c>
      <c r="B2827">
        <v>0.30249999999999999</v>
      </c>
    </row>
    <row r="2828" spans="1:2" x14ac:dyDescent="0.35">
      <c r="A2828" s="3">
        <v>42487.666666666664</v>
      </c>
      <c r="B2828">
        <v>0.26029999999999998</v>
      </c>
    </row>
    <row r="2829" spans="1:2" x14ac:dyDescent="0.35">
      <c r="A2829" s="3">
        <v>42487.708333333336</v>
      </c>
      <c r="B2829">
        <v>0.21429999999999999</v>
      </c>
    </row>
    <row r="2830" spans="1:2" x14ac:dyDescent="0.35">
      <c r="A2830" s="3">
        <v>42487.75</v>
      </c>
      <c r="B2830">
        <v>0.18129999999999999</v>
      </c>
    </row>
    <row r="2831" spans="1:2" x14ac:dyDescent="0.35">
      <c r="A2831" s="3">
        <v>42487.791666666664</v>
      </c>
      <c r="B2831">
        <v>0.1615</v>
      </c>
    </row>
    <row r="2832" spans="1:2" x14ac:dyDescent="0.35">
      <c r="A2832" s="3">
        <v>42487.833333333336</v>
      </c>
      <c r="B2832">
        <v>0.1444</v>
      </c>
    </row>
    <row r="2833" spans="1:2" x14ac:dyDescent="0.35">
      <c r="A2833" s="3">
        <v>42487.875</v>
      </c>
      <c r="B2833">
        <v>0.1361</v>
      </c>
    </row>
    <row r="2834" spans="1:2" x14ac:dyDescent="0.35">
      <c r="A2834" s="3">
        <v>42487.916666666664</v>
      </c>
      <c r="B2834">
        <v>0.13089999999999999</v>
      </c>
    </row>
    <row r="2835" spans="1:2" x14ac:dyDescent="0.35">
      <c r="A2835" s="3">
        <v>42487.958333333336</v>
      </c>
      <c r="B2835">
        <v>0.12820000000000001</v>
      </c>
    </row>
    <row r="2836" spans="1:2" x14ac:dyDescent="0.35">
      <c r="A2836" s="3">
        <v>42488</v>
      </c>
      <c r="B2836">
        <v>0.13120000000000001</v>
      </c>
    </row>
    <row r="2837" spans="1:2" x14ac:dyDescent="0.35">
      <c r="A2837" s="3">
        <v>42488.041666666664</v>
      </c>
      <c r="B2837">
        <v>0.1351</v>
      </c>
    </row>
    <row r="2838" spans="1:2" x14ac:dyDescent="0.35">
      <c r="A2838" s="3">
        <v>42488.083333333336</v>
      </c>
      <c r="B2838">
        <v>0.1196</v>
      </c>
    </row>
    <row r="2839" spans="1:2" x14ac:dyDescent="0.35">
      <c r="A2839" s="3">
        <v>42488.125</v>
      </c>
      <c r="B2839">
        <v>9.1999999999999998E-2</v>
      </c>
    </row>
    <row r="2840" spans="1:2" x14ac:dyDescent="0.35">
      <c r="A2840" s="3">
        <v>42488.166666666664</v>
      </c>
      <c r="B2840">
        <v>8.6400000000000005E-2</v>
      </c>
    </row>
    <row r="2841" spans="1:2" x14ac:dyDescent="0.35">
      <c r="A2841" s="3">
        <v>42488.208333333336</v>
      </c>
      <c r="B2841">
        <v>8.1000000000000003E-2</v>
      </c>
    </row>
    <row r="2842" spans="1:2" x14ac:dyDescent="0.35">
      <c r="A2842" s="3">
        <v>42488.25</v>
      </c>
      <c r="B2842">
        <v>7.3400000000000007E-2</v>
      </c>
    </row>
    <row r="2843" spans="1:2" x14ac:dyDescent="0.35">
      <c r="A2843" s="3">
        <v>42488.291666666664</v>
      </c>
      <c r="B2843">
        <v>8.6999999999999994E-2</v>
      </c>
    </row>
    <row r="2844" spans="1:2" x14ac:dyDescent="0.35">
      <c r="A2844" s="3">
        <v>42488.333333333336</v>
      </c>
      <c r="B2844">
        <v>0.12089999999999999</v>
      </c>
    </row>
    <row r="2845" spans="1:2" x14ac:dyDescent="0.35">
      <c r="A2845" s="3">
        <v>42488.375</v>
      </c>
      <c r="B2845">
        <v>0.15079999999999999</v>
      </c>
    </row>
    <row r="2846" spans="1:2" x14ac:dyDescent="0.35">
      <c r="A2846" s="3">
        <v>42488.416666666664</v>
      </c>
      <c r="B2846">
        <v>0.156</v>
      </c>
    </row>
    <row r="2847" spans="1:2" x14ac:dyDescent="0.35">
      <c r="A2847" s="3">
        <v>42488.458333333336</v>
      </c>
      <c r="B2847">
        <v>0.13</v>
      </c>
    </row>
    <row r="2848" spans="1:2" x14ac:dyDescent="0.35">
      <c r="A2848" s="3">
        <v>42488.5</v>
      </c>
      <c r="B2848">
        <v>9.9299999999999999E-2</v>
      </c>
    </row>
    <row r="2849" spans="1:2" x14ac:dyDescent="0.35">
      <c r="A2849" s="3">
        <v>42488.541666666664</v>
      </c>
      <c r="B2849">
        <v>8.2400000000000001E-2</v>
      </c>
    </row>
    <row r="2850" spans="1:2" x14ac:dyDescent="0.35">
      <c r="A2850" s="3">
        <v>42488.583333333336</v>
      </c>
      <c r="B2850">
        <v>7.8100000000000003E-2</v>
      </c>
    </row>
    <row r="2851" spans="1:2" x14ac:dyDescent="0.35">
      <c r="A2851" s="3">
        <v>42488.625</v>
      </c>
      <c r="B2851">
        <v>6.8099999999999994E-2</v>
      </c>
    </row>
    <row r="2852" spans="1:2" x14ac:dyDescent="0.35">
      <c r="A2852" s="3">
        <v>42488.666666666664</v>
      </c>
      <c r="B2852">
        <v>6.2100000000000002E-2</v>
      </c>
    </row>
    <row r="2853" spans="1:2" x14ac:dyDescent="0.35">
      <c r="A2853" s="3">
        <v>42488.708333333336</v>
      </c>
      <c r="B2853">
        <v>6.3E-2</v>
      </c>
    </row>
    <row r="2854" spans="1:2" x14ac:dyDescent="0.35">
      <c r="A2854" s="3">
        <v>42488.75</v>
      </c>
      <c r="B2854">
        <v>7.0400000000000004E-2</v>
      </c>
    </row>
    <row r="2855" spans="1:2" x14ac:dyDescent="0.35">
      <c r="A2855" s="3">
        <v>42488.791666666664</v>
      </c>
      <c r="B2855">
        <v>7.5200000000000003E-2</v>
      </c>
    </row>
    <row r="2856" spans="1:2" x14ac:dyDescent="0.35">
      <c r="A2856" s="3">
        <v>42488.833333333336</v>
      </c>
      <c r="B2856">
        <v>7.6499999999999999E-2</v>
      </c>
    </row>
    <row r="2857" spans="1:2" x14ac:dyDescent="0.35">
      <c r="A2857" s="3">
        <v>42488.875</v>
      </c>
      <c r="B2857">
        <v>7.5200000000000003E-2</v>
      </c>
    </row>
    <row r="2858" spans="1:2" x14ac:dyDescent="0.35">
      <c r="A2858" s="3">
        <v>42488.916666666664</v>
      </c>
      <c r="B2858">
        <v>8.0600000000000005E-2</v>
      </c>
    </row>
    <row r="2859" spans="1:2" x14ac:dyDescent="0.35">
      <c r="A2859" s="3">
        <v>42488.958333333336</v>
      </c>
      <c r="B2859">
        <v>9.8599999999999993E-2</v>
      </c>
    </row>
    <row r="2860" spans="1:2" x14ac:dyDescent="0.35">
      <c r="A2860" s="3">
        <v>42489</v>
      </c>
      <c r="B2860">
        <v>0.1169</v>
      </c>
    </row>
    <row r="2861" spans="1:2" x14ac:dyDescent="0.35">
      <c r="A2861" s="3">
        <v>42489.041666666664</v>
      </c>
      <c r="B2861">
        <v>0.1283</v>
      </c>
    </row>
    <row r="2862" spans="1:2" x14ac:dyDescent="0.35">
      <c r="A2862" s="3">
        <v>42489.083333333336</v>
      </c>
      <c r="B2862">
        <v>0.1295</v>
      </c>
    </row>
    <row r="2863" spans="1:2" x14ac:dyDescent="0.35">
      <c r="A2863" s="3">
        <v>42489.125</v>
      </c>
      <c r="B2863">
        <v>0.1278</v>
      </c>
    </row>
    <row r="2864" spans="1:2" x14ac:dyDescent="0.35">
      <c r="A2864" s="3">
        <v>42489.166666666664</v>
      </c>
      <c r="B2864">
        <v>0.1249</v>
      </c>
    </row>
    <row r="2865" spans="1:2" x14ac:dyDescent="0.35">
      <c r="A2865" s="3">
        <v>42489.208333333336</v>
      </c>
      <c r="B2865">
        <v>0.10589999999999999</v>
      </c>
    </row>
    <row r="2866" spans="1:2" x14ac:dyDescent="0.35">
      <c r="A2866" s="3">
        <v>42489.25</v>
      </c>
      <c r="B2866">
        <v>0.1123</v>
      </c>
    </row>
    <row r="2867" spans="1:2" x14ac:dyDescent="0.35">
      <c r="A2867" s="3">
        <v>42489.291666666664</v>
      </c>
      <c r="B2867">
        <v>0.1162</v>
      </c>
    </row>
    <row r="2868" spans="1:2" x14ac:dyDescent="0.35">
      <c r="A2868" s="3">
        <v>42489.333333333336</v>
      </c>
      <c r="B2868">
        <v>0.11260000000000001</v>
      </c>
    </row>
    <row r="2869" spans="1:2" x14ac:dyDescent="0.35">
      <c r="A2869" s="3">
        <v>42489.375</v>
      </c>
      <c r="B2869">
        <v>0.1056</v>
      </c>
    </row>
    <row r="2870" spans="1:2" x14ac:dyDescent="0.35">
      <c r="A2870" s="3">
        <v>42489.416666666664</v>
      </c>
      <c r="B2870">
        <v>9.9299999999999999E-2</v>
      </c>
    </row>
    <row r="2871" spans="1:2" x14ac:dyDescent="0.35">
      <c r="A2871" s="3">
        <v>42489.458333333336</v>
      </c>
      <c r="B2871">
        <v>9.6799999999999997E-2</v>
      </c>
    </row>
    <row r="2872" spans="1:2" x14ac:dyDescent="0.35">
      <c r="A2872" s="3">
        <v>42489.5</v>
      </c>
      <c r="B2872">
        <v>0.10050000000000001</v>
      </c>
    </row>
    <row r="2873" spans="1:2" x14ac:dyDescent="0.35">
      <c r="A2873" s="3">
        <v>42489.541666666664</v>
      </c>
      <c r="B2873">
        <v>0.1074</v>
      </c>
    </row>
    <row r="2874" spans="1:2" x14ac:dyDescent="0.35">
      <c r="A2874" s="3">
        <v>42489.583333333336</v>
      </c>
      <c r="B2874">
        <v>0.1103</v>
      </c>
    </row>
    <row r="2875" spans="1:2" x14ac:dyDescent="0.35">
      <c r="A2875" s="3">
        <v>42489.625</v>
      </c>
      <c r="B2875">
        <v>0.10489999999999999</v>
      </c>
    </row>
    <row r="2876" spans="1:2" x14ac:dyDescent="0.35">
      <c r="A2876" s="3">
        <v>42489.666666666664</v>
      </c>
      <c r="B2876">
        <v>9.6600000000000005E-2</v>
      </c>
    </row>
    <row r="2877" spans="1:2" x14ac:dyDescent="0.35">
      <c r="A2877" s="3">
        <v>42489.708333333336</v>
      </c>
      <c r="B2877">
        <v>9.8500000000000004E-2</v>
      </c>
    </row>
    <row r="2878" spans="1:2" x14ac:dyDescent="0.35">
      <c r="A2878" s="3">
        <v>42489.75</v>
      </c>
      <c r="B2878">
        <v>9.9199999999999997E-2</v>
      </c>
    </row>
    <row r="2879" spans="1:2" x14ac:dyDescent="0.35">
      <c r="A2879" s="3">
        <v>42489.791666666664</v>
      </c>
      <c r="B2879">
        <v>8.5099999999999995E-2</v>
      </c>
    </row>
    <row r="2880" spans="1:2" x14ac:dyDescent="0.35">
      <c r="A2880" s="3">
        <v>42489.833333333336</v>
      </c>
      <c r="B2880">
        <v>7.1800000000000003E-2</v>
      </c>
    </row>
    <row r="2881" spans="1:2" x14ac:dyDescent="0.35">
      <c r="A2881" s="3">
        <v>42489.875</v>
      </c>
      <c r="B2881">
        <v>6.6400000000000001E-2</v>
      </c>
    </row>
    <row r="2882" spans="1:2" x14ac:dyDescent="0.35">
      <c r="A2882" s="3">
        <v>42489.916666666664</v>
      </c>
      <c r="B2882">
        <v>6.59E-2</v>
      </c>
    </row>
    <row r="2883" spans="1:2" x14ac:dyDescent="0.35">
      <c r="A2883" s="3">
        <v>42489.958333333336</v>
      </c>
      <c r="B2883">
        <v>6.6900000000000001E-2</v>
      </c>
    </row>
    <row r="2884" spans="1:2" x14ac:dyDescent="0.35">
      <c r="A2884" s="3">
        <v>42490</v>
      </c>
      <c r="B2884">
        <v>7.0499999999999993E-2</v>
      </c>
    </row>
    <row r="2885" spans="1:2" x14ac:dyDescent="0.35">
      <c r="A2885" s="3">
        <v>42490.041666666664</v>
      </c>
      <c r="B2885">
        <v>7.2099999999999997E-2</v>
      </c>
    </row>
    <row r="2886" spans="1:2" x14ac:dyDescent="0.35">
      <c r="A2886" s="3">
        <v>42490.083333333336</v>
      </c>
      <c r="B2886">
        <v>6.6500000000000004E-2</v>
      </c>
    </row>
    <row r="2887" spans="1:2" x14ac:dyDescent="0.35">
      <c r="A2887" s="3">
        <v>42490.125</v>
      </c>
      <c r="B2887">
        <v>6.2300000000000001E-2</v>
      </c>
    </row>
    <row r="2888" spans="1:2" x14ac:dyDescent="0.35">
      <c r="A2888" s="3">
        <v>42490.166666666664</v>
      </c>
      <c r="B2888">
        <v>6.0600000000000001E-2</v>
      </c>
    </row>
    <row r="2889" spans="1:2" x14ac:dyDescent="0.35">
      <c r="A2889" s="3">
        <v>42490.208333333336</v>
      </c>
      <c r="B2889">
        <v>5.62E-2</v>
      </c>
    </row>
    <row r="2890" spans="1:2" x14ac:dyDescent="0.35">
      <c r="A2890" s="3">
        <v>42490.25</v>
      </c>
      <c r="B2890">
        <v>5.2499999999999998E-2</v>
      </c>
    </row>
    <row r="2891" spans="1:2" x14ac:dyDescent="0.35">
      <c r="A2891" s="3">
        <v>42490.291666666664</v>
      </c>
      <c r="B2891">
        <v>5.5800000000000002E-2</v>
      </c>
    </row>
    <row r="2892" spans="1:2" x14ac:dyDescent="0.35">
      <c r="A2892" s="3">
        <v>42490.333333333336</v>
      </c>
      <c r="B2892">
        <v>5.2600000000000001E-2</v>
      </c>
    </row>
    <row r="2893" spans="1:2" x14ac:dyDescent="0.35">
      <c r="A2893" s="3">
        <v>42490.375</v>
      </c>
      <c r="B2893">
        <v>4.9500000000000002E-2</v>
      </c>
    </row>
    <row r="2894" spans="1:2" x14ac:dyDescent="0.35">
      <c r="A2894" s="3">
        <v>42490.416666666664</v>
      </c>
      <c r="B2894">
        <v>5.0999999999999997E-2</v>
      </c>
    </row>
    <row r="2895" spans="1:2" x14ac:dyDescent="0.35">
      <c r="A2895" s="3">
        <v>42490.458333333336</v>
      </c>
      <c r="B2895">
        <v>5.4699999999999999E-2</v>
      </c>
    </row>
    <row r="2896" spans="1:2" x14ac:dyDescent="0.35">
      <c r="A2896" s="3">
        <v>42490.5</v>
      </c>
      <c r="B2896">
        <v>5.7799999999999997E-2</v>
      </c>
    </row>
    <row r="2897" spans="1:2" x14ac:dyDescent="0.35">
      <c r="A2897" s="3">
        <v>42490.541666666664</v>
      </c>
      <c r="B2897">
        <v>6.0400000000000002E-2</v>
      </c>
    </row>
    <row r="2898" spans="1:2" x14ac:dyDescent="0.35">
      <c r="A2898" s="3">
        <v>42490.583333333336</v>
      </c>
      <c r="B2898">
        <v>8.1199999999999994E-2</v>
      </c>
    </row>
    <row r="2899" spans="1:2" x14ac:dyDescent="0.35">
      <c r="A2899" s="3">
        <v>42490.625</v>
      </c>
      <c r="B2899">
        <v>9.2600000000000002E-2</v>
      </c>
    </row>
    <row r="2900" spans="1:2" x14ac:dyDescent="0.35">
      <c r="A2900" s="3">
        <v>42490.666666666664</v>
      </c>
      <c r="B2900">
        <v>9.0999999999999998E-2</v>
      </c>
    </row>
    <row r="2901" spans="1:2" x14ac:dyDescent="0.35">
      <c r="A2901" s="3">
        <v>42490.708333333336</v>
      </c>
      <c r="B2901">
        <v>9.8400000000000001E-2</v>
      </c>
    </row>
    <row r="2902" spans="1:2" x14ac:dyDescent="0.35">
      <c r="A2902" s="3">
        <v>42490.75</v>
      </c>
      <c r="B2902">
        <v>0.1095</v>
      </c>
    </row>
    <row r="2903" spans="1:2" x14ac:dyDescent="0.35">
      <c r="A2903" s="3">
        <v>42490.791666666664</v>
      </c>
      <c r="B2903">
        <v>0.111</v>
      </c>
    </row>
    <row r="2904" spans="1:2" x14ac:dyDescent="0.35">
      <c r="A2904" s="3">
        <v>42490.833333333336</v>
      </c>
      <c r="B2904">
        <v>0.1133</v>
      </c>
    </row>
    <row r="2905" spans="1:2" x14ac:dyDescent="0.35">
      <c r="A2905" s="3">
        <v>42490.875</v>
      </c>
      <c r="B2905">
        <v>0.1016</v>
      </c>
    </row>
    <row r="2906" spans="1:2" x14ac:dyDescent="0.35">
      <c r="A2906" s="3">
        <v>42490.916666666664</v>
      </c>
      <c r="B2906">
        <v>9.7000000000000003E-2</v>
      </c>
    </row>
    <row r="2907" spans="1:2" x14ac:dyDescent="0.35">
      <c r="A2907" s="3">
        <v>42490.958333333336</v>
      </c>
      <c r="B2907">
        <v>0.1094</v>
      </c>
    </row>
    <row r="2908" spans="1:2" x14ac:dyDescent="0.35">
      <c r="A2908" s="3">
        <v>42491</v>
      </c>
      <c r="B2908">
        <v>0.1172</v>
      </c>
    </row>
    <row r="2909" spans="1:2" x14ac:dyDescent="0.35">
      <c r="A2909" s="3">
        <v>42491.041666666664</v>
      </c>
      <c r="B2909">
        <v>0.14810000000000001</v>
      </c>
    </row>
    <row r="2910" spans="1:2" x14ac:dyDescent="0.35">
      <c r="A2910" s="3">
        <v>42491.083333333336</v>
      </c>
      <c r="B2910">
        <v>0.155</v>
      </c>
    </row>
    <row r="2911" spans="1:2" x14ac:dyDescent="0.35">
      <c r="A2911" s="3">
        <v>42491.125</v>
      </c>
      <c r="B2911">
        <v>0.15740000000000001</v>
      </c>
    </row>
    <row r="2912" spans="1:2" x14ac:dyDescent="0.35">
      <c r="A2912" s="3">
        <v>42491.166666666664</v>
      </c>
      <c r="B2912">
        <v>0.1709</v>
      </c>
    </row>
    <row r="2913" spans="1:2" x14ac:dyDescent="0.35">
      <c r="A2913" s="3">
        <v>42491.208333333336</v>
      </c>
      <c r="B2913">
        <v>0.17180000000000001</v>
      </c>
    </row>
    <row r="2914" spans="1:2" x14ac:dyDescent="0.35">
      <c r="A2914" s="3">
        <v>42491.25</v>
      </c>
      <c r="B2914">
        <v>0.1855</v>
      </c>
    </row>
    <row r="2915" spans="1:2" x14ac:dyDescent="0.35">
      <c r="A2915" s="3">
        <v>42491.291666666664</v>
      </c>
      <c r="B2915">
        <v>0.20449999999999999</v>
      </c>
    </row>
    <row r="2916" spans="1:2" x14ac:dyDescent="0.35">
      <c r="A2916" s="3">
        <v>42491.333333333336</v>
      </c>
      <c r="B2916">
        <v>0.2379</v>
      </c>
    </row>
    <row r="2917" spans="1:2" x14ac:dyDescent="0.35">
      <c r="A2917" s="3">
        <v>42491.375</v>
      </c>
      <c r="B2917">
        <v>0.26950000000000002</v>
      </c>
    </row>
    <row r="2918" spans="1:2" x14ac:dyDescent="0.35">
      <c r="A2918" s="3">
        <v>42491.416666666664</v>
      </c>
      <c r="B2918">
        <v>0.28199999999999997</v>
      </c>
    </row>
    <row r="2919" spans="1:2" x14ac:dyDescent="0.35">
      <c r="A2919" s="3">
        <v>42491.458333333336</v>
      </c>
      <c r="B2919">
        <v>0.28100000000000003</v>
      </c>
    </row>
    <row r="2920" spans="1:2" x14ac:dyDescent="0.35">
      <c r="A2920" s="3">
        <v>42491.5</v>
      </c>
      <c r="B2920">
        <v>0.26840000000000003</v>
      </c>
    </row>
    <row r="2921" spans="1:2" x14ac:dyDescent="0.35">
      <c r="A2921" s="3">
        <v>42491.541666666664</v>
      </c>
      <c r="B2921">
        <v>0.25180000000000002</v>
      </c>
    </row>
    <row r="2922" spans="1:2" x14ac:dyDescent="0.35">
      <c r="A2922" s="3">
        <v>42491.583333333336</v>
      </c>
      <c r="B2922">
        <v>0.24010000000000001</v>
      </c>
    </row>
    <row r="2923" spans="1:2" x14ac:dyDescent="0.35">
      <c r="A2923" s="3">
        <v>42491.625</v>
      </c>
      <c r="B2923">
        <v>0.2225</v>
      </c>
    </row>
    <row r="2924" spans="1:2" x14ac:dyDescent="0.35">
      <c r="A2924" s="3">
        <v>42491.666666666664</v>
      </c>
      <c r="B2924">
        <v>0.20910000000000001</v>
      </c>
    </row>
    <row r="2925" spans="1:2" x14ac:dyDescent="0.35">
      <c r="A2925" s="3">
        <v>42491.708333333336</v>
      </c>
      <c r="B2925">
        <v>0.20369999999999999</v>
      </c>
    </row>
    <row r="2926" spans="1:2" x14ac:dyDescent="0.35">
      <c r="A2926" s="3">
        <v>42491.75</v>
      </c>
      <c r="B2926">
        <v>0.2011</v>
      </c>
    </row>
    <row r="2927" spans="1:2" x14ac:dyDescent="0.35">
      <c r="A2927" s="3">
        <v>42491.791666666664</v>
      </c>
      <c r="B2927">
        <v>0.1898</v>
      </c>
    </row>
    <row r="2928" spans="1:2" x14ac:dyDescent="0.35">
      <c r="A2928" s="3">
        <v>42491.833333333336</v>
      </c>
      <c r="B2928">
        <v>0.1822</v>
      </c>
    </row>
    <row r="2929" spans="1:2" x14ac:dyDescent="0.35">
      <c r="A2929" s="3">
        <v>42491.875</v>
      </c>
      <c r="B2929">
        <v>0.18509999999999999</v>
      </c>
    </row>
    <row r="2930" spans="1:2" x14ac:dyDescent="0.35">
      <c r="A2930" s="3">
        <v>42491.916666666664</v>
      </c>
      <c r="B2930">
        <v>0.19189999999999999</v>
      </c>
    </row>
    <row r="2931" spans="1:2" x14ac:dyDescent="0.35">
      <c r="A2931" s="3">
        <v>42491.958333333336</v>
      </c>
      <c r="B2931">
        <v>0.19209999999999999</v>
      </c>
    </row>
    <row r="2932" spans="1:2" x14ac:dyDescent="0.35">
      <c r="A2932" s="3">
        <v>42492</v>
      </c>
      <c r="B2932">
        <v>0.187</v>
      </c>
    </row>
    <row r="2933" spans="1:2" x14ac:dyDescent="0.35">
      <c r="A2933" s="3">
        <v>42492.041666666664</v>
      </c>
      <c r="B2933">
        <v>0.20119999999999999</v>
      </c>
    </row>
    <row r="2934" spans="1:2" x14ac:dyDescent="0.35">
      <c r="A2934" s="3">
        <v>42492.083333333336</v>
      </c>
      <c r="B2934">
        <v>0.21870000000000001</v>
      </c>
    </row>
    <row r="2935" spans="1:2" x14ac:dyDescent="0.35">
      <c r="A2935" s="3">
        <v>42492.125</v>
      </c>
      <c r="B2935">
        <v>0.214</v>
      </c>
    </row>
    <row r="2936" spans="1:2" x14ac:dyDescent="0.35">
      <c r="A2936" s="3">
        <v>42492.166666666664</v>
      </c>
      <c r="B2936">
        <v>0.1968</v>
      </c>
    </row>
    <row r="2937" spans="1:2" x14ac:dyDescent="0.35">
      <c r="A2937" s="3">
        <v>42492.208333333336</v>
      </c>
      <c r="B2937">
        <v>0.17630000000000001</v>
      </c>
    </row>
    <row r="2938" spans="1:2" x14ac:dyDescent="0.35">
      <c r="A2938" s="3">
        <v>42492.25</v>
      </c>
      <c r="B2938">
        <v>0.1908</v>
      </c>
    </row>
    <row r="2939" spans="1:2" x14ac:dyDescent="0.35">
      <c r="A2939" s="3">
        <v>42492.291666666664</v>
      </c>
      <c r="B2939">
        <v>0.20399999999999999</v>
      </c>
    </row>
    <row r="2940" spans="1:2" x14ac:dyDescent="0.35">
      <c r="A2940" s="3">
        <v>42492.333333333336</v>
      </c>
      <c r="B2940">
        <v>0.2243</v>
      </c>
    </row>
    <row r="2941" spans="1:2" x14ac:dyDescent="0.35">
      <c r="A2941" s="3">
        <v>42492.375</v>
      </c>
      <c r="B2941">
        <v>0.24529999999999999</v>
      </c>
    </row>
    <row r="2942" spans="1:2" x14ac:dyDescent="0.35">
      <c r="A2942" s="3">
        <v>42492.416666666664</v>
      </c>
      <c r="B2942">
        <v>0.27329999999999999</v>
      </c>
    </row>
    <row r="2943" spans="1:2" x14ac:dyDescent="0.35">
      <c r="A2943" s="3">
        <v>42492.458333333336</v>
      </c>
      <c r="B2943">
        <v>0.30530000000000002</v>
      </c>
    </row>
    <row r="2944" spans="1:2" x14ac:dyDescent="0.35">
      <c r="A2944" s="3">
        <v>42492.5</v>
      </c>
      <c r="B2944">
        <v>0.33400000000000002</v>
      </c>
    </row>
    <row r="2945" spans="1:2" x14ac:dyDescent="0.35">
      <c r="A2945" s="3">
        <v>42492.541666666664</v>
      </c>
      <c r="B2945">
        <v>0.37080000000000002</v>
      </c>
    </row>
    <row r="2946" spans="1:2" x14ac:dyDescent="0.35">
      <c r="A2946" s="3">
        <v>42492.583333333336</v>
      </c>
      <c r="B2946">
        <v>0.40460000000000002</v>
      </c>
    </row>
    <row r="2947" spans="1:2" x14ac:dyDescent="0.35">
      <c r="A2947" s="3">
        <v>42492.625</v>
      </c>
      <c r="B2947">
        <v>0.39889999999999998</v>
      </c>
    </row>
    <row r="2948" spans="1:2" x14ac:dyDescent="0.35">
      <c r="A2948" s="3">
        <v>42492.666666666664</v>
      </c>
      <c r="B2948">
        <v>0.3594</v>
      </c>
    </row>
    <row r="2949" spans="1:2" x14ac:dyDescent="0.35">
      <c r="A2949" s="3">
        <v>42492.708333333336</v>
      </c>
      <c r="B2949">
        <v>0.30680000000000002</v>
      </c>
    </row>
    <row r="2950" spans="1:2" x14ac:dyDescent="0.35">
      <c r="A2950" s="3">
        <v>42492.75</v>
      </c>
      <c r="B2950">
        <v>0.28010000000000002</v>
      </c>
    </row>
    <row r="2951" spans="1:2" x14ac:dyDescent="0.35">
      <c r="A2951" s="3">
        <v>42492.791666666664</v>
      </c>
      <c r="B2951">
        <v>0.28539999999999999</v>
      </c>
    </row>
    <row r="2952" spans="1:2" x14ac:dyDescent="0.35">
      <c r="A2952" s="3">
        <v>42492.833333333336</v>
      </c>
      <c r="B2952">
        <v>0.3206</v>
      </c>
    </row>
    <row r="2953" spans="1:2" x14ac:dyDescent="0.35">
      <c r="A2953" s="3">
        <v>42492.875</v>
      </c>
      <c r="B2953">
        <v>0.37409999999999999</v>
      </c>
    </row>
    <row r="2954" spans="1:2" x14ac:dyDescent="0.35">
      <c r="A2954" s="3">
        <v>42492.916666666664</v>
      </c>
      <c r="B2954">
        <v>0.40239999999999998</v>
      </c>
    </row>
    <row r="2955" spans="1:2" x14ac:dyDescent="0.35">
      <c r="A2955" s="3">
        <v>42492.958333333336</v>
      </c>
      <c r="B2955">
        <v>0.43309999999999998</v>
      </c>
    </row>
    <row r="2956" spans="1:2" x14ac:dyDescent="0.35">
      <c r="A2956" s="3">
        <v>42493</v>
      </c>
      <c r="B2956">
        <v>0.46139999999999998</v>
      </c>
    </row>
    <row r="2957" spans="1:2" x14ac:dyDescent="0.35">
      <c r="A2957" s="3">
        <v>42493.041666666664</v>
      </c>
      <c r="B2957">
        <v>0.48070000000000002</v>
      </c>
    </row>
    <row r="2958" spans="1:2" x14ac:dyDescent="0.35">
      <c r="A2958" s="3">
        <v>42493.083333333336</v>
      </c>
      <c r="B2958">
        <v>0.47710000000000002</v>
      </c>
    </row>
    <row r="2959" spans="1:2" x14ac:dyDescent="0.35">
      <c r="A2959" s="3">
        <v>42493.125</v>
      </c>
      <c r="B2959">
        <v>0.48849999999999999</v>
      </c>
    </row>
    <row r="2960" spans="1:2" x14ac:dyDescent="0.35">
      <c r="A2960" s="3">
        <v>42493.166666666664</v>
      </c>
      <c r="B2960">
        <v>0.49469999999999997</v>
      </c>
    </row>
    <row r="2961" spans="1:2" x14ac:dyDescent="0.35">
      <c r="A2961" s="3">
        <v>42493.208333333336</v>
      </c>
      <c r="B2961">
        <v>0.48970000000000002</v>
      </c>
    </row>
    <row r="2962" spans="1:2" x14ac:dyDescent="0.35">
      <c r="A2962" s="3">
        <v>42493.25</v>
      </c>
      <c r="B2962">
        <v>0.53610000000000002</v>
      </c>
    </row>
    <row r="2963" spans="1:2" x14ac:dyDescent="0.35">
      <c r="A2963" s="3">
        <v>42493.291666666664</v>
      </c>
      <c r="B2963">
        <v>0.59599999999999997</v>
      </c>
    </row>
    <row r="2964" spans="1:2" x14ac:dyDescent="0.35">
      <c r="A2964" s="3">
        <v>42493.333333333336</v>
      </c>
      <c r="B2964">
        <v>0.60409999999999997</v>
      </c>
    </row>
    <row r="2965" spans="1:2" x14ac:dyDescent="0.35">
      <c r="A2965" s="3">
        <v>42493.375</v>
      </c>
      <c r="B2965">
        <v>0.58879999999999999</v>
      </c>
    </row>
    <row r="2966" spans="1:2" x14ac:dyDescent="0.35">
      <c r="A2966" s="3">
        <v>42493.416666666664</v>
      </c>
      <c r="B2966">
        <v>0.56540000000000001</v>
      </c>
    </row>
    <row r="2967" spans="1:2" x14ac:dyDescent="0.35">
      <c r="A2967" s="3">
        <v>42493.458333333336</v>
      </c>
      <c r="B2967">
        <v>0.54410000000000003</v>
      </c>
    </row>
    <row r="2968" spans="1:2" x14ac:dyDescent="0.35">
      <c r="A2968" s="3">
        <v>42493.5</v>
      </c>
      <c r="B2968">
        <v>0.53169999999999995</v>
      </c>
    </row>
    <row r="2969" spans="1:2" x14ac:dyDescent="0.35">
      <c r="A2969" s="3">
        <v>42493.541666666664</v>
      </c>
      <c r="B2969">
        <v>0.52180000000000004</v>
      </c>
    </row>
    <row r="2970" spans="1:2" x14ac:dyDescent="0.35">
      <c r="A2970" s="3">
        <v>42493.583333333336</v>
      </c>
      <c r="B2970">
        <v>0.50960000000000005</v>
      </c>
    </row>
    <row r="2971" spans="1:2" x14ac:dyDescent="0.35">
      <c r="A2971" s="3">
        <v>42493.625</v>
      </c>
      <c r="B2971">
        <v>0.48480000000000001</v>
      </c>
    </row>
    <row r="2972" spans="1:2" x14ac:dyDescent="0.35">
      <c r="A2972" s="3">
        <v>42493.666666666664</v>
      </c>
      <c r="B2972">
        <v>0.432</v>
      </c>
    </row>
    <row r="2973" spans="1:2" x14ac:dyDescent="0.35">
      <c r="A2973" s="3">
        <v>42493.708333333336</v>
      </c>
      <c r="B2973">
        <v>0.34350000000000003</v>
      </c>
    </row>
    <row r="2974" spans="1:2" x14ac:dyDescent="0.35">
      <c r="A2974" s="3">
        <v>42493.75</v>
      </c>
      <c r="B2974">
        <v>0.27889999999999998</v>
      </c>
    </row>
    <row r="2975" spans="1:2" x14ac:dyDescent="0.35">
      <c r="A2975" s="3">
        <v>42493.791666666664</v>
      </c>
      <c r="B2975">
        <v>0.25009999999999999</v>
      </c>
    </row>
    <row r="2976" spans="1:2" x14ac:dyDescent="0.35">
      <c r="A2976" s="3">
        <v>42493.833333333336</v>
      </c>
      <c r="B2976">
        <v>0.2495</v>
      </c>
    </row>
    <row r="2977" spans="1:2" x14ac:dyDescent="0.35">
      <c r="A2977" s="3">
        <v>42493.875</v>
      </c>
      <c r="B2977">
        <v>0.26240000000000002</v>
      </c>
    </row>
    <row r="2978" spans="1:2" x14ac:dyDescent="0.35">
      <c r="A2978" s="3">
        <v>42493.916666666664</v>
      </c>
      <c r="B2978">
        <v>0.2697</v>
      </c>
    </row>
    <row r="2979" spans="1:2" x14ac:dyDescent="0.35">
      <c r="A2979" s="3">
        <v>42493.958333333336</v>
      </c>
      <c r="B2979">
        <v>0.27179999999999999</v>
      </c>
    </row>
    <row r="2980" spans="1:2" x14ac:dyDescent="0.35">
      <c r="A2980" s="3">
        <v>42494</v>
      </c>
      <c r="B2980">
        <v>0.26850000000000002</v>
      </c>
    </row>
    <row r="2981" spans="1:2" x14ac:dyDescent="0.35">
      <c r="A2981" s="3">
        <v>42494.041666666664</v>
      </c>
      <c r="B2981">
        <v>0.26929999999999998</v>
      </c>
    </row>
    <row r="2982" spans="1:2" x14ac:dyDescent="0.35">
      <c r="A2982" s="3">
        <v>42494.083333333336</v>
      </c>
      <c r="B2982">
        <v>0.27500000000000002</v>
      </c>
    </row>
    <row r="2983" spans="1:2" x14ac:dyDescent="0.35">
      <c r="A2983" s="3">
        <v>42494.125</v>
      </c>
      <c r="B2983">
        <v>0.2787</v>
      </c>
    </row>
    <row r="2984" spans="1:2" x14ac:dyDescent="0.35">
      <c r="A2984" s="3">
        <v>42494.166666666664</v>
      </c>
      <c r="B2984">
        <v>0.2757</v>
      </c>
    </row>
    <row r="2985" spans="1:2" x14ac:dyDescent="0.35">
      <c r="A2985" s="3">
        <v>42494.208333333336</v>
      </c>
      <c r="B2985">
        <v>0.23949999999999999</v>
      </c>
    </row>
    <row r="2986" spans="1:2" x14ac:dyDescent="0.35">
      <c r="A2986" s="3">
        <v>42494.25</v>
      </c>
      <c r="B2986">
        <v>0.2903</v>
      </c>
    </row>
    <row r="2987" spans="1:2" x14ac:dyDescent="0.35">
      <c r="A2987" s="3">
        <v>42494.291666666664</v>
      </c>
      <c r="B2987">
        <v>0.3473</v>
      </c>
    </row>
    <row r="2988" spans="1:2" x14ac:dyDescent="0.35">
      <c r="A2988" s="3">
        <v>42494.333333333336</v>
      </c>
      <c r="B2988">
        <v>0.36149999999999999</v>
      </c>
    </row>
    <row r="2989" spans="1:2" x14ac:dyDescent="0.35">
      <c r="A2989" s="3">
        <v>42494.375</v>
      </c>
      <c r="B2989">
        <v>0.36220000000000002</v>
      </c>
    </row>
    <row r="2990" spans="1:2" x14ac:dyDescent="0.35">
      <c r="A2990" s="3">
        <v>42494.416666666664</v>
      </c>
      <c r="B2990">
        <v>0.36659999999999998</v>
      </c>
    </row>
    <row r="2991" spans="1:2" x14ac:dyDescent="0.35">
      <c r="A2991" s="3">
        <v>42494.458333333336</v>
      </c>
      <c r="B2991">
        <v>0.37540000000000001</v>
      </c>
    </row>
    <row r="2992" spans="1:2" x14ac:dyDescent="0.35">
      <c r="A2992" s="3">
        <v>42494.5</v>
      </c>
      <c r="B2992">
        <v>0.3891</v>
      </c>
    </row>
    <row r="2993" spans="1:2" x14ac:dyDescent="0.35">
      <c r="A2993" s="3">
        <v>42494.541666666664</v>
      </c>
      <c r="B2993">
        <v>0.4032</v>
      </c>
    </row>
    <row r="2994" spans="1:2" x14ac:dyDescent="0.35">
      <c r="A2994" s="3">
        <v>42494.583333333336</v>
      </c>
      <c r="B2994">
        <v>0.4138</v>
      </c>
    </row>
    <row r="2995" spans="1:2" x14ac:dyDescent="0.35">
      <c r="A2995" s="3">
        <v>42494.625</v>
      </c>
      <c r="B2995">
        <v>0.40279999999999999</v>
      </c>
    </row>
    <row r="2996" spans="1:2" x14ac:dyDescent="0.35">
      <c r="A2996" s="3">
        <v>42494.666666666664</v>
      </c>
      <c r="B2996">
        <v>0.36530000000000001</v>
      </c>
    </row>
    <row r="2997" spans="1:2" x14ac:dyDescent="0.35">
      <c r="A2997" s="3">
        <v>42494.708333333336</v>
      </c>
      <c r="B2997">
        <v>0.30630000000000002</v>
      </c>
    </row>
    <row r="2998" spans="1:2" x14ac:dyDescent="0.35">
      <c r="A2998" s="3">
        <v>42494.75</v>
      </c>
      <c r="B2998">
        <v>0.27179999999999999</v>
      </c>
    </row>
    <row r="2999" spans="1:2" x14ac:dyDescent="0.35">
      <c r="A2999" s="3">
        <v>42494.791666666664</v>
      </c>
      <c r="B2999">
        <v>0.25669999999999998</v>
      </c>
    </row>
    <row r="3000" spans="1:2" x14ac:dyDescent="0.35">
      <c r="A3000" s="3">
        <v>42494.833333333336</v>
      </c>
      <c r="B3000">
        <v>0.24360000000000001</v>
      </c>
    </row>
    <row r="3001" spans="1:2" x14ac:dyDescent="0.35">
      <c r="A3001" s="3">
        <v>42494.875</v>
      </c>
      <c r="B3001">
        <v>0.23280000000000001</v>
      </c>
    </row>
    <row r="3002" spans="1:2" x14ac:dyDescent="0.35">
      <c r="A3002" s="3">
        <v>42494.916666666664</v>
      </c>
      <c r="B3002">
        <v>0.22009999999999999</v>
      </c>
    </row>
    <row r="3003" spans="1:2" x14ac:dyDescent="0.35">
      <c r="A3003" s="3">
        <v>42494.958333333336</v>
      </c>
      <c r="B3003">
        <v>0.21360000000000001</v>
      </c>
    </row>
    <row r="3004" spans="1:2" x14ac:dyDescent="0.35">
      <c r="A3004" s="3">
        <v>42495</v>
      </c>
      <c r="B3004">
        <v>0.20349999999999999</v>
      </c>
    </row>
    <row r="3005" spans="1:2" x14ac:dyDescent="0.35">
      <c r="A3005" s="3">
        <v>42495.041666666664</v>
      </c>
      <c r="B3005">
        <v>0.1956</v>
      </c>
    </row>
    <row r="3006" spans="1:2" x14ac:dyDescent="0.35">
      <c r="A3006" s="3">
        <v>42495.083333333336</v>
      </c>
      <c r="B3006">
        <v>0.19089999999999999</v>
      </c>
    </row>
    <row r="3007" spans="1:2" x14ac:dyDescent="0.35">
      <c r="A3007" s="3">
        <v>42495.125</v>
      </c>
      <c r="B3007">
        <v>0.18490000000000001</v>
      </c>
    </row>
    <row r="3008" spans="1:2" x14ac:dyDescent="0.35">
      <c r="A3008" s="3">
        <v>42495.166666666664</v>
      </c>
      <c r="B3008">
        <v>0.17580000000000001</v>
      </c>
    </row>
    <row r="3009" spans="1:2" x14ac:dyDescent="0.35">
      <c r="A3009" s="3">
        <v>42495.208333333336</v>
      </c>
      <c r="B3009">
        <v>0.1517</v>
      </c>
    </row>
    <row r="3010" spans="1:2" x14ac:dyDescent="0.35">
      <c r="A3010" s="3">
        <v>42495.25</v>
      </c>
      <c r="B3010">
        <v>0.188</v>
      </c>
    </row>
    <row r="3011" spans="1:2" x14ac:dyDescent="0.35">
      <c r="A3011" s="3">
        <v>42495.291666666664</v>
      </c>
      <c r="B3011">
        <v>0.1958</v>
      </c>
    </row>
    <row r="3012" spans="1:2" x14ac:dyDescent="0.35">
      <c r="A3012" s="3">
        <v>42495.333333333336</v>
      </c>
      <c r="B3012">
        <v>0.1918</v>
      </c>
    </row>
    <row r="3013" spans="1:2" x14ac:dyDescent="0.35">
      <c r="A3013" s="3">
        <v>42495.375</v>
      </c>
      <c r="B3013">
        <v>0.1842</v>
      </c>
    </row>
    <row r="3014" spans="1:2" x14ac:dyDescent="0.35">
      <c r="A3014" s="3">
        <v>42495.416666666664</v>
      </c>
      <c r="B3014">
        <v>0.17599999999999999</v>
      </c>
    </row>
    <row r="3015" spans="1:2" x14ac:dyDescent="0.35">
      <c r="A3015" s="3">
        <v>42495.458333333336</v>
      </c>
      <c r="B3015">
        <v>0.16470000000000001</v>
      </c>
    </row>
    <row r="3016" spans="1:2" x14ac:dyDescent="0.35">
      <c r="A3016" s="3">
        <v>42495.5</v>
      </c>
      <c r="B3016">
        <v>0.15029999999999999</v>
      </c>
    </row>
    <row r="3017" spans="1:2" x14ac:dyDescent="0.35">
      <c r="A3017" s="3">
        <v>42495.541666666664</v>
      </c>
      <c r="B3017">
        <v>0.1421</v>
      </c>
    </row>
    <row r="3018" spans="1:2" x14ac:dyDescent="0.35">
      <c r="A3018" s="3">
        <v>42495.583333333336</v>
      </c>
      <c r="B3018">
        <v>0.14480000000000001</v>
      </c>
    </row>
    <row r="3019" spans="1:2" x14ac:dyDescent="0.35">
      <c r="A3019" s="3">
        <v>42495.625</v>
      </c>
      <c r="B3019">
        <v>0.15010000000000001</v>
      </c>
    </row>
    <row r="3020" spans="1:2" x14ac:dyDescent="0.35">
      <c r="A3020" s="3">
        <v>42495.666666666664</v>
      </c>
      <c r="B3020">
        <v>0.1479</v>
      </c>
    </row>
    <row r="3021" spans="1:2" x14ac:dyDescent="0.35">
      <c r="A3021" s="3">
        <v>42495.708333333336</v>
      </c>
      <c r="B3021">
        <v>0.1394</v>
      </c>
    </row>
    <row r="3022" spans="1:2" x14ac:dyDescent="0.35">
      <c r="A3022" s="3">
        <v>42495.75</v>
      </c>
      <c r="B3022">
        <v>0.1343</v>
      </c>
    </row>
    <row r="3023" spans="1:2" x14ac:dyDescent="0.35">
      <c r="A3023" s="3">
        <v>42495.791666666664</v>
      </c>
      <c r="B3023">
        <v>0.13220000000000001</v>
      </c>
    </row>
    <row r="3024" spans="1:2" x14ac:dyDescent="0.35">
      <c r="A3024" s="3">
        <v>42495.833333333336</v>
      </c>
      <c r="B3024">
        <v>0.13400000000000001</v>
      </c>
    </row>
    <row r="3025" spans="1:2" x14ac:dyDescent="0.35">
      <c r="A3025" s="3">
        <v>42495.875</v>
      </c>
      <c r="B3025">
        <v>0.13830000000000001</v>
      </c>
    </row>
    <row r="3026" spans="1:2" x14ac:dyDescent="0.35">
      <c r="A3026" s="3">
        <v>42495.916666666664</v>
      </c>
      <c r="B3026">
        <v>0.13869999999999999</v>
      </c>
    </row>
    <row r="3027" spans="1:2" x14ac:dyDescent="0.35">
      <c r="A3027" s="3">
        <v>42495.958333333336</v>
      </c>
      <c r="B3027">
        <v>0.13739999999999999</v>
      </c>
    </row>
    <row r="3028" spans="1:2" x14ac:dyDescent="0.35">
      <c r="A3028" s="3">
        <v>42496</v>
      </c>
      <c r="B3028">
        <v>0.13639999999999999</v>
      </c>
    </row>
    <row r="3029" spans="1:2" x14ac:dyDescent="0.35">
      <c r="A3029" s="3">
        <v>42496.041666666664</v>
      </c>
      <c r="B3029">
        <v>0.13819999999999999</v>
      </c>
    </row>
    <row r="3030" spans="1:2" x14ac:dyDescent="0.35">
      <c r="A3030" s="3">
        <v>42496.083333333336</v>
      </c>
      <c r="B3030">
        <v>0.14149999999999999</v>
      </c>
    </row>
    <row r="3031" spans="1:2" x14ac:dyDescent="0.35">
      <c r="A3031" s="3">
        <v>42496.125</v>
      </c>
      <c r="B3031">
        <v>0.1341</v>
      </c>
    </row>
    <row r="3032" spans="1:2" x14ac:dyDescent="0.35">
      <c r="A3032" s="3">
        <v>42496.166666666664</v>
      </c>
      <c r="B3032">
        <v>0.124</v>
      </c>
    </row>
    <row r="3033" spans="1:2" x14ac:dyDescent="0.35">
      <c r="A3033" s="3">
        <v>42496.208333333336</v>
      </c>
      <c r="B3033">
        <v>9.9000000000000005E-2</v>
      </c>
    </row>
    <row r="3034" spans="1:2" x14ac:dyDescent="0.35">
      <c r="A3034" s="3">
        <v>42496.25</v>
      </c>
      <c r="B3034">
        <v>0.1045</v>
      </c>
    </row>
    <row r="3035" spans="1:2" x14ac:dyDescent="0.35">
      <c r="A3035" s="3">
        <v>42496.291666666664</v>
      </c>
      <c r="B3035">
        <v>0.1021</v>
      </c>
    </row>
    <row r="3036" spans="1:2" x14ac:dyDescent="0.35">
      <c r="A3036" s="3">
        <v>42496.333333333336</v>
      </c>
      <c r="B3036">
        <v>9.8199999999999996E-2</v>
      </c>
    </row>
    <row r="3037" spans="1:2" x14ac:dyDescent="0.35">
      <c r="A3037" s="3">
        <v>42496.375</v>
      </c>
      <c r="B3037">
        <v>9.5200000000000007E-2</v>
      </c>
    </row>
    <row r="3038" spans="1:2" x14ac:dyDescent="0.35">
      <c r="A3038" s="3">
        <v>42496.416666666664</v>
      </c>
      <c r="B3038">
        <v>0.09</v>
      </c>
    </row>
    <row r="3039" spans="1:2" x14ac:dyDescent="0.35">
      <c r="A3039" s="3">
        <v>42496.458333333336</v>
      </c>
      <c r="B3039">
        <v>8.2100000000000006E-2</v>
      </c>
    </row>
    <row r="3040" spans="1:2" x14ac:dyDescent="0.35">
      <c r="A3040" s="3">
        <v>42496.5</v>
      </c>
      <c r="B3040">
        <v>7.1199999999999999E-2</v>
      </c>
    </row>
    <row r="3041" spans="1:2" x14ac:dyDescent="0.35">
      <c r="A3041" s="3">
        <v>42496.541666666664</v>
      </c>
      <c r="B3041">
        <v>6.0600000000000001E-2</v>
      </c>
    </row>
    <row r="3042" spans="1:2" x14ac:dyDescent="0.35">
      <c r="A3042" s="3">
        <v>42496.583333333336</v>
      </c>
      <c r="B3042">
        <v>5.3199999999999997E-2</v>
      </c>
    </row>
    <row r="3043" spans="1:2" x14ac:dyDescent="0.35">
      <c r="A3043" s="3">
        <v>42496.625</v>
      </c>
      <c r="B3043">
        <v>5.3100000000000001E-2</v>
      </c>
    </row>
    <row r="3044" spans="1:2" x14ac:dyDescent="0.35">
      <c r="A3044" s="3">
        <v>42496.666666666664</v>
      </c>
      <c r="B3044">
        <v>5.8799999999999998E-2</v>
      </c>
    </row>
    <row r="3045" spans="1:2" x14ac:dyDescent="0.35">
      <c r="A3045" s="3">
        <v>42496.708333333336</v>
      </c>
      <c r="B3045">
        <v>6.7900000000000002E-2</v>
      </c>
    </row>
    <row r="3046" spans="1:2" x14ac:dyDescent="0.35">
      <c r="A3046" s="3">
        <v>42496.75</v>
      </c>
      <c r="B3046">
        <v>6.9199999999999998E-2</v>
      </c>
    </row>
    <row r="3047" spans="1:2" x14ac:dyDescent="0.35">
      <c r="A3047" s="3">
        <v>42496.791666666664</v>
      </c>
      <c r="B3047">
        <v>6.7900000000000002E-2</v>
      </c>
    </row>
    <row r="3048" spans="1:2" x14ac:dyDescent="0.35">
      <c r="A3048" s="3">
        <v>42496.833333333336</v>
      </c>
      <c r="B3048">
        <v>6.5500000000000003E-2</v>
      </c>
    </row>
    <row r="3049" spans="1:2" x14ac:dyDescent="0.35">
      <c r="A3049" s="3">
        <v>42496.875</v>
      </c>
      <c r="B3049">
        <v>7.1999999999999995E-2</v>
      </c>
    </row>
    <row r="3050" spans="1:2" x14ac:dyDescent="0.35">
      <c r="A3050" s="3">
        <v>42496.916666666664</v>
      </c>
      <c r="B3050">
        <v>0.08</v>
      </c>
    </row>
    <row r="3051" spans="1:2" x14ac:dyDescent="0.35">
      <c r="A3051" s="3">
        <v>42496.958333333336</v>
      </c>
      <c r="B3051">
        <v>7.7700000000000005E-2</v>
      </c>
    </row>
    <row r="3052" spans="1:2" x14ac:dyDescent="0.35">
      <c r="A3052" s="3">
        <v>42497</v>
      </c>
      <c r="B3052">
        <v>8.5500000000000007E-2</v>
      </c>
    </row>
    <row r="3053" spans="1:2" x14ac:dyDescent="0.35">
      <c r="A3053" s="3">
        <v>42497.041666666664</v>
      </c>
      <c r="B3053">
        <v>9.7500000000000003E-2</v>
      </c>
    </row>
    <row r="3054" spans="1:2" x14ac:dyDescent="0.35">
      <c r="A3054" s="3">
        <v>42497.083333333336</v>
      </c>
      <c r="B3054">
        <v>0.1057</v>
      </c>
    </row>
    <row r="3055" spans="1:2" x14ac:dyDescent="0.35">
      <c r="A3055" s="3">
        <v>42497.125</v>
      </c>
      <c r="B3055">
        <v>0.1046</v>
      </c>
    </row>
    <row r="3056" spans="1:2" x14ac:dyDescent="0.35">
      <c r="A3056" s="3">
        <v>42497.166666666664</v>
      </c>
      <c r="B3056">
        <v>0.10440000000000001</v>
      </c>
    </row>
    <row r="3057" spans="1:2" x14ac:dyDescent="0.35">
      <c r="A3057" s="3">
        <v>42497.208333333336</v>
      </c>
      <c r="B3057">
        <v>9.1800000000000007E-2</v>
      </c>
    </row>
    <row r="3058" spans="1:2" x14ac:dyDescent="0.35">
      <c r="A3058" s="3">
        <v>42497.25</v>
      </c>
      <c r="B3058">
        <v>0.1178</v>
      </c>
    </row>
    <row r="3059" spans="1:2" x14ac:dyDescent="0.35">
      <c r="A3059" s="3">
        <v>42497.291666666664</v>
      </c>
      <c r="B3059">
        <v>0.1479</v>
      </c>
    </row>
    <row r="3060" spans="1:2" x14ac:dyDescent="0.35">
      <c r="A3060" s="3">
        <v>42497.333333333336</v>
      </c>
      <c r="B3060">
        <v>0.16539999999999999</v>
      </c>
    </row>
    <row r="3061" spans="1:2" x14ac:dyDescent="0.35">
      <c r="A3061" s="3">
        <v>42497.375</v>
      </c>
      <c r="B3061">
        <v>0.1779</v>
      </c>
    </row>
    <row r="3062" spans="1:2" x14ac:dyDescent="0.35">
      <c r="A3062" s="3">
        <v>42497.416666666664</v>
      </c>
      <c r="B3062">
        <v>0.18729999999999999</v>
      </c>
    </row>
    <row r="3063" spans="1:2" x14ac:dyDescent="0.35">
      <c r="A3063" s="3">
        <v>42497.458333333336</v>
      </c>
      <c r="B3063">
        <v>0.19950000000000001</v>
      </c>
    </row>
    <row r="3064" spans="1:2" x14ac:dyDescent="0.35">
      <c r="A3064" s="3">
        <v>42497.5</v>
      </c>
      <c r="B3064">
        <v>0.2104</v>
      </c>
    </row>
    <row r="3065" spans="1:2" x14ac:dyDescent="0.35">
      <c r="A3065" s="3">
        <v>42497.541666666664</v>
      </c>
      <c r="B3065">
        <v>0.2109</v>
      </c>
    </row>
    <row r="3066" spans="1:2" x14ac:dyDescent="0.35">
      <c r="A3066" s="3">
        <v>42497.583333333336</v>
      </c>
      <c r="B3066">
        <v>0.19489999999999999</v>
      </c>
    </row>
    <row r="3067" spans="1:2" x14ac:dyDescent="0.35">
      <c r="A3067" s="3">
        <v>42497.625</v>
      </c>
      <c r="B3067">
        <v>0.17730000000000001</v>
      </c>
    </row>
    <row r="3068" spans="1:2" x14ac:dyDescent="0.35">
      <c r="A3068" s="3">
        <v>42497.666666666664</v>
      </c>
      <c r="B3068">
        <v>0.15529999999999999</v>
      </c>
    </row>
    <row r="3069" spans="1:2" x14ac:dyDescent="0.35">
      <c r="A3069" s="3">
        <v>42497.708333333336</v>
      </c>
      <c r="B3069">
        <v>0.14019999999999999</v>
      </c>
    </row>
    <row r="3070" spans="1:2" x14ac:dyDescent="0.35">
      <c r="A3070" s="3">
        <v>42497.75</v>
      </c>
      <c r="B3070">
        <v>0.13300000000000001</v>
      </c>
    </row>
    <row r="3071" spans="1:2" x14ac:dyDescent="0.35">
      <c r="A3071" s="3">
        <v>42497.791666666664</v>
      </c>
      <c r="B3071">
        <v>0.13320000000000001</v>
      </c>
    </row>
    <row r="3072" spans="1:2" x14ac:dyDescent="0.35">
      <c r="A3072" s="3">
        <v>42497.833333333336</v>
      </c>
      <c r="B3072">
        <v>0.1308</v>
      </c>
    </row>
    <row r="3073" spans="1:2" x14ac:dyDescent="0.35">
      <c r="A3073" s="3">
        <v>42497.875</v>
      </c>
      <c r="B3073">
        <v>0.1221</v>
      </c>
    </row>
    <row r="3074" spans="1:2" x14ac:dyDescent="0.35">
      <c r="A3074" s="3">
        <v>42497.916666666664</v>
      </c>
      <c r="B3074">
        <v>0.1172</v>
      </c>
    </row>
    <row r="3075" spans="1:2" x14ac:dyDescent="0.35">
      <c r="A3075" s="3">
        <v>42497.958333333336</v>
      </c>
      <c r="B3075">
        <v>0.113</v>
      </c>
    </row>
    <row r="3076" spans="1:2" x14ac:dyDescent="0.35">
      <c r="A3076" s="3">
        <v>42498</v>
      </c>
      <c r="B3076">
        <v>0.1071</v>
      </c>
    </row>
    <row r="3077" spans="1:2" x14ac:dyDescent="0.35">
      <c r="A3077" s="3">
        <v>42498.041666666664</v>
      </c>
      <c r="B3077">
        <v>0.1023</v>
      </c>
    </row>
    <row r="3078" spans="1:2" x14ac:dyDescent="0.35">
      <c r="A3078" s="3">
        <v>42498.083333333336</v>
      </c>
      <c r="B3078">
        <v>0.1017</v>
      </c>
    </row>
    <row r="3079" spans="1:2" x14ac:dyDescent="0.35">
      <c r="A3079" s="3">
        <v>42498.125</v>
      </c>
      <c r="B3079">
        <v>0.1051</v>
      </c>
    </row>
    <row r="3080" spans="1:2" x14ac:dyDescent="0.35">
      <c r="A3080" s="3">
        <v>42498.166666666664</v>
      </c>
      <c r="B3080">
        <v>0.1134</v>
      </c>
    </row>
    <row r="3081" spans="1:2" x14ac:dyDescent="0.35">
      <c r="A3081" s="3">
        <v>42498.208333333336</v>
      </c>
      <c r="B3081">
        <v>0.1142</v>
      </c>
    </row>
    <row r="3082" spans="1:2" x14ac:dyDescent="0.35">
      <c r="A3082" s="3">
        <v>42498.25</v>
      </c>
      <c r="B3082">
        <v>0.13200000000000001</v>
      </c>
    </row>
    <row r="3083" spans="1:2" x14ac:dyDescent="0.35">
      <c r="A3083" s="3">
        <v>42498.291666666664</v>
      </c>
      <c r="B3083">
        <v>0.15440000000000001</v>
      </c>
    </row>
    <row r="3084" spans="1:2" x14ac:dyDescent="0.35">
      <c r="A3084" s="3">
        <v>42498.333333333336</v>
      </c>
      <c r="B3084">
        <v>0.16109999999999999</v>
      </c>
    </row>
    <row r="3085" spans="1:2" x14ac:dyDescent="0.35">
      <c r="A3085" s="3">
        <v>42498.375</v>
      </c>
      <c r="B3085">
        <v>0.15459999999999999</v>
      </c>
    </row>
    <row r="3086" spans="1:2" x14ac:dyDescent="0.35">
      <c r="A3086" s="3">
        <v>42498.416666666664</v>
      </c>
      <c r="B3086">
        <v>0.14099999999999999</v>
      </c>
    </row>
    <row r="3087" spans="1:2" x14ac:dyDescent="0.35">
      <c r="A3087" s="3">
        <v>42498.458333333336</v>
      </c>
      <c r="B3087">
        <v>0.1222</v>
      </c>
    </row>
    <row r="3088" spans="1:2" x14ac:dyDescent="0.35">
      <c r="A3088" s="3">
        <v>42498.5</v>
      </c>
      <c r="B3088">
        <v>0.104</v>
      </c>
    </row>
    <row r="3089" spans="1:2" x14ac:dyDescent="0.35">
      <c r="A3089" s="3">
        <v>42498.541666666664</v>
      </c>
      <c r="B3089">
        <v>8.9700000000000002E-2</v>
      </c>
    </row>
    <row r="3090" spans="1:2" x14ac:dyDescent="0.35">
      <c r="A3090" s="3">
        <v>42498.583333333336</v>
      </c>
      <c r="B3090">
        <v>8.2000000000000003E-2</v>
      </c>
    </row>
    <row r="3091" spans="1:2" x14ac:dyDescent="0.35">
      <c r="A3091" s="3">
        <v>42498.625</v>
      </c>
      <c r="B3091">
        <v>8.3400000000000002E-2</v>
      </c>
    </row>
    <row r="3092" spans="1:2" x14ac:dyDescent="0.35">
      <c r="A3092" s="3">
        <v>42498.666666666664</v>
      </c>
      <c r="B3092">
        <v>8.9700000000000002E-2</v>
      </c>
    </row>
    <row r="3093" spans="1:2" x14ac:dyDescent="0.35">
      <c r="A3093" s="3">
        <v>42498.708333333336</v>
      </c>
      <c r="B3093">
        <v>9.1700000000000004E-2</v>
      </c>
    </row>
    <row r="3094" spans="1:2" x14ac:dyDescent="0.35">
      <c r="A3094" s="3">
        <v>42498.75</v>
      </c>
      <c r="B3094">
        <v>8.4900000000000003E-2</v>
      </c>
    </row>
    <row r="3095" spans="1:2" x14ac:dyDescent="0.35">
      <c r="A3095" s="3">
        <v>42498.791666666664</v>
      </c>
      <c r="B3095">
        <v>7.4899999999999994E-2</v>
      </c>
    </row>
    <row r="3096" spans="1:2" x14ac:dyDescent="0.35">
      <c r="A3096" s="3">
        <v>42498.833333333336</v>
      </c>
      <c r="B3096">
        <v>7.0400000000000004E-2</v>
      </c>
    </row>
    <row r="3097" spans="1:2" x14ac:dyDescent="0.35">
      <c r="A3097" s="3">
        <v>42498.875</v>
      </c>
      <c r="B3097">
        <v>6.3600000000000004E-2</v>
      </c>
    </row>
    <row r="3098" spans="1:2" x14ac:dyDescent="0.35">
      <c r="A3098" s="3">
        <v>42498.916666666664</v>
      </c>
      <c r="B3098">
        <v>6.5799999999999997E-2</v>
      </c>
    </row>
    <row r="3099" spans="1:2" x14ac:dyDescent="0.35">
      <c r="A3099" s="3">
        <v>42498.958333333336</v>
      </c>
      <c r="B3099">
        <v>7.3499999999999996E-2</v>
      </c>
    </row>
    <row r="3100" spans="1:2" x14ac:dyDescent="0.35">
      <c r="A3100" s="3">
        <v>42499</v>
      </c>
      <c r="B3100">
        <v>7.7700000000000005E-2</v>
      </c>
    </row>
    <row r="3101" spans="1:2" x14ac:dyDescent="0.35">
      <c r="A3101" s="3">
        <v>42499.041666666664</v>
      </c>
      <c r="B3101">
        <v>8.0500000000000002E-2</v>
      </c>
    </row>
    <row r="3102" spans="1:2" x14ac:dyDescent="0.35">
      <c r="A3102" s="3">
        <v>42499.083333333336</v>
      </c>
      <c r="B3102">
        <v>8.2199999999999995E-2</v>
      </c>
    </row>
    <row r="3103" spans="1:2" x14ac:dyDescent="0.35">
      <c r="A3103" s="3">
        <v>42499.125</v>
      </c>
      <c r="B3103">
        <v>7.8299999999999995E-2</v>
      </c>
    </row>
    <row r="3104" spans="1:2" x14ac:dyDescent="0.35">
      <c r="A3104" s="3">
        <v>42499.166666666664</v>
      </c>
      <c r="B3104">
        <v>7.5600000000000001E-2</v>
      </c>
    </row>
    <row r="3105" spans="1:2" x14ac:dyDescent="0.35">
      <c r="A3105" s="3">
        <v>42499.208333333336</v>
      </c>
      <c r="B3105">
        <v>6.9000000000000006E-2</v>
      </c>
    </row>
    <row r="3106" spans="1:2" x14ac:dyDescent="0.35">
      <c r="A3106" s="3">
        <v>42499.25</v>
      </c>
      <c r="B3106">
        <v>6.9400000000000003E-2</v>
      </c>
    </row>
    <row r="3107" spans="1:2" x14ac:dyDescent="0.35">
      <c r="A3107" s="3">
        <v>42499.291666666664</v>
      </c>
      <c r="B3107">
        <v>7.22E-2</v>
      </c>
    </row>
    <row r="3108" spans="1:2" x14ac:dyDescent="0.35">
      <c r="A3108" s="3">
        <v>42499.333333333336</v>
      </c>
      <c r="B3108">
        <v>7.7399999999999997E-2</v>
      </c>
    </row>
    <row r="3109" spans="1:2" x14ac:dyDescent="0.35">
      <c r="A3109" s="3">
        <v>42499.375</v>
      </c>
      <c r="B3109">
        <v>8.14E-2</v>
      </c>
    </row>
    <row r="3110" spans="1:2" x14ac:dyDescent="0.35">
      <c r="A3110" s="3">
        <v>42499.416666666664</v>
      </c>
      <c r="B3110">
        <v>8.6099999999999996E-2</v>
      </c>
    </row>
    <row r="3111" spans="1:2" x14ac:dyDescent="0.35">
      <c r="A3111" s="3">
        <v>42499.458333333336</v>
      </c>
      <c r="B3111">
        <v>8.9499999999999996E-2</v>
      </c>
    </row>
    <row r="3112" spans="1:2" x14ac:dyDescent="0.35">
      <c r="A3112" s="3">
        <v>42499.5</v>
      </c>
      <c r="B3112">
        <v>9.2700000000000005E-2</v>
      </c>
    </row>
    <row r="3113" spans="1:2" x14ac:dyDescent="0.35">
      <c r="A3113" s="3">
        <v>42499.541666666664</v>
      </c>
      <c r="B3113">
        <v>9.6500000000000002E-2</v>
      </c>
    </row>
    <row r="3114" spans="1:2" x14ac:dyDescent="0.35">
      <c r="A3114" s="3">
        <v>42499.583333333336</v>
      </c>
      <c r="B3114">
        <v>9.6100000000000005E-2</v>
      </c>
    </row>
    <row r="3115" spans="1:2" x14ac:dyDescent="0.35">
      <c r="A3115" s="3">
        <v>42499.625</v>
      </c>
      <c r="B3115">
        <v>0.1045</v>
      </c>
    </row>
    <row r="3116" spans="1:2" x14ac:dyDescent="0.35">
      <c r="A3116" s="3">
        <v>42499.666666666664</v>
      </c>
      <c r="B3116">
        <v>0.12089999999999999</v>
      </c>
    </row>
    <row r="3117" spans="1:2" x14ac:dyDescent="0.35">
      <c r="A3117" s="3">
        <v>42499.708333333336</v>
      </c>
      <c r="B3117">
        <v>0.13059999999999999</v>
      </c>
    </row>
    <row r="3118" spans="1:2" x14ac:dyDescent="0.35">
      <c r="A3118" s="3">
        <v>42499.75</v>
      </c>
      <c r="B3118">
        <v>0.13320000000000001</v>
      </c>
    </row>
    <row r="3119" spans="1:2" x14ac:dyDescent="0.35">
      <c r="A3119" s="3">
        <v>42499.791666666664</v>
      </c>
      <c r="B3119">
        <v>0.1389</v>
      </c>
    </row>
    <row r="3120" spans="1:2" x14ac:dyDescent="0.35">
      <c r="A3120" s="3">
        <v>42499.833333333336</v>
      </c>
      <c r="B3120">
        <v>0.13750000000000001</v>
      </c>
    </row>
    <row r="3121" spans="1:2" x14ac:dyDescent="0.35">
      <c r="A3121" s="3">
        <v>42499.875</v>
      </c>
      <c r="B3121">
        <v>0.14199999999999999</v>
      </c>
    </row>
    <row r="3122" spans="1:2" x14ac:dyDescent="0.35">
      <c r="A3122" s="3">
        <v>42499.916666666664</v>
      </c>
      <c r="B3122">
        <v>0.14879999999999999</v>
      </c>
    </row>
    <row r="3123" spans="1:2" x14ac:dyDescent="0.35">
      <c r="A3123" s="3">
        <v>42499.958333333336</v>
      </c>
      <c r="B3123">
        <v>0.15770000000000001</v>
      </c>
    </row>
    <row r="3124" spans="1:2" x14ac:dyDescent="0.35">
      <c r="A3124" s="3">
        <v>42500</v>
      </c>
      <c r="B3124">
        <v>0.16020000000000001</v>
      </c>
    </row>
    <row r="3125" spans="1:2" x14ac:dyDescent="0.35">
      <c r="A3125" s="3">
        <v>42500.041666666664</v>
      </c>
      <c r="B3125">
        <v>0.15179999999999999</v>
      </c>
    </row>
    <row r="3126" spans="1:2" x14ac:dyDescent="0.35">
      <c r="A3126" s="3">
        <v>42500.083333333336</v>
      </c>
      <c r="B3126">
        <v>0.13619999999999999</v>
      </c>
    </row>
    <row r="3127" spans="1:2" x14ac:dyDescent="0.35">
      <c r="A3127" s="3">
        <v>42500.125</v>
      </c>
      <c r="B3127">
        <v>0.122</v>
      </c>
    </row>
    <row r="3128" spans="1:2" x14ac:dyDescent="0.35">
      <c r="A3128" s="3">
        <v>42500.166666666664</v>
      </c>
      <c r="B3128">
        <v>0.1149</v>
      </c>
    </row>
    <row r="3129" spans="1:2" x14ac:dyDescent="0.35">
      <c r="A3129" s="3">
        <v>42500.208333333336</v>
      </c>
      <c r="B3129">
        <v>9.8599999999999993E-2</v>
      </c>
    </row>
    <row r="3130" spans="1:2" x14ac:dyDescent="0.35">
      <c r="A3130" s="3">
        <v>42500.25</v>
      </c>
      <c r="B3130">
        <v>0.1176</v>
      </c>
    </row>
    <row r="3131" spans="1:2" x14ac:dyDescent="0.35">
      <c r="A3131" s="3">
        <v>42500.291666666664</v>
      </c>
      <c r="B3131">
        <v>0.13689999999999999</v>
      </c>
    </row>
    <row r="3132" spans="1:2" x14ac:dyDescent="0.35">
      <c r="A3132" s="3">
        <v>42500.333333333336</v>
      </c>
      <c r="B3132">
        <v>0.14749999999999999</v>
      </c>
    </row>
    <row r="3133" spans="1:2" x14ac:dyDescent="0.35">
      <c r="A3133" s="3">
        <v>42500.375</v>
      </c>
      <c r="B3133">
        <v>0.15490000000000001</v>
      </c>
    </row>
    <row r="3134" spans="1:2" x14ac:dyDescent="0.35">
      <c r="A3134" s="3">
        <v>42500.416666666664</v>
      </c>
      <c r="B3134">
        <v>0.1615</v>
      </c>
    </row>
    <row r="3135" spans="1:2" x14ac:dyDescent="0.35">
      <c r="A3135" s="3">
        <v>42500.458333333336</v>
      </c>
      <c r="B3135">
        <v>0.17180000000000001</v>
      </c>
    </row>
    <row r="3136" spans="1:2" x14ac:dyDescent="0.35">
      <c r="A3136" s="3">
        <v>42500.5</v>
      </c>
      <c r="B3136">
        <v>0.18229999999999999</v>
      </c>
    </row>
    <row r="3137" spans="1:2" x14ac:dyDescent="0.35">
      <c r="A3137" s="3">
        <v>42500.541666666664</v>
      </c>
      <c r="B3137">
        <v>0.19</v>
      </c>
    </row>
    <row r="3138" spans="1:2" x14ac:dyDescent="0.35">
      <c r="A3138" s="3">
        <v>42500.583333333336</v>
      </c>
      <c r="B3138">
        <v>0.18870000000000001</v>
      </c>
    </row>
    <row r="3139" spans="1:2" x14ac:dyDescent="0.35">
      <c r="A3139" s="3">
        <v>42500.625</v>
      </c>
      <c r="B3139">
        <v>0.19120000000000001</v>
      </c>
    </row>
    <row r="3140" spans="1:2" x14ac:dyDescent="0.35">
      <c r="A3140" s="3">
        <v>42500.666666666664</v>
      </c>
      <c r="B3140">
        <v>0.1928</v>
      </c>
    </row>
    <row r="3141" spans="1:2" x14ac:dyDescent="0.35">
      <c r="A3141" s="3">
        <v>42500.708333333336</v>
      </c>
      <c r="B3141">
        <v>0.17979999999999999</v>
      </c>
    </row>
    <row r="3142" spans="1:2" x14ac:dyDescent="0.35">
      <c r="A3142" s="3">
        <v>42500.75</v>
      </c>
      <c r="B3142">
        <v>0.1704</v>
      </c>
    </row>
    <row r="3143" spans="1:2" x14ac:dyDescent="0.35">
      <c r="A3143" s="3">
        <v>42500.791666666664</v>
      </c>
      <c r="B3143">
        <v>0.16200000000000001</v>
      </c>
    </row>
    <row r="3144" spans="1:2" x14ac:dyDescent="0.35">
      <c r="A3144" s="3">
        <v>42500.833333333336</v>
      </c>
      <c r="B3144">
        <v>0.16639999999999999</v>
      </c>
    </row>
    <row r="3145" spans="1:2" x14ac:dyDescent="0.35">
      <c r="A3145" s="3">
        <v>42500.875</v>
      </c>
      <c r="B3145">
        <v>0.18360000000000001</v>
      </c>
    </row>
    <row r="3146" spans="1:2" x14ac:dyDescent="0.35">
      <c r="A3146" s="3">
        <v>42500.916666666664</v>
      </c>
      <c r="B3146">
        <v>0.20749999999999999</v>
      </c>
    </row>
    <row r="3147" spans="1:2" x14ac:dyDescent="0.35">
      <c r="A3147" s="3">
        <v>42500.958333333336</v>
      </c>
      <c r="B3147">
        <v>0.21840000000000001</v>
      </c>
    </row>
    <row r="3148" spans="1:2" x14ac:dyDescent="0.35">
      <c r="A3148" s="3">
        <v>42501</v>
      </c>
      <c r="B3148">
        <v>0.23530000000000001</v>
      </c>
    </row>
    <row r="3149" spans="1:2" x14ac:dyDescent="0.35">
      <c r="A3149" s="3">
        <v>42501.041666666664</v>
      </c>
      <c r="B3149">
        <v>0.2462</v>
      </c>
    </row>
    <row r="3150" spans="1:2" x14ac:dyDescent="0.35">
      <c r="A3150" s="3">
        <v>42501.083333333336</v>
      </c>
      <c r="B3150">
        <v>0.26129999999999998</v>
      </c>
    </row>
    <row r="3151" spans="1:2" x14ac:dyDescent="0.35">
      <c r="A3151" s="3">
        <v>42501.125</v>
      </c>
      <c r="B3151">
        <v>0.2626</v>
      </c>
    </row>
    <row r="3152" spans="1:2" x14ac:dyDescent="0.35">
      <c r="A3152" s="3">
        <v>42501.166666666664</v>
      </c>
      <c r="B3152">
        <v>0.24990000000000001</v>
      </c>
    </row>
    <row r="3153" spans="1:2" x14ac:dyDescent="0.35">
      <c r="A3153" s="3">
        <v>42501.208333333336</v>
      </c>
      <c r="B3153">
        <v>0.20080000000000001</v>
      </c>
    </row>
    <row r="3154" spans="1:2" x14ac:dyDescent="0.35">
      <c r="A3154" s="3">
        <v>42501.25</v>
      </c>
      <c r="B3154">
        <v>0.20280000000000001</v>
      </c>
    </row>
    <row r="3155" spans="1:2" x14ac:dyDescent="0.35">
      <c r="A3155" s="3">
        <v>42501.291666666664</v>
      </c>
      <c r="B3155">
        <v>0.21779999999999999</v>
      </c>
    </row>
    <row r="3156" spans="1:2" x14ac:dyDescent="0.35">
      <c r="A3156" s="3">
        <v>42501.333333333336</v>
      </c>
      <c r="B3156">
        <v>0.21540000000000001</v>
      </c>
    </row>
    <row r="3157" spans="1:2" x14ac:dyDescent="0.35">
      <c r="A3157" s="3">
        <v>42501.375</v>
      </c>
      <c r="B3157">
        <v>0.20219999999999999</v>
      </c>
    </row>
    <row r="3158" spans="1:2" x14ac:dyDescent="0.35">
      <c r="A3158" s="3">
        <v>42501.416666666664</v>
      </c>
      <c r="B3158">
        <v>0.18820000000000001</v>
      </c>
    </row>
    <row r="3159" spans="1:2" x14ac:dyDescent="0.35">
      <c r="A3159" s="3">
        <v>42501.458333333336</v>
      </c>
      <c r="B3159">
        <v>0.16159999999999999</v>
      </c>
    </row>
    <row r="3160" spans="1:2" x14ac:dyDescent="0.35">
      <c r="A3160" s="3">
        <v>42501.5</v>
      </c>
      <c r="B3160">
        <v>0.14610000000000001</v>
      </c>
    </row>
    <row r="3161" spans="1:2" x14ac:dyDescent="0.35">
      <c r="A3161" s="3">
        <v>42501.541666666664</v>
      </c>
      <c r="B3161">
        <v>0.14219999999999999</v>
      </c>
    </row>
    <row r="3162" spans="1:2" x14ac:dyDescent="0.35">
      <c r="A3162" s="3">
        <v>42501.583333333336</v>
      </c>
      <c r="B3162">
        <v>0.13930000000000001</v>
      </c>
    </row>
    <row r="3163" spans="1:2" x14ac:dyDescent="0.35">
      <c r="A3163" s="3">
        <v>42501.625</v>
      </c>
      <c r="B3163">
        <v>0.13039999999999999</v>
      </c>
    </row>
    <row r="3164" spans="1:2" x14ac:dyDescent="0.35">
      <c r="A3164" s="3">
        <v>42501.666666666664</v>
      </c>
      <c r="B3164">
        <v>0.1033</v>
      </c>
    </row>
    <row r="3165" spans="1:2" x14ac:dyDescent="0.35">
      <c r="A3165" s="3">
        <v>42501.708333333336</v>
      </c>
      <c r="B3165">
        <v>8.2100000000000006E-2</v>
      </c>
    </row>
    <row r="3166" spans="1:2" x14ac:dyDescent="0.35">
      <c r="A3166" s="3">
        <v>42501.75</v>
      </c>
      <c r="B3166">
        <v>7.0199999999999999E-2</v>
      </c>
    </row>
    <row r="3167" spans="1:2" x14ac:dyDescent="0.35">
      <c r="A3167" s="3">
        <v>42501.791666666664</v>
      </c>
      <c r="B3167">
        <v>7.9100000000000004E-2</v>
      </c>
    </row>
    <row r="3168" spans="1:2" x14ac:dyDescent="0.35">
      <c r="A3168" s="3">
        <v>42501.833333333336</v>
      </c>
      <c r="B3168">
        <v>0.105</v>
      </c>
    </row>
    <row r="3169" spans="1:2" x14ac:dyDescent="0.35">
      <c r="A3169" s="3">
        <v>42501.875</v>
      </c>
      <c r="B3169">
        <v>0.12790000000000001</v>
      </c>
    </row>
    <row r="3170" spans="1:2" x14ac:dyDescent="0.35">
      <c r="A3170" s="3">
        <v>42501.916666666664</v>
      </c>
      <c r="B3170">
        <v>0.16869999999999999</v>
      </c>
    </row>
    <row r="3171" spans="1:2" x14ac:dyDescent="0.35">
      <c r="A3171" s="3">
        <v>42501.958333333336</v>
      </c>
      <c r="B3171">
        <v>0.2555</v>
      </c>
    </row>
    <row r="3172" spans="1:2" x14ac:dyDescent="0.35">
      <c r="A3172" s="3">
        <v>42502</v>
      </c>
      <c r="B3172">
        <v>0.2412</v>
      </c>
    </row>
    <row r="3173" spans="1:2" x14ac:dyDescent="0.35">
      <c r="A3173" s="3">
        <v>42502.041666666664</v>
      </c>
      <c r="B3173">
        <v>0.26119999999999999</v>
      </c>
    </row>
    <row r="3174" spans="1:2" x14ac:dyDescent="0.35">
      <c r="A3174" s="3">
        <v>42502.083333333336</v>
      </c>
      <c r="B3174">
        <v>0.24970000000000001</v>
      </c>
    </row>
    <row r="3175" spans="1:2" x14ac:dyDescent="0.35">
      <c r="A3175" s="3">
        <v>42502.125</v>
      </c>
      <c r="B3175">
        <v>0.22470000000000001</v>
      </c>
    </row>
    <row r="3176" spans="1:2" x14ac:dyDescent="0.35">
      <c r="A3176" s="3">
        <v>42502.166666666664</v>
      </c>
      <c r="B3176">
        <v>0.20610000000000001</v>
      </c>
    </row>
    <row r="3177" spans="1:2" x14ac:dyDescent="0.35">
      <c r="A3177" s="3">
        <v>42502.208333333336</v>
      </c>
      <c r="B3177">
        <v>0.21029999999999999</v>
      </c>
    </row>
    <row r="3178" spans="1:2" x14ac:dyDescent="0.35">
      <c r="A3178" s="3">
        <v>42502.25</v>
      </c>
      <c r="B3178">
        <v>0.26769999999999999</v>
      </c>
    </row>
    <row r="3179" spans="1:2" x14ac:dyDescent="0.35">
      <c r="A3179" s="3">
        <v>42502.291666666664</v>
      </c>
      <c r="B3179">
        <v>0.29780000000000001</v>
      </c>
    </row>
    <row r="3180" spans="1:2" x14ac:dyDescent="0.35">
      <c r="A3180" s="3">
        <v>42502.333333333336</v>
      </c>
      <c r="B3180">
        <v>0.30420000000000003</v>
      </c>
    </row>
    <row r="3181" spans="1:2" x14ac:dyDescent="0.35">
      <c r="A3181" s="3">
        <v>42502.375</v>
      </c>
      <c r="B3181">
        <v>0.34350000000000003</v>
      </c>
    </row>
    <row r="3182" spans="1:2" x14ac:dyDescent="0.35">
      <c r="A3182" s="3">
        <v>42502.416666666664</v>
      </c>
      <c r="B3182">
        <v>0.37459999999999999</v>
      </c>
    </row>
    <row r="3183" spans="1:2" x14ac:dyDescent="0.35">
      <c r="A3183" s="3">
        <v>42502.458333333336</v>
      </c>
      <c r="B3183">
        <v>0.40189999999999998</v>
      </c>
    </row>
    <row r="3184" spans="1:2" x14ac:dyDescent="0.35">
      <c r="A3184" s="3">
        <v>42502.5</v>
      </c>
      <c r="B3184">
        <v>0.4138</v>
      </c>
    </row>
    <row r="3185" spans="1:2" x14ac:dyDescent="0.35">
      <c r="A3185" s="3">
        <v>42502.541666666664</v>
      </c>
      <c r="B3185">
        <v>0.42149999999999999</v>
      </c>
    </row>
    <row r="3186" spans="1:2" x14ac:dyDescent="0.35">
      <c r="A3186" s="3">
        <v>42502.583333333336</v>
      </c>
      <c r="B3186">
        <v>0.42820000000000003</v>
      </c>
    </row>
    <row r="3187" spans="1:2" x14ac:dyDescent="0.35">
      <c r="A3187" s="3">
        <v>42502.625</v>
      </c>
      <c r="B3187">
        <v>0.43090000000000001</v>
      </c>
    </row>
    <row r="3188" spans="1:2" x14ac:dyDescent="0.35">
      <c r="A3188" s="3">
        <v>42502.666666666664</v>
      </c>
      <c r="B3188">
        <v>0.41839999999999999</v>
      </c>
    </row>
    <row r="3189" spans="1:2" x14ac:dyDescent="0.35">
      <c r="A3189" s="3">
        <v>42502.708333333336</v>
      </c>
      <c r="B3189">
        <v>0.36670000000000003</v>
      </c>
    </row>
    <row r="3190" spans="1:2" x14ac:dyDescent="0.35">
      <c r="A3190" s="3">
        <v>42502.75</v>
      </c>
      <c r="B3190">
        <v>0.34079999999999999</v>
      </c>
    </row>
    <row r="3191" spans="1:2" x14ac:dyDescent="0.35">
      <c r="A3191" s="3">
        <v>42502.791666666664</v>
      </c>
      <c r="B3191">
        <v>0.34029999999999999</v>
      </c>
    </row>
    <row r="3192" spans="1:2" x14ac:dyDescent="0.35">
      <c r="A3192" s="3">
        <v>42502.833333333336</v>
      </c>
      <c r="B3192">
        <v>0.35310000000000002</v>
      </c>
    </row>
    <row r="3193" spans="1:2" x14ac:dyDescent="0.35">
      <c r="A3193" s="3">
        <v>42502.875</v>
      </c>
      <c r="B3193">
        <v>0.3594</v>
      </c>
    </row>
    <row r="3194" spans="1:2" x14ac:dyDescent="0.35">
      <c r="A3194" s="3">
        <v>42502.916666666664</v>
      </c>
      <c r="B3194">
        <v>0.35930000000000001</v>
      </c>
    </row>
    <row r="3195" spans="1:2" x14ac:dyDescent="0.35">
      <c r="A3195" s="3">
        <v>42502.958333333336</v>
      </c>
      <c r="B3195">
        <v>0.35320000000000001</v>
      </c>
    </row>
    <row r="3196" spans="1:2" x14ac:dyDescent="0.35">
      <c r="A3196" s="3">
        <v>42503</v>
      </c>
      <c r="B3196">
        <v>0.33260000000000001</v>
      </c>
    </row>
    <row r="3197" spans="1:2" x14ac:dyDescent="0.35">
      <c r="A3197" s="3">
        <v>42503.041666666664</v>
      </c>
      <c r="B3197">
        <v>0.30669999999999997</v>
      </c>
    </row>
    <row r="3198" spans="1:2" x14ac:dyDescent="0.35">
      <c r="A3198" s="3">
        <v>42503.083333333336</v>
      </c>
      <c r="B3198">
        <v>0.29010000000000002</v>
      </c>
    </row>
    <row r="3199" spans="1:2" x14ac:dyDescent="0.35">
      <c r="A3199" s="3">
        <v>42503.125</v>
      </c>
      <c r="B3199">
        <v>0.27489999999999998</v>
      </c>
    </row>
    <row r="3200" spans="1:2" x14ac:dyDescent="0.35">
      <c r="A3200" s="3">
        <v>42503.166666666664</v>
      </c>
      <c r="B3200">
        <v>0.25790000000000002</v>
      </c>
    </row>
    <row r="3201" spans="1:2" x14ac:dyDescent="0.35">
      <c r="A3201" s="3">
        <v>42503.208333333336</v>
      </c>
      <c r="B3201">
        <v>0.27129999999999999</v>
      </c>
    </row>
    <row r="3202" spans="1:2" x14ac:dyDescent="0.35">
      <c r="A3202" s="3">
        <v>42503.25</v>
      </c>
      <c r="B3202">
        <v>0.38279999999999997</v>
      </c>
    </row>
    <row r="3203" spans="1:2" x14ac:dyDescent="0.35">
      <c r="A3203" s="3">
        <v>42503.291666666664</v>
      </c>
      <c r="B3203">
        <v>0.45040000000000002</v>
      </c>
    </row>
    <row r="3204" spans="1:2" x14ac:dyDescent="0.35">
      <c r="A3204" s="3">
        <v>42503.333333333336</v>
      </c>
      <c r="B3204">
        <v>0.50739999999999996</v>
      </c>
    </row>
    <row r="3205" spans="1:2" x14ac:dyDescent="0.35">
      <c r="A3205" s="3">
        <v>42503.375</v>
      </c>
      <c r="B3205">
        <v>0.55940000000000001</v>
      </c>
    </row>
    <row r="3206" spans="1:2" x14ac:dyDescent="0.35">
      <c r="A3206" s="3">
        <v>42503.416666666664</v>
      </c>
      <c r="B3206">
        <v>0.59660000000000002</v>
      </c>
    </row>
    <row r="3207" spans="1:2" x14ac:dyDescent="0.35">
      <c r="A3207" s="3">
        <v>42503.458333333336</v>
      </c>
      <c r="B3207">
        <v>0.61509999999999998</v>
      </c>
    </row>
    <row r="3208" spans="1:2" x14ac:dyDescent="0.35">
      <c r="A3208" s="3">
        <v>42503.5</v>
      </c>
      <c r="B3208">
        <v>0.62180000000000002</v>
      </c>
    </row>
    <row r="3209" spans="1:2" x14ac:dyDescent="0.35">
      <c r="A3209" s="3">
        <v>42503.541666666664</v>
      </c>
      <c r="B3209">
        <v>0.61939999999999995</v>
      </c>
    </row>
    <row r="3210" spans="1:2" x14ac:dyDescent="0.35">
      <c r="A3210" s="3">
        <v>42503.583333333336</v>
      </c>
      <c r="B3210">
        <v>0.61250000000000004</v>
      </c>
    </row>
    <row r="3211" spans="1:2" x14ac:dyDescent="0.35">
      <c r="A3211" s="3">
        <v>42503.625</v>
      </c>
      <c r="B3211">
        <v>0.59419999999999995</v>
      </c>
    </row>
    <row r="3212" spans="1:2" x14ac:dyDescent="0.35">
      <c r="A3212" s="3">
        <v>42503.666666666664</v>
      </c>
      <c r="B3212">
        <v>0.53639999999999999</v>
      </c>
    </row>
    <row r="3213" spans="1:2" x14ac:dyDescent="0.35">
      <c r="A3213" s="3">
        <v>42503.708333333336</v>
      </c>
      <c r="B3213">
        <v>0.44750000000000001</v>
      </c>
    </row>
    <row r="3214" spans="1:2" x14ac:dyDescent="0.35">
      <c r="A3214" s="3">
        <v>42503.75</v>
      </c>
      <c r="B3214">
        <v>0.38350000000000001</v>
      </c>
    </row>
    <row r="3215" spans="1:2" x14ac:dyDescent="0.35">
      <c r="A3215" s="3">
        <v>42503.791666666664</v>
      </c>
      <c r="B3215">
        <v>0.37019999999999997</v>
      </c>
    </row>
    <row r="3216" spans="1:2" x14ac:dyDescent="0.35">
      <c r="A3216" s="3">
        <v>42503.833333333336</v>
      </c>
      <c r="B3216">
        <v>0.37359999999999999</v>
      </c>
    </row>
    <row r="3217" spans="1:2" x14ac:dyDescent="0.35">
      <c r="A3217" s="3">
        <v>42503.875</v>
      </c>
      <c r="B3217">
        <v>0.3664</v>
      </c>
    </row>
    <row r="3218" spans="1:2" x14ac:dyDescent="0.35">
      <c r="A3218" s="3">
        <v>42503.916666666664</v>
      </c>
      <c r="B3218">
        <v>0.3548</v>
      </c>
    </row>
    <row r="3219" spans="1:2" x14ac:dyDescent="0.35">
      <c r="A3219" s="3">
        <v>42503.958333333336</v>
      </c>
      <c r="B3219">
        <v>0.34060000000000001</v>
      </c>
    </row>
    <row r="3220" spans="1:2" x14ac:dyDescent="0.35">
      <c r="A3220" s="3">
        <v>42504</v>
      </c>
      <c r="B3220">
        <v>0.33229999999999998</v>
      </c>
    </row>
    <row r="3221" spans="1:2" x14ac:dyDescent="0.35">
      <c r="A3221" s="3">
        <v>42504.041666666664</v>
      </c>
      <c r="B3221">
        <v>0.33610000000000001</v>
      </c>
    </row>
    <row r="3222" spans="1:2" x14ac:dyDescent="0.35">
      <c r="A3222" s="3">
        <v>42504.083333333336</v>
      </c>
      <c r="B3222">
        <v>0.33760000000000001</v>
      </c>
    </row>
    <row r="3223" spans="1:2" x14ac:dyDescent="0.35">
      <c r="A3223" s="3">
        <v>42504.125</v>
      </c>
      <c r="B3223">
        <v>0.34589999999999999</v>
      </c>
    </row>
    <row r="3224" spans="1:2" x14ac:dyDescent="0.35">
      <c r="A3224" s="3">
        <v>42504.166666666664</v>
      </c>
      <c r="B3224">
        <v>0.35310000000000002</v>
      </c>
    </row>
    <row r="3225" spans="1:2" x14ac:dyDescent="0.35">
      <c r="A3225" s="3">
        <v>42504.208333333336</v>
      </c>
      <c r="B3225">
        <v>0.35560000000000003</v>
      </c>
    </row>
    <row r="3226" spans="1:2" x14ac:dyDescent="0.35">
      <c r="A3226" s="3">
        <v>42504.25</v>
      </c>
      <c r="B3226">
        <v>0.439</v>
      </c>
    </row>
    <row r="3227" spans="1:2" x14ac:dyDescent="0.35">
      <c r="A3227" s="3">
        <v>42504.291666666664</v>
      </c>
      <c r="B3227">
        <v>0.49440000000000001</v>
      </c>
    </row>
    <row r="3228" spans="1:2" x14ac:dyDescent="0.35">
      <c r="A3228" s="3">
        <v>42504.333333333336</v>
      </c>
      <c r="B3228">
        <v>0.50380000000000003</v>
      </c>
    </row>
    <row r="3229" spans="1:2" x14ac:dyDescent="0.35">
      <c r="A3229" s="3">
        <v>42504.375</v>
      </c>
      <c r="B3229">
        <v>0.50629999999999997</v>
      </c>
    </row>
    <row r="3230" spans="1:2" x14ac:dyDescent="0.35">
      <c r="A3230" s="3">
        <v>42504.416666666664</v>
      </c>
      <c r="B3230">
        <v>0.5111</v>
      </c>
    </row>
    <row r="3231" spans="1:2" x14ac:dyDescent="0.35">
      <c r="A3231" s="3">
        <v>42504.458333333336</v>
      </c>
      <c r="B3231">
        <v>0.51200000000000001</v>
      </c>
    </row>
    <row r="3232" spans="1:2" x14ac:dyDescent="0.35">
      <c r="A3232" s="3">
        <v>42504.5</v>
      </c>
      <c r="B3232">
        <v>0.51229999999999998</v>
      </c>
    </row>
    <row r="3233" spans="1:2" x14ac:dyDescent="0.35">
      <c r="A3233" s="3">
        <v>42504.541666666664</v>
      </c>
      <c r="B3233">
        <v>0.5141</v>
      </c>
    </row>
    <row r="3234" spans="1:2" x14ac:dyDescent="0.35">
      <c r="A3234" s="3">
        <v>42504.583333333336</v>
      </c>
      <c r="B3234">
        <v>0.51160000000000005</v>
      </c>
    </row>
    <row r="3235" spans="1:2" x14ac:dyDescent="0.35">
      <c r="A3235" s="3">
        <v>42504.625</v>
      </c>
      <c r="B3235">
        <v>0.49120000000000003</v>
      </c>
    </row>
    <row r="3236" spans="1:2" x14ac:dyDescent="0.35">
      <c r="A3236" s="3">
        <v>42504.666666666664</v>
      </c>
      <c r="B3236">
        <v>0.4274</v>
      </c>
    </row>
    <row r="3237" spans="1:2" x14ac:dyDescent="0.35">
      <c r="A3237" s="3">
        <v>42504.708333333336</v>
      </c>
      <c r="B3237">
        <v>0.32669999999999999</v>
      </c>
    </row>
    <row r="3238" spans="1:2" x14ac:dyDescent="0.35">
      <c r="A3238" s="3">
        <v>42504.75</v>
      </c>
      <c r="B3238">
        <v>0.28470000000000001</v>
      </c>
    </row>
    <row r="3239" spans="1:2" x14ac:dyDescent="0.35">
      <c r="A3239" s="3">
        <v>42504.791666666664</v>
      </c>
      <c r="B3239">
        <v>0.26240000000000002</v>
      </c>
    </row>
    <row r="3240" spans="1:2" x14ac:dyDescent="0.35">
      <c r="A3240" s="3">
        <v>42504.833333333336</v>
      </c>
      <c r="B3240">
        <v>0.25729999999999997</v>
      </c>
    </row>
    <row r="3241" spans="1:2" x14ac:dyDescent="0.35">
      <c r="A3241" s="3">
        <v>42504.875</v>
      </c>
      <c r="B3241">
        <v>0.27329999999999999</v>
      </c>
    </row>
    <row r="3242" spans="1:2" x14ac:dyDescent="0.35">
      <c r="A3242" s="3">
        <v>42504.916666666664</v>
      </c>
      <c r="B3242">
        <v>0.30020000000000002</v>
      </c>
    </row>
    <row r="3243" spans="1:2" x14ac:dyDescent="0.35">
      <c r="A3243" s="3">
        <v>42504.958333333336</v>
      </c>
      <c r="B3243">
        <v>0.33429999999999999</v>
      </c>
    </row>
    <row r="3244" spans="1:2" x14ac:dyDescent="0.35">
      <c r="A3244" s="3">
        <v>42505</v>
      </c>
      <c r="B3244">
        <v>0.3634</v>
      </c>
    </row>
    <row r="3245" spans="1:2" x14ac:dyDescent="0.35">
      <c r="A3245" s="3">
        <v>42505.041666666664</v>
      </c>
      <c r="B3245">
        <v>0.3841</v>
      </c>
    </row>
    <row r="3246" spans="1:2" x14ac:dyDescent="0.35">
      <c r="A3246" s="3">
        <v>42505.083333333336</v>
      </c>
      <c r="B3246">
        <v>0.39760000000000001</v>
      </c>
    </row>
    <row r="3247" spans="1:2" x14ac:dyDescent="0.35">
      <c r="A3247" s="3">
        <v>42505.125</v>
      </c>
      <c r="B3247">
        <v>0.38440000000000002</v>
      </c>
    </row>
    <row r="3248" spans="1:2" x14ac:dyDescent="0.35">
      <c r="A3248" s="3">
        <v>42505.166666666664</v>
      </c>
      <c r="B3248">
        <v>0.35460000000000003</v>
      </c>
    </row>
    <row r="3249" spans="1:2" x14ac:dyDescent="0.35">
      <c r="A3249" s="3">
        <v>42505.208333333336</v>
      </c>
      <c r="B3249">
        <v>0.35160000000000002</v>
      </c>
    </row>
    <row r="3250" spans="1:2" x14ac:dyDescent="0.35">
      <c r="A3250" s="3">
        <v>42505.25</v>
      </c>
      <c r="B3250">
        <v>0.40600000000000003</v>
      </c>
    </row>
    <row r="3251" spans="1:2" x14ac:dyDescent="0.35">
      <c r="A3251" s="3">
        <v>42505.291666666664</v>
      </c>
      <c r="B3251">
        <v>0.42409999999999998</v>
      </c>
    </row>
    <row r="3252" spans="1:2" x14ac:dyDescent="0.35">
      <c r="A3252" s="3">
        <v>42505.333333333336</v>
      </c>
      <c r="B3252">
        <v>0.42070000000000002</v>
      </c>
    </row>
    <row r="3253" spans="1:2" x14ac:dyDescent="0.35">
      <c r="A3253" s="3">
        <v>42505.375</v>
      </c>
      <c r="B3253">
        <v>0.41920000000000002</v>
      </c>
    </row>
    <row r="3254" spans="1:2" x14ac:dyDescent="0.35">
      <c r="A3254" s="3">
        <v>42505.416666666664</v>
      </c>
      <c r="B3254">
        <v>0.42480000000000001</v>
      </c>
    </row>
    <row r="3255" spans="1:2" x14ac:dyDescent="0.35">
      <c r="A3255" s="3">
        <v>42505.458333333336</v>
      </c>
      <c r="B3255">
        <v>0.43619999999999998</v>
      </c>
    </row>
    <row r="3256" spans="1:2" x14ac:dyDescent="0.35">
      <c r="A3256" s="3">
        <v>42505.5</v>
      </c>
      <c r="B3256">
        <v>0.44519999999999998</v>
      </c>
    </row>
    <row r="3257" spans="1:2" x14ac:dyDescent="0.35">
      <c r="A3257" s="3">
        <v>42505.541666666664</v>
      </c>
      <c r="B3257">
        <v>0.4476</v>
      </c>
    </row>
    <row r="3258" spans="1:2" x14ac:dyDescent="0.35">
      <c r="A3258" s="3">
        <v>42505.583333333336</v>
      </c>
      <c r="B3258">
        <v>0.44140000000000001</v>
      </c>
    </row>
    <row r="3259" spans="1:2" x14ac:dyDescent="0.35">
      <c r="A3259" s="3">
        <v>42505.625</v>
      </c>
      <c r="B3259">
        <v>0.42970000000000003</v>
      </c>
    </row>
    <row r="3260" spans="1:2" x14ac:dyDescent="0.35">
      <c r="A3260" s="3">
        <v>42505.666666666664</v>
      </c>
      <c r="B3260">
        <v>0.40429999999999999</v>
      </c>
    </row>
    <row r="3261" spans="1:2" x14ac:dyDescent="0.35">
      <c r="A3261" s="3">
        <v>42505.708333333336</v>
      </c>
      <c r="B3261">
        <v>0.33560000000000001</v>
      </c>
    </row>
    <row r="3262" spans="1:2" x14ac:dyDescent="0.35">
      <c r="A3262" s="3">
        <v>42505.75</v>
      </c>
      <c r="B3262">
        <v>0.29270000000000002</v>
      </c>
    </row>
    <row r="3263" spans="1:2" x14ac:dyDescent="0.35">
      <c r="A3263" s="3">
        <v>42505.791666666664</v>
      </c>
      <c r="B3263">
        <v>0.27179999999999999</v>
      </c>
    </row>
    <row r="3264" spans="1:2" x14ac:dyDescent="0.35">
      <c r="A3264" s="3">
        <v>42505.833333333336</v>
      </c>
      <c r="B3264">
        <v>0.26500000000000001</v>
      </c>
    </row>
    <row r="3265" spans="1:2" x14ac:dyDescent="0.35">
      <c r="A3265" s="3">
        <v>42505.875</v>
      </c>
      <c r="B3265">
        <v>0.25590000000000002</v>
      </c>
    </row>
    <row r="3266" spans="1:2" x14ac:dyDescent="0.35">
      <c r="A3266" s="3">
        <v>42505.916666666664</v>
      </c>
      <c r="B3266">
        <v>0.24379999999999999</v>
      </c>
    </row>
    <row r="3267" spans="1:2" x14ac:dyDescent="0.35">
      <c r="A3267" s="3">
        <v>42505.958333333336</v>
      </c>
      <c r="B3267">
        <v>0.2402</v>
      </c>
    </row>
    <row r="3268" spans="1:2" x14ac:dyDescent="0.35">
      <c r="A3268" s="3">
        <v>42506</v>
      </c>
      <c r="B3268">
        <v>0.23139999999999999</v>
      </c>
    </row>
    <row r="3269" spans="1:2" x14ac:dyDescent="0.35">
      <c r="A3269" s="3">
        <v>42506.041666666664</v>
      </c>
      <c r="B3269">
        <v>0.22789999999999999</v>
      </c>
    </row>
    <row r="3270" spans="1:2" x14ac:dyDescent="0.35">
      <c r="A3270" s="3">
        <v>42506.083333333336</v>
      </c>
      <c r="B3270">
        <v>0.2258</v>
      </c>
    </row>
    <row r="3271" spans="1:2" x14ac:dyDescent="0.35">
      <c r="A3271" s="3">
        <v>42506.125</v>
      </c>
      <c r="B3271">
        <v>0.21590000000000001</v>
      </c>
    </row>
    <row r="3272" spans="1:2" x14ac:dyDescent="0.35">
      <c r="A3272" s="3">
        <v>42506.166666666664</v>
      </c>
      <c r="B3272">
        <v>0.1923</v>
      </c>
    </row>
    <row r="3273" spans="1:2" x14ac:dyDescent="0.35">
      <c r="A3273" s="3">
        <v>42506.208333333336</v>
      </c>
      <c r="B3273">
        <v>0.18340000000000001</v>
      </c>
    </row>
    <row r="3274" spans="1:2" x14ac:dyDescent="0.35">
      <c r="A3274" s="3">
        <v>42506.25</v>
      </c>
      <c r="B3274">
        <v>0.19980000000000001</v>
      </c>
    </row>
    <row r="3275" spans="1:2" x14ac:dyDescent="0.35">
      <c r="A3275" s="3">
        <v>42506.291666666664</v>
      </c>
      <c r="B3275">
        <v>0.19589999999999999</v>
      </c>
    </row>
    <row r="3276" spans="1:2" x14ac:dyDescent="0.35">
      <c r="A3276" s="3">
        <v>42506.333333333336</v>
      </c>
      <c r="B3276">
        <v>0.1862</v>
      </c>
    </row>
    <row r="3277" spans="1:2" x14ac:dyDescent="0.35">
      <c r="A3277" s="3">
        <v>42506.375</v>
      </c>
      <c r="B3277">
        <v>0.18340000000000001</v>
      </c>
    </row>
    <row r="3278" spans="1:2" x14ac:dyDescent="0.35">
      <c r="A3278" s="3">
        <v>42506.416666666664</v>
      </c>
      <c r="B3278">
        <v>0.18820000000000001</v>
      </c>
    </row>
    <row r="3279" spans="1:2" x14ac:dyDescent="0.35">
      <c r="A3279" s="3">
        <v>42506.458333333336</v>
      </c>
      <c r="B3279">
        <v>0.1938</v>
      </c>
    </row>
    <row r="3280" spans="1:2" x14ac:dyDescent="0.35">
      <c r="A3280" s="3">
        <v>42506.5</v>
      </c>
      <c r="B3280">
        <v>0.19600000000000001</v>
      </c>
    </row>
    <row r="3281" spans="1:2" x14ac:dyDescent="0.35">
      <c r="A3281" s="3">
        <v>42506.541666666664</v>
      </c>
      <c r="B3281">
        <v>0.19350000000000001</v>
      </c>
    </row>
    <row r="3282" spans="1:2" x14ac:dyDescent="0.35">
      <c r="A3282" s="3">
        <v>42506.583333333336</v>
      </c>
      <c r="B3282">
        <v>0.18629999999999999</v>
      </c>
    </row>
    <row r="3283" spans="1:2" x14ac:dyDescent="0.35">
      <c r="A3283" s="3">
        <v>42506.625</v>
      </c>
      <c r="B3283">
        <v>0.17580000000000001</v>
      </c>
    </row>
    <row r="3284" spans="1:2" x14ac:dyDescent="0.35">
      <c r="A3284" s="3">
        <v>42506.666666666664</v>
      </c>
      <c r="B3284">
        <v>0.16020000000000001</v>
      </c>
    </row>
    <row r="3285" spans="1:2" x14ac:dyDescent="0.35">
      <c r="A3285" s="3">
        <v>42506.708333333336</v>
      </c>
      <c r="B3285">
        <v>0.13150000000000001</v>
      </c>
    </row>
    <row r="3286" spans="1:2" x14ac:dyDescent="0.35">
      <c r="A3286" s="3">
        <v>42506.75</v>
      </c>
      <c r="B3286">
        <v>0.1099</v>
      </c>
    </row>
    <row r="3287" spans="1:2" x14ac:dyDescent="0.35">
      <c r="A3287" s="3">
        <v>42506.791666666664</v>
      </c>
      <c r="B3287">
        <v>9.7600000000000006E-2</v>
      </c>
    </row>
    <row r="3288" spans="1:2" x14ac:dyDescent="0.35">
      <c r="A3288" s="3">
        <v>42506.833333333336</v>
      </c>
      <c r="B3288">
        <v>8.8900000000000007E-2</v>
      </c>
    </row>
    <row r="3289" spans="1:2" x14ac:dyDescent="0.35">
      <c r="A3289" s="3">
        <v>42506.875</v>
      </c>
      <c r="B3289">
        <v>8.8099999999999998E-2</v>
      </c>
    </row>
    <row r="3290" spans="1:2" x14ac:dyDescent="0.35">
      <c r="A3290" s="3">
        <v>42506.916666666664</v>
      </c>
      <c r="B3290">
        <v>9.01E-2</v>
      </c>
    </row>
    <row r="3291" spans="1:2" x14ac:dyDescent="0.35">
      <c r="A3291" s="3">
        <v>42506.958333333336</v>
      </c>
      <c r="B3291">
        <v>9.0499999999999997E-2</v>
      </c>
    </row>
    <row r="3292" spans="1:2" x14ac:dyDescent="0.35">
      <c r="A3292" s="3">
        <v>42507</v>
      </c>
      <c r="B3292">
        <v>8.7999999999999995E-2</v>
      </c>
    </row>
    <row r="3293" spans="1:2" x14ac:dyDescent="0.35">
      <c r="A3293" s="3">
        <v>42507.041666666664</v>
      </c>
      <c r="B3293">
        <v>8.77E-2</v>
      </c>
    </row>
    <row r="3294" spans="1:2" x14ac:dyDescent="0.35">
      <c r="A3294" s="3">
        <v>42507.083333333336</v>
      </c>
      <c r="B3294">
        <v>8.8599999999999998E-2</v>
      </c>
    </row>
    <row r="3295" spans="1:2" x14ac:dyDescent="0.35">
      <c r="A3295" s="3">
        <v>42507.125</v>
      </c>
      <c r="B3295">
        <v>9.0700000000000003E-2</v>
      </c>
    </row>
    <row r="3296" spans="1:2" x14ac:dyDescent="0.35">
      <c r="A3296" s="3">
        <v>42507.166666666664</v>
      </c>
      <c r="B3296">
        <v>9.1899999999999996E-2</v>
      </c>
    </row>
    <row r="3297" spans="1:2" x14ac:dyDescent="0.35">
      <c r="A3297" s="3">
        <v>42507.208333333336</v>
      </c>
      <c r="B3297">
        <v>8.6999999999999994E-2</v>
      </c>
    </row>
    <row r="3298" spans="1:2" x14ac:dyDescent="0.35">
      <c r="A3298" s="3">
        <v>42507.25</v>
      </c>
      <c r="B3298">
        <v>0.1032</v>
      </c>
    </row>
    <row r="3299" spans="1:2" x14ac:dyDescent="0.35">
      <c r="A3299" s="3">
        <v>42507.291666666664</v>
      </c>
      <c r="B3299">
        <v>0.1123</v>
      </c>
    </row>
    <row r="3300" spans="1:2" x14ac:dyDescent="0.35">
      <c r="A3300" s="3">
        <v>42507.333333333336</v>
      </c>
      <c r="B3300">
        <v>0.121</v>
      </c>
    </row>
    <row r="3301" spans="1:2" x14ac:dyDescent="0.35">
      <c r="A3301" s="3">
        <v>42507.375</v>
      </c>
      <c r="B3301">
        <v>0.12820000000000001</v>
      </c>
    </row>
    <row r="3302" spans="1:2" x14ac:dyDescent="0.35">
      <c r="A3302" s="3">
        <v>42507.416666666664</v>
      </c>
      <c r="B3302">
        <v>0.13370000000000001</v>
      </c>
    </row>
    <row r="3303" spans="1:2" x14ac:dyDescent="0.35">
      <c r="A3303" s="3">
        <v>42507.458333333336</v>
      </c>
      <c r="B3303">
        <v>0.13780000000000001</v>
      </c>
    </row>
    <row r="3304" spans="1:2" x14ac:dyDescent="0.35">
      <c r="A3304" s="3">
        <v>42507.5</v>
      </c>
      <c r="B3304">
        <v>0.1434</v>
      </c>
    </row>
    <row r="3305" spans="1:2" x14ac:dyDescent="0.35">
      <c r="A3305" s="3">
        <v>42507.541666666664</v>
      </c>
      <c r="B3305">
        <v>0.14979999999999999</v>
      </c>
    </row>
    <row r="3306" spans="1:2" x14ac:dyDescent="0.35">
      <c r="A3306" s="3">
        <v>42507.583333333336</v>
      </c>
      <c r="B3306">
        <v>0.15079999999999999</v>
      </c>
    </row>
    <row r="3307" spans="1:2" x14ac:dyDescent="0.35">
      <c r="A3307" s="3">
        <v>42507.625</v>
      </c>
      <c r="B3307">
        <v>0.1452</v>
      </c>
    </row>
    <row r="3308" spans="1:2" x14ac:dyDescent="0.35">
      <c r="A3308" s="3">
        <v>42507.666666666664</v>
      </c>
      <c r="B3308">
        <v>0.13</v>
      </c>
    </row>
    <row r="3309" spans="1:2" x14ac:dyDescent="0.35">
      <c r="A3309" s="3">
        <v>42507.708333333336</v>
      </c>
      <c r="B3309">
        <v>0.1033</v>
      </c>
    </row>
    <row r="3310" spans="1:2" x14ac:dyDescent="0.35">
      <c r="A3310" s="3">
        <v>42507.75</v>
      </c>
      <c r="B3310">
        <v>8.5999999999999993E-2</v>
      </c>
    </row>
    <row r="3311" spans="1:2" x14ac:dyDescent="0.35">
      <c r="A3311" s="3">
        <v>42507.791666666664</v>
      </c>
      <c r="B3311">
        <v>7.0800000000000002E-2</v>
      </c>
    </row>
    <row r="3312" spans="1:2" x14ac:dyDescent="0.35">
      <c r="A3312" s="3">
        <v>42507.833333333336</v>
      </c>
      <c r="B3312">
        <v>5.9400000000000001E-2</v>
      </c>
    </row>
    <row r="3313" spans="1:2" x14ac:dyDescent="0.35">
      <c r="A3313" s="3">
        <v>42507.875</v>
      </c>
      <c r="B3313">
        <v>5.21E-2</v>
      </c>
    </row>
    <row r="3314" spans="1:2" x14ac:dyDescent="0.35">
      <c r="A3314" s="3">
        <v>42507.916666666664</v>
      </c>
      <c r="B3314">
        <v>4.82E-2</v>
      </c>
    </row>
    <row r="3315" spans="1:2" x14ac:dyDescent="0.35">
      <c r="A3315" s="3">
        <v>42507.958333333336</v>
      </c>
      <c r="B3315">
        <v>4.4999999999999998E-2</v>
      </c>
    </row>
    <row r="3316" spans="1:2" x14ac:dyDescent="0.35">
      <c r="A3316" s="3">
        <v>42508</v>
      </c>
      <c r="B3316">
        <v>4.1799999999999997E-2</v>
      </c>
    </row>
    <row r="3317" spans="1:2" x14ac:dyDescent="0.35">
      <c r="A3317" s="3">
        <v>42508.041666666664</v>
      </c>
      <c r="B3317">
        <v>3.8100000000000002E-2</v>
      </c>
    </row>
    <row r="3318" spans="1:2" x14ac:dyDescent="0.35">
      <c r="A3318" s="3">
        <v>42508.083333333336</v>
      </c>
      <c r="B3318">
        <v>3.5400000000000001E-2</v>
      </c>
    </row>
    <row r="3319" spans="1:2" x14ac:dyDescent="0.35">
      <c r="A3319" s="3">
        <v>42508.125</v>
      </c>
      <c r="B3319">
        <v>3.3000000000000002E-2</v>
      </c>
    </row>
    <row r="3320" spans="1:2" x14ac:dyDescent="0.35">
      <c r="A3320" s="3">
        <v>42508.166666666664</v>
      </c>
      <c r="B3320">
        <v>3.1099999999999999E-2</v>
      </c>
    </row>
    <row r="3321" spans="1:2" x14ac:dyDescent="0.35">
      <c r="A3321" s="3">
        <v>42508.208333333336</v>
      </c>
      <c r="B3321">
        <v>2.5600000000000001E-2</v>
      </c>
    </row>
    <row r="3322" spans="1:2" x14ac:dyDescent="0.35">
      <c r="A3322" s="3">
        <v>42508.25</v>
      </c>
      <c r="B3322">
        <v>1.9699999999999999E-2</v>
      </c>
    </row>
    <row r="3323" spans="1:2" x14ac:dyDescent="0.35">
      <c r="A3323" s="3">
        <v>42508.291666666664</v>
      </c>
      <c r="B3323">
        <v>1.8100000000000002E-2</v>
      </c>
    </row>
    <row r="3324" spans="1:2" x14ac:dyDescent="0.35">
      <c r="A3324" s="3">
        <v>42508.333333333336</v>
      </c>
      <c r="B3324">
        <v>1.7000000000000001E-2</v>
      </c>
    </row>
    <row r="3325" spans="1:2" x14ac:dyDescent="0.35">
      <c r="A3325" s="3">
        <v>42508.375</v>
      </c>
      <c r="B3325">
        <v>1.83E-2</v>
      </c>
    </row>
    <row r="3326" spans="1:2" x14ac:dyDescent="0.35">
      <c r="A3326" s="3">
        <v>42508.416666666664</v>
      </c>
      <c r="B3326">
        <v>2.35E-2</v>
      </c>
    </row>
    <row r="3327" spans="1:2" x14ac:dyDescent="0.35">
      <c r="A3327" s="3">
        <v>42508.458333333336</v>
      </c>
      <c r="B3327">
        <v>4.07E-2</v>
      </c>
    </row>
    <row r="3328" spans="1:2" x14ac:dyDescent="0.35">
      <c r="A3328" s="3">
        <v>42508.5</v>
      </c>
      <c r="B3328">
        <v>5.8900000000000001E-2</v>
      </c>
    </row>
    <row r="3329" spans="1:2" x14ac:dyDescent="0.35">
      <c r="A3329" s="3">
        <v>42508.541666666664</v>
      </c>
      <c r="B3329">
        <v>7.6499999999999999E-2</v>
      </c>
    </row>
    <row r="3330" spans="1:2" x14ac:dyDescent="0.35">
      <c r="A3330" s="3">
        <v>42508.583333333336</v>
      </c>
      <c r="B3330">
        <v>0.1046</v>
      </c>
    </row>
    <row r="3331" spans="1:2" x14ac:dyDescent="0.35">
      <c r="A3331" s="3">
        <v>42508.625</v>
      </c>
      <c r="B3331">
        <v>0.12770000000000001</v>
      </c>
    </row>
    <row r="3332" spans="1:2" x14ac:dyDescent="0.35">
      <c r="A3332" s="3">
        <v>42508.666666666664</v>
      </c>
      <c r="B3332">
        <v>0.13469999999999999</v>
      </c>
    </row>
    <row r="3333" spans="1:2" x14ac:dyDescent="0.35">
      <c r="A3333" s="3">
        <v>42508.708333333336</v>
      </c>
      <c r="B3333">
        <v>0.11840000000000001</v>
      </c>
    </row>
    <row r="3334" spans="1:2" x14ac:dyDescent="0.35">
      <c r="A3334" s="3">
        <v>42508.75</v>
      </c>
      <c r="B3334">
        <v>0.1109</v>
      </c>
    </row>
    <row r="3335" spans="1:2" x14ac:dyDescent="0.35">
      <c r="A3335" s="3">
        <v>42508.791666666664</v>
      </c>
      <c r="B3335">
        <v>0.1154</v>
      </c>
    </row>
    <row r="3336" spans="1:2" x14ac:dyDescent="0.35">
      <c r="A3336" s="3">
        <v>42508.833333333336</v>
      </c>
      <c r="B3336">
        <v>0.1158</v>
      </c>
    </row>
    <row r="3337" spans="1:2" x14ac:dyDescent="0.35">
      <c r="A3337" s="3">
        <v>42508.875</v>
      </c>
      <c r="B3337">
        <v>0.1193</v>
      </c>
    </row>
    <row r="3338" spans="1:2" x14ac:dyDescent="0.35">
      <c r="A3338" s="3">
        <v>42508.916666666664</v>
      </c>
      <c r="B3338">
        <v>0.13020000000000001</v>
      </c>
    </row>
    <row r="3339" spans="1:2" x14ac:dyDescent="0.35">
      <c r="A3339" s="3">
        <v>42508.958333333336</v>
      </c>
      <c r="B3339">
        <v>0.14710000000000001</v>
      </c>
    </row>
    <row r="3340" spans="1:2" x14ac:dyDescent="0.35">
      <c r="A3340" s="3">
        <v>42509</v>
      </c>
      <c r="B3340">
        <v>0.16389999999999999</v>
      </c>
    </row>
    <row r="3341" spans="1:2" x14ac:dyDescent="0.35">
      <c r="A3341" s="3">
        <v>42509.041666666664</v>
      </c>
      <c r="B3341">
        <v>0.17469999999999999</v>
      </c>
    </row>
    <row r="3342" spans="1:2" x14ac:dyDescent="0.35">
      <c r="A3342" s="3">
        <v>42509.083333333336</v>
      </c>
      <c r="B3342">
        <v>0.18129999999999999</v>
      </c>
    </row>
    <row r="3343" spans="1:2" x14ac:dyDescent="0.35">
      <c r="A3343" s="3">
        <v>42509.125</v>
      </c>
      <c r="B3343">
        <v>0.16880000000000001</v>
      </c>
    </row>
    <row r="3344" spans="1:2" x14ac:dyDescent="0.35">
      <c r="A3344" s="3">
        <v>42509.166666666664</v>
      </c>
      <c r="B3344">
        <v>0.1419</v>
      </c>
    </row>
    <row r="3345" spans="1:2" x14ac:dyDescent="0.35">
      <c r="A3345" s="3">
        <v>42509.208333333336</v>
      </c>
      <c r="B3345">
        <v>0.1153</v>
      </c>
    </row>
    <row r="3346" spans="1:2" x14ac:dyDescent="0.35">
      <c r="A3346" s="3">
        <v>42509.25</v>
      </c>
      <c r="B3346">
        <v>0.1368</v>
      </c>
    </row>
    <row r="3347" spans="1:2" x14ac:dyDescent="0.35">
      <c r="A3347" s="3">
        <v>42509.291666666664</v>
      </c>
      <c r="B3347">
        <v>0.13469999999999999</v>
      </c>
    </row>
    <row r="3348" spans="1:2" x14ac:dyDescent="0.35">
      <c r="A3348" s="3">
        <v>42509.333333333336</v>
      </c>
      <c r="B3348">
        <v>0.14580000000000001</v>
      </c>
    </row>
    <row r="3349" spans="1:2" x14ac:dyDescent="0.35">
      <c r="A3349" s="3">
        <v>42509.375</v>
      </c>
      <c r="B3349">
        <v>0.1772</v>
      </c>
    </row>
    <row r="3350" spans="1:2" x14ac:dyDescent="0.35">
      <c r="A3350" s="3">
        <v>42509.416666666664</v>
      </c>
      <c r="B3350">
        <v>0.2288</v>
      </c>
    </row>
    <row r="3351" spans="1:2" x14ac:dyDescent="0.35">
      <c r="A3351" s="3">
        <v>42509.458333333336</v>
      </c>
      <c r="B3351">
        <v>0.2611</v>
      </c>
    </row>
    <row r="3352" spans="1:2" x14ac:dyDescent="0.35">
      <c r="A3352" s="3">
        <v>42509.5</v>
      </c>
      <c r="B3352">
        <v>0.28029999999999999</v>
      </c>
    </row>
    <row r="3353" spans="1:2" x14ac:dyDescent="0.35">
      <c r="A3353" s="3">
        <v>42509.541666666664</v>
      </c>
      <c r="B3353">
        <v>0.29820000000000002</v>
      </c>
    </row>
    <row r="3354" spans="1:2" x14ac:dyDescent="0.35">
      <c r="A3354" s="3">
        <v>42509.583333333336</v>
      </c>
      <c r="B3354">
        <v>0.31759999999999999</v>
      </c>
    </row>
    <row r="3355" spans="1:2" x14ac:dyDescent="0.35">
      <c r="A3355" s="3">
        <v>42509.625</v>
      </c>
      <c r="B3355">
        <v>0.32200000000000001</v>
      </c>
    </row>
    <row r="3356" spans="1:2" x14ac:dyDescent="0.35">
      <c r="A3356" s="3">
        <v>42509.666666666664</v>
      </c>
      <c r="B3356">
        <v>0.30840000000000001</v>
      </c>
    </row>
    <row r="3357" spans="1:2" x14ac:dyDescent="0.35">
      <c r="A3357" s="3">
        <v>42509.708333333336</v>
      </c>
      <c r="B3357">
        <v>0.27239999999999998</v>
      </c>
    </row>
    <row r="3358" spans="1:2" x14ac:dyDescent="0.35">
      <c r="A3358" s="3">
        <v>42509.75</v>
      </c>
      <c r="B3358">
        <v>0.26440000000000002</v>
      </c>
    </row>
    <row r="3359" spans="1:2" x14ac:dyDescent="0.35">
      <c r="A3359" s="3">
        <v>42509.791666666664</v>
      </c>
      <c r="B3359">
        <v>0.26379999999999998</v>
      </c>
    </row>
    <row r="3360" spans="1:2" x14ac:dyDescent="0.35">
      <c r="A3360" s="3">
        <v>42509.833333333336</v>
      </c>
      <c r="B3360">
        <v>0.26860000000000001</v>
      </c>
    </row>
    <row r="3361" spans="1:2" x14ac:dyDescent="0.35">
      <c r="A3361" s="3">
        <v>42509.875</v>
      </c>
      <c r="B3361">
        <v>0.26169999999999999</v>
      </c>
    </row>
    <row r="3362" spans="1:2" x14ac:dyDescent="0.35">
      <c r="A3362" s="3">
        <v>42509.916666666664</v>
      </c>
      <c r="B3362">
        <v>0.25330000000000003</v>
      </c>
    </row>
    <row r="3363" spans="1:2" x14ac:dyDescent="0.35">
      <c r="A3363" s="3">
        <v>42509.958333333336</v>
      </c>
      <c r="B3363">
        <v>0.22689999999999999</v>
      </c>
    </row>
    <row r="3364" spans="1:2" x14ac:dyDescent="0.35">
      <c r="A3364" s="3">
        <v>42510</v>
      </c>
      <c r="B3364">
        <v>0.2</v>
      </c>
    </row>
    <row r="3365" spans="1:2" x14ac:dyDescent="0.35">
      <c r="A3365" s="3">
        <v>42510.041666666664</v>
      </c>
      <c r="B3365">
        <v>0.1883</v>
      </c>
    </row>
    <row r="3366" spans="1:2" x14ac:dyDescent="0.35">
      <c r="A3366" s="3">
        <v>42510.083333333336</v>
      </c>
      <c r="B3366">
        <v>0.193</v>
      </c>
    </row>
    <row r="3367" spans="1:2" x14ac:dyDescent="0.35">
      <c r="A3367" s="3">
        <v>42510.125</v>
      </c>
      <c r="B3367">
        <v>0.20119999999999999</v>
      </c>
    </row>
    <row r="3368" spans="1:2" x14ac:dyDescent="0.35">
      <c r="A3368" s="3">
        <v>42510.166666666664</v>
      </c>
      <c r="B3368">
        <v>0.19009999999999999</v>
      </c>
    </row>
    <row r="3369" spans="1:2" x14ac:dyDescent="0.35">
      <c r="A3369" s="3">
        <v>42510.208333333336</v>
      </c>
      <c r="B3369">
        <v>0.1615</v>
      </c>
    </row>
    <row r="3370" spans="1:2" x14ac:dyDescent="0.35">
      <c r="A3370" s="3">
        <v>42510.25</v>
      </c>
      <c r="B3370">
        <v>0.1817</v>
      </c>
    </row>
    <row r="3371" spans="1:2" x14ac:dyDescent="0.35">
      <c r="A3371" s="3">
        <v>42510.291666666664</v>
      </c>
      <c r="B3371">
        <v>0.17519999999999999</v>
      </c>
    </row>
    <row r="3372" spans="1:2" x14ac:dyDescent="0.35">
      <c r="A3372" s="3">
        <v>42510.333333333336</v>
      </c>
      <c r="B3372">
        <v>0.17080000000000001</v>
      </c>
    </row>
    <row r="3373" spans="1:2" x14ac:dyDescent="0.35">
      <c r="A3373" s="3">
        <v>42510.375</v>
      </c>
      <c r="B3373">
        <v>0.1641</v>
      </c>
    </row>
    <row r="3374" spans="1:2" x14ac:dyDescent="0.35">
      <c r="A3374" s="3">
        <v>42510.416666666664</v>
      </c>
      <c r="B3374">
        <v>0.16120000000000001</v>
      </c>
    </row>
    <row r="3375" spans="1:2" x14ac:dyDescent="0.35">
      <c r="A3375" s="3">
        <v>42510.458333333336</v>
      </c>
      <c r="B3375">
        <v>0.17269999999999999</v>
      </c>
    </row>
    <row r="3376" spans="1:2" x14ac:dyDescent="0.35">
      <c r="A3376" s="3">
        <v>42510.5</v>
      </c>
      <c r="B3376">
        <v>0.19689999999999999</v>
      </c>
    </row>
    <row r="3377" spans="1:2" x14ac:dyDescent="0.35">
      <c r="A3377" s="3">
        <v>42510.541666666664</v>
      </c>
      <c r="B3377">
        <v>0.2283</v>
      </c>
    </row>
    <row r="3378" spans="1:2" x14ac:dyDescent="0.35">
      <c r="A3378" s="3">
        <v>42510.583333333336</v>
      </c>
      <c r="B3378">
        <v>0.27029999999999998</v>
      </c>
    </row>
    <row r="3379" spans="1:2" x14ac:dyDescent="0.35">
      <c r="A3379" s="3">
        <v>42510.625</v>
      </c>
      <c r="B3379">
        <v>0.32440000000000002</v>
      </c>
    </row>
    <row r="3380" spans="1:2" x14ac:dyDescent="0.35">
      <c r="A3380" s="3">
        <v>42510.666666666664</v>
      </c>
      <c r="B3380">
        <v>0.3629</v>
      </c>
    </row>
    <row r="3381" spans="1:2" x14ac:dyDescent="0.35">
      <c r="A3381" s="3">
        <v>42510.708333333336</v>
      </c>
      <c r="B3381">
        <v>0.3659</v>
      </c>
    </row>
    <row r="3382" spans="1:2" x14ac:dyDescent="0.35">
      <c r="A3382" s="3">
        <v>42510.75</v>
      </c>
      <c r="B3382">
        <v>0.36830000000000002</v>
      </c>
    </row>
    <row r="3383" spans="1:2" x14ac:dyDescent="0.35">
      <c r="A3383" s="3">
        <v>42510.791666666664</v>
      </c>
      <c r="B3383">
        <v>0.38059999999999999</v>
      </c>
    </row>
    <row r="3384" spans="1:2" x14ac:dyDescent="0.35">
      <c r="A3384" s="3">
        <v>42510.833333333336</v>
      </c>
      <c r="B3384">
        <v>0.37740000000000001</v>
      </c>
    </row>
    <row r="3385" spans="1:2" x14ac:dyDescent="0.35">
      <c r="A3385" s="3">
        <v>42510.875</v>
      </c>
      <c r="B3385">
        <v>0.38440000000000002</v>
      </c>
    </row>
    <row r="3386" spans="1:2" x14ac:dyDescent="0.35">
      <c r="A3386" s="3">
        <v>42510.916666666664</v>
      </c>
      <c r="B3386">
        <v>0.37169999999999997</v>
      </c>
    </row>
    <row r="3387" spans="1:2" x14ac:dyDescent="0.35">
      <c r="A3387" s="3">
        <v>42510.958333333336</v>
      </c>
      <c r="B3387">
        <v>0.34849999999999998</v>
      </c>
    </row>
    <row r="3388" spans="1:2" x14ac:dyDescent="0.35">
      <c r="A3388" s="3">
        <v>42511</v>
      </c>
      <c r="B3388">
        <v>0.32769999999999999</v>
      </c>
    </row>
    <row r="3389" spans="1:2" x14ac:dyDescent="0.35">
      <c r="A3389" s="3">
        <v>42511.041666666664</v>
      </c>
      <c r="B3389">
        <v>0.32340000000000002</v>
      </c>
    </row>
    <row r="3390" spans="1:2" x14ac:dyDescent="0.35">
      <c r="A3390" s="3">
        <v>42511.083333333336</v>
      </c>
      <c r="B3390">
        <v>0.3427</v>
      </c>
    </row>
    <row r="3391" spans="1:2" x14ac:dyDescent="0.35">
      <c r="A3391" s="3">
        <v>42511.125</v>
      </c>
      <c r="B3391">
        <v>0.34239999999999998</v>
      </c>
    </row>
    <row r="3392" spans="1:2" x14ac:dyDescent="0.35">
      <c r="A3392" s="3">
        <v>42511.166666666664</v>
      </c>
      <c r="B3392">
        <v>0.33179999999999998</v>
      </c>
    </row>
    <row r="3393" spans="1:2" x14ac:dyDescent="0.35">
      <c r="A3393" s="3">
        <v>42511.208333333336</v>
      </c>
      <c r="B3393">
        <v>0.32250000000000001</v>
      </c>
    </row>
    <row r="3394" spans="1:2" x14ac:dyDescent="0.35">
      <c r="A3394" s="3">
        <v>42511.25</v>
      </c>
      <c r="B3394">
        <v>0.40379999999999999</v>
      </c>
    </row>
    <row r="3395" spans="1:2" x14ac:dyDescent="0.35">
      <c r="A3395" s="3">
        <v>42511.291666666664</v>
      </c>
      <c r="B3395">
        <v>0.48280000000000001</v>
      </c>
    </row>
    <row r="3396" spans="1:2" x14ac:dyDescent="0.35">
      <c r="A3396" s="3">
        <v>42511.333333333336</v>
      </c>
      <c r="B3396">
        <v>0.51029999999999998</v>
      </c>
    </row>
    <row r="3397" spans="1:2" x14ac:dyDescent="0.35">
      <c r="A3397" s="3">
        <v>42511.375</v>
      </c>
      <c r="B3397">
        <v>0.51080000000000003</v>
      </c>
    </row>
    <row r="3398" spans="1:2" x14ac:dyDescent="0.35">
      <c r="A3398" s="3">
        <v>42511.416666666664</v>
      </c>
      <c r="B3398">
        <v>0.50039999999999996</v>
      </c>
    </row>
    <row r="3399" spans="1:2" x14ac:dyDescent="0.35">
      <c r="A3399" s="3">
        <v>42511.458333333336</v>
      </c>
      <c r="B3399">
        <v>0.49030000000000001</v>
      </c>
    </row>
    <row r="3400" spans="1:2" x14ac:dyDescent="0.35">
      <c r="A3400" s="3">
        <v>42511.5</v>
      </c>
      <c r="B3400">
        <v>0.47560000000000002</v>
      </c>
    </row>
    <row r="3401" spans="1:2" x14ac:dyDescent="0.35">
      <c r="A3401" s="3">
        <v>42511.541666666664</v>
      </c>
      <c r="B3401">
        <v>0.45250000000000001</v>
      </c>
    </row>
    <row r="3402" spans="1:2" x14ac:dyDescent="0.35">
      <c r="A3402" s="3">
        <v>42511.583333333336</v>
      </c>
      <c r="B3402">
        <v>0.42020000000000002</v>
      </c>
    </row>
    <row r="3403" spans="1:2" x14ac:dyDescent="0.35">
      <c r="A3403" s="3">
        <v>42511.625</v>
      </c>
      <c r="B3403">
        <v>0.38750000000000001</v>
      </c>
    </row>
    <row r="3404" spans="1:2" x14ac:dyDescent="0.35">
      <c r="A3404" s="3">
        <v>42511.666666666664</v>
      </c>
      <c r="B3404">
        <v>0.34370000000000001</v>
      </c>
    </row>
    <row r="3405" spans="1:2" x14ac:dyDescent="0.35">
      <c r="A3405" s="3">
        <v>42511.708333333336</v>
      </c>
      <c r="B3405">
        <v>0.28149999999999997</v>
      </c>
    </row>
    <row r="3406" spans="1:2" x14ac:dyDescent="0.35">
      <c r="A3406" s="3">
        <v>42511.75</v>
      </c>
      <c r="B3406">
        <v>0.26069999999999999</v>
      </c>
    </row>
    <row r="3407" spans="1:2" x14ac:dyDescent="0.35">
      <c r="A3407" s="3">
        <v>42511.791666666664</v>
      </c>
      <c r="B3407">
        <v>0.25069999999999998</v>
      </c>
    </row>
    <row r="3408" spans="1:2" x14ac:dyDescent="0.35">
      <c r="A3408" s="3">
        <v>42511.833333333336</v>
      </c>
      <c r="B3408">
        <v>0.2412</v>
      </c>
    </row>
    <row r="3409" spans="1:2" x14ac:dyDescent="0.35">
      <c r="A3409" s="3">
        <v>42511.875</v>
      </c>
      <c r="B3409">
        <v>0.24049999999999999</v>
      </c>
    </row>
    <row r="3410" spans="1:2" x14ac:dyDescent="0.35">
      <c r="A3410" s="3">
        <v>42511.916666666664</v>
      </c>
      <c r="B3410">
        <v>0.2414</v>
      </c>
    </row>
    <row r="3411" spans="1:2" x14ac:dyDescent="0.35">
      <c r="A3411" s="3">
        <v>42511.958333333336</v>
      </c>
      <c r="B3411">
        <v>0.2392</v>
      </c>
    </row>
    <row r="3412" spans="1:2" x14ac:dyDescent="0.35">
      <c r="A3412" s="3">
        <v>42512</v>
      </c>
      <c r="B3412">
        <v>0.22969999999999999</v>
      </c>
    </row>
    <row r="3413" spans="1:2" x14ac:dyDescent="0.35">
      <c r="A3413" s="3">
        <v>42512.041666666664</v>
      </c>
      <c r="B3413">
        <v>0.2142</v>
      </c>
    </row>
    <row r="3414" spans="1:2" x14ac:dyDescent="0.35">
      <c r="A3414" s="3">
        <v>42512.083333333336</v>
      </c>
      <c r="B3414">
        <v>0.1973</v>
      </c>
    </row>
    <row r="3415" spans="1:2" x14ac:dyDescent="0.35">
      <c r="A3415" s="3">
        <v>42512.125</v>
      </c>
      <c r="B3415">
        <v>0.16600000000000001</v>
      </c>
    </row>
    <row r="3416" spans="1:2" x14ac:dyDescent="0.35">
      <c r="A3416" s="3">
        <v>42512.166666666664</v>
      </c>
      <c r="B3416">
        <v>0.13250000000000001</v>
      </c>
    </row>
    <row r="3417" spans="1:2" x14ac:dyDescent="0.35">
      <c r="A3417" s="3">
        <v>42512.208333333336</v>
      </c>
      <c r="B3417">
        <v>8.72E-2</v>
      </c>
    </row>
    <row r="3418" spans="1:2" x14ac:dyDescent="0.35">
      <c r="A3418" s="3">
        <v>42512.25</v>
      </c>
      <c r="B3418">
        <v>6.7500000000000004E-2</v>
      </c>
    </row>
    <row r="3419" spans="1:2" x14ac:dyDescent="0.35">
      <c r="A3419" s="3">
        <v>42512.291666666664</v>
      </c>
      <c r="B3419">
        <v>6.59E-2</v>
      </c>
    </row>
    <row r="3420" spans="1:2" x14ac:dyDescent="0.35">
      <c r="A3420" s="3">
        <v>42512.333333333336</v>
      </c>
      <c r="B3420">
        <v>6.2799999999999995E-2</v>
      </c>
    </row>
    <row r="3421" spans="1:2" x14ac:dyDescent="0.35">
      <c r="A3421" s="3">
        <v>42512.375</v>
      </c>
      <c r="B3421">
        <v>5.9299999999999999E-2</v>
      </c>
    </row>
    <row r="3422" spans="1:2" x14ac:dyDescent="0.35">
      <c r="A3422" s="3">
        <v>42512.416666666664</v>
      </c>
      <c r="B3422">
        <v>5.5899999999999998E-2</v>
      </c>
    </row>
    <row r="3423" spans="1:2" x14ac:dyDescent="0.35">
      <c r="A3423" s="3">
        <v>42512.458333333336</v>
      </c>
      <c r="B3423">
        <v>5.3400000000000003E-2</v>
      </c>
    </row>
    <row r="3424" spans="1:2" x14ac:dyDescent="0.35">
      <c r="A3424" s="3">
        <v>42512.5</v>
      </c>
      <c r="B3424">
        <v>5.1900000000000002E-2</v>
      </c>
    </row>
    <row r="3425" spans="1:2" x14ac:dyDescent="0.35">
      <c r="A3425" s="3">
        <v>42512.541666666664</v>
      </c>
      <c r="B3425">
        <v>5.0599999999999999E-2</v>
      </c>
    </row>
    <row r="3426" spans="1:2" x14ac:dyDescent="0.35">
      <c r="A3426" s="3">
        <v>42512.583333333336</v>
      </c>
      <c r="B3426">
        <v>4.99E-2</v>
      </c>
    </row>
    <row r="3427" spans="1:2" x14ac:dyDescent="0.35">
      <c r="A3427" s="3">
        <v>42512.625</v>
      </c>
      <c r="B3427">
        <v>4.9200000000000001E-2</v>
      </c>
    </row>
    <row r="3428" spans="1:2" x14ac:dyDescent="0.35">
      <c r="A3428" s="3">
        <v>42512.666666666664</v>
      </c>
      <c r="B3428">
        <v>4.99E-2</v>
      </c>
    </row>
    <row r="3429" spans="1:2" x14ac:dyDescent="0.35">
      <c r="A3429" s="3">
        <v>42512.708333333336</v>
      </c>
      <c r="B3429">
        <v>5.57E-2</v>
      </c>
    </row>
    <row r="3430" spans="1:2" x14ac:dyDescent="0.35">
      <c r="A3430" s="3">
        <v>42512.75</v>
      </c>
      <c r="B3430">
        <v>6.5799999999999997E-2</v>
      </c>
    </row>
    <row r="3431" spans="1:2" x14ac:dyDescent="0.35">
      <c r="A3431" s="3">
        <v>42512.791666666664</v>
      </c>
      <c r="B3431">
        <v>7.85E-2</v>
      </c>
    </row>
    <row r="3432" spans="1:2" x14ac:dyDescent="0.35">
      <c r="A3432" s="3">
        <v>42512.833333333336</v>
      </c>
      <c r="B3432">
        <v>0.1012</v>
      </c>
    </row>
    <row r="3433" spans="1:2" x14ac:dyDescent="0.35">
      <c r="A3433" s="3">
        <v>42512.875</v>
      </c>
      <c r="B3433">
        <v>0.1333</v>
      </c>
    </row>
    <row r="3434" spans="1:2" x14ac:dyDescent="0.35">
      <c r="A3434" s="3">
        <v>42512.916666666664</v>
      </c>
      <c r="B3434">
        <v>0.16739999999999999</v>
      </c>
    </row>
    <row r="3435" spans="1:2" x14ac:dyDescent="0.35">
      <c r="A3435" s="3">
        <v>42512.958333333336</v>
      </c>
      <c r="B3435">
        <v>0.19489999999999999</v>
      </c>
    </row>
    <row r="3436" spans="1:2" x14ac:dyDescent="0.35">
      <c r="A3436" s="3">
        <v>42513</v>
      </c>
      <c r="B3436">
        <v>0.22270000000000001</v>
      </c>
    </row>
    <row r="3437" spans="1:2" x14ac:dyDescent="0.35">
      <c r="A3437" s="3">
        <v>42513.041666666664</v>
      </c>
      <c r="B3437">
        <v>0.25190000000000001</v>
      </c>
    </row>
    <row r="3438" spans="1:2" x14ac:dyDescent="0.35">
      <c r="A3438" s="3">
        <v>42513.083333333336</v>
      </c>
      <c r="B3438">
        <v>0.2797</v>
      </c>
    </row>
    <row r="3439" spans="1:2" x14ac:dyDescent="0.35">
      <c r="A3439" s="3">
        <v>42513.125</v>
      </c>
      <c r="B3439">
        <v>0.30159999999999998</v>
      </c>
    </row>
    <row r="3440" spans="1:2" x14ac:dyDescent="0.35">
      <c r="A3440" s="3">
        <v>42513.166666666664</v>
      </c>
      <c r="B3440">
        <v>0.3004</v>
      </c>
    </row>
    <row r="3441" spans="1:2" x14ac:dyDescent="0.35">
      <c r="A3441" s="3">
        <v>42513.208333333336</v>
      </c>
      <c r="B3441">
        <v>0.26190000000000002</v>
      </c>
    </row>
    <row r="3442" spans="1:2" x14ac:dyDescent="0.35">
      <c r="A3442" s="3">
        <v>42513.25</v>
      </c>
      <c r="B3442">
        <v>0.33739999999999998</v>
      </c>
    </row>
    <row r="3443" spans="1:2" x14ac:dyDescent="0.35">
      <c r="A3443" s="3">
        <v>42513.291666666664</v>
      </c>
      <c r="B3443">
        <v>0.4123</v>
      </c>
    </row>
    <row r="3444" spans="1:2" x14ac:dyDescent="0.35">
      <c r="A3444" s="3">
        <v>42513.333333333336</v>
      </c>
      <c r="B3444">
        <v>0.44059999999999999</v>
      </c>
    </row>
    <row r="3445" spans="1:2" x14ac:dyDescent="0.35">
      <c r="A3445" s="3">
        <v>42513.375</v>
      </c>
      <c r="B3445">
        <v>0.45939999999999998</v>
      </c>
    </row>
    <row r="3446" spans="1:2" x14ac:dyDescent="0.35">
      <c r="A3446" s="3">
        <v>42513.416666666664</v>
      </c>
      <c r="B3446">
        <v>0.49109999999999998</v>
      </c>
    </row>
    <row r="3447" spans="1:2" x14ac:dyDescent="0.35">
      <c r="A3447" s="3">
        <v>42513.458333333336</v>
      </c>
      <c r="B3447">
        <v>0.52769999999999995</v>
      </c>
    </row>
    <row r="3448" spans="1:2" x14ac:dyDescent="0.35">
      <c r="A3448" s="3">
        <v>42513.5</v>
      </c>
      <c r="B3448">
        <v>0.55730000000000002</v>
      </c>
    </row>
    <row r="3449" spans="1:2" x14ac:dyDescent="0.35">
      <c r="A3449" s="3">
        <v>42513.541666666664</v>
      </c>
      <c r="B3449">
        <v>0.57599999999999996</v>
      </c>
    </row>
    <row r="3450" spans="1:2" x14ac:dyDescent="0.35">
      <c r="A3450" s="3">
        <v>42513.583333333336</v>
      </c>
      <c r="B3450">
        <v>0.58430000000000004</v>
      </c>
    </row>
    <row r="3451" spans="1:2" x14ac:dyDescent="0.35">
      <c r="A3451" s="3">
        <v>42513.625</v>
      </c>
      <c r="B3451">
        <v>0.57889999999999997</v>
      </c>
    </row>
    <row r="3452" spans="1:2" x14ac:dyDescent="0.35">
      <c r="A3452" s="3">
        <v>42513.666666666664</v>
      </c>
      <c r="B3452">
        <v>0.54990000000000006</v>
      </c>
    </row>
    <row r="3453" spans="1:2" x14ac:dyDescent="0.35">
      <c r="A3453" s="3">
        <v>42513.708333333336</v>
      </c>
      <c r="B3453">
        <v>0.49049999999999999</v>
      </c>
    </row>
    <row r="3454" spans="1:2" x14ac:dyDescent="0.35">
      <c r="A3454" s="3">
        <v>42513.75</v>
      </c>
      <c r="B3454">
        <v>0.44180000000000003</v>
      </c>
    </row>
    <row r="3455" spans="1:2" x14ac:dyDescent="0.35">
      <c r="A3455" s="3">
        <v>42513.791666666664</v>
      </c>
      <c r="B3455">
        <v>0.4204</v>
      </c>
    </row>
    <row r="3456" spans="1:2" x14ac:dyDescent="0.35">
      <c r="A3456" s="3">
        <v>42513.833333333336</v>
      </c>
      <c r="B3456">
        <v>0.40789999999999998</v>
      </c>
    </row>
    <row r="3457" spans="1:2" x14ac:dyDescent="0.35">
      <c r="A3457" s="3">
        <v>42513.875</v>
      </c>
      <c r="B3457">
        <v>0.40479999999999999</v>
      </c>
    </row>
    <row r="3458" spans="1:2" x14ac:dyDescent="0.35">
      <c r="A3458" s="3">
        <v>42513.916666666664</v>
      </c>
      <c r="B3458">
        <v>0.4027</v>
      </c>
    </row>
    <row r="3459" spans="1:2" x14ac:dyDescent="0.35">
      <c r="A3459" s="3">
        <v>42513.958333333336</v>
      </c>
      <c r="B3459">
        <v>0.40329999999999999</v>
      </c>
    </row>
    <row r="3460" spans="1:2" x14ac:dyDescent="0.35">
      <c r="A3460" s="3">
        <v>42514</v>
      </c>
      <c r="B3460">
        <v>0.39650000000000002</v>
      </c>
    </row>
    <row r="3461" spans="1:2" x14ac:dyDescent="0.35">
      <c r="A3461" s="3">
        <v>42514.041666666664</v>
      </c>
      <c r="B3461">
        <v>0.3881</v>
      </c>
    </row>
    <row r="3462" spans="1:2" x14ac:dyDescent="0.35">
      <c r="A3462" s="3">
        <v>42514.083333333336</v>
      </c>
      <c r="B3462">
        <v>0.37930000000000003</v>
      </c>
    </row>
    <row r="3463" spans="1:2" x14ac:dyDescent="0.35">
      <c r="A3463" s="3">
        <v>42514.125</v>
      </c>
      <c r="B3463">
        <v>0.36609999999999998</v>
      </c>
    </row>
    <row r="3464" spans="1:2" x14ac:dyDescent="0.35">
      <c r="A3464" s="3">
        <v>42514.166666666664</v>
      </c>
      <c r="B3464">
        <v>0.33889999999999998</v>
      </c>
    </row>
    <row r="3465" spans="1:2" x14ac:dyDescent="0.35">
      <c r="A3465" s="3">
        <v>42514.208333333336</v>
      </c>
      <c r="B3465">
        <v>0.35239999999999999</v>
      </c>
    </row>
    <row r="3466" spans="1:2" x14ac:dyDescent="0.35">
      <c r="A3466" s="3">
        <v>42514.25</v>
      </c>
      <c r="B3466">
        <v>0.41620000000000001</v>
      </c>
    </row>
    <row r="3467" spans="1:2" x14ac:dyDescent="0.35">
      <c r="A3467" s="3">
        <v>42514.291666666664</v>
      </c>
      <c r="B3467">
        <v>0.44030000000000002</v>
      </c>
    </row>
    <row r="3468" spans="1:2" x14ac:dyDescent="0.35">
      <c r="A3468" s="3">
        <v>42514.333333333336</v>
      </c>
      <c r="B3468">
        <v>0.44990000000000002</v>
      </c>
    </row>
    <row r="3469" spans="1:2" x14ac:dyDescent="0.35">
      <c r="A3469" s="3">
        <v>42514.375</v>
      </c>
      <c r="B3469">
        <v>0.4375</v>
      </c>
    </row>
    <row r="3470" spans="1:2" x14ac:dyDescent="0.35">
      <c r="A3470" s="3">
        <v>42514.416666666664</v>
      </c>
      <c r="B3470">
        <v>0.41909999999999997</v>
      </c>
    </row>
    <row r="3471" spans="1:2" x14ac:dyDescent="0.35">
      <c r="A3471" s="3">
        <v>42514.458333333336</v>
      </c>
      <c r="B3471">
        <v>0.40089999999999998</v>
      </c>
    </row>
    <row r="3472" spans="1:2" x14ac:dyDescent="0.35">
      <c r="A3472" s="3">
        <v>42514.5</v>
      </c>
      <c r="B3472">
        <v>0.38129999999999997</v>
      </c>
    </row>
    <row r="3473" spans="1:2" x14ac:dyDescent="0.35">
      <c r="A3473" s="3">
        <v>42514.541666666664</v>
      </c>
      <c r="B3473">
        <v>0.34799999999999998</v>
      </c>
    </row>
    <row r="3474" spans="1:2" x14ac:dyDescent="0.35">
      <c r="A3474" s="3">
        <v>42514.583333333336</v>
      </c>
      <c r="B3474">
        <v>0.31240000000000001</v>
      </c>
    </row>
    <row r="3475" spans="1:2" x14ac:dyDescent="0.35">
      <c r="A3475" s="3">
        <v>42514.625</v>
      </c>
      <c r="B3475">
        <v>0.28499999999999998</v>
      </c>
    </row>
    <row r="3476" spans="1:2" x14ac:dyDescent="0.35">
      <c r="A3476" s="3">
        <v>42514.666666666664</v>
      </c>
      <c r="B3476">
        <v>0.24460000000000001</v>
      </c>
    </row>
    <row r="3477" spans="1:2" x14ac:dyDescent="0.35">
      <c r="A3477" s="3">
        <v>42514.708333333336</v>
      </c>
      <c r="B3477">
        <v>0.18629999999999999</v>
      </c>
    </row>
    <row r="3478" spans="1:2" x14ac:dyDescent="0.35">
      <c r="A3478" s="3">
        <v>42514.75</v>
      </c>
      <c r="B3478">
        <v>0.1552</v>
      </c>
    </row>
    <row r="3479" spans="1:2" x14ac:dyDescent="0.35">
      <c r="A3479" s="3">
        <v>42514.791666666664</v>
      </c>
      <c r="B3479">
        <v>0.13159999999999999</v>
      </c>
    </row>
    <row r="3480" spans="1:2" x14ac:dyDescent="0.35">
      <c r="A3480" s="3">
        <v>42514.833333333336</v>
      </c>
      <c r="B3480">
        <v>0.1168</v>
      </c>
    </row>
    <row r="3481" spans="1:2" x14ac:dyDescent="0.35">
      <c r="A3481" s="3">
        <v>42514.875</v>
      </c>
      <c r="B3481">
        <v>0.11899999999999999</v>
      </c>
    </row>
    <row r="3482" spans="1:2" x14ac:dyDescent="0.35">
      <c r="A3482" s="3">
        <v>42514.916666666664</v>
      </c>
      <c r="B3482">
        <v>0.12039999999999999</v>
      </c>
    </row>
    <row r="3483" spans="1:2" x14ac:dyDescent="0.35">
      <c r="A3483" s="3">
        <v>42514.958333333336</v>
      </c>
      <c r="B3483">
        <v>0.1171</v>
      </c>
    </row>
    <row r="3484" spans="1:2" x14ac:dyDescent="0.35">
      <c r="A3484" s="3">
        <v>42515</v>
      </c>
      <c r="B3484">
        <v>0.1278</v>
      </c>
    </row>
    <row r="3485" spans="1:2" x14ac:dyDescent="0.35">
      <c r="A3485" s="3">
        <v>42515.041666666664</v>
      </c>
      <c r="B3485">
        <v>0.13150000000000001</v>
      </c>
    </row>
    <row r="3486" spans="1:2" x14ac:dyDescent="0.35">
      <c r="A3486" s="3">
        <v>42515.083333333336</v>
      </c>
      <c r="B3486">
        <v>0.128</v>
      </c>
    </row>
    <row r="3487" spans="1:2" x14ac:dyDescent="0.35">
      <c r="A3487" s="3">
        <v>42515.125</v>
      </c>
      <c r="B3487">
        <v>0.12609999999999999</v>
      </c>
    </row>
    <row r="3488" spans="1:2" x14ac:dyDescent="0.35">
      <c r="A3488" s="3">
        <v>42515.166666666664</v>
      </c>
      <c r="B3488">
        <v>0.1154</v>
      </c>
    </row>
    <row r="3489" spans="1:2" x14ac:dyDescent="0.35">
      <c r="A3489" s="3">
        <v>42515.208333333336</v>
      </c>
      <c r="B3489">
        <v>9.9500000000000005E-2</v>
      </c>
    </row>
    <row r="3490" spans="1:2" x14ac:dyDescent="0.35">
      <c r="A3490" s="3">
        <v>42515.25</v>
      </c>
      <c r="B3490">
        <v>8.7400000000000005E-2</v>
      </c>
    </row>
    <row r="3491" spans="1:2" x14ac:dyDescent="0.35">
      <c r="A3491" s="3">
        <v>42515.291666666664</v>
      </c>
      <c r="B3491">
        <v>8.0600000000000005E-2</v>
      </c>
    </row>
    <row r="3492" spans="1:2" x14ac:dyDescent="0.35">
      <c r="A3492" s="3">
        <v>42515.333333333336</v>
      </c>
      <c r="B3492">
        <v>7.3999999999999996E-2</v>
      </c>
    </row>
    <row r="3493" spans="1:2" x14ac:dyDescent="0.35">
      <c r="A3493" s="3">
        <v>42515.375</v>
      </c>
      <c r="B3493">
        <v>7.3599999999999999E-2</v>
      </c>
    </row>
    <row r="3494" spans="1:2" x14ac:dyDescent="0.35">
      <c r="A3494" s="3">
        <v>42515.416666666664</v>
      </c>
      <c r="B3494">
        <v>8.0299999999999996E-2</v>
      </c>
    </row>
    <row r="3495" spans="1:2" x14ac:dyDescent="0.35">
      <c r="A3495" s="3">
        <v>42515.458333333336</v>
      </c>
      <c r="B3495">
        <v>8.9200000000000002E-2</v>
      </c>
    </row>
    <row r="3496" spans="1:2" x14ac:dyDescent="0.35">
      <c r="A3496" s="3">
        <v>42515.5</v>
      </c>
      <c r="B3496">
        <v>9.1899999999999996E-2</v>
      </c>
    </row>
    <row r="3497" spans="1:2" x14ac:dyDescent="0.35">
      <c r="A3497" s="3">
        <v>42515.541666666664</v>
      </c>
      <c r="B3497">
        <v>8.9899999999999994E-2</v>
      </c>
    </row>
    <row r="3498" spans="1:2" x14ac:dyDescent="0.35">
      <c r="A3498" s="3">
        <v>42515.583333333336</v>
      </c>
      <c r="B3498">
        <v>8.5000000000000006E-2</v>
      </c>
    </row>
    <row r="3499" spans="1:2" x14ac:dyDescent="0.35">
      <c r="A3499" s="3">
        <v>42515.625</v>
      </c>
      <c r="B3499">
        <v>7.5499999999999998E-2</v>
      </c>
    </row>
    <row r="3500" spans="1:2" x14ac:dyDescent="0.35">
      <c r="A3500" s="3">
        <v>42515.666666666664</v>
      </c>
      <c r="B3500">
        <v>6.54E-2</v>
      </c>
    </row>
    <row r="3501" spans="1:2" x14ac:dyDescent="0.35">
      <c r="A3501" s="3">
        <v>42515.708333333336</v>
      </c>
      <c r="B3501">
        <v>5.8400000000000001E-2</v>
      </c>
    </row>
    <row r="3502" spans="1:2" x14ac:dyDescent="0.35">
      <c r="A3502" s="3">
        <v>42515.75</v>
      </c>
      <c r="B3502">
        <v>4.8800000000000003E-2</v>
      </c>
    </row>
    <row r="3503" spans="1:2" x14ac:dyDescent="0.35">
      <c r="A3503" s="3">
        <v>42515.791666666664</v>
      </c>
      <c r="B3503">
        <v>4.7899999999999998E-2</v>
      </c>
    </row>
    <row r="3504" spans="1:2" x14ac:dyDescent="0.35">
      <c r="A3504" s="3">
        <v>42515.833333333336</v>
      </c>
      <c r="B3504">
        <v>6.3799999999999996E-2</v>
      </c>
    </row>
    <row r="3505" spans="1:2" x14ac:dyDescent="0.35">
      <c r="A3505" s="3">
        <v>42515.875</v>
      </c>
      <c r="B3505">
        <v>8.8599999999999998E-2</v>
      </c>
    </row>
    <row r="3506" spans="1:2" x14ac:dyDescent="0.35">
      <c r="A3506" s="3">
        <v>42515.916666666664</v>
      </c>
      <c r="B3506">
        <v>0.1111</v>
      </c>
    </row>
    <row r="3507" spans="1:2" x14ac:dyDescent="0.35">
      <c r="A3507" s="3">
        <v>42515.958333333336</v>
      </c>
      <c r="B3507">
        <v>0.12570000000000001</v>
      </c>
    </row>
    <row r="3508" spans="1:2" x14ac:dyDescent="0.35">
      <c r="A3508" s="3">
        <v>42516</v>
      </c>
      <c r="B3508">
        <v>0.13350000000000001</v>
      </c>
    </row>
    <row r="3509" spans="1:2" x14ac:dyDescent="0.35">
      <c r="A3509" s="3">
        <v>42516.041666666664</v>
      </c>
      <c r="B3509">
        <v>0.1368</v>
      </c>
    </row>
    <row r="3510" spans="1:2" x14ac:dyDescent="0.35">
      <c r="A3510" s="3">
        <v>42516.083333333336</v>
      </c>
      <c r="B3510">
        <v>0.13789999999999999</v>
      </c>
    </row>
    <row r="3511" spans="1:2" x14ac:dyDescent="0.35">
      <c r="A3511" s="3">
        <v>42516.125</v>
      </c>
      <c r="B3511">
        <v>0.13059999999999999</v>
      </c>
    </row>
    <row r="3512" spans="1:2" x14ac:dyDescent="0.35">
      <c r="A3512" s="3">
        <v>42516.166666666664</v>
      </c>
      <c r="B3512">
        <v>0.114</v>
      </c>
    </row>
    <row r="3513" spans="1:2" x14ac:dyDescent="0.35">
      <c r="A3513" s="3">
        <v>42516.208333333336</v>
      </c>
      <c r="B3513">
        <v>7.0499999999999993E-2</v>
      </c>
    </row>
    <row r="3514" spans="1:2" x14ac:dyDescent="0.35">
      <c r="A3514" s="3">
        <v>42516.25</v>
      </c>
      <c r="B3514">
        <v>4.3799999999999999E-2</v>
      </c>
    </row>
    <row r="3515" spans="1:2" x14ac:dyDescent="0.35">
      <c r="A3515" s="3">
        <v>42516.291666666664</v>
      </c>
      <c r="B3515">
        <v>3.6799999999999999E-2</v>
      </c>
    </row>
    <row r="3516" spans="1:2" x14ac:dyDescent="0.35">
      <c r="A3516" s="3">
        <v>42516.333333333336</v>
      </c>
      <c r="B3516">
        <v>3.1899999999999998E-2</v>
      </c>
    </row>
    <row r="3517" spans="1:2" x14ac:dyDescent="0.35">
      <c r="A3517" s="3">
        <v>42516.375</v>
      </c>
      <c r="B3517">
        <v>3.1800000000000002E-2</v>
      </c>
    </row>
    <row r="3518" spans="1:2" x14ac:dyDescent="0.35">
      <c r="A3518" s="3">
        <v>42516.416666666664</v>
      </c>
      <c r="B3518">
        <v>3.7699999999999997E-2</v>
      </c>
    </row>
    <row r="3519" spans="1:2" x14ac:dyDescent="0.35">
      <c r="A3519" s="3">
        <v>42516.458333333336</v>
      </c>
      <c r="B3519">
        <v>4.6899999999999997E-2</v>
      </c>
    </row>
    <row r="3520" spans="1:2" x14ac:dyDescent="0.35">
      <c r="A3520" s="3">
        <v>42516.5</v>
      </c>
      <c r="B3520">
        <v>5.7299999999999997E-2</v>
      </c>
    </row>
    <row r="3521" spans="1:2" x14ac:dyDescent="0.35">
      <c r="A3521" s="3">
        <v>42516.541666666664</v>
      </c>
      <c r="B3521">
        <v>6.5500000000000003E-2</v>
      </c>
    </row>
    <row r="3522" spans="1:2" x14ac:dyDescent="0.35">
      <c r="A3522" s="3">
        <v>42516.583333333336</v>
      </c>
      <c r="B3522">
        <v>7.0199999999999999E-2</v>
      </c>
    </row>
    <row r="3523" spans="1:2" x14ac:dyDescent="0.35">
      <c r="A3523" s="3">
        <v>42516.625</v>
      </c>
      <c r="B3523">
        <v>6.9800000000000001E-2</v>
      </c>
    </row>
    <row r="3524" spans="1:2" x14ac:dyDescent="0.35">
      <c r="A3524" s="3">
        <v>42516.666666666664</v>
      </c>
      <c r="B3524">
        <v>6.7100000000000007E-2</v>
      </c>
    </row>
    <row r="3525" spans="1:2" x14ac:dyDescent="0.35">
      <c r="A3525" s="3">
        <v>42516.708333333336</v>
      </c>
      <c r="B3525">
        <v>6.6500000000000004E-2</v>
      </c>
    </row>
    <row r="3526" spans="1:2" x14ac:dyDescent="0.35">
      <c r="A3526" s="3">
        <v>42516.75</v>
      </c>
      <c r="B3526">
        <v>6.7199999999999996E-2</v>
      </c>
    </row>
    <row r="3527" spans="1:2" x14ac:dyDescent="0.35">
      <c r="A3527" s="3">
        <v>42516.791666666664</v>
      </c>
      <c r="B3527">
        <v>7.1400000000000005E-2</v>
      </c>
    </row>
    <row r="3528" spans="1:2" x14ac:dyDescent="0.35">
      <c r="A3528" s="3">
        <v>42516.833333333336</v>
      </c>
      <c r="B3528">
        <v>7.9000000000000001E-2</v>
      </c>
    </row>
    <row r="3529" spans="1:2" x14ac:dyDescent="0.35">
      <c r="A3529" s="3">
        <v>42516.875</v>
      </c>
      <c r="B3529">
        <v>9.0499999999999997E-2</v>
      </c>
    </row>
    <row r="3530" spans="1:2" x14ac:dyDescent="0.35">
      <c r="A3530" s="3">
        <v>42516.916666666664</v>
      </c>
      <c r="B3530">
        <v>9.9500000000000005E-2</v>
      </c>
    </row>
    <row r="3531" spans="1:2" x14ac:dyDescent="0.35">
      <c r="A3531" s="3">
        <v>42516.958333333336</v>
      </c>
      <c r="B3531">
        <v>0.1017</v>
      </c>
    </row>
    <row r="3532" spans="1:2" x14ac:dyDescent="0.35">
      <c r="A3532" s="3">
        <v>42517</v>
      </c>
      <c r="B3532">
        <v>9.8400000000000001E-2</v>
      </c>
    </row>
    <row r="3533" spans="1:2" x14ac:dyDescent="0.35">
      <c r="A3533" s="3">
        <v>42517.041666666664</v>
      </c>
      <c r="B3533">
        <v>9.6500000000000002E-2</v>
      </c>
    </row>
    <row r="3534" spans="1:2" x14ac:dyDescent="0.35">
      <c r="A3534" s="3">
        <v>42517.083333333336</v>
      </c>
      <c r="B3534">
        <v>0.1003</v>
      </c>
    </row>
    <row r="3535" spans="1:2" x14ac:dyDescent="0.35">
      <c r="A3535" s="3">
        <v>42517.125</v>
      </c>
      <c r="B3535">
        <v>0.1016</v>
      </c>
    </row>
    <row r="3536" spans="1:2" x14ac:dyDescent="0.35">
      <c r="A3536" s="3">
        <v>42517.166666666664</v>
      </c>
      <c r="B3536">
        <v>0.10050000000000001</v>
      </c>
    </row>
    <row r="3537" spans="1:2" x14ac:dyDescent="0.35">
      <c r="A3537" s="3">
        <v>42517.208333333336</v>
      </c>
      <c r="B3537">
        <v>8.2100000000000006E-2</v>
      </c>
    </row>
    <row r="3538" spans="1:2" x14ac:dyDescent="0.35">
      <c r="A3538" s="3">
        <v>42517.25</v>
      </c>
      <c r="B3538">
        <v>6.6199999999999995E-2</v>
      </c>
    </row>
    <row r="3539" spans="1:2" x14ac:dyDescent="0.35">
      <c r="A3539" s="3">
        <v>42517.291666666664</v>
      </c>
      <c r="B3539">
        <v>5.9299999999999999E-2</v>
      </c>
    </row>
    <row r="3540" spans="1:2" x14ac:dyDescent="0.35">
      <c r="A3540" s="3">
        <v>42517.333333333336</v>
      </c>
      <c r="B3540">
        <v>5.0999999999999997E-2</v>
      </c>
    </row>
    <row r="3541" spans="1:2" x14ac:dyDescent="0.35">
      <c r="A3541" s="3">
        <v>42517.375</v>
      </c>
      <c r="B3541">
        <v>4.7100000000000003E-2</v>
      </c>
    </row>
    <row r="3542" spans="1:2" x14ac:dyDescent="0.35">
      <c r="A3542" s="3">
        <v>42517.416666666664</v>
      </c>
      <c r="B3542">
        <v>5.2299999999999999E-2</v>
      </c>
    </row>
    <row r="3543" spans="1:2" x14ac:dyDescent="0.35">
      <c r="A3543" s="3">
        <v>42517.458333333336</v>
      </c>
      <c r="B3543">
        <v>6.2600000000000003E-2</v>
      </c>
    </row>
    <row r="3544" spans="1:2" x14ac:dyDescent="0.35">
      <c r="A3544" s="3">
        <v>42517.5</v>
      </c>
      <c r="B3544">
        <v>7.3700000000000002E-2</v>
      </c>
    </row>
    <row r="3545" spans="1:2" x14ac:dyDescent="0.35">
      <c r="A3545" s="3">
        <v>42517.541666666664</v>
      </c>
      <c r="B3545">
        <v>8.1199999999999994E-2</v>
      </c>
    </row>
    <row r="3546" spans="1:2" x14ac:dyDescent="0.35">
      <c r="A3546" s="3">
        <v>42517.583333333336</v>
      </c>
      <c r="B3546">
        <v>8.7599999999999997E-2</v>
      </c>
    </row>
    <row r="3547" spans="1:2" x14ac:dyDescent="0.35">
      <c r="A3547" s="3">
        <v>42517.625</v>
      </c>
      <c r="B3547">
        <v>9.3799999999999994E-2</v>
      </c>
    </row>
    <row r="3548" spans="1:2" x14ac:dyDescent="0.35">
      <c r="A3548" s="3">
        <v>42517.666666666664</v>
      </c>
      <c r="B3548">
        <v>9.7699999999999995E-2</v>
      </c>
    </row>
    <row r="3549" spans="1:2" x14ac:dyDescent="0.35">
      <c r="A3549" s="3">
        <v>42517.708333333336</v>
      </c>
      <c r="B3549">
        <v>9.8199999999999996E-2</v>
      </c>
    </row>
    <row r="3550" spans="1:2" x14ac:dyDescent="0.35">
      <c r="A3550" s="3">
        <v>42517.75</v>
      </c>
      <c r="B3550">
        <v>9.2600000000000002E-2</v>
      </c>
    </row>
    <row r="3551" spans="1:2" x14ac:dyDescent="0.35">
      <c r="A3551" s="3">
        <v>42517.791666666664</v>
      </c>
      <c r="B3551">
        <v>6.9500000000000006E-2</v>
      </c>
    </row>
    <row r="3552" spans="1:2" x14ac:dyDescent="0.35">
      <c r="A3552" s="3">
        <v>42517.833333333336</v>
      </c>
      <c r="B3552">
        <v>5.2600000000000001E-2</v>
      </c>
    </row>
    <row r="3553" spans="1:2" x14ac:dyDescent="0.35">
      <c r="A3553" s="3">
        <v>42517.875</v>
      </c>
      <c r="B3553">
        <v>5.0599999999999999E-2</v>
      </c>
    </row>
    <row r="3554" spans="1:2" x14ac:dyDescent="0.35">
      <c r="A3554" s="3">
        <v>42517.916666666664</v>
      </c>
      <c r="B3554">
        <v>6.3600000000000004E-2</v>
      </c>
    </row>
    <row r="3555" spans="1:2" x14ac:dyDescent="0.35">
      <c r="A3555" s="3">
        <v>42517.958333333336</v>
      </c>
      <c r="B3555">
        <v>8.2500000000000004E-2</v>
      </c>
    </row>
    <row r="3556" spans="1:2" x14ac:dyDescent="0.35">
      <c r="A3556" s="3">
        <v>42518</v>
      </c>
      <c r="B3556">
        <v>9.8400000000000001E-2</v>
      </c>
    </row>
    <row r="3557" spans="1:2" x14ac:dyDescent="0.35">
      <c r="A3557" s="3">
        <v>42518.041666666664</v>
      </c>
      <c r="B3557">
        <v>0.10580000000000001</v>
      </c>
    </row>
    <row r="3558" spans="1:2" x14ac:dyDescent="0.35">
      <c r="A3558" s="3">
        <v>42518.083333333336</v>
      </c>
      <c r="B3558">
        <v>0.107</v>
      </c>
    </row>
    <row r="3559" spans="1:2" x14ac:dyDescent="0.35">
      <c r="A3559" s="3">
        <v>42518.125</v>
      </c>
      <c r="B3559">
        <v>0.1028</v>
      </c>
    </row>
    <row r="3560" spans="1:2" x14ac:dyDescent="0.35">
      <c r="A3560" s="3">
        <v>42518.166666666664</v>
      </c>
      <c r="B3560">
        <v>9.2600000000000002E-2</v>
      </c>
    </row>
    <row r="3561" spans="1:2" x14ac:dyDescent="0.35">
      <c r="A3561" s="3">
        <v>42518.208333333336</v>
      </c>
      <c r="B3561">
        <v>6.6799999999999998E-2</v>
      </c>
    </row>
    <row r="3562" spans="1:2" x14ac:dyDescent="0.35">
      <c r="A3562" s="3">
        <v>42518.25</v>
      </c>
      <c r="B3562">
        <v>4.1200000000000001E-2</v>
      </c>
    </row>
    <row r="3563" spans="1:2" x14ac:dyDescent="0.35">
      <c r="A3563" s="3">
        <v>42518.291666666664</v>
      </c>
      <c r="B3563">
        <v>4.3200000000000002E-2</v>
      </c>
    </row>
    <row r="3564" spans="1:2" x14ac:dyDescent="0.35">
      <c r="A3564" s="3">
        <v>42518.333333333336</v>
      </c>
      <c r="B3564">
        <v>5.28E-2</v>
      </c>
    </row>
    <row r="3565" spans="1:2" x14ac:dyDescent="0.35">
      <c r="A3565" s="3">
        <v>42518.375</v>
      </c>
      <c r="B3565">
        <v>5.7599999999999998E-2</v>
      </c>
    </row>
    <row r="3566" spans="1:2" x14ac:dyDescent="0.35">
      <c r="A3566" s="3">
        <v>42518.416666666664</v>
      </c>
      <c r="B3566">
        <v>5.9700000000000003E-2</v>
      </c>
    </row>
    <row r="3567" spans="1:2" x14ac:dyDescent="0.35">
      <c r="A3567" s="3">
        <v>42518.458333333336</v>
      </c>
      <c r="B3567">
        <v>0.06</v>
      </c>
    </row>
    <row r="3568" spans="1:2" x14ac:dyDescent="0.35">
      <c r="A3568" s="3">
        <v>42518.5</v>
      </c>
      <c r="B3568">
        <v>6.2300000000000001E-2</v>
      </c>
    </row>
    <row r="3569" spans="1:2" x14ac:dyDescent="0.35">
      <c r="A3569" s="3">
        <v>42518.541666666664</v>
      </c>
      <c r="B3569">
        <v>6.3E-2</v>
      </c>
    </row>
    <row r="3570" spans="1:2" x14ac:dyDescent="0.35">
      <c r="A3570" s="3">
        <v>42518.583333333336</v>
      </c>
      <c r="B3570">
        <v>6.1499999999999999E-2</v>
      </c>
    </row>
    <row r="3571" spans="1:2" x14ac:dyDescent="0.35">
      <c r="A3571" s="3">
        <v>42518.625</v>
      </c>
      <c r="B3571">
        <v>6.6199999999999995E-2</v>
      </c>
    </row>
    <row r="3572" spans="1:2" x14ac:dyDescent="0.35">
      <c r="A3572" s="3">
        <v>42518.666666666664</v>
      </c>
      <c r="B3572">
        <v>6.6500000000000004E-2</v>
      </c>
    </row>
    <row r="3573" spans="1:2" x14ac:dyDescent="0.35">
      <c r="A3573" s="3">
        <v>42518.708333333336</v>
      </c>
      <c r="B3573">
        <v>7.22E-2</v>
      </c>
    </row>
    <row r="3574" spans="1:2" x14ac:dyDescent="0.35">
      <c r="A3574" s="3">
        <v>42518.75</v>
      </c>
      <c r="B3574">
        <v>0.08</v>
      </c>
    </row>
    <row r="3575" spans="1:2" x14ac:dyDescent="0.35">
      <c r="A3575" s="3">
        <v>42518.791666666664</v>
      </c>
      <c r="B3575">
        <v>8.1000000000000003E-2</v>
      </c>
    </row>
    <row r="3576" spans="1:2" x14ac:dyDescent="0.35">
      <c r="A3576" s="3">
        <v>42518.833333333336</v>
      </c>
      <c r="B3576">
        <v>8.8599999999999998E-2</v>
      </c>
    </row>
    <row r="3577" spans="1:2" x14ac:dyDescent="0.35">
      <c r="A3577" s="3">
        <v>42518.875</v>
      </c>
      <c r="B3577">
        <v>0.10539999999999999</v>
      </c>
    </row>
    <row r="3578" spans="1:2" x14ac:dyDescent="0.35">
      <c r="A3578" s="3">
        <v>42518.916666666664</v>
      </c>
      <c r="B3578">
        <v>0.1061</v>
      </c>
    </row>
    <row r="3579" spans="1:2" x14ac:dyDescent="0.35">
      <c r="A3579" s="3">
        <v>42518.958333333336</v>
      </c>
      <c r="B3579">
        <v>0.12920000000000001</v>
      </c>
    </row>
    <row r="3580" spans="1:2" x14ac:dyDescent="0.35">
      <c r="A3580" s="3">
        <v>42519</v>
      </c>
      <c r="B3580">
        <v>0.19</v>
      </c>
    </row>
    <row r="3581" spans="1:2" x14ac:dyDescent="0.35">
      <c r="A3581" s="3">
        <v>42519.041666666664</v>
      </c>
      <c r="B3581">
        <v>0.20749999999999999</v>
      </c>
    </row>
    <row r="3582" spans="1:2" x14ac:dyDescent="0.35">
      <c r="A3582" s="3">
        <v>42519.083333333336</v>
      </c>
      <c r="B3582">
        <v>0.1812</v>
      </c>
    </row>
    <row r="3583" spans="1:2" x14ac:dyDescent="0.35">
      <c r="A3583" s="3">
        <v>42519.125</v>
      </c>
      <c r="B3583">
        <v>0.1726</v>
      </c>
    </row>
    <row r="3584" spans="1:2" x14ac:dyDescent="0.35">
      <c r="A3584" s="3">
        <v>42519.166666666664</v>
      </c>
      <c r="B3584">
        <v>0.15720000000000001</v>
      </c>
    </row>
    <row r="3585" spans="1:2" x14ac:dyDescent="0.35">
      <c r="A3585" s="3">
        <v>42519.208333333336</v>
      </c>
      <c r="B3585">
        <v>0.12130000000000001</v>
      </c>
    </row>
    <row r="3586" spans="1:2" x14ac:dyDescent="0.35">
      <c r="A3586" s="3">
        <v>42519.25</v>
      </c>
      <c r="B3586">
        <v>0.12909999999999999</v>
      </c>
    </row>
    <row r="3587" spans="1:2" x14ac:dyDescent="0.35">
      <c r="A3587" s="3">
        <v>42519.291666666664</v>
      </c>
      <c r="B3587">
        <v>0.1835</v>
      </c>
    </row>
    <row r="3588" spans="1:2" x14ac:dyDescent="0.35">
      <c r="A3588" s="3">
        <v>42519.333333333336</v>
      </c>
      <c r="B3588">
        <v>0.2349</v>
      </c>
    </row>
    <row r="3589" spans="1:2" x14ac:dyDescent="0.35">
      <c r="A3589" s="3">
        <v>42519.375</v>
      </c>
      <c r="B3589">
        <v>0.29039999999999999</v>
      </c>
    </row>
    <row r="3590" spans="1:2" x14ac:dyDescent="0.35">
      <c r="A3590" s="3">
        <v>42519.416666666664</v>
      </c>
      <c r="B3590">
        <v>0.38450000000000001</v>
      </c>
    </row>
    <row r="3591" spans="1:2" x14ac:dyDescent="0.35">
      <c r="A3591" s="3">
        <v>42519.458333333336</v>
      </c>
      <c r="B3591">
        <v>0.43740000000000001</v>
      </c>
    </row>
    <row r="3592" spans="1:2" x14ac:dyDescent="0.35">
      <c r="A3592" s="3">
        <v>42519.5</v>
      </c>
      <c r="B3592">
        <v>0.40589999999999998</v>
      </c>
    </row>
    <row r="3593" spans="1:2" x14ac:dyDescent="0.35">
      <c r="A3593" s="3">
        <v>42519.541666666664</v>
      </c>
      <c r="B3593">
        <v>0.35770000000000002</v>
      </c>
    </row>
    <row r="3594" spans="1:2" x14ac:dyDescent="0.35">
      <c r="A3594" s="3">
        <v>42519.583333333336</v>
      </c>
      <c r="B3594">
        <v>0.33339999999999997</v>
      </c>
    </row>
    <row r="3595" spans="1:2" x14ac:dyDescent="0.35">
      <c r="A3595" s="3">
        <v>42519.625</v>
      </c>
      <c r="B3595">
        <v>0.33029999999999998</v>
      </c>
    </row>
    <row r="3596" spans="1:2" x14ac:dyDescent="0.35">
      <c r="A3596" s="3">
        <v>42519.666666666664</v>
      </c>
      <c r="B3596">
        <v>0.3221</v>
      </c>
    </row>
    <row r="3597" spans="1:2" x14ac:dyDescent="0.35">
      <c r="A3597" s="3">
        <v>42519.708333333336</v>
      </c>
      <c r="B3597">
        <v>0.28960000000000002</v>
      </c>
    </row>
    <row r="3598" spans="1:2" x14ac:dyDescent="0.35">
      <c r="A3598" s="3">
        <v>42519.75</v>
      </c>
      <c r="B3598">
        <v>0.26300000000000001</v>
      </c>
    </row>
    <row r="3599" spans="1:2" x14ac:dyDescent="0.35">
      <c r="A3599" s="3">
        <v>42519.791666666664</v>
      </c>
      <c r="B3599">
        <v>0.25390000000000001</v>
      </c>
    </row>
    <row r="3600" spans="1:2" x14ac:dyDescent="0.35">
      <c r="A3600" s="3">
        <v>42519.833333333336</v>
      </c>
      <c r="B3600">
        <v>0.25490000000000002</v>
      </c>
    </row>
    <row r="3601" spans="1:2" x14ac:dyDescent="0.35">
      <c r="A3601" s="3">
        <v>42519.875</v>
      </c>
      <c r="B3601">
        <v>0.25330000000000003</v>
      </c>
    </row>
    <row r="3602" spans="1:2" x14ac:dyDescent="0.35">
      <c r="A3602" s="3">
        <v>42519.916666666664</v>
      </c>
      <c r="B3602">
        <v>0.2457</v>
      </c>
    </row>
    <row r="3603" spans="1:2" x14ac:dyDescent="0.35">
      <c r="A3603" s="3">
        <v>42519.958333333336</v>
      </c>
      <c r="B3603">
        <v>0.23569999999999999</v>
      </c>
    </row>
    <row r="3604" spans="1:2" x14ac:dyDescent="0.35">
      <c r="A3604" s="3">
        <v>42520</v>
      </c>
      <c r="B3604">
        <v>0.2243</v>
      </c>
    </row>
    <row r="3605" spans="1:2" x14ac:dyDescent="0.35">
      <c r="A3605" s="3">
        <v>42520.041666666664</v>
      </c>
      <c r="B3605">
        <v>0.21379999999999999</v>
      </c>
    </row>
    <row r="3606" spans="1:2" x14ac:dyDescent="0.35">
      <c r="A3606" s="3">
        <v>42520.083333333336</v>
      </c>
      <c r="B3606">
        <v>0.20680000000000001</v>
      </c>
    </row>
    <row r="3607" spans="1:2" x14ac:dyDescent="0.35">
      <c r="A3607" s="3">
        <v>42520.125</v>
      </c>
      <c r="B3607">
        <v>0.20330000000000001</v>
      </c>
    </row>
    <row r="3608" spans="1:2" x14ac:dyDescent="0.35">
      <c r="A3608" s="3">
        <v>42520.166666666664</v>
      </c>
      <c r="B3608">
        <v>0.1865</v>
      </c>
    </row>
    <row r="3609" spans="1:2" x14ac:dyDescent="0.35">
      <c r="A3609" s="3">
        <v>42520.208333333336</v>
      </c>
      <c r="B3609">
        <v>0.1777</v>
      </c>
    </row>
    <row r="3610" spans="1:2" x14ac:dyDescent="0.35">
      <c r="A3610" s="3">
        <v>42520.25</v>
      </c>
      <c r="B3610">
        <v>0.18859999999999999</v>
      </c>
    </row>
    <row r="3611" spans="1:2" x14ac:dyDescent="0.35">
      <c r="A3611" s="3">
        <v>42520.291666666664</v>
      </c>
      <c r="B3611">
        <v>0.18740000000000001</v>
      </c>
    </row>
    <row r="3612" spans="1:2" x14ac:dyDescent="0.35">
      <c r="A3612" s="3">
        <v>42520.333333333336</v>
      </c>
      <c r="B3612">
        <v>0.20050000000000001</v>
      </c>
    </row>
    <row r="3613" spans="1:2" x14ac:dyDescent="0.35">
      <c r="A3613" s="3">
        <v>42520.375</v>
      </c>
      <c r="B3613">
        <v>0.22109999999999999</v>
      </c>
    </row>
    <row r="3614" spans="1:2" x14ac:dyDescent="0.35">
      <c r="A3614" s="3">
        <v>42520.416666666664</v>
      </c>
      <c r="B3614">
        <v>0.23280000000000001</v>
      </c>
    </row>
    <row r="3615" spans="1:2" x14ac:dyDescent="0.35">
      <c r="A3615" s="3">
        <v>42520.458333333336</v>
      </c>
      <c r="B3615">
        <v>0.24149999999999999</v>
      </c>
    </row>
    <row r="3616" spans="1:2" x14ac:dyDescent="0.35">
      <c r="A3616" s="3">
        <v>42520.5</v>
      </c>
      <c r="B3616">
        <v>0.25309999999999999</v>
      </c>
    </row>
    <row r="3617" spans="1:2" x14ac:dyDescent="0.35">
      <c r="A3617" s="3">
        <v>42520.541666666664</v>
      </c>
      <c r="B3617">
        <v>0.26069999999999999</v>
      </c>
    </row>
    <row r="3618" spans="1:2" x14ac:dyDescent="0.35">
      <c r="A3618" s="3">
        <v>42520.583333333336</v>
      </c>
      <c r="B3618">
        <v>0.25340000000000001</v>
      </c>
    </row>
    <row r="3619" spans="1:2" x14ac:dyDescent="0.35">
      <c r="A3619" s="3">
        <v>42520.625</v>
      </c>
      <c r="B3619">
        <v>0.23860000000000001</v>
      </c>
    </row>
    <row r="3620" spans="1:2" x14ac:dyDescent="0.35">
      <c r="A3620" s="3">
        <v>42520.666666666664</v>
      </c>
      <c r="B3620">
        <v>0.2258</v>
      </c>
    </row>
    <row r="3621" spans="1:2" x14ac:dyDescent="0.35">
      <c r="A3621" s="3">
        <v>42520.708333333336</v>
      </c>
      <c r="B3621">
        <v>0.21249999999999999</v>
      </c>
    </row>
    <row r="3622" spans="1:2" x14ac:dyDescent="0.35">
      <c r="A3622" s="3">
        <v>42520.75</v>
      </c>
      <c r="B3622">
        <v>0.21049999999999999</v>
      </c>
    </row>
    <row r="3623" spans="1:2" x14ac:dyDescent="0.35">
      <c r="A3623" s="3">
        <v>42520.791666666664</v>
      </c>
      <c r="B3623">
        <v>0.2049</v>
      </c>
    </row>
    <row r="3624" spans="1:2" x14ac:dyDescent="0.35">
      <c r="A3624" s="3">
        <v>42520.833333333336</v>
      </c>
      <c r="B3624">
        <v>0.2046</v>
      </c>
    </row>
    <row r="3625" spans="1:2" x14ac:dyDescent="0.35">
      <c r="A3625" s="3">
        <v>42520.875</v>
      </c>
      <c r="B3625">
        <v>0.21010000000000001</v>
      </c>
    </row>
    <row r="3626" spans="1:2" x14ac:dyDescent="0.35">
      <c r="A3626" s="3">
        <v>42520.916666666664</v>
      </c>
      <c r="B3626">
        <v>0.2172</v>
      </c>
    </row>
    <row r="3627" spans="1:2" x14ac:dyDescent="0.35">
      <c r="A3627" s="3">
        <v>42520.958333333336</v>
      </c>
      <c r="B3627">
        <v>0.21940000000000001</v>
      </c>
    </row>
    <row r="3628" spans="1:2" x14ac:dyDescent="0.35">
      <c r="A3628" s="3">
        <v>42521</v>
      </c>
      <c r="B3628">
        <v>0.2147</v>
      </c>
    </row>
    <row r="3629" spans="1:2" x14ac:dyDescent="0.35">
      <c r="A3629" s="3">
        <v>42521.041666666664</v>
      </c>
      <c r="B3629">
        <v>0.20599999999999999</v>
      </c>
    </row>
    <row r="3630" spans="1:2" x14ac:dyDescent="0.35">
      <c r="A3630" s="3">
        <v>42521.083333333336</v>
      </c>
      <c r="B3630">
        <v>0.19670000000000001</v>
      </c>
    </row>
    <row r="3631" spans="1:2" x14ac:dyDescent="0.35">
      <c r="A3631" s="3">
        <v>42521.125</v>
      </c>
      <c r="B3631">
        <v>0.18790000000000001</v>
      </c>
    </row>
    <row r="3632" spans="1:2" x14ac:dyDescent="0.35">
      <c r="A3632" s="3">
        <v>42521.166666666664</v>
      </c>
      <c r="B3632">
        <v>0.15540000000000001</v>
      </c>
    </row>
    <row r="3633" spans="1:2" x14ac:dyDescent="0.35">
      <c r="A3633" s="3">
        <v>42521.208333333336</v>
      </c>
      <c r="B3633">
        <v>0.1099</v>
      </c>
    </row>
    <row r="3634" spans="1:2" x14ac:dyDescent="0.35">
      <c r="A3634" s="3">
        <v>42521.25</v>
      </c>
      <c r="B3634">
        <v>9.7299999999999998E-2</v>
      </c>
    </row>
    <row r="3635" spans="1:2" x14ac:dyDescent="0.35">
      <c r="A3635" s="3">
        <v>42521.291666666664</v>
      </c>
      <c r="B3635">
        <v>9.2600000000000002E-2</v>
      </c>
    </row>
    <row r="3636" spans="1:2" x14ac:dyDescent="0.35">
      <c r="A3636" s="3">
        <v>42521.333333333336</v>
      </c>
      <c r="B3636">
        <v>9.7299999999999998E-2</v>
      </c>
    </row>
    <row r="3637" spans="1:2" x14ac:dyDescent="0.35">
      <c r="A3637" s="3">
        <v>42521.375</v>
      </c>
      <c r="B3637">
        <v>9.8900000000000002E-2</v>
      </c>
    </row>
    <row r="3638" spans="1:2" x14ac:dyDescent="0.35">
      <c r="A3638" s="3">
        <v>42521.416666666664</v>
      </c>
      <c r="B3638">
        <v>0.1033</v>
      </c>
    </row>
    <row r="3639" spans="1:2" x14ac:dyDescent="0.35">
      <c r="A3639" s="3">
        <v>42521.458333333336</v>
      </c>
      <c r="B3639">
        <v>0.1268</v>
      </c>
    </row>
    <row r="3640" spans="1:2" x14ac:dyDescent="0.35">
      <c r="A3640" s="3">
        <v>42521.5</v>
      </c>
      <c r="B3640">
        <v>0.15129999999999999</v>
      </c>
    </row>
    <row r="3641" spans="1:2" x14ac:dyDescent="0.35">
      <c r="A3641" s="3">
        <v>42521.541666666664</v>
      </c>
      <c r="B3641">
        <v>0.1542</v>
      </c>
    </row>
    <row r="3642" spans="1:2" x14ac:dyDescent="0.35">
      <c r="A3642" s="3">
        <v>42521.583333333336</v>
      </c>
      <c r="B3642">
        <v>0.15609999999999999</v>
      </c>
    </row>
    <row r="3643" spans="1:2" x14ac:dyDescent="0.35">
      <c r="A3643" s="3">
        <v>42521.625</v>
      </c>
      <c r="B3643">
        <v>0.1993</v>
      </c>
    </row>
    <row r="3644" spans="1:2" x14ac:dyDescent="0.35">
      <c r="A3644" s="3">
        <v>42521.666666666664</v>
      </c>
      <c r="B3644">
        <v>0.23330000000000001</v>
      </c>
    </row>
    <row r="3645" spans="1:2" x14ac:dyDescent="0.35">
      <c r="A3645" s="3">
        <v>42521.708333333336</v>
      </c>
      <c r="B3645">
        <v>0.2014</v>
      </c>
    </row>
    <row r="3646" spans="1:2" x14ac:dyDescent="0.35">
      <c r="A3646" s="3">
        <v>42521.75</v>
      </c>
      <c r="B3646">
        <v>0.18129999999999999</v>
      </c>
    </row>
    <row r="3647" spans="1:2" x14ac:dyDescent="0.35">
      <c r="A3647" s="3">
        <v>42521.791666666664</v>
      </c>
      <c r="B3647">
        <v>0.1578</v>
      </c>
    </row>
    <row r="3648" spans="1:2" x14ac:dyDescent="0.35">
      <c r="A3648" s="3">
        <v>42521.833333333336</v>
      </c>
      <c r="B3648">
        <v>0.14169999999999999</v>
      </c>
    </row>
    <row r="3649" spans="1:2" x14ac:dyDescent="0.35">
      <c r="A3649" s="3">
        <v>42521.875</v>
      </c>
      <c r="B3649">
        <v>0.14219999999999999</v>
      </c>
    </row>
    <row r="3650" spans="1:2" x14ac:dyDescent="0.35">
      <c r="A3650" s="3">
        <v>42521.916666666664</v>
      </c>
      <c r="B3650">
        <v>0.15809999999999999</v>
      </c>
    </row>
    <row r="3651" spans="1:2" x14ac:dyDescent="0.35">
      <c r="A3651" s="3">
        <v>42521.958333333336</v>
      </c>
      <c r="B3651">
        <v>0.19850000000000001</v>
      </c>
    </row>
    <row r="3652" spans="1:2" x14ac:dyDescent="0.35">
      <c r="A3652" s="3">
        <v>42522</v>
      </c>
      <c r="B3652">
        <v>0.15709999999999999</v>
      </c>
    </row>
    <row r="3653" spans="1:2" x14ac:dyDescent="0.35">
      <c r="A3653" s="3">
        <v>42522.041666666664</v>
      </c>
      <c r="B3653">
        <v>0.1351</v>
      </c>
    </row>
    <row r="3654" spans="1:2" x14ac:dyDescent="0.35">
      <c r="A3654" s="3">
        <v>42522.083333333336</v>
      </c>
      <c r="B3654">
        <v>0.12770000000000001</v>
      </c>
    </row>
    <row r="3655" spans="1:2" x14ac:dyDescent="0.35">
      <c r="A3655" s="3">
        <v>42522.125</v>
      </c>
      <c r="B3655">
        <v>0.14099999999999999</v>
      </c>
    </row>
    <row r="3656" spans="1:2" x14ac:dyDescent="0.35">
      <c r="A3656" s="3">
        <v>42522.166666666664</v>
      </c>
      <c r="B3656">
        <v>0.11700000000000001</v>
      </c>
    </row>
    <row r="3657" spans="1:2" x14ac:dyDescent="0.35">
      <c r="A3657" s="3">
        <v>42522.208333333336</v>
      </c>
      <c r="B3657">
        <v>8.4599999999999995E-2</v>
      </c>
    </row>
    <row r="3658" spans="1:2" x14ac:dyDescent="0.35">
      <c r="A3658" s="3">
        <v>42522.25</v>
      </c>
      <c r="B3658">
        <v>7.8700000000000006E-2</v>
      </c>
    </row>
    <row r="3659" spans="1:2" x14ac:dyDescent="0.35">
      <c r="A3659" s="3">
        <v>42522.291666666664</v>
      </c>
      <c r="B3659">
        <v>7.6999999999999999E-2</v>
      </c>
    </row>
    <row r="3660" spans="1:2" x14ac:dyDescent="0.35">
      <c r="A3660" s="3">
        <v>42522.333333333336</v>
      </c>
      <c r="B3660">
        <v>8.8900000000000007E-2</v>
      </c>
    </row>
    <row r="3661" spans="1:2" x14ac:dyDescent="0.35">
      <c r="A3661" s="3">
        <v>42522.375</v>
      </c>
      <c r="B3661">
        <v>0.1103</v>
      </c>
    </row>
    <row r="3662" spans="1:2" x14ac:dyDescent="0.35">
      <c r="A3662" s="3">
        <v>42522.416666666664</v>
      </c>
      <c r="B3662">
        <v>0.12189999999999999</v>
      </c>
    </row>
    <row r="3663" spans="1:2" x14ac:dyDescent="0.35">
      <c r="A3663" s="3">
        <v>42522.458333333336</v>
      </c>
      <c r="B3663">
        <v>0.1321</v>
      </c>
    </row>
    <row r="3664" spans="1:2" x14ac:dyDescent="0.35">
      <c r="A3664" s="3">
        <v>42522.5</v>
      </c>
      <c r="B3664">
        <v>0.1462</v>
      </c>
    </row>
    <row r="3665" spans="1:2" x14ac:dyDescent="0.35">
      <c r="A3665" s="3">
        <v>42522.541666666664</v>
      </c>
      <c r="B3665">
        <v>0.1588</v>
      </c>
    </row>
    <row r="3666" spans="1:2" x14ac:dyDescent="0.35">
      <c r="A3666" s="3">
        <v>42522.583333333336</v>
      </c>
      <c r="B3666">
        <v>0.16489999999999999</v>
      </c>
    </row>
    <row r="3667" spans="1:2" x14ac:dyDescent="0.35">
      <c r="A3667" s="3">
        <v>42522.625</v>
      </c>
      <c r="B3667">
        <v>0.1565</v>
      </c>
    </row>
    <row r="3668" spans="1:2" x14ac:dyDescent="0.35">
      <c r="A3668" s="3">
        <v>42522.666666666664</v>
      </c>
      <c r="B3668">
        <v>0.13950000000000001</v>
      </c>
    </row>
    <row r="3669" spans="1:2" x14ac:dyDescent="0.35">
      <c r="A3669" s="3">
        <v>42522.708333333336</v>
      </c>
      <c r="B3669">
        <v>0.1182</v>
      </c>
    </row>
    <row r="3670" spans="1:2" x14ac:dyDescent="0.35">
      <c r="A3670" s="3">
        <v>42522.75</v>
      </c>
      <c r="B3670">
        <v>0.1129</v>
      </c>
    </row>
    <row r="3671" spans="1:2" x14ac:dyDescent="0.35">
      <c r="A3671" s="3">
        <v>42522.791666666664</v>
      </c>
      <c r="B3671">
        <v>0.1217</v>
      </c>
    </row>
    <row r="3672" spans="1:2" x14ac:dyDescent="0.35">
      <c r="A3672" s="3">
        <v>42522.833333333336</v>
      </c>
      <c r="B3672">
        <v>0.1429</v>
      </c>
    </row>
    <row r="3673" spans="1:2" x14ac:dyDescent="0.35">
      <c r="A3673" s="3">
        <v>42522.875</v>
      </c>
      <c r="B3673">
        <v>0.1696</v>
      </c>
    </row>
    <row r="3674" spans="1:2" x14ac:dyDescent="0.35">
      <c r="A3674" s="3">
        <v>42522.916666666664</v>
      </c>
      <c r="B3674">
        <v>0.18729999999999999</v>
      </c>
    </row>
    <row r="3675" spans="1:2" x14ac:dyDescent="0.35">
      <c r="A3675" s="3">
        <v>42522.958333333336</v>
      </c>
      <c r="B3675">
        <v>0.19339999999999999</v>
      </c>
    </row>
    <row r="3676" spans="1:2" x14ac:dyDescent="0.35">
      <c r="A3676" s="3">
        <v>42523</v>
      </c>
      <c r="B3676">
        <v>0.19689999999999999</v>
      </c>
    </row>
    <row r="3677" spans="1:2" x14ac:dyDescent="0.35">
      <c r="A3677" s="3">
        <v>42523.041666666664</v>
      </c>
      <c r="B3677">
        <v>0.2089</v>
      </c>
    </row>
    <row r="3678" spans="1:2" x14ac:dyDescent="0.35">
      <c r="A3678" s="3">
        <v>42523.083333333336</v>
      </c>
      <c r="B3678">
        <v>0.21379999999999999</v>
      </c>
    </row>
    <row r="3679" spans="1:2" x14ac:dyDescent="0.35">
      <c r="A3679" s="3">
        <v>42523.125</v>
      </c>
      <c r="B3679">
        <v>0.1996</v>
      </c>
    </row>
    <row r="3680" spans="1:2" x14ac:dyDescent="0.35">
      <c r="A3680" s="3">
        <v>42523.166666666664</v>
      </c>
      <c r="B3680">
        <v>0.16059999999999999</v>
      </c>
    </row>
    <row r="3681" spans="1:2" x14ac:dyDescent="0.35">
      <c r="A3681" s="3">
        <v>42523.208333333336</v>
      </c>
      <c r="B3681">
        <v>0.16220000000000001</v>
      </c>
    </row>
    <row r="3682" spans="1:2" x14ac:dyDescent="0.35">
      <c r="A3682" s="3">
        <v>42523.25</v>
      </c>
      <c r="B3682">
        <v>0.1608</v>
      </c>
    </row>
    <row r="3683" spans="1:2" x14ac:dyDescent="0.35">
      <c r="A3683" s="3">
        <v>42523.291666666664</v>
      </c>
      <c r="B3683">
        <v>0.14949999999999999</v>
      </c>
    </row>
    <row r="3684" spans="1:2" x14ac:dyDescent="0.35">
      <c r="A3684" s="3">
        <v>42523.333333333336</v>
      </c>
      <c r="B3684">
        <v>0.158</v>
      </c>
    </row>
    <row r="3685" spans="1:2" x14ac:dyDescent="0.35">
      <c r="A3685" s="3">
        <v>42523.375</v>
      </c>
      <c r="B3685">
        <v>0.1734</v>
      </c>
    </row>
    <row r="3686" spans="1:2" x14ac:dyDescent="0.35">
      <c r="A3686" s="3">
        <v>42523.416666666664</v>
      </c>
      <c r="B3686">
        <v>0.18759999999999999</v>
      </c>
    </row>
    <row r="3687" spans="1:2" x14ac:dyDescent="0.35">
      <c r="A3687" s="3">
        <v>42523.458333333336</v>
      </c>
      <c r="B3687">
        <v>0.20050000000000001</v>
      </c>
    </row>
    <row r="3688" spans="1:2" x14ac:dyDescent="0.35">
      <c r="A3688" s="3">
        <v>42523.5</v>
      </c>
      <c r="B3688">
        <v>0.21149999999999999</v>
      </c>
    </row>
    <row r="3689" spans="1:2" x14ac:dyDescent="0.35">
      <c r="A3689" s="3">
        <v>42523.541666666664</v>
      </c>
      <c r="B3689">
        <v>0.22120000000000001</v>
      </c>
    </row>
    <row r="3690" spans="1:2" x14ac:dyDescent="0.35">
      <c r="A3690" s="3">
        <v>42523.583333333336</v>
      </c>
      <c r="B3690">
        <v>0.2218</v>
      </c>
    </row>
    <row r="3691" spans="1:2" x14ac:dyDescent="0.35">
      <c r="A3691" s="3">
        <v>42523.625</v>
      </c>
      <c r="B3691">
        <v>0.2165</v>
      </c>
    </row>
    <row r="3692" spans="1:2" x14ac:dyDescent="0.35">
      <c r="A3692" s="3">
        <v>42523.666666666664</v>
      </c>
      <c r="B3692">
        <v>0.2051</v>
      </c>
    </row>
    <row r="3693" spans="1:2" x14ac:dyDescent="0.35">
      <c r="A3693" s="3">
        <v>42523.708333333336</v>
      </c>
      <c r="B3693">
        <v>0.1784</v>
      </c>
    </row>
    <row r="3694" spans="1:2" x14ac:dyDescent="0.35">
      <c r="A3694" s="3">
        <v>42523.75</v>
      </c>
      <c r="B3694">
        <v>0.15579999999999999</v>
      </c>
    </row>
    <row r="3695" spans="1:2" x14ac:dyDescent="0.35">
      <c r="A3695" s="3">
        <v>42523.791666666664</v>
      </c>
      <c r="B3695">
        <v>0.1457</v>
      </c>
    </row>
    <row r="3696" spans="1:2" x14ac:dyDescent="0.35">
      <c r="A3696" s="3">
        <v>42523.833333333336</v>
      </c>
      <c r="B3696">
        <v>0.14219999999999999</v>
      </c>
    </row>
    <row r="3697" spans="1:2" x14ac:dyDescent="0.35">
      <c r="A3697" s="3">
        <v>42523.875</v>
      </c>
      <c r="B3697">
        <v>0.14560000000000001</v>
      </c>
    </row>
    <row r="3698" spans="1:2" x14ac:dyDescent="0.35">
      <c r="A3698" s="3">
        <v>42523.916666666664</v>
      </c>
      <c r="B3698">
        <v>0.1467</v>
      </c>
    </row>
    <row r="3699" spans="1:2" x14ac:dyDescent="0.35">
      <c r="A3699" s="3">
        <v>42523.958333333336</v>
      </c>
      <c r="B3699">
        <v>0.14699999999999999</v>
      </c>
    </row>
    <row r="3700" spans="1:2" x14ac:dyDescent="0.35">
      <c r="A3700" s="3">
        <v>42524</v>
      </c>
      <c r="B3700">
        <v>0.13950000000000001</v>
      </c>
    </row>
    <row r="3701" spans="1:2" x14ac:dyDescent="0.35">
      <c r="A3701" s="3">
        <v>42524.041666666664</v>
      </c>
      <c r="B3701">
        <v>0.13250000000000001</v>
      </c>
    </row>
    <row r="3702" spans="1:2" x14ac:dyDescent="0.35">
      <c r="A3702" s="3">
        <v>42524.083333333336</v>
      </c>
      <c r="B3702">
        <v>0.1273</v>
      </c>
    </row>
    <row r="3703" spans="1:2" x14ac:dyDescent="0.35">
      <c r="A3703" s="3">
        <v>42524.125</v>
      </c>
      <c r="B3703">
        <v>0.1205</v>
      </c>
    </row>
    <row r="3704" spans="1:2" x14ac:dyDescent="0.35">
      <c r="A3704" s="3">
        <v>42524.166666666664</v>
      </c>
      <c r="B3704">
        <v>9.9199999999999997E-2</v>
      </c>
    </row>
    <row r="3705" spans="1:2" x14ac:dyDescent="0.35">
      <c r="A3705" s="3">
        <v>42524.208333333336</v>
      </c>
      <c r="B3705">
        <v>8.4500000000000006E-2</v>
      </c>
    </row>
    <row r="3706" spans="1:2" x14ac:dyDescent="0.35">
      <c r="A3706" s="3">
        <v>42524.25</v>
      </c>
      <c r="B3706">
        <v>6.6000000000000003E-2</v>
      </c>
    </row>
    <row r="3707" spans="1:2" x14ac:dyDescent="0.35">
      <c r="A3707" s="3">
        <v>42524.291666666664</v>
      </c>
      <c r="B3707">
        <v>5.5E-2</v>
      </c>
    </row>
    <row r="3708" spans="1:2" x14ac:dyDescent="0.35">
      <c r="A3708" s="3">
        <v>42524.333333333336</v>
      </c>
      <c r="B3708">
        <v>5.4699999999999999E-2</v>
      </c>
    </row>
    <row r="3709" spans="1:2" x14ac:dyDescent="0.35">
      <c r="A3709" s="3">
        <v>42524.375</v>
      </c>
      <c r="B3709">
        <v>6.1899999999999997E-2</v>
      </c>
    </row>
    <row r="3710" spans="1:2" x14ac:dyDescent="0.35">
      <c r="A3710" s="3">
        <v>42524.416666666664</v>
      </c>
      <c r="B3710">
        <v>7.3300000000000004E-2</v>
      </c>
    </row>
    <row r="3711" spans="1:2" x14ac:dyDescent="0.35">
      <c r="A3711" s="3">
        <v>42524.458333333336</v>
      </c>
      <c r="B3711">
        <v>8.6599999999999996E-2</v>
      </c>
    </row>
    <row r="3712" spans="1:2" x14ac:dyDescent="0.35">
      <c r="A3712" s="3">
        <v>42524.5</v>
      </c>
      <c r="B3712">
        <v>9.8100000000000007E-2</v>
      </c>
    </row>
    <row r="3713" spans="1:2" x14ac:dyDescent="0.35">
      <c r="A3713" s="3">
        <v>42524.541666666664</v>
      </c>
      <c r="B3713">
        <v>0.106</v>
      </c>
    </row>
    <row r="3714" spans="1:2" x14ac:dyDescent="0.35">
      <c r="A3714" s="3">
        <v>42524.583333333336</v>
      </c>
      <c r="B3714">
        <v>0.1103</v>
      </c>
    </row>
    <row r="3715" spans="1:2" x14ac:dyDescent="0.35">
      <c r="A3715" s="3">
        <v>42524.625</v>
      </c>
      <c r="B3715">
        <v>0.108</v>
      </c>
    </row>
    <row r="3716" spans="1:2" x14ac:dyDescent="0.35">
      <c r="A3716" s="3">
        <v>42524.666666666664</v>
      </c>
      <c r="B3716">
        <v>9.4500000000000001E-2</v>
      </c>
    </row>
    <row r="3717" spans="1:2" x14ac:dyDescent="0.35">
      <c r="A3717" s="3">
        <v>42524.708333333336</v>
      </c>
      <c r="B3717">
        <v>7.1099999999999997E-2</v>
      </c>
    </row>
    <row r="3718" spans="1:2" x14ac:dyDescent="0.35">
      <c r="A3718" s="3">
        <v>42524.75</v>
      </c>
      <c r="B3718">
        <v>6.1600000000000002E-2</v>
      </c>
    </row>
    <row r="3719" spans="1:2" x14ac:dyDescent="0.35">
      <c r="A3719" s="3">
        <v>42524.791666666664</v>
      </c>
      <c r="B3719">
        <v>5.6000000000000001E-2</v>
      </c>
    </row>
    <row r="3720" spans="1:2" x14ac:dyDescent="0.35">
      <c r="A3720" s="3">
        <v>42524.833333333336</v>
      </c>
      <c r="B3720">
        <v>5.5599999999999997E-2</v>
      </c>
    </row>
    <row r="3721" spans="1:2" x14ac:dyDescent="0.35">
      <c r="A3721" s="3">
        <v>42524.875</v>
      </c>
      <c r="B3721">
        <v>6.1499999999999999E-2</v>
      </c>
    </row>
    <row r="3722" spans="1:2" x14ac:dyDescent="0.35">
      <c r="A3722" s="3">
        <v>42524.916666666664</v>
      </c>
      <c r="B3722">
        <v>7.6399999999999996E-2</v>
      </c>
    </row>
    <row r="3723" spans="1:2" x14ac:dyDescent="0.35">
      <c r="A3723" s="3">
        <v>42524.958333333336</v>
      </c>
      <c r="B3723">
        <v>9.1800000000000007E-2</v>
      </c>
    </row>
    <row r="3724" spans="1:2" x14ac:dyDescent="0.35">
      <c r="A3724" s="3">
        <v>42525</v>
      </c>
      <c r="B3724">
        <v>9.98E-2</v>
      </c>
    </row>
    <row r="3725" spans="1:2" x14ac:dyDescent="0.35">
      <c r="A3725" s="3">
        <v>42525.041666666664</v>
      </c>
      <c r="B3725">
        <v>0.10199999999999999</v>
      </c>
    </row>
    <row r="3726" spans="1:2" x14ac:dyDescent="0.35">
      <c r="A3726" s="3">
        <v>42525.083333333336</v>
      </c>
      <c r="B3726">
        <v>0.10100000000000001</v>
      </c>
    </row>
    <row r="3727" spans="1:2" x14ac:dyDescent="0.35">
      <c r="A3727" s="3">
        <v>42525.125</v>
      </c>
      <c r="B3727">
        <v>9.4200000000000006E-2</v>
      </c>
    </row>
    <row r="3728" spans="1:2" x14ac:dyDescent="0.35">
      <c r="A3728" s="3">
        <v>42525.166666666664</v>
      </c>
      <c r="B3728">
        <v>7.0499999999999993E-2</v>
      </c>
    </row>
    <row r="3729" spans="1:2" x14ac:dyDescent="0.35">
      <c r="A3729" s="3">
        <v>42525.208333333336</v>
      </c>
      <c r="B3729">
        <v>4.0399999999999998E-2</v>
      </c>
    </row>
    <row r="3730" spans="1:2" x14ac:dyDescent="0.35">
      <c r="A3730" s="3">
        <v>42525.25</v>
      </c>
      <c r="B3730">
        <v>2.0899999999999998E-2</v>
      </c>
    </row>
    <row r="3731" spans="1:2" x14ac:dyDescent="0.35">
      <c r="A3731" s="3">
        <v>42525.291666666664</v>
      </c>
      <c r="B3731">
        <v>1.8200000000000001E-2</v>
      </c>
    </row>
    <row r="3732" spans="1:2" x14ac:dyDescent="0.35">
      <c r="A3732" s="3">
        <v>42525.333333333336</v>
      </c>
      <c r="B3732">
        <v>2.3199999999999998E-2</v>
      </c>
    </row>
    <row r="3733" spans="1:2" x14ac:dyDescent="0.35">
      <c r="A3733" s="3">
        <v>42525.375</v>
      </c>
      <c r="B3733">
        <v>2.7900000000000001E-2</v>
      </c>
    </row>
    <row r="3734" spans="1:2" x14ac:dyDescent="0.35">
      <c r="A3734" s="3">
        <v>42525.416666666664</v>
      </c>
      <c r="B3734">
        <v>2.93E-2</v>
      </c>
    </row>
    <row r="3735" spans="1:2" x14ac:dyDescent="0.35">
      <c r="A3735" s="3">
        <v>42525.458333333336</v>
      </c>
      <c r="B3735">
        <v>3.0800000000000001E-2</v>
      </c>
    </row>
    <row r="3736" spans="1:2" x14ac:dyDescent="0.35">
      <c r="A3736" s="3">
        <v>42525.5</v>
      </c>
      <c r="B3736">
        <v>3.5099999999999999E-2</v>
      </c>
    </row>
    <row r="3737" spans="1:2" x14ac:dyDescent="0.35">
      <c r="A3737" s="3">
        <v>42525.541666666664</v>
      </c>
      <c r="B3737">
        <v>3.7900000000000003E-2</v>
      </c>
    </row>
    <row r="3738" spans="1:2" x14ac:dyDescent="0.35">
      <c r="A3738" s="3">
        <v>42525.583333333336</v>
      </c>
      <c r="B3738">
        <v>4.0599999999999997E-2</v>
      </c>
    </row>
    <row r="3739" spans="1:2" x14ac:dyDescent="0.35">
      <c r="A3739" s="3">
        <v>42525.625</v>
      </c>
      <c r="B3739">
        <v>4.41E-2</v>
      </c>
    </row>
    <row r="3740" spans="1:2" x14ac:dyDescent="0.35">
      <c r="A3740" s="3">
        <v>42525.666666666664</v>
      </c>
      <c r="B3740">
        <v>5.0700000000000002E-2</v>
      </c>
    </row>
    <row r="3741" spans="1:2" x14ac:dyDescent="0.35">
      <c r="A3741" s="3">
        <v>42525.708333333336</v>
      </c>
      <c r="B3741">
        <v>5.2699999999999997E-2</v>
      </c>
    </row>
    <row r="3742" spans="1:2" x14ac:dyDescent="0.35">
      <c r="A3742" s="3">
        <v>42525.75</v>
      </c>
      <c r="B3742">
        <v>5.2299999999999999E-2</v>
      </c>
    </row>
    <row r="3743" spans="1:2" x14ac:dyDescent="0.35">
      <c r="A3743" s="3">
        <v>42525.791666666664</v>
      </c>
      <c r="B3743">
        <v>4.4699999999999997E-2</v>
      </c>
    </row>
    <row r="3744" spans="1:2" x14ac:dyDescent="0.35">
      <c r="A3744" s="3">
        <v>42525.833333333336</v>
      </c>
      <c r="B3744">
        <v>3.8100000000000002E-2</v>
      </c>
    </row>
    <row r="3745" spans="1:2" x14ac:dyDescent="0.35">
      <c r="A3745" s="3">
        <v>42525.875</v>
      </c>
      <c r="B3745">
        <v>4.3099999999999999E-2</v>
      </c>
    </row>
    <row r="3746" spans="1:2" x14ac:dyDescent="0.35">
      <c r="A3746" s="3">
        <v>42525.916666666664</v>
      </c>
      <c r="B3746">
        <v>5.0999999999999997E-2</v>
      </c>
    </row>
    <row r="3747" spans="1:2" x14ac:dyDescent="0.35">
      <c r="A3747" s="3">
        <v>42525.958333333336</v>
      </c>
      <c r="B3747">
        <v>6.0199999999999997E-2</v>
      </c>
    </row>
    <row r="3748" spans="1:2" x14ac:dyDescent="0.35">
      <c r="A3748" s="3">
        <v>42526</v>
      </c>
      <c r="B3748">
        <v>6.5799999999999997E-2</v>
      </c>
    </row>
    <row r="3749" spans="1:2" x14ac:dyDescent="0.35">
      <c r="A3749" s="3">
        <v>42526.041666666664</v>
      </c>
      <c r="B3749">
        <v>7.8399999999999997E-2</v>
      </c>
    </row>
    <row r="3750" spans="1:2" x14ac:dyDescent="0.35">
      <c r="A3750" s="3">
        <v>42526.083333333336</v>
      </c>
      <c r="B3750">
        <v>8.8999999999999996E-2</v>
      </c>
    </row>
    <row r="3751" spans="1:2" x14ac:dyDescent="0.35">
      <c r="A3751" s="3">
        <v>42526.125</v>
      </c>
      <c r="B3751">
        <v>0.1009</v>
      </c>
    </row>
    <row r="3752" spans="1:2" x14ac:dyDescent="0.35">
      <c r="A3752" s="3">
        <v>42526.166666666664</v>
      </c>
      <c r="B3752">
        <v>6.8500000000000005E-2</v>
      </c>
    </row>
    <row r="3753" spans="1:2" x14ac:dyDescent="0.35">
      <c r="A3753" s="3">
        <v>42526.208333333336</v>
      </c>
      <c r="B3753">
        <v>3.85E-2</v>
      </c>
    </row>
    <row r="3754" spans="1:2" x14ac:dyDescent="0.35">
      <c r="A3754" s="3">
        <v>42526.25</v>
      </c>
      <c r="B3754">
        <v>4.07E-2</v>
      </c>
    </row>
    <row r="3755" spans="1:2" x14ac:dyDescent="0.35">
      <c r="A3755" s="3">
        <v>42526.291666666664</v>
      </c>
      <c r="B3755">
        <v>5.0799999999999998E-2</v>
      </c>
    </row>
    <row r="3756" spans="1:2" x14ac:dyDescent="0.35">
      <c r="A3756" s="3">
        <v>42526.333333333336</v>
      </c>
      <c r="B3756">
        <v>5.4100000000000002E-2</v>
      </c>
    </row>
    <row r="3757" spans="1:2" x14ac:dyDescent="0.35">
      <c r="A3757" s="3">
        <v>42526.375</v>
      </c>
      <c r="B3757">
        <v>3.9899999999999998E-2</v>
      </c>
    </row>
    <row r="3758" spans="1:2" x14ac:dyDescent="0.35">
      <c r="A3758" s="3">
        <v>42526.416666666664</v>
      </c>
      <c r="B3758">
        <v>3.3599999999999998E-2</v>
      </c>
    </row>
    <row r="3759" spans="1:2" x14ac:dyDescent="0.35">
      <c r="A3759" s="3">
        <v>42526.458333333336</v>
      </c>
      <c r="B3759">
        <v>3.9899999999999998E-2</v>
      </c>
    </row>
    <row r="3760" spans="1:2" x14ac:dyDescent="0.35">
      <c r="A3760" s="3">
        <v>42526.5</v>
      </c>
      <c r="B3760">
        <v>4.58E-2</v>
      </c>
    </row>
    <row r="3761" spans="1:2" x14ac:dyDescent="0.35">
      <c r="A3761" s="3">
        <v>42526.541666666664</v>
      </c>
      <c r="B3761">
        <v>4.4999999999999998E-2</v>
      </c>
    </row>
    <row r="3762" spans="1:2" x14ac:dyDescent="0.35">
      <c r="A3762" s="3">
        <v>42526.583333333336</v>
      </c>
      <c r="B3762">
        <v>3.6200000000000003E-2</v>
      </c>
    </row>
    <row r="3763" spans="1:2" x14ac:dyDescent="0.35">
      <c r="A3763" s="3">
        <v>42526.625</v>
      </c>
      <c r="B3763">
        <v>2.9700000000000001E-2</v>
      </c>
    </row>
    <row r="3764" spans="1:2" x14ac:dyDescent="0.35">
      <c r="A3764" s="3">
        <v>42526.666666666664</v>
      </c>
      <c r="B3764">
        <v>2.64E-2</v>
      </c>
    </row>
    <row r="3765" spans="1:2" x14ac:dyDescent="0.35">
      <c r="A3765" s="3">
        <v>42526.708333333336</v>
      </c>
      <c r="B3765">
        <v>2.8199999999999999E-2</v>
      </c>
    </row>
    <row r="3766" spans="1:2" x14ac:dyDescent="0.35">
      <c r="A3766" s="3">
        <v>42526.75</v>
      </c>
      <c r="B3766">
        <v>3.5200000000000002E-2</v>
      </c>
    </row>
    <row r="3767" spans="1:2" x14ac:dyDescent="0.35">
      <c r="A3767" s="3">
        <v>42526.791666666664</v>
      </c>
      <c r="B3767">
        <v>3.5900000000000001E-2</v>
      </c>
    </row>
    <row r="3768" spans="1:2" x14ac:dyDescent="0.35">
      <c r="A3768" s="3">
        <v>42526.833333333336</v>
      </c>
      <c r="B3768">
        <v>3.73E-2</v>
      </c>
    </row>
    <row r="3769" spans="1:2" x14ac:dyDescent="0.35">
      <c r="A3769" s="3">
        <v>42526.875</v>
      </c>
      <c r="B3769">
        <v>4.3900000000000002E-2</v>
      </c>
    </row>
    <row r="3770" spans="1:2" x14ac:dyDescent="0.35">
      <c r="A3770" s="3">
        <v>42526.916666666664</v>
      </c>
      <c r="B3770">
        <v>5.3499999999999999E-2</v>
      </c>
    </row>
    <row r="3771" spans="1:2" x14ac:dyDescent="0.35">
      <c r="A3771" s="3">
        <v>42526.958333333336</v>
      </c>
      <c r="B3771">
        <v>6.6100000000000006E-2</v>
      </c>
    </row>
    <row r="3772" spans="1:2" x14ac:dyDescent="0.35">
      <c r="A3772" s="3">
        <v>42527</v>
      </c>
      <c r="B3772">
        <v>7.3800000000000004E-2</v>
      </c>
    </row>
    <row r="3773" spans="1:2" x14ac:dyDescent="0.35">
      <c r="A3773" s="3">
        <v>42527.041666666664</v>
      </c>
      <c r="B3773">
        <v>8.0100000000000005E-2</v>
      </c>
    </row>
    <row r="3774" spans="1:2" x14ac:dyDescent="0.35">
      <c r="A3774" s="3">
        <v>42527.083333333336</v>
      </c>
      <c r="B3774">
        <v>8.5900000000000004E-2</v>
      </c>
    </row>
    <row r="3775" spans="1:2" x14ac:dyDescent="0.35">
      <c r="A3775" s="3">
        <v>42527.125</v>
      </c>
      <c r="B3775">
        <v>8.8800000000000004E-2</v>
      </c>
    </row>
    <row r="3776" spans="1:2" x14ac:dyDescent="0.35">
      <c r="A3776" s="3">
        <v>42527.166666666664</v>
      </c>
      <c r="B3776">
        <v>7.51E-2</v>
      </c>
    </row>
    <row r="3777" spans="1:2" x14ac:dyDescent="0.35">
      <c r="A3777" s="3">
        <v>42527.208333333336</v>
      </c>
      <c r="B3777">
        <v>4.53E-2</v>
      </c>
    </row>
    <row r="3778" spans="1:2" x14ac:dyDescent="0.35">
      <c r="A3778" s="3">
        <v>42527.25</v>
      </c>
      <c r="B3778">
        <v>3.6499999999999998E-2</v>
      </c>
    </row>
    <row r="3779" spans="1:2" x14ac:dyDescent="0.35">
      <c r="A3779" s="3">
        <v>42527.291666666664</v>
      </c>
      <c r="B3779">
        <v>3.39E-2</v>
      </c>
    </row>
    <row r="3780" spans="1:2" x14ac:dyDescent="0.35">
      <c r="A3780" s="3">
        <v>42527.333333333336</v>
      </c>
      <c r="B3780">
        <v>3.4000000000000002E-2</v>
      </c>
    </row>
    <row r="3781" spans="1:2" x14ac:dyDescent="0.35">
      <c r="A3781" s="3">
        <v>42527.375</v>
      </c>
      <c r="B3781">
        <v>3.5700000000000003E-2</v>
      </c>
    </row>
    <row r="3782" spans="1:2" x14ac:dyDescent="0.35">
      <c r="A3782" s="3">
        <v>42527.416666666664</v>
      </c>
      <c r="B3782">
        <v>3.8800000000000001E-2</v>
      </c>
    </row>
    <row r="3783" spans="1:2" x14ac:dyDescent="0.35">
      <c r="A3783" s="3">
        <v>42527.458333333336</v>
      </c>
      <c r="B3783">
        <v>4.4299999999999999E-2</v>
      </c>
    </row>
    <row r="3784" spans="1:2" x14ac:dyDescent="0.35">
      <c r="A3784" s="3">
        <v>42527.5</v>
      </c>
      <c r="B3784">
        <v>5.0799999999999998E-2</v>
      </c>
    </row>
    <row r="3785" spans="1:2" x14ac:dyDescent="0.35">
      <c r="A3785" s="3">
        <v>42527.541666666664</v>
      </c>
      <c r="B3785">
        <v>5.7799999999999997E-2</v>
      </c>
    </row>
    <row r="3786" spans="1:2" x14ac:dyDescent="0.35">
      <c r="A3786" s="3">
        <v>42527.583333333336</v>
      </c>
      <c r="B3786">
        <v>6.5100000000000005E-2</v>
      </c>
    </row>
    <row r="3787" spans="1:2" x14ac:dyDescent="0.35">
      <c r="A3787" s="3">
        <v>42527.625</v>
      </c>
      <c r="B3787">
        <v>7.0800000000000002E-2</v>
      </c>
    </row>
    <row r="3788" spans="1:2" x14ac:dyDescent="0.35">
      <c r="A3788" s="3">
        <v>42527.666666666664</v>
      </c>
      <c r="B3788">
        <v>7.3999999999999996E-2</v>
      </c>
    </row>
    <row r="3789" spans="1:2" x14ac:dyDescent="0.35">
      <c r="A3789" s="3">
        <v>42527.708333333336</v>
      </c>
      <c r="B3789">
        <v>7.3400000000000007E-2</v>
      </c>
    </row>
    <row r="3790" spans="1:2" x14ac:dyDescent="0.35">
      <c r="A3790" s="3">
        <v>42527.75</v>
      </c>
      <c r="B3790">
        <v>7.1599999999999997E-2</v>
      </c>
    </row>
    <row r="3791" spans="1:2" x14ac:dyDescent="0.35">
      <c r="A3791" s="3">
        <v>42527.791666666664</v>
      </c>
      <c r="B3791">
        <v>6.4799999999999996E-2</v>
      </c>
    </row>
    <row r="3792" spans="1:2" x14ac:dyDescent="0.35">
      <c r="A3792" s="3">
        <v>42527.833333333336</v>
      </c>
      <c r="B3792">
        <v>5.7200000000000001E-2</v>
      </c>
    </row>
    <row r="3793" spans="1:2" x14ac:dyDescent="0.35">
      <c r="A3793" s="3">
        <v>42527.875</v>
      </c>
      <c r="B3793">
        <v>5.2299999999999999E-2</v>
      </c>
    </row>
    <row r="3794" spans="1:2" x14ac:dyDescent="0.35">
      <c r="A3794" s="3">
        <v>42527.916666666664</v>
      </c>
      <c r="B3794">
        <v>4.99E-2</v>
      </c>
    </row>
    <row r="3795" spans="1:2" x14ac:dyDescent="0.35">
      <c r="A3795" s="3">
        <v>42527.958333333336</v>
      </c>
      <c r="B3795">
        <v>5.1499999999999997E-2</v>
      </c>
    </row>
    <row r="3796" spans="1:2" x14ac:dyDescent="0.35">
      <c r="A3796" s="3">
        <v>42528</v>
      </c>
      <c r="B3796">
        <v>5.6399999999999999E-2</v>
      </c>
    </row>
    <row r="3797" spans="1:2" x14ac:dyDescent="0.35">
      <c r="A3797" s="3">
        <v>42528.041666666664</v>
      </c>
      <c r="B3797">
        <v>6.0499999999999998E-2</v>
      </c>
    </row>
    <row r="3798" spans="1:2" x14ac:dyDescent="0.35">
      <c r="A3798" s="3">
        <v>42528.083333333336</v>
      </c>
      <c r="B3798">
        <v>6.2600000000000003E-2</v>
      </c>
    </row>
    <row r="3799" spans="1:2" x14ac:dyDescent="0.35">
      <c r="A3799" s="3">
        <v>42528.125</v>
      </c>
      <c r="B3799">
        <v>6.3399999999999998E-2</v>
      </c>
    </row>
    <row r="3800" spans="1:2" x14ac:dyDescent="0.35">
      <c r="A3800" s="3">
        <v>42528.166666666664</v>
      </c>
      <c r="B3800">
        <v>5.7299999999999997E-2</v>
      </c>
    </row>
    <row r="3801" spans="1:2" x14ac:dyDescent="0.35">
      <c r="A3801" s="3">
        <v>42528.208333333336</v>
      </c>
      <c r="B3801">
        <v>4.99E-2</v>
      </c>
    </row>
    <row r="3802" spans="1:2" x14ac:dyDescent="0.35">
      <c r="A3802" s="3">
        <v>42528.25</v>
      </c>
      <c r="B3802">
        <v>5.8299999999999998E-2</v>
      </c>
    </row>
    <row r="3803" spans="1:2" x14ac:dyDescent="0.35">
      <c r="A3803" s="3">
        <v>42528.291666666664</v>
      </c>
      <c r="B3803">
        <v>6.6299999999999998E-2</v>
      </c>
    </row>
    <row r="3804" spans="1:2" x14ac:dyDescent="0.35">
      <c r="A3804" s="3">
        <v>42528.333333333336</v>
      </c>
      <c r="B3804">
        <v>7.46E-2</v>
      </c>
    </row>
    <row r="3805" spans="1:2" x14ac:dyDescent="0.35">
      <c r="A3805" s="3">
        <v>42528.375</v>
      </c>
      <c r="B3805">
        <v>8.1299999999999997E-2</v>
      </c>
    </row>
    <row r="3806" spans="1:2" x14ac:dyDescent="0.35">
      <c r="A3806" s="3">
        <v>42528.416666666664</v>
      </c>
      <c r="B3806">
        <v>8.6699999999999999E-2</v>
      </c>
    </row>
    <row r="3807" spans="1:2" x14ac:dyDescent="0.35">
      <c r="A3807" s="3">
        <v>42528.458333333336</v>
      </c>
      <c r="B3807">
        <v>9.4600000000000004E-2</v>
      </c>
    </row>
    <row r="3808" spans="1:2" x14ac:dyDescent="0.35">
      <c r="A3808" s="3">
        <v>42528.5</v>
      </c>
      <c r="B3808">
        <v>0.1028</v>
      </c>
    </row>
    <row r="3809" spans="1:2" x14ac:dyDescent="0.35">
      <c r="A3809" s="3">
        <v>42528.541666666664</v>
      </c>
      <c r="B3809">
        <v>0.11020000000000001</v>
      </c>
    </row>
    <row r="3810" spans="1:2" x14ac:dyDescent="0.35">
      <c r="A3810" s="3">
        <v>42528.583333333336</v>
      </c>
      <c r="B3810">
        <v>0.1148</v>
      </c>
    </row>
    <row r="3811" spans="1:2" x14ac:dyDescent="0.35">
      <c r="A3811" s="3">
        <v>42528.625</v>
      </c>
      <c r="B3811">
        <v>0.1157</v>
      </c>
    </row>
    <row r="3812" spans="1:2" x14ac:dyDescent="0.35">
      <c r="A3812" s="3">
        <v>42528.666666666664</v>
      </c>
      <c r="B3812">
        <v>0.1143</v>
      </c>
    </row>
    <row r="3813" spans="1:2" x14ac:dyDescent="0.35">
      <c r="A3813" s="3">
        <v>42528.708333333336</v>
      </c>
      <c r="B3813">
        <v>0.1043</v>
      </c>
    </row>
    <row r="3814" spans="1:2" x14ac:dyDescent="0.35">
      <c r="A3814" s="3">
        <v>42528.75</v>
      </c>
      <c r="B3814">
        <v>9.7000000000000003E-2</v>
      </c>
    </row>
    <row r="3815" spans="1:2" x14ac:dyDescent="0.35">
      <c r="A3815" s="3">
        <v>42528.791666666664</v>
      </c>
      <c r="B3815">
        <v>8.77E-2</v>
      </c>
    </row>
    <row r="3816" spans="1:2" x14ac:dyDescent="0.35">
      <c r="A3816" s="3">
        <v>42528.833333333336</v>
      </c>
      <c r="B3816">
        <v>8.2600000000000007E-2</v>
      </c>
    </row>
    <row r="3817" spans="1:2" x14ac:dyDescent="0.35">
      <c r="A3817" s="3">
        <v>42528.875</v>
      </c>
      <c r="B3817">
        <v>8.43E-2</v>
      </c>
    </row>
    <row r="3818" spans="1:2" x14ac:dyDescent="0.35">
      <c r="A3818" s="3">
        <v>42528.916666666664</v>
      </c>
      <c r="B3818">
        <v>8.8999999999999996E-2</v>
      </c>
    </row>
    <row r="3819" spans="1:2" x14ac:dyDescent="0.35">
      <c r="A3819" s="3">
        <v>42528.958333333336</v>
      </c>
      <c r="B3819">
        <v>9.4200000000000006E-2</v>
      </c>
    </row>
    <row r="3820" spans="1:2" x14ac:dyDescent="0.35">
      <c r="A3820" s="3">
        <v>42529</v>
      </c>
      <c r="B3820">
        <v>9.6199999999999994E-2</v>
      </c>
    </row>
    <row r="3821" spans="1:2" x14ac:dyDescent="0.35">
      <c r="A3821" s="3">
        <v>42529.041666666664</v>
      </c>
      <c r="B3821">
        <v>9.5500000000000002E-2</v>
      </c>
    </row>
    <row r="3822" spans="1:2" x14ac:dyDescent="0.35">
      <c r="A3822" s="3">
        <v>42529.083333333336</v>
      </c>
      <c r="B3822">
        <v>9.4799999999999995E-2</v>
      </c>
    </row>
    <row r="3823" spans="1:2" x14ac:dyDescent="0.35">
      <c r="A3823" s="3">
        <v>42529.125</v>
      </c>
      <c r="B3823">
        <v>9.5799999999999996E-2</v>
      </c>
    </row>
    <row r="3824" spans="1:2" x14ac:dyDescent="0.35">
      <c r="A3824" s="3">
        <v>42529.166666666664</v>
      </c>
      <c r="B3824">
        <v>8.7599999999999997E-2</v>
      </c>
    </row>
    <row r="3825" spans="1:2" x14ac:dyDescent="0.35">
      <c r="A3825" s="3">
        <v>42529.208333333336</v>
      </c>
      <c r="B3825">
        <v>6.0600000000000001E-2</v>
      </c>
    </row>
    <row r="3826" spans="1:2" x14ac:dyDescent="0.35">
      <c r="A3826" s="3">
        <v>42529.25</v>
      </c>
      <c r="B3826">
        <v>5.3699999999999998E-2</v>
      </c>
    </row>
    <row r="3827" spans="1:2" x14ac:dyDescent="0.35">
      <c r="A3827" s="3">
        <v>42529.291666666664</v>
      </c>
      <c r="B3827">
        <v>4.6399999999999997E-2</v>
      </c>
    </row>
    <row r="3828" spans="1:2" x14ac:dyDescent="0.35">
      <c r="A3828" s="3">
        <v>42529.333333333336</v>
      </c>
      <c r="B3828">
        <v>4.1300000000000003E-2</v>
      </c>
    </row>
    <row r="3829" spans="1:2" x14ac:dyDescent="0.35">
      <c r="A3829" s="3">
        <v>42529.375</v>
      </c>
      <c r="B3829">
        <v>3.8800000000000001E-2</v>
      </c>
    </row>
    <row r="3830" spans="1:2" x14ac:dyDescent="0.35">
      <c r="A3830" s="3">
        <v>42529.416666666664</v>
      </c>
      <c r="B3830">
        <v>3.8800000000000001E-2</v>
      </c>
    </row>
    <row r="3831" spans="1:2" x14ac:dyDescent="0.35">
      <c r="A3831" s="3">
        <v>42529.458333333336</v>
      </c>
      <c r="B3831">
        <v>4.36E-2</v>
      </c>
    </row>
    <row r="3832" spans="1:2" x14ac:dyDescent="0.35">
      <c r="A3832" s="3">
        <v>42529.5</v>
      </c>
      <c r="B3832">
        <v>5.2200000000000003E-2</v>
      </c>
    </row>
    <row r="3833" spans="1:2" x14ac:dyDescent="0.35">
      <c r="A3833" s="3">
        <v>42529.541666666664</v>
      </c>
      <c r="B3833">
        <v>6.0699999999999997E-2</v>
      </c>
    </row>
    <row r="3834" spans="1:2" x14ac:dyDescent="0.35">
      <c r="A3834" s="3">
        <v>42529.583333333336</v>
      </c>
      <c r="B3834">
        <v>6.8900000000000003E-2</v>
      </c>
    </row>
    <row r="3835" spans="1:2" x14ac:dyDescent="0.35">
      <c r="A3835" s="3">
        <v>42529.625</v>
      </c>
      <c r="B3835">
        <v>7.4399999999999994E-2</v>
      </c>
    </row>
    <row r="3836" spans="1:2" x14ac:dyDescent="0.35">
      <c r="A3836" s="3">
        <v>42529.666666666664</v>
      </c>
      <c r="B3836">
        <v>7.8899999999999998E-2</v>
      </c>
    </row>
    <row r="3837" spans="1:2" x14ac:dyDescent="0.35">
      <c r="A3837" s="3">
        <v>42529.708333333336</v>
      </c>
      <c r="B3837">
        <v>7.8299999999999995E-2</v>
      </c>
    </row>
    <row r="3838" spans="1:2" x14ac:dyDescent="0.35">
      <c r="A3838" s="3">
        <v>42529.75</v>
      </c>
      <c r="B3838">
        <v>7.1199999999999999E-2</v>
      </c>
    </row>
    <row r="3839" spans="1:2" x14ac:dyDescent="0.35">
      <c r="A3839" s="3">
        <v>42529.791666666664</v>
      </c>
      <c r="B3839">
        <v>6.3399999999999998E-2</v>
      </c>
    </row>
    <row r="3840" spans="1:2" x14ac:dyDescent="0.35">
      <c r="A3840" s="3">
        <v>42529.833333333336</v>
      </c>
      <c r="B3840">
        <v>6.6500000000000004E-2</v>
      </c>
    </row>
    <row r="3841" spans="1:2" x14ac:dyDescent="0.35">
      <c r="A3841" s="3">
        <v>42529.875</v>
      </c>
      <c r="B3841">
        <v>7.6899999999999996E-2</v>
      </c>
    </row>
    <row r="3842" spans="1:2" x14ac:dyDescent="0.35">
      <c r="A3842" s="3">
        <v>42529.916666666664</v>
      </c>
      <c r="B3842">
        <v>9.2700000000000005E-2</v>
      </c>
    </row>
    <row r="3843" spans="1:2" x14ac:dyDescent="0.35">
      <c r="A3843" s="3">
        <v>42529.958333333336</v>
      </c>
      <c r="B3843">
        <v>0.1067</v>
      </c>
    </row>
    <row r="3844" spans="1:2" x14ac:dyDescent="0.35">
      <c r="A3844" s="3">
        <v>42530</v>
      </c>
      <c r="B3844">
        <v>0.1135</v>
      </c>
    </row>
    <row r="3845" spans="1:2" x14ac:dyDescent="0.35">
      <c r="A3845" s="3">
        <v>42530.041666666664</v>
      </c>
      <c r="B3845">
        <v>0.1168</v>
      </c>
    </row>
    <row r="3846" spans="1:2" x14ac:dyDescent="0.35">
      <c r="A3846" s="3">
        <v>42530.083333333336</v>
      </c>
      <c r="B3846">
        <v>0.1193</v>
      </c>
    </row>
    <row r="3847" spans="1:2" x14ac:dyDescent="0.35">
      <c r="A3847" s="3">
        <v>42530.125</v>
      </c>
      <c r="B3847">
        <v>0.1187</v>
      </c>
    </row>
    <row r="3848" spans="1:2" x14ac:dyDescent="0.35">
      <c r="A3848" s="3">
        <v>42530.166666666664</v>
      </c>
      <c r="B3848">
        <v>0.1052</v>
      </c>
    </row>
    <row r="3849" spans="1:2" x14ac:dyDescent="0.35">
      <c r="A3849" s="3">
        <v>42530.208333333336</v>
      </c>
      <c r="B3849">
        <v>8.8599999999999998E-2</v>
      </c>
    </row>
    <row r="3850" spans="1:2" x14ac:dyDescent="0.35">
      <c r="A3850" s="3">
        <v>42530.25</v>
      </c>
      <c r="B3850">
        <v>9.5699999999999993E-2</v>
      </c>
    </row>
    <row r="3851" spans="1:2" x14ac:dyDescent="0.35">
      <c r="A3851" s="3">
        <v>42530.291666666664</v>
      </c>
      <c r="B3851">
        <v>0.10639999999999999</v>
      </c>
    </row>
    <row r="3852" spans="1:2" x14ac:dyDescent="0.35">
      <c r="A3852" s="3">
        <v>42530.333333333336</v>
      </c>
      <c r="B3852">
        <v>0.1163</v>
      </c>
    </row>
    <row r="3853" spans="1:2" x14ac:dyDescent="0.35">
      <c r="A3853" s="3">
        <v>42530.375</v>
      </c>
      <c r="B3853">
        <v>0.12559999999999999</v>
      </c>
    </row>
    <row r="3854" spans="1:2" x14ac:dyDescent="0.35">
      <c r="A3854" s="3">
        <v>42530.416666666664</v>
      </c>
      <c r="B3854">
        <v>0.1361</v>
      </c>
    </row>
    <row r="3855" spans="1:2" x14ac:dyDescent="0.35">
      <c r="A3855" s="3">
        <v>42530.458333333336</v>
      </c>
      <c r="B3855">
        <v>0.1472</v>
      </c>
    </row>
    <row r="3856" spans="1:2" x14ac:dyDescent="0.35">
      <c r="A3856" s="3">
        <v>42530.5</v>
      </c>
      <c r="B3856">
        <v>0.15310000000000001</v>
      </c>
    </row>
    <row r="3857" spans="1:2" x14ac:dyDescent="0.35">
      <c r="A3857" s="3">
        <v>42530.541666666664</v>
      </c>
      <c r="B3857">
        <v>0.15010000000000001</v>
      </c>
    </row>
    <row r="3858" spans="1:2" x14ac:dyDescent="0.35">
      <c r="A3858" s="3">
        <v>42530.583333333336</v>
      </c>
      <c r="B3858">
        <v>0.13980000000000001</v>
      </c>
    </row>
    <row r="3859" spans="1:2" x14ac:dyDescent="0.35">
      <c r="A3859" s="3">
        <v>42530.625</v>
      </c>
      <c r="B3859">
        <v>0.12590000000000001</v>
      </c>
    </row>
    <row r="3860" spans="1:2" x14ac:dyDescent="0.35">
      <c r="A3860" s="3">
        <v>42530.666666666664</v>
      </c>
      <c r="B3860">
        <v>0.1055</v>
      </c>
    </row>
    <row r="3861" spans="1:2" x14ac:dyDescent="0.35">
      <c r="A3861" s="3">
        <v>42530.708333333336</v>
      </c>
      <c r="B3861">
        <v>8.5699999999999998E-2</v>
      </c>
    </row>
    <row r="3862" spans="1:2" x14ac:dyDescent="0.35">
      <c r="A3862" s="3">
        <v>42530.75</v>
      </c>
      <c r="B3862">
        <v>7.4999999999999997E-2</v>
      </c>
    </row>
    <row r="3863" spans="1:2" x14ac:dyDescent="0.35">
      <c r="A3863" s="3">
        <v>42530.791666666664</v>
      </c>
      <c r="B3863">
        <v>6.7699999999999996E-2</v>
      </c>
    </row>
    <row r="3864" spans="1:2" x14ac:dyDescent="0.35">
      <c r="A3864" s="3">
        <v>42530.833333333336</v>
      </c>
      <c r="B3864">
        <v>6.5799999999999997E-2</v>
      </c>
    </row>
    <row r="3865" spans="1:2" x14ac:dyDescent="0.35">
      <c r="A3865" s="3">
        <v>42530.875</v>
      </c>
      <c r="B3865">
        <v>6.8599999999999994E-2</v>
      </c>
    </row>
    <row r="3866" spans="1:2" x14ac:dyDescent="0.35">
      <c r="A3866" s="3">
        <v>42530.916666666664</v>
      </c>
      <c r="B3866">
        <v>7.3999999999999996E-2</v>
      </c>
    </row>
    <row r="3867" spans="1:2" x14ac:dyDescent="0.35">
      <c r="A3867" s="3">
        <v>42530.958333333336</v>
      </c>
      <c r="B3867">
        <v>7.7499999999999999E-2</v>
      </c>
    </row>
    <row r="3868" spans="1:2" x14ac:dyDescent="0.35">
      <c r="A3868" s="3">
        <v>42531</v>
      </c>
      <c r="B3868">
        <v>7.8399999999999997E-2</v>
      </c>
    </row>
    <row r="3869" spans="1:2" x14ac:dyDescent="0.35">
      <c r="A3869" s="3">
        <v>42531.041666666664</v>
      </c>
      <c r="B3869">
        <v>7.5999999999999998E-2</v>
      </c>
    </row>
    <row r="3870" spans="1:2" x14ac:dyDescent="0.35">
      <c r="A3870" s="3">
        <v>42531.083333333336</v>
      </c>
      <c r="B3870">
        <v>7.1599999999999997E-2</v>
      </c>
    </row>
    <row r="3871" spans="1:2" x14ac:dyDescent="0.35">
      <c r="A3871" s="3">
        <v>42531.125</v>
      </c>
      <c r="B3871">
        <v>6.7100000000000007E-2</v>
      </c>
    </row>
    <row r="3872" spans="1:2" x14ac:dyDescent="0.35">
      <c r="A3872" s="3">
        <v>42531.166666666664</v>
      </c>
      <c r="B3872">
        <v>5.74E-2</v>
      </c>
    </row>
    <row r="3873" spans="1:2" x14ac:dyDescent="0.35">
      <c r="A3873" s="3">
        <v>42531.208333333336</v>
      </c>
      <c r="B3873">
        <v>4.2000000000000003E-2</v>
      </c>
    </row>
    <row r="3874" spans="1:2" x14ac:dyDescent="0.35">
      <c r="A3874" s="3">
        <v>42531.25</v>
      </c>
      <c r="B3874">
        <v>3.9899999999999998E-2</v>
      </c>
    </row>
    <row r="3875" spans="1:2" x14ac:dyDescent="0.35">
      <c r="A3875" s="3">
        <v>42531.291666666664</v>
      </c>
      <c r="B3875">
        <v>4.2299999999999997E-2</v>
      </c>
    </row>
    <row r="3876" spans="1:2" x14ac:dyDescent="0.35">
      <c r="A3876" s="3">
        <v>42531.333333333336</v>
      </c>
      <c r="B3876">
        <v>4.3299999999999998E-2</v>
      </c>
    </row>
    <row r="3877" spans="1:2" x14ac:dyDescent="0.35">
      <c r="A3877" s="3">
        <v>42531.375</v>
      </c>
      <c r="B3877">
        <v>4.48E-2</v>
      </c>
    </row>
    <row r="3878" spans="1:2" x14ac:dyDescent="0.35">
      <c r="A3878" s="3">
        <v>42531.416666666664</v>
      </c>
      <c r="B3878">
        <v>4.5100000000000001E-2</v>
      </c>
    </row>
    <row r="3879" spans="1:2" x14ac:dyDescent="0.35">
      <c r="A3879" s="3">
        <v>42531.458333333336</v>
      </c>
      <c r="B3879">
        <v>4.5499999999999999E-2</v>
      </c>
    </row>
    <row r="3880" spans="1:2" x14ac:dyDescent="0.35">
      <c r="A3880" s="3">
        <v>42531.5</v>
      </c>
      <c r="B3880">
        <v>4.5600000000000002E-2</v>
      </c>
    </row>
    <row r="3881" spans="1:2" x14ac:dyDescent="0.35">
      <c r="A3881" s="3">
        <v>42531.541666666664</v>
      </c>
      <c r="B3881">
        <v>4.5400000000000003E-2</v>
      </c>
    </row>
    <row r="3882" spans="1:2" x14ac:dyDescent="0.35">
      <c r="A3882" s="3">
        <v>42531.583333333336</v>
      </c>
      <c r="B3882">
        <v>4.5900000000000003E-2</v>
      </c>
    </row>
    <row r="3883" spans="1:2" x14ac:dyDescent="0.35">
      <c r="A3883" s="3">
        <v>42531.625</v>
      </c>
      <c r="B3883">
        <v>4.5699999999999998E-2</v>
      </c>
    </row>
    <row r="3884" spans="1:2" x14ac:dyDescent="0.35">
      <c r="A3884" s="3">
        <v>42531.666666666664</v>
      </c>
      <c r="B3884">
        <v>4.5499999999999999E-2</v>
      </c>
    </row>
    <row r="3885" spans="1:2" x14ac:dyDescent="0.35">
      <c r="A3885" s="3">
        <v>42531.708333333336</v>
      </c>
      <c r="B3885">
        <v>4.7199999999999999E-2</v>
      </c>
    </row>
    <row r="3886" spans="1:2" x14ac:dyDescent="0.35">
      <c r="A3886" s="3">
        <v>42531.75</v>
      </c>
      <c r="B3886">
        <v>5.2900000000000003E-2</v>
      </c>
    </row>
    <row r="3887" spans="1:2" x14ac:dyDescent="0.35">
      <c r="A3887" s="3">
        <v>42531.791666666664</v>
      </c>
      <c r="B3887">
        <v>4.8300000000000003E-2</v>
      </c>
    </row>
    <row r="3888" spans="1:2" x14ac:dyDescent="0.35">
      <c r="A3888" s="3">
        <v>42531.833333333336</v>
      </c>
      <c r="B3888">
        <v>3.9699999999999999E-2</v>
      </c>
    </row>
    <row r="3889" spans="1:2" x14ac:dyDescent="0.35">
      <c r="A3889" s="3">
        <v>42531.875</v>
      </c>
      <c r="B3889">
        <v>3.2199999999999999E-2</v>
      </c>
    </row>
    <row r="3890" spans="1:2" x14ac:dyDescent="0.35">
      <c r="A3890" s="3">
        <v>42531.916666666664</v>
      </c>
      <c r="B3890">
        <v>2.6599999999999999E-2</v>
      </c>
    </row>
    <row r="3891" spans="1:2" x14ac:dyDescent="0.35">
      <c r="A3891" s="3">
        <v>42531.958333333336</v>
      </c>
      <c r="B3891">
        <v>2.2200000000000001E-2</v>
      </c>
    </row>
    <row r="3892" spans="1:2" x14ac:dyDescent="0.35">
      <c r="A3892" s="3">
        <v>42532</v>
      </c>
      <c r="B3892">
        <v>2.1999999999999999E-2</v>
      </c>
    </row>
    <row r="3893" spans="1:2" x14ac:dyDescent="0.35">
      <c r="A3893" s="3">
        <v>42532.041666666664</v>
      </c>
      <c r="B3893">
        <v>2.69E-2</v>
      </c>
    </row>
    <row r="3894" spans="1:2" x14ac:dyDescent="0.35">
      <c r="A3894" s="3">
        <v>42532.083333333336</v>
      </c>
      <c r="B3894">
        <v>3.5200000000000002E-2</v>
      </c>
    </row>
    <row r="3895" spans="1:2" x14ac:dyDescent="0.35">
      <c r="A3895" s="3">
        <v>42532.125</v>
      </c>
      <c r="B3895">
        <v>4.2799999999999998E-2</v>
      </c>
    </row>
    <row r="3896" spans="1:2" x14ac:dyDescent="0.35">
      <c r="A3896" s="3">
        <v>42532.166666666664</v>
      </c>
      <c r="B3896">
        <v>4.4999999999999998E-2</v>
      </c>
    </row>
    <row r="3897" spans="1:2" x14ac:dyDescent="0.35">
      <c r="A3897" s="3">
        <v>42532.208333333336</v>
      </c>
      <c r="B3897">
        <v>3.6200000000000003E-2</v>
      </c>
    </row>
    <row r="3898" spans="1:2" x14ac:dyDescent="0.35">
      <c r="A3898" s="3">
        <v>42532.25</v>
      </c>
      <c r="B3898">
        <v>4.1700000000000001E-2</v>
      </c>
    </row>
    <row r="3899" spans="1:2" x14ac:dyDescent="0.35">
      <c r="A3899" s="3">
        <v>42532.291666666664</v>
      </c>
      <c r="B3899">
        <v>5.2600000000000001E-2</v>
      </c>
    </row>
    <row r="3900" spans="1:2" x14ac:dyDescent="0.35">
      <c r="A3900" s="3">
        <v>42532.333333333336</v>
      </c>
      <c r="B3900">
        <v>6.5699999999999995E-2</v>
      </c>
    </row>
    <row r="3901" spans="1:2" x14ac:dyDescent="0.35">
      <c r="A3901" s="3">
        <v>42532.375</v>
      </c>
      <c r="B3901">
        <v>8.3299999999999999E-2</v>
      </c>
    </row>
    <row r="3902" spans="1:2" x14ac:dyDescent="0.35">
      <c r="A3902" s="3">
        <v>42532.416666666664</v>
      </c>
      <c r="B3902">
        <v>0.10639999999999999</v>
      </c>
    </row>
    <row r="3903" spans="1:2" x14ac:dyDescent="0.35">
      <c r="A3903" s="3">
        <v>42532.458333333336</v>
      </c>
      <c r="B3903">
        <v>0.13139999999999999</v>
      </c>
    </row>
    <row r="3904" spans="1:2" x14ac:dyDescent="0.35">
      <c r="A3904" s="3">
        <v>42532.5</v>
      </c>
      <c r="B3904">
        <v>0.15459999999999999</v>
      </c>
    </row>
    <row r="3905" spans="1:2" x14ac:dyDescent="0.35">
      <c r="A3905" s="3">
        <v>42532.541666666664</v>
      </c>
      <c r="B3905">
        <v>0.17069999999999999</v>
      </c>
    </row>
    <row r="3906" spans="1:2" x14ac:dyDescent="0.35">
      <c r="A3906" s="3">
        <v>42532.583333333336</v>
      </c>
      <c r="B3906">
        <v>0.17910000000000001</v>
      </c>
    </row>
    <row r="3907" spans="1:2" x14ac:dyDescent="0.35">
      <c r="A3907" s="3">
        <v>42532.625</v>
      </c>
      <c r="B3907">
        <v>0.1767</v>
      </c>
    </row>
    <row r="3908" spans="1:2" x14ac:dyDescent="0.35">
      <c r="A3908" s="3">
        <v>42532.666666666664</v>
      </c>
      <c r="B3908">
        <v>0.1658</v>
      </c>
    </row>
    <row r="3909" spans="1:2" x14ac:dyDescent="0.35">
      <c r="A3909" s="3">
        <v>42532.708333333336</v>
      </c>
      <c r="B3909">
        <v>0.1565</v>
      </c>
    </row>
    <row r="3910" spans="1:2" x14ac:dyDescent="0.35">
      <c r="A3910" s="3">
        <v>42532.75</v>
      </c>
      <c r="B3910">
        <v>0.16600000000000001</v>
      </c>
    </row>
    <row r="3911" spans="1:2" x14ac:dyDescent="0.35">
      <c r="A3911" s="3">
        <v>42532.791666666664</v>
      </c>
      <c r="B3911">
        <v>0.18429999999999999</v>
      </c>
    </row>
    <row r="3912" spans="1:2" x14ac:dyDescent="0.35">
      <c r="A3912" s="3">
        <v>42532.833333333336</v>
      </c>
      <c r="B3912">
        <v>0.19789999999999999</v>
      </c>
    </row>
    <row r="3913" spans="1:2" x14ac:dyDescent="0.35">
      <c r="A3913" s="3">
        <v>42532.875</v>
      </c>
      <c r="B3913">
        <v>0.20530000000000001</v>
      </c>
    </row>
    <row r="3914" spans="1:2" x14ac:dyDescent="0.35">
      <c r="A3914" s="3">
        <v>42532.916666666664</v>
      </c>
      <c r="B3914">
        <v>0.20610000000000001</v>
      </c>
    </row>
    <row r="3915" spans="1:2" x14ac:dyDescent="0.35">
      <c r="A3915" s="3">
        <v>42532.958333333336</v>
      </c>
      <c r="B3915">
        <v>0.20349999999999999</v>
      </c>
    </row>
    <row r="3916" spans="1:2" x14ac:dyDescent="0.35">
      <c r="A3916" s="3">
        <v>42533</v>
      </c>
      <c r="B3916">
        <v>0.21329999999999999</v>
      </c>
    </row>
    <row r="3917" spans="1:2" x14ac:dyDescent="0.35">
      <c r="A3917" s="3">
        <v>42533.041666666664</v>
      </c>
      <c r="B3917">
        <v>0.23319999999999999</v>
      </c>
    </row>
    <row r="3918" spans="1:2" x14ac:dyDescent="0.35">
      <c r="A3918" s="3">
        <v>42533.083333333336</v>
      </c>
      <c r="B3918">
        <v>0.2382</v>
      </c>
    </row>
    <row r="3919" spans="1:2" x14ac:dyDescent="0.35">
      <c r="A3919" s="3">
        <v>42533.125</v>
      </c>
      <c r="B3919">
        <v>0.23230000000000001</v>
      </c>
    </row>
    <row r="3920" spans="1:2" x14ac:dyDescent="0.35">
      <c r="A3920" s="3">
        <v>42533.166666666664</v>
      </c>
      <c r="B3920">
        <v>0.19980000000000001</v>
      </c>
    </row>
    <row r="3921" spans="1:2" x14ac:dyDescent="0.35">
      <c r="A3921" s="3">
        <v>42533.208333333336</v>
      </c>
      <c r="B3921">
        <v>0.19389999999999999</v>
      </c>
    </row>
    <row r="3922" spans="1:2" x14ac:dyDescent="0.35">
      <c r="A3922" s="3">
        <v>42533.25</v>
      </c>
      <c r="B3922">
        <v>0.23100000000000001</v>
      </c>
    </row>
    <row r="3923" spans="1:2" x14ac:dyDescent="0.35">
      <c r="A3923" s="3">
        <v>42533.291666666664</v>
      </c>
      <c r="B3923">
        <v>0.2404</v>
      </c>
    </row>
    <row r="3924" spans="1:2" x14ac:dyDescent="0.35">
      <c r="A3924" s="3">
        <v>42533.333333333336</v>
      </c>
      <c r="B3924">
        <v>0.2147</v>
      </c>
    </row>
    <row r="3925" spans="1:2" x14ac:dyDescent="0.35">
      <c r="A3925" s="3">
        <v>42533.375</v>
      </c>
      <c r="B3925">
        <v>0.20069999999999999</v>
      </c>
    </row>
    <row r="3926" spans="1:2" x14ac:dyDescent="0.35">
      <c r="A3926" s="3">
        <v>42533.416666666664</v>
      </c>
      <c r="B3926">
        <v>0.22639999999999999</v>
      </c>
    </row>
    <row r="3927" spans="1:2" x14ac:dyDescent="0.35">
      <c r="A3927" s="3">
        <v>42533.458333333336</v>
      </c>
      <c r="B3927">
        <v>0.26600000000000001</v>
      </c>
    </row>
    <row r="3928" spans="1:2" x14ac:dyDescent="0.35">
      <c r="A3928" s="3">
        <v>42533.5</v>
      </c>
      <c r="B3928">
        <v>0.28000000000000003</v>
      </c>
    </row>
    <row r="3929" spans="1:2" x14ac:dyDescent="0.35">
      <c r="A3929" s="3">
        <v>42533.541666666664</v>
      </c>
      <c r="B3929">
        <v>0.27410000000000001</v>
      </c>
    </row>
    <row r="3930" spans="1:2" x14ac:dyDescent="0.35">
      <c r="A3930" s="3">
        <v>42533.583333333336</v>
      </c>
      <c r="B3930">
        <v>0.25619999999999998</v>
      </c>
    </row>
    <row r="3931" spans="1:2" x14ac:dyDescent="0.35">
      <c r="A3931" s="3">
        <v>42533.625</v>
      </c>
      <c r="B3931">
        <v>0.23350000000000001</v>
      </c>
    </row>
    <row r="3932" spans="1:2" x14ac:dyDescent="0.35">
      <c r="A3932" s="3">
        <v>42533.666666666664</v>
      </c>
      <c r="B3932">
        <v>0.20930000000000001</v>
      </c>
    </row>
    <row r="3933" spans="1:2" x14ac:dyDescent="0.35">
      <c r="A3933" s="3">
        <v>42533.708333333336</v>
      </c>
      <c r="B3933">
        <v>0.17460000000000001</v>
      </c>
    </row>
    <row r="3934" spans="1:2" x14ac:dyDescent="0.35">
      <c r="A3934" s="3">
        <v>42533.75</v>
      </c>
      <c r="B3934">
        <v>0.1452</v>
      </c>
    </row>
    <row r="3935" spans="1:2" x14ac:dyDescent="0.35">
      <c r="A3935" s="3">
        <v>42533.791666666664</v>
      </c>
      <c r="B3935">
        <v>0.1336</v>
      </c>
    </row>
    <row r="3936" spans="1:2" x14ac:dyDescent="0.35">
      <c r="A3936" s="3">
        <v>42533.833333333336</v>
      </c>
      <c r="B3936">
        <v>0.1444</v>
      </c>
    </row>
    <row r="3937" spans="1:2" x14ac:dyDescent="0.35">
      <c r="A3937" s="3">
        <v>42533.875</v>
      </c>
      <c r="B3937">
        <v>0.16039999999999999</v>
      </c>
    </row>
    <row r="3938" spans="1:2" x14ac:dyDescent="0.35">
      <c r="A3938" s="3">
        <v>42533.916666666664</v>
      </c>
      <c r="B3938">
        <v>0.17330000000000001</v>
      </c>
    </row>
    <row r="3939" spans="1:2" x14ac:dyDescent="0.35">
      <c r="A3939" s="3">
        <v>42533.958333333336</v>
      </c>
      <c r="B3939">
        <v>0.18970000000000001</v>
      </c>
    </row>
    <row r="3940" spans="1:2" x14ac:dyDescent="0.35">
      <c r="A3940" s="3">
        <v>42534</v>
      </c>
      <c r="B3940">
        <v>0.20399999999999999</v>
      </c>
    </row>
    <row r="3941" spans="1:2" x14ac:dyDescent="0.35">
      <c r="A3941" s="3">
        <v>42534.041666666664</v>
      </c>
      <c r="B3941">
        <v>0.21759999999999999</v>
      </c>
    </row>
    <row r="3942" spans="1:2" x14ac:dyDescent="0.35">
      <c r="A3942" s="3">
        <v>42534.083333333336</v>
      </c>
      <c r="B3942">
        <v>0.2288</v>
      </c>
    </row>
    <row r="3943" spans="1:2" x14ac:dyDescent="0.35">
      <c r="A3943" s="3">
        <v>42534.125</v>
      </c>
      <c r="B3943">
        <v>0.2298</v>
      </c>
    </row>
    <row r="3944" spans="1:2" x14ac:dyDescent="0.35">
      <c r="A3944" s="3">
        <v>42534.166666666664</v>
      </c>
      <c r="B3944">
        <v>0.21540000000000001</v>
      </c>
    </row>
    <row r="3945" spans="1:2" x14ac:dyDescent="0.35">
      <c r="A3945" s="3">
        <v>42534.208333333336</v>
      </c>
      <c r="B3945">
        <v>0.22839999999999999</v>
      </c>
    </row>
    <row r="3946" spans="1:2" x14ac:dyDescent="0.35">
      <c r="A3946" s="3">
        <v>42534.25</v>
      </c>
      <c r="B3946">
        <v>0.24970000000000001</v>
      </c>
    </row>
    <row r="3947" spans="1:2" x14ac:dyDescent="0.35">
      <c r="A3947" s="3">
        <v>42534.291666666664</v>
      </c>
      <c r="B3947">
        <v>0.25419999999999998</v>
      </c>
    </row>
    <row r="3948" spans="1:2" x14ac:dyDescent="0.35">
      <c r="A3948" s="3">
        <v>42534.333333333336</v>
      </c>
      <c r="B3948">
        <v>0.2487</v>
      </c>
    </row>
    <row r="3949" spans="1:2" x14ac:dyDescent="0.35">
      <c r="A3949" s="3">
        <v>42534.375</v>
      </c>
      <c r="B3949">
        <v>0.24490000000000001</v>
      </c>
    </row>
    <row r="3950" spans="1:2" x14ac:dyDescent="0.35">
      <c r="A3950" s="3">
        <v>42534.416666666664</v>
      </c>
      <c r="B3950">
        <v>0.25019999999999998</v>
      </c>
    </row>
    <row r="3951" spans="1:2" x14ac:dyDescent="0.35">
      <c r="A3951" s="3">
        <v>42534.458333333336</v>
      </c>
      <c r="B3951">
        <v>0.26140000000000002</v>
      </c>
    </row>
    <row r="3952" spans="1:2" x14ac:dyDescent="0.35">
      <c r="A3952" s="3">
        <v>42534.5</v>
      </c>
      <c r="B3952">
        <v>0.27279999999999999</v>
      </c>
    </row>
    <row r="3953" spans="1:2" x14ac:dyDescent="0.35">
      <c r="A3953" s="3">
        <v>42534.541666666664</v>
      </c>
      <c r="B3953">
        <v>0.28249999999999997</v>
      </c>
    </row>
    <row r="3954" spans="1:2" x14ac:dyDescent="0.35">
      <c r="A3954" s="3">
        <v>42534.583333333336</v>
      </c>
      <c r="B3954">
        <v>0.28970000000000001</v>
      </c>
    </row>
    <row r="3955" spans="1:2" x14ac:dyDescent="0.35">
      <c r="A3955" s="3">
        <v>42534.625</v>
      </c>
      <c r="B3955">
        <v>0.2928</v>
      </c>
    </row>
    <row r="3956" spans="1:2" x14ac:dyDescent="0.35">
      <c r="A3956" s="3">
        <v>42534.666666666664</v>
      </c>
      <c r="B3956">
        <v>0.28839999999999999</v>
      </c>
    </row>
    <row r="3957" spans="1:2" x14ac:dyDescent="0.35">
      <c r="A3957" s="3">
        <v>42534.708333333336</v>
      </c>
      <c r="B3957">
        <v>0.25979999999999998</v>
      </c>
    </row>
    <row r="3958" spans="1:2" x14ac:dyDescent="0.35">
      <c r="A3958" s="3">
        <v>42534.75</v>
      </c>
      <c r="B3958">
        <v>0.21779999999999999</v>
      </c>
    </row>
    <row r="3959" spans="1:2" x14ac:dyDescent="0.35">
      <c r="A3959" s="3">
        <v>42534.791666666664</v>
      </c>
      <c r="B3959">
        <v>0.191</v>
      </c>
    </row>
    <row r="3960" spans="1:2" x14ac:dyDescent="0.35">
      <c r="A3960" s="3">
        <v>42534.833333333336</v>
      </c>
      <c r="B3960">
        <v>0.18360000000000001</v>
      </c>
    </row>
    <row r="3961" spans="1:2" x14ac:dyDescent="0.35">
      <c r="A3961" s="3">
        <v>42534.875</v>
      </c>
      <c r="B3961">
        <v>0.1721</v>
      </c>
    </row>
    <row r="3962" spans="1:2" x14ac:dyDescent="0.35">
      <c r="A3962" s="3">
        <v>42534.916666666664</v>
      </c>
      <c r="B3962">
        <v>0.1648</v>
      </c>
    </row>
    <row r="3963" spans="1:2" x14ac:dyDescent="0.35">
      <c r="A3963" s="3">
        <v>42534.958333333336</v>
      </c>
      <c r="B3963">
        <v>0.1673</v>
      </c>
    </row>
    <row r="3964" spans="1:2" x14ac:dyDescent="0.35">
      <c r="A3964" s="3">
        <v>42535</v>
      </c>
      <c r="B3964">
        <v>0.17269999999999999</v>
      </c>
    </row>
    <row r="3965" spans="1:2" x14ac:dyDescent="0.35">
      <c r="A3965" s="3">
        <v>42535.041666666664</v>
      </c>
      <c r="B3965">
        <v>0.17929999999999999</v>
      </c>
    </row>
    <row r="3966" spans="1:2" x14ac:dyDescent="0.35">
      <c r="A3966" s="3">
        <v>42535.083333333336</v>
      </c>
      <c r="B3966">
        <v>0.18690000000000001</v>
      </c>
    </row>
    <row r="3967" spans="1:2" x14ac:dyDescent="0.35">
      <c r="A3967" s="3">
        <v>42535.125</v>
      </c>
      <c r="B3967">
        <v>0.18509999999999999</v>
      </c>
    </row>
    <row r="3968" spans="1:2" x14ac:dyDescent="0.35">
      <c r="A3968" s="3">
        <v>42535.166666666664</v>
      </c>
      <c r="B3968">
        <v>0.17849999999999999</v>
      </c>
    </row>
    <row r="3969" spans="1:2" x14ac:dyDescent="0.35">
      <c r="A3969" s="3">
        <v>42535.208333333336</v>
      </c>
      <c r="B3969">
        <v>0.1983</v>
      </c>
    </row>
    <row r="3970" spans="1:2" x14ac:dyDescent="0.35">
      <c r="A3970" s="3">
        <v>42535.25</v>
      </c>
      <c r="B3970">
        <v>0.2228</v>
      </c>
    </row>
    <row r="3971" spans="1:2" x14ac:dyDescent="0.35">
      <c r="A3971" s="3">
        <v>42535.291666666664</v>
      </c>
      <c r="B3971">
        <v>0.2346</v>
      </c>
    </row>
    <row r="3972" spans="1:2" x14ac:dyDescent="0.35">
      <c r="A3972" s="3">
        <v>42535.333333333336</v>
      </c>
      <c r="B3972">
        <v>0.25640000000000002</v>
      </c>
    </row>
    <row r="3973" spans="1:2" x14ac:dyDescent="0.35">
      <c r="A3973" s="3">
        <v>42535.375</v>
      </c>
      <c r="B3973">
        <v>0.28210000000000002</v>
      </c>
    </row>
    <row r="3974" spans="1:2" x14ac:dyDescent="0.35">
      <c r="A3974" s="3">
        <v>42535.416666666664</v>
      </c>
      <c r="B3974">
        <v>0.30790000000000001</v>
      </c>
    </row>
    <row r="3975" spans="1:2" x14ac:dyDescent="0.35">
      <c r="A3975" s="3">
        <v>42535.458333333336</v>
      </c>
      <c r="B3975">
        <v>0.33650000000000002</v>
      </c>
    </row>
    <row r="3976" spans="1:2" x14ac:dyDescent="0.35">
      <c r="A3976" s="3">
        <v>42535.5</v>
      </c>
      <c r="B3976">
        <v>0.37030000000000002</v>
      </c>
    </row>
    <row r="3977" spans="1:2" x14ac:dyDescent="0.35">
      <c r="A3977" s="3">
        <v>42535.541666666664</v>
      </c>
      <c r="B3977">
        <v>0.39789999999999998</v>
      </c>
    </row>
    <row r="3978" spans="1:2" x14ac:dyDescent="0.35">
      <c r="A3978" s="3">
        <v>42535.583333333336</v>
      </c>
      <c r="B3978">
        <v>0.40250000000000002</v>
      </c>
    </row>
    <row r="3979" spans="1:2" x14ac:dyDescent="0.35">
      <c r="A3979" s="3">
        <v>42535.625</v>
      </c>
      <c r="B3979">
        <v>0.39650000000000002</v>
      </c>
    </row>
    <row r="3980" spans="1:2" x14ac:dyDescent="0.35">
      <c r="A3980" s="3">
        <v>42535.666666666664</v>
      </c>
      <c r="B3980">
        <v>0.37430000000000002</v>
      </c>
    </row>
    <row r="3981" spans="1:2" x14ac:dyDescent="0.35">
      <c r="A3981" s="3">
        <v>42535.708333333336</v>
      </c>
      <c r="B3981">
        <v>0.3155</v>
      </c>
    </row>
    <row r="3982" spans="1:2" x14ac:dyDescent="0.35">
      <c r="A3982" s="3">
        <v>42535.75</v>
      </c>
      <c r="B3982">
        <v>0.2606</v>
      </c>
    </row>
    <row r="3983" spans="1:2" x14ac:dyDescent="0.35">
      <c r="A3983" s="3">
        <v>42535.791666666664</v>
      </c>
      <c r="B3983">
        <v>0.2409</v>
      </c>
    </row>
    <row r="3984" spans="1:2" x14ac:dyDescent="0.35">
      <c r="A3984" s="3">
        <v>42535.833333333336</v>
      </c>
      <c r="B3984">
        <v>0.24199999999999999</v>
      </c>
    </row>
    <row r="3985" spans="1:2" x14ac:dyDescent="0.35">
      <c r="A3985" s="3">
        <v>42535.875</v>
      </c>
      <c r="B3985">
        <v>0.251</v>
      </c>
    </row>
    <row r="3986" spans="1:2" x14ac:dyDescent="0.35">
      <c r="A3986" s="3">
        <v>42535.916666666664</v>
      </c>
      <c r="B3986">
        <v>0.26750000000000002</v>
      </c>
    </row>
    <row r="3987" spans="1:2" x14ac:dyDescent="0.35">
      <c r="A3987" s="3">
        <v>42535.958333333336</v>
      </c>
      <c r="B3987">
        <v>0.2777</v>
      </c>
    </row>
    <row r="3988" spans="1:2" x14ac:dyDescent="0.35">
      <c r="A3988" s="3">
        <v>42536</v>
      </c>
      <c r="B3988">
        <v>0.28760000000000002</v>
      </c>
    </row>
    <row r="3989" spans="1:2" x14ac:dyDescent="0.35">
      <c r="A3989" s="3">
        <v>42536.041666666664</v>
      </c>
      <c r="B3989">
        <v>0.29299999999999998</v>
      </c>
    </row>
    <row r="3990" spans="1:2" x14ac:dyDescent="0.35">
      <c r="A3990" s="3">
        <v>42536.083333333336</v>
      </c>
      <c r="B3990">
        <v>0.2969</v>
      </c>
    </row>
    <row r="3991" spans="1:2" x14ac:dyDescent="0.35">
      <c r="A3991" s="3">
        <v>42536.125</v>
      </c>
      <c r="B3991">
        <v>0.29149999999999998</v>
      </c>
    </row>
    <row r="3992" spans="1:2" x14ac:dyDescent="0.35">
      <c r="A3992" s="3">
        <v>42536.166666666664</v>
      </c>
      <c r="B3992">
        <v>0.26669999999999999</v>
      </c>
    </row>
    <row r="3993" spans="1:2" x14ac:dyDescent="0.35">
      <c r="A3993" s="3">
        <v>42536.208333333336</v>
      </c>
      <c r="B3993">
        <v>0.3044</v>
      </c>
    </row>
    <row r="3994" spans="1:2" x14ac:dyDescent="0.35">
      <c r="A3994" s="3">
        <v>42536.25</v>
      </c>
      <c r="B3994">
        <v>0.34849999999999998</v>
      </c>
    </row>
    <row r="3995" spans="1:2" x14ac:dyDescent="0.35">
      <c r="A3995" s="3">
        <v>42536.291666666664</v>
      </c>
      <c r="B3995">
        <v>0.35260000000000002</v>
      </c>
    </row>
    <row r="3996" spans="1:2" x14ac:dyDescent="0.35">
      <c r="A3996" s="3">
        <v>42536.333333333336</v>
      </c>
      <c r="B3996">
        <v>0.33489999999999998</v>
      </c>
    </row>
    <row r="3997" spans="1:2" x14ac:dyDescent="0.35">
      <c r="A3997" s="3">
        <v>42536.375</v>
      </c>
      <c r="B3997">
        <v>0.30840000000000001</v>
      </c>
    </row>
    <row r="3998" spans="1:2" x14ac:dyDescent="0.35">
      <c r="A3998" s="3">
        <v>42536.416666666664</v>
      </c>
      <c r="B3998">
        <v>0.2828</v>
      </c>
    </row>
    <row r="3999" spans="1:2" x14ac:dyDescent="0.35">
      <c r="A3999" s="3">
        <v>42536.458333333336</v>
      </c>
      <c r="B3999">
        <v>0.25979999999999998</v>
      </c>
    </row>
    <row r="4000" spans="1:2" x14ac:dyDescent="0.35">
      <c r="A4000" s="3">
        <v>42536.5</v>
      </c>
      <c r="B4000">
        <v>0.24079999999999999</v>
      </c>
    </row>
    <row r="4001" spans="1:2" x14ac:dyDescent="0.35">
      <c r="A4001" s="3">
        <v>42536.541666666664</v>
      </c>
      <c r="B4001">
        <v>0.22309999999999999</v>
      </c>
    </row>
    <row r="4002" spans="1:2" x14ac:dyDescent="0.35">
      <c r="A4002" s="3">
        <v>42536.583333333336</v>
      </c>
      <c r="B4002">
        <v>0.2029</v>
      </c>
    </row>
    <row r="4003" spans="1:2" x14ac:dyDescent="0.35">
      <c r="A4003" s="3">
        <v>42536.625</v>
      </c>
      <c r="B4003">
        <v>0.17829999999999999</v>
      </c>
    </row>
    <row r="4004" spans="1:2" x14ac:dyDescent="0.35">
      <c r="A4004" s="3">
        <v>42536.666666666664</v>
      </c>
      <c r="B4004">
        <v>0.15459999999999999</v>
      </c>
    </row>
    <row r="4005" spans="1:2" x14ac:dyDescent="0.35">
      <c r="A4005" s="3">
        <v>42536.708333333336</v>
      </c>
      <c r="B4005">
        <v>0.13420000000000001</v>
      </c>
    </row>
    <row r="4006" spans="1:2" x14ac:dyDescent="0.35">
      <c r="A4006" s="3">
        <v>42536.75</v>
      </c>
      <c r="B4006">
        <v>0.14330000000000001</v>
      </c>
    </row>
    <row r="4007" spans="1:2" x14ac:dyDescent="0.35">
      <c r="A4007" s="3">
        <v>42536.791666666664</v>
      </c>
      <c r="B4007">
        <v>0.16639999999999999</v>
      </c>
    </row>
    <row r="4008" spans="1:2" x14ac:dyDescent="0.35">
      <c r="A4008" s="3">
        <v>42536.833333333336</v>
      </c>
      <c r="B4008">
        <v>0.18729999999999999</v>
      </c>
    </row>
    <row r="4009" spans="1:2" x14ac:dyDescent="0.35">
      <c r="A4009" s="3">
        <v>42536.875</v>
      </c>
      <c r="B4009">
        <v>0.20749999999999999</v>
      </c>
    </row>
    <row r="4010" spans="1:2" x14ac:dyDescent="0.35">
      <c r="A4010" s="3">
        <v>42536.916666666664</v>
      </c>
      <c r="B4010">
        <v>0.2291</v>
      </c>
    </row>
    <row r="4011" spans="1:2" x14ac:dyDescent="0.35">
      <c r="A4011" s="3">
        <v>42536.958333333336</v>
      </c>
      <c r="B4011">
        <v>0.24690000000000001</v>
      </c>
    </row>
    <row r="4012" spans="1:2" x14ac:dyDescent="0.35">
      <c r="A4012" s="3">
        <v>42537</v>
      </c>
      <c r="B4012">
        <v>0.2616</v>
      </c>
    </row>
    <row r="4013" spans="1:2" x14ac:dyDescent="0.35">
      <c r="A4013" s="3">
        <v>42537.041666666664</v>
      </c>
      <c r="B4013">
        <v>0.27360000000000001</v>
      </c>
    </row>
    <row r="4014" spans="1:2" x14ac:dyDescent="0.35">
      <c r="A4014" s="3">
        <v>42537.083333333336</v>
      </c>
      <c r="B4014">
        <v>0.2903</v>
      </c>
    </row>
    <row r="4015" spans="1:2" x14ac:dyDescent="0.35">
      <c r="A4015" s="3">
        <v>42537.125</v>
      </c>
      <c r="B4015">
        <v>0.3039</v>
      </c>
    </row>
    <row r="4016" spans="1:2" x14ac:dyDescent="0.35">
      <c r="A4016" s="3">
        <v>42537.166666666664</v>
      </c>
      <c r="B4016">
        <v>0.30170000000000002</v>
      </c>
    </row>
    <row r="4017" spans="1:2" x14ac:dyDescent="0.35">
      <c r="A4017" s="3">
        <v>42537.208333333336</v>
      </c>
      <c r="B4017">
        <v>0.27700000000000002</v>
      </c>
    </row>
    <row r="4018" spans="1:2" x14ac:dyDescent="0.35">
      <c r="A4018" s="3">
        <v>42537.25</v>
      </c>
      <c r="B4018">
        <v>0.29239999999999999</v>
      </c>
    </row>
    <row r="4019" spans="1:2" x14ac:dyDescent="0.35">
      <c r="A4019" s="3">
        <v>42537.291666666664</v>
      </c>
      <c r="B4019">
        <v>0.3584</v>
      </c>
    </row>
    <row r="4020" spans="1:2" x14ac:dyDescent="0.35">
      <c r="A4020" s="3">
        <v>42537.333333333336</v>
      </c>
      <c r="B4020">
        <v>0.48730000000000001</v>
      </c>
    </row>
    <row r="4021" spans="1:2" x14ac:dyDescent="0.35">
      <c r="A4021" s="3">
        <v>42537.375</v>
      </c>
      <c r="B4021">
        <v>0.59660000000000002</v>
      </c>
    </row>
    <row r="4022" spans="1:2" x14ac:dyDescent="0.35">
      <c r="A4022" s="3">
        <v>42537.416666666664</v>
      </c>
      <c r="B4022">
        <v>0.66820000000000002</v>
      </c>
    </row>
    <row r="4023" spans="1:2" x14ac:dyDescent="0.35">
      <c r="A4023" s="3">
        <v>42537.458333333336</v>
      </c>
      <c r="B4023">
        <v>0.70520000000000005</v>
      </c>
    </row>
    <row r="4024" spans="1:2" x14ac:dyDescent="0.35">
      <c r="A4024" s="3">
        <v>42537.5</v>
      </c>
      <c r="B4024">
        <v>0.65780000000000005</v>
      </c>
    </row>
    <row r="4025" spans="1:2" x14ac:dyDescent="0.35">
      <c r="A4025" s="3">
        <v>42537.541666666664</v>
      </c>
      <c r="B4025">
        <v>0.62309999999999999</v>
      </c>
    </row>
    <row r="4026" spans="1:2" x14ac:dyDescent="0.35">
      <c r="A4026" s="3">
        <v>42537.583333333336</v>
      </c>
      <c r="B4026">
        <v>0.64800000000000002</v>
      </c>
    </row>
    <row r="4027" spans="1:2" x14ac:dyDescent="0.35">
      <c r="A4027" s="3">
        <v>42537.625</v>
      </c>
      <c r="B4027">
        <v>0.61850000000000005</v>
      </c>
    </row>
    <row r="4028" spans="1:2" x14ac:dyDescent="0.35">
      <c r="A4028" s="3">
        <v>42537.666666666664</v>
      </c>
      <c r="B4028">
        <v>0.56289999999999996</v>
      </c>
    </row>
    <row r="4029" spans="1:2" x14ac:dyDescent="0.35">
      <c r="A4029" s="3">
        <v>42537.708333333336</v>
      </c>
      <c r="B4029">
        <v>0.55079999999999996</v>
      </c>
    </row>
    <row r="4030" spans="1:2" x14ac:dyDescent="0.35">
      <c r="A4030" s="3">
        <v>42537.75</v>
      </c>
      <c r="B4030">
        <v>0.5081</v>
      </c>
    </row>
    <row r="4031" spans="1:2" x14ac:dyDescent="0.35">
      <c r="A4031" s="3">
        <v>42537.791666666664</v>
      </c>
      <c r="B4031">
        <v>0.45140000000000002</v>
      </c>
    </row>
    <row r="4032" spans="1:2" x14ac:dyDescent="0.35">
      <c r="A4032" s="3">
        <v>42537.833333333336</v>
      </c>
      <c r="B4032">
        <v>0.4345</v>
      </c>
    </row>
    <row r="4033" spans="1:2" x14ac:dyDescent="0.35">
      <c r="A4033" s="3">
        <v>42537.875</v>
      </c>
      <c r="B4033">
        <v>0.40949999999999998</v>
      </c>
    </row>
    <row r="4034" spans="1:2" x14ac:dyDescent="0.35">
      <c r="A4034" s="3">
        <v>42537.916666666664</v>
      </c>
      <c r="B4034">
        <v>0.38790000000000002</v>
      </c>
    </row>
    <row r="4035" spans="1:2" x14ac:dyDescent="0.35">
      <c r="A4035" s="3">
        <v>42537.958333333336</v>
      </c>
      <c r="B4035">
        <v>0.36809999999999998</v>
      </c>
    </row>
    <row r="4036" spans="1:2" x14ac:dyDescent="0.35">
      <c r="A4036" s="3">
        <v>42538</v>
      </c>
      <c r="B4036">
        <v>0.35310000000000002</v>
      </c>
    </row>
    <row r="4037" spans="1:2" x14ac:dyDescent="0.35">
      <c r="A4037" s="3">
        <v>42538.041666666664</v>
      </c>
      <c r="B4037">
        <v>0.35339999999999999</v>
      </c>
    </row>
    <row r="4038" spans="1:2" x14ac:dyDescent="0.35">
      <c r="A4038" s="3">
        <v>42538.083333333336</v>
      </c>
      <c r="B4038">
        <v>0.33829999999999999</v>
      </c>
    </row>
    <row r="4039" spans="1:2" x14ac:dyDescent="0.35">
      <c r="A4039" s="3">
        <v>42538.125</v>
      </c>
      <c r="B4039">
        <v>0.31230000000000002</v>
      </c>
    </row>
    <row r="4040" spans="1:2" x14ac:dyDescent="0.35">
      <c r="A4040" s="3">
        <v>42538.166666666664</v>
      </c>
      <c r="B4040">
        <v>0.27489999999999998</v>
      </c>
    </row>
    <row r="4041" spans="1:2" x14ac:dyDescent="0.35">
      <c r="A4041" s="3">
        <v>42538.208333333336</v>
      </c>
      <c r="B4041">
        <v>0.28070000000000001</v>
      </c>
    </row>
    <row r="4042" spans="1:2" x14ac:dyDescent="0.35">
      <c r="A4042" s="3">
        <v>42538.25</v>
      </c>
      <c r="B4042">
        <v>0.30869999999999997</v>
      </c>
    </row>
    <row r="4043" spans="1:2" x14ac:dyDescent="0.35">
      <c r="A4043" s="3">
        <v>42538.291666666664</v>
      </c>
      <c r="B4043">
        <v>0.30730000000000002</v>
      </c>
    </row>
    <row r="4044" spans="1:2" x14ac:dyDescent="0.35">
      <c r="A4044" s="3">
        <v>42538.333333333336</v>
      </c>
      <c r="B4044">
        <v>0.30480000000000002</v>
      </c>
    </row>
    <row r="4045" spans="1:2" x14ac:dyDescent="0.35">
      <c r="A4045" s="3">
        <v>42538.375</v>
      </c>
      <c r="B4045">
        <v>0.29970000000000002</v>
      </c>
    </row>
    <row r="4046" spans="1:2" x14ac:dyDescent="0.35">
      <c r="A4046" s="3">
        <v>42538.416666666664</v>
      </c>
      <c r="B4046">
        <v>0.29599999999999999</v>
      </c>
    </row>
    <row r="4047" spans="1:2" x14ac:dyDescent="0.35">
      <c r="A4047" s="3">
        <v>42538.458333333336</v>
      </c>
      <c r="B4047">
        <v>0.29899999999999999</v>
      </c>
    </row>
    <row r="4048" spans="1:2" x14ac:dyDescent="0.35">
      <c r="A4048" s="3">
        <v>42538.5</v>
      </c>
      <c r="B4048">
        <v>0.29420000000000002</v>
      </c>
    </row>
    <row r="4049" spans="1:2" x14ac:dyDescent="0.35">
      <c r="A4049" s="3">
        <v>42538.541666666664</v>
      </c>
      <c r="B4049">
        <v>0.27760000000000001</v>
      </c>
    </row>
    <row r="4050" spans="1:2" x14ac:dyDescent="0.35">
      <c r="A4050" s="3">
        <v>42538.583333333336</v>
      </c>
      <c r="B4050">
        <v>0.25740000000000002</v>
      </c>
    </row>
    <row r="4051" spans="1:2" x14ac:dyDescent="0.35">
      <c r="A4051" s="3">
        <v>42538.625</v>
      </c>
      <c r="B4051">
        <v>0.2364</v>
      </c>
    </row>
    <row r="4052" spans="1:2" x14ac:dyDescent="0.35">
      <c r="A4052" s="3">
        <v>42538.666666666664</v>
      </c>
      <c r="B4052">
        <v>0.21390000000000001</v>
      </c>
    </row>
    <row r="4053" spans="1:2" x14ac:dyDescent="0.35">
      <c r="A4053" s="3">
        <v>42538.708333333336</v>
      </c>
      <c r="B4053">
        <v>0.1918</v>
      </c>
    </row>
    <row r="4054" spans="1:2" x14ac:dyDescent="0.35">
      <c r="A4054" s="3">
        <v>42538.75</v>
      </c>
      <c r="B4054">
        <v>0.1749</v>
      </c>
    </row>
    <row r="4055" spans="1:2" x14ac:dyDescent="0.35">
      <c r="A4055" s="3">
        <v>42538.791666666664</v>
      </c>
      <c r="B4055">
        <v>0.16350000000000001</v>
      </c>
    </row>
    <row r="4056" spans="1:2" x14ac:dyDescent="0.35">
      <c r="A4056" s="3">
        <v>42538.833333333336</v>
      </c>
      <c r="B4056">
        <v>0.158</v>
      </c>
    </row>
    <row r="4057" spans="1:2" x14ac:dyDescent="0.35">
      <c r="A4057" s="3">
        <v>42538.875</v>
      </c>
      <c r="B4057">
        <v>0.15229999999999999</v>
      </c>
    </row>
    <row r="4058" spans="1:2" x14ac:dyDescent="0.35">
      <c r="A4058" s="3">
        <v>42538.916666666664</v>
      </c>
      <c r="B4058">
        <v>0.14580000000000001</v>
      </c>
    </row>
    <row r="4059" spans="1:2" x14ac:dyDescent="0.35">
      <c r="A4059" s="3">
        <v>42538.958333333336</v>
      </c>
      <c r="B4059">
        <v>0.13650000000000001</v>
      </c>
    </row>
    <row r="4060" spans="1:2" x14ac:dyDescent="0.35">
      <c r="A4060" s="3">
        <v>42539</v>
      </c>
      <c r="B4060">
        <v>0.1258</v>
      </c>
    </row>
    <row r="4061" spans="1:2" x14ac:dyDescent="0.35">
      <c r="A4061" s="3">
        <v>42539.041666666664</v>
      </c>
      <c r="B4061">
        <v>0.1177</v>
      </c>
    </row>
    <row r="4062" spans="1:2" x14ac:dyDescent="0.35">
      <c r="A4062" s="3">
        <v>42539.083333333336</v>
      </c>
      <c r="B4062">
        <v>0.1134</v>
      </c>
    </row>
    <row r="4063" spans="1:2" x14ac:dyDescent="0.35">
      <c r="A4063" s="3">
        <v>42539.125</v>
      </c>
      <c r="B4063">
        <v>0.1149</v>
      </c>
    </row>
    <row r="4064" spans="1:2" x14ac:dyDescent="0.35">
      <c r="A4064" s="3">
        <v>42539.166666666664</v>
      </c>
      <c r="B4064">
        <v>0.10920000000000001</v>
      </c>
    </row>
    <row r="4065" spans="1:2" x14ac:dyDescent="0.35">
      <c r="A4065" s="3">
        <v>42539.208333333336</v>
      </c>
      <c r="B4065">
        <v>0.10390000000000001</v>
      </c>
    </row>
    <row r="4066" spans="1:2" x14ac:dyDescent="0.35">
      <c r="A4066" s="3">
        <v>42539.25</v>
      </c>
      <c r="B4066">
        <v>0.1105</v>
      </c>
    </row>
    <row r="4067" spans="1:2" x14ac:dyDescent="0.35">
      <c r="A4067" s="3">
        <v>42539.291666666664</v>
      </c>
      <c r="B4067">
        <v>9.5799999999999996E-2</v>
      </c>
    </row>
    <row r="4068" spans="1:2" x14ac:dyDescent="0.35">
      <c r="A4068" s="3">
        <v>42539.333333333336</v>
      </c>
      <c r="B4068">
        <v>7.85E-2</v>
      </c>
    </row>
    <row r="4069" spans="1:2" x14ac:dyDescent="0.35">
      <c r="A4069" s="3">
        <v>42539.375</v>
      </c>
      <c r="B4069">
        <v>6.5600000000000006E-2</v>
      </c>
    </row>
    <row r="4070" spans="1:2" x14ac:dyDescent="0.35">
      <c r="A4070" s="3">
        <v>42539.416666666664</v>
      </c>
      <c r="B4070">
        <v>5.8500000000000003E-2</v>
      </c>
    </row>
    <row r="4071" spans="1:2" x14ac:dyDescent="0.35">
      <c r="A4071" s="3">
        <v>42539.458333333336</v>
      </c>
      <c r="B4071">
        <v>5.8799999999999998E-2</v>
      </c>
    </row>
    <row r="4072" spans="1:2" x14ac:dyDescent="0.35">
      <c r="A4072" s="3">
        <v>42539.5</v>
      </c>
      <c r="B4072">
        <v>6.93E-2</v>
      </c>
    </row>
    <row r="4073" spans="1:2" x14ac:dyDescent="0.35">
      <c r="A4073" s="3">
        <v>42539.541666666664</v>
      </c>
      <c r="B4073">
        <v>8.6800000000000002E-2</v>
      </c>
    </row>
    <row r="4074" spans="1:2" x14ac:dyDescent="0.35">
      <c r="A4074" s="3">
        <v>42539.583333333336</v>
      </c>
      <c r="B4074">
        <v>0.10589999999999999</v>
      </c>
    </row>
    <row r="4075" spans="1:2" x14ac:dyDescent="0.35">
      <c r="A4075" s="3">
        <v>42539.625</v>
      </c>
      <c r="B4075">
        <v>0.1171</v>
      </c>
    </row>
    <row r="4076" spans="1:2" x14ac:dyDescent="0.35">
      <c r="A4076" s="3">
        <v>42539.666666666664</v>
      </c>
      <c r="B4076">
        <v>0.1173</v>
      </c>
    </row>
    <row r="4077" spans="1:2" x14ac:dyDescent="0.35">
      <c r="A4077" s="3">
        <v>42539.708333333336</v>
      </c>
      <c r="B4077">
        <v>0.1118</v>
      </c>
    </row>
    <row r="4078" spans="1:2" x14ac:dyDescent="0.35">
      <c r="A4078" s="3">
        <v>42539.75</v>
      </c>
      <c r="B4078">
        <v>9.9599999999999994E-2</v>
      </c>
    </row>
    <row r="4079" spans="1:2" x14ac:dyDescent="0.35">
      <c r="A4079" s="3">
        <v>42539.791666666664</v>
      </c>
      <c r="B4079">
        <v>8.0299999999999996E-2</v>
      </c>
    </row>
    <row r="4080" spans="1:2" x14ac:dyDescent="0.35">
      <c r="A4080" s="3">
        <v>42539.833333333336</v>
      </c>
      <c r="B4080">
        <v>6.6000000000000003E-2</v>
      </c>
    </row>
    <row r="4081" spans="1:2" x14ac:dyDescent="0.35">
      <c r="A4081" s="3">
        <v>42539.875</v>
      </c>
      <c r="B4081">
        <v>6.8400000000000002E-2</v>
      </c>
    </row>
    <row r="4082" spans="1:2" x14ac:dyDescent="0.35">
      <c r="A4082" s="3">
        <v>42539.916666666664</v>
      </c>
      <c r="B4082">
        <v>0.1043</v>
      </c>
    </row>
    <row r="4083" spans="1:2" x14ac:dyDescent="0.35">
      <c r="A4083" s="3">
        <v>42539.958333333336</v>
      </c>
      <c r="B4083">
        <v>0.15529999999999999</v>
      </c>
    </row>
    <row r="4084" spans="1:2" x14ac:dyDescent="0.35">
      <c r="A4084" s="3">
        <v>42540</v>
      </c>
      <c r="B4084">
        <v>0.1719</v>
      </c>
    </row>
    <row r="4085" spans="1:2" x14ac:dyDescent="0.35">
      <c r="A4085" s="3">
        <v>42540.041666666664</v>
      </c>
      <c r="B4085">
        <v>0.16520000000000001</v>
      </c>
    </row>
    <row r="4086" spans="1:2" x14ac:dyDescent="0.35">
      <c r="A4086" s="3">
        <v>42540.083333333336</v>
      </c>
      <c r="B4086">
        <v>0.20519999999999999</v>
      </c>
    </row>
    <row r="4087" spans="1:2" x14ac:dyDescent="0.35">
      <c r="A4087" s="3">
        <v>42540.125</v>
      </c>
      <c r="B4087">
        <v>0.19070000000000001</v>
      </c>
    </row>
    <row r="4088" spans="1:2" x14ac:dyDescent="0.35">
      <c r="A4088" s="3">
        <v>42540.166666666664</v>
      </c>
      <c r="B4088">
        <v>0.13450000000000001</v>
      </c>
    </row>
    <row r="4089" spans="1:2" x14ac:dyDescent="0.35">
      <c r="A4089" s="3">
        <v>42540.208333333336</v>
      </c>
      <c r="B4089">
        <v>0.1216</v>
      </c>
    </row>
    <row r="4090" spans="1:2" x14ac:dyDescent="0.35">
      <c r="A4090" s="3">
        <v>42540.25</v>
      </c>
      <c r="B4090">
        <v>0.111</v>
      </c>
    </row>
    <row r="4091" spans="1:2" x14ac:dyDescent="0.35">
      <c r="A4091" s="3">
        <v>42540.291666666664</v>
      </c>
      <c r="B4091">
        <v>8.9700000000000002E-2</v>
      </c>
    </row>
    <row r="4092" spans="1:2" x14ac:dyDescent="0.35">
      <c r="A4092" s="3">
        <v>42540.333333333336</v>
      </c>
      <c r="B4092">
        <v>7.7600000000000002E-2</v>
      </c>
    </row>
    <row r="4093" spans="1:2" x14ac:dyDescent="0.35">
      <c r="A4093" s="3">
        <v>42540.375</v>
      </c>
      <c r="B4093">
        <v>7.4800000000000005E-2</v>
      </c>
    </row>
    <row r="4094" spans="1:2" x14ac:dyDescent="0.35">
      <c r="A4094" s="3">
        <v>42540.416666666664</v>
      </c>
      <c r="B4094">
        <v>8.5099999999999995E-2</v>
      </c>
    </row>
    <row r="4095" spans="1:2" x14ac:dyDescent="0.35">
      <c r="A4095" s="3">
        <v>42540.458333333336</v>
      </c>
      <c r="B4095">
        <v>0.1072</v>
      </c>
    </row>
    <row r="4096" spans="1:2" x14ac:dyDescent="0.35">
      <c r="A4096" s="3">
        <v>42540.5</v>
      </c>
      <c r="B4096">
        <v>0.13919999999999999</v>
      </c>
    </row>
    <row r="4097" spans="1:2" x14ac:dyDescent="0.35">
      <c r="A4097" s="3">
        <v>42540.541666666664</v>
      </c>
      <c r="B4097">
        <v>0.1885</v>
      </c>
    </row>
    <row r="4098" spans="1:2" x14ac:dyDescent="0.35">
      <c r="A4098" s="3">
        <v>42540.583333333336</v>
      </c>
      <c r="B4098">
        <v>0.2205</v>
      </c>
    </row>
    <row r="4099" spans="1:2" x14ac:dyDescent="0.35">
      <c r="A4099" s="3">
        <v>42540.625</v>
      </c>
      <c r="B4099">
        <v>0.22919999999999999</v>
      </c>
    </row>
    <row r="4100" spans="1:2" x14ac:dyDescent="0.35">
      <c r="A4100" s="3">
        <v>42540.666666666664</v>
      </c>
      <c r="B4100">
        <v>0.2286</v>
      </c>
    </row>
    <row r="4101" spans="1:2" x14ac:dyDescent="0.35">
      <c r="A4101" s="3">
        <v>42540.708333333336</v>
      </c>
      <c r="B4101">
        <v>0.1938</v>
      </c>
    </row>
    <row r="4102" spans="1:2" x14ac:dyDescent="0.35">
      <c r="A4102" s="3">
        <v>42540.75</v>
      </c>
      <c r="B4102">
        <v>0.17560000000000001</v>
      </c>
    </row>
    <row r="4103" spans="1:2" x14ac:dyDescent="0.35">
      <c r="A4103" s="3">
        <v>42540.791666666664</v>
      </c>
      <c r="B4103">
        <v>0.1623</v>
      </c>
    </row>
    <row r="4104" spans="1:2" x14ac:dyDescent="0.35">
      <c r="A4104" s="3">
        <v>42540.833333333336</v>
      </c>
      <c r="B4104">
        <v>0.1535</v>
      </c>
    </row>
    <row r="4105" spans="1:2" x14ac:dyDescent="0.35">
      <c r="A4105" s="3">
        <v>42540.875</v>
      </c>
      <c r="B4105">
        <v>0.15590000000000001</v>
      </c>
    </row>
    <row r="4106" spans="1:2" x14ac:dyDescent="0.35">
      <c r="A4106" s="3">
        <v>42540.916666666664</v>
      </c>
      <c r="B4106">
        <v>0.16209999999999999</v>
      </c>
    </row>
    <row r="4107" spans="1:2" x14ac:dyDescent="0.35">
      <c r="A4107" s="3">
        <v>42540.958333333336</v>
      </c>
      <c r="B4107">
        <v>0.15890000000000001</v>
      </c>
    </row>
    <row r="4108" spans="1:2" x14ac:dyDescent="0.35">
      <c r="A4108" s="3">
        <v>42541</v>
      </c>
      <c r="B4108">
        <v>0.1464</v>
      </c>
    </row>
    <row r="4109" spans="1:2" x14ac:dyDescent="0.35">
      <c r="A4109" s="3">
        <v>42541.041666666664</v>
      </c>
      <c r="B4109">
        <v>0.13059999999999999</v>
      </c>
    </row>
    <row r="4110" spans="1:2" x14ac:dyDescent="0.35">
      <c r="A4110" s="3">
        <v>42541.083333333336</v>
      </c>
      <c r="B4110">
        <v>0.1174</v>
      </c>
    </row>
    <row r="4111" spans="1:2" x14ac:dyDescent="0.35">
      <c r="A4111" s="3">
        <v>42541.125</v>
      </c>
      <c r="B4111">
        <v>0.10050000000000001</v>
      </c>
    </row>
    <row r="4112" spans="1:2" x14ac:dyDescent="0.35">
      <c r="A4112" s="3">
        <v>42541.166666666664</v>
      </c>
      <c r="B4112">
        <v>7.4899999999999994E-2</v>
      </c>
    </row>
    <row r="4113" spans="1:2" x14ac:dyDescent="0.35">
      <c r="A4113" s="3">
        <v>42541.208333333336</v>
      </c>
      <c r="B4113">
        <v>5.3100000000000001E-2</v>
      </c>
    </row>
    <row r="4114" spans="1:2" x14ac:dyDescent="0.35">
      <c r="A4114" s="3">
        <v>42541.25</v>
      </c>
      <c r="B4114">
        <v>4.0300000000000002E-2</v>
      </c>
    </row>
    <row r="4115" spans="1:2" x14ac:dyDescent="0.35">
      <c r="A4115" s="3">
        <v>42541.291666666664</v>
      </c>
      <c r="B4115">
        <v>3.2599999999999997E-2</v>
      </c>
    </row>
    <row r="4116" spans="1:2" x14ac:dyDescent="0.35">
      <c r="A4116" s="3">
        <v>42541.333333333336</v>
      </c>
      <c r="B4116">
        <v>2.93E-2</v>
      </c>
    </row>
    <row r="4117" spans="1:2" x14ac:dyDescent="0.35">
      <c r="A4117" s="3">
        <v>42541.375</v>
      </c>
      <c r="B4117">
        <v>2.9899999999999999E-2</v>
      </c>
    </row>
    <row r="4118" spans="1:2" x14ac:dyDescent="0.35">
      <c r="A4118" s="3">
        <v>42541.416666666664</v>
      </c>
      <c r="B4118">
        <v>3.5200000000000002E-2</v>
      </c>
    </row>
    <row r="4119" spans="1:2" x14ac:dyDescent="0.35">
      <c r="A4119" s="3">
        <v>42541.458333333336</v>
      </c>
      <c r="B4119">
        <v>4.3799999999999999E-2</v>
      </c>
    </row>
    <row r="4120" spans="1:2" x14ac:dyDescent="0.35">
      <c r="A4120" s="3">
        <v>42541.5</v>
      </c>
      <c r="B4120">
        <v>5.3499999999999999E-2</v>
      </c>
    </row>
    <row r="4121" spans="1:2" x14ac:dyDescent="0.35">
      <c r="A4121" s="3">
        <v>42541.541666666664</v>
      </c>
      <c r="B4121">
        <v>6.2600000000000003E-2</v>
      </c>
    </row>
    <row r="4122" spans="1:2" x14ac:dyDescent="0.35">
      <c r="A4122" s="3">
        <v>42541.583333333336</v>
      </c>
      <c r="B4122">
        <v>7.0099999999999996E-2</v>
      </c>
    </row>
    <row r="4123" spans="1:2" x14ac:dyDescent="0.35">
      <c r="A4123" s="3">
        <v>42541.625</v>
      </c>
      <c r="B4123">
        <v>7.5800000000000006E-2</v>
      </c>
    </row>
    <row r="4124" spans="1:2" x14ac:dyDescent="0.35">
      <c r="A4124" s="3">
        <v>42541.666666666664</v>
      </c>
      <c r="B4124">
        <v>7.9899999999999999E-2</v>
      </c>
    </row>
    <row r="4125" spans="1:2" x14ac:dyDescent="0.35">
      <c r="A4125" s="3">
        <v>42541.708333333336</v>
      </c>
      <c r="B4125">
        <v>8.9200000000000002E-2</v>
      </c>
    </row>
    <row r="4126" spans="1:2" x14ac:dyDescent="0.35">
      <c r="A4126" s="3">
        <v>42541.75</v>
      </c>
      <c r="B4126">
        <v>9.74E-2</v>
      </c>
    </row>
    <row r="4127" spans="1:2" x14ac:dyDescent="0.35">
      <c r="A4127" s="3">
        <v>42541.791666666664</v>
      </c>
      <c r="B4127">
        <v>9.3100000000000002E-2</v>
      </c>
    </row>
    <row r="4128" spans="1:2" x14ac:dyDescent="0.35">
      <c r="A4128" s="3">
        <v>42541.833333333336</v>
      </c>
      <c r="B4128">
        <v>8.7900000000000006E-2</v>
      </c>
    </row>
    <row r="4129" spans="1:2" x14ac:dyDescent="0.35">
      <c r="A4129" s="3">
        <v>42541.875</v>
      </c>
      <c r="B4129">
        <v>8.2000000000000003E-2</v>
      </c>
    </row>
    <row r="4130" spans="1:2" x14ac:dyDescent="0.35">
      <c r="A4130" s="3">
        <v>42541.916666666664</v>
      </c>
      <c r="B4130">
        <v>7.7700000000000005E-2</v>
      </c>
    </row>
    <row r="4131" spans="1:2" x14ac:dyDescent="0.35">
      <c r="A4131" s="3">
        <v>42541.958333333336</v>
      </c>
      <c r="B4131">
        <v>7.6600000000000001E-2</v>
      </c>
    </row>
    <row r="4132" spans="1:2" x14ac:dyDescent="0.35">
      <c r="A4132" s="3">
        <v>42542</v>
      </c>
      <c r="B4132">
        <v>8.1900000000000001E-2</v>
      </c>
    </row>
    <row r="4133" spans="1:2" x14ac:dyDescent="0.35">
      <c r="A4133" s="3">
        <v>42542.041666666664</v>
      </c>
      <c r="B4133">
        <v>0.1003</v>
      </c>
    </row>
    <row r="4134" spans="1:2" x14ac:dyDescent="0.35">
      <c r="A4134" s="3">
        <v>42542.083333333336</v>
      </c>
      <c r="B4134">
        <v>0.1168</v>
      </c>
    </row>
    <row r="4135" spans="1:2" x14ac:dyDescent="0.35">
      <c r="A4135" s="3">
        <v>42542.125</v>
      </c>
      <c r="B4135">
        <v>0.1246</v>
      </c>
    </row>
    <row r="4136" spans="1:2" x14ac:dyDescent="0.35">
      <c r="A4136" s="3">
        <v>42542.166666666664</v>
      </c>
      <c r="B4136">
        <v>0.11219999999999999</v>
      </c>
    </row>
    <row r="4137" spans="1:2" x14ac:dyDescent="0.35">
      <c r="A4137" s="3">
        <v>42542.208333333336</v>
      </c>
      <c r="B4137">
        <v>9.5000000000000001E-2</v>
      </c>
    </row>
    <row r="4138" spans="1:2" x14ac:dyDescent="0.35">
      <c r="A4138" s="3">
        <v>42542.25</v>
      </c>
      <c r="B4138">
        <v>8.9499999999999996E-2</v>
      </c>
    </row>
    <row r="4139" spans="1:2" x14ac:dyDescent="0.35">
      <c r="A4139" s="3">
        <v>42542.291666666664</v>
      </c>
      <c r="B4139">
        <v>7.9799999999999996E-2</v>
      </c>
    </row>
    <row r="4140" spans="1:2" x14ac:dyDescent="0.35">
      <c r="A4140" s="3">
        <v>42542.333333333336</v>
      </c>
      <c r="B4140">
        <v>6.6400000000000001E-2</v>
      </c>
    </row>
    <row r="4141" spans="1:2" x14ac:dyDescent="0.35">
      <c r="A4141" s="3">
        <v>42542.375</v>
      </c>
      <c r="B4141">
        <v>6.13E-2</v>
      </c>
    </row>
    <row r="4142" spans="1:2" x14ac:dyDescent="0.35">
      <c r="A4142" s="3">
        <v>42542.416666666664</v>
      </c>
      <c r="B4142">
        <v>6.4199999999999993E-2</v>
      </c>
    </row>
    <row r="4143" spans="1:2" x14ac:dyDescent="0.35">
      <c r="A4143" s="3">
        <v>42542.458333333336</v>
      </c>
      <c r="B4143">
        <v>7.1099999999999997E-2</v>
      </c>
    </row>
    <row r="4144" spans="1:2" x14ac:dyDescent="0.35">
      <c r="A4144" s="3">
        <v>42542.5</v>
      </c>
      <c r="B4144">
        <v>7.3499999999999996E-2</v>
      </c>
    </row>
    <row r="4145" spans="1:2" x14ac:dyDescent="0.35">
      <c r="A4145" s="3">
        <v>42542.541666666664</v>
      </c>
      <c r="B4145">
        <v>7.4800000000000005E-2</v>
      </c>
    </row>
    <row r="4146" spans="1:2" x14ac:dyDescent="0.35">
      <c r="A4146" s="3">
        <v>42542.583333333336</v>
      </c>
      <c r="B4146">
        <v>8.1900000000000001E-2</v>
      </c>
    </row>
    <row r="4147" spans="1:2" x14ac:dyDescent="0.35">
      <c r="A4147" s="3">
        <v>42542.625</v>
      </c>
      <c r="B4147">
        <v>8.7400000000000005E-2</v>
      </c>
    </row>
    <row r="4148" spans="1:2" x14ac:dyDescent="0.35">
      <c r="A4148" s="3">
        <v>42542.666666666664</v>
      </c>
      <c r="B4148">
        <v>9.3100000000000002E-2</v>
      </c>
    </row>
    <row r="4149" spans="1:2" x14ac:dyDescent="0.35">
      <c r="A4149" s="3">
        <v>42542.708333333336</v>
      </c>
      <c r="B4149">
        <v>0.1162</v>
      </c>
    </row>
    <row r="4150" spans="1:2" x14ac:dyDescent="0.35">
      <c r="A4150" s="3">
        <v>42542.75</v>
      </c>
      <c r="B4150">
        <v>0.1421</v>
      </c>
    </row>
    <row r="4151" spans="1:2" x14ac:dyDescent="0.35">
      <c r="A4151" s="3">
        <v>42542.791666666664</v>
      </c>
      <c r="B4151">
        <v>0.12690000000000001</v>
      </c>
    </row>
    <row r="4152" spans="1:2" x14ac:dyDescent="0.35">
      <c r="A4152" s="3">
        <v>42542.833333333336</v>
      </c>
      <c r="B4152">
        <v>0.10630000000000001</v>
      </c>
    </row>
    <row r="4153" spans="1:2" x14ac:dyDescent="0.35">
      <c r="A4153" s="3">
        <v>42542.875</v>
      </c>
      <c r="B4153">
        <v>0.1021</v>
      </c>
    </row>
    <row r="4154" spans="1:2" x14ac:dyDescent="0.35">
      <c r="A4154" s="3">
        <v>42542.916666666664</v>
      </c>
      <c r="B4154">
        <v>0.1036</v>
      </c>
    </row>
    <row r="4155" spans="1:2" x14ac:dyDescent="0.35">
      <c r="A4155" s="3">
        <v>42542.958333333336</v>
      </c>
      <c r="B4155">
        <v>0.1085</v>
      </c>
    </row>
    <row r="4156" spans="1:2" x14ac:dyDescent="0.35">
      <c r="A4156" s="3">
        <v>42543</v>
      </c>
      <c r="B4156">
        <v>0.1159</v>
      </c>
    </row>
    <row r="4157" spans="1:2" x14ac:dyDescent="0.35">
      <c r="A4157" s="3">
        <v>42543.041666666664</v>
      </c>
      <c r="B4157">
        <v>0.122</v>
      </c>
    </row>
    <row r="4158" spans="1:2" x14ac:dyDescent="0.35">
      <c r="A4158" s="3">
        <v>42543.083333333336</v>
      </c>
      <c r="B4158">
        <v>0.12740000000000001</v>
      </c>
    </row>
    <row r="4159" spans="1:2" x14ac:dyDescent="0.35">
      <c r="A4159" s="3">
        <v>42543.125</v>
      </c>
      <c r="B4159">
        <v>0.12790000000000001</v>
      </c>
    </row>
    <row r="4160" spans="1:2" x14ac:dyDescent="0.35">
      <c r="A4160" s="3">
        <v>42543.166666666664</v>
      </c>
      <c r="B4160">
        <v>0.1172</v>
      </c>
    </row>
    <row r="4161" spans="1:2" x14ac:dyDescent="0.35">
      <c r="A4161" s="3">
        <v>42543.208333333336</v>
      </c>
      <c r="B4161">
        <v>9.98E-2</v>
      </c>
    </row>
    <row r="4162" spans="1:2" x14ac:dyDescent="0.35">
      <c r="A4162" s="3">
        <v>42543.25</v>
      </c>
      <c r="B4162">
        <v>0.1074</v>
      </c>
    </row>
    <row r="4163" spans="1:2" x14ac:dyDescent="0.35">
      <c r="A4163" s="3">
        <v>42543.291666666664</v>
      </c>
      <c r="B4163">
        <v>0.1072</v>
      </c>
    </row>
    <row r="4164" spans="1:2" x14ac:dyDescent="0.35">
      <c r="A4164" s="3">
        <v>42543.333333333336</v>
      </c>
      <c r="B4164">
        <v>0.10630000000000001</v>
      </c>
    </row>
    <row r="4165" spans="1:2" x14ac:dyDescent="0.35">
      <c r="A4165" s="3">
        <v>42543.375</v>
      </c>
      <c r="B4165">
        <v>0.1142</v>
      </c>
    </row>
    <row r="4166" spans="1:2" x14ac:dyDescent="0.35">
      <c r="A4166" s="3">
        <v>42543.416666666664</v>
      </c>
      <c r="B4166">
        <v>0.121</v>
      </c>
    </row>
    <row r="4167" spans="1:2" x14ac:dyDescent="0.35">
      <c r="A4167" s="3">
        <v>42543.458333333336</v>
      </c>
      <c r="B4167">
        <v>0.12889999999999999</v>
      </c>
    </row>
    <row r="4168" spans="1:2" x14ac:dyDescent="0.35">
      <c r="A4168" s="3">
        <v>42543.5</v>
      </c>
      <c r="B4168">
        <v>0.1191</v>
      </c>
    </row>
    <row r="4169" spans="1:2" x14ac:dyDescent="0.35">
      <c r="A4169" s="3">
        <v>42543.541666666664</v>
      </c>
      <c r="B4169">
        <v>0.11070000000000001</v>
      </c>
    </row>
    <row r="4170" spans="1:2" x14ac:dyDescent="0.35">
      <c r="A4170" s="3">
        <v>42543.583333333336</v>
      </c>
      <c r="B4170">
        <v>0.1128</v>
      </c>
    </row>
    <row r="4171" spans="1:2" x14ac:dyDescent="0.35">
      <c r="A4171" s="3">
        <v>42543.625</v>
      </c>
      <c r="B4171">
        <v>0.1244</v>
      </c>
    </row>
    <row r="4172" spans="1:2" x14ac:dyDescent="0.35">
      <c r="A4172" s="3">
        <v>42543.666666666664</v>
      </c>
      <c r="B4172">
        <v>0.12970000000000001</v>
      </c>
    </row>
    <row r="4173" spans="1:2" x14ac:dyDescent="0.35">
      <c r="A4173" s="3">
        <v>42543.708333333336</v>
      </c>
      <c r="B4173">
        <v>0.1206</v>
      </c>
    </row>
    <row r="4174" spans="1:2" x14ac:dyDescent="0.35">
      <c r="A4174" s="3">
        <v>42543.75</v>
      </c>
      <c r="B4174">
        <v>0.1133</v>
      </c>
    </row>
    <row r="4175" spans="1:2" x14ac:dyDescent="0.35">
      <c r="A4175" s="3">
        <v>42543.791666666664</v>
      </c>
      <c r="B4175">
        <v>0.11269999999999999</v>
      </c>
    </row>
    <row r="4176" spans="1:2" x14ac:dyDescent="0.35">
      <c r="A4176" s="3">
        <v>42543.833333333336</v>
      </c>
      <c r="B4176">
        <v>0.12740000000000001</v>
      </c>
    </row>
    <row r="4177" spans="1:2" x14ac:dyDescent="0.35">
      <c r="A4177" s="3">
        <v>42543.875</v>
      </c>
      <c r="B4177">
        <v>0.1588</v>
      </c>
    </row>
    <row r="4178" spans="1:2" x14ac:dyDescent="0.35">
      <c r="A4178" s="3">
        <v>42543.916666666664</v>
      </c>
      <c r="B4178">
        <v>0.18840000000000001</v>
      </c>
    </row>
    <row r="4179" spans="1:2" x14ac:dyDescent="0.35">
      <c r="A4179" s="3">
        <v>42543.958333333336</v>
      </c>
      <c r="B4179">
        <v>0.2074</v>
      </c>
    </row>
    <row r="4180" spans="1:2" x14ac:dyDescent="0.35">
      <c r="A4180" s="3">
        <v>42544</v>
      </c>
      <c r="B4180">
        <v>0.22109999999999999</v>
      </c>
    </row>
    <row r="4181" spans="1:2" x14ac:dyDescent="0.35">
      <c r="A4181" s="3">
        <v>42544.041666666664</v>
      </c>
      <c r="B4181">
        <v>0.22620000000000001</v>
      </c>
    </row>
    <row r="4182" spans="1:2" x14ac:dyDescent="0.35">
      <c r="A4182" s="3">
        <v>42544.083333333336</v>
      </c>
      <c r="B4182">
        <v>0.22600000000000001</v>
      </c>
    </row>
    <row r="4183" spans="1:2" x14ac:dyDescent="0.35">
      <c r="A4183" s="3">
        <v>42544.125</v>
      </c>
      <c r="B4183">
        <v>0.2142</v>
      </c>
    </row>
    <row r="4184" spans="1:2" x14ac:dyDescent="0.35">
      <c r="A4184" s="3">
        <v>42544.166666666664</v>
      </c>
      <c r="B4184">
        <v>0.19819999999999999</v>
      </c>
    </row>
    <row r="4185" spans="1:2" x14ac:dyDescent="0.35">
      <c r="A4185" s="3">
        <v>42544.208333333336</v>
      </c>
      <c r="B4185">
        <v>0.15010000000000001</v>
      </c>
    </row>
    <row r="4186" spans="1:2" x14ac:dyDescent="0.35">
      <c r="A4186" s="3">
        <v>42544.25</v>
      </c>
      <c r="B4186">
        <v>0.1389</v>
      </c>
    </row>
    <row r="4187" spans="1:2" x14ac:dyDescent="0.35">
      <c r="A4187" s="3">
        <v>42544.291666666664</v>
      </c>
      <c r="B4187">
        <v>0.13539999999999999</v>
      </c>
    </row>
    <row r="4188" spans="1:2" x14ac:dyDescent="0.35">
      <c r="A4188" s="3">
        <v>42544.333333333336</v>
      </c>
      <c r="B4188">
        <v>0.12959999999999999</v>
      </c>
    </row>
    <row r="4189" spans="1:2" x14ac:dyDescent="0.35">
      <c r="A4189" s="3">
        <v>42544.375</v>
      </c>
      <c r="B4189">
        <v>0.1275</v>
      </c>
    </row>
    <row r="4190" spans="1:2" x14ac:dyDescent="0.35">
      <c r="A4190" s="3">
        <v>42544.416666666664</v>
      </c>
      <c r="B4190">
        <v>0.12820000000000001</v>
      </c>
    </row>
    <row r="4191" spans="1:2" x14ac:dyDescent="0.35">
      <c r="A4191" s="3">
        <v>42544.458333333336</v>
      </c>
      <c r="B4191">
        <v>0.13450000000000001</v>
      </c>
    </row>
    <row r="4192" spans="1:2" x14ac:dyDescent="0.35">
      <c r="A4192" s="3">
        <v>42544.5</v>
      </c>
      <c r="B4192">
        <v>0.14879999999999999</v>
      </c>
    </row>
    <row r="4193" spans="1:2" x14ac:dyDescent="0.35">
      <c r="A4193" s="3">
        <v>42544.541666666664</v>
      </c>
      <c r="B4193">
        <v>0.1658</v>
      </c>
    </row>
    <row r="4194" spans="1:2" x14ac:dyDescent="0.35">
      <c r="A4194" s="3">
        <v>42544.583333333336</v>
      </c>
      <c r="B4194">
        <v>0.1744</v>
      </c>
    </row>
    <row r="4195" spans="1:2" x14ac:dyDescent="0.35">
      <c r="A4195" s="3">
        <v>42544.625</v>
      </c>
      <c r="B4195">
        <v>0.17019999999999999</v>
      </c>
    </row>
    <row r="4196" spans="1:2" x14ac:dyDescent="0.35">
      <c r="A4196" s="3">
        <v>42544.666666666664</v>
      </c>
      <c r="B4196">
        <v>0.15820000000000001</v>
      </c>
    </row>
    <row r="4197" spans="1:2" x14ac:dyDescent="0.35">
      <c r="A4197" s="3">
        <v>42544.708333333336</v>
      </c>
      <c r="B4197">
        <v>0.14349999999999999</v>
      </c>
    </row>
    <row r="4198" spans="1:2" x14ac:dyDescent="0.35">
      <c r="A4198" s="3">
        <v>42544.75</v>
      </c>
      <c r="B4198">
        <v>0.14149999999999999</v>
      </c>
    </row>
    <row r="4199" spans="1:2" x14ac:dyDescent="0.35">
      <c r="A4199" s="3">
        <v>42544.791666666664</v>
      </c>
      <c r="B4199">
        <v>0.1426</v>
      </c>
    </row>
    <row r="4200" spans="1:2" x14ac:dyDescent="0.35">
      <c r="A4200" s="3">
        <v>42544.833333333336</v>
      </c>
      <c r="B4200">
        <v>0.14180000000000001</v>
      </c>
    </row>
    <row r="4201" spans="1:2" x14ac:dyDescent="0.35">
      <c r="A4201" s="3">
        <v>42544.875</v>
      </c>
      <c r="B4201">
        <v>0.1555</v>
      </c>
    </row>
    <row r="4202" spans="1:2" x14ac:dyDescent="0.35">
      <c r="A4202" s="3">
        <v>42544.916666666664</v>
      </c>
      <c r="B4202">
        <v>0.1741</v>
      </c>
    </row>
    <row r="4203" spans="1:2" x14ac:dyDescent="0.35">
      <c r="A4203" s="3">
        <v>42544.958333333336</v>
      </c>
      <c r="B4203">
        <v>0.19</v>
      </c>
    </row>
    <row r="4204" spans="1:2" x14ac:dyDescent="0.35">
      <c r="A4204" s="3">
        <v>42545</v>
      </c>
      <c r="B4204">
        <v>0.20280000000000001</v>
      </c>
    </row>
    <row r="4205" spans="1:2" x14ac:dyDescent="0.35">
      <c r="A4205" s="3">
        <v>42545.041666666664</v>
      </c>
      <c r="B4205">
        <v>0.2137</v>
      </c>
    </row>
    <row r="4206" spans="1:2" x14ac:dyDescent="0.35">
      <c r="A4206" s="3">
        <v>42545.083333333336</v>
      </c>
      <c r="B4206">
        <v>0.2205</v>
      </c>
    </row>
    <row r="4207" spans="1:2" x14ac:dyDescent="0.35">
      <c r="A4207" s="3">
        <v>42545.125</v>
      </c>
      <c r="B4207">
        <v>0.22209999999999999</v>
      </c>
    </row>
    <row r="4208" spans="1:2" x14ac:dyDescent="0.35">
      <c r="A4208" s="3">
        <v>42545.166666666664</v>
      </c>
      <c r="B4208">
        <v>0.18509999999999999</v>
      </c>
    </row>
    <row r="4209" spans="1:2" x14ac:dyDescent="0.35">
      <c r="A4209" s="3">
        <v>42545.208333333336</v>
      </c>
      <c r="B4209">
        <v>0.13769999999999999</v>
      </c>
    </row>
    <row r="4210" spans="1:2" x14ac:dyDescent="0.35">
      <c r="A4210" s="3">
        <v>42545.25</v>
      </c>
      <c r="B4210">
        <v>0.1308</v>
      </c>
    </row>
    <row r="4211" spans="1:2" x14ac:dyDescent="0.35">
      <c r="A4211" s="3">
        <v>42545.291666666664</v>
      </c>
      <c r="B4211">
        <v>0.1293</v>
      </c>
    </row>
    <row r="4212" spans="1:2" x14ac:dyDescent="0.35">
      <c r="A4212" s="3">
        <v>42545.333333333336</v>
      </c>
      <c r="B4212">
        <v>0.1326</v>
      </c>
    </row>
    <row r="4213" spans="1:2" x14ac:dyDescent="0.35">
      <c r="A4213" s="3">
        <v>42545.375</v>
      </c>
      <c r="B4213">
        <v>0.1454</v>
      </c>
    </row>
    <row r="4214" spans="1:2" x14ac:dyDescent="0.35">
      <c r="A4214" s="3">
        <v>42545.416666666664</v>
      </c>
      <c r="B4214">
        <v>0.16439999999999999</v>
      </c>
    </row>
    <row r="4215" spans="1:2" x14ac:dyDescent="0.35">
      <c r="A4215" s="3">
        <v>42545.458333333336</v>
      </c>
      <c r="B4215">
        <v>0.1807</v>
      </c>
    </row>
    <row r="4216" spans="1:2" x14ac:dyDescent="0.35">
      <c r="A4216" s="3">
        <v>42545.5</v>
      </c>
      <c r="B4216">
        <v>0.18709999999999999</v>
      </c>
    </row>
    <row r="4217" spans="1:2" x14ac:dyDescent="0.35">
      <c r="A4217" s="3">
        <v>42545.541666666664</v>
      </c>
      <c r="B4217">
        <v>0.1855</v>
      </c>
    </row>
    <row r="4218" spans="1:2" x14ac:dyDescent="0.35">
      <c r="A4218" s="3">
        <v>42545.583333333336</v>
      </c>
      <c r="B4218">
        <v>0.18229999999999999</v>
      </c>
    </row>
    <row r="4219" spans="1:2" x14ac:dyDescent="0.35">
      <c r="A4219" s="3">
        <v>42545.625</v>
      </c>
      <c r="B4219">
        <v>0.17630000000000001</v>
      </c>
    </row>
    <row r="4220" spans="1:2" x14ac:dyDescent="0.35">
      <c r="A4220" s="3">
        <v>42545.666666666664</v>
      </c>
      <c r="B4220">
        <v>0.16489999999999999</v>
      </c>
    </row>
    <row r="4221" spans="1:2" x14ac:dyDescent="0.35">
      <c r="A4221" s="3">
        <v>42545.708333333336</v>
      </c>
      <c r="B4221">
        <v>0.15540000000000001</v>
      </c>
    </row>
    <row r="4222" spans="1:2" x14ac:dyDescent="0.35">
      <c r="A4222" s="3">
        <v>42545.75</v>
      </c>
      <c r="B4222">
        <v>0.15579999999999999</v>
      </c>
    </row>
    <row r="4223" spans="1:2" x14ac:dyDescent="0.35">
      <c r="A4223" s="3">
        <v>42545.791666666664</v>
      </c>
      <c r="B4223">
        <v>0.1545</v>
      </c>
    </row>
    <row r="4224" spans="1:2" x14ac:dyDescent="0.35">
      <c r="A4224" s="3">
        <v>42545.833333333336</v>
      </c>
      <c r="B4224">
        <v>0.1547</v>
      </c>
    </row>
    <row r="4225" spans="1:2" x14ac:dyDescent="0.35">
      <c r="A4225" s="3">
        <v>42545.875</v>
      </c>
      <c r="B4225">
        <v>0.16200000000000001</v>
      </c>
    </row>
    <row r="4226" spans="1:2" x14ac:dyDescent="0.35">
      <c r="A4226" s="3">
        <v>42545.916666666664</v>
      </c>
      <c r="B4226">
        <v>0.17649999999999999</v>
      </c>
    </row>
    <row r="4227" spans="1:2" x14ac:dyDescent="0.35">
      <c r="A4227" s="3">
        <v>42545.958333333336</v>
      </c>
      <c r="B4227">
        <v>0.1691</v>
      </c>
    </row>
    <row r="4228" spans="1:2" x14ac:dyDescent="0.35">
      <c r="A4228" s="3">
        <v>42546</v>
      </c>
      <c r="B4228">
        <v>0.15659999999999999</v>
      </c>
    </row>
    <row r="4229" spans="1:2" x14ac:dyDescent="0.35">
      <c r="A4229" s="3">
        <v>42546.041666666664</v>
      </c>
      <c r="B4229">
        <v>0.14799999999999999</v>
      </c>
    </row>
    <row r="4230" spans="1:2" x14ac:dyDescent="0.35">
      <c r="A4230" s="3">
        <v>42546.083333333336</v>
      </c>
      <c r="B4230">
        <v>0.13389999999999999</v>
      </c>
    </row>
    <row r="4231" spans="1:2" x14ac:dyDescent="0.35">
      <c r="A4231" s="3">
        <v>42546.125</v>
      </c>
      <c r="B4231">
        <v>0.1089</v>
      </c>
    </row>
    <row r="4232" spans="1:2" x14ac:dyDescent="0.35">
      <c r="A4232" s="3">
        <v>42546.166666666664</v>
      </c>
      <c r="B4232">
        <v>9.1499999999999998E-2</v>
      </c>
    </row>
    <row r="4233" spans="1:2" x14ac:dyDescent="0.35">
      <c r="A4233" s="3">
        <v>42546.208333333336</v>
      </c>
      <c r="B4233">
        <v>6.8500000000000005E-2</v>
      </c>
    </row>
    <row r="4234" spans="1:2" x14ac:dyDescent="0.35">
      <c r="A4234" s="3">
        <v>42546.25</v>
      </c>
      <c r="B4234">
        <v>6.4399999999999999E-2</v>
      </c>
    </row>
    <row r="4235" spans="1:2" x14ac:dyDescent="0.35">
      <c r="A4235" s="3">
        <v>42546.291666666664</v>
      </c>
      <c r="B4235">
        <v>6.13E-2</v>
      </c>
    </row>
    <row r="4236" spans="1:2" x14ac:dyDescent="0.35">
      <c r="A4236" s="3">
        <v>42546.333333333336</v>
      </c>
      <c r="B4236">
        <v>6.1600000000000002E-2</v>
      </c>
    </row>
    <row r="4237" spans="1:2" x14ac:dyDescent="0.35">
      <c r="A4237" s="3">
        <v>42546.375</v>
      </c>
      <c r="B4237">
        <v>6.3899999999999998E-2</v>
      </c>
    </row>
    <row r="4238" spans="1:2" x14ac:dyDescent="0.35">
      <c r="A4238" s="3">
        <v>42546.416666666664</v>
      </c>
      <c r="B4238">
        <v>6.9800000000000001E-2</v>
      </c>
    </row>
    <row r="4239" spans="1:2" x14ac:dyDescent="0.35">
      <c r="A4239" s="3">
        <v>42546.458333333336</v>
      </c>
      <c r="B4239">
        <v>7.8700000000000006E-2</v>
      </c>
    </row>
    <row r="4240" spans="1:2" x14ac:dyDescent="0.35">
      <c r="A4240" s="3">
        <v>42546.5</v>
      </c>
      <c r="B4240">
        <v>8.6099999999999996E-2</v>
      </c>
    </row>
    <row r="4241" spans="1:2" x14ac:dyDescent="0.35">
      <c r="A4241" s="3">
        <v>42546.541666666664</v>
      </c>
      <c r="B4241">
        <v>8.8999999999999996E-2</v>
      </c>
    </row>
    <row r="4242" spans="1:2" x14ac:dyDescent="0.35">
      <c r="A4242" s="3">
        <v>42546.583333333336</v>
      </c>
      <c r="B4242">
        <v>8.6800000000000002E-2</v>
      </c>
    </row>
    <row r="4243" spans="1:2" x14ac:dyDescent="0.35">
      <c r="A4243" s="3">
        <v>42546.625</v>
      </c>
      <c r="B4243">
        <v>8.5000000000000006E-2</v>
      </c>
    </row>
    <row r="4244" spans="1:2" x14ac:dyDescent="0.35">
      <c r="A4244" s="3">
        <v>42546.666666666664</v>
      </c>
      <c r="B4244">
        <v>8.3400000000000002E-2</v>
      </c>
    </row>
    <row r="4245" spans="1:2" x14ac:dyDescent="0.35">
      <c r="A4245" s="3">
        <v>42546.708333333336</v>
      </c>
      <c r="B4245">
        <v>7.5800000000000006E-2</v>
      </c>
    </row>
    <row r="4246" spans="1:2" x14ac:dyDescent="0.35">
      <c r="A4246" s="3">
        <v>42546.75</v>
      </c>
      <c r="B4246">
        <v>6.8000000000000005E-2</v>
      </c>
    </row>
    <row r="4247" spans="1:2" x14ac:dyDescent="0.35">
      <c r="A4247" s="3">
        <v>42546.791666666664</v>
      </c>
      <c r="B4247">
        <v>6.2100000000000002E-2</v>
      </c>
    </row>
    <row r="4248" spans="1:2" x14ac:dyDescent="0.35">
      <c r="A4248" s="3">
        <v>42546.833333333336</v>
      </c>
      <c r="B4248">
        <v>5.9499999999999997E-2</v>
      </c>
    </row>
    <row r="4249" spans="1:2" x14ac:dyDescent="0.35">
      <c r="A4249" s="3">
        <v>42546.875</v>
      </c>
      <c r="B4249">
        <v>6.4000000000000001E-2</v>
      </c>
    </row>
    <row r="4250" spans="1:2" x14ac:dyDescent="0.35">
      <c r="A4250" s="3">
        <v>42546.916666666664</v>
      </c>
      <c r="B4250">
        <v>8.2299999999999998E-2</v>
      </c>
    </row>
    <row r="4251" spans="1:2" x14ac:dyDescent="0.35">
      <c r="A4251" s="3">
        <v>42546.958333333336</v>
      </c>
      <c r="B4251">
        <v>9.8900000000000002E-2</v>
      </c>
    </row>
    <row r="4252" spans="1:2" x14ac:dyDescent="0.35">
      <c r="A4252" s="3">
        <v>42547</v>
      </c>
      <c r="B4252">
        <v>9.01E-2</v>
      </c>
    </row>
    <row r="4253" spans="1:2" x14ac:dyDescent="0.35">
      <c r="A4253" s="3">
        <v>42547.041666666664</v>
      </c>
      <c r="B4253">
        <v>7.5600000000000001E-2</v>
      </c>
    </row>
    <row r="4254" spans="1:2" x14ac:dyDescent="0.35">
      <c r="A4254" s="3">
        <v>42547.083333333336</v>
      </c>
      <c r="B4254">
        <v>7.8100000000000003E-2</v>
      </c>
    </row>
    <row r="4255" spans="1:2" x14ac:dyDescent="0.35">
      <c r="A4255" s="3">
        <v>42547.125</v>
      </c>
      <c r="B4255">
        <v>8.1299999999999997E-2</v>
      </c>
    </row>
    <row r="4256" spans="1:2" x14ac:dyDescent="0.35">
      <c r="A4256" s="3">
        <v>42547.166666666664</v>
      </c>
      <c r="B4256">
        <v>6.7299999999999999E-2</v>
      </c>
    </row>
    <row r="4257" spans="1:2" x14ac:dyDescent="0.35">
      <c r="A4257" s="3">
        <v>42547.208333333336</v>
      </c>
      <c r="B4257">
        <v>4.2000000000000003E-2</v>
      </c>
    </row>
    <row r="4258" spans="1:2" x14ac:dyDescent="0.35">
      <c r="A4258" s="3">
        <v>42547.25</v>
      </c>
      <c r="B4258">
        <v>3.1300000000000001E-2</v>
      </c>
    </row>
    <row r="4259" spans="1:2" x14ac:dyDescent="0.35">
      <c r="A4259" s="3">
        <v>42547.291666666664</v>
      </c>
      <c r="B4259">
        <v>3.6499999999999998E-2</v>
      </c>
    </row>
    <row r="4260" spans="1:2" x14ac:dyDescent="0.35">
      <c r="A4260" s="3">
        <v>42547.333333333336</v>
      </c>
      <c r="B4260">
        <v>4.7300000000000002E-2</v>
      </c>
    </row>
    <row r="4261" spans="1:2" x14ac:dyDescent="0.35">
      <c r="A4261" s="3">
        <v>42547.375</v>
      </c>
      <c r="B4261">
        <v>5.5100000000000003E-2</v>
      </c>
    </row>
    <row r="4262" spans="1:2" x14ac:dyDescent="0.35">
      <c r="A4262" s="3">
        <v>42547.416666666664</v>
      </c>
      <c r="B4262">
        <v>6.0100000000000001E-2</v>
      </c>
    </row>
    <row r="4263" spans="1:2" x14ac:dyDescent="0.35">
      <c r="A4263" s="3">
        <v>42547.458333333336</v>
      </c>
      <c r="B4263">
        <v>6.6600000000000006E-2</v>
      </c>
    </row>
    <row r="4264" spans="1:2" x14ac:dyDescent="0.35">
      <c r="A4264" s="3">
        <v>42547.5</v>
      </c>
      <c r="B4264">
        <v>7.2599999999999998E-2</v>
      </c>
    </row>
    <row r="4265" spans="1:2" x14ac:dyDescent="0.35">
      <c r="A4265" s="3">
        <v>42547.541666666664</v>
      </c>
      <c r="B4265">
        <v>7.5899999999999995E-2</v>
      </c>
    </row>
    <row r="4266" spans="1:2" x14ac:dyDescent="0.35">
      <c r="A4266" s="3">
        <v>42547.583333333336</v>
      </c>
      <c r="B4266">
        <v>7.7299999999999994E-2</v>
      </c>
    </row>
    <row r="4267" spans="1:2" x14ac:dyDescent="0.35">
      <c r="A4267" s="3">
        <v>42547.625</v>
      </c>
      <c r="B4267">
        <v>7.7200000000000005E-2</v>
      </c>
    </row>
    <row r="4268" spans="1:2" x14ac:dyDescent="0.35">
      <c r="A4268" s="3">
        <v>42547.666666666664</v>
      </c>
      <c r="B4268">
        <v>7.7299999999999994E-2</v>
      </c>
    </row>
    <row r="4269" spans="1:2" x14ac:dyDescent="0.35">
      <c r="A4269" s="3">
        <v>42547.708333333336</v>
      </c>
      <c r="B4269">
        <v>7.4899999999999994E-2</v>
      </c>
    </row>
    <row r="4270" spans="1:2" x14ac:dyDescent="0.35">
      <c r="A4270" s="3">
        <v>42547.75</v>
      </c>
      <c r="B4270">
        <v>6.5699999999999995E-2</v>
      </c>
    </row>
    <row r="4271" spans="1:2" x14ac:dyDescent="0.35">
      <c r="A4271" s="3">
        <v>42547.791666666664</v>
      </c>
      <c r="B4271">
        <v>6.13E-2</v>
      </c>
    </row>
    <row r="4272" spans="1:2" x14ac:dyDescent="0.35">
      <c r="A4272" s="3">
        <v>42547.833333333336</v>
      </c>
      <c r="B4272">
        <v>7.9100000000000004E-2</v>
      </c>
    </row>
    <row r="4273" spans="1:2" x14ac:dyDescent="0.35">
      <c r="A4273" s="3">
        <v>42547.875</v>
      </c>
      <c r="B4273">
        <v>0.11899999999999999</v>
      </c>
    </row>
    <row r="4274" spans="1:2" x14ac:dyDescent="0.35">
      <c r="A4274" s="3">
        <v>42547.916666666664</v>
      </c>
      <c r="B4274">
        <v>0.14860000000000001</v>
      </c>
    </row>
    <row r="4275" spans="1:2" x14ac:dyDescent="0.35">
      <c r="A4275" s="3">
        <v>42547.958333333336</v>
      </c>
      <c r="B4275">
        <v>0.1656</v>
      </c>
    </row>
    <row r="4276" spans="1:2" x14ac:dyDescent="0.35">
      <c r="A4276" s="3">
        <v>42548</v>
      </c>
      <c r="B4276">
        <v>0.19</v>
      </c>
    </row>
    <row r="4277" spans="1:2" x14ac:dyDescent="0.35">
      <c r="A4277" s="3">
        <v>42548.041666666664</v>
      </c>
      <c r="B4277">
        <v>0.21429999999999999</v>
      </c>
    </row>
    <row r="4278" spans="1:2" x14ac:dyDescent="0.35">
      <c r="A4278" s="3">
        <v>42548.083333333336</v>
      </c>
      <c r="B4278">
        <v>0.2273</v>
      </c>
    </row>
    <row r="4279" spans="1:2" x14ac:dyDescent="0.35">
      <c r="A4279" s="3">
        <v>42548.125</v>
      </c>
      <c r="B4279">
        <v>0.2238</v>
      </c>
    </row>
    <row r="4280" spans="1:2" x14ac:dyDescent="0.35">
      <c r="A4280" s="3">
        <v>42548.166666666664</v>
      </c>
      <c r="B4280">
        <v>0.20039999999999999</v>
      </c>
    </row>
    <row r="4281" spans="1:2" x14ac:dyDescent="0.35">
      <c r="A4281" s="3">
        <v>42548.208333333336</v>
      </c>
      <c r="B4281">
        <v>0.17299999999999999</v>
      </c>
    </row>
    <row r="4282" spans="1:2" x14ac:dyDescent="0.35">
      <c r="A4282" s="3">
        <v>42548.25</v>
      </c>
      <c r="B4282">
        <v>0.18920000000000001</v>
      </c>
    </row>
    <row r="4283" spans="1:2" x14ac:dyDescent="0.35">
      <c r="A4283" s="3">
        <v>42548.291666666664</v>
      </c>
      <c r="B4283">
        <v>0.20499999999999999</v>
      </c>
    </row>
    <row r="4284" spans="1:2" x14ac:dyDescent="0.35">
      <c r="A4284" s="3">
        <v>42548.333333333336</v>
      </c>
      <c r="B4284">
        <v>0.22140000000000001</v>
      </c>
    </row>
    <row r="4285" spans="1:2" x14ac:dyDescent="0.35">
      <c r="A4285" s="3">
        <v>42548.375</v>
      </c>
      <c r="B4285">
        <v>0.22009999999999999</v>
      </c>
    </row>
    <row r="4286" spans="1:2" x14ac:dyDescent="0.35">
      <c r="A4286" s="3">
        <v>42548.416666666664</v>
      </c>
      <c r="B4286">
        <v>0.23319999999999999</v>
      </c>
    </row>
    <row r="4287" spans="1:2" x14ac:dyDescent="0.35">
      <c r="A4287" s="3">
        <v>42548.458333333336</v>
      </c>
      <c r="B4287">
        <v>0.25090000000000001</v>
      </c>
    </row>
    <row r="4288" spans="1:2" x14ac:dyDescent="0.35">
      <c r="A4288" s="3">
        <v>42548.5</v>
      </c>
      <c r="B4288">
        <v>0.27500000000000002</v>
      </c>
    </row>
    <row r="4289" spans="1:2" x14ac:dyDescent="0.35">
      <c r="A4289" s="3">
        <v>42548.541666666664</v>
      </c>
      <c r="B4289">
        <v>0.30790000000000001</v>
      </c>
    </row>
    <row r="4290" spans="1:2" x14ac:dyDescent="0.35">
      <c r="A4290" s="3">
        <v>42548.583333333336</v>
      </c>
      <c r="B4290">
        <v>0.33589999999999998</v>
      </c>
    </row>
    <row r="4291" spans="1:2" x14ac:dyDescent="0.35">
      <c r="A4291" s="3">
        <v>42548.625</v>
      </c>
      <c r="B4291">
        <v>0.34100000000000003</v>
      </c>
    </row>
    <row r="4292" spans="1:2" x14ac:dyDescent="0.35">
      <c r="A4292" s="3">
        <v>42548.666666666664</v>
      </c>
      <c r="B4292">
        <v>0.31819999999999998</v>
      </c>
    </row>
    <row r="4293" spans="1:2" x14ac:dyDescent="0.35">
      <c r="A4293" s="3">
        <v>42548.708333333336</v>
      </c>
      <c r="B4293">
        <v>0.25600000000000001</v>
      </c>
    </row>
    <row r="4294" spans="1:2" x14ac:dyDescent="0.35">
      <c r="A4294" s="3">
        <v>42548.75</v>
      </c>
      <c r="B4294">
        <v>0.21010000000000001</v>
      </c>
    </row>
    <row r="4295" spans="1:2" x14ac:dyDescent="0.35">
      <c r="A4295" s="3">
        <v>42548.791666666664</v>
      </c>
      <c r="B4295">
        <v>0.19339999999999999</v>
      </c>
    </row>
    <row r="4296" spans="1:2" x14ac:dyDescent="0.35">
      <c r="A4296" s="3">
        <v>42548.833333333336</v>
      </c>
      <c r="B4296">
        <v>0.1852</v>
      </c>
    </row>
    <row r="4297" spans="1:2" x14ac:dyDescent="0.35">
      <c r="A4297" s="3">
        <v>42548.875</v>
      </c>
      <c r="B4297">
        <v>0.18079999999999999</v>
      </c>
    </row>
    <row r="4298" spans="1:2" x14ac:dyDescent="0.35">
      <c r="A4298" s="3">
        <v>42548.916666666664</v>
      </c>
      <c r="B4298">
        <v>0.1802</v>
      </c>
    </row>
    <row r="4299" spans="1:2" x14ac:dyDescent="0.35">
      <c r="A4299" s="3">
        <v>42548.958333333336</v>
      </c>
      <c r="B4299">
        <v>0.18140000000000001</v>
      </c>
    </row>
    <row r="4300" spans="1:2" x14ac:dyDescent="0.35">
      <c r="A4300" s="3">
        <v>42549</v>
      </c>
      <c r="B4300">
        <v>0.18360000000000001</v>
      </c>
    </row>
    <row r="4301" spans="1:2" x14ac:dyDescent="0.35">
      <c r="A4301" s="3">
        <v>42549.041666666664</v>
      </c>
      <c r="B4301">
        <v>0.18909999999999999</v>
      </c>
    </row>
    <row r="4302" spans="1:2" x14ac:dyDescent="0.35">
      <c r="A4302" s="3">
        <v>42549.083333333336</v>
      </c>
      <c r="B4302">
        <v>0.19639999999999999</v>
      </c>
    </row>
    <row r="4303" spans="1:2" x14ac:dyDescent="0.35">
      <c r="A4303" s="3">
        <v>42549.125</v>
      </c>
      <c r="B4303">
        <v>0.20119999999999999</v>
      </c>
    </row>
    <row r="4304" spans="1:2" x14ac:dyDescent="0.35">
      <c r="A4304" s="3">
        <v>42549.166666666664</v>
      </c>
      <c r="B4304">
        <v>0.19989999999999999</v>
      </c>
    </row>
    <row r="4305" spans="1:2" x14ac:dyDescent="0.35">
      <c r="A4305" s="3">
        <v>42549.208333333336</v>
      </c>
      <c r="B4305">
        <v>0.21249999999999999</v>
      </c>
    </row>
    <row r="4306" spans="1:2" x14ac:dyDescent="0.35">
      <c r="A4306" s="3">
        <v>42549.25</v>
      </c>
      <c r="B4306">
        <v>0.24709999999999999</v>
      </c>
    </row>
    <row r="4307" spans="1:2" x14ac:dyDescent="0.35">
      <c r="A4307" s="3">
        <v>42549.291666666664</v>
      </c>
      <c r="B4307">
        <v>0.25669999999999998</v>
      </c>
    </row>
    <row r="4308" spans="1:2" x14ac:dyDescent="0.35">
      <c r="A4308" s="3">
        <v>42549.333333333336</v>
      </c>
      <c r="B4308">
        <v>0.2571</v>
      </c>
    </row>
    <row r="4309" spans="1:2" x14ac:dyDescent="0.35">
      <c r="A4309" s="3">
        <v>42549.375</v>
      </c>
      <c r="B4309">
        <v>0.25919999999999999</v>
      </c>
    </row>
    <row r="4310" spans="1:2" x14ac:dyDescent="0.35">
      <c r="A4310" s="3">
        <v>42549.416666666664</v>
      </c>
      <c r="B4310">
        <v>0.2671</v>
      </c>
    </row>
    <row r="4311" spans="1:2" x14ac:dyDescent="0.35">
      <c r="A4311" s="3">
        <v>42549.458333333336</v>
      </c>
      <c r="B4311">
        <v>0.2752</v>
      </c>
    </row>
    <row r="4312" spans="1:2" x14ac:dyDescent="0.35">
      <c r="A4312" s="3">
        <v>42549.5</v>
      </c>
      <c r="B4312">
        <v>0.28110000000000002</v>
      </c>
    </row>
    <row r="4313" spans="1:2" x14ac:dyDescent="0.35">
      <c r="A4313" s="3">
        <v>42549.541666666664</v>
      </c>
      <c r="B4313">
        <v>0.2848</v>
      </c>
    </row>
    <row r="4314" spans="1:2" x14ac:dyDescent="0.35">
      <c r="A4314" s="3">
        <v>42549.583333333336</v>
      </c>
      <c r="B4314">
        <v>0.28239999999999998</v>
      </c>
    </row>
    <row r="4315" spans="1:2" x14ac:dyDescent="0.35">
      <c r="A4315" s="3">
        <v>42549.625</v>
      </c>
      <c r="B4315">
        <v>0.26719999999999999</v>
      </c>
    </row>
    <row r="4316" spans="1:2" x14ac:dyDescent="0.35">
      <c r="A4316" s="3">
        <v>42549.666666666664</v>
      </c>
      <c r="B4316">
        <v>0.24110000000000001</v>
      </c>
    </row>
    <row r="4317" spans="1:2" x14ac:dyDescent="0.35">
      <c r="A4317" s="3">
        <v>42549.708333333336</v>
      </c>
      <c r="B4317">
        <v>0.1996</v>
      </c>
    </row>
    <row r="4318" spans="1:2" x14ac:dyDescent="0.35">
      <c r="A4318" s="3">
        <v>42549.75</v>
      </c>
      <c r="B4318">
        <v>0.1583</v>
      </c>
    </row>
    <row r="4319" spans="1:2" x14ac:dyDescent="0.35">
      <c r="A4319" s="3">
        <v>42549.791666666664</v>
      </c>
      <c r="B4319">
        <v>0.12609999999999999</v>
      </c>
    </row>
    <row r="4320" spans="1:2" x14ac:dyDescent="0.35">
      <c r="A4320" s="3">
        <v>42549.833333333336</v>
      </c>
      <c r="B4320">
        <v>0.111</v>
      </c>
    </row>
    <row r="4321" spans="1:2" x14ac:dyDescent="0.35">
      <c r="A4321" s="3">
        <v>42549.875</v>
      </c>
      <c r="B4321">
        <v>0.113</v>
      </c>
    </row>
    <row r="4322" spans="1:2" x14ac:dyDescent="0.35">
      <c r="A4322" s="3">
        <v>42549.916666666664</v>
      </c>
      <c r="B4322">
        <v>0.11849999999999999</v>
      </c>
    </row>
    <row r="4323" spans="1:2" x14ac:dyDescent="0.35">
      <c r="A4323" s="3">
        <v>42549.958333333336</v>
      </c>
      <c r="B4323">
        <v>0.122</v>
      </c>
    </row>
    <row r="4324" spans="1:2" x14ac:dyDescent="0.35">
      <c r="A4324" s="3">
        <v>42550</v>
      </c>
      <c r="B4324">
        <v>0.11990000000000001</v>
      </c>
    </row>
    <row r="4325" spans="1:2" x14ac:dyDescent="0.35">
      <c r="A4325" s="3">
        <v>42550.041666666664</v>
      </c>
      <c r="B4325">
        <v>0.1125</v>
      </c>
    </row>
    <row r="4326" spans="1:2" x14ac:dyDescent="0.35">
      <c r="A4326" s="3">
        <v>42550.083333333336</v>
      </c>
      <c r="B4326">
        <v>0.1008</v>
      </c>
    </row>
    <row r="4327" spans="1:2" x14ac:dyDescent="0.35">
      <c r="A4327" s="3">
        <v>42550.125</v>
      </c>
      <c r="B4327">
        <v>8.8800000000000004E-2</v>
      </c>
    </row>
    <row r="4328" spans="1:2" x14ac:dyDescent="0.35">
      <c r="A4328" s="3">
        <v>42550.166666666664</v>
      </c>
      <c r="B4328">
        <v>7.3499999999999996E-2</v>
      </c>
    </row>
    <row r="4329" spans="1:2" x14ac:dyDescent="0.35">
      <c r="A4329" s="3">
        <v>42550.208333333336</v>
      </c>
      <c r="B4329">
        <v>5.8900000000000001E-2</v>
      </c>
    </row>
    <row r="4330" spans="1:2" x14ac:dyDescent="0.35">
      <c r="A4330" s="3">
        <v>42550.25</v>
      </c>
      <c r="B4330">
        <v>6.4500000000000002E-2</v>
      </c>
    </row>
    <row r="4331" spans="1:2" x14ac:dyDescent="0.35">
      <c r="A4331" s="3">
        <v>42550.291666666664</v>
      </c>
      <c r="B4331">
        <v>6.2199999999999998E-2</v>
      </c>
    </row>
    <row r="4332" spans="1:2" x14ac:dyDescent="0.35">
      <c r="A4332" s="3">
        <v>42550.333333333336</v>
      </c>
      <c r="B4332">
        <v>6.08E-2</v>
      </c>
    </row>
    <row r="4333" spans="1:2" x14ac:dyDescent="0.35">
      <c r="A4333" s="3">
        <v>42550.375</v>
      </c>
      <c r="B4333">
        <v>6.25E-2</v>
      </c>
    </row>
    <row r="4334" spans="1:2" x14ac:dyDescent="0.35">
      <c r="A4334" s="3">
        <v>42550.416666666664</v>
      </c>
      <c r="B4334">
        <v>6.4899999999999999E-2</v>
      </c>
    </row>
    <row r="4335" spans="1:2" x14ac:dyDescent="0.35">
      <c r="A4335" s="3">
        <v>42550.458333333336</v>
      </c>
      <c r="B4335">
        <v>6.7400000000000002E-2</v>
      </c>
    </row>
    <row r="4336" spans="1:2" x14ac:dyDescent="0.35">
      <c r="A4336" s="3">
        <v>42550.5</v>
      </c>
      <c r="B4336">
        <v>6.93E-2</v>
      </c>
    </row>
    <row r="4337" spans="1:2" x14ac:dyDescent="0.35">
      <c r="A4337" s="3">
        <v>42550.541666666664</v>
      </c>
      <c r="B4337">
        <v>7.0000000000000007E-2</v>
      </c>
    </row>
    <row r="4338" spans="1:2" x14ac:dyDescent="0.35">
      <c r="A4338" s="3">
        <v>42550.583333333336</v>
      </c>
      <c r="B4338">
        <v>7.0000000000000007E-2</v>
      </c>
    </row>
    <row r="4339" spans="1:2" x14ac:dyDescent="0.35">
      <c r="A4339" s="3">
        <v>42550.625</v>
      </c>
      <c r="B4339">
        <v>6.5600000000000006E-2</v>
      </c>
    </row>
    <row r="4340" spans="1:2" x14ac:dyDescent="0.35">
      <c r="A4340" s="3">
        <v>42550.666666666664</v>
      </c>
      <c r="B4340">
        <v>6.1600000000000002E-2</v>
      </c>
    </row>
    <row r="4341" spans="1:2" x14ac:dyDescent="0.35">
      <c r="A4341" s="3">
        <v>42550.708333333336</v>
      </c>
      <c r="B4341">
        <v>6.4699999999999994E-2</v>
      </c>
    </row>
    <row r="4342" spans="1:2" x14ac:dyDescent="0.35">
      <c r="A4342" s="3">
        <v>42550.75</v>
      </c>
      <c r="B4342">
        <v>6.3899999999999998E-2</v>
      </c>
    </row>
    <row r="4343" spans="1:2" x14ac:dyDescent="0.35">
      <c r="A4343" s="3">
        <v>42550.791666666664</v>
      </c>
      <c r="B4343">
        <v>4.36E-2</v>
      </c>
    </row>
    <row r="4344" spans="1:2" x14ac:dyDescent="0.35">
      <c r="A4344" s="3">
        <v>42550.833333333336</v>
      </c>
      <c r="B4344">
        <v>2.7099999999999999E-2</v>
      </c>
    </row>
    <row r="4345" spans="1:2" x14ac:dyDescent="0.35">
      <c r="A4345" s="3">
        <v>42550.875</v>
      </c>
      <c r="B4345">
        <v>2.0899999999999998E-2</v>
      </c>
    </row>
    <row r="4346" spans="1:2" x14ac:dyDescent="0.35">
      <c r="A4346" s="3">
        <v>42550.916666666664</v>
      </c>
      <c r="B4346">
        <v>1.9800000000000002E-2</v>
      </c>
    </row>
    <row r="4347" spans="1:2" x14ac:dyDescent="0.35">
      <c r="A4347" s="3">
        <v>42550.958333333336</v>
      </c>
      <c r="B4347">
        <v>2.4E-2</v>
      </c>
    </row>
    <row r="4348" spans="1:2" x14ac:dyDescent="0.35">
      <c r="A4348" s="3">
        <v>42551</v>
      </c>
      <c r="B4348">
        <v>3.7999999999999999E-2</v>
      </c>
    </row>
    <row r="4349" spans="1:2" x14ac:dyDescent="0.35">
      <c r="A4349" s="3">
        <v>42551.041666666664</v>
      </c>
      <c r="B4349">
        <v>5.8299999999999998E-2</v>
      </c>
    </row>
    <row r="4350" spans="1:2" x14ac:dyDescent="0.35">
      <c r="A4350" s="3">
        <v>42551.083333333336</v>
      </c>
      <c r="B4350">
        <v>7.3800000000000004E-2</v>
      </c>
    </row>
    <row r="4351" spans="1:2" x14ac:dyDescent="0.35">
      <c r="A4351" s="3">
        <v>42551.125</v>
      </c>
      <c r="B4351">
        <v>7.7399999999999997E-2</v>
      </c>
    </row>
    <row r="4352" spans="1:2" x14ac:dyDescent="0.35">
      <c r="A4352" s="3">
        <v>42551.166666666664</v>
      </c>
      <c r="B4352">
        <v>7.1800000000000003E-2</v>
      </c>
    </row>
    <row r="4353" spans="1:2" x14ac:dyDescent="0.35">
      <c r="A4353" s="3">
        <v>42551.208333333336</v>
      </c>
      <c r="B4353">
        <v>4.6199999999999998E-2</v>
      </c>
    </row>
    <row r="4354" spans="1:2" x14ac:dyDescent="0.35">
      <c r="A4354" s="3">
        <v>42551.25</v>
      </c>
      <c r="B4354">
        <v>3.3599999999999998E-2</v>
      </c>
    </row>
    <row r="4355" spans="1:2" x14ac:dyDescent="0.35">
      <c r="A4355" s="3">
        <v>42551.291666666664</v>
      </c>
      <c r="B4355">
        <v>2.8500000000000001E-2</v>
      </c>
    </row>
    <row r="4356" spans="1:2" x14ac:dyDescent="0.35">
      <c r="A4356" s="3">
        <v>42551.333333333336</v>
      </c>
      <c r="B4356">
        <v>2.9899999999999999E-2</v>
      </c>
    </row>
    <row r="4357" spans="1:2" x14ac:dyDescent="0.35">
      <c r="A4357" s="3">
        <v>42551.375</v>
      </c>
      <c r="B4357">
        <v>3.56E-2</v>
      </c>
    </row>
    <row r="4358" spans="1:2" x14ac:dyDescent="0.35">
      <c r="A4358" s="3">
        <v>42551.416666666664</v>
      </c>
      <c r="B4358">
        <v>4.1799999999999997E-2</v>
      </c>
    </row>
    <row r="4359" spans="1:2" x14ac:dyDescent="0.35">
      <c r="A4359" s="3">
        <v>42551.458333333336</v>
      </c>
      <c r="B4359">
        <v>5.0299999999999997E-2</v>
      </c>
    </row>
    <row r="4360" spans="1:2" x14ac:dyDescent="0.35">
      <c r="A4360" s="3">
        <v>42551.5</v>
      </c>
      <c r="B4360">
        <v>6.08E-2</v>
      </c>
    </row>
    <row r="4361" spans="1:2" x14ac:dyDescent="0.35">
      <c r="A4361" s="3">
        <v>42551.541666666664</v>
      </c>
      <c r="B4361">
        <v>6.8599999999999994E-2</v>
      </c>
    </row>
    <row r="4362" spans="1:2" x14ac:dyDescent="0.35">
      <c r="A4362" s="3">
        <v>42551.583333333336</v>
      </c>
      <c r="B4362">
        <v>7.2099999999999997E-2</v>
      </c>
    </row>
    <row r="4363" spans="1:2" x14ac:dyDescent="0.35">
      <c r="A4363" s="3">
        <v>42551.625</v>
      </c>
      <c r="B4363">
        <v>6.9699999999999998E-2</v>
      </c>
    </row>
    <row r="4364" spans="1:2" x14ac:dyDescent="0.35">
      <c r="A4364" s="3">
        <v>42551.666666666664</v>
      </c>
      <c r="B4364">
        <v>6.54E-2</v>
      </c>
    </row>
    <row r="4365" spans="1:2" x14ac:dyDescent="0.35">
      <c r="A4365" s="3">
        <v>42551.708333333336</v>
      </c>
      <c r="B4365">
        <v>6.0299999999999999E-2</v>
      </c>
    </row>
    <row r="4366" spans="1:2" x14ac:dyDescent="0.35">
      <c r="A4366" s="3">
        <v>42551.75</v>
      </c>
      <c r="B4366">
        <v>5.5399999999999998E-2</v>
      </c>
    </row>
    <row r="4367" spans="1:2" x14ac:dyDescent="0.35">
      <c r="A4367" s="3">
        <v>42551.791666666664</v>
      </c>
      <c r="B4367">
        <v>4.65E-2</v>
      </c>
    </row>
    <row r="4368" spans="1:2" x14ac:dyDescent="0.35">
      <c r="A4368" s="3">
        <v>42551.833333333336</v>
      </c>
      <c r="B4368">
        <v>4.2200000000000001E-2</v>
      </c>
    </row>
    <row r="4369" spans="1:2" x14ac:dyDescent="0.35">
      <c r="A4369" s="3">
        <v>42551.875</v>
      </c>
      <c r="B4369">
        <v>4.3200000000000002E-2</v>
      </c>
    </row>
    <row r="4370" spans="1:2" x14ac:dyDescent="0.35">
      <c r="A4370" s="3">
        <v>42551.916666666664</v>
      </c>
      <c r="B4370">
        <v>5.1400000000000001E-2</v>
      </c>
    </row>
    <row r="4371" spans="1:2" x14ac:dyDescent="0.35">
      <c r="A4371" s="3">
        <v>42551.958333333336</v>
      </c>
      <c r="B4371">
        <v>6.4100000000000004E-2</v>
      </c>
    </row>
    <row r="4372" spans="1:2" x14ac:dyDescent="0.35">
      <c r="A4372" s="3">
        <v>42552</v>
      </c>
      <c r="B4372">
        <v>7.3999999999999996E-2</v>
      </c>
    </row>
    <row r="4373" spans="1:2" x14ac:dyDescent="0.35">
      <c r="A4373" s="3">
        <v>42552.041666666664</v>
      </c>
      <c r="B4373">
        <v>7.8100000000000003E-2</v>
      </c>
    </row>
    <row r="4374" spans="1:2" x14ac:dyDescent="0.35">
      <c r="A4374" s="3">
        <v>42552.083333333336</v>
      </c>
      <c r="B4374">
        <v>7.9299999999999995E-2</v>
      </c>
    </row>
    <row r="4375" spans="1:2" x14ac:dyDescent="0.35">
      <c r="A4375" s="3">
        <v>42552.125</v>
      </c>
      <c r="B4375">
        <v>7.5600000000000001E-2</v>
      </c>
    </row>
    <row r="4376" spans="1:2" x14ac:dyDescent="0.35">
      <c r="A4376" s="3">
        <v>42552.166666666664</v>
      </c>
      <c r="B4376">
        <v>6.2399999999999997E-2</v>
      </c>
    </row>
    <row r="4377" spans="1:2" x14ac:dyDescent="0.35">
      <c r="A4377" s="3">
        <v>42552.208333333336</v>
      </c>
      <c r="B4377">
        <v>3.0499999999999999E-2</v>
      </c>
    </row>
    <row r="4378" spans="1:2" x14ac:dyDescent="0.35">
      <c r="A4378" s="3">
        <v>42552.25</v>
      </c>
      <c r="B4378">
        <v>2.1100000000000001E-2</v>
      </c>
    </row>
    <row r="4379" spans="1:2" x14ac:dyDescent="0.35">
      <c r="A4379" s="3">
        <v>42552.291666666664</v>
      </c>
      <c r="B4379">
        <v>2.3E-2</v>
      </c>
    </row>
    <row r="4380" spans="1:2" x14ac:dyDescent="0.35">
      <c r="A4380" s="3">
        <v>42552.333333333336</v>
      </c>
      <c r="B4380">
        <v>2.6100000000000002E-2</v>
      </c>
    </row>
    <row r="4381" spans="1:2" x14ac:dyDescent="0.35">
      <c r="A4381" s="3">
        <v>42552.375</v>
      </c>
      <c r="B4381">
        <v>2.8000000000000001E-2</v>
      </c>
    </row>
    <row r="4382" spans="1:2" x14ac:dyDescent="0.35">
      <c r="A4382" s="3">
        <v>42552.416666666664</v>
      </c>
      <c r="B4382">
        <v>2.9899999999999999E-2</v>
      </c>
    </row>
    <row r="4383" spans="1:2" x14ac:dyDescent="0.35">
      <c r="A4383" s="3">
        <v>42552.458333333336</v>
      </c>
      <c r="B4383">
        <v>3.3300000000000003E-2</v>
      </c>
    </row>
    <row r="4384" spans="1:2" x14ac:dyDescent="0.35">
      <c r="A4384" s="3">
        <v>42552.5</v>
      </c>
      <c r="B4384">
        <v>3.6400000000000002E-2</v>
      </c>
    </row>
    <row r="4385" spans="1:2" x14ac:dyDescent="0.35">
      <c r="A4385" s="3">
        <v>42552.541666666664</v>
      </c>
      <c r="B4385">
        <v>4.0300000000000002E-2</v>
      </c>
    </row>
    <row r="4386" spans="1:2" x14ac:dyDescent="0.35">
      <c r="A4386" s="3">
        <v>42552.583333333336</v>
      </c>
      <c r="B4386">
        <v>4.2200000000000001E-2</v>
      </c>
    </row>
    <row r="4387" spans="1:2" x14ac:dyDescent="0.35">
      <c r="A4387" s="3">
        <v>42552.625</v>
      </c>
      <c r="B4387">
        <v>4.2000000000000003E-2</v>
      </c>
    </row>
    <row r="4388" spans="1:2" x14ac:dyDescent="0.35">
      <c r="A4388" s="3">
        <v>42552.666666666664</v>
      </c>
      <c r="B4388">
        <v>4.2700000000000002E-2</v>
      </c>
    </row>
    <row r="4389" spans="1:2" x14ac:dyDescent="0.35">
      <c r="A4389" s="3">
        <v>42552.708333333336</v>
      </c>
      <c r="B4389">
        <v>5.0500000000000003E-2</v>
      </c>
    </row>
    <row r="4390" spans="1:2" x14ac:dyDescent="0.35">
      <c r="A4390" s="3">
        <v>42552.75</v>
      </c>
      <c r="B4390">
        <v>5.2600000000000001E-2</v>
      </c>
    </row>
    <row r="4391" spans="1:2" x14ac:dyDescent="0.35">
      <c r="A4391" s="3">
        <v>42552.791666666664</v>
      </c>
      <c r="B4391">
        <v>4.2500000000000003E-2</v>
      </c>
    </row>
    <row r="4392" spans="1:2" x14ac:dyDescent="0.35">
      <c r="A4392" s="3">
        <v>42552.833333333336</v>
      </c>
      <c r="B4392">
        <v>3.32E-2</v>
      </c>
    </row>
    <row r="4393" spans="1:2" x14ac:dyDescent="0.35">
      <c r="A4393" s="3">
        <v>42552.875</v>
      </c>
      <c r="B4393">
        <v>2.64E-2</v>
      </c>
    </row>
    <row r="4394" spans="1:2" x14ac:dyDescent="0.35">
      <c r="A4394" s="3">
        <v>42552.916666666664</v>
      </c>
      <c r="B4394">
        <v>2.07E-2</v>
      </c>
    </row>
    <row r="4395" spans="1:2" x14ac:dyDescent="0.35">
      <c r="A4395" s="3">
        <v>42552.958333333336</v>
      </c>
      <c r="B4395">
        <v>1.72E-2</v>
      </c>
    </row>
    <row r="4396" spans="1:2" x14ac:dyDescent="0.35">
      <c r="A4396" s="3">
        <v>42553</v>
      </c>
      <c r="B4396">
        <v>1.55E-2</v>
      </c>
    </row>
    <row r="4397" spans="1:2" x14ac:dyDescent="0.35">
      <c r="A4397" s="3">
        <v>42553.041666666664</v>
      </c>
      <c r="B4397">
        <v>1.54E-2</v>
      </c>
    </row>
    <row r="4398" spans="1:2" x14ac:dyDescent="0.35">
      <c r="A4398" s="3">
        <v>42553.083333333336</v>
      </c>
      <c r="B4398">
        <v>1.6199999999999999E-2</v>
      </c>
    </row>
    <row r="4399" spans="1:2" x14ac:dyDescent="0.35">
      <c r="A4399" s="3">
        <v>42553.125</v>
      </c>
      <c r="B4399">
        <v>1.7100000000000001E-2</v>
      </c>
    </row>
    <row r="4400" spans="1:2" x14ac:dyDescent="0.35">
      <c r="A4400" s="3">
        <v>42553.166666666664</v>
      </c>
      <c r="B4400">
        <v>1.78E-2</v>
      </c>
    </row>
    <row r="4401" spans="1:2" x14ac:dyDescent="0.35">
      <c r="A4401" s="3">
        <v>42553.208333333336</v>
      </c>
      <c r="B4401">
        <v>1.34E-2</v>
      </c>
    </row>
    <row r="4402" spans="1:2" x14ac:dyDescent="0.35">
      <c r="A4402" s="3">
        <v>42553.25</v>
      </c>
      <c r="B4402">
        <v>1.0999999999999999E-2</v>
      </c>
    </row>
    <row r="4403" spans="1:2" x14ac:dyDescent="0.35">
      <c r="A4403" s="3">
        <v>42553.291666666664</v>
      </c>
      <c r="B4403">
        <v>1.0500000000000001E-2</v>
      </c>
    </row>
    <row r="4404" spans="1:2" x14ac:dyDescent="0.35">
      <c r="A4404" s="3">
        <v>42553.333333333336</v>
      </c>
      <c r="B4404">
        <v>1.2800000000000001E-2</v>
      </c>
    </row>
    <row r="4405" spans="1:2" x14ac:dyDescent="0.35">
      <c r="A4405" s="3">
        <v>42553.375</v>
      </c>
      <c r="B4405">
        <v>1.6799999999999999E-2</v>
      </c>
    </row>
    <row r="4406" spans="1:2" x14ac:dyDescent="0.35">
      <c r="A4406" s="3">
        <v>42553.416666666664</v>
      </c>
      <c r="B4406">
        <v>2.3599999999999999E-2</v>
      </c>
    </row>
    <row r="4407" spans="1:2" x14ac:dyDescent="0.35">
      <c r="A4407" s="3">
        <v>42553.458333333336</v>
      </c>
      <c r="B4407">
        <v>3.4599999999999999E-2</v>
      </c>
    </row>
    <row r="4408" spans="1:2" x14ac:dyDescent="0.35">
      <c r="A4408" s="3">
        <v>42553.5</v>
      </c>
      <c r="B4408">
        <v>4.5999999999999999E-2</v>
      </c>
    </row>
    <row r="4409" spans="1:2" x14ac:dyDescent="0.35">
      <c r="A4409" s="3">
        <v>42553.541666666664</v>
      </c>
      <c r="B4409">
        <v>5.5100000000000003E-2</v>
      </c>
    </row>
    <row r="4410" spans="1:2" x14ac:dyDescent="0.35">
      <c r="A4410" s="3">
        <v>42553.583333333336</v>
      </c>
      <c r="B4410">
        <v>6.3899999999999998E-2</v>
      </c>
    </row>
    <row r="4411" spans="1:2" x14ac:dyDescent="0.35">
      <c r="A4411" s="3">
        <v>42553.625</v>
      </c>
      <c r="B4411">
        <v>6.9900000000000004E-2</v>
      </c>
    </row>
    <row r="4412" spans="1:2" x14ac:dyDescent="0.35">
      <c r="A4412" s="3">
        <v>42553.666666666664</v>
      </c>
      <c r="B4412">
        <v>7.2499999999999995E-2</v>
      </c>
    </row>
    <row r="4413" spans="1:2" x14ac:dyDescent="0.35">
      <c r="A4413" s="3">
        <v>42553.708333333336</v>
      </c>
      <c r="B4413">
        <v>7.22E-2</v>
      </c>
    </row>
    <row r="4414" spans="1:2" x14ac:dyDescent="0.35">
      <c r="A4414" s="3">
        <v>42553.75</v>
      </c>
      <c r="B4414">
        <v>7.51E-2</v>
      </c>
    </row>
    <row r="4415" spans="1:2" x14ac:dyDescent="0.35">
      <c r="A4415" s="3">
        <v>42553.791666666664</v>
      </c>
      <c r="B4415">
        <v>8.3799999999999999E-2</v>
      </c>
    </row>
    <row r="4416" spans="1:2" x14ac:dyDescent="0.35">
      <c r="A4416" s="3">
        <v>42553.833333333336</v>
      </c>
      <c r="B4416">
        <v>0.1069</v>
      </c>
    </row>
    <row r="4417" spans="1:2" x14ac:dyDescent="0.35">
      <c r="A4417" s="3">
        <v>42553.875</v>
      </c>
      <c r="B4417">
        <v>0.1351</v>
      </c>
    </row>
    <row r="4418" spans="1:2" x14ac:dyDescent="0.35">
      <c r="A4418" s="3">
        <v>42553.916666666664</v>
      </c>
      <c r="B4418">
        <v>0.1585</v>
      </c>
    </row>
    <row r="4419" spans="1:2" x14ac:dyDescent="0.35">
      <c r="A4419" s="3">
        <v>42553.958333333336</v>
      </c>
      <c r="B4419">
        <v>0.17069999999999999</v>
      </c>
    </row>
    <row r="4420" spans="1:2" x14ac:dyDescent="0.35">
      <c r="A4420" s="3">
        <v>42554</v>
      </c>
      <c r="B4420">
        <v>0.1762</v>
      </c>
    </row>
    <row r="4421" spans="1:2" x14ac:dyDescent="0.35">
      <c r="A4421" s="3">
        <v>42554.041666666664</v>
      </c>
      <c r="B4421">
        <v>0.17929999999999999</v>
      </c>
    </row>
    <row r="4422" spans="1:2" x14ac:dyDescent="0.35">
      <c r="A4422" s="3">
        <v>42554.083333333336</v>
      </c>
      <c r="B4422">
        <v>0.18129999999999999</v>
      </c>
    </row>
    <row r="4423" spans="1:2" x14ac:dyDescent="0.35">
      <c r="A4423" s="3">
        <v>42554.125</v>
      </c>
      <c r="B4423">
        <v>0.1772</v>
      </c>
    </row>
    <row r="4424" spans="1:2" x14ac:dyDescent="0.35">
      <c r="A4424" s="3">
        <v>42554.166666666664</v>
      </c>
      <c r="B4424">
        <v>0.1452</v>
      </c>
    </row>
    <row r="4425" spans="1:2" x14ac:dyDescent="0.35">
      <c r="A4425" s="3">
        <v>42554.208333333336</v>
      </c>
      <c r="B4425">
        <v>0.1013</v>
      </c>
    </row>
    <row r="4426" spans="1:2" x14ac:dyDescent="0.35">
      <c r="A4426" s="3">
        <v>42554.25</v>
      </c>
      <c r="B4426">
        <v>7.8399999999999997E-2</v>
      </c>
    </row>
    <row r="4427" spans="1:2" x14ac:dyDescent="0.35">
      <c r="A4427" s="3">
        <v>42554.291666666664</v>
      </c>
      <c r="B4427">
        <v>6.7699999999999996E-2</v>
      </c>
    </row>
    <row r="4428" spans="1:2" x14ac:dyDescent="0.35">
      <c r="A4428" s="3">
        <v>42554.333333333336</v>
      </c>
      <c r="B4428">
        <v>6.7299999999999999E-2</v>
      </c>
    </row>
    <row r="4429" spans="1:2" x14ac:dyDescent="0.35">
      <c r="A4429" s="3">
        <v>42554.375</v>
      </c>
      <c r="B4429">
        <v>7.2800000000000004E-2</v>
      </c>
    </row>
    <row r="4430" spans="1:2" x14ac:dyDescent="0.35">
      <c r="A4430" s="3">
        <v>42554.416666666664</v>
      </c>
      <c r="B4430">
        <v>7.9699999999999993E-2</v>
      </c>
    </row>
    <row r="4431" spans="1:2" x14ac:dyDescent="0.35">
      <c r="A4431" s="3">
        <v>42554.458333333336</v>
      </c>
      <c r="B4431">
        <v>8.8300000000000003E-2</v>
      </c>
    </row>
    <row r="4432" spans="1:2" x14ac:dyDescent="0.35">
      <c r="A4432" s="3">
        <v>42554.5</v>
      </c>
      <c r="B4432">
        <v>9.8699999999999996E-2</v>
      </c>
    </row>
    <row r="4433" spans="1:2" x14ac:dyDescent="0.35">
      <c r="A4433" s="3">
        <v>42554.541666666664</v>
      </c>
      <c r="B4433">
        <v>0.10780000000000001</v>
      </c>
    </row>
    <row r="4434" spans="1:2" x14ac:dyDescent="0.35">
      <c r="A4434" s="3">
        <v>42554.583333333336</v>
      </c>
      <c r="B4434">
        <v>0.1149</v>
      </c>
    </row>
    <row r="4435" spans="1:2" x14ac:dyDescent="0.35">
      <c r="A4435" s="3">
        <v>42554.625</v>
      </c>
      <c r="B4435">
        <v>0.12130000000000001</v>
      </c>
    </row>
    <row r="4436" spans="1:2" x14ac:dyDescent="0.35">
      <c r="A4436" s="3">
        <v>42554.666666666664</v>
      </c>
      <c r="B4436">
        <v>0.12379999999999999</v>
      </c>
    </row>
    <row r="4437" spans="1:2" x14ac:dyDescent="0.35">
      <c r="A4437" s="3">
        <v>42554.708333333336</v>
      </c>
      <c r="B4437">
        <v>0.1164</v>
      </c>
    </row>
    <row r="4438" spans="1:2" x14ac:dyDescent="0.35">
      <c r="A4438" s="3">
        <v>42554.75</v>
      </c>
      <c r="B4438">
        <v>9.8699999999999996E-2</v>
      </c>
    </row>
    <row r="4439" spans="1:2" x14ac:dyDescent="0.35">
      <c r="A4439" s="3">
        <v>42554.791666666664</v>
      </c>
      <c r="B4439">
        <v>7.6200000000000004E-2</v>
      </c>
    </row>
    <row r="4440" spans="1:2" x14ac:dyDescent="0.35">
      <c r="A4440" s="3">
        <v>42554.833333333336</v>
      </c>
      <c r="B4440">
        <v>6.08E-2</v>
      </c>
    </row>
    <row r="4441" spans="1:2" x14ac:dyDescent="0.35">
      <c r="A4441" s="3">
        <v>42554.875</v>
      </c>
      <c r="B4441">
        <v>5.3400000000000003E-2</v>
      </c>
    </row>
    <row r="4442" spans="1:2" x14ac:dyDescent="0.35">
      <c r="A4442" s="3">
        <v>42554.916666666664</v>
      </c>
      <c r="B4442">
        <v>5.2299999999999999E-2</v>
      </c>
    </row>
    <row r="4443" spans="1:2" x14ac:dyDescent="0.35">
      <c r="A4443" s="3">
        <v>42554.958333333336</v>
      </c>
      <c r="B4443">
        <v>5.7000000000000002E-2</v>
      </c>
    </row>
    <row r="4444" spans="1:2" x14ac:dyDescent="0.35">
      <c r="A4444" s="3">
        <v>42555</v>
      </c>
      <c r="B4444">
        <v>6.6900000000000001E-2</v>
      </c>
    </row>
    <row r="4445" spans="1:2" x14ac:dyDescent="0.35">
      <c r="A4445" s="3">
        <v>42555.041666666664</v>
      </c>
      <c r="B4445">
        <v>7.8299999999999995E-2</v>
      </c>
    </row>
    <row r="4446" spans="1:2" x14ac:dyDescent="0.35">
      <c r="A4446" s="3">
        <v>42555.083333333336</v>
      </c>
      <c r="B4446">
        <v>8.7900000000000006E-2</v>
      </c>
    </row>
    <row r="4447" spans="1:2" x14ac:dyDescent="0.35">
      <c r="A4447" s="3">
        <v>42555.125</v>
      </c>
      <c r="B4447">
        <v>9.2999999999999999E-2</v>
      </c>
    </row>
    <row r="4448" spans="1:2" x14ac:dyDescent="0.35">
      <c r="A4448" s="3">
        <v>42555.166666666664</v>
      </c>
      <c r="B4448">
        <v>8.2900000000000001E-2</v>
      </c>
    </row>
    <row r="4449" spans="1:2" x14ac:dyDescent="0.35">
      <c r="A4449" s="3">
        <v>42555.208333333336</v>
      </c>
      <c r="B4449">
        <v>7.2800000000000004E-2</v>
      </c>
    </row>
    <row r="4450" spans="1:2" x14ac:dyDescent="0.35">
      <c r="A4450" s="3">
        <v>42555.25</v>
      </c>
      <c r="B4450">
        <v>7.5600000000000001E-2</v>
      </c>
    </row>
    <row r="4451" spans="1:2" x14ac:dyDescent="0.35">
      <c r="A4451" s="3">
        <v>42555.291666666664</v>
      </c>
      <c r="B4451">
        <v>6.8400000000000002E-2</v>
      </c>
    </row>
    <row r="4452" spans="1:2" x14ac:dyDescent="0.35">
      <c r="A4452" s="3">
        <v>42555.333333333336</v>
      </c>
      <c r="B4452">
        <v>0.06</v>
      </c>
    </row>
    <row r="4453" spans="1:2" x14ac:dyDescent="0.35">
      <c r="A4453" s="3">
        <v>42555.375</v>
      </c>
      <c r="B4453">
        <v>5.4899999999999997E-2</v>
      </c>
    </row>
    <row r="4454" spans="1:2" x14ac:dyDescent="0.35">
      <c r="A4454" s="3">
        <v>42555.416666666664</v>
      </c>
      <c r="B4454">
        <v>5.2600000000000001E-2</v>
      </c>
    </row>
    <row r="4455" spans="1:2" x14ac:dyDescent="0.35">
      <c r="A4455" s="3">
        <v>42555.458333333336</v>
      </c>
      <c r="B4455">
        <v>5.4199999999999998E-2</v>
      </c>
    </row>
    <row r="4456" spans="1:2" x14ac:dyDescent="0.35">
      <c r="A4456" s="3">
        <v>42555.5</v>
      </c>
      <c r="B4456">
        <v>5.9799999999999999E-2</v>
      </c>
    </row>
    <row r="4457" spans="1:2" x14ac:dyDescent="0.35">
      <c r="A4457" s="3">
        <v>42555.541666666664</v>
      </c>
      <c r="B4457">
        <v>6.8099999999999994E-2</v>
      </c>
    </row>
    <row r="4458" spans="1:2" x14ac:dyDescent="0.35">
      <c r="A4458" s="3">
        <v>42555.583333333336</v>
      </c>
      <c r="B4458">
        <v>7.7899999999999997E-2</v>
      </c>
    </row>
    <row r="4459" spans="1:2" x14ac:dyDescent="0.35">
      <c r="A4459" s="3">
        <v>42555.625</v>
      </c>
      <c r="B4459">
        <v>8.2900000000000001E-2</v>
      </c>
    </row>
    <row r="4460" spans="1:2" x14ac:dyDescent="0.35">
      <c r="A4460" s="3">
        <v>42555.666666666664</v>
      </c>
      <c r="B4460">
        <v>8.8800000000000004E-2</v>
      </c>
    </row>
    <row r="4461" spans="1:2" x14ac:dyDescent="0.35">
      <c r="A4461" s="3">
        <v>42555.708333333336</v>
      </c>
      <c r="B4461">
        <v>0.10059999999999999</v>
      </c>
    </row>
    <row r="4462" spans="1:2" x14ac:dyDescent="0.35">
      <c r="A4462" s="3">
        <v>42555.75</v>
      </c>
      <c r="B4462">
        <v>0.1076</v>
      </c>
    </row>
    <row r="4463" spans="1:2" x14ac:dyDescent="0.35">
      <c r="A4463" s="3">
        <v>42555.791666666664</v>
      </c>
      <c r="B4463">
        <v>8.5000000000000006E-2</v>
      </c>
    </row>
    <row r="4464" spans="1:2" x14ac:dyDescent="0.35">
      <c r="A4464" s="3">
        <v>42555.833333333336</v>
      </c>
      <c r="B4464">
        <v>6.4799999999999996E-2</v>
      </c>
    </row>
    <row r="4465" spans="1:2" x14ac:dyDescent="0.35">
      <c r="A4465" s="3">
        <v>42555.875</v>
      </c>
      <c r="B4465">
        <v>5.7299999999999997E-2</v>
      </c>
    </row>
    <row r="4466" spans="1:2" x14ac:dyDescent="0.35">
      <c r="A4466" s="3">
        <v>42555.916666666664</v>
      </c>
      <c r="B4466">
        <v>5.8099999999999999E-2</v>
      </c>
    </row>
    <row r="4467" spans="1:2" x14ac:dyDescent="0.35">
      <c r="A4467" s="3">
        <v>42555.958333333336</v>
      </c>
      <c r="B4467">
        <v>6.0100000000000001E-2</v>
      </c>
    </row>
    <row r="4468" spans="1:2" x14ac:dyDescent="0.35">
      <c r="A4468" s="3">
        <v>42556</v>
      </c>
      <c r="B4468">
        <v>6.1600000000000002E-2</v>
      </c>
    </row>
    <row r="4469" spans="1:2" x14ac:dyDescent="0.35">
      <c r="A4469" s="3">
        <v>42556.041666666664</v>
      </c>
      <c r="B4469">
        <v>6.25E-2</v>
      </c>
    </row>
    <row r="4470" spans="1:2" x14ac:dyDescent="0.35">
      <c r="A4470" s="3">
        <v>42556.083333333336</v>
      </c>
      <c r="B4470">
        <v>6.2899999999999998E-2</v>
      </c>
    </row>
    <row r="4471" spans="1:2" x14ac:dyDescent="0.35">
      <c r="A4471" s="3">
        <v>42556.125</v>
      </c>
      <c r="B4471">
        <v>5.8400000000000001E-2</v>
      </c>
    </row>
    <row r="4472" spans="1:2" x14ac:dyDescent="0.35">
      <c r="A4472" s="3">
        <v>42556.166666666664</v>
      </c>
      <c r="B4472">
        <v>4.7100000000000003E-2</v>
      </c>
    </row>
    <row r="4473" spans="1:2" x14ac:dyDescent="0.35">
      <c r="A4473" s="3">
        <v>42556.208333333336</v>
      </c>
      <c r="B4473">
        <v>2.9100000000000001E-2</v>
      </c>
    </row>
    <row r="4474" spans="1:2" x14ac:dyDescent="0.35">
      <c r="A4474" s="3">
        <v>42556.25</v>
      </c>
      <c r="B4474">
        <v>2.0799999999999999E-2</v>
      </c>
    </row>
    <row r="4475" spans="1:2" x14ac:dyDescent="0.35">
      <c r="A4475" s="3">
        <v>42556.291666666664</v>
      </c>
      <c r="B4475">
        <v>1.9900000000000001E-2</v>
      </c>
    </row>
    <row r="4476" spans="1:2" x14ac:dyDescent="0.35">
      <c r="A4476" s="3">
        <v>42556.333333333336</v>
      </c>
      <c r="B4476">
        <v>2.0299999999999999E-2</v>
      </c>
    </row>
    <row r="4477" spans="1:2" x14ac:dyDescent="0.35">
      <c r="A4477" s="3">
        <v>42556.375</v>
      </c>
      <c r="B4477">
        <v>2.3199999999999998E-2</v>
      </c>
    </row>
    <row r="4478" spans="1:2" x14ac:dyDescent="0.35">
      <c r="A4478" s="3">
        <v>42556.416666666664</v>
      </c>
      <c r="B4478">
        <v>2.86E-2</v>
      </c>
    </row>
    <row r="4479" spans="1:2" x14ac:dyDescent="0.35">
      <c r="A4479" s="3">
        <v>42556.458333333336</v>
      </c>
      <c r="B4479">
        <v>3.5700000000000003E-2</v>
      </c>
    </row>
    <row r="4480" spans="1:2" x14ac:dyDescent="0.35">
      <c r="A4480" s="3">
        <v>42556.5</v>
      </c>
      <c r="B4480">
        <v>4.8599999999999997E-2</v>
      </c>
    </row>
    <row r="4481" spans="1:2" x14ac:dyDescent="0.35">
      <c r="A4481" s="3">
        <v>42556.541666666664</v>
      </c>
      <c r="B4481">
        <v>6.3200000000000006E-2</v>
      </c>
    </row>
    <row r="4482" spans="1:2" x14ac:dyDescent="0.35">
      <c r="A4482" s="3">
        <v>42556.583333333336</v>
      </c>
      <c r="B4482">
        <v>7.3800000000000004E-2</v>
      </c>
    </row>
    <row r="4483" spans="1:2" x14ac:dyDescent="0.35">
      <c r="A4483" s="3">
        <v>42556.625</v>
      </c>
      <c r="B4483">
        <v>7.3300000000000004E-2</v>
      </c>
    </row>
    <row r="4484" spans="1:2" x14ac:dyDescent="0.35">
      <c r="A4484" s="3">
        <v>42556.666666666664</v>
      </c>
      <c r="B4484">
        <v>6.8599999999999994E-2</v>
      </c>
    </row>
    <row r="4485" spans="1:2" x14ac:dyDescent="0.35">
      <c r="A4485" s="3">
        <v>42556.708333333336</v>
      </c>
      <c r="B4485">
        <v>6.9599999999999995E-2</v>
      </c>
    </row>
    <row r="4486" spans="1:2" x14ac:dyDescent="0.35">
      <c r="A4486" s="3">
        <v>42556.75</v>
      </c>
      <c r="B4486">
        <v>6.4399999999999999E-2</v>
      </c>
    </row>
    <row r="4487" spans="1:2" x14ac:dyDescent="0.35">
      <c r="A4487" s="3">
        <v>42556.791666666664</v>
      </c>
      <c r="B4487">
        <v>4.48E-2</v>
      </c>
    </row>
    <row r="4488" spans="1:2" x14ac:dyDescent="0.35">
      <c r="A4488" s="3">
        <v>42556.833333333336</v>
      </c>
      <c r="B4488">
        <v>3.3599999999999998E-2</v>
      </c>
    </row>
    <row r="4489" spans="1:2" x14ac:dyDescent="0.35">
      <c r="A4489" s="3">
        <v>42556.875</v>
      </c>
      <c r="B4489">
        <v>3.2800000000000003E-2</v>
      </c>
    </row>
    <row r="4490" spans="1:2" x14ac:dyDescent="0.35">
      <c r="A4490" s="3">
        <v>42556.916666666664</v>
      </c>
      <c r="B4490">
        <v>3.1399999999999997E-2</v>
      </c>
    </row>
    <row r="4491" spans="1:2" x14ac:dyDescent="0.35">
      <c r="A4491" s="3">
        <v>42556.958333333336</v>
      </c>
      <c r="B4491">
        <v>3.1600000000000003E-2</v>
      </c>
    </row>
    <row r="4492" spans="1:2" x14ac:dyDescent="0.35">
      <c r="A4492" s="3">
        <v>42557</v>
      </c>
      <c r="B4492">
        <v>3.56E-2</v>
      </c>
    </row>
    <row r="4493" spans="1:2" x14ac:dyDescent="0.35">
      <c r="A4493" s="3">
        <v>42557.041666666664</v>
      </c>
      <c r="B4493">
        <v>4.1700000000000001E-2</v>
      </c>
    </row>
    <row r="4494" spans="1:2" x14ac:dyDescent="0.35">
      <c r="A4494" s="3">
        <v>42557.083333333336</v>
      </c>
      <c r="B4494">
        <v>4.6699999999999998E-2</v>
      </c>
    </row>
    <row r="4495" spans="1:2" x14ac:dyDescent="0.35">
      <c r="A4495" s="3">
        <v>42557.125</v>
      </c>
      <c r="B4495">
        <v>4.7699999999999999E-2</v>
      </c>
    </row>
    <row r="4496" spans="1:2" x14ac:dyDescent="0.35">
      <c r="A4496" s="3">
        <v>42557.166666666664</v>
      </c>
      <c r="B4496">
        <v>4.1599999999999998E-2</v>
      </c>
    </row>
    <row r="4497" spans="1:2" x14ac:dyDescent="0.35">
      <c r="A4497" s="3">
        <v>42557.208333333336</v>
      </c>
      <c r="B4497">
        <v>2.9100000000000001E-2</v>
      </c>
    </row>
    <row r="4498" spans="1:2" x14ac:dyDescent="0.35">
      <c r="A4498" s="3">
        <v>42557.25</v>
      </c>
      <c r="B4498">
        <v>2.81E-2</v>
      </c>
    </row>
    <row r="4499" spans="1:2" x14ac:dyDescent="0.35">
      <c r="A4499" s="3">
        <v>42557.291666666664</v>
      </c>
      <c r="B4499">
        <v>3.3300000000000003E-2</v>
      </c>
    </row>
    <row r="4500" spans="1:2" x14ac:dyDescent="0.35">
      <c r="A4500" s="3">
        <v>42557.333333333336</v>
      </c>
      <c r="B4500">
        <v>4.2000000000000003E-2</v>
      </c>
    </row>
    <row r="4501" spans="1:2" x14ac:dyDescent="0.35">
      <c r="A4501" s="3">
        <v>42557.375</v>
      </c>
      <c r="B4501">
        <v>5.21E-2</v>
      </c>
    </row>
    <row r="4502" spans="1:2" x14ac:dyDescent="0.35">
      <c r="A4502" s="3">
        <v>42557.416666666664</v>
      </c>
      <c r="B4502">
        <v>6.08E-2</v>
      </c>
    </row>
    <row r="4503" spans="1:2" x14ac:dyDescent="0.35">
      <c r="A4503" s="3">
        <v>42557.458333333336</v>
      </c>
      <c r="B4503">
        <v>7.1199999999999999E-2</v>
      </c>
    </row>
    <row r="4504" spans="1:2" x14ac:dyDescent="0.35">
      <c r="A4504" s="3">
        <v>42557.5</v>
      </c>
      <c r="B4504">
        <v>8.6699999999999999E-2</v>
      </c>
    </row>
    <row r="4505" spans="1:2" x14ac:dyDescent="0.35">
      <c r="A4505" s="3">
        <v>42557.541666666664</v>
      </c>
      <c r="B4505">
        <v>0.10009999999999999</v>
      </c>
    </row>
    <row r="4506" spans="1:2" x14ac:dyDescent="0.35">
      <c r="A4506" s="3">
        <v>42557.583333333336</v>
      </c>
      <c r="B4506">
        <v>0.10929999999999999</v>
      </c>
    </row>
    <row r="4507" spans="1:2" x14ac:dyDescent="0.35">
      <c r="A4507" s="3">
        <v>42557.625</v>
      </c>
      <c r="B4507">
        <v>0.11020000000000001</v>
      </c>
    </row>
    <row r="4508" spans="1:2" x14ac:dyDescent="0.35">
      <c r="A4508" s="3">
        <v>42557.666666666664</v>
      </c>
      <c r="B4508">
        <v>0.1079</v>
      </c>
    </row>
    <row r="4509" spans="1:2" x14ac:dyDescent="0.35">
      <c r="A4509" s="3">
        <v>42557.708333333336</v>
      </c>
      <c r="B4509">
        <v>9.98E-2</v>
      </c>
    </row>
    <row r="4510" spans="1:2" x14ac:dyDescent="0.35">
      <c r="A4510" s="3">
        <v>42557.75</v>
      </c>
      <c r="B4510">
        <v>8.6099999999999996E-2</v>
      </c>
    </row>
    <row r="4511" spans="1:2" x14ac:dyDescent="0.35">
      <c r="A4511" s="3">
        <v>42557.791666666664</v>
      </c>
      <c r="B4511">
        <v>7.1599999999999997E-2</v>
      </c>
    </row>
    <row r="4512" spans="1:2" x14ac:dyDescent="0.35">
      <c r="A4512" s="3">
        <v>42557.833333333336</v>
      </c>
      <c r="B4512">
        <v>6.1199999999999997E-2</v>
      </c>
    </row>
    <row r="4513" spans="1:2" x14ac:dyDescent="0.35">
      <c r="A4513" s="3">
        <v>42557.875</v>
      </c>
      <c r="B4513">
        <v>6.4799999999999996E-2</v>
      </c>
    </row>
    <row r="4514" spans="1:2" x14ac:dyDescent="0.35">
      <c r="A4514" s="3">
        <v>42557.916666666664</v>
      </c>
      <c r="B4514">
        <v>7.6600000000000001E-2</v>
      </c>
    </row>
    <row r="4515" spans="1:2" x14ac:dyDescent="0.35">
      <c r="A4515" s="3">
        <v>42557.958333333336</v>
      </c>
      <c r="B4515">
        <v>9.1300000000000006E-2</v>
      </c>
    </row>
    <row r="4516" spans="1:2" x14ac:dyDescent="0.35">
      <c r="A4516" s="3">
        <v>42558</v>
      </c>
      <c r="B4516">
        <v>0.1017</v>
      </c>
    </row>
    <row r="4517" spans="1:2" x14ac:dyDescent="0.35">
      <c r="A4517" s="3">
        <v>42558.041666666664</v>
      </c>
      <c r="B4517">
        <v>0.1069</v>
      </c>
    </row>
    <row r="4518" spans="1:2" x14ac:dyDescent="0.35">
      <c r="A4518" s="3">
        <v>42558.083333333336</v>
      </c>
      <c r="B4518">
        <v>0.1103</v>
      </c>
    </row>
    <row r="4519" spans="1:2" x14ac:dyDescent="0.35">
      <c r="A4519" s="3">
        <v>42558.125</v>
      </c>
      <c r="B4519">
        <v>0.113</v>
      </c>
    </row>
    <row r="4520" spans="1:2" x14ac:dyDescent="0.35">
      <c r="A4520" s="3">
        <v>42558.166666666664</v>
      </c>
      <c r="B4520">
        <v>9.98E-2</v>
      </c>
    </row>
    <row r="4521" spans="1:2" x14ac:dyDescent="0.35">
      <c r="A4521" s="3">
        <v>42558.208333333336</v>
      </c>
      <c r="B4521">
        <v>0.10009999999999999</v>
      </c>
    </row>
    <row r="4522" spans="1:2" x14ac:dyDescent="0.35">
      <c r="A4522" s="3">
        <v>42558.25</v>
      </c>
      <c r="B4522">
        <v>0.1037</v>
      </c>
    </row>
    <row r="4523" spans="1:2" x14ac:dyDescent="0.35">
      <c r="A4523" s="3">
        <v>42558.291666666664</v>
      </c>
      <c r="B4523">
        <v>8.8499999999999995E-2</v>
      </c>
    </row>
    <row r="4524" spans="1:2" x14ac:dyDescent="0.35">
      <c r="A4524" s="3">
        <v>42558.333333333336</v>
      </c>
      <c r="B4524">
        <v>7.6399999999999996E-2</v>
      </c>
    </row>
    <row r="4525" spans="1:2" x14ac:dyDescent="0.35">
      <c r="A4525" s="3">
        <v>42558.375</v>
      </c>
      <c r="B4525">
        <v>7.5499999999999998E-2</v>
      </c>
    </row>
    <row r="4526" spans="1:2" x14ac:dyDescent="0.35">
      <c r="A4526" s="3">
        <v>42558.416666666664</v>
      </c>
      <c r="B4526">
        <v>8.48E-2</v>
      </c>
    </row>
    <row r="4527" spans="1:2" x14ac:dyDescent="0.35">
      <c r="A4527" s="3">
        <v>42558.458333333336</v>
      </c>
      <c r="B4527">
        <v>9.9099999999999994E-2</v>
      </c>
    </row>
    <row r="4528" spans="1:2" x14ac:dyDescent="0.35">
      <c r="A4528" s="3">
        <v>42558.5</v>
      </c>
      <c r="B4528">
        <v>0.1154</v>
      </c>
    </row>
    <row r="4529" spans="1:2" x14ac:dyDescent="0.35">
      <c r="A4529" s="3">
        <v>42558.541666666664</v>
      </c>
      <c r="B4529">
        <v>0.12770000000000001</v>
      </c>
    </row>
    <row r="4530" spans="1:2" x14ac:dyDescent="0.35">
      <c r="A4530" s="3">
        <v>42558.583333333336</v>
      </c>
      <c r="B4530">
        <v>0.13339999999999999</v>
      </c>
    </row>
    <row r="4531" spans="1:2" x14ac:dyDescent="0.35">
      <c r="A4531" s="3">
        <v>42558.625</v>
      </c>
      <c r="B4531">
        <v>0.13159999999999999</v>
      </c>
    </row>
    <row r="4532" spans="1:2" x14ac:dyDescent="0.35">
      <c r="A4532" s="3">
        <v>42558.666666666664</v>
      </c>
      <c r="B4532">
        <v>0.1241</v>
      </c>
    </row>
    <row r="4533" spans="1:2" x14ac:dyDescent="0.35">
      <c r="A4533" s="3">
        <v>42558.708333333336</v>
      </c>
      <c r="B4533">
        <v>0.1135</v>
      </c>
    </row>
    <row r="4534" spans="1:2" x14ac:dyDescent="0.35">
      <c r="A4534" s="3">
        <v>42558.75</v>
      </c>
      <c r="B4534">
        <v>0.1024</v>
      </c>
    </row>
    <row r="4535" spans="1:2" x14ac:dyDescent="0.35">
      <c r="A4535" s="3">
        <v>42558.791666666664</v>
      </c>
      <c r="B4535">
        <v>7.8299999999999995E-2</v>
      </c>
    </row>
    <row r="4536" spans="1:2" x14ac:dyDescent="0.35">
      <c r="A4536" s="3">
        <v>42558.833333333336</v>
      </c>
      <c r="B4536">
        <v>5.7700000000000001E-2</v>
      </c>
    </row>
    <row r="4537" spans="1:2" x14ac:dyDescent="0.35">
      <c r="A4537" s="3">
        <v>42558.875</v>
      </c>
      <c r="B4537">
        <v>4.5699999999999998E-2</v>
      </c>
    </row>
    <row r="4538" spans="1:2" x14ac:dyDescent="0.35">
      <c r="A4538" s="3">
        <v>42558.916666666664</v>
      </c>
      <c r="B4538">
        <v>4.2599999999999999E-2</v>
      </c>
    </row>
    <row r="4539" spans="1:2" x14ac:dyDescent="0.35">
      <c r="A4539" s="3">
        <v>42558.958333333336</v>
      </c>
      <c r="B4539">
        <v>4.2500000000000003E-2</v>
      </c>
    </row>
    <row r="4540" spans="1:2" x14ac:dyDescent="0.35">
      <c r="A4540" s="3">
        <v>42559</v>
      </c>
      <c r="B4540">
        <v>4.3799999999999999E-2</v>
      </c>
    </row>
    <row r="4541" spans="1:2" x14ac:dyDescent="0.35">
      <c r="A4541" s="3">
        <v>42559.041666666664</v>
      </c>
      <c r="B4541">
        <v>4.5699999999999998E-2</v>
      </c>
    </row>
    <row r="4542" spans="1:2" x14ac:dyDescent="0.35">
      <c r="A4542" s="3">
        <v>42559.083333333336</v>
      </c>
      <c r="B4542">
        <v>4.9399999999999999E-2</v>
      </c>
    </row>
    <row r="4543" spans="1:2" x14ac:dyDescent="0.35">
      <c r="A4543" s="3">
        <v>42559.125</v>
      </c>
      <c r="B4543">
        <v>5.2600000000000001E-2</v>
      </c>
    </row>
    <row r="4544" spans="1:2" x14ac:dyDescent="0.35">
      <c r="A4544" s="3">
        <v>42559.166666666664</v>
      </c>
      <c r="B4544">
        <v>5.04E-2</v>
      </c>
    </row>
    <row r="4545" spans="1:2" x14ac:dyDescent="0.35">
      <c r="A4545" s="3">
        <v>42559.208333333336</v>
      </c>
      <c r="B4545">
        <v>3.9800000000000002E-2</v>
      </c>
    </row>
    <row r="4546" spans="1:2" x14ac:dyDescent="0.35">
      <c r="A4546" s="3">
        <v>42559.25</v>
      </c>
      <c r="B4546">
        <v>3.6200000000000003E-2</v>
      </c>
    </row>
    <row r="4547" spans="1:2" x14ac:dyDescent="0.35">
      <c r="A4547" s="3">
        <v>42559.291666666664</v>
      </c>
      <c r="B4547">
        <v>3.5000000000000003E-2</v>
      </c>
    </row>
    <row r="4548" spans="1:2" x14ac:dyDescent="0.35">
      <c r="A4548" s="3">
        <v>42559.333333333336</v>
      </c>
      <c r="B4548">
        <v>3.3599999999999998E-2</v>
      </c>
    </row>
    <row r="4549" spans="1:2" x14ac:dyDescent="0.35">
      <c r="A4549" s="3">
        <v>42559.375</v>
      </c>
      <c r="B4549">
        <v>3.0599999999999999E-2</v>
      </c>
    </row>
    <row r="4550" spans="1:2" x14ac:dyDescent="0.35">
      <c r="A4550" s="3">
        <v>42559.416666666664</v>
      </c>
      <c r="B4550">
        <v>2.98E-2</v>
      </c>
    </row>
    <row r="4551" spans="1:2" x14ac:dyDescent="0.35">
      <c r="A4551" s="3">
        <v>42559.458333333336</v>
      </c>
      <c r="B4551">
        <v>3.44E-2</v>
      </c>
    </row>
    <row r="4552" spans="1:2" x14ac:dyDescent="0.35">
      <c r="A4552" s="3">
        <v>42559.5</v>
      </c>
      <c r="B4552">
        <v>4.6699999999999998E-2</v>
      </c>
    </row>
    <row r="4553" spans="1:2" x14ac:dyDescent="0.35">
      <c r="A4553" s="3">
        <v>42559.541666666664</v>
      </c>
      <c r="B4553">
        <v>6.1699999999999998E-2</v>
      </c>
    </row>
    <row r="4554" spans="1:2" x14ac:dyDescent="0.35">
      <c r="A4554" s="3">
        <v>42559.583333333336</v>
      </c>
      <c r="B4554">
        <v>7.5499999999999998E-2</v>
      </c>
    </row>
    <row r="4555" spans="1:2" x14ac:dyDescent="0.35">
      <c r="A4555" s="3">
        <v>42559.625</v>
      </c>
      <c r="B4555">
        <v>8.8800000000000004E-2</v>
      </c>
    </row>
    <row r="4556" spans="1:2" x14ac:dyDescent="0.35">
      <c r="A4556" s="3">
        <v>42559.666666666664</v>
      </c>
      <c r="B4556">
        <v>9.2700000000000005E-2</v>
      </c>
    </row>
    <row r="4557" spans="1:2" x14ac:dyDescent="0.35">
      <c r="A4557" s="3">
        <v>42559.708333333336</v>
      </c>
      <c r="B4557">
        <v>8.5000000000000006E-2</v>
      </c>
    </row>
    <row r="4558" spans="1:2" x14ac:dyDescent="0.35">
      <c r="A4558" s="3">
        <v>42559.75</v>
      </c>
      <c r="B4558">
        <v>7.4399999999999994E-2</v>
      </c>
    </row>
    <row r="4559" spans="1:2" x14ac:dyDescent="0.35">
      <c r="A4559" s="3">
        <v>42559.791666666664</v>
      </c>
      <c r="B4559">
        <v>7.0599999999999996E-2</v>
      </c>
    </row>
    <row r="4560" spans="1:2" x14ac:dyDescent="0.35">
      <c r="A4560" s="3">
        <v>42559.833333333336</v>
      </c>
      <c r="B4560">
        <v>7.2300000000000003E-2</v>
      </c>
    </row>
    <row r="4561" spans="1:2" x14ac:dyDescent="0.35">
      <c r="A4561" s="3">
        <v>42559.875</v>
      </c>
      <c r="B4561">
        <v>7.7399999999999997E-2</v>
      </c>
    </row>
    <row r="4562" spans="1:2" x14ac:dyDescent="0.35">
      <c r="A4562" s="3">
        <v>42559.916666666664</v>
      </c>
      <c r="B4562">
        <v>8.6499999999999994E-2</v>
      </c>
    </row>
    <row r="4563" spans="1:2" x14ac:dyDescent="0.35">
      <c r="A4563" s="3">
        <v>42559.958333333336</v>
      </c>
      <c r="B4563">
        <v>9.9199999999999997E-2</v>
      </c>
    </row>
    <row r="4564" spans="1:2" x14ac:dyDescent="0.35">
      <c r="A4564" s="3">
        <v>42560</v>
      </c>
      <c r="B4564">
        <v>0.1067</v>
      </c>
    </row>
    <row r="4565" spans="1:2" x14ac:dyDescent="0.35">
      <c r="A4565" s="3">
        <v>42560.041666666664</v>
      </c>
      <c r="B4565">
        <v>0.1108</v>
      </c>
    </row>
    <row r="4566" spans="1:2" x14ac:dyDescent="0.35">
      <c r="A4566" s="3">
        <v>42560.083333333336</v>
      </c>
      <c r="B4566">
        <v>0.1188</v>
      </c>
    </row>
    <row r="4567" spans="1:2" x14ac:dyDescent="0.35">
      <c r="A4567" s="3">
        <v>42560.125</v>
      </c>
      <c r="B4567">
        <v>0.11269999999999999</v>
      </c>
    </row>
    <row r="4568" spans="1:2" x14ac:dyDescent="0.35">
      <c r="A4568" s="3">
        <v>42560.166666666664</v>
      </c>
      <c r="B4568">
        <v>8.9099999999999999E-2</v>
      </c>
    </row>
    <row r="4569" spans="1:2" x14ac:dyDescent="0.35">
      <c r="A4569" s="3">
        <v>42560.208333333336</v>
      </c>
      <c r="B4569">
        <v>5.2900000000000003E-2</v>
      </c>
    </row>
    <row r="4570" spans="1:2" x14ac:dyDescent="0.35">
      <c r="A4570" s="3">
        <v>42560.25</v>
      </c>
      <c r="B4570">
        <v>3.5900000000000001E-2</v>
      </c>
    </row>
    <row r="4571" spans="1:2" x14ac:dyDescent="0.35">
      <c r="A4571" s="3">
        <v>42560.291666666664</v>
      </c>
      <c r="B4571">
        <v>2.5600000000000001E-2</v>
      </c>
    </row>
    <row r="4572" spans="1:2" x14ac:dyDescent="0.35">
      <c r="A4572" s="3">
        <v>42560.333333333336</v>
      </c>
      <c r="B4572">
        <v>1.9400000000000001E-2</v>
      </c>
    </row>
    <row r="4573" spans="1:2" x14ac:dyDescent="0.35">
      <c r="A4573" s="3">
        <v>42560.375</v>
      </c>
      <c r="B4573">
        <v>1.7500000000000002E-2</v>
      </c>
    </row>
    <row r="4574" spans="1:2" x14ac:dyDescent="0.35">
      <c r="A4574" s="3">
        <v>42560.416666666664</v>
      </c>
      <c r="B4574">
        <v>1.83E-2</v>
      </c>
    </row>
    <row r="4575" spans="1:2" x14ac:dyDescent="0.35">
      <c r="A4575" s="3">
        <v>42560.458333333336</v>
      </c>
      <c r="B4575">
        <v>2.2800000000000001E-2</v>
      </c>
    </row>
    <row r="4576" spans="1:2" x14ac:dyDescent="0.35">
      <c r="A4576" s="3">
        <v>42560.5</v>
      </c>
      <c r="B4576">
        <v>3.1699999999999999E-2</v>
      </c>
    </row>
    <row r="4577" spans="1:2" x14ac:dyDescent="0.35">
      <c r="A4577" s="3">
        <v>42560.541666666664</v>
      </c>
      <c r="B4577">
        <v>4.2900000000000001E-2</v>
      </c>
    </row>
    <row r="4578" spans="1:2" x14ac:dyDescent="0.35">
      <c r="A4578" s="3">
        <v>42560.583333333336</v>
      </c>
      <c r="B4578">
        <v>5.2200000000000003E-2</v>
      </c>
    </row>
    <row r="4579" spans="1:2" x14ac:dyDescent="0.35">
      <c r="A4579" s="3">
        <v>42560.625</v>
      </c>
      <c r="B4579">
        <v>5.9299999999999999E-2</v>
      </c>
    </row>
    <row r="4580" spans="1:2" x14ac:dyDescent="0.35">
      <c r="A4580" s="3">
        <v>42560.666666666664</v>
      </c>
      <c r="B4580">
        <v>6.3500000000000001E-2</v>
      </c>
    </row>
    <row r="4581" spans="1:2" x14ac:dyDescent="0.35">
      <c r="A4581" s="3">
        <v>42560.708333333336</v>
      </c>
      <c r="B4581">
        <v>7.3099999999999998E-2</v>
      </c>
    </row>
    <row r="4582" spans="1:2" x14ac:dyDescent="0.35">
      <c r="A4582" s="3">
        <v>42560.75</v>
      </c>
      <c r="B4582">
        <v>7.6799999999999993E-2</v>
      </c>
    </row>
    <row r="4583" spans="1:2" x14ac:dyDescent="0.35">
      <c r="A4583" s="3">
        <v>42560.791666666664</v>
      </c>
      <c r="B4583">
        <v>6.2199999999999998E-2</v>
      </c>
    </row>
    <row r="4584" spans="1:2" x14ac:dyDescent="0.35">
      <c r="A4584" s="3">
        <v>42560.833333333336</v>
      </c>
      <c r="B4584">
        <v>4.9599999999999998E-2</v>
      </c>
    </row>
    <row r="4585" spans="1:2" x14ac:dyDescent="0.35">
      <c r="A4585" s="3">
        <v>42560.875</v>
      </c>
      <c r="B4585">
        <v>4.2099999999999999E-2</v>
      </c>
    </row>
    <row r="4586" spans="1:2" x14ac:dyDescent="0.35">
      <c r="A4586" s="3">
        <v>42560.916666666664</v>
      </c>
      <c r="B4586">
        <v>4.02E-2</v>
      </c>
    </row>
    <row r="4587" spans="1:2" x14ac:dyDescent="0.35">
      <c r="A4587" s="3">
        <v>42560.958333333336</v>
      </c>
      <c r="B4587">
        <v>3.8300000000000001E-2</v>
      </c>
    </row>
    <row r="4588" spans="1:2" x14ac:dyDescent="0.35">
      <c r="A4588" s="3">
        <v>42561</v>
      </c>
      <c r="B4588">
        <v>3.61E-2</v>
      </c>
    </row>
    <row r="4589" spans="1:2" x14ac:dyDescent="0.35">
      <c r="A4589" s="3">
        <v>42561.041666666664</v>
      </c>
      <c r="B4589">
        <v>3.5400000000000001E-2</v>
      </c>
    </row>
    <row r="4590" spans="1:2" x14ac:dyDescent="0.35">
      <c r="A4590" s="3">
        <v>42561.083333333336</v>
      </c>
      <c r="B4590">
        <v>3.4200000000000001E-2</v>
      </c>
    </row>
    <row r="4591" spans="1:2" x14ac:dyDescent="0.35">
      <c r="A4591" s="3">
        <v>42561.125</v>
      </c>
      <c r="B4591">
        <v>3.2399999999999998E-2</v>
      </c>
    </row>
    <row r="4592" spans="1:2" x14ac:dyDescent="0.35">
      <c r="A4592" s="3">
        <v>42561.166666666664</v>
      </c>
      <c r="B4592">
        <v>2.9499999999999998E-2</v>
      </c>
    </row>
    <row r="4593" spans="1:2" x14ac:dyDescent="0.35">
      <c r="A4593" s="3">
        <v>42561.208333333336</v>
      </c>
      <c r="B4593">
        <v>1.9599999999999999E-2</v>
      </c>
    </row>
    <row r="4594" spans="1:2" x14ac:dyDescent="0.35">
      <c r="A4594" s="3">
        <v>42561.25</v>
      </c>
      <c r="B4594">
        <v>1.5599999999999999E-2</v>
      </c>
    </row>
    <row r="4595" spans="1:2" x14ac:dyDescent="0.35">
      <c r="A4595" s="3">
        <v>42561.291666666664</v>
      </c>
      <c r="B4595">
        <v>1.3599999999999999E-2</v>
      </c>
    </row>
    <row r="4596" spans="1:2" x14ac:dyDescent="0.35">
      <c r="A4596" s="3">
        <v>42561.333333333336</v>
      </c>
      <c r="B4596">
        <v>1.49E-2</v>
      </c>
    </row>
    <row r="4597" spans="1:2" x14ac:dyDescent="0.35">
      <c r="A4597" s="3">
        <v>42561.375</v>
      </c>
      <c r="B4597">
        <v>1.8200000000000001E-2</v>
      </c>
    </row>
    <row r="4598" spans="1:2" x14ac:dyDescent="0.35">
      <c r="A4598" s="3">
        <v>42561.416666666664</v>
      </c>
      <c r="B4598">
        <v>2.3099999999999999E-2</v>
      </c>
    </row>
    <row r="4599" spans="1:2" x14ac:dyDescent="0.35">
      <c r="A4599" s="3">
        <v>42561.458333333336</v>
      </c>
      <c r="B4599">
        <v>2.75E-2</v>
      </c>
    </row>
    <row r="4600" spans="1:2" x14ac:dyDescent="0.35">
      <c r="A4600" s="3">
        <v>42561.5</v>
      </c>
      <c r="B4600">
        <v>2.87E-2</v>
      </c>
    </row>
    <row r="4601" spans="1:2" x14ac:dyDescent="0.35">
      <c r="A4601" s="3">
        <v>42561.541666666664</v>
      </c>
      <c r="B4601">
        <v>2.69E-2</v>
      </c>
    </row>
    <row r="4602" spans="1:2" x14ac:dyDescent="0.35">
      <c r="A4602" s="3">
        <v>42561.583333333336</v>
      </c>
      <c r="B4602">
        <v>2.4E-2</v>
      </c>
    </row>
    <row r="4603" spans="1:2" x14ac:dyDescent="0.35">
      <c r="A4603" s="3">
        <v>42561.625</v>
      </c>
      <c r="B4603">
        <v>2.4199999999999999E-2</v>
      </c>
    </row>
    <row r="4604" spans="1:2" x14ac:dyDescent="0.35">
      <c r="A4604" s="3">
        <v>42561.666666666664</v>
      </c>
      <c r="B4604">
        <v>2.69E-2</v>
      </c>
    </row>
    <row r="4605" spans="1:2" x14ac:dyDescent="0.35">
      <c r="A4605" s="3">
        <v>42561.708333333336</v>
      </c>
      <c r="B4605">
        <v>3.7199999999999997E-2</v>
      </c>
    </row>
    <row r="4606" spans="1:2" x14ac:dyDescent="0.35">
      <c r="A4606" s="3">
        <v>42561.75</v>
      </c>
      <c r="B4606">
        <v>4.6600000000000003E-2</v>
      </c>
    </row>
    <row r="4607" spans="1:2" x14ac:dyDescent="0.35">
      <c r="A4607" s="3">
        <v>42561.791666666664</v>
      </c>
      <c r="B4607">
        <v>3.8399999999999997E-2</v>
      </c>
    </row>
    <row r="4608" spans="1:2" x14ac:dyDescent="0.35">
      <c r="A4608" s="3">
        <v>42561.833333333336</v>
      </c>
      <c r="B4608">
        <v>2.9399999999999999E-2</v>
      </c>
    </row>
    <row r="4609" spans="1:2" x14ac:dyDescent="0.35">
      <c r="A4609" s="3">
        <v>42561.875</v>
      </c>
      <c r="B4609">
        <v>2.0899999999999998E-2</v>
      </c>
    </row>
    <row r="4610" spans="1:2" x14ac:dyDescent="0.35">
      <c r="A4610" s="3">
        <v>42561.916666666664</v>
      </c>
      <c r="B4610">
        <v>1.49E-2</v>
      </c>
    </row>
    <row r="4611" spans="1:2" x14ac:dyDescent="0.35">
      <c r="A4611" s="3">
        <v>42561.958333333336</v>
      </c>
      <c r="B4611">
        <v>1.29E-2</v>
      </c>
    </row>
    <row r="4612" spans="1:2" x14ac:dyDescent="0.35">
      <c r="A4612" s="3">
        <v>42562</v>
      </c>
      <c r="B4612">
        <v>1.3299999999999999E-2</v>
      </c>
    </row>
    <row r="4613" spans="1:2" x14ac:dyDescent="0.35">
      <c r="A4613" s="3">
        <v>42562.041666666664</v>
      </c>
      <c r="B4613">
        <v>1.5800000000000002E-2</v>
      </c>
    </row>
    <row r="4614" spans="1:2" x14ac:dyDescent="0.35">
      <c r="A4614" s="3">
        <v>42562.083333333336</v>
      </c>
      <c r="B4614">
        <v>2.0199999999999999E-2</v>
      </c>
    </row>
    <row r="4615" spans="1:2" x14ac:dyDescent="0.35">
      <c r="A4615" s="3">
        <v>42562.125</v>
      </c>
      <c r="B4615">
        <v>2.35E-2</v>
      </c>
    </row>
    <row r="4616" spans="1:2" x14ac:dyDescent="0.35">
      <c r="A4616" s="3">
        <v>42562.166666666664</v>
      </c>
      <c r="B4616">
        <v>2.4500000000000001E-2</v>
      </c>
    </row>
    <row r="4617" spans="1:2" x14ac:dyDescent="0.35">
      <c r="A4617" s="3">
        <v>42562.208333333336</v>
      </c>
      <c r="B4617">
        <v>1.4500000000000001E-2</v>
      </c>
    </row>
    <row r="4618" spans="1:2" x14ac:dyDescent="0.35">
      <c r="A4618" s="3">
        <v>42562.25</v>
      </c>
      <c r="B4618">
        <v>1.09E-2</v>
      </c>
    </row>
    <row r="4619" spans="1:2" x14ac:dyDescent="0.35">
      <c r="A4619" s="3">
        <v>42562.291666666664</v>
      </c>
      <c r="B4619">
        <v>9.1000000000000004E-3</v>
      </c>
    </row>
    <row r="4620" spans="1:2" x14ac:dyDescent="0.35">
      <c r="A4620" s="3">
        <v>42562.333333333336</v>
      </c>
      <c r="B4620">
        <v>8.2000000000000007E-3</v>
      </c>
    </row>
    <row r="4621" spans="1:2" x14ac:dyDescent="0.35">
      <c r="A4621" s="3">
        <v>42562.375</v>
      </c>
      <c r="B4621">
        <v>9.7000000000000003E-3</v>
      </c>
    </row>
    <row r="4622" spans="1:2" x14ac:dyDescent="0.35">
      <c r="A4622" s="3">
        <v>42562.416666666664</v>
      </c>
      <c r="B4622">
        <v>1.3299999999999999E-2</v>
      </c>
    </row>
    <row r="4623" spans="1:2" x14ac:dyDescent="0.35">
      <c r="A4623" s="3">
        <v>42562.458333333336</v>
      </c>
      <c r="B4623">
        <v>1.8800000000000001E-2</v>
      </c>
    </row>
    <row r="4624" spans="1:2" x14ac:dyDescent="0.35">
      <c r="A4624" s="3">
        <v>42562.5</v>
      </c>
      <c r="B4624">
        <v>2.7699999999999999E-2</v>
      </c>
    </row>
    <row r="4625" spans="1:2" x14ac:dyDescent="0.35">
      <c r="A4625" s="3">
        <v>42562.541666666664</v>
      </c>
      <c r="B4625">
        <v>3.3099999999999997E-2</v>
      </c>
    </row>
    <row r="4626" spans="1:2" x14ac:dyDescent="0.35">
      <c r="A4626" s="3">
        <v>42562.583333333336</v>
      </c>
      <c r="B4626">
        <v>3.7100000000000001E-2</v>
      </c>
    </row>
    <row r="4627" spans="1:2" x14ac:dyDescent="0.35">
      <c r="A4627" s="3">
        <v>42562.625</v>
      </c>
      <c r="B4627">
        <v>3.8800000000000001E-2</v>
      </c>
    </row>
    <row r="4628" spans="1:2" x14ac:dyDescent="0.35">
      <c r="A4628" s="3">
        <v>42562.666666666664</v>
      </c>
      <c r="B4628">
        <v>4.2000000000000003E-2</v>
      </c>
    </row>
    <row r="4629" spans="1:2" x14ac:dyDescent="0.35">
      <c r="A4629" s="3">
        <v>42562.708333333336</v>
      </c>
      <c r="B4629">
        <v>5.5500000000000001E-2</v>
      </c>
    </row>
    <row r="4630" spans="1:2" x14ac:dyDescent="0.35">
      <c r="A4630" s="3">
        <v>42562.75</v>
      </c>
      <c r="B4630">
        <v>6.5699999999999995E-2</v>
      </c>
    </row>
    <row r="4631" spans="1:2" x14ac:dyDescent="0.35">
      <c r="A4631" s="3">
        <v>42562.791666666664</v>
      </c>
      <c r="B4631">
        <v>5.5899999999999998E-2</v>
      </c>
    </row>
    <row r="4632" spans="1:2" x14ac:dyDescent="0.35">
      <c r="A4632" s="3">
        <v>42562.833333333336</v>
      </c>
      <c r="B4632">
        <v>4.4200000000000003E-2</v>
      </c>
    </row>
    <row r="4633" spans="1:2" x14ac:dyDescent="0.35">
      <c r="A4633" s="3">
        <v>42562.875</v>
      </c>
      <c r="B4633">
        <v>3.5299999999999998E-2</v>
      </c>
    </row>
    <row r="4634" spans="1:2" x14ac:dyDescent="0.35">
      <c r="A4634" s="3">
        <v>42562.916666666664</v>
      </c>
      <c r="B4634">
        <v>2.9899999999999999E-2</v>
      </c>
    </row>
    <row r="4635" spans="1:2" x14ac:dyDescent="0.35">
      <c r="A4635" s="3">
        <v>42562.958333333336</v>
      </c>
      <c r="B4635">
        <v>0.03</v>
      </c>
    </row>
    <row r="4636" spans="1:2" x14ac:dyDescent="0.35">
      <c r="A4636" s="3">
        <v>42563</v>
      </c>
      <c r="B4636">
        <v>3.5200000000000002E-2</v>
      </c>
    </row>
    <row r="4637" spans="1:2" x14ac:dyDescent="0.35">
      <c r="A4637" s="3">
        <v>42563.041666666664</v>
      </c>
      <c r="B4637">
        <v>4.3099999999999999E-2</v>
      </c>
    </row>
    <row r="4638" spans="1:2" x14ac:dyDescent="0.35">
      <c r="A4638" s="3">
        <v>42563.083333333336</v>
      </c>
      <c r="B4638">
        <v>4.87E-2</v>
      </c>
    </row>
    <row r="4639" spans="1:2" x14ac:dyDescent="0.35">
      <c r="A4639" s="3">
        <v>42563.125</v>
      </c>
      <c r="B4639">
        <v>4.7699999999999999E-2</v>
      </c>
    </row>
    <row r="4640" spans="1:2" x14ac:dyDescent="0.35">
      <c r="A4640" s="3">
        <v>42563.166666666664</v>
      </c>
      <c r="B4640">
        <v>4.0599999999999997E-2</v>
      </c>
    </row>
    <row r="4641" spans="1:2" x14ac:dyDescent="0.35">
      <c r="A4641" s="3">
        <v>42563.208333333336</v>
      </c>
      <c r="B4641">
        <v>1.8700000000000001E-2</v>
      </c>
    </row>
    <row r="4642" spans="1:2" x14ac:dyDescent="0.35">
      <c r="A4642" s="3">
        <v>42563.25</v>
      </c>
      <c r="B4642">
        <v>8.2000000000000007E-3</v>
      </c>
    </row>
    <row r="4643" spans="1:2" x14ac:dyDescent="0.35">
      <c r="A4643" s="3">
        <v>42563.291666666664</v>
      </c>
      <c r="B4643">
        <v>9.4000000000000004E-3</v>
      </c>
    </row>
    <row r="4644" spans="1:2" x14ac:dyDescent="0.35">
      <c r="A4644" s="3">
        <v>42563.333333333336</v>
      </c>
      <c r="B4644">
        <v>1.34E-2</v>
      </c>
    </row>
    <row r="4645" spans="1:2" x14ac:dyDescent="0.35">
      <c r="A4645" s="3">
        <v>42563.375</v>
      </c>
      <c r="B4645">
        <v>1.8499999999999999E-2</v>
      </c>
    </row>
    <row r="4646" spans="1:2" x14ac:dyDescent="0.35">
      <c r="A4646" s="3">
        <v>42563.416666666664</v>
      </c>
      <c r="B4646">
        <v>2.4899999999999999E-2</v>
      </c>
    </row>
    <row r="4647" spans="1:2" x14ac:dyDescent="0.35">
      <c r="A4647" s="3">
        <v>42563.458333333336</v>
      </c>
      <c r="B4647">
        <v>3.2099999999999997E-2</v>
      </c>
    </row>
    <row r="4648" spans="1:2" x14ac:dyDescent="0.35">
      <c r="A4648" s="3">
        <v>42563.5</v>
      </c>
      <c r="B4648">
        <v>4.0899999999999999E-2</v>
      </c>
    </row>
    <row r="4649" spans="1:2" x14ac:dyDescent="0.35">
      <c r="A4649" s="3">
        <v>42563.541666666664</v>
      </c>
      <c r="B4649">
        <v>4.87E-2</v>
      </c>
    </row>
    <row r="4650" spans="1:2" x14ac:dyDescent="0.35">
      <c r="A4650" s="3">
        <v>42563.583333333336</v>
      </c>
      <c r="B4650">
        <v>5.5399999999999998E-2</v>
      </c>
    </row>
    <row r="4651" spans="1:2" x14ac:dyDescent="0.35">
      <c r="A4651" s="3">
        <v>42563.625</v>
      </c>
      <c r="B4651">
        <v>6.3500000000000001E-2</v>
      </c>
    </row>
    <row r="4652" spans="1:2" x14ac:dyDescent="0.35">
      <c r="A4652" s="3">
        <v>42563.666666666664</v>
      </c>
      <c r="B4652">
        <v>6.9699999999999998E-2</v>
      </c>
    </row>
    <row r="4653" spans="1:2" x14ac:dyDescent="0.35">
      <c r="A4653" s="3">
        <v>42563.708333333336</v>
      </c>
      <c r="B4653">
        <v>7.2499999999999995E-2</v>
      </c>
    </row>
    <row r="4654" spans="1:2" x14ac:dyDescent="0.35">
      <c r="A4654" s="3">
        <v>42563.75</v>
      </c>
      <c r="B4654">
        <v>7.9899999999999999E-2</v>
      </c>
    </row>
    <row r="4655" spans="1:2" x14ac:dyDescent="0.35">
      <c r="A4655" s="3">
        <v>42563.791666666664</v>
      </c>
      <c r="B4655">
        <v>8.2000000000000003E-2</v>
      </c>
    </row>
    <row r="4656" spans="1:2" x14ac:dyDescent="0.35">
      <c r="A4656" s="3">
        <v>42563.833333333336</v>
      </c>
      <c r="B4656">
        <v>9.5100000000000004E-2</v>
      </c>
    </row>
    <row r="4657" spans="1:2" x14ac:dyDescent="0.35">
      <c r="A4657" s="3">
        <v>42563.875</v>
      </c>
      <c r="B4657">
        <v>0.1137</v>
      </c>
    </row>
    <row r="4658" spans="1:2" x14ac:dyDescent="0.35">
      <c r="A4658" s="3">
        <v>42563.916666666664</v>
      </c>
      <c r="B4658">
        <v>0.1303</v>
      </c>
    </row>
    <row r="4659" spans="1:2" x14ac:dyDescent="0.35">
      <c r="A4659" s="3">
        <v>42563.958333333336</v>
      </c>
      <c r="B4659">
        <v>0.14649999999999999</v>
      </c>
    </row>
    <row r="4660" spans="1:2" x14ac:dyDescent="0.35">
      <c r="A4660" s="3">
        <v>42564</v>
      </c>
      <c r="B4660">
        <v>0.161</v>
      </c>
    </row>
    <row r="4661" spans="1:2" x14ac:dyDescent="0.35">
      <c r="A4661" s="3">
        <v>42564.041666666664</v>
      </c>
      <c r="B4661">
        <v>0.1714</v>
      </c>
    </row>
    <row r="4662" spans="1:2" x14ac:dyDescent="0.35">
      <c r="A4662" s="3">
        <v>42564.083333333336</v>
      </c>
      <c r="B4662">
        <v>0.17829999999999999</v>
      </c>
    </row>
    <row r="4663" spans="1:2" x14ac:dyDescent="0.35">
      <c r="A4663" s="3">
        <v>42564.125</v>
      </c>
      <c r="B4663">
        <v>0.17949999999999999</v>
      </c>
    </row>
    <row r="4664" spans="1:2" x14ac:dyDescent="0.35">
      <c r="A4664" s="3">
        <v>42564.166666666664</v>
      </c>
      <c r="B4664">
        <v>0.1532</v>
      </c>
    </row>
    <row r="4665" spans="1:2" x14ac:dyDescent="0.35">
      <c r="A4665" s="3">
        <v>42564.208333333336</v>
      </c>
      <c r="B4665">
        <v>0.1033</v>
      </c>
    </row>
    <row r="4666" spans="1:2" x14ac:dyDescent="0.35">
      <c r="A4666" s="3">
        <v>42564.25</v>
      </c>
      <c r="B4666">
        <v>9.4500000000000001E-2</v>
      </c>
    </row>
    <row r="4667" spans="1:2" x14ac:dyDescent="0.35">
      <c r="A4667" s="3">
        <v>42564.291666666664</v>
      </c>
      <c r="B4667">
        <v>8.1600000000000006E-2</v>
      </c>
    </row>
    <row r="4668" spans="1:2" x14ac:dyDescent="0.35">
      <c r="A4668" s="3">
        <v>42564.333333333336</v>
      </c>
      <c r="B4668">
        <v>8.2400000000000001E-2</v>
      </c>
    </row>
    <row r="4669" spans="1:2" x14ac:dyDescent="0.35">
      <c r="A4669" s="3">
        <v>42564.375</v>
      </c>
      <c r="B4669">
        <v>9.4500000000000001E-2</v>
      </c>
    </row>
    <row r="4670" spans="1:2" x14ac:dyDescent="0.35">
      <c r="A4670" s="3">
        <v>42564.416666666664</v>
      </c>
      <c r="B4670">
        <v>0.1174</v>
      </c>
    </row>
    <row r="4671" spans="1:2" x14ac:dyDescent="0.35">
      <c r="A4671" s="3">
        <v>42564.458333333336</v>
      </c>
      <c r="B4671">
        <v>0.1477</v>
      </c>
    </row>
    <row r="4672" spans="1:2" x14ac:dyDescent="0.35">
      <c r="A4672" s="3">
        <v>42564.5</v>
      </c>
      <c r="B4672">
        <v>0.18310000000000001</v>
      </c>
    </row>
    <row r="4673" spans="1:2" x14ac:dyDescent="0.35">
      <c r="A4673" s="3">
        <v>42564.541666666664</v>
      </c>
      <c r="B4673">
        <v>0.2195</v>
      </c>
    </row>
    <row r="4674" spans="1:2" x14ac:dyDescent="0.35">
      <c r="A4674" s="3">
        <v>42564.583333333336</v>
      </c>
      <c r="B4674">
        <v>0.24990000000000001</v>
      </c>
    </row>
    <row r="4675" spans="1:2" x14ac:dyDescent="0.35">
      <c r="A4675" s="3">
        <v>42564.625</v>
      </c>
      <c r="B4675">
        <v>0.27700000000000002</v>
      </c>
    </row>
    <row r="4676" spans="1:2" x14ac:dyDescent="0.35">
      <c r="A4676" s="3">
        <v>42564.666666666664</v>
      </c>
      <c r="B4676">
        <v>0.29649999999999999</v>
      </c>
    </row>
    <row r="4677" spans="1:2" x14ac:dyDescent="0.35">
      <c r="A4677" s="3">
        <v>42564.708333333336</v>
      </c>
      <c r="B4677">
        <v>0.29099999999999998</v>
      </c>
    </row>
    <row r="4678" spans="1:2" x14ac:dyDescent="0.35">
      <c r="A4678" s="3">
        <v>42564.75</v>
      </c>
      <c r="B4678">
        <v>0.27739999999999998</v>
      </c>
    </row>
    <row r="4679" spans="1:2" x14ac:dyDescent="0.35">
      <c r="A4679" s="3">
        <v>42564.791666666664</v>
      </c>
      <c r="B4679">
        <v>0.27439999999999998</v>
      </c>
    </row>
    <row r="4680" spans="1:2" x14ac:dyDescent="0.35">
      <c r="A4680" s="3">
        <v>42564.833333333336</v>
      </c>
      <c r="B4680">
        <v>0.28149999999999997</v>
      </c>
    </row>
    <row r="4681" spans="1:2" x14ac:dyDescent="0.35">
      <c r="A4681" s="3">
        <v>42564.875</v>
      </c>
      <c r="B4681">
        <v>0.30299999999999999</v>
      </c>
    </row>
    <row r="4682" spans="1:2" x14ac:dyDescent="0.35">
      <c r="A4682" s="3">
        <v>42564.916666666664</v>
      </c>
      <c r="B4682">
        <v>0.32590000000000002</v>
      </c>
    </row>
    <row r="4683" spans="1:2" x14ac:dyDescent="0.35">
      <c r="A4683" s="3">
        <v>42564.958333333336</v>
      </c>
      <c r="B4683">
        <v>0.34749999999999998</v>
      </c>
    </row>
    <row r="4684" spans="1:2" x14ac:dyDescent="0.35">
      <c r="A4684" s="3">
        <v>42565</v>
      </c>
      <c r="B4684">
        <v>0.35399999999999998</v>
      </c>
    </row>
    <row r="4685" spans="1:2" x14ac:dyDescent="0.35">
      <c r="A4685" s="3">
        <v>42565.041666666664</v>
      </c>
      <c r="B4685">
        <v>0.35449999999999998</v>
      </c>
    </row>
    <row r="4686" spans="1:2" x14ac:dyDescent="0.35">
      <c r="A4686" s="3">
        <v>42565.083333333336</v>
      </c>
      <c r="B4686">
        <v>0.34110000000000001</v>
      </c>
    </row>
    <row r="4687" spans="1:2" x14ac:dyDescent="0.35">
      <c r="A4687" s="3">
        <v>42565.125</v>
      </c>
      <c r="B4687">
        <v>0.33289999999999997</v>
      </c>
    </row>
    <row r="4688" spans="1:2" x14ac:dyDescent="0.35">
      <c r="A4688" s="3">
        <v>42565.166666666664</v>
      </c>
      <c r="B4688">
        <v>0.3367</v>
      </c>
    </row>
    <row r="4689" spans="1:2" x14ac:dyDescent="0.35">
      <c r="A4689" s="3">
        <v>42565.208333333336</v>
      </c>
      <c r="B4689">
        <v>0.38</v>
      </c>
    </row>
    <row r="4690" spans="1:2" x14ac:dyDescent="0.35">
      <c r="A4690" s="3">
        <v>42565.25</v>
      </c>
      <c r="B4690">
        <v>0.39219999999999999</v>
      </c>
    </row>
    <row r="4691" spans="1:2" x14ac:dyDescent="0.35">
      <c r="A4691" s="3">
        <v>42565.291666666664</v>
      </c>
      <c r="B4691">
        <v>0.37109999999999999</v>
      </c>
    </row>
    <row r="4692" spans="1:2" x14ac:dyDescent="0.35">
      <c r="A4692" s="3">
        <v>42565.333333333336</v>
      </c>
      <c r="B4692">
        <v>0.34720000000000001</v>
      </c>
    </row>
    <row r="4693" spans="1:2" x14ac:dyDescent="0.35">
      <c r="A4693" s="3">
        <v>42565.375</v>
      </c>
      <c r="B4693">
        <v>0.32479999999999998</v>
      </c>
    </row>
    <row r="4694" spans="1:2" x14ac:dyDescent="0.35">
      <c r="A4694" s="3">
        <v>42565.416666666664</v>
      </c>
      <c r="B4694">
        <v>0.30959999999999999</v>
      </c>
    </row>
    <row r="4695" spans="1:2" x14ac:dyDescent="0.35">
      <c r="A4695" s="3">
        <v>42565.458333333336</v>
      </c>
      <c r="B4695">
        <v>0.30740000000000001</v>
      </c>
    </row>
    <row r="4696" spans="1:2" x14ac:dyDescent="0.35">
      <c r="A4696" s="3">
        <v>42565.5</v>
      </c>
      <c r="B4696">
        <v>0.30609999999999998</v>
      </c>
    </row>
    <row r="4697" spans="1:2" x14ac:dyDescent="0.35">
      <c r="A4697" s="3">
        <v>42565.541666666664</v>
      </c>
      <c r="B4697">
        <v>0.30609999999999998</v>
      </c>
    </row>
    <row r="4698" spans="1:2" x14ac:dyDescent="0.35">
      <c r="A4698" s="3">
        <v>42565.583333333336</v>
      </c>
      <c r="B4698">
        <v>0.30149999999999999</v>
      </c>
    </row>
    <row r="4699" spans="1:2" x14ac:dyDescent="0.35">
      <c r="A4699" s="3">
        <v>42565.625</v>
      </c>
      <c r="B4699">
        <v>0.29649999999999999</v>
      </c>
    </row>
    <row r="4700" spans="1:2" x14ac:dyDescent="0.35">
      <c r="A4700" s="3">
        <v>42565.666666666664</v>
      </c>
      <c r="B4700">
        <v>0.28510000000000002</v>
      </c>
    </row>
    <row r="4701" spans="1:2" x14ac:dyDescent="0.35">
      <c r="A4701" s="3">
        <v>42565.708333333336</v>
      </c>
      <c r="B4701">
        <v>0.2656</v>
      </c>
    </row>
    <row r="4702" spans="1:2" x14ac:dyDescent="0.35">
      <c r="A4702" s="3">
        <v>42565.75</v>
      </c>
      <c r="B4702">
        <v>0.2424</v>
      </c>
    </row>
    <row r="4703" spans="1:2" x14ac:dyDescent="0.35">
      <c r="A4703" s="3">
        <v>42565.791666666664</v>
      </c>
      <c r="B4703">
        <v>0.223</v>
      </c>
    </row>
    <row r="4704" spans="1:2" x14ac:dyDescent="0.35">
      <c r="A4704" s="3">
        <v>42565.833333333336</v>
      </c>
      <c r="B4704">
        <v>0.21809999999999999</v>
      </c>
    </row>
    <row r="4705" spans="1:2" x14ac:dyDescent="0.35">
      <c r="A4705" s="3">
        <v>42565.875</v>
      </c>
      <c r="B4705">
        <v>0.223</v>
      </c>
    </row>
    <row r="4706" spans="1:2" x14ac:dyDescent="0.35">
      <c r="A4706" s="3">
        <v>42565.916666666664</v>
      </c>
      <c r="B4706">
        <v>0.22919999999999999</v>
      </c>
    </row>
    <row r="4707" spans="1:2" x14ac:dyDescent="0.35">
      <c r="A4707" s="3">
        <v>42565.958333333336</v>
      </c>
      <c r="B4707">
        <v>0.23200000000000001</v>
      </c>
    </row>
    <row r="4708" spans="1:2" x14ac:dyDescent="0.35">
      <c r="A4708" s="3">
        <v>42566</v>
      </c>
      <c r="B4708">
        <v>0.23319999999999999</v>
      </c>
    </row>
    <row r="4709" spans="1:2" x14ac:dyDescent="0.35">
      <c r="A4709" s="3">
        <v>42566.041666666664</v>
      </c>
      <c r="B4709">
        <v>0.2346</v>
      </c>
    </row>
    <row r="4710" spans="1:2" x14ac:dyDescent="0.35">
      <c r="A4710" s="3">
        <v>42566.083333333336</v>
      </c>
      <c r="B4710">
        <v>0.2351</v>
      </c>
    </row>
    <row r="4711" spans="1:2" x14ac:dyDescent="0.35">
      <c r="A4711" s="3">
        <v>42566.125</v>
      </c>
      <c r="B4711">
        <v>0.23780000000000001</v>
      </c>
    </row>
    <row r="4712" spans="1:2" x14ac:dyDescent="0.35">
      <c r="A4712" s="3">
        <v>42566.166666666664</v>
      </c>
      <c r="B4712">
        <v>0.23230000000000001</v>
      </c>
    </row>
    <row r="4713" spans="1:2" x14ac:dyDescent="0.35">
      <c r="A4713" s="3">
        <v>42566.208333333336</v>
      </c>
      <c r="B4713">
        <v>0.25640000000000002</v>
      </c>
    </row>
    <row r="4714" spans="1:2" x14ac:dyDescent="0.35">
      <c r="A4714" s="3">
        <v>42566.25</v>
      </c>
      <c r="B4714">
        <v>0.27260000000000001</v>
      </c>
    </row>
    <row r="4715" spans="1:2" x14ac:dyDescent="0.35">
      <c r="A4715" s="3">
        <v>42566.291666666664</v>
      </c>
      <c r="B4715">
        <v>0.28749999999999998</v>
      </c>
    </row>
    <row r="4716" spans="1:2" x14ac:dyDescent="0.35">
      <c r="A4716" s="3">
        <v>42566.333333333336</v>
      </c>
      <c r="B4716">
        <v>0.31359999999999999</v>
      </c>
    </row>
    <row r="4717" spans="1:2" x14ac:dyDescent="0.35">
      <c r="A4717" s="3">
        <v>42566.375</v>
      </c>
      <c r="B4717">
        <v>0.34439999999999998</v>
      </c>
    </row>
    <row r="4718" spans="1:2" x14ac:dyDescent="0.35">
      <c r="A4718" s="3">
        <v>42566.416666666664</v>
      </c>
      <c r="B4718">
        <v>0.37840000000000001</v>
      </c>
    </row>
    <row r="4719" spans="1:2" x14ac:dyDescent="0.35">
      <c r="A4719" s="3">
        <v>42566.458333333336</v>
      </c>
      <c r="B4719">
        <v>0.42059999999999997</v>
      </c>
    </row>
    <row r="4720" spans="1:2" x14ac:dyDescent="0.35">
      <c r="A4720" s="3">
        <v>42566.5</v>
      </c>
      <c r="B4720">
        <v>0.4647</v>
      </c>
    </row>
    <row r="4721" spans="1:2" x14ac:dyDescent="0.35">
      <c r="A4721" s="3">
        <v>42566.541666666664</v>
      </c>
      <c r="B4721">
        <v>0.50060000000000004</v>
      </c>
    </row>
    <row r="4722" spans="1:2" x14ac:dyDescent="0.35">
      <c r="A4722" s="3">
        <v>42566.583333333336</v>
      </c>
      <c r="B4722">
        <v>0.51480000000000004</v>
      </c>
    </row>
    <row r="4723" spans="1:2" x14ac:dyDescent="0.35">
      <c r="A4723" s="3">
        <v>42566.625</v>
      </c>
      <c r="B4723">
        <v>0.52159999999999995</v>
      </c>
    </row>
    <row r="4724" spans="1:2" x14ac:dyDescent="0.35">
      <c r="A4724" s="3">
        <v>42566.666666666664</v>
      </c>
      <c r="B4724">
        <v>0.53869999999999996</v>
      </c>
    </row>
    <row r="4725" spans="1:2" x14ac:dyDescent="0.35">
      <c r="A4725" s="3">
        <v>42566.708333333336</v>
      </c>
      <c r="B4725">
        <v>0.53149999999999997</v>
      </c>
    </row>
    <row r="4726" spans="1:2" x14ac:dyDescent="0.35">
      <c r="A4726" s="3">
        <v>42566.75</v>
      </c>
      <c r="B4726">
        <v>0.49869999999999998</v>
      </c>
    </row>
    <row r="4727" spans="1:2" x14ac:dyDescent="0.35">
      <c r="A4727" s="3">
        <v>42566.791666666664</v>
      </c>
      <c r="B4727">
        <v>0.49719999999999998</v>
      </c>
    </row>
    <row r="4728" spans="1:2" x14ac:dyDescent="0.35">
      <c r="A4728" s="3">
        <v>42566.833333333336</v>
      </c>
      <c r="B4728">
        <v>0.51190000000000002</v>
      </c>
    </row>
    <row r="4729" spans="1:2" x14ac:dyDescent="0.35">
      <c r="A4729" s="3">
        <v>42566.875</v>
      </c>
      <c r="B4729">
        <v>0.5292</v>
      </c>
    </row>
    <row r="4730" spans="1:2" x14ac:dyDescent="0.35">
      <c r="A4730" s="3">
        <v>42566.916666666664</v>
      </c>
      <c r="B4730">
        <v>0.52859999999999996</v>
      </c>
    </row>
    <row r="4731" spans="1:2" x14ac:dyDescent="0.35">
      <c r="A4731" s="3">
        <v>42566.958333333336</v>
      </c>
      <c r="B4731">
        <v>0.52710000000000001</v>
      </c>
    </row>
    <row r="4732" spans="1:2" x14ac:dyDescent="0.35">
      <c r="A4732" s="3">
        <v>42567</v>
      </c>
      <c r="B4732">
        <v>0.50819999999999999</v>
      </c>
    </row>
    <row r="4733" spans="1:2" x14ac:dyDescent="0.35">
      <c r="A4733" s="3">
        <v>42567.041666666664</v>
      </c>
      <c r="B4733">
        <v>0.48520000000000002</v>
      </c>
    </row>
    <row r="4734" spans="1:2" x14ac:dyDescent="0.35">
      <c r="A4734" s="3">
        <v>42567.083333333336</v>
      </c>
      <c r="B4734">
        <v>0.46339999999999998</v>
      </c>
    </row>
    <row r="4735" spans="1:2" x14ac:dyDescent="0.35">
      <c r="A4735" s="3">
        <v>42567.125</v>
      </c>
      <c r="B4735">
        <v>0.43080000000000002</v>
      </c>
    </row>
    <row r="4736" spans="1:2" x14ac:dyDescent="0.35">
      <c r="A4736" s="3">
        <v>42567.166666666664</v>
      </c>
      <c r="B4736">
        <v>0.38700000000000001</v>
      </c>
    </row>
    <row r="4737" spans="1:2" x14ac:dyDescent="0.35">
      <c r="A4737" s="3">
        <v>42567.208333333336</v>
      </c>
      <c r="B4737">
        <v>0.40439999999999998</v>
      </c>
    </row>
    <row r="4738" spans="1:2" x14ac:dyDescent="0.35">
      <c r="A4738" s="3">
        <v>42567.25</v>
      </c>
      <c r="B4738">
        <v>0.42630000000000001</v>
      </c>
    </row>
    <row r="4739" spans="1:2" x14ac:dyDescent="0.35">
      <c r="A4739" s="3">
        <v>42567.291666666664</v>
      </c>
      <c r="B4739">
        <v>0.42799999999999999</v>
      </c>
    </row>
    <row r="4740" spans="1:2" x14ac:dyDescent="0.35">
      <c r="A4740" s="3">
        <v>42567.333333333336</v>
      </c>
      <c r="B4740">
        <v>0.4511</v>
      </c>
    </row>
    <row r="4741" spans="1:2" x14ac:dyDescent="0.35">
      <c r="A4741" s="3">
        <v>42567.375</v>
      </c>
      <c r="B4741">
        <v>0.48020000000000002</v>
      </c>
    </row>
    <row r="4742" spans="1:2" x14ac:dyDescent="0.35">
      <c r="A4742" s="3">
        <v>42567.416666666664</v>
      </c>
      <c r="B4742">
        <v>0.50309999999999999</v>
      </c>
    </row>
    <row r="4743" spans="1:2" x14ac:dyDescent="0.35">
      <c r="A4743" s="3">
        <v>42567.458333333336</v>
      </c>
      <c r="B4743">
        <v>0.51670000000000005</v>
      </c>
    </row>
    <row r="4744" spans="1:2" x14ac:dyDescent="0.35">
      <c r="A4744" s="3">
        <v>42567.5</v>
      </c>
      <c r="B4744">
        <v>0.51690000000000003</v>
      </c>
    </row>
    <row r="4745" spans="1:2" x14ac:dyDescent="0.35">
      <c r="A4745" s="3">
        <v>42567.541666666664</v>
      </c>
      <c r="B4745">
        <v>0.50590000000000002</v>
      </c>
    </row>
    <row r="4746" spans="1:2" x14ac:dyDescent="0.35">
      <c r="A4746" s="3">
        <v>42567.583333333336</v>
      </c>
      <c r="B4746">
        <v>0.48780000000000001</v>
      </c>
    </row>
    <row r="4747" spans="1:2" x14ac:dyDescent="0.35">
      <c r="A4747" s="3">
        <v>42567.625</v>
      </c>
      <c r="B4747">
        <v>0.45229999999999998</v>
      </c>
    </row>
    <row r="4748" spans="1:2" x14ac:dyDescent="0.35">
      <c r="A4748" s="3">
        <v>42567.666666666664</v>
      </c>
      <c r="B4748">
        <v>0.40150000000000002</v>
      </c>
    </row>
    <row r="4749" spans="1:2" x14ac:dyDescent="0.35">
      <c r="A4749" s="3">
        <v>42567.708333333336</v>
      </c>
      <c r="B4749">
        <v>0.32040000000000002</v>
      </c>
    </row>
    <row r="4750" spans="1:2" x14ac:dyDescent="0.35">
      <c r="A4750" s="3">
        <v>42567.75</v>
      </c>
      <c r="B4750">
        <v>0.24149999999999999</v>
      </c>
    </row>
    <row r="4751" spans="1:2" x14ac:dyDescent="0.35">
      <c r="A4751" s="3">
        <v>42567.791666666664</v>
      </c>
      <c r="B4751">
        <v>0.20100000000000001</v>
      </c>
    </row>
    <row r="4752" spans="1:2" x14ac:dyDescent="0.35">
      <c r="A4752" s="3">
        <v>42567.833333333336</v>
      </c>
      <c r="B4752">
        <v>0.18770000000000001</v>
      </c>
    </row>
    <row r="4753" spans="1:2" x14ac:dyDescent="0.35">
      <c r="A4753" s="3">
        <v>42567.875</v>
      </c>
      <c r="B4753">
        <v>0.19370000000000001</v>
      </c>
    </row>
    <row r="4754" spans="1:2" x14ac:dyDescent="0.35">
      <c r="A4754" s="3">
        <v>42567.916666666664</v>
      </c>
      <c r="B4754">
        <v>0.2001</v>
      </c>
    </row>
    <row r="4755" spans="1:2" x14ac:dyDescent="0.35">
      <c r="A4755" s="3">
        <v>42567.958333333336</v>
      </c>
      <c r="B4755">
        <v>0.19739999999999999</v>
      </c>
    </row>
    <row r="4756" spans="1:2" x14ac:dyDescent="0.35">
      <c r="A4756" s="3">
        <v>42568</v>
      </c>
      <c r="B4756">
        <v>0.19270000000000001</v>
      </c>
    </row>
    <row r="4757" spans="1:2" x14ac:dyDescent="0.35">
      <c r="A4757" s="3">
        <v>42568.041666666664</v>
      </c>
      <c r="B4757">
        <v>0.1893</v>
      </c>
    </row>
    <row r="4758" spans="1:2" x14ac:dyDescent="0.35">
      <c r="A4758" s="3">
        <v>42568.083333333336</v>
      </c>
      <c r="B4758">
        <v>0.18759999999999999</v>
      </c>
    </row>
    <row r="4759" spans="1:2" x14ac:dyDescent="0.35">
      <c r="A4759" s="3">
        <v>42568.125</v>
      </c>
      <c r="B4759">
        <v>0.19059999999999999</v>
      </c>
    </row>
    <row r="4760" spans="1:2" x14ac:dyDescent="0.35">
      <c r="A4760" s="3">
        <v>42568.166666666664</v>
      </c>
      <c r="B4760">
        <v>0.18099999999999999</v>
      </c>
    </row>
    <row r="4761" spans="1:2" x14ac:dyDescent="0.35">
      <c r="A4761" s="3">
        <v>42568.208333333336</v>
      </c>
      <c r="B4761">
        <v>0.20549999999999999</v>
      </c>
    </row>
    <row r="4762" spans="1:2" x14ac:dyDescent="0.35">
      <c r="A4762" s="3">
        <v>42568.25</v>
      </c>
      <c r="B4762">
        <v>0.27179999999999999</v>
      </c>
    </row>
    <row r="4763" spans="1:2" x14ac:dyDescent="0.35">
      <c r="A4763" s="3">
        <v>42568.291666666664</v>
      </c>
      <c r="B4763">
        <v>0.2843</v>
      </c>
    </row>
    <row r="4764" spans="1:2" x14ac:dyDescent="0.35">
      <c r="A4764" s="3">
        <v>42568.333333333336</v>
      </c>
      <c r="B4764">
        <v>0.28139999999999998</v>
      </c>
    </row>
    <row r="4765" spans="1:2" x14ac:dyDescent="0.35">
      <c r="A4765" s="3">
        <v>42568.375</v>
      </c>
      <c r="B4765">
        <v>0.27300000000000002</v>
      </c>
    </row>
    <row r="4766" spans="1:2" x14ac:dyDescent="0.35">
      <c r="A4766" s="3">
        <v>42568.416666666664</v>
      </c>
      <c r="B4766">
        <v>0.26640000000000003</v>
      </c>
    </row>
    <row r="4767" spans="1:2" x14ac:dyDescent="0.35">
      <c r="A4767" s="3">
        <v>42568.458333333336</v>
      </c>
      <c r="B4767">
        <v>0.26569999999999999</v>
      </c>
    </row>
    <row r="4768" spans="1:2" x14ac:dyDescent="0.35">
      <c r="A4768" s="3">
        <v>42568.5</v>
      </c>
      <c r="B4768">
        <v>0.26979999999999998</v>
      </c>
    </row>
    <row r="4769" spans="1:2" x14ac:dyDescent="0.35">
      <c r="A4769" s="3">
        <v>42568.541666666664</v>
      </c>
      <c r="B4769">
        <v>0.27310000000000001</v>
      </c>
    </row>
    <row r="4770" spans="1:2" x14ac:dyDescent="0.35">
      <c r="A4770" s="3">
        <v>42568.583333333336</v>
      </c>
      <c r="B4770">
        <v>0.27410000000000001</v>
      </c>
    </row>
    <row r="4771" spans="1:2" x14ac:dyDescent="0.35">
      <c r="A4771" s="3">
        <v>42568.625</v>
      </c>
      <c r="B4771">
        <v>0.2772</v>
      </c>
    </row>
    <row r="4772" spans="1:2" x14ac:dyDescent="0.35">
      <c r="A4772" s="3">
        <v>42568.666666666664</v>
      </c>
      <c r="B4772">
        <v>0.27189999999999998</v>
      </c>
    </row>
    <row r="4773" spans="1:2" x14ac:dyDescent="0.35">
      <c r="A4773" s="3">
        <v>42568.708333333336</v>
      </c>
      <c r="B4773">
        <v>0.2349</v>
      </c>
    </row>
    <row r="4774" spans="1:2" x14ac:dyDescent="0.35">
      <c r="A4774" s="3">
        <v>42568.75</v>
      </c>
      <c r="B4774">
        <v>0.19339999999999999</v>
      </c>
    </row>
    <row r="4775" spans="1:2" x14ac:dyDescent="0.35">
      <c r="A4775" s="3">
        <v>42568.791666666664</v>
      </c>
      <c r="B4775">
        <v>0.15770000000000001</v>
      </c>
    </row>
    <row r="4776" spans="1:2" x14ac:dyDescent="0.35">
      <c r="A4776" s="3">
        <v>42568.833333333336</v>
      </c>
      <c r="B4776">
        <v>0.14099999999999999</v>
      </c>
    </row>
    <row r="4777" spans="1:2" x14ac:dyDescent="0.35">
      <c r="A4777" s="3">
        <v>42568.875</v>
      </c>
      <c r="B4777">
        <v>0.13950000000000001</v>
      </c>
    </row>
    <row r="4778" spans="1:2" x14ac:dyDescent="0.35">
      <c r="A4778" s="3">
        <v>42568.916666666664</v>
      </c>
      <c r="B4778">
        <v>0.14760000000000001</v>
      </c>
    </row>
    <row r="4779" spans="1:2" x14ac:dyDescent="0.35">
      <c r="A4779" s="3">
        <v>42568.958333333336</v>
      </c>
      <c r="B4779">
        <v>0.15709999999999999</v>
      </c>
    </row>
    <row r="4780" spans="1:2" x14ac:dyDescent="0.35">
      <c r="A4780" s="3">
        <v>42569</v>
      </c>
      <c r="B4780">
        <v>0.16089999999999999</v>
      </c>
    </row>
    <row r="4781" spans="1:2" x14ac:dyDescent="0.35">
      <c r="A4781" s="3">
        <v>42569.041666666664</v>
      </c>
      <c r="B4781">
        <v>0.15740000000000001</v>
      </c>
    </row>
    <row r="4782" spans="1:2" x14ac:dyDescent="0.35">
      <c r="A4782" s="3">
        <v>42569.083333333336</v>
      </c>
      <c r="B4782">
        <v>0.15210000000000001</v>
      </c>
    </row>
    <row r="4783" spans="1:2" x14ac:dyDescent="0.35">
      <c r="A4783" s="3">
        <v>42569.125</v>
      </c>
      <c r="B4783">
        <v>0.14030000000000001</v>
      </c>
    </row>
    <row r="4784" spans="1:2" x14ac:dyDescent="0.35">
      <c r="A4784" s="3">
        <v>42569.166666666664</v>
      </c>
      <c r="B4784">
        <v>0.12509999999999999</v>
      </c>
    </row>
    <row r="4785" spans="1:2" x14ac:dyDescent="0.35">
      <c r="A4785" s="3">
        <v>42569.208333333336</v>
      </c>
      <c r="B4785">
        <v>0.12089999999999999</v>
      </c>
    </row>
    <row r="4786" spans="1:2" x14ac:dyDescent="0.35">
      <c r="A4786" s="3">
        <v>42569.25</v>
      </c>
      <c r="B4786">
        <v>0.18029999999999999</v>
      </c>
    </row>
    <row r="4787" spans="1:2" x14ac:dyDescent="0.35">
      <c r="A4787" s="3">
        <v>42569.291666666664</v>
      </c>
      <c r="B4787">
        <v>0.2089</v>
      </c>
    </row>
    <row r="4788" spans="1:2" x14ac:dyDescent="0.35">
      <c r="A4788" s="3">
        <v>42569.333333333336</v>
      </c>
      <c r="B4788">
        <v>0.22159999999999999</v>
      </c>
    </row>
    <row r="4789" spans="1:2" x14ac:dyDescent="0.35">
      <c r="A4789" s="3">
        <v>42569.375</v>
      </c>
      <c r="B4789">
        <v>0.22550000000000001</v>
      </c>
    </row>
    <row r="4790" spans="1:2" x14ac:dyDescent="0.35">
      <c r="A4790" s="3">
        <v>42569.416666666664</v>
      </c>
      <c r="B4790">
        <v>0.2238</v>
      </c>
    </row>
    <row r="4791" spans="1:2" x14ac:dyDescent="0.35">
      <c r="A4791" s="3">
        <v>42569.458333333336</v>
      </c>
      <c r="B4791">
        <v>0.22420000000000001</v>
      </c>
    </row>
    <row r="4792" spans="1:2" x14ac:dyDescent="0.35">
      <c r="A4792" s="3">
        <v>42569.5</v>
      </c>
      <c r="B4792">
        <v>0.2253</v>
      </c>
    </row>
    <row r="4793" spans="1:2" x14ac:dyDescent="0.35">
      <c r="A4793" s="3">
        <v>42569.541666666664</v>
      </c>
      <c r="B4793">
        <v>0.2233</v>
      </c>
    </row>
    <row r="4794" spans="1:2" x14ac:dyDescent="0.35">
      <c r="A4794" s="3">
        <v>42569.583333333336</v>
      </c>
      <c r="B4794">
        <v>0.21959999999999999</v>
      </c>
    </row>
    <row r="4795" spans="1:2" x14ac:dyDescent="0.35">
      <c r="A4795" s="3">
        <v>42569.625</v>
      </c>
      <c r="B4795">
        <v>0.215</v>
      </c>
    </row>
    <row r="4796" spans="1:2" x14ac:dyDescent="0.35">
      <c r="A4796" s="3">
        <v>42569.666666666664</v>
      </c>
      <c r="B4796">
        <v>0.20349999999999999</v>
      </c>
    </row>
    <row r="4797" spans="1:2" x14ac:dyDescent="0.35">
      <c r="A4797" s="3">
        <v>42569.708333333336</v>
      </c>
      <c r="B4797">
        <v>0.17199999999999999</v>
      </c>
    </row>
    <row r="4798" spans="1:2" x14ac:dyDescent="0.35">
      <c r="A4798" s="3">
        <v>42569.75</v>
      </c>
      <c r="B4798">
        <v>0.14330000000000001</v>
      </c>
    </row>
    <row r="4799" spans="1:2" x14ac:dyDescent="0.35">
      <c r="A4799" s="3">
        <v>42569.791666666664</v>
      </c>
      <c r="B4799">
        <v>0.1255</v>
      </c>
    </row>
    <row r="4800" spans="1:2" x14ac:dyDescent="0.35">
      <c r="A4800" s="3">
        <v>42569.833333333336</v>
      </c>
      <c r="B4800">
        <v>0.11899999999999999</v>
      </c>
    </row>
    <row r="4801" spans="1:2" x14ac:dyDescent="0.35">
      <c r="A4801" s="3">
        <v>42569.875</v>
      </c>
      <c r="B4801">
        <v>0.13170000000000001</v>
      </c>
    </row>
    <row r="4802" spans="1:2" x14ac:dyDescent="0.35">
      <c r="A4802" s="3">
        <v>42569.916666666664</v>
      </c>
      <c r="B4802">
        <v>0.15160000000000001</v>
      </c>
    </row>
    <row r="4803" spans="1:2" x14ac:dyDescent="0.35">
      <c r="A4803" s="3">
        <v>42569.958333333336</v>
      </c>
      <c r="B4803">
        <v>0.16539999999999999</v>
      </c>
    </row>
    <row r="4804" spans="1:2" x14ac:dyDescent="0.35">
      <c r="A4804" s="3">
        <v>42570</v>
      </c>
      <c r="B4804">
        <v>0.1726</v>
      </c>
    </row>
    <row r="4805" spans="1:2" x14ac:dyDescent="0.35">
      <c r="A4805" s="3">
        <v>42570.041666666664</v>
      </c>
      <c r="B4805">
        <v>0.17330000000000001</v>
      </c>
    </row>
    <row r="4806" spans="1:2" x14ac:dyDescent="0.35">
      <c r="A4806" s="3">
        <v>42570.083333333336</v>
      </c>
      <c r="B4806">
        <v>0.1666</v>
      </c>
    </row>
    <row r="4807" spans="1:2" x14ac:dyDescent="0.35">
      <c r="A4807" s="3">
        <v>42570.125</v>
      </c>
      <c r="B4807">
        <v>0.14580000000000001</v>
      </c>
    </row>
    <row r="4808" spans="1:2" x14ac:dyDescent="0.35">
      <c r="A4808" s="3">
        <v>42570.166666666664</v>
      </c>
      <c r="B4808">
        <v>0.122</v>
      </c>
    </row>
    <row r="4809" spans="1:2" x14ac:dyDescent="0.35">
      <c r="A4809" s="3">
        <v>42570.208333333336</v>
      </c>
      <c r="B4809">
        <v>9.9400000000000002E-2</v>
      </c>
    </row>
    <row r="4810" spans="1:2" x14ac:dyDescent="0.35">
      <c r="A4810" s="3">
        <v>42570.25</v>
      </c>
      <c r="B4810">
        <v>0.1333</v>
      </c>
    </row>
    <row r="4811" spans="1:2" x14ac:dyDescent="0.35">
      <c r="A4811" s="3">
        <v>42570.291666666664</v>
      </c>
      <c r="B4811">
        <v>0.18049999999999999</v>
      </c>
    </row>
    <row r="4812" spans="1:2" x14ac:dyDescent="0.35">
      <c r="A4812" s="3">
        <v>42570.333333333336</v>
      </c>
      <c r="B4812">
        <v>0.2132</v>
      </c>
    </row>
    <row r="4813" spans="1:2" x14ac:dyDescent="0.35">
      <c r="A4813" s="3">
        <v>42570.375</v>
      </c>
      <c r="B4813">
        <v>0.23619999999999999</v>
      </c>
    </row>
    <row r="4814" spans="1:2" x14ac:dyDescent="0.35">
      <c r="A4814" s="3">
        <v>42570.416666666664</v>
      </c>
      <c r="B4814">
        <v>0.26</v>
      </c>
    </row>
    <row r="4815" spans="1:2" x14ac:dyDescent="0.35">
      <c r="A4815" s="3">
        <v>42570.458333333336</v>
      </c>
      <c r="B4815">
        <v>0.28370000000000001</v>
      </c>
    </row>
    <row r="4816" spans="1:2" x14ac:dyDescent="0.35">
      <c r="A4816" s="3">
        <v>42570.5</v>
      </c>
      <c r="B4816">
        <v>0.30680000000000002</v>
      </c>
    </row>
    <row r="4817" spans="1:2" x14ac:dyDescent="0.35">
      <c r="A4817" s="3">
        <v>42570.541666666664</v>
      </c>
      <c r="B4817">
        <v>0.32550000000000001</v>
      </c>
    </row>
    <row r="4818" spans="1:2" x14ac:dyDescent="0.35">
      <c r="A4818" s="3">
        <v>42570.583333333336</v>
      </c>
      <c r="B4818">
        <v>0.3362</v>
      </c>
    </row>
    <row r="4819" spans="1:2" x14ac:dyDescent="0.35">
      <c r="A4819" s="3">
        <v>42570.625</v>
      </c>
      <c r="B4819">
        <v>0.33800000000000002</v>
      </c>
    </row>
    <row r="4820" spans="1:2" x14ac:dyDescent="0.35">
      <c r="A4820" s="3">
        <v>42570.666666666664</v>
      </c>
      <c r="B4820">
        <v>0.32190000000000002</v>
      </c>
    </row>
    <row r="4821" spans="1:2" x14ac:dyDescent="0.35">
      <c r="A4821" s="3">
        <v>42570.708333333336</v>
      </c>
      <c r="B4821">
        <v>0.26119999999999999</v>
      </c>
    </row>
    <row r="4822" spans="1:2" x14ac:dyDescent="0.35">
      <c r="A4822" s="3">
        <v>42570.75</v>
      </c>
      <c r="B4822">
        <v>0.19969999999999999</v>
      </c>
    </row>
    <row r="4823" spans="1:2" x14ac:dyDescent="0.35">
      <c r="A4823" s="3">
        <v>42570.791666666664</v>
      </c>
      <c r="B4823">
        <v>0.1741</v>
      </c>
    </row>
    <row r="4824" spans="1:2" x14ac:dyDescent="0.35">
      <c r="A4824" s="3">
        <v>42570.833333333336</v>
      </c>
      <c r="B4824">
        <v>0.1699</v>
      </c>
    </row>
    <row r="4825" spans="1:2" x14ac:dyDescent="0.35">
      <c r="A4825" s="3">
        <v>42570.875</v>
      </c>
      <c r="B4825">
        <v>0.17499999999999999</v>
      </c>
    </row>
    <row r="4826" spans="1:2" x14ac:dyDescent="0.35">
      <c r="A4826" s="3">
        <v>42570.916666666664</v>
      </c>
      <c r="B4826">
        <v>0.1953</v>
      </c>
    </row>
    <row r="4827" spans="1:2" x14ac:dyDescent="0.35">
      <c r="A4827" s="3">
        <v>42570.958333333336</v>
      </c>
      <c r="B4827">
        <v>0.19850000000000001</v>
      </c>
    </row>
    <row r="4828" spans="1:2" x14ac:dyDescent="0.35">
      <c r="A4828" s="3">
        <v>42571</v>
      </c>
      <c r="B4828">
        <v>0.1759</v>
      </c>
    </row>
    <row r="4829" spans="1:2" x14ac:dyDescent="0.35">
      <c r="A4829" s="3">
        <v>42571.041666666664</v>
      </c>
      <c r="B4829">
        <v>0.14960000000000001</v>
      </c>
    </row>
    <row r="4830" spans="1:2" x14ac:dyDescent="0.35">
      <c r="A4830" s="3">
        <v>42571.083333333336</v>
      </c>
      <c r="B4830">
        <v>0.13159999999999999</v>
      </c>
    </row>
    <row r="4831" spans="1:2" x14ac:dyDescent="0.35">
      <c r="A4831" s="3">
        <v>42571.125</v>
      </c>
      <c r="B4831">
        <v>0.12429999999999999</v>
      </c>
    </row>
    <row r="4832" spans="1:2" x14ac:dyDescent="0.35">
      <c r="A4832" s="3">
        <v>42571.166666666664</v>
      </c>
      <c r="B4832">
        <v>0.1188</v>
      </c>
    </row>
    <row r="4833" spans="1:2" x14ac:dyDescent="0.35">
      <c r="A4833" s="3">
        <v>42571.208333333336</v>
      </c>
      <c r="B4833">
        <v>0.12989999999999999</v>
      </c>
    </row>
    <row r="4834" spans="1:2" x14ac:dyDescent="0.35">
      <c r="A4834" s="3">
        <v>42571.25</v>
      </c>
      <c r="B4834">
        <v>0.18410000000000001</v>
      </c>
    </row>
    <row r="4835" spans="1:2" x14ac:dyDescent="0.35">
      <c r="A4835" s="3">
        <v>42571.291666666664</v>
      </c>
      <c r="B4835">
        <v>0.2127</v>
      </c>
    </row>
    <row r="4836" spans="1:2" x14ac:dyDescent="0.35">
      <c r="A4836" s="3">
        <v>42571.333333333336</v>
      </c>
      <c r="B4836">
        <v>0.22559999999999999</v>
      </c>
    </row>
    <row r="4837" spans="1:2" x14ac:dyDescent="0.35">
      <c r="A4837" s="3">
        <v>42571.375</v>
      </c>
      <c r="B4837">
        <v>0.2271</v>
      </c>
    </row>
    <row r="4838" spans="1:2" x14ac:dyDescent="0.35">
      <c r="A4838" s="3">
        <v>42571.416666666664</v>
      </c>
      <c r="B4838">
        <v>0.2253</v>
      </c>
    </row>
    <row r="4839" spans="1:2" x14ac:dyDescent="0.35">
      <c r="A4839" s="3">
        <v>42571.458333333336</v>
      </c>
      <c r="B4839">
        <v>0.22339999999999999</v>
      </c>
    </row>
    <row r="4840" spans="1:2" x14ac:dyDescent="0.35">
      <c r="A4840" s="3">
        <v>42571.5</v>
      </c>
      <c r="B4840">
        <v>0.22420000000000001</v>
      </c>
    </row>
    <row r="4841" spans="1:2" x14ac:dyDescent="0.35">
      <c r="A4841" s="3">
        <v>42571.541666666664</v>
      </c>
      <c r="B4841">
        <v>0.22339999999999999</v>
      </c>
    </row>
    <row r="4842" spans="1:2" x14ac:dyDescent="0.35">
      <c r="A4842" s="3">
        <v>42571.583333333336</v>
      </c>
      <c r="B4842">
        <v>0.2147</v>
      </c>
    </row>
    <row r="4843" spans="1:2" x14ac:dyDescent="0.35">
      <c r="A4843" s="3">
        <v>42571.625</v>
      </c>
      <c r="B4843">
        <v>0.19500000000000001</v>
      </c>
    </row>
    <row r="4844" spans="1:2" x14ac:dyDescent="0.35">
      <c r="A4844" s="3">
        <v>42571.666666666664</v>
      </c>
      <c r="B4844">
        <v>0.16189999999999999</v>
      </c>
    </row>
    <row r="4845" spans="1:2" x14ac:dyDescent="0.35">
      <c r="A4845" s="3">
        <v>42571.708333333336</v>
      </c>
      <c r="B4845">
        <v>0.1207</v>
      </c>
    </row>
    <row r="4846" spans="1:2" x14ac:dyDescent="0.35">
      <c r="A4846" s="3">
        <v>42571.75</v>
      </c>
      <c r="B4846">
        <v>8.7999999999999995E-2</v>
      </c>
    </row>
    <row r="4847" spans="1:2" x14ac:dyDescent="0.35">
      <c r="A4847" s="3">
        <v>42571.791666666664</v>
      </c>
      <c r="B4847">
        <v>6.7799999999999999E-2</v>
      </c>
    </row>
    <row r="4848" spans="1:2" x14ac:dyDescent="0.35">
      <c r="A4848" s="3">
        <v>42571.833333333336</v>
      </c>
      <c r="B4848">
        <v>6.1899999999999997E-2</v>
      </c>
    </row>
    <row r="4849" spans="1:2" x14ac:dyDescent="0.35">
      <c r="A4849" s="3">
        <v>42571.875</v>
      </c>
      <c r="B4849">
        <v>6.93E-2</v>
      </c>
    </row>
    <row r="4850" spans="1:2" x14ac:dyDescent="0.35">
      <c r="A4850" s="3">
        <v>42571.916666666664</v>
      </c>
      <c r="B4850">
        <v>8.3199999999999996E-2</v>
      </c>
    </row>
    <row r="4851" spans="1:2" x14ac:dyDescent="0.35">
      <c r="A4851" s="3">
        <v>42571.958333333336</v>
      </c>
      <c r="B4851">
        <v>9.1499999999999998E-2</v>
      </c>
    </row>
    <row r="4852" spans="1:2" x14ac:dyDescent="0.35">
      <c r="A4852" s="3">
        <v>42572</v>
      </c>
      <c r="B4852">
        <v>9.2299999999999993E-2</v>
      </c>
    </row>
    <row r="4853" spans="1:2" x14ac:dyDescent="0.35">
      <c r="A4853" s="3">
        <v>42572.041666666664</v>
      </c>
      <c r="B4853">
        <v>8.8800000000000004E-2</v>
      </c>
    </row>
    <row r="4854" spans="1:2" x14ac:dyDescent="0.35">
      <c r="A4854" s="3">
        <v>42572.083333333336</v>
      </c>
      <c r="B4854">
        <v>8.48E-2</v>
      </c>
    </row>
    <row r="4855" spans="1:2" x14ac:dyDescent="0.35">
      <c r="A4855" s="3">
        <v>42572.125</v>
      </c>
      <c r="B4855">
        <v>7.5300000000000006E-2</v>
      </c>
    </row>
    <row r="4856" spans="1:2" x14ac:dyDescent="0.35">
      <c r="A4856" s="3">
        <v>42572.166666666664</v>
      </c>
      <c r="B4856">
        <v>6.3200000000000006E-2</v>
      </c>
    </row>
    <row r="4857" spans="1:2" x14ac:dyDescent="0.35">
      <c r="A4857" s="3">
        <v>42572.208333333336</v>
      </c>
      <c r="B4857">
        <v>4.2299999999999997E-2</v>
      </c>
    </row>
    <row r="4858" spans="1:2" x14ac:dyDescent="0.35">
      <c r="A4858" s="3">
        <v>42572.25</v>
      </c>
      <c r="B4858">
        <v>3.39E-2</v>
      </c>
    </row>
    <row r="4859" spans="1:2" x14ac:dyDescent="0.35">
      <c r="A4859" s="3">
        <v>42572.291666666664</v>
      </c>
      <c r="B4859">
        <v>3.5900000000000001E-2</v>
      </c>
    </row>
    <row r="4860" spans="1:2" x14ac:dyDescent="0.35">
      <c r="A4860" s="3">
        <v>42572.333333333336</v>
      </c>
      <c r="B4860">
        <v>3.7400000000000003E-2</v>
      </c>
    </row>
    <row r="4861" spans="1:2" x14ac:dyDescent="0.35">
      <c r="A4861" s="3">
        <v>42572.375</v>
      </c>
      <c r="B4861">
        <v>3.7600000000000001E-2</v>
      </c>
    </row>
    <row r="4862" spans="1:2" x14ac:dyDescent="0.35">
      <c r="A4862" s="3">
        <v>42572.416666666664</v>
      </c>
      <c r="B4862">
        <v>4.2500000000000003E-2</v>
      </c>
    </row>
    <row r="4863" spans="1:2" x14ac:dyDescent="0.35">
      <c r="A4863" s="3">
        <v>42572.458333333336</v>
      </c>
      <c r="B4863">
        <v>5.1900000000000002E-2</v>
      </c>
    </row>
    <row r="4864" spans="1:2" x14ac:dyDescent="0.35">
      <c r="A4864" s="3">
        <v>42572.5</v>
      </c>
      <c r="B4864">
        <v>6.1899999999999997E-2</v>
      </c>
    </row>
    <row r="4865" spans="1:2" x14ac:dyDescent="0.35">
      <c r="A4865" s="3">
        <v>42572.541666666664</v>
      </c>
      <c r="B4865">
        <v>7.1599999999999997E-2</v>
      </c>
    </row>
    <row r="4866" spans="1:2" x14ac:dyDescent="0.35">
      <c r="A4866" s="3">
        <v>42572.583333333336</v>
      </c>
      <c r="B4866">
        <v>7.6399999999999996E-2</v>
      </c>
    </row>
    <row r="4867" spans="1:2" x14ac:dyDescent="0.35">
      <c r="A4867" s="3">
        <v>42572.625</v>
      </c>
      <c r="B4867">
        <v>7.4300000000000005E-2</v>
      </c>
    </row>
    <row r="4868" spans="1:2" x14ac:dyDescent="0.35">
      <c r="A4868" s="3">
        <v>42572.666666666664</v>
      </c>
      <c r="B4868">
        <v>6.6799999999999998E-2</v>
      </c>
    </row>
    <row r="4869" spans="1:2" x14ac:dyDescent="0.35">
      <c r="A4869" s="3">
        <v>42572.708333333336</v>
      </c>
      <c r="B4869">
        <v>6.25E-2</v>
      </c>
    </row>
    <row r="4870" spans="1:2" x14ac:dyDescent="0.35">
      <c r="A4870" s="3">
        <v>42572.75</v>
      </c>
      <c r="B4870">
        <v>6.0400000000000002E-2</v>
      </c>
    </row>
    <row r="4871" spans="1:2" x14ac:dyDescent="0.35">
      <c r="A4871" s="3">
        <v>42572.791666666664</v>
      </c>
      <c r="B4871">
        <v>5.8500000000000003E-2</v>
      </c>
    </row>
    <row r="4872" spans="1:2" x14ac:dyDescent="0.35">
      <c r="A4872" s="3">
        <v>42572.833333333336</v>
      </c>
      <c r="B4872">
        <v>6.5500000000000003E-2</v>
      </c>
    </row>
    <row r="4873" spans="1:2" x14ac:dyDescent="0.35">
      <c r="A4873" s="3">
        <v>42572.875</v>
      </c>
      <c r="B4873">
        <v>7.8700000000000006E-2</v>
      </c>
    </row>
    <row r="4874" spans="1:2" x14ac:dyDescent="0.35">
      <c r="A4874" s="3">
        <v>42572.916666666664</v>
      </c>
      <c r="B4874">
        <v>9.5500000000000002E-2</v>
      </c>
    </row>
    <row r="4875" spans="1:2" x14ac:dyDescent="0.35">
      <c r="A4875" s="3">
        <v>42572.958333333336</v>
      </c>
      <c r="B4875">
        <v>0.1118</v>
      </c>
    </row>
    <row r="4876" spans="1:2" x14ac:dyDescent="0.35">
      <c r="A4876" s="3">
        <v>42573</v>
      </c>
      <c r="B4876">
        <v>0.1229</v>
      </c>
    </row>
    <row r="4877" spans="1:2" x14ac:dyDescent="0.35">
      <c r="A4877" s="3">
        <v>42573.041666666664</v>
      </c>
      <c r="B4877">
        <v>0.1295</v>
      </c>
    </row>
    <row r="4878" spans="1:2" x14ac:dyDescent="0.35">
      <c r="A4878" s="3">
        <v>42573.083333333336</v>
      </c>
      <c r="B4878">
        <v>0.13239999999999999</v>
      </c>
    </row>
    <row r="4879" spans="1:2" x14ac:dyDescent="0.35">
      <c r="A4879" s="3">
        <v>42573.125</v>
      </c>
      <c r="B4879">
        <v>0.1341</v>
      </c>
    </row>
    <row r="4880" spans="1:2" x14ac:dyDescent="0.35">
      <c r="A4880" s="3">
        <v>42573.166666666664</v>
      </c>
      <c r="B4880">
        <v>0.1265</v>
      </c>
    </row>
    <row r="4881" spans="1:2" x14ac:dyDescent="0.35">
      <c r="A4881" s="3">
        <v>42573.208333333336</v>
      </c>
      <c r="B4881">
        <v>8.3099999999999993E-2</v>
      </c>
    </row>
    <row r="4882" spans="1:2" x14ac:dyDescent="0.35">
      <c r="A4882" s="3">
        <v>42573.25</v>
      </c>
      <c r="B4882">
        <v>6.0600000000000001E-2</v>
      </c>
    </row>
    <row r="4883" spans="1:2" x14ac:dyDescent="0.35">
      <c r="A4883" s="3">
        <v>42573.291666666664</v>
      </c>
      <c r="B4883">
        <v>6.2600000000000003E-2</v>
      </c>
    </row>
    <row r="4884" spans="1:2" x14ac:dyDescent="0.35">
      <c r="A4884" s="3">
        <v>42573.333333333336</v>
      </c>
      <c r="B4884">
        <v>6.2199999999999998E-2</v>
      </c>
    </row>
    <row r="4885" spans="1:2" x14ac:dyDescent="0.35">
      <c r="A4885" s="3">
        <v>42573.375</v>
      </c>
      <c r="B4885">
        <v>6.3200000000000006E-2</v>
      </c>
    </row>
    <row r="4886" spans="1:2" x14ac:dyDescent="0.35">
      <c r="A4886" s="3">
        <v>42573.416666666664</v>
      </c>
      <c r="B4886">
        <v>6.6199999999999995E-2</v>
      </c>
    </row>
    <row r="4887" spans="1:2" x14ac:dyDescent="0.35">
      <c r="A4887" s="3">
        <v>42573.458333333336</v>
      </c>
      <c r="B4887">
        <v>6.8099999999999994E-2</v>
      </c>
    </row>
    <row r="4888" spans="1:2" x14ac:dyDescent="0.35">
      <c r="A4888" s="3">
        <v>42573.5</v>
      </c>
      <c r="B4888">
        <v>7.1199999999999999E-2</v>
      </c>
    </row>
    <row r="4889" spans="1:2" x14ac:dyDescent="0.35">
      <c r="A4889" s="3">
        <v>42573.541666666664</v>
      </c>
      <c r="B4889">
        <v>7.46E-2</v>
      </c>
    </row>
    <row r="4890" spans="1:2" x14ac:dyDescent="0.35">
      <c r="A4890" s="3">
        <v>42573.583333333336</v>
      </c>
      <c r="B4890">
        <v>7.6499999999999999E-2</v>
      </c>
    </row>
    <row r="4891" spans="1:2" x14ac:dyDescent="0.35">
      <c r="A4891" s="3">
        <v>42573.625</v>
      </c>
      <c r="B4891">
        <v>7.4399999999999994E-2</v>
      </c>
    </row>
    <row r="4892" spans="1:2" x14ac:dyDescent="0.35">
      <c r="A4892" s="3">
        <v>42573.666666666664</v>
      </c>
      <c r="B4892">
        <v>7.1800000000000003E-2</v>
      </c>
    </row>
    <row r="4893" spans="1:2" x14ac:dyDescent="0.35">
      <c r="A4893" s="3">
        <v>42573.708333333336</v>
      </c>
      <c r="B4893">
        <v>6.9099999999999995E-2</v>
      </c>
    </row>
    <row r="4894" spans="1:2" x14ac:dyDescent="0.35">
      <c r="A4894" s="3">
        <v>42573.75</v>
      </c>
      <c r="B4894">
        <v>5.91E-2</v>
      </c>
    </row>
    <row r="4895" spans="1:2" x14ac:dyDescent="0.35">
      <c r="A4895" s="3">
        <v>42573.791666666664</v>
      </c>
      <c r="B4895">
        <v>5.0599999999999999E-2</v>
      </c>
    </row>
    <row r="4896" spans="1:2" x14ac:dyDescent="0.35">
      <c r="A4896" s="3">
        <v>42573.833333333336</v>
      </c>
      <c r="B4896">
        <v>4.9500000000000002E-2</v>
      </c>
    </row>
    <row r="4897" spans="1:2" x14ac:dyDescent="0.35">
      <c r="A4897" s="3">
        <v>42573.875</v>
      </c>
      <c r="B4897">
        <v>5.9499999999999997E-2</v>
      </c>
    </row>
    <row r="4898" spans="1:2" x14ac:dyDescent="0.35">
      <c r="A4898" s="3">
        <v>42573.916666666664</v>
      </c>
      <c r="B4898">
        <v>6.9099999999999995E-2</v>
      </c>
    </row>
    <row r="4899" spans="1:2" x14ac:dyDescent="0.35">
      <c r="A4899" s="3">
        <v>42573.958333333336</v>
      </c>
      <c r="B4899">
        <v>6.8500000000000005E-2</v>
      </c>
    </row>
    <row r="4900" spans="1:2" x14ac:dyDescent="0.35">
      <c r="A4900" s="3">
        <v>42574</v>
      </c>
      <c r="B4900">
        <v>6.2300000000000001E-2</v>
      </c>
    </row>
    <row r="4901" spans="1:2" x14ac:dyDescent="0.35">
      <c r="A4901" s="3">
        <v>42574.041666666664</v>
      </c>
      <c r="B4901">
        <v>6.2E-2</v>
      </c>
    </row>
    <row r="4902" spans="1:2" x14ac:dyDescent="0.35">
      <c r="A4902" s="3">
        <v>42574.083333333336</v>
      </c>
      <c r="B4902">
        <v>5.8000000000000003E-2</v>
      </c>
    </row>
    <row r="4903" spans="1:2" x14ac:dyDescent="0.35">
      <c r="A4903" s="3">
        <v>42574.125</v>
      </c>
      <c r="B4903">
        <v>5.3100000000000001E-2</v>
      </c>
    </row>
    <row r="4904" spans="1:2" x14ac:dyDescent="0.35">
      <c r="A4904" s="3">
        <v>42574.166666666664</v>
      </c>
      <c r="B4904">
        <v>4.9799999999999997E-2</v>
      </c>
    </row>
    <row r="4905" spans="1:2" x14ac:dyDescent="0.35">
      <c r="A4905" s="3">
        <v>42574.208333333336</v>
      </c>
      <c r="B4905">
        <v>3.5299999999999998E-2</v>
      </c>
    </row>
    <row r="4906" spans="1:2" x14ac:dyDescent="0.35">
      <c r="A4906" s="3">
        <v>42574.25</v>
      </c>
      <c r="B4906">
        <v>2.7099999999999999E-2</v>
      </c>
    </row>
    <row r="4907" spans="1:2" x14ac:dyDescent="0.35">
      <c r="A4907" s="3">
        <v>42574.291666666664</v>
      </c>
      <c r="B4907">
        <v>2.76E-2</v>
      </c>
    </row>
    <row r="4908" spans="1:2" x14ac:dyDescent="0.35">
      <c r="A4908" s="3">
        <v>42574.333333333336</v>
      </c>
      <c r="B4908">
        <v>3.1399999999999997E-2</v>
      </c>
    </row>
    <row r="4909" spans="1:2" x14ac:dyDescent="0.35">
      <c r="A4909" s="3">
        <v>42574.375</v>
      </c>
      <c r="B4909">
        <v>4.1200000000000001E-2</v>
      </c>
    </row>
    <row r="4910" spans="1:2" x14ac:dyDescent="0.35">
      <c r="A4910" s="3">
        <v>42574.416666666664</v>
      </c>
      <c r="B4910">
        <v>5.4899999999999997E-2</v>
      </c>
    </row>
    <row r="4911" spans="1:2" x14ac:dyDescent="0.35">
      <c r="A4911" s="3">
        <v>42574.458333333336</v>
      </c>
      <c r="B4911">
        <v>7.0400000000000004E-2</v>
      </c>
    </row>
    <row r="4912" spans="1:2" x14ac:dyDescent="0.35">
      <c r="A4912" s="3">
        <v>42574.5</v>
      </c>
      <c r="B4912">
        <v>8.7300000000000003E-2</v>
      </c>
    </row>
    <row r="4913" spans="1:2" x14ac:dyDescent="0.35">
      <c r="A4913" s="3">
        <v>42574.541666666664</v>
      </c>
      <c r="B4913">
        <v>0.1082</v>
      </c>
    </row>
    <row r="4914" spans="1:2" x14ac:dyDescent="0.35">
      <c r="A4914" s="3">
        <v>42574.583333333336</v>
      </c>
      <c r="B4914">
        <v>0.1227</v>
      </c>
    </row>
    <row r="4915" spans="1:2" x14ac:dyDescent="0.35">
      <c r="A4915" s="3">
        <v>42574.625</v>
      </c>
      <c r="B4915">
        <v>0.13070000000000001</v>
      </c>
    </row>
    <row r="4916" spans="1:2" x14ac:dyDescent="0.35">
      <c r="A4916" s="3">
        <v>42574.666666666664</v>
      </c>
      <c r="B4916">
        <v>0.1356</v>
      </c>
    </row>
    <row r="4917" spans="1:2" x14ac:dyDescent="0.35">
      <c r="A4917" s="3">
        <v>42574.708333333336</v>
      </c>
      <c r="B4917">
        <v>0.1409</v>
      </c>
    </row>
    <row r="4918" spans="1:2" x14ac:dyDescent="0.35">
      <c r="A4918" s="3">
        <v>42574.75</v>
      </c>
      <c r="B4918">
        <v>0.1363</v>
      </c>
    </row>
    <row r="4919" spans="1:2" x14ac:dyDescent="0.35">
      <c r="A4919" s="3">
        <v>42574.791666666664</v>
      </c>
      <c r="B4919">
        <v>0.1106</v>
      </c>
    </row>
    <row r="4920" spans="1:2" x14ac:dyDescent="0.35">
      <c r="A4920" s="3">
        <v>42574.833333333336</v>
      </c>
      <c r="B4920">
        <v>8.72E-2</v>
      </c>
    </row>
    <row r="4921" spans="1:2" x14ac:dyDescent="0.35">
      <c r="A4921" s="3">
        <v>42574.875</v>
      </c>
      <c r="B4921">
        <v>7.3700000000000002E-2</v>
      </c>
    </row>
    <row r="4922" spans="1:2" x14ac:dyDescent="0.35">
      <c r="A4922" s="3">
        <v>42574.916666666664</v>
      </c>
      <c r="B4922">
        <v>6.5199999999999994E-2</v>
      </c>
    </row>
    <row r="4923" spans="1:2" x14ac:dyDescent="0.35">
      <c r="A4923" s="3">
        <v>42574.958333333336</v>
      </c>
      <c r="B4923">
        <v>6.08E-2</v>
      </c>
    </row>
    <row r="4924" spans="1:2" x14ac:dyDescent="0.35">
      <c r="A4924" s="3">
        <v>42575</v>
      </c>
      <c r="B4924">
        <v>5.8700000000000002E-2</v>
      </c>
    </row>
    <row r="4925" spans="1:2" x14ac:dyDescent="0.35">
      <c r="A4925" s="3">
        <v>42575.041666666664</v>
      </c>
      <c r="B4925">
        <v>5.8599999999999999E-2</v>
      </c>
    </row>
    <row r="4926" spans="1:2" x14ac:dyDescent="0.35">
      <c r="A4926" s="3">
        <v>42575.083333333336</v>
      </c>
      <c r="B4926">
        <v>5.9299999999999999E-2</v>
      </c>
    </row>
    <row r="4927" spans="1:2" x14ac:dyDescent="0.35">
      <c r="A4927" s="3">
        <v>42575.125</v>
      </c>
      <c r="B4927">
        <v>5.9900000000000002E-2</v>
      </c>
    </row>
    <row r="4928" spans="1:2" x14ac:dyDescent="0.35">
      <c r="A4928" s="3">
        <v>42575.166666666664</v>
      </c>
      <c r="B4928">
        <v>5.79E-2</v>
      </c>
    </row>
    <row r="4929" spans="1:2" x14ac:dyDescent="0.35">
      <c r="A4929" s="3">
        <v>42575.208333333336</v>
      </c>
      <c r="B4929">
        <v>4.9299999999999997E-2</v>
      </c>
    </row>
    <row r="4930" spans="1:2" x14ac:dyDescent="0.35">
      <c r="A4930" s="3">
        <v>42575.25</v>
      </c>
      <c r="B4930">
        <v>5.0200000000000002E-2</v>
      </c>
    </row>
    <row r="4931" spans="1:2" x14ac:dyDescent="0.35">
      <c r="A4931" s="3">
        <v>42575.291666666664</v>
      </c>
      <c r="B4931">
        <v>5.2999999999999999E-2</v>
      </c>
    </row>
    <row r="4932" spans="1:2" x14ac:dyDescent="0.35">
      <c r="A4932" s="3">
        <v>42575.333333333336</v>
      </c>
      <c r="B4932">
        <v>5.91E-2</v>
      </c>
    </row>
    <row r="4933" spans="1:2" x14ac:dyDescent="0.35">
      <c r="A4933" s="3">
        <v>42575.375</v>
      </c>
      <c r="B4933">
        <v>5.8799999999999998E-2</v>
      </c>
    </row>
    <row r="4934" spans="1:2" x14ac:dyDescent="0.35">
      <c r="A4934" s="3">
        <v>42575.416666666664</v>
      </c>
      <c r="B4934">
        <v>5.7799999999999997E-2</v>
      </c>
    </row>
    <row r="4935" spans="1:2" x14ac:dyDescent="0.35">
      <c r="A4935" s="3">
        <v>42575.458333333336</v>
      </c>
      <c r="B4935">
        <v>5.9799999999999999E-2</v>
      </c>
    </row>
    <row r="4936" spans="1:2" x14ac:dyDescent="0.35">
      <c r="A4936" s="3">
        <v>42575.5</v>
      </c>
      <c r="B4936">
        <v>6.7400000000000002E-2</v>
      </c>
    </row>
    <row r="4937" spans="1:2" x14ac:dyDescent="0.35">
      <c r="A4937" s="3">
        <v>42575.541666666664</v>
      </c>
      <c r="B4937">
        <v>7.5399999999999995E-2</v>
      </c>
    </row>
    <row r="4938" spans="1:2" x14ac:dyDescent="0.35">
      <c r="A4938" s="3">
        <v>42575.583333333336</v>
      </c>
      <c r="B4938">
        <v>7.9500000000000001E-2</v>
      </c>
    </row>
    <row r="4939" spans="1:2" x14ac:dyDescent="0.35">
      <c r="A4939" s="3">
        <v>42575.625</v>
      </c>
      <c r="B4939">
        <v>8.1100000000000005E-2</v>
      </c>
    </row>
    <row r="4940" spans="1:2" x14ac:dyDescent="0.35">
      <c r="A4940" s="3">
        <v>42575.666666666664</v>
      </c>
      <c r="B4940">
        <v>9.2200000000000004E-2</v>
      </c>
    </row>
    <row r="4941" spans="1:2" x14ac:dyDescent="0.35">
      <c r="A4941" s="3">
        <v>42575.708333333336</v>
      </c>
      <c r="B4941">
        <v>0.108</v>
      </c>
    </row>
    <row r="4942" spans="1:2" x14ac:dyDescent="0.35">
      <c r="A4942" s="3">
        <v>42575.75</v>
      </c>
      <c r="B4942">
        <v>0.1128</v>
      </c>
    </row>
    <row r="4943" spans="1:2" x14ac:dyDescent="0.35">
      <c r="A4943" s="3">
        <v>42575.791666666664</v>
      </c>
      <c r="B4943">
        <v>9.8400000000000001E-2</v>
      </c>
    </row>
    <row r="4944" spans="1:2" x14ac:dyDescent="0.35">
      <c r="A4944" s="3">
        <v>42575.833333333336</v>
      </c>
      <c r="B4944">
        <v>8.43E-2</v>
      </c>
    </row>
    <row r="4945" spans="1:2" x14ac:dyDescent="0.35">
      <c r="A4945" s="3">
        <v>42575.875</v>
      </c>
      <c r="B4945">
        <v>7.9000000000000001E-2</v>
      </c>
    </row>
    <row r="4946" spans="1:2" x14ac:dyDescent="0.35">
      <c r="A4946" s="3">
        <v>42575.916666666664</v>
      </c>
      <c r="B4946">
        <v>8.0799999999999997E-2</v>
      </c>
    </row>
    <row r="4947" spans="1:2" x14ac:dyDescent="0.35">
      <c r="A4947" s="3">
        <v>42575.958333333336</v>
      </c>
      <c r="B4947">
        <v>8.4099999999999994E-2</v>
      </c>
    </row>
    <row r="4948" spans="1:2" x14ac:dyDescent="0.35">
      <c r="A4948" s="3">
        <v>42576</v>
      </c>
      <c r="B4948">
        <v>8.3799999999999999E-2</v>
      </c>
    </row>
    <row r="4949" spans="1:2" x14ac:dyDescent="0.35">
      <c r="A4949" s="3">
        <v>42576.041666666664</v>
      </c>
      <c r="B4949">
        <v>8.1199999999999994E-2</v>
      </c>
    </row>
    <row r="4950" spans="1:2" x14ac:dyDescent="0.35">
      <c r="A4950" s="3">
        <v>42576.083333333336</v>
      </c>
      <c r="B4950">
        <v>7.7700000000000005E-2</v>
      </c>
    </row>
    <row r="4951" spans="1:2" x14ac:dyDescent="0.35">
      <c r="A4951" s="3">
        <v>42576.125</v>
      </c>
      <c r="B4951">
        <v>7.4099999999999999E-2</v>
      </c>
    </row>
    <row r="4952" spans="1:2" x14ac:dyDescent="0.35">
      <c r="A4952" s="3">
        <v>42576.166666666664</v>
      </c>
      <c r="B4952">
        <v>6.8400000000000002E-2</v>
      </c>
    </row>
    <row r="4953" spans="1:2" x14ac:dyDescent="0.35">
      <c r="A4953" s="3">
        <v>42576.208333333336</v>
      </c>
      <c r="B4953">
        <v>6.3600000000000004E-2</v>
      </c>
    </row>
    <row r="4954" spans="1:2" x14ac:dyDescent="0.35">
      <c r="A4954" s="3">
        <v>42576.25</v>
      </c>
      <c r="B4954">
        <v>6.9099999999999995E-2</v>
      </c>
    </row>
    <row r="4955" spans="1:2" x14ac:dyDescent="0.35">
      <c r="A4955" s="3">
        <v>42576.291666666664</v>
      </c>
      <c r="B4955">
        <v>8.2500000000000004E-2</v>
      </c>
    </row>
    <row r="4956" spans="1:2" x14ac:dyDescent="0.35">
      <c r="A4956" s="3">
        <v>42576.333333333336</v>
      </c>
      <c r="B4956">
        <v>0.10150000000000001</v>
      </c>
    </row>
    <row r="4957" spans="1:2" x14ac:dyDescent="0.35">
      <c r="A4957" s="3">
        <v>42576.375</v>
      </c>
      <c r="B4957">
        <v>0.1187</v>
      </c>
    </row>
    <row r="4958" spans="1:2" x14ac:dyDescent="0.35">
      <c r="A4958" s="3">
        <v>42576.416666666664</v>
      </c>
      <c r="B4958">
        <v>0.13109999999999999</v>
      </c>
    </row>
    <row r="4959" spans="1:2" x14ac:dyDescent="0.35">
      <c r="A4959" s="3">
        <v>42576.458333333336</v>
      </c>
      <c r="B4959">
        <v>0.1411</v>
      </c>
    </row>
    <row r="4960" spans="1:2" x14ac:dyDescent="0.35">
      <c r="A4960" s="3">
        <v>42576.5</v>
      </c>
      <c r="B4960">
        <v>0.14699999999999999</v>
      </c>
    </row>
    <row r="4961" spans="1:2" x14ac:dyDescent="0.35">
      <c r="A4961" s="3">
        <v>42576.541666666664</v>
      </c>
      <c r="B4961">
        <v>0.14849999999999999</v>
      </c>
    </row>
    <row r="4962" spans="1:2" x14ac:dyDescent="0.35">
      <c r="A4962" s="3">
        <v>42576.583333333336</v>
      </c>
      <c r="B4962">
        <v>0.14799999999999999</v>
      </c>
    </row>
    <row r="4963" spans="1:2" x14ac:dyDescent="0.35">
      <c r="A4963" s="3">
        <v>42576.625</v>
      </c>
      <c r="B4963">
        <v>0.14460000000000001</v>
      </c>
    </row>
    <row r="4964" spans="1:2" x14ac:dyDescent="0.35">
      <c r="A4964" s="3">
        <v>42576.666666666664</v>
      </c>
      <c r="B4964">
        <v>0.1391</v>
      </c>
    </row>
    <row r="4965" spans="1:2" x14ac:dyDescent="0.35">
      <c r="A4965" s="3">
        <v>42576.708333333336</v>
      </c>
      <c r="B4965">
        <v>0.13059999999999999</v>
      </c>
    </row>
    <row r="4966" spans="1:2" x14ac:dyDescent="0.35">
      <c r="A4966" s="3">
        <v>42576.75</v>
      </c>
      <c r="B4966">
        <v>0.1158</v>
      </c>
    </row>
    <row r="4967" spans="1:2" x14ac:dyDescent="0.35">
      <c r="A4967" s="3">
        <v>42576.791666666664</v>
      </c>
      <c r="B4967">
        <v>9.9199999999999997E-2</v>
      </c>
    </row>
    <row r="4968" spans="1:2" x14ac:dyDescent="0.35">
      <c r="A4968" s="3">
        <v>42576.833333333336</v>
      </c>
      <c r="B4968">
        <v>8.7599999999999997E-2</v>
      </c>
    </row>
    <row r="4969" spans="1:2" x14ac:dyDescent="0.35">
      <c r="A4969" s="3">
        <v>42576.875</v>
      </c>
      <c r="B4969">
        <v>8.8800000000000004E-2</v>
      </c>
    </row>
    <row r="4970" spans="1:2" x14ac:dyDescent="0.35">
      <c r="A4970" s="3">
        <v>42576.916666666664</v>
      </c>
      <c r="B4970">
        <v>9.9299999999999999E-2</v>
      </c>
    </row>
    <row r="4971" spans="1:2" x14ac:dyDescent="0.35">
      <c r="A4971" s="3">
        <v>42576.958333333336</v>
      </c>
      <c r="B4971">
        <v>0.11509999999999999</v>
      </c>
    </row>
    <row r="4972" spans="1:2" x14ac:dyDescent="0.35">
      <c r="A4972" s="3">
        <v>42577</v>
      </c>
      <c r="B4972">
        <v>0.1293</v>
      </c>
    </row>
    <row r="4973" spans="1:2" x14ac:dyDescent="0.35">
      <c r="A4973" s="3">
        <v>42577.041666666664</v>
      </c>
      <c r="B4973">
        <v>0.1406</v>
      </c>
    </row>
    <row r="4974" spans="1:2" x14ac:dyDescent="0.35">
      <c r="A4974" s="3">
        <v>42577.083333333336</v>
      </c>
      <c r="B4974">
        <v>0.1487</v>
      </c>
    </row>
    <row r="4975" spans="1:2" x14ac:dyDescent="0.35">
      <c r="A4975" s="3">
        <v>42577.125</v>
      </c>
      <c r="B4975">
        <v>0.1409</v>
      </c>
    </row>
    <row r="4976" spans="1:2" x14ac:dyDescent="0.35">
      <c r="A4976" s="3">
        <v>42577.166666666664</v>
      </c>
      <c r="B4976">
        <v>0.1236</v>
      </c>
    </row>
    <row r="4977" spans="1:2" x14ac:dyDescent="0.35">
      <c r="A4977" s="3">
        <v>42577.208333333336</v>
      </c>
      <c r="B4977">
        <v>0.105</v>
      </c>
    </row>
    <row r="4978" spans="1:2" x14ac:dyDescent="0.35">
      <c r="A4978" s="3">
        <v>42577.25</v>
      </c>
      <c r="B4978">
        <v>0.1051</v>
      </c>
    </row>
    <row r="4979" spans="1:2" x14ac:dyDescent="0.35">
      <c r="A4979" s="3">
        <v>42577.291666666664</v>
      </c>
      <c r="B4979">
        <v>9.8299999999999998E-2</v>
      </c>
    </row>
    <row r="4980" spans="1:2" x14ac:dyDescent="0.35">
      <c r="A4980" s="3">
        <v>42577.333333333336</v>
      </c>
      <c r="B4980">
        <v>9.2600000000000002E-2</v>
      </c>
    </row>
    <row r="4981" spans="1:2" x14ac:dyDescent="0.35">
      <c r="A4981" s="3">
        <v>42577.375</v>
      </c>
      <c r="B4981">
        <v>9.69E-2</v>
      </c>
    </row>
    <row r="4982" spans="1:2" x14ac:dyDescent="0.35">
      <c r="A4982" s="3">
        <v>42577.416666666664</v>
      </c>
      <c r="B4982">
        <v>0.1095</v>
      </c>
    </row>
    <row r="4983" spans="1:2" x14ac:dyDescent="0.35">
      <c r="A4983" s="3">
        <v>42577.458333333336</v>
      </c>
      <c r="B4983">
        <v>0.1293</v>
      </c>
    </row>
    <row r="4984" spans="1:2" x14ac:dyDescent="0.35">
      <c r="A4984" s="3">
        <v>42577.5</v>
      </c>
      <c r="B4984">
        <v>0.1507</v>
      </c>
    </row>
    <row r="4985" spans="1:2" x14ac:dyDescent="0.35">
      <c r="A4985" s="3">
        <v>42577.541666666664</v>
      </c>
      <c r="B4985">
        <v>0.16700000000000001</v>
      </c>
    </row>
    <row r="4986" spans="1:2" x14ac:dyDescent="0.35">
      <c r="A4986" s="3">
        <v>42577.583333333336</v>
      </c>
      <c r="B4986">
        <v>0.1741</v>
      </c>
    </row>
    <row r="4987" spans="1:2" x14ac:dyDescent="0.35">
      <c r="A4987" s="3">
        <v>42577.625</v>
      </c>
      <c r="B4987">
        <v>0.17280000000000001</v>
      </c>
    </row>
    <row r="4988" spans="1:2" x14ac:dyDescent="0.35">
      <c r="A4988" s="3">
        <v>42577.666666666664</v>
      </c>
      <c r="B4988">
        <v>0.1643</v>
      </c>
    </row>
    <row r="4989" spans="1:2" x14ac:dyDescent="0.35">
      <c r="A4989" s="3">
        <v>42577.708333333336</v>
      </c>
      <c r="B4989">
        <v>0.14630000000000001</v>
      </c>
    </row>
    <row r="4990" spans="1:2" x14ac:dyDescent="0.35">
      <c r="A4990" s="3">
        <v>42577.75</v>
      </c>
      <c r="B4990">
        <v>0.12280000000000001</v>
      </c>
    </row>
    <row r="4991" spans="1:2" x14ac:dyDescent="0.35">
      <c r="A4991" s="3">
        <v>42577.791666666664</v>
      </c>
      <c r="B4991">
        <v>9.4899999999999998E-2</v>
      </c>
    </row>
    <row r="4992" spans="1:2" x14ac:dyDescent="0.35">
      <c r="A4992" s="3">
        <v>42577.833333333336</v>
      </c>
      <c r="B4992">
        <v>7.7299999999999994E-2</v>
      </c>
    </row>
    <row r="4993" spans="1:2" x14ac:dyDescent="0.35">
      <c r="A4993" s="3">
        <v>42577.875</v>
      </c>
      <c r="B4993">
        <v>7.4300000000000005E-2</v>
      </c>
    </row>
    <row r="4994" spans="1:2" x14ac:dyDescent="0.35">
      <c r="A4994" s="3">
        <v>42577.916666666664</v>
      </c>
      <c r="B4994">
        <v>7.8299999999999995E-2</v>
      </c>
    </row>
    <row r="4995" spans="1:2" x14ac:dyDescent="0.35">
      <c r="A4995" s="3">
        <v>42577.958333333336</v>
      </c>
      <c r="B4995">
        <v>8.48E-2</v>
      </c>
    </row>
    <row r="4996" spans="1:2" x14ac:dyDescent="0.35">
      <c r="A4996" s="3">
        <v>42578</v>
      </c>
      <c r="B4996">
        <v>8.8900000000000007E-2</v>
      </c>
    </row>
    <row r="4997" spans="1:2" x14ac:dyDescent="0.35">
      <c r="A4997" s="3">
        <v>42578.041666666664</v>
      </c>
      <c r="B4997">
        <v>8.9200000000000002E-2</v>
      </c>
    </row>
    <row r="4998" spans="1:2" x14ac:dyDescent="0.35">
      <c r="A4998" s="3">
        <v>42578.083333333336</v>
      </c>
      <c r="B4998">
        <v>8.77E-2</v>
      </c>
    </row>
    <row r="4999" spans="1:2" x14ac:dyDescent="0.35">
      <c r="A4999" s="3">
        <v>42578.125</v>
      </c>
      <c r="B4999">
        <v>8.1299999999999997E-2</v>
      </c>
    </row>
    <row r="5000" spans="1:2" x14ac:dyDescent="0.35">
      <c r="A5000" s="3">
        <v>42578.166666666664</v>
      </c>
      <c r="B5000">
        <v>6.9599999999999995E-2</v>
      </c>
    </row>
    <row r="5001" spans="1:2" x14ac:dyDescent="0.35">
      <c r="A5001" s="3">
        <v>42578.208333333336</v>
      </c>
      <c r="B5001">
        <v>4.4600000000000001E-2</v>
      </c>
    </row>
    <row r="5002" spans="1:2" x14ac:dyDescent="0.35">
      <c r="A5002" s="3">
        <v>42578.25</v>
      </c>
      <c r="B5002">
        <v>2.69E-2</v>
      </c>
    </row>
    <row r="5003" spans="1:2" x14ac:dyDescent="0.35">
      <c r="A5003" s="3">
        <v>42578.291666666664</v>
      </c>
      <c r="B5003">
        <v>1.9199999999999998E-2</v>
      </c>
    </row>
    <row r="5004" spans="1:2" x14ac:dyDescent="0.35">
      <c r="A5004" s="3">
        <v>42578.333333333336</v>
      </c>
      <c r="B5004">
        <v>1.7000000000000001E-2</v>
      </c>
    </row>
    <row r="5005" spans="1:2" x14ac:dyDescent="0.35">
      <c r="A5005" s="3">
        <v>42578.375</v>
      </c>
      <c r="B5005">
        <v>0.02</v>
      </c>
    </row>
    <row r="5006" spans="1:2" x14ac:dyDescent="0.35">
      <c r="A5006" s="3">
        <v>42578.416666666664</v>
      </c>
      <c r="B5006">
        <v>2.52E-2</v>
      </c>
    </row>
    <row r="5007" spans="1:2" x14ac:dyDescent="0.35">
      <c r="A5007" s="3">
        <v>42578.458333333336</v>
      </c>
      <c r="B5007">
        <v>3.2800000000000003E-2</v>
      </c>
    </row>
    <row r="5008" spans="1:2" x14ac:dyDescent="0.35">
      <c r="A5008" s="3">
        <v>42578.5</v>
      </c>
      <c r="B5008">
        <v>4.2599999999999999E-2</v>
      </c>
    </row>
    <row r="5009" spans="1:2" x14ac:dyDescent="0.35">
      <c r="A5009" s="3">
        <v>42578.541666666664</v>
      </c>
      <c r="B5009">
        <v>5.2999999999999999E-2</v>
      </c>
    </row>
    <row r="5010" spans="1:2" x14ac:dyDescent="0.35">
      <c r="A5010" s="3">
        <v>42578.583333333336</v>
      </c>
      <c r="B5010">
        <v>6.3200000000000006E-2</v>
      </c>
    </row>
    <row r="5011" spans="1:2" x14ac:dyDescent="0.35">
      <c r="A5011" s="3">
        <v>42578.625</v>
      </c>
      <c r="B5011">
        <v>6.8699999999999997E-2</v>
      </c>
    </row>
    <row r="5012" spans="1:2" x14ac:dyDescent="0.35">
      <c r="A5012" s="3">
        <v>42578.666666666664</v>
      </c>
      <c r="B5012">
        <v>7.2599999999999998E-2</v>
      </c>
    </row>
    <row r="5013" spans="1:2" x14ac:dyDescent="0.35">
      <c r="A5013" s="3">
        <v>42578.708333333336</v>
      </c>
      <c r="B5013">
        <v>7.9299999999999995E-2</v>
      </c>
    </row>
    <row r="5014" spans="1:2" x14ac:dyDescent="0.35">
      <c r="A5014" s="3">
        <v>42578.75</v>
      </c>
      <c r="B5014">
        <v>7.7700000000000005E-2</v>
      </c>
    </row>
    <row r="5015" spans="1:2" x14ac:dyDescent="0.35">
      <c r="A5015" s="3">
        <v>42578.791666666664</v>
      </c>
      <c r="B5015">
        <v>6.1800000000000001E-2</v>
      </c>
    </row>
    <row r="5016" spans="1:2" x14ac:dyDescent="0.35">
      <c r="A5016" s="3">
        <v>42578.833333333336</v>
      </c>
      <c r="B5016">
        <v>4.8599999999999997E-2</v>
      </c>
    </row>
    <row r="5017" spans="1:2" x14ac:dyDescent="0.35">
      <c r="A5017" s="3">
        <v>42578.875</v>
      </c>
      <c r="B5017">
        <v>4.4600000000000001E-2</v>
      </c>
    </row>
    <row r="5018" spans="1:2" x14ac:dyDescent="0.35">
      <c r="A5018" s="3">
        <v>42578.916666666664</v>
      </c>
      <c r="B5018">
        <v>4.5499999999999999E-2</v>
      </c>
    </row>
    <row r="5019" spans="1:2" x14ac:dyDescent="0.35">
      <c r="A5019" s="3">
        <v>42578.958333333336</v>
      </c>
      <c r="B5019">
        <v>5.0900000000000001E-2</v>
      </c>
    </row>
    <row r="5020" spans="1:2" x14ac:dyDescent="0.35">
      <c r="A5020" s="3">
        <v>42579</v>
      </c>
      <c r="B5020">
        <v>5.7299999999999997E-2</v>
      </c>
    </row>
    <row r="5021" spans="1:2" x14ac:dyDescent="0.35">
      <c r="A5021" s="3">
        <v>42579.041666666664</v>
      </c>
      <c r="B5021">
        <v>6.3200000000000006E-2</v>
      </c>
    </row>
    <row r="5022" spans="1:2" x14ac:dyDescent="0.35">
      <c r="A5022" s="3">
        <v>42579.083333333336</v>
      </c>
      <c r="B5022">
        <v>6.6799999999999998E-2</v>
      </c>
    </row>
    <row r="5023" spans="1:2" x14ac:dyDescent="0.35">
      <c r="A5023" s="3">
        <v>42579.125</v>
      </c>
      <c r="B5023">
        <v>6.88E-2</v>
      </c>
    </row>
    <row r="5024" spans="1:2" x14ac:dyDescent="0.35">
      <c r="A5024" s="3">
        <v>42579.166666666664</v>
      </c>
      <c r="B5024">
        <v>6.3299999999999995E-2</v>
      </c>
    </row>
    <row r="5025" spans="1:2" x14ac:dyDescent="0.35">
      <c r="A5025" s="3">
        <v>42579.208333333336</v>
      </c>
      <c r="B5025">
        <v>4.0399999999999998E-2</v>
      </c>
    </row>
    <row r="5026" spans="1:2" x14ac:dyDescent="0.35">
      <c r="A5026" s="3">
        <v>42579.25</v>
      </c>
      <c r="B5026">
        <v>2.5100000000000001E-2</v>
      </c>
    </row>
    <row r="5027" spans="1:2" x14ac:dyDescent="0.35">
      <c r="A5027" s="3">
        <v>42579.291666666664</v>
      </c>
      <c r="B5027">
        <v>2.0299999999999999E-2</v>
      </c>
    </row>
    <row r="5028" spans="1:2" x14ac:dyDescent="0.35">
      <c r="A5028" s="3">
        <v>42579.333333333336</v>
      </c>
      <c r="B5028">
        <v>2.35E-2</v>
      </c>
    </row>
    <row r="5029" spans="1:2" x14ac:dyDescent="0.35">
      <c r="A5029" s="3">
        <v>42579.375</v>
      </c>
      <c r="B5029">
        <v>3.3300000000000003E-2</v>
      </c>
    </row>
    <row r="5030" spans="1:2" x14ac:dyDescent="0.35">
      <c r="A5030" s="3">
        <v>42579.416666666664</v>
      </c>
      <c r="B5030">
        <v>4.6800000000000001E-2</v>
      </c>
    </row>
    <row r="5031" spans="1:2" x14ac:dyDescent="0.35">
      <c r="A5031" s="3">
        <v>42579.458333333336</v>
      </c>
      <c r="B5031">
        <v>6.1400000000000003E-2</v>
      </c>
    </row>
    <row r="5032" spans="1:2" x14ac:dyDescent="0.35">
      <c r="A5032" s="3">
        <v>42579.5</v>
      </c>
      <c r="B5032">
        <v>7.4800000000000005E-2</v>
      </c>
    </row>
    <row r="5033" spans="1:2" x14ac:dyDescent="0.35">
      <c r="A5033" s="3">
        <v>42579.541666666664</v>
      </c>
      <c r="B5033">
        <v>8.6599999999999996E-2</v>
      </c>
    </row>
    <row r="5034" spans="1:2" x14ac:dyDescent="0.35">
      <c r="A5034" s="3">
        <v>42579.583333333336</v>
      </c>
      <c r="B5034">
        <v>9.5399999999999999E-2</v>
      </c>
    </row>
    <row r="5035" spans="1:2" x14ac:dyDescent="0.35">
      <c r="A5035" s="3">
        <v>42579.625</v>
      </c>
      <c r="B5035">
        <v>9.3600000000000003E-2</v>
      </c>
    </row>
    <row r="5036" spans="1:2" x14ac:dyDescent="0.35">
      <c r="A5036" s="3">
        <v>42579.666666666664</v>
      </c>
      <c r="B5036">
        <v>8.3599999999999994E-2</v>
      </c>
    </row>
    <row r="5037" spans="1:2" x14ac:dyDescent="0.35">
      <c r="A5037" s="3">
        <v>42579.708333333336</v>
      </c>
      <c r="B5037">
        <v>7.3999999999999996E-2</v>
      </c>
    </row>
    <row r="5038" spans="1:2" x14ac:dyDescent="0.35">
      <c r="A5038" s="3">
        <v>42579.75</v>
      </c>
      <c r="B5038">
        <v>6.4799999999999996E-2</v>
      </c>
    </row>
    <row r="5039" spans="1:2" x14ac:dyDescent="0.35">
      <c r="A5039" s="3">
        <v>42579.791666666664</v>
      </c>
      <c r="B5039">
        <v>5.1299999999999998E-2</v>
      </c>
    </row>
    <row r="5040" spans="1:2" x14ac:dyDescent="0.35">
      <c r="A5040" s="3">
        <v>42579.833333333336</v>
      </c>
      <c r="B5040">
        <v>4.24E-2</v>
      </c>
    </row>
    <row r="5041" spans="1:2" x14ac:dyDescent="0.35">
      <c r="A5041" s="3">
        <v>42579.875</v>
      </c>
      <c r="B5041">
        <v>4.0800000000000003E-2</v>
      </c>
    </row>
    <row r="5042" spans="1:2" x14ac:dyDescent="0.35">
      <c r="A5042" s="3">
        <v>42579.916666666664</v>
      </c>
      <c r="B5042">
        <v>4.4299999999999999E-2</v>
      </c>
    </row>
    <row r="5043" spans="1:2" x14ac:dyDescent="0.35">
      <c r="A5043" s="3">
        <v>42579.958333333336</v>
      </c>
      <c r="B5043">
        <v>4.99E-2</v>
      </c>
    </row>
    <row r="5044" spans="1:2" x14ac:dyDescent="0.35">
      <c r="A5044" s="3">
        <v>42580</v>
      </c>
      <c r="B5044">
        <v>5.3800000000000001E-2</v>
      </c>
    </row>
    <row r="5045" spans="1:2" x14ac:dyDescent="0.35">
      <c r="A5045" s="3">
        <v>42580.041666666664</v>
      </c>
      <c r="B5045">
        <v>5.57E-2</v>
      </c>
    </row>
    <row r="5046" spans="1:2" x14ac:dyDescent="0.35">
      <c r="A5046" s="3">
        <v>42580.083333333336</v>
      </c>
      <c r="B5046">
        <v>5.7099999999999998E-2</v>
      </c>
    </row>
    <row r="5047" spans="1:2" x14ac:dyDescent="0.35">
      <c r="A5047" s="3">
        <v>42580.125</v>
      </c>
      <c r="B5047">
        <v>5.3999999999999999E-2</v>
      </c>
    </row>
    <row r="5048" spans="1:2" x14ac:dyDescent="0.35">
      <c r="A5048" s="3">
        <v>42580.166666666664</v>
      </c>
      <c r="B5048">
        <v>4.58E-2</v>
      </c>
    </row>
    <row r="5049" spans="1:2" x14ac:dyDescent="0.35">
      <c r="A5049" s="3">
        <v>42580.208333333336</v>
      </c>
      <c r="B5049">
        <v>3.0599999999999999E-2</v>
      </c>
    </row>
    <row r="5050" spans="1:2" x14ac:dyDescent="0.35">
      <c r="A5050" s="3">
        <v>42580.25</v>
      </c>
      <c r="B5050">
        <v>2.3800000000000002E-2</v>
      </c>
    </row>
    <row r="5051" spans="1:2" x14ac:dyDescent="0.35">
      <c r="A5051" s="3">
        <v>42580.291666666664</v>
      </c>
      <c r="B5051">
        <v>2.18E-2</v>
      </c>
    </row>
    <row r="5052" spans="1:2" x14ac:dyDescent="0.35">
      <c r="A5052" s="3">
        <v>42580.333333333336</v>
      </c>
      <c r="B5052">
        <v>2.23E-2</v>
      </c>
    </row>
    <row r="5053" spans="1:2" x14ac:dyDescent="0.35">
      <c r="A5053" s="3">
        <v>42580.375</v>
      </c>
      <c r="B5053">
        <v>2.5899999999999999E-2</v>
      </c>
    </row>
    <row r="5054" spans="1:2" x14ac:dyDescent="0.35">
      <c r="A5054" s="3">
        <v>42580.416666666664</v>
      </c>
      <c r="B5054">
        <v>3.2099999999999997E-2</v>
      </c>
    </row>
    <row r="5055" spans="1:2" x14ac:dyDescent="0.35">
      <c r="A5055" s="3">
        <v>42580.458333333336</v>
      </c>
      <c r="B5055">
        <v>4.2299999999999997E-2</v>
      </c>
    </row>
    <row r="5056" spans="1:2" x14ac:dyDescent="0.35">
      <c r="A5056" s="3">
        <v>42580.5</v>
      </c>
      <c r="B5056">
        <v>5.57E-2</v>
      </c>
    </row>
    <row r="5057" spans="1:2" x14ac:dyDescent="0.35">
      <c r="A5057" s="3">
        <v>42580.541666666664</v>
      </c>
      <c r="B5057">
        <v>6.6100000000000006E-2</v>
      </c>
    </row>
    <row r="5058" spans="1:2" x14ac:dyDescent="0.35">
      <c r="A5058" s="3">
        <v>42580.583333333336</v>
      </c>
      <c r="B5058">
        <v>7.4099999999999999E-2</v>
      </c>
    </row>
    <row r="5059" spans="1:2" x14ac:dyDescent="0.35">
      <c r="A5059" s="3">
        <v>42580.625</v>
      </c>
      <c r="B5059">
        <v>7.8100000000000003E-2</v>
      </c>
    </row>
    <row r="5060" spans="1:2" x14ac:dyDescent="0.35">
      <c r="A5060" s="3">
        <v>42580.666666666664</v>
      </c>
      <c r="B5060">
        <v>7.7200000000000005E-2</v>
      </c>
    </row>
    <row r="5061" spans="1:2" x14ac:dyDescent="0.35">
      <c r="A5061" s="3">
        <v>42580.708333333336</v>
      </c>
      <c r="B5061">
        <v>7.6799999999999993E-2</v>
      </c>
    </row>
    <row r="5062" spans="1:2" x14ac:dyDescent="0.35">
      <c r="A5062" s="3">
        <v>42580.75</v>
      </c>
      <c r="B5062">
        <v>7.2300000000000003E-2</v>
      </c>
    </row>
    <row r="5063" spans="1:2" x14ac:dyDescent="0.35">
      <c r="A5063" s="3">
        <v>42580.791666666664</v>
      </c>
      <c r="B5063">
        <v>5.5399999999999998E-2</v>
      </c>
    </row>
    <row r="5064" spans="1:2" x14ac:dyDescent="0.35">
      <c r="A5064" s="3">
        <v>42580.833333333336</v>
      </c>
      <c r="B5064">
        <v>4.2599999999999999E-2</v>
      </c>
    </row>
    <row r="5065" spans="1:2" x14ac:dyDescent="0.35">
      <c r="A5065" s="3">
        <v>42580.875</v>
      </c>
      <c r="B5065">
        <v>4.0500000000000001E-2</v>
      </c>
    </row>
    <row r="5066" spans="1:2" x14ac:dyDescent="0.35">
      <c r="A5066" s="3">
        <v>42580.916666666664</v>
      </c>
      <c r="B5066">
        <v>4.2799999999999998E-2</v>
      </c>
    </row>
    <row r="5067" spans="1:2" x14ac:dyDescent="0.35">
      <c r="A5067" s="3">
        <v>42580.958333333336</v>
      </c>
      <c r="B5067">
        <v>4.6899999999999997E-2</v>
      </c>
    </row>
    <row r="5068" spans="1:2" x14ac:dyDescent="0.35">
      <c r="A5068" s="3">
        <v>42581</v>
      </c>
      <c r="B5068">
        <v>5.0900000000000001E-2</v>
      </c>
    </row>
    <row r="5069" spans="1:2" x14ac:dyDescent="0.35">
      <c r="A5069" s="3">
        <v>42581.041666666664</v>
      </c>
      <c r="B5069">
        <v>5.4300000000000001E-2</v>
      </c>
    </row>
    <row r="5070" spans="1:2" x14ac:dyDescent="0.35">
      <c r="A5070" s="3">
        <v>42581.083333333336</v>
      </c>
      <c r="B5070">
        <v>5.6399999999999999E-2</v>
      </c>
    </row>
    <row r="5071" spans="1:2" x14ac:dyDescent="0.35">
      <c r="A5071" s="3">
        <v>42581.125</v>
      </c>
      <c r="B5071">
        <v>5.5100000000000003E-2</v>
      </c>
    </row>
    <row r="5072" spans="1:2" x14ac:dyDescent="0.35">
      <c r="A5072" s="3">
        <v>42581.166666666664</v>
      </c>
      <c r="B5072">
        <v>5.0799999999999998E-2</v>
      </c>
    </row>
    <row r="5073" spans="1:2" x14ac:dyDescent="0.35">
      <c r="A5073" s="3">
        <v>42581.208333333336</v>
      </c>
      <c r="B5073">
        <v>3.6900000000000002E-2</v>
      </c>
    </row>
    <row r="5074" spans="1:2" x14ac:dyDescent="0.35">
      <c r="A5074" s="3">
        <v>42581.25</v>
      </c>
      <c r="B5074">
        <v>3.5900000000000001E-2</v>
      </c>
    </row>
    <row r="5075" spans="1:2" x14ac:dyDescent="0.35">
      <c r="A5075" s="3">
        <v>42581.291666666664</v>
      </c>
      <c r="B5075">
        <v>3.7900000000000003E-2</v>
      </c>
    </row>
    <row r="5076" spans="1:2" x14ac:dyDescent="0.35">
      <c r="A5076" s="3">
        <v>42581.333333333336</v>
      </c>
      <c r="B5076">
        <v>3.9199999999999999E-2</v>
      </c>
    </row>
    <row r="5077" spans="1:2" x14ac:dyDescent="0.35">
      <c r="A5077" s="3">
        <v>42581.375</v>
      </c>
      <c r="B5077">
        <v>4.2999999999999997E-2</v>
      </c>
    </row>
    <row r="5078" spans="1:2" x14ac:dyDescent="0.35">
      <c r="A5078" s="3">
        <v>42581.416666666664</v>
      </c>
      <c r="B5078">
        <v>4.8500000000000001E-2</v>
      </c>
    </row>
    <row r="5079" spans="1:2" x14ac:dyDescent="0.35">
      <c r="A5079" s="3">
        <v>42581.458333333336</v>
      </c>
      <c r="B5079">
        <v>5.57E-2</v>
      </c>
    </row>
    <row r="5080" spans="1:2" x14ac:dyDescent="0.35">
      <c r="A5080" s="3">
        <v>42581.5</v>
      </c>
      <c r="B5080">
        <v>6.3200000000000006E-2</v>
      </c>
    </row>
    <row r="5081" spans="1:2" x14ac:dyDescent="0.35">
      <c r="A5081" s="3">
        <v>42581.541666666664</v>
      </c>
      <c r="B5081">
        <v>6.9500000000000006E-2</v>
      </c>
    </row>
    <row r="5082" spans="1:2" x14ac:dyDescent="0.35">
      <c r="A5082" s="3">
        <v>42581.583333333336</v>
      </c>
      <c r="B5082">
        <v>7.2099999999999997E-2</v>
      </c>
    </row>
    <row r="5083" spans="1:2" x14ac:dyDescent="0.35">
      <c r="A5083" s="3">
        <v>42581.625</v>
      </c>
      <c r="B5083">
        <v>7.1599999999999997E-2</v>
      </c>
    </row>
    <row r="5084" spans="1:2" x14ac:dyDescent="0.35">
      <c r="A5084" s="3">
        <v>42581.666666666664</v>
      </c>
      <c r="B5084">
        <v>7.22E-2</v>
      </c>
    </row>
    <row r="5085" spans="1:2" x14ac:dyDescent="0.35">
      <c r="A5085" s="3">
        <v>42581.708333333336</v>
      </c>
      <c r="B5085">
        <v>7.3200000000000001E-2</v>
      </c>
    </row>
    <row r="5086" spans="1:2" x14ac:dyDescent="0.35">
      <c r="A5086" s="3">
        <v>42581.75</v>
      </c>
      <c r="B5086">
        <v>6.7199999999999996E-2</v>
      </c>
    </row>
    <row r="5087" spans="1:2" x14ac:dyDescent="0.35">
      <c r="A5087" s="3">
        <v>42581.791666666664</v>
      </c>
      <c r="B5087">
        <v>4.7899999999999998E-2</v>
      </c>
    </row>
    <row r="5088" spans="1:2" x14ac:dyDescent="0.35">
      <c r="A5088" s="3">
        <v>42581.833333333336</v>
      </c>
      <c r="B5088">
        <v>4.0099999999999997E-2</v>
      </c>
    </row>
    <row r="5089" spans="1:2" x14ac:dyDescent="0.35">
      <c r="A5089" s="3">
        <v>42581.875</v>
      </c>
      <c r="B5089">
        <v>4.3700000000000003E-2</v>
      </c>
    </row>
    <row r="5090" spans="1:2" x14ac:dyDescent="0.35">
      <c r="A5090" s="3">
        <v>42581.916666666664</v>
      </c>
      <c r="B5090">
        <v>5.1499999999999997E-2</v>
      </c>
    </row>
    <row r="5091" spans="1:2" x14ac:dyDescent="0.35">
      <c r="A5091" s="3">
        <v>42581.958333333336</v>
      </c>
      <c r="B5091">
        <v>6.1499999999999999E-2</v>
      </c>
    </row>
    <row r="5092" spans="1:2" x14ac:dyDescent="0.35">
      <c r="A5092" s="3">
        <v>42582</v>
      </c>
      <c r="B5092">
        <v>7.17E-2</v>
      </c>
    </row>
    <row r="5093" spans="1:2" x14ac:dyDescent="0.35">
      <c r="A5093" s="3">
        <v>42582.041666666664</v>
      </c>
      <c r="B5093">
        <v>8.1699999999999995E-2</v>
      </c>
    </row>
    <row r="5094" spans="1:2" x14ac:dyDescent="0.35">
      <c r="A5094" s="3">
        <v>42582.083333333336</v>
      </c>
      <c r="B5094">
        <v>8.9700000000000002E-2</v>
      </c>
    </row>
    <row r="5095" spans="1:2" x14ac:dyDescent="0.35">
      <c r="A5095" s="3">
        <v>42582.125</v>
      </c>
      <c r="B5095">
        <v>9.2100000000000001E-2</v>
      </c>
    </row>
    <row r="5096" spans="1:2" x14ac:dyDescent="0.35">
      <c r="A5096" s="3">
        <v>42582.166666666664</v>
      </c>
      <c r="B5096">
        <v>8.6300000000000002E-2</v>
      </c>
    </row>
    <row r="5097" spans="1:2" x14ac:dyDescent="0.35">
      <c r="A5097" s="3">
        <v>42582.208333333336</v>
      </c>
      <c r="B5097">
        <v>5.5800000000000002E-2</v>
      </c>
    </row>
    <row r="5098" spans="1:2" x14ac:dyDescent="0.35">
      <c r="A5098" s="3">
        <v>42582.25</v>
      </c>
      <c r="B5098">
        <v>3.78E-2</v>
      </c>
    </row>
    <row r="5099" spans="1:2" x14ac:dyDescent="0.35">
      <c r="A5099" s="3">
        <v>42582.291666666664</v>
      </c>
      <c r="B5099">
        <v>3.1800000000000002E-2</v>
      </c>
    </row>
    <row r="5100" spans="1:2" x14ac:dyDescent="0.35">
      <c r="A5100" s="3">
        <v>42582.333333333336</v>
      </c>
      <c r="B5100">
        <v>2.9499999999999998E-2</v>
      </c>
    </row>
    <row r="5101" spans="1:2" x14ac:dyDescent="0.35">
      <c r="A5101" s="3">
        <v>42582.375</v>
      </c>
      <c r="B5101">
        <v>3.1899999999999998E-2</v>
      </c>
    </row>
    <row r="5102" spans="1:2" x14ac:dyDescent="0.35">
      <c r="A5102" s="3">
        <v>42582.416666666664</v>
      </c>
      <c r="B5102">
        <v>4.0599999999999997E-2</v>
      </c>
    </row>
    <row r="5103" spans="1:2" x14ac:dyDescent="0.35">
      <c r="A5103" s="3">
        <v>42582.458333333336</v>
      </c>
      <c r="B5103">
        <v>5.7099999999999998E-2</v>
      </c>
    </row>
    <row r="5104" spans="1:2" x14ac:dyDescent="0.35">
      <c r="A5104" s="3">
        <v>42582.5</v>
      </c>
      <c r="B5104">
        <v>8.1799999999999998E-2</v>
      </c>
    </row>
    <row r="5105" spans="1:2" x14ac:dyDescent="0.35">
      <c r="A5105" s="3">
        <v>42582.541666666664</v>
      </c>
      <c r="B5105">
        <v>0.1076</v>
      </c>
    </row>
    <row r="5106" spans="1:2" x14ac:dyDescent="0.35">
      <c r="A5106" s="3">
        <v>42582.583333333336</v>
      </c>
      <c r="B5106">
        <v>0.12690000000000001</v>
      </c>
    </row>
    <row r="5107" spans="1:2" x14ac:dyDescent="0.35">
      <c r="A5107" s="3">
        <v>42582.625</v>
      </c>
      <c r="B5107">
        <v>0.1419</v>
      </c>
    </row>
    <row r="5108" spans="1:2" x14ac:dyDescent="0.35">
      <c r="A5108" s="3">
        <v>42582.666666666664</v>
      </c>
      <c r="B5108">
        <v>0.1547</v>
      </c>
    </row>
    <row r="5109" spans="1:2" x14ac:dyDescent="0.35">
      <c r="A5109" s="3">
        <v>42582.708333333336</v>
      </c>
      <c r="B5109">
        <v>0.15379999999999999</v>
      </c>
    </row>
    <row r="5110" spans="1:2" x14ac:dyDescent="0.35">
      <c r="A5110" s="3">
        <v>42582.75</v>
      </c>
      <c r="B5110">
        <v>0.16139999999999999</v>
      </c>
    </row>
    <row r="5111" spans="1:2" x14ac:dyDescent="0.35">
      <c r="A5111" s="3">
        <v>42582.791666666664</v>
      </c>
      <c r="B5111">
        <v>0.17069999999999999</v>
      </c>
    </row>
    <row r="5112" spans="1:2" x14ac:dyDescent="0.35">
      <c r="A5112" s="3">
        <v>42582.833333333336</v>
      </c>
      <c r="B5112">
        <v>0.1772</v>
      </c>
    </row>
    <row r="5113" spans="1:2" x14ac:dyDescent="0.35">
      <c r="A5113" s="3">
        <v>42582.875</v>
      </c>
      <c r="B5113">
        <v>0.1847</v>
      </c>
    </row>
    <row r="5114" spans="1:2" x14ac:dyDescent="0.35">
      <c r="A5114" s="3">
        <v>42582.916666666664</v>
      </c>
      <c r="B5114">
        <v>0.19470000000000001</v>
      </c>
    </row>
    <row r="5115" spans="1:2" x14ac:dyDescent="0.35">
      <c r="A5115" s="3">
        <v>42582.958333333336</v>
      </c>
      <c r="B5115">
        <v>0.1966</v>
      </c>
    </row>
    <row r="5116" spans="1:2" x14ac:dyDescent="0.35">
      <c r="A5116" s="3">
        <v>42583</v>
      </c>
      <c r="B5116">
        <v>0.19700000000000001</v>
      </c>
    </row>
    <row r="5117" spans="1:2" x14ac:dyDescent="0.35">
      <c r="A5117" s="3">
        <v>42583.041666666664</v>
      </c>
      <c r="B5117">
        <v>0.19969999999999999</v>
      </c>
    </row>
    <row r="5118" spans="1:2" x14ac:dyDescent="0.35">
      <c r="A5118" s="3">
        <v>42583.083333333336</v>
      </c>
      <c r="B5118">
        <v>0.2021</v>
      </c>
    </row>
    <row r="5119" spans="1:2" x14ac:dyDescent="0.35">
      <c r="A5119" s="3">
        <v>42583.125</v>
      </c>
      <c r="B5119">
        <v>0.20130000000000001</v>
      </c>
    </row>
    <row r="5120" spans="1:2" x14ac:dyDescent="0.35">
      <c r="A5120" s="3">
        <v>42583.166666666664</v>
      </c>
      <c r="B5120">
        <v>0.18709999999999999</v>
      </c>
    </row>
    <row r="5121" spans="1:2" x14ac:dyDescent="0.35">
      <c r="A5121" s="3">
        <v>42583.208333333336</v>
      </c>
      <c r="B5121">
        <v>0.1623</v>
      </c>
    </row>
    <row r="5122" spans="1:2" x14ac:dyDescent="0.35">
      <c r="A5122" s="3">
        <v>42583.25</v>
      </c>
      <c r="B5122">
        <v>0.1883</v>
      </c>
    </row>
    <row r="5123" spans="1:2" x14ac:dyDescent="0.35">
      <c r="A5123" s="3">
        <v>42583.291666666664</v>
      </c>
      <c r="B5123">
        <v>0.19259999999999999</v>
      </c>
    </row>
    <row r="5124" spans="1:2" x14ac:dyDescent="0.35">
      <c r="A5124" s="3">
        <v>42583.333333333336</v>
      </c>
      <c r="B5124">
        <v>0.1963</v>
      </c>
    </row>
    <row r="5125" spans="1:2" x14ac:dyDescent="0.35">
      <c r="A5125" s="3">
        <v>42583.375</v>
      </c>
      <c r="B5125">
        <v>0.2069</v>
      </c>
    </row>
    <row r="5126" spans="1:2" x14ac:dyDescent="0.35">
      <c r="A5126" s="3">
        <v>42583.416666666664</v>
      </c>
      <c r="B5126">
        <v>0.2319</v>
      </c>
    </row>
    <row r="5127" spans="1:2" x14ac:dyDescent="0.35">
      <c r="A5127" s="3">
        <v>42583.458333333336</v>
      </c>
      <c r="B5127">
        <v>0.25140000000000001</v>
      </c>
    </row>
    <row r="5128" spans="1:2" x14ac:dyDescent="0.35">
      <c r="A5128" s="3">
        <v>42583.5</v>
      </c>
      <c r="B5128">
        <v>0.26329999999999998</v>
      </c>
    </row>
    <row r="5129" spans="1:2" x14ac:dyDescent="0.35">
      <c r="A5129" s="3">
        <v>42583.541666666664</v>
      </c>
      <c r="B5129">
        <v>0.26829999999999998</v>
      </c>
    </row>
    <row r="5130" spans="1:2" x14ac:dyDescent="0.35">
      <c r="A5130" s="3">
        <v>42583.583333333336</v>
      </c>
      <c r="B5130">
        <v>0.2571</v>
      </c>
    </row>
    <row r="5131" spans="1:2" x14ac:dyDescent="0.35">
      <c r="A5131" s="3">
        <v>42583.625</v>
      </c>
      <c r="B5131">
        <v>0.23250000000000001</v>
      </c>
    </row>
    <row r="5132" spans="1:2" x14ac:dyDescent="0.35">
      <c r="A5132" s="3">
        <v>42583.666666666664</v>
      </c>
      <c r="B5132">
        <v>0.1991</v>
      </c>
    </row>
    <row r="5133" spans="1:2" x14ac:dyDescent="0.35">
      <c r="A5133" s="3">
        <v>42583.708333333336</v>
      </c>
      <c r="B5133">
        <v>0.161</v>
      </c>
    </row>
    <row r="5134" spans="1:2" x14ac:dyDescent="0.35">
      <c r="A5134" s="3">
        <v>42583.75</v>
      </c>
      <c r="B5134">
        <v>0.13200000000000001</v>
      </c>
    </row>
    <row r="5135" spans="1:2" x14ac:dyDescent="0.35">
      <c r="A5135" s="3">
        <v>42583.791666666664</v>
      </c>
      <c r="B5135">
        <v>0.11169999999999999</v>
      </c>
    </row>
    <row r="5136" spans="1:2" x14ac:dyDescent="0.35">
      <c r="A5136" s="3">
        <v>42583.833333333336</v>
      </c>
      <c r="B5136">
        <v>0.1043</v>
      </c>
    </row>
    <row r="5137" spans="1:2" x14ac:dyDescent="0.35">
      <c r="A5137" s="3">
        <v>42583.875</v>
      </c>
      <c r="B5137">
        <v>0.1084</v>
      </c>
    </row>
    <row r="5138" spans="1:2" x14ac:dyDescent="0.35">
      <c r="A5138" s="3">
        <v>42583.916666666664</v>
      </c>
      <c r="B5138">
        <v>0.1171</v>
      </c>
    </row>
    <row r="5139" spans="1:2" x14ac:dyDescent="0.35">
      <c r="A5139" s="3">
        <v>42583.958333333336</v>
      </c>
      <c r="B5139">
        <v>0.12509999999999999</v>
      </c>
    </row>
    <row r="5140" spans="1:2" x14ac:dyDescent="0.35">
      <c r="A5140" s="3">
        <v>42584</v>
      </c>
      <c r="B5140">
        <v>0.13270000000000001</v>
      </c>
    </row>
    <row r="5141" spans="1:2" x14ac:dyDescent="0.35">
      <c r="A5141" s="3">
        <v>42584.041666666664</v>
      </c>
      <c r="B5141">
        <v>0.13980000000000001</v>
      </c>
    </row>
    <row r="5142" spans="1:2" x14ac:dyDescent="0.35">
      <c r="A5142" s="3">
        <v>42584.083333333336</v>
      </c>
      <c r="B5142">
        <v>0.1472</v>
      </c>
    </row>
    <row r="5143" spans="1:2" x14ac:dyDescent="0.35">
      <c r="A5143" s="3">
        <v>42584.125</v>
      </c>
      <c r="B5143">
        <v>0.14829999999999999</v>
      </c>
    </row>
    <row r="5144" spans="1:2" x14ac:dyDescent="0.35">
      <c r="A5144" s="3">
        <v>42584.166666666664</v>
      </c>
      <c r="B5144">
        <v>0.13900000000000001</v>
      </c>
    </row>
    <row r="5145" spans="1:2" x14ac:dyDescent="0.35">
      <c r="A5145" s="3">
        <v>42584.208333333336</v>
      </c>
      <c r="B5145">
        <v>0.14610000000000001</v>
      </c>
    </row>
    <row r="5146" spans="1:2" x14ac:dyDescent="0.35">
      <c r="A5146" s="3">
        <v>42584.25</v>
      </c>
      <c r="B5146">
        <v>0.14549999999999999</v>
      </c>
    </row>
    <row r="5147" spans="1:2" x14ac:dyDescent="0.35">
      <c r="A5147" s="3">
        <v>42584.291666666664</v>
      </c>
      <c r="B5147">
        <v>0.13339999999999999</v>
      </c>
    </row>
    <row r="5148" spans="1:2" x14ac:dyDescent="0.35">
      <c r="A5148" s="3">
        <v>42584.333333333336</v>
      </c>
      <c r="B5148">
        <v>0.12770000000000001</v>
      </c>
    </row>
    <row r="5149" spans="1:2" x14ac:dyDescent="0.35">
      <c r="A5149" s="3">
        <v>42584.375</v>
      </c>
      <c r="B5149">
        <v>0.12529999999999999</v>
      </c>
    </row>
    <row r="5150" spans="1:2" x14ac:dyDescent="0.35">
      <c r="A5150" s="3">
        <v>42584.416666666664</v>
      </c>
      <c r="B5150">
        <v>0.13070000000000001</v>
      </c>
    </row>
    <row r="5151" spans="1:2" x14ac:dyDescent="0.35">
      <c r="A5151" s="3">
        <v>42584.458333333336</v>
      </c>
      <c r="B5151">
        <v>0.1429</v>
      </c>
    </row>
    <row r="5152" spans="1:2" x14ac:dyDescent="0.35">
      <c r="A5152" s="3">
        <v>42584.5</v>
      </c>
      <c r="B5152">
        <v>0.1588</v>
      </c>
    </row>
    <row r="5153" spans="1:2" x14ac:dyDescent="0.35">
      <c r="A5153" s="3">
        <v>42584.541666666664</v>
      </c>
      <c r="B5153">
        <v>0.17580000000000001</v>
      </c>
    </row>
    <row r="5154" spans="1:2" x14ac:dyDescent="0.35">
      <c r="A5154" s="3">
        <v>42584.583333333336</v>
      </c>
      <c r="B5154">
        <v>0.1865</v>
      </c>
    </row>
    <row r="5155" spans="1:2" x14ac:dyDescent="0.35">
      <c r="A5155" s="3">
        <v>42584.625</v>
      </c>
      <c r="B5155">
        <v>0.1888</v>
      </c>
    </row>
    <row r="5156" spans="1:2" x14ac:dyDescent="0.35">
      <c r="A5156" s="3">
        <v>42584.666666666664</v>
      </c>
      <c r="B5156">
        <v>0.1862</v>
      </c>
    </row>
    <row r="5157" spans="1:2" x14ac:dyDescent="0.35">
      <c r="A5157" s="3">
        <v>42584.708333333336</v>
      </c>
      <c r="B5157">
        <v>0.1794</v>
      </c>
    </row>
    <row r="5158" spans="1:2" x14ac:dyDescent="0.35">
      <c r="A5158" s="3">
        <v>42584.75</v>
      </c>
      <c r="B5158">
        <v>0.16120000000000001</v>
      </c>
    </row>
    <row r="5159" spans="1:2" x14ac:dyDescent="0.35">
      <c r="A5159" s="3">
        <v>42584.791666666664</v>
      </c>
      <c r="B5159">
        <v>0.1356</v>
      </c>
    </row>
    <row r="5160" spans="1:2" x14ac:dyDescent="0.35">
      <c r="A5160" s="3">
        <v>42584.833333333336</v>
      </c>
      <c r="B5160">
        <v>0.1212</v>
      </c>
    </row>
    <row r="5161" spans="1:2" x14ac:dyDescent="0.35">
      <c r="A5161" s="3">
        <v>42584.875</v>
      </c>
      <c r="B5161">
        <v>0.1191</v>
      </c>
    </row>
    <row r="5162" spans="1:2" x14ac:dyDescent="0.35">
      <c r="A5162" s="3">
        <v>42584.916666666664</v>
      </c>
      <c r="B5162">
        <v>0.1187</v>
      </c>
    </row>
    <row r="5163" spans="1:2" x14ac:dyDescent="0.35">
      <c r="A5163" s="3">
        <v>42584.958333333336</v>
      </c>
      <c r="B5163">
        <v>0.11550000000000001</v>
      </c>
    </row>
    <row r="5164" spans="1:2" x14ac:dyDescent="0.35">
      <c r="A5164" s="3">
        <v>42585</v>
      </c>
      <c r="B5164">
        <v>0.1143</v>
      </c>
    </row>
    <row r="5165" spans="1:2" x14ac:dyDescent="0.35">
      <c r="A5165" s="3">
        <v>42585.041666666664</v>
      </c>
      <c r="B5165">
        <v>0.114</v>
      </c>
    </row>
    <row r="5166" spans="1:2" x14ac:dyDescent="0.35">
      <c r="A5166" s="3">
        <v>42585.083333333336</v>
      </c>
      <c r="B5166">
        <v>0.1119</v>
      </c>
    </row>
    <row r="5167" spans="1:2" x14ac:dyDescent="0.35">
      <c r="A5167" s="3">
        <v>42585.125</v>
      </c>
      <c r="B5167">
        <v>0.1075</v>
      </c>
    </row>
    <row r="5168" spans="1:2" x14ac:dyDescent="0.35">
      <c r="A5168" s="3">
        <v>42585.166666666664</v>
      </c>
      <c r="B5168">
        <v>9.9699999999999997E-2</v>
      </c>
    </row>
    <row r="5169" spans="1:2" x14ac:dyDescent="0.35">
      <c r="A5169" s="3">
        <v>42585.208333333336</v>
      </c>
      <c r="B5169">
        <v>9.8400000000000001E-2</v>
      </c>
    </row>
    <row r="5170" spans="1:2" x14ac:dyDescent="0.35">
      <c r="A5170" s="3">
        <v>42585.25</v>
      </c>
      <c r="B5170">
        <v>0.1066</v>
      </c>
    </row>
    <row r="5171" spans="1:2" x14ac:dyDescent="0.35">
      <c r="A5171" s="3">
        <v>42585.291666666664</v>
      </c>
      <c r="B5171">
        <v>9.7500000000000003E-2</v>
      </c>
    </row>
    <row r="5172" spans="1:2" x14ac:dyDescent="0.35">
      <c r="A5172" s="3">
        <v>42585.333333333336</v>
      </c>
      <c r="B5172">
        <v>9.2100000000000001E-2</v>
      </c>
    </row>
    <row r="5173" spans="1:2" x14ac:dyDescent="0.35">
      <c r="A5173" s="3">
        <v>42585.375</v>
      </c>
      <c r="B5173">
        <v>9.5699999999999993E-2</v>
      </c>
    </row>
    <row r="5174" spans="1:2" x14ac:dyDescent="0.35">
      <c r="A5174" s="3">
        <v>42585.416666666664</v>
      </c>
      <c r="B5174">
        <v>0.10489999999999999</v>
      </c>
    </row>
    <row r="5175" spans="1:2" x14ac:dyDescent="0.35">
      <c r="A5175" s="3">
        <v>42585.458333333336</v>
      </c>
      <c r="B5175">
        <v>0.1153</v>
      </c>
    </row>
    <row r="5176" spans="1:2" x14ac:dyDescent="0.35">
      <c r="A5176" s="3">
        <v>42585.5</v>
      </c>
      <c r="B5176">
        <v>0.12889999999999999</v>
      </c>
    </row>
    <row r="5177" spans="1:2" x14ac:dyDescent="0.35">
      <c r="A5177" s="3">
        <v>42585.541666666664</v>
      </c>
      <c r="B5177">
        <v>0.14560000000000001</v>
      </c>
    </row>
    <row r="5178" spans="1:2" x14ac:dyDescent="0.35">
      <c r="A5178" s="3">
        <v>42585.583333333336</v>
      </c>
      <c r="B5178">
        <v>0.1595</v>
      </c>
    </row>
    <row r="5179" spans="1:2" x14ac:dyDescent="0.35">
      <c r="A5179" s="3">
        <v>42585.625</v>
      </c>
      <c r="B5179">
        <v>0.16400000000000001</v>
      </c>
    </row>
    <row r="5180" spans="1:2" x14ac:dyDescent="0.35">
      <c r="A5180" s="3">
        <v>42585.666666666664</v>
      </c>
      <c r="B5180">
        <v>0.158</v>
      </c>
    </row>
    <row r="5181" spans="1:2" x14ac:dyDescent="0.35">
      <c r="A5181" s="3">
        <v>42585.708333333336</v>
      </c>
      <c r="B5181">
        <v>0.13969999999999999</v>
      </c>
    </row>
    <row r="5182" spans="1:2" x14ac:dyDescent="0.35">
      <c r="A5182" s="3">
        <v>42585.75</v>
      </c>
      <c r="B5182">
        <v>0.1206</v>
      </c>
    </row>
    <row r="5183" spans="1:2" x14ac:dyDescent="0.35">
      <c r="A5183" s="3">
        <v>42585.791666666664</v>
      </c>
      <c r="B5183">
        <v>9.5699999999999993E-2</v>
      </c>
    </row>
    <row r="5184" spans="1:2" x14ac:dyDescent="0.35">
      <c r="A5184" s="3">
        <v>42585.833333333336</v>
      </c>
      <c r="B5184">
        <v>7.7100000000000002E-2</v>
      </c>
    </row>
    <row r="5185" spans="1:2" x14ac:dyDescent="0.35">
      <c r="A5185" s="3">
        <v>42585.875</v>
      </c>
      <c r="B5185">
        <v>7.1499999999999994E-2</v>
      </c>
    </row>
    <row r="5186" spans="1:2" x14ac:dyDescent="0.35">
      <c r="A5186" s="3">
        <v>42585.916666666664</v>
      </c>
      <c r="B5186">
        <v>7.2099999999999997E-2</v>
      </c>
    </row>
    <row r="5187" spans="1:2" x14ac:dyDescent="0.35">
      <c r="A5187" s="3">
        <v>42585.958333333336</v>
      </c>
      <c r="B5187">
        <v>7.3599999999999999E-2</v>
      </c>
    </row>
    <row r="5188" spans="1:2" x14ac:dyDescent="0.35">
      <c r="A5188" s="3">
        <v>42586</v>
      </c>
      <c r="B5188">
        <v>7.3700000000000002E-2</v>
      </c>
    </row>
    <row r="5189" spans="1:2" x14ac:dyDescent="0.35">
      <c r="A5189" s="3">
        <v>42586.041666666664</v>
      </c>
      <c r="B5189">
        <v>7.0999999999999994E-2</v>
      </c>
    </row>
    <row r="5190" spans="1:2" x14ac:dyDescent="0.35">
      <c r="A5190" s="3">
        <v>42586.083333333336</v>
      </c>
      <c r="B5190">
        <v>6.5799999999999997E-2</v>
      </c>
    </row>
    <row r="5191" spans="1:2" x14ac:dyDescent="0.35">
      <c r="A5191" s="3">
        <v>42586.125</v>
      </c>
      <c r="B5191">
        <v>6.0400000000000002E-2</v>
      </c>
    </row>
    <row r="5192" spans="1:2" x14ac:dyDescent="0.35">
      <c r="A5192" s="3">
        <v>42586.166666666664</v>
      </c>
      <c r="B5192">
        <v>5.5E-2</v>
      </c>
    </row>
    <row r="5193" spans="1:2" x14ac:dyDescent="0.35">
      <c r="A5193" s="3">
        <v>42586.208333333336</v>
      </c>
      <c r="B5193">
        <v>4.0800000000000003E-2</v>
      </c>
    </row>
    <row r="5194" spans="1:2" x14ac:dyDescent="0.35">
      <c r="A5194" s="3">
        <v>42586.25</v>
      </c>
      <c r="B5194">
        <v>2.9100000000000001E-2</v>
      </c>
    </row>
    <row r="5195" spans="1:2" x14ac:dyDescent="0.35">
      <c r="A5195" s="3">
        <v>42586.291666666664</v>
      </c>
      <c r="B5195">
        <v>2.3E-2</v>
      </c>
    </row>
    <row r="5196" spans="1:2" x14ac:dyDescent="0.35">
      <c r="A5196" s="3">
        <v>42586.333333333336</v>
      </c>
      <c r="B5196">
        <v>1.8599999999999998E-2</v>
      </c>
    </row>
    <row r="5197" spans="1:2" x14ac:dyDescent="0.35">
      <c r="A5197" s="3">
        <v>42586.375</v>
      </c>
      <c r="B5197">
        <v>1.8100000000000002E-2</v>
      </c>
    </row>
    <row r="5198" spans="1:2" x14ac:dyDescent="0.35">
      <c r="A5198" s="3">
        <v>42586.416666666664</v>
      </c>
      <c r="B5198">
        <v>2.1899999999999999E-2</v>
      </c>
    </row>
    <row r="5199" spans="1:2" x14ac:dyDescent="0.35">
      <c r="A5199" s="3">
        <v>42586.458333333336</v>
      </c>
      <c r="B5199">
        <v>2.7099999999999999E-2</v>
      </c>
    </row>
    <row r="5200" spans="1:2" x14ac:dyDescent="0.35">
      <c r="A5200" s="3">
        <v>42586.5</v>
      </c>
      <c r="B5200">
        <v>3.3399999999999999E-2</v>
      </c>
    </row>
    <row r="5201" spans="1:2" x14ac:dyDescent="0.35">
      <c r="A5201" s="3">
        <v>42586.541666666664</v>
      </c>
      <c r="B5201">
        <v>4.0899999999999999E-2</v>
      </c>
    </row>
    <row r="5202" spans="1:2" x14ac:dyDescent="0.35">
      <c r="A5202" s="3">
        <v>42586.583333333336</v>
      </c>
      <c r="B5202">
        <v>4.82E-2</v>
      </c>
    </row>
    <row r="5203" spans="1:2" x14ac:dyDescent="0.35">
      <c r="A5203" s="3">
        <v>42586.625</v>
      </c>
      <c r="B5203">
        <v>5.3499999999999999E-2</v>
      </c>
    </row>
    <row r="5204" spans="1:2" x14ac:dyDescent="0.35">
      <c r="A5204" s="3">
        <v>42586.666666666664</v>
      </c>
      <c r="B5204">
        <v>6.0999999999999999E-2</v>
      </c>
    </row>
    <row r="5205" spans="1:2" x14ac:dyDescent="0.35">
      <c r="A5205" s="3">
        <v>42586.708333333336</v>
      </c>
      <c r="B5205">
        <v>7.3800000000000004E-2</v>
      </c>
    </row>
    <row r="5206" spans="1:2" x14ac:dyDescent="0.35">
      <c r="A5206" s="3">
        <v>42586.75</v>
      </c>
      <c r="B5206">
        <v>7.2400000000000006E-2</v>
      </c>
    </row>
    <row r="5207" spans="1:2" x14ac:dyDescent="0.35">
      <c r="A5207" s="3">
        <v>42586.791666666664</v>
      </c>
      <c r="B5207">
        <v>5.1200000000000002E-2</v>
      </c>
    </row>
    <row r="5208" spans="1:2" x14ac:dyDescent="0.35">
      <c r="A5208" s="3">
        <v>42586.833333333336</v>
      </c>
      <c r="B5208">
        <v>4.02E-2</v>
      </c>
    </row>
    <row r="5209" spans="1:2" x14ac:dyDescent="0.35">
      <c r="A5209" s="3">
        <v>42586.875</v>
      </c>
      <c r="B5209">
        <v>3.9600000000000003E-2</v>
      </c>
    </row>
    <row r="5210" spans="1:2" x14ac:dyDescent="0.35">
      <c r="A5210" s="3">
        <v>42586.916666666664</v>
      </c>
      <c r="B5210">
        <v>4.24E-2</v>
      </c>
    </row>
    <row r="5211" spans="1:2" x14ac:dyDescent="0.35">
      <c r="A5211" s="3">
        <v>42586.958333333336</v>
      </c>
      <c r="B5211">
        <v>4.6399999999999997E-2</v>
      </c>
    </row>
    <row r="5212" spans="1:2" x14ac:dyDescent="0.35">
      <c r="A5212" s="3">
        <v>42587</v>
      </c>
      <c r="B5212">
        <v>5.5100000000000003E-2</v>
      </c>
    </row>
    <row r="5213" spans="1:2" x14ac:dyDescent="0.35">
      <c r="A5213" s="3">
        <v>42587.041666666664</v>
      </c>
      <c r="B5213">
        <v>6.8199999999999997E-2</v>
      </c>
    </row>
    <row r="5214" spans="1:2" x14ac:dyDescent="0.35">
      <c r="A5214" s="3">
        <v>42587.083333333336</v>
      </c>
      <c r="B5214">
        <v>8.2500000000000004E-2</v>
      </c>
    </row>
    <row r="5215" spans="1:2" x14ac:dyDescent="0.35">
      <c r="A5215" s="3">
        <v>42587.125</v>
      </c>
      <c r="B5215">
        <v>9.69E-2</v>
      </c>
    </row>
    <row r="5216" spans="1:2" x14ac:dyDescent="0.35">
      <c r="A5216" s="3">
        <v>42587.166666666664</v>
      </c>
      <c r="B5216">
        <v>0.1018</v>
      </c>
    </row>
    <row r="5217" spans="1:2" x14ac:dyDescent="0.35">
      <c r="A5217" s="3">
        <v>42587.208333333336</v>
      </c>
      <c r="B5217">
        <v>7.22E-2</v>
      </c>
    </row>
    <row r="5218" spans="1:2" x14ac:dyDescent="0.35">
      <c r="A5218" s="3">
        <v>42587.25</v>
      </c>
      <c r="B5218">
        <v>6.83E-2</v>
      </c>
    </row>
    <row r="5219" spans="1:2" x14ac:dyDescent="0.35">
      <c r="A5219" s="3">
        <v>42587.291666666664</v>
      </c>
      <c r="B5219">
        <v>6.1899999999999997E-2</v>
      </c>
    </row>
    <row r="5220" spans="1:2" x14ac:dyDescent="0.35">
      <c r="A5220" s="3">
        <v>42587.333333333336</v>
      </c>
      <c r="B5220">
        <v>6.1899999999999997E-2</v>
      </c>
    </row>
    <row r="5221" spans="1:2" x14ac:dyDescent="0.35">
      <c r="A5221" s="3">
        <v>42587.375</v>
      </c>
      <c r="B5221">
        <v>7.0800000000000002E-2</v>
      </c>
    </row>
    <row r="5222" spans="1:2" x14ac:dyDescent="0.35">
      <c r="A5222" s="3">
        <v>42587.416666666664</v>
      </c>
      <c r="B5222">
        <v>8.8700000000000001E-2</v>
      </c>
    </row>
    <row r="5223" spans="1:2" x14ac:dyDescent="0.35">
      <c r="A5223" s="3">
        <v>42587.458333333336</v>
      </c>
      <c r="B5223">
        <v>0.10829999999999999</v>
      </c>
    </row>
    <row r="5224" spans="1:2" x14ac:dyDescent="0.35">
      <c r="A5224" s="3">
        <v>42587.5</v>
      </c>
      <c r="B5224">
        <v>0.1246</v>
      </c>
    </row>
    <row r="5225" spans="1:2" x14ac:dyDescent="0.35">
      <c r="A5225" s="3">
        <v>42587.541666666664</v>
      </c>
      <c r="B5225">
        <v>0.1401</v>
      </c>
    </row>
    <row r="5226" spans="1:2" x14ac:dyDescent="0.35">
      <c r="A5226" s="3">
        <v>42587.583333333336</v>
      </c>
      <c r="B5226">
        <v>0.15329999999999999</v>
      </c>
    </row>
    <row r="5227" spans="1:2" x14ac:dyDescent="0.35">
      <c r="A5227" s="3">
        <v>42587.625</v>
      </c>
      <c r="B5227">
        <v>0.1641</v>
      </c>
    </row>
    <row r="5228" spans="1:2" x14ac:dyDescent="0.35">
      <c r="A5228" s="3">
        <v>42587.666666666664</v>
      </c>
      <c r="B5228">
        <v>0.17100000000000001</v>
      </c>
    </row>
    <row r="5229" spans="1:2" x14ac:dyDescent="0.35">
      <c r="A5229" s="3">
        <v>42587.708333333336</v>
      </c>
      <c r="B5229">
        <v>0.16200000000000001</v>
      </c>
    </row>
    <row r="5230" spans="1:2" x14ac:dyDescent="0.35">
      <c r="A5230" s="3">
        <v>42587.75</v>
      </c>
      <c r="B5230">
        <v>0.158</v>
      </c>
    </row>
    <row r="5231" spans="1:2" x14ac:dyDescent="0.35">
      <c r="A5231" s="3">
        <v>42587.791666666664</v>
      </c>
      <c r="B5231">
        <v>0.15540000000000001</v>
      </c>
    </row>
    <row r="5232" spans="1:2" x14ac:dyDescent="0.35">
      <c r="A5232" s="3">
        <v>42587.833333333336</v>
      </c>
      <c r="B5232">
        <v>0.1583</v>
      </c>
    </row>
    <row r="5233" spans="1:2" x14ac:dyDescent="0.35">
      <c r="A5233" s="3">
        <v>42587.875</v>
      </c>
      <c r="B5233">
        <v>0.15909999999999999</v>
      </c>
    </row>
    <row r="5234" spans="1:2" x14ac:dyDescent="0.35">
      <c r="A5234" s="3">
        <v>42587.916666666664</v>
      </c>
      <c r="B5234">
        <v>0.15609999999999999</v>
      </c>
    </row>
    <row r="5235" spans="1:2" x14ac:dyDescent="0.35">
      <c r="A5235" s="3">
        <v>42587.958333333336</v>
      </c>
      <c r="B5235">
        <v>0.14660000000000001</v>
      </c>
    </row>
    <row r="5236" spans="1:2" x14ac:dyDescent="0.35">
      <c r="A5236" s="3">
        <v>42588</v>
      </c>
      <c r="B5236">
        <v>0.13300000000000001</v>
      </c>
    </row>
    <row r="5237" spans="1:2" x14ac:dyDescent="0.35">
      <c r="A5237" s="3">
        <v>42588.041666666664</v>
      </c>
      <c r="B5237">
        <v>0.11550000000000001</v>
      </c>
    </row>
    <row r="5238" spans="1:2" x14ac:dyDescent="0.35">
      <c r="A5238" s="3">
        <v>42588.083333333336</v>
      </c>
      <c r="B5238">
        <v>9.8400000000000001E-2</v>
      </c>
    </row>
    <row r="5239" spans="1:2" x14ac:dyDescent="0.35">
      <c r="A5239" s="3">
        <v>42588.125</v>
      </c>
      <c r="B5239">
        <v>8.6400000000000005E-2</v>
      </c>
    </row>
    <row r="5240" spans="1:2" x14ac:dyDescent="0.35">
      <c r="A5240" s="3">
        <v>42588.166666666664</v>
      </c>
      <c r="B5240">
        <v>7.4399999999999994E-2</v>
      </c>
    </row>
    <row r="5241" spans="1:2" x14ac:dyDescent="0.35">
      <c r="A5241" s="3">
        <v>42588.208333333336</v>
      </c>
      <c r="B5241">
        <v>5.79E-2</v>
      </c>
    </row>
    <row r="5242" spans="1:2" x14ac:dyDescent="0.35">
      <c r="A5242" s="3">
        <v>42588.25</v>
      </c>
      <c r="B5242">
        <v>6.6600000000000006E-2</v>
      </c>
    </row>
    <row r="5243" spans="1:2" x14ac:dyDescent="0.35">
      <c r="A5243" s="3">
        <v>42588.291666666664</v>
      </c>
      <c r="B5243">
        <v>7.9899999999999999E-2</v>
      </c>
    </row>
    <row r="5244" spans="1:2" x14ac:dyDescent="0.35">
      <c r="A5244" s="3">
        <v>42588.333333333336</v>
      </c>
      <c r="B5244">
        <v>9.1999999999999998E-2</v>
      </c>
    </row>
    <row r="5245" spans="1:2" x14ac:dyDescent="0.35">
      <c r="A5245" s="3">
        <v>42588.375</v>
      </c>
      <c r="B5245">
        <v>0.1041</v>
      </c>
    </row>
    <row r="5246" spans="1:2" x14ac:dyDescent="0.35">
      <c r="A5246" s="3">
        <v>42588.416666666664</v>
      </c>
      <c r="B5246">
        <v>0.114</v>
      </c>
    </row>
    <row r="5247" spans="1:2" x14ac:dyDescent="0.35">
      <c r="A5247" s="3">
        <v>42588.458333333336</v>
      </c>
      <c r="B5247">
        <v>0.12820000000000001</v>
      </c>
    </row>
    <row r="5248" spans="1:2" x14ac:dyDescent="0.35">
      <c r="A5248" s="3">
        <v>42588.5</v>
      </c>
      <c r="B5248">
        <v>0.15770000000000001</v>
      </c>
    </row>
    <row r="5249" spans="1:2" x14ac:dyDescent="0.35">
      <c r="A5249" s="3">
        <v>42588.541666666664</v>
      </c>
      <c r="B5249">
        <v>0.18540000000000001</v>
      </c>
    </row>
    <row r="5250" spans="1:2" x14ac:dyDescent="0.35">
      <c r="A5250" s="3">
        <v>42588.583333333336</v>
      </c>
      <c r="B5250">
        <v>0.21049999999999999</v>
      </c>
    </row>
    <row r="5251" spans="1:2" x14ac:dyDescent="0.35">
      <c r="A5251" s="3">
        <v>42588.625</v>
      </c>
      <c r="B5251">
        <v>0.23350000000000001</v>
      </c>
    </row>
    <row r="5252" spans="1:2" x14ac:dyDescent="0.35">
      <c r="A5252" s="3">
        <v>42588.666666666664</v>
      </c>
      <c r="B5252">
        <v>0.24890000000000001</v>
      </c>
    </row>
    <row r="5253" spans="1:2" x14ac:dyDescent="0.35">
      <c r="A5253" s="3">
        <v>42588.708333333336</v>
      </c>
      <c r="B5253">
        <v>0.25469999999999998</v>
      </c>
    </row>
    <row r="5254" spans="1:2" x14ac:dyDescent="0.35">
      <c r="A5254" s="3">
        <v>42588.75</v>
      </c>
      <c r="B5254">
        <v>0.26569999999999999</v>
      </c>
    </row>
    <row r="5255" spans="1:2" x14ac:dyDescent="0.35">
      <c r="A5255" s="3">
        <v>42588.791666666664</v>
      </c>
      <c r="B5255">
        <v>0.25469999999999998</v>
      </c>
    </row>
    <row r="5256" spans="1:2" x14ac:dyDescent="0.35">
      <c r="A5256" s="3">
        <v>42588.833333333336</v>
      </c>
      <c r="B5256">
        <v>0.2656</v>
      </c>
    </row>
    <row r="5257" spans="1:2" x14ac:dyDescent="0.35">
      <c r="A5257" s="3">
        <v>42588.875</v>
      </c>
      <c r="B5257">
        <v>0.28210000000000002</v>
      </c>
    </row>
    <row r="5258" spans="1:2" x14ac:dyDescent="0.35">
      <c r="A5258" s="3">
        <v>42588.916666666664</v>
      </c>
      <c r="B5258">
        <v>0.2656</v>
      </c>
    </row>
    <row r="5259" spans="1:2" x14ac:dyDescent="0.35">
      <c r="A5259" s="3">
        <v>42588.958333333336</v>
      </c>
      <c r="B5259">
        <v>0.2535</v>
      </c>
    </row>
    <row r="5260" spans="1:2" x14ac:dyDescent="0.35">
      <c r="A5260" s="3">
        <v>42589</v>
      </c>
      <c r="B5260">
        <v>0.25019999999999998</v>
      </c>
    </row>
    <row r="5261" spans="1:2" x14ac:dyDescent="0.35">
      <c r="A5261" s="3">
        <v>42589.041666666664</v>
      </c>
      <c r="B5261">
        <v>0.25359999999999999</v>
      </c>
    </row>
    <row r="5262" spans="1:2" x14ac:dyDescent="0.35">
      <c r="A5262" s="3">
        <v>42589.083333333336</v>
      </c>
      <c r="B5262">
        <v>0.26219999999999999</v>
      </c>
    </row>
    <row r="5263" spans="1:2" x14ac:dyDescent="0.35">
      <c r="A5263" s="3">
        <v>42589.125</v>
      </c>
      <c r="B5263">
        <v>0.25519999999999998</v>
      </c>
    </row>
    <row r="5264" spans="1:2" x14ac:dyDescent="0.35">
      <c r="A5264" s="3">
        <v>42589.166666666664</v>
      </c>
      <c r="B5264">
        <v>0.24030000000000001</v>
      </c>
    </row>
    <row r="5265" spans="1:2" x14ac:dyDescent="0.35">
      <c r="A5265" s="3">
        <v>42589.208333333336</v>
      </c>
      <c r="B5265">
        <v>0.2429</v>
      </c>
    </row>
    <row r="5266" spans="1:2" x14ac:dyDescent="0.35">
      <c r="A5266" s="3">
        <v>42589.25</v>
      </c>
      <c r="B5266">
        <v>0.31809999999999999</v>
      </c>
    </row>
    <row r="5267" spans="1:2" x14ac:dyDescent="0.35">
      <c r="A5267" s="3">
        <v>42589.291666666664</v>
      </c>
      <c r="B5267">
        <v>0.35489999999999999</v>
      </c>
    </row>
    <row r="5268" spans="1:2" x14ac:dyDescent="0.35">
      <c r="A5268" s="3">
        <v>42589.333333333336</v>
      </c>
      <c r="B5268">
        <v>0.36820000000000003</v>
      </c>
    </row>
    <row r="5269" spans="1:2" x14ac:dyDescent="0.35">
      <c r="A5269" s="3">
        <v>42589.375</v>
      </c>
      <c r="B5269">
        <v>0.36909999999999998</v>
      </c>
    </row>
    <row r="5270" spans="1:2" x14ac:dyDescent="0.35">
      <c r="A5270" s="3">
        <v>42589.416666666664</v>
      </c>
      <c r="B5270">
        <v>0.36849999999999999</v>
      </c>
    </row>
    <row r="5271" spans="1:2" x14ac:dyDescent="0.35">
      <c r="A5271" s="3">
        <v>42589.458333333336</v>
      </c>
      <c r="B5271">
        <v>0.35249999999999998</v>
      </c>
    </row>
    <row r="5272" spans="1:2" x14ac:dyDescent="0.35">
      <c r="A5272" s="3">
        <v>42589.5</v>
      </c>
      <c r="B5272">
        <v>0.33729999999999999</v>
      </c>
    </row>
    <row r="5273" spans="1:2" x14ac:dyDescent="0.35">
      <c r="A5273" s="3">
        <v>42589.541666666664</v>
      </c>
      <c r="B5273">
        <v>0.34429999999999999</v>
      </c>
    </row>
    <row r="5274" spans="1:2" x14ac:dyDescent="0.35">
      <c r="A5274" s="3">
        <v>42589.583333333336</v>
      </c>
      <c r="B5274">
        <v>0.34420000000000001</v>
      </c>
    </row>
    <row r="5275" spans="1:2" x14ac:dyDescent="0.35">
      <c r="A5275" s="3">
        <v>42589.625</v>
      </c>
      <c r="B5275">
        <v>0.33179999999999998</v>
      </c>
    </row>
    <row r="5276" spans="1:2" x14ac:dyDescent="0.35">
      <c r="A5276" s="3">
        <v>42589.666666666664</v>
      </c>
      <c r="B5276">
        <v>0.32219999999999999</v>
      </c>
    </row>
    <row r="5277" spans="1:2" x14ac:dyDescent="0.35">
      <c r="A5277" s="3">
        <v>42589.708333333336</v>
      </c>
      <c r="B5277">
        <v>0.29520000000000002</v>
      </c>
    </row>
    <row r="5278" spans="1:2" x14ac:dyDescent="0.35">
      <c r="A5278" s="3">
        <v>42589.75</v>
      </c>
      <c r="B5278">
        <v>0.26240000000000002</v>
      </c>
    </row>
    <row r="5279" spans="1:2" x14ac:dyDescent="0.35">
      <c r="A5279" s="3">
        <v>42589.791666666664</v>
      </c>
      <c r="B5279">
        <v>0.22550000000000001</v>
      </c>
    </row>
    <row r="5280" spans="1:2" x14ac:dyDescent="0.35">
      <c r="A5280" s="3">
        <v>42589.833333333336</v>
      </c>
      <c r="B5280">
        <v>0.20119999999999999</v>
      </c>
    </row>
    <row r="5281" spans="1:2" x14ac:dyDescent="0.35">
      <c r="A5281" s="3">
        <v>42589.875</v>
      </c>
      <c r="B5281">
        <v>0.20039999999999999</v>
      </c>
    </row>
    <row r="5282" spans="1:2" x14ac:dyDescent="0.35">
      <c r="A5282" s="3">
        <v>42589.916666666664</v>
      </c>
      <c r="B5282">
        <v>0.2026</v>
      </c>
    </row>
    <row r="5283" spans="1:2" x14ac:dyDescent="0.35">
      <c r="A5283" s="3">
        <v>42589.958333333336</v>
      </c>
      <c r="B5283">
        <v>0.20119999999999999</v>
      </c>
    </row>
    <row r="5284" spans="1:2" x14ac:dyDescent="0.35">
      <c r="A5284" s="3">
        <v>42590</v>
      </c>
      <c r="B5284">
        <v>0.19600000000000001</v>
      </c>
    </row>
    <row r="5285" spans="1:2" x14ac:dyDescent="0.35">
      <c r="A5285" s="3">
        <v>42590.041666666664</v>
      </c>
      <c r="B5285">
        <v>0.18709999999999999</v>
      </c>
    </row>
    <row r="5286" spans="1:2" x14ac:dyDescent="0.35">
      <c r="A5286" s="3">
        <v>42590.083333333336</v>
      </c>
      <c r="B5286">
        <v>0.17910000000000001</v>
      </c>
    </row>
    <row r="5287" spans="1:2" x14ac:dyDescent="0.35">
      <c r="A5287" s="3">
        <v>42590.125</v>
      </c>
      <c r="B5287">
        <v>0.16950000000000001</v>
      </c>
    </row>
    <row r="5288" spans="1:2" x14ac:dyDescent="0.35">
      <c r="A5288" s="3">
        <v>42590.166666666664</v>
      </c>
      <c r="B5288">
        <v>0.15579999999999999</v>
      </c>
    </row>
    <row r="5289" spans="1:2" x14ac:dyDescent="0.35">
      <c r="A5289" s="3">
        <v>42590.208333333336</v>
      </c>
      <c r="B5289">
        <v>0.14530000000000001</v>
      </c>
    </row>
    <row r="5290" spans="1:2" x14ac:dyDescent="0.35">
      <c r="A5290" s="3">
        <v>42590.25</v>
      </c>
      <c r="B5290">
        <v>0.17</v>
      </c>
    </row>
    <row r="5291" spans="1:2" x14ac:dyDescent="0.35">
      <c r="A5291" s="3">
        <v>42590.291666666664</v>
      </c>
      <c r="B5291">
        <v>0.17469999999999999</v>
      </c>
    </row>
    <row r="5292" spans="1:2" x14ac:dyDescent="0.35">
      <c r="A5292" s="3">
        <v>42590.333333333336</v>
      </c>
      <c r="B5292">
        <v>0.17929999999999999</v>
      </c>
    </row>
    <row r="5293" spans="1:2" x14ac:dyDescent="0.35">
      <c r="A5293" s="3">
        <v>42590.375</v>
      </c>
      <c r="B5293">
        <v>0.17610000000000001</v>
      </c>
    </row>
    <row r="5294" spans="1:2" x14ac:dyDescent="0.35">
      <c r="A5294" s="3">
        <v>42590.416666666664</v>
      </c>
      <c r="B5294">
        <v>0.15920000000000001</v>
      </c>
    </row>
    <row r="5295" spans="1:2" x14ac:dyDescent="0.35">
      <c r="A5295" s="3">
        <v>42590.458333333336</v>
      </c>
      <c r="B5295">
        <v>0.13700000000000001</v>
      </c>
    </row>
    <row r="5296" spans="1:2" x14ac:dyDescent="0.35">
      <c r="A5296" s="3">
        <v>42590.5</v>
      </c>
      <c r="B5296">
        <v>0.1231</v>
      </c>
    </row>
    <row r="5297" spans="1:2" x14ac:dyDescent="0.35">
      <c r="A5297" s="3">
        <v>42590.541666666664</v>
      </c>
      <c r="B5297">
        <v>0.1202</v>
      </c>
    </row>
    <row r="5298" spans="1:2" x14ac:dyDescent="0.35">
      <c r="A5298" s="3">
        <v>42590.583333333336</v>
      </c>
      <c r="B5298">
        <v>0.1227</v>
      </c>
    </row>
    <row r="5299" spans="1:2" x14ac:dyDescent="0.35">
      <c r="A5299" s="3">
        <v>42590.625</v>
      </c>
      <c r="B5299">
        <v>0.12330000000000001</v>
      </c>
    </row>
    <row r="5300" spans="1:2" x14ac:dyDescent="0.35">
      <c r="A5300" s="3">
        <v>42590.666666666664</v>
      </c>
      <c r="B5300">
        <v>0.1235</v>
      </c>
    </row>
    <row r="5301" spans="1:2" x14ac:dyDescent="0.35">
      <c r="A5301" s="3">
        <v>42590.708333333336</v>
      </c>
      <c r="B5301">
        <v>0.12470000000000001</v>
      </c>
    </row>
    <row r="5302" spans="1:2" x14ac:dyDescent="0.35">
      <c r="A5302" s="3">
        <v>42590.75</v>
      </c>
      <c r="B5302">
        <v>0.124</v>
      </c>
    </row>
    <row r="5303" spans="1:2" x14ac:dyDescent="0.35">
      <c r="A5303" s="3">
        <v>42590.791666666664</v>
      </c>
      <c r="B5303">
        <v>0.109</v>
      </c>
    </row>
    <row r="5304" spans="1:2" x14ac:dyDescent="0.35">
      <c r="A5304" s="3">
        <v>42590.833333333336</v>
      </c>
      <c r="B5304">
        <v>9.2399999999999996E-2</v>
      </c>
    </row>
    <row r="5305" spans="1:2" x14ac:dyDescent="0.35">
      <c r="A5305" s="3">
        <v>42590.875</v>
      </c>
      <c r="B5305">
        <v>8.43E-2</v>
      </c>
    </row>
    <row r="5306" spans="1:2" x14ac:dyDescent="0.35">
      <c r="A5306" s="3">
        <v>42590.916666666664</v>
      </c>
      <c r="B5306">
        <v>8.2799999999999999E-2</v>
      </c>
    </row>
    <row r="5307" spans="1:2" x14ac:dyDescent="0.35">
      <c r="A5307" s="3">
        <v>42590.958333333336</v>
      </c>
      <c r="B5307">
        <v>8.4199999999999997E-2</v>
      </c>
    </row>
    <row r="5308" spans="1:2" x14ac:dyDescent="0.35">
      <c r="A5308" s="3">
        <v>42591</v>
      </c>
      <c r="B5308">
        <v>8.5699999999999998E-2</v>
      </c>
    </row>
    <row r="5309" spans="1:2" x14ac:dyDescent="0.35">
      <c r="A5309" s="3">
        <v>42591.041666666664</v>
      </c>
      <c r="B5309">
        <v>8.6199999999999999E-2</v>
      </c>
    </row>
    <row r="5310" spans="1:2" x14ac:dyDescent="0.35">
      <c r="A5310" s="3">
        <v>42591.083333333336</v>
      </c>
      <c r="B5310">
        <v>8.5500000000000007E-2</v>
      </c>
    </row>
    <row r="5311" spans="1:2" x14ac:dyDescent="0.35">
      <c r="A5311" s="3">
        <v>42591.125</v>
      </c>
      <c r="B5311">
        <v>8.2199999999999995E-2</v>
      </c>
    </row>
    <row r="5312" spans="1:2" x14ac:dyDescent="0.35">
      <c r="A5312" s="3">
        <v>42591.166666666664</v>
      </c>
      <c r="B5312">
        <v>7.6999999999999999E-2</v>
      </c>
    </row>
    <row r="5313" spans="1:2" x14ac:dyDescent="0.35">
      <c r="A5313" s="3">
        <v>42591.208333333336</v>
      </c>
      <c r="B5313">
        <v>6.6000000000000003E-2</v>
      </c>
    </row>
    <row r="5314" spans="1:2" x14ac:dyDescent="0.35">
      <c r="A5314" s="3">
        <v>42591.25</v>
      </c>
      <c r="B5314">
        <v>6.7000000000000004E-2</v>
      </c>
    </row>
    <row r="5315" spans="1:2" x14ac:dyDescent="0.35">
      <c r="A5315" s="3">
        <v>42591.291666666664</v>
      </c>
      <c r="B5315">
        <v>6.3500000000000001E-2</v>
      </c>
    </row>
    <row r="5316" spans="1:2" x14ac:dyDescent="0.35">
      <c r="A5316" s="3">
        <v>42591.333333333336</v>
      </c>
      <c r="B5316">
        <v>6.3200000000000006E-2</v>
      </c>
    </row>
    <row r="5317" spans="1:2" x14ac:dyDescent="0.35">
      <c r="A5317" s="3">
        <v>42591.375</v>
      </c>
      <c r="B5317">
        <v>6.4000000000000001E-2</v>
      </c>
    </row>
    <row r="5318" spans="1:2" x14ac:dyDescent="0.35">
      <c r="A5318" s="3">
        <v>42591.416666666664</v>
      </c>
      <c r="B5318">
        <v>6.59E-2</v>
      </c>
    </row>
    <row r="5319" spans="1:2" x14ac:dyDescent="0.35">
      <c r="A5319" s="3">
        <v>42591.458333333336</v>
      </c>
      <c r="B5319">
        <v>7.0400000000000004E-2</v>
      </c>
    </row>
    <row r="5320" spans="1:2" x14ac:dyDescent="0.35">
      <c r="A5320" s="3">
        <v>42591.5</v>
      </c>
      <c r="B5320">
        <v>7.6899999999999996E-2</v>
      </c>
    </row>
    <row r="5321" spans="1:2" x14ac:dyDescent="0.35">
      <c r="A5321" s="3">
        <v>42591.541666666664</v>
      </c>
      <c r="B5321">
        <v>8.5099999999999995E-2</v>
      </c>
    </row>
    <row r="5322" spans="1:2" x14ac:dyDescent="0.35">
      <c r="A5322" s="3">
        <v>42591.583333333336</v>
      </c>
      <c r="B5322">
        <v>9.1200000000000003E-2</v>
      </c>
    </row>
    <row r="5323" spans="1:2" x14ac:dyDescent="0.35">
      <c r="A5323" s="3">
        <v>42591.625</v>
      </c>
      <c r="B5323">
        <v>9.6500000000000002E-2</v>
      </c>
    </row>
    <row r="5324" spans="1:2" x14ac:dyDescent="0.35">
      <c r="A5324" s="3">
        <v>42591.666666666664</v>
      </c>
      <c r="B5324">
        <v>9.6500000000000002E-2</v>
      </c>
    </row>
    <row r="5325" spans="1:2" x14ac:dyDescent="0.35">
      <c r="A5325" s="3">
        <v>42591.708333333336</v>
      </c>
      <c r="B5325">
        <v>9.3399999999999997E-2</v>
      </c>
    </row>
    <row r="5326" spans="1:2" x14ac:dyDescent="0.35">
      <c r="A5326" s="3">
        <v>42591.75</v>
      </c>
      <c r="B5326">
        <v>8.3299999999999999E-2</v>
      </c>
    </row>
    <row r="5327" spans="1:2" x14ac:dyDescent="0.35">
      <c r="A5327" s="3">
        <v>42591.791666666664</v>
      </c>
      <c r="B5327">
        <v>6.6000000000000003E-2</v>
      </c>
    </row>
    <row r="5328" spans="1:2" x14ac:dyDescent="0.35">
      <c r="A5328" s="3">
        <v>42591.833333333336</v>
      </c>
      <c r="B5328">
        <v>5.5899999999999998E-2</v>
      </c>
    </row>
    <row r="5329" spans="1:2" x14ac:dyDescent="0.35">
      <c r="A5329" s="3">
        <v>42591.875</v>
      </c>
      <c r="B5329">
        <v>5.6300000000000003E-2</v>
      </c>
    </row>
    <row r="5330" spans="1:2" x14ac:dyDescent="0.35">
      <c r="A5330" s="3">
        <v>42591.916666666664</v>
      </c>
      <c r="B5330">
        <v>6.8400000000000002E-2</v>
      </c>
    </row>
    <row r="5331" spans="1:2" x14ac:dyDescent="0.35">
      <c r="A5331" s="3">
        <v>42591.958333333336</v>
      </c>
      <c r="B5331">
        <v>8.7499999999999994E-2</v>
      </c>
    </row>
    <row r="5332" spans="1:2" x14ac:dyDescent="0.35">
      <c r="A5332" s="3">
        <v>42592</v>
      </c>
      <c r="B5332">
        <v>0.10979999999999999</v>
      </c>
    </row>
    <row r="5333" spans="1:2" x14ac:dyDescent="0.35">
      <c r="A5333" s="3">
        <v>42592.041666666664</v>
      </c>
      <c r="B5333">
        <v>0.13250000000000001</v>
      </c>
    </row>
    <row r="5334" spans="1:2" x14ac:dyDescent="0.35">
      <c r="A5334" s="3">
        <v>42592.083333333336</v>
      </c>
      <c r="B5334">
        <v>0.15079999999999999</v>
      </c>
    </row>
    <row r="5335" spans="1:2" x14ac:dyDescent="0.35">
      <c r="A5335" s="3">
        <v>42592.125</v>
      </c>
      <c r="B5335">
        <v>0.158</v>
      </c>
    </row>
    <row r="5336" spans="1:2" x14ac:dyDescent="0.35">
      <c r="A5336" s="3">
        <v>42592.166666666664</v>
      </c>
      <c r="B5336">
        <v>0.155</v>
      </c>
    </row>
    <row r="5337" spans="1:2" x14ac:dyDescent="0.35">
      <c r="A5337" s="3">
        <v>42592.208333333336</v>
      </c>
      <c r="B5337">
        <v>0.1346</v>
      </c>
    </row>
    <row r="5338" spans="1:2" x14ac:dyDescent="0.35">
      <c r="A5338" s="3">
        <v>42592.25</v>
      </c>
      <c r="B5338">
        <v>0.15440000000000001</v>
      </c>
    </row>
    <row r="5339" spans="1:2" x14ac:dyDescent="0.35">
      <c r="A5339" s="3">
        <v>42592.291666666664</v>
      </c>
      <c r="B5339">
        <v>0.155</v>
      </c>
    </row>
    <row r="5340" spans="1:2" x14ac:dyDescent="0.35">
      <c r="A5340" s="3">
        <v>42592.333333333336</v>
      </c>
      <c r="B5340">
        <v>0.15939999999999999</v>
      </c>
    </row>
    <row r="5341" spans="1:2" x14ac:dyDescent="0.35">
      <c r="A5341" s="3">
        <v>42592.375</v>
      </c>
      <c r="B5341">
        <v>0.17430000000000001</v>
      </c>
    </row>
    <row r="5342" spans="1:2" x14ac:dyDescent="0.35">
      <c r="A5342" s="3">
        <v>42592.416666666664</v>
      </c>
      <c r="B5342">
        <v>0.19489999999999999</v>
      </c>
    </row>
    <row r="5343" spans="1:2" x14ac:dyDescent="0.35">
      <c r="A5343" s="3">
        <v>42592.458333333336</v>
      </c>
      <c r="B5343">
        <v>0.2155</v>
      </c>
    </row>
    <row r="5344" spans="1:2" x14ac:dyDescent="0.35">
      <c r="A5344" s="3">
        <v>42592.5</v>
      </c>
      <c r="B5344">
        <v>0.23810000000000001</v>
      </c>
    </row>
    <row r="5345" spans="1:2" x14ac:dyDescent="0.35">
      <c r="A5345" s="3">
        <v>42592.541666666664</v>
      </c>
      <c r="B5345">
        <v>0.26169999999999999</v>
      </c>
    </row>
    <row r="5346" spans="1:2" x14ac:dyDescent="0.35">
      <c r="A5346" s="3">
        <v>42592.583333333336</v>
      </c>
      <c r="B5346">
        <v>0.28120000000000001</v>
      </c>
    </row>
    <row r="5347" spans="1:2" x14ac:dyDescent="0.35">
      <c r="A5347" s="3">
        <v>42592.625</v>
      </c>
      <c r="B5347">
        <v>0.2913</v>
      </c>
    </row>
    <row r="5348" spans="1:2" x14ac:dyDescent="0.35">
      <c r="A5348" s="3">
        <v>42592.666666666664</v>
      </c>
      <c r="B5348">
        <v>0.28960000000000002</v>
      </c>
    </row>
    <row r="5349" spans="1:2" x14ac:dyDescent="0.35">
      <c r="A5349" s="3">
        <v>42592.708333333336</v>
      </c>
      <c r="B5349">
        <v>0.26910000000000001</v>
      </c>
    </row>
    <row r="5350" spans="1:2" x14ac:dyDescent="0.35">
      <c r="A5350" s="3">
        <v>42592.75</v>
      </c>
      <c r="B5350">
        <v>0.23100000000000001</v>
      </c>
    </row>
    <row r="5351" spans="1:2" x14ac:dyDescent="0.35">
      <c r="A5351" s="3">
        <v>42592.791666666664</v>
      </c>
      <c r="B5351">
        <v>0.19539999999999999</v>
      </c>
    </row>
    <row r="5352" spans="1:2" x14ac:dyDescent="0.35">
      <c r="A5352" s="3">
        <v>42592.833333333336</v>
      </c>
      <c r="B5352">
        <v>0.182</v>
      </c>
    </row>
    <row r="5353" spans="1:2" x14ac:dyDescent="0.35">
      <c r="A5353" s="3">
        <v>42592.875</v>
      </c>
      <c r="B5353">
        <v>0.1802</v>
      </c>
    </row>
    <row r="5354" spans="1:2" x14ac:dyDescent="0.35">
      <c r="A5354" s="3">
        <v>42592.916666666664</v>
      </c>
      <c r="B5354">
        <v>0.1767</v>
      </c>
    </row>
    <row r="5355" spans="1:2" x14ac:dyDescent="0.35">
      <c r="A5355" s="3">
        <v>42592.958333333336</v>
      </c>
      <c r="B5355">
        <v>0.17100000000000001</v>
      </c>
    </row>
    <row r="5356" spans="1:2" x14ac:dyDescent="0.35">
      <c r="A5356" s="3">
        <v>42593</v>
      </c>
      <c r="B5356">
        <v>0.1668</v>
      </c>
    </row>
    <row r="5357" spans="1:2" x14ac:dyDescent="0.35">
      <c r="A5357" s="3">
        <v>42593.041666666664</v>
      </c>
      <c r="B5357">
        <v>0.16200000000000001</v>
      </c>
    </row>
    <row r="5358" spans="1:2" x14ac:dyDescent="0.35">
      <c r="A5358" s="3">
        <v>42593.083333333336</v>
      </c>
      <c r="B5358">
        <v>0.161</v>
      </c>
    </row>
    <row r="5359" spans="1:2" x14ac:dyDescent="0.35">
      <c r="A5359" s="3">
        <v>42593.125</v>
      </c>
      <c r="B5359">
        <v>0.14990000000000001</v>
      </c>
    </row>
    <row r="5360" spans="1:2" x14ac:dyDescent="0.35">
      <c r="A5360" s="3">
        <v>42593.166666666664</v>
      </c>
      <c r="B5360">
        <v>0.13220000000000001</v>
      </c>
    </row>
    <row r="5361" spans="1:2" x14ac:dyDescent="0.35">
      <c r="A5361" s="3">
        <v>42593.208333333336</v>
      </c>
      <c r="B5361">
        <v>0.11600000000000001</v>
      </c>
    </row>
    <row r="5362" spans="1:2" x14ac:dyDescent="0.35">
      <c r="A5362" s="3">
        <v>42593.25</v>
      </c>
      <c r="B5362">
        <v>0.1188</v>
      </c>
    </row>
    <row r="5363" spans="1:2" x14ac:dyDescent="0.35">
      <c r="A5363" s="3">
        <v>42593.291666666664</v>
      </c>
      <c r="B5363">
        <v>0.12590000000000001</v>
      </c>
    </row>
    <row r="5364" spans="1:2" x14ac:dyDescent="0.35">
      <c r="A5364" s="3">
        <v>42593.333333333336</v>
      </c>
      <c r="B5364">
        <v>0.1406</v>
      </c>
    </row>
    <row r="5365" spans="1:2" x14ac:dyDescent="0.35">
      <c r="A5365" s="3">
        <v>42593.375</v>
      </c>
      <c r="B5365">
        <v>0.15670000000000001</v>
      </c>
    </row>
    <row r="5366" spans="1:2" x14ac:dyDescent="0.35">
      <c r="A5366" s="3">
        <v>42593.416666666664</v>
      </c>
      <c r="B5366">
        <v>0.17269999999999999</v>
      </c>
    </row>
    <row r="5367" spans="1:2" x14ac:dyDescent="0.35">
      <c r="A5367" s="3">
        <v>42593.458333333336</v>
      </c>
      <c r="B5367">
        <v>0.18540000000000001</v>
      </c>
    </row>
    <row r="5368" spans="1:2" x14ac:dyDescent="0.35">
      <c r="A5368" s="3">
        <v>42593.5</v>
      </c>
      <c r="B5368">
        <v>0.2102</v>
      </c>
    </row>
    <row r="5369" spans="1:2" x14ac:dyDescent="0.35">
      <c r="A5369" s="3">
        <v>42593.541666666664</v>
      </c>
      <c r="B5369">
        <v>0.23880000000000001</v>
      </c>
    </row>
    <row r="5370" spans="1:2" x14ac:dyDescent="0.35">
      <c r="A5370" s="3">
        <v>42593.583333333336</v>
      </c>
      <c r="B5370">
        <v>0.25979999999999998</v>
      </c>
    </row>
    <row r="5371" spans="1:2" x14ac:dyDescent="0.35">
      <c r="A5371" s="3">
        <v>42593.625</v>
      </c>
      <c r="B5371">
        <v>0.3085</v>
      </c>
    </row>
    <row r="5372" spans="1:2" x14ac:dyDescent="0.35">
      <c r="A5372" s="3">
        <v>42593.666666666664</v>
      </c>
      <c r="B5372">
        <v>0.34150000000000003</v>
      </c>
    </row>
    <row r="5373" spans="1:2" x14ac:dyDescent="0.35">
      <c r="A5373" s="3">
        <v>42593.708333333336</v>
      </c>
      <c r="B5373">
        <v>0.31950000000000001</v>
      </c>
    </row>
    <row r="5374" spans="1:2" x14ac:dyDescent="0.35">
      <c r="A5374" s="3">
        <v>42593.75</v>
      </c>
      <c r="B5374">
        <v>0.28439999999999999</v>
      </c>
    </row>
    <row r="5375" spans="1:2" x14ac:dyDescent="0.35">
      <c r="A5375" s="3">
        <v>42593.791666666664</v>
      </c>
      <c r="B5375">
        <v>0.26540000000000002</v>
      </c>
    </row>
    <row r="5376" spans="1:2" x14ac:dyDescent="0.35">
      <c r="A5376" s="3">
        <v>42593.833333333336</v>
      </c>
      <c r="B5376">
        <v>0.2611</v>
      </c>
    </row>
    <row r="5377" spans="1:2" x14ac:dyDescent="0.35">
      <c r="A5377" s="3">
        <v>42593.875</v>
      </c>
      <c r="B5377">
        <v>0.25779999999999997</v>
      </c>
    </row>
    <row r="5378" spans="1:2" x14ac:dyDescent="0.35">
      <c r="A5378" s="3">
        <v>42593.916666666664</v>
      </c>
      <c r="B5378">
        <v>0.25659999999999999</v>
      </c>
    </row>
    <row r="5379" spans="1:2" x14ac:dyDescent="0.35">
      <c r="A5379" s="3">
        <v>42593.958333333336</v>
      </c>
      <c r="B5379">
        <v>0.2495</v>
      </c>
    </row>
    <row r="5380" spans="1:2" x14ac:dyDescent="0.35">
      <c r="A5380" s="3">
        <v>42594</v>
      </c>
      <c r="B5380">
        <v>0.25480000000000003</v>
      </c>
    </row>
    <row r="5381" spans="1:2" x14ac:dyDescent="0.35">
      <c r="A5381" s="3">
        <v>42594.041666666664</v>
      </c>
      <c r="B5381">
        <v>0.25309999999999999</v>
      </c>
    </row>
    <row r="5382" spans="1:2" x14ac:dyDescent="0.35">
      <c r="A5382" s="3">
        <v>42594.083333333336</v>
      </c>
      <c r="B5382">
        <v>0.26169999999999999</v>
      </c>
    </row>
    <row r="5383" spans="1:2" x14ac:dyDescent="0.35">
      <c r="A5383" s="3">
        <v>42594.125</v>
      </c>
      <c r="B5383">
        <v>0.25080000000000002</v>
      </c>
    </row>
    <row r="5384" spans="1:2" x14ac:dyDescent="0.35">
      <c r="A5384" s="3">
        <v>42594.166666666664</v>
      </c>
      <c r="B5384">
        <v>0.23139999999999999</v>
      </c>
    </row>
    <row r="5385" spans="1:2" x14ac:dyDescent="0.35">
      <c r="A5385" s="3">
        <v>42594.208333333336</v>
      </c>
      <c r="B5385">
        <v>0.24360000000000001</v>
      </c>
    </row>
    <row r="5386" spans="1:2" x14ac:dyDescent="0.35">
      <c r="A5386" s="3">
        <v>42594.25</v>
      </c>
      <c r="B5386">
        <v>0.25979999999999998</v>
      </c>
    </row>
    <row r="5387" spans="1:2" x14ac:dyDescent="0.35">
      <c r="A5387" s="3">
        <v>42594.291666666664</v>
      </c>
      <c r="B5387">
        <v>0.23419999999999999</v>
      </c>
    </row>
    <row r="5388" spans="1:2" x14ac:dyDescent="0.35">
      <c r="A5388" s="3">
        <v>42594.333333333336</v>
      </c>
      <c r="B5388">
        <v>0.22189999999999999</v>
      </c>
    </row>
    <row r="5389" spans="1:2" x14ac:dyDescent="0.35">
      <c r="A5389" s="3">
        <v>42594.375</v>
      </c>
      <c r="B5389">
        <v>0.22889999999999999</v>
      </c>
    </row>
    <row r="5390" spans="1:2" x14ac:dyDescent="0.35">
      <c r="A5390" s="3">
        <v>42594.416666666664</v>
      </c>
      <c r="B5390">
        <v>0.2445</v>
      </c>
    </row>
    <row r="5391" spans="1:2" x14ac:dyDescent="0.35">
      <c r="A5391" s="3">
        <v>42594.458333333336</v>
      </c>
      <c r="B5391">
        <v>0.26290000000000002</v>
      </c>
    </row>
    <row r="5392" spans="1:2" x14ac:dyDescent="0.35">
      <c r="A5392" s="3">
        <v>42594.5</v>
      </c>
      <c r="B5392">
        <v>0.28289999999999998</v>
      </c>
    </row>
    <row r="5393" spans="1:2" x14ac:dyDescent="0.35">
      <c r="A5393" s="3">
        <v>42594.541666666664</v>
      </c>
      <c r="B5393">
        <v>0.29520000000000002</v>
      </c>
    </row>
    <row r="5394" spans="1:2" x14ac:dyDescent="0.35">
      <c r="A5394" s="3">
        <v>42594.583333333336</v>
      </c>
      <c r="B5394">
        <v>0.29949999999999999</v>
      </c>
    </row>
    <row r="5395" spans="1:2" x14ac:dyDescent="0.35">
      <c r="A5395" s="3">
        <v>42594.625</v>
      </c>
      <c r="B5395">
        <v>0.29970000000000002</v>
      </c>
    </row>
    <row r="5396" spans="1:2" x14ac:dyDescent="0.35">
      <c r="A5396" s="3">
        <v>42594.666666666664</v>
      </c>
      <c r="B5396">
        <v>0.29349999999999998</v>
      </c>
    </row>
    <row r="5397" spans="1:2" x14ac:dyDescent="0.35">
      <c r="A5397" s="3">
        <v>42594.708333333336</v>
      </c>
      <c r="B5397">
        <v>0.25669999999999998</v>
      </c>
    </row>
    <row r="5398" spans="1:2" x14ac:dyDescent="0.35">
      <c r="A5398" s="3">
        <v>42594.75</v>
      </c>
      <c r="B5398">
        <v>0.21970000000000001</v>
      </c>
    </row>
    <row r="5399" spans="1:2" x14ac:dyDescent="0.35">
      <c r="A5399" s="3">
        <v>42594.791666666664</v>
      </c>
      <c r="B5399">
        <v>0.20810000000000001</v>
      </c>
    </row>
    <row r="5400" spans="1:2" x14ac:dyDescent="0.35">
      <c r="A5400" s="3">
        <v>42594.833333333336</v>
      </c>
      <c r="B5400">
        <v>0.21149999999999999</v>
      </c>
    </row>
    <row r="5401" spans="1:2" x14ac:dyDescent="0.35">
      <c r="A5401" s="3">
        <v>42594.875</v>
      </c>
      <c r="B5401">
        <v>0.22170000000000001</v>
      </c>
    </row>
    <row r="5402" spans="1:2" x14ac:dyDescent="0.35">
      <c r="A5402" s="3">
        <v>42594.916666666664</v>
      </c>
      <c r="B5402">
        <v>0.23400000000000001</v>
      </c>
    </row>
    <row r="5403" spans="1:2" x14ac:dyDescent="0.35">
      <c r="A5403" s="3">
        <v>42594.958333333336</v>
      </c>
      <c r="B5403">
        <v>0.2392</v>
      </c>
    </row>
    <row r="5404" spans="1:2" x14ac:dyDescent="0.35">
      <c r="A5404" s="3">
        <v>42595</v>
      </c>
      <c r="B5404">
        <v>0.23760000000000001</v>
      </c>
    </row>
    <row r="5405" spans="1:2" x14ac:dyDescent="0.35">
      <c r="A5405" s="3">
        <v>42595.041666666664</v>
      </c>
      <c r="B5405">
        <v>0.2288</v>
      </c>
    </row>
    <row r="5406" spans="1:2" x14ac:dyDescent="0.35">
      <c r="A5406" s="3">
        <v>42595.083333333336</v>
      </c>
      <c r="B5406">
        <v>0.21529999999999999</v>
      </c>
    </row>
    <row r="5407" spans="1:2" x14ac:dyDescent="0.35">
      <c r="A5407" s="3">
        <v>42595.125</v>
      </c>
      <c r="B5407">
        <v>0.20180000000000001</v>
      </c>
    </row>
    <row r="5408" spans="1:2" x14ac:dyDescent="0.35">
      <c r="A5408" s="3">
        <v>42595.166666666664</v>
      </c>
      <c r="B5408">
        <v>0.1817</v>
      </c>
    </row>
    <row r="5409" spans="1:2" x14ac:dyDescent="0.35">
      <c r="A5409" s="3">
        <v>42595.208333333336</v>
      </c>
      <c r="B5409">
        <v>0.1671</v>
      </c>
    </row>
    <row r="5410" spans="1:2" x14ac:dyDescent="0.35">
      <c r="A5410" s="3">
        <v>42595.25</v>
      </c>
      <c r="B5410">
        <v>0.20519999999999999</v>
      </c>
    </row>
    <row r="5411" spans="1:2" x14ac:dyDescent="0.35">
      <c r="A5411" s="3">
        <v>42595.291666666664</v>
      </c>
      <c r="B5411">
        <v>0.19719999999999999</v>
      </c>
    </row>
    <row r="5412" spans="1:2" x14ac:dyDescent="0.35">
      <c r="A5412" s="3">
        <v>42595.333333333336</v>
      </c>
      <c r="B5412">
        <v>0.18140000000000001</v>
      </c>
    </row>
    <row r="5413" spans="1:2" x14ac:dyDescent="0.35">
      <c r="A5413" s="3">
        <v>42595.375</v>
      </c>
      <c r="B5413">
        <v>0.1633</v>
      </c>
    </row>
    <row r="5414" spans="1:2" x14ac:dyDescent="0.35">
      <c r="A5414" s="3">
        <v>42595.416666666664</v>
      </c>
      <c r="B5414">
        <v>0.15260000000000001</v>
      </c>
    </row>
    <row r="5415" spans="1:2" x14ac:dyDescent="0.35">
      <c r="A5415" s="3">
        <v>42595.458333333336</v>
      </c>
      <c r="B5415">
        <v>0.14929999999999999</v>
      </c>
    </row>
    <row r="5416" spans="1:2" x14ac:dyDescent="0.35">
      <c r="A5416" s="3">
        <v>42595.5</v>
      </c>
      <c r="B5416">
        <v>0.1512</v>
      </c>
    </row>
    <row r="5417" spans="1:2" x14ac:dyDescent="0.35">
      <c r="A5417" s="3">
        <v>42595.541666666664</v>
      </c>
      <c r="B5417">
        <v>0.15590000000000001</v>
      </c>
    </row>
    <row r="5418" spans="1:2" x14ac:dyDescent="0.35">
      <c r="A5418" s="3">
        <v>42595.583333333336</v>
      </c>
      <c r="B5418">
        <v>0.15989999999999999</v>
      </c>
    </row>
    <row r="5419" spans="1:2" x14ac:dyDescent="0.35">
      <c r="A5419" s="3">
        <v>42595.625</v>
      </c>
      <c r="B5419">
        <v>0.1565</v>
      </c>
    </row>
    <row r="5420" spans="1:2" x14ac:dyDescent="0.35">
      <c r="A5420" s="3">
        <v>42595.666666666664</v>
      </c>
      <c r="B5420">
        <v>0.15179999999999999</v>
      </c>
    </row>
    <row r="5421" spans="1:2" x14ac:dyDescent="0.35">
      <c r="A5421" s="3">
        <v>42595.708333333336</v>
      </c>
      <c r="B5421">
        <v>0.14360000000000001</v>
      </c>
    </row>
    <row r="5422" spans="1:2" x14ac:dyDescent="0.35">
      <c r="A5422" s="3">
        <v>42595.75</v>
      </c>
      <c r="B5422">
        <v>0.13469999999999999</v>
      </c>
    </row>
    <row r="5423" spans="1:2" x14ac:dyDescent="0.35">
      <c r="A5423" s="3">
        <v>42595.791666666664</v>
      </c>
      <c r="B5423">
        <v>0.1139</v>
      </c>
    </row>
    <row r="5424" spans="1:2" x14ac:dyDescent="0.35">
      <c r="A5424" s="3">
        <v>42595.833333333336</v>
      </c>
      <c r="B5424">
        <v>9.8699999999999996E-2</v>
      </c>
    </row>
    <row r="5425" spans="1:2" x14ac:dyDescent="0.35">
      <c r="A5425" s="3">
        <v>42595.875</v>
      </c>
      <c r="B5425">
        <v>9.1800000000000007E-2</v>
      </c>
    </row>
    <row r="5426" spans="1:2" x14ac:dyDescent="0.35">
      <c r="A5426" s="3">
        <v>42595.916666666664</v>
      </c>
      <c r="B5426">
        <v>8.8400000000000006E-2</v>
      </c>
    </row>
    <row r="5427" spans="1:2" x14ac:dyDescent="0.35">
      <c r="A5427" s="3">
        <v>42595.958333333336</v>
      </c>
      <c r="B5427">
        <v>8.5400000000000004E-2</v>
      </c>
    </row>
    <row r="5428" spans="1:2" x14ac:dyDescent="0.35">
      <c r="A5428" s="3">
        <v>42596</v>
      </c>
      <c r="B5428">
        <v>8.2400000000000001E-2</v>
      </c>
    </row>
    <row r="5429" spans="1:2" x14ac:dyDescent="0.35">
      <c r="A5429" s="3">
        <v>42596.041666666664</v>
      </c>
      <c r="B5429">
        <v>7.85E-2</v>
      </c>
    </row>
    <row r="5430" spans="1:2" x14ac:dyDescent="0.35">
      <c r="A5430" s="3">
        <v>42596.083333333336</v>
      </c>
      <c r="B5430">
        <v>7.3599999999999999E-2</v>
      </c>
    </row>
    <row r="5431" spans="1:2" x14ac:dyDescent="0.35">
      <c r="A5431" s="3">
        <v>42596.125</v>
      </c>
      <c r="B5431">
        <v>6.9000000000000006E-2</v>
      </c>
    </row>
    <row r="5432" spans="1:2" x14ac:dyDescent="0.35">
      <c r="A5432" s="3">
        <v>42596.166666666664</v>
      </c>
      <c r="B5432">
        <v>6.3899999999999998E-2</v>
      </c>
    </row>
    <row r="5433" spans="1:2" x14ac:dyDescent="0.35">
      <c r="A5433" s="3">
        <v>42596.208333333336</v>
      </c>
      <c r="B5433">
        <v>4.5900000000000003E-2</v>
      </c>
    </row>
    <row r="5434" spans="1:2" x14ac:dyDescent="0.35">
      <c r="A5434" s="3">
        <v>42596.25</v>
      </c>
      <c r="B5434">
        <v>3.3700000000000001E-2</v>
      </c>
    </row>
    <row r="5435" spans="1:2" x14ac:dyDescent="0.35">
      <c r="A5435" s="3">
        <v>42596.291666666664</v>
      </c>
      <c r="B5435">
        <v>2.87E-2</v>
      </c>
    </row>
    <row r="5436" spans="1:2" x14ac:dyDescent="0.35">
      <c r="A5436" s="3">
        <v>42596.333333333336</v>
      </c>
      <c r="B5436">
        <v>2.6100000000000002E-2</v>
      </c>
    </row>
    <row r="5437" spans="1:2" x14ac:dyDescent="0.35">
      <c r="A5437" s="3">
        <v>42596.375</v>
      </c>
      <c r="B5437">
        <v>2.5499999999999998E-2</v>
      </c>
    </row>
    <row r="5438" spans="1:2" x14ac:dyDescent="0.35">
      <c r="A5438" s="3">
        <v>42596.416666666664</v>
      </c>
      <c r="B5438">
        <v>2.5899999999999999E-2</v>
      </c>
    </row>
    <row r="5439" spans="1:2" x14ac:dyDescent="0.35">
      <c r="A5439" s="3">
        <v>42596.458333333336</v>
      </c>
      <c r="B5439">
        <v>2.7E-2</v>
      </c>
    </row>
    <row r="5440" spans="1:2" x14ac:dyDescent="0.35">
      <c r="A5440" s="3">
        <v>42596.5</v>
      </c>
      <c r="B5440">
        <v>3.09E-2</v>
      </c>
    </row>
    <row r="5441" spans="1:2" x14ac:dyDescent="0.35">
      <c r="A5441" s="3">
        <v>42596.541666666664</v>
      </c>
      <c r="B5441">
        <v>3.6499999999999998E-2</v>
      </c>
    </row>
    <row r="5442" spans="1:2" x14ac:dyDescent="0.35">
      <c r="A5442" s="3">
        <v>42596.583333333336</v>
      </c>
      <c r="B5442">
        <v>4.1799999999999997E-2</v>
      </c>
    </row>
    <row r="5443" spans="1:2" x14ac:dyDescent="0.35">
      <c r="A5443" s="3">
        <v>42596.625</v>
      </c>
      <c r="B5443">
        <v>4.7399999999999998E-2</v>
      </c>
    </row>
    <row r="5444" spans="1:2" x14ac:dyDescent="0.35">
      <c r="A5444" s="3">
        <v>42596.666666666664</v>
      </c>
      <c r="B5444">
        <v>5.5300000000000002E-2</v>
      </c>
    </row>
    <row r="5445" spans="1:2" x14ac:dyDescent="0.35">
      <c r="A5445" s="3">
        <v>42596.708333333336</v>
      </c>
      <c r="B5445">
        <v>6.4600000000000005E-2</v>
      </c>
    </row>
    <row r="5446" spans="1:2" x14ac:dyDescent="0.35">
      <c r="A5446" s="3">
        <v>42596.75</v>
      </c>
      <c r="B5446">
        <v>5.8700000000000002E-2</v>
      </c>
    </row>
    <row r="5447" spans="1:2" x14ac:dyDescent="0.35">
      <c r="A5447" s="3">
        <v>42596.791666666664</v>
      </c>
      <c r="B5447">
        <v>0.04</v>
      </c>
    </row>
    <row r="5448" spans="1:2" x14ac:dyDescent="0.35">
      <c r="A5448" s="3">
        <v>42596.833333333336</v>
      </c>
      <c r="B5448">
        <v>2.8400000000000002E-2</v>
      </c>
    </row>
    <row r="5449" spans="1:2" x14ac:dyDescent="0.35">
      <c r="A5449" s="3">
        <v>42596.875</v>
      </c>
      <c r="B5449">
        <v>2.4400000000000002E-2</v>
      </c>
    </row>
    <row r="5450" spans="1:2" x14ac:dyDescent="0.35">
      <c r="A5450" s="3">
        <v>42596.916666666664</v>
      </c>
      <c r="B5450">
        <v>2.5000000000000001E-2</v>
      </c>
    </row>
    <row r="5451" spans="1:2" x14ac:dyDescent="0.35">
      <c r="A5451" s="3">
        <v>42596.958333333336</v>
      </c>
      <c r="B5451">
        <v>2.8500000000000001E-2</v>
      </c>
    </row>
    <row r="5452" spans="1:2" x14ac:dyDescent="0.35">
      <c r="A5452" s="3">
        <v>42597</v>
      </c>
      <c r="B5452">
        <v>3.2099999999999997E-2</v>
      </c>
    </row>
    <row r="5453" spans="1:2" x14ac:dyDescent="0.35">
      <c r="A5453" s="3">
        <v>42597.041666666664</v>
      </c>
      <c r="B5453">
        <v>3.5200000000000002E-2</v>
      </c>
    </row>
    <row r="5454" spans="1:2" x14ac:dyDescent="0.35">
      <c r="A5454" s="3">
        <v>42597.083333333336</v>
      </c>
      <c r="B5454">
        <v>3.85E-2</v>
      </c>
    </row>
    <row r="5455" spans="1:2" x14ac:dyDescent="0.35">
      <c r="A5455" s="3">
        <v>42597.125</v>
      </c>
      <c r="B5455">
        <v>3.9E-2</v>
      </c>
    </row>
    <row r="5456" spans="1:2" x14ac:dyDescent="0.35">
      <c r="A5456" s="3">
        <v>42597.166666666664</v>
      </c>
      <c r="B5456">
        <v>3.8899999999999997E-2</v>
      </c>
    </row>
    <row r="5457" spans="1:2" x14ac:dyDescent="0.35">
      <c r="A5457" s="3">
        <v>42597.208333333336</v>
      </c>
      <c r="B5457">
        <v>0.03</v>
      </c>
    </row>
    <row r="5458" spans="1:2" x14ac:dyDescent="0.35">
      <c r="A5458" s="3">
        <v>42597.25</v>
      </c>
      <c r="B5458">
        <v>2.0299999999999999E-2</v>
      </c>
    </row>
    <row r="5459" spans="1:2" x14ac:dyDescent="0.35">
      <c r="A5459" s="3">
        <v>42597.291666666664</v>
      </c>
      <c r="B5459">
        <v>1.46E-2</v>
      </c>
    </row>
    <row r="5460" spans="1:2" x14ac:dyDescent="0.35">
      <c r="A5460" s="3">
        <v>42597.333333333336</v>
      </c>
      <c r="B5460">
        <v>1.17E-2</v>
      </c>
    </row>
    <row r="5461" spans="1:2" x14ac:dyDescent="0.35">
      <c r="A5461" s="3">
        <v>42597.375</v>
      </c>
      <c r="B5461">
        <v>1.29E-2</v>
      </c>
    </row>
    <row r="5462" spans="1:2" x14ac:dyDescent="0.35">
      <c r="A5462" s="3">
        <v>42597.416666666664</v>
      </c>
      <c r="B5462">
        <v>1.6199999999999999E-2</v>
      </c>
    </row>
    <row r="5463" spans="1:2" x14ac:dyDescent="0.35">
      <c r="A5463" s="3">
        <v>42597.458333333336</v>
      </c>
      <c r="B5463">
        <v>2.0199999999999999E-2</v>
      </c>
    </row>
    <row r="5464" spans="1:2" x14ac:dyDescent="0.35">
      <c r="A5464" s="3">
        <v>42597.5</v>
      </c>
      <c r="B5464">
        <v>2.5600000000000001E-2</v>
      </c>
    </row>
    <row r="5465" spans="1:2" x14ac:dyDescent="0.35">
      <c r="A5465" s="3">
        <v>42597.541666666664</v>
      </c>
      <c r="B5465">
        <v>3.1399999999999997E-2</v>
      </c>
    </row>
    <row r="5466" spans="1:2" x14ac:dyDescent="0.35">
      <c r="A5466" s="3">
        <v>42597.583333333336</v>
      </c>
      <c r="B5466">
        <v>3.85E-2</v>
      </c>
    </row>
    <row r="5467" spans="1:2" x14ac:dyDescent="0.35">
      <c r="A5467" s="3">
        <v>42597.625</v>
      </c>
      <c r="B5467">
        <v>4.8399999999999999E-2</v>
      </c>
    </row>
    <row r="5468" spans="1:2" x14ac:dyDescent="0.35">
      <c r="A5468" s="3">
        <v>42597.666666666664</v>
      </c>
      <c r="B5468">
        <v>6.3100000000000003E-2</v>
      </c>
    </row>
    <row r="5469" spans="1:2" x14ac:dyDescent="0.35">
      <c r="A5469" s="3">
        <v>42597.708333333336</v>
      </c>
      <c r="B5469">
        <v>7.8399999999999997E-2</v>
      </c>
    </row>
    <row r="5470" spans="1:2" x14ac:dyDescent="0.35">
      <c r="A5470" s="3">
        <v>42597.75</v>
      </c>
      <c r="B5470">
        <v>6.9000000000000006E-2</v>
      </c>
    </row>
    <row r="5471" spans="1:2" x14ac:dyDescent="0.35">
      <c r="A5471" s="3">
        <v>42597.791666666664</v>
      </c>
      <c r="B5471">
        <v>4.8300000000000003E-2</v>
      </c>
    </row>
    <row r="5472" spans="1:2" x14ac:dyDescent="0.35">
      <c r="A5472" s="3">
        <v>42597.833333333336</v>
      </c>
      <c r="B5472">
        <v>4.0500000000000001E-2</v>
      </c>
    </row>
    <row r="5473" spans="1:2" x14ac:dyDescent="0.35">
      <c r="A5473" s="3">
        <v>42597.875</v>
      </c>
      <c r="B5473">
        <v>4.0399999999999998E-2</v>
      </c>
    </row>
    <row r="5474" spans="1:2" x14ac:dyDescent="0.35">
      <c r="A5474" s="3">
        <v>42597.916666666664</v>
      </c>
      <c r="B5474">
        <v>4.4400000000000002E-2</v>
      </c>
    </row>
    <row r="5475" spans="1:2" x14ac:dyDescent="0.35">
      <c r="A5475" s="3">
        <v>42597.958333333336</v>
      </c>
      <c r="B5475">
        <v>5.0299999999999997E-2</v>
      </c>
    </row>
    <row r="5476" spans="1:2" x14ac:dyDescent="0.35">
      <c r="A5476" s="3">
        <v>42598</v>
      </c>
      <c r="B5476">
        <v>5.6099999999999997E-2</v>
      </c>
    </row>
    <row r="5477" spans="1:2" x14ac:dyDescent="0.35">
      <c r="A5477" s="3">
        <v>42598.041666666664</v>
      </c>
      <c r="B5477">
        <v>6.1800000000000001E-2</v>
      </c>
    </row>
    <row r="5478" spans="1:2" x14ac:dyDescent="0.35">
      <c r="A5478" s="3">
        <v>42598.083333333336</v>
      </c>
      <c r="B5478">
        <v>6.7699999999999996E-2</v>
      </c>
    </row>
    <row r="5479" spans="1:2" x14ac:dyDescent="0.35">
      <c r="A5479" s="3">
        <v>42598.125</v>
      </c>
      <c r="B5479">
        <v>7.4800000000000005E-2</v>
      </c>
    </row>
    <row r="5480" spans="1:2" x14ac:dyDescent="0.35">
      <c r="A5480" s="3">
        <v>42598.166666666664</v>
      </c>
      <c r="B5480">
        <v>8.1500000000000003E-2</v>
      </c>
    </row>
    <row r="5481" spans="1:2" x14ac:dyDescent="0.35">
      <c r="A5481" s="3">
        <v>42598.208333333336</v>
      </c>
      <c r="B5481">
        <v>5.9200000000000003E-2</v>
      </c>
    </row>
    <row r="5482" spans="1:2" x14ac:dyDescent="0.35">
      <c r="A5482" s="3">
        <v>42598.25</v>
      </c>
      <c r="B5482">
        <v>2.8199999999999999E-2</v>
      </c>
    </row>
    <row r="5483" spans="1:2" x14ac:dyDescent="0.35">
      <c r="A5483" s="3">
        <v>42598.291666666664</v>
      </c>
      <c r="B5483">
        <v>1.6500000000000001E-2</v>
      </c>
    </row>
    <row r="5484" spans="1:2" x14ac:dyDescent="0.35">
      <c r="A5484" s="3">
        <v>42598.333333333336</v>
      </c>
      <c r="B5484">
        <v>1.5900000000000001E-2</v>
      </c>
    </row>
    <row r="5485" spans="1:2" x14ac:dyDescent="0.35">
      <c r="A5485" s="3">
        <v>42598.375</v>
      </c>
      <c r="B5485">
        <v>1.8599999999999998E-2</v>
      </c>
    </row>
    <row r="5486" spans="1:2" x14ac:dyDescent="0.35">
      <c r="A5486" s="3">
        <v>42598.416666666664</v>
      </c>
      <c r="B5486">
        <v>2.3300000000000001E-2</v>
      </c>
    </row>
    <row r="5487" spans="1:2" x14ac:dyDescent="0.35">
      <c r="A5487" s="3">
        <v>42598.458333333336</v>
      </c>
      <c r="B5487">
        <v>3.2399999999999998E-2</v>
      </c>
    </row>
    <row r="5488" spans="1:2" x14ac:dyDescent="0.35">
      <c r="A5488" s="3">
        <v>42598.5</v>
      </c>
      <c r="B5488">
        <v>4.7600000000000003E-2</v>
      </c>
    </row>
    <row r="5489" spans="1:2" x14ac:dyDescent="0.35">
      <c r="A5489" s="3">
        <v>42598.541666666664</v>
      </c>
      <c r="B5489">
        <v>6.2100000000000002E-2</v>
      </c>
    </row>
    <row r="5490" spans="1:2" x14ac:dyDescent="0.35">
      <c r="A5490" s="3">
        <v>42598.583333333336</v>
      </c>
      <c r="B5490">
        <v>7.2300000000000003E-2</v>
      </c>
    </row>
    <row r="5491" spans="1:2" x14ac:dyDescent="0.35">
      <c r="A5491" s="3">
        <v>42598.625</v>
      </c>
      <c r="B5491">
        <v>7.0900000000000005E-2</v>
      </c>
    </row>
    <row r="5492" spans="1:2" x14ac:dyDescent="0.35">
      <c r="A5492" s="3">
        <v>42598.666666666664</v>
      </c>
      <c r="B5492">
        <v>6.7699999999999996E-2</v>
      </c>
    </row>
    <row r="5493" spans="1:2" x14ac:dyDescent="0.35">
      <c r="A5493" s="3">
        <v>42598.708333333336</v>
      </c>
      <c r="B5493">
        <v>6.6100000000000006E-2</v>
      </c>
    </row>
    <row r="5494" spans="1:2" x14ac:dyDescent="0.35">
      <c r="A5494" s="3">
        <v>42598.75</v>
      </c>
      <c r="B5494">
        <v>6.2300000000000001E-2</v>
      </c>
    </row>
    <row r="5495" spans="1:2" x14ac:dyDescent="0.35">
      <c r="A5495" s="3">
        <v>42598.791666666664</v>
      </c>
      <c r="B5495">
        <v>6.3899999999999998E-2</v>
      </c>
    </row>
    <row r="5496" spans="1:2" x14ac:dyDescent="0.35">
      <c r="A5496" s="3">
        <v>42598.833333333336</v>
      </c>
      <c r="B5496">
        <v>7.3200000000000001E-2</v>
      </c>
    </row>
    <row r="5497" spans="1:2" x14ac:dyDescent="0.35">
      <c r="A5497" s="3">
        <v>42598.875</v>
      </c>
      <c r="B5497">
        <v>8.2699999999999996E-2</v>
      </c>
    </row>
    <row r="5498" spans="1:2" x14ac:dyDescent="0.35">
      <c r="A5498" s="3">
        <v>42598.916666666664</v>
      </c>
      <c r="B5498">
        <v>9.1300000000000006E-2</v>
      </c>
    </row>
    <row r="5499" spans="1:2" x14ac:dyDescent="0.35">
      <c r="A5499" s="3">
        <v>42598.958333333336</v>
      </c>
      <c r="B5499">
        <v>0.1017</v>
      </c>
    </row>
    <row r="5500" spans="1:2" x14ac:dyDescent="0.35">
      <c r="A5500" s="3">
        <v>42599</v>
      </c>
      <c r="B5500">
        <v>0.1171</v>
      </c>
    </row>
    <row r="5501" spans="1:2" x14ac:dyDescent="0.35">
      <c r="A5501" s="3">
        <v>42599.041666666664</v>
      </c>
      <c r="B5501">
        <v>0.13420000000000001</v>
      </c>
    </row>
    <row r="5502" spans="1:2" x14ac:dyDescent="0.35">
      <c r="A5502" s="3">
        <v>42599.083333333336</v>
      </c>
      <c r="B5502">
        <v>0.1404</v>
      </c>
    </row>
    <row r="5503" spans="1:2" x14ac:dyDescent="0.35">
      <c r="A5503" s="3">
        <v>42599.125</v>
      </c>
      <c r="B5503">
        <v>0.12640000000000001</v>
      </c>
    </row>
    <row r="5504" spans="1:2" x14ac:dyDescent="0.35">
      <c r="A5504" s="3">
        <v>42599.166666666664</v>
      </c>
      <c r="B5504">
        <v>0.1197</v>
      </c>
    </row>
    <row r="5505" spans="1:2" x14ac:dyDescent="0.35">
      <c r="A5505" s="3">
        <v>42599.208333333336</v>
      </c>
      <c r="B5505">
        <v>0.1002</v>
      </c>
    </row>
    <row r="5506" spans="1:2" x14ac:dyDescent="0.35">
      <c r="A5506" s="3">
        <v>42599.25</v>
      </c>
      <c r="B5506">
        <v>8.7999999999999995E-2</v>
      </c>
    </row>
    <row r="5507" spans="1:2" x14ac:dyDescent="0.35">
      <c r="A5507" s="3">
        <v>42599.291666666664</v>
      </c>
      <c r="B5507">
        <v>7.6600000000000001E-2</v>
      </c>
    </row>
    <row r="5508" spans="1:2" x14ac:dyDescent="0.35">
      <c r="A5508" s="3">
        <v>42599.333333333336</v>
      </c>
      <c r="B5508">
        <v>6.6799999999999998E-2</v>
      </c>
    </row>
    <row r="5509" spans="1:2" x14ac:dyDescent="0.35">
      <c r="A5509" s="3">
        <v>42599.375</v>
      </c>
      <c r="B5509">
        <v>6.59E-2</v>
      </c>
    </row>
    <row r="5510" spans="1:2" x14ac:dyDescent="0.35">
      <c r="A5510" s="3">
        <v>42599.416666666664</v>
      </c>
      <c r="B5510">
        <v>6.9400000000000003E-2</v>
      </c>
    </row>
    <row r="5511" spans="1:2" x14ac:dyDescent="0.35">
      <c r="A5511" s="3">
        <v>42599.458333333336</v>
      </c>
      <c r="B5511">
        <v>7.4499999999999997E-2</v>
      </c>
    </row>
    <row r="5512" spans="1:2" x14ac:dyDescent="0.35">
      <c r="A5512" s="3">
        <v>42599.5</v>
      </c>
      <c r="B5512">
        <v>7.8799999999999995E-2</v>
      </c>
    </row>
    <row r="5513" spans="1:2" x14ac:dyDescent="0.35">
      <c r="A5513" s="3">
        <v>42599.541666666664</v>
      </c>
      <c r="B5513">
        <v>8.8200000000000001E-2</v>
      </c>
    </row>
    <row r="5514" spans="1:2" x14ac:dyDescent="0.35">
      <c r="A5514" s="3">
        <v>42599.583333333336</v>
      </c>
      <c r="B5514">
        <v>0.10920000000000001</v>
      </c>
    </row>
    <row r="5515" spans="1:2" x14ac:dyDescent="0.35">
      <c r="A5515" s="3">
        <v>42599.625</v>
      </c>
      <c r="B5515">
        <v>0.13880000000000001</v>
      </c>
    </row>
    <row r="5516" spans="1:2" x14ac:dyDescent="0.35">
      <c r="A5516" s="3">
        <v>42599.666666666664</v>
      </c>
      <c r="B5516">
        <v>0.14000000000000001</v>
      </c>
    </row>
    <row r="5517" spans="1:2" x14ac:dyDescent="0.35">
      <c r="A5517" s="3">
        <v>42599.708333333336</v>
      </c>
      <c r="B5517">
        <v>0.12540000000000001</v>
      </c>
    </row>
    <row r="5518" spans="1:2" x14ac:dyDescent="0.35">
      <c r="A5518" s="3">
        <v>42599.75</v>
      </c>
      <c r="B5518">
        <v>0.12820000000000001</v>
      </c>
    </row>
    <row r="5519" spans="1:2" x14ac:dyDescent="0.35">
      <c r="A5519" s="3">
        <v>42599.791666666664</v>
      </c>
      <c r="B5519">
        <v>0.13070000000000001</v>
      </c>
    </row>
    <row r="5520" spans="1:2" x14ac:dyDescent="0.35">
      <c r="A5520" s="3">
        <v>42599.833333333336</v>
      </c>
      <c r="B5520">
        <v>0.13200000000000001</v>
      </c>
    </row>
    <row r="5521" spans="1:2" x14ac:dyDescent="0.35">
      <c r="A5521" s="3">
        <v>42599.875</v>
      </c>
      <c r="B5521">
        <v>0.1278</v>
      </c>
    </row>
    <row r="5522" spans="1:2" x14ac:dyDescent="0.35">
      <c r="A5522" s="3">
        <v>42599.916666666664</v>
      </c>
      <c r="B5522">
        <v>0.12280000000000001</v>
      </c>
    </row>
    <row r="5523" spans="1:2" x14ac:dyDescent="0.35">
      <c r="A5523" s="3">
        <v>42599.958333333336</v>
      </c>
      <c r="B5523">
        <v>0.11609999999999999</v>
      </c>
    </row>
    <row r="5524" spans="1:2" x14ac:dyDescent="0.35">
      <c r="A5524" s="3">
        <v>42600</v>
      </c>
      <c r="B5524">
        <v>0.11310000000000001</v>
      </c>
    </row>
    <row r="5525" spans="1:2" x14ac:dyDescent="0.35">
      <c r="A5525" s="3">
        <v>42600.041666666664</v>
      </c>
      <c r="B5525">
        <v>0.1105</v>
      </c>
    </row>
    <row r="5526" spans="1:2" x14ac:dyDescent="0.35">
      <c r="A5526" s="3">
        <v>42600.083333333336</v>
      </c>
      <c r="B5526">
        <v>0.1055</v>
      </c>
    </row>
    <row r="5527" spans="1:2" x14ac:dyDescent="0.35">
      <c r="A5527" s="3">
        <v>42600.125</v>
      </c>
      <c r="B5527">
        <v>9.7100000000000006E-2</v>
      </c>
    </row>
    <row r="5528" spans="1:2" x14ac:dyDescent="0.35">
      <c r="A5528" s="3">
        <v>42600.166666666664</v>
      </c>
      <c r="B5528">
        <v>8.5199999999999998E-2</v>
      </c>
    </row>
    <row r="5529" spans="1:2" x14ac:dyDescent="0.35">
      <c r="A5529" s="3">
        <v>42600.208333333336</v>
      </c>
      <c r="B5529">
        <v>5.5800000000000002E-2</v>
      </c>
    </row>
    <row r="5530" spans="1:2" x14ac:dyDescent="0.35">
      <c r="A5530" s="3">
        <v>42600.25</v>
      </c>
      <c r="B5530">
        <v>3.4099999999999998E-2</v>
      </c>
    </row>
    <row r="5531" spans="1:2" x14ac:dyDescent="0.35">
      <c r="A5531" s="3">
        <v>42600.291666666664</v>
      </c>
      <c r="B5531">
        <v>2.92E-2</v>
      </c>
    </row>
    <row r="5532" spans="1:2" x14ac:dyDescent="0.35">
      <c r="A5532" s="3">
        <v>42600.333333333336</v>
      </c>
      <c r="B5532">
        <v>3.4299999999999997E-2</v>
      </c>
    </row>
    <row r="5533" spans="1:2" x14ac:dyDescent="0.35">
      <c r="A5533" s="3">
        <v>42600.375</v>
      </c>
      <c r="B5533">
        <v>3.9300000000000002E-2</v>
      </c>
    </row>
    <row r="5534" spans="1:2" x14ac:dyDescent="0.35">
      <c r="A5534" s="3">
        <v>42600.416666666664</v>
      </c>
      <c r="B5534">
        <v>4.2000000000000003E-2</v>
      </c>
    </row>
    <row r="5535" spans="1:2" x14ac:dyDescent="0.35">
      <c r="A5535" s="3">
        <v>42600.458333333336</v>
      </c>
      <c r="B5535">
        <v>4.4999999999999998E-2</v>
      </c>
    </row>
    <row r="5536" spans="1:2" x14ac:dyDescent="0.35">
      <c r="A5536" s="3">
        <v>42600.5</v>
      </c>
      <c r="B5536">
        <v>5.0299999999999997E-2</v>
      </c>
    </row>
    <row r="5537" spans="1:2" x14ac:dyDescent="0.35">
      <c r="A5537" s="3">
        <v>42600.541666666664</v>
      </c>
      <c r="B5537">
        <v>5.6899999999999999E-2</v>
      </c>
    </row>
    <row r="5538" spans="1:2" x14ac:dyDescent="0.35">
      <c r="A5538" s="3">
        <v>42600.583333333336</v>
      </c>
      <c r="B5538">
        <v>6.0499999999999998E-2</v>
      </c>
    </row>
    <row r="5539" spans="1:2" x14ac:dyDescent="0.35">
      <c r="A5539" s="3">
        <v>42600.625</v>
      </c>
      <c r="B5539">
        <v>6.1100000000000002E-2</v>
      </c>
    </row>
    <row r="5540" spans="1:2" x14ac:dyDescent="0.35">
      <c r="A5540" s="3">
        <v>42600.666666666664</v>
      </c>
      <c r="B5540">
        <v>5.9499999999999997E-2</v>
      </c>
    </row>
    <row r="5541" spans="1:2" x14ac:dyDescent="0.35">
      <c r="A5541" s="3">
        <v>42600.708333333336</v>
      </c>
      <c r="B5541">
        <v>5.6399999999999999E-2</v>
      </c>
    </row>
    <row r="5542" spans="1:2" x14ac:dyDescent="0.35">
      <c r="A5542" s="3">
        <v>42600.75</v>
      </c>
      <c r="B5542">
        <v>5.3100000000000001E-2</v>
      </c>
    </row>
    <row r="5543" spans="1:2" x14ac:dyDescent="0.35">
      <c r="A5543" s="3">
        <v>42600.791666666664</v>
      </c>
      <c r="B5543">
        <v>4.5999999999999999E-2</v>
      </c>
    </row>
    <row r="5544" spans="1:2" x14ac:dyDescent="0.35">
      <c r="A5544" s="3">
        <v>42600.833333333336</v>
      </c>
      <c r="B5544">
        <v>4.65E-2</v>
      </c>
    </row>
    <row r="5545" spans="1:2" x14ac:dyDescent="0.35">
      <c r="A5545" s="3">
        <v>42600.875</v>
      </c>
      <c r="B5545">
        <v>5.6300000000000003E-2</v>
      </c>
    </row>
    <row r="5546" spans="1:2" x14ac:dyDescent="0.35">
      <c r="A5546" s="3">
        <v>42600.916666666664</v>
      </c>
      <c r="B5546">
        <v>7.3300000000000004E-2</v>
      </c>
    </row>
    <row r="5547" spans="1:2" x14ac:dyDescent="0.35">
      <c r="A5547" s="3">
        <v>42600.958333333336</v>
      </c>
      <c r="B5547">
        <v>9.6100000000000005E-2</v>
      </c>
    </row>
    <row r="5548" spans="1:2" x14ac:dyDescent="0.35">
      <c r="A5548" s="3">
        <v>42601</v>
      </c>
      <c r="B5548">
        <v>0.1154</v>
      </c>
    </row>
    <row r="5549" spans="1:2" x14ac:dyDescent="0.35">
      <c r="A5549" s="3">
        <v>42601.041666666664</v>
      </c>
      <c r="B5549">
        <v>0.1226</v>
      </c>
    </row>
    <row r="5550" spans="1:2" x14ac:dyDescent="0.35">
      <c r="A5550" s="3">
        <v>42601.083333333336</v>
      </c>
      <c r="B5550">
        <v>0.12330000000000001</v>
      </c>
    </row>
    <row r="5551" spans="1:2" x14ac:dyDescent="0.35">
      <c r="A5551" s="3">
        <v>42601.125</v>
      </c>
      <c r="B5551">
        <v>0.121</v>
      </c>
    </row>
    <row r="5552" spans="1:2" x14ac:dyDescent="0.35">
      <c r="A5552" s="3">
        <v>42601.166666666664</v>
      </c>
      <c r="B5552">
        <v>0.113</v>
      </c>
    </row>
    <row r="5553" spans="1:2" x14ac:dyDescent="0.35">
      <c r="A5553" s="3">
        <v>42601.208333333336</v>
      </c>
      <c r="B5553">
        <v>8.2500000000000004E-2</v>
      </c>
    </row>
    <row r="5554" spans="1:2" x14ac:dyDescent="0.35">
      <c r="A5554" s="3">
        <v>42601.25</v>
      </c>
      <c r="B5554">
        <v>6.0900000000000003E-2</v>
      </c>
    </row>
    <row r="5555" spans="1:2" x14ac:dyDescent="0.35">
      <c r="A5555" s="3">
        <v>42601.291666666664</v>
      </c>
      <c r="B5555">
        <v>5.16E-2</v>
      </c>
    </row>
    <row r="5556" spans="1:2" x14ac:dyDescent="0.35">
      <c r="A5556" s="3">
        <v>42601.333333333336</v>
      </c>
      <c r="B5556">
        <v>4.99E-2</v>
      </c>
    </row>
    <row r="5557" spans="1:2" x14ac:dyDescent="0.35">
      <c r="A5557" s="3">
        <v>42601.375</v>
      </c>
      <c r="B5557">
        <v>5.1900000000000002E-2</v>
      </c>
    </row>
    <row r="5558" spans="1:2" x14ac:dyDescent="0.35">
      <c r="A5558" s="3">
        <v>42601.416666666664</v>
      </c>
      <c r="B5558">
        <v>5.62E-2</v>
      </c>
    </row>
    <row r="5559" spans="1:2" x14ac:dyDescent="0.35">
      <c r="A5559" s="3">
        <v>42601.458333333336</v>
      </c>
      <c r="B5559">
        <v>6.1800000000000001E-2</v>
      </c>
    </row>
    <row r="5560" spans="1:2" x14ac:dyDescent="0.35">
      <c r="A5560" s="3">
        <v>42601.5</v>
      </c>
      <c r="B5560">
        <v>6.8199999999999997E-2</v>
      </c>
    </row>
    <row r="5561" spans="1:2" x14ac:dyDescent="0.35">
      <c r="A5561" s="3">
        <v>42601.541666666664</v>
      </c>
      <c r="B5561">
        <v>7.1900000000000006E-2</v>
      </c>
    </row>
    <row r="5562" spans="1:2" x14ac:dyDescent="0.35">
      <c r="A5562" s="3">
        <v>42601.583333333336</v>
      </c>
      <c r="B5562">
        <v>6.9500000000000006E-2</v>
      </c>
    </row>
    <row r="5563" spans="1:2" x14ac:dyDescent="0.35">
      <c r="A5563" s="3">
        <v>42601.625</v>
      </c>
      <c r="B5563">
        <v>6.4500000000000002E-2</v>
      </c>
    </row>
    <row r="5564" spans="1:2" x14ac:dyDescent="0.35">
      <c r="A5564" s="3">
        <v>42601.666666666664</v>
      </c>
      <c r="B5564">
        <v>6.0100000000000001E-2</v>
      </c>
    </row>
    <row r="5565" spans="1:2" x14ac:dyDescent="0.35">
      <c r="A5565" s="3">
        <v>42601.708333333336</v>
      </c>
      <c r="B5565">
        <v>5.5800000000000002E-2</v>
      </c>
    </row>
    <row r="5566" spans="1:2" x14ac:dyDescent="0.35">
      <c r="A5566" s="3">
        <v>42601.75</v>
      </c>
      <c r="B5566">
        <v>4.7E-2</v>
      </c>
    </row>
    <row r="5567" spans="1:2" x14ac:dyDescent="0.35">
      <c r="A5567" s="3">
        <v>42601.791666666664</v>
      </c>
      <c r="B5567">
        <v>3.2199999999999999E-2</v>
      </c>
    </row>
    <row r="5568" spans="1:2" x14ac:dyDescent="0.35">
      <c r="A5568" s="3">
        <v>42601.833333333336</v>
      </c>
      <c r="B5568">
        <v>2.5899999999999999E-2</v>
      </c>
    </row>
    <row r="5569" spans="1:2" x14ac:dyDescent="0.35">
      <c r="A5569" s="3">
        <v>42601.875</v>
      </c>
      <c r="B5569">
        <v>2.8000000000000001E-2</v>
      </c>
    </row>
    <row r="5570" spans="1:2" x14ac:dyDescent="0.35">
      <c r="A5570" s="3">
        <v>42601.916666666664</v>
      </c>
      <c r="B5570">
        <v>3.4299999999999997E-2</v>
      </c>
    </row>
    <row r="5571" spans="1:2" x14ac:dyDescent="0.35">
      <c r="A5571" s="3">
        <v>42601.958333333336</v>
      </c>
      <c r="B5571">
        <v>4.4900000000000002E-2</v>
      </c>
    </row>
    <row r="5572" spans="1:2" x14ac:dyDescent="0.35">
      <c r="A5572" s="3">
        <v>42602</v>
      </c>
      <c r="B5572">
        <v>5.62E-2</v>
      </c>
    </row>
    <row r="5573" spans="1:2" x14ac:dyDescent="0.35">
      <c r="A5573" s="3">
        <v>42602.041666666664</v>
      </c>
      <c r="B5573">
        <v>6.4799999999999996E-2</v>
      </c>
    </row>
    <row r="5574" spans="1:2" x14ac:dyDescent="0.35">
      <c r="A5574" s="3">
        <v>42602.083333333336</v>
      </c>
      <c r="B5574">
        <v>6.8199999999999997E-2</v>
      </c>
    </row>
    <row r="5575" spans="1:2" x14ac:dyDescent="0.35">
      <c r="A5575" s="3">
        <v>42602.125</v>
      </c>
      <c r="B5575">
        <v>6.59E-2</v>
      </c>
    </row>
    <row r="5576" spans="1:2" x14ac:dyDescent="0.35">
      <c r="A5576" s="3">
        <v>42602.166666666664</v>
      </c>
      <c r="B5576">
        <v>5.8299999999999998E-2</v>
      </c>
    </row>
    <row r="5577" spans="1:2" x14ac:dyDescent="0.35">
      <c r="A5577" s="3">
        <v>42602.208333333336</v>
      </c>
      <c r="B5577">
        <v>3.6999999999999998E-2</v>
      </c>
    </row>
    <row r="5578" spans="1:2" x14ac:dyDescent="0.35">
      <c r="A5578" s="3">
        <v>42602.25</v>
      </c>
      <c r="B5578">
        <v>1.9099999999999999E-2</v>
      </c>
    </row>
    <row r="5579" spans="1:2" x14ac:dyDescent="0.35">
      <c r="A5579" s="3">
        <v>42602.291666666664</v>
      </c>
      <c r="B5579">
        <v>1.7100000000000001E-2</v>
      </c>
    </row>
    <row r="5580" spans="1:2" x14ac:dyDescent="0.35">
      <c r="A5580" s="3">
        <v>42602.333333333336</v>
      </c>
      <c r="B5580">
        <v>1.7500000000000002E-2</v>
      </c>
    </row>
    <row r="5581" spans="1:2" x14ac:dyDescent="0.35">
      <c r="A5581" s="3">
        <v>42602.375</v>
      </c>
      <c r="B5581">
        <v>0.02</v>
      </c>
    </row>
    <row r="5582" spans="1:2" x14ac:dyDescent="0.35">
      <c r="A5582" s="3">
        <v>42602.416666666664</v>
      </c>
      <c r="B5582">
        <v>2.5399999999999999E-2</v>
      </c>
    </row>
    <row r="5583" spans="1:2" x14ac:dyDescent="0.35">
      <c r="A5583" s="3">
        <v>42602.458333333336</v>
      </c>
      <c r="B5583">
        <v>3.2199999999999999E-2</v>
      </c>
    </row>
    <row r="5584" spans="1:2" x14ac:dyDescent="0.35">
      <c r="A5584" s="3">
        <v>42602.5</v>
      </c>
      <c r="B5584">
        <v>4.0800000000000003E-2</v>
      </c>
    </row>
    <row r="5585" spans="1:2" x14ac:dyDescent="0.35">
      <c r="A5585" s="3">
        <v>42602.541666666664</v>
      </c>
      <c r="B5585">
        <v>4.7500000000000001E-2</v>
      </c>
    </row>
    <row r="5586" spans="1:2" x14ac:dyDescent="0.35">
      <c r="A5586" s="3">
        <v>42602.583333333336</v>
      </c>
      <c r="B5586">
        <v>4.9500000000000002E-2</v>
      </c>
    </row>
    <row r="5587" spans="1:2" x14ac:dyDescent="0.35">
      <c r="A5587" s="3">
        <v>42602.625</v>
      </c>
      <c r="B5587">
        <v>4.8000000000000001E-2</v>
      </c>
    </row>
    <row r="5588" spans="1:2" x14ac:dyDescent="0.35">
      <c r="A5588" s="3">
        <v>42602.666666666664</v>
      </c>
      <c r="B5588">
        <v>4.7E-2</v>
      </c>
    </row>
    <row r="5589" spans="1:2" x14ac:dyDescent="0.35">
      <c r="A5589" s="3">
        <v>42602.708333333336</v>
      </c>
      <c r="B5589">
        <v>5.79E-2</v>
      </c>
    </row>
    <row r="5590" spans="1:2" x14ac:dyDescent="0.35">
      <c r="A5590" s="3">
        <v>42602.75</v>
      </c>
      <c r="B5590">
        <v>5.9499999999999997E-2</v>
      </c>
    </row>
    <row r="5591" spans="1:2" x14ac:dyDescent="0.35">
      <c r="A5591" s="3">
        <v>42602.791666666664</v>
      </c>
      <c r="B5591">
        <v>4.36E-2</v>
      </c>
    </row>
    <row r="5592" spans="1:2" x14ac:dyDescent="0.35">
      <c r="A5592" s="3">
        <v>42602.833333333336</v>
      </c>
      <c r="B5592">
        <v>3.0499999999999999E-2</v>
      </c>
    </row>
    <row r="5593" spans="1:2" x14ac:dyDescent="0.35">
      <c r="A5593" s="3">
        <v>42602.875</v>
      </c>
      <c r="B5593">
        <v>2.4500000000000001E-2</v>
      </c>
    </row>
    <row r="5594" spans="1:2" x14ac:dyDescent="0.35">
      <c r="A5594" s="3">
        <v>42602.916666666664</v>
      </c>
      <c r="B5594">
        <v>2.2800000000000001E-2</v>
      </c>
    </row>
    <row r="5595" spans="1:2" x14ac:dyDescent="0.35">
      <c r="A5595" s="3">
        <v>42602.958333333336</v>
      </c>
      <c r="B5595">
        <v>2.3800000000000002E-2</v>
      </c>
    </row>
    <row r="5596" spans="1:2" x14ac:dyDescent="0.35">
      <c r="A5596" s="3">
        <v>42603</v>
      </c>
      <c r="B5596">
        <v>2.7799999999999998E-2</v>
      </c>
    </row>
    <row r="5597" spans="1:2" x14ac:dyDescent="0.35">
      <c r="A5597" s="3">
        <v>42603.041666666664</v>
      </c>
      <c r="B5597">
        <v>3.3700000000000001E-2</v>
      </c>
    </row>
    <row r="5598" spans="1:2" x14ac:dyDescent="0.35">
      <c r="A5598" s="3">
        <v>42603.083333333336</v>
      </c>
      <c r="B5598">
        <v>4.1399999999999999E-2</v>
      </c>
    </row>
    <row r="5599" spans="1:2" x14ac:dyDescent="0.35">
      <c r="A5599" s="3">
        <v>42603.125</v>
      </c>
      <c r="B5599">
        <v>5.0599999999999999E-2</v>
      </c>
    </row>
    <row r="5600" spans="1:2" x14ac:dyDescent="0.35">
      <c r="A5600" s="3">
        <v>42603.166666666664</v>
      </c>
      <c r="B5600">
        <v>6.08E-2</v>
      </c>
    </row>
    <row r="5601" spans="1:2" x14ac:dyDescent="0.35">
      <c r="A5601" s="3">
        <v>42603.208333333336</v>
      </c>
      <c r="B5601">
        <v>5.0099999999999999E-2</v>
      </c>
    </row>
    <row r="5602" spans="1:2" x14ac:dyDescent="0.35">
      <c r="A5602" s="3">
        <v>42603.25</v>
      </c>
      <c r="B5602">
        <v>3.5099999999999999E-2</v>
      </c>
    </row>
    <row r="5603" spans="1:2" x14ac:dyDescent="0.35">
      <c r="A5603" s="3">
        <v>42603.291666666664</v>
      </c>
      <c r="B5603">
        <v>3.2399999999999998E-2</v>
      </c>
    </row>
    <row r="5604" spans="1:2" x14ac:dyDescent="0.35">
      <c r="A5604" s="3">
        <v>42603.333333333336</v>
      </c>
      <c r="B5604">
        <v>3.1399999999999997E-2</v>
      </c>
    </row>
    <row r="5605" spans="1:2" x14ac:dyDescent="0.35">
      <c r="A5605" s="3">
        <v>42603.375</v>
      </c>
      <c r="B5605">
        <v>3.5099999999999999E-2</v>
      </c>
    </row>
    <row r="5606" spans="1:2" x14ac:dyDescent="0.35">
      <c r="A5606" s="3">
        <v>42603.416666666664</v>
      </c>
      <c r="B5606">
        <v>4.3999999999999997E-2</v>
      </c>
    </row>
    <row r="5607" spans="1:2" x14ac:dyDescent="0.35">
      <c r="A5607" s="3">
        <v>42603.458333333336</v>
      </c>
      <c r="B5607">
        <v>5.7099999999999998E-2</v>
      </c>
    </row>
    <row r="5608" spans="1:2" x14ac:dyDescent="0.35">
      <c r="A5608" s="3">
        <v>42603.5</v>
      </c>
      <c r="B5608">
        <v>7.1400000000000005E-2</v>
      </c>
    </row>
    <row r="5609" spans="1:2" x14ac:dyDescent="0.35">
      <c r="A5609" s="3">
        <v>42603.541666666664</v>
      </c>
      <c r="B5609">
        <v>8.7300000000000003E-2</v>
      </c>
    </row>
    <row r="5610" spans="1:2" x14ac:dyDescent="0.35">
      <c r="A5610" s="3">
        <v>42603.583333333336</v>
      </c>
      <c r="B5610">
        <v>0.10059999999999999</v>
      </c>
    </row>
    <row r="5611" spans="1:2" x14ac:dyDescent="0.35">
      <c r="A5611" s="3">
        <v>42603.625</v>
      </c>
      <c r="B5611">
        <v>0.1103</v>
      </c>
    </row>
    <row r="5612" spans="1:2" x14ac:dyDescent="0.35">
      <c r="A5612" s="3">
        <v>42603.666666666664</v>
      </c>
      <c r="B5612">
        <v>0.1118</v>
      </c>
    </row>
    <row r="5613" spans="1:2" x14ac:dyDescent="0.35">
      <c r="A5613" s="3">
        <v>42603.708333333336</v>
      </c>
      <c r="B5613">
        <v>0.10290000000000001</v>
      </c>
    </row>
    <row r="5614" spans="1:2" x14ac:dyDescent="0.35">
      <c r="A5614" s="3">
        <v>42603.75</v>
      </c>
      <c r="B5614">
        <v>8.6099999999999996E-2</v>
      </c>
    </row>
    <row r="5615" spans="1:2" x14ac:dyDescent="0.35">
      <c r="A5615" s="3">
        <v>42603.791666666664</v>
      </c>
      <c r="B5615">
        <v>7.6399999999999996E-2</v>
      </c>
    </row>
    <row r="5616" spans="1:2" x14ac:dyDescent="0.35">
      <c r="A5616" s="3">
        <v>42603.833333333336</v>
      </c>
      <c r="B5616">
        <v>7.8799999999999995E-2</v>
      </c>
    </row>
    <row r="5617" spans="1:2" x14ac:dyDescent="0.35">
      <c r="A5617" s="3">
        <v>42603.875</v>
      </c>
      <c r="B5617">
        <v>9.3700000000000006E-2</v>
      </c>
    </row>
    <row r="5618" spans="1:2" x14ac:dyDescent="0.35">
      <c r="A5618" s="3">
        <v>42603.916666666664</v>
      </c>
      <c r="B5618">
        <v>0.1138</v>
      </c>
    </row>
    <row r="5619" spans="1:2" x14ac:dyDescent="0.35">
      <c r="A5619" s="3">
        <v>42603.958333333336</v>
      </c>
      <c r="B5619">
        <v>0.13109999999999999</v>
      </c>
    </row>
    <row r="5620" spans="1:2" x14ac:dyDescent="0.35">
      <c r="A5620" s="3">
        <v>42604</v>
      </c>
      <c r="B5620">
        <v>0.1416</v>
      </c>
    </row>
    <row r="5621" spans="1:2" x14ac:dyDescent="0.35">
      <c r="A5621" s="3">
        <v>42604.041666666664</v>
      </c>
      <c r="B5621">
        <v>0.1484</v>
      </c>
    </row>
    <row r="5622" spans="1:2" x14ac:dyDescent="0.35">
      <c r="A5622" s="3">
        <v>42604.083333333336</v>
      </c>
      <c r="B5622">
        <v>0.15359999999999999</v>
      </c>
    </row>
    <row r="5623" spans="1:2" x14ac:dyDescent="0.35">
      <c r="A5623" s="3">
        <v>42604.125</v>
      </c>
      <c r="B5623">
        <v>0.14460000000000001</v>
      </c>
    </row>
    <row r="5624" spans="1:2" x14ac:dyDescent="0.35">
      <c r="A5624" s="3">
        <v>42604.166666666664</v>
      </c>
      <c r="B5624">
        <v>0.12280000000000001</v>
      </c>
    </row>
    <row r="5625" spans="1:2" x14ac:dyDescent="0.35">
      <c r="A5625" s="3">
        <v>42604.208333333336</v>
      </c>
      <c r="B5625">
        <v>8.5900000000000004E-2</v>
      </c>
    </row>
    <row r="5626" spans="1:2" x14ac:dyDescent="0.35">
      <c r="A5626" s="3">
        <v>42604.25</v>
      </c>
      <c r="B5626">
        <v>9.8299999999999998E-2</v>
      </c>
    </row>
    <row r="5627" spans="1:2" x14ac:dyDescent="0.35">
      <c r="A5627" s="3">
        <v>42604.291666666664</v>
      </c>
      <c r="B5627">
        <v>0.12230000000000001</v>
      </c>
    </row>
    <row r="5628" spans="1:2" x14ac:dyDescent="0.35">
      <c r="A5628" s="3">
        <v>42604.333333333336</v>
      </c>
      <c r="B5628">
        <v>0.1545</v>
      </c>
    </row>
    <row r="5629" spans="1:2" x14ac:dyDescent="0.35">
      <c r="A5629" s="3">
        <v>42604.375</v>
      </c>
      <c r="B5629">
        <v>0.19339999999999999</v>
      </c>
    </row>
    <row r="5630" spans="1:2" x14ac:dyDescent="0.35">
      <c r="A5630" s="3">
        <v>42604.416666666664</v>
      </c>
      <c r="B5630">
        <v>0.24410000000000001</v>
      </c>
    </row>
    <row r="5631" spans="1:2" x14ac:dyDescent="0.35">
      <c r="A5631" s="3">
        <v>42604.458333333336</v>
      </c>
      <c r="B5631">
        <v>0.2969</v>
      </c>
    </row>
    <row r="5632" spans="1:2" x14ac:dyDescent="0.35">
      <c r="A5632" s="3">
        <v>42604.5</v>
      </c>
      <c r="B5632">
        <v>0.3402</v>
      </c>
    </row>
    <row r="5633" spans="1:2" x14ac:dyDescent="0.35">
      <c r="A5633" s="3">
        <v>42604.541666666664</v>
      </c>
      <c r="B5633">
        <v>0.36880000000000002</v>
      </c>
    </row>
    <row r="5634" spans="1:2" x14ac:dyDescent="0.35">
      <c r="A5634" s="3">
        <v>42604.583333333336</v>
      </c>
      <c r="B5634">
        <v>0.3826</v>
      </c>
    </row>
    <row r="5635" spans="1:2" x14ac:dyDescent="0.35">
      <c r="A5635" s="3">
        <v>42604.625</v>
      </c>
      <c r="B5635">
        <v>0.39419999999999999</v>
      </c>
    </row>
    <row r="5636" spans="1:2" x14ac:dyDescent="0.35">
      <c r="A5636" s="3">
        <v>42604.666666666664</v>
      </c>
      <c r="B5636">
        <v>0.40710000000000002</v>
      </c>
    </row>
    <row r="5637" spans="1:2" x14ac:dyDescent="0.35">
      <c r="A5637" s="3">
        <v>42604.708333333336</v>
      </c>
      <c r="B5637">
        <v>0.3952</v>
      </c>
    </row>
    <row r="5638" spans="1:2" x14ac:dyDescent="0.35">
      <c r="A5638" s="3">
        <v>42604.75</v>
      </c>
      <c r="B5638">
        <v>0.39739999999999998</v>
      </c>
    </row>
    <row r="5639" spans="1:2" x14ac:dyDescent="0.35">
      <c r="A5639" s="3">
        <v>42604.791666666664</v>
      </c>
      <c r="B5639">
        <v>0.41980000000000001</v>
      </c>
    </row>
    <row r="5640" spans="1:2" x14ac:dyDescent="0.35">
      <c r="A5640" s="3">
        <v>42604.833333333336</v>
      </c>
      <c r="B5640">
        <v>0.42049999999999998</v>
      </c>
    </row>
    <row r="5641" spans="1:2" x14ac:dyDescent="0.35">
      <c r="A5641" s="3">
        <v>42604.875</v>
      </c>
      <c r="B5641">
        <v>0.42080000000000001</v>
      </c>
    </row>
    <row r="5642" spans="1:2" x14ac:dyDescent="0.35">
      <c r="A5642" s="3">
        <v>42604.916666666664</v>
      </c>
      <c r="B5642">
        <v>0.41760000000000003</v>
      </c>
    </row>
    <row r="5643" spans="1:2" x14ac:dyDescent="0.35">
      <c r="A5643" s="3">
        <v>42604.958333333336</v>
      </c>
      <c r="B5643">
        <v>0.4042</v>
      </c>
    </row>
    <row r="5644" spans="1:2" x14ac:dyDescent="0.35">
      <c r="A5644" s="3">
        <v>42605</v>
      </c>
      <c r="B5644">
        <v>0.4017</v>
      </c>
    </row>
    <row r="5645" spans="1:2" x14ac:dyDescent="0.35">
      <c r="A5645" s="3">
        <v>42605.041666666664</v>
      </c>
      <c r="B5645">
        <v>0.3926</v>
      </c>
    </row>
    <row r="5646" spans="1:2" x14ac:dyDescent="0.35">
      <c r="A5646" s="3">
        <v>42605.083333333336</v>
      </c>
      <c r="B5646">
        <v>0.37619999999999998</v>
      </c>
    </row>
    <row r="5647" spans="1:2" x14ac:dyDescent="0.35">
      <c r="A5647" s="3">
        <v>42605.125</v>
      </c>
      <c r="B5647">
        <v>0.3543</v>
      </c>
    </row>
    <row r="5648" spans="1:2" x14ac:dyDescent="0.35">
      <c r="A5648" s="3">
        <v>42605.166666666664</v>
      </c>
      <c r="B5648">
        <v>0.33500000000000002</v>
      </c>
    </row>
    <row r="5649" spans="1:2" x14ac:dyDescent="0.35">
      <c r="A5649" s="3">
        <v>42605.208333333336</v>
      </c>
      <c r="B5649">
        <v>0.33250000000000002</v>
      </c>
    </row>
    <row r="5650" spans="1:2" x14ac:dyDescent="0.35">
      <c r="A5650" s="3">
        <v>42605.25</v>
      </c>
      <c r="B5650">
        <v>0.41149999999999998</v>
      </c>
    </row>
    <row r="5651" spans="1:2" x14ac:dyDescent="0.35">
      <c r="A5651" s="3">
        <v>42605.291666666664</v>
      </c>
      <c r="B5651">
        <v>0.43280000000000002</v>
      </c>
    </row>
    <row r="5652" spans="1:2" x14ac:dyDescent="0.35">
      <c r="A5652" s="3">
        <v>42605.333333333336</v>
      </c>
      <c r="B5652">
        <v>0.4304</v>
      </c>
    </row>
    <row r="5653" spans="1:2" x14ac:dyDescent="0.35">
      <c r="A5653" s="3">
        <v>42605.375</v>
      </c>
      <c r="B5653">
        <v>0.43359999999999999</v>
      </c>
    </row>
    <row r="5654" spans="1:2" x14ac:dyDescent="0.35">
      <c r="A5654" s="3">
        <v>42605.416666666664</v>
      </c>
      <c r="B5654">
        <v>0.44569999999999999</v>
      </c>
    </row>
    <row r="5655" spans="1:2" x14ac:dyDescent="0.35">
      <c r="A5655" s="3">
        <v>42605.458333333336</v>
      </c>
      <c r="B5655">
        <v>0.44900000000000001</v>
      </c>
    </row>
    <row r="5656" spans="1:2" x14ac:dyDescent="0.35">
      <c r="A5656" s="3">
        <v>42605.5</v>
      </c>
      <c r="B5656">
        <v>0.45050000000000001</v>
      </c>
    </row>
    <row r="5657" spans="1:2" x14ac:dyDescent="0.35">
      <c r="A5657" s="3">
        <v>42605.541666666664</v>
      </c>
      <c r="B5657">
        <v>0.46429999999999999</v>
      </c>
    </row>
    <row r="5658" spans="1:2" x14ac:dyDescent="0.35">
      <c r="A5658" s="3">
        <v>42605.583333333336</v>
      </c>
      <c r="B5658">
        <v>0.47639999999999999</v>
      </c>
    </row>
    <row r="5659" spans="1:2" x14ac:dyDescent="0.35">
      <c r="A5659" s="3">
        <v>42605.625</v>
      </c>
      <c r="B5659">
        <v>0.47249999999999998</v>
      </c>
    </row>
    <row r="5660" spans="1:2" x14ac:dyDescent="0.35">
      <c r="A5660" s="3">
        <v>42605.666666666664</v>
      </c>
      <c r="B5660">
        <v>0.44679999999999997</v>
      </c>
    </row>
    <row r="5661" spans="1:2" x14ac:dyDescent="0.35">
      <c r="A5661" s="3">
        <v>42605.708333333336</v>
      </c>
      <c r="B5661">
        <v>0.38600000000000001</v>
      </c>
    </row>
    <row r="5662" spans="1:2" x14ac:dyDescent="0.35">
      <c r="A5662" s="3">
        <v>42605.75</v>
      </c>
      <c r="B5662">
        <v>0.33100000000000002</v>
      </c>
    </row>
    <row r="5663" spans="1:2" x14ac:dyDescent="0.35">
      <c r="A5663" s="3">
        <v>42605.791666666664</v>
      </c>
      <c r="B5663">
        <v>0.29720000000000002</v>
      </c>
    </row>
    <row r="5664" spans="1:2" x14ac:dyDescent="0.35">
      <c r="A5664" s="3">
        <v>42605.833333333336</v>
      </c>
      <c r="B5664">
        <v>0.27350000000000002</v>
      </c>
    </row>
    <row r="5665" spans="1:2" x14ac:dyDescent="0.35">
      <c r="A5665" s="3">
        <v>42605.875</v>
      </c>
      <c r="B5665">
        <v>0.27929999999999999</v>
      </c>
    </row>
    <row r="5666" spans="1:2" x14ac:dyDescent="0.35">
      <c r="A5666" s="3">
        <v>42605.916666666664</v>
      </c>
      <c r="B5666">
        <v>0.29409999999999997</v>
      </c>
    </row>
    <row r="5667" spans="1:2" x14ac:dyDescent="0.35">
      <c r="A5667" s="3">
        <v>42605.958333333336</v>
      </c>
      <c r="B5667">
        <v>0.2843</v>
      </c>
    </row>
    <row r="5668" spans="1:2" x14ac:dyDescent="0.35">
      <c r="A5668" s="3">
        <v>42606</v>
      </c>
      <c r="B5668">
        <v>0.26719999999999999</v>
      </c>
    </row>
    <row r="5669" spans="1:2" x14ac:dyDescent="0.35">
      <c r="A5669" s="3">
        <v>42606.041666666664</v>
      </c>
      <c r="B5669">
        <v>0.26800000000000002</v>
      </c>
    </row>
    <row r="5670" spans="1:2" x14ac:dyDescent="0.35">
      <c r="A5670" s="3">
        <v>42606.083333333336</v>
      </c>
      <c r="B5670">
        <v>0.26919999999999999</v>
      </c>
    </row>
    <row r="5671" spans="1:2" x14ac:dyDescent="0.35">
      <c r="A5671" s="3">
        <v>42606.125</v>
      </c>
      <c r="B5671">
        <v>0.26719999999999999</v>
      </c>
    </row>
    <row r="5672" spans="1:2" x14ac:dyDescent="0.35">
      <c r="A5672" s="3">
        <v>42606.166666666664</v>
      </c>
      <c r="B5672">
        <v>0.25900000000000001</v>
      </c>
    </row>
    <row r="5673" spans="1:2" x14ac:dyDescent="0.35">
      <c r="A5673" s="3">
        <v>42606.208333333336</v>
      </c>
      <c r="B5673">
        <v>0.25940000000000002</v>
      </c>
    </row>
    <row r="5674" spans="1:2" x14ac:dyDescent="0.35">
      <c r="A5674" s="3">
        <v>42606.25</v>
      </c>
      <c r="B5674">
        <v>0.34329999999999999</v>
      </c>
    </row>
    <row r="5675" spans="1:2" x14ac:dyDescent="0.35">
      <c r="A5675" s="3">
        <v>42606.291666666664</v>
      </c>
      <c r="B5675">
        <v>0.38429999999999997</v>
      </c>
    </row>
    <row r="5676" spans="1:2" x14ac:dyDescent="0.35">
      <c r="A5676" s="3">
        <v>42606.333333333336</v>
      </c>
      <c r="B5676">
        <v>0.38979999999999998</v>
      </c>
    </row>
    <row r="5677" spans="1:2" x14ac:dyDescent="0.35">
      <c r="A5677" s="3">
        <v>42606.375</v>
      </c>
      <c r="B5677">
        <v>0.36870000000000003</v>
      </c>
    </row>
    <row r="5678" spans="1:2" x14ac:dyDescent="0.35">
      <c r="A5678" s="3">
        <v>42606.416666666664</v>
      </c>
      <c r="B5678">
        <v>0.34539999999999998</v>
      </c>
    </row>
    <row r="5679" spans="1:2" x14ac:dyDescent="0.35">
      <c r="A5679" s="3">
        <v>42606.458333333336</v>
      </c>
      <c r="B5679">
        <v>0.32569999999999999</v>
      </c>
    </row>
    <row r="5680" spans="1:2" x14ac:dyDescent="0.35">
      <c r="A5680" s="3">
        <v>42606.5</v>
      </c>
      <c r="B5680">
        <v>0.31319999999999998</v>
      </c>
    </row>
    <row r="5681" spans="1:2" x14ac:dyDescent="0.35">
      <c r="A5681" s="3">
        <v>42606.541666666664</v>
      </c>
      <c r="B5681">
        <v>0.30919999999999997</v>
      </c>
    </row>
    <row r="5682" spans="1:2" x14ac:dyDescent="0.35">
      <c r="A5682" s="3">
        <v>42606.583333333336</v>
      </c>
      <c r="B5682">
        <v>0.30559999999999998</v>
      </c>
    </row>
    <row r="5683" spans="1:2" x14ac:dyDescent="0.35">
      <c r="A5683" s="3">
        <v>42606.625</v>
      </c>
      <c r="B5683">
        <v>0.30509999999999998</v>
      </c>
    </row>
    <row r="5684" spans="1:2" x14ac:dyDescent="0.35">
      <c r="A5684" s="3">
        <v>42606.666666666664</v>
      </c>
      <c r="B5684">
        <v>0.29110000000000003</v>
      </c>
    </row>
    <row r="5685" spans="1:2" x14ac:dyDescent="0.35">
      <c r="A5685" s="3">
        <v>42606.708333333336</v>
      </c>
      <c r="B5685">
        <v>0.24310000000000001</v>
      </c>
    </row>
    <row r="5686" spans="1:2" x14ac:dyDescent="0.35">
      <c r="A5686" s="3">
        <v>42606.75</v>
      </c>
      <c r="B5686">
        <v>0.20649999999999999</v>
      </c>
    </row>
    <row r="5687" spans="1:2" x14ac:dyDescent="0.35">
      <c r="A5687" s="3">
        <v>42606.791666666664</v>
      </c>
      <c r="B5687">
        <v>0.2006</v>
      </c>
    </row>
    <row r="5688" spans="1:2" x14ac:dyDescent="0.35">
      <c r="A5688" s="3">
        <v>42606.833333333336</v>
      </c>
      <c r="B5688">
        <v>0.2016</v>
      </c>
    </row>
    <row r="5689" spans="1:2" x14ac:dyDescent="0.35">
      <c r="A5689" s="3">
        <v>42606.875</v>
      </c>
      <c r="B5689">
        <v>0.20569999999999999</v>
      </c>
    </row>
    <row r="5690" spans="1:2" x14ac:dyDescent="0.35">
      <c r="A5690" s="3">
        <v>42606.916666666664</v>
      </c>
      <c r="B5690">
        <v>0.21410000000000001</v>
      </c>
    </row>
    <row r="5691" spans="1:2" x14ac:dyDescent="0.35">
      <c r="A5691" s="3">
        <v>42606.958333333336</v>
      </c>
      <c r="B5691">
        <v>0.21410000000000001</v>
      </c>
    </row>
    <row r="5692" spans="1:2" x14ac:dyDescent="0.35">
      <c r="A5692" s="3">
        <v>42607</v>
      </c>
      <c r="B5692">
        <v>0.2077</v>
      </c>
    </row>
    <row r="5693" spans="1:2" x14ac:dyDescent="0.35">
      <c r="A5693" s="3">
        <v>42607.041666666664</v>
      </c>
      <c r="B5693">
        <v>0.20130000000000001</v>
      </c>
    </row>
    <row r="5694" spans="1:2" x14ac:dyDescent="0.35">
      <c r="A5694" s="3">
        <v>42607.083333333336</v>
      </c>
      <c r="B5694">
        <v>0.1973</v>
      </c>
    </row>
    <row r="5695" spans="1:2" x14ac:dyDescent="0.35">
      <c r="A5695" s="3">
        <v>42607.125</v>
      </c>
      <c r="B5695">
        <v>0.1893</v>
      </c>
    </row>
    <row r="5696" spans="1:2" x14ac:dyDescent="0.35">
      <c r="A5696" s="3">
        <v>42607.166666666664</v>
      </c>
      <c r="B5696">
        <v>0.1764</v>
      </c>
    </row>
    <row r="5697" spans="1:2" x14ac:dyDescent="0.35">
      <c r="A5697" s="3">
        <v>42607.208333333336</v>
      </c>
      <c r="B5697">
        <v>0.14319999999999999</v>
      </c>
    </row>
    <row r="5698" spans="1:2" x14ac:dyDescent="0.35">
      <c r="A5698" s="3">
        <v>42607.25</v>
      </c>
      <c r="B5698">
        <v>0.16089999999999999</v>
      </c>
    </row>
    <row r="5699" spans="1:2" x14ac:dyDescent="0.35">
      <c r="A5699" s="3">
        <v>42607.291666666664</v>
      </c>
      <c r="B5699">
        <v>0.186</v>
      </c>
    </row>
    <row r="5700" spans="1:2" x14ac:dyDescent="0.35">
      <c r="A5700" s="3">
        <v>42607.333333333336</v>
      </c>
      <c r="B5700">
        <v>0.191</v>
      </c>
    </row>
    <row r="5701" spans="1:2" x14ac:dyDescent="0.35">
      <c r="A5701" s="3">
        <v>42607.375</v>
      </c>
      <c r="B5701">
        <v>0.18709999999999999</v>
      </c>
    </row>
    <row r="5702" spans="1:2" x14ac:dyDescent="0.35">
      <c r="A5702" s="3">
        <v>42607.416666666664</v>
      </c>
      <c r="B5702">
        <v>0.18540000000000001</v>
      </c>
    </row>
    <row r="5703" spans="1:2" x14ac:dyDescent="0.35">
      <c r="A5703" s="3">
        <v>42607.458333333336</v>
      </c>
      <c r="B5703">
        <v>0.18540000000000001</v>
      </c>
    </row>
    <row r="5704" spans="1:2" x14ac:dyDescent="0.35">
      <c r="A5704" s="3">
        <v>42607.5</v>
      </c>
      <c r="B5704">
        <v>0.18959999999999999</v>
      </c>
    </row>
    <row r="5705" spans="1:2" x14ac:dyDescent="0.35">
      <c r="A5705" s="3">
        <v>42607.541666666664</v>
      </c>
      <c r="B5705">
        <v>0.19320000000000001</v>
      </c>
    </row>
    <row r="5706" spans="1:2" x14ac:dyDescent="0.35">
      <c r="A5706" s="3">
        <v>42607.583333333336</v>
      </c>
      <c r="B5706">
        <v>0.19450000000000001</v>
      </c>
    </row>
    <row r="5707" spans="1:2" x14ac:dyDescent="0.35">
      <c r="A5707" s="3">
        <v>42607.625</v>
      </c>
      <c r="B5707">
        <v>0.18579999999999999</v>
      </c>
    </row>
    <row r="5708" spans="1:2" x14ac:dyDescent="0.35">
      <c r="A5708" s="3">
        <v>42607.666666666664</v>
      </c>
      <c r="B5708">
        <v>0.16420000000000001</v>
      </c>
    </row>
    <row r="5709" spans="1:2" x14ac:dyDescent="0.35">
      <c r="A5709" s="3">
        <v>42607.708333333336</v>
      </c>
      <c r="B5709">
        <v>0.1431</v>
      </c>
    </row>
    <row r="5710" spans="1:2" x14ac:dyDescent="0.35">
      <c r="A5710" s="3">
        <v>42607.75</v>
      </c>
      <c r="B5710">
        <v>0.1333</v>
      </c>
    </row>
    <row r="5711" spans="1:2" x14ac:dyDescent="0.35">
      <c r="A5711" s="3">
        <v>42607.791666666664</v>
      </c>
      <c r="B5711">
        <v>0.12659999999999999</v>
      </c>
    </row>
    <row r="5712" spans="1:2" x14ac:dyDescent="0.35">
      <c r="A5712" s="3">
        <v>42607.833333333336</v>
      </c>
      <c r="B5712">
        <v>0.1244</v>
      </c>
    </row>
    <row r="5713" spans="1:2" x14ac:dyDescent="0.35">
      <c r="A5713" s="3">
        <v>42607.875</v>
      </c>
      <c r="B5713">
        <v>0.13270000000000001</v>
      </c>
    </row>
    <row r="5714" spans="1:2" x14ac:dyDescent="0.35">
      <c r="A5714" s="3">
        <v>42607.916666666664</v>
      </c>
      <c r="B5714">
        <v>0.14480000000000001</v>
      </c>
    </row>
    <row r="5715" spans="1:2" x14ac:dyDescent="0.35">
      <c r="A5715" s="3">
        <v>42607.958333333336</v>
      </c>
      <c r="B5715">
        <v>0.15110000000000001</v>
      </c>
    </row>
    <row r="5716" spans="1:2" x14ac:dyDescent="0.35">
      <c r="A5716" s="3">
        <v>42608</v>
      </c>
      <c r="B5716">
        <v>0.15240000000000001</v>
      </c>
    </row>
    <row r="5717" spans="1:2" x14ac:dyDescent="0.35">
      <c r="A5717" s="3">
        <v>42608.041666666664</v>
      </c>
      <c r="B5717">
        <v>0.15740000000000001</v>
      </c>
    </row>
    <row r="5718" spans="1:2" x14ac:dyDescent="0.35">
      <c r="A5718" s="3">
        <v>42608.083333333336</v>
      </c>
      <c r="B5718">
        <v>0.16070000000000001</v>
      </c>
    </row>
    <row r="5719" spans="1:2" x14ac:dyDescent="0.35">
      <c r="A5719" s="3">
        <v>42608.125</v>
      </c>
      <c r="B5719">
        <v>0.1487</v>
      </c>
    </row>
    <row r="5720" spans="1:2" x14ac:dyDescent="0.35">
      <c r="A5720" s="3">
        <v>42608.166666666664</v>
      </c>
      <c r="B5720">
        <v>0.13220000000000001</v>
      </c>
    </row>
    <row r="5721" spans="1:2" x14ac:dyDescent="0.35">
      <c r="A5721" s="3">
        <v>42608.208333333336</v>
      </c>
      <c r="B5721">
        <v>9.2100000000000001E-2</v>
      </c>
    </row>
    <row r="5722" spans="1:2" x14ac:dyDescent="0.35">
      <c r="A5722" s="3">
        <v>42608.25</v>
      </c>
      <c r="B5722">
        <v>7.3599999999999999E-2</v>
      </c>
    </row>
    <row r="5723" spans="1:2" x14ac:dyDescent="0.35">
      <c r="A5723" s="3">
        <v>42608.291666666664</v>
      </c>
      <c r="B5723">
        <v>7.0999999999999994E-2</v>
      </c>
    </row>
    <row r="5724" spans="1:2" x14ac:dyDescent="0.35">
      <c r="A5724" s="3">
        <v>42608.333333333336</v>
      </c>
      <c r="B5724">
        <v>6.8599999999999994E-2</v>
      </c>
    </row>
    <row r="5725" spans="1:2" x14ac:dyDescent="0.35">
      <c r="A5725" s="3">
        <v>42608.375</v>
      </c>
      <c r="B5725">
        <v>6.7900000000000002E-2</v>
      </c>
    </row>
    <row r="5726" spans="1:2" x14ac:dyDescent="0.35">
      <c r="A5726" s="3">
        <v>42608.416666666664</v>
      </c>
      <c r="B5726">
        <v>7.0199999999999999E-2</v>
      </c>
    </row>
    <row r="5727" spans="1:2" x14ac:dyDescent="0.35">
      <c r="A5727" s="3">
        <v>42608.458333333336</v>
      </c>
      <c r="B5727">
        <v>7.5499999999999998E-2</v>
      </c>
    </row>
    <row r="5728" spans="1:2" x14ac:dyDescent="0.35">
      <c r="A5728" s="3">
        <v>42608.5</v>
      </c>
      <c r="B5728">
        <v>8.0399999999999999E-2</v>
      </c>
    </row>
    <row r="5729" spans="1:2" x14ac:dyDescent="0.35">
      <c r="A5729" s="3">
        <v>42608.541666666664</v>
      </c>
      <c r="B5729">
        <v>8.5400000000000004E-2</v>
      </c>
    </row>
    <row r="5730" spans="1:2" x14ac:dyDescent="0.35">
      <c r="A5730" s="3">
        <v>42608.583333333336</v>
      </c>
      <c r="B5730">
        <v>8.8499999999999995E-2</v>
      </c>
    </row>
    <row r="5731" spans="1:2" x14ac:dyDescent="0.35">
      <c r="A5731" s="3">
        <v>42608.625</v>
      </c>
      <c r="B5731">
        <v>8.7300000000000003E-2</v>
      </c>
    </row>
    <row r="5732" spans="1:2" x14ac:dyDescent="0.35">
      <c r="A5732" s="3">
        <v>42608.666666666664</v>
      </c>
      <c r="B5732">
        <v>8.4199999999999997E-2</v>
      </c>
    </row>
    <row r="5733" spans="1:2" x14ac:dyDescent="0.35">
      <c r="A5733" s="3">
        <v>42608.708333333336</v>
      </c>
      <c r="B5733">
        <v>8.7300000000000003E-2</v>
      </c>
    </row>
    <row r="5734" spans="1:2" x14ac:dyDescent="0.35">
      <c r="A5734" s="3">
        <v>42608.75</v>
      </c>
      <c r="B5734">
        <v>8.0699999999999994E-2</v>
      </c>
    </row>
    <row r="5735" spans="1:2" x14ac:dyDescent="0.35">
      <c r="A5735" s="3">
        <v>42608.791666666664</v>
      </c>
      <c r="B5735">
        <v>5.6000000000000001E-2</v>
      </c>
    </row>
    <row r="5736" spans="1:2" x14ac:dyDescent="0.35">
      <c r="A5736" s="3">
        <v>42608.833333333336</v>
      </c>
      <c r="B5736">
        <v>3.5799999999999998E-2</v>
      </c>
    </row>
    <row r="5737" spans="1:2" x14ac:dyDescent="0.35">
      <c r="A5737" s="3">
        <v>42608.875</v>
      </c>
      <c r="B5737">
        <v>2.9399999999999999E-2</v>
      </c>
    </row>
    <row r="5738" spans="1:2" x14ac:dyDescent="0.35">
      <c r="A5738" s="3">
        <v>42608.916666666664</v>
      </c>
      <c r="B5738">
        <v>3.0300000000000001E-2</v>
      </c>
    </row>
    <row r="5739" spans="1:2" x14ac:dyDescent="0.35">
      <c r="A5739" s="3">
        <v>42608.958333333336</v>
      </c>
      <c r="B5739">
        <v>3.3099999999999997E-2</v>
      </c>
    </row>
    <row r="5740" spans="1:2" x14ac:dyDescent="0.35">
      <c r="A5740" s="3">
        <v>42609</v>
      </c>
      <c r="B5740">
        <v>3.73E-2</v>
      </c>
    </row>
    <row r="5741" spans="1:2" x14ac:dyDescent="0.35">
      <c r="A5741" s="3">
        <v>42609.041666666664</v>
      </c>
      <c r="B5741">
        <v>4.1799999999999997E-2</v>
      </c>
    </row>
    <row r="5742" spans="1:2" x14ac:dyDescent="0.35">
      <c r="A5742" s="3">
        <v>42609.083333333336</v>
      </c>
      <c r="B5742">
        <v>4.5499999999999999E-2</v>
      </c>
    </row>
    <row r="5743" spans="1:2" x14ac:dyDescent="0.35">
      <c r="A5743" s="3">
        <v>42609.125</v>
      </c>
      <c r="B5743">
        <v>4.6199999999999998E-2</v>
      </c>
    </row>
    <row r="5744" spans="1:2" x14ac:dyDescent="0.35">
      <c r="A5744" s="3">
        <v>42609.166666666664</v>
      </c>
      <c r="B5744">
        <v>4.5100000000000001E-2</v>
      </c>
    </row>
    <row r="5745" spans="1:2" x14ac:dyDescent="0.35">
      <c r="A5745" s="3">
        <v>42609.208333333336</v>
      </c>
      <c r="B5745">
        <v>3.5999999999999997E-2</v>
      </c>
    </row>
    <row r="5746" spans="1:2" x14ac:dyDescent="0.35">
      <c r="A5746" s="3">
        <v>42609.25</v>
      </c>
      <c r="B5746">
        <v>2.53E-2</v>
      </c>
    </row>
    <row r="5747" spans="1:2" x14ac:dyDescent="0.35">
      <c r="A5747" s="3">
        <v>42609.291666666664</v>
      </c>
      <c r="B5747">
        <v>1.95E-2</v>
      </c>
    </row>
    <row r="5748" spans="1:2" x14ac:dyDescent="0.35">
      <c r="A5748" s="3">
        <v>42609.333333333336</v>
      </c>
      <c r="B5748">
        <v>1.6500000000000001E-2</v>
      </c>
    </row>
    <row r="5749" spans="1:2" x14ac:dyDescent="0.35">
      <c r="A5749" s="3">
        <v>42609.375</v>
      </c>
      <c r="B5749">
        <v>1.6500000000000001E-2</v>
      </c>
    </row>
    <row r="5750" spans="1:2" x14ac:dyDescent="0.35">
      <c r="A5750" s="3">
        <v>42609.416666666664</v>
      </c>
      <c r="B5750">
        <v>1.8599999999999998E-2</v>
      </c>
    </row>
    <row r="5751" spans="1:2" x14ac:dyDescent="0.35">
      <c r="A5751" s="3">
        <v>42609.458333333336</v>
      </c>
      <c r="B5751">
        <v>2.3199999999999998E-2</v>
      </c>
    </row>
    <row r="5752" spans="1:2" x14ac:dyDescent="0.35">
      <c r="A5752" s="3">
        <v>42609.5</v>
      </c>
      <c r="B5752">
        <v>3.0099999999999998E-2</v>
      </c>
    </row>
    <row r="5753" spans="1:2" x14ac:dyDescent="0.35">
      <c r="A5753" s="3">
        <v>42609.541666666664</v>
      </c>
      <c r="B5753">
        <v>4.1099999999999998E-2</v>
      </c>
    </row>
    <row r="5754" spans="1:2" x14ac:dyDescent="0.35">
      <c r="A5754" s="3">
        <v>42609.583333333336</v>
      </c>
      <c r="B5754">
        <v>5.1499999999999997E-2</v>
      </c>
    </row>
    <row r="5755" spans="1:2" x14ac:dyDescent="0.35">
      <c r="A5755" s="3">
        <v>42609.625</v>
      </c>
      <c r="B5755">
        <v>6.0400000000000002E-2</v>
      </c>
    </row>
    <row r="5756" spans="1:2" x14ac:dyDescent="0.35">
      <c r="A5756" s="3">
        <v>42609.666666666664</v>
      </c>
      <c r="B5756">
        <v>6.9599999999999995E-2</v>
      </c>
    </row>
    <row r="5757" spans="1:2" x14ac:dyDescent="0.35">
      <c r="A5757" s="3">
        <v>42609.708333333336</v>
      </c>
      <c r="B5757">
        <v>7.6700000000000004E-2</v>
      </c>
    </row>
    <row r="5758" spans="1:2" x14ac:dyDescent="0.35">
      <c r="A5758" s="3">
        <v>42609.75</v>
      </c>
      <c r="B5758">
        <v>6.2300000000000001E-2</v>
      </c>
    </row>
    <row r="5759" spans="1:2" x14ac:dyDescent="0.35">
      <c r="A5759" s="3">
        <v>42609.791666666664</v>
      </c>
      <c r="B5759">
        <v>3.9199999999999999E-2</v>
      </c>
    </row>
    <row r="5760" spans="1:2" x14ac:dyDescent="0.35">
      <c r="A5760" s="3">
        <v>42609.833333333336</v>
      </c>
      <c r="B5760">
        <v>2.35E-2</v>
      </c>
    </row>
    <row r="5761" spans="1:2" x14ac:dyDescent="0.35">
      <c r="A5761" s="3">
        <v>42609.875</v>
      </c>
      <c r="B5761">
        <v>1.7399999999999999E-2</v>
      </c>
    </row>
    <row r="5762" spans="1:2" x14ac:dyDescent="0.35">
      <c r="A5762" s="3">
        <v>42609.916666666664</v>
      </c>
      <c r="B5762">
        <v>1.67E-2</v>
      </c>
    </row>
    <row r="5763" spans="1:2" x14ac:dyDescent="0.35">
      <c r="A5763" s="3">
        <v>42609.958333333336</v>
      </c>
      <c r="B5763">
        <v>1.8499999999999999E-2</v>
      </c>
    </row>
    <row r="5764" spans="1:2" x14ac:dyDescent="0.35">
      <c r="A5764" s="3">
        <v>42610</v>
      </c>
      <c r="B5764">
        <v>2.0799999999999999E-2</v>
      </c>
    </row>
    <row r="5765" spans="1:2" x14ac:dyDescent="0.35">
      <c r="A5765" s="3">
        <v>42610.041666666664</v>
      </c>
      <c r="B5765">
        <v>2.29E-2</v>
      </c>
    </row>
    <row r="5766" spans="1:2" x14ac:dyDescent="0.35">
      <c r="A5766" s="3">
        <v>42610.083333333336</v>
      </c>
      <c r="B5766">
        <v>2.3800000000000002E-2</v>
      </c>
    </row>
    <row r="5767" spans="1:2" x14ac:dyDescent="0.35">
      <c r="A5767" s="3">
        <v>42610.125</v>
      </c>
      <c r="B5767">
        <v>2.2700000000000001E-2</v>
      </c>
    </row>
    <row r="5768" spans="1:2" x14ac:dyDescent="0.35">
      <c r="A5768" s="3">
        <v>42610.166666666664</v>
      </c>
      <c r="B5768">
        <v>2.2200000000000001E-2</v>
      </c>
    </row>
    <row r="5769" spans="1:2" x14ac:dyDescent="0.35">
      <c r="A5769" s="3">
        <v>42610.208333333336</v>
      </c>
      <c r="B5769">
        <v>1.9400000000000001E-2</v>
      </c>
    </row>
    <row r="5770" spans="1:2" x14ac:dyDescent="0.35">
      <c r="A5770" s="3">
        <v>42610.25</v>
      </c>
      <c r="B5770">
        <v>7.7000000000000002E-3</v>
      </c>
    </row>
    <row r="5771" spans="1:2" x14ac:dyDescent="0.35">
      <c r="A5771" s="3">
        <v>42610.291666666664</v>
      </c>
      <c r="B5771">
        <v>9.4000000000000004E-3</v>
      </c>
    </row>
    <row r="5772" spans="1:2" x14ac:dyDescent="0.35">
      <c r="A5772" s="3">
        <v>42610.333333333336</v>
      </c>
      <c r="B5772">
        <v>1.4200000000000001E-2</v>
      </c>
    </row>
    <row r="5773" spans="1:2" x14ac:dyDescent="0.35">
      <c r="A5773" s="3">
        <v>42610.375</v>
      </c>
      <c r="B5773">
        <v>1.7999999999999999E-2</v>
      </c>
    </row>
    <row r="5774" spans="1:2" x14ac:dyDescent="0.35">
      <c r="A5774" s="3">
        <v>42610.416666666664</v>
      </c>
      <c r="B5774">
        <v>2.4799999999999999E-2</v>
      </c>
    </row>
    <row r="5775" spans="1:2" x14ac:dyDescent="0.35">
      <c r="A5775" s="3">
        <v>42610.458333333336</v>
      </c>
      <c r="B5775">
        <v>3.4500000000000003E-2</v>
      </c>
    </row>
    <row r="5776" spans="1:2" x14ac:dyDescent="0.35">
      <c r="A5776" s="3">
        <v>42610.5</v>
      </c>
      <c r="B5776">
        <v>4.5499999999999999E-2</v>
      </c>
    </row>
    <row r="5777" spans="1:2" x14ac:dyDescent="0.35">
      <c r="A5777" s="3">
        <v>42610.541666666664</v>
      </c>
      <c r="B5777">
        <v>5.62E-2</v>
      </c>
    </row>
    <row r="5778" spans="1:2" x14ac:dyDescent="0.35">
      <c r="A5778" s="3">
        <v>42610.583333333336</v>
      </c>
      <c r="B5778">
        <v>6.6500000000000004E-2</v>
      </c>
    </row>
    <row r="5779" spans="1:2" x14ac:dyDescent="0.35">
      <c r="A5779" s="3">
        <v>42610.625</v>
      </c>
      <c r="B5779">
        <v>7.5899999999999995E-2</v>
      </c>
    </row>
    <row r="5780" spans="1:2" x14ac:dyDescent="0.35">
      <c r="A5780" s="3">
        <v>42610.666666666664</v>
      </c>
      <c r="B5780">
        <v>7.9000000000000001E-2</v>
      </c>
    </row>
    <row r="5781" spans="1:2" x14ac:dyDescent="0.35">
      <c r="A5781" s="3">
        <v>42610.708333333336</v>
      </c>
      <c r="B5781">
        <v>7.3099999999999998E-2</v>
      </c>
    </row>
    <row r="5782" spans="1:2" x14ac:dyDescent="0.35">
      <c r="A5782" s="3">
        <v>42610.75</v>
      </c>
      <c r="B5782">
        <v>5.9799999999999999E-2</v>
      </c>
    </row>
    <row r="5783" spans="1:2" x14ac:dyDescent="0.35">
      <c r="A5783" s="3">
        <v>42610.791666666664</v>
      </c>
      <c r="B5783">
        <v>5.1700000000000003E-2</v>
      </c>
    </row>
    <row r="5784" spans="1:2" x14ac:dyDescent="0.35">
      <c r="A5784" s="3">
        <v>42610.833333333336</v>
      </c>
      <c r="B5784">
        <v>5.5500000000000001E-2</v>
      </c>
    </row>
    <row r="5785" spans="1:2" x14ac:dyDescent="0.35">
      <c r="A5785" s="3">
        <v>42610.875</v>
      </c>
      <c r="B5785">
        <v>6.9099999999999995E-2</v>
      </c>
    </row>
    <row r="5786" spans="1:2" x14ac:dyDescent="0.35">
      <c r="A5786" s="3">
        <v>42610.916666666664</v>
      </c>
      <c r="B5786">
        <v>8.6400000000000005E-2</v>
      </c>
    </row>
    <row r="5787" spans="1:2" x14ac:dyDescent="0.35">
      <c r="A5787" s="3">
        <v>42610.958333333336</v>
      </c>
      <c r="B5787">
        <v>9.8199999999999996E-2</v>
      </c>
    </row>
    <row r="5788" spans="1:2" x14ac:dyDescent="0.35">
      <c r="A5788" s="3">
        <v>42611</v>
      </c>
      <c r="B5788">
        <v>0.1077</v>
      </c>
    </row>
    <row r="5789" spans="1:2" x14ac:dyDescent="0.35">
      <c r="A5789" s="3">
        <v>42611.041666666664</v>
      </c>
      <c r="B5789">
        <v>0.1139</v>
      </c>
    </row>
    <row r="5790" spans="1:2" x14ac:dyDescent="0.35">
      <c r="A5790" s="3">
        <v>42611.083333333336</v>
      </c>
      <c r="B5790">
        <v>0.11849999999999999</v>
      </c>
    </row>
    <row r="5791" spans="1:2" x14ac:dyDescent="0.35">
      <c r="A5791" s="3">
        <v>42611.125</v>
      </c>
      <c r="B5791">
        <v>0.1162</v>
      </c>
    </row>
    <row r="5792" spans="1:2" x14ac:dyDescent="0.35">
      <c r="A5792" s="3">
        <v>42611.166666666664</v>
      </c>
      <c r="B5792">
        <v>0.1138</v>
      </c>
    </row>
    <row r="5793" spans="1:2" x14ac:dyDescent="0.35">
      <c r="A5793" s="3">
        <v>42611.208333333336</v>
      </c>
      <c r="B5793">
        <v>8.5800000000000001E-2</v>
      </c>
    </row>
    <row r="5794" spans="1:2" x14ac:dyDescent="0.35">
      <c r="A5794" s="3">
        <v>42611.25</v>
      </c>
      <c r="B5794">
        <v>5.2200000000000003E-2</v>
      </c>
    </row>
    <row r="5795" spans="1:2" x14ac:dyDescent="0.35">
      <c r="A5795" s="3">
        <v>42611.291666666664</v>
      </c>
      <c r="B5795">
        <v>3.7600000000000001E-2</v>
      </c>
    </row>
    <row r="5796" spans="1:2" x14ac:dyDescent="0.35">
      <c r="A5796" s="3">
        <v>42611.333333333336</v>
      </c>
      <c r="B5796">
        <v>3.44E-2</v>
      </c>
    </row>
    <row r="5797" spans="1:2" x14ac:dyDescent="0.35">
      <c r="A5797" s="3">
        <v>42611.375</v>
      </c>
      <c r="B5797">
        <v>3.9399999999999998E-2</v>
      </c>
    </row>
    <row r="5798" spans="1:2" x14ac:dyDescent="0.35">
      <c r="A5798" s="3">
        <v>42611.416666666664</v>
      </c>
      <c r="B5798">
        <v>4.8300000000000003E-2</v>
      </c>
    </row>
    <row r="5799" spans="1:2" x14ac:dyDescent="0.35">
      <c r="A5799" s="3">
        <v>42611.458333333336</v>
      </c>
      <c r="B5799">
        <v>5.8200000000000002E-2</v>
      </c>
    </row>
    <row r="5800" spans="1:2" x14ac:dyDescent="0.35">
      <c r="A5800" s="3">
        <v>42611.5</v>
      </c>
      <c r="B5800">
        <v>6.8400000000000002E-2</v>
      </c>
    </row>
    <row r="5801" spans="1:2" x14ac:dyDescent="0.35">
      <c r="A5801" s="3">
        <v>42611.541666666664</v>
      </c>
      <c r="B5801">
        <v>7.7899999999999997E-2</v>
      </c>
    </row>
    <row r="5802" spans="1:2" x14ac:dyDescent="0.35">
      <c r="A5802" s="3">
        <v>42611.583333333336</v>
      </c>
      <c r="B5802">
        <v>8.2699999999999996E-2</v>
      </c>
    </row>
    <row r="5803" spans="1:2" x14ac:dyDescent="0.35">
      <c r="A5803" s="3">
        <v>42611.625</v>
      </c>
      <c r="B5803">
        <v>8.3599999999999994E-2</v>
      </c>
    </row>
    <row r="5804" spans="1:2" x14ac:dyDescent="0.35">
      <c r="A5804" s="3">
        <v>42611.666666666664</v>
      </c>
      <c r="B5804">
        <v>8.3599999999999994E-2</v>
      </c>
    </row>
    <row r="5805" spans="1:2" x14ac:dyDescent="0.35">
      <c r="A5805" s="3">
        <v>42611.708333333336</v>
      </c>
      <c r="B5805">
        <v>8.3699999999999997E-2</v>
      </c>
    </row>
    <row r="5806" spans="1:2" x14ac:dyDescent="0.35">
      <c r="A5806" s="3">
        <v>42611.75</v>
      </c>
      <c r="B5806">
        <v>7.22E-2</v>
      </c>
    </row>
    <row r="5807" spans="1:2" x14ac:dyDescent="0.35">
      <c r="A5807" s="3">
        <v>42611.791666666664</v>
      </c>
      <c r="B5807">
        <v>5.6599999999999998E-2</v>
      </c>
    </row>
    <row r="5808" spans="1:2" x14ac:dyDescent="0.35">
      <c r="A5808" s="3">
        <v>42611.833333333336</v>
      </c>
      <c r="B5808">
        <v>5.3400000000000003E-2</v>
      </c>
    </row>
    <row r="5809" spans="1:2" x14ac:dyDescent="0.35">
      <c r="A5809" s="3">
        <v>42611.875</v>
      </c>
      <c r="B5809">
        <v>5.6500000000000002E-2</v>
      </c>
    </row>
    <row r="5810" spans="1:2" x14ac:dyDescent="0.35">
      <c r="A5810" s="3">
        <v>42611.916666666664</v>
      </c>
      <c r="B5810">
        <v>6.3500000000000001E-2</v>
      </c>
    </row>
    <row r="5811" spans="1:2" x14ac:dyDescent="0.35">
      <c r="A5811" s="3">
        <v>42611.958333333336</v>
      </c>
      <c r="B5811">
        <v>7.0300000000000001E-2</v>
      </c>
    </row>
    <row r="5812" spans="1:2" x14ac:dyDescent="0.35">
      <c r="A5812" s="3">
        <v>42612</v>
      </c>
      <c r="B5812">
        <v>7.3200000000000001E-2</v>
      </c>
    </row>
    <row r="5813" spans="1:2" x14ac:dyDescent="0.35">
      <c r="A5813" s="3">
        <v>42612.041666666664</v>
      </c>
      <c r="B5813">
        <v>7.3099999999999998E-2</v>
      </c>
    </row>
    <row r="5814" spans="1:2" x14ac:dyDescent="0.35">
      <c r="A5814" s="3">
        <v>42612.083333333336</v>
      </c>
      <c r="B5814">
        <v>7.0000000000000007E-2</v>
      </c>
    </row>
    <row r="5815" spans="1:2" x14ac:dyDescent="0.35">
      <c r="A5815" s="3">
        <v>42612.125</v>
      </c>
      <c r="B5815">
        <v>6.2899999999999998E-2</v>
      </c>
    </row>
    <row r="5816" spans="1:2" x14ac:dyDescent="0.35">
      <c r="A5816" s="3">
        <v>42612.166666666664</v>
      </c>
      <c r="B5816">
        <v>5.2699999999999997E-2</v>
      </c>
    </row>
    <row r="5817" spans="1:2" x14ac:dyDescent="0.35">
      <c r="A5817" s="3">
        <v>42612.208333333336</v>
      </c>
      <c r="B5817">
        <v>3.09E-2</v>
      </c>
    </row>
    <row r="5818" spans="1:2" x14ac:dyDescent="0.35">
      <c r="A5818" s="3">
        <v>42612.25</v>
      </c>
      <c r="B5818">
        <v>1.0500000000000001E-2</v>
      </c>
    </row>
    <row r="5819" spans="1:2" x14ac:dyDescent="0.35">
      <c r="A5819" s="3">
        <v>42612.291666666664</v>
      </c>
      <c r="B5819">
        <v>8.6999999999999994E-3</v>
      </c>
    </row>
    <row r="5820" spans="1:2" x14ac:dyDescent="0.35">
      <c r="A5820" s="3">
        <v>42612.333333333336</v>
      </c>
      <c r="B5820">
        <v>9.7000000000000003E-3</v>
      </c>
    </row>
    <row r="5821" spans="1:2" x14ac:dyDescent="0.35">
      <c r="A5821" s="3">
        <v>42612.375</v>
      </c>
      <c r="B5821">
        <v>1.26E-2</v>
      </c>
    </row>
    <row r="5822" spans="1:2" x14ac:dyDescent="0.35">
      <c r="A5822" s="3">
        <v>42612.416666666664</v>
      </c>
      <c r="B5822">
        <v>1.8200000000000001E-2</v>
      </c>
    </row>
    <row r="5823" spans="1:2" x14ac:dyDescent="0.35">
      <c r="A5823" s="3">
        <v>42612.458333333336</v>
      </c>
      <c r="B5823">
        <v>2.9000000000000001E-2</v>
      </c>
    </row>
    <row r="5824" spans="1:2" x14ac:dyDescent="0.35">
      <c r="A5824" s="3">
        <v>42612.5</v>
      </c>
      <c r="B5824">
        <v>4.0800000000000003E-2</v>
      </c>
    </row>
    <row r="5825" spans="1:2" x14ac:dyDescent="0.35">
      <c r="A5825" s="3">
        <v>42612.541666666664</v>
      </c>
      <c r="B5825">
        <v>5.16E-2</v>
      </c>
    </row>
    <row r="5826" spans="1:2" x14ac:dyDescent="0.35">
      <c r="A5826" s="3">
        <v>42612.583333333336</v>
      </c>
      <c r="B5826">
        <v>6.2E-2</v>
      </c>
    </row>
    <row r="5827" spans="1:2" x14ac:dyDescent="0.35">
      <c r="A5827" s="3">
        <v>42612.625</v>
      </c>
      <c r="B5827">
        <v>7.3599999999999999E-2</v>
      </c>
    </row>
    <row r="5828" spans="1:2" x14ac:dyDescent="0.35">
      <c r="A5828" s="3">
        <v>42612.666666666664</v>
      </c>
      <c r="B5828">
        <v>8.1100000000000005E-2</v>
      </c>
    </row>
    <row r="5829" spans="1:2" x14ac:dyDescent="0.35">
      <c r="A5829" s="3">
        <v>42612.708333333336</v>
      </c>
      <c r="B5829">
        <v>8.3000000000000004E-2</v>
      </c>
    </row>
    <row r="5830" spans="1:2" x14ac:dyDescent="0.35">
      <c r="A5830" s="3">
        <v>42612.75</v>
      </c>
      <c r="B5830">
        <v>7.0599999999999996E-2</v>
      </c>
    </row>
    <row r="5831" spans="1:2" x14ac:dyDescent="0.35">
      <c r="A5831" s="3">
        <v>42612.791666666664</v>
      </c>
      <c r="B5831">
        <v>5.1999999999999998E-2</v>
      </c>
    </row>
    <row r="5832" spans="1:2" x14ac:dyDescent="0.35">
      <c r="A5832" s="3">
        <v>42612.833333333336</v>
      </c>
      <c r="B5832">
        <v>3.8399999999999997E-2</v>
      </c>
    </row>
    <row r="5833" spans="1:2" x14ac:dyDescent="0.35">
      <c r="A5833" s="3">
        <v>42612.875</v>
      </c>
      <c r="B5833">
        <v>3.27E-2</v>
      </c>
    </row>
    <row r="5834" spans="1:2" x14ac:dyDescent="0.35">
      <c r="A5834" s="3">
        <v>42612.916666666664</v>
      </c>
      <c r="B5834">
        <v>2.8899999999999999E-2</v>
      </c>
    </row>
    <row r="5835" spans="1:2" x14ac:dyDescent="0.35">
      <c r="A5835" s="3">
        <v>42612.958333333336</v>
      </c>
      <c r="B5835">
        <v>2.8000000000000001E-2</v>
      </c>
    </row>
    <row r="5836" spans="1:2" x14ac:dyDescent="0.35">
      <c r="A5836" s="3">
        <v>42613</v>
      </c>
      <c r="B5836">
        <v>2.8299999999999999E-2</v>
      </c>
    </row>
    <row r="5837" spans="1:2" x14ac:dyDescent="0.35">
      <c r="A5837" s="3">
        <v>42613.041666666664</v>
      </c>
      <c r="B5837">
        <v>2.8400000000000002E-2</v>
      </c>
    </row>
    <row r="5838" spans="1:2" x14ac:dyDescent="0.35">
      <c r="A5838" s="3">
        <v>42613.083333333336</v>
      </c>
      <c r="B5838">
        <v>2.87E-2</v>
      </c>
    </row>
    <row r="5839" spans="1:2" x14ac:dyDescent="0.35">
      <c r="A5839" s="3">
        <v>42613.125</v>
      </c>
      <c r="B5839">
        <v>2.8500000000000001E-2</v>
      </c>
    </row>
    <row r="5840" spans="1:2" x14ac:dyDescent="0.35">
      <c r="A5840" s="3">
        <v>42613.166666666664</v>
      </c>
      <c r="B5840">
        <v>2.9100000000000001E-2</v>
      </c>
    </row>
    <row r="5841" spans="1:2" x14ac:dyDescent="0.35">
      <c r="A5841" s="3">
        <v>42613.208333333336</v>
      </c>
      <c r="B5841">
        <v>2.6599999999999999E-2</v>
      </c>
    </row>
    <row r="5842" spans="1:2" x14ac:dyDescent="0.35">
      <c r="A5842" s="3">
        <v>42613.25</v>
      </c>
      <c r="B5842">
        <v>2.18E-2</v>
      </c>
    </row>
    <row r="5843" spans="1:2" x14ac:dyDescent="0.35">
      <c r="A5843" s="3">
        <v>42613.291666666664</v>
      </c>
      <c r="B5843">
        <v>2.4299999999999999E-2</v>
      </c>
    </row>
    <row r="5844" spans="1:2" x14ac:dyDescent="0.35">
      <c r="A5844" s="3">
        <v>42613.333333333336</v>
      </c>
      <c r="B5844">
        <v>3.27E-2</v>
      </c>
    </row>
    <row r="5845" spans="1:2" x14ac:dyDescent="0.35">
      <c r="A5845" s="3">
        <v>42613.375</v>
      </c>
      <c r="B5845">
        <v>4.2700000000000002E-2</v>
      </c>
    </row>
    <row r="5846" spans="1:2" x14ac:dyDescent="0.35">
      <c r="A5846" s="3">
        <v>42613.416666666664</v>
      </c>
      <c r="B5846">
        <v>4.7E-2</v>
      </c>
    </row>
    <row r="5847" spans="1:2" x14ac:dyDescent="0.35">
      <c r="A5847" s="3">
        <v>42613.458333333336</v>
      </c>
      <c r="B5847">
        <v>4.8000000000000001E-2</v>
      </c>
    </row>
    <row r="5848" spans="1:2" x14ac:dyDescent="0.35">
      <c r="A5848" s="3">
        <v>42613.5</v>
      </c>
      <c r="B5848">
        <v>4.6300000000000001E-2</v>
      </c>
    </row>
    <row r="5849" spans="1:2" x14ac:dyDescent="0.35">
      <c r="A5849" s="3">
        <v>42613.541666666664</v>
      </c>
      <c r="B5849">
        <v>4.3400000000000001E-2</v>
      </c>
    </row>
    <row r="5850" spans="1:2" x14ac:dyDescent="0.35">
      <c r="A5850" s="3">
        <v>42613.583333333336</v>
      </c>
      <c r="B5850">
        <v>3.95E-2</v>
      </c>
    </row>
    <row r="5851" spans="1:2" x14ac:dyDescent="0.35">
      <c r="A5851" s="3">
        <v>42613.625</v>
      </c>
      <c r="B5851">
        <v>3.5099999999999999E-2</v>
      </c>
    </row>
    <row r="5852" spans="1:2" x14ac:dyDescent="0.35">
      <c r="A5852" s="3">
        <v>42613.666666666664</v>
      </c>
      <c r="B5852">
        <v>3.9899999999999998E-2</v>
      </c>
    </row>
    <row r="5853" spans="1:2" x14ac:dyDescent="0.35">
      <c r="A5853" s="3">
        <v>42613.708333333336</v>
      </c>
      <c r="B5853">
        <v>5.4300000000000001E-2</v>
      </c>
    </row>
    <row r="5854" spans="1:2" x14ac:dyDescent="0.35">
      <c r="A5854" s="3">
        <v>42613.75</v>
      </c>
      <c r="B5854">
        <v>6.0400000000000002E-2</v>
      </c>
    </row>
    <row r="5855" spans="1:2" x14ac:dyDescent="0.35">
      <c r="A5855" s="3">
        <v>42613.791666666664</v>
      </c>
      <c r="B5855">
        <v>5.5100000000000003E-2</v>
      </c>
    </row>
    <row r="5856" spans="1:2" x14ac:dyDescent="0.35">
      <c r="A5856" s="3">
        <v>42613.833333333336</v>
      </c>
      <c r="B5856">
        <v>4.6399999999999997E-2</v>
      </c>
    </row>
    <row r="5857" spans="1:2" x14ac:dyDescent="0.35">
      <c r="A5857" s="3">
        <v>42613.875</v>
      </c>
      <c r="B5857">
        <v>4.02E-2</v>
      </c>
    </row>
    <row r="5858" spans="1:2" x14ac:dyDescent="0.35">
      <c r="A5858" s="3">
        <v>42613.916666666664</v>
      </c>
      <c r="B5858">
        <v>3.6999999999999998E-2</v>
      </c>
    </row>
    <row r="5859" spans="1:2" x14ac:dyDescent="0.35">
      <c r="A5859" s="3">
        <v>42613.958333333336</v>
      </c>
      <c r="B5859">
        <v>3.56E-2</v>
      </c>
    </row>
    <row r="5860" spans="1:2" x14ac:dyDescent="0.35">
      <c r="A5860" s="3">
        <v>42614</v>
      </c>
      <c r="B5860">
        <v>3.5099999999999999E-2</v>
      </c>
    </row>
    <row r="5861" spans="1:2" x14ac:dyDescent="0.35">
      <c r="A5861" s="3">
        <v>42614.041666666664</v>
      </c>
      <c r="B5861">
        <v>3.3599999999999998E-2</v>
      </c>
    </row>
    <row r="5862" spans="1:2" x14ac:dyDescent="0.35">
      <c r="A5862" s="3">
        <v>42614.083333333336</v>
      </c>
      <c r="B5862">
        <v>3.2099999999999997E-2</v>
      </c>
    </row>
    <row r="5863" spans="1:2" x14ac:dyDescent="0.35">
      <c r="A5863" s="3">
        <v>42614.125</v>
      </c>
      <c r="B5863">
        <v>3.1300000000000001E-2</v>
      </c>
    </row>
    <row r="5864" spans="1:2" x14ac:dyDescent="0.35">
      <c r="A5864" s="3">
        <v>42614.166666666664</v>
      </c>
      <c r="B5864">
        <v>3.1399999999999997E-2</v>
      </c>
    </row>
    <row r="5865" spans="1:2" x14ac:dyDescent="0.35">
      <c r="A5865" s="3">
        <v>42614.208333333336</v>
      </c>
      <c r="B5865">
        <v>2.64E-2</v>
      </c>
    </row>
    <row r="5866" spans="1:2" x14ac:dyDescent="0.35">
      <c r="A5866" s="3">
        <v>42614.25</v>
      </c>
      <c r="B5866">
        <v>2.0899999999999998E-2</v>
      </c>
    </row>
    <row r="5867" spans="1:2" x14ac:dyDescent="0.35">
      <c r="A5867" s="3">
        <v>42614.291666666664</v>
      </c>
      <c r="B5867">
        <v>2.3699999999999999E-2</v>
      </c>
    </row>
    <row r="5868" spans="1:2" x14ac:dyDescent="0.35">
      <c r="A5868" s="3">
        <v>42614.333333333336</v>
      </c>
      <c r="B5868">
        <v>2.93E-2</v>
      </c>
    </row>
    <row r="5869" spans="1:2" x14ac:dyDescent="0.35">
      <c r="A5869" s="3">
        <v>42614.375</v>
      </c>
      <c r="B5869">
        <v>3.4500000000000003E-2</v>
      </c>
    </row>
    <row r="5870" spans="1:2" x14ac:dyDescent="0.35">
      <c r="A5870" s="3">
        <v>42614.416666666664</v>
      </c>
      <c r="B5870">
        <v>4.0800000000000003E-2</v>
      </c>
    </row>
    <row r="5871" spans="1:2" x14ac:dyDescent="0.35">
      <c r="A5871" s="3">
        <v>42614.458333333336</v>
      </c>
      <c r="B5871">
        <v>4.9700000000000001E-2</v>
      </c>
    </row>
    <row r="5872" spans="1:2" x14ac:dyDescent="0.35">
      <c r="A5872" s="3">
        <v>42614.5</v>
      </c>
      <c r="B5872">
        <v>6.1800000000000001E-2</v>
      </c>
    </row>
    <row r="5873" spans="1:2" x14ac:dyDescent="0.35">
      <c r="A5873" s="3">
        <v>42614.541666666664</v>
      </c>
      <c r="B5873">
        <v>7.1800000000000003E-2</v>
      </c>
    </row>
    <row r="5874" spans="1:2" x14ac:dyDescent="0.35">
      <c r="A5874" s="3">
        <v>42614.583333333336</v>
      </c>
      <c r="B5874">
        <v>7.7600000000000002E-2</v>
      </c>
    </row>
    <row r="5875" spans="1:2" x14ac:dyDescent="0.35">
      <c r="A5875" s="3">
        <v>42614.625</v>
      </c>
      <c r="B5875">
        <v>8.72E-2</v>
      </c>
    </row>
    <row r="5876" spans="1:2" x14ac:dyDescent="0.35">
      <c r="A5876" s="3">
        <v>42614.666666666664</v>
      </c>
      <c r="B5876">
        <v>9.6299999999999997E-2</v>
      </c>
    </row>
    <row r="5877" spans="1:2" x14ac:dyDescent="0.35">
      <c r="A5877" s="3">
        <v>42614.708333333336</v>
      </c>
      <c r="B5877">
        <v>9.9299999999999999E-2</v>
      </c>
    </row>
    <row r="5878" spans="1:2" x14ac:dyDescent="0.35">
      <c r="A5878" s="3">
        <v>42614.75</v>
      </c>
      <c r="B5878">
        <v>9.6199999999999994E-2</v>
      </c>
    </row>
    <row r="5879" spans="1:2" x14ac:dyDescent="0.35">
      <c r="A5879" s="3">
        <v>42614.791666666664</v>
      </c>
      <c r="B5879">
        <v>9.01E-2</v>
      </c>
    </row>
    <row r="5880" spans="1:2" x14ac:dyDescent="0.35">
      <c r="A5880" s="3">
        <v>42614.833333333336</v>
      </c>
      <c r="B5880">
        <v>8.8900000000000007E-2</v>
      </c>
    </row>
    <row r="5881" spans="1:2" x14ac:dyDescent="0.35">
      <c r="A5881" s="3">
        <v>42614.875</v>
      </c>
      <c r="B5881">
        <v>9.4500000000000001E-2</v>
      </c>
    </row>
    <row r="5882" spans="1:2" x14ac:dyDescent="0.35">
      <c r="A5882" s="3">
        <v>42614.916666666664</v>
      </c>
      <c r="B5882">
        <v>0.1008</v>
      </c>
    </row>
    <row r="5883" spans="1:2" x14ac:dyDescent="0.35">
      <c r="A5883" s="3">
        <v>42614.958333333336</v>
      </c>
      <c r="B5883">
        <v>0.1067</v>
      </c>
    </row>
    <row r="5884" spans="1:2" x14ac:dyDescent="0.35">
      <c r="A5884" s="3">
        <v>42615</v>
      </c>
      <c r="B5884">
        <v>0.112</v>
      </c>
    </row>
    <row r="5885" spans="1:2" x14ac:dyDescent="0.35">
      <c r="A5885" s="3">
        <v>42615.041666666664</v>
      </c>
      <c r="B5885">
        <v>0.11749999999999999</v>
      </c>
    </row>
    <row r="5886" spans="1:2" x14ac:dyDescent="0.35">
      <c r="A5886" s="3">
        <v>42615.083333333336</v>
      </c>
      <c r="B5886">
        <v>0.1241</v>
      </c>
    </row>
    <row r="5887" spans="1:2" x14ac:dyDescent="0.35">
      <c r="A5887" s="3">
        <v>42615.125</v>
      </c>
      <c r="B5887">
        <v>0.1273</v>
      </c>
    </row>
    <row r="5888" spans="1:2" x14ac:dyDescent="0.35">
      <c r="A5888" s="3">
        <v>42615.166666666664</v>
      </c>
      <c r="B5888">
        <v>0.12790000000000001</v>
      </c>
    </row>
    <row r="5889" spans="1:2" x14ac:dyDescent="0.35">
      <c r="A5889" s="3">
        <v>42615.208333333336</v>
      </c>
      <c r="B5889">
        <v>0.1138</v>
      </c>
    </row>
    <row r="5890" spans="1:2" x14ac:dyDescent="0.35">
      <c r="A5890" s="3">
        <v>42615.25</v>
      </c>
      <c r="B5890">
        <v>0.1181</v>
      </c>
    </row>
    <row r="5891" spans="1:2" x14ac:dyDescent="0.35">
      <c r="A5891" s="3">
        <v>42615.291666666664</v>
      </c>
      <c r="B5891">
        <v>0.1169</v>
      </c>
    </row>
    <row r="5892" spans="1:2" x14ac:dyDescent="0.35">
      <c r="A5892" s="3">
        <v>42615.333333333336</v>
      </c>
      <c r="B5892">
        <v>0.1129</v>
      </c>
    </row>
    <row r="5893" spans="1:2" x14ac:dyDescent="0.35">
      <c r="A5893" s="3">
        <v>42615.375</v>
      </c>
      <c r="B5893">
        <v>0.11509999999999999</v>
      </c>
    </row>
    <row r="5894" spans="1:2" x14ac:dyDescent="0.35">
      <c r="A5894" s="3">
        <v>42615.416666666664</v>
      </c>
      <c r="B5894">
        <v>0.1202</v>
      </c>
    </row>
    <row r="5895" spans="1:2" x14ac:dyDescent="0.35">
      <c r="A5895" s="3">
        <v>42615.458333333336</v>
      </c>
      <c r="B5895">
        <v>0.127</v>
      </c>
    </row>
    <row r="5896" spans="1:2" x14ac:dyDescent="0.35">
      <c r="A5896" s="3">
        <v>42615.5</v>
      </c>
      <c r="B5896">
        <v>0.13830000000000001</v>
      </c>
    </row>
    <row r="5897" spans="1:2" x14ac:dyDescent="0.35">
      <c r="A5897" s="3">
        <v>42615.541666666664</v>
      </c>
      <c r="B5897">
        <v>0.15490000000000001</v>
      </c>
    </row>
    <row r="5898" spans="1:2" x14ac:dyDescent="0.35">
      <c r="A5898" s="3">
        <v>42615.583333333336</v>
      </c>
      <c r="B5898">
        <v>0.17249999999999999</v>
      </c>
    </row>
    <row r="5899" spans="1:2" x14ac:dyDescent="0.35">
      <c r="A5899" s="3">
        <v>42615.625</v>
      </c>
      <c r="B5899">
        <v>0.18010000000000001</v>
      </c>
    </row>
    <row r="5900" spans="1:2" x14ac:dyDescent="0.35">
      <c r="A5900" s="3">
        <v>42615.666666666664</v>
      </c>
      <c r="B5900">
        <v>0.17530000000000001</v>
      </c>
    </row>
    <row r="5901" spans="1:2" x14ac:dyDescent="0.35">
      <c r="A5901" s="3">
        <v>42615.708333333336</v>
      </c>
      <c r="B5901">
        <v>0.16120000000000001</v>
      </c>
    </row>
    <row r="5902" spans="1:2" x14ac:dyDescent="0.35">
      <c r="A5902" s="3">
        <v>42615.75</v>
      </c>
      <c r="B5902">
        <v>0.1409</v>
      </c>
    </row>
    <row r="5903" spans="1:2" x14ac:dyDescent="0.35">
      <c r="A5903" s="3">
        <v>42615.791666666664</v>
      </c>
      <c r="B5903">
        <v>0.11899999999999999</v>
      </c>
    </row>
    <row r="5904" spans="1:2" x14ac:dyDescent="0.35">
      <c r="A5904" s="3">
        <v>42615.833333333336</v>
      </c>
      <c r="B5904">
        <v>0.1119</v>
      </c>
    </row>
    <row r="5905" spans="1:2" x14ac:dyDescent="0.35">
      <c r="A5905" s="3">
        <v>42615.875</v>
      </c>
      <c r="B5905">
        <v>0.1143</v>
      </c>
    </row>
    <row r="5906" spans="1:2" x14ac:dyDescent="0.35">
      <c r="A5906" s="3">
        <v>42615.916666666664</v>
      </c>
      <c r="B5906">
        <v>0.11600000000000001</v>
      </c>
    </row>
    <row r="5907" spans="1:2" x14ac:dyDescent="0.35">
      <c r="A5907" s="3">
        <v>42615.958333333336</v>
      </c>
      <c r="B5907">
        <v>0.1158</v>
      </c>
    </row>
    <row r="5908" spans="1:2" x14ac:dyDescent="0.35">
      <c r="A5908" s="3">
        <v>42616</v>
      </c>
      <c r="B5908">
        <v>0.1143</v>
      </c>
    </row>
    <row r="5909" spans="1:2" x14ac:dyDescent="0.35">
      <c r="A5909" s="3">
        <v>42616.041666666664</v>
      </c>
      <c r="B5909">
        <v>0.1128</v>
      </c>
    </row>
    <row r="5910" spans="1:2" x14ac:dyDescent="0.35">
      <c r="A5910" s="3">
        <v>42616.083333333336</v>
      </c>
      <c r="B5910">
        <v>0.1124</v>
      </c>
    </row>
    <row r="5911" spans="1:2" x14ac:dyDescent="0.35">
      <c r="A5911" s="3">
        <v>42616.125</v>
      </c>
      <c r="B5911">
        <v>0.1138</v>
      </c>
    </row>
    <row r="5912" spans="1:2" x14ac:dyDescent="0.35">
      <c r="A5912" s="3">
        <v>42616.166666666664</v>
      </c>
      <c r="B5912">
        <v>0.1158</v>
      </c>
    </row>
    <row r="5913" spans="1:2" x14ac:dyDescent="0.35">
      <c r="A5913" s="3">
        <v>42616.208333333336</v>
      </c>
      <c r="B5913">
        <v>0.1002</v>
      </c>
    </row>
    <row r="5914" spans="1:2" x14ac:dyDescent="0.35">
      <c r="A5914" s="3">
        <v>42616.25</v>
      </c>
      <c r="B5914">
        <v>9.0200000000000002E-2</v>
      </c>
    </row>
    <row r="5915" spans="1:2" x14ac:dyDescent="0.35">
      <c r="A5915" s="3">
        <v>42616.291666666664</v>
      </c>
      <c r="B5915">
        <v>0.1002</v>
      </c>
    </row>
    <row r="5916" spans="1:2" x14ac:dyDescent="0.35">
      <c r="A5916" s="3">
        <v>42616.333333333336</v>
      </c>
      <c r="B5916">
        <v>0.1013</v>
      </c>
    </row>
    <row r="5917" spans="1:2" x14ac:dyDescent="0.35">
      <c r="A5917" s="3">
        <v>42616.375</v>
      </c>
      <c r="B5917">
        <v>0.1028</v>
      </c>
    </row>
    <row r="5918" spans="1:2" x14ac:dyDescent="0.35">
      <c r="A5918" s="3">
        <v>42616.416666666664</v>
      </c>
      <c r="B5918">
        <v>0.11020000000000001</v>
      </c>
    </row>
    <row r="5919" spans="1:2" x14ac:dyDescent="0.35">
      <c r="A5919" s="3">
        <v>42616.458333333336</v>
      </c>
      <c r="B5919">
        <v>0.121</v>
      </c>
    </row>
    <row r="5920" spans="1:2" x14ac:dyDescent="0.35">
      <c r="A5920" s="3">
        <v>42616.5</v>
      </c>
      <c r="B5920">
        <v>0.13539999999999999</v>
      </c>
    </row>
    <row r="5921" spans="1:2" x14ac:dyDescent="0.35">
      <c r="A5921" s="3">
        <v>42616.541666666664</v>
      </c>
      <c r="B5921">
        <v>0.15129999999999999</v>
      </c>
    </row>
    <row r="5922" spans="1:2" x14ac:dyDescent="0.35">
      <c r="A5922" s="3">
        <v>42616.583333333336</v>
      </c>
      <c r="B5922">
        <v>0.1623</v>
      </c>
    </row>
    <row r="5923" spans="1:2" x14ac:dyDescent="0.35">
      <c r="A5923" s="3">
        <v>42616.625</v>
      </c>
      <c r="B5923">
        <v>0.16059999999999999</v>
      </c>
    </row>
    <row r="5924" spans="1:2" x14ac:dyDescent="0.35">
      <c r="A5924" s="3">
        <v>42616.666666666664</v>
      </c>
      <c r="B5924">
        <v>0.1399</v>
      </c>
    </row>
    <row r="5925" spans="1:2" x14ac:dyDescent="0.35">
      <c r="A5925" s="3">
        <v>42616.708333333336</v>
      </c>
      <c r="B5925">
        <v>0.1158</v>
      </c>
    </row>
    <row r="5926" spans="1:2" x14ac:dyDescent="0.35">
      <c r="A5926" s="3">
        <v>42616.75</v>
      </c>
      <c r="B5926">
        <v>0.09</v>
      </c>
    </row>
    <row r="5927" spans="1:2" x14ac:dyDescent="0.35">
      <c r="A5927" s="3">
        <v>42616.791666666664</v>
      </c>
      <c r="B5927">
        <v>6.7199999999999996E-2</v>
      </c>
    </row>
    <row r="5928" spans="1:2" x14ac:dyDescent="0.35">
      <c r="A5928" s="3">
        <v>42616.833333333336</v>
      </c>
      <c r="B5928">
        <v>5.7799999999999997E-2</v>
      </c>
    </row>
    <row r="5929" spans="1:2" x14ac:dyDescent="0.35">
      <c r="A5929" s="3">
        <v>42616.875</v>
      </c>
      <c r="B5929">
        <v>5.96E-2</v>
      </c>
    </row>
    <row r="5930" spans="1:2" x14ac:dyDescent="0.35">
      <c r="A5930" s="3">
        <v>42616.916666666664</v>
      </c>
      <c r="B5930">
        <v>6.4799999999999996E-2</v>
      </c>
    </row>
    <row r="5931" spans="1:2" x14ac:dyDescent="0.35">
      <c r="A5931" s="3">
        <v>42616.958333333336</v>
      </c>
      <c r="B5931">
        <v>6.7799999999999999E-2</v>
      </c>
    </row>
    <row r="5932" spans="1:2" x14ac:dyDescent="0.35">
      <c r="A5932" s="3">
        <v>42617</v>
      </c>
      <c r="B5932">
        <v>6.9099999999999995E-2</v>
      </c>
    </row>
    <row r="5933" spans="1:2" x14ac:dyDescent="0.35">
      <c r="A5933" s="3">
        <v>42617.041666666664</v>
      </c>
      <c r="B5933">
        <v>6.93E-2</v>
      </c>
    </row>
    <row r="5934" spans="1:2" x14ac:dyDescent="0.35">
      <c r="A5934" s="3">
        <v>42617.083333333336</v>
      </c>
      <c r="B5934">
        <v>6.9000000000000006E-2</v>
      </c>
    </row>
    <row r="5935" spans="1:2" x14ac:dyDescent="0.35">
      <c r="A5935" s="3">
        <v>42617.125</v>
      </c>
      <c r="B5935">
        <v>6.6500000000000004E-2</v>
      </c>
    </row>
    <row r="5936" spans="1:2" x14ac:dyDescent="0.35">
      <c r="A5936" s="3">
        <v>42617.166666666664</v>
      </c>
      <c r="B5936">
        <v>6.3299999999999995E-2</v>
      </c>
    </row>
    <row r="5937" spans="1:2" x14ac:dyDescent="0.35">
      <c r="A5937" s="3">
        <v>42617.208333333336</v>
      </c>
      <c r="B5937">
        <v>5.7299999999999997E-2</v>
      </c>
    </row>
    <row r="5938" spans="1:2" x14ac:dyDescent="0.35">
      <c r="A5938" s="3">
        <v>42617.25</v>
      </c>
      <c r="B5938">
        <v>3.9699999999999999E-2</v>
      </c>
    </row>
    <row r="5939" spans="1:2" x14ac:dyDescent="0.35">
      <c r="A5939" s="3">
        <v>42617.291666666664</v>
      </c>
      <c r="B5939">
        <v>2.69E-2</v>
      </c>
    </row>
    <row r="5940" spans="1:2" x14ac:dyDescent="0.35">
      <c r="A5940" s="3">
        <v>42617.333333333336</v>
      </c>
      <c r="B5940">
        <v>2.3800000000000002E-2</v>
      </c>
    </row>
    <row r="5941" spans="1:2" x14ac:dyDescent="0.35">
      <c r="A5941" s="3">
        <v>42617.375</v>
      </c>
      <c r="B5941">
        <v>2.63E-2</v>
      </c>
    </row>
    <row r="5942" spans="1:2" x14ac:dyDescent="0.35">
      <c r="A5942" s="3">
        <v>42617.416666666664</v>
      </c>
      <c r="B5942">
        <v>3.3599999999999998E-2</v>
      </c>
    </row>
    <row r="5943" spans="1:2" x14ac:dyDescent="0.35">
      <c r="A5943" s="3">
        <v>42617.458333333336</v>
      </c>
      <c r="B5943">
        <v>4.3799999999999999E-2</v>
      </c>
    </row>
    <row r="5944" spans="1:2" x14ac:dyDescent="0.35">
      <c r="A5944" s="3">
        <v>42617.5</v>
      </c>
      <c r="B5944">
        <v>5.5E-2</v>
      </c>
    </row>
    <row r="5945" spans="1:2" x14ac:dyDescent="0.35">
      <c r="A5945" s="3">
        <v>42617.541666666664</v>
      </c>
      <c r="B5945">
        <v>6.5600000000000006E-2</v>
      </c>
    </row>
    <row r="5946" spans="1:2" x14ac:dyDescent="0.35">
      <c r="A5946" s="3">
        <v>42617.583333333336</v>
      </c>
      <c r="B5946">
        <v>7.3700000000000002E-2</v>
      </c>
    </row>
    <row r="5947" spans="1:2" x14ac:dyDescent="0.35">
      <c r="A5947" s="3">
        <v>42617.625</v>
      </c>
      <c r="B5947">
        <v>8.0199999999999994E-2</v>
      </c>
    </row>
    <row r="5948" spans="1:2" x14ac:dyDescent="0.35">
      <c r="A5948" s="3">
        <v>42617.666666666664</v>
      </c>
      <c r="B5948">
        <v>8.2000000000000003E-2</v>
      </c>
    </row>
    <row r="5949" spans="1:2" x14ac:dyDescent="0.35">
      <c r="A5949" s="3">
        <v>42617.708333333336</v>
      </c>
      <c r="B5949">
        <v>7.8299999999999995E-2</v>
      </c>
    </row>
    <row r="5950" spans="1:2" x14ac:dyDescent="0.35">
      <c r="A5950" s="3">
        <v>42617.75</v>
      </c>
      <c r="B5950">
        <v>7.4999999999999997E-2</v>
      </c>
    </row>
    <row r="5951" spans="1:2" x14ac:dyDescent="0.35">
      <c r="A5951" s="3">
        <v>42617.791666666664</v>
      </c>
      <c r="B5951">
        <v>8.6599999999999996E-2</v>
      </c>
    </row>
    <row r="5952" spans="1:2" x14ac:dyDescent="0.35">
      <c r="A5952" s="3">
        <v>42617.833333333336</v>
      </c>
      <c r="B5952">
        <v>0.11119999999999999</v>
      </c>
    </row>
    <row r="5953" spans="1:2" x14ac:dyDescent="0.35">
      <c r="A5953" s="3">
        <v>42617.875</v>
      </c>
      <c r="B5953">
        <v>0.13769999999999999</v>
      </c>
    </row>
    <row r="5954" spans="1:2" x14ac:dyDescent="0.35">
      <c r="A5954" s="3">
        <v>42617.916666666664</v>
      </c>
      <c r="B5954">
        <v>0.15640000000000001</v>
      </c>
    </row>
    <row r="5955" spans="1:2" x14ac:dyDescent="0.35">
      <c r="A5955" s="3">
        <v>42617.958333333336</v>
      </c>
      <c r="B5955">
        <v>0.17</v>
      </c>
    </row>
    <row r="5956" spans="1:2" x14ac:dyDescent="0.35">
      <c r="A5956" s="3">
        <v>42618</v>
      </c>
      <c r="B5956">
        <v>0.18709999999999999</v>
      </c>
    </row>
    <row r="5957" spans="1:2" x14ac:dyDescent="0.35">
      <c r="A5957" s="3">
        <v>42618.041666666664</v>
      </c>
      <c r="B5957">
        <v>0.2024</v>
      </c>
    </row>
    <row r="5958" spans="1:2" x14ac:dyDescent="0.35">
      <c r="A5958" s="3">
        <v>42618.083333333336</v>
      </c>
      <c r="B5958">
        <v>0.21279999999999999</v>
      </c>
    </row>
    <row r="5959" spans="1:2" x14ac:dyDescent="0.35">
      <c r="A5959" s="3">
        <v>42618.125</v>
      </c>
      <c r="B5959">
        <v>0.221</v>
      </c>
    </row>
    <row r="5960" spans="1:2" x14ac:dyDescent="0.35">
      <c r="A5960" s="3">
        <v>42618.166666666664</v>
      </c>
      <c r="B5960">
        <v>0.22670000000000001</v>
      </c>
    </row>
    <row r="5961" spans="1:2" x14ac:dyDescent="0.35">
      <c r="A5961" s="3">
        <v>42618.208333333336</v>
      </c>
      <c r="B5961">
        <v>0.21290000000000001</v>
      </c>
    </row>
    <row r="5962" spans="1:2" x14ac:dyDescent="0.35">
      <c r="A5962" s="3">
        <v>42618.25</v>
      </c>
      <c r="B5962">
        <v>0.2213</v>
      </c>
    </row>
    <row r="5963" spans="1:2" x14ac:dyDescent="0.35">
      <c r="A5963" s="3">
        <v>42618.291666666664</v>
      </c>
      <c r="B5963">
        <v>0.26440000000000002</v>
      </c>
    </row>
    <row r="5964" spans="1:2" x14ac:dyDescent="0.35">
      <c r="A5964" s="3">
        <v>42618.333333333336</v>
      </c>
      <c r="B5964">
        <v>0.28649999999999998</v>
      </c>
    </row>
    <row r="5965" spans="1:2" x14ac:dyDescent="0.35">
      <c r="A5965" s="3">
        <v>42618.375</v>
      </c>
      <c r="B5965">
        <v>0.29699999999999999</v>
      </c>
    </row>
    <row r="5966" spans="1:2" x14ac:dyDescent="0.35">
      <c r="A5966" s="3">
        <v>42618.416666666664</v>
      </c>
      <c r="B5966">
        <v>0.307</v>
      </c>
    </row>
    <row r="5967" spans="1:2" x14ac:dyDescent="0.35">
      <c r="A5967" s="3">
        <v>42618.458333333336</v>
      </c>
      <c r="B5967">
        <v>0.3125</v>
      </c>
    </row>
    <row r="5968" spans="1:2" x14ac:dyDescent="0.35">
      <c r="A5968" s="3">
        <v>42618.5</v>
      </c>
      <c r="B5968">
        <v>0.31269999999999998</v>
      </c>
    </row>
    <row r="5969" spans="1:2" x14ac:dyDescent="0.35">
      <c r="A5969" s="3">
        <v>42618.541666666664</v>
      </c>
      <c r="B5969">
        <v>0.3004</v>
      </c>
    </row>
    <row r="5970" spans="1:2" x14ac:dyDescent="0.35">
      <c r="A5970" s="3">
        <v>42618.583333333336</v>
      </c>
      <c r="B5970">
        <v>0.2802</v>
      </c>
    </row>
    <row r="5971" spans="1:2" x14ac:dyDescent="0.35">
      <c r="A5971" s="3">
        <v>42618.625</v>
      </c>
      <c r="B5971">
        <v>0.26229999999999998</v>
      </c>
    </row>
    <row r="5972" spans="1:2" x14ac:dyDescent="0.35">
      <c r="A5972" s="3">
        <v>42618.666666666664</v>
      </c>
      <c r="B5972">
        <v>0.2427</v>
      </c>
    </row>
    <row r="5973" spans="1:2" x14ac:dyDescent="0.35">
      <c r="A5973" s="3">
        <v>42618.708333333336</v>
      </c>
      <c r="B5973">
        <v>0.215</v>
      </c>
    </row>
    <row r="5974" spans="1:2" x14ac:dyDescent="0.35">
      <c r="A5974" s="3">
        <v>42618.75</v>
      </c>
      <c r="B5974">
        <v>0.20369999999999999</v>
      </c>
    </row>
    <row r="5975" spans="1:2" x14ac:dyDescent="0.35">
      <c r="A5975" s="3">
        <v>42618.791666666664</v>
      </c>
      <c r="B5975">
        <v>0.20810000000000001</v>
      </c>
    </row>
    <row r="5976" spans="1:2" x14ac:dyDescent="0.35">
      <c r="A5976" s="3">
        <v>42618.833333333336</v>
      </c>
      <c r="B5976">
        <v>0.22120000000000001</v>
      </c>
    </row>
    <row r="5977" spans="1:2" x14ac:dyDescent="0.35">
      <c r="A5977" s="3">
        <v>42618.875</v>
      </c>
      <c r="B5977">
        <v>0.24959999999999999</v>
      </c>
    </row>
    <row r="5978" spans="1:2" x14ac:dyDescent="0.35">
      <c r="A5978" s="3">
        <v>42618.916666666664</v>
      </c>
      <c r="B5978">
        <v>0.28349999999999997</v>
      </c>
    </row>
    <row r="5979" spans="1:2" x14ac:dyDescent="0.35">
      <c r="A5979" s="3">
        <v>42618.958333333336</v>
      </c>
      <c r="B5979">
        <v>0.29880000000000001</v>
      </c>
    </row>
    <row r="5980" spans="1:2" x14ac:dyDescent="0.35">
      <c r="A5980" s="3">
        <v>42619</v>
      </c>
      <c r="B5980">
        <v>0.29459999999999997</v>
      </c>
    </row>
    <row r="5981" spans="1:2" x14ac:dyDescent="0.35">
      <c r="A5981" s="3">
        <v>42619.041666666664</v>
      </c>
      <c r="B5981">
        <v>0.28199999999999997</v>
      </c>
    </row>
    <row r="5982" spans="1:2" x14ac:dyDescent="0.35">
      <c r="A5982" s="3">
        <v>42619.083333333336</v>
      </c>
      <c r="B5982">
        <v>0.26779999999999998</v>
      </c>
    </row>
    <row r="5983" spans="1:2" x14ac:dyDescent="0.35">
      <c r="A5983" s="3">
        <v>42619.125</v>
      </c>
      <c r="B5983">
        <v>0.27250000000000002</v>
      </c>
    </row>
    <row r="5984" spans="1:2" x14ac:dyDescent="0.35">
      <c r="A5984" s="3">
        <v>42619.166666666664</v>
      </c>
      <c r="B5984">
        <v>0.29020000000000001</v>
      </c>
    </row>
    <row r="5985" spans="1:2" x14ac:dyDescent="0.35">
      <c r="A5985" s="3">
        <v>42619.208333333336</v>
      </c>
      <c r="B5985">
        <v>0.29599999999999999</v>
      </c>
    </row>
    <row r="5986" spans="1:2" x14ac:dyDescent="0.35">
      <c r="A5986" s="3">
        <v>42619.25</v>
      </c>
      <c r="B5986">
        <v>0.42130000000000001</v>
      </c>
    </row>
    <row r="5987" spans="1:2" x14ac:dyDescent="0.35">
      <c r="A5987" s="3">
        <v>42619.291666666664</v>
      </c>
      <c r="B5987">
        <v>0.49590000000000001</v>
      </c>
    </row>
    <row r="5988" spans="1:2" x14ac:dyDescent="0.35">
      <c r="A5988" s="3">
        <v>42619.333333333336</v>
      </c>
      <c r="B5988">
        <v>0.51390000000000002</v>
      </c>
    </row>
    <row r="5989" spans="1:2" x14ac:dyDescent="0.35">
      <c r="A5989" s="3">
        <v>42619.375</v>
      </c>
      <c r="B5989">
        <v>0.50170000000000003</v>
      </c>
    </row>
    <row r="5990" spans="1:2" x14ac:dyDescent="0.35">
      <c r="A5990" s="3">
        <v>42619.416666666664</v>
      </c>
      <c r="B5990">
        <v>0.48080000000000001</v>
      </c>
    </row>
    <row r="5991" spans="1:2" x14ac:dyDescent="0.35">
      <c r="A5991" s="3">
        <v>42619.458333333336</v>
      </c>
      <c r="B5991">
        <v>0.46739999999999998</v>
      </c>
    </row>
    <row r="5992" spans="1:2" x14ac:dyDescent="0.35">
      <c r="A5992" s="3">
        <v>42619.5</v>
      </c>
      <c r="B5992">
        <v>0.45700000000000002</v>
      </c>
    </row>
    <row r="5993" spans="1:2" x14ac:dyDescent="0.35">
      <c r="A5993" s="3">
        <v>42619.541666666664</v>
      </c>
      <c r="B5993">
        <v>0.45329999999999998</v>
      </c>
    </row>
    <row r="5994" spans="1:2" x14ac:dyDescent="0.35">
      <c r="A5994" s="3">
        <v>42619.583333333336</v>
      </c>
      <c r="B5994">
        <v>0.44990000000000002</v>
      </c>
    </row>
    <row r="5995" spans="1:2" x14ac:dyDescent="0.35">
      <c r="A5995" s="3">
        <v>42619.625</v>
      </c>
      <c r="B5995">
        <v>0.43519999999999998</v>
      </c>
    </row>
    <row r="5996" spans="1:2" x14ac:dyDescent="0.35">
      <c r="A5996" s="3">
        <v>42619.666666666664</v>
      </c>
      <c r="B5996">
        <v>0.39550000000000002</v>
      </c>
    </row>
    <row r="5997" spans="1:2" x14ac:dyDescent="0.35">
      <c r="A5997" s="3">
        <v>42619.708333333336</v>
      </c>
      <c r="B5997">
        <v>0.33329999999999999</v>
      </c>
    </row>
    <row r="5998" spans="1:2" x14ac:dyDescent="0.35">
      <c r="A5998" s="3">
        <v>42619.75</v>
      </c>
      <c r="B5998">
        <v>0.29360000000000003</v>
      </c>
    </row>
    <row r="5999" spans="1:2" x14ac:dyDescent="0.35">
      <c r="A5999" s="3">
        <v>42619.791666666664</v>
      </c>
      <c r="B5999">
        <v>0.26719999999999999</v>
      </c>
    </row>
    <row r="6000" spans="1:2" x14ac:dyDescent="0.35">
      <c r="A6000" s="3">
        <v>42619.833333333336</v>
      </c>
      <c r="B6000">
        <v>0.24790000000000001</v>
      </c>
    </row>
    <row r="6001" spans="1:2" x14ac:dyDescent="0.35">
      <c r="A6001" s="3">
        <v>42619.875</v>
      </c>
      <c r="B6001">
        <v>0.2167</v>
      </c>
    </row>
    <row r="6002" spans="1:2" x14ac:dyDescent="0.35">
      <c r="A6002" s="3">
        <v>42619.916666666664</v>
      </c>
      <c r="B6002">
        <v>0.18559999999999999</v>
      </c>
    </row>
    <row r="6003" spans="1:2" x14ac:dyDescent="0.35">
      <c r="A6003" s="3">
        <v>42619.958333333336</v>
      </c>
      <c r="B6003">
        <v>0.14760000000000001</v>
      </c>
    </row>
    <row r="6004" spans="1:2" x14ac:dyDescent="0.35">
      <c r="A6004" s="3">
        <v>42620</v>
      </c>
      <c r="B6004">
        <v>0.1195</v>
      </c>
    </row>
    <row r="6005" spans="1:2" x14ac:dyDescent="0.35">
      <c r="A6005" s="3">
        <v>42620.041666666664</v>
      </c>
      <c r="B6005">
        <v>0.11</v>
      </c>
    </row>
    <row r="6006" spans="1:2" x14ac:dyDescent="0.35">
      <c r="A6006" s="3">
        <v>42620.083333333336</v>
      </c>
      <c r="B6006">
        <v>0.1158</v>
      </c>
    </row>
    <row r="6007" spans="1:2" x14ac:dyDescent="0.35">
      <c r="A6007" s="3">
        <v>42620.125</v>
      </c>
      <c r="B6007">
        <v>0.12720000000000001</v>
      </c>
    </row>
    <row r="6008" spans="1:2" x14ac:dyDescent="0.35">
      <c r="A6008" s="3">
        <v>42620.166666666664</v>
      </c>
      <c r="B6008">
        <v>0.1376</v>
      </c>
    </row>
    <row r="6009" spans="1:2" x14ac:dyDescent="0.35">
      <c r="A6009" s="3">
        <v>42620.208333333336</v>
      </c>
      <c r="B6009">
        <v>0.1207</v>
      </c>
    </row>
    <row r="6010" spans="1:2" x14ac:dyDescent="0.35">
      <c r="A6010" s="3">
        <v>42620.25</v>
      </c>
      <c r="B6010">
        <v>0.12989999999999999</v>
      </c>
    </row>
    <row r="6011" spans="1:2" x14ac:dyDescent="0.35">
      <c r="A6011" s="3">
        <v>42620.291666666664</v>
      </c>
      <c r="B6011">
        <v>0.1419</v>
      </c>
    </row>
    <row r="6012" spans="1:2" x14ac:dyDescent="0.35">
      <c r="A6012" s="3">
        <v>42620.333333333336</v>
      </c>
      <c r="B6012">
        <v>0.11409999999999999</v>
      </c>
    </row>
    <row r="6013" spans="1:2" x14ac:dyDescent="0.35">
      <c r="A6013" s="3">
        <v>42620.375</v>
      </c>
      <c r="B6013">
        <v>8.8099999999999998E-2</v>
      </c>
    </row>
    <row r="6014" spans="1:2" x14ac:dyDescent="0.35">
      <c r="A6014" s="3">
        <v>42620.416666666664</v>
      </c>
      <c r="B6014">
        <v>7.8200000000000006E-2</v>
      </c>
    </row>
    <row r="6015" spans="1:2" x14ac:dyDescent="0.35">
      <c r="A6015" s="3">
        <v>42620.458333333336</v>
      </c>
      <c r="B6015">
        <v>7.9200000000000007E-2</v>
      </c>
    </row>
    <row r="6016" spans="1:2" x14ac:dyDescent="0.35">
      <c r="A6016" s="3">
        <v>42620.5</v>
      </c>
      <c r="B6016">
        <v>8.09E-2</v>
      </c>
    </row>
    <row r="6017" spans="1:2" x14ac:dyDescent="0.35">
      <c r="A6017" s="3">
        <v>42620.541666666664</v>
      </c>
      <c r="B6017">
        <v>7.9899999999999999E-2</v>
      </c>
    </row>
    <row r="6018" spans="1:2" x14ac:dyDescent="0.35">
      <c r="A6018" s="3">
        <v>42620.583333333336</v>
      </c>
      <c r="B6018">
        <v>7.6499999999999999E-2</v>
      </c>
    </row>
    <row r="6019" spans="1:2" x14ac:dyDescent="0.35">
      <c r="A6019" s="3">
        <v>42620.625</v>
      </c>
      <c r="B6019">
        <v>7.1800000000000003E-2</v>
      </c>
    </row>
    <row r="6020" spans="1:2" x14ac:dyDescent="0.35">
      <c r="A6020" s="3">
        <v>42620.666666666664</v>
      </c>
      <c r="B6020">
        <v>6.6299999999999998E-2</v>
      </c>
    </row>
    <row r="6021" spans="1:2" x14ac:dyDescent="0.35">
      <c r="A6021" s="3">
        <v>42620.708333333336</v>
      </c>
      <c r="B6021">
        <v>6.5500000000000003E-2</v>
      </c>
    </row>
    <row r="6022" spans="1:2" x14ac:dyDescent="0.35">
      <c r="A6022" s="3">
        <v>42620.75</v>
      </c>
      <c r="B6022">
        <v>6.9400000000000003E-2</v>
      </c>
    </row>
    <row r="6023" spans="1:2" x14ac:dyDescent="0.35">
      <c r="A6023" s="3">
        <v>42620.791666666664</v>
      </c>
      <c r="B6023">
        <v>7.2599999999999998E-2</v>
      </c>
    </row>
    <row r="6024" spans="1:2" x14ac:dyDescent="0.35">
      <c r="A6024" s="3">
        <v>42620.833333333336</v>
      </c>
      <c r="B6024">
        <v>7.3200000000000001E-2</v>
      </c>
    </row>
    <row r="6025" spans="1:2" x14ac:dyDescent="0.35">
      <c r="A6025" s="3">
        <v>42620.875</v>
      </c>
      <c r="B6025">
        <v>7.4499999999999997E-2</v>
      </c>
    </row>
    <row r="6026" spans="1:2" x14ac:dyDescent="0.35">
      <c r="A6026" s="3">
        <v>42620.916666666664</v>
      </c>
      <c r="B6026">
        <v>0.08</v>
      </c>
    </row>
    <row r="6027" spans="1:2" x14ac:dyDescent="0.35">
      <c r="A6027" s="3">
        <v>42620.958333333336</v>
      </c>
      <c r="B6027">
        <v>8.9800000000000005E-2</v>
      </c>
    </row>
    <row r="6028" spans="1:2" x14ac:dyDescent="0.35">
      <c r="A6028" s="3">
        <v>42621</v>
      </c>
      <c r="B6028">
        <v>0.1057</v>
      </c>
    </row>
    <row r="6029" spans="1:2" x14ac:dyDescent="0.35">
      <c r="A6029" s="3">
        <v>42621.041666666664</v>
      </c>
      <c r="B6029">
        <v>0.1244</v>
      </c>
    </row>
    <row r="6030" spans="1:2" x14ac:dyDescent="0.35">
      <c r="A6030" s="3">
        <v>42621.083333333336</v>
      </c>
      <c r="B6030">
        <v>0.1396</v>
      </c>
    </row>
    <row r="6031" spans="1:2" x14ac:dyDescent="0.35">
      <c r="A6031" s="3">
        <v>42621.125</v>
      </c>
      <c r="B6031">
        <v>0.14910000000000001</v>
      </c>
    </row>
    <row r="6032" spans="1:2" x14ac:dyDescent="0.35">
      <c r="A6032" s="3">
        <v>42621.166666666664</v>
      </c>
      <c r="B6032">
        <v>0.1613</v>
      </c>
    </row>
    <row r="6033" spans="1:2" x14ac:dyDescent="0.35">
      <c r="A6033" s="3">
        <v>42621.208333333336</v>
      </c>
      <c r="B6033">
        <v>0.1658</v>
      </c>
    </row>
    <row r="6034" spans="1:2" x14ac:dyDescent="0.35">
      <c r="A6034" s="3">
        <v>42621.25</v>
      </c>
      <c r="B6034">
        <v>0.19040000000000001</v>
      </c>
    </row>
    <row r="6035" spans="1:2" x14ac:dyDescent="0.35">
      <c r="A6035" s="3">
        <v>42621.291666666664</v>
      </c>
      <c r="B6035">
        <v>0.20319999999999999</v>
      </c>
    </row>
    <row r="6036" spans="1:2" x14ac:dyDescent="0.35">
      <c r="A6036" s="3">
        <v>42621.333333333336</v>
      </c>
      <c r="B6036">
        <v>0.1857</v>
      </c>
    </row>
    <row r="6037" spans="1:2" x14ac:dyDescent="0.35">
      <c r="A6037" s="3">
        <v>42621.375</v>
      </c>
      <c r="B6037">
        <v>0.1643</v>
      </c>
    </row>
    <row r="6038" spans="1:2" x14ac:dyDescent="0.35">
      <c r="A6038" s="3">
        <v>42621.416666666664</v>
      </c>
      <c r="B6038">
        <v>0.15040000000000001</v>
      </c>
    </row>
    <row r="6039" spans="1:2" x14ac:dyDescent="0.35">
      <c r="A6039" s="3">
        <v>42621.458333333336</v>
      </c>
      <c r="B6039">
        <v>0.1459</v>
      </c>
    </row>
    <row r="6040" spans="1:2" x14ac:dyDescent="0.35">
      <c r="A6040" s="3">
        <v>42621.5</v>
      </c>
      <c r="B6040">
        <v>0.1492</v>
      </c>
    </row>
    <row r="6041" spans="1:2" x14ac:dyDescent="0.35">
      <c r="A6041" s="3">
        <v>42621.541666666664</v>
      </c>
      <c r="B6041">
        <v>0.16039999999999999</v>
      </c>
    </row>
    <row r="6042" spans="1:2" x14ac:dyDescent="0.35">
      <c r="A6042" s="3">
        <v>42621.583333333336</v>
      </c>
      <c r="B6042">
        <v>0.17560000000000001</v>
      </c>
    </row>
    <row r="6043" spans="1:2" x14ac:dyDescent="0.35">
      <c r="A6043" s="3">
        <v>42621.625</v>
      </c>
      <c r="B6043">
        <v>0.17929999999999999</v>
      </c>
    </row>
    <row r="6044" spans="1:2" x14ac:dyDescent="0.35">
      <c r="A6044" s="3">
        <v>42621.666666666664</v>
      </c>
      <c r="B6044">
        <v>0.159</v>
      </c>
    </row>
    <row r="6045" spans="1:2" x14ac:dyDescent="0.35">
      <c r="A6045" s="3">
        <v>42621.708333333336</v>
      </c>
      <c r="B6045">
        <v>0.15579999999999999</v>
      </c>
    </row>
    <row r="6046" spans="1:2" x14ac:dyDescent="0.35">
      <c r="A6046" s="3">
        <v>42621.75</v>
      </c>
      <c r="B6046">
        <v>0.15190000000000001</v>
      </c>
    </row>
    <row r="6047" spans="1:2" x14ac:dyDescent="0.35">
      <c r="A6047" s="3">
        <v>42621.791666666664</v>
      </c>
      <c r="B6047">
        <v>0.1421</v>
      </c>
    </row>
    <row r="6048" spans="1:2" x14ac:dyDescent="0.35">
      <c r="A6048" s="3">
        <v>42621.833333333336</v>
      </c>
      <c r="B6048">
        <v>0.13339999999999999</v>
      </c>
    </row>
    <row r="6049" spans="1:2" x14ac:dyDescent="0.35">
      <c r="A6049" s="3">
        <v>42621.875</v>
      </c>
      <c r="B6049">
        <v>0.1323</v>
      </c>
    </row>
    <row r="6050" spans="1:2" x14ac:dyDescent="0.35">
      <c r="A6050" s="3">
        <v>42621.916666666664</v>
      </c>
      <c r="B6050">
        <v>0.12959999999999999</v>
      </c>
    </row>
    <row r="6051" spans="1:2" x14ac:dyDescent="0.35">
      <c r="A6051" s="3">
        <v>42621.958333333336</v>
      </c>
      <c r="B6051">
        <v>0.12970000000000001</v>
      </c>
    </row>
    <row r="6052" spans="1:2" x14ac:dyDescent="0.35">
      <c r="A6052" s="3">
        <v>42622</v>
      </c>
      <c r="B6052">
        <v>0.13519999999999999</v>
      </c>
    </row>
    <row r="6053" spans="1:2" x14ac:dyDescent="0.35">
      <c r="A6053" s="3">
        <v>42622.041666666664</v>
      </c>
      <c r="B6053">
        <v>0.1426</v>
      </c>
    </row>
    <row r="6054" spans="1:2" x14ac:dyDescent="0.35">
      <c r="A6054" s="3">
        <v>42622.083333333336</v>
      </c>
      <c r="B6054">
        <v>0.14610000000000001</v>
      </c>
    </row>
    <row r="6055" spans="1:2" x14ac:dyDescent="0.35">
      <c r="A6055" s="3">
        <v>42622.125</v>
      </c>
      <c r="B6055">
        <v>0.14949999999999999</v>
      </c>
    </row>
    <row r="6056" spans="1:2" x14ac:dyDescent="0.35">
      <c r="A6056" s="3">
        <v>42622.166666666664</v>
      </c>
      <c r="B6056">
        <v>0.15110000000000001</v>
      </c>
    </row>
    <row r="6057" spans="1:2" x14ac:dyDescent="0.35">
      <c r="A6057" s="3">
        <v>42622.208333333336</v>
      </c>
      <c r="B6057">
        <v>0.13730000000000001</v>
      </c>
    </row>
    <row r="6058" spans="1:2" x14ac:dyDescent="0.35">
      <c r="A6058" s="3">
        <v>42622.25</v>
      </c>
      <c r="B6058">
        <v>0.12690000000000001</v>
      </c>
    </row>
    <row r="6059" spans="1:2" x14ac:dyDescent="0.35">
      <c r="A6059" s="3">
        <v>42622.291666666664</v>
      </c>
      <c r="B6059">
        <v>0.16270000000000001</v>
      </c>
    </row>
    <row r="6060" spans="1:2" x14ac:dyDescent="0.35">
      <c r="A6060" s="3">
        <v>42622.333333333336</v>
      </c>
      <c r="B6060">
        <v>0.1739</v>
      </c>
    </row>
    <row r="6061" spans="1:2" x14ac:dyDescent="0.35">
      <c r="A6061" s="3">
        <v>42622.375</v>
      </c>
      <c r="B6061">
        <v>0.17449999999999999</v>
      </c>
    </row>
    <row r="6062" spans="1:2" x14ac:dyDescent="0.35">
      <c r="A6062" s="3">
        <v>42622.416666666664</v>
      </c>
      <c r="B6062">
        <v>0.1706</v>
      </c>
    </row>
    <row r="6063" spans="1:2" x14ac:dyDescent="0.35">
      <c r="A6063" s="3">
        <v>42622.458333333336</v>
      </c>
      <c r="B6063">
        <v>0.1658</v>
      </c>
    </row>
    <row r="6064" spans="1:2" x14ac:dyDescent="0.35">
      <c r="A6064" s="3">
        <v>42622.5</v>
      </c>
      <c r="B6064">
        <v>0.16389999999999999</v>
      </c>
    </row>
    <row r="6065" spans="1:2" x14ac:dyDescent="0.35">
      <c r="A6065" s="3">
        <v>42622.541666666664</v>
      </c>
      <c r="B6065">
        <v>0.15939999999999999</v>
      </c>
    </row>
    <row r="6066" spans="1:2" x14ac:dyDescent="0.35">
      <c r="A6066" s="3">
        <v>42622.583333333336</v>
      </c>
      <c r="B6066">
        <v>0.1467</v>
      </c>
    </row>
    <row r="6067" spans="1:2" x14ac:dyDescent="0.35">
      <c r="A6067" s="3">
        <v>42622.625</v>
      </c>
      <c r="B6067">
        <v>0.1255</v>
      </c>
    </row>
    <row r="6068" spans="1:2" x14ac:dyDescent="0.35">
      <c r="A6068" s="3">
        <v>42622.666666666664</v>
      </c>
      <c r="B6068">
        <v>0.1045</v>
      </c>
    </row>
    <row r="6069" spans="1:2" x14ac:dyDescent="0.35">
      <c r="A6069" s="3">
        <v>42622.708333333336</v>
      </c>
      <c r="B6069">
        <v>9.5799999999999996E-2</v>
      </c>
    </row>
    <row r="6070" spans="1:2" x14ac:dyDescent="0.35">
      <c r="A6070" s="3">
        <v>42622.75</v>
      </c>
      <c r="B6070">
        <v>8.77E-2</v>
      </c>
    </row>
    <row r="6071" spans="1:2" x14ac:dyDescent="0.35">
      <c r="A6071" s="3">
        <v>42622.791666666664</v>
      </c>
      <c r="B6071">
        <v>7.8799999999999995E-2</v>
      </c>
    </row>
    <row r="6072" spans="1:2" x14ac:dyDescent="0.35">
      <c r="A6072" s="3">
        <v>42622.833333333336</v>
      </c>
      <c r="B6072">
        <v>7.1199999999999999E-2</v>
      </c>
    </row>
    <row r="6073" spans="1:2" x14ac:dyDescent="0.35">
      <c r="A6073" s="3">
        <v>42622.875</v>
      </c>
      <c r="B6073">
        <v>6.4100000000000004E-2</v>
      </c>
    </row>
    <row r="6074" spans="1:2" x14ac:dyDescent="0.35">
      <c r="A6074" s="3">
        <v>42622.916666666664</v>
      </c>
      <c r="B6074">
        <v>6.0699999999999997E-2</v>
      </c>
    </row>
    <row r="6075" spans="1:2" x14ac:dyDescent="0.35">
      <c r="A6075" s="3">
        <v>42622.958333333336</v>
      </c>
      <c r="B6075">
        <v>5.9900000000000002E-2</v>
      </c>
    </row>
    <row r="6076" spans="1:2" x14ac:dyDescent="0.35">
      <c r="A6076" s="3">
        <v>42623</v>
      </c>
      <c r="B6076">
        <v>5.9799999999999999E-2</v>
      </c>
    </row>
    <row r="6077" spans="1:2" x14ac:dyDescent="0.35">
      <c r="A6077" s="3">
        <v>42623.041666666664</v>
      </c>
      <c r="B6077">
        <v>5.9499999999999997E-2</v>
      </c>
    </row>
    <row r="6078" spans="1:2" x14ac:dyDescent="0.35">
      <c r="A6078" s="3">
        <v>42623.083333333336</v>
      </c>
      <c r="B6078">
        <v>5.8900000000000001E-2</v>
      </c>
    </row>
    <row r="6079" spans="1:2" x14ac:dyDescent="0.35">
      <c r="A6079" s="3">
        <v>42623.125</v>
      </c>
      <c r="B6079">
        <v>5.45E-2</v>
      </c>
    </row>
    <row r="6080" spans="1:2" x14ac:dyDescent="0.35">
      <c r="A6080" s="3">
        <v>42623.166666666664</v>
      </c>
      <c r="B6080">
        <v>4.8500000000000001E-2</v>
      </c>
    </row>
    <row r="6081" spans="1:2" x14ac:dyDescent="0.35">
      <c r="A6081" s="3">
        <v>42623.208333333336</v>
      </c>
      <c r="B6081">
        <v>4.0399999999999998E-2</v>
      </c>
    </row>
    <row r="6082" spans="1:2" x14ac:dyDescent="0.35">
      <c r="A6082" s="3">
        <v>42623.25</v>
      </c>
      <c r="B6082">
        <v>3.3500000000000002E-2</v>
      </c>
    </row>
    <row r="6083" spans="1:2" x14ac:dyDescent="0.35">
      <c r="A6083" s="3">
        <v>42623.291666666664</v>
      </c>
      <c r="B6083">
        <v>4.1799999999999997E-2</v>
      </c>
    </row>
    <row r="6084" spans="1:2" x14ac:dyDescent="0.35">
      <c r="A6084" s="3">
        <v>42623.333333333336</v>
      </c>
      <c r="B6084">
        <v>4.9000000000000002E-2</v>
      </c>
    </row>
    <row r="6085" spans="1:2" x14ac:dyDescent="0.35">
      <c r="A6085" s="3">
        <v>42623.375</v>
      </c>
      <c r="B6085">
        <v>5.2699999999999997E-2</v>
      </c>
    </row>
    <row r="6086" spans="1:2" x14ac:dyDescent="0.35">
      <c r="A6086" s="3">
        <v>42623.416666666664</v>
      </c>
      <c r="B6086">
        <v>6.0499999999999998E-2</v>
      </c>
    </row>
    <row r="6087" spans="1:2" x14ac:dyDescent="0.35">
      <c r="A6087" s="3">
        <v>42623.458333333336</v>
      </c>
      <c r="B6087">
        <v>7.2999999999999995E-2</v>
      </c>
    </row>
    <row r="6088" spans="1:2" x14ac:dyDescent="0.35">
      <c r="A6088" s="3">
        <v>42623.5</v>
      </c>
      <c r="B6088">
        <v>8.6999999999999994E-2</v>
      </c>
    </row>
    <row r="6089" spans="1:2" x14ac:dyDescent="0.35">
      <c r="A6089" s="3">
        <v>42623.541666666664</v>
      </c>
      <c r="B6089">
        <v>9.7900000000000001E-2</v>
      </c>
    </row>
    <row r="6090" spans="1:2" x14ac:dyDescent="0.35">
      <c r="A6090" s="3">
        <v>42623.583333333336</v>
      </c>
      <c r="B6090">
        <v>0.1009</v>
      </c>
    </row>
    <row r="6091" spans="1:2" x14ac:dyDescent="0.35">
      <c r="A6091" s="3">
        <v>42623.625</v>
      </c>
      <c r="B6091">
        <v>9.8199999999999996E-2</v>
      </c>
    </row>
    <row r="6092" spans="1:2" x14ac:dyDescent="0.35">
      <c r="A6092" s="3">
        <v>42623.666666666664</v>
      </c>
      <c r="B6092">
        <v>8.8300000000000003E-2</v>
      </c>
    </row>
    <row r="6093" spans="1:2" x14ac:dyDescent="0.35">
      <c r="A6093" s="3">
        <v>42623.708333333336</v>
      </c>
      <c r="B6093">
        <v>8.09E-2</v>
      </c>
    </row>
    <row r="6094" spans="1:2" x14ac:dyDescent="0.35">
      <c r="A6094" s="3">
        <v>42623.75</v>
      </c>
      <c r="B6094">
        <v>7.4200000000000002E-2</v>
      </c>
    </row>
    <row r="6095" spans="1:2" x14ac:dyDescent="0.35">
      <c r="A6095" s="3">
        <v>42623.791666666664</v>
      </c>
      <c r="B6095">
        <v>6.1600000000000002E-2</v>
      </c>
    </row>
    <row r="6096" spans="1:2" x14ac:dyDescent="0.35">
      <c r="A6096" s="3">
        <v>42623.833333333336</v>
      </c>
      <c r="B6096">
        <v>4.9599999999999998E-2</v>
      </c>
    </row>
    <row r="6097" spans="1:2" x14ac:dyDescent="0.35">
      <c r="A6097" s="3">
        <v>42623.875</v>
      </c>
      <c r="B6097">
        <v>3.9800000000000002E-2</v>
      </c>
    </row>
    <row r="6098" spans="1:2" x14ac:dyDescent="0.35">
      <c r="A6098" s="3">
        <v>42623.916666666664</v>
      </c>
      <c r="B6098">
        <v>3.5200000000000002E-2</v>
      </c>
    </row>
    <row r="6099" spans="1:2" x14ac:dyDescent="0.35">
      <c r="A6099" s="3">
        <v>42623.958333333336</v>
      </c>
      <c r="B6099">
        <v>3.5200000000000002E-2</v>
      </c>
    </row>
    <row r="6100" spans="1:2" x14ac:dyDescent="0.35">
      <c r="A6100" s="3">
        <v>42624</v>
      </c>
      <c r="B6100">
        <v>3.7600000000000001E-2</v>
      </c>
    </row>
    <row r="6101" spans="1:2" x14ac:dyDescent="0.35">
      <c r="A6101" s="3">
        <v>42624.041666666664</v>
      </c>
      <c r="B6101">
        <v>0.04</v>
      </c>
    </row>
    <row r="6102" spans="1:2" x14ac:dyDescent="0.35">
      <c r="A6102" s="3">
        <v>42624.083333333336</v>
      </c>
      <c r="B6102">
        <v>4.0800000000000003E-2</v>
      </c>
    </row>
    <row r="6103" spans="1:2" x14ac:dyDescent="0.35">
      <c r="A6103" s="3">
        <v>42624.125</v>
      </c>
      <c r="B6103">
        <v>3.9600000000000003E-2</v>
      </c>
    </row>
    <row r="6104" spans="1:2" x14ac:dyDescent="0.35">
      <c r="A6104" s="3">
        <v>42624.166666666664</v>
      </c>
      <c r="B6104">
        <v>3.8100000000000002E-2</v>
      </c>
    </row>
    <row r="6105" spans="1:2" x14ac:dyDescent="0.35">
      <c r="A6105" s="3">
        <v>42624.208333333336</v>
      </c>
      <c r="B6105">
        <v>3.4599999999999999E-2</v>
      </c>
    </row>
    <row r="6106" spans="1:2" x14ac:dyDescent="0.35">
      <c r="A6106" s="3">
        <v>42624.25</v>
      </c>
      <c r="B6106">
        <v>2.9600000000000001E-2</v>
      </c>
    </row>
    <row r="6107" spans="1:2" x14ac:dyDescent="0.35">
      <c r="A6107" s="3">
        <v>42624.291666666664</v>
      </c>
      <c r="B6107">
        <v>3.27E-2</v>
      </c>
    </row>
    <row r="6108" spans="1:2" x14ac:dyDescent="0.35">
      <c r="A6108" s="3">
        <v>42624.333333333336</v>
      </c>
      <c r="B6108">
        <v>3.61E-2</v>
      </c>
    </row>
    <row r="6109" spans="1:2" x14ac:dyDescent="0.35">
      <c r="A6109" s="3">
        <v>42624.375</v>
      </c>
      <c r="B6109">
        <v>4.0099999999999997E-2</v>
      </c>
    </row>
    <row r="6110" spans="1:2" x14ac:dyDescent="0.35">
      <c r="A6110" s="3">
        <v>42624.416666666664</v>
      </c>
      <c r="B6110">
        <v>4.36E-2</v>
      </c>
    </row>
    <row r="6111" spans="1:2" x14ac:dyDescent="0.35">
      <c r="A6111" s="3">
        <v>42624.458333333336</v>
      </c>
      <c r="B6111">
        <v>4.9799999999999997E-2</v>
      </c>
    </row>
    <row r="6112" spans="1:2" x14ac:dyDescent="0.35">
      <c r="A6112" s="3">
        <v>42624.5</v>
      </c>
      <c r="B6112">
        <v>5.8799999999999998E-2</v>
      </c>
    </row>
    <row r="6113" spans="1:2" x14ac:dyDescent="0.35">
      <c r="A6113" s="3">
        <v>42624.541666666664</v>
      </c>
      <c r="B6113">
        <v>6.8199999999999997E-2</v>
      </c>
    </row>
    <row r="6114" spans="1:2" x14ac:dyDescent="0.35">
      <c r="A6114" s="3">
        <v>42624.583333333336</v>
      </c>
      <c r="B6114">
        <v>7.5399999999999995E-2</v>
      </c>
    </row>
    <row r="6115" spans="1:2" x14ac:dyDescent="0.35">
      <c r="A6115" s="3">
        <v>42624.625</v>
      </c>
      <c r="B6115">
        <v>7.9600000000000004E-2</v>
      </c>
    </row>
    <row r="6116" spans="1:2" x14ac:dyDescent="0.35">
      <c r="A6116" s="3">
        <v>42624.666666666664</v>
      </c>
      <c r="B6116">
        <v>7.9399999999999998E-2</v>
      </c>
    </row>
    <row r="6117" spans="1:2" x14ac:dyDescent="0.35">
      <c r="A6117" s="3">
        <v>42624.708333333336</v>
      </c>
      <c r="B6117">
        <v>9.1899999999999996E-2</v>
      </c>
    </row>
    <row r="6118" spans="1:2" x14ac:dyDescent="0.35">
      <c r="A6118" s="3">
        <v>42624.75</v>
      </c>
      <c r="B6118">
        <v>9.6600000000000005E-2</v>
      </c>
    </row>
    <row r="6119" spans="1:2" x14ac:dyDescent="0.35">
      <c r="A6119" s="3">
        <v>42624.791666666664</v>
      </c>
      <c r="B6119">
        <v>8.4900000000000003E-2</v>
      </c>
    </row>
    <row r="6120" spans="1:2" x14ac:dyDescent="0.35">
      <c r="A6120" s="3">
        <v>42624.833333333336</v>
      </c>
      <c r="B6120">
        <v>7.2900000000000006E-2</v>
      </c>
    </row>
    <row r="6121" spans="1:2" x14ac:dyDescent="0.35">
      <c r="A6121" s="3">
        <v>42624.875</v>
      </c>
      <c r="B6121">
        <v>6.93E-2</v>
      </c>
    </row>
    <row r="6122" spans="1:2" x14ac:dyDescent="0.35">
      <c r="A6122" s="3">
        <v>42624.916666666664</v>
      </c>
      <c r="B6122">
        <v>6.7000000000000004E-2</v>
      </c>
    </row>
    <row r="6123" spans="1:2" x14ac:dyDescent="0.35">
      <c r="A6123" s="3">
        <v>42624.958333333336</v>
      </c>
      <c r="B6123">
        <v>6.5799999999999997E-2</v>
      </c>
    </row>
    <row r="6124" spans="1:2" x14ac:dyDescent="0.35">
      <c r="A6124" s="3">
        <v>42625</v>
      </c>
      <c r="B6124">
        <v>5.9299999999999999E-2</v>
      </c>
    </row>
    <row r="6125" spans="1:2" x14ac:dyDescent="0.35">
      <c r="A6125" s="3">
        <v>42625.041666666664</v>
      </c>
      <c r="B6125">
        <v>5.2900000000000003E-2</v>
      </c>
    </row>
    <row r="6126" spans="1:2" x14ac:dyDescent="0.35">
      <c r="A6126" s="3">
        <v>42625.083333333336</v>
      </c>
      <c r="B6126">
        <v>4.8399999999999999E-2</v>
      </c>
    </row>
    <row r="6127" spans="1:2" x14ac:dyDescent="0.35">
      <c r="A6127" s="3">
        <v>42625.125</v>
      </c>
      <c r="B6127">
        <v>4.3700000000000003E-2</v>
      </c>
    </row>
    <row r="6128" spans="1:2" x14ac:dyDescent="0.35">
      <c r="A6128" s="3">
        <v>42625.166666666664</v>
      </c>
      <c r="B6128">
        <v>4.1799999999999997E-2</v>
      </c>
    </row>
    <row r="6129" spans="1:2" x14ac:dyDescent="0.35">
      <c r="A6129" s="3">
        <v>42625.208333333336</v>
      </c>
      <c r="B6129">
        <v>3.8300000000000001E-2</v>
      </c>
    </row>
    <row r="6130" spans="1:2" x14ac:dyDescent="0.35">
      <c r="A6130" s="3">
        <v>42625.25</v>
      </c>
      <c r="B6130">
        <v>3.2199999999999999E-2</v>
      </c>
    </row>
    <row r="6131" spans="1:2" x14ac:dyDescent="0.35">
      <c r="A6131" s="3">
        <v>42625.291666666664</v>
      </c>
      <c r="B6131">
        <v>3.3099999999999997E-2</v>
      </c>
    </row>
    <row r="6132" spans="1:2" x14ac:dyDescent="0.35">
      <c r="A6132" s="3">
        <v>42625.333333333336</v>
      </c>
      <c r="B6132">
        <v>3.3500000000000002E-2</v>
      </c>
    </row>
    <row r="6133" spans="1:2" x14ac:dyDescent="0.35">
      <c r="A6133" s="3">
        <v>42625.375</v>
      </c>
      <c r="B6133">
        <v>3.5200000000000002E-2</v>
      </c>
    </row>
    <row r="6134" spans="1:2" x14ac:dyDescent="0.35">
      <c r="A6134" s="3">
        <v>42625.416666666664</v>
      </c>
      <c r="B6134">
        <v>3.8600000000000002E-2</v>
      </c>
    </row>
    <row r="6135" spans="1:2" x14ac:dyDescent="0.35">
      <c r="A6135" s="3">
        <v>42625.458333333336</v>
      </c>
      <c r="B6135">
        <v>4.2000000000000003E-2</v>
      </c>
    </row>
    <row r="6136" spans="1:2" x14ac:dyDescent="0.35">
      <c r="A6136" s="3">
        <v>42625.5</v>
      </c>
      <c r="B6136">
        <v>4.6100000000000002E-2</v>
      </c>
    </row>
    <row r="6137" spans="1:2" x14ac:dyDescent="0.35">
      <c r="A6137" s="3">
        <v>42625.541666666664</v>
      </c>
      <c r="B6137">
        <v>4.9599999999999998E-2</v>
      </c>
    </row>
    <row r="6138" spans="1:2" x14ac:dyDescent="0.35">
      <c r="A6138" s="3">
        <v>42625.583333333336</v>
      </c>
      <c r="B6138">
        <v>5.1900000000000002E-2</v>
      </c>
    </row>
    <row r="6139" spans="1:2" x14ac:dyDescent="0.35">
      <c r="A6139" s="3">
        <v>42625.625</v>
      </c>
      <c r="B6139">
        <v>5.2900000000000003E-2</v>
      </c>
    </row>
    <row r="6140" spans="1:2" x14ac:dyDescent="0.35">
      <c r="A6140" s="3">
        <v>42625.666666666664</v>
      </c>
      <c r="B6140">
        <v>4.9799999999999997E-2</v>
      </c>
    </row>
    <row r="6141" spans="1:2" x14ac:dyDescent="0.35">
      <c r="A6141" s="3">
        <v>42625.708333333336</v>
      </c>
      <c r="B6141">
        <v>4.9200000000000001E-2</v>
      </c>
    </row>
    <row r="6142" spans="1:2" x14ac:dyDescent="0.35">
      <c r="A6142" s="3">
        <v>42625.75</v>
      </c>
      <c r="B6142">
        <v>4.7399999999999998E-2</v>
      </c>
    </row>
    <row r="6143" spans="1:2" x14ac:dyDescent="0.35">
      <c r="A6143" s="3">
        <v>42625.791666666664</v>
      </c>
      <c r="B6143">
        <v>4.1700000000000001E-2</v>
      </c>
    </row>
    <row r="6144" spans="1:2" x14ac:dyDescent="0.35">
      <c r="A6144" s="3">
        <v>42625.833333333336</v>
      </c>
      <c r="B6144">
        <v>3.7400000000000003E-2</v>
      </c>
    </row>
    <row r="6145" spans="1:2" x14ac:dyDescent="0.35">
      <c r="A6145" s="3">
        <v>42625.875</v>
      </c>
      <c r="B6145">
        <v>3.5499999999999997E-2</v>
      </c>
    </row>
    <row r="6146" spans="1:2" x14ac:dyDescent="0.35">
      <c r="A6146" s="3">
        <v>42625.916666666664</v>
      </c>
      <c r="B6146">
        <v>3.4299999999999997E-2</v>
      </c>
    </row>
    <row r="6147" spans="1:2" x14ac:dyDescent="0.35">
      <c r="A6147" s="3">
        <v>42625.958333333336</v>
      </c>
      <c r="B6147">
        <v>3.3799999999999997E-2</v>
      </c>
    </row>
    <row r="6148" spans="1:2" x14ac:dyDescent="0.35">
      <c r="A6148" s="3">
        <v>42626</v>
      </c>
      <c r="B6148">
        <v>3.4700000000000002E-2</v>
      </c>
    </row>
    <row r="6149" spans="1:2" x14ac:dyDescent="0.35">
      <c r="A6149" s="3">
        <v>42626.041666666664</v>
      </c>
      <c r="B6149">
        <v>3.6999999999999998E-2</v>
      </c>
    </row>
    <row r="6150" spans="1:2" x14ac:dyDescent="0.35">
      <c r="A6150" s="3">
        <v>42626.083333333336</v>
      </c>
      <c r="B6150">
        <v>3.8100000000000002E-2</v>
      </c>
    </row>
    <row r="6151" spans="1:2" x14ac:dyDescent="0.35">
      <c r="A6151" s="3">
        <v>42626.125</v>
      </c>
      <c r="B6151">
        <v>3.73E-2</v>
      </c>
    </row>
    <row r="6152" spans="1:2" x14ac:dyDescent="0.35">
      <c r="A6152" s="3">
        <v>42626.166666666664</v>
      </c>
      <c r="B6152">
        <v>3.5400000000000001E-2</v>
      </c>
    </row>
    <row r="6153" spans="1:2" x14ac:dyDescent="0.35">
      <c r="A6153" s="3">
        <v>42626.208333333336</v>
      </c>
      <c r="B6153">
        <v>3.09E-2</v>
      </c>
    </row>
    <row r="6154" spans="1:2" x14ac:dyDescent="0.35">
      <c r="A6154" s="3">
        <v>42626.25</v>
      </c>
      <c r="B6154">
        <v>1.8100000000000002E-2</v>
      </c>
    </row>
    <row r="6155" spans="1:2" x14ac:dyDescent="0.35">
      <c r="A6155" s="3">
        <v>42626.291666666664</v>
      </c>
      <c r="B6155">
        <v>1.32E-2</v>
      </c>
    </row>
    <row r="6156" spans="1:2" x14ac:dyDescent="0.35">
      <c r="A6156" s="3">
        <v>42626.333333333336</v>
      </c>
      <c r="B6156">
        <v>1.44E-2</v>
      </c>
    </row>
    <row r="6157" spans="1:2" x14ac:dyDescent="0.35">
      <c r="A6157" s="3">
        <v>42626.375</v>
      </c>
      <c r="B6157">
        <v>1.6E-2</v>
      </c>
    </row>
    <row r="6158" spans="1:2" x14ac:dyDescent="0.35">
      <c r="A6158" s="3">
        <v>42626.416666666664</v>
      </c>
      <c r="B6158">
        <v>1.7500000000000002E-2</v>
      </c>
    </row>
    <row r="6159" spans="1:2" x14ac:dyDescent="0.35">
      <c r="A6159" s="3">
        <v>42626.458333333336</v>
      </c>
      <c r="B6159">
        <v>1.9599999999999999E-2</v>
      </c>
    </row>
    <row r="6160" spans="1:2" x14ac:dyDescent="0.35">
      <c r="A6160" s="3">
        <v>42626.5</v>
      </c>
      <c r="B6160">
        <v>2.2499999999999999E-2</v>
      </c>
    </row>
    <row r="6161" spans="1:2" x14ac:dyDescent="0.35">
      <c r="A6161" s="3">
        <v>42626.541666666664</v>
      </c>
      <c r="B6161">
        <v>2.6599999999999999E-2</v>
      </c>
    </row>
    <row r="6162" spans="1:2" x14ac:dyDescent="0.35">
      <c r="A6162" s="3">
        <v>42626.583333333336</v>
      </c>
      <c r="B6162">
        <v>2.7400000000000001E-2</v>
      </c>
    </row>
    <row r="6163" spans="1:2" x14ac:dyDescent="0.35">
      <c r="A6163" s="3">
        <v>42626.625</v>
      </c>
      <c r="B6163">
        <v>2.8299999999999999E-2</v>
      </c>
    </row>
    <row r="6164" spans="1:2" x14ac:dyDescent="0.35">
      <c r="A6164" s="3">
        <v>42626.666666666664</v>
      </c>
      <c r="B6164">
        <v>3.1E-2</v>
      </c>
    </row>
    <row r="6165" spans="1:2" x14ac:dyDescent="0.35">
      <c r="A6165" s="3">
        <v>42626.708333333336</v>
      </c>
      <c r="B6165">
        <v>3.2800000000000003E-2</v>
      </c>
    </row>
    <row r="6166" spans="1:2" x14ac:dyDescent="0.35">
      <c r="A6166" s="3">
        <v>42626.75</v>
      </c>
      <c r="B6166">
        <v>3.3300000000000003E-2</v>
      </c>
    </row>
    <row r="6167" spans="1:2" x14ac:dyDescent="0.35">
      <c r="A6167" s="3">
        <v>42626.791666666664</v>
      </c>
      <c r="B6167">
        <v>3.1E-2</v>
      </c>
    </row>
    <row r="6168" spans="1:2" x14ac:dyDescent="0.35">
      <c r="A6168" s="3">
        <v>42626.833333333336</v>
      </c>
      <c r="B6168">
        <v>2.9700000000000001E-2</v>
      </c>
    </row>
    <row r="6169" spans="1:2" x14ac:dyDescent="0.35">
      <c r="A6169" s="3">
        <v>42626.875</v>
      </c>
      <c r="B6169">
        <v>2.8500000000000001E-2</v>
      </c>
    </row>
    <row r="6170" spans="1:2" x14ac:dyDescent="0.35">
      <c r="A6170" s="3">
        <v>42626.916666666664</v>
      </c>
      <c r="B6170">
        <v>2.8799999999999999E-2</v>
      </c>
    </row>
    <row r="6171" spans="1:2" x14ac:dyDescent="0.35">
      <c r="A6171" s="3">
        <v>42626.958333333336</v>
      </c>
      <c r="B6171">
        <v>2.9100000000000001E-2</v>
      </c>
    </row>
    <row r="6172" spans="1:2" x14ac:dyDescent="0.35">
      <c r="A6172" s="3">
        <v>42627</v>
      </c>
      <c r="B6172">
        <v>2.93E-2</v>
      </c>
    </row>
    <row r="6173" spans="1:2" x14ac:dyDescent="0.35">
      <c r="A6173" s="3">
        <v>42627.041666666664</v>
      </c>
      <c r="B6173">
        <v>2.9700000000000001E-2</v>
      </c>
    </row>
    <row r="6174" spans="1:2" x14ac:dyDescent="0.35">
      <c r="A6174" s="3">
        <v>42627.083333333336</v>
      </c>
      <c r="B6174">
        <v>2.9700000000000001E-2</v>
      </c>
    </row>
    <row r="6175" spans="1:2" x14ac:dyDescent="0.35">
      <c r="A6175" s="3">
        <v>42627.125</v>
      </c>
      <c r="B6175">
        <v>2.87E-2</v>
      </c>
    </row>
    <row r="6176" spans="1:2" x14ac:dyDescent="0.35">
      <c r="A6176" s="3">
        <v>42627.166666666664</v>
      </c>
      <c r="B6176">
        <v>2.81E-2</v>
      </c>
    </row>
    <row r="6177" spans="1:2" x14ac:dyDescent="0.35">
      <c r="A6177" s="3">
        <v>42627.208333333336</v>
      </c>
      <c r="B6177">
        <v>2.6700000000000002E-2</v>
      </c>
    </row>
    <row r="6178" spans="1:2" x14ac:dyDescent="0.35">
      <c r="A6178" s="3">
        <v>42627.25</v>
      </c>
      <c r="B6178">
        <v>1.7600000000000001E-2</v>
      </c>
    </row>
    <row r="6179" spans="1:2" x14ac:dyDescent="0.35">
      <c r="A6179" s="3">
        <v>42627.291666666664</v>
      </c>
      <c r="B6179">
        <v>1.17E-2</v>
      </c>
    </row>
    <row r="6180" spans="1:2" x14ac:dyDescent="0.35">
      <c r="A6180" s="3">
        <v>42627.333333333336</v>
      </c>
      <c r="B6180">
        <v>1.06E-2</v>
      </c>
    </row>
    <row r="6181" spans="1:2" x14ac:dyDescent="0.35">
      <c r="A6181" s="3">
        <v>42627.375</v>
      </c>
      <c r="B6181">
        <v>1.18E-2</v>
      </c>
    </row>
    <row r="6182" spans="1:2" x14ac:dyDescent="0.35">
      <c r="A6182" s="3">
        <v>42627.416666666664</v>
      </c>
      <c r="B6182">
        <v>1.6799999999999999E-2</v>
      </c>
    </row>
    <row r="6183" spans="1:2" x14ac:dyDescent="0.35">
      <c r="A6183" s="3">
        <v>42627.458333333336</v>
      </c>
      <c r="B6183">
        <v>2.75E-2</v>
      </c>
    </row>
    <row r="6184" spans="1:2" x14ac:dyDescent="0.35">
      <c r="A6184" s="3">
        <v>42627.5</v>
      </c>
      <c r="B6184">
        <v>3.7499999999999999E-2</v>
      </c>
    </row>
    <row r="6185" spans="1:2" x14ac:dyDescent="0.35">
      <c r="A6185" s="3">
        <v>42627.541666666664</v>
      </c>
      <c r="B6185">
        <v>4.3299999999999998E-2</v>
      </c>
    </row>
    <row r="6186" spans="1:2" x14ac:dyDescent="0.35">
      <c r="A6186" s="3">
        <v>42627.583333333336</v>
      </c>
      <c r="B6186">
        <v>4.4999999999999998E-2</v>
      </c>
    </row>
    <row r="6187" spans="1:2" x14ac:dyDescent="0.35">
      <c r="A6187" s="3">
        <v>42627.625</v>
      </c>
      <c r="B6187">
        <v>3.9399999999999998E-2</v>
      </c>
    </row>
    <row r="6188" spans="1:2" x14ac:dyDescent="0.35">
      <c r="A6188" s="3">
        <v>42627.666666666664</v>
      </c>
      <c r="B6188">
        <v>3.2099999999999997E-2</v>
      </c>
    </row>
    <row r="6189" spans="1:2" x14ac:dyDescent="0.35">
      <c r="A6189" s="3">
        <v>42627.708333333336</v>
      </c>
      <c r="B6189">
        <v>2.9100000000000001E-2</v>
      </c>
    </row>
    <row r="6190" spans="1:2" x14ac:dyDescent="0.35">
      <c r="A6190" s="3">
        <v>42627.75</v>
      </c>
      <c r="B6190">
        <v>2.5399999999999999E-2</v>
      </c>
    </row>
    <row r="6191" spans="1:2" x14ac:dyDescent="0.35">
      <c r="A6191" s="3">
        <v>42627.791666666664</v>
      </c>
      <c r="B6191">
        <v>2.1600000000000001E-2</v>
      </c>
    </row>
    <row r="6192" spans="1:2" x14ac:dyDescent="0.35">
      <c r="A6192" s="3">
        <v>42627.833333333336</v>
      </c>
      <c r="B6192">
        <v>2.1000000000000001E-2</v>
      </c>
    </row>
    <row r="6193" spans="1:2" x14ac:dyDescent="0.35">
      <c r="A6193" s="3">
        <v>42627.875</v>
      </c>
      <c r="B6193">
        <v>2.76E-2</v>
      </c>
    </row>
    <row r="6194" spans="1:2" x14ac:dyDescent="0.35">
      <c r="A6194" s="3">
        <v>42627.916666666664</v>
      </c>
      <c r="B6194">
        <v>3.85E-2</v>
      </c>
    </row>
    <row r="6195" spans="1:2" x14ac:dyDescent="0.35">
      <c r="A6195" s="3">
        <v>42627.958333333336</v>
      </c>
      <c r="B6195">
        <v>4.6300000000000001E-2</v>
      </c>
    </row>
    <row r="6196" spans="1:2" x14ac:dyDescent="0.35">
      <c r="A6196" s="3">
        <v>42628</v>
      </c>
      <c r="B6196">
        <v>6.0100000000000001E-2</v>
      </c>
    </row>
    <row r="6197" spans="1:2" x14ac:dyDescent="0.35">
      <c r="A6197" s="3">
        <v>42628.041666666664</v>
      </c>
      <c r="B6197">
        <v>7.9500000000000001E-2</v>
      </c>
    </row>
    <row r="6198" spans="1:2" x14ac:dyDescent="0.35">
      <c r="A6198" s="3">
        <v>42628.083333333336</v>
      </c>
      <c r="B6198">
        <v>9.1600000000000001E-2</v>
      </c>
    </row>
    <row r="6199" spans="1:2" x14ac:dyDescent="0.35">
      <c r="A6199" s="3">
        <v>42628.125</v>
      </c>
      <c r="B6199">
        <v>9.4799999999999995E-2</v>
      </c>
    </row>
    <row r="6200" spans="1:2" x14ac:dyDescent="0.35">
      <c r="A6200" s="3">
        <v>42628.166666666664</v>
      </c>
      <c r="B6200">
        <v>9.69E-2</v>
      </c>
    </row>
    <row r="6201" spans="1:2" x14ac:dyDescent="0.35">
      <c r="A6201" s="3">
        <v>42628.208333333336</v>
      </c>
      <c r="B6201">
        <v>9.6199999999999994E-2</v>
      </c>
    </row>
    <row r="6202" spans="1:2" x14ac:dyDescent="0.35">
      <c r="A6202" s="3">
        <v>42628.25</v>
      </c>
      <c r="B6202">
        <v>8.4099999999999994E-2</v>
      </c>
    </row>
    <row r="6203" spans="1:2" x14ac:dyDescent="0.35">
      <c r="A6203" s="3">
        <v>42628.291666666664</v>
      </c>
      <c r="B6203">
        <v>7.4700000000000003E-2</v>
      </c>
    </row>
    <row r="6204" spans="1:2" x14ac:dyDescent="0.35">
      <c r="A6204" s="3">
        <v>42628.333333333336</v>
      </c>
      <c r="B6204">
        <v>5.3699999999999998E-2</v>
      </c>
    </row>
    <row r="6205" spans="1:2" x14ac:dyDescent="0.35">
      <c r="A6205" s="3">
        <v>42628.375</v>
      </c>
      <c r="B6205">
        <v>4.24E-2</v>
      </c>
    </row>
    <row r="6206" spans="1:2" x14ac:dyDescent="0.35">
      <c r="A6206" s="3">
        <v>42628.416666666664</v>
      </c>
      <c r="B6206">
        <v>3.4500000000000003E-2</v>
      </c>
    </row>
    <row r="6207" spans="1:2" x14ac:dyDescent="0.35">
      <c r="A6207" s="3">
        <v>42628.458333333336</v>
      </c>
      <c r="B6207">
        <v>3.9699999999999999E-2</v>
      </c>
    </row>
    <row r="6208" spans="1:2" x14ac:dyDescent="0.35">
      <c r="A6208" s="3">
        <v>42628.5</v>
      </c>
      <c r="B6208">
        <v>5.4600000000000003E-2</v>
      </c>
    </row>
    <row r="6209" spans="1:2" x14ac:dyDescent="0.35">
      <c r="A6209" s="3">
        <v>42628.541666666664</v>
      </c>
      <c r="B6209">
        <v>7.4899999999999994E-2</v>
      </c>
    </row>
    <row r="6210" spans="1:2" x14ac:dyDescent="0.35">
      <c r="A6210" s="3">
        <v>42628.583333333336</v>
      </c>
      <c r="B6210">
        <v>9.7100000000000006E-2</v>
      </c>
    </row>
    <row r="6211" spans="1:2" x14ac:dyDescent="0.35">
      <c r="A6211" s="3">
        <v>42628.625</v>
      </c>
      <c r="B6211">
        <v>9.8900000000000002E-2</v>
      </c>
    </row>
    <row r="6212" spans="1:2" x14ac:dyDescent="0.35">
      <c r="A6212" s="3">
        <v>42628.666666666664</v>
      </c>
      <c r="B6212">
        <v>8.3199999999999996E-2</v>
      </c>
    </row>
    <row r="6213" spans="1:2" x14ac:dyDescent="0.35">
      <c r="A6213" s="3">
        <v>42628.708333333336</v>
      </c>
      <c r="B6213">
        <v>8.4500000000000006E-2</v>
      </c>
    </row>
    <row r="6214" spans="1:2" x14ac:dyDescent="0.35">
      <c r="A6214" s="3">
        <v>42628.75</v>
      </c>
      <c r="B6214">
        <v>8.8300000000000003E-2</v>
      </c>
    </row>
    <row r="6215" spans="1:2" x14ac:dyDescent="0.35">
      <c r="A6215" s="3">
        <v>42628.791666666664</v>
      </c>
      <c r="B6215">
        <v>9.2100000000000001E-2</v>
      </c>
    </row>
    <row r="6216" spans="1:2" x14ac:dyDescent="0.35">
      <c r="A6216" s="3">
        <v>42628.833333333336</v>
      </c>
      <c r="B6216">
        <v>9.6199999999999994E-2</v>
      </c>
    </row>
    <row r="6217" spans="1:2" x14ac:dyDescent="0.35">
      <c r="A6217" s="3">
        <v>42628.875</v>
      </c>
      <c r="B6217">
        <v>0.1013</v>
      </c>
    </row>
    <row r="6218" spans="1:2" x14ac:dyDescent="0.35">
      <c r="A6218" s="3">
        <v>42628.916666666664</v>
      </c>
      <c r="B6218">
        <v>0.1028</v>
      </c>
    </row>
    <row r="6219" spans="1:2" x14ac:dyDescent="0.35">
      <c r="A6219" s="3">
        <v>42628.958333333336</v>
      </c>
      <c r="B6219">
        <v>0.1052</v>
      </c>
    </row>
    <row r="6220" spans="1:2" x14ac:dyDescent="0.35">
      <c r="A6220" s="3">
        <v>42629</v>
      </c>
      <c r="B6220">
        <v>0.10920000000000001</v>
      </c>
    </row>
    <row r="6221" spans="1:2" x14ac:dyDescent="0.35">
      <c r="A6221" s="3">
        <v>42629.041666666664</v>
      </c>
      <c r="B6221">
        <v>0.111</v>
      </c>
    </row>
    <row r="6222" spans="1:2" x14ac:dyDescent="0.35">
      <c r="A6222" s="3">
        <v>42629.083333333336</v>
      </c>
      <c r="B6222">
        <v>0.11409999999999999</v>
      </c>
    </row>
    <row r="6223" spans="1:2" x14ac:dyDescent="0.35">
      <c r="A6223" s="3">
        <v>42629.125</v>
      </c>
      <c r="B6223">
        <v>0.1116</v>
      </c>
    </row>
    <row r="6224" spans="1:2" x14ac:dyDescent="0.35">
      <c r="A6224" s="3">
        <v>42629.166666666664</v>
      </c>
      <c r="B6224">
        <v>0.10249999999999999</v>
      </c>
    </row>
    <row r="6225" spans="1:2" x14ac:dyDescent="0.35">
      <c r="A6225" s="3">
        <v>42629.208333333336</v>
      </c>
      <c r="B6225">
        <v>8.5400000000000004E-2</v>
      </c>
    </row>
    <row r="6226" spans="1:2" x14ac:dyDescent="0.35">
      <c r="A6226" s="3">
        <v>42629.25</v>
      </c>
      <c r="B6226">
        <v>5.8200000000000002E-2</v>
      </c>
    </row>
    <row r="6227" spans="1:2" x14ac:dyDescent="0.35">
      <c r="A6227" s="3">
        <v>42629.291666666664</v>
      </c>
      <c r="B6227">
        <v>0.06</v>
      </c>
    </row>
    <row r="6228" spans="1:2" x14ac:dyDescent="0.35">
      <c r="A6228" s="3">
        <v>42629.333333333336</v>
      </c>
      <c r="B6228">
        <v>8.0799999999999997E-2</v>
      </c>
    </row>
    <row r="6229" spans="1:2" x14ac:dyDescent="0.35">
      <c r="A6229" s="3">
        <v>42629.375</v>
      </c>
      <c r="B6229">
        <v>0.10440000000000001</v>
      </c>
    </row>
    <row r="6230" spans="1:2" x14ac:dyDescent="0.35">
      <c r="A6230" s="3">
        <v>42629.416666666664</v>
      </c>
      <c r="B6230">
        <v>0.1363</v>
      </c>
    </row>
    <row r="6231" spans="1:2" x14ac:dyDescent="0.35">
      <c r="A6231" s="3">
        <v>42629.458333333336</v>
      </c>
      <c r="B6231">
        <v>0.17730000000000001</v>
      </c>
    </row>
    <row r="6232" spans="1:2" x14ac:dyDescent="0.35">
      <c r="A6232" s="3">
        <v>42629.5</v>
      </c>
      <c r="B6232">
        <v>0.20979999999999999</v>
      </c>
    </row>
    <row r="6233" spans="1:2" x14ac:dyDescent="0.35">
      <c r="A6233" s="3">
        <v>42629.541666666664</v>
      </c>
      <c r="B6233">
        <v>0.21890000000000001</v>
      </c>
    </row>
    <row r="6234" spans="1:2" x14ac:dyDescent="0.35">
      <c r="A6234" s="3">
        <v>42629.583333333336</v>
      </c>
      <c r="B6234">
        <v>0.20680000000000001</v>
      </c>
    </row>
    <row r="6235" spans="1:2" x14ac:dyDescent="0.35">
      <c r="A6235" s="3">
        <v>42629.625</v>
      </c>
      <c r="B6235">
        <v>0.1812</v>
      </c>
    </row>
    <row r="6236" spans="1:2" x14ac:dyDescent="0.35">
      <c r="A6236" s="3">
        <v>42629.666666666664</v>
      </c>
      <c r="B6236">
        <v>0.16070000000000001</v>
      </c>
    </row>
    <row r="6237" spans="1:2" x14ac:dyDescent="0.35">
      <c r="A6237" s="3">
        <v>42629.708333333336</v>
      </c>
      <c r="B6237">
        <v>0.16009999999999999</v>
      </c>
    </row>
    <row r="6238" spans="1:2" x14ac:dyDescent="0.35">
      <c r="A6238" s="3">
        <v>42629.75</v>
      </c>
      <c r="B6238">
        <v>0.1724</v>
      </c>
    </row>
    <row r="6239" spans="1:2" x14ac:dyDescent="0.35">
      <c r="A6239" s="3">
        <v>42629.791666666664</v>
      </c>
      <c r="B6239">
        <v>0.19389999999999999</v>
      </c>
    </row>
    <row r="6240" spans="1:2" x14ac:dyDescent="0.35">
      <c r="A6240" s="3">
        <v>42629.833333333336</v>
      </c>
      <c r="B6240">
        <v>0.21679999999999999</v>
      </c>
    </row>
    <row r="6241" spans="1:2" x14ac:dyDescent="0.35">
      <c r="A6241" s="3">
        <v>42629.875</v>
      </c>
      <c r="B6241">
        <v>0.24560000000000001</v>
      </c>
    </row>
    <row r="6242" spans="1:2" x14ac:dyDescent="0.35">
      <c r="A6242" s="3">
        <v>42629.916666666664</v>
      </c>
      <c r="B6242">
        <v>0.27310000000000001</v>
      </c>
    </row>
    <row r="6243" spans="1:2" x14ac:dyDescent="0.35">
      <c r="A6243" s="3">
        <v>42629.958333333336</v>
      </c>
      <c r="B6243">
        <v>0.29089999999999999</v>
      </c>
    </row>
    <row r="6244" spans="1:2" x14ac:dyDescent="0.35">
      <c r="A6244" s="3">
        <v>42630</v>
      </c>
      <c r="B6244">
        <v>0.30349999999999999</v>
      </c>
    </row>
    <row r="6245" spans="1:2" x14ac:dyDescent="0.35">
      <c r="A6245" s="3">
        <v>42630.041666666664</v>
      </c>
      <c r="B6245">
        <v>0.3165</v>
      </c>
    </row>
    <row r="6246" spans="1:2" x14ac:dyDescent="0.35">
      <c r="A6246" s="3">
        <v>42630.083333333336</v>
      </c>
      <c r="B6246">
        <v>0.31580000000000003</v>
      </c>
    </row>
    <row r="6247" spans="1:2" x14ac:dyDescent="0.35">
      <c r="A6247" s="3">
        <v>42630.125</v>
      </c>
      <c r="B6247">
        <v>0.30059999999999998</v>
      </c>
    </row>
    <row r="6248" spans="1:2" x14ac:dyDescent="0.35">
      <c r="A6248" s="3">
        <v>42630.166666666664</v>
      </c>
      <c r="B6248">
        <v>0.2631</v>
      </c>
    </row>
    <row r="6249" spans="1:2" x14ac:dyDescent="0.35">
      <c r="A6249" s="3">
        <v>42630.208333333336</v>
      </c>
      <c r="B6249">
        <v>0.21210000000000001</v>
      </c>
    </row>
    <row r="6250" spans="1:2" x14ac:dyDescent="0.35">
      <c r="A6250" s="3">
        <v>42630.25</v>
      </c>
      <c r="B6250">
        <v>0.20119999999999999</v>
      </c>
    </row>
    <row r="6251" spans="1:2" x14ac:dyDescent="0.35">
      <c r="A6251" s="3">
        <v>42630.291666666664</v>
      </c>
      <c r="B6251">
        <v>0.22500000000000001</v>
      </c>
    </row>
    <row r="6252" spans="1:2" x14ac:dyDescent="0.35">
      <c r="A6252" s="3">
        <v>42630.333333333336</v>
      </c>
      <c r="B6252">
        <v>0.23369999999999999</v>
      </c>
    </row>
    <row r="6253" spans="1:2" x14ac:dyDescent="0.35">
      <c r="A6253" s="3">
        <v>42630.375</v>
      </c>
      <c r="B6253">
        <v>0.2445</v>
      </c>
    </row>
    <row r="6254" spans="1:2" x14ac:dyDescent="0.35">
      <c r="A6254" s="3">
        <v>42630.416666666664</v>
      </c>
      <c r="B6254">
        <v>0.26169999999999999</v>
      </c>
    </row>
    <row r="6255" spans="1:2" x14ac:dyDescent="0.35">
      <c r="A6255" s="3">
        <v>42630.458333333336</v>
      </c>
      <c r="B6255">
        <v>0.28349999999999997</v>
      </c>
    </row>
    <row r="6256" spans="1:2" x14ac:dyDescent="0.35">
      <c r="A6256" s="3">
        <v>42630.5</v>
      </c>
      <c r="B6256">
        <v>0.30399999999999999</v>
      </c>
    </row>
    <row r="6257" spans="1:2" x14ac:dyDescent="0.35">
      <c r="A6257" s="3">
        <v>42630.541666666664</v>
      </c>
      <c r="B6257">
        <v>0.31780000000000003</v>
      </c>
    </row>
    <row r="6258" spans="1:2" x14ac:dyDescent="0.35">
      <c r="A6258" s="3">
        <v>42630.583333333336</v>
      </c>
      <c r="B6258">
        <v>0.3175</v>
      </c>
    </row>
    <row r="6259" spans="1:2" x14ac:dyDescent="0.35">
      <c r="A6259" s="3">
        <v>42630.625</v>
      </c>
      <c r="B6259">
        <v>0.3</v>
      </c>
    </row>
    <row r="6260" spans="1:2" x14ac:dyDescent="0.35">
      <c r="A6260" s="3">
        <v>42630.666666666664</v>
      </c>
      <c r="B6260">
        <v>0.25480000000000003</v>
      </c>
    </row>
    <row r="6261" spans="1:2" x14ac:dyDescent="0.35">
      <c r="A6261" s="3">
        <v>42630.708333333336</v>
      </c>
      <c r="B6261">
        <v>0.2198</v>
      </c>
    </row>
    <row r="6262" spans="1:2" x14ac:dyDescent="0.35">
      <c r="A6262" s="3">
        <v>42630.75</v>
      </c>
      <c r="B6262">
        <v>0.20030000000000001</v>
      </c>
    </row>
    <row r="6263" spans="1:2" x14ac:dyDescent="0.35">
      <c r="A6263" s="3">
        <v>42630.791666666664</v>
      </c>
      <c r="B6263">
        <v>0.1913</v>
      </c>
    </row>
    <row r="6264" spans="1:2" x14ac:dyDescent="0.35">
      <c r="A6264" s="3">
        <v>42630.833333333336</v>
      </c>
      <c r="B6264">
        <v>0.1893</v>
      </c>
    </row>
    <row r="6265" spans="1:2" x14ac:dyDescent="0.35">
      <c r="A6265" s="3">
        <v>42630.875</v>
      </c>
      <c r="B6265">
        <v>0.1867</v>
      </c>
    </row>
    <row r="6266" spans="1:2" x14ac:dyDescent="0.35">
      <c r="A6266" s="3">
        <v>42630.916666666664</v>
      </c>
      <c r="B6266">
        <v>0.17899999999999999</v>
      </c>
    </row>
    <row r="6267" spans="1:2" x14ac:dyDescent="0.35">
      <c r="A6267" s="3">
        <v>42630.958333333336</v>
      </c>
      <c r="B6267">
        <v>0.17449999999999999</v>
      </c>
    </row>
    <row r="6268" spans="1:2" x14ac:dyDescent="0.35">
      <c r="A6268" s="3">
        <v>42631</v>
      </c>
      <c r="B6268">
        <v>0.1731</v>
      </c>
    </row>
    <row r="6269" spans="1:2" x14ac:dyDescent="0.35">
      <c r="A6269" s="3">
        <v>42631.041666666664</v>
      </c>
      <c r="B6269">
        <v>0.17130000000000001</v>
      </c>
    </row>
    <row r="6270" spans="1:2" x14ac:dyDescent="0.35">
      <c r="A6270" s="3">
        <v>42631.083333333336</v>
      </c>
      <c r="B6270">
        <v>0.16830000000000001</v>
      </c>
    </row>
    <row r="6271" spans="1:2" x14ac:dyDescent="0.35">
      <c r="A6271" s="3">
        <v>42631.125</v>
      </c>
      <c r="B6271">
        <v>0.15920000000000001</v>
      </c>
    </row>
    <row r="6272" spans="1:2" x14ac:dyDescent="0.35">
      <c r="A6272" s="3">
        <v>42631.166666666664</v>
      </c>
      <c r="B6272">
        <v>0.15160000000000001</v>
      </c>
    </row>
    <row r="6273" spans="1:2" x14ac:dyDescent="0.35">
      <c r="A6273" s="3">
        <v>42631.208333333336</v>
      </c>
      <c r="B6273">
        <v>0.13469999999999999</v>
      </c>
    </row>
    <row r="6274" spans="1:2" x14ac:dyDescent="0.35">
      <c r="A6274" s="3">
        <v>42631.25</v>
      </c>
      <c r="B6274">
        <v>0.109</v>
      </c>
    </row>
    <row r="6275" spans="1:2" x14ac:dyDescent="0.35">
      <c r="A6275" s="3">
        <v>42631.291666666664</v>
      </c>
      <c r="B6275">
        <v>0.1487</v>
      </c>
    </row>
    <row r="6276" spans="1:2" x14ac:dyDescent="0.35">
      <c r="A6276" s="3">
        <v>42631.333333333336</v>
      </c>
      <c r="B6276">
        <v>0.1724</v>
      </c>
    </row>
    <row r="6277" spans="1:2" x14ac:dyDescent="0.35">
      <c r="A6277" s="3">
        <v>42631.375</v>
      </c>
      <c r="B6277">
        <v>0.20219999999999999</v>
      </c>
    </row>
    <row r="6278" spans="1:2" x14ac:dyDescent="0.35">
      <c r="A6278" s="3">
        <v>42631.416666666664</v>
      </c>
      <c r="B6278">
        <v>0.2445</v>
      </c>
    </row>
    <row r="6279" spans="1:2" x14ac:dyDescent="0.35">
      <c r="A6279" s="3">
        <v>42631.458333333336</v>
      </c>
      <c r="B6279">
        <v>0.28260000000000002</v>
      </c>
    </row>
    <row r="6280" spans="1:2" x14ac:dyDescent="0.35">
      <c r="A6280" s="3">
        <v>42631.5</v>
      </c>
      <c r="B6280">
        <v>0.30559999999999998</v>
      </c>
    </row>
    <row r="6281" spans="1:2" x14ac:dyDescent="0.35">
      <c r="A6281" s="3">
        <v>42631.541666666664</v>
      </c>
      <c r="B6281">
        <v>0.30959999999999999</v>
      </c>
    </row>
    <row r="6282" spans="1:2" x14ac:dyDescent="0.35">
      <c r="A6282" s="3">
        <v>42631.583333333336</v>
      </c>
      <c r="B6282">
        <v>0.28639999999999999</v>
      </c>
    </row>
    <row r="6283" spans="1:2" x14ac:dyDescent="0.35">
      <c r="A6283" s="3">
        <v>42631.625</v>
      </c>
      <c r="B6283">
        <v>0.25459999999999999</v>
      </c>
    </row>
    <row r="6284" spans="1:2" x14ac:dyDescent="0.35">
      <c r="A6284" s="3">
        <v>42631.666666666664</v>
      </c>
      <c r="B6284">
        <v>0.22869999999999999</v>
      </c>
    </row>
    <row r="6285" spans="1:2" x14ac:dyDescent="0.35">
      <c r="A6285" s="3">
        <v>42631.708333333336</v>
      </c>
      <c r="B6285">
        <v>0.20760000000000001</v>
      </c>
    </row>
    <row r="6286" spans="1:2" x14ac:dyDescent="0.35">
      <c r="A6286" s="3">
        <v>42631.75</v>
      </c>
      <c r="B6286">
        <v>0.2014</v>
      </c>
    </row>
    <row r="6287" spans="1:2" x14ac:dyDescent="0.35">
      <c r="A6287" s="3">
        <v>42631.791666666664</v>
      </c>
      <c r="B6287">
        <v>0.21</v>
      </c>
    </row>
    <row r="6288" spans="1:2" x14ac:dyDescent="0.35">
      <c r="A6288" s="3">
        <v>42631.833333333336</v>
      </c>
      <c r="B6288">
        <v>0.2205</v>
      </c>
    </row>
    <row r="6289" spans="1:2" x14ac:dyDescent="0.35">
      <c r="A6289" s="3">
        <v>42631.875</v>
      </c>
      <c r="B6289">
        <v>0.23710000000000001</v>
      </c>
    </row>
    <row r="6290" spans="1:2" x14ac:dyDescent="0.35">
      <c r="A6290" s="3">
        <v>42631.916666666664</v>
      </c>
      <c r="B6290">
        <v>0.25740000000000002</v>
      </c>
    </row>
    <row r="6291" spans="1:2" x14ac:dyDescent="0.35">
      <c r="A6291" s="3">
        <v>42631.958333333336</v>
      </c>
      <c r="B6291">
        <v>0.26690000000000003</v>
      </c>
    </row>
    <row r="6292" spans="1:2" x14ac:dyDescent="0.35">
      <c r="A6292" s="3">
        <v>42632</v>
      </c>
      <c r="B6292">
        <v>0.27160000000000001</v>
      </c>
    </row>
    <row r="6293" spans="1:2" x14ac:dyDescent="0.35">
      <c r="A6293" s="3">
        <v>42632.041666666664</v>
      </c>
      <c r="B6293">
        <v>0.2697</v>
      </c>
    </row>
    <row r="6294" spans="1:2" x14ac:dyDescent="0.35">
      <c r="A6294" s="3">
        <v>42632.083333333336</v>
      </c>
      <c r="B6294">
        <v>0.25119999999999998</v>
      </c>
    </row>
    <row r="6295" spans="1:2" x14ac:dyDescent="0.35">
      <c r="A6295" s="3">
        <v>42632.125</v>
      </c>
      <c r="B6295">
        <v>0.23930000000000001</v>
      </c>
    </row>
    <row r="6296" spans="1:2" x14ac:dyDescent="0.35">
      <c r="A6296" s="3">
        <v>42632.166666666664</v>
      </c>
      <c r="B6296">
        <v>0.24010000000000001</v>
      </c>
    </row>
    <row r="6297" spans="1:2" x14ac:dyDescent="0.35">
      <c r="A6297" s="3">
        <v>42632.208333333336</v>
      </c>
      <c r="B6297">
        <v>0.2286</v>
      </c>
    </row>
    <row r="6298" spans="1:2" x14ac:dyDescent="0.35">
      <c r="A6298" s="3">
        <v>42632.25</v>
      </c>
      <c r="B6298">
        <v>0.25800000000000001</v>
      </c>
    </row>
    <row r="6299" spans="1:2" x14ac:dyDescent="0.35">
      <c r="A6299" s="3">
        <v>42632.291666666664</v>
      </c>
      <c r="B6299">
        <v>0.30449999999999999</v>
      </c>
    </row>
    <row r="6300" spans="1:2" x14ac:dyDescent="0.35">
      <c r="A6300" s="3">
        <v>42632.333333333336</v>
      </c>
      <c r="B6300">
        <v>0.32940000000000003</v>
      </c>
    </row>
    <row r="6301" spans="1:2" x14ac:dyDescent="0.35">
      <c r="A6301" s="3">
        <v>42632.375</v>
      </c>
      <c r="B6301">
        <v>0.34360000000000002</v>
      </c>
    </row>
    <row r="6302" spans="1:2" x14ac:dyDescent="0.35">
      <c r="A6302" s="3">
        <v>42632.416666666664</v>
      </c>
      <c r="B6302">
        <v>0.35520000000000002</v>
      </c>
    </row>
    <row r="6303" spans="1:2" x14ac:dyDescent="0.35">
      <c r="A6303" s="3">
        <v>42632.458333333336</v>
      </c>
      <c r="B6303">
        <v>0.36630000000000001</v>
      </c>
    </row>
    <row r="6304" spans="1:2" x14ac:dyDescent="0.35">
      <c r="A6304" s="3">
        <v>42632.5</v>
      </c>
      <c r="B6304">
        <v>0.37090000000000001</v>
      </c>
    </row>
    <row r="6305" spans="1:2" x14ac:dyDescent="0.35">
      <c r="A6305" s="3">
        <v>42632.541666666664</v>
      </c>
      <c r="B6305">
        <v>0.36480000000000001</v>
      </c>
    </row>
    <row r="6306" spans="1:2" x14ac:dyDescent="0.35">
      <c r="A6306" s="3">
        <v>42632.583333333336</v>
      </c>
      <c r="B6306">
        <v>0.34810000000000002</v>
      </c>
    </row>
    <row r="6307" spans="1:2" x14ac:dyDescent="0.35">
      <c r="A6307" s="3">
        <v>42632.625</v>
      </c>
      <c r="B6307">
        <v>0.3145</v>
      </c>
    </row>
    <row r="6308" spans="1:2" x14ac:dyDescent="0.35">
      <c r="A6308" s="3">
        <v>42632.666666666664</v>
      </c>
      <c r="B6308">
        <v>0.26319999999999999</v>
      </c>
    </row>
    <row r="6309" spans="1:2" x14ac:dyDescent="0.35">
      <c r="A6309" s="3">
        <v>42632.708333333336</v>
      </c>
      <c r="B6309">
        <v>0.2132</v>
      </c>
    </row>
    <row r="6310" spans="1:2" x14ac:dyDescent="0.35">
      <c r="A6310" s="3">
        <v>42632.75</v>
      </c>
      <c r="B6310">
        <v>0.187</v>
      </c>
    </row>
    <row r="6311" spans="1:2" x14ac:dyDescent="0.35">
      <c r="A6311" s="3">
        <v>42632.791666666664</v>
      </c>
      <c r="B6311">
        <v>0.18290000000000001</v>
      </c>
    </row>
    <row r="6312" spans="1:2" x14ac:dyDescent="0.35">
      <c r="A6312" s="3">
        <v>42632.833333333336</v>
      </c>
      <c r="B6312">
        <v>0.18729999999999999</v>
      </c>
    </row>
    <row r="6313" spans="1:2" x14ac:dyDescent="0.35">
      <c r="A6313" s="3">
        <v>42632.875</v>
      </c>
      <c r="B6313">
        <v>0.1973</v>
      </c>
    </row>
    <row r="6314" spans="1:2" x14ac:dyDescent="0.35">
      <c r="A6314" s="3">
        <v>42632.916666666664</v>
      </c>
      <c r="B6314">
        <v>0.214</v>
      </c>
    </row>
    <row r="6315" spans="1:2" x14ac:dyDescent="0.35">
      <c r="A6315" s="3">
        <v>42632.958333333336</v>
      </c>
      <c r="B6315">
        <v>0.2316</v>
      </c>
    </row>
    <row r="6316" spans="1:2" x14ac:dyDescent="0.35">
      <c r="A6316" s="3">
        <v>42633</v>
      </c>
      <c r="B6316">
        <v>0.23350000000000001</v>
      </c>
    </row>
    <row r="6317" spans="1:2" x14ac:dyDescent="0.35">
      <c r="A6317" s="3">
        <v>42633.041666666664</v>
      </c>
      <c r="B6317">
        <v>0.2298</v>
      </c>
    </row>
    <row r="6318" spans="1:2" x14ac:dyDescent="0.35">
      <c r="A6318" s="3">
        <v>42633.083333333336</v>
      </c>
      <c r="B6318">
        <v>0.22600000000000001</v>
      </c>
    </row>
    <row r="6319" spans="1:2" x14ac:dyDescent="0.35">
      <c r="A6319" s="3">
        <v>42633.125</v>
      </c>
      <c r="B6319">
        <v>0.22040000000000001</v>
      </c>
    </row>
    <row r="6320" spans="1:2" x14ac:dyDescent="0.35">
      <c r="A6320" s="3">
        <v>42633.166666666664</v>
      </c>
      <c r="B6320">
        <v>0.20830000000000001</v>
      </c>
    </row>
    <row r="6321" spans="1:2" x14ac:dyDescent="0.35">
      <c r="A6321" s="3">
        <v>42633.208333333336</v>
      </c>
      <c r="B6321">
        <v>0.1923</v>
      </c>
    </row>
    <row r="6322" spans="1:2" x14ac:dyDescent="0.35">
      <c r="A6322" s="3">
        <v>42633.25</v>
      </c>
      <c r="B6322">
        <v>0.18690000000000001</v>
      </c>
    </row>
    <row r="6323" spans="1:2" x14ac:dyDescent="0.35">
      <c r="A6323" s="3">
        <v>42633.291666666664</v>
      </c>
      <c r="B6323">
        <v>0.23319999999999999</v>
      </c>
    </row>
    <row r="6324" spans="1:2" x14ac:dyDescent="0.35">
      <c r="A6324" s="3">
        <v>42633.333333333336</v>
      </c>
      <c r="B6324">
        <v>0.2135</v>
      </c>
    </row>
    <row r="6325" spans="1:2" x14ac:dyDescent="0.35">
      <c r="A6325" s="3">
        <v>42633.375</v>
      </c>
      <c r="B6325">
        <v>0.17860000000000001</v>
      </c>
    </row>
    <row r="6326" spans="1:2" x14ac:dyDescent="0.35">
      <c r="A6326" s="3">
        <v>42633.416666666664</v>
      </c>
      <c r="B6326">
        <v>0.15229999999999999</v>
      </c>
    </row>
    <row r="6327" spans="1:2" x14ac:dyDescent="0.35">
      <c r="A6327" s="3">
        <v>42633.458333333336</v>
      </c>
      <c r="B6327">
        <v>0.1389</v>
      </c>
    </row>
    <row r="6328" spans="1:2" x14ac:dyDescent="0.35">
      <c r="A6328" s="3">
        <v>42633.5</v>
      </c>
      <c r="B6328">
        <v>0.1298</v>
      </c>
    </row>
    <row r="6329" spans="1:2" x14ac:dyDescent="0.35">
      <c r="A6329" s="3">
        <v>42633.541666666664</v>
      </c>
      <c r="B6329">
        <v>0.1268</v>
      </c>
    </row>
    <row r="6330" spans="1:2" x14ac:dyDescent="0.35">
      <c r="A6330" s="3">
        <v>42633.583333333336</v>
      </c>
      <c r="B6330">
        <v>0.1205</v>
      </c>
    </row>
    <row r="6331" spans="1:2" x14ac:dyDescent="0.35">
      <c r="A6331" s="3">
        <v>42633.625</v>
      </c>
      <c r="B6331">
        <v>0.1095</v>
      </c>
    </row>
    <row r="6332" spans="1:2" x14ac:dyDescent="0.35">
      <c r="A6332" s="3">
        <v>42633.666666666664</v>
      </c>
      <c r="B6332">
        <v>9.5000000000000001E-2</v>
      </c>
    </row>
    <row r="6333" spans="1:2" x14ac:dyDescent="0.35">
      <c r="A6333" s="3">
        <v>42633.708333333336</v>
      </c>
      <c r="B6333">
        <v>7.8200000000000006E-2</v>
      </c>
    </row>
    <row r="6334" spans="1:2" x14ac:dyDescent="0.35">
      <c r="A6334" s="3">
        <v>42633.75</v>
      </c>
      <c r="B6334">
        <v>6.3200000000000006E-2</v>
      </c>
    </row>
    <row r="6335" spans="1:2" x14ac:dyDescent="0.35">
      <c r="A6335" s="3">
        <v>42633.791666666664</v>
      </c>
      <c r="B6335">
        <v>5.3499999999999999E-2</v>
      </c>
    </row>
    <row r="6336" spans="1:2" x14ac:dyDescent="0.35">
      <c r="A6336" s="3">
        <v>42633.833333333336</v>
      </c>
      <c r="B6336">
        <v>4.7100000000000003E-2</v>
      </c>
    </row>
    <row r="6337" spans="1:2" x14ac:dyDescent="0.35">
      <c r="A6337" s="3">
        <v>42633.875</v>
      </c>
      <c r="B6337">
        <v>4.4999999999999998E-2</v>
      </c>
    </row>
    <row r="6338" spans="1:2" x14ac:dyDescent="0.35">
      <c r="A6338" s="3">
        <v>42633.916666666664</v>
      </c>
      <c r="B6338">
        <v>4.8500000000000001E-2</v>
      </c>
    </row>
    <row r="6339" spans="1:2" x14ac:dyDescent="0.35">
      <c r="A6339" s="3">
        <v>42633.958333333336</v>
      </c>
      <c r="B6339">
        <v>5.1200000000000002E-2</v>
      </c>
    </row>
    <row r="6340" spans="1:2" x14ac:dyDescent="0.35">
      <c r="A6340" s="3">
        <v>42634</v>
      </c>
      <c r="B6340">
        <v>5.3499999999999999E-2</v>
      </c>
    </row>
    <row r="6341" spans="1:2" x14ac:dyDescent="0.35">
      <c r="A6341" s="3">
        <v>42634.041666666664</v>
      </c>
      <c r="B6341">
        <v>5.67E-2</v>
      </c>
    </row>
    <row r="6342" spans="1:2" x14ac:dyDescent="0.35">
      <c r="A6342" s="3">
        <v>42634.083333333336</v>
      </c>
      <c r="B6342">
        <v>5.8500000000000003E-2</v>
      </c>
    </row>
    <row r="6343" spans="1:2" x14ac:dyDescent="0.35">
      <c r="A6343" s="3">
        <v>42634.125</v>
      </c>
      <c r="B6343">
        <v>5.9499999999999997E-2</v>
      </c>
    </row>
    <row r="6344" spans="1:2" x14ac:dyDescent="0.35">
      <c r="A6344" s="3">
        <v>42634.166666666664</v>
      </c>
      <c r="B6344">
        <v>6.3500000000000001E-2</v>
      </c>
    </row>
    <row r="6345" spans="1:2" x14ac:dyDescent="0.35">
      <c r="A6345" s="3">
        <v>42634.208333333336</v>
      </c>
      <c r="B6345">
        <v>6.9699999999999998E-2</v>
      </c>
    </row>
    <row r="6346" spans="1:2" x14ac:dyDescent="0.35">
      <c r="A6346" s="3">
        <v>42634.25</v>
      </c>
      <c r="B6346">
        <v>7.1400000000000005E-2</v>
      </c>
    </row>
    <row r="6347" spans="1:2" x14ac:dyDescent="0.35">
      <c r="A6347" s="3">
        <v>42634.291666666664</v>
      </c>
      <c r="B6347">
        <v>9.0800000000000006E-2</v>
      </c>
    </row>
    <row r="6348" spans="1:2" x14ac:dyDescent="0.35">
      <c r="A6348" s="3">
        <v>42634.333333333336</v>
      </c>
      <c r="B6348">
        <v>0.1071</v>
      </c>
    </row>
    <row r="6349" spans="1:2" x14ac:dyDescent="0.35">
      <c r="A6349" s="3">
        <v>42634.375</v>
      </c>
      <c r="B6349">
        <v>0.123</v>
      </c>
    </row>
    <row r="6350" spans="1:2" x14ac:dyDescent="0.35">
      <c r="A6350" s="3">
        <v>42634.416666666664</v>
      </c>
      <c r="B6350">
        <v>0.14030000000000001</v>
      </c>
    </row>
    <row r="6351" spans="1:2" x14ac:dyDescent="0.35">
      <c r="A6351" s="3">
        <v>42634.458333333336</v>
      </c>
      <c r="B6351">
        <v>0.1583</v>
      </c>
    </row>
    <row r="6352" spans="1:2" x14ac:dyDescent="0.35">
      <c r="A6352" s="3">
        <v>42634.5</v>
      </c>
      <c r="B6352">
        <v>0.17369999999999999</v>
      </c>
    </row>
    <row r="6353" spans="1:2" x14ac:dyDescent="0.35">
      <c r="A6353" s="3">
        <v>42634.541666666664</v>
      </c>
      <c r="B6353">
        <v>0.18090000000000001</v>
      </c>
    </row>
    <row r="6354" spans="1:2" x14ac:dyDescent="0.35">
      <c r="A6354" s="3">
        <v>42634.583333333336</v>
      </c>
      <c r="B6354">
        <v>0.1777</v>
      </c>
    </row>
    <row r="6355" spans="1:2" x14ac:dyDescent="0.35">
      <c r="A6355" s="3">
        <v>42634.625</v>
      </c>
      <c r="B6355">
        <v>0.17299999999999999</v>
      </c>
    </row>
    <row r="6356" spans="1:2" x14ac:dyDescent="0.35">
      <c r="A6356" s="3">
        <v>42634.666666666664</v>
      </c>
      <c r="B6356">
        <v>0.1608</v>
      </c>
    </row>
    <row r="6357" spans="1:2" x14ac:dyDescent="0.35">
      <c r="A6357" s="3">
        <v>42634.708333333336</v>
      </c>
      <c r="B6357">
        <v>0.14030000000000001</v>
      </c>
    </row>
    <row r="6358" spans="1:2" x14ac:dyDescent="0.35">
      <c r="A6358" s="3">
        <v>42634.75</v>
      </c>
      <c r="B6358">
        <v>0.1221</v>
      </c>
    </row>
    <row r="6359" spans="1:2" x14ac:dyDescent="0.35">
      <c r="A6359" s="3">
        <v>42634.791666666664</v>
      </c>
      <c r="B6359">
        <v>0.1133</v>
      </c>
    </row>
    <row r="6360" spans="1:2" x14ac:dyDescent="0.35">
      <c r="A6360" s="3">
        <v>42634.833333333336</v>
      </c>
      <c r="B6360">
        <v>0.1128</v>
      </c>
    </row>
    <row r="6361" spans="1:2" x14ac:dyDescent="0.35">
      <c r="A6361" s="3">
        <v>42634.875</v>
      </c>
      <c r="B6361">
        <v>0.1094</v>
      </c>
    </row>
    <row r="6362" spans="1:2" x14ac:dyDescent="0.35">
      <c r="A6362" s="3">
        <v>42634.916666666664</v>
      </c>
      <c r="B6362">
        <v>0.1056</v>
      </c>
    </row>
    <row r="6363" spans="1:2" x14ac:dyDescent="0.35">
      <c r="A6363" s="3">
        <v>42634.958333333336</v>
      </c>
      <c r="B6363">
        <v>0.1074</v>
      </c>
    </row>
    <row r="6364" spans="1:2" x14ac:dyDescent="0.35">
      <c r="A6364" s="3">
        <v>42635</v>
      </c>
      <c r="B6364">
        <v>0.1128</v>
      </c>
    </row>
    <row r="6365" spans="1:2" x14ac:dyDescent="0.35">
      <c r="A6365" s="3">
        <v>42635.041666666664</v>
      </c>
      <c r="B6365">
        <v>0.1178</v>
      </c>
    </row>
    <row r="6366" spans="1:2" x14ac:dyDescent="0.35">
      <c r="A6366" s="3">
        <v>42635.083333333336</v>
      </c>
      <c r="B6366">
        <v>0.1212</v>
      </c>
    </row>
    <row r="6367" spans="1:2" x14ac:dyDescent="0.35">
      <c r="A6367" s="3">
        <v>42635.125</v>
      </c>
      <c r="B6367">
        <v>0.12189999999999999</v>
      </c>
    </row>
    <row r="6368" spans="1:2" x14ac:dyDescent="0.35">
      <c r="A6368" s="3">
        <v>42635.166666666664</v>
      </c>
      <c r="B6368">
        <v>0.12540000000000001</v>
      </c>
    </row>
    <row r="6369" spans="1:2" x14ac:dyDescent="0.35">
      <c r="A6369" s="3">
        <v>42635.208333333336</v>
      </c>
      <c r="B6369">
        <v>0.12570000000000001</v>
      </c>
    </row>
    <row r="6370" spans="1:2" x14ac:dyDescent="0.35">
      <c r="A6370" s="3">
        <v>42635.25</v>
      </c>
      <c r="B6370">
        <v>0.12239999999999999</v>
      </c>
    </row>
    <row r="6371" spans="1:2" x14ac:dyDescent="0.35">
      <c r="A6371" s="3">
        <v>42635.291666666664</v>
      </c>
      <c r="B6371">
        <v>0.15970000000000001</v>
      </c>
    </row>
    <row r="6372" spans="1:2" x14ac:dyDescent="0.35">
      <c r="A6372" s="3">
        <v>42635.333333333336</v>
      </c>
      <c r="B6372">
        <v>0.1736</v>
      </c>
    </row>
    <row r="6373" spans="1:2" x14ac:dyDescent="0.35">
      <c r="A6373" s="3">
        <v>42635.375</v>
      </c>
      <c r="B6373">
        <v>0.16869999999999999</v>
      </c>
    </row>
    <row r="6374" spans="1:2" x14ac:dyDescent="0.35">
      <c r="A6374" s="3">
        <v>42635.416666666664</v>
      </c>
      <c r="B6374">
        <v>0.1646</v>
      </c>
    </row>
    <row r="6375" spans="1:2" x14ac:dyDescent="0.35">
      <c r="A6375" s="3">
        <v>42635.458333333336</v>
      </c>
      <c r="B6375">
        <v>0.16450000000000001</v>
      </c>
    </row>
    <row r="6376" spans="1:2" x14ac:dyDescent="0.35">
      <c r="A6376" s="3">
        <v>42635.5</v>
      </c>
      <c r="B6376">
        <v>0.16550000000000001</v>
      </c>
    </row>
    <row r="6377" spans="1:2" x14ac:dyDescent="0.35">
      <c r="A6377" s="3">
        <v>42635.541666666664</v>
      </c>
      <c r="B6377">
        <v>0.16550000000000001</v>
      </c>
    </row>
    <row r="6378" spans="1:2" x14ac:dyDescent="0.35">
      <c r="A6378" s="3">
        <v>42635.583333333336</v>
      </c>
      <c r="B6378">
        <v>0.15989999999999999</v>
      </c>
    </row>
    <row r="6379" spans="1:2" x14ac:dyDescent="0.35">
      <c r="A6379" s="3">
        <v>42635.625</v>
      </c>
      <c r="B6379">
        <v>0.15359999999999999</v>
      </c>
    </row>
    <row r="6380" spans="1:2" x14ac:dyDescent="0.35">
      <c r="A6380" s="3">
        <v>42635.666666666664</v>
      </c>
      <c r="B6380">
        <v>0.13789999999999999</v>
      </c>
    </row>
    <row r="6381" spans="1:2" x14ac:dyDescent="0.35">
      <c r="A6381" s="3">
        <v>42635.708333333336</v>
      </c>
      <c r="B6381">
        <v>0.13</v>
      </c>
    </row>
    <row r="6382" spans="1:2" x14ac:dyDescent="0.35">
      <c r="A6382" s="3">
        <v>42635.75</v>
      </c>
      <c r="B6382">
        <v>0.1094</v>
      </c>
    </row>
    <row r="6383" spans="1:2" x14ac:dyDescent="0.35">
      <c r="A6383" s="3">
        <v>42635.791666666664</v>
      </c>
      <c r="B6383">
        <v>8.7099999999999997E-2</v>
      </c>
    </row>
    <row r="6384" spans="1:2" x14ac:dyDescent="0.35">
      <c r="A6384" s="3">
        <v>42635.833333333336</v>
      </c>
      <c r="B6384">
        <v>7.5600000000000001E-2</v>
      </c>
    </row>
    <row r="6385" spans="1:2" x14ac:dyDescent="0.35">
      <c r="A6385" s="3">
        <v>42635.875</v>
      </c>
      <c r="B6385">
        <v>7.3700000000000002E-2</v>
      </c>
    </row>
    <row r="6386" spans="1:2" x14ac:dyDescent="0.35">
      <c r="A6386" s="3">
        <v>42635.916666666664</v>
      </c>
      <c r="B6386">
        <v>7.5200000000000003E-2</v>
      </c>
    </row>
    <row r="6387" spans="1:2" x14ac:dyDescent="0.35">
      <c r="A6387" s="3">
        <v>42635.958333333336</v>
      </c>
      <c r="B6387">
        <v>7.5899999999999995E-2</v>
      </c>
    </row>
    <row r="6388" spans="1:2" x14ac:dyDescent="0.35">
      <c r="A6388" s="3">
        <v>42636</v>
      </c>
      <c r="B6388">
        <v>7.1900000000000006E-2</v>
      </c>
    </row>
    <row r="6389" spans="1:2" x14ac:dyDescent="0.35">
      <c r="A6389" s="3">
        <v>42636.041666666664</v>
      </c>
      <c r="B6389">
        <v>6.7100000000000007E-2</v>
      </c>
    </row>
    <row r="6390" spans="1:2" x14ac:dyDescent="0.35">
      <c r="A6390" s="3">
        <v>42636.083333333336</v>
      </c>
      <c r="B6390">
        <v>6.1800000000000001E-2</v>
      </c>
    </row>
    <row r="6391" spans="1:2" x14ac:dyDescent="0.35">
      <c r="A6391" s="3">
        <v>42636.125</v>
      </c>
      <c r="B6391">
        <v>5.62E-2</v>
      </c>
    </row>
    <row r="6392" spans="1:2" x14ac:dyDescent="0.35">
      <c r="A6392" s="3">
        <v>42636.166666666664</v>
      </c>
      <c r="B6392">
        <v>5.0099999999999999E-2</v>
      </c>
    </row>
    <row r="6393" spans="1:2" x14ac:dyDescent="0.35">
      <c r="A6393" s="3">
        <v>42636.208333333336</v>
      </c>
      <c r="B6393">
        <v>4.4499999999999998E-2</v>
      </c>
    </row>
    <row r="6394" spans="1:2" x14ac:dyDescent="0.35">
      <c r="A6394" s="3">
        <v>42636.25</v>
      </c>
      <c r="B6394">
        <v>3.1300000000000001E-2</v>
      </c>
    </row>
    <row r="6395" spans="1:2" x14ac:dyDescent="0.35">
      <c r="A6395" s="3">
        <v>42636.291666666664</v>
      </c>
      <c r="B6395">
        <v>2.1000000000000001E-2</v>
      </c>
    </row>
    <row r="6396" spans="1:2" x14ac:dyDescent="0.35">
      <c r="A6396" s="3">
        <v>42636.333333333336</v>
      </c>
      <c r="B6396">
        <v>1.49E-2</v>
      </c>
    </row>
    <row r="6397" spans="1:2" x14ac:dyDescent="0.35">
      <c r="A6397" s="3">
        <v>42636.375</v>
      </c>
      <c r="B6397">
        <v>1.0999999999999999E-2</v>
      </c>
    </row>
    <row r="6398" spans="1:2" x14ac:dyDescent="0.35">
      <c r="A6398" s="3">
        <v>42636.416666666664</v>
      </c>
      <c r="B6398">
        <v>1.0800000000000001E-2</v>
      </c>
    </row>
    <row r="6399" spans="1:2" x14ac:dyDescent="0.35">
      <c r="A6399" s="3">
        <v>42636.458333333336</v>
      </c>
      <c r="B6399">
        <v>1.3299999999999999E-2</v>
      </c>
    </row>
    <row r="6400" spans="1:2" x14ac:dyDescent="0.35">
      <c r="A6400" s="3">
        <v>42636.5</v>
      </c>
      <c r="B6400">
        <v>1.5800000000000002E-2</v>
      </c>
    </row>
    <row r="6401" spans="1:2" x14ac:dyDescent="0.35">
      <c r="A6401" s="3">
        <v>42636.541666666664</v>
      </c>
      <c r="B6401">
        <v>1.8100000000000002E-2</v>
      </c>
    </row>
    <row r="6402" spans="1:2" x14ac:dyDescent="0.35">
      <c r="A6402" s="3">
        <v>42636.583333333336</v>
      </c>
      <c r="B6402">
        <v>2.0500000000000001E-2</v>
      </c>
    </row>
    <row r="6403" spans="1:2" x14ac:dyDescent="0.35">
      <c r="A6403" s="3">
        <v>42636.625</v>
      </c>
      <c r="B6403">
        <v>2.5899999999999999E-2</v>
      </c>
    </row>
    <row r="6404" spans="1:2" x14ac:dyDescent="0.35">
      <c r="A6404" s="3">
        <v>42636.666666666664</v>
      </c>
      <c r="B6404">
        <v>3.9699999999999999E-2</v>
      </c>
    </row>
    <row r="6405" spans="1:2" x14ac:dyDescent="0.35">
      <c r="A6405" s="3">
        <v>42636.708333333336</v>
      </c>
      <c r="B6405">
        <v>4.7899999999999998E-2</v>
      </c>
    </row>
    <row r="6406" spans="1:2" x14ac:dyDescent="0.35">
      <c r="A6406" s="3">
        <v>42636.75</v>
      </c>
      <c r="B6406">
        <v>4.3200000000000002E-2</v>
      </c>
    </row>
    <row r="6407" spans="1:2" x14ac:dyDescent="0.35">
      <c r="A6407" s="3">
        <v>42636.791666666664</v>
      </c>
      <c r="B6407">
        <v>3.2000000000000001E-2</v>
      </c>
    </row>
    <row r="6408" spans="1:2" x14ac:dyDescent="0.35">
      <c r="A6408" s="3">
        <v>42636.833333333336</v>
      </c>
      <c r="B6408">
        <v>2.29E-2</v>
      </c>
    </row>
    <row r="6409" spans="1:2" x14ac:dyDescent="0.35">
      <c r="A6409" s="3">
        <v>42636.875</v>
      </c>
      <c r="B6409">
        <v>1.77E-2</v>
      </c>
    </row>
    <row r="6410" spans="1:2" x14ac:dyDescent="0.35">
      <c r="A6410" s="3">
        <v>42636.916666666664</v>
      </c>
      <c r="B6410">
        <v>1.4800000000000001E-2</v>
      </c>
    </row>
    <row r="6411" spans="1:2" x14ac:dyDescent="0.35">
      <c r="A6411" s="3">
        <v>42636.958333333336</v>
      </c>
      <c r="B6411">
        <v>1.3100000000000001E-2</v>
      </c>
    </row>
    <row r="6412" spans="1:2" x14ac:dyDescent="0.35">
      <c r="A6412" s="3">
        <v>42637</v>
      </c>
      <c r="B6412">
        <v>1.2500000000000001E-2</v>
      </c>
    </row>
    <row r="6413" spans="1:2" x14ac:dyDescent="0.35">
      <c r="A6413" s="3">
        <v>42637.041666666664</v>
      </c>
      <c r="B6413">
        <v>1.2999999999999999E-2</v>
      </c>
    </row>
    <row r="6414" spans="1:2" x14ac:dyDescent="0.35">
      <c r="A6414" s="3">
        <v>42637.083333333336</v>
      </c>
      <c r="B6414">
        <v>1.4800000000000001E-2</v>
      </c>
    </row>
    <row r="6415" spans="1:2" x14ac:dyDescent="0.35">
      <c r="A6415" s="3">
        <v>42637.125</v>
      </c>
      <c r="B6415">
        <v>1.7600000000000001E-2</v>
      </c>
    </row>
    <row r="6416" spans="1:2" x14ac:dyDescent="0.35">
      <c r="A6416" s="3">
        <v>42637.166666666664</v>
      </c>
      <c r="B6416">
        <v>2.01E-2</v>
      </c>
    </row>
    <row r="6417" spans="1:2" x14ac:dyDescent="0.35">
      <c r="A6417" s="3">
        <v>42637.208333333336</v>
      </c>
      <c r="B6417">
        <v>2.1899999999999999E-2</v>
      </c>
    </row>
    <row r="6418" spans="1:2" x14ac:dyDescent="0.35">
      <c r="A6418" s="3">
        <v>42637.25</v>
      </c>
      <c r="B6418">
        <v>1.89E-2</v>
      </c>
    </row>
    <row r="6419" spans="1:2" x14ac:dyDescent="0.35">
      <c r="A6419" s="3">
        <v>42637.291666666664</v>
      </c>
      <c r="B6419">
        <v>1.6299999999999999E-2</v>
      </c>
    </row>
    <row r="6420" spans="1:2" x14ac:dyDescent="0.35">
      <c r="A6420" s="3">
        <v>42637.333333333336</v>
      </c>
      <c r="B6420">
        <v>1.5100000000000001E-2</v>
      </c>
    </row>
    <row r="6421" spans="1:2" x14ac:dyDescent="0.35">
      <c r="A6421" s="3">
        <v>42637.375</v>
      </c>
      <c r="B6421">
        <v>1.41E-2</v>
      </c>
    </row>
    <row r="6422" spans="1:2" x14ac:dyDescent="0.35">
      <c r="A6422" s="3">
        <v>42637.416666666664</v>
      </c>
      <c r="B6422">
        <v>1.54E-2</v>
      </c>
    </row>
    <row r="6423" spans="1:2" x14ac:dyDescent="0.35">
      <c r="A6423" s="3">
        <v>42637.458333333336</v>
      </c>
      <c r="B6423">
        <v>1.9099999999999999E-2</v>
      </c>
    </row>
    <row r="6424" spans="1:2" x14ac:dyDescent="0.35">
      <c r="A6424" s="3">
        <v>42637.5</v>
      </c>
      <c r="B6424">
        <v>2.5000000000000001E-2</v>
      </c>
    </row>
    <row r="6425" spans="1:2" x14ac:dyDescent="0.35">
      <c r="A6425" s="3">
        <v>42637.541666666664</v>
      </c>
      <c r="B6425">
        <v>3.27E-2</v>
      </c>
    </row>
    <row r="6426" spans="1:2" x14ac:dyDescent="0.35">
      <c r="A6426" s="3">
        <v>42637.583333333336</v>
      </c>
      <c r="B6426">
        <v>3.9699999999999999E-2</v>
      </c>
    </row>
    <row r="6427" spans="1:2" x14ac:dyDescent="0.35">
      <c r="A6427" s="3">
        <v>42637.625</v>
      </c>
      <c r="B6427">
        <v>4.7399999999999998E-2</v>
      </c>
    </row>
    <row r="6428" spans="1:2" x14ac:dyDescent="0.35">
      <c r="A6428" s="3">
        <v>42637.666666666664</v>
      </c>
      <c r="B6428">
        <v>6.0499999999999998E-2</v>
      </c>
    </row>
    <row r="6429" spans="1:2" x14ac:dyDescent="0.35">
      <c r="A6429" s="3">
        <v>42637.708333333336</v>
      </c>
      <c r="B6429">
        <v>6.9199999999999998E-2</v>
      </c>
    </row>
    <row r="6430" spans="1:2" x14ac:dyDescent="0.35">
      <c r="A6430" s="3">
        <v>42637.75</v>
      </c>
      <c r="B6430">
        <v>6.3799999999999996E-2</v>
      </c>
    </row>
    <row r="6431" spans="1:2" x14ac:dyDescent="0.35">
      <c r="A6431" s="3">
        <v>42637.791666666664</v>
      </c>
      <c r="B6431">
        <v>5.4800000000000001E-2</v>
      </c>
    </row>
    <row r="6432" spans="1:2" x14ac:dyDescent="0.35">
      <c r="A6432" s="3">
        <v>42637.833333333336</v>
      </c>
      <c r="B6432">
        <v>5.0200000000000002E-2</v>
      </c>
    </row>
    <row r="6433" spans="1:2" x14ac:dyDescent="0.35">
      <c r="A6433" s="3">
        <v>42637.875</v>
      </c>
      <c r="B6433">
        <v>4.87E-2</v>
      </c>
    </row>
    <row r="6434" spans="1:2" x14ac:dyDescent="0.35">
      <c r="A6434" s="3">
        <v>42637.916666666664</v>
      </c>
      <c r="B6434">
        <v>5.0500000000000003E-2</v>
      </c>
    </row>
    <row r="6435" spans="1:2" x14ac:dyDescent="0.35">
      <c r="A6435" s="3">
        <v>42637.958333333336</v>
      </c>
      <c r="B6435">
        <v>5.2999999999999999E-2</v>
      </c>
    </row>
    <row r="6436" spans="1:2" x14ac:dyDescent="0.35">
      <c r="A6436" s="3">
        <v>42638</v>
      </c>
      <c r="B6436">
        <v>5.5800000000000002E-2</v>
      </c>
    </row>
    <row r="6437" spans="1:2" x14ac:dyDescent="0.35">
      <c r="A6437" s="3">
        <v>42638.041666666664</v>
      </c>
      <c r="B6437">
        <v>5.8099999999999999E-2</v>
      </c>
    </row>
    <row r="6438" spans="1:2" x14ac:dyDescent="0.35">
      <c r="A6438" s="3">
        <v>42638.083333333336</v>
      </c>
      <c r="B6438">
        <v>6.1100000000000002E-2</v>
      </c>
    </row>
    <row r="6439" spans="1:2" x14ac:dyDescent="0.35">
      <c r="A6439" s="3">
        <v>42638.125</v>
      </c>
      <c r="B6439">
        <v>6.1400000000000003E-2</v>
      </c>
    </row>
    <row r="6440" spans="1:2" x14ac:dyDescent="0.35">
      <c r="A6440" s="3">
        <v>42638.166666666664</v>
      </c>
      <c r="B6440">
        <v>6.0999999999999999E-2</v>
      </c>
    </row>
    <row r="6441" spans="1:2" x14ac:dyDescent="0.35">
      <c r="A6441" s="3">
        <v>42638.208333333336</v>
      </c>
      <c r="B6441">
        <v>6.0600000000000001E-2</v>
      </c>
    </row>
    <row r="6442" spans="1:2" x14ac:dyDescent="0.35">
      <c r="A6442" s="3">
        <v>42638.25</v>
      </c>
      <c r="B6442">
        <v>5.1499999999999997E-2</v>
      </c>
    </row>
    <row r="6443" spans="1:2" x14ac:dyDescent="0.35">
      <c r="A6443" s="3">
        <v>42638.291666666664</v>
      </c>
      <c r="B6443">
        <v>5.1700000000000003E-2</v>
      </c>
    </row>
    <row r="6444" spans="1:2" x14ac:dyDescent="0.35">
      <c r="A6444" s="3">
        <v>42638.333333333336</v>
      </c>
      <c r="B6444">
        <v>5.0099999999999999E-2</v>
      </c>
    </row>
    <row r="6445" spans="1:2" x14ac:dyDescent="0.35">
      <c r="A6445" s="3">
        <v>42638.375</v>
      </c>
      <c r="B6445">
        <v>4.1399999999999999E-2</v>
      </c>
    </row>
    <row r="6446" spans="1:2" x14ac:dyDescent="0.35">
      <c r="A6446" s="3">
        <v>42638.416666666664</v>
      </c>
      <c r="B6446">
        <v>3.3700000000000001E-2</v>
      </c>
    </row>
    <row r="6447" spans="1:2" x14ac:dyDescent="0.35">
      <c r="A6447" s="3">
        <v>42638.458333333336</v>
      </c>
      <c r="B6447">
        <v>2.8899999999999999E-2</v>
      </c>
    </row>
    <row r="6448" spans="1:2" x14ac:dyDescent="0.35">
      <c r="A6448" s="3">
        <v>42638.5</v>
      </c>
      <c r="B6448">
        <v>2.5999999999999999E-2</v>
      </c>
    </row>
    <row r="6449" spans="1:2" x14ac:dyDescent="0.35">
      <c r="A6449" s="3">
        <v>42638.541666666664</v>
      </c>
      <c r="B6449">
        <v>2.86E-2</v>
      </c>
    </row>
    <row r="6450" spans="1:2" x14ac:dyDescent="0.35">
      <c r="A6450" s="3">
        <v>42638.583333333336</v>
      </c>
      <c r="B6450">
        <v>3.78E-2</v>
      </c>
    </row>
    <row r="6451" spans="1:2" x14ac:dyDescent="0.35">
      <c r="A6451" s="3">
        <v>42638.625</v>
      </c>
      <c r="B6451">
        <v>5.0500000000000003E-2</v>
      </c>
    </row>
    <row r="6452" spans="1:2" x14ac:dyDescent="0.35">
      <c r="A6452" s="3">
        <v>42638.666666666664</v>
      </c>
      <c r="B6452">
        <v>6.9599999999999995E-2</v>
      </c>
    </row>
    <row r="6453" spans="1:2" x14ac:dyDescent="0.35">
      <c r="A6453" s="3">
        <v>42638.708333333336</v>
      </c>
      <c r="B6453">
        <v>8.0100000000000005E-2</v>
      </c>
    </row>
    <row r="6454" spans="1:2" x14ac:dyDescent="0.35">
      <c r="A6454" s="3">
        <v>42638.75</v>
      </c>
      <c r="B6454">
        <v>6.7799999999999999E-2</v>
      </c>
    </row>
    <row r="6455" spans="1:2" x14ac:dyDescent="0.35">
      <c r="A6455" s="3">
        <v>42638.791666666664</v>
      </c>
      <c r="B6455">
        <v>5.5899999999999998E-2</v>
      </c>
    </row>
    <row r="6456" spans="1:2" x14ac:dyDescent="0.35">
      <c r="A6456" s="3">
        <v>42638.833333333336</v>
      </c>
      <c r="B6456">
        <v>4.8899999999999999E-2</v>
      </c>
    </row>
    <row r="6457" spans="1:2" x14ac:dyDescent="0.35">
      <c r="A6457" s="3">
        <v>42638.875</v>
      </c>
      <c r="B6457">
        <v>4.5600000000000002E-2</v>
      </c>
    </row>
    <row r="6458" spans="1:2" x14ac:dyDescent="0.35">
      <c r="A6458" s="3">
        <v>42638.916666666664</v>
      </c>
      <c r="B6458">
        <v>4.6800000000000001E-2</v>
      </c>
    </row>
    <row r="6459" spans="1:2" x14ac:dyDescent="0.35">
      <c r="A6459" s="3">
        <v>42638.958333333336</v>
      </c>
      <c r="B6459">
        <v>5.0299999999999997E-2</v>
      </c>
    </row>
    <row r="6460" spans="1:2" x14ac:dyDescent="0.35">
      <c r="A6460" s="3">
        <v>42639</v>
      </c>
      <c r="B6460">
        <v>5.6599999999999998E-2</v>
      </c>
    </row>
    <row r="6461" spans="1:2" x14ac:dyDescent="0.35">
      <c r="A6461" s="3">
        <v>42639.041666666664</v>
      </c>
      <c r="B6461">
        <v>6.3299999999999995E-2</v>
      </c>
    </row>
    <row r="6462" spans="1:2" x14ac:dyDescent="0.35">
      <c r="A6462" s="3">
        <v>42639.083333333336</v>
      </c>
      <c r="B6462">
        <v>6.7500000000000004E-2</v>
      </c>
    </row>
    <row r="6463" spans="1:2" x14ac:dyDescent="0.35">
      <c r="A6463" s="3">
        <v>42639.125</v>
      </c>
      <c r="B6463">
        <v>6.7400000000000002E-2</v>
      </c>
    </row>
    <row r="6464" spans="1:2" x14ac:dyDescent="0.35">
      <c r="A6464" s="3">
        <v>42639.166666666664</v>
      </c>
      <c r="B6464">
        <v>6.59E-2</v>
      </c>
    </row>
    <row r="6465" spans="1:2" x14ac:dyDescent="0.35">
      <c r="A6465" s="3">
        <v>42639.208333333336</v>
      </c>
      <c r="B6465">
        <v>6.1699999999999998E-2</v>
      </c>
    </row>
    <row r="6466" spans="1:2" x14ac:dyDescent="0.35">
      <c r="A6466" s="3">
        <v>42639.25</v>
      </c>
      <c r="B6466">
        <v>4.4499999999999998E-2</v>
      </c>
    </row>
    <row r="6467" spans="1:2" x14ac:dyDescent="0.35">
      <c r="A6467" s="3">
        <v>42639.291666666664</v>
      </c>
      <c r="B6467">
        <v>4.0800000000000003E-2</v>
      </c>
    </row>
    <row r="6468" spans="1:2" x14ac:dyDescent="0.35">
      <c r="A6468" s="3">
        <v>42639.333333333336</v>
      </c>
      <c r="B6468">
        <v>3.6299999999999999E-2</v>
      </c>
    </row>
    <row r="6469" spans="1:2" x14ac:dyDescent="0.35">
      <c r="A6469" s="3">
        <v>42639.375</v>
      </c>
      <c r="B6469">
        <v>3.0700000000000002E-2</v>
      </c>
    </row>
    <row r="6470" spans="1:2" x14ac:dyDescent="0.35">
      <c r="A6470" s="3">
        <v>42639.416666666664</v>
      </c>
      <c r="B6470">
        <v>2.8000000000000001E-2</v>
      </c>
    </row>
    <row r="6471" spans="1:2" x14ac:dyDescent="0.35">
      <c r="A6471" s="3">
        <v>42639.458333333336</v>
      </c>
      <c r="B6471">
        <v>2.9600000000000001E-2</v>
      </c>
    </row>
    <row r="6472" spans="1:2" x14ac:dyDescent="0.35">
      <c r="A6472" s="3">
        <v>42639.5</v>
      </c>
      <c r="B6472">
        <v>3.56E-2</v>
      </c>
    </row>
    <row r="6473" spans="1:2" x14ac:dyDescent="0.35">
      <c r="A6473" s="3">
        <v>42639.541666666664</v>
      </c>
      <c r="B6473">
        <v>4.5400000000000003E-2</v>
      </c>
    </row>
    <row r="6474" spans="1:2" x14ac:dyDescent="0.35">
      <c r="A6474" s="3">
        <v>42639.583333333336</v>
      </c>
      <c r="B6474">
        <v>5.8200000000000002E-2</v>
      </c>
    </row>
    <row r="6475" spans="1:2" x14ac:dyDescent="0.35">
      <c r="A6475" s="3">
        <v>42639.625</v>
      </c>
      <c r="B6475">
        <v>7.0999999999999994E-2</v>
      </c>
    </row>
    <row r="6476" spans="1:2" x14ac:dyDescent="0.35">
      <c r="A6476" s="3">
        <v>42639.666666666664</v>
      </c>
      <c r="B6476">
        <v>7.6300000000000007E-2</v>
      </c>
    </row>
    <row r="6477" spans="1:2" x14ac:dyDescent="0.35">
      <c r="A6477" s="3">
        <v>42639.708333333336</v>
      </c>
      <c r="B6477">
        <v>7.2700000000000001E-2</v>
      </c>
    </row>
    <row r="6478" spans="1:2" x14ac:dyDescent="0.35">
      <c r="A6478" s="3">
        <v>42639.75</v>
      </c>
      <c r="B6478">
        <v>5.8400000000000001E-2</v>
      </c>
    </row>
    <row r="6479" spans="1:2" x14ac:dyDescent="0.35">
      <c r="A6479" s="3">
        <v>42639.791666666664</v>
      </c>
      <c r="B6479">
        <v>4.3400000000000001E-2</v>
      </c>
    </row>
    <row r="6480" spans="1:2" x14ac:dyDescent="0.35">
      <c r="A6480" s="3">
        <v>42639.833333333336</v>
      </c>
      <c r="B6480">
        <v>3.3700000000000001E-2</v>
      </c>
    </row>
    <row r="6481" spans="1:2" x14ac:dyDescent="0.35">
      <c r="A6481" s="3">
        <v>42639.875</v>
      </c>
      <c r="B6481">
        <v>3.1E-2</v>
      </c>
    </row>
    <row r="6482" spans="1:2" x14ac:dyDescent="0.35">
      <c r="A6482" s="3">
        <v>42639.916666666664</v>
      </c>
      <c r="B6482">
        <v>3.15E-2</v>
      </c>
    </row>
    <row r="6483" spans="1:2" x14ac:dyDescent="0.35">
      <c r="A6483" s="3">
        <v>42639.958333333336</v>
      </c>
      <c r="B6483">
        <v>3.2599999999999997E-2</v>
      </c>
    </row>
    <row r="6484" spans="1:2" x14ac:dyDescent="0.35">
      <c r="A6484" s="3">
        <v>42640</v>
      </c>
      <c r="B6484">
        <v>3.3399999999999999E-2</v>
      </c>
    </row>
    <row r="6485" spans="1:2" x14ac:dyDescent="0.35">
      <c r="A6485" s="3">
        <v>42640.041666666664</v>
      </c>
      <c r="B6485">
        <v>3.3799999999999997E-2</v>
      </c>
    </row>
    <row r="6486" spans="1:2" x14ac:dyDescent="0.35">
      <c r="A6486" s="3">
        <v>42640.083333333336</v>
      </c>
      <c r="B6486">
        <v>3.5099999999999999E-2</v>
      </c>
    </row>
    <row r="6487" spans="1:2" x14ac:dyDescent="0.35">
      <c r="A6487" s="3">
        <v>42640.125</v>
      </c>
      <c r="B6487">
        <v>3.8699999999999998E-2</v>
      </c>
    </row>
    <row r="6488" spans="1:2" x14ac:dyDescent="0.35">
      <c r="A6488" s="3">
        <v>42640.166666666664</v>
      </c>
      <c r="B6488">
        <v>4.2999999999999997E-2</v>
      </c>
    </row>
    <row r="6489" spans="1:2" x14ac:dyDescent="0.35">
      <c r="A6489" s="3">
        <v>42640.208333333336</v>
      </c>
      <c r="B6489">
        <v>4.4499999999999998E-2</v>
      </c>
    </row>
    <row r="6490" spans="1:2" x14ac:dyDescent="0.35">
      <c r="A6490" s="3">
        <v>42640.25</v>
      </c>
      <c r="B6490">
        <v>3.4200000000000001E-2</v>
      </c>
    </row>
    <row r="6491" spans="1:2" x14ac:dyDescent="0.35">
      <c r="A6491" s="3">
        <v>42640.291666666664</v>
      </c>
      <c r="B6491">
        <v>3.0200000000000001E-2</v>
      </c>
    </row>
    <row r="6492" spans="1:2" x14ac:dyDescent="0.35">
      <c r="A6492" s="3">
        <v>42640.333333333336</v>
      </c>
      <c r="B6492">
        <v>3.2500000000000001E-2</v>
      </c>
    </row>
    <row r="6493" spans="1:2" x14ac:dyDescent="0.35">
      <c r="A6493" s="3">
        <v>42640.375</v>
      </c>
      <c r="B6493">
        <v>3.0700000000000002E-2</v>
      </c>
    </row>
    <row r="6494" spans="1:2" x14ac:dyDescent="0.35">
      <c r="A6494" s="3">
        <v>42640.416666666664</v>
      </c>
      <c r="B6494">
        <v>2.8899999999999999E-2</v>
      </c>
    </row>
    <row r="6495" spans="1:2" x14ac:dyDescent="0.35">
      <c r="A6495" s="3">
        <v>42640.458333333336</v>
      </c>
      <c r="B6495">
        <v>2.92E-2</v>
      </c>
    </row>
    <row r="6496" spans="1:2" x14ac:dyDescent="0.35">
      <c r="A6496" s="3">
        <v>42640.5</v>
      </c>
      <c r="B6496">
        <v>3.1699999999999999E-2</v>
      </c>
    </row>
    <row r="6497" spans="1:2" x14ac:dyDescent="0.35">
      <c r="A6497" s="3">
        <v>42640.541666666664</v>
      </c>
      <c r="B6497">
        <v>3.7900000000000003E-2</v>
      </c>
    </row>
    <row r="6498" spans="1:2" x14ac:dyDescent="0.35">
      <c r="A6498" s="3">
        <v>42640.583333333336</v>
      </c>
      <c r="B6498">
        <v>4.8500000000000001E-2</v>
      </c>
    </row>
    <row r="6499" spans="1:2" x14ac:dyDescent="0.35">
      <c r="A6499" s="3">
        <v>42640.625</v>
      </c>
      <c r="B6499">
        <v>6.0600000000000001E-2</v>
      </c>
    </row>
    <row r="6500" spans="1:2" x14ac:dyDescent="0.35">
      <c r="A6500" s="3">
        <v>42640.666666666664</v>
      </c>
      <c r="B6500">
        <v>7.7799999999999994E-2</v>
      </c>
    </row>
    <row r="6501" spans="1:2" x14ac:dyDescent="0.35">
      <c r="A6501" s="3">
        <v>42640.708333333336</v>
      </c>
      <c r="B6501">
        <v>8.9499999999999996E-2</v>
      </c>
    </row>
    <row r="6502" spans="1:2" x14ac:dyDescent="0.35">
      <c r="A6502" s="3">
        <v>42640.75</v>
      </c>
      <c r="B6502">
        <v>8.3699999999999997E-2</v>
      </c>
    </row>
    <row r="6503" spans="1:2" x14ac:dyDescent="0.35">
      <c r="A6503" s="3">
        <v>42640.791666666664</v>
      </c>
      <c r="B6503">
        <v>7.2400000000000006E-2</v>
      </c>
    </row>
    <row r="6504" spans="1:2" x14ac:dyDescent="0.35">
      <c r="A6504" s="3">
        <v>42640.833333333336</v>
      </c>
      <c r="B6504">
        <v>6.5199999999999994E-2</v>
      </c>
    </row>
    <row r="6505" spans="1:2" x14ac:dyDescent="0.35">
      <c r="A6505" s="3">
        <v>42640.875</v>
      </c>
      <c r="B6505">
        <v>6.2799999999999995E-2</v>
      </c>
    </row>
    <row r="6506" spans="1:2" x14ac:dyDescent="0.35">
      <c r="A6506" s="3">
        <v>42640.916666666664</v>
      </c>
      <c r="B6506">
        <v>6.4500000000000002E-2</v>
      </c>
    </row>
    <row r="6507" spans="1:2" x14ac:dyDescent="0.35">
      <c r="A6507" s="3">
        <v>42640.958333333336</v>
      </c>
      <c r="B6507">
        <v>6.88E-2</v>
      </c>
    </row>
    <row r="6508" spans="1:2" x14ac:dyDescent="0.35">
      <c r="A6508" s="3">
        <v>42641</v>
      </c>
      <c r="B6508">
        <v>7.4399999999999994E-2</v>
      </c>
    </row>
    <row r="6509" spans="1:2" x14ac:dyDescent="0.35">
      <c r="A6509" s="3">
        <v>42641.041666666664</v>
      </c>
      <c r="B6509">
        <v>8.1100000000000005E-2</v>
      </c>
    </row>
    <row r="6510" spans="1:2" x14ac:dyDescent="0.35">
      <c r="A6510" s="3">
        <v>42641.083333333336</v>
      </c>
      <c r="B6510">
        <v>8.6999999999999994E-2</v>
      </c>
    </row>
    <row r="6511" spans="1:2" x14ac:dyDescent="0.35">
      <c r="A6511" s="3">
        <v>42641.125</v>
      </c>
      <c r="B6511">
        <v>0.09</v>
      </c>
    </row>
    <row r="6512" spans="1:2" x14ac:dyDescent="0.35">
      <c r="A6512" s="3">
        <v>42641.166666666664</v>
      </c>
      <c r="B6512">
        <v>9.35E-2</v>
      </c>
    </row>
    <row r="6513" spans="1:2" x14ac:dyDescent="0.35">
      <c r="A6513" s="3">
        <v>42641.208333333336</v>
      </c>
      <c r="B6513">
        <v>9.4899999999999998E-2</v>
      </c>
    </row>
    <row r="6514" spans="1:2" x14ac:dyDescent="0.35">
      <c r="A6514" s="3">
        <v>42641.25</v>
      </c>
      <c r="B6514">
        <v>8.1600000000000006E-2</v>
      </c>
    </row>
    <row r="6515" spans="1:2" x14ac:dyDescent="0.35">
      <c r="A6515" s="3">
        <v>42641.291666666664</v>
      </c>
      <c r="B6515">
        <v>9.2299999999999993E-2</v>
      </c>
    </row>
    <row r="6516" spans="1:2" x14ac:dyDescent="0.35">
      <c r="A6516" s="3">
        <v>42641.333333333336</v>
      </c>
      <c r="B6516">
        <v>0.1016</v>
      </c>
    </row>
    <row r="6517" spans="1:2" x14ac:dyDescent="0.35">
      <c r="A6517" s="3">
        <v>42641.375</v>
      </c>
      <c r="B6517">
        <v>9.6100000000000005E-2</v>
      </c>
    </row>
    <row r="6518" spans="1:2" x14ac:dyDescent="0.35">
      <c r="A6518" s="3">
        <v>42641.416666666664</v>
      </c>
      <c r="B6518">
        <v>8.7499999999999994E-2</v>
      </c>
    </row>
    <row r="6519" spans="1:2" x14ac:dyDescent="0.35">
      <c r="A6519" s="3">
        <v>42641.458333333336</v>
      </c>
      <c r="B6519">
        <v>7.8399999999999997E-2</v>
      </c>
    </row>
    <row r="6520" spans="1:2" x14ac:dyDescent="0.35">
      <c r="A6520" s="3">
        <v>42641.5</v>
      </c>
      <c r="B6520">
        <v>6.9400000000000003E-2</v>
      </c>
    </row>
    <row r="6521" spans="1:2" x14ac:dyDescent="0.35">
      <c r="A6521" s="3">
        <v>42641.541666666664</v>
      </c>
      <c r="B6521">
        <v>6.3899999999999998E-2</v>
      </c>
    </row>
    <row r="6522" spans="1:2" x14ac:dyDescent="0.35">
      <c r="A6522" s="3">
        <v>42641.583333333336</v>
      </c>
      <c r="B6522">
        <v>6.4699999999999994E-2</v>
      </c>
    </row>
    <row r="6523" spans="1:2" x14ac:dyDescent="0.35">
      <c r="A6523" s="3">
        <v>42641.625</v>
      </c>
      <c r="B6523">
        <v>6.7599999999999993E-2</v>
      </c>
    </row>
    <row r="6524" spans="1:2" x14ac:dyDescent="0.35">
      <c r="A6524" s="3">
        <v>42641.666666666664</v>
      </c>
      <c r="B6524">
        <v>0.08</v>
      </c>
    </row>
    <row r="6525" spans="1:2" x14ac:dyDescent="0.35">
      <c r="A6525" s="3">
        <v>42641.708333333336</v>
      </c>
      <c r="B6525">
        <v>9.2100000000000001E-2</v>
      </c>
    </row>
    <row r="6526" spans="1:2" x14ac:dyDescent="0.35">
      <c r="A6526" s="3">
        <v>42641.75</v>
      </c>
      <c r="B6526">
        <v>9.0200000000000002E-2</v>
      </c>
    </row>
    <row r="6527" spans="1:2" x14ac:dyDescent="0.35">
      <c r="A6527" s="3">
        <v>42641.791666666664</v>
      </c>
      <c r="B6527">
        <v>8.3400000000000002E-2</v>
      </c>
    </row>
    <row r="6528" spans="1:2" x14ac:dyDescent="0.35">
      <c r="A6528" s="3">
        <v>42641.833333333336</v>
      </c>
      <c r="B6528">
        <v>7.6600000000000001E-2</v>
      </c>
    </row>
    <row r="6529" spans="1:2" x14ac:dyDescent="0.35">
      <c r="A6529" s="3">
        <v>42641.875</v>
      </c>
      <c r="B6529">
        <v>6.83E-2</v>
      </c>
    </row>
    <row r="6530" spans="1:2" x14ac:dyDescent="0.35">
      <c r="A6530" s="3">
        <v>42641.916666666664</v>
      </c>
      <c r="B6530">
        <v>6.13E-2</v>
      </c>
    </row>
    <row r="6531" spans="1:2" x14ac:dyDescent="0.35">
      <c r="A6531" s="3">
        <v>42641.958333333336</v>
      </c>
      <c r="B6531">
        <v>5.6800000000000003E-2</v>
      </c>
    </row>
    <row r="6532" spans="1:2" x14ac:dyDescent="0.35">
      <c r="A6532" s="3">
        <v>42642</v>
      </c>
      <c r="B6532">
        <v>5.3100000000000001E-2</v>
      </c>
    </row>
    <row r="6533" spans="1:2" x14ac:dyDescent="0.35">
      <c r="A6533" s="3">
        <v>42642.041666666664</v>
      </c>
      <c r="B6533">
        <v>5.16E-2</v>
      </c>
    </row>
    <row r="6534" spans="1:2" x14ac:dyDescent="0.35">
      <c r="A6534" s="3">
        <v>42642.083333333336</v>
      </c>
      <c r="B6534">
        <v>4.9700000000000001E-2</v>
      </c>
    </row>
    <row r="6535" spans="1:2" x14ac:dyDescent="0.35">
      <c r="A6535" s="3">
        <v>42642.125</v>
      </c>
      <c r="B6535">
        <v>4.9799999999999997E-2</v>
      </c>
    </row>
    <row r="6536" spans="1:2" x14ac:dyDescent="0.35">
      <c r="A6536" s="3">
        <v>42642.166666666664</v>
      </c>
      <c r="B6536">
        <v>5.1900000000000002E-2</v>
      </c>
    </row>
    <row r="6537" spans="1:2" x14ac:dyDescent="0.35">
      <c r="A6537" s="3">
        <v>42642.208333333336</v>
      </c>
      <c r="B6537">
        <v>5.3499999999999999E-2</v>
      </c>
    </row>
    <row r="6538" spans="1:2" x14ac:dyDescent="0.35">
      <c r="A6538" s="3">
        <v>42642.25</v>
      </c>
      <c r="B6538">
        <v>4.0800000000000003E-2</v>
      </c>
    </row>
    <row r="6539" spans="1:2" x14ac:dyDescent="0.35">
      <c r="A6539" s="3">
        <v>42642.291666666664</v>
      </c>
      <c r="B6539">
        <v>0.03</v>
      </c>
    </row>
    <row r="6540" spans="1:2" x14ac:dyDescent="0.35">
      <c r="A6540" s="3">
        <v>42642.333333333336</v>
      </c>
      <c r="B6540">
        <v>2.3400000000000001E-2</v>
      </c>
    </row>
    <row r="6541" spans="1:2" x14ac:dyDescent="0.35">
      <c r="A6541" s="3">
        <v>42642.375</v>
      </c>
      <c r="B6541">
        <v>1.9699999999999999E-2</v>
      </c>
    </row>
    <row r="6542" spans="1:2" x14ac:dyDescent="0.35">
      <c r="A6542" s="3">
        <v>42642.416666666664</v>
      </c>
      <c r="B6542">
        <v>1.8599999999999998E-2</v>
      </c>
    </row>
    <row r="6543" spans="1:2" x14ac:dyDescent="0.35">
      <c r="A6543" s="3">
        <v>42642.458333333336</v>
      </c>
      <c r="B6543">
        <v>1.8499999999999999E-2</v>
      </c>
    </row>
    <row r="6544" spans="1:2" x14ac:dyDescent="0.35">
      <c r="A6544" s="3">
        <v>42642.5</v>
      </c>
      <c r="B6544">
        <v>1.9199999999999998E-2</v>
      </c>
    </row>
    <row r="6545" spans="1:2" x14ac:dyDescent="0.35">
      <c r="A6545" s="3">
        <v>42642.541666666664</v>
      </c>
      <c r="B6545">
        <v>2.06E-2</v>
      </c>
    </row>
    <row r="6546" spans="1:2" x14ac:dyDescent="0.35">
      <c r="A6546" s="3">
        <v>42642.583333333336</v>
      </c>
      <c r="B6546">
        <v>2.4799999999999999E-2</v>
      </c>
    </row>
    <row r="6547" spans="1:2" x14ac:dyDescent="0.35">
      <c r="A6547" s="3">
        <v>42642.625</v>
      </c>
      <c r="B6547">
        <v>2.9899999999999999E-2</v>
      </c>
    </row>
    <row r="6548" spans="1:2" x14ac:dyDescent="0.35">
      <c r="A6548" s="3">
        <v>42642.666666666664</v>
      </c>
      <c r="B6548">
        <v>4.02E-2</v>
      </c>
    </row>
    <row r="6549" spans="1:2" x14ac:dyDescent="0.35">
      <c r="A6549" s="3">
        <v>42642.708333333336</v>
      </c>
      <c r="B6549">
        <v>4.3999999999999997E-2</v>
      </c>
    </row>
    <row r="6550" spans="1:2" x14ac:dyDescent="0.35">
      <c r="A6550" s="3">
        <v>42642.75</v>
      </c>
      <c r="B6550">
        <v>3.7999999999999999E-2</v>
      </c>
    </row>
    <row r="6551" spans="1:2" x14ac:dyDescent="0.35">
      <c r="A6551" s="3">
        <v>42642.791666666664</v>
      </c>
      <c r="B6551">
        <v>3.61E-2</v>
      </c>
    </row>
    <row r="6552" spans="1:2" x14ac:dyDescent="0.35">
      <c r="A6552" s="3">
        <v>42642.833333333336</v>
      </c>
      <c r="B6552">
        <v>4.0300000000000002E-2</v>
      </c>
    </row>
    <row r="6553" spans="1:2" x14ac:dyDescent="0.35">
      <c r="A6553" s="3">
        <v>42642.875</v>
      </c>
      <c r="B6553">
        <v>4.6300000000000001E-2</v>
      </c>
    </row>
    <row r="6554" spans="1:2" x14ac:dyDescent="0.35">
      <c r="A6554" s="3">
        <v>42642.916666666664</v>
      </c>
      <c r="B6554">
        <v>5.4800000000000001E-2</v>
      </c>
    </row>
    <row r="6555" spans="1:2" x14ac:dyDescent="0.35">
      <c r="A6555" s="3">
        <v>42642.958333333336</v>
      </c>
      <c r="B6555">
        <v>6.5100000000000005E-2</v>
      </c>
    </row>
    <row r="6556" spans="1:2" x14ac:dyDescent="0.35">
      <c r="A6556" s="3">
        <v>42643</v>
      </c>
      <c r="B6556">
        <v>7.4999999999999997E-2</v>
      </c>
    </row>
    <row r="6557" spans="1:2" x14ac:dyDescent="0.35">
      <c r="A6557" s="3">
        <v>42643.041666666664</v>
      </c>
      <c r="B6557">
        <v>8.1600000000000006E-2</v>
      </c>
    </row>
    <row r="6558" spans="1:2" x14ac:dyDescent="0.35">
      <c r="A6558" s="3">
        <v>42643.083333333336</v>
      </c>
      <c r="B6558">
        <v>8.1799999999999998E-2</v>
      </c>
    </row>
    <row r="6559" spans="1:2" x14ac:dyDescent="0.35">
      <c r="A6559" s="3">
        <v>42643.125</v>
      </c>
      <c r="B6559">
        <v>7.7700000000000005E-2</v>
      </c>
    </row>
    <row r="6560" spans="1:2" x14ac:dyDescent="0.35">
      <c r="A6560" s="3">
        <v>42643.166666666664</v>
      </c>
      <c r="B6560">
        <v>7.4200000000000002E-2</v>
      </c>
    </row>
    <row r="6561" spans="1:2" x14ac:dyDescent="0.35">
      <c r="A6561" s="3">
        <v>42643.208333333336</v>
      </c>
      <c r="B6561">
        <v>7.1300000000000002E-2</v>
      </c>
    </row>
    <row r="6562" spans="1:2" x14ac:dyDescent="0.35">
      <c r="A6562" s="3">
        <v>42643.25</v>
      </c>
      <c r="B6562">
        <v>5.3199999999999997E-2</v>
      </c>
    </row>
    <row r="6563" spans="1:2" x14ac:dyDescent="0.35">
      <c r="A6563" s="3">
        <v>42643.291666666664</v>
      </c>
      <c r="B6563">
        <v>3.8800000000000001E-2</v>
      </c>
    </row>
    <row r="6564" spans="1:2" x14ac:dyDescent="0.35">
      <c r="A6564" s="3">
        <v>42643.333333333336</v>
      </c>
      <c r="B6564">
        <v>3.49E-2</v>
      </c>
    </row>
    <row r="6565" spans="1:2" x14ac:dyDescent="0.35">
      <c r="A6565" s="3">
        <v>42643.375</v>
      </c>
      <c r="B6565">
        <v>3.5299999999999998E-2</v>
      </c>
    </row>
    <row r="6566" spans="1:2" x14ac:dyDescent="0.35">
      <c r="A6566" s="3">
        <v>42643.416666666664</v>
      </c>
      <c r="B6566">
        <v>3.78E-2</v>
      </c>
    </row>
    <row r="6567" spans="1:2" x14ac:dyDescent="0.35">
      <c r="A6567" s="3">
        <v>42643.458333333336</v>
      </c>
      <c r="B6567">
        <v>4.07E-2</v>
      </c>
    </row>
    <row r="6568" spans="1:2" x14ac:dyDescent="0.35">
      <c r="A6568" s="3">
        <v>42643.5</v>
      </c>
      <c r="B6568">
        <v>4.24E-2</v>
      </c>
    </row>
    <row r="6569" spans="1:2" x14ac:dyDescent="0.35">
      <c r="A6569" s="3">
        <v>42643.541666666664</v>
      </c>
      <c r="B6569">
        <v>4.2000000000000003E-2</v>
      </c>
    </row>
    <row r="6570" spans="1:2" x14ac:dyDescent="0.35">
      <c r="A6570" s="3">
        <v>42643.583333333336</v>
      </c>
      <c r="B6570">
        <v>4.1799999999999997E-2</v>
      </c>
    </row>
    <row r="6571" spans="1:2" x14ac:dyDescent="0.35">
      <c r="A6571" s="3">
        <v>42643.625</v>
      </c>
      <c r="B6571">
        <v>4.19E-2</v>
      </c>
    </row>
    <row r="6572" spans="1:2" x14ac:dyDescent="0.35">
      <c r="A6572" s="3">
        <v>42643.666666666664</v>
      </c>
      <c r="B6572">
        <v>4.4999999999999998E-2</v>
      </c>
    </row>
    <row r="6573" spans="1:2" x14ac:dyDescent="0.35">
      <c r="A6573" s="3">
        <v>42643.708333333336</v>
      </c>
      <c r="B6573">
        <v>4.9500000000000002E-2</v>
      </c>
    </row>
    <row r="6574" spans="1:2" x14ac:dyDescent="0.35">
      <c r="A6574" s="3">
        <v>42643.75</v>
      </c>
      <c r="B6574">
        <v>5.2900000000000003E-2</v>
      </c>
    </row>
    <row r="6575" spans="1:2" x14ac:dyDescent="0.35">
      <c r="A6575" s="3">
        <v>42643.791666666664</v>
      </c>
      <c r="B6575">
        <v>5.8700000000000002E-2</v>
      </c>
    </row>
    <row r="6576" spans="1:2" x14ac:dyDescent="0.35">
      <c r="A6576" s="3">
        <v>42643.833333333336</v>
      </c>
      <c r="B6576">
        <v>6.9199999999999998E-2</v>
      </c>
    </row>
    <row r="6577" spans="1:2" x14ac:dyDescent="0.35">
      <c r="A6577" s="3">
        <v>42643.875</v>
      </c>
      <c r="B6577">
        <v>8.4400000000000003E-2</v>
      </c>
    </row>
    <row r="6578" spans="1:2" x14ac:dyDescent="0.35">
      <c r="A6578" s="3">
        <v>42643.916666666664</v>
      </c>
      <c r="B6578">
        <v>0.1002</v>
      </c>
    </row>
    <row r="6579" spans="1:2" x14ac:dyDescent="0.35">
      <c r="A6579" s="3">
        <v>42643.958333333336</v>
      </c>
      <c r="B6579">
        <v>0.1108</v>
      </c>
    </row>
    <row r="6580" spans="1:2" x14ac:dyDescent="0.35">
      <c r="A6580" s="3">
        <v>42644</v>
      </c>
      <c r="B6580">
        <v>0.1193</v>
      </c>
    </row>
    <row r="6581" spans="1:2" x14ac:dyDescent="0.35">
      <c r="A6581" s="3">
        <v>42644.041666666664</v>
      </c>
      <c r="B6581">
        <v>0.1191</v>
      </c>
    </row>
    <row r="6582" spans="1:2" x14ac:dyDescent="0.35">
      <c r="A6582" s="3">
        <v>42644.083333333336</v>
      </c>
      <c r="B6582">
        <v>0.1164</v>
      </c>
    </row>
    <row r="6583" spans="1:2" x14ac:dyDescent="0.35">
      <c r="A6583" s="3">
        <v>42644.125</v>
      </c>
      <c r="B6583">
        <v>0.1193</v>
      </c>
    </row>
    <row r="6584" spans="1:2" x14ac:dyDescent="0.35">
      <c r="A6584" s="3">
        <v>42644.166666666664</v>
      </c>
      <c r="B6584">
        <v>0.11700000000000001</v>
      </c>
    </row>
    <row r="6585" spans="1:2" x14ac:dyDescent="0.35">
      <c r="A6585" s="3">
        <v>42644.208333333336</v>
      </c>
      <c r="B6585">
        <v>0.1091</v>
      </c>
    </row>
    <row r="6586" spans="1:2" x14ac:dyDescent="0.35">
      <c r="A6586" s="3">
        <v>42644.25</v>
      </c>
      <c r="B6586">
        <v>8.0799999999999997E-2</v>
      </c>
    </row>
    <row r="6587" spans="1:2" x14ac:dyDescent="0.35">
      <c r="A6587" s="3">
        <v>42644.291666666664</v>
      </c>
      <c r="B6587">
        <v>6.2300000000000001E-2</v>
      </c>
    </row>
    <row r="6588" spans="1:2" x14ac:dyDescent="0.35">
      <c r="A6588" s="3">
        <v>42644.333333333336</v>
      </c>
      <c r="B6588">
        <v>6.5699999999999995E-2</v>
      </c>
    </row>
    <row r="6589" spans="1:2" x14ac:dyDescent="0.35">
      <c r="A6589" s="3">
        <v>42644.375</v>
      </c>
      <c r="B6589">
        <v>7.1099999999999997E-2</v>
      </c>
    </row>
    <row r="6590" spans="1:2" x14ac:dyDescent="0.35">
      <c r="A6590" s="3">
        <v>42644.416666666664</v>
      </c>
      <c r="B6590">
        <v>7.7600000000000002E-2</v>
      </c>
    </row>
    <row r="6591" spans="1:2" x14ac:dyDescent="0.35">
      <c r="A6591" s="3">
        <v>42644.458333333336</v>
      </c>
      <c r="B6591">
        <v>8.4500000000000006E-2</v>
      </c>
    </row>
    <row r="6592" spans="1:2" x14ac:dyDescent="0.35">
      <c r="A6592" s="3">
        <v>42644.5</v>
      </c>
      <c r="B6592">
        <v>9.4299999999999995E-2</v>
      </c>
    </row>
    <row r="6593" spans="1:2" x14ac:dyDescent="0.35">
      <c r="A6593" s="3">
        <v>42644.541666666664</v>
      </c>
      <c r="B6593">
        <v>0.1002</v>
      </c>
    </row>
    <row r="6594" spans="1:2" x14ac:dyDescent="0.35">
      <c r="A6594" s="3">
        <v>42644.583333333336</v>
      </c>
      <c r="B6594">
        <v>9.6799999999999997E-2</v>
      </c>
    </row>
    <row r="6595" spans="1:2" x14ac:dyDescent="0.35">
      <c r="A6595" s="3">
        <v>42644.625</v>
      </c>
      <c r="B6595">
        <v>8.8200000000000001E-2</v>
      </c>
    </row>
    <row r="6596" spans="1:2" x14ac:dyDescent="0.35">
      <c r="A6596" s="3">
        <v>42644.666666666664</v>
      </c>
      <c r="B6596">
        <v>8.7099999999999997E-2</v>
      </c>
    </row>
    <row r="6597" spans="1:2" x14ac:dyDescent="0.35">
      <c r="A6597" s="3">
        <v>42644.708333333336</v>
      </c>
      <c r="B6597">
        <v>9.9900000000000003E-2</v>
      </c>
    </row>
    <row r="6598" spans="1:2" x14ac:dyDescent="0.35">
      <c r="A6598" s="3">
        <v>42644.75</v>
      </c>
      <c r="B6598">
        <v>0.11070000000000001</v>
      </c>
    </row>
    <row r="6599" spans="1:2" x14ac:dyDescent="0.35">
      <c r="A6599" s="3">
        <v>42644.791666666664</v>
      </c>
      <c r="B6599">
        <v>0.1125</v>
      </c>
    </row>
    <row r="6600" spans="1:2" x14ac:dyDescent="0.35">
      <c r="A6600" s="3">
        <v>42644.833333333336</v>
      </c>
      <c r="B6600">
        <v>0.1032</v>
      </c>
    </row>
    <row r="6601" spans="1:2" x14ac:dyDescent="0.35">
      <c r="A6601" s="3">
        <v>42644.875</v>
      </c>
      <c r="B6601">
        <v>0.10050000000000001</v>
      </c>
    </row>
    <row r="6602" spans="1:2" x14ac:dyDescent="0.35">
      <c r="A6602" s="3">
        <v>42644.916666666664</v>
      </c>
      <c r="B6602">
        <v>0.1087</v>
      </c>
    </row>
    <row r="6603" spans="1:2" x14ac:dyDescent="0.35">
      <c r="A6603" s="3">
        <v>42644.958333333336</v>
      </c>
      <c r="B6603">
        <v>0.11840000000000001</v>
      </c>
    </row>
    <row r="6604" spans="1:2" x14ac:dyDescent="0.35">
      <c r="A6604" s="3">
        <v>42645</v>
      </c>
      <c r="B6604">
        <v>0.12640000000000001</v>
      </c>
    </row>
    <row r="6605" spans="1:2" x14ac:dyDescent="0.35">
      <c r="A6605" s="3">
        <v>42645.041666666664</v>
      </c>
      <c r="B6605">
        <v>0.13270000000000001</v>
      </c>
    </row>
    <row r="6606" spans="1:2" x14ac:dyDescent="0.35">
      <c r="A6606" s="3">
        <v>42645.083333333336</v>
      </c>
      <c r="B6606">
        <v>0.1336</v>
      </c>
    </row>
    <row r="6607" spans="1:2" x14ac:dyDescent="0.35">
      <c r="A6607" s="3">
        <v>42645.125</v>
      </c>
      <c r="B6607">
        <v>0.1336</v>
      </c>
    </row>
    <row r="6608" spans="1:2" x14ac:dyDescent="0.35">
      <c r="A6608" s="3">
        <v>42645.166666666664</v>
      </c>
      <c r="B6608">
        <v>0.13619999999999999</v>
      </c>
    </row>
    <row r="6609" spans="1:2" x14ac:dyDescent="0.35">
      <c r="A6609" s="3">
        <v>42645.208333333336</v>
      </c>
      <c r="B6609">
        <v>0.14030000000000001</v>
      </c>
    </row>
    <row r="6610" spans="1:2" x14ac:dyDescent="0.35">
      <c r="A6610" s="3">
        <v>42645.25</v>
      </c>
      <c r="B6610">
        <v>0.13150000000000001</v>
      </c>
    </row>
    <row r="6611" spans="1:2" x14ac:dyDescent="0.35">
      <c r="A6611" s="3">
        <v>42645.291666666664</v>
      </c>
      <c r="B6611">
        <v>0.1172</v>
      </c>
    </row>
    <row r="6612" spans="1:2" x14ac:dyDescent="0.35">
      <c r="A6612" s="3">
        <v>42645.333333333336</v>
      </c>
      <c r="B6612">
        <v>0.12180000000000001</v>
      </c>
    </row>
    <row r="6613" spans="1:2" x14ac:dyDescent="0.35">
      <c r="A6613" s="3">
        <v>42645.375</v>
      </c>
      <c r="B6613">
        <v>0.13980000000000001</v>
      </c>
    </row>
    <row r="6614" spans="1:2" x14ac:dyDescent="0.35">
      <c r="A6614" s="3">
        <v>42645.416666666664</v>
      </c>
      <c r="B6614">
        <v>0.15040000000000001</v>
      </c>
    </row>
    <row r="6615" spans="1:2" x14ac:dyDescent="0.35">
      <c r="A6615" s="3">
        <v>42645.458333333336</v>
      </c>
      <c r="B6615">
        <v>0.17899999999999999</v>
      </c>
    </row>
    <row r="6616" spans="1:2" x14ac:dyDescent="0.35">
      <c r="A6616" s="3">
        <v>42645.5</v>
      </c>
      <c r="B6616">
        <v>0.19819999999999999</v>
      </c>
    </row>
    <row r="6617" spans="1:2" x14ac:dyDescent="0.35">
      <c r="A6617" s="3">
        <v>42645.541666666664</v>
      </c>
      <c r="B6617">
        <v>0.1925</v>
      </c>
    </row>
    <row r="6618" spans="1:2" x14ac:dyDescent="0.35">
      <c r="A6618" s="3">
        <v>42645.583333333336</v>
      </c>
      <c r="B6618">
        <v>0.18129999999999999</v>
      </c>
    </row>
    <row r="6619" spans="1:2" x14ac:dyDescent="0.35">
      <c r="A6619" s="3">
        <v>42645.625</v>
      </c>
      <c r="B6619">
        <v>0.15590000000000001</v>
      </c>
    </row>
    <row r="6620" spans="1:2" x14ac:dyDescent="0.35">
      <c r="A6620" s="3">
        <v>42645.666666666664</v>
      </c>
      <c r="B6620">
        <v>0.13</v>
      </c>
    </row>
    <row r="6621" spans="1:2" x14ac:dyDescent="0.35">
      <c r="A6621" s="3">
        <v>42645.708333333336</v>
      </c>
      <c r="B6621">
        <v>0.1338</v>
      </c>
    </row>
    <row r="6622" spans="1:2" x14ac:dyDescent="0.35">
      <c r="A6622" s="3">
        <v>42645.75</v>
      </c>
      <c r="B6622">
        <v>0.13930000000000001</v>
      </c>
    </row>
    <row r="6623" spans="1:2" x14ac:dyDescent="0.35">
      <c r="A6623" s="3">
        <v>42645.791666666664</v>
      </c>
      <c r="B6623">
        <v>0.1384</v>
      </c>
    </row>
    <row r="6624" spans="1:2" x14ac:dyDescent="0.35">
      <c r="A6624" s="3">
        <v>42645.833333333336</v>
      </c>
      <c r="B6624">
        <v>0.1356</v>
      </c>
    </row>
    <row r="6625" spans="1:2" x14ac:dyDescent="0.35">
      <c r="A6625" s="3">
        <v>42645.875</v>
      </c>
      <c r="B6625">
        <v>0.13189999999999999</v>
      </c>
    </row>
    <row r="6626" spans="1:2" x14ac:dyDescent="0.35">
      <c r="A6626" s="3">
        <v>42645.916666666664</v>
      </c>
      <c r="B6626">
        <v>0.1273</v>
      </c>
    </row>
    <row r="6627" spans="1:2" x14ac:dyDescent="0.35">
      <c r="A6627" s="3">
        <v>42645.958333333336</v>
      </c>
      <c r="B6627">
        <v>0.1236</v>
      </c>
    </row>
    <row r="6628" spans="1:2" x14ac:dyDescent="0.35">
      <c r="A6628" s="3">
        <v>42646</v>
      </c>
      <c r="B6628">
        <v>0.1216</v>
      </c>
    </row>
    <row r="6629" spans="1:2" x14ac:dyDescent="0.35">
      <c r="A6629" s="3">
        <v>42646.041666666664</v>
      </c>
      <c r="B6629">
        <v>0.1231</v>
      </c>
    </row>
    <row r="6630" spans="1:2" x14ac:dyDescent="0.35">
      <c r="A6630" s="3">
        <v>42646.083333333336</v>
      </c>
      <c r="B6630">
        <v>0.1242</v>
      </c>
    </row>
    <row r="6631" spans="1:2" x14ac:dyDescent="0.35">
      <c r="A6631" s="3">
        <v>42646.125</v>
      </c>
      <c r="B6631">
        <v>0.12770000000000001</v>
      </c>
    </row>
    <row r="6632" spans="1:2" x14ac:dyDescent="0.35">
      <c r="A6632" s="3">
        <v>42646.166666666664</v>
      </c>
      <c r="B6632">
        <v>0.13189999999999999</v>
      </c>
    </row>
    <row r="6633" spans="1:2" x14ac:dyDescent="0.35">
      <c r="A6633" s="3">
        <v>42646.208333333336</v>
      </c>
      <c r="B6633">
        <v>0.13</v>
      </c>
    </row>
    <row r="6634" spans="1:2" x14ac:dyDescent="0.35">
      <c r="A6634" s="3">
        <v>42646.25</v>
      </c>
      <c r="B6634">
        <v>9.8500000000000004E-2</v>
      </c>
    </row>
    <row r="6635" spans="1:2" x14ac:dyDescent="0.35">
      <c r="A6635" s="3">
        <v>42646.291666666664</v>
      </c>
      <c r="B6635">
        <v>7.4999999999999997E-2</v>
      </c>
    </row>
    <row r="6636" spans="1:2" x14ac:dyDescent="0.35">
      <c r="A6636" s="3">
        <v>42646.333333333336</v>
      </c>
      <c r="B6636">
        <v>7.0999999999999994E-2</v>
      </c>
    </row>
    <row r="6637" spans="1:2" x14ac:dyDescent="0.35">
      <c r="A6637" s="3">
        <v>42646.375</v>
      </c>
      <c r="B6637">
        <v>7.51E-2</v>
      </c>
    </row>
    <row r="6638" spans="1:2" x14ac:dyDescent="0.35">
      <c r="A6638" s="3">
        <v>42646.416666666664</v>
      </c>
      <c r="B6638">
        <v>8.5500000000000007E-2</v>
      </c>
    </row>
    <row r="6639" spans="1:2" x14ac:dyDescent="0.35">
      <c r="A6639" s="3">
        <v>42646.458333333336</v>
      </c>
      <c r="B6639">
        <v>0.1028</v>
      </c>
    </row>
    <row r="6640" spans="1:2" x14ac:dyDescent="0.35">
      <c r="A6640" s="3">
        <v>42646.5</v>
      </c>
      <c r="B6640">
        <v>0.12509999999999999</v>
      </c>
    </row>
    <row r="6641" spans="1:2" x14ac:dyDescent="0.35">
      <c r="A6641" s="3">
        <v>42646.541666666664</v>
      </c>
      <c r="B6641">
        <v>0.14319999999999999</v>
      </c>
    </row>
    <row r="6642" spans="1:2" x14ac:dyDescent="0.35">
      <c r="A6642" s="3">
        <v>42646.583333333336</v>
      </c>
      <c r="B6642">
        <v>0.14829999999999999</v>
      </c>
    </row>
    <row r="6643" spans="1:2" x14ac:dyDescent="0.35">
      <c r="A6643" s="3">
        <v>42646.625</v>
      </c>
      <c r="B6643">
        <v>0.13439999999999999</v>
      </c>
    </row>
    <row r="6644" spans="1:2" x14ac:dyDescent="0.35">
      <c r="A6644" s="3">
        <v>42646.666666666664</v>
      </c>
      <c r="B6644">
        <v>0.1173</v>
      </c>
    </row>
    <row r="6645" spans="1:2" x14ac:dyDescent="0.35">
      <c r="A6645" s="3">
        <v>42646.708333333336</v>
      </c>
      <c r="B6645">
        <v>0.11990000000000001</v>
      </c>
    </row>
    <row r="6646" spans="1:2" x14ac:dyDescent="0.35">
      <c r="A6646" s="3">
        <v>42646.75</v>
      </c>
      <c r="B6646">
        <v>0.123</v>
      </c>
    </row>
    <row r="6647" spans="1:2" x14ac:dyDescent="0.35">
      <c r="A6647" s="3">
        <v>42646.791666666664</v>
      </c>
      <c r="B6647">
        <v>0.11459999999999999</v>
      </c>
    </row>
    <row r="6648" spans="1:2" x14ac:dyDescent="0.35">
      <c r="A6648" s="3">
        <v>42646.833333333336</v>
      </c>
      <c r="B6648">
        <v>0.10340000000000001</v>
      </c>
    </row>
    <row r="6649" spans="1:2" x14ac:dyDescent="0.35">
      <c r="A6649" s="3">
        <v>42646.875</v>
      </c>
      <c r="B6649">
        <v>0.1002</v>
      </c>
    </row>
    <row r="6650" spans="1:2" x14ac:dyDescent="0.35">
      <c r="A6650" s="3">
        <v>42646.916666666664</v>
      </c>
      <c r="B6650">
        <v>9.9400000000000002E-2</v>
      </c>
    </row>
    <row r="6651" spans="1:2" x14ac:dyDescent="0.35">
      <c r="A6651" s="3">
        <v>42646.958333333336</v>
      </c>
      <c r="B6651">
        <v>9.7100000000000006E-2</v>
      </c>
    </row>
    <row r="6652" spans="1:2" x14ac:dyDescent="0.35">
      <c r="A6652" s="3">
        <v>42647</v>
      </c>
      <c r="B6652">
        <v>0.1048</v>
      </c>
    </row>
    <row r="6653" spans="1:2" x14ac:dyDescent="0.35">
      <c r="A6653" s="3">
        <v>42647.041666666664</v>
      </c>
      <c r="B6653">
        <v>0.1139</v>
      </c>
    </row>
    <row r="6654" spans="1:2" x14ac:dyDescent="0.35">
      <c r="A6654" s="3">
        <v>42647.083333333336</v>
      </c>
      <c r="B6654">
        <v>0.1187</v>
      </c>
    </row>
    <row r="6655" spans="1:2" x14ac:dyDescent="0.35">
      <c r="A6655" s="3">
        <v>42647.125</v>
      </c>
      <c r="B6655">
        <v>0.12</v>
      </c>
    </row>
    <row r="6656" spans="1:2" x14ac:dyDescent="0.35">
      <c r="A6656" s="3">
        <v>42647.166666666664</v>
      </c>
      <c r="B6656">
        <v>0.1128</v>
      </c>
    </row>
    <row r="6657" spans="1:2" x14ac:dyDescent="0.35">
      <c r="A6657" s="3">
        <v>42647.208333333336</v>
      </c>
      <c r="B6657">
        <v>9.7000000000000003E-2</v>
      </c>
    </row>
    <row r="6658" spans="1:2" x14ac:dyDescent="0.35">
      <c r="A6658" s="3">
        <v>42647.25</v>
      </c>
      <c r="B6658">
        <v>7.7399999999999997E-2</v>
      </c>
    </row>
    <row r="6659" spans="1:2" x14ac:dyDescent="0.35">
      <c r="A6659" s="3">
        <v>42647.291666666664</v>
      </c>
      <c r="B6659">
        <v>7.0599999999999996E-2</v>
      </c>
    </row>
    <row r="6660" spans="1:2" x14ac:dyDescent="0.35">
      <c r="A6660" s="3">
        <v>42647.333333333336</v>
      </c>
      <c r="B6660">
        <v>6.3700000000000007E-2</v>
      </c>
    </row>
    <row r="6661" spans="1:2" x14ac:dyDescent="0.35">
      <c r="A6661" s="3">
        <v>42647.375</v>
      </c>
      <c r="B6661">
        <v>6.5500000000000003E-2</v>
      </c>
    </row>
    <row r="6662" spans="1:2" x14ac:dyDescent="0.35">
      <c r="A6662" s="3">
        <v>42647.416666666664</v>
      </c>
      <c r="B6662">
        <v>7.5899999999999995E-2</v>
      </c>
    </row>
    <row r="6663" spans="1:2" x14ac:dyDescent="0.35">
      <c r="A6663" s="3">
        <v>42647.458333333336</v>
      </c>
      <c r="B6663">
        <v>9.4E-2</v>
      </c>
    </row>
    <row r="6664" spans="1:2" x14ac:dyDescent="0.35">
      <c r="A6664" s="3">
        <v>42647.5</v>
      </c>
      <c r="B6664">
        <v>0.1178</v>
      </c>
    </row>
    <row r="6665" spans="1:2" x14ac:dyDescent="0.35">
      <c r="A6665" s="3">
        <v>42647.541666666664</v>
      </c>
      <c r="B6665">
        <v>0.14080000000000001</v>
      </c>
    </row>
    <row r="6666" spans="1:2" x14ac:dyDescent="0.35">
      <c r="A6666" s="3">
        <v>42647.583333333336</v>
      </c>
      <c r="B6666">
        <v>0.15049999999999999</v>
      </c>
    </row>
    <row r="6667" spans="1:2" x14ac:dyDescent="0.35">
      <c r="A6667" s="3">
        <v>42647.625</v>
      </c>
      <c r="B6667">
        <v>0.1343</v>
      </c>
    </row>
    <row r="6668" spans="1:2" x14ac:dyDescent="0.35">
      <c r="A6668" s="3">
        <v>42647.666666666664</v>
      </c>
      <c r="B6668">
        <v>0.1183</v>
      </c>
    </row>
    <row r="6669" spans="1:2" x14ac:dyDescent="0.35">
      <c r="A6669" s="3">
        <v>42647.708333333336</v>
      </c>
      <c r="B6669">
        <v>0.1187</v>
      </c>
    </row>
    <row r="6670" spans="1:2" x14ac:dyDescent="0.35">
      <c r="A6670" s="3">
        <v>42647.75</v>
      </c>
      <c r="B6670">
        <v>0.1119</v>
      </c>
    </row>
    <row r="6671" spans="1:2" x14ac:dyDescent="0.35">
      <c r="A6671" s="3">
        <v>42647.791666666664</v>
      </c>
      <c r="B6671">
        <v>0.11119999999999999</v>
      </c>
    </row>
    <row r="6672" spans="1:2" x14ac:dyDescent="0.35">
      <c r="A6672" s="3">
        <v>42647.833333333336</v>
      </c>
      <c r="B6672">
        <v>0.1159</v>
      </c>
    </row>
    <row r="6673" spans="1:2" x14ac:dyDescent="0.35">
      <c r="A6673" s="3">
        <v>42647.875</v>
      </c>
      <c r="B6673">
        <v>0.1234</v>
      </c>
    </row>
    <row r="6674" spans="1:2" x14ac:dyDescent="0.35">
      <c r="A6674" s="3">
        <v>42647.916666666664</v>
      </c>
      <c r="B6674">
        <v>0.1368</v>
      </c>
    </row>
    <row r="6675" spans="1:2" x14ac:dyDescent="0.35">
      <c r="A6675" s="3">
        <v>42647.958333333336</v>
      </c>
      <c r="B6675">
        <v>0.15770000000000001</v>
      </c>
    </row>
    <row r="6676" spans="1:2" x14ac:dyDescent="0.35">
      <c r="A6676" s="3">
        <v>42648</v>
      </c>
      <c r="B6676">
        <v>0.19070000000000001</v>
      </c>
    </row>
    <row r="6677" spans="1:2" x14ac:dyDescent="0.35">
      <c r="A6677" s="3">
        <v>42648.041666666664</v>
      </c>
      <c r="B6677">
        <v>0.21229999999999999</v>
      </c>
    </row>
    <row r="6678" spans="1:2" x14ac:dyDescent="0.35">
      <c r="A6678" s="3">
        <v>42648.083333333336</v>
      </c>
      <c r="B6678">
        <v>0.2296</v>
      </c>
    </row>
    <row r="6679" spans="1:2" x14ac:dyDescent="0.35">
      <c r="A6679" s="3">
        <v>42648.125</v>
      </c>
      <c r="B6679">
        <v>0.24260000000000001</v>
      </c>
    </row>
    <row r="6680" spans="1:2" x14ac:dyDescent="0.35">
      <c r="A6680" s="3">
        <v>42648.166666666664</v>
      </c>
      <c r="B6680">
        <v>0.2407</v>
      </c>
    </row>
    <row r="6681" spans="1:2" x14ac:dyDescent="0.35">
      <c r="A6681" s="3">
        <v>42648.208333333336</v>
      </c>
      <c r="B6681">
        <v>0.23180000000000001</v>
      </c>
    </row>
    <row r="6682" spans="1:2" x14ac:dyDescent="0.35">
      <c r="A6682" s="3">
        <v>42648.25</v>
      </c>
      <c r="B6682">
        <v>0.1908</v>
      </c>
    </row>
    <row r="6683" spans="1:2" x14ac:dyDescent="0.35">
      <c r="A6683" s="3">
        <v>42648.291666666664</v>
      </c>
      <c r="B6683">
        <v>0.22070000000000001</v>
      </c>
    </row>
    <row r="6684" spans="1:2" x14ac:dyDescent="0.35">
      <c r="A6684" s="3">
        <v>42648.333333333336</v>
      </c>
      <c r="B6684">
        <v>0.19289999999999999</v>
      </c>
    </row>
    <row r="6685" spans="1:2" x14ac:dyDescent="0.35">
      <c r="A6685" s="3">
        <v>42648.375</v>
      </c>
      <c r="B6685">
        <v>0.15409999999999999</v>
      </c>
    </row>
    <row r="6686" spans="1:2" x14ac:dyDescent="0.35">
      <c r="A6686" s="3">
        <v>42648.416666666664</v>
      </c>
      <c r="B6686">
        <v>0.1275</v>
      </c>
    </row>
    <row r="6687" spans="1:2" x14ac:dyDescent="0.35">
      <c r="A6687" s="3">
        <v>42648.458333333336</v>
      </c>
      <c r="B6687">
        <v>0.1147</v>
      </c>
    </row>
    <row r="6688" spans="1:2" x14ac:dyDescent="0.35">
      <c r="A6688" s="3">
        <v>42648.5</v>
      </c>
      <c r="B6688">
        <v>0.1134</v>
      </c>
    </row>
    <row r="6689" spans="1:2" x14ac:dyDescent="0.35">
      <c r="A6689" s="3">
        <v>42648.541666666664</v>
      </c>
      <c r="B6689">
        <v>0.11609999999999999</v>
      </c>
    </row>
    <row r="6690" spans="1:2" x14ac:dyDescent="0.35">
      <c r="A6690" s="3">
        <v>42648.583333333336</v>
      </c>
      <c r="B6690">
        <v>0.11700000000000001</v>
      </c>
    </row>
    <row r="6691" spans="1:2" x14ac:dyDescent="0.35">
      <c r="A6691" s="3">
        <v>42648.625</v>
      </c>
      <c r="B6691">
        <v>0.1135</v>
      </c>
    </row>
    <row r="6692" spans="1:2" x14ac:dyDescent="0.35">
      <c r="A6692" s="3">
        <v>42648.666666666664</v>
      </c>
      <c r="B6692">
        <v>0.1115</v>
      </c>
    </row>
    <row r="6693" spans="1:2" x14ac:dyDescent="0.35">
      <c r="A6693" s="3">
        <v>42648.708333333336</v>
      </c>
      <c r="B6693">
        <v>0.1053</v>
      </c>
    </row>
    <row r="6694" spans="1:2" x14ac:dyDescent="0.35">
      <c r="A6694" s="3">
        <v>42648.75</v>
      </c>
      <c r="B6694">
        <v>8.5400000000000004E-2</v>
      </c>
    </row>
    <row r="6695" spans="1:2" x14ac:dyDescent="0.35">
      <c r="A6695" s="3">
        <v>42648.791666666664</v>
      </c>
      <c r="B6695">
        <v>6.8500000000000005E-2</v>
      </c>
    </row>
    <row r="6696" spans="1:2" x14ac:dyDescent="0.35">
      <c r="A6696" s="3">
        <v>42648.833333333336</v>
      </c>
      <c r="B6696">
        <v>5.7099999999999998E-2</v>
      </c>
    </row>
    <row r="6697" spans="1:2" x14ac:dyDescent="0.35">
      <c r="A6697" s="3">
        <v>42648.875</v>
      </c>
      <c r="B6697">
        <v>5.0900000000000001E-2</v>
      </c>
    </row>
    <row r="6698" spans="1:2" x14ac:dyDescent="0.35">
      <c r="A6698" s="3">
        <v>42648.916666666664</v>
      </c>
      <c r="B6698">
        <v>4.7500000000000001E-2</v>
      </c>
    </row>
    <row r="6699" spans="1:2" x14ac:dyDescent="0.35">
      <c r="A6699" s="3">
        <v>42648.958333333336</v>
      </c>
      <c r="B6699">
        <v>4.4999999999999998E-2</v>
      </c>
    </row>
    <row r="6700" spans="1:2" x14ac:dyDescent="0.35">
      <c r="A6700" s="3">
        <v>42649</v>
      </c>
      <c r="B6700">
        <v>4.5400000000000003E-2</v>
      </c>
    </row>
    <row r="6701" spans="1:2" x14ac:dyDescent="0.35">
      <c r="A6701" s="3">
        <v>42649.041666666664</v>
      </c>
      <c r="B6701">
        <v>4.7199999999999999E-2</v>
      </c>
    </row>
    <row r="6702" spans="1:2" x14ac:dyDescent="0.35">
      <c r="A6702" s="3">
        <v>42649.083333333336</v>
      </c>
      <c r="B6702">
        <v>4.7399999999999998E-2</v>
      </c>
    </row>
    <row r="6703" spans="1:2" x14ac:dyDescent="0.35">
      <c r="A6703" s="3">
        <v>42649.125</v>
      </c>
      <c r="B6703">
        <v>4.53E-2</v>
      </c>
    </row>
    <row r="6704" spans="1:2" x14ac:dyDescent="0.35">
      <c r="A6704" s="3">
        <v>42649.166666666664</v>
      </c>
      <c r="B6704">
        <v>4.3099999999999999E-2</v>
      </c>
    </row>
    <row r="6705" spans="1:2" x14ac:dyDescent="0.35">
      <c r="A6705" s="3">
        <v>42649.208333333336</v>
      </c>
      <c r="B6705">
        <v>4.4900000000000002E-2</v>
      </c>
    </row>
    <row r="6706" spans="1:2" x14ac:dyDescent="0.35">
      <c r="A6706" s="3">
        <v>42649.25</v>
      </c>
      <c r="B6706">
        <v>4.1099999999999998E-2</v>
      </c>
    </row>
    <row r="6707" spans="1:2" x14ac:dyDescent="0.35">
      <c r="A6707" s="3">
        <v>42649.291666666664</v>
      </c>
      <c r="B6707">
        <v>4.6800000000000001E-2</v>
      </c>
    </row>
    <row r="6708" spans="1:2" x14ac:dyDescent="0.35">
      <c r="A6708" s="3">
        <v>42649.333333333336</v>
      </c>
      <c r="B6708">
        <v>7.3200000000000001E-2</v>
      </c>
    </row>
    <row r="6709" spans="1:2" x14ac:dyDescent="0.35">
      <c r="A6709" s="3">
        <v>42649.375</v>
      </c>
      <c r="B6709">
        <v>9.2899999999999996E-2</v>
      </c>
    </row>
    <row r="6710" spans="1:2" x14ac:dyDescent="0.35">
      <c r="A6710" s="3">
        <v>42649.416666666664</v>
      </c>
      <c r="B6710">
        <v>0.1074</v>
      </c>
    </row>
    <row r="6711" spans="1:2" x14ac:dyDescent="0.35">
      <c r="A6711" s="3">
        <v>42649.458333333336</v>
      </c>
      <c r="B6711">
        <v>0.1134</v>
      </c>
    </row>
    <row r="6712" spans="1:2" x14ac:dyDescent="0.35">
      <c r="A6712" s="3">
        <v>42649.5</v>
      </c>
      <c r="B6712">
        <v>0.1103</v>
      </c>
    </row>
    <row r="6713" spans="1:2" x14ac:dyDescent="0.35">
      <c r="A6713" s="3">
        <v>42649.541666666664</v>
      </c>
      <c r="B6713">
        <v>9.8900000000000002E-2</v>
      </c>
    </row>
    <row r="6714" spans="1:2" x14ac:dyDescent="0.35">
      <c r="A6714" s="3">
        <v>42649.583333333336</v>
      </c>
      <c r="B6714">
        <v>7.6300000000000007E-2</v>
      </c>
    </row>
    <row r="6715" spans="1:2" x14ac:dyDescent="0.35">
      <c r="A6715" s="3">
        <v>42649.625</v>
      </c>
      <c r="B6715">
        <v>6.4100000000000004E-2</v>
      </c>
    </row>
    <row r="6716" spans="1:2" x14ac:dyDescent="0.35">
      <c r="A6716" s="3">
        <v>42649.666666666664</v>
      </c>
      <c r="B6716">
        <v>7.2800000000000004E-2</v>
      </c>
    </row>
    <row r="6717" spans="1:2" x14ac:dyDescent="0.35">
      <c r="A6717" s="3">
        <v>42649.708333333336</v>
      </c>
      <c r="B6717">
        <v>7.7799999999999994E-2</v>
      </c>
    </row>
    <row r="6718" spans="1:2" x14ac:dyDescent="0.35">
      <c r="A6718" s="3">
        <v>42649.75</v>
      </c>
      <c r="B6718">
        <v>7.3999999999999996E-2</v>
      </c>
    </row>
    <row r="6719" spans="1:2" x14ac:dyDescent="0.35">
      <c r="A6719" s="3">
        <v>42649.791666666664</v>
      </c>
      <c r="B6719">
        <v>8.0699999999999994E-2</v>
      </c>
    </row>
    <row r="6720" spans="1:2" x14ac:dyDescent="0.35">
      <c r="A6720" s="3">
        <v>42649.833333333336</v>
      </c>
      <c r="B6720">
        <v>8.9800000000000005E-2</v>
      </c>
    </row>
    <row r="6721" spans="1:2" x14ac:dyDescent="0.35">
      <c r="A6721" s="3">
        <v>42649.875</v>
      </c>
      <c r="B6721">
        <v>9.5699999999999993E-2</v>
      </c>
    </row>
    <row r="6722" spans="1:2" x14ac:dyDescent="0.35">
      <c r="A6722" s="3">
        <v>42649.916666666664</v>
      </c>
      <c r="B6722">
        <v>0.1042</v>
      </c>
    </row>
    <row r="6723" spans="1:2" x14ac:dyDescent="0.35">
      <c r="A6723" s="3">
        <v>42649.958333333336</v>
      </c>
      <c r="B6723">
        <v>0.122</v>
      </c>
    </row>
    <row r="6724" spans="1:2" x14ac:dyDescent="0.35">
      <c r="A6724" s="3">
        <v>42650</v>
      </c>
      <c r="B6724">
        <v>0.1439</v>
      </c>
    </row>
    <row r="6725" spans="1:2" x14ac:dyDescent="0.35">
      <c r="A6725" s="3">
        <v>42650.041666666664</v>
      </c>
      <c r="B6725">
        <v>0.16839999999999999</v>
      </c>
    </row>
    <row r="6726" spans="1:2" x14ac:dyDescent="0.35">
      <c r="A6726" s="3">
        <v>42650.083333333336</v>
      </c>
      <c r="B6726">
        <v>0.19620000000000001</v>
      </c>
    </row>
    <row r="6727" spans="1:2" x14ac:dyDescent="0.35">
      <c r="A6727" s="3">
        <v>42650.125</v>
      </c>
      <c r="B6727">
        <v>0.20910000000000001</v>
      </c>
    </row>
    <row r="6728" spans="1:2" x14ac:dyDescent="0.35">
      <c r="A6728" s="3">
        <v>42650.166666666664</v>
      </c>
      <c r="B6728">
        <v>0.21809999999999999</v>
      </c>
    </row>
    <row r="6729" spans="1:2" x14ac:dyDescent="0.35">
      <c r="A6729" s="3">
        <v>42650.208333333336</v>
      </c>
      <c r="B6729">
        <v>0.2364</v>
      </c>
    </row>
    <row r="6730" spans="1:2" x14ac:dyDescent="0.35">
      <c r="A6730" s="3">
        <v>42650.25</v>
      </c>
      <c r="B6730">
        <v>0.2258</v>
      </c>
    </row>
    <row r="6731" spans="1:2" x14ac:dyDescent="0.35">
      <c r="A6731" s="3">
        <v>42650.291666666664</v>
      </c>
      <c r="B6731">
        <v>0.2525</v>
      </c>
    </row>
    <row r="6732" spans="1:2" x14ac:dyDescent="0.35">
      <c r="A6732" s="3">
        <v>42650.333333333336</v>
      </c>
      <c r="B6732">
        <v>0.34029999999999999</v>
      </c>
    </row>
    <row r="6733" spans="1:2" x14ac:dyDescent="0.35">
      <c r="A6733" s="3">
        <v>42650.375</v>
      </c>
      <c r="B6733">
        <v>0.42120000000000002</v>
      </c>
    </row>
    <row r="6734" spans="1:2" x14ac:dyDescent="0.35">
      <c r="A6734" s="3">
        <v>42650.416666666664</v>
      </c>
      <c r="B6734">
        <v>0.46050000000000002</v>
      </c>
    </row>
    <row r="6735" spans="1:2" x14ac:dyDescent="0.35">
      <c r="A6735" s="3">
        <v>42650.458333333336</v>
      </c>
      <c r="B6735">
        <v>0.47020000000000001</v>
      </c>
    </row>
    <row r="6736" spans="1:2" x14ac:dyDescent="0.35">
      <c r="A6736" s="3">
        <v>42650.5</v>
      </c>
      <c r="B6736">
        <v>0.46949999999999997</v>
      </c>
    </row>
    <row r="6737" spans="1:2" x14ac:dyDescent="0.35">
      <c r="A6737" s="3">
        <v>42650.541666666664</v>
      </c>
      <c r="B6737">
        <v>0.46589999999999998</v>
      </c>
    </row>
    <row r="6738" spans="1:2" x14ac:dyDescent="0.35">
      <c r="A6738" s="3">
        <v>42650.583333333336</v>
      </c>
      <c r="B6738">
        <v>0.45550000000000002</v>
      </c>
    </row>
    <row r="6739" spans="1:2" x14ac:dyDescent="0.35">
      <c r="A6739" s="3">
        <v>42650.625</v>
      </c>
      <c r="B6739">
        <v>0.43099999999999999</v>
      </c>
    </row>
    <row r="6740" spans="1:2" x14ac:dyDescent="0.35">
      <c r="A6740" s="3">
        <v>42650.666666666664</v>
      </c>
      <c r="B6740">
        <v>0.37690000000000001</v>
      </c>
    </row>
    <row r="6741" spans="1:2" x14ac:dyDescent="0.35">
      <c r="A6741" s="3">
        <v>42650.708333333336</v>
      </c>
      <c r="B6741">
        <v>0.32440000000000002</v>
      </c>
    </row>
    <row r="6742" spans="1:2" x14ac:dyDescent="0.35">
      <c r="A6742" s="3">
        <v>42650.75</v>
      </c>
      <c r="B6742">
        <v>0.28899999999999998</v>
      </c>
    </row>
    <row r="6743" spans="1:2" x14ac:dyDescent="0.35">
      <c r="A6743" s="3">
        <v>42650.791666666664</v>
      </c>
      <c r="B6743">
        <v>0.26939999999999997</v>
      </c>
    </row>
    <row r="6744" spans="1:2" x14ac:dyDescent="0.35">
      <c r="A6744" s="3">
        <v>42650.833333333336</v>
      </c>
      <c r="B6744">
        <v>0.26650000000000001</v>
      </c>
    </row>
    <row r="6745" spans="1:2" x14ac:dyDescent="0.35">
      <c r="A6745" s="3">
        <v>42650.875</v>
      </c>
      <c r="B6745">
        <v>0.26479999999999998</v>
      </c>
    </row>
    <row r="6746" spans="1:2" x14ac:dyDescent="0.35">
      <c r="A6746" s="3">
        <v>42650.916666666664</v>
      </c>
      <c r="B6746">
        <v>0.25669999999999998</v>
      </c>
    </row>
    <row r="6747" spans="1:2" x14ac:dyDescent="0.35">
      <c r="A6747" s="3">
        <v>42650.958333333336</v>
      </c>
      <c r="B6747">
        <v>0.24010000000000001</v>
      </c>
    </row>
    <row r="6748" spans="1:2" x14ac:dyDescent="0.35">
      <c r="A6748" s="3">
        <v>42651</v>
      </c>
      <c r="B6748">
        <v>0.22159999999999999</v>
      </c>
    </row>
    <row r="6749" spans="1:2" x14ac:dyDescent="0.35">
      <c r="A6749" s="3">
        <v>42651.041666666664</v>
      </c>
      <c r="B6749">
        <v>0.1993</v>
      </c>
    </row>
    <row r="6750" spans="1:2" x14ac:dyDescent="0.35">
      <c r="A6750" s="3">
        <v>42651.083333333336</v>
      </c>
      <c r="B6750">
        <v>0.1739</v>
      </c>
    </row>
    <row r="6751" spans="1:2" x14ac:dyDescent="0.35">
      <c r="A6751" s="3">
        <v>42651.125</v>
      </c>
      <c r="B6751">
        <v>0.14299999999999999</v>
      </c>
    </row>
    <row r="6752" spans="1:2" x14ac:dyDescent="0.35">
      <c r="A6752" s="3">
        <v>42651.166666666664</v>
      </c>
      <c r="B6752">
        <v>0.11269999999999999</v>
      </c>
    </row>
    <row r="6753" spans="1:2" x14ac:dyDescent="0.35">
      <c r="A6753" s="3">
        <v>42651.208333333336</v>
      </c>
      <c r="B6753">
        <v>8.72E-2</v>
      </c>
    </row>
    <row r="6754" spans="1:2" x14ac:dyDescent="0.35">
      <c r="A6754" s="3">
        <v>42651.25</v>
      </c>
      <c r="B6754">
        <v>5.9499999999999997E-2</v>
      </c>
    </row>
    <row r="6755" spans="1:2" x14ac:dyDescent="0.35">
      <c r="A6755" s="3">
        <v>42651.291666666664</v>
      </c>
      <c r="B6755">
        <v>5.0999999999999997E-2</v>
      </c>
    </row>
    <row r="6756" spans="1:2" x14ac:dyDescent="0.35">
      <c r="A6756" s="3">
        <v>42651.333333333336</v>
      </c>
      <c r="B6756">
        <v>4.3099999999999999E-2</v>
      </c>
    </row>
    <row r="6757" spans="1:2" x14ac:dyDescent="0.35">
      <c r="A6757" s="3">
        <v>42651.375</v>
      </c>
      <c r="B6757">
        <v>4.36E-2</v>
      </c>
    </row>
    <row r="6758" spans="1:2" x14ac:dyDescent="0.35">
      <c r="A6758" s="3">
        <v>42651.416666666664</v>
      </c>
      <c r="B6758">
        <v>5.0999999999999997E-2</v>
      </c>
    </row>
    <row r="6759" spans="1:2" x14ac:dyDescent="0.35">
      <c r="A6759" s="3">
        <v>42651.458333333336</v>
      </c>
      <c r="B6759">
        <v>6.3899999999999998E-2</v>
      </c>
    </row>
    <row r="6760" spans="1:2" x14ac:dyDescent="0.35">
      <c r="A6760" s="3">
        <v>42651.5</v>
      </c>
      <c r="B6760">
        <v>7.9200000000000007E-2</v>
      </c>
    </row>
    <row r="6761" spans="1:2" x14ac:dyDescent="0.35">
      <c r="A6761" s="3">
        <v>42651.541666666664</v>
      </c>
      <c r="B6761">
        <v>9.2299999999999993E-2</v>
      </c>
    </row>
    <row r="6762" spans="1:2" x14ac:dyDescent="0.35">
      <c r="A6762" s="3">
        <v>42651.583333333336</v>
      </c>
      <c r="B6762">
        <v>9.7600000000000006E-2</v>
      </c>
    </row>
    <row r="6763" spans="1:2" x14ac:dyDescent="0.35">
      <c r="A6763" s="3">
        <v>42651.625</v>
      </c>
      <c r="B6763">
        <v>9.2799999999999994E-2</v>
      </c>
    </row>
    <row r="6764" spans="1:2" x14ac:dyDescent="0.35">
      <c r="A6764" s="3">
        <v>42651.666666666664</v>
      </c>
      <c r="B6764">
        <v>8.5400000000000004E-2</v>
      </c>
    </row>
    <row r="6765" spans="1:2" x14ac:dyDescent="0.35">
      <c r="A6765" s="3">
        <v>42651.708333333336</v>
      </c>
      <c r="B6765">
        <v>8.4699999999999998E-2</v>
      </c>
    </row>
    <row r="6766" spans="1:2" x14ac:dyDescent="0.35">
      <c r="A6766" s="3">
        <v>42651.75</v>
      </c>
      <c r="B6766">
        <v>8.6499999999999994E-2</v>
      </c>
    </row>
    <row r="6767" spans="1:2" x14ac:dyDescent="0.35">
      <c r="A6767" s="3">
        <v>42651.791666666664</v>
      </c>
      <c r="B6767">
        <v>9.0999999999999998E-2</v>
      </c>
    </row>
    <row r="6768" spans="1:2" x14ac:dyDescent="0.35">
      <c r="A6768" s="3">
        <v>42651.833333333336</v>
      </c>
      <c r="B6768">
        <v>9.98E-2</v>
      </c>
    </row>
    <row r="6769" spans="1:2" x14ac:dyDescent="0.35">
      <c r="A6769" s="3">
        <v>42651.875</v>
      </c>
      <c r="B6769">
        <v>0.1036</v>
      </c>
    </row>
    <row r="6770" spans="1:2" x14ac:dyDescent="0.35">
      <c r="A6770" s="3">
        <v>42651.916666666664</v>
      </c>
      <c r="B6770">
        <v>0.1065</v>
      </c>
    </row>
    <row r="6771" spans="1:2" x14ac:dyDescent="0.35">
      <c r="A6771" s="3">
        <v>42651.958333333336</v>
      </c>
      <c r="B6771">
        <v>0.1085</v>
      </c>
    </row>
    <row r="6772" spans="1:2" x14ac:dyDescent="0.35">
      <c r="A6772" s="3">
        <v>42652</v>
      </c>
      <c r="B6772">
        <v>0.10730000000000001</v>
      </c>
    </row>
    <row r="6773" spans="1:2" x14ac:dyDescent="0.35">
      <c r="A6773" s="3">
        <v>42652.041666666664</v>
      </c>
      <c r="B6773">
        <v>0.1075</v>
      </c>
    </row>
    <row r="6774" spans="1:2" x14ac:dyDescent="0.35">
      <c r="A6774" s="3">
        <v>42652.083333333336</v>
      </c>
      <c r="B6774">
        <v>0.1069</v>
      </c>
    </row>
    <row r="6775" spans="1:2" x14ac:dyDescent="0.35">
      <c r="A6775" s="3">
        <v>42652.125</v>
      </c>
      <c r="B6775">
        <v>0.10290000000000001</v>
      </c>
    </row>
    <row r="6776" spans="1:2" x14ac:dyDescent="0.35">
      <c r="A6776" s="3">
        <v>42652.166666666664</v>
      </c>
      <c r="B6776">
        <v>9.9400000000000002E-2</v>
      </c>
    </row>
    <row r="6777" spans="1:2" x14ac:dyDescent="0.35">
      <c r="A6777" s="3">
        <v>42652.208333333336</v>
      </c>
      <c r="B6777">
        <v>9.5600000000000004E-2</v>
      </c>
    </row>
    <row r="6778" spans="1:2" x14ac:dyDescent="0.35">
      <c r="A6778" s="3">
        <v>42652.25</v>
      </c>
      <c r="B6778">
        <v>7.3200000000000001E-2</v>
      </c>
    </row>
    <row r="6779" spans="1:2" x14ac:dyDescent="0.35">
      <c r="A6779" s="3">
        <v>42652.291666666664</v>
      </c>
      <c r="B6779">
        <v>7.1999999999999995E-2</v>
      </c>
    </row>
    <row r="6780" spans="1:2" x14ac:dyDescent="0.35">
      <c r="A6780" s="3">
        <v>42652.333333333336</v>
      </c>
      <c r="B6780">
        <v>9.35E-2</v>
      </c>
    </row>
    <row r="6781" spans="1:2" x14ac:dyDescent="0.35">
      <c r="A6781" s="3">
        <v>42652.375</v>
      </c>
      <c r="B6781">
        <v>0.1103</v>
      </c>
    </row>
    <row r="6782" spans="1:2" x14ac:dyDescent="0.35">
      <c r="A6782" s="3">
        <v>42652.416666666664</v>
      </c>
      <c r="B6782">
        <v>0.12690000000000001</v>
      </c>
    </row>
    <row r="6783" spans="1:2" x14ac:dyDescent="0.35">
      <c r="A6783" s="3">
        <v>42652.458333333336</v>
      </c>
      <c r="B6783">
        <v>0.14749999999999999</v>
      </c>
    </row>
    <row r="6784" spans="1:2" x14ac:dyDescent="0.35">
      <c r="A6784" s="3">
        <v>42652.5</v>
      </c>
      <c r="B6784">
        <v>0.15809999999999999</v>
      </c>
    </row>
    <row r="6785" spans="1:2" x14ac:dyDescent="0.35">
      <c r="A6785" s="3">
        <v>42652.541666666664</v>
      </c>
      <c r="B6785">
        <v>0.153</v>
      </c>
    </row>
    <row r="6786" spans="1:2" x14ac:dyDescent="0.35">
      <c r="A6786" s="3">
        <v>42652.583333333336</v>
      </c>
      <c r="B6786">
        <v>0.14399999999999999</v>
      </c>
    </row>
    <row r="6787" spans="1:2" x14ac:dyDescent="0.35">
      <c r="A6787" s="3">
        <v>42652.625</v>
      </c>
      <c r="B6787">
        <v>0.1207</v>
      </c>
    </row>
    <row r="6788" spans="1:2" x14ac:dyDescent="0.35">
      <c r="A6788" s="3">
        <v>42652.666666666664</v>
      </c>
      <c r="B6788">
        <v>9.2499999999999999E-2</v>
      </c>
    </row>
    <row r="6789" spans="1:2" x14ac:dyDescent="0.35">
      <c r="A6789" s="3">
        <v>42652.708333333336</v>
      </c>
      <c r="B6789">
        <v>7.9299999999999995E-2</v>
      </c>
    </row>
    <row r="6790" spans="1:2" x14ac:dyDescent="0.35">
      <c r="A6790" s="3">
        <v>42652.75</v>
      </c>
      <c r="B6790">
        <v>7.6499999999999999E-2</v>
      </c>
    </row>
    <row r="6791" spans="1:2" x14ac:dyDescent="0.35">
      <c r="A6791" s="3">
        <v>42652.791666666664</v>
      </c>
      <c r="B6791">
        <v>7.9600000000000004E-2</v>
      </c>
    </row>
    <row r="6792" spans="1:2" x14ac:dyDescent="0.35">
      <c r="A6792" s="3">
        <v>42652.833333333336</v>
      </c>
      <c r="B6792">
        <v>8.9099999999999999E-2</v>
      </c>
    </row>
    <row r="6793" spans="1:2" x14ac:dyDescent="0.35">
      <c r="A6793" s="3">
        <v>42652.875</v>
      </c>
      <c r="B6793">
        <v>0.109</v>
      </c>
    </row>
    <row r="6794" spans="1:2" x14ac:dyDescent="0.35">
      <c r="A6794" s="3">
        <v>42652.916666666664</v>
      </c>
      <c r="B6794">
        <v>0.1308</v>
      </c>
    </row>
    <row r="6795" spans="1:2" x14ac:dyDescent="0.35">
      <c r="A6795" s="3">
        <v>42652.958333333336</v>
      </c>
      <c r="B6795">
        <v>0.1376</v>
      </c>
    </row>
    <row r="6796" spans="1:2" x14ac:dyDescent="0.35">
      <c r="A6796" s="3">
        <v>42653</v>
      </c>
      <c r="B6796">
        <v>0.1328</v>
      </c>
    </row>
    <row r="6797" spans="1:2" x14ac:dyDescent="0.35">
      <c r="A6797" s="3">
        <v>42653.041666666664</v>
      </c>
      <c r="B6797">
        <v>0.13880000000000001</v>
      </c>
    </row>
    <row r="6798" spans="1:2" x14ac:dyDescent="0.35">
      <c r="A6798" s="3">
        <v>42653.083333333336</v>
      </c>
      <c r="B6798">
        <v>0.14949999999999999</v>
      </c>
    </row>
    <row r="6799" spans="1:2" x14ac:dyDescent="0.35">
      <c r="A6799" s="3">
        <v>42653.125</v>
      </c>
      <c r="B6799">
        <v>0.14979999999999999</v>
      </c>
    </row>
    <row r="6800" spans="1:2" x14ac:dyDescent="0.35">
      <c r="A6800" s="3">
        <v>42653.166666666664</v>
      </c>
      <c r="B6800">
        <v>0.14199999999999999</v>
      </c>
    </row>
    <row r="6801" spans="1:2" x14ac:dyDescent="0.35">
      <c r="A6801" s="3">
        <v>42653.208333333336</v>
      </c>
      <c r="B6801">
        <v>0.13730000000000001</v>
      </c>
    </row>
    <row r="6802" spans="1:2" x14ac:dyDescent="0.35">
      <c r="A6802" s="3">
        <v>42653.25</v>
      </c>
      <c r="B6802">
        <v>0.11650000000000001</v>
      </c>
    </row>
    <row r="6803" spans="1:2" x14ac:dyDescent="0.35">
      <c r="A6803" s="3">
        <v>42653.291666666664</v>
      </c>
      <c r="B6803">
        <v>0.1065</v>
      </c>
    </row>
    <row r="6804" spans="1:2" x14ac:dyDescent="0.35">
      <c r="A6804" s="3">
        <v>42653.333333333336</v>
      </c>
      <c r="B6804">
        <v>0.1162</v>
      </c>
    </row>
    <row r="6805" spans="1:2" x14ac:dyDescent="0.35">
      <c r="A6805" s="3">
        <v>42653.375</v>
      </c>
      <c r="B6805">
        <v>0.13800000000000001</v>
      </c>
    </row>
    <row r="6806" spans="1:2" x14ac:dyDescent="0.35">
      <c r="A6806" s="3">
        <v>42653.416666666664</v>
      </c>
      <c r="B6806">
        <v>0.1656</v>
      </c>
    </row>
    <row r="6807" spans="1:2" x14ac:dyDescent="0.35">
      <c r="A6807" s="3">
        <v>42653.458333333336</v>
      </c>
      <c r="B6807">
        <v>0.18770000000000001</v>
      </c>
    </row>
    <row r="6808" spans="1:2" x14ac:dyDescent="0.35">
      <c r="A6808" s="3">
        <v>42653.5</v>
      </c>
      <c r="B6808">
        <v>0.19989999999999999</v>
      </c>
    </row>
    <row r="6809" spans="1:2" x14ac:dyDescent="0.35">
      <c r="A6809" s="3">
        <v>42653.541666666664</v>
      </c>
      <c r="B6809">
        <v>0.20030000000000001</v>
      </c>
    </row>
    <row r="6810" spans="1:2" x14ac:dyDescent="0.35">
      <c r="A6810" s="3">
        <v>42653.583333333336</v>
      </c>
      <c r="B6810">
        <v>0.1885</v>
      </c>
    </row>
    <row r="6811" spans="1:2" x14ac:dyDescent="0.35">
      <c r="A6811" s="3">
        <v>42653.625</v>
      </c>
      <c r="B6811">
        <v>0.15429999999999999</v>
      </c>
    </row>
    <row r="6812" spans="1:2" x14ac:dyDescent="0.35">
      <c r="A6812" s="3">
        <v>42653.666666666664</v>
      </c>
      <c r="B6812">
        <v>0.1192</v>
      </c>
    </row>
    <row r="6813" spans="1:2" x14ac:dyDescent="0.35">
      <c r="A6813" s="3">
        <v>42653.708333333336</v>
      </c>
      <c r="B6813">
        <v>0.1076</v>
      </c>
    </row>
    <row r="6814" spans="1:2" x14ac:dyDescent="0.35">
      <c r="A6814" s="3">
        <v>42653.75</v>
      </c>
      <c r="B6814">
        <v>0.10299999999999999</v>
      </c>
    </row>
    <row r="6815" spans="1:2" x14ac:dyDescent="0.35">
      <c r="A6815" s="3">
        <v>42653.791666666664</v>
      </c>
      <c r="B6815">
        <v>9.9199999999999997E-2</v>
      </c>
    </row>
    <row r="6816" spans="1:2" x14ac:dyDescent="0.35">
      <c r="A6816" s="3">
        <v>42653.833333333336</v>
      </c>
      <c r="B6816">
        <v>9.4100000000000003E-2</v>
      </c>
    </row>
    <row r="6817" spans="1:2" x14ac:dyDescent="0.35">
      <c r="A6817" s="3">
        <v>42653.875</v>
      </c>
      <c r="B6817">
        <v>9.0700000000000003E-2</v>
      </c>
    </row>
    <row r="6818" spans="1:2" x14ac:dyDescent="0.35">
      <c r="A6818" s="3">
        <v>42653.916666666664</v>
      </c>
      <c r="B6818">
        <v>9.2700000000000005E-2</v>
      </c>
    </row>
    <row r="6819" spans="1:2" x14ac:dyDescent="0.35">
      <c r="A6819" s="3">
        <v>42653.958333333336</v>
      </c>
      <c r="B6819">
        <v>9.7100000000000006E-2</v>
      </c>
    </row>
    <row r="6820" spans="1:2" x14ac:dyDescent="0.35">
      <c r="A6820" s="3">
        <v>42654</v>
      </c>
      <c r="B6820">
        <v>0.1009</v>
      </c>
    </row>
    <row r="6821" spans="1:2" x14ac:dyDescent="0.35">
      <c r="A6821" s="3">
        <v>42654.041666666664</v>
      </c>
      <c r="B6821">
        <v>0.1056</v>
      </c>
    </row>
    <row r="6822" spans="1:2" x14ac:dyDescent="0.35">
      <c r="A6822" s="3">
        <v>42654.083333333336</v>
      </c>
      <c r="B6822">
        <v>0.108</v>
      </c>
    </row>
    <row r="6823" spans="1:2" x14ac:dyDescent="0.35">
      <c r="A6823" s="3">
        <v>42654.125</v>
      </c>
      <c r="B6823">
        <v>0.1142</v>
      </c>
    </row>
    <row r="6824" spans="1:2" x14ac:dyDescent="0.35">
      <c r="A6824" s="3">
        <v>42654.166666666664</v>
      </c>
      <c r="B6824">
        <v>0.12520000000000001</v>
      </c>
    </row>
    <row r="6825" spans="1:2" x14ac:dyDescent="0.35">
      <c r="A6825" s="3">
        <v>42654.208333333336</v>
      </c>
      <c r="B6825">
        <v>0.1384</v>
      </c>
    </row>
    <row r="6826" spans="1:2" x14ac:dyDescent="0.35">
      <c r="A6826" s="3">
        <v>42654.25</v>
      </c>
      <c r="B6826">
        <v>0.14380000000000001</v>
      </c>
    </row>
    <row r="6827" spans="1:2" x14ac:dyDescent="0.35">
      <c r="A6827" s="3">
        <v>42654.291666666664</v>
      </c>
      <c r="B6827">
        <v>0.1741</v>
      </c>
    </row>
    <row r="6828" spans="1:2" x14ac:dyDescent="0.35">
      <c r="A6828" s="3">
        <v>42654.333333333336</v>
      </c>
      <c r="B6828">
        <v>0.19159999999999999</v>
      </c>
    </row>
    <row r="6829" spans="1:2" x14ac:dyDescent="0.35">
      <c r="A6829" s="3">
        <v>42654.375</v>
      </c>
      <c r="B6829">
        <v>0.2034</v>
      </c>
    </row>
    <row r="6830" spans="1:2" x14ac:dyDescent="0.35">
      <c r="A6830" s="3">
        <v>42654.416666666664</v>
      </c>
      <c r="B6830">
        <v>0.22040000000000001</v>
      </c>
    </row>
    <row r="6831" spans="1:2" x14ac:dyDescent="0.35">
      <c r="A6831" s="3">
        <v>42654.458333333336</v>
      </c>
      <c r="B6831">
        <v>0.24840000000000001</v>
      </c>
    </row>
    <row r="6832" spans="1:2" x14ac:dyDescent="0.35">
      <c r="A6832" s="3">
        <v>42654.5</v>
      </c>
      <c r="B6832">
        <v>0.28720000000000001</v>
      </c>
    </row>
    <row r="6833" spans="1:2" x14ac:dyDescent="0.35">
      <c r="A6833" s="3">
        <v>42654.541666666664</v>
      </c>
      <c r="B6833">
        <v>0.3216</v>
      </c>
    </row>
    <row r="6834" spans="1:2" x14ac:dyDescent="0.35">
      <c r="A6834" s="3">
        <v>42654.583333333336</v>
      </c>
      <c r="B6834">
        <v>0.33739999999999998</v>
      </c>
    </row>
    <row r="6835" spans="1:2" x14ac:dyDescent="0.35">
      <c r="A6835" s="3">
        <v>42654.625</v>
      </c>
      <c r="B6835">
        <v>0.31780000000000003</v>
      </c>
    </row>
    <row r="6836" spans="1:2" x14ac:dyDescent="0.35">
      <c r="A6836" s="3">
        <v>42654.666666666664</v>
      </c>
      <c r="B6836">
        <v>0.27050000000000002</v>
      </c>
    </row>
    <row r="6837" spans="1:2" x14ac:dyDescent="0.35">
      <c r="A6837" s="3">
        <v>42654.708333333336</v>
      </c>
      <c r="B6837">
        <v>0.23100000000000001</v>
      </c>
    </row>
    <row r="6838" spans="1:2" x14ac:dyDescent="0.35">
      <c r="A6838" s="3">
        <v>42654.75</v>
      </c>
      <c r="B6838">
        <v>0.2084</v>
      </c>
    </row>
    <row r="6839" spans="1:2" x14ac:dyDescent="0.35">
      <c r="A6839" s="3">
        <v>42654.791666666664</v>
      </c>
      <c r="B6839">
        <v>0.20649999999999999</v>
      </c>
    </row>
    <row r="6840" spans="1:2" x14ac:dyDescent="0.35">
      <c r="A6840" s="3">
        <v>42654.833333333336</v>
      </c>
      <c r="B6840">
        <v>0.2248</v>
      </c>
    </row>
    <row r="6841" spans="1:2" x14ac:dyDescent="0.35">
      <c r="A6841" s="3">
        <v>42654.875</v>
      </c>
      <c r="B6841">
        <v>0.24929999999999999</v>
      </c>
    </row>
    <row r="6842" spans="1:2" x14ac:dyDescent="0.35">
      <c r="A6842" s="3">
        <v>42654.916666666664</v>
      </c>
      <c r="B6842">
        <v>0.27050000000000002</v>
      </c>
    </row>
    <row r="6843" spans="1:2" x14ac:dyDescent="0.35">
      <c r="A6843" s="3">
        <v>42654.958333333336</v>
      </c>
      <c r="B6843">
        <v>0.28289999999999998</v>
      </c>
    </row>
    <row r="6844" spans="1:2" x14ac:dyDescent="0.35">
      <c r="A6844" s="3">
        <v>42655</v>
      </c>
      <c r="B6844">
        <v>0.27760000000000001</v>
      </c>
    </row>
    <row r="6845" spans="1:2" x14ac:dyDescent="0.35">
      <c r="A6845" s="3">
        <v>42655.041666666664</v>
      </c>
      <c r="B6845">
        <v>0.27579999999999999</v>
      </c>
    </row>
    <row r="6846" spans="1:2" x14ac:dyDescent="0.35">
      <c r="A6846" s="3">
        <v>42655.083333333336</v>
      </c>
      <c r="B6846">
        <v>0.27679999999999999</v>
      </c>
    </row>
    <row r="6847" spans="1:2" x14ac:dyDescent="0.35">
      <c r="A6847" s="3">
        <v>42655.125</v>
      </c>
      <c r="B6847">
        <v>0.27360000000000001</v>
      </c>
    </row>
    <row r="6848" spans="1:2" x14ac:dyDescent="0.35">
      <c r="A6848" s="3">
        <v>42655.166666666664</v>
      </c>
      <c r="B6848">
        <v>0.26419999999999999</v>
      </c>
    </row>
    <row r="6849" spans="1:2" x14ac:dyDescent="0.35">
      <c r="A6849" s="3">
        <v>42655.208333333336</v>
      </c>
      <c r="B6849">
        <v>0.24859999999999999</v>
      </c>
    </row>
    <row r="6850" spans="1:2" x14ac:dyDescent="0.35">
      <c r="A6850" s="3">
        <v>42655.25</v>
      </c>
      <c r="B6850">
        <v>0.22650000000000001</v>
      </c>
    </row>
    <row r="6851" spans="1:2" x14ac:dyDescent="0.35">
      <c r="A6851" s="3">
        <v>42655.291666666664</v>
      </c>
      <c r="B6851">
        <v>0.27350000000000002</v>
      </c>
    </row>
    <row r="6852" spans="1:2" x14ac:dyDescent="0.35">
      <c r="A6852" s="3">
        <v>42655.333333333336</v>
      </c>
      <c r="B6852">
        <v>0.25409999999999999</v>
      </c>
    </row>
    <row r="6853" spans="1:2" x14ac:dyDescent="0.35">
      <c r="A6853" s="3">
        <v>42655.375</v>
      </c>
      <c r="B6853">
        <v>0.21690000000000001</v>
      </c>
    </row>
    <row r="6854" spans="1:2" x14ac:dyDescent="0.35">
      <c r="A6854" s="3">
        <v>42655.416666666664</v>
      </c>
      <c r="B6854">
        <v>0.1852</v>
      </c>
    </row>
    <row r="6855" spans="1:2" x14ac:dyDescent="0.35">
      <c r="A6855" s="3">
        <v>42655.458333333336</v>
      </c>
      <c r="B6855">
        <v>0.16239999999999999</v>
      </c>
    </row>
    <row r="6856" spans="1:2" x14ac:dyDescent="0.35">
      <c r="A6856" s="3">
        <v>42655.5</v>
      </c>
      <c r="B6856">
        <v>0.14499999999999999</v>
      </c>
    </row>
    <row r="6857" spans="1:2" x14ac:dyDescent="0.35">
      <c r="A6857" s="3">
        <v>42655.541666666664</v>
      </c>
      <c r="B6857">
        <v>0.12670000000000001</v>
      </c>
    </row>
    <row r="6858" spans="1:2" x14ac:dyDescent="0.35">
      <c r="A6858" s="3">
        <v>42655.583333333336</v>
      </c>
      <c r="B6858">
        <v>0.10539999999999999</v>
      </c>
    </row>
    <row r="6859" spans="1:2" x14ac:dyDescent="0.35">
      <c r="A6859" s="3">
        <v>42655.625</v>
      </c>
      <c r="B6859">
        <v>8.3500000000000005E-2</v>
      </c>
    </row>
    <row r="6860" spans="1:2" x14ac:dyDescent="0.35">
      <c r="A6860" s="3">
        <v>42655.666666666664</v>
      </c>
      <c r="B6860">
        <v>8.2699999999999996E-2</v>
      </c>
    </row>
    <row r="6861" spans="1:2" x14ac:dyDescent="0.35">
      <c r="A6861" s="3">
        <v>42655.708333333336</v>
      </c>
      <c r="B6861">
        <v>8.6900000000000005E-2</v>
      </c>
    </row>
    <row r="6862" spans="1:2" x14ac:dyDescent="0.35">
      <c r="A6862" s="3">
        <v>42655.75</v>
      </c>
      <c r="B6862">
        <v>8.2299999999999998E-2</v>
      </c>
    </row>
    <row r="6863" spans="1:2" x14ac:dyDescent="0.35">
      <c r="A6863" s="3">
        <v>42655.791666666664</v>
      </c>
      <c r="B6863">
        <v>7.8600000000000003E-2</v>
      </c>
    </row>
    <row r="6864" spans="1:2" x14ac:dyDescent="0.35">
      <c r="A6864" s="3">
        <v>42655.833333333336</v>
      </c>
      <c r="B6864">
        <v>7.9399999999999998E-2</v>
      </c>
    </row>
    <row r="6865" spans="1:2" x14ac:dyDescent="0.35">
      <c r="A6865" s="3">
        <v>42655.875</v>
      </c>
      <c r="B6865">
        <v>8.4000000000000005E-2</v>
      </c>
    </row>
    <row r="6866" spans="1:2" x14ac:dyDescent="0.35">
      <c r="A6866" s="3">
        <v>42655.916666666664</v>
      </c>
      <c r="B6866">
        <v>9.0700000000000003E-2</v>
      </c>
    </row>
    <row r="6867" spans="1:2" x14ac:dyDescent="0.35">
      <c r="A6867" s="3">
        <v>42655.958333333336</v>
      </c>
      <c r="B6867">
        <v>9.9599999999999994E-2</v>
      </c>
    </row>
    <row r="6868" spans="1:2" x14ac:dyDescent="0.35">
      <c r="A6868" s="3">
        <v>42656</v>
      </c>
      <c r="B6868">
        <v>0.11360000000000001</v>
      </c>
    </row>
    <row r="6869" spans="1:2" x14ac:dyDescent="0.35">
      <c r="A6869" s="3">
        <v>42656.041666666664</v>
      </c>
      <c r="B6869">
        <v>0.12820000000000001</v>
      </c>
    </row>
    <row r="6870" spans="1:2" x14ac:dyDescent="0.35">
      <c r="A6870" s="3">
        <v>42656.083333333336</v>
      </c>
      <c r="B6870">
        <v>0.1429</v>
      </c>
    </row>
    <row r="6871" spans="1:2" x14ac:dyDescent="0.35">
      <c r="A6871" s="3">
        <v>42656.125</v>
      </c>
      <c r="B6871">
        <v>0.16400000000000001</v>
      </c>
    </row>
    <row r="6872" spans="1:2" x14ac:dyDescent="0.35">
      <c r="A6872" s="3">
        <v>42656.166666666664</v>
      </c>
      <c r="B6872">
        <v>0.1915</v>
      </c>
    </row>
    <row r="6873" spans="1:2" x14ac:dyDescent="0.35">
      <c r="A6873" s="3">
        <v>42656.208333333336</v>
      </c>
      <c r="B6873">
        <v>0.21190000000000001</v>
      </c>
    </row>
    <row r="6874" spans="1:2" x14ac:dyDescent="0.35">
      <c r="A6874" s="3">
        <v>42656.25</v>
      </c>
      <c r="B6874">
        <v>0.2137</v>
      </c>
    </row>
    <row r="6875" spans="1:2" x14ac:dyDescent="0.35">
      <c r="A6875" s="3">
        <v>42656.291666666664</v>
      </c>
      <c r="B6875">
        <v>0.25459999999999999</v>
      </c>
    </row>
    <row r="6876" spans="1:2" x14ac:dyDescent="0.35">
      <c r="A6876" s="3">
        <v>42656.333333333336</v>
      </c>
      <c r="B6876">
        <v>0.29709999999999998</v>
      </c>
    </row>
    <row r="6877" spans="1:2" x14ac:dyDescent="0.35">
      <c r="A6877" s="3">
        <v>42656.375</v>
      </c>
      <c r="B6877">
        <v>0.3024</v>
      </c>
    </row>
    <row r="6878" spans="1:2" x14ac:dyDescent="0.35">
      <c r="A6878" s="3">
        <v>42656.416666666664</v>
      </c>
      <c r="B6878">
        <v>0.30209999999999998</v>
      </c>
    </row>
    <row r="6879" spans="1:2" x14ac:dyDescent="0.35">
      <c r="A6879" s="3">
        <v>42656.458333333336</v>
      </c>
      <c r="B6879">
        <v>0.30869999999999997</v>
      </c>
    </row>
    <row r="6880" spans="1:2" x14ac:dyDescent="0.35">
      <c r="A6880" s="3">
        <v>42656.5</v>
      </c>
      <c r="B6880">
        <v>0.31780000000000003</v>
      </c>
    </row>
    <row r="6881" spans="1:2" x14ac:dyDescent="0.35">
      <c r="A6881" s="3">
        <v>42656.541666666664</v>
      </c>
      <c r="B6881">
        <v>0.32850000000000001</v>
      </c>
    </row>
    <row r="6882" spans="1:2" x14ac:dyDescent="0.35">
      <c r="A6882" s="3">
        <v>42656.583333333336</v>
      </c>
      <c r="B6882">
        <v>0.34110000000000001</v>
      </c>
    </row>
    <row r="6883" spans="1:2" x14ac:dyDescent="0.35">
      <c r="A6883" s="3">
        <v>42656.625</v>
      </c>
      <c r="B6883">
        <v>0.3589</v>
      </c>
    </row>
    <row r="6884" spans="1:2" x14ac:dyDescent="0.35">
      <c r="A6884" s="3">
        <v>42656.666666666664</v>
      </c>
      <c r="B6884">
        <v>0.38390000000000002</v>
      </c>
    </row>
    <row r="6885" spans="1:2" x14ac:dyDescent="0.35">
      <c r="A6885" s="3">
        <v>42656.708333333336</v>
      </c>
      <c r="B6885">
        <v>0.40589999999999998</v>
      </c>
    </row>
    <row r="6886" spans="1:2" x14ac:dyDescent="0.35">
      <c r="A6886" s="3">
        <v>42656.75</v>
      </c>
      <c r="B6886">
        <v>0.40970000000000001</v>
      </c>
    </row>
    <row r="6887" spans="1:2" x14ac:dyDescent="0.35">
      <c r="A6887" s="3">
        <v>42656.791666666664</v>
      </c>
      <c r="B6887">
        <v>0.40570000000000001</v>
      </c>
    </row>
    <row r="6888" spans="1:2" x14ac:dyDescent="0.35">
      <c r="A6888" s="3">
        <v>42656.833333333336</v>
      </c>
      <c r="B6888">
        <v>0.4032</v>
      </c>
    </row>
    <row r="6889" spans="1:2" x14ac:dyDescent="0.35">
      <c r="A6889" s="3">
        <v>42656.875</v>
      </c>
      <c r="B6889">
        <v>0.40860000000000002</v>
      </c>
    </row>
    <row r="6890" spans="1:2" x14ac:dyDescent="0.35">
      <c r="A6890" s="3">
        <v>42656.916666666664</v>
      </c>
      <c r="B6890">
        <v>0.41049999999999998</v>
      </c>
    </row>
    <row r="6891" spans="1:2" x14ac:dyDescent="0.35">
      <c r="A6891" s="3">
        <v>42656.958333333336</v>
      </c>
      <c r="B6891">
        <v>0.40789999999999998</v>
      </c>
    </row>
    <row r="6892" spans="1:2" x14ac:dyDescent="0.35">
      <c r="A6892" s="3">
        <v>42657</v>
      </c>
      <c r="B6892">
        <v>0.41270000000000001</v>
      </c>
    </row>
    <row r="6893" spans="1:2" x14ac:dyDescent="0.35">
      <c r="A6893" s="3">
        <v>42657.041666666664</v>
      </c>
      <c r="B6893">
        <v>0.41349999999999998</v>
      </c>
    </row>
    <row r="6894" spans="1:2" x14ac:dyDescent="0.35">
      <c r="A6894" s="3">
        <v>42657.083333333336</v>
      </c>
      <c r="B6894">
        <v>0.42470000000000002</v>
      </c>
    </row>
    <row r="6895" spans="1:2" x14ac:dyDescent="0.35">
      <c r="A6895" s="3">
        <v>42657.125</v>
      </c>
      <c r="B6895">
        <v>0.40439999999999998</v>
      </c>
    </row>
    <row r="6896" spans="1:2" x14ac:dyDescent="0.35">
      <c r="A6896" s="3">
        <v>42657.166666666664</v>
      </c>
      <c r="B6896">
        <v>0.3679</v>
      </c>
    </row>
    <row r="6897" spans="1:2" x14ac:dyDescent="0.35">
      <c r="A6897" s="3">
        <v>42657.208333333336</v>
      </c>
      <c r="B6897">
        <v>0.36859999999999998</v>
      </c>
    </row>
    <row r="6898" spans="1:2" x14ac:dyDescent="0.35">
      <c r="A6898" s="3">
        <v>42657.25</v>
      </c>
      <c r="B6898">
        <v>0.35399999999999998</v>
      </c>
    </row>
    <row r="6899" spans="1:2" x14ac:dyDescent="0.35">
      <c r="A6899" s="3">
        <v>42657.291666666664</v>
      </c>
      <c r="B6899">
        <v>0.34310000000000002</v>
      </c>
    </row>
    <row r="6900" spans="1:2" x14ac:dyDescent="0.35">
      <c r="A6900" s="3">
        <v>42657.333333333336</v>
      </c>
      <c r="B6900">
        <v>0.34320000000000001</v>
      </c>
    </row>
    <row r="6901" spans="1:2" x14ac:dyDescent="0.35">
      <c r="A6901" s="3">
        <v>42657.375</v>
      </c>
      <c r="B6901">
        <v>0.34439999999999998</v>
      </c>
    </row>
    <row r="6902" spans="1:2" x14ac:dyDescent="0.35">
      <c r="A6902" s="3">
        <v>42657.416666666664</v>
      </c>
      <c r="B6902">
        <v>0.34849999999999998</v>
      </c>
    </row>
    <row r="6903" spans="1:2" x14ac:dyDescent="0.35">
      <c r="A6903" s="3">
        <v>42657.458333333336</v>
      </c>
      <c r="B6903">
        <v>0.36359999999999998</v>
      </c>
    </row>
    <row r="6904" spans="1:2" x14ac:dyDescent="0.35">
      <c r="A6904" s="3">
        <v>42657.5</v>
      </c>
      <c r="B6904">
        <v>0.38450000000000001</v>
      </c>
    </row>
    <row r="6905" spans="1:2" x14ac:dyDescent="0.35">
      <c r="A6905" s="3">
        <v>42657.541666666664</v>
      </c>
      <c r="B6905">
        <v>0.40210000000000001</v>
      </c>
    </row>
    <row r="6906" spans="1:2" x14ac:dyDescent="0.35">
      <c r="A6906" s="3">
        <v>42657.583333333336</v>
      </c>
      <c r="B6906">
        <v>0.39329999999999998</v>
      </c>
    </row>
    <row r="6907" spans="1:2" x14ac:dyDescent="0.35">
      <c r="A6907" s="3">
        <v>42657.625</v>
      </c>
      <c r="B6907">
        <v>0.38640000000000002</v>
      </c>
    </row>
    <row r="6908" spans="1:2" x14ac:dyDescent="0.35">
      <c r="A6908" s="3">
        <v>42657.666666666664</v>
      </c>
      <c r="B6908">
        <v>0.38750000000000001</v>
      </c>
    </row>
    <row r="6909" spans="1:2" x14ac:dyDescent="0.35">
      <c r="A6909" s="3">
        <v>42657.708333333336</v>
      </c>
      <c r="B6909">
        <v>0.38929999999999998</v>
      </c>
    </row>
    <row r="6910" spans="1:2" x14ac:dyDescent="0.35">
      <c r="A6910" s="3">
        <v>42657.75</v>
      </c>
      <c r="B6910">
        <v>0.38569999999999999</v>
      </c>
    </row>
    <row r="6911" spans="1:2" x14ac:dyDescent="0.35">
      <c r="A6911" s="3">
        <v>42657.791666666664</v>
      </c>
      <c r="B6911">
        <v>0.3891</v>
      </c>
    </row>
    <row r="6912" spans="1:2" x14ac:dyDescent="0.35">
      <c r="A6912" s="3">
        <v>42657.833333333336</v>
      </c>
      <c r="B6912">
        <v>0.4299</v>
      </c>
    </row>
    <row r="6913" spans="1:2" x14ac:dyDescent="0.35">
      <c r="A6913" s="3">
        <v>42657.875</v>
      </c>
      <c r="B6913">
        <v>0.46350000000000002</v>
      </c>
    </row>
    <row r="6914" spans="1:2" x14ac:dyDescent="0.35">
      <c r="A6914" s="3">
        <v>42657.916666666664</v>
      </c>
      <c r="B6914">
        <v>0.4516</v>
      </c>
    </row>
    <row r="6915" spans="1:2" x14ac:dyDescent="0.35">
      <c r="A6915" s="3">
        <v>42657.958333333336</v>
      </c>
      <c r="B6915">
        <v>0.42870000000000003</v>
      </c>
    </row>
    <row r="6916" spans="1:2" x14ac:dyDescent="0.35">
      <c r="A6916" s="3">
        <v>42658</v>
      </c>
      <c r="B6916">
        <v>0.40339999999999998</v>
      </c>
    </row>
    <row r="6917" spans="1:2" x14ac:dyDescent="0.35">
      <c r="A6917" s="3">
        <v>42658.041666666664</v>
      </c>
      <c r="B6917">
        <v>0.37940000000000002</v>
      </c>
    </row>
    <row r="6918" spans="1:2" x14ac:dyDescent="0.35">
      <c r="A6918" s="3">
        <v>42658.083333333336</v>
      </c>
      <c r="B6918">
        <v>0.3513</v>
      </c>
    </row>
    <row r="6919" spans="1:2" x14ac:dyDescent="0.35">
      <c r="A6919" s="3">
        <v>42658.125</v>
      </c>
      <c r="B6919">
        <v>0.2954</v>
      </c>
    </row>
    <row r="6920" spans="1:2" x14ac:dyDescent="0.35">
      <c r="A6920" s="3">
        <v>42658.166666666664</v>
      </c>
      <c r="B6920">
        <v>0.26</v>
      </c>
    </row>
    <row r="6921" spans="1:2" x14ac:dyDescent="0.35">
      <c r="A6921" s="3">
        <v>42658.208333333336</v>
      </c>
      <c r="B6921">
        <v>0.2419</v>
      </c>
    </row>
    <row r="6922" spans="1:2" x14ac:dyDescent="0.35">
      <c r="A6922" s="3">
        <v>42658.25</v>
      </c>
      <c r="B6922">
        <v>0.2059</v>
      </c>
    </row>
    <row r="6923" spans="1:2" x14ac:dyDescent="0.35">
      <c r="A6923" s="3">
        <v>42658.291666666664</v>
      </c>
      <c r="B6923">
        <v>0.18379999999999999</v>
      </c>
    </row>
    <row r="6924" spans="1:2" x14ac:dyDescent="0.35">
      <c r="A6924" s="3">
        <v>42658.333333333336</v>
      </c>
      <c r="B6924">
        <v>0.191</v>
      </c>
    </row>
    <row r="6925" spans="1:2" x14ac:dyDescent="0.35">
      <c r="A6925" s="3">
        <v>42658.375</v>
      </c>
      <c r="B6925">
        <v>0.1996</v>
      </c>
    </row>
    <row r="6926" spans="1:2" x14ac:dyDescent="0.35">
      <c r="A6926" s="3">
        <v>42658.416666666664</v>
      </c>
      <c r="B6926">
        <v>0.2235</v>
      </c>
    </row>
    <row r="6927" spans="1:2" x14ac:dyDescent="0.35">
      <c r="A6927" s="3">
        <v>42658.458333333336</v>
      </c>
      <c r="B6927">
        <v>0.2437</v>
      </c>
    </row>
    <row r="6928" spans="1:2" x14ac:dyDescent="0.35">
      <c r="A6928" s="3">
        <v>42658.5</v>
      </c>
      <c r="B6928">
        <v>0.24340000000000001</v>
      </c>
    </row>
    <row r="6929" spans="1:2" x14ac:dyDescent="0.35">
      <c r="A6929" s="3">
        <v>42658.541666666664</v>
      </c>
      <c r="B6929">
        <v>0.224</v>
      </c>
    </row>
    <row r="6930" spans="1:2" x14ac:dyDescent="0.35">
      <c r="A6930" s="3">
        <v>42658.583333333336</v>
      </c>
      <c r="B6930">
        <v>0.193</v>
      </c>
    </row>
    <row r="6931" spans="1:2" x14ac:dyDescent="0.35">
      <c r="A6931" s="3">
        <v>42658.625</v>
      </c>
      <c r="B6931">
        <v>0.1585</v>
      </c>
    </row>
    <row r="6932" spans="1:2" x14ac:dyDescent="0.35">
      <c r="A6932" s="3">
        <v>42658.666666666664</v>
      </c>
      <c r="B6932">
        <v>0.14699999999999999</v>
      </c>
    </row>
    <row r="6933" spans="1:2" x14ac:dyDescent="0.35">
      <c r="A6933" s="3">
        <v>42658.708333333336</v>
      </c>
      <c r="B6933">
        <v>0.14460000000000001</v>
      </c>
    </row>
    <row r="6934" spans="1:2" x14ac:dyDescent="0.35">
      <c r="A6934" s="3">
        <v>42658.75</v>
      </c>
      <c r="B6934">
        <v>0.14280000000000001</v>
      </c>
    </row>
    <row r="6935" spans="1:2" x14ac:dyDescent="0.35">
      <c r="A6935" s="3">
        <v>42658.791666666664</v>
      </c>
      <c r="B6935">
        <v>0.14990000000000001</v>
      </c>
    </row>
    <row r="6936" spans="1:2" x14ac:dyDescent="0.35">
      <c r="A6936" s="3">
        <v>42658.833333333336</v>
      </c>
      <c r="B6936">
        <v>0.16170000000000001</v>
      </c>
    </row>
    <row r="6937" spans="1:2" x14ac:dyDescent="0.35">
      <c r="A6937" s="3">
        <v>42658.875</v>
      </c>
      <c r="B6937">
        <v>0.16839999999999999</v>
      </c>
    </row>
    <row r="6938" spans="1:2" x14ac:dyDescent="0.35">
      <c r="A6938" s="3">
        <v>42658.916666666664</v>
      </c>
      <c r="B6938">
        <v>0.1633</v>
      </c>
    </row>
    <row r="6939" spans="1:2" x14ac:dyDescent="0.35">
      <c r="A6939" s="3">
        <v>42658.958333333336</v>
      </c>
      <c r="B6939">
        <v>0.15310000000000001</v>
      </c>
    </row>
    <row r="6940" spans="1:2" x14ac:dyDescent="0.35">
      <c r="A6940" s="3">
        <v>42659</v>
      </c>
      <c r="B6940">
        <v>0.1444</v>
      </c>
    </row>
    <row r="6941" spans="1:2" x14ac:dyDescent="0.35">
      <c r="A6941" s="3">
        <v>42659.041666666664</v>
      </c>
      <c r="B6941">
        <v>0.13539999999999999</v>
      </c>
    </row>
    <row r="6942" spans="1:2" x14ac:dyDescent="0.35">
      <c r="A6942" s="3">
        <v>42659.083333333336</v>
      </c>
      <c r="B6942">
        <v>0.1268</v>
      </c>
    </row>
    <row r="6943" spans="1:2" x14ac:dyDescent="0.35">
      <c r="A6943" s="3">
        <v>42659.125</v>
      </c>
      <c r="B6943">
        <v>0.123</v>
      </c>
    </row>
    <row r="6944" spans="1:2" x14ac:dyDescent="0.35">
      <c r="A6944" s="3">
        <v>42659.166666666664</v>
      </c>
      <c r="B6944">
        <v>0.126</v>
      </c>
    </row>
    <row r="6945" spans="1:2" x14ac:dyDescent="0.35">
      <c r="A6945" s="3">
        <v>42659.208333333336</v>
      </c>
      <c r="B6945">
        <v>0.13300000000000001</v>
      </c>
    </row>
    <row r="6946" spans="1:2" x14ac:dyDescent="0.35">
      <c r="A6946" s="3">
        <v>42659.25</v>
      </c>
      <c r="B6946">
        <v>0.1167</v>
      </c>
    </row>
    <row r="6947" spans="1:2" x14ac:dyDescent="0.35">
      <c r="A6947" s="3">
        <v>42659.291666666664</v>
      </c>
      <c r="B6947">
        <v>0.1148</v>
      </c>
    </row>
    <row r="6948" spans="1:2" x14ac:dyDescent="0.35">
      <c r="A6948" s="3">
        <v>42659.333333333336</v>
      </c>
      <c r="B6948">
        <v>0.1148</v>
      </c>
    </row>
    <row r="6949" spans="1:2" x14ac:dyDescent="0.35">
      <c r="A6949" s="3">
        <v>42659.375</v>
      </c>
      <c r="B6949">
        <v>9.6699999999999994E-2</v>
      </c>
    </row>
    <row r="6950" spans="1:2" x14ac:dyDescent="0.35">
      <c r="A6950" s="3">
        <v>42659.416666666664</v>
      </c>
      <c r="B6950">
        <v>8.4500000000000006E-2</v>
      </c>
    </row>
    <row r="6951" spans="1:2" x14ac:dyDescent="0.35">
      <c r="A6951" s="3">
        <v>42659.458333333336</v>
      </c>
      <c r="B6951">
        <v>8.1299999999999997E-2</v>
      </c>
    </row>
    <row r="6952" spans="1:2" x14ac:dyDescent="0.35">
      <c r="A6952" s="3">
        <v>42659.5</v>
      </c>
      <c r="B6952">
        <v>8.5400000000000004E-2</v>
      </c>
    </row>
    <row r="6953" spans="1:2" x14ac:dyDescent="0.35">
      <c r="A6953" s="3">
        <v>42659.541666666664</v>
      </c>
      <c r="B6953">
        <v>9.5100000000000004E-2</v>
      </c>
    </row>
    <row r="6954" spans="1:2" x14ac:dyDescent="0.35">
      <c r="A6954" s="3">
        <v>42659.583333333336</v>
      </c>
      <c r="B6954">
        <v>0.1061</v>
      </c>
    </row>
    <row r="6955" spans="1:2" x14ac:dyDescent="0.35">
      <c r="A6955" s="3">
        <v>42659.625</v>
      </c>
      <c r="B6955">
        <v>0.1144</v>
      </c>
    </row>
    <row r="6956" spans="1:2" x14ac:dyDescent="0.35">
      <c r="A6956" s="3">
        <v>42659.666666666664</v>
      </c>
      <c r="B6956">
        <v>0.12570000000000001</v>
      </c>
    </row>
    <row r="6957" spans="1:2" x14ac:dyDescent="0.35">
      <c r="A6957" s="3">
        <v>42659.708333333336</v>
      </c>
      <c r="B6957">
        <v>0.1288</v>
      </c>
    </row>
    <row r="6958" spans="1:2" x14ac:dyDescent="0.35">
      <c r="A6958" s="3">
        <v>42659.75</v>
      </c>
      <c r="B6958">
        <v>0.12</v>
      </c>
    </row>
    <row r="6959" spans="1:2" x14ac:dyDescent="0.35">
      <c r="A6959" s="3">
        <v>42659.791666666664</v>
      </c>
      <c r="B6959">
        <v>0.11310000000000001</v>
      </c>
    </row>
    <row r="6960" spans="1:2" x14ac:dyDescent="0.35">
      <c r="A6960" s="3">
        <v>42659.833333333336</v>
      </c>
      <c r="B6960">
        <v>0.1086</v>
      </c>
    </row>
    <row r="6961" spans="1:2" x14ac:dyDescent="0.35">
      <c r="A6961" s="3">
        <v>42659.875</v>
      </c>
      <c r="B6961">
        <v>0.10730000000000001</v>
      </c>
    </row>
    <row r="6962" spans="1:2" x14ac:dyDescent="0.35">
      <c r="A6962" s="3">
        <v>42659.916666666664</v>
      </c>
      <c r="B6962">
        <v>0.1103</v>
      </c>
    </row>
    <row r="6963" spans="1:2" x14ac:dyDescent="0.35">
      <c r="A6963" s="3">
        <v>42659.958333333336</v>
      </c>
      <c r="B6963">
        <v>0.1115</v>
      </c>
    </row>
    <row r="6964" spans="1:2" x14ac:dyDescent="0.35">
      <c r="A6964" s="3">
        <v>42660</v>
      </c>
      <c r="B6964">
        <v>0.1091</v>
      </c>
    </row>
    <row r="6965" spans="1:2" x14ac:dyDescent="0.35">
      <c r="A6965" s="3">
        <v>42660.041666666664</v>
      </c>
      <c r="B6965">
        <v>0.1071</v>
      </c>
    </row>
    <row r="6966" spans="1:2" x14ac:dyDescent="0.35">
      <c r="A6966" s="3">
        <v>42660.083333333336</v>
      </c>
      <c r="B6966">
        <v>0.10249999999999999</v>
      </c>
    </row>
    <row r="6967" spans="1:2" x14ac:dyDescent="0.35">
      <c r="A6967" s="3">
        <v>42660.125</v>
      </c>
      <c r="B6967">
        <v>9.11E-2</v>
      </c>
    </row>
    <row r="6968" spans="1:2" x14ac:dyDescent="0.35">
      <c r="A6968" s="3">
        <v>42660.166666666664</v>
      </c>
      <c r="B6968">
        <v>7.9200000000000007E-2</v>
      </c>
    </row>
    <row r="6969" spans="1:2" x14ac:dyDescent="0.35">
      <c r="A6969" s="3">
        <v>42660.208333333336</v>
      </c>
      <c r="B6969">
        <v>7.1499999999999994E-2</v>
      </c>
    </row>
    <row r="6970" spans="1:2" x14ac:dyDescent="0.35">
      <c r="A6970" s="3">
        <v>42660.25</v>
      </c>
      <c r="B6970">
        <v>5.6500000000000002E-2</v>
      </c>
    </row>
    <row r="6971" spans="1:2" x14ac:dyDescent="0.35">
      <c r="A6971" s="3">
        <v>42660.291666666664</v>
      </c>
      <c r="B6971">
        <v>3.78E-2</v>
      </c>
    </row>
    <row r="6972" spans="1:2" x14ac:dyDescent="0.35">
      <c r="A6972" s="3">
        <v>42660.333333333336</v>
      </c>
      <c r="B6972">
        <v>2.5600000000000001E-2</v>
      </c>
    </row>
    <row r="6973" spans="1:2" x14ac:dyDescent="0.35">
      <c r="A6973" s="3">
        <v>42660.375</v>
      </c>
      <c r="B6973">
        <v>1.9199999999999998E-2</v>
      </c>
    </row>
    <row r="6974" spans="1:2" x14ac:dyDescent="0.35">
      <c r="A6974" s="3">
        <v>42660.416666666664</v>
      </c>
      <c r="B6974">
        <v>1.7399999999999999E-2</v>
      </c>
    </row>
    <row r="6975" spans="1:2" x14ac:dyDescent="0.35">
      <c r="A6975" s="3">
        <v>42660.458333333336</v>
      </c>
      <c r="B6975">
        <v>1.8100000000000002E-2</v>
      </c>
    </row>
    <row r="6976" spans="1:2" x14ac:dyDescent="0.35">
      <c r="A6976" s="3">
        <v>42660.5</v>
      </c>
      <c r="B6976">
        <v>1.9599999999999999E-2</v>
      </c>
    </row>
    <row r="6977" spans="1:2" x14ac:dyDescent="0.35">
      <c r="A6977" s="3">
        <v>42660.541666666664</v>
      </c>
      <c r="B6977">
        <v>2.1299999999999999E-2</v>
      </c>
    </row>
    <row r="6978" spans="1:2" x14ac:dyDescent="0.35">
      <c r="A6978" s="3">
        <v>42660.583333333336</v>
      </c>
      <c r="B6978">
        <v>2.3599999999999999E-2</v>
      </c>
    </row>
    <row r="6979" spans="1:2" x14ac:dyDescent="0.35">
      <c r="A6979" s="3">
        <v>42660.625</v>
      </c>
      <c r="B6979">
        <v>3.0499999999999999E-2</v>
      </c>
    </row>
    <row r="6980" spans="1:2" x14ac:dyDescent="0.35">
      <c r="A6980" s="3">
        <v>42660.666666666664</v>
      </c>
      <c r="B6980">
        <v>4.3400000000000001E-2</v>
      </c>
    </row>
    <row r="6981" spans="1:2" x14ac:dyDescent="0.35">
      <c r="A6981" s="3">
        <v>42660.708333333336</v>
      </c>
      <c r="B6981">
        <v>4.1700000000000001E-2</v>
      </c>
    </row>
    <row r="6982" spans="1:2" x14ac:dyDescent="0.35">
      <c r="A6982" s="3">
        <v>42660.75</v>
      </c>
      <c r="B6982">
        <v>3.0700000000000002E-2</v>
      </c>
    </row>
    <row r="6983" spans="1:2" x14ac:dyDescent="0.35">
      <c r="A6983" s="3">
        <v>42660.791666666664</v>
      </c>
      <c r="B6983">
        <v>2.3E-2</v>
      </c>
    </row>
    <row r="6984" spans="1:2" x14ac:dyDescent="0.35">
      <c r="A6984" s="3">
        <v>42660.833333333336</v>
      </c>
      <c r="B6984">
        <v>1.8200000000000001E-2</v>
      </c>
    </row>
    <row r="6985" spans="1:2" x14ac:dyDescent="0.35">
      <c r="A6985" s="3">
        <v>42660.875</v>
      </c>
      <c r="B6985">
        <v>1.8100000000000002E-2</v>
      </c>
    </row>
    <row r="6986" spans="1:2" x14ac:dyDescent="0.35">
      <c r="A6986" s="3">
        <v>42660.916666666664</v>
      </c>
      <c r="B6986">
        <v>2.0299999999999999E-2</v>
      </c>
    </row>
    <row r="6987" spans="1:2" x14ac:dyDescent="0.35">
      <c r="A6987" s="3">
        <v>42660.958333333336</v>
      </c>
      <c r="B6987">
        <v>2.3800000000000002E-2</v>
      </c>
    </row>
    <row r="6988" spans="1:2" x14ac:dyDescent="0.35">
      <c r="A6988" s="3">
        <v>42661</v>
      </c>
      <c r="B6988">
        <v>2.93E-2</v>
      </c>
    </row>
    <row r="6989" spans="1:2" x14ac:dyDescent="0.35">
      <c r="A6989" s="3">
        <v>42661.041666666664</v>
      </c>
      <c r="B6989">
        <v>3.6400000000000002E-2</v>
      </c>
    </row>
    <row r="6990" spans="1:2" x14ac:dyDescent="0.35">
      <c r="A6990" s="3">
        <v>42661.083333333336</v>
      </c>
      <c r="B6990">
        <v>4.19E-2</v>
      </c>
    </row>
    <row r="6991" spans="1:2" x14ac:dyDescent="0.35">
      <c r="A6991" s="3">
        <v>42661.125</v>
      </c>
      <c r="B6991">
        <v>4.6699999999999998E-2</v>
      </c>
    </row>
    <row r="6992" spans="1:2" x14ac:dyDescent="0.35">
      <c r="A6992" s="3">
        <v>42661.166666666664</v>
      </c>
      <c r="B6992">
        <v>5.2299999999999999E-2</v>
      </c>
    </row>
    <row r="6993" spans="1:2" x14ac:dyDescent="0.35">
      <c r="A6993" s="3">
        <v>42661.208333333336</v>
      </c>
      <c r="B6993">
        <v>5.8400000000000001E-2</v>
      </c>
    </row>
    <row r="6994" spans="1:2" x14ac:dyDescent="0.35">
      <c r="A6994" s="3">
        <v>42661.25</v>
      </c>
      <c r="B6994">
        <v>6.2700000000000006E-2</v>
      </c>
    </row>
    <row r="6995" spans="1:2" x14ac:dyDescent="0.35">
      <c r="A6995" s="3">
        <v>42661.291666666664</v>
      </c>
      <c r="B6995">
        <v>6.54E-2</v>
      </c>
    </row>
    <row r="6996" spans="1:2" x14ac:dyDescent="0.35">
      <c r="A6996" s="3">
        <v>42661.333333333336</v>
      </c>
      <c r="B6996">
        <v>7.9100000000000004E-2</v>
      </c>
    </row>
    <row r="6997" spans="1:2" x14ac:dyDescent="0.35">
      <c r="A6997" s="3">
        <v>42661.375</v>
      </c>
      <c r="B6997">
        <v>9.1300000000000006E-2</v>
      </c>
    </row>
    <row r="6998" spans="1:2" x14ac:dyDescent="0.35">
      <c r="A6998" s="3">
        <v>42661.416666666664</v>
      </c>
      <c r="B6998">
        <v>0.1007</v>
      </c>
    </row>
    <row r="6999" spans="1:2" x14ac:dyDescent="0.35">
      <c r="A6999" s="3">
        <v>42661.458333333336</v>
      </c>
      <c r="B6999">
        <v>0.1135</v>
      </c>
    </row>
    <row r="7000" spans="1:2" x14ac:dyDescent="0.35">
      <c r="A7000" s="3">
        <v>42661.5</v>
      </c>
      <c r="B7000">
        <v>0.13159999999999999</v>
      </c>
    </row>
    <row r="7001" spans="1:2" x14ac:dyDescent="0.35">
      <c r="A7001" s="3">
        <v>42661.541666666664</v>
      </c>
      <c r="B7001">
        <v>0.14369999999999999</v>
      </c>
    </row>
    <row r="7002" spans="1:2" x14ac:dyDescent="0.35">
      <c r="A7002" s="3">
        <v>42661.583333333336</v>
      </c>
      <c r="B7002">
        <v>0.13300000000000001</v>
      </c>
    </row>
    <row r="7003" spans="1:2" x14ac:dyDescent="0.35">
      <c r="A7003" s="3">
        <v>42661.625</v>
      </c>
      <c r="B7003">
        <v>0.11890000000000001</v>
      </c>
    </row>
    <row r="7004" spans="1:2" x14ac:dyDescent="0.35">
      <c r="A7004" s="3">
        <v>42661.666666666664</v>
      </c>
      <c r="B7004">
        <v>0.11849999999999999</v>
      </c>
    </row>
    <row r="7005" spans="1:2" x14ac:dyDescent="0.35">
      <c r="A7005" s="3">
        <v>42661.708333333336</v>
      </c>
      <c r="B7005">
        <v>0.1181</v>
      </c>
    </row>
    <row r="7006" spans="1:2" x14ac:dyDescent="0.35">
      <c r="A7006" s="3">
        <v>42661.75</v>
      </c>
      <c r="B7006">
        <v>0.11840000000000001</v>
      </c>
    </row>
    <row r="7007" spans="1:2" x14ac:dyDescent="0.35">
      <c r="A7007" s="3">
        <v>42661.791666666664</v>
      </c>
      <c r="B7007">
        <v>0.1225</v>
      </c>
    </row>
    <row r="7008" spans="1:2" x14ac:dyDescent="0.35">
      <c r="A7008" s="3">
        <v>42661.833333333336</v>
      </c>
      <c r="B7008">
        <v>0.1164</v>
      </c>
    </row>
    <row r="7009" spans="1:2" x14ac:dyDescent="0.35">
      <c r="A7009" s="3">
        <v>42661.875</v>
      </c>
      <c r="B7009">
        <v>0.12189999999999999</v>
      </c>
    </row>
    <row r="7010" spans="1:2" x14ac:dyDescent="0.35">
      <c r="A7010" s="3">
        <v>42661.916666666664</v>
      </c>
      <c r="B7010">
        <v>0.1198</v>
      </c>
    </row>
    <row r="7011" spans="1:2" x14ac:dyDescent="0.35">
      <c r="A7011" s="3">
        <v>42661.958333333336</v>
      </c>
      <c r="B7011">
        <v>0.1072</v>
      </c>
    </row>
    <row r="7012" spans="1:2" x14ac:dyDescent="0.35">
      <c r="A7012" s="3">
        <v>42662</v>
      </c>
      <c r="B7012">
        <v>9.64E-2</v>
      </c>
    </row>
    <row r="7013" spans="1:2" x14ac:dyDescent="0.35">
      <c r="A7013" s="3">
        <v>42662.041666666664</v>
      </c>
      <c r="B7013">
        <v>9.0899999999999995E-2</v>
      </c>
    </row>
    <row r="7014" spans="1:2" x14ac:dyDescent="0.35">
      <c r="A7014" s="3">
        <v>42662.083333333336</v>
      </c>
      <c r="B7014">
        <v>8.5599999999999996E-2</v>
      </c>
    </row>
    <row r="7015" spans="1:2" x14ac:dyDescent="0.35">
      <c r="A7015" s="3">
        <v>42662.125</v>
      </c>
      <c r="B7015">
        <v>8.0199999999999994E-2</v>
      </c>
    </row>
    <row r="7016" spans="1:2" x14ac:dyDescent="0.35">
      <c r="A7016" s="3">
        <v>42662.166666666664</v>
      </c>
      <c r="B7016">
        <v>7.8200000000000006E-2</v>
      </c>
    </row>
    <row r="7017" spans="1:2" x14ac:dyDescent="0.35">
      <c r="A7017" s="3">
        <v>42662.208333333336</v>
      </c>
      <c r="B7017">
        <v>7.9200000000000007E-2</v>
      </c>
    </row>
    <row r="7018" spans="1:2" x14ac:dyDescent="0.35">
      <c r="A7018" s="3">
        <v>42662.25</v>
      </c>
      <c r="B7018">
        <v>6.7299999999999999E-2</v>
      </c>
    </row>
    <row r="7019" spans="1:2" x14ac:dyDescent="0.35">
      <c r="A7019" s="3">
        <v>42662.291666666664</v>
      </c>
      <c r="B7019">
        <v>4.8899999999999999E-2</v>
      </c>
    </row>
    <row r="7020" spans="1:2" x14ac:dyDescent="0.35">
      <c r="A7020" s="3">
        <v>42662.333333333336</v>
      </c>
      <c r="B7020">
        <v>5.2699999999999997E-2</v>
      </c>
    </row>
    <row r="7021" spans="1:2" x14ac:dyDescent="0.35">
      <c r="A7021" s="3">
        <v>42662.375</v>
      </c>
      <c r="B7021">
        <v>5.28E-2</v>
      </c>
    </row>
    <row r="7022" spans="1:2" x14ac:dyDescent="0.35">
      <c r="A7022" s="3">
        <v>42662.416666666664</v>
      </c>
      <c r="B7022">
        <v>5.4199999999999998E-2</v>
      </c>
    </row>
    <row r="7023" spans="1:2" x14ac:dyDescent="0.35">
      <c r="A7023" s="3">
        <v>42662.458333333336</v>
      </c>
      <c r="B7023">
        <v>6.0600000000000001E-2</v>
      </c>
    </row>
    <row r="7024" spans="1:2" x14ac:dyDescent="0.35">
      <c r="A7024" s="3">
        <v>42662.5</v>
      </c>
      <c r="B7024">
        <v>7.2099999999999997E-2</v>
      </c>
    </row>
    <row r="7025" spans="1:2" x14ac:dyDescent="0.35">
      <c r="A7025" s="3">
        <v>42662.541666666664</v>
      </c>
      <c r="B7025">
        <v>8.4000000000000005E-2</v>
      </c>
    </row>
    <row r="7026" spans="1:2" x14ac:dyDescent="0.35">
      <c r="A7026" s="3">
        <v>42662.583333333336</v>
      </c>
      <c r="B7026">
        <v>9.5200000000000007E-2</v>
      </c>
    </row>
    <row r="7027" spans="1:2" x14ac:dyDescent="0.35">
      <c r="A7027" s="3">
        <v>42662.625</v>
      </c>
      <c r="B7027">
        <v>9.2100000000000001E-2</v>
      </c>
    </row>
    <row r="7028" spans="1:2" x14ac:dyDescent="0.35">
      <c r="A7028" s="3">
        <v>42662.666666666664</v>
      </c>
      <c r="B7028">
        <v>8.8499999999999995E-2</v>
      </c>
    </row>
    <row r="7029" spans="1:2" x14ac:dyDescent="0.35">
      <c r="A7029" s="3">
        <v>42662.708333333336</v>
      </c>
      <c r="B7029">
        <v>8.8999999999999996E-2</v>
      </c>
    </row>
    <row r="7030" spans="1:2" x14ac:dyDescent="0.35">
      <c r="A7030" s="3">
        <v>42662.75</v>
      </c>
      <c r="B7030">
        <v>9.2899999999999996E-2</v>
      </c>
    </row>
    <row r="7031" spans="1:2" x14ac:dyDescent="0.35">
      <c r="A7031" s="3">
        <v>42662.791666666664</v>
      </c>
      <c r="B7031">
        <v>0.10150000000000001</v>
      </c>
    </row>
    <row r="7032" spans="1:2" x14ac:dyDescent="0.35">
      <c r="A7032" s="3">
        <v>42662.833333333336</v>
      </c>
      <c r="B7032">
        <v>0.1128</v>
      </c>
    </row>
    <row r="7033" spans="1:2" x14ac:dyDescent="0.35">
      <c r="A7033" s="3">
        <v>42662.875</v>
      </c>
      <c r="B7033">
        <v>0.12690000000000001</v>
      </c>
    </row>
    <row r="7034" spans="1:2" x14ac:dyDescent="0.35">
      <c r="A7034" s="3">
        <v>42662.916666666664</v>
      </c>
      <c r="B7034">
        <v>0.1399</v>
      </c>
    </row>
    <row r="7035" spans="1:2" x14ac:dyDescent="0.35">
      <c r="A7035" s="3">
        <v>42662.958333333336</v>
      </c>
      <c r="B7035">
        <v>0.151</v>
      </c>
    </row>
    <row r="7036" spans="1:2" x14ac:dyDescent="0.35">
      <c r="A7036" s="3">
        <v>42663</v>
      </c>
      <c r="B7036">
        <v>0.1608</v>
      </c>
    </row>
    <row r="7037" spans="1:2" x14ac:dyDescent="0.35">
      <c r="A7037" s="3">
        <v>42663.041666666664</v>
      </c>
      <c r="B7037">
        <v>0.1696</v>
      </c>
    </row>
    <row r="7038" spans="1:2" x14ac:dyDescent="0.35">
      <c r="A7038" s="3">
        <v>42663.083333333336</v>
      </c>
      <c r="B7038">
        <v>0.18010000000000001</v>
      </c>
    </row>
    <row r="7039" spans="1:2" x14ac:dyDescent="0.35">
      <c r="A7039" s="3">
        <v>42663.125</v>
      </c>
      <c r="B7039">
        <v>0.18160000000000001</v>
      </c>
    </row>
    <row r="7040" spans="1:2" x14ac:dyDescent="0.35">
      <c r="A7040" s="3">
        <v>42663.166666666664</v>
      </c>
      <c r="B7040">
        <v>0.17979999999999999</v>
      </c>
    </row>
    <row r="7041" spans="1:2" x14ac:dyDescent="0.35">
      <c r="A7041" s="3">
        <v>42663.208333333336</v>
      </c>
      <c r="B7041">
        <v>0.17530000000000001</v>
      </c>
    </row>
    <row r="7042" spans="1:2" x14ac:dyDescent="0.35">
      <c r="A7042" s="3">
        <v>42663.25</v>
      </c>
      <c r="B7042">
        <v>0.15110000000000001</v>
      </c>
    </row>
    <row r="7043" spans="1:2" x14ac:dyDescent="0.35">
      <c r="A7043" s="3">
        <v>42663.291666666664</v>
      </c>
      <c r="B7043">
        <v>0.13120000000000001</v>
      </c>
    </row>
    <row r="7044" spans="1:2" x14ac:dyDescent="0.35">
      <c r="A7044" s="3">
        <v>42663.333333333336</v>
      </c>
      <c r="B7044">
        <v>0.16300000000000001</v>
      </c>
    </row>
    <row r="7045" spans="1:2" x14ac:dyDescent="0.35">
      <c r="A7045" s="3">
        <v>42663.375</v>
      </c>
      <c r="B7045">
        <v>0.18720000000000001</v>
      </c>
    </row>
    <row r="7046" spans="1:2" x14ac:dyDescent="0.35">
      <c r="A7046" s="3">
        <v>42663.416666666664</v>
      </c>
      <c r="B7046">
        <v>0.2034</v>
      </c>
    </row>
    <row r="7047" spans="1:2" x14ac:dyDescent="0.35">
      <c r="A7047" s="3">
        <v>42663.458333333336</v>
      </c>
      <c r="B7047">
        <v>0.2102</v>
      </c>
    </row>
    <row r="7048" spans="1:2" x14ac:dyDescent="0.35">
      <c r="A7048" s="3">
        <v>42663.5</v>
      </c>
      <c r="B7048">
        <v>0.2064</v>
      </c>
    </row>
    <row r="7049" spans="1:2" x14ac:dyDescent="0.35">
      <c r="A7049" s="3">
        <v>42663.541666666664</v>
      </c>
      <c r="B7049">
        <v>0.19070000000000001</v>
      </c>
    </row>
    <row r="7050" spans="1:2" x14ac:dyDescent="0.35">
      <c r="A7050" s="3">
        <v>42663.583333333336</v>
      </c>
      <c r="B7050">
        <v>0.1696</v>
      </c>
    </row>
    <row r="7051" spans="1:2" x14ac:dyDescent="0.35">
      <c r="A7051" s="3">
        <v>42663.625</v>
      </c>
      <c r="B7051">
        <v>0.14000000000000001</v>
      </c>
    </row>
    <row r="7052" spans="1:2" x14ac:dyDescent="0.35">
      <c r="A7052" s="3">
        <v>42663.666666666664</v>
      </c>
      <c r="B7052">
        <v>0.1245</v>
      </c>
    </row>
    <row r="7053" spans="1:2" x14ac:dyDescent="0.35">
      <c r="A7053" s="3">
        <v>42663.708333333336</v>
      </c>
      <c r="B7053">
        <v>0.12609999999999999</v>
      </c>
    </row>
    <row r="7054" spans="1:2" x14ac:dyDescent="0.35">
      <c r="A7054" s="3">
        <v>42663.75</v>
      </c>
      <c r="B7054">
        <v>0.1363</v>
      </c>
    </row>
    <row r="7055" spans="1:2" x14ac:dyDescent="0.35">
      <c r="A7055" s="3">
        <v>42663.791666666664</v>
      </c>
      <c r="B7055">
        <v>0.14680000000000001</v>
      </c>
    </row>
    <row r="7056" spans="1:2" x14ac:dyDescent="0.35">
      <c r="A7056" s="3">
        <v>42663.833333333336</v>
      </c>
      <c r="B7056">
        <v>0.1525</v>
      </c>
    </row>
    <row r="7057" spans="1:2" x14ac:dyDescent="0.35">
      <c r="A7057" s="3">
        <v>42663.875</v>
      </c>
      <c r="B7057">
        <v>0.1497</v>
      </c>
    </row>
    <row r="7058" spans="1:2" x14ac:dyDescent="0.35">
      <c r="A7058" s="3">
        <v>42663.916666666664</v>
      </c>
      <c r="B7058">
        <v>0.15010000000000001</v>
      </c>
    </row>
    <row r="7059" spans="1:2" x14ac:dyDescent="0.35">
      <c r="A7059" s="3">
        <v>42663.958333333336</v>
      </c>
      <c r="B7059">
        <v>0.14729999999999999</v>
      </c>
    </row>
    <row r="7060" spans="1:2" x14ac:dyDescent="0.35">
      <c r="A7060" s="3">
        <v>42664</v>
      </c>
      <c r="B7060">
        <v>0.14199999999999999</v>
      </c>
    </row>
    <row r="7061" spans="1:2" x14ac:dyDescent="0.35">
      <c r="A7061" s="3">
        <v>42664.041666666664</v>
      </c>
      <c r="B7061">
        <v>0.14319999999999999</v>
      </c>
    </row>
    <row r="7062" spans="1:2" x14ac:dyDescent="0.35">
      <c r="A7062" s="3">
        <v>42664.083333333336</v>
      </c>
      <c r="B7062">
        <v>0.14849999999999999</v>
      </c>
    </row>
    <row r="7063" spans="1:2" x14ac:dyDescent="0.35">
      <c r="A7063" s="3">
        <v>42664.125</v>
      </c>
      <c r="B7063">
        <v>0.1527</v>
      </c>
    </row>
    <row r="7064" spans="1:2" x14ac:dyDescent="0.35">
      <c r="A7064" s="3">
        <v>42664.166666666664</v>
      </c>
      <c r="B7064">
        <v>0.14979999999999999</v>
      </c>
    </row>
    <row r="7065" spans="1:2" x14ac:dyDescent="0.35">
      <c r="A7065" s="3">
        <v>42664.208333333336</v>
      </c>
      <c r="B7065">
        <v>0.15040000000000001</v>
      </c>
    </row>
    <row r="7066" spans="1:2" x14ac:dyDescent="0.35">
      <c r="A7066" s="3">
        <v>42664.25</v>
      </c>
      <c r="B7066">
        <v>0.13350000000000001</v>
      </c>
    </row>
    <row r="7067" spans="1:2" x14ac:dyDescent="0.35">
      <c r="A7067" s="3">
        <v>42664.291666666664</v>
      </c>
      <c r="B7067">
        <v>0.1139</v>
      </c>
    </row>
    <row r="7068" spans="1:2" x14ac:dyDescent="0.35">
      <c r="A7068" s="3">
        <v>42664.333333333336</v>
      </c>
      <c r="B7068">
        <v>0.15659999999999999</v>
      </c>
    </row>
    <row r="7069" spans="1:2" x14ac:dyDescent="0.35">
      <c r="A7069" s="3">
        <v>42664.375</v>
      </c>
      <c r="B7069">
        <v>0.1842</v>
      </c>
    </row>
    <row r="7070" spans="1:2" x14ac:dyDescent="0.35">
      <c r="A7070" s="3">
        <v>42664.416666666664</v>
      </c>
      <c r="B7070">
        <v>0.20100000000000001</v>
      </c>
    </row>
    <row r="7071" spans="1:2" x14ac:dyDescent="0.35">
      <c r="A7071" s="3">
        <v>42664.458333333336</v>
      </c>
      <c r="B7071">
        <v>0.21299999999999999</v>
      </c>
    </row>
    <row r="7072" spans="1:2" x14ac:dyDescent="0.35">
      <c r="A7072" s="3">
        <v>42664.5</v>
      </c>
      <c r="B7072">
        <v>0.20899999999999999</v>
      </c>
    </row>
    <row r="7073" spans="1:2" x14ac:dyDescent="0.35">
      <c r="A7073" s="3">
        <v>42664.541666666664</v>
      </c>
      <c r="B7073">
        <v>0.1789</v>
      </c>
    </row>
    <row r="7074" spans="1:2" x14ac:dyDescent="0.35">
      <c r="A7074" s="3">
        <v>42664.583333333336</v>
      </c>
      <c r="B7074">
        <v>0.13489999999999999</v>
      </c>
    </row>
    <row r="7075" spans="1:2" x14ac:dyDescent="0.35">
      <c r="A7075" s="3">
        <v>42664.625</v>
      </c>
      <c r="B7075">
        <v>0.1008</v>
      </c>
    </row>
    <row r="7076" spans="1:2" x14ac:dyDescent="0.35">
      <c r="A7076" s="3">
        <v>42664.666666666664</v>
      </c>
      <c r="B7076">
        <v>8.9399999999999993E-2</v>
      </c>
    </row>
    <row r="7077" spans="1:2" x14ac:dyDescent="0.35">
      <c r="A7077" s="3">
        <v>42664.708333333336</v>
      </c>
      <c r="B7077">
        <v>8.1699999999999995E-2</v>
      </c>
    </row>
    <row r="7078" spans="1:2" x14ac:dyDescent="0.35">
      <c r="A7078" s="3">
        <v>42664.75</v>
      </c>
      <c r="B7078">
        <v>8.0500000000000002E-2</v>
      </c>
    </row>
    <row r="7079" spans="1:2" x14ac:dyDescent="0.35">
      <c r="A7079" s="3">
        <v>42664.791666666664</v>
      </c>
      <c r="B7079">
        <v>8.3000000000000004E-2</v>
      </c>
    </row>
    <row r="7080" spans="1:2" x14ac:dyDescent="0.35">
      <c r="A7080" s="3">
        <v>42664.833333333336</v>
      </c>
      <c r="B7080">
        <v>8.6800000000000002E-2</v>
      </c>
    </row>
    <row r="7081" spans="1:2" x14ac:dyDescent="0.35">
      <c r="A7081" s="3">
        <v>42664.875</v>
      </c>
      <c r="B7081">
        <v>9.2200000000000004E-2</v>
      </c>
    </row>
    <row r="7082" spans="1:2" x14ac:dyDescent="0.35">
      <c r="A7082" s="3">
        <v>42664.916666666664</v>
      </c>
      <c r="B7082">
        <v>9.7299999999999998E-2</v>
      </c>
    </row>
    <row r="7083" spans="1:2" x14ac:dyDescent="0.35">
      <c r="A7083" s="3">
        <v>42664.958333333336</v>
      </c>
      <c r="B7083">
        <v>9.8100000000000007E-2</v>
      </c>
    </row>
    <row r="7084" spans="1:2" x14ac:dyDescent="0.35">
      <c r="A7084" s="3">
        <v>42665</v>
      </c>
      <c r="B7084">
        <v>9.4399999999999998E-2</v>
      </c>
    </row>
    <row r="7085" spans="1:2" x14ac:dyDescent="0.35">
      <c r="A7085" s="3">
        <v>42665.041666666664</v>
      </c>
      <c r="B7085">
        <v>8.9499999999999996E-2</v>
      </c>
    </row>
    <row r="7086" spans="1:2" x14ac:dyDescent="0.35">
      <c r="A7086" s="3">
        <v>42665.083333333336</v>
      </c>
      <c r="B7086">
        <v>8.4199999999999997E-2</v>
      </c>
    </row>
    <row r="7087" spans="1:2" x14ac:dyDescent="0.35">
      <c r="A7087" s="3">
        <v>42665.125</v>
      </c>
      <c r="B7087">
        <v>7.6799999999999993E-2</v>
      </c>
    </row>
    <row r="7088" spans="1:2" x14ac:dyDescent="0.35">
      <c r="A7088" s="3">
        <v>42665.166666666664</v>
      </c>
      <c r="B7088">
        <v>6.8099999999999994E-2</v>
      </c>
    </row>
    <row r="7089" spans="1:2" x14ac:dyDescent="0.35">
      <c r="A7089" s="3">
        <v>42665.208333333336</v>
      </c>
      <c r="B7089">
        <v>6.0400000000000002E-2</v>
      </c>
    </row>
    <row r="7090" spans="1:2" x14ac:dyDescent="0.35">
      <c r="A7090" s="3">
        <v>42665.25</v>
      </c>
      <c r="B7090">
        <v>4.7100000000000003E-2</v>
      </c>
    </row>
    <row r="7091" spans="1:2" x14ac:dyDescent="0.35">
      <c r="A7091" s="3">
        <v>42665.291666666664</v>
      </c>
      <c r="B7091">
        <v>3.7100000000000001E-2</v>
      </c>
    </row>
    <row r="7092" spans="1:2" x14ac:dyDescent="0.35">
      <c r="A7092" s="3">
        <v>42665.333333333336</v>
      </c>
      <c r="B7092">
        <v>2.8199999999999999E-2</v>
      </c>
    </row>
    <row r="7093" spans="1:2" x14ac:dyDescent="0.35">
      <c r="A7093" s="3">
        <v>42665.375</v>
      </c>
      <c r="B7093">
        <v>2.4199999999999999E-2</v>
      </c>
    </row>
    <row r="7094" spans="1:2" x14ac:dyDescent="0.35">
      <c r="A7094" s="3">
        <v>42665.416666666664</v>
      </c>
      <c r="B7094">
        <v>2.3400000000000001E-2</v>
      </c>
    </row>
    <row r="7095" spans="1:2" x14ac:dyDescent="0.35">
      <c r="A7095" s="3">
        <v>42665.458333333336</v>
      </c>
      <c r="B7095">
        <v>2.6700000000000002E-2</v>
      </c>
    </row>
    <row r="7096" spans="1:2" x14ac:dyDescent="0.35">
      <c r="A7096" s="3">
        <v>42665.5</v>
      </c>
      <c r="B7096">
        <v>3.2800000000000003E-2</v>
      </c>
    </row>
    <row r="7097" spans="1:2" x14ac:dyDescent="0.35">
      <c r="A7097" s="3">
        <v>42665.541666666664</v>
      </c>
      <c r="B7097">
        <v>3.5799999999999998E-2</v>
      </c>
    </row>
    <row r="7098" spans="1:2" x14ac:dyDescent="0.35">
      <c r="A7098" s="3">
        <v>42665.583333333336</v>
      </c>
      <c r="B7098">
        <v>3.56E-2</v>
      </c>
    </row>
    <row r="7099" spans="1:2" x14ac:dyDescent="0.35">
      <c r="A7099" s="3">
        <v>42665.625</v>
      </c>
      <c r="B7099">
        <v>3.8899999999999997E-2</v>
      </c>
    </row>
    <row r="7100" spans="1:2" x14ac:dyDescent="0.35">
      <c r="A7100" s="3">
        <v>42665.666666666664</v>
      </c>
      <c r="B7100">
        <v>4.9599999999999998E-2</v>
      </c>
    </row>
    <row r="7101" spans="1:2" x14ac:dyDescent="0.35">
      <c r="A7101" s="3">
        <v>42665.708333333336</v>
      </c>
      <c r="B7101">
        <v>5.0799999999999998E-2</v>
      </c>
    </row>
    <row r="7102" spans="1:2" x14ac:dyDescent="0.35">
      <c r="A7102" s="3">
        <v>42665.75</v>
      </c>
      <c r="B7102">
        <v>5.2200000000000003E-2</v>
      </c>
    </row>
    <row r="7103" spans="1:2" x14ac:dyDescent="0.35">
      <c r="A7103" s="3">
        <v>42665.791666666664</v>
      </c>
      <c r="B7103">
        <v>5.16E-2</v>
      </c>
    </row>
    <row r="7104" spans="1:2" x14ac:dyDescent="0.35">
      <c r="A7104" s="3">
        <v>42665.833333333336</v>
      </c>
      <c r="B7104">
        <v>5.0500000000000003E-2</v>
      </c>
    </row>
    <row r="7105" spans="1:2" x14ac:dyDescent="0.35">
      <c r="A7105" s="3">
        <v>42665.875</v>
      </c>
      <c r="B7105">
        <v>5.5300000000000002E-2</v>
      </c>
    </row>
    <row r="7106" spans="1:2" x14ac:dyDescent="0.35">
      <c r="A7106" s="3">
        <v>42665.916666666664</v>
      </c>
      <c r="B7106">
        <v>6.2300000000000001E-2</v>
      </c>
    </row>
    <row r="7107" spans="1:2" x14ac:dyDescent="0.35">
      <c r="A7107" s="3">
        <v>42665.958333333336</v>
      </c>
      <c r="B7107">
        <v>7.3800000000000004E-2</v>
      </c>
    </row>
    <row r="7108" spans="1:2" x14ac:dyDescent="0.35">
      <c r="A7108" s="3">
        <v>42666</v>
      </c>
      <c r="B7108">
        <v>8.8400000000000006E-2</v>
      </c>
    </row>
    <row r="7109" spans="1:2" x14ac:dyDescent="0.35">
      <c r="A7109" s="3">
        <v>42666.041666666664</v>
      </c>
      <c r="B7109">
        <v>9.5399999999999999E-2</v>
      </c>
    </row>
    <row r="7110" spans="1:2" x14ac:dyDescent="0.35">
      <c r="A7110" s="3">
        <v>42666.083333333336</v>
      </c>
      <c r="B7110">
        <v>9.9000000000000005E-2</v>
      </c>
    </row>
    <row r="7111" spans="1:2" x14ac:dyDescent="0.35">
      <c r="A7111" s="3">
        <v>42666.125</v>
      </c>
      <c r="B7111">
        <v>9.8299999999999998E-2</v>
      </c>
    </row>
    <row r="7112" spans="1:2" x14ac:dyDescent="0.35">
      <c r="A7112" s="3">
        <v>42666.166666666664</v>
      </c>
      <c r="B7112">
        <v>0.1014</v>
      </c>
    </row>
    <row r="7113" spans="1:2" x14ac:dyDescent="0.35">
      <c r="A7113" s="3">
        <v>42666.208333333336</v>
      </c>
      <c r="B7113">
        <v>0.10059999999999999</v>
      </c>
    </row>
    <row r="7114" spans="1:2" x14ac:dyDescent="0.35">
      <c r="A7114" s="3">
        <v>42666.25</v>
      </c>
      <c r="B7114">
        <v>9.2600000000000002E-2</v>
      </c>
    </row>
    <row r="7115" spans="1:2" x14ac:dyDescent="0.35">
      <c r="A7115" s="3">
        <v>42666.291666666664</v>
      </c>
      <c r="B7115">
        <v>7.9200000000000007E-2</v>
      </c>
    </row>
    <row r="7116" spans="1:2" x14ac:dyDescent="0.35">
      <c r="A7116" s="3">
        <v>42666.333333333336</v>
      </c>
      <c r="B7116">
        <v>7.0999999999999994E-2</v>
      </c>
    </row>
    <row r="7117" spans="1:2" x14ac:dyDescent="0.35">
      <c r="A7117" s="3">
        <v>42666.375</v>
      </c>
      <c r="B7117">
        <v>7.4200000000000002E-2</v>
      </c>
    </row>
    <row r="7118" spans="1:2" x14ac:dyDescent="0.35">
      <c r="A7118" s="3">
        <v>42666.416666666664</v>
      </c>
      <c r="B7118">
        <v>8.43E-2</v>
      </c>
    </row>
    <row r="7119" spans="1:2" x14ac:dyDescent="0.35">
      <c r="A7119" s="3">
        <v>42666.458333333336</v>
      </c>
      <c r="B7119">
        <v>8.9300000000000004E-2</v>
      </c>
    </row>
    <row r="7120" spans="1:2" x14ac:dyDescent="0.35">
      <c r="A7120" s="3">
        <v>42666.5</v>
      </c>
      <c r="B7120">
        <v>8.7900000000000006E-2</v>
      </c>
    </row>
    <row r="7121" spans="1:2" x14ac:dyDescent="0.35">
      <c r="A7121" s="3">
        <v>42666.541666666664</v>
      </c>
      <c r="B7121">
        <v>8.4500000000000006E-2</v>
      </c>
    </row>
    <row r="7122" spans="1:2" x14ac:dyDescent="0.35">
      <c r="A7122" s="3">
        <v>42666.583333333336</v>
      </c>
      <c r="B7122">
        <v>7.9200000000000007E-2</v>
      </c>
    </row>
    <row r="7123" spans="1:2" x14ac:dyDescent="0.35">
      <c r="A7123" s="3">
        <v>42666.625</v>
      </c>
      <c r="B7123">
        <v>7.0599999999999996E-2</v>
      </c>
    </row>
    <row r="7124" spans="1:2" x14ac:dyDescent="0.35">
      <c r="A7124" s="3">
        <v>42666.666666666664</v>
      </c>
      <c r="B7124">
        <v>7.3499999999999996E-2</v>
      </c>
    </row>
    <row r="7125" spans="1:2" x14ac:dyDescent="0.35">
      <c r="A7125" s="3">
        <v>42666.708333333336</v>
      </c>
      <c r="B7125">
        <v>8.1199999999999994E-2</v>
      </c>
    </row>
    <row r="7126" spans="1:2" x14ac:dyDescent="0.35">
      <c r="A7126" s="3">
        <v>42666.75</v>
      </c>
      <c r="B7126">
        <v>9.0700000000000003E-2</v>
      </c>
    </row>
    <row r="7127" spans="1:2" x14ac:dyDescent="0.35">
      <c r="A7127" s="3">
        <v>42666.791666666664</v>
      </c>
      <c r="B7127">
        <v>9.9699999999999997E-2</v>
      </c>
    </row>
    <row r="7128" spans="1:2" x14ac:dyDescent="0.35">
      <c r="A7128" s="3">
        <v>42666.833333333336</v>
      </c>
      <c r="B7128">
        <v>0.106</v>
      </c>
    </row>
    <row r="7129" spans="1:2" x14ac:dyDescent="0.35">
      <c r="A7129" s="3">
        <v>42666.875</v>
      </c>
      <c r="B7129">
        <v>0.1114</v>
      </c>
    </row>
    <row r="7130" spans="1:2" x14ac:dyDescent="0.35">
      <c r="A7130" s="3">
        <v>42666.916666666664</v>
      </c>
      <c r="B7130">
        <v>0.1163</v>
      </c>
    </row>
    <row r="7131" spans="1:2" x14ac:dyDescent="0.35">
      <c r="A7131" s="3">
        <v>42666.958333333336</v>
      </c>
      <c r="B7131">
        <v>0.12039999999999999</v>
      </c>
    </row>
    <row r="7132" spans="1:2" x14ac:dyDescent="0.35">
      <c r="A7132" s="3">
        <v>42667</v>
      </c>
      <c r="B7132">
        <v>0.12379999999999999</v>
      </c>
    </row>
    <row r="7133" spans="1:2" x14ac:dyDescent="0.35">
      <c r="A7133" s="3">
        <v>42667.041666666664</v>
      </c>
      <c r="B7133">
        <v>0.12670000000000001</v>
      </c>
    </row>
    <row r="7134" spans="1:2" x14ac:dyDescent="0.35">
      <c r="A7134" s="3">
        <v>42667.083333333336</v>
      </c>
      <c r="B7134">
        <v>0.12939999999999999</v>
      </c>
    </row>
    <row r="7135" spans="1:2" x14ac:dyDescent="0.35">
      <c r="A7135" s="3">
        <v>42667.125</v>
      </c>
      <c r="B7135">
        <v>0.12620000000000001</v>
      </c>
    </row>
    <row r="7136" spans="1:2" x14ac:dyDescent="0.35">
      <c r="A7136" s="3">
        <v>42667.166666666664</v>
      </c>
      <c r="B7136">
        <v>0.1221</v>
      </c>
    </row>
    <row r="7137" spans="1:2" x14ac:dyDescent="0.35">
      <c r="A7137" s="3">
        <v>42667.208333333336</v>
      </c>
      <c r="B7137">
        <v>0.12189999999999999</v>
      </c>
    </row>
    <row r="7138" spans="1:2" x14ac:dyDescent="0.35">
      <c r="A7138" s="3">
        <v>42667.25</v>
      </c>
      <c r="B7138">
        <v>0.11899999999999999</v>
      </c>
    </row>
    <row r="7139" spans="1:2" x14ac:dyDescent="0.35">
      <c r="A7139" s="3">
        <v>42667.291666666664</v>
      </c>
      <c r="B7139">
        <v>0.10780000000000001</v>
      </c>
    </row>
    <row r="7140" spans="1:2" x14ac:dyDescent="0.35">
      <c r="A7140" s="3">
        <v>42667.333333333336</v>
      </c>
      <c r="B7140">
        <v>0.104</v>
      </c>
    </row>
    <row r="7141" spans="1:2" x14ac:dyDescent="0.35">
      <c r="A7141" s="3">
        <v>42667.375</v>
      </c>
      <c r="B7141">
        <v>0.1087</v>
      </c>
    </row>
    <row r="7142" spans="1:2" x14ac:dyDescent="0.35">
      <c r="A7142" s="3">
        <v>42667.416666666664</v>
      </c>
      <c r="B7142">
        <v>0.1094</v>
      </c>
    </row>
    <row r="7143" spans="1:2" x14ac:dyDescent="0.35">
      <c r="A7143" s="3">
        <v>42667.458333333336</v>
      </c>
      <c r="B7143">
        <v>0.1061</v>
      </c>
    </row>
    <row r="7144" spans="1:2" x14ac:dyDescent="0.35">
      <c r="A7144" s="3">
        <v>42667.5</v>
      </c>
      <c r="B7144">
        <v>0.10349999999999999</v>
      </c>
    </row>
    <row r="7145" spans="1:2" x14ac:dyDescent="0.35">
      <c r="A7145" s="3">
        <v>42667.541666666664</v>
      </c>
      <c r="B7145">
        <v>0.1042</v>
      </c>
    </row>
    <row r="7146" spans="1:2" x14ac:dyDescent="0.35">
      <c r="A7146" s="3">
        <v>42667.583333333336</v>
      </c>
      <c r="B7146">
        <v>0.11020000000000001</v>
      </c>
    </row>
    <row r="7147" spans="1:2" x14ac:dyDescent="0.35">
      <c r="A7147" s="3">
        <v>42667.625</v>
      </c>
      <c r="B7147">
        <v>0.1215</v>
      </c>
    </row>
    <row r="7148" spans="1:2" x14ac:dyDescent="0.35">
      <c r="A7148" s="3">
        <v>42667.666666666664</v>
      </c>
      <c r="B7148">
        <v>0.13850000000000001</v>
      </c>
    </row>
    <row r="7149" spans="1:2" x14ac:dyDescent="0.35">
      <c r="A7149" s="3">
        <v>42667.708333333336</v>
      </c>
      <c r="B7149">
        <v>0.1419</v>
      </c>
    </row>
    <row r="7150" spans="1:2" x14ac:dyDescent="0.35">
      <c r="A7150" s="3">
        <v>42667.75</v>
      </c>
      <c r="B7150">
        <v>0.1439</v>
      </c>
    </row>
    <row r="7151" spans="1:2" x14ac:dyDescent="0.35">
      <c r="A7151" s="3">
        <v>42667.791666666664</v>
      </c>
      <c r="B7151">
        <v>0.15</v>
      </c>
    </row>
    <row r="7152" spans="1:2" x14ac:dyDescent="0.35">
      <c r="A7152" s="3">
        <v>42667.833333333336</v>
      </c>
      <c r="B7152">
        <v>0.15989999999999999</v>
      </c>
    </row>
    <row r="7153" spans="1:2" x14ac:dyDescent="0.35">
      <c r="A7153" s="3">
        <v>42667.875</v>
      </c>
      <c r="B7153">
        <v>0.1749</v>
      </c>
    </row>
    <row r="7154" spans="1:2" x14ac:dyDescent="0.35">
      <c r="A7154" s="3">
        <v>42667.916666666664</v>
      </c>
      <c r="B7154">
        <v>0.19259999999999999</v>
      </c>
    </row>
    <row r="7155" spans="1:2" x14ac:dyDescent="0.35">
      <c r="A7155" s="3">
        <v>42667.958333333336</v>
      </c>
      <c r="B7155">
        <v>0.20580000000000001</v>
      </c>
    </row>
    <row r="7156" spans="1:2" x14ac:dyDescent="0.35">
      <c r="A7156" s="3">
        <v>42668</v>
      </c>
      <c r="B7156">
        <v>0.2132</v>
      </c>
    </row>
    <row r="7157" spans="1:2" x14ac:dyDescent="0.35">
      <c r="A7157" s="3">
        <v>42668.041666666664</v>
      </c>
      <c r="B7157">
        <v>0.21</v>
      </c>
    </row>
    <row r="7158" spans="1:2" x14ac:dyDescent="0.35">
      <c r="A7158" s="3">
        <v>42668.083333333336</v>
      </c>
      <c r="B7158">
        <v>0.20280000000000001</v>
      </c>
    </row>
    <row r="7159" spans="1:2" x14ac:dyDescent="0.35">
      <c r="A7159" s="3">
        <v>42668.125</v>
      </c>
      <c r="B7159">
        <v>0.18909999999999999</v>
      </c>
    </row>
    <row r="7160" spans="1:2" x14ac:dyDescent="0.35">
      <c r="A7160" s="3">
        <v>42668.166666666664</v>
      </c>
      <c r="B7160">
        <v>0.17499999999999999</v>
      </c>
    </row>
    <row r="7161" spans="1:2" x14ac:dyDescent="0.35">
      <c r="A7161" s="3">
        <v>42668.208333333336</v>
      </c>
      <c r="B7161">
        <v>0.16439999999999999</v>
      </c>
    </row>
    <row r="7162" spans="1:2" x14ac:dyDescent="0.35">
      <c r="A7162" s="3">
        <v>42668.25</v>
      </c>
      <c r="B7162">
        <v>0.1457</v>
      </c>
    </row>
    <row r="7163" spans="1:2" x14ac:dyDescent="0.35">
      <c r="A7163" s="3">
        <v>42668.291666666664</v>
      </c>
      <c r="B7163">
        <v>0.1018</v>
      </c>
    </row>
    <row r="7164" spans="1:2" x14ac:dyDescent="0.35">
      <c r="A7164" s="3">
        <v>42668.333333333336</v>
      </c>
      <c r="B7164">
        <v>8.2299999999999998E-2</v>
      </c>
    </row>
    <row r="7165" spans="1:2" x14ac:dyDescent="0.35">
      <c r="A7165" s="3">
        <v>42668.375</v>
      </c>
      <c r="B7165">
        <v>7.1900000000000006E-2</v>
      </c>
    </row>
    <row r="7166" spans="1:2" x14ac:dyDescent="0.35">
      <c r="A7166" s="3">
        <v>42668.416666666664</v>
      </c>
      <c r="B7166">
        <v>5.9400000000000001E-2</v>
      </c>
    </row>
    <row r="7167" spans="1:2" x14ac:dyDescent="0.35">
      <c r="A7167" s="3">
        <v>42668.458333333336</v>
      </c>
      <c r="B7167">
        <v>5.45E-2</v>
      </c>
    </row>
    <row r="7168" spans="1:2" x14ac:dyDescent="0.35">
      <c r="A7168" s="3">
        <v>42668.5</v>
      </c>
      <c r="B7168">
        <v>5.3699999999999998E-2</v>
      </c>
    </row>
    <row r="7169" spans="1:2" x14ac:dyDescent="0.35">
      <c r="A7169" s="3">
        <v>42668.541666666664</v>
      </c>
      <c r="B7169">
        <v>5.1900000000000002E-2</v>
      </c>
    </row>
    <row r="7170" spans="1:2" x14ac:dyDescent="0.35">
      <c r="A7170" s="3">
        <v>42668.583333333336</v>
      </c>
      <c r="B7170">
        <v>4.4299999999999999E-2</v>
      </c>
    </row>
    <row r="7171" spans="1:2" x14ac:dyDescent="0.35">
      <c r="A7171" s="3">
        <v>42668.625</v>
      </c>
      <c r="B7171">
        <v>3.78E-2</v>
      </c>
    </row>
    <row r="7172" spans="1:2" x14ac:dyDescent="0.35">
      <c r="A7172" s="3">
        <v>42668.666666666664</v>
      </c>
      <c r="B7172">
        <v>3.9600000000000003E-2</v>
      </c>
    </row>
    <row r="7173" spans="1:2" x14ac:dyDescent="0.35">
      <c r="A7173" s="3">
        <v>42668.708333333336</v>
      </c>
      <c r="B7173">
        <v>4.2799999999999998E-2</v>
      </c>
    </row>
    <row r="7174" spans="1:2" x14ac:dyDescent="0.35">
      <c r="A7174" s="3">
        <v>42668.75</v>
      </c>
      <c r="B7174">
        <v>5.1999999999999998E-2</v>
      </c>
    </row>
    <row r="7175" spans="1:2" x14ac:dyDescent="0.35">
      <c r="A7175" s="3">
        <v>42668.791666666664</v>
      </c>
      <c r="B7175">
        <v>7.0800000000000002E-2</v>
      </c>
    </row>
    <row r="7176" spans="1:2" x14ac:dyDescent="0.35">
      <c r="A7176" s="3">
        <v>42668.833333333336</v>
      </c>
      <c r="B7176">
        <v>9.8400000000000001E-2</v>
      </c>
    </row>
    <row r="7177" spans="1:2" x14ac:dyDescent="0.35">
      <c r="A7177" s="3">
        <v>42668.875</v>
      </c>
      <c r="B7177">
        <v>0.12959999999999999</v>
      </c>
    </row>
    <row r="7178" spans="1:2" x14ac:dyDescent="0.35">
      <c r="A7178" s="3">
        <v>42668.916666666664</v>
      </c>
      <c r="B7178">
        <v>0.15279999999999999</v>
      </c>
    </row>
    <row r="7179" spans="1:2" x14ac:dyDescent="0.35">
      <c r="A7179" s="3">
        <v>42668.958333333336</v>
      </c>
      <c r="B7179">
        <v>0.1651</v>
      </c>
    </row>
    <row r="7180" spans="1:2" x14ac:dyDescent="0.35">
      <c r="A7180" s="3">
        <v>42669</v>
      </c>
      <c r="B7180">
        <v>0.17169999999999999</v>
      </c>
    </row>
    <row r="7181" spans="1:2" x14ac:dyDescent="0.35">
      <c r="A7181" s="3">
        <v>42669.041666666664</v>
      </c>
      <c r="B7181">
        <v>0.1726</v>
      </c>
    </row>
    <row r="7182" spans="1:2" x14ac:dyDescent="0.35">
      <c r="A7182" s="3">
        <v>42669.083333333336</v>
      </c>
      <c r="B7182">
        <v>0.15740000000000001</v>
      </c>
    </row>
    <row r="7183" spans="1:2" x14ac:dyDescent="0.35">
      <c r="A7183" s="3">
        <v>42669.125</v>
      </c>
      <c r="B7183">
        <v>0.1129</v>
      </c>
    </row>
    <row r="7184" spans="1:2" x14ac:dyDescent="0.35">
      <c r="A7184" s="3">
        <v>42669.166666666664</v>
      </c>
      <c r="B7184">
        <v>8.48E-2</v>
      </c>
    </row>
    <row r="7185" spans="1:2" x14ac:dyDescent="0.35">
      <c r="A7185" s="3">
        <v>42669.208333333336</v>
      </c>
      <c r="B7185">
        <v>8.3599999999999994E-2</v>
      </c>
    </row>
    <row r="7186" spans="1:2" x14ac:dyDescent="0.35">
      <c r="A7186" s="3">
        <v>42669.25</v>
      </c>
      <c r="B7186">
        <v>8.3000000000000004E-2</v>
      </c>
    </row>
    <row r="7187" spans="1:2" x14ac:dyDescent="0.35">
      <c r="A7187" s="3">
        <v>42669.291666666664</v>
      </c>
      <c r="B7187">
        <v>5.7299999999999997E-2</v>
      </c>
    </row>
    <row r="7188" spans="1:2" x14ac:dyDescent="0.35">
      <c r="A7188" s="3">
        <v>42669.333333333336</v>
      </c>
      <c r="B7188">
        <v>5.1299999999999998E-2</v>
      </c>
    </row>
    <row r="7189" spans="1:2" x14ac:dyDescent="0.35">
      <c r="A7189" s="3">
        <v>42669.375</v>
      </c>
      <c r="B7189">
        <v>5.67E-2</v>
      </c>
    </row>
    <row r="7190" spans="1:2" x14ac:dyDescent="0.35">
      <c r="A7190" s="3">
        <v>42669.416666666664</v>
      </c>
      <c r="B7190">
        <v>4.53E-2</v>
      </c>
    </row>
    <row r="7191" spans="1:2" x14ac:dyDescent="0.35">
      <c r="A7191" s="3">
        <v>42669.458333333336</v>
      </c>
      <c r="B7191">
        <v>3.56E-2</v>
      </c>
    </row>
    <row r="7192" spans="1:2" x14ac:dyDescent="0.35">
      <c r="A7192" s="3">
        <v>42669.5</v>
      </c>
      <c r="B7192">
        <v>4.0599999999999997E-2</v>
      </c>
    </row>
    <row r="7193" spans="1:2" x14ac:dyDescent="0.35">
      <c r="A7193" s="3">
        <v>42669.541666666664</v>
      </c>
      <c r="B7193">
        <v>4.9599999999999998E-2</v>
      </c>
    </row>
    <row r="7194" spans="1:2" x14ac:dyDescent="0.35">
      <c r="A7194" s="3">
        <v>42669.583333333336</v>
      </c>
      <c r="B7194">
        <v>5.16E-2</v>
      </c>
    </row>
    <row r="7195" spans="1:2" x14ac:dyDescent="0.35">
      <c r="A7195" s="3">
        <v>42669.625</v>
      </c>
      <c r="B7195">
        <v>5.2400000000000002E-2</v>
      </c>
    </row>
    <row r="7196" spans="1:2" x14ac:dyDescent="0.35">
      <c r="A7196" s="3">
        <v>42669.666666666664</v>
      </c>
      <c r="B7196">
        <v>5.3199999999999997E-2</v>
      </c>
    </row>
    <row r="7197" spans="1:2" x14ac:dyDescent="0.35">
      <c r="A7197" s="3">
        <v>42669.708333333336</v>
      </c>
      <c r="B7197">
        <v>5.16E-2</v>
      </c>
    </row>
    <row r="7198" spans="1:2" x14ac:dyDescent="0.35">
      <c r="A7198" s="3">
        <v>42669.75</v>
      </c>
      <c r="B7198">
        <v>5.16E-2</v>
      </c>
    </row>
    <row r="7199" spans="1:2" x14ac:dyDescent="0.35">
      <c r="A7199" s="3">
        <v>42669.791666666664</v>
      </c>
      <c r="B7199">
        <v>5.5199999999999999E-2</v>
      </c>
    </row>
    <row r="7200" spans="1:2" x14ac:dyDescent="0.35">
      <c r="A7200" s="3">
        <v>42669.833333333336</v>
      </c>
      <c r="B7200">
        <v>5.8000000000000003E-2</v>
      </c>
    </row>
    <row r="7201" spans="1:2" x14ac:dyDescent="0.35">
      <c r="A7201" s="3">
        <v>42669.875</v>
      </c>
      <c r="B7201">
        <v>5.5100000000000003E-2</v>
      </c>
    </row>
    <row r="7202" spans="1:2" x14ac:dyDescent="0.35">
      <c r="A7202" s="3">
        <v>42669.916666666664</v>
      </c>
      <c r="B7202">
        <v>4.9500000000000002E-2</v>
      </c>
    </row>
    <row r="7203" spans="1:2" x14ac:dyDescent="0.35">
      <c r="A7203" s="3">
        <v>42669.958333333336</v>
      </c>
      <c r="B7203">
        <v>5.0200000000000002E-2</v>
      </c>
    </row>
    <row r="7204" spans="1:2" x14ac:dyDescent="0.35">
      <c r="A7204" s="3">
        <v>42670</v>
      </c>
      <c r="B7204">
        <v>6.3E-2</v>
      </c>
    </row>
    <row r="7205" spans="1:2" x14ac:dyDescent="0.35">
      <c r="A7205" s="3">
        <v>42670.041666666664</v>
      </c>
      <c r="B7205">
        <v>8.4699999999999998E-2</v>
      </c>
    </row>
    <row r="7206" spans="1:2" x14ac:dyDescent="0.35">
      <c r="A7206" s="3">
        <v>42670.083333333336</v>
      </c>
      <c r="B7206">
        <v>0.11650000000000001</v>
      </c>
    </row>
    <row r="7207" spans="1:2" x14ac:dyDescent="0.35">
      <c r="A7207" s="3">
        <v>42670.125</v>
      </c>
      <c r="B7207">
        <v>0.14940000000000001</v>
      </c>
    </row>
    <row r="7208" spans="1:2" x14ac:dyDescent="0.35">
      <c r="A7208" s="3">
        <v>42670.166666666664</v>
      </c>
      <c r="B7208">
        <v>0.17519999999999999</v>
      </c>
    </row>
    <row r="7209" spans="1:2" x14ac:dyDescent="0.35">
      <c r="A7209" s="3">
        <v>42670.208333333336</v>
      </c>
      <c r="B7209">
        <v>0.19589999999999999</v>
      </c>
    </row>
    <row r="7210" spans="1:2" x14ac:dyDescent="0.35">
      <c r="A7210" s="3">
        <v>42670.25</v>
      </c>
      <c r="B7210">
        <v>0.22109999999999999</v>
      </c>
    </row>
    <row r="7211" spans="1:2" x14ac:dyDescent="0.35">
      <c r="A7211" s="3">
        <v>42670.291666666664</v>
      </c>
      <c r="B7211">
        <v>0.25059999999999999</v>
      </c>
    </row>
    <row r="7212" spans="1:2" x14ac:dyDescent="0.35">
      <c r="A7212" s="3">
        <v>42670.333333333336</v>
      </c>
      <c r="B7212">
        <v>0.32179999999999997</v>
      </c>
    </row>
    <row r="7213" spans="1:2" x14ac:dyDescent="0.35">
      <c r="A7213" s="3">
        <v>42670.375</v>
      </c>
      <c r="B7213">
        <v>0.36840000000000001</v>
      </c>
    </row>
    <row r="7214" spans="1:2" x14ac:dyDescent="0.35">
      <c r="A7214" s="3">
        <v>42670.416666666664</v>
      </c>
      <c r="B7214">
        <v>0.38269999999999998</v>
      </c>
    </row>
    <row r="7215" spans="1:2" x14ac:dyDescent="0.35">
      <c r="A7215" s="3">
        <v>42670.458333333336</v>
      </c>
      <c r="B7215">
        <v>0.37190000000000001</v>
      </c>
    </row>
    <row r="7216" spans="1:2" x14ac:dyDescent="0.35">
      <c r="A7216" s="3">
        <v>42670.5</v>
      </c>
      <c r="B7216">
        <v>0.3664</v>
      </c>
    </row>
    <row r="7217" spans="1:2" x14ac:dyDescent="0.35">
      <c r="A7217" s="3">
        <v>42670.541666666664</v>
      </c>
      <c r="B7217">
        <v>0.35360000000000003</v>
      </c>
    </row>
    <row r="7218" spans="1:2" x14ac:dyDescent="0.35">
      <c r="A7218" s="3">
        <v>42670.583333333336</v>
      </c>
      <c r="B7218">
        <v>0.33560000000000001</v>
      </c>
    </row>
    <row r="7219" spans="1:2" x14ac:dyDescent="0.35">
      <c r="A7219" s="3">
        <v>42670.625</v>
      </c>
      <c r="B7219">
        <v>0.32</v>
      </c>
    </row>
    <row r="7220" spans="1:2" x14ac:dyDescent="0.35">
      <c r="A7220" s="3">
        <v>42670.666666666664</v>
      </c>
      <c r="B7220">
        <v>0.32950000000000002</v>
      </c>
    </row>
    <row r="7221" spans="1:2" x14ac:dyDescent="0.35">
      <c r="A7221" s="3">
        <v>42670.708333333336</v>
      </c>
      <c r="B7221">
        <v>0.33979999999999999</v>
      </c>
    </row>
    <row r="7222" spans="1:2" x14ac:dyDescent="0.35">
      <c r="A7222" s="3">
        <v>42670.75</v>
      </c>
      <c r="B7222">
        <v>0.35799999999999998</v>
      </c>
    </row>
    <row r="7223" spans="1:2" x14ac:dyDescent="0.35">
      <c r="A7223" s="3">
        <v>42670.791666666664</v>
      </c>
      <c r="B7223">
        <v>0.3856</v>
      </c>
    </row>
    <row r="7224" spans="1:2" x14ac:dyDescent="0.35">
      <c r="A7224" s="3">
        <v>42670.833333333336</v>
      </c>
      <c r="B7224">
        <v>0.40799999999999997</v>
      </c>
    </row>
    <row r="7225" spans="1:2" x14ac:dyDescent="0.35">
      <c r="A7225" s="3">
        <v>42670.875</v>
      </c>
      <c r="B7225">
        <v>0.44259999999999999</v>
      </c>
    </row>
    <row r="7226" spans="1:2" x14ac:dyDescent="0.35">
      <c r="A7226" s="3">
        <v>42670.916666666664</v>
      </c>
      <c r="B7226">
        <v>0.48570000000000002</v>
      </c>
    </row>
    <row r="7227" spans="1:2" x14ac:dyDescent="0.35">
      <c r="A7227" s="3">
        <v>42670.958333333336</v>
      </c>
      <c r="B7227">
        <v>0.51280000000000003</v>
      </c>
    </row>
    <row r="7228" spans="1:2" x14ac:dyDescent="0.35">
      <c r="A7228" s="3">
        <v>42671</v>
      </c>
      <c r="B7228">
        <v>0.52190000000000003</v>
      </c>
    </row>
    <row r="7229" spans="1:2" x14ac:dyDescent="0.35">
      <c r="A7229" s="3">
        <v>42671.041666666664</v>
      </c>
      <c r="B7229">
        <v>0.53820000000000001</v>
      </c>
    </row>
    <row r="7230" spans="1:2" x14ac:dyDescent="0.35">
      <c r="A7230" s="3">
        <v>42671.083333333336</v>
      </c>
      <c r="B7230">
        <v>0.55130000000000001</v>
      </c>
    </row>
    <row r="7231" spans="1:2" x14ac:dyDescent="0.35">
      <c r="A7231" s="3">
        <v>42671.125</v>
      </c>
      <c r="B7231">
        <v>0.56579999999999997</v>
      </c>
    </row>
    <row r="7232" spans="1:2" x14ac:dyDescent="0.35">
      <c r="A7232" s="3">
        <v>42671.166666666664</v>
      </c>
      <c r="B7232">
        <v>0.59030000000000005</v>
      </c>
    </row>
    <row r="7233" spans="1:2" x14ac:dyDescent="0.35">
      <c r="A7233" s="3">
        <v>42671.208333333336</v>
      </c>
      <c r="B7233">
        <v>0.59589999999999999</v>
      </c>
    </row>
    <row r="7234" spans="1:2" x14ac:dyDescent="0.35">
      <c r="A7234" s="3">
        <v>42671.25</v>
      </c>
      <c r="B7234">
        <v>0.58560000000000001</v>
      </c>
    </row>
    <row r="7235" spans="1:2" x14ac:dyDescent="0.35">
      <c r="A7235" s="3">
        <v>42671.291666666664</v>
      </c>
      <c r="B7235">
        <v>0.61409999999999998</v>
      </c>
    </row>
    <row r="7236" spans="1:2" x14ac:dyDescent="0.35">
      <c r="A7236" s="3">
        <v>42671.333333333336</v>
      </c>
      <c r="B7236">
        <v>0.67969999999999997</v>
      </c>
    </row>
    <row r="7237" spans="1:2" x14ac:dyDescent="0.35">
      <c r="A7237" s="3">
        <v>42671.375</v>
      </c>
      <c r="B7237">
        <v>0.68600000000000005</v>
      </c>
    </row>
    <row r="7238" spans="1:2" x14ac:dyDescent="0.35">
      <c r="A7238" s="3">
        <v>42671.416666666664</v>
      </c>
      <c r="B7238">
        <v>0.68259999999999998</v>
      </c>
    </row>
    <row r="7239" spans="1:2" x14ac:dyDescent="0.35">
      <c r="A7239" s="3">
        <v>42671.458333333336</v>
      </c>
      <c r="B7239">
        <v>0.67290000000000005</v>
      </c>
    </row>
    <row r="7240" spans="1:2" x14ac:dyDescent="0.35">
      <c r="A7240" s="3">
        <v>42671.5</v>
      </c>
      <c r="B7240">
        <v>0.66100000000000003</v>
      </c>
    </row>
    <row r="7241" spans="1:2" x14ac:dyDescent="0.35">
      <c r="A7241" s="3">
        <v>42671.541666666664</v>
      </c>
      <c r="B7241">
        <v>0.64190000000000003</v>
      </c>
    </row>
    <row r="7242" spans="1:2" x14ac:dyDescent="0.35">
      <c r="A7242" s="3">
        <v>42671.583333333336</v>
      </c>
      <c r="B7242">
        <v>0.61780000000000002</v>
      </c>
    </row>
    <row r="7243" spans="1:2" x14ac:dyDescent="0.35">
      <c r="A7243" s="3">
        <v>42671.625</v>
      </c>
      <c r="B7243">
        <v>0.56689999999999996</v>
      </c>
    </row>
    <row r="7244" spans="1:2" x14ac:dyDescent="0.35">
      <c r="A7244" s="3">
        <v>42671.666666666664</v>
      </c>
      <c r="B7244">
        <v>0.50970000000000004</v>
      </c>
    </row>
    <row r="7245" spans="1:2" x14ac:dyDescent="0.35">
      <c r="A7245" s="3">
        <v>42671.708333333336</v>
      </c>
      <c r="B7245">
        <v>0.47710000000000002</v>
      </c>
    </row>
    <row r="7246" spans="1:2" x14ac:dyDescent="0.35">
      <c r="A7246" s="3">
        <v>42671.75</v>
      </c>
      <c r="B7246">
        <v>0.45169999999999999</v>
      </c>
    </row>
    <row r="7247" spans="1:2" x14ac:dyDescent="0.35">
      <c r="A7247" s="3">
        <v>42671.791666666664</v>
      </c>
      <c r="B7247">
        <v>0.42949999999999999</v>
      </c>
    </row>
    <row r="7248" spans="1:2" x14ac:dyDescent="0.35">
      <c r="A7248" s="3">
        <v>42671.833333333336</v>
      </c>
      <c r="B7248">
        <v>0.42380000000000001</v>
      </c>
    </row>
    <row r="7249" spans="1:2" x14ac:dyDescent="0.35">
      <c r="A7249" s="3">
        <v>42671.875</v>
      </c>
      <c r="B7249">
        <v>0.4274</v>
      </c>
    </row>
    <row r="7250" spans="1:2" x14ac:dyDescent="0.35">
      <c r="A7250" s="3">
        <v>42671.916666666664</v>
      </c>
      <c r="B7250">
        <v>0.44130000000000003</v>
      </c>
    </row>
    <row r="7251" spans="1:2" x14ac:dyDescent="0.35">
      <c r="A7251" s="3">
        <v>42671.958333333336</v>
      </c>
      <c r="B7251">
        <v>0.45169999999999999</v>
      </c>
    </row>
    <row r="7252" spans="1:2" x14ac:dyDescent="0.35">
      <c r="A7252" s="3">
        <v>42672</v>
      </c>
      <c r="B7252">
        <v>0.46200000000000002</v>
      </c>
    </row>
    <row r="7253" spans="1:2" x14ac:dyDescent="0.35">
      <c r="A7253" s="3">
        <v>42672.041666666664</v>
      </c>
      <c r="B7253">
        <v>0.4541</v>
      </c>
    </row>
    <row r="7254" spans="1:2" x14ac:dyDescent="0.35">
      <c r="A7254" s="3">
        <v>42672.083333333336</v>
      </c>
      <c r="B7254">
        <v>0.45050000000000001</v>
      </c>
    </row>
    <row r="7255" spans="1:2" x14ac:dyDescent="0.35">
      <c r="A7255" s="3">
        <v>42672.125</v>
      </c>
      <c r="B7255">
        <v>0.42209999999999998</v>
      </c>
    </row>
    <row r="7256" spans="1:2" x14ac:dyDescent="0.35">
      <c r="A7256" s="3">
        <v>42672.166666666664</v>
      </c>
      <c r="B7256">
        <v>0.38059999999999999</v>
      </c>
    </row>
    <row r="7257" spans="1:2" x14ac:dyDescent="0.35">
      <c r="A7257" s="3">
        <v>42672.208333333336</v>
      </c>
      <c r="B7257">
        <v>0.34520000000000001</v>
      </c>
    </row>
    <row r="7258" spans="1:2" x14ac:dyDescent="0.35">
      <c r="A7258" s="3">
        <v>42672.25</v>
      </c>
      <c r="B7258">
        <v>0.30620000000000003</v>
      </c>
    </row>
    <row r="7259" spans="1:2" x14ac:dyDescent="0.35">
      <c r="A7259" s="3">
        <v>42672.291666666664</v>
      </c>
      <c r="B7259">
        <v>0.29220000000000002</v>
      </c>
    </row>
    <row r="7260" spans="1:2" x14ac:dyDescent="0.35">
      <c r="A7260" s="3">
        <v>42672.333333333336</v>
      </c>
      <c r="B7260">
        <v>0.32240000000000002</v>
      </c>
    </row>
    <row r="7261" spans="1:2" x14ac:dyDescent="0.35">
      <c r="A7261" s="3">
        <v>42672.375</v>
      </c>
      <c r="B7261">
        <v>0.3246</v>
      </c>
    </row>
    <row r="7262" spans="1:2" x14ac:dyDescent="0.35">
      <c r="A7262" s="3">
        <v>42672.416666666664</v>
      </c>
      <c r="B7262">
        <v>0.3236</v>
      </c>
    </row>
    <row r="7263" spans="1:2" x14ac:dyDescent="0.35">
      <c r="A7263" s="3">
        <v>42672.458333333336</v>
      </c>
      <c r="B7263">
        <v>0.315</v>
      </c>
    </row>
    <row r="7264" spans="1:2" x14ac:dyDescent="0.35">
      <c r="A7264" s="3">
        <v>42672.5</v>
      </c>
      <c r="B7264">
        <v>0.30480000000000002</v>
      </c>
    </row>
    <row r="7265" spans="1:2" x14ac:dyDescent="0.35">
      <c r="A7265" s="3">
        <v>42672.541666666664</v>
      </c>
      <c r="B7265">
        <v>0.28970000000000001</v>
      </c>
    </row>
    <row r="7266" spans="1:2" x14ac:dyDescent="0.35">
      <c r="A7266" s="3">
        <v>42672.583333333336</v>
      </c>
      <c r="B7266">
        <v>0.26889999999999997</v>
      </c>
    </row>
    <row r="7267" spans="1:2" x14ac:dyDescent="0.35">
      <c r="A7267" s="3">
        <v>42672.625</v>
      </c>
      <c r="B7267">
        <v>0.22600000000000001</v>
      </c>
    </row>
    <row r="7268" spans="1:2" x14ac:dyDescent="0.35">
      <c r="A7268" s="3">
        <v>42672.666666666664</v>
      </c>
      <c r="B7268">
        <v>0.1925</v>
      </c>
    </row>
    <row r="7269" spans="1:2" x14ac:dyDescent="0.35">
      <c r="A7269" s="3">
        <v>42672.708333333336</v>
      </c>
      <c r="B7269">
        <v>0.1797</v>
      </c>
    </row>
    <row r="7270" spans="1:2" x14ac:dyDescent="0.35">
      <c r="A7270" s="3">
        <v>42672.75</v>
      </c>
      <c r="B7270">
        <v>0.1736</v>
      </c>
    </row>
    <row r="7271" spans="1:2" x14ac:dyDescent="0.35">
      <c r="A7271" s="3">
        <v>42672.791666666664</v>
      </c>
      <c r="B7271">
        <v>0.17630000000000001</v>
      </c>
    </row>
    <row r="7272" spans="1:2" x14ac:dyDescent="0.35">
      <c r="A7272" s="3">
        <v>42672.833333333336</v>
      </c>
      <c r="B7272">
        <v>0.18429999999999999</v>
      </c>
    </row>
    <row r="7273" spans="1:2" x14ac:dyDescent="0.35">
      <c r="A7273" s="3">
        <v>42672.875</v>
      </c>
      <c r="B7273">
        <v>0.19939999999999999</v>
      </c>
    </row>
    <row r="7274" spans="1:2" x14ac:dyDescent="0.35">
      <c r="A7274" s="3">
        <v>42672.916666666664</v>
      </c>
      <c r="B7274">
        <v>0.21529999999999999</v>
      </c>
    </row>
    <row r="7275" spans="1:2" x14ac:dyDescent="0.35">
      <c r="A7275" s="3">
        <v>42672.958333333336</v>
      </c>
      <c r="B7275">
        <v>0.22770000000000001</v>
      </c>
    </row>
    <row r="7276" spans="1:2" x14ac:dyDescent="0.35">
      <c r="A7276" s="3">
        <v>42673</v>
      </c>
      <c r="B7276">
        <v>0.23880000000000001</v>
      </c>
    </row>
    <row r="7277" spans="1:2" x14ac:dyDescent="0.35">
      <c r="A7277" s="3">
        <v>42673.041666666664</v>
      </c>
      <c r="B7277">
        <v>0.23960000000000001</v>
      </c>
    </row>
    <row r="7278" spans="1:2" x14ac:dyDescent="0.35">
      <c r="A7278" s="3">
        <v>42673.083333333336</v>
      </c>
      <c r="B7278">
        <v>0.23649999999999999</v>
      </c>
    </row>
    <row r="7279" spans="1:2" x14ac:dyDescent="0.35">
      <c r="A7279" s="3">
        <v>42673.125</v>
      </c>
      <c r="B7279">
        <v>0.22539999999999999</v>
      </c>
    </row>
    <row r="7280" spans="1:2" x14ac:dyDescent="0.35">
      <c r="A7280" s="3">
        <v>42673.166666666664</v>
      </c>
      <c r="B7280">
        <v>0.21110000000000001</v>
      </c>
    </row>
    <row r="7281" spans="1:2" x14ac:dyDescent="0.35">
      <c r="A7281" s="3">
        <v>42673.208333333336</v>
      </c>
      <c r="B7281">
        <v>0.19370000000000001</v>
      </c>
    </row>
    <row r="7282" spans="1:2" x14ac:dyDescent="0.35">
      <c r="A7282" s="3">
        <v>42673.25</v>
      </c>
      <c r="B7282">
        <v>0.1749</v>
      </c>
    </row>
    <row r="7283" spans="1:2" x14ac:dyDescent="0.35">
      <c r="A7283" s="3">
        <v>42673.291666666664</v>
      </c>
      <c r="B7283">
        <v>0.17480000000000001</v>
      </c>
    </row>
    <row r="7284" spans="1:2" x14ac:dyDescent="0.35">
      <c r="A7284" s="3">
        <v>42673.333333333336</v>
      </c>
      <c r="B7284">
        <v>0.21709999999999999</v>
      </c>
    </row>
    <row r="7285" spans="1:2" x14ac:dyDescent="0.35">
      <c r="A7285" s="3">
        <v>42673.375</v>
      </c>
      <c r="B7285">
        <v>0.21290000000000001</v>
      </c>
    </row>
    <row r="7286" spans="1:2" x14ac:dyDescent="0.35">
      <c r="A7286" s="3">
        <v>42673.416666666664</v>
      </c>
      <c r="B7286">
        <v>0.1981</v>
      </c>
    </row>
    <row r="7287" spans="1:2" x14ac:dyDescent="0.35">
      <c r="A7287" s="3">
        <v>42673.458333333336</v>
      </c>
      <c r="B7287">
        <v>0.1875</v>
      </c>
    </row>
    <row r="7288" spans="1:2" x14ac:dyDescent="0.35">
      <c r="A7288" s="3">
        <v>42673.5</v>
      </c>
      <c r="B7288">
        <v>0.18720000000000001</v>
      </c>
    </row>
    <row r="7289" spans="1:2" x14ac:dyDescent="0.35">
      <c r="A7289" s="3">
        <v>42673.541666666664</v>
      </c>
      <c r="B7289">
        <v>0.1918</v>
      </c>
    </row>
    <row r="7290" spans="1:2" x14ac:dyDescent="0.35">
      <c r="A7290" s="3">
        <v>42673.583333333336</v>
      </c>
      <c r="B7290">
        <v>0.18379999999999999</v>
      </c>
    </row>
    <row r="7291" spans="1:2" x14ac:dyDescent="0.35">
      <c r="A7291" s="3">
        <v>42673.625</v>
      </c>
      <c r="B7291">
        <v>0.1517</v>
      </c>
    </row>
    <row r="7292" spans="1:2" x14ac:dyDescent="0.35">
      <c r="A7292" s="3">
        <v>42673.666666666664</v>
      </c>
      <c r="B7292">
        <v>0.1376</v>
      </c>
    </row>
    <row r="7293" spans="1:2" x14ac:dyDescent="0.35">
      <c r="A7293" s="3">
        <v>42673.708333333336</v>
      </c>
      <c r="B7293">
        <v>0.129</v>
      </c>
    </row>
    <row r="7294" spans="1:2" x14ac:dyDescent="0.35">
      <c r="A7294" s="3">
        <v>42673.75</v>
      </c>
      <c r="B7294">
        <v>0.11840000000000001</v>
      </c>
    </row>
    <row r="7295" spans="1:2" x14ac:dyDescent="0.35">
      <c r="A7295" s="3">
        <v>42673.791666666664</v>
      </c>
      <c r="B7295">
        <v>0.1129</v>
      </c>
    </row>
    <row r="7296" spans="1:2" x14ac:dyDescent="0.35">
      <c r="A7296" s="3">
        <v>42673.833333333336</v>
      </c>
      <c r="B7296">
        <v>0.11459999999999999</v>
      </c>
    </row>
    <row r="7297" spans="1:2" x14ac:dyDescent="0.35">
      <c r="A7297" s="3">
        <v>42673.875</v>
      </c>
      <c r="B7297">
        <v>0.13150000000000001</v>
      </c>
    </row>
    <row r="7298" spans="1:2" x14ac:dyDescent="0.35">
      <c r="A7298" s="3">
        <v>42673.916666666664</v>
      </c>
      <c r="B7298">
        <v>0.15989999999999999</v>
      </c>
    </row>
    <row r="7299" spans="1:2" x14ac:dyDescent="0.35">
      <c r="A7299" s="3">
        <v>42673.958333333336</v>
      </c>
      <c r="B7299">
        <v>0.18790000000000001</v>
      </c>
    </row>
    <row r="7300" spans="1:2" x14ac:dyDescent="0.35">
      <c r="A7300" s="3">
        <v>42674</v>
      </c>
      <c r="B7300">
        <v>0.21709999999999999</v>
      </c>
    </row>
    <row r="7301" spans="1:2" x14ac:dyDescent="0.35">
      <c r="A7301" s="3">
        <v>42674.041666666664</v>
      </c>
      <c r="B7301">
        <v>0.22800000000000001</v>
      </c>
    </row>
    <row r="7302" spans="1:2" x14ac:dyDescent="0.35">
      <c r="A7302" s="3">
        <v>42674.083333333336</v>
      </c>
      <c r="B7302">
        <v>0.22259999999999999</v>
      </c>
    </row>
    <row r="7303" spans="1:2" x14ac:dyDescent="0.35">
      <c r="A7303" s="3">
        <v>42674.125</v>
      </c>
      <c r="B7303">
        <v>0.2228</v>
      </c>
    </row>
    <row r="7304" spans="1:2" x14ac:dyDescent="0.35">
      <c r="A7304" s="3">
        <v>42674.166666666664</v>
      </c>
      <c r="B7304">
        <v>0.2198</v>
      </c>
    </row>
    <row r="7305" spans="1:2" x14ac:dyDescent="0.35">
      <c r="A7305" s="3">
        <v>42674.208333333336</v>
      </c>
      <c r="B7305">
        <v>0.21790000000000001</v>
      </c>
    </row>
    <row r="7306" spans="1:2" x14ac:dyDescent="0.35">
      <c r="A7306" s="3">
        <v>42674.25</v>
      </c>
      <c r="B7306">
        <v>0.21049999999999999</v>
      </c>
    </row>
    <row r="7307" spans="1:2" x14ac:dyDescent="0.35">
      <c r="A7307" s="3">
        <v>42674.291666666664</v>
      </c>
      <c r="B7307">
        <v>0.21729999999999999</v>
      </c>
    </row>
    <row r="7308" spans="1:2" x14ac:dyDescent="0.35">
      <c r="A7308" s="3">
        <v>42674.333333333336</v>
      </c>
      <c r="B7308">
        <v>0.2581</v>
      </c>
    </row>
    <row r="7309" spans="1:2" x14ac:dyDescent="0.35">
      <c r="A7309" s="3">
        <v>42674.375</v>
      </c>
      <c r="B7309">
        <v>0.251</v>
      </c>
    </row>
    <row r="7310" spans="1:2" x14ac:dyDescent="0.35">
      <c r="A7310" s="3">
        <v>42674.416666666664</v>
      </c>
      <c r="B7310">
        <v>0.2354</v>
      </c>
    </row>
    <row r="7311" spans="1:2" x14ac:dyDescent="0.35">
      <c r="A7311" s="3">
        <v>42674.458333333336</v>
      </c>
      <c r="B7311">
        <v>0.22489999999999999</v>
      </c>
    </row>
    <row r="7312" spans="1:2" x14ac:dyDescent="0.35">
      <c r="A7312" s="3">
        <v>42674.5</v>
      </c>
      <c r="B7312">
        <v>0.22040000000000001</v>
      </c>
    </row>
    <row r="7313" spans="1:2" x14ac:dyDescent="0.35">
      <c r="A7313" s="3">
        <v>42674.541666666664</v>
      </c>
      <c r="B7313">
        <v>0.21809999999999999</v>
      </c>
    </row>
    <row r="7314" spans="1:2" x14ac:dyDescent="0.35">
      <c r="A7314" s="3">
        <v>42674.583333333336</v>
      </c>
      <c r="B7314">
        <v>0.20799999999999999</v>
      </c>
    </row>
    <row r="7315" spans="1:2" x14ac:dyDescent="0.35">
      <c r="A7315" s="3">
        <v>42674.625</v>
      </c>
      <c r="B7315">
        <v>0.18690000000000001</v>
      </c>
    </row>
    <row r="7316" spans="1:2" x14ac:dyDescent="0.35">
      <c r="A7316" s="3">
        <v>42674.666666666664</v>
      </c>
      <c r="B7316">
        <v>0.192</v>
      </c>
    </row>
    <row r="7317" spans="1:2" x14ac:dyDescent="0.35">
      <c r="A7317" s="3">
        <v>42674.708333333336</v>
      </c>
      <c r="B7317">
        <v>0.19450000000000001</v>
      </c>
    </row>
    <row r="7318" spans="1:2" x14ac:dyDescent="0.35">
      <c r="A7318" s="3">
        <v>42674.75</v>
      </c>
      <c r="B7318">
        <v>0.1898</v>
      </c>
    </row>
    <row r="7319" spans="1:2" x14ac:dyDescent="0.35">
      <c r="A7319" s="3">
        <v>42674.791666666664</v>
      </c>
      <c r="B7319">
        <v>0.185</v>
      </c>
    </row>
    <row r="7320" spans="1:2" x14ac:dyDescent="0.35">
      <c r="A7320" s="3">
        <v>42674.833333333336</v>
      </c>
      <c r="B7320">
        <v>0.17949999999999999</v>
      </c>
    </row>
    <row r="7321" spans="1:2" x14ac:dyDescent="0.35">
      <c r="A7321" s="3">
        <v>42674.875</v>
      </c>
      <c r="B7321">
        <v>0.1638</v>
      </c>
    </row>
    <row r="7322" spans="1:2" x14ac:dyDescent="0.35">
      <c r="A7322" s="3">
        <v>42674.916666666664</v>
      </c>
      <c r="B7322">
        <v>0.14399999999999999</v>
      </c>
    </row>
    <row r="7323" spans="1:2" x14ac:dyDescent="0.35">
      <c r="A7323" s="3">
        <v>42674.958333333336</v>
      </c>
      <c r="B7323">
        <v>0.1205</v>
      </c>
    </row>
    <row r="7324" spans="1:2" x14ac:dyDescent="0.35">
      <c r="A7324" s="3">
        <v>42675</v>
      </c>
      <c r="B7324">
        <v>9.9199999999999997E-2</v>
      </c>
    </row>
    <row r="7325" spans="1:2" x14ac:dyDescent="0.35">
      <c r="A7325" s="3">
        <v>42675.041666666664</v>
      </c>
      <c r="B7325">
        <v>8.2100000000000006E-2</v>
      </c>
    </row>
    <row r="7326" spans="1:2" x14ac:dyDescent="0.35">
      <c r="A7326" s="3">
        <v>42675.083333333336</v>
      </c>
      <c r="B7326">
        <v>6.83E-2</v>
      </c>
    </row>
    <row r="7327" spans="1:2" x14ac:dyDescent="0.35">
      <c r="A7327" s="3">
        <v>42675.125</v>
      </c>
      <c r="B7327">
        <v>5.7200000000000001E-2</v>
      </c>
    </row>
    <row r="7328" spans="1:2" x14ac:dyDescent="0.35">
      <c r="A7328" s="3">
        <v>42675.166666666664</v>
      </c>
      <c r="B7328">
        <v>5.1200000000000002E-2</v>
      </c>
    </row>
    <row r="7329" spans="1:2" x14ac:dyDescent="0.35">
      <c r="A7329" s="3">
        <v>42675.208333333336</v>
      </c>
      <c r="B7329">
        <v>5.0599999999999999E-2</v>
      </c>
    </row>
    <row r="7330" spans="1:2" x14ac:dyDescent="0.35">
      <c r="A7330" s="3">
        <v>42675.25</v>
      </c>
      <c r="B7330">
        <v>5.0099999999999999E-2</v>
      </c>
    </row>
    <row r="7331" spans="1:2" x14ac:dyDescent="0.35">
      <c r="A7331" s="3">
        <v>42675.291666666664</v>
      </c>
      <c r="B7331">
        <v>3.8800000000000001E-2</v>
      </c>
    </row>
    <row r="7332" spans="1:2" x14ac:dyDescent="0.35">
      <c r="A7332" s="3">
        <v>42675.333333333336</v>
      </c>
      <c r="B7332">
        <v>3.09E-2</v>
      </c>
    </row>
    <row r="7333" spans="1:2" x14ac:dyDescent="0.35">
      <c r="A7333" s="3">
        <v>42675.375</v>
      </c>
      <c r="B7333">
        <v>2.8899999999999999E-2</v>
      </c>
    </row>
    <row r="7334" spans="1:2" x14ac:dyDescent="0.35">
      <c r="A7334" s="3">
        <v>42675.416666666664</v>
      </c>
      <c r="B7334">
        <v>2.6700000000000002E-2</v>
      </c>
    </row>
    <row r="7335" spans="1:2" x14ac:dyDescent="0.35">
      <c r="A7335" s="3">
        <v>42675.458333333336</v>
      </c>
      <c r="B7335">
        <v>2.4799999999999999E-2</v>
      </c>
    </row>
    <row r="7336" spans="1:2" x14ac:dyDescent="0.35">
      <c r="A7336" s="3">
        <v>42675.5</v>
      </c>
      <c r="B7336">
        <v>2.29E-2</v>
      </c>
    </row>
    <row r="7337" spans="1:2" x14ac:dyDescent="0.35">
      <c r="A7337" s="3">
        <v>42675.541666666664</v>
      </c>
      <c r="B7337">
        <v>2.07E-2</v>
      </c>
    </row>
    <row r="7338" spans="1:2" x14ac:dyDescent="0.35">
      <c r="A7338" s="3">
        <v>42675.583333333336</v>
      </c>
      <c r="B7338">
        <v>1.8700000000000001E-2</v>
      </c>
    </row>
    <row r="7339" spans="1:2" x14ac:dyDescent="0.35">
      <c r="A7339" s="3">
        <v>42675.625</v>
      </c>
      <c r="B7339">
        <v>2.1899999999999999E-2</v>
      </c>
    </row>
    <row r="7340" spans="1:2" x14ac:dyDescent="0.35">
      <c r="A7340" s="3">
        <v>42675.666666666664</v>
      </c>
      <c r="B7340">
        <v>2.5600000000000001E-2</v>
      </c>
    </row>
    <row r="7341" spans="1:2" x14ac:dyDescent="0.35">
      <c r="A7341" s="3">
        <v>42675.708333333336</v>
      </c>
      <c r="B7341">
        <v>2.8299999999999999E-2</v>
      </c>
    </row>
    <row r="7342" spans="1:2" x14ac:dyDescent="0.35">
      <c r="A7342" s="3">
        <v>42675.75</v>
      </c>
      <c r="B7342">
        <v>4.2099999999999999E-2</v>
      </c>
    </row>
    <row r="7343" spans="1:2" x14ac:dyDescent="0.35">
      <c r="A7343" s="3">
        <v>42675.791666666664</v>
      </c>
      <c r="B7343">
        <v>6.7400000000000002E-2</v>
      </c>
    </row>
    <row r="7344" spans="1:2" x14ac:dyDescent="0.35">
      <c r="A7344" s="3">
        <v>42675.833333333336</v>
      </c>
      <c r="B7344">
        <v>9.8699999999999996E-2</v>
      </c>
    </row>
    <row r="7345" spans="1:2" x14ac:dyDescent="0.35">
      <c r="A7345" s="3">
        <v>42675.875</v>
      </c>
      <c r="B7345">
        <v>0.12659999999999999</v>
      </c>
    </row>
    <row r="7346" spans="1:2" x14ac:dyDescent="0.35">
      <c r="A7346" s="3">
        <v>42675.916666666664</v>
      </c>
      <c r="B7346">
        <v>0.1411</v>
      </c>
    </row>
    <row r="7347" spans="1:2" x14ac:dyDescent="0.35">
      <c r="A7347" s="3">
        <v>42675.958333333336</v>
      </c>
      <c r="B7347">
        <v>0.14940000000000001</v>
      </c>
    </row>
    <row r="7348" spans="1:2" x14ac:dyDescent="0.35">
      <c r="A7348" s="3">
        <v>42676</v>
      </c>
      <c r="B7348">
        <v>0.15590000000000001</v>
      </c>
    </row>
    <row r="7349" spans="1:2" x14ac:dyDescent="0.35">
      <c r="A7349" s="3">
        <v>42676.041666666664</v>
      </c>
      <c r="B7349">
        <v>0.16289999999999999</v>
      </c>
    </row>
    <row r="7350" spans="1:2" x14ac:dyDescent="0.35">
      <c r="A7350" s="3">
        <v>42676.083333333336</v>
      </c>
      <c r="B7350">
        <v>0.17</v>
      </c>
    </row>
    <row r="7351" spans="1:2" x14ac:dyDescent="0.35">
      <c r="A7351" s="3">
        <v>42676.125</v>
      </c>
      <c r="B7351">
        <v>0.17349999999999999</v>
      </c>
    </row>
    <row r="7352" spans="1:2" x14ac:dyDescent="0.35">
      <c r="A7352" s="3">
        <v>42676.166666666664</v>
      </c>
      <c r="B7352">
        <v>0.17829999999999999</v>
      </c>
    </row>
    <row r="7353" spans="1:2" x14ac:dyDescent="0.35">
      <c r="A7353" s="3">
        <v>42676.208333333336</v>
      </c>
      <c r="B7353">
        <v>0.18329999999999999</v>
      </c>
    </row>
    <row r="7354" spans="1:2" x14ac:dyDescent="0.35">
      <c r="A7354" s="3">
        <v>42676.25</v>
      </c>
      <c r="B7354">
        <v>0.1719</v>
      </c>
    </row>
    <row r="7355" spans="1:2" x14ac:dyDescent="0.35">
      <c r="A7355" s="3">
        <v>42676.291666666664</v>
      </c>
      <c r="B7355">
        <v>0.13869999999999999</v>
      </c>
    </row>
    <row r="7356" spans="1:2" x14ac:dyDescent="0.35">
      <c r="A7356" s="3">
        <v>42676.333333333336</v>
      </c>
      <c r="B7356">
        <v>0.17810000000000001</v>
      </c>
    </row>
    <row r="7357" spans="1:2" x14ac:dyDescent="0.35">
      <c r="A7357" s="3">
        <v>42676.375</v>
      </c>
      <c r="B7357">
        <v>0.188</v>
      </c>
    </row>
    <row r="7358" spans="1:2" x14ac:dyDescent="0.35">
      <c r="A7358" s="3">
        <v>42676.416666666664</v>
      </c>
      <c r="B7358">
        <v>0.19639999999999999</v>
      </c>
    </row>
    <row r="7359" spans="1:2" x14ac:dyDescent="0.35">
      <c r="A7359" s="3">
        <v>42676.458333333336</v>
      </c>
      <c r="B7359">
        <v>0.21190000000000001</v>
      </c>
    </row>
    <row r="7360" spans="1:2" x14ac:dyDescent="0.35">
      <c r="A7360" s="3">
        <v>42676.5</v>
      </c>
      <c r="B7360">
        <v>0.22370000000000001</v>
      </c>
    </row>
    <row r="7361" spans="1:2" x14ac:dyDescent="0.35">
      <c r="A7361" s="3">
        <v>42676.541666666664</v>
      </c>
      <c r="B7361">
        <v>0.22819999999999999</v>
      </c>
    </row>
    <row r="7362" spans="1:2" x14ac:dyDescent="0.35">
      <c r="A7362" s="3">
        <v>42676.583333333336</v>
      </c>
      <c r="B7362">
        <v>0.22120000000000001</v>
      </c>
    </row>
    <row r="7363" spans="1:2" x14ac:dyDescent="0.35">
      <c r="A7363" s="3">
        <v>42676.625</v>
      </c>
      <c r="B7363">
        <v>0.18809999999999999</v>
      </c>
    </row>
    <row r="7364" spans="1:2" x14ac:dyDescent="0.35">
      <c r="A7364" s="3">
        <v>42676.666666666664</v>
      </c>
      <c r="B7364">
        <v>0.189</v>
      </c>
    </row>
    <row r="7365" spans="1:2" x14ac:dyDescent="0.35">
      <c r="A7365" s="3">
        <v>42676.708333333336</v>
      </c>
      <c r="B7365">
        <v>0.20499999999999999</v>
      </c>
    </row>
    <row r="7366" spans="1:2" x14ac:dyDescent="0.35">
      <c r="A7366" s="3">
        <v>42676.75</v>
      </c>
      <c r="B7366">
        <v>0.2218</v>
      </c>
    </row>
    <row r="7367" spans="1:2" x14ac:dyDescent="0.35">
      <c r="A7367" s="3">
        <v>42676.791666666664</v>
      </c>
      <c r="B7367">
        <v>0.23330000000000001</v>
      </c>
    </row>
    <row r="7368" spans="1:2" x14ac:dyDescent="0.35">
      <c r="A7368" s="3">
        <v>42676.833333333336</v>
      </c>
      <c r="B7368">
        <v>0.23960000000000001</v>
      </c>
    </row>
    <row r="7369" spans="1:2" x14ac:dyDescent="0.35">
      <c r="A7369" s="3">
        <v>42676.875</v>
      </c>
      <c r="B7369">
        <v>0.2535</v>
      </c>
    </row>
    <row r="7370" spans="1:2" x14ac:dyDescent="0.35">
      <c r="A7370" s="3">
        <v>42676.916666666664</v>
      </c>
      <c r="B7370">
        <v>0.27179999999999999</v>
      </c>
    </row>
    <row r="7371" spans="1:2" x14ac:dyDescent="0.35">
      <c r="A7371" s="3">
        <v>42676.958333333336</v>
      </c>
      <c r="B7371">
        <v>0.28349999999999997</v>
      </c>
    </row>
    <row r="7372" spans="1:2" x14ac:dyDescent="0.35">
      <c r="A7372" s="3">
        <v>42677</v>
      </c>
      <c r="B7372">
        <v>0.28939999999999999</v>
      </c>
    </row>
    <row r="7373" spans="1:2" x14ac:dyDescent="0.35">
      <c r="A7373" s="3">
        <v>42677.041666666664</v>
      </c>
      <c r="B7373">
        <v>0.29930000000000001</v>
      </c>
    </row>
    <row r="7374" spans="1:2" x14ac:dyDescent="0.35">
      <c r="A7374" s="3">
        <v>42677.083333333336</v>
      </c>
      <c r="B7374">
        <v>0.30449999999999999</v>
      </c>
    </row>
    <row r="7375" spans="1:2" x14ac:dyDescent="0.35">
      <c r="A7375" s="3">
        <v>42677.125</v>
      </c>
      <c r="B7375">
        <v>0.30330000000000001</v>
      </c>
    </row>
    <row r="7376" spans="1:2" x14ac:dyDescent="0.35">
      <c r="A7376" s="3">
        <v>42677.166666666664</v>
      </c>
      <c r="B7376">
        <v>0.29959999999999998</v>
      </c>
    </row>
    <row r="7377" spans="1:2" x14ac:dyDescent="0.35">
      <c r="A7377" s="3">
        <v>42677.208333333336</v>
      </c>
      <c r="B7377">
        <v>0.2883</v>
      </c>
    </row>
    <row r="7378" spans="1:2" x14ac:dyDescent="0.35">
      <c r="A7378" s="3">
        <v>42677.25</v>
      </c>
      <c r="B7378">
        <v>0.26450000000000001</v>
      </c>
    </row>
    <row r="7379" spans="1:2" x14ac:dyDescent="0.35">
      <c r="A7379" s="3">
        <v>42677.291666666664</v>
      </c>
      <c r="B7379">
        <v>0.24110000000000001</v>
      </c>
    </row>
    <row r="7380" spans="1:2" x14ac:dyDescent="0.35">
      <c r="A7380" s="3">
        <v>42677.333333333336</v>
      </c>
      <c r="B7380">
        <v>0.30790000000000001</v>
      </c>
    </row>
    <row r="7381" spans="1:2" x14ac:dyDescent="0.35">
      <c r="A7381" s="3">
        <v>42677.375</v>
      </c>
      <c r="B7381">
        <v>0.31519999999999998</v>
      </c>
    </row>
    <row r="7382" spans="1:2" x14ac:dyDescent="0.35">
      <c r="A7382" s="3">
        <v>42677.416666666664</v>
      </c>
      <c r="B7382">
        <v>0.30080000000000001</v>
      </c>
    </row>
    <row r="7383" spans="1:2" x14ac:dyDescent="0.35">
      <c r="A7383" s="3">
        <v>42677.458333333336</v>
      </c>
      <c r="B7383">
        <v>0.28170000000000001</v>
      </c>
    </row>
    <row r="7384" spans="1:2" x14ac:dyDescent="0.35">
      <c r="A7384" s="3">
        <v>42677.5</v>
      </c>
      <c r="B7384">
        <v>0.25750000000000001</v>
      </c>
    </row>
    <row r="7385" spans="1:2" x14ac:dyDescent="0.35">
      <c r="A7385" s="3">
        <v>42677.541666666664</v>
      </c>
      <c r="B7385">
        <v>0.22589999999999999</v>
      </c>
    </row>
    <row r="7386" spans="1:2" x14ac:dyDescent="0.35">
      <c r="A7386" s="3">
        <v>42677.583333333336</v>
      </c>
      <c r="B7386">
        <v>0.17949999999999999</v>
      </c>
    </row>
    <row r="7387" spans="1:2" x14ac:dyDescent="0.35">
      <c r="A7387" s="3">
        <v>42677.625</v>
      </c>
      <c r="B7387">
        <v>0.13350000000000001</v>
      </c>
    </row>
    <row r="7388" spans="1:2" x14ac:dyDescent="0.35">
      <c r="A7388" s="3">
        <v>42677.666666666664</v>
      </c>
      <c r="B7388">
        <v>0.1115</v>
      </c>
    </row>
    <row r="7389" spans="1:2" x14ac:dyDescent="0.35">
      <c r="A7389" s="3">
        <v>42677.708333333336</v>
      </c>
      <c r="B7389">
        <v>0.1028</v>
      </c>
    </row>
    <row r="7390" spans="1:2" x14ac:dyDescent="0.35">
      <c r="A7390" s="3">
        <v>42677.75</v>
      </c>
      <c r="B7390">
        <v>0.1027</v>
      </c>
    </row>
    <row r="7391" spans="1:2" x14ac:dyDescent="0.35">
      <c r="A7391" s="3">
        <v>42677.791666666664</v>
      </c>
      <c r="B7391">
        <v>0.10589999999999999</v>
      </c>
    </row>
    <row r="7392" spans="1:2" x14ac:dyDescent="0.35">
      <c r="A7392" s="3">
        <v>42677.833333333336</v>
      </c>
      <c r="B7392">
        <v>0.1084</v>
      </c>
    </row>
    <row r="7393" spans="1:2" x14ac:dyDescent="0.35">
      <c r="A7393" s="3">
        <v>42677.875</v>
      </c>
      <c r="B7393">
        <v>0.1099</v>
      </c>
    </row>
    <row r="7394" spans="1:2" x14ac:dyDescent="0.35">
      <c r="A7394" s="3">
        <v>42677.916666666664</v>
      </c>
      <c r="B7394">
        <v>0.1116</v>
      </c>
    </row>
    <row r="7395" spans="1:2" x14ac:dyDescent="0.35">
      <c r="A7395" s="3">
        <v>42677.958333333336</v>
      </c>
      <c r="B7395">
        <v>0.1128</v>
      </c>
    </row>
    <row r="7396" spans="1:2" x14ac:dyDescent="0.35">
      <c r="A7396" s="3">
        <v>42678</v>
      </c>
      <c r="B7396">
        <v>0.1143</v>
      </c>
    </row>
    <row r="7397" spans="1:2" x14ac:dyDescent="0.35">
      <c r="A7397" s="3">
        <v>42678.041666666664</v>
      </c>
      <c r="B7397">
        <v>0.1128</v>
      </c>
    </row>
    <row r="7398" spans="1:2" x14ac:dyDescent="0.35">
      <c r="A7398" s="3">
        <v>42678.083333333336</v>
      </c>
      <c r="B7398">
        <v>0.1081</v>
      </c>
    </row>
    <row r="7399" spans="1:2" x14ac:dyDescent="0.35">
      <c r="A7399" s="3">
        <v>42678.125</v>
      </c>
      <c r="B7399">
        <v>9.8000000000000004E-2</v>
      </c>
    </row>
    <row r="7400" spans="1:2" x14ac:dyDescent="0.35">
      <c r="A7400" s="3">
        <v>42678.166666666664</v>
      </c>
      <c r="B7400">
        <v>8.72E-2</v>
      </c>
    </row>
    <row r="7401" spans="1:2" x14ac:dyDescent="0.35">
      <c r="A7401" s="3">
        <v>42678.208333333336</v>
      </c>
      <c r="B7401">
        <v>7.6100000000000001E-2</v>
      </c>
    </row>
    <row r="7402" spans="1:2" x14ac:dyDescent="0.35">
      <c r="A7402" s="3">
        <v>42678.25</v>
      </c>
      <c r="B7402">
        <v>6.0600000000000001E-2</v>
      </c>
    </row>
    <row r="7403" spans="1:2" x14ac:dyDescent="0.35">
      <c r="A7403" s="3">
        <v>42678.291666666664</v>
      </c>
      <c r="B7403">
        <v>4.1700000000000001E-2</v>
      </c>
    </row>
    <row r="7404" spans="1:2" x14ac:dyDescent="0.35">
      <c r="A7404" s="3">
        <v>42678.333333333336</v>
      </c>
      <c r="B7404">
        <v>3.9899999999999998E-2</v>
      </c>
    </row>
    <row r="7405" spans="1:2" x14ac:dyDescent="0.35">
      <c r="A7405" s="3">
        <v>42678.375</v>
      </c>
      <c r="B7405">
        <v>4.0399999999999998E-2</v>
      </c>
    </row>
    <row r="7406" spans="1:2" x14ac:dyDescent="0.35">
      <c r="A7406" s="3">
        <v>42678.416666666664</v>
      </c>
      <c r="B7406">
        <v>4.4400000000000002E-2</v>
      </c>
    </row>
    <row r="7407" spans="1:2" x14ac:dyDescent="0.35">
      <c r="A7407" s="3">
        <v>42678.458333333336</v>
      </c>
      <c r="B7407">
        <v>5.4899999999999997E-2</v>
      </c>
    </row>
    <row r="7408" spans="1:2" x14ac:dyDescent="0.35">
      <c r="A7408" s="3">
        <v>42678.5</v>
      </c>
      <c r="B7408">
        <v>7.0199999999999999E-2</v>
      </c>
    </row>
    <row r="7409" spans="1:2" x14ac:dyDescent="0.35">
      <c r="A7409" s="3">
        <v>42678.541666666664</v>
      </c>
      <c r="B7409">
        <v>8.3699999999999997E-2</v>
      </c>
    </row>
    <row r="7410" spans="1:2" x14ac:dyDescent="0.35">
      <c r="A7410" s="3">
        <v>42678.583333333336</v>
      </c>
      <c r="B7410">
        <v>8.6900000000000005E-2</v>
      </c>
    </row>
    <row r="7411" spans="1:2" x14ac:dyDescent="0.35">
      <c r="A7411" s="3">
        <v>42678.625</v>
      </c>
      <c r="B7411">
        <v>7.6600000000000001E-2</v>
      </c>
    </row>
    <row r="7412" spans="1:2" x14ac:dyDescent="0.35">
      <c r="A7412" s="3">
        <v>42678.666666666664</v>
      </c>
      <c r="B7412">
        <v>8.3199999999999996E-2</v>
      </c>
    </row>
    <row r="7413" spans="1:2" x14ac:dyDescent="0.35">
      <c r="A7413" s="3">
        <v>42678.708333333336</v>
      </c>
      <c r="B7413">
        <v>9.0700000000000003E-2</v>
      </c>
    </row>
    <row r="7414" spans="1:2" x14ac:dyDescent="0.35">
      <c r="A7414" s="3">
        <v>42678.75</v>
      </c>
      <c r="B7414">
        <v>9.74E-2</v>
      </c>
    </row>
    <row r="7415" spans="1:2" x14ac:dyDescent="0.35">
      <c r="A7415" s="3">
        <v>42678.791666666664</v>
      </c>
      <c r="B7415">
        <v>0.10829999999999999</v>
      </c>
    </row>
    <row r="7416" spans="1:2" x14ac:dyDescent="0.35">
      <c r="A7416" s="3">
        <v>42678.833333333336</v>
      </c>
      <c r="B7416">
        <v>0.12429999999999999</v>
      </c>
    </row>
    <row r="7417" spans="1:2" x14ac:dyDescent="0.35">
      <c r="A7417" s="3">
        <v>42678.875</v>
      </c>
      <c r="B7417">
        <v>0.1371</v>
      </c>
    </row>
    <row r="7418" spans="1:2" x14ac:dyDescent="0.35">
      <c r="A7418" s="3">
        <v>42678.916666666664</v>
      </c>
      <c r="B7418">
        <v>0.1462</v>
      </c>
    </row>
    <row r="7419" spans="1:2" x14ac:dyDescent="0.35">
      <c r="A7419" s="3">
        <v>42678.958333333336</v>
      </c>
      <c r="B7419">
        <v>0.15620000000000001</v>
      </c>
    </row>
    <row r="7420" spans="1:2" x14ac:dyDescent="0.35">
      <c r="A7420" s="3">
        <v>42679</v>
      </c>
      <c r="B7420">
        <v>0.17399999999999999</v>
      </c>
    </row>
    <row r="7421" spans="1:2" x14ac:dyDescent="0.35">
      <c r="A7421" s="3">
        <v>42679.041666666664</v>
      </c>
      <c r="B7421">
        <v>0.19400000000000001</v>
      </c>
    </row>
    <row r="7422" spans="1:2" x14ac:dyDescent="0.35">
      <c r="A7422" s="3">
        <v>42679.083333333336</v>
      </c>
      <c r="B7422">
        <v>0.22040000000000001</v>
      </c>
    </row>
    <row r="7423" spans="1:2" x14ac:dyDescent="0.35">
      <c r="A7423" s="3">
        <v>42679.125</v>
      </c>
      <c r="B7423">
        <v>0.2361</v>
      </c>
    </row>
    <row r="7424" spans="1:2" x14ac:dyDescent="0.35">
      <c r="A7424" s="3">
        <v>42679.166666666664</v>
      </c>
      <c r="B7424">
        <v>0.2442</v>
      </c>
    </row>
    <row r="7425" spans="1:2" x14ac:dyDescent="0.35">
      <c r="A7425" s="3">
        <v>42679.208333333336</v>
      </c>
      <c r="B7425">
        <v>0.2555</v>
      </c>
    </row>
    <row r="7426" spans="1:2" x14ac:dyDescent="0.35">
      <c r="A7426" s="3">
        <v>42679.25</v>
      </c>
      <c r="B7426">
        <v>0.25609999999999999</v>
      </c>
    </row>
    <row r="7427" spans="1:2" x14ac:dyDescent="0.35">
      <c r="A7427" s="3">
        <v>42679.291666666664</v>
      </c>
      <c r="B7427">
        <v>0.23369999999999999</v>
      </c>
    </row>
    <row r="7428" spans="1:2" x14ac:dyDescent="0.35">
      <c r="A7428" s="3">
        <v>42679.333333333336</v>
      </c>
      <c r="B7428">
        <v>0.27510000000000001</v>
      </c>
    </row>
    <row r="7429" spans="1:2" x14ac:dyDescent="0.35">
      <c r="A7429" s="3">
        <v>42679.375</v>
      </c>
      <c r="B7429">
        <v>0.31690000000000002</v>
      </c>
    </row>
    <row r="7430" spans="1:2" x14ac:dyDescent="0.35">
      <c r="A7430" s="3">
        <v>42679.416666666664</v>
      </c>
      <c r="B7430">
        <v>0.3599</v>
      </c>
    </row>
    <row r="7431" spans="1:2" x14ac:dyDescent="0.35">
      <c r="A7431" s="3">
        <v>42679.458333333336</v>
      </c>
      <c r="B7431">
        <v>0.39929999999999999</v>
      </c>
    </row>
    <row r="7432" spans="1:2" x14ac:dyDescent="0.35">
      <c r="A7432" s="3">
        <v>42679.5</v>
      </c>
      <c r="B7432">
        <v>0.42870000000000003</v>
      </c>
    </row>
    <row r="7433" spans="1:2" x14ac:dyDescent="0.35">
      <c r="A7433" s="3">
        <v>42679.541666666664</v>
      </c>
      <c r="B7433">
        <v>0.44850000000000001</v>
      </c>
    </row>
    <row r="7434" spans="1:2" x14ac:dyDescent="0.35">
      <c r="A7434" s="3">
        <v>42679.583333333336</v>
      </c>
      <c r="B7434">
        <v>0.44259999999999999</v>
      </c>
    </row>
    <row r="7435" spans="1:2" x14ac:dyDescent="0.35">
      <c r="A7435" s="3">
        <v>42679.625</v>
      </c>
      <c r="B7435">
        <v>0.41220000000000001</v>
      </c>
    </row>
    <row r="7436" spans="1:2" x14ac:dyDescent="0.35">
      <c r="A7436" s="3">
        <v>42679.666666666664</v>
      </c>
      <c r="B7436">
        <v>0.39829999999999999</v>
      </c>
    </row>
    <row r="7437" spans="1:2" x14ac:dyDescent="0.35">
      <c r="A7437" s="3">
        <v>42679.708333333336</v>
      </c>
      <c r="B7437">
        <v>0.40749999999999997</v>
      </c>
    </row>
    <row r="7438" spans="1:2" x14ac:dyDescent="0.35">
      <c r="A7438" s="3">
        <v>42679.75</v>
      </c>
      <c r="B7438">
        <v>0.40839999999999999</v>
      </c>
    </row>
    <row r="7439" spans="1:2" x14ac:dyDescent="0.35">
      <c r="A7439" s="3">
        <v>42679.791666666664</v>
      </c>
      <c r="B7439">
        <v>0.41370000000000001</v>
      </c>
    </row>
    <row r="7440" spans="1:2" x14ac:dyDescent="0.35">
      <c r="A7440" s="3">
        <v>42679.833333333336</v>
      </c>
      <c r="B7440">
        <v>0.43609999999999999</v>
      </c>
    </row>
    <row r="7441" spans="1:2" x14ac:dyDescent="0.35">
      <c r="A7441" s="3">
        <v>42679.875</v>
      </c>
      <c r="B7441">
        <v>0.4672</v>
      </c>
    </row>
    <row r="7442" spans="1:2" x14ac:dyDescent="0.35">
      <c r="A7442" s="3">
        <v>42679.916666666664</v>
      </c>
      <c r="B7442">
        <v>0.5</v>
      </c>
    </row>
    <row r="7443" spans="1:2" x14ac:dyDescent="0.35">
      <c r="A7443" s="3">
        <v>42679.958333333336</v>
      </c>
      <c r="B7443">
        <v>0.52810000000000001</v>
      </c>
    </row>
    <row r="7444" spans="1:2" x14ac:dyDescent="0.35">
      <c r="A7444" s="3">
        <v>42680</v>
      </c>
      <c r="B7444">
        <v>0.54879999999999995</v>
      </c>
    </row>
    <row r="7445" spans="1:2" x14ac:dyDescent="0.35">
      <c r="A7445" s="3">
        <v>42680.041666666664</v>
      </c>
      <c r="B7445">
        <v>0.57289999999999996</v>
      </c>
    </row>
    <row r="7446" spans="1:2" x14ac:dyDescent="0.35">
      <c r="A7446" s="3">
        <v>42680.083333333336</v>
      </c>
      <c r="B7446">
        <v>0.58330000000000004</v>
      </c>
    </row>
    <row r="7447" spans="1:2" x14ac:dyDescent="0.35">
      <c r="A7447" s="3">
        <v>42680.125</v>
      </c>
      <c r="B7447">
        <v>0.57410000000000005</v>
      </c>
    </row>
    <row r="7448" spans="1:2" x14ac:dyDescent="0.35">
      <c r="A7448" s="3">
        <v>42680.166666666664</v>
      </c>
      <c r="B7448">
        <v>0.55979999999999996</v>
      </c>
    </row>
    <row r="7449" spans="1:2" x14ac:dyDescent="0.35">
      <c r="A7449" s="3">
        <v>42680.208333333336</v>
      </c>
      <c r="B7449">
        <v>0.55520000000000003</v>
      </c>
    </row>
    <row r="7450" spans="1:2" x14ac:dyDescent="0.35">
      <c r="A7450" s="3">
        <v>42680.25</v>
      </c>
      <c r="B7450">
        <v>0.54979999999999996</v>
      </c>
    </row>
    <row r="7451" spans="1:2" x14ac:dyDescent="0.35">
      <c r="A7451" s="3">
        <v>42680.291666666664</v>
      </c>
      <c r="B7451">
        <v>0.54479999999999995</v>
      </c>
    </row>
    <row r="7452" spans="1:2" x14ac:dyDescent="0.35">
      <c r="A7452" s="3">
        <v>42680.333333333336</v>
      </c>
      <c r="B7452">
        <v>0.57099999999999995</v>
      </c>
    </row>
    <row r="7453" spans="1:2" x14ac:dyDescent="0.35">
      <c r="A7453" s="3">
        <v>42680.375</v>
      </c>
      <c r="B7453">
        <v>0.626</v>
      </c>
    </row>
    <row r="7454" spans="1:2" x14ac:dyDescent="0.35">
      <c r="A7454" s="3">
        <v>42680.416666666664</v>
      </c>
      <c r="B7454">
        <v>0.65649999999999997</v>
      </c>
    </row>
    <row r="7455" spans="1:2" x14ac:dyDescent="0.35">
      <c r="A7455" s="3">
        <v>42680.458333333336</v>
      </c>
      <c r="B7455">
        <v>0.67769999999999997</v>
      </c>
    </row>
    <row r="7456" spans="1:2" x14ac:dyDescent="0.35">
      <c r="A7456" s="3">
        <v>42680.5</v>
      </c>
      <c r="B7456">
        <v>0.67369999999999997</v>
      </c>
    </row>
    <row r="7457" spans="1:2" x14ac:dyDescent="0.35">
      <c r="A7457" s="3">
        <v>42680.541666666664</v>
      </c>
      <c r="B7457">
        <v>0.64600000000000002</v>
      </c>
    </row>
    <row r="7458" spans="1:2" x14ac:dyDescent="0.35">
      <c r="A7458" s="3">
        <v>42680.583333333336</v>
      </c>
      <c r="B7458">
        <v>0.60109999999999997</v>
      </c>
    </row>
    <row r="7459" spans="1:2" x14ac:dyDescent="0.35">
      <c r="A7459" s="3">
        <v>42680.625</v>
      </c>
      <c r="B7459">
        <v>0.53759999999999997</v>
      </c>
    </row>
    <row r="7460" spans="1:2" x14ac:dyDescent="0.35">
      <c r="A7460" s="3">
        <v>42680.666666666664</v>
      </c>
      <c r="B7460">
        <v>0.51180000000000003</v>
      </c>
    </row>
    <row r="7461" spans="1:2" x14ac:dyDescent="0.35">
      <c r="A7461" s="3">
        <v>42680.708333333336</v>
      </c>
      <c r="B7461">
        <v>0.49509999999999998</v>
      </c>
    </row>
    <row r="7462" spans="1:2" x14ac:dyDescent="0.35">
      <c r="A7462" s="3">
        <v>42680.75</v>
      </c>
      <c r="B7462">
        <v>0.48020000000000002</v>
      </c>
    </row>
    <row r="7463" spans="1:2" x14ac:dyDescent="0.35">
      <c r="A7463" s="3">
        <v>42680.791666666664</v>
      </c>
      <c r="B7463">
        <v>0.48659999999999998</v>
      </c>
    </row>
    <row r="7464" spans="1:2" x14ac:dyDescent="0.35">
      <c r="A7464" s="3">
        <v>42680.833333333336</v>
      </c>
      <c r="B7464">
        <v>0.50780000000000003</v>
      </c>
    </row>
    <row r="7465" spans="1:2" x14ac:dyDescent="0.35">
      <c r="A7465" s="3">
        <v>42680.875</v>
      </c>
      <c r="B7465">
        <v>0.51070000000000004</v>
      </c>
    </row>
    <row r="7466" spans="1:2" x14ac:dyDescent="0.35">
      <c r="A7466" s="3">
        <v>42680.916666666664</v>
      </c>
      <c r="B7466">
        <v>0.50329999999999997</v>
      </c>
    </row>
    <row r="7467" spans="1:2" x14ac:dyDescent="0.35">
      <c r="A7467" s="3">
        <v>42680.958333333336</v>
      </c>
      <c r="B7467">
        <v>0.48320000000000002</v>
      </c>
    </row>
    <row r="7468" spans="1:2" x14ac:dyDescent="0.35">
      <c r="A7468" s="3">
        <v>42681</v>
      </c>
      <c r="B7468">
        <v>0.46949999999999997</v>
      </c>
    </row>
    <row r="7469" spans="1:2" x14ac:dyDescent="0.35">
      <c r="A7469" s="3">
        <v>42681.041666666664</v>
      </c>
      <c r="B7469">
        <v>0.43940000000000001</v>
      </c>
    </row>
    <row r="7470" spans="1:2" x14ac:dyDescent="0.35">
      <c r="A7470" s="3">
        <v>42681.083333333336</v>
      </c>
      <c r="B7470">
        <v>0.4037</v>
      </c>
    </row>
    <row r="7471" spans="1:2" x14ac:dyDescent="0.35">
      <c r="A7471" s="3">
        <v>42681.125</v>
      </c>
      <c r="B7471">
        <v>0.35010000000000002</v>
      </c>
    </row>
    <row r="7472" spans="1:2" x14ac:dyDescent="0.35">
      <c r="A7472" s="3">
        <v>42681.166666666664</v>
      </c>
      <c r="B7472">
        <v>0.29630000000000001</v>
      </c>
    </row>
    <row r="7473" spans="1:2" x14ac:dyDescent="0.35">
      <c r="A7473" s="3">
        <v>42681.208333333336</v>
      </c>
      <c r="B7473">
        <v>0.24030000000000001</v>
      </c>
    </row>
    <row r="7474" spans="1:2" x14ac:dyDescent="0.35">
      <c r="A7474" s="3">
        <v>42681.25</v>
      </c>
      <c r="B7474">
        <v>0.18909999999999999</v>
      </c>
    </row>
    <row r="7475" spans="1:2" x14ac:dyDescent="0.35">
      <c r="A7475" s="3">
        <v>42681.291666666664</v>
      </c>
      <c r="B7475">
        <v>0.15409999999999999</v>
      </c>
    </row>
    <row r="7476" spans="1:2" x14ac:dyDescent="0.35">
      <c r="A7476" s="3">
        <v>42681.333333333336</v>
      </c>
      <c r="B7476">
        <v>0.20269999999999999</v>
      </c>
    </row>
    <row r="7477" spans="1:2" x14ac:dyDescent="0.35">
      <c r="A7477" s="3">
        <v>42681.375</v>
      </c>
      <c r="B7477">
        <v>0.2208</v>
      </c>
    </row>
    <row r="7478" spans="1:2" x14ac:dyDescent="0.35">
      <c r="A7478" s="3">
        <v>42681.416666666664</v>
      </c>
      <c r="B7478">
        <v>0.2326</v>
      </c>
    </row>
    <row r="7479" spans="1:2" x14ac:dyDescent="0.35">
      <c r="A7479" s="3">
        <v>42681.458333333336</v>
      </c>
      <c r="B7479">
        <v>0.25009999999999999</v>
      </c>
    </row>
    <row r="7480" spans="1:2" x14ac:dyDescent="0.35">
      <c r="A7480" s="3">
        <v>42681.5</v>
      </c>
      <c r="B7480">
        <v>0.24529999999999999</v>
      </c>
    </row>
    <row r="7481" spans="1:2" x14ac:dyDescent="0.35">
      <c r="A7481" s="3">
        <v>42681.541666666664</v>
      </c>
      <c r="B7481">
        <v>0.23069999999999999</v>
      </c>
    </row>
    <row r="7482" spans="1:2" x14ac:dyDescent="0.35">
      <c r="A7482" s="3">
        <v>42681.583333333336</v>
      </c>
      <c r="B7482">
        <v>0.21929999999999999</v>
      </c>
    </row>
    <row r="7483" spans="1:2" x14ac:dyDescent="0.35">
      <c r="A7483" s="3">
        <v>42681.625</v>
      </c>
      <c r="B7483">
        <v>0.25419999999999998</v>
      </c>
    </row>
    <row r="7484" spans="1:2" x14ac:dyDescent="0.35">
      <c r="A7484" s="3">
        <v>42681.666666666664</v>
      </c>
      <c r="B7484">
        <v>0.27950000000000003</v>
      </c>
    </row>
    <row r="7485" spans="1:2" x14ac:dyDescent="0.35">
      <c r="A7485" s="3">
        <v>42681.708333333336</v>
      </c>
      <c r="B7485">
        <v>0.28399999999999997</v>
      </c>
    </row>
    <row r="7486" spans="1:2" x14ac:dyDescent="0.35">
      <c r="A7486" s="3">
        <v>42681.75</v>
      </c>
      <c r="B7486">
        <v>0.31840000000000002</v>
      </c>
    </row>
    <row r="7487" spans="1:2" x14ac:dyDescent="0.35">
      <c r="A7487" s="3">
        <v>42681.791666666664</v>
      </c>
      <c r="B7487">
        <v>0.34849999999999998</v>
      </c>
    </row>
    <row r="7488" spans="1:2" x14ac:dyDescent="0.35">
      <c r="A7488" s="3">
        <v>42681.833333333336</v>
      </c>
      <c r="B7488">
        <v>0.34649999999999997</v>
      </c>
    </row>
    <row r="7489" spans="1:2" x14ac:dyDescent="0.35">
      <c r="A7489" s="3">
        <v>42681.875</v>
      </c>
      <c r="B7489">
        <v>0.31619999999999998</v>
      </c>
    </row>
    <row r="7490" spans="1:2" x14ac:dyDescent="0.35">
      <c r="A7490" s="3">
        <v>42681.916666666664</v>
      </c>
      <c r="B7490">
        <v>0.27829999999999999</v>
      </c>
    </row>
    <row r="7491" spans="1:2" x14ac:dyDescent="0.35">
      <c r="A7491" s="3">
        <v>42681.958333333336</v>
      </c>
      <c r="B7491">
        <v>0.2346</v>
      </c>
    </row>
    <row r="7492" spans="1:2" x14ac:dyDescent="0.35">
      <c r="A7492" s="3">
        <v>42682</v>
      </c>
      <c r="B7492">
        <v>0.21990000000000001</v>
      </c>
    </row>
    <row r="7493" spans="1:2" x14ac:dyDescent="0.35">
      <c r="A7493" s="3">
        <v>42682.041666666664</v>
      </c>
      <c r="B7493">
        <v>0.25580000000000003</v>
      </c>
    </row>
    <row r="7494" spans="1:2" x14ac:dyDescent="0.35">
      <c r="A7494" s="3">
        <v>42682.083333333336</v>
      </c>
      <c r="B7494">
        <v>0.27429999999999999</v>
      </c>
    </row>
    <row r="7495" spans="1:2" x14ac:dyDescent="0.35">
      <c r="A7495" s="3">
        <v>42682.125</v>
      </c>
      <c r="B7495">
        <v>0.26240000000000002</v>
      </c>
    </row>
    <row r="7496" spans="1:2" x14ac:dyDescent="0.35">
      <c r="A7496" s="3">
        <v>42682.166666666664</v>
      </c>
      <c r="B7496">
        <v>0.26790000000000003</v>
      </c>
    </row>
    <row r="7497" spans="1:2" x14ac:dyDescent="0.35">
      <c r="A7497" s="3">
        <v>42682.208333333336</v>
      </c>
      <c r="B7497">
        <v>0.27460000000000001</v>
      </c>
    </row>
    <row r="7498" spans="1:2" x14ac:dyDescent="0.35">
      <c r="A7498" s="3">
        <v>42682.25</v>
      </c>
      <c r="B7498">
        <v>0.24879999999999999</v>
      </c>
    </row>
    <row r="7499" spans="1:2" x14ac:dyDescent="0.35">
      <c r="A7499" s="3">
        <v>42682.291666666664</v>
      </c>
      <c r="B7499">
        <v>0.2303</v>
      </c>
    </row>
    <row r="7500" spans="1:2" x14ac:dyDescent="0.35">
      <c r="A7500" s="3">
        <v>42682.333333333336</v>
      </c>
      <c r="B7500">
        <v>0.24429999999999999</v>
      </c>
    </row>
    <row r="7501" spans="1:2" x14ac:dyDescent="0.35">
      <c r="A7501" s="3">
        <v>42682.375</v>
      </c>
      <c r="B7501">
        <v>0.25209999999999999</v>
      </c>
    </row>
    <row r="7502" spans="1:2" x14ac:dyDescent="0.35">
      <c r="A7502" s="3">
        <v>42682.416666666664</v>
      </c>
      <c r="B7502">
        <v>0.25409999999999999</v>
      </c>
    </row>
    <row r="7503" spans="1:2" x14ac:dyDescent="0.35">
      <c r="A7503" s="3">
        <v>42682.458333333336</v>
      </c>
      <c r="B7503">
        <v>0.27500000000000002</v>
      </c>
    </row>
    <row r="7504" spans="1:2" x14ac:dyDescent="0.35">
      <c r="A7504" s="3">
        <v>42682.5</v>
      </c>
      <c r="B7504">
        <v>0.30859999999999999</v>
      </c>
    </row>
    <row r="7505" spans="1:2" x14ac:dyDescent="0.35">
      <c r="A7505" s="3">
        <v>42682.541666666664</v>
      </c>
      <c r="B7505">
        <v>0.32669999999999999</v>
      </c>
    </row>
    <row r="7506" spans="1:2" x14ac:dyDescent="0.35">
      <c r="A7506" s="3">
        <v>42682.583333333336</v>
      </c>
      <c r="B7506">
        <v>0.31290000000000001</v>
      </c>
    </row>
    <row r="7507" spans="1:2" x14ac:dyDescent="0.35">
      <c r="A7507" s="3">
        <v>42682.625</v>
      </c>
      <c r="B7507">
        <v>0.28789999999999999</v>
      </c>
    </row>
    <row r="7508" spans="1:2" x14ac:dyDescent="0.35">
      <c r="A7508" s="3">
        <v>42682.666666666664</v>
      </c>
      <c r="B7508">
        <v>0.27379999999999999</v>
      </c>
    </row>
    <row r="7509" spans="1:2" x14ac:dyDescent="0.35">
      <c r="A7509" s="3">
        <v>42682.708333333336</v>
      </c>
      <c r="B7509">
        <v>0.28070000000000001</v>
      </c>
    </row>
    <row r="7510" spans="1:2" x14ac:dyDescent="0.35">
      <c r="A7510" s="3">
        <v>42682.75</v>
      </c>
      <c r="B7510">
        <v>0.2959</v>
      </c>
    </row>
    <row r="7511" spans="1:2" x14ac:dyDescent="0.35">
      <c r="A7511" s="3">
        <v>42682.791666666664</v>
      </c>
      <c r="B7511">
        <v>0.32150000000000001</v>
      </c>
    </row>
    <row r="7512" spans="1:2" x14ac:dyDescent="0.35">
      <c r="A7512" s="3">
        <v>42682.833333333336</v>
      </c>
      <c r="B7512">
        <v>0.35220000000000001</v>
      </c>
    </row>
    <row r="7513" spans="1:2" x14ac:dyDescent="0.35">
      <c r="A7513" s="3">
        <v>42682.875</v>
      </c>
      <c r="B7513">
        <v>0.3846</v>
      </c>
    </row>
    <row r="7514" spans="1:2" x14ac:dyDescent="0.35">
      <c r="A7514" s="3">
        <v>42682.916666666664</v>
      </c>
      <c r="B7514">
        <v>0.41649999999999998</v>
      </c>
    </row>
    <row r="7515" spans="1:2" x14ac:dyDescent="0.35">
      <c r="A7515" s="3">
        <v>42682.958333333336</v>
      </c>
      <c r="B7515">
        <v>0.48209999999999997</v>
      </c>
    </row>
    <row r="7516" spans="1:2" x14ac:dyDescent="0.35">
      <c r="A7516" s="3">
        <v>42683</v>
      </c>
      <c r="B7516">
        <v>0.54200000000000004</v>
      </c>
    </row>
    <row r="7517" spans="1:2" x14ac:dyDescent="0.35">
      <c r="A7517" s="3">
        <v>42683.041666666664</v>
      </c>
      <c r="B7517">
        <v>0.52370000000000005</v>
      </c>
    </row>
    <row r="7518" spans="1:2" x14ac:dyDescent="0.35">
      <c r="A7518" s="3">
        <v>42683.083333333336</v>
      </c>
      <c r="B7518">
        <v>0.49719999999999998</v>
      </c>
    </row>
    <row r="7519" spans="1:2" x14ac:dyDescent="0.35">
      <c r="A7519" s="3">
        <v>42683.125</v>
      </c>
      <c r="B7519">
        <v>0.4753</v>
      </c>
    </row>
    <row r="7520" spans="1:2" x14ac:dyDescent="0.35">
      <c r="A7520" s="3">
        <v>42683.166666666664</v>
      </c>
      <c r="B7520">
        <v>0.45540000000000003</v>
      </c>
    </row>
    <row r="7521" spans="1:2" x14ac:dyDescent="0.35">
      <c r="A7521" s="3">
        <v>42683.208333333336</v>
      </c>
      <c r="B7521">
        <v>0.44700000000000001</v>
      </c>
    </row>
    <row r="7522" spans="1:2" x14ac:dyDescent="0.35">
      <c r="A7522" s="3">
        <v>42683.25</v>
      </c>
      <c r="B7522">
        <v>0.42659999999999998</v>
      </c>
    </row>
    <row r="7523" spans="1:2" x14ac:dyDescent="0.35">
      <c r="A7523" s="3">
        <v>42683.291666666664</v>
      </c>
      <c r="B7523">
        <v>0.43930000000000002</v>
      </c>
    </row>
    <row r="7524" spans="1:2" x14ac:dyDescent="0.35">
      <c r="A7524" s="3">
        <v>42683.333333333336</v>
      </c>
      <c r="B7524">
        <v>0.48180000000000001</v>
      </c>
    </row>
    <row r="7525" spans="1:2" x14ac:dyDescent="0.35">
      <c r="A7525" s="3">
        <v>42683.375</v>
      </c>
      <c r="B7525">
        <v>0.47870000000000001</v>
      </c>
    </row>
    <row r="7526" spans="1:2" x14ac:dyDescent="0.35">
      <c r="A7526" s="3">
        <v>42683.416666666664</v>
      </c>
      <c r="B7526">
        <v>0.45789999999999997</v>
      </c>
    </row>
    <row r="7527" spans="1:2" x14ac:dyDescent="0.35">
      <c r="A7527" s="3">
        <v>42683.458333333336</v>
      </c>
      <c r="B7527">
        <v>0.43740000000000001</v>
      </c>
    </row>
    <row r="7528" spans="1:2" x14ac:dyDescent="0.35">
      <c r="A7528" s="3">
        <v>42683.5</v>
      </c>
      <c r="B7528">
        <v>0.42170000000000002</v>
      </c>
    </row>
    <row r="7529" spans="1:2" x14ac:dyDescent="0.35">
      <c r="A7529" s="3">
        <v>42683.541666666664</v>
      </c>
      <c r="B7529">
        <v>0.40110000000000001</v>
      </c>
    </row>
    <row r="7530" spans="1:2" x14ac:dyDescent="0.35">
      <c r="A7530" s="3">
        <v>42683.583333333336</v>
      </c>
      <c r="B7530">
        <v>0.36880000000000002</v>
      </c>
    </row>
    <row r="7531" spans="1:2" x14ac:dyDescent="0.35">
      <c r="A7531" s="3">
        <v>42683.625</v>
      </c>
      <c r="B7531">
        <v>0.32550000000000001</v>
      </c>
    </row>
    <row r="7532" spans="1:2" x14ac:dyDescent="0.35">
      <c r="A7532" s="3">
        <v>42683.666666666664</v>
      </c>
      <c r="B7532">
        <v>0.2959</v>
      </c>
    </row>
    <row r="7533" spans="1:2" x14ac:dyDescent="0.35">
      <c r="A7533" s="3">
        <v>42683.708333333336</v>
      </c>
      <c r="B7533">
        <v>0.28860000000000002</v>
      </c>
    </row>
    <row r="7534" spans="1:2" x14ac:dyDescent="0.35">
      <c r="A7534" s="3">
        <v>42683.75</v>
      </c>
      <c r="B7534">
        <v>0.29470000000000002</v>
      </c>
    </row>
    <row r="7535" spans="1:2" x14ac:dyDescent="0.35">
      <c r="A7535" s="3">
        <v>42683.791666666664</v>
      </c>
      <c r="B7535">
        <v>0.31280000000000002</v>
      </c>
    </row>
    <row r="7536" spans="1:2" x14ac:dyDescent="0.35">
      <c r="A7536" s="3">
        <v>42683.833333333336</v>
      </c>
      <c r="B7536">
        <v>0.32869999999999999</v>
      </c>
    </row>
    <row r="7537" spans="1:2" x14ac:dyDescent="0.35">
      <c r="A7537" s="3">
        <v>42683.875</v>
      </c>
      <c r="B7537">
        <v>0.3397</v>
      </c>
    </row>
    <row r="7538" spans="1:2" x14ac:dyDescent="0.35">
      <c r="A7538" s="3">
        <v>42683.916666666664</v>
      </c>
      <c r="B7538">
        <v>0.35139999999999999</v>
      </c>
    </row>
    <row r="7539" spans="1:2" x14ac:dyDescent="0.35">
      <c r="A7539" s="3">
        <v>42683.958333333336</v>
      </c>
      <c r="B7539">
        <v>0.37109999999999999</v>
      </c>
    </row>
    <row r="7540" spans="1:2" x14ac:dyDescent="0.35">
      <c r="A7540" s="3">
        <v>42684</v>
      </c>
      <c r="B7540">
        <v>0.40329999999999999</v>
      </c>
    </row>
    <row r="7541" spans="1:2" x14ac:dyDescent="0.35">
      <c r="A7541" s="3">
        <v>42684.041666666664</v>
      </c>
      <c r="B7541">
        <v>0.45090000000000002</v>
      </c>
    </row>
    <row r="7542" spans="1:2" x14ac:dyDescent="0.35">
      <c r="A7542" s="3">
        <v>42684.083333333336</v>
      </c>
      <c r="B7542">
        <v>0.47610000000000002</v>
      </c>
    </row>
    <row r="7543" spans="1:2" x14ac:dyDescent="0.35">
      <c r="A7543" s="3">
        <v>42684.125</v>
      </c>
      <c r="B7543">
        <v>0.49740000000000001</v>
      </c>
    </row>
    <row r="7544" spans="1:2" x14ac:dyDescent="0.35">
      <c r="A7544" s="3">
        <v>42684.166666666664</v>
      </c>
      <c r="B7544">
        <v>0.48780000000000001</v>
      </c>
    </row>
    <row r="7545" spans="1:2" x14ac:dyDescent="0.35">
      <c r="A7545" s="3">
        <v>42684.208333333336</v>
      </c>
      <c r="B7545">
        <v>0.46879999999999999</v>
      </c>
    </row>
    <row r="7546" spans="1:2" x14ac:dyDescent="0.35">
      <c r="A7546" s="3">
        <v>42684.25</v>
      </c>
      <c r="B7546">
        <v>0.43319999999999997</v>
      </c>
    </row>
    <row r="7547" spans="1:2" x14ac:dyDescent="0.35">
      <c r="A7547" s="3">
        <v>42684.291666666664</v>
      </c>
      <c r="B7547">
        <v>0.40150000000000002</v>
      </c>
    </row>
    <row r="7548" spans="1:2" x14ac:dyDescent="0.35">
      <c r="A7548" s="3">
        <v>42684.333333333336</v>
      </c>
      <c r="B7548">
        <v>0.45490000000000003</v>
      </c>
    </row>
    <row r="7549" spans="1:2" x14ac:dyDescent="0.35">
      <c r="A7549" s="3">
        <v>42684.375</v>
      </c>
      <c r="B7549">
        <v>0.4556</v>
      </c>
    </row>
    <row r="7550" spans="1:2" x14ac:dyDescent="0.35">
      <c r="A7550" s="3">
        <v>42684.416666666664</v>
      </c>
      <c r="B7550">
        <v>0.44590000000000002</v>
      </c>
    </row>
    <row r="7551" spans="1:2" x14ac:dyDescent="0.35">
      <c r="A7551" s="3">
        <v>42684.458333333336</v>
      </c>
      <c r="B7551">
        <v>0.44090000000000001</v>
      </c>
    </row>
    <row r="7552" spans="1:2" x14ac:dyDescent="0.35">
      <c r="A7552" s="3">
        <v>42684.5</v>
      </c>
      <c r="B7552">
        <v>0.4284</v>
      </c>
    </row>
    <row r="7553" spans="1:2" x14ac:dyDescent="0.35">
      <c r="A7553" s="3">
        <v>42684.541666666664</v>
      </c>
      <c r="B7553">
        <v>0.40210000000000001</v>
      </c>
    </row>
    <row r="7554" spans="1:2" x14ac:dyDescent="0.35">
      <c r="A7554" s="3">
        <v>42684.583333333336</v>
      </c>
      <c r="B7554">
        <v>0.35570000000000002</v>
      </c>
    </row>
    <row r="7555" spans="1:2" x14ac:dyDescent="0.35">
      <c r="A7555" s="3">
        <v>42684.625</v>
      </c>
      <c r="B7555">
        <v>0.3</v>
      </c>
    </row>
    <row r="7556" spans="1:2" x14ac:dyDescent="0.35">
      <c r="A7556" s="3">
        <v>42684.666666666664</v>
      </c>
      <c r="B7556">
        <v>0.26140000000000002</v>
      </c>
    </row>
    <row r="7557" spans="1:2" x14ac:dyDescent="0.35">
      <c r="A7557" s="3">
        <v>42684.708333333336</v>
      </c>
      <c r="B7557">
        <v>0.25330000000000003</v>
      </c>
    </row>
    <row r="7558" spans="1:2" x14ac:dyDescent="0.35">
      <c r="A7558" s="3">
        <v>42684.75</v>
      </c>
      <c r="B7558">
        <v>0.25840000000000002</v>
      </c>
    </row>
    <row r="7559" spans="1:2" x14ac:dyDescent="0.35">
      <c r="A7559" s="3">
        <v>42684.791666666664</v>
      </c>
      <c r="B7559">
        <v>0.26879999999999998</v>
      </c>
    </row>
    <row r="7560" spans="1:2" x14ac:dyDescent="0.35">
      <c r="A7560" s="3">
        <v>42684.833333333336</v>
      </c>
      <c r="B7560">
        <v>0.27589999999999998</v>
      </c>
    </row>
    <row r="7561" spans="1:2" x14ac:dyDescent="0.35">
      <c r="A7561" s="3">
        <v>42684.875</v>
      </c>
      <c r="B7561">
        <v>0.28199999999999997</v>
      </c>
    </row>
    <row r="7562" spans="1:2" x14ac:dyDescent="0.35">
      <c r="A7562" s="3">
        <v>42684.916666666664</v>
      </c>
      <c r="B7562">
        <v>0.29089999999999999</v>
      </c>
    </row>
    <row r="7563" spans="1:2" x14ac:dyDescent="0.35">
      <c r="A7563" s="3">
        <v>42684.958333333336</v>
      </c>
      <c r="B7563">
        <v>0.29530000000000001</v>
      </c>
    </row>
    <row r="7564" spans="1:2" x14ac:dyDescent="0.35">
      <c r="A7564" s="3">
        <v>42685</v>
      </c>
      <c r="B7564">
        <v>0.29430000000000001</v>
      </c>
    </row>
    <row r="7565" spans="1:2" x14ac:dyDescent="0.35">
      <c r="A7565" s="3">
        <v>42685.041666666664</v>
      </c>
      <c r="B7565">
        <v>0.2974</v>
      </c>
    </row>
    <row r="7566" spans="1:2" x14ac:dyDescent="0.35">
      <c r="A7566" s="3">
        <v>42685.083333333336</v>
      </c>
      <c r="B7566">
        <v>0.3</v>
      </c>
    </row>
    <row r="7567" spans="1:2" x14ac:dyDescent="0.35">
      <c r="A7567" s="3">
        <v>42685.125</v>
      </c>
      <c r="B7567">
        <v>0.31340000000000001</v>
      </c>
    </row>
    <row r="7568" spans="1:2" x14ac:dyDescent="0.35">
      <c r="A7568" s="3">
        <v>42685.166666666664</v>
      </c>
      <c r="B7568">
        <v>0.31879999999999997</v>
      </c>
    </row>
    <row r="7569" spans="1:2" x14ac:dyDescent="0.35">
      <c r="A7569" s="3">
        <v>42685.208333333336</v>
      </c>
      <c r="B7569">
        <v>0.31769999999999998</v>
      </c>
    </row>
    <row r="7570" spans="1:2" x14ac:dyDescent="0.35">
      <c r="A7570" s="3">
        <v>42685.25</v>
      </c>
      <c r="B7570">
        <v>0.31340000000000001</v>
      </c>
    </row>
    <row r="7571" spans="1:2" x14ac:dyDescent="0.35">
      <c r="A7571" s="3">
        <v>42685.291666666664</v>
      </c>
      <c r="B7571">
        <v>0.28510000000000002</v>
      </c>
    </row>
    <row r="7572" spans="1:2" x14ac:dyDescent="0.35">
      <c r="A7572" s="3">
        <v>42685.333333333336</v>
      </c>
      <c r="B7572">
        <v>0.33410000000000001</v>
      </c>
    </row>
    <row r="7573" spans="1:2" x14ac:dyDescent="0.35">
      <c r="A7573" s="3">
        <v>42685.375</v>
      </c>
      <c r="B7573">
        <v>0.41220000000000001</v>
      </c>
    </row>
    <row r="7574" spans="1:2" x14ac:dyDescent="0.35">
      <c r="A7574" s="3">
        <v>42685.416666666664</v>
      </c>
      <c r="B7574">
        <v>0.47010000000000002</v>
      </c>
    </row>
    <row r="7575" spans="1:2" x14ac:dyDescent="0.35">
      <c r="A7575" s="3">
        <v>42685.458333333336</v>
      </c>
      <c r="B7575">
        <v>0.52180000000000004</v>
      </c>
    </row>
    <row r="7576" spans="1:2" x14ac:dyDescent="0.35">
      <c r="A7576" s="3">
        <v>42685.5</v>
      </c>
      <c r="B7576">
        <v>0.55979999999999996</v>
      </c>
    </row>
    <row r="7577" spans="1:2" x14ac:dyDescent="0.35">
      <c r="A7577" s="3">
        <v>42685.541666666664</v>
      </c>
      <c r="B7577">
        <v>0.56730000000000003</v>
      </c>
    </row>
    <row r="7578" spans="1:2" x14ac:dyDescent="0.35">
      <c r="A7578" s="3">
        <v>42685.583333333336</v>
      </c>
      <c r="B7578">
        <v>0.54020000000000001</v>
      </c>
    </row>
    <row r="7579" spans="1:2" x14ac:dyDescent="0.35">
      <c r="A7579" s="3">
        <v>42685.625</v>
      </c>
      <c r="B7579">
        <v>0.52869999999999995</v>
      </c>
    </row>
    <row r="7580" spans="1:2" x14ac:dyDescent="0.35">
      <c r="A7580" s="3">
        <v>42685.666666666664</v>
      </c>
      <c r="B7580">
        <v>0.54400000000000004</v>
      </c>
    </row>
    <row r="7581" spans="1:2" x14ac:dyDescent="0.35">
      <c r="A7581" s="3">
        <v>42685.708333333336</v>
      </c>
      <c r="B7581">
        <v>0.55600000000000005</v>
      </c>
    </row>
    <row r="7582" spans="1:2" x14ac:dyDescent="0.35">
      <c r="A7582" s="3">
        <v>42685.75</v>
      </c>
      <c r="B7582">
        <v>0.56910000000000005</v>
      </c>
    </row>
    <row r="7583" spans="1:2" x14ac:dyDescent="0.35">
      <c r="A7583" s="3">
        <v>42685.791666666664</v>
      </c>
      <c r="B7583">
        <v>0.57740000000000002</v>
      </c>
    </row>
    <row r="7584" spans="1:2" x14ac:dyDescent="0.35">
      <c r="A7584" s="3">
        <v>42685.833333333336</v>
      </c>
      <c r="B7584">
        <v>0.57179999999999997</v>
      </c>
    </row>
    <row r="7585" spans="1:2" x14ac:dyDescent="0.35">
      <c r="A7585" s="3">
        <v>42685.875</v>
      </c>
      <c r="B7585">
        <v>0.55430000000000001</v>
      </c>
    </row>
    <row r="7586" spans="1:2" x14ac:dyDescent="0.35">
      <c r="A7586" s="3">
        <v>42685.916666666664</v>
      </c>
      <c r="B7586">
        <v>0.53210000000000002</v>
      </c>
    </row>
    <row r="7587" spans="1:2" x14ac:dyDescent="0.35">
      <c r="A7587" s="3">
        <v>42685.958333333336</v>
      </c>
      <c r="B7587">
        <v>0.51359999999999995</v>
      </c>
    </row>
    <row r="7588" spans="1:2" x14ac:dyDescent="0.35">
      <c r="A7588" s="3">
        <v>42686</v>
      </c>
      <c r="B7588">
        <v>0.50149999999999995</v>
      </c>
    </row>
    <row r="7589" spans="1:2" x14ac:dyDescent="0.35">
      <c r="A7589" s="3">
        <v>42686.041666666664</v>
      </c>
      <c r="B7589">
        <v>0.51380000000000003</v>
      </c>
    </row>
    <row r="7590" spans="1:2" x14ac:dyDescent="0.35">
      <c r="A7590" s="3">
        <v>42686.083333333336</v>
      </c>
      <c r="B7590">
        <v>0.52590000000000003</v>
      </c>
    </row>
    <row r="7591" spans="1:2" x14ac:dyDescent="0.35">
      <c r="A7591" s="3">
        <v>42686.125</v>
      </c>
      <c r="B7591">
        <v>0.52210000000000001</v>
      </c>
    </row>
    <row r="7592" spans="1:2" x14ac:dyDescent="0.35">
      <c r="A7592" s="3">
        <v>42686.166666666664</v>
      </c>
      <c r="B7592">
        <v>0.50990000000000002</v>
      </c>
    </row>
    <row r="7593" spans="1:2" x14ac:dyDescent="0.35">
      <c r="A7593" s="3">
        <v>42686.208333333336</v>
      </c>
      <c r="B7593">
        <v>0.49390000000000001</v>
      </c>
    </row>
    <row r="7594" spans="1:2" x14ac:dyDescent="0.35">
      <c r="A7594" s="3">
        <v>42686.25</v>
      </c>
      <c r="B7594">
        <v>0.4879</v>
      </c>
    </row>
    <row r="7595" spans="1:2" x14ac:dyDescent="0.35">
      <c r="A7595" s="3">
        <v>42686.291666666664</v>
      </c>
      <c r="B7595">
        <v>0.4657</v>
      </c>
    </row>
    <row r="7596" spans="1:2" x14ac:dyDescent="0.35">
      <c r="A7596" s="3">
        <v>42686.333333333336</v>
      </c>
      <c r="B7596">
        <v>0.55759999999999998</v>
      </c>
    </row>
    <row r="7597" spans="1:2" x14ac:dyDescent="0.35">
      <c r="A7597" s="3">
        <v>42686.375</v>
      </c>
      <c r="B7597">
        <v>0.61260000000000003</v>
      </c>
    </row>
    <row r="7598" spans="1:2" x14ac:dyDescent="0.35">
      <c r="A7598" s="3">
        <v>42686.416666666664</v>
      </c>
      <c r="B7598">
        <v>0.62419999999999998</v>
      </c>
    </row>
    <row r="7599" spans="1:2" x14ac:dyDescent="0.35">
      <c r="A7599" s="3">
        <v>42686.458333333336</v>
      </c>
      <c r="B7599">
        <v>0.60909999999999997</v>
      </c>
    </row>
    <row r="7600" spans="1:2" x14ac:dyDescent="0.35">
      <c r="A7600" s="3">
        <v>42686.5</v>
      </c>
      <c r="B7600">
        <v>0.58030000000000004</v>
      </c>
    </row>
    <row r="7601" spans="1:2" x14ac:dyDescent="0.35">
      <c r="A7601" s="3">
        <v>42686.541666666664</v>
      </c>
      <c r="B7601">
        <v>0.53739999999999999</v>
      </c>
    </row>
    <row r="7602" spans="1:2" x14ac:dyDescent="0.35">
      <c r="A7602" s="3">
        <v>42686.583333333336</v>
      </c>
      <c r="B7602">
        <v>0.46060000000000001</v>
      </c>
    </row>
    <row r="7603" spans="1:2" x14ac:dyDescent="0.35">
      <c r="A7603" s="3">
        <v>42686.625</v>
      </c>
      <c r="B7603">
        <v>0.3831</v>
      </c>
    </row>
    <row r="7604" spans="1:2" x14ac:dyDescent="0.35">
      <c r="A7604" s="3">
        <v>42686.666666666664</v>
      </c>
      <c r="B7604">
        <v>0.34660000000000002</v>
      </c>
    </row>
    <row r="7605" spans="1:2" x14ac:dyDescent="0.35">
      <c r="A7605" s="3">
        <v>42686.708333333336</v>
      </c>
      <c r="B7605">
        <v>0.31950000000000001</v>
      </c>
    </row>
    <row r="7606" spans="1:2" x14ac:dyDescent="0.35">
      <c r="A7606" s="3">
        <v>42686.75</v>
      </c>
      <c r="B7606">
        <v>0.28999999999999998</v>
      </c>
    </row>
    <row r="7607" spans="1:2" x14ac:dyDescent="0.35">
      <c r="A7607" s="3">
        <v>42686.791666666664</v>
      </c>
      <c r="B7607">
        <v>0.27100000000000002</v>
      </c>
    </row>
    <row r="7608" spans="1:2" x14ac:dyDescent="0.35">
      <c r="A7608" s="3">
        <v>42686.833333333336</v>
      </c>
      <c r="B7608">
        <v>0.25519999999999998</v>
      </c>
    </row>
    <row r="7609" spans="1:2" x14ac:dyDescent="0.35">
      <c r="A7609" s="3">
        <v>42686.875</v>
      </c>
      <c r="B7609">
        <v>0.22589999999999999</v>
      </c>
    </row>
    <row r="7610" spans="1:2" x14ac:dyDescent="0.35">
      <c r="A7610" s="3">
        <v>42686.916666666664</v>
      </c>
      <c r="B7610">
        <v>0.19769999999999999</v>
      </c>
    </row>
    <row r="7611" spans="1:2" x14ac:dyDescent="0.35">
      <c r="A7611" s="3">
        <v>42686.958333333336</v>
      </c>
      <c r="B7611">
        <v>0.17499999999999999</v>
      </c>
    </row>
    <row r="7612" spans="1:2" x14ac:dyDescent="0.35">
      <c r="A7612" s="3">
        <v>42687</v>
      </c>
      <c r="B7612">
        <v>0.15160000000000001</v>
      </c>
    </row>
    <row r="7613" spans="1:2" x14ac:dyDescent="0.35">
      <c r="A7613" s="3">
        <v>42687.041666666664</v>
      </c>
      <c r="B7613">
        <v>0.12759999999999999</v>
      </c>
    </row>
    <row r="7614" spans="1:2" x14ac:dyDescent="0.35">
      <c r="A7614" s="3">
        <v>42687.083333333336</v>
      </c>
      <c r="B7614">
        <v>0.1062</v>
      </c>
    </row>
    <row r="7615" spans="1:2" x14ac:dyDescent="0.35">
      <c r="A7615" s="3">
        <v>42687.125</v>
      </c>
      <c r="B7615">
        <v>9.11E-2</v>
      </c>
    </row>
    <row r="7616" spans="1:2" x14ac:dyDescent="0.35">
      <c r="A7616" s="3">
        <v>42687.166666666664</v>
      </c>
      <c r="B7616">
        <v>7.8100000000000003E-2</v>
      </c>
    </row>
    <row r="7617" spans="1:2" x14ac:dyDescent="0.35">
      <c r="A7617" s="3">
        <v>42687.208333333336</v>
      </c>
      <c r="B7617">
        <v>6.4299999999999996E-2</v>
      </c>
    </row>
    <row r="7618" spans="1:2" x14ac:dyDescent="0.35">
      <c r="A7618" s="3">
        <v>42687.25</v>
      </c>
      <c r="B7618">
        <v>5.2699999999999997E-2</v>
      </c>
    </row>
    <row r="7619" spans="1:2" x14ac:dyDescent="0.35">
      <c r="A7619" s="3">
        <v>42687.291666666664</v>
      </c>
      <c r="B7619">
        <v>3.9600000000000003E-2</v>
      </c>
    </row>
    <row r="7620" spans="1:2" x14ac:dyDescent="0.35">
      <c r="A7620" s="3">
        <v>42687.333333333336</v>
      </c>
      <c r="B7620">
        <v>3.2099999999999997E-2</v>
      </c>
    </row>
    <row r="7621" spans="1:2" x14ac:dyDescent="0.35">
      <c r="A7621" s="3">
        <v>42687.375</v>
      </c>
      <c r="B7621">
        <v>3.4700000000000002E-2</v>
      </c>
    </row>
    <row r="7622" spans="1:2" x14ac:dyDescent="0.35">
      <c r="A7622" s="3">
        <v>42687.416666666664</v>
      </c>
      <c r="B7622">
        <v>4.3999999999999997E-2</v>
      </c>
    </row>
    <row r="7623" spans="1:2" x14ac:dyDescent="0.35">
      <c r="A7623" s="3">
        <v>42687.458333333336</v>
      </c>
      <c r="B7623">
        <v>5.4899999999999997E-2</v>
      </c>
    </row>
    <row r="7624" spans="1:2" x14ac:dyDescent="0.35">
      <c r="A7624" s="3">
        <v>42687.5</v>
      </c>
      <c r="B7624">
        <v>6.2899999999999998E-2</v>
      </c>
    </row>
    <row r="7625" spans="1:2" x14ac:dyDescent="0.35">
      <c r="A7625" s="3">
        <v>42687.541666666664</v>
      </c>
      <c r="B7625">
        <v>6.5100000000000005E-2</v>
      </c>
    </row>
    <row r="7626" spans="1:2" x14ac:dyDescent="0.35">
      <c r="A7626" s="3">
        <v>42687.583333333336</v>
      </c>
      <c r="B7626">
        <v>5.8999999999999997E-2</v>
      </c>
    </row>
    <row r="7627" spans="1:2" x14ac:dyDescent="0.35">
      <c r="A7627" s="3">
        <v>42687.625</v>
      </c>
      <c r="B7627">
        <v>4.9000000000000002E-2</v>
      </c>
    </row>
    <row r="7628" spans="1:2" x14ac:dyDescent="0.35">
      <c r="A7628" s="3">
        <v>42687.666666666664</v>
      </c>
      <c r="B7628">
        <v>4.2099999999999999E-2</v>
      </c>
    </row>
    <row r="7629" spans="1:2" x14ac:dyDescent="0.35">
      <c r="A7629" s="3">
        <v>42687.708333333336</v>
      </c>
      <c r="B7629">
        <v>3.5400000000000001E-2</v>
      </c>
    </row>
    <row r="7630" spans="1:2" x14ac:dyDescent="0.35">
      <c r="A7630" s="3">
        <v>42687.75</v>
      </c>
      <c r="B7630">
        <v>3.15E-2</v>
      </c>
    </row>
    <row r="7631" spans="1:2" x14ac:dyDescent="0.35">
      <c r="A7631" s="3">
        <v>42687.791666666664</v>
      </c>
      <c r="B7631">
        <v>3.04E-2</v>
      </c>
    </row>
    <row r="7632" spans="1:2" x14ac:dyDescent="0.35">
      <c r="A7632" s="3">
        <v>42687.833333333336</v>
      </c>
      <c r="B7632">
        <v>3.0499999999999999E-2</v>
      </c>
    </row>
    <row r="7633" spans="1:2" x14ac:dyDescent="0.35">
      <c r="A7633" s="3">
        <v>42687.875</v>
      </c>
      <c r="B7633">
        <v>3.09E-2</v>
      </c>
    </row>
    <row r="7634" spans="1:2" x14ac:dyDescent="0.35">
      <c r="A7634" s="3">
        <v>42687.916666666664</v>
      </c>
      <c r="B7634">
        <v>3.1800000000000002E-2</v>
      </c>
    </row>
    <row r="7635" spans="1:2" x14ac:dyDescent="0.35">
      <c r="A7635" s="3">
        <v>42687.958333333336</v>
      </c>
      <c r="B7635">
        <v>3.4299999999999997E-2</v>
      </c>
    </row>
    <row r="7636" spans="1:2" x14ac:dyDescent="0.35">
      <c r="A7636" s="3">
        <v>42688</v>
      </c>
      <c r="B7636">
        <v>3.8600000000000002E-2</v>
      </c>
    </row>
    <row r="7637" spans="1:2" x14ac:dyDescent="0.35">
      <c r="A7637" s="3">
        <v>42688.041666666664</v>
      </c>
      <c r="B7637">
        <v>4.36E-2</v>
      </c>
    </row>
    <row r="7638" spans="1:2" x14ac:dyDescent="0.35">
      <c r="A7638" s="3">
        <v>42688.083333333336</v>
      </c>
      <c r="B7638">
        <v>4.9700000000000001E-2</v>
      </c>
    </row>
    <row r="7639" spans="1:2" x14ac:dyDescent="0.35">
      <c r="A7639" s="3">
        <v>42688.125</v>
      </c>
      <c r="B7639">
        <v>5.28E-2</v>
      </c>
    </row>
    <row r="7640" spans="1:2" x14ac:dyDescent="0.35">
      <c r="A7640" s="3">
        <v>42688.166666666664</v>
      </c>
      <c r="B7640">
        <v>5.4199999999999998E-2</v>
      </c>
    </row>
    <row r="7641" spans="1:2" x14ac:dyDescent="0.35">
      <c r="A7641" s="3">
        <v>42688.208333333336</v>
      </c>
      <c r="B7641">
        <v>5.9799999999999999E-2</v>
      </c>
    </row>
    <row r="7642" spans="1:2" x14ac:dyDescent="0.35">
      <c r="A7642" s="3">
        <v>42688.25</v>
      </c>
      <c r="B7642">
        <v>6.6699999999999995E-2</v>
      </c>
    </row>
    <row r="7643" spans="1:2" x14ac:dyDescent="0.35">
      <c r="A7643" s="3">
        <v>42688.291666666664</v>
      </c>
      <c r="B7643">
        <v>6.7299999999999999E-2</v>
      </c>
    </row>
    <row r="7644" spans="1:2" x14ac:dyDescent="0.35">
      <c r="A7644" s="3">
        <v>42688.333333333336</v>
      </c>
      <c r="B7644">
        <v>6.7000000000000004E-2</v>
      </c>
    </row>
    <row r="7645" spans="1:2" x14ac:dyDescent="0.35">
      <c r="A7645" s="3">
        <v>42688.375</v>
      </c>
      <c r="B7645">
        <v>7.6799999999999993E-2</v>
      </c>
    </row>
    <row r="7646" spans="1:2" x14ac:dyDescent="0.35">
      <c r="A7646" s="3">
        <v>42688.416666666664</v>
      </c>
      <c r="B7646">
        <v>9.0899999999999995E-2</v>
      </c>
    </row>
    <row r="7647" spans="1:2" x14ac:dyDescent="0.35">
      <c r="A7647" s="3">
        <v>42688.458333333336</v>
      </c>
      <c r="B7647">
        <v>0.1086</v>
      </c>
    </row>
    <row r="7648" spans="1:2" x14ac:dyDescent="0.35">
      <c r="A7648" s="3">
        <v>42688.5</v>
      </c>
      <c r="B7648">
        <v>0.12</v>
      </c>
    </row>
    <row r="7649" spans="1:2" x14ac:dyDescent="0.35">
      <c r="A7649" s="3">
        <v>42688.541666666664</v>
      </c>
      <c r="B7649">
        <v>0.1221</v>
      </c>
    </row>
    <row r="7650" spans="1:2" x14ac:dyDescent="0.35">
      <c r="A7650" s="3">
        <v>42688.583333333336</v>
      </c>
      <c r="B7650">
        <v>0.11509999999999999</v>
      </c>
    </row>
    <row r="7651" spans="1:2" x14ac:dyDescent="0.35">
      <c r="A7651" s="3">
        <v>42688.625</v>
      </c>
      <c r="B7651">
        <v>0.1211</v>
      </c>
    </row>
    <row r="7652" spans="1:2" x14ac:dyDescent="0.35">
      <c r="A7652" s="3">
        <v>42688.666666666664</v>
      </c>
      <c r="B7652">
        <v>0.13089999999999999</v>
      </c>
    </row>
    <row r="7653" spans="1:2" x14ac:dyDescent="0.35">
      <c r="A7653" s="3">
        <v>42688.708333333336</v>
      </c>
      <c r="B7653">
        <v>0.13400000000000001</v>
      </c>
    </row>
    <row r="7654" spans="1:2" x14ac:dyDescent="0.35">
      <c r="A7654" s="3">
        <v>42688.75</v>
      </c>
      <c r="B7654">
        <v>0.13189999999999999</v>
      </c>
    </row>
    <row r="7655" spans="1:2" x14ac:dyDescent="0.35">
      <c r="A7655" s="3">
        <v>42688.791666666664</v>
      </c>
      <c r="B7655">
        <v>0.12659999999999999</v>
      </c>
    </row>
    <row r="7656" spans="1:2" x14ac:dyDescent="0.35">
      <c r="A7656" s="3">
        <v>42688.833333333336</v>
      </c>
      <c r="B7656">
        <v>0.1255</v>
      </c>
    </row>
    <row r="7657" spans="1:2" x14ac:dyDescent="0.35">
      <c r="A7657" s="3">
        <v>42688.875</v>
      </c>
      <c r="B7657">
        <v>0.12740000000000001</v>
      </c>
    </row>
    <row r="7658" spans="1:2" x14ac:dyDescent="0.35">
      <c r="A7658" s="3">
        <v>42688.916666666664</v>
      </c>
      <c r="B7658">
        <v>0.13400000000000001</v>
      </c>
    </row>
    <row r="7659" spans="1:2" x14ac:dyDescent="0.35">
      <c r="A7659" s="3">
        <v>42688.958333333336</v>
      </c>
      <c r="B7659">
        <v>0.13930000000000001</v>
      </c>
    </row>
    <row r="7660" spans="1:2" x14ac:dyDescent="0.35">
      <c r="A7660" s="3">
        <v>42689</v>
      </c>
      <c r="B7660">
        <v>0.14180000000000001</v>
      </c>
    </row>
    <row r="7661" spans="1:2" x14ac:dyDescent="0.35">
      <c r="A7661" s="3">
        <v>42689.041666666664</v>
      </c>
      <c r="B7661">
        <v>0.14530000000000001</v>
      </c>
    </row>
    <row r="7662" spans="1:2" x14ac:dyDescent="0.35">
      <c r="A7662" s="3">
        <v>42689.083333333336</v>
      </c>
      <c r="B7662">
        <v>0.14680000000000001</v>
      </c>
    </row>
    <row r="7663" spans="1:2" x14ac:dyDescent="0.35">
      <c r="A7663" s="3">
        <v>42689.125</v>
      </c>
      <c r="B7663">
        <v>0.14499999999999999</v>
      </c>
    </row>
    <row r="7664" spans="1:2" x14ac:dyDescent="0.35">
      <c r="A7664" s="3">
        <v>42689.166666666664</v>
      </c>
      <c r="B7664">
        <v>0.13850000000000001</v>
      </c>
    </row>
    <row r="7665" spans="1:2" x14ac:dyDescent="0.35">
      <c r="A7665" s="3">
        <v>42689.208333333336</v>
      </c>
      <c r="B7665">
        <v>0.1295</v>
      </c>
    </row>
    <row r="7666" spans="1:2" x14ac:dyDescent="0.35">
      <c r="A7666" s="3">
        <v>42689.25</v>
      </c>
      <c r="B7666">
        <v>0.12659999999999999</v>
      </c>
    </row>
    <row r="7667" spans="1:2" x14ac:dyDescent="0.35">
      <c r="A7667" s="3">
        <v>42689.291666666664</v>
      </c>
      <c r="B7667">
        <v>0.1188</v>
      </c>
    </row>
    <row r="7668" spans="1:2" x14ac:dyDescent="0.35">
      <c r="A7668" s="3">
        <v>42689.333333333336</v>
      </c>
      <c r="B7668">
        <v>0.12189999999999999</v>
      </c>
    </row>
    <row r="7669" spans="1:2" x14ac:dyDescent="0.35">
      <c r="A7669" s="3">
        <v>42689.375</v>
      </c>
      <c r="B7669">
        <v>0.13689999999999999</v>
      </c>
    </row>
    <row r="7670" spans="1:2" x14ac:dyDescent="0.35">
      <c r="A7670" s="3">
        <v>42689.416666666664</v>
      </c>
      <c r="B7670">
        <v>0.128</v>
      </c>
    </row>
    <row r="7671" spans="1:2" x14ac:dyDescent="0.35">
      <c r="A7671" s="3">
        <v>42689.458333333336</v>
      </c>
      <c r="B7671">
        <v>0.1177</v>
      </c>
    </row>
    <row r="7672" spans="1:2" x14ac:dyDescent="0.35">
      <c r="A7672" s="3">
        <v>42689.5</v>
      </c>
      <c r="B7672">
        <v>0.11119999999999999</v>
      </c>
    </row>
    <row r="7673" spans="1:2" x14ac:dyDescent="0.35">
      <c r="A7673" s="3">
        <v>42689.541666666664</v>
      </c>
      <c r="B7673">
        <v>0.1106</v>
      </c>
    </row>
    <row r="7674" spans="1:2" x14ac:dyDescent="0.35">
      <c r="A7674" s="3">
        <v>42689.583333333336</v>
      </c>
      <c r="B7674">
        <v>0.114</v>
      </c>
    </row>
    <row r="7675" spans="1:2" x14ac:dyDescent="0.35">
      <c r="A7675" s="3">
        <v>42689.625</v>
      </c>
      <c r="B7675">
        <v>0.1265</v>
      </c>
    </row>
    <row r="7676" spans="1:2" x14ac:dyDescent="0.35">
      <c r="A7676" s="3">
        <v>42689.666666666664</v>
      </c>
      <c r="B7676">
        <v>0.14760000000000001</v>
      </c>
    </row>
    <row r="7677" spans="1:2" x14ac:dyDescent="0.35">
      <c r="A7677" s="3">
        <v>42689.708333333336</v>
      </c>
      <c r="B7677">
        <v>0.1578</v>
      </c>
    </row>
    <row r="7678" spans="1:2" x14ac:dyDescent="0.35">
      <c r="A7678" s="3">
        <v>42689.75</v>
      </c>
      <c r="B7678">
        <v>0.16189999999999999</v>
      </c>
    </row>
    <row r="7679" spans="1:2" x14ac:dyDescent="0.35">
      <c r="A7679" s="3">
        <v>42689.791666666664</v>
      </c>
      <c r="B7679">
        <v>0.1623</v>
      </c>
    </row>
    <row r="7680" spans="1:2" x14ac:dyDescent="0.35">
      <c r="A7680" s="3">
        <v>42689.833333333336</v>
      </c>
      <c r="B7680">
        <v>0.15859999999999999</v>
      </c>
    </row>
    <row r="7681" spans="1:2" x14ac:dyDescent="0.35">
      <c r="A7681" s="3">
        <v>42689.875</v>
      </c>
      <c r="B7681">
        <v>0.14710000000000001</v>
      </c>
    </row>
    <row r="7682" spans="1:2" x14ac:dyDescent="0.35">
      <c r="A7682" s="3">
        <v>42689.916666666664</v>
      </c>
      <c r="B7682">
        <v>0.1351</v>
      </c>
    </row>
    <row r="7683" spans="1:2" x14ac:dyDescent="0.35">
      <c r="A7683" s="3">
        <v>42689.958333333336</v>
      </c>
      <c r="B7683">
        <v>0.1188</v>
      </c>
    </row>
    <row r="7684" spans="1:2" x14ac:dyDescent="0.35">
      <c r="A7684" s="3">
        <v>42690</v>
      </c>
      <c r="B7684">
        <v>0.1052</v>
      </c>
    </row>
    <row r="7685" spans="1:2" x14ac:dyDescent="0.35">
      <c r="A7685" s="3">
        <v>42690.041666666664</v>
      </c>
      <c r="B7685">
        <v>9.6600000000000005E-2</v>
      </c>
    </row>
    <row r="7686" spans="1:2" x14ac:dyDescent="0.35">
      <c r="A7686" s="3">
        <v>42690.083333333336</v>
      </c>
      <c r="B7686">
        <v>9.1300000000000006E-2</v>
      </c>
    </row>
    <row r="7687" spans="1:2" x14ac:dyDescent="0.35">
      <c r="A7687" s="3">
        <v>42690.125</v>
      </c>
      <c r="B7687">
        <v>9.1700000000000004E-2</v>
      </c>
    </row>
    <row r="7688" spans="1:2" x14ac:dyDescent="0.35">
      <c r="A7688" s="3">
        <v>42690.166666666664</v>
      </c>
      <c r="B7688">
        <v>9.3299999999999994E-2</v>
      </c>
    </row>
    <row r="7689" spans="1:2" x14ac:dyDescent="0.35">
      <c r="A7689" s="3">
        <v>42690.208333333336</v>
      </c>
      <c r="B7689">
        <v>9.3899999999999997E-2</v>
      </c>
    </row>
    <row r="7690" spans="1:2" x14ac:dyDescent="0.35">
      <c r="A7690" s="3">
        <v>42690.25</v>
      </c>
      <c r="B7690">
        <v>9.3899999999999997E-2</v>
      </c>
    </row>
    <row r="7691" spans="1:2" x14ac:dyDescent="0.35">
      <c r="A7691" s="3">
        <v>42690.291666666664</v>
      </c>
      <c r="B7691">
        <v>8.4199999999999997E-2</v>
      </c>
    </row>
    <row r="7692" spans="1:2" x14ac:dyDescent="0.35">
      <c r="A7692" s="3">
        <v>42690.333333333336</v>
      </c>
      <c r="B7692">
        <v>7.7299999999999994E-2</v>
      </c>
    </row>
    <row r="7693" spans="1:2" x14ac:dyDescent="0.35">
      <c r="A7693" s="3">
        <v>42690.375</v>
      </c>
      <c r="B7693">
        <v>7.3099999999999998E-2</v>
      </c>
    </row>
    <row r="7694" spans="1:2" x14ac:dyDescent="0.35">
      <c r="A7694" s="3">
        <v>42690.416666666664</v>
      </c>
      <c r="B7694">
        <v>6.4399999999999999E-2</v>
      </c>
    </row>
    <row r="7695" spans="1:2" x14ac:dyDescent="0.35">
      <c r="A7695" s="3">
        <v>42690.458333333336</v>
      </c>
      <c r="B7695">
        <v>5.8099999999999999E-2</v>
      </c>
    </row>
    <row r="7696" spans="1:2" x14ac:dyDescent="0.35">
      <c r="A7696" s="3">
        <v>42690.5</v>
      </c>
      <c r="B7696">
        <v>5.5399999999999998E-2</v>
      </c>
    </row>
    <row r="7697" spans="1:2" x14ac:dyDescent="0.35">
      <c r="A7697" s="3">
        <v>42690.541666666664</v>
      </c>
      <c r="B7697">
        <v>5.5800000000000002E-2</v>
      </c>
    </row>
    <row r="7698" spans="1:2" x14ac:dyDescent="0.35">
      <c r="A7698" s="3">
        <v>42690.583333333336</v>
      </c>
      <c r="B7698">
        <v>5.6599999999999998E-2</v>
      </c>
    </row>
    <row r="7699" spans="1:2" x14ac:dyDescent="0.35">
      <c r="A7699" s="3">
        <v>42690.625</v>
      </c>
      <c r="B7699">
        <v>5.9700000000000003E-2</v>
      </c>
    </row>
    <row r="7700" spans="1:2" x14ac:dyDescent="0.35">
      <c r="A7700" s="3">
        <v>42690.666666666664</v>
      </c>
      <c r="B7700">
        <v>7.0599999999999996E-2</v>
      </c>
    </row>
    <row r="7701" spans="1:2" x14ac:dyDescent="0.35">
      <c r="A7701" s="3">
        <v>42690.708333333336</v>
      </c>
      <c r="B7701">
        <v>8.5800000000000001E-2</v>
      </c>
    </row>
    <row r="7702" spans="1:2" x14ac:dyDescent="0.35">
      <c r="A7702" s="3">
        <v>42690.75</v>
      </c>
      <c r="B7702">
        <v>9.9900000000000003E-2</v>
      </c>
    </row>
    <row r="7703" spans="1:2" x14ac:dyDescent="0.35">
      <c r="A7703" s="3">
        <v>42690.791666666664</v>
      </c>
      <c r="B7703">
        <v>0.1085</v>
      </c>
    </row>
    <row r="7704" spans="1:2" x14ac:dyDescent="0.35">
      <c r="A7704" s="3">
        <v>42690.833333333336</v>
      </c>
      <c r="B7704">
        <v>0.1138</v>
      </c>
    </row>
    <row r="7705" spans="1:2" x14ac:dyDescent="0.35">
      <c r="A7705" s="3">
        <v>42690.875</v>
      </c>
      <c r="B7705">
        <v>0.12</v>
      </c>
    </row>
    <row r="7706" spans="1:2" x14ac:dyDescent="0.35">
      <c r="A7706" s="3">
        <v>42690.916666666664</v>
      </c>
      <c r="B7706">
        <v>0.1263</v>
      </c>
    </row>
    <row r="7707" spans="1:2" x14ac:dyDescent="0.35">
      <c r="A7707" s="3">
        <v>42690.958333333336</v>
      </c>
      <c r="B7707">
        <v>0.13350000000000001</v>
      </c>
    </row>
    <row r="7708" spans="1:2" x14ac:dyDescent="0.35">
      <c r="A7708" s="3">
        <v>42691</v>
      </c>
      <c r="B7708">
        <v>0.13930000000000001</v>
      </c>
    </row>
    <row r="7709" spans="1:2" x14ac:dyDescent="0.35">
      <c r="A7709" s="3">
        <v>42691.041666666664</v>
      </c>
      <c r="B7709">
        <v>0.14099999999999999</v>
      </c>
    </row>
    <row r="7710" spans="1:2" x14ac:dyDescent="0.35">
      <c r="A7710" s="3">
        <v>42691.083333333336</v>
      </c>
      <c r="B7710">
        <v>0.1419</v>
      </c>
    </row>
    <row r="7711" spans="1:2" x14ac:dyDescent="0.35">
      <c r="A7711" s="3">
        <v>42691.125</v>
      </c>
      <c r="B7711">
        <v>0.1386</v>
      </c>
    </row>
    <row r="7712" spans="1:2" x14ac:dyDescent="0.35">
      <c r="A7712" s="3">
        <v>42691.166666666664</v>
      </c>
      <c r="B7712">
        <v>0.1305</v>
      </c>
    </row>
    <row r="7713" spans="1:2" x14ac:dyDescent="0.35">
      <c r="A7713" s="3">
        <v>42691.208333333336</v>
      </c>
      <c r="B7713">
        <v>0.11990000000000001</v>
      </c>
    </row>
    <row r="7714" spans="1:2" x14ac:dyDescent="0.35">
      <c r="A7714" s="3">
        <v>42691.25</v>
      </c>
      <c r="B7714">
        <v>0.105</v>
      </c>
    </row>
    <row r="7715" spans="1:2" x14ac:dyDescent="0.35">
      <c r="A7715" s="3">
        <v>42691.291666666664</v>
      </c>
      <c r="B7715">
        <v>8.4500000000000006E-2</v>
      </c>
    </row>
    <row r="7716" spans="1:2" x14ac:dyDescent="0.35">
      <c r="A7716" s="3">
        <v>42691.333333333336</v>
      </c>
      <c r="B7716">
        <v>6.6799999999999998E-2</v>
      </c>
    </row>
    <row r="7717" spans="1:2" x14ac:dyDescent="0.35">
      <c r="A7717" s="3">
        <v>42691.375</v>
      </c>
      <c r="B7717">
        <v>6.7199999999999996E-2</v>
      </c>
    </row>
    <row r="7718" spans="1:2" x14ac:dyDescent="0.35">
      <c r="A7718" s="3">
        <v>42691.416666666664</v>
      </c>
      <c r="B7718">
        <v>7.1999999999999995E-2</v>
      </c>
    </row>
    <row r="7719" spans="1:2" x14ac:dyDescent="0.35">
      <c r="A7719" s="3">
        <v>42691.458333333336</v>
      </c>
      <c r="B7719">
        <v>7.6300000000000007E-2</v>
      </c>
    </row>
    <row r="7720" spans="1:2" x14ac:dyDescent="0.35">
      <c r="A7720" s="3">
        <v>42691.5</v>
      </c>
      <c r="B7720">
        <v>7.6799999999999993E-2</v>
      </c>
    </row>
    <row r="7721" spans="1:2" x14ac:dyDescent="0.35">
      <c r="A7721" s="3">
        <v>42691.541666666664</v>
      </c>
      <c r="B7721">
        <v>6.7599999999999993E-2</v>
      </c>
    </row>
    <row r="7722" spans="1:2" x14ac:dyDescent="0.35">
      <c r="A7722" s="3">
        <v>42691.583333333336</v>
      </c>
      <c r="B7722">
        <v>5.1700000000000003E-2</v>
      </c>
    </row>
    <row r="7723" spans="1:2" x14ac:dyDescent="0.35">
      <c r="A7723" s="3">
        <v>42691.625</v>
      </c>
      <c r="B7723">
        <v>4.5499999999999999E-2</v>
      </c>
    </row>
    <row r="7724" spans="1:2" x14ac:dyDescent="0.35">
      <c r="A7724" s="3">
        <v>42691.666666666664</v>
      </c>
      <c r="B7724">
        <v>5.0900000000000001E-2</v>
      </c>
    </row>
    <row r="7725" spans="1:2" x14ac:dyDescent="0.35">
      <c r="A7725" s="3">
        <v>42691.708333333336</v>
      </c>
      <c r="B7725">
        <v>6.0299999999999999E-2</v>
      </c>
    </row>
    <row r="7726" spans="1:2" x14ac:dyDescent="0.35">
      <c r="A7726" s="3">
        <v>42691.75</v>
      </c>
      <c r="B7726">
        <v>6.9599999999999995E-2</v>
      </c>
    </row>
    <row r="7727" spans="1:2" x14ac:dyDescent="0.35">
      <c r="A7727" s="3">
        <v>42691.791666666664</v>
      </c>
      <c r="B7727">
        <v>7.6600000000000001E-2</v>
      </c>
    </row>
    <row r="7728" spans="1:2" x14ac:dyDescent="0.35">
      <c r="A7728" s="3">
        <v>42691.833333333336</v>
      </c>
      <c r="B7728">
        <v>8.2500000000000004E-2</v>
      </c>
    </row>
    <row r="7729" spans="1:2" x14ac:dyDescent="0.35">
      <c r="A7729" s="3">
        <v>42691.875</v>
      </c>
      <c r="B7729">
        <v>8.7300000000000003E-2</v>
      </c>
    </row>
    <row r="7730" spans="1:2" x14ac:dyDescent="0.35">
      <c r="A7730" s="3">
        <v>42691.916666666664</v>
      </c>
      <c r="B7730">
        <v>9.2799999999999994E-2</v>
      </c>
    </row>
    <row r="7731" spans="1:2" x14ac:dyDescent="0.35">
      <c r="A7731" s="3">
        <v>42691.958333333336</v>
      </c>
      <c r="B7731">
        <v>9.9299999999999999E-2</v>
      </c>
    </row>
    <row r="7732" spans="1:2" x14ac:dyDescent="0.35">
      <c r="A7732" s="3">
        <v>42692</v>
      </c>
      <c r="B7732">
        <v>0.1082</v>
      </c>
    </row>
    <row r="7733" spans="1:2" x14ac:dyDescent="0.35">
      <c r="A7733" s="3">
        <v>42692.041666666664</v>
      </c>
      <c r="B7733">
        <v>0.1193</v>
      </c>
    </row>
    <row r="7734" spans="1:2" x14ac:dyDescent="0.35">
      <c r="A7734" s="3">
        <v>42692.083333333336</v>
      </c>
      <c r="B7734">
        <v>0.1308</v>
      </c>
    </row>
    <row r="7735" spans="1:2" x14ac:dyDescent="0.35">
      <c r="A7735" s="3">
        <v>42692.125</v>
      </c>
      <c r="B7735">
        <v>0.1396</v>
      </c>
    </row>
    <row r="7736" spans="1:2" x14ac:dyDescent="0.35">
      <c r="A7736" s="3">
        <v>42692.166666666664</v>
      </c>
      <c r="B7736">
        <v>0.1469</v>
      </c>
    </row>
    <row r="7737" spans="1:2" x14ac:dyDescent="0.35">
      <c r="A7737" s="3">
        <v>42692.208333333336</v>
      </c>
      <c r="B7737">
        <v>0.15490000000000001</v>
      </c>
    </row>
    <row r="7738" spans="1:2" x14ac:dyDescent="0.35">
      <c r="A7738" s="3">
        <v>42692.25</v>
      </c>
      <c r="B7738">
        <v>0.16</v>
      </c>
    </row>
    <row r="7739" spans="1:2" x14ac:dyDescent="0.35">
      <c r="A7739" s="3">
        <v>42692.291666666664</v>
      </c>
      <c r="B7739">
        <v>0.1434</v>
      </c>
    </row>
    <row r="7740" spans="1:2" x14ac:dyDescent="0.35">
      <c r="A7740" s="3">
        <v>42692.333333333336</v>
      </c>
      <c r="B7740">
        <v>0.14560000000000001</v>
      </c>
    </row>
    <row r="7741" spans="1:2" x14ac:dyDescent="0.35">
      <c r="A7741" s="3">
        <v>42692.375</v>
      </c>
      <c r="B7741">
        <v>0.17169999999999999</v>
      </c>
    </row>
    <row r="7742" spans="1:2" x14ac:dyDescent="0.35">
      <c r="A7742" s="3">
        <v>42692.416666666664</v>
      </c>
      <c r="B7742">
        <v>0.18260000000000001</v>
      </c>
    </row>
    <row r="7743" spans="1:2" x14ac:dyDescent="0.35">
      <c r="A7743" s="3">
        <v>42692.458333333336</v>
      </c>
      <c r="B7743">
        <v>0.1938</v>
      </c>
    </row>
    <row r="7744" spans="1:2" x14ac:dyDescent="0.35">
      <c r="A7744" s="3">
        <v>42692.5</v>
      </c>
      <c r="B7744">
        <v>0.19220000000000001</v>
      </c>
    </row>
    <row r="7745" spans="1:2" x14ac:dyDescent="0.35">
      <c r="A7745" s="3">
        <v>42692.541666666664</v>
      </c>
      <c r="B7745">
        <v>0.17430000000000001</v>
      </c>
    </row>
    <row r="7746" spans="1:2" x14ac:dyDescent="0.35">
      <c r="A7746" s="3">
        <v>42692.583333333336</v>
      </c>
      <c r="B7746">
        <v>0.14360000000000001</v>
      </c>
    </row>
    <row r="7747" spans="1:2" x14ac:dyDescent="0.35">
      <c r="A7747" s="3">
        <v>42692.625</v>
      </c>
      <c r="B7747">
        <v>0.1323</v>
      </c>
    </row>
    <row r="7748" spans="1:2" x14ac:dyDescent="0.35">
      <c r="A7748" s="3">
        <v>42692.666666666664</v>
      </c>
      <c r="B7748">
        <v>0.13469999999999999</v>
      </c>
    </row>
    <row r="7749" spans="1:2" x14ac:dyDescent="0.35">
      <c r="A7749" s="3">
        <v>42692.708333333336</v>
      </c>
      <c r="B7749">
        <v>0.1419</v>
      </c>
    </row>
    <row r="7750" spans="1:2" x14ac:dyDescent="0.35">
      <c r="A7750" s="3">
        <v>42692.75</v>
      </c>
      <c r="B7750">
        <v>0.15329999999999999</v>
      </c>
    </row>
    <row r="7751" spans="1:2" x14ac:dyDescent="0.35">
      <c r="A7751" s="3">
        <v>42692.791666666664</v>
      </c>
      <c r="B7751">
        <v>0.1575</v>
      </c>
    </row>
    <row r="7752" spans="1:2" x14ac:dyDescent="0.35">
      <c r="A7752" s="3">
        <v>42692.833333333336</v>
      </c>
      <c r="B7752">
        <v>0.156</v>
      </c>
    </row>
    <row r="7753" spans="1:2" x14ac:dyDescent="0.35">
      <c r="A7753" s="3">
        <v>42692.875</v>
      </c>
      <c r="B7753">
        <v>0.16769999999999999</v>
      </c>
    </row>
    <row r="7754" spans="1:2" x14ac:dyDescent="0.35">
      <c r="A7754" s="3">
        <v>42692.916666666664</v>
      </c>
      <c r="B7754">
        <v>0.18329999999999999</v>
      </c>
    </row>
    <row r="7755" spans="1:2" x14ac:dyDescent="0.35">
      <c r="A7755" s="3">
        <v>42692.958333333336</v>
      </c>
      <c r="B7755">
        <v>0.1923</v>
      </c>
    </row>
    <row r="7756" spans="1:2" x14ac:dyDescent="0.35">
      <c r="A7756" s="3">
        <v>42693</v>
      </c>
      <c r="B7756">
        <v>0.20530000000000001</v>
      </c>
    </row>
    <row r="7757" spans="1:2" x14ac:dyDescent="0.35">
      <c r="A7757" s="3">
        <v>42693.041666666664</v>
      </c>
      <c r="B7757">
        <v>0.2205</v>
      </c>
    </row>
    <row r="7758" spans="1:2" x14ac:dyDescent="0.35">
      <c r="A7758" s="3">
        <v>42693.083333333336</v>
      </c>
      <c r="B7758">
        <v>0.2303</v>
      </c>
    </row>
    <row r="7759" spans="1:2" x14ac:dyDescent="0.35">
      <c r="A7759" s="3">
        <v>42693.125</v>
      </c>
      <c r="B7759">
        <v>0.23680000000000001</v>
      </c>
    </row>
    <row r="7760" spans="1:2" x14ac:dyDescent="0.35">
      <c r="A7760" s="3">
        <v>42693.166666666664</v>
      </c>
      <c r="B7760">
        <v>0.24079999999999999</v>
      </c>
    </row>
    <row r="7761" spans="1:2" x14ac:dyDescent="0.35">
      <c r="A7761" s="3">
        <v>42693.208333333336</v>
      </c>
      <c r="B7761">
        <v>0.2535</v>
      </c>
    </row>
    <row r="7762" spans="1:2" x14ac:dyDescent="0.35">
      <c r="A7762" s="3">
        <v>42693.25</v>
      </c>
      <c r="B7762">
        <v>0.2606</v>
      </c>
    </row>
    <row r="7763" spans="1:2" x14ac:dyDescent="0.35">
      <c r="A7763" s="3">
        <v>42693.291666666664</v>
      </c>
      <c r="B7763">
        <v>0.23849999999999999</v>
      </c>
    </row>
    <row r="7764" spans="1:2" x14ac:dyDescent="0.35">
      <c r="A7764" s="3">
        <v>42693.333333333336</v>
      </c>
      <c r="B7764">
        <v>0.26179999999999998</v>
      </c>
    </row>
    <row r="7765" spans="1:2" x14ac:dyDescent="0.35">
      <c r="A7765" s="3">
        <v>42693.375</v>
      </c>
      <c r="B7765">
        <v>0.30840000000000001</v>
      </c>
    </row>
    <row r="7766" spans="1:2" x14ac:dyDescent="0.35">
      <c r="A7766" s="3">
        <v>42693.416666666664</v>
      </c>
      <c r="B7766">
        <v>0.31819999999999998</v>
      </c>
    </row>
    <row r="7767" spans="1:2" x14ac:dyDescent="0.35">
      <c r="A7767" s="3">
        <v>42693.458333333336</v>
      </c>
      <c r="B7767">
        <v>0.31059999999999999</v>
      </c>
    </row>
    <row r="7768" spans="1:2" x14ac:dyDescent="0.35">
      <c r="A7768" s="3">
        <v>42693.5</v>
      </c>
      <c r="B7768">
        <v>0.27960000000000002</v>
      </c>
    </row>
    <row r="7769" spans="1:2" x14ac:dyDescent="0.35">
      <c r="A7769" s="3">
        <v>42693.541666666664</v>
      </c>
      <c r="B7769">
        <v>0.21970000000000001</v>
      </c>
    </row>
    <row r="7770" spans="1:2" x14ac:dyDescent="0.35">
      <c r="A7770" s="3">
        <v>42693.583333333336</v>
      </c>
      <c r="B7770">
        <v>0.15509999999999999</v>
      </c>
    </row>
    <row r="7771" spans="1:2" x14ac:dyDescent="0.35">
      <c r="A7771" s="3">
        <v>42693.625</v>
      </c>
      <c r="B7771">
        <v>0.13170000000000001</v>
      </c>
    </row>
    <row r="7772" spans="1:2" x14ac:dyDescent="0.35">
      <c r="A7772" s="3">
        <v>42693.666666666664</v>
      </c>
      <c r="B7772">
        <v>0.13120000000000001</v>
      </c>
    </row>
    <row r="7773" spans="1:2" x14ac:dyDescent="0.35">
      <c r="A7773" s="3">
        <v>42693.708333333336</v>
      </c>
      <c r="B7773">
        <v>0.1346</v>
      </c>
    </row>
    <row r="7774" spans="1:2" x14ac:dyDescent="0.35">
      <c r="A7774" s="3">
        <v>42693.75</v>
      </c>
      <c r="B7774">
        <v>0.1409</v>
      </c>
    </row>
    <row r="7775" spans="1:2" x14ac:dyDescent="0.35">
      <c r="A7775" s="3">
        <v>42693.791666666664</v>
      </c>
      <c r="B7775">
        <v>0.1472</v>
      </c>
    </row>
    <row r="7776" spans="1:2" x14ac:dyDescent="0.35">
      <c r="A7776" s="3">
        <v>42693.833333333336</v>
      </c>
      <c r="B7776">
        <v>0.15029999999999999</v>
      </c>
    </row>
    <row r="7777" spans="1:2" x14ac:dyDescent="0.35">
      <c r="A7777" s="3">
        <v>42693.875</v>
      </c>
      <c r="B7777">
        <v>0.14960000000000001</v>
      </c>
    </row>
    <row r="7778" spans="1:2" x14ac:dyDescent="0.35">
      <c r="A7778" s="3">
        <v>42693.916666666664</v>
      </c>
      <c r="B7778">
        <v>0.14419999999999999</v>
      </c>
    </row>
    <row r="7779" spans="1:2" x14ac:dyDescent="0.35">
      <c r="A7779" s="3">
        <v>42693.958333333336</v>
      </c>
      <c r="B7779">
        <v>0.13900000000000001</v>
      </c>
    </row>
    <row r="7780" spans="1:2" x14ac:dyDescent="0.35">
      <c r="A7780" s="3">
        <v>42694</v>
      </c>
      <c r="B7780">
        <v>0.13370000000000001</v>
      </c>
    </row>
    <row r="7781" spans="1:2" x14ac:dyDescent="0.35">
      <c r="A7781" s="3">
        <v>42694.041666666664</v>
      </c>
      <c r="B7781">
        <v>0.1191</v>
      </c>
    </row>
    <row r="7782" spans="1:2" x14ac:dyDescent="0.35">
      <c r="A7782" s="3">
        <v>42694.083333333336</v>
      </c>
      <c r="B7782">
        <v>0.1037</v>
      </c>
    </row>
    <row r="7783" spans="1:2" x14ac:dyDescent="0.35">
      <c r="A7783" s="3">
        <v>42694.125</v>
      </c>
      <c r="B7783">
        <v>9.1399999999999995E-2</v>
      </c>
    </row>
    <row r="7784" spans="1:2" x14ac:dyDescent="0.35">
      <c r="A7784" s="3">
        <v>42694.166666666664</v>
      </c>
      <c r="B7784">
        <v>8.1500000000000003E-2</v>
      </c>
    </row>
    <row r="7785" spans="1:2" x14ac:dyDescent="0.35">
      <c r="A7785" s="3">
        <v>42694.208333333336</v>
      </c>
      <c r="B7785">
        <v>7.7600000000000002E-2</v>
      </c>
    </row>
    <row r="7786" spans="1:2" x14ac:dyDescent="0.35">
      <c r="A7786" s="3">
        <v>42694.25</v>
      </c>
      <c r="B7786">
        <v>7.4999999999999997E-2</v>
      </c>
    </row>
    <row r="7787" spans="1:2" x14ac:dyDescent="0.35">
      <c r="A7787" s="3">
        <v>42694.291666666664</v>
      </c>
      <c r="B7787">
        <v>6.5299999999999997E-2</v>
      </c>
    </row>
    <row r="7788" spans="1:2" x14ac:dyDescent="0.35">
      <c r="A7788" s="3">
        <v>42694.333333333336</v>
      </c>
      <c r="B7788">
        <v>5.79E-2</v>
      </c>
    </row>
    <row r="7789" spans="1:2" x14ac:dyDescent="0.35">
      <c r="A7789" s="3">
        <v>42694.375</v>
      </c>
      <c r="B7789">
        <v>5.74E-2</v>
      </c>
    </row>
    <row r="7790" spans="1:2" x14ac:dyDescent="0.35">
      <c r="A7790" s="3">
        <v>42694.416666666664</v>
      </c>
      <c r="B7790">
        <v>6.1600000000000002E-2</v>
      </c>
    </row>
    <row r="7791" spans="1:2" x14ac:dyDescent="0.35">
      <c r="A7791" s="3">
        <v>42694.458333333336</v>
      </c>
      <c r="B7791">
        <v>6.8699999999999997E-2</v>
      </c>
    </row>
    <row r="7792" spans="1:2" x14ac:dyDescent="0.35">
      <c r="A7792" s="3">
        <v>42694.5</v>
      </c>
      <c r="B7792">
        <v>6.9800000000000001E-2</v>
      </c>
    </row>
    <row r="7793" spans="1:2" x14ac:dyDescent="0.35">
      <c r="A7793" s="3">
        <v>42694.541666666664</v>
      </c>
      <c r="B7793">
        <v>6.7400000000000002E-2</v>
      </c>
    </row>
    <row r="7794" spans="1:2" x14ac:dyDescent="0.35">
      <c r="A7794" s="3">
        <v>42694.583333333336</v>
      </c>
      <c r="B7794">
        <v>6.2300000000000001E-2</v>
      </c>
    </row>
    <row r="7795" spans="1:2" x14ac:dyDescent="0.35">
      <c r="A7795" s="3">
        <v>42694.625</v>
      </c>
      <c r="B7795">
        <v>6.4000000000000001E-2</v>
      </c>
    </row>
    <row r="7796" spans="1:2" x14ac:dyDescent="0.35">
      <c r="A7796" s="3">
        <v>42694.666666666664</v>
      </c>
      <c r="B7796">
        <v>7.1900000000000006E-2</v>
      </c>
    </row>
    <row r="7797" spans="1:2" x14ac:dyDescent="0.35">
      <c r="A7797" s="3">
        <v>42694.708333333336</v>
      </c>
      <c r="B7797">
        <v>7.8600000000000003E-2</v>
      </c>
    </row>
    <row r="7798" spans="1:2" x14ac:dyDescent="0.35">
      <c r="A7798" s="3">
        <v>42694.75</v>
      </c>
      <c r="B7798">
        <v>8.6900000000000005E-2</v>
      </c>
    </row>
    <row r="7799" spans="1:2" x14ac:dyDescent="0.35">
      <c r="A7799" s="3">
        <v>42694.791666666664</v>
      </c>
      <c r="B7799">
        <v>9.7600000000000006E-2</v>
      </c>
    </row>
    <row r="7800" spans="1:2" x14ac:dyDescent="0.35">
      <c r="A7800" s="3">
        <v>42694.833333333336</v>
      </c>
      <c r="B7800">
        <v>0.1022</v>
      </c>
    </row>
    <row r="7801" spans="1:2" x14ac:dyDescent="0.35">
      <c r="A7801" s="3">
        <v>42694.875</v>
      </c>
      <c r="B7801">
        <v>0.1021</v>
      </c>
    </row>
    <row r="7802" spans="1:2" x14ac:dyDescent="0.35">
      <c r="A7802" s="3">
        <v>42694.916666666664</v>
      </c>
      <c r="B7802">
        <v>0.1009</v>
      </c>
    </row>
    <row r="7803" spans="1:2" x14ac:dyDescent="0.35">
      <c r="A7803" s="3">
        <v>42694.958333333336</v>
      </c>
      <c r="B7803">
        <v>9.74E-2</v>
      </c>
    </row>
    <row r="7804" spans="1:2" x14ac:dyDescent="0.35">
      <c r="A7804" s="3">
        <v>42695</v>
      </c>
      <c r="B7804">
        <v>9.4899999999999998E-2</v>
      </c>
    </row>
    <row r="7805" spans="1:2" x14ac:dyDescent="0.35">
      <c r="A7805" s="3">
        <v>42695.041666666664</v>
      </c>
      <c r="B7805">
        <v>9.6199999999999994E-2</v>
      </c>
    </row>
    <row r="7806" spans="1:2" x14ac:dyDescent="0.35">
      <c r="A7806" s="3">
        <v>42695.083333333336</v>
      </c>
      <c r="B7806">
        <v>0.1043</v>
      </c>
    </row>
    <row r="7807" spans="1:2" x14ac:dyDescent="0.35">
      <c r="A7807" s="3">
        <v>42695.125</v>
      </c>
      <c r="B7807">
        <v>0.111</v>
      </c>
    </row>
    <row r="7808" spans="1:2" x14ac:dyDescent="0.35">
      <c r="A7808" s="3">
        <v>42695.166666666664</v>
      </c>
      <c r="B7808">
        <v>0.114</v>
      </c>
    </row>
    <row r="7809" spans="1:2" x14ac:dyDescent="0.35">
      <c r="A7809" s="3">
        <v>42695.208333333336</v>
      </c>
      <c r="B7809">
        <v>0.1159</v>
      </c>
    </row>
    <row r="7810" spans="1:2" x14ac:dyDescent="0.35">
      <c r="A7810" s="3">
        <v>42695.25</v>
      </c>
      <c r="B7810">
        <v>0.1177</v>
      </c>
    </row>
    <row r="7811" spans="1:2" x14ac:dyDescent="0.35">
      <c r="A7811" s="3">
        <v>42695.291666666664</v>
      </c>
      <c r="B7811">
        <v>0.1037</v>
      </c>
    </row>
    <row r="7812" spans="1:2" x14ac:dyDescent="0.35">
      <c r="A7812" s="3">
        <v>42695.333333333336</v>
      </c>
      <c r="B7812">
        <v>9.6000000000000002E-2</v>
      </c>
    </row>
    <row r="7813" spans="1:2" x14ac:dyDescent="0.35">
      <c r="A7813" s="3">
        <v>42695.375</v>
      </c>
      <c r="B7813">
        <v>0.1047</v>
      </c>
    </row>
    <row r="7814" spans="1:2" x14ac:dyDescent="0.35">
      <c r="A7814" s="3">
        <v>42695.416666666664</v>
      </c>
      <c r="B7814">
        <v>0.1071</v>
      </c>
    </row>
    <row r="7815" spans="1:2" x14ac:dyDescent="0.35">
      <c r="A7815" s="3">
        <v>42695.458333333336</v>
      </c>
      <c r="B7815">
        <v>0.1061</v>
      </c>
    </row>
    <row r="7816" spans="1:2" x14ac:dyDescent="0.35">
      <c r="A7816" s="3">
        <v>42695.5</v>
      </c>
      <c r="B7816">
        <v>0.10639999999999999</v>
      </c>
    </row>
    <row r="7817" spans="1:2" x14ac:dyDescent="0.35">
      <c r="A7817" s="3">
        <v>42695.541666666664</v>
      </c>
      <c r="B7817">
        <v>0.1062</v>
      </c>
    </row>
    <row r="7818" spans="1:2" x14ac:dyDescent="0.35">
      <c r="A7818" s="3">
        <v>42695.583333333336</v>
      </c>
      <c r="B7818">
        <v>0.10390000000000001</v>
      </c>
    </row>
    <row r="7819" spans="1:2" x14ac:dyDescent="0.35">
      <c r="A7819" s="3">
        <v>42695.625</v>
      </c>
      <c r="B7819">
        <v>0.1042</v>
      </c>
    </row>
    <row r="7820" spans="1:2" x14ac:dyDescent="0.35">
      <c r="A7820" s="3">
        <v>42695.666666666664</v>
      </c>
      <c r="B7820">
        <v>0.1104</v>
      </c>
    </row>
    <row r="7821" spans="1:2" x14ac:dyDescent="0.35">
      <c r="A7821" s="3">
        <v>42695.708333333336</v>
      </c>
      <c r="B7821">
        <v>0.11749999999999999</v>
      </c>
    </row>
    <row r="7822" spans="1:2" x14ac:dyDescent="0.35">
      <c r="A7822" s="3">
        <v>42695.75</v>
      </c>
      <c r="B7822">
        <v>0.1221</v>
      </c>
    </row>
    <row r="7823" spans="1:2" x14ac:dyDescent="0.35">
      <c r="A7823" s="3">
        <v>42695.791666666664</v>
      </c>
      <c r="B7823">
        <v>0.12690000000000001</v>
      </c>
    </row>
    <row r="7824" spans="1:2" x14ac:dyDescent="0.35">
      <c r="A7824" s="3">
        <v>42695.833333333336</v>
      </c>
      <c r="B7824">
        <v>0.1318</v>
      </c>
    </row>
    <row r="7825" spans="1:2" x14ac:dyDescent="0.35">
      <c r="A7825" s="3">
        <v>42695.875</v>
      </c>
      <c r="B7825">
        <v>0.13739999999999999</v>
      </c>
    </row>
    <row r="7826" spans="1:2" x14ac:dyDescent="0.35">
      <c r="A7826" s="3">
        <v>42695.916666666664</v>
      </c>
      <c r="B7826">
        <v>0.14549999999999999</v>
      </c>
    </row>
    <row r="7827" spans="1:2" x14ac:dyDescent="0.35">
      <c r="A7827" s="3">
        <v>42695.958333333336</v>
      </c>
      <c r="B7827">
        <v>0.15409999999999999</v>
      </c>
    </row>
    <row r="7828" spans="1:2" x14ac:dyDescent="0.35">
      <c r="A7828" s="3">
        <v>42696</v>
      </c>
      <c r="B7828">
        <v>0.16170000000000001</v>
      </c>
    </row>
    <row r="7829" spans="1:2" x14ac:dyDescent="0.35">
      <c r="A7829" s="3">
        <v>42696.041666666664</v>
      </c>
      <c r="B7829">
        <v>0.1661</v>
      </c>
    </row>
    <row r="7830" spans="1:2" x14ac:dyDescent="0.35">
      <c r="A7830" s="3">
        <v>42696.083333333336</v>
      </c>
      <c r="B7830">
        <v>0.16700000000000001</v>
      </c>
    </row>
    <row r="7831" spans="1:2" x14ac:dyDescent="0.35">
      <c r="A7831" s="3">
        <v>42696.125</v>
      </c>
      <c r="B7831">
        <v>0.16320000000000001</v>
      </c>
    </row>
    <row r="7832" spans="1:2" x14ac:dyDescent="0.35">
      <c r="A7832" s="3">
        <v>42696.166666666664</v>
      </c>
      <c r="B7832">
        <v>0.15809999999999999</v>
      </c>
    </row>
    <row r="7833" spans="1:2" x14ac:dyDescent="0.35">
      <c r="A7833" s="3">
        <v>42696.208333333336</v>
      </c>
      <c r="B7833">
        <v>0.1545</v>
      </c>
    </row>
    <row r="7834" spans="1:2" x14ac:dyDescent="0.35">
      <c r="A7834" s="3">
        <v>42696.25</v>
      </c>
      <c r="B7834">
        <v>0.15310000000000001</v>
      </c>
    </row>
    <row r="7835" spans="1:2" x14ac:dyDescent="0.35">
      <c r="A7835" s="3">
        <v>42696.291666666664</v>
      </c>
      <c r="B7835">
        <v>0.1346</v>
      </c>
    </row>
    <row r="7836" spans="1:2" x14ac:dyDescent="0.35">
      <c r="A7836" s="3">
        <v>42696.333333333336</v>
      </c>
      <c r="B7836">
        <v>0.12970000000000001</v>
      </c>
    </row>
    <row r="7837" spans="1:2" x14ac:dyDescent="0.35">
      <c r="A7837" s="3">
        <v>42696.375</v>
      </c>
      <c r="B7837">
        <v>0.13800000000000001</v>
      </c>
    </row>
    <row r="7838" spans="1:2" x14ac:dyDescent="0.35">
      <c r="A7838" s="3">
        <v>42696.416666666664</v>
      </c>
      <c r="B7838">
        <v>0.13980000000000001</v>
      </c>
    </row>
    <row r="7839" spans="1:2" x14ac:dyDescent="0.35">
      <c r="A7839" s="3">
        <v>42696.458333333336</v>
      </c>
      <c r="B7839">
        <v>0.1399</v>
      </c>
    </row>
    <row r="7840" spans="1:2" x14ac:dyDescent="0.35">
      <c r="A7840" s="3">
        <v>42696.5</v>
      </c>
      <c r="B7840">
        <v>0.13969999999999999</v>
      </c>
    </row>
    <row r="7841" spans="1:2" x14ac:dyDescent="0.35">
      <c r="A7841" s="3">
        <v>42696.541666666664</v>
      </c>
      <c r="B7841">
        <v>0.14330000000000001</v>
      </c>
    </row>
    <row r="7842" spans="1:2" x14ac:dyDescent="0.35">
      <c r="A7842" s="3">
        <v>42696.583333333336</v>
      </c>
      <c r="B7842">
        <v>0.1469</v>
      </c>
    </row>
    <row r="7843" spans="1:2" x14ac:dyDescent="0.35">
      <c r="A7843" s="3">
        <v>42696.625</v>
      </c>
      <c r="B7843">
        <v>0.15040000000000001</v>
      </c>
    </row>
    <row r="7844" spans="1:2" x14ac:dyDescent="0.35">
      <c r="A7844" s="3">
        <v>42696.666666666664</v>
      </c>
      <c r="B7844">
        <v>0.16070000000000001</v>
      </c>
    </row>
    <row r="7845" spans="1:2" x14ac:dyDescent="0.35">
      <c r="A7845" s="3">
        <v>42696.708333333336</v>
      </c>
      <c r="B7845">
        <v>0.1656</v>
      </c>
    </row>
    <row r="7846" spans="1:2" x14ac:dyDescent="0.35">
      <c r="A7846" s="3">
        <v>42696.75</v>
      </c>
      <c r="B7846">
        <v>0.1681</v>
      </c>
    </row>
    <row r="7847" spans="1:2" x14ac:dyDescent="0.35">
      <c r="A7847" s="3">
        <v>42696.791666666664</v>
      </c>
      <c r="B7847">
        <v>0.16900000000000001</v>
      </c>
    </row>
    <row r="7848" spans="1:2" x14ac:dyDescent="0.35">
      <c r="A7848" s="3">
        <v>42696.833333333336</v>
      </c>
      <c r="B7848">
        <v>0.17030000000000001</v>
      </c>
    </row>
    <row r="7849" spans="1:2" x14ac:dyDescent="0.35">
      <c r="A7849" s="3">
        <v>42696.875</v>
      </c>
      <c r="B7849">
        <v>0.17649999999999999</v>
      </c>
    </row>
    <row r="7850" spans="1:2" x14ac:dyDescent="0.35">
      <c r="A7850" s="3">
        <v>42696.916666666664</v>
      </c>
      <c r="B7850">
        <v>0.1807</v>
      </c>
    </row>
    <row r="7851" spans="1:2" x14ac:dyDescent="0.35">
      <c r="A7851" s="3">
        <v>42696.958333333336</v>
      </c>
      <c r="B7851">
        <v>0.1812</v>
      </c>
    </row>
    <row r="7852" spans="1:2" x14ac:dyDescent="0.35">
      <c r="A7852" s="3">
        <v>42697</v>
      </c>
      <c r="B7852">
        <v>0.18079999999999999</v>
      </c>
    </row>
    <row r="7853" spans="1:2" x14ac:dyDescent="0.35">
      <c r="A7853" s="3">
        <v>42697.041666666664</v>
      </c>
      <c r="B7853">
        <v>0.1799</v>
      </c>
    </row>
    <row r="7854" spans="1:2" x14ac:dyDescent="0.35">
      <c r="A7854" s="3">
        <v>42697.083333333336</v>
      </c>
      <c r="B7854">
        <v>0.17710000000000001</v>
      </c>
    </row>
    <row r="7855" spans="1:2" x14ac:dyDescent="0.35">
      <c r="A7855" s="3">
        <v>42697.125</v>
      </c>
      <c r="B7855">
        <v>0.17</v>
      </c>
    </row>
    <row r="7856" spans="1:2" x14ac:dyDescent="0.35">
      <c r="A7856" s="3">
        <v>42697.166666666664</v>
      </c>
      <c r="B7856">
        <v>0.16200000000000001</v>
      </c>
    </row>
    <row r="7857" spans="1:2" x14ac:dyDescent="0.35">
      <c r="A7857" s="3">
        <v>42697.208333333336</v>
      </c>
      <c r="B7857">
        <v>0.16020000000000001</v>
      </c>
    </row>
    <row r="7858" spans="1:2" x14ac:dyDescent="0.35">
      <c r="A7858" s="3">
        <v>42697.25</v>
      </c>
      <c r="B7858">
        <v>0.1598</v>
      </c>
    </row>
    <row r="7859" spans="1:2" x14ac:dyDescent="0.35">
      <c r="A7859" s="3">
        <v>42697.291666666664</v>
      </c>
      <c r="B7859">
        <v>0.1389</v>
      </c>
    </row>
    <row r="7860" spans="1:2" x14ac:dyDescent="0.35">
      <c r="A7860" s="3">
        <v>42697.333333333336</v>
      </c>
      <c r="B7860">
        <v>0.15590000000000001</v>
      </c>
    </row>
    <row r="7861" spans="1:2" x14ac:dyDescent="0.35">
      <c r="A7861" s="3">
        <v>42697.375</v>
      </c>
      <c r="B7861">
        <v>0.20519999999999999</v>
      </c>
    </row>
    <row r="7862" spans="1:2" x14ac:dyDescent="0.35">
      <c r="A7862" s="3">
        <v>42697.416666666664</v>
      </c>
      <c r="B7862">
        <v>0.2356</v>
      </c>
    </row>
    <row r="7863" spans="1:2" x14ac:dyDescent="0.35">
      <c r="A7863" s="3">
        <v>42697.458333333336</v>
      </c>
      <c r="B7863">
        <v>0.25069999999999998</v>
      </c>
    </row>
    <row r="7864" spans="1:2" x14ac:dyDescent="0.35">
      <c r="A7864" s="3">
        <v>42697.5</v>
      </c>
      <c r="B7864">
        <v>0.25800000000000001</v>
      </c>
    </row>
    <row r="7865" spans="1:2" x14ac:dyDescent="0.35">
      <c r="A7865" s="3">
        <v>42697.541666666664</v>
      </c>
      <c r="B7865">
        <v>0.2591</v>
      </c>
    </row>
    <row r="7866" spans="1:2" x14ac:dyDescent="0.35">
      <c r="A7866" s="3">
        <v>42697.583333333336</v>
      </c>
      <c r="B7866">
        <v>0.25080000000000002</v>
      </c>
    </row>
    <row r="7867" spans="1:2" x14ac:dyDescent="0.35">
      <c r="A7867" s="3">
        <v>42697.625</v>
      </c>
      <c r="B7867">
        <v>0.22839999999999999</v>
      </c>
    </row>
    <row r="7868" spans="1:2" x14ac:dyDescent="0.35">
      <c r="A7868" s="3">
        <v>42697.666666666664</v>
      </c>
      <c r="B7868">
        <v>0.22109999999999999</v>
      </c>
    </row>
    <row r="7869" spans="1:2" x14ac:dyDescent="0.35">
      <c r="A7869" s="3">
        <v>42697.708333333336</v>
      </c>
      <c r="B7869">
        <v>0.2263</v>
      </c>
    </row>
    <row r="7870" spans="1:2" x14ac:dyDescent="0.35">
      <c r="A7870" s="3">
        <v>42697.75</v>
      </c>
      <c r="B7870">
        <v>0.23930000000000001</v>
      </c>
    </row>
    <row r="7871" spans="1:2" x14ac:dyDescent="0.35">
      <c r="A7871" s="3">
        <v>42697.791666666664</v>
      </c>
      <c r="B7871">
        <v>0.25750000000000001</v>
      </c>
    </row>
    <row r="7872" spans="1:2" x14ac:dyDescent="0.35">
      <c r="A7872" s="3">
        <v>42697.833333333336</v>
      </c>
      <c r="B7872">
        <v>0.2702</v>
      </c>
    </row>
    <row r="7873" spans="1:2" x14ac:dyDescent="0.35">
      <c r="A7873" s="3">
        <v>42697.875</v>
      </c>
      <c r="B7873">
        <v>0.29070000000000001</v>
      </c>
    </row>
    <row r="7874" spans="1:2" x14ac:dyDescent="0.35">
      <c r="A7874" s="3">
        <v>42697.916666666664</v>
      </c>
      <c r="B7874">
        <v>0.31309999999999999</v>
      </c>
    </row>
    <row r="7875" spans="1:2" x14ac:dyDescent="0.35">
      <c r="A7875" s="3">
        <v>42697.958333333336</v>
      </c>
      <c r="B7875">
        <v>0.32219999999999999</v>
      </c>
    </row>
    <row r="7876" spans="1:2" x14ac:dyDescent="0.35">
      <c r="A7876" s="3">
        <v>42698</v>
      </c>
      <c r="B7876">
        <v>0.32369999999999999</v>
      </c>
    </row>
    <row r="7877" spans="1:2" x14ac:dyDescent="0.35">
      <c r="A7877" s="3">
        <v>42698.041666666664</v>
      </c>
      <c r="B7877">
        <v>0.3201</v>
      </c>
    </row>
    <row r="7878" spans="1:2" x14ac:dyDescent="0.35">
      <c r="A7878" s="3">
        <v>42698.083333333336</v>
      </c>
      <c r="B7878">
        <v>0.31119999999999998</v>
      </c>
    </row>
    <row r="7879" spans="1:2" x14ac:dyDescent="0.35">
      <c r="A7879" s="3">
        <v>42698.125</v>
      </c>
      <c r="B7879">
        <v>0.29480000000000001</v>
      </c>
    </row>
    <row r="7880" spans="1:2" x14ac:dyDescent="0.35">
      <c r="A7880" s="3">
        <v>42698.166666666664</v>
      </c>
      <c r="B7880">
        <v>0.2737</v>
      </c>
    </row>
    <row r="7881" spans="1:2" x14ac:dyDescent="0.35">
      <c r="A7881" s="3">
        <v>42698.208333333336</v>
      </c>
      <c r="B7881">
        <v>0.2591</v>
      </c>
    </row>
    <row r="7882" spans="1:2" x14ac:dyDescent="0.35">
      <c r="A7882" s="3">
        <v>42698.25</v>
      </c>
      <c r="B7882">
        <v>0.25609999999999999</v>
      </c>
    </row>
    <row r="7883" spans="1:2" x14ac:dyDescent="0.35">
      <c r="A7883" s="3">
        <v>42698.291666666664</v>
      </c>
      <c r="B7883">
        <v>0.24940000000000001</v>
      </c>
    </row>
    <row r="7884" spans="1:2" x14ac:dyDescent="0.35">
      <c r="A7884" s="3">
        <v>42698.333333333336</v>
      </c>
      <c r="B7884">
        <v>0.26889999999999997</v>
      </c>
    </row>
    <row r="7885" spans="1:2" x14ac:dyDescent="0.35">
      <c r="A7885" s="3">
        <v>42698.375</v>
      </c>
      <c r="B7885">
        <v>0.27489999999999998</v>
      </c>
    </row>
    <row r="7886" spans="1:2" x14ac:dyDescent="0.35">
      <c r="A7886" s="3">
        <v>42698.416666666664</v>
      </c>
      <c r="B7886">
        <v>0.28299999999999997</v>
      </c>
    </row>
    <row r="7887" spans="1:2" x14ac:dyDescent="0.35">
      <c r="A7887" s="3">
        <v>42698.458333333336</v>
      </c>
      <c r="B7887">
        <v>0.2858</v>
      </c>
    </row>
    <row r="7888" spans="1:2" x14ac:dyDescent="0.35">
      <c r="A7888" s="3">
        <v>42698.5</v>
      </c>
      <c r="B7888">
        <v>0.27589999999999998</v>
      </c>
    </row>
    <row r="7889" spans="1:2" x14ac:dyDescent="0.35">
      <c r="A7889" s="3">
        <v>42698.541666666664</v>
      </c>
      <c r="B7889">
        <v>0.26269999999999999</v>
      </c>
    </row>
    <row r="7890" spans="1:2" x14ac:dyDescent="0.35">
      <c r="A7890" s="3">
        <v>42698.583333333336</v>
      </c>
      <c r="B7890">
        <v>0.24260000000000001</v>
      </c>
    </row>
    <row r="7891" spans="1:2" x14ac:dyDescent="0.35">
      <c r="A7891" s="3">
        <v>42698.625</v>
      </c>
      <c r="B7891">
        <v>0.22939999999999999</v>
      </c>
    </row>
    <row r="7892" spans="1:2" x14ac:dyDescent="0.35">
      <c r="A7892" s="3">
        <v>42698.666666666664</v>
      </c>
      <c r="B7892">
        <v>0.2447</v>
      </c>
    </row>
    <row r="7893" spans="1:2" x14ac:dyDescent="0.35">
      <c r="A7893" s="3">
        <v>42698.708333333336</v>
      </c>
      <c r="B7893">
        <v>0.27</v>
      </c>
    </row>
    <row r="7894" spans="1:2" x14ac:dyDescent="0.35">
      <c r="A7894" s="3">
        <v>42698.75</v>
      </c>
      <c r="B7894">
        <v>0.28410000000000002</v>
      </c>
    </row>
    <row r="7895" spans="1:2" x14ac:dyDescent="0.35">
      <c r="A7895" s="3">
        <v>42698.791666666664</v>
      </c>
      <c r="B7895">
        <v>0.28589999999999999</v>
      </c>
    </row>
    <row r="7896" spans="1:2" x14ac:dyDescent="0.35">
      <c r="A7896" s="3">
        <v>42698.833333333336</v>
      </c>
      <c r="B7896">
        <v>0.29249999999999998</v>
      </c>
    </row>
    <row r="7897" spans="1:2" x14ac:dyDescent="0.35">
      <c r="A7897" s="3">
        <v>42698.875</v>
      </c>
      <c r="B7897">
        <v>0.31309999999999999</v>
      </c>
    </row>
    <row r="7898" spans="1:2" x14ac:dyDescent="0.35">
      <c r="A7898" s="3">
        <v>42698.916666666664</v>
      </c>
      <c r="B7898">
        <v>0.33090000000000003</v>
      </c>
    </row>
    <row r="7899" spans="1:2" x14ac:dyDescent="0.35">
      <c r="A7899" s="3">
        <v>42698.958333333336</v>
      </c>
      <c r="B7899">
        <v>0.34039999999999998</v>
      </c>
    </row>
    <row r="7900" spans="1:2" x14ac:dyDescent="0.35">
      <c r="A7900" s="3">
        <v>42699</v>
      </c>
      <c r="B7900">
        <v>0.35010000000000002</v>
      </c>
    </row>
    <row r="7901" spans="1:2" x14ac:dyDescent="0.35">
      <c r="A7901" s="3">
        <v>42699.041666666664</v>
      </c>
      <c r="B7901">
        <v>0.35720000000000002</v>
      </c>
    </row>
    <row r="7902" spans="1:2" x14ac:dyDescent="0.35">
      <c r="A7902" s="3">
        <v>42699.083333333336</v>
      </c>
      <c r="B7902">
        <v>0.32590000000000002</v>
      </c>
    </row>
    <row r="7903" spans="1:2" x14ac:dyDescent="0.35">
      <c r="A7903" s="3">
        <v>42699.125</v>
      </c>
      <c r="B7903">
        <v>0.27139999999999997</v>
      </c>
    </row>
    <row r="7904" spans="1:2" x14ac:dyDescent="0.35">
      <c r="A7904" s="3">
        <v>42699.166666666664</v>
      </c>
      <c r="B7904">
        <v>0.21740000000000001</v>
      </c>
    </row>
    <row r="7905" spans="1:2" x14ac:dyDescent="0.35">
      <c r="A7905" s="3">
        <v>42699.208333333336</v>
      </c>
      <c r="B7905">
        <v>0.18590000000000001</v>
      </c>
    </row>
    <row r="7906" spans="1:2" x14ac:dyDescent="0.35">
      <c r="A7906" s="3">
        <v>42699.25</v>
      </c>
      <c r="B7906">
        <v>0.17280000000000001</v>
      </c>
    </row>
    <row r="7907" spans="1:2" x14ac:dyDescent="0.35">
      <c r="A7907" s="3">
        <v>42699.291666666664</v>
      </c>
      <c r="B7907">
        <v>0.16850000000000001</v>
      </c>
    </row>
    <row r="7908" spans="1:2" x14ac:dyDescent="0.35">
      <c r="A7908" s="3">
        <v>42699.333333333336</v>
      </c>
      <c r="B7908">
        <v>0.18959999999999999</v>
      </c>
    </row>
    <row r="7909" spans="1:2" x14ac:dyDescent="0.35">
      <c r="A7909" s="3">
        <v>42699.375</v>
      </c>
      <c r="B7909">
        <v>0.2016</v>
      </c>
    </row>
    <row r="7910" spans="1:2" x14ac:dyDescent="0.35">
      <c r="A7910" s="3">
        <v>42699.416666666664</v>
      </c>
      <c r="B7910">
        <v>0.20039999999999999</v>
      </c>
    </row>
    <row r="7911" spans="1:2" x14ac:dyDescent="0.35">
      <c r="A7911" s="3">
        <v>42699.458333333336</v>
      </c>
      <c r="B7911">
        <v>0.1993</v>
      </c>
    </row>
    <row r="7912" spans="1:2" x14ac:dyDescent="0.35">
      <c r="A7912" s="3">
        <v>42699.5</v>
      </c>
      <c r="B7912">
        <v>0.1855</v>
      </c>
    </row>
    <row r="7913" spans="1:2" x14ac:dyDescent="0.35">
      <c r="A7913" s="3">
        <v>42699.541666666664</v>
      </c>
      <c r="B7913">
        <v>0.1789</v>
      </c>
    </row>
    <row r="7914" spans="1:2" x14ac:dyDescent="0.35">
      <c r="A7914" s="3">
        <v>42699.583333333336</v>
      </c>
      <c r="B7914">
        <v>0.18790000000000001</v>
      </c>
    </row>
    <row r="7915" spans="1:2" x14ac:dyDescent="0.35">
      <c r="A7915" s="3">
        <v>42699.625</v>
      </c>
      <c r="B7915">
        <v>0.19850000000000001</v>
      </c>
    </row>
    <row r="7916" spans="1:2" x14ac:dyDescent="0.35">
      <c r="A7916" s="3">
        <v>42699.666666666664</v>
      </c>
      <c r="B7916">
        <v>0.21609999999999999</v>
      </c>
    </row>
    <row r="7917" spans="1:2" x14ac:dyDescent="0.35">
      <c r="A7917" s="3">
        <v>42699.708333333336</v>
      </c>
      <c r="B7917">
        <v>0.2084</v>
      </c>
    </row>
    <row r="7918" spans="1:2" x14ac:dyDescent="0.35">
      <c r="A7918" s="3">
        <v>42699.75</v>
      </c>
      <c r="B7918">
        <v>0.20319999999999999</v>
      </c>
    </row>
    <row r="7919" spans="1:2" x14ac:dyDescent="0.35">
      <c r="A7919" s="3">
        <v>42699.791666666664</v>
      </c>
      <c r="B7919">
        <v>0.1928</v>
      </c>
    </row>
    <row r="7920" spans="1:2" x14ac:dyDescent="0.35">
      <c r="A7920" s="3">
        <v>42699.833333333336</v>
      </c>
      <c r="B7920">
        <v>0.17899999999999999</v>
      </c>
    </row>
    <row r="7921" spans="1:2" x14ac:dyDescent="0.35">
      <c r="A7921" s="3">
        <v>42699.875</v>
      </c>
      <c r="B7921">
        <v>0.1487</v>
      </c>
    </row>
    <row r="7922" spans="1:2" x14ac:dyDescent="0.35">
      <c r="A7922" s="3">
        <v>42699.916666666664</v>
      </c>
      <c r="B7922">
        <v>0.1273</v>
      </c>
    </row>
    <row r="7923" spans="1:2" x14ac:dyDescent="0.35">
      <c r="A7923" s="3">
        <v>42699.958333333336</v>
      </c>
      <c r="B7923">
        <v>0.12</v>
      </c>
    </row>
    <row r="7924" spans="1:2" x14ac:dyDescent="0.35">
      <c r="A7924" s="3">
        <v>42700</v>
      </c>
      <c r="B7924">
        <v>0.1201</v>
      </c>
    </row>
    <row r="7925" spans="1:2" x14ac:dyDescent="0.35">
      <c r="A7925" s="3">
        <v>42700.041666666664</v>
      </c>
      <c r="B7925">
        <v>0.1163</v>
      </c>
    </row>
    <row r="7926" spans="1:2" x14ac:dyDescent="0.35">
      <c r="A7926" s="3">
        <v>42700.083333333336</v>
      </c>
      <c r="B7926">
        <v>0.1215</v>
      </c>
    </row>
    <row r="7927" spans="1:2" x14ac:dyDescent="0.35">
      <c r="A7927" s="3">
        <v>42700.125</v>
      </c>
      <c r="B7927">
        <v>0.1295</v>
      </c>
    </row>
    <row r="7928" spans="1:2" x14ac:dyDescent="0.35">
      <c r="A7928" s="3">
        <v>42700.166666666664</v>
      </c>
      <c r="B7928">
        <v>0.13020000000000001</v>
      </c>
    </row>
    <row r="7929" spans="1:2" x14ac:dyDescent="0.35">
      <c r="A7929" s="3">
        <v>42700.208333333336</v>
      </c>
      <c r="B7929">
        <v>0.1303</v>
      </c>
    </row>
    <row r="7930" spans="1:2" x14ac:dyDescent="0.35">
      <c r="A7930" s="3">
        <v>42700.25</v>
      </c>
      <c r="B7930">
        <v>0.11749999999999999</v>
      </c>
    </row>
    <row r="7931" spans="1:2" x14ac:dyDescent="0.35">
      <c r="A7931" s="3">
        <v>42700.291666666664</v>
      </c>
      <c r="B7931">
        <v>8.5999999999999993E-2</v>
      </c>
    </row>
    <row r="7932" spans="1:2" x14ac:dyDescent="0.35">
      <c r="A7932" s="3">
        <v>42700.333333333336</v>
      </c>
      <c r="B7932">
        <v>6.3100000000000003E-2</v>
      </c>
    </row>
    <row r="7933" spans="1:2" x14ac:dyDescent="0.35">
      <c r="A7933" s="3">
        <v>42700.375</v>
      </c>
      <c r="B7933">
        <v>4.36E-2</v>
      </c>
    </row>
    <row r="7934" spans="1:2" x14ac:dyDescent="0.35">
      <c r="A7934" s="3">
        <v>42700.416666666664</v>
      </c>
      <c r="B7934">
        <v>3.1300000000000001E-2</v>
      </c>
    </row>
    <row r="7935" spans="1:2" x14ac:dyDescent="0.35">
      <c r="A7935" s="3">
        <v>42700.458333333336</v>
      </c>
      <c r="B7935">
        <v>2.58E-2</v>
      </c>
    </row>
    <row r="7936" spans="1:2" x14ac:dyDescent="0.35">
      <c r="A7936" s="3">
        <v>42700.5</v>
      </c>
      <c r="B7936">
        <v>2.5600000000000001E-2</v>
      </c>
    </row>
    <row r="7937" spans="1:2" x14ac:dyDescent="0.35">
      <c r="A7937" s="3">
        <v>42700.541666666664</v>
      </c>
      <c r="B7937">
        <v>2.8899999999999999E-2</v>
      </c>
    </row>
    <row r="7938" spans="1:2" x14ac:dyDescent="0.35">
      <c r="A7938" s="3">
        <v>42700.583333333336</v>
      </c>
      <c r="B7938">
        <v>3.6999999999999998E-2</v>
      </c>
    </row>
    <row r="7939" spans="1:2" x14ac:dyDescent="0.35">
      <c r="A7939" s="3">
        <v>42700.625</v>
      </c>
      <c r="B7939">
        <v>5.3400000000000003E-2</v>
      </c>
    </row>
    <row r="7940" spans="1:2" x14ac:dyDescent="0.35">
      <c r="A7940" s="3">
        <v>42700.666666666664</v>
      </c>
      <c r="B7940">
        <v>6.6100000000000006E-2</v>
      </c>
    </row>
    <row r="7941" spans="1:2" x14ac:dyDescent="0.35">
      <c r="A7941" s="3">
        <v>42700.708333333336</v>
      </c>
      <c r="B7941">
        <v>6.9599999999999995E-2</v>
      </c>
    </row>
    <row r="7942" spans="1:2" x14ac:dyDescent="0.35">
      <c r="A7942" s="3">
        <v>42700.75</v>
      </c>
      <c r="B7942">
        <v>7.0099999999999996E-2</v>
      </c>
    </row>
    <row r="7943" spans="1:2" x14ac:dyDescent="0.35">
      <c r="A7943" s="3">
        <v>42700.791666666664</v>
      </c>
      <c r="B7943">
        <v>6.9800000000000001E-2</v>
      </c>
    </row>
    <row r="7944" spans="1:2" x14ac:dyDescent="0.35">
      <c r="A7944" s="3">
        <v>42700.833333333336</v>
      </c>
      <c r="B7944">
        <v>6.8699999999999997E-2</v>
      </c>
    </row>
    <row r="7945" spans="1:2" x14ac:dyDescent="0.35">
      <c r="A7945" s="3">
        <v>42700.875</v>
      </c>
      <c r="B7945">
        <v>6.1699999999999998E-2</v>
      </c>
    </row>
    <row r="7946" spans="1:2" x14ac:dyDescent="0.35">
      <c r="A7946" s="3">
        <v>42700.916666666664</v>
      </c>
      <c r="B7946">
        <v>5.2999999999999999E-2</v>
      </c>
    </row>
    <row r="7947" spans="1:2" x14ac:dyDescent="0.35">
      <c r="A7947" s="3">
        <v>42700.958333333336</v>
      </c>
      <c r="B7947">
        <v>4.6300000000000001E-2</v>
      </c>
    </row>
    <row r="7948" spans="1:2" x14ac:dyDescent="0.35">
      <c r="A7948" s="3">
        <v>42701</v>
      </c>
      <c r="B7948">
        <v>4.0399999999999998E-2</v>
      </c>
    </row>
    <row r="7949" spans="1:2" x14ac:dyDescent="0.35">
      <c r="A7949" s="3">
        <v>42701.041666666664</v>
      </c>
      <c r="B7949">
        <v>3.6299999999999999E-2</v>
      </c>
    </row>
    <row r="7950" spans="1:2" x14ac:dyDescent="0.35">
      <c r="A7950" s="3">
        <v>42701.083333333336</v>
      </c>
      <c r="B7950">
        <v>3.3500000000000002E-2</v>
      </c>
    </row>
    <row r="7951" spans="1:2" x14ac:dyDescent="0.35">
      <c r="A7951" s="3">
        <v>42701.125</v>
      </c>
      <c r="B7951">
        <v>3.32E-2</v>
      </c>
    </row>
    <row r="7952" spans="1:2" x14ac:dyDescent="0.35">
      <c r="A7952" s="3">
        <v>42701.166666666664</v>
      </c>
      <c r="B7952">
        <v>3.6299999999999999E-2</v>
      </c>
    </row>
    <row r="7953" spans="1:2" x14ac:dyDescent="0.35">
      <c r="A7953" s="3">
        <v>42701.208333333336</v>
      </c>
      <c r="B7953">
        <v>4.19E-2</v>
      </c>
    </row>
    <row r="7954" spans="1:2" x14ac:dyDescent="0.35">
      <c r="A7954" s="3">
        <v>42701.25</v>
      </c>
      <c r="B7954">
        <v>4.7399999999999998E-2</v>
      </c>
    </row>
    <row r="7955" spans="1:2" x14ac:dyDescent="0.35">
      <c r="A7955" s="3">
        <v>42701.291666666664</v>
      </c>
      <c r="B7955">
        <v>4.5499999999999999E-2</v>
      </c>
    </row>
    <row r="7956" spans="1:2" x14ac:dyDescent="0.35">
      <c r="A7956" s="3">
        <v>42701.333333333336</v>
      </c>
      <c r="B7956">
        <v>3.4000000000000002E-2</v>
      </c>
    </row>
    <row r="7957" spans="1:2" x14ac:dyDescent="0.35">
      <c r="A7957" s="3">
        <v>42701.375</v>
      </c>
      <c r="B7957">
        <v>2.6200000000000001E-2</v>
      </c>
    </row>
    <row r="7958" spans="1:2" x14ac:dyDescent="0.35">
      <c r="A7958" s="3">
        <v>42701.416666666664</v>
      </c>
      <c r="B7958">
        <v>1.9199999999999998E-2</v>
      </c>
    </row>
    <row r="7959" spans="1:2" x14ac:dyDescent="0.35">
      <c r="A7959" s="3">
        <v>42701.458333333336</v>
      </c>
      <c r="B7959">
        <v>1.24E-2</v>
      </c>
    </row>
    <row r="7960" spans="1:2" x14ac:dyDescent="0.35">
      <c r="A7960" s="3">
        <v>42701.5</v>
      </c>
      <c r="B7960">
        <v>1.0500000000000001E-2</v>
      </c>
    </row>
    <row r="7961" spans="1:2" x14ac:dyDescent="0.35">
      <c r="A7961" s="3">
        <v>42701.541666666664</v>
      </c>
      <c r="B7961">
        <v>1.17E-2</v>
      </c>
    </row>
    <row r="7962" spans="1:2" x14ac:dyDescent="0.35">
      <c r="A7962" s="3">
        <v>42701.583333333336</v>
      </c>
      <c r="B7962">
        <v>2.0799999999999999E-2</v>
      </c>
    </row>
    <row r="7963" spans="1:2" x14ac:dyDescent="0.35">
      <c r="A7963" s="3">
        <v>42701.625</v>
      </c>
      <c r="B7963">
        <v>3.9E-2</v>
      </c>
    </row>
    <row r="7964" spans="1:2" x14ac:dyDescent="0.35">
      <c r="A7964" s="3">
        <v>42701.666666666664</v>
      </c>
      <c r="B7964">
        <v>5.0799999999999998E-2</v>
      </c>
    </row>
    <row r="7965" spans="1:2" x14ac:dyDescent="0.35">
      <c r="A7965" s="3">
        <v>42701.708333333336</v>
      </c>
      <c r="B7965">
        <v>5.2900000000000003E-2</v>
      </c>
    </row>
    <row r="7966" spans="1:2" x14ac:dyDescent="0.35">
      <c r="A7966" s="3">
        <v>42701.75</v>
      </c>
      <c r="B7966">
        <v>5.0299999999999997E-2</v>
      </c>
    </row>
    <row r="7967" spans="1:2" x14ac:dyDescent="0.35">
      <c r="A7967" s="3">
        <v>42701.791666666664</v>
      </c>
      <c r="B7967">
        <v>4.4600000000000001E-2</v>
      </c>
    </row>
    <row r="7968" spans="1:2" x14ac:dyDescent="0.35">
      <c r="A7968" s="3">
        <v>42701.833333333336</v>
      </c>
      <c r="B7968">
        <v>3.8100000000000002E-2</v>
      </c>
    </row>
    <row r="7969" spans="1:2" x14ac:dyDescent="0.35">
      <c r="A7969" s="3">
        <v>42701.875</v>
      </c>
      <c r="B7969">
        <v>3.2199999999999999E-2</v>
      </c>
    </row>
    <row r="7970" spans="1:2" x14ac:dyDescent="0.35">
      <c r="A7970" s="3">
        <v>42701.916666666664</v>
      </c>
      <c r="B7970">
        <v>2.9000000000000001E-2</v>
      </c>
    </row>
    <row r="7971" spans="1:2" x14ac:dyDescent="0.35">
      <c r="A7971" s="3">
        <v>42701.958333333336</v>
      </c>
      <c r="B7971">
        <v>2.8000000000000001E-2</v>
      </c>
    </row>
    <row r="7972" spans="1:2" x14ac:dyDescent="0.35">
      <c r="A7972" s="3">
        <v>42702</v>
      </c>
      <c r="B7972">
        <v>2.8199999999999999E-2</v>
      </c>
    </row>
    <row r="7973" spans="1:2" x14ac:dyDescent="0.35">
      <c r="A7973" s="3">
        <v>42702.041666666664</v>
      </c>
      <c r="B7973">
        <v>0.03</v>
      </c>
    </row>
    <row r="7974" spans="1:2" x14ac:dyDescent="0.35">
      <c r="A7974" s="3">
        <v>42702.083333333336</v>
      </c>
      <c r="B7974">
        <v>3.39E-2</v>
      </c>
    </row>
    <row r="7975" spans="1:2" x14ac:dyDescent="0.35">
      <c r="A7975" s="3">
        <v>42702.125</v>
      </c>
      <c r="B7975">
        <v>3.7699999999999997E-2</v>
      </c>
    </row>
    <row r="7976" spans="1:2" x14ac:dyDescent="0.35">
      <c r="A7976" s="3">
        <v>42702.166666666664</v>
      </c>
      <c r="B7976">
        <v>4.2099999999999999E-2</v>
      </c>
    </row>
    <row r="7977" spans="1:2" x14ac:dyDescent="0.35">
      <c r="A7977" s="3">
        <v>42702.208333333336</v>
      </c>
      <c r="B7977">
        <v>4.8000000000000001E-2</v>
      </c>
    </row>
    <row r="7978" spans="1:2" x14ac:dyDescent="0.35">
      <c r="A7978" s="3">
        <v>42702.25</v>
      </c>
      <c r="B7978">
        <v>5.3100000000000001E-2</v>
      </c>
    </row>
    <row r="7979" spans="1:2" x14ac:dyDescent="0.35">
      <c r="A7979" s="3">
        <v>42702.291666666664</v>
      </c>
      <c r="B7979">
        <v>5.1299999999999998E-2</v>
      </c>
    </row>
    <row r="7980" spans="1:2" x14ac:dyDescent="0.35">
      <c r="A7980" s="3">
        <v>42702.333333333336</v>
      </c>
      <c r="B7980">
        <v>4.8800000000000003E-2</v>
      </c>
    </row>
    <row r="7981" spans="1:2" x14ac:dyDescent="0.35">
      <c r="A7981" s="3">
        <v>42702.375</v>
      </c>
      <c r="B7981">
        <v>5.0799999999999998E-2</v>
      </c>
    </row>
    <row r="7982" spans="1:2" x14ac:dyDescent="0.35">
      <c r="A7982" s="3">
        <v>42702.416666666664</v>
      </c>
      <c r="B7982">
        <v>5.3100000000000001E-2</v>
      </c>
    </row>
    <row r="7983" spans="1:2" x14ac:dyDescent="0.35">
      <c r="A7983" s="3">
        <v>42702.458333333336</v>
      </c>
      <c r="B7983">
        <v>5.5899999999999998E-2</v>
      </c>
    </row>
    <row r="7984" spans="1:2" x14ac:dyDescent="0.35">
      <c r="A7984" s="3">
        <v>42702.5</v>
      </c>
      <c r="B7984">
        <v>5.8200000000000002E-2</v>
      </c>
    </row>
    <row r="7985" spans="1:2" x14ac:dyDescent="0.35">
      <c r="A7985" s="3">
        <v>42702.541666666664</v>
      </c>
      <c r="B7985">
        <v>6.0499999999999998E-2</v>
      </c>
    </row>
    <row r="7986" spans="1:2" x14ac:dyDescent="0.35">
      <c r="A7986" s="3">
        <v>42702.583333333336</v>
      </c>
      <c r="B7986">
        <v>6.6500000000000004E-2</v>
      </c>
    </row>
    <row r="7987" spans="1:2" x14ac:dyDescent="0.35">
      <c r="A7987" s="3">
        <v>42702.625</v>
      </c>
      <c r="B7987">
        <v>9.3600000000000003E-2</v>
      </c>
    </row>
    <row r="7988" spans="1:2" x14ac:dyDescent="0.35">
      <c r="A7988" s="3">
        <v>42702.666666666664</v>
      </c>
      <c r="B7988">
        <v>0.1391</v>
      </c>
    </row>
    <row r="7989" spans="1:2" x14ac:dyDescent="0.35">
      <c r="A7989" s="3">
        <v>42702.708333333336</v>
      </c>
      <c r="B7989">
        <v>0.183</v>
      </c>
    </row>
    <row r="7990" spans="1:2" x14ac:dyDescent="0.35">
      <c r="A7990" s="3">
        <v>42702.75</v>
      </c>
      <c r="B7990">
        <v>0.22639999999999999</v>
      </c>
    </row>
    <row r="7991" spans="1:2" x14ac:dyDescent="0.35">
      <c r="A7991" s="3">
        <v>42702.791666666664</v>
      </c>
      <c r="B7991">
        <v>0.27829999999999999</v>
      </c>
    </row>
    <row r="7992" spans="1:2" x14ac:dyDescent="0.35">
      <c r="A7992" s="3">
        <v>42702.833333333336</v>
      </c>
      <c r="B7992">
        <v>0.32119999999999999</v>
      </c>
    </row>
    <row r="7993" spans="1:2" x14ac:dyDescent="0.35">
      <c r="A7993" s="3">
        <v>42702.875</v>
      </c>
      <c r="B7993">
        <v>0.32869999999999999</v>
      </c>
    </row>
    <row r="7994" spans="1:2" x14ac:dyDescent="0.35">
      <c r="A7994" s="3">
        <v>42702.916666666664</v>
      </c>
      <c r="B7994">
        <v>0.32590000000000002</v>
      </c>
    </row>
    <row r="7995" spans="1:2" x14ac:dyDescent="0.35">
      <c r="A7995" s="3">
        <v>42702.958333333336</v>
      </c>
      <c r="B7995">
        <v>0.34699999999999998</v>
      </c>
    </row>
    <row r="7996" spans="1:2" x14ac:dyDescent="0.35">
      <c r="A7996" s="3">
        <v>42703</v>
      </c>
      <c r="B7996">
        <v>0.37890000000000001</v>
      </c>
    </row>
    <row r="7997" spans="1:2" x14ac:dyDescent="0.35">
      <c r="A7997" s="3">
        <v>42703.041666666664</v>
      </c>
      <c r="B7997">
        <v>0.39900000000000002</v>
      </c>
    </row>
    <row r="7998" spans="1:2" x14ac:dyDescent="0.35">
      <c r="A7998" s="3">
        <v>42703.083333333336</v>
      </c>
      <c r="B7998">
        <v>0.44209999999999999</v>
      </c>
    </row>
    <row r="7999" spans="1:2" x14ac:dyDescent="0.35">
      <c r="A7999" s="3">
        <v>42703.125</v>
      </c>
      <c r="B7999">
        <v>0.4849</v>
      </c>
    </row>
    <row r="8000" spans="1:2" x14ac:dyDescent="0.35">
      <c r="A8000" s="3">
        <v>42703.166666666664</v>
      </c>
      <c r="B8000">
        <v>0.50290000000000001</v>
      </c>
    </row>
    <row r="8001" spans="1:2" x14ac:dyDescent="0.35">
      <c r="A8001" s="3">
        <v>42703.208333333336</v>
      </c>
      <c r="B8001">
        <v>0.52690000000000003</v>
      </c>
    </row>
    <row r="8002" spans="1:2" x14ac:dyDescent="0.35">
      <c r="A8002" s="3">
        <v>42703.25</v>
      </c>
      <c r="B8002">
        <v>0.54179999999999995</v>
      </c>
    </row>
    <row r="8003" spans="1:2" x14ac:dyDescent="0.35">
      <c r="A8003" s="3">
        <v>42703.291666666664</v>
      </c>
      <c r="B8003">
        <v>0.56269999999999998</v>
      </c>
    </row>
    <row r="8004" spans="1:2" x14ac:dyDescent="0.35">
      <c r="A8004" s="3">
        <v>42703.333333333336</v>
      </c>
      <c r="B8004">
        <v>0.63190000000000002</v>
      </c>
    </row>
    <row r="8005" spans="1:2" x14ac:dyDescent="0.35">
      <c r="A8005" s="3">
        <v>42703.375</v>
      </c>
      <c r="B8005">
        <v>0.65669999999999995</v>
      </c>
    </row>
    <row r="8006" spans="1:2" x14ac:dyDescent="0.35">
      <c r="A8006" s="3">
        <v>42703.416666666664</v>
      </c>
      <c r="B8006">
        <v>0.63470000000000004</v>
      </c>
    </row>
    <row r="8007" spans="1:2" x14ac:dyDescent="0.35">
      <c r="A8007" s="3">
        <v>42703.458333333336</v>
      </c>
      <c r="B8007">
        <v>0.59850000000000003</v>
      </c>
    </row>
    <row r="8008" spans="1:2" x14ac:dyDescent="0.35">
      <c r="A8008" s="3">
        <v>42703.5</v>
      </c>
      <c r="B8008">
        <v>0.57030000000000003</v>
      </c>
    </row>
    <row r="8009" spans="1:2" x14ac:dyDescent="0.35">
      <c r="A8009" s="3">
        <v>42703.541666666664</v>
      </c>
      <c r="B8009">
        <v>0.55230000000000001</v>
      </c>
    </row>
    <row r="8010" spans="1:2" x14ac:dyDescent="0.35">
      <c r="A8010" s="3">
        <v>42703.583333333336</v>
      </c>
      <c r="B8010">
        <v>0.53920000000000001</v>
      </c>
    </row>
    <row r="8011" spans="1:2" x14ac:dyDescent="0.35">
      <c r="A8011" s="3">
        <v>42703.625</v>
      </c>
      <c r="B8011">
        <v>0.53639999999999999</v>
      </c>
    </row>
    <row r="8012" spans="1:2" x14ac:dyDescent="0.35">
      <c r="A8012" s="3">
        <v>42703.666666666664</v>
      </c>
      <c r="B8012">
        <v>0.5706</v>
      </c>
    </row>
    <row r="8013" spans="1:2" x14ac:dyDescent="0.35">
      <c r="A8013" s="3">
        <v>42703.708333333336</v>
      </c>
      <c r="B8013">
        <v>0.60009999999999997</v>
      </c>
    </row>
    <row r="8014" spans="1:2" x14ac:dyDescent="0.35">
      <c r="A8014" s="3">
        <v>42703.75</v>
      </c>
      <c r="B8014">
        <v>0.62080000000000002</v>
      </c>
    </row>
    <row r="8015" spans="1:2" x14ac:dyDescent="0.35">
      <c r="A8015" s="3">
        <v>42703.791666666664</v>
      </c>
      <c r="B8015">
        <v>0.62660000000000005</v>
      </c>
    </row>
    <row r="8016" spans="1:2" x14ac:dyDescent="0.35">
      <c r="A8016" s="3">
        <v>42703.833333333336</v>
      </c>
      <c r="B8016">
        <v>0.61639999999999995</v>
      </c>
    </row>
    <row r="8017" spans="1:2" x14ac:dyDescent="0.35">
      <c r="A8017" s="3">
        <v>42703.875</v>
      </c>
      <c r="B8017">
        <v>0.60350000000000004</v>
      </c>
    </row>
    <row r="8018" spans="1:2" x14ac:dyDescent="0.35">
      <c r="A8018" s="3">
        <v>42703.916666666664</v>
      </c>
      <c r="B8018">
        <v>0.58919999999999995</v>
      </c>
    </row>
    <row r="8019" spans="1:2" x14ac:dyDescent="0.35">
      <c r="A8019" s="3">
        <v>42703.958333333336</v>
      </c>
      <c r="B8019">
        <v>0.56769999999999998</v>
      </c>
    </row>
    <row r="8020" spans="1:2" x14ac:dyDescent="0.35">
      <c r="A8020" s="3">
        <v>42704</v>
      </c>
      <c r="B8020">
        <v>0.5444</v>
      </c>
    </row>
    <row r="8021" spans="1:2" x14ac:dyDescent="0.35">
      <c r="A8021" s="3">
        <v>42704.041666666664</v>
      </c>
      <c r="B8021">
        <v>0.53069999999999995</v>
      </c>
    </row>
    <row r="8022" spans="1:2" x14ac:dyDescent="0.35">
      <c r="A8022" s="3">
        <v>42704.083333333336</v>
      </c>
      <c r="B8022">
        <v>0.52680000000000005</v>
      </c>
    </row>
    <row r="8023" spans="1:2" x14ac:dyDescent="0.35">
      <c r="A8023" s="3">
        <v>42704.125</v>
      </c>
      <c r="B8023">
        <v>0.52270000000000005</v>
      </c>
    </row>
    <row r="8024" spans="1:2" x14ac:dyDescent="0.35">
      <c r="A8024" s="3">
        <v>42704.166666666664</v>
      </c>
      <c r="B8024">
        <v>0.51690000000000003</v>
      </c>
    </row>
    <row r="8025" spans="1:2" x14ac:dyDescent="0.35">
      <c r="A8025" s="3">
        <v>42704.208333333336</v>
      </c>
      <c r="B8025">
        <v>0.52549999999999997</v>
      </c>
    </row>
    <row r="8026" spans="1:2" x14ac:dyDescent="0.35">
      <c r="A8026" s="3">
        <v>42704.25</v>
      </c>
      <c r="B8026">
        <v>0.5343</v>
      </c>
    </row>
    <row r="8027" spans="1:2" x14ac:dyDescent="0.35">
      <c r="A8027" s="3">
        <v>42704.291666666664</v>
      </c>
      <c r="B8027">
        <v>0.49980000000000002</v>
      </c>
    </row>
    <row r="8028" spans="1:2" x14ac:dyDescent="0.35">
      <c r="A8028" s="3">
        <v>42704.333333333336</v>
      </c>
      <c r="B8028">
        <v>0.62639999999999996</v>
      </c>
    </row>
    <row r="8029" spans="1:2" x14ac:dyDescent="0.35">
      <c r="A8029" s="3">
        <v>42704.375</v>
      </c>
      <c r="B8029">
        <v>0.65510000000000002</v>
      </c>
    </row>
    <row r="8030" spans="1:2" x14ac:dyDescent="0.35">
      <c r="A8030" s="3">
        <v>42704.416666666664</v>
      </c>
      <c r="B8030">
        <v>0.63600000000000001</v>
      </c>
    </row>
    <row r="8031" spans="1:2" x14ac:dyDescent="0.35">
      <c r="A8031" s="3">
        <v>42704.458333333336</v>
      </c>
      <c r="B8031">
        <v>0.60599999999999998</v>
      </c>
    </row>
    <row r="8032" spans="1:2" x14ac:dyDescent="0.35">
      <c r="A8032" s="3">
        <v>42704.5</v>
      </c>
      <c r="B8032">
        <v>0.56879999999999997</v>
      </c>
    </row>
    <row r="8033" spans="1:2" x14ac:dyDescent="0.35">
      <c r="A8033" s="3">
        <v>42704.541666666664</v>
      </c>
      <c r="B8033">
        <v>0.51580000000000004</v>
      </c>
    </row>
    <row r="8034" spans="1:2" x14ac:dyDescent="0.35">
      <c r="A8034" s="3">
        <v>42704.583333333336</v>
      </c>
      <c r="B8034">
        <v>0.42909999999999998</v>
      </c>
    </row>
    <row r="8035" spans="1:2" x14ac:dyDescent="0.35">
      <c r="A8035" s="3">
        <v>42704.625</v>
      </c>
      <c r="B8035">
        <v>0.35659999999999997</v>
      </c>
    </row>
    <row r="8036" spans="1:2" x14ac:dyDescent="0.35">
      <c r="A8036" s="3">
        <v>42704.666666666664</v>
      </c>
      <c r="B8036">
        <v>0.3226</v>
      </c>
    </row>
    <row r="8037" spans="1:2" x14ac:dyDescent="0.35">
      <c r="A8037" s="3">
        <v>42704.708333333336</v>
      </c>
      <c r="B8037">
        <v>0.27610000000000001</v>
      </c>
    </row>
    <row r="8038" spans="1:2" x14ac:dyDescent="0.35">
      <c r="A8038" s="3">
        <v>42704.75</v>
      </c>
      <c r="B8038">
        <v>0.23330000000000001</v>
      </c>
    </row>
    <row r="8039" spans="1:2" x14ac:dyDescent="0.35">
      <c r="A8039" s="3">
        <v>42704.791666666664</v>
      </c>
      <c r="B8039">
        <v>0.2019</v>
      </c>
    </row>
    <row r="8040" spans="1:2" x14ac:dyDescent="0.35">
      <c r="A8040" s="3">
        <v>42704.833333333336</v>
      </c>
      <c r="B8040">
        <v>0.17749999999999999</v>
      </c>
    </row>
    <row r="8041" spans="1:2" x14ac:dyDescent="0.35">
      <c r="A8041" s="3">
        <v>42704.875</v>
      </c>
      <c r="B8041">
        <v>0.1585</v>
      </c>
    </row>
    <row r="8042" spans="1:2" x14ac:dyDescent="0.35">
      <c r="A8042" s="3">
        <v>42704.916666666664</v>
      </c>
      <c r="B8042">
        <v>0.14779999999999999</v>
      </c>
    </row>
    <row r="8043" spans="1:2" x14ac:dyDescent="0.35">
      <c r="A8043" s="3">
        <v>42704.958333333336</v>
      </c>
      <c r="B8043">
        <v>0.1426</v>
      </c>
    </row>
    <row r="8044" spans="1:2" x14ac:dyDescent="0.35">
      <c r="A8044" s="3">
        <v>42705</v>
      </c>
      <c r="B8044">
        <v>0.1386</v>
      </c>
    </row>
    <row r="8045" spans="1:2" x14ac:dyDescent="0.35">
      <c r="A8045" s="3">
        <v>42705.041666666664</v>
      </c>
      <c r="B8045">
        <v>0.1371</v>
      </c>
    </row>
    <row r="8046" spans="1:2" x14ac:dyDescent="0.35">
      <c r="A8046" s="3">
        <v>42705.083333333336</v>
      </c>
      <c r="B8046">
        <v>0.13850000000000001</v>
      </c>
    </row>
    <row r="8047" spans="1:2" x14ac:dyDescent="0.35">
      <c r="A8047" s="3">
        <v>42705.125</v>
      </c>
      <c r="B8047">
        <v>0.1363</v>
      </c>
    </row>
    <row r="8048" spans="1:2" x14ac:dyDescent="0.35">
      <c r="A8048" s="3">
        <v>42705.166666666664</v>
      </c>
      <c r="B8048">
        <v>0.13059999999999999</v>
      </c>
    </row>
    <row r="8049" spans="1:2" x14ac:dyDescent="0.35">
      <c r="A8049" s="3">
        <v>42705.208333333336</v>
      </c>
      <c r="B8049">
        <v>0.12640000000000001</v>
      </c>
    </row>
    <row r="8050" spans="1:2" x14ac:dyDescent="0.35">
      <c r="A8050" s="3">
        <v>42705.25</v>
      </c>
      <c r="B8050">
        <v>0.12959999999999999</v>
      </c>
    </row>
    <row r="8051" spans="1:2" x14ac:dyDescent="0.35">
      <c r="A8051" s="3">
        <v>42705.291666666664</v>
      </c>
      <c r="B8051">
        <v>0.121</v>
      </c>
    </row>
    <row r="8052" spans="1:2" x14ac:dyDescent="0.35">
      <c r="A8052" s="3">
        <v>42705.333333333336</v>
      </c>
      <c r="B8052">
        <v>0.1016</v>
      </c>
    </row>
    <row r="8053" spans="1:2" x14ac:dyDescent="0.35">
      <c r="A8053" s="3">
        <v>42705.375</v>
      </c>
      <c r="B8053">
        <v>0.10979999999999999</v>
      </c>
    </row>
    <row r="8054" spans="1:2" x14ac:dyDescent="0.35">
      <c r="A8054" s="3">
        <v>42705.416666666664</v>
      </c>
      <c r="B8054">
        <v>0.1215</v>
      </c>
    </row>
    <row r="8055" spans="1:2" x14ac:dyDescent="0.35">
      <c r="A8055" s="3">
        <v>42705.458333333336</v>
      </c>
      <c r="B8055">
        <v>0.1305</v>
      </c>
    </row>
    <row r="8056" spans="1:2" x14ac:dyDescent="0.35">
      <c r="A8056" s="3">
        <v>42705.5</v>
      </c>
      <c r="B8056">
        <v>0.13500000000000001</v>
      </c>
    </row>
    <row r="8057" spans="1:2" x14ac:dyDescent="0.35">
      <c r="A8057" s="3">
        <v>42705.541666666664</v>
      </c>
      <c r="B8057">
        <v>0.1321</v>
      </c>
    </row>
    <row r="8058" spans="1:2" x14ac:dyDescent="0.35">
      <c r="A8058" s="3">
        <v>42705.583333333336</v>
      </c>
      <c r="B8058">
        <v>0.1208</v>
      </c>
    </row>
    <row r="8059" spans="1:2" x14ac:dyDescent="0.35">
      <c r="A8059" s="3">
        <v>42705.625</v>
      </c>
      <c r="B8059">
        <v>0.1142</v>
      </c>
    </row>
    <row r="8060" spans="1:2" x14ac:dyDescent="0.35">
      <c r="A8060" s="3">
        <v>42705.666666666664</v>
      </c>
      <c r="B8060">
        <v>0.1162</v>
      </c>
    </row>
    <row r="8061" spans="1:2" x14ac:dyDescent="0.35">
      <c r="A8061" s="3">
        <v>42705.708333333336</v>
      </c>
      <c r="B8061">
        <v>0.11650000000000001</v>
      </c>
    </row>
    <row r="8062" spans="1:2" x14ac:dyDescent="0.35">
      <c r="A8062" s="3">
        <v>42705.75</v>
      </c>
      <c r="B8062">
        <v>0.1195</v>
      </c>
    </row>
    <row r="8063" spans="1:2" x14ac:dyDescent="0.35">
      <c r="A8063" s="3">
        <v>42705.791666666664</v>
      </c>
      <c r="B8063">
        <v>0.12909999999999999</v>
      </c>
    </row>
    <row r="8064" spans="1:2" x14ac:dyDescent="0.35">
      <c r="A8064" s="3">
        <v>42705.833333333336</v>
      </c>
      <c r="B8064">
        <v>0.1464</v>
      </c>
    </row>
    <row r="8065" spans="1:2" x14ac:dyDescent="0.35">
      <c r="A8065" s="3">
        <v>42705.875</v>
      </c>
      <c r="B8065">
        <v>0.1668</v>
      </c>
    </row>
    <row r="8066" spans="1:2" x14ac:dyDescent="0.35">
      <c r="A8066" s="3">
        <v>42705.916666666664</v>
      </c>
      <c r="B8066">
        <v>0.19</v>
      </c>
    </row>
    <row r="8067" spans="1:2" x14ac:dyDescent="0.35">
      <c r="A8067" s="3">
        <v>42705.958333333336</v>
      </c>
      <c r="B8067">
        <v>0.21340000000000001</v>
      </c>
    </row>
    <row r="8068" spans="1:2" x14ac:dyDescent="0.35">
      <c r="A8068" s="3">
        <v>42706</v>
      </c>
      <c r="B8068">
        <v>0.23019999999999999</v>
      </c>
    </row>
    <row r="8069" spans="1:2" x14ac:dyDescent="0.35">
      <c r="A8069" s="3">
        <v>42706.041666666664</v>
      </c>
      <c r="B8069">
        <v>0.2397</v>
      </c>
    </row>
    <row r="8070" spans="1:2" x14ac:dyDescent="0.35">
      <c r="A8070" s="3">
        <v>42706.083333333336</v>
      </c>
      <c r="B8070">
        <v>0.24149999999999999</v>
      </c>
    </row>
    <row r="8071" spans="1:2" x14ac:dyDescent="0.35">
      <c r="A8071" s="3">
        <v>42706.125</v>
      </c>
      <c r="B8071">
        <v>0.245</v>
      </c>
    </row>
    <row r="8072" spans="1:2" x14ac:dyDescent="0.35">
      <c r="A8072" s="3">
        <v>42706.166666666664</v>
      </c>
      <c r="B8072">
        <v>0.24890000000000001</v>
      </c>
    </row>
    <row r="8073" spans="1:2" x14ac:dyDescent="0.35">
      <c r="A8073" s="3">
        <v>42706.208333333336</v>
      </c>
      <c r="B8073">
        <v>0.25659999999999999</v>
      </c>
    </row>
    <row r="8074" spans="1:2" x14ac:dyDescent="0.35">
      <c r="A8074" s="3">
        <v>42706.25</v>
      </c>
      <c r="B8074">
        <v>0.27750000000000002</v>
      </c>
    </row>
    <row r="8075" spans="1:2" x14ac:dyDescent="0.35">
      <c r="A8075" s="3">
        <v>42706.291666666664</v>
      </c>
      <c r="B8075">
        <v>0.2838</v>
      </c>
    </row>
    <row r="8076" spans="1:2" x14ac:dyDescent="0.35">
      <c r="A8076" s="3">
        <v>42706.333333333336</v>
      </c>
      <c r="B8076">
        <v>0.28789999999999999</v>
      </c>
    </row>
    <row r="8077" spans="1:2" x14ac:dyDescent="0.35">
      <c r="A8077" s="3">
        <v>42706.375</v>
      </c>
      <c r="B8077">
        <v>0.31590000000000001</v>
      </c>
    </row>
    <row r="8078" spans="1:2" x14ac:dyDescent="0.35">
      <c r="A8078" s="3">
        <v>42706.416666666664</v>
      </c>
      <c r="B8078">
        <v>0.31230000000000002</v>
      </c>
    </row>
    <row r="8079" spans="1:2" x14ac:dyDescent="0.35">
      <c r="A8079" s="3">
        <v>42706.458333333336</v>
      </c>
      <c r="B8079">
        <v>0.30459999999999998</v>
      </c>
    </row>
    <row r="8080" spans="1:2" x14ac:dyDescent="0.35">
      <c r="A8080" s="3">
        <v>42706.5</v>
      </c>
      <c r="B8080">
        <v>0.28420000000000001</v>
      </c>
    </row>
    <row r="8081" spans="1:2" x14ac:dyDescent="0.35">
      <c r="A8081" s="3">
        <v>42706.541666666664</v>
      </c>
      <c r="B8081">
        <v>0.25380000000000003</v>
      </c>
    </row>
    <row r="8082" spans="1:2" x14ac:dyDescent="0.35">
      <c r="A8082" s="3">
        <v>42706.583333333336</v>
      </c>
      <c r="B8082">
        <v>0.2094</v>
      </c>
    </row>
    <row r="8083" spans="1:2" x14ac:dyDescent="0.35">
      <c r="A8083" s="3">
        <v>42706.625</v>
      </c>
      <c r="B8083">
        <v>0.1903</v>
      </c>
    </row>
    <row r="8084" spans="1:2" x14ac:dyDescent="0.35">
      <c r="A8084" s="3">
        <v>42706.666666666664</v>
      </c>
      <c r="B8084">
        <v>0.1943</v>
      </c>
    </row>
    <row r="8085" spans="1:2" x14ac:dyDescent="0.35">
      <c r="A8085" s="3">
        <v>42706.708333333336</v>
      </c>
      <c r="B8085">
        <v>0.18060000000000001</v>
      </c>
    </row>
    <row r="8086" spans="1:2" x14ac:dyDescent="0.35">
      <c r="A8086" s="3">
        <v>42706.75</v>
      </c>
      <c r="B8086">
        <v>0.15959999999999999</v>
      </c>
    </row>
    <row r="8087" spans="1:2" x14ac:dyDescent="0.35">
      <c r="A8087" s="3">
        <v>42706.791666666664</v>
      </c>
      <c r="B8087">
        <v>0.1368</v>
      </c>
    </row>
    <row r="8088" spans="1:2" x14ac:dyDescent="0.35">
      <c r="A8088" s="3">
        <v>42706.833333333336</v>
      </c>
      <c r="B8088">
        <v>0.1148</v>
      </c>
    </row>
    <row r="8089" spans="1:2" x14ac:dyDescent="0.35">
      <c r="A8089" s="3">
        <v>42706.875</v>
      </c>
      <c r="B8089">
        <v>9.74E-2</v>
      </c>
    </row>
    <row r="8090" spans="1:2" x14ac:dyDescent="0.35">
      <c r="A8090" s="3">
        <v>42706.916666666664</v>
      </c>
      <c r="B8090">
        <v>8.2699999999999996E-2</v>
      </c>
    </row>
    <row r="8091" spans="1:2" x14ac:dyDescent="0.35">
      <c r="A8091" s="3">
        <v>42706.958333333336</v>
      </c>
      <c r="B8091">
        <v>6.8500000000000005E-2</v>
      </c>
    </row>
    <row r="8092" spans="1:2" x14ac:dyDescent="0.35">
      <c r="A8092" s="3">
        <v>42707</v>
      </c>
      <c r="B8092">
        <v>5.2900000000000003E-2</v>
      </c>
    </row>
    <row r="8093" spans="1:2" x14ac:dyDescent="0.35">
      <c r="A8093" s="3">
        <v>42707.041666666664</v>
      </c>
      <c r="B8093">
        <v>3.9600000000000003E-2</v>
      </c>
    </row>
    <row r="8094" spans="1:2" x14ac:dyDescent="0.35">
      <c r="A8094" s="3">
        <v>42707.083333333336</v>
      </c>
      <c r="B8094">
        <v>3.1600000000000003E-2</v>
      </c>
    </row>
    <row r="8095" spans="1:2" x14ac:dyDescent="0.35">
      <c r="A8095" s="3">
        <v>42707.125</v>
      </c>
      <c r="B8095">
        <v>2.69E-2</v>
      </c>
    </row>
    <row r="8096" spans="1:2" x14ac:dyDescent="0.35">
      <c r="A8096" s="3">
        <v>42707.166666666664</v>
      </c>
      <c r="B8096">
        <v>2.4299999999999999E-2</v>
      </c>
    </row>
    <row r="8097" spans="1:2" x14ac:dyDescent="0.35">
      <c r="A8097" s="3">
        <v>42707.208333333336</v>
      </c>
      <c r="B8097">
        <v>2.46E-2</v>
      </c>
    </row>
    <row r="8098" spans="1:2" x14ac:dyDescent="0.35">
      <c r="A8098" s="3">
        <v>42707.25</v>
      </c>
      <c r="B8098">
        <v>2.76E-2</v>
      </c>
    </row>
    <row r="8099" spans="1:2" x14ac:dyDescent="0.35">
      <c r="A8099" s="3">
        <v>42707.291666666664</v>
      </c>
      <c r="B8099">
        <v>2.8899999999999999E-2</v>
      </c>
    </row>
    <row r="8100" spans="1:2" x14ac:dyDescent="0.35">
      <c r="A8100" s="3">
        <v>42707.333333333336</v>
      </c>
      <c r="B8100">
        <v>2.3400000000000001E-2</v>
      </c>
    </row>
    <row r="8101" spans="1:2" x14ac:dyDescent="0.35">
      <c r="A8101" s="3">
        <v>42707.375</v>
      </c>
      <c r="B8101">
        <v>2.29E-2</v>
      </c>
    </row>
    <row r="8102" spans="1:2" x14ac:dyDescent="0.35">
      <c r="A8102" s="3">
        <v>42707.416666666664</v>
      </c>
      <c r="B8102">
        <v>2.3900000000000001E-2</v>
      </c>
    </row>
    <row r="8103" spans="1:2" x14ac:dyDescent="0.35">
      <c r="A8103" s="3">
        <v>42707.458333333336</v>
      </c>
      <c r="B8103">
        <v>2.2800000000000001E-2</v>
      </c>
    </row>
    <row r="8104" spans="1:2" x14ac:dyDescent="0.35">
      <c r="A8104" s="3">
        <v>42707.5</v>
      </c>
      <c r="B8104">
        <v>2.2100000000000002E-2</v>
      </c>
    </row>
    <row r="8105" spans="1:2" x14ac:dyDescent="0.35">
      <c r="A8105" s="3">
        <v>42707.541666666664</v>
      </c>
      <c r="B8105">
        <v>2.2100000000000002E-2</v>
      </c>
    </row>
    <row r="8106" spans="1:2" x14ac:dyDescent="0.35">
      <c r="A8106" s="3">
        <v>42707.583333333336</v>
      </c>
      <c r="B8106">
        <v>2.7E-2</v>
      </c>
    </row>
    <row r="8107" spans="1:2" x14ac:dyDescent="0.35">
      <c r="A8107" s="3">
        <v>42707.625</v>
      </c>
      <c r="B8107">
        <v>3.9E-2</v>
      </c>
    </row>
    <row r="8108" spans="1:2" x14ac:dyDescent="0.35">
      <c r="A8108" s="3">
        <v>42707.666666666664</v>
      </c>
      <c r="B8108">
        <v>4.7899999999999998E-2</v>
      </c>
    </row>
    <row r="8109" spans="1:2" x14ac:dyDescent="0.35">
      <c r="A8109" s="3">
        <v>42707.708333333336</v>
      </c>
      <c r="B8109">
        <v>5.3499999999999999E-2</v>
      </c>
    </row>
    <row r="8110" spans="1:2" x14ac:dyDescent="0.35">
      <c r="A8110" s="3">
        <v>42707.75</v>
      </c>
      <c r="B8110">
        <v>5.62E-2</v>
      </c>
    </row>
    <row r="8111" spans="1:2" x14ac:dyDescent="0.35">
      <c r="A8111" s="3">
        <v>42707.791666666664</v>
      </c>
      <c r="B8111">
        <v>5.6300000000000003E-2</v>
      </c>
    </row>
    <row r="8112" spans="1:2" x14ac:dyDescent="0.35">
      <c r="A8112" s="3">
        <v>42707.833333333336</v>
      </c>
      <c r="B8112">
        <v>5.5E-2</v>
      </c>
    </row>
    <row r="8113" spans="1:2" x14ac:dyDescent="0.35">
      <c r="A8113" s="3">
        <v>42707.875</v>
      </c>
      <c r="B8113">
        <v>5.3400000000000003E-2</v>
      </c>
    </row>
    <row r="8114" spans="1:2" x14ac:dyDescent="0.35">
      <c r="A8114" s="3">
        <v>42707.916666666664</v>
      </c>
      <c r="B8114">
        <v>5.1700000000000003E-2</v>
      </c>
    </row>
    <row r="8115" spans="1:2" x14ac:dyDescent="0.35">
      <c r="A8115" s="3">
        <v>42707.958333333336</v>
      </c>
      <c r="B8115">
        <v>5.0299999999999997E-2</v>
      </c>
    </row>
    <row r="8116" spans="1:2" x14ac:dyDescent="0.35">
      <c r="A8116" s="3">
        <v>42708</v>
      </c>
      <c r="B8116">
        <v>5.0599999999999999E-2</v>
      </c>
    </row>
    <row r="8117" spans="1:2" x14ac:dyDescent="0.35">
      <c r="A8117" s="3">
        <v>42708.041666666664</v>
      </c>
      <c r="B8117">
        <v>5.28E-2</v>
      </c>
    </row>
    <row r="8118" spans="1:2" x14ac:dyDescent="0.35">
      <c r="A8118" s="3">
        <v>42708.083333333336</v>
      </c>
      <c r="B8118">
        <v>5.6899999999999999E-2</v>
      </c>
    </row>
    <row r="8119" spans="1:2" x14ac:dyDescent="0.35">
      <c r="A8119" s="3">
        <v>42708.125</v>
      </c>
      <c r="B8119">
        <v>5.8400000000000001E-2</v>
      </c>
    </row>
    <row r="8120" spans="1:2" x14ac:dyDescent="0.35">
      <c r="A8120" s="3">
        <v>42708.166666666664</v>
      </c>
      <c r="B8120">
        <v>5.8099999999999999E-2</v>
      </c>
    </row>
    <row r="8121" spans="1:2" x14ac:dyDescent="0.35">
      <c r="A8121" s="3">
        <v>42708.208333333336</v>
      </c>
      <c r="B8121">
        <v>6.0400000000000002E-2</v>
      </c>
    </row>
    <row r="8122" spans="1:2" x14ac:dyDescent="0.35">
      <c r="A8122" s="3">
        <v>42708.25</v>
      </c>
      <c r="B8122">
        <v>6.5299999999999997E-2</v>
      </c>
    </row>
    <row r="8123" spans="1:2" x14ac:dyDescent="0.35">
      <c r="A8123" s="3">
        <v>42708.291666666664</v>
      </c>
      <c r="B8123">
        <v>6.6799999999999998E-2</v>
      </c>
    </row>
    <row r="8124" spans="1:2" x14ac:dyDescent="0.35">
      <c r="A8124" s="3">
        <v>42708.333333333336</v>
      </c>
      <c r="B8124">
        <v>6.3200000000000006E-2</v>
      </c>
    </row>
    <row r="8125" spans="1:2" x14ac:dyDescent="0.35">
      <c r="A8125" s="3">
        <v>42708.375</v>
      </c>
      <c r="B8125">
        <v>8.2199999999999995E-2</v>
      </c>
    </row>
    <row r="8126" spans="1:2" x14ac:dyDescent="0.35">
      <c r="A8126" s="3">
        <v>42708.416666666664</v>
      </c>
      <c r="B8126">
        <v>8.6800000000000002E-2</v>
      </c>
    </row>
    <row r="8127" spans="1:2" x14ac:dyDescent="0.35">
      <c r="A8127" s="3">
        <v>42708.458333333336</v>
      </c>
      <c r="B8127">
        <v>8.2500000000000004E-2</v>
      </c>
    </row>
    <row r="8128" spans="1:2" x14ac:dyDescent="0.35">
      <c r="A8128" s="3">
        <v>42708.5</v>
      </c>
      <c r="B8128">
        <v>8.0600000000000005E-2</v>
      </c>
    </row>
    <row r="8129" spans="1:2" x14ac:dyDescent="0.35">
      <c r="A8129" s="3">
        <v>42708.541666666664</v>
      </c>
      <c r="B8129">
        <v>8.2500000000000004E-2</v>
      </c>
    </row>
    <row r="8130" spans="1:2" x14ac:dyDescent="0.35">
      <c r="A8130" s="3">
        <v>42708.583333333336</v>
      </c>
      <c r="B8130">
        <v>8.43E-2</v>
      </c>
    </row>
    <row r="8131" spans="1:2" x14ac:dyDescent="0.35">
      <c r="A8131" s="3">
        <v>42708.625</v>
      </c>
      <c r="B8131">
        <v>9.3799999999999994E-2</v>
      </c>
    </row>
    <row r="8132" spans="1:2" x14ac:dyDescent="0.35">
      <c r="A8132" s="3">
        <v>42708.666666666664</v>
      </c>
      <c r="B8132">
        <v>0.1</v>
      </c>
    </row>
    <row r="8133" spans="1:2" x14ac:dyDescent="0.35">
      <c r="A8133" s="3">
        <v>42708.708333333336</v>
      </c>
      <c r="B8133">
        <v>9.7799999999999998E-2</v>
      </c>
    </row>
    <row r="8134" spans="1:2" x14ac:dyDescent="0.35">
      <c r="A8134" s="3">
        <v>42708.75</v>
      </c>
      <c r="B8134">
        <v>9.1600000000000001E-2</v>
      </c>
    </row>
    <row r="8135" spans="1:2" x14ac:dyDescent="0.35">
      <c r="A8135" s="3">
        <v>42708.791666666664</v>
      </c>
      <c r="B8135">
        <v>8.8200000000000001E-2</v>
      </c>
    </row>
    <row r="8136" spans="1:2" x14ac:dyDescent="0.35">
      <c r="A8136" s="3">
        <v>42708.833333333336</v>
      </c>
      <c r="B8136">
        <v>8.8700000000000001E-2</v>
      </c>
    </row>
    <row r="8137" spans="1:2" x14ac:dyDescent="0.35">
      <c r="A8137" s="3">
        <v>42708.875</v>
      </c>
      <c r="B8137">
        <v>9.35E-2</v>
      </c>
    </row>
    <row r="8138" spans="1:2" x14ac:dyDescent="0.35">
      <c r="A8138" s="3">
        <v>42708.916666666664</v>
      </c>
      <c r="B8138">
        <v>0.10249999999999999</v>
      </c>
    </row>
    <row r="8139" spans="1:2" x14ac:dyDescent="0.35">
      <c r="A8139" s="3">
        <v>42708.958333333336</v>
      </c>
      <c r="B8139">
        <v>0.11219999999999999</v>
      </c>
    </row>
    <row r="8140" spans="1:2" x14ac:dyDescent="0.35">
      <c r="A8140" s="3">
        <v>42709</v>
      </c>
      <c r="B8140">
        <v>0.122</v>
      </c>
    </row>
    <row r="8141" spans="1:2" x14ac:dyDescent="0.35">
      <c r="A8141" s="3">
        <v>42709.041666666664</v>
      </c>
      <c r="B8141">
        <v>0.13250000000000001</v>
      </c>
    </row>
    <row r="8142" spans="1:2" x14ac:dyDescent="0.35">
      <c r="A8142" s="3">
        <v>42709.083333333336</v>
      </c>
      <c r="B8142">
        <v>0.13930000000000001</v>
      </c>
    </row>
    <row r="8143" spans="1:2" x14ac:dyDescent="0.35">
      <c r="A8143" s="3">
        <v>42709.125</v>
      </c>
      <c r="B8143">
        <v>0.1419</v>
      </c>
    </row>
    <row r="8144" spans="1:2" x14ac:dyDescent="0.35">
      <c r="A8144" s="3">
        <v>42709.166666666664</v>
      </c>
      <c r="B8144">
        <v>0.1409</v>
      </c>
    </row>
    <row r="8145" spans="1:2" x14ac:dyDescent="0.35">
      <c r="A8145" s="3">
        <v>42709.208333333336</v>
      </c>
      <c r="B8145">
        <v>0.1396</v>
      </c>
    </row>
    <row r="8146" spans="1:2" x14ac:dyDescent="0.35">
      <c r="A8146" s="3">
        <v>42709.25</v>
      </c>
      <c r="B8146">
        <v>0.13789999999999999</v>
      </c>
    </row>
    <row r="8147" spans="1:2" x14ac:dyDescent="0.35">
      <c r="A8147" s="3">
        <v>42709.291666666664</v>
      </c>
      <c r="B8147">
        <v>0.13100000000000001</v>
      </c>
    </row>
    <row r="8148" spans="1:2" x14ac:dyDescent="0.35">
      <c r="A8148" s="3">
        <v>42709.333333333336</v>
      </c>
      <c r="B8148">
        <v>0.12230000000000001</v>
      </c>
    </row>
    <row r="8149" spans="1:2" x14ac:dyDescent="0.35">
      <c r="A8149" s="3">
        <v>42709.375</v>
      </c>
      <c r="B8149">
        <v>0.1356</v>
      </c>
    </row>
    <row r="8150" spans="1:2" x14ac:dyDescent="0.35">
      <c r="A8150" s="3">
        <v>42709.416666666664</v>
      </c>
      <c r="B8150">
        <v>0.14779999999999999</v>
      </c>
    </row>
    <row r="8151" spans="1:2" x14ac:dyDescent="0.35">
      <c r="A8151" s="3">
        <v>42709.458333333336</v>
      </c>
      <c r="B8151">
        <v>0.1447</v>
      </c>
    </row>
    <row r="8152" spans="1:2" x14ac:dyDescent="0.35">
      <c r="A8152" s="3">
        <v>42709.5</v>
      </c>
      <c r="B8152">
        <v>0.13830000000000001</v>
      </c>
    </row>
    <row r="8153" spans="1:2" x14ac:dyDescent="0.35">
      <c r="A8153" s="3">
        <v>42709.541666666664</v>
      </c>
      <c r="B8153">
        <v>0.12839999999999999</v>
      </c>
    </row>
    <row r="8154" spans="1:2" x14ac:dyDescent="0.35">
      <c r="A8154" s="3">
        <v>42709.583333333336</v>
      </c>
      <c r="B8154">
        <v>0.1157</v>
      </c>
    </row>
    <row r="8155" spans="1:2" x14ac:dyDescent="0.35">
      <c r="A8155" s="3">
        <v>42709.625</v>
      </c>
      <c r="B8155">
        <v>0.115</v>
      </c>
    </row>
    <row r="8156" spans="1:2" x14ac:dyDescent="0.35">
      <c r="A8156" s="3">
        <v>42709.666666666664</v>
      </c>
      <c r="B8156">
        <v>0.1203</v>
      </c>
    </row>
    <row r="8157" spans="1:2" x14ac:dyDescent="0.35">
      <c r="A8157" s="3">
        <v>42709.708333333336</v>
      </c>
      <c r="B8157">
        <v>0.1193</v>
      </c>
    </row>
    <row r="8158" spans="1:2" x14ac:dyDescent="0.35">
      <c r="A8158" s="3">
        <v>42709.75</v>
      </c>
      <c r="B8158">
        <v>0.1172</v>
      </c>
    </row>
    <row r="8159" spans="1:2" x14ac:dyDescent="0.35">
      <c r="A8159" s="3">
        <v>42709.791666666664</v>
      </c>
      <c r="B8159">
        <v>0.11509999999999999</v>
      </c>
    </row>
    <row r="8160" spans="1:2" x14ac:dyDescent="0.35">
      <c r="A8160" s="3">
        <v>42709.833333333336</v>
      </c>
      <c r="B8160">
        <v>0.11119999999999999</v>
      </c>
    </row>
    <row r="8161" spans="1:2" x14ac:dyDescent="0.35">
      <c r="A8161" s="3">
        <v>42709.875</v>
      </c>
      <c r="B8161">
        <v>0.1106</v>
      </c>
    </row>
    <row r="8162" spans="1:2" x14ac:dyDescent="0.35">
      <c r="A8162" s="3">
        <v>42709.916666666664</v>
      </c>
      <c r="B8162">
        <v>0.1129</v>
      </c>
    </row>
    <row r="8163" spans="1:2" x14ac:dyDescent="0.35">
      <c r="A8163" s="3">
        <v>42709.958333333336</v>
      </c>
      <c r="B8163">
        <v>0.1099</v>
      </c>
    </row>
    <row r="8164" spans="1:2" x14ac:dyDescent="0.35">
      <c r="A8164" s="3">
        <v>42710</v>
      </c>
      <c r="B8164">
        <v>0.1062</v>
      </c>
    </row>
    <row r="8165" spans="1:2" x14ac:dyDescent="0.35">
      <c r="A8165" s="3">
        <v>42710.041666666664</v>
      </c>
      <c r="B8165">
        <v>0.1053</v>
      </c>
    </row>
    <row r="8166" spans="1:2" x14ac:dyDescent="0.35">
      <c r="A8166" s="3">
        <v>42710.083333333336</v>
      </c>
      <c r="B8166">
        <v>0.1009</v>
      </c>
    </row>
    <row r="8167" spans="1:2" x14ac:dyDescent="0.35">
      <c r="A8167" s="3">
        <v>42710.125</v>
      </c>
      <c r="B8167">
        <v>9.3299999999999994E-2</v>
      </c>
    </row>
    <row r="8168" spans="1:2" x14ac:dyDescent="0.35">
      <c r="A8168" s="3">
        <v>42710.166666666664</v>
      </c>
      <c r="B8168">
        <v>8.6499999999999994E-2</v>
      </c>
    </row>
    <row r="8169" spans="1:2" x14ac:dyDescent="0.35">
      <c r="A8169" s="3">
        <v>42710.208333333336</v>
      </c>
      <c r="B8169">
        <v>8.5599999999999996E-2</v>
      </c>
    </row>
    <row r="8170" spans="1:2" x14ac:dyDescent="0.35">
      <c r="A8170" s="3">
        <v>42710.25</v>
      </c>
      <c r="B8170">
        <v>8.6099999999999996E-2</v>
      </c>
    </row>
    <row r="8171" spans="1:2" x14ac:dyDescent="0.35">
      <c r="A8171" s="3">
        <v>42710.291666666664</v>
      </c>
      <c r="B8171">
        <v>8.1199999999999994E-2</v>
      </c>
    </row>
    <row r="8172" spans="1:2" x14ac:dyDescent="0.35">
      <c r="A8172" s="3">
        <v>42710.333333333336</v>
      </c>
      <c r="B8172">
        <v>7.0000000000000007E-2</v>
      </c>
    </row>
    <row r="8173" spans="1:2" x14ac:dyDescent="0.35">
      <c r="A8173" s="3">
        <v>42710.375</v>
      </c>
      <c r="B8173">
        <v>6.5699999999999995E-2</v>
      </c>
    </row>
    <row r="8174" spans="1:2" x14ac:dyDescent="0.35">
      <c r="A8174" s="3">
        <v>42710.416666666664</v>
      </c>
      <c r="B8174">
        <v>6.3899999999999998E-2</v>
      </c>
    </row>
    <row r="8175" spans="1:2" x14ac:dyDescent="0.35">
      <c r="A8175" s="3">
        <v>42710.458333333336</v>
      </c>
      <c r="B8175">
        <v>6.2799999999999995E-2</v>
      </c>
    </row>
    <row r="8176" spans="1:2" x14ac:dyDescent="0.35">
      <c r="A8176" s="3">
        <v>42710.5</v>
      </c>
      <c r="B8176">
        <v>6.08E-2</v>
      </c>
    </row>
    <row r="8177" spans="1:2" x14ac:dyDescent="0.35">
      <c r="A8177" s="3">
        <v>42710.541666666664</v>
      </c>
      <c r="B8177">
        <v>6.0400000000000002E-2</v>
      </c>
    </row>
    <row r="8178" spans="1:2" x14ac:dyDescent="0.35">
      <c r="A8178" s="3">
        <v>42710.583333333336</v>
      </c>
      <c r="B8178">
        <v>6.4699999999999994E-2</v>
      </c>
    </row>
    <row r="8179" spans="1:2" x14ac:dyDescent="0.35">
      <c r="A8179" s="3">
        <v>42710.625</v>
      </c>
      <c r="B8179">
        <v>7.7200000000000005E-2</v>
      </c>
    </row>
    <row r="8180" spans="1:2" x14ac:dyDescent="0.35">
      <c r="A8180" s="3">
        <v>42710.666666666664</v>
      </c>
      <c r="B8180">
        <v>9.0499999999999997E-2</v>
      </c>
    </row>
    <row r="8181" spans="1:2" x14ac:dyDescent="0.35">
      <c r="A8181" s="3">
        <v>42710.708333333336</v>
      </c>
      <c r="B8181">
        <v>0.10199999999999999</v>
      </c>
    </row>
    <row r="8182" spans="1:2" x14ac:dyDescent="0.35">
      <c r="A8182" s="3">
        <v>42710.75</v>
      </c>
      <c r="B8182">
        <v>0.1106</v>
      </c>
    </row>
    <row r="8183" spans="1:2" x14ac:dyDescent="0.35">
      <c r="A8183" s="3">
        <v>42710.791666666664</v>
      </c>
      <c r="B8183">
        <v>0.1202</v>
      </c>
    </row>
    <row r="8184" spans="1:2" x14ac:dyDescent="0.35">
      <c r="A8184" s="3">
        <v>42710.833333333336</v>
      </c>
      <c r="B8184">
        <v>0.13150000000000001</v>
      </c>
    </row>
    <row r="8185" spans="1:2" x14ac:dyDescent="0.35">
      <c r="A8185" s="3">
        <v>42710.875</v>
      </c>
      <c r="B8185">
        <v>0.14030000000000001</v>
      </c>
    </row>
    <row r="8186" spans="1:2" x14ac:dyDescent="0.35">
      <c r="A8186" s="3">
        <v>42710.916666666664</v>
      </c>
      <c r="B8186">
        <v>0.1452</v>
      </c>
    </row>
    <row r="8187" spans="1:2" x14ac:dyDescent="0.35">
      <c r="A8187" s="3">
        <v>42710.958333333336</v>
      </c>
      <c r="B8187">
        <v>0.151</v>
      </c>
    </row>
    <row r="8188" spans="1:2" x14ac:dyDescent="0.35">
      <c r="A8188" s="3">
        <v>42711</v>
      </c>
      <c r="B8188">
        <v>0.15709999999999999</v>
      </c>
    </row>
    <row r="8189" spans="1:2" x14ac:dyDescent="0.35">
      <c r="A8189" s="3">
        <v>42711.041666666664</v>
      </c>
      <c r="B8189">
        <v>0.16320000000000001</v>
      </c>
    </row>
    <row r="8190" spans="1:2" x14ac:dyDescent="0.35">
      <c r="A8190" s="3">
        <v>42711.083333333336</v>
      </c>
      <c r="B8190">
        <v>0.1678</v>
      </c>
    </row>
    <row r="8191" spans="1:2" x14ac:dyDescent="0.35">
      <c r="A8191" s="3">
        <v>42711.125</v>
      </c>
      <c r="B8191">
        <v>0.18179999999999999</v>
      </c>
    </row>
    <row r="8192" spans="1:2" x14ac:dyDescent="0.35">
      <c r="A8192" s="3">
        <v>42711.166666666664</v>
      </c>
      <c r="B8192">
        <v>0.1981</v>
      </c>
    </row>
    <row r="8193" spans="1:2" x14ac:dyDescent="0.35">
      <c r="A8193" s="3">
        <v>42711.208333333336</v>
      </c>
      <c r="B8193">
        <v>0.21079999999999999</v>
      </c>
    </row>
    <row r="8194" spans="1:2" x14ac:dyDescent="0.35">
      <c r="A8194" s="3">
        <v>42711.25</v>
      </c>
      <c r="B8194">
        <v>0.22309999999999999</v>
      </c>
    </row>
    <row r="8195" spans="1:2" x14ac:dyDescent="0.35">
      <c r="A8195" s="3">
        <v>42711.291666666664</v>
      </c>
      <c r="B8195">
        <v>0.2225</v>
      </c>
    </row>
    <row r="8196" spans="1:2" x14ac:dyDescent="0.35">
      <c r="A8196" s="3">
        <v>42711.333333333336</v>
      </c>
      <c r="B8196">
        <v>0.23949999999999999</v>
      </c>
    </row>
    <row r="8197" spans="1:2" x14ac:dyDescent="0.35">
      <c r="A8197" s="3">
        <v>42711.375</v>
      </c>
      <c r="B8197">
        <v>0.30280000000000001</v>
      </c>
    </row>
    <row r="8198" spans="1:2" x14ac:dyDescent="0.35">
      <c r="A8198" s="3">
        <v>42711.416666666664</v>
      </c>
      <c r="B8198">
        <v>0.316</v>
      </c>
    </row>
    <row r="8199" spans="1:2" x14ac:dyDescent="0.35">
      <c r="A8199" s="3">
        <v>42711.458333333336</v>
      </c>
      <c r="B8199">
        <v>0.30859999999999999</v>
      </c>
    </row>
    <row r="8200" spans="1:2" x14ac:dyDescent="0.35">
      <c r="A8200" s="3">
        <v>42711.5</v>
      </c>
      <c r="B8200">
        <v>0.30599999999999999</v>
      </c>
    </row>
    <row r="8201" spans="1:2" x14ac:dyDescent="0.35">
      <c r="A8201" s="3">
        <v>42711.541666666664</v>
      </c>
      <c r="B8201">
        <v>0.30180000000000001</v>
      </c>
    </row>
    <row r="8202" spans="1:2" x14ac:dyDescent="0.35">
      <c r="A8202" s="3">
        <v>42711.583333333336</v>
      </c>
      <c r="B8202">
        <v>0.28000000000000003</v>
      </c>
    </row>
    <row r="8203" spans="1:2" x14ac:dyDescent="0.35">
      <c r="A8203" s="3">
        <v>42711.625</v>
      </c>
      <c r="B8203">
        <v>0.27010000000000001</v>
      </c>
    </row>
    <row r="8204" spans="1:2" x14ac:dyDescent="0.35">
      <c r="A8204" s="3">
        <v>42711.666666666664</v>
      </c>
      <c r="B8204">
        <v>0.27100000000000002</v>
      </c>
    </row>
    <row r="8205" spans="1:2" x14ac:dyDescent="0.35">
      <c r="A8205" s="3">
        <v>42711.708333333336</v>
      </c>
      <c r="B8205">
        <v>0.27279999999999999</v>
      </c>
    </row>
    <row r="8206" spans="1:2" x14ac:dyDescent="0.35">
      <c r="A8206" s="3">
        <v>42711.75</v>
      </c>
      <c r="B8206">
        <v>0.26910000000000001</v>
      </c>
    </row>
    <row r="8207" spans="1:2" x14ac:dyDescent="0.35">
      <c r="A8207" s="3">
        <v>42711.791666666664</v>
      </c>
      <c r="B8207">
        <v>0.26300000000000001</v>
      </c>
    </row>
    <row r="8208" spans="1:2" x14ac:dyDescent="0.35">
      <c r="A8208" s="3">
        <v>42711.833333333336</v>
      </c>
      <c r="B8208">
        <v>0.25309999999999999</v>
      </c>
    </row>
    <row r="8209" spans="1:2" x14ac:dyDescent="0.35">
      <c r="A8209" s="3">
        <v>42711.875</v>
      </c>
      <c r="B8209">
        <v>0.24060000000000001</v>
      </c>
    </row>
    <row r="8210" spans="1:2" x14ac:dyDescent="0.35">
      <c r="A8210" s="3">
        <v>42711.916666666664</v>
      </c>
      <c r="B8210">
        <v>0.23089999999999999</v>
      </c>
    </row>
    <row r="8211" spans="1:2" x14ac:dyDescent="0.35">
      <c r="A8211" s="3">
        <v>42711.958333333336</v>
      </c>
      <c r="B8211">
        <v>0.22520000000000001</v>
      </c>
    </row>
    <row r="8212" spans="1:2" x14ac:dyDescent="0.35">
      <c r="A8212" s="3">
        <v>42712</v>
      </c>
      <c r="B8212">
        <v>0.2145</v>
      </c>
    </row>
    <row r="8213" spans="1:2" x14ac:dyDescent="0.35">
      <c r="A8213" s="3">
        <v>42712.041666666664</v>
      </c>
      <c r="B8213">
        <v>0.2016</v>
      </c>
    </row>
    <row r="8214" spans="1:2" x14ac:dyDescent="0.35">
      <c r="A8214" s="3">
        <v>42712.083333333336</v>
      </c>
      <c r="B8214">
        <v>0.1893</v>
      </c>
    </row>
    <row r="8215" spans="1:2" x14ac:dyDescent="0.35">
      <c r="A8215" s="3">
        <v>42712.125</v>
      </c>
      <c r="B8215">
        <v>0.1787</v>
      </c>
    </row>
    <row r="8216" spans="1:2" x14ac:dyDescent="0.35">
      <c r="A8216" s="3">
        <v>42712.166666666664</v>
      </c>
      <c r="B8216">
        <v>0.1696</v>
      </c>
    </row>
    <row r="8217" spans="1:2" x14ac:dyDescent="0.35">
      <c r="A8217" s="3">
        <v>42712.208333333336</v>
      </c>
      <c r="B8217">
        <v>0.15909999999999999</v>
      </c>
    </row>
    <row r="8218" spans="1:2" x14ac:dyDescent="0.35">
      <c r="A8218" s="3">
        <v>42712.25</v>
      </c>
      <c r="B8218">
        <v>0.14630000000000001</v>
      </c>
    </row>
    <row r="8219" spans="1:2" x14ac:dyDescent="0.35">
      <c r="A8219" s="3">
        <v>42712.291666666664</v>
      </c>
      <c r="B8219">
        <v>0.125</v>
      </c>
    </row>
    <row r="8220" spans="1:2" x14ac:dyDescent="0.35">
      <c r="A8220" s="3">
        <v>42712.333333333336</v>
      </c>
      <c r="B8220">
        <v>0.1</v>
      </c>
    </row>
    <row r="8221" spans="1:2" x14ac:dyDescent="0.35">
      <c r="A8221" s="3">
        <v>42712.375</v>
      </c>
      <c r="B8221">
        <v>0.1071</v>
      </c>
    </row>
    <row r="8222" spans="1:2" x14ac:dyDescent="0.35">
      <c r="A8222" s="3">
        <v>42712.416666666664</v>
      </c>
      <c r="B8222">
        <v>9.5200000000000007E-2</v>
      </c>
    </row>
    <row r="8223" spans="1:2" x14ac:dyDescent="0.35">
      <c r="A8223" s="3">
        <v>42712.458333333336</v>
      </c>
      <c r="B8223">
        <v>7.7799999999999994E-2</v>
      </c>
    </row>
    <row r="8224" spans="1:2" x14ac:dyDescent="0.35">
      <c r="A8224" s="3">
        <v>42712.5</v>
      </c>
      <c r="B8224">
        <v>6.4100000000000004E-2</v>
      </c>
    </row>
    <row r="8225" spans="1:2" x14ac:dyDescent="0.35">
      <c r="A8225" s="3">
        <v>42712.541666666664</v>
      </c>
      <c r="B8225">
        <v>5.7099999999999998E-2</v>
      </c>
    </row>
    <row r="8226" spans="1:2" x14ac:dyDescent="0.35">
      <c r="A8226" s="3">
        <v>42712.583333333336</v>
      </c>
      <c r="B8226">
        <v>6.1400000000000003E-2</v>
      </c>
    </row>
    <row r="8227" spans="1:2" x14ac:dyDescent="0.35">
      <c r="A8227" s="3">
        <v>42712.625</v>
      </c>
      <c r="B8227">
        <v>7.2999999999999995E-2</v>
      </c>
    </row>
    <row r="8228" spans="1:2" x14ac:dyDescent="0.35">
      <c r="A8228" s="3">
        <v>42712.666666666664</v>
      </c>
      <c r="B8228">
        <v>7.9100000000000004E-2</v>
      </c>
    </row>
    <row r="8229" spans="1:2" x14ac:dyDescent="0.35">
      <c r="A8229" s="3">
        <v>42712.708333333336</v>
      </c>
      <c r="B8229">
        <v>8.1500000000000003E-2</v>
      </c>
    </row>
    <row r="8230" spans="1:2" x14ac:dyDescent="0.35">
      <c r="A8230" s="3">
        <v>42712.75</v>
      </c>
      <c r="B8230">
        <v>8.0399999999999999E-2</v>
      </c>
    </row>
    <row r="8231" spans="1:2" x14ac:dyDescent="0.35">
      <c r="A8231" s="3">
        <v>42712.791666666664</v>
      </c>
      <c r="B8231">
        <v>7.8200000000000006E-2</v>
      </c>
    </row>
    <row r="8232" spans="1:2" x14ac:dyDescent="0.35">
      <c r="A8232" s="3">
        <v>42712.833333333336</v>
      </c>
      <c r="B8232">
        <v>7.46E-2</v>
      </c>
    </row>
    <row r="8233" spans="1:2" x14ac:dyDescent="0.35">
      <c r="A8233" s="3">
        <v>42712.875</v>
      </c>
      <c r="B8233">
        <v>6.8199999999999997E-2</v>
      </c>
    </row>
    <row r="8234" spans="1:2" x14ac:dyDescent="0.35">
      <c r="A8234" s="3">
        <v>42712.916666666664</v>
      </c>
      <c r="B8234">
        <v>6.0999999999999999E-2</v>
      </c>
    </row>
    <row r="8235" spans="1:2" x14ac:dyDescent="0.35">
      <c r="A8235" s="3">
        <v>42712.958333333336</v>
      </c>
      <c r="B8235">
        <v>5.57E-2</v>
      </c>
    </row>
    <row r="8236" spans="1:2" x14ac:dyDescent="0.35">
      <c r="A8236" s="3">
        <v>42713</v>
      </c>
      <c r="B8236">
        <v>5.11E-2</v>
      </c>
    </row>
    <row r="8237" spans="1:2" x14ac:dyDescent="0.35">
      <c r="A8237" s="3">
        <v>42713.041666666664</v>
      </c>
      <c r="B8237">
        <v>4.8399999999999999E-2</v>
      </c>
    </row>
    <row r="8238" spans="1:2" x14ac:dyDescent="0.35">
      <c r="A8238" s="3">
        <v>42713.083333333336</v>
      </c>
      <c r="B8238">
        <v>4.7199999999999999E-2</v>
      </c>
    </row>
    <row r="8239" spans="1:2" x14ac:dyDescent="0.35">
      <c r="A8239" s="3">
        <v>42713.125</v>
      </c>
      <c r="B8239">
        <v>4.5100000000000001E-2</v>
      </c>
    </row>
    <row r="8240" spans="1:2" x14ac:dyDescent="0.35">
      <c r="A8240" s="3">
        <v>42713.166666666664</v>
      </c>
      <c r="B8240">
        <v>4.2000000000000003E-2</v>
      </c>
    </row>
    <row r="8241" spans="1:2" x14ac:dyDescent="0.35">
      <c r="A8241" s="3">
        <v>42713.208333333336</v>
      </c>
      <c r="B8241">
        <v>3.9300000000000002E-2</v>
      </c>
    </row>
    <row r="8242" spans="1:2" x14ac:dyDescent="0.35">
      <c r="A8242" s="3">
        <v>42713.25</v>
      </c>
      <c r="B8242">
        <v>3.78E-2</v>
      </c>
    </row>
    <row r="8243" spans="1:2" x14ac:dyDescent="0.35">
      <c r="A8243" s="3">
        <v>42713.291666666664</v>
      </c>
      <c r="B8243">
        <v>3.6499999999999998E-2</v>
      </c>
    </row>
    <row r="8244" spans="1:2" x14ac:dyDescent="0.35">
      <c r="A8244" s="3">
        <v>42713.333333333336</v>
      </c>
      <c r="B8244">
        <v>2.8400000000000002E-2</v>
      </c>
    </row>
    <row r="8245" spans="1:2" x14ac:dyDescent="0.35">
      <c r="A8245" s="3">
        <v>42713.375</v>
      </c>
      <c r="B8245">
        <v>2.4500000000000001E-2</v>
      </c>
    </row>
    <row r="8246" spans="1:2" x14ac:dyDescent="0.35">
      <c r="A8246" s="3">
        <v>42713.416666666664</v>
      </c>
      <c r="B8246">
        <v>2.5700000000000001E-2</v>
      </c>
    </row>
    <row r="8247" spans="1:2" x14ac:dyDescent="0.35">
      <c r="A8247" s="3">
        <v>42713.458333333336</v>
      </c>
      <c r="B8247">
        <v>2.69E-2</v>
      </c>
    </row>
    <row r="8248" spans="1:2" x14ac:dyDescent="0.35">
      <c r="A8248" s="3">
        <v>42713.5</v>
      </c>
      <c r="B8248">
        <v>2.87E-2</v>
      </c>
    </row>
    <row r="8249" spans="1:2" x14ac:dyDescent="0.35">
      <c r="A8249" s="3">
        <v>42713.541666666664</v>
      </c>
      <c r="B8249">
        <v>3.2099999999999997E-2</v>
      </c>
    </row>
    <row r="8250" spans="1:2" x14ac:dyDescent="0.35">
      <c r="A8250" s="3">
        <v>42713.583333333336</v>
      </c>
      <c r="B8250">
        <v>3.9399999999999998E-2</v>
      </c>
    </row>
    <row r="8251" spans="1:2" x14ac:dyDescent="0.35">
      <c r="A8251" s="3">
        <v>42713.625</v>
      </c>
      <c r="B8251">
        <v>4.9099999999999998E-2</v>
      </c>
    </row>
    <row r="8252" spans="1:2" x14ac:dyDescent="0.35">
      <c r="A8252" s="3">
        <v>42713.666666666664</v>
      </c>
      <c r="B8252">
        <v>5.28E-2</v>
      </c>
    </row>
    <row r="8253" spans="1:2" x14ac:dyDescent="0.35">
      <c r="A8253" s="3">
        <v>42713.708333333336</v>
      </c>
      <c r="B8253">
        <v>5.16E-2</v>
      </c>
    </row>
    <row r="8254" spans="1:2" x14ac:dyDescent="0.35">
      <c r="A8254" s="3">
        <v>42713.75</v>
      </c>
      <c r="B8254">
        <v>5.0099999999999999E-2</v>
      </c>
    </row>
    <row r="8255" spans="1:2" x14ac:dyDescent="0.35">
      <c r="A8255" s="3">
        <v>42713.791666666664</v>
      </c>
      <c r="B8255">
        <v>4.9799999999999997E-2</v>
      </c>
    </row>
    <row r="8256" spans="1:2" x14ac:dyDescent="0.35">
      <c r="A8256" s="3">
        <v>42713.833333333336</v>
      </c>
      <c r="B8256">
        <v>5.1799999999999999E-2</v>
      </c>
    </row>
    <row r="8257" spans="1:2" x14ac:dyDescent="0.35">
      <c r="A8257" s="3">
        <v>42713.875</v>
      </c>
      <c r="B8257">
        <v>5.6500000000000002E-2</v>
      </c>
    </row>
    <row r="8258" spans="1:2" x14ac:dyDescent="0.35">
      <c r="A8258" s="3">
        <v>42713.916666666664</v>
      </c>
      <c r="B8258">
        <v>6.2399999999999997E-2</v>
      </c>
    </row>
    <row r="8259" spans="1:2" x14ac:dyDescent="0.35">
      <c r="A8259" s="3">
        <v>42713.958333333336</v>
      </c>
      <c r="B8259">
        <v>6.7699999999999996E-2</v>
      </c>
    </row>
    <row r="8260" spans="1:2" x14ac:dyDescent="0.35">
      <c r="A8260" s="3">
        <v>42714</v>
      </c>
      <c r="B8260">
        <v>7.0499999999999993E-2</v>
      </c>
    </row>
    <row r="8261" spans="1:2" x14ac:dyDescent="0.35">
      <c r="A8261" s="3">
        <v>42714.041666666664</v>
      </c>
      <c r="B8261">
        <v>7.1999999999999995E-2</v>
      </c>
    </row>
    <row r="8262" spans="1:2" x14ac:dyDescent="0.35">
      <c r="A8262" s="3">
        <v>42714.083333333336</v>
      </c>
      <c r="B8262">
        <v>7.0999999999999994E-2</v>
      </c>
    </row>
    <row r="8263" spans="1:2" x14ac:dyDescent="0.35">
      <c r="A8263" s="3">
        <v>42714.125</v>
      </c>
      <c r="B8263">
        <v>6.93E-2</v>
      </c>
    </row>
    <row r="8264" spans="1:2" x14ac:dyDescent="0.35">
      <c r="A8264" s="3">
        <v>42714.166666666664</v>
      </c>
      <c r="B8264">
        <v>6.8400000000000002E-2</v>
      </c>
    </row>
    <row r="8265" spans="1:2" x14ac:dyDescent="0.35">
      <c r="A8265" s="3">
        <v>42714.208333333336</v>
      </c>
      <c r="B8265">
        <v>6.7299999999999999E-2</v>
      </c>
    </row>
    <row r="8266" spans="1:2" x14ac:dyDescent="0.35">
      <c r="A8266" s="3">
        <v>42714.25</v>
      </c>
      <c r="B8266">
        <v>6.5699999999999995E-2</v>
      </c>
    </row>
    <row r="8267" spans="1:2" x14ac:dyDescent="0.35">
      <c r="A8267" s="3">
        <v>42714.291666666664</v>
      </c>
      <c r="B8267">
        <v>5.7299999999999997E-2</v>
      </c>
    </row>
    <row r="8268" spans="1:2" x14ac:dyDescent="0.35">
      <c r="A8268" s="3">
        <v>42714.333333333336</v>
      </c>
      <c r="B8268">
        <v>4.36E-2</v>
      </c>
    </row>
    <row r="8269" spans="1:2" x14ac:dyDescent="0.35">
      <c r="A8269" s="3">
        <v>42714.375</v>
      </c>
      <c r="B8269">
        <v>3.6900000000000002E-2</v>
      </c>
    </row>
    <row r="8270" spans="1:2" x14ac:dyDescent="0.35">
      <c r="A8270" s="3">
        <v>42714.416666666664</v>
      </c>
      <c r="B8270">
        <v>3.5400000000000001E-2</v>
      </c>
    </row>
    <row r="8271" spans="1:2" x14ac:dyDescent="0.35">
      <c r="A8271" s="3">
        <v>42714.458333333336</v>
      </c>
      <c r="B8271">
        <v>3.6999999999999998E-2</v>
      </c>
    </row>
    <row r="8272" spans="1:2" x14ac:dyDescent="0.35">
      <c r="A8272" s="3">
        <v>42714.5</v>
      </c>
      <c r="B8272">
        <v>4.0500000000000001E-2</v>
      </c>
    </row>
    <row r="8273" spans="1:2" x14ac:dyDescent="0.35">
      <c r="A8273" s="3">
        <v>42714.541666666664</v>
      </c>
      <c r="B8273">
        <v>4.4900000000000002E-2</v>
      </c>
    </row>
    <row r="8274" spans="1:2" x14ac:dyDescent="0.35">
      <c r="A8274" s="3">
        <v>42714.583333333336</v>
      </c>
      <c r="B8274">
        <v>4.87E-2</v>
      </c>
    </row>
    <row r="8275" spans="1:2" x14ac:dyDescent="0.35">
      <c r="A8275" s="3">
        <v>42714.625</v>
      </c>
      <c r="B8275">
        <v>4.8899999999999999E-2</v>
      </c>
    </row>
    <row r="8276" spans="1:2" x14ac:dyDescent="0.35">
      <c r="A8276" s="3">
        <v>42714.666666666664</v>
      </c>
      <c r="B8276">
        <v>4.5900000000000003E-2</v>
      </c>
    </row>
    <row r="8277" spans="1:2" x14ac:dyDescent="0.35">
      <c r="A8277" s="3">
        <v>42714.708333333336</v>
      </c>
      <c r="B8277">
        <v>4.2900000000000001E-2</v>
      </c>
    </row>
    <row r="8278" spans="1:2" x14ac:dyDescent="0.35">
      <c r="A8278" s="3">
        <v>42714.75</v>
      </c>
      <c r="B8278">
        <v>4.48E-2</v>
      </c>
    </row>
    <row r="8279" spans="1:2" x14ac:dyDescent="0.35">
      <c r="A8279" s="3">
        <v>42714.791666666664</v>
      </c>
      <c r="B8279">
        <v>5.3600000000000002E-2</v>
      </c>
    </row>
    <row r="8280" spans="1:2" x14ac:dyDescent="0.35">
      <c r="A8280" s="3">
        <v>42714.833333333336</v>
      </c>
      <c r="B8280">
        <v>6.6500000000000004E-2</v>
      </c>
    </row>
    <row r="8281" spans="1:2" x14ac:dyDescent="0.35">
      <c r="A8281" s="3">
        <v>42714.875</v>
      </c>
      <c r="B8281">
        <v>7.8700000000000006E-2</v>
      </c>
    </row>
    <row r="8282" spans="1:2" x14ac:dyDescent="0.35">
      <c r="A8282" s="3">
        <v>42714.916666666664</v>
      </c>
      <c r="B8282">
        <v>8.4400000000000003E-2</v>
      </c>
    </row>
    <row r="8283" spans="1:2" x14ac:dyDescent="0.35">
      <c r="A8283" s="3">
        <v>42714.958333333336</v>
      </c>
      <c r="B8283">
        <v>8.3599999999999994E-2</v>
      </c>
    </row>
    <row r="8284" spans="1:2" x14ac:dyDescent="0.35">
      <c r="A8284" s="3">
        <v>42715</v>
      </c>
      <c r="B8284">
        <v>7.9399999999999998E-2</v>
      </c>
    </row>
    <row r="8285" spans="1:2" x14ac:dyDescent="0.35">
      <c r="A8285" s="3">
        <v>42715.041666666664</v>
      </c>
      <c r="B8285">
        <v>7.5399999999999995E-2</v>
      </c>
    </row>
    <row r="8286" spans="1:2" x14ac:dyDescent="0.35">
      <c r="A8286" s="3">
        <v>42715.083333333336</v>
      </c>
      <c r="B8286">
        <v>7.3700000000000002E-2</v>
      </c>
    </row>
    <row r="8287" spans="1:2" x14ac:dyDescent="0.35">
      <c r="A8287" s="3">
        <v>42715.125</v>
      </c>
      <c r="B8287">
        <v>7.1300000000000002E-2</v>
      </c>
    </row>
    <row r="8288" spans="1:2" x14ac:dyDescent="0.35">
      <c r="A8288" s="3">
        <v>42715.166666666664</v>
      </c>
      <c r="B8288">
        <v>6.8900000000000003E-2</v>
      </c>
    </row>
    <row r="8289" spans="1:2" x14ac:dyDescent="0.35">
      <c r="A8289" s="3">
        <v>42715.208333333336</v>
      </c>
      <c r="B8289">
        <v>7.0000000000000007E-2</v>
      </c>
    </row>
    <row r="8290" spans="1:2" x14ac:dyDescent="0.35">
      <c r="A8290" s="3">
        <v>42715.25</v>
      </c>
      <c r="B8290">
        <v>7.6100000000000001E-2</v>
      </c>
    </row>
    <row r="8291" spans="1:2" x14ac:dyDescent="0.35">
      <c r="A8291" s="3">
        <v>42715.291666666664</v>
      </c>
      <c r="B8291">
        <v>7.8299999999999995E-2</v>
      </c>
    </row>
    <row r="8292" spans="1:2" x14ac:dyDescent="0.35">
      <c r="A8292" s="3">
        <v>42715.333333333336</v>
      </c>
      <c r="B8292">
        <v>6.8000000000000005E-2</v>
      </c>
    </row>
    <row r="8293" spans="1:2" x14ac:dyDescent="0.35">
      <c r="A8293" s="3">
        <v>42715.375</v>
      </c>
      <c r="B8293">
        <v>7.0599999999999996E-2</v>
      </c>
    </row>
    <row r="8294" spans="1:2" x14ac:dyDescent="0.35">
      <c r="A8294" s="3">
        <v>42715.416666666664</v>
      </c>
      <c r="B8294">
        <v>8.3099999999999993E-2</v>
      </c>
    </row>
    <row r="8295" spans="1:2" x14ac:dyDescent="0.35">
      <c r="A8295" s="3">
        <v>42715.458333333336</v>
      </c>
      <c r="B8295">
        <v>9.5100000000000004E-2</v>
      </c>
    </row>
    <row r="8296" spans="1:2" x14ac:dyDescent="0.35">
      <c r="A8296" s="3">
        <v>42715.5</v>
      </c>
      <c r="B8296">
        <v>0.1019</v>
      </c>
    </row>
    <row r="8297" spans="1:2" x14ac:dyDescent="0.35">
      <c r="A8297" s="3">
        <v>42715.541666666664</v>
      </c>
      <c r="B8297">
        <v>0.1033</v>
      </c>
    </row>
    <row r="8298" spans="1:2" x14ac:dyDescent="0.35">
      <c r="A8298" s="3">
        <v>42715.583333333336</v>
      </c>
      <c r="B8298">
        <v>9.7900000000000001E-2</v>
      </c>
    </row>
    <row r="8299" spans="1:2" x14ac:dyDescent="0.35">
      <c r="A8299" s="3">
        <v>42715.625</v>
      </c>
      <c r="B8299">
        <v>9.8000000000000004E-2</v>
      </c>
    </row>
    <row r="8300" spans="1:2" x14ac:dyDescent="0.35">
      <c r="A8300" s="3">
        <v>42715.666666666664</v>
      </c>
      <c r="B8300">
        <v>0.11219999999999999</v>
      </c>
    </row>
    <row r="8301" spans="1:2" x14ac:dyDescent="0.35">
      <c r="A8301" s="3">
        <v>42715.708333333336</v>
      </c>
      <c r="B8301">
        <v>0.129</v>
      </c>
    </row>
    <row r="8302" spans="1:2" x14ac:dyDescent="0.35">
      <c r="A8302" s="3">
        <v>42715.75</v>
      </c>
      <c r="B8302">
        <v>0.14349999999999999</v>
      </c>
    </row>
    <row r="8303" spans="1:2" x14ac:dyDescent="0.35">
      <c r="A8303" s="3">
        <v>42715.791666666664</v>
      </c>
      <c r="B8303">
        <v>0.15579999999999999</v>
      </c>
    </row>
    <row r="8304" spans="1:2" x14ac:dyDescent="0.35">
      <c r="A8304" s="3">
        <v>42715.833333333336</v>
      </c>
      <c r="B8304">
        <v>0.16289999999999999</v>
      </c>
    </row>
    <row r="8305" spans="1:2" x14ac:dyDescent="0.35">
      <c r="A8305" s="3">
        <v>42715.875</v>
      </c>
      <c r="B8305">
        <v>0.1638</v>
      </c>
    </row>
    <row r="8306" spans="1:2" x14ac:dyDescent="0.35">
      <c r="A8306" s="3">
        <v>42715.916666666664</v>
      </c>
      <c r="B8306">
        <v>0.16009999999999999</v>
      </c>
    </row>
    <row r="8307" spans="1:2" x14ac:dyDescent="0.35">
      <c r="A8307" s="3">
        <v>42715.958333333336</v>
      </c>
      <c r="B8307">
        <v>0.1542</v>
      </c>
    </row>
    <row r="8308" spans="1:2" x14ac:dyDescent="0.35">
      <c r="A8308" s="3">
        <v>42716</v>
      </c>
      <c r="B8308">
        <v>0.14910000000000001</v>
      </c>
    </row>
    <row r="8309" spans="1:2" x14ac:dyDescent="0.35">
      <c r="A8309" s="3">
        <v>42716.041666666664</v>
      </c>
      <c r="B8309">
        <v>0.1502</v>
      </c>
    </row>
    <row r="8310" spans="1:2" x14ac:dyDescent="0.35">
      <c r="A8310" s="3">
        <v>42716.083333333336</v>
      </c>
      <c r="B8310">
        <v>0.15740000000000001</v>
      </c>
    </row>
    <row r="8311" spans="1:2" x14ac:dyDescent="0.35">
      <c r="A8311" s="3">
        <v>42716.125</v>
      </c>
      <c r="B8311">
        <v>0.17199999999999999</v>
      </c>
    </row>
    <row r="8312" spans="1:2" x14ac:dyDescent="0.35">
      <c r="A8312" s="3">
        <v>42716.166666666664</v>
      </c>
      <c r="B8312">
        <v>0.18820000000000001</v>
      </c>
    </row>
    <row r="8313" spans="1:2" x14ac:dyDescent="0.35">
      <c r="A8313" s="3">
        <v>42716.208333333336</v>
      </c>
      <c r="B8313">
        <v>0.20469999999999999</v>
      </c>
    </row>
    <row r="8314" spans="1:2" x14ac:dyDescent="0.35">
      <c r="A8314" s="3">
        <v>42716.25</v>
      </c>
      <c r="B8314">
        <v>0.2152</v>
      </c>
    </row>
    <row r="8315" spans="1:2" x14ac:dyDescent="0.35">
      <c r="A8315" s="3">
        <v>42716.291666666664</v>
      </c>
      <c r="B8315">
        <v>0.2039</v>
      </c>
    </row>
    <row r="8316" spans="1:2" x14ac:dyDescent="0.35">
      <c r="A8316" s="3">
        <v>42716.333333333336</v>
      </c>
      <c r="B8316">
        <v>0.18640000000000001</v>
      </c>
    </row>
    <row r="8317" spans="1:2" x14ac:dyDescent="0.35">
      <c r="A8317" s="3">
        <v>42716.375</v>
      </c>
      <c r="B8317">
        <v>0.2135</v>
      </c>
    </row>
    <row r="8318" spans="1:2" x14ac:dyDescent="0.35">
      <c r="A8318" s="3">
        <v>42716.416666666664</v>
      </c>
      <c r="B8318">
        <v>0.246</v>
      </c>
    </row>
    <row r="8319" spans="1:2" x14ac:dyDescent="0.35">
      <c r="A8319" s="3">
        <v>42716.458333333336</v>
      </c>
      <c r="B8319">
        <v>0.28139999999999998</v>
      </c>
    </row>
    <row r="8320" spans="1:2" x14ac:dyDescent="0.35">
      <c r="A8320" s="3">
        <v>42716.5</v>
      </c>
      <c r="B8320">
        <v>0.30990000000000001</v>
      </c>
    </row>
    <row r="8321" spans="1:2" x14ac:dyDescent="0.35">
      <c r="A8321" s="3">
        <v>42716.541666666664</v>
      </c>
      <c r="B8321">
        <v>0.31330000000000002</v>
      </c>
    </row>
    <row r="8322" spans="1:2" x14ac:dyDescent="0.35">
      <c r="A8322" s="3">
        <v>42716.583333333336</v>
      </c>
      <c r="B8322">
        <v>0.2858</v>
      </c>
    </row>
    <row r="8323" spans="1:2" x14ac:dyDescent="0.35">
      <c r="A8323" s="3">
        <v>42716.625</v>
      </c>
      <c r="B8323">
        <v>0.2737</v>
      </c>
    </row>
    <row r="8324" spans="1:2" x14ac:dyDescent="0.35">
      <c r="A8324" s="3">
        <v>42716.666666666664</v>
      </c>
      <c r="B8324">
        <v>0.27279999999999999</v>
      </c>
    </row>
    <row r="8325" spans="1:2" x14ac:dyDescent="0.35">
      <c r="A8325" s="3">
        <v>42716.708333333336</v>
      </c>
      <c r="B8325">
        <v>0.25950000000000001</v>
      </c>
    </row>
    <row r="8326" spans="1:2" x14ac:dyDescent="0.35">
      <c r="A8326" s="3">
        <v>42716.75</v>
      </c>
      <c r="B8326">
        <v>0.2581</v>
      </c>
    </row>
    <row r="8327" spans="1:2" x14ac:dyDescent="0.35">
      <c r="A8327" s="3">
        <v>42716.791666666664</v>
      </c>
      <c r="B8327">
        <v>0.2482</v>
      </c>
    </row>
    <row r="8328" spans="1:2" x14ac:dyDescent="0.35">
      <c r="A8328" s="3">
        <v>42716.833333333336</v>
      </c>
      <c r="B8328">
        <v>0.24260000000000001</v>
      </c>
    </row>
    <row r="8329" spans="1:2" x14ac:dyDescent="0.35">
      <c r="A8329" s="3">
        <v>42716.875</v>
      </c>
      <c r="B8329">
        <v>0.24890000000000001</v>
      </c>
    </row>
    <row r="8330" spans="1:2" x14ac:dyDescent="0.35">
      <c r="A8330" s="3">
        <v>42716.916666666664</v>
      </c>
      <c r="B8330">
        <v>0.27679999999999999</v>
      </c>
    </row>
    <row r="8331" spans="1:2" x14ac:dyDescent="0.35">
      <c r="A8331" s="3">
        <v>42716.958333333336</v>
      </c>
      <c r="B8331">
        <v>0.307</v>
      </c>
    </row>
    <row r="8332" spans="1:2" x14ac:dyDescent="0.35">
      <c r="A8332" s="3">
        <v>42717</v>
      </c>
      <c r="B8332">
        <v>0.32090000000000002</v>
      </c>
    </row>
    <row r="8333" spans="1:2" x14ac:dyDescent="0.35">
      <c r="A8333" s="3">
        <v>42717.041666666664</v>
      </c>
      <c r="B8333">
        <v>0.33229999999999998</v>
      </c>
    </row>
    <row r="8334" spans="1:2" x14ac:dyDescent="0.35">
      <c r="A8334" s="3">
        <v>42717.083333333336</v>
      </c>
      <c r="B8334">
        <v>0.34189999999999998</v>
      </c>
    </row>
    <row r="8335" spans="1:2" x14ac:dyDescent="0.35">
      <c r="A8335" s="3">
        <v>42717.125</v>
      </c>
      <c r="B8335">
        <v>0.32879999999999998</v>
      </c>
    </row>
    <row r="8336" spans="1:2" x14ac:dyDescent="0.35">
      <c r="A8336" s="3">
        <v>42717.166666666664</v>
      </c>
      <c r="B8336">
        <v>0.30530000000000002</v>
      </c>
    </row>
    <row r="8337" spans="1:2" x14ac:dyDescent="0.35">
      <c r="A8337" s="3">
        <v>42717.208333333336</v>
      </c>
      <c r="B8337">
        <v>0.28220000000000001</v>
      </c>
    </row>
    <row r="8338" spans="1:2" x14ac:dyDescent="0.35">
      <c r="A8338" s="3">
        <v>42717.25</v>
      </c>
      <c r="B8338">
        <v>0.26219999999999999</v>
      </c>
    </row>
    <row r="8339" spans="1:2" x14ac:dyDescent="0.35">
      <c r="A8339" s="3">
        <v>42717.291666666664</v>
      </c>
      <c r="B8339">
        <v>0.23910000000000001</v>
      </c>
    </row>
    <row r="8340" spans="1:2" x14ac:dyDescent="0.35">
      <c r="A8340" s="3">
        <v>42717.333333333336</v>
      </c>
      <c r="B8340">
        <v>0.21210000000000001</v>
      </c>
    </row>
    <row r="8341" spans="1:2" x14ac:dyDescent="0.35">
      <c r="A8341" s="3">
        <v>42717.375</v>
      </c>
      <c r="B8341">
        <v>0.2354</v>
      </c>
    </row>
    <row r="8342" spans="1:2" x14ac:dyDescent="0.35">
      <c r="A8342" s="3">
        <v>42717.416666666664</v>
      </c>
      <c r="B8342">
        <v>0.21199999999999999</v>
      </c>
    </row>
    <row r="8343" spans="1:2" x14ac:dyDescent="0.35">
      <c r="A8343" s="3">
        <v>42717.458333333336</v>
      </c>
      <c r="B8343">
        <v>0.17799999999999999</v>
      </c>
    </row>
    <row r="8344" spans="1:2" x14ac:dyDescent="0.35">
      <c r="A8344" s="3">
        <v>42717.5</v>
      </c>
      <c r="B8344">
        <v>0.1535</v>
      </c>
    </row>
    <row r="8345" spans="1:2" x14ac:dyDescent="0.35">
      <c r="A8345" s="3">
        <v>42717.541666666664</v>
      </c>
      <c r="B8345">
        <v>0.1358</v>
      </c>
    </row>
    <row r="8346" spans="1:2" x14ac:dyDescent="0.35">
      <c r="A8346" s="3">
        <v>42717.583333333336</v>
      </c>
      <c r="B8346">
        <v>0.1149</v>
      </c>
    </row>
    <row r="8347" spans="1:2" x14ac:dyDescent="0.35">
      <c r="A8347" s="3">
        <v>42717.625</v>
      </c>
      <c r="B8347">
        <v>0.1106</v>
      </c>
    </row>
    <row r="8348" spans="1:2" x14ac:dyDescent="0.35">
      <c r="A8348" s="3">
        <v>42717.666666666664</v>
      </c>
      <c r="B8348">
        <v>0.1087</v>
      </c>
    </row>
    <row r="8349" spans="1:2" x14ac:dyDescent="0.35">
      <c r="A8349" s="3">
        <v>42717.708333333336</v>
      </c>
      <c r="B8349">
        <v>0.1052</v>
      </c>
    </row>
    <row r="8350" spans="1:2" x14ac:dyDescent="0.35">
      <c r="A8350" s="3">
        <v>42717.75</v>
      </c>
      <c r="B8350">
        <v>9.9000000000000005E-2</v>
      </c>
    </row>
    <row r="8351" spans="1:2" x14ac:dyDescent="0.35">
      <c r="A8351" s="3">
        <v>42717.791666666664</v>
      </c>
      <c r="B8351">
        <v>8.8800000000000004E-2</v>
      </c>
    </row>
    <row r="8352" spans="1:2" x14ac:dyDescent="0.35">
      <c r="A8352" s="3">
        <v>42717.833333333336</v>
      </c>
      <c r="B8352">
        <v>7.7600000000000002E-2</v>
      </c>
    </row>
    <row r="8353" spans="1:2" x14ac:dyDescent="0.35">
      <c r="A8353" s="3">
        <v>42717.875</v>
      </c>
      <c r="B8353">
        <v>6.9099999999999995E-2</v>
      </c>
    </row>
    <row r="8354" spans="1:2" x14ac:dyDescent="0.35">
      <c r="A8354" s="3">
        <v>42717.916666666664</v>
      </c>
      <c r="B8354">
        <v>6.3100000000000003E-2</v>
      </c>
    </row>
    <row r="8355" spans="1:2" x14ac:dyDescent="0.35">
      <c r="A8355" s="3">
        <v>42717.958333333336</v>
      </c>
      <c r="B8355">
        <v>5.7799999999999997E-2</v>
      </c>
    </row>
    <row r="8356" spans="1:2" x14ac:dyDescent="0.35">
      <c r="A8356" s="3">
        <v>42718</v>
      </c>
      <c r="B8356">
        <v>5.3199999999999997E-2</v>
      </c>
    </row>
    <row r="8357" spans="1:2" x14ac:dyDescent="0.35">
      <c r="A8357" s="3">
        <v>42718.041666666664</v>
      </c>
      <c r="B8357">
        <v>4.9799999999999997E-2</v>
      </c>
    </row>
    <row r="8358" spans="1:2" x14ac:dyDescent="0.35">
      <c r="A8358" s="3">
        <v>42718.083333333336</v>
      </c>
      <c r="B8358">
        <v>4.7500000000000001E-2</v>
      </c>
    </row>
    <row r="8359" spans="1:2" x14ac:dyDescent="0.35">
      <c r="A8359" s="3">
        <v>42718.125</v>
      </c>
      <c r="B8359">
        <v>4.36E-2</v>
      </c>
    </row>
    <row r="8360" spans="1:2" x14ac:dyDescent="0.35">
      <c r="A8360" s="3">
        <v>42718.166666666664</v>
      </c>
      <c r="B8360">
        <v>4.0500000000000001E-2</v>
      </c>
    </row>
    <row r="8361" spans="1:2" x14ac:dyDescent="0.35">
      <c r="A8361" s="3">
        <v>42718.208333333336</v>
      </c>
      <c r="B8361">
        <v>3.9699999999999999E-2</v>
      </c>
    </row>
    <row r="8362" spans="1:2" x14ac:dyDescent="0.35">
      <c r="A8362" s="3">
        <v>42718.25</v>
      </c>
      <c r="B8362">
        <v>3.9899999999999998E-2</v>
      </c>
    </row>
    <row r="8363" spans="1:2" x14ac:dyDescent="0.35">
      <c r="A8363" s="3">
        <v>42718.291666666664</v>
      </c>
      <c r="B8363">
        <v>3.85E-2</v>
      </c>
    </row>
    <row r="8364" spans="1:2" x14ac:dyDescent="0.35">
      <c r="A8364" s="3">
        <v>42718.333333333336</v>
      </c>
      <c r="B8364">
        <v>2.92E-2</v>
      </c>
    </row>
    <row r="8365" spans="1:2" x14ac:dyDescent="0.35">
      <c r="A8365" s="3">
        <v>42718.375</v>
      </c>
      <c r="B8365">
        <v>2.58E-2</v>
      </c>
    </row>
    <row r="8366" spans="1:2" x14ac:dyDescent="0.35">
      <c r="A8366" s="3">
        <v>42718.416666666664</v>
      </c>
      <c r="B8366">
        <v>2.75E-2</v>
      </c>
    </row>
    <row r="8367" spans="1:2" x14ac:dyDescent="0.35">
      <c r="A8367" s="3">
        <v>42718.458333333336</v>
      </c>
      <c r="B8367">
        <v>3.0099999999999998E-2</v>
      </c>
    </row>
    <row r="8368" spans="1:2" x14ac:dyDescent="0.35">
      <c r="A8368" s="3">
        <v>42718.5</v>
      </c>
      <c r="B8368">
        <v>2.9399999999999999E-2</v>
      </c>
    </row>
    <row r="8369" spans="1:2" x14ac:dyDescent="0.35">
      <c r="A8369" s="3">
        <v>42718.541666666664</v>
      </c>
      <c r="B8369">
        <v>2.58E-2</v>
      </c>
    </row>
    <row r="8370" spans="1:2" x14ac:dyDescent="0.35">
      <c r="A8370" s="3">
        <v>42718.583333333336</v>
      </c>
      <c r="B8370">
        <v>2.4199999999999999E-2</v>
      </c>
    </row>
    <row r="8371" spans="1:2" x14ac:dyDescent="0.35">
      <c r="A8371" s="3">
        <v>42718.625</v>
      </c>
      <c r="B8371">
        <v>2.7300000000000001E-2</v>
      </c>
    </row>
    <row r="8372" spans="1:2" x14ac:dyDescent="0.35">
      <c r="A8372" s="3">
        <v>42718.666666666664</v>
      </c>
      <c r="B8372">
        <v>3.2300000000000002E-2</v>
      </c>
    </row>
    <row r="8373" spans="1:2" x14ac:dyDescent="0.35">
      <c r="A8373" s="3">
        <v>42718.708333333336</v>
      </c>
      <c r="B8373">
        <v>3.5700000000000003E-2</v>
      </c>
    </row>
    <row r="8374" spans="1:2" x14ac:dyDescent="0.35">
      <c r="A8374" s="3">
        <v>42718.75</v>
      </c>
      <c r="B8374">
        <v>3.7400000000000003E-2</v>
      </c>
    </row>
    <row r="8375" spans="1:2" x14ac:dyDescent="0.35">
      <c r="A8375" s="3">
        <v>42718.791666666664</v>
      </c>
      <c r="B8375">
        <v>3.6999999999999998E-2</v>
      </c>
    </row>
    <row r="8376" spans="1:2" x14ac:dyDescent="0.35">
      <c r="A8376" s="3">
        <v>42718.833333333336</v>
      </c>
      <c r="B8376">
        <v>3.5499999999999997E-2</v>
      </c>
    </row>
    <row r="8377" spans="1:2" x14ac:dyDescent="0.35">
      <c r="A8377" s="3">
        <v>42718.875</v>
      </c>
      <c r="B8377">
        <v>3.6600000000000001E-2</v>
      </c>
    </row>
    <row r="8378" spans="1:2" x14ac:dyDescent="0.35">
      <c r="A8378" s="3">
        <v>42718.916666666664</v>
      </c>
      <c r="B8378">
        <v>3.8199999999999998E-2</v>
      </c>
    </row>
    <row r="8379" spans="1:2" x14ac:dyDescent="0.35">
      <c r="A8379" s="3">
        <v>42718.958333333336</v>
      </c>
      <c r="B8379">
        <v>3.9600000000000003E-2</v>
      </c>
    </row>
    <row r="8380" spans="1:2" x14ac:dyDescent="0.35">
      <c r="A8380" s="3">
        <v>42719</v>
      </c>
      <c r="B8380">
        <v>4.2299999999999997E-2</v>
      </c>
    </row>
    <row r="8381" spans="1:2" x14ac:dyDescent="0.35">
      <c r="A8381" s="3">
        <v>42719.041666666664</v>
      </c>
      <c r="B8381">
        <v>4.5600000000000002E-2</v>
      </c>
    </row>
    <row r="8382" spans="1:2" x14ac:dyDescent="0.35">
      <c r="A8382" s="3">
        <v>42719.083333333336</v>
      </c>
      <c r="B8382">
        <v>5.1499999999999997E-2</v>
      </c>
    </row>
    <row r="8383" spans="1:2" x14ac:dyDescent="0.35">
      <c r="A8383" s="3">
        <v>42719.125</v>
      </c>
      <c r="B8383">
        <v>5.9299999999999999E-2</v>
      </c>
    </row>
    <row r="8384" spans="1:2" x14ac:dyDescent="0.35">
      <c r="A8384" s="3">
        <v>42719.166666666664</v>
      </c>
      <c r="B8384">
        <v>6.8199999999999997E-2</v>
      </c>
    </row>
    <row r="8385" spans="1:2" x14ac:dyDescent="0.35">
      <c r="A8385" s="3">
        <v>42719.208333333336</v>
      </c>
      <c r="B8385">
        <v>7.9600000000000004E-2</v>
      </c>
    </row>
    <row r="8386" spans="1:2" x14ac:dyDescent="0.35">
      <c r="A8386" s="3">
        <v>42719.25</v>
      </c>
      <c r="B8386">
        <v>9.0999999999999998E-2</v>
      </c>
    </row>
    <row r="8387" spans="1:2" x14ac:dyDescent="0.35">
      <c r="A8387" s="3">
        <v>42719.291666666664</v>
      </c>
      <c r="B8387">
        <v>9.69E-2</v>
      </c>
    </row>
    <row r="8388" spans="1:2" x14ac:dyDescent="0.35">
      <c r="A8388" s="3">
        <v>42719.333333333336</v>
      </c>
      <c r="B8388">
        <v>8.8200000000000001E-2</v>
      </c>
    </row>
    <row r="8389" spans="1:2" x14ac:dyDescent="0.35">
      <c r="A8389" s="3">
        <v>42719.375</v>
      </c>
      <c r="B8389">
        <v>9.7199999999999995E-2</v>
      </c>
    </row>
    <row r="8390" spans="1:2" x14ac:dyDescent="0.35">
      <c r="A8390" s="3">
        <v>42719.416666666664</v>
      </c>
      <c r="B8390">
        <v>0.11360000000000001</v>
      </c>
    </row>
    <row r="8391" spans="1:2" x14ac:dyDescent="0.35">
      <c r="A8391" s="3">
        <v>42719.458333333336</v>
      </c>
      <c r="B8391">
        <v>0.1305</v>
      </c>
    </row>
    <row r="8392" spans="1:2" x14ac:dyDescent="0.35">
      <c r="A8392" s="3">
        <v>42719.5</v>
      </c>
      <c r="B8392">
        <v>0.14799999999999999</v>
      </c>
    </row>
    <row r="8393" spans="1:2" x14ac:dyDescent="0.35">
      <c r="A8393" s="3">
        <v>42719.541666666664</v>
      </c>
      <c r="B8393">
        <v>0.15870000000000001</v>
      </c>
    </row>
    <row r="8394" spans="1:2" x14ac:dyDescent="0.35">
      <c r="A8394" s="3">
        <v>42719.583333333336</v>
      </c>
      <c r="B8394">
        <v>0.15590000000000001</v>
      </c>
    </row>
    <row r="8395" spans="1:2" x14ac:dyDescent="0.35">
      <c r="A8395" s="3">
        <v>42719.625</v>
      </c>
      <c r="B8395">
        <v>0.1762</v>
      </c>
    </row>
    <row r="8396" spans="1:2" x14ac:dyDescent="0.35">
      <c r="A8396" s="3">
        <v>42719.666666666664</v>
      </c>
      <c r="B8396">
        <v>0.1895</v>
      </c>
    </row>
    <row r="8397" spans="1:2" x14ac:dyDescent="0.35">
      <c r="A8397" s="3">
        <v>42719.708333333336</v>
      </c>
      <c r="B8397">
        <v>0.19239999999999999</v>
      </c>
    </row>
    <row r="8398" spans="1:2" x14ac:dyDescent="0.35">
      <c r="A8398" s="3">
        <v>42719.75</v>
      </c>
      <c r="B8398">
        <v>0.18590000000000001</v>
      </c>
    </row>
    <row r="8399" spans="1:2" x14ac:dyDescent="0.35">
      <c r="A8399" s="3">
        <v>42719.791666666664</v>
      </c>
      <c r="B8399">
        <v>0.1759</v>
      </c>
    </row>
    <row r="8400" spans="1:2" x14ac:dyDescent="0.35">
      <c r="A8400" s="3">
        <v>42719.833333333336</v>
      </c>
      <c r="B8400">
        <v>0.1646</v>
      </c>
    </row>
    <row r="8401" spans="1:2" x14ac:dyDescent="0.35">
      <c r="A8401" s="3">
        <v>42719.875</v>
      </c>
      <c r="B8401">
        <v>0.15210000000000001</v>
      </c>
    </row>
    <row r="8402" spans="1:2" x14ac:dyDescent="0.35">
      <c r="A8402" s="3">
        <v>42719.916666666664</v>
      </c>
      <c r="B8402">
        <v>0.14549999999999999</v>
      </c>
    </row>
    <row r="8403" spans="1:2" x14ac:dyDescent="0.35">
      <c r="A8403" s="3">
        <v>42719.958333333336</v>
      </c>
      <c r="B8403">
        <v>0.14380000000000001</v>
      </c>
    </row>
    <row r="8404" spans="1:2" x14ac:dyDescent="0.35">
      <c r="A8404" s="3">
        <v>42720</v>
      </c>
      <c r="B8404">
        <v>0.1462</v>
      </c>
    </row>
    <row r="8405" spans="1:2" x14ac:dyDescent="0.35">
      <c r="A8405" s="3">
        <v>42720.041666666664</v>
      </c>
      <c r="B8405">
        <v>0.1515</v>
      </c>
    </row>
    <row r="8406" spans="1:2" x14ac:dyDescent="0.35">
      <c r="A8406" s="3">
        <v>42720.083333333336</v>
      </c>
      <c r="B8406">
        <v>0.1527</v>
      </c>
    </row>
    <row r="8407" spans="1:2" x14ac:dyDescent="0.35">
      <c r="A8407" s="3">
        <v>42720.125</v>
      </c>
      <c r="B8407">
        <v>0.1525</v>
      </c>
    </row>
    <row r="8408" spans="1:2" x14ac:dyDescent="0.35">
      <c r="A8408" s="3">
        <v>42720.166666666664</v>
      </c>
      <c r="B8408">
        <v>0.1575</v>
      </c>
    </row>
    <row r="8409" spans="1:2" x14ac:dyDescent="0.35">
      <c r="A8409" s="3">
        <v>42720.208333333336</v>
      </c>
      <c r="B8409">
        <v>0.17249999999999999</v>
      </c>
    </row>
    <row r="8410" spans="1:2" x14ac:dyDescent="0.35">
      <c r="A8410" s="3">
        <v>42720.25</v>
      </c>
      <c r="B8410">
        <v>0.18740000000000001</v>
      </c>
    </row>
    <row r="8411" spans="1:2" x14ac:dyDescent="0.35">
      <c r="A8411" s="3">
        <v>42720.291666666664</v>
      </c>
      <c r="B8411">
        <v>0.1923</v>
      </c>
    </row>
    <row r="8412" spans="1:2" x14ac:dyDescent="0.35">
      <c r="A8412" s="3">
        <v>42720.333333333336</v>
      </c>
      <c r="B8412">
        <v>0.20180000000000001</v>
      </c>
    </row>
    <row r="8413" spans="1:2" x14ac:dyDescent="0.35">
      <c r="A8413" s="3">
        <v>42720.375</v>
      </c>
      <c r="B8413">
        <v>0.26100000000000001</v>
      </c>
    </row>
    <row r="8414" spans="1:2" x14ac:dyDescent="0.35">
      <c r="A8414" s="3">
        <v>42720.416666666664</v>
      </c>
      <c r="B8414">
        <v>0.27479999999999999</v>
      </c>
    </row>
    <row r="8415" spans="1:2" x14ac:dyDescent="0.35">
      <c r="A8415" s="3">
        <v>42720.458333333336</v>
      </c>
      <c r="B8415">
        <v>0.2787</v>
      </c>
    </row>
    <row r="8416" spans="1:2" x14ac:dyDescent="0.35">
      <c r="A8416" s="3">
        <v>42720.5</v>
      </c>
      <c r="B8416">
        <v>0.28999999999999998</v>
      </c>
    </row>
    <row r="8417" spans="1:2" x14ac:dyDescent="0.35">
      <c r="A8417" s="3">
        <v>42720.541666666664</v>
      </c>
      <c r="B8417">
        <v>0.3004</v>
      </c>
    </row>
    <row r="8418" spans="1:2" x14ac:dyDescent="0.35">
      <c r="A8418" s="3">
        <v>42720.583333333336</v>
      </c>
      <c r="B8418">
        <v>0.29289999999999999</v>
      </c>
    </row>
    <row r="8419" spans="1:2" x14ac:dyDescent="0.35">
      <c r="A8419" s="3">
        <v>42720.625</v>
      </c>
      <c r="B8419">
        <v>0.30459999999999998</v>
      </c>
    </row>
    <row r="8420" spans="1:2" x14ac:dyDescent="0.35">
      <c r="A8420" s="3">
        <v>42720.666666666664</v>
      </c>
      <c r="B8420">
        <v>0.32819999999999999</v>
      </c>
    </row>
    <row r="8421" spans="1:2" x14ac:dyDescent="0.35">
      <c r="A8421" s="3">
        <v>42720.708333333336</v>
      </c>
      <c r="B8421">
        <v>0.3372</v>
      </c>
    </row>
    <row r="8422" spans="1:2" x14ac:dyDescent="0.35">
      <c r="A8422" s="3">
        <v>42720.75</v>
      </c>
      <c r="B8422">
        <v>0.34420000000000001</v>
      </c>
    </row>
    <row r="8423" spans="1:2" x14ac:dyDescent="0.35">
      <c r="A8423" s="3">
        <v>42720.791666666664</v>
      </c>
      <c r="B8423">
        <v>0.35639999999999999</v>
      </c>
    </row>
    <row r="8424" spans="1:2" x14ac:dyDescent="0.35">
      <c r="A8424" s="3">
        <v>42720.833333333336</v>
      </c>
      <c r="B8424">
        <v>0.37269999999999998</v>
      </c>
    </row>
    <row r="8425" spans="1:2" x14ac:dyDescent="0.35">
      <c r="A8425" s="3">
        <v>42720.875</v>
      </c>
      <c r="B8425">
        <v>0.379</v>
      </c>
    </row>
    <row r="8426" spans="1:2" x14ac:dyDescent="0.35">
      <c r="A8426" s="3">
        <v>42720.916666666664</v>
      </c>
      <c r="B8426">
        <v>0.38669999999999999</v>
      </c>
    </row>
    <row r="8427" spans="1:2" x14ac:dyDescent="0.35">
      <c r="A8427" s="3">
        <v>42720.958333333336</v>
      </c>
      <c r="B8427">
        <v>0.39900000000000002</v>
      </c>
    </row>
    <row r="8428" spans="1:2" x14ac:dyDescent="0.35">
      <c r="A8428" s="3">
        <v>42721</v>
      </c>
      <c r="B8428">
        <v>0.41099999999999998</v>
      </c>
    </row>
    <row r="8429" spans="1:2" x14ac:dyDescent="0.35">
      <c r="A8429" s="3">
        <v>42721.041666666664</v>
      </c>
      <c r="B8429">
        <v>0.42059999999999997</v>
      </c>
    </row>
    <row r="8430" spans="1:2" x14ac:dyDescent="0.35">
      <c r="A8430" s="3">
        <v>42721.083333333336</v>
      </c>
      <c r="B8430">
        <v>0.42699999999999999</v>
      </c>
    </row>
    <row r="8431" spans="1:2" x14ac:dyDescent="0.35">
      <c r="A8431" s="3">
        <v>42721.125</v>
      </c>
      <c r="B8431">
        <v>0.42899999999999999</v>
      </c>
    </row>
    <row r="8432" spans="1:2" x14ac:dyDescent="0.35">
      <c r="A8432" s="3">
        <v>42721.166666666664</v>
      </c>
      <c r="B8432">
        <v>0.42659999999999998</v>
      </c>
    </row>
    <row r="8433" spans="1:2" x14ac:dyDescent="0.35">
      <c r="A8433" s="3">
        <v>42721.208333333336</v>
      </c>
      <c r="B8433">
        <v>0.42370000000000002</v>
      </c>
    </row>
    <row r="8434" spans="1:2" x14ac:dyDescent="0.35">
      <c r="A8434" s="3">
        <v>42721.25</v>
      </c>
      <c r="B8434">
        <v>0.42270000000000002</v>
      </c>
    </row>
    <row r="8435" spans="1:2" x14ac:dyDescent="0.35">
      <c r="A8435" s="3">
        <v>42721.291666666664</v>
      </c>
      <c r="B8435">
        <v>0.40339999999999998</v>
      </c>
    </row>
    <row r="8436" spans="1:2" x14ac:dyDescent="0.35">
      <c r="A8436" s="3">
        <v>42721.333333333336</v>
      </c>
      <c r="B8436">
        <v>0.4093</v>
      </c>
    </row>
    <row r="8437" spans="1:2" x14ac:dyDescent="0.35">
      <c r="A8437" s="3">
        <v>42721.375</v>
      </c>
      <c r="B8437">
        <v>0.45629999999999998</v>
      </c>
    </row>
    <row r="8438" spans="1:2" x14ac:dyDescent="0.35">
      <c r="A8438" s="3">
        <v>42721.416666666664</v>
      </c>
      <c r="B8438">
        <v>0.43580000000000002</v>
      </c>
    </row>
    <row r="8439" spans="1:2" x14ac:dyDescent="0.35">
      <c r="A8439" s="3">
        <v>42721.458333333336</v>
      </c>
      <c r="B8439">
        <v>0.40439999999999998</v>
      </c>
    </row>
    <row r="8440" spans="1:2" x14ac:dyDescent="0.35">
      <c r="A8440" s="3">
        <v>42721.5</v>
      </c>
      <c r="B8440">
        <v>0.37940000000000002</v>
      </c>
    </row>
    <row r="8441" spans="1:2" x14ac:dyDescent="0.35">
      <c r="A8441" s="3">
        <v>42721.541666666664</v>
      </c>
      <c r="B8441">
        <v>0.3579</v>
      </c>
    </row>
    <row r="8442" spans="1:2" x14ac:dyDescent="0.35">
      <c r="A8442" s="3">
        <v>42721.583333333336</v>
      </c>
      <c r="B8442">
        <v>0.3286</v>
      </c>
    </row>
    <row r="8443" spans="1:2" x14ac:dyDescent="0.35">
      <c r="A8443" s="3">
        <v>42721.625</v>
      </c>
      <c r="B8443">
        <v>0.31219999999999998</v>
      </c>
    </row>
    <row r="8444" spans="1:2" x14ac:dyDescent="0.35">
      <c r="A8444" s="3">
        <v>42721.666666666664</v>
      </c>
      <c r="B8444">
        <v>0.30180000000000001</v>
      </c>
    </row>
    <row r="8445" spans="1:2" x14ac:dyDescent="0.35">
      <c r="A8445" s="3">
        <v>42721.708333333336</v>
      </c>
      <c r="B8445">
        <v>0.28000000000000003</v>
      </c>
    </row>
    <row r="8446" spans="1:2" x14ac:dyDescent="0.35">
      <c r="A8446" s="3">
        <v>42721.75</v>
      </c>
      <c r="B8446">
        <v>0.25330000000000003</v>
      </c>
    </row>
    <row r="8447" spans="1:2" x14ac:dyDescent="0.35">
      <c r="A8447" s="3">
        <v>42721.791666666664</v>
      </c>
      <c r="B8447">
        <v>0.23130000000000001</v>
      </c>
    </row>
    <row r="8448" spans="1:2" x14ac:dyDescent="0.35">
      <c r="A8448" s="3">
        <v>42721.833333333336</v>
      </c>
      <c r="B8448">
        <v>0.2145</v>
      </c>
    </row>
    <row r="8449" spans="1:2" x14ac:dyDescent="0.35">
      <c r="A8449" s="3">
        <v>42721.875</v>
      </c>
      <c r="B8449">
        <v>0.18920000000000001</v>
      </c>
    </row>
    <row r="8450" spans="1:2" x14ac:dyDescent="0.35">
      <c r="A8450" s="3">
        <v>42721.916666666664</v>
      </c>
      <c r="B8450">
        <v>0.1628</v>
      </c>
    </row>
    <row r="8451" spans="1:2" x14ac:dyDescent="0.35">
      <c r="A8451" s="3">
        <v>42721.958333333336</v>
      </c>
      <c r="B8451">
        <v>0.1416</v>
      </c>
    </row>
    <row r="8452" spans="1:2" x14ac:dyDescent="0.35">
      <c r="A8452" s="3">
        <v>42722</v>
      </c>
      <c r="B8452">
        <v>0.1255</v>
      </c>
    </row>
    <row r="8453" spans="1:2" x14ac:dyDescent="0.35">
      <c r="A8453" s="3">
        <v>42722.041666666664</v>
      </c>
      <c r="B8453">
        <v>0.11169999999999999</v>
      </c>
    </row>
    <row r="8454" spans="1:2" x14ac:dyDescent="0.35">
      <c r="A8454" s="3">
        <v>42722.083333333336</v>
      </c>
      <c r="B8454">
        <v>9.98E-2</v>
      </c>
    </row>
    <row r="8455" spans="1:2" x14ac:dyDescent="0.35">
      <c r="A8455" s="3">
        <v>42722.125</v>
      </c>
      <c r="B8455">
        <v>0.1031</v>
      </c>
    </row>
    <row r="8456" spans="1:2" x14ac:dyDescent="0.35">
      <c r="A8456" s="3">
        <v>42722.166666666664</v>
      </c>
      <c r="B8456">
        <v>0.1134</v>
      </c>
    </row>
    <row r="8457" spans="1:2" x14ac:dyDescent="0.35">
      <c r="A8457" s="3">
        <v>42722.208333333336</v>
      </c>
      <c r="B8457">
        <v>0.121</v>
      </c>
    </row>
    <row r="8458" spans="1:2" x14ac:dyDescent="0.35">
      <c r="A8458" s="3">
        <v>42722.25</v>
      </c>
      <c r="B8458">
        <v>0.12520000000000001</v>
      </c>
    </row>
    <row r="8459" spans="1:2" x14ac:dyDescent="0.35">
      <c r="A8459" s="3">
        <v>42722.291666666664</v>
      </c>
      <c r="B8459">
        <v>0.1179</v>
      </c>
    </row>
    <row r="8460" spans="1:2" x14ac:dyDescent="0.35">
      <c r="A8460" s="3">
        <v>42722.333333333336</v>
      </c>
      <c r="B8460">
        <v>0.11169999999999999</v>
      </c>
    </row>
    <row r="8461" spans="1:2" x14ac:dyDescent="0.35">
      <c r="A8461" s="3">
        <v>42722.375</v>
      </c>
      <c r="B8461">
        <v>0.1062</v>
      </c>
    </row>
    <row r="8462" spans="1:2" x14ac:dyDescent="0.35">
      <c r="A8462" s="3">
        <v>42722.416666666664</v>
      </c>
      <c r="B8462">
        <v>8.3900000000000002E-2</v>
      </c>
    </row>
    <row r="8463" spans="1:2" x14ac:dyDescent="0.35">
      <c r="A8463" s="3">
        <v>42722.458333333336</v>
      </c>
      <c r="B8463">
        <v>6.5699999999999995E-2</v>
      </c>
    </row>
    <row r="8464" spans="1:2" x14ac:dyDescent="0.35">
      <c r="A8464" s="3">
        <v>42722.5</v>
      </c>
      <c r="B8464">
        <v>5.4899999999999997E-2</v>
      </c>
    </row>
    <row r="8465" spans="1:2" x14ac:dyDescent="0.35">
      <c r="A8465" s="3">
        <v>42722.541666666664</v>
      </c>
      <c r="B8465">
        <v>4.82E-2</v>
      </c>
    </row>
    <row r="8466" spans="1:2" x14ac:dyDescent="0.35">
      <c r="A8466" s="3">
        <v>42722.583333333336</v>
      </c>
      <c r="B8466">
        <v>4.4900000000000002E-2</v>
      </c>
    </row>
    <row r="8467" spans="1:2" x14ac:dyDescent="0.35">
      <c r="A8467" s="3">
        <v>42722.625</v>
      </c>
      <c r="B8467">
        <v>5.16E-2</v>
      </c>
    </row>
    <row r="8468" spans="1:2" x14ac:dyDescent="0.35">
      <c r="A8468" s="3">
        <v>42722.666666666664</v>
      </c>
      <c r="B8468">
        <v>6.6199999999999995E-2</v>
      </c>
    </row>
    <row r="8469" spans="1:2" x14ac:dyDescent="0.35">
      <c r="A8469" s="3">
        <v>42722.708333333336</v>
      </c>
      <c r="B8469">
        <v>8.2400000000000001E-2</v>
      </c>
    </row>
    <row r="8470" spans="1:2" x14ac:dyDescent="0.35">
      <c r="A8470" s="3">
        <v>42722.75</v>
      </c>
      <c r="B8470">
        <v>0.1004</v>
      </c>
    </row>
    <row r="8471" spans="1:2" x14ac:dyDescent="0.35">
      <c r="A8471" s="3">
        <v>42722.791666666664</v>
      </c>
      <c r="B8471">
        <v>0.1176</v>
      </c>
    </row>
    <row r="8472" spans="1:2" x14ac:dyDescent="0.35">
      <c r="A8472" s="3">
        <v>42722.833333333336</v>
      </c>
      <c r="B8472">
        <v>0.12859999999999999</v>
      </c>
    </row>
    <row r="8473" spans="1:2" x14ac:dyDescent="0.35">
      <c r="A8473" s="3">
        <v>42722.875</v>
      </c>
      <c r="B8473">
        <v>0.14349999999999999</v>
      </c>
    </row>
    <row r="8474" spans="1:2" x14ac:dyDescent="0.35">
      <c r="A8474" s="3">
        <v>42722.916666666664</v>
      </c>
      <c r="B8474">
        <v>0.1593</v>
      </c>
    </row>
    <row r="8475" spans="1:2" x14ac:dyDescent="0.35">
      <c r="A8475" s="3">
        <v>42722.958333333336</v>
      </c>
      <c r="B8475">
        <v>0.16950000000000001</v>
      </c>
    </row>
    <row r="8476" spans="1:2" x14ac:dyDescent="0.35">
      <c r="A8476" s="3">
        <v>42723</v>
      </c>
      <c r="B8476">
        <v>0.17560000000000001</v>
      </c>
    </row>
    <row r="8477" spans="1:2" x14ac:dyDescent="0.35">
      <c r="A8477" s="3">
        <v>42723.041666666664</v>
      </c>
      <c r="B8477">
        <v>0.17760000000000001</v>
      </c>
    </row>
    <row r="8478" spans="1:2" x14ac:dyDescent="0.35">
      <c r="A8478" s="3">
        <v>42723.083333333336</v>
      </c>
      <c r="B8478">
        <v>0.17899999999999999</v>
      </c>
    </row>
    <row r="8479" spans="1:2" x14ac:dyDescent="0.35">
      <c r="A8479" s="3">
        <v>42723.125</v>
      </c>
      <c r="B8479">
        <v>0.18720000000000001</v>
      </c>
    </row>
    <row r="8480" spans="1:2" x14ac:dyDescent="0.35">
      <c r="A8480" s="3">
        <v>42723.166666666664</v>
      </c>
      <c r="B8480">
        <v>0.2059</v>
      </c>
    </row>
    <row r="8481" spans="1:2" x14ac:dyDescent="0.35">
      <c r="A8481" s="3">
        <v>42723.208333333336</v>
      </c>
      <c r="B8481">
        <v>0.2276</v>
      </c>
    </row>
    <row r="8482" spans="1:2" x14ac:dyDescent="0.35">
      <c r="A8482" s="3">
        <v>42723.25</v>
      </c>
      <c r="B8482">
        <v>0.2495</v>
      </c>
    </row>
    <row r="8483" spans="1:2" x14ac:dyDescent="0.35">
      <c r="A8483" s="3">
        <v>42723.291666666664</v>
      </c>
      <c r="B8483">
        <v>0.27539999999999998</v>
      </c>
    </row>
    <row r="8484" spans="1:2" x14ac:dyDescent="0.35">
      <c r="A8484" s="3">
        <v>42723.333333333336</v>
      </c>
      <c r="B8484">
        <v>0.30259999999999998</v>
      </c>
    </row>
    <row r="8485" spans="1:2" x14ac:dyDescent="0.35">
      <c r="A8485" s="3">
        <v>42723.375</v>
      </c>
      <c r="B8485">
        <v>0.3538</v>
      </c>
    </row>
    <row r="8486" spans="1:2" x14ac:dyDescent="0.35">
      <c r="A8486" s="3">
        <v>42723.416666666664</v>
      </c>
      <c r="B8486">
        <v>0.3861</v>
      </c>
    </row>
    <row r="8487" spans="1:2" x14ac:dyDescent="0.35">
      <c r="A8487" s="3">
        <v>42723.458333333336</v>
      </c>
      <c r="B8487">
        <v>0.3992</v>
      </c>
    </row>
    <row r="8488" spans="1:2" x14ac:dyDescent="0.35">
      <c r="A8488" s="3">
        <v>42723.5</v>
      </c>
      <c r="B8488">
        <v>0.39489999999999997</v>
      </c>
    </row>
    <row r="8489" spans="1:2" x14ac:dyDescent="0.35">
      <c r="A8489" s="3">
        <v>42723.541666666664</v>
      </c>
      <c r="B8489">
        <v>0.38669999999999999</v>
      </c>
    </row>
    <row r="8490" spans="1:2" x14ac:dyDescent="0.35">
      <c r="A8490" s="3">
        <v>42723.583333333336</v>
      </c>
      <c r="B8490">
        <v>0.39069999999999999</v>
      </c>
    </row>
    <row r="8491" spans="1:2" x14ac:dyDescent="0.35">
      <c r="A8491" s="3">
        <v>42723.625</v>
      </c>
      <c r="B8491">
        <v>0.39910000000000001</v>
      </c>
    </row>
    <row r="8492" spans="1:2" x14ac:dyDescent="0.35">
      <c r="A8492" s="3">
        <v>42723.666666666664</v>
      </c>
      <c r="B8492">
        <v>0.41339999999999999</v>
      </c>
    </row>
    <row r="8493" spans="1:2" x14ac:dyDescent="0.35">
      <c r="A8493" s="3">
        <v>42723.708333333336</v>
      </c>
      <c r="B8493">
        <v>0.43959999999999999</v>
      </c>
    </row>
    <row r="8494" spans="1:2" x14ac:dyDescent="0.35">
      <c r="A8494" s="3">
        <v>42723.75</v>
      </c>
      <c r="B8494">
        <v>0.45839999999999997</v>
      </c>
    </row>
    <row r="8495" spans="1:2" x14ac:dyDescent="0.35">
      <c r="A8495" s="3">
        <v>42723.791666666664</v>
      </c>
      <c r="B8495">
        <v>0.46810000000000002</v>
      </c>
    </row>
    <row r="8496" spans="1:2" x14ac:dyDescent="0.35">
      <c r="A8496" s="3">
        <v>42723.833333333336</v>
      </c>
      <c r="B8496">
        <v>0.47249999999999998</v>
      </c>
    </row>
    <row r="8497" spans="1:2" x14ac:dyDescent="0.35">
      <c r="A8497" s="3">
        <v>42723.875</v>
      </c>
      <c r="B8497">
        <v>0.48199999999999998</v>
      </c>
    </row>
    <row r="8498" spans="1:2" x14ac:dyDescent="0.35">
      <c r="A8498" s="3">
        <v>42723.916666666664</v>
      </c>
      <c r="B8498">
        <v>0.4995</v>
      </c>
    </row>
    <row r="8499" spans="1:2" x14ac:dyDescent="0.35">
      <c r="A8499" s="3">
        <v>42723.958333333336</v>
      </c>
      <c r="B8499">
        <v>0.51019999999999999</v>
      </c>
    </row>
    <row r="8500" spans="1:2" x14ac:dyDescent="0.35">
      <c r="A8500" s="3">
        <v>42724</v>
      </c>
      <c r="B8500">
        <v>0.51700000000000002</v>
      </c>
    </row>
    <row r="8501" spans="1:2" x14ac:dyDescent="0.35">
      <c r="A8501" s="3">
        <v>42724.041666666664</v>
      </c>
      <c r="B8501">
        <v>0.51859999999999995</v>
      </c>
    </row>
    <row r="8502" spans="1:2" x14ac:dyDescent="0.35">
      <c r="A8502" s="3">
        <v>42724.083333333336</v>
      </c>
      <c r="B8502">
        <v>0.51329999999999998</v>
      </c>
    </row>
    <row r="8503" spans="1:2" x14ac:dyDescent="0.35">
      <c r="A8503" s="3">
        <v>42724.125</v>
      </c>
      <c r="B8503">
        <v>0.503</v>
      </c>
    </row>
    <row r="8504" spans="1:2" x14ac:dyDescent="0.35">
      <c r="A8504" s="3">
        <v>42724.166666666664</v>
      </c>
      <c r="B8504">
        <v>0.47889999999999999</v>
      </c>
    </row>
    <row r="8505" spans="1:2" x14ac:dyDescent="0.35">
      <c r="A8505" s="3">
        <v>42724.208333333336</v>
      </c>
      <c r="B8505">
        <v>0.45600000000000002</v>
      </c>
    </row>
    <row r="8506" spans="1:2" x14ac:dyDescent="0.35">
      <c r="A8506" s="3">
        <v>42724.25</v>
      </c>
      <c r="B8506">
        <v>0.43080000000000002</v>
      </c>
    </row>
    <row r="8507" spans="1:2" x14ac:dyDescent="0.35">
      <c r="A8507" s="3">
        <v>42724.291666666664</v>
      </c>
      <c r="B8507">
        <v>0.40300000000000002</v>
      </c>
    </row>
    <row r="8508" spans="1:2" x14ac:dyDescent="0.35">
      <c r="A8508" s="3">
        <v>42724.333333333336</v>
      </c>
      <c r="B8508">
        <v>0.36899999999999999</v>
      </c>
    </row>
    <row r="8509" spans="1:2" x14ac:dyDescent="0.35">
      <c r="A8509" s="3">
        <v>42724.375</v>
      </c>
      <c r="B8509">
        <v>0.3891</v>
      </c>
    </row>
    <row r="8510" spans="1:2" x14ac:dyDescent="0.35">
      <c r="A8510" s="3">
        <v>42724.416666666664</v>
      </c>
      <c r="B8510">
        <v>0.40060000000000001</v>
      </c>
    </row>
    <row r="8511" spans="1:2" x14ac:dyDescent="0.35">
      <c r="A8511" s="3">
        <v>42724.458333333336</v>
      </c>
      <c r="B8511">
        <v>0.40600000000000003</v>
      </c>
    </row>
    <row r="8512" spans="1:2" x14ac:dyDescent="0.35">
      <c r="A8512" s="3">
        <v>42724.5</v>
      </c>
      <c r="B8512">
        <v>0.41660000000000003</v>
      </c>
    </row>
    <row r="8513" spans="1:2" x14ac:dyDescent="0.35">
      <c r="A8513" s="3">
        <v>42724.541666666664</v>
      </c>
      <c r="B8513">
        <v>0.41720000000000002</v>
      </c>
    </row>
    <row r="8514" spans="1:2" x14ac:dyDescent="0.35">
      <c r="A8514" s="3">
        <v>42724.583333333336</v>
      </c>
      <c r="B8514">
        <v>0.40579999999999999</v>
      </c>
    </row>
    <row r="8515" spans="1:2" x14ac:dyDescent="0.35">
      <c r="A8515" s="3">
        <v>42724.625</v>
      </c>
      <c r="B8515">
        <v>0.39179999999999998</v>
      </c>
    </row>
    <row r="8516" spans="1:2" x14ac:dyDescent="0.35">
      <c r="A8516" s="3">
        <v>42724.666666666664</v>
      </c>
      <c r="B8516">
        <v>0.38550000000000001</v>
      </c>
    </row>
    <row r="8517" spans="1:2" x14ac:dyDescent="0.35">
      <c r="A8517" s="3">
        <v>42724.708333333336</v>
      </c>
      <c r="B8517">
        <v>0.37430000000000002</v>
      </c>
    </row>
    <row r="8518" spans="1:2" x14ac:dyDescent="0.35">
      <c r="A8518" s="3">
        <v>42724.75</v>
      </c>
      <c r="B8518">
        <v>0.36059999999999998</v>
      </c>
    </row>
    <row r="8519" spans="1:2" x14ac:dyDescent="0.35">
      <c r="A8519" s="3">
        <v>42724.791666666664</v>
      </c>
      <c r="B8519">
        <v>0.34079999999999999</v>
      </c>
    </row>
    <row r="8520" spans="1:2" x14ac:dyDescent="0.35">
      <c r="A8520" s="3">
        <v>42724.833333333336</v>
      </c>
      <c r="B8520">
        <v>0.314</v>
      </c>
    </row>
    <row r="8521" spans="1:2" x14ac:dyDescent="0.35">
      <c r="A8521" s="3">
        <v>42724.875</v>
      </c>
      <c r="B8521">
        <v>0.30840000000000001</v>
      </c>
    </row>
    <row r="8522" spans="1:2" x14ac:dyDescent="0.35">
      <c r="A8522" s="3">
        <v>42724.916666666664</v>
      </c>
      <c r="B8522">
        <v>0.29160000000000003</v>
      </c>
    </row>
    <row r="8523" spans="1:2" x14ac:dyDescent="0.35">
      <c r="A8523" s="3">
        <v>42724.958333333336</v>
      </c>
      <c r="B8523">
        <v>0.26960000000000001</v>
      </c>
    </row>
    <row r="8524" spans="1:2" x14ac:dyDescent="0.35">
      <c r="A8524" s="3">
        <v>42725</v>
      </c>
      <c r="B8524">
        <v>0.26029999999999998</v>
      </c>
    </row>
    <row r="8525" spans="1:2" x14ac:dyDescent="0.35">
      <c r="A8525" s="3">
        <v>42725.041666666664</v>
      </c>
      <c r="B8525">
        <v>0.24679999999999999</v>
      </c>
    </row>
    <row r="8526" spans="1:2" x14ac:dyDescent="0.35">
      <c r="A8526" s="3">
        <v>42725.083333333336</v>
      </c>
      <c r="B8526">
        <v>0.23630000000000001</v>
      </c>
    </row>
    <row r="8527" spans="1:2" x14ac:dyDescent="0.35">
      <c r="A8527" s="3">
        <v>42725.125</v>
      </c>
      <c r="B8527">
        <v>0.22009999999999999</v>
      </c>
    </row>
    <row r="8528" spans="1:2" x14ac:dyDescent="0.35">
      <c r="A8528" s="3">
        <v>42725.166666666664</v>
      </c>
      <c r="B8528">
        <v>0.21110000000000001</v>
      </c>
    </row>
    <row r="8529" spans="1:2" x14ac:dyDescent="0.35">
      <c r="A8529" s="3">
        <v>42725.208333333336</v>
      </c>
      <c r="B8529">
        <v>0.2142</v>
      </c>
    </row>
    <row r="8530" spans="1:2" x14ac:dyDescent="0.35">
      <c r="A8530" s="3">
        <v>42725.25</v>
      </c>
      <c r="B8530">
        <v>0.21160000000000001</v>
      </c>
    </row>
    <row r="8531" spans="1:2" x14ac:dyDescent="0.35">
      <c r="A8531" s="3">
        <v>42725.291666666664</v>
      </c>
      <c r="B8531">
        <v>0.19980000000000001</v>
      </c>
    </row>
    <row r="8532" spans="1:2" x14ac:dyDescent="0.35">
      <c r="A8532" s="3">
        <v>42725.333333333336</v>
      </c>
      <c r="B8532">
        <v>0.1852</v>
      </c>
    </row>
    <row r="8533" spans="1:2" x14ac:dyDescent="0.35">
      <c r="A8533" s="3">
        <v>42725.375</v>
      </c>
      <c r="B8533">
        <v>0.1966</v>
      </c>
    </row>
    <row r="8534" spans="1:2" x14ac:dyDescent="0.35">
      <c r="A8534" s="3">
        <v>42725.416666666664</v>
      </c>
      <c r="B8534">
        <v>0.21199999999999999</v>
      </c>
    </row>
    <row r="8535" spans="1:2" x14ac:dyDescent="0.35">
      <c r="A8535" s="3">
        <v>42725.458333333336</v>
      </c>
      <c r="B8535">
        <v>0.22739999999999999</v>
      </c>
    </row>
    <row r="8536" spans="1:2" x14ac:dyDescent="0.35">
      <c r="A8536" s="3">
        <v>42725.5</v>
      </c>
      <c r="B8536">
        <v>0.23499999999999999</v>
      </c>
    </row>
    <row r="8537" spans="1:2" x14ac:dyDescent="0.35">
      <c r="A8537" s="3">
        <v>42725.541666666664</v>
      </c>
      <c r="B8537">
        <v>0.22720000000000001</v>
      </c>
    </row>
    <row r="8538" spans="1:2" x14ac:dyDescent="0.35">
      <c r="A8538" s="3">
        <v>42725.583333333336</v>
      </c>
      <c r="B8538">
        <v>0.2079</v>
      </c>
    </row>
    <row r="8539" spans="1:2" x14ac:dyDescent="0.35">
      <c r="A8539" s="3">
        <v>42725.625</v>
      </c>
      <c r="B8539">
        <v>0.20519999999999999</v>
      </c>
    </row>
    <row r="8540" spans="1:2" x14ac:dyDescent="0.35">
      <c r="A8540" s="3">
        <v>42725.666666666664</v>
      </c>
      <c r="B8540">
        <v>0.2031</v>
      </c>
    </row>
    <row r="8541" spans="1:2" x14ac:dyDescent="0.35">
      <c r="A8541" s="3">
        <v>42725.708333333336</v>
      </c>
      <c r="B8541">
        <v>0.1978</v>
      </c>
    </row>
    <row r="8542" spans="1:2" x14ac:dyDescent="0.35">
      <c r="A8542" s="3">
        <v>42725.75</v>
      </c>
      <c r="B8542">
        <v>0.19259999999999999</v>
      </c>
    </row>
    <row r="8543" spans="1:2" x14ac:dyDescent="0.35">
      <c r="A8543" s="3">
        <v>42725.791666666664</v>
      </c>
      <c r="B8543">
        <v>0.19309999999999999</v>
      </c>
    </row>
    <row r="8544" spans="1:2" x14ac:dyDescent="0.35">
      <c r="A8544" s="3">
        <v>42725.833333333336</v>
      </c>
      <c r="B8544">
        <v>0.18640000000000001</v>
      </c>
    </row>
    <row r="8545" spans="1:2" x14ac:dyDescent="0.35">
      <c r="A8545" s="3">
        <v>42725.875</v>
      </c>
      <c r="B8545">
        <v>0.17069999999999999</v>
      </c>
    </row>
    <row r="8546" spans="1:2" x14ac:dyDescent="0.35">
      <c r="A8546" s="3">
        <v>42725.916666666664</v>
      </c>
      <c r="B8546">
        <v>0.1507</v>
      </c>
    </row>
    <row r="8547" spans="1:2" x14ac:dyDescent="0.35">
      <c r="A8547" s="3">
        <v>42725.958333333336</v>
      </c>
      <c r="B8547">
        <v>0.13389999999999999</v>
      </c>
    </row>
    <row r="8548" spans="1:2" x14ac:dyDescent="0.35">
      <c r="A8548" s="3">
        <v>42726</v>
      </c>
      <c r="B8548">
        <v>0.12540000000000001</v>
      </c>
    </row>
    <row r="8549" spans="1:2" x14ac:dyDescent="0.35">
      <c r="A8549" s="3">
        <v>42726.041666666664</v>
      </c>
      <c r="B8549">
        <v>0.1179</v>
      </c>
    </row>
    <row r="8550" spans="1:2" x14ac:dyDescent="0.35">
      <c r="A8550" s="3">
        <v>42726.083333333336</v>
      </c>
      <c r="B8550">
        <v>0.11219999999999999</v>
      </c>
    </row>
    <row r="8551" spans="1:2" x14ac:dyDescent="0.35">
      <c r="A8551" s="3">
        <v>42726.125</v>
      </c>
      <c r="B8551">
        <v>0.1132</v>
      </c>
    </row>
    <row r="8552" spans="1:2" x14ac:dyDescent="0.35">
      <c r="A8552" s="3">
        <v>42726.166666666664</v>
      </c>
      <c r="B8552">
        <v>0.1153</v>
      </c>
    </row>
    <row r="8553" spans="1:2" x14ac:dyDescent="0.35">
      <c r="A8553" s="3">
        <v>42726.208333333336</v>
      </c>
      <c r="B8553">
        <v>0.114</v>
      </c>
    </row>
    <row r="8554" spans="1:2" x14ac:dyDescent="0.35">
      <c r="A8554" s="3">
        <v>42726.25</v>
      </c>
      <c r="B8554">
        <v>0.10680000000000001</v>
      </c>
    </row>
    <row r="8555" spans="1:2" x14ac:dyDescent="0.35">
      <c r="A8555" s="3">
        <v>42726.291666666664</v>
      </c>
      <c r="B8555">
        <v>9.2999999999999999E-2</v>
      </c>
    </row>
    <row r="8556" spans="1:2" x14ac:dyDescent="0.35">
      <c r="A8556" s="3">
        <v>42726.333333333336</v>
      </c>
      <c r="B8556">
        <v>7.7200000000000005E-2</v>
      </c>
    </row>
    <row r="8557" spans="1:2" x14ac:dyDescent="0.35">
      <c r="A8557" s="3">
        <v>42726.375</v>
      </c>
      <c r="B8557">
        <v>6.7699999999999996E-2</v>
      </c>
    </row>
    <row r="8558" spans="1:2" x14ac:dyDescent="0.35">
      <c r="A8558" s="3">
        <v>42726.416666666664</v>
      </c>
      <c r="B8558">
        <v>6.0499999999999998E-2</v>
      </c>
    </row>
    <row r="8559" spans="1:2" x14ac:dyDescent="0.35">
      <c r="A8559" s="3">
        <v>42726.458333333336</v>
      </c>
      <c r="B8559">
        <v>5.4300000000000001E-2</v>
      </c>
    </row>
    <row r="8560" spans="1:2" x14ac:dyDescent="0.35">
      <c r="A8560" s="3">
        <v>42726.5</v>
      </c>
      <c r="B8560">
        <v>5.3600000000000002E-2</v>
      </c>
    </row>
    <row r="8561" spans="1:2" x14ac:dyDescent="0.35">
      <c r="A8561" s="3">
        <v>42726.541666666664</v>
      </c>
      <c r="B8561">
        <v>5.79E-2</v>
      </c>
    </row>
    <row r="8562" spans="1:2" x14ac:dyDescent="0.35">
      <c r="A8562" s="3">
        <v>42726.583333333336</v>
      </c>
      <c r="B8562">
        <v>6.3600000000000004E-2</v>
      </c>
    </row>
    <row r="8563" spans="1:2" x14ac:dyDescent="0.35">
      <c r="A8563" s="3">
        <v>42726.625</v>
      </c>
      <c r="B8563">
        <v>7.6300000000000007E-2</v>
      </c>
    </row>
    <row r="8564" spans="1:2" x14ac:dyDescent="0.35">
      <c r="A8564" s="3">
        <v>42726.666666666664</v>
      </c>
      <c r="B8564">
        <v>8.3900000000000002E-2</v>
      </c>
    </row>
    <row r="8565" spans="1:2" x14ac:dyDescent="0.35">
      <c r="A8565" s="3">
        <v>42726.708333333336</v>
      </c>
      <c r="B8565">
        <v>8.6900000000000005E-2</v>
      </c>
    </row>
    <row r="8566" spans="1:2" x14ac:dyDescent="0.35">
      <c r="A8566" s="3">
        <v>42726.75</v>
      </c>
      <c r="B8566">
        <v>9.0999999999999998E-2</v>
      </c>
    </row>
    <row r="8567" spans="1:2" x14ac:dyDescent="0.35">
      <c r="A8567" s="3">
        <v>42726.791666666664</v>
      </c>
      <c r="B8567">
        <v>9.7900000000000001E-2</v>
      </c>
    </row>
    <row r="8568" spans="1:2" x14ac:dyDescent="0.35">
      <c r="A8568" s="3">
        <v>42726.833333333336</v>
      </c>
      <c r="B8568">
        <v>0.1079</v>
      </c>
    </row>
    <row r="8569" spans="1:2" x14ac:dyDescent="0.35">
      <c r="A8569" s="3">
        <v>42726.875</v>
      </c>
      <c r="B8569">
        <v>0.1216</v>
      </c>
    </row>
    <row r="8570" spans="1:2" x14ac:dyDescent="0.35">
      <c r="A8570" s="3">
        <v>42726.916666666664</v>
      </c>
      <c r="B8570">
        <v>0.13689999999999999</v>
      </c>
    </row>
    <row r="8571" spans="1:2" x14ac:dyDescent="0.35">
      <c r="A8571" s="3">
        <v>42726.958333333336</v>
      </c>
      <c r="B8571">
        <v>0.14879999999999999</v>
      </c>
    </row>
    <row r="8572" spans="1:2" x14ac:dyDescent="0.35">
      <c r="A8572" s="3">
        <v>42727</v>
      </c>
      <c r="B8572">
        <v>0.1593</v>
      </c>
    </row>
    <row r="8573" spans="1:2" x14ac:dyDescent="0.35">
      <c r="A8573" s="3">
        <v>42727.041666666664</v>
      </c>
      <c r="B8573">
        <v>0.16850000000000001</v>
      </c>
    </row>
    <row r="8574" spans="1:2" x14ac:dyDescent="0.35">
      <c r="A8574" s="3">
        <v>42727.083333333336</v>
      </c>
      <c r="B8574">
        <v>0.17499999999999999</v>
      </c>
    </row>
    <row r="8575" spans="1:2" x14ac:dyDescent="0.35">
      <c r="A8575" s="3">
        <v>42727.125</v>
      </c>
      <c r="B8575">
        <v>0.17699999999999999</v>
      </c>
    </row>
    <row r="8576" spans="1:2" x14ac:dyDescent="0.35">
      <c r="A8576" s="3">
        <v>42727.166666666664</v>
      </c>
      <c r="B8576">
        <v>0.1782</v>
      </c>
    </row>
    <row r="8577" spans="1:2" x14ac:dyDescent="0.35">
      <c r="A8577" s="3">
        <v>42727.208333333336</v>
      </c>
      <c r="B8577">
        <v>0.1807</v>
      </c>
    </row>
    <row r="8578" spans="1:2" x14ac:dyDescent="0.35">
      <c r="A8578" s="3">
        <v>42727.25</v>
      </c>
      <c r="B8578">
        <v>0.17599999999999999</v>
      </c>
    </row>
    <row r="8579" spans="1:2" x14ac:dyDescent="0.35">
      <c r="A8579" s="3">
        <v>42727.291666666664</v>
      </c>
      <c r="B8579">
        <v>0.16200000000000001</v>
      </c>
    </row>
    <row r="8580" spans="1:2" x14ac:dyDescent="0.35">
      <c r="A8580" s="3">
        <v>42727.333333333336</v>
      </c>
      <c r="B8580">
        <v>0.14399999999999999</v>
      </c>
    </row>
    <row r="8581" spans="1:2" x14ac:dyDescent="0.35">
      <c r="A8581" s="3">
        <v>42727.375</v>
      </c>
      <c r="B8581">
        <v>0.16589999999999999</v>
      </c>
    </row>
    <row r="8582" spans="1:2" x14ac:dyDescent="0.35">
      <c r="A8582" s="3">
        <v>42727.416666666664</v>
      </c>
      <c r="B8582">
        <v>0.1694</v>
      </c>
    </row>
    <row r="8583" spans="1:2" x14ac:dyDescent="0.35">
      <c r="A8583" s="3">
        <v>42727.458333333336</v>
      </c>
      <c r="B8583">
        <v>0.1691</v>
      </c>
    </row>
    <row r="8584" spans="1:2" x14ac:dyDescent="0.35">
      <c r="A8584" s="3">
        <v>42727.5</v>
      </c>
      <c r="B8584">
        <v>0.17449999999999999</v>
      </c>
    </row>
    <row r="8585" spans="1:2" x14ac:dyDescent="0.35">
      <c r="A8585" s="3">
        <v>42727.541666666664</v>
      </c>
      <c r="B8585">
        <v>0.1784</v>
      </c>
    </row>
    <row r="8586" spans="1:2" x14ac:dyDescent="0.35">
      <c r="A8586" s="3">
        <v>42727.583333333336</v>
      </c>
      <c r="B8586">
        <v>0.1678</v>
      </c>
    </row>
    <row r="8587" spans="1:2" x14ac:dyDescent="0.35">
      <c r="A8587" s="3">
        <v>42727.625</v>
      </c>
      <c r="B8587">
        <v>0.1741</v>
      </c>
    </row>
    <row r="8588" spans="1:2" x14ac:dyDescent="0.35">
      <c r="A8588" s="3">
        <v>42727.666666666664</v>
      </c>
      <c r="B8588">
        <v>0.17399999999999999</v>
      </c>
    </row>
    <row r="8589" spans="1:2" x14ac:dyDescent="0.35">
      <c r="A8589" s="3">
        <v>42727.708333333336</v>
      </c>
      <c r="B8589">
        <v>0.17549999999999999</v>
      </c>
    </row>
    <row r="8590" spans="1:2" x14ac:dyDescent="0.35">
      <c r="A8590" s="3">
        <v>42727.75</v>
      </c>
      <c r="B8590">
        <v>0.17180000000000001</v>
      </c>
    </row>
    <row r="8591" spans="1:2" x14ac:dyDescent="0.35">
      <c r="A8591" s="3">
        <v>42727.791666666664</v>
      </c>
      <c r="B8591">
        <v>0.16320000000000001</v>
      </c>
    </row>
    <row r="8592" spans="1:2" x14ac:dyDescent="0.35">
      <c r="A8592" s="3">
        <v>42727.833333333336</v>
      </c>
      <c r="B8592">
        <v>0.15409999999999999</v>
      </c>
    </row>
    <row r="8593" spans="1:2" x14ac:dyDescent="0.35">
      <c r="A8593" s="3">
        <v>42727.875</v>
      </c>
      <c r="B8593">
        <v>0.153</v>
      </c>
    </row>
    <row r="8594" spans="1:2" x14ac:dyDescent="0.35">
      <c r="A8594" s="3">
        <v>42727.916666666664</v>
      </c>
      <c r="B8594">
        <v>0.153</v>
      </c>
    </row>
    <row r="8595" spans="1:2" x14ac:dyDescent="0.35">
      <c r="A8595" s="3">
        <v>42727.958333333336</v>
      </c>
      <c r="B8595">
        <v>0.15060000000000001</v>
      </c>
    </row>
    <row r="8596" spans="1:2" x14ac:dyDescent="0.35">
      <c r="A8596" s="3">
        <v>42728</v>
      </c>
      <c r="B8596">
        <v>0.14560000000000001</v>
      </c>
    </row>
    <row r="8597" spans="1:2" x14ac:dyDescent="0.35">
      <c r="A8597" s="3">
        <v>42728.041666666664</v>
      </c>
      <c r="B8597">
        <v>0.13930000000000001</v>
      </c>
    </row>
    <row r="8598" spans="1:2" x14ac:dyDescent="0.35">
      <c r="A8598" s="3">
        <v>42728.083333333336</v>
      </c>
      <c r="B8598">
        <v>0.13070000000000001</v>
      </c>
    </row>
    <row r="8599" spans="1:2" x14ac:dyDescent="0.35">
      <c r="A8599" s="3">
        <v>42728.125</v>
      </c>
      <c r="B8599">
        <v>0.123</v>
      </c>
    </row>
    <row r="8600" spans="1:2" x14ac:dyDescent="0.35">
      <c r="A8600" s="3">
        <v>42728.166666666664</v>
      </c>
      <c r="B8600">
        <v>0.1176</v>
      </c>
    </row>
    <row r="8601" spans="1:2" x14ac:dyDescent="0.35">
      <c r="A8601" s="3">
        <v>42728.208333333336</v>
      </c>
      <c r="B8601">
        <v>0.1138</v>
      </c>
    </row>
    <row r="8602" spans="1:2" x14ac:dyDescent="0.35">
      <c r="A8602" s="3">
        <v>42728.25</v>
      </c>
      <c r="B8602">
        <v>0.1111</v>
      </c>
    </row>
    <row r="8603" spans="1:2" x14ac:dyDescent="0.35">
      <c r="A8603" s="3">
        <v>42728.291666666664</v>
      </c>
      <c r="B8603">
        <v>0.1021</v>
      </c>
    </row>
    <row r="8604" spans="1:2" x14ac:dyDescent="0.35">
      <c r="A8604" s="3">
        <v>42728.333333333336</v>
      </c>
      <c r="B8604">
        <v>8.6599999999999996E-2</v>
      </c>
    </row>
    <row r="8605" spans="1:2" x14ac:dyDescent="0.35">
      <c r="A8605" s="3">
        <v>42728.375</v>
      </c>
      <c r="B8605">
        <v>9.0800000000000006E-2</v>
      </c>
    </row>
    <row r="8606" spans="1:2" x14ac:dyDescent="0.35">
      <c r="A8606" s="3">
        <v>42728.416666666664</v>
      </c>
      <c r="B8606">
        <v>9.5500000000000002E-2</v>
      </c>
    </row>
    <row r="8607" spans="1:2" x14ac:dyDescent="0.35">
      <c r="A8607" s="3">
        <v>42728.458333333336</v>
      </c>
      <c r="B8607">
        <v>0.10249999999999999</v>
      </c>
    </row>
    <row r="8608" spans="1:2" x14ac:dyDescent="0.35">
      <c r="A8608" s="3">
        <v>42728.5</v>
      </c>
      <c r="B8608">
        <v>0.1091</v>
      </c>
    </row>
    <row r="8609" spans="1:2" x14ac:dyDescent="0.35">
      <c r="A8609" s="3">
        <v>42728.541666666664</v>
      </c>
      <c r="B8609">
        <v>0.1118</v>
      </c>
    </row>
    <row r="8610" spans="1:2" x14ac:dyDescent="0.35">
      <c r="A8610" s="3">
        <v>42728.583333333336</v>
      </c>
      <c r="B8610">
        <v>0.107</v>
      </c>
    </row>
    <row r="8611" spans="1:2" x14ac:dyDescent="0.35">
      <c r="A8611" s="3">
        <v>42728.625</v>
      </c>
      <c r="B8611">
        <v>0.1013</v>
      </c>
    </row>
    <row r="8612" spans="1:2" x14ac:dyDescent="0.35">
      <c r="A8612" s="3">
        <v>42728.666666666664</v>
      </c>
      <c r="B8612">
        <v>9.6600000000000005E-2</v>
      </c>
    </row>
    <row r="8613" spans="1:2" x14ac:dyDescent="0.35">
      <c r="A8613" s="3">
        <v>42728.708333333336</v>
      </c>
      <c r="B8613">
        <v>0.10199999999999999</v>
      </c>
    </row>
    <row r="8614" spans="1:2" x14ac:dyDescent="0.35">
      <c r="A8614" s="3">
        <v>42728.75</v>
      </c>
      <c r="B8614">
        <v>0.1176</v>
      </c>
    </row>
    <row r="8615" spans="1:2" x14ac:dyDescent="0.35">
      <c r="A8615" s="3">
        <v>42728.791666666664</v>
      </c>
      <c r="B8615">
        <v>0.1326</v>
      </c>
    </row>
    <row r="8616" spans="1:2" x14ac:dyDescent="0.35">
      <c r="A8616" s="3">
        <v>42728.833333333336</v>
      </c>
      <c r="B8616">
        <v>0.14810000000000001</v>
      </c>
    </row>
    <row r="8617" spans="1:2" x14ac:dyDescent="0.35">
      <c r="A8617" s="3">
        <v>42728.875</v>
      </c>
      <c r="B8617">
        <v>0.16109999999999999</v>
      </c>
    </row>
    <row r="8618" spans="1:2" x14ac:dyDescent="0.35">
      <c r="A8618" s="3">
        <v>42728.916666666664</v>
      </c>
      <c r="B8618">
        <v>0.1782</v>
      </c>
    </row>
    <row r="8619" spans="1:2" x14ac:dyDescent="0.35">
      <c r="A8619" s="3">
        <v>42728.958333333336</v>
      </c>
      <c r="B8619">
        <v>0.193</v>
      </c>
    </row>
    <row r="8620" spans="1:2" x14ac:dyDescent="0.35">
      <c r="A8620" s="3">
        <v>42729</v>
      </c>
      <c r="B8620">
        <v>0.18820000000000001</v>
      </c>
    </row>
    <row r="8621" spans="1:2" x14ac:dyDescent="0.35">
      <c r="A8621" s="3">
        <v>42729.041666666664</v>
      </c>
      <c r="B8621">
        <v>0.17860000000000001</v>
      </c>
    </row>
    <row r="8622" spans="1:2" x14ac:dyDescent="0.35">
      <c r="A8622" s="3">
        <v>42729.083333333336</v>
      </c>
      <c r="B8622">
        <v>0.17480000000000001</v>
      </c>
    </row>
    <row r="8623" spans="1:2" x14ac:dyDescent="0.35">
      <c r="A8623" s="3">
        <v>42729.125</v>
      </c>
      <c r="B8623">
        <v>0.16270000000000001</v>
      </c>
    </row>
    <row r="8624" spans="1:2" x14ac:dyDescent="0.35">
      <c r="A8624" s="3">
        <v>42729.166666666664</v>
      </c>
      <c r="B8624">
        <v>0.1409</v>
      </c>
    </row>
    <row r="8625" spans="1:2" x14ac:dyDescent="0.35">
      <c r="A8625" s="3">
        <v>42729.208333333336</v>
      </c>
      <c r="B8625">
        <v>0.12590000000000001</v>
      </c>
    </row>
    <row r="8626" spans="1:2" x14ac:dyDescent="0.35">
      <c r="A8626" s="3">
        <v>42729.25</v>
      </c>
      <c r="B8626">
        <v>0.1242</v>
      </c>
    </row>
    <row r="8627" spans="1:2" x14ac:dyDescent="0.35">
      <c r="A8627" s="3">
        <v>42729.291666666664</v>
      </c>
      <c r="B8627">
        <v>0.11219999999999999</v>
      </c>
    </row>
    <row r="8628" spans="1:2" x14ac:dyDescent="0.35">
      <c r="A8628" s="3">
        <v>42729.333333333336</v>
      </c>
      <c r="B8628">
        <v>9.2999999999999999E-2</v>
      </c>
    </row>
    <row r="8629" spans="1:2" x14ac:dyDescent="0.35">
      <c r="A8629" s="3">
        <v>42729.375</v>
      </c>
      <c r="B8629">
        <v>8.8099999999999998E-2</v>
      </c>
    </row>
    <row r="8630" spans="1:2" x14ac:dyDescent="0.35">
      <c r="A8630" s="3">
        <v>42729.416666666664</v>
      </c>
      <c r="B8630">
        <v>9.3899999999999997E-2</v>
      </c>
    </row>
    <row r="8631" spans="1:2" x14ac:dyDescent="0.35">
      <c r="A8631" s="3">
        <v>42729.458333333336</v>
      </c>
      <c r="B8631">
        <v>0.1038</v>
      </c>
    </row>
    <row r="8632" spans="1:2" x14ac:dyDescent="0.35">
      <c r="A8632" s="3">
        <v>42729.5</v>
      </c>
      <c r="B8632">
        <v>0.1091</v>
      </c>
    </row>
    <row r="8633" spans="1:2" x14ac:dyDescent="0.35">
      <c r="A8633" s="3">
        <v>42729.541666666664</v>
      </c>
      <c r="B8633">
        <v>0.11269999999999999</v>
      </c>
    </row>
    <row r="8634" spans="1:2" x14ac:dyDescent="0.35">
      <c r="A8634" s="3">
        <v>42729.583333333336</v>
      </c>
      <c r="B8634">
        <v>0.1118</v>
      </c>
    </row>
    <row r="8635" spans="1:2" x14ac:dyDescent="0.35">
      <c r="A8635" s="3">
        <v>42729.625</v>
      </c>
      <c r="B8635">
        <v>0.1211</v>
      </c>
    </row>
    <row r="8636" spans="1:2" x14ac:dyDescent="0.35">
      <c r="A8636" s="3">
        <v>42729.666666666664</v>
      </c>
      <c r="B8636">
        <v>0.1241</v>
      </c>
    </row>
    <row r="8637" spans="1:2" x14ac:dyDescent="0.35">
      <c r="A8637" s="3">
        <v>42729.708333333336</v>
      </c>
      <c r="B8637">
        <v>0.126</v>
      </c>
    </row>
    <row r="8638" spans="1:2" x14ac:dyDescent="0.35">
      <c r="A8638" s="3">
        <v>42729.75</v>
      </c>
      <c r="B8638">
        <v>0.1258</v>
      </c>
    </row>
    <row r="8639" spans="1:2" x14ac:dyDescent="0.35">
      <c r="A8639" s="3">
        <v>42729.791666666664</v>
      </c>
      <c r="B8639">
        <v>0.124</v>
      </c>
    </row>
    <row r="8640" spans="1:2" x14ac:dyDescent="0.35">
      <c r="A8640" s="3">
        <v>42729.833333333336</v>
      </c>
      <c r="B8640">
        <v>0.1232</v>
      </c>
    </row>
    <row r="8641" spans="1:2" x14ac:dyDescent="0.35">
      <c r="A8641" s="3">
        <v>42729.875</v>
      </c>
      <c r="B8641">
        <v>0.11799999999999999</v>
      </c>
    </row>
    <row r="8642" spans="1:2" x14ac:dyDescent="0.35">
      <c r="A8642" s="3">
        <v>42729.916666666664</v>
      </c>
      <c r="B8642">
        <v>0.1113</v>
      </c>
    </row>
    <row r="8643" spans="1:2" x14ac:dyDescent="0.35">
      <c r="A8643" s="3">
        <v>42729.958333333336</v>
      </c>
      <c r="B8643">
        <v>0.1069</v>
      </c>
    </row>
    <row r="8644" spans="1:2" x14ac:dyDescent="0.35">
      <c r="A8644" s="3">
        <v>42730</v>
      </c>
      <c r="B8644">
        <v>0.10489999999999999</v>
      </c>
    </row>
    <row r="8645" spans="1:2" x14ac:dyDescent="0.35">
      <c r="A8645" s="3">
        <v>42730.041666666664</v>
      </c>
      <c r="B8645">
        <v>0.1026</v>
      </c>
    </row>
    <row r="8646" spans="1:2" x14ac:dyDescent="0.35">
      <c r="A8646" s="3">
        <v>42730.083333333336</v>
      </c>
      <c r="B8646">
        <v>9.9699999999999997E-2</v>
      </c>
    </row>
    <row r="8647" spans="1:2" x14ac:dyDescent="0.35">
      <c r="A8647" s="3">
        <v>42730.125</v>
      </c>
      <c r="B8647">
        <v>9.64E-2</v>
      </c>
    </row>
    <row r="8648" spans="1:2" x14ac:dyDescent="0.35">
      <c r="A8648" s="3">
        <v>42730.166666666664</v>
      </c>
      <c r="B8648">
        <v>9.4100000000000003E-2</v>
      </c>
    </row>
    <row r="8649" spans="1:2" x14ac:dyDescent="0.35">
      <c r="A8649" s="3">
        <v>42730.208333333336</v>
      </c>
      <c r="B8649">
        <v>9.4299999999999995E-2</v>
      </c>
    </row>
    <row r="8650" spans="1:2" x14ac:dyDescent="0.35">
      <c r="A8650" s="3">
        <v>42730.25</v>
      </c>
      <c r="B8650">
        <v>9.1300000000000006E-2</v>
      </c>
    </row>
    <row r="8651" spans="1:2" x14ac:dyDescent="0.35">
      <c r="A8651" s="3">
        <v>42730.291666666664</v>
      </c>
      <c r="B8651">
        <v>7.9600000000000004E-2</v>
      </c>
    </row>
    <row r="8652" spans="1:2" x14ac:dyDescent="0.35">
      <c r="A8652" s="3">
        <v>42730.333333333336</v>
      </c>
      <c r="B8652">
        <v>6.2100000000000002E-2</v>
      </c>
    </row>
    <row r="8653" spans="1:2" x14ac:dyDescent="0.35">
      <c r="A8653" s="3">
        <v>42730.375</v>
      </c>
      <c r="B8653">
        <v>5.3400000000000003E-2</v>
      </c>
    </row>
    <row r="8654" spans="1:2" x14ac:dyDescent="0.35">
      <c r="A8654" s="3">
        <v>42730.416666666664</v>
      </c>
      <c r="B8654">
        <v>5.2699999999999997E-2</v>
      </c>
    </row>
    <row r="8655" spans="1:2" x14ac:dyDescent="0.35">
      <c r="A8655" s="3">
        <v>42730.458333333336</v>
      </c>
      <c r="B8655">
        <v>5.5599999999999997E-2</v>
      </c>
    </row>
    <row r="8656" spans="1:2" x14ac:dyDescent="0.35">
      <c r="A8656" s="3">
        <v>42730.5</v>
      </c>
      <c r="B8656">
        <v>5.7799999999999997E-2</v>
      </c>
    </row>
    <row r="8657" spans="1:2" x14ac:dyDescent="0.35">
      <c r="A8657" s="3">
        <v>42730.541666666664</v>
      </c>
      <c r="B8657">
        <v>5.62E-2</v>
      </c>
    </row>
    <row r="8658" spans="1:2" x14ac:dyDescent="0.35">
      <c r="A8658" s="3">
        <v>42730.583333333336</v>
      </c>
      <c r="B8658">
        <v>5.2900000000000003E-2</v>
      </c>
    </row>
    <row r="8659" spans="1:2" x14ac:dyDescent="0.35">
      <c r="A8659" s="3">
        <v>42730.625</v>
      </c>
      <c r="B8659">
        <v>5.67E-2</v>
      </c>
    </row>
    <row r="8660" spans="1:2" x14ac:dyDescent="0.35">
      <c r="A8660" s="3">
        <v>42730.666666666664</v>
      </c>
      <c r="B8660">
        <v>6.2700000000000006E-2</v>
      </c>
    </row>
    <row r="8661" spans="1:2" x14ac:dyDescent="0.35">
      <c r="A8661" s="3">
        <v>42730.708333333336</v>
      </c>
      <c r="B8661">
        <v>7.6499999999999999E-2</v>
      </c>
    </row>
    <row r="8662" spans="1:2" x14ac:dyDescent="0.35">
      <c r="A8662" s="3">
        <v>42730.75</v>
      </c>
      <c r="B8662">
        <v>0.10050000000000001</v>
      </c>
    </row>
    <row r="8663" spans="1:2" x14ac:dyDescent="0.35">
      <c r="A8663" s="3">
        <v>42730.791666666664</v>
      </c>
      <c r="B8663">
        <v>0.1338</v>
      </c>
    </row>
    <row r="8664" spans="1:2" x14ac:dyDescent="0.35">
      <c r="A8664" s="3">
        <v>42730.833333333336</v>
      </c>
      <c r="B8664">
        <v>0.16550000000000001</v>
      </c>
    </row>
    <row r="8665" spans="1:2" x14ac:dyDescent="0.35">
      <c r="A8665" s="3">
        <v>42730.875</v>
      </c>
      <c r="B8665">
        <v>0.1978</v>
      </c>
    </row>
    <row r="8666" spans="1:2" x14ac:dyDescent="0.35">
      <c r="A8666" s="3">
        <v>42730.916666666664</v>
      </c>
      <c r="B8666">
        <v>0.2203</v>
      </c>
    </row>
    <row r="8667" spans="1:2" x14ac:dyDescent="0.35">
      <c r="A8667" s="3">
        <v>42730.958333333336</v>
      </c>
      <c r="B8667">
        <v>0.2298</v>
      </c>
    </row>
    <row r="8668" spans="1:2" x14ac:dyDescent="0.35">
      <c r="A8668" s="3">
        <v>42731</v>
      </c>
      <c r="B8668">
        <v>0.22720000000000001</v>
      </c>
    </row>
    <row r="8669" spans="1:2" x14ac:dyDescent="0.35">
      <c r="A8669" s="3">
        <v>42731.041666666664</v>
      </c>
      <c r="B8669">
        <v>0.21390000000000001</v>
      </c>
    </row>
    <row r="8670" spans="1:2" x14ac:dyDescent="0.35">
      <c r="A8670" s="3">
        <v>42731.083333333336</v>
      </c>
      <c r="B8670">
        <v>0.19639999999999999</v>
      </c>
    </row>
    <row r="8671" spans="1:2" x14ac:dyDescent="0.35">
      <c r="A8671" s="3">
        <v>42731.125</v>
      </c>
      <c r="B8671">
        <v>0.1749</v>
      </c>
    </row>
    <row r="8672" spans="1:2" x14ac:dyDescent="0.35">
      <c r="A8672" s="3">
        <v>42731.166666666664</v>
      </c>
      <c r="B8672">
        <v>0.16059999999999999</v>
      </c>
    </row>
    <row r="8673" spans="1:2" x14ac:dyDescent="0.35">
      <c r="A8673" s="3">
        <v>42731.208333333336</v>
      </c>
      <c r="B8673">
        <v>0.15890000000000001</v>
      </c>
    </row>
    <row r="8674" spans="1:2" x14ac:dyDescent="0.35">
      <c r="A8674" s="3">
        <v>42731.25</v>
      </c>
      <c r="B8674">
        <v>0.158</v>
      </c>
    </row>
    <row r="8675" spans="1:2" x14ac:dyDescent="0.35">
      <c r="A8675" s="3">
        <v>42731.291666666664</v>
      </c>
      <c r="B8675">
        <v>0.14080000000000001</v>
      </c>
    </row>
    <row r="8676" spans="1:2" x14ac:dyDescent="0.35">
      <c r="A8676" s="3">
        <v>42731.333333333336</v>
      </c>
      <c r="B8676">
        <v>0.1096</v>
      </c>
    </row>
    <row r="8677" spans="1:2" x14ac:dyDescent="0.35">
      <c r="A8677" s="3">
        <v>42731.375</v>
      </c>
      <c r="B8677">
        <v>0.1053</v>
      </c>
    </row>
    <row r="8678" spans="1:2" x14ac:dyDescent="0.35">
      <c r="A8678" s="3">
        <v>42731.416666666664</v>
      </c>
      <c r="B8678">
        <v>0.1196</v>
      </c>
    </row>
    <row r="8679" spans="1:2" x14ac:dyDescent="0.35">
      <c r="A8679" s="3">
        <v>42731.458333333336</v>
      </c>
      <c r="B8679">
        <v>0.1381</v>
      </c>
    </row>
    <row r="8680" spans="1:2" x14ac:dyDescent="0.35">
      <c r="A8680" s="3">
        <v>42731.5</v>
      </c>
      <c r="B8680">
        <v>0.1678</v>
      </c>
    </row>
    <row r="8681" spans="1:2" x14ac:dyDescent="0.35">
      <c r="A8681" s="3">
        <v>42731.541666666664</v>
      </c>
      <c r="B8681">
        <v>0.1996</v>
      </c>
    </row>
    <row r="8682" spans="1:2" x14ac:dyDescent="0.35">
      <c r="A8682" s="3">
        <v>42731.583333333336</v>
      </c>
      <c r="B8682">
        <v>0.1893</v>
      </c>
    </row>
    <row r="8683" spans="1:2" x14ac:dyDescent="0.35">
      <c r="A8683" s="3">
        <v>42731.625</v>
      </c>
      <c r="B8683">
        <v>0.18090000000000001</v>
      </c>
    </row>
    <row r="8684" spans="1:2" x14ac:dyDescent="0.35">
      <c r="A8684" s="3">
        <v>42731.666666666664</v>
      </c>
      <c r="B8684">
        <v>0.18659999999999999</v>
      </c>
    </row>
    <row r="8685" spans="1:2" x14ac:dyDescent="0.35">
      <c r="A8685" s="3">
        <v>42731.708333333336</v>
      </c>
      <c r="B8685">
        <v>0.19670000000000001</v>
      </c>
    </row>
    <row r="8686" spans="1:2" x14ac:dyDescent="0.35">
      <c r="A8686" s="3">
        <v>42731.75</v>
      </c>
      <c r="B8686">
        <v>0.2109</v>
      </c>
    </row>
    <row r="8687" spans="1:2" x14ac:dyDescent="0.35">
      <c r="A8687" s="3">
        <v>42731.791666666664</v>
      </c>
      <c r="B8687">
        <v>0.21510000000000001</v>
      </c>
    </row>
    <row r="8688" spans="1:2" x14ac:dyDescent="0.35">
      <c r="A8688" s="3">
        <v>42731.833333333336</v>
      </c>
      <c r="B8688">
        <v>0.2114</v>
      </c>
    </row>
    <row r="8689" spans="1:2" x14ac:dyDescent="0.35">
      <c r="A8689" s="3">
        <v>42731.875</v>
      </c>
      <c r="B8689">
        <v>0.21179999999999999</v>
      </c>
    </row>
    <row r="8690" spans="1:2" x14ac:dyDescent="0.35">
      <c r="A8690" s="3">
        <v>42731.916666666664</v>
      </c>
      <c r="B8690">
        <v>0.23139999999999999</v>
      </c>
    </row>
    <row r="8691" spans="1:2" x14ac:dyDescent="0.35">
      <c r="A8691" s="3">
        <v>42731.958333333336</v>
      </c>
      <c r="B8691">
        <v>0.27379999999999999</v>
      </c>
    </row>
    <row r="8692" spans="1:2" x14ac:dyDescent="0.35">
      <c r="A8692" s="3">
        <v>42732</v>
      </c>
      <c r="B8692">
        <v>0.33689999999999998</v>
      </c>
    </row>
    <row r="8693" spans="1:2" x14ac:dyDescent="0.35">
      <c r="A8693" s="3">
        <v>42732.041666666664</v>
      </c>
      <c r="B8693">
        <v>0.4279</v>
      </c>
    </row>
    <row r="8694" spans="1:2" x14ac:dyDescent="0.35">
      <c r="A8694" s="3">
        <v>42732.083333333336</v>
      </c>
      <c r="B8694">
        <v>0.50019999999999998</v>
      </c>
    </row>
    <row r="8695" spans="1:2" x14ac:dyDescent="0.35">
      <c r="A8695" s="3">
        <v>42732.125</v>
      </c>
      <c r="B8695">
        <v>0.52290000000000003</v>
      </c>
    </row>
    <row r="8696" spans="1:2" x14ac:dyDescent="0.35">
      <c r="A8696" s="3">
        <v>42732.166666666664</v>
      </c>
      <c r="B8696">
        <v>0.51859999999999995</v>
      </c>
    </row>
    <row r="8697" spans="1:2" x14ac:dyDescent="0.35">
      <c r="A8697" s="3">
        <v>42732.208333333336</v>
      </c>
      <c r="B8697">
        <v>0.49509999999999998</v>
      </c>
    </row>
    <row r="8698" spans="1:2" x14ac:dyDescent="0.35">
      <c r="A8698" s="3">
        <v>42732.25</v>
      </c>
      <c r="B8698">
        <v>0.45789999999999997</v>
      </c>
    </row>
    <row r="8699" spans="1:2" x14ac:dyDescent="0.35">
      <c r="A8699" s="3">
        <v>42732.291666666664</v>
      </c>
      <c r="B8699">
        <v>0.38250000000000001</v>
      </c>
    </row>
    <row r="8700" spans="1:2" x14ac:dyDescent="0.35">
      <c r="A8700" s="3">
        <v>42732.333333333336</v>
      </c>
      <c r="B8700">
        <v>0.36930000000000002</v>
      </c>
    </row>
    <row r="8701" spans="1:2" x14ac:dyDescent="0.35">
      <c r="A8701" s="3">
        <v>42732.375</v>
      </c>
      <c r="B8701">
        <v>0.43319999999999997</v>
      </c>
    </row>
    <row r="8702" spans="1:2" x14ac:dyDescent="0.35">
      <c r="A8702" s="3">
        <v>42732.416666666664</v>
      </c>
      <c r="B8702">
        <v>0.43430000000000002</v>
      </c>
    </row>
    <row r="8703" spans="1:2" x14ac:dyDescent="0.35">
      <c r="A8703" s="3">
        <v>42732.458333333336</v>
      </c>
      <c r="B8703">
        <v>0.46089999999999998</v>
      </c>
    </row>
    <row r="8704" spans="1:2" x14ac:dyDescent="0.35">
      <c r="A8704" s="3">
        <v>42732.5</v>
      </c>
      <c r="B8704">
        <v>0.47439999999999999</v>
      </c>
    </row>
    <row r="8705" spans="1:2" x14ac:dyDescent="0.35">
      <c r="A8705" s="3">
        <v>42732.541666666664</v>
      </c>
      <c r="B8705">
        <v>0.45229999999999998</v>
      </c>
    </row>
    <row r="8706" spans="1:2" x14ac:dyDescent="0.35">
      <c r="A8706" s="3">
        <v>42732.583333333336</v>
      </c>
      <c r="B8706">
        <v>0.40620000000000001</v>
      </c>
    </row>
    <row r="8707" spans="1:2" x14ac:dyDescent="0.35">
      <c r="A8707" s="3">
        <v>42732.625</v>
      </c>
      <c r="B8707">
        <v>0.39129999999999998</v>
      </c>
    </row>
    <row r="8708" spans="1:2" x14ac:dyDescent="0.35">
      <c r="A8708" s="3">
        <v>42732.666666666664</v>
      </c>
      <c r="B8708">
        <v>0.37259999999999999</v>
      </c>
    </row>
    <row r="8709" spans="1:2" x14ac:dyDescent="0.35">
      <c r="A8709" s="3">
        <v>42732.708333333336</v>
      </c>
      <c r="B8709">
        <v>0.34499999999999997</v>
      </c>
    </row>
    <row r="8710" spans="1:2" x14ac:dyDescent="0.35">
      <c r="A8710" s="3">
        <v>42732.75</v>
      </c>
      <c r="B8710">
        <v>0.34239999999999998</v>
      </c>
    </row>
    <row r="8711" spans="1:2" x14ac:dyDescent="0.35">
      <c r="A8711" s="3">
        <v>42732.791666666664</v>
      </c>
      <c r="B8711">
        <v>0.36780000000000002</v>
      </c>
    </row>
    <row r="8712" spans="1:2" x14ac:dyDescent="0.35">
      <c r="A8712" s="3">
        <v>42732.833333333336</v>
      </c>
      <c r="B8712">
        <v>0.37940000000000002</v>
      </c>
    </row>
    <row r="8713" spans="1:2" x14ac:dyDescent="0.35">
      <c r="A8713" s="3">
        <v>42732.875</v>
      </c>
      <c r="B8713">
        <v>0.38640000000000002</v>
      </c>
    </row>
    <row r="8714" spans="1:2" x14ac:dyDescent="0.35">
      <c r="A8714" s="3">
        <v>42732.916666666664</v>
      </c>
      <c r="B8714">
        <v>0.41970000000000002</v>
      </c>
    </row>
    <row r="8715" spans="1:2" x14ac:dyDescent="0.35">
      <c r="A8715" s="3">
        <v>42732.958333333336</v>
      </c>
      <c r="B8715">
        <v>0.4753</v>
      </c>
    </row>
    <row r="8716" spans="1:2" x14ac:dyDescent="0.35">
      <c r="A8716" s="3">
        <v>42733</v>
      </c>
      <c r="B8716">
        <v>0.55289999999999995</v>
      </c>
    </row>
    <row r="8717" spans="1:2" x14ac:dyDescent="0.35">
      <c r="A8717" s="3">
        <v>42733.041666666664</v>
      </c>
      <c r="B8717">
        <v>0.59670000000000001</v>
      </c>
    </row>
    <row r="8718" spans="1:2" x14ac:dyDescent="0.35">
      <c r="A8718" s="3">
        <v>42733.083333333336</v>
      </c>
      <c r="B8718">
        <v>0.61650000000000005</v>
      </c>
    </row>
    <row r="8719" spans="1:2" x14ac:dyDescent="0.35">
      <c r="A8719" s="3">
        <v>42733.125</v>
      </c>
      <c r="B8719">
        <v>0.59609999999999996</v>
      </c>
    </row>
    <row r="8720" spans="1:2" x14ac:dyDescent="0.35">
      <c r="A8720" s="3">
        <v>42733.166666666664</v>
      </c>
      <c r="B8720">
        <v>0.59940000000000004</v>
      </c>
    </row>
    <row r="8721" spans="1:2" x14ac:dyDescent="0.35">
      <c r="A8721" s="3">
        <v>42733.208333333336</v>
      </c>
      <c r="B8721">
        <v>0.61760000000000004</v>
      </c>
    </row>
    <row r="8722" spans="1:2" x14ac:dyDescent="0.35">
      <c r="A8722" s="3">
        <v>42733.25</v>
      </c>
      <c r="B8722">
        <v>0.65029999999999999</v>
      </c>
    </row>
    <row r="8723" spans="1:2" x14ac:dyDescent="0.35">
      <c r="A8723" s="3">
        <v>42733.291666666664</v>
      </c>
      <c r="B8723">
        <v>0.67</v>
      </c>
    </row>
    <row r="8724" spans="1:2" x14ac:dyDescent="0.35">
      <c r="A8724" s="3">
        <v>42733.333333333336</v>
      </c>
      <c r="B8724">
        <v>0.71989999999999998</v>
      </c>
    </row>
    <row r="8725" spans="1:2" x14ac:dyDescent="0.35">
      <c r="A8725" s="3">
        <v>42733.375</v>
      </c>
      <c r="B8725">
        <v>0.73829999999999996</v>
      </c>
    </row>
    <row r="8726" spans="1:2" x14ac:dyDescent="0.35">
      <c r="A8726" s="3">
        <v>42733.416666666664</v>
      </c>
      <c r="B8726">
        <v>0.73480000000000001</v>
      </c>
    </row>
    <row r="8727" spans="1:2" x14ac:dyDescent="0.35">
      <c r="A8727" s="3">
        <v>42733.458333333336</v>
      </c>
      <c r="B8727">
        <v>0.72760000000000002</v>
      </c>
    </row>
    <row r="8728" spans="1:2" x14ac:dyDescent="0.35">
      <c r="A8728" s="3">
        <v>42733.5</v>
      </c>
      <c r="B8728">
        <v>0.72160000000000002</v>
      </c>
    </row>
    <row r="8729" spans="1:2" x14ac:dyDescent="0.35">
      <c r="A8729" s="3">
        <v>42733.541666666664</v>
      </c>
      <c r="B8729">
        <v>0.71509999999999996</v>
      </c>
    </row>
    <row r="8730" spans="1:2" x14ac:dyDescent="0.35">
      <c r="A8730" s="3">
        <v>42733.583333333336</v>
      </c>
      <c r="B8730">
        <v>0.68710000000000004</v>
      </c>
    </row>
    <row r="8731" spans="1:2" x14ac:dyDescent="0.35">
      <c r="A8731" s="3">
        <v>42733.625</v>
      </c>
      <c r="B8731">
        <v>0.63939999999999997</v>
      </c>
    </row>
    <row r="8732" spans="1:2" x14ac:dyDescent="0.35">
      <c r="A8732" s="3">
        <v>42733.666666666664</v>
      </c>
      <c r="B8732">
        <v>0.59789999999999999</v>
      </c>
    </row>
    <row r="8733" spans="1:2" x14ac:dyDescent="0.35">
      <c r="A8733" s="3">
        <v>42733.708333333336</v>
      </c>
      <c r="B8733">
        <v>0.57169999999999999</v>
      </c>
    </row>
    <row r="8734" spans="1:2" x14ac:dyDescent="0.35">
      <c r="A8734" s="3">
        <v>42733.75</v>
      </c>
      <c r="B8734">
        <v>0.54830000000000001</v>
      </c>
    </row>
    <row r="8735" spans="1:2" x14ac:dyDescent="0.35">
      <c r="A8735" s="3">
        <v>42733.791666666664</v>
      </c>
      <c r="B8735">
        <v>0.53290000000000004</v>
      </c>
    </row>
    <row r="8736" spans="1:2" x14ac:dyDescent="0.35">
      <c r="A8736" s="3">
        <v>42733.833333333336</v>
      </c>
      <c r="B8736">
        <v>0.49890000000000001</v>
      </c>
    </row>
    <row r="8737" spans="1:2" x14ac:dyDescent="0.35">
      <c r="A8737" s="3">
        <v>42733.875</v>
      </c>
      <c r="B8737">
        <v>0.46129999999999999</v>
      </c>
    </row>
    <row r="8738" spans="1:2" x14ac:dyDescent="0.35">
      <c r="A8738" s="3">
        <v>42733.916666666664</v>
      </c>
      <c r="B8738">
        <v>0.44490000000000002</v>
      </c>
    </row>
    <row r="8739" spans="1:2" x14ac:dyDescent="0.35">
      <c r="A8739" s="3">
        <v>42733.958333333336</v>
      </c>
      <c r="B8739">
        <v>0.4269</v>
      </c>
    </row>
    <row r="8740" spans="1:2" x14ac:dyDescent="0.35">
      <c r="A8740" s="3">
        <v>42734</v>
      </c>
      <c r="B8740">
        <v>0.40489999999999998</v>
      </c>
    </row>
    <row r="8741" spans="1:2" x14ac:dyDescent="0.35">
      <c r="A8741" s="3">
        <v>42734.041666666664</v>
      </c>
      <c r="B8741">
        <v>0.3926</v>
      </c>
    </row>
    <row r="8742" spans="1:2" x14ac:dyDescent="0.35">
      <c r="A8742" s="3">
        <v>42734.083333333336</v>
      </c>
      <c r="B8742">
        <v>0.38700000000000001</v>
      </c>
    </row>
    <row r="8743" spans="1:2" x14ac:dyDescent="0.35">
      <c r="A8743" s="3">
        <v>42734.125</v>
      </c>
      <c r="B8743">
        <v>0.38619999999999999</v>
      </c>
    </row>
    <row r="8744" spans="1:2" x14ac:dyDescent="0.35">
      <c r="A8744" s="3">
        <v>42734.166666666664</v>
      </c>
      <c r="B8744">
        <v>0.3851</v>
      </c>
    </row>
    <row r="8745" spans="1:2" x14ac:dyDescent="0.35">
      <c r="A8745" s="3">
        <v>42734.208333333336</v>
      </c>
      <c r="B8745">
        <v>0.38440000000000002</v>
      </c>
    </row>
    <row r="8746" spans="1:2" x14ac:dyDescent="0.35">
      <c r="A8746" s="3">
        <v>42734.25</v>
      </c>
      <c r="B8746">
        <v>0.37740000000000001</v>
      </c>
    </row>
    <row r="8747" spans="1:2" x14ac:dyDescent="0.35">
      <c r="A8747" s="3">
        <v>42734.291666666664</v>
      </c>
      <c r="B8747">
        <v>0.3463</v>
      </c>
    </row>
    <row r="8748" spans="1:2" x14ac:dyDescent="0.35">
      <c r="A8748" s="3">
        <v>42734.333333333336</v>
      </c>
      <c r="B8748">
        <v>0.38690000000000002</v>
      </c>
    </row>
    <row r="8749" spans="1:2" x14ac:dyDescent="0.35">
      <c r="A8749" s="3">
        <v>42734.375</v>
      </c>
      <c r="B8749">
        <v>0.41909999999999997</v>
      </c>
    </row>
    <row r="8750" spans="1:2" x14ac:dyDescent="0.35">
      <c r="A8750" s="3">
        <v>42734.416666666664</v>
      </c>
      <c r="B8750">
        <v>0.40710000000000002</v>
      </c>
    </row>
    <row r="8751" spans="1:2" x14ac:dyDescent="0.35">
      <c r="A8751" s="3">
        <v>42734.458333333336</v>
      </c>
      <c r="B8751">
        <v>0.39119999999999999</v>
      </c>
    </row>
    <row r="8752" spans="1:2" x14ac:dyDescent="0.35">
      <c r="A8752" s="3">
        <v>42734.5</v>
      </c>
      <c r="B8752">
        <v>0.3846</v>
      </c>
    </row>
    <row r="8753" spans="1:2" x14ac:dyDescent="0.35">
      <c r="A8753" s="3">
        <v>42734.541666666664</v>
      </c>
      <c r="B8753">
        <v>0.38119999999999998</v>
      </c>
    </row>
    <row r="8754" spans="1:2" x14ac:dyDescent="0.35">
      <c r="A8754" s="3">
        <v>42734.583333333336</v>
      </c>
      <c r="B8754">
        <v>0.35460000000000003</v>
      </c>
    </row>
    <row r="8755" spans="1:2" x14ac:dyDescent="0.35">
      <c r="A8755" s="3">
        <v>42734.625</v>
      </c>
      <c r="B8755">
        <v>0.32490000000000002</v>
      </c>
    </row>
    <row r="8756" spans="1:2" x14ac:dyDescent="0.35">
      <c r="A8756" s="3">
        <v>42734.666666666664</v>
      </c>
      <c r="B8756">
        <v>0.31979999999999997</v>
      </c>
    </row>
    <row r="8757" spans="1:2" x14ac:dyDescent="0.35">
      <c r="A8757" s="3">
        <v>42734.708333333336</v>
      </c>
      <c r="B8757">
        <v>0.32</v>
      </c>
    </row>
    <row r="8758" spans="1:2" x14ac:dyDescent="0.35">
      <c r="A8758" s="3">
        <v>42734.75</v>
      </c>
      <c r="B8758">
        <v>0.31369999999999998</v>
      </c>
    </row>
    <row r="8759" spans="1:2" x14ac:dyDescent="0.35">
      <c r="A8759" s="3">
        <v>42734.791666666664</v>
      </c>
      <c r="B8759">
        <v>0.30830000000000002</v>
      </c>
    </row>
    <row r="8760" spans="1:2" x14ac:dyDescent="0.35">
      <c r="A8760" s="3">
        <v>42734.833333333336</v>
      </c>
      <c r="B8760">
        <v>0.31190000000000001</v>
      </c>
    </row>
    <row r="8761" spans="1:2" x14ac:dyDescent="0.35">
      <c r="A8761" s="3">
        <v>42734.875</v>
      </c>
      <c r="B8761">
        <v>0.31409999999999999</v>
      </c>
    </row>
    <row r="8762" spans="1:2" x14ac:dyDescent="0.35">
      <c r="A8762" s="3">
        <v>42734.916666666664</v>
      </c>
      <c r="B8762">
        <v>0.30480000000000002</v>
      </c>
    </row>
    <row r="8763" spans="1:2" x14ac:dyDescent="0.35">
      <c r="A8763" s="3">
        <v>42734.958333333336</v>
      </c>
      <c r="B8763">
        <v>0.27260000000000001</v>
      </c>
    </row>
    <row r="8764" spans="1:2" x14ac:dyDescent="0.35">
      <c r="A8764" s="3">
        <v>42735</v>
      </c>
      <c r="B8764">
        <v>0.2394</v>
      </c>
    </row>
    <row r="8765" spans="1:2" x14ac:dyDescent="0.35">
      <c r="A8765" s="3">
        <v>42735.041666666664</v>
      </c>
      <c r="B8765">
        <v>0.21490000000000001</v>
      </c>
    </row>
    <row r="8766" spans="1:2" x14ac:dyDescent="0.35">
      <c r="A8766" s="3">
        <v>42735.083333333336</v>
      </c>
      <c r="B8766">
        <v>0.20910000000000001</v>
      </c>
    </row>
    <row r="8767" spans="1:2" x14ac:dyDescent="0.35">
      <c r="A8767" s="3">
        <v>42735.125</v>
      </c>
      <c r="B8767">
        <v>0.2127</v>
      </c>
    </row>
    <row r="8768" spans="1:2" x14ac:dyDescent="0.35">
      <c r="A8768" s="3">
        <v>42735.166666666664</v>
      </c>
      <c r="B8768">
        <v>0.20979999999999999</v>
      </c>
    </row>
    <row r="8769" spans="1:2" x14ac:dyDescent="0.35">
      <c r="A8769" s="3">
        <v>42735.208333333336</v>
      </c>
      <c r="B8769">
        <v>0.2006</v>
      </c>
    </row>
    <row r="8770" spans="1:2" x14ac:dyDescent="0.35">
      <c r="A8770" s="3">
        <v>42735.25</v>
      </c>
      <c r="B8770">
        <v>0.18759999999999999</v>
      </c>
    </row>
    <row r="8771" spans="1:2" x14ac:dyDescent="0.35">
      <c r="A8771" s="3">
        <v>42735.291666666664</v>
      </c>
      <c r="B8771">
        <v>0.1643</v>
      </c>
    </row>
    <row r="8772" spans="1:2" x14ac:dyDescent="0.35">
      <c r="A8772" s="3">
        <v>42735.333333333336</v>
      </c>
      <c r="B8772">
        <v>0.1676</v>
      </c>
    </row>
    <row r="8773" spans="1:2" x14ac:dyDescent="0.35">
      <c r="A8773" s="3">
        <v>42735.375</v>
      </c>
      <c r="B8773">
        <v>0.18509999999999999</v>
      </c>
    </row>
    <row r="8774" spans="1:2" x14ac:dyDescent="0.35">
      <c r="A8774" s="3">
        <v>42735.416666666664</v>
      </c>
      <c r="B8774">
        <v>0.17380000000000001</v>
      </c>
    </row>
    <row r="8775" spans="1:2" x14ac:dyDescent="0.35">
      <c r="A8775" s="3">
        <v>42735.458333333336</v>
      </c>
      <c r="B8775">
        <v>0.16470000000000001</v>
      </c>
    </row>
    <row r="8776" spans="1:2" x14ac:dyDescent="0.35">
      <c r="A8776" s="3">
        <v>42735.5</v>
      </c>
      <c r="B8776">
        <v>0.159</v>
      </c>
    </row>
    <row r="8777" spans="1:2" x14ac:dyDescent="0.35">
      <c r="A8777" s="3">
        <v>42735.541666666664</v>
      </c>
      <c r="B8777">
        <v>0.1482</v>
      </c>
    </row>
    <row r="8778" spans="1:2" x14ac:dyDescent="0.35">
      <c r="A8778" s="3">
        <v>42735.583333333336</v>
      </c>
      <c r="B8778">
        <v>0.1245</v>
      </c>
    </row>
    <row r="8779" spans="1:2" x14ac:dyDescent="0.35">
      <c r="A8779" s="3">
        <v>42735.625</v>
      </c>
      <c r="B8779">
        <v>0.1125</v>
      </c>
    </row>
    <row r="8780" spans="1:2" x14ac:dyDescent="0.35">
      <c r="A8780" s="3">
        <v>42735.666666666664</v>
      </c>
      <c r="B8780">
        <v>9.8799999999999999E-2</v>
      </c>
    </row>
    <row r="8781" spans="1:2" x14ac:dyDescent="0.35">
      <c r="A8781" s="3">
        <v>42735.708333333336</v>
      </c>
      <c r="B8781">
        <v>8.1600000000000006E-2</v>
      </c>
    </row>
    <row r="8782" spans="1:2" x14ac:dyDescent="0.35">
      <c r="A8782" s="3">
        <v>42735.75</v>
      </c>
      <c r="B8782">
        <v>6.5699999999999995E-2</v>
      </c>
    </row>
    <row r="8783" spans="1:2" x14ac:dyDescent="0.35">
      <c r="A8783" s="3">
        <v>42735.791666666664</v>
      </c>
      <c r="B8783">
        <v>5.4800000000000001E-2</v>
      </c>
    </row>
    <row r="8784" spans="1:2" x14ac:dyDescent="0.35">
      <c r="A8784" s="3">
        <v>42735.833333333336</v>
      </c>
      <c r="B8784">
        <v>5.0900000000000001E-2</v>
      </c>
    </row>
    <row r="8785" spans="1:2" x14ac:dyDescent="0.35">
      <c r="A8785" s="3">
        <v>42735.875</v>
      </c>
      <c r="B8785">
        <v>5.5800000000000002E-2</v>
      </c>
    </row>
    <row r="8786" spans="1:2" x14ac:dyDescent="0.35">
      <c r="A8786" s="3">
        <v>42735.916666666664</v>
      </c>
      <c r="B8786">
        <v>6.3500000000000001E-2</v>
      </c>
    </row>
    <row r="8787" spans="1:2" x14ac:dyDescent="0.35">
      <c r="A8787" s="3">
        <v>42735.958333333336</v>
      </c>
      <c r="B8787">
        <v>6.8099999999999994E-2</v>
      </c>
    </row>
  </sheetData>
  <sheetProtection algorithmName="SHA-512" hashValue="JjI8T+hpvnjDEqtRq3XTNEVg/HbgL5Hm/dEqfb3+R+yzkCqs9+w5POtluh8Yqs8Bog166hjq02tnyz7hdy36ZA==" saltValue="HxzyX5vSZcW7S8Q7SZO42g==" spinCount="100000" sheet="1" objects="1" scenarios="1" selectLockedCell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C2E0B9-3C38-4456-A85C-2159BF53A0FA}">
  <dimension ref="A1:A6"/>
  <sheetViews>
    <sheetView workbookViewId="0">
      <selection activeCell="A6" sqref="A6"/>
    </sheetView>
  </sheetViews>
  <sheetFormatPr defaultRowHeight="14.5" x14ac:dyDescent="0.35"/>
  <cols>
    <col min="1" max="1" width="19.26953125" bestFit="1" customWidth="1"/>
  </cols>
  <sheetData>
    <row r="1" spans="1:1" x14ac:dyDescent="0.35">
      <c r="A1" t="s">
        <v>51</v>
      </c>
    </row>
    <row r="2" spans="1:1" x14ac:dyDescent="0.35">
      <c r="A2" t="s">
        <v>52</v>
      </c>
    </row>
    <row r="3" spans="1:1" x14ac:dyDescent="0.35">
      <c r="A3" t="s">
        <v>55</v>
      </c>
    </row>
    <row r="4" spans="1:1" x14ac:dyDescent="0.35">
      <c r="A4" t="s">
        <v>53</v>
      </c>
    </row>
    <row r="5" spans="1:1" x14ac:dyDescent="0.35">
      <c r="A5" t="s">
        <v>54</v>
      </c>
    </row>
    <row r="6" spans="1:1" x14ac:dyDescent="0.35">
      <c r="A6" t="s">
        <v>56</v>
      </c>
    </row>
  </sheetData>
  <sheetProtection algorithmName="SHA-512" hashValue="mSqdP1LUmrekv7U9lq675Tyrjq7xe05gXP2tPHtUCN810IJ1ucJmnxZdiP5kVnyNRchOPlcEThhW0AKJDzsREw==" saltValue="NeyYrAcMyaZMFl6Bu4jqhg==" spinCount="100000" sheet="1" objects="1" scenarios="1" select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EF665-1476-4E58-A042-9073599A0B26}">
  <dimension ref="A1"/>
  <sheetViews>
    <sheetView showGridLines="0" zoomScale="145" zoomScaleNormal="145" workbookViewId="0">
      <selection activeCell="A22" sqref="A22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ADA84-01AF-4707-B5F5-9D7584DC942C}">
  <dimension ref="A1:T39"/>
  <sheetViews>
    <sheetView view="pageBreakPreview" zoomScaleNormal="100" zoomScaleSheetLayoutView="100" workbookViewId="0">
      <selection activeCell="E5" sqref="E5"/>
    </sheetView>
  </sheetViews>
  <sheetFormatPr defaultColWidth="22.1796875" defaultRowHeight="25" customHeight="1" x14ac:dyDescent="0.35"/>
  <cols>
    <col min="1" max="1" width="16.6328125" customWidth="1"/>
    <col min="2" max="2" width="9.6328125" customWidth="1"/>
    <col min="3" max="4" width="15.6328125" customWidth="1"/>
    <col min="5" max="5" width="16.54296875" customWidth="1"/>
    <col min="6" max="6" width="15.6328125" customWidth="1"/>
    <col min="7" max="7" width="5.6328125" customWidth="1"/>
    <col min="8" max="8" width="16.6328125" customWidth="1"/>
    <col min="9" max="9" width="9.6328125" customWidth="1"/>
    <col min="10" max="13" width="15.6328125" customWidth="1"/>
    <col min="14" max="14" width="5.6328125" customWidth="1"/>
    <col min="15" max="15" width="16.6328125" customWidth="1"/>
    <col min="16" max="17" width="15.6328125" customWidth="1"/>
    <col min="18" max="20" width="22.1796875" style="46"/>
  </cols>
  <sheetData>
    <row r="1" spans="1:17" ht="25" customHeight="1" x14ac:dyDescent="0.35">
      <c r="A1" s="81" t="s">
        <v>190</v>
      </c>
      <c r="B1" s="81"/>
      <c r="C1" s="81"/>
      <c r="D1" s="81"/>
      <c r="E1" s="81"/>
      <c r="F1" s="81"/>
      <c r="H1" s="80" t="s">
        <v>175</v>
      </c>
      <c r="I1" s="80"/>
      <c r="J1" s="80"/>
      <c r="K1" s="80"/>
      <c r="L1" s="80"/>
      <c r="M1" s="80"/>
      <c r="O1" s="82" t="s">
        <v>191</v>
      </c>
      <c r="P1" s="82"/>
      <c r="Q1" s="82"/>
    </row>
    <row r="2" spans="1:17" ht="60.5" customHeight="1" x14ac:dyDescent="0.35">
      <c r="A2" s="60" t="s">
        <v>177</v>
      </c>
      <c r="B2" s="60" t="s">
        <v>164</v>
      </c>
      <c r="C2" s="60" t="s">
        <v>163</v>
      </c>
      <c r="D2" s="60" t="s">
        <v>179</v>
      </c>
      <c r="E2" s="60" t="s">
        <v>180</v>
      </c>
      <c r="F2" s="60" t="s">
        <v>183</v>
      </c>
      <c r="H2" s="61" t="s">
        <v>178</v>
      </c>
      <c r="I2" s="61" t="s">
        <v>164</v>
      </c>
      <c r="J2" s="61" t="s">
        <v>163</v>
      </c>
      <c r="K2" s="61" t="s">
        <v>179</v>
      </c>
      <c r="L2" s="61" t="s">
        <v>180</v>
      </c>
      <c r="M2" s="61" t="s">
        <v>183</v>
      </c>
      <c r="O2" s="70"/>
      <c r="P2" s="71" t="s">
        <v>135</v>
      </c>
      <c r="Q2" s="71" t="s">
        <v>134</v>
      </c>
    </row>
    <row r="3" spans="1:17" ht="44" customHeight="1" x14ac:dyDescent="0.35">
      <c r="A3" s="60" t="s">
        <v>156</v>
      </c>
      <c r="B3" s="57">
        <v>0</v>
      </c>
      <c r="C3" s="57">
        <v>0</v>
      </c>
      <c r="D3" s="40"/>
      <c r="E3" s="58" t="s">
        <v>181</v>
      </c>
      <c r="F3" s="58">
        <v>0</v>
      </c>
      <c r="H3" s="61" t="s">
        <v>156</v>
      </c>
      <c r="I3" s="62">
        <v>50</v>
      </c>
      <c r="J3" s="62">
        <v>300000</v>
      </c>
      <c r="K3" s="40"/>
      <c r="L3" s="63" t="s">
        <v>181</v>
      </c>
      <c r="M3" s="68">
        <v>4000</v>
      </c>
      <c r="O3" s="73" t="s">
        <v>132</v>
      </c>
      <c r="P3" s="72">
        <v>1030</v>
      </c>
      <c r="Q3" s="7">
        <f t="shared" ref="Q3:Q13" si="0">P3/$P$14</f>
        <v>0.5186304128902316</v>
      </c>
    </row>
    <row r="4" spans="1:17" ht="35" customHeight="1" x14ac:dyDescent="0.35">
      <c r="A4" s="60" t="s">
        <v>192</v>
      </c>
      <c r="B4" s="57">
        <v>360</v>
      </c>
      <c r="C4" s="57">
        <v>4000000</v>
      </c>
      <c r="D4" s="40"/>
      <c r="E4" s="58" t="s">
        <v>181</v>
      </c>
      <c r="F4" s="58">
        <v>2000</v>
      </c>
      <c r="H4" s="61" t="s">
        <v>192</v>
      </c>
      <c r="I4" s="62">
        <v>160</v>
      </c>
      <c r="J4" s="62">
        <v>400000</v>
      </c>
      <c r="K4" s="40"/>
      <c r="L4" s="63" t="s">
        <v>181</v>
      </c>
      <c r="M4" s="68">
        <v>2000</v>
      </c>
      <c r="O4" s="73" t="s">
        <v>131</v>
      </c>
      <c r="P4" s="72">
        <v>100</v>
      </c>
      <c r="Q4" s="7">
        <f t="shared" si="0"/>
        <v>5.0352467270896276E-2</v>
      </c>
    </row>
    <row r="5" spans="1:17" ht="34" customHeight="1" x14ac:dyDescent="0.35">
      <c r="A5" s="60" t="s">
        <v>193</v>
      </c>
      <c r="B5" s="57">
        <v>360</v>
      </c>
      <c r="C5" s="57">
        <v>4000000</v>
      </c>
      <c r="D5" s="40"/>
      <c r="E5" s="58" t="s">
        <v>182</v>
      </c>
      <c r="F5" s="58">
        <v>1000</v>
      </c>
      <c r="H5" s="61" t="s">
        <v>193</v>
      </c>
      <c r="I5" s="62">
        <v>160</v>
      </c>
      <c r="J5" s="62">
        <v>400000</v>
      </c>
      <c r="K5" s="40"/>
      <c r="L5" s="63" t="s">
        <v>182</v>
      </c>
      <c r="M5" s="68">
        <v>1000</v>
      </c>
      <c r="O5" s="73" t="s">
        <v>130</v>
      </c>
      <c r="P5" s="72">
        <v>200</v>
      </c>
      <c r="Q5" s="7">
        <f t="shared" si="0"/>
        <v>0.10070493454179255</v>
      </c>
    </row>
    <row r="6" spans="1:17" ht="25" customHeight="1" x14ac:dyDescent="0.35">
      <c r="A6" s="60" t="s">
        <v>154</v>
      </c>
      <c r="B6" s="57">
        <v>7</v>
      </c>
      <c r="C6" s="40"/>
      <c r="D6" s="57">
        <v>365</v>
      </c>
      <c r="E6" s="58" t="s">
        <v>181</v>
      </c>
      <c r="F6" s="59">
        <v>1500</v>
      </c>
      <c r="H6" s="61" t="s">
        <v>154</v>
      </c>
      <c r="I6" s="62">
        <v>0</v>
      </c>
      <c r="J6" s="40"/>
      <c r="K6" s="62">
        <v>0</v>
      </c>
      <c r="L6" s="63" t="s">
        <v>181</v>
      </c>
      <c r="M6" s="69">
        <v>0</v>
      </c>
      <c r="O6" s="73" t="s">
        <v>129</v>
      </c>
      <c r="P6" s="72">
        <v>75</v>
      </c>
      <c r="Q6" s="7">
        <f t="shared" si="0"/>
        <v>3.7764350453172203E-2</v>
      </c>
    </row>
    <row r="7" spans="1:17" ht="32.5" customHeight="1" x14ac:dyDescent="0.35">
      <c r="A7" s="66" t="s">
        <v>153</v>
      </c>
      <c r="B7" s="57">
        <v>15</v>
      </c>
      <c r="C7" s="40"/>
      <c r="D7" s="57">
        <v>20</v>
      </c>
      <c r="E7" s="58" t="s">
        <v>181</v>
      </c>
      <c r="F7" s="59">
        <v>1000</v>
      </c>
      <c r="H7" s="65" t="s">
        <v>153</v>
      </c>
      <c r="I7" s="62">
        <v>20</v>
      </c>
      <c r="J7" s="40"/>
      <c r="K7" s="62">
        <v>20</v>
      </c>
      <c r="L7" s="63" t="s">
        <v>181</v>
      </c>
      <c r="M7" s="69">
        <v>1000</v>
      </c>
      <c r="O7" s="73" t="s">
        <v>128</v>
      </c>
      <c r="P7" s="72">
        <v>50</v>
      </c>
      <c r="Q7" s="7">
        <f t="shared" si="0"/>
        <v>2.5176233635448138E-2</v>
      </c>
    </row>
    <row r="8" spans="1:17" ht="25" customHeight="1" x14ac:dyDescent="0.35">
      <c r="A8" s="60" t="s">
        <v>152</v>
      </c>
      <c r="B8" s="57">
        <v>78</v>
      </c>
      <c r="C8" s="57">
        <v>400000</v>
      </c>
      <c r="D8" s="40"/>
      <c r="E8" s="58" t="s">
        <v>181</v>
      </c>
      <c r="F8" s="58">
        <v>18000</v>
      </c>
      <c r="H8" s="61" t="s">
        <v>152</v>
      </c>
      <c r="I8" s="62">
        <v>0</v>
      </c>
      <c r="J8" s="62">
        <v>100</v>
      </c>
      <c r="K8" s="40"/>
      <c r="L8" s="63" t="s">
        <v>181</v>
      </c>
      <c r="M8" s="68">
        <v>0</v>
      </c>
      <c r="O8" s="73" t="s">
        <v>127</v>
      </c>
      <c r="P8" s="72">
        <v>51</v>
      </c>
      <c r="Q8" s="7">
        <f t="shared" si="0"/>
        <v>2.5679758308157101E-2</v>
      </c>
    </row>
    <row r="9" spans="1:17" ht="25" customHeight="1" x14ac:dyDescent="0.35">
      <c r="A9" s="60" t="s">
        <v>151</v>
      </c>
      <c r="B9" s="57">
        <v>8</v>
      </c>
      <c r="C9" s="57">
        <v>100</v>
      </c>
      <c r="D9" s="40"/>
      <c r="E9" s="58" t="s">
        <v>181</v>
      </c>
      <c r="F9" s="58">
        <v>5000</v>
      </c>
      <c r="H9" s="61" t="s">
        <v>151</v>
      </c>
      <c r="I9" s="62">
        <v>20</v>
      </c>
      <c r="J9" s="62">
        <v>100</v>
      </c>
      <c r="K9" s="40"/>
      <c r="L9" s="63" t="s">
        <v>181</v>
      </c>
      <c r="M9" s="68">
        <v>5000</v>
      </c>
      <c r="O9" s="73" t="s">
        <v>126</v>
      </c>
      <c r="P9" s="72">
        <v>100</v>
      </c>
      <c r="Q9" s="7">
        <f t="shared" si="0"/>
        <v>5.0352467270896276E-2</v>
      </c>
    </row>
    <row r="10" spans="1:17" ht="37" customHeight="1" x14ac:dyDescent="0.35">
      <c r="A10" s="60" t="s">
        <v>150</v>
      </c>
      <c r="B10" s="57">
        <v>7</v>
      </c>
      <c r="C10" s="40"/>
      <c r="D10" s="57">
        <v>250</v>
      </c>
      <c r="E10" s="58" t="s">
        <v>181</v>
      </c>
      <c r="F10" s="59">
        <v>500</v>
      </c>
      <c r="H10" s="61" t="s">
        <v>150</v>
      </c>
      <c r="I10" s="62">
        <v>0</v>
      </c>
      <c r="J10" s="40"/>
      <c r="K10" s="62">
        <v>0</v>
      </c>
      <c r="L10" s="63" t="s">
        <v>181</v>
      </c>
      <c r="M10" s="69">
        <v>0</v>
      </c>
      <c r="O10" s="73" t="s">
        <v>125</v>
      </c>
      <c r="P10" s="72">
        <v>60</v>
      </c>
      <c r="Q10" s="7">
        <f t="shared" si="0"/>
        <v>3.0211480362537766E-2</v>
      </c>
    </row>
    <row r="11" spans="1:17" ht="14.5" x14ac:dyDescent="0.35">
      <c r="A11" s="60" t="s">
        <v>149</v>
      </c>
      <c r="B11" s="57">
        <v>100</v>
      </c>
      <c r="C11" s="40"/>
      <c r="D11" s="57">
        <v>10</v>
      </c>
      <c r="E11" s="58" t="s">
        <v>181</v>
      </c>
      <c r="F11" s="59">
        <v>1500</v>
      </c>
      <c r="H11" s="61" t="s">
        <v>149</v>
      </c>
      <c r="I11" s="62">
        <v>8</v>
      </c>
      <c r="J11" s="40"/>
      <c r="K11" s="62">
        <v>10</v>
      </c>
      <c r="L11" s="63" t="s">
        <v>181</v>
      </c>
      <c r="M11" s="69">
        <v>1500</v>
      </c>
      <c r="O11" s="73" t="s">
        <v>124</v>
      </c>
      <c r="P11" s="72">
        <v>70</v>
      </c>
      <c r="Q11" s="7">
        <f t="shared" si="0"/>
        <v>3.5246727089627394E-2</v>
      </c>
    </row>
    <row r="12" spans="1:17" ht="25" customHeight="1" x14ac:dyDescent="0.35">
      <c r="A12" s="60" t="s">
        <v>148</v>
      </c>
      <c r="B12" s="57">
        <v>9</v>
      </c>
      <c r="C12" s="40"/>
      <c r="D12" s="57">
        <v>100</v>
      </c>
      <c r="E12" s="58" t="s">
        <v>181</v>
      </c>
      <c r="F12" s="59">
        <v>1500</v>
      </c>
      <c r="H12" s="61" t="s">
        <v>148</v>
      </c>
      <c r="I12" s="62">
        <v>9</v>
      </c>
      <c r="J12" s="40"/>
      <c r="K12" s="62">
        <v>100</v>
      </c>
      <c r="L12" s="63" t="s">
        <v>181</v>
      </c>
      <c r="M12" s="69">
        <v>1500</v>
      </c>
      <c r="O12" s="73" t="s">
        <v>123</v>
      </c>
      <c r="P12" s="72">
        <v>100</v>
      </c>
      <c r="Q12" s="7">
        <f t="shared" si="0"/>
        <v>5.0352467270896276E-2</v>
      </c>
    </row>
    <row r="13" spans="1:17" ht="25" customHeight="1" x14ac:dyDescent="0.35">
      <c r="A13" s="60" t="s">
        <v>147</v>
      </c>
      <c r="B13" s="57">
        <v>41</v>
      </c>
      <c r="C13" s="57">
        <v>10000</v>
      </c>
      <c r="D13" s="40"/>
      <c r="E13" s="58" t="s">
        <v>181</v>
      </c>
      <c r="F13" s="58">
        <v>3000</v>
      </c>
      <c r="H13" s="61" t="s">
        <v>147</v>
      </c>
      <c r="I13" s="62">
        <v>40</v>
      </c>
      <c r="J13" s="62">
        <v>10000</v>
      </c>
      <c r="K13" s="40"/>
      <c r="L13" s="63" t="s">
        <v>181</v>
      </c>
      <c r="M13" s="68">
        <v>3000</v>
      </c>
      <c r="O13" s="73" t="s">
        <v>122</v>
      </c>
      <c r="P13" s="72">
        <v>150</v>
      </c>
      <c r="Q13" s="7">
        <f t="shared" si="0"/>
        <v>7.5528700906344406E-2</v>
      </c>
    </row>
    <row r="14" spans="1:17" ht="25" customHeight="1" x14ac:dyDescent="0.35">
      <c r="A14" s="60" t="s">
        <v>146</v>
      </c>
      <c r="B14" s="57">
        <v>20</v>
      </c>
      <c r="C14" s="40"/>
      <c r="D14" s="57">
        <v>200</v>
      </c>
      <c r="E14" s="58" t="s">
        <v>181</v>
      </c>
      <c r="F14" s="59">
        <v>500</v>
      </c>
      <c r="H14" s="61" t="s">
        <v>146</v>
      </c>
      <c r="I14" s="62">
        <v>5</v>
      </c>
      <c r="J14" s="40"/>
      <c r="K14" s="62">
        <v>350</v>
      </c>
      <c r="L14" s="63" t="s">
        <v>181</v>
      </c>
      <c r="M14" s="69">
        <v>500</v>
      </c>
      <c r="O14" s="47" t="s">
        <v>133</v>
      </c>
      <c r="P14" s="48">
        <f>SUM(P3:P13)</f>
        <v>1986</v>
      </c>
      <c r="Q14" s="51">
        <f>SUM(Q3:Q13)</f>
        <v>0.99999999999999989</v>
      </c>
    </row>
    <row r="15" spans="1:17" ht="25" customHeight="1" x14ac:dyDescent="0.35">
      <c r="A15" s="60" t="s">
        <v>145</v>
      </c>
      <c r="B15" s="57">
        <v>10</v>
      </c>
      <c r="C15" s="40"/>
      <c r="D15" s="57">
        <v>365</v>
      </c>
      <c r="E15" s="58" t="s">
        <v>181</v>
      </c>
      <c r="F15" s="59">
        <v>500</v>
      </c>
      <c r="H15" s="61" t="s">
        <v>145</v>
      </c>
      <c r="I15" s="62">
        <v>4</v>
      </c>
      <c r="J15" s="40"/>
      <c r="K15" s="62">
        <v>365</v>
      </c>
      <c r="L15" s="63" t="s">
        <v>181</v>
      </c>
      <c r="M15" s="69">
        <v>500</v>
      </c>
    </row>
    <row r="16" spans="1:17" ht="25" customHeight="1" x14ac:dyDescent="0.35">
      <c r="A16" s="60" t="s">
        <v>144</v>
      </c>
      <c r="B16" s="57">
        <v>25</v>
      </c>
      <c r="C16" s="40"/>
      <c r="D16" s="57">
        <v>100</v>
      </c>
      <c r="E16" s="58" t="s">
        <v>181</v>
      </c>
      <c r="F16" s="59">
        <v>500</v>
      </c>
      <c r="H16" s="61" t="s">
        <v>144</v>
      </c>
      <c r="I16" s="62">
        <v>32</v>
      </c>
      <c r="J16" s="40"/>
      <c r="K16" s="62">
        <v>100</v>
      </c>
      <c r="L16" s="63" t="s">
        <v>181</v>
      </c>
      <c r="M16" s="69">
        <v>500</v>
      </c>
    </row>
    <row r="17" spans="1:13" ht="25" customHeight="1" x14ac:dyDescent="0.35">
      <c r="A17" s="60" t="s">
        <v>143</v>
      </c>
      <c r="B17" s="57">
        <v>20</v>
      </c>
      <c r="C17" s="57">
        <v>100</v>
      </c>
      <c r="D17" s="40"/>
      <c r="E17" s="58" t="s">
        <v>181</v>
      </c>
      <c r="F17" s="58">
        <v>2000</v>
      </c>
      <c r="H17" s="61" t="s">
        <v>143</v>
      </c>
      <c r="I17" s="62">
        <v>32</v>
      </c>
      <c r="J17" s="62">
        <v>100</v>
      </c>
      <c r="K17" s="40"/>
      <c r="L17" s="63" t="s">
        <v>181</v>
      </c>
      <c r="M17" s="68">
        <v>2000</v>
      </c>
    </row>
    <row r="18" spans="1:13" ht="25" customHeight="1" x14ac:dyDescent="0.35">
      <c r="A18" s="60" t="s">
        <v>142</v>
      </c>
      <c r="B18" s="57">
        <v>5</v>
      </c>
      <c r="C18" s="40"/>
      <c r="D18" s="57">
        <v>365</v>
      </c>
      <c r="E18" s="58" t="s">
        <v>181</v>
      </c>
      <c r="F18" s="59">
        <v>750</v>
      </c>
      <c r="H18" s="61" t="s">
        <v>142</v>
      </c>
      <c r="I18" s="62">
        <v>5</v>
      </c>
      <c r="J18" s="40"/>
      <c r="K18" s="62">
        <v>365</v>
      </c>
      <c r="L18" s="63" t="s">
        <v>181</v>
      </c>
      <c r="M18" s="69">
        <v>750</v>
      </c>
    </row>
    <row r="19" spans="1:13" ht="25" customHeight="1" x14ac:dyDescent="0.35">
      <c r="A19" s="60" t="s">
        <v>141</v>
      </c>
      <c r="B19" s="57">
        <v>0</v>
      </c>
      <c r="C19" s="40"/>
      <c r="D19" s="57">
        <v>0</v>
      </c>
      <c r="E19" s="58" t="s">
        <v>181</v>
      </c>
      <c r="F19" s="59">
        <v>0</v>
      </c>
      <c r="H19" s="61" t="s">
        <v>141</v>
      </c>
      <c r="I19" s="62">
        <v>64</v>
      </c>
      <c r="J19" s="40"/>
      <c r="K19" s="62">
        <v>365</v>
      </c>
      <c r="L19" s="63" t="s">
        <v>181</v>
      </c>
      <c r="M19" s="69">
        <v>500</v>
      </c>
    </row>
    <row r="20" spans="1:13" ht="35" customHeight="1" x14ac:dyDescent="0.35">
      <c r="A20" s="60" t="s">
        <v>140</v>
      </c>
      <c r="B20" s="57">
        <v>35</v>
      </c>
      <c r="C20" s="40"/>
      <c r="D20" s="57">
        <v>50</v>
      </c>
      <c r="E20" s="58" t="s">
        <v>181</v>
      </c>
      <c r="F20" s="59">
        <v>500</v>
      </c>
      <c r="H20" s="61" t="s">
        <v>140</v>
      </c>
      <c r="I20" s="62">
        <v>0</v>
      </c>
      <c r="J20" s="40"/>
      <c r="K20" s="62">
        <v>0</v>
      </c>
      <c r="L20" s="63" t="s">
        <v>181</v>
      </c>
      <c r="M20" s="69">
        <v>0</v>
      </c>
    </row>
    <row r="21" spans="1:13" ht="25" customHeight="1" x14ac:dyDescent="0.35">
      <c r="A21" s="60" t="s">
        <v>139</v>
      </c>
      <c r="B21" s="57">
        <v>17</v>
      </c>
      <c r="C21" s="40"/>
      <c r="D21" s="57">
        <v>60</v>
      </c>
      <c r="E21" s="58" t="s">
        <v>181</v>
      </c>
      <c r="F21" s="59">
        <v>300</v>
      </c>
      <c r="H21" s="61" t="s">
        <v>139</v>
      </c>
      <c r="I21" s="62">
        <v>0</v>
      </c>
      <c r="J21" s="40"/>
      <c r="K21" s="62">
        <v>0</v>
      </c>
      <c r="L21" s="63" t="s">
        <v>181</v>
      </c>
      <c r="M21" s="69">
        <v>0</v>
      </c>
    </row>
    <row r="22" spans="1:13" ht="35" customHeight="1" x14ac:dyDescent="0.35">
      <c r="A22" s="60" t="s">
        <v>138</v>
      </c>
      <c r="B22" s="57">
        <v>12</v>
      </c>
      <c r="C22" s="57">
        <v>100</v>
      </c>
      <c r="D22" s="40"/>
      <c r="E22" s="58" t="s">
        <v>181</v>
      </c>
      <c r="F22" s="58">
        <v>1000</v>
      </c>
      <c r="H22" s="61" t="s">
        <v>138</v>
      </c>
      <c r="I22" s="62">
        <v>10</v>
      </c>
      <c r="J22" s="62">
        <v>100</v>
      </c>
      <c r="K22" s="40"/>
      <c r="L22" s="63" t="s">
        <v>181</v>
      </c>
      <c r="M22" s="68">
        <v>1000</v>
      </c>
    </row>
    <row r="23" spans="1:13" ht="25" customHeight="1" x14ac:dyDescent="0.35">
      <c r="A23" s="60" t="s">
        <v>137</v>
      </c>
      <c r="B23" s="57">
        <v>200</v>
      </c>
      <c r="C23" s="57">
        <v>30000</v>
      </c>
      <c r="D23" s="40"/>
      <c r="E23" s="58" t="s">
        <v>181</v>
      </c>
      <c r="F23" s="58">
        <v>300</v>
      </c>
      <c r="H23" s="61" t="s">
        <v>137</v>
      </c>
      <c r="I23" s="62">
        <v>25</v>
      </c>
      <c r="J23" s="62">
        <v>30000</v>
      </c>
      <c r="K23" s="40"/>
      <c r="L23" s="63" t="s">
        <v>181</v>
      </c>
      <c r="M23" s="68">
        <v>300</v>
      </c>
    </row>
    <row r="24" spans="1:13" ht="37.5" customHeight="1" x14ac:dyDescent="0.35">
      <c r="A24" s="60" t="s">
        <v>136</v>
      </c>
      <c r="B24" s="57">
        <v>3</v>
      </c>
      <c r="C24" s="57">
        <v>100</v>
      </c>
      <c r="D24" s="40"/>
      <c r="E24" s="58" t="s">
        <v>182</v>
      </c>
      <c r="F24" s="58">
        <v>50</v>
      </c>
      <c r="H24" s="61" t="s">
        <v>136</v>
      </c>
      <c r="I24" s="62">
        <v>10</v>
      </c>
      <c r="J24" s="62">
        <v>100</v>
      </c>
      <c r="K24" s="40"/>
      <c r="L24" s="63" t="s">
        <v>182</v>
      </c>
      <c r="M24" s="68">
        <v>50</v>
      </c>
    </row>
    <row r="25" spans="1:13" ht="25" customHeight="1" x14ac:dyDescent="0.35">
      <c r="A25" s="67" t="s">
        <v>157</v>
      </c>
      <c r="B25" s="48">
        <f>SUM(B3:B24)</f>
        <v>1332</v>
      </c>
      <c r="C25" s="49"/>
      <c r="D25" s="49"/>
      <c r="E25" s="50"/>
      <c r="F25" s="50"/>
      <c r="H25" s="64" t="s">
        <v>157</v>
      </c>
      <c r="I25" s="48">
        <f>SUM(I3:I24)</f>
        <v>654</v>
      </c>
      <c r="J25" s="49"/>
      <c r="K25" s="49"/>
      <c r="L25" s="50"/>
      <c r="M25" s="50"/>
    </row>
    <row r="27" spans="1:13" ht="14.5" x14ac:dyDescent="0.35">
      <c r="A27" s="79"/>
    </row>
    <row r="28" spans="1:13" ht="14.5" x14ac:dyDescent="0.35">
      <c r="A28" s="79"/>
    </row>
    <row r="29" spans="1:13" ht="14.5" x14ac:dyDescent="0.35">
      <c r="A29" s="79"/>
    </row>
    <row r="30" spans="1:13" ht="14.5" x14ac:dyDescent="0.35">
      <c r="A30" s="79"/>
    </row>
    <row r="31" spans="1:13" ht="14.5" x14ac:dyDescent="0.35">
      <c r="A31" s="79"/>
    </row>
    <row r="32" spans="1:13" ht="14.5" x14ac:dyDescent="0.35"/>
    <row r="33" ht="14.5" x14ac:dyDescent="0.35"/>
    <row r="34" ht="14.5" x14ac:dyDescent="0.35"/>
    <row r="35" ht="14.5" x14ac:dyDescent="0.35"/>
    <row r="36" ht="14.5" x14ac:dyDescent="0.35"/>
    <row r="37" ht="14.5" x14ac:dyDescent="0.35"/>
    <row r="38" ht="14.5" x14ac:dyDescent="0.35"/>
    <row r="39" ht="14.5" x14ac:dyDescent="0.35"/>
  </sheetData>
  <sheetProtection selectLockedCells="1"/>
  <mergeCells count="3">
    <mergeCell ref="H1:M1"/>
    <mergeCell ref="A1:F1"/>
    <mergeCell ref="O1:Q1"/>
  </mergeCells>
  <dataValidations count="1">
    <dataValidation type="list" allowBlank="1" showInputMessage="1" showErrorMessage="1" sqref="L3:L24" xr:uid="{7D4183D3-7A56-48C0-9E25-A0819ED72498}">
      <formula1>$A$29:$A$30</formula1>
    </dataValidation>
  </dataValidations>
  <pageMargins left="0.7" right="0.7" top="0.75" bottom="0.75" header="0.3" footer="0.3"/>
  <pageSetup paperSize="9" scale="82" orientation="portrait" r:id="rId1"/>
  <colBreaks count="2" manualBreakCount="2">
    <brk id="6" max="1048575" man="1"/>
    <brk id="13" max="1048575" man="1"/>
  </colBreak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0882441-8D80-4C55-9B61-E671C50C68E5}">
          <x14:formula1>
            <xm:f>'Conti mezzi'!$A$29:$A$30</xm:f>
          </x14:formula1>
          <xm:sqref>E3:E24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01287-98EE-4D28-9277-2E496453326C}">
  <dimension ref="A3:A55"/>
  <sheetViews>
    <sheetView showGridLines="0" view="pageBreakPreview" topLeftCell="A8" zoomScale="60" zoomScaleNormal="98" workbookViewId="0">
      <selection activeCell="N44" sqref="N44"/>
    </sheetView>
  </sheetViews>
  <sheetFormatPr defaultRowHeight="14.5" x14ac:dyDescent="0.35"/>
  <cols>
    <col min="2" max="4" width="10.1796875" customWidth="1"/>
    <col min="10" max="10" width="21.26953125" customWidth="1"/>
    <col min="11" max="11" width="12.1796875" customWidth="1"/>
    <col min="12" max="12" width="11.453125" customWidth="1"/>
  </cols>
  <sheetData>
    <row r="3" ht="18" customHeight="1" x14ac:dyDescent="0.35"/>
    <row r="4" ht="18" customHeight="1" x14ac:dyDescent="0.35"/>
    <row r="5" ht="18" customHeight="1" x14ac:dyDescent="0.35"/>
    <row r="6" ht="18" customHeight="1" x14ac:dyDescent="0.35"/>
    <row r="7" ht="18" customHeight="1" x14ac:dyDescent="0.35"/>
    <row r="8" ht="18" customHeight="1" x14ac:dyDescent="0.35"/>
    <row r="9" ht="18" customHeight="1" x14ac:dyDescent="0.35"/>
    <row r="10" ht="18" customHeight="1" x14ac:dyDescent="0.35"/>
    <row r="11" ht="18" customHeight="1" x14ac:dyDescent="0.35"/>
    <row r="12" ht="18" customHeight="1" x14ac:dyDescent="0.35"/>
    <row r="13" ht="18" customHeight="1" x14ac:dyDescent="0.35"/>
    <row r="14" ht="18" customHeight="1" x14ac:dyDescent="0.35"/>
    <row r="15" ht="18" customHeight="1" x14ac:dyDescent="0.35"/>
    <row r="16" ht="18" customHeight="1" x14ac:dyDescent="0.35"/>
    <row r="17" ht="18" customHeight="1" x14ac:dyDescent="0.35"/>
    <row r="18" ht="18" customHeight="1" x14ac:dyDescent="0.35"/>
    <row r="19" ht="18" customHeight="1" x14ac:dyDescent="0.35"/>
    <row r="20" ht="18" customHeight="1" x14ac:dyDescent="0.35"/>
    <row r="21" ht="18" customHeight="1" x14ac:dyDescent="0.35"/>
    <row r="22" ht="18" customHeight="1" x14ac:dyDescent="0.35"/>
    <row r="23" ht="18" customHeight="1" x14ac:dyDescent="0.35"/>
    <row r="24" ht="18" customHeight="1" x14ac:dyDescent="0.35"/>
    <row r="25" ht="18" customHeight="1" x14ac:dyDescent="0.35"/>
    <row r="26" ht="18" customHeight="1" x14ac:dyDescent="0.35"/>
    <row r="33" ht="22.5" customHeight="1" x14ac:dyDescent="0.35"/>
    <row r="34" ht="22.5" customHeight="1" x14ac:dyDescent="0.35"/>
    <row r="35" ht="22.5" customHeight="1" x14ac:dyDescent="0.35"/>
    <row r="36" ht="22.5" customHeight="1" x14ac:dyDescent="0.35"/>
    <row r="37" ht="22.5" customHeight="1" x14ac:dyDescent="0.35"/>
    <row r="38" ht="22.5" customHeight="1" x14ac:dyDescent="0.35"/>
    <row r="39" ht="22.5" customHeight="1" x14ac:dyDescent="0.35"/>
    <row r="40" ht="22.5" customHeight="1" x14ac:dyDescent="0.35"/>
    <row r="41" ht="22.5" customHeight="1" x14ac:dyDescent="0.35"/>
    <row r="42" ht="22.5" customHeight="1" x14ac:dyDescent="0.35"/>
    <row r="43" ht="22.5" customHeight="1" x14ac:dyDescent="0.35"/>
    <row r="44" ht="22.5" customHeight="1" x14ac:dyDescent="0.35"/>
    <row r="45" ht="22.5" customHeight="1" x14ac:dyDescent="0.35"/>
    <row r="46" ht="22.5" customHeight="1" x14ac:dyDescent="0.35"/>
    <row r="47" ht="22.5" customHeight="1" x14ac:dyDescent="0.35"/>
    <row r="48" ht="22.5" customHeight="1" x14ac:dyDescent="0.35"/>
    <row r="49" ht="22.5" customHeight="1" x14ac:dyDescent="0.35"/>
    <row r="50" ht="22.5" customHeight="1" x14ac:dyDescent="0.35"/>
    <row r="51" ht="22.5" customHeight="1" x14ac:dyDescent="0.35"/>
    <row r="52" ht="22.5" customHeight="1" x14ac:dyDescent="0.35"/>
    <row r="53" ht="22.5" customHeight="1" x14ac:dyDescent="0.35"/>
    <row r="54" ht="22.5" customHeight="1" x14ac:dyDescent="0.35"/>
    <row r="55" ht="22.5" customHeight="1" x14ac:dyDescent="0.3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D6BE9-5781-4051-B6AB-C9F451CD26AD}">
  <dimension ref="A3:A55"/>
  <sheetViews>
    <sheetView showGridLines="0" view="pageBreakPreview" zoomScale="115" zoomScaleNormal="70" zoomScaleSheetLayoutView="115" workbookViewId="0">
      <selection activeCell="N3" sqref="N3"/>
    </sheetView>
  </sheetViews>
  <sheetFormatPr defaultRowHeight="14.5" x14ac:dyDescent="0.35"/>
  <cols>
    <col min="2" max="4" width="10.1796875" customWidth="1"/>
    <col min="10" max="10" width="21.26953125" customWidth="1"/>
    <col min="11" max="11" width="12.1796875" customWidth="1"/>
    <col min="12" max="12" width="11.453125" customWidth="1"/>
  </cols>
  <sheetData>
    <row r="3" ht="18" customHeight="1" x14ac:dyDescent="0.35"/>
    <row r="4" ht="18" customHeight="1" x14ac:dyDescent="0.35"/>
    <row r="5" ht="18" customHeight="1" x14ac:dyDescent="0.35"/>
    <row r="6" ht="18" customHeight="1" x14ac:dyDescent="0.35"/>
    <row r="7" ht="18" customHeight="1" x14ac:dyDescent="0.35"/>
    <row r="8" ht="18" customHeight="1" x14ac:dyDescent="0.35"/>
    <row r="9" ht="18" customHeight="1" x14ac:dyDescent="0.35"/>
    <row r="10" ht="18" customHeight="1" x14ac:dyDescent="0.35"/>
    <row r="11" ht="18" customHeight="1" x14ac:dyDescent="0.35"/>
    <row r="12" ht="18" customHeight="1" x14ac:dyDescent="0.35"/>
    <row r="13" ht="18" customHeight="1" x14ac:dyDescent="0.35"/>
    <row r="14" ht="18" customHeight="1" x14ac:dyDescent="0.35"/>
    <row r="15" ht="18" customHeight="1" x14ac:dyDescent="0.35"/>
    <row r="16" ht="18" customHeight="1" x14ac:dyDescent="0.35"/>
    <row r="17" ht="18" customHeight="1" x14ac:dyDescent="0.35"/>
    <row r="18" ht="18" customHeight="1" x14ac:dyDescent="0.35"/>
    <row r="19" ht="18" customHeight="1" x14ac:dyDescent="0.35"/>
    <row r="20" ht="18" customHeight="1" x14ac:dyDescent="0.35"/>
    <row r="21" ht="18" customHeight="1" x14ac:dyDescent="0.35"/>
    <row r="22" ht="18" customHeight="1" x14ac:dyDescent="0.35"/>
    <row r="23" ht="18" customHeight="1" x14ac:dyDescent="0.35"/>
    <row r="24" ht="18" customHeight="1" x14ac:dyDescent="0.35"/>
    <row r="25" ht="18" customHeight="1" x14ac:dyDescent="0.35"/>
    <row r="26" ht="18" customHeight="1" x14ac:dyDescent="0.35"/>
    <row r="33" ht="22.5" customHeight="1" x14ac:dyDescent="0.35"/>
    <row r="34" ht="22.5" customHeight="1" x14ac:dyDescent="0.35"/>
    <row r="35" ht="22.5" customHeight="1" x14ac:dyDescent="0.35"/>
    <row r="36" ht="22.5" customHeight="1" x14ac:dyDescent="0.35"/>
    <row r="37" ht="22.5" customHeight="1" x14ac:dyDescent="0.35"/>
    <row r="38" ht="22.5" customHeight="1" x14ac:dyDescent="0.35"/>
    <row r="39" ht="22.5" customHeight="1" x14ac:dyDescent="0.35"/>
    <row r="40" ht="22.5" customHeight="1" x14ac:dyDescent="0.35"/>
    <row r="41" ht="22.5" customHeight="1" x14ac:dyDescent="0.35"/>
    <row r="42" ht="22.5" customHeight="1" x14ac:dyDescent="0.35"/>
    <row r="43" ht="22.5" customHeight="1" x14ac:dyDescent="0.35"/>
    <row r="44" ht="22.5" customHeight="1" x14ac:dyDescent="0.35"/>
    <row r="45" ht="22.5" customHeight="1" x14ac:dyDescent="0.35"/>
    <row r="46" ht="22.5" customHeight="1" x14ac:dyDescent="0.35"/>
    <row r="47" ht="22.5" customHeight="1" x14ac:dyDescent="0.35"/>
    <row r="48" ht="22.5" customHeight="1" x14ac:dyDescent="0.35"/>
    <row r="49" ht="22.5" customHeight="1" x14ac:dyDescent="0.35"/>
    <row r="50" ht="22.5" customHeight="1" x14ac:dyDescent="0.35"/>
    <row r="51" ht="22.5" customHeight="1" x14ac:dyDescent="0.35"/>
    <row r="52" ht="22.5" customHeight="1" x14ac:dyDescent="0.35"/>
    <row r="53" ht="22.5" customHeight="1" x14ac:dyDescent="0.35"/>
    <row r="54" ht="22.5" customHeight="1" x14ac:dyDescent="0.35"/>
    <row r="55" ht="22.5" customHeight="1" x14ac:dyDescent="0.3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C4A8F-5021-4C72-9BEC-D686D21E1448}">
  <dimension ref="A1:AV62"/>
  <sheetViews>
    <sheetView topLeftCell="A2" zoomScaleNormal="100" workbookViewId="0">
      <selection activeCell="O13" sqref="O13"/>
    </sheetView>
  </sheetViews>
  <sheetFormatPr defaultRowHeight="14.5" x14ac:dyDescent="0.35"/>
  <cols>
    <col min="22" max="22" width="15.54296875" customWidth="1"/>
    <col min="26" max="26" width="12.90625" customWidth="1"/>
  </cols>
  <sheetData>
    <row r="1" spans="1:48" ht="15" thickBot="1" x14ac:dyDescent="0.4">
      <c r="A1" s="4" t="s">
        <v>168</v>
      </c>
      <c r="D1" s="4" t="s">
        <v>169</v>
      </c>
      <c r="G1" s="4" t="s">
        <v>168</v>
      </c>
      <c r="L1" s="4" t="s">
        <v>169</v>
      </c>
      <c r="M1" s="46"/>
      <c r="N1" s="46"/>
      <c r="P1" s="46"/>
      <c r="Q1" s="46"/>
      <c r="R1" s="46"/>
    </row>
    <row r="2" spans="1:48" ht="58.5" thickBot="1" x14ac:dyDescent="0.4">
      <c r="A2" s="33" t="s">
        <v>184</v>
      </c>
      <c r="B2" s="33" t="s">
        <v>185</v>
      </c>
      <c r="D2" s="33" t="s">
        <v>184</v>
      </c>
      <c r="E2" s="33" t="s">
        <v>185</v>
      </c>
      <c r="G2" s="33" t="s">
        <v>162</v>
      </c>
      <c r="H2" s="33" t="s">
        <v>161</v>
      </c>
      <c r="I2" s="33" t="s">
        <v>160</v>
      </c>
      <c r="J2" s="33" t="s">
        <v>159</v>
      </c>
      <c r="K2" s="52"/>
      <c r="L2" s="33" t="s">
        <v>162</v>
      </c>
      <c r="M2" s="33" t="s">
        <v>161</v>
      </c>
      <c r="N2" s="33" t="s">
        <v>160</v>
      </c>
      <c r="O2" s="33" t="s">
        <v>159</v>
      </c>
      <c r="Q2" s="22" t="s">
        <v>169</v>
      </c>
      <c r="R2" s="23">
        <f>S2/$S$4</f>
        <v>0.67069486404833834</v>
      </c>
      <c r="S2" s="22">
        <f>'Censimento mezzi'!B25</f>
        <v>1332</v>
      </c>
      <c r="V2" s="15" t="s">
        <v>165</v>
      </c>
      <c r="W2" s="14" t="s">
        <v>166</v>
      </c>
      <c r="X2" s="21" t="s">
        <v>164</v>
      </c>
      <c r="Z2" s="15" t="s">
        <v>165</v>
      </c>
      <c r="AA2" s="14" t="s">
        <v>166</v>
      </c>
      <c r="AB2" s="21" t="s">
        <v>164</v>
      </c>
      <c r="AE2" s="15" t="s">
        <v>165</v>
      </c>
      <c r="AF2" s="13" t="s">
        <v>158</v>
      </c>
      <c r="AH2" s="15" t="s">
        <v>165</v>
      </c>
      <c r="AI2" s="13" t="s">
        <v>158</v>
      </c>
      <c r="AL2" s="26"/>
      <c r="AM2" s="83" t="s">
        <v>176</v>
      </c>
      <c r="AN2" s="83"/>
      <c r="AO2" s="83" t="s">
        <v>175</v>
      </c>
      <c r="AP2" s="83"/>
      <c r="AS2" s="27" t="s">
        <v>173</v>
      </c>
      <c r="AT2" s="27" t="s">
        <v>172</v>
      </c>
      <c r="AU2" s="27" t="s">
        <v>171</v>
      </c>
      <c r="AV2" s="27" t="s">
        <v>170</v>
      </c>
    </row>
    <row r="3" spans="1:48" ht="58.5" thickBot="1" x14ac:dyDescent="0.4">
      <c r="A3" s="45">
        <f>SUM(A4:A25)</f>
        <v>131641.48500000002</v>
      </c>
      <c r="B3" s="39">
        <f>SUM(B4:B25)</f>
        <v>0.99999999999999978</v>
      </c>
      <c r="D3" s="45">
        <f>SUM(D4:D25)</f>
        <v>79644.485000000001</v>
      </c>
      <c r="E3" s="39">
        <f>SUM(E4:E25)</f>
        <v>0.60501053296382945</v>
      </c>
      <c r="G3" s="37"/>
      <c r="H3" s="29">
        <f>SUM(H4:H25)</f>
        <v>115214</v>
      </c>
      <c r="I3" s="38"/>
      <c r="J3" s="29">
        <f>SUM(J4:J25)</f>
        <v>12750</v>
      </c>
      <c r="K3" s="53"/>
      <c r="L3" s="37"/>
      <c r="M3" s="29">
        <f>SUM(M4:M25)</f>
        <v>35222</v>
      </c>
      <c r="N3" s="38"/>
      <c r="O3" s="29">
        <f>SUM(O4:O25)</f>
        <v>19785</v>
      </c>
      <c r="Q3" s="25" t="s">
        <v>168</v>
      </c>
      <c r="R3" s="23">
        <f>S3/$S$4</f>
        <v>0.32930513595166161</v>
      </c>
      <c r="S3" s="24">
        <f>'Censimento mezzi'!I25</f>
        <v>654</v>
      </c>
      <c r="V3" s="12" t="s">
        <v>157</v>
      </c>
      <c r="W3" s="20"/>
      <c r="X3" s="19">
        <f>'Censimento mezzi'!B25</f>
        <v>1332</v>
      </c>
      <c r="Z3" s="12" t="s">
        <v>157</v>
      </c>
      <c r="AA3" s="20"/>
      <c r="AB3" s="19">
        <f>'Censimento mezzi'!I25</f>
        <v>654</v>
      </c>
      <c r="AE3" s="12" t="s">
        <v>157</v>
      </c>
      <c r="AF3" s="11">
        <f>SUM(AF4:AF12)</f>
        <v>0.7806960321056845</v>
      </c>
      <c r="AH3" s="12" t="s">
        <v>157</v>
      </c>
      <c r="AI3" s="11">
        <f>SUM(AI4:AI12)</f>
        <v>0.4414412751421028</v>
      </c>
      <c r="AK3" s="33" t="s">
        <v>165</v>
      </c>
      <c r="AL3" s="34" t="s">
        <v>174</v>
      </c>
      <c r="AM3" s="34" t="s">
        <v>161</v>
      </c>
      <c r="AN3" s="33" t="s">
        <v>159</v>
      </c>
      <c r="AO3" s="33" t="s">
        <v>161</v>
      </c>
      <c r="AP3" s="33" t="s">
        <v>159</v>
      </c>
      <c r="AR3" s="28" t="str">
        <f>V4</f>
        <v>Autobus</v>
      </c>
      <c r="AS3" s="28">
        <f t="shared" ref="AS3:AS24" si="0">AV3*2/100</f>
        <v>480</v>
      </c>
      <c r="AT3" s="28">
        <f t="shared" ref="AT3:AT24" si="1">AV3*5/100</f>
        <v>1200</v>
      </c>
      <c r="AU3" s="28">
        <f t="shared" ref="AU3:AU24" si="2">AV3*10/100</f>
        <v>2400</v>
      </c>
      <c r="AV3" s="27">
        <f>'Conti mezzi'!AL5</f>
        <v>24000</v>
      </c>
    </row>
    <row r="4" spans="1:48" ht="38.5" customHeight="1" thickBot="1" x14ac:dyDescent="0.4">
      <c r="A4" s="41">
        <f>IF('Censimento mezzi'!E3="Diesel",'Censimento mezzi'!F3*$D$32*$D$30/1000,'Censimento mezzi'!F3*$E$32*$E$30/1000)</f>
        <v>0</v>
      </c>
      <c r="B4" s="43">
        <f t="shared" ref="B4:B5" si="3">A4/$A$3</f>
        <v>0</v>
      </c>
      <c r="D4" s="41">
        <f>IF('Censimento mezzi'!L3="Diesel",'Censimento mezzi'!M3*$D$32*$D$30/1000,'Censimento mezzi'!M3*$E$32*$E$30/1000)</f>
        <v>12760</v>
      </c>
      <c r="E4" s="43">
        <f t="shared" ref="E4:E5" si="4">D4/$A$3</f>
        <v>9.6929930561023364E-2</v>
      </c>
      <c r="G4" s="41">
        <v>8</v>
      </c>
      <c r="H4" s="28">
        <f>'Censimento mezzi'!C3*(G4/100)</f>
        <v>0</v>
      </c>
      <c r="I4" s="42"/>
      <c r="J4" s="35"/>
      <c r="K4" s="54"/>
      <c r="L4" s="41">
        <v>8</v>
      </c>
      <c r="M4" s="28">
        <f>'Censimento mezzi'!J3*(L4/100)</f>
        <v>24000</v>
      </c>
      <c r="N4" s="42"/>
      <c r="O4" s="35"/>
      <c r="Q4" s="22" t="s">
        <v>167</v>
      </c>
      <c r="R4" s="23">
        <f>R2+R3</f>
        <v>1</v>
      </c>
      <c r="S4" s="22">
        <f>S2+S3</f>
        <v>1986</v>
      </c>
      <c r="V4" s="18" t="str">
        <f>'Censimento mezzi'!A3</f>
        <v>Autobus</v>
      </c>
      <c r="W4" s="17">
        <f t="shared" ref="W4:W25" si="5">X4/$X$3</f>
        <v>0</v>
      </c>
      <c r="X4" s="16">
        <f>'Censimento mezzi'!B3</f>
        <v>0</v>
      </c>
      <c r="Z4" s="18" t="str">
        <f>'Censimento mezzi'!H3</f>
        <v>Autobus</v>
      </c>
      <c r="AA4" s="17">
        <f t="shared" ref="AA4:AA25" si="6">AB4/$AB$3</f>
        <v>7.64525993883792E-2</v>
      </c>
      <c r="AB4" s="16">
        <f>'Censimento mezzi'!I3</f>
        <v>50</v>
      </c>
      <c r="AE4" s="10" t="s">
        <v>156</v>
      </c>
      <c r="AF4" s="9">
        <f>'Conti mezzi'!B4</f>
        <v>0</v>
      </c>
      <c r="AH4" s="10" t="s">
        <v>156</v>
      </c>
      <c r="AI4" s="11">
        <f>'Conti mezzi'!E4</f>
        <v>9.6929930561023364E-2</v>
      </c>
      <c r="AK4" s="32" t="s">
        <v>157</v>
      </c>
      <c r="AL4" s="31">
        <f>SUM(AL5:AL26)</f>
        <v>175936</v>
      </c>
      <c r="AM4" s="30">
        <f>'Conti mezzi'!H3</f>
        <v>115214</v>
      </c>
      <c r="AN4" s="30">
        <f>'Conti mezzi'!J3</f>
        <v>12750</v>
      </c>
      <c r="AO4" s="29">
        <f>'Conti mezzi'!M3</f>
        <v>35222</v>
      </c>
      <c r="AP4" s="29">
        <f>'Conti mezzi'!J3</f>
        <v>12750</v>
      </c>
      <c r="AR4" s="28" t="str">
        <f t="shared" ref="AR4:AR24" si="7">V5</f>
        <v>Automobile Diesel</v>
      </c>
      <c r="AS4" s="77">
        <f t="shared" si="0"/>
        <v>880</v>
      </c>
      <c r="AT4" s="77">
        <f t="shared" si="1"/>
        <v>2200</v>
      </c>
      <c r="AU4" s="77">
        <f t="shared" si="2"/>
        <v>4400</v>
      </c>
      <c r="AV4" s="78">
        <f>'Conti mezzi'!AL6</f>
        <v>44000</v>
      </c>
    </row>
    <row r="5" spans="1:48" ht="44" thickBot="1" x14ac:dyDescent="0.4">
      <c r="A5" s="41">
        <f>IF('Censimento mezzi'!E4="Diesel",'Censimento mezzi'!F4*$D$32*$D$30/1000,'Censimento mezzi'!F4*$E$32*$E$30/1000)</f>
        <v>6380</v>
      </c>
      <c r="B5" s="43">
        <f t="shared" si="3"/>
        <v>4.8464965280511682E-2</v>
      </c>
      <c r="D5" s="41">
        <f>IF('Censimento mezzi'!L4="Diesel",'Censimento mezzi'!M4*$D$32*$D$30/1000,'Censimento mezzi'!M4*$E$32*$E$30/1000)</f>
        <v>6380</v>
      </c>
      <c r="E5" s="43">
        <f t="shared" si="4"/>
        <v>4.8464965280511682E-2</v>
      </c>
      <c r="G5" s="28">
        <v>1</v>
      </c>
      <c r="H5" s="28">
        <f>'Censimento mezzi'!C4*(G5/100)</f>
        <v>40000</v>
      </c>
      <c r="I5" s="42"/>
      <c r="J5" s="35"/>
      <c r="K5" s="54"/>
      <c r="L5" s="28">
        <v>1</v>
      </c>
      <c r="M5" s="28">
        <f>'Censimento mezzi'!J4*(L5/100)</f>
        <v>4000</v>
      </c>
      <c r="N5" s="42"/>
      <c r="O5" s="35"/>
      <c r="V5" s="18" t="str">
        <f>'Censimento mezzi'!A4</f>
        <v>Automobile Diesel</v>
      </c>
      <c r="W5" s="17">
        <f t="shared" si="5"/>
        <v>0.27027027027027029</v>
      </c>
      <c r="X5" s="16">
        <f>'Censimento mezzi'!B4</f>
        <v>360</v>
      </c>
      <c r="Z5" s="18" t="str">
        <f>'Censimento mezzi'!H4</f>
        <v>Automobile Diesel</v>
      </c>
      <c r="AA5" s="17">
        <f t="shared" si="6"/>
        <v>0.24464831804281345</v>
      </c>
      <c r="AB5" s="16">
        <f>'Censimento mezzi'!I4</f>
        <v>160</v>
      </c>
      <c r="AE5" s="10" t="s">
        <v>155</v>
      </c>
      <c r="AF5" s="9">
        <f>'Conti mezzi'!B5+B6</f>
        <v>6.9626227628775225E-2</v>
      </c>
      <c r="AH5" s="10" t="s">
        <v>155</v>
      </c>
      <c r="AI5" s="11">
        <f>'Conti mezzi'!E5+E6</f>
        <v>6.9626227628775225E-2</v>
      </c>
      <c r="AK5" s="28" t="str">
        <f>V4</f>
        <v>Autobus</v>
      </c>
      <c r="AL5" s="8">
        <f t="shared" ref="AL5" si="8">SUM(AM5:AP5)</f>
        <v>24000</v>
      </c>
      <c r="AM5" s="8">
        <f>'Conti mezzi'!H4</f>
        <v>0</v>
      </c>
      <c r="AN5" s="8">
        <f>'Conti mezzi'!J4</f>
        <v>0</v>
      </c>
      <c r="AO5" s="56">
        <f>'Conti mezzi'!M4</f>
        <v>24000</v>
      </c>
      <c r="AP5" s="56">
        <f>'Conti mezzi'!J4</f>
        <v>0</v>
      </c>
      <c r="AR5" s="28" t="str">
        <f t="shared" si="7"/>
        <v>Automobile Benzina</v>
      </c>
      <c r="AS5" s="77">
        <f t="shared" ref="AS5" si="9">AV5*2/100</f>
        <v>880</v>
      </c>
      <c r="AT5" s="77">
        <f t="shared" ref="AT5" si="10">AV5*5/100</f>
        <v>2200</v>
      </c>
      <c r="AU5" s="77">
        <f t="shared" ref="AU5" si="11">AV5*10/100</f>
        <v>4400</v>
      </c>
      <c r="AV5" s="78">
        <f>'Conti mezzi'!AL7</f>
        <v>44000</v>
      </c>
    </row>
    <row r="6" spans="1:48" ht="31" customHeight="1" thickBot="1" x14ac:dyDescent="0.4">
      <c r="A6" s="41">
        <f>IF('Censimento mezzi'!E5="Diesel",'Censimento mezzi'!F5*$D$32*$D$30/1000,'Censimento mezzi'!F5*$E$32*$E$30/1000)</f>
        <v>2785.7</v>
      </c>
      <c r="B6" s="43">
        <f t="shared" ref="B6:B25" si="12">A6/$A$3</f>
        <v>2.116126234826354E-2</v>
      </c>
      <c r="D6" s="41">
        <f>IF('Censimento mezzi'!L5="Diesel",'Censimento mezzi'!M5*$D$32*$D$30/1000,'Censimento mezzi'!M5*$E$32*$E$30/1000)</f>
        <v>2785.7</v>
      </c>
      <c r="E6" s="43">
        <f t="shared" ref="E6:E25" si="13">D6/$A$3</f>
        <v>2.116126234826354E-2</v>
      </c>
      <c r="G6" s="28">
        <v>1</v>
      </c>
      <c r="H6" s="28">
        <f>'Censimento mezzi'!C5*(G6/100)</f>
        <v>40000</v>
      </c>
      <c r="I6" s="42"/>
      <c r="J6" s="35"/>
      <c r="K6" s="54"/>
      <c r="L6" s="28">
        <v>1</v>
      </c>
      <c r="M6" s="28">
        <f>'Censimento mezzi'!J5*(L6/100)</f>
        <v>4000</v>
      </c>
      <c r="N6" s="42"/>
      <c r="O6" s="35"/>
      <c r="V6" s="18" t="str">
        <f>'Censimento mezzi'!A5</f>
        <v>Automobile Benzina</v>
      </c>
      <c r="W6" s="17">
        <f t="shared" si="5"/>
        <v>0.27027027027027029</v>
      </c>
      <c r="X6" s="16">
        <f>'Censimento mezzi'!B5</f>
        <v>360</v>
      </c>
      <c r="Z6" s="18" t="str">
        <f>'Censimento mezzi'!H5</f>
        <v>Automobile Benzina</v>
      </c>
      <c r="AA6" s="17">
        <f t="shared" si="6"/>
        <v>0.24464831804281345</v>
      </c>
      <c r="AB6" s="16">
        <f>'Censimento mezzi'!I5</f>
        <v>160</v>
      </c>
      <c r="AE6" s="10" t="s">
        <v>152</v>
      </c>
      <c r="AF6" s="9">
        <f>'Conti mezzi'!B9</f>
        <v>0.43618468752460515</v>
      </c>
      <c r="AH6" s="10" t="s">
        <v>152</v>
      </c>
      <c r="AI6" s="11">
        <f>'Conti mezzi'!E9</f>
        <v>0</v>
      </c>
      <c r="AK6" s="28" t="str">
        <f t="shared" ref="AK6:AK26" si="14">V5</f>
        <v>Automobile Diesel</v>
      </c>
      <c r="AL6" s="8">
        <f t="shared" ref="AL6:AL26" si="15">SUM(AM6:AP6)</f>
        <v>44000</v>
      </c>
      <c r="AM6" s="8">
        <f>'Conti mezzi'!H5</f>
        <v>40000</v>
      </c>
      <c r="AN6" s="8">
        <f>'Conti mezzi'!J5</f>
        <v>0</v>
      </c>
      <c r="AO6" s="56">
        <f>'Conti mezzi'!M5</f>
        <v>4000</v>
      </c>
      <c r="AP6" s="56">
        <f>'Conti mezzi'!J5</f>
        <v>0</v>
      </c>
      <c r="AR6" s="28" t="str">
        <f t="shared" si="7"/>
        <v>Belt Loader</v>
      </c>
      <c r="AS6" s="28">
        <f>AV6*2/100</f>
        <v>61.32</v>
      </c>
      <c r="AT6" s="28">
        <f>AV6*5/100</f>
        <v>153.30000000000001</v>
      </c>
      <c r="AU6" s="28">
        <f>AV6*10/100</f>
        <v>306.60000000000002</v>
      </c>
      <c r="AV6" s="27">
        <f>'Conti mezzi'!AL8</f>
        <v>3066</v>
      </c>
    </row>
    <row r="7" spans="1:48" ht="52.5" customHeight="1" thickBot="1" x14ac:dyDescent="0.4">
      <c r="A7" s="41">
        <f>IF('Censimento mezzi'!E6="Diesel",'Censimento mezzi'!F6*$D$32*$D$30/1000,'Censimento mezzi'!F6*$E$32*$E$30/1000)</f>
        <v>4785</v>
      </c>
      <c r="B7" s="43">
        <f t="shared" si="12"/>
        <v>3.6348723960383758E-2</v>
      </c>
      <c r="D7" s="41">
        <f>IF('Censimento mezzi'!L6="Diesel",'Censimento mezzi'!M6*$D$32*$D$30/1000,'Censimento mezzi'!M6*$E$32*$E$30/1000)</f>
        <v>0</v>
      </c>
      <c r="E7" s="43">
        <f t="shared" si="13"/>
        <v>0</v>
      </c>
      <c r="G7" s="42"/>
      <c r="H7" s="35"/>
      <c r="I7" s="36">
        <v>0.6</v>
      </c>
      <c r="J7" s="36">
        <f>'Censimento mezzi'!B6*'Censimento mezzi'!D6*I7</f>
        <v>1533</v>
      </c>
      <c r="K7" s="55"/>
      <c r="L7" s="42"/>
      <c r="M7" s="35"/>
      <c r="N7" s="36">
        <v>0.6</v>
      </c>
      <c r="O7" s="36">
        <f>'Censimento mezzi'!I6*'Censimento mezzi'!K6*N7</f>
        <v>0</v>
      </c>
      <c r="P7" s="46"/>
      <c r="Q7" s="46"/>
      <c r="R7" s="46"/>
      <c r="V7" s="18" t="str">
        <f>'Censimento mezzi'!A6</f>
        <v>Belt Loader</v>
      </c>
      <c r="W7" s="17">
        <f t="shared" si="5"/>
        <v>5.2552552552552556E-3</v>
      </c>
      <c r="X7" s="16">
        <f>'Censimento mezzi'!B6</f>
        <v>7</v>
      </c>
      <c r="Z7" s="18" t="str">
        <f>'Censimento mezzi'!H6</f>
        <v>Belt Loader</v>
      </c>
      <c r="AA7" s="17">
        <f t="shared" si="6"/>
        <v>0</v>
      </c>
      <c r="AB7" s="16">
        <f>'Censimento mezzi'!I6</f>
        <v>0</v>
      </c>
      <c r="AE7" s="10" t="s">
        <v>151</v>
      </c>
      <c r="AF7" s="9">
        <f>'Conti mezzi'!B10</f>
        <v>0.1211624132012792</v>
      </c>
      <c r="AH7" s="10" t="s">
        <v>151</v>
      </c>
      <c r="AI7" s="11">
        <f>'Conti mezzi'!E10</f>
        <v>0.1211624132012792</v>
      </c>
      <c r="AK7" s="28" t="str">
        <f t="shared" si="14"/>
        <v>Automobile Benzina</v>
      </c>
      <c r="AL7" s="8">
        <f t="shared" si="15"/>
        <v>44000</v>
      </c>
      <c r="AM7" s="8">
        <f>'Conti mezzi'!H6</f>
        <v>40000</v>
      </c>
      <c r="AN7" s="8">
        <f>'Conti mezzi'!J6</f>
        <v>0</v>
      </c>
      <c r="AO7" s="56">
        <f>'Conti mezzi'!M6</f>
        <v>4000</v>
      </c>
      <c r="AP7" s="56">
        <f>'Conti mezzi'!J6</f>
        <v>0</v>
      </c>
      <c r="AR7" s="28" t="str">
        <f t="shared" si="7"/>
        <v>Botte/Tanica</v>
      </c>
      <c r="AS7" s="28">
        <f t="shared" si="0"/>
        <v>7.2</v>
      </c>
      <c r="AT7" s="28">
        <f t="shared" si="1"/>
        <v>18</v>
      </c>
      <c r="AU7" s="28">
        <f t="shared" si="2"/>
        <v>36</v>
      </c>
      <c r="AV7" s="27">
        <f>'Conti mezzi'!AL9</f>
        <v>360</v>
      </c>
    </row>
    <row r="8" spans="1:48" ht="25" customHeight="1" thickBot="1" x14ac:dyDescent="0.4">
      <c r="A8" s="41">
        <f>IF('Censimento mezzi'!E7="Diesel",'Censimento mezzi'!F7*$D$32*$D$30/1000,'Censimento mezzi'!F7*$E$32*$E$30/1000)</f>
        <v>3190</v>
      </c>
      <c r="B8" s="43">
        <f t="shared" si="12"/>
        <v>2.4232482640255841E-2</v>
      </c>
      <c r="D8" s="41">
        <f>IF('Censimento mezzi'!L7="Diesel",'Censimento mezzi'!M7*$D$32*$D$30/1000,'Censimento mezzi'!M7*$E$32*$E$30/1000)</f>
        <v>3190</v>
      </c>
      <c r="E8" s="43">
        <f t="shared" si="13"/>
        <v>2.4232482640255841E-2</v>
      </c>
      <c r="G8" s="42"/>
      <c r="H8" s="35"/>
      <c r="I8" s="36">
        <v>0.6</v>
      </c>
      <c r="J8" s="36">
        <f>'Censimento mezzi'!B7*'Censimento mezzi'!D7*I8</f>
        <v>180</v>
      </c>
      <c r="K8" s="55"/>
      <c r="L8" s="42"/>
      <c r="M8" s="35"/>
      <c r="N8" s="36">
        <v>0.6</v>
      </c>
      <c r="O8" s="36">
        <f>'Censimento mezzi'!I7*'Censimento mezzi'!K7*N8</f>
        <v>240</v>
      </c>
      <c r="P8" s="46"/>
      <c r="Q8" s="46"/>
      <c r="R8" s="46"/>
      <c r="V8" s="18" t="str">
        <f>'Censimento mezzi'!A7</f>
        <v>Botte/Tanica</v>
      </c>
      <c r="W8" s="17">
        <f t="shared" si="5"/>
        <v>1.1261261261261261E-2</v>
      </c>
      <c r="X8" s="16">
        <f>'Censimento mezzi'!B7</f>
        <v>15</v>
      </c>
      <c r="Z8" s="18" t="str">
        <f>'Censimento mezzi'!H7</f>
        <v>Botte/Tanica</v>
      </c>
      <c r="AA8" s="17">
        <f t="shared" si="6"/>
        <v>3.0581039755351681E-2</v>
      </c>
      <c r="AB8" s="16">
        <f>'Censimento mezzi'!I7</f>
        <v>20</v>
      </c>
      <c r="AE8" s="10" t="s">
        <v>147</v>
      </c>
      <c r="AF8" s="9">
        <f>'Conti mezzi'!B14</f>
        <v>7.2697447920767516E-2</v>
      </c>
      <c r="AH8" s="10" t="s">
        <v>147</v>
      </c>
      <c r="AI8" s="11">
        <f>'Conti mezzi'!E14</f>
        <v>7.2697447920767516E-2</v>
      </c>
      <c r="AK8" s="28" t="str">
        <f t="shared" si="14"/>
        <v>Belt Loader</v>
      </c>
      <c r="AL8" s="8">
        <f t="shared" si="15"/>
        <v>3066</v>
      </c>
      <c r="AM8" s="8">
        <f>'Conti mezzi'!H7</f>
        <v>0</v>
      </c>
      <c r="AN8" s="8">
        <f>'Conti mezzi'!J7</f>
        <v>1533</v>
      </c>
      <c r="AO8" s="56">
        <f>'Conti mezzi'!M7</f>
        <v>0</v>
      </c>
      <c r="AP8" s="56">
        <f>'Conti mezzi'!J7</f>
        <v>1533</v>
      </c>
      <c r="AR8" s="28" t="str">
        <f t="shared" si="7"/>
        <v>Bus</v>
      </c>
      <c r="AS8" s="28">
        <f t="shared" si="0"/>
        <v>640.16</v>
      </c>
      <c r="AT8" s="28">
        <f t="shared" si="1"/>
        <v>1600.4</v>
      </c>
      <c r="AU8" s="28">
        <f t="shared" si="2"/>
        <v>3200.8</v>
      </c>
      <c r="AV8" s="27">
        <f>'Conti mezzi'!AL10</f>
        <v>32008</v>
      </c>
    </row>
    <row r="9" spans="1:48" ht="34" customHeight="1" thickBot="1" x14ac:dyDescent="0.4">
      <c r="A9" s="41">
        <f>IF('Censimento mezzi'!E8="Diesel",'Censimento mezzi'!F8*$D$32*$D$30/1000,'Censimento mezzi'!F8*$E$32*$E$30/1000)</f>
        <v>57420</v>
      </c>
      <c r="B9" s="43">
        <f t="shared" si="12"/>
        <v>0.43618468752460515</v>
      </c>
      <c r="D9" s="41">
        <f>IF('Censimento mezzi'!L8="Diesel",'Censimento mezzi'!M8*$D$32*$D$30/1000,'Censimento mezzi'!M8*$E$32*$E$30/1000)</f>
        <v>0</v>
      </c>
      <c r="E9" s="43">
        <f t="shared" si="13"/>
        <v>0</v>
      </c>
      <c r="G9" s="41">
        <v>8</v>
      </c>
      <c r="H9" s="28">
        <f>'Censimento mezzi'!C8*(G9/100)</f>
        <v>32000</v>
      </c>
      <c r="I9" s="35"/>
      <c r="J9" s="35"/>
      <c r="K9" s="54"/>
      <c r="L9" s="41">
        <v>8</v>
      </c>
      <c r="M9" s="28">
        <f>'Censimento mezzi'!J8*(L9/100)</f>
        <v>8</v>
      </c>
      <c r="N9" s="35"/>
      <c r="O9" s="35"/>
      <c r="P9" s="46"/>
      <c r="Q9" s="46"/>
      <c r="R9" s="46"/>
      <c r="V9" s="18" t="str">
        <f>'Censimento mezzi'!A8</f>
        <v>Bus</v>
      </c>
      <c r="W9" s="17">
        <f t="shared" si="5"/>
        <v>5.8558558558558557E-2</v>
      </c>
      <c r="X9" s="16">
        <f>'Censimento mezzi'!B8</f>
        <v>78</v>
      </c>
      <c r="Z9" s="18" t="str">
        <f>'Censimento mezzi'!H8</f>
        <v>Bus</v>
      </c>
      <c r="AA9" s="17">
        <f t="shared" si="6"/>
        <v>0</v>
      </c>
      <c r="AB9" s="16">
        <f>'Censimento mezzi'!I8</f>
        <v>0</v>
      </c>
      <c r="AE9" s="10" t="s">
        <v>143</v>
      </c>
      <c r="AF9" s="9">
        <f>'Conti mezzi'!B18</f>
        <v>4.8464965280511682E-2</v>
      </c>
      <c r="AH9" s="10" t="s">
        <v>143</v>
      </c>
      <c r="AI9" s="11">
        <f>'Conti mezzi'!E18</f>
        <v>4.8464965280511682E-2</v>
      </c>
      <c r="AK9" s="28" t="str">
        <f t="shared" si="14"/>
        <v>Botte/Tanica</v>
      </c>
      <c r="AL9" s="8">
        <f t="shared" si="15"/>
        <v>360</v>
      </c>
      <c r="AM9" s="8">
        <f>'Conti mezzi'!H8</f>
        <v>0</v>
      </c>
      <c r="AN9" s="8">
        <f>'Conti mezzi'!J8</f>
        <v>180</v>
      </c>
      <c r="AO9" s="56">
        <f>'Conti mezzi'!M8</f>
        <v>0</v>
      </c>
      <c r="AP9" s="56">
        <f>'Conti mezzi'!J8</f>
        <v>180</v>
      </c>
      <c r="AR9" s="28" t="str">
        <f t="shared" si="7"/>
        <v>Camion</v>
      </c>
      <c r="AS9" s="28">
        <f t="shared" si="0"/>
        <v>0.4</v>
      </c>
      <c r="AT9" s="28">
        <f t="shared" si="1"/>
        <v>1</v>
      </c>
      <c r="AU9" s="28">
        <f t="shared" si="2"/>
        <v>2</v>
      </c>
      <c r="AV9" s="27">
        <f>'Conti mezzi'!AL11</f>
        <v>20</v>
      </c>
    </row>
    <row r="10" spans="1:48" ht="29.5" thickBot="1" x14ac:dyDescent="0.4">
      <c r="A10" s="41">
        <f>IF('Censimento mezzi'!E9="Diesel",'Censimento mezzi'!F9*$D$32*$D$30/1000,'Censimento mezzi'!F9*$E$32*$E$30/1000)</f>
        <v>15950</v>
      </c>
      <c r="B10" s="43">
        <f t="shared" si="12"/>
        <v>0.1211624132012792</v>
      </c>
      <c r="D10" s="41">
        <f>IF('Censimento mezzi'!L9="Diesel",'Censimento mezzi'!M9*$D$32*$D$30/1000,'Censimento mezzi'!M9*$E$32*$E$30/1000)</f>
        <v>15950</v>
      </c>
      <c r="E10" s="43">
        <f t="shared" si="13"/>
        <v>0.1211624132012792</v>
      </c>
      <c r="G10" s="28">
        <v>10</v>
      </c>
      <c r="H10" s="28">
        <f>'Censimento mezzi'!C9*(G10/100)</f>
        <v>10</v>
      </c>
      <c r="I10" s="35"/>
      <c r="J10" s="35"/>
      <c r="K10" s="54"/>
      <c r="L10" s="28">
        <v>10</v>
      </c>
      <c r="M10" s="28">
        <f>'Censimento mezzi'!J9*(L10/100)</f>
        <v>10</v>
      </c>
      <c r="N10" s="35"/>
      <c r="O10" s="35"/>
      <c r="P10" s="46"/>
      <c r="Q10" s="46"/>
      <c r="R10" s="46"/>
      <c r="V10" s="18" t="str">
        <f>'Censimento mezzi'!A9</f>
        <v>Camion</v>
      </c>
      <c r="W10" s="17">
        <f t="shared" si="5"/>
        <v>6.006006006006006E-3</v>
      </c>
      <c r="X10" s="16">
        <f>'Censimento mezzi'!B9</f>
        <v>8</v>
      </c>
      <c r="Z10" s="18" t="str">
        <f>'Censimento mezzi'!H9</f>
        <v>Camion</v>
      </c>
      <c r="AA10" s="17">
        <f t="shared" si="6"/>
        <v>3.0581039755351681E-2</v>
      </c>
      <c r="AB10" s="16">
        <f>'Censimento mezzi'!I9</f>
        <v>20</v>
      </c>
      <c r="AE10" s="10" t="s">
        <v>138</v>
      </c>
      <c r="AF10" s="9">
        <f>'Conti mezzi'!B23</f>
        <v>2.4232482640255841E-2</v>
      </c>
      <c r="AH10" s="10" t="s">
        <v>138</v>
      </c>
      <c r="AI10" s="11">
        <f>'Conti mezzi'!E23</f>
        <v>2.4232482640255841E-2</v>
      </c>
      <c r="AK10" s="28" t="str">
        <f t="shared" si="14"/>
        <v>Bus</v>
      </c>
      <c r="AL10" s="8">
        <f t="shared" si="15"/>
        <v>32008</v>
      </c>
      <c r="AM10" s="8">
        <f>'Conti mezzi'!H9</f>
        <v>32000</v>
      </c>
      <c r="AN10" s="8">
        <f>'Conti mezzi'!J9</f>
        <v>0</v>
      </c>
      <c r="AO10" s="56">
        <f>'Conti mezzi'!M9</f>
        <v>8</v>
      </c>
      <c r="AP10" s="56">
        <f>'Conti mezzi'!J9</f>
        <v>0</v>
      </c>
      <c r="AR10" s="28" t="str">
        <f t="shared" si="7"/>
        <v>Cargo Loader</v>
      </c>
      <c r="AS10" s="28">
        <f t="shared" si="0"/>
        <v>42</v>
      </c>
      <c r="AT10" s="28">
        <f t="shared" si="1"/>
        <v>105</v>
      </c>
      <c r="AU10" s="28">
        <f t="shared" si="2"/>
        <v>210</v>
      </c>
      <c r="AV10" s="27">
        <f>'Conti mezzi'!AL12</f>
        <v>2100</v>
      </c>
    </row>
    <row r="11" spans="1:48" ht="29.5" thickBot="1" x14ac:dyDescent="0.4">
      <c r="A11" s="41">
        <f>IF('Censimento mezzi'!E10="Diesel",'Censimento mezzi'!F10*$D$32*$D$30/1000,'Censimento mezzi'!F10*$E$32*$E$30/1000)</f>
        <v>1595</v>
      </c>
      <c r="B11" s="43">
        <f t="shared" si="12"/>
        <v>1.2116241320127921E-2</v>
      </c>
      <c r="D11" s="41">
        <f>IF('Censimento mezzi'!L10="Diesel",'Censimento mezzi'!M10*$D$32*$D$30/1000,'Censimento mezzi'!M10*$E$32*$E$30/1000)</f>
        <v>0</v>
      </c>
      <c r="E11" s="43">
        <f t="shared" si="13"/>
        <v>0</v>
      </c>
      <c r="G11" s="42"/>
      <c r="H11" s="35"/>
      <c r="I11" s="36">
        <v>0.6</v>
      </c>
      <c r="J11" s="36">
        <f>'Censimento mezzi'!B10*'Censimento mezzi'!D10*I11</f>
        <v>1050</v>
      </c>
      <c r="K11" s="55"/>
      <c r="L11" s="42"/>
      <c r="M11" s="35"/>
      <c r="N11" s="36">
        <v>0.6</v>
      </c>
      <c r="O11" s="36">
        <f>'Censimento mezzi'!I10*'Censimento mezzi'!K10*N11</f>
        <v>0</v>
      </c>
      <c r="P11" s="46"/>
      <c r="Q11" s="46"/>
      <c r="R11" s="46"/>
      <c r="V11" s="18" t="str">
        <f>'Censimento mezzi'!A10</f>
        <v>Cargo Loader</v>
      </c>
      <c r="W11" s="17">
        <f t="shared" si="5"/>
        <v>5.2552552552552556E-3</v>
      </c>
      <c r="X11" s="16">
        <f>'Censimento mezzi'!B10</f>
        <v>7</v>
      </c>
      <c r="Z11" s="18" t="str">
        <f>'Censimento mezzi'!H10</f>
        <v>Cargo Loader</v>
      </c>
      <c r="AA11" s="17">
        <f t="shared" si="6"/>
        <v>0</v>
      </c>
      <c r="AB11" s="16">
        <f>'Censimento mezzi'!I10</f>
        <v>0</v>
      </c>
      <c r="AE11" s="10" t="s">
        <v>137</v>
      </c>
      <c r="AF11" s="9">
        <f>'Conti mezzi'!B24</f>
        <v>7.2697447920767521E-3</v>
      </c>
      <c r="AH11" s="10" t="s">
        <v>137</v>
      </c>
      <c r="AI11" s="11">
        <f>'Conti mezzi'!E24</f>
        <v>7.2697447920767521E-3</v>
      </c>
      <c r="AK11" s="28" t="str">
        <f t="shared" si="14"/>
        <v>Camion</v>
      </c>
      <c r="AL11" s="8">
        <f t="shared" si="15"/>
        <v>20</v>
      </c>
      <c r="AM11" s="8">
        <f>'Conti mezzi'!H10</f>
        <v>10</v>
      </c>
      <c r="AN11" s="8">
        <f>'Conti mezzi'!J10</f>
        <v>0</v>
      </c>
      <c r="AO11" s="56">
        <f>'Conti mezzi'!M10</f>
        <v>10</v>
      </c>
      <c r="AP11" s="56">
        <f>'Conti mezzi'!J10</f>
        <v>0</v>
      </c>
      <c r="AR11" s="28" t="str">
        <f t="shared" si="7"/>
        <v>Carrello elevatore</v>
      </c>
      <c r="AS11" s="28">
        <f t="shared" si="0"/>
        <v>24</v>
      </c>
      <c r="AT11" s="28">
        <f t="shared" si="1"/>
        <v>60</v>
      </c>
      <c r="AU11" s="28">
        <f t="shared" si="2"/>
        <v>120</v>
      </c>
      <c r="AV11" s="27">
        <f>'Conti mezzi'!AL13</f>
        <v>1200</v>
      </c>
    </row>
    <row r="12" spans="1:48" ht="29.5" thickBot="1" x14ac:dyDescent="0.4">
      <c r="A12" s="41">
        <f>IF('Censimento mezzi'!E11="Diesel",'Censimento mezzi'!F11*$D$32*$D$30/1000,'Censimento mezzi'!F11*$E$32*$E$30/1000)</f>
        <v>4785</v>
      </c>
      <c r="B12" s="43">
        <f t="shared" si="12"/>
        <v>3.6348723960383758E-2</v>
      </c>
      <c r="D12" s="41">
        <f>IF('Censimento mezzi'!L11="Diesel",'Censimento mezzi'!M11*$D$32*$D$30/1000,'Censimento mezzi'!M11*$E$32*$E$30/1000)</f>
        <v>4785</v>
      </c>
      <c r="E12" s="43">
        <f t="shared" si="13"/>
        <v>3.6348723960383758E-2</v>
      </c>
      <c r="G12" s="42"/>
      <c r="H12" s="44"/>
      <c r="I12" s="36">
        <v>0.6</v>
      </c>
      <c r="J12" s="36">
        <f>'Censimento mezzi'!B11*'Censimento mezzi'!D11*I12</f>
        <v>600</v>
      </c>
      <c r="K12" s="55"/>
      <c r="L12" s="42"/>
      <c r="M12" s="44"/>
      <c r="N12" s="36">
        <v>0.6</v>
      </c>
      <c r="O12" s="36">
        <f>'Censimento mezzi'!I11*'Censimento mezzi'!K11*N12</f>
        <v>48</v>
      </c>
      <c r="P12" s="46"/>
      <c r="Q12" s="46"/>
      <c r="R12" s="46"/>
      <c r="V12" s="18" t="str">
        <f>'Censimento mezzi'!A11</f>
        <v>Carrello elevatore</v>
      </c>
      <c r="W12" s="17">
        <f t="shared" si="5"/>
        <v>7.5075075075075076E-2</v>
      </c>
      <c r="X12" s="16">
        <f>'Censimento mezzi'!B11</f>
        <v>100</v>
      </c>
      <c r="Z12" s="18" t="str">
        <f>'Censimento mezzi'!H11</f>
        <v>Carrello elevatore</v>
      </c>
      <c r="AA12" s="17">
        <f t="shared" si="6"/>
        <v>1.2232415902140673E-2</v>
      </c>
      <c r="AB12" s="16">
        <f>'Censimento mezzi'!I11</f>
        <v>8</v>
      </c>
      <c r="AE12" s="10" t="s">
        <v>136</v>
      </c>
      <c r="AF12" s="9">
        <f>'Conti mezzi'!B25</f>
        <v>1.058063117413177E-3</v>
      </c>
      <c r="AH12" s="10" t="s">
        <v>136</v>
      </c>
      <c r="AI12" s="11">
        <f>'Conti mezzi'!E25</f>
        <v>1.058063117413177E-3</v>
      </c>
      <c r="AK12" s="28" t="str">
        <f t="shared" si="14"/>
        <v>Cargo Loader</v>
      </c>
      <c r="AL12" s="8">
        <f t="shared" si="15"/>
        <v>2100</v>
      </c>
      <c r="AM12" s="8">
        <f>'Conti mezzi'!H11</f>
        <v>0</v>
      </c>
      <c r="AN12" s="8">
        <f>'Conti mezzi'!J11</f>
        <v>1050</v>
      </c>
      <c r="AO12" s="56">
        <f>'Conti mezzi'!M11</f>
        <v>0</v>
      </c>
      <c r="AP12" s="56">
        <f>'Conti mezzi'!J11</f>
        <v>1050</v>
      </c>
      <c r="AR12" s="28" t="str">
        <f t="shared" si="7"/>
        <v>Dispenser</v>
      </c>
      <c r="AS12" s="28">
        <f t="shared" si="0"/>
        <v>21.6</v>
      </c>
      <c r="AT12" s="28">
        <f t="shared" si="1"/>
        <v>54</v>
      </c>
      <c r="AU12" s="28">
        <f t="shared" si="2"/>
        <v>108</v>
      </c>
      <c r="AV12" s="27">
        <f>'Conti mezzi'!AL14</f>
        <v>1080</v>
      </c>
    </row>
    <row r="13" spans="1:48" ht="29.5" thickBot="1" x14ac:dyDescent="0.4">
      <c r="A13" s="41">
        <f>IF('Censimento mezzi'!E12="Diesel",'Censimento mezzi'!F12*$D$32*$D$30/1000,'Censimento mezzi'!F12*$E$32*$E$30/1000)</f>
        <v>4785</v>
      </c>
      <c r="B13" s="43">
        <f t="shared" si="12"/>
        <v>3.6348723960383758E-2</v>
      </c>
      <c r="D13" s="41">
        <f>IF('Censimento mezzi'!L12="Diesel",'Censimento mezzi'!M12*$D$32*$D$30/1000,'Censimento mezzi'!M12*$E$32*$E$30/1000)</f>
        <v>4785</v>
      </c>
      <c r="E13" s="43">
        <f t="shared" si="13"/>
        <v>3.6348723960383758E-2</v>
      </c>
      <c r="G13" s="42"/>
      <c r="H13" s="44"/>
      <c r="I13" s="36">
        <v>0.6</v>
      </c>
      <c r="J13" s="36">
        <f>'Censimento mezzi'!B12*'Censimento mezzi'!D12*I13</f>
        <v>540</v>
      </c>
      <c r="K13" s="55"/>
      <c r="L13" s="42"/>
      <c r="M13" s="44"/>
      <c r="N13" s="36">
        <v>0.6</v>
      </c>
      <c r="O13" s="36">
        <f>'Censimento mezzi'!I12*'Censimento mezzi'!K12*N13</f>
        <v>540</v>
      </c>
      <c r="P13" s="46"/>
      <c r="Q13" s="46"/>
      <c r="R13" s="46"/>
      <c r="V13" s="18" t="str">
        <f>'Censimento mezzi'!A12</f>
        <v>Dispenser</v>
      </c>
      <c r="W13" s="17">
        <f t="shared" si="5"/>
        <v>6.7567567567567571E-3</v>
      </c>
      <c r="X13" s="16">
        <f>'Censimento mezzi'!B12</f>
        <v>9</v>
      </c>
      <c r="Z13" s="18" t="str">
        <f>'Censimento mezzi'!H12</f>
        <v>Dispenser</v>
      </c>
      <c r="AA13" s="17">
        <f t="shared" si="6"/>
        <v>1.3761467889908258E-2</v>
      </c>
      <c r="AB13" s="16">
        <f>'Censimento mezzi'!I12</f>
        <v>9</v>
      </c>
      <c r="AK13" s="28" t="str">
        <f t="shared" si="14"/>
        <v>Carrello elevatore</v>
      </c>
      <c r="AL13" s="8">
        <f t="shared" si="15"/>
        <v>1200</v>
      </c>
      <c r="AM13" s="8">
        <f>'Conti mezzi'!H12</f>
        <v>0</v>
      </c>
      <c r="AN13" s="8">
        <f>'Conti mezzi'!J12</f>
        <v>600</v>
      </c>
      <c r="AO13" s="56">
        <f>'Conti mezzi'!M12</f>
        <v>0</v>
      </c>
      <c r="AP13" s="56">
        <f>'Conti mezzi'!J12</f>
        <v>600</v>
      </c>
      <c r="AR13" s="28" t="str">
        <f t="shared" si="7"/>
        <v>Furgone</v>
      </c>
      <c r="AS13" s="28">
        <f t="shared" si="0"/>
        <v>8</v>
      </c>
      <c r="AT13" s="28">
        <f t="shared" si="1"/>
        <v>20</v>
      </c>
      <c r="AU13" s="28">
        <f t="shared" si="2"/>
        <v>40</v>
      </c>
      <c r="AV13" s="27">
        <f>'Conti mezzi'!AL15</f>
        <v>400</v>
      </c>
    </row>
    <row r="14" spans="1:48" ht="29.5" thickBot="1" x14ac:dyDescent="0.4">
      <c r="A14" s="41">
        <f>IF('Censimento mezzi'!E13="Diesel",'Censimento mezzi'!F13*$D$32*$D$30/1000,'Censimento mezzi'!F13*$E$32*$E$30/1000)</f>
        <v>9570</v>
      </c>
      <c r="B14" s="43">
        <f t="shared" si="12"/>
        <v>7.2697447920767516E-2</v>
      </c>
      <c r="D14" s="41">
        <f>IF('Censimento mezzi'!L13="Diesel",'Censimento mezzi'!M13*$D$32*$D$30/1000,'Censimento mezzi'!M13*$E$32*$E$30/1000)</f>
        <v>9570</v>
      </c>
      <c r="E14" s="43">
        <f t="shared" si="13"/>
        <v>7.2697447920767516E-2</v>
      </c>
      <c r="G14" s="28">
        <v>2</v>
      </c>
      <c r="H14" s="28">
        <f>'Censimento mezzi'!C13*(G14/100)</f>
        <v>200</v>
      </c>
      <c r="I14" s="42"/>
      <c r="J14" s="35"/>
      <c r="K14" s="54"/>
      <c r="L14" s="28">
        <v>2</v>
      </c>
      <c r="M14" s="28">
        <f>'Censimento mezzi'!J13*(L14/100)</f>
        <v>200</v>
      </c>
      <c r="N14" s="42"/>
      <c r="O14" s="35"/>
      <c r="P14" s="46"/>
      <c r="Q14" s="46"/>
      <c r="R14" s="46"/>
      <c r="V14" s="18" t="str">
        <f>'Censimento mezzi'!A13</f>
        <v>Furgone</v>
      </c>
      <c r="W14" s="17">
        <f t="shared" si="5"/>
        <v>3.0780780780780781E-2</v>
      </c>
      <c r="X14" s="16">
        <f>'Censimento mezzi'!B13</f>
        <v>41</v>
      </c>
      <c r="Z14" s="18" t="str">
        <f>'Censimento mezzi'!H13</f>
        <v>Furgone</v>
      </c>
      <c r="AA14" s="17">
        <f t="shared" si="6"/>
        <v>6.1162079510703363E-2</v>
      </c>
      <c r="AB14" s="16">
        <f>'Censimento mezzi'!I13</f>
        <v>40</v>
      </c>
      <c r="AK14" s="28" t="str">
        <f t="shared" si="14"/>
        <v>Dispenser</v>
      </c>
      <c r="AL14" s="8">
        <f t="shared" si="15"/>
        <v>1080</v>
      </c>
      <c r="AM14" s="8">
        <f>'Conti mezzi'!H13</f>
        <v>0</v>
      </c>
      <c r="AN14" s="8">
        <f>'Conti mezzi'!J13</f>
        <v>540</v>
      </c>
      <c r="AO14" s="56">
        <f>'Conti mezzi'!M13</f>
        <v>0</v>
      </c>
      <c r="AP14" s="56">
        <f>'Conti mezzi'!J13</f>
        <v>540</v>
      </c>
      <c r="AR14" s="28" t="str">
        <f t="shared" si="7"/>
        <v>Generatore</v>
      </c>
      <c r="AS14" s="28">
        <f t="shared" si="0"/>
        <v>96</v>
      </c>
      <c r="AT14" s="28">
        <f t="shared" si="1"/>
        <v>240</v>
      </c>
      <c r="AU14" s="28">
        <f t="shared" si="2"/>
        <v>480</v>
      </c>
      <c r="AV14" s="27">
        <f>'Conti mezzi'!AL16</f>
        <v>4800</v>
      </c>
    </row>
    <row r="15" spans="1:48" ht="15" thickBot="1" x14ac:dyDescent="0.4">
      <c r="A15" s="41">
        <f>IF('Censimento mezzi'!E14="Diesel",'Censimento mezzi'!F14*$D$32*$D$30/1000,'Censimento mezzi'!F14*$E$32*$E$30/1000)</f>
        <v>1595</v>
      </c>
      <c r="B15" s="43">
        <f t="shared" si="12"/>
        <v>1.2116241320127921E-2</v>
      </c>
      <c r="D15" s="41">
        <f>IF('Censimento mezzi'!L14="Diesel",'Censimento mezzi'!M14*$D$32*$D$30/1000,'Censimento mezzi'!M14*$E$32*$E$30/1000)</f>
        <v>1595</v>
      </c>
      <c r="E15" s="43">
        <f t="shared" si="13"/>
        <v>1.2116241320127921E-2</v>
      </c>
      <c r="G15" s="42"/>
      <c r="H15" s="44"/>
      <c r="I15" s="36">
        <v>0.6</v>
      </c>
      <c r="J15" s="36">
        <f>'Censimento mezzi'!B14*'Censimento mezzi'!D14*I15</f>
        <v>2400</v>
      </c>
      <c r="K15" s="55"/>
      <c r="L15" s="42"/>
      <c r="M15" s="44"/>
      <c r="N15" s="36">
        <v>0.6</v>
      </c>
      <c r="O15" s="36">
        <f>'Censimento mezzi'!I14*'Censimento mezzi'!K14*N15</f>
        <v>1050</v>
      </c>
      <c r="P15" s="46"/>
      <c r="Q15" s="46"/>
      <c r="R15" s="46"/>
      <c r="V15" s="18" t="str">
        <f>'Censimento mezzi'!A14</f>
        <v>Generatore</v>
      </c>
      <c r="W15" s="17">
        <f t="shared" si="5"/>
        <v>1.5015015015015015E-2</v>
      </c>
      <c r="X15" s="16">
        <f>'Censimento mezzi'!B14</f>
        <v>20</v>
      </c>
      <c r="Z15" s="18" t="str">
        <f>'Censimento mezzi'!H14</f>
        <v>Generatore</v>
      </c>
      <c r="AA15" s="17">
        <f t="shared" si="6"/>
        <v>7.6452599388379203E-3</v>
      </c>
      <c r="AB15" s="16">
        <f>'Censimento mezzi'!I14</f>
        <v>5</v>
      </c>
      <c r="AK15" s="28" t="str">
        <f t="shared" si="14"/>
        <v>Furgone</v>
      </c>
      <c r="AL15" s="8">
        <f t="shared" si="15"/>
        <v>400</v>
      </c>
      <c r="AM15" s="8">
        <f>'Conti mezzi'!H14</f>
        <v>200</v>
      </c>
      <c r="AN15" s="8">
        <f>'Conti mezzi'!J14</f>
        <v>0</v>
      </c>
      <c r="AO15" s="56">
        <f>'Conti mezzi'!M14</f>
        <v>200</v>
      </c>
      <c r="AP15" s="56">
        <f>'Conti mezzi'!J14</f>
        <v>0</v>
      </c>
      <c r="AR15" s="28" t="str">
        <f t="shared" si="7"/>
        <v>Lift</v>
      </c>
      <c r="AS15" s="28">
        <f t="shared" si="0"/>
        <v>87.6</v>
      </c>
      <c r="AT15" s="28">
        <f t="shared" si="1"/>
        <v>219</v>
      </c>
      <c r="AU15" s="28">
        <f t="shared" si="2"/>
        <v>438</v>
      </c>
      <c r="AV15" s="27">
        <f>'Conti mezzi'!AL17</f>
        <v>4380</v>
      </c>
    </row>
    <row r="16" spans="1:48" ht="29.5" thickBot="1" x14ac:dyDescent="0.4">
      <c r="A16" s="41">
        <f>IF('Censimento mezzi'!E15="Diesel",'Censimento mezzi'!F15*$D$32*$D$30/1000,'Censimento mezzi'!F15*$E$32*$E$30/1000)</f>
        <v>1595</v>
      </c>
      <c r="B16" s="43">
        <f t="shared" si="12"/>
        <v>1.2116241320127921E-2</v>
      </c>
      <c r="D16" s="41">
        <f>IF('Censimento mezzi'!L15="Diesel",'Censimento mezzi'!M15*$D$32*$D$30/1000,'Censimento mezzi'!M15*$E$32*$E$30/1000)</f>
        <v>1595</v>
      </c>
      <c r="E16" s="43">
        <f t="shared" si="13"/>
        <v>1.2116241320127921E-2</v>
      </c>
      <c r="G16" s="42"/>
      <c r="H16" s="44"/>
      <c r="I16" s="36">
        <v>0.6</v>
      </c>
      <c r="J16" s="36">
        <f>'Censimento mezzi'!B15*'Censimento mezzi'!D15*I16</f>
        <v>2190</v>
      </c>
      <c r="K16" s="55"/>
      <c r="L16" s="42"/>
      <c r="M16" s="44"/>
      <c r="N16" s="36">
        <v>0.6</v>
      </c>
      <c r="O16" s="36">
        <f>'Censimento mezzi'!I15*'Censimento mezzi'!K15*N16</f>
        <v>876</v>
      </c>
      <c r="P16" s="46"/>
      <c r="Q16" s="46"/>
      <c r="R16" s="46"/>
      <c r="V16" s="18" t="str">
        <f>'Censimento mezzi'!A15</f>
        <v>Lift</v>
      </c>
      <c r="W16" s="17">
        <f t="shared" si="5"/>
        <v>7.5075075075075074E-3</v>
      </c>
      <c r="X16" s="16">
        <f>'Censimento mezzi'!B15</f>
        <v>10</v>
      </c>
      <c r="Z16" s="18" t="str">
        <f>'Censimento mezzi'!H15</f>
        <v>Lift</v>
      </c>
      <c r="AA16" s="17">
        <f t="shared" si="6"/>
        <v>6.1162079510703364E-3</v>
      </c>
      <c r="AB16" s="16">
        <f>'Censimento mezzi'!I15</f>
        <v>4</v>
      </c>
      <c r="AK16" s="28" t="str">
        <f t="shared" si="14"/>
        <v>Generatore</v>
      </c>
      <c r="AL16" s="8">
        <f t="shared" si="15"/>
        <v>4800</v>
      </c>
      <c r="AM16" s="8">
        <f>'Conti mezzi'!H15</f>
        <v>0</v>
      </c>
      <c r="AN16" s="8">
        <f>'Conti mezzi'!J15</f>
        <v>2400</v>
      </c>
      <c r="AO16" s="56">
        <f>'Conti mezzi'!M15</f>
        <v>0</v>
      </c>
      <c r="AP16" s="56">
        <f>'Conti mezzi'!J15</f>
        <v>2400</v>
      </c>
      <c r="AR16" s="28" t="str">
        <f t="shared" si="7"/>
        <v>Loader</v>
      </c>
      <c r="AS16" s="28">
        <f t="shared" si="0"/>
        <v>60</v>
      </c>
      <c r="AT16" s="28">
        <f t="shared" si="1"/>
        <v>150</v>
      </c>
      <c r="AU16" s="28">
        <f t="shared" si="2"/>
        <v>300</v>
      </c>
      <c r="AV16" s="27">
        <f>'Conti mezzi'!AL18</f>
        <v>3000</v>
      </c>
    </row>
    <row r="17" spans="1:48" ht="15" thickBot="1" x14ac:dyDescent="0.4">
      <c r="A17" s="41">
        <f>IF('Censimento mezzi'!E16="Diesel",'Censimento mezzi'!F16*$D$32*$D$30/1000,'Censimento mezzi'!F16*$E$32*$E$30/1000)</f>
        <v>1595</v>
      </c>
      <c r="B17" s="43">
        <f t="shared" si="12"/>
        <v>1.2116241320127921E-2</v>
      </c>
      <c r="D17" s="41">
        <f>IF('Censimento mezzi'!L16="Diesel",'Censimento mezzi'!M16*$D$32*$D$30/1000,'Censimento mezzi'!M16*$E$32*$E$30/1000)</f>
        <v>1595</v>
      </c>
      <c r="E17" s="43">
        <f t="shared" si="13"/>
        <v>1.2116241320127921E-2</v>
      </c>
      <c r="G17" s="42"/>
      <c r="H17" s="44"/>
      <c r="I17" s="36">
        <v>0.6</v>
      </c>
      <c r="J17" s="36">
        <f>'Censimento mezzi'!B16*'Censimento mezzi'!D16*I17</f>
        <v>1500</v>
      </c>
      <c r="K17" s="55"/>
      <c r="L17" s="42"/>
      <c r="M17" s="44"/>
      <c r="N17" s="36">
        <v>0.6</v>
      </c>
      <c r="O17" s="36">
        <f>'Censimento mezzi'!I16*'Censimento mezzi'!K16*N17</f>
        <v>1920</v>
      </c>
      <c r="P17" s="46"/>
      <c r="Q17" s="46"/>
      <c r="R17" s="46"/>
      <c r="V17" s="18" t="str">
        <f>'Censimento mezzi'!A16</f>
        <v>Loader</v>
      </c>
      <c r="W17" s="17">
        <f t="shared" si="5"/>
        <v>1.8768768768768769E-2</v>
      </c>
      <c r="X17" s="16">
        <f>'Censimento mezzi'!B16</f>
        <v>25</v>
      </c>
      <c r="Z17" s="18" t="str">
        <f>'Censimento mezzi'!H16</f>
        <v>Loader</v>
      </c>
      <c r="AA17" s="17">
        <f t="shared" si="6"/>
        <v>4.8929663608562692E-2</v>
      </c>
      <c r="AB17" s="16">
        <f>'Censimento mezzi'!I16</f>
        <v>32</v>
      </c>
      <c r="AK17" s="28" t="str">
        <f t="shared" si="14"/>
        <v>Lift</v>
      </c>
      <c r="AL17" s="8">
        <f t="shared" si="15"/>
        <v>4380</v>
      </c>
      <c r="AM17" s="8">
        <f>'Conti mezzi'!H16</f>
        <v>0</v>
      </c>
      <c r="AN17" s="8">
        <f>'Conti mezzi'!J16</f>
        <v>2190</v>
      </c>
      <c r="AO17" s="56">
        <f>'Conti mezzi'!M16</f>
        <v>0</v>
      </c>
      <c r="AP17" s="56">
        <f>'Conti mezzi'!J16</f>
        <v>2190</v>
      </c>
      <c r="AR17" s="28" t="str">
        <f t="shared" si="7"/>
        <v>Minivan</v>
      </c>
      <c r="AS17" s="28">
        <f t="shared" si="0"/>
        <v>0.06</v>
      </c>
      <c r="AT17" s="28">
        <f t="shared" si="1"/>
        <v>0.15</v>
      </c>
      <c r="AU17" s="28">
        <f t="shared" si="2"/>
        <v>0.3</v>
      </c>
      <c r="AV17" s="27">
        <f>'Conti mezzi'!AL19</f>
        <v>3</v>
      </c>
    </row>
    <row r="18" spans="1:48" ht="15" thickBot="1" x14ac:dyDescent="0.4">
      <c r="A18" s="41">
        <f>IF('Censimento mezzi'!E17="Diesel",'Censimento mezzi'!F17*$D$32*$D$30/1000,'Censimento mezzi'!F17*$E$32*$E$30/1000)</f>
        <v>6380</v>
      </c>
      <c r="B18" s="43">
        <f t="shared" si="12"/>
        <v>4.8464965280511682E-2</v>
      </c>
      <c r="D18" s="41">
        <f>IF('Censimento mezzi'!L17="Diesel",'Censimento mezzi'!M17*$D$32*$D$30/1000,'Censimento mezzi'!M17*$E$32*$E$30/1000)</f>
        <v>6380</v>
      </c>
      <c r="E18" s="43">
        <f t="shared" si="13"/>
        <v>4.8464965280511682E-2</v>
      </c>
      <c r="G18" s="28">
        <v>1.5</v>
      </c>
      <c r="H18" s="28">
        <f>'Censimento mezzi'!C17*(G18/100)</f>
        <v>1.5</v>
      </c>
      <c r="I18" s="42"/>
      <c r="J18" s="35"/>
      <c r="K18" s="54"/>
      <c r="L18" s="28">
        <v>1.5</v>
      </c>
      <c r="M18" s="28">
        <f>'Censimento mezzi'!J17*(L18/100)</f>
        <v>1.5</v>
      </c>
      <c r="N18" s="42"/>
      <c r="O18" s="35"/>
      <c r="P18" s="46"/>
      <c r="Q18" s="46"/>
      <c r="R18" s="46"/>
      <c r="V18" s="18" t="str">
        <f>'Censimento mezzi'!A17</f>
        <v>Minivan</v>
      </c>
      <c r="W18" s="17">
        <f t="shared" si="5"/>
        <v>1.5015015015015015E-2</v>
      </c>
      <c r="X18" s="16">
        <f>'Censimento mezzi'!B17</f>
        <v>20</v>
      </c>
      <c r="Z18" s="18" t="str">
        <f>'Censimento mezzi'!H17</f>
        <v>Minivan</v>
      </c>
      <c r="AA18" s="17">
        <f t="shared" si="6"/>
        <v>4.8929663608562692E-2</v>
      </c>
      <c r="AB18" s="16">
        <f>'Censimento mezzi'!I17</f>
        <v>32</v>
      </c>
      <c r="AK18" s="28" t="str">
        <f t="shared" si="14"/>
        <v>Loader</v>
      </c>
      <c r="AL18" s="8">
        <f t="shared" si="15"/>
        <v>3000</v>
      </c>
      <c r="AM18" s="8">
        <f>'Conti mezzi'!H17</f>
        <v>0</v>
      </c>
      <c r="AN18" s="8">
        <f>'Conti mezzi'!J17</f>
        <v>1500</v>
      </c>
      <c r="AO18" s="56">
        <f>'Conti mezzi'!M17</f>
        <v>0</v>
      </c>
      <c r="AP18" s="56">
        <f>'Conti mezzi'!J17</f>
        <v>1500</v>
      </c>
      <c r="AR18" s="28" t="str">
        <f t="shared" si="7"/>
        <v>Nastro</v>
      </c>
      <c r="AS18" s="28">
        <f t="shared" si="0"/>
        <v>43.8</v>
      </c>
      <c r="AT18" s="28">
        <f t="shared" si="1"/>
        <v>109.5</v>
      </c>
      <c r="AU18" s="28">
        <f t="shared" si="2"/>
        <v>219</v>
      </c>
      <c r="AV18" s="27">
        <f>'Conti mezzi'!AL20</f>
        <v>2190</v>
      </c>
    </row>
    <row r="19" spans="1:48" ht="15" thickBot="1" x14ac:dyDescent="0.4">
      <c r="A19" s="41">
        <f>IF('Censimento mezzi'!E18="Diesel",'Censimento mezzi'!F18*$D$32*$D$30/1000,'Censimento mezzi'!F18*$E$32*$E$30/1000)</f>
        <v>2392.5</v>
      </c>
      <c r="B19" s="43">
        <f t="shared" si="12"/>
        <v>1.8174361980191879E-2</v>
      </c>
      <c r="D19" s="41">
        <f>IF('Censimento mezzi'!L18="Diesel",'Censimento mezzi'!M18*$D$32*$D$30/1000,'Censimento mezzi'!M18*$E$32*$E$30/1000)</f>
        <v>2392.5</v>
      </c>
      <c r="E19" s="43">
        <f t="shared" si="13"/>
        <v>1.8174361980191879E-2</v>
      </c>
      <c r="G19" s="42"/>
      <c r="H19" s="44"/>
      <c r="I19" s="36">
        <v>0.6</v>
      </c>
      <c r="J19" s="36">
        <f>'Censimento mezzi'!B18*'Censimento mezzi'!D18*I19</f>
        <v>1095</v>
      </c>
      <c r="K19" s="55"/>
      <c r="L19" s="42"/>
      <c r="M19" s="44"/>
      <c r="N19" s="36">
        <v>0.6</v>
      </c>
      <c r="O19" s="36">
        <f>'Censimento mezzi'!I18*'Censimento mezzi'!K18*N19</f>
        <v>1095</v>
      </c>
      <c r="P19" s="46"/>
      <c r="Q19" s="46"/>
      <c r="R19" s="46"/>
      <c r="V19" s="18" t="str">
        <f>'Censimento mezzi'!A18</f>
        <v>Nastro</v>
      </c>
      <c r="W19" s="17">
        <f t="shared" si="5"/>
        <v>3.7537537537537537E-3</v>
      </c>
      <c r="X19" s="16">
        <f>'Censimento mezzi'!B18</f>
        <v>5</v>
      </c>
      <c r="Z19" s="18" t="str">
        <f>'Censimento mezzi'!H18</f>
        <v>Nastro</v>
      </c>
      <c r="AA19" s="17">
        <f t="shared" si="6"/>
        <v>7.6452599388379203E-3</v>
      </c>
      <c r="AB19" s="16">
        <f>'Censimento mezzi'!I18</f>
        <v>5</v>
      </c>
      <c r="AK19" s="28" t="str">
        <f t="shared" si="14"/>
        <v>Minivan</v>
      </c>
      <c r="AL19" s="8">
        <f t="shared" si="15"/>
        <v>3</v>
      </c>
      <c r="AM19" s="8">
        <f>'Conti mezzi'!H18</f>
        <v>1.5</v>
      </c>
      <c r="AN19" s="8">
        <f>'Conti mezzi'!J18</f>
        <v>0</v>
      </c>
      <c r="AO19" s="56">
        <f>'Conti mezzi'!M18</f>
        <v>1.5</v>
      </c>
      <c r="AP19" s="56">
        <f>'Conti mezzi'!J18</f>
        <v>0</v>
      </c>
      <c r="AR19" s="28" t="str">
        <f t="shared" si="7"/>
        <v>Scale</v>
      </c>
      <c r="AS19" s="28">
        <f t="shared" si="0"/>
        <v>0</v>
      </c>
      <c r="AT19" s="28">
        <f t="shared" si="1"/>
        <v>0</v>
      </c>
      <c r="AU19" s="28">
        <f t="shared" si="2"/>
        <v>0</v>
      </c>
      <c r="AV19" s="27">
        <f>'Conti mezzi'!AL21</f>
        <v>0</v>
      </c>
    </row>
    <row r="20" spans="1:48" ht="44" thickBot="1" x14ac:dyDescent="0.4">
      <c r="A20" s="41">
        <f>IF('Censimento mezzi'!E19="Diesel",'Censimento mezzi'!F19*$D$32*$D$30/1000,'Censimento mezzi'!F19*$E$32*$E$30/1000)</f>
        <v>0</v>
      </c>
      <c r="B20" s="43">
        <f t="shared" si="12"/>
        <v>0</v>
      </c>
      <c r="D20" s="41">
        <f>IF('Censimento mezzi'!L19="Diesel",'Censimento mezzi'!M19*$D$32*$D$30/1000,'Censimento mezzi'!M19*$E$32*$E$30/1000)</f>
        <v>1595</v>
      </c>
      <c r="E20" s="43">
        <f t="shared" si="13"/>
        <v>1.2116241320127921E-2</v>
      </c>
      <c r="G20" s="42"/>
      <c r="H20" s="44"/>
      <c r="I20" s="36">
        <v>0.6</v>
      </c>
      <c r="J20" s="36">
        <f>'Censimento mezzi'!B19*'Censimento mezzi'!D19*I20</f>
        <v>0</v>
      </c>
      <c r="K20" s="55"/>
      <c r="L20" s="42"/>
      <c r="M20" s="44"/>
      <c r="N20" s="36">
        <v>0.6</v>
      </c>
      <c r="O20" s="36">
        <f>'Censimento mezzi'!I19*'Censimento mezzi'!K19*N20</f>
        <v>14016</v>
      </c>
      <c r="P20" s="46"/>
      <c r="Q20" s="46"/>
      <c r="R20" s="46"/>
      <c r="V20" s="18" t="str">
        <f>'Censimento mezzi'!A19</f>
        <v>Scale</v>
      </c>
      <c r="W20" s="17">
        <f t="shared" si="5"/>
        <v>0</v>
      </c>
      <c r="X20" s="16">
        <f>'Censimento mezzi'!B19</f>
        <v>0</v>
      </c>
      <c r="Z20" s="18" t="str">
        <f>'Censimento mezzi'!H19</f>
        <v>Scale</v>
      </c>
      <c r="AA20" s="17">
        <f t="shared" si="6"/>
        <v>9.7859327217125383E-2</v>
      </c>
      <c r="AB20" s="16">
        <f>'Censimento mezzi'!I19</f>
        <v>64</v>
      </c>
      <c r="AK20" s="28" t="str">
        <f t="shared" si="14"/>
        <v>Nastro</v>
      </c>
      <c r="AL20" s="8">
        <f t="shared" si="15"/>
        <v>2190</v>
      </c>
      <c r="AM20" s="8">
        <f>'Conti mezzi'!H19</f>
        <v>0</v>
      </c>
      <c r="AN20" s="8">
        <f>'Conti mezzi'!J19</f>
        <v>1095</v>
      </c>
      <c r="AO20" s="56">
        <f>'Conti mezzi'!M19</f>
        <v>0</v>
      </c>
      <c r="AP20" s="56">
        <f>'Conti mezzi'!J19</f>
        <v>1095</v>
      </c>
      <c r="AR20" s="28" t="str">
        <f t="shared" si="7"/>
        <v>Scale passeggero</v>
      </c>
      <c r="AS20" s="28">
        <f t="shared" si="0"/>
        <v>42</v>
      </c>
      <c r="AT20" s="28">
        <f t="shared" si="1"/>
        <v>105</v>
      </c>
      <c r="AU20" s="28">
        <f t="shared" si="2"/>
        <v>210</v>
      </c>
      <c r="AV20" s="27">
        <f>'Conti mezzi'!AL22</f>
        <v>2100</v>
      </c>
    </row>
    <row r="21" spans="1:48" ht="29.5" thickBot="1" x14ac:dyDescent="0.4">
      <c r="A21" s="41">
        <f>IF('Censimento mezzi'!E20="Diesel",'Censimento mezzi'!F20*$D$32*$D$30/1000,'Censimento mezzi'!F20*$E$32*$E$30/1000)</f>
        <v>1595</v>
      </c>
      <c r="B21" s="43">
        <f t="shared" si="12"/>
        <v>1.2116241320127921E-2</v>
      </c>
      <c r="D21" s="41">
        <f>IF('Censimento mezzi'!L20="Diesel",'Censimento mezzi'!M20*$D$32*$D$30/1000,'Censimento mezzi'!M20*$E$32*$E$30/1000)</f>
        <v>0</v>
      </c>
      <c r="E21" s="43">
        <f t="shared" si="13"/>
        <v>0</v>
      </c>
      <c r="G21" s="42"/>
      <c r="H21" s="44"/>
      <c r="I21" s="36">
        <v>0.6</v>
      </c>
      <c r="J21" s="36">
        <f>'Censimento mezzi'!B20*'Censimento mezzi'!D20*I21</f>
        <v>1050</v>
      </c>
      <c r="K21" s="55"/>
      <c r="L21" s="42"/>
      <c r="M21" s="44"/>
      <c r="N21" s="36">
        <v>0.6</v>
      </c>
      <c r="O21" s="36">
        <f>'Censimento mezzi'!I20*'Censimento mezzi'!K20*N21</f>
        <v>0</v>
      </c>
      <c r="P21" s="46"/>
      <c r="Q21" s="46"/>
      <c r="R21" s="46"/>
      <c r="V21" s="18" t="str">
        <f>'Censimento mezzi'!A20</f>
        <v>Scale passeggero</v>
      </c>
      <c r="W21" s="17">
        <f t="shared" si="5"/>
        <v>2.6276276276276277E-2</v>
      </c>
      <c r="X21" s="16">
        <f>'Censimento mezzi'!B20</f>
        <v>35</v>
      </c>
      <c r="Z21" s="18" t="str">
        <f>'Censimento mezzi'!H20</f>
        <v>Scale passeggero</v>
      </c>
      <c r="AA21" s="17">
        <f t="shared" si="6"/>
        <v>0</v>
      </c>
      <c r="AB21" s="16">
        <f>'Censimento mezzi'!I20</f>
        <v>0</v>
      </c>
      <c r="AK21" s="28" t="str">
        <f t="shared" si="14"/>
        <v>Scale</v>
      </c>
      <c r="AL21" s="8">
        <f t="shared" si="15"/>
        <v>0</v>
      </c>
      <c r="AM21" s="8">
        <f>'Conti mezzi'!H20</f>
        <v>0</v>
      </c>
      <c r="AN21" s="8">
        <f>'Conti mezzi'!J20</f>
        <v>0</v>
      </c>
      <c r="AO21" s="56">
        <f>'Conti mezzi'!M20</f>
        <v>0</v>
      </c>
      <c r="AP21" s="56">
        <f>'Conti mezzi'!J20</f>
        <v>0</v>
      </c>
      <c r="AR21" s="28" t="str">
        <f t="shared" si="7"/>
        <v>Scongelante</v>
      </c>
      <c r="AS21" s="28">
        <f t="shared" si="0"/>
        <v>24.48</v>
      </c>
      <c r="AT21" s="28">
        <f t="shared" si="1"/>
        <v>61.2</v>
      </c>
      <c r="AU21" s="28">
        <f t="shared" si="2"/>
        <v>122.4</v>
      </c>
      <c r="AV21" s="27">
        <f>'Conti mezzi'!AL23</f>
        <v>1224</v>
      </c>
    </row>
    <row r="22" spans="1:48" ht="44" thickBot="1" x14ac:dyDescent="0.4">
      <c r="A22" s="41">
        <f>IF('Censimento mezzi'!E21="Diesel",'Censimento mezzi'!F21*$D$32*$D$30/1000,'Censimento mezzi'!F21*$E$32*$E$30/1000)</f>
        <v>957</v>
      </c>
      <c r="B22" s="43">
        <f t="shared" si="12"/>
        <v>7.2697447920767521E-3</v>
      </c>
      <c r="D22" s="41">
        <f>IF('Censimento mezzi'!L21="Diesel",'Censimento mezzi'!M21*$D$32*$D$30/1000,'Censimento mezzi'!M21*$E$32*$E$30/1000)</f>
        <v>0</v>
      </c>
      <c r="E22" s="43">
        <f t="shared" si="13"/>
        <v>0</v>
      </c>
      <c r="G22" s="42"/>
      <c r="H22" s="44"/>
      <c r="I22" s="36">
        <v>0.6</v>
      </c>
      <c r="J22" s="36">
        <f>'Censimento mezzi'!B21*'Censimento mezzi'!D21*I22</f>
        <v>612</v>
      </c>
      <c r="K22" s="55"/>
      <c r="L22" s="42"/>
      <c r="M22" s="44"/>
      <c r="N22" s="36">
        <v>0.6</v>
      </c>
      <c r="O22" s="36">
        <f>'Censimento mezzi'!I21*'Censimento mezzi'!K21*N22</f>
        <v>0</v>
      </c>
      <c r="P22" s="46"/>
      <c r="Q22" s="46"/>
      <c r="R22" s="46"/>
      <c r="V22" s="18" t="str">
        <f>'Censimento mezzi'!A21</f>
        <v>Scongelante</v>
      </c>
      <c r="W22" s="17">
        <f t="shared" si="5"/>
        <v>1.2762762762762763E-2</v>
      </c>
      <c r="X22" s="16">
        <f>'Censimento mezzi'!B21</f>
        <v>17</v>
      </c>
      <c r="Z22" s="18" t="str">
        <f>'Censimento mezzi'!H21</f>
        <v>Scongelante</v>
      </c>
      <c r="AA22" s="17">
        <f t="shared" si="6"/>
        <v>0</v>
      </c>
      <c r="AB22" s="16">
        <f>'Censimento mezzi'!I21</f>
        <v>0</v>
      </c>
      <c r="AK22" s="28" t="str">
        <f t="shared" si="14"/>
        <v>Scale passeggero</v>
      </c>
      <c r="AL22" s="8">
        <f t="shared" si="15"/>
        <v>2100</v>
      </c>
      <c r="AM22" s="8">
        <f>'Conti mezzi'!H21</f>
        <v>0</v>
      </c>
      <c r="AN22" s="8">
        <f>'Conti mezzi'!J21</f>
        <v>1050</v>
      </c>
      <c r="AO22" s="56">
        <f>'Conti mezzi'!M21</f>
        <v>0</v>
      </c>
      <c r="AP22" s="56">
        <f>'Conti mezzi'!J21</f>
        <v>1050</v>
      </c>
      <c r="AR22" s="28" t="str">
        <f t="shared" si="7"/>
        <v>Spazza/Spalatrice</v>
      </c>
      <c r="AS22" s="28">
        <f t="shared" si="0"/>
        <v>0.06</v>
      </c>
      <c r="AT22" s="28">
        <f t="shared" si="1"/>
        <v>0.15</v>
      </c>
      <c r="AU22" s="28">
        <f t="shared" si="2"/>
        <v>0.3</v>
      </c>
      <c r="AV22" s="27">
        <f>'Conti mezzi'!AL24</f>
        <v>3</v>
      </c>
    </row>
    <row r="23" spans="1:48" ht="29.5" thickBot="1" x14ac:dyDescent="0.4">
      <c r="A23" s="41">
        <f>IF('Censimento mezzi'!E22="Diesel",'Censimento mezzi'!F22*$D$32*$D$30/1000,'Censimento mezzi'!F22*$E$32*$E$30/1000)</f>
        <v>3190</v>
      </c>
      <c r="B23" s="43">
        <f t="shared" si="12"/>
        <v>2.4232482640255841E-2</v>
      </c>
      <c r="D23" s="41">
        <f>IF('Censimento mezzi'!L22="Diesel",'Censimento mezzi'!M22*$D$32*$D$30/1000,'Censimento mezzi'!M22*$E$32*$E$30/1000)</f>
        <v>3190</v>
      </c>
      <c r="E23" s="43">
        <f t="shared" si="13"/>
        <v>2.4232482640255841E-2</v>
      </c>
      <c r="G23" s="28">
        <v>1.5</v>
      </c>
      <c r="H23" s="28">
        <f>'Censimento mezzi'!C22*(G23/100)</f>
        <v>1.5</v>
      </c>
      <c r="I23" s="42"/>
      <c r="J23" s="35"/>
      <c r="K23" s="54"/>
      <c r="L23" s="28">
        <v>1.5</v>
      </c>
      <c r="M23" s="28">
        <f>'Censimento mezzi'!J22*(L23/100)</f>
        <v>1.5</v>
      </c>
      <c r="N23" s="42"/>
      <c r="O23" s="35"/>
      <c r="P23" s="46"/>
      <c r="Q23" s="46"/>
      <c r="R23" s="46"/>
      <c r="V23" s="18" t="str">
        <f>'Censimento mezzi'!A22</f>
        <v>Spazza/Spalatrice</v>
      </c>
      <c r="W23" s="17">
        <f t="shared" si="5"/>
        <v>9.0090090090090089E-3</v>
      </c>
      <c r="X23" s="16">
        <f>'Censimento mezzi'!B22</f>
        <v>12</v>
      </c>
      <c r="Z23" s="18" t="str">
        <f>'Censimento mezzi'!H22</f>
        <v>Spazza/Spalatrice</v>
      </c>
      <c r="AA23" s="17">
        <f t="shared" si="6"/>
        <v>1.5290519877675841E-2</v>
      </c>
      <c r="AB23" s="16">
        <f>'Censimento mezzi'!I22</f>
        <v>10</v>
      </c>
      <c r="AK23" s="28" t="str">
        <f t="shared" si="14"/>
        <v>Scongelante</v>
      </c>
      <c r="AL23" s="8">
        <f t="shared" si="15"/>
        <v>1224</v>
      </c>
      <c r="AM23" s="8">
        <f>'Conti mezzi'!H22</f>
        <v>0</v>
      </c>
      <c r="AN23" s="8">
        <f>'Conti mezzi'!J22</f>
        <v>612</v>
      </c>
      <c r="AO23" s="56">
        <f>'Conti mezzi'!M22</f>
        <v>0</v>
      </c>
      <c r="AP23" s="56">
        <f>'Conti mezzi'!J22</f>
        <v>612</v>
      </c>
      <c r="AR23" s="28" t="str">
        <f t="shared" si="7"/>
        <v>Trattore</v>
      </c>
      <c r="AS23" s="28">
        <f t="shared" si="0"/>
        <v>120</v>
      </c>
      <c r="AT23" s="28">
        <f t="shared" si="1"/>
        <v>300</v>
      </c>
      <c r="AU23" s="28">
        <f t="shared" si="2"/>
        <v>600</v>
      </c>
      <c r="AV23" s="27">
        <f>'Conti mezzi'!AL25</f>
        <v>6000</v>
      </c>
    </row>
    <row r="24" spans="1:48" ht="29.5" thickBot="1" x14ac:dyDescent="0.4">
      <c r="A24" s="41">
        <f>IF('Censimento mezzi'!E23="Diesel",'Censimento mezzi'!F23*$D$32*$D$30/1000,'Censimento mezzi'!F23*$E$32*$E$30/1000)</f>
        <v>957</v>
      </c>
      <c r="B24" s="43">
        <f t="shared" si="12"/>
        <v>7.2697447920767521E-3</v>
      </c>
      <c r="D24" s="41">
        <f>IF('Censimento mezzi'!L23="Diesel",'Censimento mezzi'!M23*$D$32*$D$30/1000,'Censimento mezzi'!M23*$E$32*$E$30/1000)</f>
        <v>957</v>
      </c>
      <c r="E24" s="43">
        <f t="shared" si="13"/>
        <v>7.2697447920767521E-3</v>
      </c>
      <c r="G24" s="28">
        <v>10</v>
      </c>
      <c r="H24" s="28">
        <f>'Censimento mezzi'!C23*(G24/100)</f>
        <v>3000</v>
      </c>
      <c r="I24" s="42"/>
      <c r="J24" s="35"/>
      <c r="K24" s="54"/>
      <c r="L24" s="28">
        <v>10</v>
      </c>
      <c r="M24" s="28">
        <f>'Censimento mezzi'!J23*(L24/100)</f>
        <v>3000</v>
      </c>
      <c r="N24" s="42"/>
      <c r="O24" s="35"/>
      <c r="P24" s="46"/>
      <c r="Q24" s="46"/>
      <c r="R24" s="46"/>
      <c r="V24" s="18" t="str">
        <f>'Censimento mezzi'!A23</f>
        <v>Trattore</v>
      </c>
      <c r="W24" s="17">
        <f t="shared" si="5"/>
        <v>0.15015015015015015</v>
      </c>
      <c r="X24" s="16">
        <f>'Censimento mezzi'!B23</f>
        <v>200</v>
      </c>
      <c r="Z24" s="18" t="str">
        <f>'Censimento mezzi'!H23</f>
        <v>Trattore</v>
      </c>
      <c r="AA24" s="17">
        <f t="shared" si="6"/>
        <v>3.82262996941896E-2</v>
      </c>
      <c r="AB24" s="16">
        <f>'Censimento mezzi'!I23</f>
        <v>25</v>
      </c>
      <c r="AK24" s="28" t="str">
        <f t="shared" si="14"/>
        <v>Spazza/Spalatrice</v>
      </c>
      <c r="AL24" s="8">
        <f t="shared" si="15"/>
        <v>3</v>
      </c>
      <c r="AM24" s="8">
        <f>'Conti mezzi'!H23</f>
        <v>1.5</v>
      </c>
      <c r="AN24" s="8">
        <f>'Conti mezzi'!J23</f>
        <v>0</v>
      </c>
      <c r="AO24" s="56">
        <f>'Conti mezzi'!M23</f>
        <v>1.5</v>
      </c>
      <c r="AP24" s="56">
        <f>'Conti mezzi'!J23</f>
        <v>0</v>
      </c>
      <c r="AR24" s="28" t="str">
        <f t="shared" si="7"/>
        <v>Veicolo leggero</v>
      </c>
      <c r="AS24" s="28">
        <f t="shared" si="0"/>
        <v>0.04</v>
      </c>
      <c r="AT24" s="28">
        <f t="shared" si="1"/>
        <v>0.1</v>
      </c>
      <c r="AU24" s="28">
        <f t="shared" si="2"/>
        <v>0.2</v>
      </c>
      <c r="AV24" s="27">
        <f>'Conti mezzi'!AL26</f>
        <v>2</v>
      </c>
    </row>
    <row r="25" spans="1:48" ht="29.5" thickBot="1" x14ac:dyDescent="0.4">
      <c r="A25" s="41">
        <f>IF('Censimento mezzi'!E24="Diesel",'Censimento mezzi'!F24*$D$32*$D$30/1000,'Censimento mezzi'!F24*$E$32*$E$30/1000)</f>
        <v>139.285</v>
      </c>
      <c r="B25" s="43">
        <f t="shared" si="12"/>
        <v>1.058063117413177E-3</v>
      </c>
      <c r="D25" s="41">
        <f>IF('Censimento mezzi'!L24="Diesel",'Censimento mezzi'!M24*$D$32*$D$30/1000,'Censimento mezzi'!M24*$E$32*$E$30/1000)</f>
        <v>139.285</v>
      </c>
      <c r="E25" s="43">
        <f t="shared" si="13"/>
        <v>1.058063117413177E-3</v>
      </c>
      <c r="G25" s="28">
        <v>1</v>
      </c>
      <c r="H25" s="28">
        <f>'Censimento mezzi'!C24*(G25/100)</f>
        <v>1</v>
      </c>
      <c r="I25" s="35"/>
      <c r="J25" s="35"/>
      <c r="K25" s="54"/>
      <c r="L25" s="28">
        <v>1</v>
      </c>
      <c r="M25" s="28">
        <f>'Censimento mezzi'!J24*(L25/100)</f>
        <v>1</v>
      </c>
      <c r="N25" s="35"/>
      <c r="O25" s="35"/>
      <c r="P25" s="46"/>
      <c r="Q25" s="46"/>
      <c r="R25" s="46"/>
      <c r="V25" s="18" t="str">
        <f>'Censimento mezzi'!A24</f>
        <v>Veicolo leggero</v>
      </c>
      <c r="W25" s="17">
        <f t="shared" si="5"/>
        <v>2.2522522522522522E-3</v>
      </c>
      <c r="X25" s="16">
        <f>'Censimento mezzi'!B24</f>
        <v>3</v>
      </c>
      <c r="Z25" s="18" t="str">
        <f>'Censimento mezzi'!H24</f>
        <v>Veicolo leggero</v>
      </c>
      <c r="AA25" s="17">
        <f t="shared" si="6"/>
        <v>1.5290519877675841E-2</v>
      </c>
      <c r="AB25" s="16">
        <f>'Censimento mezzi'!I24</f>
        <v>10</v>
      </c>
      <c r="AK25" s="28" t="str">
        <f t="shared" si="14"/>
        <v>Trattore</v>
      </c>
      <c r="AL25" s="8">
        <f t="shared" si="15"/>
        <v>6000</v>
      </c>
      <c r="AM25" s="8">
        <f>'Conti mezzi'!H24</f>
        <v>3000</v>
      </c>
      <c r="AN25" s="8">
        <f>'Conti mezzi'!J24</f>
        <v>0</v>
      </c>
      <c r="AO25" s="56">
        <f>'Conti mezzi'!M24</f>
        <v>3000</v>
      </c>
      <c r="AP25" s="56">
        <f>'Conti mezzi'!J24</f>
        <v>0</v>
      </c>
      <c r="AR25" s="28"/>
    </row>
    <row r="26" spans="1:48" ht="27" customHeight="1" thickBot="1" x14ac:dyDescent="0.4">
      <c r="P26" s="46"/>
      <c r="Q26" s="46"/>
      <c r="R26" s="46"/>
      <c r="V26" s="18" t="str">
        <f>'Censimento mezzi'!A25</f>
        <v>Totali</v>
      </c>
      <c r="AK26" s="28" t="str">
        <f t="shared" si="14"/>
        <v>Veicolo leggero</v>
      </c>
      <c r="AL26" s="8">
        <f t="shared" si="15"/>
        <v>2</v>
      </c>
      <c r="AM26" s="8">
        <f>'Conti mezzi'!H25</f>
        <v>1</v>
      </c>
      <c r="AN26" s="8">
        <f>'Conti mezzi'!J25</f>
        <v>0</v>
      </c>
      <c r="AO26" s="56">
        <f>'Conti mezzi'!M25</f>
        <v>1</v>
      </c>
      <c r="AP26" s="56">
        <f>'Conti mezzi'!J25</f>
        <v>0</v>
      </c>
    </row>
    <row r="27" spans="1:48" x14ac:dyDescent="0.35">
      <c r="P27" s="46"/>
      <c r="Q27" s="46"/>
      <c r="R27" s="46"/>
    </row>
    <row r="28" spans="1:48" x14ac:dyDescent="0.35">
      <c r="P28" s="46"/>
      <c r="Q28" s="46"/>
      <c r="R28" s="46"/>
    </row>
    <row r="29" spans="1:48" x14ac:dyDescent="0.35">
      <c r="A29" s="46" t="s">
        <v>181</v>
      </c>
      <c r="D29" s="46" t="s">
        <v>186</v>
      </c>
      <c r="E29" s="46" t="s">
        <v>187</v>
      </c>
      <c r="P29" s="46"/>
      <c r="Q29" s="46"/>
      <c r="R29" s="46"/>
    </row>
    <row r="30" spans="1:48" x14ac:dyDescent="0.35">
      <c r="A30" s="46" t="s">
        <v>182</v>
      </c>
      <c r="D30" s="46">
        <v>319</v>
      </c>
      <c r="E30" s="46">
        <v>313</v>
      </c>
      <c r="P30" s="46"/>
      <c r="Q30" s="46"/>
      <c r="R30" s="46"/>
    </row>
    <row r="31" spans="1:48" x14ac:dyDescent="0.35">
      <c r="A31" s="46"/>
      <c r="D31" s="46" t="s">
        <v>188</v>
      </c>
      <c r="E31" s="46" t="s">
        <v>189</v>
      </c>
      <c r="P31" s="46"/>
      <c r="Q31" s="46"/>
      <c r="R31" s="46"/>
    </row>
    <row r="32" spans="1:48" x14ac:dyDescent="0.35">
      <c r="A32" s="46"/>
      <c r="D32" s="46">
        <v>10</v>
      </c>
      <c r="E32" s="46">
        <v>8.9</v>
      </c>
      <c r="P32" s="46"/>
      <c r="Q32" s="46"/>
      <c r="R32" s="46"/>
    </row>
    <row r="33" spans="7:18" x14ac:dyDescent="0.35">
      <c r="P33" s="46"/>
      <c r="Q33" s="46"/>
      <c r="R33" s="46"/>
    </row>
    <row r="34" spans="7:18" x14ac:dyDescent="0.35">
      <c r="P34" s="46"/>
      <c r="Q34" s="46"/>
      <c r="R34" s="46"/>
    </row>
    <row r="35" spans="7:18" x14ac:dyDescent="0.35">
      <c r="P35" s="46"/>
      <c r="Q35" s="46"/>
      <c r="R35" s="46"/>
    </row>
    <row r="36" spans="7:18" x14ac:dyDescent="0.35">
      <c r="P36" s="46"/>
      <c r="Q36" s="46"/>
      <c r="R36" s="46"/>
    </row>
    <row r="37" spans="7:18" x14ac:dyDescent="0.35">
      <c r="P37" s="46"/>
      <c r="Q37" s="46"/>
      <c r="R37" s="46"/>
    </row>
    <row r="39" spans="7:18" x14ac:dyDescent="0.35">
      <c r="G39" s="52"/>
      <c r="H39" s="52"/>
      <c r="I39" s="52"/>
      <c r="J39" s="52"/>
      <c r="K39" s="52"/>
      <c r="L39" s="52"/>
      <c r="M39" s="52"/>
      <c r="N39" s="52"/>
    </row>
    <row r="40" spans="7:18" x14ac:dyDescent="0.35">
      <c r="G40" s="53"/>
      <c r="H40" s="53"/>
      <c r="I40" s="53"/>
      <c r="J40" s="53"/>
      <c r="K40" s="53"/>
      <c r="L40" s="53"/>
      <c r="M40" s="53"/>
      <c r="N40" s="53"/>
    </row>
    <row r="41" spans="7:18" x14ac:dyDescent="0.35">
      <c r="G41" s="54"/>
      <c r="H41" s="54"/>
      <c r="I41" s="54"/>
      <c r="J41" s="54"/>
      <c r="K41" s="54"/>
      <c r="L41" s="54"/>
      <c r="M41" s="54"/>
      <c r="N41" s="54"/>
    </row>
    <row r="42" spans="7:18" x14ac:dyDescent="0.35">
      <c r="G42" s="54"/>
      <c r="H42" s="54"/>
      <c r="I42" s="54"/>
      <c r="J42" s="54"/>
      <c r="K42" s="54"/>
      <c r="L42" s="54"/>
      <c r="M42" s="54"/>
      <c r="N42" s="54"/>
    </row>
    <row r="43" spans="7:18" x14ac:dyDescent="0.35">
      <c r="G43" s="54"/>
      <c r="H43" s="54"/>
      <c r="I43" s="54"/>
      <c r="J43" s="54"/>
      <c r="K43" s="54"/>
      <c r="L43" s="54"/>
      <c r="M43" s="54"/>
      <c r="N43" s="54"/>
    </row>
    <row r="44" spans="7:18" x14ac:dyDescent="0.35">
      <c r="G44" s="55"/>
      <c r="H44" s="55"/>
      <c r="I44" s="55"/>
      <c r="J44" s="55"/>
      <c r="K44" s="55"/>
      <c r="L44" s="55"/>
      <c r="M44" s="55"/>
      <c r="N44" s="55"/>
    </row>
    <row r="45" spans="7:18" x14ac:dyDescent="0.35">
      <c r="G45" s="55"/>
      <c r="H45" s="55"/>
      <c r="I45" s="55"/>
      <c r="J45" s="55"/>
      <c r="K45" s="55"/>
      <c r="L45" s="55"/>
      <c r="M45" s="55"/>
      <c r="N45" s="55"/>
    </row>
    <row r="46" spans="7:18" x14ac:dyDescent="0.35">
      <c r="G46" s="54"/>
      <c r="H46" s="54"/>
      <c r="I46" s="54"/>
      <c r="J46" s="54"/>
      <c r="K46" s="54"/>
      <c r="L46" s="54"/>
      <c r="M46" s="54"/>
      <c r="N46" s="54"/>
    </row>
    <row r="47" spans="7:18" x14ac:dyDescent="0.35">
      <c r="G47" s="54"/>
      <c r="H47" s="54"/>
      <c r="I47" s="54"/>
      <c r="J47" s="54"/>
      <c r="K47" s="54"/>
      <c r="L47" s="54"/>
      <c r="M47" s="54"/>
      <c r="N47" s="54"/>
    </row>
    <row r="48" spans="7:18" x14ac:dyDescent="0.35">
      <c r="G48" s="55"/>
      <c r="H48" s="55"/>
      <c r="I48" s="55"/>
      <c r="J48" s="55"/>
      <c r="K48" s="55"/>
      <c r="L48" s="55"/>
      <c r="M48" s="55"/>
      <c r="N48" s="55"/>
    </row>
    <row r="49" spans="7:14" x14ac:dyDescent="0.35">
      <c r="G49" s="55"/>
      <c r="H49" s="55"/>
      <c r="I49" s="55"/>
      <c r="J49" s="55"/>
      <c r="K49" s="55"/>
      <c r="L49" s="55"/>
      <c r="M49" s="55"/>
      <c r="N49" s="55"/>
    </row>
    <row r="50" spans="7:14" x14ac:dyDescent="0.35">
      <c r="G50" s="55"/>
      <c r="H50" s="55"/>
      <c r="I50" s="55"/>
      <c r="J50" s="55"/>
      <c r="K50" s="55"/>
      <c r="L50" s="55"/>
      <c r="M50" s="55"/>
      <c r="N50" s="55"/>
    </row>
    <row r="51" spans="7:14" x14ac:dyDescent="0.35">
      <c r="G51" s="54"/>
      <c r="H51" s="54"/>
      <c r="I51" s="54"/>
      <c r="J51" s="54"/>
      <c r="K51" s="54"/>
      <c r="L51" s="54"/>
      <c r="M51" s="54"/>
      <c r="N51" s="54"/>
    </row>
    <row r="52" spans="7:14" x14ac:dyDescent="0.35">
      <c r="G52" s="55"/>
      <c r="H52" s="55"/>
      <c r="I52" s="55"/>
      <c r="J52" s="55"/>
      <c r="K52" s="55"/>
      <c r="L52" s="55"/>
      <c r="M52" s="55"/>
      <c r="N52" s="55"/>
    </row>
    <row r="53" spans="7:14" x14ac:dyDescent="0.35">
      <c r="G53" s="55"/>
      <c r="H53" s="55"/>
      <c r="I53" s="55"/>
      <c r="J53" s="55"/>
      <c r="K53" s="55"/>
      <c r="L53" s="55"/>
      <c r="M53" s="55"/>
      <c r="N53" s="55"/>
    </row>
    <row r="54" spans="7:14" x14ac:dyDescent="0.35">
      <c r="G54" s="55"/>
      <c r="H54" s="55"/>
      <c r="I54" s="55"/>
      <c r="J54" s="55"/>
      <c r="K54" s="55"/>
      <c r="L54" s="55"/>
      <c r="M54" s="55"/>
      <c r="N54" s="55"/>
    </row>
    <row r="55" spans="7:14" x14ac:dyDescent="0.35">
      <c r="G55" s="54"/>
      <c r="H55" s="54"/>
      <c r="I55" s="54"/>
      <c r="J55" s="54"/>
      <c r="K55" s="54"/>
      <c r="L55" s="54"/>
      <c r="M55" s="54"/>
      <c r="N55" s="54"/>
    </row>
    <row r="56" spans="7:14" x14ac:dyDescent="0.35">
      <c r="G56" s="55"/>
      <c r="H56" s="55"/>
      <c r="I56" s="55"/>
      <c r="J56" s="55"/>
      <c r="K56" s="55"/>
      <c r="L56" s="55"/>
      <c r="M56" s="55"/>
      <c r="N56" s="55"/>
    </row>
    <row r="57" spans="7:14" x14ac:dyDescent="0.35">
      <c r="G57" s="55"/>
      <c r="H57" s="55"/>
      <c r="I57" s="55"/>
      <c r="J57" s="55"/>
      <c r="K57" s="55"/>
      <c r="L57" s="55"/>
      <c r="M57" s="55"/>
      <c r="N57" s="55"/>
    </row>
    <row r="58" spans="7:14" x14ac:dyDescent="0.35">
      <c r="G58" s="55"/>
      <c r="H58" s="55"/>
      <c r="I58" s="55"/>
      <c r="J58" s="55"/>
      <c r="K58" s="55"/>
      <c r="L58" s="55"/>
      <c r="M58" s="55"/>
      <c r="N58" s="55"/>
    </row>
    <row r="59" spans="7:14" x14ac:dyDescent="0.35">
      <c r="G59" s="55"/>
      <c r="H59" s="55"/>
      <c r="I59" s="55"/>
      <c r="J59" s="55"/>
      <c r="K59" s="55"/>
      <c r="L59" s="55"/>
      <c r="M59" s="55"/>
      <c r="N59" s="55"/>
    </row>
    <row r="60" spans="7:14" x14ac:dyDescent="0.35">
      <c r="G60" s="54"/>
      <c r="H60" s="54"/>
      <c r="I60" s="54"/>
      <c r="J60" s="54"/>
      <c r="K60" s="54"/>
      <c r="L60" s="54"/>
      <c r="M60" s="54"/>
      <c r="N60" s="54"/>
    </row>
    <row r="61" spans="7:14" x14ac:dyDescent="0.35">
      <c r="G61" s="54"/>
      <c r="H61" s="54"/>
      <c r="I61" s="54"/>
      <c r="J61" s="54"/>
      <c r="K61" s="54"/>
      <c r="L61" s="54"/>
      <c r="M61" s="54"/>
      <c r="N61" s="54"/>
    </row>
    <row r="62" spans="7:14" x14ac:dyDescent="0.35">
      <c r="G62" s="54"/>
      <c r="H62" s="54"/>
      <c r="I62" s="54"/>
      <c r="J62" s="54"/>
      <c r="K62" s="54"/>
      <c r="L62" s="54"/>
      <c r="M62" s="54"/>
      <c r="N62" s="54"/>
    </row>
  </sheetData>
  <sheetProtection algorithmName="SHA-512" hashValue="goF3oEMpsl19H05y8yPevtl4ndBrzqu5dgiSFRx/zgTENkr7kOjIrSO9ej+NFCJoZVUEsVOvHEpq51wKJThvuA==" saltValue="aIlVDHUSezyN6uMULHS6Pw==" spinCount="100000" sheet="1" objects="1" scenarios="1"/>
  <mergeCells count="2">
    <mergeCell ref="AM2:AN2"/>
    <mergeCell ref="AO2:AP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34"/>
  <sheetViews>
    <sheetView showGridLines="0" zoomScale="70" zoomScaleNormal="70" zoomScaleSheetLayoutView="108" workbookViewId="0">
      <selection activeCell="C21" sqref="C21"/>
    </sheetView>
  </sheetViews>
  <sheetFormatPr defaultRowHeight="14.5" x14ac:dyDescent="0.35"/>
  <cols>
    <col min="1" max="1" width="36.453125" bestFit="1" customWidth="1"/>
    <col min="2" max="2" width="16.26953125" bestFit="1" customWidth="1"/>
    <col min="3" max="3" width="19.26953125" bestFit="1" customWidth="1"/>
    <col min="7" max="7" width="36.453125" bestFit="1" customWidth="1"/>
    <col min="8" max="8" width="14.7265625" bestFit="1" customWidth="1"/>
    <col min="9" max="9" width="6.81640625" bestFit="1" customWidth="1"/>
  </cols>
  <sheetData>
    <row r="1" spans="1:3" x14ac:dyDescent="0.35">
      <c r="A1" s="1" t="s">
        <v>17</v>
      </c>
      <c r="B1" s="1" t="s">
        <v>0</v>
      </c>
      <c r="C1" s="1" t="s">
        <v>1</v>
      </c>
    </row>
    <row r="2" spans="1:3" x14ac:dyDescent="0.35">
      <c r="A2" s="2" t="s">
        <v>2</v>
      </c>
      <c r="B2" s="2" t="s">
        <v>15</v>
      </c>
      <c r="C2" s="58">
        <v>1600</v>
      </c>
    </row>
    <row r="3" spans="1:3" x14ac:dyDescent="0.35">
      <c r="A3" s="2" t="s">
        <v>3</v>
      </c>
      <c r="B3" s="2" t="s">
        <v>14</v>
      </c>
      <c r="C3" s="58">
        <v>3</v>
      </c>
    </row>
    <row r="4" spans="1:3" x14ac:dyDescent="0.35">
      <c r="A4" s="2" t="s">
        <v>4</v>
      </c>
      <c r="B4" s="2" t="s">
        <v>14</v>
      </c>
      <c r="C4" s="58">
        <v>30</v>
      </c>
    </row>
    <row r="5" spans="1:3" x14ac:dyDescent="0.35">
      <c r="A5" s="2" t="s">
        <v>5</v>
      </c>
      <c r="B5" s="2" t="s">
        <v>16</v>
      </c>
      <c r="C5" s="58">
        <v>65000</v>
      </c>
    </row>
    <row r="6" spans="1:3" x14ac:dyDescent="0.35">
      <c r="A6" s="2" t="s">
        <v>6</v>
      </c>
      <c r="B6" s="2" t="s">
        <v>15</v>
      </c>
      <c r="C6" s="58">
        <v>2000</v>
      </c>
    </row>
    <row r="7" spans="1:3" x14ac:dyDescent="0.35">
      <c r="A7" s="2" t="s">
        <v>7</v>
      </c>
      <c r="B7" s="2" t="s">
        <v>14</v>
      </c>
      <c r="C7" s="58">
        <v>3</v>
      </c>
    </row>
    <row r="8" spans="1:3" x14ac:dyDescent="0.35">
      <c r="A8" s="2" t="s">
        <v>8</v>
      </c>
      <c r="B8" s="2" t="s">
        <v>23</v>
      </c>
      <c r="C8" s="58">
        <v>6000</v>
      </c>
    </row>
    <row r="9" spans="1:3" x14ac:dyDescent="0.35">
      <c r="A9" s="2" t="s">
        <v>9</v>
      </c>
      <c r="B9" s="2" t="s">
        <v>14</v>
      </c>
      <c r="C9" s="58">
        <v>3</v>
      </c>
    </row>
    <row r="10" spans="1:3" x14ac:dyDescent="0.35">
      <c r="A10" s="2" t="s">
        <v>10</v>
      </c>
      <c r="B10" s="2" t="s">
        <v>15</v>
      </c>
      <c r="C10" s="58">
        <v>650</v>
      </c>
    </row>
    <row r="11" spans="1:3" x14ac:dyDescent="0.35">
      <c r="A11" s="2" t="s">
        <v>11</v>
      </c>
      <c r="B11" s="2" t="s">
        <v>14</v>
      </c>
      <c r="C11" s="58">
        <v>2</v>
      </c>
    </row>
    <row r="12" spans="1:3" x14ac:dyDescent="0.35">
      <c r="A12" s="2" t="s">
        <v>12</v>
      </c>
      <c r="B12" s="2" t="s">
        <v>15</v>
      </c>
      <c r="C12" s="58">
        <v>1200</v>
      </c>
    </row>
    <row r="13" spans="1:3" x14ac:dyDescent="0.35">
      <c r="A13" s="2" t="s">
        <v>13</v>
      </c>
      <c r="B13" s="2" t="s">
        <v>14</v>
      </c>
      <c r="C13" s="58">
        <v>3</v>
      </c>
    </row>
    <row r="17" spans="1:3" x14ac:dyDescent="0.35">
      <c r="A17" s="1" t="s">
        <v>18</v>
      </c>
      <c r="B17" s="1" t="s">
        <v>0</v>
      </c>
      <c r="C17" s="1" t="s">
        <v>1</v>
      </c>
    </row>
    <row r="18" spans="1:3" x14ac:dyDescent="0.35">
      <c r="A18" s="2" t="s">
        <v>19</v>
      </c>
      <c r="B18" s="2" t="s">
        <v>20</v>
      </c>
      <c r="C18" s="58">
        <v>1500</v>
      </c>
    </row>
    <row r="19" spans="1:3" x14ac:dyDescent="0.35">
      <c r="A19" s="2" t="s">
        <v>21</v>
      </c>
      <c r="B19" s="2" t="s">
        <v>22</v>
      </c>
      <c r="C19" s="58">
        <v>200</v>
      </c>
    </row>
    <row r="20" spans="1:3" x14ac:dyDescent="0.35">
      <c r="A20" s="2" t="s">
        <v>24</v>
      </c>
      <c r="B20" s="2" t="s">
        <v>20</v>
      </c>
      <c r="C20" s="58">
        <v>1000</v>
      </c>
    </row>
    <row r="21" spans="1:3" x14ac:dyDescent="0.35">
      <c r="A21" s="2" t="s">
        <v>25</v>
      </c>
      <c r="B21" s="2" t="s">
        <v>20</v>
      </c>
      <c r="C21" s="58">
        <v>1000</v>
      </c>
    </row>
    <row r="25" spans="1:3" x14ac:dyDescent="0.35">
      <c r="A25" s="1" t="s">
        <v>26</v>
      </c>
      <c r="B25" s="1" t="s">
        <v>0</v>
      </c>
      <c r="C25" s="1" t="s">
        <v>1</v>
      </c>
    </row>
    <row r="26" spans="1:3" x14ac:dyDescent="0.35">
      <c r="A26" s="2" t="s">
        <v>27</v>
      </c>
      <c r="B26" s="2" t="s">
        <v>29</v>
      </c>
      <c r="C26" s="58">
        <f>10^4</f>
        <v>10000</v>
      </c>
    </row>
    <row r="27" spans="1:3" x14ac:dyDescent="0.35">
      <c r="A27" s="2" t="s">
        <v>28</v>
      </c>
      <c r="B27" s="2" t="s">
        <v>30</v>
      </c>
      <c r="C27" s="58">
        <v>50</v>
      </c>
    </row>
    <row r="28" spans="1:3" x14ac:dyDescent="0.35">
      <c r="A28" s="2" t="s">
        <v>31</v>
      </c>
      <c r="B28" s="2" t="s">
        <v>32</v>
      </c>
      <c r="C28" s="58" t="s">
        <v>53</v>
      </c>
    </row>
    <row r="32" spans="1:3" x14ac:dyDescent="0.35">
      <c r="A32" s="1" t="s">
        <v>121</v>
      </c>
      <c r="B32" s="1" t="s">
        <v>0</v>
      </c>
      <c r="C32" s="1" t="s">
        <v>1</v>
      </c>
    </row>
    <row r="33" spans="1:3" x14ac:dyDescent="0.35">
      <c r="A33" s="2" t="s">
        <v>42</v>
      </c>
      <c r="B33" s="2" t="s">
        <v>43</v>
      </c>
      <c r="C33" s="58">
        <v>5</v>
      </c>
    </row>
    <row r="34" spans="1:3" x14ac:dyDescent="0.35">
      <c r="A34" s="2" t="s">
        <v>85</v>
      </c>
      <c r="B34" s="2" t="s">
        <v>86</v>
      </c>
      <c r="C34" s="58">
        <v>51.9</v>
      </c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DF74405-76FD-424F-ADA3-E22C2A049EC6}">
          <x14:formula1>
            <xm:f>Menu!$A$1:$A$6</xm:f>
          </x14:formula1>
          <xm:sqref>C28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226E6-F1CA-4BB7-985E-48B26885E491}">
  <dimension ref="A1:K42"/>
  <sheetViews>
    <sheetView topLeftCell="A24" workbookViewId="0">
      <selection activeCell="E35" sqref="E35"/>
    </sheetView>
  </sheetViews>
  <sheetFormatPr defaultRowHeight="14.5" x14ac:dyDescent="0.35"/>
  <cols>
    <col min="1" max="1" width="9" bestFit="1" customWidth="1"/>
    <col min="2" max="2" width="42.7265625" bestFit="1" customWidth="1"/>
    <col min="3" max="3" width="32.81640625" bestFit="1" customWidth="1"/>
    <col min="4" max="4" width="40.26953125" bestFit="1" customWidth="1"/>
    <col min="5" max="5" width="24.1796875" bestFit="1" customWidth="1"/>
    <col min="6" max="6" width="28.81640625" bestFit="1" customWidth="1"/>
    <col min="7" max="7" width="30.453125" bestFit="1" customWidth="1"/>
    <col min="8" max="8" width="17" bestFit="1" customWidth="1"/>
    <col min="9" max="9" width="11.54296875" bestFit="1" customWidth="1"/>
    <col min="10" max="10" width="24" bestFit="1" customWidth="1"/>
    <col min="11" max="11" width="34.81640625" bestFit="1" customWidth="1"/>
    <col min="12" max="12" width="11.54296875" bestFit="1" customWidth="1"/>
    <col min="13" max="13" width="24" bestFit="1" customWidth="1"/>
  </cols>
  <sheetData>
    <row r="1" spans="1:11" x14ac:dyDescent="0.35">
      <c r="A1" s="1" t="s">
        <v>39</v>
      </c>
      <c r="B1" s="1" t="s">
        <v>40</v>
      </c>
      <c r="C1" s="1" t="s">
        <v>3</v>
      </c>
      <c r="D1" s="1" t="s">
        <v>4</v>
      </c>
      <c r="E1" s="1" t="s">
        <v>82</v>
      </c>
      <c r="F1" s="1" t="s">
        <v>7</v>
      </c>
      <c r="G1" s="1" t="s">
        <v>9</v>
      </c>
      <c r="H1" s="1" t="s">
        <v>11</v>
      </c>
      <c r="I1" s="1" t="s">
        <v>13</v>
      </c>
      <c r="J1" s="1" t="s">
        <v>41</v>
      </c>
      <c r="K1" s="1" t="s">
        <v>89</v>
      </c>
    </row>
    <row r="2" spans="1:11" x14ac:dyDescent="0.35">
      <c r="A2" s="2">
        <v>1</v>
      </c>
      <c r="B2" s="2">
        <f>1/(1+LCOH!$C$33/100)^Conti!A2</f>
        <v>0.95238095238095233</v>
      </c>
      <c r="C2" s="2">
        <f>LCOH!$C$3/100*$B$28*B2</f>
        <v>68571.428571428565</v>
      </c>
      <c r="D2" s="2">
        <v>0</v>
      </c>
      <c r="E2" s="2">
        <f>FLOOR(A2*'Approvvigionamento energia'!$O$2/LCOH!$C$5,1)</f>
        <v>0</v>
      </c>
      <c r="F2" s="2">
        <f>LCOH!$C$7/100*$C$28*B2</f>
        <v>85714.28571428571</v>
      </c>
      <c r="G2" s="2">
        <f>LCOH!$C$9/100*$D$28*B2</f>
        <v>34285.714285714283</v>
      </c>
      <c r="H2" s="2">
        <f>LCOH!$C$11/100*$E$28*B2</f>
        <v>12380.95238095238</v>
      </c>
      <c r="I2" s="2">
        <f>LCOH!$C$13/100*$F$28*B2</f>
        <v>34285.714285714283</v>
      </c>
      <c r="J2" s="2">
        <f>LCOH!$C$26*LCOH!$C$27*B2</f>
        <v>476190.47619047615</v>
      </c>
      <c r="K2" s="2">
        <f>'Approvvigionamento energia'!$O$4*B2</f>
        <v>159320.5143679257</v>
      </c>
    </row>
    <row r="3" spans="1:11" x14ac:dyDescent="0.35">
      <c r="A3" s="2">
        <v>2</v>
      </c>
      <c r="B3" s="2">
        <f>1/(1+LCOH!$C$33/100)^Conti!A3</f>
        <v>0.90702947845804982</v>
      </c>
      <c r="C3" s="2">
        <f>LCOH!$C$3/100*$B$28*B3</f>
        <v>65306.122448979586</v>
      </c>
      <c r="D3" s="2">
        <f>LCOH!$C$4/100*LCOH!$C$2*LCOH!$C$18*(E3-E2)*B3</f>
        <v>0</v>
      </c>
      <c r="E3" s="2">
        <f>FLOOR(A3*'Approvvigionamento energia'!$O$2/LCOH!$C$5,1)</f>
        <v>0</v>
      </c>
      <c r="F3" s="2">
        <f>LCOH!$C$7/100*$C$28*B3</f>
        <v>81632.653061224482</v>
      </c>
      <c r="G3" s="2">
        <f>LCOH!$C$9/100*$D$28*B3</f>
        <v>32653.061224489793</v>
      </c>
      <c r="H3" s="2">
        <f>LCOH!$C$11/100*$E$28*B3</f>
        <v>11791.383219954647</v>
      </c>
      <c r="I3" s="2">
        <f>LCOH!$C$13/100*$F$28*B3</f>
        <v>32653.061224489793</v>
      </c>
      <c r="J3" s="2">
        <f>LCOH!$C$26*LCOH!$C$27*B3</f>
        <v>453514.73922902491</v>
      </c>
      <c r="K3" s="2">
        <f>'Approvvigionamento energia'!$O$4*B3</f>
        <v>151733.8232075483</v>
      </c>
    </row>
    <row r="4" spans="1:11" x14ac:dyDescent="0.35">
      <c r="A4" s="2">
        <v>3</v>
      </c>
      <c r="B4" s="2">
        <f>1/(1+LCOH!$C$33/100)^Conti!A4</f>
        <v>0.86383759853147601</v>
      </c>
      <c r="C4" s="2">
        <f>LCOH!$C$3/100*$B$28*B4</f>
        <v>62196.307094266274</v>
      </c>
      <c r="D4" s="2">
        <f>LCOH!$C$4/100*LCOH!$C$2*LCOH!$C$18*(E4-E3)*B4</f>
        <v>0</v>
      </c>
      <c r="E4" s="2">
        <f>FLOOR(A4*'Approvvigionamento energia'!$O$2/LCOH!$C$5,1)</f>
        <v>0</v>
      </c>
      <c r="F4" s="2">
        <f>LCOH!$C$7/100*$C$28*B4</f>
        <v>77745.383867832847</v>
      </c>
      <c r="G4" s="2">
        <f>LCOH!$C$9/100*$D$28*B4</f>
        <v>31098.153547133137</v>
      </c>
      <c r="H4" s="2">
        <f>LCOH!$C$11/100*$E$28*B4</f>
        <v>11229.888780909188</v>
      </c>
      <c r="I4" s="2">
        <f>LCOH!$C$13/100*$F$28*B4</f>
        <v>31098.153547133137</v>
      </c>
      <c r="J4" s="2">
        <f>LCOH!$C$26*LCOH!$C$27*B4</f>
        <v>431918.79926573799</v>
      </c>
      <c r="K4" s="2">
        <f>'Approvvigionamento energia'!$O$4*B4</f>
        <v>144508.40305480789</v>
      </c>
    </row>
    <row r="5" spans="1:11" x14ac:dyDescent="0.35">
      <c r="A5" s="2">
        <v>4</v>
      </c>
      <c r="B5" s="2">
        <f>1/(1+LCOH!$C$33/100)^Conti!A5</f>
        <v>0.82270247479188197</v>
      </c>
      <c r="C5" s="2">
        <f>LCOH!$C$3/100*$B$28*B5</f>
        <v>59234.578185015504</v>
      </c>
      <c r="D5" s="2">
        <f>LCOH!$C$4/100*LCOH!$C$2*LCOH!$C$18*(E5-E4)*B5</f>
        <v>0</v>
      </c>
      <c r="E5" s="2">
        <f>FLOOR(A5*'Approvvigionamento energia'!$O$2/LCOH!$C$5,1)</f>
        <v>0</v>
      </c>
      <c r="F5" s="2">
        <f>LCOH!$C$7/100*$C$28*B5</f>
        <v>74043.222731269372</v>
      </c>
      <c r="G5" s="2">
        <f>LCOH!$C$9/100*$D$28*B5</f>
        <v>29617.289092507752</v>
      </c>
      <c r="H5" s="2">
        <f>LCOH!$C$11/100*$E$28*B5</f>
        <v>10695.132172294465</v>
      </c>
      <c r="I5" s="2">
        <f>LCOH!$C$13/100*$F$28*B5</f>
        <v>29617.289092507752</v>
      </c>
      <c r="J5" s="2">
        <f>LCOH!$C$26*LCOH!$C$27*B5</f>
        <v>411351.23739594099</v>
      </c>
      <c r="K5" s="2">
        <f>'Approvvigionamento energia'!$O$4*B5</f>
        <v>137627.05052838847</v>
      </c>
    </row>
    <row r="6" spans="1:11" x14ac:dyDescent="0.35">
      <c r="A6" s="2">
        <v>5</v>
      </c>
      <c r="B6" s="2">
        <f>1/(1+LCOH!$C$33/100)^Conti!A6</f>
        <v>0.78352616646845896</v>
      </c>
      <c r="C6" s="2">
        <f>LCOH!$C$3/100*$B$28*B6</f>
        <v>56413.883985729044</v>
      </c>
      <c r="D6" s="2">
        <f>LCOH!$C$4/100*LCOH!$C$2*LCOH!$C$18*(E6-E5)*B6</f>
        <v>0</v>
      </c>
      <c r="E6" s="2">
        <f>FLOOR(A6*'Approvvigionamento energia'!$O$2/LCOH!$C$5,1)</f>
        <v>0</v>
      </c>
      <c r="F6" s="2">
        <f>LCOH!$C$7/100*$C$28*B6</f>
        <v>70517.354982161312</v>
      </c>
      <c r="G6" s="2">
        <f>LCOH!$C$9/100*$D$28*B6</f>
        <v>28206.941992864522</v>
      </c>
      <c r="H6" s="2">
        <f>LCOH!$C$11/100*$E$28*B6</f>
        <v>10185.840164089966</v>
      </c>
      <c r="I6" s="2">
        <f>LCOH!$C$13/100*$F$28*B6</f>
        <v>28206.941992864522</v>
      </c>
      <c r="J6" s="2">
        <f>LCOH!$C$26*LCOH!$C$27*B6</f>
        <v>391763.08323422947</v>
      </c>
      <c r="K6" s="2">
        <f>'Approvvigionamento energia'!$O$4*B6</f>
        <v>131073.38145560806</v>
      </c>
    </row>
    <row r="7" spans="1:11" x14ac:dyDescent="0.35">
      <c r="A7" s="2">
        <v>6</v>
      </c>
      <c r="B7" s="2">
        <f>1/(1+LCOH!$C$33/100)^Conti!A7</f>
        <v>0.74621539663662761</v>
      </c>
      <c r="C7" s="2">
        <f>LCOH!$C$3/100*$B$28*B7</f>
        <v>53727.508557837187</v>
      </c>
      <c r="D7" s="2">
        <f>LCOH!$C$4/100*LCOH!$C$2*LCOH!$C$18*(E7-E6)*B7</f>
        <v>0</v>
      </c>
      <c r="E7" s="2">
        <f>FLOOR(A7*'Approvvigionamento energia'!$O$2/LCOH!$C$5,1)</f>
        <v>0</v>
      </c>
      <c r="F7" s="2">
        <f>LCOH!$C$7/100*$C$28*B7</f>
        <v>67159.385697296486</v>
      </c>
      <c r="G7" s="2">
        <f>LCOH!$C$9/100*$D$28*B7</f>
        <v>26863.754278918594</v>
      </c>
      <c r="H7" s="2">
        <f>LCOH!$C$11/100*$E$28*B7</f>
        <v>9700.8001562761583</v>
      </c>
      <c r="I7" s="2">
        <f>LCOH!$C$13/100*$F$28*B7</f>
        <v>26863.754278918594</v>
      </c>
      <c r="J7" s="2">
        <f>LCOH!$C$26*LCOH!$C$27*B7</f>
        <v>373107.69831831381</v>
      </c>
      <c r="K7" s="2">
        <f>'Approvvigionamento energia'!$O$4*B7</f>
        <v>124831.79186248388</v>
      </c>
    </row>
    <row r="8" spans="1:11" x14ac:dyDescent="0.35">
      <c r="A8" s="2">
        <v>7</v>
      </c>
      <c r="B8" s="2">
        <f>1/(1+LCOH!$C$33/100)^Conti!A8</f>
        <v>0.71068133013012147</v>
      </c>
      <c r="C8" s="2">
        <f>LCOH!$C$3/100*$B$28*B8</f>
        <v>51169.055769368744</v>
      </c>
      <c r="D8" s="2">
        <f>LCOH!$C$4/100*LCOH!$C$2*LCOH!$C$18*(E8-E7)*B8</f>
        <v>0</v>
      </c>
      <c r="E8" s="2">
        <f>FLOOR(A8*'Approvvigionamento energia'!$O$2/LCOH!$C$5,1)</f>
        <v>0</v>
      </c>
      <c r="F8" s="2">
        <f>LCOH!$C$7/100*$C$28*B8</f>
        <v>63961.31971171093</v>
      </c>
      <c r="G8" s="2">
        <f>LCOH!$C$9/100*$D$28*B8</f>
        <v>25584.527884684372</v>
      </c>
      <c r="H8" s="2">
        <f>LCOH!$C$11/100*$E$28*B8</f>
        <v>9238.8572916915782</v>
      </c>
      <c r="I8" s="2">
        <f>LCOH!$C$13/100*$F$28*B8</f>
        <v>25584.527884684372</v>
      </c>
      <c r="J8" s="2">
        <f>LCOH!$C$26*LCOH!$C$27*B8</f>
        <v>355340.66506506072</v>
      </c>
      <c r="K8" s="2">
        <f>'Approvvigionamento energia'!$O$4*B8</f>
        <v>118887.42082141321</v>
      </c>
    </row>
    <row r="9" spans="1:11" x14ac:dyDescent="0.35">
      <c r="A9" s="2">
        <v>8</v>
      </c>
      <c r="B9" s="2">
        <f>1/(1+LCOH!$C$33/100)^Conti!A9</f>
        <v>0.67683936202868722</v>
      </c>
      <c r="C9" s="2">
        <f>LCOH!$C$3/100*$B$28*B9</f>
        <v>48732.434066065478</v>
      </c>
      <c r="D9" s="2">
        <f>LCOH!$C$4/100*LCOH!$C$2*LCOH!$C$18*(E9-E8)*B9</f>
        <v>0</v>
      </c>
      <c r="E9" s="2">
        <f>FLOOR(A9*'Approvvigionamento energia'!$O$2/LCOH!$C$5,1)</f>
        <v>0</v>
      </c>
      <c r="F9" s="2">
        <f>LCOH!$C$7/100*$C$28*B9</f>
        <v>60915.542582581853</v>
      </c>
      <c r="G9" s="2">
        <f>LCOH!$C$9/100*$D$28*B9</f>
        <v>24366.217033032739</v>
      </c>
      <c r="H9" s="2">
        <f>LCOH!$C$11/100*$E$28*B9</f>
        <v>8798.9117063729336</v>
      </c>
      <c r="I9" s="2">
        <f>LCOH!$C$13/100*$F$28*B9</f>
        <v>24366.217033032739</v>
      </c>
      <c r="J9" s="2">
        <f>LCOH!$C$26*LCOH!$C$27*B9</f>
        <v>338419.68101434363</v>
      </c>
      <c r="K9" s="2">
        <f>'Approvvigionamento energia'!$O$4*B9</f>
        <v>113226.11506801259</v>
      </c>
    </row>
    <row r="10" spans="1:11" x14ac:dyDescent="0.35">
      <c r="A10" s="2">
        <v>9</v>
      </c>
      <c r="B10" s="2">
        <f>1/(1+LCOH!$C$33/100)^Conti!A10</f>
        <v>0.64460891621779726</v>
      </c>
      <c r="C10" s="2">
        <f>LCOH!$C$3/100*$B$28*B10</f>
        <v>46411.841967681401</v>
      </c>
      <c r="D10" s="2">
        <f>LCOH!$C$4/100*LCOH!$C$2*LCOH!$C$18*(E10-E9)*B10</f>
        <v>0</v>
      </c>
      <c r="E10" s="2">
        <f>FLOOR(A10*'Approvvigionamento energia'!$O$2/LCOH!$C$5,1)</f>
        <v>0</v>
      </c>
      <c r="F10" s="2">
        <f>LCOH!$C$7/100*$C$28*B10</f>
        <v>58014.802459601757</v>
      </c>
      <c r="G10" s="2">
        <f>LCOH!$C$9/100*$D$28*B10</f>
        <v>23205.920983840701</v>
      </c>
      <c r="H10" s="2">
        <f>LCOH!$C$11/100*$E$28*B10</f>
        <v>8379.9159108313652</v>
      </c>
      <c r="I10" s="2">
        <f>LCOH!$C$13/100*$F$28*B10</f>
        <v>23205.920983840701</v>
      </c>
      <c r="J10" s="2">
        <f>LCOH!$C$26*LCOH!$C$27*B10</f>
        <v>322304.4581088986</v>
      </c>
      <c r="K10" s="2">
        <f>'Approvvigionamento energia'!$O$4*B10</f>
        <v>107834.39530286912</v>
      </c>
    </row>
    <row r="11" spans="1:11" x14ac:dyDescent="0.35">
      <c r="A11" s="2">
        <v>10</v>
      </c>
      <c r="B11" s="2">
        <f>1/(1+LCOH!$C$33/100)^Conti!A11</f>
        <v>0.61391325354075932</v>
      </c>
      <c r="C11" s="2">
        <f>LCOH!$C$3/100*$B$28*B11</f>
        <v>44201.754254934669</v>
      </c>
      <c r="D11" s="2">
        <f>LCOH!$C$4/100*LCOH!$C$2*LCOH!$C$18*(E11-E10)*B11</f>
        <v>0</v>
      </c>
      <c r="E11" s="2">
        <f>FLOOR(A11*'Approvvigionamento energia'!$O$2/LCOH!$C$5,1)</f>
        <v>0</v>
      </c>
      <c r="F11" s="2">
        <f>LCOH!$C$7/100*$C$28*B11</f>
        <v>55252.192818668336</v>
      </c>
      <c r="G11" s="2">
        <f>LCOH!$C$9/100*$D$28*B11</f>
        <v>22100.877127467335</v>
      </c>
      <c r="H11" s="2">
        <f>LCOH!$C$11/100*$E$28*B11</f>
        <v>7980.872296029871</v>
      </c>
      <c r="I11" s="2">
        <f>LCOH!$C$13/100*$F$28*B11</f>
        <v>22100.877127467335</v>
      </c>
      <c r="J11" s="2">
        <f>LCOH!$C$26*LCOH!$C$27*B11</f>
        <v>306956.62677037966</v>
      </c>
      <c r="K11" s="2">
        <f>'Approvvigionamento energia'!$O$4*B11</f>
        <v>102699.42409797059</v>
      </c>
    </row>
    <row r="12" spans="1:11" x14ac:dyDescent="0.35">
      <c r="A12" s="2">
        <v>11</v>
      </c>
      <c r="B12" s="2">
        <f>1/(1+LCOH!$C$33/100)^Conti!A12</f>
        <v>0.5846792890864374</v>
      </c>
      <c r="C12" s="2">
        <f>LCOH!$C$3/100*$B$28*B12</f>
        <v>42096.90881422349</v>
      </c>
      <c r="D12" s="2">
        <f>LCOH!$C$4/100*LCOH!$C$2*LCOH!$C$18*(E12-E11)*B12</f>
        <v>0</v>
      </c>
      <c r="E12" s="2">
        <f>FLOOR(A12*'Approvvigionamento energia'!$O$2/LCOH!$C$5,1)</f>
        <v>0</v>
      </c>
      <c r="F12" s="2">
        <f>LCOH!$C$7/100*$C$28*B12</f>
        <v>52621.136017779369</v>
      </c>
      <c r="G12" s="2">
        <f>LCOH!$C$9/100*$D$28*B12</f>
        <v>21048.454407111745</v>
      </c>
      <c r="H12" s="2">
        <f>LCOH!$C$11/100*$E$28*B12</f>
        <v>7600.8307581236859</v>
      </c>
      <c r="I12" s="2">
        <f>LCOH!$C$13/100*$F$28*B12</f>
        <v>21048.454407111745</v>
      </c>
      <c r="J12" s="2">
        <f>LCOH!$C$26*LCOH!$C$27*B12</f>
        <v>292339.64454321872</v>
      </c>
      <c r="K12" s="2">
        <f>'Approvvigionamento energia'!$O$4*B12</f>
        <v>97808.975331400565</v>
      </c>
    </row>
    <row r="13" spans="1:11" x14ac:dyDescent="0.35">
      <c r="A13" s="2">
        <v>12</v>
      </c>
      <c r="B13" s="2">
        <f>1/(1+LCOH!$C$33/100)^Conti!A13</f>
        <v>0.5568374181775595</v>
      </c>
      <c r="C13" s="2">
        <f>LCOH!$C$3/100*$B$28*B13</f>
        <v>40092.294108784285</v>
      </c>
      <c r="D13" s="2">
        <f>LCOH!$C$4/100*LCOH!$C$2*LCOH!$C$18*(E13-E12)*B13</f>
        <v>400922.94108784286</v>
      </c>
      <c r="E13" s="2">
        <f>FLOOR(A13*'Approvvigionamento energia'!$O$2/LCOH!$C$5,1)</f>
        <v>1</v>
      </c>
      <c r="F13" s="2">
        <f>LCOH!$C$7/100*$C$28*B13</f>
        <v>50115.367635980358</v>
      </c>
      <c r="G13" s="2">
        <f>LCOH!$C$9/100*$D$28*B13</f>
        <v>20046.147054392142</v>
      </c>
      <c r="H13" s="2">
        <f>LCOH!$C$11/100*$E$28*B13</f>
        <v>7238.886436308273</v>
      </c>
      <c r="I13" s="2">
        <f>LCOH!$C$13/100*$F$28*B13</f>
        <v>20046.147054392142</v>
      </c>
      <c r="J13" s="2">
        <f>LCOH!$C$26*LCOH!$C$27*B13</f>
        <v>278418.70908877975</v>
      </c>
      <c r="K13" s="2">
        <f>'Approvvigionamento energia'!$O$4*B13</f>
        <v>93151.405077524352</v>
      </c>
    </row>
    <row r="14" spans="1:11" x14ac:dyDescent="0.35">
      <c r="A14" s="2">
        <v>13</v>
      </c>
      <c r="B14" s="2">
        <f>1/(1+LCOH!$C$33/100)^Conti!A14</f>
        <v>0.53032135064529462</v>
      </c>
      <c r="C14" s="2">
        <f>LCOH!$C$3/100*$B$28*B14</f>
        <v>38183.137246461214</v>
      </c>
      <c r="D14" s="2">
        <f>LCOH!$C$4/100*LCOH!$C$2*LCOH!$C$18*(E14-E13)*B14</f>
        <v>0</v>
      </c>
      <c r="E14" s="2">
        <f>FLOOR(A14*'Approvvigionamento energia'!$O$2/LCOH!$C$5,1)</f>
        <v>1</v>
      </c>
      <c r="F14" s="2">
        <f>LCOH!$C$7/100*$C$28*B14</f>
        <v>47728.921558076516</v>
      </c>
      <c r="G14" s="2">
        <f>LCOH!$C$9/100*$D$28*B14</f>
        <v>19091.568623230607</v>
      </c>
      <c r="H14" s="2">
        <f>LCOH!$C$11/100*$E$28*B14</f>
        <v>6894.1775583888302</v>
      </c>
      <c r="I14" s="2">
        <f>LCOH!$C$13/100*$F$28*B14</f>
        <v>19091.568623230607</v>
      </c>
      <c r="J14" s="2">
        <f>LCOH!$C$26*LCOH!$C$27*B14</f>
        <v>265160.67532264732</v>
      </c>
      <c r="K14" s="2">
        <f>'Approvvigionamento energia'!$O$4*B14</f>
        <v>88715.6238833565</v>
      </c>
    </row>
    <row r="15" spans="1:11" x14ac:dyDescent="0.35">
      <c r="A15" s="2">
        <v>14</v>
      </c>
      <c r="B15" s="2">
        <f>1/(1+LCOH!$C$33/100)^Conti!A15</f>
        <v>0.50506795299551888</v>
      </c>
      <c r="C15" s="2">
        <f>LCOH!$C$3/100*$B$28*B15</f>
        <v>36364.89261567736</v>
      </c>
      <c r="D15" s="2">
        <f>LCOH!$C$4/100*LCOH!$C$2*LCOH!$C$18*(E15-E14)*B15</f>
        <v>0</v>
      </c>
      <c r="E15" s="2">
        <f>FLOOR(A15*'Approvvigionamento energia'!$O$2/LCOH!$C$5,1)</f>
        <v>1</v>
      </c>
      <c r="F15" s="2">
        <f>LCOH!$C$7/100*$C$28*B15</f>
        <v>45456.115769596698</v>
      </c>
      <c r="G15" s="2">
        <f>LCOH!$C$9/100*$D$28*B15</f>
        <v>18182.44630783868</v>
      </c>
      <c r="H15" s="2">
        <f>LCOH!$C$11/100*$E$28*B15</f>
        <v>6565.8833889417456</v>
      </c>
      <c r="I15" s="2">
        <f>LCOH!$C$13/100*$F$28*B15</f>
        <v>18182.44630783868</v>
      </c>
      <c r="J15" s="2">
        <f>LCOH!$C$26*LCOH!$C$27*B15</f>
        <v>252533.97649775943</v>
      </c>
      <c r="K15" s="2">
        <f>'Approvvigionamento energia'!$O$4*B15</f>
        <v>84491.070365101463</v>
      </c>
    </row>
    <row r="16" spans="1:11" x14ac:dyDescent="0.35">
      <c r="A16" s="2">
        <v>15</v>
      </c>
      <c r="B16" s="2">
        <f>1/(1+LCOH!$C$33/100)^Conti!A16</f>
        <v>0.48101709809097021</v>
      </c>
      <c r="C16" s="2">
        <f>LCOH!$C$3/100*$B$28*B16</f>
        <v>34633.231062549858</v>
      </c>
      <c r="D16" s="2">
        <f>LCOH!$C$4/100*LCOH!$C$2*LCOH!$C$18*(E16-E15)*B16</f>
        <v>0</v>
      </c>
      <c r="E16" s="2">
        <f>FLOOR(A16*'Approvvigionamento energia'!$O$2/LCOH!$C$5,1)</f>
        <v>1</v>
      </c>
      <c r="F16" s="2">
        <f>LCOH!$C$7/100*$C$28*B16</f>
        <v>43291.538828187317</v>
      </c>
      <c r="G16" s="2">
        <f>LCOH!$C$9/100*$D$28*B16</f>
        <v>17316.615531274929</v>
      </c>
      <c r="H16" s="2">
        <f>LCOH!$C$11/100*$E$28*B16</f>
        <v>6253.222275182613</v>
      </c>
      <c r="I16" s="2">
        <f>LCOH!$C$13/100*$F$28*B16</f>
        <v>17316.615531274929</v>
      </c>
      <c r="J16" s="2">
        <f>LCOH!$C$26*LCOH!$C$27*B16</f>
        <v>240508.5490454851</v>
      </c>
      <c r="K16" s="2">
        <f>'Approvvigionamento energia'!$O$4*B16</f>
        <v>80467.686062001361</v>
      </c>
    </row>
    <row r="17" spans="1:11" x14ac:dyDescent="0.35">
      <c r="A17" s="2">
        <v>16</v>
      </c>
      <c r="B17" s="2">
        <f>1/(1+LCOH!$C$33/100)^Conti!A17</f>
        <v>0.45811152199140021</v>
      </c>
      <c r="C17" s="2">
        <f>LCOH!$C$3/100*$B$28*B17</f>
        <v>32984.029583380812</v>
      </c>
      <c r="D17" s="2">
        <f>LCOH!$C$4/100*LCOH!$C$2*LCOH!$C$18*(E17-E16)*B17</f>
        <v>0</v>
      </c>
      <c r="E17" s="2">
        <f>FLOOR(A17*'Approvvigionamento energia'!$O$2/LCOH!$C$5,1)</f>
        <v>1</v>
      </c>
      <c r="F17" s="2">
        <f>LCOH!$C$7/100*$C$28*B17</f>
        <v>41230.036979226017</v>
      </c>
      <c r="G17" s="2">
        <f>LCOH!$C$9/100*$D$28*B17</f>
        <v>16492.014791690406</v>
      </c>
      <c r="H17" s="2">
        <f>LCOH!$C$11/100*$E$28*B17</f>
        <v>5955.4497858882023</v>
      </c>
      <c r="I17" s="2">
        <f>LCOH!$C$13/100*$F$28*B17</f>
        <v>16492.014791690406</v>
      </c>
      <c r="J17" s="2">
        <f>LCOH!$C$26*LCOH!$C$27*B17</f>
        <v>229055.76099570011</v>
      </c>
      <c r="K17" s="2">
        <f>'Approvvigionamento energia'!$O$4*B17</f>
        <v>76635.891487620349</v>
      </c>
    </row>
    <row r="18" spans="1:11" x14ac:dyDescent="0.35">
      <c r="A18" s="2">
        <v>17</v>
      </c>
      <c r="B18" s="2">
        <f>1/(1+LCOH!$C$33/100)^Conti!A18</f>
        <v>0.43629668761085727</v>
      </c>
      <c r="C18" s="2">
        <f>LCOH!$C$3/100*$B$28*B18</f>
        <v>31413.361507981725</v>
      </c>
      <c r="D18" s="2">
        <f>LCOH!$C$4/100*LCOH!$C$2*LCOH!$C$18*(E18-E17)*B18</f>
        <v>0</v>
      </c>
      <c r="E18" s="2">
        <f>FLOOR(A18*'Approvvigionamento energia'!$O$2/LCOH!$C$5,1)</f>
        <v>1</v>
      </c>
      <c r="F18" s="2">
        <f>LCOH!$C$7/100*$C$28*B18</f>
        <v>39266.701884977156</v>
      </c>
      <c r="G18" s="2">
        <f>LCOH!$C$9/100*$D$28*B18</f>
        <v>15706.680753990862</v>
      </c>
      <c r="H18" s="2">
        <f>LCOH!$C$11/100*$E$28*B18</f>
        <v>5671.8569389411441</v>
      </c>
      <c r="I18" s="2">
        <f>LCOH!$C$13/100*$F$28*B18</f>
        <v>15706.680753990862</v>
      </c>
      <c r="J18" s="2">
        <f>LCOH!$C$26*LCOH!$C$27*B18</f>
        <v>218148.34380542862</v>
      </c>
      <c r="K18" s="2">
        <f>'Approvvigionamento energia'!$O$4*B18</f>
        <v>72986.563321543188</v>
      </c>
    </row>
    <row r="19" spans="1:11" x14ac:dyDescent="0.35">
      <c r="A19" s="2">
        <v>18</v>
      </c>
      <c r="B19" s="2">
        <f>1/(1+LCOH!$C$33/100)^Conti!A19</f>
        <v>0.41552065486748313</v>
      </c>
      <c r="C19" s="2">
        <f>LCOH!$C$3/100*$B$28*B19</f>
        <v>29917.487150458786</v>
      </c>
      <c r="D19" s="2">
        <f>LCOH!$C$4/100*LCOH!$C$2*LCOH!$C$18*(E19-E18)*B19</f>
        <v>0</v>
      </c>
      <c r="E19" s="2">
        <f>FLOOR(A19*'Approvvigionamento energia'!$O$2/LCOH!$C$5,1)</f>
        <v>1</v>
      </c>
      <c r="F19" s="2">
        <f>LCOH!$C$7/100*$C$28*B19</f>
        <v>37396.858938073485</v>
      </c>
      <c r="G19" s="2">
        <f>LCOH!$C$9/100*$D$28*B19</f>
        <v>14958.743575229393</v>
      </c>
      <c r="H19" s="2">
        <f>LCOH!$C$11/100*$E$28*B19</f>
        <v>5401.7685132772804</v>
      </c>
      <c r="I19" s="2">
        <f>LCOH!$C$13/100*$F$28*B19</f>
        <v>14958.743575229393</v>
      </c>
      <c r="J19" s="2">
        <f>LCOH!$C$26*LCOH!$C$27*B19</f>
        <v>207760.32743374156</v>
      </c>
      <c r="K19" s="2">
        <f>'Approvvigionamento energia'!$O$4*B19</f>
        <v>69511.012687183989</v>
      </c>
    </row>
    <row r="20" spans="1:11" x14ac:dyDescent="0.35">
      <c r="A20" s="2">
        <v>19</v>
      </c>
      <c r="B20" s="2">
        <f>1/(1+LCOH!$C$33/100)^Conti!A20</f>
        <v>0.39573395701665059</v>
      </c>
      <c r="C20" s="2">
        <f>LCOH!$C$3/100*$B$28*B20</f>
        <v>28492.844905198843</v>
      </c>
      <c r="D20" s="2">
        <f>LCOH!$C$4/100*LCOH!$C$2*LCOH!$C$18*(E20-E19)*B20</f>
        <v>0</v>
      </c>
      <c r="E20" s="2">
        <f>FLOOR(A20*'Approvvigionamento energia'!$O$2/LCOH!$C$5,1)</f>
        <v>1</v>
      </c>
      <c r="F20" s="2">
        <f>LCOH!$C$7/100*$C$28*B20</f>
        <v>35616.056131498553</v>
      </c>
      <c r="G20" s="2">
        <f>LCOH!$C$9/100*$D$28*B20</f>
        <v>14246.422452599421</v>
      </c>
      <c r="H20" s="2">
        <f>LCOH!$C$11/100*$E$28*B20</f>
        <v>5144.5414412164573</v>
      </c>
      <c r="I20" s="2">
        <f>LCOH!$C$13/100*$F$28*B20</f>
        <v>14246.422452599421</v>
      </c>
      <c r="J20" s="2">
        <f>LCOH!$C$26*LCOH!$C$27*B20</f>
        <v>197866.97850832529</v>
      </c>
      <c r="K20" s="2">
        <f>'Approvvigionamento energia'!$O$4*B20</f>
        <v>66200.964463984739</v>
      </c>
    </row>
    <row r="21" spans="1:11" x14ac:dyDescent="0.35">
      <c r="A21" s="2">
        <v>20</v>
      </c>
      <c r="B21" s="2">
        <f>1/(1+LCOH!$C$33/100)^Conti!A21</f>
        <v>0.37688948287300061</v>
      </c>
      <c r="C21" s="2">
        <f>LCOH!$C$3/100*$B$28*B21</f>
        <v>27136.042766856044</v>
      </c>
      <c r="D21" s="2">
        <f>LCOH!$C$4/100*LCOH!$C$2*LCOH!$C$18*(E21-E20)*B21</f>
        <v>0</v>
      </c>
      <c r="E21" s="2">
        <f>FLOOR(A21*'Approvvigionamento energia'!$O$2/LCOH!$C$5,1)</f>
        <v>1</v>
      </c>
      <c r="F21" s="2">
        <f>LCOH!$C$7/100*$C$28*B21</f>
        <v>33920.053458570059</v>
      </c>
      <c r="G21" s="2">
        <f>LCOH!$C$9/100*$D$28*B21</f>
        <v>13568.021383428022</v>
      </c>
      <c r="H21" s="2">
        <f>LCOH!$C$11/100*$E$28*B21</f>
        <v>4899.5632773490079</v>
      </c>
      <c r="I21" s="2">
        <f>LCOH!$C$13/100*$F$28*B21</f>
        <v>13568.021383428022</v>
      </c>
      <c r="J21" s="2">
        <f>LCOH!$C$26*LCOH!$C$27*B21</f>
        <v>188444.74143650031</v>
      </c>
      <c r="K21" s="2">
        <f>'Approvvigionamento energia'!$O$4*B21</f>
        <v>63048.537584747384</v>
      </c>
    </row>
    <row r="22" spans="1:11" x14ac:dyDescent="0.35">
      <c r="A22" s="1" t="s">
        <v>83</v>
      </c>
      <c r="B22" s="2"/>
      <c r="C22" s="2">
        <f>SUM(C2:C21)</f>
        <v>897279.14466287871</v>
      </c>
      <c r="D22" s="2">
        <f>SUM(D2:D21)</f>
        <v>400922.94108784286</v>
      </c>
      <c r="E22" s="2"/>
      <c r="F22" s="2">
        <f>SUM(F2:F21)</f>
        <v>1121598.9308285986</v>
      </c>
      <c r="G22" s="2">
        <f t="shared" ref="G22:J22" si="0">SUM(G2:G21)</f>
        <v>448639.57233143935</v>
      </c>
      <c r="H22" s="2">
        <f t="shared" si="0"/>
        <v>162008.7344530198</v>
      </c>
      <c r="I22" s="2">
        <f t="shared" si="0"/>
        <v>448639.57233143935</v>
      </c>
      <c r="J22" s="2">
        <f t="shared" si="0"/>
        <v>6231105.1712699924</v>
      </c>
      <c r="K22" s="2">
        <f>SUM(K2:K21)</f>
        <v>2084760.0500314916</v>
      </c>
    </row>
    <row r="27" spans="1:11" x14ac:dyDescent="0.35">
      <c r="B27" s="1" t="s">
        <v>44</v>
      </c>
      <c r="C27" s="1" t="s">
        <v>45</v>
      </c>
      <c r="D27" s="1" t="s">
        <v>46</v>
      </c>
      <c r="E27" s="1" t="s">
        <v>47</v>
      </c>
      <c r="F27" s="1" t="s">
        <v>48</v>
      </c>
    </row>
    <row r="28" spans="1:11" x14ac:dyDescent="0.35">
      <c r="B28" s="2">
        <f>LCOH!C18*LCOH!C2</f>
        <v>2400000</v>
      </c>
      <c r="C28" s="2">
        <f>LCOH!C18*LCOH!C6</f>
        <v>3000000</v>
      </c>
      <c r="D28" s="2">
        <f>LCOH!C19*LCOH!C8</f>
        <v>1200000</v>
      </c>
      <c r="E28" s="2">
        <f>LCOH!C20*LCOH!C10</f>
        <v>650000</v>
      </c>
      <c r="F28" s="2">
        <f>LCOH!C21*LCOH!C12</f>
        <v>1200000</v>
      </c>
    </row>
    <row r="33" spans="2:5" x14ac:dyDescent="0.35">
      <c r="B33" t="s">
        <v>88</v>
      </c>
      <c r="C33" s="5">
        <f>((B28+C28+D28+E28+F28)+(C22+D22+F22+G22+H22+I22+J22))/K22</f>
        <v>8.7109276996606351</v>
      </c>
    </row>
    <row r="34" spans="2:5" x14ac:dyDescent="0.35">
      <c r="B34" t="s">
        <v>91</v>
      </c>
      <c r="C34" s="5">
        <f>(E28+F28)/K22</f>
        <v>0.88739229244730333</v>
      </c>
      <c r="D34" t="s">
        <v>103</v>
      </c>
      <c r="E34" s="6">
        <f t="shared" ref="E34:E42" si="1">(C34/$C$33)*100</f>
        <v>10.187115804920237</v>
      </c>
    </row>
    <row r="35" spans="2:5" x14ac:dyDescent="0.35">
      <c r="B35" t="s">
        <v>92</v>
      </c>
      <c r="C35" s="5">
        <f>(H22+I22)/K22</f>
        <v>0.29291059504677047</v>
      </c>
      <c r="D35" t="s">
        <v>104</v>
      </c>
      <c r="E35" s="6">
        <f t="shared" si="1"/>
        <v>3.3625648742117544</v>
      </c>
    </row>
    <row r="36" spans="2:5" x14ac:dyDescent="0.35">
      <c r="B36" t="s">
        <v>90</v>
      </c>
      <c r="C36" s="5">
        <f>(J22)/K22</f>
        <v>2.9888836229262297</v>
      </c>
      <c r="D36" t="s">
        <v>105</v>
      </c>
      <c r="E36" s="6">
        <f t="shared" si="1"/>
        <v>34.311886471548512</v>
      </c>
    </row>
    <row r="37" spans="2:5" x14ac:dyDescent="0.35">
      <c r="B37" t="s">
        <v>93</v>
      </c>
      <c r="C37" s="5">
        <f>(B28)/(K22)</f>
        <v>1.1512116226343394</v>
      </c>
      <c r="D37" t="s">
        <v>106</v>
      </c>
      <c r="E37" s="6">
        <f t="shared" si="1"/>
        <v>13.215717800977602</v>
      </c>
    </row>
    <row r="38" spans="2:5" x14ac:dyDescent="0.35">
      <c r="B38" t="s">
        <v>94</v>
      </c>
      <c r="C38" s="5">
        <f>(C22+D22)/(K22)</f>
        <v>0.6227105540184884</v>
      </c>
      <c r="D38" t="s">
        <v>107</v>
      </c>
      <c r="E38" s="6">
        <f t="shared" si="1"/>
        <v>7.14861350580086</v>
      </c>
    </row>
    <row r="39" spans="2:5" x14ac:dyDescent="0.35">
      <c r="B39" t="s">
        <v>95</v>
      </c>
      <c r="C39" s="5">
        <f>(C28)/(K22)</f>
        <v>1.4390145282929243</v>
      </c>
      <c r="D39" t="s">
        <v>108</v>
      </c>
      <c r="E39" s="6">
        <f t="shared" si="1"/>
        <v>16.519647251222004</v>
      </c>
    </row>
    <row r="40" spans="2:5" x14ac:dyDescent="0.35">
      <c r="B40" t="s">
        <v>96</v>
      </c>
      <c r="C40" s="5">
        <f>(F22)/(K22)</f>
        <v>0.53799905212672128</v>
      </c>
      <c r="D40" t="s">
        <v>109</v>
      </c>
      <c r="E40" s="6">
        <f t="shared" si="1"/>
        <v>6.1761395648787323</v>
      </c>
    </row>
    <row r="41" spans="2:5" x14ac:dyDescent="0.35">
      <c r="B41" t="s">
        <v>97</v>
      </c>
      <c r="C41" s="5">
        <f>(D28)/(K22)</f>
        <v>0.5756058113171697</v>
      </c>
      <c r="D41" t="s">
        <v>110</v>
      </c>
      <c r="E41" s="6">
        <f t="shared" si="1"/>
        <v>6.6078589004888011</v>
      </c>
    </row>
    <row r="42" spans="2:5" x14ac:dyDescent="0.35">
      <c r="B42" t="s">
        <v>98</v>
      </c>
      <c r="C42" s="5">
        <f>(G22)/(K22)</f>
        <v>0.2151996208506885</v>
      </c>
      <c r="D42" t="s">
        <v>111</v>
      </c>
      <c r="E42" s="6">
        <f t="shared" si="1"/>
        <v>2.4704558259514924</v>
      </c>
    </row>
  </sheetData>
  <sheetProtection algorithmName="SHA-512" hashValue="rhNx26v044/lDFpXxi8+QrpbrBSMjW1cHuNItdHRNqn8tv+wSwq88Cnm0PeYKBFfCSwi3XqVh8b+7AaCj72D9g==" saltValue="1lJNPLB0mHbGG0qNz7ba9g==" spinCount="100000" sheet="1" objects="1" scenarios="1" selectLockedCells="1"/>
  <pageMargins left="0.7" right="0.7" top="0.75" bottom="0.75" header="0.3" footer="0.3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734ED-E988-4780-A48B-05BA8040B31A}">
  <dimension ref="A1:S8785"/>
  <sheetViews>
    <sheetView topLeftCell="L1" workbookViewId="0">
      <selection activeCell="O23" sqref="O23"/>
    </sheetView>
  </sheetViews>
  <sheetFormatPr defaultRowHeight="14.5" x14ac:dyDescent="0.35"/>
  <cols>
    <col min="1" max="1" width="24.54296875" bestFit="1" customWidth="1"/>
    <col min="2" max="2" width="19.1796875" bestFit="1" customWidth="1"/>
    <col min="3" max="3" width="20.81640625" bestFit="1" customWidth="1"/>
    <col min="4" max="4" width="15.453125" bestFit="1" customWidth="1"/>
    <col min="5" max="7" width="14.7265625" bestFit="1" customWidth="1"/>
    <col min="8" max="8" width="24.26953125" bestFit="1" customWidth="1"/>
    <col min="9" max="9" width="15.26953125" bestFit="1" customWidth="1"/>
    <col min="10" max="10" width="31" bestFit="1" customWidth="1"/>
    <col min="11" max="11" width="27.7265625" bestFit="1" customWidth="1"/>
    <col min="12" max="12" width="27.7265625" customWidth="1"/>
    <col min="13" max="13" width="12" bestFit="1" customWidth="1"/>
    <col min="14" max="14" width="12.81640625" bestFit="1" customWidth="1"/>
    <col min="15" max="15" width="45.26953125" bestFit="1" customWidth="1"/>
    <col min="16" max="16" width="40.26953125" bestFit="1" customWidth="1"/>
    <col min="17" max="17" width="34.81640625" bestFit="1" customWidth="1"/>
    <col min="19" max="19" width="14" bestFit="1" customWidth="1"/>
  </cols>
  <sheetData>
    <row r="1" spans="1:15" x14ac:dyDescent="0.35">
      <c r="A1" s="4" t="s">
        <v>49</v>
      </c>
      <c r="B1" s="4" t="s">
        <v>50</v>
      </c>
      <c r="C1" s="4" t="s">
        <v>72</v>
      </c>
      <c r="D1" s="4" t="s">
        <v>73</v>
      </c>
      <c r="E1" s="4" t="s">
        <v>74</v>
      </c>
      <c r="F1" s="4" t="s">
        <v>75</v>
      </c>
      <c r="G1" s="4" t="s">
        <v>76</v>
      </c>
      <c r="H1" s="4" t="s">
        <v>77</v>
      </c>
      <c r="I1" s="4" t="s">
        <v>78</v>
      </c>
      <c r="J1" s="4" t="s">
        <v>99</v>
      </c>
      <c r="K1" s="4" t="s">
        <v>71</v>
      </c>
      <c r="L1" s="4" t="s">
        <v>100</v>
      </c>
      <c r="M1" s="4" t="s">
        <v>80</v>
      </c>
      <c r="N1" s="4" t="s">
        <v>84</v>
      </c>
      <c r="O1" s="4" t="s">
        <v>81</v>
      </c>
    </row>
    <row r="2" spans="1:15" x14ac:dyDescent="0.35">
      <c r="A2">
        <f>'Profilo fotovoltaico'!B4*LCOH!$C$20</f>
        <v>0</v>
      </c>
      <c r="B2">
        <f>'Profilo eolico'!B4*LCOH!$C$21</f>
        <v>39.199999999999996</v>
      </c>
      <c r="C2">
        <f>$P$35*'Profilo fotovoltaico'!B4</f>
        <v>0</v>
      </c>
      <c r="D2">
        <f>$Q$37*'Profilo eolico'!B4</f>
        <v>228.7176878648865</v>
      </c>
      <c r="E2">
        <f>$P$39*'Profilo fotovoltaico'!B4+'Approvvigionamento energia'!$Q$39*'Profilo eolico'!B4</f>
        <v>171.53826589866486</v>
      </c>
      <c r="F2">
        <f>$P$41*'Profilo fotovoltaico'!B4+'Approvvigionamento energia'!$Q$41*'Profilo eolico'!B4</f>
        <v>114.35884393244325</v>
      </c>
      <c r="G2">
        <f>$P$43*'Profilo fotovoltaico'!B4+'Approvvigionamento energia'!$Q$43*'Profilo eolico'!B4</f>
        <v>57.179421966221625</v>
      </c>
      <c r="H2">
        <f t="shared" ref="H2:H65" si="0">$P$45</f>
        <v>1138.4335154826958</v>
      </c>
      <c r="I2">
        <f>IF(LCOH!$C$28=Menu!$A$1,'Approvvigionamento energia'!C2,0)+IF(LCOH!$C$28=Menu!$A$2,'Approvvigionamento energia'!D2,0)+IF(LCOH!$C$28=Menu!$A$3,'Approvvigionamento energia'!E2,0)+IF(LCOH!$C$28=Menu!$A$4,'Approvvigionamento energia'!F2,0)+IF(LCOH!$C$28=Menu!$A$5,'Approvvigionamento energia'!G2,0)+IF(LCOH!$C$28=Menu!$A$6,'Approvvigionamento energia'!H2,0)</f>
        <v>114.35884393244325</v>
      </c>
      <c r="J2">
        <f>'Approvvigionamento energia'!A2+'Approvvigionamento energia'!B2+'Approvvigionamento energia'!I2</f>
        <v>153.55884393244324</v>
      </c>
      <c r="K2">
        <f>IF(MIN(LCOH!$C$18,J2)&gt;=$P$48*LCOH!$C$18, MIN(LCOH!$C$18,J2),0)</f>
        <v>0</v>
      </c>
      <c r="L2">
        <f>J2-K2</f>
        <v>153.55884393244324</v>
      </c>
      <c r="M2">
        <f>K2/LCOH!$C$18</f>
        <v>0</v>
      </c>
      <c r="N2">
        <f>K2/LCOH!$C$34</f>
        <v>0</v>
      </c>
      <c r="O2">
        <f>SUM(M2:M8785)</f>
        <v>5788.1142869864707</v>
      </c>
    </row>
    <row r="3" spans="1:15" x14ac:dyDescent="0.35">
      <c r="A3">
        <f>'Profilo fotovoltaico'!B5*LCOH!$C$20</f>
        <v>0</v>
      </c>
      <c r="B3">
        <f>'Profilo eolico'!B5*LCOH!$C$21</f>
        <v>38.299999999999997</v>
      </c>
      <c r="C3">
        <f>$P$35*'Profilo fotovoltaico'!B5</f>
        <v>0</v>
      </c>
      <c r="D3">
        <f>$Q$37*'Profilo eolico'!B5</f>
        <v>223.46651645982536</v>
      </c>
      <c r="E3">
        <f>$P$39*'Profilo fotovoltaico'!B5+'Approvvigionamento energia'!$Q$39*'Profilo eolico'!B5</f>
        <v>167.59988734486899</v>
      </c>
      <c r="F3">
        <f>$P$41*'Profilo fotovoltaico'!B5+'Approvvigionamento energia'!$Q$41*'Profilo eolico'!B5</f>
        <v>111.73325822991268</v>
      </c>
      <c r="G3">
        <f>$P$43*'Profilo fotovoltaico'!B5+'Approvvigionamento energia'!$Q$43*'Profilo eolico'!B5</f>
        <v>55.866629114956339</v>
      </c>
      <c r="H3">
        <f t="shared" si="0"/>
        <v>1138.4335154826958</v>
      </c>
      <c r="I3">
        <f>IF(LCOH!$C$28=Menu!$A$1,'Approvvigionamento energia'!C3,0)+IF(LCOH!$C$28=Menu!$A$2,'Approvvigionamento energia'!D3,0)+IF(LCOH!$C$28=Menu!$A$3,'Approvvigionamento energia'!E3,0)+IF(LCOH!$C$28=Menu!$A$4,'Approvvigionamento energia'!F3,0)+IF(LCOH!$C$28=Menu!$A$5,'Approvvigionamento energia'!G3,0)+IF(LCOH!$C$28=Menu!$A$6,'Approvvigionamento energia'!H3,0)</f>
        <v>111.73325822991268</v>
      </c>
      <c r="J3">
        <f>'Approvvigionamento energia'!A3+'Approvvigionamento energia'!B3+'Approvvigionamento energia'!I3</f>
        <v>150.03325822991269</v>
      </c>
      <c r="K3">
        <f>IF(MIN(LCOH!$C$18,J3)&gt;=$P$48*LCOH!$C$18, MIN(LCOH!$C$18,J3),0)</f>
        <v>0</v>
      </c>
      <c r="L3">
        <f t="shared" ref="L3:L66" si="1">J3-K3</f>
        <v>150.03325822991269</v>
      </c>
      <c r="M3">
        <f>K3/LCOH!$C$18</f>
        <v>0</v>
      </c>
      <c r="N3">
        <f>K3/LCOH!$C$34</f>
        <v>0</v>
      </c>
      <c r="O3" s="4" t="s">
        <v>87</v>
      </c>
    </row>
    <row r="4" spans="1:15" x14ac:dyDescent="0.35">
      <c r="A4">
        <f>'Profilo fotovoltaico'!B6*LCOH!$C$20</f>
        <v>0</v>
      </c>
      <c r="B4">
        <f>'Profilo eolico'!B6*LCOH!$C$21</f>
        <v>36.299999999999997</v>
      </c>
      <c r="C4">
        <f>$P$35*'Profilo fotovoltaico'!B6</f>
        <v>0</v>
      </c>
      <c r="D4">
        <f>$Q$37*'Profilo eolico'!B6</f>
        <v>211.79724667080052</v>
      </c>
      <c r="E4">
        <f>$P$39*'Profilo fotovoltaico'!B6+'Approvvigionamento energia'!$Q$39*'Profilo eolico'!B6</f>
        <v>158.84793500310039</v>
      </c>
      <c r="F4">
        <f>$P$41*'Profilo fotovoltaico'!B6+'Approvvigionamento energia'!$Q$41*'Profilo eolico'!B6</f>
        <v>105.89862333540026</v>
      </c>
      <c r="G4">
        <f>$P$43*'Profilo fotovoltaico'!B6+'Approvvigionamento energia'!$Q$43*'Profilo eolico'!B6</f>
        <v>52.94931166770013</v>
      </c>
      <c r="H4">
        <f t="shared" si="0"/>
        <v>1138.4335154826958</v>
      </c>
      <c r="I4">
        <f>IF(LCOH!$C$28=Menu!$A$1,'Approvvigionamento energia'!C4,0)+IF(LCOH!$C$28=Menu!$A$2,'Approvvigionamento energia'!D4,0)+IF(LCOH!$C$28=Menu!$A$3,'Approvvigionamento energia'!E4,0)+IF(LCOH!$C$28=Menu!$A$4,'Approvvigionamento energia'!F4,0)+IF(LCOH!$C$28=Menu!$A$5,'Approvvigionamento energia'!G4,0)+IF(LCOH!$C$28=Menu!$A$6,'Approvvigionamento energia'!H4,0)</f>
        <v>105.89862333540026</v>
      </c>
      <c r="J4">
        <f>'Approvvigionamento energia'!A4+'Approvvigionamento energia'!B4+'Approvvigionamento energia'!I4</f>
        <v>142.19862333540027</v>
      </c>
      <c r="K4">
        <f>IF(MIN(LCOH!$C$18,J4)&gt;=$P$48*LCOH!$C$18, MIN(LCOH!$C$18,J4),0)</f>
        <v>0</v>
      </c>
      <c r="L4">
        <f t="shared" si="1"/>
        <v>142.19862333540027</v>
      </c>
      <c r="M4">
        <f>K4/LCOH!$C$18</f>
        <v>0</v>
      </c>
      <c r="N4">
        <f>K4/LCOH!$C$34</f>
        <v>0</v>
      </c>
      <c r="O4">
        <f>SUM(N2:N8785)</f>
        <v>167286.540086322</v>
      </c>
    </row>
    <row r="5" spans="1:15" x14ac:dyDescent="0.35">
      <c r="A5">
        <f>'Profilo fotovoltaico'!B7*LCOH!$C$20</f>
        <v>0</v>
      </c>
      <c r="B5">
        <f>'Profilo eolico'!B7*LCOH!$C$21</f>
        <v>34.700000000000003</v>
      </c>
      <c r="C5">
        <f>$P$35*'Profilo fotovoltaico'!B7</f>
        <v>0</v>
      </c>
      <c r="D5">
        <f>$Q$37*'Profilo eolico'!B7</f>
        <v>202.46183083958067</v>
      </c>
      <c r="E5">
        <f>$P$39*'Profilo fotovoltaico'!B7+'Approvvigionamento energia'!$Q$39*'Profilo eolico'!B7</f>
        <v>151.8463731296855</v>
      </c>
      <c r="F5">
        <f>$P$41*'Profilo fotovoltaico'!B7+'Approvvigionamento energia'!$Q$41*'Profilo eolico'!B7</f>
        <v>101.23091541979034</v>
      </c>
      <c r="G5">
        <f>$P$43*'Profilo fotovoltaico'!B7+'Approvvigionamento energia'!$Q$43*'Profilo eolico'!B7</f>
        <v>50.615457709895168</v>
      </c>
      <c r="H5">
        <f t="shared" si="0"/>
        <v>1138.4335154826958</v>
      </c>
      <c r="I5">
        <f>IF(LCOH!$C$28=Menu!$A$1,'Approvvigionamento energia'!C5,0)+IF(LCOH!$C$28=Menu!$A$2,'Approvvigionamento energia'!D5,0)+IF(LCOH!$C$28=Menu!$A$3,'Approvvigionamento energia'!E5,0)+IF(LCOH!$C$28=Menu!$A$4,'Approvvigionamento energia'!F5,0)+IF(LCOH!$C$28=Menu!$A$5,'Approvvigionamento energia'!G5,0)+IF(LCOH!$C$28=Menu!$A$6,'Approvvigionamento energia'!H5,0)</f>
        <v>101.23091541979034</v>
      </c>
      <c r="J5">
        <f>'Approvvigionamento energia'!A5+'Approvvigionamento energia'!B5+'Approvvigionamento energia'!I5</f>
        <v>135.93091541979032</v>
      </c>
      <c r="K5">
        <f>IF(MIN(LCOH!$C$18,J5)&gt;=$P$48*LCOH!$C$18, MIN(LCOH!$C$18,J5),0)</f>
        <v>0</v>
      </c>
      <c r="L5">
        <f t="shared" si="1"/>
        <v>135.93091541979032</v>
      </c>
      <c r="M5">
        <f>K5/LCOH!$C$18</f>
        <v>0</v>
      </c>
      <c r="N5">
        <f>K5/LCOH!$C$34</f>
        <v>0</v>
      </c>
      <c r="O5" s="4" t="s">
        <v>101</v>
      </c>
    </row>
    <row r="6" spans="1:15" x14ac:dyDescent="0.35">
      <c r="A6">
        <f>'Profilo fotovoltaico'!B8*LCOH!$C$20</f>
        <v>0</v>
      </c>
      <c r="B6">
        <f>'Profilo eolico'!B8*LCOH!$C$21</f>
        <v>33.4</v>
      </c>
      <c r="C6">
        <f>$P$35*'Profilo fotovoltaico'!B8</f>
        <v>0</v>
      </c>
      <c r="D6">
        <f>$Q$37*'Profilo eolico'!B8</f>
        <v>194.87680547671451</v>
      </c>
      <c r="E6">
        <f>$P$39*'Profilo fotovoltaico'!B8+'Approvvigionamento energia'!$Q$39*'Profilo eolico'!B8</f>
        <v>146.15760410753589</v>
      </c>
      <c r="F6">
        <f>$P$41*'Profilo fotovoltaico'!B8+'Approvvigionamento energia'!$Q$41*'Profilo eolico'!B8</f>
        <v>97.438402738357254</v>
      </c>
      <c r="G6">
        <f>$P$43*'Profilo fotovoltaico'!B8+'Approvvigionamento energia'!$Q$43*'Profilo eolico'!B8</f>
        <v>48.719201369178627</v>
      </c>
      <c r="H6">
        <f t="shared" si="0"/>
        <v>1138.4335154826958</v>
      </c>
      <c r="I6">
        <f>IF(LCOH!$C$28=Menu!$A$1,'Approvvigionamento energia'!C6,0)+IF(LCOH!$C$28=Menu!$A$2,'Approvvigionamento energia'!D6,0)+IF(LCOH!$C$28=Menu!$A$3,'Approvvigionamento energia'!E6,0)+IF(LCOH!$C$28=Menu!$A$4,'Approvvigionamento energia'!F6,0)+IF(LCOH!$C$28=Menu!$A$5,'Approvvigionamento energia'!G6,0)+IF(LCOH!$C$28=Menu!$A$6,'Approvvigionamento energia'!H6,0)</f>
        <v>97.438402738357254</v>
      </c>
      <c r="J6">
        <f>'Approvvigionamento energia'!A6+'Approvvigionamento energia'!B6+'Approvvigionamento energia'!I6</f>
        <v>130.83840273835725</v>
      </c>
      <c r="K6">
        <f>IF(MIN(LCOH!$C$18,J6)&gt;=$P$48*LCOH!$C$18, MIN(LCOH!$C$18,J6),0)</f>
        <v>0</v>
      </c>
      <c r="L6">
        <f t="shared" si="1"/>
        <v>130.83840273835725</v>
      </c>
      <c r="M6">
        <f>K6/LCOH!$C$18</f>
        <v>0</v>
      </c>
      <c r="N6">
        <f>K6/LCOH!$C$34</f>
        <v>0</v>
      </c>
      <c r="O6">
        <f>O4/(LCOH!$C$19*365)</f>
        <v>2.2915964395386577</v>
      </c>
    </row>
    <row r="7" spans="1:15" x14ac:dyDescent="0.35">
      <c r="A7">
        <f>'Profilo fotovoltaico'!B9*LCOH!$C$20</f>
        <v>0</v>
      </c>
      <c r="B7">
        <f>'Profilo eolico'!B9*LCOH!$C$21</f>
        <v>31.2</v>
      </c>
      <c r="C7">
        <f>$P$35*'Profilo fotovoltaico'!B9</f>
        <v>0</v>
      </c>
      <c r="D7">
        <f>$Q$37*'Profilo eolico'!B9</f>
        <v>182.0406087087872</v>
      </c>
      <c r="E7">
        <f>$P$39*'Profilo fotovoltaico'!B9+'Approvvigionamento energia'!$Q$39*'Profilo eolico'!B9</f>
        <v>136.5304565315904</v>
      </c>
      <c r="F7">
        <f>$P$41*'Profilo fotovoltaico'!B9+'Approvvigionamento energia'!$Q$41*'Profilo eolico'!B9</f>
        <v>91.020304354393602</v>
      </c>
      <c r="G7">
        <f>$P$43*'Profilo fotovoltaico'!B9+'Approvvigionamento energia'!$Q$43*'Profilo eolico'!B9</f>
        <v>45.510152177196801</v>
      </c>
      <c r="H7">
        <f t="shared" si="0"/>
        <v>1138.4335154826958</v>
      </c>
      <c r="I7">
        <f>IF(LCOH!$C$28=Menu!$A$1,'Approvvigionamento energia'!C7,0)+IF(LCOH!$C$28=Menu!$A$2,'Approvvigionamento energia'!D7,0)+IF(LCOH!$C$28=Menu!$A$3,'Approvvigionamento energia'!E7,0)+IF(LCOH!$C$28=Menu!$A$4,'Approvvigionamento energia'!F7,0)+IF(LCOH!$C$28=Menu!$A$5,'Approvvigionamento energia'!G7,0)+IF(LCOH!$C$28=Menu!$A$6,'Approvvigionamento energia'!H7,0)</f>
        <v>91.020304354393602</v>
      </c>
      <c r="J7">
        <f>'Approvvigionamento energia'!A7+'Approvvigionamento energia'!B7+'Approvvigionamento energia'!I7</f>
        <v>122.2203043543936</v>
      </c>
      <c r="K7">
        <f>IF(MIN(LCOH!$C$18,J7)&gt;=$P$48*LCOH!$C$18, MIN(LCOH!$C$18,J7),0)</f>
        <v>0</v>
      </c>
      <c r="L7">
        <f t="shared" si="1"/>
        <v>122.2203043543936</v>
      </c>
      <c r="M7">
        <f>K7/LCOH!$C$18</f>
        <v>0</v>
      </c>
      <c r="N7">
        <f>K7/LCOH!$C$34</f>
        <v>0</v>
      </c>
      <c r="O7" s="4" t="s">
        <v>102</v>
      </c>
    </row>
    <row r="8" spans="1:15" x14ac:dyDescent="0.35">
      <c r="A8">
        <f>'Profilo fotovoltaico'!B10*LCOH!$C$20</f>
        <v>5</v>
      </c>
      <c r="B8">
        <f>'Profilo eolico'!B10*LCOH!$C$21</f>
        <v>28.8</v>
      </c>
      <c r="C8">
        <f>$P$35*'Profilo fotovoltaico'!B10</f>
        <v>36.773060938110326</v>
      </c>
      <c r="D8">
        <f>$Q$37*'Profilo eolico'!B10</f>
        <v>168.03748496195743</v>
      </c>
      <c r="E8">
        <f>$P$39*'Profilo fotovoltaico'!B10+'Approvvigionamento energia'!$Q$39*'Profilo eolico'!B10</f>
        <v>135.22137895599565</v>
      </c>
      <c r="F8">
        <f>$P$41*'Profilo fotovoltaico'!B10+'Approvvigionamento energia'!$Q$41*'Profilo eolico'!B10</f>
        <v>102.40527295003388</v>
      </c>
      <c r="G8">
        <f>$P$43*'Profilo fotovoltaico'!B10+'Approvvigionamento energia'!$Q$43*'Profilo eolico'!B10</f>
        <v>69.589166944072105</v>
      </c>
      <c r="H8">
        <f t="shared" si="0"/>
        <v>1138.4335154826958</v>
      </c>
      <c r="I8">
        <f>IF(LCOH!$C$28=Menu!$A$1,'Approvvigionamento energia'!C8,0)+IF(LCOH!$C$28=Menu!$A$2,'Approvvigionamento energia'!D8,0)+IF(LCOH!$C$28=Menu!$A$3,'Approvvigionamento energia'!E8,0)+IF(LCOH!$C$28=Menu!$A$4,'Approvvigionamento energia'!F8,0)+IF(LCOH!$C$28=Menu!$A$5,'Approvvigionamento energia'!G8,0)+IF(LCOH!$C$28=Menu!$A$6,'Approvvigionamento energia'!H8,0)</f>
        <v>102.40527295003388</v>
      </c>
      <c r="J8">
        <f>'Approvvigionamento energia'!A8+'Approvvigionamento energia'!B8+'Approvvigionamento energia'!I8</f>
        <v>136.20527295003387</v>
      </c>
      <c r="K8">
        <f>IF(MIN(LCOH!$C$18,J8)&gt;=$P$48*LCOH!$C$18, MIN(LCOH!$C$18,J8),0)</f>
        <v>0</v>
      </c>
      <c r="L8">
        <f t="shared" si="1"/>
        <v>136.20527295003387</v>
      </c>
      <c r="M8">
        <f>K8/LCOH!$C$18</f>
        <v>0</v>
      </c>
      <c r="N8">
        <f>K8/LCOH!$C$34</f>
        <v>0</v>
      </c>
      <c r="O8">
        <f>SUM(K2:K8785)/SUM(J2:J8785)</f>
        <v>0.66409980539779445</v>
      </c>
    </row>
    <row r="9" spans="1:15" x14ac:dyDescent="0.35">
      <c r="A9">
        <f>'Profilo fotovoltaico'!B11*LCOH!$C$20</f>
        <v>75</v>
      </c>
      <c r="B9">
        <f>'Profilo eolico'!B11*LCOH!$C$21</f>
        <v>23.7</v>
      </c>
      <c r="C9">
        <f>$P$35*'Profilo fotovoltaico'!B11</f>
        <v>551.59591407165487</v>
      </c>
      <c r="D9">
        <f>$Q$37*'Profilo eolico'!B11</f>
        <v>138.28084699994415</v>
      </c>
      <c r="E9">
        <f>$P$39*'Profilo fotovoltaico'!B11+'Approvvigionamento energia'!$Q$39*'Profilo eolico'!B11</f>
        <v>241.60961376787179</v>
      </c>
      <c r="F9">
        <f>$P$41*'Profilo fotovoltaico'!B11+'Approvvigionamento energia'!$Q$41*'Profilo eolico'!B11</f>
        <v>344.93838053579952</v>
      </c>
      <c r="G9">
        <f>$P$43*'Profilo fotovoltaico'!B11+'Approvvigionamento energia'!$Q$43*'Profilo eolico'!B11</f>
        <v>448.2671473037272</v>
      </c>
      <c r="H9">
        <f t="shared" si="0"/>
        <v>1138.4335154826958</v>
      </c>
      <c r="I9">
        <f>IF(LCOH!$C$28=Menu!$A$1,'Approvvigionamento energia'!C9,0)+IF(LCOH!$C$28=Menu!$A$2,'Approvvigionamento energia'!D9,0)+IF(LCOH!$C$28=Menu!$A$3,'Approvvigionamento energia'!E9,0)+IF(LCOH!$C$28=Menu!$A$4,'Approvvigionamento energia'!F9,0)+IF(LCOH!$C$28=Menu!$A$5,'Approvvigionamento energia'!G9,0)+IF(LCOH!$C$28=Menu!$A$6,'Approvvigionamento energia'!H9,0)</f>
        <v>344.93838053579952</v>
      </c>
      <c r="J9">
        <f>'Approvvigionamento energia'!A9+'Approvvigionamento energia'!B9+'Approvvigionamento energia'!I9</f>
        <v>443.63838053579951</v>
      </c>
      <c r="K9">
        <f>IF(MIN(LCOH!$C$18,J9)&gt;=$P$48*LCOH!$C$18, MIN(LCOH!$C$18,J9),0)</f>
        <v>443.63838053579951</v>
      </c>
      <c r="L9">
        <f t="shared" si="1"/>
        <v>0</v>
      </c>
      <c r="M9">
        <f>K9/LCOH!$C$18</f>
        <v>0.29575892035719969</v>
      </c>
      <c r="N9">
        <f>K9/LCOH!$C$34</f>
        <v>8.5479456750635752</v>
      </c>
    </row>
    <row r="10" spans="1:15" x14ac:dyDescent="0.35">
      <c r="A10">
        <f>'Profilo fotovoltaico'!B12*LCOH!$C$20</f>
        <v>198</v>
      </c>
      <c r="B10">
        <f>'Profilo eolico'!B12*LCOH!$C$21</f>
        <v>14.7</v>
      </c>
      <c r="C10">
        <f>$P$35*'Profilo fotovoltaico'!B12</f>
        <v>1456.213213149169</v>
      </c>
      <c r="D10">
        <f>$Q$37*'Profilo eolico'!B12</f>
        <v>85.769132949332445</v>
      </c>
      <c r="E10">
        <f>$P$39*'Profilo fotovoltaico'!B12+'Approvvigionamento energia'!$Q$39*'Profilo eolico'!B12</f>
        <v>428.38015299929157</v>
      </c>
      <c r="F10">
        <f>$P$41*'Profilo fotovoltaico'!B12+'Approvvigionamento energia'!$Q$41*'Profilo eolico'!B12</f>
        <v>770.99117304925073</v>
      </c>
      <c r="G10">
        <f>$P$43*'Profilo fotovoltaico'!B12+'Approvvigionamento energia'!$Q$43*'Profilo eolico'!B12</f>
        <v>1113.6021930992099</v>
      </c>
      <c r="H10">
        <f t="shared" si="0"/>
        <v>1138.4335154826958</v>
      </c>
      <c r="I10">
        <f>IF(LCOH!$C$28=Menu!$A$1,'Approvvigionamento energia'!C10,0)+IF(LCOH!$C$28=Menu!$A$2,'Approvvigionamento energia'!D10,0)+IF(LCOH!$C$28=Menu!$A$3,'Approvvigionamento energia'!E10,0)+IF(LCOH!$C$28=Menu!$A$4,'Approvvigionamento energia'!F10,0)+IF(LCOH!$C$28=Menu!$A$5,'Approvvigionamento energia'!G10,0)+IF(LCOH!$C$28=Menu!$A$6,'Approvvigionamento energia'!H10,0)</f>
        <v>770.99117304925073</v>
      </c>
      <c r="J10">
        <f>'Approvvigionamento energia'!A10+'Approvvigionamento energia'!B10+'Approvvigionamento energia'!I10</f>
        <v>983.69117304925066</v>
      </c>
      <c r="K10">
        <f>IF(MIN(LCOH!$C$18,J10)&gt;=$P$48*LCOH!$C$18, MIN(LCOH!$C$18,J10),0)</f>
        <v>983.69117304925066</v>
      </c>
      <c r="L10">
        <f t="shared" si="1"/>
        <v>0</v>
      </c>
      <c r="M10">
        <f>K10/LCOH!$C$18</f>
        <v>0.65579411536616716</v>
      </c>
      <c r="N10">
        <f>K10/LCOH!$C$34</f>
        <v>18.95358714931119</v>
      </c>
    </row>
    <row r="11" spans="1:15" x14ac:dyDescent="0.35">
      <c r="A11">
        <f>'Profilo fotovoltaico'!B13*LCOH!$C$20</f>
        <v>302</v>
      </c>
      <c r="B11">
        <f>'Profilo eolico'!B13*LCOH!$C$21</f>
        <v>9.2999999999999989</v>
      </c>
      <c r="C11">
        <f>$P$35*'Profilo fotovoltaico'!B13</f>
        <v>2221.0928806618635</v>
      </c>
      <c r="D11">
        <f>$Q$37*'Profilo eolico'!B13</f>
        <v>54.262104518965415</v>
      </c>
      <c r="E11">
        <f>$P$39*'Profilo fotovoltaico'!B13+'Approvvigionamento energia'!$Q$39*'Profilo eolico'!B13</f>
        <v>595.96979855468999</v>
      </c>
      <c r="F11">
        <f>$P$41*'Profilo fotovoltaico'!B13+'Approvvigionamento energia'!$Q$41*'Profilo eolico'!B13</f>
        <v>1137.6774925904144</v>
      </c>
      <c r="G11">
        <f>$P$43*'Profilo fotovoltaico'!B13+'Approvvigionamento energia'!$Q$43*'Profilo eolico'!B13</f>
        <v>1679.3851866261391</v>
      </c>
      <c r="H11">
        <f t="shared" si="0"/>
        <v>1138.4335154826958</v>
      </c>
      <c r="I11">
        <f>IF(LCOH!$C$28=Menu!$A$1,'Approvvigionamento energia'!C11,0)+IF(LCOH!$C$28=Menu!$A$2,'Approvvigionamento energia'!D11,0)+IF(LCOH!$C$28=Menu!$A$3,'Approvvigionamento energia'!E11,0)+IF(LCOH!$C$28=Menu!$A$4,'Approvvigionamento energia'!F11,0)+IF(LCOH!$C$28=Menu!$A$5,'Approvvigionamento energia'!G11,0)+IF(LCOH!$C$28=Menu!$A$6,'Approvvigionamento energia'!H11,0)</f>
        <v>1137.6774925904144</v>
      </c>
      <c r="J11">
        <f>'Approvvigionamento energia'!A11+'Approvvigionamento energia'!B11+'Approvvigionamento energia'!I11</f>
        <v>1448.9774925904144</v>
      </c>
      <c r="K11">
        <f>IF(MIN(LCOH!$C$18,J11)&gt;=$P$48*LCOH!$C$18, MIN(LCOH!$C$18,J11),0)</f>
        <v>1448.9774925904144</v>
      </c>
      <c r="L11">
        <f t="shared" si="1"/>
        <v>0</v>
      </c>
      <c r="M11">
        <f>K11/LCOH!$C$18</f>
        <v>0.96598499506027624</v>
      </c>
      <c r="N11">
        <f>K11/LCOH!$C$34</f>
        <v>27.918641475730528</v>
      </c>
    </row>
    <row r="12" spans="1:15" x14ac:dyDescent="0.35">
      <c r="A12">
        <f>'Profilo fotovoltaico'!B14*LCOH!$C$20</f>
        <v>364</v>
      </c>
      <c r="B12">
        <f>'Profilo eolico'!B14*LCOH!$C$21</f>
        <v>11.9</v>
      </c>
      <c r="C12">
        <f>$P$35*'Profilo fotovoltaico'!B14</f>
        <v>2677.0788362944318</v>
      </c>
      <c r="D12">
        <f>$Q$37*'Profilo eolico'!B14</f>
        <v>69.432155244697697</v>
      </c>
      <c r="E12">
        <f>$P$39*'Profilo fotovoltaico'!B14+'Approvvigionamento energia'!$Q$39*'Profilo eolico'!B14</f>
        <v>721.34382550713121</v>
      </c>
      <c r="F12">
        <f>$P$41*'Profilo fotovoltaico'!B14+'Approvvigionamento energia'!$Q$41*'Profilo eolico'!B14</f>
        <v>1373.2554957695647</v>
      </c>
      <c r="G12">
        <f>$P$43*'Profilo fotovoltaico'!B14+'Approvvigionamento energia'!$Q$43*'Profilo eolico'!B14</f>
        <v>2025.167166031998</v>
      </c>
      <c r="H12">
        <f t="shared" si="0"/>
        <v>1138.4335154826958</v>
      </c>
      <c r="I12">
        <f>IF(LCOH!$C$28=Menu!$A$1,'Approvvigionamento energia'!C12,0)+IF(LCOH!$C$28=Menu!$A$2,'Approvvigionamento energia'!D12,0)+IF(LCOH!$C$28=Menu!$A$3,'Approvvigionamento energia'!E12,0)+IF(LCOH!$C$28=Menu!$A$4,'Approvvigionamento energia'!F12,0)+IF(LCOH!$C$28=Menu!$A$5,'Approvvigionamento energia'!G12,0)+IF(LCOH!$C$28=Menu!$A$6,'Approvvigionamento energia'!H12,0)</f>
        <v>1373.2554957695647</v>
      </c>
      <c r="J12">
        <f>'Approvvigionamento energia'!A12+'Approvvigionamento energia'!B12+'Approvvigionamento energia'!I12</f>
        <v>1749.1554957695648</v>
      </c>
      <c r="K12">
        <f>IF(MIN(LCOH!$C$18,J12)&gt;=$P$48*LCOH!$C$18, MIN(LCOH!$C$18,J12),0)</f>
        <v>1500</v>
      </c>
      <c r="L12">
        <f t="shared" si="1"/>
        <v>249.15549576956482</v>
      </c>
      <c r="M12">
        <f>K12/LCOH!$C$18</f>
        <v>1</v>
      </c>
      <c r="N12">
        <f>K12/LCOH!$C$34</f>
        <v>28.901734104046245</v>
      </c>
    </row>
    <row r="13" spans="1:15" x14ac:dyDescent="0.35">
      <c r="A13">
        <f>'Profilo fotovoltaico'!B15*LCOH!$C$20</f>
        <v>380</v>
      </c>
      <c r="B13">
        <f>'Profilo eolico'!B15*LCOH!$C$21</f>
        <v>19.3</v>
      </c>
      <c r="C13">
        <f>$P$35*'Profilo fotovoltaico'!B15</f>
        <v>2794.7526312963846</v>
      </c>
      <c r="D13">
        <f>$Q$37*'Profilo eolico'!B15</f>
        <v>112.60845346408954</v>
      </c>
      <c r="E13">
        <f>$P$39*'Profilo fotovoltaico'!B15+'Approvvigionamento energia'!$Q$39*'Profilo eolico'!B15</f>
        <v>783.14449792216328</v>
      </c>
      <c r="F13">
        <f>$P$41*'Profilo fotovoltaico'!B15+'Approvvigionamento energia'!$Q$41*'Profilo eolico'!B15</f>
        <v>1453.6805423802371</v>
      </c>
      <c r="G13">
        <f>$P$43*'Profilo fotovoltaico'!B15+'Approvvigionamento energia'!$Q$43*'Profilo eolico'!B15</f>
        <v>2124.2165868383113</v>
      </c>
      <c r="H13">
        <f t="shared" si="0"/>
        <v>1138.4335154826958</v>
      </c>
      <c r="I13">
        <f>IF(LCOH!$C$28=Menu!$A$1,'Approvvigionamento energia'!C13,0)+IF(LCOH!$C$28=Menu!$A$2,'Approvvigionamento energia'!D13,0)+IF(LCOH!$C$28=Menu!$A$3,'Approvvigionamento energia'!E13,0)+IF(LCOH!$C$28=Menu!$A$4,'Approvvigionamento energia'!F13,0)+IF(LCOH!$C$28=Menu!$A$5,'Approvvigionamento energia'!G13,0)+IF(LCOH!$C$28=Menu!$A$6,'Approvvigionamento energia'!H13,0)</f>
        <v>1453.6805423802371</v>
      </c>
      <c r="J13">
        <f>'Approvvigionamento energia'!A13+'Approvvigionamento energia'!B13+'Approvvigionamento energia'!I13</f>
        <v>1852.980542380237</v>
      </c>
      <c r="K13">
        <f>IF(MIN(LCOH!$C$18,J13)&gt;=$P$48*LCOH!$C$18, MIN(LCOH!$C$18,J13),0)</f>
        <v>1500</v>
      </c>
      <c r="L13">
        <f t="shared" si="1"/>
        <v>352.98054238023701</v>
      </c>
      <c r="M13">
        <f>K13/LCOH!$C$18</f>
        <v>1</v>
      </c>
      <c r="N13">
        <f>K13/LCOH!$C$34</f>
        <v>28.901734104046245</v>
      </c>
    </row>
    <row r="14" spans="1:15" x14ac:dyDescent="0.35">
      <c r="A14">
        <f>'Profilo fotovoltaico'!B16*LCOH!$C$20</f>
        <v>341</v>
      </c>
      <c r="B14">
        <f>'Profilo eolico'!B16*LCOH!$C$21</f>
        <v>25.1</v>
      </c>
      <c r="C14">
        <f>$P$35*'Profilo fotovoltaico'!B16</f>
        <v>2507.9227559791243</v>
      </c>
      <c r="D14">
        <f>$Q$37*'Profilo eolico'!B16</f>
        <v>146.44933585226153</v>
      </c>
      <c r="E14">
        <f>$P$39*'Profilo fotovoltaico'!B16+'Approvvigionamento energia'!$Q$39*'Profilo eolico'!B16</f>
        <v>736.81769088397721</v>
      </c>
      <c r="F14">
        <f>$P$41*'Profilo fotovoltaico'!B16+'Approvvigionamento energia'!$Q$41*'Profilo eolico'!B16</f>
        <v>1327.1860459156928</v>
      </c>
      <c r="G14">
        <f>$P$43*'Profilo fotovoltaico'!B16+'Approvvigionamento energia'!$Q$43*'Profilo eolico'!B16</f>
        <v>1917.5544009474086</v>
      </c>
      <c r="H14">
        <f t="shared" si="0"/>
        <v>1138.4335154826958</v>
      </c>
      <c r="I14">
        <f>IF(LCOH!$C$28=Menu!$A$1,'Approvvigionamento energia'!C14,0)+IF(LCOH!$C$28=Menu!$A$2,'Approvvigionamento energia'!D14,0)+IF(LCOH!$C$28=Menu!$A$3,'Approvvigionamento energia'!E14,0)+IF(LCOH!$C$28=Menu!$A$4,'Approvvigionamento energia'!F14,0)+IF(LCOH!$C$28=Menu!$A$5,'Approvvigionamento energia'!G14,0)+IF(LCOH!$C$28=Menu!$A$6,'Approvvigionamento energia'!H14,0)</f>
        <v>1327.1860459156928</v>
      </c>
      <c r="J14">
        <f>'Approvvigionamento energia'!A14+'Approvvigionamento energia'!B14+'Approvvigionamento energia'!I14</f>
        <v>1693.2860459156927</v>
      </c>
      <c r="K14">
        <f>IF(MIN(LCOH!$C$18,J14)&gt;=$P$48*LCOH!$C$18, MIN(LCOH!$C$18,J14),0)</f>
        <v>1500</v>
      </c>
      <c r="L14">
        <f t="shared" si="1"/>
        <v>193.28604591569274</v>
      </c>
      <c r="M14">
        <f>K14/LCOH!$C$18</f>
        <v>1</v>
      </c>
      <c r="N14">
        <f>K14/LCOH!$C$34</f>
        <v>28.901734104046245</v>
      </c>
    </row>
    <row r="15" spans="1:15" x14ac:dyDescent="0.35">
      <c r="A15">
        <f>'Profilo fotovoltaico'!B17*LCOH!$C$20</f>
        <v>253</v>
      </c>
      <c r="B15">
        <f>'Profilo eolico'!B17*LCOH!$C$21</f>
        <v>27.2</v>
      </c>
      <c r="C15">
        <f>$P$35*'Profilo fotovoltaico'!B17</f>
        <v>1860.7168834683825</v>
      </c>
      <c r="D15">
        <f>$Q$37*'Profilo eolico'!B17</f>
        <v>158.70206913073756</v>
      </c>
      <c r="E15">
        <f>$P$39*'Profilo fotovoltaico'!B17+'Approvvigionamento energia'!$Q$39*'Profilo eolico'!B17</f>
        <v>584.20577271514878</v>
      </c>
      <c r="F15">
        <f>$P$41*'Profilo fotovoltaico'!B17+'Approvvigionamento energia'!$Q$41*'Profilo eolico'!B17</f>
        <v>1009.70947629956</v>
      </c>
      <c r="G15">
        <f>$P$43*'Profilo fotovoltaico'!B17+'Approvvigionamento energia'!$Q$43*'Profilo eolico'!B17</f>
        <v>1435.2131798839714</v>
      </c>
      <c r="H15">
        <f t="shared" si="0"/>
        <v>1138.4335154826958</v>
      </c>
      <c r="I15">
        <f>IF(LCOH!$C$28=Menu!$A$1,'Approvvigionamento energia'!C15,0)+IF(LCOH!$C$28=Menu!$A$2,'Approvvigionamento energia'!D15,0)+IF(LCOH!$C$28=Menu!$A$3,'Approvvigionamento energia'!E15,0)+IF(LCOH!$C$28=Menu!$A$4,'Approvvigionamento energia'!F15,0)+IF(LCOH!$C$28=Menu!$A$5,'Approvvigionamento energia'!G15,0)+IF(LCOH!$C$28=Menu!$A$6,'Approvvigionamento energia'!H15,0)</f>
        <v>1009.70947629956</v>
      </c>
      <c r="J15">
        <f>'Approvvigionamento energia'!A15+'Approvvigionamento energia'!B15+'Approvvigionamento energia'!I15</f>
        <v>1289.9094762995601</v>
      </c>
      <c r="K15">
        <f>IF(MIN(LCOH!$C$18,J15)&gt;=$P$48*LCOH!$C$18, MIN(LCOH!$C$18,J15),0)</f>
        <v>1289.9094762995601</v>
      </c>
      <c r="L15">
        <f t="shared" si="1"/>
        <v>0</v>
      </c>
      <c r="M15">
        <f>K15/LCOH!$C$18</f>
        <v>0.85993965086637336</v>
      </c>
      <c r="N15">
        <f>K15/LCOH!$C$34</f>
        <v>24.853747134866282</v>
      </c>
    </row>
    <row r="16" spans="1:15" x14ac:dyDescent="0.35">
      <c r="A16">
        <f>'Profilo fotovoltaico'!B18*LCOH!$C$20</f>
        <v>125</v>
      </c>
      <c r="B16">
        <f>'Profilo eolico'!B18*LCOH!$C$21</f>
        <v>26.5</v>
      </c>
      <c r="C16">
        <f>$P$35*'Profilo fotovoltaico'!B18</f>
        <v>919.32652345275812</v>
      </c>
      <c r="D16">
        <f>$Q$37*'Profilo eolico'!B18</f>
        <v>154.61782470457888</v>
      </c>
      <c r="E16">
        <f>$P$39*'Profilo fotovoltaico'!B18+'Approvvigionamento energia'!$Q$39*'Profilo eolico'!B18</f>
        <v>345.79499939162372</v>
      </c>
      <c r="F16">
        <f>$P$41*'Profilo fotovoltaico'!B18+'Approvvigionamento energia'!$Q$41*'Profilo eolico'!B18</f>
        <v>536.97217407866856</v>
      </c>
      <c r="G16">
        <f>$P$43*'Profilo fotovoltaico'!B18+'Approvvigionamento energia'!$Q$43*'Profilo eolico'!B18</f>
        <v>728.14934876571328</v>
      </c>
      <c r="H16">
        <f t="shared" si="0"/>
        <v>1138.4335154826958</v>
      </c>
      <c r="I16">
        <f>IF(LCOH!$C$28=Menu!$A$1,'Approvvigionamento energia'!C16,0)+IF(LCOH!$C$28=Menu!$A$2,'Approvvigionamento energia'!D16,0)+IF(LCOH!$C$28=Menu!$A$3,'Approvvigionamento energia'!E16,0)+IF(LCOH!$C$28=Menu!$A$4,'Approvvigionamento energia'!F16,0)+IF(LCOH!$C$28=Menu!$A$5,'Approvvigionamento energia'!G16,0)+IF(LCOH!$C$28=Menu!$A$6,'Approvvigionamento energia'!H16,0)</f>
        <v>536.97217407866856</v>
      </c>
      <c r="J16">
        <f>'Approvvigionamento energia'!A16+'Approvvigionamento energia'!B16+'Approvvigionamento energia'!I16</f>
        <v>688.47217407866856</v>
      </c>
      <c r="K16">
        <f>IF(MIN(LCOH!$C$18,J16)&gt;=$P$48*LCOH!$C$18, MIN(LCOH!$C$18,J16),0)</f>
        <v>688.47217407866856</v>
      </c>
      <c r="L16">
        <f t="shared" si="1"/>
        <v>0</v>
      </c>
      <c r="M16">
        <f>K16/LCOH!$C$18</f>
        <v>0.45898144938577906</v>
      </c>
      <c r="N16">
        <f>K16/LCOH!$C$34</f>
        <v>13.265359808837545</v>
      </c>
    </row>
    <row r="17" spans="1:19" x14ac:dyDescent="0.35">
      <c r="A17">
        <f>'Profilo fotovoltaico'!B19*LCOH!$C$20</f>
        <v>12</v>
      </c>
      <c r="B17">
        <f>'Profilo eolico'!B19*LCOH!$C$21</f>
        <v>27.599999999999998</v>
      </c>
      <c r="C17">
        <f>$P$35*'Profilo fotovoltaico'!B19</f>
        <v>88.255346251464786</v>
      </c>
      <c r="D17">
        <f>$Q$37*'Profilo eolico'!B19</f>
        <v>161.03592308854255</v>
      </c>
      <c r="E17">
        <f>$P$39*'Profilo fotovoltaico'!B19+'Approvvigionamento energia'!$Q$39*'Profilo eolico'!B19</f>
        <v>142.8407788792731</v>
      </c>
      <c r="F17">
        <f>$P$41*'Profilo fotovoltaico'!B19+'Approvvigionamento energia'!$Q$41*'Profilo eolico'!B19</f>
        <v>124.64563467000366</v>
      </c>
      <c r="G17">
        <f>$P$43*'Profilo fotovoltaico'!B19+'Approvvigionamento energia'!$Q$43*'Profilo eolico'!B19</f>
        <v>106.45049046073422</v>
      </c>
      <c r="H17">
        <f t="shared" si="0"/>
        <v>1138.4335154826958</v>
      </c>
      <c r="I17">
        <f>IF(LCOH!$C$28=Menu!$A$1,'Approvvigionamento energia'!C17,0)+IF(LCOH!$C$28=Menu!$A$2,'Approvvigionamento energia'!D17,0)+IF(LCOH!$C$28=Menu!$A$3,'Approvvigionamento energia'!E17,0)+IF(LCOH!$C$28=Menu!$A$4,'Approvvigionamento energia'!F17,0)+IF(LCOH!$C$28=Menu!$A$5,'Approvvigionamento energia'!G17,0)+IF(LCOH!$C$28=Menu!$A$6,'Approvvigionamento energia'!H17,0)</f>
        <v>124.64563467000366</v>
      </c>
      <c r="J17">
        <f>'Approvvigionamento energia'!A17+'Approvvigionamento energia'!B17+'Approvvigionamento energia'!I17</f>
        <v>164.24563467000365</v>
      </c>
      <c r="K17">
        <f>IF(MIN(LCOH!$C$18,J17)&gt;=$P$48*LCOH!$C$18, MIN(LCOH!$C$18,J17),0)</f>
        <v>0</v>
      </c>
      <c r="L17">
        <f t="shared" si="1"/>
        <v>164.24563467000365</v>
      </c>
      <c r="M17">
        <f>K17/LCOH!$C$18</f>
        <v>0</v>
      </c>
      <c r="N17">
        <f>K17/LCOH!$C$34</f>
        <v>0</v>
      </c>
    </row>
    <row r="18" spans="1:19" x14ac:dyDescent="0.35">
      <c r="A18">
        <f>'Profilo fotovoltaico'!B20*LCOH!$C$20</f>
        <v>0</v>
      </c>
      <c r="B18">
        <f>'Profilo eolico'!B20*LCOH!$C$21</f>
        <v>24.299999999999997</v>
      </c>
      <c r="C18">
        <f>$P$35*'Profilo fotovoltaico'!B20</f>
        <v>0</v>
      </c>
      <c r="D18">
        <f>$Q$37*'Profilo eolico'!B20</f>
        <v>141.78162793665157</v>
      </c>
      <c r="E18">
        <f>$P$39*'Profilo fotovoltaico'!B20+'Approvvigionamento energia'!$Q$39*'Profilo eolico'!B20</f>
        <v>106.33622095248867</v>
      </c>
      <c r="F18">
        <f>$P$41*'Profilo fotovoltaico'!B20+'Approvvigionamento energia'!$Q$41*'Profilo eolico'!B20</f>
        <v>70.890813968325787</v>
      </c>
      <c r="G18">
        <f>$P$43*'Profilo fotovoltaico'!B20+'Approvvigionamento energia'!$Q$43*'Profilo eolico'!B20</f>
        <v>35.445406984162894</v>
      </c>
      <c r="H18">
        <f t="shared" si="0"/>
        <v>1138.4335154826958</v>
      </c>
      <c r="I18">
        <f>IF(LCOH!$C$28=Menu!$A$1,'Approvvigionamento energia'!C18,0)+IF(LCOH!$C$28=Menu!$A$2,'Approvvigionamento energia'!D18,0)+IF(LCOH!$C$28=Menu!$A$3,'Approvvigionamento energia'!E18,0)+IF(LCOH!$C$28=Menu!$A$4,'Approvvigionamento energia'!F18,0)+IF(LCOH!$C$28=Menu!$A$5,'Approvvigionamento energia'!G18,0)+IF(LCOH!$C$28=Menu!$A$6,'Approvvigionamento energia'!H18,0)</f>
        <v>70.890813968325787</v>
      </c>
      <c r="J18">
        <f>'Approvvigionamento energia'!A18+'Approvvigionamento energia'!B18+'Approvvigionamento energia'!I18</f>
        <v>95.190813968325784</v>
      </c>
      <c r="K18">
        <f>IF(MIN(LCOH!$C$18,J18)&gt;=$P$48*LCOH!$C$18, MIN(LCOH!$C$18,J18),0)</f>
        <v>0</v>
      </c>
      <c r="L18">
        <f t="shared" si="1"/>
        <v>95.190813968325784</v>
      </c>
      <c r="M18">
        <f>K18/LCOH!$C$18</f>
        <v>0</v>
      </c>
      <c r="N18">
        <f>K18/LCOH!$C$34</f>
        <v>0</v>
      </c>
    </row>
    <row r="19" spans="1:19" x14ac:dyDescent="0.35">
      <c r="A19">
        <f>'Profilo fotovoltaico'!B21*LCOH!$C$20</f>
        <v>0</v>
      </c>
      <c r="B19">
        <f>'Profilo eolico'!B21*LCOH!$C$21</f>
        <v>19.400000000000002</v>
      </c>
      <c r="C19">
        <f>$P$35*'Profilo fotovoltaico'!B21</f>
        <v>0</v>
      </c>
      <c r="D19">
        <f>$Q$37*'Profilo eolico'!B21</f>
        <v>113.19191695354077</v>
      </c>
      <c r="E19">
        <f>$P$39*'Profilo fotovoltaico'!B21+'Approvvigionamento energia'!$Q$39*'Profilo eolico'!B21</f>
        <v>84.893937715155573</v>
      </c>
      <c r="F19">
        <f>$P$41*'Profilo fotovoltaico'!B21+'Approvvigionamento energia'!$Q$41*'Profilo eolico'!B21</f>
        <v>56.595958476770384</v>
      </c>
      <c r="G19">
        <f>$P$43*'Profilo fotovoltaico'!B21+'Approvvigionamento energia'!$Q$43*'Profilo eolico'!B21</f>
        <v>28.297979238385192</v>
      </c>
      <c r="H19">
        <f t="shared" si="0"/>
        <v>1138.4335154826958</v>
      </c>
      <c r="I19">
        <f>IF(LCOH!$C$28=Menu!$A$1,'Approvvigionamento energia'!C19,0)+IF(LCOH!$C$28=Menu!$A$2,'Approvvigionamento energia'!D19,0)+IF(LCOH!$C$28=Menu!$A$3,'Approvvigionamento energia'!E19,0)+IF(LCOH!$C$28=Menu!$A$4,'Approvvigionamento energia'!F19,0)+IF(LCOH!$C$28=Menu!$A$5,'Approvvigionamento energia'!G19,0)+IF(LCOH!$C$28=Menu!$A$6,'Approvvigionamento energia'!H19,0)</f>
        <v>56.595958476770384</v>
      </c>
      <c r="J19">
        <f>'Approvvigionamento energia'!A19+'Approvvigionamento energia'!B19+'Approvvigionamento energia'!I19</f>
        <v>75.995958476770383</v>
      </c>
      <c r="K19">
        <f>IF(MIN(LCOH!$C$18,J19)&gt;=$P$48*LCOH!$C$18, MIN(LCOH!$C$18,J19),0)</f>
        <v>0</v>
      </c>
      <c r="L19">
        <f t="shared" si="1"/>
        <v>75.995958476770383</v>
      </c>
      <c r="M19">
        <f>K19/LCOH!$C$18</f>
        <v>0</v>
      </c>
      <c r="N19">
        <f>K19/LCOH!$C$34</f>
        <v>0</v>
      </c>
    </row>
    <row r="20" spans="1:19" x14ac:dyDescent="0.35">
      <c r="A20">
        <f>'Profilo fotovoltaico'!B22*LCOH!$C$20</f>
        <v>0</v>
      </c>
      <c r="B20">
        <f>'Profilo eolico'!B22*LCOH!$C$21</f>
        <v>15.2</v>
      </c>
      <c r="C20">
        <f>$P$35*'Profilo fotovoltaico'!B22</f>
        <v>0</v>
      </c>
      <c r="D20">
        <f>$Q$37*'Profilo eolico'!B22</f>
        <v>88.68645039658864</v>
      </c>
      <c r="E20">
        <f>$P$39*'Profilo fotovoltaico'!B22+'Approvvigionamento energia'!$Q$39*'Profilo eolico'!B22</f>
        <v>66.514837797441487</v>
      </c>
      <c r="F20">
        <f>$P$41*'Profilo fotovoltaico'!B22+'Approvvigionamento energia'!$Q$41*'Profilo eolico'!B22</f>
        <v>44.34322519829432</v>
      </c>
      <c r="G20">
        <f>$P$43*'Profilo fotovoltaico'!B22+'Approvvigionamento energia'!$Q$43*'Profilo eolico'!B22</f>
        <v>22.17161259914716</v>
      </c>
      <c r="H20">
        <f t="shared" si="0"/>
        <v>1138.4335154826958</v>
      </c>
      <c r="I20">
        <f>IF(LCOH!$C$28=Menu!$A$1,'Approvvigionamento energia'!C20,0)+IF(LCOH!$C$28=Menu!$A$2,'Approvvigionamento energia'!D20,0)+IF(LCOH!$C$28=Menu!$A$3,'Approvvigionamento energia'!E20,0)+IF(LCOH!$C$28=Menu!$A$4,'Approvvigionamento energia'!F20,0)+IF(LCOH!$C$28=Menu!$A$5,'Approvvigionamento energia'!G20,0)+IF(LCOH!$C$28=Menu!$A$6,'Approvvigionamento energia'!H20,0)</f>
        <v>44.34322519829432</v>
      </c>
      <c r="J20">
        <f>'Approvvigionamento energia'!A20+'Approvvigionamento energia'!B20+'Approvvigionamento energia'!I20</f>
        <v>59.543225198294323</v>
      </c>
      <c r="K20">
        <f>IF(MIN(LCOH!$C$18,J20)&gt;=$P$48*LCOH!$C$18, MIN(LCOH!$C$18,J20),0)</f>
        <v>0</v>
      </c>
      <c r="L20">
        <f t="shared" si="1"/>
        <v>59.543225198294323</v>
      </c>
      <c r="M20">
        <f>K20/LCOH!$C$18</f>
        <v>0</v>
      </c>
      <c r="N20">
        <f>K20/LCOH!$C$34</f>
        <v>0</v>
      </c>
    </row>
    <row r="21" spans="1:19" x14ac:dyDescent="0.35">
      <c r="A21">
        <f>'Profilo fotovoltaico'!B23*LCOH!$C$20</f>
        <v>0</v>
      </c>
      <c r="B21">
        <f>'Profilo eolico'!B23*LCOH!$C$21</f>
        <v>14</v>
      </c>
      <c r="C21">
        <f>$P$35*'Profilo fotovoltaico'!B23</f>
        <v>0</v>
      </c>
      <c r="D21">
        <f>$Q$37*'Profilo eolico'!B23</f>
        <v>81.684888523173754</v>
      </c>
      <c r="E21">
        <f>$P$39*'Profilo fotovoltaico'!B23+'Approvvigionamento energia'!$Q$39*'Profilo eolico'!B23</f>
        <v>61.263666392380316</v>
      </c>
      <c r="F21">
        <f>$P$41*'Profilo fotovoltaico'!B23+'Approvvigionamento energia'!$Q$41*'Profilo eolico'!B23</f>
        <v>40.842444261586877</v>
      </c>
      <c r="G21">
        <f>$P$43*'Profilo fotovoltaico'!B23+'Approvvigionamento energia'!$Q$43*'Profilo eolico'!B23</f>
        <v>20.421222130793439</v>
      </c>
      <c r="H21">
        <f t="shared" si="0"/>
        <v>1138.4335154826958</v>
      </c>
      <c r="I21">
        <f>IF(LCOH!$C$28=Menu!$A$1,'Approvvigionamento energia'!C21,0)+IF(LCOH!$C$28=Menu!$A$2,'Approvvigionamento energia'!D21,0)+IF(LCOH!$C$28=Menu!$A$3,'Approvvigionamento energia'!E21,0)+IF(LCOH!$C$28=Menu!$A$4,'Approvvigionamento energia'!F21,0)+IF(LCOH!$C$28=Menu!$A$5,'Approvvigionamento energia'!G21,0)+IF(LCOH!$C$28=Menu!$A$6,'Approvvigionamento energia'!H21,0)</f>
        <v>40.842444261586877</v>
      </c>
      <c r="J21">
        <f>'Approvvigionamento energia'!A21+'Approvvigionamento energia'!B21+'Approvvigionamento energia'!I21</f>
        <v>54.842444261586877</v>
      </c>
      <c r="K21">
        <f>IF(MIN(LCOH!$C$18,J21)&gt;=$P$48*LCOH!$C$18, MIN(LCOH!$C$18,J21),0)</f>
        <v>0</v>
      </c>
      <c r="L21">
        <f t="shared" si="1"/>
        <v>54.842444261586877</v>
      </c>
      <c r="M21">
        <f>K21/LCOH!$C$18</f>
        <v>0</v>
      </c>
      <c r="N21">
        <f>K21/LCOH!$C$34</f>
        <v>0</v>
      </c>
    </row>
    <row r="22" spans="1:19" x14ac:dyDescent="0.35">
      <c r="A22">
        <f>'Profilo fotovoltaico'!B24*LCOH!$C$20</f>
        <v>0</v>
      </c>
      <c r="B22">
        <f>'Profilo eolico'!B24*LCOH!$C$21</f>
        <v>16.400000000000002</v>
      </c>
      <c r="C22">
        <f>$P$35*'Profilo fotovoltaico'!B24</f>
        <v>0</v>
      </c>
      <c r="D22">
        <f>$Q$37*'Profilo eolico'!B24</f>
        <v>95.688012270003554</v>
      </c>
      <c r="E22">
        <f>$P$39*'Profilo fotovoltaico'!B24+'Approvvigionamento energia'!$Q$39*'Profilo eolico'!B24</f>
        <v>71.766009202502659</v>
      </c>
      <c r="F22">
        <f>$P$41*'Profilo fotovoltaico'!B24+'Approvvigionamento energia'!$Q$41*'Profilo eolico'!B24</f>
        <v>47.844006135001777</v>
      </c>
      <c r="G22">
        <f>$P$43*'Profilo fotovoltaico'!B24+'Approvvigionamento energia'!$Q$43*'Profilo eolico'!B24</f>
        <v>23.922003067500889</v>
      </c>
      <c r="H22">
        <f t="shared" si="0"/>
        <v>1138.4335154826958</v>
      </c>
      <c r="I22">
        <f>IF(LCOH!$C$28=Menu!$A$1,'Approvvigionamento energia'!C22,0)+IF(LCOH!$C$28=Menu!$A$2,'Approvvigionamento energia'!D22,0)+IF(LCOH!$C$28=Menu!$A$3,'Approvvigionamento energia'!E22,0)+IF(LCOH!$C$28=Menu!$A$4,'Approvvigionamento energia'!F22,0)+IF(LCOH!$C$28=Menu!$A$5,'Approvvigionamento energia'!G22,0)+IF(LCOH!$C$28=Menu!$A$6,'Approvvigionamento energia'!H22,0)</f>
        <v>47.844006135001777</v>
      </c>
      <c r="J22">
        <f>'Approvvigionamento energia'!A22+'Approvvigionamento energia'!B22+'Approvvigionamento energia'!I22</f>
        <v>64.244006135001783</v>
      </c>
      <c r="K22">
        <f>IF(MIN(LCOH!$C$18,J22)&gt;=$P$48*LCOH!$C$18, MIN(LCOH!$C$18,J22),0)</f>
        <v>0</v>
      </c>
      <c r="L22">
        <f t="shared" si="1"/>
        <v>64.244006135001783</v>
      </c>
      <c r="M22">
        <f>K22/LCOH!$C$18</f>
        <v>0</v>
      </c>
      <c r="N22">
        <f>K22/LCOH!$C$34</f>
        <v>0</v>
      </c>
    </row>
    <row r="23" spans="1:19" x14ac:dyDescent="0.35">
      <c r="A23">
        <f>'Profilo fotovoltaico'!B25*LCOH!$C$20</f>
        <v>0</v>
      </c>
      <c r="B23">
        <f>'Profilo eolico'!B25*LCOH!$C$21</f>
        <v>22.2</v>
      </c>
      <c r="C23">
        <f>$P$35*'Profilo fotovoltaico'!B25</f>
        <v>0</v>
      </c>
      <c r="D23">
        <f>$Q$37*'Profilo eolico'!B25</f>
        <v>129.52889465817552</v>
      </c>
      <c r="E23">
        <f>$P$39*'Profilo fotovoltaico'!B25+'Approvvigionamento energia'!$Q$39*'Profilo eolico'!B25</f>
        <v>97.146670993631645</v>
      </c>
      <c r="F23">
        <f>$P$41*'Profilo fotovoltaico'!B25+'Approvvigionamento energia'!$Q$41*'Profilo eolico'!B25</f>
        <v>64.764447329087758</v>
      </c>
      <c r="G23">
        <f>$P$43*'Profilo fotovoltaico'!B25+'Approvvigionamento energia'!$Q$43*'Profilo eolico'!B25</f>
        <v>32.382223664543879</v>
      </c>
      <c r="H23">
        <f t="shared" si="0"/>
        <v>1138.4335154826958</v>
      </c>
      <c r="I23">
        <f>IF(LCOH!$C$28=Menu!$A$1,'Approvvigionamento energia'!C23,0)+IF(LCOH!$C$28=Menu!$A$2,'Approvvigionamento energia'!D23,0)+IF(LCOH!$C$28=Menu!$A$3,'Approvvigionamento energia'!E23,0)+IF(LCOH!$C$28=Menu!$A$4,'Approvvigionamento energia'!F23,0)+IF(LCOH!$C$28=Menu!$A$5,'Approvvigionamento energia'!G23,0)+IF(LCOH!$C$28=Menu!$A$6,'Approvvigionamento energia'!H23,0)</f>
        <v>64.764447329087758</v>
      </c>
      <c r="J23">
        <f>'Approvvigionamento energia'!A23+'Approvvigionamento energia'!B23+'Approvvigionamento energia'!I23</f>
        <v>86.964447329087761</v>
      </c>
      <c r="K23">
        <f>IF(MIN(LCOH!$C$18,J23)&gt;=$P$48*LCOH!$C$18, MIN(LCOH!$C$18,J23),0)</f>
        <v>0</v>
      </c>
      <c r="L23">
        <f t="shared" si="1"/>
        <v>86.964447329087761</v>
      </c>
      <c r="M23">
        <f>K23/LCOH!$C$18</f>
        <v>0</v>
      </c>
      <c r="N23">
        <f>K23/LCOH!$C$34</f>
        <v>0</v>
      </c>
    </row>
    <row r="24" spans="1:19" x14ac:dyDescent="0.35">
      <c r="A24">
        <f>'Profilo fotovoltaico'!B26*LCOH!$C$20</f>
        <v>0</v>
      </c>
      <c r="B24">
        <f>'Profilo eolico'!B26*LCOH!$C$21</f>
        <v>31</v>
      </c>
      <c r="C24">
        <f>$P$35*'Profilo fotovoltaico'!B26</f>
        <v>0</v>
      </c>
      <c r="D24">
        <f>$Q$37*'Profilo eolico'!B26</f>
        <v>180.87368172988474</v>
      </c>
      <c r="E24">
        <f>$P$39*'Profilo fotovoltaico'!B26+'Approvvigionamento energia'!$Q$39*'Profilo eolico'!B26</f>
        <v>135.65526129741355</v>
      </c>
      <c r="F24">
        <f>$P$41*'Profilo fotovoltaico'!B26+'Approvvigionamento energia'!$Q$41*'Profilo eolico'!B26</f>
        <v>90.436840864942369</v>
      </c>
      <c r="G24">
        <f>$P$43*'Profilo fotovoltaico'!B26+'Approvvigionamento energia'!$Q$43*'Profilo eolico'!B26</f>
        <v>45.218420432471184</v>
      </c>
      <c r="H24">
        <f t="shared" si="0"/>
        <v>1138.4335154826958</v>
      </c>
      <c r="I24">
        <f>IF(LCOH!$C$28=Menu!$A$1,'Approvvigionamento energia'!C24,0)+IF(LCOH!$C$28=Menu!$A$2,'Approvvigionamento energia'!D24,0)+IF(LCOH!$C$28=Menu!$A$3,'Approvvigionamento energia'!E24,0)+IF(LCOH!$C$28=Menu!$A$4,'Approvvigionamento energia'!F24,0)+IF(LCOH!$C$28=Menu!$A$5,'Approvvigionamento energia'!G24,0)+IF(LCOH!$C$28=Menu!$A$6,'Approvvigionamento energia'!H24,0)</f>
        <v>90.436840864942369</v>
      </c>
      <c r="J24">
        <f>'Approvvigionamento energia'!A24+'Approvvigionamento energia'!B24+'Approvvigionamento energia'!I24</f>
        <v>121.43684086494237</v>
      </c>
      <c r="K24">
        <f>IF(MIN(LCOH!$C$18,J24)&gt;=$P$48*LCOH!$C$18, MIN(LCOH!$C$18,J24),0)</f>
        <v>0</v>
      </c>
      <c r="L24">
        <f t="shared" si="1"/>
        <v>121.43684086494237</v>
      </c>
      <c r="M24">
        <f>K24/LCOH!$C$18</f>
        <v>0</v>
      </c>
      <c r="N24">
        <f>K24/LCOH!$C$34</f>
        <v>0</v>
      </c>
    </row>
    <row r="25" spans="1:19" x14ac:dyDescent="0.35">
      <c r="A25">
        <f>'Profilo fotovoltaico'!B27*LCOH!$C$20</f>
        <v>0</v>
      </c>
      <c r="B25">
        <f>'Profilo eolico'!B27*LCOH!$C$21</f>
        <v>41</v>
      </c>
      <c r="C25">
        <f>$P$35*'Profilo fotovoltaico'!B27</f>
        <v>0</v>
      </c>
      <c r="D25">
        <f>$Q$37*'Profilo eolico'!B27</f>
        <v>239.22003067500887</v>
      </c>
      <c r="E25">
        <f>$P$39*'Profilo fotovoltaico'!B27+'Approvvigionamento energia'!$Q$39*'Profilo eolico'!B27</f>
        <v>179.41502300625663</v>
      </c>
      <c r="F25">
        <f>$P$41*'Profilo fotovoltaico'!B27+'Approvvigionamento energia'!$Q$41*'Profilo eolico'!B27</f>
        <v>119.61001533750444</v>
      </c>
      <c r="G25">
        <f>$P$43*'Profilo fotovoltaico'!B27+'Approvvigionamento energia'!$Q$43*'Profilo eolico'!B27</f>
        <v>59.805007668752218</v>
      </c>
      <c r="H25">
        <f t="shared" si="0"/>
        <v>1138.4335154826958</v>
      </c>
      <c r="I25">
        <f>IF(LCOH!$C$28=Menu!$A$1,'Approvvigionamento energia'!C25,0)+IF(LCOH!$C$28=Menu!$A$2,'Approvvigionamento energia'!D25,0)+IF(LCOH!$C$28=Menu!$A$3,'Approvvigionamento energia'!E25,0)+IF(LCOH!$C$28=Menu!$A$4,'Approvvigionamento energia'!F25,0)+IF(LCOH!$C$28=Menu!$A$5,'Approvvigionamento energia'!G25,0)+IF(LCOH!$C$28=Menu!$A$6,'Approvvigionamento energia'!H25,0)</f>
        <v>119.61001533750444</v>
      </c>
      <c r="J25">
        <f>'Approvvigionamento energia'!A25+'Approvvigionamento energia'!B25+'Approvvigionamento energia'!I25</f>
        <v>160.61001533750442</v>
      </c>
      <c r="K25">
        <f>IF(MIN(LCOH!$C$18,J25)&gt;=$P$48*LCOH!$C$18, MIN(LCOH!$C$18,J25),0)</f>
        <v>0</v>
      </c>
      <c r="L25">
        <f t="shared" si="1"/>
        <v>160.61001533750442</v>
      </c>
      <c r="M25">
        <f>K25/LCOH!$C$18</f>
        <v>0</v>
      </c>
      <c r="N25">
        <f>K25/LCOH!$C$34</f>
        <v>0</v>
      </c>
    </row>
    <row r="26" spans="1:19" x14ac:dyDescent="0.35">
      <c r="A26">
        <f>'Profilo fotovoltaico'!B28*LCOH!$C$20</f>
        <v>0</v>
      </c>
      <c r="B26">
        <f>'Profilo eolico'!B28*LCOH!$C$21</f>
        <v>50.5</v>
      </c>
      <c r="C26">
        <f>$P$35*'Profilo fotovoltaico'!B28</f>
        <v>0</v>
      </c>
      <c r="D26">
        <f>$Q$37*'Profilo eolico'!B28</f>
        <v>294.64906217287677</v>
      </c>
      <c r="E26">
        <f>$P$39*'Profilo fotovoltaico'!B28+'Approvvigionamento energia'!$Q$39*'Profilo eolico'!B28</f>
        <v>220.98679662965756</v>
      </c>
      <c r="F26">
        <f>$P$41*'Profilo fotovoltaico'!B28+'Approvvigionamento energia'!$Q$41*'Profilo eolico'!B28</f>
        <v>147.32453108643838</v>
      </c>
      <c r="G26">
        <f>$P$43*'Profilo fotovoltaico'!B28+'Approvvigionamento energia'!$Q$43*'Profilo eolico'!B28</f>
        <v>73.662265543219192</v>
      </c>
      <c r="H26">
        <f t="shared" si="0"/>
        <v>1138.4335154826958</v>
      </c>
      <c r="I26">
        <f>IF(LCOH!$C$28=Menu!$A$1,'Approvvigionamento energia'!C26,0)+IF(LCOH!$C$28=Menu!$A$2,'Approvvigionamento energia'!D26,0)+IF(LCOH!$C$28=Menu!$A$3,'Approvvigionamento energia'!E26,0)+IF(LCOH!$C$28=Menu!$A$4,'Approvvigionamento energia'!F26,0)+IF(LCOH!$C$28=Menu!$A$5,'Approvvigionamento energia'!G26,0)+IF(LCOH!$C$28=Menu!$A$6,'Approvvigionamento energia'!H26,0)</f>
        <v>147.32453108643838</v>
      </c>
      <c r="J26">
        <f>'Approvvigionamento energia'!A26+'Approvvigionamento energia'!B26+'Approvvigionamento energia'!I26</f>
        <v>197.82453108643838</v>
      </c>
      <c r="K26">
        <f>IF(MIN(LCOH!$C$18,J26)&gt;=$P$48*LCOH!$C$18, MIN(LCOH!$C$18,J26),0)</f>
        <v>0</v>
      </c>
      <c r="L26">
        <f t="shared" si="1"/>
        <v>197.82453108643838</v>
      </c>
      <c r="M26">
        <f>K26/LCOH!$C$18</f>
        <v>0</v>
      </c>
      <c r="N26">
        <f>K26/LCOH!$C$34</f>
        <v>0</v>
      </c>
    </row>
    <row r="27" spans="1:19" x14ac:dyDescent="0.35">
      <c r="A27">
        <f>'Profilo fotovoltaico'!B29*LCOH!$C$20</f>
        <v>0</v>
      </c>
      <c r="B27">
        <f>'Profilo eolico'!B29*LCOH!$C$21</f>
        <v>60.400000000000006</v>
      </c>
      <c r="C27">
        <f>$P$35*'Profilo fotovoltaico'!B29</f>
        <v>0</v>
      </c>
      <c r="D27">
        <f>$Q$37*'Profilo eolico'!B29</f>
        <v>352.41194762854963</v>
      </c>
      <c r="E27">
        <f>$P$39*'Profilo fotovoltaico'!B29+'Approvvigionamento energia'!$Q$39*'Profilo eolico'!B29</f>
        <v>264.30896072141223</v>
      </c>
      <c r="F27">
        <f>$P$41*'Profilo fotovoltaico'!B29+'Approvvigionamento energia'!$Q$41*'Profilo eolico'!B29</f>
        <v>176.20597381427481</v>
      </c>
      <c r="G27">
        <f>$P$43*'Profilo fotovoltaico'!B29+'Approvvigionamento energia'!$Q$43*'Profilo eolico'!B29</f>
        <v>88.102986907137407</v>
      </c>
      <c r="H27">
        <f t="shared" si="0"/>
        <v>1138.4335154826958</v>
      </c>
      <c r="I27">
        <f>IF(LCOH!$C$28=Menu!$A$1,'Approvvigionamento energia'!C27,0)+IF(LCOH!$C$28=Menu!$A$2,'Approvvigionamento energia'!D27,0)+IF(LCOH!$C$28=Menu!$A$3,'Approvvigionamento energia'!E27,0)+IF(LCOH!$C$28=Menu!$A$4,'Approvvigionamento energia'!F27,0)+IF(LCOH!$C$28=Menu!$A$5,'Approvvigionamento energia'!G27,0)+IF(LCOH!$C$28=Menu!$A$6,'Approvvigionamento energia'!H27,0)</f>
        <v>176.20597381427481</v>
      </c>
      <c r="J27">
        <f>'Approvvigionamento energia'!A27+'Approvvigionamento energia'!B27+'Approvvigionamento energia'!I27</f>
        <v>236.60597381427482</v>
      </c>
      <c r="K27">
        <f>IF(MIN(LCOH!$C$18,J27)&gt;=$P$48*LCOH!$C$18, MIN(LCOH!$C$18,J27),0)</f>
        <v>0</v>
      </c>
      <c r="L27">
        <f t="shared" si="1"/>
        <v>236.60597381427482</v>
      </c>
      <c r="M27">
        <f>K27/LCOH!$C$18</f>
        <v>0</v>
      </c>
      <c r="N27">
        <f>K27/LCOH!$C$34</f>
        <v>0</v>
      </c>
    </row>
    <row r="28" spans="1:19" x14ac:dyDescent="0.35">
      <c r="A28">
        <f>'Profilo fotovoltaico'!B30*LCOH!$C$20</f>
        <v>0</v>
      </c>
      <c r="B28">
        <f>'Profilo eolico'!B30*LCOH!$C$21</f>
        <v>72.3</v>
      </c>
      <c r="C28">
        <f>$P$35*'Profilo fotovoltaico'!B30</f>
        <v>0</v>
      </c>
      <c r="D28">
        <f>$Q$37*'Profilo eolico'!B30</f>
        <v>421.84410287324732</v>
      </c>
      <c r="E28">
        <f>$P$39*'Profilo fotovoltaico'!B30+'Approvvigionamento energia'!$Q$39*'Profilo eolico'!B30</f>
        <v>316.38307715493551</v>
      </c>
      <c r="F28">
        <f>$P$41*'Profilo fotovoltaico'!B30+'Approvvigionamento energia'!$Q$41*'Profilo eolico'!B30</f>
        <v>210.92205143662366</v>
      </c>
      <c r="G28">
        <f>$P$43*'Profilo fotovoltaico'!B30+'Approvvigionamento energia'!$Q$43*'Profilo eolico'!B30</f>
        <v>105.46102571831183</v>
      </c>
      <c r="H28">
        <f t="shared" si="0"/>
        <v>1138.4335154826958</v>
      </c>
      <c r="I28">
        <f>IF(LCOH!$C$28=Menu!$A$1,'Approvvigionamento energia'!C28,0)+IF(LCOH!$C$28=Menu!$A$2,'Approvvigionamento energia'!D28,0)+IF(LCOH!$C$28=Menu!$A$3,'Approvvigionamento energia'!E28,0)+IF(LCOH!$C$28=Menu!$A$4,'Approvvigionamento energia'!F28,0)+IF(LCOH!$C$28=Menu!$A$5,'Approvvigionamento energia'!G28,0)+IF(LCOH!$C$28=Menu!$A$6,'Approvvigionamento energia'!H28,0)</f>
        <v>210.92205143662366</v>
      </c>
      <c r="J28">
        <f>'Approvvigionamento energia'!A28+'Approvvigionamento energia'!B28+'Approvvigionamento energia'!I28</f>
        <v>283.22205143662364</v>
      </c>
      <c r="K28">
        <f>IF(MIN(LCOH!$C$18,J28)&gt;=$P$48*LCOH!$C$18, MIN(LCOH!$C$18,J28),0)</f>
        <v>0</v>
      </c>
      <c r="L28">
        <f t="shared" si="1"/>
        <v>283.22205143662364</v>
      </c>
      <c r="M28">
        <f>K28/LCOH!$C$18</f>
        <v>0</v>
      </c>
      <c r="N28">
        <f>K28/LCOH!$C$34</f>
        <v>0</v>
      </c>
    </row>
    <row r="29" spans="1:19" x14ac:dyDescent="0.35">
      <c r="A29">
        <f>'Profilo fotovoltaico'!B31*LCOH!$C$20</f>
        <v>0</v>
      </c>
      <c r="B29">
        <f>'Profilo eolico'!B31*LCOH!$C$21</f>
        <v>81.199999999999989</v>
      </c>
      <c r="C29">
        <f>$P$35*'Profilo fotovoltaico'!B31</f>
        <v>0</v>
      </c>
      <c r="D29">
        <f>$Q$37*'Profilo eolico'!B31</f>
        <v>473.77235343440776</v>
      </c>
      <c r="E29">
        <f>$P$39*'Profilo fotovoltaico'!B31+'Approvvigionamento energia'!$Q$39*'Profilo eolico'!B31</f>
        <v>355.32926507580578</v>
      </c>
      <c r="F29">
        <f>$P$41*'Profilo fotovoltaico'!B31+'Approvvigionamento energia'!$Q$41*'Profilo eolico'!B31</f>
        <v>236.88617671720388</v>
      </c>
      <c r="G29">
        <f>$P$43*'Profilo fotovoltaico'!B31+'Approvvigionamento energia'!$Q$43*'Profilo eolico'!B31</f>
        <v>118.44308835860194</v>
      </c>
      <c r="H29">
        <f t="shared" si="0"/>
        <v>1138.4335154826958</v>
      </c>
      <c r="I29">
        <f>IF(LCOH!$C$28=Menu!$A$1,'Approvvigionamento energia'!C29,0)+IF(LCOH!$C$28=Menu!$A$2,'Approvvigionamento energia'!D29,0)+IF(LCOH!$C$28=Menu!$A$3,'Approvvigionamento energia'!E29,0)+IF(LCOH!$C$28=Menu!$A$4,'Approvvigionamento energia'!F29,0)+IF(LCOH!$C$28=Menu!$A$5,'Approvvigionamento energia'!G29,0)+IF(LCOH!$C$28=Menu!$A$6,'Approvvigionamento energia'!H29,0)</f>
        <v>236.88617671720388</v>
      </c>
      <c r="J29">
        <f>'Approvvigionamento energia'!A29+'Approvvigionamento energia'!B29+'Approvvigionamento energia'!I29</f>
        <v>318.0861767172039</v>
      </c>
      <c r="K29">
        <f>IF(MIN(LCOH!$C$18,J29)&gt;=$P$48*LCOH!$C$18, MIN(LCOH!$C$18,J29),0)</f>
        <v>0</v>
      </c>
      <c r="L29">
        <f t="shared" si="1"/>
        <v>318.0861767172039</v>
      </c>
      <c r="M29">
        <f>K29/LCOH!$C$18</f>
        <v>0</v>
      </c>
      <c r="N29">
        <f>K29/LCOH!$C$34</f>
        <v>0</v>
      </c>
    </row>
    <row r="30" spans="1:19" x14ac:dyDescent="0.35">
      <c r="A30">
        <f>'Profilo fotovoltaico'!B32*LCOH!$C$20</f>
        <v>0</v>
      </c>
      <c r="B30">
        <f>'Profilo eolico'!B32*LCOH!$C$21</f>
        <v>89.800000000000011</v>
      </c>
      <c r="C30">
        <f>$P$35*'Profilo fotovoltaico'!B32</f>
        <v>0</v>
      </c>
      <c r="D30">
        <f>$Q$37*'Profilo eolico'!B32</f>
        <v>523.95021352721449</v>
      </c>
      <c r="E30">
        <f>$P$39*'Profilo fotovoltaico'!B32+'Approvvigionamento energia'!$Q$39*'Profilo eolico'!B32</f>
        <v>392.96266014541089</v>
      </c>
      <c r="F30">
        <f>$P$41*'Profilo fotovoltaico'!B32+'Approvvigionamento energia'!$Q$41*'Profilo eolico'!B32</f>
        <v>261.97510676360724</v>
      </c>
      <c r="G30">
        <f>$P$43*'Profilo fotovoltaico'!B32+'Approvvigionamento energia'!$Q$43*'Profilo eolico'!B32</f>
        <v>130.98755338180362</v>
      </c>
      <c r="H30">
        <f t="shared" si="0"/>
        <v>1138.4335154826958</v>
      </c>
      <c r="I30">
        <f>IF(LCOH!$C$28=Menu!$A$1,'Approvvigionamento energia'!C30,0)+IF(LCOH!$C$28=Menu!$A$2,'Approvvigionamento energia'!D30,0)+IF(LCOH!$C$28=Menu!$A$3,'Approvvigionamento energia'!E30,0)+IF(LCOH!$C$28=Menu!$A$4,'Approvvigionamento energia'!F30,0)+IF(LCOH!$C$28=Menu!$A$5,'Approvvigionamento energia'!G30,0)+IF(LCOH!$C$28=Menu!$A$6,'Approvvigionamento energia'!H30,0)</f>
        <v>261.97510676360724</v>
      </c>
      <c r="J30">
        <f>'Approvvigionamento energia'!A30+'Approvvigionamento energia'!B30+'Approvvigionamento energia'!I30</f>
        <v>351.77510676360725</v>
      </c>
      <c r="K30">
        <f>IF(MIN(LCOH!$C$18,J30)&gt;=$P$48*LCOH!$C$18, MIN(LCOH!$C$18,J30),0)</f>
        <v>0</v>
      </c>
      <c r="L30">
        <f t="shared" si="1"/>
        <v>351.77510676360725</v>
      </c>
      <c r="M30">
        <f>K30/LCOH!$C$18</f>
        <v>0</v>
      </c>
      <c r="N30">
        <f>K30/LCOH!$C$34</f>
        <v>0</v>
      </c>
    </row>
    <row r="31" spans="1:19" x14ac:dyDescent="0.35">
      <c r="A31">
        <f>'Profilo fotovoltaico'!B33*LCOH!$C$20</f>
        <v>0</v>
      </c>
      <c r="B31">
        <f>'Profilo eolico'!B33*LCOH!$C$21</f>
        <v>100.1</v>
      </c>
      <c r="C31">
        <f>$P$35*'Profilo fotovoltaico'!B33</f>
        <v>0</v>
      </c>
      <c r="D31">
        <f>$Q$37*'Profilo eolico'!B33</f>
        <v>584.04695294069234</v>
      </c>
      <c r="E31">
        <f>$P$39*'Profilo fotovoltaico'!B33+'Approvvigionamento energia'!$Q$39*'Profilo eolico'!B33</f>
        <v>438.03521470551919</v>
      </c>
      <c r="F31">
        <f>$P$41*'Profilo fotovoltaico'!B33+'Approvvigionamento energia'!$Q$41*'Profilo eolico'!B33</f>
        <v>292.02347647034617</v>
      </c>
      <c r="G31">
        <f>$P$43*'Profilo fotovoltaico'!B33+'Approvvigionamento energia'!$Q$43*'Profilo eolico'!B33</f>
        <v>146.01173823517308</v>
      </c>
      <c r="H31">
        <f t="shared" si="0"/>
        <v>1138.4335154826958</v>
      </c>
      <c r="I31">
        <f>IF(LCOH!$C$28=Menu!$A$1,'Approvvigionamento energia'!C31,0)+IF(LCOH!$C$28=Menu!$A$2,'Approvvigionamento energia'!D31,0)+IF(LCOH!$C$28=Menu!$A$3,'Approvvigionamento energia'!E31,0)+IF(LCOH!$C$28=Menu!$A$4,'Approvvigionamento energia'!F31,0)+IF(LCOH!$C$28=Menu!$A$5,'Approvvigionamento energia'!G31,0)+IF(LCOH!$C$28=Menu!$A$6,'Approvvigionamento energia'!H31,0)</f>
        <v>292.02347647034617</v>
      </c>
      <c r="J31">
        <f>'Approvvigionamento energia'!A31+'Approvvigionamento energia'!B31+'Approvvigionamento energia'!I31</f>
        <v>392.12347647034619</v>
      </c>
      <c r="K31">
        <f>IF(MIN(LCOH!$C$18,J31)&gt;=$P$48*LCOH!$C$18, MIN(LCOH!$C$18,J31),0)</f>
        <v>392.12347647034619</v>
      </c>
      <c r="L31">
        <f t="shared" si="1"/>
        <v>0</v>
      </c>
      <c r="M31">
        <f>K31/LCOH!$C$18</f>
        <v>0.26141565098023078</v>
      </c>
      <c r="N31">
        <f>K31/LCOH!$C$34</f>
        <v>7.555365635266786</v>
      </c>
    </row>
    <row r="32" spans="1:19" x14ac:dyDescent="0.35">
      <c r="A32">
        <f>'Profilo fotovoltaico'!B34*LCOH!$C$20</f>
        <v>3</v>
      </c>
      <c r="B32">
        <f>'Profilo eolico'!B34*LCOH!$C$21</f>
        <v>112.3</v>
      </c>
      <c r="C32">
        <f>$P$35*'Profilo fotovoltaico'!B34</f>
        <v>22.063836562866197</v>
      </c>
      <c r="D32">
        <f>$Q$37*'Profilo eolico'!B34</f>
        <v>655.22949865374369</v>
      </c>
      <c r="E32">
        <f>$P$39*'Profilo fotovoltaico'!B34+'Approvvigionamento energia'!$Q$39*'Profilo eolico'!B34</f>
        <v>496.93808313102437</v>
      </c>
      <c r="F32">
        <f>$P$41*'Profilo fotovoltaico'!B34+'Approvvigionamento energia'!$Q$41*'Profilo eolico'!B34</f>
        <v>338.64666760830494</v>
      </c>
      <c r="G32">
        <f>$P$43*'Profilo fotovoltaico'!B34+'Approvvigionamento energia'!$Q$43*'Profilo eolico'!B34</f>
        <v>180.35525208558556</v>
      </c>
      <c r="H32">
        <f t="shared" si="0"/>
        <v>1138.4335154826958</v>
      </c>
      <c r="I32">
        <f>IF(LCOH!$C$28=Menu!$A$1,'Approvvigionamento energia'!C32,0)+IF(LCOH!$C$28=Menu!$A$2,'Approvvigionamento energia'!D32,0)+IF(LCOH!$C$28=Menu!$A$3,'Approvvigionamento energia'!E32,0)+IF(LCOH!$C$28=Menu!$A$4,'Approvvigionamento energia'!F32,0)+IF(LCOH!$C$28=Menu!$A$5,'Approvvigionamento energia'!G32,0)+IF(LCOH!$C$28=Menu!$A$6,'Approvvigionamento energia'!H32,0)</f>
        <v>338.64666760830494</v>
      </c>
      <c r="J32">
        <f>'Approvvigionamento energia'!A32+'Approvvigionamento energia'!B32+'Approvvigionamento energia'!I32</f>
        <v>453.94666760830495</v>
      </c>
      <c r="K32">
        <f>IF(MIN(LCOH!$C$18,J32)&gt;=$P$48*LCOH!$C$18, MIN(LCOH!$C$18,J32),0)</f>
        <v>453.94666760830495</v>
      </c>
      <c r="L32">
        <f t="shared" si="1"/>
        <v>0</v>
      </c>
      <c r="M32">
        <f>K32/LCOH!$C$18</f>
        <v>0.30263111173886997</v>
      </c>
      <c r="N32">
        <f>K32/LCOH!$C$34</f>
        <v>8.7465639230887273</v>
      </c>
      <c r="P32" s="4" t="s">
        <v>69</v>
      </c>
      <c r="Q32" s="4" t="s">
        <v>70</v>
      </c>
      <c r="S32" s="4" t="s">
        <v>57</v>
      </c>
    </row>
    <row r="33" spans="1:19" x14ac:dyDescent="0.35">
      <c r="A33">
        <f>'Profilo fotovoltaico'!B35*LCOH!$C$20</f>
        <v>44</v>
      </c>
      <c r="B33">
        <f>'Profilo eolico'!B35*LCOH!$C$21</f>
        <v>121</v>
      </c>
      <c r="C33">
        <f>$P$35*'Profilo fotovoltaico'!B35</f>
        <v>323.60293625537082</v>
      </c>
      <c r="D33">
        <f>$Q$37*'Profilo eolico'!B35</f>
        <v>705.99082223600169</v>
      </c>
      <c r="E33">
        <f>$P$39*'Profilo fotovoltaico'!B35+'Approvvigionamento energia'!$Q$39*'Profilo eolico'!B35</f>
        <v>610.39385074084396</v>
      </c>
      <c r="F33">
        <f>$P$41*'Profilo fotovoltaico'!B35+'Approvvigionamento energia'!$Q$41*'Profilo eolico'!B35</f>
        <v>514.79687924568623</v>
      </c>
      <c r="G33">
        <f>$P$43*'Profilo fotovoltaico'!B35+'Approvvigionamento energia'!$Q$43*'Profilo eolico'!B35</f>
        <v>419.19990775052855</v>
      </c>
      <c r="H33">
        <f t="shared" si="0"/>
        <v>1138.4335154826958</v>
      </c>
      <c r="I33">
        <f>IF(LCOH!$C$28=Menu!$A$1,'Approvvigionamento energia'!C33,0)+IF(LCOH!$C$28=Menu!$A$2,'Approvvigionamento energia'!D33,0)+IF(LCOH!$C$28=Menu!$A$3,'Approvvigionamento energia'!E33,0)+IF(LCOH!$C$28=Menu!$A$4,'Approvvigionamento energia'!F33,0)+IF(LCOH!$C$28=Menu!$A$5,'Approvvigionamento energia'!G33,0)+IF(LCOH!$C$28=Menu!$A$6,'Approvvigionamento energia'!H33,0)</f>
        <v>514.79687924568623</v>
      </c>
      <c r="J33">
        <f>'Approvvigionamento energia'!A33+'Approvvigionamento energia'!B33+'Approvvigionamento energia'!I33</f>
        <v>679.79687924568623</v>
      </c>
      <c r="K33">
        <f>IF(MIN(LCOH!$C$18,J33)&gt;=$P$48*LCOH!$C$18, MIN(LCOH!$C$18,J33),0)</f>
        <v>679.79687924568623</v>
      </c>
      <c r="L33">
        <f t="shared" si="1"/>
        <v>0</v>
      </c>
      <c r="M33">
        <f>K33/LCOH!$C$18</f>
        <v>0.45319791949712412</v>
      </c>
      <c r="N33">
        <f>K33/LCOH!$C$34</f>
        <v>13.098205765812837</v>
      </c>
      <c r="P33">
        <f>SUM('Profilo fotovoltaico'!B4:B8787)</f>
        <v>1359.6909999999955</v>
      </c>
      <c r="Q33">
        <f>SUM('Profilo eolico'!B4:B8787)</f>
        <v>1713.9033000000047</v>
      </c>
      <c r="S33">
        <v>8784</v>
      </c>
    </row>
    <row r="34" spans="1:19" x14ac:dyDescent="0.35">
      <c r="A34">
        <f>'Profilo fotovoltaico'!B36*LCOH!$C$20</f>
        <v>105</v>
      </c>
      <c r="B34">
        <f>'Profilo eolico'!B36*LCOH!$C$21</f>
        <v>115.1</v>
      </c>
      <c r="C34">
        <f>$P$35*'Profilo fotovoltaico'!B36</f>
        <v>772.23427970031685</v>
      </c>
      <c r="D34">
        <f>$Q$37*'Profilo eolico'!B36</f>
        <v>671.56647635837851</v>
      </c>
      <c r="E34">
        <f>$P$39*'Profilo fotovoltaico'!B36+'Approvvigionamento energia'!$Q$39*'Profilo eolico'!B36</f>
        <v>696.73342719386301</v>
      </c>
      <c r="F34">
        <f>$P$41*'Profilo fotovoltaico'!B36+'Approvvigionamento energia'!$Q$41*'Profilo eolico'!B36</f>
        <v>721.90037802934762</v>
      </c>
      <c r="G34">
        <f>$P$43*'Profilo fotovoltaico'!B36+'Approvvigionamento energia'!$Q$43*'Profilo eolico'!B36</f>
        <v>747.06732886483223</v>
      </c>
      <c r="H34">
        <f t="shared" si="0"/>
        <v>1138.4335154826958</v>
      </c>
      <c r="I34">
        <f>IF(LCOH!$C$28=Menu!$A$1,'Approvvigionamento energia'!C34,0)+IF(LCOH!$C$28=Menu!$A$2,'Approvvigionamento energia'!D34,0)+IF(LCOH!$C$28=Menu!$A$3,'Approvvigionamento energia'!E34,0)+IF(LCOH!$C$28=Menu!$A$4,'Approvvigionamento energia'!F34,0)+IF(LCOH!$C$28=Menu!$A$5,'Approvvigionamento energia'!G34,0)+IF(LCOH!$C$28=Menu!$A$6,'Approvvigionamento energia'!H34,0)</f>
        <v>721.90037802934762</v>
      </c>
      <c r="J34">
        <f>'Approvvigionamento energia'!A34+'Approvvigionamento energia'!B34+'Approvvigionamento energia'!I34</f>
        <v>942.00037802934764</v>
      </c>
      <c r="K34">
        <f>IF(MIN(LCOH!$C$18,J34)&gt;=$P$48*LCOH!$C$18, MIN(LCOH!$C$18,J34),0)</f>
        <v>942.00037802934764</v>
      </c>
      <c r="L34">
        <f t="shared" si="1"/>
        <v>0</v>
      </c>
      <c r="M34">
        <f>K34/LCOH!$C$18</f>
        <v>0.62800025201956511</v>
      </c>
      <c r="N34">
        <f>K34/LCOH!$C$34</f>
        <v>18.150296301143502</v>
      </c>
      <c r="P34" s="4" t="s">
        <v>58</v>
      </c>
      <c r="Q34" s="4" t="s">
        <v>59</v>
      </c>
    </row>
    <row r="35" spans="1:19" x14ac:dyDescent="0.35">
      <c r="A35">
        <f>'Profilo fotovoltaico'!B37*LCOH!$C$20</f>
        <v>157</v>
      </c>
      <c r="B35">
        <f>'Profilo eolico'!B37*LCOH!$C$21</f>
        <v>148</v>
      </c>
      <c r="C35">
        <f>$P$35*'Profilo fotovoltaico'!B37</f>
        <v>1154.6741134566641</v>
      </c>
      <c r="D35">
        <f>$Q$37*'Profilo eolico'!B37</f>
        <v>863.52596438783678</v>
      </c>
      <c r="E35">
        <f>$P$39*'Profilo fotovoltaico'!B37+'Approvvigionamento energia'!$Q$39*'Profilo eolico'!B37</f>
        <v>936.31300165504354</v>
      </c>
      <c r="F35">
        <f>$P$41*'Profilo fotovoltaico'!B37+'Approvvigionamento energia'!$Q$41*'Profilo eolico'!B37</f>
        <v>1009.1000389222504</v>
      </c>
      <c r="G35">
        <f>$P$43*'Profilo fotovoltaico'!B37+'Approvvigionamento energia'!$Q$43*'Profilo eolico'!B37</f>
        <v>1081.8870761894575</v>
      </c>
      <c r="H35">
        <f t="shared" si="0"/>
        <v>1138.4335154826958</v>
      </c>
      <c r="I35">
        <f>IF(LCOH!$C$28=Menu!$A$1,'Approvvigionamento energia'!C35,0)+IF(LCOH!$C$28=Menu!$A$2,'Approvvigionamento energia'!D35,0)+IF(LCOH!$C$28=Menu!$A$3,'Approvvigionamento energia'!E35,0)+IF(LCOH!$C$28=Menu!$A$4,'Approvvigionamento energia'!F35,0)+IF(LCOH!$C$28=Menu!$A$5,'Approvvigionamento energia'!G35,0)+IF(LCOH!$C$28=Menu!$A$6,'Approvvigionamento energia'!H35,0)</f>
        <v>1009.1000389222504</v>
      </c>
      <c r="J35">
        <f>'Approvvigionamento energia'!A35+'Approvvigionamento energia'!B35+'Approvvigionamento energia'!I35</f>
        <v>1314.1000389222504</v>
      </c>
      <c r="K35">
        <f>IF(MIN(LCOH!$C$18,J35)&gt;=$P$48*LCOH!$C$18, MIN(LCOH!$C$18,J35),0)</f>
        <v>1314.1000389222504</v>
      </c>
      <c r="L35">
        <f t="shared" si="1"/>
        <v>0</v>
      </c>
      <c r="M35">
        <f>K35/LCOH!$C$18</f>
        <v>0.87606669261483361</v>
      </c>
      <c r="N35">
        <f>K35/LCOH!$C$34</f>
        <v>25.319846607365132</v>
      </c>
      <c r="P35">
        <f>1*LCOH!$C$26*1000/$P$33</f>
        <v>7354.612187622065</v>
      </c>
      <c r="Q35">
        <f>0*LCOH!$C$26*1000/$Q$33</f>
        <v>0</v>
      </c>
    </row>
    <row r="36" spans="1:19" x14ac:dyDescent="0.35">
      <c r="A36">
        <f>'Profilo fotovoltaico'!B38*LCOH!$C$20</f>
        <v>181</v>
      </c>
      <c r="B36">
        <f>'Profilo eolico'!B38*LCOH!$C$21</f>
        <v>168.5</v>
      </c>
      <c r="C36">
        <f>$P$35*'Profilo fotovoltaico'!B38</f>
        <v>1331.1848059595936</v>
      </c>
      <c r="D36">
        <f>$Q$37*'Profilo eolico'!B38</f>
        <v>983.13597972534126</v>
      </c>
      <c r="E36">
        <f>$P$39*'Profilo fotovoltaico'!B38+'Approvvigionamento energia'!$Q$39*'Profilo eolico'!B38</f>
        <v>1070.1481862839044</v>
      </c>
      <c r="F36">
        <f>$P$41*'Profilo fotovoltaico'!B38+'Approvvigionamento energia'!$Q$41*'Profilo eolico'!B38</f>
        <v>1157.1603928424674</v>
      </c>
      <c r="G36">
        <f>$P$43*'Profilo fotovoltaico'!B38+'Approvvigionamento energia'!$Q$43*'Profilo eolico'!B38</f>
        <v>1244.1725994010308</v>
      </c>
      <c r="H36">
        <f t="shared" si="0"/>
        <v>1138.4335154826958</v>
      </c>
      <c r="I36">
        <f>IF(LCOH!$C$28=Menu!$A$1,'Approvvigionamento energia'!C36,0)+IF(LCOH!$C$28=Menu!$A$2,'Approvvigionamento energia'!D36,0)+IF(LCOH!$C$28=Menu!$A$3,'Approvvigionamento energia'!E36,0)+IF(LCOH!$C$28=Menu!$A$4,'Approvvigionamento energia'!F36,0)+IF(LCOH!$C$28=Menu!$A$5,'Approvvigionamento energia'!G36,0)+IF(LCOH!$C$28=Menu!$A$6,'Approvvigionamento energia'!H36,0)</f>
        <v>1157.1603928424674</v>
      </c>
      <c r="J36">
        <f>'Approvvigionamento energia'!A36+'Approvvigionamento energia'!B36+'Approvvigionamento energia'!I36</f>
        <v>1506.6603928424674</v>
      </c>
      <c r="K36">
        <f>IF(MIN(LCOH!$C$18,J36)&gt;=$P$48*LCOH!$C$18, MIN(LCOH!$C$18,J36),0)</f>
        <v>1500</v>
      </c>
      <c r="L36">
        <f t="shared" si="1"/>
        <v>6.660392842467445</v>
      </c>
      <c r="M36">
        <f>K36/LCOH!$C$18</f>
        <v>1</v>
      </c>
      <c r="N36">
        <f>K36/LCOH!$C$34</f>
        <v>28.901734104046245</v>
      </c>
      <c r="P36" s="4" t="s">
        <v>60</v>
      </c>
      <c r="Q36" s="4" t="s">
        <v>61</v>
      </c>
    </row>
    <row r="37" spans="1:19" x14ac:dyDescent="0.35">
      <c r="A37">
        <f>'Profilo fotovoltaico'!B39*LCOH!$C$20</f>
        <v>179</v>
      </c>
      <c r="B37">
        <f>'Profilo eolico'!B39*LCOH!$C$21</f>
        <v>181.29999999999998</v>
      </c>
      <c r="C37">
        <f>$P$35*'Profilo fotovoltaico'!B39</f>
        <v>1316.4755815843496</v>
      </c>
      <c r="D37">
        <f>$Q$37*'Profilo eolico'!B39</f>
        <v>1057.8193063751</v>
      </c>
      <c r="E37">
        <f>$P$39*'Profilo fotovoltaico'!B39+'Approvvigionamento energia'!$Q$39*'Profilo eolico'!B39</f>
        <v>1122.4833751774124</v>
      </c>
      <c r="F37">
        <f>$P$41*'Profilo fotovoltaico'!B39+'Approvvigionamento energia'!$Q$41*'Profilo eolico'!B39</f>
        <v>1187.1474439797248</v>
      </c>
      <c r="G37">
        <f>$P$43*'Profilo fotovoltaico'!B39+'Approvvigionamento energia'!$Q$43*'Profilo eolico'!B39</f>
        <v>1251.8115127820372</v>
      </c>
      <c r="H37">
        <f t="shared" si="0"/>
        <v>1138.4335154826958</v>
      </c>
      <c r="I37">
        <f>IF(LCOH!$C$28=Menu!$A$1,'Approvvigionamento energia'!C37,0)+IF(LCOH!$C$28=Menu!$A$2,'Approvvigionamento energia'!D37,0)+IF(LCOH!$C$28=Menu!$A$3,'Approvvigionamento energia'!E37,0)+IF(LCOH!$C$28=Menu!$A$4,'Approvvigionamento energia'!F37,0)+IF(LCOH!$C$28=Menu!$A$5,'Approvvigionamento energia'!G37,0)+IF(LCOH!$C$28=Menu!$A$6,'Approvvigionamento energia'!H37,0)</f>
        <v>1187.1474439797248</v>
      </c>
      <c r="J37">
        <f>'Approvvigionamento energia'!A37+'Approvvigionamento energia'!B37+'Approvvigionamento energia'!I37</f>
        <v>1547.4474439797248</v>
      </c>
      <c r="K37">
        <f>IF(MIN(LCOH!$C$18,J37)&gt;=$P$48*LCOH!$C$18, MIN(LCOH!$C$18,J37),0)</f>
        <v>1500</v>
      </c>
      <c r="L37">
        <f t="shared" si="1"/>
        <v>47.447443979724767</v>
      </c>
      <c r="M37">
        <f>K37/LCOH!$C$18</f>
        <v>1</v>
      </c>
      <c r="N37">
        <f>K37/LCOH!$C$34</f>
        <v>28.901734104046245</v>
      </c>
      <c r="P37">
        <f>0*LCOH!$C$26*1000/$P$33</f>
        <v>0</v>
      </c>
      <c r="Q37">
        <f>1*LCOH!$C$26*1000/$Q$33</f>
        <v>5834.6348945124109</v>
      </c>
    </row>
    <row r="38" spans="1:19" x14ac:dyDescent="0.35">
      <c r="A38">
        <f>'Profilo fotovoltaico'!B40*LCOH!$C$20</f>
        <v>158</v>
      </c>
      <c r="B38">
        <f>'Profilo eolico'!B40*LCOH!$C$21</f>
        <v>183.4</v>
      </c>
      <c r="C38">
        <f>$P$35*'Profilo fotovoltaico'!B40</f>
        <v>1162.0287256442862</v>
      </c>
      <c r="D38">
        <f>$Q$37*'Profilo eolico'!B40</f>
        <v>1070.0720396535762</v>
      </c>
      <c r="E38">
        <f>$P$39*'Profilo fotovoltaico'!B40+'Approvvigionamento energia'!$Q$39*'Profilo eolico'!B40</f>
        <v>1093.0612111512537</v>
      </c>
      <c r="F38">
        <f>$P$41*'Profilo fotovoltaico'!B40+'Approvvigionamento energia'!$Q$41*'Profilo eolico'!B40</f>
        <v>1116.0503826489312</v>
      </c>
      <c r="G38">
        <f>$P$43*'Profilo fotovoltaico'!B40+'Approvvigionamento energia'!$Q$43*'Profilo eolico'!B40</f>
        <v>1139.0395541466087</v>
      </c>
      <c r="H38">
        <f t="shared" si="0"/>
        <v>1138.4335154826958</v>
      </c>
      <c r="I38">
        <f>IF(LCOH!$C$28=Menu!$A$1,'Approvvigionamento energia'!C38,0)+IF(LCOH!$C$28=Menu!$A$2,'Approvvigionamento energia'!D38,0)+IF(LCOH!$C$28=Menu!$A$3,'Approvvigionamento energia'!E38,0)+IF(LCOH!$C$28=Menu!$A$4,'Approvvigionamento energia'!F38,0)+IF(LCOH!$C$28=Menu!$A$5,'Approvvigionamento energia'!G38,0)+IF(LCOH!$C$28=Menu!$A$6,'Approvvigionamento energia'!H38,0)</f>
        <v>1116.0503826489312</v>
      </c>
      <c r="J38">
        <f>'Approvvigionamento energia'!A38+'Approvvigionamento energia'!B38+'Approvvigionamento energia'!I38</f>
        <v>1457.4503826489313</v>
      </c>
      <c r="K38">
        <f>IF(MIN(LCOH!$C$18,J38)&gt;=$P$48*LCOH!$C$18, MIN(LCOH!$C$18,J38),0)</f>
        <v>1457.4503826489313</v>
      </c>
      <c r="L38">
        <f t="shared" si="1"/>
        <v>0</v>
      </c>
      <c r="M38">
        <f>K38/LCOH!$C$18</f>
        <v>0.97163358843262082</v>
      </c>
      <c r="N38">
        <f>K38/LCOH!$C$34</f>
        <v>28.081895619439909</v>
      </c>
      <c r="P38" s="4" t="s">
        <v>62</v>
      </c>
      <c r="Q38" s="4" t="s">
        <v>63</v>
      </c>
    </row>
    <row r="39" spans="1:19" x14ac:dyDescent="0.35">
      <c r="A39">
        <f>'Profilo fotovoltaico'!B41*LCOH!$C$20</f>
        <v>114</v>
      </c>
      <c r="B39">
        <f>'Profilo eolico'!B41*LCOH!$C$21</f>
        <v>171.8</v>
      </c>
      <c r="C39">
        <f>$P$35*'Profilo fotovoltaico'!B41</f>
        <v>838.4257893889154</v>
      </c>
      <c r="D39">
        <f>$Q$37*'Profilo eolico'!B41</f>
        <v>1002.3902748772323</v>
      </c>
      <c r="E39">
        <f>$P$39*'Profilo fotovoltaico'!B41+'Approvvigionamento energia'!$Q$39*'Profilo eolico'!B41</f>
        <v>961.39915350515298</v>
      </c>
      <c r="F39">
        <f>$P$41*'Profilo fotovoltaico'!B41+'Approvvigionamento energia'!$Q$41*'Profilo eolico'!B41</f>
        <v>920.4080321330739</v>
      </c>
      <c r="G39">
        <f>$P$43*'Profilo fotovoltaico'!B41+'Approvvigionamento energia'!$Q$43*'Profilo eolico'!B41</f>
        <v>879.4169107609946</v>
      </c>
      <c r="H39">
        <f t="shared" si="0"/>
        <v>1138.4335154826958</v>
      </c>
      <c r="I39">
        <f>IF(LCOH!$C$28=Menu!$A$1,'Approvvigionamento energia'!C39,0)+IF(LCOH!$C$28=Menu!$A$2,'Approvvigionamento energia'!D39,0)+IF(LCOH!$C$28=Menu!$A$3,'Approvvigionamento energia'!E39,0)+IF(LCOH!$C$28=Menu!$A$4,'Approvvigionamento energia'!F39,0)+IF(LCOH!$C$28=Menu!$A$5,'Approvvigionamento energia'!G39,0)+IF(LCOH!$C$28=Menu!$A$6,'Approvvigionamento energia'!H39,0)</f>
        <v>920.4080321330739</v>
      </c>
      <c r="J39">
        <f>'Approvvigionamento energia'!A39+'Approvvigionamento energia'!B39+'Approvvigionamento energia'!I39</f>
        <v>1206.2080321330739</v>
      </c>
      <c r="K39">
        <f>IF(MIN(LCOH!$C$18,J39)&gt;=$P$48*LCOH!$C$18, MIN(LCOH!$C$18,J39),0)</f>
        <v>1206.2080321330739</v>
      </c>
      <c r="L39">
        <f t="shared" si="1"/>
        <v>0</v>
      </c>
      <c r="M39">
        <f>K39/LCOH!$C$18</f>
        <v>0.80413868808871591</v>
      </c>
      <c r="N39">
        <f>K39/LCOH!$C$34</f>
        <v>23.241002545916647</v>
      </c>
      <c r="P39">
        <f>0.25*LCOH!$C$26*1000/$P$33</f>
        <v>1838.6530469055162</v>
      </c>
      <c r="Q39">
        <f>0.75*LCOH!$C$26*1000/$Q$33</f>
        <v>4375.976170884308</v>
      </c>
    </row>
    <row r="40" spans="1:19" x14ac:dyDescent="0.35">
      <c r="A40">
        <f>'Profilo fotovoltaico'!B42*LCOH!$C$20</f>
        <v>58</v>
      </c>
      <c r="B40">
        <f>'Profilo eolico'!B42*LCOH!$C$21</f>
        <v>170.5</v>
      </c>
      <c r="C40">
        <f>$P$35*'Profilo fotovoltaico'!B42</f>
        <v>426.56750688207978</v>
      </c>
      <c r="D40">
        <f>$Q$37*'Profilo eolico'!B42</f>
        <v>994.8052495143661</v>
      </c>
      <c r="E40">
        <f>$P$39*'Profilo fotovoltaico'!B42+'Approvvigionamento energia'!$Q$39*'Profilo eolico'!B42</f>
        <v>852.74581385629449</v>
      </c>
      <c r="F40">
        <f>$P$41*'Profilo fotovoltaico'!B42+'Approvvigionamento energia'!$Q$41*'Profilo eolico'!B42</f>
        <v>710.68637819822288</v>
      </c>
      <c r="G40">
        <f>$P$43*'Profilo fotovoltaico'!B42+'Approvvigionamento energia'!$Q$43*'Profilo eolico'!B42</f>
        <v>568.62694254015139</v>
      </c>
      <c r="H40">
        <f t="shared" si="0"/>
        <v>1138.4335154826958</v>
      </c>
      <c r="I40">
        <f>IF(LCOH!$C$28=Menu!$A$1,'Approvvigionamento energia'!C40,0)+IF(LCOH!$C$28=Menu!$A$2,'Approvvigionamento energia'!D40,0)+IF(LCOH!$C$28=Menu!$A$3,'Approvvigionamento energia'!E40,0)+IF(LCOH!$C$28=Menu!$A$4,'Approvvigionamento energia'!F40,0)+IF(LCOH!$C$28=Menu!$A$5,'Approvvigionamento energia'!G40,0)+IF(LCOH!$C$28=Menu!$A$6,'Approvvigionamento energia'!H40,0)</f>
        <v>710.68637819822288</v>
      </c>
      <c r="J40">
        <f>'Approvvigionamento energia'!A40+'Approvvigionamento energia'!B40+'Approvvigionamento energia'!I40</f>
        <v>939.18637819822288</v>
      </c>
      <c r="K40">
        <f>IF(MIN(LCOH!$C$18,J40)&gt;=$P$48*LCOH!$C$18, MIN(LCOH!$C$18,J40),0)</f>
        <v>939.18637819822288</v>
      </c>
      <c r="L40">
        <f t="shared" si="1"/>
        <v>0</v>
      </c>
      <c r="M40">
        <f>K40/LCOH!$C$18</f>
        <v>0.62612425213214862</v>
      </c>
      <c r="N40">
        <f>K40/LCOH!$C$34</f>
        <v>18.096076651218169</v>
      </c>
      <c r="P40" s="4" t="s">
        <v>64</v>
      </c>
      <c r="Q40" s="4" t="s">
        <v>65</v>
      </c>
    </row>
    <row r="41" spans="1:19" x14ac:dyDescent="0.35">
      <c r="A41">
        <f>'Profilo fotovoltaico'!B43*LCOH!$C$20</f>
        <v>7</v>
      </c>
      <c r="B41">
        <f>'Profilo eolico'!B43*LCOH!$C$21</f>
        <v>197.2</v>
      </c>
      <c r="C41">
        <f>$P$35*'Profilo fotovoltaico'!B43</f>
        <v>51.482285313354453</v>
      </c>
      <c r="D41">
        <f>$Q$37*'Profilo eolico'!B43</f>
        <v>1150.5900011978474</v>
      </c>
      <c r="E41">
        <f>$P$39*'Profilo fotovoltaico'!B43+'Approvvigionamento energia'!$Q$39*'Profilo eolico'!B43</f>
        <v>875.8130722267241</v>
      </c>
      <c r="F41">
        <f>$P$41*'Profilo fotovoltaico'!B43+'Approvvigionamento energia'!$Q$41*'Profilo eolico'!B43</f>
        <v>601.0361432556009</v>
      </c>
      <c r="G41">
        <f>$P$43*'Profilo fotovoltaico'!B43+'Approvvigionamento energia'!$Q$43*'Profilo eolico'!B43</f>
        <v>326.25921428447771</v>
      </c>
      <c r="H41">
        <f t="shared" si="0"/>
        <v>1138.4335154826958</v>
      </c>
      <c r="I41">
        <f>IF(LCOH!$C$28=Menu!$A$1,'Approvvigionamento energia'!C41,0)+IF(LCOH!$C$28=Menu!$A$2,'Approvvigionamento energia'!D41,0)+IF(LCOH!$C$28=Menu!$A$3,'Approvvigionamento energia'!E41,0)+IF(LCOH!$C$28=Menu!$A$4,'Approvvigionamento energia'!F41,0)+IF(LCOH!$C$28=Menu!$A$5,'Approvvigionamento energia'!G41,0)+IF(LCOH!$C$28=Menu!$A$6,'Approvvigionamento energia'!H41,0)</f>
        <v>601.0361432556009</v>
      </c>
      <c r="J41">
        <f>'Approvvigionamento energia'!A41+'Approvvigionamento energia'!B41+'Approvvigionamento energia'!I41</f>
        <v>805.23614325560084</v>
      </c>
      <c r="K41">
        <f>IF(MIN(LCOH!$C$18,J41)&gt;=$P$48*LCOH!$C$18, MIN(LCOH!$C$18,J41),0)</f>
        <v>805.23614325560084</v>
      </c>
      <c r="L41">
        <f t="shared" si="1"/>
        <v>0</v>
      </c>
      <c r="M41">
        <f>K41/LCOH!$C$18</f>
        <v>0.53682409550373389</v>
      </c>
      <c r="N41">
        <f>K41/LCOH!$C$34</f>
        <v>15.515147268894044</v>
      </c>
      <c r="P41">
        <f>0.5*LCOH!$C$26*1000/$P$33</f>
        <v>3677.3060938110325</v>
      </c>
      <c r="Q41">
        <f>0.5*LCOH!$C$26*1000/$Q$33</f>
        <v>2917.3174472562055</v>
      </c>
    </row>
    <row r="42" spans="1:19" x14ac:dyDescent="0.35">
      <c r="A42">
        <f>'Profilo fotovoltaico'!B44*LCOH!$C$20</f>
        <v>0</v>
      </c>
      <c r="B42">
        <f>'Profilo eolico'!B44*LCOH!$C$21</f>
        <v>243.7</v>
      </c>
      <c r="C42">
        <f>$P$35*'Profilo fotovoltaico'!B44</f>
        <v>0</v>
      </c>
      <c r="D42">
        <f>$Q$37*'Profilo eolico'!B44</f>
        <v>1421.9005237926744</v>
      </c>
      <c r="E42">
        <f>$P$39*'Profilo fotovoltaico'!B44+'Approvvigionamento energia'!$Q$39*'Profilo eolico'!B44</f>
        <v>1066.425392844506</v>
      </c>
      <c r="F42">
        <f>$P$41*'Profilo fotovoltaico'!B44+'Approvvigionamento energia'!$Q$41*'Profilo eolico'!B44</f>
        <v>710.95026189633722</v>
      </c>
      <c r="G42">
        <f>$P$43*'Profilo fotovoltaico'!B44+'Approvvigionamento energia'!$Q$43*'Profilo eolico'!B44</f>
        <v>355.47513094816861</v>
      </c>
      <c r="H42">
        <f t="shared" si="0"/>
        <v>1138.4335154826958</v>
      </c>
      <c r="I42">
        <f>IF(LCOH!$C$28=Menu!$A$1,'Approvvigionamento energia'!C42,0)+IF(LCOH!$C$28=Menu!$A$2,'Approvvigionamento energia'!D42,0)+IF(LCOH!$C$28=Menu!$A$3,'Approvvigionamento energia'!E42,0)+IF(LCOH!$C$28=Menu!$A$4,'Approvvigionamento energia'!F42,0)+IF(LCOH!$C$28=Menu!$A$5,'Approvvigionamento energia'!G42,0)+IF(LCOH!$C$28=Menu!$A$6,'Approvvigionamento energia'!H42,0)</f>
        <v>710.95026189633722</v>
      </c>
      <c r="J42">
        <f>'Approvvigionamento energia'!A42+'Approvvigionamento energia'!B42+'Approvvigionamento energia'!I42</f>
        <v>954.65026189633727</v>
      </c>
      <c r="K42">
        <f>IF(MIN(LCOH!$C$18,J42)&gt;=$P$48*LCOH!$C$18, MIN(LCOH!$C$18,J42),0)</f>
        <v>954.65026189633727</v>
      </c>
      <c r="L42">
        <f t="shared" si="1"/>
        <v>0</v>
      </c>
      <c r="M42">
        <f>K42/LCOH!$C$18</f>
        <v>0.63643350793089148</v>
      </c>
      <c r="N42">
        <f>K42/LCOH!$C$34</f>
        <v>18.394032021124033</v>
      </c>
      <c r="P42" s="4" t="s">
        <v>66</v>
      </c>
      <c r="Q42" s="4" t="s">
        <v>67</v>
      </c>
    </row>
    <row r="43" spans="1:19" x14ac:dyDescent="0.35">
      <c r="A43">
        <f>'Profilo fotovoltaico'!B45*LCOH!$C$20</f>
        <v>0</v>
      </c>
      <c r="B43">
        <f>'Profilo eolico'!B45*LCOH!$C$21</f>
        <v>298.3</v>
      </c>
      <c r="C43">
        <f>$P$35*'Profilo fotovoltaico'!B45</f>
        <v>0</v>
      </c>
      <c r="D43">
        <f>$Q$37*'Profilo eolico'!B45</f>
        <v>1740.4715890330522</v>
      </c>
      <c r="E43">
        <f>$P$39*'Profilo fotovoltaico'!B45+'Approvvigionamento energia'!$Q$39*'Profilo eolico'!B45</f>
        <v>1305.353691774789</v>
      </c>
      <c r="F43">
        <f>$P$41*'Profilo fotovoltaico'!B45+'Approvvigionamento energia'!$Q$41*'Profilo eolico'!B45</f>
        <v>870.23579451652608</v>
      </c>
      <c r="G43">
        <f>$P$43*'Profilo fotovoltaico'!B45+'Approvvigionamento energia'!$Q$43*'Profilo eolico'!B45</f>
        <v>435.11789725826304</v>
      </c>
      <c r="H43">
        <f t="shared" si="0"/>
        <v>1138.4335154826958</v>
      </c>
      <c r="I43">
        <f>IF(LCOH!$C$28=Menu!$A$1,'Approvvigionamento energia'!C43,0)+IF(LCOH!$C$28=Menu!$A$2,'Approvvigionamento energia'!D43,0)+IF(LCOH!$C$28=Menu!$A$3,'Approvvigionamento energia'!E43,0)+IF(LCOH!$C$28=Menu!$A$4,'Approvvigionamento energia'!F43,0)+IF(LCOH!$C$28=Menu!$A$5,'Approvvigionamento energia'!G43,0)+IF(LCOH!$C$28=Menu!$A$6,'Approvvigionamento energia'!H43,0)</f>
        <v>870.23579451652608</v>
      </c>
      <c r="J43">
        <f>'Approvvigionamento energia'!A43+'Approvvigionamento energia'!B43+'Approvvigionamento energia'!I43</f>
        <v>1168.535794516526</v>
      </c>
      <c r="K43">
        <f>IF(MIN(LCOH!$C$18,J43)&gt;=$P$48*LCOH!$C$18, MIN(LCOH!$C$18,J43),0)</f>
        <v>1168.535794516526</v>
      </c>
      <c r="L43">
        <f t="shared" si="1"/>
        <v>0</v>
      </c>
      <c r="M43">
        <f>K43/LCOH!$C$18</f>
        <v>0.77902386301101734</v>
      </c>
      <c r="N43">
        <f>K43/LCOH!$C$34</f>
        <v>22.51514054945137</v>
      </c>
      <c r="P43">
        <f>0.75*LCOH!$C$26*1000/$P$33</f>
        <v>5515.959140716549</v>
      </c>
      <c r="Q43">
        <f>0.25*LCOH!$C$26*1000/$Q$33</f>
        <v>1458.6587236281027</v>
      </c>
    </row>
    <row r="44" spans="1:19" x14ac:dyDescent="0.35">
      <c r="A44">
        <f>'Profilo fotovoltaico'!B46*LCOH!$C$20</f>
        <v>0</v>
      </c>
      <c r="B44">
        <f>'Profilo eolico'!B46*LCOH!$C$21</f>
        <v>343.5</v>
      </c>
      <c r="C44">
        <f>$P$35*'Profilo fotovoltaico'!B46</f>
        <v>0</v>
      </c>
      <c r="D44">
        <f>$Q$37*'Profilo eolico'!B46</f>
        <v>2004.1970862650132</v>
      </c>
      <c r="E44">
        <f>$P$39*'Profilo fotovoltaico'!B46+'Approvvigionamento energia'!$Q$39*'Profilo eolico'!B46</f>
        <v>1503.1478146987599</v>
      </c>
      <c r="F44">
        <f>$P$41*'Profilo fotovoltaico'!B46+'Approvvigionamento energia'!$Q$41*'Profilo eolico'!B46</f>
        <v>1002.0985431325066</v>
      </c>
      <c r="G44">
        <f>$P$43*'Profilo fotovoltaico'!B46+'Approvvigionamento energia'!$Q$43*'Profilo eolico'!B46</f>
        <v>501.04927156625331</v>
      </c>
      <c r="H44">
        <f t="shared" si="0"/>
        <v>1138.4335154826958</v>
      </c>
      <c r="I44">
        <f>IF(LCOH!$C$28=Menu!$A$1,'Approvvigionamento energia'!C44,0)+IF(LCOH!$C$28=Menu!$A$2,'Approvvigionamento energia'!D44,0)+IF(LCOH!$C$28=Menu!$A$3,'Approvvigionamento energia'!E44,0)+IF(LCOH!$C$28=Menu!$A$4,'Approvvigionamento energia'!F44,0)+IF(LCOH!$C$28=Menu!$A$5,'Approvvigionamento energia'!G44,0)+IF(LCOH!$C$28=Menu!$A$6,'Approvvigionamento energia'!H44,0)</f>
        <v>1002.0985431325066</v>
      </c>
      <c r="J44">
        <f>'Approvvigionamento energia'!A44+'Approvvigionamento energia'!B44+'Approvvigionamento energia'!I44</f>
        <v>1345.5985431325066</v>
      </c>
      <c r="K44">
        <f>IF(MIN(LCOH!$C$18,J44)&gt;=$P$48*LCOH!$C$18, MIN(LCOH!$C$18,J44),0)</f>
        <v>1345.5985431325066</v>
      </c>
      <c r="L44">
        <f t="shared" si="1"/>
        <v>0</v>
      </c>
      <c r="M44">
        <f>K44/LCOH!$C$18</f>
        <v>0.89706569542167103</v>
      </c>
      <c r="N44">
        <f>K44/LCOH!$C$34</f>
        <v>25.926754202938472</v>
      </c>
      <c r="P44" s="4" t="s">
        <v>68</v>
      </c>
    </row>
    <row r="45" spans="1:19" x14ac:dyDescent="0.35">
      <c r="A45">
        <f>'Profilo fotovoltaico'!B47*LCOH!$C$20</f>
        <v>0</v>
      </c>
      <c r="B45">
        <f>'Profilo eolico'!B47*LCOH!$C$21</f>
        <v>382.2</v>
      </c>
      <c r="C45">
        <f>$P$35*'Profilo fotovoltaico'!B47</f>
        <v>0</v>
      </c>
      <c r="D45">
        <f>$Q$37*'Profilo eolico'!B47</f>
        <v>2229.9974566826436</v>
      </c>
      <c r="E45">
        <f>$P$39*'Profilo fotovoltaico'!B47+'Approvvigionamento energia'!$Q$39*'Profilo eolico'!B47</f>
        <v>1672.4980925119823</v>
      </c>
      <c r="F45">
        <f>$P$41*'Profilo fotovoltaico'!B47+'Approvvigionamento energia'!$Q$41*'Profilo eolico'!B47</f>
        <v>1114.9987283413218</v>
      </c>
      <c r="G45">
        <f>$P$43*'Profilo fotovoltaico'!B47+'Approvvigionamento energia'!$Q$43*'Profilo eolico'!B47</f>
        <v>557.4993641706609</v>
      </c>
      <c r="H45">
        <f t="shared" si="0"/>
        <v>1138.4335154826958</v>
      </c>
      <c r="I45">
        <f>IF(LCOH!$C$28=Menu!$A$1,'Approvvigionamento energia'!C45,0)+IF(LCOH!$C$28=Menu!$A$2,'Approvvigionamento energia'!D45,0)+IF(LCOH!$C$28=Menu!$A$3,'Approvvigionamento energia'!E45,0)+IF(LCOH!$C$28=Menu!$A$4,'Approvvigionamento energia'!F45,0)+IF(LCOH!$C$28=Menu!$A$5,'Approvvigionamento energia'!G45,0)+IF(LCOH!$C$28=Menu!$A$6,'Approvvigionamento energia'!H45,0)</f>
        <v>1114.9987283413218</v>
      </c>
      <c r="J45">
        <f>'Approvvigionamento energia'!A45+'Approvvigionamento energia'!B45+'Approvvigionamento energia'!I45</f>
        <v>1497.1987283413218</v>
      </c>
      <c r="K45">
        <f>IF(MIN(LCOH!$C$18,J45)&gt;=$P$48*LCOH!$C$18, MIN(LCOH!$C$18,J45),0)</f>
        <v>1497.1987283413218</v>
      </c>
      <c r="L45">
        <f t="shared" si="1"/>
        <v>0</v>
      </c>
      <c r="M45">
        <f>K45/LCOH!$C$18</f>
        <v>0.99813248556088119</v>
      </c>
      <c r="N45">
        <f>K45/LCOH!$C$34</f>
        <v>28.847759698291366</v>
      </c>
      <c r="P45">
        <f>LCOH!$C$26*1000/$S$33</f>
        <v>1138.4335154826958</v>
      </c>
    </row>
    <row r="46" spans="1:19" x14ac:dyDescent="0.35">
      <c r="A46">
        <f>'Profilo fotovoltaico'!B48*LCOH!$C$20</f>
        <v>0</v>
      </c>
      <c r="B46">
        <f>'Profilo eolico'!B48*LCOH!$C$21</f>
        <v>419.3</v>
      </c>
      <c r="C46">
        <f>$P$35*'Profilo fotovoltaico'!B48</f>
        <v>0</v>
      </c>
      <c r="D46">
        <f>$Q$37*'Profilo eolico'!B48</f>
        <v>2446.462411269054</v>
      </c>
      <c r="E46">
        <f>$P$39*'Profilo fotovoltaico'!B48+'Approvvigionamento energia'!$Q$39*'Profilo eolico'!B48</f>
        <v>1834.8468084517904</v>
      </c>
      <c r="F46">
        <f>$P$41*'Profilo fotovoltaico'!B48+'Approvvigionamento energia'!$Q$41*'Profilo eolico'!B48</f>
        <v>1223.231205634527</v>
      </c>
      <c r="G46">
        <f>$P$43*'Profilo fotovoltaico'!B48+'Approvvigionamento energia'!$Q$43*'Profilo eolico'!B48</f>
        <v>611.61560281726349</v>
      </c>
      <c r="H46">
        <f t="shared" si="0"/>
        <v>1138.4335154826958</v>
      </c>
      <c r="I46">
        <f>IF(LCOH!$C$28=Menu!$A$1,'Approvvigionamento energia'!C46,0)+IF(LCOH!$C$28=Menu!$A$2,'Approvvigionamento energia'!D46,0)+IF(LCOH!$C$28=Menu!$A$3,'Approvvigionamento energia'!E46,0)+IF(LCOH!$C$28=Menu!$A$4,'Approvvigionamento energia'!F46,0)+IF(LCOH!$C$28=Menu!$A$5,'Approvvigionamento energia'!G46,0)+IF(LCOH!$C$28=Menu!$A$6,'Approvvigionamento energia'!H46,0)</f>
        <v>1223.231205634527</v>
      </c>
      <c r="J46">
        <f>'Approvvigionamento energia'!A46+'Approvvigionamento energia'!B46+'Approvvigionamento energia'!I46</f>
        <v>1642.5312056345269</v>
      </c>
      <c r="K46">
        <f>IF(MIN(LCOH!$C$18,J46)&gt;=$P$48*LCOH!$C$18, MIN(LCOH!$C$18,J46),0)</f>
        <v>1500</v>
      </c>
      <c r="L46">
        <f t="shared" si="1"/>
        <v>142.53120563452694</v>
      </c>
      <c r="M46">
        <f>K46/LCOH!$C$18</f>
        <v>1</v>
      </c>
      <c r="N46">
        <f>K46/LCOH!$C$34</f>
        <v>28.901734104046245</v>
      </c>
    </row>
    <row r="47" spans="1:19" x14ac:dyDescent="0.35">
      <c r="A47">
        <f>'Profilo fotovoltaico'!B49*LCOH!$C$20</f>
        <v>0</v>
      </c>
      <c r="B47">
        <f>'Profilo eolico'!B49*LCOH!$C$21</f>
        <v>444.2</v>
      </c>
      <c r="C47">
        <f>$P$35*'Profilo fotovoltaico'!B49</f>
        <v>0</v>
      </c>
      <c r="D47">
        <f>$Q$37*'Profilo eolico'!B49</f>
        <v>2591.7448201424127</v>
      </c>
      <c r="E47">
        <f>$P$39*'Profilo fotovoltaico'!B49+'Approvvigionamento energia'!$Q$39*'Profilo eolico'!B49</f>
        <v>1943.8086151068096</v>
      </c>
      <c r="F47">
        <f>$P$41*'Profilo fotovoltaico'!B49+'Approvvigionamento energia'!$Q$41*'Profilo eolico'!B49</f>
        <v>1295.8724100712063</v>
      </c>
      <c r="G47">
        <f>$P$43*'Profilo fotovoltaico'!B49+'Approvvigionamento energia'!$Q$43*'Profilo eolico'!B49</f>
        <v>647.93620503560317</v>
      </c>
      <c r="H47">
        <f t="shared" si="0"/>
        <v>1138.4335154826958</v>
      </c>
      <c r="I47">
        <f>IF(LCOH!$C$28=Menu!$A$1,'Approvvigionamento energia'!C47,0)+IF(LCOH!$C$28=Menu!$A$2,'Approvvigionamento energia'!D47,0)+IF(LCOH!$C$28=Menu!$A$3,'Approvvigionamento energia'!E47,0)+IF(LCOH!$C$28=Menu!$A$4,'Approvvigionamento energia'!F47,0)+IF(LCOH!$C$28=Menu!$A$5,'Approvvigionamento energia'!G47,0)+IF(LCOH!$C$28=Menu!$A$6,'Approvvigionamento energia'!H47,0)</f>
        <v>1295.8724100712063</v>
      </c>
      <c r="J47">
        <f>'Approvvigionamento energia'!A47+'Approvvigionamento energia'!B47+'Approvvigionamento energia'!I47</f>
        <v>1740.0724100712064</v>
      </c>
      <c r="K47">
        <f>IF(MIN(LCOH!$C$18,J47)&gt;=$P$48*LCOH!$C$18, MIN(LCOH!$C$18,J47),0)</f>
        <v>1500</v>
      </c>
      <c r="L47">
        <f t="shared" si="1"/>
        <v>240.07241007120638</v>
      </c>
      <c r="M47">
        <f>K47/LCOH!$C$18</f>
        <v>1</v>
      </c>
      <c r="N47">
        <f>K47/LCOH!$C$34</f>
        <v>28.901734104046245</v>
      </c>
      <c r="P47" s="4" t="s">
        <v>79</v>
      </c>
    </row>
    <row r="48" spans="1:19" x14ac:dyDescent="0.35">
      <c r="A48">
        <f>'Profilo fotovoltaico'!B50*LCOH!$C$20</f>
        <v>0</v>
      </c>
      <c r="B48">
        <f>'Profilo eolico'!B50*LCOH!$C$21</f>
        <v>460.7</v>
      </c>
      <c r="C48">
        <f>$P$35*'Profilo fotovoltaico'!B50</f>
        <v>0</v>
      </c>
      <c r="D48">
        <f>$Q$37*'Profilo eolico'!B50</f>
        <v>2688.0162959018676</v>
      </c>
      <c r="E48">
        <f>$P$39*'Profilo fotovoltaico'!B50+'Approvvigionamento energia'!$Q$39*'Profilo eolico'!B50</f>
        <v>2016.0122219264006</v>
      </c>
      <c r="F48">
        <f>$P$41*'Profilo fotovoltaico'!B50+'Approvvigionamento energia'!$Q$41*'Profilo eolico'!B50</f>
        <v>1344.0081479509338</v>
      </c>
      <c r="G48">
        <f>$P$43*'Profilo fotovoltaico'!B50+'Approvvigionamento energia'!$Q$43*'Profilo eolico'!B50</f>
        <v>672.00407397546689</v>
      </c>
      <c r="H48">
        <f t="shared" si="0"/>
        <v>1138.4335154826958</v>
      </c>
      <c r="I48">
        <f>IF(LCOH!$C$28=Menu!$A$1,'Approvvigionamento energia'!C48,0)+IF(LCOH!$C$28=Menu!$A$2,'Approvvigionamento energia'!D48,0)+IF(LCOH!$C$28=Menu!$A$3,'Approvvigionamento energia'!E48,0)+IF(LCOH!$C$28=Menu!$A$4,'Approvvigionamento energia'!F48,0)+IF(LCOH!$C$28=Menu!$A$5,'Approvvigionamento energia'!G48,0)+IF(LCOH!$C$28=Menu!$A$6,'Approvvigionamento energia'!H48,0)</f>
        <v>1344.0081479509338</v>
      </c>
      <c r="J48">
        <f>'Approvvigionamento energia'!A48+'Approvvigionamento energia'!B48+'Approvvigionamento energia'!I48</f>
        <v>1804.7081479509338</v>
      </c>
      <c r="K48">
        <f>IF(MIN(LCOH!$C$18,J48)&gt;=$P$48*LCOH!$C$18, MIN(LCOH!$C$18,J48),0)</f>
        <v>1500</v>
      </c>
      <c r="L48">
        <f t="shared" si="1"/>
        <v>304.70814795093384</v>
      </c>
      <c r="M48">
        <f>K48/LCOH!$C$18</f>
        <v>1</v>
      </c>
      <c r="N48">
        <f>K48/LCOH!$C$34</f>
        <v>28.901734104046245</v>
      </c>
      <c r="P48">
        <v>0.25</v>
      </c>
    </row>
    <row r="49" spans="1:14" x14ac:dyDescent="0.35">
      <c r="A49">
        <f>'Profilo fotovoltaico'!B51*LCOH!$C$20</f>
        <v>0</v>
      </c>
      <c r="B49">
        <f>'Profilo eolico'!B51*LCOH!$C$21</f>
        <v>473.2</v>
      </c>
      <c r="C49">
        <f>$P$35*'Profilo fotovoltaico'!B51</f>
        <v>0</v>
      </c>
      <c r="D49">
        <f>$Q$37*'Profilo eolico'!B51</f>
        <v>2760.9492320832728</v>
      </c>
      <c r="E49">
        <f>$P$39*'Profilo fotovoltaico'!B51+'Approvvigionamento energia'!$Q$39*'Profilo eolico'!B51</f>
        <v>2070.7119240624547</v>
      </c>
      <c r="F49">
        <f>$P$41*'Profilo fotovoltaico'!B51+'Approvvigionamento energia'!$Q$41*'Profilo eolico'!B51</f>
        <v>1380.4746160416364</v>
      </c>
      <c r="G49">
        <f>$P$43*'Profilo fotovoltaico'!B51+'Approvvigionamento energia'!$Q$43*'Profilo eolico'!B51</f>
        <v>690.2373080208182</v>
      </c>
      <c r="H49">
        <f t="shared" si="0"/>
        <v>1138.4335154826958</v>
      </c>
      <c r="I49">
        <f>IF(LCOH!$C$28=Menu!$A$1,'Approvvigionamento energia'!C49,0)+IF(LCOH!$C$28=Menu!$A$2,'Approvvigionamento energia'!D49,0)+IF(LCOH!$C$28=Menu!$A$3,'Approvvigionamento energia'!E49,0)+IF(LCOH!$C$28=Menu!$A$4,'Approvvigionamento energia'!F49,0)+IF(LCOH!$C$28=Menu!$A$5,'Approvvigionamento energia'!G49,0)+IF(LCOH!$C$28=Menu!$A$6,'Approvvigionamento energia'!H49,0)</f>
        <v>1380.4746160416364</v>
      </c>
      <c r="J49">
        <f>'Approvvigionamento energia'!A49+'Approvvigionamento energia'!B49+'Approvvigionamento energia'!I49</f>
        <v>1853.6746160416365</v>
      </c>
      <c r="K49">
        <f>IF(MIN(LCOH!$C$18,J49)&gt;=$P$48*LCOH!$C$18, MIN(LCOH!$C$18,J49),0)</f>
        <v>1500</v>
      </c>
      <c r="L49">
        <f t="shared" si="1"/>
        <v>353.67461604163645</v>
      </c>
      <c r="M49">
        <f>K49/LCOH!$C$18</f>
        <v>1</v>
      </c>
      <c r="N49">
        <f>K49/LCOH!$C$34</f>
        <v>28.901734104046245</v>
      </c>
    </row>
    <row r="50" spans="1:14" x14ac:dyDescent="0.35">
      <c r="A50">
        <f>'Profilo fotovoltaico'!B52*LCOH!$C$20</f>
        <v>0</v>
      </c>
      <c r="B50">
        <f>'Profilo eolico'!B52*LCOH!$C$21</f>
        <v>490.20000000000005</v>
      </c>
      <c r="C50">
        <f>$P$35*'Profilo fotovoltaico'!B52</f>
        <v>0</v>
      </c>
      <c r="D50">
        <f>$Q$37*'Profilo eolico'!B52</f>
        <v>2860.1380252899839</v>
      </c>
      <c r="E50">
        <f>$P$39*'Profilo fotovoltaico'!B52+'Approvvigionamento energia'!$Q$39*'Profilo eolico'!B52</f>
        <v>2145.1035189674881</v>
      </c>
      <c r="F50">
        <f>$P$41*'Profilo fotovoltaico'!B52+'Approvvigionamento energia'!$Q$41*'Profilo eolico'!B52</f>
        <v>1430.069012644992</v>
      </c>
      <c r="G50">
        <f>$P$43*'Profilo fotovoltaico'!B52+'Approvvigionamento energia'!$Q$43*'Profilo eolico'!B52</f>
        <v>715.03450632249599</v>
      </c>
      <c r="H50">
        <f t="shared" si="0"/>
        <v>1138.4335154826958</v>
      </c>
      <c r="I50">
        <f>IF(LCOH!$C$28=Menu!$A$1,'Approvvigionamento energia'!C50,0)+IF(LCOH!$C$28=Menu!$A$2,'Approvvigionamento energia'!D50,0)+IF(LCOH!$C$28=Menu!$A$3,'Approvvigionamento energia'!E50,0)+IF(LCOH!$C$28=Menu!$A$4,'Approvvigionamento energia'!F50,0)+IF(LCOH!$C$28=Menu!$A$5,'Approvvigionamento energia'!G50,0)+IF(LCOH!$C$28=Menu!$A$6,'Approvvigionamento energia'!H50,0)</f>
        <v>1430.069012644992</v>
      </c>
      <c r="J50">
        <f>'Approvvigionamento energia'!A50+'Approvvigionamento energia'!B50+'Approvvigionamento energia'!I50</f>
        <v>1920.269012644992</v>
      </c>
      <c r="K50">
        <f>IF(MIN(LCOH!$C$18,J50)&gt;=$P$48*LCOH!$C$18, MIN(LCOH!$C$18,J50),0)</f>
        <v>1500</v>
      </c>
      <c r="L50">
        <f t="shared" si="1"/>
        <v>420.26901264499202</v>
      </c>
      <c r="M50">
        <f>K50/LCOH!$C$18</f>
        <v>1</v>
      </c>
      <c r="N50">
        <f>K50/LCOH!$C$34</f>
        <v>28.901734104046245</v>
      </c>
    </row>
    <row r="51" spans="1:14" x14ac:dyDescent="0.35">
      <c r="A51">
        <f>'Profilo fotovoltaico'!B53*LCOH!$C$20</f>
        <v>0</v>
      </c>
      <c r="B51">
        <f>'Profilo eolico'!B53*LCOH!$C$21</f>
        <v>506</v>
      </c>
      <c r="C51">
        <f>$P$35*'Profilo fotovoltaico'!B53</f>
        <v>0</v>
      </c>
      <c r="D51">
        <f>$Q$37*'Profilo eolico'!B53</f>
        <v>2952.32525662328</v>
      </c>
      <c r="E51">
        <f>$P$39*'Profilo fotovoltaico'!B53+'Approvvigionamento energia'!$Q$39*'Profilo eolico'!B53</f>
        <v>2214.2439424674599</v>
      </c>
      <c r="F51">
        <f>$P$41*'Profilo fotovoltaico'!B53+'Approvvigionamento energia'!$Q$41*'Profilo eolico'!B53</f>
        <v>1476.16262831164</v>
      </c>
      <c r="G51">
        <f>$P$43*'Profilo fotovoltaico'!B53+'Approvvigionamento energia'!$Q$43*'Profilo eolico'!B53</f>
        <v>738.08131415582</v>
      </c>
      <c r="H51">
        <f t="shared" si="0"/>
        <v>1138.4335154826958</v>
      </c>
      <c r="I51">
        <f>IF(LCOH!$C$28=Menu!$A$1,'Approvvigionamento energia'!C51,0)+IF(LCOH!$C$28=Menu!$A$2,'Approvvigionamento energia'!D51,0)+IF(LCOH!$C$28=Menu!$A$3,'Approvvigionamento energia'!E51,0)+IF(LCOH!$C$28=Menu!$A$4,'Approvvigionamento energia'!F51,0)+IF(LCOH!$C$28=Menu!$A$5,'Approvvigionamento energia'!G51,0)+IF(LCOH!$C$28=Menu!$A$6,'Approvvigionamento energia'!H51,0)</f>
        <v>1476.16262831164</v>
      </c>
      <c r="J51">
        <f>'Approvvigionamento energia'!A51+'Approvvigionamento energia'!B51+'Approvvigionamento energia'!I51</f>
        <v>1982.16262831164</v>
      </c>
      <c r="K51">
        <f>IF(MIN(LCOH!$C$18,J51)&gt;=$P$48*LCOH!$C$18, MIN(LCOH!$C$18,J51),0)</f>
        <v>1500</v>
      </c>
      <c r="L51">
        <f t="shared" si="1"/>
        <v>482.16262831163999</v>
      </c>
      <c r="M51">
        <f>K51/LCOH!$C$18</f>
        <v>1</v>
      </c>
      <c r="N51">
        <f>K51/LCOH!$C$34</f>
        <v>28.901734104046245</v>
      </c>
    </row>
    <row r="52" spans="1:14" x14ac:dyDescent="0.35">
      <c r="A52">
        <f>'Profilo fotovoltaico'!B54*LCOH!$C$20</f>
        <v>0</v>
      </c>
      <c r="B52">
        <f>'Profilo eolico'!B54*LCOH!$C$21</f>
        <v>516.20000000000005</v>
      </c>
      <c r="C52">
        <f>$P$35*'Profilo fotovoltaico'!B54</f>
        <v>0</v>
      </c>
      <c r="D52">
        <f>$Q$37*'Profilo eolico'!B54</f>
        <v>3011.8385325473064</v>
      </c>
      <c r="E52">
        <f>$P$39*'Profilo fotovoltaico'!B54+'Approvvigionamento energia'!$Q$39*'Profilo eolico'!B54</f>
        <v>2258.8788994104798</v>
      </c>
      <c r="F52">
        <f>$P$41*'Profilo fotovoltaico'!B54+'Approvvigionamento energia'!$Q$41*'Profilo eolico'!B54</f>
        <v>1505.9192662736532</v>
      </c>
      <c r="G52">
        <f>$P$43*'Profilo fotovoltaico'!B54+'Approvvigionamento energia'!$Q$43*'Profilo eolico'!B54</f>
        <v>752.9596331368266</v>
      </c>
      <c r="H52">
        <f t="shared" si="0"/>
        <v>1138.4335154826958</v>
      </c>
      <c r="I52">
        <f>IF(LCOH!$C$28=Menu!$A$1,'Approvvigionamento energia'!C52,0)+IF(LCOH!$C$28=Menu!$A$2,'Approvvigionamento energia'!D52,0)+IF(LCOH!$C$28=Menu!$A$3,'Approvvigionamento energia'!E52,0)+IF(LCOH!$C$28=Menu!$A$4,'Approvvigionamento energia'!F52,0)+IF(LCOH!$C$28=Menu!$A$5,'Approvvigionamento energia'!G52,0)+IF(LCOH!$C$28=Menu!$A$6,'Approvvigionamento energia'!H52,0)</f>
        <v>1505.9192662736532</v>
      </c>
      <c r="J52">
        <f>'Approvvigionamento energia'!A52+'Approvvigionamento energia'!B52+'Approvvigionamento energia'!I52</f>
        <v>2022.1192662736532</v>
      </c>
      <c r="K52">
        <f>IF(MIN(LCOH!$C$18,J52)&gt;=$P$48*LCOH!$C$18, MIN(LCOH!$C$18,J52),0)</f>
        <v>1500</v>
      </c>
      <c r="L52">
        <f t="shared" si="1"/>
        <v>522.11926627365324</v>
      </c>
      <c r="M52">
        <f>K52/LCOH!$C$18</f>
        <v>1</v>
      </c>
      <c r="N52">
        <f>K52/LCOH!$C$34</f>
        <v>28.901734104046245</v>
      </c>
    </row>
    <row r="53" spans="1:14" x14ac:dyDescent="0.35">
      <c r="A53">
        <f>'Profilo fotovoltaico'!B55*LCOH!$C$20</f>
        <v>0</v>
      </c>
      <c r="B53">
        <f>'Profilo eolico'!B55*LCOH!$C$21</f>
        <v>528.29999999999995</v>
      </c>
      <c r="C53">
        <f>$P$35*'Profilo fotovoltaico'!B55</f>
        <v>0</v>
      </c>
      <c r="D53">
        <f>$Q$37*'Profilo eolico'!B55</f>
        <v>3082.4376147709067</v>
      </c>
      <c r="E53">
        <f>$P$39*'Profilo fotovoltaico'!B55+'Approvvigionamento energia'!$Q$39*'Profilo eolico'!B55</f>
        <v>2311.8282110781797</v>
      </c>
      <c r="F53">
        <f>$P$41*'Profilo fotovoltaico'!B55+'Approvvigionamento energia'!$Q$41*'Profilo eolico'!B55</f>
        <v>1541.2188073854534</v>
      </c>
      <c r="G53">
        <f>$P$43*'Profilo fotovoltaico'!B55+'Approvvigionamento energia'!$Q$43*'Profilo eolico'!B55</f>
        <v>770.60940369272669</v>
      </c>
      <c r="H53">
        <f t="shared" si="0"/>
        <v>1138.4335154826958</v>
      </c>
      <c r="I53">
        <f>IF(LCOH!$C$28=Menu!$A$1,'Approvvigionamento energia'!C53,0)+IF(LCOH!$C$28=Menu!$A$2,'Approvvigionamento energia'!D53,0)+IF(LCOH!$C$28=Menu!$A$3,'Approvvigionamento energia'!E53,0)+IF(LCOH!$C$28=Menu!$A$4,'Approvvigionamento energia'!F53,0)+IF(LCOH!$C$28=Menu!$A$5,'Approvvigionamento energia'!G53,0)+IF(LCOH!$C$28=Menu!$A$6,'Approvvigionamento energia'!H53,0)</f>
        <v>1541.2188073854534</v>
      </c>
      <c r="J53">
        <f>'Approvvigionamento energia'!A53+'Approvvigionamento energia'!B53+'Approvvigionamento energia'!I53</f>
        <v>2069.5188073854533</v>
      </c>
      <c r="K53">
        <f>IF(MIN(LCOH!$C$18,J53)&gt;=$P$48*LCOH!$C$18, MIN(LCOH!$C$18,J53),0)</f>
        <v>1500</v>
      </c>
      <c r="L53">
        <f t="shared" si="1"/>
        <v>569.51880738545333</v>
      </c>
      <c r="M53">
        <f>K53/LCOH!$C$18</f>
        <v>1</v>
      </c>
      <c r="N53">
        <f>K53/LCOH!$C$34</f>
        <v>28.901734104046245</v>
      </c>
    </row>
    <row r="54" spans="1:14" x14ac:dyDescent="0.35">
      <c r="A54">
        <f>'Profilo fotovoltaico'!B56*LCOH!$C$20</f>
        <v>0</v>
      </c>
      <c r="B54">
        <f>'Profilo eolico'!B56*LCOH!$C$21</f>
        <v>545</v>
      </c>
      <c r="C54">
        <f>$P$35*'Profilo fotovoltaico'!B56</f>
        <v>0</v>
      </c>
      <c r="D54">
        <f>$Q$37*'Profilo eolico'!B56</f>
        <v>3179.8760175092643</v>
      </c>
      <c r="E54">
        <f>$P$39*'Profilo fotovoltaico'!B56+'Approvvigionamento energia'!$Q$39*'Profilo eolico'!B56</f>
        <v>2384.9070131319481</v>
      </c>
      <c r="F54">
        <f>$P$41*'Profilo fotovoltaico'!B56+'Approvvigionamento energia'!$Q$41*'Profilo eolico'!B56</f>
        <v>1589.9380087546322</v>
      </c>
      <c r="G54">
        <f>$P$43*'Profilo fotovoltaico'!B56+'Approvvigionamento energia'!$Q$43*'Profilo eolico'!B56</f>
        <v>794.96900437731608</v>
      </c>
      <c r="H54">
        <f t="shared" si="0"/>
        <v>1138.4335154826958</v>
      </c>
      <c r="I54">
        <f>IF(LCOH!$C$28=Menu!$A$1,'Approvvigionamento energia'!C54,0)+IF(LCOH!$C$28=Menu!$A$2,'Approvvigionamento energia'!D54,0)+IF(LCOH!$C$28=Menu!$A$3,'Approvvigionamento energia'!E54,0)+IF(LCOH!$C$28=Menu!$A$4,'Approvvigionamento energia'!F54,0)+IF(LCOH!$C$28=Menu!$A$5,'Approvvigionamento energia'!G54,0)+IF(LCOH!$C$28=Menu!$A$6,'Approvvigionamento energia'!H54,0)</f>
        <v>1589.9380087546322</v>
      </c>
      <c r="J54">
        <f>'Approvvigionamento energia'!A54+'Approvvigionamento energia'!B54+'Approvvigionamento energia'!I54</f>
        <v>2134.9380087546324</v>
      </c>
      <c r="K54">
        <f>IF(MIN(LCOH!$C$18,J54)&gt;=$P$48*LCOH!$C$18, MIN(LCOH!$C$18,J54),0)</f>
        <v>1500</v>
      </c>
      <c r="L54">
        <f t="shared" si="1"/>
        <v>634.93800875463239</v>
      </c>
      <c r="M54">
        <f>K54/LCOH!$C$18</f>
        <v>1</v>
      </c>
      <c r="N54">
        <f>K54/LCOH!$C$34</f>
        <v>28.901734104046245</v>
      </c>
    </row>
    <row r="55" spans="1:14" x14ac:dyDescent="0.35">
      <c r="A55">
        <f>'Profilo fotovoltaico'!B57*LCOH!$C$20</f>
        <v>0</v>
      </c>
      <c r="B55">
        <f>'Profilo eolico'!B57*LCOH!$C$21</f>
        <v>554.4</v>
      </c>
      <c r="C55">
        <f>$P$35*'Profilo fotovoltaico'!B57</f>
        <v>0</v>
      </c>
      <c r="D55">
        <f>$Q$37*'Profilo eolico'!B57</f>
        <v>3234.7215855176805</v>
      </c>
      <c r="E55">
        <f>$P$39*'Profilo fotovoltaico'!B57+'Approvvigionamento energia'!$Q$39*'Profilo eolico'!B57</f>
        <v>2426.0411891382605</v>
      </c>
      <c r="F55">
        <f>$P$41*'Profilo fotovoltaico'!B57+'Approvvigionamento energia'!$Q$41*'Profilo eolico'!B57</f>
        <v>1617.3607927588403</v>
      </c>
      <c r="G55">
        <f>$P$43*'Profilo fotovoltaico'!B57+'Approvvigionamento energia'!$Q$43*'Profilo eolico'!B57</f>
        <v>808.68039637942013</v>
      </c>
      <c r="H55">
        <f t="shared" si="0"/>
        <v>1138.4335154826958</v>
      </c>
      <c r="I55">
        <f>IF(LCOH!$C$28=Menu!$A$1,'Approvvigionamento energia'!C55,0)+IF(LCOH!$C$28=Menu!$A$2,'Approvvigionamento energia'!D55,0)+IF(LCOH!$C$28=Menu!$A$3,'Approvvigionamento energia'!E55,0)+IF(LCOH!$C$28=Menu!$A$4,'Approvvigionamento energia'!F55,0)+IF(LCOH!$C$28=Menu!$A$5,'Approvvigionamento energia'!G55,0)+IF(LCOH!$C$28=Menu!$A$6,'Approvvigionamento energia'!H55,0)</f>
        <v>1617.3607927588403</v>
      </c>
      <c r="J55">
        <f>'Approvvigionamento energia'!A55+'Approvvigionamento energia'!B55+'Approvvigionamento energia'!I55</f>
        <v>2171.7607927588401</v>
      </c>
      <c r="K55">
        <f>IF(MIN(LCOH!$C$18,J55)&gt;=$P$48*LCOH!$C$18, MIN(LCOH!$C$18,J55),0)</f>
        <v>1500</v>
      </c>
      <c r="L55">
        <f t="shared" si="1"/>
        <v>671.76079275884013</v>
      </c>
      <c r="M55">
        <f>K55/LCOH!$C$18</f>
        <v>1</v>
      </c>
      <c r="N55">
        <f>K55/LCOH!$C$34</f>
        <v>28.901734104046245</v>
      </c>
    </row>
    <row r="56" spans="1:14" x14ac:dyDescent="0.35">
      <c r="A56">
        <f>'Profilo fotovoltaico'!B58*LCOH!$C$20</f>
        <v>1</v>
      </c>
      <c r="B56">
        <f>'Profilo eolico'!B58*LCOH!$C$21</f>
        <v>556.6</v>
      </c>
      <c r="C56">
        <f>$P$35*'Profilo fotovoltaico'!B58</f>
        <v>7.3546121876220649</v>
      </c>
      <c r="D56">
        <f>$Q$37*'Profilo eolico'!B58</f>
        <v>3247.557782285608</v>
      </c>
      <c r="E56">
        <f>$P$39*'Profilo fotovoltaico'!B58+'Approvvigionamento energia'!$Q$39*'Profilo eolico'!B58</f>
        <v>2437.5069897611115</v>
      </c>
      <c r="F56">
        <f>$P$41*'Profilo fotovoltaico'!B58+'Approvvigionamento energia'!$Q$41*'Profilo eolico'!B58</f>
        <v>1627.456197236615</v>
      </c>
      <c r="G56">
        <f>$P$43*'Profilo fotovoltaico'!B58+'Approvvigionamento energia'!$Q$43*'Profilo eolico'!B58</f>
        <v>817.40540471211852</v>
      </c>
      <c r="H56">
        <f t="shared" si="0"/>
        <v>1138.4335154826958</v>
      </c>
      <c r="I56">
        <f>IF(LCOH!$C$28=Menu!$A$1,'Approvvigionamento energia'!C56,0)+IF(LCOH!$C$28=Menu!$A$2,'Approvvigionamento energia'!D56,0)+IF(LCOH!$C$28=Menu!$A$3,'Approvvigionamento energia'!E56,0)+IF(LCOH!$C$28=Menu!$A$4,'Approvvigionamento energia'!F56,0)+IF(LCOH!$C$28=Menu!$A$5,'Approvvigionamento energia'!G56,0)+IF(LCOH!$C$28=Menu!$A$6,'Approvvigionamento energia'!H56,0)</f>
        <v>1627.456197236615</v>
      </c>
      <c r="J56">
        <f>'Approvvigionamento energia'!A56+'Approvvigionamento energia'!B56+'Approvvigionamento energia'!I56</f>
        <v>2185.0561972366149</v>
      </c>
      <c r="K56">
        <f>IF(MIN(LCOH!$C$18,J56)&gt;=$P$48*LCOH!$C$18, MIN(LCOH!$C$18,J56),0)</f>
        <v>1500</v>
      </c>
      <c r="L56">
        <f t="shared" si="1"/>
        <v>685.05619723661493</v>
      </c>
      <c r="M56">
        <f>K56/LCOH!$C$18</f>
        <v>1</v>
      </c>
      <c r="N56">
        <f>K56/LCOH!$C$34</f>
        <v>28.901734104046245</v>
      </c>
    </row>
    <row r="57" spans="1:14" x14ac:dyDescent="0.35">
      <c r="A57">
        <f>'Profilo fotovoltaico'!B59*LCOH!$C$20</f>
        <v>56</v>
      </c>
      <c r="B57">
        <f>'Profilo eolico'!B59*LCOH!$C$21</f>
        <v>545.6</v>
      </c>
      <c r="C57">
        <f>$P$35*'Profilo fotovoltaico'!B59</f>
        <v>411.85828250683562</v>
      </c>
      <c r="D57">
        <f>$Q$37*'Profilo eolico'!B59</f>
        <v>3183.3767984459714</v>
      </c>
      <c r="E57">
        <f>$P$39*'Profilo fotovoltaico'!B59+'Approvvigionamento energia'!$Q$39*'Profilo eolico'!B59</f>
        <v>2490.4971694611872</v>
      </c>
      <c r="F57">
        <f>$P$41*'Profilo fotovoltaico'!B59+'Approvvigionamento energia'!$Q$41*'Profilo eolico'!B59</f>
        <v>1797.6175404764035</v>
      </c>
      <c r="G57">
        <f>$P$43*'Profilo fotovoltaico'!B59+'Approvvigionamento energia'!$Q$43*'Profilo eolico'!B59</f>
        <v>1104.7379114916196</v>
      </c>
      <c r="H57">
        <f t="shared" si="0"/>
        <v>1138.4335154826958</v>
      </c>
      <c r="I57">
        <f>IF(LCOH!$C$28=Menu!$A$1,'Approvvigionamento energia'!C57,0)+IF(LCOH!$C$28=Menu!$A$2,'Approvvigionamento energia'!D57,0)+IF(LCOH!$C$28=Menu!$A$3,'Approvvigionamento energia'!E57,0)+IF(LCOH!$C$28=Menu!$A$4,'Approvvigionamento energia'!F57,0)+IF(LCOH!$C$28=Menu!$A$5,'Approvvigionamento energia'!G57,0)+IF(LCOH!$C$28=Menu!$A$6,'Approvvigionamento energia'!H57,0)</f>
        <v>1797.6175404764035</v>
      </c>
      <c r="J57">
        <f>'Approvvigionamento energia'!A57+'Approvvigionamento energia'!B57+'Approvvigionamento energia'!I57</f>
        <v>2399.2175404764034</v>
      </c>
      <c r="K57">
        <f>IF(MIN(LCOH!$C$18,J57)&gt;=$P$48*LCOH!$C$18, MIN(LCOH!$C$18,J57),0)</f>
        <v>1500</v>
      </c>
      <c r="L57">
        <f t="shared" si="1"/>
        <v>899.21754047640343</v>
      </c>
      <c r="M57">
        <f>K57/LCOH!$C$18</f>
        <v>1</v>
      </c>
      <c r="N57">
        <f>K57/LCOH!$C$34</f>
        <v>28.901734104046245</v>
      </c>
    </row>
    <row r="58" spans="1:14" x14ac:dyDescent="0.35">
      <c r="A58">
        <f>'Profilo fotovoltaico'!B60*LCOH!$C$20</f>
        <v>184</v>
      </c>
      <c r="B58">
        <f>'Profilo eolico'!B60*LCOH!$C$21</f>
        <v>559.30000000000007</v>
      </c>
      <c r="C58">
        <f>$P$35*'Profilo fotovoltaico'!B60</f>
        <v>1353.2486425224599</v>
      </c>
      <c r="D58">
        <f>$Q$37*'Profilo eolico'!B60</f>
        <v>3263.3112965007917</v>
      </c>
      <c r="E58">
        <f>$P$39*'Profilo fotovoltaico'!B60+'Approvvigionamento energia'!$Q$39*'Profilo eolico'!B60</f>
        <v>2785.7956330062084</v>
      </c>
      <c r="F58">
        <f>$P$41*'Profilo fotovoltaico'!B60+'Approvvigionamento energia'!$Q$41*'Profilo eolico'!B60</f>
        <v>2308.2799695116259</v>
      </c>
      <c r="G58">
        <f>$P$43*'Profilo fotovoltaico'!B60+'Approvvigionamento energia'!$Q$43*'Profilo eolico'!B60</f>
        <v>1830.7643060170431</v>
      </c>
      <c r="H58">
        <f t="shared" si="0"/>
        <v>1138.4335154826958</v>
      </c>
      <c r="I58">
        <f>IF(LCOH!$C$28=Menu!$A$1,'Approvvigionamento energia'!C58,0)+IF(LCOH!$C$28=Menu!$A$2,'Approvvigionamento energia'!D58,0)+IF(LCOH!$C$28=Menu!$A$3,'Approvvigionamento energia'!E58,0)+IF(LCOH!$C$28=Menu!$A$4,'Approvvigionamento energia'!F58,0)+IF(LCOH!$C$28=Menu!$A$5,'Approvvigionamento energia'!G58,0)+IF(LCOH!$C$28=Menu!$A$6,'Approvvigionamento energia'!H58,0)</f>
        <v>2308.2799695116259</v>
      </c>
      <c r="J58">
        <f>'Approvvigionamento energia'!A58+'Approvvigionamento energia'!B58+'Approvvigionamento energia'!I58</f>
        <v>3051.5799695116261</v>
      </c>
      <c r="K58">
        <f>IF(MIN(LCOH!$C$18,J58)&gt;=$P$48*LCOH!$C$18, MIN(LCOH!$C$18,J58),0)</f>
        <v>1500</v>
      </c>
      <c r="L58">
        <f t="shared" si="1"/>
        <v>1551.5799695116261</v>
      </c>
      <c r="M58">
        <f>K58/LCOH!$C$18</f>
        <v>1</v>
      </c>
      <c r="N58">
        <f>K58/LCOH!$C$34</f>
        <v>28.901734104046245</v>
      </c>
    </row>
    <row r="59" spans="1:14" x14ac:dyDescent="0.35">
      <c r="A59">
        <f>'Profilo fotovoltaico'!B61*LCOH!$C$20</f>
        <v>316</v>
      </c>
      <c r="B59">
        <f>'Profilo eolico'!B61*LCOH!$C$21</f>
        <v>622.1</v>
      </c>
      <c r="C59">
        <f>$P$35*'Profilo fotovoltaico'!B61</f>
        <v>2324.0574512885723</v>
      </c>
      <c r="D59">
        <f>$Q$37*'Profilo eolico'!B61</f>
        <v>3629.7263678761706</v>
      </c>
      <c r="E59">
        <f>$P$39*'Profilo fotovoltaico'!B61+'Approvvigionamento energia'!$Q$39*'Profilo eolico'!B61</f>
        <v>3303.3091387292711</v>
      </c>
      <c r="F59">
        <f>$P$41*'Profilo fotovoltaico'!B61+'Approvvigionamento energia'!$Q$41*'Profilo eolico'!B61</f>
        <v>2976.8919095823712</v>
      </c>
      <c r="G59">
        <f>$P$43*'Profilo fotovoltaico'!B61+'Approvvigionamento energia'!$Q$43*'Profilo eolico'!B61</f>
        <v>2650.4746804354722</v>
      </c>
      <c r="H59">
        <f t="shared" si="0"/>
        <v>1138.4335154826958</v>
      </c>
      <c r="I59">
        <f>IF(LCOH!$C$28=Menu!$A$1,'Approvvigionamento energia'!C59,0)+IF(LCOH!$C$28=Menu!$A$2,'Approvvigionamento energia'!D59,0)+IF(LCOH!$C$28=Menu!$A$3,'Approvvigionamento energia'!E59,0)+IF(LCOH!$C$28=Menu!$A$4,'Approvvigionamento energia'!F59,0)+IF(LCOH!$C$28=Menu!$A$5,'Approvvigionamento energia'!G59,0)+IF(LCOH!$C$28=Menu!$A$6,'Approvvigionamento energia'!H59,0)</f>
        <v>2976.8919095823712</v>
      </c>
      <c r="J59">
        <f>'Approvvigionamento energia'!A59+'Approvvigionamento energia'!B59+'Approvvigionamento energia'!I59</f>
        <v>3914.9919095823711</v>
      </c>
      <c r="K59">
        <f>IF(MIN(LCOH!$C$18,J59)&gt;=$P$48*LCOH!$C$18, MIN(LCOH!$C$18,J59),0)</f>
        <v>1500</v>
      </c>
      <c r="L59">
        <f t="shared" si="1"/>
        <v>2414.9919095823711</v>
      </c>
      <c r="M59">
        <f>K59/LCOH!$C$18</f>
        <v>1</v>
      </c>
      <c r="N59">
        <f>K59/LCOH!$C$34</f>
        <v>28.901734104046245</v>
      </c>
    </row>
    <row r="60" spans="1:14" x14ac:dyDescent="0.35">
      <c r="A60">
        <f>'Profilo fotovoltaico'!B62*LCOH!$C$20</f>
        <v>401</v>
      </c>
      <c r="B60">
        <f>'Profilo eolico'!B62*LCOH!$C$21</f>
        <v>643</v>
      </c>
      <c r="C60">
        <f>$P$35*'Profilo fotovoltaico'!B62</f>
        <v>2949.199487236448</v>
      </c>
      <c r="D60">
        <f>$Q$37*'Profilo eolico'!B62</f>
        <v>3751.6702371714805</v>
      </c>
      <c r="E60">
        <f>$P$39*'Profilo fotovoltaico'!B62+'Approvvigionamento energia'!$Q$39*'Profilo eolico'!B62</f>
        <v>3551.0525496877221</v>
      </c>
      <c r="F60">
        <f>$P$41*'Profilo fotovoltaico'!B62+'Approvvigionamento energia'!$Q$41*'Profilo eolico'!B62</f>
        <v>3350.4348622039643</v>
      </c>
      <c r="G60">
        <f>$P$43*'Profilo fotovoltaico'!B62+'Approvvigionamento energia'!$Q$43*'Profilo eolico'!B62</f>
        <v>3149.8171747202064</v>
      </c>
      <c r="H60">
        <f t="shared" si="0"/>
        <v>1138.4335154826958</v>
      </c>
      <c r="I60">
        <f>IF(LCOH!$C$28=Menu!$A$1,'Approvvigionamento energia'!C60,0)+IF(LCOH!$C$28=Menu!$A$2,'Approvvigionamento energia'!D60,0)+IF(LCOH!$C$28=Menu!$A$3,'Approvvigionamento energia'!E60,0)+IF(LCOH!$C$28=Menu!$A$4,'Approvvigionamento energia'!F60,0)+IF(LCOH!$C$28=Menu!$A$5,'Approvvigionamento energia'!G60,0)+IF(LCOH!$C$28=Menu!$A$6,'Approvvigionamento energia'!H60,0)</f>
        <v>3350.4348622039643</v>
      </c>
      <c r="J60">
        <f>'Approvvigionamento energia'!A60+'Approvvigionamento energia'!B60+'Approvvigionamento energia'!I60</f>
        <v>4394.4348622039643</v>
      </c>
      <c r="K60">
        <f>IF(MIN(LCOH!$C$18,J60)&gt;=$P$48*LCOH!$C$18, MIN(LCOH!$C$18,J60),0)</f>
        <v>1500</v>
      </c>
      <c r="L60">
        <f t="shared" si="1"/>
        <v>2894.4348622039643</v>
      </c>
      <c r="M60">
        <f>K60/LCOH!$C$18</f>
        <v>1</v>
      </c>
      <c r="N60">
        <f>K60/LCOH!$C$34</f>
        <v>28.901734104046245</v>
      </c>
    </row>
    <row r="61" spans="1:14" x14ac:dyDescent="0.35">
      <c r="A61">
        <f>'Profilo fotovoltaico'!B63*LCOH!$C$20</f>
        <v>419</v>
      </c>
      <c r="B61">
        <f>'Profilo eolico'!B63*LCOH!$C$21</f>
        <v>633.4</v>
      </c>
      <c r="C61">
        <f>$P$35*'Profilo fotovoltaico'!B63</f>
        <v>3081.5825066136449</v>
      </c>
      <c r="D61">
        <f>$Q$37*'Profilo eolico'!B63</f>
        <v>3695.6577421841607</v>
      </c>
      <c r="E61">
        <f>$P$39*'Profilo fotovoltaico'!B63+'Approvvigionamento energia'!$Q$39*'Profilo eolico'!B63</f>
        <v>3542.1389332915314</v>
      </c>
      <c r="F61">
        <f>$P$41*'Profilo fotovoltaico'!B63+'Approvvigionamento energia'!$Q$41*'Profilo eolico'!B63</f>
        <v>3388.6201243989026</v>
      </c>
      <c r="G61">
        <f>$P$43*'Profilo fotovoltaico'!B63+'Approvvigionamento energia'!$Q$43*'Profilo eolico'!B63</f>
        <v>3235.1013155062742</v>
      </c>
      <c r="H61">
        <f t="shared" si="0"/>
        <v>1138.4335154826958</v>
      </c>
      <c r="I61">
        <f>IF(LCOH!$C$28=Menu!$A$1,'Approvvigionamento energia'!C61,0)+IF(LCOH!$C$28=Menu!$A$2,'Approvvigionamento energia'!D61,0)+IF(LCOH!$C$28=Menu!$A$3,'Approvvigionamento energia'!E61,0)+IF(LCOH!$C$28=Menu!$A$4,'Approvvigionamento energia'!F61,0)+IF(LCOH!$C$28=Menu!$A$5,'Approvvigionamento energia'!G61,0)+IF(LCOH!$C$28=Menu!$A$6,'Approvvigionamento energia'!H61,0)</f>
        <v>3388.6201243989026</v>
      </c>
      <c r="J61">
        <f>'Approvvigionamento energia'!A61+'Approvvigionamento energia'!B61+'Approvvigionamento energia'!I61</f>
        <v>4441.0201243989031</v>
      </c>
      <c r="K61">
        <f>IF(MIN(LCOH!$C$18,J61)&gt;=$P$48*LCOH!$C$18, MIN(LCOH!$C$18,J61),0)</f>
        <v>1500</v>
      </c>
      <c r="L61">
        <f t="shared" si="1"/>
        <v>2941.0201243989031</v>
      </c>
      <c r="M61">
        <f>K61/LCOH!$C$18</f>
        <v>1</v>
      </c>
      <c r="N61">
        <f>K61/LCOH!$C$34</f>
        <v>28.901734104046245</v>
      </c>
    </row>
    <row r="62" spans="1:14" x14ac:dyDescent="0.35">
      <c r="A62">
        <f>'Profilo fotovoltaico'!B64*LCOH!$C$20</f>
        <v>368</v>
      </c>
      <c r="B62">
        <f>'Profilo eolico'!B64*LCOH!$C$21</f>
        <v>605.29999999999995</v>
      </c>
      <c r="C62">
        <f>$P$35*'Profilo fotovoltaico'!B64</f>
        <v>2706.4972850449199</v>
      </c>
      <c r="D62">
        <f>$Q$37*'Profilo eolico'!B64</f>
        <v>3531.7045016483621</v>
      </c>
      <c r="E62">
        <f>$P$39*'Profilo fotovoltaico'!B64+'Approvvigionamento energia'!$Q$39*'Profilo eolico'!B64</f>
        <v>3325.4026974975013</v>
      </c>
      <c r="F62">
        <f>$P$41*'Profilo fotovoltaico'!B64+'Approvvigionamento energia'!$Q$41*'Profilo eolico'!B64</f>
        <v>3119.100893346641</v>
      </c>
      <c r="G62">
        <f>$P$43*'Profilo fotovoltaico'!B64+'Approvvigionamento energia'!$Q$43*'Profilo eolico'!B64</f>
        <v>2912.7990891957807</v>
      </c>
      <c r="H62">
        <f t="shared" si="0"/>
        <v>1138.4335154826958</v>
      </c>
      <c r="I62">
        <f>IF(LCOH!$C$28=Menu!$A$1,'Approvvigionamento energia'!C62,0)+IF(LCOH!$C$28=Menu!$A$2,'Approvvigionamento energia'!D62,0)+IF(LCOH!$C$28=Menu!$A$3,'Approvvigionamento energia'!E62,0)+IF(LCOH!$C$28=Menu!$A$4,'Approvvigionamento energia'!F62,0)+IF(LCOH!$C$28=Menu!$A$5,'Approvvigionamento energia'!G62,0)+IF(LCOH!$C$28=Menu!$A$6,'Approvvigionamento energia'!H62,0)</f>
        <v>3119.100893346641</v>
      </c>
      <c r="J62">
        <f>'Approvvigionamento energia'!A62+'Approvvigionamento energia'!B62+'Approvvigionamento energia'!I62</f>
        <v>4092.4008933466412</v>
      </c>
      <c r="K62">
        <f>IF(MIN(LCOH!$C$18,J62)&gt;=$P$48*LCOH!$C$18, MIN(LCOH!$C$18,J62),0)</f>
        <v>1500</v>
      </c>
      <c r="L62">
        <f t="shared" si="1"/>
        <v>2592.4008933466412</v>
      </c>
      <c r="M62">
        <f>K62/LCOH!$C$18</f>
        <v>1</v>
      </c>
      <c r="N62">
        <f>K62/LCOH!$C$34</f>
        <v>28.901734104046245</v>
      </c>
    </row>
    <row r="63" spans="1:14" x14ac:dyDescent="0.35">
      <c r="A63">
        <f>'Profilo fotovoltaico'!B65*LCOH!$C$20</f>
        <v>274</v>
      </c>
      <c r="B63">
        <f>'Profilo eolico'!B65*LCOH!$C$21</f>
        <v>562.30000000000007</v>
      </c>
      <c r="C63">
        <f>$P$35*'Profilo fotovoltaico'!B65</f>
        <v>2015.163739408446</v>
      </c>
      <c r="D63">
        <f>$Q$37*'Profilo eolico'!B65</f>
        <v>3280.815201184329</v>
      </c>
      <c r="E63">
        <f>$P$39*'Profilo fotovoltaico'!B65+'Approvvigionamento energia'!$Q$39*'Profilo eolico'!B65</f>
        <v>2964.402335740358</v>
      </c>
      <c r="F63">
        <f>$P$41*'Profilo fotovoltaico'!B65+'Approvvigionamento energia'!$Q$41*'Profilo eolico'!B65</f>
        <v>2647.9894702963875</v>
      </c>
      <c r="G63">
        <f>$P$43*'Profilo fotovoltaico'!B65+'Approvvigionamento energia'!$Q$43*'Profilo eolico'!B65</f>
        <v>2331.5766048524169</v>
      </c>
      <c r="H63">
        <f t="shared" si="0"/>
        <v>1138.4335154826958</v>
      </c>
      <c r="I63">
        <f>IF(LCOH!$C$28=Menu!$A$1,'Approvvigionamento energia'!C63,0)+IF(LCOH!$C$28=Menu!$A$2,'Approvvigionamento energia'!D63,0)+IF(LCOH!$C$28=Menu!$A$3,'Approvvigionamento energia'!E63,0)+IF(LCOH!$C$28=Menu!$A$4,'Approvvigionamento energia'!F63,0)+IF(LCOH!$C$28=Menu!$A$5,'Approvvigionamento energia'!G63,0)+IF(LCOH!$C$28=Menu!$A$6,'Approvvigionamento energia'!H63,0)</f>
        <v>2647.9894702963875</v>
      </c>
      <c r="J63">
        <f>'Approvvigionamento energia'!A63+'Approvvigionamento energia'!B63+'Approvvigionamento energia'!I63</f>
        <v>3484.2894702963877</v>
      </c>
      <c r="K63">
        <f>IF(MIN(LCOH!$C$18,J63)&gt;=$P$48*LCOH!$C$18, MIN(LCOH!$C$18,J63),0)</f>
        <v>1500</v>
      </c>
      <c r="L63">
        <f t="shared" si="1"/>
        <v>1984.2894702963877</v>
      </c>
      <c r="M63">
        <f>K63/LCOH!$C$18</f>
        <v>1</v>
      </c>
      <c r="N63">
        <f>K63/LCOH!$C$34</f>
        <v>28.901734104046245</v>
      </c>
    </row>
    <row r="64" spans="1:14" x14ac:dyDescent="0.35">
      <c r="A64">
        <f>'Profilo fotovoltaico'!B66*LCOH!$C$20</f>
        <v>142</v>
      </c>
      <c r="B64">
        <f>'Profilo eolico'!B66*LCOH!$C$21</f>
        <v>481</v>
      </c>
      <c r="C64">
        <f>$P$35*'Profilo fotovoltaico'!B66</f>
        <v>1044.3549306423331</v>
      </c>
      <c r="D64">
        <f>$Q$37*'Profilo eolico'!B66</f>
        <v>2806.4593842604695</v>
      </c>
      <c r="E64">
        <f>$P$39*'Profilo fotovoltaico'!B66+'Approvvigionamento energia'!$Q$39*'Profilo eolico'!B66</f>
        <v>2365.9332708559355</v>
      </c>
      <c r="F64">
        <f>$P$41*'Profilo fotovoltaico'!B66+'Approvvigionamento energia'!$Q$41*'Profilo eolico'!B66</f>
        <v>1925.4071574514014</v>
      </c>
      <c r="G64">
        <f>$P$43*'Profilo fotovoltaico'!B66+'Approvvigionamento energia'!$Q$43*'Profilo eolico'!B66</f>
        <v>1484.8810440468674</v>
      </c>
      <c r="H64">
        <f t="shared" si="0"/>
        <v>1138.4335154826958</v>
      </c>
      <c r="I64">
        <f>IF(LCOH!$C$28=Menu!$A$1,'Approvvigionamento energia'!C64,0)+IF(LCOH!$C$28=Menu!$A$2,'Approvvigionamento energia'!D64,0)+IF(LCOH!$C$28=Menu!$A$3,'Approvvigionamento energia'!E64,0)+IF(LCOH!$C$28=Menu!$A$4,'Approvvigionamento energia'!F64,0)+IF(LCOH!$C$28=Menu!$A$5,'Approvvigionamento energia'!G64,0)+IF(LCOH!$C$28=Menu!$A$6,'Approvvigionamento energia'!H64,0)</f>
        <v>1925.4071574514014</v>
      </c>
      <c r="J64">
        <f>'Approvvigionamento energia'!A64+'Approvvigionamento energia'!B64+'Approvvigionamento energia'!I64</f>
        <v>2548.4071574514014</v>
      </c>
      <c r="K64">
        <f>IF(MIN(LCOH!$C$18,J64)&gt;=$P$48*LCOH!$C$18, MIN(LCOH!$C$18,J64),0)</f>
        <v>1500</v>
      </c>
      <c r="L64">
        <f t="shared" si="1"/>
        <v>1048.4071574514014</v>
      </c>
      <c r="M64">
        <f>K64/LCOH!$C$18</f>
        <v>1</v>
      </c>
      <c r="N64">
        <f>K64/LCOH!$C$34</f>
        <v>28.901734104046245</v>
      </c>
    </row>
    <row r="65" spans="1:14" x14ac:dyDescent="0.35">
      <c r="A65">
        <f>'Profilo fotovoltaico'!B67*LCOH!$C$20</f>
        <v>15</v>
      </c>
      <c r="B65">
        <f>'Profilo eolico'!B67*LCOH!$C$21</f>
        <v>406.2</v>
      </c>
      <c r="C65">
        <f>$P$35*'Profilo fotovoltaico'!B67</f>
        <v>110.31918281433097</v>
      </c>
      <c r="D65">
        <f>$Q$37*'Profilo eolico'!B67</f>
        <v>2370.0286941509412</v>
      </c>
      <c r="E65">
        <f>$P$39*'Profilo fotovoltaico'!B67+'Approvvigionamento energia'!$Q$39*'Profilo eolico'!B67</f>
        <v>1805.1013163167886</v>
      </c>
      <c r="F65">
        <f>$P$41*'Profilo fotovoltaico'!B67+'Approvvigionamento energia'!$Q$41*'Profilo eolico'!B67</f>
        <v>1240.173938482636</v>
      </c>
      <c r="G65">
        <f>$P$43*'Profilo fotovoltaico'!B67+'Approvvigionamento energia'!$Q$43*'Profilo eolico'!B67</f>
        <v>675.24656064848352</v>
      </c>
      <c r="H65">
        <f t="shared" si="0"/>
        <v>1138.4335154826958</v>
      </c>
      <c r="I65">
        <f>IF(LCOH!$C$28=Menu!$A$1,'Approvvigionamento energia'!C65,0)+IF(LCOH!$C$28=Menu!$A$2,'Approvvigionamento energia'!D65,0)+IF(LCOH!$C$28=Menu!$A$3,'Approvvigionamento energia'!E65,0)+IF(LCOH!$C$28=Menu!$A$4,'Approvvigionamento energia'!F65,0)+IF(LCOH!$C$28=Menu!$A$5,'Approvvigionamento energia'!G65,0)+IF(LCOH!$C$28=Menu!$A$6,'Approvvigionamento energia'!H65,0)</f>
        <v>1240.173938482636</v>
      </c>
      <c r="J65">
        <f>'Approvvigionamento energia'!A65+'Approvvigionamento energia'!B65+'Approvvigionamento energia'!I65</f>
        <v>1661.373938482636</v>
      </c>
      <c r="K65">
        <f>IF(MIN(LCOH!$C$18,J65)&gt;=$P$48*LCOH!$C$18, MIN(LCOH!$C$18,J65),0)</f>
        <v>1500</v>
      </c>
      <c r="L65">
        <f t="shared" si="1"/>
        <v>161.37393848263605</v>
      </c>
      <c r="M65">
        <f>K65/LCOH!$C$18</f>
        <v>1</v>
      </c>
      <c r="N65">
        <f>K65/LCOH!$C$34</f>
        <v>28.901734104046245</v>
      </c>
    </row>
    <row r="66" spans="1:14" x14ac:dyDescent="0.35">
      <c r="A66">
        <f>'Profilo fotovoltaico'!B68*LCOH!$C$20</f>
        <v>0</v>
      </c>
      <c r="B66">
        <f>'Profilo eolico'!B68*LCOH!$C$21</f>
        <v>349</v>
      </c>
      <c r="C66">
        <f>$P$35*'Profilo fotovoltaico'!B68</f>
        <v>0</v>
      </c>
      <c r="D66">
        <f>$Q$37*'Profilo eolico'!B68</f>
        <v>2036.2875781848313</v>
      </c>
      <c r="E66">
        <f>$P$39*'Profilo fotovoltaico'!B68+'Approvvigionamento energia'!$Q$39*'Profilo eolico'!B68</f>
        <v>1527.2156836386234</v>
      </c>
      <c r="F66">
        <f>$P$41*'Profilo fotovoltaico'!B68+'Approvvigionamento energia'!$Q$41*'Profilo eolico'!B68</f>
        <v>1018.1437890924157</v>
      </c>
      <c r="G66">
        <f>$P$43*'Profilo fotovoltaico'!B68+'Approvvigionamento energia'!$Q$43*'Profilo eolico'!B68</f>
        <v>509.07189454620783</v>
      </c>
      <c r="H66">
        <f t="shared" ref="H66:H129" si="2">$P$45</f>
        <v>1138.4335154826958</v>
      </c>
      <c r="I66">
        <f>IF(LCOH!$C$28=Menu!$A$1,'Approvvigionamento energia'!C66,0)+IF(LCOH!$C$28=Menu!$A$2,'Approvvigionamento energia'!D66,0)+IF(LCOH!$C$28=Menu!$A$3,'Approvvigionamento energia'!E66,0)+IF(LCOH!$C$28=Menu!$A$4,'Approvvigionamento energia'!F66,0)+IF(LCOH!$C$28=Menu!$A$5,'Approvvigionamento energia'!G66,0)+IF(LCOH!$C$28=Menu!$A$6,'Approvvigionamento energia'!H66,0)</f>
        <v>1018.1437890924157</v>
      </c>
      <c r="J66">
        <f>'Approvvigionamento energia'!A66+'Approvvigionamento energia'!B66+'Approvvigionamento energia'!I66</f>
        <v>1367.1437890924158</v>
      </c>
      <c r="K66">
        <f>IF(MIN(LCOH!$C$18,J66)&gt;=$P$48*LCOH!$C$18, MIN(LCOH!$C$18,J66),0)</f>
        <v>1367.1437890924158</v>
      </c>
      <c r="L66">
        <f t="shared" si="1"/>
        <v>0</v>
      </c>
      <c r="M66">
        <f>K66/LCOH!$C$18</f>
        <v>0.91142919272827716</v>
      </c>
      <c r="N66">
        <f>K66/LCOH!$C$34</f>
        <v>26.341884182898184</v>
      </c>
    </row>
    <row r="67" spans="1:14" x14ac:dyDescent="0.35">
      <c r="A67">
        <f>'Profilo fotovoltaico'!B69*LCOH!$C$20</f>
        <v>0</v>
      </c>
      <c r="B67">
        <f>'Profilo eolico'!B69*LCOH!$C$21</f>
        <v>313.40000000000003</v>
      </c>
      <c r="C67">
        <f>$P$35*'Profilo fotovoltaico'!B69</f>
        <v>0</v>
      </c>
      <c r="D67">
        <f>$Q$37*'Profilo eolico'!B69</f>
        <v>1828.5745759401896</v>
      </c>
      <c r="E67">
        <f>$P$39*'Profilo fotovoltaico'!B69+'Approvvigionamento energia'!$Q$39*'Profilo eolico'!B69</f>
        <v>1371.4309319551421</v>
      </c>
      <c r="F67">
        <f>$P$41*'Profilo fotovoltaico'!B69+'Approvvigionamento energia'!$Q$41*'Profilo eolico'!B69</f>
        <v>914.28728797009478</v>
      </c>
      <c r="G67">
        <f>$P$43*'Profilo fotovoltaico'!B69+'Approvvigionamento energia'!$Q$43*'Profilo eolico'!B69</f>
        <v>457.14364398504739</v>
      </c>
      <c r="H67">
        <f t="shared" si="2"/>
        <v>1138.4335154826958</v>
      </c>
      <c r="I67">
        <f>IF(LCOH!$C$28=Menu!$A$1,'Approvvigionamento energia'!C67,0)+IF(LCOH!$C$28=Menu!$A$2,'Approvvigionamento energia'!D67,0)+IF(LCOH!$C$28=Menu!$A$3,'Approvvigionamento energia'!E67,0)+IF(LCOH!$C$28=Menu!$A$4,'Approvvigionamento energia'!F67,0)+IF(LCOH!$C$28=Menu!$A$5,'Approvvigionamento energia'!G67,0)+IF(LCOH!$C$28=Menu!$A$6,'Approvvigionamento energia'!H67,0)</f>
        <v>914.28728797009478</v>
      </c>
      <c r="J67">
        <f>'Approvvigionamento energia'!A67+'Approvvigionamento energia'!B67+'Approvvigionamento energia'!I67</f>
        <v>1227.6872879700948</v>
      </c>
      <c r="K67">
        <f>IF(MIN(LCOH!$C$18,J67)&gt;=$P$48*LCOH!$C$18, MIN(LCOH!$C$18,J67),0)</f>
        <v>1227.6872879700948</v>
      </c>
      <c r="L67">
        <f t="shared" ref="L67:L130" si="3">J67-K67</f>
        <v>0</v>
      </c>
      <c r="M67">
        <f>K67/LCOH!$C$18</f>
        <v>0.8184581919800632</v>
      </c>
      <c r="N67">
        <f>K67/LCOH!$C$34</f>
        <v>23.654861039886221</v>
      </c>
    </row>
    <row r="68" spans="1:14" x14ac:dyDescent="0.35">
      <c r="A68">
        <f>'Profilo fotovoltaico'!B70*LCOH!$C$20</f>
        <v>0</v>
      </c>
      <c r="B68">
        <f>'Profilo eolico'!B70*LCOH!$C$21</f>
        <v>293.3</v>
      </c>
      <c r="C68">
        <f>$P$35*'Profilo fotovoltaico'!B70</f>
        <v>0</v>
      </c>
      <c r="D68">
        <f>$Q$37*'Profilo eolico'!B70</f>
        <v>1711.2984145604901</v>
      </c>
      <c r="E68">
        <f>$P$39*'Profilo fotovoltaico'!B70+'Approvvigionamento energia'!$Q$39*'Profilo eolico'!B70</f>
        <v>1283.4738109203674</v>
      </c>
      <c r="F68">
        <f>$P$41*'Profilo fotovoltaico'!B70+'Approvvigionamento energia'!$Q$41*'Profilo eolico'!B70</f>
        <v>855.64920728024504</v>
      </c>
      <c r="G68">
        <f>$P$43*'Profilo fotovoltaico'!B70+'Approvvigionamento energia'!$Q$43*'Profilo eolico'!B70</f>
        <v>427.82460364012252</v>
      </c>
      <c r="H68">
        <f t="shared" si="2"/>
        <v>1138.4335154826958</v>
      </c>
      <c r="I68">
        <f>IF(LCOH!$C$28=Menu!$A$1,'Approvvigionamento energia'!C68,0)+IF(LCOH!$C$28=Menu!$A$2,'Approvvigionamento energia'!D68,0)+IF(LCOH!$C$28=Menu!$A$3,'Approvvigionamento energia'!E68,0)+IF(LCOH!$C$28=Menu!$A$4,'Approvvigionamento energia'!F68,0)+IF(LCOH!$C$28=Menu!$A$5,'Approvvigionamento energia'!G68,0)+IF(LCOH!$C$28=Menu!$A$6,'Approvvigionamento energia'!H68,0)</f>
        <v>855.64920728024504</v>
      </c>
      <c r="J68">
        <f>'Approvvigionamento energia'!A68+'Approvvigionamento energia'!B68+'Approvvigionamento energia'!I68</f>
        <v>1148.949207280245</v>
      </c>
      <c r="K68">
        <f>IF(MIN(LCOH!$C$18,J68)&gt;=$P$48*LCOH!$C$18, MIN(LCOH!$C$18,J68),0)</f>
        <v>1148.949207280245</v>
      </c>
      <c r="L68">
        <f t="shared" si="3"/>
        <v>0</v>
      </c>
      <c r="M68">
        <f>K68/LCOH!$C$18</f>
        <v>0.76596613818683001</v>
      </c>
      <c r="N68">
        <f>K68/LCOH!$C$34</f>
        <v>22.137749658578901</v>
      </c>
    </row>
    <row r="69" spans="1:14" x14ac:dyDescent="0.35">
      <c r="A69">
        <f>'Profilo fotovoltaico'!B71*LCOH!$C$20</f>
        <v>0</v>
      </c>
      <c r="B69">
        <f>'Profilo eolico'!B71*LCOH!$C$21</f>
        <v>275.89999999999998</v>
      </c>
      <c r="C69">
        <f>$P$35*'Profilo fotovoltaico'!B71</f>
        <v>0</v>
      </c>
      <c r="D69">
        <f>$Q$37*'Profilo eolico'!B71</f>
        <v>1609.7757673959741</v>
      </c>
      <c r="E69">
        <f>$P$39*'Profilo fotovoltaico'!B71+'Approvvigionamento energia'!$Q$39*'Profilo eolico'!B71</f>
        <v>1207.3318255469806</v>
      </c>
      <c r="F69">
        <f>$P$41*'Profilo fotovoltaico'!B71+'Approvvigionamento energia'!$Q$41*'Profilo eolico'!B71</f>
        <v>804.88788369798704</v>
      </c>
      <c r="G69">
        <f>$P$43*'Profilo fotovoltaico'!B71+'Approvvigionamento energia'!$Q$43*'Profilo eolico'!B71</f>
        <v>402.44394184899352</v>
      </c>
      <c r="H69">
        <f t="shared" si="2"/>
        <v>1138.4335154826958</v>
      </c>
      <c r="I69">
        <f>IF(LCOH!$C$28=Menu!$A$1,'Approvvigionamento energia'!C69,0)+IF(LCOH!$C$28=Menu!$A$2,'Approvvigionamento energia'!D69,0)+IF(LCOH!$C$28=Menu!$A$3,'Approvvigionamento energia'!E69,0)+IF(LCOH!$C$28=Menu!$A$4,'Approvvigionamento energia'!F69,0)+IF(LCOH!$C$28=Menu!$A$5,'Approvvigionamento energia'!G69,0)+IF(LCOH!$C$28=Menu!$A$6,'Approvvigionamento energia'!H69,0)</f>
        <v>804.88788369798704</v>
      </c>
      <c r="J69">
        <f>'Approvvigionamento energia'!A69+'Approvvigionamento energia'!B69+'Approvvigionamento energia'!I69</f>
        <v>1080.7878836979871</v>
      </c>
      <c r="K69">
        <f>IF(MIN(LCOH!$C$18,J69)&gt;=$P$48*LCOH!$C$18, MIN(LCOH!$C$18,J69),0)</f>
        <v>1080.7878836979871</v>
      </c>
      <c r="L69">
        <f t="shared" si="3"/>
        <v>0</v>
      </c>
      <c r="M69">
        <f>K69/LCOH!$C$18</f>
        <v>0.72052525579865812</v>
      </c>
      <c r="N69">
        <f>K69/LCOH!$C$34</f>
        <v>20.824429358342719</v>
      </c>
    </row>
    <row r="70" spans="1:14" x14ac:dyDescent="0.35">
      <c r="A70">
        <f>'Profilo fotovoltaico'!B72*LCOH!$C$20</f>
        <v>0</v>
      </c>
      <c r="B70">
        <f>'Profilo eolico'!B72*LCOH!$C$21</f>
        <v>275.2</v>
      </c>
      <c r="C70">
        <f>$P$35*'Profilo fotovoltaico'!B72</f>
        <v>0</v>
      </c>
      <c r="D70">
        <f>$Q$37*'Profilo eolico'!B72</f>
        <v>1605.6915229698154</v>
      </c>
      <c r="E70">
        <f>$P$39*'Profilo fotovoltaico'!B72+'Approvvigionamento energia'!$Q$39*'Profilo eolico'!B72</f>
        <v>1204.2686422273616</v>
      </c>
      <c r="F70">
        <f>$P$41*'Profilo fotovoltaico'!B72+'Approvvigionamento energia'!$Q$41*'Profilo eolico'!B72</f>
        <v>802.84576148490771</v>
      </c>
      <c r="G70">
        <f>$P$43*'Profilo fotovoltaico'!B72+'Approvvigionamento energia'!$Q$43*'Profilo eolico'!B72</f>
        <v>401.42288074245386</v>
      </c>
      <c r="H70">
        <f t="shared" si="2"/>
        <v>1138.4335154826958</v>
      </c>
      <c r="I70">
        <f>IF(LCOH!$C$28=Menu!$A$1,'Approvvigionamento energia'!C70,0)+IF(LCOH!$C$28=Menu!$A$2,'Approvvigionamento energia'!D70,0)+IF(LCOH!$C$28=Menu!$A$3,'Approvvigionamento energia'!E70,0)+IF(LCOH!$C$28=Menu!$A$4,'Approvvigionamento energia'!F70,0)+IF(LCOH!$C$28=Menu!$A$5,'Approvvigionamento energia'!G70,0)+IF(LCOH!$C$28=Menu!$A$6,'Approvvigionamento energia'!H70,0)</f>
        <v>802.84576148490771</v>
      </c>
      <c r="J70">
        <f>'Approvvigionamento energia'!A70+'Approvvigionamento energia'!B70+'Approvvigionamento energia'!I70</f>
        <v>1078.0457614849076</v>
      </c>
      <c r="K70">
        <f>IF(MIN(LCOH!$C$18,J70)&gt;=$P$48*LCOH!$C$18, MIN(LCOH!$C$18,J70),0)</f>
        <v>1078.0457614849076</v>
      </c>
      <c r="L70">
        <f t="shared" si="3"/>
        <v>0</v>
      </c>
      <c r="M70">
        <f>K70/LCOH!$C$18</f>
        <v>0.71869717432327174</v>
      </c>
      <c r="N70">
        <f>K70/LCOH!$C$34</f>
        <v>20.771594633620573</v>
      </c>
    </row>
    <row r="71" spans="1:14" x14ac:dyDescent="0.35">
      <c r="A71">
        <f>'Profilo fotovoltaico'!B73*LCOH!$C$20</f>
        <v>0</v>
      </c>
      <c r="B71">
        <f>'Profilo eolico'!B73*LCOH!$C$21</f>
        <v>280.7</v>
      </c>
      <c r="C71">
        <f>$P$35*'Profilo fotovoltaico'!B73</f>
        <v>0</v>
      </c>
      <c r="D71">
        <f>$Q$37*'Profilo eolico'!B73</f>
        <v>1637.7820148896337</v>
      </c>
      <c r="E71">
        <f>$P$39*'Profilo fotovoltaico'!B73+'Approvvigionamento energia'!$Q$39*'Profilo eolico'!B73</f>
        <v>1228.3365111672254</v>
      </c>
      <c r="F71">
        <f>$P$41*'Profilo fotovoltaico'!B73+'Approvvigionamento energia'!$Q$41*'Profilo eolico'!B73</f>
        <v>818.89100744481686</v>
      </c>
      <c r="G71">
        <f>$P$43*'Profilo fotovoltaico'!B73+'Approvvigionamento energia'!$Q$43*'Profilo eolico'!B73</f>
        <v>409.44550372240843</v>
      </c>
      <c r="H71">
        <f t="shared" si="2"/>
        <v>1138.4335154826958</v>
      </c>
      <c r="I71">
        <f>IF(LCOH!$C$28=Menu!$A$1,'Approvvigionamento energia'!C71,0)+IF(LCOH!$C$28=Menu!$A$2,'Approvvigionamento energia'!D71,0)+IF(LCOH!$C$28=Menu!$A$3,'Approvvigionamento energia'!E71,0)+IF(LCOH!$C$28=Menu!$A$4,'Approvvigionamento energia'!F71,0)+IF(LCOH!$C$28=Menu!$A$5,'Approvvigionamento energia'!G71,0)+IF(LCOH!$C$28=Menu!$A$6,'Approvvigionamento energia'!H71,0)</f>
        <v>818.89100744481686</v>
      </c>
      <c r="J71">
        <f>'Approvvigionamento energia'!A71+'Approvvigionamento energia'!B71+'Approvvigionamento energia'!I71</f>
        <v>1099.5910074448168</v>
      </c>
      <c r="K71">
        <f>IF(MIN(LCOH!$C$18,J71)&gt;=$P$48*LCOH!$C$18, MIN(LCOH!$C$18,J71),0)</f>
        <v>1099.5910074448168</v>
      </c>
      <c r="L71">
        <f t="shared" si="3"/>
        <v>0</v>
      </c>
      <c r="M71">
        <f>K71/LCOH!$C$18</f>
        <v>0.73306067162987787</v>
      </c>
      <c r="N71">
        <f>K71/LCOH!$C$34</f>
        <v>21.186724613580285</v>
      </c>
    </row>
    <row r="72" spans="1:14" x14ac:dyDescent="0.35">
      <c r="A72">
        <f>'Profilo fotovoltaico'!B74*LCOH!$C$20</f>
        <v>0</v>
      </c>
      <c r="B72">
        <f>'Profilo eolico'!B74*LCOH!$C$21</f>
        <v>301.39999999999998</v>
      </c>
      <c r="C72">
        <f>$P$35*'Profilo fotovoltaico'!B74</f>
        <v>0</v>
      </c>
      <c r="D72">
        <f>$Q$37*'Profilo eolico'!B74</f>
        <v>1758.5589572060408</v>
      </c>
      <c r="E72">
        <f>$P$39*'Profilo fotovoltaico'!B74+'Approvvigionamento energia'!$Q$39*'Profilo eolico'!B74</f>
        <v>1318.9192179045303</v>
      </c>
      <c r="F72">
        <f>$P$41*'Profilo fotovoltaico'!B74+'Approvvigionamento energia'!$Q$41*'Profilo eolico'!B74</f>
        <v>879.27947860302038</v>
      </c>
      <c r="G72">
        <f>$P$43*'Profilo fotovoltaico'!B74+'Approvvigionamento energia'!$Q$43*'Profilo eolico'!B74</f>
        <v>439.63973930151019</v>
      </c>
      <c r="H72">
        <f t="shared" si="2"/>
        <v>1138.4335154826958</v>
      </c>
      <c r="I72">
        <f>IF(LCOH!$C$28=Menu!$A$1,'Approvvigionamento energia'!C72,0)+IF(LCOH!$C$28=Menu!$A$2,'Approvvigionamento energia'!D72,0)+IF(LCOH!$C$28=Menu!$A$3,'Approvvigionamento energia'!E72,0)+IF(LCOH!$C$28=Menu!$A$4,'Approvvigionamento energia'!F72,0)+IF(LCOH!$C$28=Menu!$A$5,'Approvvigionamento energia'!G72,0)+IF(LCOH!$C$28=Menu!$A$6,'Approvvigionamento energia'!H72,0)</f>
        <v>879.27947860302038</v>
      </c>
      <c r="J72">
        <f>'Approvvigionamento energia'!A72+'Approvvigionamento energia'!B72+'Approvvigionamento energia'!I72</f>
        <v>1180.6794786030205</v>
      </c>
      <c r="K72">
        <f>IF(MIN(LCOH!$C$18,J72)&gt;=$P$48*LCOH!$C$18, MIN(LCOH!$C$18,J72),0)</f>
        <v>1180.6794786030205</v>
      </c>
      <c r="L72">
        <f t="shared" si="3"/>
        <v>0</v>
      </c>
      <c r="M72">
        <f>K72/LCOH!$C$18</f>
        <v>0.78711965240201365</v>
      </c>
      <c r="N72">
        <f>K72/LCOH!$C$34</f>
        <v>22.749122901792301</v>
      </c>
    </row>
    <row r="73" spans="1:14" x14ac:dyDescent="0.35">
      <c r="A73">
        <f>'Profilo fotovoltaico'!B75*LCOH!$C$20</f>
        <v>0</v>
      </c>
      <c r="B73">
        <f>'Profilo eolico'!B75*LCOH!$C$21</f>
        <v>317.7</v>
      </c>
      <c r="C73">
        <f>$P$35*'Profilo fotovoltaico'!B75</f>
        <v>0</v>
      </c>
      <c r="D73">
        <f>$Q$37*'Profilo eolico'!B75</f>
        <v>1853.6635059865928</v>
      </c>
      <c r="E73">
        <f>$P$39*'Profilo fotovoltaico'!B75+'Approvvigionamento energia'!$Q$39*'Profilo eolico'!B75</f>
        <v>1390.2476294899445</v>
      </c>
      <c r="F73">
        <f>$P$41*'Profilo fotovoltaico'!B75+'Approvvigionamento energia'!$Q$41*'Profilo eolico'!B75</f>
        <v>926.83175299329639</v>
      </c>
      <c r="G73">
        <f>$P$43*'Profilo fotovoltaico'!B75+'Approvvigionamento energia'!$Q$43*'Profilo eolico'!B75</f>
        <v>463.4158764966482</v>
      </c>
      <c r="H73">
        <f t="shared" si="2"/>
        <v>1138.4335154826958</v>
      </c>
      <c r="I73">
        <f>IF(LCOH!$C$28=Menu!$A$1,'Approvvigionamento energia'!C73,0)+IF(LCOH!$C$28=Menu!$A$2,'Approvvigionamento energia'!D73,0)+IF(LCOH!$C$28=Menu!$A$3,'Approvvigionamento energia'!E73,0)+IF(LCOH!$C$28=Menu!$A$4,'Approvvigionamento energia'!F73,0)+IF(LCOH!$C$28=Menu!$A$5,'Approvvigionamento energia'!G73,0)+IF(LCOH!$C$28=Menu!$A$6,'Approvvigionamento energia'!H73,0)</f>
        <v>926.83175299329639</v>
      </c>
      <c r="J73">
        <f>'Approvvigionamento energia'!A73+'Approvvigionamento energia'!B73+'Approvvigionamento energia'!I73</f>
        <v>1244.5317529932963</v>
      </c>
      <c r="K73">
        <f>IF(MIN(LCOH!$C$18,J73)&gt;=$P$48*LCOH!$C$18, MIN(LCOH!$C$18,J73),0)</f>
        <v>1244.5317529932963</v>
      </c>
      <c r="L73">
        <f t="shared" si="3"/>
        <v>0</v>
      </c>
      <c r="M73">
        <f>K73/LCOH!$C$18</f>
        <v>0.82968783532886425</v>
      </c>
      <c r="N73">
        <f>K73/LCOH!$C$34</f>
        <v>23.979417206036537</v>
      </c>
    </row>
    <row r="74" spans="1:14" x14ac:dyDescent="0.35">
      <c r="A74">
        <f>'Profilo fotovoltaico'!B76*LCOH!$C$20</f>
        <v>0</v>
      </c>
      <c r="B74">
        <f>'Profilo eolico'!B76*LCOH!$C$21</f>
        <v>322.10000000000002</v>
      </c>
      <c r="C74">
        <f>$P$35*'Profilo fotovoltaico'!B76</f>
        <v>0</v>
      </c>
      <c r="D74">
        <f>$Q$37*'Profilo eolico'!B76</f>
        <v>1879.3358995224476</v>
      </c>
      <c r="E74">
        <f>$P$39*'Profilo fotovoltaico'!B76+'Approvvigionamento energia'!$Q$39*'Profilo eolico'!B76</f>
        <v>1409.5019246418356</v>
      </c>
      <c r="F74">
        <f>$P$41*'Profilo fotovoltaico'!B76+'Approvvigionamento energia'!$Q$41*'Profilo eolico'!B76</f>
        <v>939.66794976122378</v>
      </c>
      <c r="G74">
        <f>$P$43*'Profilo fotovoltaico'!B76+'Approvvigionamento energia'!$Q$43*'Profilo eolico'!B76</f>
        <v>469.83397488061189</v>
      </c>
      <c r="H74">
        <f t="shared" si="2"/>
        <v>1138.4335154826958</v>
      </c>
      <c r="I74">
        <f>IF(LCOH!$C$28=Menu!$A$1,'Approvvigionamento energia'!C74,0)+IF(LCOH!$C$28=Menu!$A$2,'Approvvigionamento energia'!D74,0)+IF(LCOH!$C$28=Menu!$A$3,'Approvvigionamento energia'!E74,0)+IF(LCOH!$C$28=Menu!$A$4,'Approvvigionamento energia'!F74,0)+IF(LCOH!$C$28=Menu!$A$5,'Approvvigionamento energia'!G74,0)+IF(LCOH!$C$28=Menu!$A$6,'Approvvigionamento energia'!H74,0)</f>
        <v>939.66794976122378</v>
      </c>
      <c r="J74">
        <f>'Approvvigionamento energia'!A74+'Approvvigionamento energia'!B74+'Approvvigionamento energia'!I74</f>
        <v>1261.7679497612239</v>
      </c>
      <c r="K74">
        <f>IF(MIN(LCOH!$C$18,J74)&gt;=$P$48*LCOH!$C$18, MIN(LCOH!$C$18,J74),0)</f>
        <v>1261.7679497612239</v>
      </c>
      <c r="L74">
        <f t="shared" si="3"/>
        <v>0</v>
      </c>
      <c r="M74">
        <f>K74/LCOH!$C$18</f>
        <v>0.84117863317414932</v>
      </c>
      <c r="N74">
        <f>K74/LCOH!$C$34</f>
        <v>24.311521190004314</v>
      </c>
    </row>
    <row r="75" spans="1:14" x14ac:dyDescent="0.35">
      <c r="A75">
        <f>'Profilo fotovoltaico'!B77*LCOH!$C$20</f>
        <v>0</v>
      </c>
      <c r="B75">
        <f>'Profilo eolico'!B77*LCOH!$C$21</f>
        <v>318.40000000000003</v>
      </c>
      <c r="C75">
        <f>$P$35*'Profilo fotovoltaico'!B77</f>
        <v>0</v>
      </c>
      <c r="D75">
        <f>$Q$37*'Profilo eolico'!B77</f>
        <v>1857.7477504127517</v>
      </c>
      <c r="E75">
        <f>$P$39*'Profilo fotovoltaico'!B77+'Approvvigionamento energia'!$Q$39*'Profilo eolico'!B77</f>
        <v>1393.3108128095637</v>
      </c>
      <c r="F75">
        <f>$P$41*'Profilo fotovoltaico'!B77+'Approvvigionamento energia'!$Q$41*'Profilo eolico'!B77</f>
        <v>928.87387520637583</v>
      </c>
      <c r="G75">
        <f>$P$43*'Profilo fotovoltaico'!B77+'Approvvigionamento energia'!$Q$43*'Profilo eolico'!B77</f>
        <v>464.43693760318791</v>
      </c>
      <c r="H75">
        <f t="shared" si="2"/>
        <v>1138.4335154826958</v>
      </c>
      <c r="I75">
        <f>IF(LCOH!$C$28=Menu!$A$1,'Approvvigionamento energia'!C75,0)+IF(LCOH!$C$28=Menu!$A$2,'Approvvigionamento energia'!D75,0)+IF(LCOH!$C$28=Menu!$A$3,'Approvvigionamento energia'!E75,0)+IF(LCOH!$C$28=Menu!$A$4,'Approvvigionamento energia'!F75,0)+IF(LCOH!$C$28=Menu!$A$5,'Approvvigionamento energia'!G75,0)+IF(LCOH!$C$28=Menu!$A$6,'Approvvigionamento energia'!H75,0)</f>
        <v>928.87387520637583</v>
      </c>
      <c r="J75">
        <f>'Approvvigionamento energia'!A75+'Approvvigionamento energia'!B75+'Approvvigionamento energia'!I75</f>
        <v>1247.2738752063758</v>
      </c>
      <c r="K75">
        <f>IF(MIN(LCOH!$C$18,J75)&gt;=$P$48*LCOH!$C$18, MIN(LCOH!$C$18,J75),0)</f>
        <v>1247.2738752063758</v>
      </c>
      <c r="L75">
        <f t="shared" si="3"/>
        <v>0</v>
      </c>
      <c r="M75">
        <f>K75/LCOH!$C$18</f>
        <v>0.83151591680425052</v>
      </c>
      <c r="N75">
        <f>K75/LCOH!$C$34</f>
        <v>24.032251930758687</v>
      </c>
    </row>
    <row r="76" spans="1:14" x14ac:dyDescent="0.35">
      <c r="A76">
        <f>'Profilo fotovoltaico'!B78*LCOH!$C$20</f>
        <v>0</v>
      </c>
      <c r="B76">
        <f>'Profilo eolico'!B78*LCOH!$C$21</f>
        <v>319.10000000000002</v>
      </c>
      <c r="C76">
        <f>$P$35*'Profilo fotovoltaico'!B78</f>
        <v>0</v>
      </c>
      <c r="D76">
        <f>$Q$37*'Profilo eolico'!B78</f>
        <v>1861.8319948389103</v>
      </c>
      <c r="E76">
        <f>$P$39*'Profilo fotovoltaico'!B78+'Approvvigionamento energia'!$Q$39*'Profilo eolico'!B78</f>
        <v>1396.3739961291826</v>
      </c>
      <c r="F76">
        <f>$P$41*'Profilo fotovoltaico'!B78+'Approvvigionamento energia'!$Q$41*'Profilo eolico'!B78</f>
        <v>930.91599741945515</v>
      </c>
      <c r="G76">
        <f>$P$43*'Profilo fotovoltaico'!B78+'Approvvigionamento energia'!$Q$43*'Profilo eolico'!B78</f>
        <v>465.45799870972758</v>
      </c>
      <c r="H76">
        <f t="shared" si="2"/>
        <v>1138.4335154826958</v>
      </c>
      <c r="I76">
        <f>IF(LCOH!$C$28=Menu!$A$1,'Approvvigionamento energia'!C76,0)+IF(LCOH!$C$28=Menu!$A$2,'Approvvigionamento energia'!D76,0)+IF(LCOH!$C$28=Menu!$A$3,'Approvvigionamento energia'!E76,0)+IF(LCOH!$C$28=Menu!$A$4,'Approvvigionamento energia'!F76,0)+IF(LCOH!$C$28=Menu!$A$5,'Approvvigionamento energia'!G76,0)+IF(LCOH!$C$28=Menu!$A$6,'Approvvigionamento energia'!H76,0)</f>
        <v>930.91599741945515</v>
      </c>
      <c r="J76">
        <f>'Approvvigionamento energia'!A76+'Approvvigionamento energia'!B76+'Approvvigionamento energia'!I76</f>
        <v>1250.0159974194553</v>
      </c>
      <c r="K76">
        <f>IF(MIN(LCOH!$C$18,J76)&gt;=$P$48*LCOH!$C$18, MIN(LCOH!$C$18,J76),0)</f>
        <v>1250.0159974194553</v>
      </c>
      <c r="L76">
        <f t="shared" si="3"/>
        <v>0</v>
      </c>
      <c r="M76">
        <f>K76/LCOH!$C$18</f>
        <v>0.8333439982796369</v>
      </c>
      <c r="N76">
        <f>K76/LCOH!$C$34</f>
        <v>24.085086655480836</v>
      </c>
    </row>
    <row r="77" spans="1:14" x14ac:dyDescent="0.35">
      <c r="A77">
        <f>'Profilo fotovoltaico'!B79*LCOH!$C$20</f>
        <v>0</v>
      </c>
      <c r="B77">
        <f>'Profilo eolico'!B79*LCOH!$C$21</f>
        <v>325</v>
      </c>
      <c r="C77">
        <f>$P$35*'Profilo fotovoltaico'!B79</f>
        <v>0</v>
      </c>
      <c r="D77">
        <f>$Q$37*'Profilo eolico'!B79</f>
        <v>1896.2563407165337</v>
      </c>
      <c r="E77">
        <f>$P$39*'Profilo fotovoltaico'!B79+'Approvvigionamento energia'!$Q$39*'Profilo eolico'!B79</f>
        <v>1422.1922555374001</v>
      </c>
      <c r="F77">
        <f>$P$41*'Profilo fotovoltaico'!B79+'Approvvigionamento energia'!$Q$41*'Profilo eolico'!B79</f>
        <v>948.12817035826686</v>
      </c>
      <c r="G77">
        <f>$P$43*'Profilo fotovoltaico'!B79+'Approvvigionamento energia'!$Q$43*'Profilo eolico'!B79</f>
        <v>474.06408517913343</v>
      </c>
      <c r="H77">
        <f t="shared" si="2"/>
        <v>1138.4335154826958</v>
      </c>
      <c r="I77">
        <f>IF(LCOH!$C$28=Menu!$A$1,'Approvvigionamento energia'!C77,0)+IF(LCOH!$C$28=Menu!$A$2,'Approvvigionamento energia'!D77,0)+IF(LCOH!$C$28=Menu!$A$3,'Approvvigionamento energia'!E77,0)+IF(LCOH!$C$28=Menu!$A$4,'Approvvigionamento energia'!F77,0)+IF(LCOH!$C$28=Menu!$A$5,'Approvvigionamento energia'!G77,0)+IF(LCOH!$C$28=Menu!$A$6,'Approvvigionamento energia'!H77,0)</f>
        <v>948.12817035826686</v>
      </c>
      <c r="J77">
        <f>'Approvvigionamento energia'!A77+'Approvvigionamento energia'!B77+'Approvvigionamento energia'!I77</f>
        <v>1273.1281703582667</v>
      </c>
      <c r="K77">
        <f>IF(MIN(LCOH!$C$18,J77)&gt;=$P$48*LCOH!$C$18, MIN(LCOH!$C$18,J77),0)</f>
        <v>1273.1281703582667</v>
      </c>
      <c r="L77">
        <f t="shared" si="3"/>
        <v>0</v>
      </c>
      <c r="M77">
        <f>K77/LCOH!$C$18</f>
        <v>0.84875211357217784</v>
      </c>
      <c r="N77">
        <f>K77/LCOH!$C$34</f>
        <v>24.530407906710341</v>
      </c>
    </row>
    <row r="78" spans="1:14" x14ac:dyDescent="0.35">
      <c r="A78">
        <f>'Profilo fotovoltaico'!B80*LCOH!$C$20</f>
        <v>0</v>
      </c>
      <c r="B78">
        <f>'Profilo eolico'!B80*LCOH!$C$21</f>
        <v>311.09999999999997</v>
      </c>
      <c r="C78">
        <f>$P$35*'Profilo fotovoltaico'!B80</f>
        <v>0</v>
      </c>
      <c r="D78">
        <f>$Q$37*'Profilo eolico'!B80</f>
        <v>1815.154915682811</v>
      </c>
      <c r="E78">
        <f>$P$39*'Profilo fotovoltaico'!B80+'Approvvigionamento energia'!$Q$39*'Profilo eolico'!B80</f>
        <v>1361.3661867621081</v>
      </c>
      <c r="F78">
        <f>$P$41*'Profilo fotovoltaico'!B80+'Approvvigionamento energia'!$Q$41*'Profilo eolico'!B80</f>
        <v>907.57745784140548</v>
      </c>
      <c r="G78">
        <f>$P$43*'Profilo fotovoltaico'!B80+'Approvvigionamento energia'!$Q$43*'Profilo eolico'!B80</f>
        <v>453.78872892070274</v>
      </c>
      <c r="H78">
        <f t="shared" si="2"/>
        <v>1138.4335154826958</v>
      </c>
      <c r="I78">
        <f>IF(LCOH!$C$28=Menu!$A$1,'Approvvigionamento energia'!C78,0)+IF(LCOH!$C$28=Menu!$A$2,'Approvvigionamento energia'!D78,0)+IF(LCOH!$C$28=Menu!$A$3,'Approvvigionamento energia'!E78,0)+IF(LCOH!$C$28=Menu!$A$4,'Approvvigionamento energia'!F78,0)+IF(LCOH!$C$28=Menu!$A$5,'Approvvigionamento energia'!G78,0)+IF(LCOH!$C$28=Menu!$A$6,'Approvvigionamento energia'!H78,0)</f>
        <v>907.57745784140548</v>
      </c>
      <c r="J78">
        <f>'Approvvigionamento energia'!A78+'Approvvigionamento energia'!B78+'Approvvigionamento energia'!I78</f>
        <v>1218.6774578414054</v>
      </c>
      <c r="K78">
        <f>IF(MIN(LCOH!$C$18,J78)&gt;=$P$48*LCOH!$C$18, MIN(LCOH!$C$18,J78),0)</f>
        <v>1218.6774578414054</v>
      </c>
      <c r="L78">
        <f t="shared" si="3"/>
        <v>0</v>
      </c>
      <c r="M78">
        <f>K78/LCOH!$C$18</f>
        <v>0.81245163856093694</v>
      </c>
      <c r="N78">
        <f>K78/LCOH!$C$34</f>
        <v>23.481261230084883</v>
      </c>
    </row>
    <row r="79" spans="1:14" x14ac:dyDescent="0.35">
      <c r="A79">
        <f>'Profilo fotovoltaico'!B81*LCOH!$C$20</f>
        <v>0</v>
      </c>
      <c r="B79">
        <f>'Profilo eolico'!B81*LCOH!$C$21</f>
        <v>316.40000000000003</v>
      </c>
      <c r="C79">
        <f>$P$35*'Profilo fotovoltaico'!B81</f>
        <v>0</v>
      </c>
      <c r="D79">
        <f>$Q$37*'Profilo eolico'!B81</f>
        <v>1846.0784806237268</v>
      </c>
      <c r="E79">
        <f>$P$39*'Profilo fotovoltaico'!B81+'Approvvigionamento energia'!$Q$39*'Profilo eolico'!B81</f>
        <v>1384.5588604677951</v>
      </c>
      <c r="F79">
        <f>$P$41*'Profilo fotovoltaico'!B81+'Approvvigionamento energia'!$Q$41*'Profilo eolico'!B81</f>
        <v>923.03924031186341</v>
      </c>
      <c r="G79">
        <f>$P$43*'Profilo fotovoltaico'!B81+'Approvvigionamento energia'!$Q$43*'Profilo eolico'!B81</f>
        <v>461.5196201559317</v>
      </c>
      <c r="H79">
        <f t="shared" si="2"/>
        <v>1138.4335154826958</v>
      </c>
      <c r="I79">
        <f>IF(LCOH!$C$28=Menu!$A$1,'Approvvigionamento energia'!C79,0)+IF(LCOH!$C$28=Menu!$A$2,'Approvvigionamento energia'!D79,0)+IF(LCOH!$C$28=Menu!$A$3,'Approvvigionamento energia'!E79,0)+IF(LCOH!$C$28=Menu!$A$4,'Approvvigionamento energia'!F79,0)+IF(LCOH!$C$28=Menu!$A$5,'Approvvigionamento energia'!G79,0)+IF(LCOH!$C$28=Menu!$A$6,'Approvvigionamento energia'!H79,0)</f>
        <v>923.03924031186341</v>
      </c>
      <c r="J79">
        <f>'Approvvigionamento energia'!A79+'Approvvigionamento energia'!B79+'Approvvigionamento energia'!I79</f>
        <v>1239.4392403118634</v>
      </c>
      <c r="K79">
        <f>IF(MIN(LCOH!$C$18,J79)&gt;=$P$48*LCOH!$C$18, MIN(LCOH!$C$18,J79),0)</f>
        <v>1239.4392403118634</v>
      </c>
      <c r="L79">
        <f t="shared" si="3"/>
        <v>0</v>
      </c>
      <c r="M79">
        <f>K79/LCOH!$C$18</f>
        <v>0.82629282687457561</v>
      </c>
      <c r="N79">
        <f>K79/LCOH!$C$34</f>
        <v>23.881295574409698</v>
      </c>
    </row>
    <row r="80" spans="1:14" x14ac:dyDescent="0.35">
      <c r="A80">
        <f>'Profilo fotovoltaico'!B82*LCOH!$C$20</f>
        <v>0</v>
      </c>
      <c r="B80">
        <f>'Profilo eolico'!B82*LCOH!$C$21</f>
        <v>346.2</v>
      </c>
      <c r="C80">
        <f>$P$35*'Profilo fotovoltaico'!B82</f>
        <v>0</v>
      </c>
      <c r="D80">
        <f>$Q$37*'Profilo eolico'!B82</f>
        <v>2019.9506004801967</v>
      </c>
      <c r="E80">
        <f>$P$39*'Profilo fotovoltaico'!B82+'Approvvigionamento energia'!$Q$39*'Profilo eolico'!B82</f>
        <v>1514.9629503601475</v>
      </c>
      <c r="F80">
        <f>$P$41*'Profilo fotovoltaico'!B82+'Approvvigionamento energia'!$Q$41*'Profilo eolico'!B82</f>
        <v>1009.9753002400984</v>
      </c>
      <c r="G80">
        <f>$P$43*'Profilo fotovoltaico'!B82+'Approvvigionamento energia'!$Q$43*'Profilo eolico'!B82</f>
        <v>504.98765012004918</v>
      </c>
      <c r="H80">
        <f t="shared" si="2"/>
        <v>1138.4335154826958</v>
      </c>
      <c r="I80">
        <f>IF(LCOH!$C$28=Menu!$A$1,'Approvvigionamento energia'!C80,0)+IF(LCOH!$C$28=Menu!$A$2,'Approvvigionamento energia'!D80,0)+IF(LCOH!$C$28=Menu!$A$3,'Approvvigionamento energia'!E80,0)+IF(LCOH!$C$28=Menu!$A$4,'Approvvigionamento energia'!F80,0)+IF(LCOH!$C$28=Menu!$A$5,'Approvvigionamento energia'!G80,0)+IF(LCOH!$C$28=Menu!$A$6,'Approvvigionamento energia'!H80,0)</f>
        <v>1009.9753002400984</v>
      </c>
      <c r="J80">
        <f>'Approvvigionamento energia'!A80+'Approvvigionamento energia'!B80+'Approvvigionamento energia'!I80</f>
        <v>1356.1753002400983</v>
      </c>
      <c r="K80">
        <f>IF(MIN(LCOH!$C$18,J80)&gt;=$P$48*LCOH!$C$18, MIN(LCOH!$C$18,J80),0)</f>
        <v>1356.1753002400983</v>
      </c>
      <c r="L80">
        <f t="shared" si="3"/>
        <v>0</v>
      </c>
      <c r="M80">
        <f>K80/LCOH!$C$18</f>
        <v>0.9041168668267322</v>
      </c>
      <c r="N80">
        <f>K80/LCOH!$C$34</f>
        <v>26.130545284009603</v>
      </c>
    </row>
    <row r="81" spans="1:14" x14ac:dyDescent="0.35">
      <c r="A81">
        <f>'Profilo fotovoltaico'!B83*LCOH!$C$20</f>
        <v>15</v>
      </c>
      <c r="B81">
        <f>'Profilo eolico'!B83*LCOH!$C$21</f>
        <v>357.9</v>
      </c>
      <c r="C81">
        <f>$P$35*'Profilo fotovoltaico'!B83</f>
        <v>110.31918281433097</v>
      </c>
      <c r="D81">
        <f>$Q$37*'Profilo eolico'!B83</f>
        <v>2088.215828745992</v>
      </c>
      <c r="E81">
        <f>$P$39*'Profilo fotovoltaico'!B83+'Approvvigionamento energia'!$Q$39*'Profilo eolico'!B83</f>
        <v>1593.7416672630766</v>
      </c>
      <c r="F81">
        <f>$P$41*'Profilo fotovoltaico'!B83+'Approvvigionamento energia'!$Q$41*'Profilo eolico'!B83</f>
        <v>1099.2675057801614</v>
      </c>
      <c r="G81">
        <f>$P$43*'Profilo fotovoltaico'!B83+'Approvvigionamento energia'!$Q$43*'Profilo eolico'!B83</f>
        <v>604.79334429724622</v>
      </c>
      <c r="H81">
        <f t="shared" si="2"/>
        <v>1138.4335154826958</v>
      </c>
      <c r="I81">
        <f>IF(LCOH!$C$28=Menu!$A$1,'Approvvigionamento energia'!C81,0)+IF(LCOH!$C$28=Menu!$A$2,'Approvvigionamento energia'!D81,0)+IF(LCOH!$C$28=Menu!$A$3,'Approvvigionamento energia'!E81,0)+IF(LCOH!$C$28=Menu!$A$4,'Approvvigionamento energia'!F81,0)+IF(LCOH!$C$28=Menu!$A$5,'Approvvigionamento energia'!G81,0)+IF(LCOH!$C$28=Menu!$A$6,'Approvvigionamento energia'!H81,0)</f>
        <v>1099.2675057801614</v>
      </c>
      <c r="J81">
        <f>'Approvvigionamento energia'!A81+'Approvvigionamento energia'!B81+'Approvvigionamento energia'!I81</f>
        <v>1472.1675057801613</v>
      </c>
      <c r="K81">
        <f>IF(MIN(LCOH!$C$18,J81)&gt;=$P$48*LCOH!$C$18, MIN(LCOH!$C$18,J81),0)</f>
        <v>1472.1675057801613</v>
      </c>
      <c r="L81">
        <f t="shared" si="3"/>
        <v>0</v>
      </c>
      <c r="M81">
        <f>K81/LCOH!$C$18</f>
        <v>0.9814450038534408</v>
      </c>
      <c r="N81">
        <f>K81/LCOH!$C$34</f>
        <v>28.365462539116788</v>
      </c>
    </row>
    <row r="82" spans="1:14" x14ac:dyDescent="0.35">
      <c r="A82">
        <f>'Profilo fotovoltaico'!B84*LCOH!$C$20</f>
        <v>66</v>
      </c>
      <c r="B82">
        <f>'Profilo eolico'!B84*LCOH!$C$21</f>
        <v>377.2</v>
      </c>
      <c r="C82">
        <f>$P$35*'Profilo fotovoltaico'!B84</f>
        <v>485.40440438305632</v>
      </c>
      <c r="D82">
        <f>$Q$37*'Profilo eolico'!B84</f>
        <v>2200.8242822100815</v>
      </c>
      <c r="E82">
        <f>$P$39*'Profilo fotovoltaico'!B84+'Approvvigionamento energia'!$Q$39*'Profilo eolico'!B84</f>
        <v>1771.9693127533249</v>
      </c>
      <c r="F82">
        <f>$P$41*'Profilo fotovoltaico'!B84+'Approvvigionamento energia'!$Q$41*'Profilo eolico'!B84</f>
        <v>1343.1143432965689</v>
      </c>
      <c r="G82">
        <f>$P$43*'Profilo fotovoltaico'!B84+'Approvvigionamento energia'!$Q$43*'Profilo eolico'!B84</f>
        <v>914.25937383981261</v>
      </c>
      <c r="H82">
        <f t="shared" si="2"/>
        <v>1138.4335154826958</v>
      </c>
      <c r="I82">
        <f>IF(LCOH!$C$28=Menu!$A$1,'Approvvigionamento energia'!C82,0)+IF(LCOH!$C$28=Menu!$A$2,'Approvvigionamento energia'!D82,0)+IF(LCOH!$C$28=Menu!$A$3,'Approvvigionamento energia'!E82,0)+IF(LCOH!$C$28=Menu!$A$4,'Approvvigionamento energia'!F82,0)+IF(LCOH!$C$28=Menu!$A$5,'Approvvigionamento energia'!G82,0)+IF(LCOH!$C$28=Menu!$A$6,'Approvvigionamento energia'!H82,0)</f>
        <v>1343.1143432965689</v>
      </c>
      <c r="J82">
        <f>'Approvvigionamento energia'!A82+'Approvvigionamento energia'!B82+'Approvvigionamento energia'!I82</f>
        <v>1786.3143432965689</v>
      </c>
      <c r="K82">
        <f>IF(MIN(LCOH!$C$18,J82)&gt;=$P$48*LCOH!$C$18, MIN(LCOH!$C$18,J82),0)</f>
        <v>1500</v>
      </c>
      <c r="L82">
        <f t="shared" si="3"/>
        <v>286.31434329656895</v>
      </c>
      <c r="M82">
        <f>K82/LCOH!$C$18</f>
        <v>1</v>
      </c>
      <c r="N82">
        <f>K82/LCOH!$C$34</f>
        <v>28.901734104046245</v>
      </c>
    </row>
    <row r="83" spans="1:14" x14ac:dyDescent="0.35">
      <c r="A83">
        <f>'Profilo fotovoltaico'!B85*LCOH!$C$20</f>
        <v>126</v>
      </c>
      <c r="B83">
        <f>'Profilo eolico'!B85*LCOH!$C$21</f>
        <v>420.9</v>
      </c>
      <c r="C83">
        <f>$P$35*'Profilo fotovoltaico'!B85</f>
        <v>926.68113564038015</v>
      </c>
      <c r="D83">
        <f>$Q$37*'Profilo eolico'!B85</f>
        <v>2455.7978271002739</v>
      </c>
      <c r="E83">
        <f>$P$39*'Profilo fotovoltaico'!B85+'Approvvigionamento energia'!$Q$39*'Profilo eolico'!B85</f>
        <v>2073.5186542353003</v>
      </c>
      <c r="F83">
        <f>$P$41*'Profilo fotovoltaico'!B85+'Approvvigionamento energia'!$Q$41*'Profilo eolico'!B85</f>
        <v>1691.239481370327</v>
      </c>
      <c r="G83">
        <f>$P$43*'Profilo fotovoltaico'!B85+'Approvvigionamento energia'!$Q$43*'Profilo eolico'!B85</f>
        <v>1308.9603085053536</v>
      </c>
      <c r="H83">
        <f t="shared" si="2"/>
        <v>1138.4335154826958</v>
      </c>
      <c r="I83">
        <f>IF(LCOH!$C$28=Menu!$A$1,'Approvvigionamento energia'!C83,0)+IF(LCOH!$C$28=Menu!$A$2,'Approvvigionamento energia'!D83,0)+IF(LCOH!$C$28=Menu!$A$3,'Approvvigionamento energia'!E83,0)+IF(LCOH!$C$28=Menu!$A$4,'Approvvigionamento energia'!F83,0)+IF(LCOH!$C$28=Menu!$A$5,'Approvvigionamento energia'!G83,0)+IF(LCOH!$C$28=Menu!$A$6,'Approvvigionamento energia'!H83,0)</f>
        <v>1691.239481370327</v>
      </c>
      <c r="J83">
        <f>'Approvvigionamento energia'!A83+'Approvvigionamento energia'!B83+'Approvvigionamento energia'!I83</f>
        <v>2238.1394813703268</v>
      </c>
      <c r="K83">
        <f>IF(MIN(LCOH!$C$18,J83)&gt;=$P$48*LCOH!$C$18, MIN(LCOH!$C$18,J83),0)</f>
        <v>1500</v>
      </c>
      <c r="L83">
        <f t="shared" si="3"/>
        <v>738.13948137032685</v>
      </c>
      <c r="M83">
        <f>K83/LCOH!$C$18</f>
        <v>1</v>
      </c>
      <c r="N83">
        <f>K83/LCOH!$C$34</f>
        <v>28.901734104046245</v>
      </c>
    </row>
    <row r="84" spans="1:14" x14ac:dyDescent="0.35">
      <c r="A84">
        <f>'Profilo fotovoltaico'!B86*LCOH!$C$20</f>
        <v>162</v>
      </c>
      <c r="B84">
        <f>'Profilo eolico'!B86*LCOH!$C$21</f>
        <v>486.8</v>
      </c>
      <c r="C84">
        <f>$P$35*'Profilo fotovoltaico'!B86</f>
        <v>1191.4471743947745</v>
      </c>
      <c r="D84">
        <f>$Q$37*'Profilo eolico'!B86</f>
        <v>2840.3002666486418</v>
      </c>
      <c r="E84">
        <f>$P$39*'Profilo fotovoltaico'!B86+'Approvvigionamento energia'!$Q$39*'Profilo eolico'!B86</f>
        <v>2428.0869935851747</v>
      </c>
      <c r="F84">
        <f>$P$41*'Profilo fotovoltaico'!B86+'Approvvigionamento energia'!$Q$41*'Profilo eolico'!B86</f>
        <v>2015.873720521708</v>
      </c>
      <c r="G84">
        <f>$P$43*'Profilo fotovoltaico'!B86+'Approvvigionamento energia'!$Q$43*'Profilo eolico'!B86</f>
        <v>1603.6604474582414</v>
      </c>
      <c r="H84">
        <f t="shared" si="2"/>
        <v>1138.4335154826958</v>
      </c>
      <c r="I84">
        <f>IF(LCOH!$C$28=Menu!$A$1,'Approvvigionamento energia'!C84,0)+IF(LCOH!$C$28=Menu!$A$2,'Approvvigionamento energia'!D84,0)+IF(LCOH!$C$28=Menu!$A$3,'Approvvigionamento energia'!E84,0)+IF(LCOH!$C$28=Menu!$A$4,'Approvvigionamento energia'!F84,0)+IF(LCOH!$C$28=Menu!$A$5,'Approvvigionamento energia'!G84,0)+IF(LCOH!$C$28=Menu!$A$6,'Approvvigionamento energia'!H84,0)</f>
        <v>2015.873720521708</v>
      </c>
      <c r="J84">
        <f>'Approvvigionamento energia'!A84+'Approvvigionamento energia'!B84+'Approvvigionamento energia'!I84</f>
        <v>2664.6737205217078</v>
      </c>
      <c r="K84">
        <f>IF(MIN(LCOH!$C$18,J84)&gt;=$P$48*LCOH!$C$18, MIN(LCOH!$C$18,J84),0)</f>
        <v>1500</v>
      </c>
      <c r="L84">
        <f t="shared" si="3"/>
        <v>1164.6737205217078</v>
      </c>
      <c r="M84">
        <f>K84/LCOH!$C$18</f>
        <v>1</v>
      </c>
      <c r="N84">
        <f>K84/LCOH!$C$34</f>
        <v>28.901734104046245</v>
      </c>
    </row>
    <row r="85" spans="1:14" x14ac:dyDescent="0.35">
      <c r="A85">
        <f>'Profilo fotovoltaico'!B87*LCOH!$C$20</f>
        <v>185</v>
      </c>
      <c r="B85">
        <f>'Profilo eolico'!B87*LCOH!$C$21</f>
        <v>543.1</v>
      </c>
      <c r="C85">
        <f>$P$35*'Profilo fotovoltaico'!B87</f>
        <v>1360.603254710082</v>
      </c>
      <c r="D85">
        <f>$Q$37*'Profilo eolico'!B87</f>
        <v>3168.7902112096904</v>
      </c>
      <c r="E85">
        <f>$P$39*'Profilo fotovoltaico'!B87+'Approvvigionamento energia'!$Q$39*'Profilo eolico'!B87</f>
        <v>2716.7434720847882</v>
      </c>
      <c r="F85">
        <f>$P$41*'Profilo fotovoltaico'!B87+'Approvvigionamento energia'!$Q$41*'Profilo eolico'!B87</f>
        <v>2264.696732959886</v>
      </c>
      <c r="G85">
        <f>$P$43*'Profilo fotovoltaico'!B87+'Approvvigionamento energia'!$Q$43*'Profilo eolico'!B87</f>
        <v>1812.6499938349841</v>
      </c>
      <c r="H85">
        <f t="shared" si="2"/>
        <v>1138.4335154826958</v>
      </c>
      <c r="I85">
        <f>IF(LCOH!$C$28=Menu!$A$1,'Approvvigionamento energia'!C85,0)+IF(LCOH!$C$28=Menu!$A$2,'Approvvigionamento energia'!D85,0)+IF(LCOH!$C$28=Menu!$A$3,'Approvvigionamento energia'!E85,0)+IF(LCOH!$C$28=Menu!$A$4,'Approvvigionamento energia'!F85,0)+IF(LCOH!$C$28=Menu!$A$5,'Approvvigionamento energia'!G85,0)+IF(LCOH!$C$28=Menu!$A$6,'Approvvigionamento energia'!H85,0)</f>
        <v>2264.696732959886</v>
      </c>
      <c r="J85">
        <f>'Approvvigionamento energia'!A85+'Approvvigionamento energia'!B85+'Approvvigionamento energia'!I85</f>
        <v>2992.796732959886</v>
      </c>
      <c r="K85">
        <f>IF(MIN(LCOH!$C$18,J85)&gt;=$P$48*LCOH!$C$18, MIN(LCOH!$C$18,J85),0)</f>
        <v>1500</v>
      </c>
      <c r="L85">
        <f t="shared" si="3"/>
        <v>1492.796732959886</v>
      </c>
      <c r="M85">
        <f>K85/LCOH!$C$18</f>
        <v>1</v>
      </c>
      <c r="N85">
        <f>K85/LCOH!$C$34</f>
        <v>28.901734104046245</v>
      </c>
    </row>
    <row r="86" spans="1:14" x14ac:dyDescent="0.35">
      <c r="A86">
        <f>'Profilo fotovoltaico'!B88*LCOH!$C$20</f>
        <v>183</v>
      </c>
      <c r="B86">
        <f>'Profilo eolico'!B88*LCOH!$C$21</f>
        <v>578.5</v>
      </c>
      <c r="C86">
        <f>$P$35*'Profilo fotovoltaico'!B88</f>
        <v>1345.8940303348379</v>
      </c>
      <c r="D86">
        <f>$Q$37*'Profilo eolico'!B88</f>
        <v>3375.3362864754299</v>
      </c>
      <c r="E86">
        <f>$P$39*'Profilo fotovoltaico'!B88+'Approvvigionamento energia'!$Q$39*'Profilo eolico'!B88</f>
        <v>2867.9757224402815</v>
      </c>
      <c r="F86">
        <f>$P$41*'Profilo fotovoltaico'!B88+'Approvvigionamento energia'!$Q$41*'Profilo eolico'!B88</f>
        <v>2360.615158405134</v>
      </c>
      <c r="G86">
        <f>$P$43*'Profilo fotovoltaico'!B88+'Approvvigionamento energia'!$Q$43*'Profilo eolico'!B88</f>
        <v>1853.2545943699861</v>
      </c>
      <c r="H86">
        <f t="shared" si="2"/>
        <v>1138.4335154826958</v>
      </c>
      <c r="I86">
        <f>IF(LCOH!$C$28=Menu!$A$1,'Approvvigionamento energia'!C86,0)+IF(LCOH!$C$28=Menu!$A$2,'Approvvigionamento energia'!D86,0)+IF(LCOH!$C$28=Menu!$A$3,'Approvvigionamento energia'!E86,0)+IF(LCOH!$C$28=Menu!$A$4,'Approvvigionamento energia'!F86,0)+IF(LCOH!$C$28=Menu!$A$5,'Approvvigionamento energia'!G86,0)+IF(LCOH!$C$28=Menu!$A$6,'Approvvigionamento energia'!H86,0)</f>
        <v>2360.615158405134</v>
      </c>
      <c r="J86">
        <f>'Approvvigionamento energia'!A86+'Approvvigionamento energia'!B86+'Approvvigionamento energia'!I86</f>
        <v>3122.115158405134</v>
      </c>
      <c r="K86">
        <f>IF(MIN(LCOH!$C$18,J86)&gt;=$P$48*LCOH!$C$18, MIN(LCOH!$C$18,J86),0)</f>
        <v>1500</v>
      </c>
      <c r="L86">
        <f t="shared" si="3"/>
        <v>1622.115158405134</v>
      </c>
      <c r="M86">
        <f>K86/LCOH!$C$18</f>
        <v>1</v>
      </c>
      <c r="N86">
        <f>K86/LCOH!$C$34</f>
        <v>28.901734104046245</v>
      </c>
    </row>
    <row r="87" spans="1:14" x14ac:dyDescent="0.35">
      <c r="A87">
        <f>'Profilo fotovoltaico'!B89*LCOH!$C$20</f>
        <v>144</v>
      </c>
      <c r="B87">
        <f>'Profilo eolico'!B89*LCOH!$C$21</f>
        <v>593.70000000000005</v>
      </c>
      <c r="C87">
        <f>$P$35*'Profilo fotovoltaico'!B89</f>
        <v>1059.0641550175774</v>
      </c>
      <c r="D87">
        <f>$Q$37*'Profilo eolico'!B89</f>
        <v>3464.0227368720184</v>
      </c>
      <c r="E87">
        <f>$P$39*'Profilo fotovoltaico'!B89+'Approvvigionamento energia'!$Q$39*'Profilo eolico'!B89</f>
        <v>2862.7830914084079</v>
      </c>
      <c r="F87">
        <f>$P$41*'Profilo fotovoltaico'!B89+'Approvvigionamento energia'!$Q$41*'Profilo eolico'!B89</f>
        <v>2261.5434459447979</v>
      </c>
      <c r="G87">
        <f>$P$43*'Profilo fotovoltaico'!B89+'Approvvigionamento energia'!$Q$43*'Profilo eolico'!B89</f>
        <v>1660.3038004811876</v>
      </c>
      <c r="H87">
        <f t="shared" si="2"/>
        <v>1138.4335154826958</v>
      </c>
      <c r="I87">
        <f>IF(LCOH!$C$28=Menu!$A$1,'Approvvigionamento energia'!C87,0)+IF(LCOH!$C$28=Menu!$A$2,'Approvvigionamento energia'!D87,0)+IF(LCOH!$C$28=Menu!$A$3,'Approvvigionamento energia'!E87,0)+IF(LCOH!$C$28=Menu!$A$4,'Approvvigionamento energia'!F87,0)+IF(LCOH!$C$28=Menu!$A$5,'Approvvigionamento energia'!G87,0)+IF(LCOH!$C$28=Menu!$A$6,'Approvvigionamento energia'!H87,0)</f>
        <v>2261.5434459447979</v>
      </c>
      <c r="J87">
        <f>'Approvvigionamento energia'!A87+'Approvvigionamento energia'!B87+'Approvvigionamento energia'!I87</f>
        <v>2999.2434459447977</v>
      </c>
      <c r="K87">
        <f>IF(MIN(LCOH!$C$18,J87)&gt;=$P$48*LCOH!$C$18, MIN(LCOH!$C$18,J87),0)</f>
        <v>1500</v>
      </c>
      <c r="L87">
        <f t="shared" si="3"/>
        <v>1499.2434459447977</v>
      </c>
      <c r="M87">
        <f>K87/LCOH!$C$18</f>
        <v>1</v>
      </c>
      <c r="N87">
        <f>K87/LCOH!$C$34</f>
        <v>28.901734104046245</v>
      </c>
    </row>
    <row r="88" spans="1:14" x14ac:dyDescent="0.35">
      <c r="A88">
        <f>'Profilo fotovoltaico'!B90*LCOH!$C$20</f>
        <v>79</v>
      </c>
      <c r="B88">
        <f>'Profilo eolico'!B90*LCOH!$C$21</f>
        <v>583.6</v>
      </c>
      <c r="C88">
        <f>$P$35*'Profilo fotovoltaico'!B90</f>
        <v>581.01436282214308</v>
      </c>
      <c r="D88">
        <f>$Q$37*'Profilo eolico'!B90</f>
        <v>3405.0929244374429</v>
      </c>
      <c r="E88">
        <f>$P$39*'Profilo fotovoltaico'!B90+'Approvvigionamento energia'!$Q$39*'Profilo eolico'!B90</f>
        <v>2699.0732840336182</v>
      </c>
      <c r="F88">
        <f>$P$41*'Profilo fotovoltaico'!B90+'Approvvigionamento energia'!$Q$41*'Profilo eolico'!B90</f>
        <v>1993.053643629793</v>
      </c>
      <c r="G88">
        <f>$P$43*'Profilo fotovoltaico'!B90+'Approvvigionamento energia'!$Q$43*'Profilo eolico'!B90</f>
        <v>1287.034003225968</v>
      </c>
      <c r="H88">
        <f t="shared" si="2"/>
        <v>1138.4335154826958</v>
      </c>
      <c r="I88">
        <f>IF(LCOH!$C$28=Menu!$A$1,'Approvvigionamento energia'!C88,0)+IF(LCOH!$C$28=Menu!$A$2,'Approvvigionamento energia'!D88,0)+IF(LCOH!$C$28=Menu!$A$3,'Approvvigionamento energia'!E88,0)+IF(LCOH!$C$28=Menu!$A$4,'Approvvigionamento energia'!F88,0)+IF(LCOH!$C$28=Menu!$A$5,'Approvvigionamento energia'!G88,0)+IF(LCOH!$C$28=Menu!$A$6,'Approvvigionamento energia'!H88,0)</f>
        <v>1993.053643629793</v>
      </c>
      <c r="J88">
        <f>'Approvvigionamento energia'!A88+'Approvvigionamento energia'!B88+'Approvvigionamento energia'!I88</f>
        <v>2655.6536436297929</v>
      </c>
      <c r="K88">
        <f>IF(MIN(LCOH!$C$18,J88)&gt;=$P$48*LCOH!$C$18, MIN(LCOH!$C$18,J88),0)</f>
        <v>1500</v>
      </c>
      <c r="L88">
        <f t="shared" si="3"/>
        <v>1155.6536436297929</v>
      </c>
      <c r="M88">
        <f>K88/LCOH!$C$18</f>
        <v>1</v>
      </c>
      <c r="N88">
        <f>K88/LCOH!$C$34</f>
        <v>28.901734104046245</v>
      </c>
    </row>
    <row r="89" spans="1:14" x14ac:dyDescent="0.35">
      <c r="A89">
        <f>'Profilo fotovoltaico'!B91*LCOH!$C$20</f>
        <v>10</v>
      </c>
      <c r="B89">
        <f>'Profilo eolico'!B91*LCOH!$C$21</f>
        <v>571.1</v>
      </c>
      <c r="C89">
        <f>$P$35*'Profilo fotovoltaico'!B91</f>
        <v>73.546121876220653</v>
      </c>
      <c r="D89">
        <f>$Q$37*'Profilo eolico'!B91</f>
        <v>3332.1599882560381</v>
      </c>
      <c r="E89">
        <f>$P$39*'Profilo fotovoltaico'!B91+'Approvvigionamento energia'!$Q$39*'Profilo eolico'!B91</f>
        <v>2517.5065216610838</v>
      </c>
      <c r="F89">
        <f>$P$41*'Profilo fotovoltaico'!B91+'Approvvigionamento energia'!$Q$41*'Profilo eolico'!B91</f>
        <v>1702.8530550661294</v>
      </c>
      <c r="G89">
        <f>$P$43*'Profilo fotovoltaico'!B91+'Approvvigionamento energia'!$Q$43*'Profilo eolico'!B91</f>
        <v>888.19958847117505</v>
      </c>
      <c r="H89">
        <f t="shared" si="2"/>
        <v>1138.4335154826958</v>
      </c>
      <c r="I89">
        <f>IF(LCOH!$C$28=Menu!$A$1,'Approvvigionamento energia'!C89,0)+IF(LCOH!$C$28=Menu!$A$2,'Approvvigionamento energia'!D89,0)+IF(LCOH!$C$28=Menu!$A$3,'Approvvigionamento energia'!E89,0)+IF(LCOH!$C$28=Menu!$A$4,'Approvvigionamento energia'!F89,0)+IF(LCOH!$C$28=Menu!$A$5,'Approvvigionamento energia'!G89,0)+IF(LCOH!$C$28=Menu!$A$6,'Approvvigionamento energia'!H89,0)</f>
        <v>1702.8530550661294</v>
      </c>
      <c r="J89">
        <f>'Approvvigionamento energia'!A89+'Approvvigionamento energia'!B89+'Approvvigionamento energia'!I89</f>
        <v>2283.9530550661293</v>
      </c>
      <c r="K89">
        <f>IF(MIN(LCOH!$C$18,J89)&gt;=$P$48*LCOH!$C$18, MIN(LCOH!$C$18,J89),0)</f>
        <v>1500</v>
      </c>
      <c r="L89">
        <f t="shared" si="3"/>
        <v>783.95305506612931</v>
      </c>
      <c r="M89">
        <f>K89/LCOH!$C$18</f>
        <v>1</v>
      </c>
      <c r="N89">
        <f>K89/LCOH!$C$34</f>
        <v>28.901734104046245</v>
      </c>
    </row>
    <row r="90" spans="1:14" x14ac:dyDescent="0.35">
      <c r="A90">
        <f>'Profilo fotovoltaico'!B92*LCOH!$C$20</f>
        <v>0</v>
      </c>
      <c r="B90">
        <f>'Profilo eolico'!B92*LCOH!$C$21</f>
        <v>558.1</v>
      </c>
      <c r="C90">
        <f>$P$35*'Profilo fotovoltaico'!B92</f>
        <v>0</v>
      </c>
      <c r="D90">
        <f>$Q$37*'Profilo eolico'!B92</f>
        <v>3256.3097346273767</v>
      </c>
      <c r="E90">
        <f>$P$39*'Profilo fotovoltaico'!B92+'Approvvigionamento energia'!$Q$39*'Profilo eolico'!B92</f>
        <v>2442.2323009705324</v>
      </c>
      <c r="F90">
        <f>$P$41*'Profilo fotovoltaico'!B92+'Approvvigionamento energia'!$Q$41*'Profilo eolico'!B92</f>
        <v>1628.1548673136883</v>
      </c>
      <c r="G90">
        <f>$P$43*'Profilo fotovoltaico'!B92+'Approvvigionamento energia'!$Q$43*'Profilo eolico'!B92</f>
        <v>814.07743365684416</v>
      </c>
      <c r="H90">
        <f t="shared" si="2"/>
        <v>1138.4335154826958</v>
      </c>
      <c r="I90">
        <f>IF(LCOH!$C$28=Menu!$A$1,'Approvvigionamento energia'!C90,0)+IF(LCOH!$C$28=Menu!$A$2,'Approvvigionamento energia'!D90,0)+IF(LCOH!$C$28=Menu!$A$3,'Approvvigionamento energia'!E90,0)+IF(LCOH!$C$28=Menu!$A$4,'Approvvigionamento energia'!F90,0)+IF(LCOH!$C$28=Menu!$A$5,'Approvvigionamento energia'!G90,0)+IF(LCOH!$C$28=Menu!$A$6,'Approvvigionamento energia'!H90,0)</f>
        <v>1628.1548673136883</v>
      </c>
      <c r="J90">
        <f>'Approvvigionamento energia'!A90+'Approvvigionamento energia'!B90+'Approvvigionamento energia'!I90</f>
        <v>2186.2548673136885</v>
      </c>
      <c r="K90">
        <f>IF(MIN(LCOH!$C$18,J90)&gt;=$P$48*LCOH!$C$18, MIN(LCOH!$C$18,J90),0)</f>
        <v>1500</v>
      </c>
      <c r="L90">
        <f t="shared" si="3"/>
        <v>686.25486731368846</v>
      </c>
      <c r="M90">
        <f>K90/LCOH!$C$18</f>
        <v>1</v>
      </c>
      <c r="N90">
        <f>K90/LCOH!$C$34</f>
        <v>28.901734104046245</v>
      </c>
    </row>
    <row r="91" spans="1:14" x14ac:dyDescent="0.35">
      <c r="A91">
        <f>'Profilo fotovoltaico'!B93*LCOH!$C$20</f>
        <v>0</v>
      </c>
      <c r="B91">
        <f>'Profilo eolico'!B93*LCOH!$C$21</f>
        <v>540.6</v>
      </c>
      <c r="C91">
        <f>$P$35*'Profilo fotovoltaico'!B93</f>
        <v>0</v>
      </c>
      <c r="D91">
        <f>$Q$37*'Profilo eolico'!B93</f>
        <v>3154.2036239734093</v>
      </c>
      <c r="E91">
        <f>$P$39*'Profilo fotovoltaico'!B93+'Approvvigionamento energia'!$Q$39*'Profilo eolico'!B93</f>
        <v>2365.6527179800569</v>
      </c>
      <c r="F91">
        <f>$P$41*'Profilo fotovoltaico'!B93+'Approvvigionamento energia'!$Q$41*'Profilo eolico'!B93</f>
        <v>1577.1018119867047</v>
      </c>
      <c r="G91">
        <f>$P$43*'Profilo fotovoltaico'!B93+'Approvvigionamento energia'!$Q$43*'Profilo eolico'!B93</f>
        <v>788.55090599335233</v>
      </c>
      <c r="H91">
        <f t="shared" si="2"/>
        <v>1138.4335154826958</v>
      </c>
      <c r="I91">
        <f>IF(LCOH!$C$28=Menu!$A$1,'Approvvigionamento energia'!C91,0)+IF(LCOH!$C$28=Menu!$A$2,'Approvvigionamento energia'!D91,0)+IF(LCOH!$C$28=Menu!$A$3,'Approvvigionamento energia'!E91,0)+IF(LCOH!$C$28=Menu!$A$4,'Approvvigionamento energia'!F91,0)+IF(LCOH!$C$28=Menu!$A$5,'Approvvigionamento energia'!G91,0)+IF(LCOH!$C$28=Menu!$A$6,'Approvvigionamento energia'!H91,0)</f>
        <v>1577.1018119867047</v>
      </c>
      <c r="J91">
        <f>'Approvvigionamento energia'!A91+'Approvvigionamento energia'!B91+'Approvvigionamento energia'!I91</f>
        <v>2117.7018119867048</v>
      </c>
      <c r="K91">
        <f>IF(MIN(LCOH!$C$18,J91)&gt;=$P$48*LCOH!$C$18, MIN(LCOH!$C$18,J91),0)</f>
        <v>1500</v>
      </c>
      <c r="L91">
        <f t="shared" si="3"/>
        <v>617.7018119867048</v>
      </c>
      <c r="M91">
        <f>K91/LCOH!$C$18</f>
        <v>1</v>
      </c>
      <c r="N91">
        <f>K91/LCOH!$C$34</f>
        <v>28.901734104046245</v>
      </c>
    </row>
    <row r="92" spans="1:14" x14ac:dyDescent="0.35">
      <c r="A92">
        <f>'Profilo fotovoltaico'!B94*LCOH!$C$20</f>
        <v>0</v>
      </c>
      <c r="B92">
        <f>'Profilo eolico'!B94*LCOH!$C$21</f>
        <v>505.90000000000003</v>
      </c>
      <c r="C92">
        <f>$P$35*'Profilo fotovoltaico'!B94</f>
        <v>0</v>
      </c>
      <c r="D92">
        <f>$Q$37*'Profilo eolico'!B94</f>
        <v>2951.7417931338287</v>
      </c>
      <c r="E92">
        <f>$P$39*'Profilo fotovoltaico'!B94+'Approvvigionamento energia'!$Q$39*'Profilo eolico'!B94</f>
        <v>2213.8063448503713</v>
      </c>
      <c r="F92">
        <f>$P$41*'Profilo fotovoltaico'!B94+'Approvvigionamento energia'!$Q$41*'Profilo eolico'!B94</f>
        <v>1475.8708965669143</v>
      </c>
      <c r="G92">
        <f>$P$43*'Profilo fotovoltaico'!B94+'Approvvigionamento energia'!$Q$43*'Profilo eolico'!B94</f>
        <v>737.93544828345716</v>
      </c>
      <c r="H92">
        <f t="shared" si="2"/>
        <v>1138.4335154826958</v>
      </c>
      <c r="I92">
        <f>IF(LCOH!$C$28=Menu!$A$1,'Approvvigionamento energia'!C92,0)+IF(LCOH!$C$28=Menu!$A$2,'Approvvigionamento energia'!D92,0)+IF(LCOH!$C$28=Menu!$A$3,'Approvvigionamento energia'!E92,0)+IF(LCOH!$C$28=Menu!$A$4,'Approvvigionamento energia'!F92,0)+IF(LCOH!$C$28=Menu!$A$5,'Approvvigionamento energia'!G92,0)+IF(LCOH!$C$28=Menu!$A$6,'Approvvigionamento energia'!H92,0)</f>
        <v>1475.8708965669143</v>
      </c>
      <c r="J92">
        <f>'Approvvigionamento energia'!A92+'Approvvigionamento energia'!B92+'Approvvigionamento energia'!I92</f>
        <v>1981.7708965669144</v>
      </c>
      <c r="K92">
        <f>IF(MIN(LCOH!$C$18,J92)&gt;=$P$48*LCOH!$C$18, MIN(LCOH!$C$18,J92),0)</f>
        <v>1500</v>
      </c>
      <c r="L92">
        <f t="shared" si="3"/>
        <v>481.77089656691442</v>
      </c>
      <c r="M92">
        <f>K92/LCOH!$C$18</f>
        <v>1</v>
      </c>
      <c r="N92">
        <f>K92/LCOH!$C$34</f>
        <v>28.901734104046245</v>
      </c>
    </row>
    <row r="93" spans="1:14" x14ac:dyDescent="0.35">
      <c r="A93">
        <f>'Profilo fotovoltaico'!B95*LCOH!$C$20</f>
        <v>0</v>
      </c>
      <c r="B93">
        <f>'Profilo eolico'!B95*LCOH!$C$21</f>
        <v>481.4</v>
      </c>
      <c r="C93">
        <f>$P$35*'Profilo fotovoltaico'!B95</f>
        <v>0</v>
      </c>
      <c r="D93">
        <f>$Q$37*'Profilo eolico'!B95</f>
        <v>2808.7932382182744</v>
      </c>
      <c r="E93">
        <f>$P$39*'Profilo fotovoltaico'!B95+'Approvvigionamento energia'!$Q$39*'Profilo eolico'!B95</f>
        <v>2106.594928663706</v>
      </c>
      <c r="F93">
        <f>$P$41*'Profilo fotovoltaico'!B95+'Approvvigionamento energia'!$Q$41*'Profilo eolico'!B95</f>
        <v>1404.3966191091372</v>
      </c>
      <c r="G93">
        <f>$P$43*'Profilo fotovoltaico'!B95+'Approvvigionamento energia'!$Q$43*'Profilo eolico'!B95</f>
        <v>702.1983095545686</v>
      </c>
      <c r="H93">
        <f t="shared" si="2"/>
        <v>1138.4335154826958</v>
      </c>
      <c r="I93">
        <f>IF(LCOH!$C$28=Menu!$A$1,'Approvvigionamento energia'!C93,0)+IF(LCOH!$C$28=Menu!$A$2,'Approvvigionamento energia'!D93,0)+IF(LCOH!$C$28=Menu!$A$3,'Approvvigionamento energia'!E93,0)+IF(LCOH!$C$28=Menu!$A$4,'Approvvigionamento energia'!F93,0)+IF(LCOH!$C$28=Menu!$A$5,'Approvvigionamento energia'!G93,0)+IF(LCOH!$C$28=Menu!$A$6,'Approvvigionamento energia'!H93,0)</f>
        <v>1404.3966191091372</v>
      </c>
      <c r="J93">
        <f>'Approvvigionamento energia'!A93+'Approvvigionamento energia'!B93+'Approvvigionamento energia'!I93</f>
        <v>1885.7966191091373</v>
      </c>
      <c r="K93">
        <f>IF(MIN(LCOH!$C$18,J93)&gt;=$P$48*LCOH!$C$18, MIN(LCOH!$C$18,J93),0)</f>
        <v>1500</v>
      </c>
      <c r="L93">
        <f t="shared" si="3"/>
        <v>385.79661910913728</v>
      </c>
      <c r="M93">
        <f>K93/LCOH!$C$18</f>
        <v>1</v>
      </c>
      <c r="N93">
        <f>K93/LCOH!$C$34</f>
        <v>28.901734104046245</v>
      </c>
    </row>
    <row r="94" spans="1:14" x14ac:dyDescent="0.35">
      <c r="A94">
        <f>'Profilo fotovoltaico'!B96*LCOH!$C$20</f>
        <v>0</v>
      </c>
      <c r="B94">
        <f>'Profilo eolico'!B96*LCOH!$C$21</f>
        <v>468.3</v>
      </c>
      <c r="C94">
        <f>$P$35*'Profilo fotovoltaico'!B96</f>
        <v>0</v>
      </c>
      <c r="D94">
        <f>$Q$37*'Profilo eolico'!B96</f>
        <v>2732.3595211001621</v>
      </c>
      <c r="E94">
        <f>$P$39*'Profilo fotovoltaico'!B96+'Approvvigionamento energia'!$Q$39*'Profilo eolico'!B96</f>
        <v>2049.2696408251213</v>
      </c>
      <c r="F94">
        <f>$P$41*'Profilo fotovoltaico'!B96+'Approvvigionamento energia'!$Q$41*'Profilo eolico'!B96</f>
        <v>1366.179760550081</v>
      </c>
      <c r="G94">
        <f>$P$43*'Profilo fotovoltaico'!B96+'Approvvigionamento energia'!$Q$43*'Profilo eolico'!B96</f>
        <v>683.08988027504051</v>
      </c>
      <c r="H94">
        <f t="shared" si="2"/>
        <v>1138.4335154826958</v>
      </c>
      <c r="I94">
        <f>IF(LCOH!$C$28=Menu!$A$1,'Approvvigionamento energia'!C94,0)+IF(LCOH!$C$28=Menu!$A$2,'Approvvigionamento energia'!D94,0)+IF(LCOH!$C$28=Menu!$A$3,'Approvvigionamento energia'!E94,0)+IF(LCOH!$C$28=Menu!$A$4,'Approvvigionamento energia'!F94,0)+IF(LCOH!$C$28=Menu!$A$5,'Approvvigionamento energia'!G94,0)+IF(LCOH!$C$28=Menu!$A$6,'Approvvigionamento energia'!H94,0)</f>
        <v>1366.179760550081</v>
      </c>
      <c r="J94">
        <f>'Approvvigionamento energia'!A94+'Approvvigionamento energia'!B94+'Approvvigionamento energia'!I94</f>
        <v>1834.479760550081</v>
      </c>
      <c r="K94">
        <f>IF(MIN(LCOH!$C$18,J94)&gt;=$P$48*LCOH!$C$18, MIN(LCOH!$C$18,J94),0)</f>
        <v>1500</v>
      </c>
      <c r="L94">
        <f t="shared" si="3"/>
        <v>334.47976055008098</v>
      </c>
      <c r="M94">
        <f>K94/LCOH!$C$18</f>
        <v>1</v>
      </c>
      <c r="N94">
        <f>K94/LCOH!$C$34</f>
        <v>28.901734104046245</v>
      </c>
    </row>
    <row r="95" spans="1:14" x14ac:dyDescent="0.35">
      <c r="A95">
        <f>'Profilo fotovoltaico'!B97*LCOH!$C$20</f>
        <v>0</v>
      </c>
      <c r="B95">
        <f>'Profilo eolico'!B97*LCOH!$C$21</f>
        <v>452</v>
      </c>
      <c r="C95">
        <f>$P$35*'Profilo fotovoltaico'!B97</f>
        <v>0</v>
      </c>
      <c r="D95">
        <f>$Q$37*'Profilo eolico'!B97</f>
        <v>2637.2549723196098</v>
      </c>
      <c r="E95">
        <f>$P$39*'Profilo fotovoltaico'!B97+'Approvvigionamento energia'!$Q$39*'Profilo eolico'!B97</f>
        <v>1977.9412292397074</v>
      </c>
      <c r="F95">
        <f>$P$41*'Profilo fotovoltaico'!B97+'Approvvigionamento energia'!$Q$41*'Profilo eolico'!B97</f>
        <v>1318.6274861598049</v>
      </c>
      <c r="G95">
        <f>$P$43*'Profilo fotovoltaico'!B97+'Approvvigionamento energia'!$Q$43*'Profilo eolico'!B97</f>
        <v>659.31374307990245</v>
      </c>
      <c r="H95">
        <f t="shared" si="2"/>
        <v>1138.4335154826958</v>
      </c>
      <c r="I95">
        <f>IF(LCOH!$C$28=Menu!$A$1,'Approvvigionamento energia'!C95,0)+IF(LCOH!$C$28=Menu!$A$2,'Approvvigionamento energia'!D95,0)+IF(LCOH!$C$28=Menu!$A$3,'Approvvigionamento energia'!E95,0)+IF(LCOH!$C$28=Menu!$A$4,'Approvvigionamento energia'!F95,0)+IF(LCOH!$C$28=Menu!$A$5,'Approvvigionamento energia'!G95,0)+IF(LCOH!$C$28=Menu!$A$6,'Approvvigionamento energia'!H95,0)</f>
        <v>1318.6274861598049</v>
      </c>
      <c r="J95">
        <f>'Approvvigionamento energia'!A95+'Approvvigionamento energia'!B95+'Approvvigionamento energia'!I95</f>
        <v>1770.6274861598049</v>
      </c>
      <c r="K95">
        <f>IF(MIN(LCOH!$C$18,J95)&gt;=$P$48*LCOH!$C$18, MIN(LCOH!$C$18,J95),0)</f>
        <v>1500</v>
      </c>
      <c r="L95">
        <f t="shared" si="3"/>
        <v>270.6274861598049</v>
      </c>
      <c r="M95">
        <f>K95/LCOH!$C$18</f>
        <v>1</v>
      </c>
      <c r="N95">
        <f>K95/LCOH!$C$34</f>
        <v>28.901734104046245</v>
      </c>
    </row>
    <row r="96" spans="1:14" x14ac:dyDescent="0.35">
      <c r="A96">
        <f>'Profilo fotovoltaico'!B98*LCOH!$C$20</f>
        <v>0</v>
      </c>
      <c r="B96">
        <f>'Profilo eolico'!B98*LCOH!$C$21</f>
        <v>426.5</v>
      </c>
      <c r="C96">
        <f>$P$35*'Profilo fotovoltaico'!B98</f>
        <v>0</v>
      </c>
      <c r="D96">
        <f>$Q$37*'Profilo eolico'!B98</f>
        <v>2488.4717825095431</v>
      </c>
      <c r="E96">
        <f>$P$39*'Profilo fotovoltaico'!B98+'Approvvigionamento energia'!$Q$39*'Profilo eolico'!B98</f>
        <v>1866.3538368821573</v>
      </c>
      <c r="F96">
        <f>$P$41*'Profilo fotovoltaico'!B98+'Approvvigionamento energia'!$Q$41*'Profilo eolico'!B98</f>
        <v>1244.2358912547716</v>
      </c>
      <c r="G96">
        <f>$P$43*'Profilo fotovoltaico'!B98+'Approvvigionamento energia'!$Q$43*'Profilo eolico'!B98</f>
        <v>622.11794562738578</v>
      </c>
      <c r="H96">
        <f t="shared" si="2"/>
        <v>1138.4335154826958</v>
      </c>
      <c r="I96">
        <f>IF(LCOH!$C$28=Menu!$A$1,'Approvvigionamento energia'!C96,0)+IF(LCOH!$C$28=Menu!$A$2,'Approvvigionamento energia'!D96,0)+IF(LCOH!$C$28=Menu!$A$3,'Approvvigionamento energia'!E96,0)+IF(LCOH!$C$28=Menu!$A$4,'Approvvigionamento energia'!F96,0)+IF(LCOH!$C$28=Menu!$A$5,'Approvvigionamento energia'!G96,0)+IF(LCOH!$C$28=Menu!$A$6,'Approvvigionamento energia'!H96,0)</f>
        <v>1244.2358912547716</v>
      </c>
      <c r="J96">
        <f>'Approvvigionamento energia'!A96+'Approvvigionamento energia'!B96+'Approvvigionamento energia'!I96</f>
        <v>1670.7358912547716</v>
      </c>
      <c r="K96">
        <f>IF(MIN(LCOH!$C$18,J96)&gt;=$P$48*LCOH!$C$18, MIN(LCOH!$C$18,J96),0)</f>
        <v>1500</v>
      </c>
      <c r="L96">
        <f t="shared" si="3"/>
        <v>170.73589125477156</v>
      </c>
      <c r="M96">
        <f>K96/LCOH!$C$18</f>
        <v>1</v>
      </c>
      <c r="N96">
        <f>K96/LCOH!$C$34</f>
        <v>28.901734104046245</v>
      </c>
    </row>
    <row r="97" spans="1:14" x14ac:dyDescent="0.35">
      <c r="A97">
        <f>'Profilo fotovoltaico'!B99*LCOH!$C$20</f>
        <v>0</v>
      </c>
      <c r="B97">
        <f>'Profilo eolico'!B99*LCOH!$C$21</f>
        <v>404.6</v>
      </c>
      <c r="C97">
        <f>$P$35*'Profilo fotovoltaico'!B99</f>
        <v>0</v>
      </c>
      <c r="D97">
        <f>$Q$37*'Profilo eolico'!B99</f>
        <v>2360.6932783197217</v>
      </c>
      <c r="E97">
        <f>$P$39*'Profilo fotovoltaico'!B99+'Approvvigionamento energia'!$Q$39*'Profilo eolico'!B99</f>
        <v>1770.519958739791</v>
      </c>
      <c r="F97">
        <f>$P$41*'Profilo fotovoltaico'!B99+'Approvvigionamento energia'!$Q$41*'Profilo eolico'!B99</f>
        <v>1180.3466391598608</v>
      </c>
      <c r="G97">
        <f>$P$43*'Profilo fotovoltaico'!B99+'Approvvigionamento energia'!$Q$43*'Profilo eolico'!B99</f>
        <v>590.17331957993042</v>
      </c>
      <c r="H97">
        <f t="shared" si="2"/>
        <v>1138.4335154826958</v>
      </c>
      <c r="I97">
        <f>IF(LCOH!$C$28=Menu!$A$1,'Approvvigionamento energia'!C97,0)+IF(LCOH!$C$28=Menu!$A$2,'Approvvigionamento energia'!D97,0)+IF(LCOH!$C$28=Menu!$A$3,'Approvvigionamento energia'!E97,0)+IF(LCOH!$C$28=Menu!$A$4,'Approvvigionamento energia'!F97,0)+IF(LCOH!$C$28=Menu!$A$5,'Approvvigionamento energia'!G97,0)+IF(LCOH!$C$28=Menu!$A$6,'Approvvigionamento energia'!H97,0)</f>
        <v>1180.3466391598608</v>
      </c>
      <c r="J97">
        <f>'Approvvigionamento energia'!A97+'Approvvigionamento energia'!B97+'Approvvigionamento energia'!I97</f>
        <v>1584.9466391598608</v>
      </c>
      <c r="K97">
        <f>IF(MIN(LCOH!$C$18,J97)&gt;=$P$48*LCOH!$C$18, MIN(LCOH!$C$18,J97),0)</f>
        <v>1500</v>
      </c>
      <c r="L97">
        <f t="shared" si="3"/>
        <v>84.946639159860752</v>
      </c>
      <c r="M97">
        <f>K97/LCOH!$C$18</f>
        <v>1</v>
      </c>
      <c r="N97">
        <f>K97/LCOH!$C$34</f>
        <v>28.901734104046245</v>
      </c>
    </row>
    <row r="98" spans="1:14" x14ac:dyDescent="0.35">
      <c r="A98">
        <f>'Profilo fotovoltaico'!B100*LCOH!$C$20</f>
        <v>0</v>
      </c>
      <c r="B98">
        <f>'Profilo eolico'!B100*LCOH!$C$21</f>
        <v>385.7</v>
      </c>
      <c r="C98">
        <f>$P$35*'Profilo fotovoltaico'!B100</f>
        <v>0</v>
      </c>
      <c r="D98">
        <f>$Q$37*'Profilo eolico'!B100</f>
        <v>2250.4186788134366</v>
      </c>
      <c r="E98">
        <f>$P$39*'Profilo fotovoltaico'!B100+'Approvvigionamento energia'!$Q$39*'Profilo eolico'!B100</f>
        <v>1687.8140091100774</v>
      </c>
      <c r="F98">
        <f>$P$41*'Profilo fotovoltaico'!B100+'Approvvigionamento energia'!$Q$41*'Profilo eolico'!B100</f>
        <v>1125.2093394067183</v>
      </c>
      <c r="G98">
        <f>$P$43*'Profilo fotovoltaico'!B100+'Approvvigionamento energia'!$Q$43*'Profilo eolico'!B100</f>
        <v>562.60466970335915</v>
      </c>
      <c r="H98">
        <f t="shared" si="2"/>
        <v>1138.4335154826958</v>
      </c>
      <c r="I98">
        <f>IF(LCOH!$C$28=Menu!$A$1,'Approvvigionamento energia'!C98,0)+IF(LCOH!$C$28=Menu!$A$2,'Approvvigionamento energia'!D98,0)+IF(LCOH!$C$28=Menu!$A$3,'Approvvigionamento energia'!E98,0)+IF(LCOH!$C$28=Menu!$A$4,'Approvvigionamento energia'!F98,0)+IF(LCOH!$C$28=Menu!$A$5,'Approvvigionamento energia'!G98,0)+IF(LCOH!$C$28=Menu!$A$6,'Approvvigionamento energia'!H98,0)</f>
        <v>1125.2093394067183</v>
      </c>
      <c r="J98">
        <f>'Approvvigionamento energia'!A98+'Approvvigionamento energia'!B98+'Approvvigionamento energia'!I98</f>
        <v>1510.9093394067183</v>
      </c>
      <c r="K98">
        <f>IF(MIN(LCOH!$C$18,J98)&gt;=$P$48*LCOH!$C$18, MIN(LCOH!$C$18,J98),0)</f>
        <v>1500</v>
      </c>
      <c r="L98">
        <f t="shared" si="3"/>
        <v>10.909339406718345</v>
      </c>
      <c r="M98">
        <f>K98/LCOH!$C$18</f>
        <v>1</v>
      </c>
      <c r="N98">
        <f>K98/LCOH!$C$34</f>
        <v>28.901734104046245</v>
      </c>
    </row>
    <row r="99" spans="1:14" x14ac:dyDescent="0.35">
      <c r="A99">
        <f>'Profilo fotovoltaico'!B101*LCOH!$C$20</f>
        <v>0</v>
      </c>
      <c r="B99">
        <f>'Profilo eolico'!B101*LCOH!$C$21</f>
        <v>349.7</v>
      </c>
      <c r="C99">
        <f>$P$35*'Profilo fotovoltaico'!B101</f>
        <v>0</v>
      </c>
      <c r="D99">
        <f>$Q$37*'Profilo eolico'!B101</f>
        <v>2040.3718226109902</v>
      </c>
      <c r="E99">
        <f>$P$39*'Profilo fotovoltaico'!B101+'Approvvigionamento energia'!$Q$39*'Profilo eolico'!B101</f>
        <v>1530.2788669582426</v>
      </c>
      <c r="F99">
        <f>$P$41*'Profilo fotovoltaico'!B101+'Approvvigionamento energia'!$Q$41*'Profilo eolico'!B101</f>
        <v>1020.1859113054951</v>
      </c>
      <c r="G99">
        <f>$P$43*'Profilo fotovoltaico'!B101+'Approvvigionamento energia'!$Q$43*'Profilo eolico'!B101</f>
        <v>510.09295565274755</v>
      </c>
      <c r="H99">
        <f t="shared" si="2"/>
        <v>1138.4335154826958</v>
      </c>
      <c r="I99">
        <f>IF(LCOH!$C$28=Menu!$A$1,'Approvvigionamento energia'!C99,0)+IF(LCOH!$C$28=Menu!$A$2,'Approvvigionamento energia'!D99,0)+IF(LCOH!$C$28=Menu!$A$3,'Approvvigionamento energia'!E99,0)+IF(LCOH!$C$28=Menu!$A$4,'Approvvigionamento energia'!F99,0)+IF(LCOH!$C$28=Menu!$A$5,'Approvvigionamento energia'!G99,0)+IF(LCOH!$C$28=Menu!$A$6,'Approvvigionamento energia'!H99,0)</f>
        <v>1020.1859113054951</v>
      </c>
      <c r="J99">
        <f>'Approvvigionamento energia'!A99+'Approvvigionamento energia'!B99+'Approvvigionamento energia'!I99</f>
        <v>1369.885911305495</v>
      </c>
      <c r="K99">
        <f>IF(MIN(LCOH!$C$18,J99)&gt;=$P$48*LCOH!$C$18, MIN(LCOH!$C$18,J99),0)</f>
        <v>1369.885911305495</v>
      </c>
      <c r="L99">
        <f t="shared" si="3"/>
        <v>0</v>
      </c>
      <c r="M99">
        <f>K99/LCOH!$C$18</f>
        <v>0.91325727420366332</v>
      </c>
      <c r="N99">
        <f>K99/LCOH!$C$34</f>
        <v>26.39471890762033</v>
      </c>
    </row>
    <row r="100" spans="1:14" x14ac:dyDescent="0.35">
      <c r="A100">
        <f>'Profilo fotovoltaico'!B102*LCOH!$C$20</f>
        <v>0</v>
      </c>
      <c r="B100">
        <f>'Profilo eolico'!B102*LCOH!$C$21</f>
        <v>316.3</v>
      </c>
      <c r="C100">
        <f>$P$35*'Profilo fotovoltaico'!B102</f>
        <v>0</v>
      </c>
      <c r="D100">
        <f>$Q$37*'Profilo eolico'!B102</f>
        <v>1845.4950171342757</v>
      </c>
      <c r="E100">
        <f>$P$39*'Profilo fotovoltaico'!B102+'Approvvigionamento energia'!$Q$39*'Profilo eolico'!B102</f>
        <v>1384.1212628507067</v>
      </c>
      <c r="F100">
        <f>$P$41*'Profilo fotovoltaico'!B102+'Approvvigionamento energia'!$Q$41*'Profilo eolico'!B102</f>
        <v>922.74750856713786</v>
      </c>
      <c r="G100">
        <f>$P$43*'Profilo fotovoltaico'!B102+'Approvvigionamento energia'!$Q$43*'Profilo eolico'!B102</f>
        <v>461.37375428356893</v>
      </c>
      <c r="H100">
        <f t="shared" si="2"/>
        <v>1138.4335154826958</v>
      </c>
      <c r="I100">
        <f>IF(LCOH!$C$28=Menu!$A$1,'Approvvigionamento energia'!C100,0)+IF(LCOH!$C$28=Menu!$A$2,'Approvvigionamento energia'!D100,0)+IF(LCOH!$C$28=Menu!$A$3,'Approvvigionamento energia'!E100,0)+IF(LCOH!$C$28=Menu!$A$4,'Approvvigionamento energia'!F100,0)+IF(LCOH!$C$28=Menu!$A$5,'Approvvigionamento energia'!G100,0)+IF(LCOH!$C$28=Menu!$A$6,'Approvvigionamento energia'!H100,0)</f>
        <v>922.74750856713786</v>
      </c>
      <c r="J100">
        <f>'Approvvigionamento energia'!A100+'Approvvigionamento energia'!B100+'Approvvigionamento energia'!I100</f>
        <v>1239.0475085671378</v>
      </c>
      <c r="K100">
        <f>IF(MIN(LCOH!$C$18,J100)&gt;=$P$48*LCOH!$C$18, MIN(LCOH!$C$18,J100),0)</f>
        <v>1239.0475085671378</v>
      </c>
      <c r="L100">
        <f t="shared" si="3"/>
        <v>0</v>
      </c>
      <c r="M100">
        <f>K100/LCOH!$C$18</f>
        <v>0.82603167237809183</v>
      </c>
      <c r="N100">
        <f>K100/LCOH!$C$34</f>
        <v>23.873747756592252</v>
      </c>
    </row>
    <row r="101" spans="1:14" x14ac:dyDescent="0.35">
      <c r="A101">
        <f>'Profilo fotovoltaico'!B103*LCOH!$C$20</f>
        <v>0</v>
      </c>
      <c r="B101">
        <f>'Profilo eolico'!B103*LCOH!$C$21</f>
        <v>283</v>
      </c>
      <c r="C101">
        <f>$P$35*'Profilo fotovoltaico'!B103</f>
        <v>0</v>
      </c>
      <c r="D101">
        <f>$Q$37*'Profilo eolico'!B103</f>
        <v>1651.2016751470121</v>
      </c>
      <c r="E101">
        <f>$P$39*'Profilo fotovoltaico'!B103+'Approvvigionamento energia'!$Q$39*'Profilo eolico'!B103</f>
        <v>1238.4012563602591</v>
      </c>
      <c r="F101">
        <f>$P$41*'Profilo fotovoltaico'!B103+'Approvvigionamento energia'!$Q$41*'Profilo eolico'!B103</f>
        <v>825.60083757350606</v>
      </c>
      <c r="G101">
        <f>$P$43*'Profilo fotovoltaico'!B103+'Approvvigionamento energia'!$Q$43*'Profilo eolico'!B103</f>
        <v>412.80041878675303</v>
      </c>
      <c r="H101">
        <f t="shared" si="2"/>
        <v>1138.4335154826958</v>
      </c>
      <c r="I101">
        <f>IF(LCOH!$C$28=Menu!$A$1,'Approvvigionamento energia'!C101,0)+IF(LCOH!$C$28=Menu!$A$2,'Approvvigionamento energia'!D101,0)+IF(LCOH!$C$28=Menu!$A$3,'Approvvigionamento energia'!E101,0)+IF(LCOH!$C$28=Menu!$A$4,'Approvvigionamento energia'!F101,0)+IF(LCOH!$C$28=Menu!$A$5,'Approvvigionamento energia'!G101,0)+IF(LCOH!$C$28=Menu!$A$6,'Approvvigionamento energia'!H101,0)</f>
        <v>825.60083757350606</v>
      </c>
      <c r="J101">
        <f>'Approvvigionamento energia'!A101+'Approvvigionamento energia'!B101+'Approvvigionamento energia'!I101</f>
        <v>1108.6008375735059</v>
      </c>
      <c r="K101">
        <f>IF(MIN(LCOH!$C$18,J101)&gt;=$P$48*LCOH!$C$18, MIN(LCOH!$C$18,J101),0)</f>
        <v>1108.6008375735059</v>
      </c>
      <c r="L101">
        <f t="shared" si="3"/>
        <v>0</v>
      </c>
      <c r="M101">
        <f>K101/LCOH!$C$18</f>
        <v>0.73906722504900391</v>
      </c>
      <c r="N101">
        <f>K101/LCOH!$C$34</f>
        <v>21.360324423381616</v>
      </c>
    </row>
    <row r="102" spans="1:14" x14ac:dyDescent="0.35">
      <c r="A102">
        <f>'Profilo fotovoltaico'!B104*LCOH!$C$20</f>
        <v>0</v>
      </c>
      <c r="B102">
        <f>'Profilo eolico'!B104*LCOH!$C$21</f>
        <v>248.79999999999998</v>
      </c>
      <c r="C102">
        <f>$P$35*'Profilo fotovoltaico'!B104</f>
        <v>0</v>
      </c>
      <c r="D102">
        <f>$Q$37*'Profilo eolico'!B104</f>
        <v>1451.6571617546879</v>
      </c>
      <c r="E102">
        <f>$P$39*'Profilo fotovoltaico'!B104+'Approvvigionamento energia'!$Q$39*'Profilo eolico'!B104</f>
        <v>1088.7428713160159</v>
      </c>
      <c r="F102">
        <f>$P$41*'Profilo fotovoltaico'!B104+'Approvvigionamento energia'!$Q$41*'Profilo eolico'!B104</f>
        <v>725.82858087734394</v>
      </c>
      <c r="G102">
        <f>$P$43*'Profilo fotovoltaico'!B104+'Approvvigionamento energia'!$Q$43*'Profilo eolico'!B104</f>
        <v>362.91429043867197</v>
      </c>
      <c r="H102">
        <f t="shared" si="2"/>
        <v>1138.4335154826958</v>
      </c>
      <c r="I102">
        <f>IF(LCOH!$C$28=Menu!$A$1,'Approvvigionamento energia'!C102,0)+IF(LCOH!$C$28=Menu!$A$2,'Approvvigionamento energia'!D102,0)+IF(LCOH!$C$28=Menu!$A$3,'Approvvigionamento energia'!E102,0)+IF(LCOH!$C$28=Menu!$A$4,'Approvvigionamento energia'!F102,0)+IF(LCOH!$C$28=Menu!$A$5,'Approvvigionamento energia'!G102,0)+IF(LCOH!$C$28=Menu!$A$6,'Approvvigionamento energia'!H102,0)</f>
        <v>725.82858087734394</v>
      </c>
      <c r="J102">
        <f>'Approvvigionamento energia'!A102+'Approvvigionamento energia'!B102+'Approvvigionamento energia'!I102</f>
        <v>974.62858087734389</v>
      </c>
      <c r="K102">
        <f>IF(MIN(LCOH!$C$18,J102)&gt;=$P$48*LCOH!$C$18, MIN(LCOH!$C$18,J102),0)</f>
        <v>974.62858087734389</v>
      </c>
      <c r="L102">
        <f t="shared" si="3"/>
        <v>0</v>
      </c>
      <c r="M102">
        <f>K102/LCOH!$C$18</f>
        <v>0.64975238725156259</v>
      </c>
      <c r="N102">
        <f>K102/LCOH!$C$34</f>
        <v>18.778970729813949</v>
      </c>
    </row>
    <row r="103" spans="1:14" x14ac:dyDescent="0.35">
      <c r="A103">
        <f>'Profilo fotovoltaico'!B105*LCOH!$C$20</f>
        <v>0</v>
      </c>
      <c r="B103">
        <f>'Profilo eolico'!B105*LCOH!$C$21</f>
        <v>227.89999999999998</v>
      </c>
      <c r="C103">
        <f>$P$35*'Profilo fotovoltaico'!B105</f>
        <v>0</v>
      </c>
      <c r="D103">
        <f>$Q$37*'Profilo eolico'!B105</f>
        <v>1329.7132924593784</v>
      </c>
      <c r="E103">
        <f>$P$39*'Profilo fotovoltaico'!B105+'Approvvigionamento energia'!$Q$39*'Profilo eolico'!B105</f>
        <v>997.28496934453381</v>
      </c>
      <c r="F103">
        <f>$P$41*'Profilo fotovoltaico'!B105+'Approvvigionamento energia'!$Q$41*'Profilo eolico'!B105</f>
        <v>664.8566462296892</v>
      </c>
      <c r="G103">
        <f>$P$43*'Profilo fotovoltaico'!B105+'Approvvigionamento energia'!$Q$43*'Profilo eolico'!B105</f>
        <v>332.4283231148446</v>
      </c>
      <c r="H103">
        <f t="shared" si="2"/>
        <v>1138.4335154826958</v>
      </c>
      <c r="I103">
        <f>IF(LCOH!$C$28=Menu!$A$1,'Approvvigionamento energia'!C103,0)+IF(LCOH!$C$28=Menu!$A$2,'Approvvigionamento energia'!D103,0)+IF(LCOH!$C$28=Menu!$A$3,'Approvvigionamento energia'!E103,0)+IF(LCOH!$C$28=Menu!$A$4,'Approvvigionamento energia'!F103,0)+IF(LCOH!$C$28=Menu!$A$5,'Approvvigionamento energia'!G103,0)+IF(LCOH!$C$28=Menu!$A$6,'Approvvigionamento energia'!H103,0)</f>
        <v>664.8566462296892</v>
      </c>
      <c r="J103">
        <f>'Approvvigionamento energia'!A103+'Approvvigionamento energia'!B103+'Approvvigionamento energia'!I103</f>
        <v>892.75664622968918</v>
      </c>
      <c r="K103">
        <f>IF(MIN(LCOH!$C$18,J103)&gt;=$P$48*LCOH!$C$18, MIN(LCOH!$C$18,J103),0)</f>
        <v>892.75664622968918</v>
      </c>
      <c r="L103">
        <f t="shared" si="3"/>
        <v>0</v>
      </c>
      <c r="M103">
        <f>K103/LCOH!$C$18</f>
        <v>0.59517109748645947</v>
      </c>
      <c r="N103">
        <f>K103/LCOH!$C$34</f>
        <v>17.201476805967037</v>
      </c>
    </row>
    <row r="104" spans="1:14" x14ac:dyDescent="0.35">
      <c r="A104">
        <f>'Profilo fotovoltaico'!B106*LCOH!$C$20</f>
        <v>2</v>
      </c>
      <c r="B104">
        <f>'Profilo eolico'!B106*LCOH!$C$21</f>
        <v>222.6</v>
      </c>
      <c r="C104">
        <f>$P$35*'Profilo fotovoltaico'!B106</f>
        <v>14.70922437524413</v>
      </c>
      <c r="D104">
        <f>$Q$37*'Profilo eolico'!B106</f>
        <v>1298.7897275184625</v>
      </c>
      <c r="E104">
        <f>$P$39*'Profilo fotovoltaico'!B106+'Approvvigionamento energia'!$Q$39*'Profilo eolico'!B106</f>
        <v>977.76960173265797</v>
      </c>
      <c r="F104">
        <f>$P$41*'Profilo fotovoltaico'!B106+'Approvvigionamento energia'!$Q$41*'Profilo eolico'!B106</f>
        <v>656.74947594685329</v>
      </c>
      <c r="G104">
        <f>$P$43*'Profilo fotovoltaico'!B106+'Approvvigionamento energia'!$Q$43*'Profilo eolico'!B106</f>
        <v>335.72935016104873</v>
      </c>
      <c r="H104">
        <f t="shared" si="2"/>
        <v>1138.4335154826958</v>
      </c>
      <c r="I104">
        <f>IF(LCOH!$C$28=Menu!$A$1,'Approvvigionamento energia'!C104,0)+IF(LCOH!$C$28=Menu!$A$2,'Approvvigionamento energia'!D104,0)+IF(LCOH!$C$28=Menu!$A$3,'Approvvigionamento energia'!E104,0)+IF(LCOH!$C$28=Menu!$A$4,'Approvvigionamento energia'!F104,0)+IF(LCOH!$C$28=Menu!$A$5,'Approvvigionamento energia'!G104,0)+IF(LCOH!$C$28=Menu!$A$6,'Approvvigionamento energia'!H104,0)</f>
        <v>656.74947594685329</v>
      </c>
      <c r="J104">
        <f>'Approvvigionamento energia'!A104+'Approvvigionamento energia'!B104+'Approvvigionamento energia'!I104</f>
        <v>881.34947594685332</v>
      </c>
      <c r="K104">
        <f>IF(MIN(LCOH!$C$18,J104)&gt;=$P$48*LCOH!$C$18, MIN(LCOH!$C$18,J104),0)</f>
        <v>881.34947594685332</v>
      </c>
      <c r="L104">
        <f t="shared" si="3"/>
        <v>0</v>
      </c>
      <c r="M104">
        <f>K104/LCOH!$C$18</f>
        <v>0.58756631729790221</v>
      </c>
      <c r="N104">
        <f>K104/LCOH!$C$34</f>
        <v>16.981685471037636</v>
      </c>
    </row>
    <row r="105" spans="1:14" x14ac:dyDescent="0.35">
      <c r="A105">
        <f>'Profilo fotovoltaico'!B107*LCOH!$C$20</f>
        <v>38</v>
      </c>
      <c r="B105">
        <f>'Profilo eolico'!B107*LCOH!$C$21</f>
        <v>222</v>
      </c>
      <c r="C105">
        <f>$P$35*'Profilo fotovoltaico'!B107</f>
        <v>279.47526312963845</v>
      </c>
      <c r="D105">
        <f>$Q$37*'Profilo eolico'!B107</f>
        <v>1295.2889465817552</v>
      </c>
      <c r="E105">
        <f>$P$39*'Profilo fotovoltaico'!B107+'Approvvigionamento energia'!$Q$39*'Profilo eolico'!B107</f>
        <v>1041.3355257187261</v>
      </c>
      <c r="F105">
        <f>$P$41*'Profilo fotovoltaico'!B107+'Approvvigionamento energia'!$Q$41*'Profilo eolico'!B107</f>
        <v>787.38210485569687</v>
      </c>
      <c r="G105">
        <f>$P$43*'Profilo fotovoltaico'!B107+'Approvvigionamento energia'!$Q$43*'Profilo eolico'!B107</f>
        <v>533.42868399266763</v>
      </c>
      <c r="H105">
        <f t="shared" si="2"/>
        <v>1138.4335154826958</v>
      </c>
      <c r="I105">
        <f>IF(LCOH!$C$28=Menu!$A$1,'Approvvigionamento energia'!C105,0)+IF(LCOH!$C$28=Menu!$A$2,'Approvvigionamento energia'!D105,0)+IF(LCOH!$C$28=Menu!$A$3,'Approvvigionamento energia'!E105,0)+IF(LCOH!$C$28=Menu!$A$4,'Approvvigionamento energia'!F105,0)+IF(LCOH!$C$28=Menu!$A$5,'Approvvigionamento energia'!G105,0)+IF(LCOH!$C$28=Menu!$A$6,'Approvvigionamento energia'!H105,0)</f>
        <v>787.38210485569687</v>
      </c>
      <c r="J105">
        <f>'Approvvigionamento energia'!A105+'Approvvigionamento energia'!B105+'Approvvigionamento energia'!I105</f>
        <v>1047.382104855697</v>
      </c>
      <c r="K105">
        <f>IF(MIN(LCOH!$C$18,J105)&gt;=$P$48*LCOH!$C$18, MIN(LCOH!$C$18,J105),0)</f>
        <v>1047.382104855697</v>
      </c>
      <c r="L105">
        <f t="shared" si="3"/>
        <v>0</v>
      </c>
      <c r="M105">
        <f>K105/LCOH!$C$18</f>
        <v>0.69825473657046466</v>
      </c>
      <c r="N105">
        <f>K105/LCOH!$C$34</f>
        <v>20.180772733250425</v>
      </c>
    </row>
    <row r="106" spans="1:14" x14ac:dyDescent="0.35">
      <c r="A106">
        <f>'Profilo fotovoltaico'!B108*LCOH!$C$20</f>
        <v>115</v>
      </c>
      <c r="B106">
        <f>'Profilo eolico'!B108*LCOH!$C$21</f>
        <v>231</v>
      </c>
      <c r="C106">
        <f>$P$35*'Profilo fotovoltaico'!B108</f>
        <v>845.78040157653754</v>
      </c>
      <c r="D106">
        <f>$Q$37*'Profilo eolico'!B108</f>
        <v>1347.800660632367</v>
      </c>
      <c r="E106">
        <f>$P$39*'Profilo fotovoltaico'!B108+'Approvvigionamento energia'!$Q$39*'Profilo eolico'!B108</f>
        <v>1222.2955958684095</v>
      </c>
      <c r="F106">
        <f>$P$41*'Profilo fotovoltaico'!B108+'Approvvigionamento energia'!$Q$41*'Profilo eolico'!B108</f>
        <v>1096.7905311044524</v>
      </c>
      <c r="G106">
        <f>$P$43*'Profilo fotovoltaico'!B108+'Approvvigionamento energia'!$Q$43*'Profilo eolico'!B108</f>
        <v>971.28546634049496</v>
      </c>
      <c r="H106">
        <f t="shared" si="2"/>
        <v>1138.4335154826958</v>
      </c>
      <c r="I106">
        <f>IF(LCOH!$C$28=Menu!$A$1,'Approvvigionamento energia'!C106,0)+IF(LCOH!$C$28=Menu!$A$2,'Approvvigionamento energia'!D106,0)+IF(LCOH!$C$28=Menu!$A$3,'Approvvigionamento energia'!E106,0)+IF(LCOH!$C$28=Menu!$A$4,'Approvvigionamento energia'!F106,0)+IF(LCOH!$C$28=Menu!$A$5,'Approvvigionamento energia'!G106,0)+IF(LCOH!$C$28=Menu!$A$6,'Approvvigionamento energia'!H106,0)</f>
        <v>1096.7905311044524</v>
      </c>
      <c r="J106">
        <f>'Approvvigionamento energia'!A106+'Approvvigionamento energia'!B106+'Approvvigionamento energia'!I106</f>
        <v>1442.7905311044524</v>
      </c>
      <c r="K106">
        <f>IF(MIN(LCOH!$C$18,J106)&gt;=$P$48*LCOH!$C$18, MIN(LCOH!$C$18,J106),0)</f>
        <v>1442.7905311044524</v>
      </c>
      <c r="L106">
        <f t="shared" si="3"/>
        <v>0</v>
      </c>
      <c r="M106">
        <f>K106/LCOH!$C$18</f>
        <v>0.96186035406963488</v>
      </c>
      <c r="N106">
        <f>K106/LCOH!$C$34</f>
        <v>27.799432198544363</v>
      </c>
    </row>
    <row r="107" spans="1:14" x14ac:dyDescent="0.35">
      <c r="A107">
        <f>'Profilo fotovoltaico'!B109*LCOH!$C$20</f>
        <v>188</v>
      </c>
      <c r="B107">
        <f>'Profilo eolico'!B109*LCOH!$C$21</f>
        <v>268.60000000000002</v>
      </c>
      <c r="C107">
        <f>$P$35*'Profilo fotovoltaico'!B109</f>
        <v>1382.6670912729483</v>
      </c>
      <c r="D107">
        <f>$Q$37*'Profilo eolico'!B109</f>
        <v>1567.1829326660336</v>
      </c>
      <c r="E107">
        <f>$P$39*'Profilo fotovoltaico'!B109+'Approvvigionamento energia'!$Q$39*'Profilo eolico'!B109</f>
        <v>1521.0539723177621</v>
      </c>
      <c r="F107">
        <f>$P$41*'Profilo fotovoltaico'!B109+'Approvvigionamento energia'!$Q$41*'Profilo eolico'!B109</f>
        <v>1474.9250119694909</v>
      </c>
      <c r="G107">
        <f>$P$43*'Profilo fotovoltaico'!B109+'Approvvigionamento energia'!$Q$43*'Profilo eolico'!B109</f>
        <v>1428.7960516212197</v>
      </c>
      <c r="H107">
        <f t="shared" si="2"/>
        <v>1138.4335154826958</v>
      </c>
      <c r="I107">
        <f>IF(LCOH!$C$28=Menu!$A$1,'Approvvigionamento energia'!C107,0)+IF(LCOH!$C$28=Menu!$A$2,'Approvvigionamento energia'!D107,0)+IF(LCOH!$C$28=Menu!$A$3,'Approvvigionamento energia'!E107,0)+IF(LCOH!$C$28=Menu!$A$4,'Approvvigionamento energia'!F107,0)+IF(LCOH!$C$28=Menu!$A$5,'Approvvigionamento energia'!G107,0)+IF(LCOH!$C$28=Menu!$A$6,'Approvvigionamento energia'!H107,0)</f>
        <v>1474.9250119694909</v>
      </c>
      <c r="J107">
        <f>'Approvvigionamento energia'!A107+'Approvvigionamento energia'!B107+'Approvvigionamento energia'!I107</f>
        <v>1931.5250119694911</v>
      </c>
      <c r="K107">
        <f>IF(MIN(LCOH!$C$18,J107)&gt;=$P$48*LCOH!$C$18, MIN(LCOH!$C$18,J107),0)</f>
        <v>1500</v>
      </c>
      <c r="L107">
        <f t="shared" si="3"/>
        <v>431.52501196949106</v>
      </c>
      <c r="M107">
        <f>K107/LCOH!$C$18</f>
        <v>1</v>
      </c>
      <c r="N107">
        <f>K107/LCOH!$C$34</f>
        <v>28.901734104046245</v>
      </c>
    </row>
    <row r="108" spans="1:14" x14ac:dyDescent="0.35">
      <c r="A108">
        <f>'Profilo fotovoltaico'!B110*LCOH!$C$20</f>
        <v>238</v>
      </c>
      <c r="B108">
        <f>'Profilo eolico'!B110*LCOH!$C$21</f>
        <v>293.89999999999998</v>
      </c>
      <c r="C108">
        <f>$P$35*'Profilo fotovoltaico'!B110</f>
        <v>1750.3977006540513</v>
      </c>
      <c r="D108">
        <f>$Q$37*'Profilo eolico'!B110</f>
        <v>1714.7991954971976</v>
      </c>
      <c r="E108">
        <f>$P$39*'Profilo fotovoltaico'!B110+'Approvvigionamento energia'!$Q$39*'Profilo eolico'!B110</f>
        <v>1723.6988217864109</v>
      </c>
      <c r="F108">
        <f>$P$41*'Profilo fotovoltaico'!B110+'Approvvigionamento energia'!$Q$41*'Profilo eolico'!B110</f>
        <v>1732.5984480756244</v>
      </c>
      <c r="G108">
        <f>$P$43*'Profilo fotovoltaico'!B110+'Approvvigionamento energia'!$Q$43*'Profilo eolico'!B110</f>
        <v>1741.498074364838</v>
      </c>
      <c r="H108">
        <f t="shared" si="2"/>
        <v>1138.4335154826958</v>
      </c>
      <c r="I108">
        <f>IF(LCOH!$C$28=Menu!$A$1,'Approvvigionamento energia'!C108,0)+IF(LCOH!$C$28=Menu!$A$2,'Approvvigionamento energia'!D108,0)+IF(LCOH!$C$28=Menu!$A$3,'Approvvigionamento energia'!E108,0)+IF(LCOH!$C$28=Menu!$A$4,'Approvvigionamento energia'!F108,0)+IF(LCOH!$C$28=Menu!$A$5,'Approvvigionamento energia'!G108,0)+IF(LCOH!$C$28=Menu!$A$6,'Approvvigionamento energia'!H108,0)</f>
        <v>1732.5984480756244</v>
      </c>
      <c r="J108">
        <f>'Approvvigionamento energia'!A108+'Approvvigionamento energia'!B108+'Approvvigionamento energia'!I108</f>
        <v>2264.4984480756243</v>
      </c>
      <c r="K108">
        <f>IF(MIN(LCOH!$C$18,J108)&gt;=$P$48*LCOH!$C$18, MIN(LCOH!$C$18,J108),0)</f>
        <v>1500</v>
      </c>
      <c r="L108">
        <f t="shared" si="3"/>
        <v>764.49844807562431</v>
      </c>
      <c r="M108">
        <f>K108/LCOH!$C$18</f>
        <v>1</v>
      </c>
      <c r="N108">
        <f>K108/LCOH!$C$34</f>
        <v>28.901734104046245</v>
      </c>
    </row>
    <row r="109" spans="1:14" x14ac:dyDescent="0.35">
      <c r="A109">
        <f>'Profilo fotovoltaico'!B111*LCOH!$C$20</f>
        <v>243</v>
      </c>
      <c r="B109">
        <f>'Profilo eolico'!B111*LCOH!$C$21</f>
        <v>296.3</v>
      </c>
      <c r="C109">
        <f>$P$35*'Profilo fotovoltaico'!B111</f>
        <v>1787.1707615921619</v>
      </c>
      <c r="D109">
        <f>$Q$37*'Profilo eolico'!B111</f>
        <v>1728.8023192440273</v>
      </c>
      <c r="E109">
        <f>$P$39*'Profilo fotovoltaico'!B111+'Approvvigionamento energia'!$Q$39*'Profilo eolico'!B111</f>
        <v>1743.3944298310607</v>
      </c>
      <c r="F109">
        <f>$P$41*'Profilo fotovoltaico'!B111+'Approvvigionamento energia'!$Q$41*'Profilo eolico'!B111</f>
        <v>1757.9865404180946</v>
      </c>
      <c r="G109">
        <f>$P$43*'Profilo fotovoltaico'!B111+'Approvvigionamento energia'!$Q$43*'Profilo eolico'!B111</f>
        <v>1772.578651005128</v>
      </c>
      <c r="H109">
        <f t="shared" si="2"/>
        <v>1138.4335154826958</v>
      </c>
      <c r="I109">
        <f>IF(LCOH!$C$28=Menu!$A$1,'Approvvigionamento energia'!C109,0)+IF(LCOH!$C$28=Menu!$A$2,'Approvvigionamento energia'!D109,0)+IF(LCOH!$C$28=Menu!$A$3,'Approvvigionamento energia'!E109,0)+IF(LCOH!$C$28=Menu!$A$4,'Approvvigionamento energia'!F109,0)+IF(LCOH!$C$28=Menu!$A$5,'Approvvigionamento energia'!G109,0)+IF(LCOH!$C$28=Menu!$A$6,'Approvvigionamento energia'!H109,0)</f>
        <v>1757.9865404180946</v>
      </c>
      <c r="J109">
        <f>'Approvvigionamento energia'!A109+'Approvvigionamento energia'!B109+'Approvvigionamento energia'!I109</f>
        <v>2297.2865404180948</v>
      </c>
      <c r="K109">
        <f>IF(MIN(LCOH!$C$18,J109)&gt;=$P$48*LCOH!$C$18, MIN(LCOH!$C$18,J109),0)</f>
        <v>1500</v>
      </c>
      <c r="L109">
        <f t="shared" si="3"/>
        <v>797.28654041809477</v>
      </c>
      <c r="M109">
        <f>K109/LCOH!$C$18</f>
        <v>1</v>
      </c>
      <c r="N109">
        <f>K109/LCOH!$C$34</f>
        <v>28.901734104046245</v>
      </c>
    </row>
    <row r="110" spans="1:14" x14ac:dyDescent="0.35">
      <c r="A110">
        <f>'Profilo fotovoltaico'!B112*LCOH!$C$20</f>
        <v>213</v>
      </c>
      <c r="B110">
        <f>'Profilo eolico'!B112*LCOH!$C$21</f>
        <v>289.7</v>
      </c>
      <c r="C110">
        <f>$P$35*'Profilo fotovoltaico'!B112</f>
        <v>1566.5323959634998</v>
      </c>
      <c r="D110">
        <f>$Q$37*'Profilo eolico'!B112</f>
        <v>1690.2937289402455</v>
      </c>
      <c r="E110">
        <f>$P$39*'Profilo fotovoltaico'!B112+'Approvvigionamento energia'!$Q$39*'Profilo eolico'!B112</f>
        <v>1659.3533956960591</v>
      </c>
      <c r="F110">
        <f>$P$41*'Profilo fotovoltaico'!B112+'Approvvigionamento energia'!$Q$41*'Profilo eolico'!B112</f>
        <v>1628.4130624518725</v>
      </c>
      <c r="G110">
        <f>$P$43*'Profilo fotovoltaico'!B112+'Approvvigionamento energia'!$Q$43*'Profilo eolico'!B112</f>
        <v>1597.4727292076861</v>
      </c>
      <c r="H110">
        <f t="shared" si="2"/>
        <v>1138.4335154826958</v>
      </c>
      <c r="I110">
        <f>IF(LCOH!$C$28=Menu!$A$1,'Approvvigionamento energia'!C110,0)+IF(LCOH!$C$28=Menu!$A$2,'Approvvigionamento energia'!D110,0)+IF(LCOH!$C$28=Menu!$A$3,'Approvvigionamento energia'!E110,0)+IF(LCOH!$C$28=Menu!$A$4,'Approvvigionamento energia'!F110,0)+IF(LCOH!$C$28=Menu!$A$5,'Approvvigionamento energia'!G110,0)+IF(LCOH!$C$28=Menu!$A$6,'Approvvigionamento energia'!H110,0)</f>
        <v>1628.4130624518725</v>
      </c>
      <c r="J110">
        <f>'Approvvigionamento energia'!A110+'Approvvigionamento energia'!B110+'Approvvigionamento energia'!I110</f>
        <v>2131.1130624518723</v>
      </c>
      <c r="K110">
        <f>IF(MIN(LCOH!$C$18,J110)&gt;=$P$48*LCOH!$C$18, MIN(LCOH!$C$18,J110),0)</f>
        <v>1500</v>
      </c>
      <c r="L110">
        <f t="shared" si="3"/>
        <v>631.11306245187234</v>
      </c>
      <c r="M110">
        <f>K110/LCOH!$C$18</f>
        <v>1</v>
      </c>
      <c r="N110">
        <f>K110/LCOH!$C$34</f>
        <v>28.901734104046245</v>
      </c>
    </row>
    <row r="111" spans="1:14" x14ac:dyDescent="0.35">
      <c r="A111">
        <f>'Profilo fotovoltaico'!B113*LCOH!$C$20</f>
        <v>158</v>
      </c>
      <c r="B111">
        <f>'Profilo eolico'!B113*LCOH!$C$21</f>
        <v>285.10000000000002</v>
      </c>
      <c r="C111">
        <f>$P$35*'Profilo fotovoltaico'!B113</f>
        <v>1162.0287256442862</v>
      </c>
      <c r="D111">
        <f>$Q$37*'Profilo eolico'!B113</f>
        <v>1663.4544084254885</v>
      </c>
      <c r="E111">
        <f>$P$39*'Profilo fotovoltaico'!B113+'Approvvigionamento energia'!$Q$39*'Profilo eolico'!B113</f>
        <v>1538.0979877301879</v>
      </c>
      <c r="F111">
        <f>$P$41*'Profilo fotovoltaico'!B113+'Approvvigionamento energia'!$Q$41*'Profilo eolico'!B113</f>
        <v>1412.7415670348873</v>
      </c>
      <c r="G111">
        <f>$P$43*'Profilo fotovoltaico'!B113+'Approvvigionamento energia'!$Q$43*'Profilo eolico'!B113</f>
        <v>1287.3851463395868</v>
      </c>
      <c r="H111">
        <f t="shared" si="2"/>
        <v>1138.4335154826958</v>
      </c>
      <c r="I111">
        <f>IF(LCOH!$C$28=Menu!$A$1,'Approvvigionamento energia'!C111,0)+IF(LCOH!$C$28=Menu!$A$2,'Approvvigionamento energia'!D111,0)+IF(LCOH!$C$28=Menu!$A$3,'Approvvigionamento energia'!E111,0)+IF(LCOH!$C$28=Menu!$A$4,'Approvvigionamento energia'!F111,0)+IF(LCOH!$C$28=Menu!$A$5,'Approvvigionamento energia'!G111,0)+IF(LCOH!$C$28=Menu!$A$6,'Approvvigionamento energia'!H111,0)</f>
        <v>1412.7415670348873</v>
      </c>
      <c r="J111">
        <f>'Approvvigionamento energia'!A111+'Approvvigionamento energia'!B111+'Approvvigionamento energia'!I111</f>
        <v>1855.8415670348872</v>
      </c>
      <c r="K111">
        <f>IF(MIN(LCOH!$C$18,J111)&gt;=$P$48*LCOH!$C$18, MIN(LCOH!$C$18,J111),0)</f>
        <v>1500</v>
      </c>
      <c r="L111">
        <f t="shared" si="3"/>
        <v>355.84156703488725</v>
      </c>
      <c r="M111">
        <f>K111/LCOH!$C$18</f>
        <v>1</v>
      </c>
      <c r="N111">
        <f>K111/LCOH!$C$34</f>
        <v>28.901734104046245</v>
      </c>
    </row>
    <row r="112" spans="1:14" x14ac:dyDescent="0.35">
      <c r="A112">
        <f>'Profilo fotovoltaico'!B114*LCOH!$C$20</f>
        <v>84</v>
      </c>
      <c r="B112">
        <f>'Profilo eolico'!B114*LCOH!$C$21</f>
        <v>269.89999999999998</v>
      </c>
      <c r="C112">
        <f>$P$35*'Profilo fotovoltaico'!B114</f>
        <v>617.78742376025355</v>
      </c>
      <c r="D112">
        <f>$Q$37*'Profilo eolico'!B114</f>
        <v>1574.7679580288996</v>
      </c>
      <c r="E112">
        <f>$P$39*'Profilo fotovoltaico'!B114+'Approvvigionamento energia'!$Q$39*'Profilo eolico'!B114</f>
        <v>1335.5228244617381</v>
      </c>
      <c r="F112">
        <f>$P$41*'Profilo fotovoltaico'!B114+'Approvvigionamento energia'!$Q$41*'Profilo eolico'!B114</f>
        <v>1096.2776908945766</v>
      </c>
      <c r="G112">
        <f>$P$43*'Profilo fotovoltaico'!B114+'Approvvigionamento energia'!$Q$43*'Profilo eolico'!B114</f>
        <v>857.03255732741502</v>
      </c>
      <c r="H112">
        <f t="shared" si="2"/>
        <v>1138.4335154826958</v>
      </c>
      <c r="I112">
        <f>IF(LCOH!$C$28=Menu!$A$1,'Approvvigionamento energia'!C112,0)+IF(LCOH!$C$28=Menu!$A$2,'Approvvigionamento energia'!D112,0)+IF(LCOH!$C$28=Menu!$A$3,'Approvvigionamento energia'!E112,0)+IF(LCOH!$C$28=Menu!$A$4,'Approvvigionamento energia'!F112,0)+IF(LCOH!$C$28=Menu!$A$5,'Approvvigionamento energia'!G112,0)+IF(LCOH!$C$28=Menu!$A$6,'Approvvigionamento energia'!H112,0)</f>
        <v>1096.2776908945766</v>
      </c>
      <c r="J112">
        <f>'Approvvigionamento energia'!A112+'Approvvigionamento energia'!B112+'Approvvigionamento energia'!I112</f>
        <v>1450.1776908945767</v>
      </c>
      <c r="K112">
        <f>IF(MIN(LCOH!$C$18,J112)&gt;=$P$48*LCOH!$C$18, MIN(LCOH!$C$18,J112),0)</f>
        <v>1450.1776908945767</v>
      </c>
      <c r="L112">
        <f t="shared" si="3"/>
        <v>0</v>
      </c>
      <c r="M112">
        <f>K112/LCOH!$C$18</f>
        <v>0.9667851272630511</v>
      </c>
      <c r="N112">
        <f>K112/LCOH!$C$34</f>
        <v>27.941766683903214</v>
      </c>
    </row>
    <row r="113" spans="1:14" x14ac:dyDescent="0.35">
      <c r="A113">
        <f>'Profilo fotovoltaico'!B115*LCOH!$C$20</f>
        <v>13</v>
      </c>
      <c r="B113">
        <f>'Profilo eolico'!B115*LCOH!$C$21</f>
        <v>275.2</v>
      </c>
      <c r="C113">
        <f>$P$35*'Profilo fotovoltaico'!B115</f>
        <v>95.609958439086839</v>
      </c>
      <c r="D113">
        <f>$Q$37*'Profilo eolico'!B115</f>
        <v>1605.6915229698154</v>
      </c>
      <c r="E113">
        <f>$P$39*'Profilo fotovoltaico'!B115+'Approvvigionamento energia'!$Q$39*'Profilo eolico'!B115</f>
        <v>1228.1711318371333</v>
      </c>
      <c r="F113">
        <f>$P$41*'Profilo fotovoltaico'!B115+'Approvvigionamento energia'!$Q$41*'Profilo eolico'!B115</f>
        <v>850.6507407044511</v>
      </c>
      <c r="G113">
        <f>$P$43*'Profilo fotovoltaico'!B115+'Approvvigionamento energia'!$Q$43*'Profilo eolico'!B115</f>
        <v>473.13034957176899</v>
      </c>
      <c r="H113">
        <f t="shared" si="2"/>
        <v>1138.4335154826958</v>
      </c>
      <c r="I113">
        <f>IF(LCOH!$C$28=Menu!$A$1,'Approvvigionamento energia'!C113,0)+IF(LCOH!$C$28=Menu!$A$2,'Approvvigionamento energia'!D113,0)+IF(LCOH!$C$28=Menu!$A$3,'Approvvigionamento energia'!E113,0)+IF(LCOH!$C$28=Menu!$A$4,'Approvvigionamento energia'!F113,0)+IF(LCOH!$C$28=Menu!$A$5,'Approvvigionamento energia'!G113,0)+IF(LCOH!$C$28=Menu!$A$6,'Approvvigionamento energia'!H113,0)</f>
        <v>850.6507407044511</v>
      </c>
      <c r="J113">
        <f>'Approvvigionamento energia'!A113+'Approvvigionamento energia'!B113+'Approvvigionamento energia'!I113</f>
        <v>1138.850740704451</v>
      </c>
      <c r="K113">
        <f>IF(MIN(LCOH!$C$18,J113)&gt;=$P$48*LCOH!$C$18, MIN(LCOH!$C$18,J113),0)</f>
        <v>1138.850740704451</v>
      </c>
      <c r="L113">
        <f t="shared" si="3"/>
        <v>0</v>
      </c>
      <c r="M113">
        <f>K113/LCOH!$C$18</f>
        <v>0.75923382713630072</v>
      </c>
      <c r="N113">
        <f>K113/LCOH!$C$34</f>
        <v>21.943174194690773</v>
      </c>
    </row>
    <row r="114" spans="1:14" x14ac:dyDescent="0.35">
      <c r="A114">
        <f>'Profilo fotovoltaico'!B116*LCOH!$C$20</f>
        <v>0</v>
      </c>
      <c r="B114">
        <f>'Profilo eolico'!B116*LCOH!$C$21</f>
        <v>283.39999999999998</v>
      </c>
      <c r="C114">
        <f>$P$35*'Profilo fotovoltaico'!B116</f>
        <v>0</v>
      </c>
      <c r="D114">
        <f>$Q$37*'Profilo eolico'!B116</f>
        <v>1653.5355291048172</v>
      </c>
      <c r="E114">
        <f>$P$39*'Profilo fotovoltaico'!B116+'Approvvigionamento energia'!$Q$39*'Profilo eolico'!B116</f>
        <v>1240.1516468286129</v>
      </c>
      <c r="F114">
        <f>$P$41*'Profilo fotovoltaico'!B116+'Approvvigionamento energia'!$Q$41*'Profilo eolico'!B116</f>
        <v>826.76776455240861</v>
      </c>
      <c r="G114">
        <f>$P$43*'Profilo fotovoltaico'!B116+'Approvvigionamento energia'!$Q$43*'Profilo eolico'!B116</f>
        <v>413.3838822762043</v>
      </c>
      <c r="H114">
        <f t="shared" si="2"/>
        <v>1138.4335154826958</v>
      </c>
      <c r="I114">
        <f>IF(LCOH!$C$28=Menu!$A$1,'Approvvigionamento energia'!C114,0)+IF(LCOH!$C$28=Menu!$A$2,'Approvvigionamento energia'!D114,0)+IF(LCOH!$C$28=Menu!$A$3,'Approvvigionamento energia'!E114,0)+IF(LCOH!$C$28=Menu!$A$4,'Approvvigionamento energia'!F114,0)+IF(LCOH!$C$28=Menu!$A$5,'Approvvigionamento energia'!G114,0)+IF(LCOH!$C$28=Menu!$A$6,'Approvvigionamento energia'!H114,0)</f>
        <v>826.76776455240861</v>
      </c>
      <c r="J114">
        <f>'Approvvigionamento energia'!A114+'Approvvigionamento energia'!B114+'Approvvigionamento energia'!I114</f>
        <v>1110.1677645524087</v>
      </c>
      <c r="K114">
        <f>IF(MIN(LCOH!$C$18,J114)&gt;=$P$48*LCOH!$C$18, MIN(LCOH!$C$18,J114),0)</f>
        <v>1110.1677645524087</v>
      </c>
      <c r="L114">
        <f t="shared" si="3"/>
        <v>0</v>
      </c>
      <c r="M114">
        <f>K114/LCOH!$C$18</f>
        <v>0.74011184303493915</v>
      </c>
      <c r="N114">
        <f>K114/LCOH!$C$34</f>
        <v>21.39051569465142</v>
      </c>
    </row>
    <row r="115" spans="1:14" x14ac:dyDescent="0.35">
      <c r="A115">
        <f>'Profilo fotovoltaico'!B117*LCOH!$C$20</f>
        <v>0</v>
      </c>
      <c r="B115">
        <f>'Profilo eolico'!B117*LCOH!$C$21</f>
        <v>293.5</v>
      </c>
      <c r="C115">
        <f>$P$35*'Profilo fotovoltaico'!B117</f>
        <v>0</v>
      </c>
      <c r="D115">
        <f>$Q$37*'Profilo eolico'!B117</f>
        <v>1712.4653415393925</v>
      </c>
      <c r="E115">
        <f>$P$39*'Profilo fotovoltaico'!B117+'Approvvigionamento energia'!$Q$39*'Profilo eolico'!B117</f>
        <v>1284.3490061545442</v>
      </c>
      <c r="F115">
        <f>$P$41*'Profilo fotovoltaico'!B117+'Approvvigionamento energia'!$Q$41*'Profilo eolico'!B117</f>
        <v>856.23267076969626</v>
      </c>
      <c r="G115">
        <f>$P$43*'Profilo fotovoltaico'!B117+'Approvvigionamento energia'!$Q$43*'Profilo eolico'!B117</f>
        <v>428.11633538484813</v>
      </c>
      <c r="H115">
        <f t="shared" si="2"/>
        <v>1138.4335154826958</v>
      </c>
      <c r="I115">
        <f>IF(LCOH!$C$28=Menu!$A$1,'Approvvigionamento energia'!C115,0)+IF(LCOH!$C$28=Menu!$A$2,'Approvvigionamento energia'!D115,0)+IF(LCOH!$C$28=Menu!$A$3,'Approvvigionamento energia'!E115,0)+IF(LCOH!$C$28=Menu!$A$4,'Approvvigionamento energia'!F115,0)+IF(LCOH!$C$28=Menu!$A$5,'Approvvigionamento energia'!G115,0)+IF(LCOH!$C$28=Menu!$A$6,'Approvvigionamento energia'!H115,0)</f>
        <v>856.23267076969626</v>
      </c>
      <c r="J115">
        <f>'Approvvigionamento energia'!A115+'Approvvigionamento energia'!B115+'Approvvigionamento energia'!I115</f>
        <v>1149.7326707696961</v>
      </c>
      <c r="K115">
        <f>IF(MIN(LCOH!$C$18,J115)&gt;=$P$48*LCOH!$C$18, MIN(LCOH!$C$18,J115),0)</f>
        <v>1149.7326707696961</v>
      </c>
      <c r="L115">
        <f t="shared" si="3"/>
        <v>0</v>
      </c>
      <c r="M115">
        <f>K115/LCOH!$C$18</f>
        <v>0.76648844717979747</v>
      </c>
      <c r="N115">
        <f>K115/LCOH!$C$34</f>
        <v>22.152845294213797</v>
      </c>
    </row>
    <row r="116" spans="1:14" x14ac:dyDescent="0.35">
      <c r="A116">
        <f>'Profilo fotovoltaico'!B118*LCOH!$C$20</f>
        <v>0</v>
      </c>
      <c r="B116">
        <f>'Profilo eolico'!B118*LCOH!$C$21</f>
        <v>304.70000000000005</v>
      </c>
      <c r="C116">
        <f>$P$35*'Profilo fotovoltaico'!B118</f>
        <v>0</v>
      </c>
      <c r="D116">
        <f>$Q$37*'Profilo eolico'!B118</f>
        <v>1777.8132523579318</v>
      </c>
      <c r="E116">
        <f>$P$39*'Profilo fotovoltaico'!B118+'Approvvigionamento energia'!$Q$39*'Profilo eolico'!B118</f>
        <v>1333.3599392684487</v>
      </c>
      <c r="F116">
        <f>$P$41*'Profilo fotovoltaico'!B118+'Approvvigionamento energia'!$Q$41*'Profilo eolico'!B118</f>
        <v>888.90662617896589</v>
      </c>
      <c r="G116">
        <f>$P$43*'Profilo fotovoltaico'!B118+'Approvvigionamento energia'!$Q$43*'Profilo eolico'!B118</f>
        <v>444.45331308948295</v>
      </c>
      <c r="H116">
        <f t="shared" si="2"/>
        <v>1138.4335154826958</v>
      </c>
      <c r="I116">
        <f>IF(LCOH!$C$28=Menu!$A$1,'Approvvigionamento energia'!C116,0)+IF(LCOH!$C$28=Menu!$A$2,'Approvvigionamento energia'!D116,0)+IF(LCOH!$C$28=Menu!$A$3,'Approvvigionamento energia'!E116,0)+IF(LCOH!$C$28=Menu!$A$4,'Approvvigionamento energia'!F116,0)+IF(LCOH!$C$28=Menu!$A$5,'Approvvigionamento energia'!G116,0)+IF(LCOH!$C$28=Menu!$A$6,'Approvvigionamento energia'!H116,0)</f>
        <v>888.90662617896589</v>
      </c>
      <c r="J116">
        <f>'Approvvigionamento energia'!A116+'Approvvigionamento energia'!B116+'Approvvigionamento energia'!I116</f>
        <v>1193.6066261789661</v>
      </c>
      <c r="K116">
        <f>IF(MIN(LCOH!$C$18,J116)&gt;=$P$48*LCOH!$C$18, MIN(LCOH!$C$18,J116),0)</f>
        <v>1193.6066261789661</v>
      </c>
      <c r="L116">
        <f t="shared" si="3"/>
        <v>0</v>
      </c>
      <c r="M116">
        <f>K116/LCOH!$C$18</f>
        <v>0.79573775078597742</v>
      </c>
      <c r="N116">
        <f>K116/LCOH!$C$34</f>
        <v>22.998200889768132</v>
      </c>
    </row>
    <row r="117" spans="1:14" x14ac:dyDescent="0.35">
      <c r="A117">
        <f>'Profilo fotovoltaico'!B119*LCOH!$C$20</f>
        <v>0</v>
      </c>
      <c r="B117">
        <f>'Profilo eolico'!B119*LCOH!$C$21</f>
        <v>307.59999999999997</v>
      </c>
      <c r="C117">
        <f>$P$35*'Profilo fotovoltaico'!B119</f>
        <v>0</v>
      </c>
      <c r="D117">
        <f>$Q$37*'Profilo eolico'!B119</f>
        <v>1794.7336935520175</v>
      </c>
      <c r="E117">
        <f>$P$39*'Profilo fotovoltaico'!B119+'Approvvigionamento energia'!$Q$39*'Profilo eolico'!B119</f>
        <v>1346.050270164013</v>
      </c>
      <c r="F117">
        <f>$P$41*'Profilo fotovoltaico'!B119+'Approvvigionamento energia'!$Q$41*'Profilo eolico'!B119</f>
        <v>897.36684677600874</v>
      </c>
      <c r="G117">
        <f>$P$43*'Profilo fotovoltaico'!B119+'Approvvigionamento energia'!$Q$43*'Profilo eolico'!B119</f>
        <v>448.68342338800437</v>
      </c>
      <c r="H117">
        <f t="shared" si="2"/>
        <v>1138.4335154826958</v>
      </c>
      <c r="I117">
        <f>IF(LCOH!$C$28=Menu!$A$1,'Approvvigionamento energia'!C117,0)+IF(LCOH!$C$28=Menu!$A$2,'Approvvigionamento energia'!D117,0)+IF(LCOH!$C$28=Menu!$A$3,'Approvvigionamento energia'!E117,0)+IF(LCOH!$C$28=Menu!$A$4,'Approvvigionamento energia'!F117,0)+IF(LCOH!$C$28=Menu!$A$5,'Approvvigionamento energia'!G117,0)+IF(LCOH!$C$28=Menu!$A$6,'Approvvigionamento energia'!H117,0)</f>
        <v>897.36684677600874</v>
      </c>
      <c r="J117">
        <f>'Approvvigionamento energia'!A117+'Approvvigionamento energia'!B117+'Approvvigionamento energia'!I117</f>
        <v>1204.9668467760087</v>
      </c>
      <c r="K117">
        <f>IF(MIN(LCOH!$C$18,J117)&gt;=$P$48*LCOH!$C$18, MIN(LCOH!$C$18,J117),0)</f>
        <v>1204.9668467760087</v>
      </c>
      <c r="L117">
        <f t="shared" si="3"/>
        <v>0</v>
      </c>
      <c r="M117">
        <f>K117/LCOH!$C$18</f>
        <v>0.80331123118400571</v>
      </c>
      <c r="N117">
        <f>K117/LCOH!$C$34</f>
        <v>23.217087606474156</v>
      </c>
    </row>
    <row r="118" spans="1:14" x14ac:dyDescent="0.35">
      <c r="A118">
        <f>'Profilo fotovoltaico'!B120*LCOH!$C$20</f>
        <v>0</v>
      </c>
      <c r="B118">
        <f>'Profilo eolico'!B120*LCOH!$C$21</f>
        <v>301.39999999999998</v>
      </c>
      <c r="C118">
        <f>$P$35*'Profilo fotovoltaico'!B120</f>
        <v>0</v>
      </c>
      <c r="D118">
        <f>$Q$37*'Profilo eolico'!B120</f>
        <v>1758.5589572060408</v>
      </c>
      <c r="E118">
        <f>$P$39*'Profilo fotovoltaico'!B120+'Approvvigionamento energia'!$Q$39*'Profilo eolico'!B120</f>
        <v>1318.9192179045303</v>
      </c>
      <c r="F118">
        <f>$P$41*'Profilo fotovoltaico'!B120+'Approvvigionamento energia'!$Q$41*'Profilo eolico'!B120</f>
        <v>879.27947860302038</v>
      </c>
      <c r="G118">
        <f>$P$43*'Profilo fotovoltaico'!B120+'Approvvigionamento energia'!$Q$43*'Profilo eolico'!B120</f>
        <v>439.63973930151019</v>
      </c>
      <c r="H118">
        <f t="shared" si="2"/>
        <v>1138.4335154826958</v>
      </c>
      <c r="I118">
        <f>IF(LCOH!$C$28=Menu!$A$1,'Approvvigionamento energia'!C118,0)+IF(LCOH!$C$28=Menu!$A$2,'Approvvigionamento energia'!D118,0)+IF(LCOH!$C$28=Menu!$A$3,'Approvvigionamento energia'!E118,0)+IF(LCOH!$C$28=Menu!$A$4,'Approvvigionamento energia'!F118,0)+IF(LCOH!$C$28=Menu!$A$5,'Approvvigionamento energia'!G118,0)+IF(LCOH!$C$28=Menu!$A$6,'Approvvigionamento energia'!H118,0)</f>
        <v>879.27947860302038</v>
      </c>
      <c r="J118">
        <f>'Approvvigionamento energia'!A118+'Approvvigionamento energia'!B118+'Approvvigionamento energia'!I118</f>
        <v>1180.6794786030205</v>
      </c>
      <c r="K118">
        <f>IF(MIN(LCOH!$C$18,J118)&gt;=$P$48*LCOH!$C$18, MIN(LCOH!$C$18,J118),0)</f>
        <v>1180.6794786030205</v>
      </c>
      <c r="L118">
        <f t="shared" si="3"/>
        <v>0</v>
      </c>
      <c r="M118">
        <f>K118/LCOH!$C$18</f>
        <v>0.78711965240201365</v>
      </c>
      <c r="N118">
        <f>K118/LCOH!$C$34</f>
        <v>22.749122901792301</v>
      </c>
    </row>
    <row r="119" spans="1:14" x14ac:dyDescent="0.35">
      <c r="A119">
        <f>'Profilo fotovoltaico'!B121*LCOH!$C$20</f>
        <v>0</v>
      </c>
      <c r="B119">
        <f>'Profilo eolico'!B121*LCOH!$C$21</f>
        <v>294.5</v>
      </c>
      <c r="C119">
        <f>$P$35*'Profilo fotovoltaico'!B121</f>
        <v>0</v>
      </c>
      <c r="D119">
        <f>$Q$37*'Profilo eolico'!B121</f>
        <v>1718.2999764339049</v>
      </c>
      <c r="E119">
        <f>$P$39*'Profilo fotovoltaico'!B121+'Approvvigionamento energia'!$Q$39*'Profilo eolico'!B121</f>
        <v>1288.7249823254285</v>
      </c>
      <c r="F119">
        <f>$P$41*'Profilo fotovoltaico'!B121+'Approvvigionamento energia'!$Q$41*'Profilo eolico'!B121</f>
        <v>859.14998821695247</v>
      </c>
      <c r="G119">
        <f>$P$43*'Profilo fotovoltaico'!B121+'Approvvigionamento energia'!$Q$43*'Profilo eolico'!B121</f>
        <v>429.57499410847623</v>
      </c>
      <c r="H119">
        <f t="shared" si="2"/>
        <v>1138.4335154826958</v>
      </c>
      <c r="I119">
        <f>IF(LCOH!$C$28=Menu!$A$1,'Approvvigionamento energia'!C119,0)+IF(LCOH!$C$28=Menu!$A$2,'Approvvigionamento energia'!D119,0)+IF(LCOH!$C$28=Menu!$A$3,'Approvvigionamento energia'!E119,0)+IF(LCOH!$C$28=Menu!$A$4,'Approvvigionamento energia'!F119,0)+IF(LCOH!$C$28=Menu!$A$5,'Approvvigionamento energia'!G119,0)+IF(LCOH!$C$28=Menu!$A$6,'Approvvigionamento energia'!H119,0)</f>
        <v>859.14998821695247</v>
      </c>
      <c r="J119">
        <f>'Approvvigionamento energia'!A119+'Approvvigionamento energia'!B119+'Approvvigionamento energia'!I119</f>
        <v>1153.6499882169524</v>
      </c>
      <c r="K119">
        <f>IF(MIN(LCOH!$C$18,J119)&gt;=$P$48*LCOH!$C$18, MIN(LCOH!$C$18,J119),0)</f>
        <v>1153.6499882169524</v>
      </c>
      <c r="L119">
        <f t="shared" si="3"/>
        <v>0</v>
      </c>
      <c r="M119">
        <f>K119/LCOH!$C$18</f>
        <v>0.76909999214463487</v>
      </c>
      <c r="N119">
        <f>K119/LCOH!$C$34</f>
        <v>22.228323472388293</v>
      </c>
    </row>
    <row r="120" spans="1:14" x14ac:dyDescent="0.35">
      <c r="A120">
        <f>'Profilo fotovoltaico'!B122*LCOH!$C$20</f>
        <v>0</v>
      </c>
      <c r="B120">
        <f>'Profilo eolico'!B122*LCOH!$C$21</f>
        <v>281.60000000000002</v>
      </c>
      <c r="C120">
        <f>$P$35*'Profilo fotovoltaico'!B122</f>
        <v>0</v>
      </c>
      <c r="D120">
        <f>$Q$37*'Profilo eolico'!B122</f>
        <v>1643.033186294695</v>
      </c>
      <c r="E120">
        <f>$P$39*'Profilo fotovoltaico'!B122+'Approvvigionamento energia'!$Q$39*'Profilo eolico'!B122</f>
        <v>1232.2748897210213</v>
      </c>
      <c r="F120">
        <f>$P$41*'Profilo fotovoltaico'!B122+'Approvvigionamento energia'!$Q$41*'Profilo eolico'!B122</f>
        <v>821.51659314734752</v>
      </c>
      <c r="G120">
        <f>$P$43*'Profilo fotovoltaico'!B122+'Approvvigionamento energia'!$Q$43*'Profilo eolico'!B122</f>
        <v>410.75829657367376</v>
      </c>
      <c r="H120">
        <f t="shared" si="2"/>
        <v>1138.4335154826958</v>
      </c>
      <c r="I120">
        <f>IF(LCOH!$C$28=Menu!$A$1,'Approvvigionamento energia'!C120,0)+IF(LCOH!$C$28=Menu!$A$2,'Approvvigionamento energia'!D120,0)+IF(LCOH!$C$28=Menu!$A$3,'Approvvigionamento energia'!E120,0)+IF(LCOH!$C$28=Menu!$A$4,'Approvvigionamento energia'!F120,0)+IF(LCOH!$C$28=Menu!$A$5,'Approvvigionamento energia'!G120,0)+IF(LCOH!$C$28=Menu!$A$6,'Approvvigionamento energia'!H120,0)</f>
        <v>821.51659314734752</v>
      </c>
      <c r="J120">
        <f>'Approvvigionamento energia'!A120+'Approvvigionamento energia'!B120+'Approvvigionamento energia'!I120</f>
        <v>1103.1165931473474</v>
      </c>
      <c r="K120">
        <f>IF(MIN(LCOH!$C$18,J120)&gt;=$P$48*LCOH!$C$18, MIN(LCOH!$C$18,J120),0)</f>
        <v>1103.1165931473474</v>
      </c>
      <c r="L120">
        <f t="shared" si="3"/>
        <v>0</v>
      </c>
      <c r="M120">
        <f>K120/LCOH!$C$18</f>
        <v>0.73541106209823159</v>
      </c>
      <c r="N120">
        <f>K120/LCOH!$C$34</f>
        <v>21.254654973937331</v>
      </c>
    </row>
    <row r="121" spans="1:14" x14ac:dyDescent="0.35">
      <c r="A121">
        <f>'Profilo fotovoltaico'!B123*LCOH!$C$20</f>
        <v>0</v>
      </c>
      <c r="B121">
        <f>'Profilo eolico'!B123*LCOH!$C$21</f>
        <v>257.40000000000003</v>
      </c>
      <c r="C121">
        <f>$P$35*'Profilo fotovoltaico'!B123</f>
        <v>0</v>
      </c>
      <c r="D121">
        <f>$Q$37*'Profilo eolico'!B123</f>
        <v>1501.8350218474948</v>
      </c>
      <c r="E121">
        <f>$P$39*'Profilo fotovoltaico'!B123+'Approvvigionamento energia'!$Q$39*'Profilo eolico'!B123</f>
        <v>1126.376266385621</v>
      </c>
      <c r="F121">
        <f>$P$41*'Profilo fotovoltaico'!B123+'Approvvigionamento energia'!$Q$41*'Profilo eolico'!B123</f>
        <v>750.91751092374739</v>
      </c>
      <c r="G121">
        <f>$P$43*'Profilo fotovoltaico'!B123+'Approvvigionamento energia'!$Q$43*'Profilo eolico'!B123</f>
        <v>375.45875546187369</v>
      </c>
      <c r="H121">
        <f t="shared" si="2"/>
        <v>1138.4335154826958</v>
      </c>
      <c r="I121">
        <f>IF(LCOH!$C$28=Menu!$A$1,'Approvvigionamento energia'!C121,0)+IF(LCOH!$C$28=Menu!$A$2,'Approvvigionamento energia'!D121,0)+IF(LCOH!$C$28=Menu!$A$3,'Approvvigionamento energia'!E121,0)+IF(LCOH!$C$28=Menu!$A$4,'Approvvigionamento energia'!F121,0)+IF(LCOH!$C$28=Menu!$A$5,'Approvvigionamento energia'!G121,0)+IF(LCOH!$C$28=Menu!$A$6,'Approvvigionamento energia'!H121,0)</f>
        <v>750.91751092374739</v>
      </c>
      <c r="J121">
        <f>'Approvvigionamento energia'!A121+'Approvvigionamento energia'!B121+'Approvvigionamento energia'!I121</f>
        <v>1008.3175109237475</v>
      </c>
      <c r="K121">
        <f>IF(MIN(LCOH!$C$18,J121)&gt;=$P$48*LCOH!$C$18, MIN(LCOH!$C$18,J121),0)</f>
        <v>1008.3175109237475</v>
      </c>
      <c r="L121">
        <f t="shared" si="3"/>
        <v>0</v>
      </c>
      <c r="M121">
        <f>K121/LCOH!$C$18</f>
        <v>0.67221167394916503</v>
      </c>
      <c r="N121">
        <f>K121/LCOH!$C$34</f>
        <v>19.428083062114595</v>
      </c>
    </row>
    <row r="122" spans="1:14" x14ac:dyDescent="0.35">
      <c r="A122">
        <f>'Profilo fotovoltaico'!B124*LCOH!$C$20</f>
        <v>0</v>
      </c>
      <c r="B122">
        <f>'Profilo eolico'!B124*LCOH!$C$21</f>
        <v>240.3</v>
      </c>
      <c r="C122">
        <f>$P$35*'Profilo fotovoltaico'!B124</f>
        <v>0</v>
      </c>
      <c r="D122">
        <f>$Q$37*'Profilo eolico'!B124</f>
        <v>1402.0627651513323</v>
      </c>
      <c r="E122">
        <f>$P$39*'Profilo fotovoltaico'!B124+'Approvvigionamento energia'!$Q$39*'Profilo eolico'!B124</f>
        <v>1051.5470738634992</v>
      </c>
      <c r="F122">
        <f>$P$41*'Profilo fotovoltaico'!B124+'Approvvigionamento energia'!$Q$41*'Profilo eolico'!B124</f>
        <v>701.03138257566616</v>
      </c>
      <c r="G122">
        <f>$P$43*'Profilo fotovoltaico'!B124+'Approvvigionamento energia'!$Q$43*'Profilo eolico'!B124</f>
        <v>350.51569128783308</v>
      </c>
      <c r="H122">
        <f t="shared" si="2"/>
        <v>1138.4335154826958</v>
      </c>
      <c r="I122">
        <f>IF(LCOH!$C$28=Menu!$A$1,'Approvvigionamento energia'!C122,0)+IF(LCOH!$C$28=Menu!$A$2,'Approvvigionamento energia'!D122,0)+IF(LCOH!$C$28=Menu!$A$3,'Approvvigionamento energia'!E122,0)+IF(LCOH!$C$28=Menu!$A$4,'Approvvigionamento energia'!F122,0)+IF(LCOH!$C$28=Menu!$A$5,'Approvvigionamento energia'!G122,0)+IF(LCOH!$C$28=Menu!$A$6,'Approvvigionamento energia'!H122,0)</f>
        <v>701.03138257566616</v>
      </c>
      <c r="J122">
        <f>'Approvvigionamento energia'!A122+'Approvvigionamento energia'!B122+'Approvvigionamento energia'!I122</f>
        <v>941.33138257566611</v>
      </c>
      <c r="K122">
        <f>IF(MIN(LCOH!$C$18,J122)&gt;=$P$48*LCOH!$C$18, MIN(LCOH!$C$18,J122),0)</f>
        <v>941.33138257566611</v>
      </c>
      <c r="L122">
        <f t="shared" si="3"/>
        <v>0</v>
      </c>
      <c r="M122">
        <f>K122/LCOH!$C$18</f>
        <v>0.62755425505044404</v>
      </c>
      <c r="N122">
        <f>K122/LCOH!$C$34</f>
        <v>18.137406215330753</v>
      </c>
    </row>
    <row r="123" spans="1:14" x14ac:dyDescent="0.35">
      <c r="A123">
        <f>'Profilo fotovoltaico'!B125*LCOH!$C$20</f>
        <v>0</v>
      </c>
      <c r="B123">
        <f>'Profilo eolico'!B125*LCOH!$C$21</f>
        <v>214.29999999999998</v>
      </c>
      <c r="C123">
        <f>$P$35*'Profilo fotovoltaico'!B125</f>
        <v>0</v>
      </c>
      <c r="D123">
        <f>$Q$37*'Profilo eolico'!B125</f>
        <v>1250.3622578940096</v>
      </c>
      <c r="E123">
        <f>$P$39*'Profilo fotovoltaico'!B125+'Approvvigionamento energia'!$Q$39*'Profilo eolico'!B125</f>
        <v>937.77169342050718</v>
      </c>
      <c r="F123">
        <f>$P$41*'Profilo fotovoltaico'!B125+'Approvvigionamento energia'!$Q$41*'Profilo eolico'!B125</f>
        <v>625.18112894700482</v>
      </c>
      <c r="G123">
        <f>$P$43*'Profilo fotovoltaico'!B125+'Approvvigionamento energia'!$Q$43*'Profilo eolico'!B125</f>
        <v>312.59056447350241</v>
      </c>
      <c r="H123">
        <f t="shared" si="2"/>
        <v>1138.4335154826958</v>
      </c>
      <c r="I123">
        <f>IF(LCOH!$C$28=Menu!$A$1,'Approvvigionamento energia'!C123,0)+IF(LCOH!$C$28=Menu!$A$2,'Approvvigionamento energia'!D123,0)+IF(LCOH!$C$28=Menu!$A$3,'Approvvigionamento energia'!E123,0)+IF(LCOH!$C$28=Menu!$A$4,'Approvvigionamento energia'!F123,0)+IF(LCOH!$C$28=Menu!$A$5,'Approvvigionamento energia'!G123,0)+IF(LCOH!$C$28=Menu!$A$6,'Approvvigionamento energia'!H123,0)</f>
        <v>625.18112894700482</v>
      </c>
      <c r="J123">
        <f>'Approvvigionamento energia'!A123+'Approvvigionamento energia'!B123+'Approvvigionamento energia'!I123</f>
        <v>839.48112894700478</v>
      </c>
      <c r="K123">
        <f>IF(MIN(LCOH!$C$18,J123)&gt;=$P$48*LCOH!$C$18, MIN(LCOH!$C$18,J123),0)</f>
        <v>839.48112894700478</v>
      </c>
      <c r="L123">
        <f t="shared" si="3"/>
        <v>0</v>
      </c>
      <c r="M123">
        <f>K123/LCOH!$C$18</f>
        <v>0.55965408596466981</v>
      </c>
      <c r="N123">
        <f>K123/LCOH!$C$34</f>
        <v>16.174973582793928</v>
      </c>
    </row>
    <row r="124" spans="1:14" x14ac:dyDescent="0.35">
      <c r="A124">
        <f>'Profilo fotovoltaico'!B126*LCOH!$C$20</f>
        <v>0</v>
      </c>
      <c r="B124">
        <f>'Profilo eolico'!B126*LCOH!$C$21</f>
        <v>203.2</v>
      </c>
      <c r="C124">
        <f>$P$35*'Profilo fotovoltaico'!B126</f>
        <v>0</v>
      </c>
      <c r="D124">
        <f>$Q$37*'Profilo eolico'!B126</f>
        <v>1185.5978105649219</v>
      </c>
      <c r="E124">
        <f>$P$39*'Profilo fotovoltaico'!B126+'Approvvigionamento energia'!$Q$39*'Profilo eolico'!B126</f>
        <v>889.19835792369133</v>
      </c>
      <c r="F124">
        <f>$P$41*'Profilo fotovoltaico'!B126+'Approvvigionamento energia'!$Q$41*'Profilo eolico'!B126</f>
        <v>592.79890528246096</v>
      </c>
      <c r="G124">
        <f>$P$43*'Profilo fotovoltaico'!B126+'Approvvigionamento energia'!$Q$43*'Profilo eolico'!B126</f>
        <v>296.39945264123048</v>
      </c>
      <c r="H124">
        <f t="shared" si="2"/>
        <v>1138.4335154826958</v>
      </c>
      <c r="I124">
        <f>IF(LCOH!$C$28=Menu!$A$1,'Approvvigionamento energia'!C124,0)+IF(LCOH!$C$28=Menu!$A$2,'Approvvigionamento energia'!D124,0)+IF(LCOH!$C$28=Menu!$A$3,'Approvvigionamento energia'!E124,0)+IF(LCOH!$C$28=Menu!$A$4,'Approvvigionamento energia'!F124,0)+IF(LCOH!$C$28=Menu!$A$5,'Approvvigionamento energia'!G124,0)+IF(LCOH!$C$28=Menu!$A$6,'Approvvigionamento energia'!H124,0)</f>
        <v>592.79890528246096</v>
      </c>
      <c r="J124">
        <f>'Approvvigionamento energia'!A124+'Approvvigionamento energia'!B124+'Approvvigionamento energia'!I124</f>
        <v>795.99890528246101</v>
      </c>
      <c r="K124">
        <f>IF(MIN(LCOH!$C$18,J124)&gt;=$P$48*LCOH!$C$18, MIN(LCOH!$C$18,J124),0)</f>
        <v>795.99890528246101</v>
      </c>
      <c r="L124">
        <f t="shared" si="3"/>
        <v>0</v>
      </c>
      <c r="M124">
        <f>K124/LCOH!$C$18</f>
        <v>0.53066593685497399</v>
      </c>
      <c r="N124">
        <f>K124/LCOH!$C$34</f>
        <v>15.337165805057053</v>
      </c>
    </row>
    <row r="125" spans="1:14" x14ac:dyDescent="0.35">
      <c r="A125">
        <f>'Profilo fotovoltaico'!B127*LCOH!$C$20</f>
        <v>0</v>
      </c>
      <c r="B125">
        <f>'Profilo eolico'!B127*LCOH!$C$21</f>
        <v>215.29999999999998</v>
      </c>
      <c r="C125">
        <f>$P$35*'Profilo fotovoltaico'!B127</f>
        <v>0</v>
      </c>
      <c r="D125">
        <f>$Q$37*'Profilo eolico'!B127</f>
        <v>1256.1968927885221</v>
      </c>
      <c r="E125">
        <f>$P$39*'Profilo fotovoltaico'!B127+'Approvvigionamento energia'!$Q$39*'Profilo eolico'!B127</f>
        <v>942.14766959139149</v>
      </c>
      <c r="F125">
        <f>$P$41*'Profilo fotovoltaico'!B127+'Approvvigionamento energia'!$Q$41*'Profilo eolico'!B127</f>
        <v>628.09844639426103</v>
      </c>
      <c r="G125">
        <f>$P$43*'Profilo fotovoltaico'!B127+'Approvvigionamento energia'!$Q$43*'Profilo eolico'!B127</f>
        <v>314.04922319713052</v>
      </c>
      <c r="H125">
        <f t="shared" si="2"/>
        <v>1138.4335154826958</v>
      </c>
      <c r="I125">
        <f>IF(LCOH!$C$28=Menu!$A$1,'Approvvigionamento energia'!C125,0)+IF(LCOH!$C$28=Menu!$A$2,'Approvvigionamento energia'!D125,0)+IF(LCOH!$C$28=Menu!$A$3,'Approvvigionamento energia'!E125,0)+IF(LCOH!$C$28=Menu!$A$4,'Approvvigionamento energia'!F125,0)+IF(LCOH!$C$28=Menu!$A$5,'Approvvigionamento energia'!G125,0)+IF(LCOH!$C$28=Menu!$A$6,'Approvvigionamento energia'!H125,0)</f>
        <v>628.09844639426103</v>
      </c>
      <c r="J125">
        <f>'Approvvigionamento energia'!A125+'Approvvigionamento energia'!B125+'Approvvigionamento energia'!I125</f>
        <v>843.39844639426099</v>
      </c>
      <c r="K125">
        <f>IF(MIN(LCOH!$C$18,J125)&gt;=$P$48*LCOH!$C$18, MIN(LCOH!$C$18,J125),0)</f>
        <v>843.39844639426099</v>
      </c>
      <c r="L125">
        <f t="shared" si="3"/>
        <v>0</v>
      </c>
      <c r="M125">
        <f>K125/LCOH!$C$18</f>
        <v>0.56226563092950732</v>
      </c>
      <c r="N125">
        <f>K125/LCOH!$C$34</f>
        <v>16.250451760968421</v>
      </c>
    </row>
    <row r="126" spans="1:14" x14ac:dyDescent="0.35">
      <c r="A126">
        <f>'Profilo fotovoltaico'!B128*LCOH!$C$20</f>
        <v>0</v>
      </c>
      <c r="B126">
        <f>'Profilo eolico'!B128*LCOH!$C$21</f>
        <v>218.4</v>
      </c>
      <c r="C126">
        <f>$P$35*'Profilo fotovoltaico'!B128</f>
        <v>0</v>
      </c>
      <c r="D126">
        <f>$Q$37*'Profilo eolico'!B128</f>
        <v>1274.2842609615107</v>
      </c>
      <c r="E126">
        <f>$P$39*'Profilo fotovoltaico'!B128+'Approvvigionamento energia'!$Q$39*'Profilo eolico'!B128</f>
        <v>955.71319572113293</v>
      </c>
      <c r="F126">
        <f>$P$41*'Profilo fotovoltaico'!B128+'Approvvigionamento energia'!$Q$41*'Profilo eolico'!B128</f>
        <v>637.14213048075533</v>
      </c>
      <c r="G126">
        <f>$P$43*'Profilo fotovoltaico'!B128+'Approvvigionamento energia'!$Q$43*'Profilo eolico'!B128</f>
        <v>318.57106524037766</v>
      </c>
      <c r="H126">
        <f t="shared" si="2"/>
        <v>1138.4335154826958</v>
      </c>
      <c r="I126">
        <f>IF(LCOH!$C$28=Menu!$A$1,'Approvvigionamento energia'!C126,0)+IF(LCOH!$C$28=Menu!$A$2,'Approvvigionamento energia'!D126,0)+IF(LCOH!$C$28=Menu!$A$3,'Approvvigionamento energia'!E126,0)+IF(LCOH!$C$28=Menu!$A$4,'Approvvigionamento energia'!F126,0)+IF(LCOH!$C$28=Menu!$A$5,'Approvvigionamento energia'!G126,0)+IF(LCOH!$C$28=Menu!$A$6,'Approvvigionamento energia'!H126,0)</f>
        <v>637.14213048075533</v>
      </c>
      <c r="J126">
        <f>'Approvvigionamento energia'!A126+'Approvvigionamento energia'!B126+'Approvvigionamento energia'!I126</f>
        <v>855.5421304807553</v>
      </c>
      <c r="K126">
        <f>IF(MIN(LCOH!$C$18,J126)&gt;=$P$48*LCOH!$C$18, MIN(LCOH!$C$18,J126),0)</f>
        <v>855.5421304807553</v>
      </c>
      <c r="L126">
        <f t="shared" si="3"/>
        <v>0</v>
      </c>
      <c r="M126">
        <f>K126/LCOH!$C$18</f>
        <v>0.57036142032050352</v>
      </c>
      <c r="N126">
        <f>K126/LCOH!$C$34</f>
        <v>16.484434113309351</v>
      </c>
    </row>
    <row r="127" spans="1:14" x14ac:dyDescent="0.35">
      <c r="A127">
        <f>'Profilo fotovoltaico'!B129*LCOH!$C$20</f>
        <v>0</v>
      </c>
      <c r="B127">
        <f>'Profilo eolico'!B129*LCOH!$C$21</f>
        <v>219.20000000000002</v>
      </c>
      <c r="C127">
        <f>$P$35*'Profilo fotovoltaico'!B129</f>
        <v>0</v>
      </c>
      <c r="D127">
        <f>$Q$37*'Profilo eolico'!B129</f>
        <v>1278.9519688771204</v>
      </c>
      <c r="E127">
        <f>$P$39*'Profilo fotovoltaico'!B129+'Approvvigionamento energia'!$Q$39*'Profilo eolico'!B129</f>
        <v>959.21397665784036</v>
      </c>
      <c r="F127">
        <f>$P$41*'Profilo fotovoltaico'!B129+'Approvvigionamento energia'!$Q$41*'Profilo eolico'!B129</f>
        <v>639.4759844385602</v>
      </c>
      <c r="G127">
        <f>$P$43*'Profilo fotovoltaico'!B129+'Approvvigionamento energia'!$Q$43*'Profilo eolico'!B129</f>
        <v>319.7379922192801</v>
      </c>
      <c r="H127">
        <f t="shared" si="2"/>
        <v>1138.4335154826958</v>
      </c>
      <c r="I127">
        <f>IF(LCOH!$C$28=Menu!$A$1,'Approvvigionamento energia'!C127,0)+IF(LCOH!$C$28=Menu!$A$2,'Approvvigionamento energia'!D127,0)+IF(LCOH!$C$28=Menu!$A$3,'Approvvigionamento energia'!E127,0)+IF(LCOH!$C$28=Menu!$A$4,'Approvvigionamento energia'!F127,0)+IF(LCOH!$C$28=Menu!$A$5,'Approvvigionamento energia'!G127,0)+IF(LCOH!$C$28=Menu!$A$6,'Approvvigionamento energia'!H127,0)</f>
        <v>639.4759844385602</v>
      </c>
      <c r="J127">
        <f>'Approvvigionamento energia'!A127+'Approvvigionamento energia'!B127+'Approvvigionamento energia'!I127</f>
        <v>858.67598443856025</v>
      </c>
      <c r="K127">
        <f>IF(MIN(LCOH!$C$18,J127)&gt;=$P$48*LCOH!$C$18, MIN(LCOH!$C$18,J127),0)</f>
        <v>858.67598443856025</v>
      </c>
      <c r="L127">
        <f t="shared" si="3"/>
        <v>0</v>
      </c>
      <c r="M127">
        <f>K127/LCOH!$C$18</f>
        <v>0.57245065629237346</v>
      </c>
      <c r="N127">
        <f>K127/LCOH!$C$34</f>
        <v>16.544816655848944</v>
      </c>
    </row>
    <row r="128" spans="1:14" x14ac:dyDescent="0.35">
      <c r="A128">
        <f>'Profilo fotovoltaico'!B130*LCOH!$C$20</f>
        <v>0</v>
      </c>
      <c r="B128">
        <f>'Profilo eolico'!B130*LCOH!$C$21</f>
        <v>227.89999999999998</v>
      </c>
      <c r="C128">
        <f>$P$35*'Profilo fotovoltaico'!B130</f>
        <v>0</v>
      </c>
      <c r="D128">
        <f>$Q$37*'Profilo eolico'!B130</f>
        <v>1329.7132924593784</v>
      </c>
      <c r="E128">
        <f>$P$39*'Profilo fotovoltaico'!B130+'Approvvigionamento energia'!$Q$39*'Profilo eolico'!B130</f>
        <v>997.28496934453381</v>
      </c>
      <c r="F128">
        <f>$P$41*'Profilo fotovoltaico'!B130+'Approvvigionamento energia'!$Q$41*'Profilo eolico'!B130</f>
        <v>664.8566462296892</v>
      </c>
      <c r="G128">
        <f>$P$43*'Profilo fotovoltaico'!B130+'Approvvigionamento energia'!$Q$43*'Profilo eolico'!B130</f>
        <v>332.4283231148446</v>
      </c>
      <c r="H128">
        <f t="shared" si="2"/>
        <v>1138.4335154826958</v>
      </c>
      <c r="I128">
        <f>IF(LCOH!$C$28=Menu!$A$1,'Approvvigionamento energia'!C128,0)+IF(LCOH!$C$28=Menu!$A$2,'Approvvigionamento energia'!D128,0)+IF(LCOH!$C$28=Menu!$A$3,'Approvvigionamento energia'!E128,0)+IF(LCOH!$C$28=Menu!$A$4,'Approvvigionamento energia'!F128,0)+IF(LCOH!$C$28=Menu!$A$5,'Approvvigionamento energia'!G128,0)+IF(LCOH!$C$28=Menu!$A$6,'Approvvigionamento energia'!H128,0)</f>
        <v>664.8566462296892</v>
      </c>
      <c r="J128">
        <f>'Approvvigionamento energia'!A128+'Approvvigionamento energia'!B128+'Approvvigionamento energia'!I128</f>
        <v>892.75664622968918</v>
      </c>
      <c r="K128">
        <f>IF(MIN(LCOH!$C$18,J128)&gt;=$P$48*LCOH!$C$18, MIN(LCOH!$C$18,J128),0)</f>
        <v>892.75664622968918</v>
      </c>
      <c r="L128">
        <f t="shared" si="3"/>
        <v>0</v>
      </c>
      <c r="M128">
        <f>K128/LCOH!$C$18</f>
        <v>0.59517109748645947</v>
      </c>
      <c r="N128">
        <f>K128/LCOH!$C$34</f>
        <v>17.201476805967037</v>
      </c>
    </row>
    <row r="129" spans="1:14" x14ac:dyDescent="0.35">
      <c r="A129">
        <f>'Profilo fotovoltaico'!B131*LCOH!$C$20</f>
        <v>32</v>
      </c>
      <c r="B129">
        <f>'Profilo eolico'!B131*LCOH!$C$21</f>
        <v>230.6</v>
      </c>
      <c r="C129">
        <f>$P$35*'Profilo fotovoltaico'!B131</f>
        <v>235.34759000390608</v>
      </c>
      <c r="D129">
        <f>$Q$37*'Profilo eolico'!B131</f>
        <v>1345.4668066745619</v>
      </c>
      <c r="E129">
        <f>$P$39*'Profilo fotovoltaico'!B131+'Approvvigionamento energia'!$Q$39*'Profilo eolico'!B131</f>
        <v>1067.9370025068979</v>
      </c>
      <c r="F129">
        <f>$P$41*'Profilo fotovoltaico'!B131+'Approvvigionamento energia'!$Q$41*'Profilo eolico'!B131</f>
        <v>790.40719833923401</v>
      </c>
      <c r="G129">
        <f>$P$43*'Profilo fotovoltaico'!B131+'Approvvigionamento energia'!$Q$43*'Profilo eolico'!B131</f>
        <v>512.87739417157002</v>
      </c>
      <c r="H129">
        <f t="shared" si="2"/>
        <v>1138.4335154826958</v>
      </c>
      <c r="I129">
        <f>IF(LCOH!$C$28=Menu!$A$1,'Approvvigionamento energia'!C129,0)+IF(LCOH!$C$28=Menu!$A$2,'Approvvigionamento energia'!D129,0)+IF(LCOH!$C$28=Menu!$A$3,'Approvvigionamento energia'!E129,0)+IF(LCOH!$C$28=Menu!$A$4,'Approvvigionamento energia'!F129,0)+IF(LCOH!$C$28=Menu!$A$5,'Approvvigionamento energia'!G129,0)+IF(LCOH!$C$28=Menu!$A$6,'Approvvigionamento energia'!H129,0)</f>
        <v>790.40719833923401</v>
      </c>
      <c r="J129">
        <f>'Approvvigionamento energia'!A129+'Approvvigionamento energia'!B129+'Approvvigionamento energia'!I129</f>
        <v>1053.007198339234</v>
      </c>
      <c r="K129">
        <f>IF(MIN(LCOH!$C$18,J129)&gt;=$P$48*LCOH!$C$18, MIN(LCOH!$C$18,J129),0)</f>
        <v>1053.007198339234</v>
      </c>
      <c r="L129">
        <f t="shared" si="3"/>
        <v>0</v>
      </c>
      <c r="M129">
        <f>K129/LCOH!$C$18</f>
        <v>0.70200479889282275</v>
      </c>
      <c r="N129">
        <f>K129/LCOH!$C$34</f>
        <v>20.289156037364819</v>
      </c>
    </row>
    <row r="130" spans="1:14" x14ac:dyDescent="0.35">
      <c r="A130">
        <f>'Profilo fotovoltaico'!B132*LCOH!$C$20</f>
        <v>104</v>
      </c>
      <c r="B130">
        <f>'Profilo eolico'!B132*LCOH!$C$21</f>
        <v>243</v>
      </c>
      <c r="C130">
        <f>$P$35*'Profilo fotovoltaico'!B132</f>
        <v>764.87966751269471</v>
      </c>
      <c r="D130">
        <f>$Q$37*'Profilo eolico'!B132</f>
        <v>1417.8162793665158</v>
      </c>
      <c r="E130">
        <f>$P$39*'Profilo fotovoltaico'!B132+'Approvvigionamento energia'!$Q$39*'Profilo eolico'!B132</f>
        <v>1254.5821264030606</v>
      </c>
      <c r="F130">
        <f>$P$41*'Profilo fotovoltaico'!B132+'Approvvigionamento energia'!$Q$41*'Profilo eolico'!B132</f>
        <v>1091.3479734396053</v>
      </c>
      <c r="G130">
        <f>$P$43*'Profilo fotovoltaico'!B132+'Approvvigionamento energia'!$Q$43*'Profilo eolico'!B132</f>
        <v>928.11382047615007</v>
      </c>
      <c r="H130">
        <f t="shared" ref="H130:H193" si="4">$P$45</f>
        <v>1138.4335154826958</v>
      </c>
      <c r="I130">
        <f>IF(LCOH!$C$28=Menu!$A$1,'Approvvigionamento energia'!C130,0)+IF(LCOH!$C$28=Menu!$A$2,'Approvvigionamento energia'!D130,0)+IF(LCOH!$C$28=Menu!$A$3,'Approvvigionamento energia'!E130,0)+IF(LCOH!$C$28=Menu!$A$4,'Approvvigionamento energia'!F130,0)+IF(LCOH!$C$28=Menu!$A$5,'Approvvigionamento energia'!G130,0)+IF(LCOH!$C$28=Menu!$A$6,'Approvvigionamento energia'!H130,0)</f>
        <v>1091.3479734396053</v>
      </c>
      <c r="J130">
        <f>'Approvvigionamento energia'!A130+'Approvvigionamento energia'!B130+'Approvvigionamento energia'!I130</f>
        <v>1438.3479734396053</v>
      </c>
      <c r="K130">
        <f>IF(MIN(LCOH!$C$18,J130)&gt;=$P$48*LCOH!$C$18, MIN(LCOH!$C$18,J130),0)</f>
        <v>1438.3479734396053</v>
      </c>
      <c r="L130">
        <f t="shared" si="3"/>
        <v>0</v>
      </c>
      <c r="M130">
        <f>K130/LCOH!$C$18</f>
        <v>0.95889864895973687</v>
      </c>
      <c r="N130">
        <f>K130/LCOH!$C$34</f>
        <v>27.713833784963494</v>
      </c>
    </row>
    <row r="131" spans="1:14" x14ac:dyDescent="0.35">
      <c r="A131">
        <f>'Profilo fotovoltaico'!B133*LCOH!$C$20</f>
        <v>173</v>
      </c>
      <c r="B131">
        <f>'Profilo eolico'!B133*LCOH!$C$21</f>
        <v>324.60000000000002</v>
      </c>
      <c r="C131">
        <f>$P$35*'Profilo fotovoltaico'!B133</f>
        <v>1272.3479084586172</v>
      </c>
      <c r="D131">
        <f>$Q$37*'Profilo eolico'!B133</f>
        <v>1893.9224867587286</v>
      </c>
      <c r="E131">
        <f>$P$39*'Profilo fotovoltaico'!B133+'Approvvigionamento energia'!$Q$39*'Profilo eolico'!B133</f>
        <v>1738.5288421837006</v>
      </c>
      <c r="F131">
        <f>$P$41*'Profilo fotovoltaico'!B133+'Approvvigionamento energia'!$Q$41*'Profilo eolico'!B133</f>
        <v>1583.135197608673</v>
      </c>
      <c r="G131">
        <f>$P$43*'Profilo fotovoltaico'!B133+'Approvvigionamento energia'!$Q$43*'Profilo eolico'!B133</f>
        <v>1427.741553033645</v>
      </c>
      <c r="H131">
        <f t="shared" si="4"/>
        <v>1138.4335154826958</v>
      </c>
      <c r="I131">
        <f>IF(LCOH!$C$28=Menu!$A$1,'Approvvigionamento energia'!C131,0)+IF(LCOH!$C$28=Menu!$A$2,'Approvvigionamento energia'!D131,0)+IF(LCOH!$C$28=Menu!$A$3,'Approvvigionamento energia'!E131,0)+IF(LCOH!$C$28=Menu!$A$4,'Approvvigionamento energia'!F131,0)+IF(LCOH!$C$28=Menu!$A$5,'Approvvigionamento energia'!G131,0)+IF(LCOH!$C$28=Menu!$A$6,'Approvvigionamento energia'!H131,0)</f>
        <v>1583.135197608673</v>
      </c>
      <c r="J131">
        <f>'Approvvigionamento energia'!A131+'Approvvigionamento energia'!B131+'Approvvigionamento energia'!I131</f>
        <v>2080.7351976086729</v>
      </c>
      <c r="K131">
        <f>IF(MIN(LCOH!$C$18,J131)&gt;=$P$48*LCOH!$C$18, MIN(LCOH!$C$18,J131),0)</f>
        <v>1500</v>
      </c>
      <c r="L131">
        <f t="shared" ref="L131:L194" si="5">J131-K131</f>
        <v>580.73519760867293</v>
      </c>
      <c r="M131">
        <f>K131/LCOH!$C$18</f>
        <v>1</v>
      </c>
      <c r="N131">
        <f>K131/LCOH!$C$34</f>
        <v>28.901734104046245</v>
      </c>
    </row>
    <row r="132" spans="1:14" x14ac:dyDescent="0.35">
      <c r="A132">
        <f>'Profilo fotovoltaico'!B134*LCOH!$C$20</f>
        <v>219</v>
      </c>
      <c r="B132">
        <f>'Profilo eolico'!B134*LCOH!$C$21</f>
        <v>423.20000000000005</v>
      </c>
      <c r="C132">
        <f>$P$35*'Profilo fotovoltaico'!B134</f>
        <v>1610.6600690892321</v>
      </c>
      <c r="D132">
        <f>$Q$37*'Profilo eolico'!B134</f>
        <v>2469.2174873576523</v>
      </c>
      <c r="E132">
        <f>$P$39*'Profilo fotovoltaico'!B134+'Approvvigionamento energia'!$Q$39*'Profilo eolico'!B134</f>
        <v>2254.5781327905474</v>
      </c>
      <c r="F132">
        <f>$P$41*'Profilo fotovoltaico'!B134+'Approvvigionamento energia'!$Q$41*'Profilo eolico'!B134</f>
        <v>2039.9387782234421</v>
      </c>
      <c r="G132">
        <f>$P$43*'Profilo fotovoltaico'!B134+'Approvvigionamento energia'!$Q$43*'Profilo eolico'!B134</f>
        <v>1825.2994236563372</v>
      </c>
      <c r="H132">
        <f t="shared" si="4"/>
        <v>1138.4335154826958</v>
      </c>
      <c r="I132">
        <f>IF(LCOH!$C$28=Menu!$A$1,'Approvvigionamento energia'!C132,0)+IF(LCOH!$C$28=Menu!$A$2,'Approvvigionamento energia'!D132,0)+IF(LCOH!$C$28=Menu!$A$3,'Approvvigionamento energia'!E132,0)+IF(LCOH!$C$28=Menu!$A$4,'Approvvigionamento energia'!F132,0)+IF(LCOH!$C$28=Menu!$A$5,'Approvvigionamento energia'!G132,0)+IF(LCOH!$C$28=Menu!$A$6,'Approvvigionamento energia'!H132,0)</f>
        <v>2039.9387782234421</v>
      </c>
      <c r="J132">
        <f>'Approvvigionamento energia'!A132+'Approvvigionamento energia'!B132+'Approvvigionamento energia'!I132</f>
        <v>2682.1387782234424</v>
      </c>
      <c r="K132">
        <f>IF(MIN(LCOH!$C$18,J132)&gt;=$P$48*LCOH!$C$18, MIN(LCOH!$C$18,J132),0)</f>
        <v>1500</v>
      </c>
      <c r="L132">
        <f t="shared" si="5"/>
        <v>1182.1387782234424</v>
      </c>
      <c r="M132">
        <f>K132/LCOH!$C$18</f>
        <v>1</v>
      </c>
      <c r="N132">
        <f>K132/LCOH!$C$34</f>
        <v>28.901734104046245</v>
      </c>
    </row>
    <row r="133" spans="1:14" x14ac:dyDescent="0.35">
      <c r="A133">
        <f>'Profilo fotovoltaico'!B135*LCOH!$C$20</f>
        <v>232</v>
      </c>
      <c r="B133">
        <f>'Profilo eolico'!B135*LCOH!$C$21</f>
        <v>490.70000000000005</v>
      </c>
      <c r="C133">
        <f>$P$35*'Profilo fotovoltaico'!B135</f>
        <v>1706.2700275283191</v>
      </c>
      <c r="D133">
        <f>$Q$37*'Profilo eolico'!B135</f>
        <v>2863.0553427372402</v>
      </c>
      <c r="E133">
        <f>$P$39*'Profilo fotovoltaico'!B135+'Approvvigionamento energia'!$Q$39*'Profilo eolico'!B135</f>
        <v>2573.8590139350099</v>
      </c>
      <c r="F133">
        <f>$P$41*'Profilo fotovoltaico'!B135+'Approvvigionamento energia'!$Q$41*'Profilo eolico'!B135</f>
        <v>2284.6626851327796</v>
      </c>
      <c r="G133">
        <f>$P$43*'Profilo fotovoltaico'!B135+'Approvvigionamento energia'!$Q$43*'Profilo eolico'!B135</f>
        <v>1995.4663563305494</v>
      </c>
      <c r="H133">
        <f t="shared" si="4"/>
        <v>1138.4335154826958</v>
      </c>
      <c r="I133">
        <f>IF(LCOH!$C$28=Menu!$A$1,'Approvvigionamento energia'!C133,0)+IF(LCOH!$C$28=Menu!$A$2,'Approvvigionamento energia'!D133,0)+IF(LCOH!$C$28=Menu!$A$3,'Approvvigionamento energia'!E133,0)+IF(LCOH!$C$28=Menu!$A$4,'Approvvigionamento energia'!F133,0)+IF(LCOH!$C$28=Menu!$A$5,'Approvvigionamento energia'!G133,0)+IF(LCOH!$C$28=Menu!$A$6,'Approvvigionamento energia'!H133,0)</f>
        <v>2284.6626851327796</v>
      </c>
      <c r="J133">
        <f>'Approvvigionamento energia'!A133+'Approvvigionamento energia'!B133+'Approvvigionamento energia'!I133</f>
        <v>3007.3626851327799</v>
      </c>
      <c r="K133">
        <f>IF(MIN(LCOH!$C$18,J133)&gt;=$P$48*LCOH!$C$18, MIN(LCOH!$C$18,J133),0)</f>
        <v>1500</v>
      </c>
      <c r="L133">
        <f t="shared" si="5"/>
        <v>1507.3626851327799</v>
      </c>
      <c r="M133">
        <f>K133/LCOH!$C$18</f>
        <v>1</v>
      </c>
      <c r="N133">
        <f>K133/LCOH!$C$34</f>
        <v>28.901734104046245</v>
      </c>
    </row>
    <row r="134" spans="1:14" x14ac:dyDescent="0.35">
      <c r="A134">
        <f>'Profilo fotovoltaico'!B136*LCOH!$C$20</f>
        <v>223</v>
      </c>
      <c r="B134">
        <f>'Profilo eolico'!B136*LCOH!$C$21</f>
        <v>533.29999999999995</v>
      </c>
      <c r="C134">
        <f>$P$35*'Profilo fotovoltaico'!B136</f>
        <v>1640.0785178397205</v>
      </c>
      <c r="D134">
        <f>$Q$37*'Profilo eolico'!B136</f>
        <v>3111.6107892434688</v>
      </c>
      <c r="E134">
        <f>$P$39*'Profilo fotovoltaico'!B136+'Approvvigionamento energia'!$Q$39*'Profilo eolico'!B136</f>
        <v>2743.7277213925313</v>
      </c>
      <c r="F134">
        <f>$P$41*'Profilo fotovoltaico'!B136+'Approvvigionamento energia'!$Q$41*'Profilo eolico'!B136</f>
        <v>2375.8446535415947</v>
      </c>
      <c r="G134">
        <f>$P$43*'Profilo fotovoltaico'!B136+'Approvvigionamento energia'!$Q$43*'Profilo eolico'!B136</f>
        <v>2007.9615856906576</v>
      </c>
      <c r="H134">
        <f t="shared" si="4"/>
        <v>1138.4335154826958</v>
      </c>
      <c r="I134">
        <f>IF(LCOH!$C$28=Menu!$A$1,'Approvvigionamento energia'!C134,0)+IF(LCOH!$C$28=Menu!$A$2,'Approvvigionamento energia'!D134,0)+IF(LCOH!$C$28=Menu!$A$3,'Approvvigionamento energia'!E134,0)+IF(LCOH!$C$28=Menu!$A$4,'Approvvigionamento energia'!F134,0)+IF(LCOH!$C$28=Menu!$A$5,'Approvvigionamento energia'!G134,0)+IF(LCOH!$C$28=Menu!$A$6,'Approvvigionamento energia'!H134,0)</f>
        <v>2375.8446535415947</v>
      </c>
      <c r="J134">
        <f>'Approvvigionamento energia'!A134+'Approvvigionamento energia'!B134+'Approvvigionamento energia'!I134</f>
        <v>3132.1446535415944</v>
      </c>
      <c r="K134">
        <f>IF(MIN(LCOH!$C$18,J134)&gt;=$P$48*LCOH!$C$18, MIN(LCOH!$C$18,J134),0)</f>
        <v>1500</v>
      </c>
      <c r="L134">
        <f t="shared" si="5"/>
        <v>1632.1446535415944</v>
      </c>
      <c r="M134">
        <f>K134/LCOH!$C$18</f>
        <v>1</v>
      </c>
      <c r="N134">
        <f>K134/LCOH!$C$34</f>
        <v>28.901734104046245</v>
      </c>
    </row>
    <row r="135" spans="1:14" x14ac:dyDescent="0.35">
      <c r="A135">
        <f>'Profilo fotovoltaico'!B137*LCOH!$C$20</f>
        <v>185</v>
      </c>
      <c r="B135">
        <f>'Profilo eolico'!B137*LCOH!$C$21</f>
        <v>563.79999999999995</v>
      </c>
      <c r="C135">
        <f>$P$35*'Profilo fotovoltaico'!B137</f>
        <v>1360.603254710082</v>
      </c>
      <c r="D135">
        <f>$Q$37*'Profilo eolico'!B137</f>
        <v>3289.5671535260972</v>
      </c>
      <c r="E135">
        <f>$P$39*'Profilo fotovoltaico'!B137+'Approvvigionamento energia'!$Q$39*'Profilo eolico'!B137</f>
        <v>2807.3261788220934</v>
      </c>
      <c r="F135">
        <f>$P$41*'Profilo fotovoltaico'!B137+'Approvvigionamento energia'!$Q$41*'Profilo eolico'!B137</f>
        <v>2325.0852041180897</v>
      </c>
      <c r="G135">
        <f>$P$43*'Profilo fotovoltaico'!B137+'Approvvigionamento energia'!$Q$43*'Profilo eolico'!B137</f>
        <v>1842.8442294140859</v>
      </c>
      <c r="H135">
        <f t="shared" si="4"/>
        <v>1138.4335154826958</v>
      </c>
      <c r="I135">
        <f>IF(LCOH!$C$28=Menu!$A$1,'Approvvigionamento energia'!C135,0)+IF(LCOH!$C$28=Menu!$A$2,'Approvvigionamento energia'!D135,0)+IF(LCOH!$C$28=Menu!$A$3,'Approvvigionamento energia'!E135,0)+IF(LCOH!$C$28=Menu!$A$4,'Approvvigionamento energia'!F135,0)+IF(LCOH!$C$28=Menu!$A$5,'Approvvigionamento energia'!G135,0)+IF(LCOH!$C$28=Menu!$A$6,'Approvvigionamento energia'!H135,0)</f>
        <v>2325.0852041180897</v>
      </c>
      <c r="J135">
        <f>'Approvvigionamento energia'!A135+'Approvvigionamento energia'!B135+'Approvvigionamento energia'!I135</f>
        <v>3073.8852041180899</v>
      </c>
      <c r="K135">
        <f>IF(MIN(LCOH!$C$18,J135)&gt;=$P$48*LCOH!$C$18, MIN(LCOH!$C$18,J135),0)</f>
        <v>1500</v>
      </c>
      <c r="L135">
        <f t="shared" si="5"/>
        <v>1573.8852041180899</v>
      </c>
      <c r="M135">
        <f>K135/LCOH!$C$18</f>
        <v>1</v>
      </c>
      <c r="N135">
        <f>K135/LCOH!$C$34</f>
        <v>28.901734104046245</v>
      </c>
    </row>
    <row r="136" spans="1:14" x14ac:dyDescent="0.35">
      <c r="A136">
        <f>'Profilo fotovoltaico'!B138*LCOH!$C$20</f>
        <v>107</v>
      </c>
      <c r="B136">
        <f>'Profilo eolico'!B138*LCOH!$C$21</f>
        <v>589.09999999999991</v>
      </c>
      <c r="C136">
        <f>$P$35*'Profilo fotovoltaico'!B138</f>
        <v>786.9435040755609</v>
      </c>
      <c r="D136">
        <f>$Q$37*'Profilo eolico'!B138</f>
        <v>3437.1834163572612</v>
      </c>
      <c r="E136">
        <f>$P$39*'Profilo fotovoltaico'!B138+'Approvvigionamento energia'!$Q$39*'Profilo eolico'!B138</f>
        <v>2774.6234382868361</v>
      </c>
      <c r="F136">
        <f>$P$41*'Profilo fotovoltaico'!B138+'Approvvigionamento energia'!$Q$41*'Profilo eolico'!B138</f>
        <v>2112.0634602164109</v>
      </c>
      <c r="G136">
        <f>$P$43*'Profilo fotovoltaico'!B138+'Approvvigionamento energia'!$Q$43*'Profilo eolico'!B138</f>
        <v>1449.503482145986</v>
      </c>
      <c r="H136">
        <f t="shared" si="4"/>
        <v>1138.4335154826958</v>
      </c>
      <c r="I136">
        <f>IF(LCOH!$C$28=Menu!$A$1,'Approvvigionamento energia'!C136,0)+IF(LCOH!$C$28=Menu!$A$2,'Approvvigionamento energia'!D136,0)+IF(LCOH!$C$28=Menu!$A$3,'Approvvigionamento energia'!E136,0)+IF(LCOH!$C$28=Menu!$A$4,'Approvvigionamento energia'!F136,0)+IF(LCOH!$C$28=Menu!$A$5,'Approvvigionamento energia'!G136,0)+IF(LCOH!$C$28=Menu!$A$6,'Approvvigionamento energia'!H136,0)</f>
        <v>2112.0634602164109</v>
      </c>
      <c r="J136">
        <f>'Approvvigionamento energia'!A136+'Approvvigionamento energia'!B136+'Approvvigionamento energia'!I136</f>
        <v>2808.1634602164108</v>
      </c>
      <c r="K136">
        <f>IF(MIN(LCOH!$C$18,J136)&gt;=$P$48*LCOH!$C$18, MIN(LCOH!$C$18,J136),0)</f>
        <v>1500</v>
      </c>
      <c r="L136">
        <f t="shared" si="5"/>
        <v>1308.1634602164108</v>
      </c>
      <c r="M136">
        <f>K136/LCOH!$C$18</f>
        <v>1</v>
      </c>
      <c r="N136">
        <f>K136/LCOH!$C$34</f>
        <v>28.901734104046245</v>
      </c>
    </row>
    <row r="137" spans="1:14" x14ac:dyDescent="0.35">
      <c r="A137">
        <f>'Profilo fotovoltaico'!B139*LCOH!$C$20</f>
        <v>17</v>
      </c>
      <c r="B137">
        <f>'Profilo eolico'!B139*LCOH!$C$21</f>
        <v>586.20000000000005</v>
      </c>
      <c r="C137">
        <f>$P$35*'Profilo fotovoltaico'!B139</f>
        <v>125.02840718957512</v>
      </c>
      <c r="D137">
        <f>$Q$37*'Profilo eolico'!B139</f>
        <v>3420.2629751631757</v>
      </c>
      <c r="E137">
        <f>$P$39*'Profilo fotovoltaico'!B139+'Approvvigionamento energia'!$Q$39*'Profilo eolico'!B139</f>
        <v>2596.4543331697755</v>
      </c>
      <c r="F137">
        <f>$P$41*'Profilo fotovoltaico'!B139+'Approvvigionamento energia'!$Q$41*'Profilo eolico'!B139</f>
        <v>1772.6456911763755</v>
      </c>
      <c r="G137">
        <f>$P$43*'Profilo fotovoltaico'!B139+'Approvvigionamento energia'!$Q$43*'Profilo eolico'!B139</f>
        <v>948.83704918297531</v>
      </c>
      <c r="H137">
        <f t="shared" si="4"/>
        <v>1138.4335154826958</v>
      </c>
      <c r="I137">
        <f>IF(LCOH!$C$28=Menu!$A$1,'Approvvigionamento energia'!C137,0)+IF(LCOH!$C$28=Menu!$A$2,'Approvvigionamento energia'!D137,0)+IF(LCOH!$C$28=Menu!$A$3,'Approvvigionamento energia'!E137,0)+IF(LCOH!$C$28=Menu!$A$4,'Approvvigionamento energia'!F137,0)+IF(LCOH!$C$28=Menu!$A$5,'Approvvigionamento energia'!G137,0)+IF(LCOH!$C$28=Menu!$A$6,'Approvvigionamento energia'!H137,0)</f>
        <v>1772.6456911763755</v>
      </c>
      <c r="J137">
        <f>'Approvvigionamento energia'!A137+'Approvvigionamento energia'!B137+'Approvvigionamento energia'!I137</f>
        <v>2375.8456911763756</v>
      </c>
      <c r="K137">
        <f>IF(MIN(LCOH!$C$18,J137)&gt;=$P$48*LCOH!$C$18, MIN(LCOH!$C$18,J137),0)</f>
        <v>1500</v>
      </c>
      <c r="L137">
        <f t="shared" si="5"/>
        <v>875.84569117637557</v>
      </c>
      <c r="M137">
        <f>K137/LCOH!$C$18</f>
        <v>1</v>
      </c>
      <c r="N137">
        <f>K137/LCOH!$C$34</f>
        <v>28.901734104046245</v>
      </c>
    </row>
    <row r="138" spans="1:14" x14ac:dyDescent="0.35">
      <c r="A138">
        <f>'Profilo fotovoltaico'!B140*LCOH!$C$20</f>
        <v>0</v>
      </c>
      <c r="B138">
        <f>'Profilo eolico'!B140*LCOH!$C$21</f>
        <v>585.09999999999991</v>
      </c>
      <c r="C138">
        <f>$P$35*'Profilo fotovoltaico'!B140</f>
        <v>0</v>
      </c>
      <c r="D138">
        <f>$Q$37*'Profilo eolico'!B140</f>
        <v>3413.8448767792115</v>
      </c>
      <c r="E138">
        <f>$P$39*'Profilo fotovoltaico'!B140+'Approvvigionamento energia'!$Q$39*'Profilo eolico'!B140</f>
        <v>2560.3836575844084</v>
      </c>
      <c r="F138">
        <f>$P$41*'Profilo fotovoltaico'!B140+'Approvvigionamento energia'!$Q$41*'Profilo eolico'!B140</f>
        <v>1706.9224383896058</v>
      </c>
      <c r="G138">
        <f>$P$43*'Profilo fotovoltaico'!B140+'Approvvigionamento energia'!$Q$43*'Profilo eolico'!B140</f>
        <v>853.46121919480288</v>
      </c>
      <c r="H138">
        <f t="shared" si="4"/>
        <v>1138.4335154826958</v>
      </c>
      <c r="I138">
        <f>IF(LCOH!$C$28=Menu!$A$1,'Approvvigionamento energia'!C138,0)+IF(LCOH!$C$28=Menu!$A$2,'Approvvigionamento energia'!D138,0)+IF(LCOH!$C$28=Menu!$A$3,'Approvvigionamento energia'!E138,0)+IF(LCOH!$C$28=Menu!$A$4,'Approvvigionamento energia'!F138,0)+IF(LCOH!$C$28=Menu!$A$5,'Approvvigionamento energia'!G138,0)+IF(LCOH!$C$28=Menu!$A$6,'Approvvigionamento energia'!H138,0)</f>
        <v>1706.9224383896058</v>
      </c>
      <c r="J138">
        <f>'Approvvigionamento energia'!A138+'Approvvigionamento energia'!B138+'Approvvigionamento energia'!I138</f>
        <v>2292.0224383896057</v>
      </c>
      <c r="K138">
        <f>IF(MIN(LCOH!$C$18,J138)&gt;=$P$48*LCOH!$C$18, MIN(LCOH!$C$18,J138),0)</f>
        <v>1500</v>
      </c>
      <c r="L138">
        <f t="shared" si="5"/>
        <v>792.02243838960567</v>
      </c>
      <c r="M138">
        <f>K138/LCOH!$C$18</f>
        <v>1</v>
      </c>
      <c r="N138">
        <f>K138/LCOH!$C$34</f>
        <v>28.901734104046245</v>
      </c>
    </row>
    <row r="139" spans="1:14" x14ac:dyDescent="0.35">
      <c r="A139">
        <f>'Profilo fotovoltaico'!B141*LCOH!$C$20</f>
        <v>0</v>
      </c>
      <c r="B139">
        <f>'Profilo eolico'!B141*LCOH!$C$21</f>
        <v>582.79999999999995</v>
      </c>
      <c r="C139">
        <f>$P$35*'Profilo fotovoltaico'!B141</f>
        <v>0</v>
      </c>
      <c r="D139">
        <f>$Q$37*'Profilo eolico'!B141</f>
        <v>3400.4252165218331</v>
      </c>
      <c r="E139">
        <f>$P$39*'Profilo fotovoltaico'!B141+'Approvvigionamento energia'!$Q$39*'Profilo eolico'!B141</f>
        <v>2550.3189123913744</v>
      </c>
      <c r="F139">
        <f>$P$41*'Profilo fotovoltaico'!B141+'Approvvigionamento energia'!$Q$41*'Profilo eolico'!B141</f>
        <v>1700.2126082609166</v>
      </c>
      <c r="G139">
        <f>$P$43*'Profilo fotovoltaico'!B141+'Approvvigionamento energia'!$Q$43*'Profilo eolico'!B141</f>
        <v>850.10630413045828</v>
      </c>
      <c r="H139">
        <f t="shared" si="4"/>
        <v>1138.4335154826958</v>
      </c>
      <c r="I139">
        <f>IF(LCOH!$C$28=Menu!$A$1,'Approvvigionamento energia'!C139,0)+IF(LCOH!$C$28=Menu!$A$2,'Approvvigionamento energia'!D139,0)+IF(LCOH!$C$28=Menu!$A$3,'Approvvigionamento energia'!E139,0)+IF(LCOH!$C$28=Menu!$A$4,'Approvvigionamento energia'!F139,0)+IF(LCOH!$C$28=Menu!$A$5,'Approvvigionamento energia'!G139,0)+IF(LCOH!$C$28=Menu!$A$6,'Approvvigionamento energia'!H139,0)</f>
        <v>1700.2126082609166</v>
      </c>
      <c r="J139">
        <f>'Approvvigionamento energia'!A139+'Approvvigionamento energia'!B139+'Approvvigionamento energia'!I139</f>
        <v>2283.0126082609167</v>
      </c>
      <c r="K139">
        <f>IF(MIN(LCOH!$C$18,J139)&gt;=$P$48*LCOH!$C$18, MIN(LCOH!$C$18,J139),0)</f>
        <v>1500</v>
      </c>
      <c r="L139">
        <f t="shared" si="5"/>
        <v>783.01260826091675</v>
      </c>
      <c r="M139">
        <f>K139/LCOH!$C$18</f>
        <v>1</v>
      </c>
      <c r="N139">
        <f>K139/LCOH!$C$34</f>
        <v>28.901734104046245</v>
      </c>
    </row>
    <row r="140" spans="1:14" x14ac:dyDescent="0.35">
      <c r="A140">
        <f>'Profilo fotovoltaico'!B142*LCOH!$C$20</f>
        <v>0</v>
      </c>
      <c r="B140">
        <f>'Profilo eolico'!B142*LCOH!$C$21</f>
        <v>580.79999999999995</v>
      </c>
      <c r="C140">
        <f>$P$35*'Profilo fotovoltaico'!B142</f>
        <v>0</v>
      </c>
      <c r="D140">
        <f>$Q$37*'Profilo eolico'!B142</f>
        <v>3388.7559467328083</v>
      </c>
      <c r="E140">
        <f>$P$39*'Profilo fotovoltaico'!B142+'Approvvigionamento energia'!$Q$39*'Profilo eolico'!B142</f>
        <v>2541.5669600496062</v>
      </c>
      <c r="F140">
        <f>$P$41*'Profilo fotovoltaico'!B142+'Approvvigionamento energia'!$Q$41*'Profilo eolico'!B142</f>
        <v>1694.3779733664041</v>
      </c>
      <c r="G140">
        <f>$P$43*'Profilo fotovoltaico'!B142+'Approvvigionamento energia'!$Q$43*'Profilo eolico'!B142</f>
        <v>847.18898668320207</v>
      </c>
      <c r="H140">
        <f t="shared" si="4"/>
        <v>1138.4335154826958</v>
      </c>
      <c r="I140">
        <f>IF(LCOH!$C$28=Menu!$A$1,'Approvvigionamento energia'!C140,0)+IF(LCOH!$C$28=Menu!$A$2,'Approvvigionamento energia'!D140,0)+IF(LCOH!$C$28=Menu!$A$3,'Approvvigionamento energia'!E140,0)+IF(LCOH!$C$28=Menu!$A$4,'Approvvigionamento energia'!F140,0)+IF(LCOH!$C$28=Menu!$A$5,'Approvvigionamento energia'!G140,0)+IF(LCOH!$C$28=Menu!$A$6,'Approvvigionamento energia'!H140,0)</f>
        <v>1694.3779733664041</v>
      </c>
      <c r="J140">
        <f>'Approvvigionamento energia'!A140+'Approvvigionamento energia'!B140+'Approvvigionamento energia'!I140</f>
        <v>2275.1779733664043</v>
      </c>
      <c r="K140">
        <f>IF(MIN(LCOH!$C$18,J140)&gt;=$P$48*LCOH!$C$18, MIN(LCOH!$C$18,J140),0)</f>
        <v>1500</v>
      </c>
      <c r="L140">
        <f t="shared" si="5"/>
        <v>775.17797336640433</v>
      </c>
      <c r="M140">
        <f>K140/LCOH!$C$18</f>
        <v>1</v>
      </c>
      <c r="N140">
        <f>K140/LCOH!$C$34</f>
        <v>28.901734104046245</v>
      </c>
    </row>
    <row r="141" spans="1:14" x14ac:dyDescent="0.35">
      <c r="A141">
        <f>'Profilo fotovoltaico'!B143*LCOH!$C$20</f>
        <v>0</v>
      </c>
      <c r="B141">
        <f>'Profilo eolico'!B143*LCOH!$C$21</f>
        <v>581.20000000000005</v>
      </c>
      <c r="C141">
        <f>$P$35*'Profilo fotovoltaico'!B143</f>
        <v>0</v>
      </c>
      <c r="D141">
        <f>$Q$37*'Profilo eolico'!B143</f>
        <v>3391.0898006906136</v>
      </c>
      <c r="E141">
        <f>$P$39*'Profilo fotovoltaico'!B143+'Approvvigionamento energia'!$Q$39*'Profilo eolico'!B143</f>
        <v>2543.3173505179602</v>
      </c>
      <c r="F141">
        <f>$P$41*'Profilo fotovoltaico'!B143+'Approvvigionamento energia'!$Q$41*'Profilo eolico'!B143</f>
        <v>1695.5449003453068</v>
      </c>
      <c r="G141">
        <f>$P$43*'Profilo fotovoltaico'!B143+'Approvvigionamento energia'!$Q$43*'Profilo eolico'!B143</f>
        <v>847.77245017265341</v>
      </c>
      <c r="H141">
        <f t="shared" si="4"/>
        <v>1138.4335154826958</v>
      </c>
      <c r="I141">
        <f>IF(LCOH!$C$28=Menu!$A$1,'Approvvigionamento energia'!C141,0)+IF(LCOH!$C$28=Menu!$A$2,'Approvvigionamento energia'!D141,0)+IF(LCOH!$C$28=Menu!$A$3,'Approvvigionamento energia'!E141,0)+IF(LCOH!$C$28=Menu!$A$4,'Approvvigionamento energia'!F141,0)+IF(LCOH!$C$28=Menu!$A$5,'Approvvigionamento energia'!G141,0)+IF(LCOH!$C$28=Menu!$A$6,'Approvvigionamento energia'!H141,0)</f>
        <v>1695.5449003453068</v>
      </c>
      <c r="J141">
        <f>'Approvvigionamento energia'!A141+'Approvvigionamento energia'!B141+'Approvvigionamento energia'!I141</f>
        <v>2276.7449003453066</v>
      </c>
      <c r="K141">
        <f>IF(MIN(LCOH!$C$18,J141)&gt;=$P$48*LCOH!$C$18, MIN(LCOH!$C$18,J141),0)</f>
        <v>1500</v>
      </c>
      <c r="L141">
        <f t="shared" si="5"/>
        <v>776.74490034530663</v>
      </c>
      <c r="M141">
        <f>K141/LCOH!$C$18</f>
        <v>1</v>
      </c>
      <c r="N141">
        <f>K141/LCOH!$C$34</f>
        <v>28.901734104046245</v>
      </c>
    </row>
    <row r="142" spans="1:14" x14ac:dyDescent="0.35">
      <c r="A142">
        <f>'Profilo fotovoltaico'!B144*LCOH!$C$20</f>
        <v>0</v>
      </c>
      <c r="B142">
        <f>'Profilo eolico'!B144*LCOH!$C$21</f>
        <v>580.79999999999995</v>
      </c>
      <c r="C142">
        <f>$P$35*'Profilo fotovoltaico'!B144</f>
        <v>0</v>
      </c>
      <c r="D142">
        <f>$Q$37*'Profilo eolico'!B144</f>
        <v>3388.7559467328083</v>
      </c>
      <c r="E142">
        <f>$P$39*'Profilo fotovoltaico'!B144+'Approvvigionamento energia'!$Q$39*'Profilo eolico'!B144</f>
        <v>2541.5669600496062</v>
      </c>
      <c r="F142">
        <f>$P$41*'Profilo fotovoltaico'!B144+'Approvvigionamento energia'!$Q$41*'Profilo eolico'!B144</f>
        <v>1694.3779733664041</v>
      </c>
      <c r="G142">
        <f>$P$43*'Profilo fotovoltaico'!B144+'Approvvigionamento energia'!$Q$43*'Profilo eolico'!B144</f>
        <v>847.18898668320207</v>
      </c>
      <c r="H142">
        <f t="shared" si="4"/>
        <v>1138.4335154826958</v>
      </c>
      <c r="I142">
        <f>IF(LCOH!$C$28=Menu!$A$1,'Approvvigionamento energia'!C142,0)+IF(LCOH!$C$28=Menu!$A$2,'Approvvigionamento energia'!D142,0)+IF(LCOH!$C$28=Menu!$A$3,'Approvvigionamento energia'!E142,0)+IF(LCOH!$C$28=Menu!$A$4,'Approvvigionamento energia'!F142,0)+IF(LCOH!$C$28=Menu!$A$5,'Approvvigionamento energia'!G142,0)+IF(LCOH!$C$28=Menu!$A$6,'Approvvigionamento energia'!H142,0)</f>
        <v>1694.3779733664041</v>
      </c>
      <c r="J142">
        <f>'Approvvigionamento energia'!A142+'Approvvigionamento energia'!B142+'Approvvigionamento energia'!I142</f>
        <v>2275.1779733664043</v>
      </c>
      <c r="K142">
        <f>IF(MIN(LCOH!$C$18,J142)&gt;=$P$48*LCOH!$C$18, MIN(LCOH!$C$18,J142),0)</f>
        <v>1500</v>
      </c>
      <c r="L142">
        <f t="shared" si="5"/>
        <v>775.17797336640433</v>
      </c>
      <c r="M142">
        <f>K142/LCOH!$C$18</f>
        <v>1</v>
      </c>
      <c r="N142">
        <f>K142/LCOH!$C$34</f>
        <v>28.901734104046245</v>
      </c>
    </row>
    <row r="143" spans="1:14" x14ac:dyDescent="0.35">
      <c r="A143">
        <f>'Profilo fotovoltaico'!B145*LCOH!$C$20</f>
        <v>0</v>
      </c>
      <c r="B143">
        <f>'Profilo eolico'!B145*LCOH!$C$21</f>
        <v>588.30000000000007</v>
      </c>
      <c r="C143">
        <f>$P$35*'Profilo fotovoltaico'!B145</f>
        <v>0</v>
      </c>
      <c r="D143">
        <f>$Q$37*'Profilo eolico'!B145</f>
        <v>3432.5157084416514</v>
      </c>
      <c r="E143">
        <f>$P$39*'Profilo fotovoltaico'!B145+'Approvvigionamento energia'!$Q$39*'Profilo eolico'!B145</f>
        <v>2574.3867813312386</v>
      </c>
      <c r="F143">
        <f>$P$41*'Profilo fotovoltaico'!B145+'Approvvigionamento energia'!$Q$41*'Profilo eolico'!B145</f>
        <v>1716.2578542208257</v>
      </c>
      <c r="G143">
        <f>$P$43*'Profilo fotovoltaico'!B145+'Approvvigionamento energia'!$Q$43*'Profilo eolico'!B145</f>
        <v>858.12892711041286</v>
      </c>
      <c r="H143">
        <f t="shared" si="4"/>
        <v>1138.4335154826958</v>
      </c>
      <c r="I143">
        <f>IF(LCOH!$C$28=Menu!$A$1,'Approvvigionamento energia'!C143,0)+IF(LCOH!$C$28=Menu!$A$2,'Approvvigionamento energia'!D143,0)+IF(LCOH!$C$28=Menu!$A$3,'Approvvigionamento energia'!E143,0)+IF(LCOH!$C$28=Menu!$A$4,'Approvvigionamento energia'!F143,0)+IF(LCOH!$C$28=Menu!$A$5,'Approvvigionamento energia'!G143,0)+IF(LCOH!$C$28=Menu!$A$6,'Approvvigionamento energia'!H143,0)</f>
        <v>1716.2578542208257</v>
      </c>
      <c r="J143">
        <f>'Approvvigionamento energia'!A143+'Approvvigionamento energia'!B143+'Approvvigionamento energia'!I143</f>
        <v>2304.5578542208259</v>
      </c>
      <c r="K143">
        <f>IF(MIN(LCOH!$C$18,J143)&gt;=$P$48*LCOH!$C$18, MIN(LCOH!$C$18,J143),0)</f>
        <v>1500</v>
      </c>
      <c r="L143">
        <f t="shared" si="5"/>
        <v>804.5578542208259</v>
      </c>
      <c r="M143">
        <f>K143/LCOH!$C$18</f>
        <v>1</v>
      </c>
      <c r="N143">
        <f>K143/LCOH!$C$34</f>
        <v>28.901734104046245</v>
      </c>
    </row>
    <row r="144" spans="1:14" x14ac:dyDescent="0.35">
      <c r="A144">
        <f>'Profilo fotovoltaico'!B146*LCOH!$C$20</f>
        <v>0</v>
      </c>
      <c r="B144">
        <f>'Profilo eolico'!B146*LCOH!$C$21</f>
        <v>593.09999999999991</v>
      </c>
      <c r="C144">
        <f>$P$35*'Profilo fotovoltaico'!B146</f>
        <v>0</v>
      </c>
      <c r="D144">
        <f>$Q$37*'Profilo eolico'!B146</f>
        <v>3460.5219559353109</v>
      </c>
      <c r="E144">
        <f>$P$39*'Profilo fotovoltaico'!B146+'Approvvigionamento energia'!$Q$39*'Profilo eolico'!B146</f>
        <v>2595.3914669514829</v>
      </c>
      <c r="F144">
        <f>$P$41*'Profilo fotovoltaico'!B146+'Approvvigionamento energia'!$Q$41*'Profilo eolico'!B146</f>
        <v>1730.2609779676554</v>
      </c>
      <c r="G144">
        <f>$P$43*'Profilo fotovoltaico'!B146+'Approvvigionamento energia'!$Q$43*'Profilo eolico'!B146</f>
        <v>865.13048898382772</v>
      </c>
      <c r="H144">
        <f t="shared" si="4"/>
        <v>1138.4335154826958</v>
      </c>
      <c r="I144">
        <f>IF(LCOH!$C$28=Menu!$A$1,'Approvvigionamento energia'!C144,0)+IF(LCOH!$C$28=Menu!$A$2,'Approvvigionamento energia'!D144,0)+IF(LCOH!$C$28=Menu!$A$3,'Approvvigionamento energia'!E144,0)+IF(LCOH!$C$28=Menu!$A$4,'Approvvigionamento energia'!F144,0)+IF(LCOH!$C$28=Menu!$A$5,'Approvvigionamento energia'!G144,0)+IF(LCOH!$C$28=Menu!$A$6,'Approvvigionamento energia'!H144,0)</f>
        <v>1730.2609779676554</v>
      </c>
      <c r="J144">
        <f>'Approvvigionamento energia'!A144+'Approvvigionamento energia'!B144+'Approvvigionamento energia'!I144</f>
        <v>2323.3609779676553</v>
      </c>
      <c r="K144">
        <f>IF(MIN(LCOH!$C$18,J144)&gt;=$P$48*LCOH!$C$18, MIN(LCOH!$C$18,J144),0)</f>
        <v>1500</v>
      </c>
      <c r="L144">
        <f t="shared" si="5"/>
        <v>823.36097796765534</v>
      </c>
      <c r="M144">
        <f>K144/LCOH!$C$18</f>
        <v>1</v>
      </c>
      <c r="N144">
        <f>K144/LCOH!$C$34</f>
        <v>28.901734104046245</v>
      </c>
    </row>
    <row r="145" spans="1:14" x14ac:dyDescent="0.35">
      <c r="A145">
        <f>'Profilo fotovoltaico'!B147*LCOH!$C$20</f>
        <v>0</v>
      </c>
      <c r="B145">
        <f>'Profilo eolico'!B147*LCOH!$C$21</f>
        <v>582.5</v>
      </c>
      <c r="C145">
        <f>$P$35*'Profilo fotovoltaico'!B147</f>
        <v>0</v>
      </c>
      <c r="D145">
        <f>$Q$37*'Profilo eolico'!B147</f>
        <v>3398.6748260534796</v>
      </c>
      <c r="E145">
        <f>$P$39*'Profilo fotovoltaico'!B147+'Approvvigionamento energia'!$Q$39*'Profilo eolico'!B147</f>
        <v>2549.0061195401095</v>
      </c>
      <c r="F145">
        <f>$P$41*'Profilo fotovoltaico'!B147+'Approvvigionamento energia'!$Q$41*'Profilo eolico'!B147</f>
        <v>1699.3374130267398</v>
      </c>
      <c r="G145">
        <f>$P$43*'Profilo fotovoltaico'!B147+'Approvvigionamento energia'!$Q$43*'Profilo eolico'!B147</f>
        <v>849.6687065133699</v>
      </c>
      <c r="H145">
        <f t="shared" si="4"/>
        <v>1138.4335154826958</v>
      </c>
      <c r="I145">
        <f>IF(LCOH!$C$28=Menu!$A$1,'Approvvigionamento energia'!C145,0)+IF(LCOH!$C$28=Menu!$A$2,'Approvvigionamento energia'!D145,0)+IF(LCOH!$C$28=Menu!$A$3,'Approvvigionamento energia'!E145,0)+IF(LCOH!$C$28=Menu!$A$4,'Approvvigionamento energia'!F145,0)+IF(LCOH!$C$28=Menu!$A$5,'Approvvigionamento energia'!G145,0)+IF(LCOH!$C$28=Menu!$A$6,'Approvvigionamento energia'!H145,0)</f>
        <v>1699.3374130267398</v>
      </c>
      <c r="J145">
        <f>'Approvvigionamento energia'!A145+'Approvvigionamento energia'!B145+'Approvvigionamento energia'!I145</f>
        <v>2281.8374130267398</v>
      </c>
      <c r="K145">
        <f>IF(MIN(LCOH!$C$18,J145)&gt;=$P$48*LCOH!$C$18, MIN(LCOH!$C$18,J145),0)</f>
        <v>1500</v>
      </c>
      <c r="L145">
        <f t="shared" si="5"/>
        <v>781.8374130267398</v>
      </c>
      <c r="M145">
        <f>K145/LCOH!$C$18</f>
        <v>1</v>
      </c>
      <c r="N145">
        <f>K145/LCOH!$C$34</f>
        <v>28.901734104046245</v>
      </c>
    </row>
    <row r="146" spans="1:14" x14ac:dyDescent="0.35">
      <c r="A146">
        <f>'Profilo fotovoltaico'!B148*LCOH!$C$20</f>
        <v>0</v>
      </c>
      <c r="B146">
        <f>'Profilo eolico'!B148*LCOH!$C$21</f>
        <v>551.30000000000007</v>
      </c>
      <c r="C146">
        <f>$P$35*'Profilo fotovoltaico'!B148</f>
        <v>0</v>
      </c>
      <c r="D146">
        <f>$Q$37*'Profilo eolico'!B148</f>
        <v>3216.6342173446924</v>
      </c>
      <c r="E146">
        <f>$P$39*'Profilo fotovoltaico'!B148+'Approvvigionamento energia'!$Q$39*'Profilo eolico'!B148</f>
        <v>2412.4756630085189</v>
      </c>
      <c r="F146">
        <f>$P$41*'Profilo fotovoltaico'!B148+'Approvvigionamento energia'!$Q$41*'Profilo eolico'!B148</f>
        <v>1608.3171086723462</v>
      </c>
      <c r="G146">
        <f>$P$43*'Profilo fotovoltaico'!B148+'Approvvigionamento energia'!$Q$43*'Profilo eolico'!B148</f>
        <v>804.1585543361731</v>
      </c>
      <c r="H146">
        <f t="shared" si="4"/>
        <v>1138.4335154826958</v>
      </c>
      <c r="I146">
        <f>IF(LCOH!$C$28=Menu!$A$1,'Approvvigionamento energia'!C146,0)+IF(LCOH!$C$28=Menu!$A$2,'Approvvigionamento energia'!D146,0)+IF(LCOH!$C$28=Menu!$A$3,'Approvvigionamento energia'!E146,0)+IF(LCOH!$C$28=Menu!$A$4,'Approvvigionamento energia'!F146,0)+IF(LCOH!$C$28=Menu!$A$5,'Approvvigionamento energia'!G146,0)+IF(LCOH!$C$28=Menu!$A$6,'Approvvigionamento energia'!H146,0)</f>
        <v>1608.3171086723462</v>
      </c>
      <c r="J146">
        <f>'Approvvigionamento energia'!A146+'Approvvigionamento energia'!B146+'Approvvigionamento energia'!I146</f>
        <v>2159.6171086723461</v>
      </c>
      <c r="K146">
        <f>IF(MIN(LCOH!$C$18,J146)&gt;=$P$48*LCOH!$C$18, MIN(LCOH!$C$18,J146),0)</f>
        <v>1500</v>
      </c>
      <c r="L146">
        <f t="shared" si="5"/>
        <v>659.61710867234615</v>
      </c>
      <c r="M146">
        <f>K146/LCOH!$C$18</f>
        <v>1</v>
      </c>
      <c r="N146">
        <f>K146/LCOH!$C$34</f>
        <v>28.901734104046245</v>
      </c>
    </row>
    <row r="147" spans="1:14" x14ac:dyDescent="0.35">
      <c r="A147">
        <f>'Profilo fotovoltaico'!B149*LCOH!$C$20</f>
        <v>0</v>
      </c>
      <c r="B147">
        <f>'Profilo eolico'!B149*LCOH!$C$21</f>
        <v>525.59999999999991</v>
      </c>
      <c r="C147">
        <f>$P$35*'Profilo fotovoltaico'!B149</f>
        <v>0</v>
      </c>
      <c r="D147">
        <f>$Q$37*'Profilo eolico'!B149</f>
        <v>3066.684100555723</v>
      </c>
      <c r="E147">
        <f>$P$39*'Profilo fotovoltaico'!B149+'Approvvigionamento energia'!$Q$39*'Profilo eolico'!B149</f>
        <v>2300.0130754167922</v>
      </c>
      <c r="F147">
        <f>$P$41*'Profilo fotovoltaico'!B149+'Approvvigionamento energia'!$Q$41*'Profilo eolico'!B149</f>
        <v>1533.3420502778615</v>
      </c>
      <c r="G147">
        <f>$P$43*'Profilo fotovoltaico'!B149+'Approvvigionamento energia'!$Q$43*'Profilo eolico'!B149</f>
        <v>766.67102513893076</v>
      </c>
      <c r="H147">
        <f t="shared" si="4"/>
        <v>1138.4335154826958</v>
      </c>
      <c r="I147">
        <f>IF(LCOH!$C$28=Menu!$A$1,'Approvvigionamento energia'!C147,0)+IF(LCOH!$C$28=Menu!$A$2,'Approvvigionamento energia'!D147,0)+IF(LCOH!$C$28=Menu!$A$3,'Approvvigionamento energia'!E147,0)+IF(LCOH!$C$28=Menu!$A$4,'Approvvigionamento energia'!F147,0)+IF(LCOH!$C$28=Menu!$A$5,'Approvvigionamento energia'!G147,0)+IF(LCOH!$C$28=Menu!$A$6,'Approvvigionamento energia'!H147,0)</f>
        <v>1533.3420502778615</v>
      </c>
      <c r="J147">
        <f>'Approvvigionamento energia'!A147+'Approvvigionamento energia'!B147+'Approvvigionamento energia'!I147</f>
        <v>2058.9420502778612</v>
      </c>
      <c r="K147">
        <f>IF(MIN(LCOH!$C$18,J147)&gt;=$P$48*LCOH!$C$18, MIN(LCOH!$C$18,J147),0)</f>
        <v>1500</v>
      </c>
      <c r="L147">
        <f t="shared" si="5"/>
        <v>558.9420502778612</v>
      </c>
      <c r="M147">
        <f>K147/LCOH!$C$18</f>
        <v>1</v>
      </c>
      <c r="N147">
        <f>K147/LCOH!$C$34</f>
        <v>28.901734104046245</v>
      </c>
    </row>
    <row r="148" spans="1:14" x14ac:dyDescent="0.35">
      <c r="A148">
        <f>'Profilo fotovoltaico'!B150*LCOH!$C$20</f>
        <v>0</v>
      </c>
      <c r="B148">
        <f>'Profilo eolico'!B150*LCOH!$C$21</f>
        <v>501.49999999999994</v>
      </c>
      <c r="C148">
        <f>$P$35*'Profilo fotovoltaico'!B150</f>
        <v>0</v>
      </c>
      <c r="D148">
        <f>$Q$37*'Profilo eolico'!B150</f>
        <v>2926.0693995979736</v>
      </c>
      <c r="E148">
        <f>$P$39*'Profilo fotovoltaico'!B150+'Approvvigionamento energia'!$Q$39*'Profilo eolico'!B150</f>
        <v>2194.55204969848</v>
      </c>
      <c r="F148">
        <f>$P$41*'Profilo fotovoltaico'!B150+'Approvvigionamento energia'!$Q$41*'Profilo eolico'!B150</f>
        <v>1463.0346997989868</v>
      </c>
      <c r="G148">
        <f>$P$43*'Profilo fotovoltaico'!B150+'Approvvigionamento energia'!$Q$43*'Profilo eolico'!B150</f>
        <v>731.51734989949341</v>
      </c>
      <c r="H148">
        <f t="shared" si="4"/>
        <v>1138.4335154826958</v>
      </c>
      <c r="I148">
        <f>IF(LCOH!$C$28=Menu!$A$1,'Approvvigionamento energia'!C148,0)+IF(LCOH!$C$28=Menu!$A$2,'Approvvigionamento energia'!D148,0)+IF(LCOH!$C$28=Menu!$A$3,'Approvvigionamento energia'!E148,0)+IF(LCOH!$C$28=Menu!$A$4,'Approvvigionamento energia'!F148,0)+IF(LCOH!$C$28=Menu!$A$5,'Approvvigionamento energia'!G148,0)+IF(LCOH!$C$28=Menu!$A$6,'Approvvigionamento energia'!H148,0)</f>
        <v>1463.0346997989868</v>
      </c>
      <c r="J148">
        <f>'Approvvigionamento energia'!A148+'Approvvigionamento energia'!B148+'Approvvigionamento energia'!I148</f>
        <v>1964.5346997989868</v>
      </c>
      <c r="K148">
        <f>IF(MIN(LCOH!$C$18,J148)&gt;=$P$48*LCOH!$C$18, MIN(LCOH!$C$18,J148),0)</f>
        <v>1500</v>
      </c>
      <c r="L148">
        <f t="shared" si="5"/>
        <v>464.53469979898682</v>
      </c>
      <c r="M148">
        <f>K148/LCOH!$C$18</f>
        <v>1</v>
      </c>
      <c r="N148">
        <f>K148/LCOH!$C$34</f>
        <v>28.901734104046245</v>
      </c>
    </row>
    <row r="149" spans="1:14" x14ac:dyDescent="0.35">
      <c r="A149">
        <f>'Profilo fotovoltaico'!B151*LCOH!$C$20</f>
        <v>0</v>
      </c>
      <c r="B149">
        <f>'Profilo eolico'!B151*LCOH!$C$21</f>
        <v>484.8</v>
      </c>
      <c r="C149">
        <f>$P$35*'Profilo fotovoltaico'!B151</f>
        <v>0</v>
      </c>
      <c r="D149">
        <f>$Q$37*'Profilo eolico'!B151</f>
        <v>2828.630996859617</v>
      </c>
      <c r="E149">
        <f>$P$39*'Profilo fotovoltaico'!B151+'Approvvigionamento energia'!$Q$39*'Profilo eolico'!B151</f>
        <v>2121.4732476447125</v>
      </c>
      <c r="F149">
        <f>$P$41*'Profilo fotovoltaico'!B151+'Approvvigionamento energia'!$Q$41*'Profilo eolico'!B151</f>
        <v>1414.3154984298085</v>
      </c>
      <c r="G149">
        <f>$P$43*'Profilo fotovoltaico'!B151+'Approvvigionamento energia'!$Q$43*'Profilo eolico'!B151</f>
        <v>707.15774921490424</v>
      </c>
      <c r="H149">
        <f t="shared" si="4"/>
        <v>1138.4335154826958</v>
      </c>
      <c r="I149">
        <f>IF(LCOH!$C$28=Menu!$A$1,'Approvvigionamento energia'!C149,0)+IF(LCOH!$C$28=Menu!$A$2,'Approvvigionamento energia'!D149,0)+IF(LCOH!$C$28=Menu!$A$3,'Approvvigionamento energia'!E149,0)+IF(LCOH!$C$28=Menu!$A$4,'Approvvigionamento energia'!F149,0)+IF(LCOH!$C$28=Menu!$A$5,'Approvvigionamento energia'!G149,0)+IF(LCOH!$C$28=Menu!$A$6,'Approvvigionamento energia'!H149,0)</f>
        <v>1414.3154984298085</v>
      </c>
      <c r="J149">
        <f>'Approvvigionamento energia'!A149+'Approvvigionamento energia'!B149+'Approvvigionamento energia'!I149</f>
        <v>1899.1154984298084</v>
      </c>
      <c r="K149">
        <f>IF(MIN(LCOH!$C$18,J149)&gt;=$P$48*LCOH!$C$18, MIN(LCOH!$C$18,J149),0)</f>
        <v>1500</v>
      </c>
      <c r="L149">
        <f t="shared" si="5"/>
        <v>399.11549842980844</v>
      </c>
      <c r="M149">
        <f>K149/LCOH!$C$18</f>
        <v>1</v>
      </c>
      <c r="N149">
        <f>K149/LCOH!$C$34</f>
        <v>28.901734104046245</v>
      </c>
    </row>
    <row r="150" spans="1:14" x14ac:dyDescent="0.35">
      <c r="A150">
        <f>'Profilo fotovoltaico'!B152*LCOH!$C$20</f>
        <v>0</v>
      </c>
      <c r="B150">
        <f>'Profilo eolico'!B152*LCOH!$C$21</f>
        <v>471.2</v>
      </c>
      <c r="C150">
        <f>$P$35*'Profilo fotovoltaico'!B152</f>
        <v>0</v>
      </c>
      <c r="D150">
        <f>$Q$37*'Profilo eolico'!B152</f>
        <v>2749.279962294248</v>
      </c>
      <c r="E150">
        <f>$P$39*'Profilo fotovoltaico'!B152+'Approvvigionamento energia'!$Q$39*'Profilo eolico'!B152</f>
        <v>2061.9599717206861</v>
      </c>
      <c r="F150">
        <f>$P$41*'Profilo fotovoltaico'!B152+'Approvvigionamento energia'!$Q$41*'Profilo eolico'!B152</f>
        <v>1374.639981147124</v>
      </c>
      <c r="G150">
        <f>$P$43*'Profilo fotovoltaico'!B152+'Approvvigionamento energia'!$Q$43*'Profilo eolico'!B152</f>
        <v>687.319990573562</v>
      </c>
      <c r="H150">
        <f t="shared" si="4"/>
        <v>1138.4335154826958</v>
      </c>
      <c r="I150">
        <f>IF(LCOH!$C$28=Menu!$A$1,'Approvvigionamento energia'!C150,0)+IF(LCOH!$C$28=Menu!$A$2,'Approvvigionamento energia'!D150,0)+IF(LCOH!$C$28=Menu!$A$3,'Approvvigionamento energia'!E150,0)+IF(LCOH!$C$28=Menu!$A$4,'Approvvigionamento energia'!F150,0)+IF(LCOH!$C$28=Menu!$A$5,'Approvvigionamento energia'!G150,0)+IF(LCOH!$C$28=Menu!$A$6,'Approvvigionamento energia'!H150,0)</f>
        <v>1374.639981147124</v>
      </c>
      <c r="J150">
        <f>'Approvvigionamento energia'!A150+'Approvvigionamento energia'!B150+'Approvvigionamento energia'!I150</f>
        <v>1845.839981147124</v>
      </c>
      <c r="K150">
        <f>IF(MIN(LCOH!$C$18,J150)&gt;=$P$48*LCOH!$C$18, MIN(LCOH!$C$18,J150),0)</f>
        <v>1500</v>
      </c>
      <c r="L150">
        <f t="shared" si="5"/>
        <v>345.83998114712404</v>
      </c>
      <c r="M150">
        <f>K150/LCOH!$C$18</f>
        <v>1</v>
      </c>
      <c r="N150">
        <f>K150/LCOH!$C$34</f>
        <v>28.901734104046245</v>
      </c>
    </row>
    <row r="151" spans="1:14" x14ac:dyDescent="0.35">
      <c r="A151">
        <f>'Profilo fotovoltaico'!B153*LCOH!$C$20</f>
        <v>0</v>
      </c>
      <c r="B151">
        <f>'Profilo eolico'!B153*LCOH!$C$21</f>
        <v>468.9</v>
      </c>
      <c r="C151">
        <f>$P$35*'Profilo fotovoltaico'!B153</f>
        <v>0</v>
      </c>
      <c r="D151">
        <f>$Q$37*'Profilo eolico'!B153</f>
        <v>2735.8603020368696</v>
      </c>
      <c r="E151">
        <f>$P$39*'Profilo fotovoltaico'!B153+'Approvvigionamento energia'!$Q$39*'Profilo eolico'!B153</f>
        <v>2051.8952265276521</v>
      </c>
      <c r="F151">
        <f>$P$41*'Profilo fotovoltaico'!B153+'Approvvigionamento energia'!$Q$41*'Profilo eolico'!B153</f>
        <v>1367.9301510184348</v>
      </c>
      <c r="G151">
        <f>$P$43*'Profilo fotovoltaico'!B153+'Approvvigionamento energia'!$Q$43*'Profilo eolico'!B153</f>
        <v>683.9650755092174</v>
      </c>
      <c r="H151">
        <f t="shared" si="4"/>
        <v>1138.4335154826958</v>
      </c>
      <c r="I151">
        <f>IF(LCOH!$C$28=Menu!$A$1,'Approvvigionamento energia'!C151,0)+IF(LCOH!$C$28=Menu!$A$2,'Approvvigionamento energia'!D151,0)+IF(LCOH!$C$28=Menu!$A$3,'Approvvigionamento energia'!E151,0)+IF(LCOH!$C$28=Menu!$A$4,'Approvvigionamento energia'!F151,0)+IF(LCOH!$C$28=Menu!$A$5,'Approvvigionamento energia'!G151,0)+IF(LCOH!$C$28=Menu!$A$6,'Approvvigionamento energia'!H151,0)</f>
        <v>1367.9301510184348</v>
      </c>
      <c r="J151">
        <f>'Approvvigionamento energia'!A151+'Approvvigionamento energia'!B151+'Approvvigionamento energia'!I151</f>
        <v>1836.8301510184347</v>
      </c>
      <c r="K151">
        <f>IF(MIN(LCOH!$C$18,J151)&gt;=$P$48*LCOH!$C$18, MIN(LCOH!$C$18,J151),0)</f>
        <v>1500</v>
      </c>
      <c r="L151">
        <f t="shared" si="5"/>
        <v>336.83015101843466</v>
      </c>
      <c r="M151">
        <f>K151/LCOH!$C$18</f>
        <v>1</v>
      </c>
      <c r="N151">
        <f>K151/LCOH!$C$34</f>
        <v>28.901734104046245</v>
      </c>
    </row>
    <row r="152" spans="1:14" x14ac:dyDescent="0.35">
      <c r="A152">
        <f>'Profilo fotovoltaico'!B154*LCOH!$C$20</f>
        <v>4</v>
      </c>
      <c r="B152">
        <f>'Profilo eolico'!B154*LCOH!$C$21</f>
        <v>472.8</v>
      </c>
      <c r="C152">
        <f>$P$35*'Profilo fotovoltaico'!B154</f>
        <v>29.41844875048826</v>
      </c>
      <c r="D152">
        <f>$Q$37*'Profilo eolico'!B154</f>
        <v>2758.6153781254679</v>
      </c>
      <c r="E152">
        <f>$P$39*'Profilo fotovoltaico'!B154+'Approvvigionamento energia'!$Q$39*'Profilo eolico'!B154</f>
        <v>2076.3161457817228</v>
      </c>
      <c r="F152">
        <f>$P$41*'Profilo fotovoltaico'!B154+'Approvvigionamento energia'!$Q$41*'Profilo eolico'!B154</f>
        <v>1394.016913437978</v>
      </c>
      <c r="G152">
        <f>$P$43*'Profilo fotovoltaico'!B154+'Approvvigionamento energia'!$Q$43*'Profilo eolico'!B154</f>
        <v>711.71768109423317</v>
      </c>
      <c r="H152">
        <f t="shared" si="4"/>
        <v>1138.4335154826958</v>
      </c>
      <c r="I152">
        <f>IF(LCOH!$C$28=Menu!$A$1,'Approvvigionamento energia'!C152,0)+IF(LCOH!$C$28=Menu!$A$2,'Approvvigionamento energia'!D152,0)+IF(LCOH!$C$28=Menu!$A$3,'Approvvigionamento energia'!E152,0)+IF(LCOH!$C$28=Menu!$A$4,'Approvvigionamento energia'!F152,0)+IF(LCOH!$C$28=Menu!$A$5,'Approvvigionamento energia'!G152,0)+IF(LCOH!$C$28=Menu!$A$6,'Approvvigionamento energia'!H152,0)</f>
        <v>1394.016913437978</v>
      </c>
      <c r="J152">
        <f>'Approvvigionamento energia'!A152+'Approvvigionamento energia'!B152+'Approvvigionamento energia'!I152</f>
        <v>1870.816913437978</v>
      </c>
      <c r="K152">
        <f>IF(MIN(LCOH!$C$18,J152)&gt;=$P$48*LCOH!$C$18, MIN(LCOH!$C$18,J152),0)</f>
        <v>1500</v>
      </c>
      <c r="L152">
        <f t="shared" si="5"/>
        <v>370.81691343797797</v>
      </c>
      <c r="M152">
        <f>K152/LCOH!$C$18</f>
        <v>1</v>
      </c>
      <c r="N152">
        <f>K152/LCOH!$C$34</f>
        <v>28.901734104046245</v>
      </c>
    </row>
    <row r="153" spans="1:14" x14ac:dyDescent="0.35">
      <c r="A153">
        <f>'Profilo fotovoltaico'!B155*LCOH!$C$20</f>
        <v>82</v>
      </c>
      <c r="B153">
        <f>'Profilo eolico'!B155*LCOH!$C$21</f>
        <v>463.1</v>
      </c>
      <c r="C153">
        <f>$P$35*'Profilo fotovoltaico'!B155</f>
        <v>603.07819938500938</v>
      </c>
      <c r="D153">
        <f>$Q$37*'Profilo eolico'!B155</f>
        <v>2702.0194196486977</v>
      </c>
      <c r="E153">
        <f>$P$39*'Profilo fotovoltaico'!B155+'Approvvigionamento energia'!$Q$39*'Profilo eolico'!B155</f>
        <v>2177.2841145827751</v>
      </c>
      <c r="F153">
        <f>$P$41*'Profilo fotovoltaico'!B155+'Approvvigionamento energia'!$Q$41*'Profilo eolico'!B155</f>
        <v>1652.5488095168535</v>
      </c>
      <c r="G153">
        <f>$P$43*'Profilo fotovoltaico'!B155+'Approvvigionamento energia'!$Q$43*'Profilo eolico'!B155</f>
        <v>1127.8135044509315</v>
      </c>
      <c r="H153">
        <f t="shared" si="4"/>
        <v>1138.4335154826958</v>
      </c>
      <c r="I153">
        <f>IF(LCOH!$C$28=Menu!$A$1,'Approvvigionamento energia'!C153,0)+IF(LCOH!$C$28=Menu!$A$2,'Approvvigionamento energia'!D153,0)+IF(LCOH!$C$28=Menu!$A$3,'Approvvigionamento energia'!E153,0)+IF(LCOH!$C$28=Menu!$A$4,'Approvvigionamento energia'!F153,0)+IF(LCOH!$C$28=Menu!$A$5,'Approvvigionamento energia'!G153,0)+IF(LCOH!$C$28=Menu!$A$6,'Approvvigionamento energia'!H153,0)</f>
        <v>1652.5488095168535</v>
      </c>
      <c r="J153">
        <f>'Approvvigionamento energia'!A153+'Approvvigionamento energia'!B153+'Approvvigionamento energia'!I153</f>
        <v>2197.6488095168534</v>
      </c>
      <c r="K153">
        <f>IF(MIN(LCOH!$C$18,J153)&gt;=$P$48*LCOH!$C$18, MIN(LCOH!$C$18,J153),0)</f>
        <v>1500</v>
      </c>
      <c r="L153">
        <f t="shared" si="5"/>
        <v>697.64880951685336</v>
      </c>
      <c r="M153">
        <f>K153/LCOH!$C$18</f>
        <v>1</v>
      </c>
      <c r="N153">
        <f>K153/LCOH!$C$34</f>
        <v>28.901734104046245</v>
      </c>
    </row>
    <row r="154" spans="1:14" x14ac:dyDescent="0.35">
      <c r="A154">
        <f>'Profilo fotovoltaico'!B156*LCOH!$C$20</f>
        <v>180</v>
      </c>
      <c r="B154">
        <f>'Profilo eolico'!B156*LCOH!$C$21</f>
        <v>474.6</v>
      </c>
      <c r="C154">
        <f>$P$35*'Profilo fotovoltaico'!B156</f>
        <v>1323.8301937719716</v>
      </c>
      <c r="D154">
        <f>$Q$37*'Profilo eolico'!B156</f>
        <v>2769.1177209355906</v>
      </c>
      <c r="E154">
        <f>$P$39*'Profilo fotovoltaico'!B156+'Approvvigionamento energia'!$Q$39*'Profilo eolico'!B156</f>
        <v>2407.7958391446855</v>
      </c>
      <c r="F154">
        <f>$P$41*'Profilo fotovoltaico'!B156+'Approvvigionamento energia'!$Q$41*'Profilo eolico'!B156</f>
        <v>2046.4739573537811</v>
      </c>
      <c r="G154">
        <f>$P$43*'Profilo fotovoltaico'!B156+'Approvvigionamento energia'!$Q$43*'Profilo eolico'!B156</f>
        <v>1685.1520755628765</v>
      </c>
      <c r="H154">
        <f t="shared" si="4"/>
        <v>1138.4335154826958</v>
      </c>
      <c r="I154">
        <f>IF(LCOH!$C$28=Menu!$A$1,'Approvvigionamento energia'!C154,0)+IF(LCOH!$C$28=Menu!$A$2,'Approvvigionamento energia'!D154,0)+IF(LCOH!$C$28=Menu!$A$3,'Approvvigionamento energia'!E154,0)+IF(LCOH!$C$28=Menu!$A$4,'Approvvigionamento energia'!F154,0)+IF(LCOH!$C$28=Menu!$A$5,'Approvvigionamento energia'!G154,0)+IF(LCOH!$C$28=Menu!$A$6,'Approvvigionamento energia'!H154,0)</f>
        <v>2046.4739573537811</v>
      </c>
      <c r="J154">
        <f>'Approvvigionamento energia'!A154+'Approvvigionamento energia'!B154+'Approvvigionamento energia'!I154</f>
        <v>2701.0739573537812</v>
      </c>
      <c r="K154">
        <f>IF(MIN(LCOH!$C$18,J154)&gt;=$P$48*LCOH!$C$18, MIN(LCOH!$C$18,J154),0)</f>
        <v>1500</v>
      </c>
      <c r="L154">
        <f t="shared" si="5"/>
        <v>1201.0739573537812</v>
      </c>
      <c r="M154">
        <f>K154/LCOH!$C$18</f>
        <v>1</v>
      </c>
      <c r="N154">
        <f>K154/LCOH!$C$34</f>
        <v>28.901734104046245</v>
      </c>
    </row>
    <row r="155" spans="1:14" x14ac:dyDescent="0.35">
      <c r="A155">
        <f>'Profilo fotovoltaico'!B157*LCOH!$C$20</f>
        <v>256</v>
      </c>
      <c r="B155">
        <f>'Profilo eolico'!B157*LCOH!$C$21</f>
        <v>491.70000000000005</v>
      </c>
      <c r="C155">
        <f>$P$35*'Profilo fotovoltaico'!B157</f>
        <v>1882.7807200312486</v>
      </c>
      <c r="D155">
        <f>$Q$37*'Profilo eolico'!B157</f>
        <v>2868.8899776317526</v>
      </c>
      <c r="E155">
        <f>$P$39*'Profilo fotovoltaico'!B157+'Approvvigionamento energia'!$Q$39*'Profilo eolico'!B157</f>
        <v>2622.3626632316268</v>
      </c>
      <c r="F155">
        <f>$P$41*'Profilo fotovoltaico'!B157+'Approvvigionamento energia'!$Q$41*'Profilo eolico'!B157</f>
        <v>2375.8353488315006</v>
      </c>
      <c r="G155">
        <f>$P$43*'Profilo fotovoltaico'!B157+'Approvvigionamento energia'!$Q$43*'Profilo eolico'!B157</f>
        <v>2129.3080344313748</v>
      </c>
      <c r="H155">
        <f t="shared" si="4"/>
        <v>1138.4335154826958</v>
      </c>
      <c r="I155">
        <f>IF(LCOH!$C$28=Menu!$A$1,'Approvvigionamento energia'!C155,0)+IF(LCOH!$C$28=Menu!$A$2,'Approvvigionamento energia'!D155,0)+IF(LCOH!$C$28=Menu!$A$3,'Approvvigionamento energia'!E155,0)+IF(LCOH!$C$28=Menu!$A$4,'Approvvigionamento energia'!F155,0)+IF(LCOH!$C$28=Menu!$A$5,'Approvvigionamento energia'!G155,0)+IF(LCOH!$C$28=Menu!$A$6,'Approvvigionamento energia'!H155,0)</f>
        <v>2375.8353488315006</v>
      </c>
      <c r="J155">
        <f>'Approvvigionamento energia'!A155+'Approvvigionamento energia'!B155+'Approvvigionamento energia'!I155</f>
        <v>3123.5353488315004</v>
      </c>
      <c r="K155">
        <f>IF(MIN(LCOH!$C$18,J155)&gt;=$P$48*LCOH!$C$18, MIN(LCOH!$C$18,J155),0)</f>
        <v>1500</v>
      </c>
      <c r="L155">
        <f t="shared" si="5"/>
        <v>1623.5353488315004</v>
      </c>
      <c r="M155">
        <f>K155/LCOH!$C$18</f>
        <v>1</v>
      </c>
      <c r="N155">
        <f>K155/LCOH!$C$34</f>
        <v>28.901734104046245</v>
      </c>
    </row>
    <row r="156" spans="1:14" x14ac:dyDescent="0.35">
      <c r="A156">
        <f>'Profilo fotovoltaico'!B158*LCOH!$C$20</f>
        <v>316</v>
      </c>
      <c r="B156">
        <f>'Profilo eolico'!B158*LCOH!$C$21</f>
        <v>480.4</v>
      </c>
      <c r="C156">
        <f>$P$35*'Profilo fotovoltaico'!B158</f>
        <v>2324.0574512885723</v>
      </c>
      <c r="D156">
        <f>$Q$37*'Profilo eolico'!B158</f>
        <v>2802.958603323762</v>
      </c>
      <c r="E156">
        <f>$P$39*'Profilo fotovoltaico'!B158+'Approvvigionamento energia'!$Q$39*'Profilo eolico'!B158</f>
        <v>2683.2333153149648</v>
      </c>
      <c r="F156">
        <f>$P$41*'Profilo fotovoltaico'!B158+'Approvvigionamento energia'!$Q$41*'Profilo eolico'!B158</f>
        <v>2563.5080273061672</v>
      </c>
      <c r="G156">
        <f>$P$43*'Profilo fotovoltaico'!B158+'Approvvigionamento energia'!$Q$43*'Profilo eolico'!B158</f>
        <v>2443.78273929737</v>
      </c>
      <c r="H156">
        <f t="shared" si="4"/>
        <v>1138.4335154826958</v>
      </c>
      <c r="I156">
        <f>IF(LCOH!$C$28=Menu!$A$1,'Approvvigionamento energia'!C156,0)+IF(LCOH!$C$28=Menu!$A$2,'Approvvigionamento energia'!D156,0)+IF(LCOH!$C$28=Menu!$A$3,'Approvvigionamento energia'!E156,0)+IF(LCOH!$C$28=Menu!$A$4,'Approvvigionamento energia'!F156,0)+IF(LCOH!$C$28=Menu!$A$5,'Approvvigionamento energia'!G156,0)+IF(LCOH!$C$28=Menu!$A$6,'Approvvigionamento energia'!H156,0)</f>
        <v>2563.5080273061672</v>
      </c>
      <c r="J156">
        <f>'Approvvigionamento energia'!A156+'Approvvigionamento energia'!B156+'Approvvigionamento energia'!I156</f>
        <v>3359.9080273061672</v>
      </c>
      <c r="K156">
        <f>IF(MIN(LCOH!$C$18,J156)&gt;=$P$48*LCOH!$C$18, MIN(LCOH!$C$18,J156),0)</f>
        <v>1500</v>
      </c>
      <c r="L156">
        <f t="shared" si="5"/>
        <v>1859.9080273061672</v>
      </c>
      <c r="M156">
        <f>K156/LCOH!$C$18</f>
        <v>1</v>
      </c>
      <c r="N156">
        <f>K156/LCOH!$C$34</f>
        <v>28.901734104046245</v>
      </c>
    </row>
    <row r="157" spans="1:14" x14ac:dyDescent="0.35">
      <c r="A157">
        <f>'Profilo fotovoltaico'!B159*LCOH!$C$20</f>
        <v>321</v>
      </c>
      <c r="B157">
        <f>'Profilo eolico'!B159*LCOH!$C$21</f>
        <v>474.3</v>
      </c>
      <c r="C157">
        <f>$P$35*'Profilo fotovoltaico'!B159</f>
        <v>2360.8305122266829</v>
      </c>
      <c r="D157">
        <f>$Q$37*'Profilo eolico'!B159</f>
        <v>2767.3673304672366</v>
      </c>
      <c r="E157">
        <f>$P$39*'Profilo fotovoltaico'!B159+'Approvvigionamento energia'!$Q$39*'Profilo eolico'!B159</f>
        <v>2665.7331259070979</v>
      </c>
      <c r="F157">
        <f>$P$41*'Profilo fotovoltaico'!B159+'Approvvigionamento energia'!$Q$41*'Profilo eolico'!B159</f>
        <v>2564.0989213469597</v>
      </c>
      <c r="G157">
        <f>$P$43*'Profilo fotovoltaico'!B159+'Approvvigionamento energia'!$Q$43*'Profilo eolico'!B159</f>
        <v>2462.4647167868216</v>
      </c>
      <c r="H157">
        <f t="shared" si="4"/>
        <v>1138.4335154826958</v>
      </c>
      <c r="I157">
        <f>IF(LCOH!$C$28=Menu!$A$1,'Approvvigionamento energia'!C157,0)+IF(LCOH!$C$28=Menu!$A$2,'Approvvigionamento energia'!D157,0)+IF(LCOH!$C$28=Menu!$A$3,'Approvvigionamento energia'!E157,0)+IF(LCOH!$C$28=Menu!$A$4,'Approvvigionamento energia'!F157,0)+IF(LCOH!$C$28=Menu!$A$5,'Approvvigionamento energia'!G157,0)+IF(LCOH!$C$28=Menu!$A$6,'Approvvigionamento energia'!H157,0)</f>
        <v>2564.0989213469597</v>
      </c>
      <c r="J157">
        <f>'Approvvigionamento energia'!A157+'Approvvigionamento energia'!B157+'Approvvigionamento energia'!I157</f>
        <v>3359.3989213469595</v>
      </c>
      <c r="K157">
        <f>IF(MIN(LCOH!$C$18,J157)&gt;=$P$48*LCOH!$C$18, MIN(LCOH!$C$18,J157),0)</f>
        <v>1500</v>
      </c>
      <c r="L157">
        <f t="shared" si="5"/>
        <v>1859.3989213469595</v>
      </c>
      <c r="M157">
        <f>K157/LCOH!$C$18</f>
        <v>1</v>
      </c>
      <c r="N157">
        <f>K157/LCOH!$C$34</f>
        <v>28.901734104046245</v>
      </c>
    </row>
    <row r="158" spans="1:14" x14ac:dyDescent="0.35">
      <c r="A158">
        <f>'Profilo fotovoltaico'!B160*LCOH!$C$20</f>
        <v>282</v>
      </c>
      <c r="B158">
        <f>'Profilo eolico'!B160*LCOH!$C$21</f>
        <v>460.8</v>
      </c>
      <c r="C158">
        <f>$P$35*'Profilo fotovoltaico'!B160</f>
        <v>2074.0006369094222</v>
      </c>
      <c r="D158">
        <f>$Q$37*'Profilo eolico'!B160</f>
        <v>2688.5997593913189</v>
      </c>
      <c r="E158">
        <f>$P$39*'Profilo fotovoltaico'!B160+'Approvvigionamento energia'!$Q$39*'Profilo eolico'!B160</f>
        <v>2534.9499787708446</v>
      </c>
      <c r="F158">
        <f>$P$41*'Profilo fotovoltaico'!B160+'Approvvigionamento energia'!$Q$41*'Profilo eolico'!B160</f>
        <v>2381.3001981503703</v>
      </c>
      <c r="G158">
        <f>$P$43*'Profilo fotovoltaico'!B160+'Approvvigionamento energia'!$Q$43*'Profilo eolico'!B160</f>
        <v>2227.6504175298965</v>
      </c>
      <c r="H158">
        <f t="shared" si="4"/>
        <v>1138.4335154826958</v>
      </c>
      <c r="I158">
        <f>IF(LCOH!$C$28=Menu!$A$1,'Approvvigionamento energia'!C158,0)+IF(LCOH!$C$28=Menu!$A$2,'Approvvigionamento energia'!D158,0)+IF(LCOH!$C$28=Menu!$A$3,'Approvvigionamento energia'!E158,0)+IF(LCOH!$C$28=Menu!$A$4,'Approvvigionamento energia'!F158,0)+IF(LCOH!$C$28=Menu!$A$5,'Approvvigionamento energia'!G158,0)+IF(LCOH!$C$28=Menu!$A$6,'Approvvigionamento energia'!H158,0)</f>
        <v>2381.3001981503703</v>
      </c>
      <c r="J158">
        <f>'Approvvigionamento energia'!A158+'Approvvigionamento energia'!B158+'Approvvigionamento energia'!I158</f>
        <v>3124.1001981503705</v>
      </c>
      <c r="K158">
        <f>IF(MIN(LCOH!$C$18,J158)&gt;=$P$48*LCOH!$C$18, MIN(LCOH!$C$18,J158),0)</f>
        <v>1500</v>
      </c>
      <c r="L158">
        <f t="shared" si="5"/>
        <v>1624.1001981503705</v>
      </c>
      <c r="M158">
        <f>K158/LCOH!$C$18</f>
        <v>1</v>
      </c>
      <c r="N158">
        <f>K158/LCOH!$C$34</f>
        <v>28.901734104046245</v>
      </c>
    </row>
    <row r="159" spans="1:14" x14ac:dyDescent="0.35">
      <c r="A159">
        <f>'Profilo fotovoltaico'!B161*LCOH!$C$20</f>
        <v>207</v>
      </c>
      <c r="B159">
        <f>'Profilo eolico'!B161*LCOH!$C$21</f>
        <v>439</v>
      </c>
      <c r="C159">
        <f>$P$35*'Profilo fotovoltaico'!B161</f>
        <v>1522.4047228377674</v>
      </c>
      <c r="D159">
        <f>$Q$37*'Profilo eolico'!B161</f>
        <v>2561.4047186909484</v>
      </c>
      <c r="E159">
        <f>$P$39*'Profilo fotovoltaico'!B161+'Approvvigionamento energia'!$Q$39*'Profilo eolico'!B161</f>
        <v>2301.6547197276532</v>
      </c>
      <c r="F159">
        <f>$P$41*'Profilo fotovoltaico'!B161+'Approvvigionamento energia'!$Q$41*'Profilo eolico'!B161</f>
        <v>2041.904720764358</v>
      </c>
      <c r="G159">
        <f>$P$43*'Profilo fotovoltaico'!B161+'Approvvigionamento energia'!$Q$43*'Profilo eolico'!B161</f>
        <v>1782.1547218010626</v>
      </c>
      <c r="H159">
        <f t="shared" si="4"/>
        <v>1138.4335154826958</v>
      </c>
      <c r="I159">
        <f>IF(LCOH!$C$28=Menu!$A$1,'Approvvigionamento energia'!C159,0)+IF(LCOH!$C$28=Menu!$A$2,'Approvvigionamento energia'!D159,0)+IF(LCOH!$C$28=Menu!$A$3,'Approvvigionamento energia'!E159,0)+IF(LCOH!$C$28=Menu!$A$4,'Approvvigionamento energia'!F159,0)+IF(LCOH!$C$28=Menu!$A$5,'Approvvigionamento energia'!G159,0)+IF(LCOH!$C$28=Menu!$A$6,'Approvvigionamento energia'!H159,0)</f>
        <v>2041.904720764358</v>
      </c>
      <c r="J159">
        <f>'Approvvigionamento energia'!A159+'Approvvigionamento energia'!B159+'Approvvigionamento energia'!I159</f>
        <v>2687.904720764358</v>
      </c>
      <c r="K159">
        <f>IF(MIN(LCOH!$C$18,J159)&gt;=$P$48*LCOH!$C$18, MIN(LCOH!$C$18,J159),0)</f>
        <v>1500</v>
      </c>
      <c r="L159">
        <f t="shared" si="5"/>
        <v>1187.904720764358</v>
      </c>
      <c r="M159">
        <f>K159/LCOH!$C$18</f>
        <v>1</v>
      </c>
      <c r="N159">
        <f>K159/LCOH!$C$34</f>
        <v>28.901734104046245</v>
      </c>
    </row>
    <row r="160" spans="1:14" x14ac:dyDescent="0.35">
      <c r="A160">
        <f>'Profilo fotovoltaico'!B162*LCOH!$C$20</f>
        <v>99</v>
      </c>
      <c r="B160">
        <f>'Profilo eolico'!B162*LCOH!$C$21</f>
        <v>398.1</v>
      </c>
      <c r="C160">
        <f>$P$35*'Profilo fotovoltaico'!B162</f>
        <v>728.10660657458448</v>
      </c>
      <c r="D160">
        <f>$Q$37*'Profilo eolico'!B162</f>
        <v>2322.768151505391</v>
      </c>
      <c r="E160">
        <f>$P$39*'Profilo fotovoltaico'!B162+'Approvvigionamento energia'!$Q$39*'Profilo eolico'!B162</f>
        <v>1924.1027652726891</v>
      </c>
      <c r="F160">
        <f>$P$41*'Profilo fotovoltaico'!B162+'Approvvigionamento energia'!$Q$41*'Profilo eolico'!B162</f>
        <v>1525.4373790399877</v>
      </c>
      <c r="G160">
        <f>$P$43*'Profilo fotovoltaico'!B162+'Approvvigionamento energia'!$Q$43*'Profilo eolico'!B162</f>
        <v>1126.7719928072861</v>
      </c>
      <c r="H160">
        <f t="shared" si="4"/>
        <v>1138.4335154826958</v>
      </c>
      <c r="I160">
        <f>IF(LCOH!$C$28=Menu!$A$1,'Approvvigionamento energia'!C160,0)+IF(LCOH!$C$28=Menu!$A$2,'Approvvigionamento energia'!D160,0)+IF(LCOH!$C$28=Menu!$A$3,'Approvvigionamento energia'!E160,0)+IF(LCOH!$C$28=Menu!$A$4,'Approvvigionamento energia'!F160,0)+IF(LCOH!$C$28=Menu!$A$5,'Approvvigionamento energia'!G160,0)+IF(LCOH!$C$28=Menu!$A$6,'Approvvigionamento energia'!H160,0)</f>
        <v>1525.4373790399877</v>
      </c>
      <c r="J160">
        <f>'Approvvigionamento energia'!A160+'Approvvigionamento energia'!B160+'Approvvigionamento energia'!I160</f>
        <v>2022.5373790399876</v>
      </c>
      <c r="K160">
        <f>IF(MIN(LCOH!$C$18,J160)&gt;=$P$48*LCOH!$C$18, MIN(LCOH!$C$18,J160),0)</f>
        <v>1500</v>
      </c>
      <c r="L160">
        <f t="shared" si="5"/>
        <v>522.53737903998763</v>
      </c>
      <c r="M160">
        <f>K160/LCOH!$C$18</f>
        <v>1</v>
      </c>
      <c r="N160">
        <f>K160/LCOH!$C$34</f>
        <v>28.901734104046245</v>
      </c>
    </row>
    <row r="161" spans="1:14" x14ac:dyDescent="0.35">
      <c r="A161">
        <f>'Profilo fotovoltaico'!B163*LCOH!$C$20</f>
        <v>12</v>
      </c>
      <c r="B161">
        <f>'Profilo eolico'!B163*LCOH!$C$21</f>
        <v>367.70000000000005</v>
      </c>
      <c r="C161">
        <f>$P$35*'Profilo fotovoltaico'!B163</f>
        <v>88.255346251464786</v>
      </c>
      <c r="D161">
        <f>$Q$37*'Profilo eolico'!B163</f>
        <v>2145.3952507122135</v>
      </c>
      <c r="E161">
        <f>$P$39*'Profilo fotovoltaico'!B163+'Approvvigionamento energia'!$Q$39*'Profilo eolico'!B163</f>
        <v>1631.1102745970265</v>
      </c>
      <c r="F161">
        <f>$P$41*'Profilo fotovoltaico'!B163+'Approvvigionamento energia'!$Q$41*'Profilo eolico'!B163</f>
        <v>1116.8252984818391</v>
      </c>
      <c r="G161">
        <f>$P$43*'Profilo fotovoltaico'!B163+'Approvvigionamento energia'!$Q$43*'Profilo eolico'!B163</f>
        <v>602.54032236665194</v>
      </c>
      <c r="H161">
        <f t="shared" si="4"/>
        <v>1138.4335154826958</v>
      </c>
      <c r="I161">
        <f>IF(LCOH!$C$28=Menu!$A$1,'Approvvigionamento energia'!C161,0)+IF(LCOH!$C$28=Menu!$A$2,'Approvvigionamento energia'!D161,0)+IF(LCOH!$C$28=Menu!$A$3,'Approvvigionamento energia'!E161,0)+IF(LCOH!$C$28=Menu!$A$4,'Approvvigionamento energia'!F161,0)+IF(LCOH!$C$28=Menu!$A$5,'Approvvigionamento energia'!G161,0)+IF(LCOH!$C$28=Menu!$A$6,'Approvvigionamento energia'!H161,0)</f>
        <v>1116.8252984818391</v>
      </c>
      <c r="J161">
        <f>'Approvvigionamento energia'!A161+'Approvvigionamento energia'!B161+'Approvvigionamento energia'!I161</f>
        <v>1496.5252984818392</v>
      </c>
      <c r="K161">
        <f>IF(MIN(LCOH!$C$18,J161)&gt;=$P$48*LCOH!$C$18, MIN(LCOH!$C$18,J161),0)</f>
        <v>1496.5252984818392</v>
      </c>
      <c r="L161">
        <f t="shared" si="5"/>
        <v>0</v>
      </c>
      <c r="M161">
        <f>K161/LCOH!$C$18</f>
        <v>0.99768353232122609</v>
      </c>
      <c r="N161">
        <f>K161/LCOH!$C$34</f>
        <v>28.834784171133702</v>
      </c>
    </row>
    <row r="162" spans="1:14" x14ac:dyDescent="0.35">
      <c r="A162">
        <f>'Profilo fotovoltaico'!B164*LCOH!$C$20</f>
        <v>0</v>
      </c>
      <c r="B162">
        <f>'Profilo eolico'!B164*LCOH!$C$21</f>
        <v>380.3</v>
      </c>
      <c r="C162">
        <f>$P$35*'Profilo fotovoltaico'!B164</f>
        <v>0</v>
      </c>
      <c r="D162">
        <f>$Q$37*'Profilo eolico'!B164</f>
        <v>2218.9116503830701</v>
      </c>
      <c r="E162">
        <f>$P$39*'Profilo fotovoltaico'!B164+'Approvvigionamento energia'!$Q$39*'Profilo eolico'!B164</f>
        <v>1664.1837377873023</v>
      </c>
      <c r="F162">
        <f>$P$41*'Profilo fotovoltaico'!B164+'Approvvigionamento energia'!$Q$41*'Profilo eolico'!B164</f>
        <v>1109.455825191535</v>
      </c>
      <c r="G162">
        <f>$P$43*'Profilo fotovoltaico'!B164+'Approvvigionamento energia'!$Q$43*'Profilo eolico'!B164</f>
        <v>554.72791259576752</v>
      </c>
      <c r="H162">
        <f t="shared" si="4"/>
        <v>1138.4335154826958</v>
      </c>
      <c r="I162">
        <f>IF(LCOH!$C$28=Menu!$A$1,'Approvvigionamento energia'!C162,0)+IF(LCOH!$C$28=Menu!$A$2,'Approvvigionamento energia'!D162,0)+IF(LCOH!$C$28=Menu!$A$3,'Approvvigionamento energia'!E162,0)+IF(LCOH!$C$28=Menu!$A$4,'Approvvigionamento energia'!F162,0)+IF(LCOH!$C$28=Menu!$A$5,'Approvvigionamento energia'!G162,0)+IF(LCOH!$C$28=Menu!$A$6,'Approvvigionamento energia'!H162,0)</f>
        <v>1109.455825191535</v>
      </c>
      <c r="J162">
        <f>'Approvvigionamento energia'!A162+'Approvvigionamento energia'!B162+'Approvvigionamento energia'!I162</f>
        <v>1489.755825191535</v>
      </c>
      <c r="K162">
        <f>IF(MIN(LCOH!$C$18,J162)&gt;=$P$48*LCOH!$C$18, MIN(LCOH!$C$18,J162),0)</f>
        <v>1489.755825191535</v>
      </c>
      <c r="L162">
        <f t="shared" si="5"/>
        <v>0</v>
      </c>
      <c r="M162">
        <f>K162/LCOH!$C$18</f>
        <v>0.99317055012768996</v>
      </c>
      <c r="N162">
        <f>K162/LCOH!$C$34</f>
        <v>28.704351159759828</v>
      </c>
    </row>
    <row r="163" spans="1:14" x14ac:dyDescent="0.35">
      <c r="A163">
        <f>'Profilo fotovoltaico'!B165*LCOH!$C$20</f>
        <v>0</v>
      </c>
      <c r="B163">
        <f>'Profilo eolico'!B165*LCOH!$C$21</f>
        <v>396.9</v>
      </c>
      <c r="C163">
        <f>$P$35*'Profilo fotovoltaico'!B165</f>
        <v>0</v>
      </c>
      <c r="D163">
        <f>$Q$37*'Profilo eolico'!B165</f>
        <v>2315.7665896319759</v>
      </c>
      <c r="E163">
        <f>$P$39*'Profilo fotovoltaico'!B165+'Approvvigionamento energia'!$Q$39*'Profilo eolico'!B165</f>
        <v>1736.8249422239817</v>
      </c>
      <c r="F163">
        <f>$P$41*'Profilo fotovoltaico'!B165+'Approvvigionamento energia'!$Q$41*'Profilo eolico'!B165</f>
        <v>1157.8832948159879</v>
      </c>
      <c r="G163">
        <f>$P$43*'Profilo fotovoltaico'!B165+'Approvvigionamento energia'!$Q$43*'Profilo eolico'!B165</f>
        <v>578.94164740799397</v>
      </c>
      <c r="H163">
        <f t="shared" si="4"/>
        <v>1138.4335154826958</v>
      </c>
      <c r="I163">
        <f>IF(LCOH!$C$28=Menu!$A$1,'Approvvigionamento energia'!C163,0)+IF(LCOH!$C$28=Menu!$A$2,'Approvvigionamento energia'!D163,0)+IF(LCOH!$C$28=Menu!$A$3,'Approvvigionamento energia'!E163,0)+IF(LCOH!$C$28=Menu!$A$4,'Approvvigionamento energia'!F163,0)+IF(LCOH!$C$28=Menu!$A$5,'Approvvigionamento energia'!G163,0)+IF(LCOH!$C$28=Menu!$A$6,'Approvvigionamento energia'!H163,0)</f>
        <v>1157.8832948159879</v>
      </c>
      <c r="J163">
        <f>'Approvvigionamento energia'!A163+'Approvvigionamento energia'!B163+'Approvvigionamento energia'!I163</f>
        <v>1554.783294815988</v>
      </c>
      <c r="K163">
        <f>IF(MIN(LCOH!$C$18,J163)&gt;=$P$48*LCOH!$C$18, MIN(LCOH!$C$18,J163),0)</f>
        <v>1500</v>
      </c>
      <c r="L163">
        <f t="shared" si="5"/>
        <v>54.783294815988029</v>
      </c>
      <c r="M163">
        <f>K163/LCOH!$C$18</f>
        <v>1</v>
      </c>
      <c r="N163">
        <f>K163/LCOH!$C$34</f>
        <v>28.901734104046245</v>
      </c>
    </row>
    <row r="164" spans="1:14" x14ac:dyDescent="0.35">
      <c r="A164">
        <f>'Profilo fotovoltaico'!B166*LCOH!$C$20</f>
        <v>0</v>
      </c>
      <c r="B164">
        <f>'Profilo eolico'!B166*LCOH!$C$21</f>
        <v>408</v>
      </c>
      <c r="C164">
        <f>$P$35*'Profilo fotovoltaico'!B166</f>
        <v>0</v>
      </c>
      <c r="D164">
        <f>$Q$37*'Profilo eolico'!B166</f>
        <v>2380.5310369610634</v>
      </c>
      <c r="E164">
        <f>$P$39*'Profilo fotovoltaico'!B166+'Approvvigionamento energia'!$Q$39*'Profilo eolico'!B166</f>
        <v>1785.3982777207975</v>
      </c>
      <c r="F164">
        <f>$P$41*'Profilo fotovoltaico'!B166+'Approvvigionamento energia'!$Q$41*'Profilo eolico'!B166</f>
        <v>1190.2655184805317</v>
      </c>
      <c r="G164">
        <f>$P$43*'Profilo fotovoltaico'!B166+'Approvvigionamento energia'!$Q$43*'Profilo eolico'!B166</f>
        <v>595.13275924026584</v>
      </c>
      <c r="H164">
        <f t="shared" si="4"/>
        <v>1138.4335154826958</v>
      </c>
      <c r="I164">
        <f>IF(LCOH!$C$28=Menu!$A$1,'Approvvigionamento energia'!C164,0)+IF(LCOH!$C$28=Menu!$A$2,'Approvvigionamento energia'!D164,0)+IF(LCOH!$C$28=Menu!$A$3,'Approvvigionamento energia'!E164,0)+IF(LCOH!$C$28=Menu!$A$4,'Approvvigionamento energia'!F164,0)+IF(LCOH!$C$28=Menu!$A$5,'Approvvigionamento energia'!G164,0)+IF(LCOH!$C$28=Menu!$A$6,'Approvvigionamento energia'!H164,0)</f>
        <v>1190.2655184805317</v>
      </c>
      <c r="J164">
        <f>'Approvvigionamento energia'!A164+'Approvvigionamento energia'!B164+'Approvvigionamento energia'!I164</f>
        <v>1598.2655184805317</v>
      </c>
      <c r="K164">
        <f>IF(MIN(LCOH!$C$18,J164)&gt;=$P$48*LCOH!$C$18, MIN(LCOH!$C$18,J164),0)</f>
        <v>1500</v>
      </c>
      <c r="L164">
        <f t="shared" si="5"/>
        <v>98.265518480531682</v>
      </c>
      <c r="M164">
        <f>K164/LCOH!$C$18</f>
        <v>1</v>
      </c>
      <c r="N164">
        <f>K164/LCOH!$C$34</f>
        <v>28.901734104046245</v>
      </c>
    </row>
    <row r="165" spans="1:14" x14ac:dyDescent="0.35">
      <c r="A165">
        <f>'Profilo fotovoltaico'!B167*LCOH!$C$20</f>
        <v>0</v>
      </c>
      <c r="B165">
        <f>'Profilo eolico'!B167*LCOH!$C$21</f>
        <v>423.5</v>
      </c>
      <c r="C165">
        <f>$P$35*'Profilo fotovoltaico'!B167</f>
        <v>0</v>
      </c>
      <c r="D165">
        <f>$Q$37*'Profilo eolico'!B167</f>
        <v>2470.9678778260059</v>
      </c>
      <c r="E165">
        <f>$P$39*'Profilo fotovoltaico'!B167+'Approvvigionamento energia'!$Q$39*'Profilo eolico'!B167</f>
        <v>1853.2259083695044</v>
      </c>
      <c r="F165">
        <f>$P$41*'Profilo fotovoltaico'!B167+'Approvvigionamento energia'!$Q$41*'Profilo eolico'!B167</f>
        <v>1235.4839389130029</v>
      </c>
      <c r="G165">
        <f>$P$43*'Profilo fotovoltaico'!B167+'Approvvigionamento energia'!$Q$43*'Profilo eolico'!B167</f>
        <v>617.74196945650147</v>
      </c>
      <c r="H165">
        <f t="shared" si="4"/>
        <v>1138.4335154826958</v>
      </c>
      <c r="I165">
        <f>IF(LCOH!$C$28=Menu!$A$1,'Approvvigionamento energia'!C165,0)+IF(LCOH!$C$28=Menu!$A$2,'Approvvigionamento energia'!D165,0)+IF(LCOH!$C$28=Menu!$A$3,'Approvvigionamento energia'!E165,0)+IF(LCOH!$C$28=Menu!$A$4,'Approvvigionamento energia'!F165,0)+IF(LCOH!$C$28=Menu!$A$5,'Approvvigionamento energia'!G165,0)+IF(LCOH!$C$28=Menu!$A$6,'Approvvigionamento energia'!H165,0)</f>
        <v>1235.4839389130029</v>
      </c>
      <c r="J165">
        <f>'Approvvigionamento energia'!A165+'Approvvigionamento energia'!B165+'Approvvigionamento energia'!I165</f>
        <v>1658.9839389130029</v>
      </c>
      <c r="K165">
        <f>IF(MIN(LCOH!$C$18,J165)&gt;=$P$48*LCOH!$C$18, MIN(LCOH!$C$18,J165),0)</f>
        <v>1500</v>
      </c>
      <c r="L165">
        <f t="shared" si="5"/>
        <v>158.98393891300293</v>
      </c>
      <c r="M165">
        <f>K165/LCOH!$C$18</f>
        <v>1</v>
      </c>
      <c r="N165">
        <f>K165/LCOH!$C$34</f>
        <v>28.901734104046245</v>
      </c>
    </row>
    <row r="166" spans="1:14" x14ac:dyDescent="0.35">
      <c r="A166">
        <f>'Profilo fotovoltaico'!B168*LCOH!$C$20</f>
        <v>0</v>
      </c>
      <c r="B166">
        <f>'Profilo eolico'!B168*LCOH!$C$21</f>
        <v>427</v>
      </c>
      <c r="C166">
        <f>$P$35*'Profilo fotovoltaico'!B168</f>
        <v>0</v>
      </c>
      <c r="D166">
        <f>$Q$37*'Profilo eolico'!B168</f>
        <v>2491.3890999567993</v>
      </c>
      <c r="E166">
        <f>$P$39*'Profilo fotovoltaico'!B168+'Approvvigionamento energia'!$Q$39*'Profilo eolico'!B168</f>
        <v>1868.5418249675995</v>
      </c>
      <c r="F166">
        <f>$P$41*'Profilo fotovoltaico'!B168+'Approvvigionamento energia'!$Q$41*'Profilo eolico'!B168</f>
        <v>1245.6945499783997</v>
      </c>
      <c r="G166">
        <f>$P$43*'Profilo fotovoltaico'!B168+'Approvvigionamento energia'!$Q$43*'Profilo eolico'!B168</f>
        <v>622.84727498919983</v>
      </c>
      <c r="H166">
        <f t="shared" si="4"/>
        <v>1138.4335154826958</v>
      </c>
      <c r="I166">
        <f>IF(LCOH!$C$28=Menu!$A$1,'Approvvigionamento energia'!C166,0)+IF(LCOH!$C$28=Menu!$A$2,'Approvvigionamento energia'!D166,0)+IF(LCOH!$C$28=Menu!$A$3,'Approvvigionamento energia'!E166,0)+IF(LCOH!$C$28=Menu!$A$4,'Approvvigionamento energia'!F166,0)+IF(LCOH!$C$28=Menu!$A$5,'Approvvigionamento energia'!G166,0)+IF(LCOH!$C$28=Menu!$A$6,'Approvvigionamento energia'!H166,0)</f>
        <v>1245.6945499783997</v>
      </c>
      <c r="J166">
        <f>'Approvvigionamento energia'!A166+'Approvvigionamento energia'!B166+'Approvvigionamento energia'!I166</f>
        <v>1672.6945499783997</v>
      </c>
      <c r="K166">
        <f>IF(MIN(LCOH!$C$18,J166)&gt;=$P$48*LCOH!$C$18, MIN(LCOH!$C$18,J166),0)</f>
        <v>1500</v>
      </c>
      <c r="L166">
        <f t="shared" si="5"/>
        <v>172.69454997839966</v>
      </c>
      <c r="M166">
        <f>K166/LCOH!$C$18</f>
        <v>1</v>
      </c>
      <c r="N166">
        <f>K166/LCOH!$C$34</f>
        <v>28.901734104046245</v>
      </c>
    </row>
    <row r="167" spans="1:14" x14ac:dyDescent="0.35">
      <c r="A167">
        <f>'Profilo fotovoltaico'!B169*LCOH!$C$20</f>
        <v>0</v>
      </c>
      <c r="B167">
        <f>'Profilo eolico'!B169*LCOH!$C$21</f>
        <v>401.5</v>
      </c>
      <c r="C167">
        <f>$P$35*'Profilo fotovoltaico'!B169</f>
        <v>0</v>
      </c>
      <c r="D167">
        <f>$Q$37*'Profilo eolico'!B169</f>
        <v>2342.6059101467331</v>
      </c>
      <c r="E167">
        <f>$P$39*'Profilo fotovoltaico'!B169+'Approvvigionamento energia'!$Q$39*'Profilo eolico'!B169</f>
        <v>1756.9544326100497</v>
      </c>
      <c r="F167">
        <f>$P$41*'Profilo fotovoltaico'!B169+'Approvvigionamento energia'!$Q$41*'Profilo eolico'!B169</f>
        <v>1171.3029550733665</v>
      </c>
      <c r="G167">
        <f>$P$43*'Profilo fotovoltaico'!B169+'Approvvigionamento energia'!$Q$43*'Profilo eolico'!B169</f>
        <v>585.65147753668327</v>
      </c>
      <c r="H167">
        <f t="shared" si="4"/>
        <v>1138.4335154826958</v>
      </c>
      <c r="I167">
        <f>IF(LCOH!$C$28=Menu!$A$1,'Approvvigionamento energia'!C167,0)+IF(LCOH!$C$28=Menu!$A$2,'Approvvigionamento energia'!D167,0)+IF(LCOH!$C$28=Menu!$A$3,'Approvvigionamento energia'!E167,0)+IF(LCOH!$C$28=Menu!$A$4,'Approvvigionamento energia'!F167,0)+IF(LCOH!$C$28=Menu!$A$5,'Approvvigionamento energia'!G167,0)+IF(LCOH!$C$28=Menu!$A$6,'Approvvigionamento energia'!H167,0)</f>
        <v>1171.3029550733665</v>
      </c>
      <c r="J167">
        <f>'Approvvigionamento energia'!A167+'Approvvigionamento energia'!B167+'Approvvigionamento energia'!I167</f>
        <v>1572.8029550733665</v>
      </c>
      <c r="K167">
        <f>IF(MIN(LCOH!$C$18,J167)&gt;=$P$48*LCOH!$C$18, MIN(LCOH!$C$18,J167),0)</f>
        <v>1500</v>
      </c>
      <c r="L167">
        <f t="shared" si="5"/>
        <v>72.802955073366547</v>
      </c>
      <c r="M167">
        <f>K167/LCOH!$C$18</f>
        <v>1</v>
      </c>
      <c r="N167">
        <f>K167/LCOH!$C$34</f>
        <v>28.901734104046245</v>
      </c>
    </row>
    <row r="168" spans="1:14" x14ac:dyDescent="0.35">
      <c r="A168">
        <f>'Profilo fotovoltaico'!B170*LCOH!$C$20</f>
        <v>0</v>
      </c>
      <c r="B168">
        <f>'Profilo eolico'!B170*LCOH!$C$21</f>
        <v>375.3</v>
      </c>
      <c r="C168">
        <f>$P$35*'Profilo fotovoltaico'!B170</f>
        <v>0</v>
      </c>
      <c r="D168">
        <f>$Q$37*'Profilo eolico'!B170</f>
        <v>2189.738475910508</v>
      </c>
      <c r="E168">
        <f>$P$39*'Profilo fotovoltaico'!B170+'Approvvigionamento energia'!$Q$39*'Profilo eolico'!B170</f>
        <v>1642.303856932881</v>
      </c>
      <c r="F168">
        <f>$P$41*'Profilo fotovoltaico'!B170+'Approvvigionamento energia'!$Q$41*'Profilo eolico'!B170</f>
        <v>1094.869237955254</v>
      </c>
      <c r="G168">
        <f>$P$43*'Profilo fotovoltaico'!B170+'Approvvigionamento energia'!$Q$43*'Profilo eolico'!B170</f>
        <v>547.434618977627</v>
      </c>
      <c r="H168">
        <f t="shared" si="4"/>
        <v>1138.4335154826958</v>
      </c>
      <c r="I168">
        <f>IF(LCOH!$C$28=Menu!$A$1,'Approvvigionamento energia'!C168,0)+IF(LCOH!$C$28=Menu!$A$2,'Approvvigionamento energia'!D168,0)+IF(LCOH!$C$28=Menu!$A$3,'Approvvigionamento energia'!E168,0)+IF(LCOH!$C$28=Menu!$A$4,'Approvvigionamento energia'!F168,0)+IF(LCOH!$C$28=Menu!$A$5,'Approvvigionamento energia'!G168,0)+IF(LCOH!$C$28=Menu!$A$6,'Approvvigionamento energia'!H168,0)</f>
        <v>1094.869237955254</v>
      </c>
      <c r="J168">
        <f>'Approvvigionamento energia'!A168+'Approvvigionamento energia'!B168+'Approvvigionamento energia'!I168</f>
        <v>1470.1692379552539</v>
      </c>
      <c r="K168">
        <f>IF(MIN(LCOH!$C$18,J168)&gt;=$P$48*LCOH!$C$18, MIN(LCOH!$C$18,J168),0)</f>
        <v>1470.1692379552539</v>
      </c>
      <c r="L168">
        <f t="shared" si="5"/>
        <v>0</v>
      </c>
      <c r="M168">
        <f>K168/LCOH!$C$18</f>
        <v>0.98011282530350263</v>
      </c>
      <c r="N168">
        <f>K168/LCOH!$C$34</f>
        <v>28.326960268887362</v>
      </c>
    </row>
    <row r="169" spans="1:14" x14ac:dyDescent="0.35">
      <c r="A169">
        <f>'Profilo fotovoltaico'!B171*LCOH!$C$20</f>
        <v>0</v>
      </c>
      <c r="B169">
        <f>'Profilo eolico'!B171*LCOH!$C$21</f>
        <v>368.20000000000005</v>
      </c>
      <c r="C169">
        <f>$P$35*'Profilo fotovoltaico'!B171</f>
        <v>0</v>
      </c>
      <c r="D169">
        <f>$Q$37*'Profilo eolico'!B171</f>
        <v>2148.3125681594697</v>
      </c>
      <c r="E169">
        <f>$P$39*'Profilo fotovoltaico'!B171+'Approvvigionamento energia'!$Q$39*'Profilo eolico'!B171</f>
        <v>1611.2344261196024</v>
      </c>
      <c r="F169">
        <f>$P$41*'Profilo fotovoltaico'!B171+'Approvvigionamento energia'!$Q$41*'Profilo eolico'!B171</f>
        <v>1074.1562840797349</v>
      </c>
      <c r="G169">
        <f>$P$43*'Profilo fotovoltaico'!B171+'Approvvigionamento energia'!$Q$43*'Profilo eolico'!B171</f>
        <v>537.07814203986743</v>
      </c>
      <c r="H169">
        <f t="shared" si="4"/>
        <v>1138.4335154826958</v>
      </c>
      <c r="I169">
        <f>IF(LCOH!$C$28=Menu!$A$1,'Approvvigionamento energia'!C169,0)+IF(LCOH!$C$28=Menu!$A$2,'Approvvigionamento energia'!D169,0)+IF(LCOH!$C$28=Menu!$A$3,'Approvvigionamento energia'!E169,0)+IF(LCOH!$C$28=Menu!$A$4,'Approvvigionamento energia'!F169,0)+IF(LCOH!$C$28=Menu!$A$5,'Approvvigionamento energia'!G169,0)+IF(LCOH!$C$28=Menu!$A$6,'Approvvigionamento energia'!H169,0)</f>
        <v>1074.1562840797349</v>
      </c>
      <c r="J169">
        <f>'Approvvigionamento energia'!A169+'Approvvigionamento energia'!B169+'Approvvigionamento energia'!I169</f>
        <v>1442.3562840797349</v>
      </c>
      <c r="K169">
        <f>IF(MIN(LCOH!$C$18,J169)&gt;=$P$48*LCOH!$C$18, MIN(LCOH!$C$18,J169),0)</f>
        <v>1442.3562840797349</v>
      </c>
      <c r="L169">
        <f t="shared" si="5"/>
        <v>0</v>
      </c>
      <c r="M169">
        <f>K169/LCOH!$C$18</f>
        <v>0.96157085605315662</v>
      </c>
      <c r="N169">
        <f>K169/LCOH!$C$34</f>
        <v>27.791065203848458</v>
      </c>
    </row>
    <row r="170" spans="1:14" x14ac:dyDescent="0.35">
      <c r="A170">
        <f>'Profilo fotovoltaico'!B172*LCOH!$C$20</f>
        <v>0</v>
      </c>
      <c r="B170">
        <f>'Profilo eolico'!B172*LCOH!$C$21</f>
        <v>356.9</v>
      </c>
      <c r="C170">
        <f>$P$35*'Profilo fotovoltaico'!B172</f>
        <v>0</v>
      </c>
      <c r="D170">
        <f>$Q$37*'Profilo eolico'!B172</f>
        <v>2082.3811938514796</v>
      </c>
      <c r="E170">
        <f>$P$39*'Profilo fotovoltaico'!B172+'Approvvigionamento energia'!$Q$39*'Profilo eolico'!B172</f>
        <v>1561.7858953886096</v>
      </c>
      <c r="F170">
        <f>$P$41*'Profilo fotovoltaico'!B172+'Approvvigionamento energia'!$Q$41*'Profilo eolico'!B172</f>
        <v>1041.1905969257398</v>
      </c>
      <c r="G170">
        <f>$P$43*'Profilo fotovoltaico'!B172+'Approvvigionamento energia'!$Q$43*'Profilo eolico'!B172</f>
        <v>520.59529846286989</v>
      </c>
      <c r="H170">
        <f t="shared" si="4"/>
        <v>1138.4335154826958</v>
      </c>
      <c r="I170">
        <f>IF(LCOH!$C$28=Menu!$A$1,'Approvvigionamento energia'!C170,0)+IF(LCOH!$C$28=Menu!$A$2,'Approvvigionamento energia'!D170,0)+IF(LCOH!$C$28=Menu!$A$3,'Approvvigionamento energia'!E170,0)+IF(LCOH!$C$28=Menu!$A$4,'Approvvigionamento energia'!F170,0)+IF(LCOH!$C$28=Menu!$A$5,'Approvvigionamento energia'!G170,0)+IF(LCOH!$C$28=Menu!$A$6,'Approvvigionamento energia'!H170,0)</f>
        <v>1041.1905969257398</v>
      </c>
      <c r="J170">
        <f>'Approvvigionamento energia'!A170+'Approvvigionamento energia'!B170+'Approvvigionamento energia'!I170</f>
        <v>1398.0905969257396</v>
      </c>
      <c r="K170">
        <f>IF(MIN(LCOH!$C$18,J170)&gt;=$P$48*LCOH!$C$18, MIN(LCOH!$C$18,J170),0)</f>
        <v>1398.0905969257396</v>
      </c>
      <c r="L170">
        <f t="shared" si="5"/>
        <v>0</v>
      </c>
      <c r="M170">
        <f>K170/LCOH!$C$18</f>
        <v>0.93206039795049311</v>
      </c>
      <c r="N170">
        <f>K170/LCOH!$C$34</f>
        <v>26.938161790476681</v>
      </c>
    </row>
    <row r="171" spans="1:14" x14ac:dyDescent="0.35">
      <c r="A171">
        <f>'Profilo fotovoltaico'!B173*LCOH!$C$20</f>
        <v>0</v>
      </c>
      <c r="B171">
        <f>'Profilo eolico'!B173*LCOH!$C$21</f>
        <v>339.4</v>
      </c>
      <c r="C171">
        <f>$P$35*'Profilo fotovoltaico'!B173</f>
        <v>0</v>
      </c>
      <c r="D171">
        <f>$Q$37*'Profilo eolico'!B173</f>
        <v>1980.2750831975122</v>
      </c>
      <c r="E171">
        <f>$P$39*'Profilo fotovoltaico'!B173+'Approvvigionamento energia'!$Q$39*'Profilo eolico'!B173</f>
        <v>1485.2063123981341</v>
      </c>
      <c r="F171">
        <f>$P$41*'Profilo fotovoltaico'!B173+'Approvvigionamento energia'!$Q$41*'Profilo eolico'!B173</f>
        <v>990.13754159875612</v>
      </c>
      <c r="G171">
        <f>$P$43*'Profilo fotovoltaico'!B173+'Approvvigionamento energia'!$Q$43*'Profilo eolico'!B173</f>
        <v>495.06877079937806</v>
      </c>
      <c r="H171">
        <f t="shared" si="4"/>
        <v>1138.4335154826958</v>
      </c>
      <c r="I171">
        <f>IF(LCOH!$C$28=Menu!$A$1,'Approvvigionamento energia'!C171,0)+IF(LCOH!$C$28=Menu!$A$2,'Approvvigionamento energia'!D171,0)+IF(LCOH!$C$28=Menu!$A$3,'Approvvigionamento energia'!E171,0)+IF(LCOH!$C$28=Menu!$A$4,'Approvvigionamento energia'!F171,0)+IF(LCOH!$C$28=Menu!$A$5,'Approvvigionamento energia'!G171,0)+IF(LCOH!$C$28=Menu!$A$6,'Approvvigionamento energia'!H171,0)</f>
        <v>990.13754159875612</v>
      </c>
      <c r="J171">
        <f>'Approvvigionamento energia'!A171+'Approvvigionamento energia'!B171+'Approvvigionamento energia'!I171</f>
        <v>1329.537541598756</v>
      </c>
      <c r="K171">
        <f>IF(MIN(LCOH!$C$18,J171)&gt;=$P$48*LCOH!$C$18, MIN(LCOH!$C$18,J171),0)</f>
        <v>1329.537541598756</v>
      </c>
      <c r="L171">
        <f t="shared" si="5"/>
        <v>0</v>
      </c>
      <c r="M171">
        <f>K171/LCOH!$C$18</f>
        <v>0.88635836106583732</v>
      </c>
      <c r="N171">
        <f>K171/LCOH!$C$34</f>
        <v>25.617293672423045</v>
      </c>
    </row>
    <row r="172" spans="1:14" x14ac:dyDescent="0.35">
      <c r="A172">
        <f>'Profilo fotovoltaico'!B174*LCOH!$C$20</f>
        <v>0</v>
      </c>
      <c r="B172">
        <f>'Profilo eolico'!B174*LCOH!$C$21</f>
        <v>319.7</v>
      </c>
      <c r="C172">
        <f>$P$35*'Profilo fotovoltaico'!B174</f>
        <v>0</v>
      </c>
      <c r="D172">
        <f>$Q$37*'Profilo eolico'!B174</f>
        <v>1865.3327757756176</v>
      </c>
      <c r="E172">
        <f>$P$39*'Profilo fotovoltaico'!B174+'Approvvigionamento energia'!$Q$39*'Profilo eolico'!B174</f>
        <v>1398.9995818317132</v>
      </c>
      <c r="F172">
        <f>$P$41*'Profilo fotovoltaico'!B174+'Approvvigionamento energia'!$Q$41*'Profilo eolico'!B174</f>
        <v>932.66638788780881</v>
      </c>
      <c r="G172">
        <f>$P$43*'Profilo fotovoltaico'!B174+'Approvvigionamento energia'!$Q$43*'Profilo eolico'!B174</f>
        <v>466.3331939439044</v>
      </c>
      <c r="H172">
        <f t="shared" si="4"/>
        <v>1138.4335154826958</v>
      </c>
      <c r="I172">
        <f>IF(LCOH!$C$28=Menu!$A$1,'Approvvigionamento energia'!C172,0)+IF(LCOH!$C$28=Menu!$A$2,'Approvvigionamento energia'!D172,0)+IF(LCOH!$C$28=Menu!$A$3,'Approvvigionamento energia'!E172,0)+IF(LCOH!$C$28=Menu!$A$4,'Approvvigionamento energia'!F172,0)+IF(LCOH!$C$28=Menu!$A$5,'Approvvigionamento energia'!G172,0)+IF(LCOH!$C$28=Menu!$A$6,'Approvvigionamento energia'!H172,0)</f>
        <v>932.66638788780881</v>
      </c>
      <c r="J172">
        <f>'Approvvigionamento energia'!A172+'Approvvigionamento energia'!B172+'Approvvigionamento energia'!I172</f>
        <v>1252.3663878878087</v>
      </c>
      <c r="K172">
        <f>IF(MIN(LCOH!$C$18,J172)&gt;=$P$48*LCOH!$C$18, MIN(LCOH!$C$18,J172),0)</f>
        <v>1252.3663878878087</v>
      </c>
      <c r="L172">
        <f t="shared" si="5"/>
        <v>0</v>
      </c>
      <c r="M172">
        <f>K172/LCOH!$C$18</f>
        <v>0.83491092525853916</v>
      </c>
      <c r="N172">
        <f>K172/LCOH!$C$34</f>
        <v>24.130373562385525</v>
      </c>
    </row>
    <row r="173" spans="1:14" x14ac:dyDescent="0.35">
      <c r="A173">
        <f>'Profilo fotovoltaico'!B175*LCOH!$C$20</f>
        <v>0</v>
      </c>
      <c r="B173">
        <f>'Profilo eolico'!B175*LCOH!$C$21</f>
        <v>304.20000000000005</v>
      </c>
      <c r="C173">
        <f>$P$35*'Profilo fotovoltaico'!B175</f>
        <v>0</v>
      </c>
      <c r="D173">
        <f>$Q$37*'Profilo eolico'!B175</f>
        <v>1774.8959349106756</v>
      </c>
      <c r="E173">
        <f>$P$39*'Profilo fotovoltaico'!B175+'Approvvigionamento energia'!$Q$39*'Profilo eolico'!B175</f>
        <v>1331.1719511830065</v>
      </c>
      <c r="F173">
        <f>$P$41*'Profilo fotovoltaico'!B175+'Approvvigionamento energia'!$Q$41*'Profilo eolico'!B175</f>
        <v>887.44796745533779</v>
      </c>
      <c r="G173">
        <f>$P$43*'Profilo fotovoltaico'!B175+'Approvvigionamento energia'!$Q$43*'Profilo eolico'!B175</f>
        <v>443.72398372766889</v>
      </c>
      <c r="H173">
        <f t="shared" si="4"/>
        <v>1138.4335154826958</v>
      </c>
      <c r="I173">
        <f>IF(LCOH!$C$28=Menu!$A$1,'Approvvigionamento energia'!C173,0)+IF(LCOH!$C$28=Menu!$A$2,'Approvvigionamento energia'!D173,0)+IF(LCOH!$C$28=Menu!$A$3,'Approvvigionamento energia'!E173,0)+IF(LCOH!$C$28=Menu!$A$4,'Approvvigionamento energia'!F173,0)+IF(LCOH!$C$28=Menu!$A$5,'Approvvigionamento energia'!G173,0)+IF(LCOH!$C$28=Menu!$A$6,'Approvvigionamento energia'!H173,0)</f>
        <v>887.44796745533779</v>
      </c>
      <c r="J173">
        <f>'Approvvigionamento energia'!A173+'Approvvigionamento energia'!B173+'Approvvigionamento energia'!I173</f>
        <v>1191.6479674553379</v>
      </c>
      <c r="K173">
        <f>IF(MIN(LCOH!$C$18,J173)&gt;=$P$48*LCOH!$C$18, MIN(LCOH!$C$18,J173),0)</f>
        <v>1191.6479674553379</v>
      </c>
      <c r="L173">
        <f t="shared" si="5"/>
        <v>0</v>
      </c>
      <c r="M173">
        <f>K173/LCOH!$C$18</f>
        <v>0.79443197830355861</v>
      </c>
      <c r="N173">
        <f>K173/LCOH!$C$34</f>
        <v>22.960461800680886</v>
      </c>
    </row>
    <row r="174" spans="1:14" x14ac:dyDescent="0.35">
      <c r="A174">
        <f>'Profilo fotovoltaico'!B176*LCOH!$C$20</f>
        <v>0</v>
      </c>
      <c r="B174">
        <f>'Profilo eolico'!B176*LCOH!$C$21</f>
        <v>293.60000000000002</v>
      </c>
      <c r="C174">
        <f>$P$35*'Profilo fotovoltaico'!B176</f>
        <v>0</v>
      </c>
      <c r="D174">
        <f>$Q$37*'Profilo eolico'!B176</f>
        <v>1713.0488050288441</v>
      </c>
      <c r="E174">
        <f>$P$39*'Profilo fotovoltaico'!B176+'Approvvigionamento energia'!$Q$39*'Profilo eolico'!B176</f>
        <v>1284.7866037716331</v>
      </c>
      <c r="F174">
        <f>$P$41*'Profilo fotovoltaico'!B176+'Approvvigionamento energia'!$Q$41*'Profilo eolico'!B176</f>
        <v>856.52440251442204</v>
      </c>
      <c r="G174">
        <f>$P$43*'Profilo fotovoltaico'!B176+'Approvvigionamento energia'!$Q$43*'Profilo eolico'!B176</f>
        <v>428.26220125721102</v>
      </c>
      <c r="H174">
        <f t="shared" si="4"/>
        <v>1138.4335154826958</v>
      </c>
      <c r="I174">
        <f>IF(LCOH!$C$28=Menu!$A$1,'Approvvigionamento energia'!C174,0)+IF(LCOH!$C$28=Menu!$A$2,'Approvvigionamento energia'!D174,0)+IF(LCOH!$C$28=Menu!$A$3,'Approvvigionamento energia'!E174,0)+IF(LCOH!$C$28=Menu!$A$4,'Approvvigionamento energia'!F174,0)+IF(LCOH!$C$28=Menu!$A$5,'Approvvigionamento energia'!G174,0)+IF(LCOH!$C$28=Menu!$A$6,'Approvvigionamento energia'!H174,0)</f>
        <v>856.52440251442204</v>
      </c>
      <c r="J174">
        <f>'Approvvigionamento energia'!A174+'Approvvigionamento energia'!B174+'Approvvigionamento energia'!I174</f>
        <v>1150.1244025144219</v>
      </c>
      <c r="K174">
        <f>IF(MIN(LCOH!$C$18,J174)&gt;=$P$48*LCOH!$C$18, MIN(LCOH!$C$18,J174),0)</f>
        <v>1150.1244025144219</v>
      </c>
      <c r="L174">
        <f t="shared" si="5"/>
        <v>0</v>
      </c>
      <c r="M174">
        <f>K174/LCOH!$C$18</f>
        <v>0.76674960167628126</v>
      </c>
      <c r="N174">
        <f>K174/LCOH!$C$34</f>
        <v>22.160393112031251</v>
      </c>
    </row>
    <row r="175" spans="1:14" x14ac:dyDescent="0.35">
      <c r="A175">
        <f>'Profilo fotovoltaico'!B177*LCOH!$C$20</f>
        <v>0</v>
      </c>
      <c r="B175">
        <f>'Profilo eolico'!B177*LCOH!$C$21</f>
        <v>273</v>
      </c>
      <c r="C175">
        <f>$P$35*'Profilo fotovoltaico'!B177</f>
        <v>0</v>
      </c>
      <c r="D175">
        <f>$Q$37*'Profilo eolico'!B177</f>
        <v>1592.8553262018884</v>
      </c>
      <c r="E175">
        <f>$P$39*'Profilo fotovoltaico'!B177+'Approvvigionamento energia'!$Q$39*'Profilo eolico'!B177</f>
        <v>1194.6414946514162</v>
      </c>
      <c r="F175">
        <f>$P$41*'Profilo fotovoltaico'!B177+'Approvvigionamento energia'!$Q$41*'Profilo eolico'!B177</f>
        <v>796.42766310094419</v>
      </c>
      <c r="G175">
        <f>$P$43*'Profilo fotovoltaico'!B177+'Approvvigionamento energia'!$Q$43*'Profilo eolico'!B177</f>
        <v>398.21383155047209</v>
      </c>
      <c r="H175">
        <f t="shared" si="4"/>
        <v>1138.4335154826958</v>
      </c>
      <c r="I175">
        <f>IF(LCOH!$C$28=Menu!$A$1,'Approvvigionamento energia'!C175,0)+IF(LCOH!$C$28=Menu!$A$2,'Approvvigionamento energia'!D175,0)+IF(LCOH!$C$28=Menu!$A$3,'Approvvigionamento energia'!E175,0)+IF(LCOH!$C$28=Menu!$A$4,'Approvvigionamento energia'!F175,0)+IF(LCOH!$C$28=Menu!$A$5,'Approvvigionamento energia'!G175,0)+IF(LCOH!$C$28=Menu!$A$6,'Approvvigionamento energia'!H175,0)</f>
        <v>796.42766310094419</v>
      </c>
      <c r="J175">
        <f>'Approvvigionamento energia'!A175+'Approvvigionamento energia'!B175+'Approvvigionamento energia'!I175</f>
        <v>1069.4276631009443</v>
      </c>
      <c r="K175">
        <f>IF(MIN(LCOH!$C$18,J175)&gt;=$P$48*LCOH!$C$18, MIN(LCOH!$C$18,J175),0)</f>
        <v>1069.4276631009443</v>
      </c>
      <c r="L175">
        <f t="shared" si="5"/>
        <v>0</v>
      </c>
      <c r="M175">
        <f>K175/LCOH!$C$18</f>
        <v>0.71295177540062948</v>
      </c>
      <c r="N175">
        <f>K175/LCOH!$C$34</f>
        <v>20.605542641636692</v>
      </c>
    </row>
    <row r="176" spans="1:14" x14ac:dyDescent="0.35">
      <c r="A176">
        <f>'Profilo fotovoltaico'!B178*LCOH!$C$20</f>
        <v>4</v>
      </c>
      <c r="B176">
        <f>'Profilo eolico'!B178*LCOH!$C$21</f>
        <v>252.9</v>
      </c>
      <c r="C176">
        <f>$P$35*'Profilo fotovoltaico'!B178</f>
        <v>29.41844875048826</v>
      </c>
      <c r="D176">
        <f>$Q$37*'Profilo eolico'!B178</f>
        <v>1475.5791648221889</v>
      </c>
      <c r="E176">
        <f>$P$39*'Profilo fotovoltaico'!B178+'Approvvigionamento energia'!$Q$39*'Profilo eolico'!B178</f>
        <v>1114.0389858042636</v>
      </c>
      <c r="F176">
        <f>$P$41*'Profilo fotovoltaico'!B178+'Approvvigionamento energia'!$Q$41*'Profilo eolico'!B178</f>
        <v>752.4988067863386</v>
      </c>
      <c r="G176">
        <f>$P$43*'Profilo fotovoltaico'!B178+'Approvvigionamento energia'!$Q$43*'Profilo eolico'!B178</f>
        <v>390.95862776841341</v>
      </c>
      <c r="H176">
        <f t="shared" si="4"/>
        <v>1138.4335154826958</v>
      </c>
      <c r="I176">
        <f>IF(LCOH!$C$28=Menu!$A$1,'Approvvigionamento energia'!C176,0)+IF(LCOH!$C$28=Menu!$A$2,'Approvvigionamento energia'!D176,0)+IF(LCOH!$C$28=Menu!$A$3,'Approvvigionamento energia'!E176,0)+IF(LCOH!$C$28=Menu!$A$4,'Approvvigionamento energia'!F176,0)+IF(LCOH!$C$28=Menu!$A$5,'Approvvigionamento energia'!G176,0)+IF(LCOH!$C$28=Menu!$A$6,'Approvvigionamento energia'!H176,0)</f>
        <v>752.4988067863386</v>
      </c>
      <c r="J176">
        <f>'Approvvigionamento energia'!A176+'Approvvigionamento energia'!B176+'Approvvigionamento energia'!I176</f>
        <v>1009.3988067863386</v>
      </c>
      <c r="K176">
        <f>IF(MIN(LCOH!$C$18,J176)&gt;=$P$48*LCOH!$C$18, MIN(LCOH!$C$18,J176),0)</f>
        <v>1009.3988067863386</v>
      </c>
      <c r="L176">
        <f t="shared" si="5"/>
        <v>0</v>
      </c>
      <c r="M176">
        <f>K176/LCOH!$C$18</f>
        <v>0.67293253785755902</v>
      </c>
      <c r="N176">
        <f>K176/LCOH!$C$34</f>
        <v>19.448917279120206</v>
      </c>
    </row>
    <row r="177" spans="1:14" x14ac:dyDescent="0.35">
      <c r="A177">
        <f>'Profilo fotovoltaico'!B179*LCOH!$C$20</f>
        <v>59</v>
      </c>
      <c r="B177">
        <f>'Profilo eolico'!B179*LCOH!$C$21</f>
        <v>231.1</v>
      </c>
      <c r="C177">
        <f>$P$35*'Profilo fotovoltaico'!B179</f>
        <v>433.92211906970181</v>
      </c>
      <c r="D177">
        <f>$Q$37*'Profilo eolico'!B179</f>
        <v>1348.3841241218181</v>
      </c>
      <c r="E177">
        <f>$P$39*'Profilo fotovoltaico'!B179+'Approvvigionamento energia'!$Q$39*'Profilo eolico'!B179</f>
        <v>1119.7686228587891</v>
      </c>
      <c r="F177">
        <f>$P$41*'Profilo fotovoltaico'!B179+'Approvvigionamento energia'!$Q$41*'Profilo eolico'!B179</f>
        <v>891.15312159576001</v>
      </c>
      <c r="G177">
        <f>$P$43*'Profilo fotovoltaico'!B179+'Approvvigionamento energia'!$Q$43*'Profilo eolico'!B179</f>
        <v>662.53762033273097</v>
      </c>
      <c r="H177">
        <f t="shared" si="4"/>
        <v>1138.4335154826958</v>
      </c>
      <c r="I177">
        <f>IF(LCOH!$C$28=Menu!$A$1,'Approvvigionamento energia'!C177,0)+IF(LCOH!$C$28=Menu!$A$2,'Approvvigionamento energia'!D177,0)+IF(LCOH!$C$28=Menu!$A$3,'Approvvigionamento energia'!E177,0)+IF(LCOH!$C$28=Menu!$A$4,'Approvvigionamento energia'!F177,0)+IF(LCOH!$C$28=Menu!$A$5,'Approvvigionamento energia'!G177,0)+IF(LCOH!$C$28=Menu!$A$6,'Approvvigionamento energia'!H177,0)</f>
        <v>891.15312159576001</v>
      </c>
      <c r="J177">
        <f>'Approvvigionamento energia'!A177+'Approvvigionamento energia'!B177+'Approvvigionamento energia'!I177</f>
        <v>1181.2531215957601</v>
      </c>
      <c r="K177">
        <f>IF(MIN(LCOH!$C$18,J177)&gt;=$P$48*LCOH!$C$18, MIN(LCOH!$C$18,J177),0)</f>
        <v>1181.2531215957601</v>
      </c>
      <c r="L177">
        <f t="shared" si="5"/>
        <v>0</v>
      </c>
      <c r="M177">
        <f>K177/LCOH!$C$18</f>
        <v>0.78750208106384012</v>
      </c>
      <c r="N177">
        <f>K177/LCOH!$C$34</f>
        <v>22.760175753290177</v>
      </c>
    </row>
    <row r="178" spans="1:14" x14ac:dyDescent="0.35">
      <c r="A178">
        <f>'Profilo fotovoltaico'!B180*LCOH!$C$20</f>
        <v>166</v>
      </c>
      <c r="B178">
        <f>'Profilo eolico'!B180*LCOH!$C$21</f>
        <v>223.39999999999998</v>
      </c>
      <c r="C178">
        <f>$P$35*'Profilo fotovoltaico'!B180</f>
        <v>1220.8656231452628</v>
      </c>
      <c r="D178">
        <f>$Q$37*'Profilo eolico'!B180</f>
        <v>1303.4574354340725</v>
      </c>
      <c r="E178">
        <f>$P$39*'Profilo fotovoltaico'!B180+'Approvvigionamento energia'!$Q$39*'Profilo eolico'!B180</f>
        <v>1282.8094823618701</v>
      </c>
      <c r="F178">
        <f>$P$41*'Profilo fotovoltaico'!B180+'Approvvigionamento energia'!$Q$41*'Profilo eolico'!B180</f>
        <v>1262.1615292896677</v>
      </c>
      <c r="G178">
        <f>$P$43*'Profilo fotovoltaico'!B180+'Approvvigionamento energia'!$Q$43*'Profilo eolico'!B180</f>
        <v>1241.5135762174655</v>
      </c>
      <c r="H178">
        <f t="shared" si="4"/>
        <v>1138.4335154826958</v>
      </c>
      <c r="I178">
        <f>IF(LCOH!$C$28=Menu!$A$1,'Approvvigionamento energia'!C178,0)+IF(LCOH!$C$28=Menu!$A$2,'Approvvigionamento energia'!D178,0)+IF(LCOH!$C$28=Menu!$A$3,'Approvvigionamento energia'!E178,0)+IF(LCOH!$C$28=Menu!$A$4,'Approvvigionamento energia'!F178,0)+IF(LCOH!$C$28=Menu!$A$5,'Approvvigionamento energia'!G178,0)+IF(LCOH!$C$28=Menu!$A$6,'Approvvigionamento energia'!H178,0)</f>
        <v>1262.1615292896677</v>
      </c>
      <c r="J178">
        <f>'Approvvigionamento energia'!A178+'Approvvigionamento energia'!B178+'Approvvigionamento energia'!I178</f>
        <v>1651.5615292896678</v>
      </c>
      <c r="K178">
        <f>IF(MIN(LCOH!$C$18,J178)&gt;=$P$48*LCOH!$C$18, MIN(LCOH!$C$18,J178),0)</f>
        <v>1500</v>
      </c>
      <c r="L178">
        <f t="shared" si="5"/>
        <v>151.56152928966776</v>
      </c>
      <c r="M178">
        <f>K178/LCOH!$C$18</f>
        <v>1</v>
      </c>
      <c r="N178">
        <f>K178/LCOH!$C$34</f>
        <v>28.901734104046245</v>
      </c>
    </row>
    <row r="179" spans="1:14" x14ac:dyDescent="0.35">
      <c r="A179">
        <f>'Profilo fotovoltaico'!B181*LCOH!$C$20</f>
        <v>281</v>
      </c>
      <c r="B179">
        <f>'Profilo eolico'!B181*LCOH!$C$21</f>
        <v>231.5</v>
      </c>
      <c r="C179">
        <f>$P$35*'Profilo fotovoltaico'!B181</f>
        <v>2066.6460247218006</v>
      </c>
      <c r="D179">
        <f>$Q$37*'Profilo eolico'!B181</f>
        <v>1350.7179780796232</v>
      </c>
      <c r="E179">
        <f>$P$39*'Profilo fotovoltaico'!B181+'Approvvigionamento energia'!$Q$39*'Profilo eolico'!B181</f>
        <v>1529.6999897401674</v>
      </c>
      <c r="F179">
        <f>$P$41*'Profilo fotovoltaico'!B181+'Approvvigionamento energia'!$Q$41*'Profilo eolico'!B181</f>
        <v>1708.6820014007119</v>
      </c>
      <c r="G179">
        <f>$P$43*'Profilo fotovoltaico'!B181+'Approvvigionamento energia'!$Q$43*'Profilo eolico'!B181</f>
        <v>1887.6640130612561</v>
      </c>
      <c r="H179">
        <f t="shared" si="4"/>
        <v>1138.4335154826958</v>
      </c>
      <c r="I179">
        <f>IF(LCOH!$C$28=Menu!$A$1,'Approvvigionamento energia'!C179,0)+IF(LCOH!$C$28=Menu!$A$2,'Approvvigionamento energia'!D179,0)+IF(LCOH!$C$28=Menu!$A$3,'Approvvigionamento energia'!E179,0)+IF(LCOH!$C$28=Menu!$A$4,'Approvvigionamento energia'!F179,0)+IF(LCOH!$C$28=Menu!$A$5,'Approvvigionamento energia'!G179,0)+IF(LCOH!$C$28=Menu!$A$6,'Approvvigionamento energia'!H179,0)</f>
        <v>1708.6820014007119</v>
      </c>
      <c r="J179">
        <f>'Approvvigionamento energia'!A179+'Approvvigionamento energia'!B179+'Approvvigionamento energia'!I179</f>
        <v>2221.1820014007117</v>
      </c>
      <c r="K179">
        <f>IF(MIN(LCOH!$C$18,J179)&gt;=$P$48*LCOH!$C$18, MIN(LCOH!$C$18,J179),0)</f>
        <v>1500</v>
      </c>
      <c r="L179">
        <f t="shared" si="5"/>
        <v>721.18200140071167</v>
      </c>
      <c r="M179">
        <f>K179/LCOH!$C$18</f>
        <v>1</v>
      </c>
      <c r="N179">
        <f>K179/LCOH!$C$34</f>
        <v>28.901734104046245</v>
      </c>
    </row>
    <row r="180" spans="1:14" x14ac:dyDescent="0.35">
      <c r="A180">
        <f>'Profilo fotovoltaico'!B182*LCOH!$C$20</f>
        <v>357</v>
      </c>
      <c r="B180">
        <f>'Profilo eolico'!B182*LCOH!$C$21</f>
        <v>240.79999999999998</v>
      </c>
      <c r="C180">
        <f>$P$35*'Profilo fotovoltaico'!B182</f>
        <v>2625.5965509810771</v>
      </c>
      <c r="D180">
        <f>$Q$37*'Profilo eolico'!B182</f>
        <v>1404.9800825985885</v>
      </c>
      <c r="E180">
        <f>$P$39*'Profilo fotovoltaico'!B182+'Approvvigionamento energia'!$Q$39*'Profilo eolico'!B182</f>
        <v>1710.1341996942106</v>
      </c>
      <c r="F180">
        <f>$P$41*'Profilo fotovoltaico'!B182+'Approvvigionamento energia'!$Q$41*'Profilo eolico'!B182</f>
        <v>2015.2883167898328</v>
      </c>
      <c r="G180">
        <f>$P$43*'Profilo fotovoltaico'!B182+'Approvvigionamento energia'!$Q$43*'Profilo eolico'!B182</f>
        <v>2320.4424338854551</v>
      </c>
      <c r="H180">
        <f t="shared" si="4"/>
        <v>1138.4335154826958</v>
      </c>
      <c r="I180">
        <f>IF(LCOH!$C$28=Menu!$A$1,'Approvvigionamento energia'!C180,0)+IF(LCOH!$C$28=Menu!$A$2,'Approvvigionamento energia'!D180,0)+IF(LCOH!$C$28=Menu!$A$3,'Approvvigionamento energia'!E180,0)+IF(LCOH!$C$28=Menu!$A$4,'Approvvigionamento energia'!F180,0)+IF(LCOH!$C$28=Menu!$A$5,'Approvvigionamento energia'!G180,0)+IF(LCOH!$C$28=Menu!$A$6,'Approvvigionamento energia'!H180,0)</f>
        <v>2015.2883167898328</v>
      </c>
      <c r="J180">
        <f>'Approvvigionamento energia'!A180+'Approvvigionamento energia'!B180+'Approvvigionamento energia'!I180</f>
        <v>2613.0883167898328</v>
      </c>
      <c r="K180">
        <f>IF(MIN(LCOH!$C$18,J180)&gt;=$P$48*LCOH!$C$18, MIN(LCOH!$C$18,J180),0)</f>
        <v>1500</v>
      </c>
      <c r="L180">
        <f t="shared" si="5"/>
        <v>1113.0883167898328</v>
      </c>
      <c r="M180">
        <f>K180/LCOH!$C$18</f>
        <v>1</v>
      </c>
      <c r="N180">
        <f>K180/LCOH!$C$34</f>
        <v>28.901734104046245</v>
      </c>
    </row>
    <row r="181" spans="1:14" x14ac:dyDescent="0.35">
      <c r="A181">
        <f>'Profilo fotovoltaico'!B183*LCOH!$C$20</f>
        <v>376</v>
      </c>
      <c r="B181">
        <f>'Profilo eolico'!B183*LCOH!$C$21</f>
        <v>246.2</v>
      </c>
      <c r="C181">
        <f>$P$35*'Profilo fotovoltaico'!B183</f>
        <v>2765.3341825458965</v>
      </c>
      <c r="D181">
        <f>$Q$37*'Profilo eolico'!B183</f>
        <v>1436.4871110289555</v>
      </c>
      <c r="E181">
        <f>$P$39*'Profilo fotovoltaico'!B183+'Approvvigionamento energia'!$Q$39*'Profilo eolico'!B183</f>
        <v>1768.6988789081909</v>
      </c>
      <c r="F181">
        <f>$P$41*'Profilo fotovoltaico'!B183+'Approvvigionamento energia'!$Q$41*'Profilo eolico'!B183</f>
        <v>2100.9106467874262</v>
      </c>
      <c r="G181">
        <f>$P$43*'Profilo fotovoltaico'!B183+'Approvvigionamento energia'!$Q$43*'Profilo eolico'!B183</f>
        <v>2433.1224146666614</v>
      </c>
      <c r="H181">
        <f t="shared" si="4"/>
        <v>1138.4335154826958</v>
      </c>
      <c r="I181">
        <f>IF(LCOH!$C$28=Menu!$A$1,'Approvvigionamento energia'!C181,0)+IF(LCOH!$C$28=Menu!$A$2,'Approvvigionamento energia'!D181,0)+IF(LCOH!$C$28=Menu!$A$3,'Approvvigionamento energia'!E181,0)+IF(LCOH!$C$28=Menu!$A$4,'Approvvigionamento energia'!F181,0)+IF(LCOH!$C$28=Menu!$A$5,'Approvvigionamento energia'!G181,0)+IF(LCOH!$C$28=Menu!$A$6,'Approvvigionamento energia'!H181,0)</f>
        <v>2100.9106467874262</v>
      </c>
      <c r="J181">
        <f>'Approvvigionamento energia'!A181+'Approvvigionamento energia'!B181+'Approvvigionamento energia'!I181</f>
        <v>2723.110646787426</v>
      </c>
      <c r="K181">
        <f>IF(MIN(LCOH!$C$18,J181)&gt;=$P$48*LCOH!$C$18, MIN(LCOH!$C$18,J181),0)</f>
        <v>1500</v>
      </c>
      <c r="L181">
        <f t="shared" si="5"/>
        <v>1223.110646787426</v>
      </c>
      <c r="M181">
        <f>K181/LCOH!$C$18</f>
        <v>1</v>
      </c>
      <c r="N181">
        <f>K181/LCOH!$C$34</f>
        <v>28.901734104046245</v>
      </c>
    </row>
    <row r="182" spans="1:14" x14ac:dyDescent="0.35">
      <c r="A182">
        <f>'Profilo fotovoltaico'!B184*LCOH!$C$20</f>
        <v>342</v>
      </c>
      <c r="B182">
        <f>'Profilo eolico'!B184*LCOH!$C$21</f>
        <v>254.7</v>
      </c>
      <c r="C182">
        <f>$P$35*'Profilo fotovoltaico'!B184</f>
        <v>2515.2773681667463</v>
      </c>
      <c r="D182">
        <f>$Q$37*'Profilo eolico'!B184</f>
        <v>1486.0815076323111</v>
      </c>
      <c r="E182">
        <f>$P$39*'Profilo fotovoltaico'!B184+'Approvvigionamento energia'!$Q$39*'Profilo eolico'!B184</f>
        <v>1743.3804727659199</v>
      </c>
      <c r="F182">
        <f>$P$41*'Profilo fotovoltaico'!B184+'Approvvigionamento energia'!$Q$41*'Profilo eolico'!B184</f>
        <v>2000.6794378995287</v>
      </c>
      <c r="G182">
        <f>$P$43*'Profilo fotovoltaico'!B184+'Approvvigionamento energia'!$Q$43*'Profilo eolico'!B184</f>
        <v>2257.9784030331375</v>
      </c>
      <c r="H182">
        <f t="shared" si="4"/>
        <v>1138.4335154826958</v>
      </c>
      <c r="I182">
        <f>IF(LCOH!$C$28=Menu!$A$1,'Approvvigionamento energia'!C182,0)+IF(LCOH!$C$28=Menu!$A$2,'Approvvigionamento energia'!D182,0)+IF(LCOH!$C$28=Menu!$A$3,'Approvvigionamento energia'!E182,0)+IF(LCOH!$C$28=Menu!$A$4,'Approvvigionamento energia'!F182,0)+IF(LCOH!$C$28=Menu!$A$5,'Approvvigionamento energia'!G182,0)+IF(LCOH!$C$28=Menu!$A$6,'Approvvigionamento energia'!H182,0)</f>
        <v>2000.6794378995287</v>
      </c>
      <c r="J182">
        <f>'Approvvigionamento energia'!A182+'Approvvigionamento energia'!B182+'Approvvigionamento energia'!I182</f>
        <v>2597.379437899529</v>
      </c>
      <c r="K182">
        <f>IF(MIN(LCOH!$C$18,J182)&gt;=$P$48*LCOH!$C$18, MIN(LCOH!$C$18,J182),0)</f>
        <v>1500</v>
      </c>
      <c r="L182">
        <f t="shared" si="5"/>
        <v>1097.379437899529</v>
      </c>
      <c r="M182">
        <f>K182/LCOH!$C$18</f>
        <v>1</v>
      </c>
      <c r="N182">
        <f>K182/LCOH!$C$34</f>
        <v>28.901734104046245</v>
      </c>
    </row>
    <row r="183" spans="1:14" x14ac:dyDescent="0.35">
      <c r="A183">
        <f>'Profilo fotovoltaico'!B185*LCOH!$C$20</f>
        <v>262</v>
      </c>
      <c r="B183">
        <f>'Profilo eolico'!B185*LCOH!$C$21</f>
        <v>269.5</v>
      </c>
      <c r="C183">
        <f>$P$35*'Profilo fotovoltaico'!B185</f>
        <v>1926.9083931569812</v>
      </c>
      <c r="D183">
        <f>$Q$37*'Profilo eolico'!B185</f>
        <v>1572.4341040710949</v>
      </c>
      <c r="E183">
        <f>$P$39*'Profilo fotovoltaico'!B185+'Approvvigionamento energia'!$Q$39*'Profilo eolico'!B185</f>
        <v>1661.0526763425664</v>
      </c>
      <c r="F183">
        <f>$P$41*'Profilo fotovoltaico'!B185+'Approvvigionamento energia'!$Q$41*'Profilo eolico'!B185</f>
        <v>1749.6712486140382</v>
      </c>
      <c r="G183">
        <f>$P$43*'Profilo fotovoltaico'!B185+'Approvvigionamento energia'!$Q$43*'Profilo eolico'!B185</f>
        <v>1838.2898208855097</v>
      </c>
      <c r="H183">
        <f t="shared" si="4"/>
        <v>1138.4335154826958</v>
      </c>
      <c r="I183">
        <f>IF(LCOH!$C$28=Menu!$A$1,'Approvvigionamento energia'!C183,0)+IF(LCOH!$C$28=Menu!$A$2,'Approvvigionamento energia'!D183,0)+IF(LCOH!$C$28=Menu!$A$3,'Approvvigionamento energia'!E183,0)+IF(LCOH!$C$28=Menu!$A$4,'Approvvigionamento energia'!F183,0)+IF(LCOH!$C$28=Menu!$A$5,'Approvvigionamento energia'!G183,0)+IF(LCOH!$C$28=Menu!$A$6,'Approvvigionamento energia'!H183,0)</f>
        <v>1749.6712486140382</v>
      </c>
      <c r="J183">
        <f>'Approvvigionamento energia'!A183+'Approvvigionamento energia'!B183+'Approvvigionamento energia'!I183</f>
        <v>2281.1712486140382</v>
      </c>
      <c r="K183">
        <f>IF(MIN(LCOH!$C$18,J183)&gt;=$P$48*LCOH!$C$18, MIN(LCOH!$C$18,J183),0)</f>
        <v>1500</v>
      </c>
      <c r="L183">
        <f t="shared" si="5"/>
        <v>781.17124861403818</v>
      </c>
      <c r="M183">
        <f>K183/LCOH!$C$18</f>
        <v>1</v>
      </c>
      <c r="N183">
        <f>K183/LCOH!$C$34</f>
        <v>28.901734104046245</v>
      </c>
    </row>
    <row r="184" spans="1:14" x14ac:dyDescent="0.35">
      <c r="A184">
        <f>'Profilo fotovoltaico'!B186*LCOH!$C$20</f>
        <v>135</v>
      </c>
      <c r="B184">
        <f>'Profilo eolico'!B186*LCOH!$C$21</f>
        <v>256.10000000000002</v>
      </c>
      <c r="C184">
        <f>$P$35*'Profilo fotovoltaico'!B186</f>
        <v>992.87264532897882</v>
      </c>
      <c r="D184">
        <f>$Q$37*'Profilo eolico'!B186</f>
        <v>1494.2499964846284</v>
      </c>
      <c r="E184">
        <f>$P$39*'Profilo fotovoltaico'!B186+'Approvvigionamento energia'!$Q$39*'Profilo eolico'!B186</f>
        <v>1368.9056586957161</v>
      </c>
      <c r="F184">
        <f>$P$41*'Profilo fotovoltaico'!B186+'Approvvigionamento energia'!$Q$41*'Profilo eolico'!B186</f>
        <v>1243.5613209068035</v>
      </c>
      <c r="G184">
        <f>$P$43*'Profilo fotovoltaico'!B186+'Approvvigionamento energia'!$Q$43*'Profilo eolico'!B186</f>
        <v>1118.2169831178912</v>
      </c>
      <c r="H184">
        <f t="shared" si="4"/>
        <v>1138.4335154826958</v>
      </c>
      <c r="I184">
        <f>IF(LCOH!$C$28=Menu!$A$1,'Approvvigionamento energia'!C184,0)+IF(LCOH!$C$28=Menu!$A$2,'Approvvigionamento energia'!D184,0)+IF(LCOH!$C$28=Menu!$A$3,'Approvvigionamento energia'!E184,0)+IF(LCOH!$C$28=Menu!$A$4,'Approvvigionamento energia'!F184,0)+IF(LCOH!$C$28=Menu!$A$5,'Approvvigionamento energia'!G184,0)+IF(LCOH!$C$28=Menu!$A$6,'Approvvigionamento energia'!H184,0)</f>
        <v>1243.5613209068035</v>
      </c>
      <c r="J184">
        <f>'Approvvigionamento energia'!A184+'Approvvigionamento energia'!B184+'Approvvigionamento energia'!I184</f>
        <v>1634.6613209068037</v>
      </c>
      <c r="K184">
        <f>IF(MIN(LCOH!$C$18,J184)&gt;=$P$48*LCOH!$C$18, MIN(LCOH!$C$18,J184),0)</f>
        <v>1500</v>
      </c>
      <c r="L184">
        <f t="shared" si="5"/>
        <v>134.66132090680367</v>
      </c>
      <c r="M184">
        <f>K184/LCOH!$C$18</f>
        <v>1</v>
      </c>
      <c r="N184">
        <f>K184/LCOH!$C$34</f>
        <v>28.901734104046245</v>
      </c>
    </row>
    <row r="185" spans="1:14" x14ac:dyDescent="0.35">
      <c r="A185">
        <f>'Profilo fotovoltaico'!B187*LCOH!$C$20</f>
        <v>19</v>
      </c>
      <c r="B185">
        <f>'Profilo eolico'!B187*LCOH!$C$21</f>
        <v>237.1</v>
      </c>
      <c r="C185">
        <f>$P$35*'Profilo fotovoltaico'!B187</f>
        <v>139.73763156481922</v>
      </c>
      <c r="D185">
        <f>$Q$37*'Profilo eolico'!B187</f>
        <v>1383.3919334888926</v>
      </c>
      <c r="E185">
        <f>$P$39*'Profilo fotovoltaico'!B187+'Approvvigionamento energia'!$Q$39*'Profilo eolico'!B187</f>
        <v>1072.4783580078742</v>
      </c>
      <c r="F185">
        <f>$P$41*'Profilo fotovoltaico'!B187+'Approvvigionamento energia'!$Q$41*'Profilo eolico'!B187</f>
        <v>761.56478252685588</v>
      </c>
      <c r="G185">
        <f>$P$43*'Profilo fotovoltaico'!B187+'Approvvigionamento energia'!$Q$43*'Profilo eolico'!B187</f>
        <v>450.65120704583757</v>
      </c>
      <c r="H185">
        <f t="shared" si="4"/>
        <v>1138.4335154826958</v>
      </c>
      <c r="I185">
        <f>IF(LCOH!$C$28=Menu!$A$1,'Approvvigionamento energia'!C185,0)+IF(LCOH!$C$28=Menu!$A$2,'Approvvigionamento energia'!D185,0)+IF(LCOH!$C$28=Menu!$A$3,'Approvvigionamento energia'!E185,0)+IF(LCOH!$C$28=Menu!$A$4,'Approvvigionamento energia'!F185,0)+IF(LCOH!$C$28=Menu!$A$5,'Approvvigionamento energia'!G185,0)+IF(LCOH!$C$28=Menu!$A$6,'Approvvigionamento energia'!H185,0)</f>
        <v>761.56478252685588</v>
      </c>
      <c r="J185">
        <f>'Approvvigionamento energia'!A185+'Approvvigionamento energia'!B185+'Approvvigionamento energia'!I185</f>
        <v>1017.6647825268559</v>
      </c>
      <c r="K185">
        <f>IF(MIN(LCOH!$C$18,J185)&gt;=$P$48*LCOH!$C$18, MIN(LCOH!$C$18,J185),0)</f>
        <v>1017.6647825268559</v>
      </c>
      <c r="L185">
        <f t="shared" si="5"/>
        <v>0</v>
      </c>
      <c r="M185">
        <f>K185/LCOH!$C$18</f>
        <v>0.67844318835123729</v>
      </c>
      <c r="N185">
        <f>K185/LCOH!$C$34</f>
        <v>19.608184634428824</v>
      </c>
    </row>
    <row r="186" spans="1:14" x14ac:dyDescent="0.35">
      <c r="A186">
        <f>'Profilo fotovoltaico'!B188*LCOH!$C$20</f>
        <v>0</v>
      </c>
      <c r="B186">
        <f>'Profilo eolico'!B188*LCOH!$C$21</f>
        <v>268</v>
      </c>
      <c r="C186">
        <f>$P$35*'Profilo fotovoltaico'!B188</f>
        <v>0</v>
      </c>
      <c r="D186">
        <f>$Q$37*'Profilo eolico'!B188</f>
        <v>1563.6821517293263</v>
      </c>
      <c r="E186">
        <f>$P$39*'Profilo fotovoltaico'!B188+'Approvvigionamento energia'!$Q$39*'Profilo eolico'!B188</f>
        <v>1172.7616137969947</v>
      </c>
      <c r="F186">
        <f>$P$41*'Profilo fotovoltaico'!B188+'Approvvigionamento energia'!$Q$41*'Profilo eolico'!B188</f>
        <v>781.84107586466314</v>
      </c>
      <c r="G186">
        <f>$P$43*'Profilo fotovoltaico'!B188+'Approvvigionamento energia'!$Q$43*'Profilo eolico'!B188</f>
        <v>390.92053793233157</v>
      </c>
      <c r="H186">
        <f t="shared" si="4"/>
        <v>1138.4335154826958</v>
      </c>
      <c r="I186">
        <f>IF(LCOH!$C$28=Menu!$A$1,'Approvvigionamento energia'!C186,0)+IF(LCOH!$C$28=Menu!$A$2,'Approvvigionamento energia'!D186,0)+IF(LCOH!$C$28=Menu!$A$3,'Approvvigionamento energia'!E186,0)+IF(LCOH!$C$28=Menu!$A$4,'Approvvigionamento energia'!F186,0)+IF(LCOH!$C$28=Menu!$A$5,'Approvvigionamento energia'!G186,0)+IF(LCOH!$C$28=Menu!$A$6,'Approvvigionamento energia'!H186,0)</f>
        <v>781.84107586466314</v>
      </c>
      <c r="J186">
        <f>'Approvvigionamento energia'!A186+'Approvvigionamento energia'!B186+'Approvvigionamento energia'!I186</f>
        <v>1049.8410758646633</v>
      </c>
      <c r="K186">
        <f>IF(MIN(LCOH!$C$18,J186)&gt;=$P$48*LCOH!$C$18, MIN(LCOH!$C$18,J186),0)</f>
        <v>1049.8410758646633</v>
      </c>
      <c r="L186">
        <f t="shared" si="5"/>
        <v>0</v>
      </c>
      <c r="M186">
        <f>K186/LCOH!$C$18</f>
        <v>0.69989405057644216</v>
      </c>
      <c r="N186">
        <f>K186/LCOH!$C$34</f>
        <v>20.228151750764226</v>
      </c>
    </row>
    <row r="187" spans="1:14" x14ac:dyDescent="0.35">
      <c r="A187">
        <f>'Profilo fotovoltaico'!B189*LCOH!$C$20</f>
        <v>0</v>
      </c>
      <c r="B187">
        <f>'Profilo eolico'!B189*LCOH!$C$21</f>
        <v>281.89999999999998</v>
      </c>
      <c r="C187">
        <f>$P$35*'Profilo fotovoltaico'!B189</f>
        <v>0</v>
      </c>
      <c r="D187">
        <f>$Q$37*'Profilo eolico'!B189</f>
        <v>1644.7835767630486</v>
      </c>
      <c r="E187">
        <f>$P$39*'Profilo fotovoltaico'!B189+'Approvvigionamento energia'!$Q$39*'Profilo eolico'!B189</f>
        <v>1233.5876825722864</v>
      </c>
      <c r="F187">
        <f>$P$41*'Profilo fotovoltaico'!B189+'Approvvigionamento energia'!$Q$41*'Profilo eolico'!B189</f>
        <v>822.39178838152429</v>
      </c>
      <c r="G187">
        <f>$P$43*'Profilo fotovoltaico'!B189+'Approvvigionamento energia'!$Q$43*'Profilo eolico'!B189</f>
        <v>411.19589419076215</v>
      </c>
      <c r="H187">
        <f t="shared" si="4"/>
        <v>1138.4335154826958</v>
      </c>
      <c r="I187">
        <f>IF(LCOH!$C$28=Menu!$A$1,'Approvvigionamento energia'!C187,0)+IF(LCOH!$C$28=Menu!$A$2,'Approvvigionamento energia'!D187,0)+IF(LCOH!$C$28=Menu!$A$3,'Approvvigionamento energia'!E187,0)+IF(LCOH!$C$28=Menu!$A$4,'Approvvigionamento energia'!F187,0)+IF(LCOH!$C$28=Menu!$A$5,'Approvvigionamento energia'!G187,0)+IF(LCOH!$C$28=Menu!$A$6,'Approvvigionamento energia'!H187,0)</f>
        <v>822.39178838152429</v>
      </c>
      <c r="J187">
        <f>'Approvvigionamento energia'!A187+'Approvvigionamento energia'!B187+'Approvvigionamento energia'!I187</f>
        <v>1104.2917883815244</v>
      </c>
      <c r="K187">
        <f>IF(MIN(LCOH!$C$18,J187)&gt;=$P$48*LCOH!$C$18, MIN(LCOH!$C$18,J187),0)</f>
        <v>1104.2917883815244</v>
      </c>
      <c r="L187">
        <f t="shared" si="5"/>
        <v>0</v>
      </c>
      <c r="M187">
        <f>K187/LCOH!$C$18</f>
        <v>0.73619452558768295</v>
      </c>
      <c r="N187">
        <f>K187/LCOH!$C$34</f>
        <v>21.277298427389681</v>
      </c>
    </row>
    <row r="188" spans="1:14" x14ac:dyDescent="0.35">
      <c r="A188">
        <f>'Profilo fotovoltaico'!B190*LCOH!$C$20</f>
        <v>0</v>
      </c>
      <c r="B188">
        <f>'Profilo eolico'!B190*LCOH!$C$21</f>
        <v>283.5</v>
      </c>
      <c r="C188">
        <f>$P$35*'Profilo fotovoltaico'!B190</f>
        <v>0</v>
      </c>
      <c r="D188">
        <f>$Q$37*'Profilo eolico'!B190</f>
        <v>1654.1189925942683</v>
      </c>
      <c r="E188">
        <f>$P$39*'Profilo fotovoltaico'!B190+'Approvvigionamento energia'!$Q$39*'Profilo eolico'!B190</f>
        <v>1240.5892444457013</v>
      </c>
      <c r="F188">
        <f>$P$41*'Profilo fotovoltaico'!B190+'Approvvigionamento energia'!$Q$41*'Profilo eolico'!B190</f>
        <v>827.05949629713416</v>
      </c>
      <c r="G188">
        <f>$P$43*'Profilo fotovoltaico'!B190+'Approvvigionamento energia'!$Q$43*'Profilo eolico'!B190</f>
        <v>413.52974814856708</v>
      </c>
      <c r="H188">
        <f t="shared" si="4"/>
        <v>1138.4335154826958</v>
      </c>
      <c r="I188">
        <f>IF(LCOH!$C$28=Menu!$A$1,'Approvvigionamento energia'!C188,0)+IF(LCOH!$C$28=Menu!$A$2,'Approvvigionamento energia'!D188,0)+IF(LCOH!$C$28=Menu!$A$3,'Approvvigionamento energia'!E188,0)+IF(LCOH!$C$28=Menu!$A$4,'Approvvigionamento energia'!F188,0)+IF(LCOH!$C$28=Menu!$A$5,'Approvvigionamento energia'!G188,0)+IF(LCOH!$C$28=Menu!$A$6,'Approvvigionamento energia'!H188,0)</f>
        <v>827.05949629713416</v>
      </c>
      <c r="J188">
        <f>'Approvvigionamento energia'!A188+'Approvvigionamento energia'!B188+'Approvvigionamento energia'!I188</f>
        <v>1110.559496297134</v>
      </c>
      <c r="K188">
        <f>IF(MIN(LCOH!$C$18,J188)&gt;=$P$48*LCOH!$C$18, MIN(LCOH!$C$18,J188),0)</f>
        <v>1110.559496297134</v>
      </c>
      <c r="L188">
        <f t="shared" si="5"/>
        <v>0</v>
      </c>
      <c r="M188">
        <f>K188/LCOH!$C$18</f>
        <v>0.74037299753142272</v>
      </c>
      <c r="N188">
        <f>K188/LCOH!$C$34</f>
        <v>21.398063512468866</v>
      </c>
    </row>
    <row r="189" spans="1:14" x14ac:dyDescent="0.35">
      <c r="A189">
        <f>'Profilo fotovoltaico'!B191*LCOH!$C$20</f>
        <v>0</v>
      </c>
      <c r="B189">
        <f>'Profilo eolico'!B191*LCOH!$C$21</f>
        <v>287.8</v>
      </c>
      <c r="C189">
        <f>$P$35*'Profilo fotovoltaico'!B191</f>
        <v>0</v>
      </c>
      <c r="D189">
        <f>$Q$37*'Profilo eolico'!B191</f>
        <v>1679.2079226406718</v>
      </c>
      <c r="E189">
        <f>$P$39*'Profilo fotovoltaico'!B191+'Approvvigionamento energia'!$Q$39*'Profilo eolico'!B191</f>
        <v>1259.4059419805039</v>
      </c>
      <c r="F189">
        <f>$P$41*'Profilo fotovoltaico'!B191+'Approvvigionamento energia'!$Q$41*'Profilo eolico'!B191</f>
        <v>839.60396132033588</v>
      </c>
      <c r="G189">
        <f>$P$43*'Profilo fotovoltaico'!B191+'Approvvigionamento energia'!$Q$43*'Profilo eolico'!B191</f>
        <v>419.80198066016794</v>
      </c>
      <c r="H189">
        <f t="shared" si="4"/>
        <v>1138.4335154826958</v>
      </c>
      <c r="I189">
        <f>IF(LCOH!$C$28=Menu!$A$1,'Approvvigionamento energia'!C189,0)+IF(LCOH!$C$28=Menu!$A$2,'Approvvigionamento energia'!D189,0)+IF(LCOH!$C$28=Menu!$A$3,'Approvvigionamento energia'!E189,0)+IF(LCOH!$C$28=Menu!$A$4,'Approvvigionamento energia'!F189,0)+IF(LCOH!$C$28=Menu!$A$5,'Approvvigionamento energia'!G189,0)+IF(LCOH!$C$28=Menu!$A$6,'Approvvigionamento energia'!H189,0)</f>
        <v>839.60396132033588</v>
      </c>
      <c r="J189">
        <f>'Approvvigionamento energia'!A189+'Approvvigionamento energia'!B189+'Approvvigionamento energia'!I189</f>
        <v>1127.4039613203358</v>
      </c>
      <c r="K189">
        <f>IF(MIN(LCOH!$C$18,J189)&gt;=$P$48*LCOH!$C$18, MIN(LCOH!$C$18,J189),0)</f>
        <v>1127.4039613203358</v>
      </c>
      <c r="L189">
        <f t="shared" si="5"/>
        <v>0</v>
      </c>
      <c r="M189">
        <f>K189/LCOH!$C$18</f>
        <v>0.75160264088022388</v>
      </c>
      <c r="N189">
        <f>K189/LCOH!$C$34</f>
        <v>21.722619678619189</v>
      </c>
    </row>
    <row r="190" spans="1:14" x14ac:dyDescent="0.35">
      <c r="A190">
        <f>'Profilo fotovoltaico'!B192*LCOH!$C$20</f>
        <v>0</v>
      </c>
      <c r="B190">
        <f>'Profilo eolico'!B192*LCOH!$C$21</f>
        <v>310.59999999999997</v>
      </c>
      <c r="C190">
        <f>$P$35*'Profilo fotovoltaico'!B192</f>
        <v>0</v>
      </c>
      <c r="D190">
        <f>$Q$37*'Profilo eolico'!B192</f>
        <v>1812.2375982355547</v>
      </c>
      <c r="E190">
        <f>$P$39*'Profilo fotovoltaico'!B192+'Approvvigionamento energia'!$Q$39*'Profilo eolico'!B192</f>
        <v>1359.1781986766659</v>
      </c>
      <c r="F190">
        <f>$P$41*'Profilo fotovoltaico'!B192+'Approvvigionamento energia'!$Q$41*'Profilo eolico'!B192</f>
        <v>906.11879911777737</v>
      </c>
      <c r="G190">
        <f>$P$43*'Profilo fotovoltaico'!B192+'Approvvigionamento energia'!$Q$43*'Profilo eolico'!B192</f>
        <v>453.05939955888869</v>
      </c>
      <c r="H190">
        <f t="shared" si="4"/>
        <v>1138.4335154826958</v>
      </c>
      <c r="I190">
        <f>IF(LCOH!$C$28=Menu!$A$1,'Approvvigionamento energia'!C190,0)+IF(LCOH!$C$28=Menu!$A$2,'Approvvigionamento energia'!D190,0)+IF(LCOH!$C$28=Menu!$A$3,'Approvvigionamento energia'!E190,0)+IF(LCOH!$C$28=Menu!$A$4,'Approvvigionamento energia'!F190,0)+IF(LCOH!$C$28=Menu!$A$5,'Approvvigionamento energia'!G190,0)+IF(LCOH!$C$28=Menu!$A$6,'Approvvigionamento energia'!H190,0)</f>
        <v>906.11879911777737</v>
      </c>
      <c r="J190">
        <f>'Approvvigionamento energia'!A190+'Approvvigionamento energia'!B190+'Approvvigionamento energia'!I190</f>
        <v>1216.7187991177773</v>
      </c>
      <c r="K190">
        <f>IF(MIN(LCOH!$C$18,J190)&gt;=$P$48*LCOH!$C$18, MIN(LCOH!$C$18,J190),0)</f>
        <v>1216.7187991177773</v>
      </c>
      <c r="L190">
        <f t="shared" si="5"/>
        <v>0</v>
      </c>
      <c r="M190">
        <f>K190/LCOH!$C$18</f>
        <v>0.81114586607851824</v>
      </c>
      <c r="N190">
        <f>K190/LCOH!$C$34</f>
        <v>23.443522140997636</v>
      </c>
    </row>
    <row r="191" spans="1:14" x14ac:dyDescent="0.35">
      <c r="A191">
        <f>'Profilo fotovoltaico'!B193*LCOH!$C$20</f>
        <v>0</v>
      </c>
      <c r="B191">
        <f>'Profilo eolico'!B193*LCOH!$C$21</f>
        <v>328.90000000000003</v>
      </c>
      <c r="C191">
        <f>$P$35*'Profilo fotovoltaico'!B193</f>
        <v>0</v>
      </c>
      <c r="D191">
        <f>$Q$37*'Profilo eolico'!B193</f>
        <v>1919.0114168051321</v>
      </c>
      <c r="E191">
        <f>$P$39*'Profilo fotovoltaico'!B193+'Approvvigionamento energia'!$Q$39*'Profilo eolico'!B193</f>
        <v>1439.258562603849</v>
      </c>
      <c r="F191">
        <f>$P$41*'Profilo fotovoltaico'!B193+'Approvvigionamento energia'!$Q$41*'Profilo eolico'!B193</f>
        <v>959.50570840256603</v>
      </c>
      <c r="G191">
        <f>$P$43*'Profilo fotovoltaico'!B193+'Approvvigionamento energia'!$Q$43*'Profilo eolico'!B193</f>
        <v>479.75285420128301</v>
      </c>
      <c r="H191">
        <f t="shared" si="4"/>
        <v>1138.4335154826958</v>
      </c>
      <c r="I191">
        <f>IF(LCOH!$C$28=Menu!$A$1,'Approvvigionamento energia'!C191,0)+IF(LCOH!$C$28=Menu!$A$2,'Approvvigionamento energia'!D191,0)+IF(LCOH!$C$28=Menu!$A$3,'Approvvigionamento energia'!E191,0)+IF(LCOH!$C$28=Menu!$A$4,'Approvvigionamento energia'!F191,0)+IF(LCOH!$C$28=Menu!$A$5,'Approvvigionamento energia'!G191,0)+IF(LCOH!$C$28=Menu!$A$6,'Approvvigionamento energia'!H191,0)</f>
        <v>959.50570840256603</v>
      </c>
      <c r="J191">
        <f>'Approvvigionamento energia'!A191+'Approvvigionamento energia'!B191+'Approvvigionamento energia'!I191</f>
        <v>1288.405708402566</v>
      </c>
      <c r="K191">
        <f>IF(MIN(LCOH!$C$18,J191)&gt;=$P$48*LCOH!$C$18, MIN(LCOH!$C$18,J191),0)</f>
        <v>1288.405708402566</v>
      </c>
      <c r="L191">
        <f t="shared" si="5"/>
        <v>0</v>
      </c>
      <c r="M191">
        <f>K191/LCOH!$C$18</f>
        <v>0.85893713893504398</v>
      </c>
      <c r="N191">
        <f>K191/LCOH!$C$34</f>
        <v>24.824772801590868</v>
      </c>
    </row>
    <row r="192" spans="1:14" x14ac:dyDescent="0.35">
      <c r="A192">
        <f>'Profilo fotovoltaico'!B194*LCOH!$C$20</f>
        <v>0</v>
      </c>
      <c r="B192">
        <f>'Profilo eolico'!B194*LCOH!$C$21</f>
        <v>334.8</v>
      </c>
      <c r="C192">
        <f>$P$35*'Profilo fotovoltaico'!B194</f>
        <v>0</v>
      </c>
      <c r="D192">
        <f>$Q$37*'Profilo eolico'!B194</f>
        <v>1953.435762682755</v>
      </c>
      <c r="E192">
        <f>$P$39*'Profilo fotovoltaico'!B194+'Approvvigionamento energia'!$Q$39*'Profilo eolico'!B194</f>
        <v>1465.0768220120663</v>
      </c>
      <c r="F192">
        <f>$P$41*'Profilo fotovoltaico'!B194+'Approvvigionamento energia'!$Q$41*'Profilo eolico'!B194</f>
        <v>976.71788134137751</v>
      </c>
      <c r="G192">
        <f>$P$43*'Profilo fotovoltaico'!B194+'Approvvigionamento energia'!$Q$43*'Profilo eolico'!B194</f>
        <v>488.35894067068875</v>
      </c>
      <c r="H192">
        <f t="shared" si="4"/>
        <v>1138.4335154826958</v>
      </c>
      <c r="I192">
        <f>IF(LCOH!$C$28=Menu!$A$1,'Approvvigionamento energia'!C192,0)+IF(LCOH!$C$28=Menu!$A$2,'Approvvigionamento energia'!D192,0)+IF(LCOH!$C$28=Menu!$A$3,'Approvvigionamento energia'!E192,0)+IF(LCOH!$C$28=Menu!$A$4,'Approvvigionamento energia'!F192,0)+IF(LCOH!$C$28=Menu!$A$5,'Approvvigionamento energia'!G192,0)+IF(LCOH!$C$28=Menu!$A$6,'Approvvigionamento energia'!H192,0)</f>
        <v>976.71788134137751</v>
      </c>
      <c r="J192">
        <f>'Approvvigionamento energia'!A192+'Approvvigionamento energia'!B192+'Approvvigionamento energia'!I192</f>
        <v>1311.5178813413775</v>
      </c>
      <c r="K192">
        <f>IF(MIN(LCOH!$C$18,J192)&gt;=$P$48*LCOH!$C$18, MIN(LCOH!$C$18,J192),0)</f>
        <v>1311.5178813413775</v>
      </c>
      <c r="L192">
        <f t="shared" si="5"/>
        <v>0</v>
      </c>
      <c r="M192">
        <f>K192/LCOH!$C$18</f>
        <v>0.87434525422758502</v>
      </c>
      <c r="N192">
        <f>K192/LCOH!$C$34</f>
        <v>25.270094052820376</v>
      </c>
    </row>
    <row r="193" spans="1:14" x14ac:dyDescent="0.35">
      <c r="A193">
        <f>'Profilo fotovoltaico'!B195*LCOH!$C$20</f>
        <v>0</v>
      </c>
      <c r="B193">
        <f>'Profilo eolico'!B195*LCOH!$C$21</f>
        <v>337.5</v>
      </c>
      <c r="C193">
        <f>$P$35*'Profilo fotovoltaico'!B195</f>
        <v>0</v>
      </c>
      <c r="D193">
        <f>$Q$37*'Profilo eolico'!B195</f>
        <v>1969.1892768979387</v>
      </c>
      <c r="E193">
        <f>$P$39*'Profilo fotovoltaico'!B195+'Approvvigionamento energia'!$Q$39*'Profilo eolico'!B195</f>
        <v>1476.891957673454</v>
      </c>
      <c r="F193">
        <f>$P$41*'Profilo fotovoltaico'!B195+'Approvvigionamento energia'!$Q$41*'Profilo eolico'!B195</f>
        <v>984.59463844896936</v>
      </c>
      <c r="G193">
        <f>$P$43*'Profilo fotovoltaico'!B195+'Approvvigionamento energia'!$Q$43*'Profilo eolico'!B195</f>
        <v>492.29731922448468</v>
      </c>
      <c r="H193">
        <f t="shared" si="4"/>
        <v>1138.4335154826958</v>
      </c>
      <c r="I193">
        <f>IF(LCOH!$C$28=Menu!$A$1,'Approvvigionamento energia'!C193,0)+IF(LCOH!$C$28=Menu!$A$2,'Approvvigionamento energia'!D193,0)+IF(LCOH!$C$28=Menu!$A$3,'Approvvigionamento energia'!E193,0)+IF(LCOH!$C$28=Menu!$A$4,'Approvvigionamento energia'!F193,0)+IF(LCOH!$C$28=Menu!$A$5,'Approvvigionamento energia'!G193,0)+IF(LCOH!$C$28=Menu!$A$6,'Approvvigionamento energia'!H193,0)</f>
        <v>984.59463844896936</v>
      </c>
      <c r="J193">
        <f>'Approvvigionamento energia'!A193+'Approvvigionamento energia'!B193+'Approvvigionamento energia'!I193</f>
        <v>1322.0946384489694</v>
      </c>
      <c r="K193">
        <f>IF(MIN(LCOH!$C$18,J193)&gt;=$P$48*LCOH!$C$18, MIN(LCOH!$C$18,J193),0)</f>
        <v>1322.0946384489694</v>
      </c>
      <c r="L193">
        <f t="shared" si="5"/>
        <v>0</v>
      </c>
      <c r="M193">
        <f>K193/LCOH!$C$18</f>
        <v>0.8813964256326462</v>
      </c>
      <c r="N193">
        <f>K193/LCOH!$C$34</f>
        <v>25.47388513389151</v>
      </c>
    </row>
    <row r="194" spans="1:14" x14ac:dyDescent="0.35">
      <c r="A194">
        <f>'Profilo fotovoltaico'!B196*LCOH!$C$20</f>
        <v>0</v>
      </c>
      <c r="B194">
        <f>'Profilo eolico'!B196*LCOH!$C$21</f>
        <v>336.1</v>
      </c>
      <c r="C194">
        <f>$P$35*'Profilo fotovoltaico'!B196</f>
        <v>0</v>
      </c>
      <c r="D194">
        <f>$Q$37*'Profilo eolico'!B196</f>
        <v>1961.0207880456214</v>
      </c>
      <c r="E194">
        <f>$P$39*'Profilo fotovoltaico'!B196+'Approvvigionamento energia'!$Q$39*'Profilo eolico'!B196</f>
        <v>1470.765591034216</v>
      </c>
      <c r="F194">
        <f>$P$41*'Profilo fotovoltaico'!B196+'Approvvigionamento energia'!$Q$41*'Profilo eolico'!B196</f>
        <v>980.51039402281071</v>
      </c>
      <c r="G194">
        <f>$P$43*'Profilo fotovoltaico'!B196+'Approvvigionamento energia'!$Q$43*'Profilo eolico'!B196</f>
        <v>490.25519701140536</v>
      </c>
      <c r="H194">
        <f t="shared" ref="H194:H257" si="6">$P$45</f>
        <v>1138.4335154826958</v>
      </c>
      <c r="I194">
        <f>IF(LCOH!$C$28=Menu!$A$1,'Approvvigionamento energia'!C194,0)+IF(LCOH!$C$28=Menu!$A$2,'Approvvigionamento energia'!D194,0)+IF(LCOH!$C$28=Menu!$A$3,'Approvvigionamento energia'!E194,0)+IF(LCOH!$C$28=Menu!$A$4,'Approvvigionamento energia'!F194,0)+IF(LCOH!$C$28=Menu!$A$5,'Approvvigionamento energia'!G194,0)+IF(LCOH!$C$28=Menu!$A$6,'Approvvigionamento energia'!H194,0)</f>
        <v>980.51039402281071</v>
      </c>
      <c r="J194">
        <f>'Approvvigionamento energia'!A194+'Approvvigionamento energia'!B194+'Approvvigionamento energia'!I194</f>
        <v>1316.6103940228109</v>
      </c>
      <c r="K194">
        <f>IF(MIN(LCOH!$C$18,J194)&gt;=$P$48*LCOH!$C$18, MIN(LCOH!$C$18,J194),0)</f>
        <v>1316.6103940228109</v>
      </c>
      <c r="L194">
        <f t="shared" si="5"/>
        <v>0</v>
      </c>
      <c r="M194">
        <f>K194/LCOH!$C$18</f>
        <v>0.87774026268187388</v>
      </c>
      <c r="N194">
        <f>K194/LCOH!$C$34</f>
        <v>25.368215684447222</v>
      </c>
    </row>
    <row r="195" spans="1:14" x14ac:dyDescent="0.35">
      <c r="A195">
        <f>'Profilo fotovoltaico'!B197*LCOH!$C$20</f>
        <v>0</v>
      </c>
      <c r="B195">
        <f>'Profilo eolico'!B197*LCOH!$C$21</f>
        <v>329</v>
      </c>
      <c r="C195">
        <f>$P$35*'Profilo fotovoltaico'!B197</f>
        <v>0</v>
      </c>
      <c r="D195">
        <f>$Q$37*'Profilo eolico'!B197</f>
        <v>1919.5948802945834</v>
      </c>
      <c r="E195">
        <f>$P$39*'Profilo fotovoltaico'!B197+'Approvvigionamento energia'!$Q$39*'Profilo eolico'!B197</f>
        <v>1439.6961602209374</v>
      </c>
      <c r="F195">
        <f>$P$41*'Profilo fotovoltaico'!B197+'Approvvigionamento energia'!$Q$41*'Profilo eolico'!B197</f>
        <v>959.7974401472917</v>
      </c>
      <c r="G195">
        <f>$P$43*'Profilo fotovoltaico'!B197+'Approvvigionamento energia'!$Q$43*'Profilo eolico'!B197</f>
        <v>479.89872007364585</v>
      </c>
      <c r="H195">
        <f t="shared" si="6"/>
        <v>1138.4335154826958</v>
      </c>
      <c r="I195">
        <f>IF(LCOH!$C$28=Menu!$A$1,'Approvvigionamento energia'!C195,0)+IF(LCOH!$C$28=Menu!$A$2,'Approvvigionamento energia'!D195,0)+IF(LCOH!$C$28=Menu!$A$3,'Approvvigionamento energia'!E195,0)+IF(LCOH!$C$28=Menu!$A$4,'Approvvigionamento energia'!F195,0)+IF(LCOH!$C$28=Menu!$A$5,'Approvvigionamento energia'!G195,0)+IF(LCOH!$C$28=Menu!$A$6,'Approvvigionamento energia'!H195,0)</f>
        <v>959.7974401472917</v>
      </c>
      <c r="J195">
        <f>'Approvvigionamento energia'!A195+'Approvvigionamento energia'!B195+'Approvvigionamento energia'!I195</f>
        <v>1288.7974401472916</v>
      </c>
      <c r="K195">
        <f>IF(MIN(LCOH!$C$18,J195)&gt;=$P$48*LCOH!$C$18, MIN(LCOH!$C$18,J195),0)</f>
        <v>1288.7974401472916</v>
      </c>
      <c r="L195">
        <f t="shared" ref="L195:L258" si="7">J195-K195</f>
        <v>0</v>
      </c>
      <c r="M195">
        <f>K195/LCOH!$C$18</f>
        <v>0.85919829343152776</v>
      </c>
      <c r="N195">
        <f>K195/LCOH!$C$34</f>
        <v>24.832320619408318</v>
      </c>
    </row>
    <row r="196" spans="1:14" x14ac:dyDescent="0.35">
      <c r="A196">
        <f>'Profilo fotovoltaico'!B198*LCOH!$C$20</f>
        <v>0</v>
      </c>
      <c r="B196">
        <f>'Profilo eolico'!B198*LCOH!$C$21</f>
        <v>330.6</v>
      </c>
      <c r="C196">
        <f>$P$35*'Profilo fotovoltaico'!B198</f>
        <v>0</v>
      </c>
      <c r="D196">
        <f>$Q$37*'Profilo eolico'!B198</f>
        <v>1928.9302961258031</v>
      </c>
      <c r="E196">
        <f>$P$39*'Profilo fotovoltaico'!B198+'Approvvigionamento energia'!$Q$39*'Profilo eolico'!B198</f>
        <v>1446.6977220943522</v>
      </c>
      <c r="F196">
        <f>$P$41*'Profilo fotovoltaico'!B198+'Approvvigionamento energia'!$Q$41*'Profilo eolico'!B198</f>
        <v>964.46514806290156</v>
      </c>
      <c r="G196">
        <f>$P$43*'Profilo fotovoltaico'!B198+'Approvvigionamento energia'!$Q$43*'Profilo eolico'!B198</f>
        <v>482.23257403145078</v>
      </c>
      <c r="H196">
        <f t="shared" si="6"/>
        <v>1138.4335154826958</v>
      </c>
      <c r="I196">
        <f>IF(LCOH!$C$28=Menu!$A$1,'Approvvigionamento energia'!C196,0)+IF(LCOH!$C$28=Menu!$A$2,'Approvvigionamento energia'!D196,0)+IF(LCOH!$C$28=Menu!$A$3,'Approvvigionamento energia'!E196,0)+IF(LCOH!$C$28=Menu!$A$4,'Approvvigionamento energia'!F196,0)+IF(LCOH!$C$28=Menu!$A$5,'Approvvigionamento energia'!G196,0)+IF(LCOH!$C$28=Menu!$A$6,'Approvvigionamento energia'!H196,0)</f>
        <v>964.46514806290156</v>
      </c>
      <c r="J196">
        <f>'Approvvigionamento energia'!A196+'Approvvigionamento energia'!B196+'Approvvigionamento energia'!I196</f>
        <v>1295.0651480629017</v>
      </c>
      <c r="K196">
        <f>IF(MIN(LCOH!$C$18,J196)&gt;=$P$48*LCOH!$C$18, MIN(LCOH!$C$18,J196),0)</f>
        <v>1295.0651480629017</v>
      </c>
      <c r="L196">
        <f t="shared" si="7"/>
        <v>0</v>
      </c>
      <c r="M196">
        <f>K196/LCOH!$C$18</f>
        <v>0.86337676537526775</v>
      </c>
      <c r="N196">
        <f>K196/LCOH!$C$34</f>
        <v>24.95308570448751</v>
      </c>
    </row>
    <row r="197" spans="1:14" x14ac:dyDescent="0.35">
      <c r="A197">
        <f>'Profilo fotovoltaico'!B199*LCOH!$C$20</f>
        <v>0</v>
      </c>
      <c r="B197">
        <f>'Profilo eolico'!B199*LCOH!$C$21</f>
        <v>322.29999999999995</v>
      </c>
      <c r="C197">
        <f>$P$35*'Profilo fotovoltaico'!B199</f>
        <v>0</v>
      </c>
      <c r="D197">
        <f>$Q$37*'Profilo eolico'!B199</f>
        <v>1880.50282650135</v>
      </c>
      <c r="E197">
        <f>$P$39*'Profilo fotovoltaico'!B199+'Approvvigionamento energia'!$Q$39*'Profilo eolico'!B199</f>
        <v>1410.3771198760123</v>
      </c>
      <c r="F197">
        <f>$P$41*'Profilo fotovoltaico'!B199+'Approvvigionamento energia'!$Q$41*'Profilo eolico'!B199</f>
        <v>940.251413250675</v>
      </c>
      <c r="G197">
        <f>$P$43*'Profilo fotovoltaico'!B199+'Approvvigionamento energia'!$Q$43*'Profilo eolico'!B199</f>
        <v>470.1257066253375</v>
      </c>
      <c r="H197">
        <f t="shared" si="6"/>
        <v>1138.4335154826958</v>
      </c>
      <c r="I197">
        <f>IF(LCOH!$C$28=Menu!$A$1,'Approvvigionamento energia'!C197,0)+IF(LCOH!$C$28=Menu!$A$2,'Approvvigionamento energia'!D197,0)+IF(LCOH!$C$28=Menu!$A$3,'Approvvigionamento energia'!E197,0)+IF(LCOH!$C$28=Menu!$A$4,'Approvvigionamento energia'!F197,0)+IF(LCOH!$C$28=Menu!$A$5,'Approvvigionamento energia'!G197,0)+IF(LCOH!$C$28=Menu!$A$6,'Approvvigionamento energia'!H197,0)</f>
        <v>940.251413250675</v>
      </c>
      <c r="J197">
        <f>'Approvvigionamento energia'!A197+'Approvvigionamento energia'!B197+'Approvvigionamento energia'!I197</f>
        <v>1262.5514132506751</v>
      </c>
      <c r="K197">
        <f>IF(MIN(LCOH!$C$18,J197)&gt;=$P$48*LCOH!$C$18, MIN(LCOH!$C$18,J197),0)</f>
        <v>1262.5514132506751</v>
      </c>
      <c r="L197">
        <f t="shared" si="7"/>
        <v>0</v>
      </c>
      <c r="M197">
        <f>K197/LCOH!$C$18</f>
        <v>0.84170094216711666</v>
      </c>
      <c r="N197">
        <f>K197/LCOH!$C$34</f>
        <v>24.326616825639213</v>
      </c>
    </row>
    <row r="198" spans="1:14" x14ac:dyDescent="0.35">
      <c r="A198">
        <f>'Profilo fotovoltaico'!B200*LCOH!$C$20</f>
        <v>0</v>
      </c>
      <c r="B198">
        <f>'Profilo eolico'!B200*LCOH!$C$21</f>
        <v>304.89999999999998</v>
      </c>
      <c r="C198">
        <f>$P$35*'Profilo fotovoltaico'!B200</f>
        <v>0</v>
      </c>
      <c r="D198">
        <f>$Q$37*'Profilo eolico'!B200</f>
        <v>1778.9801793368342</v>
      </c>
      <c r="E198">
        <f>$P$39*'Profilo fotovoltaico'!B200+'Approvvigionamento energia'!$Q$39*'Profilo eolico'!B200</f>
        <v>1334.2351345026254</v>
      </c>
      <c r="F198">
        <f>$P$41*'Profilo fotovoltaico'!B200+'Approvvigionamento energia'!$Q$41*'Profilo eolico'!B200</f>
        <v>889.49008966841711</v>
      </c>
      <c r="G198">
        <f>$P$43*'Profilo fotovoltaico'!B200+'Approvvigionamento energia'!$Q$43*'Profilo eolico'!B200</f>
        <v>444.74504483420856</v>
      </c>
      <c r="H198">
        <f t="shared" si="6"/>
        <v>1138.4335154826958</v>
      </c>
      <c r="I198">
        <f>IF(LCOH!$C$28=Menu!$A$1,'Approvvigionamento energia'!C198,0)+IF(LCOH!$C$28=Menu!$A$2,'Approvvigionamento energia'!D198,0)+IF(LCOH!$C$28=Menu!$A$3,'Approvvigionamento energia'!E198,0)+IF(LCOH!$C$28=Menu!$A$4,'Approvvigionamento energia'!F198,0)+IF(LCOH!$C$28=Menu!$A$5,'Approvvigionamento energia'!G198,0)+IF(LCOH!$C$28=Menu!$A$6,'Approvvigionamento energia'!H198,0)</f>
        <v>889.49008966841711</v>
      </c>
      <c r="J198">
        <f>'Approvvigionamento energia'!A198+'Approvvigionamento energia'!B198+'Approvvigionamento energia'!I198</f>
        <v>1194.3900896684172</v>
      </c>
      <c r="K198">
        <f>IF(MIN(LCOH!$C$18,J198)&gt;=$P$48*LCOH!$C$18, MIN(LCOH!$C$18,J198),0)</f>
        <v>1194.3900896684172</v>
      </c>
      <c r="L198">
        <f t="shared" si="7"/>
        <v>0</v>
      </c>
      <c r="M198">
        <f>K198/LCOH!$C$18</f>
        <v>0.79626005977894476</v>
      </c>
      <c r="N198">
        <f>K198/LCOH!$C$34</f>
        <v>23.013296525403028</v>
      </c>
    </row>
    <row r="199" spans="1:14" x14ac:dyDescent="0.35">
      <c r="A199">
        <f>'Profilo fotovoltaico'!B201*LCOH!$C$20</f>
        <v>0</v>
      </c>
      <c r="B199">
        <f>'Profilo eolico'!B201*LCOH!$C$21</f>
        <v>304.09999999999997</v>
      </c>
      <c r="C199">
        <f>$P$35*'Profilo fotovoltaico'!B201</f>
        <v>0</v>
      </c>
      <c r="D199">
        <f>$Q$37*'Profilo eolico'!B201</f>
        <v>1774.312471421224</v>
      </c>
      <c r="E199">
        <f>$P$39*'Profilo fotovoltaico'!B201+'Approvvigionamento energia'!$Q$39*'Profilo eolico'!B201</f>
        <v>1330.7343535659179</v>
      </c>
      <c r="F199">
        <f>$P$41*'Profilo fotovoltaico'!B201+'Approvvigionamento energia'!$Q$41*'Profilo eolico'!B201</f>
        <v>887.15623571061201</v>
      </c>
      <c r="G199">
        <f>$P$43*'Profilo fotovoltaico'!B201+'Approvvigionamento energia'!$Q$43*'Profilo eolico'!B201</f>
        <v>443.578117855306</v>
      </c>
      <c r="H199">
        <f t="shared" si="6"/>
        <v>1138.4335154826958</v>
      </c>
      <c r="I199">
        <f>IF(LCOH!$C$28=Menu!$A$1,'Approvvigionamento energia'!C199,0)+IF(LCOH!$C$28=Menu!$A$2,'Approvvigionamento energia'!D199,0)+IF(LCOH!$C$28=Menu!$A$3,'Approvvigionamento energia'!E199,0)+IF(LCOH!$C$28=Menu!$A$4,'Approvvigionamento energia'!F199,0)+IF(LCOH!$C$28=Menu!$A$5,'Approvvigionamento energia'!G199,0)+IF(LCOH!$C$28=Menu!$A$6,'Approvvigionamento energia'!H199,0)</f>
        <v>887.15623571061201</v>
      </c>
      <c r="J199">
        <f>'Approvvigionamento energia'!A199+'Approvvigionamento energia'!B199+'Approvvigionamento energia'!I199</f>
        <v>1191.2562357106119</v>
      </c>
      <c r="K199">
        <f>IF(MIN(LCOH!$C$18,J199)&gt;=$P$48*LCOH!$C$18, MIN(LCOH!$C$18,J199),0)</f>
        <v>1191.2562357106119</v>
      </c>
      <c r="L199">
        <f t="shared" si="7"/>
        <v>0</v>
      </c>
      <c r="M199">
        <f>K199/LCOH!$C$18</f>
        <v>0.7941708238070746</v>
      </c>
      <c r="N199">
        <f>K199/LCOH!$C$34</f>
        <v>22.952913982863429</v>
      </c>
    </row>
    <row r="200" spans="1:14" x14ac:dyDescent="0.35">
      <c r="A200">
        <f>'Profilo fotovoltaico'!B202*LCOH!$C$20</f>
        <v>2</v>
      </c>
      <c r="B200">
        <f>'Profilo eolico'!B202*LCOH!$C$21</f>
        <v>302.59999999999997</v>
      </c>
      <c r="C200">
        <f>$P$35*'Profilo fotovoltaico'!B202</f>
        <v>14.70922437524413</v>
      </c>
      <c r="D200">
        <f>$Q$37*'Profilo eolico'!B202</f>
        <v>1765.5605190794554</v>
      </c>
      <c r="E200">
        <f>$P$39*'Profilo fotovoltaico'!B202+'Approvvigionamento energia'!$Q$39*'Profilo eolico'!B202</f>
        <v>1327.8476954034024</v>
      </c>
      <c r="F200">
        <f>$P$41*'Profilo fotovoltaico'!B202+'Approvvigionamento energia'!$Q$41*'Profilo eolico'!B202</f>
        <v>890.13487172734972</v>
      </c>
      <c r="G200">
        <f>$P$43*'Profilo fotovoltaico'!B202+'Approvvigionamento energia'!$Q$43*'Profilo eolico'!B202</f>
        <v>452.42204805129694</v>
      </c>
      <c r="H200">
        <f t="shared" si="6"/>
        <v>1138.4335154826958</v>
      </c>
      <c r="I200">
        <f>IF(LCOH!$C$28=Menu!$A$1,'Approvvigionamento energia'!C200,0)+IF(LCOH!$C$28=Menu!$A$2,'Approvvigionamento energia'!D200,0)+IF(LCOH!$C$28=Menu!$A$3,'Approvvigionamento energia'!E200,0)+IF(LCOH!$C$28=Menu!$A$4,'Approvvigionamento energia'!F200,0)+IF(LCOH!$C$28=Menu!$A$5,'Approvvigionamento energia'!G200,0)+IF(LCOH!$C$28=Menu!$A$6,'Approvvigionamento energia'!H200,0)</f>
        <v>890.13487172734972</v>
      </c>
      <c r="J200">
        <f>'Approvvigionamento energia'!A200+'Approvvigionamento energia'!B200+'Approvvigionamento energia'!I200</f>
        <v>1194.7348717273496</v>
      </c>
      <c r="K200">
        <f>IF(MIN(LCOH!$C$18,J200)&gt;=$P$48*LCOH!$C$18, MIN(LCOH!$C$18,J200),0)</f>
        <v>1194.7348717273496</v>
      </c>
      <c r="L200">
        <f t="shared" si="7"/>
        <v>0</v>
      </c>
      <c r="M200">
        <f>K200/LCOH!$C$18</f>
        <v>0.7964899144848997</v>
      </c>
      <c r="N200">
        <f>K200/LCOH!$C$34</f>
        <v>23.019939724997105</v>
      </c>
    </row>
    <row r="201" spans="1:14" x14ac:dyDescent="0.35">
      <c r="A201">
        <f>'Profilo fotovoltaico'!B203*LCOH!$C$20</f>
        <v>43</v>
      </c>
      <c r="B201">
        <f>'Profilo eolico'!B203*LCOH!$C$21</f>
        <v>289</v>
      </c>
      <c r="C201">
        <f>$P$35*'Profilo fotovoltaico'!B203</f>
        <v>316.2483240677488</v>
      </c>
      <c r="D201">
        <f>$Q$37*'Profilo eolico'!B203</f>
        <v>1686.2094845140866</v>
      </c>
      <c r="E201">
        <f>$P$39*'Profilo fotovoltaico'!B203+'Approvvigionamento energia'!$Q$39*'Profilo eolico'!B203</f>
        <v>1343.7191944025021</v>
      </c>
      <c r="F201">
        <f>$P$41*'Profilo fotovoltaico'!B203+'Approvvigionamento energia'!$Q$41*'Profilo eolico'!B203</f>
        <v>1001.2289042909177</v>
      </c>
      <c r="G201">
        <f>$P$43*'Profilo fotovoltaico'!B203+'Approvvigionamento energia'!$Q$43*'Profilo eolico'!B203</f>
        <v>658.73861417933324</v>
      </c>
      <c r="H201">
        <f t="shared" si="6"/>
        <v>1138.4335154826958</v>
      </c>
      <c r="I201">
        <f>IF(LCOH!$C$28=Menu!$A$1,'Approvvigionamento energia'!C201,0)+IF(LCOH!$C$28=Menu!$A$2,'Approvvigionamento energia'!D201,0)+IF(LCOH!$C$28=Menu!$A$3,'Approvvigionamento energia'!E201,0)+IF(LCOH!$C$28=Menu!$A$4,'Approvvigionamento energia'!F201,0)+IF(LCOH!$C$28=Menu!$A$5,'Approvvigionamento energia'!G201,0)+IF(LCOH!$C$28=Menu!$A$6,'Approvvigionamento energia'!H201,0)</f>
        <v>1001.2289042909177</v>
      </c>
      <c r="J201">
        <f>'Approvvigionamento energia'!A201+'Approvvigionamento energia'!B201+'Approvvigionamento energia'!I201</f>
        <v>1333.2289042909179</v>
      </c>
      <c r="K201">
        <f>IF(MIN(LCOH!$C$18,J201)&gt;=$P$48*LCOH!$C$18, MIN(LCOH!$C$18,J201),0)</f>
        <v>1333.2289042909179</v>
      </c>
      <c r="L201">
        <f t="shared" si="7"/>
        <v>0</v>
      </c>
      <c r="M201">
        <f>K201/LCOH!$C$18</f>
        <v>0.88881926952727852</v>
      </c>
      <c r="N201">
        <f>K201/LCOH!$C$34</f>
        <v>25.688418194430017</v>
      </c>
    </row>
    <row r="202" spans="1:14" x14ac:dyDescent="0.35">
      <c r="A202">
        <f>'Profilo fotovoltaico'!B204*LCOH!$C$20</f>
        <v>120</v>
      </c>
      <c r="B202">
        <f>'Profilo eolico'!B204*LCOH!$C$21</f>
        <v>282.7</v>
      </c>
      <c r="C202">
        <f>$P$35*'Profilo fotovoltaico'!B204</f>
        <v>882.55346251464778</v>
      </c>
      <c r="D202">
        <f>$Q$37*'Profilo eolico'!B204</f>
        <v>1649.4512846786586</v>
      </c>
      <c r="E202">
        <f>$P$39*'Profilo fotovoltaico'!B204+'Approvvigionamento energia'!$Q$39*'Profilo eolico'!B204</f>
        <v>1457.7268291376558</v>
      </c>
      <c r="F202">
        <f>$P$41*'Profilo fotovoltaico'!B204+'Approvvigionamento energia'!$Q$41*'Profilo eolico'!B204</f>
        <v>1266.0023735966531</v>
      </c>
      <c r="G202">
        <f>$P$43*'Profilo fotovoltaico'!B204+'Approvvigionamento energia'!$Q$43*'Profilo eolico'!B204</f>
        <v>1074.2779180556504</v>
      </c>
      <c r="H202">
        <f t="shared" si="6"/>
        <v>1138.4335154826958</v>
      </c>
      <c r="I202">
        <f>IF(LCOH!$C$28=Menu!$A$1,'Approvvigionamento energia'!C202,0)+IF(LCOH!$C$28=Menu!$A$2,'Approvvigionamento energia'!D202,0)+IF(LCOH!$C$28=Menu!$A$3,'Approvvigionamento energia'!E202,0)+IF(LCOH!$C$28=Menu!$A$4,'Approvvigionamento energia'!F202,0)+IF(LCOH!$C$28=Menu!$A$5,'Approvvigionamento energia'!G202,0)+IF(LCOH!$C$28=Menu!$A$6,'Approvvigionamento energia'!H202,0)</f>
        <v>1266.0023735966531</v>
      </c>
      <c r="J202">
        <f>'Approvvigionamento energia'!A202+'Approvvigionamento energia'!B202+'Approvvigionamento energia'!I202</f>
        <v>1668.7023735966532</v>
      </c>
      <c r="K202">
        <f>IF(MIN(LCOH!$C$18,J202)&gt;=$P$48*LCOH!$C$18, MIN(LCOH!$C$18,J202),0)</f>
        <v>1500</v>
      </c>
      <c r="L202">
        <f t="shared" si="7"/>
        <v>168.70237359665316</v>
      </c>
      <c r="M202">
        <f>K202/LCOH!$C$18</f>
        <v>1</v>
      </c>
      <c r="N202">
        <f>K202/LCOH!$C$34</f>
        <v>28.901734104046245</v>
      </c>
    </row>
    <row r="203" spans="1:14" x14ac:dyDescent="0.35">
      <c r="A203">
        <f>'Profilo fotovoltaico'!B205*LCOH!$C$20</f>
        <v>193</v>
      </c>
      <c r="B203">
        <f>'Profilo eolico'!B205*LCOH!$C$21</f>
        <v>337.6</v>
      </c>
      <c r="C203">
        <f>$P$35*'Profilo fotovoltaico'!B205</f>
        <v>1419.4401522110586</v>
      </c>
      <c r="D203">
        <f>$Q$37*'Profilo eolico'!B205</f>
        <v>1969.7727403873901</v>
      </c>
      <c r="E203">
        <f>$P$39*'Profilo fotovoltaico'!B205+'Approvvigionamento energia'!$Q$39*'Profilo eolico'!B205</f>
        <v>1832.189593343307</v>
      </c>
      <c r="F203">
        <f>$P$41*'Profilo fotovoltaico'!B205+'Approvvigionamento energia'!$Q$41*'Profilo eolico'!B205</f>
        <v>1694.6064462992244</v>
      </c>
      <c r="G203">
        <f>$P$43*'Profilo fotovoltaico'!B205+'Approvvigionamento energia'!$Q$43*'Profilo eolico'!B205</f>
        <v>1557.0232992551414</v>
      </c>
      <c r="H203">
        <f t="shared" si="6"/>
        <v>1138.4335154826958</v>
      </c>
      <c r="I203">
        <f>IF(LCOH!$C$28=Menu!$A$1,'Approvvigionamento energia'!C203,0)+IF(LCOH!$C$28=Menu!$A$2,'Approvvigionamento energia'!D203,0)+IF(LCOH!$C$28=Menu!$A$3,'Approvvigionamento energia'!E203,0)+IF(LCOH!$C$28=Menu!$A$4,'Approvvigionamento energia'!F203,0)+IF(LCOH!$C$28=Menu!$A$5,'Approvvigionamento energia'!G203,0)+IF(LCOH!$C$28=Menu!$A$6,'Approvvigionamento energia'!H203,0)</f>
        <v>1694.6064462992244</v>
      </c>
      <c r="J203">
        <f>'Approvvigionamento energia'!A203+'Approvvigionamento energia'!B203+'Approvvigionamento energia'!I203</f>
        <v>2225.2064462992244</v>
      </c>
      <c r="K203">
        <f>IF(MIN(LCOH!$C$18,J203)&gt;=$P$48*LCOH!$C$18, MIN(LCOH!$C$18,J203),0)</f>
        <v>1500</v>
      </c>
      <c r="L203">
        <f t="shared" si="7"/>
        <v>725.20644629922435</v>
      </c>
      <c r="M203">
        <f>K203/LCOH!$C$18</f>
        <v>1</v>
      </c>
      <c r="N203">
        <f>K203/LCOH!$C$34</f>
        <v>28.901734104046245</v>
      </c>
    </row>
    <row r="204" spans="1:14" x14ac:dyDescent="0.35">
      <c r="A204">
        <f>'Profilo fotovoltaico'!B206*LCOH!$C$20</f>
        <v>241</v>
      </c>
      <c r="B204">
        <f>'Profilo eolico'!B206*LCOH!$C$21</f>
        <v>385.6</v>
      </c>
      <c r="C204">
        <f>$P$35*'Profilo fotovoltaico'!B206</f>
        <v>1772.4615372169176</v>
      </c>
      <c r="D204">
        <f>$Q$37*'Profilo eolico'!B206</f>
        <v>2249.8352153239857</v>
      </c>
      <c r="E204">
        <f>$P$39*'Profilo fotovoltaico'!B206+'Approvvigionamento energia'!$Q$39*'Profilo eolico'!B206</f>
        <v>2130.4917957972184</v>
      </c>
      <c r="F204">
        <f>$P$41*'Profilo fotovoltaico'!B206+'Approvvigionamento energia'!$Q$41*'Profilo eolico'!B206</f>
        <v>2011.1483762704515</v>
      </c>
      <c r="G204">
        <f>$P$43*'Profilo fotovoltaico'!B206+'Approvvigionamento energia'!$Q$43*'Profilo eolico'!B206</f>
        <v>1891.8049567436847</v>
      </c>
      <c r="H204">
        <f t="shared" si="6"/>
        <v>1138.4335154826958</v>
      </c>
      <c r="I204">
        <f>IF(LCOH!$C$28=Menu!$A$1,'Approvvigionamento energia'!C204,0)+IF(LCOH!$C$28=Menu!$A$2,'Approvvigionamento energia'!D204,0)+IF(LCOH!$C$28=Menu!$A$3,'Approvvigionamento energia'!E204,0)+IF(LCOH!$C$28=Menu!$A$4,'Approvvigionamento energia'!F204,0)+IF(LCOH!$C$28=Menu!$A$5,'Approvvigionamento energia'!G204,0)+IF(LCOH!$C$28=Menu!$A$6,'Approvvigionamento energia'!H204,0)</f>
        <v>2011.1483762704515</v>
      </c>
      <c r="J204">
        <f>'Approvvigionamento energia'!A204+'Approvvigionamento energia'!B204+'Approvvigionamento energia'!I204</f>
        <v>2637.7483762704514</v>
      </c>
      <c r="K204">
        <f>IF(MIN(LCOH!$C$18,J204)&gt;=$P$48*LCOH!$C$18, MIN(LCOH!$C$18,J204),0)</f>
        <v>1500</v>
      </c>
      <c r="L204">
        <f t="shared" si="7"/>
        <v>1137.7483762704514</v>
      </c>
      <c r="M204">
        <f>K204/LCOH!$C$18</f>
        <v>1</v>
      </c>
      <c r="N204">
        <f>K204/LCOH!$C$34</f>
        <v>28.901734104046245</v>
      </c>
    </row>
    <row r="205" spans="1:14" x14ac:dyDescent="0.35">
      <c r="A205">
        <f>'Profilo fotovoltaico'!B207*LCOH!$C$20</f>
        <v>244</v>
      </c>
      <c r="B205">
        <f>'Profilo eolico'!B207*LCOH!$C$21</f>
        <v>392.1</v>
      </c>
      <c r="C205">
        <f>$P$35*'Profilo fotovoltaico'!B207</f>
        <v>1794.5253737797839</v>
      </c>
      <c r="D205">
        <f>$Q$37*'Profilo eolico'!B207</f>
        <v>2287.7603421383164</v>
      </c>
      <c r="E205">
        <f>$P$39*'Profilo fotovoltaico'!B207+'Approvvigionamento energia'!$Q$39*'Profilo eolico'!B207</f>
        <v>2164.4516000486828</v>
      </c>
      <c r="F205">
        <f>$P$41*'Profilo fotovoltaico'!B207+'Approvvigionamento energia'!$Q$41*'Profilo eolico'!B207</f>
        <v>2041.1428579590502</v>
      </c>
      <c r="G205">
        <f>$P$43*'Profilo fotovoltaico'!B207+'Approvvigionamento energia'!$Q$43*'Profilo eolico'!B207</f>
        <v>1917.834115869417</v>
      </c>
      <c r="H205">
        <f t="shared" si="6"/>
        <v>1138.4335154826958</v>
      </c>
      <c r="I205">
        <f>IF(LCOH!$C$28=Menu!$A$1,'Approvvigionamento energia'!C205,0)+IF(LCOH!$C$28=Menu!$A$2,'Approvvigionamento energia'!D205,0)+IF(LCOH!$C$28=Menu!$A$3,'Approvvigionamento energia'!E205,0)+IF(LCOH!$C$28=Menu!$A$4,'Approvvigionamento energia'!F205,0)+IF(LCOH!$C$28=Menu!$A$5,'Approvvigionamento energia'!G205,0)+IF(LCOH!$C$28=Menu!$A$6,'Approvvigionamento energia'!H205,0)</f>
        <v>2041.1428579590502</v>
      </c>
      <c r="J205">
        <f>'Approvvigionamento energia'!A205+'Approvvigionamento energia'!B205+'Approvvigionamento energia'!I205</f>
        <v>2677.2428579590501</v>
      </c>
      <c r="K205">
        <f>IF(MIN(LCOH!$C$18,J205)&gt;=$P$48*LCOH!$C$18, MIN(LCOH!$C$18,J205),0)</f>
        <v>1500</v>
      </c>
      <c r="L205">
        <f t="shared" si="7"/>
        <v>1177.2428579590501</v>
      </c>
      <c r="M205">
        <f>K205/LCOH!$C$18</f>
        <v>1</v>
      </c>
      <c r="N205">
        <f>K205/LCOH!$C$34</f>
        <v>28.901734104046245</v>
      </c>
    </row>
    <row r="206" spans="1:14" x14ac:dyDescent="0.35">
      <c r="A206">
        <f>'Profilo fotovoltaico'!B208*LCOH!$C$20</f>
        <v>210</v>
      </c>
      <c r="B206">
        <f>'Profilo eolico'!B208*LCOH!$C$21</f>
        <v>381.1</v>
      </c>
      <c r="C206">
        <f>$P$35*'Profilo fotovoltaico'!B208</f>
        <v>1544.4685594006337</v>
      </c>
      <c r="D206">
        <f>$Q$37*'Profilo eolico'!B208</f>
        <v>2223.5793582986798</v>
      </c>
      <c r="E206">
        <f>$P$39*'Profilo fotovoltaico'!B208+'Approvvigionamento energia'!$Q$39*'Profilo eolico'!B208</f>
        <v>2053.801658574168</v>
      </c>
      <c r="F206">
        <f>$P$41*'Profilo fotovoltaico'!B208+'Approvvigionamento energia'!$Q$41*'Profilo eolico'!B208</f>
        <v>1884.0239588496568</v>
      </c>
      <c r="G206">
        <f>$P$43*'Profilo fotovoltaico'!B208+'Approvvigionamento energia'!$Q$43*'Profilo eolico'!B208</f>
        <v>1714.2462591251451</v>
      </c>
      <c r="H206">
        <f t="shared" si="6"/>
        <v>1138.4335154826958</v>
      </c>
      <c r="I206">
        <f>IF(LCOH!$C$28=Menu!$A$1,'Approvvigionamento energia'!C206,0)+IF(LCOH!$C$28=Menu!$A$2,'Approvvigionamento energia'!D206,0)+IF(LCOH!$C$28=Menu!$A$3,'Approvvigionamento energia'!E206,0)+IF(LCOH!$C$28=Menu!$A$4,'Approvvigionamento energia'!F206,0)+IF(LCOH!$C$28=Menu!$A$5,'Approvvigionamento energia'!G206,0)+IF(LCOH!$C$28=Menu!$A$6,'Approvvigionamento energia'!H206,0)</f>
        <v>1884.0239588496568</v>
      </c>
      <c r="J206">
        <f>'Approvvigionamento energia'!A206+'Approvvigionamento energia'!B206+'Approvvigionamento energia'!I206</f>
        <v>2475.1239588496569</v>
      </c>
      <c r="K206">
        <f>IF(MIN(LCOH!$C$18,J206)&gt;=$P$48*LCOH!$C$18, MIN(LCOH!$C$18,J206),0)</f>
        <v>1500</v>
      </c>
      <c r="L206">
        <f t="shared" si="7"/>
        <v>975.1239588496569</v>
      </c>
      <c r="M206">
        <f>K206/LCOH!$C$18</f>
        <v>1</v>
      </c>
      <c r="N206">
        <f>K206/LCOH!$C$34</f>
        <v>28.901734104046245</v>
      </c>
    </row>
    <row r="207" spans="1:14" x14ac:dyDescent="0.35">
      <c r="A207">
        <f>'Profilo fotovoltaico'!B209*LCOH!$C$20</f>
        <v>149</v>
      </c>
      <c r="B207">
        <f>'Profilo eolico'!B209*LCOH!$C$21</f>
        <v>367.5</v>
      </c>
      <c r="C207">
        <f>$P$35*'Profilo fotovoltaico'!B209</f>
        <v>1095.8372159556877</v>
      </c>
      <c r="D207">
        <f>$Q$37*'Profilo eolico'!B209</f>
        <v>2144.2283237333108</v>
      </c>
      <c r="E207">
        <f>$P$39*'Profilo fotovoltaico'!B209+'Approvvigionamento energia'!$Q$39*'Profilo eolico'!B209</f>
        <v>1882.1305467889051</v>
      </c>
      <c r="F207">
        <f>$P$41*'Profilo fotovoltaico'!B209+'Approvvigionamento energia'!$Q$41*'Profilo eolico'!B209</f>
        <v>1620.0327698444994</v>
      </c>
      <c r="G207">
        <f>$P$43*'Profilo fotovoltaico'!B209+'Approvvigionamento energia'!$Q$43*'Profilo eolico'!B209</f>
        <v>1357.9349929000934</v>
      </c>
      <c r="H207">
        <f t="shared" si="6"/>
        <v>1138.4335154826958</v>
      </c>
      <c r="I207">
        <f>IF(LCOH!$C$28=Menu!$A$1,'Approvvigionamento energia'!C207,0)+IF(LCOH!$C$28=Menu!$A$2,'Approvvigionamento energia'!D207,0)+IF(LCOH!$C$28=Menu!$A$3,'Approvvigionamento energia'!E207,0)+IF(LCOH!$C$28=Menu!$A$4,'Approvvigionamento energia'!F207,0)+IF(LCOH!$C$28=Menu!$A$5,'Approvvigionamento energia'!G207,0)+IF(LCOH!$C$28=Menu!$A$6,'Approvvigionamento energia'!H207,0)</f>
        <v>1620.0327698444994</v>
      </c>
      <c r="J207">
        <f>'Approvvigionamento energia'!A207+'Approvvigionamento energia'!B207+'Approvvigionamento energia'!I207</f>
        <v>2136.5327698444994</v>
      </c>
      <c r="K207">
        <f>IF(MIN(LCOH!$C$18,J207)&gt;=$P$48*LCOH!$C$18, MIN(LCOH!$C$18,J207),0)</f>
        <v>1500</v>
      </c>
      <c r="L207">
        <f t="shared" si="7"/>
        <v>636.5327698444994</v>
      </c>
      <c r="M207">
        <f>K207/LCOH!$C$18</f>
        <v>1</v>
      </c>
      <c r="N207">
        <f>K207/LCOH!$C$34</f>
        <v>28.901734104046245</v>
      </c>
    </row>
    <row r="208" spans="1:14" x14ac:dyDescent="0.35">
      <c r="A208">
        <f>'Profilo fotovoltaico'!B210*LCOH!$C$20</f>
        <v>76</v>
      </c>
      <c r="B208">
        <f>'Profilo eolico'!B210*LCOH!$C$21</f>
        <v>341.3</v>
      </c>
      <c r="C208">
        <f>$P$35*'Profilo fotovoltaico'!B210</f>
        <v>558.9505262592769</v>
      </c>
      <c r="D208">
        <f>$Q$37*'Profilo eolico'!B210</f>
        <v>1991.3608894970857</v>
      </c>
      <c r="E208">
        <f>$P$39*'Profilo fotovoltaico'!B210+'Approvvigionamento energia'!$Q$39*'Profilo eolico'!B210</f>
        <v>1633.2582986876334</v>
      </c>
      <c r="F208">
        <f>$P$41*'Profilo fotovoltaico'!B210+'Approvvigionamento energia'!$Q$41*'Profilo eolico'!B210</f>
        <v>1275.1557078781814</v>
      </c>
      <c r="G208">
        <f>$P$43*'Profilo fotovoltaico'!B210+'Approvvigionamento energia'!$Q$43*'Profilo eolico'!B210</f>
        <v>917.05311706872908</v>
      </c>
      <c r="H208">
        <f t="shared" si="6"/>
        <v>1138.4335154826958</v>
      </c>
      <c r="I208">
        <f>IF(LCOH!$C$28=Menu!$A$1,'Approvvigionamento energia'!C208,0)+IF(LCOH!$C$28=Menu!$A$2,'Approvvigionamento energia'!D208,0)+IF(LCOH!$C$28=Menu!$A$3,'Approvvigionamento energia'!E208,0)+IF(LCOH!$C$28=Menu!$A$4,'Approvvigionamento energia'!F208,0)+IF(LCOH!$C$28=Menu!$A$5,'Approvvigionamento energia'!G208,0)+IF(LCOH!$C$28=Menu!$A$6,'Approvvigionamento energia'!H208,0)</f>
        <v>1275.1557078781814</v>
      </c>
      <c r="J208">
        <f>'Approvvigionamento energia'!A208+'Approvvigionamento energia'!B208+'Approvvigionamento energia'!I208</f>
        <v>1692.4557078781813</v>
      </c>
      <c r="K208">
        <f>IF(MIN(LCOH!$C$18,J208)&gt;=$P$48*LCOH!$C$18, MIN(LCOH!$C$18,J208),0)</f>
        <v>1500</v>
      </c>
      <c r="L208">
        <f t="shared" si="7"/>
        <v>192.45570787818133</v>
      </c>
      <c r="M208">
        <f>K208/LCOH!$C$18</f>
        <v>1</v>
      </c>
      <c r="N208">
        <f>K208/LCOH!$C$34</f>
        <v>28.901734104046245</v>
      </c>
    </row>
    <row r="209" spans="1:14" x14ac:dyDescent="0.35">
      <c r="A209">
        <f>'Profilo fotovoltaico'!B211*LCOH!$C$20</f>
        <v>10</v>
      </c>
      <c r="B209">
        <f>'Profilo eolico'!B211*LCOH!$C$21</f>
        <v>340.2</v>
      </c>
      <c r="C209">
        <f>$P$35*'Profilo fotovoltaico'!B211</f>
        <v>73.546121876220653</v>
      </c>
      <c r="D209">
        <f>$Q$37*'Profilo eolico'!B211</f>
        <v>1984.9427911131222</v>
      </c>
      <c r="E209">
        <f>$P$39*'Profilo fotovoltaico'!B211+'Approvvigionamento energia'!$Q$39*'Profilo eolico'!B211</f>
        <v>1507.0936238038967</v>
      </c>
      <c r="F209">
        <f>$P$41*'Profilo fotovoltaico'!B211+'Approvvigionamento energia'!$Q$41*'Profilo eolico'!B211</f>
        <v>1029.2444564946713</v>
      </c>
      <c r="G209">
        <f>$P$43*'Profilo fotovoltaico'!B211+'Approvvigionamento energia'!$Q$43*'Profilo eolico'!B211</f>
        <v>551.39528918544602</v>
      </c>
      <c r="H209">
        <f t="shared" si="6"/>
        <v>1138.4335154826958</v>
      </c>
      <c r="I209">
        <f>IF(LCOH!$C$28=Menu!$A$1,'Approvvigionamento energia'!C209,0)+IF(LCOH!$C$28=Menu!$A$2,'Approvvigionamento energia'!D209,0)+IF(LCOH!$C$28=Menu!$A$3,'Approvvigionamento energia'!E209,0)+IF(LCOH!$C$28=Menu!$A$4,'Approvvigionamento energia'!F209,0)+IF(LCOH!$C$28=Menu!$A$5,'Approvvigionamento energia'!G209,0)+IF(LCOH!$C$28=Menu!$A$6,'Approvvigionamento energia'!H209,0)</f>
        <v>1029.2444564946713</v>
      </c>
      <c r="J209">
        <f>'Approvvigionamento energia'!A209+'Approvvigionamento energia'!B209+'Approvvigionamento energia'!I209</f>
        <v>1379.4444564946714</v>
      </c>
      <c r="K209">
        <f>IF(MIN(LCOH!$C$18,J209)&gt;=$P$48*LCOH!$C$18, MIN(LCOH!$C$18,J209),0)</f>
        <v>1379.4444564946714</v>
      </c>
      <c r="L209">
        <f t="shared" si="7"/>
        <v>0</v>
      </c>
      <c r="M209">
        <f>K209/LCOH!$C$18</f>
        <v>0.91962963766311423</v>
      </c>
      <c r="N209">
        <f>K209/LCOH!$C$34</f>
        <v>26.57889126193972</v>
      </c>
    </row>
    <row r="210" spans="1:14" x14ac:dyDescent="0.35">
      <c r="A210">
        <f>'Profilo fotovoltaico'!B212*LCOH!$C$20</f>
        <v>0</v>
      </c>
      <c r="B210">
        <f>'Profilo eolico'!B212*LCOH!$C$21</f>
        <v>355.2</v>
      </c>
      <c r="C210">
        <f>$P$35*'Profilo fotovoltaico'!B212</f>
        <v>0</v>
      </c>
      <c r="D210">
        <f>$Q$37*'Profilo eolico'!B212</f>
        <v>2072.4623145308083</v>
      </c>
      <c r="E210">
        <f>$P$39*'Profilo fotovoltaico'!B212+'Approvvigionamento energia'!$Q$39*'Profilo eolico'!B212</f>
        <v>1554.3467358981063</v>
      </c>
      <c r="F210">
        <f>$P$41*'Profilo fotovoltaico'!B212+'Approvvigionamento energia'!$Q$41*'Profilo eolico'!B212</f>
        <v>1036.2311572654041</v>
      </c>
      <c r="G210">
        <f>$P$43*'Profilo fotovoltaico'!B212+'Approvvigionamento energia'!$Q$43*'Profilo eolico'!B212</f>
        <v>518.11557863270207</v>
      </c>
      <c r="H210">
        <f t="shared" si="6"/>
        <v>1138.4335154826958</v>
      </c>
      <c r="I210">
        <f>IF(LCOH!$C$28=Menu!$A$1,'Approvvigionamento energia'!C210,0)+IF(LCOH!$C$28=Menu!$A$2,'Approvvigionamento energia'!D210,0)+IF(LCOH!$C$28=Menu!$A$3,'Approvvigionamento energia'!E210,0)+IF(LCOH!$C$28=Menu!$A$4,'Approvvigionamento energia'!F210,0)+IF(LCOH!$C$28=Menu!$A$5,'Approvvigionamento energia'!G210,0)+IF(LCOH!$C$28=Menu!$A$6,'Approvvigionamento energia'!H210,0)</f>
        <v>1036.2311572654041</v>
      </c>
      <c r="J210">
        <f>'Approvvigionamento energia'!A210+'Approvvigionamento energia'!B210+'Approvvigionamento energia'!I210</f>
        <v>1391.4311572654042</v>
      </c>
      <c r="K210">
        <f>IF(MIN(LCOH!$C$18,J210)&gt;=$P$48*LCOH!$C$18, MIN(LCOH!$C$18,J210),0)</f>
        <v>1391.4311572654042</v>
      </c>
      <c r="L210">
        <f t="shared" si="7"/>
        <v>0</v>
      </c>
      <c r="M210">
        <f>K210/LCOH!$C$18</f>
        <v>0.92762077151026945</v>
      </c>
      <c r="N210">
        <f>K210/LCOH!$C$34</f>
        <v>26.809848887580042</v>
      </c>
    </row>
    <row r="211" spans="1:14" x14ac:dyDescent="0.35">
      <c r="A211">
        <f>'Profilo fotovoltaico'!B213*LCOH!$C$20</f>
        <v>0</v>
      </c>
      <c r="B211">
        <f>'Profilo eolico'!B213*LCOH!$C$21</f>
        <v>367.5</v>
      </c>
      <c r="C211">
        <f>$P$35*'Profilo fotovoltaico'!B213</f>
        <v>0</v>
      </c>
      <c r="D211">
        <f>$Q$37*'Profilo eolico'!B213</f>
        <v>2144.2283237333108</v>
      </c>
      <c r="E211">
        <f>$P$39*'Profilo fotovoltaico'!B213+'Approvvigionamento energia'!$Q$39*'Profilo eolico'!B213</f>
        <v>1608.1712427999832</v>
      </c>
      <c r="F211">
        <f>$P$41*'Profilo fotovoltaico'!B213+'Approvvigionamento energia'!$Q$41*'Profilo eolico'!B213</f>
        <v>1072.1141618666554</v>
      </c>
      <c r="G211">
        <f>$P$43*'Profilo fotovoltaico'!B213+'Approvvigionamento energia'!$Q$43*'Profilo eolico'!B213</f>
        <v>536.05708093332771</v>
      </c>
      <c r="H211">
        <f t="shared" si="6"/>
        <v>1138.4335154826958</v>
      </c>
      <c r="I211">
        <f>IF(LCOH!$C$28=Menu!$A$1,'Approvvigionamento energia'!C211,0)+IF(LCOH!$C$28=Menu!$A$2,'Approvvigionamento energia'!D211,0)+IF(LCOH!$C$28=Menu!$A$3,'Approvvigionamento energia'!E211,0)+IF(LCOH!$C$28=Menu!$A$4,'Approvvigionamento energia'!F211,0)+IF(LCOH!$C$28=Menu!$A$5,'Approvvigionamento energia'!G211,0)+IF(LCOH!$C$28=Menu!$A$6,'Approvvigionamento energia'!H211,0)</f>
        <v>1072.1141618666554</v>
      </c>
      <c r="J211">
        <f>'Approvvigionamento energia'!A211+'Approvvigionamento energia'!B211+'Approvvigionamento energia'!I211</f>
        <v>1439.6141618666554</v>
      </c>
      <c r="K211">
        <f>IF(MIN(LCOH!$C$18,J211)&gt;=$P$48*LCOH!$C$18, MIN(LCOH!$C$18,J211),0)</f>
        <v>1439.6141618666554</v>
      </c>
      <c r="L211">
        <f t="shared" si="7"/>
        <v>0</v>
      </c>
      <c r="M211">
        <f>K211/LCOH!$C$18</f>
        <v>0.95974277457777024</v>
      </c>
      <c r="N211">
        <f>K211/LCOH!$C$34</f>
        <v>27.738230479126308</v>
      </c>
    </row>
    <row r="212" spans="1:14" x14ac:dyDescent="0.35">
      <c r="A212">
        <f>'Profilo fotovoltaico'!B214*LCOH!$C$20</f>
        <v>0</v>
      </c>
      <c r="B212">
        <f>'Profilo eolico'!B214*LCOH!$C$21</f>
        <v>373.5</v>
      </c>
      <c r="C212">
        <f>$P$35*'Profilo fotovoltaico'!B214</f>
        <v>0</v>
      </c>
      <c r="D212">
        <f>$Q$37*'Profilo eolico'!B214</f>
        <v>2179.2361331003854</v>
      </c>
      <c r="E212">
        <f>$P$39*'Profilo fotovoltaico'!B214+'Approvvigionamento energia'!$Q$39*'Profilo eolico'!B214</f>
        <v>1634.4270998252891</v>
      </c>
      <c r="F212">
        <f>$P$41*'Profilo fotovoltaico'!B214+'Approvvigionamento energia'!$Q$41*'Profilo eolico'!B214</f>
        <v>1089.6180665501927</v>
      </c>
      <c r="G212">
        <f>$P$43*'Profilo fotovoltaico'!B214+'Approvvigionamento energia'!$Q$43*'Profilo eolico'!B214</f>
        <v>544.80903327509634</v>
      </c>
      <c r="H212">
        <f t="shared" si="6"/>
        <v>1138.4335154826958</v>
      </c>
      <c r="I212">
        <f>IF(LCOH!$C$28=Menu!$A$1,'Approvvigionamento energia'!C212,0)+IF(LCOH!$C$28=Menu!$A$2,'Approvvigionamento energia'!D212,0)+IF(LCOH!$C$28=Menu!$A$3,'Approvvigionamento energia'!E212,0)+IF(LCOH!$C$28=Menu!$A$4,'Approvvigionamento energia'!F212,0)+IF(LCOH!$C$28=Menu!$A$5,'Approvvigionamento energia'!G212,0)+IF(LCOH!$C$28=Menu!$A$6,'Approvvigionamento energia'!H212,0)</f>
        <v>1089.6180665501927</v>
      </c>
      <c r="J212">
        <f>'Approvvigionamento energia'!A212+'Approvvigionamento energia'!B212+'Approvvigionamento energia'!I212</f>
        <v>1463.1180665501927</v>
      </c>
      <c r="K212">
        <f>IF(MIN(LCOH!$C$18,J212)&gt;=$P$48*LCOH!$C$18, MIN(LCOH!$C$18,J212),0)</f>
        <v>1463.1180665501927</v>
      </c>
      <c r="L212">
        <f t="shared" si="7"/>
        <v>0</v>
      </c>
      <c r="M212">
        <f>K212/LCOH!$C$18</f>
        <v>0.97541204436679507</v>
      </c>
      <c r="N212">
        <f>K212/LCOH!$C$34</f>
        <v>28.19109954817327</v>
      </c>
    </row>
    <row r="213" spans="1:14" x14ac:dyDescent="0.35">
      <c r="A213">
        <f>'Profilo fotovoltaico'!B215*LCOH!$C$20</f>
        <v>0</v>
      </c>
      <c r="B213">
        <f>'Profilo eolico'!B215*LCOH!$C$21</f>
        <v>383.1</v>
      </c>
      <c r="C213">
        <f>$P$35*'Profilo fotovoltaico'!B215</f>
        <v>0</v>
      </c>
      <c r="D213">
        <f>$Q$37*'Profilo eolico'!B215</f>
        <v>2235.2486280877047</v>
      </c>
      <c r="E213">
        <f>$P$39*'Profilo fotovoltaico'!B215+'Approvvigionamento energia'!$Q$39*'Profilo eolico'!B215</f>
        <v>1676.4364710657783</v>
      </c>
      <c r="F213">
        <f>$P$41*'Profilo fotovoltaico'!B215+'Approvvigionamento energia'!$Q$41*'Profilo eolico'!B215</f>
        <v>1117.6243140438523</v>
      </c>
      <c r="G213">
        <f>$P$43*'Profilo fotovoltaico'!B215+'Approvvigionamento energia'!$Q$43*'Profilo eolico'!B215</f>
        <v>558.81215702192617</v>
      </c>
      <c r="H213">
        <f t="shared" si="6"/>
        <v>1138.4335154826958</v>
      </c>
      <c r="I213">
        <f>IF(LCOH!$C$28=Menu!$A$1,'Approvvigionamento energia'!C213,0)+IF(LCOH!$C$28=Menu!$A$2,'Approvvigionamento energia'!D213,0)+IF(LCOH!$C$28=Menu!$A$3,'Approvvigionamento energia'!E213,0)+IF(LCOH!$C$28=Menu!$A$4,'Approvvigionamento energia'!F213,0)+IF(LCOH!$C$28=Menu!$A$5,'Approvvigionamento energia'!G213,0)+IF(LCOH!$C$28=Menu!$A$6,'Approvvigionamento energia'!H213,0)</f>
        <v>1117.6243140438523</v>
      </c>
      <c r="J213">
        <f>'Approvvigionamento energia'!A213+'Approvvigionamento energia'!B213+'Approvvigionamento energia'!I213</f>
        <v>1500.7243140438522</v>
      </c>
      <c r="K213">
        <f>IF(MIN(LCOH!$C$18,J213)&gt;=$P$48*LCOH!$C$18, MIN(LCOH!$C$18,J213),0)</f>
        <v>1500</v>
      </c>
      <c r="L213">
        <f t="shared" si="7"/>
        <v>0.72431404385224596</v>
      </c>
      <c r="M213">
        <f>K213/LCOH!$C$18</f>
        <v>1</v>
      </c>
      <c r="N213">
        <f>K213/LCOH!$C$34</f>
        <v>28.901734104046245</v>
      </c>
    </row>
    <row r="214" spans="1:14" x14ac:dyDescent="0.35">
      <c r="A214">
        <f>'Profilo fotovoltaico'!B216*LCOH!$C$20</f>
        <v>0</v>
      </c>
      <c r="B214">
        <f>'Profilo eolico'!B216*LCOH!$C$21</f>
        <v>392.7</v>
      </c>
      <c r="C214">
        <f>$P$35*'Profilo fotovoltaico'!B216</f>
        <v>0</v>
      </c>
      <c r="D214">
        <f>$Q$37*'Profilo eolico'!B216</f>
        <v>2291.2611230750235</v>
      </c>
      <c r="E214">
        <f>$P$39*'Profilo fotovoltaico'!B216+'Approvvigionamento energia'!$Q$39*'Profilo eolico'!B216</f>
        <v>1718.4458423062677</v>
      </c>
      <c r="F214">
        <f>$P$41*'Profilo fotovoltaico'!B216+'Approvvigionamento energia'!$Q$41*'Profilo eolico'!B216</f>
        <v>1145.6305615375118</v>
      </c>
      <c r="G214">
        <f>$P$43*'Profilo fotovoltaico'!B216+'Approvvigionamento energia'!$Q$43*'Profilo eolico'!B216</f>
        <v>572.81528076875588</v>
      </c>
      <c r="H214">
        <f t="shared" si="6"/>
        <v>1138.4335154826958</v>
      </c>
      <c r="I214">
        <f>IF(LCOH!$C$28=Menu!$A$1,'Approvvigionamento energia'!C214,0)+IF(LCOH!$C$28=Menu!$A$2,'Approvvigionamento energia'!D214,0)+IF(LCOH!$C$28=Menu!$A$3,'Approvvigionamento energia'!E214,0)+IF(LCOH!$C$28=Menu!$A$4,'Approvvigionamento energia'!F214,0)+IF(LCOH!$C$28=Menu!$A$5,'Approvvigionamento energia'!G214,0)+IF(LCOH!$C$28=Menu!$A$6,'Approvvigionamento energia'!H214,0)</f>
        <v>1145.6305615375118</v>
      </c>
      <c r="J214">
        <f>'Approvvigionamento energia'!A214+'Approvvigionamento energia'!B214+'Approvvigionamento energia'!I214</f>
        <v>1538.3305615375118</v>
      </c>
      <c r="K214">
        <f>IF(MIN(LCOH!$C$18,J214)&gt;=$P$48*LCOH!$C$18, MIN(LCOH!$C$18,J214),0)</f>
        <v>1500</v>
      </c>
      <c r="L214">
        <f t="shared" si="7"/>
        <v>38.330561537511812</v>
      </c>
      <c r="M214">
        <f>K214/LCOH!$C$18</f>
        <v>1</v>
      </c>
      <c r="N214">
        <f>K214/LCOH!$C$34</f>
        <v>28.901734104046245</v>
      </c>
    </row>
    <row r="215" spans="1:14" x14ac:dyDescent="0.35">
      <c r="A215">
        <f>'Profilo fotovoltaico'!B217*LCOH!$C$20</f>
        <v>0</v>
      </c>
      <c r="B215">
        <f>'Profilo eolico'!B217*LCOH!$C$21</f>
        <v>389.29999999999995</v>
      </c>
      <c r="C215">
        <f>$P$35*'Profilo fotovoltaico'!B217</f>
        <v>0</v>
      </c>
      <c r="D215">
        <f>$Q$37*'Profilo eolico'!B217</f>
        <v>2271.4233644336814</v>
      </c>
      <c r="E215">
        <f>$P$39*'Profilo fotovoltaico'!B217+'Approvvigionamento energia'!$Q$39*'Profilo eolico'!B217</f>
        <v>1703.5675233252609</v>
      </c>
      <c r="F215">
        <f>$P$41*'Profilo fotovoltaico'!B217+'Approvvigionamento energia'!$Q$41*'Profilo eolico'!B217</f>
        <v>1135.7116822168407</v>
      </c>
      <c r="G215">
        <f>$P$43*'Profilo fotovoltaico'!B217+'Approvvigionamento energia'!$Q$43*'Profilo eolico'!B217</f>
        <v>567.85584110842035</v>
      </c>
      <c r="H215">
        <f t="shared" si="6"/>
        <v>1138.4335154826958</v>
      </c>
      <c r="I215">
        <f>IF(LCOH!$C$28=Menu!$A$1,'Approvvigionamento energia'!C215,0)+IF(LCOH!$C$28=Menu!$A$2,'Approvvigionamento energia'!D215,0)+IF(LCOH!$C$28=Menu!$A$3,'Approvvigionamento energia'!E215,0)+IF(LCOH!$C$28=Menu!$A$4,'Approvvigionamento energia'!F215,0)+IF(LCOH!$C$28=Menu!$A$5,'Approvvigionamento energia'!G215,0)+IF(LCOH!$C$28=Menu!$A$6,'Approvvigionamento energia'!H215,0)</f>
        <v>1135.7116822168407</v>
      </c>
      <c r="J215">
        <f>'Approvvigionamento energia'!A215+'Approvvigionamento energia'!B215+'Approvvigionamento energia'!I215</f>
        <v>1525.0116822168407</v>
      </c>
      <c r="K215">
        <f>IF(MIN(LCOH!$C$18,J215)&gt;=$P$48*LCOH!$C$18, MIN(LCOH!$C$18,J215),0)</f>
        <v>1500</v>
      </c>
      <c r="L215">
        <f t="shared" si="7"/>
        <v>25.011682216840654</v>
      </c>
      <c r="M215">
        <f>K215/LCOH!$C$18</f>
        <v>1</v>
      </c>
      <c r="N215">
        <f>K215/LCOH!$C$34</f>
        <v>28.901734104046245</v>
      </c>
    </row>
    <row r="216" spans="1:14" x14ac:dyDescent="0.35">
      <c r="A216">
        <f>'Profilo fotovoltaico'!B218*LCOH!$C$20</f>
        <v>0</v>
      </c>
      <c r="B216">
        <f>'Profilo eolico'!B218*LCOH!$C$21</f>
        <v>381.5</v>
      </c>
      <c r="C216">
        <f>$P$35*'Profilo fotovoltaico'!B218</f>
        <v>0</v>
      </c>
      <c r="D216">
        <f>$Q$37*'Profilo eolico'!B218</f>
        <v>2225.9132122564847</v>
      </c>
      <c r="E216">
        <f>$P$39*'Profilo fotovoltaico'!B218+'Approvvigionamento energia'!$Q$39*'Profilo eolico'!B218</f>
        <v>1669.4349091923634</v>
      </c>
      <c r="F216">
        <f>$P$41*'Profilo fotovoltaico'!B218+'Approvvigionamento energia'!$Q$41*'Profilo eolico'!B218</f>
        <v>1112.9566061282424</v>
      </c>
      <c r="G216">
        <f>$P$43*'Profilo fotovoltaico'!B218+'Approvvigionamento energia'!$Q$43*'Profilo eolico'!B218</f>
        <v>556.47830306412118</v>
      </c>
      <c r="H216">
        <f t="shared" si="6"/>
        <v>1138.4335154826958</v>
      </c>
      <c r="I216">
        <f>IF(LCOH!$C$28=Menu!$A$1,'Approvvigionamento energia'!C216,0)+IF(LCOH!$C$28=Menu!$A$2,'Approvvigionamento energia'!D216,0)+IF(LCOH!$C$28=Menu!$A$3,'Approvvigionamento energia'!E216,0)+IF(LCOH!$C$28=Menu!$A$4,'Approvvigionamento energia'!F216,0)+IF(LCOH!$C$28=Menu!$A$5,'Approvvigionamento energia'!G216,0)+IF(LCOH!$C$28=Menu!$A$6,'Approvvigionamento energia'!H216,0)</f>
        <v>1112.9566061282424</v>
      </c>
      <c r="J216">
        <f>'Approvvigionamento energia'!A216+'Approvvigionamento energia'!B216+'Approvvigionamento energia'!I216</f>
        <v>1494.4566061282424</v>
      </c>
      <c r="K216">
        <f>IF(MIN(LCOH!$C$18,J216)&gt;=$P$48*LCOH!$C$18, MIN(LCOH!$C$18,J216),0)</f>
        <v>1494.4566061282424</v>
      </c>
      <c r="L216">
        <f t="shared" si="7"/>
        <v>0</v>
      </c>
      <c r="M216">
        <f>K216/LCOH!$C$18</f>
        <v>0.99630440408549492</v>
      </c>
      <c r="N216">
        <f>K216/LCOH!$C$34</f>
        <v>28.794924973569216</v>
      </c>
    </row>
    <row r="217" spans="1:14" x14ac:dyDescent="0.35">
      <c r="A217">
        <f>'Profilo fotovoltaico'!B219*LCOH!$C$20</f>
        <v>0</v>
      </c>
      <c r="B217">
        <f>'Profilo eolico'!B219*LCOH!$C$21</f>
        <v>363.59999999999997</v>
      </c>
      <c r="C217">
        <f>$P$35*'Profilo fotovoltaico'!B219</f>
        <v>0</v>
      </c>
      <c r="D217">
        <f>$Q$37*'Profilo eolico'!B219</f>
        <v>2121.4732476447125</v>
      </c>
      <c r="E217">
        <f>$P$39*'Profilo fotovoltaico'!B219+'Approvvigionamento energia'!$Q$39*'Profilo eolico'!B219</f>
        <v>1591.1049357335344</v>
      </c>
      <c r="F217">
        <f>$P$41*'Profilo fotovoltaico'!B219+'Approvvigionamento energia'!$Q$41*'Profilo eolico'!B219</f>
        <v>1060.7366238223563</v>
      </c>
      <c r="G217">
        <f>$P$43*'Profilo fotovoltaico'!B219+'Approvvigionamento energia'!$Q$43*'Profilo eolico'!B219</f>
        <v>530.36831191117813</v>
      </c>
      <c r="H217">
        <f t="shared" si="6"/>
        <v>1138.4335154826958</v>
      </c>
      <c r="I217">
        <f>IF(LCOH!$C$28=Menu!$A$1,'Approvvigionamento energia'!C217,0)+IF(LCOH!$C$28=Menu!$A$2,'Approvvigionamento energia'!D217,0)+IF(LCOH!$C$28=Menu!$A$3,'Approvvigionamento energia'!E217,0)+IF(LCOH!$C$28=Menu!$A$4,'Approvvigionamento energia'!F217,0)+IF(LCOH!$C$28=Menu!$A$5,'Approvvigionamento energia'!G217,0)+IF(LCOH!$C$28=Menu!$A$6,'Approvvigionamento energia'!H217,0)</f>
        <v>1060.7366238223563</v>
      </c>
      <c r="J217">
        <f>'Approvvigionamento energia'!A217+'Approvvigionamento energia'!B217+'Approvvigionamento energia'!I217</f>
        <v>1424.3366238223562</v>
      </c>
      <c r="K217">
        <f>IF(MIN(LCOH!$C$18,J217)&gt;=$P$48*LCOH!$C$18, MIN(LCOH!$C$18,J217),0)</f>
        <v>1424.3366238223562</v>
      </c>
      <c r="L217">
        <f t="shared" si="7"/>
        <v>0</v>
      </c>
      <c r="M217">
        <f>K217/LCOH!$C$18</f>
        <v>0.9495577492149041</v>
      </c>
      <c r="N217">
        <f>K217/LCOH!$C$34</f>
        <v>27.443865584245785</v>
      </c>
    </row>
    <row r="218" spans="1:14" x14ac:dyDescent="0.35">
      <c r="A218">
        <f>'Profilo fotovoltaico'!B220*LCOH!$C$20</f>
        <v>0</v>
      </c>
      <c r="B218">
        <f>'Profilo eolico'!B220*LCOH!$C$21</f>
        <v>346</v>
      </c>
      <c r="C218">
        <f>$P$35*'Profilo fotovoltaico'!B220</f>
        <v>0</v>
      </c>
      <c r="D218">
        <f>$Q$37*'Profilo eolico'!B220</f>
        <v>2018.7836735012941</v>
      </c>
      <c r="E218">
        <f>$P$39*'Profilo fotovoltaico'!B220+'Approvvigionamento energia'!$Q$39*'Profilo eolico'!B220</f>
        <v>1514.0877551259705</v>
      </c>
      <c r="F218">
        <f>$P$41*'Profilo fotovoltaico'!B220+'Approvvigionamento energia'!$Q$41*'Profilo eolico'!B220</f>
        <v>1009.391836750647</v>
      </c>
      <c r="G218">
        <f>$P$43*'Profilo fotovoltaico'!B220+'Approvvigionamento energia'!$Q$43*'Profilo eolico'!B220</f>
        <v>504.69591837532352</v>
      </c>
      <c r="H218">
        <f t="shared" si="6"/>
        <v>1138.4335154826958</v>
      </c>
      <c r="I218">
        <f>IF(LCOH!$C$28=Menu!$A$1,'Approvvigionamento energia'!C218,0)+IF(LCOH!$C$28=Menu!$A$2,'Approvvigionamento energia'!D218,0)+IF(LCOH!$C$28=Menu!$A$3,'Approvvigionamento energia'!E218,0)+IF(LCOH!$C$28=Menu!$A$4,'Approvvigionamento energia'!F218,0)+IF(LCOH!$C$28=Menu!$A$5,'Approvvigionamento energia'!G218,0)+IF(LCOH!$C$28=Menu!$A$6,'Approvvigionamento energia'!H218,0)</f>
        <v>1009.391836750647</v>
      </c>
      <c r="J218">
        <f>'Approvvigionamento energia'!A218+'Approvvigionamento energia'!B218+'Approvvigionamento energia'!I218</f>
        <v>1355.3918367506471</v>
      </c>
      <c r="K218">
        <f>IF(MIN(LCOH!$C$18,J218)&gt;=$P$48*LCOH!$C$18, MIN(LCOH!$C$18,J218),0)</f>
        <v>1355.3918367506471</v>
      </c>
      <c r="L218">
        <f t="shared" si="7"/>
        <v>0</v>
      </c>
      <c r="M218">
        <f>K218/LCOH!$C$18</f>
        <v>0.90359455783376474</v>
      </c>
      <c r="N218">
        <f>K218/LCOH!$C$34</f>
        <v>26.115449648374703</v>
      </c>
    </row>
    <row r="219" spans="1:14" x14ac:dyDescent="0.35">
      <c r="A219">
        <f>'Profilo fotovoltaico'!B221*LCOH!$C$20</f>
        <v>0</v>
      </c>
      <c r="B219">
        <f>'Profilo eolico'!B221*LCOH!$C$21</f>
        <v>349.4</v>
      </c>
      <c r="C219">
        <f>$P$35*'Profilo fotovoltaico'!B221</f>
        <v>0</v>
      </c>
      <c r="D219">
        <f>$Q$37*'Profilo eolico'!B221</f>
        <v>2038.6214321426364</v>
      </c>
      <c r="E219">
        <f>$P$39*'Profilo fotovoltaico'!B221+'Approvvigionamento energia'!$Q$39*'Profilo eolico'!B221</f>
        <v>1528.9660741069772</v>
      </c>
      <c r="F219">
        <f>$P$41*'Profilo fotovoltaico'!B221+'Approvvigionamento energia'!$Q$41*'Profilo eolico'!B221</f>
        <v>1019.3107160713182</v>
      </c>
      <c r="G219">
        <f>$P$43*'Profilo fotovoltaico'!B221+'Approvvigionamento energia'!$Q$43*'Profilo eolico'!B221</f>
        <v>509.65535803565911</v>
      </c>
      <c r="H219">
        <f t="shared" si="6"/>
        <v>1138.4335154826958</v>
      </c>
      <c r="I219">
        <f>IF(LCOH!$C$28=Menu!$A$1,'Approvvigionamento energia'!C219,0)+IF(LCOH!$C$28=Menu!$A$2,'Approvvigionamento energia'!D219,0)+IF(LCOH!$C$28=Menu!$A$3,'Approvvigionamento energia'!E219,0)+IF(LCOH!$C$28=Menu!$A$4,'Approvvigionamento energia'!F219,0)+IF(LCOH!$C$28=Menu!$A$5,'Approvvigionamento energia'!G219,0)+IF(LCOH!$C$28=Menu!$A$6,'Approvvigionamento energia'!H219,0)</f>
        <v>1019.3107160713182</v>
      </c>
      <c r="J219">
        <f>'Approvvigionamento energia'!A219+'Approvvigionamento energia'!B219+'Approvvigionamento energia'!I219</f>
        <v>1368.7107160713181</v>
      </c>
      <c r="K219">
        <f>IF(MIN(LCOH!$C$18,J219)&gt;=$P$48*LCOH!$C$18, MIN(LCOH!$C$18,J219),0)</f>
        <v>1368.7107160713181</v>
      </c>
      <c r="L219">
        <f t="shared" si="7"/>
        <v>0</v>
      </c>
      <c r="M219">
        <f>K219/LCOH!$C$18</f>
        <v>0.91247381071421207</v>
      </c>
      <c r="N219">
        <f>K219/LCOH!$C$34</f>
        <v>26.37207545416798</v>
      </c>
    </row>
    <row r="220" spans="1:14" x14ac:dyDescent="0.35">
      <c r="A220">
        <f>'Profilo fotovoltaico'!B222*LCOH!$C$20</f>
        <v>0</v>
      </c>
      <c r="B220">
        <f>'Profilo eolico'!B222*LCOH!$C$21</f>
        <v>361.3</v>
      </c>
      <c r="C220">
        <f>$P$35*'Profilo fotovoltaico'!B222</f>
        <v>0</v>
      </c>
      <c r="D220">
        <f>$Q$37*'Profilo eolico'!B222</f>
        <v>2108.0535873873341</v>
      </c>
      <c r="E220">
        <f>$P$39*'Profilo fotovoltaico'!B222+'Approvvigionamento energia'!$Q$39*'Profilo eolico'!B222</f>
        <v>1581.0401905405006</v>
      </c>
      <c r="F220">
        <f>$P$41*'Profilo fotovoltaico'!B222+'Approvvigionamento energia'!$Q$41*'Profilo eolico'!B222</f>
        <v>1054.0267936936671</v>
      </c>
      <c r="G220">
        <f>$P$43*'Profilo fotovoltaico'!B222+'Approvvigionamento energia'!$Q$43*'Profilo eolico'!B222</f>
        <v>527.01339684683353</v>
      </c>
      <c r="H220">
        <f t="shared" si="6"/>
        <v>1138.4335154826958</v>
      </c>
      <c r="I220">
        <f>IF(LCOH!$C$28=Menu!$A$1,'Approvvigionamento energia'!C220,0)+IF(LCOH!$C$28=Menu!$A$2,'Approvvigionamento energia'!D220,0)+IF(LCOH!$C$28=Menu!$A$3,'Approvvigionamento energia'!E220,0)+IF(LCOH!$C$28=Menu!$A$4,'Approvvigionamento energia'!F220,0)+IF(LCOH!$C$28=Menu!$A$5,'Approvvigionamento energia'!G220,0)+IF(LCOH!$C$28=Menu!$A$6,'Approvvigionamento energia'!H220,0)</f>
        <v>1054.0267936936671</v>
      </c>
      <c r="J220">
        <f>'Approvvigionamento energia'!A220+'Approvvigionamento energia'!B220+'Approvvigionamento energia'!I220</f>
        <v>1415.326793693667</v>
      </c>
      <c r="K220">
        <f>IF(MIN(LCOH!$C$18,J220)&gt;=$P$48*LCOH!$C$18, MIN(LCOH!$C$18,J220),0)</f>
        <v>1415.326793693667</v>
      </c>
      <c r="L220">
        <f t="shared" si="7"/>
        <v>0</v>
      </c>
      <c r="M220">
        <f>K220/LCOH!$C$18</f>
        <v>0.94355119579577806</v>
      </c>
      <c r="N220">
        <f>K220/LCOH!$C$34</f>
        <v>27.270265774444454</v>
      </c>
    </row>
    <row r="221" spans="1:14" x14ac:dyDescent="0.35">
      <c r="A221">
        <f>'Profilo fotovoltaico'!B223*LCOH!$C$20</f>
        <v>0</v>
      </c>
      <c r="B221">
        <f>'Profilo eolico'!B223*LCOH!$C$21</f>
        <v>382.79999999999995</v>
      </c>
      <c r="C221">
        <f>$P$35*'Profilo fotovoltaico'!B223</f>
        <v>0</v>
      </c>
      <c r="D221">
        <f>$Q$37*'Profilo eolico'!B223</f>
        <v>2233.4982376193507</v>
      </c>
      <c r="E221">
        <f>$P$39*'Profilo fotovoltaico'!B223+'Approvvigionamento energia'!$Q$39*'Profilo eolico'!B223</f>
        <v>1675.1236782145129</v>
      </c>
      <c r="F221">
        <f>$P$41*'Profilo fotovoltaico'!B223+'Approvvigionamento energia'!$Q$41*'Profilo eolico'!B223</f>
        <v>1116.7491188096753</v>
      </c>
      <c r="G221">
        <f>$P$43*'Profilo fotovoltaico'!B223+'Approvvigionamento energia'!$Q$43*'Profilo eolico'!B223</f>
        <v>558.37455940483767</v>
      </c>
      <c r="H221">
        <f t="shared" si="6"/>
        <v>1138.4335154826958</v>
      </c>
      <c r="I221">
        <f>IF(LCOH!$C$28=Menu!$A$1,'Approvvigionamento energia'!C221,0)+IF(LCOH!$C$28=Menu!$A$2,'Approvvigionamento energia'!D221,0)+IF(LCOH!$C$28=Menu!$A$3,'Approvvigionamento energia'!E221,0)+IF(LCOH!$C$28=Menu!$A$4,'Approvvigionamento energia'!F221,0)+IF(LCOH!$C$28=Menu!$A$5,'Approvvigionamento energia'!G221,0)+IF(LCOH!$C$28=Menu!$A$6,'Approvvigionamento energia'!H221,0)</f>
        <v>1116.7491188096753</v>
      </c>
      <c r="J221">
        <f>'Approvvigionamento energia'!A221+'Approvvigionamento energia'!B221+'Approvvigionamento energia'!I221</f>
        <v>1499.5491188096753</v>
      </c>
      <c r="K221">
        <f>IF(MIN(LCOH!$C$18,J221)&gt;=$P$48*LCOH!$C$18, MIN(LCOH!$C$18,J221),0)</f>
        <v>1499.5491188096753</v>
      </c>
      <c r="L221">
        <f t="shared" si="7"/>
        <v>0</v>
      </c>
      <c r="M221">
        <f>K221/LCOH!$C$18</f>
        <v>0.99969941253978356</v>
      </c>
      <c r="N221">
        <f>K221/LCOH!$C$34</f>
        <v>28.893046605196055</v>
      </c>
    </row>
    <row r="222" spans="1:14" x14ac:dyDescent="0.35">
      <c r="A222">
        <f>'Profilo fotovoltaico'!B224*LCOH!$C$20</f>
        <v>0</v>
      </c>
      <c r="B222">
        <f>'Profilo eolico'!B224*LCOH!$C$21</f>
        <v>392</v>
      </c>
      <c r="C222">
        <f>$P$35*'Profilo fotovoltaico'!B224</f>
        <v>0</v>
      </c>
      <c r="D222">
        <f>$Q$37*'Profilo eolico'!B224</f>
        <v>2287.1768786488651</v>
      </c>
      <c r="E222">
        <f>$P$39*'Profilo fotovoltaico'!B224+'Approvvigionamento energia'!$Q$39*'Profilo eolico'!B224</f>
        <v>1715.3826589866487</v>
      </c>
      <c r="F222">
        <f>$P$41*'Profilo fotovoltaico'!B224+'Approvvigionamento energia'!$Q$41*'Profilo eolico'!B224</f>
        <v>1143.5884393244326</v>
      </c>
      <c r="G222">
        <f>$P$43*'Profilo fotovoltaico'!B224+'Approvvigionamento energia'!$Q$43*'Profilo eolico'!B224</f>
        <v>571.79421966221628</v>
      </c>
      <c r="H222">
        <f t="shared" si="6"/>
        <v>1138.4335154826958</v>
      </c>
      <c r="I222">
        <f>IF(LCOH!$C$28=Menu!$A$1,'Approvvigionamento energia'!C222,0)+IF(LCOH!$C$28=Menu!$A$2,'Approvvigionamento energia'!D222,0)+IF(LCOH!$C$28=Menu!$A$3,'Approvvigionamento energia'!E222,0)+IF(LCOH!$C$28=Menu!$A$4,'Approvvigionamento energia'!F222,0)+IF(LCOH!$C$28=Menu!$A$5,'Approvvigionamento energia'!G222,0)+IF(LCOH!$C$28=Menu!$A$6,'Approvvigionamento energia'!H222,0)</f>
        <v>1143.5884393244326</v>
      </c>
      <c r="J222">
        <f>'Approvvigionamento energia'!A222+'Approvvigionamento energia'!B222+'Approvvigionamento energia'!I222</f>
        <v>1535.5884393244326</v>
      </c>
      <c r="K222">
        <f>IF(MIN(LCOH!$C$18,J222)&gt;=$P$48*LCOH!$C$18, MIN(LCOH!$C$18,J222),0)</f>
        <v>1500</v>
      </c>
      <c r="L222">
        <f t="shared" si="7"/>
        <v>35.588439324432557</v>
      </c>
      <c r="M222">
        <f>K222/LCOH!$C$18</f>
        <v>1</v>
      </c>
      <c r="N222">
        <f>K222/LCOH!$C$34</f>
        <v>28.901734104046245</v>
      </c>
    </row>
    <row r="223" spans="1:14" x14ac:dyDescent="0.35">
      <c r="A223">
        <f>'Profilo fotovoltaico'!B225*LCOH!$C$20</f>
        <v>0</v>
      </c>
      <c r="B223">
        <f>'Profilo eolico'!B225*LCOH!$C$21</f>
        <v>393.6</v>
      </c>
      <c r="C223">
        <f>$P$35*'Profilo fotovoltaico'!B225</f>
        <v>0</v>
      </c>
      <c r="D223">
        <f>$Q$37*'Profilo eolico'!B225</f>
        <v>2296.5122944800851</v>
      </c>
      <c r="E223">
        <f>$P$39*'Profilo fotovoltaico'!B225+'Approvvigionamento energia'!$Q$39*'Profilo eolico'!B225</f>
        <v>1722.3842208600636</v>
      </c>
      <c r="F223">
        <f>$P$41*'Profilo fotovoltaico'!B225+'Approvvigionamento energia'!$Q$41*'Profilo eolico'!B225</f>
        <v>1148.2561472400425</v>
      </c>
      <c r="G223">
        <f>$P$43*'Profilo fotovoltaico'!B225+'Approvvigionamento energia'!$Q$43*'Profilo eolico'!B225</f>
        <v>574.12807362002127</v>
      </c>
      <c r="H223">
        <f t="shared" si="6"/>
        <v>1138.4335154826958</v>
      </c>
      <c r="I223">
        <f>IF(LCOH!$C$28=Menu!$A$1,'Approvvigionamento energia'!C223,0)+IF(LCOH!$C$28=Menu!$A$2,'Approvvigionamento energia'!D223,0)+IF(LCOH!$C$28=Menu!$A$3,'Approvvigionamento energia'!E223,0)+IF(LCOH!$C$28=Menu!$A$4,'Approvvigionamento energia'!F223,0)+IF(LCOH!$C$28=Menu!$A$5,'Approvvigionamento energia'!G223,0)+IF(LCOH!$C$28=Menu!$A$6,'Approvvigionamento energia'!H223,0)</f>
        <v>1148.2561472400425</v>
      </c>
      <c r="J223">
        <f>'Approvvigionamento energia'!A223+'Approvvigionamento energia'!B223+'Approvvigionamento energia'!I223</f>
        <v>1541.8561472400424</v>
      </c>
      <c r="K223">
        <f>IF(MIN(LCOH!$C$18,J223)&gt;=$P$48*LCOH!$C$18, MIN(LCOH!$C$18,J223),0)</f>
        <v>1500</v>
      </c>
      <c r="L223">
        <f t="shared" si="7"/>
        <v>41.856147240042446</v>
      </c>
      <c r="M223">
        <f>K223/LCOH!$C$18</f>
        <v>1</v>
      </c>
      <c r="N223">
        <f>K223/LCOH!$C$34</f>
        <v>28.901734104046245</v>
      </c>
    </row>
    <row r="224" spans="1:14" x14ac:dyDescent="0.35">
      <c r="A224">
        <f>'Profilo fotovoltaico'!B226*LCOH!$C$20</f>
        <v>2</v>
      </c>
      <c r="B224">
        <f>'Profilo eolico'!B226*LCOH!$C$21</f>
        <v>394.3</v>
      </c>
      <c r="C224">
        <f>$P$35*'Profilo fotovoltaico'!B226</f>
        <v>14.70922437524413</v>
      </c>
      <c r="D224">
        <f>$Q$37*'Profilo eolico'!B226</f>
        <v>2300.5965389062435</v>
      </c>
      <c r="E224">
        <f>$P$39*'Profilo fotovoltaico'!B226+'Approvvigionamento energia'!$Q$39*'Profilo eolico'!B226</f>
        <v>1729.1247102734935</v>
      </c>
      <c r="F224">
        <f>$P$41*'Profilo fotovoltaico'!B226+'Approvvigionamento energia'!$Q$41*'Profilo eolico'!B226</f>
        <v>1157.6528816407438</v>
      </c>
      <c r="G224">
        <f>$P$43*'Profilo fotovoltaico'!B226+'Approvvigionamento energia'!$Q$43*'Profilo eolico'!B226</f>
        <v>586.18105300799402</v>
      </c>
      <c r="H224">
        <f t="shared" si="6"/>
        <v>1138.4335154826958</v>
      </c>
      <c r="I224">
        <f>IF(LCOH!$C$28=Menu!$A$1,'Approvvigionamento energia'!C224,0)+IF(LCOH!$C$28=Menu!$A$2,'Approvvigionamento energia'!D224,0)+IF(LCOH!$C$28=Menu!$A$3,'Approvvigionamento energia'!E224,0)+IF(LCOH!$C$28=Menu!$A$4,'Approvvigionamento energia'!F224,0)+IF(LCOH!$C$28=Menu!$A$5,'Approvvigionamento energia'!G224,0)+IF(LCOH!$C$28=Menu!$A$6,'Approvvigionamento energia'!H224,0)</f>
        <v>1157.6528816407438</v>
      </c>
      <c r="J224">
        <f>'Approvvigionamento energia'!A224+'Approvvigionamento energia'!B224+'Approvvigionamento energia'!I224</f>
        <v>1553.9528816407437</v>
      </c>
      <c r="K224">
        <f>IF(MIN(LCOH!$C$18,J224)&gt;=$P$48*LCOH!$C$18, MIN(LCOH!$C$18,J224),0)</f>
        <v>1500</v>
      </c>
      <c r="L224">
        <f t="shared" si="7"/>
        <v>53.952881640743726</v>
      </c>
      <c r="M224">
        <f>K224/LCOH!$C$18</f>
        <v>1</v>
      </c>
      <c r="N224">
        <f>K224/LCOH!$C$34</f>
        <v>28.901734104046245</v>
      </c>
    </row>
    <row r="225" spans="1:14" x14ac:dyDescent="0.35">
      <c r="A225">
        <f>'Profilo fotovoltaico'!B227*LCOH!$C$20</f>
        <v>64</v>
      </c>
      <c r="B225">
        <f>'Profilo eolico'!B227*LCOH!$C$21</f>
        <v>378.59999999999997</v>
      </c>
      <c r="C225">
        <f>$P$35*'Profilo fotovoltaico'!B227</f>
        <v>470.69518000781216</v>
      </c>
      <c r="D225">
        <f>$Q$37*'Profilo eolico'!B227</f>
        <v>2208.9927710623988</v>
      </c>
      <c r="E225">
        <f>$P$39*'Profilo fotovoltaico'!B227+'Approvvigionamento energia'!$Q$39*'Profilo eolico'!B227</f>
        <v>1774.4183732987519</v>
      </c>
      <c r="F225">
        <f>$P$41*'Profilo fotovoltaico'!B227+'Approvvigionamento energia'!$Q$41*'Profilo eolico'!B227</f>
        <v>1339.8439755351055</v>
      </c>
      <c r="G225">
        <f>$P$43*'Profilo fotovoltaico'!B227+'Approvvigionamento energia'!$Q$43*'Profilo eolico'!B227</f>
        <v>905.2695777714589</v>
      </c>
      <c r="H225">
        <f t="shared" si="6"/>
        <v>1138.4335154826958</v>
      </c>
      <c r="I225">
        <f>IF(LCOH!$C$28=Menu!$A$1,'Approvvigionamento energia'!C225,0)+IF(LCOH!$C$28=Menu!$A$2,'Approvvigionamento energia'!D225,0)+IF(LCOH!$C$28=Menu!$A$3,'Approvvigionamento energia'!E225,0)+IF(LCOH!$C$28=Menu!$A$4,'Approvvigionamento energia'!F225,0)+IF(LCOH!$C$28=Menu!$A$5,'Approvvigionamento energia'!G225,0)+IF(LCOH!$C$28=Menu!$A$6,'Approvvigionamento energia'!H225,0)</f>
        <v>1339.8439755351055</v>
      </c>
      <c r="J225">
        <f>'Approvvigionamento energia'!A225+'Approvvigionamento energia'!B225+'Approvvigionamento energia'!I225</f>
        <v>1782.4439755351054</v>
      </c>
      <c r="K225">
        <f>IF(MIN(LCOH!$C$18,J225)&gt;=$P$48*LCOH!$C$18, MIN(LCOH!$C$18,J225),0)</f>
        <v>1500</v>
      </c>
      <c r="L225">
        <f t="shared" si="7"/>
        <v>282.44397553510544</v>
      </c>
      <c r="M225">
        <f>K225/LCOH!$C$18</f>
        <v>1</v>
      </c>
      <c r="N225">
        <f>K225/LCOH!$C$34</f>
        <v>28.901734104046245</v>
      </c>
    </row>
    <row r="226" spans="1:14" x14ac:dyDescent="0.35">
      <c r="A226">
        <f>'Profilo fotovoltaico'!B228*LCOH!$C$20</f>
        <v>184</v>
      </c>
      <c r="B226">
        <f>'Profilo eolico'!B228*LCOH!$C$21</f>
        <v>412.6</v>
      </c>
      <c r="C226">
        <f>$P$35*'Profilo fotovoltaico'!B228</f>
        <v>1353.2486425224599</v>
      </c>
      <c r="D226">
        <f>$Q$37*'Profilo eolico'!B228</f>
        <v>2407.370357475821</v>
      </c>
      <c r="E226">
        <f>$P$39*'Profilo fotovoltaico'!B228+'Approvvigionamento energia'!$Q$39*'Profilo eolico'!B228</f>
        <v>2143.8399287374805</v>
      </c>
      <c r="F226">
        <f>$P$41*'Profilo fotovoltaico'!B228+'Approvvigionamento energia'!$Q$41*'Profilo eolico'!B228</f>
        <v>1880.3094999991404</v>
      </c>
      <c r="G226">
        <f>$P$43*'Profilo fotovoltaico'!B228+'Approvvigionamento energia'!$Q$43*'Profilo eolico'!B228</f>
        <v>1616.7790712608003</v>
      </c>
      <c r="H226">
        <f t="shared" si="6"/>
        <v>1138.4335154826958</v>
      </c>
      <c r="I226">
        <f>IF(LCOH!$C$28=Menu!$A$1,'Approvvigionamento energia'!C226,0)+IF(LCOH!$C$28=Menu!$A$2,'Approvvigionamento energia'!D226,0)+IF(LCOH!$C$28=Menu!$A$3,'Approvvigionamento energia'!E226,0)+IF(LCOH!$C$28=Menu!$A$4,'Approvvigionamento energia'!F226,0)+IF(LCOH!$C$28=Menu!$A$5,'Approvvigionamento energia'!G226,0)+IF(LCOH!$C$28=Menu!$A$6,'Approvvigionamento energia'!H226,0)</f>
        <v>1880.3094999991404</v>
      </c>
      <c r="J226">
        <f>'Approvvigionamento energia'!A226+'Approvvigionamento energia'!B226+'Approvvigionamento energia'!I226</f>
        <v>2476.9094999991403</v>
      </c>
      <c r="K226">
        <f>IF(MIN(LCOH!$C$18,J226)&gt;=$P$48*LCOH!$C$18, MIN(LCOH!$C$18,J226),0)</f>
        <v>1500</v>
      </c>
      <c r="L226">
        <f t="shared" si="7"/>
        <v>976.90949999914028</v>
      </c>
      <c r="M226">
        <f>K226/LCOH!$C$18</f>
        <v>1</v>
      </c>
      <c r="N226">
        <f>K226/LCOH!$C$34</f>
        <v>28.901734104046245</v>
      </c>
    </row>
    <row r="227" spans="1:14" x14ac:dyDescent="0.35">
      <c r="A227">
        <f>'Profilo fotovoltaico'!B229*LCOH!$C$20</f>
        <v>303</v>
      </c>
      <c r="B227">
        <f>'Profilo eolico'!B229*LCOH!$C$21</f>
        <v>482.70000000000005</v>
      </c>
      <c r="C227">
        <f>$P$35*'Profilo fotovoltaico'!B229</f>
        <v>2228.4474928494856</v>
      </c>
      <c r="D227">
        <f>$Q$37*'Profilo eolico'!B229</f>
        <v>2816.3782635811408</v>
      </c>
      <c r="E227">
        <f>$P$39*'Profilo fotovoltaico'!B229+'Approvvigionamento energia'!$Q$39*'Profilo eolico'!B229</f>
        <v>2669.3955708982271</v>
      </c>
      <c r="F227">
        <f>$P$41*'Profilo fotovoltaico'!B229+'Approvvigionamento energia'!$Q$41*'Profilo eolico'!B229</f>
        <v>2522.412878215313</v>
      </c>
      <c r="G227">
        <f>$P$43*'Profilo fotovoltaico'!B229+'Approvvigionamento energia'!$Q$43*'Profilo eolico'!B229</f>
        <v>2375.4301855323997</v>
      </c>
      <c r="H227">
        <f t="shared" si="6"/>
        <v>1138.4335154826958</v>
      </c>
      <c r="I227">
        <f>IF(LCOH!$C$28=Menu!$A$1,'Approvvigionamento energia'!C227,0)+IF(LCOH!$C$28=Menu!$A$2,'Approvvigionamento energia'!D227,0)+IF(LCOH!$C$28=Menu!$A$3,'Approvvigionamento energia'!E227,0)+IF(LCOH!$C$28=Menu!$A$4,'Approvvigionamento energia'!F227,0)+IF(LCOH!$C$28=Menu!$A$5,'Approvvigionamento energia'!G227,0)+IF(LCOH!$C$28=Menu!$A$6,'Approvvigionamento energia'!H227,0)</f>
        <v>2522.412878215313</v>
      </c>
      <c r="J227">
        <f>'Approvvigionamento energia'!A227+'Approvvigionamento energia'!B227+'Approvvigionamento energia'!I227</f>
        <v>3308.1128782153128</v>
      </c>
      <c r="K227">
        <f>IF(MIN(LCOH!$C$18,J227)&gt;=$P$48*LCOH!$C$18, MIN(LCOH!$C$18,J227),0)</f>
        <v>1500</v>
      </c>
      <c r="L227">
        <f t="shared" si="7"/>
        <v>1808.1128782153128</v>
      </c>
      <c r="M227">
        <f>K227/LCOH!$C$18</f>
        <v>1</v>
      </c>
      <c r="N227">
        <f>K227/LCOH!$C$34</f>
        <v>28.901734104046245</v>
      </c>
    </row>
    <row r="228" spans="1:14" x14ac:dyDescent="0.35">
      <c r="A228">
        <f>'Profilo fotovoltaico'!B230*LCOH!$C$20</f>
        <v>371</v>
      </c>
      <c r="B228">
        <f>'Profilo eolico'!B230*LCOH!$C$21</f>
        <v>535.80000000000007</v>
      </c>
      <c r="C228">
        <f>$P$35*'Profilo fotovoltaico'!B230</f>
        <v>2728.5611216077859</v>
      </c>
      <c r="D228">
        <f>$Q$37*'Profilo eolico'!B230</f>
        <v>3126.1973764797499</v>
      </c>
      <c r="E228">
        <f>$P$39*'Profilo fotovoltaico'!B230+'Approvvigionamento energia'!$Q$39*'Profilo eolico'!B230</f>
        <v>3026.7883127617588</v>
      </c>
      <c r="F228">
        <f>$P$41*'Profilo fotovoltaico'!B230+'Approvvigionamento energia'!$Q$41*'Profilo eolico'!B230</f>
        <v>2927.3792490437681</v>
      </c>
      <c r="G228">
        <f>$P$43*'Profilo fotovoltaico'!B230+'Approvvigionamento energia'!$Q$43*'Profilo eolico'!B230</f>
        <v>2827.970185325777</v>
      </c>
      <c r="H228">
        <f t="shared" si="6"/>
        <v>1138.4335154826958</v>
      </c>
      <c r="I228">
        <f>IF(LCOH!$C$28=Menu!$A$1,'Approvvigionamento energia'!C228,0)+IF(LCOH!$C$28=Menu!$A$2,'Approvvigionamento energia'!D228,0)+IF(LCOH!$C$28=Menu!$A$3,'Approvvigionamento energia'!E228,0)+IF(LCOH!$C$28=Menu!$A$4,'Approvvigionamento energia'!F228,0)+IF(LCOH!$C$28=Menu!$A$5,'Approvvigionamento energia'!G228,0)+IF(LCOH!$C$28=Menu!$A$6,'Approvvigionamento energia'!H228,0)</f>
        <v>2927.3792490437681</v>
      </c>
      <c r="J228">
        <f>'Approvvigionamento energia'!A228+'Approvvigionamento energia'!B228+'Approvvigionamento energia'!I228</f>
        <v>3834.1792490437683</v>
      </c>
      <c r="K228">
        <f>IF(MIN(LCOH!$C$18,J228)&gt;=$P$48*LCOH!$C$18, MIN(LCOH!$C$18,J228),0)</f>
        <v>1500</v>
      </c>
      <c r="L228">
        <f t="shared" si="7"/>
        <v>2334.1792490437683</v>
      </c>
      <c r="M228">
        <f>K228/LCOH!$C$18</f>
        <v>1</v>
      </c>
      <c r="N228">
        <f>K228/LCOH!$C$34</f>
        <v>28.901734104046245</v>
      </c>
    </row>
    <row r="229" spans="1:14" x14ac:dyDescent="0.35">
      <c r="A229">
        <f>'Profilo fotovoltaico'!B231*LCOH!$C$20</f>
        <v>374</v>
      </c>
      <c r="B229">
        <f>'Profilo eolico'!B231*LCOH!$C$21</f>
        <v>579.30000000000007</v>
      </c>
      <c r="C229">
        <f>$P$35*'Profilo fotovoltaico'!B231</f>
        <v>2750.6249581706525</v>
      </c>
      <c r="D229">
        <f>$Q$37*'Profilo eolico'!B231</f>
        <v>3380.0039943910397</v>
      </c>
      <c r="E229">
        <f>$P$39*'Profilo fotovoltaico'!B231+'Approvvigionamento energia'!$Q$39*'Profilo eolico'!B231</f>
        <v>3222.6592353359429</v>
      </c>
      <c r="F229">
        <f>$P$41*'Profilo fotovoltaico'!B231+'Approvvigionamento energia'!$Q$41*'Profilo eolico'!B231</f>
        <v>3065.3144762808461</v>
      </c>
      <c r="G229">
        <f>$P$43*'Profilo fotovoltaico'!B231+'Approvvigionamento energia'!$Q$43*'Profilo eolico'!B231</f>
        <v>2907.9697172257493</v>
      </c>
      <c r="H229">
        <f t="shared" si="6"/>
        <v>1138.4335154826958</v>
      </c>
      <c r="I229">
        <f>IF(LCOH!$C$28=Menu!$A$1,'Approvvigionamento energia'!C229,0)+IF(LCOH!$C$28=Menu!$A$2,'Approvvigionamento energia'!D229,0)+IF(LCOH!$C$28=Menu!$A$3,'Approvvigionamento energia'!E229,0)+IF(LCOH!$C$28=Menu!$A$4,'Approvvigionamento energia'!F229,0)+IF(LCOH!$C$28=Menu!$A$5,'Approvvigionamento energia'!G229,0)+IF(LCOH!$C$28=Menu!$A$6,'Approvvigionamento energia'!H229,0)</f>
        <v>3065.3144762808461</v>
      </c>
      <c r="J229">
        <f>'Approvvigionamento energia'!A229+'Approvvigionamento energia'!B229+'Approvvigionamento energia'!I229</f>
        <v>4018.6144762808462</v>
      </c>
      <c r="K229">
        <f>IF(MIN(LCOH!$C$18,J229)&gt;=$P$48*LCOH!$C$18, MIN(LCOH!$C$18,J229),0)</f>
        <v>1500</v>
      </c>
      <c r="L229">
        <f t="shared" si="7"/>
        <v>2518.6144762808462</v>
      </c>
      <c r="M229">
        <f>K229/LCOH!$C$18</f>
        <v>1</v>
      </c>
      <c r="N229">
        <f>K229/LCOH!$C$34</f>
        <v>28.901734104046245</v>
      </c>
    </row>
    <row r="230" spans="1:14" x14ac:dyDescent="0.35">
      <c r="A230">
        <f>'Profilo fotovoltaico'!B232*LCOH!$C$20</f>
        <v>338</v>
      </c>
      <c r="B230">
        <f>'Profilo eolico'!B232*LCOH!$C$21</f>
        <v>602.19999999999993</v>
      </c>
      <c r="C230">
        <f>$P$35*'Profilo fotovoltaico'!B232</f>
        <v>2485.8589194162582</v>
      </c>
      <c r="D230">
        <f>$Q$37*'Profilo eolico'!B232</f>
        <v>3513.6171334753735</v>
      </c>
      <c r="E230">
        <f>$P$39*'Profilo fotovoltaico'!B232+'Approvvigionamento energia'!$Q$39*'Profilo eolico'!B232</f>
        <v>3256.6775799605944</v>
      </c>
      <c r="F230">
        <f>$P$41*'Profilo fotovoltaico'!B232+'Approvvigionamento energia'!$Q$41*'Profilo eolico'!B232</f>
        <v>2999.7380264458161</v>
      </c>
      <c r="G230">
        <f>$P$43*'Profilo fotovoltaico'!B232+'Approvvigionamento energia'!$Q$43*'Profilo eolico'!B232</f>
        <v>2742.7984729310374</v>
      </c>
      <c r="H230">
        <f t="shared" si="6"/>
        <v>1138.4335154826958</v>
      </c>
      <c r="I230">
        <f>IF(LCOH!$C$28=Menu!$A$1,'Approvvigionamento energia'!C230,0)+IF(LCOH!$C$28=Menu!$A$2,'Approvvigionamento energia'!D230,0)+IF(LCOH!$C$28=Menu!$A$3,'Approvvigionamento energia'!E230,0)+IF(LCOH!$C$28=Menu!$A$4,'Approvvigionamento energia'!F230,0)+IF(LCOH!$C$28=Menu!$A$5,'Approvvigionamento energia'!G230,0)+IF(LCOH!$C$28=Menu!$A$6,'Approvvigionamento energia'!H230,0)</f>
        <v>2999.7380264458161</v>
      </c>
      <c r="J230">
        <f>'Approvvigionamento energia'!A230+'Approvvigionamento energia'!B230+'Approvvigionamento energia'!I230</f>
        <v>3939.9380264458159</v>
      </c>
      <c r="K230">
        <f>IF(MIN(LCOH!$C$18,J230)&gt;=$P$48*LCOH!$C$18, MIN(LCOH!$C$18,J230),0)</f>
        <v>1500</v>
      </c>
      <c r="L230">
        <f t="shared" si="7"/>
        <v>2439.9380264458159</v>
      </c>
      <c r="M230">
        <f>K230/LCOH!$C$18</f>
        <v>1</v>
      </c>
      <c r="N230">
        <f>K230/LCOH!$C$34</f>
        <v>28.901734104046245</v>
      </c>
    </row>
    <row r="231" spans="1:14" x14ac:dyDescent="0.35">
      <c r="A231">
        <f>'Profilo fotovoltaico'!B233*LCOH!$C$20</f>
        <v>266</v>
      </c>
      <c r="B231">
        <f>'Profilo eolico'!B233*LCOH!$C$21</f>
        <v>587.4</v>
      </c>
      <c r="C231">
        <f>$P$35*'Profilo fotovoltaico'!B233</f>
        <v>1956.3268419074693</v>
      </c>
      <c r="D231">
        <f>$Q$37*'Profilo eolico'!B233</f>
        <v>3427.2645370365904</v>
      </c>
      <c r="E231">
        <f>$P$39*'Profilo fotovoltaico'!B233+'Approvvigionamento energia'!$Q$39*'Profilo eolico'!B233</f>
        <v>3059.53011325431</v>
      </c>
      <c r="F231">
        <f>$P$41*'Profilo fotovoltaico'!B233+'Approvvigionamento energia'!$Q$41*'Profilo eolico'!B233</f>
        <v>2691.7956894720301</v>
      </c>
      <c r="G231">
        <f>$P$43*'Profilo fotovoltaico'!B233+'Approvvigionamento energia'!$Q$43*'Profilo eolico'!B233</f>
        <v>2324.0612656897497</v>
      </c>
      <c r="H231">
        <f t="shared" si="6"/>
        <v>1138.4335154826958</v>
      </c>
      <c r="I231">
        <f>IF(LCOH!$C$28=Menu!$A$1,'Approvvigionamento energia'!C231,0)+IF(LCOH!$C$28=Menu!$A$2,'Approvvigionamento energia'!D231,0)+IF(LCOH!$C$28=Menu!$A$3,'Approvvigionamento energia'!E231,0)+IF(LCOH!$C$28=Menu!$A$4,'Approvvigionamento energia'!F231,0)+IF(LCOH!$C$28=Menu!$A$5,'Approvvigionamento energia'!G231,0)+IF(LCOH!$C$28=Menu!$A$6,'Approvvigionamento energia'!H231,0)</f>
        <v>2691.7956894720301</v>
      </c>
      <c r="J231">
        <f>'Approvvigionamento energia'!A231+'Approvvigionamento energia'!B231+'Approvvigionamento energia'!I231</f>
        <v>3545.1956894720302</v>
      </c>
      <c r="K231">
        <f>IF(MIN(LCOH!$C$18,J231)&gt;=$P$48*LCOH!$C$18, MIN(LCOH!$C$18,J231),0)</f>
        <v>1500</v>
      </c>
      <c r="L231">
        <f t="shared" si="7"/>
        <v>2045.1956894720302</v>
      </c>
      <c r="M231">
        <f>K231/LCOH!$C$18</f>
        <v>1</v>
      </c>
      <c r="N231">
        <f>K231/LCOH!$C$34</f>
        <v>28.901734104046245</v>
      </c>
    </row>
    <row r="232" spans="1:14" x14ac:dyDescent="0.35">
      <c r="A232">
        <f>'Profilo fotovoltaico'!B234*LCOH!$C$20</f>
        <v>140</v>
      </c>
      <c r="B232">
        <f>'Profilo eolico'!B234*LCOH!$C$21</f>
        <v>513.59999999999991</v>
      </c>
      <c r="C232">
        <f>$P$35*'Profilo fotovoltaico'!B234</f>
        <v>1029.6457062670893</v>
      </c>
      <c r="D232">
        <f>$Q$37*'Profilo eolico'!B234</f>
        <v>2996.668481821574</v>
      </c>
      <c r="E232">
        <f>$P$39*'Profilo fotovoltaico'!B234+'Approvvigionamento energia'!$Q$39*'Profilo eolico'!B234</f>
        <v>2504.9127879329526</v>
      </c>
      <c r="F232">
        <f>$P$41*'Profilo fotovoltaico'!B234+'Approvvigionamento energia'!$Q$41*'Profilo eolico'!B234</f>
        <v>2013.1570940443316</v>
      </c>
      <c r="G232">
        <f>$P$43*'Profilo fotovoltaico'!B234+'Approvvigionamento energia'!$Q$43*'Profilo eolico'!B234</f>
        <v>1521.4014001557105</v>
      </c>
      <c r="H232">
        <f t="shared" si="6"/>
        <v>1138.4335154826958</v>
      </c>
      <c r="I232">
        <f>IF(LCOH!$C$28=Menu!$A$1,'Approvvigionamento energia'!C232,0)+IF(LCOH!$C$28=Menu!$A$2,'Approvvigionamento energia'!D232,0)+IF(LCOH!$C$28=Menu!$A$3,'Approvvigionamento energia'!E232,0)+IF(LCOH!$C$28=Menu!$A$4,'Approvvigionamento energia'!F232,0)+IF(LCOH!$C$28=Menu!$A$5,'Approvvigionamento energia'!G232,0)+IF(LCOH!$C$28=Menu!$A$6,'Approvvigionamento energia'!H232,0)</f>
        <v>2013.1570940443316</v>
      </c>
      <c r="J232">
        <f>'Approvvigionamento energia'!A232+'Approvvigionamento energia'!B232+'Approvvigionamento energia'!I232</f>
        <v>2666.7570940443316</v>
      </c>
      <c r="K232">
        <f>IF(MIN(LCOH!$C$18,J232)&gt;=$P$48*LCOH!$C$18, MIN(LCOH!$C$18,J232),0)</f>
        <v>1500</v>
      </c>
      <c r="L232">
        <f t="shared" si="7"/>
        <v>1166.7570940443316</v>
      </c>
      <c r="M232">
        <f>K232/LCOH!$C$18</f>
        <v>1</v>
      </c>
      <c r="N232">
        <f>K232/LCOH!$C$34</f>
        <v>28.901734104046245</v>
      </c>
    </row>
    <row r="233" spans="1:14" x14ac:dyDescent="0.35">
      <c r="A233">
        <f>'Profilo fotovoltaico'!B235*LCOH!$C$20</f>
        <v>20</v>
      </c>
      <c r="B233">
        <f>'Profilo eolico'!B235*LCOH!$C$21</f>
        <v>441.40000000000003</v>
      </c>
      <c r="C233">
        <f>$P$35*'Profilo fotovoltaico'!B235</f>
        <v>147.09224375244131</v>
      </c>
      <c r="D233">
        <f>$Q$37*'Profilo eolico'!B235</f>
        <v>2575.4078424377781</v>
      </c>
      <c r="E233">
        <f>$P$39*'Profilo fotovoltaico'!B235+'Approvvigionamento energia'!$Q$39*'Profilo eolico'!B235</f>
        <v>1968.328942766444</v>
      </c>
      <c r="F233">
        <f>$P$41*'Profilo fotovoltaico'!B235+'Approvvigionamento energia'!$Q$41*'Profilo eolico'!B235</f>
        <v>1361.2500430951097</v>
      </c>
      <c r="G233">
        <f>$P$43*'Profilo fotovoltaico'!B235+'Approvvigionamento energia'!$Q$43*'Profilo eolico'!B235</f>
        <v>754.17114342377545</v>
      </c>
      <c r="H233">
        <f t="shared" si="6"/>
        <v>1138.4335154826958</v>
      </c>
      <c r="I233">
        <f>IF(LCOH!$C$28=Menu!$A$1,'Approvvigionamento energia'!C233,0)+IF(LCOH!$C$28=Menu!$A$2,'Approvvigionamento energia'!D233,0)+IF(LCOH!$C$28=Menu!$A$3,'Approvvigionamento energia'!E233,0)+IF(LCOH!$C$28=Menu!$A$4,'Approvvigionamento energia'!F233,0)+IF(LCOH!$C$28=Menu!$A$5,'Approvvigionamento energia'!G233,0)+IF(LCOH!$C$28=Menu!$A$6,'Approvvigionamento energia'!H233,0)</f>
        <v>1361.2500430951097</v>
      </c>
      <c r="J233">
        <f>'Approvvigionamento energia'!A233+'Approvvigionamento energia'!B233+'Approvvigionamento energia'!I233</f>
        <v>1822.6500430951098</v>
      </c>
      <c r="K233">
        <f>IF(MIN(LCOH!$C$18,J233)&gt;=$P$48*LCOH!$C$18, MIN(LCOH!$C$18,J233),0)</f>
        <v>1500</v>
      </c>
      <c r="L233">
        <f t="shared" si="7"/>
        <v>322.65004309510982</v>
      </c>
      <c r="M233">
        <f>K233/LCOH!$C$18</f>
        <v>1</v>
      </c>
      <c r="N233">
        <f>K233/LCOH!$C$34</f>
        <v>28.901734104046245</v>
      </c>
    </row>
    <row r="234" spans="1:14" x14ac:dyDescent="0.35">
      <c r="A234">
        <f>'Profilo fotovoltaico'!B236*LCOH!$C$20</f>
        <v>0</v>
      </c>
      <c r="B234">
        <f>'Profilo eolico'!B236*LCOH!$C$21</f>
        <v>423.4</v>
      </c>
      <c r="C234">
        <f>$P$35*'Profilo fotovoltaico'!B236</f>
        <v>0</v>
      </c>
      <c r="D234">
        <f>$Q$37*'Profilo eolico'!B236</f>
        <v>2470.384414336555</v>
      </c>
      <c r="E234">
        <f>$P$39*'Profilo fotovoltaico'!B236+'Approvvigionamento energia'!$Q$39*'Profilo eolico'!B236</f>
        <v>1852.788310752416</v>
      </c>
      <c r="F234">
        <f>$P$41*'Profilo fotovoltaico'!B236+'Approvvigionamento energia'!$Q$41*'Profilo eolico'!B236</f>
        <v>1235.1922071682775</v>
      </c>
      <c r="G234">
        <f>$P$43*'Profilo fotovoltaico'!B236+'Approvvigionamento energia'!$Q$43*'Profilo eolico'!B236</f>
        <v>617.59610358413875</v>
      </c>
      <c r="H234">
        <f t="shared" si="6"/>
        <v>1138.4335154826958</v>
      </c>
      <c r="I234">
        <f>IF(LCOH!$C$28=Menu!$A$1,'Approvvigionamento energia'!C234,0)+IF(LCOH!$C$28=Menu!$A$2,'Approvvigionamento energia'!D234,0)+IF(LCOH!$C$28=Menu!$A$3,'Approvvigionamento energia'!E234,0)+IF(LCOH!$C$28=Menu!$A$4,'Approvvigionamento energia'!F234,0)+IF(LCOH!$C$28=Menu!$A$5,'Approvvigionamento energia'!G234,0)+IF(LCOH!$C$28=Menu!$A$6,'Approvvigionamento energia'!H234,0)</f>
        <v>1235.1922071682775</v>
      </c>
      <c r="J234">
        <f>'Approvvigionamento energia'!A234+'Approvvigionamento energia'!B234+'Approvvigionamento energia'!I234</f>
        <v>1658.5922071682776</v>
      </c>
      <c r="K234">
        <f>IF(MIN(LCOH!$C$18,J234)&gt;=$P$48*LCOH!$C$18, MIN(LCOH!$C$18,J234),0)</f>
        <v>1500</v>
      </c>
      <c r="L234">
        <f t="shared" si="7"/>
        <v>158.59220716827758</v>
      </c>
      <c r="M234">
        <f>K234/LCOH!$C$18</f>
        <v>1</v>
      </c>
      <c r="N234">
        <f>K234/LCOH!$C$34</f>
        <v>28.901734104046245</v>
      </c>
    </row>
    <row r="235" spans="1:14" x14ac:dyDescent="0.35">
      <c r="A235">
        <f>'Profilo fotovoltaico'!B237*LCOH!$C$20</f>
        <v>0</v>
      </c>
      <c r="B235">
        <f>'Profilo eolico'!B237*LCOH!$C$21</f>
        <v>423.59999999999997</v>
      </c>
      <c r="C235">
        <f>$P$35*'Profilo fotovoltaico'!B237</f>
        <v>0</v>
      </c>
      <c r="D235">
        <f>$Q$37*'Profilo eolico'!B237</f>
        <v>2471.5513413154572</v>
      </c>
      <c r="E235">
        <f>$P$39*'Profilo fotovoltaico'!B237+'Approvvigionamento energia'!$Q$39*'Profilo eolico'!B237</f>
        <v>1853.6635059865928</v>
      </c>
      <c r="F235">
        <f>$P$41*'Profilo fotovoltaico'!B237+'Approvvigionamento energia'!$Q$41*'Profilo eolico'!B237</f>
        <v>1235.7756706577286</v>
      </c>
      <c r="G235">
        <f>$P$43*'Profilo fotovoltaico'!B237+'Approvvigionamento energia'!$Q$43*'Profilo eolico'!B237</f>
        <v>617.8878353288643</v>
      </c>
      <c r="H235">
        <f t="shared" si="6"/>
        <v>1138.4335154826958</v>
      </c>
      <c r="I235">
        <f>IF(LCOH!$C$28=Menu!$A$1,'Approvvigionamento energia'!C235,0)+IF(LCOH!$C$28=Menu!$A$2,'Approvvigionamento energia'!D235,0)+IF(LCOH!$C$28=Menu!$A$3,'Approvvigionamento energia'!E235,0)+IF(LCOH!$C$28=Menu!$A$4,'Approvvigionamento energia'!F235,0)+IF(LCOH!$C$28=Menu!$A$5,'Approvvigionamento energia'!G235,0)+IF(LCOH!$C$28=Menu!$A$6,'Approvvigionamento energia'!H235,0)</f>
        <v>1235.7756706577286</v>
      </c>
      <c r="J235">
        <f>'Approvvigionamento energia'!A235+'Approvvigionamento energia'!B235+'Approvvigionamento energia'!I235</f>
        <v>1659.3756706577285</v>
      </c>
      <c r="K235">
        <f>IF(MIN(LCOH!$C$18,J235)&gt;=$P$48*LCOH!$C$18, MIN(LCOH!$C$18,J235),0)</f>
        <v>1500</v>
      </c>
      <c r="L235">
        <f t="shared" si="7"/>
        <v>159.37567065772851</v>
      </c>
      <c r="M235">
        <f>K235/LCOH!$C$18</f>
        <v>1</v>
      </c>
      <c r="N235">
        <f>K235/LCOH!$C$34</f>
        <v>28.901734104046245</v>
      </c>
    </row>
    <row r="236" spans="1:14" x14ac:dyDescent="0.35">
      <c r="A236">
        <f>'Profilo fotovoltaico'!B238*LCOH!$C$20</f>
        <v>0</v>
      </c>
      <c r="B236">
        <f>'Profilo eolico'!B238*LCOH!$C$21</f>
        <v>428.8</v>
      </c>
      <c r="C236">
        <f>$P$35*'Profilo fotovoltaico'!B238</f>
        <v>0</v>
      </c>
      <c r="D236">
        <f>$Q$37*'Profilo eolico'!B238</f>
        <v>2501.891442766922</v>
      </c>
      <c r="E236">
        <f>$P$39*'Profilo fotovoltaico'!B238+'Approvvigionamento energia'!$Q$39*'Profilo eolico'!B238</f>
        <v>1876.4185820751914</v>
      </c>
      <c r="F236">
        <f>$P$41*'Profilo fotovoltaico'!B238+'Approvvigionamento energia'!$Q$41*'Profilo eolico'!B238</f>
        <v>1250.945721383461</v>
      </c>
      <c r="G236">
        <f>$P$43*'Profilo fotovoltaico'!B238+'Approvvigionamento energia'!$Q$43*'Profilo eolico'!B238</f>
        <v>625.47286069173049</v>
      </c>
      <c r="H236">
        <f t="shared" si="6"/>
        <v>1138.4335154826958</v>
      </c>
      <c r="I236">
        <f>IF(LCOH!$C$28=Menu!$A$1,'Approvvigionamento energia'!C236,0)+IF(LCOH!$C$28=Menu!$A$2,'Approvvigionamento energia'!D236,0)+IF(LCOH!$C$28=Menu!$A$3,'Approvvigionamento energia'!E236,0)+IF(LCOH!$C$28=Menu!$A$4,'Approvvigionamento energia'!F236,0)+IF(LCOH!$C$28=Menu!$A$5,'Approvvigionamento energia'!G236,0)+IF(LCOH!$C$28=Menu!$A$6,'Approvvigionamento energia'!H236,0)</f>
        <v>1250.945721383461</v>
      </c>
      <c r="J236">
        <f>'Approvvigionamento energia'!A236+'Approvvigionamento energia'!B236+'Approvvigionamento energia'!I236</f>
        <v>1679.7457213834609</v>
      </c>
      <c r="K236">
        <f>IF(MIN(LCOH!$C$18,J236)&gt;=$P$48*LCOH!$C$18, MIN(LCOH!$C$18,J236),0)</f>
        <v>1500</v>
      </c>
      <c r="L236">
        <f t="shared" si="7"/>
        <v>179.74572138346093</v>
      </c>
      <c r="M236">
        <f>K236/LCOH!$C$18</f>
        <v>1</v>
      </c>
      <c r="N236">
        <f>K236/LCOH!$C$34</f>
        <v>28.901734104046245</v>
      </c>
    </row>
    <row r="237" spans="1:14" x14ac:dyDescent="0.35">
      <c r="A237">
        <f>'Profilo fotovoltaico'!B239*LCOH!$C$20</f>
        <v>0</v>
      </c>
      <c r="B237">
        <f>'Profilo eolico'!B239*LCOH!$C$21</f>
        <v>449</v>
      </c>
      <c r="C237">
        <f>$P$35*'Profilo fotovoltaico'!B239</f>
        <v>0</v>
      </c>
      <c r="D237">
        <f>$Q$37*'Profilo eolico'!B239</f>
        <v>2619.7510676360725</v>
      </c>
      <c r="E237">
        <f>$P$39*'Profilo fotovoltaico'!B239+'Approvvigionamento energia'!$Q$39*'Profilo eolico'!B239</f>
        <v>1964.8133007270544</v>
      </c>
      <c r="F237">
        <f>$P$41*'Profilo fotovoltaico'!B239+'Approvvigionamento energia'!$Q$41*'Profilo eolico'!B239</f>
        <v>1309.8755338180363</v>
      </c>
      <c r="G237">
        <f>$P$43*'Profilo fotovoltaico'!B239+'Approvvigionamento energia'!$Q$43*'Profilo eolico'!B239</f>
        <v>654.93776690901814</v>
      </c>
      <c r="H237">
        <f t="shared" si="6"/>
        <v>1138.4335154826958</v>
      </c>
      <c r="I237">
        <f>IF(LCOH!$C$28=Menu!$A$1,'Approvvigionamento energia'!C237,0)+IF(LCOH!$C$28=Menu!$A$2,'Approvvigionamento energia'!D237,0)+IF(LCOH!$C$28=Menu!$A$3,'Approvvigionamento energia'!E237,0)+IF(LCOH!$C$28=Menu!$A$4,'Approvvigionamento energia'!F237,0)+IF(LCOH!$C$28=Menu!$A$5,'Approvvigionamento energia'!G237,0)+IF(LCOH!$C$28=Menu!$A$6,'Approvvigionamento energia'!H237,0)</f>
        <v>1309.8755338180363</v>
      </c>
      <c r="J237">
        <f>'Approvvigionamento energia'!A237+'Approvvigionamento energia'!B237+'Approvvigionamento energia'!I237</f>
        <v>1758.8755338180363</v>
      </c>
      <c r="K237">
        <f>IF(MIN(LCOH!$C$18,J237)&gt;=$P$48*LCOH!$C$18, MIN(LCOH!$C$18,J237),0)</f>
        <v>1500</v>
      </c>
      <c r="L237">
        <f t="shared" si="7"/>
        <v>258.87553381803627</v>
      </c>
      <c r="M237">
        <f>K237/LCOH!$C$18</f>
        <v>1</v>
      </c>
      <c r="N237">
        <f>K237/LCOH!$C$34</f>
        <v>28.901734104046245</v>
      </c>
    </row>
    <row r="238" spans="1:14" x14ac:dyDescent="0.35">
      <c r="A238">
        <f>'Profilo fotovoltaico'!B240*LCOH!$C$20</f>
        <v>0</v>
      </c>
      <c r="B238">
        <f>'Profilo eolico'!B240*LCOH!$C$21</f>
        <v>468.2</v>
      </c>
      <c r="C238">
        <f>$P$35*'Profilo fotovoltaico'!B240</f>
        <v>0</v>
      </c>
      <c r="D238">
        <f>$Q$37*'Profilo eolico'!B240</f>
        <v>2731.7760576107107</v>
      </c>
      <c r="E238">
        <f>$P$39*'Profilo fotovoltaico'!B240+'Approvvigionamento energia'!$Q$39*'Profilo eolico'!B240</f>
        <v>2048.8320432080332</v>
      </c>
      <c r="F238">
        <f>$P$41*'Profilo fotovoltaico'!B240+'Approvvigionamento energia'!$Q$41*'Profilo eolico'!B240</f>
        <v>1365.8880288053554</v>
      </c>
      <c r="G238">
        <f>$P$43*'Profilo fotovoltaico'!B240+'Approvvigionamento energia'!$Q$43*'Profilo eolico'!B240</f>
        <v>682.94401440267768</v>
      </c>
      <c r="H238">
        <f t="shared" si="6"/>
        <v>1138.4335154826958</v>
      </c>
      <c r="I238">
        <f>IF(LCOH!$C$28=Menu!$A$1,'Approvvigionamento energia'!C238,0)+IF(LCOH!$C$28=Menu!$A$2,'Approvvigionamento energia'!D238,0)+IF(LCOH!$C$28=Menu!$A$3,'Approvvigionamento energia'!E238,0)+IF(LCOH!$C$28=Menu!$A$4,'Approvvigionamento energia'!F238,0)+IF(LCOH!$C$28=Menu!$A$5,'Approvvigionamento energia'!G238,0)+IF(LCOH!$C$28=Menu!$A$6,'Approvvigionamento energia'!H238,0)</f>
        <v>1365.8880288053554</v>
      </c>
      <c r="J238">
        <f>'Approvvigionamento energia'!A238+'Approvvigionamento energia'!B238+'Approvvigionamento energia'!I238</f>
        <v>1834.0880288053554</v>
      </c>
      <c r="K238">
        <f>IF(MIN(LCOH!$C$18,J238)&gt;=$P$48*LCOH!$C$18, MIN(LCOH!$C$18,J238),0)</f>
        <v>1500</v>
      </c>
      <c r="L238">
        <f t="shared" si="7"/>
        <v>334.08802880535541</v>
      </c>
      <c r="M238">
        <f>K238/LCOH!$C$18</f>
        <v>1</v>
      </c>
      <c r="N238">
        <f>K238/LCOH!$C$34</f>
        <v>28.901734104046245</v>
      </c>
    </row>
    <row r="239" spans="1:14" x14ac:dyDescent="0.35">
      <c r="A239">
        <f>'Profilo fotovoltaico'!B241*LCOH!$C$20</f>
        <v>0</v>
      </c>
      <c r="B239">
        <f>'Profilo eolico'!B241*LCOH!$C$21</f>
        <v>476</v>
      </c>
      <c r="C239">
        <f>$P$35*'Profilo fotovoltaico'!B241</f>
        <v>0</v>
      </c>
      <c r="D239">
        <f>$Q$37*'Profilo eolico'!B241</f>
        <v>2777.2862097879074</v>
      </c>
      <c r="E239">
        <f>$P$39*'Profilo fotovoltaico'!B241+'Approvvigionamento energia'!$Q$39*'Profilo eolico'!B241</f>
        <v>2082.9646573409304</v>
      </c>
      <c r="F239">
        <f>$P$41*'Profilo fotovoltaico'!B241+'Approvvigionamento energia'!$Q$41*'Profilo eolico'!B241</f>
        <v>1388.6431048939537</v>
      </c>
      <c r="G239">
        <f>$P$43*'Profilo fotovoltaico'!B241+'Approvvigionamento energia'!$Q$43*'Profilo eolico'!B241</f>
        <v>694.32155244697685</v>
      </c>
      <c r="H239">
        <f t="shared" si="6"/>
        <v>1138.4335154826958</v>
      </c>
      <c r="I239">
        <f>IF(LCOH!$C$28=Menu!$A$1,'Approvvigionamento energia'!C239,0)+IF(LCOH!$C$28=Menu!$A$2,'Approvvigionamento energia'!D239,0)+IF(LCOH!$C$28=Menu!$A$3,'Approvvigionamento energia'!E239,0)+IF(LCOH!$C$28=Menu!$A$4,'Approvvigionamento energia'!F239,0)+IF(LCOH!$C$28=Menu!$A$5,'Approvvigionamento energia'!G239,0)+IF(LCOH!$C$28=Menu!$A$6,'Approvvigionamento energia'!H239,0)</f>
        <v>1388.6431048939537</v>
      </c>
      <c r="J239">
        <f>'Approvvigionamento energia'!A239+'Approvvigionamento energia'!B239+'Approvvigionamento energia'!I239</f>
        <v>1864.6431048939537</v>
      </c>
      <c r="K239">
        <f>IF(MIN(LCOH!$C$18,J239)&gt;=$P$48*LCOH!$C$18, MIN(LCOH!$C$18,J239),0)</f>
        <v>1500</v>
      </c>
      <c r="L239">
        <f t="shared" si="7"/>
        <v>364.6431048939537</v>
      </c>
      <c r="M239">
        <f>K239/LCOH!$C$18</f>
        <v>1</v>
      </c>
      <c r="N239">
        <f>K239/LCOH!$C$34</f>
        <v>28.901734104046245</v>
      </c>
    </row>
    <row r="240" spans="1:14" x14ac:dyDescent="0.35">
      <c r="A240">
        <f>'Profilo fotovoltaico'!B242*LCOH!$C$20</f>
        <v>0</v>
      </c>
      <c r="B240">
        <f>'Profilo eolico'!B242*LCOH!$C$21</f>
        <v>476.1</v>
      </c>
      <c r="C240">
        <f>$P$35*'Profilo fotovoltaico'!B242</f>
        <v>0</v>
      </c>
      <c r="D240">
        <f>$Q$37*'Profilo eolico'!B242</f>
        <v>2777.8696732773592</v>
      </c>
      <c r="E240">
        <f>$P$39*'Profilo fotovoltaico'!B242+'Approvvigionamento energia'!$Q$39*'Profilo eolico'!B242</f>
        <v>2083.4022549580191</v>
      </c>
      <c r="F240">
        <f>$P$41*'Profilo fotovoltaico'!B242+'Approvvigionamento energia'!$Q$41*'Profilo eolico'!B242</f>
        <v>1388.9348366386796</v>
      </c>
      <c r="G240">
        <f>$P$43*'Profilo fotovoltaico'!B242+'Approvvigionamento energia'!$Q$43*'Profilo eolico'!B242</f>
        <v>694.4674183193398</v>
      </c>
      <c r="H240">
        <f t="shared" si="6"/>
        <v>1138.4335154826958</v>
      </c>
      <c r="I240">
        <f>IF(LCOH!$C$28=Menu!$A$1,'Approvvigionamento energia'!C240,0)+IF(LCOH!$C$28=Menu!$A$2,'Approvvigionamento energia'!D240,0)+IF(LCOH!$C$28=Menu!$A$3,'Approvvigionamento energia'!E240,0)+IF(LCOH!$C$28=Menu!$A$4,'Approvvigionamento energia'!F240,0)+IF(LCOH!$C$28=Menu!$A$5,'Approvvigionamento energia'!G240,0)+IF(LCOH!$C$28=Menu!$A$6,'Approvvigionamento energia'!H240,0)</f>
        <v>1388.9348366386796</v>
      </c>
      <c r="J240">
        <f>'Approvvigionamento energia'!A240+'Approvvigionamento energia'!B240+'Approvvigionamento energia'!I240</f>
        <v>1865.0348366386797</v>
      </c>
      <c r="K240">
        <f>IF(MIN(LCOH!$C$18,J240)&gt;=$P$48*LCOH!$C$18, MIN(LCOH!$C$18,J240),0)</f>
        <v>1500</v>
      </c>
      <c r="L240">
        <f t="shared" si="7"/>
        <v>365.03483663867974</v>
      </c>
      <c r="M240">
        <f>K240/LCOH!$C$18</f>
        <v>1</v>
      </c>
      <c r="N240">
        <f>K240/LCOH!$C$34</f>
        <v>28.901734104046245</v>
      </c>
    </row>
    <row r="241" spans="1:14" x14ac:dyDescent="0.35">
      <c r="A241">
        <f>'Profilo fotovoltaico'!B243*LCOH!$C$20</f>
        <v>0</v>
      </c>
      <c r="B241">
        <f>'Profilo eolico'!B243*LCOH!$C$21</f>
        <v>476.2</v>
      </c>
      <c r="C241">
        <f>$P$35*'Profilo fotovoltaico'!B243</f>
        <v>0</v>
      </c>
      <c r="D241">
        <f>$Q$37*'Profilo eolico'!B243</f>
        <v>2778.4531367668101</v>
      </c>
      <c r="E241">
        <f>$P$39*'Profilo fotovoltaico'!B243+'Approvvigionamento energia'!$Q$39*'Profilo eolico'!B243</f>
        <v>2083.8398525751077</v>
      </c>
      <c r="F241">
        <f>$P$41*'Profilo fotovoltaico'!B243+'Approvvigionamento energia'!$Q$41*'Profilo eolico'!B243</f>
        <v>1389.226568383405</v>
      </c>
      <c r="G241">
        <f>$P$43*'Profilo fotovoltaico'!B243+'Approvvigionamento energia'!$Q$43*'Profilo eolico'!B243</f>
        <v>694.61328419170252</v>
      </c>
      <c r="H241">
        <f t="shared" si="6"/>
        <v>1138.4335154826958</v>
      </c>
      <c r="I241">
        <f>IF(LCOH!$C$28=Menu!$A$1,'Approvvigionamento energia'!C241,0)+IF(LCOH!$C$28=Menu!$A$2,'Approvvigionamento energia'!D241,0)+IF(LCOH!$C$28=Menu!$A$3,'Approvvigionamento energia'!E241,0)+IF(LCOH!$C$28=Menu!$A$4,'Approvvigionamento energia'!F241,0)+IF(LCOH!$C$28=Menu!$A$5,'Approvvigionamento energia'!G241,0)+IF(LCOH!$C$28=Menu!$A$6,'Approvvigionamento energia'!H241,0)</f>
        <v>1389.226568383405</v>
      </c>
      <c r="J241">
        <f>'Approvvigionamento energia'!A241+'Approvvigionamento energia'!B241+'Approvvigionamento energia'!I241</f>
        <v>1865.4265683834051</v>
      </c>
      <c r="K241">
        <f>IF(MIN(LCOH!$C$18,J241)&gt;=$P$48*LCOH!$C$18, MIN(LCOH!$C$18,J241),0)</f>
        <v>1500</v>
      </c>
      <c r="L241">
        <f t="shared" si="7"/>
        <v>365.42656838340508</v>
      </c>
      <c r="M241">
        <f>K241/LCOH!$C$18</f>
        <v>1</v>
      </c>
      <c r="N241">
        <f>K241/LCOH!$C$34</f>
        <v>28.901734104046245</v>
      </c>
    </row>
    <row r="242" spans="1:14" x14ac:dyDescent="0.35">
      <c r="A242">
        <f>'Profilo fotovoltaico'!B244*LCOH!$C$20</f>
        <v>0</v>
      </c>
      <c r="B242">
        <f>'Profilo eolico'!B244*LCOH!$C$21</f>
        <v>477.3</v>
      </c>
      <c r="C242">
        <f>$P$35*'Profilo fotovoltaico'!B244</f>
        <v>0</v>
      </c>
      <c r="D242">
        <f>$Q$37*'Profilo eolico'!B244</f>
        <v>2784.8712351507738</v>
      </c>
      <c r="E242">
        <f>$P$39*'Profilo fotovoltaico'!B244+'Approvvigionamento energia'!$Q$39*'Profilo eolico'!B244</f>
        <v>2088.6534263630801</v>
      </c>
      <c r="F242">
        <f>$P$41*'Profilo fotovoltaico'!B244+'Approvvigionamento energia'!$Q$41*'Profilo eolico'!B244</f>
        <v>1392.4356175753869</v>
      </c>
      <c r="G242">
        <f>$P$43*'Profilo fotovoltaico'!B244+'Approvvigionamento energia'!$Q$43*'Profilo eolico'!B244</f>
        <v>696.21780878769346</v>
      </c>
      <c r="H242">
        <f t="shared" si="6"/>
        <v>1138.4335154826958</v>
      </c>
      <c r="I242">
        <f>IF(LCOH!$C$28=Menu!$A$1,'Approvvigionamento energia'!C242,0)+IF(LCOH!$C$28=Menu!$A$2,'Approvvigionamento energia'!D242,0)+IF(LCOH!$C$28=Menu!$A$3,'Approvvigionamento energia'!E242,0)+IF(LCOH!$C$28=Menu!$A$4,'Approvvigionamento energia'!F242,0)+IF(LCOH!$C$28=Menu!$A$5,'Approvvigionamento energia'!G242,0)+IF(LCOH!$C$28=Menu!$A$6,'Approvvigionamento energia'!H242,0)</f>
        <v>1392.4356175753869</v>
      </c>
      <c r="J242">
        <f>'Approvvigionamento energia'!A242+'Approvvigionamento energia'!B242+'Approvvigionamento energia'!I242</f>
        <v>1869.7356175753869</v>
      </c>
      <c r="K242">
        <f>IF(MIN(LCOH!$C$18,J242)&gt;=$P$48*LCOH!$C$18, MIN(LCOH!$C$18,J242),0)</f>
        <v>1500</v>
      </c>
      <c r="L242">
        <f t="shared" si="7"/>
        <v>369.73561757538687</v>
      </c>
      <c r="M242">
        <f>K242/LCOH!$C$18</f>
        <v>1</v>
      </c>
      <c r="N242">
        <f>K242/LCOH!$C$34</f>
        <v>28.901734104046245</v>
      </c>
    </row>
    <row r="243" spans="1:14" x14ac:dyDescent="0.35">
      <c r="A243">
        <f>'Profilo fotovoltaico'!B245*LCOH!$C$20</f>
        <v>0</v>
      </c>
      <c r="B243">
        <f>'Profilo eolico'!B245*LCOH!$C$21</f>
        <v>477.9</v>
      </c>
      <c r="C243">
        <f>$P$35*'Profilo fotovoltaico'!B245</f>
        <v>0</v>
      </c>
      <c r="D243">
        <f>$Q$37*'Profilo eolico'!B245</f>
        <v>2788.3720160874809</v>
      </c>
      <c r="E243">
        <f>$P$39*'Profilo fotovoltaico'!B245+'Approvvigionamento energia'!$Q$39*'Profilo eolico'!B245</f>
        <v>2091.2790120656109</v>
      </c>
      <c r="F243">
        <f>$P$41*'Profilo fotovoltaico'!B245+'Approvvigionamento energia'!$Q$41*'Profilo eolico'!B245</f>
        <v>1394.1860080437405</v>
      </c>
      <c r="G243">
        <f>$P$43*'Profilo fotovoltaico'!B245+'Approvvigionamento energia'!$Q$43*'Profilo eolico'!B245</f>
        <v>697.09300402187023</v>
      </c>
      <c r="H243">
        <f t="shared" si="6"/>
        <v>1138.4335154826958</v>
      </c>
      <c r="I243">
        <f>IF(LCOH!$C$28=Menu!$A$1,'Approvvigionamento energia'!C243,0)+IF(LCOH!$C$28=Menu!$A$2,'Approvvigionamento energia'!D243,0)+IF(LCOH!$C$28=Menu!$A$3,'Approvvigionamento energia'!E243,0)+IF(LCOH!$C$28=Menu!$A$4,'Approvvigionamento energia'!F243,0)+IF(LCOH!$C$28=Menu!$A$5,'Approvvigionamento energia'!G243,0)+IF(LCOH!$C$28=Menu!$A$6,'Approvvigionamento energia'!H243,0)</f>
        <v>1394.1860080437405</v>
      </c>
      <c r="J243">
        <f>'Approvvigionamento energia'!A243+'Approvvigionamento energia'!B243+'Approvvigionamento energia'!I243</f>
        <v>1872.0860080437405</v>
      </c>
      <c r="K243">
        <f>IF(MIN(LCOH!$C$18,J243)&gt;=$P$48*LCOH!$C$18, MIN(LCOH!$C$18,J243),0)</f>
        <v>1500</v>
      </c>
      <c r="L243">
        <f t="shared" si="7"/>
        <v>372.08600804374055</v>
      </c>
      <c r="M243">
        <f>K243/LCOH!$C$18</f>
        <v>1</v>
      </c>
      <c r="N243">
        <f>K243/LCOH!$C$34</f>
        <v>28.901734104046245</v>
      </c>
    </row>
    <row r="244" spans="1:14" x14ac:dyDescent="0.35">
      <c r="A244">
        <f>'Profilo fotovoltaico'!B246*LCOH!$C$20</f>
        <v>0</v>
      </c>
      <c r="B244">
        <f>'Profilo eolico'!B246*LCOH!$C$21</f>
        <v>482.4</v>
      </c>
      <c r="C244">
        <f>$P$35*'Profilo fotovoltaico'!B246</f>
        <v>0</v>
      </c>
      <c r="D244">
        <f>$Q$37*'Profilo eolico'!B246</f>
        <v>2814.6278731127868</v>
      </c>
      <c r="E244">
        <f>$P$39*'Profilo fotovoltaico'!B246+'Approvvigionamento energia'!$Q$39*'Profilo eolico'!B246</f>
        <v>2110.9709048345903</v>
      </c>
      <c r="F244">
        <f>$P$41*'Profilo fotovoltaico'!B246+'Approvvigionamento energia'!$Q$41*'Profilo eolico'!B246</f>
        <v>1407.3139365563934</v>
      </c>
      <c r="G244">
        <f>$P$43*'Profilo fotovoltaico'!B246+'Approvvigionamento energia'!$Q$43*'Profilo eolico'!B246</f>
        <v>703.6569682781967</v>
      </c>
      <c r="H244">
        <f t="shared" si="6"/>
        <v>1138.4335154826958</v>
      </c>
      <c r="I244">
        <f>IF(LCOH!$C$28=Menu!$A$1,'Approvvigionamento energia'!C244,0)+IF(LCOH!$C$28=Menu!$A$2,'Approvvigionamento energia'!D244,0)+IF(LCOH!$C$28=Menu!$A$3,'Approvvigionamento energia'!E244,0)+IF(LCOH!$C$28=Menu!$A$4,'Approvvigionamento energia'!F244,0)+IF(LCOH!$C$28=Menu!$A$5,'Approvvigionamento energia'!G244,0)+IF(LCOH!$C$28=Menu!$A$6,'Approvvigionamento energia'!H244,0)</f>
        <v>1407.3139365563934</v>
      </c>
      <c r="J244">
        <f>'Approvvigionamento energia'!A244+'Approvvigionamento energia'!B244+'Approvvigionamento energia'!I244</f>
        <v>1889.7139365563935</v>
      </c>
      <c r="K244">
        <f>IF(MIN(LCOH!$C$18,J244)&gt;=$P$48*LCOH!$C$18, MIN(LCOH!$C$18,J244),0)</f>
        <v>1500</v>
      </c>
      <c r="L244">
        <f t="shared" si="7"/>
        <v>389.71393655639349</v>
      </c>
      <c r="M244">
        <f>K244/LCOH!$C$18</f>
        <v>1</v>
      </c>
      <c r="N244">
        <f>K244/LCOH!$C$34</f>
        <v>28.901734104046245</v>
      </c>
    </row>
    <row r="245" spans="1:14" x14ac:dyDescent="0.35">
      <c r="A245">
        <f>'Profilo fotovoltaico'!B247*LCOH!$C$20</f>
        <v>0</v>
      </c>
      <c r="B245">
        <f>'Profilo eolico'!B247*LCOH!$C$21</f>
        <v>486.09999999999997</v>
      </c>
      <c r="C245">
        <f>$P$35*'Profilo fotovoltaico'!B247</f>
        <v>0</v>
      </c>
      <c r="D245">
        <f>$Q$37*'Profilo eolico'!B247</f>
        <v>2836.2160222224829</v>
      </c>
      <c r="E245">
        <f>$P$39*'Profilo fotovoltaico'!B247+'Approvvigionamento energia'!$Q$39*'Profilo eolico'!B247</f>
        <v>2127.1620166668622</v>
      </c>
      <c r="F245">
        <f>$P$41*'Profilo fotovoltaico'!B247+'Approvvigionamento energia'!$Q$41*'Profilo eolico'!B247</f>
        <v>1418.1080111112415</v>
      </c>
      <c r="G245">
        <f>$P$43*'Profilo fotovoltaico'!B247+'Approvvigionamento energia'!$Q$43*'Profilo eolico'!B247</f>
        <v>709.05400555562073</v>
      </c>
      <c r="H245">
        <f t="shared" si="6"/>
        <v>1138.4335154826958</v>
      </c>
      <c r="I245">
        <f>IF(LCOH!$C$28=Menu!$A$1,'Approvvigionamento energia'!C245,0)+IF(LCOH!$C$28=Menu!$A$2,'Approvvigionamento energia'!D245,0)+IF(LCOH!$C$28=Menu!$A$3,'Approvvigionamento energia'!E245,0)+IF(LCOH!$C$28=Menu!$A$4,'Approvvigionamento energia'!F245,0)+IF(LCOH!$C$28=Menu!$A$5,'Approvvigionamento energia'!G245,0)+IF(LCOH!$C$28=Menu!$A$6,'Approvvigionamento energia'!H245,0)</f>
        <v>1418.1080111112415</v>
      </c>
      <c r="J245">
        <f>'Approvvigionamento energia'!A245+'Approvvigionamento energia'!B245+'Approvvigionamento energia'!I245</f>
        <v>1904.2080111112414</v>
      </c>
      <c r="K245">
        <f>IF(MIN(LCOH!$C$18,J245)&gt;=$P$48*LCOH!$C$18, MIN(LCOH!$C$18,J245),0)</f>
        <v>1500</v>
      </c>
      <c r="L245">
        <f t="shared" si="7"/>
        <v>404.20801111124138</v>
      </c>
      <c r="M245">
        <f>K245/LCOH!$C$18</f>
        <v>1</v>
      </c>
      <c r="N245">
        <f>K245/LCOH!$C$34</f>
        <v>28.901734104046245</v>
      </c>
    </row>
    <row r="246" spans="1:14" x14ac:dyDescent="0.35">
      <c r="A246">
        <f>'Profilo fotovoltaico'!B248*LCOH!$C$20</f>
        <v>0</v>
      </c>
      <c r="B246">
        <f>'Profilo eolico'!B248*LCOH!$C$21</f>
        <v>494.7</v>
      </c>
      <c r="C246">
        <f>$P$35*'Profilo fotovoltaico'!B248</f>
        <v>0</v>
      </c>
      <c r="D246">
        <f>$Q$37*'Profilo eolico'!B248</f>
        <v>2886.3938823152894</v>
      </c>
      <c r="E246">
        <f>$P$39*'Profilo fotovoltaico'!B248+'Approvvigionamento energia'!$Q$39*'Profilo eolico'!B248</f>
        <v>2164.795411736467</v>
      </c>
      <c r="F246">
        <f>$P$41*'Profilo fotovoltaico'!B248+'Approvvigionamento energia'!$Q$41*'Profilo eolico'!B248</f>
        <v>1443.1969411576447</v>
      </c>
      <c r="G246">
        <f>$P$43*'Profilo fotovoltaico'!B248+'Approvvigionamento energia'!$Q$43*'Profilo eolico'!B248</f>
        <v>721.59847057882234</v>
      </c>
      <c r="H246">
        <f t="shared" si="6"/>
        <v>1138.4335154826958</v>
      </c>
      <c r="I246">
        <f>IF(LCOH!$C$28=Menu!$A$1,'Approvvigionamento energia'!C246,0)+IF(LCOH!$C$28=Menu!$A$2,'Approvvigionamento energia'!D246,0)+IF(LCOH!$C$28=Menu!$A$3,'Approvvigionamento energia'!E246,0)+IF(LCOH!$C$28=Menu!$A$4,'Approvvigionamento energia'!F246,0)+IF(LCOH!$C$28=Menu!$A$5,'Approvvigionamento energia'!G246,0)+IF(LCOH!$C$28=Menu!$A$6,'Approvvigionamento energia'!H246,0)</f>
        <v>1443.1969411576447</v>
      </c>
      <c r="J246">
        <f>'Approvvigionamento energia'!A246+'Approvvigionamento energia'!B246+'Approvvigionamento energia'!I246</f>
        <v>1937.8969411576447</v>
      </c>
      <c r="K246">
        <f>IF(MIN(LCOH!$C$18,J246)&gt;=$P$48*LCOH!$C$18, MIN(LCOH!$C$18,J246),0)</f>
        <v>1500</v>
      </c>
      <c r="L246">
        <f t="shared" si="7"/>
        <v>437.89694115764473</v>
      </c>
      <c r="M246">
        <f>K246/LCOH!$C$18</f>
        <v>1</v>
      </c>
      <c r="N246">
        <f>K246/LCOH!$C$34</f>
        <v>28.901734104046245</v>
      </c>
    </row>
    <row r="247" spans="1:14" x14ac:dyDescent="0.35">
      <c r="A247">
        <f>'Profilo fotovoltaico'!B249*LCOH!$C$20</f>
        <v>0</v>
      </c>
      <c r="B247">
        <f>'Profilo eolico'!B249*LCOH!$C$21</f>
        <v>507.70000000000005</v>
      </c>
      <c r="C247">
        <f>$P$35*'Profilo fotovoltaico'!B249</f>
        <v>0</v>
      </c>
      <c r="D247">
        <f>$Q$37*'Profilo eolico'!B249</f>
        <v>2962.2441359439513</v>
      </c>
      <c r="E247">
        <f>$P$39*'Profilo fotovoltaico'!B249+'Approvvigionamento energia'!$Q$39*'Profilo eolico'!B249</f>
        <v>2221.6831019579631</v>
      </c>
      <c r="F247">
        <f>$P$41*'Profilo fotovoltaico'!B249+'Approvvigionamento energia'!$Q$41*'Profilo eolico'!B249</f>
        <v>1481.1220679719756</v>
      </c>
      <c r="G247">
        <f>$P$43*'Profilo fotovoltaico'!B249+'Approvvigionamento energia'!$Q$43*'Profilo eolico'!B249</f>
        <v>740.56103398598782</v>
      </c>
      <c r="H247">
        <f t="shared" si="6"/>
        <v>1138.4335154826958</v>
      </c>
      <c r="I247">
        <f>IF(LCOH!$C$28=Menu!$A$1,'Approvvigionamento energia'!C247,0)+IF(LCOH!$C$28=Menu!$A$2,'Approvvigionamento energia'!D247,0)+IF(LCOH!$C$28=Menu!$A$3,'Approvvigionamento energia'!E247,0)+IF(LCOH!$C$28=Menu!$A$4,'Approvvigionamento energia'!F247,0)+IF(LCOH!$C$28=Menu!$A$5,'Approvvigionamento energia'!G247,0)+IF(LCOH!$C$28=Menu!$A$6,'Approvvigionamento energia'!H247,0)</f>
        <v>1481.1220679719756</v>
      </c>
      <c r="J247">
        <f>'Approvvigionamento energia'!A247+'Approvvigionamento energia'!B247+'Approvvigionamento energia'!I247</f>
        <v>1988.8220679719757</v>
      </c>
      <c r="K247">
        <f>IF(MIN(LCOH!$C$18,J247)&gt;=$P$48*LCOH!$C$18, MIN(LCOH!$C$18,J247),0)</f>
        <v>1500</v>
      </c>
      <c r="L247">
        <f t="shared" si="7"/>
        <v>488.82206797197568</v>
      </c>
      <c r="M247">
        <f>K247/LCOH!$C$18</f>
        <v>1</v>
      </c>
      <c r="N247">
        <f>K247/LCOH!$C$34</f>
        <v>28.901734104046245</v>
      </c>
    </row>
    <row r="248" spans="1:14" x14ac:dyDescent="0.35">
      <c r="A248">
        <f>'Profilo fotovoltaico'!B250*LCOH!$C$20</f>
        <v>6</v>
      </c>
      <c r="B248">
        <f>'Profilo eolico'!B250*LCOH!$C$21</f>
        <v>520.5</v>
      </c>
      <c r="C248">
        <f>$P$35*'Profilo fotovoltaico'!B250</f>
        <v>44.127673125732393</v>
      </c>
      <c r="D248">
        <f>$Q$37*'Profilo eolico'!B250</f>
        <v>3036.9274625937096</v>
      </c>
      <c r="E248">
        <f>$P$39*'Profilo fotovoltaico'!B250+'Approvvigionamento energia'!$Q$39*'Profilo eolico'!B250</f>
        <v>2288.7275152267152</v>
      </c>
      <c r="F248">
        <f>$P$41*'Profilo fotovoltaico'!B250+'Approvvigionamento energia'!$Q$41*'Profilo eolico'!B250</f>
        <v>1540.5275678597211</v>
      </c>
      <c r="G248">
        <f>$P$43*'Profilo fotovoltaico'!B250+'Approvvigionamento energia'!$Q$43*'Profilo eolico'!B250</f>
        <v>792.32762049272674</v>
      </c>
      <c r="H248">
        <f t="shared" si="6"/>
        <v>1138.4335154826958</v>
      </c>
      <c r="I248">
        <f>IF(LCOH!$C$28=Menu!$A$1,'Approvvigionamento energia'!C248,0)+IF(LCOH!$C$28=Menu!$A$2,'Approvvigionamento energia'!D248,0)+IF(LCOH!$C$28=Menu!$A$3,'Approvvigionamento energia'!E248,0)+IF(LCOH!$C$28=Menu!$A$4,'Approvvigionamento energia'!F248,0)+IF(LCOH!$C$28=Menu!$A$5,'Approvvigionamento energia'!G248,0)+IF(LCOH!$C$28=Menu!$A$6,'Approvvigionamento energia'!H248,0)</f>
        <v>1540.5275678597211</v>
      </c>
      <c r="J248">
        <f>'Approvvigionamento energia'!A248+'Approvvigionamento energia'!B248+'Approvvigionamento energia'!I248</f>
        <v>2067.0275678597209</v>
      </c>
      <c r="K248">
        <f>IF(MIN(LCOH!$C$18,J248)&gt;=$P$48*LCOH!$C$18, MIN(LCOH!$C$18,J248),0)</f>
        <v>1500</v>
      </c>
      <c r="L248">
        <f t="shared" si="7"/>
        <v>567.02756785972088</v>
      </c>
      <c r="M248">
        <f>K248/LCOH!$C$18</f>
        <v>1</v>
      </c>
      <c r="N248">
        <f>K248/LCOH!$C$34</f>
        <v>28.901734104046245</v>
      </c>
    </row>
    <row r="249" spans="1:14" x14ac:dyDescent="0.35">
      <c r="A249">
        <f>'Profilo fotovoltaico'!B251*LCOH!$C$20</f>
        <v>61</v>
      </c>
      <c r="B249">
        <f>'Profilo eolico'!B251*LCOH!$C$21</f>
        <v>524.1</v>
      </c>
      <c r="C249">
        <f>$P$35*'Profilo fotovoltaico'!B251</f>
        <v>448.63134344494597</v>
      </c>
      <c r="D249">
        <f>$Q$37*'Profilo eolico'!B251</f>
        <v>3057.9321482139544</v>
      </c>
      <c r="E249">
        <f>$P$39*'Profilo fotovoltaico'!B251+'Approvvigionamento energia'!$Q$39*'Profilo eolico'!B251</f>
        <v>2405.6069470217021</v>
      </c>
      <c r="F249">
        <f>$P$41*'Profilo fotovoltaico'!B251+'Approvvigionamento energia'!$Q$41*'Profilo eolico'!B251</f>
        <v>1753.2817458294503</v>
      </c>
      <c r="G249">
        <f>$P$43*'Profilo fotovoltaico'!B251+'Approvvigionamento energia'!$Q$43*'Profilo eolico'!B251</f>
        <v>1100.956544637198</v>
      </c>
      <c r="H249">
        <f t="shared" si="6"/>
        <v>1138.4335154826958</v>
      </c>
      <c r="I249">
        <f>IF(LCOH!$C$28=Menu!$A$1,'Approvvigionamento energia'!C249,0)+IF(LCOH!$C$28=Menu!$A$2,'Approvvigionamento energia'!D249,0)+IF(LCOH!$C$28=Menu!$A$3,'Approvvigionamento energia'!E249,0)+IF(LCOH!$C$28=Menu!$A$4,'Approvvigionamento energia'!F249,0)+IF(LCOH!$C$28=Menu!$A$5,'Approvvigionamento energia'!G249,0)+IF(LCOH!$C$28=Menu!$A$6,'Approvvigionamento energia'!H249,0)</f>
        <v>1753.2817458294503</v>
      </c>
      <c r="J249">
        <f>'Approvvigionamento energia'!A249+'Approvvigionamento energia'!B249+'Approvvigionamento energia'!I249</f>
        <v>2338.3817458294502</v>
      </c>
      <c r="K249">
        <f>IF(MIN(LCOH!$C$18,J249)&gt;=$P$48*LCOH!$C$18, MIN(LCOH!$C$18,J249),0)</f>
        <v>1500</v>
      </c>
      <c r="L249">
        <f t="shared" si="7"/>
        <v>838.38174582945021</v>
      </c>
      <c r="M249">
        <f>K249/LCOH!$C$18</f>
        <v>1</v>
      </c>
      <c r="N249">
        <f>K249/LCOH!$C$34</f>
        <v>28.901734104046245</v>
      </c>
    </row>
    <row r="250" spans="1:14" x14ac:dyDescent="0.35">
      <c r="A250">
        <f>'Profilo fotovoltaico'!B252*LCOH!$C$20</f>
        <v>144</v>
      </c>
      <c r="B250">
        <f>'Profilo eolico'!B252*LCOH!$C$21</f>
        <v>585.4</v>
      </c>
      <c r="C250">
        <f>$P$35*'Profilo fotovoltaico'!B252</f>
        <v>1059.0641550175774</v>
      </c>
      <c r="D250">
        <f>$Q$37*'Profilo eolico'!B252</f>
        <v>3415.5952672475655</v>
      </c>
      <c r="E250">
        <f>$P$39*'Profilo fotovoltaico'!B252+'Approvvigionamento energia'!$Q$39*'Profilo eolico'!B252</f>
        <v>2826.4624891900685</v>
      </c>
      <c r="F250">
        <f>$P$41*'Profilo fotovoltaico'!B252+'Approvvigionamento energia'!$Q$41*'Profilo eolico'!B252</f>
        <v>2237.3297111325714</v>
      </c>
      <c r="G250">
        <f>$P$43*'Profilo fotovoltaico'!B252+'Approvvigionamento energia'!$Q$43*'Profilo eolico'!B252</f>
        <v>1648.1969330750744</v>
      </c>
      <c r="H250">
        <f t="shared" si="6"/>
        <v>1138.4335154826958</v>
      </c>
      <c r="I250">
        <f>IF(LCOH!$C$28=Menu!$A$1,'Approvvigionamento energia'!C250,0)+IF(LCOH!$C$28=Menu!$A$2,'Approvvigionamento energia'!D250,0)+IF(LCOH!$C$28=Menu!$A$3,'Approvvigionamento energia'!E250,0)+IF(LCOH!$C$28=Menu!$A$4,'Approvvigionamento energia'!F250,0)+IF(LCOH!$C$28=Menu!$A$5,'Approvvigionamento energia'!G250,0)+IF(LCOH!$C$28=Menu!$A$6,'Approvvigionamento energia'!H250,0)</f>
        <v>2237.3297111325714</v>
      </c>
      <c r="J250">
        <f>'Approvvigionamento energia'!A250+'Approvvigionamento energia'!B250+'Approvvigionamento energia'!I250</f>
        <v>2966.7297111325715</v>
      </c>
      <c r="K250">
        <f>IF(MIN(LCOH!$C$18,J250)&gt;=$P$48*LCOH!$C$18, MIN(LCOH!$C$18,J250),0)</f>
        <v>1500</v>
      </c>
      <c r="L250">
        <f t="shared" si="7"/>
        <v>1466.7297111325715</v>
      </c>
      <c r="M250">
        <f>K250/LCOH!$C$18</f>
        <v>1</v>
      </c>
      <c r="N250">
        <f>K250/LCOH!$C$34</f>
        <v>28.901734104046245</v>
      </c>
    </row>
    <row r="251" spans="1:14" x14ac:dyDescent="0.35">
      <c r="A251">
        <f>'Profilo fotovoltaico'!B253*LCOH!$C$20</f>
        <v>227</v>
      </c>
      <c r="B251">
        <f>'Profilo eolico'!B253*LCOH!$C$21</f>
        <v>673.6</v>
      </c>
      <c r="C251">
        <f>$P$35*'Profilo fotovoltaico'!B253</f>
        <v>1669.4969665902088</v>
      </c>
      <c r="D251">
        <f>$Q$37*'Profilo eolico'!B253</f>
        <v>3930.2100649435597</v>
      </c>
      <c r="E251">
        <f>$P$39*'Profilo fotovoltaico'!B253+'Approvvigionamento energia'!$Q$39*'Profilo eolico'!B253</f>
        <v>3365.0317903552218</v>
      </c>
      <c r="F251">
        <f>$P$41*'Profilo fotovoltaico'!B253+'Approvvigionamento energia'!$Q$41*'Profilo eolico'!B253</f>
        <v>2799.8535157668844</v>
      </c>
      <c r="G251">
        <f>$P$43*'Profilo fotovoltaico'!B253+'Approvvigionamento energia'!$Q$43*'Profilo eolico'!B253</f>
        <v>2234.6752411785465</v>
      </c>
      <c r="H251">
        <f t="shared" si="6"/>
        <v>1138.4335154826958</v>
      </c>
      <c r="I251">
        <f>IF(LCOH!$C$28=Menu!$A$1,'Approvvigionamento energia'!C251,0)+IF(LCOH!$C$28=Menu!$A$2,'Approvvigionamento energia'!D251,0)+IF(LCOH!$C$28=Menu!$A$3,'Approvvigionamento energia'!E251,0)+IF(LCOH!$C$28=Menu!$A$4,'Approvvigionamento energia'!F251,0)+IF(LCOH!$C$28=Menu!$A$5,'Approvvigionamento energia'!G251,0)+IF(LCOH!$C$28=Menu!$A$6,'Approvvigionamento energia'!H251,0)</f>
        <v>2799.8535157668844</v>
      </c>
      <c r="J251">
        <f>'Approvvigionamento energia'!A251+'Approvvigionamento energia'!B251+'Approvvigionamento energia'!I251</f>
        <v>3700.4535157668843</v>
      </c>
      <c r="K251">
        <f>IF(MIN(LCOH!$C$18,J251)&gt;=$P$48*LCOH!$C$18, MIN(LCOH!$C$18,J251),0)</f>
        <v>1500</v>
      </c>
      <c r="L251">
        <f t="shared" si="7"/>
        <v>2200.4535157668843</v>
      </c>
      <c r="M251">
        <f>K251/LCOH!$C$18</f>
        <v>1</v>
      </c>
      <c r="N251">
        <f>K251/LCOH!$C$34</f>
        <v>28.901734104046245</v>
      </c>
    </row>
    <row r="252" spans="1:14" x14ac:dyDescent="0.35">
      <c r="A252">
        <f>'Profilo fotovoltaico'!B254*LCOH!$C$20</f>
        <v>281</v>
      </c>
      <c r="B252">
        <f>'Profilo eolico'!B254*LCOH!$C$21</f>
        <v>721.6</v>
      </c>
      <c r="C252">
        <f>$P$35*'Profilo fotovoltaico'!B254</f>
        <v>2066.6460247218006</v>
      </c>
      <c r="D252">
        <f>$Q$37*'Profilo eolico'!B254</f>
        <v>4210.2725398801558</v>
      </c>
      <c r="E252">
        <f>$P$39*'Profilo fotovoltaico'!B254+'Approvvigionamento energia'!$Q$39*'Profilo eolico'!B254</f>
        <v>3674.3659110905669</v>
      </c>
      <c r="F252">
        <f>$P$41*'Profilo fotovoltaico'!B254+'Approvvigionamento energia'!$Q$41*'Profilo eolico'!B254</f>
        <v>3138.459282300978</v>
      </c>
      <c r="G252">
        <f>$P$43*'Profilo fotovoltaico'!B254+'Approvvigionamento energia'!$Q$43*'Profilo eolico'!B254</f>
        <v>2602.5526535113895</v>
      </c>
      <c r="H252">
        <f t="shared" si="6"/>
        <v>1138.4335154826958</v>
      </c>
      <c r="I252">
        <f>IF(LCOH!$C$28=Menu!$A$1,'Approvvigionamento energia'!C252,0)+IF(LCOH!$C$28=Menu!$A$2,'Approvvigionamento energia'!D252,0)+IF(LCOH!$C$28=Menu!$A$3,'Approvvigionamento energia'!E252,0)+IF(LCOH!$C$28=Menu!$A$4,'Approvvigionamento energia'!F252,0)+IF(LCOH!$C$28=Menu!$A$5,'Approvvigionamento energia'!G252,0)+IF(LCOH!$C$28=Menu!$A$6,'Approvvigionamento energia'!H252,0)</f>
        <v>3138.459282300978</v>
      </c>
      <c r="J252">
        <f>'Approvvigionamento energia'!A252+'Approvvigionamento energia'!B252+'Approvvigionamento energia'!I252</f>
        <v>4141.0592823009783</v>
      </c>
      <c r="K252">
        <f>IF(MIN(LCOH!$C$18,J252)&gt;=$P$48*LCOH!$C$18, MIN(LCOH!$C$18,J252),0)</f>
        <v>1500</v>
      </c>
      <c r="L252">
        <f t="shared" si="7"/>
        <v>2641.0592823009783</v>
      </c>
      <c r="M252">
        <f>K252/LCOH!$C$18</f>
        <v>1</v>
      </c>
      <c r="N252">
        <f>K252/LCOH!$C$34</f>
        <v>28.901734104046245</v>
      </c>
    </row>
    <row r="253" spans="1:14" x14ac:dyDescent="0.35">
      <c r="A253">
        <f>'Profilo fotovoltaico'!B255*LCOH!$C$20</f>
        <v>290</v>
      </c>
      <c r="B253">
        <f>'Profilo eolico'!B255*LCOH!$C$21</f>
        <v>733.1</v>
      </c>
      <c r="C253">
        <f>$P$35*'Profilo fotovoltaico'!B255</f>
        <v>2132.8375344103988</v>
      </c>
      <c r="D253">
        <f>$Q$37*'Profilo eolico'!B255</f>
        <v>4277.3708411670486</v>
      </c>
      <c r="E253">
        <f>$P$39*'Profilo fotovoltaico'!B255+'Approvvigionamento energia'!$Q$39*'Profilo eolico'!B255</f>
        <v>3741.2375144778857</v>
      </c>
      <c r="F253">
        <f>$P$41*'Profilo fotovoltaico'!B255+'Approvvigionamento energia'!$Q$41*'Profilo eolico'!B255</f>
        <v>3205.1041877887237</v>
      </c>
      <c r="G253">
        <f>$P$43*'Profilo fotovoltaico'!B255+'Approvvigionamento energia'!$Q$43*'Profilo eolico'!B255</f>
        <v>2668.9708610995613</v>
      </c>
      <c r="H253">
        <f t="shared" si="6"/>
        <v>1138.4335154826958</v>
      </c>
      <c r="I253">
        <f>IF(LCOH!$C$28=Menu!$A$1,'Approvvigionamento energia'!C253,0)+IF(LCOH!$C$28=Menu!$A$2,'Approvvigionamento energia'!D253,0)+IF(LCOH!$C$28=Menu!$A$3,'Approvvigionamento energia'!E253,0)+IF(LCOH!$C$28=Menu!$A$4,'Approvvigionamento energia'!F253,0)+IF(LCOH!$C$28=Menu!$A$5,'Approvvigionamento energia'!G253,0)+IF(LCOH!$C$28=Menu!$A$6,'Approvvigionamento energia'!H253,0)</f>
        <v>3205.1041877887237</v>
      </c>
      <c r="J253">
        <f>'Approvvigionamento energia'!A253+'Approvvigionamento energia'!B253+'Approvvigionamento energia'!I253</f>
        <v>4228.2041877887241</v>
      </c>
      <c r="K253">
        <f>IF(MIN(LCOH!$C$18,J253)&gt;=$P$48*LCOH!$C$18, MIN(LCOH!$C$18,J253),0)</f>
        <v>1500</v>
      </c>
      <c r="L253">
        <f t="shared" si="7"/>
        <v>2728.2041877887241</v>
      </c>
      <c r="M253">
        <f>K253/LCOH!$C$18</f>
        <v>1</v>
      </c>
      <c r="N253">
        <f>K253/LCOH!$C$34</f>
        <v>28.901734104046245</v>
      </c>
    </row>
    <row r="254" spans="1:14" x14ac:dyDescent="0.35">
      <c r="A254">
        <f>'Profilo fotovoltaico'!B256*LCOH!$C$20</f>
        <v>278</v>
      </c>
      <c r="B254">
        <f>'Profilo eolico'!B256*LCOH!$C$21</f>
        <v>718.9</v>
      </c>
      <c r="C254">
        <f>$P$35*'Profilo fotovoltaico'!B256</f>
        <v>2044.5821881589343</v>
      </c>
      <c r="D254">
        <f>$Q$37*'Profilo eolico'!B256</f>
        <v>4194.5190256649721</v>
      </c>
      <c r="E254">
        <f>$P$39*'Profilo fotovoltaico'!B256+'Approvvigionamento energia'!$Q$39*'Profilo eolico'!B256</f>
        <v>3657.0348162884625</v>
      </c>
      <c r="F254">
        <f>$P$41*'Profilo fotovoltaico'!B256+'Approvvigionamento energia'!$Q$41*'Profilo eolico'!B256</f>
        <v>3119.5506069119533</v>
      </c>
      <c r="G254">
        <f>$P$43*'Profilo fotovoltaico'!B256+'Approvvigionamento energia'!$Q$43*'Profilo eolico'!B256</f>
        <v>2582.0663975354437</v>
      </c>
      <c r="H254">
        <f t="shared" si="6"/>
        <v>1138.4335154826958</v>
      </c>
      <c r="I254">
        <f>IF(LCOH!$C$28=Menu!$A$1,'Approvvigionamento energia'!C254,0)+IF(LCOH!$C$28=Menu!$A$2,'Approvvigionamento energia'!D254,0)+IF(LCOH!$C$28=Menu!$A$3,'Approvvigionamento energia'!E254,0)+IF(LCOH!$C$28=Menu!$A$4,'Approvvigionamento energia'!F254,0)+IF(LCOH!$C$28=Menu!$A$5,'Approvvigionamento energia'!G254,0)+IF(LCOH!$C$28=Menu!$A$6,'Approvvigionamento energia'!H254,0)</f>
        <v>3119.5506069119533</v>
      </c>
      <c r="J254">
        <f>'Approvvigionamento energia'!A254+'Approvvigionamento energia'!B254+'Approvvigionamento energia'!I254</f>
        <v>4116.4506069119534</v>
      </c>
      <c r="K254">
        <f>IF(MIN(LCOH!$C$18,J254)&gt;=$P$48*LCOH!$C$18, MIN(LCOH!$C$18,J254),0)</f>
        <v>1500</v>
      </c>
      <c r="L254">
        <f t="shared" si="7"/>
        <v>2616.4506069119534</v>
      </c>
      <c r="M254">
        <f>K254/LCOH!$C$18</f>
        <v>1</v>
      </c>
      <c r="N254">
        <f>K254/LCOH!$C$34</f>
        <v>28.901734104046245</v>
      </c>
    </row>
    <row r="255" spans="1:14" x14ac:dyDescent="0.35">
      <c r="A255">
        <f>'Profilo fotovoltaico'!B257*LCOH!$C$20</f>
        <v>229</v>
      </c>
      <c r="B255">
        <f>'Profilo eolico'!B257*LCOH!$C$21</f>
        <v>689.6</v>
      </c>
      <c r="C255">
        <f>$P$35*'Profilo fotovoltaico'!B257</f>
        <v>1684.2061909654531</v>
      </c>
      <c r="D255">
        <f>$Q$37*'Profilo eolico'!B257</f>
        <v>4023.5642232557584</v>
      </c>
      <c r="E255">
        <f>$P$39*'Profilo fotovoltaico'!B257+'Approvvigionamento energia'!$Q$39*'Profilo eolico'!B257</f>
        <v>3438.7247151831821</v>
      </c>
      <c r="F255">
        <f>$P$41*'Profilo fotovoltaico'!B257+'Approvvigionamento energia'!$Q$41*'Profilo eolico'!B257</f>
        <v>2853.8852071106057</v>
      </c>
      <c r="G255">
        <f>$P$43*'Profilo fotovoltaico'!B257+'Approvvigionamento energia'!$Q$43*'Profilo eolico'!B257</f>
        <v>2269.0456990380294</v>
      </c>
      <c r="H255">
        <f t="shared" si="6"/>
        <v>1138.4335154826958</v>
      </c>
      <c r="I255">
        <f>IF(LCOH!$C$28=Menu!$A$1,'Approvvigionamento energia'!C255,0)+IF(LCOH!$C$28=Menu!$A$2,'Approvvigionamento energia'!D255,0)+IF(LCOH!$C$28=Menu!$A$3,'Approvvigionamento energia'!E255,0)+IF(LCOH!$C$28=Menu!$A$4,'Approvvigionamento energia'!F255,0)+IF(LCOH!$C$28=Menu!$A$5,'Approvvigionamento energia'!G255,0)+IF(LCOH!$C$28=Menu!$A$6,'Approvvigionamento energia'!H255,0)</f>
        <v>2853.8852071106057</v>
      </c>
      <c r="J255">
        <f>'Approvvigionamento energia'!A255+'Approvvigionamento energia'!B255+'Approvvigionamento energia'!I255</f>
        <v>3772.4852071106056</v>
      </c>
      <c r="K255">
        <f>IF(MIN(LCOH!$C$18,J255)&gt;=$P$48*LCOH!$C$18, MIN(LCOH!$C$18,J255),0)</f>
        <v>1500</v>
      </c>
      <c r="L255">
        <f t="shared" si="7"/>
        <v>2272.4852071106056</v>
      </c>
      <c r="M255">
        <f>K255/LCOH!$C$18</f>
        <v>1</v>
      </c>
      <c r="N255">
        <f>K255/LCOH!$C$34</f>
        <v>28.901734104046245</v>
      </c>
    </row>
    <row r="256" spans="1:14" x14ac:dyDescent="0.35">
      <c r="A256">
        <f>'Profilo fotovoltaico'!B258*LCOH!$C$20</f>
        <v>132</v>
      </c>
      <c r="B256">
        <f>'Profilo eolico'!B258*LCOH!$C$21</f>
        <v>655.29999999999995</v>
      </c>
      <c r="C256">
        <f>$P$35*'Profilo fotovoltaico'!B258</f>
        <v>970.80880876611263</v>
      </c>
      <c r="D256">
        <f>$Q$37*'Profilo eolico'!B258</f>
        <v>3823.4362463739831</v>
      </c>
      <c r="E256">
        <f>$P$39*'Profilo fotovoltaico'!B258+'Approvvigionamento energia'!$Q$39*'Profilo eolico'!B258</f>
        <v>3110.2793869720153</v>
      </c>
      <c r="F256">
        <f>$P$41*'Profilo fotovoltaico'!B258+'Approvvigionamento energia'!$Q$41*'Profilo eolico'!B258</f>
        <v>2397.1225275700481</v>
      </c>
      <c r="G256">
        <f>$P$43*'Profilo fotovoltaico'!B258+'Approvvigionamento energia'!$Q$43*'Profilo eolico'!B258</f>
        <v>1683.9656681680804</v>
      </c>
      <c r="H256">
        <f t="shared" si="6"/>
        <v>1138.4335154826958</v>
      </c>
      <c r="I256">
        <f>IF(LCOH!$C$28=Menu!$A$1,'Approvvigionamento energia'!C256,0)+IF(LCOH!$C$28=Menu!$A$2,'Approvvigionamento energia'!D256,0)+IF(LCOH!$C$28=Menu!$A$3,'Approvvigionamento energia'!E256,0)+IF(LCOH!$C$28=Menu!$A$4,'Approvvigionamento energia'!F256,0)+IF(LCOH!$C$28=Menu!$A$5,'Approvvigionamento energia'!G256,0)+IF(LCOH!$C$28=Menu!$A$6,'Approvvigionamento energia'!H256,0)</f>
        <v>2397.1225275700481</v>
      </c>
      <c r="J256">
        <f>'Approvvigionamento energia'!A256+'Approvvigionamento energia'!B256+'Approvvigionamento energia'!I256</f>
        <v>3184.4225275700483</v>
      </c>
      <c r="K256">
        <f>IF(MIN(LCOH!$C$18,J256)&gt;=$P$48*LCOH!$C$18, MIN(LCOH!$C$18,J256),0)</f>
        <v>1500</v>
      </c>
      <c r="L256">
        <f t="shared" si="7"/>
        <v>1684.4225275700483</v>
      </c>
      <c r="M256">
        <f>K256/LCOH!$C$18</f>
        <v>1</v>
      </c>
      <c r="N256">
        <f>K256/LCOH!$C$34</f>
        <v>28.901734104046245</v>
      </c>
    </row>
    <row r="257" spans="1:14" x14ac:dyDescent="0.35">
      <c r="A257">
        <f>'Profilo fotovoltaico'!B259*LCOH!$C$20</f>
        <v>24</v>
      </c>
      <c r="B257">
        <f>'Profilo eolico'!B259*LCOH!$C$21</f>
        <v>637.80000000000007</v>
      </c>
      <c r="C257">
        <f>$P$35*'Profilo fotovoltaico'!B259</f>
        <v>176.51069250292957</v>
      </c>
      <c r="D257">
        <f>$Q$37*'Profilo eolico'!B259</f>
        <v>3721.3301357200157</v>
      </c>
      <c r="E257">
        <f>$P$39*'Profilo fotovoltaico'!B259+'Approvvigionamento energia'!$Q$39*'Profilo eolico'!B259</f>
        <v>2835.1252749157443</v>
      </c>
      <c r="F257">
        <f>$P$41*'Profilo fotovoltaico'!B259+'Approvvigionamento energia'!$Q$41*'Profilo eolico'!B259</f>
        <v>1948.9204141114726</v>
      </c>
      <c r="G257">
        <f>$P$43*'Profilo fotovoltaico'!B259+'Approvvigionamento energia'!$Q$43*'Profilo eolico'!B259</f>
        <v>1062.7155533072012</v>
      </c>
      <c r="H257">
        <f t="shared" si="6"/>
        <v>1138.4335154826958</v>
      </c>
      <c r="I257">
        <f>IF(LCOH!$C$28=Menu!$A$1,'Approvvigionamento energia'!C257,0)+IF(LCOH!$C$28=Menu!$A$2,'Approvvigionamento energia'!D257,0)+IF(LCOH!$C$28=Menu!$A$3,'Approvvigionamento energia'!E257,0)+IF(LCOH!$C$28=Menu!$A$4,'Approvvigionamento energia'!F257,0)+IF(LCOH!$C$28=Menu!$A$5,'Approvvigionamento energia'!G257,0)+IF(LCOH!$C$28=Menu!$A$6,'Approvvigionamento energia'!H257,0)</f>
        <v>1948.9204141114726</v>
      </c>
      <c r="J257">
        <f>'Approvvigionamento energia'!A257+'Approvvigionamento energia'!B257+'Approvvigionamento energia'!I257</f>
        <v>2610.7204141114726</v>
      </c>
      <c r="K257">
        <f>IF(MIN(LCOH!$C$18,J257)&gt;=$P$48*LCOH!$C$18, MIN(LCOH!$C$18,J257),0)</f>
        <v>1500</v>
      </c>
      <c r="L257">
        <f t="shared" si="7"/>
        <v>1110.7204141114726</v>
      </c>
      <c r="M257">
        <f>K257/LCOH!$C$18</f>
        <v>1</v>
      </c>
      <c r="N257">
        <f>K257/LCOH!$C$34</f>
        <v>28.901734104046245</v>
      </c>
    </row>
    <row r="258" spans="1:14" x14ac:dyDescent="0.35">
      <c r="A258">
        <f>'Profilo fotovoltaico'!B260*LCOH!$C$20</f>
        <v>0</v>
      </c>
      <c r="B258">
        <f>'Profilo eolico'!B260*LCOH!$C$21</f>
        <v>648.59999999999991</v>
      </c>
      <c r="C258">
        <f>$P$35*'Profilo fotovoltaico'!B260</f>
        <v>0</v>
      </c>
      <c r="D258">
        <f>$Q$37*'Profilo eolico'!B260</f>
        <v>3784.3441925807497</v>
      </c>
      <c r="E258">
        <f>$P$39*'Profilo fotovoltaico'!B260+'Approvvigionamento energia'!$Q$39*'Profilo eolico'!B260</f>
        <v>2838.2581444355619</v>
      </c>
      <c r="F258">
        <f>$P$41*'Profilo fotovoltaico'!B260+'Approvvigionamento energia'!$Q$41*'Profilo eolico'!B260</f>
        <v>1892.1720962903748</v>
      </c>
      <c r="G258">
        <f>$P$43*'Profilo fotovoltaico'!B260+'Approvvigionamento energia'!$Q$43*'Profilo eolico'!B260</f>
        <v>946.08604814518742</v>
      </c>
      <c r="H258">
        <f t="shared" ref="H258:H321" si="8">$P$45</f>
        <v>1138.4335154826958</v>
      </c>
      <c r="I258">
        <f>IF(LCOH!$C$28=Menu!$A$1,'Approvvigionamento energia'!C258,0)+IF(LCOH!$C$28=Menu!$A$2,'Approvvigionamento energia'!D258,0)+IF(LCOH!$C$28=Menu!$A$3,'Approvvigionamento energia'!E258,0)+IF(LCOH!$C$28=Menu!$A$4,'Approvvigionamento energia'!F258,0)+IF(LCOH!$C$28=Menu!$A$5,'Approvvigionamento energia'!G258,0)+IF(LCOH!$C$28=Menu!$A$6,'Approvvigionamento energia'!H258,0)</f>
        <v>1892.1720962903748</v>
      </c>
      <c r="J258">
        <f>'Approvvigionamento energia'!A258+'Approvvigionamento energia'!B258+'Approvvigionamento energia'!I258</f>
        <v>2540.772096290375</v>
      </c>
      <c r="K258">
        <f>IF(MIN(LCOH!$C$18,J258)&gt;=$P$48*LCOH!$C$18, MIN(LCOH!$C$18,J258),0)</f>
        <v>1500</v>
      </c>
      <c r="L258">
        <f t="shared" si="7"/>
        <v>1040.772096290375</v>
      </c>
      <c r="M258">
        <f>K258/LCOH!$C$18</f>
        <v>1</v>
      </c>
      <c r="N258">
        <f>K258/LCOH!$C$34</f>
        <v>28.901734104046245</v>
      </c>
    </row>
    <row r="259" spans="1:14" x14ac:dyDescent="0.35">
      <c r="A259">
        <f>'Profilo fotovoltaico'!B261*LCOH!$C$20</f>
        <v>0</v>
      </c>
      <c r="B259">
        <f>'Profilo eolico'!B261*LCOH!$C$21</f>
        <v>660.3</v>
      </c>
      <c r="C259">
        <f>$P$35*'Profilo fotovoltaico'!B261</f>
        <v>0</v>
      </c>
      <c r="D259">
        <f>$Q$37*'Profilo eolico'!B261</f>
        <v>3852.6094208465447</v>
      </c>
      <c r="E259">
        <f>$P$39*'Profilo fotovoltaico'!B261+'Approvvigionamento energia'!$Q$39*'Profilo eolico'!B261</f>
        <v>2889.4570656349088</v>
      </c>
      <c r="F259">
        <f>$P$41*'Profilo fotovoltaico'!B261+'Approvvigionamento energia'!$Q$41*'Profilo eolico'!B261</f>
        <v>1926.3047104232724</v>
      </c>
      <c r="G259">
        <f>$P$43*'Profilo fotovoltaico'!B261+'Approvvigionamento energia'!$Q$43*'Profilo eolico'!B261</f>
        <v>963.15235521163618</v>
      </c>
      <c r="H259">
        <f t="shared" si="8"/>
        <v>1138.4335154826958</v>
      </c>
      <c r="I259">
        <f>IF(LCOH!$C$28=Menu!$A$1,'Approvvigionamento energia'!C259,0)+IF(LCOH!$C$28=Menu!$A$2,'Approvvigionamento energia'!D259,0)+IF(LCOH!$C$28=Menu!$A$3,'Approvvigionamento energia'!E259,0)+IF(LCOH!$C$28=Menu!$A$4,'Approvvigionamento energia'!F259,0)+IF(LCOH!$C$28=Menu!$A$5,'Approvvigionamento energia'!G259,0)+IF(LCOH!$C$28=Menu!$A$6,'Approvvigionamento energia'!H259,0)</f>
        <v>1926.3047104232724</v>
      </c>
      <c r="J259">
        <f>'Approvvigionamento energia'!A259+'Approvvigionamento energia'!B259+'Approvvigionamento energia'!I259</f>
        <v>2586.6047104232721</v>
      </c>
      <c r="K259">
        <f>IF(MIN(LCOH!$C$18,J259)&gt;=$P$48*LCOH!$C$18, MIN(LCOH!$C$18,J259),0)</f>
        <v>1500</v>
      </c>
      <c r="L259">
        <f t="shared" ref="L259:L322" si="9">J259-K259</f>
        <v>1086.6047104232721</v>
      </c>
      <c r="M259">
        <f>K259/LCOH!$C$18</f>
        <v>1</v>
      </c>
      <c r="N259">
        <f>K259/LCOH!$C$34</f>
        <v>28.901734104046245</v>
      </c>
    </row>
    <row r="260" spans="1:14" x14ac:dyDescent="0.35">
      <c r="A260">
        <f>'Profilo fotovoltaico'!B262*LCOH!$C$20</f>
        <v>0</v>
      </c>
      <c r="B260">
        <f>'Profilo eolico'!B262*LCOH!$C$21</f>
        <v>668</v>
      </c>
      <c r="C260">
        <f>$P$35*'Profilo fotovoltaico'!B262</f>
        <v>0</v>
      </c>
      <c r="D260">
        <f>$Q$37*'Profilo eolico'!B262</f>
        <v>3897.5361095342905</v>
      </c>
      <c r="E260">
        <f>$P$39*'Profilo fotovoltaico'!B262+'Approvvigionamento energia'!$Q$39*'Profilo eolico'!B262</f>
        <v>2923.1520821507179</v>
      </c>
      <c r="F260">
        <f>$P$41*'Profilo fotovoltaico'!B262+'Approvvigionamento energia'!$Q$41*'Profilo eolico'!B262</f>
        <v>1948.7680547671453</v>
      </c>
      <c r="G260">
        <f>$P$43*'Profilo fotovoltaico'!B262+'Approvvigionamento energia'!$Q$43*'Profilo eolico'!B262</f>
        <v>974.38402738357263</v>
      </c>
      <c r="H260">
        <f t="shared" si="8"/>
        <v>1138.4335154826958</v>
      </c>
      <c r="I260">
        <f>IF(LCOH!$C$28=Menu!$A$1,'Approvvigionamento energia'!C260,0)+IF(LCOH!$C$28=Menu!$A$2,'Approvvigionamento energia'!D260,0)+IF(LCOH!$C$28=Menu!$A$3,'Approvvigionamento energia'!E260,0)+IF(LCOH!$C$28=Menu!$A$4,'Approvvigionamento energia'!F260,0)+IF(LCOH!$C$28=Menu!$A$5,'Approvvigionamento energia'!G260,0)+IF(LCOH!$C$28=Menu!$A$6,'Approvvigionamento energia'!H260,0)</f>
        <v>1948.7680547671453</v>
      </c>
      <c r="J260">
        <f>'Approvvigionamento energia'!A260+'Approvvigionamento energia'!B260+'Approvvigionamento energia'!I260</f>
        <v>2616.7680547671453</v>
      </c>
      <c r="K260">
        <f>IF(MIN(LCOH!$C$18,J260)&gt;=$P$48*LCOH!$C$18, MIN(LCOH!$C$18,J260),0)</f>
        <v>1500</v>
      </c>
      <c r="L260">
        <f t="shared" si="9"/>
        <v>1116.7680547671453</v>
      </c>
      <c r="M260">
        <f>K260/LCOH!$C$18</f>
        <v>1</v>
      </c>
      <c r="N260">
        <f>K260/LCOH!$C$34</f>
        <v>28.901734104046245</v>
      </c>
    </row>
    <row r="261" spans="1:14" x14ac:dyDescent="0.35">
      <c r="A261">
        <f>'Profilo fotovoltaico'!B263*LCOH!$C$20</f>
        <v>0</v>
      </c>
      <c r="B261">
        <f>'Profilo eolico'!B263*LCOH!$C$21</f>
        <v>677.2</v>
      </c>
      <c r="C261">
        <f>$P$35*'Profilo fotovoltaico'!B263</f>
        <v>0</v>
      </c>
      <c r="D261">
        <f>$Q$37*'Profilo eolico'!B263</f>
        <v>3951.214750563805</v>
      </c>
      <c r="E261">
        <f>$P$39*'Profilo fotovoltaico'!B263+'Approvvigionamento energia'!$Q$39*'Profilo eolico'!B263</f>
        <v>2963.4110629228535</v>
      </c>
      <c r="F261">
        <f>$P$41*'Profilo fotovoltaico'!B263+'Approvvigionamento energia'!$Q$41*'Profilo eolico'!B263</f>
        <v>1975.6073752819025</v>
      </c>
      <c r="G261">
        <f>$P$43*'Profilo fotovoltaico'!B263+'Approvvigionamento energia'!$Q$43*'Profilo eolico'!B263</f>
        <v>987.80368764095124</v>
      </c>
      <c r="H261">
        <f t="shared" si="8"/>
        <v>1138.4335154826958</v>
      </c>
      <c r="I261">
        <f>IF(LCOH!$C$28=Menu!$A$1,'Approvvigionamento energia'!C261,0)+IF(LCOH!$C$28=Menu!$A$2,'Approvvigionamento energia'!D261,0)+IF(LCOH!$C$28=Menu!$A$3,'Approvvigionamento energia'!E261,0)+IF(LCOH!$C$28=Menu!$A$4,'Approvvigionamento energia'!F261,0)+IF(LCOH!$C$28=Menu!$A$5,'Approvvigionamento energia'!G261,0)+IF(LCOH!$C$28=Menu!$A$6,'Approvvigionamento energia'!H261,0)</f>
        <v>1975.6073752819025</v>
      </c>
      <c r="J261">
        <f>'Approvvigionamento energia'!A261+'Approvvigionamento energia'!B261+'Approvvigionamento energia'!I261</f>
        <v>2652.8073752819028</v>
      </c>
      <c r="K261">
        <f>IF(MIN(LCOH!$C$18,J261)&gt;=$P$48*LCOH!$C$18, MIN(LCOH!$C$18,J261),0)</f>
        <v>1500</v>
      </c>
      <c r="L261">
        <f t="shared" si="9"/>
        <v>1152.8073752819028</v>
      </c>
      <c r="M261">
        <f>K261/LCOH!$C$18</f>
        <v>1</v>
      </c>
      <c r="N261">
        <f>K261/LCOH!$C$34</f>
        <v>28.901734104046245</v>
      </c>
    </row>
    <row r="262" spans="1:14" x14ac:dyDescent="0.35">
      <c r="A262">
        <f>'Profilo fotovoltaico'!B264*LCOH!$C$20</f>
        <v>0</v>
      </c>
      <c r="B262">
        <f>'Profilo eolico'!B264*LCOH!$C$21</f>
        <v>686.2</v>
      </c>
      <c r="C262">
        <f>$P$35*'Profilo fotovoltaico'!B264</f>
        <v>0</v>
      </c>
      <c r="D262">
        <f>$Q$37*'Profilo eolico'!B264</f>
        <v>4003.7264646144167</v>
      </c>
      <c r="E262">
        <f>$P$39*'Profilo fotovoltaico'!B264+'Approvvigionamento energia'!$Q$39*'Profilo eolico'!B264</f>
        <v>3002.7948484608123</v>
      </c>
      <c r="F262">
        <f>$P$41*'Profilo fotovoltaico'!B264+'Approvvigionamento energia'!$Q$41*'Profilo eolico'!B264</f>
        <v>2001.8632323072084</v>
      </c>
      <c r="G262">
        <f>$P$43*'Profilo fotovoltaico'!B264+'Approvvigionamento energia'!$Q$43*'Profilo eolico'!B264</f>
        <v>1000.9316161536042</v>
      </c>
      <c r="H262">
        <f t="shared" si="8"/>
        <v>1138.4335154826958</v>
      </c>
      <c r="I262">
        <f>IF(LCOH!$C$28=Menu!$A$1,'Approvvigionamento energia'!C262,0)+IF(LCOH!$C$28=Menu!$A$2,'Approvvigionamento energia'!D262,0)+IF(LCOH!$C$28=Menu!$A$3,'Approvvigionamento energia'!E262,0)+IF(LCOH!$C$28=Menu!$A$4,'Approvvigionamento energia'!F262,0)+IF(LCOH!$C$28=Menu!$A$5,'Approvvigionamento energia'!G262,0)+IF(LCOH!$C$28=Menu!$A$6,'Approvvigionamento energia'!H262,0)</f>
        <v>2001.8632323072084</v>
      </c>
      <c r="J262">
        <f>'Approvvigionamento energia'!A262+'Approvvigionamento energia'!B262+'Approvvigionamento energia'!I262</f>
        <v>2688.0632323072086</v>
      </c>
      <c r="K262">
        <f>IF(MIN(LCOH!$C$18,J262)&gt;=$P$48*LCOH!$C$18, MIN(LCOH!$C$18,J262),0)</f>
        <v>1500</v>
      </c>
      <c r="L262">
        <f t="shared" si="9"/>
        <v>1188.0632323072086</v>
      </c>
      <c r="M262">
        <f>K262/LCOH!$C$18</f>
        <v>1</v>
      </c>
      <c r="N262">
        <f>K262/LCOH!$C$34</f>
        <v>28.901734104046245</v>
      </c>
    </row>
    <row r="263" spans="1:14" x14ac:dyDescent="0.35">
      <c r="A263">
        <f>'Profilo fotovoltaico'!B265*LCOH!$C$20</f>
        <v>0</v>
      </c>
      <c r="B263">
        <f>'Profilo eolico'!B265*LCOH!$C$21</f>
        <v>687.1</v>
      </c>
      <c r="C263">
        <f>$P$35*'Profilo fotovoltaico'!B265</f>
        <v>0</v>
      </c>
      <c r="D263">
        <f>$Q$37*'Profilo eolico'!B265</f>
        <v>4008.9776360194778</v>
      </c>
      <c r="E263">
        <f>$P$39*'Profilo fotovoltaico'!B265+'Approvvigionamento energia'!$Q$39*'Profilo eolico'!B265</f>
        <v>3006.733227014608</v>
      </c>
      <c r="F263">
        <f>$P$41*'Profilo fotovoltaico'!B265+'Approvvigionamento energia'!$Q$41*'Profilo eolico'!B265</f>
        <v>2004.4888180097389</v>
      </c>
      <c r="G263">
        <f>$P$43*'Profilo fotovoltaico'!B265+'Approvvigionamento energia'!$Q$43*'Profilo eolico'!B265</f>
        <v>1002.2444090048695</v>
      </c>
      <c r="H263">
        <f t="shared" si="8"/>
        <v>1138.4335154826958</v>
      </c>
      <c r="I263">
        <f>IF(LCOH!$C$28=Menu!$A$1,'Approvvigionamento energia'!C263,0)+IF(LCOH!$C$28=Menu!$A$2,'Approvvigionamento energia'!D263,0)+IF(LCOH!$C$28=Menu!$A$3,'Approvvigionamento energia'!E263,0)+IF(LCOH!$C$28=Menu!$A$4,'Approvvigionamento energia'!F263,0)+IF(LCOH!$C$28=Menu!$A$5,'Approvvigionamento energia'!G263,0)+IF(LCOH!$C$28=Menu!$A$6,'Approvvigionamento energia'!H263,0)</f>
        <v>2004.4888180097389</v>
      </c>
      <c r="J263">
        <f>'Approvvigionamento energia'!A263+'Approvvigionamento energia'!B263+'Approvvigionamento energia'!I263</f>
        <v>2691.588818009739</v>
      </c>
      <c r="K263">
        <f>IF(MIN(LCOH!$C$18,J263)&gt;=$P$48*LCOH!$C$18, MIN(LCOH!$C$18,J263),0)</f>
        <v>1500</v>
      </c>
      <c r="L263">
        <f t="shared" si="9"/>
        <v>1191.588818009739</v>
      </c>
      <c r="M263">
        <f>K263/LCOH!$C$18</f>
        <v>1</v>
      </c>
      <c r="N263">
        <f>K263/LCOH!$C$34</f>
        <v>28.901734104046245</v>
      </c>
    </row>
    <row r="264" spans="1:14" x14ac:dyDescent="0.35">
      <c r="A264">
        <f>'Profilo fotovoltaico'!B266*LCOH!$C$20</f>
        <v>0</v>
      </c>
      <c r="B264">
        <f>'Profilo eolico'!B266*LCOH!$C$21</f>
        <v>676.1</v>
      </c>
      <c r="C264">
        <f>$P$35*'Profilo fotovoltaico'!B266</f>
        <v>0</v>
      </c>
      <c r="D264">
        <f>$Q$37*'Profilo eolico'!B266</f>
        <v>3944.7966521798412</v>
      </c>
      <c r="E264">
        <f>$P$39*'Profilo fotovoltaico'!B266+'Approvvigionamento energia'!$Q$39*'Profilo eolico'!B266</f>
        <v>2958.5974891348806</v>
      </c>
      <c r="F264">
        <f>$P$41*'Profilo fotovoltaico'!B266+'Approvvigionamento energia'!$Q$41*'Profilo eolico'!B266</f>
        <v>1972.3983260899206</v>
      </c>
      <c r="G264">
        <f>$P$43*'Profilo fotovoltaico'!B266+'Approvvigionamento energia'!$Q$43*'Profilo eolico'!B266</f>
        <v>986.1991630449603</v>
      </c>
      <c r="H264">
        <f t="shared" si="8"/>
        <v>1138.4335154826958</v>
      </c>
      <c r="I264">
        <f>IF(LCOH!$C$28=Menu!$A$1,'Approvvigionamento energia'!C264,0)+IF(LCOH!$C$28=Menu!$A$2,'Approvvigionamento energia'!D264,0)+IF(LCOH!$C$28=Menu!$A$3,'Approvvigionamento energia'!E264,0)+IF(LCOH!$C$28=Menu!$A$4,'Approvvigionamento energia'!F264,0)+IF(LCOH!$C$28=Menu!$A$5,'Approvvigionamento energia'!G264,0)+IF(LCOH!$C$28=Menu!$A$6,'Approvvigionamento energia'!H264,0)</f>
        <v>1972.3983260899206</v>
      </c>
      <c r="J264">
        <f>'Approvvigionamento energia'!A264+'Approvvigionamento energia'!B264+'Approvvigionamento energia'!I264</f>
        <v>2648.4983260899207</v>
      </c>
      <c r="K264">
        <f>IF(MIN(LCOH!$C$18,J264)&gt;=$P$48*LCOH!$C$18, MIN(LCOH!$C$18,J264),0)</f>
        <v>1500</v>
      </c>
      <c r="L264">
        <f t="shared" si="9"/>
        <v>1148.4983260899207</v>
      </c>
      <c r="M264">
        <f>K264/LCOH!$C$18</f>
        <v>1</v>
      </c>
      <c r="N264">
        <f>K264/LCOH!$C$34</f>
        <v>28.901734104046245</v>
      </c>
    </row>
    <row r="265" spans="1:14" x14ac:dyDescent="0.35">
      <c r="A265">
        <f>'Profilo fotovoltaico'!B267*LCOH!$C$20</f>
        <v>0</v>
      </c>
      <c r="B265">
        <f>'Profilo eolico'!B267*LCOH!$C$21</f>
        <v>659.2</v>
      </c>
      <c r="C265">
        <f>$P$35*'Profilo fotovoltaico'!B267</f>
        <v>0</v>
      </c>
      <c r="D265">
        <f>$Q$37*'Profilo eolico'!B267</f>
        <v>3846.1913224625814</v>
      </c>
      <c r="E265">
        <f>$P$39*'Profilo fotovoltaico'!B267+'Approvvigionamento energia'!$Q$39*'Profilo eolico'!B267</f>
        <v>2884.6434918469358</v>
      </c>
      <c r="F265">
        <f>$P$41*'Profilo fotovoltaico'!B267+'Approvvigionamento energia'!$Q$41*'Profilo eolico'!B267</f>
        <v>1923.0956612312907</v>
      </c>
      <c r="G265">
        <f>$P$43*'Profilo fotovoltaico'!B267+'Approvvigionamento energia'!$Q$43*'Profilo eolico'!B267</f>
        <v>961.54783061564535</v>
      </c>
      <c r="H265">
        <f t="shared" si="8"/>
        <v>1138.4335154826958</v>
      </c>
      <c r="I265">
        <f>IF(LCOH!$C$28=Menu!$A$1,'Approvvigionamento energia'!C265,0)+IF(LCOH!$C$28=Menu!$A$2,'Approvvigionamento energia'!D265,0)+IF(LCOH!$C$28=Menu!$A$3,'Approvvigionamento energia'!E265,0)+IF(LCOH!$C$28=Menu!$A$4,'Approvvigionamento energia'!F265,0)+IF(LCOH!$C$28=Menu!$A$5,'Approvvigionamento energia'!G265,0)+IF(LCOH!$C$28=Menu!$A$6,'Approvvigionamento energia'!H265,0)</f>
        <v>1923.0956612312907</v>
      </c>
      <c r="J265">
        <f>'Approvvigionamento energia'!A265+'Approvvigionamento energia'!B265+'Approvvigionamento energia'!I265</f>
        <v>2582.295661231291</v>
      </c>
      <c r="K265">
        <f>IF(MIN(LCOH!$C$18,J265)&gt;=$P$48*LCOH!$C$18, MIN(LCOH!$C$18,J265),0)</f>
        <v>1500</v>
      </c>
      <c r="L265">
        <f t="shared" si="9"/>
        <v>1082.295661231291</v>
      </c>
      <c r="M265">
        <f>K265/LCOH!$C$18</f>
        <v>1</v>
      </c>
      <c r="N265">
        <f>K265/LCOH!$C$34</f>
        <v>28.901734104046245</v>
      </c>
    </row>
    <row r="266" spans="1:14" x14ac:dyDescent="0.35">
      <c r="A266">
        <f>'Profilo fotovoltaico'!B268*LCOH!$C$20</f>
        <v>0</v>
      </c>
      <c r="B266">
        <f>'Profilo eolico'!B268*LCOH!$C$21</f>
        <v>627.19999999999993</v>
      </c>
      <c r="C266">
        <f>$P$35*'Profilo fotovoltaico'!B268</f>
        <v>0</v>
      </c>
      <c r="D266">
        <f>$Q$37*'Profilo eolico'!B268</f>
        <v>3659.483005838184</v>
      </c>
      <c r="E266">
        <f>$P$39*'Profilo fotovoltaico'!B268+'Approvvigionamento energia'!$Q$39*'Profilo eolico'!B268</f>
        <v>2744.6122543786378</v>
      </c>
      <c r="F266">
        <f>$P$41*'Profilo fotovoltaico'!B268+'Approvvigionamento energia'!$Q$41*'Profilo eolico'!B268</f>
        <v>1829.741502919092</v>
      </c>
      <c r="G266">
        <f>$P$43*'Profilo fotovoltaico'!B268+'Approvvigionamento energia'!$Q$43*'Profilo eolico'!B268</f>
        <v>914.870751459546</v>
      </c>
      <c r="H266">
        <f t="shared" si="8"/>
        <v>1138.4335154826958</v>
      </c>
      <c r="I266">
        <f>IF(LCOH!$C$28=Menu!$A$1,'Approvvigionamento energia'!C266,0)+IF(LCOH!$C$28=Menu!$A$2,'Approvvigionamento energia'!D266,0)+IF(LCOH!$C$28=Menu!$A$3,'Approvvigionamento energia'!E266,0)+IF(LCOH!$C$28=Menu!$A$4,'Approvvigionamento energia'!F266,0)+IF(LCOH!$C$28=Menu!$A$5,'Approvvigionamento energia'!G266,0)+IF(LCOH!$C$28=Menu!$A$6,'Approvvigionamento energia'!H266,0)</f>
        <v>1829.741502919092</v>
      </c>
      <c r="J266">
        <f>'Approvvigionamento energia'!A266+'Approvvigionamento energia'!B266+'Approvvigionamento energia'!I266</f>
        <v>2456.9415029190918</v>
      </c>
      <c r="K266">
        <f>IF(MIN(LCOH!$C$18,J266)&gt;=$P$48*LCOH!$C$18, MIN(LCOH!$C$18,J266),0)</f>
        <v>1500</v>
      </c>
      <c r="L266">
        <f t="shared" si="9"/>
        <v>956.94150291909182</v>
      </c>
      <c r="M266">
        <f>K266/LCOH!$C$18</f>
        <v>1</v>
      </c>
      <c r="N266">
        <f>K266/LCOH!$C$34</f>
        <v>28.901734104046245</v>
      </c>
    </row>
    <row r="267" spans="1:14" x14ac:dyDescent="0.35">
      <c r="A267">
        <f>'Profilo fotovoltaico'!B269*LCOH!$C$20</f>
        <v>0</v>
      </c>
      <c r="B267">
        <f>'Profilo eolico'!B269*LCOH!$C$21</f>
        <v>597</v>
      </c>
      <c r="C267">
        <f>$P$35*'Profilo fotovoltaico'!B269</f>
        <v>0</v>
      </c>
      <c r="D267">
        <f>$Q$37*'Profilo eolico'!B269</f>
        <v>3483.2770320239092</v>
      </c>
      <c r="E267">
        <f>$P$39*'Profilo fotovoltaico'!B269+'Approvvigionamento energia'!$Q$39*'Profilo eolico'!B269</f>
        <v>2612.4577740179316</v>
      </c>
      <c r="F267">
        <f>$P$41*'Profilo fotovoltaico'!B269+'Approvvigionamento energia'!$Q$41*'Profilo eolico'!B269</f>
        <v>1741.6385160119546</v>
      </c>
      <c r="G267">
        <f>$P$43*'Profilo fotovoltaico'!B269+'Approvvigionamento energia'!$Q$43*'Profilo eolico'!B269</f>
        <v>870.8192580059773</v>
      </c>
      <c r="H267">
        <f t="shared" si="8"/>
        <v>1138.4335154826958</v>
      </c>
      <c r="I267">
        <f>IF(LCOH!$C$28=Menu!$A$1,'Approvvigionamento energia'!C267,0)+IF(LCOH!$C$28=Menu!$A$2,'Approvvigionamento energia'!D267,0)+IF(LCOH!$C$28=Menu!$A$3,'Approvvigionamento energia'!E267,0)+IF(LCOH!$C$28=Menu!$A$4,'Approvvigionamento energia'!F267,0)+IF(LCOH!$C$28=Menu!$A$5,'Approvvigionamento energia'!G267,0)+IF(LCOH!$C$28=Menu!$A$6,'Approvvigionamento energia'!H267,0)</f>
        <v>1741.6385160119546</v>
      </c>
      <c r="J267">
        <f>'Approvvigionamento energia'!A267+'Approvvigionamento energia'!B267+'Approvvigionamento energia'!I267</f>
        <v>2338.6385160119544</v>
      </c>
      <c r="K267">
        <f>IF(MIN(LCOH!$C$18,J267)&gt;=$P$48*LCOH!$C$18, MIN(LCOH!$C$18,J267),0)</f>
        <v>1500</v>
      </c>
      <c r="L267">
        <f t="shared" si="9"/>
        <v>838.63851601195438</v>
      </c>
      <c r="M267">
        <f>K267/LCOH!$C$18</f>
        <v>1</v>
      </c>
      <c r="N267">
        <f>K267/LCOH!$C$34</f>
        <v>28.901734104046245</v>
      </c>
    </row>
    <row r="268" spans="1:14" x14ac:dyDescent="0.35">
      <c r="A268">
        <f>'Profilo fotovoltaico'!B270*LCOH!$C$20</f>
        <v>0</v>
      </c>
      <c r="B268">
        <f>'Profilo eolico'!B270*LCOH!$C$21</f>
        <v>574.6</v>
      </c>
      <c r="C268">
        <f>$P$35*'Profilo fotovoltaico'!B270</f>
        <v>0</v>
      </c>
      <c r="D268">
        <f>$Q$37*'Profilo eolico'!B270</f>
        <v>3352.5812103868311</v>
      </c>
      <c r="E268">
        <f>$P$39*'Profilo fotovoltaico'!B270+'Approvvigionamento energia'!$Q$39*'Profilo eolico'!B270</f>
        <v>2514.4359077901236</v>
      </c>
      <c r="F268">
        <f>$P$41*'Profilo fotovoltaico'!B270+'Approvvigionamento energia'!$Q$41*'Profilo eolico'!B270</f>
        <v>1676.2906051934156</v>
      </c>
      <c r="G268">
        <f>$P$43*'Profilo fotovoltaico'!B270+'Approvvigionamento energia'!$Q$43*'Profilo eolico'!B270</f>
        <v>838.14530259670778</v>
      </c>
      <c r="H268">
        <f t="shared" si="8"/>
        <v>1138.4335154826958</v>
      </c>
      <c r="I268">
        <f>IF(LCOH!$C$28=Menu!$A$1,'Approvvigionamento energia'!C268,0)+IF(LCOH!$C$28=Menu!$A$2,'Approvvigionamento energia'!D268,0)+IF(LCOH!$C$28=Menu!$A$3,'Approvvigionamento energia'!E268,0)+IF(LCOH!$C$28=Menu!$A$4,'Approvvigionamento energia'!F268,0)+IF(LCOH!$C$28=Menu!$A$5,'Approvvigionamento energia'!G268,0)+IF(LCOH!$C$28=Menu!$A$6,'Approvvigionamento energia'!H268,0)</f>
        <v>1676.2906051934156</v>
      </c>
      <c r="J268">
        <f>'Approvvigionamento energia'!A268+'Approvvigionamento energia'!B268+'Approvvigionamento energia'!I268</f>
        <v>2250.8906051934155</v>
      </c>
      <c r="K268">
        <f>IF(MIN(LCOH!$C$18,J268)&gt;=$P$48*LCOH!$C$18, MIN(LCOH!$C$18,J268),0)</f>
        <v>1500</v>
      </c>
      <c r="L268">
        <f t="shared" si="9"/>
        <v>750.89060519341547</v>
      </c>
      <c r="M268">
        <f>K268/LCOH!$C$18</f>
        <v>1</v>
      </c>
      <c r="N268">
        <f>K268/LCOH!$C$34</f>
        <v>28.901734104046245</v>
      </c>
    </row>
    <row r="269" spans="1:14" x14ac:dyDescent="0.35">
      <c r="A269">
        <f>'Profilo fotovoltaico'!B271*LCOH!$C$20</f>
        <v>0</v>
      </c>
      <c r="B269">
        <f>'Profilo eolico'!B271*LCOH!$C$21</f>
        <v>565.1</v>
      </c>
      <c r="C269">
        <f>$P$35*'Profilo fotovoltaico'!B271</f>
        <v>0</v>
      </c>
      <c r="D269">
        <f>$Q$37*'Profilo eolico'!B271</f>
        <v>3297.1521788889636</v>
      </c>
      <c r="E269">
        <f>$P$39*'Profilo fotovoltaico'!B271+'Approvvigionamento energia'!$Q$39*'Profilo eolico'!B271</f>
        <v>2472.8641341667226</v>
      </c>
      <c r="F269">
        <f>$P$41*'Profilo fotovoltaico'!B271+'Approvvigionamento energia'!$Q$41*'Profilo eolico'!B271</f>
        <v>1648.5760894444818</v>
      </c>
      <c r="G269">
        <f>$P$43*'Profilo fotovoltaico'!B271+'Approvvigionamento energia'!$Q$43*'Profilo eolico'!B271</f>
        <v>824.2880447222409</v>
      </c>
      <c r="H269">
        <f t="shared" si="8"/>
        <v>1138.4335154826958</v>
      </c>
      <c r="I269">
        <f>IF(LCOH!$C$28=Menu!$A$1,'Approvvigionamento energia'!C269,0)+IF(LCOH!$C$28=Menu!$A$2,'Approvvigionamento energia'!D269,0)+IF(LCOH!$C$28=Menu!$A$3,'Approvvigionamento energia'!E269,0)+IF(LCOH!$C$28=Menu!$A$4,'Approvvigionamento energia'!F269,0)+IF(LCOH!$C$28=Menu!$A$5,'Approvvigionamento energia'!G269,0)+IF(LCOH!$C$28=Menu!$A$6,'Approvvigionamento energia'!H269,0)</f>
        <v>1648.5760894444818</v>
      </c>
      <c r="J269">
        <f>'Approvvigionamento energia'!A269+'Approvvigionamento energia'!B269+'Approvvigionamento energia'!I269</f>
        <v>2213.6760894444819</v>
      </c>
      <c r="K269">
        <f>IF(MIN(LCOH!$C$18,J269)&gt;=$P$48*LCOH!$C$18, MIN(LCOH!$C$18,J269),0)</f>
        <v>1500</v>
      </c>
      <c r="L269">
        <f t="shared" si="9"/>
        <v>713.67608944448193</v>
      </c>
      <c r="M269">
        <f>K269/LCOH!$C$18</f>
        <v>1</v>
      </c>
      <c r="N269">
        <f>K269/LCOH!$C$34</f>
        <v>28.901734104046245</v>
      </c>
    </row>
    <row r="270" spans="1:14" x14ac:dyDescent="0.35">
      <c r="A270">
        <f>'Profilo fotovoltaico'!B272*LCOH!$C$20</f>
        <v>0</v>
      </c>
      <c r="B270">
        <f>'Profilo eolico'!B272*LCOH!$C$21</f>
        <v>544.20000000000005</v>
      </c>
      <c r="C270">
        <f>$P$35*'Profilo fotovoltaico'!B272</f>
        <v>0</v>
      </c>
      <c r="D270">
        <f>$Q$37*'Profilo eolico'!B272</f>
        <v>3175.2083095936541</v>
      </c>
      <c r="E270">
        <f>$P$39*'Profilo fotovoltaico'!B272+'Approvvigionamento energia'!$Q$39*'Profilo eolico'!B272</f>
        <v>2381.4062321952406</v>
      </c>
      <c r="F270">
        <f>$P$41*'Profilo fotovoltaico'!B272+'Approvvigionamento energia'!$Q$41*'Profilo eolico'!B272</f>
        <v>1587.6041547968271</v>
      </c>
      <c r="G270">
        <f>$P$43*'Profilo fotovoltaico'!B272+'Approvvigionamento energia'!$Q$43*'Profilo eolico'!B272</f>
        <v>793.80207739841353</v>
      </c>
      <c r="H270">
        <f t="shared" si="8"/>
        <v>1138.4335154826958</v>
      </c>
      <c r="I270">
        <f>IF(LCOH!$C$28=Menu!$A$1,'Approvvigionamento energia'!C270,0)+IF(LCOH!$C$28=Menu!$A$2,'Approvvigionamento energia'!D270,0)+IF(LCOH!$C$28=Menu!$A$3,'Approvvigionamento energia'!E270,0)+IF(LCOH!$C$28=Menu!$A$4,'Approvvigionamento energia'!F270,0)+IF(LCOH!$C$28=Menu!$A$5,'Approvvigionamento energia'!G270,0)+IF(LCOH!$C$28=Menu!$A$6,'Approvvigionamento energia'!H270,0)</f>
        <v>1587.6041547968271</v>
      </c>
      <c r="J270">
        <f>'Approvvigionamento energia'!A270+'Approvvigionamento energia'!B270+'Approvvigionamento energia'!I270</f>
        <v>2131.8041547968269</v>
      </c>
      <c r="K270">
        <f>IF(MIN(LCOH!$C$18,J270)&gt;=$P$48*LCOH!$C$18, MIN(LCOH!$C$18,J270),0)</f>
        <v>1500</v>
      </c>
      <c r="L270">
        <f t="shared" si="9"/>
        <v>631.80415479682688</v>
      </c>
      <c r="M270">
        <f>K270/LCOH!$C$18</f>
        <v>1</v>
      </c>
      <c r="N270">
        <f>K270/LCOH!$C$34</f>
        <v>28.901734104046245</v>
      </c>
    </row>
    <row r="271" spans="1:14" x14ac:dyDescent="0.35">
      <c r="A271">
        <f>'Profilo fotovoltaico'!B273*LCOH!$C$20</f>
        <v>0</v>
      </c>
      <c r="B271">
        <f>'Profilo eolico'!B273*LCOH!$C$21</f>
        <v>527.4</v>
      </c>
      <c r="C271">
        <f>$P$35*'Profilo fotovoltaico'!B273</f>
        <v>0</v>
      </c>
      <c r="D271">
        <f>$Q$37*'Profilo eolico'!B273</f>
        <v>3077.1864433658452</v>
      </c>
      <c r="E271">
        <f>$P$39*'Profilo fotovoltaico'!B273+'Approvvigionamento energia'!$Q$39*'Profilo eolico'!B273</f>
        <v>2307.889832524384</v>
      </c>
      <c r="F271">
        <f>$P$41*'Profilo fotovoltaico'!B273+'Approvvigionamento energia'!$Q$41*'Profilo eolico'!B273</f>
        <v>1538.5932216829226</v>
      </c>
      <c r="G271">
        <f>$P$43*'Profilo fotovoltaico'!B273+'Approvvigionamento energia'!$Q$43*'Profilo eolico'!B273</f>
        <v>769.2966108414613</v>
      </c>
      <c r="H271">
        <f t="shared" si="8"/>
        <v>1138.4335154826958</v>
      </c>
      <c r="I271">
        <f>IF(LCOH!$C$28=Menu!$A$1,'Approvvigionamento energia'!C271,0)+IF(LCOH!$C$28=Menu!$A$2,'Approvvigionamento energia'!D271,0)+IF(LCOH!$C$28=Menu!$A$3,'Approvvigionamento energia'!E271,0)+IF(LCOH!$C$28=Menu!$A$4,'Approvvigionamento energia'!F271,0)+IF(LCOH!$C$28=Menu!$A$5,'Approvvigionamento energia'!G271,0)+IF(LCOH!$C$28=Menu!$A$6,'Approvvigionamento energia'!H271,0)</f>
        <v>1538.5932216829226</v>
      </c>
      <c r="J271">
        <f>'Approvvigionamento energia'!A271+'Approvvigionamento energia'!B271+'Approvvigionamento energia'!I271</f>
        <v>2065.9932216829225</v>
      </c>
      <c r="K271">
        <f>IF(MIN(LCOH!$C$18,J271)&gt;=$P$48*LCOH!$C$18, MIN(LCOH!$C$18,J271),0)</f>
        <v>1500</v>
      </c>
      <c r="L271">
        <f t="shared" si="9"/>
        <v>565.99322168292247</v>
      </c>
      <c r="M271">
        <f>K271/LCOH!$C$18</f>
        <v>1</v>
      </c>
      <c r="N271">
        <f>K271/LCOH!$C$34</f>
        <v>28.901734104046245</v>
      </c>
    </row>
    <row r="272" spans="1:14" x14ac:dyDescent="0.35">
      <c r="A272">
        <f>'Profilo fotovoltaico'!B274*LCOH!$C$20</f>
        <v>10</v>
      </c>
      <c r="B272">
        <f>'Profilo eolico'!B274*LCOH!$C$21</f>
        <v>515.9</v>
      </c>
      <c r="C272">
        <f>$P$35*'Profilo fotovoltaico'!B274</f>
        <v>73.546121876220653</v>
      </c>
      <c r="D272">
        <f>$Q$37*'Profilo eolico'!B274</f>
        <v>3010.0881420789528</v>
      </c>
      <c r="E272">
        <f>$P$39*'Profilo fotovoltaico'!B274+'Approvvigionamento energia'!$Q$39*'Profilo eolico'!B274</f>
        <v>2275.9526370282697</v>
      </c>
      <c r="F272">
        <f>$P$41*'Profilo fotovoltaico'!B274+'Approvvigionamento energia'!$Q$41*'Profilo eolico'!B274</f>
        <v>1541.8171319775868</v>
      </c>
      <c r="G272">
        <f>$P$43*'Profilo fotovoltaico'!B274+'Approvvigionamento energia'!$Q$43*'Profilo eolico'!B274</f>
        <v>807.68162692690373</v>
      </c>
      <c r="H272">
        <f t="shared" si="8"/>
        <v>1138.4335154826958</v>
      </c>
      <c r="I272">
        <f>IF(LCOH!$C$28=Menu!$A$1,'Approvvigionamento energia'!C272,0)+IF(LCOH!$C$28=Menu!$A$2,'Approvvigionamento energia'!D272,0)+IF(LCOH!$C$28=Menu!$A$3,'Approvvigionamento energia'!E272,0)+IF(LCOH!$C$28=Menu!$A$4,'Approvvigionamento energia'!F272,0)+IF(LCOH!$C$28=Menu!$A$5,'Approvvigionamento energia'!G272,0)+IF(LCOH!$C$28=Menu!$A$6,'Approvvigionamento energia'!H272,0)</f>
        <v>1541.8171319775868</v>
      </c>
      <c r="J272">
        <f>'Approvvigionamento energia'!A272+'Approvvigionamento energia'!B272+'Approvvigionamento energia'!I272</f>
        <v>2067.7171319775866</v>
      </c>
      <c r="K272">
        <f>IF(MIN(LCOH!$C$18,J272)&gt;=$P$48*LCOH!$C$18, MIN(LCOH!$C$18,J272),0)</f>
        <v>1500</v>
      </c>
      <c r="L272">
        <f t="shared" si="9"/>
        <v>567.71713197758663</v>
      </c>
      <c r="M272">
        <f>K272/LCOH!$C$18</f>
        <v>1</v>
      </c>
      <c r="N272">
        <f>K272/LCOH!$C$34</f>
        <v>28.901734104046245</v>
      </c>
    </row>
    <row r="273" spans="1:14" x14ac:dyDescent="0.35">
      <c r="A273">
        <f>'Profilo fotovoltaico'!B275*LCOH!$C$20</f>
        <v>132</v>
      </c>
      <c r="B273">
        <f>'Profilo eolico'!B275*LCOH!$C$21</f>
        <v>490.4</v>
      </c>
      <c r="C273">
        <f>$P$35*'Profilo fotovoltaico'!B275</f>
        <v>970.80880876611263</v>
      </c>
      <c r="D273">
        <f>$Q$37*'Profilo eolico'!B275</f>
        <v>2861.3049522688862</v>
      </c>
      <c r="E273">
        <f>$P$39*'Profilo fotovoltaico'!B275+'Approvvigionamento energia'!$Q$39*'Profilo eolico'!B275</f>
        <v>2388.680916393193</v>
      </c>
      <c r="F273">
        <f>$P$41*'Profilo fotovoltaico'!B275+'Approvvigionamento energia'!$Q$41*'Profilo eolico'!B275</f>
        <v>1916.0568805174994</v>
      </c>
      <c r="G273">
        <f>$P$43*'Profilo fotovoltaico'!B275+'Approvvigionamento energia'!$Q$43*'Profilo eolico'!B275</f>
        <v>1443.432844641806</v>
      </c>
      <c r="H273">
        <f t="shared" si="8"/>
        <v>1138.4335154826958</v>
      </c>
      <c r="I273">
        <f>IF(LCOH!$C$28=Menu!$A$1,'Approvvigionamento energia'!C273,0)+IF(LCOH!$C$28=Menu!$A$2,'Approvvigionamento energia'!D273,0)+IF(LCOH!$C$28=Menu!$A$3,'Approvvigionamento energia'!E273,0)+IF(LCOH!$C$28=Menu!$A$4,'Approvvigionamento energia'!F273,0)+IF(LCOH!$C$28=Menu!$A$5,'Approvvigionamento energia'!G273,0)+IF(LCOH!$C$28=Menu!$A$6,'Approvvigionamento energia'!H273,0)</f>
        <v>1916.0568805174994</v>
      </c>
      <c r="J273">
        <f>'Approvvigionamento energia'!A273+'Approvvigionamento energia'!B273+'Approvvigionamento energia'!I273</f>
        <v>2538.4568805174995</v>
      </c>
      <c r="K273">
        <f>IF(MIN(LCOH!$C$18,J273)&gt;=$P$48*LCOH!$C$18, MIN(LCOH!$C$18,J273),0)</f>
        <v>1500</v>
      </c>
      <c r="L273">
        <f t="shared" si="9"/>
        <v>1038.4568805174995</v>
      </c>
      <c r="M273">
        <f>K273/LCOH!$C$18</f>
        <v>1</v>
      </c>
      <c r="N273">
        <f>K273/LCOH!$C$34</f>
        <v>28.901734104046245</v>
      </c>
    </row>
    <row r="274" spans="1:14" x14ac:dyDescent="0.35">
      <c r="A274">
        <f>'Profilo fotovoltaico'!B276*LCOH!$C$20</f>
        <v>278</v>
      </c>
      <c r="B274">
        <f>'Profilo eolico'!B276*LCOH!$C$21</f>
        <v>562.1</v>
      </c>
      <c r="C274">
        <f>$P$35*'Profilo fotovoltaico'!B276</f>
        <v>2044.5821881589343</v>
      </c>
      <c r="D274">
        <f>$Q$37*'Profilo eolico'!B276</f>
        <v>3279.6482742054263</v>
      </c>
      <c r="E274">
        <f>$P$39*'Profilo fotovoltaico'!B276+'Approvvigionamento energia'!$Q$39*'Profilo eolico'!B276</f>
        <v>2970.8817526938033</v>
      </c>
      <c r="F274">
        <f>$P$41*'Profilo fotovoltaico'!B276+'Approvvigionamento energia'!$Q$41*'Profilo eolico'!B276</f>
        <v>2662.1152311821802</v>
      </c>
      <c r="G274">
        <f>$P$43*'Profilo fotovoltaico'!B276+'Approvvigionamento energia'!$Q$43*'Profilo eolico'!B276</f>
        <v>2353.3487096705571</v>
      </c>
      <c r="H274">
        <f t="shared" si="8"/>
        <v>1138.4335154826958</v>
      </c>
      <c r="I274">
        <f>IF(LCOH!$C$28=Menu!$A$1,'Approvvigionamento energia'!C274,0)+IF(LCOH!$C$28=Menu!$A$2,'Approvvigionamento energia'!D274,0)+IF(LCOH!$C$28=Menu!$A$3,'Approvvigionamento energia'!E274,0)+IF(LCOH!$C$28=Menu!$A$4,'Approvvigionamento energia'!F274,0)+IF(LCOH!$C$28=Menu!$A$5,'Approvvigionamento energia'!G274,0)+IF(LCOH!$C$28=Menu!$A$6,'Approvvigionamento energia'!H274,0)</f>
        <v>2662.1152311821802</v>
      </c>
      <c r="J274">
        <f>'Approvvigionamento energia'!A274+'Approvvigionamento energia'!B274+'Approvvigionamento energia'!I274</f>
        <v>3502.2152311821801</v>
      </c>
      <c r="K274">
        <f>IF(MIN(LCOH!$C$18,J274)&gt;=$P$48*LCOH!$C$18, MIN(LCOH!$C$18,J274),0)</f>
        <v>1500</v>
      </c>
      <c r="L274">
        <f t="shared" si="9"/>
        <v>2002.2152311821801</v>
      </c>
      <c r="M274">
        <f>K274/LCOH!$C$18</f>
        <v>1</v>
      </c>
      <c r="N274">
        <f>K274/LCOH!$C$34</f>
        <v>28.901734104046245</v>
      </c>
    </row>
    <row r="275" spans="1:14" x14ac:dyDescent="0.35">
      <c r="A275">
        <f>'Profilo fotovoltaico'!B277*LCOH!$C$20</f>
        <v>390</v>
      </c>
      <c r="B275">
        <f>'Profilo eolico'!B277*LCOH!$C$21</f>
        <v>654.29999999999995</v>
      </c>
      <c r="C275">
        <f>$P$35*'Profilo fotovoltaico'!B277</f>
        <v>2868.2987531726053</v>
      </c>
      <c r="D275">
        <f>$Q$37*'Profilo eolico'!B277</f>
        <v>3817.6016114794706</v>
      </c>
      <c r="E275">
        <f>$P$39*'Profilo fotovoltaico'!B277+'Approvvigionamento energia'!$Q$39*'Profilo eolico'!B277</f>
        <v>3580.2758969027541</v>
      </c>
      <c r="F275">
        <f>$P$41*'Profilo fotovoltaico'!B277+'Approvvigionamento energia'!$Q$41*'Profilo eolico'!B277</f>
        <v>3342.950182326038</v>
      </c>
      <c r="G275">
        <f>$P$43*'Profilo fotovoltaico'!B277+'Approvvigionamento energia'!$Q$43*'Profilo eolico'!B277</f>
        <v>3105.6244677493219</v>
      </c>
      <c r="H275">
        <f t="shared" si="8"/>
        <v>1138.4335154826958</v>
      </c>
      <c r="I275">
        <f>IF(LCOH!$C$28=Menu!$A$1,'Approvvigionamento energia'!C275,0)+IF(LCOH!$C$28=Menu!$A$2,'Approvvigionamento energia'!D275,0)+IF(LCOH!$C$28=Menu!$A$3,'Approvvigionamento energia'!E275,0)+IF(LCOH!$C$28=Menu!$A$4,'Approvvigionamento energia'!F275,0)+IF(LCOH!$C$28=Menu!$A$5,'Approvvigionamento energia'!G275,0)+IF(LCOH!$C$28=Menu!$A$6,'Approvvigionamento energia'!H275,0)</f>
        <v>3342.950182326038</v>
      </c>
      <c r="J275">
        <f>'Approvvigionamento energia'!A275+'Approvvigionamento energia'!B275+'Approvvigionamento energia'!I275</f>
        <v>4387.2501823260382</v>
      </c>
      <c r="K275">
        <f>IF(MIN(LCOH!$C$18,J275)&gt;=$P$48*LCOH!$C$18, MIN(LCOH!$C$18,J275),0)</f>
        <v>1500</v>
      </c>
      <c r="L275">
        <f t="shared" si="9"/>
        <v>2887.2501823260382</v>
      </c>
      <c r="M275">
        <f>K275/LCOH!$C$18</f>
        <v>1</v>
      </c>
      <c r="N275">
        <f>K275/LCOH!$C$34</f>
        <v>28.901734104046245</v>
      </c>
    </row>
    <row r="276" spans="1:14" x14ac:dyDescent="0.35">
      <c r="A276">
        <f>'Profilo fotovoltaico'!B278*LCOH!$C$20</f>
        <v>456</v>
      </c>
      <c r="B276">
        <f>'Profilo eolico'!B278*LCOH!$C$21</f>
        <v>686</v>
      </c>
      <c r="C276">
        <f>$P$35*'Profilo fotovoltaico'!B278</f>
        <v>3353.7031575556616</v>
      </c>
      <c r="D276">
        <f>$Q$37*'Profilo eolico'!B278</f>
        <v>4002.5595376355141</v>
      </c>
      <c r="E276">
        <f>$P$39*'Profilo fotovoltaico'!B278+'Approvvigionamento energia'!$Q$39*'Profilo eolico'!B278</f>
        <v>3840.3454426155508</v>
      </c>
      <c r="F276">
        <f>$P$41*'Profilo fotovoltaico'!B278+'Approvvigionamento energia'!$Q$41*'Profilo eolico'!B278</f>
        <v>3678.1313475955876</v>
      </c>
      <c r="G276">
        <f>$P$43*'Profilo fotovoltaico'!B278+'Approvvigionamento energia'!$Q$43*'Profilo eolico'!B278</f>
        <v>3515.9172525756248</v>
      </c>
      <c r="H276">
        <f t="shared" si="8"/>
        <v>1138.4335154826958</v>
      </c>
      <c r="I276">
        <f>IF(LCOH!$C$28=Menu!$A$1,'Approvvigionamento energia'!C276,0)+IF(LCOH!$C$28=Menu!$A$2,'Approvvigionamento energia'!D276,0)+IF(LCOH!$C$28=Menu!$A$3,'Approvvigionamento energia'!E276,0)+IF(LCOH!$C$28=Menu!$A$4,'Approvvigionamento energia'!F276,0)+IF(LCOH!$C$28=Menu!$A$5,'Approvvigionamento energia'!G276,0)+IF(LCOH!$C$28=Menu!$A$6,'Approvvigionamento energia'!H276,0)</f>
        <v>3678.1313475955876</v>
      </c>
      <c r="J276">
        <f>'Approvvigionamento energia'!A276+'Approvvigionamento energia'!B276+'Approvvigionamento energia'!I276</f>
        <v>4820.1313475955876</v>
      </c>
      <c r="K276">
        <f>IF(MIN(LCOH!$C$18,J276)&gt;=$P$48*LCOH!$C$18, MIN(LCOH!$C$18,J276),0)</f>
        <v>1500</v>
      </c>
      <c r="L276">
        <f t="shared" si="9"/>
        <v>3320.1313475955876</v>
      </c>
      <c r="M276">
        <f>K276/LCOH!$C$18</f>
        <v>1</v>
      </c>
      <c r="N276">
        <f>K276/LCOH!$C$34</f>
        <v>28.901734104046245</v>
      </c>
    </row>
    <row r="277" spans="1:14" x14ac:dyDescent="0.35">
      <c r="A277">
        <f>'Profilo fotovoltaico'!B279*LCOH!$C$20</f>
        <v>473</v>
      </c>
      <c r="B277">
        <f>'Profilo eolico'!B279*LCOH!$C$21</f>
        <v>701</v>
      </c>
      <c r="C277">
        <f>$P$35*'Profilo fotovoltaico'!B279</f>
        <v>3478.7315647452365</v>
      </c>
      <c r="D277">
        <f>$Q$37*'Profilo eolico'!B279</f>
        <v>4090.0790610531999</v>
      </c>
      <c r="E277">
        <f>$P$39*'Profilo fotovoltaico'!B279+'Approvvigionamento energia'!$Q$39*'Profilo eolico'!B279</f>
        <v>3937.2421869762088</v>
      </c>
      <c r="F277">
        <f>$P$41*'Profilo fotovoltaico'!B279+'Approvvigionamento energia'!$Q$41*'Profilo eolico'!B279</f>
        <v>3784.4053128992182</v>
      </c>
      <c r="G277">
        <f>$P$43*'Profilo fotovoltaico'!B279+'Approvvigionamento energia'!$Q$43*'Profilo eolico'!B279</f>
        <v>3631.5684388222276</v>
      </c>
      <c r="H277">
        <f t="shared" si="8"/>
        <v>1138.4335154826958</v>
      </c>
      <c r="I277">
        <f>IF(LCOH!$C$28=Menu!$A$1,'Approvvigionamento energia'!C277,0)+IF(LCOH!$C$28=Menu!$A$2,'Approvvigionamento energia'!D277,0)+IF(LCOH!$C$28=Menu!$A$3,'Approvvigionamento energia'!E277,0)+IF(LCOH!$C$28=Menu!$A$4,'Approvvigionamento energia'!F277,0)+IF(LCOH!$C$28=Menu!$A$5,'Approvvigionamento energia'!G277,0)+IF(LCOH!$C$28=Menu!$A$6,'Approvvigionamento energia'!H277,0)</f>
        <v>3784.4053128992182</v>
      </c>
      <c r="J277">
        <f>'Approvvigionamento energia'!A277+'Approvvigionamento energia'!B277+'Approvvigionamento energia'!I277</f>
        <v>4958.4053128992182</v>
      </c>
      <c r="K277">
        <f>IF(MIN(LCOH!$C$18,J277)&gt;=$P$48*LCOH!$C$18, MIN(LCOH!$C$18,J277),0)</f>
        <v>1500</v>
      </c>
      <c r="L277">
        <f t="shared" si="9"/>
        <v>3458.4053128992182</v>
      </c>
      <c r="M277">
        <f>K277/LCOH!$C$18</f>
        <v>1</v>
      </c>
      <c r="N277">
        <f>K277/LCOH!$C$34</f>
        <v>28.901734104046245</v>
      </c>
    </row>
    <row r="278" spans="1:14" x14ac:dyDescent="0.35">
      <c r="A278">
        <f>'Profilo fotovoltaico'!B280*LCOH!$C$20</f>
        <v>436</v>
      </c>
      <c r="B278">
        <f>'Profilo eolico'!B280*LCOH!$C$21</f>
        <v>699.1</v>
      </c>
      <c r="C278">
        <f>$P$35*'Profilo fotovoltaico'!B280</f>
        <v>3206.6109138032202</v>
      </c>
      <c r="D278">
        <f>$Q$37*'Profilo eolico'!B280</f>
        <v>4078.9932547536268</v>
      </c>
      <c r="E278">
        <f>$P$39*'Profilo fotovoltaico'!B280+'Approvvigionamento energia'!$Q$39*'Profilo eolico'!B280</f>
        <v>3860.897669516025</v>
      </c>
      <c r="F278">
        <f>$P$41*'Profilo fotovoltaico'!B280+'Approvvigionamento energia'!$Q$41*'Profilo eolico'!B280</f>
        <v>3642.8020842784235</v>
      </c>
      <c r="G278">
        <f>$P$43*'Profilo fotovoltaico'!B280+'Approvvigionamento energia'!$Q$43*'Profilo eolico'!B280</f>
        <v>3424.7064990408221</v>
      </c>
      <c r="H278">
        <f t="shared" si="8"/>
        <v>1138.4335154826958</v>
      </c>
      <c r="I278">
        <f>IF(LCOH!$C$28=Menu!$A$1,'Approvvigionamento energia'!C278,0)+IF(LCOH!$C$28=Menu!$A$2,'Approvvigionamento energia'!D278,0)+IF(LCOH!$C$28=Menu!$A$3,'Approvvigionamento energia'!E278,0)+IF(LCOH!$C$28=Menu!$A$4,'Approvvigionamento energia'!F278,0)+IF(LCOH!$C$28=Menu!$A$5,'Approvvigionamento energia'!G278,0)+IF(LCOH!$C$28=Menu!$A$6,'Approvvigionamento energia'!H278,0)</f>
        <v>3642.8020842784235</v>
      </c>
      <c r="J278">
        <f>'Approvvigionamento energia'!A278+'Approvvigionamento energia'!B278+'Approvvigionamento energia'!I278</f>
        <v>4777.902084278423</v>
      </c>
      <c r="K278">
        <f>IF(MIN(LCOH!$C$18,J278)&gt;=$P$48*LCOH!$C$18, MIN(LCOH!$C$18,J278),0)</f>
        <v>1500</v>
      </c>
      <c r="L278">
        <f t="shared" si="9"/>
        <v>3277.902084278423</v>
      </c>
      <c r="M278">
        <f>K278/LCOH!$C$18</f>
        <v>1</v>
      </c>
      <c r="N278">
        <f>K278/LCOH!$C$34</f>
        <v>28.901734104046245</v>
      </c>
    </row>
    <row r="279" spans="1:14" x14ac:dyDescent="0.35">
      <c r="A279">
        <f>'Profilo fotovoltaico'!B281*LCOH!$C$20</f>
        <v>345</v>
      </c>
      <c r="B279">
        <f>'Profilo eolico'!B281*LCOH!$C$21</f>
        <v>676.5</v>
      </c>
      <c r="C279">
        <f>$P$35*'Profilo fotovoltaico'!B281</f>
        <v>2537.3412047296124</v>
      </c>
      <c r="D279">
        <f>$Q$37*'Profilo eolico'!B281</f>
        <v>3947.1305061376461</v>
      </c>
      <c r="E279">
        <f>$P$39*'Profilo fotovoltaico'!B281+'Approvvigionamento energia'!$Q$39*'Profilo eolico'!B281</f>
        <v>3594.683180785637</v>
      </c>
      <c r="F279">
        <f>$P$41*'Profilo fotovoltaico'!B281+'Approvvigionamento energia'!$Q$41*'Profilo eolico'!B281</f>
        <v>3242.2358554336292</v>
      </c>
      <c r="G279">
        <f>$P$43*'Profilo fotovoltaico'!B281+'Approvvigionamento energia'!$Q$43*'Profilo eolico'!B281</f>
        <v>2889.7885300816206</v>
      </c>
      <c r="H279">
        <f t="shared" si="8"/>
        <v>1138.4335154826958</v>
      </c>
      <c r="I279">
        <f>IF(LCOH!$C$28=Menu!$A$1,'Approvvigionamento energia'!C279,0)+IF(LCOH!$C$28=Menu!$A$2,'Approvvigionamento energia'!D279,0)+IF(LCOH!$C$28=Menu!$A$3,'Approvvigionamento energia'!E279,0)+IF(LCOH!$C$28=Menu!$A$4,'Approvvigionamento energia'!F279,0)+IF(LCOH!$C$28=Menu!$A$5,'Approvvigionamento energia'!G279,0)+IF(LCOH!$C$28=Menu!$A$6,'Approvvigionamento energia'!H279,0)</f>
        <v>3242.2358554336292</v>
      </c>
      <c r="J279">
        <f>'Approvvigionamento energia'!A279+'Approvvigionamento energia'!B279+'Approvvigionamento energia'!I279</f>
        <v>4263.7358554336297</v>
      </c>
      <c r="K279">
        <f>IF(MIN(LCOH!$C$18,J279)&gt;=$P$48*LCOH!$C$18, MIN(LCOH!$C$18,J279),0)</f>
        <v>1500</v>
      </c>
      <c r="L279">
        <f t="shared" si="9"/>
        <v>2763.7358554336297</v>
      </c>
      <c r="M279">
        <f>K279/LCOH!$C$18</f>
        <v>1</v>
      </c>
      <c r="N279">
        <f>K279/LCOH!$C$34</f>
        <v>28.901734104046245</v>
      </c>
    </row>
    <row r="280" spans="1:14" x14ac:dyDescent="0.35">
      <c r="A280">
        <f>'Profilo fotovoltaico'!B282*LCOH!$C$20</f>
        <v>198</v>
      </c>
      <c r="B280">
        <f>'Profilo eolico'!B282*LCOH!$C$21</f>
        <v>631.1</v>
      </c>
      <c r="C280">
        <f>$P$35*'Profilo fotovoltaico'!B282</f>
        <v>1456.213213149169</v>
      </c>
      <c r="D280">
        <f>$Q$37*'Profilo eolico'!B282</f>
        <v>3682.2380819267823</v>
      </c>
      <c r="E280">
        <f>$P$39*'Profilo fotovoltaico'!B282+'Approvvigionamento energia'!$Q$39*'Profilo eolico'!B282</f>
        <v>3125.7318647323791</v>
      </c>
      <c r="F280">
        <f>$P$41*'Profilo fotovoltaico'!B282+'Approvvigionamento energia'!$Q$41*'Profilo eolico'!B282</f>
        <v>2569.2256475379754</v>
      </c>
      <c r="G280">
        <f>$P$43*'Profilo fotovoltaico'!B282+'Approvvigionamento energia'!$Q$43*'Profilo eolico'!B282</f>
        <v>2012.7194303435722</v>
      </c>
      <c r="H280">
        <f t="shared" si="8"/>
        <v>1138.4335154826958</v>
      </c>
      <c r="I280">
        <f>IF(LCOH!$C$28=Menu!$A$1,'Approvvigionamento energia'!C280,0)+IF(LCOH!$C$28=Menu!$A$2,'Approvvigionamento energia'!D280,0)+IF(LCOH!$C$28=Menu!$A$3,'Approvvigionamento energia'!E280,0)+IF(LCOH!$C$28=Menu!$A$4,'Approvvigionamento energia'!F280,0)+IF(LCOH!$C$28=Menu!$A$5,'Approvvigionamento energia'!G280,0)+IF(LCOH!$C$28=Menu!$A$6,'Approvvigionamento energia'!H280,0)</f>
        <v>2569.2256475379754</v>
      </c>
      <c r="J280">
        <f>'Approvvigionamento energia'!A280+'Approvvigionamento energia'!B280+'Approvvigionamento energia'!I280</f>
        <v>3398.3256475379753</v>
      </c>
      <c r="K280">
        <f>IF(MIN(LCOH!$C$18,J280)&gt;=$P$48*LCOH!$C$18, MIN(LCOH!$C$18,J280),0)</f>
        <v>1500</v>
      </c>
      <c r="L280">
        <f t="shared" si="9"/>
        <v>1898.3256475379753</v>
      </c>
      <c r="M280">
        <f>K280/LCOH!$C$18</f>
        <v>1</v>
      </c>
      <c r="N280">
        <f>K280/LCOH!$C$34</f>
        <v>28.901734104046245</v>
      </c>
    </row>
    <row r="281" spans="1:14" x14ac:dyDescent="0.35">
      <c r="A281">
        <f>'Profilo fotovoltaico'!B283*LCOH!$C$20</f>
        <v>34</v>
      </c>
      <c r="B281">
        <f>'Profilo eolico'!B283*LCOH!$C$21</f>
        <v>567.9</v>
      </c>
      <c r="C281">
        <f>$P$35*'Profilo fotovoltaico'!B283</f>
        <v>250.05681437915024</v>
      </c>
      <c r="D281">
        <f>$Q$37*'Profilo eolico'!B283</f>
        <v>3313.4891565935977</v>
      </c>
      <c r="E281">
        <f>$P$39*'Profilo fotovoltaico'!B283+'Approvvigionamento energia'!$Q$39*'Profilo eolico'!B283</f>
        <v>2547.6310710399857</v>
      </c>
      <c r="F281">
        <f>$P$41*'Profilo fotovoltaico'!B283+'Approvvigionamento energia'!$Q$41*'Profilo eolico'!B283</f>
        <v>1781.772985486374</v>
      </c>
      <c r="G281">
        <f>$P$43*'Profilo fotovoltaico'!B283+'Approvvigionamento energia'!$Q$43*'Profilo eolico'!B283</f>
        <v>1015.9148999327621</v>
      </c>
      <c r="H281">
        <f t="shared" si="8"/>
        <v>1138.4335154826958</v>
      </c>
      <c r="I281">
        <f>IF(LCOH!$C$28=Menu!$A$1,'Approvvigionamento energia'!C281,0)+IF(LCOH!$C$28=Menu!$A$2,'Approvvigionamento energia'!D281,0)+IF(LCOH!$C$28=Menu!$A$3,'Approvvigionamento energia'!E281,0)+IF(LCOH!$C$28=Menu!$A$4,'Approvvigionamento energia'!F281,0)+IF(LCOH!$C$28=Menu!$A$5,'Approvvigionamento energia'!G281,0)+IF(LCOH!$C$28=Menu!$A$6,'Approvvigionamento energia'!H281,0)</f>
        <v>1781.772985486374</v>
      </c>
      <c r="J281">
        <f>'Approvvigionamento energia'!A281+'Approvvigionamento energia'!B281+'Approvvigionamento energia'!I281</f>
        <v>2383.6729854863738</v>
      </c>
      <c r="K281">
        <f>IF(MIN(LCOH!$C$18,J281)&gt;=$P$48*LCOH!$C$18, MIN(LCOH!$C$18,J281),0)</f>
        <v>1500</v>
      </c>
      <c r="L281">
        <f t="shared" si="9"/>
        <v>883.67298548637382</v>
      </c>
      <c r="M281">
        <f>K281/LCOH!$C$18</f>
        <v>1</v>
      </c>
      <c r="N281">
        <f>K281/LCOH!$C$34</f>
        <v>28.901734104046245</v>
      </c>
    </row>
    <row r="282" spans="1:14" x14ac:dyDescent="0.35">
      <c r="A282">
        <f>'Profilo fotovoltaico'!B284*LCOH!$C$20</f>
        <v>0</v>
      </c>
      <c r="B282">
        <f>'Profilo eolico'!B284*LCOH!$C$21</f>
        <v>524.29999999999995</v>
      </c>
      <c r="C282">
        <f>$P$35*'Profilo fotovoltaico'!B284</f>
        <v>0</v>
      </c>
      <c r="D282">
        <f>$Q$37*'Profilo eolico'!B284</f>
        <v>3059.0990751928571</v>
      </c>
      <c r="E282">
        <f>$P$39*'Profilo fotovoltaico'!B284+'Approvvigionamento energia'!$Q$39*'Profilo eolico'!B284</f>
        <v>2294.3243063946425</v>
      </c>
      <c r="F282">
        <f>$P$41*'Profilo fotovoltaico'!B284+'Approvvigionamento energia'!$Q$41*'Profilo eolico'!B284</f>
        <v>1529.5495375964285</v>
      </c>
      <c r="G282">
        <f>$P$43*'Profilo fotovoltaico'!B284+'Approvvigionamento energia'!$Q$43*'Profilo eolico'!B284</f>
        <v>764.77476879821427</v>
      </c>
      <c r="H282">
        <f t="shared" si="8"/>
        <v>1138.4335154826958</v>
      </c>
      <c r="I282">
        <f>IF(LCOH!$C$28=Menu!$A$1,'Approvvigionamento energia'!C282,0)+IF(LCOH!$C$28=Menu!$A$2,'Approvvigionamento energia'!D282,0)+IF(LCOH!$C$28=Menu!$A$3,'Approvvigionamento energia'!E282,0)+IF(LCOH!$C$28=Menu!$A$4,'Approvvigionamento energia'!F282,0)+IF(LCOH!$C$28=Menu!$A$5,'Approvvigionamento energia'!G282,0)+IF(LCOH!$C$28=Menu!$A$6,'Approvvigionamento energia'!H282,0)</f>
        <v>1529.5495375964285</v>
      </c>
      <c r="J282">
        <f>'Approvvigionamento energia'!A282+'Approvvigionamento energia'!B282+'Approvvigionamento energia'!I282</f>
        <v>2053.8495375964285</v>
      </c>
      <c r="K282">
        <f>IF(MIN(LCOH!$C$18,J282)&gt;=$P$48*LCOH!$C$18, MIN(LCOH!$C$18,J282),0)</f>
        <v>1500</v>
      </c>
      <c r="L282">
        <f t="shared" si="9"/>
        <v>553.84953759642849</v>
      </c>
      <c r="M282">
        <f>K282/LCOH!$C$18</f>
        <v>1</v>
      </c>
      <c r="N282">
        <f>K282/LCOH!$C$34</f>
        <v>28.901734104046245</v>
      </c>
    </row>
    <row r="283" spans="1:14" x14ac:dyDescent="0.35">
      <c r="A283">
        <f>'Profilo fotovoltaico'!B285*LCOH!$C$20</f>
        <v>0</v>
      </c>
      <c r="B283">
        <f>'Profilo eolico'!B285*LCOH!$C$21</f>
        <v>489.5</v>
      </c>
      <c r="C283">
        <f>$P$35*'Profilo fotovoltaico'!B285</f>
        <v>0</v>
      </c>
      <c r="D283">
        <f>$Q$37*'Profilo eolico'!B285</f>
        <v>2856.0537808638251</v>
      </c>
      <c r="E283">
        <f>$P$39*'Profilo fotovoltaico'!B285+'Approvvigionamento energia'!$Q$39*'Profilo eolico'!B285</f>
        <v>2142.0403356478687</v>
      </c>
      <c r="F283">
        <f>$P$41*'Profilo fotovoltaico'!B285+'Approvvigionamento energia'!$Q$41*'Profilo eolico'!B285</f>
        <v>1428.0268904319125</v>
      </c>
      <c r="G283">
        <f>$P$43*'Profilo fotovoltaico'!B285+'Approvvigionamento energia'!$Q$43*'Profilo eolico'!B285</f>
        <v>714.01344521595627</v>
      </c>
      <c r="H283">
        <f t="shared" si="8"/>
        <v>1138.4335154826958</v>
      </c>
      <c r="I283">
        <f>IF(LCOH!$C$28=Menu!$A$1,'Approvvigionamento energia'!C283,0)+IF(LCOH!$C$28=Menu!$A$2,'Approvvigionamento energia'!D283,0)+IF(LCOH!$C$28=Menu!$A$3,'Approvvigionamento energia'!E283,0)+IF(LCOH!$C$28=Menu!$A$4,'Approvvigionamento energia'!F283,0)+IF(LCOH!$C$28=Menu!$A$5,'Approvvigionamento energia'!G283,0)+IF(LCOH!$C$28=Menu!$A$6,'Approvvigionamento energia'!H283,0)</f>
        <v>1428.0268904319125</v>
      </c>
      <c r="J283">
        <f>'Approvvigionamento energia'!A283+'Approvvigionamento energia'!B283+'Approvvigionamento energia'!I283</f>
        <v>1917.5268904319125</v>
      </c>
      <c r="K283">
        <f>IF(MIN(LCOH!$C$18,J283)&gt;=$P$48*LCOH!$C$18, MIN(LCOH!$C$18,J283),0)</f>
        <v>1500</v>
      </c>
      <c r="L283">
        <f t="shared" si="9"/>
        <v>417.52689043191253</v>
      </c>
      <c r="M283">
        <f>K283/LCOH!$C$18</f>
        <v>1</v>
      </c>
      <c r="N283">
        <f>K283/LCOH!$C$34</f>
        <v>28.901734104046245</v>
      </c>
    </row>
    <row r="284" spans="1:14" x14ac:dyDescent="0.35">
      <c r="A284">
        <f>'Profilo fotovoltaico'!B286*LCOH!$C$20</f>
        <v>0</v>
      </c>
      <c r="B284">
        <f>'Profilo eolico'!B286*LCOH!$C$21</f>
        <v>483</v>
      </c>
      <c r="C284">
        <f>$P$35*'Profilo fotovoltaico'!B286</f>
        <v>0</v>
      </c>
      <c r="D284">
        <f>$Q$37*'Profilo eolico'!B286</f>
        <v>2818.1286540494943</v>
      </c>
      <c r="E284">
        <f>$P$39*'Profilo fotovoltaico'!B286+'Approvvigionamento energia'!$Q$39*'Profilo eolico'!B286</f>
        <v>2113.5964905371206</v>
      </c>
      <c r="F284">
        <f>$P$41*'Profilo fotovoltaico'!B286+'Approvvigionamento energia'!$Q$41*'Profilo eolico'!B286</f>
        <v>1409.0643270247472</v>
      </c>
      <c r="G284">
        <f>$P$43*'Profilo fotovoltaico'!B286+'Approvvigionamento energia'!$Q$43*'Profilo eolico'!B286</f>
        <v>704.53216351237359</v>
      </c>
      <c r="H284">
        <f t="shared" si="8"/>
        <v>1138.4335154826958</v>
      </c>
      <c r="I284">
        <f>IF(LCOH!$C$28=Menu!$A$1,'Approvvigionamento energia'!C284,0)+IF(LCOH!$C$28=Menu!$A$2,'Approvvigionamento energia'!D284,0)+IF(LCOH!$C$28=Menu!$A$3,'Approvvigionamento energia'!E284,0)+IF(LCOH!$C$28=Menu!$A$4,'Approvvigionamento energia'!F284,0)+IF(LCOH!$C$28=Menu!$A$5,'Approvvigionamento energia'!G284,0)+IF(LCOH!$C$28=Menu!$A$6,'Approvvigionamento energia'!H284,0)</f>
        <v>1409.0643270247472</v>
      </c>
      <c r="J284">
        <f>'Approvvigionamento energia'!A284+'Approvvigionamento energia'!B284+'Approvvigionamento energia'!I284</f>
        <v>1892.0643270247472</v>
      </c>
      <c r="K284">
        <f>IF(MIN(LCOH!$C$18,J284)&gt;=$P$48*LCOH!$C$18, MIN(LCOH!$C$18,J284),0)</f>
        <v>1500</v>
      </c>
      <c r="L284">
        <f t="shared" si="9"/>
        <v>392.06432702474717</v>
      </c>
      <c r="M284">
        <f>K284/LCOH!$C$18</f>
        <v>1</v>
      </c>
      <c r="N284">
        <f>K284/LCOH!$C$34</f>
        <v>28.901734104046245</v>
      </c>
    </row>
    <row r="285" spans="1:14" x14ac:dyDescent="0.35">
      <c r="A285">
        <f>'Profilo fotovoltaico'!B287*LCOH!$C$20</f>
        <v>0</v>
      </c>
      <c r="B285">
        <f>'Profilo eolico'!B287*LCOH!$C$21</f>
        <v>493.9</v>
      </c>
      <c r="C285">
        <f>$P$35*'Profilo fotovoltaico'!B287</f>
        <v>0</v>
      </c>
      <c r="D285">
        <f>$Q$37*'Profilo eolico'!B287</f>
        <v>2881.7261743996796</v>
      </c>
      <c r="E285">
        <f>$P$39*'Profilo fotovoltaico'!B287+'Approvvigionamento energia'!$Q$39*'Profilo eolico'!B287</f>
        <v>2161.2946307997599</v>
      </c>
      <c r="F285">
        <f>$P$41*'Profilo fotovoltaico'!B287+'Approvvigionamento energia'!$Q$41*'Profilo eolico'!B287</f>
        <v>1440.8630871998398</v>
      </c>
      <c r="G285">
        <f>$P$43*'Profilo fotovoltaico'!B287+'Approvvigionamento energia'!$Q$43*'Profilo eolico'!B287</f>
        <v>720.43154359991991</v>
      </c>
      <c r="H285">
        <f t="shared" si="8"/>
        <v>1138.4335154826958</v>
      </c>
      <c r="I285">
        <f>IF(LCOH!$C$28=Menu!$A$1,'Approvvigionamento energia'!C285,0)+IF(LCOH!$C$28=Menu!$A$2,'Approvvigionamento energia'!D285,0)+IF(LCOH!$C$28=Menu!$A$3,'Approvvigionamento energia'!E285,0)+IF(LCOH!$C$28=Menu!$A$4,'Approvvigionamento energia'!F285,0)+IF(LCOH!$C$28=Menu!$A$5,'Approvvigionamento energia'!G285,0)+IF(LCOH!$C$28=Menu!$A$6,'Approvvigionamento energia'!H285,0)</f>
        <v>1440.8630871998398</v>
      </c>
      <c r="J285">
        <f>'Approvvigionamento energia'!A285+'Approvvigionamento energia'!B285+'Approvvigionamento energia'!I285</f>
        <v>1934.7630871998399</v>
      </c>
      <c r="K285">
        <f>IF(MIN(LCOH!$C$18,J285)&gt;=$P$48*LCOH!$C$18, MIN(LCOH!$C$18,J285),0)</f>
        <v>1500</v>
      </c>
      <c r="L285">
        <f t="shared" si="9"/>
        <v>434.7630871998399</v>
      </c>
      <c r="M285">
        <f>K285/LCOH!$C$18</f>
        <v>1</v>
      </c>
      <c r="N285">
        <f>K285/LCOH!$C$34</f>
        <v>28.901734104046245</v>
      </c>
    </row>
    <row r="286" spans="1:14" x14ac:dyDescent="0.35">
      <c r="A286">
        <f>'Profilo fotovoltaico'!B288*LCOH!$C$20</f>
        <v>0</v>
      </c>
      <c r="B286">
        <f>'Profilo eolico'!B288*LCOH!$C$21</f>
        <v>503.8</v>
      </c>
      <c r="C286">
        <f>$P$35*'Profilo fotovoltaico'!B288</f>
        <v>0</v>
      </c>
      <c r="D286">
        <f>$Q$37*'Profilo eolico'!B288</f>
        <v>2939.4890598553529</v>
      </c>
      <c r="E286">
        <f>$P$39*'Profilo fotovoltaico'!B288+'Approvvigionamento energia'!$Q$39*'Profilo eolico'!B288</f>
        <v>2204.6167948915145</v>
      </c>
      <c r="F286">
        <f>$P$41*'Profilo fotovoltaico'!B288+'Approvvigionamento energia'!$Q$41*'Profilo eolico'!B288</f>
        <v>1469.7445299276765</v>
      </c>
      <c r="G286">
        <f>$P$43*'Profilo fotovoltaico'!B288+'Approvvigionamento energia'!$Q$43*'Profilo eolico'!B288</f>
        <v>734.87226496383823</v>
      </c>
      <c r="H286">
        <f t="shared" si="8"/>
        <v>1138.4335154826958</v>
      </c>
      <c r="I286">
        <f>IF(LCOH!$C$28=Menu!$A$1,'Approvvigionamento energia'!C286,0)+IF(LCOH!$C$28=Menu!$A$2,'Approvvigionamento energia'!D286,0)+IF(LCOH!$C$28=Menu!$A$3,'Approvvigionamento energia'!E286,0)+IF(LCOH!$C$28=Menu!$A$4,'Approvvigionamento energia'!F286,0)+IF(LCOH!$C$28=Menu!$A$5,'Approvvigionamento energia'!G286,0)+IF(LCOH!$C$28=Menu!$A$6,'Approvvigionamento energia'!H286,0)</f>
        <v>1469.7445299276765</v>
      </c>
      <c r="J286">
        <f>'Approvvigionamento energia'!A286+'Approvvigionamento energia'!B286+'Approvvigionamento energia'!I286</f>
        <v>1973.5445299276764</v>
      </c>
      <c r="K286">
        <f>IF(MIN(LCOH!$C$18,J286)&gt;=$P$48*LCOH!$C$18, MIN(LCOH!$C$18,J286),0)</f>
        <v>1500</v>
      </c>
      <c r="L286">
        <f t="shared" si="9"/>
        <v>473.54452992767642</v>
      </c>
      <c r="M286">
        <f>K286/LCOH!$C$18</f>
        <v>1</v>
      </c>
      <c r="N286">
        <f>K286/LCOH!$C$34</f>
        <v>28.901734104046245</v>
      </c>
    </row>
    <row r="287" spans="1:14" x14ac:dyDescent="0.35">
      <c r="A287">
        <f>'Profilo fotovoltaico'!B289*LCOH!$C$20</f>
        <v>0</v>
      </c>
      <c r="B287">
        <f>'Profilo eolico'!B289*LCOH!$C$21</f>
        <v>508.4</v>
      </c>
      <c r="C287">
        <f>$P$35*'Profilo fotovoltaico'!B289</f>
        <v>0</v>
      </c>
      <c r="D287">
        <f>$Q$37*'Profilo eolico'!B289</f>
        <v>2966.3283803701097</v>
      </c>
      <c r="E287">
        <f>$P$39*'Profilo fotovoltaico'!B289+'Approvvigionamento energia'!$Q$39*'Profilo eolico'!B289</f>
        <v>2224.746285277582</v>
      </c>
      <c r="F287">
        <f>$P$41*'Profilo fotovoltaico'!B289+'Approvvigionamento energia'!$Q$41*'Profilo eolico'!B289</f>
        <v>1483.1641901850548</v>
      </c>
      <c r="G287">
        <f>$P$43*'Profilo fotovoltaico'!B289+'Approvvigionamento energia'!$Q$43*'Profilo eolico'!B289</f>
        <v>741.58209509252742</v>
      </c>
      <c r="H287">
        <f t="shared" si="8"/>
        <v>1138.4335154826958</v>
      </c>
      <c r="I287">
        <f>IF(LCOH!$C$28=Menu!$A$1,'Approvvigionamento energia'!C287,0)+IF(LCOH!$C$28=Menu!$A$2,'Approvvigionamento energia'!D287,0)+IF(LCOH!$C$28=Menu!$A$3,'Approvvigionamento energia'!E287,0)+IF(LCOH!$C$28=Menu!$A$4,'Approvvigionamento energia'!F287,0)+IF(LCOH!$C$28=Menu!$A$5,'Approvvigionamento energia'!G287,0)+IF(LCOH!$C$28=Menu!$A$6,'Approvvigionamento energia'!H287,0)</f>
        <v>1483.1641901850548</v>
      </c>
      <c r="J287">
        <f>'Approvvigionamento energia'!A287+'Approvvigionamento energia'!B287+'Approvvigionamento energia'!I287</f>
        <v>1991.5641901850549</v>
      </c>
      <c r="K287">
        <f>IF(MIN(LCOH!$C$18,J287)&gt;=$P$48*LCOH!$C$18, MIN(LCOH!$C$18,J287),0)</f>
        <v>1500</v>
      </c>
      <c r="L287">
        <f t="shared" si="9"/>
        <v>491.56419018505494</v>
      </c>
      <c r="M287">
        <f>K287/LCOH!$C$18</f>
        <v>1</v>
      </c>
      <c r="N287">
        <f>K287/LCOH!$C$34</f>
        <v>28.901734104046245</v>
      </c>
    </row>
    <row r="288" spans="1:14" x14ac:dyDescent="0.35">
      <c r="A288">
        <f>'Profilo fotovoltaico'!B290*LCOH!$C$20</f>
        <v>0</v>
      </c>
      <c r="B288">
        <f>'Profilo eolico'!B290*LCOH!$C$21</f>
        <v>511.4</v>
      </c>
      <c r="C288">
        <f>$P$35*'Profilo fotovoltaico'!B290</f>
        <v>0</v>
      </c>
      <c r="D288">
        <f>$Q$37*'Profilo eolico'!B290</f>
        <v>2983.832285053647</v>
      </c>
      <c r="E288">
        <f>$P$39*'Profilo fotovoltaico'!B290+'Approvvigionamento energia'!$Q$39*'Profilo eolico'!B290</f>
        <v>2237.874213790235</v>
      </c>
      <c r="F288">
        <f>$P$41*'Profilo fotovoltaico'!B290+'Approvvigionamento energia'!$Q$41*'Profilo eolico'!B290</f>
        <v>1491.9161425268235</v>
      </c>
      <c r="G288">
        <f>$P$43*'Profilo fotovoltaico'!B290+'Approvvigionamento energia'!$Q$43*'Profilo eolico'!B290</f>
        <v>745.95807126341174</v>
      </c>
      <c r="H288">
        <f t="shared" si="8"/>
        <v>1138.4335154826958</v>
      </c>
      <c r="I288">
        <f>IF(LCOH!$C$28=Menu!$A$1,'Approvvigionamento energia'!C288,0)+IF(LCOH!$C$28=Menu!$A$2,'Approvvigionamento energia'!D288,0)+IF(LCOH!$C$28=Menu!$A$3,'Approvvigionamento energia'!E288,0)+IF(LCOH!$C$28=Menu!$A$4,'Approvvigionamento energia'!F288,0)+IF(LCOH!$C$28=Menu!$A$5,'Approvvigionamento energia'!G288,0)+IF(LCOH!$C$28=Menu!$A$6,'Approvvigionamento energia'!H288,0)</f>
        <v>1491.9161425268235</v>
      </c>
      <c r="J288">
        <f>'Approvvigionamento energia'!A288+'Approvvigionamento energia'!B288+'Approvvigionamento energia'!I288</f>
        <v>2003.3161425268236</v>
      </c>
      <c r="K288">
        <f>IF(MIN(LCOH!$C$18,J288)&gt;=$P$48*LCOH!$C$18, MIN(LCOH!$C$18,J288),0)</f>
        <v>1500</v>
      </c>
      <c r="L288">
        <f t="shared" si="9"/>
        <v>503.31614252682357</v>
      </c>
      <c r="M288">
        <f>K288/LCOH!$C$18</f>
        <v>1</v>
      </c>
      <c r="N288">
        <f>K288/LCOH!$C$34</f>
        <v>28.901734104046245</v>
      </c>
    </row>
    <row r="289" spans="1:14" x14ac:dyDescent="0.35">
      <c r="A289">
        <f>'Profilo fotovoltaico'!B291*LCOH!$C$20</f>
        <v>0</v>
      </c>
      <c r="B289">
        <f>'Profilo eolico'!B291*LCOH!$C$21</f>
        <v>515.5</v>
      </c>
      <c r="C289">
        <f>$P$35*'Profilo fotovoltaico'!B291</f>
        <v>0</v>
      </c>
      <c r="D289">
        <f>$Q$37*'Profilo eolico'!B291</f>
        <v>3007.7542881211475</v>
      </c>
      <c r="E289">
        <f>$P$39*'Profilo fotovoltaico'!B291+'Approvvigionamento energia'!$Q$39*'Profilo eolico'!B291</f>
        <v>2255.8157160908604</v>
      </c>
      <c r="F289">
        <f>$P$41*'Profilo fotovoltaico'!B291+'Approvvigionamento energia'!$Q$41*'Profilo eolico'!B291</f>
        <v>1503.8771440605738</v>
      </c>
      <c r="G289">
        <f>$P$43*'Profilo fotovoltaico'!B291+'Approvvigionamento energia'!$Q$43*'Profilo eolico'!B291</f>
        <v>751.93857203028688</v>
      </c>
      <c r="H289">
        <f t="shared" si="8"/>
        <v>1138.4335154826958</v>
      </c>
      <c r="I289">
        <f>IF(LCOH!$C$28=Menu!$A$1,'Approvvigionamento energia'!C289,0)+IF(LCOH!$C$28=Menu!$A$2,'Approvvigionamento energia'!D289,0)+IF(LCOH!$C$28=Menu!$A$3,'Approvvigionamento energia'!E289,0)+IF(LCOH!$C$28=Menu!$A$4,'Approvvigionamento energia'!F289,0)+IF(LCOH!$C$28=Menu!$A$5,'Approvvigionamento energia'!G289,0)+IF(LCOH!$C$28=Menu!$A$6,'Approvvigionamento energia'!H289,0)</f>
        <v>1503.8771440605738</v>
      </c>
      <c r="J289">
        <f>'Approvvigionamento energia'!A289+'Approvvigionamento energia'!B289+'Approvvigionamento energia'!I289</f>
        <v>2019.3771440605738</v>
      </c>
      <c r="K289">
        <f>IF(MIN(LCOH!$C$18,J289)&gt;=$P$48*LCOH!$C$18, MIN(LCOH!$C$18,J289),0)</f>
        <v>1500</v>
      </c>
      <c r="L289">
        <f t="shared" si="9"/>
        <v>519.37714406057376</v>
      </c>
      <c r="M289">
        <f>K289/LCOH!$C$18</f>
        <v>1</v>
      </c>
      <c r="N289">
        <f>K289/LCOH!$C$34</f>
        <v>28.901734104046245</v>
      </c>
    </row>
    <row r="290" spans="1:14" x14ac:dyDescent="0.35">
      <c r="A290">
        <f>'Profilo fotovoltaico'!B292*LCOH!$C$20</f>
        <v>0</v>
      </c>
      <c r="B290">
        <f>'Profilo eolico'!B292*LCOH!$C$21</f>
        <v>517.5</v>
      </c>
      <c r="C290">
        <f>$P$35*'Profilo fotovoltaico'!B292</f>
        <v>0</v>
      </c>
      <c r="D290">
        <f>$Q$37*'Profilo eolico'!B292</f>
        <v>3019.4235579101723</v>
      </c>
      <c r="E290">
        <f>$P$39*'Profilo fotovoltaico'!B292+'Approvvigionamento energia'!$Q$39*'Profilo eolico'!B292</f>
        <v>2264.567668432629</v>
      </c>
      <c r="F290">
        <f>$P$41*'Profilo fotovoltaico'!B292+'Approvvigionamento energia'!$Q$41*'Profilo eolico'!B292</f>
        <v>1509.7117789550862</v>
      </c>
      <c r="G290">
        <f>$P$43*'Profilo fotovoltaico'!B292+'Approvvigionamento energia'!$Q$43*'Profilo eolico'!B292</f>
        <v>754.85588947754309</v>
      </c>
      <c r="H290">
        <f t="shared" si="8"/>
        <v>1138.4335154826958</v>
      </c>
      <c r="I290">
        <f>IF(LCOH!$C$28=Menu!$A$1,'Approvvigionamento energia'!C290,0)+IF(LCOH!$C$28=Menu!$A$2,'Approvvigionamento energia'!D290,0)+IF(LCOH!$C$28=Menu!$A$3,'Approvvigionamento energia'!E290,0)+IF(LCOH!$C$28=Menu!$A$4,'Approvvigionamento energia'!F290,0)+IF(LCOH!$C$28=Menu!$A$5,'Approvvigionamento energia'!G290,0)+IF(LCOH!$C$28=Menu!$A$6,'Approvvigionamento energia'!H290,0)</f>
        <v>1509.7117789550862</v>
      </c>
      <c r="J290">
        <f>'Approvvigionamento energia'!A290+'Approvvigionamento energia'!B290+'Approvvigionamento energia'!I290</f>
        <v>2027.2117789550862</v>
      </c>
      <c r="K290">
        <f>IF(MIN(LCOH!$C$18,J290)&gt;=$P$48*LCOH!$C$18, MIN(LCOH!$C$18,J290),0)</f>
        <v>1500</v>
      </c>
      <c r="L290">
        <f t="shared" si="9"/>
        <v>527.21177895508617</v>
      </c>
      <c r="M290">
        <f>K290/LCOH!$C$18</f>
        <v>1</v>
      </c>
      <c r="N290">
        <f>K290/LCOH!$C$34</f>
        <v>28.901734104046245</v>
      </c>
    </row>
    <row r="291" spans="1:14" x14ac:dyDescent="0.35">
      <c r="A291">
        <f>'Profilo fotovoltaico'!B293*LCOH!$C$20</f>
        <v>0</v>
      </c>
      <c r="B291">
        <f>'Profilo eolico'!B293*LCOH!$C$21</f>
        <v>523.80000000000007</v>
      </c>
      <c r="C291">
        <f>$P$35*'Profilo fotovoltaico'!B293</f>
        <v>0</v>
      </c>
      <c r="D291">
        <f>$Q$37*'Profilo eolico'!B293</f>
        <v>3056.1817577456013</v>
      </c>
      <c r="E291">
        <f>$P$39*'Profilo fotovoltaico'!B293+'Approvvigionamento energia'!$Q$39*'Profilo eolico'!B293</f>
        <v>2292.1363183092008</v>
      </c>
      <c r="F291">
        <f>$P$41*'Profilo fotovoltaico'!B293+'Approvvigionamento energia'!$Q$41*'Profilo eolico'!B293</f>
        <v>1528.0908788728007</v>
      </c>
      <c r="G291">
        <f>$P$43*'Profilo fotovoltaico'!B293+'Approvvigionamento energia'!$Q$43*'Profilo eolico'!B293</f>
        <v>764.04543943640033</v>
      </c>
      <c r="H291">
        <f t="shared" si="8"/>
        <v>1138.4335154826958</v>
      </c>
      <c r="I291">
        <f>IF(LCOH!$C$28=Menu!$A$1,'Approvvigionamento energia'!C291,0)+IF(LCOH!$C$28=Menu!$A$2,'Approvvigionamento energia'!D291,0)+IF(LCOH!$C$28=Menu!$A$3,'Approvvigionamento energia'!E291,0)+IF(LCOH!$C$28=Menu!$A$4,'Approvvigionamento energia'!F291,0)+IF(LCOH!$C$28=Menu!$A$5,'Approvvigionamento energia'!G291,0)+IF(LCOH!$C$28=Menu!$A$6,'Approvvigionamento energia'!H291,0)</f>
        <v>1528.0908788728007</v>
      </c>
      <c r="J291">
        <f>'Approvvigionamento energia'!A291+'Approvvigionamento energia'!B291+'Approvvigionamento energia'!I291</f>
        <v>2051.8908788728008</v>
      </c>
      <c r="K291">
        <f>IF(MIN(LCOH!$C$18,J291)&gt;=$P$48*LCOH!$C$18, MIN(LCOH!$C$18,J291),0)</f>
        <v>1500</v>
      </c>
      <c r="L291">
        <f t="shared" si="9"/>
        <v>551.89087887280084</v>
      </c>
      <c r="M291">
        <f>K291/LCOH!$C$18</f>
        <v>1</v>
      </c>
      <c r="N291">
        <f>K291/LCOH!$C$34</f>
        <v>28.901734104046245</v>
      </c>
    </row>
    <row r="292" spans="1:14" x14ac:dyDescent="0.35">
      <c r="A292">
        <f>'Profilo fotovoltaico'!B294*LCOH!$C$20</f>
        <v>0</v>
      </c>
      <c r="B292">
        <f>'Profilo eolico'!B294*LCOH!$C$21</f>
        <v>523.80000000000007</v>
      </c>
      <c r="C292">
        <f>$P$35*'Profilo fotovoltaico'!B294</f>
        <v>0</v>
      </c>
      <c r="D292">
        <f>$Q$37*'Profilo eolico'!B294</f>
        <v>3056.1817577456013</v>
      </c>
      <c r="E292">
        <f>$P$39*'Profilo fotovoltaico'!B294+'Approvvigionamento energia'!$Q$39*'Profilo eolico'!B294</f>
        <v>2292.1363183092008</v>
      </c>
      <c r="F292">
        <f>$P$41*'Profilo fotovoltaico'!B294+'Approvvigionamento energia'!$Q$41*'Profilo eolico'!B294</f>
        <v>1528.0908788728007</v>
      </c>
      <c r="G292">
        <f>$P$43*'Profilo fotovoltaico'!B294+'Approvvigionamento energia'!$Q$43*'Profilo eolico'!B294</f>
        <v>764.04543943640033</v>
      </c>
      <c r="H292">
        <f t="shared" si="8"/>
        <v>1138.4335154826958</v>
      </c>
      <c r="I292">
        <f>IF(LCOH!$C$28=Menu!$A$1,'Approvvigionamento energia'!C292,0)+IF(LCOH!$C$28=Menu!$A$2,'Approvvigionamento energia'!D292,0)+IF(LCOH!$C$28=Menu!$A$3,'Approvvigionamento energia'!E292,0)+IF(LCOH!$C$28=Menu!$A$4,'Approvvigionamento energia'!F292,0)+IF(LCOH!$C$28=Menu!$A$5,'Approvvigionamento energia'!G292,0)+IF(LCOH!$C$28=Menu!$A$6,'Approvvigionamento energia'!H292,0)</f>
        <v>1528.0908788728007</v>
      </c>
      <c r="J292">
        <f>'Approvvigionamento energia'!A292+'Approvvigionamento energia'!B292+'Approvvigionamento energia'!I292</f>
        <v>2051.8908788728008</v>
      </c>
      <c r="K292">
        <f>IF(MIN(LCOH!$C$18,J292)&gt;=$P$48*LCOH!$C$18, MIN(LCOH!$C$18,J292),0)</f>
        <v>1500</v>
      </c>
      <c r="L292">
        <f t="shared" si="9"/>
        <v>551.89087887280084</v>
      </c>
      <c r="M292">
        <f>K292/LCOH!$C$18</f>
        <v>1</v>
      </c>
      <c r="N292">
        <f>K292/LCOH!$C$34</f>
        <v>28.901734104046245</v>
      </c>
    </row>
    <row r="293" spans="1:14" x14ac:dyDescent="0.35">
      <c r="A293">
        <f>'Profilo fotovoltaico'!B295*LCOH!$C$20</f>
        <v>0</v>
      </c>
      <c r="B293">
        <f>'Profilo eolico'!B295*LCOH!$C$21</f>
        <v>527.5</v>
      </c>
      <c r="C293">
        <f>$P$35*'Profilo fotovoltaico'!B295</f>
        <v>0</v>
      </c>
      <c r="D293">
        <f>$Q$37*'Profilo eolico'!B295</f>
        <v>3077.7699068552965</v>
      </c>
      <c r="E293">
        <f>$P$39*'Profilo fotovoltaico'!B295+'Approvvigionamento energia'!$Q$39*'Profilo eolico'!B295</f>
        <v>2308.3274301414722</v>
      </c>
      <c r="F293">
        <f>$P$41*'Profilo fotovoltaico'!B295+'Approvvigionamento energia'!$Q$41*'Profilo eolico'!B295</f>
        <v>1538.8849534276483</v>
      </c>
      <c r="G293">
        <f>$P$43*'Profilo fotovoltaico'!B295+'Approvvigionamento energia'!$Q$43*'Profilo eolico'!B295</f>
        <v>769.44247671382414</v>
      </c>
      <c r="H293">
        <f t="shared" si="8"/>
        <v>1138.4335154826958</v>
      </c>
      <c r="I293">
        <f>IF(LCOH!$C$28=Menu!$A$1,'Approvvigionamento energia'!C293,0)+IF(LCOH!$C$28=Menu!$A$2,'Approvvigionamento energia'!D293,0)+IF(LCOH!$C$28=Menu!$A$3,'Approvvigionamento energia'!E293,0)+IF(LCOH!$C$28=Menu!$A$4,'Approvvigionamento energia'!F293,0)+IF(LCOH!$C$28=Menu!$A$5,'Approvvigionamento energia'!G293,0)+IF(LCOH!$C$28=Menu!$A$6,'Approvvigionamento energia'!H293,0)</f>
        <v>1538.8849534276483</v>
      </c>
      <c r="J293">
        <f>'Approvvigionamento energia'!A293+'Approvvigionamento energia'!B293+'Approvvigionamento energia'!I293</f>
        <v>2066.3849534276483</v>
      </c>
      <c r="K293">
        <f>IF(MIN(LCOH!$C$18,J293)&gt;=$P$48*LCOH!$C$18, MIN(LCOH!$C$18,J293),0)</f>
        <v>1500</v>
      </c>
      <c r="L293">
        <f t="shared" si="9"/>
        <v>566.38495342764827</v>
      </c>
      <c r="M293">
        <f>K293/LCOH!$C$18</f>
        <v>1</v>
      </c>
      <c r="N293">
        <f>K293/LCOH!$C$34</f>
        <v>28.901734104046245</v>
      </c>
    </row>
    <row r="294" spans="1:14" x14ac:dyDescent="0.35">
      <c r="A294">
        <f>'Profilo fotovoltaico'!B296*LCOH!$C$20</f>
        <v>0</v>
      </c>
      <c r="B294">
        <f>'Profilo eolico'!B296*LCOH!$C$21</f>
        <v>536</v>
      </c>
      <c r="C294">
        <f>$P$35*'Profilo fotovoltaico'!B296</f>
        <v>0</v>
      </c>
      <c r="D294">
        <f>$Q$37*'Profilo eolico'!B296</f>
        <v>3127.3643034586526</v>
      </c>
      <c r="E294">
        <f>$P$39*'Profilo fotovoltaico'!B296+'Approvvigionamento energia'!$Q$39*'Profilo eolico'!B296</f>
        <v>2345.5232275939893</v>
      </c>
      <c r="F294">
        <f>$P$41*'Profilo fotovoltaico'!B296+'Approvvigionamento energia'!$Q$41*'Profilo eolico'!B296</f>
        <v>1563.6821517293263</v>
      </c>
      <c r="G294">
        <f>$P$43*'Profilo fotovoltaico'!B296+'Approvvigionamento energia'!$Q$43*'Profilo eolico'!B296</f>
        <v>781.84107586466314</v>
      </c>
      <c r="H294">
        <f t="shared" si="8"/>
        <v>1138.4335154826958</v>
      </c>
      <c r="I294">
        <f>IF(LCOH!$C$28=Menu!$A$1,'Approvvigionamento energia'!C294,0)+IF(LCOH!$C$28=Menu!$A$2,'Approvvigionamento energia'!D294,0)+IF(LCOH!$C$28=Menu!$A$3,'Approvvigionamento energia'!E294,0)+IF(LCOH!$C$28=Menu!$A$4,'Approvvigionamento energia'!F294,0)+IF(LCOH!$C$28=Menu!$A$5,'Approvvigionamento energia'!G294,0)+IF(LCOH!$C$28=Menu!$A$6,'Approvvigionamento energia'!H294,0)</f>
        <v>1563.6821517293263</v>
      </c>
      <c r="J294">
        <f>'Approvvigionamento energia'!A294+'Approvvigionamento energia'!B294+'Approvvigionamento energia'!I294</f>
        <v>2099.6821517293265</v>
      </c>
      <c r="K294">
        <f>IF(MIN(LCOH!$C$18,J294)&gt;=$P$48*LCOH!$C$18, MIN(LCOH!$C$18,J294),0)</f>
        <v>1500</v>
      </c>
      <c r="L294">
        <f t="shared" si="9"/>
        <v>599.68215172932651</v>
      </c>
      <c r="M294">
        <f>K294/LCOH!$C$18</f>
        <v>1</v>
      </c>
      <c r="N294">
        <f>K294/LCOH!$C$34</f>
        <v>28.901734104046245</v>
      </c>
    </row>
    <row r="295" spans="1:14" x14ac:dyDescent="0.35">
      <c r="A295">
        <f>'Profilo fotovoltaico'!B297*LCOH!$C$20</f>
        <v>0</v>
      </c>
      <c r="B295">
        <f>'Profilo eolico'!B297*LCOH!$C$21</f>
        <v>538.1</v>
      </c>
      <c r="C295">
        <f>$P$35*'Profilo fotovoltaico'!B297</f>
        <v>0</v>
      </c>
      <c r="D295">
        <f>$Q$37*'Profilo eolico'!B297</f>
        <v>3139.6170367371283</v>
      </c>
      <c r="E295">
        <f>$P$39*'Profilo fotovoltaico'!B297+'Approvvigionamento energia'!$Q$39*'Profilo eolico'!B297</f>
        <v>2354.7127775528461</v>
      </c>
      <c r="F295">
        <f>$P$41*'Profilo fotovoltaico'!B297+'Approvvigionamento energia'!$Q$41*'Profilo eolico'!B297</f>
        <v>1569.8085183685641</v>
      </c>
      <c r="G295">
        <f>$P$43*'Profilo fotovoltaico'!B297+'Approvvigionamento energia'!$Q$43*'Profilo eolico'!B297</f>
        <v>784.90425918428207</v>
      </c>
      <c r="H295">
        <f t="shared" si="8"/>
        <v>1138.4335154826958</v>
      </c>
      <c r="I295">
        <f>IF(LCOH!$C$28=Menu!$A$1,'Approvvigionamento energia'!C295,0)+IF(LCOH!$C$28=Menu!$A$2,'Approvvigionamento energia'!D295,0)+IF(LCOH!$C$28=Menu!$A$3,'Approvvigionamento energia'!E295,0)+IF(LCOH!$C$28=Menu!$A$4,'Approvvigionamento energia'!F295,0)+IF(LCOH!$C$28=Menu!$A$5,'Approvvigionamento energia'!G295,0)+IF(LCOH!$C$28=Menu!$A$6,'Approvvigionamento energia'!H295,0)</f>
        <v>1569.8085183685641</v>
      </c>
      <c r="J295">
        <f>'Approvvigionamento energia'!A295+'Approvvigionamento energia'!B295+'Approvvigionamento energia'!I295</f>
        <v>2107.9085183685643</v>
      </c>
      <c r="K295">
        <f>IF(MIN(LCOH!$C$18,J295)&gt;=$P$48*LCOH!$C$18, MIN(LCOH!$C$18,J295),0)</f>
        <v>1500</v>
      </c>
      <c r="L295">
        <f t="shared" si="9"/>
        <v>607.90851836856427</v>
      </c>
      <c r="M295">
        <f>K295/LCOH!$C$18</f>
        <v>1</v>
      </c>
      <c r="N295">
        <f>K295/LCOH!$C$34</f>
        <v>28.901734104046245</v>
      </c>
    </row>
    <row r="296" spans="1:14" x14ac:dyDescent="0.35">
      <c r="A296">
        <f>'Profilo fotovoltaico'!B298*LCOH!$C$20</f>
        <v>10</v>
      </c>
      <c r="B296">
        <f>'Profilo eolico'!B298*LCOH!$C$21</f>
        <v>537.1</v>
      </c>
      <c r="C296">
        <f>$P$35*'Profilo fotovoltaico'!B298</f>
        <v>73.546121876220653</v>
      </c>
      <c r="D296">
        <f>$Q$37*'Profilo eolico'!B298</f>
        <v>3133.7824018426159</v>
      </c>
      <c r="E296">
        <f>$P$39*'Profilo fotovoltaico'!B298+'Approvvigionamento energia'!$Q$39*'Profilo eolico'!B298</f>
        <v>2368.7233318510171</v>
      </c>
      <c r="F296">
        <f>$P$41*'Profilo fotovoltaico'!B298+'Approvvigionamento energia'!$Q$41*'Profilo eolico'!B298</f>
        <v>1603.6642618594183</v>
      </c>
      <c r="G296">
        <f>$P$43*'Profilo fotovoltaico'!B298+'Approvvigionamento energia'!$Q$43*'Profilo eolico'!B298</f>
        <v>838.60519186781949</v>
      </c>
      <c r="H296">
        <f t="shared" si="8"/>
        <v>1138.4335154826958</v>
      </c>
      <c r="I296">
        <f>IF(LCOH!$C$28=Menu!$A$1,'Approvvigionamento energia'!C296,0)+IF(LCOH!$C$28=Menu!$A$2,'Approvvigionamento energia'!D296,0)+IF(LCOH!$C$28=Menu!$A$3,'Approvvigionamento energia'!E296,0)+IF(LCOH!$C$28=Menu!$A$4,'Approvvigionamento energia'!F296,0)+IF(LCOH!$C$28=Menu!$A$5,'Approvvigionamento energia'!G296,0)+IF(LCOH!$C$28=Menu!$A$6,'Approvvigionamento energia'!H296,0)</f>
        <v>1603.6642618594183</v>
      </c>
      <c r="J296">
        <f>'Approvvigionamento energia'!A296+'Approvvigionamento energia'!B296+'Approvvigionamento energia'!I296</f>
        <v>2150.7642618594182</v>
      </c>
      <c r="K296">
        <f>IF(MIN(LCOH!$C$18,J296)&gt;=$P$48*LCOH!$C$18, MIN(LCOH!$C$18,J296),0)</f>
        <v>1500</v>
      </c>
      <c r="L296">
        <f t="shared" si="9"/>
        <v>650.76426185941818</v>
      </c>
      <c r="M296">
        <f>K296/LCOH!$C$18</f>
        <v>1</v>
      </c>
      <c r="N296">
        <f>K296/LCOH!$C$34</f>
        <v>28.901734104046245</v>
      </c>
    </row>
    <row r="297" spans="1:14" x14ac:dyDescent="0.35">
      <c r="A297">
        <f>'Profilo fotovoltaico'!B299*LCOH!$C$20</f>
        <v>148</v>
      </c>
      <c r="B297">
        <f>'Profilo eolico'!B299*LCOH!$C$21</f>
        <v>493.4</v>
      </c>
      <c r="C297">
        <f>$P$35*'Profilo fotovoltaico'!B299</f>
        <v>1088.4826037680655</v>
      </c>
      <c r="D297">
        <f>$Q$37*'Profilo eolico'!B299</f>
        <v>2878.8088569524234</v>
      </c>
      <c r="E297">
        <f>$P$39*'Profilo fotovoltaico'!B299+'Approvvigionamento energia'!$Q$39*'Profilo eolico'!B299</f>
        <v>2431.227293656334</v>
      </c>
      <c r="F297">
        <f>$P$41*'Profilo fotovoltaico'!B299+'Approvvigionamento energia'!$Q$41*'Profilo eolico'!B299</f>
        <v>1983.6457303602444</v>
      </c>
      <c r="G297">
        <f>$P$43*'Profilo fotovoltaico'!B299+'Approvvigionamento energia'!$Q$43*'Profilo eolico'!B299</f>
        <v>1536.0641670641551</v>
      </c>
      <c r="H297">
        <f t="shared" si="8"/>
        <v>1138.4335154826958</v>
      </c>
      <c r="I297">
        <f>IF(LCOH!$C$28=Menu!$A$1,'Approvvigionamento energia'!C297,0)+IF(LCOH!$C$28=Menu!$A$2,'Approvvigionamento energia'!D297,0)+IF(LCOH!$C$28=Menu!$A$3,'Approvvigionamento energia'!E297,0)+IF(LCOH!$C$28=Menu!$A$4,'Approvvigionamento energia'!F297,0)+IF(LCOH!$C$28=Menu!$A$5,'Approvvigionamento energia'!G297,0)+IF(LCOH!$C$28=Menu!$A$6,'Approvvigionamento energia'!H297,0)</f>
        <v>1983.6457303602444</v>
      </c>
      <c r="J297">
        <f>'Approvvigionamento energia'!A297+'Approvvigionamento energia'!B297+'Approvvigionamento energia'!I297</f>
        <v>2625.0457303602443</v>
      </c>
      <c r="K297">
        <f>IF(MIN(LCOH!$C$18,J297)&gt;=$P$48*LCOH!$C$18, MIN(LCOH!$C$18,J297),0)</f>
        <v>1500</v>
      </c>
      <c r="L297">
        <f t="shared" si="9"/>
        <v>1125.0457303602443</v>
      </c>
      <c r="M297">
        <f>K297/LCOH!$C$18</f>
        <v>1</v>
      </c>
      <c r="N297">
        <f>K297/LCOH!$C$34</f>
        <v>28.901734104046245</v>
      </c>
    </row>
    <row r="298" spans="1:14" x14ac:dyDescent="0.35">
      <c r="A298">
        <f>'Profilo fotovoltaico'!B300*LCOH!$C$20</f>
        <v>318</v>
      </c>
      <c r="B298">
        <f>'Profilo eolico'!B300*LCOH!$C$21</f>
        <v>542.4</v>
      </c>
      <c r="C298">
        <f>$P$35*'Profilo fotovoltaico'!B300</f>
        <v>2338.7666756638168</v>
      </c>
      <c r="D298">
        <f>$Q$37*'Profilo eolico'!B300</f>
        <v>3164.7059667835315</v>
      </c>
      <c r="E298">
        <f>$P$39*'Profilo fotovoltaico'!B300+'Approvvigionamento energia'!$Q$39*'Profilo eolico'!B300</f>
        <v>2958.2211440036031</v>
      </c>
      <c r="F298">
        <f>$P$41*'Profilo fotovoltaico'!B300+'Approvvigionamento energia'!$Q$41*'Profilo eolico'!B300</f>
        <v>2751.7363212236742</v>
      </c>
      <c r="G298">
        <f>$P$43*'Profilo fotovoltaico'!B300+'Approvvigionamento energia'!$Q$43*'Profilo eolico'!B300</f>
        <v>2545.2514984437453</v>
      </c>
      <c r="H298">
        <f t="shared" si="8"/>
        <v>1138.4335154826958</v>
      </c>
      <c r="I298">
        <f>IF(LCOH!$C$28=Menu!$A$1,'Approvvigionamento energia'!C298,0)+IF(LCOH!$C$28=Menu!$A$2,'Approvvigionamento energia'!D298,0)+IF(LCOH!$C$28=Menu!$A$3,'Approvvigionamento energia'!E298,0)+IF(LCOH!$C$28=Menu!$A$4,'Approvvigionamento energia'!F298,0)+IF(LCOH!$C$28=Menu!$A$5,'Approvvigionamento energia'!G298,0)+IF(LCOH!$C$28=Menu!$A$6,'Approvvigionamento energia'!H298,0)</f>
        <v>2751.7363212236742</v>
      </c>
      <c r="J298">
        <f>'Approvvigionamento energia'!A298+'Approvvigionamento energia'!B298+'Approvvigionamento energia'!I298</f>
        <v>3612.1363212236743</v>
      </c>
      <c r="K298">
        <f>IF(MIN(LCOH!$C$18,J298)&gt;=$P$48*LCOH!$C$18, MIN(LCOH!$C$18,J298),0)</f>
        <v>1500</v>
      </c>
      <c r="L298">
        <f t="shared" si="9"/>
        <v>2112.1363212236743</v>
      </c>
      <c r="M298">
        <f>K298/LCOH!$C$18</f>
        <v>1</v>
      </c>
      <c r="N298">
        <f>K298/LCOH!$C$34</f>
        <v>28.901734104046245</v>
      </c>
    </row>
    <row r="299" spans="1:14" x14ac:dyDescent="0.35">
      <c r="A299">
        <f>'Profilo fotovoltaico'!B301*LCOH!$C$20</f>
        <v>440</v>
      </c>
      <c r="B299">
        <f>'Profilo eolico'!B301*LCOH!$C$21</f>
        <v>612.9</v>
      </c>
      <c r="C299">
        <f>$P$35*'Profilo fotovoltaico'!B301</f>
        <v>3236.0293625537088</v>
      </c>
      <c r="D299">
        <f>$Q$37*'Profilo eolico'!B301</f>
        <v>3576.0477268466566</v>
      </c>
      <c r="E299">
        <f>$P$39*'Profilo fotovoltaico'!B301+'Approvvigionamento energia'!$Q$39*'Profilo eolico'!B301</f>
        <v>3491.0431357734196</v>
      </c>
      <c r="F299">
        <f>$P$41*'Profilo fotovoltaico'!B301+'Approvvigionamento energia'!$Q$41*'Profilo eolico'!B301</f>
        <v>3406.0385447001827</v>
      </c>
      <c r="G299">
        <f>$P$43*'Profilo fotovoltaico'!B301+'Approvvigionamento energia'!$Q$43*'Profilo eolico'!B301</f>
        <v>3321.0339536269457</v>
      </c>
      <c r="H299">
        <f t="shared" si="8"/>
        <v>1138.4335154826958</v>
      </c>
      <c r="I299">
        <f>IF(LCOH!$C$28=Menu!$A$1,'Approvvigionamento energia'!C299,0)+IF(LCOH!$C$28=Menu!$A$2,'Approvvigionamento energia'!D299,0)+IF(LCOH!$C$28=Menu!$A$3,'Approvvigionamento energia'!E299,0)+IF(LCOH!$C$28=Menu!$A$4,'Approvvigionamento energia'!F299,0)+IF(LCOH!$C$28=Menu!$A$5,'Approvvigionamento energia'!G299,0)+IF(LCOH!$C$28=Menu!$A$6,'Approvvigionamento energia'!H299,0)</f>
        <v>3406.0385447001827</v>
      </c>
      <c r="J299">
        <f>'Approvvigionamento energia'!A299+'Approvvigionamento energia'!B299+'Approvvigionamento energia'!I299</f>
        <v>4458.9385447001823</v>
      </c>
      <c r="K299">
        <f>IF(MIN(LCOH!$C$18,J299)&gt;=$P$48*LCOH!$C$18, MIN(LCOH!$C$18,J299),0)</f>
        <v>1500</v>
      </c>
      <c r="L299">
        <f t="shared" si="9"/>
        <v>2958.9385447001823</v>
      </c>
      <c r="M299">
        <f>K299/LCOH!$C$18</f>
        <v>1</v>
      </c>
      <c r="N299">
        <f>K299/LCOH!$C$34</f>
        <v>28.901734104046245</v>
      </c>
    </row>
    <row r="300" spans="1:14" x14ac:dyDescent="0.35">
      <c r="A300">
        <f>'Profilo fotovoltaico'!B302*LCOH!$C$20</f>
        <v>508</v>
      </c>
      <c r="B300">
        <f>'Profilo eolico'!B302*LCOH!$C$21</f>
        <v>608.79999999999995</v>
      </c>
      <c r="C300">
        <f>$P$35*'Profilo fotovoltaico'!B302</f>
        <v>3736.1429913120091</v>
      </c>
      <c r="D300">
        <f>$Q$37*'Profilo eolico'!B302</f>
        <v>3552.125723779156</v>
      </c>
      <c r="E300">
        <f>$P$39*'Profilo fotovoltaico'!B302+'Approvvigionamento energia'!$Q$39*'Profilo eolico'!B302</f>
        <v>3598.1300406623686</v>
      </c>
      <c r="F300">
        <f>$P$41*'Profilo fotovoltaico'!B302+'Approvvigionamento energia'!$Q$41*'Profilo eolico'!B302</f>
        <v>3644.1343575455826</v>
      </c>
      <c r="G300">
        <f>$P$43*'Profilo fotovoltaico'!B302+'Approvvigionamento energia'!$Q$43*'Profilo eolico'!B302</f>
        <v>3690.1386744287961</v>
      </c>
      <c r="H300">
        <f t="shared" si="8"/>
        <v>1138.4335154826958</v>
      </c>
      <c r="I300">
        <f>IF(LCOH!$C$28=Menu!$A$1,'Approvvigionamento energia'!C300,0)+IF(LCOH!$C$28=Menu!$A$2,'Approvvigionamento energia'!D300,0)+IF(LCOH!$C$28=Menu!$A$3,'Approvvigionamento energia'!E300,0)+IF(LCOH!$C$28=Menu!$A$4,'Approvvigionamento energia'!F300,0)+IF(LCOH!$C$28=Menu!$A$5,'Approvvigionamento energia'!G300,0)+IF(LCOH!$C$28=Menu!$A$6,'Approvvigionamento energia'!H300,0)</f>
        <v>3644.1343575455826</v>
      </c>
      <c r="J300">
        <f>'Approvvigionamento energia'!A300+'Approvvigionamento energia'!B300+'Approvvigionamento energia'!I300</f>
        <v>4760.9343575455823</v>
      </c>
      <c r="K300">
        <f>IF(MIN(LCOH!$C$18,J300)&gt;=$P$48*LCOH!$C$18, MIN(LCOH!$C$18,J300),0)</f>
        <v>1500</v>
      </c>
      <c r="L300">
        <f t="shared" si="9"/>
        <v>3260.9343575455823</v>
      </c>
      <c r="M300">
        <f>K300/LCOH!$C$18</f>
        <v>1</v>
      </c>
      <c r="N300">
        <f>K300/LCOH!$C$34</f>
        <v>28.901734104046245</v>
      </c>
    </row>
    <row r="301" spans="1:14" x14ac:dyDescent="0.35">
      <c r="A301">
        <f>'Profilo fotovoltaico'!B303*LCOH!$C$20</f>
        <v>520</v>
      </c>
      <c r="B301">
        <f>'Profilo eolico'!B303*LCOH!$C$21</f>
        <v>591.19999999999993</v>
      </c>
      <c r="C301">
        <f>$P$35*'Profilo fotovoltaico'!B303</f>
        <v>3824.3983375634739</v>
      </c>
      <c r="D301">
        <f>$Q$37*'Profilo eolico'!B303</f>
        <v>3449.4361496357369</v>
      </c>
      <c r="E301">
        <f>$P$39*'Profilo fotovoltaico'!B303+'Approvvigionamento energia'!$Q$39*'Profilo eolico'!B303</f>
        <v>3543.176696617671</v>
      </c>
      <c r="F301">
        <f>$P$41*'Profilo fotovoltaico'!B303+'Approvvigionamento energia'!$Q$41*'Profilo eolico'!B303</f>
        <v>3636.9172435996052</v>
      </c>
      <c r="G301">
        <f>$P$43*'Profilo fotovoltaico'!B303+'Approvvigionamento energia'!$Q$43*'Profilo eolico'!B303</f>
        <v>3730.6577905815402</v>
      </c>
      <c r="H301">
        <f t="shared" si="8"/>
        <v>1138.4335154826958</v>
      </c>
      <c r="I301">
        <f>IF(LCOH!$C$28=Menu!$A$1,'Approvvigionamento energia'!C301,0)+IF(LCOH!$C$28=Menu!$A$2,'Approvvigionamento energia'!D301,0)+IF(LCOH!$C$28=Menu!$A$3,'Approvvigionamento energia'!E301,0)+IF(LCOH!$C$28=Menu!$A$4,'Approvvigionamento energia'!F301,0)+IF(LCOH!$C$28=Menu!$A$5,'Approvvigionamento energia'!G301,0)+IF(LCOH!$C$28=Menu!$A$6,'Approvvigionamento energia'!H301,0)</f>
        <v>3636.9172435996052</v>
      </c>
      <c r="J301">
        <f>'Approvvigionamento energia'!A301+'Approvvigionamento energia'!B301+'Approvvigionamento energia'!I301</f>
        <v>4748.117243599605</v>
      </c>
      <c r="K301">
        <f>IF(MIN(LCOH!$C$18,J301)&gt;=$P$48*LCOH!$C$18, MIN(LCOH!$C$18,J301),0)</f>
        <v>1500</v>
      </c>
      <c r="L301">
        <f t="shared" si="9"/>
        <v>3248.117243599605</v>
      </c>
      <c r="M301">
        <f>K301/LCOH!$C$18</f>
        <v>1</v>
      </c>
      <c r="N301">
        <f>K301/LCOH!$C$34</f>
        <v>28.901734104046245</v>
      </c>
    </row>
    <row r="302" spans="1:14" x14ac:dyDescent="0.35">
      <c r="A302">
        <f>'Profilo fotovoltaico'!B304*LCOH!$C$20</f>
        <v>477</v>
      </c>
      <c r="B302">
        <f>'Profilo eolico'!B304*LCOH!$C$21</f>
        <v>563.1</v>
      </c>
      <c r="C302">
        <f>$P$35*'Profilo fotovoltaico'!B304</f>
        <v>3508.150013495725</v>
      </c>
      <c r="D302">
        <f>$Q$37*'Profilo eolico'!B304</f>
        <v>3285.4829090999388</v>
      </c>
      <c r="E302">
        <f>$P$39*'Profilo fotovoltaico'!B304+'Approvvigionamento energia'!$Q$39*'Profilo eolico'!B304</f>
        <v>3341.149685198885</v>
      </c>
      <c r="F302">
        <f>$P$41*'Profilo fotovoltaico'!B304+'Approvvigionamento energia'!$Q$41*'Profilo eolico'!B304</f>
        <v>3396.8164612978317</v>
      </c>
      <c r="G302">
        <f>$P$43*'Profilo fotovoltaico'!B304+'Approvvigionamento energia'!$Q$43*'Profilo eolico'!B304</f>
        <v>3452.4832373967783</v>
      </c>
      <c r="H302">
        <f t="shared" si="8"/>
        <v>1138.4335154826958</v>
      </c>
      <c r="I302">
        <f>IF(LCOH!$C$28=Menu!$A$1,'Approvvigionamento energia'!C302,0)+IF(LCOH!$C$28=Menu!$A$2,'Approvvigionamento energia'!D302,0)+IF(LCOH!$C$28=Menu!$A$3,'Approvvigionamento energia'!E302,0)+IF(LCOH!$C$28=Menu!$A$4,'Approvvigionamento energia'!F302,0)+IF(LCOH!$C$28=Menu!$A$5,'Approvvigionamento energia'!G302,0)+IF(LCOH!$C$28=Menu!$A$6,'Approvvigionamento energia'!H302,0)</f>
        <v>3396.8164612978317</v>
      </c>
      <c r="J302">
        <f>'Approvvigionamento energia'!A302+'Approvvigionamento energia'!B302+'Approvvigionamento energia'!I302</f>
        <v>4436.9164612978311</v>
      </c>
      <c r="K302">
        <f>IF(MIN(LCOH!$C$18,J302)&gt;=$P$48*LCOH!$C$18, MIN(LCOH!$C$18,J302),0)</f>
        <v>1500</v>
      </c>
      <c r="L302">
        <f t="shared" si="9"/>
        <v>2936.9164612978311</v>
      </c>
      <c r="M302">
        <f>K302/LCOH!$C$18</f>
        <v>1</v>
      </c>
      <c r="N302">
        <f>K302/LCOH!$C$34</f>
        <v>28.901734104046245</v>
      </c>
    </row>
    <row r="303" spans="1:14" x14ac:dyDescent="0.35">
      <c r="A303">
        <f>'Profilo fotovoltaico'!B305*LCOH!$C$20</f>
        <v>385</v>
      </c>
      <c r="B303">
        <f>'Profilo eolico'!B305*LCOH!$C$21</f>
        <v>519.59999999999991</v>
      </c>
      <c r="C303">
        <f>$P$35*'Profilo fotovoltaico'!B305</f>
        <v>2831.5256922344952</v>
      </c>
      <c r="D303">
        <f>$Q$37*'Profilo eolico'!B305</f>
        <v>3031.6762911886485</v>
      </c>
      <c r="E303">
        <f>$P$39*'Profilo fotovoltaico'!B305+'Approvvigionamento energia'!$Q$39*'Profilo eolico'!B305</f>
        <v>2981.6386414501103</v>
      </c>
      <c r="F303">
        <f>$P$41*'Profilo fotovoltaico'!B305+'Approvvigionamento energia'!$Q$41*'Profilo eolico'!B305</f>
        <v>2931.6009917115716</v>
      </c>
      <c r="G303">
        <f>$P$43*'Profilo fotovoltaico'!B305+'Approvvigionamento energia'!$Q$43*'Profilo eolico'!B305</f>
        <v>2881.5633419730339</v>
      </c>
      <c r="H303">
        <f t="shared" si="8"/>
        <v>1138.4335154826958</v>
      </c>
      <c r="I303">
        <f>IF(LCOH!$C$28=Menu!$A$1,'Approvvigionamento energia'!C303,0)+IF(LCOH!$C$28=Menu!$A$2,'Approvvigionamento energia'!D303,0)+IF(LCOH!$C$28=Menu!$A$3,'Approvvigionamento energia'!E303,0)+IF(LCOH!$C$28=Menu!$A$4,'Approvvigionamento energia'!F303,0)+IF(LCOH!$C$28=Menu!$A$5,'Approvvigionamento energia'!G303,0)+IF(LCOH!$C$28=Menu!$A$6,'Approvvigionamento energia'!H303,0)</f>
        <v>2931.6009917115716</v>
      </c>
      <c r="J303">
        <f>'Approvvigionamento energia'!A303+'Approvvigionamento energia'!B303+'Approvvigionamento energia'!I303</f>
        <v>3836.2009917115715</v>
      </c>
      <c r="K303">
        <f>IF(MIN(LCOH!$C$18,J303)&gt;=$P$48*LCOH!$C$18, MIN(LCOH!$C$18,J303),0)</f>
        <v>1500</v>
      </c>
      <c r="L303">
        <f t="shared" si="9"/>
        <v>2336.2009917115715</v>
      </c>
      <c r="M303">
        <f>K303/LCOH!$C$18</f>
        <v>1</v>
      </c>
      <c r="N303">
        <f>K303/LCOH!$C$34</f>
        <v>28.901734104046245</v>
      </c>
    </row>
    <row r="304" spans="1:14" x14ac:dyDescent="0.35">
      <c r="A304">
        <f>'Profilo fotovoltaico'!B306*LCOH!$C$20</f>
        <v>236</v>
      </c>
      <c r="B304">
        <f>'Profilo eolico'!B306*LCOH!$C$21</f>
        <v>463.3</v>
      </c>
      <c r="C304">
        <f>$P$35*'Profilo fotovoltaico'!B306</f>
        <v>1735.6884762788072</v>
      </c>
      <c r="D304">
        <f>$Q$37*'Profilo eolico'!B306</f>
        <v>2703.1863466276</v>
      </c>
      <c r="E304">
        <f>$P$39*'Profilo fotovoltaico'!B306+'Approvvigionamento energia'!$Q$39*'Profilo eolico'!B306</f>
        <v>2461.3118790404014</v>
      </c>
      <c r="F304">
        <f>$P$41*'Profilo fotovoltaico'!B306+'Approvvigionamento energia'!$Q$41*'Profilo eolico'!B306</f>
        <v>2219.4374114532038</v>
      </c>
      <c r="G304">
        <f>$P$43*'Profilo fotovoltaico'!B306+'Approvvigionamento energia'!$Q$43*'Profilo eolico'!B306</f>
        <v>1977.5629438660055</v>
      </c>
      <c r="H304">
        <f t="shared" si="8"/>
        <v>1138.4335154826958</v>
      </c>
      <c r="I304">
        <f>IF(LCOH!$C$28=Menu!$A$1,'Approvvigionamento energia'!C304,0)+IF(LCOH!$C$28=Menu!$A$2,'Approvvigionamento energia'!D304,0)+IF(LCOH!$C$28=Menu!$A$3,'Approvvigionamento energia'!E304,0)+IF(LCOH!$C$28=Menu!$A$4,'Approvvigionamento energia'!F304,0)+IF(LCOH!$C$28=Menu!$A$5,'Approvvigionamento energia'!G304,0)+IF(LCOH!$C$28=Menu!$A$6,'Approvvigionamento energia'!H304,0)</f>
        <v>2219.4374114532038</v>
      </c>
      <c r="J304">
        <f>'Approvvigionamento energia'!A304+'Approvvigionamento energia'!B304+'Approvvigionamento energia'!I304</f>
        <v>2918.737411453204</v>
      </c>
      <c r="K304">
        <f>IF(MIN(LCOH!$C$18,J304)&gt;=$P$48*LCOH!$C$18, MIN(LCOH!$C$18,J304),0)</f>
        <v>1500</v>
      </c>
      <c r="L304">
        <f t="shared" si="9"/>
        <v>1418.737411453204</v>
      </c>
      <c r="M304">
        <f>K304/LCOH!$C$18</f>
        <v>1</v>
      </c>
      <c r="N304">
        <f>K304/LCOH!$C$34</f>
        <v>28.901734104046245</v>
      </c>
    </row>
    <row r="305" spans="1:14" x14ac:dyDescent="0.35">
      <c r="A305">
        <f>'Profilo fotovoltaico'!B307*LCOH!$C$20</f>
        <v>50</v>
      </c>
      <c r="B305">
        <f>'Profilo eolico'!B307*LCOH!$C$21</f>
        <v>417.8</v>
      </c>
      <c r="C305">
        <f>$P$35*'Profilo fotovoltaico'!B307</f>
        <v>367.73060938110325</v>
      </c>
      <c r="D305">
        <f>$Q$37*'Profilo eolico'!B307</f>
        <v>2437.7104589272853</v>
      </c>
      <c r="E305">
        <f>$P$39*'Profilo fotovoltaico'!B307+'Approvvigionamento energia'!$Q$39*'Profilo eolico'!B307</f>
        <v>1920.2154965407397</v>
      </c>
      <c r="F305">
        <f>$P$41*'Profilo fotovoltaico'!B307+'Approvvigionamento energia'!$Q$41*'Profilo eolico'!B307</f>
        <v>1402.7205341541944</v>
      </c>
      <c r="G305">
        <f>$P$43*'Profilo fotovoltaico'!B307+'Approvvigionamento energia'!$Q$43*'Profilo eolico'!B307</f>
        <v>885.22557176764872</v>
      </c>
      <c r="H305">
        <f t="shared" si="8"/>
        <v>1138.4335154826958</v>
      </c>
      <c r="I305">
        <f>IF(LCOH!$C$28=Menu!$A$1,'Approvvigionamento energia'!C305,0)+IF(LCOH!$C$28=Menu!$A$2,'Approvvigionamento energia'!D305,0)+IF(LCOH!$C$28=Menu!$A$3,'Approvvigionamento energia'!E305,0)+IF(LCOH!$C$28=Menu!$A$4,'Approvvigionamento energia'!F305,0)+IF(LCOH!$C$28=Menu!$A$5,'Approvvigionamento energia'!G305,0)+IF(LCOH!$C$28=Menu!$A$6,'Approvvigionamento energia'!H305,0)</f>
        <v>1402.7205341541944</v>
      </c>
      <c r="J305">
        <f>'Approvvigionamento energia'!A305+'Approvvigionamento energia'!B305+'Approvvigionamento energia'!I305</f>
        <v>1870.5205341541944</v>
      </c>
      <c r="K305">
        <f>IF(MIN(LCOH!$C$18,J305)&gt;=$P$48*LCOH!$C$18, MIN(LCOH!$C$18,J305),0)</f>
        <v>1500</v>
      </c>
      <c r="L305">
        <f t="shared" si="9"/>
        <v>370.52053415419437</v>
      </c>
      <c r="M305">
        <f>K305/LCOH!$C$18</f>
        <v>1</v>
      </c>
      <c r="N305">
        <f>K305/LCOH!$C$34</f>
        <v>28.901734104046245</v>
      </c>
    </row>
    <row r="306" spans="1:14" x14ac:dyDescent="0.35">
      <c r="A306">
        <f>'Profilo fotovoltaico'!B308*LCOH!$C$20</f>
        <v>0</v>
      </c>
      <c r="B306">
        <f>'Profilo eolico'!B308*LCOH!$C$21</f>
        <v>383.6</v>
      </c>
      <c r="C306">
        <f>$P$35*'Profilo fotovoltaico'!B308</f>
        <v>0</v>
      </c>
      <c r="D306">
        <f>$Q$37*'Profilo eolico'!B308</f>
        <v>2238.1659455349609</v>
      </c>
      <c r="E306">
        <f>$P$39*'Profilo fotovoltaico'!B308+'Approvvigionamento energia'!$Q$39*'Profilo eolico'!B308</f>
        <v>1678.6244591512204</v>
      </c>
      <c r="F306">
        <f>$P$41*'Profilo fotovoltaico'!B308+'Approvvigionamento energia'!$Q$41*'Profilo eolico'!B308</f>
        <v>1119.0829727674804</v>
      </c>
      <c r="G306">
        <f>$P$43*'Profilo fotovoltaico'!B308+'Approvvigionamento energia'!$Q$43*'Profilo eolico'!B308</f>
        <v>559.54148638374022</v>
      </c>
      <c r="H306">
        <f t="shared" si="8"/>
        <v>1138.4335154826958</v>
      </c>
      <c r="I306">
        <f>IF(LCOH!$C$28=Menu!$A$1,'Approvvigionamento energia'!C306,0)+IF(LCOH!$C$28=Menu!$A$2,'Approvvigionamento energia'!D306,0)+IF(LCOH!$C$28=Menu!$A$3,'Approvvigionamento energia'!E306,0)+IF(LCOH!$C$28=Menu!$A$4,'Approvvigionamento energia'!F306,0)+IF(LCOH!$C$28=Menu!$A$5,'Approvvigionamento energia'!G306,0)+IF(LCOH!$C$28=Menu!$A$6,'Approvvigionamento energia'!H306,0)</f>
        <v>1119.0829727674804</v>
      </c>
      <c r="J306">
        <f>'Approvvigionamento energia'!A306+'Approvvigionamento energia'!B306+'Approvvigionamento energia'!I306</f>
        <v>1502.6829727674804</v>
      </c>
      <c r="K306">
        <f>IF(MIN(LCOH!$C$18,J306)&gt;=$P$48*LCOH!$C$18, MIN(LCOH!$C$18,J306),0)</f>
        <v>1500</v>
      </c>
      <c r="L306">
        <f t="shared" si="9"/>
        <v>2.6829727674803507</v>
      </c>
      <c r="M306">
        <f>K306/LCOH!$C$18</f>
        <v>1</v>
      </c>
      <c r="N306">
        <f>K306/LCOH!$C$34</f>
        <v>28.901734104046245</v>
      </c>
    </row>
    <row r="307" spans="1:14" x14ac:dyDescent="0.35">
      <c r="A307">
        <f>'Profilo fotovoltaico'!B309*LCOH!$C$20</f>
        <v>0</v>
      </c>
      <c r="B307">
        <f>'Profilo eolico'!B309*LCOH!$C$21</f>
        <v>350.1</v>
      </c>
      <c r="C307">
        <f>$P$35*'Profilo fotovoltaico'!B309</f>
        <v>0</v>
      </c>
      <c r="D307">
        <f>$Q$37*'Profilo eolico'!B309</f>
        <v>2042.7056765687953</v>
      </c>
      <c r="E307">
        <f>$P$39*'Profilo fotovoltaico'!B309+'Approvvigionamento energia'!$Q$39*'Profilo eolico'!B309</f>
        <v>1532.0292574265964</v>
      </c>
      <c r="F307">
        <f>$P$41*'Profilo fotovoltaico'!B309+'Approvvigionamento energia'!$Q$41*'Profilo eolico'!B309</f>
        <v>1021.3528382843976</v>
      </c>
      <c r="G307">
        <f>$P$43*'Profilo fotovoltaico'!B309+'Approvvigionamento energia'!$Q$43*'Profilo eolico'!B309</f>
        <v>510.67641914219882</v>
      </c>
      <c r="H307">
        <f t="shared" si="8"/>
        <v>1138.4335154826958</v>
      </c>
      <c r="I307">
        <f>IF(LCOH!$C$28=Menu!$A$1,'Approvvigionamento energia'!C307,0)+IF(LCOH!$C$28=Menu!$A$2,'Approvvigionamento energia'!D307,0)+IF(LCOH!$C$28=Menu!$A$3,'Approvvigionamento energia'!E307,0)+IF(LCOH!$C$28=Menu!$A$4,'Approvvigionamento energia'!F307,0)+IF(LCOH!$C$28=Menu!$A$5,'Approvvigionamento energia'!G307,0)+IF(LCOH!$C$28=Menu!$A$6,'Approvvigionamento energia'!H307,0)</f>
        <v>1021.3528382843976</v>
      </c>
      <c r="J307">
        <f>'Approvvigionamento energia'!A307+'Approvvigionamento energia'!B307+'Approvvigionamento energia'!I307</f>
        <v>1371.4528382843978</v>
      </c>
      <c r="K307">
        <f>IF(MIN(LCOH!$C$18,J307)&gt;=$P$48*LCOH!$C$18, MIN(LCOH!$C$18,J307),0)</f>
        <v>1371.4528382843978</v>
      </c>
      <c r="L307">
        <f t="shared" si="9"/>
        <v>0</v>
      </c>
      <c r="M307">
        <f>K307/LCOH!$C$18</f>
        <v>0.91430189218959856</v>
      </c>
      <c r="N307">
        <f>K307/LCOH!$C$34</f>
        <v>26.42491017889013</v>
      </c>
    </row>
    <row r="308" spans="1:14" x14ac:dyDescent="0.35">
      <c r="A308">
        <f>'Profilo fotovoltaico'!B310*LCOH!$C$20</f>
        <v>0</v>
      </c>
      <c r="B308">
        <f>'Profilo eolico'!B310*LCOH!$C$21</f>
        <v>320.29999999999995</v>
      </c>
      <c r="C308">
        <f>$P$35*'Profilo fotovoltaico'!B310</f>
        <v>0</v>
      </c>
      <c r="D308">
        <f>$Q$37*'Profilo eolico'!B310</f>
        <v>1868.8335567123252</v>
      </c>
      <c r="E308">
        <f>$P$39*'Profilo fotovoltaico'!B310+'Approvvigionamento energia'!$Q$39*'Profilo eolico'!B310</f>
        <v>1401.6251675342437</v>
      </c>
      <c r="F308">
        <f>$P$41*'Profilo fotovoltaico'!B310+'Approvvigionamento energia'!$Q$41*'Profilo eolico'!B310</f>
        <v>934.41677835616258</v>
      </c>
      <c r="G308">
        <f>$P$43*'Profilo fotovoltaico'!B310+'Approvvigionamento energia'!$Q$43*'Profilo eolico'!B310</f>
        <v>467.20838917808129</v>
      </c>
      <c r="H308">
        <f t="shared" si="8"/>
        <v>1138.4335154826958</v>
      </c>
      <c r="I308">
        <f>IF(LCOH!$C$28=Menu!$A$1,'Approvvigionamento energia'!C308,0)+IF(LCOH!$C$28=Menu!$A$2,'Approvvigionamento energia'!D308,0)+IF(LCOH!$C$28=Menu!$A$3,'Approvvigionamento energia'!E308,0)+IF(LCOH!$C$28=Menu!$A$4,'Approvvigionamento energia'!F308,0)+IF(LCOH!$C$28=Menu!$A$5,'Approvvigionamento energia'!G308,0)+IF(LCOH!$C$28=Menu!$A$6,'Approvvigionamento energia'!H308,0)</f>
        <v>934.41677835616258</v>
      </c>
      <c r="J308">
        <f>'Approvvigionamento energia'!A308+'Approvvigionamento energia'!B308+'Approvvigionamento energia'!I308</f>
        <v>1254.7167783561626</v>
      </c>
      <c r="K308">
        <f>IF(MIN(LCOH!$C$18,J308)&gt;=$P$48*LCOH!$C$18, MIN(LCOH!$C$18,J308),0)</f>
        <v>1254.7167783561626</v>
      </c>
      <c r="L308">
        <f t="shared" si="9"/>
        <v>0</v>
      </c>
      <c r="M308">
        <f>K308/LCOH!$C$18</f>
        <v>0.83647785223744175</v>
      </c>
      <c r="N308">
        <f>K308/LCOH!$C$34</f>
        <v>24.175660469290225</v>
      </c>
    </row>
    <row r="309" spans="1:14" x14ac:dyDescent="0.35">
      <c r="A309">
        <f>'Profilo fotovoltaico'!B311*LCOH!$C$20</f>
        <v>0</v>
      </c>
      <c r="B309">
        <f>'Profilo eolico'!B311*LCOH!$C$21</f>
        <v>288</v>
      </c>
      <c r="C309">
        <f>$P$35*'Profilo fotovoltaico'!B311</f>
        <v>0</v>
      </c>
      <c r="D309">
        <f>$Q$37*'Profilo eolico'!B311</f>
        <v>1680.3748496195742</v>
      </c>
      <c r="E309">
        <f>$P$39*'Profilo fotovoltaico'!B311+'Approvvigionamento energia'!$Q$39*'Profilo eolico'!B311</f>
        <v>1260.2811372146807</v>
      </c>
      <c r="F309">
        <f>$P$41*'Profilo fotovoltaico'!B311+'Approvvigionamento energia'!$Q$41*'Profilo eolico'!B311</f>
        <v>840.1874248097871</v>
      </c>
      <c r="G309">
        <f>$P$43*'Profilo fotovoltaico'!B311+'Approvvigionamento energia'!$Q$43*'Profilo eolico'!B311</f>
        <v>420.09371240489355</v>
      </c>
      <c r="H309">
        <f t="shared" si="8"/>
        <v>1138.4335154826958</v>
      </c>
      <c r="I309">
        <f>IF(LCOH!$C$28=Menu!$A$1,'Approvvigionamento energia'!C309,0)+IF(LCOH!$C$28=Menu!$A$2,'Approvvigionamento energia'!D309,0)+IF(LCOH!$C$28=Menu!$A$3,'Approvvigionamento energia'!E309,0)+IF(LCOH!$C$28=Menu!$A$4,'Approvvigionamento energia'!F309,0)+IF(LCOH!$C$28=Menu!$A$5,'Approvvigionamento energia'!G309,0)+IF(LCOH!$C$28=Menu!$A$6,'Approvvigionamento energia'!H309,0)</f>
        <v>840.1874248097871</v>
      </c>
      <c r="J309">
        <f>'Approvvigionamento energia'!A309+'Approvvigionamento energia'!B309+'Approvvigionamento energia'!I309</f>
        <v>1128.187424809787</v>
      </c>
      <c r="K309">
        <f>IF(MIN(LCOH!$C$18,J309)&gt;=$P$48*LCOH!$C$18, MIN(LCOH!$C$18,J309),0)</f>
        <v>1128.187424809787</v>
      </c>
      <c r="L309">
        <f t="shared" si="9"/>
        <v>0</v>
      </c>
      <c r="M309">
        <f>K309/LCOH!$C$18</f>
        <v>0.75212494987319134</v>
      </c>
      <c r="N309">
        <f>K309/LCOH!$C$34</f>
        <v>21.737715314254086</v>
      </c>
    </row>
    <row r="310" spans="1:14" x14ac:dyDescent="0.35">
      <c r="A310">
        <f>'Profilo fotovoltaico'!B312*LCOH!$C$20</f>
        <v>0</v>
      </c>
      <c r="B310">
        <f>'Profilo eolico'!B312*LCOH!$C$21</f>
        <v>258.5</v>
      </c>
      <c r="C310">
        <f>$P$35*'Profilo fotovoltaico'!B312</f>
        <v>0</v>
      </c>
      <c r="D310">
        <f>$Q$37*'Profilo eolico'!B312</f>
        <v>1508.2531202314583</v>
      </c>
      <c r="E310">
        <f>$P$39*'Profilo fotovoltaico'!B312+'Approvvigionamento energia'!$Q$39*'Profilo eolico'!B312</f>
        <v>1131.1898401735937</v>
      </c>
      <c r="F310">
        <f>$P$41*'Profilo fotovoltaico'!B312+'Approvvigionamento energia'!$Q$41*'Profilo eolico'!B312</f>
        <v>754.12656011572915</v>
      </c>
      <c r="G310">
        <f>$P$43*'Profilo fotovoltaico'!B312+'Approvvigionamento energia'!$Q$43*'Profilo eolico'!B312</f>
        <v>377.06328005786457</v>
      </c>
      <c r="H310">
        <f t="shared" si="8"/>
        <v>1138.4335154826958</v>
      </c>
      <c r="I310">
        <f>IF(LCOH!$C$28=Menu!$A$1,'Approvvigionamento energia'!C310,0)+IF(LCOH!$C$28=Menu!$A$2,'Approvvigionamento energia'!D310,0)+IF(LCOH!$C$28=Menu!$A$3,'Approvvigionamento energia'!E310,0)+IF(LCOH!$C$28=Menu!$A$4,'Approvvigionamento energia'!F310,0)+IF(LCOH!$C$28=Menu!$A$5,'Approvvigionamento energia'!G310,0)+IF(LCOH!$C$28=Menu!$A$6,'Approvvigionamento energia'!H310,0)</f>
        <v>754.12656011572915</v>
      </c>
      <c r="J310">
        <f>'Approvvigionamento energia'!A310+'Approvvigionamento energia'!B310+'Approvvigionamento energia'!I310</f>
        <v>1012.6265601157291</v>
      </c>
      <c r="K310">
        <f>IF(MIN(LCOH!$C$18,J310)&gt;=$P$48*LCOH!$C$18, MIN(LCOH!$C$18,J310),0)</f>
        <v>1012.6265601157291</v>
      </c>
      <c r="L310">
        <f t="shared" si="9"/>
        <v>0</v>
      </c>
      <c r="M310">
        <f>K310/LCOH!$C$18</f>
        <v>0.6750843734104861</v>
      </c>
      <c r="N310">
        <f>K310/LCOH!$C$34</f>
        <v>19.511109058106534</v>
      </c>
    </row>
    <row r="311" spans="1:14" x14ac:dyDescent="0.35">
      <c r="A311">
        <f>'Profilo fotovoltaico'!B313*LCOH!$C$20</f>
        <v>0</v>
      </c>
      <c r="B311">
        <f>'Profilo eolico'!B313*LCOH!$C$21</f>
        <v>232.9</v>
      </c>
      <c r="C311">
        <f>$P$35*'Profilo fotovoltaico'!B313</f>
        <v>0</v>
      </c>
      <c r="D311">
        <f>$Q$37*'Profilo eolico'!B313</f>
        <v>1358.8864669319405</v>
      </c>
      <c r="E311">
        <f>$P$39*'Profilo fotovoltaico'!B313+'Approvvigionamento energia'!$Q$39*'Profilo eolico'!B313</f>
        <v>1019.1648501989553</v>
      </c>
      <c r="F311">
        <f>$P$41*'Profilo fotovoltaico'!B313+'Approvvigionamento energia'!$Q$41*'Profilo eolico'!B313</f>
        <v>679.44323346597025</v>
      </c>
      <c r="G311">
        <f>$P$43*'Profilo fotovoltaico'!B313+'Approvvigionamento energia'!$Q$43*'Profilo eolico'!B313</f>
        <v>339.72161673298513</v>
      </c>
      <c r="H311">
        <f t="shared" si="8"/>
        <v>1138.4335154826958</v>
      </c>
      <c r="I311">
        <f>IF(LCOH!$C$28=Menu!$A$1,'Approvvigionamento energia'!C311,0)+IF(LCOH!$C$28=Menu!$A$2,'Approvvigionamento energia'!D311,0)+IF(LCOH!$C$28=Menu!$A$3,'Approvvigionamento energia'!E311,0)+IF(LCOH!$C$28=Menu!$A$4,'Approvvigionamento energia'!F311,0)+IF(LCOH!$C$28=Menu!$A$5,'Approvvigionamento energia'!G311,0)+IF(LCOH!$C$28=Menu!$A$6,'Approvvigionamento energia'!H311,0)</f>
        <v>679.44323346597025</v>
      </c>
      <c r="J311">
        <f>'Approvvigionamento energia'!A311+'Approvvigionamento energia'!B311+'Approvvigionamento energia'!I311</f>
        <v>912.34323346597023</v>
      </c>
      <c r="K311">
        <f>IF(MIN(LCOH!$C$18,J311)&gt;=$P$48*LCOH!$C$18, MIN(LCOH!$C$18,J311),0)</f>
        <v>912.34323346597023</v>
      </c>
      <c r="L311">
        <f t="shared" si="9"/>
        <v>0</v>
      </c>
      <c r="M311">
        <f>K311/LCOH!$C$18</f>
        <v>0.60822882231064679</v>
      </c>
      <c r="N311">
        <f>K311/LCOH!$C$34</f>
        <v>17.578867696839502</v>
      </c>
    </row>
    <row r="312" spans="1:14" x14ac:dyDescent="0.35">
      <c r="A312">
        <f>'Profilo fotovoltaico'!B314*LCOH!$C$20</f>
        <v>0</v>
      </c>
      <c r="B312">
        <f>'Profilo eolico'!B314*LCOH!$C$21</f>
        <v>210</v>
      </c>
      <c r="C312">
        <f>$P$35*'Profilo fotovoltaico'!B314</f>
        <v>0</v>
      </c>
      <c r="D312">
        <f>$Q$37*'Profilo eolico'!B314</f>
        <v>1225.2733278476062</v>
      </c>
      <c r="E312">
        <f>$P$39*'Profilo fotovoltaico'!B314+'Approvvigionamento energia'!$Q$39*'Profilo eolico'!B314</f>
        <v>918.95499588570465</v>
      </c>
      <c r="F312">
        <f>$P$41*'Profilo fotovoltaico'!B314+'Approvvigionamento energia'!$Q$41*'Profilo eolico'!B314</f>
        <v>612.6366639238031</v>
      </c>
      <c r="G312">
        <f>$P$43*'Profilo fotovoltaico'!B314+'Approvvigionamento energia'!$Q$43*'Profilo eolico'!B314</f>
        <v>306.31833196190155</v>
      </c>
      <c r="H312">
        <f t="shared" si="8"/>
        <v>1138.4335154826958</v>
      </c>
      <c r="I312">
        <f>IF(LCOH!$C$28=Menu!$A$1,'Approvvigionamento energia'!C312,0)+IF(LCOH!$C$28=Menu!$A$2,'Approvvigionamento energia'!D312,0)+IF(LCOH!$C$28=Menu!$A$3,'Approvvigionamento energia'!E312,0)+IF(LCOH!$C$28=Menu!$A$4,'Approvvigionamento energia'!F312,0)+IF(LCOH!$C$28=Menu!$A$5,'Approvvigionamento energia'!G312,0)+IF(LCOH!$C$28=Menu!$A$6,'Approvvigionamento energia'!H312,0)</f>
        <v>612.6366639238031</v>
      </c>
      <c r="J312">
        <f>'Approvvigionamento energia'!A312+'Approvvigionamento energia'!B312+'Approvvigionamento energia'!I312</f>
        <v>822.6366639238031</v>
      </c>
      <c r="K312">
        <f>IF(MIN(LCOH!$C$18,J312)&gt;=$P$48*LCOH!$C$18, MIN(LCOH!$C$18,J312),0)</f>
        <v>822.6366639238031</v>
      </c>
      <c r="L312">
        <f t="shared" si="9"/>
        <v>0</v>
      </c>
      <c r="M312">
        <f>K312/LCOH!$C$18</f>
        <v>0.54842444261586876</v>
      </c>
      <c r="N312">
        <f>K312/LCOH!$C$34</f>
        <v>15.850417416643605</v>
      </c>
    </row>
    <row r="313" spans="1:14" x14ac:dyDescent="0.35">
      <c r="A313">
        <f>'Profilo fotovoltaico'!B315*LCOH!$C$20</f>
        <v>0</v>
      </c>
      <c r="B313">
        <f>'Profilo eolico'!B315*LCOH!$C$21</f>
        <v>191.39999999999998</v>
      </c>
      <c r="C313">
        <f>$P$35*'Profilo fotovoltaico'!B315</f>
        <v>0</v>
      </c>
      <c r="D313">
        <f>$Q$37*'Profilo eolico'!B315</f>
        <v>1116.7491188096753</v>
      </c>
      <c r="E313">
        <f>$P$39*'Profilo fotovoltaico'!B315+'Approvvigionamento energia'!$Q$39*'Profilo eolico'!B315</f>
        <v>837.56183910725645</v>
      </c>
      <c r="F313">
        <f>$P$41*'Profilo fotovoltaico'!B315+'Approvvigionamento energia'!$Q$41*'Profilo eolico'!B315</f>
        <v>558.37455940483767</v>
      </c>
      <c r="G313">
        <f>$P$43*'Profilo fotovoltaico'!B315+'Approvvigionamento energia'!$Q$43*'Profilo eolico'!B315</f>
        <v>279.18727970241883</v>
      </c>
      <c r="H313">
        <f t="shared" si="8"/>
        <v>1138.4335154826958</v>
      </c>
      <c r="I313">
        <f>IF(LCOH!$C$28=Menu!$A$1,'Approvvigionamento energia'!C313,0)+IF(LCOH!$C$28=Menu!$A$2,'Approvvigionamento energia'!D313,0)+IF(LCOH!$C$28=Menu!$A$3,'Approvvigionamento energia'!E313,0)+IF(LCOH!$C$28=Menu!$A$4,'Approvvigionamento energia'!F313,0)+IF(LCOH!$C$28=Menu!$A$5,'Approvvigionamento energia'!G313,0)+IF(LCOH!$C$28=Menu!$A$6,'Approvvigionamento energia'!H313,0)</f>
        <v>558.37455940483767</v>
      </c>
      <c r="J313">
        <f>'Approvvigionamento energia'!A313+'Approvvigionamento energia'!B313+'Approvvigionamento energia'!I313</f>
        <v>749.77455940483765</v>
      </c>
      <c r="K313">
        <f>IF(MIN(LCOH!$C$18,J313)&gt;=$P$48*LCOH!$C$18, MIN(LCOH!$C$18,J313),0)</f>
        <v>749.77455940483765</v>
      </c>
      <c r="L313">
        <f t="shared" si="9"/>
        <v>0</v>
      </c>
      <c r="M313">
        <f>K313/LCOH!$C$18</f>
        <v>0.49984970626989178</v>
      </c>
      <c r="N313">
        <f>K313/LCOH!$C$34</f>
        <v>14.446523302598028</v>
      </c>
    </row>
    <row r="314" spans="1:14" x14ac:dyDescent="0.35">
      <c r="A314">
        <f>'Profilo fotovoltaico'!B316*LCOH!$C$20</f>
        <v>0</v>
      </c>
      <c r="B314">
        <f>'Profilo eolico'!B316*LCOH!$C$21</f>
        <v>171.6</v>
      </c>
      <c r="C314">
        <f>$P$35*'Profilo fotovoltaico'!B316</f>
        <v>0</v>
      </c>
      <c r="D314">
        <f>$Q$37*'Profilo eolico'!B316</f>
        <v>1001.2233478983297</v>
      </c>
      <c r="E314">
        <f>$P$39*'Profilo fotovoltaico'!B316+'Approvvigionamento energia'!$Q$39*'Profilo eolico'!B316</f>
        <v>750.91751092374727</v>
      </c>
      <c r="F314">
        <f>$P$41*'Profilo fotovoltaico'!B316+'Approvvigionamento energia'!$Q$41*'Profilo eolico'!B316</f>
        <v>500.61167394916487</v>
      </c>
      <c r="G314">
        <f>$P$43*'Profilo fotovoltaico'!B316+'Approvvigionamento energia'!$Q$43*'Profilo eolico'!B316</f>
        <v>250.30583697458243</v>
      </c>
      <c r="H314">
        <f t="shared" si="8"/>
        <v>1138.4335154826958</v>
      </c>
      <c r="I314">
        <f>IF(LCOH!$C$28=Menu!$A$1,'Approvvigionamento energia'!C314,0)+IF(LCOH!$C$28=Menu!$A$2,'Approvvigionamento energia'!D314,0)+IF(LCOH!$C$28=Menu!$A$3,'Approvvigionamento energia'!E314,0)+IF(LCOH!$C$28=Menu!$A$4,'Approvvigionamento energia'!F314,0)+IF(LCOH!$C$28=Menu!$A$5,'Approvvigionamento energia'!G314,0)+IF(LCOH!$C$28=Menu!$A$6,'Approvvigionamento energia'!H314,0)</f>
        <v>500.61167394916487</v>
      </c>
      <c r="J314">
        <f>'Approvvigionamento energia'!A314+'Approvvigionamento energia'!B314+'Approvvigionamento energia'!I314</f>
        <v>672.21167394916483</v>
      </c>
      <c r="K314">
        <f>IF(MIN(LCOH!$C$18,J314)&gt;=$P$48*LCOH!$C$18, MIN(LCOH!$C$18,J314),0)</f>
        <v>672.21167394916483</v>
      </c>
      <c r="L314">
        <f t="shared" si="9"/>
        <v>0</v>
      </c>
      <c r="M314">
        <f>K314/LCOH!$C$18</f>
        <v>0.44814111596610989</v>
      </c>
      <c r="N314">
        <f>K314/LCOH!$C$34</f>
        <v>12.952055374743061</v>
      </c>
    </row>
    <row r="315" spans="1:14" x14ac:dyDescent="0.35">
      <c r="A315">
        <f>'Profilo fotovoltaico'!B317*LCOH!$C$20</f>
        <v>0</v>
      </c>
      <c r="B315">
        <f>'Profilo eolico'!B317*LCOH!$C$21</f>
        <v>153</v>
      </c>
      <c r="C315">
        <f>$P$35*'Profilo fotovoltaico'!B317</f>
        <v>0</v>
      </c>
      <c r="D315">
        <f>$Q$37*'Profilo eolico'!B317</f>
        <v>892.69913886039888</v>
      </c>
      <c r="E315">
        <f>$P$39*'Profilo fotovoltaico'!B317+'Approvvigionamento energia'!$Q$39*'Profilo eolico'!B317</f>
        <v>669.52435414529907</v>
      </c>
      <c r="F315">
        <f>$P$41*'Profilo fotovoltaico'!B317+'Approvvigionamento energia'!$Q$41*'Profilo eolico'!B317</f>
        <v>446.34956943019944</v>
      </c>
      <c r="G315">
        <f>$P$43*'Profilo fotovoltaico'!B317+'Approvvigionamento energia'!$Q$43*'Profilo eolico'!B317</f>
        <v>223.17478471509972</v>
      </c>
      <c r="H315">
        <f t="shared" si="8"/>
        <v>1138.4335154826958</v>
      </c>
      <c r="I315">
        <f>IF(LCOH!$C$28=Menu!$A$1,'Approvvigionamento energia'!C315,0)+IF(LCOH!$C$28=Menu!$A$2,'Approvvigionamento energia'!D315,0)+IF(LCOH!$C$28=Menu!$A$3,'Approvvigionamento energia'!E315,0)+IF(LCOH!$C$28=Menu!$A$4,'Approvvigionamento energia'!F315,0)+IF(LCOH!$C$28=Menu!$A$5,'Approvvigionamento energia'!G315,0)+IF(LCOH!$C$28=Menu!$A$6,'Approvvigionamento energia'!H315,0)</f>
        <v>446.34956943019944</v>
      </c>
      <c r="J315">
        <f>'Approvvigionamento energia'!A315+'Approvvigionamento energia'!B315+'Approvvigionamento energia'!I315</f>
        <v>599.34956943019938</v>
      </c>
      <c r="K315">
        <f>IF(MIN(LCOH!$C$18,J315)&gt;=$P$48*LCOH!$C$18, MIN(LCOH!$C$18,J315),0)</f>
        <v>599.34956943019938</v>
      </c>
      <c r="L315">
        <f t="shared" si="9"/>
        <v>0</v>
      </c>
      <c r="M315">
        <f>K315/LCOH!$C$18</f>
        <v>0.39956637962013292</v>
      </c>
      <c r="N315">
        <f>K315/LCOH!$C$34</f>
        <v>11.548161260697483</v>
      </c>
    </row>
    <row r="316" spans="1:14" x14ac:dyDescent="0.35">
      <c r="A316">
        <f>'Profilo fotovoltaico'!B318*LCOH!$C$20</f>
        <v>0</v>
      </c>
      <c r="B316">
        <f>'Profilo eolico'!B318*LCOH!$C$21</f>
        <v>138.19999999999999</v>
      </c>
      <c r="C316">
        <f>$P$35*'Profilo fotovoltaico'!B318</f>
        <v>0</v>
      </c>
      <c r="D316">
        <f>$Q$37*'Profilo eolico'!B318</f>
        <v>806.34654242161514</v>
      </c>
      <c r="E316">
        <f>$P$39*'Profilo fotovoltaico'!B318+'Approvvigionamento energia'!$Q$39*'Profilo eolico'!B318</f>
        <v>604.75990681621136</v>
      </c>
      <c r="F316">
        <f>$P$41*'Profilo fotovoltaico'!B318+'Approvvigionamento energia'!$Q$41*'Profilo eolico'!B318</f>
        <v>403.17327121080757</v>
      </c>
      <c r="G316">
        <f>$P$43*'Profilo fotovoltaico'!B318+'Approvvigionamento energia'!$Q$43*'Profilo eolico'!B318</f>
        <v>201.58663560540379</v>
      </c>
      <c r="H316">
        <f t="shared" si="8"/>
        <v>1138.4335154826958</v>
      </c>
      <c r="I316">
        <f>IF(LCOH!$C$28=Menu!$A$1,'Approvvigionamento energia'!C316,0)+IF(LCOH!$C$28=Menu!$A$2,'Approvvigionamento energia'!D316,0)+IF(LCOH!$C$28=Menu!$A$3,'Approvvigionamento energia'!E316,0)+IF(LCOH!$C$28=Menu!$A$4,'Approvvigionamento energia'!F316,0)+IF(LCOH!$C$28=Menu!$A$5,'Approvvigionamento energia'!G316,0)+IF(LCOH!$C$28=Menu!$A$6,'Approvvigionamento energia'!H316,0)</f>
        <v>403.17327121080757</v>
      </c>
      <c r="J316">
        <f>'Approvvigionamento energia'!A316+'Approvvigionamento energia'!B316+'Approvvigionamento energia'!I316</f>
        <v>541.37327121080762</v>
      </c>
      <c r="K316">
        <f>IF(MIN(LCOH!$C$18,J316)&gt;=$P$48*LCOH!$C$18, MIN(LCOH!$C$18,J316),0)</f>
        <v>541.37327121080762</v>
      </c>
      <c r="L316">
        <f t="shared" si="9"/>
        <v>0</v>
      </c>
      <c r="M316">
        <f>K316/LCOH!$C$18</f>
        <v>0.36091551414053841</v>
      </c>
      <c r="N316">
        <f>K316/LCOH!$C$34</f>
        <v>10.431084223714983</v>
      </c>
    </row>
    <row r="317" spans="1:14" x14ac:dyDescent="0.35">
      <c r="A317">
        <f>'Profilo fotovoltaico'!B319*LCOH!$C$20</f>
        <v>0</v>
      </c>
      <c r="B317">
        <f>'Profilo eolico'!B319*LCOH!$C$21</f>
        <v>129.80000000000001</v>
      </c>
      <c r="C317">
        <f>$P$35*'Profilo fotovoltaico'!B319</f>
        <v>0</v>
      </c>
      <c r="D317">
        <f>$Q$37*'Profilo eolico'!B319</f>
        <v>757.33560930771091</v>
      </c>
      <c r="E317">
        <f>$P$39*'Profilo fotovoltaico'!B319+'Approvvigionamento energia'!$Q$39*'Profilo eolico'!B319</f>
        <v>568.00170698078318</v>
      </c>
      <c r="F317">
        <f>$P$41*'Profilo fotovoltaico'!B319+'Approvvigionamento energia'!$Q$41*'Profilo eolico'!B319</f>
        <v>378.66780465385546</v>
      </c>
      <c r="G317">
        <f>$P$43*'Profilo fotovoltaico'!B319+'Approvvigionamento energia'!$Q$43*'Profilo eolico'!B319</f>
        <v>189.33390232692773</v>
      </c>
      <c r="H317">
        <f t="shared" si="8"/>
        <v>1138.4335154826958</v>
      </c>
      <c r="I317">
        <f>IF(LCOH!$C$28=Menu!$A$1,'Approvvigionamento energia'!C317,0)+IF(LCOH!$C$28=Menu!$A$2,'Approvvigionamento energia'!D317,0)+IF(LCOH!$C$28=Menu!$A$3,'Approvvigionamento energia'!E317,0)+IF(LCOH!$C$28=Menu!$A$4,'Approvvigionamento energia'!F317,0)+IF(LCOH!$C$28=Menu!$A$5,'Approvvigionamento energia'!G317,0)+IF(LCOH!$C$28=Menu!$A$6,'Approvvigionamento energia'!H317,0)</f>
        <v>378.66780465385546</v>
      </c>
      <c r="J317">
        <f>'Approvvigionamento energia'!A317+'Approvvigionamento energia'!B317+'Approvvigionamento energia'!I317</f>
        <v>508.46780465385547</v>
      </c>
      <c r="K317">
        <f>IF(MIN(LCOH!$C$18,J317)&gt;=$P$48*LCOH!$C$18, MIN(LCOH!$C$18,J317),0)</f>
        <v>508.46780465385547</v>
      </c>
      <c r="L317">
        <f t="shared" si="9"/>
        <v>0</v>
      </c>
      <c r="M317">
        <f>K317/LCOH!$C$18</f>
        <v>0.33897853643590364</v>
      </c>
      <c r="N317">
        <f>K317/LCOH!$C$34</f>
        <v>9.7970675270492382</v>
      </c>
    </row>
    <row r="318" spans="1:14" x14ac:dyDescent="0.35">
      <c r="A318">
        <f>'Profilo fotovoltaico'!B320*LCOH!$C$20</f>
        <v>0</v>
      </c>
      <c r="B318">
        <f>'Profilo eolico'!B320*LCOH!$C$21</f>
        <v>132.30000000000001</v>
      </c>
      <c r="C318">
        <f>$P$35*'Profilo fotovoltaico'!B320</f>
        <v>0</v>
      </c>
      <c r="D318">
        <f>$Q$37*'Profilo eolico'!B320</f>
        <v>771.92219654399196</v>
      </c>
      <c r="E318">
        <f>$P$39*'Profilo fotovoltaico'!B320+'Approvvigionamento energia'!$Q$39*'Profilo eolico'!B320</f>
        <v>578.94164740799397</v>
      </c>
      <c r="F318">
        <f>$P$41*'Profilo fotovoltaico'!B320+'Approvvigionamento energia'!$Q$41*'Profilo eolico'!B320</f>
        <v>385.96109827199598</v>
      </c>
      <c r="G318">
        <f>$P$43*'Profilo fotovoltaico'!B320+'Approvvigionamento energia'!$Q$43*'Profilo eolico'!B320</f>
        <v>192.98054913599799</v>
      </c>
      <c r="H318">
        <f t="shared" si="8"/>
        <v>1138.4335154826958</v>
      </c>
      <c r="I318">
        <f>IF(LCOH!$C$28=Menu!$A$1,'Approvvigionamento energia'!C318,0)+IF(LCOH!$C$28=Menu!$A$2,'Approvvigionamento energia'!D318,0)+IF(LCOH!$C$28=Menu!$A$3,'Approvvigionamento energia'!E318,0)+IF(LCOH!$C$28=Menu!$A$4,'Approvvigionamento energia'!F318,0)+IF(LCOH!$C$28=Menu!$A$5,'Approvvigionamento energia'!G318,0)+IF(LCOH!$C$28=Menu!$A$6,'Approvvigionamento energia'!H318,0)</f>
        <v>385.96109827199598</v>
      </c>
      <c r="J318">
        <f>'Approvvigionamento energia'!A318+'Approvvigionamento energia'!B318+'Approvvigionamento energia'!I318</f>
        <v>518.26109827199593</v>
      </c>
      <c r="K318">
        <f>IF(MIN(LCOH!$C$18,J318)&gt;=$P$48*LCOH!$C$18, MIN(LCOH!$C$18,J318),0)</f>
        <v>518.26109827199593</v>
      </c>
      <c r="L318">
        <f t="shared" si="9"/>
        <v>0</v>
      </c>
      <c r="M318">
        <f>K318/LCOH!$C$18</f>
        <v>0.3455073988479973</v>
      </c>
      <c r="N318">
        <f>K318/LCOH!$C$34</f>
        <v>9.9857629724854711</v>
      </c>
    </row>
    <row r="319" spans="1:14" x14ac:dyDescent="0.35">
      <c r="A319">
        <f>'Profilo fotovoltaico'!B321*LCOH!$C$20</f>
        <v>0</v>
      </c>
      <c r="B319">
        <f>'Profilo eolico'!B321*LCOH!$C$21</f>
        <v>143.5</v>
      </c>
      <c r="C319">
        <f>$P$35*'Profilo fotovoltaico'!B321</f>
        <v>0</v>
      </c>
      <c r="D319">
        <f>$Q$37*'Profilo eolico'!B321</f>
        <v>837.27010736253089</v>
      </c>
      <c r="E319">
        <f>$P$39*'Profilo fotovoltaico'!B321+'Approvvigionamento energia'!$Q$39*'Profilo eolico'!B321</f>
        <v>627.9525805218982</v>
      </c>
      <c r="F319">
        <f>$P$41*'Profilo fotovoltaico'!B321+'Approvvigionamento energia'!$Q$41*'Profilo eolico'!B321</f>
        <v>418.63505368126545</v>
      </c>
      <c r="G319">
        <f>$P$43*'Profilo fotovoltaico'!B321+'Approvvigionamento energia'!$Q$43*'Profilo eolico'!B321</f>
        <v>209.31752684063272</v>
      </c>
      <c r="H319">
        <f t="shared" si="8"/>
        <v>1138.4335154826958</v>
      </c>
      <c r="I319">
        <f>IF(LCOH!$C$28=Menu!$A$1,'Approvvigionamento energia'!C319,0)+IF(LCOH!$C$28=Menu!$A$2,'Approvvigionamento energia'!D319,0)+IF(LCOH!$C$28=Menu!$A$3,'Approvvigionamento energia'!E319,0)+IF(LCOH!$C$28=Menu!$A$4,'Approvvigionamento energia'!F319,0)+IF(LCOH!$C$28=Menu!$A$5,'Approvvigionamento energia'!G319,0)+IF(LCOH!$C$28=Menu!$A$6,'Approvvigionamento energia'!H319,0)</f>
        <v>418.63505368126545</v>
      </c>
      <c r="J319">
        <f>'Approvvigionamento energia'!A319+'Approvvigionamento energia'!B319+'Approvvigionamento energia'!I319</f>
        <v>562.13505368126539</v>
      </c>
      <c r="K319">
        <f>IF(MIN(LCOH!$C$18,J319)&gt;=$P$48*LCOH!$C$18, MIN(LCOH!$C$18,J319),0)</f>
        <v>562.13505368126539</v>
      </c>
      <c r="L319">
        <f t="shared" si="9"/>
        <v>0</v>
      </c>
      <c r="M319">
        <f>K319/LCOH!$C$18</f>
        <v>0.37475670245417692</v>
      </c>
      <c r="N319">
        <f>K319/LCOH!$C$34</f>
        <v>10.831118568039797</v>
      </c>
    </row>
    <row r="320" spans="1:14" x14ac:dyDescent="0.35">
      <c r="A320">
        <f>'Profilo fotovoltaico'!B322*LCOH!$C$20</f>
        <v>11</v>
      </c>
      <c r="B320">
        <f>'Profilo eolico'!B322*LCOH!$C$21</f>
        <v>159.5</v>
      </c>
      <c r="C320">
        <f>$P$35*'Profilo fotovoltaico'!B322</f>
        <v>80.900734063842705</v>
      </c>
      <c r="D320">
        <f>$Q$37*'Profilo eolico'!B322</f>
        <v>930.6242656747296</v>
      </c>
      <c r="E320">
        <f>$P$39*'Profilo fotovoltaico'!B322+'Approvvigionamento energia'!$Q$39*'Profilo eolico'!B322</f>
        <v>718.19338277200779</v>
      </c>
      <c r="F320">
        <f>$P$41*'Profilo fotovoltaico'!B322+'Approvvigionamento energia'!$Q$41*'Profilo eolico'!B322</f>
        <v>505.76249986928616</v>
      </c>
      <c r="G320">
        <f>$P$43*'Profilo fotovoltaico'!B322+'Approvvigionamento energia'!$Q$43*'Profilo eolico'!B322</f>
        <v>293.33161696656441</v>
      </c>
      <c r="H320">
        <f t="shared" si="8"/>
        <v>1138.4335154826958</v>
      </c>
      <c r="I320">
        <f>IF(LCOH!$C$28=Menu!$A$1,'Approvvigionamento energia'!C320,0)+IF(LCOH!$C$28=Menu!$A$2,'Approvvigionamento energia'!D320,0)+IF(LCOH!$C$28=Menu!$A$3,'Approvvigionamento energia'!E320,0)+IF(LCOH!$C$28=Menu!$A$4,'Approvvigionamento energia'!F320,0)+IF(LCOH!$C$28=Menu!$A$5,'Approvvigionamento energia'!G320,0)+IF(LCOH!$C$28=Menu!$A$6,'Approvvigionamento energia'!H320,0)</f>
        <v>505.76249986928616</v>
      </c>
      <c r="J320">
        <f>'Approvvigionamento energia'!A320+'Approvvigionamento energia'!B320+'Approvvigionamento energia'!I320</f>
        <v>676.2624998692861</v>
      </c>
      <c r="K320">
        <f>IF(MIN(LCOH!$C$18,J320)&gt;=$P$48*LCOH!$C$18, MIN(LCOH!$C$18,J320),0)</f>
        <v>676.2624998692861</v>
      </c>
      <c r="L320">
        <f t="shared" si="9"/>
        <v>0</v>
      </c>
      <c r="M320">
        <f>K320/LCOH!$C$18</f>
        <v>0.45084166657952407</v>
      </c>
      <c r="N320">
        <f>K320/LCOH!$C$34</f>
        <v>13.030105970506476</v>
      </c>
    </row>
    <row r="321" spans="1:14" x14ac:dyDescent="0.35">
      <c r="A321">
        <f>'Profilo fotovoltaico'!B323*LCOH!$C$20</f>
        <v>100</v>
      </c>
      <c r="B321">
        <f>'Profilo eolico'!B323*LCOH!$C$21</f>
        <v>142.69999999999999</v>
      </c>
      <c r="C321">
        <f>$P$35*'Profilo fotovoltaico'!B323</f>
        <v>735.4612187622065</v>
      </c>
      <c r="D321">
        <f>$Q$37*'Profilo eolico'!B323</f>
        <v>832.60239944692103</v>
      </c>
      <c r="E321">
        <f>$P$39*'Profilo fotovoltaico'!B323+'Approvvigionamento energia'!$Q$39*'Profilo eolico'!B323</f>
        <v>808.31710427574239</v>
      </c>
      <c r="F321">
        <f>$P$41*'Profilo fotovoltaico'!B323+'Approvvigionamento energia'!$Q$41*'Profilo eolico'!B323</f>
        <v>784.03180910456376</v>
      </c>
      <c r="G321">
        <f>$P$43*'Profilo fotovoltaico'!B323+'Approvvigionamento energia'!$Q$43*'Profilo eolico'!B323</f>
        <v>759.74651393338513</v>
      </c>
      <c r="H321">
        <f t="shared" si="8"/>
        <v>1138.4335154826958</v>
      </c>
      <c r="I321">
        <f>IF(LCOH!$C$28=Menu!$A$1,'Approvvigionamento energia'!C321,0)+IF(LCOH!$C$28=Menu!$A$2,'Approvvigionamento energia'!D321,0)+IF(LCOH!$C$28=Menu!$A$3,'Approvvigionamento energia'!E321,0)+IF(LCOH!$C$28=Menu!$A$4,'Approvvigionamento energia'!F321,0)+IF(LCOH!$C$28=Menu!$A$5,'Approvvigionamento energia'!G321,0)+IF(LCOH!$C$28=Menu!$A$6,'Approvvigionamento energia'!H321,0)</f>
        <v>784.03180910456376</v>
      </c>
      <c r="J321">
        <f>'Approvvigionamento energia'!A321+'Approvvigionamento energia'!B321+'Approvvigionamento energia'!I321</f>
        <v>1026.7318091045638</v>
      </c>
      <c r="K321">
        <f>IF(MIN(LCOH!$C$18,J321)&gt;=$P$48*LCOH!$C$18, MIN(LCOH!$C$18,J321),0)</f>
        <v>1026.7318091045638</v>
      </c>
      <c r="L321">
        <f t="shared" si="9"/>
        <v>0</v>
      </c>
      <c r="M321">
        <f>K321/LCOH!$C$18</f>
        <v>0.6844878727363759</v>
      </c>
      <c r="N321">
        <f>K321/LCOH!$C$34</f>
        <v>19.782886495270979</v>
      </c>
    </row>
    <row r="322" spans="1:14" x14ac:dyDescent="0.35">
      <c r="A322">
        <f>'Profilo fotovoltaico'!B324*LCOH!$C$20</f>
        <v>198</v>
      </c>
      <c r="B322">
        <f>'Profilo eolico'!B324*LCOH!$C$21</f>
        <v>140.80000000000001</v>
      </c>
      <c r="C322">
        <f>$P$35*'Profilo fotovoltaico'!B324</f>
        <v>1456.213213149169</v>
      </c>
      <c r="D322">
        <f>$Q$37*'Profilo eolico'!B324</f>
        <v>821.51659314734752</v>
      </c>
      <c r="E322">
        <f>$P$39*'Profilo fotovoltaico'!B324+'Approvvigionamento energia'!$Q$39*'Profilo eolico'!B324</f>
        <v>980.19074814780288</v>
      </c>
      <c r="F322">
        <f>$P$41*'Profilo fotovoltaico'!B324+'Approvvigionamento energia'!$Q$41*'Profilo eolico'!B324</f>
        <v>1138.8649031482582</v>
      </c>
      <c r="G322">
        <f>$P$43*'Profilo fotovoltaico'!B324+'Approvvigionamento energia'!$Q$43*'Profilo eolico'!B324</f>
        <v>1297.5390581487136</v>
      </c>
      <c r="H322">
        <f t="shared" ref="H322:H385" si="10">$P$45</f>
        <v>1138.4335154826958</v>
      </c>
      <c r="I322">
        <f>IF(LCOH!$C$28=Menu!$A$1,'Approvvigionamento energia'!C322,0)+IF(LCOH!$C$28=Menu!$A$2,'Approvvigionamento energia'!D322,0)+IF(LCOH!$C$28=Menu!$A$3,'Approvvigionamento energia'!E322,0)+IF(LCOH!$C$28=Menu!$A$4,'Approvvigionamento energia'!F322,0)+IF(LCOH!$C$28=Menu!$A$5,'Approvvigionamento energia'!G322,0)+IF(LCOH!$C$28=Menu!$A$6,'Approvvigionamento energia'!H322,0)</f>
        <v>1138.8649031482582</v>
      </c>
      <c r="J322">
        <f>'Approvvigionamento energia'!A322+'Approvvigionamento energia'!B322+'Approvvigionamento energia'!I322</f>
        <v>1477.6649031482582</v>
      </c>
      <c r="K322">
        <f>IF(MIN(LCOH!$C$18,J322)&gt;=$P$48*LCOH!$C$18, MIN(LCOH!$C$18,J322),0)</f>
        <v>1477.6649031482582</v>
      </c>
      <c r="L322">
        <f t="shared" si="9"/>
        <v>0</v>
      </c>
      <c r="M322">
        <f>K322/LCOH!$C$18</f>
        <v>0.98510993543217218</v>
      </c>
      <c r="N322">
        <f>K322/LCOH!$C$34</f>
        <v>28.471385417114803</v>
      </c>
    </row>
    <row r="323" spans="1:14" x14ac:dyDescent="0.35">
      <c r="A323">
        <f>'Profilo fotovoltaico'!B325*LCOH!$C$20</f>
        <v>264</v>
      </c>
      <c r="B323">
        <f>'Profilo eolico'!B325*LCOH!$C$21</f>
        <v>215.4</v>
      </c>
      <c r="C323">
        <f>$P$35*'Profilo fotovoltaico'!B325</f>
        <v>1941.6176175322253</v>
      </c>
      <c r="D323">
        <f>$Q$37*'Profilo eolico'!B325</f>
        <v>1256.7803562779734</v>
      </c>
      <c r="E323">
        <f>$P$39*'Profilo fotovoltaico'!B325+'Approvvigionamento energia'!$Q$39*'Profilo eolico'!B325</f>
        <v>1427.9896715915363</v>
      </c>
      <c r="F323">
        <f>$P$41*'Profilo fotovoltaico'!B325+'Approvvigionamento energia'!$Q$41*'Profilo eolico'!B325</f>
        <v>1599.1989869050994</v>
      </c>
      <c r="G323">
        <f>$P$43*'Profilo fotovoltaico'!B325+'Approvvigionamento energia'!$Q$43*'Profilo eolico'!B325</f>
        <v>1770.4083022186624</v>
      </c>
      <c r="H323">
        <f t="shared" si="10"/>
        <v>1138.4335154826958</v>
      </c>
      <c r="I323">
        <f>IF(LCOH!$C$28=Menu!$A$1,'Approvvigionamento energia'!C323,0)+IF(LCOH!$C$28=Menu!$A$2,'Approvvigionamento energia'!D323,0)+IF(LCOH!$C$28=Menu!$A$3,'Approvvigionamento energia'!E323,0)+IF(LCOH!$C$28=Menu!$A$4,'Approvvigionamento energia'!F323,0)+IF(LCOH!$C$28=Menu!$A$5,'Approvvigionamento energia'!G323,0)+IF(LCOH!$C$28=Menu!$A$6,'Approvvigionamento energia'!H323,0)</f>
        <v>1599.1989869050994</v>
      </c>
      <c r="J323">
        <f>'Approvvigionamento energia'!A323+'Approvvigionamento energia'!B323+'Approvvigionamento energia'!I323</f>
        <v>2078.5989869050995</v>
      </c>
      <c r="K323">
        <f>IF(MIN(LCOH!$C$18,J323)&gt;=$P$48*LCOH!$C$18, MIN(LCOH!$C$18,J323),0)</f>
        <v>1500</v>
      </c>
      <c r="L323">
        <f t="shared" ref="L323:L386" si="11">J323-K323</f>
        <v>578.59898690509954</v>
      </c>
      <c r="M323">
        <f>K323/LCOH!$C$18</f>
        <v>1</v>
      </c>
      <c r="N323">
        <f>K323/LCOH!$C$34</f>
        <v>28.901734104046245</v>
      </c>
    </row>
    <row r="324" spans="1:14" x14ac:dyDescent="0.35">
      <c r="A324">
        <f>'Profilo fotovoltaico'!B326*LCOH!$C$20</f>
        <v>297</v>
      </c>
      <c r="B324">
        <f>'Profilo eolico'!B326*LCOH!$C$21</f>
        <v>269.39999999999998</v>
      </c>
      <c r="C324">
        <f>$P$35*'Profilo fotovoltaico'!B326</f>
        <v>2184.3198197237534</v>
      </c>
      <c r="D324">
        <f>$Q$37*'Profilo eolico'!B326</f>
        <v>1571.8506405816433</v>
      </c>
      <c r="E324">
        <f>$P$39*'Profilo fotovoltaico'!B326+'Approvvigionamento energia'!$Q$39*'Profilo eolico'!B326</f>
        <v>1724.9679353671709</v>
      </c>
      <c r="F324">
        <f>$P$41*'Profilo fotovoltaico'!B326+'Approvvigionamento energia'!$Q$41*'Profilo eolico'!B326</f>
        <v>1878.0852301526984</v>
      </c>
      <c r="G324">
        <f>$P$43*'Profilo fotovoltaico'!B326+'Approvvigionamento energia'!$Q$43*'Profilo eolico'!B326</f>
        <v>2031.2025249382259</v>
      </c>
      <c r="H324">
        <f t="shared" si="10"/>
        <v>1138.4335154826958</v>
      </c>
      <c r="I324">
        <f>IF(LCOH!$C$28=Menu!$A$1,'Approvvigionamento energia'!C324,0)+IF(LCOH!$C$28=Menu!$A$2,'Approvvigionamento energia'!D324,0)+IF(LCOH!$C$28=Menu!$A$3,'Approvvigionamento energia'!E324,0)+IF(LCOH!$C$28=Menu!$A$4,'Approvvigionamento energia'!F324,0)+IF(LCOH!$C$28=Menu!$A$5,'Approvvigionamento energia'!G324,0)+IF(LCOH!$C$28=Menu!$A$6,'Approvvigionamento energia'!H324,0)</f>
        <v>1878.0852301526984</v>
      </c>
      <c r="J324">
        <f>'Approvvigionamento energia'!A324+'Approvvigionamento energia'!B324+'Approvvigionamento energia'!I324</f>
        <v>2444.4852301526985</v>
      </c>
      <c r="K324">
        <f>IF(MIN(LCOH!$C$18,J324)&gt;=$P$48*LCOH!$C$18, MIN(LCOH!$C$18,J324),0)</f>
        <v>1500</v>
      </c>
      <c r="L324">
        <f t="shared" si="11"/>
        <v>944.48523015269848</v>
      </c>
      <c r="M324">
        <f>K324/LCOH!$C$18</f>
        <v>1</v>
      </c>
      <c r="N324">
        <f>K324/LCOH!$C$34</f>
        <v>28.901734104046245</v>
      </c>
    </row>
    <row r="325" spans="1:14" x14ac:dyDescent="0.35">
      <c r="A325">
        <f>'Profilo fotovoltaico'!B327*LCOH!$C$20</f>
        <v>287</v>
      </c>
      <c r="B325">
        <f>'Profilo eolico'!B327*LCOH!$C$21</f>
        <v>316.2</v>
      </c>
      <c r="C325">
        <f>$P$35*'Profilo fotovoltaico'!B327</f>
        <v>2110.7736978475323</v>
      </c>
      <c r="D325">
        <f>$Q$37*'Profilo eolico'!B327</f>
        <v>1844.9115536448242</v>
      </c>
      <c r="E325">
        <f>$P$39*'Profilo fotovoltaico'!B327+'Approvvigionamento energia'!$Q$39*'Profilo eolico'!B327</f>
        <v>1911.3770896955011</v>
      </c>
      <c r="F325">
        <f>$P$41*'Profilo fotovoltaico'!B327+'Approvvigionamento energia'!$Q$41*'Profilo eolico'!B327</f>
        <v>1977.8426257461783</v>
      </c>
      <c r="G325">
        <f>$P$43*'Profilo fotovoltaico'!B327+'Approvvigionamento energia'!$Q$43*'Profilo eolico'!B327</f>
        <v>2044.3081617968555</v>
      </c>
      <c r="H325">
        <f t="shared" si="10"/>
        <v>1138.4335154826958</v>
      </c>
      <c r="I325">
        <f>IF(LCOH!$C$28=Menu!$A$1,'Approvvigionamento energia'!C325,0)+IF(LCOH!$C$28=Menu!$A$2,'Approvvigionamento energia'!D325,0)+IF(LCOH!$C$28=Menu!$A$3,'Approvvigionamento energia'!E325,0)+IF(LCOH!$C$28=Menu!$A$4,'Approvvigionamento energia'!F325,0)+IF(LCOH!$C$28=Menu!$A$5,'Approvvigionamento energia'!G325,0)+IF(LCOH!$C$28=Menu!$A$6,'Approvvigionamento energia'!H325,0)</f>
        <v>1977.8426257461783</v>
      </c>
      <c r="J325">
        <f>'Approvvigionamento energia'!A325+'Approvvigionamento energia'!B325+'Approvvigionamento energia'!I325</f>
        <v>2581.0426257461786</v>
      </c>
      <c r="K325">
        <f>IF(MIN(LCOH!$C$18,J325)&gt;=$P$48*LCOH!$C$18, MIN(LCOH!$C$18,J325),0)</f>
        <v>1500</v>
      </c>
      <c r="L325">
        <f t="shared" si="11"/>
        <v>1081.0426257461786</v>
      </c>
      <c r="M325">
        <f>K325/LCOH!$C$18</f>
        <v>1</v>
      </c>
      <c r="N325">
        <f>K325/LCOH!$C$34</f>
        <v>28.901734104046245</v>
      </c>
    </row>
    <row r="326" spans="1:14" x14ac:dyDescent="0.35">
      <c r="A326">
        <f>'Profilo fotovoltaico'!B328*LCOH!$C$20</f>
        <v>243</v>
      </c>
      <c r="B326">
        <f>'Profilo eolico'!B328*LCOH!$C$21</f>
        <v>349.4</v>
      </c>
      <c r="C326">
        <f>$P$35*'Profilo fotovoltaico'!B328</f>
        <v>1787.1707615921619</v>
      </c>
      <c r="D326">
        <f>$Q$37*'Profilo eolico'!B328</f>
        <v>2038.6214321426364</v>
      </c>
      <c r="E326">
        <f>$P$39*'Profilo fotovoltaico'!B328+'Approvvigionamento energia'!$Q$39*'Profilo eolico'!B328</f>
        <v>1975.7587645050176</v>
      </c>
      <c r="F326">
        <f>$P$41*'Profilo fotovoltaico'!B328+'Approvvigionamento energia'!$Q$41*'Profilo eolico'!B328</f>
        <v>1912.8960968673991</v>
      </c>
      <c r="G326">
        <f>$P$43*'Profilo fotovoltaico'!B328+'Approvvigionamento energia'!$Q$43*'Profilo eolico'!B328</f>
        <v>1850.0334292297803</v>
      </c>
      <c r="H326">
        <f t="shared" si="10"/>
        <v>1138.4335154826958</v>
      </c>
      <c r="I326">
        <f>IF(LCOH!$C$28=Menu!$A$1,'Approvvigionamento energia'!C326,0)+IF(LCOH!$C$28=Menu!$A$2,'Approvvigionamento energia'!D326,0)+IF(LCOH!$C$28=Menu!$A$3,'Approvvigionamento energia'!E326,0)+IF(LCOH!$C$28=Menu!$A$4,'Approvvigionamento energia'!F326,0)+IF(LCOH!$C$28=Menu!$A$5,'Approvvigionamento energia'!G326,0)+IF(LCOH!$C$28=Menu!$A$6,'Approvvigionamento energia'!H326,0)</f>
        <v>1912.8960968673991</v>
      </c>
      <c r="J326">
        <f>'Approvvigionamento energia'!A326+'Approvvigionamento energia'!B326+'Approvvigionamento energia'!I326</f>
        <v>2505.2960968673992</v>
      </c>
      <c r="K326">
        <f>IF(MIN(LCOH!$C$18,J326)&gt;=$P$48*LCOH!$C$18, MIN(LCOH!$C$18,J326),0)</f>
        <v>1500</v>
      </c>
      <c r="L326">
        <f t="shared" si="11"/>
        <v>1005.2960968673992</v>
      </c>
      <c r="M326">
        <f>K326/LCOH!$C$18</f>
        <v>1</v>
      </c>
      <c r="N326">
        <f>K326/LCOH!$C$34</f>
        <v>28.901734104046245</v>
      </c>
    </row>
    <row r="327" spans="1:14" x14ac:dyDescent="0.35">
      <c r="A327">
        <f>'Profilo fotovoltaico'!B329*LCOH!$C$20</f>
        <v>191</v>
      </c>
      <c r="B327">
        <f>'Profilo eolico'!B329*LCOH!$C$21</f>
        <v>366</v>
      </c>
      <c r="C327">
        <f>$P$35*'Profilo fotovoltaico'!B329</f>
        <v>1404.7309278358143</v>
      </c>
      <c r="D327">
        <f>$Q$37*'Profilo eolico'!B329</f>
        <v>2135.4763713915422</v>
      </c>
      <c r="E327">
        <f>$P$39*'Profilo fotovoltaico'!B329+'Approvvigionamento energia'!$Q$39*'Profilo eolico'!B329</f>
        <v>1952.7900105026104</v>
      </c>
      <c r="F327">
        <f>$P$41*'Profilo fotovoltaico'!B329+'Approvvigionamento energia'!$Q$41*'Profilo eolico'!B329</f>
        <v>1770.1036496136783</v>
      </c>
      <c r="G327">
        <f>$P$43*'Profilo fotovoltaico'!B329+'Approvvigionamento energia'!$Q$43*'Profilo eolico'!B329</f>
        <v>1587.4172887247464</v>
      </c>
      <c r="H327">
        <f t="shared" si="10"/>
        <v>1138.4335154826958</v>
      </c>
      <c r="I327">
        <f>IF(LCOH!$C$28=Menu!$A$1,'Approvvigionamento energia'!C327,0)+IF(LCOH!$C$28=Menu!$A$2,'Approvvigionamento energia'!D327,0)+IF(LCOH!$C$28=Menu!$A$3,'Approvvigionamento energia'!E327,0)+IF(LCOH!$C$28=Menu!$A$4,'Approvvigionamento energia'!F327,0)+IF(LCOH!$C$28=Menu!$A$5,'Approvvigionamento energia'!G327,0)+IF(LCOH!$C$28=Menu!$A$6,'Approvvigionamento energia'!H327,0)</f>
        <v>1770.1036496136783</v>
      </c>
      <c r="J327">
        <f>'Approvvigionamento energia'!A327+'Approvvigionamento energia'!B327+'Approvvigionamento energia'!I327</f>
        <v>2327.1036496136785</v>
      </c>
      <c r="K327">
        <f>IF(MIN(LCOH!$C$18,J327)&gt;=$P$48*LCOH!$C$18, MIN(LCOH!$C$18,J327),0)</f>
        <v>1500</v>
      </c>
      <c r="L327">
        <f t="shared" si="11"/>
        <v>827.1036496136785</v>
      </c>
      <c r="M327">
        <f>K327/LCOH!$C$18</f>
        <v>1</v>
      </c>
      <c r="N327">
        <f>K327/LCOH!$C$34</f>
        <v>28.901734104046245</v>
      </c>
    </row>
    <row r="328" spans="1:14" x14ac:dyDescent="0.35">
      <c r="A328">
        <f>'Profilo fotovoltaico'!B330*LCOH!$C$20</f>
        <v>112</v>
      </c>
      <c r="B328">
        <f>'Profilo eolico'!B330*LCOH!$C$21</f>
        <v>344.8</v>
      </c>
      <c r="C328">
        <f>$P$35*'Profilo fotovoltaico'!B330</f>
        <v>823.71656501367124</v>
      </c>
      <c r="D328">
        <f>$Q$37*'Profilo eolico'!B330</f>
        <v>2011.7821116278792</v>
      </c>
      <c r="E328">
        <f>$P$39*'Profilo fotovoltaico'!B330+'Approvvigionamento energia'!$Q$39*'Profilo eolico'!B330</f>
        <v>1714.7657249743272</v>
      </c>
      <c r="F328">
        <f>$P$41*'Profilo fotovoltaico'!B330+'Approvvigionamento energia'!$Q$41*'Profilo eolico'!B330</f>
        <v>1417.7493383207752</v>
      </c>
      <c r="G328">
        <f>$P$43*'Profilo fotovoltaico'!B330+'Approvvigionamento energia'!$Q$43*'Profilo eolico'!B330</f>
        <v>1120.7329516672235</v>
      </c>
      <c r="H328">
        <f t="shared" si="10"/>
        <v>1138.4335154826958</v>
      </c>
      <c r="I328">
        <f>IF(LCOH!$C$28=Menu!$A$1,'Approvvigionamento energia'!C328,0)+IF(LCOH!$C$28=Menu!$A$2,'Approvvigionamento energia'!D328,0)+IF(LCOH!$C$28=Menu!$A$3,'Approvvigionamento energia'!E328,0)+IF(LCOH!$C$28=Menu!$A$4,'Approvvigionamento energia'!F328,0)+IF(LCOH!$C$28=Menu!$A$5,'Approvvigionamento energia'!G328,0)+IF(LCOH!$C$28=Menu!$A$6,'Approvvigionamento energia'!H328,0)</f>
        <v>1417.7493383207752</v>
      </c>
      <c r="J328">
        <f>'Approvvigionamento energia'!A328+'Approvvigionamento energia'!B328+'Approvvigionamento energia'!I328</f>
        <v>1874.5493383207752</v>
      </c>
      <c r="K328">
        <f>IF(MIN(LCOH!$C$18,J328)&gt;=$P$48*LCOH!$C$18, MIN(LCOH!$C$18,J328),0)</f>
        <v>1500</v>
      </c>
      <c r="L328">
        <f t="shared" si="11"/>
        <v>374.54933832077518</v>
      </c>
      <c r="M328">
        <f>K328/LCOH!$C$18</f>
        <v>1</v>
      </c>
      <c r="N328">
        <f>K328/LCOH!$C$34</f>
        <v>28.901734104046245</v>
      </c>
    </row>
    <row r="329" spans="1:14" x14ac:dyDescent="0.35">
      <c r="A329">
        <f>'Profilo fotovoltaico'!B331*LCOH!$C$20</f>
        <v>22</v>
      </c>
      <c r="B329">
        <f>'Profilo eolico'!B331*LCOH!$C$21</f>
        <v>328.2</v>
      </c>
      <c r="C329">
        <f>$P$35*'Profilo fotovoltaico'!B331</f>
        <v>161.80146812768541</v>
      </c>
      <c r="D329">
        <f>$Q$37*'Profilo eolico'!B331</f>
        <v>1914.9271723789732</v>
      </c>
      <c r="E329">
        <f>$P$39*'Profilo fotovoltaico'!B331+'Approvvigionamento energia'!$Q$39*'Profilo eolico'!B331</f>
        <v>1476.6457463161512</v>
      </c>
      <c r="F329">
        <f>$P$41*'Profilo fotovoltaico'!B331+'Approvvigionamento energia'!$Q$41*'Profilo eolico'!B331</f>
        <v>1038.3643202533292</v>
      </c>
      <c r="G329">
        <f>$P$43*'Profilo fotovoltaico'!B331+'Approvvigionamento energia'!$Q$43*'Profilo eolico'!B331</f>
        <v>600.08289419050732</v>
      </c>
      <c r="H329">
        <f t="shared" si="10"/>
        <v>1138.4335154826958</v>
      </c>
      <c r="I329">
        <f>IF(LCOH!$C$28=Menu!$A$1,'Approvvigionamento energia'!C329,0)+IF(LCOH!$C$28=Menu!$A$2,'Approvvigionamento energia'!D329,0)+IF(LCOH!$C$28=Menu!$A$3,'Approvvigionamento energia'!E329,0)+IF(LCOH!$C$28=Menu!$A$4,'Approvvigionamento energia'!F329,0)+IF(LCOH!$C$28=Menu!$A$5,'Approvvigionamento energia'!G329,0)+IF(LCOH!$C$28=Menu!$A$6,'Approvvigionamento energia'!H329,0)</f>
        <v>1038.3643202533292</v>
      </c>
      <c r="J329">
        <f>'Approvvigionamento energia'!A329+'Approvvigionamento energia'!B329+'Approvvigionamento energia'!I329</f>
        <v>1388.5643202533292</v>
      </c>
      <c r="K329">
        <f>IF(MIN(LCOH!$C$18,J329)&gt;=$P$48*LCOH!$C$18, MIN(LCOH!$C$18,J329),0)</f>
        <v>1388.5643202533292</v>
      </c>
      <c r="L329">
        <f t="shared" si="11"/>
        <v>0</v>
      </c>
      <c r="M329">
        <f>K329/LCOH!$C$18</f>
        <v>0.92570954683555284</v>
      </c>
      <c r="N329">
        <f>K329/LCOH!$C$34</f>
        <v>26.754611180218291</v>
      </c>
    </row>
    <row r="330" spans="1:14" x14ac:dyDescent="0.35">
      <c r="A330">
        <f>'Profilo fotovoltaico'!B332*LCOH!$C$20</f>
        <v>0</v>
      </c>
      <c r="B330">
        <f>'Profilo eolico'!B332*LCOH!$C$21</f>
        <v>330.6</v>
      </c>
      <c r="C330">
        <f>$P$35*'Profilo fotovoltaico'!B332</f>
        <v>0</v>
      </c>
      <c r="D330">
        <f>$Q$37*'Profilo eolico'!B332</f>
        <v>1928.9302961258031</v>
      </c>
      <c r="E330">
        <f>$P$39*'Profilo fotovoltaico'!B332+'Approvvigionamento energia'!$Q$39*'Profilo eolico'!B332</f>
        <v>1446.6977220943522</v>
      </c>
      <c r="F330">
        <f>$P$41*'Profilo fotovoltaico'!B332+'Approvvigionamento energia'!$Q$41*'Profilo eolico'!B332</f>
        <v>964.46514806290156</v>
      </c>
      <c r="G330">
        <f>$P$43*'Profilo fotovoltaico'!B332+'Approvvigionamento energia'!$Q$43*'Profilo eolico'!B332</f>
        <v>482.23257403145078</v>
      </c>
      <c r="H330">
        <f t="shared" si="10"/>
        <v>1138.4335154826958</v>
      </c>
      <c r="I330">
        <f>IF(LCOH!$C$28=Menu!$A$1,'Approvvigionamento energia'!C330,0)+IF(LCOH!$C$28=Menu!$A$2,'Approvvigionamento energia'!D330,0)+IF(LCOH!$C$28=Menu!$A$3,'Approvvigionamento energia'!E330,0)+IF(LCOH!$C$28=Menu!$A$4,'Approvvigionamento energia'!F330,0)+IF(LCOH!$C$28=Menu!$A$5,'Approvvigionamento energia'!G330,0)+IF(LCOH!$C$28=Menu!$A$6,'Approvvigionamento energia'!H330,0)</f>
        <v>964.46514806290156</v>
      </c>
      <c r="J330">
        <f>'Approvvigionamento energia'!A330+'Approvvigionamento energia'!B330+'Approvvigionamento energia'!I330</f>
        <v>1295.0651480629017</v>
      </c>
      <c r="K330">
        <f>IF(MIN(LCOH!$C$18,J330)&gt;=$P$48*LCOH!$C$18, MIN(LCOH!$C$18,J330),0)</f>
        <v>1295.0651480629017</v>
      </c>
      <c r="L330">
        <f t="shared" si="11"/>
        <v>0</v>
      </c>
      <c r="M330">
        <f>K330/LCOH!$C$18</f>
        <v>0.86337676537526775</v>
      </c>
      <c r="N330">
        <f>K330/LCOH!$C$34</f>
        <v>24.95308570448751</v>
      </c>
    </row>
    <row r="331" spans="1:14" x14ac:dyDescent="0.35">
      <c r="A331">
        <f>'Profilo fotovoltaico'!B333*LCOH!$C$20</f>
        <v>0</v>
      </c>
      <c r="B331">
        <f>'Profilo eolico'!B333*LCOH!$C$21</f>
        <v>353</v>
      </c>
      <c r="C331">
        <f>$P$35*'Profilo fotovoltaico'!B333</f>
        <v>0</v>
      </c>
      <c r="D331">
        <f>$Q$37*'Profilo eolico'!B333</f>
        <v>2059.6261177628808</v>
      </c>
      <c r="E331">
        <f>$P$39*'Profilo fotovoltaico'!B333+'Approvvigionamento energia'!$Q$39*'Profilo eolico'!B333</f>
        <v>1544.7195883221607</v>
      </c>
      <c r="F331">
        <f>$P$41*'Profilo fotovoltaico'!B333+'Approvvigionamento energia'!$Q$41*'Profilo eolico'!B333</f>
        <v>1029.8130588814404</v>
      </c>
      <c r="G331">
        <f>$P$43*'Profilo fotovoltaico'!B333+'Approvvigionamento energia'!$Q$43*'Profilo eolico'!B333</f>
        <v>514.90652944072019</v>
      </c>
      <c r="H331">
        <f t="shared" si="10"/>
        <v>1138.4335154826958</v>
      </c>
      <c r="I331">
        <f>IF(LCOH!$C$28=Menu!$A$1,'Approvvigionamento energia'!C331,0)+IF(LCOH!$C$28=Menu!$A$2,'Approvvigionamento energia'!D331,0)+IF(LCOH!$C$28=Menu!$A$3,'Approvvigionamento energia'!E331,0)+IF(LCOH!$C$28=Menu!$A$4,'Approvvigionamento energia'!F331,0)+IF(LCOH!$C$28=Menu!$A$5,'Approvvigionamento energia'!G331,0)+IF(LCOH!$C$28=Menu!$A$6,'Approvvigionamento energia'!H331,0)</f>
        <v>1029.8130588814404</v>
      </c>
      <c r="J331">
        <f>'Approvvigionamento energia'!A331+'Approvvigionamento energia'!B331+'Approvvigionamento energia'!I331</f>
        <v>1382.8130588814404</v>
      </c>
      <c r="K331">
        <f>IF(MIN(LCOH!$C$18,J331)&gt;=$P$48*LCOH!$C$18, MIN(LCOH!$C$18,J331),0)</f>
        <v>1382.8130588814404</v>
      </c>
      <c r="L331">
        <f t="shared" si="11"/>
        <v>0</v>
      </c>
      <c r="M331">
        <f>K331/LCOH!$C$18</f>
        <v>0.92187537258762697</v>
      </c>
      <c r="N331">
        <f>K331/LCOH!$C$34</f>
        <v>26.643796895596154</v>
      </c>
    </row>
    <row r="332" spans="1:14" x14ac:dyDescent="0.35">
      <c r="A332">
        <f>'Profilo fotovoltaico'!B334*LCOH!$C$20</f>
        <v>0</v>
      </c>
      <c r="B332">
        <f>'Profilo eolico'!B334*LCOH!$C$21</f>
        <v>390.79999999999995</v>
      </c>
      <c r="C332">
        <f>$P$35*'Profilo fotovoltaico'!B334</f>
        <v>0</v>
      </c>
      <c r="D332">
        <f>$Q$37*'Profilo eolico'!B334</f>
        <v>2280.17531677545</v>
      </c>
      <c r="E332">
        <f>$P$39*'Profilo fotovoltaico'!B334+'Approvvigionamento energia'!$Q$39*'Profilo eolico'!B334</f>
        <v>1710.1314875815874</v>
      </c>
      <c r="F332">
        <f>$P$41*'Profilo fotovoltaico'!B334+'Approvvigionamento energia'!$Q$41*'Profilo eolico'!B334</f>
        <v>1140.087658387725</v>
      </c>
      <c r="G332">
        <f>$P$43*'Profilo fotovoltaico'!B334+'Approvvigionamento energia'!$Q$43*'Profilo eolico'!B334</f>
        <v>570.04382919386251</v>
      </c>
      <c r="H332">
        <f t="shared" si="10"/>
        <v>1138.4335154826958</v>
      </c>
      <c r="I332">
        <f>IF(LCOH!$C$28=Menu!$A$1,'Approvvigionamento energia'!C332,0)+IF(LCOH!$C$28=Menu!$A$2,'Approvvigionamento energia'!D332,0)+IF(LCOH!$C$28=Menu!$A$3,'Approvvigionamento energia'!E332,0)+IF(LCOH!$C$28=Menu!$A$4,'Approvvigionamento energia'!F332,0)+IF(LCOH!$C$28=Menu!$A$5,'Approvvigionamento energia'!G332,0)+IF(LCOH!$C$28=Menu!$A$6,'Approvvigionamento energia'!H332,0)</f>
        <v>1140.087658387725</v>
      </c>
      <c r="J332">
        <f>'Approvvigionamento energia'!A332+'Approvvigionamento energia'!B332+'Approvvigionamento energia'!I332</f>
        <v>1530.887658387725</v>
      </c>
      <c r="K332">
        <f>IF(MIN(LCOH!$C$18,J332)&gt;=$P$48*LCOH!$C$18, MIN(LCOH!$C$18,J332),0)</f>
        <v>1500</v>
      </c>
      <c r="L332">
        <f t="shared" si="11"/>
        <v>30.887658387724969</v>
      </c>
      <c r="M332">
        <f>K332/LCOH!$C$18</f>
        <v>1</v>
      </c>
      <c r="N332">
        <f>K332/LCOH!$C$34</f>
        <v>28.901734104046245</v>
      </c>
    </row>
    <row r="333" spans="1:14" x14ac:dyDescent="0.35">
      <c r="A333">
        <f>'Profilo fotovoltaico'!B335*LCOH!$C$20</f>
        <v>0</v>
      </c>
      <c r="B333">
        <f>'Profilo eolico'!B335*LCOH!$C$21</f>
        <v>423.3</v>
      </c>
      <c r="C333">
        <f>$P$35*'Profilo fotovoltaico'!B335</f>
        <v>0</v>
      </c>
      <c r="D333">
        <f>$Q$37*'Profilo eolico'!B335</f>
        <v>2469.8009508471036</v>
      </c>
      <c r="E333">
        <f>$P$39*'Profilo fotovoltaico'!B335+'Approvvigionamento energia'!$Q$39*'Profilo eolico'!B335</f>
        <v>1852.3507131353276</v>
      </c>
      <c r="F333">
        <f>$P$41*'Profilo fotovoltaico'!B335+'Approvvigionamento energia'!$Q$41*'Profilo eolico'!B335</f>
        <v>1234.9004754235518</v>
      </c>
      <c r="G333">
        <f>$P$43*'Profilo fotovoltaico'!B335+'Approvvigionamento energia'!$Q$43*'Profilo eolico'!B335</f>
        <v>617.45023771177591</v>
      </c>
      <c r="H333">
        <f t="shared" si="10"/>
        <v>1138.4335154826958</v>
      </c>
      <c r="I333">
        <f>IF(LCOH!$C$28=Menu!$A$1,'Approvvigionamento energia'!C333,0)+IF(LCOH!$C$28=Menu!$A$2,'Approvvigionamento energia'!D333,0)+IF(LCOH!$C$28=Menu!$A$3,'Approvvigionamento energia'!E333,0)+IF(LCOH!$C$28=Menu!$A$4,'Approvvigionamento energia'!F333,0)+IF(LCOH!$C$28=Menu!$A$5,'Approvvigionamento energia'!G333,0)+IF(LCOH!$C$28=Menu!$A$6,'Approvvigionamento energia'!H333,0)</f>
        <v>1234.9004754235518</v>
      </c>
      <c r="J333">
        <f>'Approvvigionamento energia'!A333+'Approvvigionamento energia'!B333+'Approvvigionamento energia'!I333</f>
        <v>1658.2004754235518</v>
      </c>
      <c r="K333">
        <f>IF(MIN(LCOH!$C$18,J333)&gt;=$P$48*LCOH!$C$18, MIN(LCOH!$C$18,J333),0)</f>
        <v>1500</v>
      </c>
      <c r="L333">
        <f t="shared" si="11"/>
        <v>158.20047542355178</v>
      </c>
      <c r="M333">
        <f>K333/LCOH!$C$18</f>
        <v>1</v>
      </c>
      <c r="N333">
        <f>K333/LCOH!$C$34</f>
        <v>28.901734104046245</v>
      </c>
    </row>
    <row r="334" spans="1:14" x14ac:dyDescent="0.35">
      <c r="A334">
        <f>'Profilo fotovoltaico'!B336*LCOH!$C$20</f>
        <v>0</v>
      </c>
      <c r="B334">
        <f>'Profilo eolico'!B336*LCOH!$C$21</f>
        <v>446.7</v>
      </c>
      <c r="C334">
        <f>$P$35*'Profilo fotovoltaico'!B336</f>
        <v>0</v>
      </c>
      <c r="D334">
        <f>$Q$37*'Profilo eolico'!B336</f>
        <v>2606.3314073786937</v>
      </c>
      <c r="E334">
        <f>$P$39*'Profilo fotovoltaico'!B336+'Approvvigionamento energia'!$Q$39*'Profilo eolico'!B336</f>
        <v>1954.7485555340204</v>
      </c>
      <c r="F334">
        <f>$P$41*'Profilo fotovoltaico'!B336+'Approvvigionamento energia'!$Q$41*'Profilo eolico'!B336</f>
        <v>1303.1657036893469</v>
      </c>
      <c r="G334">
        <f>$P$43*'Profilo fotovoltaico'!B336+'Approvvigionamento energia'!$Q$43*'Profilo eolico'!B336</f>
        <v>651.58285184467343</v>
      </c>
      <c r="H334">
        <f t="shared" si="10"/>
        <v>1138.4335154826958</v>
      </c>
      <c r="I334">
        <f>IF(LCOH!$C$28=Menu!$A$1,'Approvvigionamento energia'!C334,0)+IF(LCOH!$C$28=Menu!$A$2,'Approvvigionamento energia'!D334,0)+IF(LCOH!$C$28=Menu!$A$3,'Approvvigionamento energia'!E334,0)+IF(LCOH!$C$28=Menu!$A$4,'Approvvigionamento energia'!F334,0)+IF(LCOH!$C$28=Menu!$A$5,'Approvvigionamento energia'!G334,0)+IF(LCOH!$C$28=Menu!$A$6,'Approvvigionamento energia'!H334,0)</f>
        <v>1303.1657036893469</v>
      </c>
      <c r="J334">
        <f>'Approvvigionamento energia'!A334+'Approvvigionamento energia'!B334+'Approvvigionamento energia'!I334</f>
        <v>1749.8657036893469</v>
      </c>
      <c r="K334">
        <f>IF(MIN(LCOH!$C$18,J334)&gt;=$P$48*LCOH!$C$18, MIN(LCOH!$C$18,J334),0)</f>
        <v>1500</v>
      </c>
      <c r="L334">
        <f t="shared" si="11"/>
        <v>249.8657036893469</v>
      </c>
      <c r="M334">
        <f>K334/LCOH!$C$18</f>
        <v>1</v>
      </c>
      <c r="N334">
        <f>K334/LCOH!$C$34</f>
        <v>28.901734104046245</v>
      </c>
    </row>
    <row r="335" spans="1:14" x14ac:dyDescent="0.35">
      <c r="A335">
        <f>'Profilo fotovoltaico'!B337*LCOH!$C$20</f>
        <v>0</v>
      </c>
      <c r="B335">
        <f>'Profilo eolico'!B337*LCOH!$C$21</f>
        <v>483.20000000000005</v>
      </c>
      <c r="C335">
        <f>$P$35*'Profilo fotovoltaico'!B337</f>
        <v>0</v>
      </c>
      <c r="D335">
        <f>$Q$37*'Profilo eolico'!B337</f>
        <v>2819.295581028397</v>
      </c>
      <c r="E335">
        <f>$P$39*'Profilo fotovoltaico'!B337+'Approvvigionamento energia'!$Q$39*'Profilo eolico'!B337</f>
        <v>2114.4716857712979</v>
      </c>
      <c r="F335">
        <f>$P$41*'Profilo fotovoltaico'!B337+'Approvvigionamento energia'!$Q$41*'Profilo eolico'!B337</f>
        <v>1409.6477905141985</v>
      </c>
      <c r="G335">
        <f>$P$43*'Profilo fotovoltaico'!B337+'Approvvigionamento energia'!$Q$43*'Profilo eolico'!B337</f>
        <v>704.82389525709925</v>
      </c>
      <c r="H335">
        <f t="shared" si="10"/>
        <v>1138.4335154826958</v>
      </c>
      <c r="I335">
        <f>IF(LCOH!$C$28=Menu!$A$1,'Approvvigionamento energia'!C335,0)+IF(LCOH!$C$28=Menu!$A$2,'Approvvigionamento energia'!D335,0)+IF(LCOH!$C$28=Menu!$A$3,'Approvvigionamento energia'!E335,0)+IF(LCOH!$C$28=Menu!$A$4,'Approvvigionamento energia'!F335,0)+IF(LCOH!$C$28=Menu!$A$5,'Approvvigionamento energia'!G335,0)+IF(LCOH!$C$28=Menu!$A$6,'Approvvigionamento energia'!H335,0)</f>
        <v>1409.6477905141985</v>
      </c>
      <c r="J335">
        <f>'Approvvigionamento energia'!A335+'Approvvigionamento energia'!B335+'Approvvigionamento energia'!I335</f>
        <v>1892.8477905141986</v>
      </c>
      <c r="K335">
        <f>IF(MIN(LCOH!$C$18,J335)&gt;=$P$48*LCOH!$C$18, MIN(LCOH!$C$18,J335),0)</f>
        <v>1500</v>
      </c>
      <c r="L335">
        <f t="shared" si="11"/>
        <v>392.84779051419855</v>
      </c>
      <c r="M335">
        <f>K335/LCOH!$C$18</f>
        <v>1</v>
      </c>
      <c r="N335">
        <f>K335/LCOH!$C$34</f>
        <v>28.901734104046245</v>
      </c>
    </row>
    <row r="336" spans="1:14" x14ac:dyDescent="0.35">
      <c r="A336">
        <f>'Profilo fotovoltaico'!B338*LCOH!$C$20</f>
        <v>0</v>
      </c>
      <c r="B336">
        <f>'Profilo eolico'!B338*LCOH!$C$21</f>
        <v>526.69999999999993</v>
      </c>
      <c r="C336">
        <f>$P$35*'Profilo fotovoltaico'!B338</f>
        <v>0</v>
      </c>
      <c r="D336">
        <f>$Q$37*'Profilo eolico'!B338</f>
        <v>3073.1021989396863</v>
      </c>
      <c r="E336">
        <f>$P$39*'Profilo fotovoltaico'!B338+'Approvvigionamento energia'!$Q$39*'Profilo eolico'!B338</f>
        <v>2304.8266492047646</v>
      </c>
      <c r="F336">
        <f>$P$41*'Profilo fotovoltaico'!B338+'Approvvigionamento energia'!$Q$41*'Profilo eolico'!B338</f>
        <v>1536.5510994698432</v>
      </c>
      <c r="G336">
        <f>$P$43*'Profilo fotovoltaico'!B338+'Approvvigionamento energia'!$Q$43*'Profilo eolico'!B338</f>
        <v>768.27554973492158</v>
      </c>
      <c r="H336">
        <f t="shared" si="10"/>
        <v>1138.4335154826958</v>
      </c>
      <c r="I336">
        <f>IF(LCOH!$C$28=Menu!$A$1,'Approvvigionamento energia'!C336,0)+IF(LCOH!$C$28=Menu!$A$2,'Approvvigionamento energia'!D336,0)+IF(LCOH!$C$28=Menu!$A$3,'Approvvigionamento energia'!E336,0)+IF(LCOH!$C$28=Menu!$A$4,'Approvvigionamento energia'!F336,0)+IF(LCOH!$C$28=Menu!$A$5,'Approvvigionamento energia'!G336,0)+IF(LCOH!$C$28=Menu!$A$6,'Approvvigionamento energia'!H336,0)</f>
        <v>1536.5510994698432</v>
      </c>
      <c r="J336">
        <f>'Approvvigionamento energia'!A336+'Approvvigionamento energia'!B336+'Approvvigionamento energia'!I336</f>
        <v>2063.2510994698432</v>
      </c>
      <c r="K336">
        <f>IF(MIN(LCOH!$C$18,J336)&gt;=$P$48*LCOH!$C$18, MIN(LCOH!$C$18,J336),0)</f>
        <v>1500</v>
      </c>
      <c r="L336">
        <f t="shared" si="11"/>
        <v>563.25109946984321</v>
      </c>
      <c r="M336">
        <f>K336/LCOH!$C$18</f>
        <v>1</v>
      </c>
      <c r="N336">
        <f>K336/LCOH!$C$34</f>
        <v>28.901734104046245</v>
      </c>
    </row>
    <row r="337" spans="1:14" x14ac:dyDescent="0.35">
      <c r="A337">
        <f>'Profilo fotovoltaico'!B339*LCOH!$C$20</f>
        <v>0</v>
      </c>
      <c r="B337">
        <f>'Profilo eolico'!B339*LCOH!$C$21</f>
        <v>566.4</v>
      </c>
      <c r="C337">
        <f>$P$35*'Profilo fotovoltaico'!B339</f>
        <v>0</v>
      </c>
      <c r="D337">
        <f>$Q$37*'Profilo eolico'!B339</f>
        <v>3304.7372042518296</v>
      </c>
      <c r="E337">
        <f>$P$39*'Profilo fotovoltaico'!B339+'Approvvigionamento energia'!$Q$39*'Profilo eolico'!B339</f>
        <v>2478.5529031888723</v>
      </c>
      <c r="F337">
        <f>$P$41*'Profilo fotovoltaico'!B339+'Approvvigionamento energia'!$Q$41*'Profilo eolico'!B339</f>
        <v>1652.3686021259148</v>
      </c>
      <c r="G337">
        <f>$P$43*'Profilo fotovoltaico'!B339+'Approvvigionamento energia'!$Q$43*'Profilo eolico'!B339</f>
        <v>826.18430106295739</v>
      </c>
      <c r="H337">
        <f t="shared" si="10"/>
        <v>1138.4335154826958</v>
      </c>
      <c r="I337">
        <f>IF(LCOH!$C$28=Menu!$A$1,'Approvvigionamento energia'!C337,0)+IF(LCOH!$C$28=Menu!$A$2,'Approvvigionamento energia'!D337,0)+IF(LCOH!$C$28=Menu!$A$3,'Approvvigionamento energia'!E337,0)+IF(LCOH!$C$28=Menu!$A$4,'Approvvigionamento energia'!F337,0)+IF(LCOH!$C$28=Menu!$A$5,'Approvvigionamento energia'!G337,0)+IF(LCOH!$C$28=Menu!$A$6,'Approvvigionamento energia'!H337,0)</f>
        <v>1652.3686021259148</v>
      </c>
      <c r="J337">
        <f>'Approvvigionamento energia'!A337+'Approvvigionamento energia'!B337+'Approvvigionamento energia'!I337</f>
        <v>2218.7686021259146</v>
      </c>
      <c r="K337">
        <f>IF(MIN(LCOH!$C$18,J337)&gt;=$P$48*LCOH!$C$18, MIN(LCOH!$C$18,J337),0)</f>
        <v>1500</v>
      </c>
      <c r="L337">
        <f t="shared" si="11"/>
        <v>718.76860212591464</v>
      </c>
      <c r="M337">
        <f>K337/LCOH!$C$18</f>
        <v>1</v>
      </c>
      <c r="N337">
        <f>K337/LCOH!$C$34</f>
        <v>28.901734104046245</v>
      </c>
    </row>
    <row r="338" spans="1:14" x14ac:dyDescent="0.35">
      <c r="A338">
        <f>'Profilo fotovoltaico'!B340*LCOH!$C$20</f>
        <v>0</v>
      </c>
      <c r="B338">
        <f>'Profilo eolico'!B340*LCOH!$C$21</f>
        <v>599.5</v>
      </c>
      <c r="C338">
        <f>$P$35*'Profilo fotovoltaico'!B340</f>
        <v>0</v>
      </c>
      <c r="D338">
        <f>$Q$37*'Profilo eolico'!B340</f>
        <v>3497.8636192601907</v>
      </c>
      <c r="E338">
        <f>$P$39*'Profilo fotovoltaico'!B340+'Approvvigionamento energia'!$Q$39*'Profilo eolico'!B340</f>
        <v>2623.3977144451428</v>
      </c>
      <c r="F338">
        <f>$P$41*'Profilo fotovoltaico'!B340+'Approvvigionamento energia'!$Q$41*'Profilo eolico'!B340</f>
        <v>1748.9318096300954</v>
      </c>
      <c r="G338">
        <f>$P$43*'Profilo fotovoltaico'!B340+'Approvvigionamento energia'!$Q$43*'Profilo eolico'!B340</f>
        <v>874.46590481504768</v>
      </c>
      <c r="H338">
        <f t="shared" si="10"/>
        <v>1138.4335154826958</v>
      </c>
      <c r="I338">
        <f>IF(LCOH!$C$28=Menu!$A$1,'Approvvigionamento energia'!C338,0)+IF(LCOH!$C$28=Menu!$A$2,'Approvvigionamento energia'!D338,0)+IF(LCOH!$C$28=Menu!$A$3,'Approvvigionamento energia'!E338,0)+IF(LCOH!$C$28=Menu!$A$4,'Approvvigionamento energia'!F338,0)+IF(LCOH!$C$28=Menu!$A$5,'Approvvigionamento energia'!G338,0)+IF(LCOH!$C$28=Menu!$A$6,'Approvvigionamento energia'!H338,0)</f>
        <v>1748.9318096300954</v>
      </c>
      <c r="J338">
        <f>'Approvvigionamento energia'!A338+'Approvvigionamento energia'!B338+'Approvvigionamento energia'!I338</f>
        <v>2348.4318096300954</v>
      </c>
      <c r="K338">
        <f>IF(MIN(LCOH!$C$18,J338)&gt;=$P$48*LCOH!$C$18, MIN(LCOH!$C$18,J338),0)</f>
        <v>1500</v>
      </c>
      <c r="L338">
        <f t="shared" si="11"/>
        <v>848.43180963009536</v>
      </c>
      <c r="M338">
        <f>K338/LCOH!$C$18</f>
        <v>1</v>
      </c>
      <c r="N338">
        <f>K338/LCOH!$C$34</f>
        <v>28.901734104046245</v>
      </c>
    </row>
    <row r="339" spans="1:14" x14ac:dyDescent="0.35">
      <c r="A339">
        <f>'Profilo fotovoltaico'!B341*LCOH!$C$20</f>
        <v>0</v>
      </c>
      <c r="B339">
        <f>'Profilo eolico'!B341*LCOH!$C$21</f>
        <v>606.1</v>
      </c>
      <c r="C339">
        <f>$P$35*'Profilo fotovoltaico'!B341</f>
        <v>0</v>
      </c>
      <c r="D339">
        <f>$Q$37*'Profilo eolico'!B341</f>
        <v>3536.3722095639723</v>
      </c>
      <c r="E339">
        <f>$P$39*'Profilo fotovoltaico'!B341+'Approvvigionamento energia'!$Q$39*'Profilo eolico'!B341</f>
        <v>2652.279157172979</v>
      </c>
      <c r="F339">
        <f>$P$41*'Profilo fotovoltaico'!B341+'Approvvigionamento energia'!$Q$41*'Profilo eolico'!B341</f>
        <v>1768.1861047819862</v>
      </c>
      <c r="G339">
        <f>$P$43*'Profilo fotovoltaico'!B341+'Approvvigionamento energia'!$Q$43*'Profilo eolico'!B341</f>
        <v>884.09305239099308</v>
      </c>
      <c r="H339">
        <f t="shared" si="10"/>
        <v>1138.4335154826958</v>
      </c>
      <c r="I339">
        <f>IF(LCOH!$C$28=Menu!$A$1,'Approvvigionamento energia'!C339,0)+IF(LCOH!$C$28=Menu!$A$2,'Approvvigionamento energia'!D339,0)+IF(LCOH!$C$28=Menu!$A$3,'Approvvigionamento energia'!E339,0)+IF(LCOH!$C$28=Menu!$A$4,'Approvvigionamento energia'!F339,0)+IF(LCOH!$C$28=Menu!$A$5,'Approvvigionamento energia'!G339,0)+IF(LCOH!$C$28=Menu!$A$6,'Approvvigionamento energia'!H339,0)</f>
        <v>1768.1861047819862</v>
      </c>
      <c r="J339">
        <f>'Approvvigionamento energia'!A339+'Approvvigionamento energia'!B339+'Approvvigionamento energia'!I339</f>
        <v>2374.2861047819861</v>
      </c>
      <c r="K339">
        <f>IF(MIN(LCOH!$C$18,J339)&gt;=$P$48*LCOH!$C$18, MIN(LCOH!$C$18,J339),0)</f>
        <v>1500</v>
      </c>
      <c r="L339">
        <f t="shared" si="11"/>
        <v>874.28610478198607</v>
      </c>
      <c r="M339">
        <f>K339/LCOH!$C$18</f>
        <v>1</v>
      </c>
      <c r="N339">
        <f>K339/LCOH!$C$34</f>
        <v>28.901734104046245</v>
      </c>
    </row>
    <row r="340" spans="1:14" x14ac:dyDescent="0.35">
      <c r="A340">
        <f>'Profilo fotovoltaico'!B342*LCOH!$C$20</f>
        <v>0</v>
      </c>
      <c r="B340">
        <f>'Profilo eolico'!B342*LCOH!$C$21</f>
        <v>607.5</v>
      </c>
      <c r="C340">
        <f>$P$35*'Profilo fotovoltaico'!B342</f>
        <v>0</v>
      </c>
      <c r="D340">
        <f>$Q$37*'Profilo eolico'!B342</f>
        <v>3544.5406984162901</v>
      </c>
      <c r="E340">
        <f>$P$39*'Profilo fotovoltaico'!B342+'Approvvigionamento energia'!$Q$39*'Profilo eolico'!B342</f>
        <v>2658.4055238122173</v>
      </c>
      <c r="F340">
        <f>$P$41*'Profilo fotovoltaico'!B342+'Approvvigionamento energia'!$Q$41*'Profilo eolico'!B342</f>
        <v>1772.270349208145</v>
      </c>
      <c r="G340">
        <f>$P$43*'Profilo fotovoltaico'!B342+'Approvvigionamento energia'!$Q$43*'Profilo eolico'!B342</f>
        <v>886.13517460407252</v>
      </c>
      <c r="H340">
        <f t="shared" si="10"/>
        <v>1138.4335154826958</v>
      </c>
      <c r="I340">
        <f>IF(LCOH!$C$28=Menu!$A$1,'Approvvigionamento energia'!C340,0)+IF(LCOH!$C$28=Menu!$A$2,'Approvvigionamento energia'!D340,0)+IF(LCOH!$C$28=Menu!$A$3,'Approvvigionamento energia'!E340,0)+IF(LCOH!$C$28=Menu!$A$4,'Approvvigionamento energia'!F340,0)+IF(LCOH!$C$28=Menu!$A$5,'Approvvigionamento energia'!G340,0)+IF(LCOH!$C$28=Menu!$A$6,'Approvvigionamento energia'!H340,0)</f>
        <v>1772.270349208145</v>
      </c>
      <c r="J340">
        <f>'Approvvigionamento energia'!A340+'Approvvigionamento energia'!B340+'Approvvigionamento energia'!I340</f>
        <v>2379.770349208145</v>
      </c>
      <c r="K340">
        <f>IF(MIN(LCOH!$C$18,J340)&gt;=$P$48*LCOH!$C$18, MIN(LCOH!$C$18,J340),0)</f>
        <v>1500</v>
      </c>
      <c r="L340">
        <f t="shared" si="11"/>
        <v>879.77034920814503</v>
      </c>
      <c r="M340">
        <f>K340/LCOH!$C$18</f>
        <v>1</v>
      </c>
      <c r="N340">
        <f>K340/LCOH!$C$34</f>
        <v>28.901734104046245</v>
      </c>
    </row>
    <row r="341" spans="1:14" x14ac:dyDescent="0.35">
      <c r="A341">
        <f>'Profilo fotovoltaico'!B343*LCOH!$C$20</f>
        <v>0</v>
      </c>
      <c r="B341">
        <f>'Profilo eolico'!B343*LCOH!$C$21</f>
        <v>607.70000000000005</v>
      </c>
      <c r="C341">
        <f>$P$35*'Profilo fotovoltaico'!B343</f>
        <v>0</v>
      </c>
      <c r="D341">
        <f>$Q$37*'Profilo eolico'!B343</f>
        <v>3545.7076253951923</v>
      </c>
      <c r="E341">
        <f>$P$39*'Profilo fotovoltaico'!B343+'Approvvigionamento energia'!$Q$39*'Profilo eolico'!B343</f>
        <v>2659.2807190463941</v>
      </c>
      <c r="F341">
        <f>$P$41*'Profilo fotovoltaico'!B343+'Approvvigionamento energia'!$Q$41*'Profilo eolico'!B343</f>
        <v>1772.8538126975961</v>
      </c>
      <c r="G341">
        <f>$P$43*'Profilo fotovoltaico'!B343+'Approvvigionamento energia'!$Q$43*'Profilo eolico'!B343</f>
        <v>886.42690634879807</v>
      </c>
      <c r="H341">
        <f t="shared" si="10"/>
        <v>1138.4335154826958</v>
      </c>
      <c r="I341">
        <f>IF(LCOH!$C$28=Menu!$A$1,'Approvvigionamento energia'!C341,0)+IF(LCOH!$C$28=Menu!$A$2,'Approvvigionamento energia'!D341,0)+IF(LCOH!$C$28=Menu!$A$3,'Approvvigionamento energia'!E341,0)+IF(LCOH!$C$28=Menu!$A$4,'Approvvigionamento energia'!F341,0)+IF(LCOH!$C$28=Menu!$A$5,'Approvvigionamento energia'!G341,0)+IF(LCOH!$C$28=Menu!$A$6,'Approvvigionamento energia'!H341,0)</f>
        <v>1772.8538126975961</v>
      </c>
      <c r="J341">
        <f>'Approvvigionamento energia'!A341+'Approvvigionamento energia'!B341+'Approvvigionamento energia'!I341</f>
        <v>2380.5538126975962</v>
      </c>
      <c r="K341">
        <f>IF(MIN(LCOH!$C$18,J341)&gt;=$P$48*LCOH!$C$18, MIN(LCOH!$C$18,J341),0)</f>
        <v>1500</v>
      </c>
      <c r="L341">
        <f t="shared" si="11"/>
        <v>880.55381269759619</v>
      </c>
      <c r="M341">
        <f>K341/LCOH!$C$18</f>
        <v>1</v>
      </c>
      <c r="N341">
        <f>K341/LCOH!$C$34</f>
        <v>28.901734104046245</v>
      </c>
    </row>
    <row r="342" spans="1:14" x14ac:dyDescent="0.35">
      <c r="A342">
        <f>'Profilo fotovoltaico'!B344*LCOH!$C$20</f>
        <v>0</v>
      </c>
      <c r="B342">
        <f>'Profilo eolico'!B344*LCOH!$C$21</f>
        <v>585.70000000000005</v>
      </c>
      <c r="C342">
        <f>$P$35*'Profilo fotovoltaico'!B344</f>
        <v>0</v>
      </c>
      <c r="D342">
        <f>$Q$37*'Profilo eolico'!B344</f>
        <v>3417.3456577159191</v>
      </c>
      <c r="E342">
        <f>$P$39*'Profilo fotovoltaico'!B344+'Approvvigionamento energia'!$Q$39*'Profilo eolico'!B344</f>
        <v>2563.0092432869392</v>
      </c>
      <c r="F342">
        <f>$P$41*'Profilo fotovoltaico'!B344+'Approvvigionamento energia'!$Q$41*'Profilo eolico'!B344</f>
        <v>1708.6728288579595</v>
      </c>
      <c r="G342">
        <f>$P$43*'Profilo fotovoltaico'!B344+'Approvvigionamento energia'!$Q$43*'Profilo eolico'!B344</f>
        <v>854.33641442897977</v>
      </c>
      <c r="H342">
        <f t="shared" si="10"/>
        <v>1138.4335154826958</v>
      </c>
      <c r="I342">
        <f>IF(LCOH!$C$28=Menu!$A$1,'Approvvigionamento energia'!C342,0)+IF(LCOH!$C$28=Menu!$A$2,'Approvvigionamento energia'!D342,0)+IF(LCOH!$C$28=Menu!$A$3,'Approvvigionamento energia'!E342,0)+IF(LCOH!$C$28=Menu!$A$4,'Approvvigionamento energia'!F342,0)+IF(LCOH!$C$28=Menu!$A$5,'Approvvigionamento energia'!G342,0)+IF(LCOH!$C$28=Menu!$A$6,'Approvvigionamento energia'!H342,0)</f>
        <v>1708.6728288579595</v>
      </c>
      <c r="J342">
        <f>'Approvvigionamento energia'!A342+'Approvvigionamento energia'!B342+'Approvvigionamento energia'!I342</f>
        <v>2294.3728288579596</v>
      </c>
      <c r="K342">
        <f>IF(MIN(LCOH!$C$18,J342)&gt;=$P$48*LCOH!$C$18, MIN(LCOH!$C$18,J342),0)</f>
        <v>1500</v>
      </c>
      <c r="L342">
        <f t="shared" si="11"/>
        <v>794.37282885795958</v>
      </c>
      <c r="M342">
        <f>K342/LCOH!$C$18</f>
        <v>1</v>
      </c>
      <c r="N342">
        <f>K342/LCOH!$C$34</f>
        <v>28.901734104046245</v>
      </c>
    </row>
    <row r="343" spans="1:14" x14ac:dyDescent="0.35">
      <c r="A343">
        <f>'Profilo fotovoltaico'!B345*LCOH!$C$20</f>
        <v>0</v>
      </c>
      <c r="B343">
        <f>'Profilo eolico'!B345*LCOH!$C$21</f>
        <v>553.6</v>
      </c>
      <c r="C343">
        <f>$P$35*'Profilo fotovoltaico'!B345</f>
        <v>0</v>
      </c>
      <c r="D343">
        <f>$Q$37*'Profilo eolico'!B345</f>
        <v>3230.0538776020708</v>
      </c>
      <c r="E343">
        <f>$P$39*'Profilo fotovoltaico'!B345+'Approvvigionamento energia'!$Q$39*'Profilo eolico'!B345</f>
        <v>2422.540408201553</v>
      </c>
      <c r="F343">
        <f>$P$41*'Profilo fotovoltaico'!B345+'Approvvigionamento energia'!$Q$41*'Profilo eolico'!B345</f>
        <v>1615.0269388010354</v>
      </c>
      <c r="G343">
        <f>$P$43*'Profilo fotovoltaico'!B345+'Approvvigionamento energia'!$Q$43*'Profilo eolico'!B345</f>
        <v>807.51346940051769</v>
      </c>
      <c r="H343">
        <f t="shared" si="10"/>
        <v>1138.4335154826958</v>
      </c>
      <c r="I343">
        <f>IF(LCOH!$C$28=Menu!$A$1,'Approvvigionamento energia'!C343,0)+IF(LCOH!$C$28=Menu!$A$2,'Approvvigionamento energia'!D343,0)+IF(LCOH!$C$28=Menu!$A$3,'Approvvigionamento energia'!E343,0)+IF(LCOH!$C$28=Menu!$A$4,'Approvvigionamento energia'!F343,0)+IF(LCOH!$C$28=Menu!$A$5,'Approvvigionamento energia'!G343,0)+IF(LCOH!$C$28=Menu!$A$6,'Approvvigionamento energia'!H343,0)</f>
        <v>1615.0269388010354</v>
      </c>
      <c r="J343">
        <f>'Approvvigionamento energia'!A343+'Approvvigionamento energia'!B343+'Approvvigionamento energia'!I343</f>
        <v>2168.6269388010355</v>
      </c>
      <c r="K343">
        <f>IF(MIN(LCOH!$C$18,J343)&gt;=$P$48*LCOH!$C$18, MIN(LCOH!$C$18,J343),0)</f>
        <v>1500</v>
      </c>
      <c r="L343">
        <f t="shared" si="11"/>
        <v>668.62693880103552</v>
      </c>
      <c r="M343">
        <f>K343/LCOH!$C$18</f>
        <v>1</v>
      </c>
      <c r="N343">
        <f>K343/LCOH!$C$34</f>
        <v>28.901734104046245</v>
      </c>
    </row>
    <row r="344" spans="1:14" x14ac:dyDescent="0.35">
      <c r="A344">
        <f>'Profilo fotovoltaico'!B346*LCOH!$C$20</f>
        <v>5</v>
      </c>
      <c r="B344">
        <f>'Profilo eolico'!B346*LCOH!$C$21</f>
        <v>520.20000000000005</v>
      </c>
      <c r="C344">
        <f>$P$35*'Profilo fotovoltaico'!B346</f>
        <v>36.773060938110326</v>
      </c>
      <c r="D344">
        <f>$Q$37*'Profilo eolico'!B346</f>
        <v>3035.1770721253561</v>
      </c>
      <c r="E344">
        <f>$P$39*'Profilo fotovoltaico'!B346+'Approvvigionamento energia'!$Q$39*'Profilo eolico'!B346</f>
        <v>2285.5760693285447</v>
      </c>
      <c r="F344">
        <f>$P$41*'Profilo fotovoltaico'!B346+'Approvvigionamento energia'!$Q$41*'Profilo eolico'!B346</f>
        <v>1535.9750665317331</v>
      </c>
      <c r="G344">
        <f>$P$43*'Profilo fotovoltaico'!B346+'Approvvigionamento energia'!$Q$43*'Profilo eolico'!B346</f>
        <v>786.37406373492172</v>
      </c>
      <c r="H344">
        <f t="shared" si="10"/>
        <v>1138.4335154826958</v>
      </c>
      <c r="I344">
        <f>IF(LCOH!$C$28=Menu!$A$1,'Approvvigionamento energia'!C344,0)+IF(LCOH!$C$28=Menu!$A$2,'Approvvigionamento energia'!D344,0)+IF(LCOH!$C$28=Menu!$A$3,'Approvvigionamento energia'!E344,0)+IF(LCOH!$C$28=Menu!$A$4,'Approvvigionamento energia'!F344,0)+IF(LCOH!$C$28=Menu!$A$5,'Approvvigionamento energia'!G344,0)+IF(LCOH!$C$28=Menu!$A$6,'Approvvigionamento energia'!H344,0)</f>
        <v>1535.9750665317331</v>
      </c>
      <c r="J344">
        <f>'Approvvigionamento energia'!A344+'Approvvigionamento energia'!B344+'Approvvigionamento energia'!I344</f>
        <v>2061.1750665317331</v>
      </c>
      <c r="K344">
        <f>IF(MIN(LCOH!$C$18,J344)&gt;=$P$48*LCOH!$C$18, MIN(LCOH!$C$18,J344),0)</f>
        <v>1500</v>
      </c>
      <c r="L344">
        <f t="shared" si="11"/>
        <v>561.17506653173314</v>
      </c>
      <c r="M344">
        <f>K344/LCOH!$C$18</f>
        <v>1</v>
      </c>
      <c r="N344">
        <f>K344/LCOH!$C$34</f>
        <v>28.901734104046245</v>
      </c>
    </row>
    <row r="345" spans="1:14" x14ac:dyDescent="0.35">
      <c r="A345">
        <f>'Profilo fotovoltaico'!B347*LCOH!$C$20</f>
        <v>105</v>
      </c>
      <c r="B345">
        <f>'Profilo eolico'!B347*LCOH!$C$21</f>
        <v>474.1</v>
      </c>
      <c r="C345">
        <f>$P$35*'Profilo fotovoltaico'!B347</f>
        <v>772.23427970031685</v>
      </c>
      <c r="D345">
        <f>$Q$37*'Profilo eolico'!B347</f>
        <v>2766.2004034883344</v>
      </c>
      <c r="E345">
        <f>$P$39*'Profilo fotovoltaico'!B347+'Approvvigionamento energia'!$Q$39*'Profilo eolico'!B347</f>
        <v>2267.7088725413296</v>
      </c>
      <c r="F345">
        <f>$P$41*'Profilo fotovoltaico'!B347+'Approvvigionamento energia'!$Q$41*'Profilo eolico'!B347</f>
        <v>1769.2173415943257</v>
      </c>
      <c r="G345">
        <f>$P$43*'Profilo fotovoltaico'!B347+'Approvvigionamento energia'!$Q$43*'Profilo eolico'!B347</f>
        <v>1270.7258106473212</v>
      </c>
      <c r="H345">
        <f t="shared" si="10"/>
        <v>1138.4335154826958</v>
      </c>
      <c r="I345">
        <f>IF(LCOH!$C$28=Menu!$A$1,'Approvvigionamento energia'!C345,0)+IF(LCOH!$C$28=Menu!$A$2,'Approvvigionamento energia'!D345,0)+IF(LCOH!$C$28=Menu!$A$3,'Approvvigionamento energia'!E345,0)+IF(LCOH!$C$28=Menu!$A$4,'Approvvigionamento energia'!F345,0)+IF(LCOH!$C$28=Menu!$A$5,'Approvvigionamento energia'!G345,0)+IF(LCOH!$C$28=Menu!$A$6,'Approvvigionamento energia'!H345,0)</f>
        <v>1769.2173415943257</v>
      </c>
      <c r="J345">
        <f>'Approvvigionamento energia'!A345+'Approvvigionamento energia'!B345+'Approvvigionamento energia'!I345</f>
        <v>2348.3173415943256</v>
      </c>
      <c r="K345">
        <f>IF(MIN(LCOH!$C$18,J345)&gt;=$P$48*LCOH!$C$18, MIN(LCOH!$C$18,J345),0)</f>
        <v>1500</v>
      </c>
      <c r="L345">
        <f t="shared" si="11"/>
        <v>848.31734159432563</v>
      </c>
      <c r="M345">
        <f>K345/LCOH!$C$18</f>
        <v>1</v>
      </c>
      <c r="N345">
        <f>K345/LCOH!$C$34</f>
        <v>28.901734104046245</v>
      </c>
    </row>
    <row r="346" spans="1:14" x14ac:dyDescent="0.35">
      <c r="A346">
        <f>'Profilo fotovoltaico'!B348*LCOH!$C$20</f>
        <v>250</v>
      </c>
      <c r="B346">
        <f>'Profilo eolico'!B348*LCOH!$C$21</f>
        <v>459.7</v>
      </c>
      <c r="C346">
        <f>$P$35*'Profilo fotovoltaico'!B348</f>
        <v>1838.6530469055162</v>
      </c>
      <c r="D346">
        <f>$Q$37*'Profilo eolico'!B348</f>
        <v>2682.1816610073552</v>
      </c>
      <c r="E346">
        <f>$P$39*'Profilo fotovoltaico'!B348+'Approvvigionamento energia'!$Q$39*'Profilo eolico'!B348</f>
        <v>2471.2995074818955</v>
      </c>
      <c r="F346">
        <f>$P$41*'Profilo fotovoltaico'!B348+'Approvvigionamento energia'!$Q$41*'Profilo eolico'!B348</f>
        <v>2260.4173539564358</v>
      </c>
      <c r="G346">
        <f>$P$43*'Profilo fotovoltaico'!B348+'Approvvigionamento energia'!$Q$43*'Profilo eolico'!B348</f>
        <v>2049.5352004309761</v>
      </c>
      <c r="H346">
        <f t="shared" si="10"/>
        <v>1138.4335154826958</v>
      </c>
      <c r="I346">
        <f>IF(LCOH!$C$28=Menu!$A$1,'Approvvigionamento energia'!C346,0)+IF(LCOH!$C$28=Menu!$A$2,'Approvvigionamento energia'!D346,0)+IF(LCOH!$C$28=Menu!$A$3,'Approvvigionamento energia'!E346,0)+IF(LCOH!$C$28=Menu!$A$4,'Approvvigionamento energia'!F346,0)+IF(LCOH!$C$28=Menu!$A$5,'Approvvigionamento energia'!G346,0)+IF(LCOH!$C$28=Menu!$A$6,'Approvvigionamento energia'!H346,0)</f>
        <v>2260.4173539564358</v>
      </c>
      <c r="J346">
        <f>'Approvvigionamento energia'!A346+'Approvvigionamento energia'!B346+'Approvvigionamento energia'!I346</f>
        <v>2970.1173539564361</v>
      </c>
      <c r="K346">
        <f>IF(MIN(LCOH!$C$18,J346)&gt;=$P$48*LCOH!$C$18, MIN(LCOH!$C$18,J346),0)</f>
        <v>1500</v>
      </c>
      <c r="L346">
        <f t="shared" si="11"/>
        <v>1470.1173539564361</v>
      </c>
      <c r="M346">
        <f>K346/LCOH!$C$18</f>
        <v>1</v>
      </c>
      <c r="N346">
        <f>K346/LCOH!$C$34</f>
        <v>28.901734104046245</v>
      </c>
    </row>
    <row r="347" spans="1:14" x14ac:dyDescent="0.35">
      <c r="A347">
        <f>'Profilo fotovoltaico'!B349*LCOH!$C$20</f>
        <v>362</v>
      </c>
      <c r="B347">
        <f>'Profilo eolico'!B349*LCOH!$C$21</f>
        <v>474.6</v>
      </c>
      <c r="C347">
        <f>$P$35*'Profilo fotovoltaico'!B349</f>
        <v>2662.3696119191873</v>
      </c>
      <c r="D347">
        <f>$Q$37*'Profilo eolico'!B349</f>
        <v>2769.1177209355906</v>
      </c>
      <c r="E347">
        <f>$P$39*'Profilo fotovoltaico'!B349+'Approvvigionamento energia'!$Q$39*'Profilo eolico'!B349</f>
        <v>2742.4306936814892</v>
      </c>
      <c r="F347">
        <f>$P$41*'Profilo fotovoltaico'!B349+'Approvvigionamento energia'!$Q$41*'Profilo eolico'!B349</f>
        <v>2715.7436664273891</v>
      </c>
      <c r="G347">
        <f>$P$43*'Profilo fotovoltaico'!B349+'Approvvigionamento energia'!$Q$43*'Profilo eolico'!B349</f>
        <v>2689.0566391732882</v>
      </c>
      <c r="H347">
        <f t="shared" si="10"/>
        <v>1138.4335154826958</v>
      </c>
      <c r="I347">
        <f>IF(LCOH!$C$28=Menu!$A$1,'Approvvigionamento energia'!C347,0)+IF(LCOH!$C$28=Menu!$A$2,'Approvvigionamento energia'!D347,0)+IF(LCOH!$C$28=Menu!$A$3,'Approvvigionamento energia'!E347,0)+IF(LCOH!$C$28=Menu!$A$4,'Approvvigionamento energia'!F347,0)+IF(LCOH!$C$28=Menu!$A$5,'Approvvigionamento energia'!G347,0)+IF(LCOH!$C$28=Menu!$A$6,'Approvvigionamento energia'!H347,0)</f>
        <v>2715.7436664273891</v>
      </c>
      <c r="J347">
        <f>'Approvvigionamento energia'!A347+'Approvvigionamento energia'!B347+'Approvvigionamento energia'!I347</f>
        <v>3552.3436664273891</v>
      </c>
      <c r="K347">
        <f>IF(MIN(LCOH!$C$18,J347)&gt;=$P$48*LCOH!$C$18, MIN(LCOH!$C$18,J347),0)</f>
        <v>1500</v>
      </c>
      <c r="L347">
        <f t="shared" si="11"/>
        <v>2052.3436664273891</v>
      </c>
      <c r="M347">
        <f>K347/LCOH!$C$18</f>
        <v>1</v>
      </c>
      <c r="N347">
        <f>K347/LCOH!$C$34</f>
        <v>28.901734104046245</v>
      </c>
    </row>
    <row r="348" spans="1:14" x14ac:dyDescent="0.35">
      <c r="A348">
        <f>'Profilo fotovoltaico'!B350*LCOH!$C$20</f>
        <v>408</v>
      </c>
      <c r="B348">
        <f>'Profilo eolico'!B350*LCOH!$C$21</f>
        <v>480</v>
      </c>
      <c r="C348">
        <f>$P$35*'Profilo fotovoltaico'!B350</f>
        <v>3000.6817725498022</v>
      </c>
      <c r="D348">
        <f>$Q$37*'Profilo eolico'!B350</f>
        <v>2800.6247493659571</v>
      </c>
      <c r="E348">
        <f>$P$39*'Profilo fotovoltaico'!B350+'Approvvigionamento energia'!$Q$39*'Profilo eolico'!B350</f>
        <v>2850.6390051619182</v>
      </c>
      <c r="F348">
        <f>$P$41*'Profilo fotovoltaico'!B350+'Approvvigionamento energia'!$Q$41*'Profilo eolico'!B350</f>
        <v>2900.6532609578799</v>
      </c>
      <c r="G348">
        <f>$P$43*'Profilo fotovoltaico'!B350+'Approvvigionamento energia'!$Q$43*'Profilo eolico'!B350</f>
        <v>2950.667516753841</v>
      </c>
      <c r="H348">
        <f t="shared" si="10"/>
        <v>1138.4335154826958</v>
      </c>
      <c r="I348">
        <f>IF(LCOH!$C$28=Menu!$A$1,'Approvvigionamento energia'!C348,0)+IF(LCOH!$C$28=Menu!$A$2,'Approvvigionamento energia'!D348,0)+IF(LCOH!$C$28=Menu!$A$3,'Approvvigionamento energia'!E348,0)+IF(LCOH!$C$28=Menu!$A$4,'Approvvigionamento energia'!F348,0)+IF(LCOH!$C$28=Menu!$A$5,'Approvvigionamento energia'!G348,0)+IF(LCOH!$C$28=Menu!$A$6,'Approvvigionamento energia'!H348,0)</f>
        <v>2900.6532609578799</v>
      </c>
      <c r="J348">
        <f>'Approvvigionamento energia'!A348+'Approvvigionamento energia'!B348+'Approvvigionamento energia'!I348</f>
        <v>3788.6532609578799</v>
      </c>
      <c r="K348">
        <f>IF(MIN(LCOH!$C$18,J348)&gt;=$P$48*LCOH!$C$18, MIN(LCOH!$C$18,J348),0)</f>
        <v>1500</v>
      </c>
      <c r="L348">
        <f t="shared" si="11"/>
        <v>2288.6532609578799</v>
      </c>
      <c r="M348">
        <f>K348/LCOH!$C$18</f>
        <v>1</v>
      </c>
      <c r="N348">
        <f>K348/LCOH!$C$34</f>
        <v>28.901734104046245</v>
      </c>
    </row>
    <row r="349" spans="1:14" x14ac:dyDescent="0.35">
      <c r="A349">
        <f>'Profilo fotovoltaico'!B351*LCOH!$C$20</f>
        <v>393</v>
      </c>
      <c r="B349">
        <f>'Profilo eolico'!B351*LCOH!$C$21</f>
        <v>461.2</v>
      </c>
      <c r="C349">
        <f>$P$35*'Profilo fotovoltaico'!B351</f>
        <v>2890.3625897354718</v>
      </c>
      <c r="D349">
        <f>$Q$37*'Profilo eolico'!B351</f>
        <v>2690.9336133491238</v>
      </c>
      <c r="E349">
        <f>$P$39*'Profilo fotovoltaico'!B351+'Approvvigionamento energia'!$Q$39*'Profilo eolico'!B351</f>
        <v>2740.7908574457106</v>
      </c>
      <c r="F349">
        <f>$P$41*'Profilo fotovoltaico'!B351+'Approvvigionamento energia'!$Q$41*'Profilo eolico'!B351</f>
        <v>2790.6481015422978</v>
      </c>
      <c r="G349">
        <f>$P$43*'Profilo fotovoltaico'!B351+'Approvvigionamento energia'!$Q$43*'Profilo eolico'!B351</f>
        <v>2840.5053456388846</v>
      </c>
      <c r="H349">
        <f t="shared" si="10"/>
        <v>1138.4335154826958</v>
      </c>
      <c r="I349">
        <f>IF(LCOH!$C$28=Menu!$A$1,'Approvvigionamento energia'!C349,0)+IF(LCOH!$C$28=Menu!$A$2,'Approvvigionamento energia'!D349,0)+IF(LCOH!$C$28=Menu!$A$3,'Approvvigionamento energia'!E349,0)+IF(LCOH!$C$28=Menu!$A$4,'Approvvigionamento energia'!F349,0)+IF(LCOH!$C$28=Menu!$A$5,'Approvvigionamento energia'!G349,0)+IF(LCOH!$C$28=Menu!$A$6,'Approvvigionamento energia'!H349,0)</f>
        <v>2790.6481015422978</v>
      </c>
      <c r="J349">
        <f>'Approvvigionamento energia'!A349+'Approvvigionamento energia'!B349+'Approvvigionamento energia'!I349</f>
        <v>3644.8481015422976</v>
      </c>
      <c r="K349">
        <f>IF(MIN(LCOH!$C$18,J349)&gt;=$P$48*LCOH!$C$18, MIN(LCOH!$C$18,J349),0)</f>
        <v>1500</v>
      </c>
      <c r="L349">
        <f t="shared" si="11"/>
        <v>2144.8481015422976</v>
      </c>
      <c r="M349">
        <f>K349/LCOH!$C$18</f>
        <v>1</v>
      </c>
      <c r="N349">
        <f>K349/LCOH!$C$34</f>
        <v>28.901734104046245</v>
      </c>
    </row>
    <row r="350" spans="1:14" x14ac:dyDescent="0.35">
      <c r="A350">
        <f>'Profilo fotovoltaico'!B352*LCOH!$C$20</f>
        <v>343</v>
      </c>
      <c r="B350">
        <f>'Profilo eolico'!B352*LCOH!$C$21</f>
        <v>424.9</v>
      </c>
      <c r="C350">
        <f>$P$35*'Profilo fotovoltaico'!B352</f>
        <v>2522.6319803543684</v>
      </c>
      <c r="D350">
        <f>$Q$37*'Profilo eolico'!B352</f>
        <v>2479.1363666783236</v>
      </c>
      <c r="E350">
        <f>$P$39*'Profilo fotovoltaico'!B352+'Approvvigionamento energia'!$Q$39*'Profilo eolico'!B352</f>
        <v>2490.0102700973348</v>
      </c>
      <c r="F350">
        <f>$P$41*'Profilo fotovoltaico'!B352+'Approvvigionamento energia'!$Q$41*'Profilo eolico'!B352</f>
        <v>2500.884173516346</v>
      </c>
      <c r="G350">
        <f>$P$43*'Profilo fotovoltaico'!B352+'Approvvigionamento energia'!$Q$43*'Profilo eolico'!B352</f>
        <v>2511.7580769353572</v>
      </c>
      <c r="H350">
        <f t="shared" si="10"/>
        <v>1138.4335154826958</v>
      </c>
      <c r="I350">
        <f>IF(LCOH!$C$28=Menu!$A$1,'Approvvigionamento energia'!C350,0)+IF(LCOH!$C$28=Menu!$A$2,'Approvvigionamento energia'!D350,0)+IF(LCOH!$C$28=Menu!$A$3,'Approvvigionamento energia'!E350,0)+IF(LCOH!$C$28=Menu!$A$4,'Approvvigionamento energia'!F350,0)+IF(LCOH!$C$28=Menu!$A$5,'Approvvigionamento energia'!G350,0)+IF(LCOH!$C$28=Menu!$A$6,'Approvvigionamento energia'!H350,0)</f>
        <v>2500.884173516346</v>
      </c>
      <c r="J350">
        <f>'Approvvigionamento energia'!A350+'Approvvigionamento energia'!B350+'Approvvigionamento energia'!I350</f>
        <v>3268.7841735163461</v>
      </c>
      <c r="K350">
        <f>IF(MIN(LCOH!$C$18,J350)&gt;=$P$48*LCOH!$C$18, MIN(LCOH!$C$18,J350),0)</f>
        <v>1500</v>
      </c>
      <c r="L350">
        <f t="shared" si="11"/>
        <v>1768.7841735163461</v>
      </c>
      <c r="M350">
        <f>K350/LCOH!$C$18</f>
        <v>1</v>
      </c>
      <c r="N350">
        <f>K350/LCOH!$C$34</f>
        <v>28.901734104046245</v>
      </c>
    </row>
    <row r="351" spans="1:14" x14ac:dyDescent="0.35">
      <c r="A351">
        <f>'Profilo fotovoltaico'!B353*LCOH!$C$20</f>
        <v>261</v>
      </c>
      <c r="B351">
        <f>'Profilo eolico'!B353*LCOH!$C$21</f>
        <v>374.40000000000003</v>
      </c>
      <c r="C351">
        <f>$P$35*'Profilo fotovoltaico'!B353</f>
        <v>1919.553780969359</v>
      </c>
      <c r="D351">
        <f>$Q$37*'Profilo eolico'!B353</f>
        <v>2184.4873045054469</v>
      </c>
      <c r="E351">
        <f>$P$39*'Profilo fotovoltaico'!B353+'Approvvigionamento energia'!$Q$39*'Profilo eolico'!B353</f>
        <v>2118.2539236214247</v>
      </c>
      <c r="F351">
        <f>$P$41*'Profilo fotovoltaico'!B353+'Approvvigionamento energia'!$Q$41*'Profilo eolico'!B353</f>
        <v>2052.020542737403</v>
      </c>
      <c r="G351">
        <f>$P$43*'Profilo fotovoltaico'!B353+'Approvvigionamento energia'!$Q$43*'Profilo eolico'!B353</f>
        <v>1985.7871618533809</v>
      </c>
      <c r="H351">
        <f t="shared" si="10"/>
        <v>1138.4335154826958</v>
      </c>
      <c r="I351">
        <f>IF(LCOH!$C$28=Menu!$A$1,'Approvvigionamento energia'!C351,0)+IF(LCOH!$C$28=Menu!$A$2,'Approvvigionamento energia'!D351,0)+IF(LCOH!$C$28=Menu!$A$3,'Approvvigionamento energia'!E351,0)+IF(LCOH!$C$28=Menu!$A$4,'Approvvigionamento energia'!F351,0)+IF(LCOH!$C$28=Menu!$A$5,'Approvvigionamento energia'!G351,0)+IF(LCOH!$C$28=Menu!$A$6,'Approvvigionamento energia'!H351,0)</f>
        <v>2052.020542737403</v>
      </c>
      <c r="J351">
        <f>'Approvvigionamento energia'!A351+'Approvvigionamento energia'!B351+'Approvvigionamento energia'!I351</f>
        <v>2687.4205427374031</v>
      </c>
      <c r="K351">
        <f>IF(MIN(LCOH!$C$18,J351)&gt;=$P$48*LCOH!$C$18, MIN(LCOH!$C$18,J351),0)</f>
        <v>1500</v>
      </c>
      <c r="L351">
        <f t="shared" si="11"/>
        <v>1187.4205427374031</v>
      </c>
      <c r="M351">
        <f>K351/LCOH!$C$18</f>
        <v>1</v>
      </c>
      <c r="N351">
        <f>K351/LCOH!$C$34</f>
        <v>28.901734104046245</v>
      </c>
    </row>
    <row r="352" spans="1:14" x14ac:dyDescent="0.35">
      <c r="A352">
        <f>'Profilo fotovoltaico'!B354*LCOH!$C$20</f>
        <v>147</v>
      </c>
      <c r="B352">
        <f>'Profilo eolico'!B354*LCOH!$C$21</f>
        <v>316</v>
      </c>
      <c r="C352">
        <f>$P$35*'Profilo fotovoltaico'!B354</f>
        <v>1081.1279915804434</v>
      </c>
      <c r="D352">
        <f>$Q$37*'Profilo eolico'!B354</f>
        <v>1843.7446266659219</v>
      </c>
      <c r="E352">
        <f>$P$39*'Profilo fotovoltaico'!B354+'Approvvigionamento energia'!$Q$39*'Profilo eolico'!B354</f>
        <v>1653.0904678945521</v>
      </c>
      <c r="F352">
        <f>$P$41*'Profilo fotovoltaico'!B354+'Approvvigionamento energia'!$Q$41*'Profilo eolico'!B354</f>
        <v>1462.4363091231826</v>
      </c>
      <c r="G352">
        <f>$P$43*'Profilo fotovoltaico'!B354+'Approvvigionamento energia'!$Q$43*'Profilo eolico'!B354</f>
        <v>1271.7821503518132</v>
      </c>
      <c r="H352">
        <f t="shared" si="10"/>
        <v>1138.4335154826958</v>
      </c>
      <c r="I352">
        <f>IF(LCOH!$C$28=Menu!$A$1,'Approvvigionamento energia'!C352,0)+IF(LCOH!$C$28=Menu!$A$2,'Approvvigionamento energia'!D352,0)+IF(LCOH!$C$28=Menu!$A$3,'Approvvigionamento energia'!E352,0)+IF(LCOH!$C$28=Menu!$A$4,'Approvvigionamento energia'!F352,0)+IF(LCOH!$C$28=Menu!$A$5,'Approvvigionamento energia'!G352,0)+IF(LCOH!$C$28=Menu!$A$6,'Approvvigionamento energia'!H352,0)</f>
        <v>1462.4363091231826</v>
      </c>
      <c r="J352">
        <f>'Approvvigionamento energia'!A352+'Approvvigionamento energia'!B352+'Approvvigionamento energia'!I352</f>
        <v>1925.4363091231826</v>
      </c>
      <c r="K352">
        <f>IF(MIN(LCOH!$C$18,J352)&gt;=$P$48*LCOH!$C$18, MIN(LCOH!$C$18,J352),0)</f>
        <v>1500</v>
      </c>
      <c r="L352">
        <f t="shared" si="11"/>
        <v>425.43630912318258</v>
      </c>
      <c r="M352">
        <f>K352/LCOH!$C$18</f>
        <v>1</v>
      </c>
      <c r="N352">
        <f>K352/LCOH!$C$34</f>
        <v>28.901734104046245</v>
      </c>
    </row>
    <row r="353" spans="1:14" x14ac:dyDescent="0.35">
      <c r="A353">
        <f>'Profilo fotovoltaico'!B355*LCOH!$C$20</f>
        <v>31</v>
      </c>
      <c r="B353">
        <f>'Profilo eolico'!B355*LCOH!$C$21</f>
        <v>274.7</v>
      </c>
      <c r="C353">
        <f>$P$35*'Profilo fotovoltaico'!B355</f>
        <v>227.99297781628403</v>
      </c>
      <c r="D353">
        <f>$Q$37*'Profilo eolico'!B355</f>
        <v>1602.7742055225592</v>
      </c>
      <c r="E353">
        <f>$P$39*'Profilo fotovoltaico'!B355+'Approvvigionamento energia'!$Q$39*'Profilo eolico'!B355</f>
        <v>1259.0788985959905</v>
      </c>
      <c r="F353">
        <f>$P$41*'Profilo fotovoltaico'!B355+'Approvvigionamento energia'!$Q$41*'Profilo eolico'!B355</f>
        <v>915.38359166942166</v>
      </c>
      <c r="G353">
        <f>$P$43*'Profilo fotovoltaico'!B355+'Approvvigionamento energia'!$Q$43*'Profilo eolico'!B355</f>
        <v>571.68828474285283</v>
      </c>
      <c r="H353">
        <f t="shared" si="10"/>
        <v>1138.4335154826958</v>
      </c>
      <c r="I353">
        <f>IF(LCOH!$C$28=Menu!$A$1,'Approvvigionamento energia'!C353,0)+IF(LCOH!$C$28=Menu!$A$2,'Approvvigionamento energia'!D353,0)+IF(LCOH!$C$28=Menu!$A$3,'Approvvigionamento energia'!E353,0)+IF(LCOH!$C$28=Menu!$A$4,'Approvvigionamento energia'!F353,0)+IF(LCOH!$C$28=Menu!$A$5,'Approvvigionamento energia'!G353,0)+IF(LCOH!$C$28=Menu!$A$6,'Approvvigionamento energia'!H353,0)</f>
        <v>915.38359166942166</v>
      </c>
      <c r="J353">
        <f>'Approvvigionamento energia'!A353+'Approvvigionamento energia'!B353+'Approvvigionamento energia'!I353</f>
        <v>1221.0835916694216</v>
      </c>
      <c r="K353">
        <f>IF(MIN(LCOH!$C$18,J353)&gt;=$P$48*LCOH!$C$18, MIN(LCOH!$C$18,J353),0)</f>
        <v>1221.0835916694216</v>
      </c>
      <c r="L353">
        <f t="shared" si="11"/>
        <v>0</v>
      </c>
      <c r="M353">
        <f>K353/LCOH!$C$18</f>
        <v>0.81405572777961444</v>
      </c>
      <c r="N353">
        <f>K353/LCOH!$C$34</f>
        <v>23.527622190162266</v>
      </c>
    </row>
    <row r="354" spans="1:14" x14ac:dyDescent="0.35">
      <c r="A354">
        <f>'Profilo fotovoltaico'!B356*LCOH!$C$20</f>
        <v>0</v>
      </c>
      <c r="B354">
        <f>'Profilo eolico'!B356*LCOH!$C$21</f>
        <v>251</v>
      </c>
      <c r="C354">
        <f>$P$35*'Profilo fotovoltaico'!B356</f>
        <v>0</v>
      </c>
      <c r="D354">
        <f>$Q$37*'Profilo eolico'!B356</f>
        <v>1464.4933585226152</v>
      </c>
      <c r="E354">
        <f>$P$39*'Profilo fotovoltaico'!B356+'Approvvigionamento energia'!$Q$39*'Profilo eolico'!B356</f>
        <v>1098.3700188919613</v>
      </c>
      <c r="F354">
        <f>$P$41*'Profilo fotovoltaico'!B356+'Approvvigionamento energia'!$Q$41*'Profilo eolico'!B356</f>
        <v>732.24667926130758</v>
      </c>
      <c r="G354">
        <f>$P$43*'Profilo fotovoltaico'!B356+'Approvvigionamento energia'!$Q$43*'Profilo eolico'!B356</f>
        <v>366.12333963065379</v>
      </c>
      <c r="H354">
        <f t="shared" si="10"/>
        <v>1138.4335154826958</v>
      </c>
      <c r="I354">
        <f>IF(LCOH!$C$28=Menu!$A$1,'Approvvigionamento energia'!C354,0)+IF(LCOH!$C$28=Menu!$A$2,'Approvvigionamento energia'!D354,0)+IF(LCOH!$C$28=Menu!$A$3,'Approvvigionamento energia'!E354,0)+IF(LCOH!$C$28=Menu!$A$4,'Approvvigionamento energia'!F354,0)+IF(LCOH!$C$28=Menu!$A$5,'Approvvigionamento energia'!G354,0)+IF(LCOH!$C$28=Menu!$A$6,'Approvvigionamento energia'!H354,0)</f>
        <v>732.24667926130758</v>
      </c>
      <c r="J354">
        <f>'Approvvigionamento energia'!A354+'Approvvigionamento energia'!B354+'Approvvigionamento energia'!I354</f>
        <v>983.24667926130758</v>
      </c>
      <c r="K354">
        <f>IF(MIN(LCOH!$C$18,J354)&gt;=$P$48*LCOH!$C$18, MIN(LCOH!$C$18,J354),0)</f>
        <v>983.24667926130758</v>
      </c>
      <c r="L354">
        <f t="shared" si="11"/>
        <v>0</v>
      </c>
      <c r="M354">
        <f>K354/LCOH!$C$18</f>
        <v>0.65549778617420507</v>
      </c>
      <c r="N354">
        <f>K354/LCOH!$C$34</f>
        <v>18.945022721797834</v>
      </c>
    </row>
    <row r="355" spans="1:14" x14ac:dyDescent="0.35">
      <c r="A355">
        <f>'Profilo fotovoltaico'!B357*LCOH!$C$20</f>
        <v>0</v>
      </c>
      <c r="B355">
        <f>'Profilo eolico'!B357*LCOH!$C$21</f>
        <v>229.1</v>
      </c>
      <c r="C355">
        <f>$P$35*'Profilo fotovoltaico'!B357</f>
        <v>0</v>
      </c>
      <c r="D355">
        <f>$Q$37*'Profilo eolico'!B357</f>
        <v>1336.7148543327933</v>
      </c>
      <c r="E355">
        <f>$P$39*'Profilo fotovoltaico'!B357+'Approvvigionamento energia'!$Q$39*'Profilo eolico'!B357</f>
        <v>1002.5361407495949</v>
      </c>
      <c r="F355">
        <f>$P$41*'Profilo fotovoltaico'!B357+'Approvvigionamento energia'!$Q$41*'Profilo eolico'!B357</f>
        <v>668.35742716639663</v>
      </c>
      <c r="G355">
        <f>$P$43*'Profilo fotovoltaico'!B357+'Approvvigionamento energia'!$Q$43*'Profilo eolico'!B357</f>
        <v>334.17871358319832</v>
      </c>
      <c r="H355">
        <f t="shared" si="10"/>
        <v>1138.4335154826958</v>
      </c>
      <c r="I355">
        <f>IF(LCOH!$C$28=Menu!$A$1,'Approvvigionamento energia'!C355,0)+IF(LCOH!$C$28=Menu!$A$2,'Approvvigionamento energia'!D355,0)+IF(LCOH!$C$28=Menu!$A$3,'Approvvigionamento energia'!E355,0)+IF(LCOH!$C$28=Menu!$A$4,'Approvvigionamento energia'!F355,0)+IF(LCOH!$C$28=Menu!$A$5,'Approvvigionamento energia'!G355,0)+IF(LCOH!$C$28=Menu!$A$6,'Approvvigionamento energia'!H355,0)</f>
        <v>668.35742716639663</v>
      </c>
      <c r="J355">
        <f>'Approvvigionamento energia'!A355+'Approvvigionamento energia'!B355+'Approvvigionamento energia'!I355</f>
        <v>897.45742716639666</v>
      </c>
      <c r="K355">
        <f>IF(MIN(LCOH!$C$18,J355)&gt;=$P$48*LCOH!$C$18, MIN(LCOH!$C$18,J355),0)</f>
        <v>897.45742716639666</v>
      </c>
      <c r="L355">
        <f t="shared" si="11"/>
        <v>0</v>
      </c>
      <c r="M355">
        <f>K355/LCOH!$C$18</f>
        <v>0.59830495144426443</v>
      </c>
      <c r="N355">
        <f>K355/LCOH!$C$34</f>
        <v>17.292050619776429</v>
      </c>
    </row>
    <row r="356" spans="1:14" x14ac:dyDescent="0.35">
      <c r="A356">
        <f>'Profilo fotovoltaico'!B358*LCOH!$C$20</f>
        <v>0</v>
      </c>
      <c r="B356">
        <f>'Profilo eolico'!B358*LCOH!$C$21</f>
        <v>217.29999999999998</v>
      </c>
      <c r="C356">
        <f>$P$35*'Profilo fotovoltaico'!B358</f>
        <v>0</v>
      </c>
      <c r="D356">
        <f>$Q$37*'Profilo eolico'!B358</f>
        <v>1267.8661625775469</v>
      </c>
      <c r="E356">
        <f>$P$39*'Profilo fotovoltaico'!B358+'Approvvigionamento energia'!$Q$39*'Profilo eolico'!B358</f>
        <v>950.89962193316012</v>
      </c>
      <c r="F356">
        <f>$P$41*'Profilo fotovoltaico'!B358+'Approvvigionamento energia'!$Q$41*'Profilo eolico'!B358</f>
        <v>633.93308128877345</v>
      </c>
      <c r="G356">
        <f>$P$43*'Profilo fotovoltaico'!B358+'Approvvigionamento energia'!$Q$43*'Profilo eolico'!B358</f>
        <v>316.96654064438673</v>
      </c>
      <c r="H356">
        <f t="shared" si="10"/>
        <v>1138.4335154826958</v>
      </c>
      <c r="I356">
        <f>IF(LCOH!$C$28=Menu!$A$1,'Approvvigionamento energia'!C356,0)+IF(LCOH!$C$28=Menu!$A$2,'Approvvigionamento energia'!D356,0)+IF(LCOH!$C$28=Menu!$A$3,'Approvvigionamento energia'!E356,0)+IF(LCOH!$C$28=Menu!$A$4,'Approvvigionamento energia'!F356,0)+IF(LCOH!$C$28=Menu!$A$5,'Approvvigionamento energia'!G356,0)+IF(LCOH!$C$28=Menu!$A$6,'Approvvigionamento energia'!H356,0)</f>
        <v>633.93308128877345</v>
      </c>
      <c r="J356">
        <f>'Approvvigionamento energia'!A356+'Approvvigionamento energia'!B356+'Approvvigionamento energia'!I356</f>
        <v>851.23308128877341</v>
      </c>
      <c r="K356">
        <f>IF(MIN(LCOH!$C$18,J356)&gt;=$P$48*LCOH!$C$18, MIN(LCOH!$C$18,J356),0)</f>
        <v>851.23308128877341</v>
      </c>
      <c r="L356">
        <f t="shared" si="11"/>
        <v>0</v>
      </c>
      <c r="M356">
        <f>K356/LCOH!$C$18</f>
        <v>0.56748872085918223</v>
      </c>
      <c r="N356">
        <f>K356/LCOH!$C$34</f>
        <v>16.401408117317406</v>
      </c>
    </row>
    <row r="357" spans="1:14" x14ac:dyDescent="0.35">
      <c r="A357">
        <f>'Profilo fotovoltaico'!B359*LCOH!$C$20</f>
        <v>0</v>
      </c>
      <c r="B357">
        <f>'Profilo eolico'!B359*LCOH!$C$21</f>
        <v>215.29999999999998</v>
      </c>
      <c r="C357">
        <f>$P$35*'Profilo fotovoltaico'!B359</f>
        <v>0</v>
      </c>
      <c r="D357">
        <f>$Q$37*'Profilo eolico'!B359</f>
        <v>1256.1968927885221</v>
      </c>
      <c r="E357">
        <f>$P$39*'Profilo fotovoltaico'!B359+'Approvvigionamento energia'!$Q$39*'Profilo eolico'!B359</f>
        <v>942.14766959139149</v>
      </c>
      <c r="F357">
        <f>$P$41*'Profilo fotovoltaico'!B359+'Approvvigionamento energia'!$Q$41*'Profilo eolico'!B359</f>
        <v>628.09844639426103</v>
      </c>
      <c r="G357">
        <f>$P$43*'Profilo fotovoltaico'!B359+'Approvvigionamento energia'!$Q$43*'Profilo eolico'!B359</f>
        <v>314.04922319713052</v>
      </c>
      <c r="H357">
        <f t="shared" si="10"/>
        <v>1138.4335154826958</v>
      </c>
      <c r="I357">
        <f>IF(LCOH!$C$28=Menu!$A$1,'Approvvigionamento energia'!C357,0)+IF(LCOH!$C$28=Menu!$A$2,'Approvvigionamento energia'!D357,0)+IF(LCOH!$C$28=Menu!$A$3,'Approvvigionamento energia'!E357,0)+IF(LCOH!$C$28=Menu!$A$4,'Approvvigionamento energia'!F357,0)+IF(LCOH!$C$28=Menu!$A$5,'Approvvigionamento energia'!G357,0)+IF(LCOH!$C$28=Menu!$A$6,'Approvvigionamento energia'!H357,0)</f>
        <v>628.09844639426103</v>
      </c>
      <c r="J357">
        <f>'Approvvigionamento energia'!A357+'Approvvigionamento energia'!B357+'Approvvigionamento energia'!I357</f>
        <v>843.39844639426099</v>
      </c>
      <c r="K357">
        <f>IF(MIN(LCOH!$C$18,J357)&gt;=$P$48*LCOH!$C$18, MIN(LCOH!$C$18,J357),0)</f>
        <v>843.39844639426099</v>
      </c>
      <c r="L357">
        <f t="shared" si="11"/>
        <v>0</v>
      </c>
      <c r="M357">
        <f>K357/LCOH!$C$18</f>
        <v>0.56226563092950732</v>
      </c>
      <c r="N357">
        <f>K357/LCOH!$C$34</f>
        <v>16.250451760968421</v>
      </c>
    </row>
    <row r="358" spans="1:14" x14ac:dyDescent="0.35">
      <c r="A358">
        <f>'Profilo fotovoltaico'!B360*LCOH!$C$20</f>
        <v>0</v>
      </c>
      <c r="B358">
        <f>'Profilo eolico'!B360*LCOH!$C$21</f>
        <v>211.5</v>
      </c>
      <c r="C358">
        <f>$P$35*'Profilo fotovoltaico'!B360</f>
        <v>0</v>
      </c>
      <c r="D358">
        <f>$Q$37*'Profilo eolico'!B360</f>
        <v>1234.0252801893748</v>
      </c>
      <c r="E358">
        <f>$P$39*'Profilo fotovoltaico'!B360+'Approvvigionamento energia'!$Q$39*'Profilo eolico'!B360</f>
        <v>925.51896014203112</v>
      </c>
      <c r="F358">
        <f>$P$41*'Profilo fotovoltaico'!B360+'Approvvigionamento energia'!$Q$41*'Profilo eolico'!B360</f>
        <v>617.01264009468741</v>
      </c>
      <c r="G358">
        <f>$P$43*'Profilo fotovoltaico'!B360+'Approvvigionamento energia'!$Q$43*'Profilo eolico'!B360</f>
        <v>308.50632004734371</v>
      </c>
      <c r="H358">
        <f t="shared" si="10"/>
        <v>1138.4335154826958</v>
      </c>
      <c r="I358">
        <f>IF(LCOH!$C$28=Menu!$A$1,'Approvvigionamento energia'!C358,0)+IF(LCOH!$C$28=Menu!$A$2,'Approvvigionamento energia'!D358,0)+IF(LCOH!$C$28=Menu!$A$3,'Approvvigionamento energia'!E358,0)+IF(LCOH!$C$28=Menu!$A$4,'Approvvigionamento energia'!F358,0)+IF(LCOH!$C$28=Menu!$A$5,'Approvvigionamento energia'!G358,0)+IF(LCOH!$C$28=Menu!$A$6,'Approvvigionamento energia'!H358,0)</f>
        <v>617.01264009468741</v>
      </c>
      <c r="J358">
        <f>'Approvvigionamento energia'!A358+'Approvvigionamento energia'!B358+'Approvvigionamento energia'!I358</f>
        <v>828.51264009468741</v>
      </c>
      <c r="K358">
        <f>IF(MIN(LCOH!$C$18,J358)&gt;=$P$48*LCOH!$C$18, MIN(LCOH!$C$18,J358),0)</f>
        <v>828.51264009468741</v>
      </c>
      <c r="L358">
        <f t="shared" si="11"/>
        <v>0</v>
      </c>
      <c r="M358">
        <f>K358/LCOH!$C$18</f>
        <v>0.55234176006312496</v>
      </c>
      <c r="N358">
        <f>K358/LCOH!$C$34</f>
        <v>15.963634683905346</v>
      </c>
    </row>
    <row r="359" spans="1:14" x14ac:dyDescent="0.35">
      <c r="A359">
        <f>'Profilo fotovoltaico'!B361*LCOH!$C$20</f>
        <v>0</v>
      </c>
      <c r="B359">
        <f>'Profilo eolico'!B361*LCOH!$C$21</f>
        <v>209.2</v>
      </c>
      <c r="C359">
        <f>$P$35*'Profilo fotovoltaico'!B361</f>
        <v>0</v>
      </c>
      <c r="D359">
        <f>$Q$37*'Profilo eolico'!B361</f>
        <v>1220.6056199319964</v>
      </c>
      <c r="E359">
        <f>$P$39*'Profilo fotovoltaico'!B361+'Approvvigionamento energia'!$Q$39*'Profilo eolico'!B361</f>
        <v>915.45421494899722</v>
      </c>
      <c r="F359">
        <f>$P$41*'Profilo fotovoltaico'!B361+'Approvvigionamento energia'!$Q$41*'Profilo eolico'!B361</f>
        <v>610.30280996599822</v>
      </c>
      <c r="G359">
        <f>$P$43*'Profilo fotovoltaico'!B361+'Approvvigionamento energia'!$Q$43*'Profilo eolico'!B361</f>
        <v>305.15140498299911</v>
      </c>
      <c r="H359">
        <f t="shared" si="10"/>
        <v>1138.4335154826958</v>
      </c>
      <c r="I359">
        <f>IF(LCOH!$C$28=Menu!$A$1,'Approvvigionamento energia'!C359,0)+IF(LCOH!$C$28=Menu!$A$2,'Approvvigionamento energia'!D359,0)+IF(LCOH!$C$28=Menu!$A$3,'Approvvigionamento energia'!E359,0)+IF(LCOH!$C$28=Menu!$A$4,'Approvvigionamento energia'!F359,0)+IF(LCOH!$C$28=Menu!$A$5,'Approvvigionamento energia'!G359,0)+IF(LCOH!$C$28=Menu!$A$6,'Approvvigionamento energia'!H359,0)</f>
        <v>610.30280996599822</v>
      </c>
      <c r="J359">
        <f>'Approvvigionamento energia'!A359+'Approvvigionamento energia'!B359+'Approvvigionamento energia'!I359</f>
        <v>819.50280996599827</v>
      </c>
      <c r="K359">
        <f>IF(MIN(LCOH!$C$18,J359)&gt;=$P$48*LCOH!$C$18, MIN(LCOH!$C$18,J359),0)</f>
        <v>819.50280996599827</v>
      </c>
      <c r="L359">
        <f t="shared" si="11"/>
        <v>0</v>
      </c>
      <c r="M359">
        <f>K359/LCOH!$C$18</f>
        <v>0.54633520664399882</v>
      </c>
      <c r="N359">
        <f>K359/LCOH!$C$34</f>
        <v>15.790034874104013</v>
      </c>
    </row>
    <row r="360" spans="1:14" x14ac:dyDescent="0.35">
      <c r="A360">
        <f>'Profilo fotovoltaico'!B362*LCOH!$C$20</f>
        <v>0</v>
      </c>
      <c r="B360">
        <f>'Profilo eolico'!B362*LCOH!$C$21</f>
        <v>208.3</v>
      </c>
      <c r="C360">
        <f>$P$35*'Profilo fotovoltaico'!B362</f>
        <v>0</v>
      </c>
      <c r="D360">
        <f>$Q$37*'Profilo eolico'!B362</f>
        <v>1215.3544485269354</v>
      </c>
      <c r="E360">
        <f>$P$39*'Profilo fotovoltaico'!B362+'Approvvigionamento energia'!$Q$39*'Profilo eolico'!B362</f>
        <v>911.5158363952014</v>
      </c>
      <c r="F360">
        <f>$P$41*'Profilo fotovoltaico'!B362+'Approvvigionamento energia'!$Q$41*'Profilo eolico'!B362</f>
        <v>607.67722426346768</v>
      </c>
      <c r="G360">
        <f>$P$43*'Profilo fotovoltaico'!B362+'Approvvigionamento energia'!$Q$43*'Profilo eolico'!B362</f>
        <v>303.83861213173384</v>
      </c>
      <c r="H360">
        <f t="shared" si="10"/>
        <v>1138.4335154826958</v>
      </c>
      <c r="I360">
        <f>IF(LCOH!$C$28=Menu!$A$1,'Approvvigionamento energia'!C360,0)+IF(LCOH!$C$28=Menu!$A$2,'Approvvigionamento energia'!D360,0)+IF(LCOH!$C$28=Menu!$A$3,'Approvvigionamento energia'!E360,0)+IF(LCOH!$C$28=Menu!$A$4,'Approvvigionamento energia'!F360,0)+IF(LCOH!$C$28=Menu!$A$5,'Approvvigionamento energia'!G360,0)+IF(LCOH!$C$28=Menu!$A$6,'Approvvigionamento energia'!H360,0)</f>
        <v>607.67722426346768</v>
      </c>
      <c r="J360">
        <f>'Approvvigionamento energia'!A360+'Approvvigionamento energia'!B360+'Approvvigionamento energia'!I360</f>
        <v>815.97722426346763</v>
      </c>
      <c r="K360">
        <f>IF(MIN(LCOH!$C$18,J360)&gt;=$P$48*LCOH!$C$18, MIN(LCOH!$C$18,J360),0)</f>
        <v>815.97722426346763</v>
      </c>
      <c r="L360">
        <f t="shared" si="11"/>
        <v>0</v>
      </c>
      <c r="M360">
        <f>K360/LCOH!$C$18</f>
        <v>0.54398481617564509</v>
      </c>
      <c r="N360">
        <f>K360/LCOH!$C$34</f>
        <v>15.722104513746968</v>
      </c>
    </row>
    <row r="361" spans="1:14" x14ac:dyDescent="0.35">
      <c r="A361">
        <f>'Profilo fotovoltaico'!B363*LCOH!$C$20</f>
        <v>0</v>
      </c>
      <c r="B361">
        <f>'Profilo eolico'!B363*LCOH!$C$21</f>
        <v>208.6</v>
      </c>
      <c r="C361">
        <f>$P$35*'Profilo fotovoltaico'!B363</f>
        <v>0</v>
      </c>
      <c r="D361">
        <f>$Q$37*'Profilo eolico'!B363</f>
        <v>1217.1048389952889</v>
      </c>
      <c r="E361">
        <f>$P$39*'Profilo fotovoltaico'!B363+'Approvvigionamento energia'!$Q$39*'Profilo eolico'!B363</f>
        <v>912.82862924646668</v>
      </c>
      <c r="F361">
        <f>$P$41*'Profilo fotovoltaico'!B363+'Approvvigionamento energia'!$Q$41*'Profilo eolico'!B363</f>
        <v>608.55241949764445</v>
      </c>
      <c r="G361">
        <f>$P$43*'Profilo fotovoltaico'!B363+'Approvvigionamento energia'!$Q$43*'Profilo eolico'!B363</f>
        <v>304.27620974882223</v>
      </c>
      <c r="H361">
        <f t="shared" si="10"/>
        <v>1138.4335154826958</v>
      </c>
      <c r="I361">
        <f>IF(LCOH!$C$28=Menu!$A$1,'Approvvigionamento energia'!C361,0)+IF(LCOH!$C$28=Menu!$A$2,'Approvvigionamento energia'!D361,0)+IF(LCOH!$C$28=Menu!$A$3,'Approvvigionamento energia'!E361,0)+IF(LCOH!$C$28=Menu!$A$4,'Approvvigionamento energia'!F361,0)+IF(LCOH!$C$28=Menu!$A$5,'Approvvigionamento energia'!G361,0)+IF(LCOH!$C$28=Menu!$A$6,'Approvvigionamento energia'!H361,0)</f>
        <v>608.55241949764445</v>
      </c>
      <c r="J361">
        <f>'Approvvigionamento energia'!A361+'Approvvigionamento energia'!B361+'Approvvigionamento energia'!I361</f>
        <v>817.15241949764447</v>
      </c>
      <c r="K361">
        <f>IF(MIN(LCOH!$C$18,J361)&gt;=$P$48*LCOH!$C$18, MIN(LCOH!$C$18,J361),0)</f>
        <v>817.15241949764447</v>
      </c>
      <c r="L361">
        <f t="shared" si="11"/>
        <v>0</v>
      </c>
      <c r="M361">
        <f>K361/LCOH!$C$18</f>
        <v>0.54476827966509633</v>
      </c>
      <c r="N361">
        <f>K361/LCOH!$C$34</f>
        <v>15.744747967199316</v>
      </c>
    </row>
    <row r="362" spans="1:14" x14ac:dyDescent="0.35">
      <c r="A362">
        <f>'Profilo fotovoltaico'!B364*LCOH!$C$20</f>
        <v>0</v>
      </c>
      <c r="B362">
        <f>'Profilo eolico'!B364*LCOH!$C$21</f>
        <v>209.3</v>
      </c>
      <c r="C362">
        <f>$P$35*'Profilo fotovoltaico'!B364</f>
        <v>0</v>
      </c>
      <c r="D362">
        <f>$Q$37*'Profilo eolico'!B364</f>
        <v>1221.1890834214478</v>
      </c>
      <c r="E362">
        <f>$P$39*'Profilo fotovoltaico'!B364+'Approvvigionamento energia'!$Q$39*'Profilo eolico'!B364</f>
        <v>915.89181256608572</v>
      </c>
      <c r="F362">
        <f>$P$41*'Profilo fotovoltaico'!B364+'Approvvigionamento energia'!$Q$41*'Profilo eolico'!B364</f>
        <v>610.59454171072389</v>
      </c>
      <c r="G362">
        <f>$P$43*'Profilo fotovoltaico'!B364+'Approvvigionamento energia'!$Q$43*'Profilo eolico'!B364</f>
        <v>305.29727085536194</v>
      </c>
      <c r="H362">
        <f t="shared" si="10"/>
        <v>1138.4335154826958</v>
      </c>
      <c r="I362">
        <f>IF(LCOH!$C$28=Menu!$A$1,'Approvvigionamento energia'!C362,0)+IF(LCOH!$C$28=Menu!$A$2,'Approvvigionamento energia'!D362,0)+IF(LCOH!$C$28=Menu!$A$3,'Approvvigionamento energia'!E362,0)+IF(LCOH!$C$28=Menu!$A$4,'Approvvigionamento energia'!F362,0)+IF(LCOH!$C$28=Menu!$A$5,'Approvvigionamento energia'!G362,0)+IF(LCOH!$C$28=Menu!$A$6,'Approvvigionamento energia'!H362,0)</f>
        <v>610.59454171072389</v>
      </c>
      <c r="J362">
        <f>'Approvvigionamento energia'!A362+'Approvvigionamento energia'!B362+'Approvvigionamento energia'!I362</f>
        <v>819.89454171072384</v>
      </c>
      <c r="K362">
        <f>IF(MIN(LCOH!$C$18,J362)&gt;=$P$48*LCOH!$C$18, MIN(LCOH!$C$18,J362),0)</f>
        <v>819.89454171072384</v>
      </c>
      <c r="L362">
        <f t="shared" si="11"/>
        <v>0</v>
      </c>
      <c r="M362">
        <f>K362/LCOH!$C$18</f>
        <v>0.5465963611404826</v>
      </c>
      <c r="N362">
        <f>K362/LCOH!$C$34</f>
        <v>15.797582691921463</v>
      </c>
    </row>
    <row r="363" spans="1:14" x14ac:dyDescent="0.35">
      <c r="A363">
        <f>'Profilo fotovoltaico'!B365*LCOH!$C$20</f>
        <v>0</v>
      </c>
      <c r="B363">
        <f>'Profilo eolico'!B365*LCOH!$C$21</f>
        <v>215.29999999999998</v>
      </c>
      <c r="C363">
        <f>$P$35*'Profilo fotovoltaico'!B365</f>
        <v>0</v>
      </c>
      <c r="D363">
        <f>$Q$37*'Profilo eolico'!B365</f>
        <v>1256.1968927885221</v>
      </c>
      <c r="E363">
        <f>$P$39*'Profilo fotovoltaico'!B365+'Approvvigionamento energia'!$Q$39*'Profilo eolico'!B365</f>
        <v>942.14766959139149</v>
      </c>
      <c r="F363">
        <f>$P$41*'Profilo fotovoltaico'!B365+'Approvvigionamento energia'!$Q$41*'Profilo eolico'!B365</f>
        <v>628.09844639426103</v>
      </c>
      <c r="G363">
        <f>$P$43*'Profilo fotovoltaico'!B365+'Approvvigionamento energia'!$Q$43*'Profilo eolico'!B365</f>
        <v>314.04922319713052</v>
      </c>
      <c r="H363">
        <f t="shared" si="10"/>
        <v>1138.4335154826958</v>
      </c>
      <c r="I363">
        <f>IF(LCOH!$C$28=Menu!$A$1,'Approvvigionamento energia'!C363,0)+IF(LCOH!$C$28=Menu!$A$2,'Approvvigionamento energia'!D363,0)+IF(LCOH!$C$28=Menu!$A$3,'Approvvigionamento energia'!E363,0)+IF(LCOH!$C$28=Menu!$A$4,'Approvvigionamento energia'!F363,0)+IF(LCOH!$C$28=Menu!$A$5,'Approvvigionamento energia'!G363,0)+IF(LCOH!$C$28=Menu!$A$6,'Approvvigionamento energia'!H363,0)</f>
        <v>628.09844639426103</v>
      </c>
      <c r="J363">
        <f>'Approvvigionamento energia'!A363+'Approvvigionamento energia'!B363+'Approvvigionamento energia'!I363</f>
        <v>843.39844639426099</v>
      </c>
      <c r="K363">
        <f>IF(MIN(LCOH!$C$18,J363)&gt;=$P$48*LCOH!$C$18, MIN(LCOH!$C$18,J363),0)</f>
        <v>843.39844639426099</v>
      </c>
      <c r="L363">
        <f t="shared" si="11"/>
        <v>0</v>
      </c>
      <c r="M363">
        <f>K363/LCOH!$C$18</f>
        <v>0.56226563092950732</v>
      </c>
      <c r="N363">
        <f>K363/LCOH!$C$34</f>
        <v>16.250451760968421</v>
      </c>
    </row>
    <row r="364" spans="1:14" x14ac:dyDescent="0.35">
      <c r="A364">
        <f>'Profilo fotovoltaico'!B366*LCOH!$C$20</f>
        <v>0</v>
      </c>
      <c r="B364">
        <f>'Profilo eolico'!B366*LCOH!$C$21</f>
        <v>224.39999999999998</v>
      </c>
      <c r="C364">
        <f>$P$35*'Profilo fotovoltaico'!B366</f>
        <v>0</v>
      </c>
      <c r="D364">
        <f>$Q$37*'Profilo eolico'!B366</f>
        <v>1309.2920703285849</v>
      </c>
      <c r="E364">
        <f>$P$39*'Profilo fotovoltaico'!B366+'Approvvigionamento energia'!$Q$39*'Profilo eolico'!B366</f>
        <v>981.96905274643871</v>
      </c>
      <c r="F364">
        <f>$P$41*'Profilo fotovoltaico'!B366+'Approvvigionamento energia'!$Q$41*'Profilo eolico'!B366</f>
        <v>654.64603516429247</v>
      </c>
      <c r="G364">
        <f>$P$43*'Profilo fotovoltaico'!B366+'Approvvigionamento energia'!$Q$43*'Profilo eolico'!B366</f>
        <v>327.32301758214624</v>
      </c>
      <c r="H364">
        <f t="shared" si="10"/>
        <v>1138.4335154826958</v>
      </c>
      <c r="I364">
        <f>IF(LCOH!$C$28=Menu!$A$1,'Approvvigionamento energia'!C364,0)+IF(LCOH!$C$28=Menu!$A$2,'Approvvigionamento energia'!D364,0)+IF(LCOH!$C$28=Menu!$A$3,'Approvvigionamento energia'!E364,0)+IF(LCOH!$C$28=Menu!$A$4,'Approvvigionamento energia'!F364,0)+IF(LCOH!$C$28=Menu!$A$5,'Approvvigionamento energia'!G364,0)+IF(LCOH!$C$28=Menu!$A$6,'Approvvigionamento energia'!H364,0)</f>
        <v>654.64603516429247</v>
      </c>
      <c r="J364">
        <f>'Approvvigionamento energia'!A364+'Approvvigionamento energia'!B364+'Approvvigionamento energia'!I364</f>
        <v>879.04603516429245</v>
      </c>
      <c r="K364">
        <f>IF(MIN(LCOH!$C$18,J364)&gt;=$P$48*LCOH!$C$18, MIN(LCOH!$C$18,J364),0)</f>
        <v>879.04603516429245</v>
      </c>
      <c r="L364">
        <f t="shared" si="11"/>
        <v>0</v>
      </c>
      <c r="M364">
        <f>K364/LCOH!$C$18</f>
        <v>0.58603069010952835</v>
      </c>
      <c r="N364">
        <f>K364/LCOH!$C$34</f>
        <v>16.93730318235631</v>
      </c>
    </row>
    <row r="365" spans="1:14" x14ac:dyDescent="0.35">
      <c r="A365">
        <f>'Profilo fotovoltaico'!B367*LCOH!$C$20</f>
        <v>0</v>
      </c>
      <c r="B365">
        <f>'Profilo eolico'!B367*LCOH!$C$21</f>
        <v>230</v>
      </c>
      <c r="C365">
        <f>$P$35*'Profilo fotovoltaico'!B367</f>
        <v>0</v>
      </c>
      <c r="D365">
        <f>$Q$37*'Profilo eolico'!B367</f>
        <v>1341.9660257378546</v>
      </c>
      <c r="E365">
        <f>$P$39*'Profilo fotovoltaico'!B367+'Approvvigionamento energia'!$Q$39*'Profilo eolico'!B367</f>
        <v>1006.4745193033909</v>
      </c>
      <c r="F365">
        <f>$P$41*'Profilo fotovoltaico'!B367+'Approvvigionamento energia'!$Q$41*'Profilo eolico'!B367</f>
        <v>670.98301286892729</v>
      </c>
      <c r="G365">
        <f>$P$43*'Profilo fotovoltaico'!B367+'Approvvigionamento energia'!$Q$43*'Profilo eolico'!B367</f>
        <v>335.49150643446364</v>
      </c>
      <c r="H365">
        <f t="shared" si="10"/>
        <v>1138.4335154826958</v>
      </c>
      <c r="I365">
        <f>IF(LCOH!$C$28=Menu!$A$1,'Approvvigionamento energia'!C365,0)+IF(LCOH!$C$28=Menu!$A$2,'Approvvigionamento energia'!D365,0)+IF(LCOH!$C$28=Menu!$A$3,'Approvvigionamento energia'!E365,0)+IF(LCOH!$C$28=Menu!$A$4,'Approvvigionamento energia'!F365,0)+IF(LCOH!$C$28=Menu!$A$5,'Approvvigionamento energia'!G365,0)+IF(LCOH!$C$28=Menu!$A$6,'Approvvigionamento energia'!H365,0)</f>
        <v>670.98301286892729</v>
      </c>
      <c r="J365">
        <f>'Approvvigionamento energia'!A365+'Approvvigionamento energia'!B365+'Approvvigionamento energia'!I365</f>
        <v>900.98301286892729</v>
      </c>
      <c r="K365">
        <f>IF(MIN(LCOH!$C$18,J365)&gt;=$P$48*LCOH!$C$18, MIN(LCOH!$C$18,J365),0)</f>
        <v>900.98301286892729</v>
      </c>
      <c r="L365">
        <f t="shared" si="11"/>
        <v>0</v>
      </c>
      <c r="M365">
        <f>K365/LCOH!$C$18</f>
        <v>0.60065534191261816</v>
      </c>
      <c r="N365">
        <f>K365/LCOH!$C$34</f>
        <v>17.359980980133475</v>
      </c>
    </row>
    <row r="366" spans="1:14" x14ac:dyDescent="0.35">
      <c r="A366">
        <f>'Profilo fotovoltaico'!B368*LCOH!$C$20</f>
        <v>0</v>
      </c>
      <c r="B366">
        <f>'Profilo eolico'!B368*LCOH!$C$21</f>
        <v>236.2</v>
      </c>
      <c r="C366">
        <f>$P$35*'Profilo fotovoltaico'!B368</f>
        <v>0</v>
      </c>
      <c r="D366">
        <f>$Q$37*'Profilo eolico'!B368</f>
        <v>1378.1407620838315</v>
      </c>
      <c r="E366">
        <f>$P$39*'Profilo fotovoltaico'!B368+'Approvvigionamento energia'!$Q$39*'Profilo eolico'!B368</f>
        <v>1033.6055715628736</v>
      </c>
      <c r="F366">
        <f>$P$41*'Profilo fotovoltaico'!B368+'Approvvigionamento energia'!$Q$41*'Profilo eolico'!B368</f>
        <v>689.07038104191577</v>
      </c>
      <c r="G366">
        <f>$P$43*'Profilo fotovoltaico'!B368+'Approvvigionamento energia'!$Q$43*'Profilo eolico'!B368</f>
        <v>344.53519052095788</v>
      </c>
      <c r="H366">
        <f t="shared" si="10"/>
        <v>1138.4335154826958</v>
      </c>
      <c r="I366">
        <f>IF(LCOH!$C$28=Menu!$A$1,'Approvvigionamento energia'!C366,0)+IF(LCOH!$C$28=Menu!$A$2,'Approvvigionamento energia'!D366,0)+IF(LCOH!$C$28=Menu!$A$3,'Approvvigionamento energia'!E366,0)+IF(LCOH!$C$28=Menu!$A$4,'Approvvigionamento energia'!F366,0)+IF(LCOH!$C$28=Menu!$A$5,'Approvvigionamento energia'!G366,0)+IF(LCOH!$C$28=Menu!$A$6,'Approvvigionamento energia'!H366,0)</f>
        <v>689.07038104191577</v>
      </c>
      <c r="J366">
        <f>'Approvvigionamento energia'!A366+'Approvvigionamento energia'!B366+'Approvvigionamento energia'!I366</f>
        <v>925.2703810419157</v>
      </c>
      <c r="K366">
        <f>IF(MIN(LCOH!$C$18,J366)&gt;=$P$48*LCOH!$C$18, MIN(LCOH!$C$18,J366),0)</f>
        <v>925.2703810419157</v>
      </c>
      <c r="L366">
        <f t="shared" si="11"/>
        <v>0</v>
      </c>
      <c r="M366">
        <f>K366/LCOH!$C$18</f>
        <v>0.61684692069461045</v>
      </c>
      <c r="N366">
        <f>K366/LCOH!$C$34</f>
        <v>17.827945684815333</v>
      </c>
    </row>
    <row r="367" spans="1:14" x14ac:dyDescent="0.35">
      <c r="A367">
        <f>'Profilo fotovoltaico'!B369*LCOH!$C$20</f>
        <v>0</v>
      </c>
      <c r="B367">
        <f>'Profilo eolico'!B369*LCOH!$C$21</f>
        <v>240.6</v>
      </c>
      <c r="C367">
        <f>$P$35*'Profilo fotovoltaico'!B369</f>
        <v>0</v>
      </c>
      <c r="D367">
        <f>$Q$37*'Profilo eolico'!B369</f>
        <v>1403.8131556196861</v>
      </c>
      <c r="E367">
        <f>$P$39*'Profilo fotovoltaico'!B369+'Approvvigionamento energia'!$Q$39*'Profilo eolico'!B369</f>
        <v>1052.8598667147646</v>
      </c>
      <c r="F367">
        <f>$P$41*'Profilo fotovoltaico'!B369+'Approvvigionamento energia'!$Q$41*'Profilo eolico'!B369</f>
        <v>701.90657780984304</v>
      </c>
      <c r="G367">
        <f>$P$43*'Profilo fotovoltaico'!B369+'Approvvigionamento energia'!$Q$43*'Profilo eolico'!B369</f>
        <v>350.95328890492152</v>
      </c>
      <c r="H367">
        <f t="shared" si="10"/>
        <v>1138.4335154826958</v>
      </c>
      <c r="I367">
        <f>IF(LCOH!$C$28=Menu!$A$1,'Approvvigionamento energia'!C367,0)+IF(LCOH!$C$28=Menu!$A$2,'Approvvigionamento energia'!D367,0)+IF(LCOH!$C$28=Menu!$A$3,'Approvvigionamento energia'!E367,0)+IF(LCOH!$C$28=Menu!$A$4,'Approvvigionamento energia'!F367,0)+IF(LCOH!$C$28=Menu!$A$5,'Approvvigionamento energia'!G367,0)+IF(LCOH!$C$28=Menu!$A$6,'Approvvigionamento energia'!H367,0)</f>
        <v>701.90657780984304</v>
      </c>
      <c r="J367">
        <f>'Approvvigionamento energia'!A367+'Approvvigionamento energia'!B367+'Approvvigionamento energia'!I367</f>
        <v>942.50657780984307</v>
      </c>
      <c r="K367">
        <f>IF(MIN(LCOH!$C$18,J367)&gt;=$P$48*LCOH!$C$18, MIN(LCOH!$C$18,J367),0)</f>
        <v>942.50657780984307</v>
      </c>
      <c r="L367">
        <f t="shared" si="11"/>
        <v>0</v>
      </c>
      <c r="M367">
        <f>K367/LCOH!$C$18</f>
        <v>0.6283377185398954</v>
      </c>
      <c r="N367">
        <f>K367/LCOH!$C$34</f>
        <v>18.160049668783103</v>
      </c>
    </row>
    <row r="368" spans="1:14" x14ac:dyDescent="0.35">
      <c r="A368">
        <f>'Profilo fotovoltaico'!B370*LCOH!$C$20</f>
        <v>1</v>
      </c>
      <c r="B368">
        <f>'Profilo eolico'!B370*LCOH!$C$21</f>
        <v>259.90000000000003</v>
      </c>
      <c r="C368">
        <f>$P$35*'Profilo fotovoltaico'!B370</f>
        <v>7.3546121876220649</v>
      </c>
      <c r="D368">
        <f>$Q$37*'Profilo eolico'!B370</f>
        <v>1516.4216090837758</v>
      </c>
      <c r="E368">
        <f>$P$39*'Profilo fotovoltaico'!B370+'Approvvigionamento energia'!$Q$39*'Profilo eolico'!B370</f>
        <v>1139.1548598597374</v>
      </c>
      <c r="F368">
        <f>$P$41*'Profilo fotovoltaico'!B370+'Approvvigionamento energia'!$Q$41*'Profilo eolico'!B370</f>
        <v>761.88811063569892</v>
      </c>
      <c r="G368">
        <f>$P$43*'Profilo fotovoltaico'!B370+'Approvvigionamento energia'!$Q$43*'Profilo eolico'!B370</f>
        <v>384.62136141166053</v>
      </c>
      <c r="H368">
        <f t="shared" si="10"/>
        <v>1138.4335154826958</v>
      </c>
      <c r="I368">
        <f>IF(LCOH!$C$28=Menu!$A$1,'Approvvigionamento energia'!C368,0)+IF(LCOH!$C$28=Menu!$A$2,'Approvvigionamento energia'!D368,0)+IF(LCOH!$C$28=Menu!$A$3,'Approvvigionamento energia'!E368,0)+IF(LCOH!$C$28=Menu!$A$4,'Approvvigionamento energia'!F368,0)+IF(LCOH!$C$28=Menu!$A$5,'Approvvigionamento energia'!G368,0)+IF(LCOH!$C$28=Menu!$A$6,'Approvvigionamento energia'!H368,0)</f>
        <v>761.88811063569892</v>
      </c>
      <c r="J368">
        <f>'Approvvigionamento energia'!A368+'Approvvigionamento energia'!B368+'Approvvigionamento energia'!I368</f>
        <v>1022.788110635699</v>
      </c>
      <c r="K368">
        <f>IF(MIN(LCOH!$C$18,J368)&gt;=$P$48*LCOH!$C$18, MIN(LCOH!$C$18,J368),0)</f>
        <v>1022.788110635699</v>
      </c>
      <c r="L368">
        <f t="shared" si="11"/>
        <v>0</v>
      </c>
      <c r="M368">
        <f>K368/LCOH!$C$18</f>
        <v>0.68185874042379935</v>
      </c>
      <c r="N368">
        <f>K368/LCOH!$C$34</f>
        <v>19.706900012248536</v>
      </c>
    </row>
    <row r="369" spans="1:14" x14ac:dyDescent="0.35">
      <c r="A369">
        <f>'Profilo fotovoltaico'!B371*LCOH!$C$20</f>
        <v>81</v>
      </c>
      <c r="B369">
        <f>'Profilo eolico'!B371*LCOH!$C$21</f>
        <v>281.3</v>
      </c>
      <c r="C369">
        <f>$P$35*'Profilo fotovoltaico'!B371</f>
        <v>595.72358719738725</v>
      </c>
      <c r="D369">
        <f>$Q$37*'Profilo eolico'!B371</f>
        <v>1641.2827958263413</v>
      </c>
      <c r="E369">
        <f>$P$39*'Profilo fotovoltaico'!B371+'Approvvigionamento energia'!$Q$39*'Profilo eolico'!B371</f>
        <v>1379.8929936691027</v>
      </c>
      <c r="F369">
        <f>$P$41*'Profilo fotovoltaico'!B371+'Approvvigionamento energia'!$Q$41*'Profilo eolico'!B371</f>
        <v>1118.5031915118643</v>
      </c>
      <c r="G369">
        <f>$P$43*'Profilo fotovoltaico'!B371+'Approvvigionamento energia'!$Q$43*'Profilo eolico'!B371</f>
        <v>857.11338935462572</v>
      </c>
      <c r="H369">
        <f t="shared" si="10"/>
        <v>1138.4335154826958</v>
      </c>
      <c r="I369">
        <f>IF(LCOH!$C$28=Menu!$A$1,'Approvvigionamento energia'!C369,0)+IF(LCOH!$C$28=Menu!$A$2,'Approvvigionamento energia'!D369,0)+IF(LCOH!$C$28=Menu!$A$3,'Approvvigionamento energia'!E369,0)+IF(LCOH!$C$28=Menu!$A$4,'Approvvigionamento energia'!F369,0)+IF(LCOH!$C$28=Menu!$A$5,'Approvvigionamento energia'!G369,0)+IF(LCOH!$C$28=Menu!$A$6,'Approvvigionamento energia'!H369,0)</f>
        <v>1118.5031915118643</v>
      </c>
      <c r="J369">
        <f>'Approvvigionamento energia'!A369+'Approvvigionamento energia'!B369+'Approvvigionamento energia'!I369</f>
        <v>1480.8031915118643</v>
      </c>
      <c r="K369">
        <f>IF(MIN(LCOH!$C$18,J369)&gt;=$P$48*LCOH!$C$18, MIN(LCOH!$C$18,J369),0)</f>
        <v>1480.8031915118643</v>
      </c>
      <c r="L369">
        <f t="shared" si="11"/>
        <v>0</v>
      </c>
      <c r="M369">
        <f>K369/LCOH!$C$18</f>
        <v>0.98720212767457616</v>
      </c>
      <c r="N369">
        <f>K369/LCOH!$C$34</f>
        <v>28.531853400999314</v>
      </c>
    </row>
    <row r="370" spans="1:14" x14ac:dyDescent="0.35">
      <c r="A370">
        <f>'Profilo fotovoltaico'!B372*LCOH!$C$20</f>
        <v>196</v>
      </c>
      <c r="B370">
        <f>'Profilo eolico'!B372*LCOH!$C$21</f>
        <v>315</v>
      </c>
      <c r="C370">
        <f>$P$35*'Profilo fotovoltaico'!B372</f>
        <v>1441.5039887739249</v>
      </c>
      <c r="D370">
        <f>$Q$37*'Profilo eolico'!B372</f>
        <v>1837.9099917714095</v>
      </c>
      <c r="E370">
        <f>$P$39*'Profilo fotovoltaico'!B372+'Approvvigionamento energia'!$Q$39*'Profilo eolico'!B372</f>
        <v>1738.8084910220382</v>
      </c>
      <c r="F370">
        <f>$P$41*'Profilo fotovoltaico'!B372+'Approvvigionamento energia'!$Q$41*'Profilo eolico'!B372</f>
        <v>1639.7069902726671</v>
      </c>
      <c r="G370">
        <f>$P$43*'Profilo fotovoltaico'!B372+'Approvvigionamento energia'!$Q$43*'Profilo eolico'!B372</f>
        <v>1540.605489523296</v>
      </c>
      <c r="H370">
        <f t="shared" si="10"/>
        <v>1138.4335154826958</v>
      </c>
      <c r="I370">
        <f>IF(LCOH!$C$28=Menu!$A$1,'Approvvigionamento energia'!C370,0)+IF(LCOH!$C$28=Menu!$A$2,'Approvvigionamento energia'!D370,0)+IF(LCOH!$C$28=Menu!$A$3,'Approvvigionamento energia'!E370,0)+IF(LCOH!$C$28=Menu!$A$4,'Approvvigionamento energia'!F370,0)+IF(LCOH!$C$28=Menu!$A$5,'Approvvigionamento energia'!G370,0)+IF(LCOH!$C$28=Menu!$A$6,'Approvvigionamento energia'!H370,0)</f>
        <v>1639.7069902726671</v>
      </c>
      <c r="J370">
        <f>'Approvvigionamento energia'!A370+'Approvvigionamento energia'!B370+'Approvvigionamento energia'!I370</f>
        <v>2150.7069902726671</v>
      </c>
      <c r="K370">
        <f>IF(MIN(LCOH!$C$18,J370)&gt;=$P$48*LCOH!$C$18, MIN(LCOH!$C$18,J370),0)</f>
        <v>1500</v>
      </c>
      <c r="L370">
        <f t="shared" si="11"/>
        <v>650.7069902726671</v>
      </c>
      <c r="M370">
        <f>K370/LCOH!$C$18</f>
        <v>1</v>
      </c>
      <c r="N370">
        <f>K370/LCOH!$C$34</f>
        <v>28.901734104046245</v>
      </c>
    </row>
    <row r="371" spans="1:14" x14ac:dyDescent="0.35">
      <c r="A371">
        <f>'Profilo fotovoltaico'!B373*LCOH!$C$20</f>
        <v>278</v>
      </c>
      <c r="B371">
        <f>'Profilo eolico'!B373*LCOH!$C$21</f>
        <v>376.59999999999997</v>
      </c>
      <c r="C371">
        <f>$P$35*'Profilo fotovoltaico'!B373</f>
        <v>2044.5821881589343</v>
      </c>
      <c r="D371">
        <f>$Q$37*'Profilo eolico'!B373</f>
        <v>2197.3235012733739</v>
      </c>
      <c r="E371">
        <f>$P$39*'Profilo fotovoltaico'!B373+'Approvvigionamento energia'!$Q$39*'Profilo eolico'!B373</f>
        <v>2159.1381729947639</v>
      </c>
      <c r="F371">
        <f>$P$41*'Profilo fotovoltaico'!B373+'Approvvigionamento energia'!$Q$41*'Profilo eolico'!B373</f>
        <v>2120.9528447161542</v>
      </c>
      <c r="G371">
        <f>$P$43*'Profilo fotovoltaico'!B373+'Approvvigionamento energia'!$Q$43*'Profilo eolico'!B373</f>
        <v>2082.7675164375441</v>
      </c>
      <c r="H371">
        <f t="shared" si="10"/>
        <v>1138.4335154826958</v>
      </c>
      <c r="I371">
        <f>IF(LCOH!$C$28=Menu!$A$1,'Approvvigionamento energia'!C371,0)+IF(LCOH!$C$28=Menu!$A$2,'Approvvigionamento energia'!D371,0)+IF(LCOH!$C$28=Menu!$A$3,'Approvvigionamento energia'!E371,0)+IF(LCOH!$C$28=Menu!$A$4,'Approvvigionamento energia'!F371,0)+IF(LCOH!$C$28=Menu!$A$5,'Approvvigionamento energia'!G371,0)+IF(LCOH!$C$28=Menu!$A$6,'Approvvigionamento energia'!H371,0)</f>
        <v>2120.9528447161542</v>
      </c>
      <c r="J371">
        <f>'Approvvigionamento energia'!A371+'Approvvigionamento energia'!B371+'Approvvigionamento energia'!I371</f>
        <v>2775.5528447161541</v>
      </c>
      <c r="K371">
        <f>IF(MIN(LCOH!$C$18,J371)&gt;=$P$48*LCOH!$C$18, MIN(LCOH!$C$18,J371),0)</f>
        <v>1500</v>
      </c>
      <c r="L371">
        <f t="shared" si="11"/>
        <v>1275.5528447161541</v>
      </c>
      <c r="M371">
        <f>K371/LCOH!$C$18</f>
        <v>1</v>
      </c>
      <c r="N371">
        <f>K371/LCOH!$C$34</f>
        <v>28.901734104046245</v>
      </c>
    </row>
    <row r="372" spans="1:14" x14ac:dyDescent="0.35">
      <c r="A372">
        <f>'Profilo fotovoltaico'!B374*LCOH!$C$20</f>
        <v>329</v>
      </c>
      <c r="B372">
        <f>'Profilo eolico'!B374*LCOH!$C$21</f>
        <v>446.29999999999995</v>
      </c>
      <c r="C372">
        <f>$P$35*'Profilo fotovoltaico'!B374</f>
        <v>2419.6674097276596</v>
      </c>
      <c r="D372">
        <f>$Q$37*'Profilo eolico'!B374</f>
        <v>2603.9975534208888</v>
      </c>
      <c r="E372">
        <f>$P$39*'Profilo fotovoltaico'!B374+'Approvvigionamento energia'!$Q$39*'Profilo eolico'!B374</f>
        <v>2557.9150174975816</v>
      </c>
      <c r="F372">
        <f>$P$41*'Profilo fotovoltaico'!B374+'Approvvigionamento energia'!$Q$41*'Profilo eolico'!B374</f>
        <v>2511.8324815742744</v>
      </c>
      <c r="G372">
        <f>$P$43*'Profilo fotovoltaico'!B374+'Approvvigionamento energia'!$Q$43*'Profilo eolico'!B374</f>
        <v>2465.7499456509668</v>
      </c>
      <c r="H372">
        <f t="shared" si="10"/>
        <v>1138.4335154826958</v>
      </c>
      <c r="I372">
        <f>IF(LCOH!$C$28=Menu!$A$1,'Approvvigionamento energia'!C372,0)+IF(LCOH!$C$28=Menu!$A$2,'Approvvigionamento energia'!D372,0)+IF(LCOH!$C$28=Menu!$A$3,'Approvvigionamento energia'!E372,0)+IF(LCOH!$C$28=Menu!$A$4,'Approvvigionamento energia'!F372,0)+IF(LCOH!$C$28=Menu!$A$5,'Approvvigionamento energia'!G372,0)+IF(LCOH!$C$28=Menu!$A$6,'Approvvigionamento energia'!H372,0)</f>
        <v>2511.8324815742744</v>
      </c>
      <c r="J372">
        <f>'Approvvigionamento energia'!A372+'Approvvigionamento energia'!B372+'Approvvigionamento energia'!I372</f>
        <v>3287.1324815742746</v>
      </c>
      <c r="K372">
        <f>IF(MIN(LCOH!$C$18,J372)&gt;=$P$48*LCOH!$C$18, MIN(LCOH!$C$18,J372),0)</f>
        <v>1500</v>
      </c>
      <c r="L372">
        <f t="shared" si="11"/>
        <v>1787.1324815742746</v>
      </c>
      <c r="M372">
        <f>K372/LCOH!$C$18</f>
        <v>1</v>
      </c>
      <c r="N372">
        <f>K372/LCOH!$C$34</f>
        <v>28.901734104046245</v>
      </c>
    </row>
    <row r="373" spans="1:14" x14ac:dyDescent="0.35">
      <c r="A373">
        <f>'Profilo fotovoltaico'!B375*LCOH!$C$20</f>
        <v>335</v>
      </c>
      <c r="B373">
        <f>'Profilo eolico'!B375*LCOH!$C$21</f>
        <v>503.70000000000005</v>
      </c>
      <c r="C373">
        <f>$P$35*'Profilo fotovoltaico'!B375</f>
        <v>2463.7950828533917</v>
      </c>
      <c r="D373">
        <f>$Q$37*'Profilo eolico'!B375</f>
        <v>2938.9055963659016</v>
      </c>
      <c r="E373">
        <f>$P$39*'Profilo fotovoltaico'!B375+'Approvvigionamento energia'!$Q$39*'Profilo eolico'!B375</f>
        <v>2820.1279679877744</v>
      </c>
      <c r="F373">
        <f>$P$41*'Profilo fotovoltaico'!B375+'Approvvigionamento energia'!$Q$41*'Profilo eolico'!B375</f>
        <v>2701.3503396096467</v>
      </c>
      <c r="G373">
        <f>$P$43*'Profilo fotovoltaico'!B375+'Approvvigionamento energia'!$Q$43*'Profilo eolico'!B375</f>
        <v>2582.5727112315194</v>
      </c>
      <c r="H373">
        <f t="shared" si="10"/>
        <v>1138.4335154826958</v>
      </c>
      <c r="I373">
        <f>IF(LCOH!$C$28=Menu!$A$1,'Approvvigionamento energia'!C373,0)+IF(LCOH!$C$28=Menu!$A$2,'Approvvigionamento energia'!D373,0)+IF(LCOH!$C$28=Menu!$A$3,'Approvvigionamento energia'!E373,0)+IF(LCOH!$C$28=Menu!$A$4,'Approvvigionamento energia'!F373,0)+IF(LCOH!$C$28=Menu!$A$5,'Approvvigionamento energia'!G373,0)+IF(LCOH!$C$28=Menu!$A$6,'Approvvigionamento energia'!H373,0)</f>
        <v>2701.3503396096467</v>
      </c>
      <c r="J373">
        <f>'Approvvigionamento energia'!A373+'Approvvigionamento energia'!B373+'Approvvigionamento energia'!I373</f>
        <v>3540.0503396096465</v>
      </c>
      <c r="K373">
        <f>IF(MIN(LCOH!$C$18,J373)&gt;=$P$48*LCOH!$C$18, MIN(LCOH!$C$18,J373),0)</f>
        <v>1500</v>
      </c>
      <c r="L373">
        <f t="shared" si="11"/>
        <v>2040.0503396096465</v>
      </c>
      <c r="M373">
        <f>K373/LCOH!$C$18</f>
        <v>1</v>
      </c>
      <c r="N373">
        <f>K373/LCOH!$C$34</f>
        <v>28.901734104046245</v>
      </c>
    </row>
    <row r="374" spans="1:14" x14ac:dyDescent="0.35">
      <c r="A374">
        <f>'Profilo fotovoltaico'!B376*LCOH!$C$20</f>
        <v>303</v>
      </c>
      <c r="B374">
        <f>'Profilo eolico'!B376*LCOH!$C$21</f>
        <v>541.69999999999993</v>
      </c>
      <c r="C374">
        <f>$P$35*'Profilo fotovoltaico'!B376</f>
        <v>2228.4474928494856</v>
      </c>
      <c r="D374">
        <f>$Q$37*'Profilo eolico'!B376</f>
        <v>3160.6217223573726</v>
      </c>
      <c r="E374">
        <f>$P$39*'Profilo fotovoltaico'!B376+'Approvvigionamento energia'!$Q$39*'Profilo eolico'!B376</f>
        <v>2927.5781649804007</v>
      </c>
      <c r="F374">
        <f>$P$41*'Profilo fotovoltaico'!B376+'Approvvigionamento energia'!$Q$41*'Profilo eolico'!B376</f>
        <v>2694.5346076034293</v>
      </c>
      <c r="G374">
        <f>$P$43*'Profilo fotovoltaico'!B376+'Approvvigionamento energia'!$Q$43*'Profilo eolico'!B376</f>
        <v>2461.4910502264574</v>
      </c>
      <c r="H374">
        <f t="shared" si="10"/>
        <v>1138.4335154826958</v>
      </c>
      <c r="I374">
        <f>IF(LCOH!$C$28=Menu!$A$1,'Approvvigionamento energia'!C374,0)+IF(LCOH!$C$28=Menu!$A$2,'Approvvigionamento energia'!D374,0)+IF(LCOH!$C$28=Menu!$A$3,'Approvvigionamento energia'!E374,0)+IF(LCOH!$C$28=Menu!$A$4,'Approvvigionamento energia'!F374,0)+IF(LCOH!$C$28=Menu!$A$5,'Approvvigionamento energia'!G374,0)+IF(LCOH!$C$28=Menu!$A$6,'Approvvigionamento energia'!H374,0)</f>
        <v>2694.5346076034293</v>
      </c>
      <c r="J374">
        <f>'Approvvigionamento energia'!A374+'Approvvigionamento energia'!B374+'Approvvigionamento energia'!I374</f>
        <v>3539.2346076034291</v>
      </c>
      <c r="K374">
        <f>IF(MIN(LCOH!$C$18,J374)&gt;=$P$48*LCOH!$C$18, MIN(LCOH!$C$18,J374),0)</f>
        <v>1500</v>
      </c>
      <c r="L374">
        <f t="shared" si="11"/>
        <v>2039.2346076034291</v>
      </c>
      <c r="M374">
        <f>K374/LCOH!$C$18</f>
        <v>1</v>
      </c>
      <c r="N374">
        <f>K374/LCOH!$C$34</f>
        <v>28.901734104046245</v>
      </c>
    </row>
    <row r="375" spans="1:14" x14ac:dyDescent="0.35">
      <c r="A375">
        <f>'Profilo fotovoltaico'!B377*LCOH!$C$20</f>
        <v>239</v>
      </c>
      <c r="B375">
        <f>'Profilo eolico'!B377*LCOH!$C$21</f>
        <v>539.4</v>
      </c>
      <c r="C375">
        <f>$P$35*'Profilo fotovoltaico'!B377</f>
        <v>1757.7523128416735</v>
      </c>
      <c r="D375">
        <f>$Q$37*'Profilo eolico'!B377</f>
        <v>3147.2020620999942</v>
      </c>
      <c r="E375">
        <f>$P$39*'Profilo fotovoltaico'!B377+'Approvvigionamento energia'!$Q$39*'Profilo eolico'!B377</f>
        <v>2799.8396247854143</v>
      </c>
      <c r="F375">
        <f>$P$41*'Profilo fotovoltaico'!B377+'Approvvigionamento energia'!$Q$41*'Profilo eolico'!B377</f>
        <v>2452.477187470834</v>
      </c>
      <c r="G375">
        <f>$P$43*'Profilo fotovoltaico'!B377+'Approvvigionamento energia'!$Q$43*'Profilo eolico'!B377</f>
        <v>2105.1147501562536</v>
      </c>
      <c r="H375">
        <f t="shared" si="10"/>
        <v>1138.4335154826958</v>
      </c>
      <c r="I375">
        <f>IF(LCOH!$C$28=Menu!$A$1,'Approvvigionamento energia'!C375,0)+IF(LCOH!$C$28=Menu!$A$2,'Approvvigionamento energia'!D375,0)+IF(LCOH!$C$28=Menu!$A$3,'Approvvigionamento energia'!E375,0)+IF(LCOH!$C$28=Menu!$A$4,'Approvvigionamento energia'!F375,0)+IF(LCOH!$C$28=Menu!$A$5,'Approvvigionamento energia'!G375,0)+IF(LCOH!$C$28=Menu!$A$6,'Approvvigionamento energia'!H375,0)</f>
        <v>2452.477187470834</v>
      </c>
      <c r="J375">
        <f>'Approvvigionamento energia'!A375+'Approvvigionamento energia'!B375+'Approvvigionamento energia'!I375</f>
        <v>3230.8771874708341</v>
      </c>
      <c r="K375">
        <f>IF(MIN(LCOH!$C$18,J375)&gt;=$P$48*LCOH!$C$18, MIN(LCOH!$C$18,J375),0)</f>
        <v>1500</v>
      </c>
      <c r="L375">
        <f t="shared" si="11"/>
        <v>1730.8771874708341</v>
      </c>
      <c r="M375">
        <f>K375/LCOH!$C$18</f>
        <v>1</v>
      </c>
      <c r="N375">
        <f>K375/LCOH!$C$34</f>
        <v>28.901734104046245</v>
      </c>
    </row>
    <row r="376" spans="1:14" x14ac:dyDescent="0.35">
      <c r="A376">
        <f>'Profilo fotovoltaico'!B378*LCOH!$C$20</f>
        <v>144</v>
      </c>
      <c r="B376">
        <f>'Profilo eolico'!B378*LCOH!$C$21</f>
        <v>518.1</v>
      </c>
      <c r="C376">
        <f>$P$35*'Profilo fotovoltaico'!B378</f>
        <v>1059.0641550175774</v>
      </c>
      <c r="D376">
        <f>$Q$37*'Profilo eolico'!B378</f>
        <v>3022.9243388468803</v>
      </c>
      <c r="E376">
        <f>$P$39*'Profilo fotovoltaico'!B378+'Approvvigionamento energia'!$Q$39*'Profilo eolico'!B378</f>
        <v>2531.959292889554</v>
      </c>
      <c r="F376">
        <f>$P$41*'Profilo fotovoltaico'!B378+'Approvvigionamento energia'!$Q$41*'Profilo eolico'!B378</f>
        <v>2040.9942469322289</v>
      </c>
      <c r="G376">
        <f>$P$43*'Profilo fotovoltaico'!B378+'Approvvigionamento energia'!$Q$43*'Profilo eolico'!B378</f>
        <v>1550.0292009749032</v>
      </c>
      <c r="H376">
        <f t="shared" si="10"/>
        <v>1138.4335154826958</v>
      </c>
      <c r="I376">
        <f>IF(LCOH!$C$28=Menu!$A$1,'Approvvigionamento energia'!C376,0)+IF(LCOH!$C$28=Menu!$A$2,'Approvvigionamento energia'!D376,0)+IF(LCOH!$C$28=Menu!$A$3,'Approvvigionamento energia'!E376,0)+IF(LCOH!$C$28=Menu!$A$4,'Approvvigionamento energia'!F376,0)+IF(LCOH!$C$28=Menu!$A$5,'Approvvigionamento energia'!G376,0)+IF(LCOH!$C$28=Menu!$A$6,'Approvvigionamento energia'!H376,0)</f>
        <v>2040.9942469322289</v>
      </c>
      <c r="J376">
        <f>'Approvvigionamento energia'!A376+'Approvvigionamento energia'!B376+'Approvvigionamento energia'!I376</f>
        <v>2703.094246932229</v>
      </c>
      <c r="K376">
        <f>IF(MIN(LCOH!$C$18,J376)&gt;=$P$48*LCOH!$C$18, MIN(LCOH!$C$18,J376),0)</f>
        <v>1500</v>
      </c>
      <c r="L376">
        <f t="shared" si="11"/>
        <v>1203.094246932229</v>
      </c>
      <c r="M376">
        <f>K376/LCOH!$C$18</f>
        <v>1</v>
      </c>
      <c r="N376">
        <f>K376/LCOH!$C$34</f>
        <v>28.901734104046245</v>
      </c>
    </row>
    <row r="377" spans="1:14" x14ac:dyDescent="0.35">
      <c r="A377">
        <f>'Profilo fotovoltaico'!B379*LCOH!$C$20</f>
        <v>32</v>
      </c>
      <c r="B377">
        <f>'Profilo eolico'!B379*LCOH!$C$21</f>
        <v>542.6</v>
      </c>
      <c r="C377">
        <f>$P$35*'Profilo fotovoltaico'!B379</f>
        <v>235.34759000390608</v>
      </c>
      <c r="D377">
        <f>$Q$37*'Profilo eolico'!B379</f>
        <v>3165.8728937624342</v>
      </c>
      <c r="E377">
        <f>$P$39*'Profilo fotovoltaico'!B379+'Approvvigionamento energia'!$Q$39*'Profilo eolico'!B379</f>
        <v>2433.2415678228022</v>
      </c>
      <c r="F377">
        <f>$P$41*'Profilo fotovoltaico'!B379+'Approvvigionamento energia'!$Q$41*'Profilo eolico'!B379</f>
        <v>1700.6102418831701</v>
      </c>
      <c r="G377">
        <f>$P$43*'Profilo fotovoltaico'!B379+'Approvvigionamento energia'!$Q$43*'Profilo eolico'!B379</f>
        <v>967.97891594353814</v>
      </c>
      <c r="H377">
        <f t="shared" si="10"/>
        <v>1138.4335154826958</v>
      </c>
      <c r="I377">
        <f>IF(LCOH!$C$28=Menu!$A$1,'Approvvigionamento energia'!C377,0)+IF(LCOH!$C$28=Menu!$A$2,'Approvvigionamento energia'!D377,0)+IF(LCOH!$C$28=Menu!$A$3,'Approvvigionamento energia'!E377,0)+IF(LCOH!$C$28=Menu!$A$4,'Approvvigionamento energia'!F377,0)+IF(LCOH!$C$28=Menu!$A$5,'Approvvigionamento energia'!G377,0)+IF(LCOH!$C$28=Menu!$A$6,'Approvvigionamento energia'!H377,0)</f>
        <v>1700.6102418831701</v>
      </c>
      <c r="J377">
        <f>'Approvvigionamento energia'!A377+'Approvvigionamento energia'!B377+'Approvvigionamento energia'!I377</f>
        <v>2275.2102418831701</v>
      </c>
      <c r="K377">
        <f>IF(MIN(LCOH!$C$18,J377)&gt;=$P$48*LCOH!$C$18, MIN(LCOH!$C$18,J377),0)</f>
        <v>1500</v>
      </c>
      <c r="L377">
        <f t="shared" si="11"/>
        <v>775.21024188317006</v>
      </c>
      <c r="M377">
        <f>K377/LCOH!$C$18</f>
        <v>1</v>
      </c>
      <c r="N377">
        <f>K377/LCOH!$C$34</f>
        <v>28.901734104046245</v>
      </c>
    </row>
    <row r="378" spans="1:14" x14ac:dyDescent="0.35">
      <c r="A378">
        <f>'Profilo fotovoltaico'!B380*LCOH!$C$20</f>
        <v>0</v>
      </c>
      <c r="B378">
        <f>'Profilo eolico'!B380*LCOH!$C$21</f>
        <v>558.20000000000005</v>
      </c>
      <c r="C378">
        <f>$P$35*'Profilo fotovoltaico'!B380</f>
        <v>0</v>
      </c>
      <c r="D378">
        <f>$Q$37*'Profilo eolico'!B380</f>
        <v>3256.893198116828</v>
      </c>
      <c r="E378">
        <f>$P$39*'Profilo fotovoltaico'!B380+'Approvvigionamento energia'!$Q$39*'Profilo eolico'!B380</f>
        <v>2442.669898587621</v>
      </c>
      <c r="F378">
        <f>$P$41*'Profilo fotovoltaico'!B380+'Approvvigionamento energia'!$Q$41*'Profilo eolico'!B380</f>
        <v>1628.446599058414</v>
      </c>
      <c r="G378">
        <f>$P$43*'Profilo fotovoltaico'!B380+'Approvvigionamento energia'!$Q$43*'Profilo eolico'!B380</f>
        <v>814.223299529207</v>
      </c>
      <c r="H378">
        <f t="shared" si="10"/>
        <v>1138.4335154826958</v>
      </c>
      <c r="I378">
        <f>IF(LCOH!$C$28=Menu!$A$1,'Approvvigionamento energia'!C378,0)+IF(LCOH!$C$28=Menu!$A$2,'Approvvigionamento energia'!D378,0)+IF(LCOH!$C$28=Menu!$A$3,'Approvvigionamento energia'!E378,0)+IF(LCOH!$C$28=Menu!$A$4,'Approvvigionamento energia'!F378,0)+IF(LCOH!$C$28=Menu!$A$5,'Approvvigionamento energia'!G378,0)+IF(LCOH!$C$28=Menu!$A$6,'Approvvigionamento energia'!H378,0)</f>
        <v>1628.446599058414</v>
      </c>
      <c r="J378">
        <f>'Approvvigionamento energia'!A378+'Approvvigionamento energia'!B378+'Approvvigionamento energia'!I378</f>
        <v>2186.6465990584138</v>
      </c>
      <c r="K378">
        <f>IF(MIN(LCOH!$C$18,J378)&gt;=$P$48*LCOH!$C$18, MIN(LCOH!$C$18,J378),0)</f>
        <v>1500</v>
      </c>
      <c r="L378">
        <f t="shared" si="11"/>
        <v>686.64659905841381</v>
      </c>
      <c r="M378">
        <f>K378/LCOH!$C$18</f>
        <v>1</v>
      </c>
      <c r="N378">
        <f>K378/LCOH!$C$34</f>
        <v>28.901734104046245</v>
      </c>
    </row>
    <row r="379" spans="1:14" x14ac:dyDescent="0.35">
      <c r="A379">
        <f>'Profilo fotovoltaico'!B381*LCOH!$C$20</f>
        <v>0</v>
      </c>
      <c r="B379">
        <f>'Profilo eolico'!B381*LCOH!$C$21</f>
        <v>539.90000000000009</v>
      </c>
      <c r="C379">
        <f>$P$35*'Profilo fotovoltaico'!B381</f>
        <v>0</v>
      </c>
      <c r="D379">
        <f>$Q$37*'Profilo eolico'!B381</f>
        <v>3150.1193795472509</v>
      </c>
      <c r="E379">
        <f>$P$39*'Profilo fotovoltaico'!B381+'Approvvigionamento energia'!$Q$39*'Profilo eolico'!B381</f>
        <v>2362.5895346604379</v>
      </c>
      <c r="F379">
        <f>$P$41*'Profilo fotovoltaico'!B381+'Approvvigionamento energia'!$Q$41*'Profilo eolico'!B381</f>
        <v>1575.0596897736255</v>
      </c>
      <c r="G379">
        <f>$P$43*'Profilo fotovoltaico'!B381+'Approvvigionamento energia'!$Q$43*'Profilo eolico'!B381</f>
        <v>787.52984488681273</v>
      </c>
      <c r="H379">
        <f t="shared" si="10"/>
        <v>1138.4335154826958</v>
      </c>
      <c r="I379">
        <f>IF(LCOH!$C$28=Menu!$A$1,'Approvvigionamento energia'!C379,0)+IF(LCOH!$C$28=Menu!$A$2,'Approvvigionamento energia'!D379,0)+IF(LCOH!$C$28=Menu!$A$3,'Approvvigionamento energia'!E379,0)+IF(LCOH!$C$28=Menu!$A$4,'Approvvigionamento energia'!F379,0)+IF(LCOH!$C$28=Menu!$A$5,'Approvvigionamento energia'!G379,0)+IF(LCOH!$C$28=Menu!$A$6,'Approvvigionamento energia'!H379,0)</f>
        <v>1575.0596897736255</v>
      </c>
      <c r="J379">
        <f>'Approvvigionamento energia'!A379+'Approvvigionamento energia'!B379+'Approvvigionamento energia'!I379</f>
        <v>2114.9596897736255</v>
      </c>
      <c r="K379">
        <f>IF(MIN(LCOH!$C$18,J379)&gt;=$P$48*LCOH!$C$18, MIN(LCOH!$C$18,J379),0)</f>
        <v>1500</v>
      </c>
      <c r="L379">
        <f t="shared" si="11"/>
        <v>614.95968977362554</v>
      </c>
      <c r="M379">
        <f>K379/LCOH!$C$18</f>
        <v>1</v>
      </c>
      <c r="N379">
        <f>K379/LCOH!$C$34</f>
        <v>28.901734104046245</v>
      </c>
    </row>
    <row r="380" spans="1:14" x14ac:dyDescent="0.35">
      <c r="A380">
        <f>'Profilo fotovoltaico'!B382*LCOH!$C$20</f>
        <v>0</v>
      </c>
      <c r="B380">
        <f>'Profilo eolico'!B382*LCOH!$C$21</f>
        <v>535.80000000000007</v>
      </c>
      <c r="C380">
        <f>$P$35*'Profilo fotovoltaico'!B382</f>
        <v>0</v>
      </c>
      <c r="D380">
        <f>$Q$37*'Profilo eolico'!B382</f>
        <v>3126.1973764797499</v>
      </c>
      <c r="E380">
        <f>$P$39*'Profilo fotovoltaico'!B382+'Approvvigionamento energia'!$Q$39*'Profilo eolico'!B382</f>
        <v>2344.6480323598125</v>
      </c>
      <c r="F380">
        <f>$P$41*'Profilo fotovoltaico'!B382+'Approvvigionamento energia'!$Q$41*'Profilo eolico'!B382</f>
        <v>1563.0986882398749</v>
      </c>
      <c r="G380">
        <f>$P$43*'Profilo fotovoltaico'!B382+'Approvvigionamento energia'!$Q$43*'Profilo eolico'!B382</f>
        <v>781.54934411993747</v>
      </c>
      <c r="H380">
        <f t="shared" si="10"/>
        <v>1138.4335154826958</v>
      </c>
      <c r="I380">
        <f>IF(LCOH!$C$28=Menu!$A$1,'Approvvigionamento energia'!C380,0)+IF(LCOH!$C$28=Menu!$A$2,'Approvvigionamento energia'!D380,0)+IF(LCOH!$C$28=Menu!$A$3,'Approvvigionamento energia'!E380,0)+IF(LCOH!$C$28=Menu!$A$4,'Approvvigionamento energia'!F380,0)+IF(LCOH!$C$28=Menu!$A$5,'Approvvigionamento energia'!G380,0)+IF(LCOH!$C$28=Menu!$A$6,'Approvvigionamento energia'!H380,0)</f>
        <v>1563.0986882398749</v>
      </c>
      <c r="J380">
        <f>'Approvvigionamento energia'!A380+'Approvvigionamento energia'!B380+'Approvvigionamento energia'!I380</f>
        <v>2098.8986882398749</v>
      </c>
      <c r="K380">
        <f>IF(MIN(LCOH!$C$18,J380)&gt;=$P$48*LCOH!$C$18, MIN(LCOH!$C$18,J380),0)</f>
        <v>1500</v>
      </c>
      <c r="L380">
        <f t="shared" si="11"/>
        <v>598.8986882398749</v>
      </c>
      <c r="M380">
        <f>K380/LCOH!$C$18</f>
        <v>1</v>
      </c>
      <c r="N380">
        <f>K380/LCOH!$C$34</f>
        <v>28.901734104046245</v>
      </c>
    </row>
    <row r="381" spans="1:14" x14ac:dyDescent="0.35">
      <c r="A381">
        <f>'Profilo fotovoltaico'!B383*LCOH!$C$20</f>
        <v>0</v>
      </c>
      <c r="B381">
        <f>'Profilo eolico'!B383*LCOH!$C$21</f>
        <v>543.4</v>
      </c>
      <c r="C381">
        <f>$P$35*'Profilo fotovoltaico'!B383</f>
        <v>0</v>
      </c>
      <c r="D381">
        <f>$Q$37*'Profilo eolico'!B383</f>
        <v>3170.5406016780439</v>
      </c>
      <c r="E381">
        <f>$P$39*'Profilo fotovoltaico'!B383+'Approvvigionamento energia'!$Q$39*'Profilo eolico'!B383</f>
        <v>2377.905451258533</v>
      </c>
      <c r="F381">
        <f>$P$41*'Profilo fotovoltaico'!B383+'Approvvigionamento energia'!$Q$41*'Profilo eolico'!B383</f>
        <v>1585.270300839022</v>
      </c>
      <c r="G381">
        <f>$P$43*'Profilo fotovoltaico'!B383+'Approvvigionamento energia'!$Q$43*'Profilo eolico'!B383</f>
        <v>792.63515041951098</v>
      </c>
      <c r="H381">
        <f t="shared" si="10"/>
        <v>1138.4335154826958</v>
      </c>
      <c r="I381">
        <f>IF(LCOH!$C$28=Menu!$A$1,'Approvvigionamento energia'!C381,0)+IF(LCOH!$C$28=Menu!$A$2,'Approvvigionamento energia'!D381,0)+IF(LCOH!$C$28=Menu!$A$3,'Approvvigionamento energia'!E381,0)+IF(LCOH!$C$28=Menu!$A$4,'Approvvigionamento energia'!F381,0)+IF(LCOH!$C$28=Menu!$A$5,'Approvvigionamento energia'!G381,0)+IF(LCOH!$C$28=Menu!$A$6,'Approvvigionamento energia'!H381,0)</f>
        <v>1585.270300839022</v>
      </c>
      <c r="J381">
        <f>'Approvvigionamento energia'!A381+'Approvvigionamento energia'!B381+'Approvvigionamento energia'!I381</f>
        <v>2128.6703008390218</v>
      </c>
      <c r="K381">
        <f>IF(MIN(LCOH!$C$18,J381)&gt;=$P$48*LCOH!$C$18, MIN(LCOH!$C$18,J381),0)</f>
        <v>1500</v>
      </c>
      <c r="L381">
        <f t="shared" si="11"/>
        <v>628.67030083902182</v>
      </c>
      <c r="M381">
        <f>K381/LCOH!$C$18</f>
        <v>1</v>
      </c>
      <c r="N381">
        <f>K381/LCOH!$C$34</f>
        <v>28.901734104046245</v>
      </c>
    </row>
    <row r="382" spans="1:14" x14ac:dyDescent="0.35">
      <c r="A382">
        <f>'Profilo fotovoltaico'!B384*LCOH!$C$20</f>
        <v>0</v>
      </c>
      <c r="B382">
        <f>'Profilo eolico'!B384*LCOH!$C$21</f>
        <v>541</v>
      </c>
      <c r="C382">
        <f>$P$35*'Profilo fotovoltaico'!B384</f>
        <v>0</v>
      </c>
      <c r="D382">
        <f>$Q$37*'Profilo eolico'!B384</f>
        <v>3156.5374779312147</v>
      </c>
      <c r="E382">
        <f>$P$39*'Profilo fotovoltaico'!B384+'Approvvigionamento energia'!$Q$39*'Profilo eolico'!B384</f>
        <v>2367.4031084484109</v>
      </c>
      <c r="F382">
        <f>$P$41*'Profilo fotovoltaico'!B384+'Approvvigionamento energia'!$Q$41*'Profilo eolico'!B384</f>
        <v>1578.2687389656073</v>
      </c>
      <c r="G382">
        <f>$P$43*'Profilo fotovoltaico'!B384+'Approvvigionamento energia'!$Q$43*'Profilo eolico'!B384</f>
        <v>789.13436948280366</v>
      </c>
      <c r="H382">
        <f t="shared" si="10"/>
        <v>1138.4335154826958</v>
      </c>
      <c r="I382">
        <f>IF(LCOH!$C$28=Menu!$A$1,'Approvvigionamento energia'!C382,0)+IF(LCOH!$C$28=Menu!$A$2,'Approvvigionamento energia'!D382,0)+IF(LCOH!$C$28=Menu!$A$3,'Approvvigionamento energia'!E382,0)+IF(LCOH!$C$28=Menu!$A$4,'Approvvigionamento energia'!F382,0)+IF(LCOH!$C$28=Menu!$A$5,'Approvvigionamento energia'!G382,0)+IF(LCOH!$C$28=Menu!$A$6,'Approvvigionamento energia'!H382,0)</f>
        <v>1578.2687389656073</v>
      </c>
      <c r="J382">
        <f>'Approvvigionamento energia'!A382+'Approvvigionamento energia'!B382+'Approvvigionamento energia'!I382</f>
        <v>2119.2687389656076</v>
      </c>
      <c r="K382">
        <f>IF(MIN(LCOH!$C$18,J382)&gt;=$P$48*LCOH!$C$18, MIN(LCOH!$C$18,J382),0)</f>
        <v>1500</v>
      </c>
      <c r="L382">
        <f t="shared" si="11"/>
        <v>619.26873896560755</v>
      </c>
      <c r="M382">
        <f>K382/LCOH!$C$18</f>
        <v>1</v>
      </c>
      <c r="N382">
        <f>K382/LCOH!$C$34</f>
        <v>28.901734104046245</v>
      </c>
    </row>
    <row r="383" spans="1:14" x14ac:dyDescent="0.35">
      <c r="A383">
        <f>'Profilo fotovoltaico'!B385*LCOH!$C$20</f>
        <v>0</v>
      </c>
      <c r="B383">
        <f>'Profilo eolico'!B385*LCOH!$C$21</f>
        <v>530.20000000000005</v>
      </c>
      <c r="C383">
        <f>$P$35*'Profilo fotovoltaico'!B385</f>
        <v>0</v>
      </c>
      <c r="D383">
        <f>$Q$37*'Profilo eolico'!B385</f>
        <v>3093.5234210704803</v>
      </c>
      <c r="E383">
        <f>$P$39*'Profilo fotovoltaico'!B385+'Approvvigionamento energia'!$Q$39*'Profilo eolico'!B385</f>
        <v>2320.1425658028602</v>
      </c>
      <c r="F383">
        <f>$P$41*'Profilo fotovoltaico'!B385+'Approvvigionamento energia'!$Q$41*'Profilo eolico'!B385</f>
        <v>1546.7617105352401</v>
      </c>
      <c r="G383">
        <f>$P$43*'Profilo fotovoltaico'!B385+'Approvvigionamento energia'!$Q$43*'Profilo eolico'!B385</f>
        <v>773.38085526762006</v>
      </c>
      <c r="H383">
        <f t="shared" si="10"/>
        <v>1138.4335154826958</v>
      </c>
      <c r="I383">
        <f>IF(LCOH!$C$28=Menu!$A$1,'Approvvigionamento energia'!C383,0)+IF(LCOH!$C$28=Menu!$A$2,'Approvvigionamento energia'!D383,0)+IF(LCOH!$C$28=Menu!$A$3,'Approvvigionamento energia'!E383,0)+IF(LCOH!$C$28=Menu!$A$4,'Approvvigionamento energia'!F383,0)+IF(LCOH!$C$28=Menu!$A$5,'Approvvigionamento energia'!G383,0)+IF(LCOH!$C$28=Menu!$A$6,'Approvvigionamento energia'!H383,0)</f>
        <v>1546.7617105352401</v>
      </c>
      <c r="J383">
        <f>'Approvvigionamento energia'!A383+'Approvvigionamento energia'!B383+'Approvvigionamento energia'!I383</f>
        <v>2076.9617105352399</v>
      </c>
      <c r="K383">
        <f>IF(MIN(LCOH!$C$18,J383)&gt;=$P$48*LCOH!$C$18, MIN(LCOH!$C$18,J383),0)</f>
        <v>1500</v>
      </c>
      <c r="L383">
        <f t="shared" si="11"/>
        <v>576.96171053523994</v>
      </c>
      <c r="M383">
        <f>K383/LCOH!$C$18</f>
        <v>1</v>
      </c>
      <c r="N383">
        <f>K383/LCOH!$C$34</f>
        <v>28.901734104046245</v>
      </c>
    </row>
    <row r="384" spans="1:14" x14ac:dyDescent="0.35">
      <c r="A384">
        <f>'Profilo fotovoltaico'!B386*LCOH!$C$20</f>
        <v>0</v>
      </c>
      <c r="B384">
        <f>'Profilo eolico'!B386*LCOH!$C$21</f>
        <v>526.4</v>
      </c>
      <c r="C384">
        <f>$P$35*'Profilo fotovoltaico'!B386</f>
        <v>0</v>
      </c>
      <c r="D384">
        <f>$Q$37*'Profilo eolico'!B386</f>
        <v>3071.3518084713328</v>
      </c>
      <c r="E384">
        <f>$P$39*'Profilo fotovoltaico'!B386+'Approvvigionamento energia'!$Q$39*'Profilo eolico'!B386</f>
        <v>2303.5138563534997</v>
      </c>
      <c r="F384">
        <f>$P$41*'Profilo fotovoltaico'!B386+'Approvvigionamento energia'!$Q$41*'Profilo eolico'!B386</f>
        <v>1535.6759042356664</v>
      </c>
      <c r="G384">
        <f>$P$43*'Profilo fotovoltaico'!B386+'Approvvigionamento energia'!$Q$43*'Profilo eolico'!B386</f>
        <v>767.8379521178332</v>
      </c>
      <c r="H384">
        <f t="shared" si="10"/>
        <v>1138.4335154826958</v>
      </c>
      <c r="I384">
        <f>IF(LCOH!$C$28=Menu!$A$1,'Approvvigionamento energia'!C384,0)+IF(LCOH!$C$28=Menu!$A$2,'Approvvigionamento energia'!D384,0)+IF(LCOH!$C$28=Menu!$A$3,'Approvvigionamento energia'!E384,0)+IF(LCOH!$C$28=Menu!$A$4,'Approvvigionamento energia'!F384,0)+IF(LCOH!$C$28=Menu!$A$5,'Approvvigionamento energia'!G384,0)+IF(LCOH!$C$28=Menu!$A$6,'Approvvigionamento energia'!H384,0)</f>
        <v>1535.6759042356664</v>
      </c>
      <c r="J384">
        <f>'Approvvigionamento energia'!A384+'Approvvigionamento energia'!B384+'Approvvigionamento energia'!I384</f>
        <v>2062.0759042356663</v>
      </c>
      <c r="K384">
        <f>IF(MIN(LCOH!$C$18,J384)&gt;=$P$48*LCOH!$C$18, MIN(LCOH!$C$18,J384),0)</f>
        <v>1500</v>
      </c>
      <c r="L384">
        <f t="shared" si="11"/>
        <v>562.07590423566626</v>
      </c>
      <c r="M384">
        <f>K384/LCOH!$C$18</f>
        <v>1</v>
      </c>
      <c r="N384">
        <f>K384/LCOH!$C$34</f>
        <v>28.901734104046245</v>
      </c>
    </row>
    <row r="385" spans="1:14" x14ac:dyDescent="0.35">
      <c r="A385">
        <f>'Profilo fotovoltaico'!B387*LCOH!$C$20</f>
        <v>0</v>
      </c>
      <c r="B385">
        <f>'Profilo eolico'!B387*LCOH!$C$21</f>
        <v>544</v>
      </c>
      <c r="C385">
        <f>$P$35*'Profilo fotovoltaico'!B387</f>
        <v>0</v>
      </c>
      <c r="D385">
        <f>$Q$37*'Profilo eolico'!B387</f>
        <v>3174.0413826147519</v>
      </c>
      <c r="E385">
        <f>$P$39*'Profilo fotovoltaico'!B387+'Approvvigionamento energia'!$Q$39*'Profilo eolico'!B387</f>
        <v>2380.5310369610638</v>
      </c>
      <c r="F385">
        <f>$P$41*'Profilo fotovoltaico'!B387+'Approvvigionamento energia'!$Q$41*'Profilo eolico'!B387</f>
        <v>1587.020691307376</v>
      </c>
      <c r="G385">
        <f>$P$43*'Profilo fotovoltaico'!B387+'Approvvigionamento energia'!$Q$43*'Profilo eolico'!B387</f>
        <v>793.51034565368798</v>
      </c>
      <c r="H385">
        <f t="shared" si="10"/>
        <v>1138.4335154826958</v>
      </c>
      <c r="I385">
        <f>IF(LCOH!$C$28=Menu!$A$1,'Approvvigionamento energia'!C385,0)+IF(LCOH!$C$28=Menu!$A$2,'Approvvigionamento energia'!D385,0)+IF(LCOH!$C$28=Menu!$A$3,'Approvvigionamento energia'!E385,0)+IF(LCOH!$C$28=Menu!$A$4,'Approvvigionamento energia'!F385,0)+IF(LCOH!$C$28=Menu!$A$5,'Approvvigionamento energia'!G385,0)+IF(LCOH!$C$28=Menu!$A$6,'Approvvigionamento energia'!H385,0)</f>
        <v>1587.020691307376</v>
      </c>
      <c r="J385">
        <f>'Approvvigionamento energia'!A385+'Approvvigionamento energia'!B385+'Approvvigionamento energia'!I385</f>
        <v>2131.0206913073762</v>
      </c>
      <c r="K385">
        <f>IF(MIN(LCOH!$C$18,J385)&gt;=$P$48*LCOH!$C$18, MIN(LCOH!$C$18,J385),0)</f>
        <v>1500</v>
      </c>
      <c r="L385">
        <f t="shared" si="11"/>
        <v>631.02069130737618</v>
      </c>
      <c r="M385">
        <f>K385/LCOH!$C$18</f>
        <v>1</v>
      </c>
      <c r="N385">
        <f>K385/LCOH!$C$34</f>
        <v>28.901734104046245</v>
      </c>
    </row>
    <row r="386" spans="1:14" x14ac:dyDescent="0.35">
      <c r="A386">
        <f>'Profilo fotovoltaico'!B388*LCOH!$C$20</f>
        <v>0</v>
      </c>
      <c r="B386">
        <f>'Profilo eolico'!B388*LCOH!$C$21</f>
        <v>568.9</v>
      </c>
      <c r="C386">
        <f>$P$35*'Profilo fotovoltaico'!B388</f>
        <v>0</v>
      </c>
      <c r="D386">
        <f>$Q$37*'Profilo eolico'!B388</f>
        <v>3319.3237914881101</v>
      </c>
      <c r="E386">
        <f>$P$39*'Profilo fotovoltaico'!B388+'Approvvigionamento energia'!$Q$39*'Profilo eolico'!B388</f>
        <v>2489.4928436160826</v>
      </c>
      <c r="F386">
        <f>$P$41*'Profilo fotovoltaico'!B388+'Approvvigionamento energia'!$Q$41*'Profilo eolico'!B388</f>
        <v>1659.6618957440551</v>
      </c>
      <c r="G386">
        <f>$P$43*'Profilo fotovoltaico'!B388+'Approvvigionamento energia'!$Q$43*'Profilo eolico'!B388</f>
        <v>829.83094787202754</v>
      </c>
      <c r="H386">
        <f t="shared" ref="H386:H449" si="12">$P$45</f>
        <v>1138.4335154826958</v>
      </c>
      <c r="I386">
        <f>IF(LCOH!$C$28=Menu!$A$1,'Approvvigionamento energia'!C386,0)+IF(LCOH!$C$28=Menu!$A$2,'Approvvigionamento energia'!D386,0)+IF(LCOH!$C$28=Menu!$A$3,'Approvvigionamento energia'!E386,0)+IF(LCOH!$C$28=Menu!$A$4,'Approvvigionamento energia'!F386,0)+IF(LCOH!$C$28=Menu!$A$5,'Approvvigionamento energia'!G386,0)+IF(LCOH!$C$28=Menu!$A$6,'Approvvigionamento energia'!H386,0)</f>
        <v>1659.6618957440551</v>
      </c>
      <c r="J386">
        <f>'Approvvigionamento energia'!A386+'Approvvigionamento energia'!B386+'Approvvigionamento energia'!I386</f>
        <v>2228.5618957440552</v>
      </c>
      <c r="K386">
        <f>IF(MIN(LCOH!$C$18,J386)&gt;=$P$48*LCOH!$C$18, MIN(LCOH!$C$18,J386),0)</f>
        <v>1500</v>
      </c>
      <c r="L386">
        <f t="shared" si="11"/>
        <v>728.56189574405516</v>
      </c>
      <c r="M386">
        <f>K386/LCOH!$C$18</f>
        <v>1</v>
      </c>
      <c r="N386">
        <f>K386/LCOH!$C$34</f>
        <v>28.901734104046245</v>
      </c>
    </row>
    <row r="387" spans="1:14" x14ac:dyDescent="0.35">
      <c r="A387">
        <f>'Profilo fotovoltaico'!B389*LCOH!$C$20</f>
        <v>0</v>
      </c>
      <c r="B387">
        <f>'Profilo eolico'!B389*LCOH!$C$21</f>
        <v>599.09999999999991</v>
      </c>
      <c r="C387">
        <f>$P$35*'Profilo fotovoltaico'!B389</f>
        <v>0</v>
      </c>
      <c r="D387">
        <f>$Q$37*'Profilo eolico'!B389</f>
        <v>3495.5297653023854</v>
      </c>
      <c r="E387">
        <f>$P$39*'Profilo fotovoltaico'!B389+'Approvvigionamento energia'!$Q$39*'Profilo eolico'!B389</f>
        <v>2621.6473239767888</v>
      </c>
      <c r="F387">
        <f>$P$41*'Profilo fotovoltaico'!B389+'Approvvigionamento energia'!$Q$41*'Profilo eolico'!B389</f>
        <v>1747.7648826511927</v>
      </c>
      <c r="G387">
        <f>$P$43*'Profilo fotovoltaico'!B389+'Approvvigionamento energia'!$Q$43*'Profilo eolico'!B389</f>
        <v>873.88244132559635</v>
      </c>
      <c r="H387">
        <f t="shared" si="12"/>
        <v>1138.4335154826958</v>
      </c>
      <c r="I387">
        <f>IF(LCOH!$C$28=Menu!$A$1,'Approvvigionamento energia'!C387,0)+IF(LCOH!$C$28=Menu!$A$2,'Approvvigionamento energia'!D387,0)+IF(LCOH!$C$28=Menu!$A$3,'Approvvigionamento energia'!E387,0)+IF(LCOH!$C$28=Menu!$A$4,'Approvvigionamento energia'!F387,0)+IF(LCOH!$C$28=Menu!$A$5,'Approvvigionamento energia'!G387,0)+IF(LCOH!$C$28=Menu!$A$6,'Approvvigionamento energia'!H387,0)</f>
        <v>1747.7648826511927</v>
      </c>
      <c r="J387">
        <f>'Approvvigionamento energia'!A387+'Approvvigionamento energia'!B387+'Approvvigionamento energia'!I387</f>
        <v>2346.8648826511926</v>
      </c>
      <c r="K387">
        <f>IF(MIN(LCOH!$C$18,J387)&gt;=$P$48*LCOH!$C$18, MIN(LCOH!$C$18,J387),0)</f>
        <v>1500</v>
      </c>
      <c r="L387">
        <f t="shared" ref="L387:L450" si="13">J387-K387</f>
        <v>846.8648826511926</v>
      </c>
      <c r="M387">
        <f>K387/LCOH!$C$18</f>
        <v>1</v>
      </c>
      <c r="N387">
        <f>K387/LCOH!$C$34</f>
        <v>28.901734104046245</v>
      </c>
    </row>
    <row r="388" spans="1:14" x14ac:dyDescent="0.35">
      <c r="A388">
        <f>'Profilo fotovoltaico'!B390*LCOH!$C$20</f>
        <v>0</v>
      </c>
      <c r="B388">
        <f>'Profilo eolico'!B390*LCOH!$C$21</f>
        <v>606.70000000000005</v>
      </c>
      <c r="C388">
        <f>$P$35*'Profilo fotovoltaico'!B390</f>
        <v>0</v>
      </c>
      <c r="D388">
        <f>$Q$37*'Profilo eolico'!B390</f>
        <v>3539.8729905006799</v>
      </c>
      <c r="E388">
        <f>$P$39*'Profilo fotovoltaico'!B390+'Approvvigionamento energia'!$Q$39*'Profilo eolico'!B390</f>
        <v>2654.9047428755098</v>
      </c>
      <c r="F388">
        <f>$P$41*'Profilo fotovoltaico'!B390+'Approvvigionamento energia'!$Q$41*'Profilo eolico'!B390</f>
        <v>1769.9364952503399</v>
      </c>
      <c r="G388">
        <f>$P$43*'Profilo fotovoltaico'!B390+'Approvvigionamento energia'!$Q$43*'Profilo eolico'!B390</f>
        <v>884.96824762516997</v>
      </c>
      <c r="H388">
        <f t="shared" si="12"/>
        <v>1138.4335154826958</v>
      </c>
      <c r="I388">
        <f>IF(LCOH!$C$28=Menu!$A$1,'Approvvigionamento energia'!C388,0)+IF(LCOH!$C$28=Menu!$A$2,'Approvvigionamento energia'!D388,0)+IF(LCOH!$C$28=Menu!$A$3,'Approvvigionamento energia'!E388,0)+IF(LCOH!$C$28=Menu!$A$4,'Approvvigionamento energia'!F388,0)+IF(LCOH!$C$28=Menu!$A$5,'Approvvigionamento energia'!G388,0)+IF(LCOH!$C$28=Menu!$A$6,'Approvvigionamento energia'!H388,0)</f>
        <v>1769.9364952503399</v>
      </c>
      <c r="J388">
        <f>'Approvvigionamento energia'!A388+'Approvvigionamento energia'!B388+'Approvvigionamento energia'!I388</f>
        <v>2376.63649525034</v>
      </c>
      <c r="K388">
        <f>IF(MIN(LCOH!$C$18,J388)&gt;=$P$48*LCOH!$C$18, MIN(LCOH!$C$18,J388),0)</f>
        <v>1500</v>
      </c>
      <c r="L388">
        <f t="shared" si="13"/>
        <v>876.63649525033998</v>
      </c>
      <c r="M388">
        <f>K388/LCOH!$C$18</f>
        <v>1</v>
      </c>
      <c r="N388">
        <f>K388/LCOH!$C$34</f>
        <v>28.901734104046245</v>
      </c>
    </row>
    <row r="389" spans="1:14" x14ac:dyDescent="0.35">
      <c r="A389">
        <f>'Profilo fotovoltaico'!B391*LCOH!$C$20</f>
        <v>0</v>
      </c>
      <c r="B389">
        <f>'Profilo eolico'!B391*LCOH!$C$21</f>
        <v>609.29999999999995</v>
      </c>
      <c r="C389">
        <f>$P$35*'Profilo fotovoltaico'!B391</f>
        <v>0</v>
      </c>
      <c r="D389">
        <f>$Q$37*'Profilo eolico'!B391</f>
        <v>3555.0430412264118</v>
      </c>
      <c r="E389">
        <f>$P$39*'Profilo fotovoltaico'!B391+'Approvvigionamento energia'!$Q$39*'Profilo eolico'!B391</f>
        <v>2666.2822809198087</v>
      </c>
      <c r="F389">
        <f>$P$41*'Profilo fotovoltaico'!B391+'Approvvigionamento energia'!$Q$41*'Profilo eolico'!B391</f>
        <v>1777.5215206132059</v>
      </c>
      <c r="G389">
        <f>$P$43*'Profilo fotovoltaico'!B391+'Approvvigionamento energia'!$Q$43*'Profilo eolico'!B391</f>
        <v>888.76076030660295</v>
      </c>
      <c r="H389">
        <f t="shared" si="12"/>
        <v>1138.4335154826958</v>
      </c>
      <c r="I389">
        <f>IF(LCOH!$C$28=Menu!$A$1,'Approvvigionamento energia'!C389,0)+IF(LCOH!$C$28=Menu!$A$2,'Approvvigionamento energia'!D389,0)+IF(LCOH!$C$28=Menu!$A$3,'Approvvigionamento energia'!E389,0)+IF(LCOH!$C$28=Menu!$A$4,'Approvvigionamento energia'!F389,0)+IF(LCOH!$C$28=Menu!$A$5,'Approvvigionamento energia'!G389,0)+IF(LCOH!$C$28=Menu!$A$6,'Approvvigionamento energia'!H389,0)</f>
        <v>1777.5215206132059</v>
      </c>
      <c r="J389">
        <f>'Approvvigionamento energia'!A389+'Approvvigionamento energia'!B389+'Approvvigionamento energia'!I389</f>
        <v>2386.8215206132058</v>
      </c>
      <c r="K389">
        <f>IF(MIN(LCOH!$C$18,J389)&gt;=$P$48*LCOH!$C$18, MIN(LCOH!$C$18,J389),0)</f>
        <v>1500</v>
      </c>
      <c r="L389">
        <f t="shared" si="13"/>
        <v>886.82152061320585</v>
      </c>
      <c r="M389">
        <f>K389/LCOH!$C$18</f>
        <v>1</v>
      </c>
      <c r="N389">
        <f>K389/LCOH!$C$34</f>
        <v>28.901734104046245</v>
      </c>
    </row>
    <row r="390" spans="1:14" x14ac:dyDescent="0.35">
      <c r="A390">
        <f>'Profilo fotovoltaico'!B392*LCOH!$C$20</f>
        <v>0</v>
      </c>
      <c r="B390">
        <f>'Profilo eolico'!B392*LCOH!$C$21</f>
        <v>609.40000000000009</v>
      </c>
      <c r="C390">
        <f>$P$35*'Profilo fotovoltaico'!B392</f>
        <v>0</v>
      </c>
      <c r="D390">
        <f>$Q$37*'Profilo eolico'!B392</f>
        <v>3555.6265047158636</v>
      </c>
      <c r="E390">
        <f>$P$39*'Profilo fotovoltaico'!B392+'Approvvigionamento energia'!$Q$39*'Profilo eolico'!B392</f>
        <v>2666.7198785368973</v>
      </c>
      <c r="F390">
        <f>$P$41*'Profilo fotovoltaico'!B392+'Approvvigionamento energia'!$Q$41*'Profilo eolico'!B392</f>
        <v>1777.8132523579318</v>
      </c>
      <c r="G390">
        <f>$P$43*'Profilo fotovoltaico'!B392+'Approvvigionamento energia'!$Q$43*'Profilo eolico'!B392</f>
        <v>888.90662617896589</v>
      </c>
      <c r="H390">
        <f t="shared" si="12"/>
        <v>1138.4335154826958</v>
      </c>
      <c r="I390">
        <f>IF(LCOH!$C$28=Menu!$A$1,'Approvvigionamento energia'!C390,0)+IF(LCOH!$C$28=Menu!$A$2,'Approvvigionamento energia'!D390,0)+IF(LCOH!$C$28=Menu!$A$3,'Approvvigionamento energia'!E390,0)+IF(LCOH!$C$28=Menu!$A$4,'Approvvigionamento energia'!F390,0)+IF(LCOH!$C$28=Menu!$A$5,'Approvvigionamento energia'!G390,0)+IF(LCOH!$C$28=Menu!$A$6,'Approvvigionamento energia'!H390,0)</f>
        <v>1777.8132523579318</v>
      </c>
      <c r="J390">
        <f>'Approvvigionamento energia'!A390+'Approvvigionamento energia'!B390+'Approvvigionamento energia'!I390</f>
        <v>2387.2132523579321</v>
      </c>
      <c r="K390">
        <f>IF(MIN(LCOH!$C$18,J390)&gt;=$P$48*LCOH!$C$18, MIN(LCOH!$C$18,J390),0)</f>
        <v>1500</v>
      </c>
      <c r="L390">
        <f t="shared" si="13"/>
        <v>887.21325235793211</v>
      </c>
      <c r="M390">
        <f>K390/LCOH!$C$18</f>
        <v>1</v>
      </c>
      <c r="N390">
        <f>K390/LCOH!$C$34</f>
        <v>28.901734104046245</v>
      </c>
    </row>
    <row r="391" spans="1:14" x14ac:dyDescent="0.35">
      <c r="A391">
        <f>'Profilo fotovoltaico'!B393*LCOH!$C$20</f>
        <v>0</v>
      </c>
      <c r="B391">
        <f>'Profilo eolico'!B393*LCOH!$C$21</f>
        <v>600.79999999999995</v>
      </c>
      <c r="C391">
        <f>$P$35*'Profilo fotovoltaico'!B393</f>
        <v>0</v>
      </c>
      <c r="D391">
        <f>$Q$37*'Profilo eolico'!B393</f>
        <v>3505.4486446230567</v>
      </c>
      <c r="E391">
        <f>$P$39*'Profilo fotovoltaico'!B393+'Approvvigionamento energia'!$Q$39*'Profilo eolico'!B393</f>
        <v>2629.0864834672921</v>
      </c>
      <c r="F391">
        <f>$P$41*'Profilo fotovoltaico'!B393+'Approvvigionamento energia'!$Q$41*'Profilo eolico'!B393</f>
        <v>1752.7243223115283</v>
      </c>
      <c r="G391">
        <f>$P$43*'Profilo fotovoltaico'!B393+'Approvvigionamento energia'!$Q$43*'Profilo eolico'!B393</f>
        <v>876.36216115576417</v>
      </c>
      <c r="H391">
        <f t="shared" si="12"/>
        <v>1138.4335154826958</v>
      </c>
      <c r="I391">
        <f>IF(LCOH!$C$28=Menu!$A$1,'Approvvigionamento energia'!C391,0)+IF(LCOH!$C$28=Menu!$A$2,'Approvvigionamento energia'!D391,0)+IF(LCOH!$C$28=Menu!$A$3,'Approvvigionamento energia'!E391,0)+IF(LCOH!$C$28=Menu!$A$4,'Approvvigionamento energia'!F391,0)+IF(LCOH!$C$28=Menu!$A$5,'Approvvigionamento energia'!G391,0)+IF(LCOH!$C$28=Menu!$A$6,'Approvvigionamento energia'!H391,0)</f>
        <v>1752.7243223115283</v>
      </c>
      <c r="J391">
        <f>'Approvvigionamento energia'!A391+'Approvvigionamento energia'!B391+'Approvvigionamento energia'!I391</f>
        <v>2353.5243223115285</v>
      </c>
      <c r="K391">
        <f>IF(MIN(LCOH!$C$18,J391)&gt;=$P$48*LCOH!$C$18, MIN(LCOH!$C$18,J391),0)</f>
        <v>1500</v>
      </c>
      <c r="L391">
        <f t="shared" si="13"/>
        <v>853.52432231152852</v>
      </c>
      <c r="M391">
        <f>K391/LCOH!$C$18</f>
        <v>1</v>
      </c>
      <c r="N391">
        <f>K391/LCOH!$C$34</f>
        <v>28.901734104046245</v>
      </c>
    </row>
    <row r="392" spans="1:14" x14ac:dyDescent="0.35">
      <c r="A392">
        <f>'Profilo fotovoltaico'!B394*LCOH!$C$20</f>
        <v>6</v>
      </c>
      <c r="B392">
        <f>'Profilo eolico'!B394*LCOH!$C$21</f>
        <v>593.40000000000009</v>
      </c>
      <c r="C392">
        <f>$P$35*'Profilo fotovoltaico'!B394</f>
        <v>44.127673125732393</v>
      </c>
      <c r="D392">
        <f>$Q$37*'Profilo eolico'!B394</f>
        <v>3462.2723464036649</v>
      </c>
      <c r="E392">
        <f>$P$39*'Profilo fotovoltaico'!B394+'Approvvigionamento energia'!$Q$39*'Profilo eolico'!B394</f>
        <v>2607.7361780841816</v>
      </c>
      <c r="F392">
        <f>$P$41*'Profilo fotovoltaico'!B394+'Approvvigionamento energia'!$Q$41*'Profilo eolico'!B394</f>
        <v>1753.2000097646987</v>
      </c>
      <c r="G392">
        <f>$P$43*'Profilo fotovoltaico'!B394+'Approvvigionamento energia'!$Q$43*'Profilo eolico'!B394</f>
        <v>898.66384144521555</v>
      </c>
      <c r="H392">
        <f t="shared" si="12"/>
        <v>1138.4335154826958</v>
      </c>
      <c r="I392">
        <f>IF(LCOH!$C$28=Menu!$A$1,'Approvvigionamento energia'!C392,0)+IF(LCOH!$C$28=Menu!$A$2,'Approvvigionamento energia'!D392,0)+IF(LCOH!$C$28=Menu!$A$3,'Approvvigionamento energia'!E392,0)+IF(LCOH!$C$28=Menu!$A$4,'Approvvigionamento energia'!F392,0)+IF(LCOH!$C$28=Menu!$A$5,'Approvvigionamento energia'!G392,0)+IF(LCOH!$C$28=Menu!$A$6,'Approvvigionamento energia'!H392,0)</f>
        <v>1753.2000097646987</v>
      </c>
      <c r="J392">
        <f>'Approvvigionamento energia'!A392+'Approvvigionamento energia'!B392+'Approvvigionamento energia'!I392</f>
        <v>2352.6000097646988</v>
      </c>
      <c r="K392">
        <f>IF(MIN(LCOH!$C$18,J392)&gt;=$P$48*LCOH!$C$18, MIN(LCOH!$C$18,J392),0)</f>
        <v>1500</v>
      </c>
      <c r="L392">
        <f t="shared" si="13"/>
        <v>852.60000976469883</v>
      </c>
      <c r="M392">
        <f>K392/LCOH!$C$18</f>
        <v>1</v>
      </c>
      <c r="N392">
        <f>K392/LCOH!$C$34</f>
        <v>28.901734104046245</v>
      </c>
    </row>
    <row r="393" spans="1:14" x14ac:dyDescent="0.35">
      <c r="A393">
        <f>'Profilo fotovoltaico'!B395*LCOH!$C$20</f>
        <v>137</v>
      </c>
      <c r="B393">
        <f>'Profilo eolico'!B395*LCOH!$C$21</f>
        <v>593.70000000000005</v>
      </c>
      <c r="C393">
        <f>$P$35*'Profilo fotovoltaico'!B395</f>
        <v>1007.581869704223</v>
      </c>
      <c r="D393">
        <f>$Q$37*'Profilo eolico'!B395</f>
        <v>3464.0227368720184</v>
      </c>
      <c r="E393">
        <f>$P$39*'Profilo fotovoltaico'!B395+'Approvvigionamento energia'!$Q$39*'Profilo eolico'!B395</f>
        <v>2849.9125200800695</v>
      </c>
      <c r="F393">
        <f>$P$41*'Profilo fotovoltaico'!B395+'Approvvigionamento energia'!$Q$41*'Profilo eolico'!B395</f>
        <v>2235.8023032881206</v>
      </c>
      <c r="G393">
        <f>$P$43*'Profilo fotovoltaico'!B395+'Approvvigionamento energia'!$Q$43*'Profilo eolico'!B395</f>
        <v>1621.6920864961719</v>
      </c>
      <c r="H393">
        <f t="shared" si="12"/>
        <v>1138.4335154826958</v>
      </c>
      <c r="I393">
        <f>IF(LCOH!$C$28=Menu!$A$1,'Approvvigionamento energia'!C393,0)+IF(LCOH!$C$28=Menu!$A$2,'Approvvigionamento energia'!D393,0)+IF(LCOH!$C$28=Menu!$A$3,'Approvvigionamento energia'!E393,0)+IF(LCOH!$C$28=Menu!$A$4,'Approvvigionamento energia'!F393,0)+IF(LCOH!$C$28=Menu!$A$5,'Approvvigionamento energia'!G393,0)+IF(LCOH!$C$28=Menu!$A$6,'Approvvigionamento energia'!H393,0)</f>
        <v>2235.8023032881206</v>
      </c>
      <c r="J393">
        <f>'Approvvigionamento energia'!A393+'Approvvigionamento energia'!B393+'Approvvigionamento energia'!I393</f>
        <v>2966.5023032881209</v>
      </c>
      <c r="K393">
        <f>IF(MIN(LCOH!$C$18,J393)&gt;=$P$48*LCOH!$C$18, MIN(LCOH!$C$18,J393),0)</f>
        <v>1500</v>
      </c>
      <c r="L393">
        <f t="shared" si="13"/>
        <v>1466.5023032881209</v>
      </c>
      <c r="M393">
        <f>K393/LCOH!$C$18</f>
        <v>1</v>
      </c>
      <c r="N393">
        <f>K393/LCOH!$C$34</f>
        <v>28.901734104046245</v>
      </c>
    </row>
    <row r="394" spans="1:14" x14ac:dyDescent="0.35">
      <c r="A394">
        <f>'Profilo fotovoltaico'!B396*LCOH!$C$20</f>
        <v>287</v>
      </c>
      <c r="B394">
        <f>'Profilo eolico'!B396*LCOH!$C$21</f>
        <v>660.90000000000009</v>
      </c>
      <c r="C394">
        <f>$P$35*'Profilo fotovoltaico'!B396</f>
        <v>2110.7736978475323</v>
      </c>
      <c r="D394">
        <f>$Q$37*'Profilo eolico'!B396</f>
        <v>3856.1102017832527</v>
      </c>
      <c r="E394">
        <f>$P$39*'Profilo fotovoltaico'!B396+'Approvvigionamento energia'!$Q$39*'Profilo eolico'!B396</f>
        <v>3419.7760757993228</v>
      </c>
      <c r="F394">
        <f>$P$41*'Profilo fotovoltaico'!B396+'Approvvigionamento energia'!$Q$41*'Profilo eolico'!B396</f>
        <v>2983.4419498153925</v>
      </c>
      <c r="G394">
        <f>$P$43*'Profilo fotovoltaico'!B396+'Approvvigionamento energia'!$Q$43*'Profilo eolico'!B396</f>
        <v>2547.1078238314626</v>
      </c>
      <c r="H394">
        <f t="shared" si="12"/>
        <v>1138.4335154826958</v>
      </c>
      <c r="I394">
        <f>IF(LCOH!$C$28=Menu!$A$1,'Approvvigionamento energia'!C394,0)+IF(LCOH!$C$28=Menu!$A$2,'Approvvigionamento energia'!D394,0)+IF(LCOH!$C$28=Menu!$A$3,'Approvvigionamento energia'!E394,0)+IF(LCOH!$C$28=Menu!$A$4,'Approvvigionamento energia'!F394,0)+IF(LCOH!$C$28=Menu!$A$5,'Approvvigionamento energia'!G394,0)+IF(LCOH!$C$28=Menu!$A$6,'Approvvigionamento energia'!H394,0)</f>
        <v>2983.4419498153925</v>
      </c>
      <c r="J394">
        <f>'Approvvigionamento energia'!A394+'Approvvigionamento energia'!B394+'Approvvigionamento energia'!I394</f>
        <v>3931.3419498153926</v>
      </c>
      <c r="K394">
        <f>IF(MIN(LCOH!$C$18,J394)&gt;=$P$48*LCOH!$C$18, MIN(LCOH!$C$18,J394),0)</f>
        <v>1500</v>
      </c>
      <c r="L394">
        <f t="shared" si="13"/>
        <v>2431.3419498153926</v>
      </c>
      <c r="M394">
        <f>K394/LCOH!$C$18</f>
        <v>1</v>
      </c>
      <c r="N394">
        <f>K394/LCOH!$C$34</f>
        <v>28.901734104046245</v>
      </c>
    </row>
    <row r="395" spans="1:14" x14ac:dyDescent="0.35">
      <c r="A395">
        <f>'Profilo fotovoltaico'!B397*LCOH!$C$20</f>
        <v>387</v>
      </c>
      <c r="B395">
        <f>'Profilo eolico'!B397*LCOH!$C$21</f>
        <v>715.7</v>
      </c>
      <c r="C395">
        <f>$P$35*'Profilo fotovoltaico'!B397</f>
        <v>2846.2349166097392</v>
      </c>
      <c r="D395">
        <f>$Q$37*'Profilo eolico'!B397</f>
        <v>4175.8481940025322</v>
      </c>
      <c r="E395">
        <f>$P$39*'Profilo fotovoltaico'!B397+'Approvvigionamento energia'!$Q$39*'Profilo eolico'!B397</f>
        <v>3843.4448746543339</v>
      </c>
      <c r="F395">
        <f>$P$41*'Profilo fotovoltaico'!B397+'Approvvigionamento energia'!$Q$41*'Profilo eolico'!B397</f>
        <v>3511.0415553061357</v>
      </c>
      <c r="G395">
        <f>$P$43*'Profilo fotovoltaico'!B397+'Approvvigionamento energia'!$Q$43*'Profilo eolico'!B397</f>
        <v>3178.6382359579375</v>
      </c>
      <c r="H395">
        <f t="shared" si="12"/>
        <v>1138.4335154826958</v>
      </c>
      <c r="I395">
        <f>IF(LCOH!$C$28=Menu!$A$1,'Approvvigionamento energia'!C395,0)+IF(LCOH!$C$28=Menu!$A$2,'Approvvigionamento energia'!D395,0)+IF(LCOH!$C$28=Menu!$A$3,'Approvvigionamento energia'!E395,0)+IF(LCOH!$C$28=Menu!$A$4,'Approvvigionamento energia'!F395,0)+IF(LCOH!$C$28=Menu!$A$5,'Approvvigionamento energia'!G395,0)+IF(LCOH!$C$28=Menu!$A$6,'Approvvigionamento energia'!H395,0)</f>
        <v>3511.0415553061357</v>
      </c>
      <c r="J395">
        <f>'Approvvigionamento energia'!A395+'Approvvigionamento energia'!B395+'Approvvigionamento energia'!I395</f>
        <v>4613.7415553061355</v>
      </c>
      <c r="K395">
        <f>IF(MIN(LCOH!$C$18,J395)&gt;=$P$48*LCOH!$C$18, MIN(LCOH!$C$18,J395),0)</f>
        <v>1500</v>
      </c>
      <c r="L395">
        <f t="shared" si="13"/>
        <v>3113.7415553061355</v>
      </c>
      <c r="M395">
        <f>K395/LCOH!$C$18</f>
        <v>1</v>
      </c>
      <c r="N395">
        <f>K395/LCOH!$C$34</f>
        <v>28.901734104046245</v>
      </c>
    </row>
    <row r="396" spans="1:14" x14ac:dyDescent="0.35">
      <c r="A396">
        <f>'Profilo fotovoltaico'!B398*LCOH!$C$20</f>
        <v>436</v>
      </c>
      <c r="B396">
        <f>'Profilo eolico'!B398*LCOH!$C$21</f>
        <v>730.8</v>
      </c>
      <c r="C396">
        <f>$P$35*'Profilo fotovoltaico'!B398</f>
        <v>3206.6109138032202</v>
      </c>
      <c r="D396">
        <f>$Q$37*'Profilo eolico'!B398</f>
        <v>4263.9511809096703</v>
      </c>
      <c r="E396">
        <f>$P$39*'Profilo fotovoltaico'!B398+'Approvvigionamento energia'!$Q$39*'Profilo eolico'!B398</f>
        <v>3999.6161141330576</v>
      </c>
      <c r="F396">
        <f>$P$41*'Profilo fotovoltaico'!B398+'Approvvigionamento energia'!$Q$41*'Profilo eolico'!B398</f>
        <v>3735.281047356445</v>
      </c>
      <c r="G396">
        <f>$P$43*'Profilo fotovoltaico'!B398+'Approvvigionamento energia'!$Q$43*'Profilo eolico'!B398</f>
        <v>3470.9459805798333</v>
      </c>
      <c r="H396">
        <f t="shared" si="12"/>
        <v>1138.4335154826958</v>
      </c>
      <c r="I396">
        <f>IF(LCOH!$C$28=Menu!$A$1,'Approvvigionamento energia'!C396,0)+IF(LCOH!$C$28=Menu!$A$2,'Approvvigionamento energia'!D396,0)+IF(LCOH!$C$28=Menu!$A$3,'Approvvigionamento energia'!E396,0)+IF(LCOH!$C$28=Menu!$A$4,'Approvvigionamento energia'!F396,0)+IF(LCOH!$C$28=Menu!$A$5,'Approvvigionamento energia'!G396,0)+IF(LCOH!$C$28=Menu!$A$6,'Approvvigionamento energia'!H396,0)</f>
        <v>3735.281047356445</v>
      </c>
      <c r="J396">
        <f>'Approvvigionamento energia'!A396+'Approvvigionamento energia'!B396+'Approvvigionamento energia'!I396</f>
        <v>4902.0810473564452</v>
      </c>
      <c r="K396">
        <f>IF(MIN(LCOH!$C$18,J396)&gt;=$P$48*LCOH!$C$18, MIN(LCOH!$C$18,J396),0)</f>
        <v>1500</v>
      </c>
      <c r="L396">
        <f t="shared" si="13"/>
        <v>3402.0810473564452</v>
      </c>
      <c r="M396">
        <f>K396/LCOH!$C$18</f>
        <v>1</v>
      </c>
      <c r="N396">
        <f>K396/LCOH!$C$34</f>
        <v>28.901734104046245</v>
      </c>
    </row>
    <row r="397" spans="1:14" x14ac:dyDescent="0.35">
      <c r="A397">
        <f>'Profilo fotovoltaico'!B399*LCOH!$C$20</f>
        <v>428</v>
      </c>
      <c r="B397">
        <f>'Profilo eolico'!B399*LCOH!$C$21</f>
        <v>736.3</v>
      </c>
      <c r="C397">
        <f>$P$35*'Profilo fotovoltaico'!B399</f>
        <v>3147.7740163022436</v>
      </c>
      <c r="D397">
        <f>$Q$37*'Profilo eolico'!B399</f>
        <v>4296.0416728294877</v>
      </c>
      <c r="E397">
        <f>$P$39*'Profilo fotovoltaico'!B399+'Approvvigionamento energia'!$Q$39*'Profilo eolico'!B399</f>
        <v>4008.9747586976764</v>
      </c>
      <c r="F397">
        <f>$P$41*'Profilo fotovoltaico'!B399+'Approvvigionamento energia'!$Q$41*'Profilo eolico'!B399</f>
        <v>3721.9078445658656</v>
      </c>
      <c r="G397">
        <f>$P$43*'Profilo fotovoltaico'!B399+'Approvvigionamento energia'!$Q$43*'Profilo eolico'!B399</f>
        <v>3434.8409304340548</v>
      </c>
      <c r="H397">
        <f t="shared" si="12"/>
        <v>1138.4335154826958</v>
      </c>
      <c r="I397">
        <f>IF(LCOH!$C$28=Menu!$A$1,'Approvvigionamento energia'!C397,0)+IF(LCOH!$C$28=Menu!$A$2,'Approvvigionamento energia'!D397,0)+IF(LCOH!$C$28=Menu!$A$3,'Approvvigionamento energia'!E397,0)+IF(LCOH!$C$28=Menu!$A$4,'Approvvigionamento energia'!F397,0)+IF(LCOH!$C$28=Menu!$A$5,'Approvvigionamento energia'!G397,0)+IF(LCOH!$C$28=Menu!$A$6,'Approvvigionamento energia'!H397,0)</f>
        <v>3721.9078445658656</v>
      </c>
      <c r="J397">
        <f>'Approvvigionamento energia'!A397+'Approvvigionamento energia'!B397+'Approvvigionamento energia'!I397</f>
        <v>4886.2078445658653</v>
      </c>
      <c r="K397">
        <f>IF(MIN(LCOH!$C$18,J397)&gt;=$P$48*LCOH!$C$18, MIN(LCOH!$C$18,J397),0)</f>
        <v>1500</v>
      </c>
      <c r="L397">
        <f t="shared" si="13"/>
        <v>3386.2078445658653</v>
      </c>
      <c r="M397">
        <f>K397/LCOH!$C$18</f>
        <v>1</v>
      </c>
      <c r="N397">
        <f>K397/LCOH!$C$34</f>
        <v>28.901734104046245</v>
      </c>
    </row>
    <row r="398" spans="1:14" x14ac:dyDescent="0.35">
      <c r="A398">
        <f>'Profilo fotovoltaico'!B400*LCOH!$C$20</f>
        <v>378</v>
      </c>
      <c r="B398">
        <f>'Profilo eolico'!B400*LCOH!$C$21</f>
        <v>739.3</v>
      </c>
      <c r="C398">
        <f>$P$35*'Profilo fotovoltaico'!B400</f>
        <v>2780.0434069211406</v>
      </c>
      <c r="D398">
        <f>$Q$37*'Profilo eolico'!B400</f>
        <v>4313.5455775130249</v>
      </c>
      <c r="E398">
        <f>$P$39*'Profilo fotovoltaico'!B400+'Approvvigionamento energia'!$Q$39*'Profilo eolico'!B400</f>
        <v>3930.1700348650538</v>
      </c>
      <c r="F398">
        <f>$P$41*'Profilo fotovoltaico'!B400+'Approvvigionamento energia'!$Q$41*'Profilo eolico'!B400</f>
        <v>3546.7944922170827</v>
      </c>
      <c r="G398">
        <f>$P$43*'Profilo fotovoltaico'!B400+'Approvvigionamento energia'!$Q$43*'Profilo eolico'!B400</f>
        <v>3163.4189495691116</v>
      </c>
      <c r="H398">
        <f t="shared" si="12"/>
        <v>1138.4335154826958</v>
      </c>
      <c r="I398">
        <f>IF(LCOH!$C$28=Menu!$A$1,'Approvvigionamento energia'!C398,0)+IF(LCOH!$C$28=Menu!$A$2,'Approvvigionamento energia'!D398,0)+IF(LCOH!$C$28=Menu!$A$3,'Approvvigionamento energia'!E398,0)+IF(LCOH!$C$28=Menu!$A$4,'Approvvigionamento energia'!F398,0)+IF(LCOH!$C$28=Menu!$A$5,'Approvvigionamento energia'!G398,0)+IF(LCOH!$C$28=Menu!$A$6,'Approvvigionamento energia'!H398,0)</f>
        <v>3546.7944922170827</v>
      </c>
      <c r="J398">
        <f>'Approvvigionamento energia'!A398+'Approvvigionamento energia'!B398+'Approvvigionamento energia'!I398</f>
        <v>4664.0944922170829</v>
      </c>
      <c r="K398">
        <f>IF(MIN(LCOH!$C$18,J398)&gt;=$P$48*LCOH!$C$18, MIN(LCOH!$C$18,J398),0)</f>
        <v>1500</v>
      </c>
      <c r="L398">
        <f t="shared" si="13"/>
        <v>3164.0944922170829</v>
      </c>
      <c r="M398">
        <f>K398/LCOH!$C$18</f>
        <v>1</v>
      </c>
      <c r="N398">
        <f>K398/LCOH!$C$34</f>
        <v>28.901734104046245</v>
      </c>
    </row>
    <row r="399" spans="1:14" x14ac:dyDescent="0.35">
      <c r="A399">
        <f>'Profilo fotovoltaico'!B401*LCOH!$C$20</f>
        <v>295</v>
      </c>
      <c r="B399">
        <f>'Profilo eolico'!B401*LCOH!$C$21</f>
        <v>729.8</v>
      </c>
      <c r="C399">
        <f>$P$35*'Profilo fotovoltaico'!B401</f>
        <v>2169.6105953485089</v>
      </c>
      <c r="D399">
        <f>$Q$37*'Profilo eolico'!B401</f>
        <v>4258.1165460151578</v>
      </c>
      <c r="E399">
        <f>$P$39*'Profilo fotovoltaico'!B401+'Approvvigionamento energia'!$Q$39*'Profilo eolico'!B401</f>
        <v>3735.9900583484955</v>
      </c>
      <c r="F399">
        <f>$P$41*'Profilo fotovoltaico'!B401+'Approvvigionamento energia'!$Q$41*'Profilo eolico'!B401</f>
        <v>3213.8635706818332</v>
      </c>
      <c r="G399">
        <f>$P$43*'Profilo fotovoltaico'!B401+'Approvvigionamento energia'!$Q$43*'Profilo eolico'!B401</f>
        <v>2691.7370830151713</v>
      </c>
      <c r="H399">
        <f t="shared" si="12"/>
        <v>1138.4335154826958</v>
      </c>
      <c r="I399">
        <f>IF(LCOH!$C$28=Menu!$A$1,'Approvvigionamento energia'!C399,0)+IF(LCOH!$C$28=Menu!$A$2,'Approvvigionamento energia'!D399,0)+IF(LCOH!$C$28=Menu!$A$3,'Approvvigionamento energia'!E399,0)+IF(LCOH!$C$28=Menu!$A$4,'Approvvigionamento energia'!F399,0)+IF(LCOH!$C$28=Menu!$A$5,'Approvvigionamento energia'!G399,0)+IF(LCOH!$C$28=Menu!$A$6,'Approvvigionamento energia'!H399,0)</f>
        <v>3213.8635706818332</v>
      </c>
      <c r="J399">
        <f>'Approvvigionamento energia'!A399+'Approvvigionamento energia'!B399+'Approvvigionamento energia'!I399</f>
        <v>4238.6635706818333</v>
      </c>
      <c r="K399">
        <f>IF(MIN(LCOH!$C$18,J399)&gt;=$P$48*LCOH!$C$18, MIN(LCOH!$C$18,J399),0)</f>
        <v>1500</v>
      </c>
      <c r="L399">
        <f t="shared" si="13"/>
        <v>2738.6635706818333</v>
      </c>
      <c r="M399">
        <f>K399/LCOH!$C$18</f>
        <v>1</v>
      </c>
      <c r="N399">
        <f>K399/LCOH!$C$34</f>
        <v>28.901734104046245</v>
      </c>
    </row>
    <row r="400" spans="1:14" x14ac:dyDescent="0.35">
      <c r="A400">
        <f>'Profilo fotovoltaico'!B402*LCOH!$C$20</f>
        <v>169</v>
      </c>
      <c r="B400">
        <f>'Profilo eolico'!B402*LCOH!$C$21</f>
        <v>682.69999999999993</v>
      </c>
      <c r="C400">
        <f>$P$35*'Profilo fotovoltaico'!B402</f>
        <v>1242.9294597081291</v>
      </c>
      <c r="D400">
        <f>$Q$37*'Profilo eolico'!B402</f>
        <v>3983.3052424836228</v>
      </c>
      <c r="E400">
        <f>$P$39*'Profilo fotovoltaico'!B402+'Approvvigionamento energia'!$Q$39*'Profilo eolico'!B402</f>
        <v>3298.2112967897492</v>
      </c>
      <c r="F400">
        <f>$P$41*'Profilo fotovoltaico'!B402+'Approvvigionamento energia'!$Q$41*'Profilo eolico'!B402</f>
        <v>2613.1173510958761</v>
      </c>
      <c r="G400">
        <f>$P$43*'Profilo fotovoltaico'!B402+'Approvvigionamento energia'!$Q$43*'Profilo eolico'!B402</f>
        <v>1928.0234054020025</v>
      </c>
      <c r="H400">
        <f t="shared" si="12"/>
        <v>1138.4335154826958</v>
      </c>
      <c r="I400">
        <f>IF(LCOH!$C$28=Menu!$A$1,'Approvvigionamento energia'!C400,0)+IF(LCOH!$C$28=Menu!$A$2,'Approvvigionamento energia'!D400,0)+IF(LCOH!$C$28=Menu!$A$3,'Approvvigionamento energia'!E400,0)+IF(LCOH!$C$28=Menu!$A$4,'Approvvigionamento energia'!F400,0)+IF(LCOH!$C$28=Menu!$A$5,'Approvvigionamento energia'!G400,0)+IF(LCOH!$C$28=Menu!$A$6,'Approvvigionamento energia'!H400,0)</f>
        <v>2613.1173510958761</v>
      </c>
      <c r="J400">
        <f>'Approvvigionamento energia'!A400+'Approvvigionamento energia'!B400+'Approvvigionamento energia'!I400</f>
        <v>3464.8173510958759</v>
      </c>
      <c r="K400">
        <f>IF(MIN(LCOH!$C$18,J400)&gt;=$P$48*LCOH!$C$18, MIN(LCOH!$C$18,J400),0)</f>
        <v>1500</v>
      </c>
      <c r="L400">
        <f t="shared" si="13"/>
        <v>1964.8173510958759</v>
      </c>
      <c r="M400">
        <f>K400/LCOH!$C$18</f>
        <v>1</v>
      </c>
      <c r="N400">
        <f>K400/LCOH!$C$34</f>
        <v>28.901734104046245</v>
      </c>
    </row>
    <row r="401" spans="1:14" x14ac:dyDescent="0.35">
      <c r="A401">
        <f>'Profilo fotovoltaico'!B403*LCOH!$C$20</f>
        <v>37</v>
      </c>
      <c r="B401">
        <f>'Profilo eolico'!B403*LCOH!$C$21</f>
        <v>628.6</v>
      </c>
      <c r="C401">
        <f>$P$35*'Profilo fotovoltaico'!B403</f>
        <v>272.12065094201637</v>
      </c>
      <c r="D401">
        <f>$Q$37*'Profilo eolico'!B403</f>
        <v>3667.6514946905017</v>
      </c>
      <c r="E401">
        <f>$P$39*'Profilo fotovoltaico'!B403+'Approvvigionamento energia'!$Q$39*'Profilo eolico'!B403</f>
        <v>2818.7687837533804</v>
      </c>
      <c r="F401">
        <f>$P$41*'Profilo fotovoltaico'!B403+'Approvvigionamento energia'!$Q$41*'Profilo eolico'!B403</f>
        <v>1969.886072816259</v>
      </c>
      <c r="G401">
        <f>$P$43*'Profilo fotovoltaico'!B403+'Approvvigionamento energia'!$Q$43*'Profilo eolico'!B403</f>
        <v>1121.0033618791376</v>
      </c>
      <c r="H401">
        <f t="shared" si="12"/>
        <v>1138.4335154826958</v>
      </c>
      <c r="I401">
        <f>IF(LCOH!$C$28=Menu!$A$1,'Approvvigionamento energia'!C401,0)+IF(LCOH!$C$28=Menu!$A$2,'Approvvigionamento energia'!D401,0)+IF(LCOH!$C$28=Menu!$A$3,'Approvvigionamento energia'!E401,0)+IF(LCOH!$C$28=Menu!$A$4,'Approvvigionamento energia'!F401,0)+IF(LCOH!$C$28=Menu!$A$5,'Approvvigionamento energia'!G401,0)+IF(LCOH!$C$28=Menu!$A$6,'Approvvigionamento energia'!H401,0)</f>
        <v>1969.886072816259</v>
      </c>
      <c r="J401">
        <f>'Approvvigionamento energia'!A401+'Approvvigionamento energia'!B401+'Approvvigionamento energia'!I401</f>
        <v>2635.4860728162589</v>
      </c>
      <c r="K401">
        <f>IF(MIN(LCOH!$C$18,J401)&gt;=$P$48*LCOH!$C$18, MIN(LCOH!$C$18,J401),0)</f>
        <v>1500</v>
      </c>
      <c r="L401">
        <f t="shared" si="13"/>
        <v>1135.4860728162589</v>
      </c>
      <c r="M401">
        <f>K401/LCOH!$C$18</f>
        <v>1</v>
      </c>
      <c r="N401">
        <f>K401/LCOH!$C$34</f>
        <v>28.901734104046245</v>
      </c>
    </row>
    <row r="402" spans="1:14" x14ac:dyDescent="0.35">
      <c r="A402">
        <f>'Profilo fotovoltaico'!B404*LCOH!$C$20</f>
        <v>0</v>
      </c>
      <c r="B402">
        <f>'Profilo eolico'!B404*LCOH!$C$21</f>
        <v>608.5</v>
      </c>
      <c r="C402">
        <f>$P$35*'Profilo fotovoltaico'!B404</f>
        <v>0</v>
      </c>
      <c r="D402">
        <f>$Q$37*'Profilo eolico'!B404</f>
        <v>3550.3753333108025</v>
      </c>
      <c r="E402">
        <f>$P$39*'Profilo fotovoltaico'!B404+'Approvvigionamento energia'!$Q$39*'Profilo eolico'!B404</f>
        <v>2662.7814999831016</v>
      </c>
      <c r="F402">
        <f>$P$41*'Profilo fotovoltaico'!B404+'Approvvigionamento energia'!$Q$41*'Profilo eolico'!B404</f>
        <v>1775.1876666554012</v>
      </c>
      <c r="G402">
        <f>$P$43*'Profilo fotovoltaico'!B404+'Approvvigionamento energia'!$Q$43*'Profilo eolico'!B404</f>
        <v>887.59383332770062</v>
      </c>
      <c r="H402">
        <f t="shared" si="12"/>
        <v>1138.4335154826958</v>
      </c>
      <c r="I402">
        <f>IF(LCOH!$C$28=Menu!$A$1,'Approvvigionamento energia'!C402,0)+IF(LCOH!$C$28=Menu!$A$2,'Approvvigionamento energia'!D402,0)+IF(LCOH!$C$28=Menu!$A$3,'Approvvigionamento energia'!E402,0)+IF(LCOH!$C$28=Menu!$A$4,'Approvvigionamento energia'!F402,0)+IF(LCOH!$C$28=Menu!$A$5,'Approvvigionamento energia'!G402,0)+IF(LCOH!$C$28=Menu!$A$6,'Approvvigionamento energia'!H402,0)</f>
        <v>1775.1876666554012</v>
      </c>
      <c r="J402">
        <f>'Approvvigionamento energia'!A402+'Approvvigionamento energia'!B402+'Approvvigionamento energia'!I402</f>
        <v>2383.6876666554012</v>
      </c>
      <c r="K402">
        <f>IF(MIN(LCOH!$C$18,J402)&gt;=$P$48*LCOH!$C$18, MIN(LCOH!$C$18,J402),0)</f>
        <v>1500</v>
      </c>
      <c r="L402">
        <f t="shared" si="13"/>
        <v>883.68766665540124</v>
      </c>
      <c r="M402">
        <f>K402/LCOH!$C$18</f>
        <v>1</v>
      </c>
      <c r="N402">
        <f>K402/LCOH!$C$34</f>
        <v>28.901734104046245</v>
      </c>
    </row>
    <row r="403" spans="1:14" x14ac:dyDescent="0.35">
      <c r="A403">
        <f>'Profilo fotovoltaico'!B405*LCOH!$C$20</f>
        <v>0</v>
      </c>
      <c r="B403">
        <f>'Profilo eolico'!B405*LCOH!$C$21</f>
        <v>596</v>
      </c>
      <c r="C403">
        <f>$P$35*'Profilo fotovoltaico'!B405</f>
        <v>0</v>
      </c>
      <c r="D403">
        <f>$Q$37*'Profilo eolico'!B405</f>
        <v>3477.4423971293968</v>
      </c>
      <c r="E403">
        <f>$P$39*'Profilo fotovoltaico'!B405+'Approvvigionamento energia'!$Q$39*'Profilo eolico'!B405</f>
        <v>2608.0817978470473</v>
      </c>
      <c r="F403">
        <f>$P$41*'Profilo fotovoltaico'!B405+'Approvvigionamento energia'!$Q$41*'Profilo eolico'!B405</f>
        <v>1738.7211985646984</v>
      </c>
      <c r="G403">
        <f>$P$43*'Profilo fotovoltaico'!B405+'Approvvigionamento energia'!$Q$43*'Profilo eolico'!B405</f>
        <v>869.3605992823492</v>
      </c>
      <c r="H403">
        <f t="shared" si="12"/>
        <v>1138.4335154826958</v>
      </c>
      <c r="I403">
        <f>IF(LCOH!$C$28=Menu!$A$1,'Approvvigionamento energia'!C403,0)+IF(LCOH!$C$28=Menu!$A$2,'Approvvigionamento energia'!D403,0)+IF(LCOH!$C$28=Menu!$A$3,'Approvvigionamento energia'!E403,0)+IF(LCOH!$C$28=Menu!$A$4,'Approvvigionamento energia'!F403,0)+IF(LCOH!$C$28=Menu!$A$5,'Approvvigionamento energia'!G403,0)+IF(LCOH!$C$28=Menu!$A$6,'Approvvigionamento energia'!H403,0)</f>
        <v>1738.7211985646984</v>
      </c>
      <c r="J403">
        <f>'Approvvigionamento energia'!A403+'Approvvigionamento energia'!B403+'Approvvigionamento energia'!I403</f>
        <v>2334.7211985646982</v>
      </c>
      <c r="K403">
        <f>IF(MIN(LCOH!$C$18,J403)&gt;=$P$48*LCOH!$C$18, MIN(LCOH!$C$18,J403),0)</f>
        <v>1500</v>
      </c>
      <c r="L403">
        <f t="shared" si="13"/>
        <v>834.72119856469817</v>
      </c>
      <c r="M403">
        <f>K403/LCOH!$C$18</f>
        <v>1</v>
      </c>
      <c r="N403">
        <f>K403/LCOH!$C$34</f>
        <v>28.901734104046245</v>
      </c>
    </row>
    <row r="404" spans="1:14" x14ac:dyDescent="0.35">
      <c r="A404">
        <f>'Profilo fotovoltaico'!B406*LCOH!$C$20</f>
        <v>0</v>
      </c>
      <c r="B404">
        <f>'Profilo eolico'!B406*LCOH!$C$21</f>
        <v>576.9</v>
      </c>
      <c r="C404">
        <f>$P$35*'Profilo fotovoltaico'!B406</f>
        <v>0</v>
      </c>
      <c r="D404">
        <f>$Q$37*'Profilo eolico'!B406</f>
        <v>3366.0008706442095</v>
      </c>
      <c r="E404">
        <f>$P$39*'Profilo fotovoltaico'!B406+'Approvvigionamento energia'!$Q$39*'Profilo eolico'!B406</f>
        <v>2524.5006529831571</v>
      </c>
      <c r="F404">
        <f>$P$41*'Profilo fotovoltaico'!B406+'Approvvigionamento energia'!$Q$41*'Profilo eolico'!B406</f>
        <v>1683.0004353221047</v>
      </c>
      <c r="G404">
        <f>$P$43*'Profilo fotovoltaico'!B406+'Approvvigionamento energia'!$Q$43*'Profilo eolico'!B406</f>
        <v>841.50021766105237</v>
      </c>
      <c r="H404">
        <f t="shared" si="12"/>
        <v>1138.4335154826958</v>
      </c>
      <c r="I404">
        <f>IF(LCOH!$C$28=Menu!$A$1,'Approvvigionamento energia'!C404,0)+IF(LCOH!$C$28=Menu!$A$2,'Approvvigionamento energia'!D404,0)+IF(LCOH!$C$28=Menu!$A$3,'Approvvigionamento energia'!E404,0)+IF(LCOH!$C$28=Menu!$A$4,'Approvvigionamento energia'!F404,0)+IF(LCOH!$C$28=Menu!$A$5,'Approvvigionamento energia'!G404,0)+IF(LCOH!$C$28=Menu!$A$6,'Approvvigionamento energia'!H404,0)</f>
        <v>1683.0004353221047</v>
      </c>
      <c r="J404">
        <f>'Approvvigionamento energia'!A404+'Approvvigionamento energia'!B404+'Approvvigionamento energia'!I404</f>
        <v>2259.9004353221048</v>
      </c>
      <c r="K404">
        <f>IF(MIN(LCOH!$C$18,J404)&gt;=$P$48*LCOH!$C$18, MIN(LCOH!$C$18,J404),0)</f>
        <v>1500</v>
      </c>
      <c r="L404">
        <f t="shared" si="13"/>
        <v>759.90043532210484</v>
      </c>
      <c r="M404">
        <f>K404/LCOH!$C$18</f>
        <v>1</v>
      </c>
      <c r="N404">
        <f>K404/LCOH!$C$34</f>
        <v>28.901734104046245</v>
      </c>
    </row>
    <row r="405" spans="1:14" x14ac:dyDescent="0.35">
      <c r="A405">
        <f>'Profilo fotovoltaico'!B407*LCOH!$C$20</f>
        <v>0</v>
      </c>
      <c r="B405">
        <f>'Profilo eolico'!B407*LCOH!$C$21</f>
        <v>552.79999999999995</v>
      </c>
      <c r="C405">
        <f>$P$35*'Profilo fotovoltaico'!B407</f>
        <v>0</v>
      </c>
      <c r="D405">
        <f>$Q$37*'Profilo eolico'!B407</f>
        <v>3225.3861696864606</v>
      </c>
      <c r="E405">
        <f>$P$39*'Profilo fotovoltaico'!B407+'Approvvigionamento energia'!$Q$39*'Profilo eolico'!B407</f>
        <v>2419.0396272648454</v>
      </c>
      <c r="F405">
        <f>$P$41*'Profilo fotovoltaico'!B407+'Approvvigionamento energia'!$Q$41*'Profilo eolico'!B407</f>
        <v>1612.6930848432303</v>
      </c>
      <c r="G405">
        <f>$P$43*'Profilo fotovoltaico'!B407+'Approvvigionamento energia'!$Q$43*'Profilo eolico'!B407</f>
        <v>806.34654242161514</v>
      </c>
      <c r="H405">
        <f t="shared" si="12"/>
        <v>1138.4335154826958</v>
      </c>
      <c r="I405">
        <f>IF(LCOH!$C$28=Menu!$A$1,'Approvvigionamento energia'!C405,0)+IF(LCOH!$C$28=Menu!$A$2,'Approvvigionamento energia'!D405,0)+IF(LCOH!$C$28=Menu!$A$3,'Approvvigionamento energia'!E405,0)+IF(LCOH!$C$28=Menu!$A$4,'Approvvigionamento energia'!F405,0)+IF(LCOH!$C$28=Menu!$A$5,'Approvvigionamento energia'!G405,0)+IF(LCOH!$C$28=Menu!$A$6,'Approvvigionamento energia'!H405,0)</f>
        <v>1612.6930848432303</v>
      </c>
      <c r="J405">
        <f>'Approvvigionamento energia'!A405+'Approvvigionamento energia'!B405+'Approvvigionamento energia'!I405</f>
        <v>2165.4930848432305</v>
      </c>
      <c r="K405">
        <f>IF(MIN(LCOH!$C$18,J405)&gt;=$P$48*LCOH!$C$18, MIN(LCOH!$C$18,J405),0)</f>
        <v>1500</v>
      </c>
      <c r="L405">
        <f t="shared" si="13"/>
        <v>665.49308484323046</v>
      </c>
      <c r="M405">
        <f>K405/LCOH!$C$18</f>
        <v>1</v>
      </c>
      <c r="N405">
        <f>K405/LCOH!$C$34</f>
        <v>28.901734104046245</v>
      </c>
    </row>
    <row r="406" spans="1:14" x14ac:dyDescent="0.35">
      <c r="A406">
        <f>'Profilo fotovoltaico'!B408*LCOH!$C$20</f>
        <v>0</v>
      </c>
      <c r="B406">
        <f>'Profilo eolico'!B408*LCOH!$C$21</f>
        <v>527.4</v>
      </c>
      <c r="C406">
        <f>$P$35*'Profilo fotovoltaico'!B408</f>
        <v>0</v>
      </c>
      <c r="D406">
        <f>$Q$37*'Profilo eolico'!B408</f>
        <v>3077.1864433658452</v>
      </c>
      <c r="E406">
        <f>$P$39*'Profilo fotovoltaico'!B408+'Approvvigionamento energia'!$Q$39*'Profilo eolico'!B408</f>
        <v>2307.889832524384</v>
      </c>
      <c r="F406">
        <f>$P$41*'Profilo fotovoltaico'!B408+'Approvvigionamento energia'!$Q$41*'Profilo eolico'!B408</f>
        <v>1538.5932216829226</v>
      </c>
      <c r="G406">
        <f>$P$43*'Profilo fotovoltaico'!B408+'Approvvigionamento energia'!$Q$43*'Profilo eolico'!B408</f>
        <v>769.2966108414613</v>
      </c>
      <c r="H406">
        <f t="shared" si="12"/>
        <v>1138.4335154826958</v>
      </c>
      <c r="I406">
        <f>IF(LCOH!$C$28=Menu!$A$1,'Approvvigionamento energia'!C406,0)+IF(LCOH!$C$28=Menu!$A$2,'Approvvigionamento energia'!D406,0)+IF(LCOH!$C$28=Menu!$A$3,'Approvvigionamento energia'!E406,0)+IF(LCOH!$C$28=Menu!$A$4,'Approvvigionamento energia'!F406,0)+IF(LCOH!$C$28=Menu!$A$5,'Approvvigionamento energia'!G406,0)+IF(LCOH!$C$28=Menu!$A$6,'Approvvigionamento energia'!H406,0)</f>
        <v>1538.5932216829226</v>
      </c>
      <c r="J406">
        <f>'Approvvigionamento energia'!A406+'Approvvigionamento energia'!B406+'Approvvigionamento energia'!I406</f>
        <v>2065.9932216829225</v>
      </c>
      <c r="K406">
        <f>IF(MIN(LCOH!$C$18,J406)&gt;=$P$48*LCOH!$C$18, MIN(LCOH!$C$18,J406),0)</f>
        <v>1500</v>
      </c>
      <c r="L406">
        <f t="shared" si="13"/>
        <v>565.99322168292247</v>
      </c>
      <c r="M406">
        <f>K406/LCOH!$C$18</f>
        <v>1</v>
      </c>
      <c r="N406">
        <f>K406/LCOH!$C$34</f>
        <v>28.901734104046245</v>
      </c>
    </row>
    <row r="407" spans="1:14" x14ac:dyDescent="0.35">
      <c r="A407">
        <f>'Profilo fotovoltaico'!B409*LCOH!$C$20</f>
        <v>0</v>
      </c>
      <c r="B407">
        <f>'Profilo eolico'!B409*LCOH!$C$21</f>
        <v>492.70000000000005</v>
      </c>
      <c r="C407">
        <f>$P$35*'Profilo fotovoltaico'!B409</f>
        <v>0</v>
      </c>
      <c r="D407">
        <f>$Q$37*'Profilo eolico'!B409</f>
        <v>2874.724612526265</v>
      </c>
      <c r="E407">
        <f>$P$39*'Profilo fotovoltaico'!B409+'Approvvigionamento energia'!$Q$39*'Profilo eolico'!B409</f>
        <v>2156.0434593946989</v>
      </c>
      <c r="F407">
        <f>$P$41*'Profilo fotovoltaico'!B409+'Approvvigionamento energia'!$Q$41*'Profilo eolico'!B409</f>
        <v>1437.3623062631325</v>
      </c>
      <c r="G407">
        <f>$P$43*'Profilo fotovoltaico'!B409+'Approvvigionamento energia'!$Q$43*'Profilo eolico'!B409</f>
        <v>718.68115313156625</v>
      </c>
      <c r="H407">
        <f t="shared" si="12"/>
        <v>1138.4335154826958</v>
      </c>
      <c r="I407">
        <f>IF(LCOH!$C$28=Menu!$A$1,'Approvvigionamento energia'!C407,0)+IF(LCOH!$C$28=Menu!$A$2,'Approvvigionamento energia'!D407,0)+IF(LCOH!$C$28=Menu!$A$3,'Approvvigionamento energia'!E407,0)+IF(LCOH!$C$28=Menu!$A$4,'Approvvigionamento energia'!F407,0)+IF(LCOH!$C$28=Menu!$A$5,'Approvvigionamento energia'!G407,0)+IF(LCOH!$C$28=Menu!$A$6,'Approvvigionamento energia'!H407,0)</f>
        <v>1437.3623062631325</v>
      </c>
      <c r="J407">
        <f>'Approvvigionamento energia'!A407+'Approvvigionamento energia'!B407+'Approvvigionamento energia'!I407</f>
        <v>1930.0623062631325</v>
      </c>
      <c r="K407">
        <f>IF(MIN(LCOH!$C$18,J407)&gt;=$P$48*LCOH!$C$18, MIN(LCOH!$C$18,J407),0)</f>
        <v>1500</v>
      </c>
      <c r="L407">
        <f t="shared" si="13"/>
        <v>430.06230626313254</v>
      </c>
      <c r="M407">
        <f>K407/LCOH!$C$18</f>
        <v>1</v>
      </c>
      <c r="N407">
        <f>K407/LCOH!$C$34</f>
        <v>28.901734104046245</v>
      </c>
    </row>
    <row r="408" spans="1:14" x14ac:dyDescent="0.35">
      <c r="A408">
        <f>'Profilo fotovoltaico'!B410*LCOH!$C$20</f>
        <v>0</v>
      </c>
      <c r="B408">
        <f>'Profilo eolico'!B410*LCOH!$C$21</f>
        <v>481.3</v>
      </c>
      <c r="C408">
        <f>$P$35*'Profilo fotovoltaico'!B410</f>
        <v>0</v>
      </c>
      <c r="D408">
        <f>$Q$37*'Profilo eolico'!B410</f>
        <v>2808.2097747288235</v>
      </c>
      <c r="E408">
        <f>$P$39*'Profilo fotovoltaico'!B410+'Approvvigionamento energia'!$Q$39*'Profilo eolico'!B410</f>
        <v>2106.1573310466174</v>
      </c>
      <c r="F408">
        <f>$P$41*'Profilo fotovoltaico'!B410+'Approvvigionamento energia'!$Q$41*'Profilo eolico'!B410</f>
        <v>1404.1048873644118</v>
      </c>
      <c r="G408">
        <f>$P$43*'Profilo fotovoltaico'!B410+'Approvvigionamento energia'!$Q$43*'Profilo eolico'!B410</f>
        <v>702.05244368220588</v>
      </c>
      <c r="H408">
        <f t="shared" si="12"/>
        <v>1138.4335154826958</v>
      </c>
      <c r="I408">
        <f>IF(LCOH!$C$28=Menu!$A$1,'Approvvigionamento energia'!C408,0)+IF(LCOH!$C$28=Menu!$A$2,'Approvvigionamento energia'!D408,0)+IF(LCOH!$C$28=Menu!$A$3,'Approvvigionamento energia'!E408,0)+IF(LCOH!$C$28=Menu!$A$4,'Approvvigionamento energia'!F408,0)+IF(LCOH!$C$28=Menu!$A$5,'Approvvigionamento energia'!G408,0)+IF(LCOH!$C$28=Menu!$A$6,'Approvvigionamento energia'!H408,0)</f>
        <v>1404.1048873644118</v>
      </c>
      <c r="J408">
        <f>'Approvvigionamento energia'!A408+'Approvvigionamento energia'!B408+'Approvvigionamento energia'!I408</f>
        <v>1885.4048873644117</v>
      </c>
      <c r="K408">
        <f>IF(MIN(LCOH!$C$18,J408)&gt;=$P$48*LCOH!$C$18, MIN(LCOH!$C$18,J408),0)</f>
        <v>1500</v>
      </c>
      <c r="L408">
        <f t="shared" si="13"/>
        <v>385.40488736441171</v>
      </c>
      <c r="M408">
        <f>K408/LCOH!$C$18</f>
        <v>1</v>
      </c>
      <c r="N408">
        <f>K408/LCOH!$C$34</f>
        <v>28.901734104046245</v>
      </c>
    </row>
    <row r="409" spans="1:14" x14ac:dyDescent="0.35">
      <c r="A409">
        <f>'Profilo fotovoltaico'!B411*LCOH!$C$20</f>
        <v>0</v>
      </c>
      <c r="B409">
        <f>'Profilo eolico'!B411*LCOH!$C$21</f>
        <v>478.3</v>
      </c>
      <c r="C409">
        <f>$P$35*'Profilo fotovoltaico'!B411</f>
        <v>0</v>
      </c>
      <c r="D409">
        <f>$Q$37*'Profilo eolico'!B411</f>
        <v>2790.7058700452862</v>
      </c>
      <c r="E409">
        <f>$P$39*'Profilo fotovoltaico'!B411+'Approvvigionamento energia'!$Q$39*'Profilo eolico'!B411</f>
        <v>2093.0294025339645</v>
      </c>
      <c r="F409">
        <f>$P$41*'Profilo fotovoltaico'!B411+'Approvvigionamento energia'!$Q$41*'Profilo eolico'!B411</f>
        <v>1395.3529350226431</v>
      </c>
      <c r="G409">
        <f>$P$43*'Profilo fotovoltaico'!B411+'Approvvigionamento energia'!$Q$43*'Profilo eolico'!B411</f>
        <v>697.67646751132156</v>
      </c>
      <c r="H409">
        <f t="shared" si="12"/>
        <v>1138.4335154826958</v>
      </c>
      <c r="I409">
        <f>IF(LCOH!$C$28=Menu!$A$1,'Approvvigionamento energia'!C409,0)+IF(LCOH!$C$28=Menu!$A$2,'Approvvigionamento energia'!D409,0)+IF(LCOH!$C$28=Menu!$A$3,'Approvvigionamento energia'!E409,0)+IF(LCOH!$C$28=Menu!$A$4,'Approvvigionamento energia'!F409,0)+IF(LCOH!$C$28=Menu!$A$5,'Approvvigionamento energia'!G409,0)+IF(LCOH!$C$28=Menu!$A$6,'Approvvigionamento energia'!H409,0)</f>
        <v>1395.3529350226431</v>
      </c>
      <c r="J409">
        <f>'Approvvigionamento energia'!A409+'Approvvigionamento energia'!B409+'Approvvigionamento energia'!I409</f>
        <v>1873.6529350226431</v>
      </c>
      <c r="K409">
        <f>IF(MIN(LCOH!$C$18,J409)&gt;=$P$48*LCOH!$C$18, MIN(LCOH!$C$18,J409),0)</f>
        <v>1500</v>
      </c>
      <c r="L409">
        <f t="shared" si="13"/>
        <v>373.65293502264308</v>
      </c>
      <c r="M409">
        <f>K409/LCOH!$C$18</f>
        <v>1</v>
      </c>
      <c r="N409">
        <f>K409/LCOH!$C$34</f>
        <v>28.901734104046245</v>
      </c>
    </row>
    <row r="410" spans="1:14" x14ac:dyDescent="0.35">
      <c r="A410">
        <f>'Profilo fotovoltaico'!B412*LCOH!$C$20</f>
        <v>0</v>
      </c>
      <c r="B410">
        <f>'Profilo eolico'!B412*LCOH!$C$21</f>
        <v>488</v>
      </c>
      <c r="C410">
        <f>$P$35*'Profilo fotovoltaico'!B412</f>
        <v>0</v>
      </c>
      <c r="D410">
        <f>$Q$37*'Profilo eolico'!B412</f>
        <v>2847.3018285220564</v>
      </c>
      <c r="E410">
        <f>$P$39*'Profilo fotovoltaico'!B412+'Approvvigionamento energia'!$Q$39*'Profilo eolico'!B412</f>
        <v>2135.4763713915422</v>
      </c>
      <c r="F410">
        <f>$P$41*'Profilo fotovoltaico'!B412+'Approvvigionamento energia'!$Q$41*'Profilo eolico'!B412</f>
        <v>1423.6509142610282</v>
      </c>
      <c r="G410">
        <f>$P$43*'Profilo fotovoltaico'!B412+'Approvvigionamento energia'!$Q$43*'Profilo eolico'!B412</f>
        <v>711.82545713051411</v>
      </c>
      <c r="H410">
        <f t="shared" si="12"/>
        <v>1138.4335154826958</v>
      </c>
      <c r="I410">
        <f>IF(LCOH!$C$28=Menu!$A$1,'Approvvigionamento energia'!C410,0)+IF(LCOH!$C$28=Menu!$A$2,'Approvvigionamento energia'!D410,0)+IF(LCOH!$C$28=Menu!$A$3,'Approvvigionamento energia'!E410,0)+IF(LCOH!$C$28=Menu!$A$4,'Approvvigionamento energia'!F410,0)+IF(LCOH!$C$28=Menu!$A$5,'Approvvigionamento energia'!G410,0)+IF(LCOH!$C$28=Menu!$A$6,'Approvvigionamento energia'!H410,0)</f>
        <v>1423.6509142610282</v>
      </c>
      <c r="J410">
        <f>'Approvvigionamento energia'!A410+'Approvvigionamento energia'!B410+'Approvvigionamento energia'!I410</f>
        <v>1911.6509142610282</v>
      </c>
      <c r="K410">
        <f>IF(MIN(LCOH!$C$18,J410)&gt;=$P$48*LCOH!$C$18, MIN(LCOH!$C$18,J410),0)</f>
        <v>1500</v>
      </c>
      <c r="L410">
        <f t="shared" si="13"/>
        <v>411.65091426102822</v>
      </c>
      <c r="M410">
        <f>K410/LCOH!$C$18</f>
        <v>1</v>
      </c>
      <c r="N410">
        <f>K410/LCOH!$C$34</f>
        <v>28.901734104046245</v>
      </c>
    </row>
    <row r="411" spans="1:14" x14ac:dyDescent="0.35">
      <c r="A411">
        <f>'Profilo fotovoltaico'!B413*LCOH!$C$20</f>
        <v>0</v>
      </c>
      <c r="B411">
        <f>'Profilo eolico'!B413*LCOH!$C$21</f>
        <v>496.3</v>
      </c>
      <c r="C411">
        <f>$P$35*'Profilo fotovoltaico'!B413</f>
        <v>0</v>
      </c>
      <c r="D411">
        <f>$Q$37*'Profilo eolico'!B413</f>
        <v>2895.7292981465098</v>
      </c>
      <c r="E411">
        <f>$P$39*'Profilo fotovoltaico'!B413+'Approvvigionamento energia'!$Q$39*'Profilo eolico'!B413</f>
        <v>2171.7969736098821</v>
      </c>
      <c r="F411">
        <f>$P$41*'Profilo fotovoltaico'!B413+'Approvvigionamento energia'!$Q$41*'Profilo eolico'!B413</f>
        <v>1447.8646490732549</v>
      </c>
      <c r="G411">
        <f>$P$43*'Profilo fotovoltaico'!B413+'Approvvigionamento energia'!$Q$43*'Profilo eolico'!B413</f>
        <v>723.93232453662745</v>
      </c>
      <c r="H411">
        <f t="shared" si="12"/>
        <v>1138.4335154826958</v>
      </c>
      <c r="I411">
        <f>IF(LCOH!$C$28=Menu!$A$1,'Approvvigionamento energia'!C411,0)+IF(LCOH!$C$28=Menu!$A$2,'Approvvigionamento energia'!D411,0)+IF(LCOH!$C$28=Menu!$A$3,'Approvvigionamento energia'!E411,0)+IF(LCOH!$C$28=Menu!$A$4,'Approvvigionamento energia'!F411,0)+IF(LCOH!$C$28=Menu!$A$5,'Approvvigionamento energia'!G411,0)+IF(LCOH!$C$28=Menu!$A$6,'Approvvigionamento energia'!H411,0)</f>
        <v>1447.8646490732549</v>
      </c>
      <c r="J411">
        <f>'Approvvigionamento energia'!A411+'Approvvigionamento energia'!B411+'Approvvigionamento energia'!I411</f>
        <v>1944.1646490732549</v>
      </c>
      <c r="K411">
        <f>IF(MIN(LCOH!$C$18,J411)&gt;=$P$48*LCOH!$C$18, MIN(LCOH!$C$18,J411),0)</f>
        <v>1500</v>
      </c>
      <c r="L411">
        <f t="shared" si="13"/>
        <v>444.16464907325485</v>
      </c>
      <c r="M411">
        <f>K411/LCOH!$C$18</f>
        <v>1</v>
      </c>
      <c r="N411">
        <f>K411/LCOH!$C$34</f>
        <v>28.901734104046245</v>
      </c>
    </row>
    <row r="412" spans="1:14" x14ac:dyDescent="0.35">
      <c r="A412">
        <f>'Profilo fotovoltaico'!B414*LCOH!$C$20</f>
        <v>0</v>
      </c>
      <c r="B412">
        <f>'Profilo eolico'!B414*LCOH!$C$21</f>
        <v>499.5</v>
      </c>
      <c r="C412">
        <f>$P$35*'Profilo fotovoltaico'!B414</f>
        <v>0</v>
      </c>
      <c r="D412">
        <f>$Q$37*'Profilo eolico'!B414</f>
        <v>2914.4001298089493</v>
      </c>
      <c r="E412">
        <f>$P$39*'Profilo fotovoltaico'!B414+'Approvvigionamento energia'!$Q$39*'Profilo eolico'!B414</f>
        <v>2185.8000973567118</v>
      </c>
      <c r="F412">
        <f>$P$41*'Profilo fotovoltaico'!B414+'Approvvigionamento energia'!$Q$41*'Profilo eolico'!B414</f>
        <v>1457.2000649044746</v>
      </c>
      <c r="G412">
        <f>$P$43*'Profilo fotovoltaico'!B414+'Approvvigionamento energia'!$Q$43*'Profilo eolico'!B414</f>
        <v>728.60003245223731</v>
      </c>
      <c r="H412">
        <f t="shared" si="12"/>
        <v>1138.4335154826958</v>
      </c>
      <c r="I412">
        <f>IF(LCOH!$C$28=Menu!$A$1,'Approvvigionamento energia'!C412,0)+IF(LCOH!$C$28=Menu!$A$2,'Approvvigionamento energia'!D412,0)+IF(LCOH!$C$28=Menu!$A$3,'Approvvigionamento energia'!E412,0)+IF(LCOH!$C$28=Menu!$A$4,'Approvvigionamento energia'!F412,0)+IF(LCOH!$C$28=Menu!$A$5,'Approvvigionamento energia'!G412,0)+IF(LCOH!$C$28=Menu!$A$6,'Approvvigionamento energia'!H412,0)</f>
        <v>1457.2000649044746</v>
      </c>
      <c r="J412">
        <f>'Approvvigionamento energia'!A412+'Approvvigionamento energia'!B412+'Approvvigionamento energia'!I412</f>
        <v>1956.7000649044746</v>
      </c>
      <c r="K412">
        <f>IF(MIN(LCOH!$C$18,J412)&gt;=$P$48*LCOH!$C$18, MIN(LCOH!$C$18,J412),0)</f>
        <v>1500</v>
      </c>
      <c r="L412">
        <f t="shared" si="13"/>
        <v>456.70006490447463</v>
      </c>
      <c r="M412">
        <f>K412/LCOH!$C$18</f>
        <v>1</v>
      </c>
      <c r="N412">
        <f>K412/LCOH!$C$34</f>
        <v>28.901734104046245</v>
      </c>
    </row>
    <row r="413" spans="1:14" x14ac:dyDescent="0.35">
      <c r="A413">
        <f>'Profilo fotovoltaico'!B415*LCOH!$C$20</f>
        <v>0</v>
      </c>
      <c r="B413">
        <f>'Profilo eolico'!B415*LCOH!$C$21</f>
        <v>496.7</v>
      </c>
      <c r="C413">
        <f>$P$35*'Profilo fotovoltaico'!B415</f>
        <v>0</v>
      </c>
      <c r="D413">
        <f>$Q$37*'Profilo eolico'!B415</f>
        <v>2898.0631521043142</v>
      </c>
      <c r="E413">
        <f>$P$39*'Profilo fotovoltaico'!B415+'Approvvigionamento energia'!$Q$39*'Profilo eolico'!B415</f>
        <v>2173.5473640782357</v>
      </c>
      <c r="F413">
        <f>$P$41*'Profilo fotovoltaico'!B415+'Approvvigionamento energia'!$Q$41*'Profilo eolico'!B415</f>
        <v>1449.0315760521571</v>
      </c>
      <c r="G413">
        <f>$P$43*'Profilo fotovoltaico'!B415+'Approvvigionamento energia'!$Q$43*'Profilo eolico'!B415</f>
        <v>724.51578802607855</v>
      </c>
      <c r="H413">
        <f t="shared" si="12"/>
        <v>1138.4335154826958</v>
      </c>
      <c r="I413">
        <f>IF(LCOH!$C$28=Menu!$A$1,'Approvvigionamento energia'!C413,0)+IF(LCOH!$C$28=Menu!$A$2,'Approvvigionamento energia'!D413,0)+IF(LCOH!$C$28=Menu!$A$3,'Approvvigionamento energia'!E413,0)+IF(LCOH!$C$28=Menu!$A$4,'Approvvigionamento energia'!F413,0)+IF(LCOH!$C$28=Menu!$A$5,'Approvvigionamento energia'!G413,0)+IF(LCOH!$C$28=Menu!$A$6,'Approvvigionamento energia'!H413,0)</f>
        <v>1449.0315760521571</v>
      </c>
      <c r="J413">
        <f>'Approvvigionamento energia'!A413+'Approvvigionamento energia'!B413+'Approvvigionamento energia'!I413</f>
        <v>1945.7315760521572</v>
      </c>
      <c r="K413">
        <f>IF(MIN(LCOH!$C$18,J413)&gt;=$P$48*LCOH!$C$18, MIN(LCOH!$C$18,J413),0)</f>
        <v>1500</v>
      </c>
      <c r="L413">
        <f t="shared" si="13"/>
        <v>445.73157605215715</v>
      </c>
      <c r="M413">
        <f>K413/LCOH!$C$18</f>
        <v>1</v>
      </c>
      <c r="N413">
        <f>K413/LCOH!$C$34</f>
        <v>28.901734104046245</v>
      </c>
    </row>
    <row r="414" spans="1:14" x14ac:dyDescent="0.35">
      <c r="A414">
        <f>'Profilo fotovoltaico'!B416*LCOH!$C$20</f>
        <v>0</v>
      </c>
      <c r="B414">
        <f>'Profilo eolico'!B416*LCOH!$C$21</f>
        <v>497.59999999999997</v>
      </c>
      <c r="C414">
        <f>$P$35*'Profilo fotovoltaico'!B416</f>
        <v>0</v>
      </c>
      <c r="D414">
        <f>$Q$37*'Profilo eolico'!B416</f>
        <v>2903.3143235093758</v>
      </c>
      <c r="E414">
        <f>$P$39*'Profilo fotovoltaico'!B416+'Approvvigionamento energia'!$Q$39*'Profilo eolico'!B416</f>
        <v>2177.4857426320318</v>
      </c>
      <c r="F414">
        <f>$P$41*'Profilo fotovoltaico'!B416+'Approvvigionamento energia'!$Q$41*'Profilo eolico'!B416</f>
        <v>1451.6571617546879</v>
      </c>
      <c r="G414">
        <f>$P$43*'Profilo fotovoltaico'!B416+'Approvvigionamento energia'!$Q$43*'Profilo eolico'!B416</f>
        <v>725.82858087734394</v>
      </c>
      <c r="H414">
        <f t="shared" si="12"/>
        <v>1138.4335154826958</v>
      </c>
      <c r="I414">
        <f>IF(LCOH!$C$28=Menu!$A$1,'Approvvigionamento energia'!C414,0)+IF(LCOH!$C$28=Menu!$A$2,'Approvvigionamento energia'!D414,0)+IF(LCOH!$C$28=Menu!$A$3,'Approvvigionamento energia'!E414,0)+IF(LCOH!$C$28=Menu!$A$4,'Approvvigionamento energia'!F414,0)+IF(LCOH!$C$28=Menu!$A$5,'Approvvigionamento energia'!G414,0)+IF(LCOH!$C$28=Menu!$A$6,'Approvvigionamento energia'!H414,0)</f>
        <v>1451.6571617546879</v>
      </c>
      <c r="J414">
        <f>'Approvvigionamento energia'!A414+'Approvvigionamento energia'!B414+'Approvvigionamento energia'!I414</f>
        <v>1949.2571617546878</v>
      </c>
      <c r="K414">
        <f>IF(MIN(LCOH!$C$18,J414)&gt;=$P$48*LCOH!$C$18, MIN(LCOH!$C$18,J414),0)</f>
        <v>1500</v>
      </c>
      <c r="L414">
        <f t="shared" si="13"/>
        <v>449.25716175468779</v>
      </c>
      <c r="M414">
        <f>K414/LCOH!$C$18</f>
        <v>1</v>
      </c>
      <c r="N414">
        <f>K414/LCOH!$C$34</f>
        <v>28.901734104046245</v>
      </c>
    </row>
    <row r="415" spans="1:14" x14ac:dyDescent="0.35">
      <c r="A415">
        <f>'Profilo fotovoltaico'!B417*LCOH!$C$20</f>
        <v>0</v>
      </c>
      <c r="B415">
        <f>'Profilo eolico'!B417*LCOH!$C$21</f>
        <v>487.09999999999997</v>
      </c>
      <c r="C415">
        <f>$P$35*'Profilo fotovoltaico'!B417</f>
        <v>0</v>
      </c>
      <c r="D415">
        <f>$Q$37*'Profilo eolico'!B417</f>
        <v>2842.0506571169954</v>
      </c>
      <c r="E415">
        <f>$P$39*'Profilo fotovoltaico'!B417+'Approvvigionamento energia'!$Q$39*'Profilo eolico'!B417</f>
        <v>2131.5379928377465</v>
      </c>
      <c r="F415">
        <f>$P$41*'Profilo fotovoltaico'!B417+'Approvvigionamento energia'!$Q$41*'Profilo eolico'!B417</f>
        <v>1421.0253285584977</v>
      </c>
      <c r="G415">
        <f>$P$43*'Profilo fotovoltaico'!B417+'Approvvigionamento energia'!$Q$43*'Profilo eolico'!B417</f>
        <v>710.51266427924884</v>
      </c>
      <c r="H415">
        <f t="shared" si="12"/>
        <v>1138.4335154826958</v>
      </c>
      <c r="I415">
        <f>IF(LCOH!$C$28=Menu!$A$1,'Approvvigionamento energia'!C415,0)+IF(LCOH!$C$28=Menu!$A$2,'Approvvigionamento energia'!D415,0)+IF(LCOH!$C$28=Menu!$A$3,'Approvvigionamento energia'!E415,0)+IF(LCOH!$C$28=Menu!$A$4,'Approvvigionamento energia'!F415,0)+IF(LCOH!$C$28=Menu!$A$5,'Approvvigionamento energia'!G415,0)+IF(LCOH!$C$28=Menu!$A$6,'Approvvigionamento energia'!H415,0)</f>
        <v>1421.0253285584977</v>
      </c>
      <c r="J415">
        <f>'Approvvigionamento energia'!A415+'Approvvigionamento energia'!B415+'Approvvigionamento energia'!I415</f>
        <v>1908.1253285584976</v>
      </c>
      <c r="K415">
        <f>IF(MIN(LCOH!$C$18,J415)&gt;=$P$48*LCOH!$C$18, MIN(LCOH!$C$18,J415),0)</f>
        <v>1500</v>
      </c>
      <c r="L415">
        <f t="shared" si="13"/>
        <v>408.12532855849759</v>
      </c>
      <c r="M415">
        <f>K415/LCOH!$C$18</f>
        <v>1</v>
      </c>
      <c r="N415">
        <f>K415/LCOH!$C$34</f>
        <v>28.901734104046245</v>
      </c>
    </row>
    <row r="416" spans="1:14" x14ac:dyDescent="0.35">
      <c r="A416">
        <f>'Profilo fotovoltaico'!B418*LCOH!$C$20</f>
        <v>12</v>
      </c>
      <c r="B416">
        <f>'Profilo eolico'!B418*LCOH!$C$21</f>
        <v>461.3</v>
      </c>
      <c r="C416">
        <f>$P$35*'Profilo fotovoltaico'!B418</f>
        <v>88.255346251464786</v>
      </c>
      <c r="D416">
        <f>$Q$37*'Profilo eolico'!B418</f>
        <v>2691.5170768385751</v>
      </c>
      <c r="E416">
        <f>$P$39*'Profilo fotovoltaico'!B418+'Approvvigionamento energia'!$Q$39*'Profilo eolico'!B418</f>
        <v>2040.7016441917974</v>
      </c>
      <c r="F416">
        <f>$P$41*'Profilo fotovoltaico'!B418+'Approvvigionamento energia'!$Q$41*'Profilo eolico'!B418</f>
        <v>1389.8862115450199</v>
      </c>
      <c r="G416">
        <f>$P$43*'Profilo fotovoltaico'!B418+'Approvvigionamento energia'!$Q$43*'Profilo eolico'!B418</f>
        <v>739.07077889824234</v>
      </c>
      <c r="H416">
        <f t="shared" si="12"/>
        <v>1138.4335154826958</v>
      </c>
      <c r="I416">
        <f>IF(LCOH!$C$28=Menu!$A$1,'Approvvigionamento energia'!C416,0)+IF(LCOH!$C$28=Menu!$A$2,'Approvvigionamento energia'!D416,0)+IF(LCOH!$C$28=Menu!$A$3,'Approvvigionamento energia'!E416,0)+IF(LCOH!$C$28=Menu!$A$4,'Approvvigionamento energia'!F416,0)+IF(LCOH!$C$28=Menu!$A$5,'Approvvigionamento energia'!G416,0)+IF(LCOH!$C$28=Menu!$A$6,'Approvvigionamento energia'!H416,0)</f>
        <v>1389.8862115450199</v>
      </c>
      <c r="J416">
        <f>'Approvvigionamento energia'!A416+'Approvvigionamento energia'!B416+'Approvvigionamento energia'!I416</f>
        <v>1863.1862115450199</v>
      </c>
      <c r="K416">
        <f>IF(MIN(LCOH!$C$18,J416)&gt;=$P$48*LCOH!$C$18, MIN(LCOH!$C$18,J416),0)</f>
        <v>1500</v>
      </c>
      <c r="L416">
        <f t="shared" si="13"/>
        <v>363.18621154501989</v>
      </c>
      <c r="M416">
        <f>K416/LCOH!$C$18</f>
        <v>1</v>
      </c>
      <c r="N416">
        <f>K416/LCOH!$C$34</f>
        <v>28.901734104046245</v>
      </c>
    </row>
    <row r="417" spans="1:14" x14ac:dyDescent="0.35">
      <c r="A417">
        <f>'Profilo fotovoltaico'!B419*LCOH!$C$20</f>
        <v>174</v>
      </c>
      <c r="B417">
        <f>'Profilo eolico'!B419*LCOH!$C$21</f>
        <v>414.2</v>
      </c>
      <c r="C417">
        <f>$P$35*'Profilo fotovoltaico'!B419</f>
        <v>1279.7025206462392</v>
      </c>
      <c r="D417">
        <f>$Q$37*'Profilo eolico'!B419</f>
        <v>2416.7057733070405</v>
      </c>
      <c r="E417">
        <f>$P$39*'Profilo fotovoltaico'!B419+'Approvvigionamento energia'!$Q$39*'Profilo eolico'!B419</f>
        <v>2132.4549601418403</v>
      </c>
      <c r="F417">
        <f>$P$41*'Profilo fotovoltaico'!B419+'Approvvigionamento energia'!$Q$41*'Profilo eolico'!B419</f>
        <v>1848.20414697664</v>
      </c>
      <c r="G417">
        <f>$P$43*'Profilo fotovoltaico'!B419+'Approvvigionamento energia'!$Q$43*'Profilo eolico'!B419</f>
        <v>1563.9533338114397</v>
      </c>
      <c r="H417">
        <f t="shared" si="12"/>
        <v>1138.4335154826958</v>
      </c>
      <c r="I417">
        <f>IF(LCOH!$C$28=Menu!$A$1,'Approvvigionamento energia'!C417,0)+IF(LCOH!$C$28=Menu!$A$2,'Approvvigionamento energia'!D417,0)+IF(LCOH!$C$28=Menu!$A$3,'Approvvigionamento energia'!E417,0)+IF(LCOH!$C$28=Menu!$A$4,'Approvvigionamento energia'!F417,0)+IF(LCOH!$C$28=Menu!$A$5,'Approvvigionamento energia'!G417,0)+IF(LCOH!$C$28=Menu!$A$6,'Approvvigionamento energia'!H417,0)</f>
        <v>1848.20414697664</v>
      </c>
      <c r="J417">
        <f>'Approvvigionamento energia'!A417+'Approvvigionamento energia'!B417+'Approvvigionamento energia'!I417</f>
        <v>2436.4041469766398</v>
      </c>
      <c r="K417">
        <f>IF(MIN(LCOH!$C$18,J417)&gt;=$P$48*LCOH!$C$18, MIN(LCOH!$C$18,J417),0)</f>
        <v>1500</v>
      </c>
      <c r="L417">
        <f t="shared" si="13"/>
        <v>936.40414697663982</v>
      </c>
      <c r="M417">
        <f>K417/LCOH!$C$18</f>
        <v>1</v>
      </c>
      <c r="N417">
        <f>K417/LCOH!$C$34</f>
        <v>28.901734104046245</v>
      </c>
    </row>
    <row r="418" spans="1:14" x14ac:dyDescent="0.35">
      <c r="A418">
        <f>'Profilo fotovoltaico'!B420*LCOH!$C$20</f>
        <v>333</v>
      </c>
      <c r="B418">
        <f>'Profilo eolico'!B420*LCOH!$C$21</f>
        <v>461.1</v>
      </c>
      <c r="C418">
        <f>$P$35*'Profilo fotovoltaico'!B420</f>
        <v>2449.0858584781477</v>
      </c>
      <c r="D418">
        <f>$Q$37*'Profilo eolico'!B420</f>
        <v>2690.3501498596729</v>
      </c>
      <c r="E418">
        <f>$P$39*'Profilo fotovoltaico'!B420+'Approvvigionamento energia'!$Q$39*'Profilo eolico'!B420</f>
        <v>2630.0340770142911</v>
      </c>
      <c r="F418">
        <f>$P$41*'Profilo fotovoltaico'!B420+'Approvvigionamento energia'!$Q$41*'Profilo eolico'!B420</f>
        <v>2569.7180041689103</v>
      </c>
      <c r="G418">
        <f>$P$43*'Profilo fotovoltaico'!B420+'Approvvigionamento energia'!$Q$43*'Profilo eolico'!B420</f>
        <v>2509.401931323529</v>
      </c>
      <c r="H418">
        <f t="shared" si="12"/>
        <v>1138.4335154826958</v>
      </c>
      <c r="I418">
        <f>IF(LCOH!$C$28=Menu!$A$1,'Approvvigionamento energia'!C418,0)+IF(LCOH!$C$28=Menu!$A$2,'Approvvigionamento energia'!D418,0)+IF(LCOH!$C$28=Menu!$A$3,'Approvvigionamento energia'!E418,0)+IF(LCOH!$C$28=Menu!$A$4,'Approvvigionamento energia'!F418,0)+IF(LCOH!$C$28=Menu!$A$5,'Approvvigionamento energia'!G418,0)+IF(LCOH!$C$28=Menu!$A$6,'Approvvigionamento energia'!H418,0)</f>
        <v>2569.7180041689103</v>
      </c>
      <c r="J418">
        <f>'Approvvigionamento energia'!A418+'Approvvigionamento energia'!B418+'Approvvigionamento energia'!I418</f>
        <v>3363.8180041689102</v>
      </c>
      <c r="K418">
        <f>IF(MIN(LCOH!$C$18,J418)&gt;=$P$48*LCOH!$C$18, MIN(LCOH!$C$18,J418),0)</f>
        <v>1500</v>
      </c>
      <c r="L418">
        <f t="shared" si="13"/>
        <v>1863.8180041689102</v>
      </c>
      <c r="M418">
        <f>K418/LCOH!$C$18</f>
        <v>1</v>
      </c>
      <c r="N418">
        <f>K418/LCOH!$C$34</f>
        <v>28.901734104046245</v>
      </c>
    </row>
    <row r="419" spans="1:14" x14ac:dyDescent="0.35">
      <c r="A419">
        <f>'Profilo fotovoltaico'!B421*LCOH!$C$20</f>
        <v>427</v>
      </c>
      <c r="B419">
        <f>'Profilo eolico'!B421*LCOH!$C$21</f>
        <v>459.4</v>
      </c>
      <c r="C419">
        <f>$P$35*'Profilo fotovoltaico'!B421</f>
        <v>3140.4194041146216</v>
      </c>
      <c r="D419">
        <f>$Q$37*'Profilo eolico'!B421</f>
        <v>2680.4312705390016</v>
      </c>
      <c r="E419">
        <f>$P$39*'Profilo fotovoltaico'!B421+'Approvvigionamento energia'!$Q$39*'Profilo eolico'!B421</f>
        <v>2795.4283039329061</v>
      </c>
      <c r="F419">
        <f>$P$41*'Profilo fotovoltaico'!B421+'Approvvigionamento energia'!$Q$41*'Profilo eolico'!B421</f>
        <v>2910.4253373268116</v>
      </c>
      <c r="G419">
        <f>$P$43*'Profilo fotovoltaico'!B421+'Approvvigionamento energia'!$Q$43*'Profilo eolico'!B421</f>
        <v>3025.422370720717</v>
      </c>
      <c r="H419">
        <f t="shared" si="12"/>
        <v>1138.4335154826958</v>
      </c>
      <c r="I419">
        <f>IF(LCOH!$C$28=Menu!$A$1,'Approvvigionamento energia'!C419,0)+IF(LCOH!$C$28=Menu!$A$2,'Approvvigionamento energia'!D419,0)+IF(LCOH!$C$28=Menu!$A$3,'Approvvigionamento energia'!E419,0)+IF(LCOH!$C$28=Menu!$A$4,'Approvvigionamento energia'!F419,0)+IF(LCOH!$C$28=Menu!$A$5,'Approvvigionamento energia'!G419,0)+IF(LCOH!$C$28=Menu!$A$6,'Approvvigionamento energia'!H419,0)</f>
        <v>2910.4253373268116</v>
      </c>
      <c r="J419">
        <f>'Approvvigionamento energia'!A419+'Approvvigionamento energia'!B419+'Approvvigionamento energia'!I419</f>
        <v>3796.8253373268117</v>
      </c>
      <c r="K419">
        <f>IF(MIN(LCOH!$C$18,J419)&gt;=$P$48*LCOH!$C$18, MIN(LCOH!$C$18,J419),0)</f>
        <v>1500</v>
      </c>
      <c r="L419">
        <f t="shared" si="13"/>
        <v>2296.8253373268117</v>
      </c>
      <c r="M419">
        <f>K419/LCOH!$C$18</f>
        <v>1</v>
      </c>
      <c r="N419">
        <f>K419/LCOH!$C$34</f>
        <v>28.901734104046245</v>
      </c>
    </row>
    <row r="420" spans="1:14" x14ac:dyDescent="0.35">
      <c r="A420">
        <f>'Profilo fotovoltaico'!B422*LCOH!$C$20</f>
        <v>459</v>
      </c>
      <c r="B420">
        <f>'Profilo eolico'!B422*LCOH!$C$21</f>
        <v>434.59999999999997</v>
      </c>
      <c r="C420">
        <f>$P$35*'Profilo fotovoltaico'!B422</f>
        <v>3375.7669941185281</v>
      </c>
      <c r="D420">
        <f>$Q$37*'Profilo eolico'!B422</f>
        <v>2535.7323251550938</v>
      </c>
      <c r="E420">
        <f>$P$39*'Profilo fotovoltaico'!B422+'Approvvigionamento energia'!$Q$39*'Profilo eolico'!B422</f>
        <v>2745.7409923959522</v>
      </c>
      <c r="F420">
        <f>$P$41*'Profilo fotovoltaico'!B422+'Approvvigionamento energia'!$Q$41*'Profilo eolico'!B422</f>
        <v>2955.749659636811</v>
      </c>
      <c r="G420">
        <f>$P$43*'Profilo fotovoltaico'!B422+'Approvvigionamento energia'!$Q$43*'Profilo eolico'!B422</f>
        <v>3165.7583268776693</v>
      </c>
      <c r="H420">
        <f t="shared" si="12"/>
        <v>1138.4335154826958</v>
      </c>
      <c r="I420">
        <f>IF(LCOH!$C$28=Menu!$A$1,'Approvvigionamento energia'!C420,0)+IF(LCOH!$C$28=Menu!$A$2,'Approvvigionamento energia'!D420,0)+IF(LCOH!$C$28=Menu!$A$3,'Approvvigionamento energia'!E420,0)+IF(LCOH!$C$28=Menu!$A$4,'Approvvigionamento energia'!F420,0)+IF(LCOH!$C$28=Menu!$A$5,'Approvvigionamento energia'!G420,0)+IF(LCOH!$C$28=Menu!$A$6,'Approvvigionamento energia'!H420,0)</f>
        <v>2955.749659636811</v>
      </c>
      <c r="J420">
        <f>'Approvvigionamento energia'!A420+'Approvvigionamento energia'!B420+'Approvvigionamento energia'!I420</f>
        <v>3849.3496596368109</v>
      </c>
      <c r="K420">
        <f>IF(MIN(LCOH!$C$18,J420)&gt;=$P$48*LCOH!$C$18, MIN(LCOH!$C$18,J420),0)</f>
        <v>1500</v>
      </c>
      <c r="L420">
        <f t="shared" si="13"/>
        <v>2349.3496596368109</v>
      </c>
      <c r="M420">
        <f>K420/LCOH!$C$18</f>
        <v>1</v>
      </c>
      <c r="N420">
        <f>K420/LCOH!$C$34</f>
        <v>28.901734104046245</v>
      </c>
    </row>
    <row r="421" spans="1:14" x14ac:dyDescent="0.35">
      <c r="A421">
        <f>'Profilo fotovoltaico'!B423*LCOH!$C$20</f>
        <v>464</v>
      </c>
      <c r="B421">
        <f>'Profilo eolico'!B423*LCOH!$C$21</f>
        <v>416.3</v>
      </c>
      <c r="C421">
        <f>$P$35*'Profilo fotovoltaico'!B423</f>
        <v>3412.5400550566383</v>
      </c>
      <c r="D421">
        <f>$Q$37*'Profilo eolico'!B423</f>
        <v>2428.9585065855167</v>
      </c>
      <c r="E421">
        <f>$P$39*'Profilo fotovoltaico'!B423+'Approvvigionamento energia'!$Q$39*'Profilo eolico'!B423</f>
        <v>2674.8538937032972</v>
      </c>
      <c r="F421">
        <f>$P$41*'Profilo fotovoltaico'!B423+'Approvvigionamento energia'!$Q$41*'Profilo eolico'!B423</f>
        <v>2920.7492808210773</v>
      </c>
      <c r="G421">
        <f>$P$43*'Profilo fotovoltaico'!B423+'Approvvigionamento energia'!$Q$43*'Profilo eolico'!B423</f>
        <v>3166.6446679388582</v>
      </c>
      <c r="H421">
        <f t="shared" si="12"/>
        <v>1138.4335154826958</v>
      </c>
      <c r="I421">
        <f>IF(LCOH!$C$28=Menu!$A$1,'Approvvigionamento energia'!C421,0)+IF(LCOH!$C$28=Menu!$A$2,'Approvvigionamento energia'!D421,0)+IF(LCOH!$C$28=Menu!$A$3,'Approvvigionamento energia'!E421,0)+IF(LCOH!$C$28=Menu!$A$4,'Approvvigionamento energia'!F421,0)+IF(LCOH!$C$28=Menu!$A$5,'Approvvigionamento energia'!G421,0)+IF(LCOH!$C$28=Menu!$A$6,'Approvvigionamento energia'!H421,0)</f>
        <v>2920.7492808210773</v>
      </c>
      <c r="J421">
        <f>'Approvvigionamento energia'!A421+'Approvvigionamento energia'!B421+'Approvvigionamento energia'!I421</f>
        <v>3801.0492808210774</v>
      </c>
      <c r="K421">
        <f>IF(MIN(LCOH!$C$18,J421)&gt;=$P$48*LCOH!$C$18, MIN(LCOH!$C$18,J421),0)</f>
        <v>1500</v>
      </c>
      <c r="L421">
        <f t="shared" si="13"/>
        <v>2301.0492808210774</v>
      </c>
      <c r="M421">
        <f>K421/LCOH!$C$18</f>
        <v>1</v>
      </c>
      <c r="N421">
        <f>K421/LCOH!$C$34</f>
        <v>28.901734104046245</v>
      </c>
    </row>
    <row r="422" spans="1:14" x14ac:dyDescent="0.35">
      <c r="A422">
        <f>'Profilo fotovoltaico'!B424*LCOH!$C$20</f>
        <v>419</v>
      </c>
      <c r="B422">
        <f>'Profilo eolico'!B424*LCOH!$C$21</f>
        <v>397.7</v>
      </c>
      <c r="C422">
        <f>$P$35*'Profilo fotovoltaico'!B424</f>
        <v>3081.5825066136449</v>
      </c>
      <c r="D422">
        <f>$Q$37*'Profilo eolico'!B424</f>
        <v>2320.4342975475856</v>
      </c>
      <c r="E422">
        <f>$P$39*'Profilo fotovoltaico'!B424+'Approvvigionamento energia'!$Q$39*'Profilo eolico'!B424</f>
        <v>2510.7213498141004</v>
      </c>
      <c r="F422">
        <f>$P$41*'Profilo fotovoltaico'!B424+'Approvvigionamento energia'!$Q$41*'Profilo eolico'!B424</f>
        <v>2701.0084020806153</v>
      </c>
      <c r="G422">
        <f>$P$43*'Profilo fotovoltaico'!B424+'Approvvigionamento energia'!$Q$43*'Profilo eolico'!B424</f>
        <v>2891.2954543471305</v>
      </c>
      <c r="H422">
        <f t="shared" si="12"/>
        <v>1138.4335154826958</v>
      </c>
      <c r="I422">
        <f>IF(LCOH!$C$28=Menu!$A$1,'Approvvigionamento energia'!C422,0)+IF(LCOH!$C$28=Menu!$A$2,'Approvvigionamento energia'!D422,0)+IF(LCOH!$C$28=Menu!$A$3,'Approvvigionamento energia'!E422,0)+IF(LCOH!$C$28=Menu!$A$4,'Approvvigionamento energia'!F422,0)+IF(LCOH!$C$28=Menu!$A$5,'Approvvigionamento energia'!G422,0)+IF(LCOH!$C$28=Menu!$A$6,'Approvvigionamento energia'!H422,0)</f>
        <v>2701.0084020806153</v>
      </c>
      <c r="J422">
        <f>'Approvvigionamento energia'!A422+'Approvvigionamento energia'!B422+'Approvvigionamento energia'!I422</f>
        <v>3517.7084020806151</v>
      </c>
      <c r="K422">
        <f>IF(MIN(LCOH!$C$18,J422)&gt;=$P$48*LCOH!$C$18, MIN(LCOH!$C$18,J422),0)</f>
        <v>1500</v>
      </c>
      <c r="L422">
        <f t="shared" si="13"/>
        <v>2017.7084020806151</v>
      </c>
      <c r="M422">
        <f>K422/LCOH!$C$18</f>
        <v>1</v>
      </c>
      <c r="N422">
        <f>K422/LCOH!$C$34</f>
        <v>28.901734104046245</v>
      </c>
    </row>
    <row r="423" spans="1:14" x14ac:dyDescent="0.35">
      <c r="A423">
        <f>'Profilo fotovoltaico'!B425*LCOH!$C$20</f>
        <v>319</v>
      </c>
      <c r="B423">
        <f>'Profilo eolico'!B425*LCOH!$C$21</f>
        <v>368.9</v>
      </c>
      <c r="C423">
        <f>$P$35*'Profilo fotovoltaico'!B425</f>
        <v>2346.1212878514389</v>
      </c>
      <c r="D423">
        <f>$Q$37*'Profilo eolico'!B425</f>
        <v>2152.3968125856286</v>
      </c>
      <c r="E423">
        <f>$P$39*'Profilo fotovoltaico'!B425+'Approvvigionamento energia'!$Q$39*'Profilo eolico'!B425</f>
        <v>2200.827931402081</v>
      </c>
      <c r="F423">
        <f>$P$41*'Profilo fotovoltaico'!B425+'Approvvigionamento energia'!$Q$41*'Profilo eolico'!B425</f>
        <v>2249.259050218534</v>
      </c>
      <c r="G423">
        <f>$P$43*'Profilo fotovoltaico'!B425+'Approvvigionamento energia'!$Q$43*'Profilo eolico'!B425</f>
        <v>2297.6901690349864</v>
      </c>
      <c r="H423">
        <f t="shared" si="12"/>
        <v>1138.4335154826958</v>
      </c>
      <c r="I423">
        <f>IF(LCOH!$C$28=Menu!$A$1,'Approvvigionamento energia'!C423,0)+IF(LCOH!$C$28=Menu!$A$2,'Approvvigionamento energia'!D423,0)+IF(LCOH!$C$28=Menu!$A$3,'Approvvigionamento energia'!E423,0)+IF(LCOH!$C$28=Menu!$A$4,'Approvvigionamento energia'!F423,0)+IF(LCOH!$C$28=Menu!$A$5,'Approvvigionamento energia'!G423,0)+IF(LCOH!$C$28=Menu!$A$6,'Approvvigionamento energia'!H423,0)</f>
        <v>2249.259050218534</v>
      </c>
      <c r="J423">
        <f>'Approvvigionamento energia'!A423+'Approvvigionamento energia'!B423+'Approvvigionamento energia'!I423</f>
        <v>2937.159050218534</v>
      </c>
      <c r="K423">
        <f>IF(MIN(LCOH!$C$18,J423)&gt;=$P$48*LCOH!$C$18, MIN(LCOH!$C$18,J423),0)</f>
        <v>1500</v>
      </c>
      <c r="L423">
        <f t="shared" si="13"/>
        <v>1437.159050218534</v>
      </c>
      <c r="M423">
        <f>K423/LCOH!$C$18</f>
        <v>1</v>
      </c>
      <c r="N423">
        <f>K423/LCOH!$C$34</f>
        <v>28.901734104046245</v>
      </c>
    </row>
    <row r="424" spans="1:14" x14ac:dyDescent="0.35">
      <c r="A424">
        <f>'Profilo fotovoltaico'!B426*LCOH!$C$20</f>
        <v>171</v>
      </c>
      <c r="B424">
        <f>'Profilo eolico'!B426*LCOH!$C$21</f>
        <v>316.2</v>
      </c>
      <c r="C424">
        <f>$P$35*'Profilo fotovoltaico'!B426</f>
        <v>1257.6386840833732</v>
      </c>
      <c r="D424">
        <f>$Q$37*'Profilo eolico'!B426</f>
        <v>1844.9115536448242</v>
      </c>
      <c r="E424">
        <f>$P$39*'Profilo fotovoltaico'!B426+'Approvvigionamento energia'!$Q$39*'Profilo eolico'!B426</f>
        <v>1698.0933362544613</v>
      </c>
      <c r="F424">
        <f>$P$41*'Profilo fotovoltaico'!B426+'Approvvigionamento energia'!$Q$41*'Profilo eolico'!B426</f>
        <v>1551.2751188640987</v>
      </c>
      <c r="G424">
        <f>$P$43*'Profilo fotovoltaico'!B426+'Approvvigionamento energia'!$Q$43*'Profilo eolico'!B426</f>
        <v>1404.456901473736</v>
      </c>
      <c r="H424">
        <f t="shared" si="12"/>
        <v>1138.4335154826958</v>
      </c>
      <c r="I424">
        <f>IF(LCOH!$C$28=Menu!$A$1,'Approvvigionamento energia'!C424,0)+IF(LCOH!$C$28=Menu!$A$2,'Approvvigionamento energia'!D424,0)+IF(LCOH!$C$28=Menu!$A$3,'Approvvigionamento energia'!E424,0)+IF(LCOH!$C$28=Menu!$A$4,'Approvvigionamento energia'!F424,0)+IF(LCOH!$C$28=Menu!$A$5,'Approvvigionamento energia'!G424,0)+IF(LCOH!$C$28=Menu!$A$6,'Approvvigionamento energia'!H424,0)</f>
        <v>1551.2751188640987</v>
      </c>
      <c r="J424">
        <f>'Approvvigionamento energia'!A424+'Approvvigionamento energia'!B424+'Approvvigionamento energia'!I424</f>
        <v>2038.4751188640987</v>
      </c>
      <c r="K424">
        <f>IF(MIN(LCOH!$C$18,J424)&gt;=$P$48*LCOH!$C$18, MIN(LCOH!$C$18,J424),0)</f>
        <v>1500</v>
      </c>
      <c r="L424">
        <f t="shared" si="13"/>
        <v>538.4751188640987</v>
      </c>
      <c r="M424">
        <f>K424/LCOH!$C$18</f>
        <v>1</v>
      </c>
      <c r="N424">
        <f>K424/LCOH!$C$34</f>
        <v>28.901734104046245</v>
      </c>
    </row>
    <row r="425" spans="1:14" x14ac:dyDescent="0.35">
      <c r="A425">
        <f>'Profilo fotovoltaico'!B427*LCOH!$C$20</f>
        <v>29</v>
      </c>
      <c r="B425">
        <f>'Profilo eolico'!B427*LCOH!$C$21</f>
        <v>265.2</v>
      </c>
      <c r="C425">
        <f>$P$35*'Profilo fotovoltaico'!B427</f>
        <v>213.28375344103989</v>
      </c>
      <c r="D425">
        <f>$Q$37*'Profilo eolico'!B427</f>
        <v>1547.3451740246912</v>
      </c>
      <c r="E425">
        <f>$P$39*'Profilo fotovoltaico'!B427+'Approvvigionamento energia'!$Q$39*'Profilo eolico'!B427</f>
        <v>1213.8298188787785</v>
      </c>
      <c r="F425">
        <f>$P$41*'Profilo fotovoltaico'!B427+'Approvvigionamento energia'!$Q$41*'Profilo eolico'!B427</f>
        <v>880.31446373286553</v>
      </c>
      <c r="G425">
        <f>$P$43*'Profilo fotovoltaico'!B427+'Approvvigionamento energia'!$Q$43*'Profilo eolico'!B427</f>
        <v>546.7991085869528</v>
      </c>
      <c r="H425">
        <f t="shared" si="12"/>
        <v>1138.4335154826958</v>
      </c>
      <c r="I425">
        <f>IF(LCOH!$C$28=Menu!$A$1,'Approvvigionamento energia'!C425,0)+IF(LCOH!$C$28=Menu!$A$2,'Approvvigionamento energia'!D425,0)+IF(LCOH!$C$28=Menu!$A$3,'Approvvigionamento energia'!E425,0)+IF(LCOH!$C$28=Menu!$A$4,'Approvvigionamento energia'!F425,0)+IF(LCOH!$C$28=Menu!$A$5,'Approvvigionamento energia'!G425,0)+IF(LCOH!$C$28=Menu!$A$6,'Approvvigionamento energia'!H425,0)</f>
        <v>880.31446373286553</v>
      </c>
      <c r="J425">
        <f>'Approvvigionamento energia'!A425+'Approvvigionamento energia'!B425+'Approvvigionamento energia'!I425</f>
        <v>1174.5144637328656</v>
      </c>
      <c r="K425">
        <f>IF(MIN(LCOH!$C$18,J425)&gt;=$P$48*LCOH!$C$18, MIN(LCOH!$C$18,J425),0)</f>
        <v>1174.5144637328656</v>
      </c>
      <c r="L425">
        <f t="shared" si="13"/>
        <v>0</v>
      </c>
      <c r="M425">
        <f>K425/LCOH!$C$18</f>
        <v>0.78300964248857707</v>
      </c>
      <c r="N425">
        <f>K425/LCOH!$C$34</f>
        <v>22.630336488109165</v>
      </c>
    </row>
    <row r="426" spans="1:14" x14ac:dyDescent="0.35">
      <c r="A426">
        <f>'Profilo fotovoltaico'!B428*LCOH!$C$20</f>
        <v>0</v>
      </c>
      <c r="B426">
        <f>'Profilo eolico'!B428*LCOH!$C$21</f>
        <v>236.6</v>
      </c>
      <c r="C426">
        <f>$P$35*'Profilo fotovoltaico'!B428</f>
        <v>0</v>
      </c>
      <c r="D426">
        <f>$Q$37*'Profilo eolico'!B428</f>
        <v>1380.4746160416364</v>
      </c>
      <c r="E426">
        <f>$P$39*'Profilo fotovoltaico'!B428+'Approvvigionamento energia'!$Q$39*'Profilo eolico'!B428</f>
        <v>1035.3559620312274</v>
      </c>
      <c r="F426">
        <f>$P$41*'Profilo fotovoltaico'!B428+'Approvvigionamento energia'!$Q$41*'Profilo eolico'!B428</f>
        <v>690.2373080208182</v>
      </c>
      <c r="G426">
        <f>$P$43*'Profilo fotovoltaico'!B428+'Approvvigionamento energia'!$Q$43*'Profilo eolico'!B428</f>
        <v>345.1186540104091</v>
      </c>
      <c r="H426">
        <f t="shared" si="12"/>
        <v>1138.4335154826958</v>
      </c>
      <c r="I426">
        <f>IF(LCOH!$C$28=Menu!$A$1,'Approvvigionamento energia'!C426,0)+IF(LCOH!$C$28=Menu!$A$2,'Approvvigionamento energia'!D426,0)+IF(LCOH!$C$28=Menu!$A$3,'Approvvigionamento energia'!E426,0)+IF(LCOH!$C$28=Menu!$A$4,'Approvvigionamento energia'!F426,0)+IF(LCOH!$C$28=Menu!$A$5,'Approvvigionamento energia'!G426,0)+IF(LCOH!$C$28=Menu!$A$6,'Approvvigionamento energia'!H426,0)</f>
        <v>690.2373080208182</v>
      </c>
      <c r="J426">
        <f>'Approvvigionamento energia'!A426+'Approvvigionamento energia'!B426+'Approvvigionamento energia'!I426</f>
        <v>926.83730802081823</v>
      </c>
      <c r="K426">
        <f>IF(MIN(LCOH!$C$18,J426)&gt;=$P$48*LCOH!$C$18, MIN(LCOH!$C$18,J426),0)</f>
        <v>926.83730802081823</v>
      </c>
      <c r="L426">
        <f t="shared" si="13"/>
        <v>0</v>
      </c>
      <c r="M426">
        <f>K426/LCOH!$C$18</f>
        <v>0.61789153868054547</v>
      </c>
      <c r="N426">
        <f>K426/LCOH!$C$34</f>
        <v>17.858136956085129</v>
      </c>
    </row>
    <row r="427" spans="1:14" x14ac:dyDescent="0.35">
      <c r="A427">
        <f>'Profilo fotovoltaico'!B429*LCOH!$C$20</f>
        <v>0</v>
      </c>
      <c r="B427">
        <f>'Profilo eolico'!B429*LCOH!$C$21</f>
        <v>207.1</v>
      </c>
      <c r="C427">
        <f>$P$35*'Profilo fotovoltaico'!B429</f>
        <v>0</v>
      </c>
      <c r="D427">
        <f>$Q$37*'Profilo eolico'!B429</f>
        <v>1208.3528866535203</v>
      </c>
      <c r="E427">
        <f>$P$39*'Profilo fotovoltaico'!B429+'Approvvigionamento energia'!$Q$39*'Profilo eolico'!B429</f>
        <v>906.2646649901402</v>
      </c>
      <c r="F427">
        <f>$P$41*'Profilo fotovoltaico'!B429+'Approvvigionamento energia'!$Q$41*'Profilo eolico'!B429</f>
        <v>604.17644332676014</v>
      </c>
      <c r="G427">
        <f>$P$43*'Profilo fotovoltaico'!B429+'Approvvigionamento energia'!$Q$43*'Profilo eolico'!B429</f>
        <v>302.08822166338007</v>
      </c>
      <c r="H427">
        <f t="shared" si="12"/>
        <v>1138.4335154826958</v>
      </c>
      <c r="I427">
        <f>IF(LCOH!$C$28=Menu!$A$1,'Approvvigionamento energia'!C427,0)+IF(LCOH!$C$28=Menu!$A$2,'Approvvigionamento energia'!D427,0)+IF(LCOH!$C$28=Menu!$A$3,'Approvvigionamento energia'!E427,0)+IF(LCOH!$C$28=Menu!$A$4,'Approvvigionamento energia'!F427,0)+IF(LCOH!$C$28=Menu!$A$5,'Approvvigionamento energia'!G427,0)+IF(LCOH!$C$28=Menu!$A$6,'Approvvigionamento energia'!H427,0)</f>
        <v>604.17644332676014</v>
      </c>
      <c r="J427">
        <f>'Approvvigionamento energia'!A427+'Approvvigionamento energia'!B427+'Approvvigionamento energia'!I427</f>
        <v>811.27644332676016</v>
      </c>
      <c r="K427">
        <f>IF(MIN(LCOH!$C$18,J427)&gt;=$P$48*LCOH!$C$18, MIN(LCOH!$C$18,J427),0)</f>
        <v>811.27644332676016</v>
      </c>
      <c r="L427">
        <f t="shared" si="13"/>
        <v>0</v>
      </c>
      <c r="M427">
        <f>K427/LCOH!$C$18</f>
        <v>0.54085096221784013</v>
      </c>
      <c r="N427">
        <f>K427/LCOH!$C$34</f>
        <v>15.631530699937576</v>
      </c>
    </row>
    <row r="428" spans="1:14" x14ac:dyDescent="0.35">
      <c r="A428">
        <f>'Profilo fotovoltaico'!B430*LCOH!$C$20</f>
        <v>0</v>
      </c>
      <c r="B428">
        <f>'Profilo eolico'!B430*LCOH!$C$21</f>
        <v>180.79999999999998</v>
      </c>
      <c r="C428">
        <f>$P$35*'Profilo fotovoltaico'!B430</f>
        <v>0</v>
      </c>
      <c r="D428">
        <f>$Q$37*'Profilo eolico'!B430</f>
        <v>1054.9019889278438</v>
      </c>
      <c r="E428">
        <f>$P$39*'Profilo fotovoltaico'!B430+'Approvvigionamento energia'!$Q$39*'Profilo eolico'!B430</f>
        <v>791.17649169588287</v>
      </c>
      <c r="F428">
        <f>$P$41*'Profilo fotovoltaico'!B430+'Approvvigionamento energia'!$Q$41*'Profilo eolico'!B430</f>
        <v>527.45099446392192</v>
      </c>
      <c r="G428">
        <f>$P$43*'Profilo fotovoltaico'!B430+'Approvvigionamento energia'!$Q$43*'Profilo eolico'!B430</f>
        <v>263.72549723196096</v>
      </c>
      <c r="H428">
        <f t="shared" si="12"/>
        <v>1138.4335154826958</v>
      </c>
      <c r="I428">
        <f>IF(LCOH!$C$28=Menu!$A$1,'Approvvigionamento energia'!C428,0)+IF(LCOH!$C$28=Menu!$A$2,'Approvvigionamento energia'!D428,0)+IF(LCOH!$C$28=Menu!$A$3,'Approvvigionamento energia'!E428,0)+IF(LCOH!$C$28=Menu!$A$4,'Approvvigionamento energia'!F428,0)+IF(LCOH!$C$28=Menu!$A$5,'Approvvigionamento energia'!G428,0)+IF(LCOH!$C$28=Menu!$A$6,'Approvvigionamento energia'!H428,0)</f>
        <v>527.45099446392192</v>
      </c>
      <c r="J428">
        <f>'Approvvigionamento energia'!A428+'Approvvigionamento energia'!B428+'Approvvigionamento energia'!I428</f>
        <v>708.25099446392187</v>
      </c>
      <c r="K428">
        <f>IF(MIN(LCOH!$C$18,J428)&gt;=$P$48*LCOH!$C$18, MIN(LCOH!$C$18,J428),0)</f>
        <v>708.25099446392187</v>
      </c>
      <c r="L428">
        <f t="shared" si="13"/>
        <v>0</v>
      </c>
      <c r="M428">
        <f>K428/LCOH!$C$18</f>
        <v>0.4721673296426146</v>
      </c>
      <c r="N428">
        <f>K428/LCOH!$C$34</f>
        <v>13.646454613948398</v>
      </c>
    </row>
    <row r="429" spans="1:14" x14ac:dyDescent="0.35">
      <c r="A429">
        <f>'Profilo fotovoltaico'!B431*LCOH!$C$20</f>
        <v>0</v>
      </c>
      <c r="B429">
        <f>'Profilo eolico'!B431*LCOH!$C$21</f>
        <v>156.1</v>
      </c>
      <c r="C429">
        <f>$P$35*'Profilo fotovoltaico'!B431</f>
        <v>0</v>
      </c>
      <c r="D429">
        <f>$Q$37*'Profilo eolico'!B431</f>
        <v>910.78650703338724</v>
      </c>
      <c r="E429">
        <f>$P$39*'Profilo fotovoltaico'!B431+'Approvvigionamento energia'!$Q$39*'Profilo eolico'!B431</f>
        <v>683.0898802750404</v>
      </c>
      <c r="F429">
        <f>$P$41*'Profilo fotovoltaico'!B431+'Approvvigionamento energia'!$Q$41*'Profilo eolico'!B431</f>
        <v>455.39325351669362</v>
      </c>
      <c r="G429">
        <f>$P$43*'Profilo fotovoltaico'!B431+'Approvvigionamento energia'!$Q$43*'Profilo eolico'!B431</f>
        <v>227.69662675834681</v>
      </c>
      <c r="H429">
        <f t="shared" si="12"/>
        <v>1138.4335154826958</v>
      </c>
      <c r="I429">
        <f>IF(LCOH!$C$28=Menu!$A$1,'Approvvigionamento energia'!C429,0)+IF(LCOH!$C$28=Menu!$A$2,'Approvvigionamento energia'!D429,0)+IF(LCOH!$C$28=Menu!$A$3,'Approvvigionamento energia'!E429,0)+IF(LCOH!$C$28=Menu!$A$4,'Approvvigionamento energia'!F429,0)+IF(LCOH!$C$28=Menu!$A$5,'Approvvigionamento energia'!G429,0)+IF(LCOH!$C$28=Menu!$A$6,'Approvvigionamento energia'!H429,0)</f>
        <v>455.39325351669362</v>
      </c>
      <c r="J429">
        <f>'Approvvigionamento energia'!A429+'Approvvigionamento energia'!B429+'Approvvigionamento energia'!I429</f>
        <v>611.49325351669358</v>
      </c>
      <c r="K429">
        <f>IF(MIN(LCOH!$C$18,J429)&gt;=$P$48*LCOH!$C$18, MIN(LCOH!$C$18,J429),0)</f>
        <v>611.49325351669358</v>
      </c>
      <c r="L429">
        <f t="shared" si="13"/>
        <v>0</v>
      </c>
      <c r="M429">
        <f>K429/LCOH!$C$18</f>
        <v>0.40766216901112906</v>
      </c>
      <c r="N429">
        <f>K429/LCOH!$C$34</f>
        <v>11.782143613038413</v>
      </c>
    </row>
    <row r="430" spans="1:14" x14ac:dyDescent="0.35">
      <c r="A430">
        <f>'Profilo fotovoltaico'!B432*LCOH!$C$20</f>
        <v>0</v>
      </c>
      <c r="B430">
        <f>'Profilo eolico'!B432*LCOH!$C$21</f>
        <v>134.9</v>
      </c>
      <c r="C430">
        <f>$P$35*'Profilo fotovoltaico'!B432</f>
        <v>0</v>
      </c>
      <c r="D430">
        <f>$Q$37*'Profilo eolico'!B432</f>
        <v>787.09224726972423</v>
      </c>
      <c r="E430">
        <f>$P$39*'Profilo fotovoltaico'!B432+'Approvvigionamento energia'!$Q$39*'Profilo eolico'!B432</f>
        <v>590.31918545229314</v>
      </c>
      <c r="F430">
        <f>$P$41*'Profilo fotovoltaico'!B432+'Approvvigionamento energia'!$Q$41*'Profilo eolico'!B432</f>
        <v>393.54612363486211</v>
      </c>
      <c r="G430">
        <f>$P$43*'Profilo fotovoltaico'!B432+'Approvvigionamento energia'!$Q$43*'Profilo eolico'!B432</f>
        <v>196.77306181743106</v>
      </c>
      <c r="H430">
        <f t="shared" si="12"/>
        <v>1138.4335154826958</v>
      </c>
      <c r="I430">
        <f>IF(LCOH!$C$28=Menu!$A$1,'Approvvigionamento energia'!C430,0)+IF(LCOH!$C$28=Menu!$A$2,'Approvvigionamento energia'!D430,0)+IF(LCOH!$C$28=Menu!$A$3,'Approvvigionamento energia'!E430,0)+IF(LCOH!$C$28=Menu!$A$4,'Approvvigionamento energia'!F430,0)+IF(LCOH!$C$28=Menu!$A$5,'Approvvigionamento energia'!G430,0)+IF(LCOH!$C$28=Menu!$A$6,'Approvvigionamento energia'!H430,0)</f>
        <v>393.54612363486211</v>
      </c>
      <c r="J430">
        <f>'Approvvigionamento energia'!A430+'Approvvigionamento energia'!B430+'Approvvigionamento energia'!I430</f>
        <v>528.44612363486215</v>
      </c>
      <c r="K430">
        <f>IF(MIN(LCOH!$C$18,J430)&gt;=$P$48*LCOH!$C$18, MIN(LCOH!$C$18,J430),0)</f>
        <v>528.44612363486215</v>
      </c>
      <c r="L430">
        <f t="shared" si="13"/>
        <v>0</v>
      </c>
      <c r="M430">
        <f>K430/LCOH!$C$18</f>
        <v>0.35229741575657475</v>
      </c>
      <c r="N430">
        <f>K430/LCOH!$C$34</f>
        <v>10.182006235739156</v>
      </c>
    </row>
    <row r="431" spans="1:14" x14ac:dyDescent="0.35">
      <c r="A431">
        <f>'Profilo fotovoltaico'!B433*LCOH!$C$20</f>
        <v>0</v>
      </c>
      <c r="B431">
        <f>'Profilo eolico'!B433*LCOH!$C$21</f>
        <v>120.6</v>
      </c>
      <c r="C431">
        <f>$P$35*'Profilo fotovoltaico'!B433</f>
        <v>0</v>
      </c>
      <c r="D431">
        <f>$Q$37*'Profilo eolico'!B433</f>
        <v>703.6569682781967</v>
      </c>
      <c r="E431">
        <f>$P$39*'Profilo fotovoltaico'!B433+'Approvvigionamento energia'!$Q$39*'Profilo eolico'!B433</f>
        <v>527.74272620864758</v>
      </c>
      <c r="F431">
        <f>$P$41*'Profilo fotovoltaico'!B433+'Approvvigionamento energia'!$Q$41*'Profilo eolico'!B433</f>
        <v>351.82848413909835</v>
      </c>
      <c r="G431">
        <f>$P$43*'Profilo fotovoltaico'!B433+'Approvvigionamento energia'!$Q$43*'Profilo eolico'!B433</f>
        <v>175.91424206954918</v>
      </c>
      <c r="H431">
        <f t="shared" si="12"/>
        <v>1138.4335154826958</v>
      </c>
      <c r="I431">
        <f>IF(LCOH!$C$28=Menu!$A$1,'Approvvigionamento energia'!C431,0)+IF(LCOH!$C$28=Menu!$A$2,'Approvvigionamento energia'!D431,0)+IF(LCOH!$C$28=Menu!$A$3,'Approvvigionamento energia'!E431,0)+IF(LCOH!$C$28=Menu!$A$4,'Approvvigionamento energia'!F431,0)+IF(LCOH!$C$28=Menu!$A$5,'Approvvigionamento energia'!G431,0)+IF(LCOH!$C$28=Menu!$A$6,'Approvvigionamento energia'!H431,0)</f>
        <v>351.82848413909835</v>
      </c>
      <c r="J431">
        <f>'Approvvigionamento energia'!A431+'Approvvigionamento energia'!B431+'Approvvigionamento energia'!I431</f>
        <v>472.42848413909837</v>
      </c>
      <c r="K431">
        <f>IF(MIN(LCOH!$C$18,J431)&gt;=$P$48*LCOH!$C$18, MIN(LCOH!$C$18,J431),0)</f>
        <v>472.42848413909837</v>
      </c>
      <c r="L431">
        <f t="shared" si="13"/>
        <v>0</v>
      </c>
      <c r="M431">
        <f>K431/LCOH!$C$18</f>
        <v>0.31495232275939894</v>
      </c>
      <c r="N431">
        <f>K431/LCOH!$C$34</f>
        <v>9.1026682878438994</v>
      </c>
    </row>
    <row r="432" spans="1:14" x14ac:dyDescent="0.35">
      <c r="A432">
        <f>'Profilo fotovoltaico'!B434*LCOH!$C$20</f>
        <v>0</v>
      </c>
      <c r="B432">
        <f>'Profilo eolico'!B434*LCOH!$C$21</f>
        <v>113.19999999999999</v>
      </c>
      <c r="C432">
        <f>$P$35*'Profilo fotovoltaico'!B434</f>
        <v>0</v>
      </c>
      <c r="D432">
        <f>$Q$37*'Profilo eolico'!B434</f>
        <v>660.48067005880489</v>
      </c>
      <c r="E432">
        <f>$P$39*'Profilo fotovoltaico'!B434+'Approvvigionamento energia'!$Q$39*'Profilo eolico'!B434</f>
        <v>495.36050254410367</v>
      </c>
      <c r="F432">
        <f>$P$41*'Profilo fotovoltaico'!B434+'Approvvigionamento energia'!$Q$41*'Profilo eolico'!B434</f>
        <v>330.24033502940244</v>
      </c>
      <c r="G432">
        <f>$P$43*'Profilo fotovoltaico'!B434+'Approvvigionamento energia'!$Q$43*'Profilo eolico'!B434</f>
        <v>165.12016751470122</v>
      </c>
      <c r="H432">
        <f t="shared" si="12"/>
        <v>1138.4335154826958</v>
      </c>
      <c r="I432">
        <f>IF(LCOH!$C$28=Menu!$A$1,'Approvvigionamento energia'!C432,0)+IF(LCOH!$C$28=Menu!$A$2,'Approvvigionamento energia'!D432,0)+IF(LCOH!$C$28=Menu!$A$3,'Approvvigionamento energia'!E432,0)+IF(LCOH!$C$28=Menu!$A$4,'Approvvigionamento energia'!F432,0)+IF(LCOH!$C$28=Menu!$A$5,'Approvvigionamento energia'!G432,0)+IF(LCOH!$C$28=Menu!$A$6,'Approvvigionamento energia'!H432,0)</f>
        <v>330.24033502940244</v>
      </c>
      <c r="J432">
        <f>'Approvvigionamento energia'!A432+'Approvvigionamento energia'!B432+'Approvvigionamento energia'!I432</f>
        <v>443.44033502940243</v>
      </c>
      <c r="K432">
        <f>IF(MIN(LCOH!$C$18,J432)&gt;=$P$48*LCOH!$C$18, MIN(LCOH!$C$18,J432),0)</f>
        <v>443.44033502940243</v>
      </c>
      <c r="L432">
        <f t="shared" si="13"/>
        <v>0</v>
      </c>
      <c r="M432">
        <f>K432/LCOH!$C$18</f>
        <v>0.29562689001960163</v>
      </c>
      <c r="N432">
        <f>K432/LCOH!$C$34</f>
        <v>8.544129769352649</v>
      </c>
    </row>
    <row r="433" spans="1:14" x14ac:dyDescent="0.35">
      <c r="A433">
        <f>'Profilo fotovoltaico'!B435*LCOH!$C$20</f>
        <v>0</v>
      </c>
      <c r="B433">
        <f>'Profilo eolico'!B435*LCOH!$C$21</f>
        <v>115.4</v>
      </c>
      <c r="C433">
        <f>$P$35*'Profilo fotovoltaico'!B435</f>
        <v>0</v>
      </c>
      <c r="D433">
        <f>$Q$37*'Profilo eolico'!B435</f>
        <v>673.31686682673228</v>
      </c>
      <c r="E433">
        <f>$P$39*'Profilo fotovoltaico'!B435+'Approvvigionamento energia'!$Q$39*'Profilo eolico'!B435</f>
        <v>504.98765012004912</v>
      </c>
      <c r="F433">
        <f>$P$41*'Profilo fotovoltaico'!B435+'Approvvigionamento energia'!$Q$41*'Profilo eolico'!B435</f>
        <v>336.65843341336614</v>
      </c>
      <c r="G433">
        <f>$P$43*'Profilo fotovoltaico'!B435+'Approvvigionamento energia'!$Q$43*'Profilo eolico'!B435</f>
        <v>168.32921670668307</v>
      </c>
      <c r="H433">
        <f t="shared" si="12"/>
        <v>1138.4335154826958</v>
      </c>
      <c r="I433">
        <f>IF(LCOH!$C$28=Menu!$A$1,'Approvvigionamento energia'!C433,0)+IF(LCOH!$C$28=Menu!$A$2,'Approvvigionamento energia'!D433,0)+IF(LCOH!$C$28=Menu!$A$3,'Approvvigionamento energia'!E433,0)+IF(LCOH!$C$28=Menu!$A$4,'Approvvigionamento energia'!F433,0)+IF(LCOH!$C$28=Menu!$A$5,'Approvvigionamento energia'!G433,0)+IF(LCOH!$C$28=Menu!$A$6,'Approvvigionamento energia'!H433,0)</f>
        <v>336.65843341336614</v>
      </c>
      <c r="J433">
        <f>'Approvvigionamento energia'!A433+'Approvvigionamento energia'!B433+'Approvvigionamento energia'!I433</f>
        <v>452.05843341336617</v>
      </c>
      <c r="K433">
        <f>IF(MIN(LCOH!$C$18,J433)&gt;=$P$48*LCOH!$C$18, MIN(LCOH!$C$18,J433),0)</f>
        <v>452.05843341336617</v>
      </c>
      <c r="L433">
        <f t="shared" si="13"/>
        <v>0</v>
      </c>
      <c r="M433">
        <f>K433/LCOH!$C$18</f>
        <v>0.3013722889422441</v>
      </c>
      <c r="N433">
        <f>K433/LCOH!$C$34</f>
        <v>8.7101817613365355</v>
      </c>
    </row>
    <row r="434" spans="1:14" x14ac:dyDescent="0.35">
      <c r="A434">
        <f>'Profilo fotovoltaico'!B436*LCOH!$C$20</f>
        <v>0</v>
      </c>
      <c r="B434">
        <f>'Profilo eolico'!B436*LCOH!$C$21</f>
        <v>121.6</v>
      </c>
      <c r="C434">
        <f>$P$35*'Profilo fotovoltaico'!B436</f>
        <v>0</v>
      </c>
      <c r="D434">
        <f>$Q$37*'Profilo eolico'!B436</f>
        <v>709.49160317270912</v>
      </c>
      <c r="E434">
        <f>$P$39*'Profilo fotovoltaico'!B436+'Approvvigionamento energia'!$Q$39*'Profilo eolico'!B436</f>
        <v>532.1187023795319</v>
      </c>
      <c r="F434">
        <f>$P$41*'Profilo fotovoltaico'!B436+'Approvvigionamento energia'!$Q$41*'Profilo eolico'!B436</f>
        <v>354.74580158635456</v>
      </c>
      <c r="G434">
        <f>$P$43*'Profilo fotovoltaico'!B436+'Approvvigionamento energia'!$Q$43*'Profilo eolico'!B436</f>
        <v>177.37290079317728</v>
      </c>
      <c r="H434">
        <f t="shared" si="12"/>
        <v>1138.4335154826958</v>
      </c>
      <c r="I434">
        <f>IF(LCOH!$C$28=Menu!$A$1,'Approvvigionamento energia'!C434,0)+IF(LCOH!$C$28=Menu!$A$2,'Approvvigionamento energia'!D434,0)+IF(LCOH!$C$28=Menu!$A$3,'Approvvigionamento energia'!E434,0)+IF(LCOH!$C$28=Menu!$A$4,'Approvvigionamento energia'!F434,0)+IF(LCOH!$C$28=Menu!$A$5,'Approvvigionamento energia'!G434,0)+IF(LCOH!$C$28=Menu!$A$6,'Approvvigionamento energia'!H434,0)</f>
        <v>354.74580158635456</v>
      </c>
      <c r="J434">
        <f>'Approvvigionamento energia'!A434+'Approvvigionamento energia'!B434+'Approvvigionamento energia'!I434</f>
        <v>476.34580158635458</v>
      </c>
      <c r="K434">
        <f>IF(MIN(LCOH!$C$18,J434)&gt;=$P$48*LCOH!$C$18, MIN(LCOH!$C$18,J434),0)</f>
        <v>476.34580158635458</v>
      </c>
      <c r="L434">
        <f t="shared" si="13"/>
        <v>0</v>
      </c>
      <c r="M434">
        <f>K434/LCOH!$C$18</f>
        <v>0.31756386772423639</v>
      </c>
      <c r="N434">
        <f>K434/LCOH!$C$34</f>
        <v>9.1781464660183936</v>
      </c>
    </row>
    <row r="435" spans="1:14" x14ac:dyDescent="0.35">
      <c r="A435">
        <f>'Profilo fotovoltaico'!B437*LCOH!$C$20</f>
        <v>0</v>
      </c>
      <c r="B435">
        <f>'Profilo eolico'!B437*LCOH!$C$21</f>
        <v>130.20000000000002</v>
      </c>
      <c r="C435">
        <f>$P$35*'Profilo fotovoltaico'!B437</f>
        <v>0</v>
      </c>
      <c r="D435">
        <f>$Q$37*'Profilo eolico'!B437</f>
        <v>759.66946326551601</v>
      </c>
      <c r="E435">
        <f>$P$39*'Profilo fotovoltaico'!B437+'Approvvigionamento energia'!$Q$39*'Profilo eolico'!B437</f>
        <v>569.75209744913695</v>
      </c>
      <c r="F435">
        <f>$P$41*'Profilo fotovoltaico'!B437+'Approvvigionamento energia'!$Q$41*'Profilo eolico'!B437</f>
        <v>379.83473163275801</v>
      </c>
      <c r="G435">
        <f>$P$43*'Profilo fotovoltaico'!B437+'Approvvigionamento energia'!$Q$43*'Profilo eolico'!B437</f>
        <v>189.917365816379</v>
      </c>
      <c r="H435">
        <f t="shared" si="12"/>
        <v>1138.4335154826958</v>
      </c>
      <c r="I435">
        <f>IF(LCOH!$C$28=Menu!$A$1,'Approvvigionamento energia'!C435,0)+IF(LCOH!$C$28=Menu!$A$2,'Approvvigionamento energia'!D435,0)+IF(LCOH!$C$28=Menu!$A$3,'Approvvigionamento energia'!E435,0)+IF(LCOH!$C$28=Menu!$A$4,'Approvvigionamento energia'!F435,0)+IF(LCOH!$C$28=Menu!$A$5,'Approvvigionamento energia'!G435,0)+IF(LCOH!$C$28=Menu!$A$6,'Approvvigionamento energia'!H435,0)</f>
        <v>379.83473163275801</v>
      </c>
      <c r="J435">
        <f>'Approvvigionamento energia'!A435+'Approvvigionamento energia'!B435+'Approvvigionamento energia'!I435</f>
        <v>510.03473163275805</v>
      </c>
      <c r="K435">
        <f>IF(MIN(LCOH!$C$18,J435)&gt;=$P$48*LCOH!$C$18, MIN(LCOH!$C$18,J435),0)</f>
        <v>510.03473163275805</v>
      </c>
      <c r="L435">
        <f t="shared" si="13"/>
        <v>0</v>
      </c>
      <c r="M435">
        <f>K435/LCOH!$C$18</f>
        <v>0.34002315442183872</v>
      </c>
      <c r="N435">
        <f>K435/LCOH!$C$34</f>
        <v>9.827258798319038</v>
      </c>
    </row>
    <row r="436" spans="1:14" x14ac:dyDescent="0.35">
      <c r="A436">
        <f>'Profilo fotovoltaico'!B438*LCOH!$C$20</f>
        <v>0</v>
      </c>
      <c r="B436">
        <f>'Profilo eolico'!B438*LCOH!$C$21</f>
        <v>136.5</v>
      </c>
      <c r="C436">
        <f>$P$35*'Profilo fotovoltaico'!B438</f>
        <v>0</v>
      </c>
      <c r="D436">
        <f>$Q$37*'Profilo eolico'!B438</f>
        <v>796.42766310094419</v>
      </c>
      <c r="E436">
        <f>$P$39*'Profilo fotovoltaico'!B438+'Approvvigionamento energia'!$Q$39*'Profilo eolico'!B438</f>
        <v>597.32074732570811</v>
      </c>
      <c r="F436">
        <f>$P$41*'Profilo fotovoltaico'!B438+'Approvvigionamento energia'!$Q$41*'Profilo eolico'!B438</f>
        <v>398.21383155047209</v>
      </c>
      <c r="G436">
        <f>$P$43*'Profilo fotovoltaico'!B438+'Approvvigionamento energia'!$Q$43*'Profilo eolico'!B438</f>
        <v>199.10691577523605</v>
      </c>
      <c r="H436">
        <f t="shared" si="12"/>
        <v>1138.4335154826958</v>
      </c>
      <c r="I436">
        <f>IF(LCOH!$C$28=Menu!$A$1,'Approvvigionamento energia'!C436,0)+IF(LCOH!$C$28=Menu!$A$2,'Approvvigionamento energia'!D436,0)+IF(LCOH!$C$28=Menu!$A$3,'Approvvigionamento energia'!E436,0)+IF(LCOH!$C$28=Menu!$A$4,'Approvvigionamento energia'!F436,0)+IF(LCOH!$C$28=Menu!$A$5,'Approvvigionamento energia'!G436,0)+IF(LCOH!$C$28=Menu!$A$6,'Approvvigionamento energia'!H436,0)</f>
        <v>398.21383155047209</v>
      </c>
      <c r="J436">
        <f>'Approvvigionamento energia'!A436+'Approvvigionamento energia'!B436+'Approvvigionamento energia'!I436</f>
        <v>534.71383155047215</v>
      </c>
      <c r="K436">
        <f>IF(MIN(LCOH!$C$18,J436)&gt;=$P$48*LCOH!$C$18, MIN(LCOH!$C$18,J436),0)</f>
        <v>534.71383155047215</v>
      </c>
      <c r="L436">
        <f t="shared" si="13"/>
        <v>0</v>
      </c>
      <c r="M436">
        <f>K436/LCOH!$C$18</f>
        <v>0.35647588770031474</v>
      </c>
      <c r="N436">
        <f>K436/LCOH!$C$34</f>
        <v>10.302771320818346</v>
      </c>
    </row>
    <row r="437" spans="1:14" x14ac:dyDescent="0.35">
      <c r="A437">
        <f>'Profilo fotovoltaico'!B439*LCOH!$C$20</f>
        <v>0</v>
      </c>
      <c r="B437">
        <f>'Profilo eolico'!B439*LCOH!$C$21</f>
        <v>134.20000000000002</v>
      </c>
      <c r="C437">
        <f>$P$35*'Profilo fotovoltaico'!B439</f>
        <v>0</v>
      </c>
      <c r="D437">
        <f>$Q$37*'Profilo eolico'!B439</f>
        <v>783.00800284356558</v>
      </c>
      <c r="E437">
        <f>$P$39*'Profilo fotovoltaico'!B439+'Approvvigionamento energia'!$Q$39*'Profilo eolico'!B439</f>
        <v>587.25600213267421</v>
      </c>
      <c r="F437">
        <f>$P$41*'Profilo fotovoltaico'!B439+'Approvvigionamento energia'!$Q$41*'Profilo eolico'!B439</f>
        <v>391.50400142178279</v>
      </c>
      <c r="G437">
        <f>$P$43*'Profilo fotovoltaico'!B439+'Approvvigionamento energia'!$Q$43*'Profilo eolico'!B439</f>
        <v>195.75200071089139</v>
      </c>
      <c r="H437">
        <f t="shared" si="12"/>
        <v>1138.4335154826958</v>
      </c>
      <c r="I437">
        <f>IF(LCOH!$C$28=Menu!$A$1,'Approvvigionamento energia'!C437,0)+IF(LCOH!$C$28=Menu!$A$2,'Approvvigionamento energia'!D437,0)+IF(LCOH!$C$28=Menu!$A$3,'Approvvigionamento energia'!E437,0)+IF(LCOH!$C$28=Menu!$A$4,'Approvvigionamento energia'!F437,0)+IF(LCOH!$C$28=Menu!$A$5,'Approvvigionamento energia'!G437,0)+IF(LCOH!$C$28=Menu!$A$6,'Approvvigionamento energia'!H437,0)</f>
        <v>391.50400142178279</v>
      </c>
      <c r="J437">
        <f>'Approvvigionamento energia'!A437+'Approvvigionamento energia'!B437+'Approvvigionamento energia'!I437</f>
        <v>525.70400142178278</v>
      </c>
      <c r="K437">
        <f>IF(MIN(LCOH!$C$18,J437)&gt;=$P$48*LCOH!$C$18, MIN(LCOH!$C$18,J437),0)</f>
        <v>525.70400142178278</v>
      </c>
      <c r="L437">
        <f t="shared" si="13"/>
        <v>0</v>
      </c>
      <c r="M437">
        <f>K437/LCOH!$C$18</f>
        <v>0.35046933428118854</v>
      </c>
      <c r="N437">
        <f>K437/LCOH!$C$34</f>
        <v>10.12917151101701</v>
      </c>
    </row>
    <row r="438" spans="1:14" x14ac:dyDescent="0.35">
      <c r="A438">
        <f>'Profilo fotovoltaico'!B440*LCOH!$C$20</f>
        <v>0</v>
      </c>
      <c r="B438">
        <f>'Profilo eolico'!B440*LCOH!$C$21</f>
        <v>130.5</v>
      </c>
      <c r="C438">
        <f>$P$35*'Profilo fotovoltaico'!B440</f>
        <v>0</v>
      </c>
      <c r="D438">
        <f>$Q$37*'Profilo eolico'!B440</f>
        <v>761.41985373386967</v>
      </c>
      <c r="E438">
        <f>$P$39*'Profilo fotovoltaico'!B440+'Approvvigionamento energia'!$Q$39*'Profilo eolico'!B440</f>
        <v>571.06489030040223</v>
      </c>
      <c r="F438">
        <f>$P$41*'Profilo fotovoltaico'!B440+'Approvvigionamento energia'!$Q$41*'Profilo eolico'!B440</f>
        <v>380.70992686693484</v>
      </c>
      <c r="G438">
        <f>$P$43*'Profilo fotovoltaico'!B440+'Approvvigionamento energia'!$Q$43*'Profilo eolico'!B440</f>
        <v>190.35496343346742</v>
      </c>
      <c r="H438">
        <f t="shared" si="12"/>
        <v>1138.4335154826958</v>
      </c>
      <c r="I438">
        <f>IF(LCOH!$C$28=Menu!$A$1,'Approvvigionamento energia'!C438,0)+IF(LCOH!$C$28=Menu!$A$2,'Approvvigionamento energia'!D438,0)+IF(LCOH!$C$28=Menu!$A$3,'Approvvigionamento energia'!E438,0)+IF(LCOH!$C$28=Menu!$A$4,'Approvvigionamento energia'!F438,0)+IF(LCOH!$C$28=Menu!$A$5,'Approvvigionamento energia'!G438,0)+IF(LCOH!$C$28=Menu!$A$6,'Approvvigionamento energia'!H438,0)</f>
        <v>380.70992686693484</v>
      </c>
      <c r="J438">
        <f>'Approvvigionamento energia'!A438+'Approvvigionamento energia'!B438+'Approvvigionamento energia'!I438</f>
        <v>511.20992686693484</v>
      </c>
      <c r="K438">
        <f>IF(MIN(LCOH!$C$18,J438)&gt;=$P$48*LCOH!$C$18, MIN(LCOH!$C$18,J438),0)</f>
        <v>511.20992686693484</v>
      </c>
      <c r="L438">
        <f t="shared" si="13"/>
        <v>0</v>
      </c>
      <c r="M438">
        <f>K438/LCOH!$C$18</f>
        <v>0.34080661791128991</v>
      </c>
      <c r="N438">
        <f>K438/LCOH!$C$34</f>
        <v>9.8499022517713843</v>
      </c>
    </row>
    <row r="439" spans="1:14" x14ac:dyDescent="0.35">
      <c r="A439">
        <f>'Profilo fotovoltaico'!B441*LCOH!$C$20</f>
        <v>0</v>
      </c>
      <c r="B439">
        <f>'Profilo eolico'!B441*LCOH!$C$21</f>
        <v>131.70000000000002</v>
      </c>
      <c r="C439">
        <f>$P$35*'Profilo fotovoltaico'!B441</f>
        <v>0</v>
      </c>
      <c r="D439">
        <f>$Q$37*'Profilo eolico'!B441</f>
        <v>768.42141560728464</v>
      </c>
      <c r="E439">
        <f>$P$39*'Profilo fotovoltaico'!B441+'Approvvigionamento energia'!$Q$39*'Profilo eolico'!B441</f>
        <v>576.31606170546343</v>
      </c>
      <c r="F439">
        <f>$P$41*'Profilo fotovoltaico'!B441+'Approvvigionamento energia'!$Q$41*'Profilo eolico'!B441</f>
        <v>384.21070780364232</v>
      </c>
      <c r="G439">
        <f>$P$43*'Profilo fotovoltaico'!B441+'Approvvigionamento energia'!$Q$43*'Profilo eolico'!B441</f>
        <v>192.10535390182116</v>
      </c>
      <c r="H439">
        <f t="shared" si="12"/>
        <v>1138.4335154826958</v>
      </c>
      <c r="I439">
        <f>IF(LCOH!$C$28=Menu!$A$1,'Approvvigionamento energia'!C439,0)+IF(LCOH!$C$28=Menu!$A$2,'Approvvigionamento energia'!D439,0)+IF(LCOH!$C$28=Menu!$A$3,'Approvvigionamento energia'!E439,0)+IF(LCOH!$C$28=Menu!$A$4,'Approvvigionamento energia'!F439,0)+IF(LCOH!$C$28=Menu!$A$5,'Approvvigionamento energia'!G439,0)+IF(LCOH!$C$28=Menu!$A$6,'Approvvigionamento energia'!H439,0)</f>
        <v>384.21070780364232</v>
      </c>
      <c r="J439">
        <f>'Approvvigionamento energia'!A439+'Approvvigionamento energia'!B439+'Approvvigionamento energia'!I439</f>
        <v>515.91070780364237</v>
      </c>
      <c r="K439">
        <f>IF(MIN(LCOH!$C$18,J439)&gt;=$P$48*LCOH!$C$18, MIN(LCOH!$C$18,J439),0)</f>
        <v>515.91070780364237</v>
      </c>
      <c r="L439">
        <f t="shared" si="13"/>
        <v>0</v>
      </c>
      <c r="M439">
        <f>K439/LCOH!$C$18</f>
        <v>0.34394047186909493</v>
      </c>
      <c r="N439">
        <f>K439/LCOH!$C$34</f>
        <v>9.9404760655807785</v>
      </c>
    </row>
    <row r="440" spans="1:14" x14ac:dyDescent="0.35">
      <c r="A440">
        <f>'Profilo fotovoltaico'!B442*LCOH!$C$20</f>
        <v>9</v>
      </c>
      <c r="B440">
        <f>'Profilo eolico'!B442*LCOH!$C$21</f>
        <v>132.30000000000001</v>
      </c>
      <c r="C440">
        <f>$P$35*'Profilo fotovoltaico'!B442</f>
        <v>66.191509688598586</v>
      </c>
      <c r="D440">
        <f>$Q$37*'Profilo eolico'!B442</f>
        <v>771.92219654399196</v>
      </c>
      <c r="E440">
        <f>$P$39*'Profilo fotovoltaico'!B442+'Approvvigionamento energia'!$Q$39*'Profilo eolico'!B442</f>
        <v>595.48952483014364</v>
      </c>
      <c r="F440">
        <f>$P$41*'Profilo fotovoltaico'!B442+'Approvvigionamento energia'!$Q$41*'Profilo eolico'!B442</f>
        <v>419.05685311629526</v>
      </c>
      <c r="G440">
        <f>$P$43*'Profilo fotovoltaico'!B442+'Approvvigionamento energia'!$Q$43*'Profilo eolico'!B442</f>
        <v>242.62418140244694</v>
      </c>
      <c r="H440">
        <f t="shared" si="12"/>
        <v>1138.4335154826958</v>
      </c>
      <c r="I440">
        <f>IF(LCOH!$C$28=Menu!$A$1,'Approvvigionamento energia'!C440,0)+IF(LCOH!$C$28=Menu!$A$2,'Approvvigionamento energia'!D440,0)+IF(LCOH!$C$28=Menu!$A$3,'Approvvigionamento energia'!E440,0)+IF(LCOH!$C$28=Menu!$A$4,'Approvvigionamento energia'!F440,0)+IF(LCOH!$C$28=Menu!$A$5,'Approvvigionamento energia'!G440,0)+IF(LCOH!$C$28=Menu!$A$6,'Approvvigionamento energia'!H440,0)</f>
        <v>419.05685311629526</v>
      </c>
      <c r="J440">
        <f>'Approvvigionamento energia'!A440+'Approvvigionamento energia'!B440+'Approvvigionamento energia'!I440</f>
        <v>560.35685311629527</v>
      </c>
      <c r="K440">
        <f>IF(MIN(LCOH!$C$18,J440)&gt;=$P$48*LCOH!$C$18, MIN(LCOH!$C$18,J440),0)</f>
        <v>560.35685311629527</v>
      </c>
      <c r="L440">
        <f t="shared" si="13"/>
        <v>0</v>
      </c>
      <c r="M440">
        <f>K440/LCOH!$C$18</f>
        <v>0.37357123541086351</v>
      </c>
      <c r="N440">
        <f>K440/LCOH!$C$34</f>
        <v>10.796856514764842</v>
      </c>
    </row>
    <row r="441" spans="1:14" x14ac:dyDescent="0.35">
      <c r="A441">
        <f>'Profilo fotovoltaico'!B443*LCOH!$C$20</f>
        <v>112</v>
      </c>
      <c r="B441">
        <f>'Profilo eolico'!B443*LCOH!$C$21</f>
        <v>127.1</v>
      </c>
      <c r="C441">
        <f>$P$35*'Profilo fotovoltaico'!B443</f>
        <v>823.71656501367124</v>
      </c>
      <c r="D441">
        <f>$Q$37*'Profilo eolico'!B443</f>
        <v>741.58209509252742</v>
      </c>
      <c r="E441">
        <f>$P$39*'Profilo fotovoltaico'!B443+'Approvvigionamento energia'!$Q$39*'Profilo eolico'!B443</f>
        <v>762.11571257281332</v>
      </c>
      <c r="F441">
        <f>$P$41*'Profilo fotovoltaico'!B443+'Approvvigionamento energia'!$Q$41*'Profilo eolico'!B443</f>
        <v>782.64933005309933</v>
      </c>
      <c r="G441">
        <f>$P$43*'Profilo fotovoltaico'!B443+'Approvvigionamento energia'!$Q$43*'Profilo eolico'!B443</f>
        <v>803.18294753338546</v>
      </c>
      <c r="H441">
        <f t="shared" si="12"/>
        <v>1138.4335154826958</v>
      </c>
      <c r="I441">
        <f>IF(LCOH!$C$28=Menu!$A$1,'Approvvigionamento energia'!C441,0)+IF(LCOH!$C$28=Menu!$A$2,'Approvvigionamento energia'!D441,0)+IF(LCOH!$C$28=Menu!$A$3,'Approvvigionamento energia'!E441,0)+IF(LCOH!$C$28=Menu!$A$4,'Approvvigionamento energia'!F441,0)+IF(LCOH!$C$28=Menu!$A$5,'Approvvigionamento energia'!G441,0)+IF(LCOH!$C$28=Menu!$A$6,'Approvvigionamento energia'!H441,0)</f>
        <v>782.64933005309933</v>
      </c>
      <c r="J441">
        <f>'Approvvigionamento energia'!A441+'Approvvigionamento energia'!B441+'Approvvigionamento energia'!I441</f>
        <v>1021.7493300530994</v>
      </c>
      <c r="K441">
        <f>IF(MIN(LCOH!$C$18,J441)&gt;=$P$48*LCOH!$C$18, MIN(LCOH!$C$18,J441),0)</f>
        <v>1021.7493300530994</v>
      </c>
      <c r="L441">
        <f t="shared" si="13"/>
        <v>0</v>
      </c>
      <c r="M441">
        <f>K441/LCOH!$C$18</f>
        <v>0.68116622003539962</v>
      </c>
      <c r="N441">
        <f>K441/LCOH!$C$34</f>
        <v>19.686884972121376</v>
      </c>
    </row>
    <row r="442" spans="1:14" x14ac:dyDescent="0.35">
      <c r="A442">
        <f>'Profilo fotovoltaico'!B444*LCOH!$C$20</f>
        <v>229</v>
      </c>
      <c r="B442">
        <f>'Profilo eolico'!B444*LCOH!$C$21</f>
        <v>132.80000000000001</v>
      </c>
      <c r="C442">
        <f>$P$35*'Profilo fotovoltaico'!B444</f>
        <v>1684.2061909654531</v>
      </c>
      <c r="D442">
        <f>$Q$37*'Profilo eolico'!B444</f>
        <v>774.83951399124817</v>
      </c>
      <c r="E442">
        <f>$P$39*'Profilo fotovoltaico'!B444+'Approvvigionamento energia'!$Q$39*'Profilo eolico'!B444</f>
        <v>1002.1811832347994</v>
      </c>
      <c r="F442">
        <f>$P$41*'Profilo fotovoltaico'!B444+'Approvvigionamento energia'!$Q$41*'Profilo eolico'!B444</f>
        <v>1229.5228524783506</v>
      </c>
      <c r="G442">
        <f>$P$43*'Profilo fotovoltaico'!B444+'Approvvigionamento energia'!$Q$43*'Profilo eolico'!B444</f>
        <v>1456.8645217219018</v>
      </c>
      <c r="H442">
        <f t="shared" si="12"/>
        <v>1138.4335154826958</v>
      </c>
      <c r="I442">
        <f>IF(LCOH!$C$28=Menu!$A$1,'Approvvigionamento energia'!C442,0)+IF(LCOH!$C$28=Menu!$A$2,'Approvvigionamento energia'!D442,0)+IF(LCOH!$C$28=Menu!$A$3,'Approvvigionamento energia'!E442,0)+IF(LCOH!$C$28=Menu!$A$4,'Approvvigionamento energia'!F442,0)+IF(LCOH!$C$28=Menu!$A$5,'Approvvigionamento energia'!G442,0)+IF(LCOH!$C$28=Menu!$A$6,'Approvvigionamento energia'!H442,0)</f>
        <v>1229.5228524783506</v>
      </c>
      <c r="J442">
        <f>'Approvvigionamento energia'!A442+'Approvvigionamento energia'!B442+'Approvvigionamento energia'!I442</f>
        <v>1591.3228524783506</v>
      </c>
      <c r="K442">
        <f>IF(MIN(LCOH!$C$18,J442)&gt;=$P$48*LCOH!$C$18, MIN(LCOH!$C$18,J442),0)</f>
        <v>1500</v>
      </c>
      <c r="L442">
        <f t="shared" si="13"/>
        <v>91.322852478350569</v>
      </c>
      <c r="M442">
        <f>K442/LCOH!$C$18</f>
        <v>1</v>
      </c>
      <c r="N442">
        <f>K442/LCOH!$C$34</f>
        <v>28.901734104046245</v>
      </c>
    </row>
    <row r="443" spans="1:14" x14ac:dyDescent="0.35">
      <c r="A443">
        <f>'Profilo fotovoltaico'!B445*LCOH!$C$20</f>
        <v>319</v>
      </c>
      <c r="B443">
        <f>'Profilo eolico'!B445*LCOH!$C$21</f>
        <v>143.30000000000001</v>
      </c>
      <c r="C443">
        <f>$P$35*'Profilo fotovoltaico'!B445</f>
        <v>2346.1212878514389</v>
      </c>
      <c r="D443">
        <f>$Q$37*'Profilo eolico'!B445</f>
        <v>836.10318038362857</v>
      </c>
      <c r="E443">
        <f>$P$39*'Profilo fotovoltaico'!B445+'Approvvigionamento energia'!$Q$39*'Profilo eolico'!B445</f>
        <v>1213.6077072505811</v>
      </c>
      <c r="F443">
        <f>$P$41*'Profilo fotovoltaico'!B445+'Approvvigionamento energia'!$Q$41*'Profilo eolico'!B445</f>
        <v>1591.1122341175337</v>
      </c>
      <c r="G443">
        <f>$P$43*'Profilo fotovoltaico'!B445+'Approvvigionamento energia'!$Q$43*'Profilo eolico'!B445</f>
        <v>1968.6167609844863</v>
      </c>
      <c r="H443">
        <f t="shared" si="12"/>
        <v>1138.4335154826958</v>
      </c>
      <c r="I443">
        <f>IF(LCOH!$C$28=Menu!$A$1,'Approvvigionamento energia'!C443,0)+IF(LCOH!$C$28=Menu!$A$2,'Approvvigionamento energia'!D443,0)+IF(LCOH!$C$28=Menu!$A$3,'Approvvigionamento energia'!E443,0)+IF(LCOH!$C$28=Menu!$A$4,'Approvvigionamento energia'!F443,0)+IF(LCOH!$C$28=Menu!$A$5,'Approvvigionamento energia'!G443,0)+IF(LCOH!$C$28=Menu!$A$6,'Approvvigionamento energia'!H443,0)</f>
        <v>1591.1122341175337</v>
      </c>
      <c r="J443">
        <f>'Approvvigionamento energia'!A443+'Approvvigionamento energia'!B443+'Approvvigionamento energia'!I443</f>
        <v>2053.4122341175339</v>
      </c>
      <c r="K443">
        <f>IF(MIN(LCOH!$C$18,J443)&gt;=$P$48*LCOH!$C$18, MIN(LCOH!$C$18,J443),0)</f>
        <v>1500</v>
      </c>
      <c r="L443">
        <f t="shared" si="13"/>
        <v>553.4122341175339</v>
      </c>
      <c r="M443">
        <f>K443/LCOH!$C$18</f>
        <v>1</v>
      </c>
      <c r="N443">
        <f>K443/LCOH!$C$34</f>
        <v>28.901734104046245</v>
      </c>
    </row>
    <row r="444" spans="1:14" x14ac:dyDescent="0.35">
      <c r="A444">
        <f>'Profilo fotovoltaico'!B446*LCOH!$C$20</f>
        <v>378</v>
      </c>
      <c r="B444">
        <f>'Profilo eolico'!B446*LCOH!$C$21</f>
        <v>153.5</v>
      </c>
      <c r="C444">
        <f>$P$35*'Profilo fotovoltaico'!B446</f>
        <v>2780.0434069211406</v>
      </c>
      <c r="D444">
        <f>$Q$37*'Profilo eolico'!B446</f>
        <v>895.61645630765508</v>
      </c>
      <c r="E444">
        <f>$P$39*'Profilo fotovoltaico'!B446+'Approvvigionamento energia'!$Q$39*'Profilo eolico'!B446</f>
        <v>1366.7231939610265</v>
      </c>
      <c r="F444">
        <f>$P$41*'Profilo fotovoltaico'!B446+'Approvvigionamento energia'!$Q$41*'Profilo eolico'!B446</f>
        <v>1837.8299316143978</v>
      </c>
      <c r="G444">
        <f>$P$43*'Profilo fotovoltaico'!B446+'Approvvigionamento energia'!$Q$43*'Profilo eolico'!B446</f>
        <v>2308.936669267769</v>
      </c>
      <c r="H444">
        <f t="shared" si="12"/>
        <v>1138.4335154826958</v>
      </c>
      <c r="I444">
        <f>IF(LCOH!$C$28=Menu!$A$1,'Approvvigionamento energia'!C444,0)+IF(LCOH!$C$28=Menu!$A$2,'Approvvigionamento energia'!D444,0)+IF(LCOH!$C$28=Menu!$A$3,'Approvvigionamento energia'!E444,0)+IF(LCOH!$C$28=Menu!$A$4,'Approvvigionamento energia'!F444,0)+IF(LCOH!$C$28=Menu!$A$5,'Approvvigionamento energia'!G444,0)+IF(LCOH!$C$28=Menu!$A$6,'Approvvigionamento energia'!H444,0)</f>
        <v>1837.8299316143978</v>
      </c>
      <c r="J444">
        <f>'Approvvigionamento energia'!A444+'Approvvigionamento energia'!B444+'Approvvigionamento energia'!I444</f>
        <v>2369.3299316143975</v>
      </c>
      <c r="K444">
        <f>IF(MIN(LCOH!$C$18,J444)&gt;=$P$48*LCOH!$C$18, MIN(LCOH!$C$18,J444),0)</f>
        <v>1500</v>
      </c>
      <c r="L444">
        <f t="shared" si="13"/>
        <v>869.32993161439754</v>
      </c>
      <c r="M444">
        <f>K444/LCOH!$C$18</f>
        <v>1</v>
      </c>
      <c r="N444">
        <f>K444/LCOH!$C$34</f>
        <v>28.901734104046245</v>
      </c>
    </row>
    <row r="445" spans="1:14" x14ac:dyDescent="0.35">
      <c r="A445">
        <f>'Profilo fotovoltaico'!B447*LCOH!$C$20</f>
        <v>386</v>
      </c>
      <c r="B445">
        <f>'Profilo eolico'!B447*LCOH!$C$21</f>
        <v>162</v>
      </c>
      <c r="C445">
        <f>$P$35*'Profilo fotovoltaico'!B447</f>
        <v>2838.8803044221172</v>
      </c>
      <c r="D445">
        <f>$Q$37*'Profilo eolico'!B447</f>
        <v>945.21085291101065</v>
      </c>
      <c r="E445">
        <f>$P$39*'Profilo fotovoltaico'!B447+'Approvvigionamento energia'!$Q$39*'Profilo eolico'!B447</f>
        <v>1418.6282157887872</v>
      </c>
      <c r="F445">
        <f>$P$41*'Profilo fotovoltaico'!B447+'Approvvigionamento energia'!$Q$41*'Profilo eolico'!B447</f>
        <v>1892.0455786665639</v>
      </c>
      <c r="G445">
        <f>$P$43*'Profilo fotovoltaico'!B447+'Approvvigionamento energia'!$Q$43*'Profilo eolico'!B447</f>
        <v>2365.4629415443405</v>
      </c>
      <c r="H445">
        <f t="shared" si="12"/>
        <v>1138.4335154826958</v>
      </c>
      <c r="I445">
        <f>IF(LCOH!$C$28=Menu!$A$1,'Approvvigionamento energia'!C445,0)+IF(LCOH!$C$28=Menu!$A$2,'Approvvigionamento energia'!D445,0)+IF(LCOH!$C$28=Menu!$A$3,'Approvvigionamento energia'!E445,0)+IF(LCOH!$C$28=Menu!$A$4,'Approvvigionamento energia'!F445,0)+IF(LCOH!$C$28=Menu!$A$5,'Approvvigionamento energia'!G445,0)+IF(LCOH!$C$28=Menu!$A$6,'Approvvigionamento energia'!H445,0)</f>
        <v>1892.0455786665639</v>
      </c>
      <c r="J445">
        <f>'Approvvigionamento energia'!A445+'Approvvigionamento energia'!B445+'Approvvigionamento energia'!I445</f>
        <v>2440.0455786665639</v>
      </c>
      <c r="K445">
        <f>IF(MIN(LCOH!$C$18,J445)&gt;=$P$48*LCOH!$C$18, MIN(LCOH!$C$18,J445),0)</f>
        <v>1500</v>
      </c>
      <c r="L445">
        <f t="shared" si="13"/>
        <v>940.04557866656387</v>
      </c>
      <c r="M445">
        <f>K445/LCOH!$C$18</f>
        <v>1</v>
      </c>
      <c r="N445">
        <f>K445/LCOH!$C$34</f>
        <v>28.901734104046245</v>
      </c>
    </row>
    <row r="446" spans="1:14" x14ac:dyDescent="0.35">
      <c r="A446">
        <f>'Profilo fotovoltaico'!B448*LCOH!$C$20</f>
        <v>351</v>
      </c>
      <c r="B446">
        <f>'Profilo eolico'!B448*LCOH!$C$21</f>
        <v>169.6</v>
      </c>
      <c r="C446">
        <f>$P$35*'Profilo fotovoltaico'!B448</f>
        <v>2581.4688778553445</v>
      </c>
      <c r="D446">
        <f>$Q$37*'Profilo eolico'!B448</f>
        <v>989.5540781093049</v>
      </c>
      <c r="E446">
        <f>$P$39*'Profilo fotovoltaico'!B448+'Approvvigionamento energia'!$Q$39*'Profilo eolico'!B448</f>
        <v>1387.5327780458147</v>
      </c>
      <c r="F446">
        <f>$P$41*'Profilo fotovoltaico'!B448+'Approvvigionamento energia'!$Q$41*'Profilo eolico'!B448</f>
        <v>1785.5114779823248</v>
      </c>
      <c r="G446">
        <f>$P$43*'Profilo fotovoltaico'!B448+'Approvvigionamento energia'!$Q$43*'Profilo eolico'!B448</f>
        <v>2183.4901779188349</v>
      </c>
      <c r="H446">
        <f t="shared" si="12"/>
        <v>1138.4335154826958</v>
      </c>
      <c r="I446">
        <f>IF(LCOH!$C$28=Menu!$A$1,'Approvvigionamento energia'!C446,0)+IF(LCOH!$C$28=Menu!$A$2,'Approvvigionamento energia'!D446,0)+IF(LCOH!$C$28=Menu!$A$3,'Approvvigionamento energia'!E446,0)+IF(LCOH!$C$28=Menu!$A$4,'Approvvigionamento energia'!F446,0)+IF(LCOH!$C$28=Menu!$A$5,'Approvvigionamento energia'!G446,0)+IF(LCOH!$C$28=Menu!$A$6,'Approvvigionamento energia'!H446,0)</f>
        <v>1785.5114779823248</v>
      </c>
      <c r="J446">
        <f>'Approvvigionamento energia'!A446+'Approvvigionamento energia'!B446+'Approvvigionamento energia'!I446</f>
        <v>2306.1114779823247</v>
      </c>
      <c r="K446">
        <f>IF(MIN(LCOH!$C$18,J446)&gt;=$P$48*LCOH!$C$18, MIN(LCOH!$C$18,J446),0)</f>
        <v>1500</v>
      </c>
      <c r="L446">
        <f t="shared" si="13"/>
        <v>806.11147798232469</v>
      </c>
      <c r="M446">
        <f>K446/LCOH!$C$18</f>
        <v>1</v>
      </c>
      <c r="N446">
        <f>K446/LCOH!$C$34</f>
        <v>28.901734104046245</v>
      </c>
    </row>
    <row r="447" spans="1:14" x14ac:dyDescent="0.35">
      <c r="A447">
        <f>'Profilo fotovoltaico'!B449*LCOH!$C$20</f>
        <v>280</v>
      </c>
      <c r="B447">
        <f>'Profilo eolico'!B449*LCOH!$C$21</f>
        <v>179.7</v>
      </c>
      <c r="C447">
        <f>$P$35*'Profilo fotovoltaico'!B449</f>
        <v>2059.2914125341786</v>
      </c>
      <c r="D447">
        <f>$Q$37*'Profilo eolico'!B449</f>
        <v>1048.4838905438803</v>
      </c>
      <c r="E447">
        <f>$P$39*'Profilo fotovoltaico'!B449+'Approvvigionamento energia'!$Q$39*'Profilo eolico'!B449</f>
        <v>1301.1857710414547</v>
      </c>
      <c r="F447">
        <f>$P$41*'Profilo fotovoltaico'!B449+'Approvvigionamento energia'!$Q$41*'Profilo eolico'!B449</f>
        <v>1553.8876515390293</v>
      </c>
      <c r="G447">
        <f>$P$43*'Profilo fotovoltaico'!B449+'Approvvigionamento energia'!$Q$43*'Profilo eolico'!B449</f>
        <v>1806.5895320366039</v>
      </c>
      <c r="H447">
        <f t="shared" si="12"/>
        <v>1138.4335154826958</v>
      </c>
      <c r="I447">
        <f>IF(LCOH!$C$28=Menu!$A$1,'Approvvigionamento energia'!C447,0)+IF(LCOH!$C$28=Menu!$A$2,'Approvvigionamento energia'!D447,0)+IF(LCOH!$C$28=Menu!$A$3,'Approvvigionamento energia'!E447,0)+IF(LCOH!$C$28=Menu!$A$4,'Approvvigionamento energia'!F447,0)+IF(LCOH!$C$28=Menu!$A$5,'Approvvigionamento energia'!G447,0)+IF(LCOH!$C$28=Menu!$A$6,'Approvvigionamento energia'!H447,0)</f>
        <v>1553.8876515390293</v>
      </c>
      <c r="J447">
        <f>'Approvvigionamento energia'!A447+'Approvvigionamento energia'!B447+'Approvvigionamento energia'!I447</f>
        <v>2013.5876515390294</v>
      </c>
      <c r="K447">
        <f>IF(MIN(LCOH!$C$18,J447)&gt;=$P$48*LCOH!$C$18, MIN(LCOH!$C$18,J447),0)</f>
        <v>1500</v>
      </c>
      <c r="L447">
        <f t="shared" si="13"/>
        <v>513.58765153902937</v>
      </c>
      <c r="M447">
        <f>K447/LCOH!$C$18</f>
        <v>1</v>
      </c>
      <c r="N447">
        <f>K447/LCOH!$C$34</f>
        <v>28.901734104046245</v>
      </c>
    </row>
    <row r="448" spans="1:14" x14ac:dyDescent="0.35">
      <c r="A448">
        <f>'Profilo fotovoltaico'!B450*LCOH!$C$20</f>
        <v>166</v>
      </c>
      <c r="B448">
        <f>'Profilo eolico'!B450*LCOH!$C$21</f>
        <v>191.8</v>
      </c>
      <c r="C448">
        <f>$P$35*'Profilo fotovoltaico'!B450</f>
        <v>1220.8656231452628</v>
      </c>
      <c r="D448">
        <f>$Q$37*'Profilo eolico'!B450</f>
        <v>1119.0829727674804</v>
      </c>
      <c r="E448">
        <f>$P$39*'Profilo fotovoltaico'!B450+'Approvvigionamento energia'!$Q$39*'Profilo eolico'!B450</f>
        <v>1144.5286353619258</v>
      </c>
      <c r="F448">
        <f>$P$41*'Profilo fotovoltaico'!B450+'Approvvigionamento energia'!$Q$41*'Profilo eolico'!B450</f>
        <v>1169.9742979563716</v>
      </c>
      <c r="G448">
        <f>$P$43*'Profilo fotovoltaico'!B450+'Approvvigionamento energia'!$Q$43*'Profilo eolico'!B450</f>
        <v>1195.4199605508174</v>
      </c>
      <c r="H448">
        <f t="shared" si="12"/>
        <v>1138.4335154826958</v>
      </c>
      <c r="I448">
        <f>IF(LCOH!$C$28=Menu!$A$1,'Approvvigionamento energia'!C448,0)+IF(LCOH!$C$28=Menu!$A$2,'Approvvigionamento energia'!D448,0)+IF(LCOH!$C$28=Menu!$A$3,'Approvvigionamento energia'!E448,0)+IF(LCOH!$C$28=Menu!$A$4,'Approvvigionamento energia'!F448,0)+IF(LCOH!$C$28=Menu!$A$5,'Approvvigionamento energia'!G448,0)+IF(LCOH!$C$28=Menu!$A$6,'Approvvigionamento energia'!H448,0)</f>
        <v>1169.9742979563716</v>
      </c>
      <c r="J448">
        <f>'Approvvigionamento energia'!A448+'Approvvigionamento energia'!B448+'Approvvigionamento energia'!I448</f>
        <v>1527.7742979563716</v>
      </c>
      <c r="K448">
        <f>IF(MIN(LCOH!$C$18,J448)&gt;=$P$48*LCOH!$C$18, MIN(LCOH!$C$18,J448),0)</f>
        <v>1500</v>
      </c>
      <c r="L448">
        <f t="shared" si="13"/>
        <v>27.774297956371583</v>
      </c>
      <c r="M448">
        <f>K448/LCOH!$C$18</f>
        <v>1</v>
      </c>
      <c r="N448">
        <f>K448/LCOH!$C$34</f>
        <v>28.901734104046245</v>
      </c>
    </row>
    <row r="449" spans="1:14" x14ac:dyDescent="0.35">
      <c r="A449">
        <f>'Profilo fotovoltaico'!B451*LCOH!$C$20</f>
        <v>35</v>
      </c>
      <c r="B449">
        <f>'Profilo eolico'!B451*LCOH!$C$21</f>
        <v>212.5</v>
      </c>
      <c r="C449">
        <f>$P$35*'Profilo fotovoltaico'!B451</f>
        <v>257.41142656677232</v>
      </c>
      <c r="D449">
        <f>$Q$37*'Profilo eolico'!B451</f>
        <v>1239.8599150838872</v>
      </c>
      <c r="E449">
        <f>$P$39*'Profilo fotovoltaico'!B451+'Approvvigionamento energia'!$Q$39*'Profilo eolico'!B451</f>
        <v>994.24779295460849</v>
      </c>
      <c r="F449">
        <f>$P$41*'Profilo fotovoltaico'!B451+'Approvvigionamento energia'!$Q$41*'Profilo eolico'!B451</f>
        <v>748.63567082532973</v>
      </c>
      <c r="G449">
        <f>$P$43*'Profilo fotovoltaico'!B451+'Approvvigionamento energia'!$Q$43*'Profilo eolico'!B451</f>
        <v>503.02354869605108</v>
      </c>
      <c r="H449">
        <f t="shared" si="12"/>
        <v>1138.4335154826958</v>
      </c>
      <c r="I449">
        <f>IF(LCOH!$C$28=Menu!$A$1,'Approvvigionamento energia'!C449,0)+IF(LCOH!$C$28=Menu!$A$2,'Approvvigionamento energia'!D449,0)+IF(LCOH!$C$28=Menu!$A$3,'Approvvigionamento energia'!E449,0)+IF(LCOH!$C$28=Menu!$A$4,'Approvvigionamento energia'!F449,0)+IF(LCOH!$C$28=Menu!$A$5,'Approvvigionamento energia'!G449,0)+IF(LCOH!$C$28=Menu!$A$6,'Approvvigionamento energia'!H449,0)</f>
        <v>748.63567082532973</v>
      </c>
      <c r="J449">
        <f>'Approvvigionamento energia'!A449+'Approvvigionamento energia'!B449+'Approvvigionamento energia'!I449</f>
        <v>996.13567082532973</v>
      </c>
      <c r="K449">
        <f>IF(MIN(LCOH!$C$18,J449)&gt;=$P$48*LCOH!$C$18, MIN(LCOH!$C$18,J449),0)</f>
        <v>996.13567082532973</v>
      </c>
      <c r="L449">
        <f t="shared" si="13"/>
        <v>0</v>
      </c>
      <c r="M449">
        <f>K449/LCOH!$C$18</f>
        <v>0.66409044721688648</v>
      </c>
      <c r="N449">
        <f>K449/LCOH!$C$34</f>
        <v>19.193365526499608</v>
      </c>
    </row>
    <row r="450" spans="1:14" x14ac:dyDescent="0.35">
      <c r="A450">
        <f>'Profilo fotovoltaico'!B452*LCOH!$C$20</f>
        <v>0</v>
      </c>
      <c r="B450">
        <f>'Profilo eolico'!B452*LCOH!$C$21</f>
        <v>232</v>
      </c>
      <c r="C450">
        <f>$P$35*'Profilo fotovoltaico'!B452</f>
        <v>0</v>
      </c>
      <c r="D450">
        <f>$Q$37*'Profilo eolico'!B452</f>
        <v>1353.6352955268794</v>
      </c>
      <c r="E450">
        <f>$P$39*'Profilo fotovoltaico'!B452+'Approvvigionamento energia'!$Q$39*'Profilo eolico'!B452</f>
        <v>1015.2264716451594</v>
      </c>
      <c r="F450">
        <f>$P$41*'Profilo fotovoltaico'!B452+'Approvvigionamento energia'!$Q$41*'Profilo eolico'!B452</f>
        <v>676.81764776343971</v>
      </c>
      <c r="G450">
        <f>$P$43*'Profilo fotovoltaico'!B452+'Approvvigionamento energia'!$Q$43*'Profilo eolico'!B452</f>
        <v>338.40882388171985</v>
      </c>
      <c r="H450">
        <f t="shared" ref="H450:H513" si="14">$P$45</f>
        <v>1138.4335154826958</v>
      </c>
      <c r="I450">
        <f>IF(LCOH!$C$28=Menu!$A$1,'Approvvigionamento energia'!C450,0)+IF(LCOH!$C$28=Menu!$A$2,'Approvvigionamento energia'!D450,0)+IF(LCOH!$C$28=Menu!$A$3,'Approvvigionamento energia'!E450,0)+IF(LCOH!$C$28=Menu!$A$4,'Approvvigionamento energia'!F450,0)+IF(LCOH!$C$28=Menu!$A$5,'Approvvigionamento energia'!G450,0)+IF(LCOH!$C$28=Menu!$A$6,'Approvvigionamento energia'!H450,0)</f>
        <v>676.81764776343971</v>
      </c>
      <c r="J450">
        <f>'Approvvigionamento energia'!A450+'Approvvigionamento energia'!B450+'Approvvigionamento energia'!I450</f>
        <v>908.81764776343971</v>
      </c>
      <c r="K450">
        <f>IF(MIN(LCOH!$C$18,J450)&gt;=$P$48*LCOH!$C$18, MIN(LCOH!$C$18,J450),0)</f>
        <v>908.81764776343971</v>
      </c>
      <c r="L450">
        <f t="shared" si="13"/>
        <v>0</v>
      </c>
      <c r="M450">
        <f>K450/LCOH!$C$18</f>
        <v>0.60587843184229317</v>
      </c>
      <c r="N450">
        <f>K450/LCOH!$C$34</f>
        <v>17.51093733648246</v>
      </c>
    </row>
    <row r="451" spans="1:14" x14ac:dyDescent="0.35">
      <c r="A451">
        <f>'Profilo fotovoltaico'!B453*LCOH!$C$20</f>
        <v>0</v>
      </c>
      <c r="B451">
        <f>'Profilo eolico'!B453*LCOH!$C$21</f>
        <v>234.8</v>
      </c>
      <c r="C451">
        <f>$P$35*'Profilo fotovoltaico'!B453</f>
        <v>0</v>
      </c>
      <c r="D451">
        <f>$Q$37*'Profilo eolico'!B453</f>
        <v>1369.9722732315142</v>
      </c>
      <c r="E451">
        <f>$P$39*'Profilo fotovoltaico'!B453+'Approvvigionamento energia'!$Q$39*'Profilo eolico'!B453</f>
        <v>1027.4792049236355</v>
      </c>
      <c r="F451">
        <f>$P$41*'Profilo fotovoltaico'!B453+'Approvvigionamento energia'!$Q$41*'Profilo eolico'!B453</f>
        <v>684.98613661575712</v>
      </c>
      <c r="G451">
        <f>$P$43*'Profilo fotovoltaico'!B453+'Approvvigionamento energia'!$Q$43*'Profilo eolico'!B453</f>
        <v>342.49306830787856</v>
      </c>
      <c r="H451">
        <f t="shared" si="14"/>
        <v>1138.4335154826958</v>
      </c>
      <c r="I451">
        <f>IF(LCOH!$C$28=Menu!$A$1,'Approvvigionamento energia'!C451,0)+IF(LCOH!$C$28=Menu!$A$2,'Approvvigionamento energia'!D451,0)+IF(LCOH!$C$28=Menu!$A$3,'Approvvigionamento energia'!E451,0)+IF(LCOH!$C$28=Menu!$A$4,'Approvvigionamento energia'!F451,0)+IF(LCOH!$C$28=Menu!$A$5,'Approvvigionamento energia'!G451,0)+IF(LCOH!$C$28=Menu!$A$6,'Approvvigionamento energia'!H451,0)</f>
        <v>684.98613661575712</v>
      </c>
      <c r="J451">
        <f>'Approvvigionamento energia'!A451+'Approvvigionamento energia'!B451+'Approvvigionamento energia'!I451</f>
        <v>919.78613661575719</v>
      </c>
      <c r="K451">
        <f>IF(MIN(LCOH!$C$18,J451)&gt;=$P$48*LCOH!$C$18, MIN(LCOH!$C$18,J451),0)</f>
        <v>919.78613661575719</v>
      </c>
      <c r="L451">
        <f t="shared" ref="L451:L514" si="15">J451-K451</f>
        <v>0</v>
      </c>
      <c r="M451">
        <f>K451/LCOH!$C$18</f>
        <v>0.61319075774383813</v>
      </c>
      <c r="N451">
        <f>K451/LCOH!$C$34</f>
        <v>17.722276235371044</v>
      </c>
    </row>
    <row r="452" spans="1:14" x14ac:dyDescent="0.35">
      <c r="A452">
        <f>'Profilo fotovoltaico'!B454*LCOH!$C$20</f>
        <v>0</v>
      </c>
      <c r="B452">
        <f>'Profilo eolico'!B454*LCOH!$C$21</f>
        <v>230.2</v>
      </c>
      <c r="C452">
        <f>$P$35*'Profilo fotovoltaico'!B454</f>
        <v>0</v>
      </c>
      <c r="D452">
        <f>$Q$37*'Profilo eolico'!B454</f>
        <v>1343.132952716757</v>
      </c>
      <c r="E452">
        <f>$P$39*'Profilo fotovoltaico'!B454+'Approvvigionamento energia'!$Q$39*'Profilo eolico'!B454</f>
        <v>1007.3497145375676</v>
      </c>
      <c r="F452">
        <f>$P$41*'Profilo fotovoltaico'!B454+'Approvvigionamento energia'!$Q$41*'Profilo eolico'!B454</f>
        <v>671.56647635837851</v>
      </c>
      <c r="G452">
        <f>$P$43*'Profilo fotovoltaico'!B454+'Approvvigionamento energia'!$Q$43*'Profilo eolico'!B454</f>
        <v>335.78323817918925</v>
      </c>
      <c r="H452">
        <f t="shared" si="14"/>
        <v>1138.4335154826958</v>
      </c>
      <c r="I452">
        <f>IF(LCOH!$C$28=Menu!$A$1,'Approvvigionamento energia'!C452,0)+IF(LCOH!$C$28=Menu!$A$2,'Approvvigionamento energia'!D452,0)+IF(LCOH!$C$28=Menu!$A$3,'Approvvigionamento energia'!E452,0)+IF(LCOH!$C$28=Menu!$A$4,'Approvvigionamento energia'!F452,0)+IF(LCOH!$C$28=Menu!$A$5,'Approvvigionamento energia'!G452,0)+IF(LCOH!$C$28=Menu!$A$6,'Approvvigionamento energia'!H452,0)</f>
        <v>671.56647635837851</v>
      </c>
      <c r="J452">
        <f>'Approvvigionamento energia'!A452+'Approvvigionamento energia'!B452+'Approvvigionamento energia'!I452</f>
        <v>901.76647635837844</v>
      </c>
      <c r="K452">
        <f>IF(MIN(LCOH!$C$18,J452)&gt;=$P$48*LCOH!$C$18, MIN(LCOH!$C$18,J452),0)</f>
        <v>901.76647635837844</v>
      </c>
      <c r="L452">
        <f t="shared" si="15"/>
        <v>0</v>
      </c>
      <c r="M452">
        <f>K452/LCOH!$C$18</f>
        <v>0.60117765090558561</v>
      </c>
      <c r="N452">
        <f>K452/LCOH!$C$34</f>
        <v>17.375076615768371</v>
      </c>
    </row>
    <row r="453" spans="1:14" x14ac:dyDescent="0.35">
      <c r="A453">
        <f>'Profilo fotovoltaico'!B455*LCOH!$C$20</f>
        <v>0</v>
      </c>
      <c r="B453">
        <f>'Profilo eolico'!B455*LCOH!$C$21</f>
        <v>223.89999999999998</v>
      </c>
      <c r="C453">
        <f>$P$35*'Profilo fotovoltaico'!B455</f>
        <v>0</v>
      </c>
      <c r="D453">
        <f>$Q$37*'Profilo eolico'!B455</f>
        <v>1306.3747528813287</v>
      </c>
      <c r="E453">
        <f>$P$39*'Profilo fotovoltaico'!B455+'Approvvigionamento energia'!$Q$39*'Profilo eolico'!B455</f>
        <v>979.78106466099655</v>
      </c>
      <c r="F453">
        <f>$P$41*'Profilo fotovoltaico'!B455+'Approvvigionamento energia'!$Q$41*'Profilo eolico'!B455</f>
        <v>653.18737644066437</v>
      </c>
      <c r="G453">
        <f>$P$43*'Profilo fotovoltaico'!B455+'Approvvigionamento energia'!$Q$43*'Profilo eolico'!B455</f>
        <v>326.59368822033218</v>
      </c>
      <c r="H453">
        <f t="shared" si="14"/>
        <v>1138.4335154826958</v>
      </c>
      <c r="I453">
        <f>IF(LCOH!$C$28=Menu!$A$1,'Approvvigionamento energia'!C453,0)+IF(LCOH!$C$28=Menu!$A$2,'Approvvigionamento energia'!D453,0)+IF(LCOH!$C$28=Menu!$A$3,'Approvvigionamento energia'!E453,0)+IF(LCOH!$C$28=Menu!$A$4,'Approvvigionamento energia'!F453,0)+IF(LCOH!$C$28=Menu!$A$5,'Approvvigionamento energia'!G453,0)+IF(LCOH!$C$28=Menu!$A$6,'Approvvigionamento energia'!H453,0)</f>
        <v>653.18737644066437</v>
      </c>
      <c r="J453">
        <f>'Approvvigionamento energia'!A453+'Approvvigionamento energia'!B453+'Approvvigionamento energia'!I453</f>
        <v>877.08737644066434</v>
      </c>
      <c r="K453">
        <f>IF(MIN(LCOH!$C$18,J453)&gt;=$P$48*LCOH!$C$18, MIN(LCOH!$C$18,J453),0)</f>
        <v>877.08737644066434</v>
      </c>
      <c r="L453">
        <f t="shared" si="15"/>
        <v>0</v>
      </c>
      <c r="M453">
        <f>K453/LCOH!$C$18</f>
        <v>0.58472491762710954</v>
      </c>
      <c r="N453">
        <f>K453/LCOH!$C$34</f>
        <v>16.899564093269063</v>
      </c>
    </row>
    <row r="454" spans="1:14" x14ac:dyDescent="0.35">
      <c r="A454">
        <f>'Profilo fotovoltaico'!B456*LCOH!$C$20</f>
        <v>0</v>
      </c>
      <c r="B454">
        <f>'Profilo eolico'!B456*LCOH!$C$21</f>
        <v>216.9</v>
      </c>
      <c r="C454">
        <f>$P$35*'Profilo fotovoltaico'!B456</f>
        <v>0</v>
      </c>
      <c r="D454">
        <f>$Q$37*'Profilo eolico'!B456</f>
        <v>1265.532308619742</v>
      </c>
      <c r="E454">
        <f>$P$39*'Profilo fotovoltaico'!B456+'Approvvigionamento energia'!$Q$39*'Profilo eolico'!B456</f>
        <v>949.14923146480646</v>
      </c>
      <c r="F454">
        <f>$P$41*'Profilo fotovoltaico'!B456+'Approvvigionamento energia'!$Q$41*'Profilo eolico'!B456</f>
        <v>632.76615430987101</v>
      </c>
      <c r="G454">
        <f>$P$43*'Profilo fotovoltaico'!B456+'Approvvigionamento energia'!$Q$43*'Profilo eolico'!B456</f>
        <v>316.38307715493551</v>
      </c>
      <c r="H454">
        <f t="shared" si="14"/>
        <v>1138.4335154826958</v>
      </c>
      <c r="I454">
        <f>IF(LCOH!$C$28=Menu!$A$1,'Approvvigionamento energia'!C454,0)+IF(LCOH!$C$28=Menu!$A$2,'Approvvigionamento energia'!D454,0)+IF(LCOH!$C$28=Menu!$A$3,'Approvvigionamento energia'!E454,0)+IF(LCOH!$C$28=Menu!$A$4,'Approvvigionamento energia'!F454,0)+IF(LCOH!$C$28=Menu!$A$5,'Approvvigionamento energia'!G454,0)+IF(LCOH!$C$28=Menu!$A$6,'Approvvigionamento energia'!H454,0)</f>
        <v>632.76615430987101</v>
      </c>
      <c r="J454">
        <f>'Approvvigionamento energia'!A454+'Approvvigionamento energia'!B454+'Approvvigionamento energia'!I454</f>
        <v>849.66615430987099</v>
      </c>
      <c r="K454">
        <f>IF(MIN(LCOH!$C$18,J454)&gt;=$P$48*LCOH!$C$18, MIN(LCOH!$C$18,J454),0)</f>
        <v>849.66615430987099</v>
      </c>
      <c r="L454">
        <f t="shared" si="15"/>
        <v>0</v>
      </c>
      <c r="M454">
        <f>K454/LCOH!$C$18</f>
        <v>0.56644410287324731</v>
      </c>
      <c r="N454">
        <f>K454/LCOH!$C$34</f>
        <v>16.371216846047609</v>
      </c>
    </row>
    <row r="455" spans="1:14" x14ac:dyDescent="0.35">
      <c r="A455">
        <f>'Profilo fotovoltaico'!B457*LCOH!$C$20</f>
        <v>0</v>
      </c>
      <c r="B455">
        <f>'Profilo eolico'!B457*LCOH!$C$21</f>
        <v>202.2</v>
      </c>
      <c r="C455">
        <f>$P$35*'Profilo fotovoltaico'!B457</f>
        <v>0</v>
      </c>
      <c r="D455">
        <f>$Q$37*'Profilo eolico'!B457</f>
        <v>1179.7631756704095</v>
      </c>
      <c r="E455">
        <f>$P$39*'Profilo fotovoltaico'!B457+'Approvvigionamento energia'!$Q$39*'Profilo eolico'!B457</f>
        <v>884.82238175280702</v>
      </c>
      <c r="F455">
        <f>$P$41*'Profilo fotovoltaico'!B457+'Approvvigionamento energia'!$Q$41*'Profilo eolico'!B457</f>
        <v>589.88158783520475</v>
      </c>
      <c r="G455">
        <f>$P$43*'Profilo fotovoltaico'!B457+'Approvvigionamento energia'!$Q$43*'Profilo eolico'!B457</f>
        <v>294.94079391760238</v>
      </c>
      <c r="H455">
        <f t="shared" si="14"/>
        <v>1138.4335154826958</v>
      </c>
      <c r="I455">
        <f>IF(LCOH!$C$28=Menu!$A$1,'Approvvigionamento energia'!C455,0)+IF(LCOH!$C$28=Menu!$A$2,'Approvvigionamento energia'!D455,0)+IF(LCOH!$C$28=Menu!$A$3,'Approvvigionamento energia'!E455,0)+IF(LCOH!$C$28=Menu!$A$4,'Approvvigionamento energia'!F455,0)+IF(LCOH!$C$28=Menu!$A$5,'Approvvigionamento energia'!G455,0)+IF(LCOH!$C$28=Menu!$A$6,'Approvvigionamento energia'!H455,0)</f>
        <v>589.88158783520475</v>
      </c>
      <c r="J455">
        <f>'Approvvigionamento energia'!A455+'Approvvigionamento energia'!B455+'Approvvigionamento energia'!I455</f>
        <v>792.0815878352048</v>
      </c>
      <c r="K455">
        <f>IF(MIN(LCOH!$C$18,J455)&gt;=$P$48*LCOH!$C$18, MIN(LCOH!$C$18,J455),0)</f>
        <v>792.0815878352048</v>
      </c>
      <c r="L455">
        <f t="shared" si="15"/>
        <v>0</v>
      </c>
      <c r="M455">
        <f>K455/LCOH!$C$18</f>
        <v>0.52805439189013659</v>
      </c>
      <c r="N455">
        <f>K455/LCOH!$C$34</f>
        <v>15.261687626882559</v>
      </c>
    </row>
    <row r="456" spans="1:14" x14ac:dyDescent="0.35">
      <c r="A456">
        <f>'Profilo fotovoltaico'!B458*LCOH!$C$20</f>
        <v>0</v>
      </c>
      <c r="B456">
        <f>'Profilo eolico'!B458*LCOH!$C$21</f>
        <v>190.89999999999998</v>
      </c>
      <c r="C456">
        <f>$P$35*'Profilo fotovoltaico'!B458</f>
        <v>0</v>
      </c>
      <c r="D456">
        <f>$Q$37*'Profilo eolico'!B458</f>
        <v>1113.8318013624191</v>
      </c>
      <c r="E456">
        <f>$P$39*'Profilo fotovoltaico'!B458+'Approvvigionamento energia'!$Q$39*'Profilo eolico'!B458</f>
        <v>835.37385102181429</v>
      </c>
      <c r="F456">
        <f>$P$41*'Profilo fotovoltaico'!B458+'Approvvigionamento energia'!$Q$41*'Profilo eolico'!B458</f>
        <v>556.91590068120956</v>
      </c>
      <c r="G456">
        <f>$P$43*'Profilo fotovoltaico'!B458+'Approvvigionamento energia'!$Q$43*'Profilo eolico'!B458</f>
        <v>278.45795034060478</v>
      </c>
      <c r="H456">
        <f t="shared" si="14"/>
        <v>1138.4335154826958</v>
      </c>
      <c r="I456">
        <f>IF(LCOH!$C$28=Menu!$A$1,'Approvvigionamento energia'!C456,0)+IF(LCOH!$C$28=Menu!$A$2,'Approvvigionamento energia'!D456,0)+IF(LCOH!$C$28=Menu!$A$3,'Approvvigionamento energia'!E456,0)+IF(LCOH!$C$28=Menu!$A$4,'Approvvigionamento energia'!F456,0)+IF(LCOH!$C$28=Menu!$A$5,'Approvvigionamento energia'!G456,0)+IF(LCOH!$C$28=Menu!$A$6,'Approvvigionamento energia'!H456,0)</f>
        <v>556.91590068120956</v>
      </c>
      <c r="J456">
        <f>'Approvvigionamento energia'!A456+'Approvvigionamento energia'!B456+'Approvvigionamento energia'!I456</f>
        <v>747.81590068120954</v>
      </c>
      <c r="K456">
        <f>IF(MIN(LCOH!$C$18,J456)&gt;=$P$48*LCOH!$C$18, MIN(LCOH!$C$18,J456),0)</f>
        <v>747.81590068120954</v>
      </c>
      <c r="L456">
        <f t="shared" si="15"/>
        <v>0</v>
      </c>
      <c r="M456">
        <f>K456/LCOH!$C$18</f>
        <v>0.49854393378747303</v>
      </c>
      <c r="N456">
        <f>K456/LCOH!$C$34</f>
        <v>14.408784213510781</v>
      </c>
    </row>
    <row r="457" spans="1:14" x14ac:dyDescent="0.35">
      <c r="A457">
        <f>'Profilo fotovoltaico'!B459*LCOH!$C$20</f>
        <v>0</v>
      </c>
      <c r="B457">
        <f>'Profilo eolico'!B459*LCOH!$C$21</f>
        <v>189</v>
      </c>
      <c r="C457">
        <f>$P$35*'Profilo fotovoltaico'!B459</f>
        <v>0</v>
      </c>
      <c r="D457">
        <f>$Q$37*'Profilo eolico'!B459</f>
        <v>1102.7459950628456</v>
      </c>
      <c r="E457">
        <f>$P$39*'Profilo fotovoltaico'!B459+'Approvvigionamento energia'!$Q$39*'Profilo eolico'!B459</f>
        <v>827.05949629713416</v>
      </c>
      <c r="F457">
        <f>$P$41*'Profilo fotovoltaico'!B459+'Approvvigionamento energia'!$Q$41*'Profilo eolico'!B459</f>
        <v>551.37299753142281</v>
      </c>
      <c r="G457">
        <f>$P$43*'Profilo fotovoltaico'!B459+'Approvvigionamento energia'!$Q$43*'Profilo eolico'!B459</f>
        <v>275.68649876571141</v>
      </c>
      <c r="H457">
        <f t="shared" si="14"/>
        <v>1138.4335154826958</v>
      </c>
      <c r="I457">
        <f>IF(LCOH!$C$28=Menu!$A$1,'Approvvigionamento energia'!C457,0)+IF(LCOH!$C$28=Menu!$A$2,'Approvvigionamento energia'!D457,0)+IF(LCOH!$C$28=Menu!$A$3,'Approvvigionamento energia'!E457,0)+IF(LCOH!$C$28=Menu!$A$4,'Approvvigionamento energia'!F457,0)+IF(LCOH!$C$28=Menu!$A$5,'Approvvigionamento energia'!G457,0)+IF(LCOH!$C$28=Menu!$A$6,'Approvvigionamento energia'!H457,0)</f>
        <v>551.37299753142281</v>
      </c>
      <c r="J457">
        <f>'Approvvigionamento energia'!A457+'Approvvigionamento energia'!B457+'Approvvigionamento energia'!I457</f>
        <v>740.37299753142281</v>
      </c>
      <c r="K457">
        <f>IF(MIN(LCOH!$C$18,J457)&gt;=$P$48*LCOH!$C$18, MIN(LCOH!$C$18,J457),0)</f>
        <v>740.37299753142281</v>
      </c>
      <c r="L457">
        <f t="shared" si="15"/>
        <v>0</v>
      </c>
      <c r="M457">
        <f>K457/LCOH!$C$18</f>
        <v>0.49358199835428185</v>
      </c>
      <c r="N457">
        <f>K457/LCOH!$C$34</f>
        <v>14.265375674979245</v>
      </c>
    </row>
    <row r="458" spans="1:14" x14ac:dyDescent="0.35">
      <c r="A458">
        <f>'Profilo fotovoltaico'!B460*LCOH!$C$20</f>
        <v>0</v>
      </c>
      <c r="B458">
        <f>'Profilo eolico'!B460*LCOH!$C$21</f>
        <v>192.70000000000002</v>
      </c>
      <c r="C458">
        <f>$P$35*'Profilo fotovoltaico'!B460</f>
        <v>0</v>
      </c>
      <c r="D458">
        <f>$Q$37*'Profilo eolico'!B460</f>
        <v>1124.3341441725418</v>
      </c>
      <c r="E458">
        <f>$P$39*'Profilo fotovoltaico'!B460+'Approvvigionamento energia'!$Q$39*'Profilo eolico'!B460</f>
        <v>843.25060812940615</v>
      </c>
      <c r="F458">
        <f>$P$41*'Profilo fotovoltaico'!B460+'Approvvigionamento energia'!$Q$41*'Profilo eolico'!B460</f>
        <v>562.16707208627088</v>
      </c>
      <c r="G458">
        <f>$P$43*'Profilo fotovoltaico'!B460+'Approvvigionamento energia'!$Q$43*'Profilo eolico'!B460</f>
        <v>281.08353604313544</v>
      </c>
      <c r="H458">
        <f t="shared" si="14"/>
        <v>1138.4335154826958</v>
      </c>
      <c r="I458">
        <f>IF(LCOH!$C$28=Menu!$A$1,'Approvvigionamento energia'!C458,0)+IF(LCOH!$C$28=Menu!$A$2,'Approvvigionamento energia'!D458,0)+IF(LCOH!$C$28=Menu!$A$3,'Approvvigionamento energia'!E458,0)+IF(LCOH!$C$28=Menu!$A$4,'Approvvigionamento energia'!F458,0)+IF(LCOH!$C$28=Menu!$A$5,'Approvvigionamento energia'!G458,0)+IF(LCOH!$C$28=Menu!$A$6,'Approvvigionamento energia'!H458,0)</f>
        <v>562.16707208627088</v>
      </c>
      <c r="J458">
        <f>'Approvvigionamento energia'!A458+'Approvvigionamento energia'!B458+'Approvvigionamento energia'!I458</f>
        <v>754.86707208627092</v>
      </c>
      <c r="K458">
        <f>IF(MIN(LCOH!$C$18,J458)&gt;=$P$48*LCOH!$C$18, MIN(LCOH!$C$18,J458),0)</f>
        <v>754.86707208627092</v>
      </c>
      <c r="L458">
        <f t="shared" si="15"/>
        <v>0</v>
      </c>
      <c r="M458">
        <f>K458/LCOH!$C$18</f>
        <v>0.50324471472418064</v>
      </c>
      <c r="N458">
        <f>K458/LCOH!$C$34</f>
        <v>14.544644934224873</v>
      </c>
    </row>
    <row r="459" spans="1:14" x14ac:dyDescent="0.35">
      <c r="A459">
        <f>'Profilo fotovoltaico'!B461*LCOH!$C$20</f>
        <v>0</v>
      </c>
      <c r="B459">
        <f>'Profilo eolico'!B461*LCOH!$C$21</f>
        <v>193.39999999999998</v>
      </c>
      <c r="C459">
        <f>$P$35*'Profilo fotovoltaico'!B461</f>
        <v>0</v>
      </c>
      <c r="D459">
        <f>$Q$37*'Profilo eolico'!B461</f>
        <v>1128.4183885987002</v>
      </c>
      <c r="E459">
        <f>$P$39*'Profilo fotovoltaico'!B461+'Approvvigionamento energia'!$Q$39*'Profilo eolico'!B461</f>
        <v>846.31379144902508</v>
      </c>
      <c r="F459">
        <f>$P$41*'Profilo fotovoltaico'!B461+'Approvvigionamento energia'!$Q$41*'Profilo eolico'!B461</f>
        <v>564.20919429935009</v>
      </c>
      <c r="G459">
        <f>$P$43*'Profilo fotovoltaico'!B461+'Approvvigionamento energia'!$Q$43*'Profilo eolico'!B461</f>
        <v>282.10459714967504</v>
      </c>
      <c r="H459">
        <f t="shared" si="14"/>
        <v>1138.4335154826958</v>
      </c>
      <c r="I459">
        <f>IF(LCOH!$C$28=Menu!$A$1,'Approvvigionamento energia'!C459,0)+IF(LCOH!$C$28=Menu!$A$2,'Approvvigionamento energia'!D459,0)+IF(LCOH!$C$28=Menu!$A$3,'Approvvigionamento energia'!E459,0)+IF(LCOH!$C$28=Menu!$A$4,'Approvvigionamento energia'!F459,0)+IF(LCOH!$C$28=Menu!$A$5,'Approvvigionamento energia'!G459,0)+IF(LCOH!$C$28=Menu!$A$6,'Approvvigionamento energia'!H459,0)</f>
        <v>564.20919429935009</v>
      </c>
      <c r="J459">
        <f>'Approvvigionamento energia'!A459+'Approvvigionamento energia'!B459+'Approvvigionamento energia'!I459</f>
        <v>757.60919429935007</v>
      </c>
      <c r="K459">
        <f>IF(MIN(LCOH!$C$18,J459)&gt;=$P$48*LCOH!$C$18, MIN(LCOH!$C$18,J459),0)</f>
        <v>757.60919429935007</v>
      </c>
      <c r="L459">
        <f t="shared" si="15"/>
        <v>0</v>
      </c>
      <c r="M459">
        <f>K459/LCOH!$C$18</f>
        <v>0.50507279619956669</v>
      </c>
      <c r="N459">
        <f>K459/LCOH!$C$34</f>
        <v>14.597479658947016</v>
      </c>
    </row>
    <row r="460" spans="1:14" x14ac:dyDescent="0.35">
      <c r="A460">
        <f>'Profilo fotovoltaico'!B462*LCOH!$C$20</f>
        <v>0</v>
      </c>
      <c r="B460">
        <f>'Profilo eolico'!B462*LCOH!$C$21</f>
        <v>187.20000000000002</v>
      </c>
      <c r="C460">
        <f>$P$35*'Profilo fotovoltaico'!B462</f>
        <v>0</v>
      </c>
      <c r="D460">
        <f>$Q$37*'Profilo eolico'!B462</f>
        <v>1092.2436522527235</v>
      </c>
      <c r="E460">
        <f>$P$39*'Profilo fotovoltaico'!B462+'Approvvigionamento energia'!$Q$39*'Profilo eolico'!B462</f>
        <v>819.18273918954253</v>
      </c>
      <c r="F460">
        <f>$P$41*'Profilo fotovoltaico'!B462+'Approvvigionamento energia'!$Q$41*'Profilo eolico'!B462</f>
        <v>546.12182612636173</v>
      </c>
      <c r="G460">
        <f>$P$43*'Profilo fotovoltaico'!B462+'Approvvigionamento energia'!$Q$43*'Profilo eolico'!B462</f>
        <v>273.06091306318086</v>
      </c>
      <c r="H460">
        <f t="shared" si="14"/>
        <v>1138.4335154826958</v>
      </c>
      <c r="I460">
        <f>IF(LCOH!$C$28=Menu!$A$1,'Approvvigionamento energia'!C460,0)+IF(LCOH!$C$28=Menu!$A$2,'Approvvigionamento energia'!D460,0)+IF(LCOH!$C$28=Menu!$A$3,'Approvvigionamento energia'!E460,0)+IF(LCOH!$C$28=Menu!$A$4,'Approvvigionamento energia'!F460,0)+IF(LCOH!$C$28=Menu!$A$5,'Approvvigionamento energia'!G460,0)+IF(LCOH!$C$28=Menu!$A$6,'Approvvigionamento energia'!H460,0)</f>
        <v>546.12182612636173</v>
      </c>
      <c r="J460">
        <f>'Approvvigionamento energia'!A460+'Approvvigionamento energia'!B460+'Approvvigionamento energia'!I460</f>
        <v>733.32182612636177</v>
      </c>
      <c r="K460">
        <f>IF(MIN(LCOH!$C$18,J460)&gt;=$P$48*LCOH!$C$18, MIN(LCOH!$C$18,J460),0)</f>
        <v>733.32182612636177</v>
      </c>
      <c r="L460">
        <f t="shared" si="15"/>
        <v>0</v>
      </c>
      <c r="M460">
        <f>K460/LCOH!$C$18</f>
        <v>0.48888121741757451</v>
      </c>
      <c r="N460">
        <f>K460/LCOH!$C$34</f>
        <v>14.12951495426516</v>
      </c>
    </row>
    <row r="461" spans="1:14" x14ac:dyDescent="0.35">
      <c r="A461">
        <f>'Profilo fotovoltaico'!B463*LCOH!$C$20</f>
        <v>0</v>
      </c>
      <c r="B461">
        <f>'Profilo eolico'!B463*LCOH!$C$21</f>
        <v>168.3</v>
      </c>
      <c r="C461">
        <f>$P$35*'Profilo fotovoltaico'!B463</f>
        <v>0</v>
      </c>
      <c r="D461">
        <f>$Q$37*'Profilo eolico'!B463</f>
        <v>981.96905274643882</v>
      </c>
      <c r="E461">
        <f>$P$39*'Profilo fotovoltaico'!B463+'Approvvigionamento energia'!$Q$39*'Profilo eolico'!B463</f>
        <v>736.47678955982906</v>
      </c>
      <c r="F461">
        <f>$P$41*'Profilo fotovoltaico'!B463+'Approvvigionamento energia'!$Q$41*'Profilo eolico'!B463</f>
        <v>490.98452637321941</v>
      </c>
      <c r="G461">
        <f>$P$43*'Profilo fotovoltaico'!B463+'Approvvigionamento energia'!$Q$43*'Profilo eolico'!B463</f>
        <v>245.4922631866097</v>
      </c>
      <c r="H461">
        <f t="shared" si="14"/>
        <v>1138.4335154826958</v>
      </c>
      <c r="I461">
        <f>IF(LCOH!$C$28=Menu!$A$1,'Approvvigionamento energia'!C461,0)+IF(LCOH!$C$28=Menu!$A$2,'Approvvigionamento energia'!D461,0)+IF(LCOH!$C$28=Menu!$A$3,'Approvvigionamento energia'!E461,0)+IF(LCOH!$C$28=Menu!$A$4,'Approvvigionamento energia'!F461,0)+IF(LCOH!$C$28=Menu!$A$5,'Approvvigionamento energia'!G461,0)+IF(LCOH!$C$28=Menu!$A$6,'Approvvigionamento energia'!H461,0)</f>
        <v>490.98452637321941</v>
      </c>
      <c r="J461">
        <f>'Approvvigionamento energia'!A461+'Approvvigionamento energia'!B461+'Approvvigionamento energia'!I461</f>
        <v>659.28452637321948</v>
      </c>
      <c r="K461">
        <f>IF(MIN(LCOH!$C$18,J461)&gt;=$P$48*LCOH!$C$18, MIN(LCOH!$C$18,J461),0)</f>
        <v>659.28452637321948</v>
      </c>
      <c r="L461">
        <f t="shared" si="15"/>
        <v>0</v>
      </c>
      <c r="M461">
        <f>K461/LCOH!$C$18</f>
        <v>0.43952301758214629</v>
      </c>
      <c r="N461">
        <f>K461/LCOH!$C$34</f>
        <v>12.702977386767236</v>
      </c>
    </row>
    <row r="462" spans="1:14" x14ac:dyDescent="0.35">
      <c r="A462">
        <f>'Profilo fotovoltaico'!B464*LCOH!$C$20</f>
        <v>0</v>
      </c>
      <c r="B462">
        <f>'Profilo eolico'!B464*LCOH!$C$21</f>
        <v>142.4</v>
      </c>
      <c r="C462">
        <f>$P$35*'Profilo fotovoltaico'!B464</f>
        <v>0</v>
      </c>
      <c r="D462">
        <f>$Q$37*'Profilo eolico'!B464</f>
        <v>830.85200897856726</v>
      </c>
      <c r="E462">
        <f>$P$39*'Profilo fotovoltaico'!B464+'Approvvigionamento energia'!$Q$39*'Profilo eolico'!B464</f>
        <v>623.1390067339255</v>
      </c>
      <c r="F462">
        <f>$P$41*'Profilo fotovoltaico'!B464+'Approvvigionamento energia'!$Q$41*'Profilo eolico'!B464</f>
        <v>415.42600448928363</v>
      </c>
      <c r="G462">
        <f>$P$43*'Profilo fotovoltaico'!B464+'Approvvigionamento energia'!$Q$43*'Profilo eolico'!B464</f>
        <v>207.71300224464181</v>
      </c>
      <c r="H462">
        <f t="shared" si="14"/>
        <v>1138.4335154826958</v>
      </c>
      <c r="I462">
        <f>IF(LCOH!$C$28=Menu!$A$1,'Approvvigionamento energia'!C462,0)+IF(LCOH!$C$28=Menu!$A$2,'Approvvigionamento energia'!D462,0)+IF(LCOH!$C$28=Menu!$A$3,'Approvvigionamento energia'!E462,0)+IF(LCOH!$C$28=Menu!$A$4,'Approvvigionamento energia'!F462,0)+IF(LCOH!$C$28=Menu!$A$5,'Approvvigionamento energia'!G462,0)+IF(LCOH!$C$28=Menu!$A$6,'Approvvigionamento energia'!H462,0)</f>
        <v>415.42600448928363</v>
      </c>
      <c r="J462">
        <f>'Approvvigionamento energia'!A462+'Approvvigionamento energia'!B462+'Approvvigionamento energia'!I462</f>
        <v>557.8260044892836</v>
      </c>
      <c r="K462">
        <f>IF(MIN(LCOH!$C$18,J462)&gt;=$P$48*LCOH!$C$18, MIN(LCOH!$C$18,J462),0)</f>
        <v>557.8260044892836</v>
      </c>
      <c r="L462">
        <f t="shared" si="15"/>
        <v>0</v>
      </c>
      <c r="M462">
        <f>K462/LCOH!$C$18</f>
        <v>0.37188400299285573</v>
      </c>
      <c r="N462">
        <f>K462/LCOH!$C$34</f>
        <v>10.748092572047854</v>
      </c>
    </row>
    <row r="463" spans="1:14" x14ac:dyDescent="0.35">
      <c r="A463">
        <f>'Profilo fotovoltaico'!B465*LCOH!$C$20</f>
        <v>0</v>
      </c>
      <c r="B463">
        <f>'Profilo eolico'!B465*LCOH!$C$21</f>
        <v>118.8</v>
      </c>
      <c r="C463">
        <f>$P$35*'Profilo fotovoltaico'!B465</f>
        <v>0</v>
      </c>
      <c r="D463">
        <f>$Q$37*'Profilo eolico'!B465</f>
        <v>693.15462546807441</v>
      </c>
      <c r="E463">
        <f>$P$39*'Profilo fotovoltaico'!B465+'Approvvigionamento energia'!$Q$39*'Profilo eolico'!B465</f>
        <v>519.86596910105584</v>
      </c>
      <c r="F463">
        <f>$P$41*'Profilo fotovoltaico'!B465+'Approvvigionamento energia'!$Q$41*'Profilo eolico'!B465</f>
        <v>346.57731273403721</v>
      </c>
      <c r="G463">
        <f>$P$43*'Profilo fotovoltaico'!B465+'Approvvigionamento energia'!$Q$43*'Profilo eolico'!B465</f>
        <v>173.2886563670186</v>
      </c>
      <c r="H463">
        <f t="shared" si="14"/>
        <v>1138.4335154826958</v>
      </c>
      <c r="I463">
        <f>IF(LCOH!$C$28=Menu!$A$1,'Approvvigionamento energia'!C463,0)+IF(LCOH!$C$28=Menu!$A$2,'Approvvigionamento energia'!D463,0)+IF(LCOH!$C$28=Menu!$A$3,'Approvvigionamento energia'!E463,0)+IF(LCOH!$C$28=Menu!$A$4,'Approvvigionamento energia'!F463,0)+IF(LCOH!$C$28=Menu!$A$5,'Approvvigionamento energia'!G463,0)+IF(LCOH!$C$28=Menu!$A$6,'Approvvigionamento energia'!H463,0)</f>
        <v>346.57731273403721</v>
      </c>
      <c r="J463">
        <f>'Approvvigionamento energia'!A463+'Approvvigionamento energia'!B463+'Approvvigionamento energia'!I463</f>
        <v>465.37731273403722</v>
      </c>
      <c r="K463">
        <f>IF(MIN(LCOH!$C$18,J463)&gt;=$P$48*LCOH!$C$18, MIN(LCOH!$C$18,J463),0)</f>
        <v>465.37731273403722</v>
      </c>
      <c r="L463">
        <f t="shared" si="15"/>
        <v>0</v>
      </c>
      <c r="M463">
        <f>K463/LCOH!$C$18</f>
        <v>0.31025154182269149</v>
      </c>
      <c r="N463">
        <f>K463/LCOH!$C$34</f>
        <v>8.9668075671298126</v>
      </c>
    </row>
    <row r="464" spans="1:14" x14ac:dyDescent="0.35">
      <c r="A464">
        <f>'Profilo fotovoltaico'!B466*LCOH!$C$20</f>
        <v>10</v>
      </c>
      <c r="B464">
        <f>'Profilo eolico'!B466*LCOH!$C$21</f>
        <v>99.8</v>
      </c>
      <c r="C464">
        <f>$P$35*'Profilo fotovoltaico'!B466</f>
        <v>73.546121876220653</v>
      </c>
      <c r="D464">
        <f>$Q$37*'Profilo eolico'!B466</f>
        <v>582.29656247233856</v>
      </c>
      <c r="E464">
        <f>$P$39*'Profilo fotovoltaico'!B466+'Approvvigionamento energia'!$Q$39*'Profilo eolico'!B466</f>
        <v>455.1089523233091</v>
      </c>
      <c r="F464">
        <f>$P$41*'Profilo fotovoltaico'!B466+'Approvvigionamento energia'!$Q$41*'Profilo eolico'!B466</f>
        <v>327.92134217427963</v>
      </c>
      <c r="G464">
        <f>$P$43*'Profilo fotovoltaico'!B466+'Approvvigionamento energia'!$Q$43*'Profilo eolico'!B466</f>
        <v>200.73373202525013</v>
      </c>
      <c r="H464">
        <f t="shared" si="14"/>
        <v>1138.4335154826958</v>
      </c>
      <c r="I464">
        <f>IF(LCOH!$C$28=Menu!$A$1,'Approvvigionamento energia'!C464,0)+IF(LCOH!$C$28=Menu!$A$2,'Approvvigionamento energia'!D464,0)+IF(LCOH!$C$28=Menu!$A$3,'Approvvigionamento energia'!E464,0)+IF(LCOH!$C$28=Menu!$A$4,'Approvvigionamento energia'!F464,0)+IF(LCOH!$C$28=Menu!$A$5,'Approvvigionamento energia'!G464,0)+IF(LCOH!$C$28=Menu!$A$6,'Approvvigionamento energia'!H464,0)</f>
        <v>327.92134217427963</v>
      </c>
      <c r="J464">
        <f>'Approvvigionamento energia'!A464+'Approvvigionamento energia'!B464+'Approvvigionamento energia'!I464</f>
        <v>437.72134217427964</v>
      </c>
      <c r="K464">
        <f>IF(MIN(LCOH!$C$18,J464)&gt;=$P$48*LCOH!$C$18, MIN(LCOH!$C$18,J464),0)</f>
        <v>437.72134217427964</v>
      </c>
      <c r="L464">
        <f t="shared" si="15"/>
        <v>0</v>
      </c>
      <c r="M464">
        <f>K464/LCOH!$C$18</f>
        <v>0.2918142281161864</v>
      </c>
      <c r="N464">
        <f>K464/LCOH!$C$34</f>
        <v>8.4339372287915158</v>
      </c>
    </row>
    <row r="465" spans="1:14" x14ac:dyDescent="0.35">
      <c r="A465">
        <f>'Profilo fotovoltaico'!B467*LCOH!$C$20</f>
        <v>142</v>
      </c>
      <c r="B465">
        <f>'Profilo eolico'!B467*LCOH!$C$21</f>
        <v>78.2</v>
      </c>
      <c r="C465">
        <f>$P$35*'Profilo fotovoltaico'!B467</f>
        <v>1044.3549306423331</v>
      </c>
      <c r="D465">
        <f>$Q$37*'Profilo eolico'!B467</f>
        <v>456.26844875087056</v>
      </c>
      <c r="E465">
        <f>$P$39*'Profilo fotovoltaico'!B467+'Approvvigionamento energia'!$Q$39*'Profilo eolico'!B467</f>
        <v>603.29006922373617</v>
      </c>
      <c r="F465">
        <f>$P$41*'Profilo fotovoltaico'!B467+'Approvvigionamento energia'!$Q$41*'Profilo eolico'!B467</f>
        <v>750.31168969660189</v>
      </c>
      <c r="G465">
        <f>$P$43*'Profilo fotovoltaico'!B467+'Approvvigionamento energia'!$Q$43*'Profilo eolico'!B467</f>
        <v>897.3333101694675</v>
      </c>
      <c r="H465">
        <f t="shared" si="14"/>
        <v>1138.4335154826958</v>
      </c>
      <c r="I465">
        <f>IF(LCOH!$C$28=Menu!$A$1,'Approvvigionamento energia'!C465,0)+IF(LCOH!$C$28=Menu!$A$2,'Approvvigionamento energia'!D465,0)+IF(LCOH!$C$28=Menu!$A$3,'Approvvigionamento energia'!E465,0)+IF(LCOH!$C$28=Menu!$A$4,'Approvvigionamento energia'!F465,0)+IF(LCOH!$C$28=Menu!$A$5,'Approvvigionamento energia'!G465,0)+IF(LCOH!$C$28=Menu!$A$6,'Approvvigionamento energia'!H465,0)</f>
        <v>750.31168969660189</v>
      </c>
      <c r="J465">
        <f>'Approvvigionamento energia'!A465+'Approvvigionamento energia'!B465+'Approvvigionamento energia'!I465</f>
        <v>970.51168969660193</v>
      </c>
      <c r="K465">
        <f>IF(MIN(LCOH!$C$18,J465)&gt;=$P$48*LCOH!$C$18, MIN(LCOH!$C$18,J465),0)</f>
        <v>970.51168969660193</v>
      </c>
      <c r="L465">
        <f t="shared" si="15"/>
        <v>0</v>
      </c>
      <c r="M465">
        <f>K465/LCOH!$C$18</f>
        <v>0.64700779313106793</v>
      </c>
      <c r="N465">
        <f>K465/LCOH!$C$34</f>
        <v>18.699647200319884</v>
      </c>
    </row>
    <row r="466" spans="1:14" x14ac:dyDescent="0.35">
      <c r="A466">
        <f>'Profilo fotovoltaico'!B468*LCOH!$C$20</f>
        <v>293</v>
      </c>
      <c r="B466">
        <f>'Profilo eolico'!B468*LCOH!$C$21</f>
        <v>66.699999999999989</v>
      </c>
      <c r="C466">
        <f>$P$35*'Profilo fotovoltaico'!B468</f>
        <v>2154.9013709732649</v>
      </c>
      <c r="D466">
        <f>$Q$37*'Profilo eolico'!B468</f>
        <v>389.1701474639778</v>
      </c>
      <c r="E466">
        <f>$P$39*'Profilo fotovoltaico'!B468+'Approvvigionamento energia'!$Q$39*'Profilo eolico'!B468</f>
        <v>830.60295334129955</v>
      </c>
      <c r="F466">
        <f>$P$41*'Profilo fotovoltaico'!B468+'Approvvigionamento energia'!$Q$41*'Profilo eolico'!B468</f>
        <v>1272.0357592186213</v>
      </c>
      <c r="G466">
        <f>$P$43*'Profilo fotovoltaico'!B468+'Approvvigionamento energia'!$Q$43*'Profilo eolico'!B468</f>
        <v>1713.4685650959432</v>
      </c>
      <c r="H466">
        <f t="shared" si="14"/>
        <v>1138.4335154826958</v>
      </c>
      <c r="I466">
        <f>IF(LCOH!$C$28=Menu!$A$1,'Approvvigionamento energia'!C466,0)+IF(LCOH!$C$28=Menu!$A$2,'Approvvigionamento energia'!D466,0)+IF(LCOH!$C$28=Menu!$A$3,'Approvvigionamento energia'!E466,0)+IF(LCOH!$C$28=Menu!$A$4,'Approvvigionamento energia'!F466,0)+IF(LCOH!$C$28=Menu!$A$5,'Approvvigionamento energia'!G466,0)+IF(LCOH!$C$28=Menu!$A$6,'Approvvigionamento energia'!H466,0)</f>
        <v>1272.0357592186213</v>
      </c>
      <c r="J466">
        <f>'Approvvigionamento energia'!A466+'Approvvigionamento energia'!B466+'Approvvigionamento energia'!I466</f>
        <v>1631.7357592186213</v>
      </c>
      <c r="K466">
        <f>IF(MIN(LCOH!$C$18,J466)&gt;=$P$48*LCOH!$C$18, MIN(LCOH!$C$18,J466),0)</f>
        <v>1500</v>
      </c>
      <c r="L466">
        <f t="shared" si="15"/>
        <v>131.7357592186213</v>
      </c>
      <c r="M466">
        <f>K466/LCOH!$C$18</f>
        <v>1</v>
      </c>
      <c r="N466">
        <f>K466/LCOH!$C$34</f>
        <v>28.901734104046245</v>
      </c>
    </row>
    <row r="467" spans="1:14" x14ac:dyDescent="0.35">
      <c r="A467">
        <f>'Profilo fotovoltaico'!B469*LCOH!$C$20</f>
        <v>406</v>
      </c>
      <c r="B467">
        <f>'Profilo eolico'!B469*LCOH!$C$21</f>
        <v>60</v>
      </c>
      <c r="C467">
        <f>$P$35*'Profilo fotovoltaico'!B469</f>
        <v>2985.9725481745586</v>
      </c>
      <c r="D467">
        <f>$Q$37*'Profilo eolico'!B469</f>
        <v>350.07809367074464</v>
      </c>
      <c r="E467">
        <f>$P$39*'Profilo fotovoltaico'!B469+'Approvvigionamento energia'!$Q$39*'Profilo eolico'!B469</f>
        <v>1009.0517072966982</v>
      </c>
      <c r="F467">
        <f>$P$41*'Profilo fotovoltaico'!B469+'Approvvigionamento energia'!$Q$41*'Profilo eolico'!B469</f>
        <v>1668.0253209226516</v>
      </c>
      <c r="G467">
        <f>$P$43*'Profilo fotovoltaico'!B469+'Approvvigionamento energia'!$Q$43*'Profilo eolico'!B469</f>
        <v>2326.9989345486051</v>
      </c>
      <c r="H467">
        <f t="shared" si="14"/>
        <v>1138.4335154826958</v>
      </c>
      <c r="I467">
        <f>IF(LCOH!$C$28=Menu!$A$1,'Approvvigionamento energia'!C467,0)+IF(LCOH!$C$28=Menu!$A$2,'Approvvigionamento energia'!D467,0)+IF(LCOH!$C$28=Menu!$A$3,'Approvvigionamento energia'!E467,0)+IF(LCOH!$C$28=Menu!$A$4,'Approvvigionamento energia'!F467,0)+IF(LCOH!$C$28=Menu!$A$5,'Approvvigionamento energia'!G467,0)+IF(LCOH!$C$28=Menu!$A$6,'Approvvigionamento energia'!H467,0)</f>
        <v>1668.0253209226516</v>
      </c>
      <c r="J467">
        <f>'Approvvigionamento energia'!A467+'Approvvigionamento energia'!B467+'Approvvigionamento energia'!I467</f>
        <v>2134.0253209226516</v>
      </c>
      <c r="K467">
        <f>IF(MIN(LCOH!$C$18,J467)&gt;=$P$48*LCOH!$C$18, MIN(LCOH!$C$18,J467),0)</f>
        <v>1500</v>
      </c>
      <c r="L467">
        <f t="shared" si="15"/>
        <v>634.02532092265164</v>
      </c>
      <c r="M467">
        <f>K467/LCOH!$C$18</f>
        <v>1</v>
      </c>
      <c r="N467">
        <f>K467/LCOH!$C$34</f>
        <v>28.901734104046245</v>
      </c>
    </row>
    <row r="468" spans="1:14" x14ac:dyDescent="0.35">
      <c r="A468">
        <f>'Profilo fotovoltaico'!B470*LCOH!$C$20</f>
        <v>466</v>
      </c>
      <c r="B468">
        <f>'Profilo eolico'!B470*LCOH!$C$21</f>
        <v>58.3</v>
      </c>
      <c r="C468">
        <f>$P$35*'Profilo fotovoltaico'!B470</f>
        <v>3427.2492794318823</v>
      </c>
      <c r="D468">
        <f>$Q$37*'Profilo eolico'!B470</f>
        <v>340.15921435007357</v>
      </c>
      <c r="E468">
        <f>$P$39*'Profilo fotovoltaico'!B470+'Approvvigionamento energia'!$Q$39*'Profilo eolico'!B470</f>
        <v>1111.9317306205257</v>
      </c>
      <c r="F468">
        <f>$P$41*'Profilo fotovoltaico'!B470+'Approvvigionamento energia'!$Q$41*'Profilo eolico'!B470</f>
        <v>1883.7042468909779</v>
      </c>
      <c r="G468">
        <f>$P$43*'Profilo fotovoltaico'!B470+'Approvvigionamento energia'!$Q$43*'Profilo eolico'!B470</f>
        <v>2655.47676316143</v>
      </c>
      <c r="H468">
        <f t="shared" si="14"/>
        <v>1138.4335154826958</v>
      </c>
      <c r="I468">
        <f>IF(LCOH!$C$28=Menu!$A$1,'Approvvigionamento energia'!C468,0)+IF(LCOH!$C$28=Menu!$A$2,'Approvvigionamento energia'!D468,0)+IF(LCOH!$C$28=Menu!$A$3,'Approvvigionamento energia'!E468,0)+IF(LCOH!$C$28=Menu!$A$4,'Approvvigionamento energia'!F468,0)+IF(LCOH!$C$28=Menu!$A$5,'Approvvigionamento energia'!G468,0)+IF(LCOH!$C$28=Menu!$A$6,'Approvvigionamento energia'!H468,0)</f>
        <v>1883.7042468909779</v>
      </c>
      <c r="J468">
        <f>'Approvvigionamento energia'!A468+'Approvvigionamento energia'!B468+'Approvvigionamento energia'!I468</f>
        <v>2408.0042468909778</v>
      </c>
      <c r="K468">
        <f>IF(MIN(LCOH!$C$18,J468)&gt;=$P$48*LCOH!$C$18, MIN(LCOH!$C$18,J468),0)</f>
        <v>1500</v>
      </c>
      <c r="L468">
        <f t="shared" si="15"/>
        <v>908.00424689097781</v>
      </c>
      <c r="M468">
        <f>K468/LCOH!$C$18</f>
        <v>1</v>
      </c>
      <c r="N468">
        <f>K468/LCOH!$C$34</f>
        <v>28.901734104046245</v>
      </c>
    </row>
    <row r="469" spans="1:14" x14ac:dyDescent="0.35">
      <c r="A469">
        <f>'Profilo fotovoltaico'!B471*LCOH!$C$20</f>
        <v>474</v>
      </c>
      <c r="B469">
        <f>'Profilo eolico'!B471*LCOH!$C$21</f>
        <v>64.199999999999989</v>
      </c>
      <c r="C469">
        <f>$P$35*'Profilo fotovoltaico'!B471</f>
        <v>3486.0861769328585</v>
      </c>
      <c r="D469">
        <f>$Q$37*'Profilo eolico'!B471</f>
        <v>374.58356022769675</v>
      </c>
      <c r="E469">
        <f>$P$39*'Profilo fotovoltaico'!B471+'Approvvigionamento energia'!$Q$39*'Profilo eolico'!B471</f>
        <v>1152.4592144039871</v>
      </c>
      <c r="F469">
        <f>$P$41*'Profilo fotovoltaico'!B471+'Approvvigionamento energia'!$Q$41*'Profilo eolico'!B471</f>
        <v>1930.3348685802775</v>
      </c>
      <c r="G469">
        <f>$P$43*'Profilo fotovoltaico'!B471+'Approvvigionamento energia'!$Q$43*'Profilo eolico'!B471</f>
        <v>2708.210522756568</v>
      </c>
      <c r="H469">
        <f t="shared" si="14"/>
        <v>1138.4335154826958</v>
      </c>
      <c r="I469">
        <f>IF(LCOH!$C$28=Menu!$A$1,'Approvvigionamento energia'!C469,0)+IF(LCOH!$C$28=Menu!$A$2,'Approvvigionamento energia'!D469,0)+IF(LCOH!$C$28=Menu!$A$3,'Approvvigionamento energia'!E469,0)+IF(LCOH!$C$28=Menu!$A$4,'Approvvigionamento energia'!F469,0)+IF(LCOH!$C$28=Menu!$A$5,'Approvvigionamento energia'!G469,0)+IF(LCOH!$C$28=Menu!$A$6,'Approvvigionamento energia'!H469,0)</f>
        <v>1930.3348685802775</v>
      </c>
      <c r="J469">
        <f>'Approvvigionamento energia'!A469+'Approvvigionamento energia'!B469+'Approvvigionamento energia'!I469</f>
        <v>2468.5348685802774</v>
      </c>
      <c r="K469">
        <f>IF(MIN(LCOH!$C$18,J469)&gt;=$P$48*LCOH!$C$18, MIN(LCOH!$C$18,J469),0)</f>
        <v>1500</v>
      </c>
      <c r="L469">
        <f t="shared" si="15"/>
        <v>968.53486858027736</v>
      </c>
      <c r="M469">
        <f>K469/LCOH!$C$18</f>
        <v>1</v>
      </c>
      <c r="N469">
        <f>K469/LCOH!$C$34</f>
        <v>28.901734104046245</v>
      </c>
    </row>
    <row r="470" spans="1:14" x14ac:dyDescent="0.35">
      <c r="A470">
        <f>'Profilo fotovoltaico'!B472*LCOH!$C$20</f>
        <v>432</v>
      </c>
      <c r="B470">
        <f>'Profilo eolico'!B472*LCOH!$C$21</f>
        <v>67.3</v>
      </c>
      <c r="C470">
        <f>$P$35*'Profilo fotovoltaico'!B472</f>
        <v>3177.1924650527321</v>
      </c>
      <c r="D470">
        <f>$Q$37*'Profilo eolico'!B472</f>
        <v>392.67092840068523</v>
      </c>
      <c r="E470">
        <f>$P$39*'Profilo fotovoltaico'!B472+'Approvvigionamento energia'!$Q$39*'Profilo eolico'!B472</f>
        <v>1088.8013125636969</v>
      </c>
      <c r="F470">
        <f>$P$41*'Profilo fotovoltaico'!B472+'Approvvigionamento energia'!$Q$41*'Profilo eolico'!B472</f>
        <v>1784.9316967267087</v>
      </c>
      <c r="G470">
        <f>$P$43*'Profilo fotovoltaico'!B472+'Approvvigionamento energia'!$Q$43*'Profilo eolico'!B472</f>
        <v>2481.0620808897202</v>
      </c>
      <c r="H470">
        <f t="shared" si="14"/>
        <v>1138.4335154826958</v>
      </c>
      <c r="I470">
        <f>IF(LCOH!$C$28=Menu!$A$1,'Approvvigionamento energia'!C470,0)+IF(LCOH!$C$28=Menu!$A$2,'Approvvigionamento energia'!D470,0)+IF(LCOH!$C$28=Menu!$A$3,'Approvvigionamento energia'!E470,0)+IF(LCOH!$C$28=Menu!$A$4,'Approvvigionamento energia'!F470,0)+IF(LCOH!$C$28=Menu!$A$5,'Approvvigionamento energia'!G470,0)+IF(LCOH!$C$28=Menu!$A$6,'Approvvigionamento energia'!H470,0)</f>
        <v>1784.9316967267087</v>
      </c>
      <c r="J470">
        <f>'Approvvigionamento energia'!A470+'Approvvigionamento energia'!B470+'Approvvigionamento energia'!I470</f>
        <v>2284.2316967267088</v>
      </c>
      <c r="K470">
        <f>IF(MIN(LCOH!$C$18,J470)&gt;=$P$48*LCOH!$C$18, MIN(LCOH!$C$18,J470),0)</f>
        <v>1500</v>
      </c>
      <c r="L470">
        <f t="shared" si="15"/>
        <v>784.23169672670883</v>
      </c>
      <c r="M470">
        <f>K470/LCOH!$C$18</f>
        <v>1</v>
      </c>
      <c r="N470">
        <f>K470/LCOH!$C$34</f>
        <v>28.901734104046245</v>
      </c>
    </row>
    <row r="471" spans="1:14" x14ac:dyDescent="0.35">
      <c r="A471">
        <f>'Profilo fotovoltaico'!B473*LCOH!$C$20</f>
        <v>343</v>
      </c>
      <c r="B471">
        <f>'Profilo eolico'!B473*LCOH!$C$21</f>
        <v>67</v>
      </c>
      <c r="C471">
        <f>$P$35*'Profilo fotovoltaico'!B473</f>
        <v>2522.6319803543684</v>
      </c>
      <c r="D471">
        <f>$Q$37*'Profilo eolico'!B473</f>
        <v>390.92053793233157</v>
      </c>
      <c r="E471">
        <f>$P$39*'Profilo fotovoltaico'!B473+'Approvvigionamento energia'!$Q$39*'Profilo eolico'!B473</f>
        <v>923.84839853784069</v>
      </c>
      <c r="F471">
        <f>$P$41*'Profilo fotovoltaico'!B473+'Approvvigionamento energia'!$Q$41*'Profilo eolico'!B473</f>
        <v>1456.77625914335</v>
      </c>
      <c r="G471">
        <f>$P$43*'Profilo fotovoltaico'!B473+'Approvvigionamento energia'!$Q$43*'Profilo eolico'!B473</f>
        <v>1989.7041197488593</v>
      </c>
      <c r="H471">
        <f t="shared" si="14"/>
        <v>1138.4335154826958</v>
      </c>
      <c r="I471">
        <f>IF(LCOH!$C$28=Menu!$A$1,'Approvvigionamento energia'!C471,0)+IF(LCOH!$C$28=Menu!$A$2,'Approvvigionamento energia'!D471,0)+IF(LCOH!$C$28=Menu!$A$3,'Approvvigionamento energia'!E471,0)+IF(LCOH!$C$28=Menu!$A$4,'Approvvigionamento energia'!F471,0)+IF(LCOH!$C$28=Menu!$A$5,'Approvvigionamento energia'!G471,0)+IF(LCOH!$C$28=Menu!$A$6,'Approvvigionamento energia'!H471,0)</f>
        <v>1456.77625914335</v>
      </c>
      <c r="J471">
        <f>'Approvvigionamento energia'!A471+'Approvvigionamento energia'!B471+'Approvvigionamento energia'!I471</f>
        <v>1866.77625914335</v>
      </c>
      <c r="K471">
        <f>IF(MIN(LCOH!$C$18,J471)&gt;=$P$48*LCOH!$C$18, MIN(LCOH!$C$18,J471),0)</f>
        <v>1500</v>
      </c>
      <c r="L471">
        <f t="shared" si="15"/>
        <v>366.77625914334999</v>
      </c>
      <c r="M471">
        <f>K471/LCOH!$C$18</f>
        <v>1</v>
      </c>
      <c r="N471">
        <f>K471/LCOH!$C$34</f>
        <v>28.901734104046245</v>
      </c>
    </row>
    <row r="472" spans="1:14" x14ac:dyDescent="0.35">
      <c r="A472">
        <f>'Profilo fotovoltaico'!B474*LCOH!$C$20</f>
        <v>199</v>
      </c>
      <c r="B472">
        <f>'Profilo eolico'!B474*LCOH!$C$21</f>
        <v>60.1</v>
      </c>
      <c r="C472">
        <f>$P$35*'Profilo fotovoltaico'!B474</f>
        <v>1463.567825336791</v>
      </c>
      <c r="D472">
        <f>$Q$37*'Profilo eolico'!B474</f>
        <v>350.66155716019591</v>
      </c>
      <c r="E472">
        <f>$P$39*'Profilo fotovoltaico'!B474+'Approvvigionamento energia'!$Q$39*'Profilo eolico'!B474</f>
        <v>628.88812420434465</v>
      </c>
      <c r="F472">
        <f>$P$41*'Profilo fotovoltaico'!B474+'Approvvigionamento energia'!$Q$41*'Profilo eolico'!B474</f>
        <v>907.1146912484935</v>
      </c>
      <c r="G472">
        <f>$P$43*'Profilo fotovoltaico'!B474+'Approvvigionamento energia'!$Q$43*'Profilo eolico'!B474</f>
        <v>1185.3412582926424</v>
      </c>
      <c r="H472">
        <f t="shared" si="14"/>
        <v>1138.4335154826958</v>
      </c>
      <c r="I472">
        <f>IF(LCOH!$C$28=Menu!$A$1,'Approvvigionamento energia'!C472,0)+IF(LCOH!$C$28=Menu!$A$2,'Approvvigionamento energia'!D472,0)+IF(LCOH!$C$28=Menu!$A$3,'Approvvigionamento energia'!E472,0)+IF(LCOH!$C$28=Menu!$A$4,'Approvvigionamento energia'!F472,0)+IF(LCOH!$C$28=Menu!$A$5,'Approvvigionamento energia'!G472,0)+IF(LCOH!$C$28=Menu!$A$6,'Approvvigionamento energia'!H472,0)</f>
        <v>907.1146912484935</v>
      </c>
      <c r="J472">
        <f>'Approvvigionamento energia'!A472+'Approvvigionamento energia'!B472+'Approvvigionamento energia'!I472</f>
        <v>1166.2146912484936</v>
      </c>
      <c r="K472">
        <f>IF(MIN(LCOH!$C$18,J472)&gt;=$P$48*LCOH!$C$18, MIN(LCOH!$C$18,J472),0)</f>
        <v>1166.2146912484936</v>
      </c>
      <c r="L472">
        <f t="shared" si="15"/>
        <v>0</v>
      </c>
      <c r="M472">
        <f>K472/LCOH!$C$18</f>
        <v>0.77747646083232913</v>
      </c>
      <c r="N472">
        <f>K472/LCOH!$C$34</f>
        <v>22.470417943130901</v>
      </c>
    </row>
    <row r="473" spans="1:14" x14ac:dyDescent="0.35">
      <c r="A473">
        <f>'Profilo fotovoltaico'!B475*LCOH!$C$20</f>
        <v>42</v>
      </c>
      <c r="B473">
        <f>'Profilo eolico'!B475*LCOH!$C$21</f>
        <v>54.699999999999996</v>
      </c>
      <c r="C473">
        <f>$P$35*'Profilo fotovoltaico'!B475</f>
        <v>308.89371188012677</v>
      </c>
      <c r="D473">
        <f>$Q$37*'Profilo eolico'!B475</f>
        <v>319.15452872982888</v>
      </c>
      <c r="E473">
        <f>$P$39*'Profilo fotovoltaico'!B475+'Approvvigionamento energia'!$Q$39*'Profilo eolico'!B475</f>
        <v>316.58932451740333</v>
      </c>
      <c r="F473">
        <f>$P$41*'Profilo fotovoltaico'!B475+'Approvvigionamento energia'!$Q$41*'Profilo eolico'!B475</f>
        <v>314.02412030497783</v>
      </c>
      <c r="G473">
        <f>$P$43*'Profilo fotovoltaico'!B475+'Approvvigionamento energia'!$Q$43*'Profilo eolico'!B475</f>
        <v>311.45891609255227</v>
      </c>
      <c r="H473">
        <f t="shared" si="14"/>
        <v>1138.4335154826958</v>
      </c>
      <c r="I473">
        <f>IF(LCOH!$C$28=Menu!$A$1,'Approvvigionamento energia'!C473,0)+IF(LCOH!$C$28=Menu!$A$2,'Approvvigionamento energia'!D473,0)+IF(LCOH!$C$28=Menu!$A$3,'Approvvigionamento energia'!E473,0)+IF(LCOH!$C$28=Menu!$A$4,'Approvvigionamento energia'!F473,0)+IF(LCOH!$C$28=Menu!$A$5,'Approvvigionamento energia'!G473,0)+IF(LCOH!$C$28=Menu!$A$6,'Approvvigionamento energia'!H473,0)</f>
        <v>314.02412030497783</v>
      </c>
      <c r="J473">
        <f>'Approvvigionamento energia'!A473+'Approvvigionamento energia'!B473+'Approvvigionamento energia'!I473</f>
        <v>410.72412030497782</v>
      </c>
      <c r="K473">
        <f>IF(MIN(LCOH!$C$18,J473)&gt;=$P$48*LCOH!$C$18, MIN(LCOH!$C$18,J473),0)</f>
        <v>410.72412030497782</v>
      </c>
      <c r="L473">
        <f t="shared" si="15"/>
        <v>0</v>
      </c>
      <c r="M473">
        <f>K473/LCOH!$C$18</f>
        <v>0.27381608020331855</v>
      </c>
      <c r="N473">
        <f>K473/LCOH!$C$34</f>
        <v>7.9137595434485126</v>
      </c>
    </row>
    <row r="474" spans="1:14" x14ac:dyDescent="0.35">
      <c r="A474">
        <f>'Profilo fotovoltaico'!B476*LCOH!$C$20</f>
        <v>0</v>
      </c>
      <c r="B474">
        <f>'Profilo eolico'!B476*LCOH!$C$21</f>
        <v>50.8</v>
      </c>
      <c r="C474">
        <f>$P$35*'Profilo fotovoltaico'!B476</f>
        <v>0</v>
      </c>
      <c r="D474">
        <f>$Q$37*'Profilo eolico'!B476</f>
        <v>296.39945264123048</v>
      </c>
      <c r="E474">
        <f>$P$39*'Profilo fotovoltaico'!B476+'Approvvigionamento energia'!$Q$39*'Profilo eolico'!B476</f>
        <v>222.29958948092283</v>
      </c>
      <c r="F474">
        <f>$P$41*'Profilo fotovoltaico'!B476+'Approvvigionamento energia'!$Q$41*'Profilo eolico'!B476</f>
        <v>148.19972632061524</v>
      </c>
      <c r="G474">
        <f>$P$43*'Profilo fotovoltaico'!B476+'Approvvigionamento energia'!$Q$43*'Profilo eolico'!B476</f>
        <v>74.099863160307621</v>
      </c>
      <c r="H474">
        <f t="shared" si="14"/>
        <v>1138.4335154826958</v>
      </c>
      <c r="I474">
        <f>IF(LCOH!$C$28=Menu!$A$1,'Approvvigionamento energia'!C474,0)+IF(LCOH!$C$28=Menu!$A$2,'Approvvigionamento energia'!D474,0)+IF(LCOH!$C$28=Menu!$A$3,'Approvvigionamento energia'!E474,0)+IF(LCOH!$C$28=Menu!$A$4,'Approvvigionamento energia'!F474,0)+IF(LCOH!$C$28=Menu!$A$5,'Approvvigionamento energia'!G474,0)+IF(LCOH!$C$28=Menu!$A$6,'Approvvigionamento energia'!H474,0)</f>
        <v>148.19972632061524</v>
      </c>
      <c r="J474">
        <f>'Approvvigionamento energia'!A474+'Approvvigionamento energia'!B474+'Approvvigionamento energia'!I474</f>
        <v>198.99972632061525</v>
      </c>
      <c r="K474">
        <f>IF(MIN(LCOH!$C$18,J474)&gt;=$P$48*LCOH!$C$18, MIN(LCOH!$C$18,J474),0)</f>
        <v>0</v>
      </c>
      <c r="L474">
        <f t="shared" si="15"/>
        <v>198.99972632061525</v>
      </c>
      <c r="M474">
        <f>K474/LCOH!$C$18</f>
        <v>0</v>
      </c>
      <c r="N474">
        <f>K474/LCOH!$C$34</f>
        <v>0</v>
      </c>
    </row>
    <row r="475" spans="1:14" x14ac:dyDescent="0.35">
      <c r="A475">
        <f>'Profilo fotovoltaico'!B477*LCOH!$C$20</f>
        <v>0</v>
      </c>
      <c r="B475">
        <f>'Profilo eolico'!B477*LCOH!$C$21</f>
        <v>46.6</v>
      </c>
      <c r="C475">
        <f>$P$35*'Profilo fotovoltaico'!B477</f>
        <v>0</v>
      </c>
      <c r="D475">
        <f>$Q$37*'Profilo eolico'!B477</f>
        <v>271.89398608427837</v>
      </c>
      <c r="E475">
        <f>$P$39*'Profilo fotovoltaico'!B477+'Approvvigionamento energia'!$Q$39*'Profilo eolico'!B477</f>
        <v>203.92048956320878</v>
      </c>
      <c r="F475">
        <f>$P$41*'Profilo fotovoltaico'!B477+'Approvvigionamento energia'!$Q$41*'Profilo eolico'!B477</f>
        <v>135.94699304213918</v>
      </c>
      <c r="G475">
        <f>$P$43*'Profilo fotovoltaico'!B477+'Approvvigionamento energia'!$Q$43*'Profilo eolico'!B477</f>
        <v>67.973496521069592</v>
      </c>
      <c r="H475">
        <f t="shared" si="14"/>
        <v>1138.4335154826958</v>
      </c>
      <c r="I475">
        <f>IF(LCOH!$C$28=Menu!$A$1,'Approvvigionamento energia'!C475,0)+IF(LCOH!$C$28=Menu!$A$2,'Approvvigionamento energia'!D475,0)+IF(LCOH!$C$28=Menu!$A$3,'Approvvigionamento energia'!E475,0)+IF(LCOH!$C$28=Menu!$A$4,'Approvvigionamento energia'!F475,0)+IF(LCOH!$C$28=Menu!$A$5,'Approvvigionamento energia'!G475,0)+IF(LCOH!$C$28=Menu!$A$6,'Approvvigionamento energia'!H475,0)</f>
        <v>135.94699304213918</v>
      </c>
      <c r="J475">
        <f>'Approvvigionamento energia'!A475+'Approvvigionamento energia'!B475+'Approvvigionamento energia'!I475</f>
        <v>182.54699304213918</v>
      </c>
      <c r="K475">
        <f>IF(MIN(LCOH!$C$18,J475)&gt;=$P$48*LCOH!$C$18, MIN(LCOH!$C$18,J475),0)</f>
        <v>0</v>
      </c>
      <c r="L475">
        <f t="shared" si="15"/>
        <v>182.54699304213918</v>
      </c>
      <c r="M475">
        <f>K475/LCOH!$C$18</f>
        <v>0</v>
      </c>
      <c r="N475">
        <f>K475/LCOH!$C$34</f>
        <v>0</v>
      </c>
    </row>
    <row r="476" spans="1:14" x14ac:dyDescent="0.35">
      <c r="A476">
        <f>'Profilo fotovoltaico'!B478*LCOH!$C$20</f>
        <v>0</v>
      </c>
      <c r="B476">
        <f>'Profilo eolico'!B478*LCOH!$C$21</f>
        <v>48.4</v>
      </c>
      <c r="C476">
        <f>$P$35*'Profilo fotovoltaico'!B478</f>
        <v>0</v>
      </c>
      <c r="D476">
        <f>$Q$37*'Profilo eolico'!B478</f>
        <v>282.39632889440065</v>
      </c>
      <c r="E476">
        <f>$P$39*'Profilo fotovoltaico'!B478+'Approvvigionamento energia'!$Q$39*'Profilo eolico'!B478</f>
        <v>211.79724667080049</v>
      </c>
      <c r="F476">
        <f>$P$41*'Profilo fotovoltaico'!B478+'Approvvigionamento energia'!$Q$41*'Profilo eolico'!B478</f>
        <v>141.19816444720033</v>
      </c>
      <c r="G476">
        <f>$P$43*'Profilo fotovoltaico'!B478+'Approvvigionamento energia'!$Q$43*'Profilo eolico'!B478</f>
        <v>70.599082223600163</v>
      </c>
      <c r="H476">
        <f t="shared" si="14"/>
        <v>1138.4335154826958</v>
      </c>
      <c r="I476">
        <f>IF(LCOH!$C$28=Menu!$A$1,'Approvvigionamento energia'!C476,0)+IF(LCOH!$C$28=Menu!$A$2,'Approvvigionamento energia'!D476,0)+IF(LCOH!$C$28=Menu!$A$3,'Approvvigionamento energia'!E476,0)+IF(LCOH!$C$28=Menu!$A$4,'Approvvigionamento energia'!F476,0)+IF(LCOH!$C$28=Menu!$A$5,'Approvvigionamento energia'!G476,0)+IF(LCOH!$C$28=Menu!$A$6,'Approvvigionamento energia'!H476,0)</f>
        <v>141.19816444720033</v>
      </c>
      <c r="J476">
        <f>'Approvvigionamento energia'!A476+'Approvvigionamento energia'!B476+'Approvvigionamento energia'!I476</f>
        <v>189.59816444720033</v>
      </c>
      <c r="K476">
        <f>IF(MIN(LCOH!$C$18,J476)&gt;=$P$48*LCOH!$C$18, MIN(LCOH!$C$18,J476),0)</f>
        <v>0</v>
      </c>
      <c r="L476">
        <f t="shared" si="15"/>
        <v>189.59816444720033</v>
      </c>
      <c r="M476">
        <f>K476/LCOH!$C$18</f>
        <v>0</v>
      </c>
      <c r="N476">
        <f>K476/LCOH!$C$34</f>
        <v>0</v>
      </c>
    </row>
    <row r="477" spans="1:14" x14ac:dyDescent="0.35">
      <c r="A477">
        <f>'Profilo fotovoltaico'!B479*LCOH!$C$20</f>
        <v>0</v>
      </c>
      <c r="B477">
        <f>'Profilo eolico'!B479*LCOH!$C$21</f>
        <v>56</v>
      </c>
      <c r="C477">
        <f>$P$35*'Profilo fotovoltaico'!B479</f>
        <v>0</v>
      </c>
      <c r="D477">
        <f>$Q$37*'Profilo eolico'!B479</f>
        <v>326.73955409269502</v>
      </c>
      <c r="E477">
        <f>$P$39*'Profilo fotovoltaico'!B479+'Approvvigionamento energia'!$Q$39*'Profilo eolico'!B479</f>
        <v>245.05466556952126</v>
      </c>
      <c r="F477">
        <f>$P$41*'Profilo fotovoltaico'!B479+'Approvvigionamento energia'!$Q$41*'Profilo eolico'!B479</f>
        <v>163.36977704634751</v>
      </c>
      <c r="G477">
        <f>$P$43*'Profilo fotovoltaico'!B479+'Approvvigionamento energia'!$Q$43*'Profilo eolico'!B479</f>
        <v>81.684888523173754</v>
      </c>
      <c r="H477">
        <f t="shared" si="14"/>
        <v>1138.4335154826958</v>
      </c>
      <c r="I477">
        <f>IF(LCOH!$C$28=Menu!$A$1,'Approvvigionamento energia'!C477,0)+IF(LCOH!$C$28=Menu!$A$2,'Approvvigionamento energia'!D477,0)+IF(LCOH!$C$28=Menu!$A$3,'Approvvigionamento energia'!E477,0)+IF(LCOH!$C$28=Menu!$A$4,'Approvvigionamento energia'!F477,0)+IF(LCOH!$C$28=Menu!$A$5,'Approvvigionamento energia'!G477,0)+IF(LCOH!$C$28=Menu!$A$6,'Approvvigionamento energia'!H477,0)</f>
        <v>163.36977704634751</v>
      </c>
      <c r="J477">
        <f>'Approvvigionamento energia'!A477+'Approvvigionamento energia'!B477+'Approvvigionamento energia'!I477</f>
        <v>219.36977704634751</v>
      </c>
      <c r="K477">
        <f>IF(MIN(LCOH!$C$18,J477)&gt;=$P$48*LCOH!$C$18, MIN(LCOH!$C$18,J477),0)</f>
        <v>0</v>
      </c>
      <c r="L477">
        <f t="shared" si="15"/>
        <v>219.36977704634751</v>
      </c>
      <c r="M477">
        <f>K477/LCOH!$C$18</f>
        <v>0</v>
      </c>
      <c r="N477">
        <f>K477/LCOH!$C$34</f>
        <v>0</v>
      </c>
    </row>
    <row r="478" spans="1:14" x14ac:dyDescent="0.35">
      <c r="A478">
        <f>'Profilo fotovoltaico'!B480*LCOH!$C$20</f>
        <v>0</v>
      </c>
      <c r="B478">
        <f>'Profilo eolico'!B480*LCOH!$C$21</f>
        <v>67.5</v>
      </c>
      <c r="C478">
        <f>$P$35*'Profilo fotovoltaico'!B480</f>
        <v>0</v>
      </c>
      <c r="D478">
        <f>$Q$37*'Profilo eolico'!B480</f>
        <v>393.83785537958778</v>
      </c>
      <c r="E478">
        <f>$P$39*'Profilo fotovoltaico'!B480+'Approvvigionamento energia'!$Q$39*'Profilo eolico'!B480</f>
        <v>295.37839153469082</v>
      </c>
      <c r="F478">
        <f>$P$41*'Profilo fotovoltaico'!B480+'Approvvigionamento energia'!$Q$41*'Profilo eolico'!B480</f>
        <v>196.91892768979389</v>
      </c>
      <c r="G478">
        <f>$P$43*'Profilo fotovoltaico'!B480+'Approvvigionamento energia'!$Q$43*'Profilo eolico'!B480</f>
        <v>98.459463844896945</v>
      </c>
      <c r="H478">
        <f t="shared" si="14"/>
        <v>1138.4335154826958</v>
      </c>
      <c r="I478">
        <f>IF(LCOH!$C$28=Menu!$A$1,'Approvvigionamento energia'!C478,0)+IF(LCOH!$C$28=Menu!$A$2,'Approvvigionamento energia'!D478,0)+IF(LCOH!$C$28=Menu!$A$3,'Approvvigionamento energia'!E478,0)+IF(LCOH!$C$28=Menu!$A$4,'Approvvigionamento energia'!F478,0)+IF(LCOH!$C$28=Menu!$A$5,'Approvvigionamento energia'!G478,0)+IF(LCOH!$C$28=Menu!$A$6,'Approvvigionamento energia'!H478,0)</f>
        <v>196.91892768979389</v>
      </c>
      <c r="J478">
        <f>'Approvvigionamento energia'!A478+'Approvvigionamento energia'!B478+'Approvvigionamento energia'!I478</f>
        <v>264.41892768979392</v>
      </c>
      <c r="K478">
        <f>IF(MIN(LCOH!$C$18,J478)&gt;=$P$48*LCOH!$C$18, MIN(LCOH!$C$18,J478),0)</f>
        <v>0</v>
      </c>
      <c r="L478">
        <f t="shared" si="15"/>
        <v>264.41892768979392</v>
      </c>
      <c r="M478">
        <f>K478/LCOH!$C$18</f>
        <v>0</v>
      </c>
      <c r="N478">
        <f>K478/LCOH!$C$34</f>
        <v>0</v>
      </c>
    </row>
    <row r="479" spans="1:14" x14ac:dyDescent="0.35">
      <c r="A479">
        <f>'Profilo fotovoltaico'!B481*LCOH!$C$20</f>
        <v>0</v>
      </c>
      <c r="B479">
        <f>'Profilo eolico'!B481*LCOH!$C$21</f>
        <v>77.3</v>
      </c>
      <c r="C479">
        <f>$P$35*'Profilo fotovoltaico'!B481</f>
        <v>0</v>
      </c>
      <c r="D479">
        <f>$Q$37*'Profilo eolico'!B481</f>
        <v>451.0172773458093</v>
      </c>
      <c r="E479">
        <f>$P$39*'Profilo fotovoltaico'!B481+'Approvvigionamento energia'!$Q$39*'Profilo eolico'!B481</f>
        <v>338.26295800935696</v>
      </c>
      <c r="F479">
        <f>$P$41*'Profilo fotovoltaico'!B481+'Approvvigionamento energia'!$Q$41*'Profilo eolico'!B481</f>
        <v>225.50863867290465</v>
      </c>
      <c r="G479">
        <f>$P$43*'Profilo fotovoltaico'!B481+'Approvvigionamento energia'!$Q$43*'Profilo eolico'!B481</f>
        <v>112.75431933645233</v>
      </c>
      <c r="H479">
        <f t="shared" si="14"/>
        <v>1138.4335154826958</v>
      </c>
      <c r="I479">
        <f>IF(LCOH!$C$28=Menu!$A$1,'Approvvigionamento energia'!C479,0)+IF(LCOH!$C$28=Menu!$A$2,'Approvvigionamento energia'!D479,0)+IF(LCOH!$C$28=Menu!$A$3,'Approvvigionamento energia'!E479,0)+IF(LCOH!$C$28=Menu!$A$4,'Approvvigionamento energia'!F479,0)+IF(LCOH!$C$28=Menu!$A$5,'Approvvigionamento energia'!G479,0)+IF(LCOH!$C$28=Menu!$A$6,'Approvvigionamento energia'!H479,0)</f>
        <v>225.50863867290465</v>
      </c>
      <c r="J479">
        <f>'Approvvigionamento energia'!A479+'Approvvigionamento energia'!B479+'Approvvigionamento energia'!I479</f>
        <v>302.80863867290464</v>
      </c>
      <c r="K479">
        <f>IF(MIN(LCOH!$C$18,J479)&gt;=$P$48*LCOH!$C$18, MIN(LCOH!$C$18,J479),0)</f>
        <v>0</v>
      </c>
      <c r="L479">
        <f t="shared" si="15"/>
        <v>302.80863867290464</v>
      </c>
      <c r="M479">
        <f>K479/LCOH!$C$18</f>
        <v>0</v>
      </c>
      <c r="N479">
        <f>K479/LCOH!$C$34</f>
        <v>0</v>
      </c>
    </row>
    <row r="480" spans="1:14" x14ac:dyDescent="0.35">
      <c r="A480">
        <f>'Profilo fotovoltaico'!B482*LCOH!$C$20</f>
        <v>0</v>
      </c>
      <c r="B480">
        <f>'Profilo eolico'!B482*LCOH!$C$21</f>
        <v>82.600000000000009</v>
      </c>
      <c r="C480">
        <f>$P$35*'Profilo fotovoltaico'!B482</f>
        <v>0</v>
      </c>
      <c r="D480">
        <f>$Q$37*'Profilo eolico'!B482</f>
        <v>481.94084228672517</v>
      </c>
      <c r="E480">
        <f>$P$39*'Profilo fotovoltaico'!B482+'Approvvigionamento energia'!$Q$39*'Profilo eolico'!B482</f>
        <v>361.45563171504386</v>
      </c>
      <c r="F480">
        <f>$P$41*'Profilo fotovoltaico'!B482+'Approvvigionamento energia'!$Q$41*'Profilo eolico'!B482</f>
        <v>240.97042114336259</v>
      </c>
      <c r="G480">
        <f>$P$43*'Profilo fotovoltaico'!B482+'Approvvigionamento energia'!$Q$43*'Profilo eolico'!B482</f>
        <v>120.48521057168129</v>
      </c>
      <c r="H480">
        <f t="shared" si="14"/>
        <v>1138.4335154826958</v>
      </c>
      <c r="I480">
        <f>IF(LCOH!$C$28=Menu!$A$1,'Approvvigionamento energia'!C480,0)+IF(LCOH!$C$28=Menu!$A$2,'Approvvigionamento energia'!D480,0)+IF(LCOH!$C$28=Menu!$A$3,'Approvvigionamento energia'!E480,0)+IF(LCOH!$C$28=Menu!$A$4,'Approvvigionamento energia'!F480,0)+IF(LCOH!$C$28=Menu!$A$5,'Approvvigionamento energia'!G480,0)+IF(LCOH!$C$28=Menu!$A$6,'Approvvigionamento energia'!H480,0)</f>
        <v>240.97042114336259</v>
      </c>
      <c r="J480">
        <f>'Approvvigionamento energia'!A480+'Approvvigionamento energia'!B480+'Approvvigionamento energia'!I480</f>
        <v>323.57042114336258</v>
      </c>
      <c r="K480">
        <f>IF(MIN(LCOH!$C$18,J480)&gt;=$P$48*LCOH!$C$18, MIN(LCOH!$C$18,J480),0)</f>
        <v>0</v>
      </c>
      <c r="L480">
        <f t="shared" si="15"/>
        <v>323.57042114336258</v>
      </c>
      <c r="M480">
        <f>K480/LCOH!$C$18</f>
        <v>0</v>
      </c>
      <c r="N480">
        <f>K480/LCOH!$C$34</f>
        <v>0</v>
      </c>
    </row>
    <row r="481" spans="1:14" x14ac:dyDescent="0.35">
      <c r="A481">
        <f>'Profilo fotovoltaico'!B483*LCOH!$C$20</f>
        <v>0</v>
      </c>
      <c r="B481">
        <f>'Profilo eolico'!B483*LCOH!$C$21</f>
        <v>82.699999999999989</v>
      </c>
      <c r="C481">
        <f>$P$35*'Profilo fotovoltaico'!B483</f>
        <v>0</v>
      </c>
      <c r="D481">
        <f>$Q$37*'Profilo eolico'!B483</f>
        <v>482.52430577617633</v>
      </c>
      <c r="E481">
        <f>$P$39*'Profilo fotovoltaico'!B483+'Approvvigionamento energia'!$Q$39*'Profilo eolico'!B483</f>
        <v>361.89322933213225</v>
      </c>
      <c r="F481">
        <f>$P$41*'Profilo fotovoltaico'!B483+'Approvvigionamento energia'!$Q$41*'Profilo eolico'!B483</f>
        <v>241.26215288808817</v>
      </c>
      <c r="G481">
        <f>$P$43*'Profilo fotovoltaico'!B483+'Approvvigionamento energia'!$Q$43*'Profilo eolico'!B483</f>
        <v>120.63107644404408</v>
      </c>
      <c r="H481">
        <f t="shared" si="14"/>
        <v>1138.4335154826958</v>
      </c>
      <c r="I481">
        <f>IF(LCOH!$C$28=Menu!$A$1,'Approvvigionamento energia'!C481,0)+IF(LCOH!$C$28=Menu!$A$2,'Approvvigionamento energia'!D481,0)+IF(LCOH!$C$28=Menu!$A$3,'Approvvigionamento energia'!E481,0)+IF(LCOH!$C$28=Menu!$A$4,'Approvvigionamento energia'!F481,0)+IF(LCOH!$C$28=Menu!$A$5,'Approvvigionamento energia'!G481,0)+IF(LCOH!$C$28=Menu!$A$6,'Approvvigionamento energia'!H481,0)</f>
        <v>241.26215288808817</v>
      </c>
      <c r="J481">
        <f>'Approvvigionamento energia'!A481+'Approvvigionamento energia'!B481+'Approvvigionamento energia'!I481</f>
        <v>323.96215288808816</v>
      </c>
      <c r="K481">
        <f>IF(MIN(LCOH!$C$18,J481)&gt;=$P$48*LCOH!$C$18, MIN(LCOH!$C$18,J481),0)</f>
        <v>0</v>
      </c>
      <c r="L481">
        <f t="shared" si="15"/>
        <v>323.96215288808816</v>
      </c>
      <c r="M481">
        <f>K481/LCOH!$C$18</f>
        <v>0</v>
      </c>
      <c r="N481">
        <f>K481/LCOH!$C$34</f>
        <v>0</v>
      </c>
    </row>
    <row r="482" spans="1:14" x14ac:dyDescent="0.35">
      <c r="A482">
        <f>'Profilo fotovoltaico'!B484*LCOH!$C$20</f>
        <v>0</v>
      </c>
      <c r="B482">
        <f>'Profilo eolico'!B484*LCOH!$C$21</f>
        <v>78.600000000000009</v>
      </c>
      <c r="C482">
        <f>$P$35*'Profilo fotovoltaico'!B484</f>
        <v>0</v>
      </c>
      <c r="D482">
        <f>$Q$37*'Profilo eolico'!B484</f>
        <v>458.6023027086755</v>
      </c>
      <c r="E482">
        <f>$P$39*'Profilo fotovoltaico'!B484+'Approvvigionamento energia'!$Q$39*'Profilo eolico'!B484</f>
        <v>343.95172703150661</v>
      </c>
      <c r="F482">
        <f>$P$41*'Profilo fotovoltaico'!B484+'Approvvigionamento energia'!$Q$41*'Profilo eolico'!B484</f>
        <v>229.30115135433775</v>
      </c>
      <c r="G482">
        <f>$P$43*'Profilo fotovoltaico'!B484+'Approvvigionamento energia'!$Q$43*'Profilo eolico'!B484</f>
        <v>114.65057567716887</v>
      </c>
      <c r="H482">
        <f t="shared" si="14"/>
        <v>1138.4335154826958</v>
      </c>
      <c r="I482">
        <f>IF(LCOH!$C$28=Menu!$A$1,'Approvvigionamento energia'!C482,0)+IF(LCOH!$C$28=Menu!$A$2,'Approvvigionamento energia'!D482,0)+IF(LCOH!$C$28=Menu!$A$3,'Approvvigionamento energia'!E482,0)+IF(LCOH!$C$28=Menu!$A$4,'Approvvigionamento energia'!F482,0)+IF(LCOH!$C$28=Menu!$A$5,'Approvvigionamento energia'!G482,0)+IF(LCOH!$C$28=Menu!$A$6,'Approvvigionamento energia'!H482,0)</f>
        <v>229.30115135433775</v>
      </c>
      <c r="J482">
        <f>'Approvvigionamento energia'!A482+'Approvvigionamento energia'!B482+'Approvvigionamento energia'!I482</f>
        <v>307.90115135433774</v>
      </c>
      <c r="K482">
        <f>IF(MIN(LCOH!$C$18,J482)&gt;=$P$48*LCOH!$C$18, MIN(LCOH!$C$18,J482),0)</f>
        <v>0</v>
      </c>
      <c r="L482">
        <f t="shared" si="15"/>
        <v>307.90115135433774</v>
      </c>
      <c r="M482">
        <f>K482/LCOH!$C$18</f>
        <v>0</v>
      </c>
      <c r="N482">
        <f>K482/LCOH!$C$34</f>
        <v>0</v>
      </c>
    </row>
    <row r="483" spans="1:14" x14ac:dyDescent="0.35">
      <c r="A483">
        <f>'Profilo fotovoltaico'!B485*LCOH!$C$20</f>
        <v>0</v>
      </c>
      <c r="B483">
        <f>'Profilo eolico'!B485*LCOH!$C$21</f>
        <v>75.599999999999994</v>
      </c>
      <c r="C483">
        <f>$P$35*'Profilo fotovoltaico'!B485</f>
        <v>0</v>
      </c>
      <c r="D483">
        <f>$Q$37*'Profilo eolico'!B485</f>
        <v>441.09839802513829</v>
      </c>
      <c r="E483">
        <f>$P$39*'Profilo fotovoltaico'!B485+'Approvvigionamento energia'!$Q$39*'Profilo eolico'!B485</f>
        <v>330.82379851885366</v>
      </c>
      <c r="F483">
        <f>$P$41*'Profilo fotovoltaico'!B485+'Approvvigionamento energia'!$Q$41*'Profilo eolico'!B485</f>
        <v>220.54919901256915</v>
      </c>
      <c r="G483">
        <f>$P$43*'Profilo fotovoltaico'!B485+'Approvvigionamento energia'!$Q$43*'Profilo eolico'!B485</f>
        <v>110.27459950628457</v>
      </c>
      <c r="H483">
        <f t="shared" si="14"/>
        <v>1138.4335154826958</v>
      </c>
      <c r="I483">
        <f>IF(LCOH!$C$28=Menu!$A$1,'Approvvigionamento energia'!C483,0)+IF(LCOH!$C$28=Menu!$A$2,'Approvvigionamento energia'!D483,0)+IF(LCOH!$C$28=Menu!$A$3,'Approvvigionamento energia'!E483,0)+IF(LCOH!$C$28=Menu!$A$4,'Approvvigionamento energia'!F483,0)+IF(LCOH!$C$28=Menu!$A$5,'Approvvigionamento energia'!G483,0)+IF(LCOH!$C$28=Menu!$A$6,'Approvvigionamento energia'!H483,0)</f>
        <v>220.54919901256915</v>
      </c>
      <c r="J483">
        <f>'Approvvigionamento energia'!A483+'Approvvigionamento energia'!B483+'Approvvigionamento energia'!I483</f>
        <v>296.14919901256917</v>
      </c>
      <c r="K483">
        <f>IF(MIN(LCOH!$C$18,J483)&gt;=$P$48*LCOH!$C$18, MIN(LCOH!$C$18,J483),0)</f>
        <v>0</v>
      </c>
      <c r="L483">
        <f t="shared" si="15"/>
        <v>296.14919901256917</v>
      </c>
      <c r="M483">
        <f>K483/LCOH!$C$18</f>
        <v>0</v>
      </c>
      <c r="N483">
        <f>K483/LCOH!$C$34</f>
        <v>0</v>
      </c>
    </row>
    <row r="484" spans="1:14" x14ac:dyDescent="0.35">
      <c r="A484">
        <f>'Profilo fotovoltaico'!B486*LCOH!$C$20</f>
        <v>0</v>
      </c>
      <c r="B484">
        <f>'Profilo eolico'!B486*LCOH!$C$21</f>
        <v>72.5</v>
      </c>
      <c r="C484">
        <f>$P$35*'Profilo fotovoltaico'!B486</f>
        <v>0</v>
      </c>
      <c r="D484">
        <f>$Q$37*'Profilo eolico'!B486</f>
        <v>423.01102985214976</v>
      </c>
      <c r="E484">
        <f>$P$39*'Profilo fotovoltaico'!B486+'Approvvigionamento energia'!$Q$39*'Profilo eolico'!B486</f>
        <v>317.25827238911228</v>
      </c>
      <c r="F484">
        <f>$P$41*'Profilo fotovoltaico'!B486+'Approvvigionamento energia'!$Q$41*'Profilo eolico'!B486</f>
        <v>211.50551492607488</v>
      </c>
      <c r="G484">
        <f>$P$43*'Profilo fotovoltaico'!B486+'Approvvigionamento energia'!$Q$43*'Profilo eolico'!B486</f>
        <v>105.75275746303744</v>
      </c>
      <c r="H484">
        <f t="shared" si="14"/>
        <v>1138.4335154826958</v>
      </c>
      <c r="I484">
        <f>IF(LCOH!$C$28=Menu!$A$1,'Approvvigionamento energia'!C484,0)+IF(LCOH!$C$28=Menu!$A$2,'Approvvigionamento energia'!D484,0)+IF(LCOH!$C$28=Menu!$A$3,'Approvvigionamento energia'!E484,0)+IF(LCOH!$C$28=Menu!$A$4,'Approvvigionamento energia'!F484,0)+IF(LCOH!$C$28=Menu!$A$5,'Approvvigionamento energia'!G484,0)+IF(LCOH!$C$28=Menu!$A$6,'Approvvigionamento energia'!H484,0)</f>
        <v>211.50551492607488</v>
      </c>
      <c r="J484">
        <f>'Approvvigionamento energia'!A484+'Approvvigionamento energia'!B484+'Approvvigionamento energia'!I484</f>
        <v>284.00551492607485</v>
      </c>
      <c r="K484">
        <f>IF(MIN(LCOH!$C$18,J484)&gt;=$P$48*LCOH!$C$18, MIN(LCOH!$C$18,J484),0)</f>
        <v>0</v>
      </c>
      <c r="L484">
        <f t="shared" si="15"/>
        <v>284.00551492607485</v>
      </c>
      <c r="M484">
        <f>K484/LCOH!$C$18</f>
        <v>0</v>
      </c>
      <c r="N484">
        <f>K484/LCOH!$C$34</f>
        <v>0</v>
      </c>
    </row>
    <row r="485" spans="1:14" x14ac:dyDescent="0.35">
      <c r="A485">
        <f>'Profilo fotovoltaico'!B487*LCOH!$C$20</f>
        <v>0</v>
      </c>
      <c r="B485">
        <f>'Profilo eolico'!B487*LCOH!$C$21</f>
        <v>64.5</v>
      </c>
      <c r="C485">
        <f>$P$35*'Profilo fotovoltaico'!B487</f>
        <v>0</v>
      </c>
      <c r="D485">
        <f>$Q$37*'Profilo eolico'!B487</f>
        <v>376.33395069605052</v>
      </c>
      <c r="E485">
        <f>$P$39*'Profilo fotovoltaico'!B487+'Approvvigionamento energia'!$Q$39*'Profilo eolico'!B487</f>
        <v>282.25046302203788</v>
      </c>
      <c r="F485">
        <f>$P$41*'Profilo fotovoltaico'!B487+'Approvvigionamento energia'!$Q$41*'Profilo eolico'!B487</f>
        <v>188.16697534802526</v>
      </c>
      <c r="G485">
        <f>$P$43*'Profilo fotovoltaico'!B487+'Approvvigionamento energia'!$Q$43*'Profilo eolico'!B487</f>
        <v>94.08348767401263</v>
      </c>
      <c r="H485">
        <f t="shared" si="14"/>
        <v>1138.4335154826958</v>
      </c>
      <c r="I485">
        <f>IF(LCOH!$C$28=Menu!$A$1,'Approvvigionamento energia'!C485,0)+IF(LCOH!$C$28=Menu!$A$2,'Approvvigionamento energia'!D485,0)+IF(LCOH!$C$28=Menu!$A$3,'Approvvigionamento energia'!E485,0)+IF(LCOH!$C$28=Menu!$A$4,'Approvvigionamento energia'!F485,0)+IF(LCOH!$C$28=Menu!$A$5,'Approvvigionamento energia'!G485,0)+IF(LCOH!$C$28=Menu!$A$6,'Approvvigionamento energia'!H485,0)</f>
        <v>188.16697534802526</v>
      </c>
      <c r="J485">
        <f>'Approvvigionamento energia'!A485+'Approvvigionamento energia'!B485+'Approvvigionamento energia'!I485</f>
        <v>252.66697534802526</v>
      </c>
      <c r="K485">
        <f>IF(MIN(LCOH!$C$18,J485)&gt;=$P$48*LCOH!$C$18, MIN(LCOH!$C$18,J485),0)</f>
        <v>0</v>
      </c>
      <c r="L485">
        <f t="shared" si="15"/>
        <v>252.66697534802526</v>
      </c>
      <c r="M485">
        <f>K485/LCOH!$C$18</f>
        <v>0</v>
      </c>
      <c r="N485">
        <f>K485/LCOH!$C$34</f>
        <v>0</v>
      </c>
    </row>
    <row r="486" spans="1:14" x14ac:dyDescent="0.35">
      <c r="A486">
        <f>'Profilo fotovoltaico'!B488*LCOH!$C$20</f>
        <v>0</v>
      </c>
      <c r="B486">
        <f>'Profilo eolico'!B488*LCOH!$C$21</f>
        <v>53.5</v>
      </c>
      <c r="C486">
        <f>$P$35*'Profilo fotovoltaico'!B488</f>
        <v>0</v>
      </c>
      <c r="D486">
        <f>$Q$37*'Profilo eolico'!B488</f>
        <v>312.15296685641397</v>
      </c>
      <c r="E486">
        <f>$P$39*'Profilo fotovoltaico'!B488+'Approvvigionamento energia'!$Q$39*'Profilo eolico'!B488</f>
        <v>234.11472514231048</v>
      </c>
      <c r="F486">
        <f>$P$41*'Profilo fotovoltaico'!B488+'Approvvigionamento energia'!$Q$41*'Profilo eolico'!B488</f>
        <v>156.07648342820698</v>
      </c>
      <c r="G486">
        <f>$P$43*'Profilo fotovoltaico'!B488+'Approvvigionamento energia'!$Q$43*'Profilo eolico'!B488</f>
        <v>78.038241714103492</v>
      </c>
      <c r="H486">
        <f t="shared" si="14"/>
        <v>1138.4335154826958</v>
      </c>
      <c r="I486">
        <f>IF(LCOH!$C$28=Menu!$A$1,'Approvvigionamento energia'!C486,0)+IF(LCOH!$C$28=Menu!$A$2,'Approvvigionamento energia'!D486,0)+IF(LCOH!$C$28=Menu!$A$3,'Approvvigionamento energia'!E486,0)+IF(LCOH!$C$28=Menu!$A$4,'Approvvigionamento energia'!F486,0)+IF(LCOH!$C$28=Menu!$A$5,'Approvvigionamento energia'!G486,0)+IF(LCOH!$C$28=Menu!$A$6,'Approvvigionamento energia'!H486,0)</f>
        <v>156.07648342820698</v>
      </c>
      <c r="J486">
        <f>'Approvvigionamento energia'!A486+'Approvvigionamento energia'!B486+'Approvvigionamento energia'!I486</f>
        <v>209.57648342820698</v>
      </c>
      <c r="K486">
        <f>IF(MIN(LCOH!$C$18,J486)&gt;=$P$48*LCOH!$C$18, MIN(LCOH!$C$18,J486),0)</f>
        <v>0</v>
      </c>
      <c r="L486">
        <f t="shared" si="15"/>
        <v>209.57648342820698</v>
      </c>
      <c r="M486">
        <f>K486/LCOH!$C$18</f>
        <v>0</v>
      </c>
      <c r="N486">
        <f>K486/LCOH!$C$34</f>
        <v>0</v>
      </c>
    </row>
    <row r="487" spans="1:14" x14ac:dyDescent="0.35">
      <c r="A487">
        <f>'Profilo fotovoltaico'!B489*LCOH!$C$20</f>
        <v>0</v>
      </c>
      <c r="B487">
        <f>'Profilo eolico'!B489*LCOH!$C$21</f>
        <v>45.6</v>
      </c>
      <c r="C487">
        <f>$P$35*'Profilo fotovoltaico'!B489</f>
        <v>0</v>
      </c>
      <c r="D487">
        <f>$Q$37*'Profilo eolico'!B489</f>
        <v>266.05935118976595</v>
      </c>
      <c r="E487">
        <f>$P$39*'Profilo fotovoltaico'!B489+'Approvvigionamento energia'!$Q$39*'Profilo eolico'!B489</f>
        <v>199.54451339232446</v>
      </c>
      <c r="F487">
        <f>$P$41*'Profilo fotovoltaico'!B489+'Approvvigionamento energia'!$Q$41*'Profilo eolico'!B489</f>
        <v>133.02967559488297</v>
      </c>
      <c r="G487">
        <f>$P$43*'Profilo fotovoltaico'!B489+'Approvvigionamento energia'!$Q$43*'Profilo eolico'!B489</f>
        <v>66.514837797441487</v>
      </c>
      <c r="H487">
        <f t="shared" si="14"/>
        <v>1138.4335154826958</v>
      </c>
      <c r="I487">
        <f>IF(LCOH!$C$28=Menu!$A$1,'Approvvigionamento energia'!C487,0)+IF(LCOH!$C$28=Menu!$A$2,'Approvvigionamento energia'!D487,0)+IF(LCOH!$C$28=Menu!$A$3,'Approvvigionamento energia'!E487,0)+IF(LCOH!$C$28=Menu!$A$4,'Approvvigionamento energia'!F487,0)+IF(LCOH!$C$28=Menu!$A$5,'Approvvigionamento energia'!G487,0)+IF(LCOH!$C$28=Menu!$A$6,'Approvvigionamento energia'!H487,0)</f>
        <v>133.02967559488297</v>
      </c>
      <c r="J487">
        <f>'Approvvigionamento energia'!A487+'Approvvigionamento energia'!B487+'Approvvigionamento energia'!I487</f>
        <v>178.62967559488297</v>
      </c>
      <c r="K487">
        <f>IF(MIN(LCOH!$C$18,J487)&gt;=$P$48*LCOH!$C$18, MIN(LCOH!$C$18,J487),0)</f>
        <v>0</v>
      </c>
      <c r="L487">
        <f t="shared" si="15"/>
        <v>178.62967559488297</v>
      </c>
      <c r="M487">
        <f>K487/LCOH!$C$18</f>
        <v>0</v>
      </c>
      <c r="N487">
        <f>K487/LCOH!$C$34</f>
        <v>0</v>
      </c>
    </row>
    <row r="488" spans="1:14" x14ac:dyDescent="0.35">
      <c r="A488">
        <f>'Profilo fotovoltaico'!B490*LCOH!$C$20</f>
        <v>8</v>
      </c>
      <c r="B488">
        <f>'Profilo eolico'!B490*LCOH!$C$21</f>
        <v>40.5</v>
      </c>
      <c r="C488">
        <f>$P$35*'Profilo fotovoltaico'!B490</f>
        <v>58.836897500976519</v>
      </c>
      <c r="D488">
        <f>$Q$37*'Profilo eolico'!B490</f>
        <v>236.30271322775266</v>
      </c>
      <c r="E488">
        <f>$P$39*'Profilo fotovoltaico'!B490+'Approvvigionamento energia'!$Q$39*'Profilo eolico'!B490</f>
        <v>191.93625929605861</v>
      </c>
      <c r="F488">
        <f>$P$41*'Profilo fotovoltaico'!B490+'Approvvigionamento energia'!$Q$41*'Profilo eolico'!B490</f>
        <v>147.56980536436458</v>
      </c>
      <c r="G488">
        <f>$P$43*'Profilo fotovoltaico'!B490+'Approvvigionamento energia'!$Q$43*'Profilo eolico'!B490</f>
        <v>103.20335143267056</v>
      </c>
      <c r="H488">
        <f t="shared" si="14"/>
        <v>1138.4335154826958</v>
      </c>
      <c r="I488">
        <f>IF(LCOH!$C$28=Menu!$A$1,'Approvvigionamento energia'!C488,0)+IF(LCOH!$C$28=Menu!$A$2,'Approvvigionamento energia'!D488,0)+IF(LCOH!$C$28=Menu!$A$3,'Approvvigionamento energia'!E488,0)+IF(LCOH!$C$28=Menu!$A$4,'Approvvigionamento energia'!F488,0)+IF(LCOH!$C$28=Menu!$A$5,'Approvvigionamento energia'!G488,0)+IF(LCOH!$C$28=Menu!$A$6,'Approvvigionamento energia'!H488,0)</f>
        <v>147.56980536436458</v>
      </c>
      <c r="J488">
        <f>'Approvvigionamento energia'!A488+'Approvvigionamento energia'!B488+'Approvvigionamento energia'!I488</f>
        <v>196.06980536436458</v>
      </c>
      <c r="K488">
        <f>IF(MIN(LCOH!$C$18,J488)&gt;=$P$48*LCOH!$C$18, MIN(LCOH!$C$18,J488),0)</f>
        <v>0</v>
      </c>
      <c r="L488">
        <f t="shared" si="15"/>
        <v>196.06980536436458</v>
      </c>
      <c r="M488">
        <f>K488/LCOH!$C$18</f>
        <v>0</v>
      </c>
      <c r="N488">
        <f>K488/LCOH!$C$34</f>
        <v>0</v>
      </c>
    </row>
    <row r="489" spans="1:14" x14ac:dyDescent="0.35">
      <c r="A489">
        <f>'Profilo fotovoltaico'!B491*LCOH!$C$20</f>
        <v>132</v>
      </c>
      <c r="B489">
        <f>'Profilo eolico'!B491*LCOH!$C$21</f>
        <v>32.300000000000004</v>
      </c>
      <c r="C489">
        <f>$P$35*'Profilo fotovoltaico'!B491</f>
        <v>970.80880876611263</v>
      </c>
      <c r="D489">
        <f>$Q$37*'Profilo eolico'!B491</f>
        <v>188.4587070927509</v>
      </c>
      <c r="E489">
        <f>$P$39*'Profilo fotovoltaico'!B491+'Approvvigionamento energia'!$Q$39*'Profilo eolico'!B491</f>
        <v>384.04623251109132</v>
      </c>
      <c r="F489">
        <f>$P$41*'Profilo fotovoltaico'!B491+'Approvvigionamento energia'!$Q$41*'Profilo eolico'!B491</f>
        <v>579.63375792943179</v>
      </c>
      <c r="G489">
        <f>$P$43*'Profilo fotovoltaico'!B491+'Approvvigionamento energia'!$Q$43*'Profilo eolico'!B491</f>
        <v>775.22128334777221</v>
      </c>
      <c r="H489">
        <f t="shared" si="14"/>
        <v>1138.4335154826958</v>
      </c>
      <c r="I489">
        <f>IF(LCOH!$C$28=Menu!$A$1,'Approvvigionamento energia'!C489,0)+IF(LCOH!$C$28=Menu!$A$2,'Approvvigionamento energia'!D489,0)+IF(LCOH!$C$28=Menu!$A$3,'Approvvigionamento energia'!E489,0)+IF(LCOH!$C$28=Menu!$A$4,'Approvvigionamento energia'!F489,0)+IF(LCOH!$C$28=Menu!$A$5,'Approvvigionamento energia'!G489,0)+IF(LCOH!$C$28=Menu!$A$6,'Approvvigionamento energia'!H489,0)</f>
        <v>579.63375792943179</v>
      </c>
      <c r="J489">
        <f>'Approvvigionamento energia'!A489+'Approvvigionamento energia'!B489+'Approvvigionamento energia'!I489</f>
        <v>743.93375792943175</v>
      </c>
      <c r="K489">
        <f>IF(MIN(LCOH!$C$18,J489)&gt;=$P$48*LCOH!$C$18, MIN(LCOH!$C$18,J489),0)</f>
        <v>743.93375792943175</v>
      </c>
      <c r="L489">
        <f t="shared" si="15"/>
        <v>0</v>
      </c>
      <c r="M489">
        <f>K489/LCOH!$C$18</f>
        <v>0.49595583861962117</v>
      </c>
      <c r="N489">
        <f>K489/LCOH!$C$34</f>
        <v>14.333983775133561</v>
      </c>
    </row>
    <row r="490" spans="1:14" x14ac:dyDescent="0.35">
      <c r="A490">
        <f>'Profilo fotovoltaico'!B492*LCOH!$C$20</f>
        <v>273</v>
      </c>
      <c r="B490">
        <f>'Profilo eolico'!B492*LCOH!$C$21</f>
        <v>22.599999999999998</v>
      </c>
      <c r="C490">
        <f>$P$35*'Profilo fotovoltaico'!B492</f>
        <v>2007.8091272208239</v>
      </c>
      <c r="D490">
        <f>$Q$37*'Profilo eolico'!B492</f>
        <v>131.86274861598048</v>
      </c>
      <c r="E490">
        <f>$P$39*'Profilo fotovoltaico'!B492+'Approvvigionamento energia'!$Q$39*'Profilo eolico'!B492</f>
        <v>600.84934326719133</v>
      </c>
      <c r="F490">
        <f>$P$41*'Profilo fotovoltaico'!B492+'Approvvigionamento energia'!$Q$41*'Profilo eolico'!B492</f>
        <v>1069.8359379184021</v>
      </c>
      <c r="G490">
        <f>$P$43*'Profilo fotovoltaico'!B492+'Approvvigionamento energia'!$Q$43*'Profilo eolico'!B492</f>
        <v>1538.822532569613</v>
      </c>
      <c r="H490">
        <f t="shared" si="14"/>
        <v>1138.4335154826958</v>
      </c>
      <c r="I490">
        <f>IF(LCOH!$C$28=Menu!$A$1,'Approvvigionamento energia'!C490,0)+IF(LCOH!$C$28=Menu!$A$2,'Approvvigionamento energia'!D490,0)+IF(LCOH!$C$28=Menu!$A$3,'Approvvigionamento energia'!E490,0)+IF(LCOH!$C$28=Menu!$A$4,'Approvvigionamento energia'!F490,0)+IF(LCOH!$C$28=Menu!$A$5,'Approvvigionamento energia'!G490,0)+IF(LCOH!$C$28=Menu!$A$6,'Approvvigionamento energia'!H490,0)</f>
        <v>1069.8359379184021</v>
      </c>
      <c r="J490">
        <f>'Approvvigionamento energia'!A490+'Approvvigionamento energia'!B490+'Approvvigionamento energia'!I490</f>
        <v>1365.435937918402</v>
      </c>
      <c r="K490">
        <f>IF(MIN(LCOH!$C$18,J490)&gt;=$P$48*LCOH!$C$18, MIN(LCOH!$C$18,J490),0)</f>
        <v>1365.435937918402</v>
      </c>
      <c r="L490">
        <f t="shared" si="15"/>
        <v>0</v>
      </c>
      <c r="M490">
        <f>K490/LCOH!$C$18</f>
        <v>0.91029062527893467</v>
      </c>
      <c r="N490">
        <f>K490/LCOH!$C$34</f>
        <v>26.308977609217767</v>
      </c>
    </row>
    <row r="491" spans="1:14" x14ac:dyDescent="0.35">
      <c r="A491">
        <f>'Profilo fotovoltaico'!B493*LCOH!$C$20</f>
        <v>384</v>
      </c>
      <c r="B491">
        <f>'Profilo eolico'!B493*LCOH!$C$21</f>
        <v>21.5</v>
      </c>
      <c r="C491">
        <f>$P$35*'Profilo fotovoltaico'!B493</f>
        <v>2824.1710800468732</v>
      </c>
      <c r="D491">
        <f>$Q$37*'Profilo eolico'!B493</f>
        <v>125.44465023201683</v>
      </c>
      <c r="E491">
        <f>$P$39*'Profilo fotovoltaico'!B493+'Approvvigionamento energia'!$Q$39*'Profilo eolico'!B493</f>
        <v>800.12625768573093</v>
      </c>
      <c r="F491">
        <f>$P$41*'Profilo fotovoltaico'!B493+'Approvvigionamento energia'!$Q$41*'Profilo eolico'!B493</f>
        <v>1474.8078651394451</v>
      </c>
      <c r="G491">
        <f>$P$43*'Profilo fotovoltaico'!B493+'Approvvigionamento energia'!$Q$43*'Profilo eolico'!B493</f>
        <v>2149.489472593159</v>
      </c>
      <c r="H491">
        <f t="shared" si="14"/>
        <v>1138.4335154826958</v>
      </c>
      <c r="I491">
        <f>IF(LCOH!$C$28=Menu!$A$1,'Approvvigionamento energia'!C491,0)+IF(LCOH!$C$28=Menu!$A$2,'Approvvigionamento energia'!D491,0)+IF(LCOH!$C$28=Menu!$A$3,'Approvvigionamento energia'!E491,0)+IF(LCOH!$C$28=Menu!$A$4,'Approvvigionamento energia'!F491,0)+IF(LCOH!$C$28=Menu!$A$5,'Approvvigionamento energia'!G491,0)+IF(LCOH!$C$28=Menu!$A$6,'Approvvigionamento energia'!H491,0)</f>
        <v>1474.8078651394451</v>
      </c>
      <c r="J491">
        <f>'Approvvigionamento energia'!A491+'Approvvigionamento energia'!B491+'Approvvigionamento energia'!I491</f>
        <v>1880.3078651394451</v>
      </c>
      <c r="K491">
        <f>IF(MIN(LCOH!$C$18,J491)&gt;=$P$48*LCOH!$C$18, MIN(LCOH!$C$18,J491),0)</f>
        <v>1500</v>
      </c>
      <c r="L491">
        <f t="shared" si="15"/>
        <v>380.30786513944508</v>
      </c>
      <c r="M491">
        <f>K491/LCOH!$C$18</f>
        <v>1</v>
      </c>
      <c r="N491">
        <f>K491/LCOH!$C$34</f>
        <v>28.901734104046245</v>
      </c>
    </row>
    <row r="492" spans="1:14" x14ac:dyDescent="0.35">
      <c r="A492">
        <f>'Profilo fotovoltaico'!B494*LCOH!$C$20</f>
        <v>452</v>
      </c>
      <c r="B492">
        <f>'Profilo eolico'!B494*LCOH!$C$21</f>
        <v>25.8</v>
      </c>
      <c r="C492">
        <f>$P$35*'Profilo fotovoltaico'!B494</f>
        <v>3324.2847088051735</v>
      </c>
      <c r="D492">
        <f>$Q$37*'Profilo eolico'!B494</f>
        <v>150.5335802784202</v>
      </c>
      <c r="E492">
        <f>$P$39*'Profilo fotovoltaico'!B494+'Approvvigionamento energia'!$Q$39*'Profilo eolico'!B494</f>
        <v>943.97136241010855</v>
      </c>
      <c r="F492">
        <f>$P$41*'Profilo fotovoltaico'!B494+'Approvvigionamento energia'!$Q$41*'Profilo eolico'!B494</f>
        <v>1737.4091445417969</v>
      </c>
      <c r="G492">
        <f>$P$43*'Profilo fotovoltaico'!B494+'Approvvigionamento energia'!$Q$43*'Profilo eolico'!B494</f>
        <v>2530.8469266734851</v>
      </c>
      <c r="H492">
        <f t="shared" si="14"/>
        <v>1138.4335154826958</v>
      </c>
      <c r="I492">
        <f>IF(LCOH!$C$28=Menu!$A$1,'Approvvigionamento energia'!C492,0)+IF(LCOH!$C$28=Menu!$A$2,'Approvvigionamento energia'!D492,0)+IF(LCOH!$C$28=Menu!$A$3,'Approvvigionamento energia'!E492,0)+IF(LCOH!$C$28=Menu!$A$4,'Approvvigionamento energia'!F492,0)+IF(LCOH!$C$28=Menu!$A$5,'Approvvigionamento energia'!G492,0)+IF(LCOH!$C$28=Menu!$A$6,'Approvvigionamento energia'!H492,0)</f>
        <v>1737.4091445417969</v>
      </c>
      <c r="J492">
        <f>'Approvvigionamento energia'!A492+'Approvvigionamento energia'!B492+'Approvvigionamento energia'!I492</f>
        <v>2215.2091445417968</v>
      </c>
      <c r="K492">
        <f>IF(MIN(LCOH!$C$18,J492)&gt;=$P$48*LCOH!$C$18, MIN(LCOH!$C$18,J492),0)</f>
        <v>1500</v>
      </c>
      <c r="L492">
        <f t="shared" si="15"/>
        <v>715.20914454179683</v>
      </c>
      <c r="M492">
        <f>K492/LCOH!$C$18</f>
        <v>1</v>
      </c>
      <c r="N492">
        <f>K492/LCOH!$C$34</f>
        <v>28.901734104046245</v>
      </c>
    </row>
    <row r="493" spans="1:14" x14ac:dyDescent="0.35">
      <c r="A493">
        <f>'Profilo fotovoltaico'!B495*LCOH!$C$20</f>
        <v>466</v>
      </c>
      <c r="B493">
        <f>'Profilo eolico'!B495*LCOH!$C$21</f>
        <v>33.5</v>
      </c>
      <c r="C493">
        <f>$P$35*'Profilo fotovoltaico'!B495</f>
        <v>3427.2492794318823</v>
      </c>
      <c r="D493">
        <f>$Q$37*'Profilo eolico'!B495</f>
        <v>195.46026896616578</v>
      </c>
      <c r="E493">
        <f>$P$39*'Profilo fotovoltaico'!B495+'Approvvigionamento energia'!$Q$39*'Profilo eolico'!B495</f>
        <v>1003.4075215825949</v>
      </c>
      <c r="F493">
        <f>$P$41*'Profilo fotovoltaico'!B495+'Approvvigionamento energia'!$Q$41*'Profilo eolico'!B495</f>
        <v>1811.354774199024</v>
      </c>
      <c r="G493">
        <f>$P$43*'Profilo fotovoltaico'!B495+'Approvvigionamento energia'!$Q$43*'Profilo eolico'!B495</f>
        <v>2619.3020268154532</v>
      </c>
      <c r="H493">
        <f t="shared" si="14"/>
        <v>1138.4335154826958</v>
      </c>
      <c r="I493">
        <f>IF(LCOH!$C$28=Menu!$A$1,'Approvvigionamento energia'!C493,0)+IF(LCOH!$C$28=Menu!$A$2,'Approvvigionamento energia'!D493,0)+IF(LCOH!$C$28=Menu!$A$3,'Approvvigionamento energia'!E493,0)+IF(LCOH!$C$28=Menu!$A$4,'Approvvigionamento energia'!F493,0)+IF(LCOH!$C$28=Menu!$A$5,'Approvvigionamento energia'!G493,0)+IF(LCOH!$C$28=Menu!$A$6,'Approvvigionamento energia'!H493,0)</f>
        <v>1811.354774199024</v>
      </c>
      <c r="J493">
        <f>'Approvvigionamento energia'!A493+'Approvvigionamento energia'!B493+'Approvvigionamento energia'!I493</f>
        <v>2310.8547741990242</v>
      </c>
      <c r="K493">
        <f>IF(MIN(LCOH!$C$18,J493)&gt;=$P$48*LCOH!$C$18, MIN(LCOH!$C$18,J493),0)</f>
        <v>1500</v>
      </c>
      <c r="L493">
        <f t="shared" si="15"/>
        <v>810.85477419902418</v>
      </c>
      <c r="M493">
        <f>K493/LCOH!$C$18</f>
        <v>1</v>
      </c>
      <c r="N493">
        <f>K493/LCOH!$C$34</f>
        <v>28.901734104046245</v>
      </c>
    </row>
    <row r="494" spans="1:14" x14ac:dyDescent="0.35">
      <c r="A494">
        <f>'Profilo fotovoltaico'!B496*LCOH!$C$20</f>
        <v>422</v>
      </c>
      <c r="B494">
        <f>'Profilo eolico'!B496*LCOH!$C$21</f>
        <v>42</v>
      </c>
      <c r="C494">
        <f>$P$35*'Profilo fotovoltaico'!B496</f>
        <v>3103.6463431765114</v>
      </c>
      <c r="D494">
        <f>$Q$37*'Profilo eolico'!B496</f>
        <v>245.05466556952126</v>
      </c>
      <c r="E494">
        <f>$P$39*'Profilo fotovoltaico'!B496+'Approvvigionamento energia'!$Q$39*'Profilo eolico'!B496</f>
        <v>959.70258497126883</v>
      </c>
      <c r="F494">
        <f>$P$41*'Profilo fotovoltaico'!B496+'Approvvigionamento energia'!$Q$41*'Profilo eolico'!B496</f>
        <v>1674.3505043730163</v>
      </c>
      <c r="G494">
        <f>$P$43*'Profilo fotovoltaico'!B496+'Approvvigionamento energia'!$Q$43*'Profilo eolico'!B496</f>
        <v>2388.998423774764</v>
      </c>
      <c r="H494">
        <f t="shared" si="14"/>
        <v>1138.4335154826958</v>
      </c>
      <c r="I494">
        <f>IF(LCOH!$C$28=Menu!$A$1,'Approvvigionamento energia'!C494,0)+IF(LCOH!$C$28=Menu!$A$2,'Approvvigionamento energia'!D494,0)+IF(LCOH!$C$28=Menu!$A$3,'Approvvigionamento energia'!E494,0)+IF(LCOH!$C$28=Menu!$A$4,'Approvvigionamento energia'!F494,0)+IF(LCOH!$C$28=Menu!$A$5,'Approvvigionamento energia'!G494,0)+IF(LCOH!$C$28=Menu!$A$6,'Approvvigionamento energia'!H494,0)</f>
        <v>1674.3505043730163</v>
      </c>
      <c r="J494">
        <f>'Approvvigionamento energia'!A494+'Approvvigionamento energia'!B494+'Approvvigionamento energia'!I494</f>
        <v>2138.3505043730165</v>
      </c>
      <c r="K494">
        <f>IF(MIN(LCOH!$C$18,J494)&gt;=$P$48*LCOH!$C$18, MIN(LCOH!$C$18,J494),0)</f>
        <v>1500</v>
      </c>
      <c r="L494">
        <f t="shared" si="15"/>
        <v>638.35050437301652</v>
      </c>
      <c r="M494">
        <f>K494/LCOH!$C$18</f>
        <v>1</v>
      </c>
      <c r="N494">
        <f>K494/LCOH!$C$34</f>
        <v>28.901734104046245</v>
      </c>
    </row>
    <row r="495" spans="1:14" x14ac:dyDescent="0.35">
      <c r="A495">
        <f>'Profilo fotovoltaico'!B497*LCOH!$C$20</f>
        <v>337</v>
      </c>
      <c r="B495">
        <f>'Profilo eolico'!B497*LCOH!$C$21</f>
        <v>49.8</v>
      </c>
      <c r="C495">
        <f>$P$35*'Profilo fotovoltaico'!B497</f>
        <v>2478.5043072286362</v>
      </c>
      <c r="D495">
        <f>$Q$37*'Profilo eolico'!B497</f>
        <v>290.56481774671806</v>
      </c>
      <c r="E495">
        <f>$P$39*'Profilo fotovoltaico'!B497+'Approvvigionamento energia'!$Q$39*'Profilo eolico'!B497</f>
        <v>837.54969011719754</v>
      </c>
      <c r="F495">
        <f>$P$41*'Profilo fotovoltaico'!B497+'Approvvigionamento energia'!$Q$41*'Profilo eolico'!B497</f>
        <v>1384.5345624876772</v>
      </c>
      <c r="G495">
        <f>$P$43*'Profilo fotovoltaico'!B497+'Approvvigionamento energia'!$Q$43*'Profilo eolico'!B497</f>
        <v>1931.5194348581567</v>
      </c>
      <c r="H495">
        <f t="shared" si="14"/>
        <v>1138.4335154826958</v>
      </c>
      <c r="I495">
        <f>IF(LCOH!$C$28=Menu!$A$1,'Approvvigionamento energia'!C495,0)+IF(LCOH!$C$28=Menu!$A$2,'Approvvigionamento energia'!D495,0)+IF(LCOH!$C$28=Menu!$A$3,'Approvvigionamento energia'!E495,0)+IF(LCOH!$C$28=Menu!$A$4,'Approvvigionamento energia'!F495,0)+IF(LCOH!$C$28=Menu!$A$5,'Approvvigionamento energia'!G495,0)+IF(LCOH!$C$28=Menu!$A$6,'Approvvigionamento energia'!H495,0)</f>
        <v>1384.5345624876772</v>
      </c>
      <c r="J495">
        <f>'Approvvigionamento energia'!A495+'Approvvigionamento energia'!B495+'Approvvigionamento energia'!I495</f>
        <v>1771.3345624876772</v>
      </c>
      <c r="K495">
        <f>IF(MIN(LCOH!$C$18,J495)&gt;=$P$48*LCOH!$C$18, MIN(LCOH!$C$18,J495),0)</f>
        <v>1500</v>
      </c>
      <c r="L495">
        <f t="shared" si="15"/>
        <v>271.3345624876772</v>
      </c>
      <c r="M495">
        <f>K495/LCOH!$C$18</f>
        <v>1</v>
      </c>
      <c r="N495">
        <f>K495/LCOH!$C$34</f>
        <v>28.901734104046245</v>
      </c>
    </row>
    <row r="496" spans="1:14" x14ac:dyDescent="0.35">
      <c r="A496">
        <f>'Profilo fotovoltaico'!B498*LCOH!$C$20</f>
        <v>203</v>
      </c>
      <c r="B496">
        <f>'Profilo eolico'!B498*LCOH!$C$21</f>
        <v>56.7</v>
      </c>
      <c r="C496">
        <f>$P$35*'Profilo fotovoltaico'!B498</f>
        <v>1492.9862740872793</v>
      </c>
      <c r="D496">
        <f>$Q$37*'Profilo eolico'!B498</f>
        <v>330.82379851885372</v>
      </c>
      <c r="E496">
        <f>$P$39*'Profilo fotovoltaico'!B498+'Approvvigionamento energia'!$Q$39*'Profilo eolico'!B498</f>
        <v>621.36441741096007</v>
      </c>
      <c r="F496">
        <f>$P$41*'Profilo fotovoltaico'!B498+'Approvvigionamento energia'!$Q$41*'Profilo eolico'!B498</f>
        <v>911.90503630306648</v>
      </c>
      <c r="G496">
        <f>$P$43*'Profilo fotovoltaico'!B498+'Approvvigionamento energia'!$Q$43*'Profilo eolico'!B498</f>
        <v>1202.4456551951728</v>
      </c>
      <c r="H496">
        <f t="shared" si="14"/>
        <v>1138.4335154826958</v>
      </c>
      <c r="I496">
        <f>IF(LCOH!$C$28=Menu!$A$1,'Approvvigionamento energia'!C496,0)+IF(LCOH!$C$28=Menu!$A$2,'Approvvigionamento energia'!D496,0)+IF(LCOH!$C$28=Menu!$A$3,'Approvvigionamento energia'!E496,0)+IF(LCOH!$C$28=Menu!$A$4,'Approvvigionamento energia'!F496,0)+IF(LCOH!$C$28=Menu!$A$5,'Approvvigionamento energia'!G496,0)+IF(LCOH!$C$28=Menu!$A$6,'Approvvigionamento energia'!H496,0)</f>
        <v>911.90503630306648</v>
      </c>
      <c r="J496">
        <f>'Approvvigionamento energia'!A496+'Approvvigionamento energia'!B496+'Approvvigionamento energia'!I496</f>
        <v>1171.6050363030665</v>
      </c>
      <c r="K496">
        <f>IF(MIN(LCOH!$C$18,J496)&gt;=$P$48*LCOH!$C$18, MIN(LCOH!$C$18,J496),0)</f>
        <v>1171.6050363030665</v>
      </c>
      <c r="L496">
        <f t="shared" si="15"/>
        <v>0</v>
      </c>
      <c r="M496">
        <f>K496/LCOH!$C$18</f>
        <v>0.7810700242020443</v>
      </c>
      <c r="N496">
        <f>K496/LCOH!$C$34</f>
        <v>22.57427815612845</v>
      </c>
    </row>
    <row r="497" spans="1:14" x14ac:dyDescent="0.35">
      <c r="A497">
        <f>'Profilo fotovoltaico'!B499*LCOH!$C$20</f>
        <v>48</v>
      </c>
      <c r="B497">
        <f>'Profilo eolico'!B499*LCOH!$C$21</f>
        <v>69.2</v>
      </c>
      <c r="C497">
        <f>$P$35*'Profilo fotovoltaico'!B499</f>
        <v>353.02138500585914</v>
      </c>
      <c r="D497">
        <f>$Q$37*'Profilo eolico'!B499</f>
        <v>403.75673470025885</v>
      </c>
      <c r="E497">
        <f>$P$39*'Profilo fotovoltaico'!B499+'Approvvigionamento energia'!$Q$39*'Profilo eolico'!B499</f>
        <v>391.07289727665892</v>
      </c>
      <c r="F497">
        <f>$P$41*'Profilo fotovoltaico'!B499+'Approvvigionamento energia'!$Q$41*'Profilo eolico'!B499</f>
        <v>378.389059853059</v>
      </c>
      <c r="G497">
        <f>$P$43*'Profilo fotovoltaico'!B499+'Approvvigionamento energia'!$Q$43*'Profilo eolico'!B499</f>
        <v>365.70522242945907</v>
      </c>
      <c r="H497">
        <f t="shared" si="14"/>
        <v>1138.4335154826958</v>
      </c>
      <c r="I497">
        <f>IF(LCOH!$C$28=Menu!$A$1,'Approvvigionamento energia'!C497,0)+IF(LCOH!$C$28=Menu!$A$2,'Approvvigionamento energia'!D497,0)+IF(LCOH!$C$28=Menu!$A$3,'Approvvigionamento energia'!E497,0)+IF(LCOH!$C$28=Menu!$A$4,'Approvvigionamento energia'!F497,0)+IF(LCOH!$C$28=Menu!$A$5,'Approvvigionamento energia'!G497,0)+IF(LCOH!$C$28=Menu!$A$6,'Approvvigionamento energia'!H497,0)</f>
        <v>378.389059853059</v>
      </c>
      <c r="J497">
        <f>'Approvvigionamento energia'!A497+'Approvvigionamento energia'!B497+'Approvvigionamento energia'!I497</f>
        <v>495.58905985305898</v>
      </c>
      <c r="K497">
        <f>IF(MIN(LCOH!$C$18,J497)&gt;=$P$48*LCOH!$C$18, MIN(LCOH!$C$18,J497),0)</f>
        <v>495.58905985305898</v>
      </c>
      <c r="L497">
        <f t="shared" si="15"/>
        <v>0</v>
      </c>
      <c r="M497">
        <f>K497/LCOH!$C$18</f>
        <v>0.33039270656870601</v>
      </c>
      <c r="N497">
        <f>K497/LCOH!$C$34</f>
        <v>9.5489221551649131</v>
      </c>
    </row>
    <row r="498" spans="1:14" x14ac:dyDescent="0.35">
      <c r="A498">
        <f>'Profilo fotovoltaico'!B500*LCOH!$C$20</f>
        <v>0</v>
      </c>
      <c r="B498">
        <f>'Profilo eolico'!B500*LCOH!$C$21</f>
        <v>79.900000000000006</v>
      </c>
      <c r="C498">
        <f>$P$35*'Profilo fotovoltaico'!B500</f>
        <v>0</v>
      </c>
      <c r="D498">
        <f>$Q$37*'Profilo eolico'!B500</f>
        <v>466.18732807154163</v>
      </c>
      <c r="E498">
        <f>$P$39*'Profilo fotovoltaico'!B500+'Approvvigionamento energia'!$Q$39*'Profilo eolico'!B500</f>
        <v>349.64049605365619</v>
      </c>
      <c r="F498">
        <f>$P$41*'Profilo fotovoltaico'!B500+'Approvvigionamento energia'!$Q$41*'Profilo eolico'!B500</f>
        <v>233.09366403577081</v>
      </c>
      <c r="G498">
        <f>$P$43*'Profilo fotovoltaico'!B500+'Approvvigionamento energia'!$Q$43*'Profilo eolico'!B500</f>
        <v>116.54683201788541</v>
      </c>
      <c r="H498">
        <f t="shared" si="14"/>
        <v>1138.4335154826958</v>
      </c>
      <c r="I498">
        <f>IF(LCOH!$C$28=Menu!$A$1,'Approvvigionamento energia'!C498,0)+IF(LCOH!$C$28=Menu!$A$2,'Approvvigionamento energia'!D498,0)+IF(LCOH!$C$28=Menu!$A$3,'Approvvigionamento energia'!E498,0)+IF(LCOH!$C$28=Menu!$A$4,'Approvvigionamento energia'!F498,0)+IF(LCOH!$C$28=Menu!$A$5,'Approvvigionamento energia'!G498,0)+IF(LCOH!$C$28=Menu!$A$6,'Approvvigionamento energia'!H498,0)</f>
        <v>233.09366403577081</v>
      </c>
      <c r="J498">
        <f>'Approvvigionamento energia'!A498+'Approvvigionamento energia'!B498+'Approvvigionamento energia'!I498</f>
        <v>312.99366403577085</v>
      </c>
      <c r="K498">
        <f>IF(MIN(LCOH!$C$18,J498)&gt;=$P$48*LCOH!$C$18, MIN(LCOH!$C$18,J498),0)</f>
        <v>0</v>
      </c>
      <c r="L498">
        <f t="shared" si="15"/>
        <v>312.99366403577085</v>
      </c>
      <c r="M498">
        <f>K498/LCOH!$C$18</f>
        <v>0</v>
      </c>
      <c r="N498">
        <f>K498/LCOH!$C$34</f>
        <v>0</v>
      </c>
    </row>
    <row r="499" spans="1:14" x14ac:dyDescent="0.35">
      <c r="A499">
        <f>'Profilo fotovoltaico'!B501*LCOH!$C$20</f>
        <v>0</v>
      </c>
      <c r="B499">
        <f>'Profilo eolico'!B501*LCOH!$C$21</f>
        <v>83.6</v>
      </c>
      <c r="C499">
        <f>$P$35*'Profilo fotovoltaico'!B501</f>
        <v>0</v>
      </c>
      <c r="D499">
        <f>$Q$37*'Profilo eolico'!B501</f>
        <v>487.77547718123753</v>
      </c>
      <c r="E499">
        <f>$P$39*'Profilo fotovoltaico'!B501+'Approvvigionamento energia'!$Q$39*'Profilo eolico'!B501</f>
        <v>365.83160788592812</v>
      </c>
      <c r="F499">
        <f>$P$41*'Profilo fotovoltaico'!B501+'Approvvigionamento energia'!$Q$41*'Profilo eolico'!B501</f>
        <v>243.88773859061877</v>
      </c>
      <c r="G499">
        <f>$P$43*'Profilo fotovoltaico'!B501+'Approvvigionamento energia'!$Q$43*'Profilo eolico'!B501</f>
        <v>121.94386929530938</v>
      </c>
      <c r="H499">
        <f t="shared" si="14"/>
        <v>1138.4335154826958</v>
      </c>
      <c r="I499">
        <f>IF(LCOH!$C$28=Menu!$A$1,'Approvvigionamento energia'!C499,0)+IF(LCOH!$C$28=Menu!$A$2,'Approvvigionamento energia'!D499,0)+IF(LCOH!$C$28=Menu!$A$3,'Approvvigionamento energia'!E499,0)+IF(LCOH!$C$28=Menu!$A$4,'Approvvigionamento energia'!F499,0)+IF(LCOH!$C$28=Menu!$A$5,'Approvvigionamento energia'!G499,0)+IF(LCOH!$C$28=Menu!$A$6,'Approvvigionamento energia'!H499,0)</f>
        <v>243.88773859061877</v>
      </c>
      <c r="J499">
        <f>'Approvvigionamento energia'!A499+'Approvvigionamento energia'!B499+'Approvvigionamento energia'!I499</f>
        <v>327.48773859061873</v>
      </c>
      <c r="K499">
        <f>IF(MIN(LCOH!$C$18,J499)&gt;=$P$48*LCOH!$C$18, MIN(LCOH!$C$18,J499),0)</f>
        <v>0</v>
      </c>
      <c r="L499">
        <f t="shared" si="15"/>
        <v>327.48773859061873</v>
      </c>
      <c r="M499">
        <f>K499/LCOH!$C$18</f>
        <v>0</v>
      </c>
      <c r="N499">
        <f>K499/LCOH!$C$34</f>
        <v>0</v>
      </c>
    </row>
    <row r="500" spans="1:14" x14ac:dyDescent="0.35">
      <c r="A500">
        <f>'Profilo fotovoltaico'!B502*LCOH!$C$20</f>
        <v>0</v>
      </c>
      <c r="B500">
        <f>'Profilo eolico'!B502*LCOH!$C$21</f>
        <v>81.400000000000006</v>
      </c>
      <c r="C500">
        <f>$P$35*'Profilo fotovoltaico'!B502</f>
        <v>0</v>
      </c>
      <c r="D500">
        <f>$Q$37*'Profilo eolico'!B502</f>
        <v>474.93928041331026</v>
      </c>
      <c r="E500">
        <f>$P$39*'Profilo fotovoltaico'!B502+'Approvvigionamento energia'!$Q$39*'Profilo eolico'!B502</f>
        <v>356.20446030998266</v>
      </c>
      <c r="F500">
        <f>$P$41*'Profilo fotovoltaico'!B502+'Approvvigionamento energia'!$Q$41*'Profilo eolico'!B502</f>
        <v>237.46964020665513</v>
      </c>
      <c r="G500">
        <f>$P$43*'Profilo fotovoltaico'!B502+'Approvvigionamento energia'!$Q$43*'Profilo eolico'!B502</f>
        <v>118.73482010332756</v>
      </c>
      <c r="H500">
        <f t="shared" si="14"/>
        <v>1138.4335154826958</v>
      </c>
      <c r="I500">
        <f>IF(LCOH!$C$28=Menu!$A$1,'Approvvigionamento energia'!C500,0)+IF(LCOH!$C$28=Menu!$A$2,'Approvvigionamento energia'!D500,0)+IF(LCOH!$C$28=Menu!$A$3,'Approvvigionamento energia'!E500,0)+IF(LCOH!$C$28=Menu!$A$4,'Approvvigionamento energia'!F500,0)+IF(LCOH!$C$28=Menu!$A$5,'Approvvigionamento energia'!G500,0)+IF(LCOH!$C$28=Menu!$A$6,'Approvvigionamento energia'!H500,0)</f>
        <v>237.46964020665513</v>
      </c>
      <c r="J500">
        <f>'Approvvigionamento energia'!A500+'Approvvigionamento energia'!B500+'Approvvigionamento energia'!I500</f>
        <v>318.86964020665516</v>
      </c>
      <c r="K500">
        <f>IF(MIN(LCOH!$C$18,J500)&gt;=$P$48*LCOH!$C$18, MIN(LCOH!$C$18,J500),0)</f>
        <v>0</v>
      </c>
      <c r="L500">
        <f t="shared" si="15"/>
        <v>318.86964020665516</v>
      </c>
      <c r="M500">
        <f>K500/LCOH!$C$18</f>
        <v>0</v>
      </c>
      <c r="N500">
        <f>K500/LCOH!$C$34</f>
        <v>0</v>
      </c>
    </row>
    <row r="501" spans="1:14" x14ac:dyDescent="0.35">
      <c r="A501">
        <f>'Profilo fotovoltaico'!B503*LCOH!$C$20</f>
        <v>0</v>
      </c>
      <c r="B501">
        <f>'Profilo eolico'!B503*LCOH!$C$21</f>
        <v>78.5</v>
      </c>
      <c r="C501">
        <f>$P$35*'Profilo fotovoltaico'!B503</f>
        <v>0</v>
      </c>
      <c r="D501">
        <f>$Q$37*'Profilo eolico'!B503</f>
        <v>458.01883921922428</v>
      </c>
      <c r="E501">
        <f>$P$39*'Profilo fotovoltaico'!B503+'Approvvigionamento energia'!$Q$39*'Profilo eolico'!B503</f>
        <v>343.51412941441816</v>
      </c>
      <c r="F501">
        <f>$P$41*'Profilo fotovoltaico'!B503+'Approvvigionamento energia'!$Q$41*'Profilo eolico'!B503</f>
        <v>229.00941960961214</v>
      </c>
      <c r="G501">
        <f>$P$43*'Profilo fotovoltaico'!B503+'Approvvigionamento energia'!$Q$43*'Profilo eolico'!B503</f>
        <v>114.50470980480607</v>
      </c>
      <c r="H501">
        <f t="shared" si="14"/>
        <v>1138.4335154826958</v>
      </c>
      <c r="I501">
        <f>IF(LCOH!$C$28=Menu!$A$1,'Approvvigionamento energia'!C501,0)+IF(LCOH!$C$28=Menu!$A$2,'Approvvigionamento energia'!D501,0)+IF(LCOH!$C$28=Menu!$A$3,'Approvvigionamento energia'!E501,0)+IF(LCOH!$C$28=Menu!$A$4,'Approvvigionamento energia'!F501,0)+IF(LCOH!$C$28=Menu!$A$5,'Approvvigionamento energia'!G501,0)+IF(LCOH!$C$28=Menu!$A$6,'Approvvigionamento energia'!H501,0)</f>
        <v>229.00941960961214</v>
      </c>
      <c r="J501">
        <f>'Approvvigionamento energia'!A501+'Approvvigionamento energia'!B501+'Approvvigionamento energia'!I501</f>
        <v>307.50941960961211</v>
      </c>
      <c r="K501">
        <f>IF(MIN(LCOH!$C$18,J501)&gt;=$P$48*LCOH!$C$18, MIN(LCOH!$C$18,J501),0)</f>
        <v>0</v>
      </c>
      <c r="L501">
        <f t="shared" si="15"/>
        <v>307.50941960961211</v>
      </c>
      <c r="M501">
        <f>K501/LCOH!$C$18</f>
        <v>0</v>
      </c>
      <c r="N501">
        <f>K501/LCOH!$C$34</f>
        <v>0</v>
      </c>
    </row>
    <row r="502" spans="1:14" x14ac:dyDescent="0.35">
      <c r="A502">
        <f>'Profilo fotovoltaico'!B504*LCOH!$C$20</f>
        <v>0</v>
      </c>
      <c r="B502">
        <f>'Profilo eolico'!B504*LCOH!$C$21</f>
        <v>76</v>
      </c>
      <c r="C502">
        <f>$P$35*'Profilo fotovoltaico'!B504</f>
        <v>0</v>
      </c>
      <c r="D502">
        <f>$Q$37*'Profilo eolico'!B504</f>
        <v>443.43225198294323</v>
      </c>
      <c r="E502">
        <f>$P$39*'Profilo fotovoltaico'!B504+'Approvvigionamento energia'!$Q$39*'Profilo eolico'!B504</f>
        <v>332.57418898720738</v>
      </c>
      <c r="F502">
        <f>$P$41*'Profilo fotovoltaico'!B504+'Approvvigionamento energia'!$Q$41*'Profilo eolico'!B504</f>
        <v>221.71612599147161</v>
      </c>
      <c r="G502">
        <f>$P$43*'Profilo fotovoltaico'!B504+'Approvvigionamento energia'!$Q$43*'Profilo eolico'!B504</f>
        <v>110.85806299573581</v>
      </c>
      <c r="H502">
        <f t="shared" si="14"/>
        <v>1138.4335154826958</v>
      </c>
      <c r="I502">
        <f>IF(LCOH!$C$28=Menu!$A$1,'Approvvigionamento energia'!C502,0)+IF(LCOH!$C$28=Menu!$A$2,'Approvvigionamento energia'!D502,0)+IF(LCOH!$C$28=Menu!$A$3,'Approvvigionamento energia'!E502,0)+IF(LCOH!$C$28=Menu!$A$4,'Approvvigionamento energia'!F502,0)+IF(LCOH!$C$28=Menu!$A$5,'Approvvigionamento energia'!G502,0)+IF(LCOH!$C$28=Menu!$A$6,'Approvvigionamento energia'!H502,0)</f>
        <v>221.71612599147161</v>
      </c>
      <c r="J502">
        <f>'Approvvigionamento energia'!A502+'Approvvigionamento energia'!B502+'Approvvigionamento energia'!I502</f>
        <v>297.71612599147159</v>
      </c>
      <c r="K502">
        <f>IF(MIN(LCOH!$C$18,J502)&gt;=$P$48*LCOH!$C$18, MIN(LCOH!$C$18,J502),0)</f>
        <v>0</v>
      </c>
      <c r="L502">
        <f t="shared" si="15"/>
        <v>297.71612599147159</v>
      </c>
      <c r="M502">
        <f>K502/LCOH!$C$18</f>
        <v>0</v>
      </c>
      <c r="N502">
        <f>K502/LCOH!$C$34</f>
        <v>0</v>
      </c>
    </row>
    <row r="503" spans="1:14" x14ac:dyDescent="0.35">
      <c r="A503">
        <f>'Profilo fotovoltaico'!B505*LCOH!$C$20</f>
        <v>0</v>
      </c>
      <c r="B503">
        <f>'Profilo eolico'!B505*LCOH!$C$21</f>
        <v>72.8</v>
      </c>
      <c r="C503">
        <f>$P$35*'Profilo fotovoltaico'!B505</f>
        <v>0</v>
      </c>
      <c r="D503">
        <f>$Q$37*'Profilo eolico'!B505</f>
        <v>424.76142032050353</v>
      </c>
      <c r="E503">
        <f>$P$39*'Profilo fotovoltaico'!B505+'Approvvigionamento energia'!$Q$39*'Profilo eolico'!B505</f>
        <v>318.57106524037766</v>
      </c>
      <c r="F503">
        <f>$P$41*'Profilo fotovoltaico'!B505+'Approvvigionamento energia'!$Q$41*'Profilo eolico'!B505</f>
        <v>212.38071016025177</v>
      </c>
      <c r="G503">
        <f>$P$43*'Profilo fotovoltaico'!B505+'Approvvigionamento energia'!$Q$43*'Profilo eolico'!B505</f>
        <v>106.19035508012588</v>
      </c>
      <c r="H503">
        <f t="shared" si="14"/>
        <v>1138.4335154826958</v>
      </c>
      <c r="I503">
        <f>IF(LCOH!$C$28=Menu!$A$1,'Approvvigionamento energia'!C503,0)+IF(LCOH!$C$28=Menu!$A$2,'Approvvigionamento energia'!D503,0)+IF(LCOH!$C$28=Menu!$A$3,'Approvvigionamento energia'!E503,0)+IF(LCOH!$C$28=Menu!$A$4,'Approvvigionamento energia'!F503,0)+IF(LCOH!$C$28=Menu!$A$5,'Approvvigionamento energia'!G503,0)+IF(LCOH!$C$28=Menu!$A$6,'Approvvigionamento energia'!H503,0)</f>
        <v>212.38071016025177</v>
      </c>
      <c r="J503">
        <f>'Approvvigionamento energia'!A503+'Approvvigionamento energia'!B503+'Approvvigionamento energia'!I503</f>
        <v>285.18071016025175</v>
      </c>
      <c r="K503">
        <f>IF(MIN(LCOH!$C$18,J503)&gt;=$P$48*LCOH!$C$18, MIN(LCOH!$C$18,J503),0)</f>
        <v>0</v>
      </c>
      <c r="L503">
        <f t="shared" si="15"/>
        <v>285.18071016025175</v>
      </c>
      <c r="M503">
        <f>K503/LCOH!$C$18</f>
        <v>0</v>
      </c>
      <c r="N503">
        <f>K503/LCOH!$C$34</f>
        <v>0</v>
      </c>
    </row>
    <row r="504" spans="1:14" x14ac:dyDescent="0.35">
      <c r="A504">
        <f>'Profilo fotovoltaico'!B506*LCOH!$C$20</f>
        <v>0</v>
      </c>
      <c r="B504">
        <f>'Profilo eolico'!B506*LCOH!$C$21</f>
        <v>70.400000000000006</v>
      </c>
      <c r="C504">
        <f>$P$35*'Profilo fotovoltaico'!B506</f>
        <v>0</v>
      </c>
      <c r="D504">
        <f>$Q$37*'Profilo eolico'!B506</f>
        <v>410.75829657367376</v>
      </c>
      <c r="E504">
        <f>$P$39*'Profilo fotovoltaico'!B506+'Approvvigionamento energia'!$Q$39*'Profilo eolico'!B506</f>
        <v>308.06872243025532</v>
      </c>
      <c r="F504">
        <f>$P$41*'Profilo fotovoltaico'!B506+'Approvvigionamento energia'!$Q$41*'Profilo eolico'!B506</f>
        <v>205.37914828683688</v>
      </c>
      <c r="G504">
        <f>$P$43*'Profilo fotovoltaico'!B506+'Approvvigionamento energia'!$Q$43*'Profilo eolico'!B506</f>
        <v>102.68957414341844</v>
      </c>
      <c r="H504">
        <f t="shared" si="14"/>
        <v>1138.4335154826958</v>
      </c>
      <c r="I504">
        <f>IF(LCOH!$C$28=Menu!$A$1,'Approvvigionamento energia'!C504,0)+IF(LCOH!$C$28=Menu!$A$2,'Approvvigionamento energia'!D504,0)+IF(LCOH!$C$28=Menu!$A$3,'Approvvigionamento energia'!E504,0)+IF(LCOH!$C$28=Menu!$A$4,'Approvvigionamento energia'!F504,0)+IF(LCOH!$C$28=Menu!$A$5,'Approvvigionamento energia'!G504,0)+IF(LCOH!$C$28=Menu!$A$6,'Approvvigionamento energia'!H504,0)</f>
        <v>205.37914828683688</v>
      </c>
      <c r="J504">
        <f>'Approvvigionamento energia'!A504+'Approvvigionamento energia'!B504+'Approvvigionamento energia'!I504</f>
        <v>275.77914828683686</v>
      </c>
      <c r="K504">
        <f>IF(MIN(LCOH!$C$18,J504)&gt;=$P$48*LCOH!$C$18, MIN(LCOH!$C$18,J504),0)</f>
        <v>0</v>
      </c>
      <c r="L504">
        <f t="shared" si="15"/>
        <v>275.77914828683686</v>
      </c>
      <c r="M504">
        <f>K504/LCOH!$C$18</f>
        <v>0</v>
      </c>
      <c r="N504">
        <f>K504/LCOH!$C$34</f>
        <v>0</v>
      </c>
    </row>
    <row r="505" spans="1:14" x14ac:dyDescent="0.35">
      <c r="A505">
        <f>'Profilo fotovoltaico'!B507*LCOH!$C$20</f>
        <v>0</v>
      </c>
      <c r="B505">
        <f>'Profilo eolico'!B507*LCOH!$C$21</f>
        <v>70</v>
      </c>
      <c r="C505">
        <f>$P$35*'Profilo fotovoltaico'!B507</f>
        <v>0</v>
      </c>
      <c r="D505">
        <f>$Q$37*'Profilo eolico'!B507</f>
        <v>408.42444261586883</v>
      </c>
      <c r="E505">
        <f>$P$39*'Profilo fotovoltaico'!B507+'Approvvigionamento energia'!$Q$39*'Profilo eolico'!B507</f>
        <v>306.31833196190161</v>
      </c>
      <c r="F505">
        <f>$P$41*'Profilo fotovoltaico'!B507+'Approvvigionamento energia'!$Q$41*'Profilo eolico'!B507</f>
        <v>204.21222130793441</v>
      </c>
      <c r="G505">
        <f>$P$43*'Profilo fotovoltaico'!B507+'Approvvigionamento energia'!$Q$43*'Profilo eolico'!B507</f>
        <v>102.10611065396721</v>
      </c>
      <c r="H505">
        <f t="shared" si="14"/>
        <v>1138.4335154826958</v>
      </c>
      <c r="I505">
        <f>IF(LCOH!$C$28=Menu!$A$1,'Approvvigionamento energia'!C505,0)+IF(LCOH!$C$28=Menu!$A$2,'Approvvigionamento energia'!D505,0)+IF(LCOH!$C$28=Menu!$A$3,'Approvvigionamento energia'!E505,0)+IF(LCOH!$C$28=Menu!$A$4,'Approvvigionamento energia'!F505,0)+IF(LCOH!$C$28=Menu!$A$5,'Approvvigionamento energia'!G505,0)+IF(LCOH!$C$28=Menu!$A$6,'Approvvigionamento energia'!H505,0)</f>
        <v>204.21222130793441</v>
      </c>
      <c r="J505">
        <f>'Approvvigionamento energia'!A505+'Approvvigionamento energia'!B505+'Approvvigionamento energia'!I505</f>
        <v>274.21222130793444</v>
      </c>
      <c r="K505">
        <f>IF(MIN(LCOH!$C$18,J505)&gt;=$P$48*LCOH!$C$18, MIN(LCOH!$C$18,J505),0)</f>
        <v>0</v>
      </c>
      <c r="L505">
        <f t="shared" si="15"/>
        <v>274.21222130793444</v>
      </c>
      <c r="M505">
        <f>K505/LCOH!$C$18</f>
        <v>0</v>
      </c>
      <c r="N505">
        <f>K505/LCOH!$C$34</f>
        <v>0</v>
      </c>
    </row>
    <row r="506" spans="1:14" x14ac:dyDescent="0.35">
      <c r="A506">
        <f>'Profilo fotovoltaico'!B508*LCOH!$C$20</f>
        <v>0</v>
      </c>
      <c r="B506">
        <f>'Profilo eolico'!B508*LCOH!$C$21</f>
        <v>69.400000000000006</v>
      </c>
      <c r="C506">
        <f>$P$35*'Profilo fotovoltaico'!B508</f>
        <v>0</v>
      </c>
      <c r="D506">
        <f>$Q$37*'Profilo eolico'!B508</f>
        <v>404.92366167916134</v>
      </c>
      <c r="E506">
        <f>$P$39*'Profilo fotovoltaico'!B508+'Approvvigionamento energia'!$Q$39*'Profilo eolico'!B508</f>
        <v>303.69274625937101</v>
      </c>
      <c r="F506">
        <f>$P$41*'Profilo fotovoltaico'!B508+'Approvvigionamento energia'!$Q$41*'Profilo eolico'!B508</f>
        <v>202.46183083958067</v>
      </c>
      <c r="G506">
        <f>$P$43*'Profilo fotovoltaico'!B508+'Approvvigionamento energia'!$Q$43*'Profilo eolico'!B508</f>
        <v>101.23091541979034</v>
      </c>
      <c r="H506">
        <f t="shared" si="14"/>
        <v>1138.4335154826958</v>
      </c>
      <c r="I506">
        <f>IF(LCOH!$C$28=Menu!$A$1,'Approvvigionamento energia'!C506,0)+IF(LCOH!$C$28=Menu!$A$2,'Approvvigionamento energia'!D506,0)+IF(LCOH!$C$28=Menu!$A$3,'Approvvigionamento energia'!E506,0)+IF(LCOH!$C$28=Menu!$A$4,'Approvvigionamento energia'!F506,0)+IF(LCOH!$C$28=Menu!$A$5,'Approvvigionamento energia'!G506,0)+IF(LCOH!$C$28=Menu!$A$6,'Approvvigionamento energia'!H506,0)</f>
        <v>202.46183083958067</v>
      </c>
      <c r="J506">
        <f>'Approvvigionamento energia'!A506+'Approvvigionamento energia'!B506+'Approvvigionamento energia'!I506</f>
        <v>271.86183083958065</v>
      </c>
      <c r="K506">
        <f>IF(MIN(LCOH!$C$18,J506)&gt;=$P$48*LCOH!$C$18, MIN(LCOH!$C$18,J506),0)</f>
        <v>0</v>
      </c>
      <c r="L506">
        <f t="shared" si="15"/>
        <v>271.86183083958065</v>
      </c>
      <c r="M506">
        <f>K506/LCOH!$C$18</f>
        <v>0</v>
      </c>
      <c r="N506">
        <f>K506/LCOH!$C$34</f>
        <v>0</v>
      </c>
    </row>
    <row r="507" spans="1:14" x14ac:dyDescent="0.35">
      <c r="A507">
        <f>'Profilo fotovoltaico'!B509*LCOH!$C$20</f>
        <v>0</v>
      </c>
      <c r="B507">
        <f>'Profilo eolico'!B509*LCOH!$C$21</f>
        <v>70.3</v>
      </c>
      <c r="C507">
        <f>$P$35*'Profilo fotovoltaico'!B509</f>
        <v>0</v>
      </c>
      <c r="D507">
        <f>$Q$37*'Profilo eolico'!B509</f>
        <v>410.17483308422248</v>
      </c>
      <c r="E507">
        <f>$P$39*'Profilo fotovoltaico'!B509+'Approvvigionamento energia'!$Q$39*'Profilo eolico'!B509</f>
        <v>307.63112481316688</v>
      </c>
      <c r="F507">
        <f>$P$41*'Profilo fotovoltaico'!B509+'Approvvigionamento energia'!$Q$41*'Profilo eolico'!B509</f>
        <v>205.08741654211124</v>
      </c>
      <c r="G507">
        <f>$P$43*'Profilo fotovoltaico'!B509+'Approvvigionamento energia'!$Q$43*'Profilo eolico'!B509</f>
        <v>102.54370827105562</v>
      </c>
      <c r="H507">
        <f t="shared" si="14"/>
        <v>1138.4335154826958</v>
      </c>
      <c r="I507">
        <f>IF(LCOH!$C$28=Menu!$A$1,'Approvvigionamento energia'!C507,0)+IF(LCOH!$C$28=Menu!$A$2,'Approvvigionamento energia'!D507,0)+IF(LCOH!$C$28=Menu!$A$3,'Approvvigionamento energia'!E507,0)+IF(LCOH!$C$28=Menu!$A$4,'Approvvigionamento energia'!F507,0)+IF(LCOH!$C$28=Menu!$A$5,'Approvvigionamento energia'!G507,0)+IF(LCOH!$C$28=Menu!$A$6,'Approvvigionamento energia'!H507,0)</f>
        <v>205.08741654211124</v>
      </c>
      <c r="J507">
        <f>'Approvvigionamento energia'!A507+'Approvvigionamento energia'!B507+'Approvvigionamento energia'!I507</f>
        <v>275.38741654211123</v>
      </c>
      <c r="K507">
        <f>IF(MIN(LCOH!$C$18,J507)&gt;=$P$48*LCOH!$C$18, MIN(LCOH!$C$18,J507),0)</f>
        <v>0</v>
      </c>
      <c r="L507">
        <f t="shared" si="15"/>
        <v>275.38741654211123</v>
      </c>
      <c r="M507">
        <f>K507/LCOH!$C$18</f>
        <v>0</v>
      </c>
      <c r="N507">
        <f>K507/LCOH!$C$34</f>
        <v>0</v>
      </c>
    </row>
    <row r="508" spans="1:14" x14ac:dyDescent="0.35">
      <c r="A508">
        <f>'Profilo fotovoltaico'!B510*LCOH!$C$20</f>
        <v>0</v>
      </c>
      <c r="B508">
        <f>'Profilo eolico'!B510*LCOH!$C$21</f>
        <v>72</v>
      </c>
      <c r="C508">
        <f>$P$35*'Profilo fotovoltaico'!B510</f>
        <v>0</v>
      </c>
      <c r="D508">
        <f>$Q$37*'Profilo eolico'!B510</f>
        <v>420.09371240489355</v>
      </c>
      <c r="E508">
        <f>$P$39*'Profilo fotovoltaico'!B510+'Approvvigionamento energia'!$Q$39*'Profilo eolico'!B510</f>
        <v>315.07028430367018</v>
      </c>
      <c r="F508">
        <f>$P$41*'Profilo fotovoltaico'!B510+'Approvvigionamento energia'!$Q$41*'Profilo eolico'!B510</f>
        <v>210.04685620244678</v>
      </c>
      <c r="G508">
        <f>$P$43*'Profilo fotovoltaico'!B510+'Approvvigionamento energia'!$Q$43*'Profilo eolico'!B510</f>
        <v>105.02342810122339</v>
      </c>
      <c r="H508">
        <f t="shared" si="14"/>
        <v>1138.4335154826958</v>
      </c>
      <c r="I508">
        <f>IF(LCOH!$C$28=Menu!$A$1,'Approvvigionamento energia'!C508,0)+IF(LCOH!$C$28=Menu!$A$2,'Approvvigionamento energia'!D508,0)+IF(LCOH!$C$28=Menu!$A$3,'Approvvigionamento energia'!E508,0)+IF(LCOH!$C$28=Menu!$A$4,'Approvvigionamento energia'!F508,0)+IF(LCOH!$C$28=Menu!$A$5,'Approvvigionamento energia'!G508,0)+IF(LCOH!$C$28=Menu!$A$6,'Approvvigionamento energia'!H508,0)</f>
        <v>210.04685620244678</v>
      </c>
      <c r="J508">
        <f>'Approvvigionamento energia'!A508+'Approvvigionamento energia'!B508+'Approvvigionamento energia'!I508</f>
        <v>282.04685620244675</v>
      </c>
      <c r="K508">
        <f>IF(MIN(LCOH!$C$18,J508)&gt;=$P$48*LCOH!$C$18, MIN(LCOH!$C$18,J508),0)</f>
        <v>0</v>
      </c>
      <c r="L508">
        <f t="shared" si="15"/>
        <v>282.04685620244675</v>
      </c>
      <c r="M508">
        <f>K508/LCOH!$C$18</f>
        <v>0</v>
      </c>
      <c r="N508">
        <f>K508/LCOH!$C$34</f>
        <v>0</v>
      </c>
    </row>
    <row r="509" spans="1:14" x14ac:dyDescent="0.35">
      <c r="A509">
        <f>'Profilo fotovoltaico'!B511*LCOH!$C$20</f>
        <v>0</v>
      </c>
      <c r="B509">
        <f>'Profilo eolico'!B511*LCOH!$C$21</f>
        <v>73.800000000000011</v>
      </c>
      <c r="C509">
        <f>$P$35*'Profilo fotovoltaico'!B511</f>
        <v>0</v>
      </c>
      <c r="D509">
        <f>$Q$37*'Profilo eolico'!B511</f>
        <v>430.59605521501595</v>
      </c>
      <c r="E509">
        <f>$P$39*'Profilo fotovoltaico'!B511+'Approvvigionamento energia'!$Q$39*'Profilo eolico'!B511</f>
        <v>322.94704141126192</v>
      </c>
      <c r="F509">
        <f>$P$41*'Profilo fotovoltaico'!B511+'Approvvigionamento energia'!$Q$41*'Profilo eolico'!B511</f>
        <v>215.29802760750798</v>
      </c>
      <c r="G509">
        <f>$P$43*'Profilo fotovoltaico'!B511+'Approvvigionamento energia'!$Q$43*'Profilo eolico'!B511</f>
        <v>107.64901380375399</v>
      </c>
      <c r="H509">
        <f t="shared" si="14"/>
        <v>1138.4335154826958</v>
      </c>
      <c r="I509">
        <f>IF(LCOH!$C$28=Menu!$A$1,'Approvvigionamento energia'!C509,0)+IF(LCOH!$C$28=Menu!$A$2,'Approvvigionamento energia'!D509,0)+IF(LCOH!$C$28=Menu!$A$3,'Approvvigionamento energia'!E509,0)+IF(LCOH!$C$28=Menu!$A$4,'Approvvigionamento energia'!F509,0)+IF(LCOH!$C$28=Menu!$A$5,'Approvvigionamento energia'!G509,0)+IF(LCOH!$C$28=Menu!$A$6,'Approvvigionamento energia'!H509,0)</f>
        <v>215.29802760750798</v>
      </c>
      <c r="J509">
        <f>'Approvvigionamento energia'!A509+'Approvvigionamento energia'!B509+'Approvvigionamento energia'!I509</f>
        <v>289.09802760750802</v>
      </c>
      <c r="K509">
        <f>IF(MIN(LCOH!$C$18,J509)&gt;=$P$48*LCOH!$C$18, MIN(LCOH!$C$18,J509),0)</f>
        <v>0</v>
      </c>
      <c r="L509">
        <f t="shared" si="15"/>
        <v>289.09802760750802</v>
      </c>
      <c r="M509">
        <f>K509/LCOH!$C$18</f>
        <v>0</v>
      </c>
      <c r="N509">
        <f>K509/LCOH!$C$34</f>
        <v>0</v>
      </c>
    </row>
    <row r="510" spans="1:14" x14ac:dyDescent="0.35">
      <c r="A510">
        <f>'Profilo fotovoltaico'!B512*LCOH!$C$20</f>
        <v>0</v>
      </c>
      <c r="B510">
        <f>'Profilo eolico'!B512*LCOH!$C$21</f>
        <v>76.599999999999994</v>
      </c>
      <c r="C510">
        <f>$P$35*'Profilo fotovoltaico'!B512</f>
        <v>0</v>
      </c>
      <c r="D510">
        <f>$Q$37*'Profilo eolico'!B512</f>
        <v>446.93303291965071</v>
      </c>
      <c r="E510">
        <f>$P$39*'Profilo fotovoltaico'!B512+'Approvvigionamento energia'!$Q$39*'Profilo eolico'!B512</f>
        <v>335.19977468973798</v>
      </c>
      <c r="F510">
        <f>$P$41*'Profilo fotovoltaico'!B512+'Approvvigionamento energia'!$Q$41*'Profilo eolico'!B512</f>
        <v>223.46651645982536</v>
      </c>
      <c r="G510">
        <f>$P$43*'Profilo fotovoltaico'!B512+'Approvvigionamento energia'!$Q$43*'Profilo eolico'!B512</f>
        <v>111.73325822991268</v>
      </c>
      <c r="H510">
        <f t="shared" si="14"/>
        <v>1138.4335154826958</v>
      </c>
      <c r="I510">
        <f>IF(LCOH!$C$28=Menu!$A$1,'Approvvigionamento energia'!C510,0)+IF(LCOH!$C$28=Menu!$A$2,'Approvvigionamento energia'!D510,0)+IF(LCOH!$C$28=Menu!$A$3,'Approvvigionamento energia'!E510,0)+IF(LCOH!$C$28=Menu!$A$4,'Approvvigionamento energia'!F510,0)+IF(LCOH!$C$28=Menu!$A$5,'Approvvigionamento energia'!G510,0)+IF(LCOH!$C$28=Menu!$A$6,'Approvvigionamento energia'!H510,0)</f>
        <v>223.46651645982536</v>
      </c>
      <c r="J510">
        <f>'Approvvigionamento energia'!A510+'Approvvigionamento energia'!B510+'Approvvigionamento energia'!I510</f>
        <v>300.06651645982538</v>
      </c>
      <c r="K510">
        <f>IF(MIN(LCOH!$C$18,J510)&gt;=$P$48*LCOH!$C$18, MIN(LCOH!$C$18,J510),0)</f>
        <v>0</v>
      </c>
      <c r="L510">
        <f t="shared" si="15"/>
        <v>300.06651645982538</v>
      </c>
      <c r="M510">
        <f>K510/LCOH!$C$18</f>
        <v>0</v>
      </c>
      <c r="N510">
        <f>K510/LCOH!$C$34</f>
        <v>0</v>
      </c>
    </row>
    <row r="511" spans="1:14" x14ac:dyDescent="0.35">
      <c r="A511">
        <f>'Profilo fotovoltaico'!B513*LCOH!$C$20</f>
        <v>0</v>
      </c>
      <c r="B511">
        <f>'Profilo eolico'!B513*LCOH!$C$21</f>
        <v>80.8</v>
      </c>
      <c r="C511">
        <f>$P$35*'Profilo fotovoltaico'!B513</f>
        <v>0</v>
      </c>
      <c r="D511">
        <f>$Q$37*'Profilo eolico'!B513</f>
        <v>471.43849947660277</v>
      </c>
      <c r="E511">
        <f>$P$39*'Profilo fotovoltaico'!B513+'Approvvigionamento energia'!$Q$39*'Profilo eolico'!B513</f>
        <v>353.57887460745206</v>
      </c>
      <c r="F511">
        <f>$P$41*'Profilo fotovoltaico'!B513+'Approvvigionamento energia'!$Q$41*'Profilo eolico'!B513</f>
        <v>235.71924973830139</v>
      </c>
      <c r="G511">
        <f>$P$43*'Profilo fotovoltaico'!B513+'Approvvigionamento energia'!$Q$43*'Profilo eolico'!B513</f>
        <v>117.85962486915069</v>
      </c>
      <c r="H511">
        <f t="shared" si="14"/>
        <v>1138.4335154826958</v>
      </c>
      <c r="I511">
        <f>IF(LCOH!$C$28=Menu!$A$1,'Approvvigionamento energia'!C511,0)+IF(LCOH!$C$28=Menu!$A$2,'Approvvigionamento energia'!D511,0)+IF(LCOH!$C$28=Menu!$A$3,'Approvvigionamento energia'!E511,0)+IF(LCOH!$C$28=Menu!$A$4,'Approvvigionamento energia'!F511,0)+IF(LCOH!$C$28=Menu!$A$5,'Approvvigionamento energia'!G511,0)+IF(LCOH!$C$28=Menu!$A$6,'Approvvigionamento energia'!H511,0)</f>
        <v>235.71924973830139</v>
      </c>
      <c r="J511">
        <f>'Approvvigionamento energia'!A511+'Approvvigionamento energia'!B511+'Approvvigionamento energia'!I511</f>
        <v>316.51924973830137</v>
      </c>
      <c r="K511">
        <f>IF(MIN(LCOH!$C$18,J511)&gt;=$P$48*LCOH!$C$18, MIN(LCOH!$C$18,J511),0)</f>
        <v>0</v>
      </c>
      <c r="L511">
        <f t="shared" si="15"/>
        <v>316.51924973830137</v>
      </c>
      <c r="M511">
        <f>K511/LCOH!$C$18</f>
        <v>0</v>
      </c>
      <c r="N511">
        <f>K511/LCOH!$C$34</f>
        <v>0</v>
      </c>
    </row>
    <row r="512" spans="1:14" x14ac:dyDescent="0.35">
      <c r="A512">
        <f>'Profilo fotovoltaico'!B514*LCOH!$C$20</f>
        <v>9</v>
      </c>
      <c r="B512">
        <f>'Profilo eolico'!B514*LCOH!$C$21</f>
        <v>82.4</v>
      </c>
      <c r="C512">
        <f>$P$35*'Profilo fotovoltaico'!B514</f>
        <v>66.191509688598586</v>
      </c>
      <c r="D512">
        <f>$Q$37*'Profilo eolico'!B514</f>
        <v>480.77391530782268</v>
      </c>
      <c r="E512">
        <f>$P$39*'Profilo fotovoltaico'!B514+'Approvvigionamento energia'!$Q$39*'Profilo eolico'!B514</f>
        <v>377.12831390301665</v>
      </c>
      <c r="F512">
        <f>$P$41*'Profilo fotovoltaico'!B514+'Approvvigionamento energia'!$Q$41*'Profilo eolico'!B514</f>
        <v>273.48271249821062</v>
      </c>
      <c r="G512">
        <f>$P$43*'Profilo fotovoltaico'!B514+'Approvvigionamento energia'!$Q$43*'Profilo eolico'!B514</f>
        <v>169.83711109340462</v>
      </c>
      <c r="H512">
        <f t="shared" si="14"/>
        <v>1138.4335154826958</v>
      </c>
      <c r="I512">
        <f>IF(LCOH!$C$28=Menu!$A$1,'Approvvigionamento energia'!C512,0)+IF(LCOH!$C$28=Menu!$A$2,'Approvvigionamento energia'!D512,0)+IF(LCOH!$C$28=Menu!$A$3,'Approvvigionamento energia'!E512,0)+IF(LCOH!$C$28=Menu!$A$4,'Approvvigionamento energia'!F512,0)+IF(LCOH!$C$28=Menu!$A$5,'Approvvigionamento energia'!G512,0)+IF(LCOH!$C$28=Menu!$A$6,'Approvvigionamento energia'!H512,0)</f>
        <v>273.48271249821062</v>
      </c>
      <c r="J512">
        <f>'Approvvigionamento energia'!A512+'Approvvigionamento energia'!B512+'Approvvigionamento energia'!I512</f>
        <v>364.88271249821059</v>
      </c>
      <c r="K512">
        <f>IF(MIN(LCOH!$C$18,J512)&gt;=$P$48*LCOH!$C$18, MIN(LCOH!$C$18,J512),0)</f>
        <v>0</v>
      </c>
      <c r="L512">
        <f t="shared" si="15"/>
        <v>364.88271249821059</v>
      </c>
      <c r="M512">
        <f>K512/LCOH!$C$18</f>
        <v>0</v>
      </c>
      <c r="N512">
        <f>K512/LCOH!$C$34</f>
        <v>0</v>
      </c>
    </row>
    <row r="513" spans="1:14" x14ac:dyDescent="0.35">
      <c r="A513">
        <f>'Profilo fotovoltaico'!B515*LCOH!$C$20</f>
        <v>136</v>
      </c>
      <c r="B513">
        <f>'Profilo eolico'!B515*LCOH!$C$21</f>
        <v>78.399999999999991</v>
      </c>
      <c r="C513">
        <f>$P$35*'Profilo fotovoltaico'!B515</f>
        <v>1000.227257516601</v>
      </c>
      <c r="D513">
        <f>$Q$37*'Profilo eolico'!B515</f>
        <v>457.435375729773</v>
      </c>
      <c r="E513">
        <f>$P$39*'Profilo fotovoltaico'!B515+'Approvvigionamento energia'!$Q$39*'Profilo eolico'!B515</f>
        <v>593.13334617648002</v>
      </c>
      <c r="F513">
        <f>$P$41*'Profilo fotovoltaico'!B515+'Approvvigionamento energia'!$Q$41*'Profilo eolico'!B515</f>
        <v>728.83131662318692</v>
      </c>
      <c r="G513">
        <f>$P$43*'Profilo fotovoltaico'!B515+'Approvvigionamento energia'!$Q$43*'Profilo eolico'!B515</f>
        <v>864.52928706989394</v>
      </c>
      <c r="H513">
        <f t="shared" si="14"/>
        <v>1138.4335154826958</v>
      </c>
      <c r="I513">
        <f>IF(LCOH!$C$28=Menu!$A$1,'Approvvigionamento energia'!C513,0)+IF(LCOH!$C$28=Menu!$A$2,'Approvvigionamento energia'!D513,0)+IF(LCOH!$C$28=Menu!$A$3,'Approvvigionamento energia'!E513,0)+IF(LCOH!$C$28=Menu!$A$4,'Approvvigionamento energia'!F513,0)+IF(LCOH!$C$28=Menu!$A$5,'Approvvigionamento energia'!G513,0)+IF(LCOH!$C$28=Menu!$A$6,'Approvvigionamento energia'!H513,0)</f>
        <v>728.83131662318692</v>
      </c>
      <c r="J513">
        <f>'Approvvigionamento energia'!A513+'Approvvigionamento energia'!B513+'Approvvigionamento energia'!I513</f>
        <v>943.2313166231869</v>
      </c>
      <c r="K513">
        <f>IF(MIN(LCOH!$C$18,J513)&gt;=$P$48*LCOH!$C$18, MIN(LCOH!$C$18,J513),0)</f>
        <v>943.2313166231869</v>
      </c>
      <c r="L513">
        <f t="shared" si="15"/>
        <v>0</v>
      </c>
      <c r="M513">
        <f>K513/LCOH!$C$18</f>
        <v>0.62882087774879125</v>
      </c>
      <c r="N513">
        <f>K513/LCOH!$C$34</f>
        <v>18.174013807768535</v>
      </c>
    </row>
    <row r="514" spans="1:14" x14ac:dyDescent="0.35">
      <c r="A514">
        <f>'Profilo fotovoltaico'!B516*LCOH!$C$20</f>
        <v>284</v>
      </c>
      <c r="B514">
        <f>'Profilo eolico'!B516*LCOH!$C$21</f>
        <v>78.3</v>
      </c>
      <c r="C514">
        <f>$P$35*'Profilo fotovoltaico'!B516</f>
        <v>2088.7098612846662</v>
      </c>
      <c r="D514">
        <f>$Q$37*'Profilo eolico'!B516</f>
        <v>456.85191224032172</v>
      </c>
      <c r="E514">
        <f>$P$39*'Profilo fotovoltaico'!B516+'Approvvigionamento energia'!$Q$39*'Profilo eolico'!B516</f>
        <v>864.81639950140789</v>
      </c>
      <c r="F514">
        <f>$P$41*'Profilo fotovoltaico'!B516+'Approvvigionamento energia'!$Q$41*'Profilo eolico'!B516</f>
        <v>1272.780886762494</v>
      </c>
      <c r="G514">
        <f>$P$43*'Profilo fotovoltaico'!B516+'Approvvigionamento energia'!$Q$43*'Profilo eolico'!B516</f>
        <v>1680.7453740235801</v>
      </c>
      <c r="H514">
        <f t="shared" ref="H514:H577" si="16">$P$45</f>
        <v>1138.4335154826958</v>
      </c>
      <c r="I514">
        <f>IF(LCOH!$C$28=Menu!$A$1,'Approvvigionamento energia'!C514,0)+IF(LCOH!$C$28=Menu!$A$2,'Approvvigionamento energia'!D514,0)+IF(LCOH!$C$28=Menu!$A$3,'Approvvigionamento energia'!E514,0)+IF(LCOH!$C$28=Menu!$A$4,'Approvvigionamento energia'!F514,0)+IF(LCOH!$C$28=Menu!$A$5,'Approvvigionamento energia'!G514,0)+IF(LCOH!$C$28=Menu!$A$6,'Approvvigionamento energia'!H514,0)</f>
        <v>1272.780886762494</v>
      </c>
      <c r="J514">
        <f>'Approvvigionamento energia'!A514+'Approvvigionamento energia'!B514+'Approvvigionamento energia'!I514</f>
        <v>1635.0808867624939</v>
      </c>
      <c r="K514">
        <f>IF(MIN(LCOH!$C$18,J514)&gt;=$P$48*LCOH!$C$18, MIN(LCOH!$C$18,J514),0)</f>
        <v>1500</v>
      </c>
      <c r="L514">
        <f t="shared" si="15"/>
        <v>135.08088676249395</v>
      </c>
      <c r="M514">
        <f>K514/LCOH!$C$18</f>
        <v>1</v>
      </c>
      <c r="N514">
        <f>K514/LCOH!$C$34</f>
        <v>28.901734104046245</v>
      </c>
    </row>
    <row r="515" spans="1:14" x14ac:dyDescent="0.35">
      <c r="A515">
        <f>'Profilo fotovoltaico'!B517*LCOH!$C$20</f>
        <v>402</v>
      </c>
      <c r="B515">
        <f>'Profilo eolico'!B517*LCOH!$C$21</f>
        <v>76.899999999999991</v>
      </c>
      <c r="C515">
        <f>$P$35*'Profilo fotovoltaico'!B517</f>
        <v>2956.5540994240705</v>
      </c>
      <c r="D515">
        <f>$Q$37*'Profilo eolico'!B517</f>
        <v>448.68342338800437</v>
      </c>
      <c r="E515">
        <f>$P$39*'Profilo fotovoltaico'!B517+'Approvvigionamento energia'!$Q$39*'Profilo eolico'!B517</f>
        <v>1075.6510923970209</v>
      </c>
      <c r="F515">
        <f>$P$41*'Profilo fotovoltaico'!B517+'Approvvigionamento energia'!$Q$41*'Profilo eolico'!B517</f>
        <v>1702.6187614060375</v>
      </c>
      <c r="G515">
        <f>$P$43*'Profilo fotovoltaico'!B517+'Approvvigionamento energia'!$Q$43*'Profilo eolico'!B517</f>
        <v>2329.5864304150537</v>
      </c>
      <c r="H515">
        <f t="shared" si="16"/>
        <v>1138.4335154826958</v>
      </c>
      <c r="I515">
        <f>IF(LCOH!$C$28=Menu!$A$1,'Approvvigionamento energia'!C515,0)+IF(LCOH!$C$28=Menu!$A$2,'Approvvigionamento energia'!D515,0)+IF(LCOH!$C$28=Menu!$A$3,'Approvvigionamento energia'!E515,0)+IF(LCOH!$C$28=Menu!$A$4,'Approvvigionamento energia'!F515,0)+IF(LCOH!$C$28=Menu!$A$5,'Approvvigionamento energia'!G515,0)+IF(LCOH!$C$28=Menu!$A$6,'Approvvigionamento energia'!H515,0)</f>
        <v>1702.6187614060375</v>
      </c>
      <c r="J515">
        <f>'Approvvigionamento energia'!A515+'Approvvigionamento energia'!B515+'Approvvigionamento energia'!I515</f>
        <v>2181.5187614060374</v>
      </c>
      <c r="K515">
        <f>IF(MIN(LCOH!$C$18,J515)&gt;=$P$48*LCOH!$C$18, MIN(LCOH!$C$18,J515),0)</f>
        <v>1500</v>
      </c>
      <c r="L515">
        <f t="shared" ref="L515:L578" si="17">J515-K515</f>
        <v>681.51876140603736</v>
      </c>
      <c r="M515">
        <f>K515/LCOH!$C$18</f>
        <v>1</v>
      </c>
      <c r="N515">
        <f>K515/LCOH!$C$34</f>
        <v>28.901734104046245</v>
      </c>
    </row>
    <row r="516" spans="1:14" x14ac:dyDescent="0.35">
      <c r="A516">
        <f>'Profilo fotovoltaico'!B518*LCOH!$C$20</f>
        <v>469</v>
      </c>
      <c r="B516">
        <f>'Profilo eolico'!B518*LCOH!$C$21</f>
        <v>69.7</v>
      </c>
      <c r="C516">
        <f>$P$35*'Profilo fotovoltaico'!B518</f>
        <v>3449.3131159947484</v>
      </c>
      <c r="D516">
        <f>$Q$37*'Profilo eolico'!B518</f>
        <v>406.67405214751506</v>
      </c>
      <c r="E516">
        <f>$P$39*'Profilo fotovoltaico'!B518+'Approvvigionamento energia'!$Q$39*'Profilo eolico'!B518</f>
        <v>1167.3338181093234</v>
      </c>
      <c r="F516">
        <f>$P$41*'Profilo fotovoltaico'!B518+'Approvvigionamento energia'!$Q$41*'Profilo eolico'!B518</f>
        <v>1927.9935840711316</v>
      </c>
      <c r="G516">
        <f>$P$43*'Profilo fotovoltaico'!B518+'Approvvigionamento energia'!$Q$43*'Profilo eolico'!B518</f>
        <v>2688.6533500329401</v>
      </c>
      <c r="H516">
        <f t="shared" si="16"/>
        <v>1138.4335154826958</v>
      </c>
      <c r="I516">
        <f>IF(LCOH!$C$28=Menu!$A$1,'Approvvigionamento energia'!C516,0)+IF(LCOH!$C$28=Menu!$A$2,'Approvvigionamento energia'!D516,0)+IF(LCOH!$C$28=Menu!$A$3,'Approvvigionamento energia'!E516,0)+IF(LCOH!$C$28=Menu!$A$4,'Approvvigionamento energia'!F516,0)+IF(LCOH!$C$28=Menu!$A$5,'Approvvigionamento energia'!G516,0)+IF(LCOH!$C$28=Menu!$A$6,'Approvvigionamento energia'!H516,0)</f>
        <v>1927.9935840711316</v>
      </c>
      <c r="J516">
        <f>'Approvvigionamento energia'!A516+'Approvvigionamento energia'!B516+'Approvvigionamento energia'!I516</f>
        <v>2466.6935840711317</v>
      </c>
      <c r="K516">
        <f>IF(MIN(LCOH!$C$18,J516)&gt;=$P$48*LCOH!$C$18, MIN(LCOH!$C$18,J516),0)</f>
        <v>1500</v>
      </c>
      <c r="L516">
        <f t="shared" si="17"/>
        <v>966.69358407113168</v>
      </c>
      <c r="M516">
        <f>K516/LCOH!$C$18</f>
        <v>1</v>
      </c>
      <c r="N516">
        <f>K516/LCOH!$C$34</f>
        <v>28.901734104046245</v>
      </c>
    </row>
    <row r="517" spans="1:14" x14ac:dyDescent="0.35">
      <c r="A517">
        <f>'Profilo fotovoltaico'!B519*LCOH!$C$20</f>
        <v>481</v>
      </c>
      <c r="B517">
        <f>'Profilo eolico'!B519*LCOH!$C$21</f>
        <v>67.900000000000006</v>
      </c>
      <c r="C517">
        <f>$P$35*'Profilo fotovoltaico'!B519</f>
        <v>3537.5684622462131</v>
      </c>
      <c r="D517">
        <f>$Q$37*'Profilo eolico'!B519</f>
        <v>396.17170933739271</v>
      </c>
      <c r="E517">
        <f>$P$39*'Profilo fotovoltaico'!B519+'Approvvigionamento energia'!$Q$39*'Profilo eolico'!B519</f>
        <v>1181.5208975645978</v>
      </c>
      <c r="F517">
        <f>$P$41*'Profilo fotovoltaico'!B519+'Approvvigionamento energia'!$Q$41*'Profilo eolico'!B519</f>
        <v>1966.8700857918029</v>
      </c>
      <c r="G517">
        <f>$P$43*'Profilo fotovoltaico'!B519+'Approvvigionamento energia'!$Q$43*'Profilo eolico'!B519</f>
        <v>2752.2192740190085</v>
      </c>
      <c r="H517">
        <f t="shared" si="16"/>
        <v>1138.4335154826958</v>
      </c>
      <c r="I517">
        <f>IF(LCOH!$C$28=Menu!$A$1,'Approvvigionamento energia'!C517,0)+IF(LCOH!$C$28=Menu!$A$2,'Approvvigionamento energia'!D517,0)+IF(LCOH!$C$28=Menu!$A$3,'Approvvigionamento energia'!E517,0)+IF(LCOH!$C$28=Menu!$A$4,'Approvvigionamento energia'!F517,0)+IF(LCOH!$C$28=Menu!$A$5,'Approvvigionamento energia'!G517,0)+IF(LCOH!$C$28=Menu!$A$6,'Approvvigionamento energia'!H517,0)</f>
        <v>1966.8700857918029</v>
      </c>
      <c r="J517">
        <f>'Approvvigionamento energia'!A517+'Approvvigionamento energia'!B517+'Approvvigionamento energia'!I517</f>
        <v>2515.770085791803</v>
      </c>
      <c r="K517">
        <f>IF(MIN(LCOH!$C$18,J517)&gt;=$P$48*LCOH!$C$18, MIN(LCOH!$C$18,J517),0)</f>
        <v>1500</v>
      </c>
      <c r="L517">
        <f t="shared" si="17"/>
        <v>1015.770085791803</v>
      </c>
      <c r="M517">
        <f>K517/LCOH!$C$18</f>
        <v>1</v>
      </c>
      <c r="N517">
        <f>K517/LCOH!$C$34</f>
        <v>28.901734104046245</v>
      </c>
    </row>
    <row r="518" spans="1:14" x14ac:dyDescent="0.35">
      <c r="A518">
        <f>'Profilo fotovoltaico'!B520*LCOH!$C$20</f>
        <v>432</v>
      </c>
      <c r="B518">
        <f>'Profilo eolico'!B520*LCOH!$C$21</f>
        <v>70.599999999999994</v>
      </c>
      <c r="C518">
        <f>$P$35*'Profilo fotovoltaico'!B520</f>
        <v>3177.1924650527321</v>
      </c>
      <c r="D518">
        <f>$Q$37*'Profilo eolico'!B520</f>
        <v>411.9252235525762</v>
      </c>
      <c r="E518">
        <f>$P$39*'Profilo fotovoltaico'!B520+'Approvvigionamento energia'!$Q$39*'Profilo eolico'!B520</f>
        <v>1103.2420339276152</v>
      </c>
      <c r="F518">
        <f>$P$41*'Profilo fotovoltaico'!B520+'Approvvigionamento energia'!$Q$41*'Profilo eolico'!B520</f>
        <v>1794.5588443026541</v>
      </c>
      <c r="G518">
        <f>$P$43*'Profilo fotovoltaico'!B520+'Approvvigionamento energia'!$Q$43*'Profilo eolico'!B520</f>
        <v>2485.8756546776931</v>
      </c>
      <c r="H518">
        <f t="shared" si="16"/>
        <v>1138.4335154826958</v>
      </c>
      <c r="I518">
        <f>IF(LCOH!$C$28=Menu!$A$1,'Approvvigionamento energia'!C518,0)+IF(LCOH!$C$28=Menu!$A$2,'Approvvigionamento energia'!D518,0)+IF(LCOH!$C$28=Menu!$A$3,'Approvvigionamento energia'!E518,0)+IF(LCOH!$C$28=Menu!$A$4,'Approvvigionamento energia'!F518,0)+IF(LCOH!$C$28=Menu!$A$5,'Approvvigionamento energia'!G518,0)+IF(LCOH!$C$28=Menu!$A$6,'Approvvigionamento energia'!H518,0)</f>
        <v>1794.5588443026541</v>
      </c>
      <c r="J518">
        <f>'Approvvigionamento energia'!A518+'Approvvigionamento energia'!B518+'Approvvigionamento energia'!I518</f>
        <v>2297.158844302654</v>
      </c>
      <c r="K518">
        <f>IF(MIN(LCOH!$C$18,J518)&gt;=$P$48*LCOH!$C$18, MIN(LCOH!$C$18,J518),0)</f>
        <v>1500</v>
      </c>
      <c r="L518">
        <f t="shared" si="17"/>
        <v>797.15884430265396</v>
      </c>
      <c r="M518">
        <f>K518/LCOH!$C$18</f>
        <v>1</v>
      </c>
      <c r="N518">
        <f>K518/LCOH!$C$34</f>
        <v>28.901734104046245</v>
      </c>
    </row>
    <row r="519" spans="1:14" x14ac:dyDescent="0.35">
      <c r="A519">
        <f>'Profilo fotovoltaico'!B521*LCOH!$C$20</f>
        <v>339</v>
      </c>
      <c r="B519">
        <f>'Profilo eolico'!B521*LCOH!$C$21</f>
        <v>75.899999999999991</v>
      </c>
      <c r="C519">
        <f>$P$35*'Profilo fotovoltaico'!B521</f>
        <v>2493.2135316038803</v>
      </c>
      <c r="D519">
        <f>$Q$37*'Profilo eolico'!B521</f>
        <v>442.84878849349195</v>
      </c>
      <c r="E519">
        <f>$P$39*'Profilo fotovoltaico'!B521+'Approvvigionamento energia'!$Q$39*'Profilo eolico'!B521</f>
        <v>955.439974271089</v>
      </c>
      <c r="F519">
        <f>$P$41*'Profilo fotovoltaico'!B521+'Approvvigionamento energia'!$Q$41*'Profilo eolico'!B521</f>
        <v>1468.0311600486862</v>
      </c>
      <c r="G519">
        <f>$P$43*'Profilo fotovoltaico'!B521+'Approvvigionamento energia'!$Q$43*'Profilo eolico'!B521</f>
        <v>1980.6223458262832</v>
      </c>
      <c r="H519">
        <f t="shared" si="16"/>
        <v>1138.4335154826958</v>
      </c>
      <c r="I519">
        <f>IF(LCOH!$C$28=Menu!$A$1,'Approvvigionamento energia'!C519,0)+IF(LCOH!$C$28=Menu!$A$2,'Approvvigionamento energia'!D519,0)+IF(LCOH!$C$28=Menu!$A$3,'Approvvigionamento energia'!E519,0)+IF(LCOH!$C$28=Menu!$A$4,'Approvvigionamento energia'!F519,0)+IF(LCOH!$C$28=Menu!$A$5,'Approvvigionamento energia'!G519,0)+IF(LCOH!$C$28=Menu!$A$6,'Approvvigionamento energia'!H519,0)</f>
        <v>1468.0311600486862</v>
      </c>
      <c r="J519">
        <f>'Approvvigionamento energia'!A519+'Approvvigionamento energia'!B519+'Approvvigionamento energia'!I519</f>
        <v>1882.9311600486863</v>
      </c>
      <c r="K519">
        <f>IF(MIN(LCOH!$C$18,J519)&gt;=$P$48*LCOH!$C$18, MIN(LCOH!$C$18,J519),0)</f>
        <v>1500</v>
      </c>
      <c r="L519">
        <f t="shared" si="17"/>
        <v>382.93116004868625</v>
      </c>
      <c r="M519">
        <f>K519/LCOH!$C$18</f>
        <v>1</v>
      </c>
      <c r="N519">
        <f>K519/LCOH!$C$34</f>
        <v>28.901734104046245</v>
      </c>
    </row>
    <row r="520" spans="1:14" x14ac:dyDescent="0.35">
      <c r="A520">
        <f>'Profilo fotovoltaico'!B522*LCOH!$C$20</f>
        <v>195</v>
      </c>
      <c r="B520">
        <f>'Profilo eolico'!B522*LCOH!$C$21</f>
        <v>81.199999999999989</v>
      </c>
      <c r="C520">
        <f>$P$35*'Profilo fotovoltaico'!B522</f>
        <v>1434.1493765863027</v>
      </c>
      <c r="D520">
        <f>$Q$37*'Profilo eolico'!B522</f>
        <v>473.77235343440776</v>
      </c>
      <c r="E520">
        <f>$P$39*'Profilo fotovoltaico'!B522+'Approvvigionamento energia'!$Q$39*'Profilo eolico'!B522</f>
        <v>713.86660922238138</v>
      </c>
      <c r="F520">
        <f>$P$41*'Profilo fotovoltaico'!B522+'Approvvigionamento energia'!$Q$41*'Profilo eolico'!B522</f>
        <v>953.96086501035518</v>
      </c>
      <c r="G520">
        <f>$P$43*'Profilo fotovoltaico'!B522+'Approvvigionamento energia'!$Q$43*'Profilo eolico'!B522</f>
        <v>1194.055120798329</v>
      </c>
      <c r="H520">
        <f t="shared" si="16"/>
        <v>1138.4335154826958</v>
      </c>
      <c r="I520">
        <f>IF(LCOH!$C$28=Menu!$A$1,'Approvvigionamento energia'!C520,0)+IF(LCOH!$C$28=Menu!$A$2,'Approvvigionamento energia'!D520,0)+IF(LCOH!$C$28=Menu!$A$3,'Approvvigionamento energia'!E520,0)+IF(LCOH!$C$28=Menu!$A$4,'Approvvigionamento energia'!F520,0)+IF(LCOH!$C$28=Menu!$A$5,'Approvvigionamento energia'!G520,0)+IF(LCOH!$C$28=Menu!$A$6,'Approvvigionamento energia'!H520,0)</f>
        <v>953.96086501035518</v>
      </c>
      <c r="J520">
        <f>'Approvvigionamento energia'!A520+'Approvvigionamento energia'!B520+'Approvvigionamento energia'!I520</f>
        <v>1230.1608650103551</v>
      </c>
      <c r="K520">
        <f>IF(MIN(LCOH!$C$18,J520)&gt;=$P$48*LCOH!$C$18, MIN(LCOH!$C$18,J520),0)</f>
        <v>1230.1608650103551</v>
      </c>
      <c r="L520">
        <f t="shared" si="17"/>
        <v>0</v>
      </c>
      <c r="M520">
        <f>K520/LCOH!$C$18</f>
        <v>0.82010724334023677</v>
      </c>
      <c r="N520">
        <f>K520/LCOH!$C$34</f>
        <v>23.702521483821872</v>
      </c>
    </row>
    <row r="521" spans="1:14" x14ac:dyDescent="0.35">
      <c r="A521">
        <f>'Profilo fotovoltaico'!B523*LCOH!$C$20</f>
        <v>44</v>
      </c>
      <c r="B521">
        <f>'Profilo eolico'!B523*LCOH!$C$21</f>
        <v>93</v>
      </c>
      <c r="C521">
        <f>$P$35*'Profilo fotovoltaico'!B523</f>
        <v>323.60293625537082</v>
      </c>
      <c r="D521">
        <f>$Q$37*'Profilo eolico'!B523</f>
        <v>542.62104518965418</v>
      </c>
      <c r="E521">
        <f>$P$39*'Profilo fotovoltaico'!B523+'Approvvigionamento energia'!$Q$39*'Profilo eolico'!B523</f>
        <v>487.86651795608338</v>
      </c>
      <c r="F521">
        <f>$P$41*'Profilo fotovoltaico'!B523+'Approvvigionamento energia'!$Q$41*'Profilo eolico'!B523</f>
        <v>433.11199072251247</v>
      </c>
      <c r="G521">
        <f>$P$43*'Profilo fotovoltaico'!B523+'Approvvigionamento energia'!$Q$43*'Profilo eolico'!B523</f>
        <v>378.35746348894168</v>
      </c>
      <c r="H521">
        <f t="shared" si="16"/>
        <v>1138.4335154826958</v>
      </c>
      <c r="I521">
        <f>IF(LCOH!$C$28=Menu!$A$1,'Approvvigionamento energia'!C521,0)+IF(LCOH!$C$28=Menu!$A$2,'Approvvigionamento energia'!D521,0)+IF(LCOH!$C$28=Menu!$A$3,'Approvvigionamento energia'!E521,0)+IF(LCOH!$C$28=Menu!$A$4,'Approvvigionamento energia'!F521,0)+IF(LCOH!$C$28=Menu!$A$5,'Approvvigionamento energia'!G521,0)+IF(LCOH!$C$28=Menu!$A$6,'Approvvigionamento energia'!H521,0)</f>
        <v>433.11199072251247</v>
      </c>
      <c r="J521">
        <f>'Approvvigionamento energia'!A521+'Approvvigionamento energia'!B521+'Approvvigionamento energia'!I521</f>
        <v>570.11199072251247</v>
      </c>
      <c r="K521">
        <f>IF(MIN(LCOH!$C$18,J521)&gt;=$P$48*LCOH!$C$18, MIN(LCOH!$C$18,J521),0)</f>
        <v>570.11199072251247</v>
      </c>
      <c r="L521">
        <f t="shared" si="17"/>
        <v>0</v>
      </c>
      <c r="M521">
        <f>K521/LCOH!$C$18</f>
        <v>0.38007466048167499</v>
      </c>
      <c r="N521">
        <f>K521/LCOH!$C$34</f>
        <v>10.984816776927023</v>
      </c>
    </row>
    <row r="522" spans="1:14" x14ac:dyDescent="0.35">
      <c r="A522">
        <f>'Profilo fotovoltaico'!B524*LCOH!$C$20</f>
        <v>0</v>
      </c>
      <c r="B522">
        <f>'Profilo eolico'!B524*LCOH!$C$21</f>
        <v>102</v>
      </c>
      <c r="C522">
        <f>$P$35*'Profilo fotovoltaico'!B524</f>
        <v>0</v>
      </c>
      <c r="D522">
        <f>$Q$37*'Profilo eolico'!B524</f>
        <v>595.13275924026584</v>
      </c>
      <c r="E522">
        <f>$P$39*'Profilo fotovoltaico'!B524+'Approvvigionamento energia'!$Q$39*'Profilo eolico'!B524</f>
        <v>446.34956943019938</v>
      </c>
      <c r="F522">
        <f>$P$41*'Profilo fotovoltaico'!B524+'Approvvigionamento energia'!$Q$41*'Profilo eolico'!B524</f>
        <v>297.56637962013292</v>
      </c>
      <c r="G522">
        <f>$P$43*'Profilo fotovoltaico'!B524+'Approvvigionamento energia'!$Q$43*'Profilo eolico'!B524</f>
        <v>148.78318981006646</v>
      </c>
      <c r="H522">
        <f t="shared" si="16"/>
        <v>1138.4335154826958</v>
      </c>
      <c r="I522">
        <f>IF(LCOH!$C$28=Menu!$A$1,'Approvvigionamento energia'!C522,0)+IF(LCOH!$C$28=Menu!$A$2,'Approvvigionamento energia'!D522,0)+IF(LCOH!$C$28=Menu!$A$3,'Approvvigionamento energia'!E522,0)+IF(LCOH!$C$28=Menu!$A$4,'Approvvigionamento energia'!F522,0)+IF(LCOH!$C$28=Menu!$A$5,'Approvvigionamento energia'!G522,0)+IF(LCOH!$C$28=Menu!$A$6,'Approvvigionamento energia'!H522,0)</f>
        <v>297.56637962013292</v>
      </c>
      <c r="J522">
        <f>'Approvvigionamento energia'!A522+'Approvvigionamento energia'!B522+'Approvvigionamento energia'!I522</f>
        <v>399.56637962013292</v>
      </c>
      <c r="K522">
        <f>IF(MIN(LCOH!$C$18,J522)&gt;=$P$48*LCOH!$C$18, MIN(LCOH!$C$18,J522),0)</f>
        <v>399.56637962013292</v>
      </c>
      <c r="L522">
        <f t="shared" si="17"/>
        <v>0</v>
      </c>
      <c r="M522">
        <f>K522/LCOH!$C$18</f>
        <v>0.26637758641342196</v>
      </c>
      <c r="N522">
        <f>K522/LCOH!$C$34</f>
        <v>7.6987741737983226</v>
      </c>
    </row>
    <row r="523" spans="1:14" x14ac:dyDescent="0.35">
      <c r="A523">
        <f>'Profilo fotovoltaico'!B525*LCOH!$C$20</f>
        <v>0</v>
      </c>
      <c r="B523">
        <f>'Profilo eolico'!B525*LCOH!$C$21</f>
        <v>99</v>
      </c>
      <c r="C523">
        <f>$P$35*'Profilo fotovoltaico'!B525</f>
        <v>0</v>
      </c>
      <c r="D523">
        <f>$Q$37*'Profilo eolico'!B525</f>
        <v>577.6288545567287</v>
      </c>
      <c r="E523">
        <f>$P$39*'Profilo fotovoltaico'!B525+'Approvvigionamento energia'!$Q$39*'Profilo eolico'!B525</f>
        <v>433.22164091754649</v>
      </c>
      <c r="F523">
        <f>$P$41*'Profilo fotovoltaico'!B525+'Approvvigionamento energia'!$Q$41*'Profilo eolico'!B525</f>
        <v>288.81442727836435</v>
      </c>
      <c r="G523">
        <f>$P$43*'Profilo fotovoltaico'!B525+'Approvvigionamento energia'!$Q$43*'Profilo eolico'!B525</f>
        <v>144.40721363918217</v>
      </c>
      <c r="H523">
        <f t="shared" si="16"/>
        <v>1138.4335154826958</v>
      </c>
      <c r="I523">
        <f>IF(LCOH!$C$28=Menu!$A$1,'Approvvigionamento energia'!C523,0)+IF(LCOH!$C$28=Menu!$A$2,'Approvvigionamento energia'!D523,0)+IF(LCOH!$C$28=Menu!$A$3,'Approvvigionamento energia'!E523,0)+IF(LCOH!$C$28=Menu!$A$4,'Approvvigionamento energia'!F523,0)+IF(LCOH!$C$28=Menu!$A$5,'Approvvigionamento energia'!G523,0)+IF(LCOH!$C$28=Menu!$A$6,'Approvvigionamento energia'!H523,0)</f>
        <v>288.81442727836435</v>
      </c>
      <c r="J523">
        <f>'Approvvigionamento energia'!A523+'Approvvigionamento energia'!B523+'Approvvigionamento energia'!I523</f>
        <v>387.81442727836435</v>
      </c>
      <c r="K523">
        <f>IF(MIN(LCOH!$C$18,J523)&gt;=$P$48*LCOH!$C$18, MIN(LCOH!$C$18,J523),0)</f>
        <v>387.81442727836435</v>
      </c>
      <c r="L523">
        <f t="shared" si="17"/>
        <v>0</v>
      </c>
      <c r="M523">
        <f>K523/LCOH!$C$18</f>
        <v>0.25854295151890955</v>
      </c>
      <c r="N523">
        <f>K523/LCOH!$C$34</f>
        <v>7.4723396392748436</v>
      </c>
    </row>
    <row r="524" spans="1:14" x14ac:dyDescent="0.35">
      <c r="A524">
        <f>'Profilo fotovoltaico'!B526*LCOH!$C$20</f>
        <v>0</v>
      </c>
      <c r="B524">
        <f>'Profilo eolico'!B526*LCOH!$C$21</f>
        <v>93.899999999999991</v>
      </c>
      <c r="C524">
        <f>$P$35*'Profilo fotovoltaico'!B526</f>
        <v>0</v>
      </c>
      <c r="D524">
        <f>$Q$37*'Profilo eolico'!B526</f>
        <v>547.87221659471538</v>
      </c>
      <c r="E524">
        <f>$P$39*'Profilo fotovoltaico'!B526+'Approvvigionamento energia'!$Q$39*'Profilo eolico'!B526</f>
        <v>410.90416244603648</v>
      </c>
      <c r="F524">
        <f>$P$41*'Profilo fotovoltaico'!B526+'Approvvigionamento energia'!$Q$41*'Profilo eolico'!B526</f>
        <v>273.93610829735769</v>
      </c>
      <c r="G524">
        <f>$P$43*'Profilo fotovoltaico'!B526+'Approvvigionamento energia'!$Q$43*'Profilo eolico'!B526</f>
        <v>136.96805414867885</v>
      </c>
      <c r="H524">
        <f t="shared" si="16"/>
        <v>1138.4335154826958</v>
      </c>
      <c r="I524">
        <f>IF(LCOH!$C$28=Menu!$A$1,'Approvvigionamento energia'!C524,0)+IF(LCOH!$C$28=Menu!$A$2,'Approvvigionamento energia'!D524,0)+IF(LCOH!$C$28=Menu!$A$3,'Approvvigionamento energia'!E524,0)+IF(LCOH!$C$28=Menu!$A$4,'Approvvigionamento energia'!F524,0)+IF(LCOH!$C$28=Menu!$A$5,'Approvvigionamento energia'!G524,0)+IF(LCOH!$C$28=Menu!$A$6,'Approvvigionamento energia'!H524,0)</f>
        <v>273.93610829735769</v>
      </c>
      <c r="J524">
        <f>'Approvvigionamento energia'!A524+'Approvvigionamento energia'!B524+'Approvvigionamento energia'!I524</f>
        <v>367.83610829735767</v>
      </c>
      <c r="K524">
        <f>IF(MIN(LCOH!$C$18,J524)&gt;=$P$48*LCOH!$C$18, MIN(LCOH!$C$18,J524),0)</f>
        <v>0</v>
      </c>
      <c r="L524">
        <f t="shared" si="17"/>
        <v>367.83610829735767</v>
      </c>
      <c r="M524">
        <f>K524/LCOH!$C$18</f>
        <v>0</v>
      </c>
      <c r="N524">
        <f>K524/LCOH!$C$34</f>
        <v>0</v>
      </c>
    </row>
    <row r="525" spans="1:14" x14ac:dyDescent="0.35">
      <c r="A525">
        <f>'Profilo fotovoltaico'!B527*LCOH!$C$20</f>
        <v>0</v>
      </c>
      <c r="B525">
        <f>'Profilo eolico'!B527*LCOH!$C$21</f>
        <v>88.8</v>
      </c>
      <c r="C525">
        <f>$P$35*'Profilo fotovoltaico'!B527</f>
        <v>0</v>
      </c>
      <c r="D525">
        <f>$Q$37*'Profilo eolico'!B527</f>
        <v>518.11557863270207</v>
      </c>
      <c r="E525">
        <f>$P$39*'Profilo fotovoltaico'!B527+'Approvvigionamento energia'!$Q$39*'Profilo eolico'!B527</f>
        <v>388.58668397452658</v>
      </c>
      <c r="F525">
        <f>$P$41*'Profilo fotovoltaico'!B527+'Approvvigionamento energia'!$Q$41*'Profilo eolico'!B527</f>
        <v>259.05778931635103</v>
      </c>
      <c r="G525">
        <f>$P$43*'Profilo fotovoltaico'!B527+'Approvvigionamento energia'!$Q$43*'Profilo eolico'!B527</f>
        <v>129.52889465817552</v>
      </c>
      <c r="H525">
        <f t="shared" si="16"/>
        <v>1138.4335154826958</v>
      </c>
      <c r="I525">
        <f>IF(LCOH!$C$28=Menu!$A$1,'Approvvigionamento energia'!C525,0)+IF(LCOH!$C$28=Menu!$A$2,'Approvvigionamento energia'!D525,0)+IF(LCOH!$C$28=Menu!$A$3,'Approvvigionamento energia'!E525,0)+IF(LCOH!$C$28=Menu!$A$4,'Approvvigionamento energia'!F525,0)+IF(LCOH!$C$28=Menu!$A$5,'Approvvigionamento energia'!G525,0)+IF(LCOH!$C$28=Menu!$A$6,'Approvvigionamento energia'!H525,0)</f>
        <v>259.05778931635103</v>
      </c>
      <c r="J525">
        <f>'Approvvigionamento energia'!A525+'Approvvigionamento energia'!B525+'Approvvigionamento energia'!I525</f>
        <v>347.85778931635105</v>
      </c>
      <c r="K525">
        <f>IF(MIN(LCOH!$C$18,J525)&gt;=$P$48*LCOH!$C$18, MIN(LCOH!$C$18,J525),0)</f>
        <v>0</v>
      </c>
      <c r="L525">
        <f t="shared" si="17"/>
        <v>347.85778931635105</v>
      </c>
      <c r="M525">
        <f>K525/LCOH!$C$18</f>
        <v>0</v>
      </c>
      <c r="N525">
        <f>K525/LCOH!$C$34</f>
        <v>0</v>
      </c>
    </row>
    <row r="526" spans="1:14" x14ac:dyDescent="0.35">
      <c r="A526">
        <f>'Profilo fotovoltaico'!B528*LCOH!$C$20</f>
        <v>0</v>
      </c>
      <c r="B526">
        <f>'Profilo eolico'!B528*LCOH!$C$21</f>
        <v>87.8</v>
      </c>
      <c r="C526">
        <f>$P$35*'Profilo fotovoltaico'!B528</f>
        <v>0</v>
      </c>
      <c r="D526">
        <f>$Q$37*'Profilo eolico'!B528</f>
        <v>512.28094373818965</v>
      </c>
      <c r="E526">
        <f>$P$39*'Profilo fotovoltaico'!B528+'Approvvigionamento energia'!$Q$39*'Profilo eolico'!B528</f>
        <v>384.21070780364226</v>
      </c>
      <c r="F526">
        <f>$P$41*'Profilo fotovoltaico'!B528+'Approvvigionamento energia'!$Q$41*'Profilo eolico'!B528</f>
        <v>256.14047186909482</v>
      </c>
      <c r="G526">
        <f>$P$43*'Profilo fotovoltaico'!B528+'Approvvigionamento energia'!$Q$43*'Profilo eolico'!B528</f>
        <v>128.07023593454741</v>
      </c>
      <c r="H526">
        <f t="shared" si="16"/>
        <v>1138.4335154826958</v>
      </c>
      <c r="I526">
        <f>IF(LCOH!$C$28=Menu!$A$1,'Approvvigionamento energia'!C526,0)+IF(LCOH!$C$28=Menu!$A$2,'Approvvigionamento energia'!D526,0)+IF(LCOH!$C$28=Menu!$A$3,'Approvvigionamento energia'!E526,0)+IF(LCOH!$C$28=Menu!$A$4,'Approvvigionamento energia'!F526,0)+IF(LCOH!$C$28=Menu!$A$5,'Approvvigionamento energia'!G526,0)+IF(LCOH!$C$28=Menu!$A$6,'Approvvigionamento energia'!H526,0)</f>
        <v>256.14047186909482</v>
      </c>
      <c r="J526">
        <f>'Approvvigionamento energia'!A526+'Approvvigionamento energia'!B526+'Approvvigionamento energia'!I526</f>
        <v>343.94047186909484</v>
      </c>
      <c r="K526">
        <f>IF(MIN(LCOH!$C$18,J526)&gt;=$P$48*LCOH!$C$18, MIN(LCOH!$C$18,J526),0)</f>
        <v>0</v>
      </c>
      <c r="L526">
        <f t="shared" si="17"/>
        <v>343.94047186909484</v>
      </c>
      <c r="M526">
        <f>K526/LCOH!$C$18</f>
        <v>0</v>
      </c>
      <c r="N526">
        <f>K526/LCOH!$C$34</f>
        <v>0</v>
      </c>
    </row>
    <row r="527" spans="1:14" x14ac:dyDescent="0.35">
      <c r="A527">
        <f>'Profilo fotovoltaico'!B529*LCOH!$C$20</f>
        <v>0</v>
      </c>
      <c r="B527">
        <f>'Profilo eolico'!B529*LCOH!$C$21</f>
        <v>91.1</v>
      </c>
      <c r="C527">
        <f>$P$35*'Profilo fotovoltaico'!B529</f>
        <v>0</v>
      </c>
      <c r="D527">
        <f>$Q$37*'Profilo eolico'!B529</f>
        <v>531.53523889008068</v>
      </c>
      <c r="E527">
        <f>$P$39*'Profilo fotovoltaico'!B529+'Approvvigionamento energia'!$Q$39*'Profilo eolico'!B529</f>
        <v>398.65142916756048</v>
      </c>
      <c r="F527">
        <f>$P$41*'Profilo fotovoltaico'!B529+'Approvvigionamento energia'!$Q$41*'Profilo eolico'!B529</f>
        <v>265.76761944504034</v>
      </c>
      <c r="G527">
        <f>$P$43*'Profilo fotovoltaico'!B529+'Approvvigionamento energia'!$Q$43*'Profilo eolico'!B529</f>
        <v>132.88380972252017</v>
      </c>
      <c r="H527">
        <f t="shared" si="16"/>
        <v>1138.4335154826958</v>
      </c>
      <c r="I527">
        <f>IF(LCOH!$C$28=Menu!$A$1,'Approvvigionamento energia'!C527,0)+IF(LCOH!$C$28=Menu!$A$2,'Approvvigionamento energia'!D527,0)+IF(LCOH!$C$28=Menu!$A$3,'Approvvigionamento energia'!E527,0)+IF(LCOH!$C$28=Menu!$A$4,'Approvvigionamento energia'!F527,0)+IF(LCOH!$C$28=Menu!$A$5,'Approvvigionamento energia'!G527,0)+IF(LCOH!$C$28=Menu!$A$6,'Approvvigionamento energia'!H527,0)</f>
        <v>265.76761944504034</v>
      </c>
      <c r="J527">
        <f>'Approvvigionamento energia'!A527+'Approvvigionamento energia'!B527+'Approvvigionamento energia'!I527</f>
        <v>356.8676194450403</v>
      </c>
      <c r="K527">
        <f>IF(MIN(LCOH!$C$18,J527)&gt;=$P$48*LCOH!$C$18, MIN(LCOH!$C$18,J527),0)</f>
        <v>0</v>
      </c>
      <c r="L527">
        <f t="shared" si="17"/>
        <v>356.8676194450403</v>
      </c>
      <c r="M527">
        <f>K527/LCOH!$C$18</f>
        <v>0</v>
      </c>
      <c r="N527">
        <f>K527/LCOH!$C$34</f>
        <v>0</v>
      </c>
    </row>
    <row r="528" spans="1:14" x14ac:dyDescent="0.35">
      <c r="A528">
        <f>'Profilo fotovoltaico'!B530*LCOH!$C$20</f>
        <v>0</v>
      </c>
      <c r="B528">
        <f>'Profilo eolico'!B530*LCOH!$C$21</f>
        <v>96</v>
      </c>
      <c r="C528">
        <f>$P$35*'Profilo fotovoltaico'!B530</f>
        <v>0</v>
      </c>
      <c r="D528">
        <f>$Q$37*'Profilo eolico'!B530</f>
        <v>560.12494987319144</v>
      </c>
      <c r="E528">
        <f>$P$39*'Profilo fotovoltaico'!B530+'Approvvigionamento energia'!$Q$39*'Profilo eolico'!B530</f>
        <v>420.09371240489355</v>
      </c>
      <c r="F528">
        <f>$P$41*'Profilo fotovoltaico'!B530+'Approvvigionamento energia'!$Q$41*'Profilo eolico'!B530</f>
        <v>280.06247493659572</v>
      </c>
      <c r="G528">
        <f>$P$43*'Profilo fotovoltaico'!B530+'Approvvigionamento energia'!$Q$43*'Profilo eolico'!B530</f>
        <v>140.03123746829786</v>
      </c>
      <c r="H528">
        <f t="shared" si="16"/>
        <v>1138.4335154826958</v>
      </c>
      <c r="I528">
        <f>IF(LCOH!$C$28=Menu!$A$1,'Approvvigionamento energia'!C528,0)+IF(LCOH!$C$28=Menu!$A$2,'Approvvigionamento energia'!D528,0)+IF(LCOH!$C$28=Menu!$A$3,'Approvvigionamento energia'!E528,0)+IF(LCOH!$C$28=Menu!$A$4,'Approvvigionamento energia'!F528,0)+IF(LCOH!$C$28=Menu!$A$5,'Approvvigionamento energia'!G528,0)+IF(LCOH!$C$28=Menu!$A$6,'Approvvigionamento energia'!H528,0)</f>
        <v>280.06247493659572</v>
      </c>
      <c r="J528">
        <f>'Approvvigionamento energia'!A528+'Approvvigionamento energia'!B528+'Approvvigionamento energia'!I528</f>
        <v>376.06247493659572</v>
      </c>
      <c r="K528">
        <f>IF(MIN(LCOH!$C$18,J528)&gt;=$P$48*LCOH!$C$18, MIN(LCOH!$C$18,J528),0)</f>
        <v>376.06247493659572</v>
      </c>
      <c r="L528">
        <f t="shared" si="17"/>
        <v>0</v>
      </c>
      <c r="M528">
        <f>K528/LCOH!$C$18</f>
        <v>0.25070831662439713</v>
      </c>
      <c r="N528">
        <f>K528/LCOH!$C$34</f>
        <v>7.2459051047513627</v>
      </c>
    </row>
    <row r="529" spans="1:14" x14ac:dyDescent="0.35">
      <c r="A529">
        <f>'Profilo fotovoltaico'!B531*LCOH!$C$20</f>
        <v>0</v>
      </c>
      <c r="B529">
        <f>'Profilo eolico'!B531*LCOH!$C$21</f>
        <v>99.2</v>
      </c>
      <c r="C529">
        <f>$P$35*'Profilo fotovoltaico'!B531</f>
        <v>0</v>
      </c>
      <c r="D529">
        <f>$Q$37*'Profilo eolico'!B531</f>
        <v>578.79578153563114</v>
      </c>
      <c r="E529">
        <f>$P$39*'Profilo fotovoltaico'!B531+'Approvvigionamento energia'!$Q$39*'Profilo eolico'!B531</f>
        <v>434.09683615172332</v>
      </c>
      <c r="F529">
        <f>$P$41*'Profilo fotovoltaico'!B531+'Approvvigionamento energia'!$Q$41*'Profilo eolico'!B531</f>
        <v>289.39789076781557</v>
      </c>
      <c r="G529">
        <f>$P$43*'Profilo fotovoltaico'!B531+'Approvvigionamento energia'!$Q$43*'Profilo eolico'!B531</f>
        <v>144.69894538390778</v>
      </c>
      <c r="H529">
        <f t="shared" si="16"/>
        <v>1138.4335154826958</v>
      </c>
      <c r="I529">
        <f>IF(LCOH!$C$28=Menu!$A$1,'Approvvigionamento energia'!C529,0)+IF(LCOH!$C$28=Menu!$A$2,'Approvvigionamento energia'!D529,0)+IF(LCOH!$C$28=Menu!$A$3,'Approvvigionamento energia'!E529,0)+IF(LCOH!$C$28=Menu!$A$4,'Approvvigionamento energia'!F529,0)+IF(LCOH!$C$28=Menu!$A$5,'Approvvigionamento energia'!G529,0)+IF(LCOH!$C$28=Menu!$A$6,'Approvvigionamento energia'!H529,0)</f>
        <v>289.39789076781557</v>
      </c>
      <c r="J529">
        <f>'Approvvigionamento energia'!A529+'Approvvigionamento energia'!B529+'Approvvigionamento energia'!I529</f>
        <v>388.59789076781556</v>
      </c>
      <c r="K529">
        <f>IF(MIN(LCOH!$C$18,J529)&gt;=$P$48*LCOH!$C$18, MIN(LCOH!$C$18,J529),0)</f>
        <v>388.59789076781556</v>
      </c>
      <c r="L529">
        <f t="shared" si="17"/>
        <v>0</v>
      </c>
      <c r="M529">
        <f>K529/LCOH!$C$18</f>
        <v>0.25906526051187706</v>
      </c>
      <c r="N529">
        <f>K529/LCOH!$C$34</f>
        <v>7.4874352749097408</v>
      </c>
    </row>
    <row r="530" spans="1:14" x14ac:dyDescent="0.35">
      <c r="A530">
        <f>'Profilo fotovoltaico'!B532*LCOH!$C$20</f>
        <v>0</v>
      </c>
      <c r="B530">
        <f>'Profilo eolico'!B532*LCOH!$C$21</f>
        <v>102.6</v>
      </c>
      <c r="C530">
        <f>$P$35*'Profilo fotovoltaico'!B532</f>
        <v>0</v>
      </c>
      <c r="D530">
        <f>$Q$37*'Profilo eolico'!B532</f>
        <v>598.63354017697338</v>
      </c>
      <c r="E530">
        <f>$P$39*'Profilo fotovoltaico'!B532+'Approvvigionamento energia'!$Q$39*'Profilo eolico'!B532</f>
        <v>448.97515513272998</v>
      </c>
      <c r="F530">
        <f>$P$41*'Profilo fotovoltaico'!B532+'Approvvigionamento energia'!$Q$41*'Profilo eolico'!B532</f>
        <v>299.31677008848669</v>
      </c>
      <c r="G530">
        <f>$P$43*'Profilo fotovoltaico'!B532+'Approvvigionamento energia'!$Q$43*'Profilo eolico'!B532</f>
        <v>149.65838504424335</v>
      </c>
      <c r="H530">
        <f t="shared" si="16"/>
        <v>1138.4335154826958</v>
      </c>
      <c r="I530">
        <f>IF(LCOH!$C$28=Menu!$A$1,'Approvvigionamento energia'!C530,0)+IF(LCOH!$C$28=Menu!$A$2,'Approvvigionamento energia'!D530,0)+IF(LCOH!$C$28=Menu!$A$3,'Approvvigionamento energia'!E530,0)+IF(LCOH!$C$28=Menu!$A$4,'Approvvigionamento energia'!F530,0)+IF(LCOH!$C$28=Menu!$A$5,'Approvvigionamento energia'!G530,0)+IF(LCOH!$C$28=Menu!$A$6,'Approvvigionamento energia'!H530,0)</f>
        <v>299.31677008848669</v>
      </c>
      <c r="J530">
        <f>'Approvvigionamento energia'!A530+'Approvvigionamento energia'!B530+'Approvvigionamento energia'!I530</f>
        <v>401.91677008848671</v>
      </c>
      <c r="K530">
        <f>IF(MIN(LCOH!$C$18,J530)&gt;=$P$48*LCOH!$C$18, MIN(LCOH!$C$18,J530),0)</f>
        <v>401.91677008848671</v>
      </c>
      <c r="L530">
        <f t="shared" si="17"/>
        <v>0</v>
      </c>
      <c r="M530">
        <f>K530/LCOH!$C$18</f>
        <v>0.2679445133923245</v>
      </c>
      <c r="N530">
        <f>K530/LCOH!$C$34</f>
        <v>7.7440610807030197</v>
      </c>
    </row>
    <row r="531" spans="1:14" x14ac:dyDescent="0.35">
      <c r="A531">
        <f>'Profilo fotovoltaico'!B533*LCOH!$C$20</f>
        <v>0</v>
      </c>
      <c r="B531">
        <f>'Profilo eolico'!B533*LCOH!$C$21</f>
        <v>108.39999999999999</v>
      </c>
      <c r="C531">
        <f>$P$35*'Profilo fotovoltaico'!B533</f>
        <v>0</v>
      </c>
      <c r="D531">
        <f>$Q$37*'Profilo eolico'!B533</f>
        <v>632.47442256514535</v>
      </c>
      <c r="E531">
        <f>$P$39*'Profilo fotovoltaico'!B533+'Approvvigionamento energia'!$Q$39*'Profilo eolico'!B533</f>
        <v>474.35581692385898</v>
      </c>
      <c r="F531">
        <f>$P$41*'Profilo fotovoltaico'!B533+'Approvvigionamento energia'!$Q$41*'Profilo eolico'!B533</f>
        <v>316.23721128257267</v>
      </c>
      <c r="G531">
        <f>$P$43*'Profilo fotovoltaico'!B533+'Approvvigionamento energia'!$Q$43*'Profilo eolico'!B533</f>
        <v>158.11860564128634</v>
      </c>
      <c r="H531">
        <f t="shared" si="16"/>
        <v>1138.4335154826958</v>
      </c>
      <c r="I531">
        <f>IF(LCOH!$C$28=Menu!$A$1,'Approvvigionamento energia'!C531,0)+IF(LCOH!$C$28=Menu!$A$2,'Approvvigionamento energia'!D531,0)+IF(LCOH!$C$28=Menu!$A$3,'Approvvigionamento energia'!E531,0)+IF(LCOH!$C$28=Menu!$A$4,'Approvvigionamento energia'!F531,0)+IF(LCOH!$C$28=Menu!$A$5,'Approvvigionamento energia'!G531,0)+IF(LCOH!$C$28=Menu!$A$6,'Approvvigionamento energia'!H531,0)</f>
        <v>316.23721128257267</v>
      </c>
      <c r="J531">
        <f>'Approvvigionamento energia'!A531+'Approvvigionamento energia'!B531+'Approvvigionamento energia'!I531</f>
        <v>424.63721128257265</v>
      </c>
      <c r="K531">
        <f>IF(MIN(LCOH!$C$18,J531)&gt;=$P$48*LCOH!$C$18, MIN(LCOH!$C$18,J531),0)</f>
        <v>424.63721128257265</v>
      </c>
      <c r="L531">
        <f t="shared" si="17"/>
        <v>0</v>
      </c>
      <c r="M531">
        <f>K531/LCOH!$C$18</f>
        <v>0.28309147418838176</v>
      </c>
      <c r="N531">
        <f>K531/LCOH!$C$34</f>
        <v>8.1818345141150797</v>
      </c>
    </row>
    <row r="532" spans="1:14" x14ac:dyDescent="0.35">
      <c r="A532">
        <f>'Profilo fotovoltaico'!B534*LCOH!$C$20</f>
        <v>0</v>
      </c>
      <c r="B532">
        <f>'Profilo eolico'!B534*LCOH!$C$21</f>
        <v>114.7</v>
      </c>
      <c r="C532">
        <f>$P$35*'Profilo fotovoltaico'!B534</f>
        <v>0</v>
      </c>
      <c r="D532">
        <f>$Q$37*'Profilo eolico'!B534</f>
        <v>669.23262240057352</v>
      </c>
      <c r="E532">
        <f>$P$39*'Profilo fotovoltaico'!B534+'Approvvigionamento energia'!$Q$39*'Profilo eolico'!B534</f>
        <v>501.92446680043008</v>
      </c>
      <c r="F532">
        <f>$P$41*'Profilo fotovoltaico'!B534+'Approvvigionamento energia'!$Q$41*'Profilo eolico'!B534</f>
        <v>334.61631120028676</v>
      </c>
      <c r="G532">
        <f>$P$43*'Profilo fotovoltaico'!B534+'Approvvigionamento energia'!$Q$43*'Profilo eolico'!B534</f>
        <v>167.30815560014338</v>
      </c>
      <c r="H532">
        <f t="shared" si="16"/>
        <v>1138.4335154826958</v>
      </c>
      <c r="I532">
        <f>IF(LCOH!$C$28=Menu!$A$1,'Approvvigionamento energia'!C532,0)+IF(LCOH!$C$28=Menu!$A$2,'Approvvigionamento energia'!D532,0)+IF(LCOH!$C$28=Menu!$A$3,'Approvvigionamento energia'!E532,0)+IF(LCOH!$C$28=Menu!$A$4,'Approvvigionamento energia'!F532,0)+IF(LCOH!$C$28=Menu!$A$5,'Approvvigionamento energia'!G532,0)+IF(LCOH!$C$28=Menu!$A$6,'Approvvigionamento energia'!H532,0)</f>
        <v>334.61631120028676</v>
      </c>
      <c r="J532">
        <f>'Approvvigionamento energia'!A532+'Approvvigionamento energia'!B532+'Approvvigionamento energia'!I532</f>
        <v>449.31631120028675</v>
      </c>
      <c r="K532">
        <f>IF(MIN(LCOH!$C$18,J532)&gt;=$P$48*LCOH!$C$18, MIN(LCOH!$C$18,J532),0)</f>
        <v>449.31631120028675</v>
      </c>
      <c r="L532">
        <f t="shared" si="17"/>
        <v>0</v>
      </c>
      <c r="M532">
        <f>K532/LCOH!$C$18</f>
        <v>0.29954420746685784</v>
      </c>
      <c r="N532">
        <f>K532/LCOH!$C$34</f>
        <v>8.6573470366143876</v>
      </c>
    </row>
    <row r="533" spans="1:14" x14ac:dyDescent="0.35">
      <c r="A533">
        <f>'Profilo fotovoltaico'!B535*LCOH!$C$20</f>
        <v>0</v>
      </c>
      <c r="B533">
        <f>'Profilo eolico'!B535*LCOH!$C$21</f>
        <v>116.9</v>
      </c>
      <c r="C533">
        <f>$P$35*'Profilo fotovoltaico'!B535</f>
        <v>0</v>
      </c>
      <c r="D533">
        <f>$Q$37*'Profilo eolico'!B535</f>
        <v>682.06881916850091</v>
      </c>
      <c r="E533">
        <f>$P$39*'Profilo fotovoltaico'!B535+'Approvvigionamento energia'!$Q$39*'Profilo eolico'!B535</f>
        <v>511.5516143763756</v>
      </c>
      <c r="F533">
        <f>$P$41*'Profilo fotovoltaico'!B535+'Approvvigionamento energia'!$Q$41*'Profilo eolico'!B535</f>
        <v>341.03440958425045</v>
      </c>
      <c r="G533">
        <f>$P$43*'Profilo fotovoltaico'!B535+'Approvvigionamento energia'!$Q$43*'Profilo eolico'!B535</f>
        <v>170.51720479212523</v>
      </c>
      <c r="H533">
        <f t="shared" si="16"/>
        <v>1138.4335154826958</v>
      </c>
      <c r="I533">
        <f>IF(LCOH!$C$28=Menu!$A$1,'Approvvigionamento energia'!C533,0)+IF(LCOH!$C$28=Menu!$A$2,'Approvvigionamento energia'!D533,0)+IF(LCOH!$C$28=Menu!$A$3,'Approvvigionamento energia'!E533,0)+IF(LCOH!$C$28=Menu!$A$4,'Approvvigionamento energia'!F533,0)+IF(LCOH!$C$28=Menu!$A$5,'Approvvigionamento energia'!G533,0)+IF(LCOH!$C$28=Menu!$A$6,'Approvvigionamento energia'!H533,0)</f>
        <v>341.03440958425045</v>
      </c>
      <c r="J533">
        <f>'Approvvigionamento energia'!A533+'Approvvigionamento energia'!B533+'Approvvigionamento energia'!I533</f>
        <v>457.93440958425049</v>
      </c>
      <c r="K533">
        <f>IF(MIN(LCOH!$C$18,J533)&gt;=$P$48*LCOH!$C$18, MIN(LCOH!$C$18,J533),0)</f>
        <v>457.93440958425049</v>
      </c>
      <c r="L533">
        <f t="shared" si="17"/>
        <v>0</v>
      </c>
      <c r="M533">
        <f>K533/LCOH!$C$18</f>
        <v>0.30528960638950031</v>
      </c>
      <c r="N533">
        <f>K533/LCOH!$C$34</f>
        <v>8.823399028598276</v>
      </c>
    </row>
    <row r="534" spans="1:14" x14ac:dyDescent="0.35">
      <c r="A534">
        <f>'Profilo fotovoltaico'!B536*LCOH!$C$20</f>
        <v>0</v>
      </c>
      <c r="B534">
        <f>'Profilo eolico'!B536*LCOH!$C$21</f>
        <v>115.2</v>
      </c>
      <c r="C534">
        <f>$P$35*'Profilo fotovoltaico'!B536</f>
        <v>0</v>
      </c>
      <c r="D534">
        <f>$Q$37*'Profilo eolico'!B536</f>
        <v>672.14993984782973</v>
      </c>
      <c r="E534">
        <f>$P$39*'Profilo fotovoltaico'!B536+'Approvvigionamento energia'!$Q$39*'Profilo eolico'!B536</f>
        <v>504.11245488587224</v>
      </c>
      <c r="F534">
        <f>$P$41*'Profilo fotovoltaico'!B536+'Approvvigionamento energia'!$Q$41*'Profilo eolico'!B536</f>
        <v>336.07496992391486</v>
      </c>
      <c r="G534">
        <f>$P$43*'Profilo fotovoltaico'!B536+'Approvvigionamento energia'!$Q$43*'Profilo eolico'!B536</f>
        <v>168.03748496195743</v>
      </c>
      <c r="H534">
        <f t="shared" si="16"/>
        <v>1138.4335154826958</v>
      </c>
      <c r="I534">
        <f>IF(LCOH!$C$28=Menu!$A$1,'Approvvigionamento energia'!C534,0)+IF(LCOH!$C$28=Menu!$A$2,'Approvvigionamento energia'!D534,0)+IF(LCOH!$C$28=Menu!$A$3,'Approvvigionamento energia'!E534,0)+IF(LCOH!$C$28=Menu!$A$4,'Approvvigionamento energia'!F534,0)+IF(LCOH!$C$28=Menu!$A$5,'Approvvigionamento energia'!G534,0)+IF(LCOH!$C$28=Menu!$A$6,'Approvvigionamento energia'!H534,0)</f>
        <v>336.07496992391486</v>
      </c>
      <c r="J534">
        <f>'Approvvigionamento energia'!A534+'Approvvigionamento energia'!B534+'Approvvigionamento energia'!I534</f>
        <v>451.27496992391485</v>
      </c>
      <c r="K534">
        <f>IF(MIN(LCOH!$C$18,J534)&gt;=$P$48*LCOH!$C$18, MIN(LCOH!$C$18,J534),0)</f>
        <v>451.27496992391485</v>
      </c>
      <c r="L534">
        <f t="shared" si="17"/>
        <v>0</v>
      </c>
      <c r="M534">
        <f>K534/LCOH!$C$18</f>
        <v>0.30084997994927659</v>
      </c>
      <c r="N534">
        <f>K534/LCOH!$C$34</f>
        <v>8.6950861257016356</v>
      </c>
    </row>
    <row r="535" spans="1:14" x14ac:dyDescent="0.35">
      <c r="A535">
        <f>'Profilo fotovoltaico'!B537*LCOH!$C$20</f>
        <v>0</v>
      </c>
      <c r="B535">
        <f>'Profilo eolico'!B537*LCOH!$C$21</f>
        <v>110.2</v>
      </c>
      <c r="C535">
        <f>$P$35*'Profilo fotovoltaico'!B537</f>
        <v>0</v>
      </c>
      <c r="D535">
        <f>$Q$37*'Profilo eolico'!B537</f>
        <v>642.97676537526775</v>
      </c>
      <c r="E535">
        <f>$P$39*'Profilo fotovoltaico'!B537+'Approvvigionamento energia'!$Q$39*'Profilo eolico'!B537</f>
        <v>482.23257403145078</v>
      </c>
      <c r="F535">
        <f>$P$41*'Profilo fotovoltaico'!B537+'Approvvigionamento energia'!$Q$41*'Profilo eolico'!B537</f>
        <v>321.48838268763387</v>
      </c>
      <c r="G535">
        <f>$P$43*'Profilo fotovoltaico'!B537+'Approvvigionamento energia'!$Q$43*'Profilo eolico'!B537</f>
        <v>160.74419134381694</v>
      </c>
      <c r="H535">
        <f t="shared" si="16"/>
        <v>1138.4335154826958</v>
      </c>
      <c r="I535">
        <f>IF(LCOH!$C$28=Menu!$A$1,'Approvvigionamento energia'!C535,0)+IF(LCOH!$C$28=Menu!$A$2,'Approvvigionamento energia'!D535,0)+IF(LCOH!$C$28=Menu!$A$3,'Approvvigionamento energia'!E535,0)+IF(LCOH!$C$28=Menu!$A$4,'Approvvigionamento energia'!F535,0)+IF(LCOH!$C$28=Menu!$A$5,'Approvvigionamento energia'!G535,0)+IF(LCOH!$C$28=Menu!$A$6,'Approvvigionamento energia'!H535,0)</f>
        <v>321.48838268763387</v>
      </c>
      <c r="J535">
        <f>'Approvvigionamento energia'!A535+'Approvvigionamento energia'!B535+'Approvvigionamento energia'!I535</f>
        <v>431.68838268763386</v>
      </c>
      <c r="K535">
        <f>IF(MIN(LCOH!$C$18,J535)&gt;=$P$48*LCOH!$C$18, MIN(LCOH!$C$18,J535),0)</f>
        <v>431.68838268763386</v>
      </c>
      <c r="L535">
        <f t="shared" si="17"/>
        <v>0</v>
      </c>
      <c r="M535">
        <f>K535/LCOH!$C$18</f>
        <v>0.28779225512508921</v>
      </c>
      <c r="N535">
        <f>K535/LCOH!$C$34</f>
        <v>8.3176952348291682</v>
      </c>
    </row>
    <row r="536" spans="1:14" x14ac:dyDescent="0.35">
      <c r="A536">
        <f>'Profilo fotovoltaico'!B538*LCOH!$C$20</f>
        <v>22</v>
      </c>
      <c r="B536">
        <f>'Profilo eolico'!B538*LCOH!$C$21</f>
        <v>99.7</v>
      </c>
      <c r="C536">
        <f>$P$35*'Profilo fotovoltaico'!B538</f>
        <v>161.80146812768541</v>
      </c>
      <c r="D536">
        <f>$Q$37*'Profilo eolico'!B538</f>
        <v>581.71309898288735</v>
      </c>
      <c r="E536">
        <f>$P$39*'Profilo fotovoltaico'!B538+'Approvvigionamento energia'!$Q$39*'Profilo eolico'!B538</f>
        <v>476.73519126908684</v>
      </c>
      <c r="F536">
        <f>$P$41*'Profilo fotovoltaico'!B538+'Approvvigionamento energia'!$Q$41*'Profilo eolico'!B538</f>
        <v>371.75728355528639</v>
      </c>
      <c r="G536">
        <f>$P$43*'Profilo fotovoltaico'!B538+'Approvvigionamento energia'!$Q$43*'Profilo eolico'!B538</f>
        <v>266.77937584148589</v>
      </c>
      <c r="H536">
        <f t="shared" si="16"/>
        <v>1138.4335154826958</v>
      </c>
      <c r="I536">
        <f>IF(LCOH!$C$28=Menu!$A$1,'Approvvigionamento energia'!C536,0)+IF(LCOH!$C$28=Menu!$A$2,'Approvvigionamento energia'!D536,0)+IF(LCOH!$C$28=Menu!$A$3,'Approvvigionamento energia'!E536,0)+IF(LCOH!$C$28=Menu!$A$4,'Approvvigionamento energia'!F536,0)+IF(LCOH!$C$28=Menu!$A$5,'Approvvigionamento energia'!G536,0)+IF(LCOH!$C$28=Menu!$A$6,'Approvvigionamento energia'!H536,0)</f>
        <v>371.75728355528639</v>
      </c>
      <c r="J536">
        <f>'Approvvigionamento energia'!A536+'Approvvigionamento energia'!B536+'Approvvigionamento energia'!I536</f>
        <v>493.45728355528638</v>
      </c>
      <c r="K536">
        <f>IF(MIN(LCOH!$C$18,J536)&gt;=$P$48*LCOH!$C$18, MIN(LCOH!$C$18,J536),0)</f>
        <v>493.45728355528638</v>
      </c>
      <c r="L536">
        <f t="shared" si="17"/>
        <v>0</v>
      </c>
      <c r="M536">
        <f>K536/LCOH!$C$18</f>
        <v>0.32897152237019089</v>
      </c>
      <c r="N536">
        <f>K536/LCOH!$C$34</f>
        <v>9.5078474673465578</v>
      </c>
    </row>
    <row r="537" spans="1:14" x14ac:dyDescent="0.35">
      <c r="A537">
        <f>'Profilo fotovoltaico'!B539*LCOH!$C$20</f>
        <v>134</v>
      </c>
      <c r="B537">
        <f>'Profilo eolico'!B539*LCOH!$C$21</f>
        <v>79.399999999999991</v>
      </c>
      <c r="C537">
        <f>$P$35*'Profilo fotovoltaico'!B539</f>
        <v>985.5180331413568</v>
      </c>
      <c r="D537">
        <f>$Q$37*'Profilo eolico'!B539</f>
        <v>463.27001062428542</v>
      </c>
      <c r="E537">
        <f>$P$39*'Profilo fotovoltaico'!B539+'Approvvigionamento energia'!$Q$39*'Profilo eolico'!B539</f>
        <v>593.83201625355321</v>
      </c>
      <c r="F537">
        <f>$P$41*'Profilo fotovoltaico'!B539+'Approvvigionamento energia'!$Q$41*'Profilo eolico'!B539</f>
        <v>724.39402188282111</v>
      </c>
      <c r="G537">
        <f>$P$43*'Profilo fotovoltaico'!B539+'Approvvigionamento energia'!$Q$43*'Profilo eolico'!B539</f>
        <v>854.95602751208901</v>
      </c>
      <c r="H537">
        <f t="shared" si="16"/>
        <v>1138.4335154826958</v>
      </c>
      <c r="I537">
        <f>IF(LCOH!$C$28=Menu!$A$1,'Approvvigionamento energia'!C537,0)+IF(LCOH!$C$28=Menu!$A$2,'Approvvigionamento energia'!D537,0)+IF(LCOH!$C$28=Menu!$A$3,'Approvvigionamento energia'!E537,0)+IF(LCOH!$C$28=Menu!$A$4,'Approvvigionamento energia'!F537,0)+IF(LCOH!$C$28=Menu!$A$5,'Approvvigionamento energia'!G537,0)+IF(LCOH!$C$28=Menu!$A$6,'Approvvigionamento energia'!H537,0)</f>
        <v>724.39402188282111</v>
      </c>
      <c r="J537">
        <f>'Approvvigionamento energia'!A537+'Approvvigionamento energia'!B537+'Approvvigionamento energia'!I537</f>
        <v>937.79402188282108</v>
      </c>
      <c r="K537">
        <f>IF(MIN(LCOH!$C$18,J537)&gt;=$P$48*LCOH!$C$18, MIN(LCOH!$C$18,J537),0)</f>
        <v>937.79402188282108</v>
      </c>
      <c r="L537">
        <f t="shared" si="17"/>
        <v>0</v>
      </c>
      <c r="M537">
        <f>K537/LCOH!$C$18</f>
        <v>0.62519601458854734</v>
      </c>
      <c r="N537">
        <f>K537/LCOH!$C$34</f>
        <v>18.069248976547613</v>
      </c>
    </row>
    <row r="538" spans="1:14" x14ac:dyDescent="0.35">
      <c r="A538">
        <f>'Profilo fotovoltaico'!B540*LCOH!$C$20</f>
        <v>267</v>
      </c>
      <c r="B538">
        <f>'Profilo eolico'!B540*LCOH!$C$21</f>
        <v>71.599999999999994</v>
      </c>
      <c r="C538">
        <f>$P$35*'Profilo fotovoltaico'!B540</f>
        <v>1963.6814540950916</v>
      </c>
      <c r="D538">
        <f>$Q$37*'Profilo eolico'!B540</f>
        <v>417.75985844708862</v>
      </c>
      <c r="E538">
        <f>$P$39*'Profilo fotovoltaico'!B540+'Approvvigionamento energia'!$Q$39*'Profilo eolico'!B540</f>
        <v>804.24025735908936</v>
      </c>
      <c r="F538">
        <f>$P$41*'Profilo fotovoltaico'!B540+'Approvvigionamento energia'!$Q$41*'Profilo eolico'!B540</f>
        <v>1190.7206562710901</v>
      </c>
      <c r="G538">
        <f>$P$43*'Profilo fotovoltaico'!B540+'Approvvigionamento energia'!$Q$43*'Profilo eolico'!B540</f>
        <v>1577.2010551830908</v>
      </c>
      <c r="H538">
        <f t="shared" si="16"/>
        <v>1138.4335154826958</v>
      </c>
      <c r="I538">
        <f>IF(LCOH!$C$28=Menu!$A$1,'Approvvigionamento energia'!C538,0)+IF(LCOH!$C$28=Menu!$A$2,'Approvvigionamento energia'!D538,0)+IF(LCOH!$C$28=Menu!$A$3,'Approvvigionamento energia'!E538,0)+IF(LCOH!$C$28=Menu!$A$4,'Approvvigionamento energia'!F538,0)+IF(LCOH!$C$28=Menu!$A$5,'Approvvigionamento energia'!G538,0)+IF(LCOH!$C$28=Menu!$A$6,'Approvvigionamento energia'!H538,0)</f>
        <v>1190.7206562710901</v>
      </c>
      <c r="J538">
        <f>'Approvvigionamento energia'!A538+'Approvvigionamento energia'!B538+'Approvvigionamento energia'!I538</f>
        <v>1529.3206562710902</v>
      </c>
      <c r="K538">
        <f>IF(MIN(LCOH!$C$18,J538)&gt;=$P$48*LCOH!$C$18, MIN(LCOH!$C$18,J538),0)</f>
        <v>1500</v>
      </c>
      <c r="L538">
        <f t="shared" si="17"/>
        <v>29.320656271090229</v>
      </c>
      <c r="M538">
        <f>K538/LCOH!$C$18</f>
        <v>1</v>
      </c>
      <c r="N538">
        <f>K538/LCOH!$C$34</f>
        <v>28.901734104046245</v>
      </c>
    </row>
    <row r="539" spans="1:14" x14ac:dyDescent="0.35">
      <c r="A539">
        <f>'Profilo fotovoltaico'!B541*LCOH!$C$20</f>
        <v>371</v>
      </c>
      <c r="B539">
        <f>'Profilo eolico'!B541*LCOH!$C$21</f>
        <v>61.800000000000004</v>
      </c>
      <c r="C539">
        <f>$P$35*'Profilo fotovoltaico'!B541</f>
        <v>2728.5611216077859</v>
      </c>
      <c r="D539">
        <f>$Q$37*'Profilo eolico'!B541</f>
        <v>360.58043648086698</v>
      </c>
      <c r="E539">
        <f>$P$39*'Profilo fotovoltaico'!B541+'Approvvigionamento energia'!$Q$39*'Profilo eolico'!B541</f>
        <v>952.57560776259675</v>
      </c>
      <c r="F539">
        <f>$P$41*'Profilo fotovoltaico'!B541+'Approvvigionamento energia'!$Q$41*'Profilo eolico'!B541</f>
        <v>1544.5707790443264</v>
      </c>
      <c r="G539">
        <f>$P$43*'Profilo fotovoltaico'!B541+'Approvvigionamento energia'!$Q$43*'Profilo eolico'!B541</f>
        <v>2136.5659503260563</v>
      </c>
      <c r="H539">
        <f t="shared" si="16"/>
        <v>1138.4335154826958</v>
      </c>
      <c r="I539">
        <f>IF(LCOH!$C$28=Menu!$A$1,'Approvvigionamento energia'!C539,0)+IF(LCOH!$C$28=Menu!$A$2,'Approvvigionamento energia'!D539,0)+IF(LCOH!$C$28=Menu!$A$3,'Approvvigionamento energia'!E539,0)+IF(LCOH!$C$28=Menu!$A$4,'Approvvigionamento energia'!F539,0)+IF(LCOH!$C$28=Menu!$A$5,'Approvvigionamento energia'!G539,0)+IF(LCOH!$C$28=Menu!$A$6,'Approvvigionamento energia'!H539,0)</f>
        <v>1544.5707790443264</v>
      </c>
      <c r="J539">
        <f>'Approvvigionamento energia'!A539+'Approvvigionamento energia'!B539+'Approvvigionamento energia'!I539</f>
        <v>1977.3707790443264</v>
      </c>
      <c r="K539">
        <f>IF(MIN(LCOH!$C$18,J539)&gt;=$P$48*LCOH!$C$18, MIN(LCOH!$C$18,J539),0)</f>
        <v>1500</v>
      </c>
      <c r="L539">
        <f t="shared" si="17"/>
        <v>477.37077904432635</v>
      </c>
      <c r="M539">
        <f>K539/LCOH!$C$18</f>
        <v>1</v>
      </c>
      <c r="N539">
        <f>K539/LCOH!$C$34</f>
        <v>28.901734104046245</v>
      </c>
    </row>
    <row r="540" spans="1:14" x14ac:dyDescent="0.35">
      <c r="A540">
        <f>'Profilo fotovoltaico'!B542*LCOH!$C$20</f>
        <v>438</v>
      </c>
      <c r="B540">
        <f>'Profilo eolico'!B542*LCOH!$C$21</f>
        <v>53.3</v>
      </c>
      <c r="C540">
        <f>$P$35*'Profilo fotovoltaico'!B542</f>
        <v>3221.3201381784643</v>
      </c>
      <c r="D540">
        <f>$Q$37*'Profilo eolico'!B542</f>
        <v>310.98603987751153</v>
      </c>
      <c r="E540">
        <f>$P$39*'Profilo fotovoltaico'!B542+'Approvvigionamento energia'!$Q$39*'Profilo eolico'!B542</f>
        <v>1038.5695644527498</v>
      </c>
      <c r="F540">
        <f>$P$41*'Profilo fotovoltaico'!B542+'Approvvigionamento energia'!$Q$41*'Profilo eolico'!B542</f>
        <v>1766.1530890279878</v>
      </c>
      <c r="G540">
        <f>$P$43*'Profilo fotovoltaico'!B542+'Approvvigionamento energia'!$Q$43*'Profilo eolico'!B542</f>
        <v>2493.736613603226</v>
      </c>
      <c r="H540">
        <f t="shared" si="16"/>
        <v>1138.4335154826958</v>
      </c>
      <c r="I540">
        <f>IF(LCOH!$C$28=Menu!$A$1,'Approvvigionamento energia'!C540,0)+IF(LCOH!$C$28=Menu!$A$2,'Approvvigionamento energia'!D540,0)+IF(LCOH!$C$28=Menu!$A$3,'Approvvigionamento energia'!E540,0)+IF(LCOH!$C$28=Menu!$A$4,'Approvvigionamento energia'!F540,0)+IF(LCOH!$C$28=Menu!$A$5,'Approvvigionamento energia'!G540,0)+IF(LCOH!$C$28=Menu!$A$6,'Approvvigionamento energia'!H540,0)</f>
        <v>1766.1530890279878</v>
      </c>
      <c r="J540">
        <f>'Approvvigionamento energia'!A540+'Approvvigionamento energia'!B540+'Approvvigionamento energia'!I540</f>
        <v>2257.453089027988</v>
      </c>
      <c r="K540">
        <f>IF(MIN(LCOH!$C$18,J540)&gt;=$P$48*LCOH!$C$18, MIN(LCOH!$C$18,J540),0)</f>
        <v>1500</v>
      </c>
      <c r="L540">
        <f t="shared" si="17"/>
        <v>757.45308902798797</v>
      </c>
      <c r="M540">
        <f>K540/LCOH!$C$18</f>
        <v>1</v>
      </c>
      <c r="N540">
        <f>K540/LCOH!$C$34</f>
        <v>28.901734104046245</v>
      </c>
    </row>
    <row r="541" spans="1:14" x14ac:dyDescent="0.35">
      <c r="A541">
        <f>'Profilo fotovoltaico'!B543*LCOH!$C$20</f>
        <v>458</v>
      </c>
      <c r="B541">
        <f>'Profilo eolico'!B543*LCOH!$C$21</f>
        <v>57.8</v>
      </c>
      <c r="C541">
        <f>$P$35*'Profilo fotovoltaico'!B543</f>
        <v>3368.4123819309061</v>
      </c>
      <c r="D541">
        <f>$Q$37*'Profilo eolico'!B543</f>
        <v>337.24189690281736</v>
      </c>
      <c r="E541">
        <f>$P$39*'Profilo fotovoltaico'!B543+'Approvvigionamento energia'!$Q$39*'Profilo eolico'!B543</f>
        <v>1095.0345181598395</v>
      </c>
      <c r="F541">
        <f>$P$41*'Profilo fotovoltaico'!B543+'Approvvigionamento energia'!$Q$41*'Profilo eolico'!B543</f>
        <v>1852.8271394168617</v>
      </c>
      <c r="G541">
        <f>$P$43*'Profilo fotovoltaico'!B543+'Approvvigionamento energia'!$Q$43*'Profilo eolico'!B543</f>
        <v>2610.6197606738838</v>
      </c>
      <c r="H541">
        <f t="shared" si="16"/>
        <v>1138.4335154826958</v>
      </c>
      <c r="I541">
        <f>IF(LCOH!$C$28=Menu!$A$1,'Approvvigionamento energia'!C541,0)+IF(LCOH!$C$28=Menu!$A$2,'Approvvigionamento energia'!D541,0)+IF(LCOH!$C$28=Menu!$A$3,'Approvvigionamento energia'!E541,0)+IF(LCOH!$C$28=Menu!$A$4,'Approvvigionamento energia'!F541,0)+IF(LCOH!$C$28=Menu!$A$5,'Approvvigionamento energia'!G541,0)+IF(LCOH!$C$28=Menu!$A$6,'Approvvigionamento energia'!H541,0)</f>
        <v>1852.8271394168617</v>
      </c>
      <c r="J541">
        <f>'Approvvigionamento energia'!A541+'Approvvigionamento energia'!B541+'Approvvigionamento energia'!I541</f>
        <v>2368.6271394168616</v>
      </c>
      <c r="K541">
        <f>IF(MIN(LCOH!$C$18,J541)&gt;=$P$48*LCOH!$C$18, MIN(LCOH!$C$18,J541),0)</f>
        <v>1500</v>
      </c>
      <c r="L541">
        <f t="shared" si="17"/>
        <v>868.62713941686161</v>
      </c>
      <c r="M541">
        <f>K541/LCOH!$C$18</f>
        <v>1</v>
      </c>
      <c r="N541">
        <f>K541/LCOH!$C$34</f>
        <v>28.901734104046245</v>
      </c>
    </row>
    <row r="542" spans="1:14" x14ac:dyDescent="0.35">
      <c r="A542">
        <f>'Profilo fotovoltaico'!B544*LCOH!$C$20</f>
        <v>414</v>
      </c>
      <c r="B542">
        <f>'Profilo eolico'!B544*LCOH!$C$21</f>
        <v>68.400000000000006</v>
      </c>
      <c r="C542">
        <f>$P$35*'Profilo fotovoltaico'!B544</f>
        <v>3044.8094456755348</v>
      </c>
      <c r="D542">
        <f>$Q$37*'Profilo eolico'!B544</f>
        <v>399.08902678464892</v>
      </c>
      <c r="E542">
        <f>$P$39*'Profilo fotovoltaico'!B544+'Approvvigionamento energia'!$Q$39*'Profilo eolico'!B544</f>
        <v>1060.5191315073703</v>
      </c>
      <c r="F542">
        <f>$P$41*'Profilo fotovoltaico'!B544+'Approvvigionamento energia'!$Q$41*'Profilo eolico'!B544</f>
        <v>1721.9492362300919</v>
      </c>
      <c r="G542">
        <f>$P$43*'Profilo fotovoltaico'!B544+'Approvvigionamento energia'!$Q$43*'Profilo eolico'!B544</f>
        <v>2383.3793409528134</v>
      </c>
      <c r="H542">
        <f t="shared" si="16"/>
        <v>1138.4335154826958</v>
      </c>
      <c r="I542">
        <f>IF(LCOH!$C$28=Menu!$A$1,'Approvvigionamento energia'!C542,0)+IF(LCOH!$C$28=Menu!$A$2,'Approvvigionamento energia'!D542,0)+IF(LCOH!$C$28=Menu!$A$3,'Approvvigionamento energia'!E542,0)+IF(LCOH!$C$28=Menu!$A$4,'Approvvigionamento energia'!F542,0)+IF(LCOH!$C$28=Menu!$A$5,'Approvvigionamento energia'!G542,0)+IF(LCOH!$C$28=Menu!$A$6,'Approvvigionamento energia'!H542,0)</f>
        <v>1721.9492362300919</v>
      </c>
      <c r="J542">
        <f>'Approvvigionamento energia'!A542+'Approvvigionamento energia'!B542+'Approvvigionamento energia'!I542</f>
        <v>2204.3492362300917</v>
      </c>
      <c r="K542">
        <f>IF(MIN(LCOH!$C$18,J542)&gt;=$P$48*LCOH!$C$18, MIN(LCOH!$C$18,J542),0)</f>
        <v>1500</v>
      </c>
      <c r="L542">
        <f t="shared" si="17"/>
        <v>704.34923623009172</v>
      </c>
      <c r="M542">
        <f>K542/LCOH!$C$18</f>
        <v>1</v>
      </c>
      <c r="N542">
        <f>K542/LCOH!$C$34</f>
        <v>28.901734104046245</v>
      </c>
    </row>
    <row r="543" spans="1:14" x14ac:dyDescent="0.35">
      <c r="A543">
        <f>'Profilo fotovoltaico'!B545*LCOH!$C$20</f>
        <v>326</v>
      </c>
      <c r="B543">
        <f>'Profilo eolico'!B545*LCOH!$C$21</f>
        <v>72.2</v>
      </c>
      <c r="C543">
        <f>$P$35*'Profilo fotovoltaico'!B545</f>
        <v>2397.6035731647935</v>
      </c>
      <c r="D543">
        <f>$Q$37*'Profilo eolico'!B545</f>
        <v>421.26063938379605</v>
      </c>
      <c r="E543">
        <f>$P$39*'Profilo fotovoltaico'!B545+'Approvvigionamento energia'!$Q$39*'Profilo eolico'!B545</f>
        <v>915.34637282904544</v>
      </c>
      <c r="F543">
        <f>$P$41*'Profilo fotovoltaico'!B545+'Approvvigionamento energia'!$Q$41*'Profilo eolico'!B545</f>
        <v>1409.4321062742947</v>
      </c>
      <c r="G543">
        <f>$P$43*'Profilo fotovoltaico'!B545+'Approvvigionamento energia'!$Q$43*'Profilo eolico'!B545</f>
        <v>1903.5178397195441</v>
      </c>
      <c r="H543">
        <f t="shared" si="16"/>
        <v>1138.4335154826958</v>
      </c>
      <c r="I543">
        <f>IF(LCOH!$C$28=Menu!$A$1,'Approvvigionamento energia'!C543,0)+IF(LCOH!$C$28=Menu!$A$2,'Approvvigionamento energia'!D543,0)+IF(LCOH!$C$28=Menu!$A$3,'Approvvigionamento energia'!E543,0)+IF(LCOH!$C$28=Menu!$A$4,'Approvvigionamento energia'!F543,0)+IF(LCOH!$C$28=Menu!$A$5,'Approvvigionamento energia'!G543,0)+IF(LCOH!$C$28=Menu!$A$6,'Approvvigionamento energia'!H543,0)</f>
        <v>1409.4321062742947</v>
      </c>
      <c r="J543">
        <f>'Approvvigionamento energia'!A543+'Approvvigionamento energia'!B543+'Approvvigionamento energia'!I543</f>
        <v>1807.6321062742948</v>
      </c>
      <c r="K543">
        <f>IF(MIN(LCOH!$C$18,J543)&gt;=$P$48*LCOH!$C$18, MIN(LCOH!$C$18,J543),0)</f>
        <v>1500</v>
      </c>
      <c r="L543">
        <f t="shared" si="17"/>
        <v>307.63210627429476</v>
      </c>
      <c r="M543">
        <f>K543/LCOH!$C$18</f>
        <v>1</v>
      </c>
      <c r="N543">
        <f>K543/LCOH!$C$34</f>
        <v>28.901734104046245</v>
      </c>
    </row>
    <row r="544" spans="1:14" x14ac:dyDescent="0.35">
      <c r="A544">
        <f>'Profilo fotovoltaico'!B546*LCOH!$C$20</f>
        <v>191</v>
      </c>
      <c r="B544">
        <f>'Profilo eolico'!B546*LCOH!$C$21</f>
        <v>69.3</v>
      </c>
      <c r="C544">
        <f>$P$35*'Profilo fotovoltaico'!B546</f>
        <v>1404.7309278358143</v>
      </c>
      <c r="D544">
        <f>$Q$37*'Profilo eolico'!B546</f>
        <v>404.34019818971007</v>
      </c>
      <c r="E544">
        <f>$P$39*'Profilo fotovoltaico'!B546+'Approvvigionamento energia'!$Q$39*'Profilo eolico'!B546</f>
        <v>654.4378806012362</v>
      </c>
      <c r="F544">
        <f>$P$41*'Profilo fotovoltaico'!B546+'Approvvigionamento energia'!$Q$41*'Profilo eolico'!B546</f>
        <v>904.53556301276217</v>
      </c>
      <c r="G544">
        <f>$P$43*'Profilo fotovoltaico'!B546+'Approvvigionamento energia'!$Q$43*'Profilo eolico'!B546</f>
        <v>1154.6332454242886</v>
      </c>
      <c r="H544">
        <f t="shared" si="16"/>
        <v>1138.4335154826958</v>
      </c>
      <c r="I544">
        <f>IF(LCOH!$C$28=Menu!$A$1,'Approvvigionamento energia'!C544,0)+IF(LCOH!$C$28=Menu!$A$2,'Approvvigionamento energia'!D544,0)+IF(LCOH!$C$28=Menu!$A$3,'Approvvigionamento energia'!E544,0)+IF(LCOH!$C$28=Menu!$A$4,'Approvvigionamento energia'!F544,0)+IF(LCOH!$C$28=Menu!$A$5,'Approvvigionamento energia'!G544,0)+IF(LCOH!$C$28=Menu!$A$6,'Approvvigionamento energia'!H544,0)</f>
        <v>904.53556301276217</v>
      </c>
      <c r="J544">
        <f>'Approvvigionamento energia'!A544+'Approvvigionamento energia'!B544+'Approvvigionamento energia'!I544</f>
        <v>1164.8355630127621</v>
      </c>
      <c r="K544">
        <f>IF(MIN(LCOH!$C$18,J544)&gt;=$P$48*LCOH!$C$18, MIN(LCOH!$C$18,J544),0)</f>
        <v>1164.8355630127621</v>
      </c>
      <c r="L544">
        <f t="shared" si="17"/>
        <v>0</v>
      </c>
      <c r="M544">
        <f>K544/LCOH!$C$18</f>
        <v>0.77655704200850806</v>
      </c>
      <c r="N544">
        <f>K544/LCOH!$C$34</f>
        <v>22.443845144754569</v>
      </c>
    </row>
    <row r="545" spans="1:14" x14ac:dyDescent="0.35">
      <c r="A545">
        <f>'Profilo fotovoltaico'!B547*LCOH!$C$20</f>
        <v>44</v>
      </c>
      <c r="B545">
        <f>'Profilo eolico'!B547*LCOH!$C$21</f>
        <v>62.9</v>
      </c>
      <c r="C545">
        <f>$P$35*'Profilo fotovoltaico'!B547</f>
        <v>323.60293625537082</v>
      </c>
      <c r="D545">
        <f>$Q$37*'Profilo eolico'!B547</f>
        <v>366.99853486483062</v>
      </c>
      <c r="E545">
        <f>$P$39*'Profilo fotovoltaico'!B547+'Approvvigionamento energia'!$Q$39*'Profilo eolico'!B547</f>
        <v>356.14963521246568</v>
      </c>
      <c r="F545">
        <f>$P$41*'Profilo fotovoltaico'!B547+'Approvvigionamento energia'!$Q$41*'Profilo eolico'!B547</f>
        <v>345.30073556010075</v>
      </c>
      <c r="G545">
        <f>$P$43*'Profilo fotovoltaico'!B547+'Approvvigionamento energia'!$Q$43*'Profilo eolico'!B547</f>
        <v>334.45183590773581</v>
      </c>
      <c r="H545">
        <f t="shared" si="16"/>
        <v>1138.4335154826958</v>
      </c>
      <c r="I545">
        <f>IF(LCOH!$C$28=Menu!$A$1,'Approvvigionamento energia'!C545,0)+IF(LCOH!$C$28=Menu!$A$2,'Approvvigionamento energia'!D545,0)+IF(LCOH!$C$28=Menu!$A$3,'Approvvigionamento energia'!E545,0)+IF(LCOH!$C$28=Menu!$A$4,'Approvvigionamento energia'!F545,0)+IF(LCOH!$C$28=Menu!$A$5,'Approvvigionamento energia'!G545,0)+IF(LCOH!$C$28=Menu!$A$6,'Approvvigionamento energia'!H545,0)</f>
        <v>345.30073556010075</v>
      </c>
      <c r="J545">
        <f>'Approvvigionamento energia'!A545+'Approvvigionamento energia'!B545+'Approvvigionamento energia'!I545</f>
        <v>452.20073556010072</v>
      </c>
      <c r="K545">
        <f>IF(MIN(LCOH!$C$18,J545)&gt;=$P$48*LCOH!$C$18, MIN(LCOH!$C$18,J545),0)</f>
        <v>452.20073556010072</v>
      </c>
      <c r="L545">
        <f t="shared" si="17"/>
        <v>0</v>
      </c>
      <c r="M545">
        <f>K545/LCOH!$C$18</f>
        <v>0.30146715704006716</v>
      </c>
      <c r="N545">
        <f>K545/LCOH!$C$34</f>
        <v>8.7129236138747732</v>
      </c>
    </row>
    <row r="546" spans="1:14" x14ac:dyDescent="0.35">
      <c r="A546">
        <f>'Profilo fotovoltaico'!B548*LCOH!$C$20</f>
        <v>0</v>
      </c>
      <c r="B546">
        <f>'Profilo eolico'!B548*LCOH!$C$21</f>
        <v>57.2</v>
      </c>
      <c r="C546">
        <f>$P$35*'Profilo fotovoltaico'!B548</f>
        <v>0</v>
      </c>
      <c r="D546">
        <f>$Q$37*'Profilo eolico'!B548</f>
        <v>333.74111596610993</v>
      </c>
      <c r="E546">
        <f>$P$39*'Profilo fotovoltaico'!B548+'Approvvigionamento energia'!$Q$39*'Profilo eolico'!B548</f>
        <v>250.30583697458243</v>
      </c>
      <c r="F546">
        <f>$P$41*'Profilo fotovoltaico'!B548+'Approvvigionamento energia'!$Q$41*'Profilo eolico'!B548</f>
        <v>166.87055798305497</v>
      </c>
      <c r="G546">
        <f>$P$43*'Profilo fotovoltaico'!B548+'Approvvigionamento energia'!$Q$43*'Profilo eolico'!B548</f>
        <v>83.435278991527483</v>
      </c>
      <c r="H546">
        <f t="shared" si="16"/>
        <v>1138.4335154826958</v>
      </c>
      <c r="I546">
        <f>IF(LCOH!$C$28=Menu!$A$1,'Approvvigionamento energia'!C546,0)+IF(LCOH!$C$28=Menu!$A$2,'Approvvigionamento energia'!D546,0)+IF(LCOH!$C$28=Menu!$A$3,'Approvvigionamento energia'!E546,0)+IF(LCOH!$C$28=Menu!$A$4,'Approvvigionamento energia'!F546,0)+IF(LCOH!$C$28=Menu!$A$5,'Approvvigionamento energia'!G546,0)+IF(LCOH!$C$28=Menu!$A$6,'Approvvigionamento energia'!H546,0)</f>
        <v>166.87055798305497</v>
      </c>
      <c r="J546">
        <f>'Approvvigionamento energia'!A546+'Approvvigionamento energia'!B546+'Approvvigionamento energia'!I546</f>
        <v>224.07055798305498</v>
      </c>
      <c r="K546">
        <f>IF(MIN(LCOH!$C$18,J546)&gt;=$P$48*LCOH!$C$18, MIN(LCOH!$C$18,J546),0)</f>
        <v>0</v>
      </c>
      <c r="L546">
        <f t="shared" si="17"/>
        <v>224.07055798305498</v>
      </c>
      <c r="M546">
        <f>K546/LCOH!$C$18</f>
        <v>0</v>
      </c>
      <c r="N546">
        <f>K546/LCOH!$C$34</f>
        <v>0</v>
      </c>
    </row>
    <row r="547" spans="1:14" x14ac:dyDescent="0.35">
      <c r="A547">
        <f>'Profilo fotovoltaico'!B549*LCOH!$C$20</f>
        <v>0</v>
      </c>
      <c r="B547">
        <f>'Profilo eolico'!B549*LCOH!$C$21</f>
        <v>46.6</v>
      </c>
      <c r="C547">
        <f>$P$35*'Profilo fotovoltaico'!B549</f>
        <v>0</v>
      </c>
      <c r="D547">
        <f>$Q$37*'Profilo eolico'!B549</f>
        <v>271.89398608427837</v>
      </c>
      <c r="E547">
        <f>$P$39*'Profilo fotovoltaico'!B549+'Approvvigionamento energia'!$Q$39*'Profilo eolico'!B549</f>
        <v>203.92048956320878</v>
      </c>
      <c r="F547">
        <f>$P$41*'Profilo fotovoltaico'!B549+'Approvvigionamento energia'!$Q$41*'Profilo eolico'!B549</f>
        <v>135.94699304213918</v>
      </c>
      <c r="G547">
        <f>$P$43*'Profilo fotovoltaico'!B549+'Approvvigionamento energia'!$Q$43*'Profilo eolico'!B549</f>
        <v>67.973496521069592</v>
      </c>
      <c r="H547">
        <f t="shared" si="16"/>
        <v>1138.4335154826958</v>
      </c>
      <c r="I547">
        <f>IF(LCOH!$C$28=Menu!$A$1,'Approvvigionamento energia'!C547,0)+IF(LCOH!$C$28=Menu!$A$2,'Approvvigionamento energia'!D547,0)+IF(LCOH!$C$28=Menu!$A$3,'Approvvigionamento energia'!E547,0)+IF(LCOH!$C$28=Menu!$A$4,'Approvvigionamento energia'!F547,0)+IF(LCOH!$C$28=Menu!$A$5,'Approvvigionamento energia'!G547,0)+IF(LCOH!$C$28=Menu!$A$6,'Approvvigionamento energia'!H547,0)</f>
        <v>135.94699304213918</v>
      </c>
      <c r="J547">
        <f>'Approvvigionamento energia'!A547+'Approvvigionamento energia'!B547+'Approvvigionamento energia'!I547</f>
        <v>182.54699304213918</v>
      </c>
      <c r="K547">
        <f>IF(MIN(LCOH!$C$18,J547)&gt;=$P$48*LCOH!$C$18, MIN(LCOH!$C$18,J547),0)</f>
        <v>0</v>
      </c>
      <c r="L547">
        <f t="shared" si="17"/>
        <v>182.54699304213918</v>
      </c>
      <c r="M547">
        <f>K547/LCOH!$C$18</f>
        <v>0</v>
      </c>
      <c r="N547">
        <f>K547/LCOH!$C$34</f>
        <v>0</v>
      </c>
    </row>
    <row r="548" spans="1:14" x14ac:dyDescent="0.35">
      <c r="A548">
        <f>'Profilo fotovoltaico'!B550*LCOH!$C$20</f>
        <v>0</v>
      </c>
      <c r="B548">
        <f>'Profilo eolico'!B550*LCOH!$C$21</f>
        <v>38.699999999999996</v>
      </c>
      <c r="C548">
        <f>$P$35*'Profilo fotovoltaico'!B550</f>
        <v>0</v>
      </c>
      <c r="D548">
        <f>$Q$37*'Profilo eolico'!B550</f>
        <v>225.80037041763029</v>
      </c>
      <c r="E548">
        <f>$P$39*'Profilo fotovoltaico'!B550+'Approvvigionamento energia'!$Q$39*'Profilo eolico'!B550</f>
        <v>169.3502778132227</v>
      </c>
      <c r="F548">
        <f>$P$41*'Profilo fotovoltaico'!B550+'Approvvigionamento energia'!$Q$41*'Profilo eolico'!B550</f>
        <v>112.90018520881515</v>
      </c>
      <c r="G548">
        <f>$P$43*'Profilo fotovoltaico'!B550+'Approvvigionamento energia'!$Q$43*'Profilo eolico'!B550</f>
        <v>56.450092604407573</v>
      </c>
      <c r="H548">
        <f t="shared" si="16"/>
        <v>1138.4335154826958</v>
      </c>
      <c r="I548">
        <f>IF(LCOH!$C$28=Menu!$A$1,'Approvvigionamento energia'!C548,0)+IF(LCOH!$C$28=Menu!$A$2,'Approvvigionamento energia'!D548,0)+IF(LCOH!$C$28=Menu!$A$3,'Approvvigionamento energia'!E548,0)+IF(LCOH!$C$28=Menu!$A$4,'Approvvigionamento energia'!F548,0)+IF(LCOH!$C$28=Menu!$A$5,'Approvvigionamento energia'!G548,0)+IF(LCOH!$C$28=Menu!$A$6,'Approvvigionamento energia'!H548,0)</f>
        <v>112.90018520881515</v>
      </c>
      <c r="J548">
        <f>'Approvvigionamento energia'!A548+'Approvvigionamento energia'!B548+'Approvvigionamento energia'!I548</f>
        <v>151.60018520881513</v>
      </c>
      <c r="K548">
        <f>IF(MIN(LCOH!$C$18,J548)&gt;=$P$48*LCOH!$C$18, MIN(LCOH!$C$18,J548),0)</f>
        <v>0</v>
      </c>
      <c r="L548">
        <f t="shared" si="17"/>
        <v>151.60018520881513</v>
      </c>
      <c r="M548">
        <f>K548/LCOH!$C$18</f>
        <v>0</v>
      </c>
      <c r="N548">
        <f>K548/LCOH!$C$34</f>
        <v>0</v>
      </c>
    </row>
    <row r="549" spans="1:14" x14ac:dyDescent="0.35">
      <c r="A549">
        <f>'Profilo fotovoltaico'!B551*LCOH!$C$20</f>
        <v>0</v>
      </c>
      <c r="B549">
        <f>'Profilo eolico'!B551*LCOH!$C$21</f>
        <v>38</v>
      </c>
      <c r="C549">
        <f>$P$35*'Profilo fotovoltaico'!B551</f>
        <v>0</v>
      </c>
      <c r="D549">
        <f>$Q$37*'Profilo eolico'!B551</f>
        <v>221.71612599147161</v>
      </c>
      <c r="E549">
        <f>$P$39*'Profilo fotovoltaico'!B551+'Approvvigionamento energia'!$Q$39*'Profilo eolico'!B551</f>
        <v>166.28709449360369</v>
      </c>
      <c r="F549">
        <f>$P$41*'Profilo fotovoltaico'!B551+'Approvvigionamento energia'!$Q$41*'Profilo eolico'!B551</f>
        <v>110.85806299573581</v>
      </c>
      <c r="G549">
        <f>$P$43*'Profilo fotovoltaico'!B551+'Approvvigionamento energia'!$Q$43*'Profilo eolico'!B551</f>
        <v>55.429031497867904</v>
      </c>
      <c r="H549">
        <f t="shared" si="16"/>
        <v>1138.4335154826958</v>
      </c>
      <c r="I549">
        <f>IF(LCOH!$C$28=Menu!$A$1,'Approvvigionamento energia'!C549,0)+IF(LCOH!$C$28=Menu!$A$2,'Approvvigionamento energia'!D549,0)+IF(LCOH!$C$28=Menu!$A$3,'Approvvigionamento energia'!E549,0)+IF(LCOH!$C$28=Menu!$A$4,'Approvvigionamento energia'!F549,0)+IF(LCOH!$C$28=Menu!$A$5,'Approvvigionamento energia'!G549,0)+IF(LCOH!$C$28=Menu!$A$6,'Approvvigionamento energia'!H549,0)</f>
        <v>110.85806299573581</v>
      </c>
      <c r="J549">
        <f>'Approvvigionamento energia'!A549+'Approvvigionamento energia'!B549+'Approvvigionamento energia'!I549</f>
        <v>148.85806299573579</v>
      </c>
      <c r="K549">
        <f>IF(MIN(LCOH!$C$18,J549)&gt;=$P$48*LCOH!$C$18, MIN(LCOH!$C$18,J549),0)</f>
        <v>0</v>
      </c>
      <c r="L549">
        <f t="shared" si="17"/>
        <v>148.85806299573579</v>
      </c>
      <c r="M549">
        <f>K549/LCOH!$C$18</f>
        <v>0</v>
      </c>
      <c r="N549">
        <f>K549/LCOH!$C$34</f>
        <v>0</v>
      </c>
    </row>
    <row r="550" spans="1:14" x14ac:dyDescent="0.35">
      <c r="A550">
        <f>'Profilo fotovoltaico'!B552*LCOH!$C$20</f>
        <v>0</v>
      </c>
      <c r="B550">
        <f>'Profilo eolico'!B552*LCOH!$C$21</f>
        <v>43.7</v>
      </c>
      <c r="C550">
        <f>$P$35*'Profilo fotovoltaico'!B552</f>
        <v>0</v>
      </c>
      <c r="D550">
        <f>$Q$37*'Profilo eolico'!B552</f>
        <v>254.97354489019239</v>
      </c>
      <c r="E550">
        <f>$P$39*'Profilo fotovoltaico'!B552+'Approvvigionamento energia'!$Q$39*'Profilo eolico'!B552</f>
        <v>191.23015866764428</v>
      </c>
      <c r="F550">
        <f>$P$41*'Profilo fotovoltaico'!B552+'Approvvigionamento energia'!$Q$41*'Profilo eolico'!B552</f>
        <v>127.48677244509619</v>
      </c>
      <c r="G550">
        <f>$P$43*'Profilo fotovoltaico'!B552+'Approvvigionamento energia'!$Q$43*'Profilo eolico'!B552</f>
        <v>63.743386222548096</v>
      </c>
      <c r="H550">
        <f t="shared" si="16"/>
        <v>1138.4335154826958</v>
      </c>
      <c r="I550">
        <f>IF(LCOH!$C$28=Menu!$A$1,'Approvvigionamento energia'!C550,0)+IF(LCOH!$C$28=Menu!$A$2,'Approvvigionamento energia'!D550,0)+IF(LCOH!$C$28=Menu!$A$3,'Approvvigionamento energia'!E550,0)+IF(LCOH!$C$28=Menu!$A$4,'Approvvigionamento energia'!F550,0)+IF(LCOH!$C$28=Menu!$A$5,'Approvvigionamento energia'!G550,0)+IF(LCOH!$C$28=Menu!$A$6,'Approvvigionamento energia'!H550,0)</f>
        <v>127.48677244509619</v>
      </c>
      <c r="J550">
        <f>'Approvvigionamento energia'!A550+'Approvvigionamento energia'!B550+'Approvvigionamento energia'!I550</f>
        <v>171.18677244509621</v>
      </c>
      <c r="K550">
        <f>IF(MIN(LCOH!$C$18,J550)&gt;=$P$48*LCOH!$C$18, MIN(LCOH!$C$18,J550),0)</f>
        <v>0</v>
      </c>
      <c r="L550">
        <f t="shared" si="17"/>
        <v>171.18677244509621</v>
      </c>
      <c r="M550">
        <f>K550/LCOH!$C$18</f>
        <v>0</v>
      </c>
      <c r="N550">
        <f>K550/LCOH!$C$34</f>
        <v>0</v>
      </c>
    </row>
    <row r="551" spans="1:14" x14ac:dyDescent="0.35">
      <c r="A551">
        <f>'Profilo fotovoltaico'!B553*LCOH!$C$20</f>
        <v>0</v>
      </c>
      <c r="B551">
        <f>'Profilo eolico'!B553*LCOH!$C$21</f>
        <v>55.9</v>
      </c>
      <c r="C551">
        <f>$P$35*'Profilo fotovoltaico'!B553</f>
        <v>0</v>
      </c>
      <c r="D551">
        <f>$Q$37*'Profilo eolico'!B553</f>
        <v>326.15609060324374</v>
      </c>
      <c r="E551">
        <f>$P$39*'Profilo fotovoltaico'!B553+'Approvvigionamento energia'!$Q$39*'Profilo eolico'!B553</f>
        <v>244.61706795243282</v>
      </c>
      <c r="F551">
        <f>$P$41*'Profilo fotovoltaico'!B553+'Approvvigionamento energia'!$Q$41*'Profilo eolico'!B553</f>
        <v>163.07804530162187</v>
      </c>
      <c r="G551">
        <f>$P$43*'Profilo fotovoltaico'!B553+'Approvvigionamento energia'!$Q$43*'Profilo eolico'!B553</f>
        <v>81.539022650810935</v>
      </c>
      <c r="H551">
        <f t="shared" si="16"/>
        <v>1138.4335154826958</v>
      </c>
      <c r="I551">
        <f>IF(LCOH!$C$28=Menu!$A$1,'Approvvigionamento energia'!C551,0)+IF(LCOH!$C$28=Menu!$A$2,'Approvvigionamento energia'!D551,0)+IF(LCOH!$C$28=Menu!$A$3,'Approvvigionamento energia'!E551,0)+IF(LCOH!$C$28=Menu!$A$4,'Approvvigionamento energia'!F551,0)+IF(LCOH!$C$28=Menu!$A$5,'Approvvigionamento energia'!G551,0)+IF(LCOH!$C$28=Menu!$A$6,'Approvvigionamento energia'!H551,0)</f>
        <v>163.07804530162187</v>
      </c>
      <c r="J551">
        <f>'Approvvigionamento energia'!A551+'Approvvigionamento energia'!B551+'Approvvigionamento energia'!I551</f>
        <v>218.97804530162188</v>
      </c>
      <c r="K551">
        <f>IF(MIN(LCOH!$C$18,J551)&gt;=$P$48*LCOH!$C$18, MIN(LCOH!$C$18,J551),0)</f>
        <v>0</v>
      </c>
      <c r="L551">
        <f t="shared" si="17"/>
        <v>218.97804530162188</v>
      </c>
      <c r="M551">
        <f>K551/LCOH!$C$18</f>
        <v>0</v>
      </c>
      <c r="N551">
        <f>K551/LCOH!$C$34</f>
        <v>0</v>
      </c>
    </row>
    <row r="552" spans="1:14" x14ac:dyDescent="0.35">
      <c r="A552">
        <f>'Profilo fotovoltaico'!B554*LCOH!$C$20</f>
        <v>0</v>
      </c>
      <c r="B552">
        <f>'Profilo eolico'!B554*LCOH!$C$21</f>
        <v>74.2</v>
      </c>
      <c r="C552">
        <f>$P$35*'Profilo fotovoltaico'!B554</f>
        <v>0</v>
      </c>
      <c r="D552">
        <f>$Q$37*'Profilo eolico'!B554</f>
        <v>432.92990917282089</v>
      </c>
      <c r="E552">
        <f>$P$39*'Profilo fotovoltaico'!B554+'Approvvigionamento energia'!$Q$39*'Profilo eolico'!B554</f>
        <v>324.69743187961564</v>
      </c>
      <c r="F552">
        <f>$P$41*'Profilo fotovoltaico'!B554+'Approvvigionamento energia'!$Q$41*'Profilo eolico'!B554</f>
        <v>216.46495458641044</v>
      </c>
      <c r="G552">
        <f>$P$43*'Profilo fotovoltaico'!B554+'Approvvigionamento energia'!$Q$43*'Profilo eolico'!B554</f>
        <v>108.23247729320522</v>
      </c>
      <c r="H552">
        <f t="shared" si="16"/>
        <v>1138.4335154826958</v>
      </c>
      <c r="I552">
        <f>IF(LCOH!$C$28=Menu!$A$1,'Approvvigionamento energia'!C552,0)+IF(LCOH!$C$28=Menu!$A$2,'Approvvigionamento energia'!D552,0)+IF(LCOH!$C$28=Menu!$A$3,'Approvvigionamento energia'!E552,0)+IF(LCOH!$C$28=Menu!$A$4,'Approvvigionamento energia'!F552,0)+IF(LCOH!$C$28=Menu!$A$5,'Approvvigionamento energia'!G552,0)+IF(LCOH!$C$28=Menu!$A$6,'Approvvigionamento energia'!H552,0)</f>
        <v>216.46495458641044</v>
      </c>
      <c r="J552">
        <f>'Approvvigionamento energia'!A552+'Approvvigionamento energia'!B552+'Approvvigionamento energia'!I552</f>
        <v>290.66495458641043</v>
      </c>
      <c r="K552">
        <f>IF(MIN(LCOH!$C$18,J552)&gt;=$P$48*LCOH!$C$18, MIN(LCOH!$C$18,J552),0)</f>
        <v>0</v>
      </c>
      <c r="L552">
        <f t="shared" si="17"/>
        <v>290.66495458641043</v>
      </c>
      <c r="M552">
        <f>K552/LCOH!$C$18</f>
        <v>0</v>
      </c>
      <c r="N552">
        <f>K552/LCOH!$C$34</f>
        <v>0</v>
      </c>
    </row>
    <row r="553" spans="1:14" x14ac:dyDescent="0.35">
      <c r="A553">
        <f>'Profilo fotovoltaico'!B555*LCOH!$C$20</f>
        <v>0</v>
      </c>
      <c r="B553">
        <f>'Profilo eolico'!B555*LCOH!$C$21</f>
        <v>95.5</v>
      </c>
      <c r="C553">
        <f>$P$35*'Profilo fotovoltaico'!B555</f>
        <v>0</v>
      </c>
      <c r="D553">
        <f>$Q$37*'Profilo eolico'!B555</f>
        <v>557.20763242593523</v>
      </c>
      <c r="E553">
        <f>$P$39*'Profilo fotovoltaico'!B555+'Approvvigionamento energia'!$Q$39*'Profilo eolico'!B555</f>
        <v>417.90572431945139</v>
      </c>
      <c r="F553">
        <f>$P$41*'Profilo fotovoltaico'!B555+'Approvvigionamento energia'!$Q$41*'Profilo eolico'!B555</f>
        <v>278.60381621296762</v>
      </c>
      <c r="G553">
        <f>$P$43*'Profilo fotovoltaico'!B555+'Approvvigionamento energia'!$Q$43*'Profilo eolico'!B555</f>
        <v>139.30190810648381</v>
      </c>
      <c r="H553">
        <f t="shared" si="16"/>
        <v>1138.4335154826958</v>
      </c>
      <c r="I553">
        <f>IF(LCOH!$C$28=Menu!$A$1,'Approvvigionamento energia'!C553,0)+IF(LCOH!$C$28=Menu!$A$2,'Approvvigionamento energia'!D553,0)+IF(LCOH!$C$28=Menu!$A$3,'Approvvigionamento energia'!E553,0)+IF(LCOH!$C$28=Menu!$A$4,'Approvvigionamento energia'!F553,0)+IF(LCOH!$C$28=Menu!$A$5,'Approvvigionamento energia'!G553,0)+IF(LCOH!$C$28=Menu!$A$6,'Approvvigionamento energia'!H553,0)</f>
        <v>278.60381621296762</v>
      </c>
      <c r="J553">
        <f>'Approvvigionamento energia'!A553+'Approvvigionamento energia'!B553+'Approvvigionamento energia'!I553</f>
        <v>374.10381621296762</v>
      </c>
      <c r="K553">
        <f>IF(MIN(LCOH!$C$18,J553)&gt;=$P$48*LCOH!$C$18, MIN(LCOH!$C$18,J553),0)</f>
        <v>0</v>
      </c>
      <c r="L553">
        <f t="shared" si="17"/>
        <v>374.10381621296762</v>
      </c>
      <c r="M553">
        <f>K553/LCOH!$C$18</f>
        <v>0</v>
      </c>
      <c r="N553">
        <f>K553/LCOH!$C$34</f>
        <v>0</v>
      </c>
    </row>
    <row r="554" spans="1:14" x14ac:dyDescent="0.35">
      <c r="A554">
        <f>'Profilo fotovoltaico'!B556*LCOH!$C$20</f>
        <v>0</v>
      </c>
      <c r="B554">
        <f>'Profilo eolico'!B556*LCOH!$C$21</f>
        <v>116</v>
      </c>
      <c r="C554">
        <f>$P$35*'Profilo fotovoltaico'!B556</f>
        <v>0</v>
      </c>
      <c r="D554">
        <f>$Q$37*'Profilo eolico'!B556</f>
        <v>676.81764776343971</v>
      </c>
      <c r="E554">
        <f>$P$39*'Profilo fotovoltaico'!B556+'Approvvigionamento energia'!$Q$39*'Profilo eolico'!B556</f>
        <v>507.61323582257972</v>
      </c>
      <c r="F554">
        <f>$P$41*'Profilo fotovoltaico'!B556+'Approvvigionamento energia'!$Q$41*'Profilo eolico'!B556</f>
        <v>338.40882388171985</v>
      </c>
      <c r="G554">
        <f>$P$43*'Profilo fotovoltaico'!B556+'Approvvigionamento energia'!$Q$43*'Profilo eolico'!B556</f>
        <v>169.20441194085993</v>
      </c>
      <c r="H554">
        <f t="shared" si="16"/>
        <v>1138.4335154826958</v>
      </c>
      <c r="I554">
        <f>IF(LCOH!$C$28=Menu!$A$1,'Approvvigionamento energia'!C554,0)+IF(LCOH!$C$28=Menu!$A$2,'Approvvigionamento energia'!D554,0)+IF(LCOH!$C$28=Menu!$A$3,'Approvvigionamento energia'!E554,0)+IF(LCOH!$C$28=Menu!$A$4,'Approvvigionamento energia'!F554,0)+IF(LCOH!$C$28=Menu!$A$5,'Approvvigionamento energia'!G554,0)+IF(LCOH!$C$28=Menu!$A$6,'Approvvigionamento energia'!H554,0)</f>
        <v>338.40882388171985</v>
      </c>
      <c r="J554">
        <f>'Approvvigionamento energia'!A554+'Approvvigionamento energia'!B554+'Approvvigionamento energia'!I554</f>
        <v>454.40882388171985</v>
      </c>
      <c r="K554">
        <f>IF(MIN(LCOH!$C$18,J554)&gt;=$P$48*LCOH!$C$18, MIN(LCOH!$C$18,J554),0)</f>
        <v>454.40882388171985</v>
      </c>
      <c r="L554">
        <f t="shared" si="17"/>
        <v>0</v>
      </c>
      <c r="M554">
        <f>K554/LCOH!$C$18</f>
        <v>0.30293921592114659</v>
      </c>
      <c r="N554">
        <f>K554/LCOH!$C$34</f>
        <v>8.7554686682412299</v>
      </c>
    </row>
    <row r="555" spans="1:14" x14ac:dyDescent="0.35">
      <c r="A555">
        <f>'Profilo fotovoltaico'!B557*LCOH!$C$20</f>
        <v>0</v>
      </c>
      <c r="B555">
        <f>'Profilo eolico'!B557*LCOH!$C$21</f>
        <v>130.6</v>
      </c>
      <c r="C555">
        <f>$P$35*'Profilo fotovoltaico'!B557</f>
        <v>0</v>
      </c>
      <c r="D555">
        <f>$Q$37*'Profilo eolico'!B557</f>
        <v>762.00331722332078</v>
      </c>
      <c r="E555">
        <f>$P$39*'Profilo fotovoltaico'!B557+'Approvvigionamento energia'!$Q$39*'Profilo eolico'!B557</f>
        <v>571.50248791749061</v>
      </c>
      <c r="F555">
        <f>$P$41*'Profilo fotovoltaico'!B557+'Approvvigionamento energia'!$Q$41*'Profilo eolico'!B557</f>
        <v>381.00165861166039</v>
      </c>
      <c r="G555">
        <f>$P$43*'Profilo fotovoltaico'!B557+'Approvvigionamento energia'!$Q$43*'Profilo eolico'!B557</f>
        <v>190.50082930583019</v>
      </c>
      <c r="H555">
        <f t="shared" si="16"/>
        <v>1138.4335154826958</v>
      </c>
      <c r="I555">
        <f>IF(LCOH!$C$28=Menu!$A$1,'Approvvigionamento energia'!C555,0)+IF(LCOH!$C$28=Menu!$A$2,'Approvvigionamento energia'!D555,0)+IF(LCOH!$C$28=Menu!$A$3,'Approvvigionamento energia'!E555,0)+IF(LCOH!$C$28=Menu!$A$4,'Approvvigionamento energia'!F555,0)+IF(LCOH!$C$28=Menu!$A$5,'Approvvigionamento energia'!G555,0)+IF(LCOH!$C$28=Menu!$A$6,'Approvvigionamento energia'!H555,0)</f>
        <v>381.00165861166039</v>
      </c>
      <c r="J555">
        <f>'Approvvigionamento energia'!A555+'Approvvigionamento energia'!B555+'Approvvigionamento energia'!I555</f>
        <v>511.60165861166035</v>
      </c>
      <c r="K555">
        <f>IF(MIN(LCOH!$C$18,J555)&gt;=$P$48*LCOH!$C$18, MIN(LCOH!$C$18,J555),0)</f>
        <v>511.60165861166035</v>
      </c>
      <c r="L555">
        <f t="shared" si="17"/>
        <v>0</v>
      </c>
      <c r="M555">
        <f>K555/LCOH!$C$18</f>
        <v>0.34106777240777358</v>
      </c>
      <c r="N555">
        <f>K555/LCOH!$C$34</f>
        <v>9.8574500695888325</v>
      </c>
    </row>
    <row r="556" spans="1:14" x14ac:dyDescent="0.35">
      <c r="A556">
        <f>'Profilo fotovoltaico'!B558*LCOH!$C$20</f>
        <v>0</v>
      </c>
      <c r="B556">
        <f>'Profilo eolico'!B558*LCOH!$C$21</f>
        <v>155.6</v>
      </c>
      <c r="C556">
        <f>$P$35*'Profilo fotovoltaico'!B558</f>
        <v>0</v>
      </c>
      <c r="D556">
        <f>$Q$37*'Profilo eolico'!B558</f>
        <v>907.86918958613103</v>
      </c>
      <c r="E556">
        <f>$P$39*'Profilo fotovoltaico'!B558+'Approvvigionamento energia'!$Q$39*'Profilo eolico'!B558</f>
        <v>680.90189218959824</v>
      </c>
      <c r="F556">
        <f>$P$41*'Profilo fotovoltaico'!B558+'Approvvigionamento energia'!$Q$41*'Profilo eolico'!B558</f>
        <v>453.93459479306551</v>
      </c>
      <c r="G556">
        <f>$P$43*'Profilo fotovoltaico'!B558+'Approvvigionamento energia'!$Q$43*'Profilo eolico'!B558</f>
        <v>226.96729739653276</v>
      </c>
      <c r="H556">
        <f t="shared" si="16"/>
        <v>1138.4335154826958</v>
      </c>
      <c r="I556">
        <f>IF(LCOH!$C$28=Menu!$A$1,'Approvvigionamento energia'!C556,0)+IF(LCOH!$C$28=Menu!$A$2,'Approvvigionamento energia'!D556,0)+IF(LCOH!$C$28=Menu!$A$3,'Approvvigionamento energia'!E556,0)+IF(LCOH!$C$28=Menu!$A$4,'Approvvigionamento energia'!F556,0)+IF(LCOH!$C$28=Menu!$A$5,'Approvvigionamento energia'!G556,0)+IF(LCOH!$C$28=Menu!$A$6,'Approvvigionamento energia'!H556,0)</f>
        <v>453.93459479306551</v>
      </c>
      <c r="J556">
        <f>'Approvvigionamento energia'!A556+'Approvvigionamento energia'!B556+'Approvvigionamento energia'!I556</f>
        <v>609.53459479306548</v>
      </c>
      <c r="K556">
        <f>IF(MIN(LCOH!$C$18,J556)&gt;=$P$48*LCOH!$C$18, MIN(LCOH!$C$18,J556),0)</f>
        <v>609.53459479306548</v>
      </c>
      <c r="L556">
        <f t="shared" si="17"/>
        <v>0</v>
      </c>
      <c r="M556">
        <f>K556/LCOH!$C$18</f>
        <v>0.40635639652871031</v>
      </c>
      <c r="N556">
        <f>K556/LCOH!$C$34</f>
        <v>11.744404523951166</v>
      </c>
    </row>
    <row r="557" spans="1:14" x14ac:dyDescent="0.35">
      <c r="A557">
        <f>'Profilo fotovoltaico'!B559*LCOH!$C$20</f>
        <v>0</v>
      </c>
      <c r="B557">
        <f>'Profilo eolico'!B559*LCOH!$C$21</f>
        <v>178.9</v>
      </c>
      <c r="C557">
        <f>$P$35*'Profilo fotovoltaico'!B559</f>
        <v>0</v>
      </c>
      <c r="D557">
        <f>$Q$37*'Profilo eolico'!B559</f>
        <v>1043.8161826282703</v>
      </c>
      <c r="E557">
        <f>$P$39*'Profilo fotovoltaico'!B559+'Approvvigionamento energia'!$Q$39*'Profilo eolico'!B559</f>
        <v>782.86213697120274</v>
      </c>
      <c r="F557">
        <f>$P$41*'Profilo fotovoltaico'!B559+'Approvvigionamento energia'!$Q$41*'Profilo eolico'!B559</f>
        <v>521.90809131413516</v>
      </c>
      <c r="G557">
        <f>$P$43*'Profilo fotovoltaico'!B559+'Approvvigionamento energia'!$Q$43*'Profilo eolico'!B559</f>
        <v>260.95404565706758</v>
      </c>
      <c r="H557">
        <f t="shared" si="16"/>
        <v>1138.4335154826958</v>
      </c>
      <c r="I557">
        <f>IF(LCOH!$C$28=Menu!$A$1,'Approvvigionamento energia'!C557,0)+IF(LCOH!$C$28=Menu!$A$2,'Approvvigionamento energia'!D557,0)+IF(LCOH!$C$28=Menu!$A$3,'Approvvigionamento energia'!E557,0)+IF(LCOH!$C$28=Menu!$A$4,'Approvvigionamento energia'!F557,0)+IF(LCOH!$C$28=Menu!$A$5,'Approvvigionamento energia'!G557,0)+IF(LCOH!$C$28=Menu!$A$6,'Approvvigionamento energia'!H557,0)</f>
        <v>521.90809131413516</v>
      </c>
      <c r="J557">
        <f>'Approvvigionamento energia'!A557+'Approvvigionamento energia'!B557+'Approvvigionamento energia'!I557</f>
        <v>700.80809131413514</v>
      </c>
      <c r="K557">
        <f>IF(MIN(LCOH!$C$18,J557)&gt;=$P$48*LCOH!$C$18, MIN(LCOH!$C$18,J557),0)</f>
        <v>700.80809131413514</v>
      </c>
      <c r="L557">
        <f t="shared" si="17"/>
        <v>0</v>
      </c>
      <c r="M557">
        <f>K557/LCOH!$C$18</f>
        <v>0.46720539420942342</v>
      </c>
      <c r="N557">
        <f>K557/LCOH!$C$34</f>
        <v>13.503046075416863</v>
      </c>
    </row>
    <row r="558" spans="1:14" x14ac:dyDescent="0.35">
      <c r="A558">
        <f>'Profilo fotovoltaico'!B560*LCOH!$C$20</f>
        <v>0</v>
      </c>
      <c r="B558">
        <f>'Profilo eolico'!B560*LCOH!$C$21</f>
        <v>188.20000000000002</v>
      </c>
      <c r="C558">
        <f>$P$35*'Profilo fotovoltaico'!B560</f>
        <v>0</v>
      </c>
      <c r="D558">
        <f>$Q$37*'Profilo eolico'!B560</f>
        <v>1098.0782871472359</v>
      </c>
      <c r="E558">
        <f>$P$39*'Profilo fotovoltaico'!B560+'Approvvigionamento energia'!$Q$39*'Profilo eolico'!B560</f>
        <v>823.55871536042673</v>
      </c>
      <c r="F558">
        <f>$P$41*'Profilo fotovoltaico'!B560+'Approvvigionamento energia'!$Q$41*'Profilo eolico'!B560</f>
        <v>549.03914357361793</v>
      </c>
      <c r="G558">
        <f>$P$43*'Profilo fotovoltaico'!B560+'Approvvigionamento energia'!$Q$43*'Profilo eolico'!B560</f>
        <v>274.51957178680897</v>
      </c>
      <c r="H558">
        <f t="shared" si="16"/>
        <v>1138.4335154826958</v>
      </c>
      <c r="I558">
        <f>IF(LCOH!$C$28=Menu!$A$1,'Approvvigionamento energia'!C558,0)+IF(LCOH!$C$28=Menu!$A$2,'Approvvigionamento energia'!D558,0)+IF(LCOH!$C$28=Menu!$A$3,'Approvvigionamento energia'!E558,0)+IF(LCOH!$C$28=Menu!$A$4,'Approvvigionamento energia'!F558,0)+IF(LCOH!$C$28=Menu!$A$5,'Approvvigionamento energia'!G558,0)+IF(LCOH!$C$28=Menu!$A$6,'Approvvigionamento energia'!H558,0)</f>
        <v>549.03914357361793</v>
      </c>
      <c r="J558">
        <f>'Approvvigionamento energia'!A558+'Approvvigionamento energia'!B558+'Approvvigionamento energia'!I558</f>
        <v>737.23914357361798</v>
      </c>
      <c r="K558">
        <f>IF(MIN(LCOH!$C$18,J558)&gt;=$P$48*LCOH!$C$18, MIN(LCOH!$C$18,J558),0)</f>
        <v>737.23914357361798</v>
      </c>
      <c r="L558">
        <f t="shared" si="17"/>
        <v>0</v>
      </c>
      <c r="M558">
        <f>K558/LCOH!$C$18</f>
        <v>0.49149276238241196</v>
      </c>
      <c r="N558">
        <f>K558/LCOH!$C$34</f>
        <v>14.204993132439654</v>
      </c>
    </row>
    <row r="559" spans="1:14" x14ac:dyDescent="0.35">
      <c r="A559">
        <f>'Profilo fotovoltaico'!B561*LCOH!$C$20</f>
        <v>0</v>
      </c>
      <c r="B559">
        <f>'Profilo eolico'!B561*LCOH!$C$21</f>
        <v>193</v>
      </c>
      <c r="C559">
        <f>$P$35*'Profilo fotovoltaico'!B561</f>
        <v>0</v>
      </c>
      <c r="D559">
        <f>$Q$37*'Profilo eolico'!B561</f>
        <v>1126.0845346408953</v>
      </c>
      <c r="E559">
        <f>$P$39*'Profilo fotovoltaico'!B561+'Approvvigionamento energia'!$Q$39*'Profilo eolico'!B561</f>
        <v>844.56340098067142</v>
      </c>
      <c r="F559">
        <f>$P$41*'Profilo fotovoltaico'!B561+'Approvvigionamento energia'!$Q$41*'Profilo eolico'!B561</f>
        <v>563.04226732044765</v>
      </c>
      <c r="G559">
        <f>$P$43*'Profilo fotovoltaico'!B561+'Approvvigionamento energia'!$Q$43*'Profilo eolico'!B561</f>
        <v>281.52113366022382</v>
      </c>
      <c r="H559">
        <f t="shared" si="16"/>
        <v>1138.4335154826958</v>
      </c>
      <c r="I559">
        <f>IF(LCOH!$C$28=Menu!$A$1,'Approvvigionamento energia'!C559,0)+IF(LCOH!$C$28=Menu!$A$2,'Approvvigionamento energia'!D559,0)+IF(LCOH!$C$28=Menu!$A$3,'Approvvigionamento energia'!E559,0)+IF(LCOH!$C$28=Menu!$A$4,'Approvvigionamento energia'!F559,0)+IF(LCOH!$C$28=Menu!$A$5,'Approvvigionamento energia'!G559,0)+IF(LCOH!$C$28=Menu!$A$6,'Approvvigionamento energia'!H559,0)</f>
        <v>563.04226732044765</v>
      </c>
      <c r="J559">
        <f>'Approvvigionamento energia'!A559+'Approvvigionamento energia'!B559+'Approvvigionamento energia'!I559</f>
        <v>756.04226732044765</v>
      </c>
      <c r="K559">
        <f>IF(MIN(LCOH!$C$18,J559)&gt;=$P$48*LCOH!$C$18, MIN(LCOH!$C$18,J559),0)</f>
        <v>756.04226732044765</v>
      </c>
      <c r="L559">
        <f t="shared" si="17"/>
        <v>0</v>
      </c>
      <c r="M559">
        <f>K559/LCOH!$C$18</f>
        <v>0.50402817821363177</v>
      </c>
      <c r="N559">
        <f>K559/LCOH!$C$34</f>
        <v>14.56728838767722</v>
      </c>
    </row>
    <row r="560" spans="1:14" x14ac:dyDescent="0.35">
      <c r="A560">
        <f>'Profilo fotovoltaico'!B562*LCOH!$C$20</f>
        <v>15</v>
      </c>
      <c r="B560">
        <f>'Profilo eolico'!B562*LCOH!$C$21</f>
        <v>205.9</v>
      </c>
      <c r="C560">
        <f>$P$35*'Profilo fotovoltaico'!B562</f>
        <v>110.31918281433097</v>
      </c>
      <c r="D560">
        <f>$Q$37*'Profilo eolico'!B562</f>
        <v>1201.3513247801054</v>
      </c>
      <c r="E560">
        <f>$P$39*'Profilo fotovoltaico'!B562+'Approvvigionamento energia'!$Q$39*'Profilo eolico'!B562</f>
        <v>928.59328928866171</v>
      </c>
      <c r="F560">
        <f>$P$41*'Profilo fotovoltaico'!B562+'Approvvigionamento energia'!$Q$41*'Profilo eolico'!B562</f>
        <v>655.83525379721823</v>
      </c>
      <c r="G560">
        <f>$P$43*'Profilo fotovoltaico'!B562+'Approvvigionamento energia'!$Q$43*'Profilo eolico'!B562</f>
        <v>383.07721830577458</v>
      </c>
      <c r="H560">
        <f t="shared" si="16"/>
        <v>1138.4335154826958</v>
      </c>
      <c r="I560">
        <f>IF(LCOH!$C$28=Menu!$A$1,'Approvvigionamento energia'!C560,0)+IF(LCOH!$C$28=Menu!$A$2,'Approvvigionamento energia'!D560,0)+IF(LCOH!$C$28=Menu!$A$3,'Approvvigionamento energia'!E560,0)+IF(LCOH!$C$28=Menu!$A$4,'Approvvigionamento energia'!F560,0)+IF(LCOH!$C$28=Menu!$A$5,'Approvvigionamento energia'!G560,0)+IF(LCOH!$C$28=Menu!$A$6,'Approvvigionamento energia'!H560,0)</f>
        <v>655.83525379721823</v>
      </c>
      <c r="J560">
        <f>'Approvvigionamento energia'!A560+'Approvvigionamento energia'!B560+'Approvvigionamento energia'!I560</f>
        <v>876.73525379721821</v>
      </c>
      <c r="K560">
        <f>IF(MIN(LCOH!$C$18,J560)&gt;=$P$48*LCOH!$C$18, MIN(LCOH!$C$18,J560),0)</f>
        <v>876.73525379721821</v>
      </c>
      <c r="L560">
        <f t="shared" si="17"/>
        <v>0</v>
      </c>
      <c r="M560">
        <f>K560/LCOH!$C$18</f>
        <v>0.58449016919814545</v>
      </c>
      <c r="N560">
        <f>K560/LCOH!$C$34</f>
        <v>16.8927794565938</v>
      </c>
    </row>
    <row r="561" spans="1:14" x14ac:dyDescent="0.35">
      <c r="A561">
        <f>'Profilo fotovoltaico'!B563*LCOH!$C$20</f>
        <v>147</v>
      </c>
      <c r="B561">
        <f>'Profilo eolico'!B563*LCOH!$C$21</f>
        <v>194</v>
      </c>
      <c r="C561">
        <f>$P$35*'Profilo fotovoltaico'!B563</f>
        <v>1081.1279915804434</v>
      </c>
      <c r="D561">
        <f>$Q$37*'Profilo eolico'!B563</f>
        <v>1131.9191695354077</v>
      </c>
      <c r="E561">
        <f>$P$39*'Profilo fotovoltaico'!B563+'Approvvigionamento energia'!$Q$39*'Profilo eolico'!B563</f>
        <v>1119.2213750466667</v>
      </c>
      <c r="F561">
        <f>$P$41*'Profilo fotovoltaico'!B563+'Approvvigionamento energia'!$Q$41*'Profilo eolico'!B563</f>
        <v>1106.5235805579255</v>
      </c>
      <c r="G561">
        <f>$P$43*'Profilo fotovoltaico'!B563+'Approvvigionamento energia'!$Q$43*'Profilo eolico'!B563</f>
        <v>1093.8257860691847</v>
      </c>
      <c r="H561">
        <f t="shared" si="16"/>
        <v>1138.4335154826958</v>
      </c>
      <c r="I561">
        <f>IF(LCOH!$C$28=Menu!$A$1,'Approvvigionamento energia'!C561,0)+IF(LCOH!$C$28=Menu!$A$2,'Approvvigionamento energia'!D561,0)+IF(LCOH!$C$28=Menu!$A$3,'Approvvigionamento energia'!E561,0)+IF(LCOH!$C$28=Menu!$A$4,'Approvvigionamento energia'!F561,0)+IF(LCOH!$C$28=Menu!$A$5,'Approvvigionamento energia'!G561,0)+IF(LCOH!$C$28=Menu!$A$6,'Approvvigionamento energia'!H561,0)</f>
        <v>1106.5235805579255</v>
      </c>
      <c r="J561">
        <f>'Approvvigionamento energia'!A561+'Approvvigionamento energia'!B561+'Approvvigionamento energia'!I561</f>
        <v>1447.5235805579255</v>
      </c>
      <c r="K561">
        <f>IF(MIN(LCOH!$C$18,J561)&gt;=$P$48*LCOH!$C$18, MIN(LCOH!$C$18,J561),0)</f>
        <v>1447.5235805579255</v>
      </c>
      <c r="L561">
        <f t="shared" si="17"/>
        <v>0</v>
      </c>
      <c r="M561">
        <f>K561/LCOH!$C$18</f>
        <v>0.96501572037195027</v>
      </c>
      <c r="N561">
        <f>K561/LCOH!$C$34</f>
        <v>27.890627756414748</v>
      </c>
    </row>
    <row r="562" spans="1:14" x14ac:dyDescent="0.35">
      <c r="A562">
        <f>'Profilo fotovoltaico'!B564*LCOH!$C$20</f>
        <v>291</v>
      </c>
      <c r="B562">
        <f>'Profilo eolico'!B564*LCOH!$C$21</f>
        <v>205.8</v>
      </c>
      <c r="C562">
        <f>$P$35*'Profilo fotovoltaico'!B564</f>
        <v>2140.1921465980208</v>
      </c>
      <c r="D562">
        <f>$Q$37*'Profilo eolico'!B564</f>
        <v>1200.7678612906543</v>
      </c>
      <c r="E562">
        <f>$P$39*'Profilo fotovoltaico'!B564+'Approvvigionamento energia'!$Q$39*'Profilo eolico'!B564</f>
        <v>1435.6239326174959</v>
      </c>
      <c r="F562">
        <f>$P$41*'Profilo fotovoltaico'!B564+'Approvvigionamento energia'!$Q$41*'Profilo eolico'!B564</f>
        <v>1670.4800039443376</v>
      </c>
      <c r="G562">
        <f>$P$43*'Profilo fotovoltaico'!B564+'Approvvigionamento energia'!$Q$43*'Profilo eolico'!B564</f>
        <v>1905.3360752711792</v>
      </c>
      <c r="H562">
        <f t="shared" si="16"/>
        <v>1138.4335154826958</v>
      </c>
      <c r="I562">
        <f>IF(LCOH!$C$28=Menu!$A$1,'Approvvigionamento energia'!C562,0)+IF(LCOH!$C$28=Menu!$A$2,'Approvvigionamento energia'!D562,0)+IF(LCOH!$C$28=Menu!$A$3,'Approvvigionamento energia'!E562,0)+IF(LCOH!$C$28=Menu!$A$4,'Approvvigionamento energia'!F562,0)+IF(LCOH!$C$28=Menu!$A$5,'Approvvigionamento energia'!G562,0)+IF(LCOH!$C$28=Menu!$A$6,'Approvvigionamento energia'!H562,0)</f>
        <v>1670.4800039443376</v>
      </c>
      <c r="J562">
        <f>'Approvvigionamento energia'!A562+'Approvvigionamento energia'!B562+'Approvvigionamento energia'!I562</f>
        <v>2167.2800039443377</v>
      </c>
      <c r="K562">
        <f>IF(MIN(LCOH!$C$18,J562)&gt;=$P$48*LCOH!$C$18, MIN(LCOH!$C$18,J562),0)</f>
        <v>1500</v>
      </c>
      <c r="L562">
        <f t="shared" si="17"/>
        <v>667.28000394433775</v>
      </c>
      <c r="M562">
        <f>K562/LCOH!$C$18</f>
        <v>1</v>
      </c>
      <c r="N562">
        <f>K562/LCOH!$C$34</f>
        <v>28.901734104046245</v>
      </c>
    </row>
    <row r="563" spans="1:14" x14ac:dyDescent="0.35">
      <c r="A563">
        <f>'Profilo fotovoltaico'!B565*LCOH!$C$20</f>
        <v>406</v>
      </c>
      <c r="B563">
        <f>'Profilo eolico'!B565*LCOH!$C$21</f>
        <v>226.70000000000002</v>
      </c>
      <c r="C563">
        <f>$P$35*'Profilo fotovoltaico'!B565</f>
        <v>2985.9725481745586</v>
      </c>
      <c r="D563">
        <f>$Q$37*'Profilo eolico'!B565</f>
        <v>1322.7117305859636</v>
      </c>
      <c r="E563">
        <f>$P$39*'Profilo fotovoltaico'!B565+'Approvvigionamento energia'!$Q$39*'Profilo eolico'!B565</f>
        <v>1738.5269349831124</v>
      </c>
      <c r="F563">
        <f>$P$41*'Profilo fotovoltaico'!B565+'Approvvigionamento energia'!$Q$41*'Profilo eolico'!B565</f>
        <v>2154.342139380261</v>
      </c>
      <c r="G563">
        <f>$P$43*'Profilo fotovoltaico'!B565+'Approvvigionamento energia'!$Q$43*'Profilo eolico'!B565</f>
        <v>2570.1573437774096</v>
      </c>
      <c r="H563">
        <f t="shared" si="16"/>
        <v>1138.4335154826958</v>
      </c>
      <c r="I563">
        <f>IF(LCOH!$C$28=Menu!$A$1,'Approvvigionamento energia'!C563,0)+IF(LCOH!$C$28=Menu!$A$2,'Approvvigionamento energia'!D563,0)+IF(LCOH!$C$28=Menu!$A$3,'Approvvigionamento energia'!E563,0)+IF(LCOH!$C$28=Menu!$A$4,'Approvvigionamento energia'!F563,0)+IF(LCOH!$C$28=Menu!$A$5,'Approvvigionamento energia'!G563,0)+IF(LCOH!$C$28=Menu!$A$6,'Approvvigionamento energia'!H563,0)</f>
        <v>2154.342139380261</v>
      </c>
      <c r="J563">
        <f>'Approvvigionamento energia'!A563+'Approvvigionamento energia'!B563+'Approvvigionamento energia'!I563</f>
        <v>2787.0421393802608</v>
      </c>
      <c r="K563">
        <f>IF(MIN(LCOH!$C$18,J563)&gt;=$P$48*LCOH!$C$18, MIN(LCOH!$C$18,J563),0)</f>
        <v>1500</v>
      </c>
      <c r="L563">
        <f t="shared" si="17"/>
        <v>1287.0421393802608</v>
      </c>
      <c r="M563">
        <f>K563/LCOH!$C$18</f>
        <v>1</v>
      </c>
      <c r="N563">
        <f>K563/LCOH!$C$34</f>
        <v>28.901734104046245</v>
      </c>
    </row>
    <row r="564" spans="1:14" x14ac:dyDescent="0.35">
      <c r="A564">
        <f>'Profilo fotovoltaico'!B566*LCOH!$C$20</f>
        <v>458</v>
      </c>
      <c r="B564">
        <f>'Profilo eolico'!B566*LCOH!$C$21</f>
        <v>208.2</v>
      </c>
      <c r="C564">
        <f>$P$35*'Profilo fotovoltaico'!B566</f>
        <v>3368.4123819309061</v>
      </c>
      <c r="D564">
        <f>$Q$37*'Profilo eolico'!B566</f>
        <v>1214.770985037484</v>
      </c>
      <c r="E564">
        <f>$P$39*'Profilo fotovoltaico'!B566+'Approvvigionamento energia'!$Q$39*'Profilo eolico'!B566</f>
        <v>1753.1813342608393</v>
      </c>
      <c r="F564">
        <f>$P$41*'Profilo fotovoltaico'!B566+'Approvvigionamento energia'!$Q$41*'Profilo eolico'!B566</f>
        <v>2291.5916834841951</v>
      </c>
      <c r="G564">
        <f>$P$43*'Profilo fotovoltaico'!B566+'Approvvigionamento energia'!$Q$43*'Profilo eolico'!B566</f>
        <v>2830.0020327075508</v>
      </c>
      <c r="H564">
        <f t="shared" si="16"/>
        <v>1138.4335154826958</v>
      </c>
      <c r="I564">
        <f>IF(LCOH!$C$28=Menu!$A$1,'Approvvigionamento energia'!C564,0)+IF(LCOH!$C$28=Menu!$A$2,'Approvvigionamento energia'!D564,0)+IF(LCOH!$C$28=Menu!$A$3,'Approvvigionamento energia'!E564,0)+IF(LCOH!$C$28=Menu!$A$4,'Approvvigionamento energia'!F564,0)+IF(LCOH!$C$28=Menu!$A$5,'Approvvigionamento energia'!G564,0)+IF(LCOH!$C$28=Menu!$A$6,'Approvvigionamento energia'!H564,0)</f>
        <v>2291.5916834841951</v>
      </c>
      <c r="J564">
        <f>'Approvvigionamento energia'!A564+'Approvvigionamento energia'!B564+'Approvvigionamento energia'!I564</f>
        <v>2957.7916834841953</v>
      </c>
      <c r="K564">
        <f>IF(MIN(LCOH!$C$18,J564)&gt;=$P$48*LCOH!$C$18, MIN(LCOH!$C$18,J564),0)</f>
        <v>1500</v>
      </c>
      <c r="L564">
        <f t="shared" si="17"/>
        <v>1457.7916834841953</v>
      </c>
      <c r="M564">
        <f>K564/LCOH!$C$18</f>
        <v>1</v>
      </c>
      <c r="N564">
        <f>K564/LCOH!$C$34</f>
        <v>28.901734104046245</v>
      </c>
    </row>
    <row r="565" spans="1:14" x14ac:dyDescent="0.35">
      <c r="A565">
        <f>'Profilo fotovoltaico'!B567*LCOH!$C$20</f>
        <v>435</v>
      </c>
      <c r="B565">
        <f>'Profilo eolico'!B567*LCOH!$C$21</f>
        <v>191.8</v>
      </c>
      <c r="C565">
        <f>$P$35*'Profilo fotovoltaico'!B567</f>
        <v>3199.2563016155982</v>
      </c>
      <c r="D565">
        <f>$Q$37*'Profilo eolico'!B567</f>
        <v>1119.0829727674804</v>
      </c>
      <c r="E565">
        <f>$P$39*'Profilo fotovoltaico'!B567+'Approvvigionamento energia'!$Q$39*'Profilo eolico'!B567</f>
        <v>1639.1263049795098</v>
      </c>
      <c r="F565">
        <f>$P$41*'Profilo fotovoltaico'!B567+'Approvvigionamento energia'!$Q$41*'Profilo eolico'!B567</f>
        <v>2159.1696371915396</v>
      </c>
      <c r="G565">
        <f>$P$43*'Profilo fotovoltaico'!B567+'Approvvigionamento energia'!$Q$43*'Profilo eolico'!B567</f>
        <v>2679.2129694035689</v>
      </c>
      <c r="H565">
        <f t="shared" si="16"/>
        <v>1138.4335154826958</v>
      </c>
      <c r="I565">
        <f>IF(LCOH!$C$28=Menu!$A$1,'Approvvigionamento energia'!C565,0)+IF(LCOH!$C$28=Menu!$A$2,'Approvvigionamento energia'!D565,0)+IF(LCOH!$C$28=Menu!$A$3,'Approvvigionamento energia'!E565,0)+IF(LCOH!$C$28=Menu!$A$4,'Approvvigionamento energia'!F565,0)+IF(LCOH!$C$28=Menu!$A$5,'Approvvigionamento energia'!G565,0)+IF(LCOH!$C$28=Menu!$A$6,'Approvvigionamento energia'!H565,0)</f>
        <v>2159.1696371915396</v>
      </c>
      <c r="J565">
        <f>'Approvvigionamento energia'!A565+'Approvvigionamento energia'!B565+'Approvvigionamento energia'!I565</f>
        <v>2785.9696371915397</v>
      </c>
      <c r="K565">
        <f>IF(MIN(LCOH!$C$18,J565)&gt;=$P$48*LCOH!$C$18, MIN(LCOH!$C$18,J565),0)</f>
        <v>1500</v>
      </c>
      <c r="L565">
        <f t="shared" si="17"/>
        <v>1285.9696371915397</v>
      </c>
      <c r="M565">
        <f>K565/LCOH!$C$18</f>
        <v>1</v>
      </c>
      <c r="N565">
        <f>K565/LCOH!$C$34</f>
        <v>28.901734104046245</v>
      </c>
    </row>
    <row r="566" spans="1:14" x14ac:dyDescent="0.35">
      <c r="A566">
        <f>'Profilo fotovoltaico'!B568*LCOH!$C$20</f>
        <v>380</v>
      </c>
      <c r="B566">
        <f>'Profilo eolico'!B568*LCOH!$C$21</f>
        <v>175.1</v>
      </c>
      <c r="C566">
        <f>$P$35*'Profilo fotovoltaico'!B568</f>
        <v>2794.7526312963846</v>
      </c>
      <c r="D566">
        <f>$Q$37*'Profilo eolico'!B568</f>
        <v>1021.6445700291232</v>
      </c>
      <c r="E566">
        <f>$P$39*'Profilo fotovoltaico'!B568+'Approvvigionamento energia'!$Q$39*'Profilo eolico'!B568</f>
        <v>1464.9215853459386</v>
      </c>
      <c r="F566">
        <f>$P$41*'Profilo fotovoltaico'!B568+'Approvvigionamento energia'!$Q$41*'Profilo eolico'!B568</f>
        <v>1908.198600662754</v>
      </c>
      <c r="G566">
        <f>$P$43*'Profilo fotovoltaico'!B568+'Approvvigionamento energia'!$Q$43*'Profilo eolico'!B568</f>
        <v>2351.4756159795693</v>
      </c>
      <c r="H566">
        <f t="shared" si="16"/>
        <v>1138.4335154826958</v>
      </c>
      <c r="I566">
        <f>IF(LCOH!$C$28=Menu!$A$1,'Approvvigionamento energia'!C566,0)+IF(LCOH!$C$28=Menu!$A$2,'Approvvigionamento energia'!D566,0)+IF(LCOH!$C$28=Menu!$A$3,'Approvvigionamento energia'!E566,0)+IF(LCOH!$C$28=Menu!$A$4,'Approvvigionamento energia'!F566,0)+IF(LCOH!$C$28=Menu!$A$5,'Approvvigionamento energia'!G566,0)+IF(LCOH!$C$28=Menu!$A$6,'Approvvigionamento energia'!H566,0)</f>
        <v>1908.198600662754</v>
      </c>
      <c r="J566">
        <f>'Approvvigionamento energia'!A566+'Approvvigionamento energia'!B566+'Approvvigionamento energia'!I566</f>
        <v>2463.2986006627539</v>
      </c>
      <c r="K566">
        <f>IF(MIN(LCOH!$C$18,J566)&gt;=$P$48*LCOH!$C$18, MIN(LCOH!$C$18,J566),0)</f>
        <v>1500</v>
      </c>
      <c r="L566">
        <f t="shared" si="17"/>
        <v>963.29860066275387</v>
      </c>
      <c r="M566">
        <f>K566/LCOH!$C$18</f>
        <v>1</v>
      </c>
      <c r="N566">
        <f>K566/LCOH!$C$34</f>
        <v>28.901734104046245</v>
      </c>
    </row>
    <row r="567" spans="1:14" x14ac:dyDescent="0.35">
      <c r="A567">
        <f>'Profilo fotovoltaico'!B569*LCOH!$C$20</f>
        <v>299</v>
      </c>
      <c r="B567">
        <f>'Profilo eolico'!B569*LCOH!$C$21</f>
        <v>164.39999999999998</v>
      </c>
      <c r="C567">
        <f>$P$35*'Profilo fotovoltaico'!B569</f>
        <v>2199.0290440989975</v>
      </c>
      <c r="D567">
        <f>$Q$37*'Profilo eolico'!B569</f>
        <v>959.21397665784025</v>
      </c>
      <c r="E567">
        <f>$P$39*'Profilo fotovoltaico'!B569+'Approvvigionamento energia'!$Q$39*'Profilo eolico'!B569</f>
        <v>1269.1677435181296</v>
      </c>
      <c r="F567">
        <f>$P$41*'Profilo fotovoltaico'!B569+'Approvvigionamento energia'!$Q$41*'Profilo eolico'!B569</f>
        <v>1579.1215103784189</v>
      </c>
      <c r="G567">
        <f>$P$43*'Profilo fotovoltaico'!B569+'Approvvigionamento energia'!$Q$43*'Profilo eolico'!B569</f>
        <v>1889.0752772387082</v>
      </c>
      <c r="H567">
        <f t="shared" si="16"/>
        <v>1138.4335154826958</v>
      </c>
      <c r="I567">
        <f>IF(LCOH!$C$28=Menu!$A$1,'Approvvigionamento energia'!C567,0)+IF(LCOH!$C$28=Menu!$A$2,'Approvvigionamento energia'!D567,0)+IF(LCOH!$C$28=Menu!$A$3,'Approvvigionamento energia'!E567,0)+IF(LCOH!$C$28=Menu!$A$4,'Approvvigionamento energia'!F567,0)+IF(LCOH!$C$28=Menu!$A$5,'Approvvigionamento energia'!G567,0)+IF(LCOH!$C$28=Menu!$A$6,'Approvvigionamento energia'!H567,0)</f>
        <v>1579.1215103784189</v>
      </c>
      <c r="J567">
        <f>'Approvvigionamento energia'!A567+'Approvvigionamento energia'!B567+'Approvvigionamento energia'!I567</f>
        <v>2042.521510378419</v>
      </c>
      <c r="K567">
        <f>IF(MIN(LCOH!$C$18,J567)&gt;=$P$48*LCOH!$C$18, MIN(LCOH!$C$18,J567),0)</f>
        <v>1500</v>
      </c>
      <c r="L567">
        <f t="shared" si="17"/>
        <v>542.52151037841895</v>
      </c>
      <c r="M567">
        <f>K567/LCOH!$C$18</f>
        <v>1</v>
      </c>
      <c r="N567">
        <f>K567/LCOH!$C$34</f>
        <v>28.901734104046245</v>
      </c>
    </row>
    <row r="568" spans="1:14" x14ac:dyDescent="0.35">
      <c r="A568">
        <f>'Profilo fotovoltaico'!B570*LCOH!$C$20</f>
        <v>177</v>
      </c>
      <c r="B568">
        <f>'Profilo eolico'!B570*LCOH!$C$21</f>
        <v>146.30000000000001</v>
      </c>
      <c r="C568">
        <f>$P$35*'Profilo fotovoltaico'!B570</f>
        <v>1301.7663572091055</v>
      </c>
      <c r="D568">
        <f>$Q$37*'Profilo eolico'!B570</f>
        <v>853.60708506716583</v>
      </c>
      <c r="E568">
        <f>$P$39*'Profilo fotovoltaico'!B570+'Approvvigionamento energia'!$Q$39*'Profilo eolico'!B570</f>
        <v>965.64690310265075</v>
      </c>
      <c r="F568">
        <f>$P$41*'Profilo fotovoltaico'!B570+'Approvvigionamento energia'!$Q$41*'Profilo eolico'!B570</f>
        <v>1077.6867211381357</v>
      </c>
      <c r="G568">
        <f>$P$43*'Profilo fotovoltaico'!B570+'Approvvigionamento energia'!$Q$43*'Profilo eolico'!B570</f>
        <v>1189.7265391736205</v>
      </c>
      <c r="H568">
        <f t="shared" si="16"/>
        <v>1138.4335154826958</v>
      </c>
      <c r="I568">
        <f>IF(LCOH!$C$28=Menu!$A$1,'Approvvigionamento energia'!C568,0)+IF(LCOH!$C$28=Menu!$A$2,'Approvvigionamento energia'!D568,0)+IF(LCOH!$C$28=Menu!$A$3,'Approvvigionamento energia'!E568,0)+IF(LCOH!$C$28=Menu!$A$4,'Approvvigionamento energia'!F568,0)+IF(LCOH!$C$28=Menu!$A$5,'Approvvigionamento energia'!G568,0)+IF(LCOH!$C$28=Menu!$A$6,'Approvvigionamento energia'!H568,0)</f>
        <v>1077.6867211381357</v>
      </c>
      <c r="J568">
        <f>'Approvvigionamento energia'!A568+'Approvvigionamento energia'!B568+'Approvvigionamento energia'!I568</f>
        <v>1400.9867211381356</v>
      </c>
      <c r="K568">
        <f>IF(MIN(LCOH!$C$18,J568)&gt;=$P$48*LCOH!$C$18, MIN(LCOH!$C$18,J568),0)</f>
        <v>1400.9867211381356</v>
      </c>
      <c r="L568">
        <f t="shared" si="17"/>
        <v>0</v>
      </c>
      <c r="M568">
        <f>K568/LCOH!$C$18</f>
        <v>0.93399114742542377</v>
      </c>
      <c r="N568">
        <f>K568/LCOH!$C$34</f>
        <v>26.993963798422651</v>
      </c>
    </row>
    <row r="569" spans="1:14" x14ac:dyDescent="0.35">
      <c r="A569">
        <f>'Profilo fotovoltaico'!B571*LCOH!$C$20</f>
        <v>46</v>
      </c>
      <c r="B569">
        <f>'Profilo eolico'!B571*LCOH!$C$21</f>
        <v>132.39999999999998</v>
      </c>
      <c r="C569">
        <f>$P$35*'Profilo fotovoltaico'!B571</f>
        <v>338.31216063061498</v>
      </c>
      <c r="D569">
        <f>$Q$37*'Profilo eolico'!B571</f>
        <v>772.50566003344318</v>
      </c>
      <c r="E569">
        <f>$P$39*'Profilo fotovoltaico'!B571+'Approvvigionamento energia'!$Q$39*'Profilo eolico'!B571</f>
        <v>663.95728518273609</v>
      </c>
      <c r="F569">
        <f>$P$41*'Profilo fotovoltaico'!B571+'Approvvigionamento energia'!$Q$41*'Profilo eolico'!B571</f>
        <v>555.40891033202911</v>
      </c>
      <c r="G569">
        <f>$P$43*'Profilo fotovoltaico'!B571+'Approvvigionamento energia'!$Q$43*'Profilo eolico'!B571</f>
        <v>446.86053548132202</v>
      </c>
      <c r="H569">
        <f t="shared" si="16"/>
        <v>1138.4335154826958</v>
      </c>
      <c r="I569">
        <f>IF(LCOH!$C$28=Menu!$A$1,'Approvvigionamento energia'!C569,0)+IF(LCOH!$C$28=Menu!$A$2,'Approvvigionamento energia'!D569,0)+IF(LCOH!$C$28=Menu!$A$3,'Approvvigionamento energia'!E569,0)+IF(LCOH!$C$28=Menu!$A$4,'Approvvigionamento energia'!F569,0)+IF(LCOH!$C$28=Menu!$A$5,'Approvvigionamento energia'!G569,0)+IF(LCOH!$C$28=Menu!$A$6,'Approvvigionamento energia'!H569,0)</f>
        <v>555.40891033202911</v>
      </c>
      <c r="J569">
        <f>'Approvvigionamento energia'!A569+'Approvvigionamento energia'!B569+'Approvvigionamento energia'!I569</f>
        <v>733.80891033202909</v>
      </c>
      <c r="K569">
        <f>IF(MIN(LCOH!$C$18,J569)&gt;=$P$48*LCOH!$C$18, MIN(LCOH!$C$18,J569),0)</f>
        <v>733.80891033202909</v>
      </c>
      <c r="L569">
        <f t="shared" si="17"/>
        <v>0</v>
      </c>
      <c r="M569">
        <f>K569/LCOH!$C$18</f>
        <v>0.48920594022135272</v>
      </c>
      <c r="N569">
        <f>K569/LCOH!$C$34</f>
        <v>14.138900006397478</v>
      </c>
    </row>
    <row r="570" spans="1:14" x14ac:dyDescent="0.35">
      <c r="A570">
        <f>'Profilo fotovoltaico'!B572*LCOH!$C$20</f>
        <v>0</v>
      </c>
      <c r="B570">
        <f>'Profilo eolico'!B572*LCOH!$C$21</f>
        <v>120.39999999999999</v>
      </c>
      <c r="C570">
        <f>$P$35*'Profilo fotovoltaico'!B572</f>
        <v>0</v>
      </c>
      <c r="D570">
        <f>$Q$37*'Profilo eolico'!B572</f>
        <v>702.49004129929426</v>
      </c>
      <c r="E570">
        <f>$P$39*'Profilo fotovoltaico'!B572+'Approvvigionamento energia'!$Q$39*'Profilo eolico'!B572</f>
        <v>526.8675309744707</v>
      </c>
      <c r="F570">
        <f>$P$41*'Profilo fotovoltaico'!B572+'Approvvigionamento energia'!$Q$41*'Profilo eolico'!B572</f>
        <v>351.24502064964713</v>
      </c>
      <c r="G570">
        <f>$P$43*'Profilo fotovoltaico'!B572+'Approvvigionamento energia'!$Q$43*'Profilo eolico'!B572</f>
        <v>175.62251032482357</v>
      </c>
      <c r="H570">
        <f t="shared" si="16"/>
        <v>1138.4335154826958</v>
      </c>
      <c r="I570">
        <f>IF(LCOH!$C$28=Menu!$A$1,'Approvvigionamento energia'!C570,0)+IF(LCOH!$C$28=Menu!$A$2,'Approvvigionamento energia'!D570,0)+IF(LCOH!$C$28=Menu!$A$3,'Approvvigionamento energia'!E570,0)+IF(LCOH!$C$28=Menu!$A$4,'Approvvigionamento energia'!F570,0)+IF(LCOH!$C$28=Menu!$A$5,'Approvvigionamento energia'!G570,0)+IF(LCOH!$C$28=Menu!$A$6,'Approvvigionamento energia'!H570,0)</f>
        <v>351.24502064964713</v>
      </c>
      <c r="J570">
        <f>'Approvvigionamento energia'!A570+'Approvvigionamento energia'!B570+'Approvvigionamento energia'!I570</f>
        <v>471.64502064964711</v>
      </c>
      <c r="K570">
        <f>IF(MIN(LCOH!$C$18,J570)&gt;=$P$48*LCOH!$C$18, MIN(LCOH!$C$18,J570),0)</f>
        <v>471.64502064964711</v>
      </c>
      <c r="L570">
        <f t="shared" si="17"/>
        <v>0</v>
      </c>
      <c r="M570">
        <f>K570/LCOH!$C$18</f>
        <v>0.31443001376643143</v>
      </c>
      <c r="N570">
        <f>K570/LCOH!$C$34</f>
        <v>9.0875726522090012</v>
      </c>
    </row>
    <row r="571" spans="1:14" x14ac:dyDescent="0.35">
      <c r="A571">
        <f>'Profilo fotovoltaico'!B573*LCOH!$C$20</f>
        <v>0</v>
      </c>
      <c r="B571">
        <f>'Profilo eolico'!B573*LCOH!$C$21</f>
        <v>106</v>
      </c>
      <c r="C571">
        <f>$P$35*'Profilo fotovoltaico'!B573</f>
        <v>0</v>
      </c>
      <c r="D571">
        <f>$Q$37*'Profilo eolico'!B573</f>
        <v>618.47129881831552</v>
      </c>
      <c r="E571">
        <f>$P$39*'Profilo fotovoltaico'!B573+'Approvvigionamento energia'!$Q$39*'Profilo eolico'!B573</f>
        <v>463.85347411373664</v>
      </c>
      <c r="F571">
        <f>$P$41*'Profilo fotovoltaico'!B573+'Approvvigionamento energia'!$Q$41*'Profilo eolico'!B573</f>
        <v>309.23564940915776</v>
      </c>
      <c r="G571">
        <f>$P$43*'Profilo fotovoltaico'!B573+'Approvvigionamento energia'!$Q$43*'Profilo eolico'!B573</f>
        <v>154.61782470457888</v>
      </c>
      <c r="H571">
        <f t="shared" si="16"/>
        <v>1138.4335154826958</v>
      </c>
      <c r="I571">
        <f>IF(LCOH!$C$28=Menu!$A$1,'Approvvigionamento energia'!C571,0)+IF(LCOH!$C$28=Menu!$A$2,'Approvvigionamento energia'!D571,0)+IF(LCOH!$C$28=Menu!$A$3,'Approvvigionamento energia'!E571,0)+IF(LCOH!$C$28=Menu!$A$4,'Approvvigionamento energia'!F571,0)+IF(LCOH!$C$28=Menu!$A$5,'Approvvigionamento energia'!G571,0)+IF(LCOH!$C$28=Menu!$A$6,'Approvvigionamento energia'!H571,0)</f>
        <v>309.23564940915776</v>
      </c>
      <c r="J571">
        <f>'Approvvigionamento energia'!A571+'Approvvigionamento energia'!B571+'Approvvigionamento energia'!I571</f>
        <v>415.23564940915776</v>
      </c>
      <c r="K571">
        <f>IF(MIN(LCOH!$C$18,J571)&gt;=$P$48*LCOH!$C$18, MIN(LCOH!$C$18,J571),0)</f>
        <v>415.23564940915776</v>
      </c>
      <c r="L571">
        <f t="shared" si="17"/>
        <v>0</v>
      </c>
      <c r="M571">
        <f>K571/LCOH!$C$18</f>
        <v>0.27682376627277183</v>
      </c>
      <c r="N571">
        <f>K571/LCOH!$C$34</f>
        <v>8.0006868864962968</v>
      </c>
    </row>
    <row r="572" spans="1:14" x14ac:dyDescent="0.35">
      <c r="A572">
        <f>'Profilo fotovoltaico'!B574*LCOH!$C$20</f>
        <v>0</v>
      </c>
      <c r="B572">
        <f>'Profilo eolico'!B574*LCOH!$C$21</f>
        <v>93</v>
      </c>
      <c r="C572">
        <f>$P$35*'Profilo fotovoltaico'!B574</f>
        <v>0</v>
      </c>
      <c r="D572">
        <f>$Q$37*'Profilo eolico'!B574</f>
        <v>542.62104518965418</v>
      </c>
      <c r="E572">
        <f>$P$39*'Profilo fotovoltaico'!B574+'Approvvigionamento energia'!$Q$39*'Profilo eolico'!B574</f>
        <v>406.96578389224067</v>
      </c>
      <c r="F572">
        <f>$P$41*'Profilo fotovoltaico'!B574+'Approvvigionamento energia'!$Q$41*'Profilo eolico'!B574</f>
        <v>271.31052259482709</v>
      </c>
      <c r="G572">
        <f>$P$43*'Profilo fotovoltaico'!B574+'Approvvigionamento energia'!$Q$43*'Profilo eolico'!B574</f>
        <v>135.65526129741355</v>
      </c>
      <c r="H572">
        <f t="shared" si="16"/>
        <v>1138.4335154826958</v>
      </c>
      <c r="I572">
        <f>IF(LCOH!$C$28=Menu!$A$1,'Approvvigionamento energia'!C572,0)+IF(LCOH!$C$28=Menu!$A$2,'Approvvigionamento energia'!D572,0)+IF(LCOH!$C$28=Menu!$A$3,'Approvvigionamento energia'!E572,0)+IF(LCOH!$C$28=Menu!$A$4,'Approvvigionamento energia'!F572,0)+IF(LCOH!$C$28=Menu!$A$5,'Approvvigionamento energia'!G572,0)+IF(LCOH!$C$28=Menu!$A$6,'Approvvigionamento energia'!H572,0)</f>
        <v>271.31052259482709</v>
      </c>
      <c r="J572">
        <f>'Approvvigionamento energia'!A572+'Approvvigionamento energia'!B572+'Approvvigionamento energia'!I572</f>
        <v>364.31052259482709</v>
      </c>
      <c r="K572">
        <f>IF(MIN(LCOH!$C$18,J572)&gt;=$P$48*LCOH!$C$18, MIN(LCOH!$C$18,J572),0)</f>
        <v>0</v>
      </c>
      <c r="L572">
        <f t="shared" si="17"/>
        <v>364.31052259482709</v>
      </c>
      <c r="M572">
        <f>K572/LCOH!$C$18</f>
        <v>0</v>
      </c>
      <c r="N572">
        <f>K572/LCOH!$C$34</f>
        <v>0</v>
      </c>
    </row>
    <row r="573" spans="1:14" x14ac:dyDescent="0.35">
      <c r="A573">
        <f>'Profilo fotovoltaico'!B575*LCOH!$C$20</f>
        <v>0</v>
      </c>
      <c r="B573">
        <f>'Profilo eolico'!B575*LCOH!$C$21</f>
        <v>85.8</v>
      </c>
      <c r="C573">
        <f>$P$35*'Profilo fotovoltaico'!B575</f>
        <v>0</v>
      </c>
      <c r="D573">
        <f>$Q$37*'Profilo eolico'!B575</f>
        <v>500.61167394916487</v>
      </c>
      <c r="E573">
        <f>$P$39*'Profilo fotovoltaico'!B575+'Approvvigionamento energia'!$Q$39*'Profilo eolico'!B575</f>
        <v>375.45875546187364</v>
      </c>
      <c r="F573">
        <f>$P$41*'Profilo fotovoltaico'!B575+'Approvvigionamento energia'!$Q$41*'Profilo eolico'!B575</f>
        <v>250.30583697458243</v>
      </c>
      <c r="G573">
        <f>$P$43*'Profilo fotovoltaico'!B575+'Approvvigionamento energia'!$Q$43*'Profilo eolico'!B575</f>
        <v>125.15291848729122</v>
      </c>
      <c r="H573">
        <f t="shared" si="16"/>
        <v>1138.4335154826958</v>
      </c>
      <c r="I573">
        <f>IF(LCOH!$C$28=Menu!$A$1,'Approvvigionamento energia'!C573,0)+IF(LCOH!$C$28=Menu!$A$2,'Approvvigionamento energia'!D573,0)+IF(LCOH!$C$28=Menu!$A$3,'Approvvigionamento energia'!E573,0)+IF(LCOH!$C$28=Menu!$A$4,'Approvvigionamento energia'!F573,0)+IF(LCOH!$C$28=Menu!$A$5,'Approvvigionamento energia'!G573,0)+IF(LCOH!$C$28=Menu!$A$6,'Approvvigionamento energia'!H573,0)</f>
        <v>250.30583697458243</v>
      </c>
      <c r="J573">
        <f>'Approvvigionamento energia'!A573+'Approvvigionamento energia'!B573+'Approvvigionamento energia'!I573</f>
        <v>336.10583697458242</v>
      </c>
      <c r="K573">
        <f>IF(MIN(LCOH!$C$18,J573)&gt;=$P$48*LCOH!$C$18, MIN(LCOH!$C$18,J573),0)</f>
        <v>0</v>
      </c>
      <c r="L573">
        <f t="shared" si="17"/>
        <v>336.10583697458242</v>
      </c>
      <c r="M573">
        <f>K573/LCOH!$C$18</f>
        <v>0</v>
      </c>
      <c r="N573">
        <f>K573/LCOH!$C$34</f>
        <v>0</v>
      </c>
    </row>
    <row r="574" spans="1:14" x14ac:dyDescent="0.35">
      <c r="A574">
        <f>'Profilo fotovoltaico'!B576*LCOH!$C$20</f>
        <v>0</v>
      </c>
      <c r="B574">
        <f>'Profilo eolico'!B576*LCOH!$C$21</f>
        <v>84</v>
      </c>
      <c r="C574">
        <f>$P$35*'Profilo fotovoltaico'!B576</f>
        <v>0</v>
      </c>
      <c r="D574">
        <f>$Q$37*'Profilo eolico'!B576</f>
        <v>490.10933113904252</v>
      </c>
      <c r="E574">
        <f>$P$39*'Profilo fotovoltaico'!B576+'Approvvigionamento energia'!$Q$39*'Profilo eolico'!B576</f>
        <v>367.58199835428189</v>
      </c>
      <c r="F574">
        <f>$P$41*'Profilo fotovoltaico'!B576+'Approvvigionamento energia'!$Q$41*'Profilo eolico'!B576</f>
        <v>245.05466556952126</v>
      </c>
      <c r="G574">
        <f>$P$43*'Profilo fotovoltaico'!B576+'Approvvigionamento energia'!$Q$43*'Profilo eolico'!B576</f>
        <v>122.52733278476063</v>
      </c>
      <c r="H574">
        <f t="shared" si="16"/>
        <v>1138.4335154826958</v>
      </c>
      <c r="I574">
        <f>IF(LCOH!$C$28=Menu!$A$1,'Approvvigionamento energia'!C574,0)+IF(LCOH!$C$28=Menu!$A$2,'Approvvigionamento energia'!D574,0)+IF(LCOH!$C$28=Menu!$A$3,'Approvvigionamento energia'!E574,0)+IF(LCOH!$C$28=Menu!$A$4,'Approvvigionamento energia'!F574,0)+IF(LCOH!$C$28=Menu!$A$5,'Approvvigionamento energia'!G574,0)+IF(LCOH!$C$28=Menu!$A$6,'Approvvigionamento energia'!H574,0)</f>
        <v>245.05466556952126</v>
      </c>
      <c r="J574">
        <f>'Approvvigionamento energia'!A574+'Approvvigionamento energia'!B574+'Approvvigionamento energia'!I574</f>
        <v>329.05466556952126</v>
      </c>
      <c r="K574">
        <f>IF(MIN(LCOH!$C$18,J574)&gt;=$P$48*LCOH!$C$18, MIN(LCOH!$C$18,J574),0)</f>
        <v>0</v>
      </c>
      <c r="L574">
        <f t="shared" si="17"/>
        <v>329.05466556952126</v>
      </c>
      <c r="M574">
        <f>K574/LCOH!$C$18</f>
        <v>0</v>
      </c>
      <c r="N574">
        <f>K574/LCOH!$C$34</f>
        <v>0</v>
      </c>
    </row>
    <row r="575" spans="1:14" x14ac:dyDescent="0.35">
      <c r="A575">
        <f>'Profilo fotovoltaico'!B577*LCOH!$C$20</f>
        <v>0</v>
      </c>
      <c r="B575">
        <f>'Profilo eolico'!B577*LCOH!$C$21</f>
        <v>84.2</v>
      </c>
      <c r="C575">
        <f>$P$35*'Profilo fotovoltaico'!B577</f>
        <v>0</v>
      </c>
      <c r="D575">
        <f>$Q$37*'Profilo eolico'!B577</f>
        <v>491.27625811794496</v>
      </c>
      <c r="E575">
        <f>$P$39*'Profilo fotovoltaico'!B577+'Approvvigionamento energia'!$Q$39*'Profilo eolico'!B577</f>
        <v>368.45719358845872</v>
      </c>
      <c r="F575">
        <f>$P$41*'Profilo fotovoltaico'!B577+'Approvvigionamento energia'!$Q$41*'Profilo eolico'!B577</f>
        <v>245.63812905897248</v>
      </c>
      <c r="G575">
        <f>$P$43*'Profilo fotovoltaico'!B577+'Approvvigionamento energia'!$Q$43*'Profilo eolico'!B577</f>
        <v>122.81906452948624</v>
      </c>
      <c r="H575">
        <f t="shared" si="16"/>
        <v>1138.4335154826958</v>
      </c>
      <c r="I575">
        <f>IF(LCOH!$C$28=Menu!$A$1,'Approvvigionamento energia'!C575,0)+IF(LCOH!$C$28=Menu!$A$2,'Approvvigionamento energia'!D575,0)+IF(LCOH!$C$28=Menu!$A$3,'Approvvigionamento energia'!E575,0)+IF(LCOH!$C$28=Menu!$A$4,'Approvvigionamento energia'!F575,0)+IF(LCOH!$C$28=Menu!$A$5,'Approvvigionamento energia'!G575,0)+IF(LCOH!$C$28=Menu!$A$6,'Approvvigionamento energia'!H575,0)</f>
        <v>245.63812905897248</v>
      </c>
      <c r="J575">
        <f>'Approvvigionamento energia'!A575+'Approvvigionamento energia'!B575+'Approvvigionamento energia'!I575</f>
        <v>329.83812905897247</v>
      </c>
      <c r="K575">
        <f>IF(MIN(LCOH!$C$18,J575)&gt;=$P$48*LCOH!$C$18, MIN(LCOH!$C$18,J575),0)</f>
        <v>0</v>
      </c>
      <c r="L575">
        <f t="shared" si="17"/>
        <v>329.83812905897247</v>
      </c>
      <c r="M575">
        <f>K575/LCOH!$C$18</f>
        <v>0</v>
      </c>
      <c r="N575">
        <f>K575/LCOH!$C$34</f>
        <v>0</v>
      </c>
    </row>
    <row r="576" spans="1:14" x14ac:dyDescent="0.35">
      <c r="A576">
        <f>'Profilo fotovoltaico'!B578*LCOH!$C$20</f>
        <v>0</v>
      </c>
      <c r="B576">
        <f>'Profilo eolico'!B578*LCOH!$C$21</f>
        <v>90.5</v>
      </c>
      <c r="C576">
        <f>$P$35*'Profilo fotovoltaico'!B578</f>
        <v>0</v>
      </c>
      <c r="D576">
        <f>$Q$37*'Profilo eolico'!B578</f>
        <v>528.03445795337313</v>
      </c>
      <c r="E576">
        <f>$P$39*'Profilo fotovoltaico'!B578+'Approvvigionamento energia'!$Q$39*'Profilo eolico'!B578</f>
        <v>396.02584346502988</v>
      </c>
      <c r="F576">
        <f>$P$41*'Profilo fotovoltaico'!B578+'Approvvigionamento energia'!$Q$41*'Profilo eolico'!B578</f>
        <v>264.01722897668657</v>
      </c>
      <c r="G576">
        <f>$P$43*'Profilo fotovoltaico'!B578+'Approvvigionamento energia'!$Q$43*'Profilo eolico'!B578</f>
        <v>132.00861448834328</v>
      </c>
      <c r="H576">
        <f t="shared" si="16"/>
        <v>1138.4335154826958</v>
      </c>
      <c r="I576">
        <f>IF(LCOH!$C$28=Menu!$A$1,'Approvvigionamento energia'!C576,0)+IF(LCOH!$C$28=Menu!$A$2,'Approvvigionamento energia'!D576,0)+IF(LCOH!$C$28=Menu!$A$3,'Approvvigionamento energia'!E576,0)+IF(LCOH!$C$28=Menu!$A$4,'Approvvigionamento energia'!F576,0)+IF(LCOH!$C$28=Menu!$A$5,'Approvvigionamento energia'!G576,0)+IF(LCOH!$C$28=Menu!$A$6,'Approvvigionamento energia'!H576,0)</f>
        <v>264.01722897668657</v>
      </c>
      <c r="J576">
        <f>'Approvvigionamento energia'!A576+'Approvvigionamento energia'!B576+'Approvvigionamento energia'!I576</f>
        <v>354.51722897668657</v>
      </c>
      <c r="K576">
        <f>IF(MIN(LCOH!$C$18,J576)&gt;=$P$48*LCOH!$C$18, MIN(LCOH!$C$18,J576),0)</f>
        <v>0</v>
      </c>
      <c r="L576">
        <f t="shared" si="17"/>
        <v>354.51722897668657</v>
      </c>
      <c r="M576">
        <f>K576/LCOH!$C$18</f>
        <v>0</v>
      </c>
      <c r="N576">
        <f>K576/LCOH!$C$34</f>
        <v>0</v>
      </c>
    </row>
    <row r="577" spans="1:14" x14ac:dyDescent="0.35">
      <c r="A577">
        <f>'Profilo fotovoltaico'!B579*LCOH!$C$20</f>
        <v>0</v>
      </c>
      <c r="B577">
        <f>'Profilo eolico'!B579*LCOH!$C$21</f>
        <v>103.1</v>
      </c>
      <c r="C577">
        <f>$P$35*'Profilo fotovoltaico'!B579</f>
        <v>0</v>
      </c>
      <c r="D577">
        <f>$Q$37*'Profilo eolico'!B579</f>
        <v>601.55085762422959</v>
      </c>
      <c r="E577">
        <f>$P$39*'Profilo fotovoltaico'!B579+'Approvvigionamento energia'!$Q$39*'Profilo eolico'!B579</f>
        <v>451.16314321817214</v>
      </c>
      <c r="F577">
        <f>$P$41*'Profilo fotovoltaico'!B579+'Approvvigionamento energia'!$Q$41*'Profilo eolico'!B579</f>
        <v>300.7754288121148</v>
      </c>
      <c r="G577">
        <f>$P$43*'Profilo fotovoltaico'!B579+'Approvvigionamento energia'!$Q$43*'Profilo eolico'!B579</f>
        <v>150.3877144060574</v>
      </c>
      <c r="H577">
        <f t="shared" si="16"/>
        <v>1138.4335154826958</v>
      </c>
      <c r="I577">
        <f>IF(LCOH!$C$28=Menu!$A$1,'Approvvigionamento energia'!C577,0)+IF(LCOH!$C$28=Menu!$A$2,'Approvvigionamento energia'!D577,0)+IF(LCOH!$C$28=Menu!$A$3,'Approvvigionamento energia'!E577,0)+IF(LCOH!$C$28=Menu!$A$4,'Approvvigionamento energia'!F577,0)+IF(LCOH!$C$28=Menu!$A$5,'Approvvigionamento energia'!G577,0)+IF(LCOH!$C$28=Menu!$A$6,'Approvvigionamento energia'!H577,0)</f>
        <v>300.7754288121148</v>
      </c>
      <c r="J577">
        <f>'Approvvigionamento energia'!A577+'Approvvigionamento energia'!B577+'Approvvigionamento energia'!I577</f>
        <v>403.87542881211482</v>
      </c>
      <c r="K577">
        <f>IF(MIN(LCOH!$C$18,J577)&gt;=$P$48*LCOH!$C$18, MIN(LCOH!$C$18,J577),0)</f>
        <v>403.87542881211482</v>
      </c>
      <c r="L577">
        <f t="shared" si="17"/>
        <v>0</v>
      </c>
      <c r="M577">
        <f>K577/LCOH!$C$18</f>
        <v>0.2692502858747432</v>
      </c>
      <c r="N577">
        <f>K577/LCOH!$C$34</f>
        <v>7.7818001697902668</v>
      </c>
    </row>
    <row r="578" spans="1:14" x14ac:dyDescent="0.35">
      <c r="A578">
        <f>'Profilo fotovoltaico'!B580*LCOH!$C$20</f>
        <v>0</v>
      </c>
      <c r="B578">
        <f>'Profilo eolico'!B580*LCOH!$C$21</f>
        <v>111.4</v>
      </c>
      <c r="C578">
        <f>$P$35*'Profilo fotovoltaico'!B580</f>
        <v>0</v>
      </c>
      <c r="D578">
        <f>$Q$37*'Profilo eolico'!B580</f>
        <v>649.9783272486826</v>
      </c>
      <c r="E578">
        <f>$P$39*'Profilo fotovoltaico'!B580+'Approvvigionamento energia'!$Q$39*'Profilo eolico'!B580</f>
        <v>487.48374543651192</v>
      </c>
      <c r="F578">
        <f>$P$41*'Profilo fotovoltaico'!B580+'Approvvigionamento energia'!$Q$41*'Profilo eolico'!B580</f>
        <v>324.9891636243413</v>
      </c>
      <c r="G578">
        <f>$P$43*'Profilo fotovoltaico'!B580+'Approvvigionamento energia'!$Q$43*'Profilo eolico'!B580</f>
        <v>162.49458181217065</v>
      </c>
      <c r="H578">
        <f t="shared" ref="H578:H641" si="18">$P$45</f>
        <v>1138.4335154826958</v>
      </c>
      <c r="I578">
        <f>IF(LCOH!$C$28=Menu!$A$1,'Approvvigionamento energia'!C578,0)+IF(LCOH!$C$28=Menu!$A$2,'Approvvigionamento energia'!D578,0)+IF(LCOH!$C$28=Menu!$A$3,'Approvvigionamento energia'!E578,0)+IF(LCOH!$C$28=Menu!$A$4,'Approvvigionamento energia'!F578,0)+IF(LCOH!$C$28=Menu!$A$5,'Approvvigionamento energia'!G578,0)+IF(LCOH!$C$28=Menu!$A$6,'Approvvigionamento energia'!H578,0)</f>
        <v>324.9891636243413</v>
      </c>
      <c r="J578">
        <f>'Approvvigionamento energia'!A578+'Approvvigionamento energia'!B578+'Approvvigionamento energia'!I578</f>
        <v>436.38916362434134</v>
      </c>
      <c r="K578">
        <f>IF(MIN(LCOH!$C$18,J578)&gt;=$P$48*LCOH!$C$18, MIN(LCOH!$C$18,J578),0)</f>
        <v>436.38916362434134</v>
      </c>
      <c r="L578">
        <f t="shared" si="17"/>
        <v>0</v>
      </c>
      <c r="M578">
        <f>K578/LCOH!$C$18</f>
        <v>0.29092610908289424</v>
      </c>
      <c r="N578">
        <f>K578/LCOH!$C$34</f>
        <v>8.4082690486385623</v>
      </c>
    </row>
    <row r="579" spans="1:14" x14ac:dyDescent="0.35">
      <c r="A579">
        <f>'Profilo fotovoltaico'!B581*LCOH!$C$20</f>
        <v>0</v>
      </c>
      <c r="B579">
        <f>'Profilo eolico'!B581*LCOH!$C$21</f>
        <v>115.3</v>
      </c>
      <c r="C579">
        <f>$P$35*'Profilo fotovoltaico'!B581</f>
        <v>0</v>
      </c>
      <c r="D579">
        <f>$Q$37*'Profilo eolico'!B581</f>
        <v>672.73340333728095</v>
      </c>
      <c r="E579">
        <f>$P$39*'Profilo fotovoltaico'!B581+'Approvvigionamento energia'!$Q$39*'Profilo eolico'!B581</f>
        <v>504.55005250296068</v>
      </c>
      <c r="F579">
        <f>$P$41*'Profilo fotovoltaico'!B581+'Approvvigionamento energia'!$Q$41*'Profilo eolico'!B581</f>
        <v>336.36670166864047</v>
      </c>
      <c r="G579">
        <f>$P$43*'Profilo fotovoltaico'!B581+'Approvvigionamento energia'!$Q$43*'Profilo eolico'!B581</f>
        <v>168.18335083432024</v>
      </c>
      <c r="H579">
        <f t="shared" si="18"/>
        <v>1138.4335154826958</v>
      </c>
      <c r="I579">
        <f>IF(LCOH!$C$28=Menu!$A$1,'Approvvigionamento energia'!C579,0)+IF(LCOH!$C$28=Menu!$A$2,'Approvvigionamento energia'!D579,0)+IF(LCOH!$C$28=Menu!$A$3,'Approvvigionamento energia'!E579,0)+IF(LCOH!$C$28=Menu!$A$4,'Approvvigionamento energia'!F579,0)+IF(LCOH!$C$28=Menu!$A$5,'Approvvigionamento energia'!G579,0)+IF(LCOH!$C$28=Menu!$A$6,'Approvvigionamento energia'!H579,0)</f>
        <v>336.36670166864047</v>
      </c>
      <c r="J579">
        <f>'Approvvigionamento energia'!A579+'Approvvigionamento energia'!B579+'Approvvigionamento energia'!I579</f>
        <v>451.66670166864048</v>
      </c>
      <c r="K579">
        <f>IF(MIN(LCOH!$C$18,J579)&gt;=$P$48*LCOH!$C$18, MIN(LCOH!$C$18,J579),0)</f>
        <v>451.66670166864048</v>
      </c>
      <c r="L579">
        <f t="shared" ref="L579:L642" si="19">J579-K579</f>
        <v>0</v>
      </c>
      <c r="M579">
        <f>K579/LCOH!$C$18</f>
        <v>0.30111113444576032</v>
      </c>
      <c r="N579">
        <f>K579/LCOH!$C$34</f>
        <v>8.7026339435190856</v>
      </c>
    </row>
    <row r="580" spans="1:14" x14ac:dyDescent="0.35">
      <c r="A580">
        <f>'Profilo fotovoltaico'!B582*LCOH!$C$20</f>
        <v>0</v>
      </c>
      <c r="B580">
        <f>'Profilo eolico'!B582*LCOH!$C$21</f>
        <v>119.4</v>
      </c>
      <c r="C580">
        <f>$P$35*'Profilo fotovoltaico'!B582</f>
        <v>0</v>
      </c>
      <c r="D580">
        <f>$Q$37*'Profilo eolico'!B582</f>
        <v>696.65540640478196</v>
      </c>
      <c r="E580">
        <f>$P$39*'Profilo fotovoltaico'!B582+'Approvvigionamento energia'!$Q$39*'Profilo eolico'!B582</f>
        <v>522.49155480358638</v>
      </c>
      <c r="F580">
        <f>$P$41*'Profilo fotovoltaico'!B582+'Approvvigionamento energia'!$Q$41*'Profilo eolico'!B582</f>
        <v>348.32770320239098</v>
      </c>
      <c r="G580">
        <f>$P$43*'Profilo fotovoltaico'!B582+'Approvvigionamento energia'!$Q$43*'Profilo eolico'!B582</f>
        <v>174.16385160119549</v>
      </c>
      <c r="H580">
        <f t="shared" si="18"/>
        <v>1138.4335154826958</v>
      </c>
      <c r="I580">
        <f>IF(LCOH!$C$28=Menu!$A$1,'Approvvigionamento energia'!C580,0)+IF(LCOH!$C$28=Menu!$A$2,'Approvvigionamento energia'!D580,0)+IF(LCOH!$C$28=Menu!$A$3,'Approvvigionamento energia'!E580,0)+IF(LCOH!$C$28=Menu!$A$4,'Approvvigionamento energia'!F580,0)+IF(LCOH!$C$28=Menu!$A$5,'Approvvigionamento energia'!G580,0)+IF(LCOH!$C$28=Menu!$A$6,'Approvvigionamento energia'!H580,0)</f>
        <v>348.32770320239098</v>
      </c>
      <c r="J580">
        <f>'Approvvigionamento energia'!A580+'Approvvigionamento energia'!B580+'Approvvigionamento energia'!I580</f>
        <v>467.72770320239101</v>
      </c>
      <c r="K580">
        <f>IF(MIN(LCOH!$C$18,J580)&gt;=$P$48*LCOH!$C$18, MIN(LCOH!$C$18,J580),0)</f>
        <v>467.72770320239101</v>
      </c>
      <c r="L580">
        <f t="shared" si="19"/>
        <v>0</v>
      </c>
      <c r="M580">
        <f>K580/LCOH!$C$18</f>
        <v>0.31181846880159403</v>
      </c>
      <c r="N580">
        <f>K580/LCOH!$C$34</f>
        <v>9.0120944740345088</v>
      </c>
    </row>
    <row r="581" spans="1:14" x14ac:dyDescent="0.35">
      <c r="A581">
        <f>'Profilo fotovoltaico'!B583*LCOH!$C$20</f>
        <v>0</v>
      </c>
      <c r="B581">
        <f>'Profilo eolico'!B583*LCOH!$C$21</f>
        <v>122.5</v>
      </c>
      <c r="C581">
        <f>$P$35*'Profilo fotovoltaico'!B583</f>
        <v>0</v>
      </c>
      <c r="D581">
        <f>$Q$37*'Profilo eolico'!B583</f>
        <v>714.74277457777032</v>
      </c>
      <c r="E581">
        <f>$P$39*'Profilo fotovoltaico'!B583+'Approvvigionamento energia'!$Q$39*'Profilo eolico'!B583</f>
        <v>536.05708093332771</v>
      </c>
      <c r="F581">
        <f>$P$41*'Profilo fotovoltaico'!B583+'Approvvigionamento energia'!$Q$41*'Profilo eolico'!B583</f>
        <v>357.37138728888516</v>
      </c>
      <c r="G581">
        <f>$P$43*'Profilo fotovoltaico'!B583+'Approvvigionamento energia'!$Q$43*'Profilo eolico'!B583</f>
        <v>178.68569364444258</v>
      </c>
      <c r="H581">
        <f t="shared" si="18"/>
        <v>1138.4335154826958</v>
      </c>
      <c r="I581">
        <f>IF(LCOH!$C$28=Menu!$A$1,'Approvvigionamento energia'!C581,0)+IF(LCOH!$C$28=Menu!$A$2,'Approvvigionamento energia'!D581,0)+IF(LCOH!$C$28=Menu!$A$3,'Approvvigionamento energia'!E581,0)+IF(LCOH!$C$28=Menu!$A$4,'Approvvigionamento energia'!F581,0)+IF(LCOH!$C$28=Menu!$A$5,'Approvvigionamento energia'!G581,0)+IF(LCOH!$C$28=Menu!$A$6,'Approvvigionamento energia'!H581,0)</f>
        <v>357.37138728888516</v>
      </c>
      <c r="J581">
        <f>'Approvvigionamento energia'!A581+'Approvvigionamento energia'!B581+'Approvvigionamento energia'!I581</f>
        <v>479.87138728888516</v>
      </c>
      <c r="K581">
        <f>IF(MIN(LCOH!$C$18,J581)&gt;=$P$48*LCOH!$C$18, MIN(LCOH!$C$18,J581),0)</f>
        <v>479.87138728888516</v>
      </c>
      <c r="L581">
        <f t="shared" si="19"/>
        <v>0</v>
      </c>
      <c r="M581">
        <f>K581/LCOH!$C$18</f>
        <v>0.31991425819259012</v>
      </c>
      <c r="N581">
        <f>K581/LCOH!$C$34</f>
        <v>9.246076826375436</v>
      </c>
    </row>
    <row r="582" spans="1:14" x14ac:dyDescent="0.35">
      <c r="A582">
        <f>'Profilo fotovoltaico'!B584*LCOH!$C$20</f>
        <v>0</v>
      </c>
      <c r="B582">
        <f>'Profilo eolico'!B584*LCOH!$C$21</f>
        <v>123.2</v>
      </c>
      <c r="C582">
        <f>$P$35*'Profilo fotovoltaico'!B584</f>
        <v>0</v>
      </c>
      <c r="D582">
        <f>$Q$37*'Profilo eolico'!B584</f>
        <v>718.82701900392908</v>
      </c>
      <c r="E582">
        <f>$P$39*'Profilo fotovoltaico'!B584+'Approvvigionamento energia'!$Q$39*'Profilo eolico'!B584</f>
        <v>539.12026425294675</v>
      </c>
      <c r="F582">
        <f>$P$41*'Profilo fotovoltaico'!B584+'Approvvigionamento energia'!$Q$41*'Profilo eolico'!B584</f>
        <v>359.41350950196454</v>
      </c>
      <c r="G582">
        <f>$P$43*'Profilo fotovoltaico'!B584+'Approvvigionamento energia'!$Q$43*'Profilo eolico'!B584</f>
        <v>179.70675475098227</v>
      </c>
      <c r="H582">
        <f t="shared" si="18"/>
        <v>1138.4335154826958</v>
      </c>
      <c r="I582">
        <f>IF(LCOH!$C$28=Menu!$A$1,'Approvvigionamento energia'!C582,0)+IF(LCOH!$C$28=Menu!$A$2,'Approvvigionamento energia'!D582,0)+IF(LCOH!$C$28=Menu!$A$3,'Approvvigionamento energia'!E582,0)+IF(LCOH!$C$28=Menu!$A$4,'Approvvigionamento energia'!F582,0)+IF(LCOH!$C$28=Menu!$A$5,'Approvvigionamento energia'!G582,0)+IF(LCOH!$C$28=Menu!$A$6,'Approvvigionamento energia'!H582,0)</f>
        <v>359.41350950196454</v>
      </c>
      <c r="J582">
        <f>'Approvvigionamento energia'!A582+'Approvvigionamento energia'!B582+'Approvvigionamento energia'!I582</f>
        <v>482.61350950196453</v>
      </c>
      <c r="K582">
        <f>IF(MIN(LCOH!$C$18,J582)&gt;=$P$48*LCOH!$C$18, MIN(LCOH!$C$18,J582),0)</f>
        <v>482.61350950196453</v>
      </c>
      <c r="L582">
        <f t="shared" si="19"/>
        <v>0</v>
      </c>
      <c r="M582">
        <f>K582/LCOH!$C$18</f>
        <v>0.32174233966797633</v>
      </c>
      <c r="N582">
        <f>K582/LCOH!$C$34</f>
        <v>9.2989115510975822</v>
      </c>
    </row>
    <row r="583" spans="1:14" x14ac:dyDescent="0.35">
      <c r="A583">
        <f>'Profilo fotovoltaico'!B585*LCOH!$C$20</f>
        <v>0</v>
      </c>
      <c r="B583">
        <f>'Profilo eolico'!B585*LCOH!$C$21</f>
        <v>124.10000000000001</v>
      </c>
      <c r="C583">
        <f>$P$35*'Profilo fotovoltaico'!B585</f>
        <v>0</v>
      </c>
      <c r="D583">
        <f>$Q$37*'Profilo eolico'!B585</f>
        <v>724.07819040899017</v>
      </c>
      <c r="E583">
        <f>$P$39*'Profilo fotovoltaico'!B585+'Approvvigionamento energia'!$Q$39*'Profilo eolico'!B585</f>
        <v>543.05864280674268</v>
      </c>
      <c r="F583">
        <f>$P$41*'Profilo fotovoltaico'!B585+'Approvvigionamento energia'!$Q$41*'Profilo eolico'!B585</f>
        <v>362.03909520449508</v>
      </c>
      <c r="G583">
        <f>$P$43*'Profilo fotovoltaico'!B585+'Approvvigionamento energia'!$Q$43*'Profilo eolico'!B585</f>
        <v>181.01954760224754</v>
      </c>
      <c r="H583">
        <f t="shared" si="18"/>
        <v>1138.4335154826958</v>
      </c>
      <c r="I583">
        <f>IF(LCOH!$C$28=Menu!$A$1,'Approvvigionamento energia'!C583,0)+IF(LCOH!$C$28=Menu!$A$2,'Approvvigionamento energia'!D583,0)+IF(LCOH!$C$28=Menu!$A$3,'Approvvigionamento energia'!E583,0)+IF(LCOH!$C$28=Menu!$A$4,'Approvvigionamento energia'!F583,0)+IF(LCOH!$C$28=Menu!$A$5,'Approvvigionamento energia'!G583,0)+IF(LCOH!$C$28=Menu!$A$6,'Approvvigionamento energia'!H583,0)</f>
        <v>362.03909520449508</v>
      </c>
      <c r="J583">
        <f>'Approvvigionamento energia'!A583+'Approvvigionamento energia'!B583+'Approvvigionamento energia'!I583</f>
        <v>486.13909520449511</v>
      </c>
      <c r="K583">
        <f>IF(MIN(LCOH!$C$18,J583)&gt;=$P$48*LCOH!$C$18, MIN(LCOH!$C$18,J583),0)</f>
        <v>486.13909520449511</v>
      </c>
      <c r="L583">
        <f t="shared" si="19"/>
        <v>0</v>
      </c>
      <c r="M583">
        <f>K583/LCOH!$C$18</f>
        <v>0.32409273013633005</v>
      </c>
      <c r="N583">
        <f>K583/LCOH!$C$34</f>
        <v>9.3668419114546264</v>
      </c>
    </row>
    <row r="584" spans="1:14" x14ac:dyDescent="0.35">
      <c r="A584">
        <f>'Profilo fotovoltaico'!B586*LCOH!$C$20</f>
        <v>22</v>
      </c>
      <c r="B584">
        <f>'Profilo eolico'!B586*LCOH!$C$21</f>
        <v>121.7</v>
      </c>
      <c r="C584">
        <f>$P$35*'Profilo fotovoltaico'!B586</f>
        <v>161.80146812768541</v>
      </c>
      <c r="D584">
        <f>$Q$37*'Profilo eolico'!B586</f>
        <v>710.07506666216045</v>
      </c>
      <c r="E584">
        <f>$P$39*'Profilo fotovoltaico'!B586+'Approvvigionamento energia'!$Q$39*'Profilo eolico'!B586</f>
        <v>573.00666702854164</v>
      </c>
      <c r="F584">
        <f>$P$41*'Profilo fotovoltaico'!B586+'Approvvigionamento energia'!$Q$41*'Profilo eolico'!B586</f>
        <v>435.93826739492295</v>
      </c>
      <c r="G584">
        <f>$P$43*'Profilo fotovoltaico'!B586+'Approvvigionamento energia'!$Q$43*'Profilo eolico'!B586</f>
        <v>298.86986776130419</v>
      </c>
      <c r="H584">
        <f t="shared" si="18"/>
        <v>1138.4335154826958</v>
      </c>
      <c r="I584">
        <f>IF(LCOH!$C$28=Menu!$A$1,'Approvvigionamento energia'!C584,0)+IF(LCOH!$C$28=Menu!$A$2,'Approvvigionamento energia'!D584,0)+IF(LCOH!$C$28=Menu!$A$3,'Approvvigionamento energia'!E584,0)+IF(LCOH!$C$28=Menu!$A$4,'Approvvigionamento energia'!F584,0)+IF(LCOH!$C$28=Menu!$A$5,'Approvvigionamento energia'!G584,0)+IF(LCOH!$C$28=Menu!$A$6,'Approvvigionamento energia'!H584,0)</f>
        <v>435.93826739492295</v>
      </c>
      <c r="J584">
        <f>'Approvvigionamento energia'!A584+'Approvvigionamento energia'!B584+'Approvvigionamento energia'!I584</f>
        <v>579.63826739492288</v>
      </c>
      <c r="K584">
        <f>IF(MIN(LCOH!$C$18,J584)&gt;=$P$48*LCOH!$C$18, MIN(LCOH!$C$18,J584),0)</f>
        <v>579.63826739492288</v>
      </c>
      <c r="L584">
        <f t="shared" si="19"/>
        <v>0</v>
      </c>
      <c r="M584">
        <f>K584/LCOH!$C$18</f>
        <v>0.38642551159661526</v>
      </c>
      <c r="N584">
        <f>K584/LCOH!$C$34</f>
        <v>11.168367387185413</v>
      </c>
    </row>
    <row r="585" spans="1:14" x14ac:dyDescent="0.35">
      <c r="A585">
        <f>'Profilo fotovoltaico'!B587*LCOH!$C$20</f>
        <v>139</v>
      </c>
      <c r="B585">
        <f>'Profilo eolico'!B587*LCOH!$C$21</f>
        <v>97.199999999999989</v>
      </c>
      <c r="C585">
        <f>$P$35*'Profilo fotovoltaico'!B587</f>
        <v>1022.2910940794671</v>
      </c>
      <c r="D585">
        <f>$Q$37*'Profilo eolico'!B587</f>
        <v>567.1265117466063</v>
      </c>
      <c r="E585">
        <f>$P$39*'Profilo fotovoltaico'!B587+'Approvvigionamento energia'!$Q$39*'Profilo eolico'!B587</f>
        <v>680.91765732982151</v>
      </c>
      <c r="F585">
        <f>$P$41*'Profilo fotovoltaico'!B587+'Approvvigionamento energia'!$Q$41*'Profilo eolico'!B587</f>
        <v>794.70880291303672</v>
      </c>
      <c r="G585">
        <f>$P$43*'Profilo fotovoltaico'!B587+'Approvvigionamento energia'!$Q$43*'Profilo eolico'!B587</f>
        <v>908.49994849625193</v>
      </c>
      <c r="H585">
        <f t="shared" si="18"/>
        <v>1138.4335154826958</v>
      </c>
      <c r="I585">
        <f>IF(LCOH!$C$28=Menu!$A$1,'Approvvigionamento energia'!C585,0)+IF(LCOH!$C$28=Menu!$A$2,'Approvvigionamento energia'!D585,0)+IF(LCOH!$C$28=Menu!$A$3,'Approvvigionamento energia'!E585,0)+IF(LCOH!$C$28=Menu!$A$4,'Approvvigionamento energia'!F585,0)+IF(LCOH!$C$28=Menu!$A$5,'Approvvigionamento energia'!G585,0)+IF(LCOH!$C$28=Menu!$A$6,'Approvvigionamento energia'!H585,0)</f>
        <v>794.70880291303672</v>
      </c>
      <c r="J585">
        <f>'Approvvigionamento energia'!A585+'Approvvigionamento energia'!B585+'Approvvigionamento energia'!I585</f>
        <v>1030.9088029130367</v>
      </c>
      <c r="K585">
        <f>IF(MIN(LCOH!$C$18,J585)&gt;=$P$48*LCOH!$C$18, MIN(LCOH!$C$18,J585),0)</f>
        <v>1030.9088029130367</v>
      </c>
      <c r="L585">
        <f t="shared" si="19"/>
        <v>0</v>
      </c>
      <c r="M585">
        <f>K585/LCOH!$C$18</f>
        <v>0.68727253527535781</v>
      </c>
      <c r="N585">
        <f>K585/LCOH!$C$34</f>
        <v>19.863368071542133</v>
      </c>
    </row>
    <row r="586" spans="1:14" x14ac:dyDescent="0.35">
      <c r="A586">
        <f>'Profilo fotovoltaico'!B588*LCOH!$C$20</f>
        <v>263</v>
      </c>
      <c r="B586">
        <f>'Profilo eolico'!B588*LCOH!$C$21</f>
        <v>76.7</v>
      </c>
      <c r="C586">
        <f>$P$35*'Profilo fotovoltaico'!B588</f>
        <v>1934.2630053446032</v>
      </c>
      <c r="D586">
        <f>$Q$37*'Profilo eolico'!B588</f>
        <v>447.51649640910193</v>
      </c>
      <c r="E586">
        <f>$P$39*'Profilo fotovoltaico'!B588+'Approvvigionamento energia'!$Q$39*'Profilo eolico'!B588</f>
        <v>819.20312364297729</v>
      </c>
      <c r="F586">
        <f>$P$41*'Profilo fotovoltaico'!B588+'Approvvigionamento energia'!$Q$41*'Profilo eolico'!B588</f>
        <v>1190.8897508768525</v>
      </c>
      <c r="G586">
        <f>$P$43*'Profilo fotovoltaico'!B588+'Approvvigionamento energia'!$Q$43*'Profilo eolico'!B588</f>
        <v>1562.576378110728</v>
      </c>
      <c r="H586">
        <f t="shared" si="18"/>
        <v>1138.4335154826958</v>
      </c>
      <c r="I586">
        <f>IF(LCOH!$C$28=Menu!$A$1,'Approvvigionamento energia'!C586,0)+IF(LCOH!$C$28=Menu!$A$2,'Approvvigionamento energia'!D586,0)+IF(LCOH!$C$28=Menu!$A$3,'Approvvigionamento energia'!E586,0)+IF(LCOH!$C$28=Menu!$A$4,'Approvvigionamento energia'!F586,0)+IF(LCOH!$C$28=Menu!$A$5,'Approvvigionamento energia'!G586,0)+IF(LCOH!$C$28=Menu!$A$6,'Approvvigionamento energia'!H586,0)</f>
        <v>1190.8897508768525</v>
      </c>
      <c r="J586">
        <f>'Approvvigionamento energia'!A586+'Approvvigionamento energia'!B586+'Approvvigionamento energia'!I586</f>
        <v>1530.5897508768526</v>
      </c>
      <c r="K586">
        <f>IF(MIN(LCOH!$C$18,J586)&gt;=$P$48*LCOH!$C$18, MIN(LCOH!$C$18,J586),0)</f>
        <v>1500</v>
      </c>
      <c r="L586">
        <f t="shared" si="19"/>
        <v>30.589750876852577</v>
      </c>
      <c r="M586">
        <f>K586/LCOH!$C$18</f>
        <v>1</v>
      </c>
      <c r="N586">
        <f>K586/LCOH!$C$34</f>
        <v>28.901734104046245</v>
      </c>
    </row>
    <row r="587" spans="1:14" x14ac:dyDescent="0.35">
      <c r="A587">
        <f>'Profilo fotovoltaico'!B589*LCOH!$C$20</f>
        <v>371</v>
      </c>
      <c r="B587">
        <f>'Profilo eolico'!B589*LCOH!$C$21</f>
        <v>65.5</v>
      </c>
      <c r="C587">
        <f>$P$35*'Profilo fotovoltaico'!B589</f>
        <v>2728.5611216077859</v>
      </c>
      <c r="D587">
        <f>$Q$37*'Profilo eolico'!B589</f>
        <v>382.16858559056294</v>
      </c>
      <c r="E587">
        <f>$P$39*'Profilo fotovoltaico'!B589+'Approvvigionamento energia'!$Q$39*'Profilo eolico'!B589</f>
        <v>968.76671959486862</v>
      </c>
      <c r="F587">
        <f>$P$41*'Profilo fotovoltaico'!B589+'Approvvigionamento energia'!$Q$41*'Profilo eolico'!B589</f>
        <v>1555.3648535991745</v>
      </c>
      <c r="G587">
        <f>$P$43*'Profilo fotovoltaico'!B589+'Approvvigionamento energia'!$Q$43*'Profilo eolico'!B589</f>
        <v>2141.9629876034805</v>
      </c>
      <c r="H587">
        <f t="shared" si="18"/>
        <v>1138.4335154826958</v>
      </c>
      <c r="I587">
        <f>IF(LCOH!$C$28=Menu!$A$1,'Approvvigionamento energia'!C587,0)+IF(LCOH!$C$28=Menu!$A$2,'Approvvigionamento energia'!D587,0)+IF(LCOH!$C$28=Menu!$A$3,'Approvvigionamento energia'!E587,0)+IF(LCOH!$C$28=Menu!$A$4,'Approvvigionamento energia'!F587,0)+IF(LCOH!$C$28=Menu!$A$5,'Approvvigionamento energia'!G587,0)+IF(LCOH!$C$28=Menu!$A$6,'Approvvigionamento energia'!H587,0)</f>
        <v>1555.3648535991745</v>
      </c>
      <c r="J587">
        <f>'Approvvigionamento energia'!A587+'Approvvigionamento energia'!B587+'Approvvigionamento energia'!I587</f>
        <v>1991.8648535991745</v>
      </c>
      <c r="K587">
        <f>IF(MIN(LCOH!$C$18,J587)&gt;=$P$48*LCOH!$C$18, MIN(LCOH!$C$18,J587),0)</f>
        <v>1500</v>
      </c>
      <c r="L587">
        <f t="shared" si="19"/>
        <v>491.86485359917447</v>
      </c>
      <c r="M587">
        <f>K587/LCOH!$C$18</f>
        <v>1</v>
      </c>
      <c r="N587">
        <f>K587/LCOH!$C$34</f>
        <v>28.901734104046245</v>
      </c>
    </row>
    <row r="588" spans="1:14" x14ac:dyDescent="0.35">
      <c r="A588">
        <f>'Profilo fotovoltaico'!B590*LCOH!$C$20</f>
        <v>441</v>
      </c>
      <c r="B588">
        <f>'Profilo eolico'!B590*LCOH!$C$21</f>
        <v>62</v>
      </c>
      <c r="C588">
        <f>$P$35*'Profilo fotovoltaico'!B590</f>
        <v>3243.3839747413308</v>
      </c>
      <c r="D588">
        <f>$Q$37*'Profilo eolico'!B590</f>
        <v>361.74736345976947</v>
      </c>
      <c r="E588">
        <f>$P$39*'Profilo fotovoltaico'!B590+'Approvvigionamento energia'!$Q$39*'Profilo eolico'!B590</f>
        <v>1082.1565162801598</v>
      </c>
      <c r="F588">
        <f>$P$41*'Profilo fotovoltaico'!B590+'Approvvigionamento energia'!$Q$41*'Profilo eolico'!B590</f>
        <v>1802.5656691005502</v>
      </c>
      <c r="G588">
        <f>$P$43*'Profilo fotovoltaico'!B590+'Approvvigionamento energia'!$Q$43*'Profilo eolico'!B590</f>
        <v>2522.9748219209405</v>
      </c>
      <c r="H588">
        <f t="shared" si="18"/>
        <v>1138.4335154826958</v>
      </c>
      <c r="I588">
        <f>IF(LCOH!$C$28=Menu!$A$1,'Approvvigionamento energia'!C588,0)+IF(LCOH!$C$28=Menu!$A$2,'Approvvigionamento energia'!D588,0)+IF(LCOH!$C$28=Menu!$A$3,'Approvvigionamento energia'!E588,0)+IF(LCOH!$C$28=Menu!$A$4,'Approvvigionamento energia'!F588,0)+IF(LCOH!$C$28=Menu!$A$5,'Approvvigionamento energia'!G588,0)+IF(LCOH!$C$28=Menu!$A$6,'Approvvigionamento energia'!H588,0)</f>
        <v>1802.5656691005502</v>
      </c>
      <c r="J588">
        <f>'Approvvigionamento energia'!A588+'Approvvigionamento energia'!B588+'Approvvigionamento energia'!I588</f>
        <v>2305.5656691005502</v>
      </c>
      <c r="K588">
        <f>IF(MIN(LCOH!$C$18,J588)&gt;=$P$48*LCOH!$C$18, MIN(LCOH!$C$18,J588),0)</f>
        <v>1500</v>
      </c>
      <c r="L588">
        <f t="shared" si="19"/>
        <v>805.56566910055017</v>
      </c>
      <c r="M588">
        <f>K588/LCOH!$C$18</f>
        <v>1</v>
      </c>
      <c r="N588">
        <f>K588/LCOH!$C$34</f>
        <v>28.901734104046245</v>
      </c>
    </row>
    <row r="589" spans="1:14" x14ac:dyDescent="0.35">
      <c r="A589">
        <f>'Profilo fotovoltaico'!B591*LCOH!$C$20</f>
        <v>468</v>
      </c>
      <c r="B589">
        <f>'Profilo eolico'!B591*LCOH!$C$21</f>
        <v>63.8</v>
      </c>
      <c r="C589">
        <f>$P$35*'Profilo fotovoltaico'!B591</f>
        <v>3441.9585038071268</v>
      </c>
      <c r="D589">
        <f>$Q$37*'Profilo eolico'!B591</f>
        <v>372.24970626989182</v>
      </c>
      <c r="E589">
        <f>$P$39*'Profilo fotovoltaico'!B591+'Approvvigionamento energia'!$Q$39*'Profilo eolico'!B591</f>
        <v>1139.6769056542005</v>
      </c>
      <c r="F589">
        <f>$P$41*'Profilo fotovoltaico'!B591+'Approvvigionamento energia'!$Q$41*'Profilo eolico'!B591</f>
        <v>1907.1041050385093</v>
      </c>
      <c r="G589">
        <f>$P$43*'Profilo fotovoltaico'!B591+'Approvvigionamento energia'!$Q$43*'Profilo eolico'!B591</f>
        <v>2674.5313044228178</v>
      </c>
      <c r="H589">
        <f t="shared" si="18"/>
        <v>1138.4335154826958</v>
      </c>
      <c r="I589">
        <f>IF(LCOH!$C$28=Menu!$A$1,'Approvvigionamento energia'!C589,0)+IF(LCOH!$C$28=Menu!$A$2,'Approvvigionamento energia'!D589,0)+IF(LCOH!$C$28=Menu!$A$3,'Approvvigionamento energia'!E589,0)+IF(LCOH!$C$28=Menu!$A$4,'Approvvigionamento energia'!F589,0)+IF(LCOH!$C$28=Menu!$A$5,'Approvvigionamento energia'!G589,0)+IF(LCOH!$C$28=Menu!$A$6,'Approvvigionamento energia'!H589,0)</f>
        <v>1907.1041050385093</v>
      </c>
      <c r="J589">
        <f>'Approvvigionamento energia'!A589+'Approvvigionamento energia'!B589+'Approvvigionamento energia'!I589</f>
        <v>2438.9041050385094</v>
      </c>
      <c r="K589">
        <f>IF(MIN(LCOH!$C$18,J589)&gt;=$P$48*LCOH!$C$18, MIN(LCOH!$C$18,J589),0)</f>
        <v>1500</v>
      </c>
      <c r="L589">
        <f t="shared" si="19"/>
        <v>938.90410503850944</v>
      </c>
      <c r="M589">
        <f>K589/LCOH!$C$18</f>
        <v>1</v>
      </c>
      <c r="N589">
        <f>K589/LCOH!$C$34</f>
        <v>28.901734104046245</v>
      </c>
    </row>
    <row r="590" spans="1:14" x14ac:dyDescent="0.35">
      <c r="A590">
        <f>'Profilo fotovoltaico'!B592*LCOH!$C$20</f>
        <v>441</v>
      </c>
      <c r="B590">
        <f>'Profilo eolico'!B592*LCOH!$C$21</f>
        <v>67</v>
      </c>
      <c r="C590">
        <f>$P$35*'Profilo fotovoltaico'!B592</f>
        <v>3243.3839747413308</v>
      </c>
      <c r="D590">
        <f>$Q$37*'Profilo eolico'!B592</f>
        <v>390.92053793233157</v>
      </c>
      <c r="E590">
        <f>$P$39*'Profilo fotovoltaico'!B592+'Approvvigionamento energia'!$Q$39*'Profilo eolico'!B592</f>
        <v>1104.0363971345814</v>
      </c>
      <c r="F590">
        <f>$P$41*'Profilo fotovoltaico'!B592+'Approvvigionamento energia'!$Q$41*'Profilo eolico'!B592</f>
        <v>1817.1522563368312</v>
      </c>
      <c r="G590">
        <f>$P$43*'Profilo fotovoltaico'!B592+'Approvvigionamento energia'!$Q$43*'Profilo eolico'!B592</f>
        <v>2530.268115539081</v>
      </c>
      <c r="H590">
        <f t="shared" si="18"/>
        <v>1138.4335154826958</v>
      </c>
      <c r="I590">
        <f>IF(LCOH!$C$28=Menu!$A$1,'Approvvigionamento energia'!C590,0)+IF(LCOH!$C$28=Menu!$A$2,'Approvvigionamento energia'!D590,0)+IF(LCOH!$C$28=Menu!$A$3,'Approvvigionamento energia'!E590,0)+IF(LCOH!$C$28=Menu!$A$4,'Approvvigionamento energia'!F590,0)+IF(LCOH!$C$28=Menu!$A$5,'Approvvigionamento energia'!G590,0)+IF(LCOH!$C$28=Menu!$A$6,'Approvvigionamento energia'!H590,0)</f>
        <v>1817.1522563368312</v>
      </c>
      <c r="J590">
        <f>'Approvvigionamento energia'!A590+'Approvvigionamento energia'!B590+'Approvvigionamento energia'!I590</f>
        <v>2325.1522563368312</v>
      </c>
      <c r="K590">
        <f>IF(MIN(LCOH!$C$18,J590)&gt;=$P$48*LCOH!$C$18, MIN(LCOH!$C$18,J590),0)</f>
        <v>1500</v>
      </c>
      <c r="L590">
        <f t="shared" si="19"/>
        <v>825.15225633683121</v>
      </c>
      <c r="M590">
        <f>K590/LCOH!$C$18</f>
        <v>1</v>
      </c>
      <c r="N590">
        <f>K590/LCOH!$C$34</f>
        <v>28.901734104046245</v>
      </c>
    </row>
    <row r="591" spans="1:14" x14ac:dyDescent="0.35">
      <c r="A591">
        <f>'Profilo fotovoltaico'!B593*LCOH!$C$20</f>
        <v>361</v>
      </c>
      <c r="B591">
        <f>'Profilo eolico'!B593*LCOH!$C$21</f>
        <v>68</v>
      </c>
      <c r="C591">
        <f>$P$35*'Profilo fotovoltaico'!B593</f>
        <v>2655.0149997315652</v>
      </c>
      <c r="D591">
        <f>$Q$37*'Profilo eolico'!B593</f>
        <v>396.75517282684399</v>
      </c>
      <c r="E591">
        <f>$P$39*'Profilo fotovoltaico'!B593+'Approvvigionamento energia'!$Q$39*'Profilo eolico'!B593</f>
        <v>961.32012955302434</v>
      </c>
      <c r="F591">
        <f>$P$41*'Profilo fotovoltaico'!B593+'Approvvigionamento energia'!$Q$41*'Profilo eolico'!B593</f>
        <v>1525.8850862792046</v>
      </c>
      <c r="G591">
        <f>$P$43*'Profilo fotovoltaico'!B593+'Approvvigionamento energia'!$Q$43*'Profilo eolico'!B593</f>
        <v>2090.4500430053849</v>
      </c>
      <c r="H591">
        <f t="shared" si="18"/>
        <v>1138.4335154826958</v>
      </c>
      <c r="I591">
        <f>IF(LCOH!$C$28=Menu!$A$1,'Approvvigionamento energia'!C591,0)+IF(LCOH!$C$28=Menu!$A$2,'Approvvigionamento energia'!D591,0)+IF(LCOH!$C$28=Menu!$A$3,'Approvvigionamento energia'!E591,0)+IF(LCOH!$C$28=Menu!$A$4,'Approvvigionamento energia'!F591,0)+IF(LCOH!$C$28=Menu!$A$5,'Approvvigionamento energia'!G591,0)+IF(LCOH!$C$28=Menu!$A$6,'Approvvigionamento energia'!H591,0)</f>
        <v>1525.8850862792046</v>
      </c>
      <c r="J591">
        <f>'Approvvigionamento energia'!A591+'Approvvigionamento energia'!B591+'Approvvigionamento energia'!I591</f>
        <v>1954.8850862792046</v>
      </c>
      <c r="K591">
        <f>IF(MIN(LCOH!$C$18,J591)&gt;=$P$48*LCOH!$C$18, MIN(LCOH!$C$18,J591),0)</f>
        <v>1500</v>
      </c>
      <c r="L591">
        <f t="shared" si="19"/>
        <v>454.88508627920464</v>
      </c>
      <c r="M591">
        <f>K591/LCOH!$C$18</f>
        <v>1</v>
      </c>
      <c r="N591">
        <f>K591/LCOH!$C$34</f>
        <v>28.901734104046245</v>
      </c>
    </row>
    <row r="592" spans="1:14" x14ac:dyDescent="0.35">
      <c r="A592">
        <f>'Profilo fotovoltaico'!B594*LCOH!$C$20</f>
        <v>227</v>
      </c>
      <c r="B592">
        <f>'Profilo eolico'!B594*LCOH!$C$21</f>
        <v>64.8</v>
      </c>
      <c r="C592">
        <f>$P$35*'Profilo fotovoltaico'!B594</f>
        <v>1669.4969665902088</v>
      </c>
      <c r="D592">
        <f>$Q$37*'Profilo eolico'!B594</f>
        <v>378.08434116440424</v>
      </c>
      <c r="E592">
        <f>$P$39*'Profilo fotovoltaico'!B594+'Approvvigionamento energia'!$Q$39*'Profilo eolico'!B594</f>
        <v>700.93749752085535</v>
      </c>
      <c r="F592">
        <f>$P$41*'Profilo fotovoltaico'!B594+'Approvvigionamento energia'!$Q$41*'Profilo eolico'!B594</f>
        <v>1023.7906538773066</v>
      </c>
      <c r="G592">
        <f>$P$43*'Profilo fotovoltaico'!B594+'Approvvigionamento energia'!$Q$43*'Profilo eolico'!B594</f>
        <v>1346.6438102337579</v>
      </c>
      <c r="H592">
        <f t="shared" si="18"/>
        <v>1138.4335154826958</v>
      </c>
      <c r="I592">
        <f>IF(LCOH!$C$28=Menu!$A$1,'Approvvigionamento energia'!C592,0)+IF(LCOH!$C$28=Menu!$A$2,'Approvvigionamento energia'!D592,0)+IF(LCOH!$C$28=Menu!$A$3,'Approvvigionamento energia'!E592,0)+IF(LCOH!$C$28=Menu!$A$4,'Approvvigionamento energia'!F592,0)+IF(LCOH!$C$28=Menu!$A$5,'Approvvigionamento energia'!G592,0)+IF(LCOH!$C$28=Menu!$A$6,'Approvvigionamento energia'!H592,0)</f>
        <v>1023.7906538773066</v>
      </c>
      <c r="J592">
        <f>'Approvvigionamento energia'!A592+'Approvvigionamento energia'!B592+'Approvvigionamento energia'!I592</f>
        <v>1315.5906538773065</v>
      </c>
      <c r="K592">
        <f>IF(MIN(LCOH!$C$18,J592)&gt;=$P$48*LCOH!$C$18, MIN(LCOH!$C$18,J592),0)</f>
        <v>1315.5906538773065</v>
      </c>
      <c r="L592">
        <f t="shared" si="19"/>
        <v>0</v>
      </c>
      <c r="M592">
        <f>K592/LCOH!$C$18</f>
        <v>0.87706043591820437</v>
      </c>
      <c r="N592">
        <f>K592/LCOH!$C$34</f>
        <v>25.348567512086831</v>
      </c>
    </row>
    <row r="593" spans="1:14" x14ac:dyDescent="0.35">
      <c r="A593">
        <f>'Profilo fotovoltaico'!B595*LCOH!$C$20</f>
        <v>59</v>
      </c>
      <c r="B593">
        <f>'Profilo eolico'!B595*LCOH!$C$21</f>
        <v>66.8</v>
      </c>
      <c r="C593">
        <f>$P$35*'Profilo fotovoltaico'!B595</f>
        <v>433.92211906970181</v>
      </c>
      <c r="D593">
        <f>$Q$37*'Profilo eolico'!B595</f>
        <v>389.75361095342902</v>
      </c>
      <c r="E593">
        <f>$P$39*'Profilo fotovoltaico'!B595+'Approvvigionamento energia'!$Q$39*'Profilo eolico'!B595</f>
        <v>400.79573798249726</v>
      </c>
      <c r="F593">
        <f>$P$41*'Profilo fotovoltaico'!B595+'Approvvigionamento energia'!$Q$41*'Profilo eolico'!B595</f>
        <v>411.83786501156544</v>
      </c>
      <c r="G593">
        <f>$P$43*'Profilo fotovoltaico'!B595+'Approvvigionamento energia'!$Q$43*'Profilo eolico'!B595</f>
        <v>422.87999204063362</v>
      </c>
      <c r="H593">
        <f t="shared" si="18"/>
        <v>1138.4335154826958</v>
      </c>
      <c r="I593">
        <f>IF(LCOH!$C$28=Menu!$A$1,'Approvvigionamento energia'!C593,0)+IF(LCOH!$C$28=Menu!$A$2,'Approvvigionamento energia'!D593,0)+IF(LCOH!$C$28=Menu!$A$3,'Approvvigionamento energia'!E593,0)+IF(LCOH!$C$28=Menu!$A$4,'Approvvigionamento energia'!F593,0)+IF(LCOH!$C$28=Menu!$A$5,'Approvvigionamento energia'!G593,0)+IF(LCOH!$C$28=Menu!$A$6,'Approvvigionamento energia'!H593,0)</f>
        <v>411.83786501156544</v>
      </c>
      <c r="J593">
        <f>'Approvvigionamento energia'!A593+'Approvvigionamento energia'!B593+'Approvvigionamento energia'!I593</f>
        <v>537.6378650115654</v>
      </c>
      <c r="K593">
        <f>IF(MIN(LCOH!$C$18,J593)&gt;=$P$48*LCOH!$C$18, MIN(LCOH!$C$18,J593),0)</f>
        <v>537.6378650115654</v>
      </c>
      <c r="L593">
        <f t="shared" si="19"/>
        <v>0</v>
      </c>
      <c r="M593">
        <f>K593/LCOH!$C$18</f>
        <v>0.35842524334104359</v>
      </c>
      <c r="N593">
        <f>K593/LCOH!$C$34</f>
        <v>10.359111079220913</v>
      </c>
    </row>
    <row r="594" spans="1:14" x14ac:dyDescent="0.35">
      <c r="A594">
        <f>'Profilo fotovoltaico'!B596*LCOH!$C$20</f>
        <v>0</v>
      </c>
      <c r="B594">
        <f>'Profilo eolico'!B596*LCOH!$C$21</f>
        <v>69.599999999999994</v>
      </c>
      <c r="C594">
        <f>$P$35*'Profilo fotovoltaico'!B596</f>
        <v>0</v>
      </c>
      <c r="D594">
        <f>$Q$37*'Profilo eolico'!B596</f>
        <v>406.09058865806378</v>
      </c>
      <c r="E594">
        <f>$P$39*'Profilo fotovoltaico'!B596+'Approvvigionamento energia'!$Q$39*'Profilo eolico'!B596</f>
        <v>304.56794149354783</v>
      </c>
      <c r="F594">
        <f>$P$41*'Profilo fotovoltaico'!B596+'Approvvigionamento energia'!$Q$41*'Profilo eolico'!B596</f>
        <v>203.04529432903189</v>
      </c>
      <c r="G594">
        <f>$P$43*'Profilo fotovoltaico'!B596+'Approvvigionamento energia'!$Q$43*'Profilo eolico'!B596</f>
        <v>101.52264716451594</v>
      </c>
      <c r="H594">
        <f t="shared" si="18"/>
        <v>1138.4335154826958</v>
      </c>
      <c r="I594">
        <f>IF(LCOH!$C$28=Menu!$A$1,'Approvvigionamento energia'!C594,0)+IF(LCOH!$C$28=Menu!$A$2,'Approvvigionamento energia'!D594,0)+IF(LCOH!$C$28=Menu!$A$3,'Approvvigionamento energia'!E594,0)+IF(LCOH!$C$28=Menu!$A$4,'Approvvigionamento energia'!F594,0)+IF(LCOH!$C$28=Menu!$A$5,'Approvvigionamento energia'!G594,0)+IF(LCOH!$C$28=Menu!$A$6,'Approvvigionamento energia'!H594,0)</f>
        <v>203.04529432903189</v>
      </c>
      <c r="J594">
        <f>'Approvvigionamento energia'!A594+'Approvvigionamento energia'!B594+'Approvvigionamento energia'!I594</f>
        <v>272.64529432903191</v>
      </c>
      <c r="K594">
        <f>IF(MIN(LCOH!$C$18,J594)&gt;=$P$48*LCOH!$C$18, MIN(LCOH!$C$18,J594),0)</f>
        <v>0</v>
      </c>
      <c r="L594">
        <f t="shared" si="19"/>
        <v>272.64529432903191</v>
      </c>
      <c r="M594">
        <f>K594/LCOH!$C$18</f>
        <v>0</v>
      </c>
      <c r="N594">
        <f>K594/LCOH!$C$34</f>
        <v>0</v>
      </c>
    </row>
    <row r="595" spans="1:14" x14ac:dyDescent="0.35">
      <c r="A595">
        <f>'Profilo fotovoltaico'!B597*LCOH!$C$20</f>
        <v>0</v>
      </c>
      <c r="B595">
        <f>'Profilo eolico'!B597*LCOH!$C$21</f>
        <v>72.7</v>
      </c>
      <c r="C595">
        <f>$P$35*'Profilo fotovoltaico'!B597</f>
        <v>0</v>
      </c>
      <c r="D595">
        <f>$Q$37*'Profilo eolico'!B597</f>
        <v>424.17795683105226</v>
      </c>
      <c r="E595">
        <f>$P$39*'Profilo fotovoltaico'!B597+'Approvvigionamento energia'!$Q$39*'Profilo eolico'!B597</f>
        <v>318.13346762328922</v>
      </c>
      <c r="F595">
        <f>$P$41*'Profilo fotovoltaico'!B597+'Approvvigionamento energia'!$Q$41*'Profilo eolico'!B597</f>
        <v>212.08897841552613</v>
      </c>
      <c r="G595">
        <f>$P$43*'Profilo fotovoltaico'!B597+'Approvvigionamento energia'!$Q$43*'Profilo eolico'!B597</f>
        <v>106.04448920776306</v>
      </c>
      <c r="H595">
        <f t="shared" si="18"/>
        <v>1138.4335154826958</v>
      </c>
      <c r="I595">
        <f>IF(LCOH!$C$28=Menu!$A$1,'Approvvigionamento energia'!C595,0)+IF(LCOH!$C$28=Menu!$A$2,'Approvvigionamento energia'!D595,0)+IF(LCOH!$C$28=Menu!$A$3,'Approvvigionamento energia'!E595,0)+IF(LCOH!$C$28=Menu!$A$4,'Approvvigionamento energia'!F595,0)+IF(LCOH!$C$28=Menu!$A$5,'Approvvigionamento energia'!G595,0)+IF(LCOH!$C$28=Menu!$A$6,'Approvvigionamento energia'!H595,0)</f>
        <v>212.08897841552613</v>
      </c>
      <c r="J595">
        <f>'Approvvigionamento energia'!A595+'Approvvigionamento energia'!B595+'Approvvigionamento energia'!I595</f>
        <v>284.78897841552612</v>
      </c>
      <c r="K595">
        <f>IF(MIN(LCOH!$C$18,J595)&gt;=$P$48*LCOH!$C$18, MIN(LCOH!$C$18,J595),0)</f>
        <v>0</v>
      </c>
      <c r="L595">
        <f t="shared" si="19"/>
        <v>284.78897841552612</v>
      </c>
      <c r="M595">
        <f>K595/LCOH!$C$18</f>
        <v>0</v>
      </c>
      <c r="N595">
        <f>K595/LCOH!$C$34</f>
        <v>0</v>
      </c>
    </row>
    <row r="596" spans="1:14" x14ac:dyDescent="0.35">
      <c r="A596">
        <f>'Profilo fotovoltaico'!B598*LCOH!$C$20</f>
        <v>0</v>
      </c>
      <c r="B596">
        <f>'Profilo eolico'!B598*LCOH!$C$21</f>
        <v>79.8</v>
      </c>
      <c r="C596">
        <f>$P$35*'Profilo fotovoltaico'!B598</f>
        <v>0</v>
      </c>
      <c r="D596">
        <f>$Q$37*'Profilo eolico'!B598</f>
        <v>465.60386458209035</v>
      </c>
      <c r="E596">
        <f>$P$39*'Profilo fotovoltaico'!B598+'Approvvigionamento energia'!$Q$39*'Profilo eolico'!B598</f>
        <v>349.20289843656775</v>
      </c>
      <c r="F596">
        <f>$P$41*'Profilo fotovoltaico'!B598+'Approvvigionamento energia'!$Q$41*'Profilo eolico'!B598</f>
        <v>232.80193229104518</v>
      </c>
      <c r="G596">
        <f>$P$43*'Profilo fotovoltaico'!B598+'Approvvigionamento energia'!$Q$43*'Profilo eolico'!B598</f>
        <v>116.40096614552259</v>
      </c>
      <c r="H596">
        <f t="shared" si="18"/>
        <v>1138.4335154826958</v>
      </c>
      <c r="I596">
        <f>IF(LCOH!$C$28=Menu!$A$1,'Approvvigionamento energia'!C596,0)+IF(LCOH!$C$28=Menu!$A$2,'Approvvigionamento energia'!D596,0)+IF(LCOH!$C$28=Menu!$A$3,'Approvvigionamento energia'!E596,0)+IF(LCOH!$C$28=Menu!$A$4,'Approvvigionamento energia'!F596,0)+IF(LCOH!$C$28=Menu!$A$5,'Approvvigionamento energia'!G596,0)+IF(LCOH!$C$28=Menu!$A$6,'Approvvigionamento energia'!H596,0)</f>
        <v>232.80193229104518</v>
      </c>
      <c r="J596">
        <f>'Approvvigionamento energia'!A596+'Approvvigionamento energia'!B596+'Approvvigionamento energia'!I596</f>
        <v>312.60193229104516</v>
      </c>
      <c r="K596">
        <f>IF(MIN(LCOH!$C$18,J596)&gt;=$P$48*LCOH!$C$18, MIN(LCOH!$C$18,J596),0)</f>
        <v>0</v>
      </c>
      <c r="L596">
        <f t="shared" si="19"/>
        <v>312.60193229104516</v>
      </c>
      <c r="M596">
        <f>K596/LCOH!$C$18</f>
        <v>0</v>
      </c>
      <c r="N596">
        <f>K596/LCOH!$C$34</f>
        <v>0</v>
      </c>
    </row>
    <row r="597" spans="1:14" x14ac:dyDescent="0.35">
      <c r="A597">
        <f>'Profilo fotovoltaico'!B599*LCOH!$C$20</f>
        <v>0</v>
      </c>
      <c r="B597">
        <f>'Profilo eolico'!B599*LCOH!$C$21</f>
        <v>93.2</v>
      </c>
      <c r="C597">
        <f>$P$35*'Profilo fotovoltaico'!B599</f>
        <v>0</v>
      </c>
      <c r="D597">
        <f>$Q$37*'Profilo eolico'!B599</f>
        <v>543.78797216855673</v>
      </c>
      <c r="E597">
        <f>$P$39*'Profilo fotovoltaico'!B599+'Approvvigionamento energia'!$Q$39*'Profilo eolico'!B599</f>
        <v>407.84097912641755</v>
      </c>
      <c r="F597">
        <f>$P$41*'Profilo fotovoltaico'!B599+'Approvvigionamento energia'!$Q$41*'Profilo eolico'!B599</f>
        <v>271.89398608427837</v>
      </c>
      <c r="G597">
        <f>$P$43*'Profilo fotovoltaico'!B599+'Approvvigionamento energia'!$Q$43*'Profilo eolico'!B599</f>
        <v>135.94699304213918</v>
      </c>
      <c r="H597">
        <f t="shared" si="18"/>
        <v>1138.4335154826958</v>
      </c>
      <c r="I597">
        <f>IF(LCOH!$C$28=Menu!$A$1,'Approvvigionamento energia'!C597,0)+IF(LCOH!$C$28=Menu!$A$2,'Approvvigionamento energia'!D597,0)+IF(LCOH!$C$28=Menu!$A$3,'Approvvigionamento energia'!E597,0)+IF(LCOH!$C$28=Menu!$A$4,'Approvvigionamento energia'!F597,0)+IF(LCOH!$C$28=Menu!$A$5,'Approvvigionamento energia'!G597,0)+IF(LCOH!$C$28=Menu!$A$6,'Approvvigionamento energia'!H597,0)</f>
        <v>271.89398608427837</v>
      </c>
      <c r="J597">
        <f>'Approvvigionamento energia'!A597+'Approvvigionamento energia'!B597+'Approvvigionamento energia'!I597</f>
        <v>365.09398608427836</v>
      </c>
      <c r="K597">
        <f>IF(MIN(LCOH!$C$18,J597)&gt;=$P$48*LCOH!$C$18, MIN(LCOH!$C$18,J597),0)</f>
        <v>0</v>
      </c>
      <c r="L597">
        <f t="shared" si="19"/>
        <v>365.09398608427836</v>
      </c>
      <c r="M597">
        <f>K597/LCOH!$C$18</f>
        <v>0</v>
      </c>
      <c r="N597">
        <f>K597/LCOH!$C$34</f>
        <v>0</v>
      </c>
    </row>
    <row r="598" spans="1:14" x14ac:dyDescent="0.35">
      <c r="A598">
        <f>'Profilo fotovoltaico'!B600*LCOH!$C$20</f>
        <v>0</v>
      </c>
      <c r="B598">
        <f>'Profilo eolico'!B600*LCOH!$C$21</f>
        <v>110.60000000000001</v>
      </c>
      <c r="C598">
        <f>$P$35*'Profilo fotovoltaico'!B600</f>
        <v>0</v>
      </c>
      <c r="D598">
        <f>$Q$37*'Profilo eolico'!B600</f>
        <v>645.31061933307262</v>
      </c>
      <c r="E598">
        <f>$P$39*'Profilo fotovoltaico'!B600+'Approvvigionamento energia'!$Q$39*'Profilo eolico'!B600</f>
        <v>483.9829644998045</v>
      </c>
      <c r="F598">
        <f>$P$41*'Profilo fotovoltaico'!B600+'Approvvigionamento energia'!$Q$41*'Profilo eolico'!B600</f>
        <v>322.65530966653631</v>
      </c>
      <c r="G598">
        <f>$P$43*'Profilo fotovoltaico'!B600+'Approvvigionamento energia'!$Q$43*'Profilo eolico'!B600</f>
        <v>161.32765483326816</v>
      </c>
      <c r="H598">
        <f t="shared" si="18"/>
        <v>1138.4335154826958</v>
      </c>
      <c r="I598">
        <f>IF(LCOH!$C$28=Menu!$A$1,'Approvvigionamento energia'!C598,0)+IF(LCOH!$C$28=Menu!$A$2,'Approvvigionamento energia'!D598,0)+IF(LCOH!$C$28=Menu!$A$3,'Approvvigionamento energia'!E598,0)+IF(LCOH!$C$28=Menu!$A$4,'Approvvigionamento energia'!F598,0)+IF(LCOH!$C$28=Menu!$A$5,'Approvvigionamento energia'!G598,0)+IF(LCOH!$C$28=Menu!$A$6,'Approvvigionamento energia'!H598,0)</f>
        <v>322.65530966653631</v>
      </c>
      <c r="J598">
        <f>'Approvvigionamento energia'!A598+'Approvvigionamento energia'!B598+'Approvvigionamento energia'!I598</f>
        <v>433.25530966653633</v>
      </c>
      <c r="K598">
        <f>IF(MIN(LCOH!$C$18,J598)&gt;=$P$48*LCOH!$C$18, MIN(LCOH!$C$18,J598),0)</f>
        <v>433.25530966653633</v>
      </c>
      <c r="L598">
        <f t="shared" si="19"/>
        <v>0</v>
      </c>
      <c r="M598">
        <f>K598/LCOH!$C$18</f>
        <v>0.28883687311102424</v>
      </c>
      <c r="N598">
        <f>K598/LCOH!$C$34</f>
        <v>8.3478865060989662</v>
      </c>
    </row>
    <row r="599" spans="1:14" x14ac:dyDescent="0.35">
      <c r="A599">
        <f>'Profilo fotovoltaico'!B601*LCOH!$C$20</f>
        <v>0</v>
      </c>
      <c r="B599">
        <f>'Profilo eolico'!B601*LCOH!$C$21</f>
        <v>125.5</v>
      </c>
      <c r="C599">
        <f>$P$35*'Profilo fotovoltaico'!B601</f>
        <v>0</v>
      </c>
      <c r="D599">
        <f>$Q$37*'Profilo eolico'!B601</f>
        <v>732.24667926130758</v>
      </c>
      <c r="E599">
        <f>$P$39*'Profilo fotovoltaico'!B601+'Approvvigionamento energia'!$Q$39*'Profilo eolico'!B601</f>
        <v>549.18500944598065</v>
      </c>
      <c r="F599">
        <f>$P$41*'Profilo fotovoltaico'!B601+'Approvvigionamento energia'!$Q$41*'Profilo eolico'!B601</f>
        <v>366.12333963065379</v>
      </c>
      <c r="G599">
        <f>$P$43*'Profilo fotovoltaico'!B601+'Approvvigionamento energia'!$Q$43*'Profilo eolico'!B601</f>
        <v>183.06166981532689</v>
      </c>
      <c r="H599">
        <f t="shared" si="18"/>
        <v>1138.4335154826958</v>
      </c>
      <c r="I599">
        <f>IF(LCOH!$C$28=Menu!$A$1,'Approvvigionamento energia'!C599,0)+IF(LCOH!$C$28=Menu!$A$2,'Approvvigionamento energia'!D599,0)+IF(LCOH!$C$28=Menu!$A$3,'Approvvigionamento energia'!E599,0)+IF(LCOH!$C$28=Menu!$A$4,'Approvvigionamento energia'!F599,0)+IF(LCOH!$C$28=Menu!$A$5,'Approvvigionamento energia'!G599,0)+IF(LCOH!$C$28=Menu!$A$6,'Approvvigionamento energia'!H599,0)</f>
        <v>366.12333963065379</v>
      </c>
      <c r="J599">
        <f>'Approvvigionamento energia'!A599+'Approvvigionamento energia'!B599+'Approvvigionamento energia'!I599</f>
        <v>491.62333963065379</v>
      </c>
      <c r="K599">
        <f>IF(MIN(LCOH!$C$18,J599)&gt;=$P$48*LCOH!$C$18, MIN(LCOH!$C$18,J599),0)</f>
        <v>491.62333963065379</v>
      </c>
      <c r="L599">
        <f t="shared" si="19"/>
        <v>0</v>
      </c>
      <c r="M599">
        <f>K599/LCOH!$C$18</f>
        <v>0.32774889308710253</v>
      </c>
      <c r="N599">
        <f>K599/LCOH!$C$34</f>
        <v>9.4725113608989169</v>
      </c>
    </row>
    <row r="600" spans="1:14" x14ac:dyDescent="0.35">
      <c r="A600">
        <f>'Profilo fotovoltaico'!B602*LCOH!$C$20</f>
        <v>0</v>
      </c>
      <c r="B600">
        <f>'Profilo eolico'!B602*LCOH!$C$21</f>
        <v>135.30000000000001</v>
      </c>
      <c r="C600">
        <f>$P$35*'Profilo fotovoltaico'!B602</f>
        <v>0</v>
      </c>
      <c r="D600">
        <f>$Q$37*'Profilo eolico'!B602</f>
        <v>789.42610122752922</v>
      </c>
      <c r="E600">
        <f>$P$39*'Profilo fotovoltaico'!B602+'Approvvigionamento energia'!$Q$39*'Profilo eolico'!B602</f>
        <v>592.06957592064691</v>
      </c>
      <c r="F600">
        <f>$P$41*'Profilo fotovoltaico'!B602+'Approvvigionamento energia'!$Q$41*'Profilo eolico'!B602</f>
        <v>394.71305061376461</v>
      </c>
      <c r="G600">
        <f>$P$43*'Profilo fotovoltaico'!B602+'Approvvigionamento energia'!$Q$43*'Profilo eolico'!B602</f>
        <v>197.3565253068823</v>
      </c>
      <c r="H600">
        <f t="shared" si="18"/>
        <v>1138.4335154826958</v>
      </c>
      <c r="I600">
        <f>IF(LCOH!$C$28=Menu!$A$1,'Approvvigionamento energia'!C600,0)+IF(LCOH!$C$28=Menu!$A$2,'Approvvigionamento energia'!D600,0)+IF(LCOH!$C$28=Menu!$A$3,'Approvvigionamento energia'!E600,0)+IF(LCOH!$C$28=Menu!$A$4,'Approvvigionamento energia'!F600,0)+IF(LCOH!$C$28=Menu!$A$5,'Approvvigionamento energia'!G600,0)+IF(LCOH!$C$28=Menu!$A$6,'Approvvigionamento energia'!H600,0)</f>
        <v>394.71305061376461</v>
      </c>
      <c r="J600">
        <f>'Approvvigionamento energia'!A600+'Approvvigionamento energia'!B600+'Approvvigionamento energia'!I600</f>
        <v>530.01305061376456</v>
      </c>
      <c r="K600">
        <f>IF(MIN(LCOH!$C$18,J600)&gt;=$P$48*LCOH!$C$18, MIN(LCOH!$C$18,J600),0)</f>
        <v>530.01305061376456</v>
      </c>
      <c r="L600">
        <f t="shared" si="19"/>
        <v>0</v>
      </c>
      <c r="M600">
        <f>K600/LCOH!$C$18</f>
        <v>0.35334203374250972</v>
      </c>
      <c r="N600">
        <f>K600/LCOH!$C$34</f>
        <v>10.212197507008952</v>
      </c>
    </row>
    <row r="601" spans="1:14" x14ac:dyDescent="0.35">
      <c r="A601">
        <f>'Profilo fotovoltaico'!B603*LCOH!$C$20</f>
        <v>0</v>
      </c>
      <c r="B601">
        <f>'Profilo eolico'!B603*LCOH!$C$21</f>
        <v>141</v>
      </c>
      <c r="C601">
        <f>$P$35*'Profilo fotovoltaico'!B603</f>
        <v>0</v>
      </c>
      <c r="D601">
        <f>$Q$37*'Profilo eolico'!B603</f>
        <v>822.68352012624985</v>
      </c>
      <c r="E601">
        <f>$P$39*'Profilo fotovoltaico'!B603+'Approvvigionamento energia'!$Q$39*'Profilo eolico'!B603</f>
        <v>617.01264009468741</v>
      </c>
      <c r="F601">
        <f>$P$41*'Profilo fotovoltaico'!B603+'Approvvigionamento energia'!$Q$41*'Profilo eolico'!B603</f>
        <v>411.34176006312492</v>
      </c>
      <c r="G601">
        <f>$P$43*'Profilo fotovoltaico'!B603+'Approvvigionamento energia'!$Q$43*'Profilo eolico'!B603</f>
        <v>205.67088003156246</v>
      </c>
      <c r="H601">
        <f t="shared" si="18"/>
        <v>1138.4335154826958</v>
      </c>
      <c r="I601">
        <f>IF(LCOH!$C$28=Menu!$A$1,'Approvvigionamento energia'!C601,0)+IF(LCOH!$C$28=Menu!$A$2,'Approvvigionamento energia'!D601,0)+IF(LCOH!$C$28=Menu!$A$3,'Approvvigionamento energia'!E601,0)+IF(LCOH!$C$28=Menu!$A$4,'Approvvigionamento energia'!F601,0)+IF(LCOH!$C$28=Menu!$A$5,'Approvvigionamento energia'!G601,0)+IF(LCOH!$C$28=Menu!$A$6,'Approvvigionamento energia'!H601,0)</f>
        <v>411.34176006312492</v>
      </c>
      <c r="J601">
        <f>'Approvvigionamento energia'!A601+'Approvvigionamento energia'!B601+'Approvvigionamento energia'!I601</f>
        <v>552.34176006312487</v>
      </c>
      <c r="K601">
        <f>IF(MIN(LCOH!$C$18,J601)&gt;=$P$48*LCOH!$C$18, MIN(LCOH!$C$18,J601),0)</f>
        <v>552.34176006312487</v>
      </c>
      <c r="L601">
        <f t="shared" si="19"/>
        <v>0</v>
      </c>
      <c r="M601">
        <f>K601/LCOH!$C$18</f>
        <v>0.36822784004208325</v>
      </c>
      <c r="N601">
        <f>K601/LCOH!$C$34</f>
        <v>10.642423122603562</v>
      </c>
    </row>
    <row r="602" spans="1:14" x14ac:dyDescent="0.35">
      <c r="A602">
        <f>'Profilo fotovoltaico'!B604*LCOH!$C$20</f>
        <v>0</v>
      </c>
      <c r="B602">
        <f>'Profilo eolico'!B604*LCOH!$C$21</f>
        <v>139.9</v>
      </c>
      <c r="C602">
        <f>$P$35*'Profilo fotovoltaico'!B604</f>
        <v>0</v>
      </c>
      <c r="D602">
        <f>$Q$37*'Profilo eolico'!B604</f>
        <v>816.26542174228632</v>
      </c>
      <c r="E602">
        <f>$P$39*'Profilo fotovoltaico'!B604+'Approvvigionamento energia'!$Q$39*'Profilo eolico'!B604</f>
        <v>612.19906630671471</v>
      </c>
      <c r="F602">
        <f>$P$41*'Profilo fotovoltaico'!B604+'Approvvigionamento energia'!$Q$41*'Profilo eolico'!B604</f>
        <v>408.13271087114316</v>
      </c>
      <c r="G602">
        <f>$P$43*'Profilo fotovoltaico'!B604+'Approvvigionamento energia'!$Q$43*'Profilo eolico'!B604</f>
        <v>204.06635543557158</v>
      </c>
      <c r="H602">
        <f t="shared" si="18"/>
        <v>1138.4335154826958</v>
      </c>
      <c r="I602">
        <f>IF(LCOH!$C$28=Menu!$A$1,'Approvvigionamento energia'!C602,0)+IF(LCOH!$C$28=Menu!$A$2,'Approvvigionamento energia'!D602,0)+IF(LCOH!$C$28=Menu!$A$3,'Approvvigionamento energia'!E602,0)+IF(LCOH!$C$28=Menu!$A$4,'Approvvigionamento energia'!F602,0)+IF(LCOH!$C$28=Menu!$A$5,'Approvvigionamento energia'!G602,0)+IF(LCOH!$C$28=Menu!$A$6,'Approvvigionamento energia'!H602,0)</f>
        <v>408.13271087114316</v>
      </c>
      <c r="J602">
        <f>'Approvvigionamento energia'!A602+'Approvvigionamento energia'!B602+'Approvvigionamento energia'!I602</f>
        <v>548.03271087114319</v>
      </c>
      <c r="K602">
        <f>IF(MIN(LCOH!$C$18,J602)&gt;=$P$48*LCOH!$C$18, MIN(LCOH!$C$18,J602),0)</f>
        <v>548.03271087114319</v>
      </c>
      <c r="L602">
        <f t="shared" si="19"/>
        <v>0</v>
      </c>
      <c r="M602">
        <f>K602/LCOH!$C$18</f>
        <v>0.36535514058076213</v>
      </c>
      <c r="N602">
        <f>K602/LCOH!$C$34</f>
        <v>10.559397126611623</v>
      </c>
    </row>
    <row r="603" spans="1:14" x14ac:dyDescent="0.35">
      <c r="A603">
        <f>'Profilo fotovoltaico'!B605*LCOH!$C$20</f>
        <v>0</v>
      </c>
      <c r="B603">
        <f>'Profilo eolico'!B605*LCOH!$C$21</f>
        <v>135.5</v>
      </c>
      <c r="C603">
        <f>$P$35*'Profilo fotovoltaico'!B605</f>
        <v>0</v>
      </c>
      <c r="D603">
        <f>$Q$37*'Profilo eolico'!B605</f>
        <v>790.59302820643177</v>
      </c>
      <c r="E603">
        <f>$P$39*'Profilo fotovoltaico'!B605+'Approvvigionamento energia'!$Q$39*'Profilo eolico'!B605</f>
        <v>592.9447711548238</v>
      </c>
      <c r="F603">
        <f>$P$41*'Profilo fotovoltaico'!B605+'Approvvigionamento energia'!$Q$41*'Profilo eolico'!B605</f>
        <v>395.29651410321588</v>
      </c>
      <c r="G603">
        <f>$P$43*'Profilo fotovoltaico'!B605+'Approvvigionamento energia'!$Q$43*'Profilo eolico'!B605</f>
        <v>197.64825705160794</v>
      </c>
      <c r="H603">
        <f t="shared" si="18"/>
        <v>1138.4335154826958</v>
      </c>
      <c r="I603">
        <f>IF(LCOH!$C$28=Menu!$A$1,'Approvvigionamento energia'!C603,0)+IF(LCOH!$C$28=Menu!$A$2,'Approvvigionamento energia'!D603,0)+IF(LCOH!$C$28=Menu!$A$3,'Approvvigionamento energia'!E603,0)+IF(LCOH!$C$28=Menu!$A$4,'Approvvigionamento energia'!F603,0)+IF(LCOH!$C$28=Menu!$A$5,'Approvvigionamento energia'!G603,0)+IF(LCOH!$C$28=Menu!$A$6,'Approvvigionamento energia'!H603,0)</f>
        <v>395.29651410321588</v>
      </c>
      <c r="J603">
        <f>'Approvvigionamento energia'!A603+'Approvvigionamento energia'!B603+'Approvvigionamento energia'!I603</f>
        <v>530.79651410321594</v>
      </c>
      <c r="K603">
        <f>IF(MIN(LCOH!$C$18,J603)&gt;=$P$48*LCOH!$C$18, MIN(LCOH!$C$18,J603),0)</f>
        <v>530.79651410321594</v>
      </c>
      <c r="L603">
        <f t="shared" si="19"/>
        <v>0</v>
      </c>
      <c r="M603">
        <f>K603/LCOH!$C$18</f>
        <v>0.35386434273547729</v>
      </c>
      <c r="N603">
        <f>K603/LCOH!$C$34</f>
        <v>10.227293142643854</v>
      </c>
    </row>
    <row r="604" spans="1:14" x14ac:dyDescent="0.35">
      <c r="A604">
        <f>'Profilo fotovoltaico'!B606*LCOH!$C$20</f>
        <v>0</v>
      </c>
      <c r="B604">
        <f>'Profilo eolico'!B606*LCOH!$C$21</f>
        <v>128.5</v>
      </c>
      <c r="C604">
        <f>$P$35*'Profilo fotovoltaico'!B606</f>
        <v>0</v>
      </c>
      <c r="D604">
        <f>$Q$37*'Profilo eolico'!B606</f>
        <v>749.75058394484483</v>
      </c>
      <c r="E604">
        <f>$P$39*'Profilo fotovoltaico'!B606+'Approvvigionamento energia'!$Q$39*'Profilo eolico'!B606</f>
        <v>562.3129379586336</v>
      </c>
      <c r="F604">
        <f>$P$41*'Profilo fotovoltaico'!B606+'Approvvigionamento energia'!$Q$41*'Profilo eolico'!B606</f>
        <v>374.87529197242242</v>
      </c>
      <c r="G604">
        <f>$P$43*'Profilo fotovoltaico'!B606+'Approvvigionamento energia'!$Q$43*'Profilo eolico'!B606</f>
        <v>187.43764598621121</v>
      </c>
      <c r="H604">
        <f t="shared" si="18"/>
        <v>1138.4335154826958</v>
      </c>
      <c r="I604">
        <f>IF(LCOH!$C$28=Menu!$A$1,'Approvvigionamento energia'!C604,0)+IF(LCOH!$C$28=Menu!$A$2,'Approvvigionamento energia'!D604,0)+IF(LCOH!$C$28=Menu!$A$3,'Approvvigionamento energia'!E604,0)+IF(LCOH!$C$28=Menu!$A$4,'Approvvigionamento energia'!F604,0)+IF(LCOH!$C$28=Menu!$A$5,'Approvvigionamento energia'!G604,0)+IF(LCOH!$C$28=Menu!$A$6,'Approvvigionamento energia'!H604,0)</f>
        <v>374.87529197242242</v>
      </c>
      <c r="J604">
        <f>'Approvvigionamento energia'!A604+'Approvvigionamento energia'!B604+'Approvvigionamento energia'!I604</f>
        <v>503.37529197242242</v>
      </c>
      <c r="K604">
        <f>IF(MIN(LCOH!$C$18,J604)&gt;=$P$48*LCOH!$C$18, MIN(LCOH!$C$18,J604),0)</f>
        <v>503.37529197242242</v>
      </c>
      <c r="L604">
        <f t="shared" si="19"/>
        <v>0</v>
      </c>
      <c r="M604">
        <f>K604/LCOH!$C$18</f>
        <v>0.33558352798161495</v>
      </c>
      <c r="N604">
        <f>K604/LCOH!$C$34</f>
        <v>9.6989458954223977</v>
      </c>
    </row>
    <row r="605" spans="1:14" x14ac:dyDescent="0.35">
      <c r="A605">
        <f>'Profilo fotovoltaico'!B607*LCOH!$C$20</f>
        <v>0</v>
      </c>
      <c r="B605">
        <f>'Profilo eolico'!B607*LCOH!$C$21</f>
        <v>124</v>
      </c>
      <c r="C605">
        <f>$P$35*'Profilo fotovoltaico'!B607</f>
        <v>0</v>
      </c>
      <c r="D605">
        <f>$Q$37*'Profilo eolico'!B607</f>
        <v>723.49472691953895</v>
      </c>
      <c r="E605">
        <f>$P$39*'Profilo fotovoltaico'!B607+'Approvvigionamento energia'!$Q$39*'Profilo eolico'!B607</f>
        <v>542.62104518965418</v>
      </c>
      <c r="F605">
        <f>$P$41*'Profilo fotovoltaico'!B607+'Approvvigionamento energia'!$Q$41*'Profilo eolico'!B607</f>
        <v>361.74736345976947</v>
      </c>
      <c r="G605">
        <f>$P$43*'Profilo fotovoltaico'!B607+'Approvvigionamento energia'!$Q$43*'Profilo eolico'!B607</f>
        <v>180.87368172988474</v>
      </c>
      <c r="H605">
        <f t="shared" si="18"/>
        <v>1138.4335154826958</v>
      </c>
      <c r="I605">
        <f>IF(LCOH!$C$28=Menu!$A$1,'Approvvigionamento energia'!C605,0)+IF(LCOH!$C$28=Menu!$A$2,'Approvvigionamento energia'!D605,0)+IF(LCOH!$C$28=Menu!$A$3,'Approvvigionamento energia'!E605,0)+IF(LCOH!$C$28=Menu!$A$4,'Approvvigionamento energia'!F605,0)+IF(LCOH!$C$28=Menu!$A$5,'Approvvigionamento energia'!G605,0)+IF(LCOH!$C$28=Menu!$A$6,'Approvvigionamento energia'!H605,0)</f>
        <v>361.74736345976947</v>
      </c>
      <c r="J605">
        <f>'Approvvigionamento energia'!A605+'Approvvigionamento energia'!B605+'Approvvigionamento energia'!I605</f>
        <v>485.74736345976947</v>
      </c>
      <c r="K605">
        <f>IF(MIN(LCOH!$C$18,J605)&gt;=$P$48*LCOH!$C$18, MIN(LCOH!$C$18,J605),0)</f>
        <v>485.74736345976947</v>
      </c>
      <c r="L605">
        <f t="shared" si="19"/>
        <v>0</v>
      </c>
      <c r="M605">
        <f>K605/LCOH!$C$18</f>
        <v>0.32383157563984633</v>
      </c>
      <c r="N605">
        <f>K605/LCOH!$C$34</f>
        <v>9.3592940936371765</v>
      </c>
    </row>
    <row r="606" spans="1:14" x14ac:dyDescent="0.35">
      <c r="A606">
        <f>'Profilo fotovoltaico'!B608*LCOH!$C$20</f>
        <v>0</v>
      </c>
      <c r="B606">
        <f>'Profilo eolico'!B608*LCOH!$C$21</f>
        <v>123.30000000000001</v>
      </c>
      <c r="C606">
        <f>$P$35*'Profilo fotovoltaico'!B608</f>
        <v>0</v>
      </c>
      <c r="D606">
        <f>$Q$37*'Profilo eolico'!B608</f>
        <v>719.4104824933803</v>
      </c>
      <c r="E606">
        <f>$P$39*'Profilo fotovoltaico'!B608+'Approvvigionamento energia'!$Q$39*'Profilo eolico'!B608</f>
        <v>539.55786187003525</v>
      </c>
      <c r="F606">
        <f>$P$41*'Profilo fotovoltaico'!B608+'Approvvigionamento energia'!$Q$41*'Profilo eolico'!B608</f>
        <v>359.70524124669015</v>
      </c>
      <c r="G606">
        <f>$P$43*'Profilo fotovoltaico'!B608+'Approvvigionamento energia'!$Q$43*'Profilo eolico'!B608</f>
        <v>179.85262062334508</v>
      </c>
      <c r="H606">
        <f t="shared" si="18"/>
        <v>1138.4335154826958</v>
      </c>
      <c r="I606">
        <f>IF(LCOH!$C$28=Menu!$A$1,'Approvvigionamento energia'!C606,0)+IF(LCOH!$C$28=Menu!$A$2,'Approvvigionamento energia'!D606,0)+IF(LCOH!$C$28=Menu!$A$3,'Approvvigionamento energia'!E606,0)+IF(LCOH!$C$28=Menu!$A$4,'Approvvigionamento energia'!F606,0)+IF(LCOH!$C$28=Menu!$A$5,'Approvvigionamento energia'!G606,0)+IF(LCOH!$C$28=Menu!$A$6,'Approvvigionamento energia'!H606,0)</f>
        <v>359.70524124669015</v>
      </c>
      <c r="J606">
        <f>'Approvvigionamento energia'!A606+'Approvvigionamento energia'!B606+'Approvvigionamento energia'!I606</f>
        <v>483.00524124669016</v>
      </c>
      <c r="K606">
        <f>IF(MIN(LCOH!$C$18,J606)&gt;=$P$48*LCOH!$C$18, MIN(LCOH!$C$18,J606),0)</f>
        <v>483.00524124669016</v>
      </c>
      <c r="L606">
        <f t="shared" si="19"/>
        <v>0</v>
      </c>
      <c r="M606">
        <f>K606/LCOH!$C$18</f>
        <v>0.32200349416446011</v>
      </c>
      <c r="N606">
        <f>K606/LCOH!$C$34</f>
        <v>9.3064593689150321</v>
      </c>
    </row>
    <row r="607" spans="1:14" x14ac:dyDescent="0.35">
      <c r="A607">
        <f>'Profilo fotovoltaico'!B609*LCOH!$C$20</f>
        <v>0</v>
      </c>
      <c r="B607">
        <f>'Profilo eolico'!B609*LCOH!$C$21</f>
        <v>125.5</v>
      </c>
      <c r="C607">
        <f>$P$35*'Profilo fotovoltaico'!B609</f>
        <v>0</v>
      </c>
      <c r="D607">
        <f>$Q$37*'Profilo eolico'!B609</f>
        <v>732.24667926130758</v>
      </c>
      <c r="E607">
        <f>$P$39*'Profilo fotovoltaico'!B609+'Approvvigionamento energia'!$Q$39*'Profilo eolico'!B609</f>
        <v>549.18500944598065</v>
      </c>
      <c r="F607">
        <f>$P$41*'Profilo fotovoltaico'!B609+'Approvvigionamento energia'!$Q$41*'Profilo eolico'!B609</f>
        <v>366.12333963065379</v>
      </c>
      <c r="G607">
        <f>$P$43*'Profilo fotovoltaico'!B609+'Approvvigionamento energia'!$Q$43*'Profilo eolico'!B609</f>
        <v>183.06166981532689</v>
      </c>
      <c r="H607">
        <f t="shared" si="18"/>
        <v>1138.4335154826958</v>
      </c>
      <c r="I607">
        <f>IF(LCOH!$C$28=Menu!$A$1,'Approvvigionamento energia'!C607,0)+IF(LCOH!$C$28=Menu!$A$2,'Approvvigionamento energia'!D607,0)+IF(LCOH!$C$28=Menu!$A$3,'Approvvigionamento energia'!E607,0)+IF(LCOH!$C$28=Menu!$A$4,'Approvvigionamento energia'!F607,0)+IF(LCOH!$C$28=Menu!$A$5,'Approvvigionamento energia'!G607,0)+IF(LCOH!$C$28=Menu!$A$6,'Approvvigionamento energia'!H607,0)</f>
        <v>366.12333963065379</v>
      </c>
      <c r="J607">
        <f>'Approvvigionamento energia'!A607+'Approvvigionamento energia'!B607+'Approvvigionamento energia'!I607</f>
        <v>491.62333963065379</v>
      </c>
      <c r="K607">
        <f>IF(MIN(LCOH!$C$18,J607)&gt;=$P$48*LCOH!$C$18, MIN(LCOH!$C$18,J607),0)</f>
        <v>491.62333963065379</v>
      </c>
      <c r="L607">
        <f t="shared" si="19"/>
        <v>0</v>
      </c>
      <c r="M607">
        <f>K607/LCOH!$C$18</f>
        <v>0.32774889308710253</v>
      </c>
      <c r="N607">
        <f>K607/LCOH!$C$34</f>
        <v>9.4725113608989169</v>
      </c>
    </row>
    <row r="608" spans="1:14" x14ac:dyDescent="0.35">
      <c r="A608">
        <f>'Profilo fotovoltaico'!B610*LCOH!$C$20</f>
        <v>24</v>
      </c>
      <c r="B608">
        <f>'Profilo eolico'!B610*LCOH!$C$21</f>
        <v>124.8</v>
      </c>
      <c r="C608">
        <f>$P$35*'Profilo fotovoltaico'!B610</f>
        <v>176.51069250292957</v>
      </c>
      <c r="D608">
        <f>$Q$37*'Profilo eolico'!B610</f>
        <v>728.16243483514882</v>
      </c>
      <c r="E608">
        <f>$P$39*'Profilo fotovoltaico'!B610+'Approvvigionamento energia'!$Q$39*'Profilo eolico'!B610</f>
        <v>590.24949925209398</v>
      </c>
      <c r="F608">
        <f>$P$41*'Profilo fotovoltaico'!B610+'Approvvigionamento energia'!$Q$41*'Profilo eolico'!B610</f>
        <v>452.33656366903921</v>
      </c>
      <c r="G608">
        <f>$P$43*'Profilo fotovoltaico'!B610+'Approvvigionamento energia'!$Q$43*'Profilo eolico'!B610</f>
        <v>314.42362808598438</v>
      </c>
      <c r="H608">
        <f t="shared" si="18"/>
        <v>1138.4335154826958</v>
      </c>
      <c r="I608">
        <f>IF(LCOH!$C$28=Menu!$A$1,'Approvvigionamento energia'!C608,0)+IF(LCOH!$C$28=Menu!$A$2,'Approvvigionamento energia'!D608,0)+IF(LCOH!$C$28=Menu!$A$3,'Approvvigionamento energia'!E608,0)+IF(LCOH!$C$28=Menu!$A$4,'Approvvigionamento energia'!F608,0)+IF(LCOH!$C$28=Menu!$A$5,'Approvvigionamento energia'!G608,0)+IF(LCOH!$C$28=Menu!$A$6,'Approvvigionamento energia'!H608,0)</f>
        <v>452.33656366903921</v>
      </c>
      <c r="J608">
        <f>'Approvvigionamento energia'!A608+'Approvvigionamento energia'!B608+'Approvvigionamento energia'!I608</f>
        <v>601.13656366903922</v>
      </c>
      <c r="K608">
        <f>IF(MIN(LCOH!$C$18,J608)&gt;=$P$48*LCOH!$C$18, MIN(LCOH!$C$18,J608),0)</f>
        <v>601.13656366903922</v>
      </c>
      <c r="L608">
        <f t="shared" si="19"/>
        <v>0</v>
      </c>
      <c r="M608">
        <f>K608/LCOH!$C$18</f>
        <v>0.40075770911269282</v>
      </c>
      <c r="N608">
        <f>K608/LCOH!$C$34</f>
        <v>11.582592748921758</v>
      </c>
    </row>
    <row r="609" spans="1:14" x14ac:dyDescent="0.35">
      <c r="A609">
        <f>'Profilo fotovoltaico'!B611*LCOH!$C$20</f>
        <v>152</v>
      </c>
      <c r="B609">
        <f>'Profilo eolico'!B611*LCOH!$C$21</f>
        <v>104.80000000000001</v>
      </c>
      <c r="C609">
        <f>$P$35*'Profilo fotovoltaico'!B611</f>
        <v>1117.9010525185538</v>
      </c>
      <c r="D609">
        <f>$Q$37*'Profilo eolico'!B611</f>
        <v>611.46973694490066</v>
      </c>
      <c r="E609">
        <f>$P$39*'Profilo fotovoltaico'!B611+'Approvvigionamento energia'!$Q$39*'Profilo eolico'!B611</f>
        <v>738.07756583831394</v>
      </c>
      <c r="F609">
        <f>$P$41*'Profilo fotovoltaico'!B611+'Approvvigionamento energia'!$Q$41*'Profilo eolico'!B611</f>
        <v>864.68539473172723</v>
      </c>
      <c r="G609">
        <f>$P$43*'Profilo fotovoltaico'!B611+'Approvvigionamento energia'!$Q$43*'Profilo eolico'!B611</f>
        <v>991.29322362514063</v>
      </c>
      <c r="H609">
        <f t="shared" si="18"/>
        <v>1138.4335154826958</v>
      </c>
      <c r="I609">
        <f>IF(LCOH!$C$28=Menu!$A$1,'Approvvigionamento energia'!C609,0)+IF(LCOH!$C$28=Menu!$A$2,'Approvvigionamento energia'!D609,0)+IF(LCOH!$C$28=Menu!$A$3,'Approvvigionamento energia'!E609,0)+IF(LCOH!$C$28=Menu!$A$4,'Approvvigionamento energia'!F609,0)+IF(LCOH!$C$28=Menu!$A$5,'Approvvigionamento energia'!G609,0)+IF(LCOH!$C$28=Menu!$A$6,'Approvvigionamento energia'!H609,0)</f>
        <v>864.68539473172723</v>
      </c>
      <c r="J609">
        <f>'Approvvigionamento energia'!A609+'Approvvigionamento energia'!B609+'Approvvigionamento energia'!I609</f>
        <v>1121.4853947317272</v>
      </c>
      <c r="K609">
        <f>IF(MIN(LCOH!$C$18,J609)&gt;=$P$48*LCOH!$C$18, MIN(LCOH!$C$18,J609),0)</f>
        <v>1121.4853947317272</v>
      </c>
      <c r="L609">
        <f t="shared" si="19"/>
        <v>0</v>
      </c>
      <c r="M609">
        <f>K609/LCOH!$C$18</f>
        <v>0.74765692982115151</v>
      </c>
      <c r="N609">
        <f>K609/LCOH!$C$34</f>
        <v>21.608581786738483</v>
      </c>
    </row>
    <row r="610" spans="1:14" x14ac:dyDescent="0.35">
      <c r="A610">
        <f>'Profilo fotovoltaico'!B612*LCOH!$C$20</f>
        <v>281</v>
      </c>
      <c r="B610">
        <f>'Profilo eolico'!B612*LCOH!$C$21</f>
        <v>89.6</v>
      </c>
      <c r="C610">
        <f>$P$35*'Profilo fotovoltaico'!B612</f>
        <v>2066.6460247218006</v>
      </c>
      <c r="D610">
        <f>$Q$37*'Profilo eolico'!B612</f>
        <v>522.78328654831205</v>
      </c>
      <c r="E610">
        <f>$P$39*'Profilo fotovoltaico'!B612+'Approvvigionamento energia'!$Q$39*'Profilo eolico'!B612</f>
        <v>908.7489710916841</v>
      </c>
      <c r="F610">
        <f>$P$41*'Profilo fotovoltaico'!B612+'Approvvigionamento energia'!$Q$41*'Profilo eolico'!B612</f>
        <v>1294.7146556350563</v>
      </c>
      <c r="G610">
        <f>$P$43*'Profilo fotovoltaico'!B612+'Approvvigionamento energia'!$Q$43*'Profilo eolico'!B612</f>
        <v>1680.6803401784284</v>
      </c>
      <c r="H610">
        <f t="shared" si="18"/>
        <v>1138.4335154826958</v>
      </c>
      <c r="I610">
        <f>IF(LCOH!$C$28=Menu!$A$1,'Approvvigionamento energia'!C610,0)+IF(LCOH!$C$28=Menu!$A$2,'Approvvigionamento energia'!D610,0)+IF(LCOH!$C$28=Menu!$A$3,'Approvvigionamento energia'!E610,0)+IF(LCOH!$C$28=Menu!$A$4,'Approvvigionamento energia'!F610,0)+IF(LCOH!$C$28=Menu!$A$5,'Approvvigionamento energia'!G610,0)+IF(LCOH!$C$28=Menu!$A$6,'Approvvigionamento energia'!H610,0)</f>
        <v>1294.7146556350563</v>
      </c>
      <c r="J610">
        <f>'Approvvigionamento energia'!A610+'Approvvigionamento energia'!B610+'Approvvigionamento energia'!I610</f>
        <v>1665.3146556350562</v>
      </c>
      <c r="K610">
        <f>IF(MIN(LCOH!$C$18,J610)&gt;=$P$48*LCOH!$C$18, MIN(LCOH!$C$18,J610),0)</f>
        <v>1500</v>
      </c>
      <c r="L610">
        <f t="shared" si="19"/>
        <v>165.31465563505617</v>
      </c>
      <c r="M610">
        <f>K610/LCOH!$C$18</f>
        <v>1</v>
      </c>
      <c r="N610">
        <f>K610/LCOH!$C$34</f>
        <v>28.901734104046245</v>
      </c>
    </row>
    <row r="611" spans="1:14" x14ac:dyDescent="0.35">
      <c r="A611">
        <f>'Profilo fotovoltaico'!B613*LCOH!$C$20</f>
        <v>381</v>
      </c>
      <c r="B611">
        <f>'Profilo eolico'!B613*LCOH!$C$21</f>
        <v>86.5</v>
      </c>
      <c r="C611">
        <f>$P$35*'Profilo fotovoltaico'!B613</f>
        <v>2802.1072434840066</v>
      </c>
      <c r="D611">
        <f>$Q$37*'Profilo eolico'!B613</f>
        <v>504.69591837532352</v>
      </c>
      <c r="E611">
        <f>$P$39*'Profilo fotovoltaico'!B613+'Approvvigionamento energia'!$Q$39*'Profilo eolico'!B613</f>
        <v>1079.0487496524943</v>
      </c>
      <c r="F611">
        <f>$P$41*'Profilo fotovoltaico'!B613+'Approvvigionamento energia'!$Q$41*'Profilo eolico'!B613</f>
        <v>1653.401580929665</v>
      </c>
      <c r="G611">
        <f>$P$43*'Profilo fotovoltaico'!B613+'Approvvigionamento energia'!$Q$43*'Profilo eolico'!B613</f>
        <v>2227.7544122068362</v>
      </c>
      <c r="H611">
        <f t="shared" si="18"/>
        <v>1138.4335154826958</v>
      </c>
      <c r="I611">
        <f>IF(LCOH!$C$28=Menu!$A$1,'Approvvigionamento energia'!C611,0)+IF(LCOH!$C$28=Menu!$A$2,'Approvvigionamento energia'!D611,0)+IF(LCOH!$C$28=Menu!$A$3,'Approvvigionamento energia'!E611,0)+IF(LCOH!$C$28=Menu!$A$4,'Approvvigionamento energia'!F611,0)+IF(LCOH!$C$28=Menu!$A$5,'Approvvigionamento energia'!G611,0)+IF(LCOH!$C$28=Menu!$A$6,'Approvvigionamento energia'!H611,0)</f>
        <v>1653.401580929665</v>
      </c>
      <c r="J611">
        <f>'Approvvigionamento energia'!A611+'Approvvigionamento energia'!B611+'Approvvigionamento energia'!I611</f>
        <v>2120.9015809296652</v>
      </c>
      <c r="K611">
        <f>IF(MIN(LCOH!$C$18,J611)&gt;=$P$48*LCOH!$C$18, MIN(LCOH!$C$18,J611),0)</f>
        <v>1500</v>
      </c>
      <c r="L611">
        <f t="shared" si="19"/>
        <v>620.90158092966522</v>
      </c>
      <c r="M611">
        <f>K611/LCOH!$C$18</f>
        <v>1</v>
      </c>
      <c r="N611">
        <f>K611/LCOH!$C$34</f>
        <v>28.901734104046245</v>
      </c>
    </row>
    <row r="612" spans="1:14" x14ac:dyDescent="0.35">
      <c r="A612">
        <f>'Profilo fotovoltaico'!B614*LCOH!$C$20</f>
        <v>444</v>
      </c>
      <c r="B612">
        <f>'Profilo eolico'!B614*LCOH!$C$21</f>
        <v>86.6</v>
      </c>
      <c r="C612">
        <f>$P$35*'Profilo fotovoltaico'!B614</f>
        <v>3265.4478113041969</v>
      </c>
      <c r="D612">
        <f>$Q$37*'Profilo eolico'!B614</f>
        <v>505.27938186477479</v>
      </c>
      <c r="E612">
        <f>$P$39*'Profilo fotovoltaico'!B614+'Approvvigionamento energia'!$Q$39*'Profilo eolico'!B614</f>
        <v>1195.3214892246303</v>
      </c>
      <c r="F612">
        <f>$P$41*'Profilo fotovoltaico'!B614+'Approvvigionamento energia'!$Q$41*'Profilo eolico'!B614</f>
        <v>1885.3635965844858</v>
      </c>
      <c r="G612">
        <f>$P$43*'Profilo fotovoltaico'!B614+'Approvvigionamento energia'!$Q$43*'Profilo eolico'!B614</f>
        <v>2575.4057039443414</v>
      </c>
      <c r="H612">
        <f t="shared" si="18"/>
        <v>1138.4335154826958</v>
      </c>
      <c r="I612">
        <f>IF(LCOH!$C$28=Menu!$A$1,'Approvvigionamento energia'!C612,0)+IF(LCOH!$C$28=Menu!$A$2,'Approvvigionamento energia'!D612,0)+IF(LCOH!$C$28=Menu!$A$3,'Approvvigionamento energia'!E612,0)+IF(LCOH!$C$28=Menu!$A$4,'Approvvigionamento energia'!F612,0)+IF(LCOH!$C$28=Menu!$A$5,'Approvvigionamento energia'!G612,0)+IF(LCOH!$C$28=Menu!$A$6,'Approvvigionamento energia'!H612,0)</f>
        <v>1885.3635965844858</v>
      </c>
      <c r="J612">
        <f>'Approvvigionamento energia'!A612+'Approvvigionamento energia'!B612+'Approvvigionamento energia'!I612</f>
        <v>2415.9635965844859</v>
      </c>
      <c r="K612">
        <f>IF(MIN(LCOH!$C$18,J612)&gt;=$P$48*LCOH!$C$18, MIN(LCOH!$C$18,J612),0)</f>
        <v>1500</v>
      </c>
      <c r="L612">
        <f t="shared" si="19"/>
        <v>915.96359658448591</v>
      </c>
      <c r="M612">
        <f>K612/LCOH!$C$18</f>
        <v>1</v>
      </c>
      <c r="N612">
        <f>K612/LCOH!$C$34</f>
        <v>28.901734104046245</v>
      </c>
    </row>
    <row r="613" spans="1:14" x14ac:dyDescent="0.35">
      <c r="A613">
        <f>'Profilo fotovoltaico'!B615*LCOH!$C$20</f>
        <v>466</v>
      </c>
      <c r="B613">
        <f>'Profilo eolico'!B615*LCOH!$C$21</f>
        <v>86.6</v>
      </c>
      <c r="C613">
        <f>$P$35*'Profilo fotovoltaico'!B615</f>
        <v>3427.2492794318823</v>
      </c>
      <c r="D613">
        <f>$Q$37*'Profilo eolico'!B615</f>
        <v>505.27938186477479</v>
      </c>
      <c r="E613">
        <f>$P$39*'Profilo fotovoltaico'!B615+'Approvvigionamento energia'!$Q$39*'Profilo eolico'!B615</f>
        <v>1235.7718562565517</v>
      </c>
      <c r="F613">
        <f>$P$41*'Profilo fotovoltaico'!B615+'Approvvigionamento energia'!$Q$41*'Profilo eolico'!B615</f>
        <v>1966.2643306483285</v>
      </c>
      <c r="G613">
        <f>$P$43*'Profilo fotovoltaico'!B615+'Approvvigionamento energia'!$Q$43*'Profilo eolico'!B615</f>
        <v>2696.7568050401055</v>
      </c>
      <c r="H613">
        <f t="shared" si="18"/>
        <v>1138.4335154826958</v>
      </c>
      <c r="I613">
        <f>IF(LCOH!$C$28=Menu!$A$1,'Approvvigionamento energia'!C613,0)+IF(LCOH!$C$28=Menu!$A$2,'Approvvigionamento energia'!D613,0)+IF(LCOH!$C$28=Menu!$A$3,'Approvvigionamento energia'!E613,0)+IF(LCOH!$C$28=Menu!$A$4,'Approvvigionamento energia'!F613,0)+IF(LCOH!$C$28=Menu!$A$5,'Approvvigionamento energia'!G613,0)+IF(LCOH!$C$28=Menu!$A$6,'Approvvigionamento energia'!H613,0)</f>
        <v>1966.2643306483285</v>
      </c>
      <c r="J613">
        <f>'Approvvigionamento energia'!A613+'Approvvigionamento energia'!B613+'Approvvigionamento energia'!I613</f>
        <v>2518.8643306483286</v>
      </c>
      <c r="K613">
        <f>IF(MIN(LCOH!$C$18,J613)&gt;=$P$48*LCOH!$C$18, MIN(LCOH!$C$18,J613),0)</f>
        <v>1500</v>
      </c>
      <c r="L613">
        <f t="shared" si="19"/>
        <v>1018.8643306483286</v>
      </c>
      <c r="M613">
        <f>K613/LCOH!$C$18</f>
        <v>1</v>
      </c>
      <c r="N613">
        <f>K613/LCOH!$C$34</f>
        <v>28.901734104046245</v>
      </c>
    </row>
    <row r="614" spans="1:14" x14ac:dyDescent="0.35">
      <c r="A614">
        <f>'Profilo fotovoltaico'!B616*LCOH!$C$20</f>
        <v>436</v>
      </c>
      <c r="B614">
        <f>'Profilo eolico'!B616*LCOH!$C$21</f>
        <v>86.5</v>
      </c>
      <c r="C614">
        <f>$P$35*'Profilo fotovoltaico'!B616</f>
        <v>3206.6109138032202</v>
      </c>
      <c r="D614">
        <f>$Q$37*'Profilo eolico'!B616</f>
        <v>504.69591837532352</v>
      </c>
      <c r="E614">
        <f>$P$39*'Profilo fotovoltaico'!B616+'Approvvigionamento energia'!$Q$39*'Profilo eolico'!B616</f>
        <v>1180.1746672322977</v>
      </c>
      <c r="F614">
        <f>$P$41*'Profilo fotovoltaico'!B616+'Approvvigionamento energia'!$Q$41*'Profilo eolico'!B616</f>
        <v>1855.6534160892718</v>
      </c>
      <c r="G614">
        <f>$P$43*'Profilo fotovoltaico'!B616+'Approvvigionamento energia'!$Q$43*'Profilo eolico'!B616</f>
        <v>2531.1321649462466</v>
      </c>
      <c r="H614">
        <f t="shared" si="18"/>
        <v>1138.4335154826958</v>
      </c>
      <c r="I614">
        <f>IF(LCOH!$C$28=Menu!$A$1,'Approvvigionamento energia'!C614,0)+IF(LCOH!$C$28=Menu!$A$2,'Approvvigionamento energia'!D614,0)+IF(LCOH!$C$28=Menu!$A$3,'Approvvigionamento energia'!E614,0)+IF(LCOH!$C$28=Menu!$A$4,'Approvvigionamento energia'!F614,0)+IF(LCOH!$C$28=Menu!$A$5,'Approvvigionamento energia'!G614,0)+IF(LCOH!$C$28=Menu!$A$6,'Approvvigionamento energia'!H614,0)</f>
        <v>1855.6534160892718</v>
      </c>
      <c r="J614">
        <f>'Approvvigionamento energia'!A614+'Approvvigionamento energia'!B614+'Approvvigionamento energia'!I614</f>
        <v>2378.1534160892716</v>
      </c>
      <c r="K614">
        <f>IF(MIN(LCOH!$C$18,J614)&gt;=$P$48*LCOH!$C$18, MIN(LCOH!$C$18,J614),0)</f>
        <v>1500</v>
      </c>
      <c r="L614">
        <f t="shared" si="19"/>
        <v>878.15341608927156</v>
      </c>
      <c r="M614">
        <f>K614/LCOH!$C$18</f>
        <v>1</v>
      </c>
      <c r="N614">
        <f>K614/LCOH!$C$34</f>
        <v>28.901734104046245</v>
      </c>
    </row>
    <row r="615" spans="1:14" x14ac:dyDescent="0.35">
      <c r="A615">
        <f>'Profilo fotovoltaico'!B617*LCOH!$C$20</f>
        <v>343</v>
      </c>
      <c r="B615">
        <f>'Profilo eolico'!B617*LCOH!$C$21</f>
        <v>84.6</v>
      </c>
      <c r="C615">
        <f>$P$35*'Profilo fotovoltaico'!B617</f>
        <v>2522.6319803543684</v>
      </c>
      <c r="D615">
        <f>$Q$37*'Profilo eolico'!B617</f>
        <v>493.61011207574995</v>
      </c>
      <c r="E615">
        <f>$P$39*'Profilo fotovoltaico'!B617+'Approvvigionamento energia'!$Q$39*'Profilo eolico'!B617</f>
        <v>1000.8655791454046</v>
      </c>
      <c r="F615">
        <f>$P$41*'Profilo fotovoltaico'!B617+'Approvvigionamento energia'!$Q$41*'Profilo eolico'!B617</f>
        <v>1508.1210462150591</v>
      </c>
      <c r="G615">
        <f>$P$43*'Profilo fotovoltaico'!B617+'Approvvigionamento energia'!$Q$43*'Profilo eolico'!B617</f>
        <v>2015.3765132847141</v>
      </c>
      <c r="H615">
        <f t="shared" si="18"/>
        <v>1138.4335154826958</v>
      </c>
      <c r="I615">
        <f>IF(LCOH!$C$28=Menu!$A$1,'Approvvigionamento energia'!C615,0)+IF(LCOH!$C$28=Menu!$A$2,'Approvvigionamento energia'!D615,0)+IF(LCOH!$C$28=Menu!$A$3,'Approvvigionamento energia'!E615,0)+IF(LCOH!$C$28=Menu!$A$4,'Approvvigionamento energia'!F615,0)+IF(LCOH!$C$28=Menu!$A$5,'Approvvigionamento energia'!G615,0)+IF(LCOH!$C$28=Menu!$A$6,'Approvvigionamento energia'!H615,0)</f>
        <v>1508.1210462150591</v>
      </c>
      <c r="J615">
        <f>'Approvvigionamento energia'!A615+'Approvvigionamento energia'!B615+'Approvvigionamento energia'!I615</f>
        <v>1935.7210462150592</v>
      </c>
      <c r="K615">
        <f>IF(MIN(LCOH!$C$18,J615)&gt;=$P$48*LCOH!$C$18, MIN(LCOH!$C$18,J615),0)</f>
        <v>1500</v>
      </c>
      <c r="L615">
        <f t="shared" si="19"/>
        <v>435.72104621505923</v>
      </c>
      <c r="M615">
        <f>K615/LCOH!$C$18</f>
        <v>1</v>
      </c>
      <c r="N615">
        <f>K615/LCOH!$C$34</f>
        <v>28.901734104046245</v>
      </c>
    </row>
    <row r="616" spans="1:14" x14ac:dyDescent="0.35">
      <c r="A616">
        <f>'Profilo fotovoltaico'!B618*LCOH!$C$20</f>
        <v>198</v>
      </c>
      <c r="B616">
        <f>'Profilo eolico'!B618*LCOH!$C$21</f>
        <v>79.3</v>
      </c>
      <c r="C616">
        <f>$P$35*'Profilo fotovoltaico'!B618</f>
        <v>1456.213213149169</v>
      </c>
      <c r="D616">
        <f>$Q$37*'Profilo eolico'!B618</f>
        <v>462.68654713483414</v>
      </c>
      <c r="E616">
        <f>$P$39*'Profilo fotovoltaico'!B618+'Approvvigionamento energia'!$Q$39*'Profilo eolico'!B618</f>
        <v>711.06821363841777</v>
      </c>
      <c r="F616">
        <f>$P$41*'Profilo fotovoltaico'!B618+'Approvvigionamento energia'!$Q$41*'Profilo eolico'!B618</f>
        <v>959.44988014200158</v>
      </c>
      <c r="G616">
        <f>$P$43*'Profilo fotovoltaico'!B618+'Approvvigionamento energia'!$Q$43*'Profilo eolico'!B618</f>
        <v>1207.8315466455851</v>
      </c>
      <c r="H616">
        <f t="shared" si="18"/>
        <v>1138.4335154826958</v>
      </c>
      <c r="I616">
        <f>IF(LCOH!$C$28=Menu!$A$1,'Approvvigionamento energia'!C616,0)+IF(LCOH!$C$28=Menu!$A$2,'Approvvigionamento energia'!D616,0)+IF(LCOH!$C$28=Menu!$A$3,'Approvvigionamento energia'!E616,0)+IF(LCOH!$C$28=Menu!$A$4,'Approvvigionamento energia'!F616,0)+IF(LCOH!$C$28=Menu!$A$5,'Approvvigionamento energia'!G616,0)+IF(LCOH!$C$28=Menu!$A$6,'Approvvigionamento energia'!H616,0)</f>
        <v>959.44988014200158</v>
      </c>
      <c r="J616">
        <f>'Approvvigionamento energia'!A616+'Approvvigionamento energia'!B616+'Approvvigionamento energia'!I616</f>
        <v>1236.7498801420015</v>
      </c>
      <c r="K616">
        <f>IF(MIN(LCOH!$C$18,J616)&gt;=$P$48*LCOH!$C$18, MIN(LCOH!$C$18,J616),0)</f>
        <v>1236.7498801420015</v>
      </c>
      <c r="L616">
        <f t="shared" si="19"/>
        <v>0</v>
      </c>
      <c r="M616">
        <f>K616/LCOH!$C$18</f>
        <v>0.82449992009466766</v>
      </c>
      <c r="N616">
        <f>K616/LCOH!$C$34</f>
        <v>23.829477459383458</v>
      </c>
    </row>
    <row r="617" spans="1:14" x14ac:dyDescent="0.35">
      <c r="A617">
        <f>'Profilo fotovoltaico'!B619*LCOH!$C$20</f>
        <v>47</v>
      </c>
      <c r="B617">
        <f>'Profilo eolico'!B619*LCOH!$C$21</f>
        <v>80.100000000000009</v>
      </c>
      <c r="C617">
        <f>$P$35*'Profilo fotovoltaico'!B619</f>
        <v>345.66677281823706</v>
      </c>
      <c r="D617">
        <f>$Q$37*'Profilo eolico'!B619</f>
        <v>467.35425505044412</v>
      </c>
      <c r="E617">
        <f>$P$39*'Profilo fotovoltaico'!B619+'Approvvigionamento energia'!$Q$39*'Profilo eolico'!B619</f>
        <v>436.93238449239232</v>
      </c>
      <c r="F617">
        <f>$P$41*'Profilo fotovoltaico'!B619+'Approvvigionamento energia'!$Q$41*'Profilo eolico'!B619</f>
        <v>406.51051393434057</v>
      </c>
      <c r="G617">
        <f>$P$43*'Profilo fotovoltaico'!B619+'Approvvigionamento energia'!$Q$43*'Profilo eolico'!B619</f>
        <v>376.08864337628887</v>
      </c>
      <c r="H617">
        <f t="shared" si="18"/>
        <v>1138.4335154826958</v>
      </c>
      <c r="I617">
        <f>IF(LCOH!$C$28=Menu!$A$1,'Approvvigionamento energia'!C617,0)+IF(LCOH!$C$28=Menu!$A$2,'Approvvigionamento energia'!D617,0)+IF(LCOH!$C$28=Menu!$A$3,'Approvvigionamento energia'!E617,0)+IF(LCOH!$C$28=Menu!$A$4,'Approvvigionamento energia'!F617,0)+IF(LCOH!$C$28=Menu!$A$5,'Approvvigionamento energia'!G617,0)+IF(LCOH!$C$28=Menu!$A$6,'Approvvigionamento energia'!H617,0)</f>
        <v>406.51051393434057</v>
      </c>
      <c r="J617">
        <f>'Approvvigionamento energia'!A617+'Approvvigionamento energia'!B617+'Approvvigionamento energia'!I617</f>
        <v>533.61051393434059</v>
      </c>
      <c r="K617">
        <f>IF(MIN(LCOH!$C$18,J617)&gt;=$P$48*LCOH!$C$18, MIN(LCOH!$C$18,J617),0)</f>
        <v>533.61051393434059</v>
      </c>
      <c r="L617">
        <f t="shared" si="19"/>
        <v>0</v>
      </c>
      <c r="M617">
        <f>K617/LCOH!$C$18</f>
        <v>0.35574034262289372</v>
      </c>
      <c r="N617">
        <f>K617/LCOH!$C$34</f>
        <v>10.281512792569183</v>
      </c>
    </row>
    <row r="618" spans="1:14" x14ac:dyDescent="0.35">
      <c r="A618">
        <f>'Profilo fotovoltaico'!B620*LCOH!$C$20</f>
        <v>0</v>
      </c>
      <c r="B618">
        <f>'Profilo eolico'!B620*LCOH!$C$21</f>
        <v>84.5</v>
      </c>
      <c r="C618">
        <f>$P$35*'Profilo fotovoltaico'!B620</f>
        <v>0</v>
      </c>
      <c r="D618">
        <f>$Q$37*'Profilo eolico'!B620</f>
        <v>493.02664858629873</v>
      </c>
      <c r="E618">
        <f>$P$39*'Profilo fotovoltaico'!B620+'Approvvigionamento energia'!$Q$39*'Profilo eolico'!B620</f>
        <v>369.76998643972405</v>
      </c>
      <c r="F618">
        <f>$P$41*'Profilo fotovoltaico'!B620+'Approvvigionamento energia'!$Q$41*'Profilo eolico'!B620</f>
        <v>246.51332429314937</v>
      </c>
      <c r="G618">
        <f>$P$43*'Profilo fotovoltaico'!B620+'Approvvigionamento energia'!$Q$43*'Profilo eolico'!B620</f>
        <v>123.25666214657468</v>
      </c>
      <c r="H618">
        <f t="shared" si="18"/>
        <v>1138.4335154826958</v>
      </c>
      <c r="I618">
        <f>IF(LCOH!$C$28=Menu!$A$1,'Approvvigionamento energia'!C618,0)+IF(LCOH!$C$28=Menu!$A$2,'Approvvigionamento energia'!D618,0)+IF(LCOH!$C$28=Menu!$A$3,'Approvvigionamento energia'!E618,0)+IF(LCOH!$C$28=Menu!$A$4,'Approvvigionamento energia'!F618,0)+IF(LCOH!$C$28=Menu!$A$5,'Approvvigionamento energia'!G618,0)+IF(LCOH!$C$28=Menu!$A$6,'Approvvigionamento energia'!H618,0)</f>
        <v>246.51332429314937</v>
      </c>
      <c r="J618">
        <f>'Approvvigionamento energia'!A618+'Approvvigionamento energia'!B618+'Approvvigionamento energia'!I618</f>
        <v>331.01332429314937</v>
      </c>
      <c r="K618">
        <f>IF(MIN(LCOH!$C$18,J618)&gt;=$P$48*LCOH!$C$18, MIN(LCOH!$C$18,J618),0)</f>
        <v>0</v>
      </c>
      <c r="L618">
        <f t="shared" si="19"/>
        <v>331.01332429314937</v>
      </c>
      <c r="M618">
        <f>K618/LCOH!$C$18</f>
        <v>0</v>
      </c>
      <c r="N618">
        <f>K618/LCOH!$C$34</f>
        <v>0</v>
      </c>
    </row>
    <row r="619" spans="1:14" x14ac:dyDescent="0.35">
      <c r="A619">
        <f>'Profilo fotovoltaico'!B621*LCOH!$C$20</f>
        <v>0</v>
      </c>
      <c r="B619">
        <f>'Profilo eolico'!B621*LCOH!$C$21</f>
        <v>84</v>
      </c>
      <c r="C619">
        <f>$P$35*'Profilo fotovoltaico'!B621</f>
        <v>0</v>
      </c>
      <c r="D619">
        <f>$Q$37*'Profilo eolico'!B621</f>
        <v>490.10933113904252</v>
      </c>
      <c r="E619">
        <f>$P$39*'Profilo fotovoltaico'!B621+'Approvvigionamento energia'!$Q$39*'Profilo eolico'!B621</f>
        <v>367.58199835428189</v>
      </c>
      <c r="F619">
        <f>$P$41*'Profilo fotovoltaico'!B621+'Approvvigionamento energia'!$Q$41*'Profilo eolico'!B621</f>
        <v>245.05466556952126</v>
      </c>
      <c r="G619">
        <f>$P$43*'Profilo fotovoltaico'!B621+'Approvvigionamento energia'!$Q$43*'Profilo eolico'!B621</f>
        <v>122.52733278476063</v>
      </c>
      <c r="H619">
        <f t="shared" si="18"/>
        <v>1138.4335154826958</v>
      </c>
      <c r="I619">
        <f>IF(LCOH!$C$28=Menu!$A$1,'Approvvigionamento energia'!C619,0)+IF(LCOH!$C$28=Menu!$A$2,'Approvvigionamento energia'!D619,0)+IF(LCOH!$C$28=Menu!$A$3,'Approvvigionamento energia'!E619,0)+IF(LCOH!$C$28=Menu!$A$4,'Approvvigionamento energia'!F619,0)+IF(LCOH!$C$28=Menu!$A$5,'Approvvigionamento energia'!G619,0)+IF(LCOH!$C$28=Menu!$A$6,'Approvvigionamento energia'!H619,0)</f>
        <v>245.05466556952126</v>
      </c>
      <c r="J619">
        <f>'Approvvigionamento energia'!A619+'Approvvigionamento energia'!B619+'Approvvigionamento energia'!I619</f>
        <v>329.05466556952126</v>
      </c>
      <c r="K619">
        <f>IF(MIN(LCOH!$C$18,J619)&gt;=$P$48*LCOH!$C$18, MIN(LCOH!$C$18,J619),0)</f>
        <v>0</v>
      </c>
      <c r="L619">
        <f t="shared" si="19"/>
        <v>329.05466556952126</v>
      </c>
      <c r="M619">
        <f>K619/LCOH!$C$18</f>
        <v>0</v>
      </c>
      <c r="N619">
        <f>K619/LCOH!$C$34</f>
        <v>0</v>
      </c>
    </row>
    <row r="620" spans="1:14" x14ac:dyDescent="0.35">
      <c r="A620">
        <f>'Profilo fotovoltaico'!B622*LCOH!$C$20</f>
        <v>0</v>
      </c>
      <c r="B620">
        <f>'Profilo eolico'!B622*LCOH!$C$21</f>
        <v>92.2</v>
      </c>
      <c r="C620">
        <f>$P$35*'Profilo fotovoltaico'!B622</f>
        <v>0</v>
      </c>
      <c r="D620">
        <f>$Q$37*'Profilo eolico'!B622</f>
        <v>537.95333727404432</v>
      </c>
      <c r="E620">
        <f>$P$39*'Profilo fotovoltaico'!B622+'Approvvigionamento energia'!$Q$39*'Profilo eolico'!B622</f>
        <v>403.46500295553324</v>
      </c>
      <c r="F620">
        <f>$P$41*'Profilo fotovoltaico'!B622+'Approvvigionamento energia'!$Q$41*'Profilo eolico'!B622</f>
        <v>268.97666863702216</v>
      </c>
      <c r="G620">
        <f>$P$43*'Profilo fotovoltaico'!B622+'Approvvigionamento energia'!$Q$43*'Profilo eolico'!B622</f>
        <v>134.48833431851108</v>
      </c>
      <c r="H620">
        <f t="shared" si="18"/>
        <v>1138.4335154826958</v>
      </c>
      <c r="I620">
        <f>IF(LCOH!$C$28=Menu!$A$1,'Approvvigionamento energia'!C620,0)+IF(LCOH!$C$28=Menu!$A$2,'Approvvigionamento energia'!D620,0)+IF(LCOH!$C$28=Menu!$A$3,'Approvvigionamento energia'!E620,0)+IF(LCOH!$C$28=Menu!$A$4,'Approvvigionamento energia'!F620,0)+IF(LCOH!$C$28=Menu!$A$5,'Approvvigionamento energia'!G620,0)+IF(LCOH!$C$28=Menu!$A$6,'Approvvigionamento energia'!H620,0)</f>
        <v>268.97666863702216</v>
      </c>
      <c r="J620">
        <f>'Approvvigionamento energia'!A620+'Approvvigionamento energia'!B620+'Approvvigionamento energia'!I620</f>
        <v>361.17666863702215</v>
      </c>
      <c r="K620">
        <f>IF(MIN(LCOH!$C$18,J620)&gt;=$P$48*LCOH!$C$18, MIN(LCOH!$C$18,J620),0)</f>
        <v>0</v>
      </c>
      <c r="L620">
        <f t="shared" si="19"/>
        <v>361.17666863702215</v>
      </c>
      <c r="M620">
        <f>K620/LCOH!$C$18</f>
        <v>0</v>
      </c>
      <c r="N620">
        <f>K620/LCOH!$C$34</f>
        <v>0</v>
      </c>
    </row>
    <row r="621" spans="1:14" x14ac:dyDescent="0.35">
      <c r="A621">
        <f>'Profilo fotovoltaico'!B623*LCOH!$C$20</f>
        <v>0</v>
      </c>
      <c r="B621">
        <f>'Profilo eolico'!B623*LCOH!$C$21</f>
        <v>108.10000000000001</v>
      </c>
      <c r="C621">
        <f>$P$35*'Profilo fotovoltaico'!B623</f>
        <v>0</v>
      </c>
      <c r="D621">
        <f>$Q$37*'Profilo eolico'!B623</f>
        <v>630.72403209679169</v>
      </c>
      <c r="E621">
        <f>$P$39*'Profilo fotovoltaico'!B623+'Approvvigionamento energia'!$Q$39*'Profilo eolico'!B623</f>
        <v>473.04302407259371</v>
      </c>
      <c r="F621">
        <f>$P$41*'Profilo fotovoltaico'!B623+'Approvvigionamento energia'!$Q$41*'Profilo eolico'!B623</f>
        <v>315.36201604839584</v>
      </c>
      <c r="G621">
        <f>$P$43*'Profilo fotovoltaico'!B623+'Approvvigionamento energia'!$Q$43*'Profilo eolico'!B623</f>
        <v>157.68100802419792</v>
      </c>
      <c r="H621">
        <f t="shared" si="18"/>
        <v>1138.4335154826958</v>
      </c>
      <c r="I621">
        <f>IF(LCOH!$C$28=Menu!$A$1,'Approvvigionamento energia'!C621,0)+IF(LCOH!$C$28=Menu!$A$2,'Approvvigionamento energia'!D621,0)+IF(LCOH!$C$28=Menu!$A$3,'Approvvigionamento energia'!E621,0)+IF(LCOH!$C$28=Menu!$A$4,'Approvvigionamento energia'!F621,0)+IF(LCOH!$C$28=Menu!$A$5,'Approvvigionamento energia'!G621,0)+IF(LCOH!$C$28=Menu!$A$6,'Approvvigionamento energia'!H621,0)</f>
        <v>315.36201604839584</v>
      </c>
      <c r="J621">
        <f>'Approvvigionamento energia'!A621+'Approvvigionamento energia'!B621+'Approvvigionamento energia'!I621</f>
        <v>423.46201604839587</v>
      </c>
      <c r="K621">
        <f>IF(MIN(LCOH!$C$18,J621)&gt;=$P$48*LCOH!$C$18, MIN(LCOH!$C$18,J621),0)</f>
        <v>423.46201604839587</v>
      </c>
      <c r="L621">
        <f t="shared" si="19"/>
        <v>0</v>
      </c>
      <c r="M621">
        <f>K621/LCOH!$C$18</f>
        <v>0.28230801069893058</v>
      </c>
      <c r="N621">
        <f>K621/LCOH!$C$34</f>
        <v>8.1591910606627334</v>
      </c>
    </row>
    <row r="622" spans="1:14" x14ac:dyDescent="0.35">
      <c r="A622">
        <f>'Profilo fotovoltaico'!B624*LCOH!$C$20</f>
        <v>0</v>
      </c>
      <c r="B622">
        <f>'Profilo eolico'!B624*LCOH!$C$21</f>
        <v>120.3</v>
      </c>
      <c r="C622">
        <f>$P$35*'Profilo fotovoltaico'!B624</f>
        <v>0</v>
      </c>
      <c r="D622">
        <f>$Q$37*'Profilo eolico'!B624</f>
        <v>701.90657780984304</v>
      </c>
      <c r="E622">
        <f>$P$39*'Profilo fotovoltaico'!B624+'Approvvigionamento energia'!$Q$39*'Profilo eolico'!B624</f>
        <v>526.42993335738231</v>
      </c>
      <c r="F622">
        <f>$P$41*'Profilo fotovoltaico'!B624+'Approvvigionamento energia'!$Q$41*'Profilo eolico'!B624</f>
        <v>350.95328890492152</v>
      </c>
      <c r="G622">
        <f>$P$43*'Profilo fotovoltaico'!B624+'Approvvigionamento energia'!$Q$43*'Profilo eolico'!B624</f>
        <v>175.47664445246076</v>
      </c>
      <c r="H622">
        <f t="shared" si="18"/>
        <v>1138.4335154826958</v>
      </c>
      <c r="I622">
        <f>IF(LCOH!$C$28=Menu!$A$1,'Approvvigionamento energia'!C622,0)+IF(LCOH!$C$28=Menu!$A$2,'Approvvigionamento energia'!D622,0)+IF(LCOH!$C$28=Menu!$A$3,'Approvvigionamento energia'!E622,0)+IF(LCOH!$C$28=Menu!$A$4,'Approvvigionamento energia'!F622,0)+IF(LCOH!$C$28=Menu!$A$5,'Approvvigionamento energia'!G622,0)+IF(LCOH!$C$28=Menu!$A$6,'Approvvigionamento energia'!H622,0)</f>
        <v>350.95328890492152</v>
      </c>
      <c r="J622">
        <f>'Approvvigionamento energia'!A622+'Approvvigionamento energia'!B622+'Approvvigionamento energia'!I622</f>
        <v>471.25328890492153</v>
      </c>
      <c r="K622">
        <f>IF(MIN(LCOH!$C$18,J622)&gt;=$P$48*LCOH!$C$18, MIN(LCOH!$C$18,J622),0)</f>
        <v>471.25328890492153</v>
      </c>
      <c r="L622">
        <f t="shared" si="19"/>
        <v>0</v>
      </c>
      <c r="M622">
        <f>K622/LCOH!$C$18</f>
        <v>0.3141688592699477</v>
      </c>
      <c r="N622">
        <f>K622/LCOH!$C$34</f>
        <v>9.0800248343915513</v>
      </c>
    </row>
    <row r="623" spans="1:14" x14ac:dyDescent="0.35">
      <c r="A623">
        <f>'Profilo fotovoltaico'!B625*LCOH!$C$20</f>
        <v>0</v>
      </c>
      <c r="B623">
        <f>'Profilo eolico'!B625*LCOH!$C$21</f>
        <v>120.6</v>
      </c>
      <c r="C623">
        <f>$P$35*'Profilo fotovoltaico'!B625</f>
        <v>0</v>
      </c>
      <c r="D623">
        <f>$Q$37*'Profilo eolico'!B625</f>
        <v>703.6569682781967</v>
      </c>
      <c r="E623">
        <f>$P$39*'Profilo fotovoltaico'!B625+'Approvvigionamento energia'!$Q$39*'Profilo eolico'!B625</f>
        <v>527.74272620864758</v>
      </c>
      <c r="F623">
        <f>$P$41*'Profilo fotovoltaico'!B625+'Approvvigionamento energia'!$Q$41*'Profilo eolico'!B625</f>
        <v>351.82848413909835</v>
      </c>
      <c r="G623">
        <f>$P$43*'Profilo fotovoltaico'!B625+'Approvvigionamento energia'!$Q$43*'Profilo eolico'!B625</f>
        <v>175.91424206954918</v>
      </c>
      <c r="H623">
        <f t="shared" si="18"/>
        <v>1138.4335154826958</v>
      </c>
      <c r="I623">
        <f>IF(LCOH!$C$28=Menu!$A$1,'Approvvigionamento energia'!C623,0)+IF(LCOH!$C$28=Menu!$A$2,'Approvvigionamento energia'!D623,0)+IF(LCOH!$C$28=Menu!$A$3,'Approvvigionamento energia'!E623,0)+IF(LCOH!$C$28=Menu!$A$4,'Approvvigionamento energia'!F623,0)+IF(LCOH!$C$28=Menu!$A$5,'Approvvigionamento energia'!G623,0)+IF(LCOH!$C$28=Menu!$A$6,'Approvvigionamento energia'!H623,0)</f>
        <v>351.82848413909835</v>
      </c>
      <c r="J623">
        <f>'Approvvigionamento energia'!A623+'Approvvigionamento energia'!B623+'Approvvigionamento energia'!I623</f>
        <v>472.42848413909837</v>
      </c>
      <c r="K623">
        <f>IF(MIN(LCOH!$C$18,J623)&gt;=$P$48*LCOH!$C$18, MIN(LCOH!$C$18,J623),0)</f>
        <v>472.42848413909837</v>
      </c>
      <c r="L623">
        <f t="shared" si="19"/>
        <v>0</v>
      </c>
      <c r="M623">
        <f>K623/LCOH!$C$18</f>
        <v>0.31495232275939894</v>
      </c>
      <c r="N623">
        <f>K623/LCOH!$C$34</f>
        <v>9.1026682878438994</v>
      </c>
    </row>
    <row r="624" spans="1:14" x14ac:dyDescent="0.35">
      <c r="A624">
        <f>'Profilo fotovoltaico'!B626*LCOH!$C$20</f>
        <v>0</v>
      </c>
      <c r="B624">
        <f>'Profilo eolico'!B626*LCOH!$C$21</f>
        <v>108.7</v>
      </c>
      <c r="C624">
        <f>$P$35*'Profilo fotovoltaico'!B626</f>
        <v>0</v>
      </c>
      <c r="D624">
        <f>$Q$37*'Profilo eolico'!B626</f>
        <v>634.22481303349912</v>
      </c>
      <c r="E624">
        <f>$P$39*'Profilo fotovoltaico'!B626+'Approvvigionamento energia'!$Q$39*'Profilo eolico'!B626</f>
        <v>475.66860977512431</v>
      </c>
      <c r="F624">
        <f>$P$41*'Profilo fotovoltaico'!B626+'Approvvigionamento energia'!$Q$41*'Profilo eolico'!B626</f>
        <v>317.11240651674956</v>
      </c>
      <c r="G624">
        <f>$P$43*'Profilo fotovoltaico'!B626+'Approvvigionamento energia'!$Q$43*'Profilo eolico'!B626</f>
        <v>158.55620325837478</v>
      </c>
      <c r="H624">
        <f t="shared" si="18"/>
        <v>1138.4335154826958</v>
      </c>
      <c r="I624">
        <f>IF(LCOH!$C$28=Menu!$A$1,'Approvvigionamento energia'!C624,0)+IF(LCOH!$C$28=Menu!$A$2,'Approvvigionamento energia'!D624,0)+IF(LCOH!$C$28=Menu!$A$3,'Approvvigionamento energia'!E624,0)+IF(LCOH!$C$28=Menu!$A$4,'Approvvigionamento energia'!F624,0)+IF(LCOH!$C$28=Menu!$A$5,'Approvvigionamento energia'!G624,0)+IF(LCOH!$C$28=Menu!$A$6,'Approvvigionamento energia'!H624,0)</f>
        <v>317.11240651674956</v>
      </c>
      <c r="J624">
        <f>'Approvvigionamento energia'!A624+'Approvvigionamento energia'!B624+'Approvvigionamento energia'!I624</f>
        <v>425.81240651674955</v>
      </c>
      <c r="K624">
        <f>IF(MIN(LCOH!$C$18,J624)&gt;=$P$48*LCOH!$C$18, MIN(LCOH!$C$18,J624),0)</f>
        <v>425.81240651674955</v>
      </c>
      <c r="L624">
        <f t="shared" si="19"/>
        <v>0</v>
      </c>
      <c r="M624">
        <f>K624/LCOH!$C$18</f>
        <v>0.28387493767783301</v>
      </c>
      <c r="N624">
        <f>K624/LCOH!$C$34</f>
        <v>8.2044779675674295</v>
      </c>
    </row>
    <row r="625" spans="1:14" x14ac:dyDescent="0.35">
      <c r="A625">
        <f>'Profilo fotovoltaico'!B627*LCOH!$C$20</f>
        <v>0</v>
      </c>
      <c r="B625">
        <f>'Profilo eolico'!B627*LCOH!$C$21</f>
        <v>93.399999999999991</v>
      </c>
      <c r="C625">
        <f>$P$35*'Profilo fotovoltaico'!B627</f>
        <v>0</v>
      </c>
      <c r="D625">
        <f>$Q$37*'Profilo eolico'!B627</f>
        <v>544.95489914745917</v>
      </c>
      <c r="E625">
        <f>$P$39*'Profilo fotovoltaico'!B627+'Approvvigionamento energia'!$Q$39*'Profilo eolico'!B627</f>
        <v>408.71617436059438</v>
      </c>
      <c r="F625">
        <f>$P$41*'Profilo fotovoltaico'!B627+'Approvvigionamento energia'!$Q$41*'Profilo eolico'!B627</f>
        <v>272.47744957372959</v>
      </c>
      <c r="G625">
        <f>$P$43*'Profilo fotovoltaico'!B627+'Approvvigionamento energia'!$Q$43*'Profilo eolico'!B627</f>
        <v>136.23872478686479</v>
      </c>
      <c r="H625">
        <f t="shared" si="18"/>
        <v>1138.4335154826958</v>
      </c>
      <c r="I625">
        <f>IF(LCOH!$C$28=Menu!$A$1,'Approvvigionamento energia'!C625,0)+IF(LCOH!$C$28=Menu!$A$2,'Approvvigionamento energia'!D625,0)+IF(LCOH!$C$28=Menu!$A$3,'Approvvigionamento energia'!E625,0)+IF(LCOH!$C$28=Menu!$A$4,'Approvvigionamento energia'!F625,0)+IF(LCOH!$C$28=Menu!$A$5,'Approvvigionamento energia'!G625,0)+IF(LCOH!$C$28=Menu!$A$6,'Approvvigionamento energia'!H625,0)</f>
        <v>272.47744957372959</v>
      </c>
      <c r="J625">
        <f>'Approvvigionamento energia'!A625+'Approvvigionamento energia'!B625+'Approvvigionamento energia'!I625</f>
        <v>365.87744957372956</v>
      </c>
      <c r="K625">
        <f>IF(MIN(LCOH!$C$18,J625)&gt;=$P$48*LCOH!$C$18, MIN(LCOH!$C$18,J625),0)</f>
        <v>0</v>
      </c>
      <c r="L625">
        <f t="shared" si="19"/>
        <v>365.87744957372956</v>
      </c>
      <c r="M625">
        <f>K625/LCOH!$C$18</f>
        <v>0</v>
      </c>
      <c r="N625">
        <f>K625/LCOH!$C$34</f>
        <v>0</v>
      </c>
    </row>
    <row r="626" spans="1:14" x14ac:dyDescent="0.35">
      <c r="A626">
        <f>'Profilo fotovoltaico'!B628*LCOH!$C$20</f>
        <v>0</v>
      </c>
      <c r="B626">
        <f>'Profilo eolico'!B628*LCOH!$C$21</f>
        <v>77.600000000000009</v>
      </c>
      <c r="C626">
        <f>$P$35*'Profilo fotovoltaico'!B628</f>
        <v>0</v>
      </c>
      <c r="D626">
        <f>$Q$37*'Profilo eolico'!B628</f>
        <v>452.76766781416308</v>
      </c>
      <c r="E626">
        <f>$P$39*'Profilo fotovoltaico'!B628+'Approvvigionamento energia'!$Q$39*'Profilo eolico'!B628</f>
        <v>339.57575086062229</v>
      </c>
      <c r="F626">
        <f>$P$41*'Profilo fotovoltaico'!B628+'Approvvigionamento energia'!$Q$41*'Profilo eolico'!B628</f>
        <v>226.38383390708154</v>
      </c>
      <c r="G626">
        <f>$P$43*'Profilo fotovoltaico'!B628+'Approvvigionamento energia'!$Q$43*'Profilo eolico'!B628</f>
        <v>113.19191695354077</v>
      </c>
      <c r="H626">
        <f t="shared" si="18"/>
        <v>1138.4335154826958</v>
      </c>
      <c r="I626">
        <f>IF(LCOH!$C$28=Menu!$A$1,'Approvvigionamento energia'!C626,0)+IF(LCOH!$C$28=Menu!$A$2,'Approvvigionamento energia'!D626,0)+IF(LCOH!$C$28=Menu!$A$3,'Approvvigionamento energia'!E626,0)+IF(LCOH!$C$28=Menu!$A$4,'Approvvigionamento energia'!F626,0)+IF(LCOH!$C$28=Menu!$A$5,'Approvvigionamento energia'!G626,0)+IF(LCOH!$C$28=Menu!$A$6,'Approvvigionamento energia'!H626,0)</f>
        <v>226.38383390708154</v>
      </c>
      <c r="J626">
        <f>'Approvvigionamento energia'!A626+'Approvvigionamento energia'!B626+'Approvvigionamento energia'!I626</f>
        <v>303.98383390708153</v>
      </c>
      <c r="K626">
        <f>IF(MIN(LCOH!$C$18,J626)&gt;=$P$48*LCOH!$C$18, MIN(LCOH!$C$18,J626),0)</f>
        <v>0</v>
      </c>
      <c r="L626">
        <f t="shared" si="19"/>
        <v>303.98383390708153</v>
      </c>
      <c r="M626">
        <f>K626/LCOH!$C$18</f>
        <v>0</v>
      </c>
      <c r="N626">
        <f>K626/LCOH!$C$34</f>
        <v>0</v>
      </c>
    </row>
    <row r="627" spans="1:14" x14ac:dyDescent="0.35">
      <c r="A627">
        <f>'Profilo fotovoltaico'!B629*LCOH!$C$20</f>
        <v>0</v>
      </c>
      <c r="B627">
        <f>'Profilo eolico'!B629*LCOH!$C$21</f>
        <v>66.5</v>
      </c>
      <c r="C627">
        <f>$P$35*'Profilo fotovoltaico'!B629</f>
        <v>0</v>
      </c>
      <c r="D627">
        <f>$Q$37*'Profilo eolico'!B629</f>
        <v>388.00322048507536</v>
      </c>
      <c r="E627">
        <f>$P$39*'Profilo fotovoltaico'!B629+'Approvvigionamento energia'!$Q$39*'Profilo eolico'!B629</f>
        <v>291.00241536380651</v>
      </c>
      <c r="F627">
        <f>$P$41*'Profilo fotovoltaico'!B629+'Approvvigionamento energia'!$Q$41*'Profilo eolico'!B629</f>
        <v>194.00161024253768</v>
      </c>
      <c r="G627">
        <f>$P$43*'Profilo fotovoltaico'!B629+'Approvvigionamento energia'!$Q$43*'Profilo eolico'!B629</f>
        <v>97.00080512126884</v>
      </c>
      <c r="H627">
        <f t="shared" si="18"/>
        <v>1138.4335154826958</v>
      </c>
      <c r="I627">
        <f>IF(LCOH!$C$28=Menu!$A$1,'Approvvigionamento energia'!C627,0)+IF(LCOH!$C$28=Menu!$A$2,'Approvvigionamento energia'!D627,0)+IF(LCOH!$C$28=Menu!$A$3,'Approvvigionamento energia'!E627,0)+IF(LCOH!$C$28=Menu!$A$4,'Approvvigionamento energia'!F627,0)+IF(LCOH!$C$28=Menu!$A$5,'Approvvigionamento energia'!G627,0)+IF(LCOH!$C$28=Menu!$A$6,'Approvvigionamento energia'!H627,0)</f>
        <v>194.00161024253768</v>
      </c>
      <c r="J627">
        <f>'Approvvigionamento energia'!A627+'Approvvigionamento energia'!B627+'Approvvigionamento energia'!I627</f>
        <v>260.50161024253771</v>
      </c>
      <c r="K627">
        <f>IF(MIN(LCOH!$C$18,J627)&gt;=$P$48*LCOH!$C$18, MIN(LCOH!$C$18,J627),0)</f>
        <v>0</v>
      </c>
      <c r="L627">
        <f t="shared" si="19"/>
        <v>260.50161024253771</v>
      </c>
      <c r="M627">
        <f>K627/LCOH!$C$18</f>
        <v>0</v>
      </c>
      <c r="N627">
        <f>K627/LCOH!$C$34</f>
        <v>0</v>
      </c>
    </row>
    <row r="628" spans="1:14" x14ac:dyDescent="0.35">
      <c r="A628">
        <f>'Profilo fotovoltaico'!B630*LCOH!$C$20</f>
        <v>0</v>
      </c>
      <c r="B628">
        <f>'Profilo eolico'!B630*LCOH!$C$21</f>
        <v>62.199999999999996</v>
      </c>
      <c r="C628">
        <f>$P$35*'Profilo fotovoltaico'!B630</f>
        <v>0</v>
      </c>
      <c r="D628">
        <f>$Q$37*'Profilo eolico'!B630</f>
        <v>362.91429043867197</v>
      </c>
      <c r="E628">
        <f>$P$39*'Profilo fotovoltaico'!B630+'Approvvigionamento energia'!$Q$39*'Profilo eolico'!B630</f>
        <v>272.18571782900398</v>
      </c>
      <c r="F628">
        <f>$P$41*'Profilo fotovoltaico'!B630+'Approvvigionamento energia'!$Q$41*'Profilo eolico'!B630</f>
        <v>181.45714521933598</v>
      </c>
      <c r="G628">
        <f>$P$43*'Profilo fotovoltaico'!B630+'Approvvigionamento energia'!$Q$43*'Profilo eolico'!B630</f>
        <v>90.728572609667992</v>
      </c>
      <c r="H628">
        <f t="shared" si="18"/>
        <v>1138.4335154826958</v>
      </c>
      <c r="I628">
        <f>IF(LCOH!$C$28=Menu!$A$1,'Approvvigionamento energia'!C628,0)+IF(LCOH!$C$28=Menu!$A$2,'Approvvigionamento energia'!D628,0)+IF(LCOH!$C$28=Menu!$A$3,'Approvvigionamento energia'!E628,0)+IF(LCOH!$C$28=Menu!$A$4,'Approvvigionamento energia'!F628,0)+IF(LCOH!$C$28=Menu!$A$5,'Approvvigionamento energia'!G628,0)+IF(LCOH!$C$28=Menu!$A$6,'Approvvigionamento energia'!H628,0)</f>
        <v>181.45714521933598</v>
      </c>
      <c r="J628">
        <f>'Approvvigionamento energia'!A628+'Approvvigionamento energia'!B628+'Approvvigionamento energia'!I628</f>
        <v>243.65714521933597</v>
      </c>
      <c r="K628">
        <f>IF(MIN(LCOH!$C$18,J628)&gt;=$P$48*LCOH!$C$18, MIN(LCOH!$C$18,J628),0)</f>
        <v>0</v>
      </c>
      <c r="L628">
        <f t="shared" si="19"/>
        <v>243.65714521933597</v>
      </c>
      <c r="M628">
        <f>K628/LCOH!$C$18</f>
        <v>0</v>
      </c>
      <c r="N628">
        <f>K628/LCOH!$C$34</f>
        <v>0</v>
      </c>
    </row>
    <row r="629" spans="1:14" x14ac:dyDescent="0.35">
      <c r="A629">
        <f>'Profilo fotovoltaico'!B631*LCOH!$C$20</f>
        <v>0</v>
      </c>
      <c r="B629">
        <f>'Profilo eolico'!B631*LCOH!$C$21</f>
        <v>56.7</v>
      </c>
      <c r="C629">
        <f>$P$35*'Profilo fotovoltaico'!B631</f>
        <v>0</v>
      </c>
      <c r="D629">
        <f>$Q$37*'Profilo eolico'!B631</f>
        <v>330.82379851885372</v>
      </c>
      <c r="E629">
        <f>$P$39*'Profilo fotovoltaico'!B631+'Approvvigionamento energia'!$Q$39*'Profilo eolico'!B631</f>
        <v>248.11784888914028</v>
      </c>
      <c r="F629">
        <f>$P$41*'Profilo fotovoltaico'!B631+'Approvvigionamento energia'!$Q$41*'Profilo eolico'!B631</f>
        <v>165.41189925942686</v>
      </c>
      <c r="G629">
        <f>$P$43*'Profilo fotovoltaico'!B631+'Approvvigionamento energia'!$Q$43*'Profilo eolico'!B631</f>
        <v>82.70594962971343</v>
      </c>
      <c r="H629">
        <f t="shared" si="18"/>
        <v>1138.4335154826958</v>
      </c>
      <c r="I629">
        <f>IF(LCOH!$C$28=Menu!$A$1,'Approvvigionamento energia'!C629,0)+IF(LCOH!$C$28=Menu!$A$2,'Approvvigionamento energia'!D629,0)+IF(LCOH!$C$28=Menu!$A$3,'Approvvigionamento energia'!E629,0)+IF(LCOH!$C$28=Menu!$A$4,'Approvvigionamento energia'!F629,0)+IF(LCOH!$C$28=Menu!$A$5,'Approvvigionamento energia'!G629,0)+IF(LCOH!$C$28=Menu!$A$6,'Approvvigionamento energia'!H629,0)</f>
        <v>165.41189925942686</v>
      </c>
      <c r="J629">
        <f>'Approvvigionamento energia'!A629+'Approvvigionamento energia'!B629+'Approvvigionamento energia'!I629</f>
        <v>222.11189925942688</v>
      </c>
      <c r="K629">
        <f>IF(MIN(LCOH!$C$18,J629)&gt;=$P$48*LCOH!$C$18, MIN(LCOH!$C$18,J629),0)</f>
        <v>0</v>
      </c>
      <c r="L629">
        <f t="shared" si="19"/>
        <v>222.11189925942688</v>
      </c>
      <c r="M629">
        <f>K629/LCOH!$C$18</f>
        <v>0</v>
      </c>
      <c r="N629">
        <f>K629/LCOH!$C$34</f>
        <v>0</v>
      </c>
    </row>
    <row r="630" spans="1:14" x14ac:dyDescent="0.35">
      <c r="A630">
        <f>'Profilo fotovoltaico'!B632*LCOH!$C$20</f>
        <v>0</v>
      </c>
      <c r="B630">
        <f>'Profilo eolico'!B632*LCOH!$C$21</f>
        <v>50.5</v>
      </c>
      <c r="C630">
        <f>$P$35*'Profilo fotovoltaico'!B632</f>
        <v>0</v>
      </c>
      <c r="D630">
        <f>$Q$37*'Profilo eolico'!B632</f>
        <v>294.64906217287677</v>
      </c>
      <c r="E630">
        <f>$P$39*'Profilo fotovoltaico'!B632+'Approvvigionamento energia'!$Q$39*'Profilo eolico'!B632</f>
        <v>220.98679662965756</v>
      </c>
      <c r="F630">
        <f>$P$41*'Profilo fotovoltaico'!B632+'Approvvigionamento energia'!$Q$41*'Profilo eolico'!B632</f>
        <v>147.32453108643838</v>
      </c>
      <c r="G630">
        <f>$P$43*'Profilo fotovoltaico'!B632+'Approvvigionamento energia'!$Q$43*'Profilo eolico'!B632</f>
        <v>73.662265543219192</v>
      </c>
      <c r="H630">
        <f t="shared" si="18"/>
        <v>1138.4335154826958</v>
      </c>
      <c r="I630">
        <f>IF(LCOH!$C$28=Menu!$A$1,'Approvvigionamento energia'!C630,0)+IF(LCOH!$C$28=Menu!$A$2,'Approvvigionamento energia'!D630,0)+IF(LCOH!$C$28=Menu!$A$3,'Approvvigionamento energia'!E630,0)+IF(LCOH!$C$28=Menu!$A$4,'Approvvigionamento energia'!F630,0)+IF(LCOH!$C$28=Menu!$A$5,'Approvvigionamento energia'!G630,0)+IF(LCOH!$C$28=Menu!$A$6,'Approvvigionamento energia'!H630,0)</f>
        <v>147.32453108643838</v>
      </c>
      <c r="J630">
        <f>'Approvvigionamento energia'!A630+'Approvvigionamento energia'!B630+'Approvvigionamento energia'!I630</f>
        <v>197.82453108643838</v>
      </c>
      <c r="K630">
        <f>IF(MIN(LCOH!$C$18,J630)&gt;=$P$48*LCOH!$C$18, MIN(LCOH!$C$18,J630),0)</f>
        <v>0</v>
      </c>
      <c r="L630">
        <f t="shared" si="19"/>
        <v>197.82453108643838</v>
      </c>
      <c r="M630">
        <f>K630/LCOH!$C$18</f>
        <v>0</v>
      </c>
      <c r="N630">
        <f>K630/LCOH!$C$34</f>
        <v>0</v>
      </c>
    </row>
    <row r="631" spans="1:14" x14ac:dyDescent="0.35">
      <c r="A631">
        <f>'Profilo fotovoltaico'!B633*LCOH!$C$20</f>
        <v>0</v>
      </c>
      <c r="B631">
        <f>'Profilo eolico'!B633*LCOH!$C$21</f>
        <v>46.199999999999996</v>
      </c>
      <c r="C631">
        <f>$P$35*'Profilo fotovoltaico'!B633</f>
        <v>0</v>
      </c>
      <c r="D631">
        <f>$Q$37*'Profilo eolico'!B633</f>
        <v>269.56013212647338</v>
      </c>
      <c r="E631">
        <f>$P$39*'Profilo fotovoltaico'!B633+'Approvvigionamento energia'!$Q$39*'Profilo eolico'!B633</f>
        <v>202.17009909485503</v>
      </c>
      <c r="F631">
        <f>$P$41*'Profilo fotovoltaico'!B633+'Approvvigionamento energia'!$Q$41*'Profilo eolico'!B633</f>
        <v>134.78006606323669</v>
      </c>
      <c r="G631">
        <f>$P$43*'Profilo fotovoltaico'!B633+'Approvvigionamento energia'!$Q$43*'Profilo eolico'!B633</f>
        <v>67.390033031618344</v>
      </c>
      <c r="H631">
        <f t="shared" si="18"/>
        <v>1138.4335154826958</v>
      </c>
      <c r="I631">
        <f>IF(LCOH!$C$28=Menu!$A$1,'Approvvigionamento energia'!C631,0)+IF(LCOH!$C$28=Menu!$A$2,'Approvvigionamento energia'!D631,0)+IF(LCOH!$C$28=Menu!$A$3,'Approvvigionamento energia'!E631,0)+IF(LCOH!$C$28=Menu!$A$4,'Approvvigionamento energia'!F631,0)+IF(LCOH!$C$28=Menu!$A$5,'Approvvigionamento energia'!G631,0)+IF(LCOH!$C$28=Menu!$A$6,'Approvvigionamento energia'!H631,0)</f>
        <v>134.78006606323669</v>
      </c>
      <c r="J631">
        <f>'Approvvigionamento energia'!A631+'Approvvigionamento energia'!B631+'Approvvigionamento energia'!I631</f>
        <v>180.98006606323668</v>
      </c>
      <c r="K631">
        <f>IF(MIN(LCOH!$C$18,J631)&gt;=$P$48*LCOH!$C$18, MIN(LCOH!$C$18,J631),0)</f>
        <v>0</v>
      </c>
      <c r="L631">
        <f t="shared" si="19"/>
        <v>180.98006606323668</v>
      </c>
      <c r="M631">
        <f>K631/LCOH!$C$18</f>
        <v>0</v>
      </c>
      <c r="N631">
        <f>K631/LCOH!$C$34</f>
        <v>0</v>
      </c>
    </row>
    <row r="632" spans="1:14" x14ac:dyDescent="0.35">
      <c r="A632">
        <f>'Profilo fotovoltaico'!B634*LCOH!$C$20</f>
        <v>23</v>
      </c>
      <c r="B632">
        <f>'Profilo eolico'!B634*LCOH!$C$21</f>
        <v>41.7</v>
      </c>
      <c r="C632">
        <f>$P$35*'Profilo fotovoltaico'!B634</f>
        <v>169.15608031530749</v>
      </c>
      <c r="D632">
        <f>$Q$37*'Profilo eolico'!B634</f>
        <v>243.30427510116755</v>
      </c>
      <c r="E632">
        <f>$P$39*'Profilo fotovoltaico'!B634+'Approvvigionamento energia'!$Q$39*'Profilo eolico'!B634</f>
        <v>224.76722640470251</v>
      </c>
      <c r="F632">
        <f>$P$41*'Profilo fotovoltaico'!B634+'Approvvigionamento energia'!$Q$41*'Profilo eolico'!B634</f>
        <v>206.23017770823753</v>
      </c>
      <c r="G632">
        <f>$P$43*'Profilo fotovoltaico'!B634+'Approvvigionamento energia'!$Q$43*'Profilo eolico'!B634</f>
        <v>187.6931290117725</v>
      </c>
      <c r="H632">
        <f t="shared" si="18"/>
        <v>1138.4335154826958</v>
      </c>
      <c r="I632">
        <f>IF(LCOH!$C$28=Menu!$A$1,'Approvvigionamento energia'!C632,0)+IF(LCOH!$C$28=Menu!$A$2,'Approvvigionamento energia'!D632,0)+IF(LCOH!$C$28=Menu!$A$3,'Approvvigionamento energia'!E632,0)+IF(LCOH!$C$28=Menu!$A$4,'Approvvigionamento energia'!F632,0)+IF(LCOH!$C$28=Menu!$A$5,'Approvvigionamento energia'!G632,0)+IF(LCOH!$C$28=Menu!$A$6,'Approvvigionamento energia'!H632,0)</f>
        <v>206.23017770823753</v>
      </c>
      <c r="J632">
        <f>'Approvvigionamento energia'!A632+'Approvvigionamento energia'!B632+'Approvvigionamento energia'!I632</f>
        <v>270.93017770823752</v>
      </c>
      <c r="K632">
        <f>IF(MIN(LCOH!$C$18,J632)&gt;=$P$48*LCOH!$C$18, MIN(LCOH!$C$18,J632),0)</f>
        <v>0</v>
      </c>
      <c r="L632">
        <f t="shared" si="19"/>
        <v>270.93017770823752</v>
      </c>
      <c r="M632">
        <f>K632/LCOH!$C$18</f>
        <v>0</v>
      </c>
      <c r="N632">
        <f>K632/LCOH!$C$34</f>
        <v>0</v>
      </c>
    </row>
    <row r="633" spans="1:14" x14ac:dyDescent="0.35">
      <c r="A633">
        <f>'Profilo fotovoltaico'!B635*LCOH!$C$20</f>
        <v>146</v>
      </c>
      <c r="B633">
        <f>'Profilo eolico'!B635*LCOH!$C$21</f>
        <v>30.4</v>
      </c>
      <c r="C633">
        <f>$P$35*'Profilo fotovoltaico'!B635</f>
        <v>1073.7733793928214</v>
      </c>
      <c r="D633">
        <f>$Q$37*'Profilo eolico'!B635</f>
        <v>177.37290079317728</v>
      </c>
      <c r="E633">
        <f>$P$39*'Profilo fotovoltaico'!B635+'Approvvigionamento energia'!$Q$39*'Profilo eolico'!B635</f>
        <v>401.47302044308833</v>
      </c>
      <c r="F633">
        <f>$P$41*'Profilo fotovoltaico'!B635+'Approvvigionamento energia'!$Q$41*'Profilo eolico'!B635</f>
        <v>625.57314009299932</v>
      </c>
      <c r="G633">
        <f>$P$43*'Profilo fotovoltaico'!B635+'Approvvigionamento energia'!$Q$43*'Profilo eolico'!B635</f>
        <v>849.67325974291043</v>
      </c>
      <c r="H633">
        <f t="shared" si="18"/>
        <v>1138.4335154826958</v>
      </c>
      <c r="I633">
        <f>IF(LCOH!$C$28=Menu!$A$1,'Approvvigionamento energia'!C633,0)+IF(LCOH!$C$28=Menu!$A$2,'Approvvigionamento energia'!D633,0)+IF(LCOH!$C$28=Menu!$A$3,'Approvvigionamento energia'!E633,0)+IF(LCOH!$C$28=Menu!$A$4,'Approvvigionamento energia'!F633,0)+IF(LCOH!$C$28=Menu!$A$5,'Approvvigionamento energia'!G633,0)+IF(LCOH!$C$28=Menu!$A$6,'Approvvigionamento energia'!H633,0)</f>
        <v>625.57314009299932</v>
      </c>
      <c r="J633">
        <f>'Approvvigionamento energia'!A633+'Approvvigionamento energia'!B633+'Approvvigionamento energia'!I633</f>
        <v>801.9731400929993</v>
      </c>
      <c r="K633">
        <f>IF(MIN(LCOH!$C$18,J633)&gt;=$P$48*LCOH!$C$18, MIN(LCOH!$C$18,J633),0)</f>
        <v>801.9731400929993</v>
      </c>
      <c r="L633">
        <f t="shared" si="19"/>
        <v>0</v>
      </c>
      <c r="M633">
        <f>K633/LCOH!$C$18</f>
        <v>0.53464876006199957</v>
      </c>
      <c r="N633">
        <f>K633/LCOH!$C$34</f>
        <v>15.452276302369929</v>
      </c>
    </row>
    <row r="634" spans="1:14" x14ac:dyDescent="0.35">
      <c r="A634">
        <f>'Profilo fotovoltaico'!B636*LCOH!$C$20</f>
        <v>274</v>
      </c>
      <c r="B634">
        <f>'Profilo eolico'!B636*LCOH!$C$21</f>
        <v>15.100000000000001</v>
      </c>
      <c r="C634">
        <f>$P$35*'Profilo fotovoltaico'!B636</f>
        <v>2015.163739408446</v>
      </c>
      <c r="D634">
        <f>$Q$37*'Profilo eolico'!B636</f>
        <v>88.102986907137407</v>
      </c>
      <c r="E634">
        <f>$P$39*'Profilo fotovoltaico'!B636+'Approvvigionamento energia'!$Q$39*'Profilo eolico'!B636</f>
        <v>569.86817503246459</v>
      </c>
      <c r="F634">
        <f>$P$41*'Profilo fotovoltaico'!B636+'Approvvigionamento energia'!$Q$41*'Profilo eolico'!B636</f>
        <v>1051.6333631577918</v>
      </c>
      <c r="G634">
        <f>$P$43*'Profilo fotovoltaico'!B636+'Approvvigionamento energia'!$Q$43*'Profilo eolico'!B636</f>
        <v>1533.3985512831189</v>
      </c>
      <c r="H634">
        <f t="shared" si="18"/>
        <v>1138.4335154826958</v>
      </c>
      <c r="I634">
        <f>IF(LCOH!$C$28=Menu!$A$1,'Approvvigionamento energia'!C634,0)+IF(LCOH!$C$28=Menu!$A$2,'Approvvigionamento energia'!D634,0)+IF(LCOH!$C$28=Menu!$A$3,'Approvvigionamento energia'!E634,0)+IF(LCOH!$C$28=Menu!$A$4,'Approvvigionamento energia'!F634,0)+IF(LCOH!$C$28=Menu!$A$5,'Approvvigionamento energia'!G634,0)+IF(LCOH!$C$28=Menu!$A$6,'Approvvigionamento energia'!H634,0)</f>
        <v>1051.6333631577918</v>
      </c>
      <c r="J634">
        <f>'Approvvigionamento energia'!A634+'Approvvigionamento energia'!B634+'Approvvigionamento energia'!I634</f>
        <v>1340.7333631577917</v>
      </c>
      <c r="K634">
        <f>IF(MIN(LCOH!$C$18,J634)&gt;=$P$48*LCOH!$C$18, MIN(LCOH!$C$18,J634),0)</f>
        <v>1340.7333631577917</v>
      </c>
      <c r="L634">
        <f t="shared" si="19"/>
        <v>0</v>
      </c>
      <c r="M634">
        <f>K634/LCOH!$C$18</f>
        <v>0.89382224210519445</v>
      </c>
      <c r="N634">
        <f>K634/LCOH!$C$34</f>
        <v>25.833012777606776</v>
      </c>
    </row>
    <row r="635" spans="1:14" x14ac:dyDescent="0.35">
      <c r="A635">
        <f>'Profilo fotovoltaico'!B637*LCOH!$C$20</f>
        <v>377</v>
      </c>
      <c r="B635">
        <f>'Profilo eolico'!B637*LCOH!$C$21</f>
        <v>11.5</v>
      </c>
      <c r="C635">
        <f>$P$35*'Profilo fotovoltaico'!B637</f>
        <v>2772.6887947335185</v>
      </c>
      <c r="D635">
        <f>$Q$37*'Profilo eolico'!B637</f>
        <v>67.09830128689272</v>
      </c>
      <c r="E635">
        <f>$P$39*'Profilo fotovoltaico'!B637+'Approvvigionamento energia'!$Q$39*'Profilo eolico'!B637</f>
        <v>743.49592464854913</v>
      </c>
      <c r="F635">
        <f>$P$41*'Profilo fotovoltaico'!B637+'Approvvigionamento energia'!$Q$41*'Profilo eolico'!B637</f>
        <v>1419.8935480102057</v>
      </c>
      <c r="G635">
        <f>$P$43*'Profilo fotovoltaico'!B637+'Approvvigionamento energia'!$Q$43*'Profilo eolico'!B637</f>
        <v>2096.2911713718622</v>
      </c>
      <c r="H635">
        <f t="shared" si="18"/>
        <v>1138.4335154826958</v>
      </c>
      <c r="I635">
        <f>IF(LCOH!$C$28=Menu!$A$1,'Approvvigionamento energia'!C635,0)+IF(LCOH!$C$28=Menu!$A$2,'Approvvigionamento energia'!D635,0)+IF(LCOH!$C$28=Menu!$A$3,'Approvvigionamento energia'!E635,0)+IF(LCOH!$C$28=Menu!$A$4,'Approvvigionamento energia'!F635,0)+IF(LCOH!$C$28=Menu!$A$5,'Approvvigionamento energia'!G635,0)+IF(LCOH!$C$28=Menu!$A$6,'Approvvigionamento energia'!H635,0)</f>
        <v>1419.8935480102057</v>
      </c>
      <c r="J635">
        <f>'Approvvigionamento energia'!A635+'Approvvigionamento energia'!B635+'Approvvigionamento energia'!I635</f>
        <v>1808.3935480102057</v>
      </c>
      <c r="K635">
        <f>IF(MIN(LCOH!$C$18,J635)&gt;=$P$48*LCOH!$C$18, MIN(LCOH!$C$18,J635),0)</f>
        <v>1500</v>
      </c>
      <c r="L635">
        <f t="shared" si="19"/>
        <v>308.39354801020568</v>
      </c>
      <c r="M635">
        <f>K635/LCOH!$C$18</f>
        <v>1</v>
      </c>
      <c r="N635">
        <f>K635/LCOH!$C$34</f>
        <v>28.901734104046245</v>
      </c>
    </row>
    <row r="636" spans="1:14" x14ac:dyDescent="0.35">
      <c r="A636">
        <f>'Profilo fotovoltaico'!B638*LCOH!$C$20</f>
        <v>439</v>
      </c>
      <c r="B636">
        <f>'Profilo eolico'!B638*LCOH!$C$21</f>
        <v>14.8</v>
      </c>
      <c r="C636">
        <f>$P$35*'Profilo fotovoltaico'!B638</f>
        <v>3228.6747503660868</v>
      </c>
      <c r="D636">
        <f>$Q$37*'Profilo eolico'!B638</f>
        <v>86.352596438783692</v>
      </c>
      <c r="E636">
        <f>$P$39*'Profilo fotovoltaico'!B638+'Approvvigionamento energia'!$Q$39*'Profilo eolico'!B638</f>
        <v>871.9331349206094</v>
      </c>
      <c r="F636">
        <f>$P$41*'Profilo fotovoltaico'!B638+'Approvvigionamento energia'!$Q$41*'Profilo eolico'!B638</f>
        <v>1657.5136734024352</v>
      </c>
      <c r="G636">
        <f>$P$43*'Profilo fotovoltaico'!B638+'Approvvigionamento energia'!$Q$43*'Profilo eolico'!B638</f>
        <v>2443.0942118842613</v>
      </c>
      <c r="H636">
        <f t="shared" si="18"/>
        <v>1138.4335154826958</v>
      </c>
      <c r="I636">
        <f>IF(LCOH!$C$28=Menu!$A$1,'Approvvigionamento energia'!C636,0)+IF(LCOH!$C$28=Menu!$A$2,'Approvvigionamento energia'!D636,0)+IF(LCOH!$C$28=Menu!$A$3,'Approvvigionamento energia'!E636,0)+IF(LCOH!$C$28=Menu!$A$4,'Approvvigionamento energia'!F636,0)+IF(LCOH!$C$28=Menu!$A$5,'Approvvigionamento energia'!G636,0)+IF(LCOH!$C$28=Menu!$A$6,'Approvvigionamento energia'!H636,0)</f>
        <v>1657.5136734024352</v>
      </c>
      <c r="J636">
        <f>'Approvvigionamento energia'!A636+'Approvvigionamento energia'!B636+'Approvvigionamento energia'!I636</f>
        <v>2111.3136734024351</v>
      </c>
      <c r="K636">
        <f>IF(MIN(LCOH!$C$18,J636)&gt;=$P$48*LCOH!$C$18, MIN(LCOH!$C$18,J636),0)</f>
        <v>1500</v>
      </c>
      <c r="L636">
        <f t="shared" si="19"/>
        <v>611.31367340243514</v>
      </c>
      <c r="M636">
        <f>K636/LCOH!$C$18</f>
        <v>1</v>
      </c>
      <c r="N636">
        <f>K636/LCOH!$C$34</f>
        <v>28.901734104046245</v>
      </c>
    </row>
    <row r="637" spans="1:14" x14ac:dyDescent="0.35">
      <c r="A637">
        <f>'Profilo fotovoltaico'!B639*LCOH!$C$20</f>
        <v>450</v>
      </c>
      <c r="B637">
        <f>'Profilo eolico'!B639*LCOH!$C$21</f>
        <v>24.400000000000002</v>
      </c>
      <c r="C637">
        <f>$P$35*'Profilo fotovoltaico'!B639</f>
        <v>3309.5754844299295</v>
      </c>
      <c r="D637">
        <f>$Q$37*'Profilo eolico'!B639</f>
        <v>142.36509142610282</v>
      </c>
      <c r="E637">
        <f>$P$39*'Profilo fotovoltaico'!B639+'Approvvigionamento energia'!$Q$39*'Profilo eolico'!B639</f>
        <v>934.16768967705946</v>
      </c>
      <c r="F637">
        <f>$P$41*'Profilo fotovoltaico'!B639+'Approvvigionamento energia'!$Q$41*'Profilo eolico'!B639</f>
        <v>1725.9702879280162</v>
      </c>
      <c r="G637">
        <f>$P$43*'Profilo fotovoltaico'!B639+'Approvvigionamento energia'!$Q$43*'Profilo eolico'!B639</f>
        <v>2517.7728861789728</v>
      </c>
      <c r="H637">
        <f t="shared" si="18"/>
        <v>1138.4335154826958</v>
      </c>
      <c r="I637">
        <f>IF(LCOH!$C$28=Menu!$A$1,'Approvvigionamento energia'!C637,0)+IF(LCOH!$C$28=Menu!$A$2,'Approvvigionamento energia'!D637,0)+IF(LCOH!$C$28=Menu!$A$3,'Approvvigionamento energia'!E637,0)+IF(LCOH!$C$28=Menu!$A$4,'Approvvigionamento energia'!F637,0)+IF(LCOH!$C$28=Menu!$A$5,'Approvvigionamento energia'!G637,0)+IF(LCOH!$C$28=Menu!$A$6,'Approvvigionamento energia'!H637,0)</f>
        <v>1725.9702879280162</v>
      </c>
      <c r="J637">
        <f>'Approvvigionamento energia'!A637+'Approvvigionamento energia'!B637+'Approvvigionamento energia'!I637</f>
        <v>2200.3702879280163</v>
      </c>
      <c r="K637">
        <f>IF(MIN(LCOH!$C$18,J637)&gt;=$P$48*LCOH!$C$18, MIN(LCOH!$C$18,J637),0)</f>
        <v>1500</v>
      </c>
      <c r="L637">
        <f t="shared" si="19"/>
        <v>700.3702879280163</v>
      </c>
      <c r="M637">
        <f>K637/LCOH!$C$18</f>
        <v>1</v>
      </c>
      <c r="N637">
        <f>K637/LCOH!$C$34</f>
        <v>28.901734104046245</v>
      </c>
    </row>
    <row r="638" spans="1:14" x14ac:dyDescent="0.35">
      <c r="A638">
        <f>'Profilo fotovoltaico'!B640*LCOH!$C$20</f>
        <v>404</v>
      </c>
      <c r="B638">
        <f>'Profilo eolico'!B640*LCOH!$C$21</f>
        <v>34.9</v>
      </c>
      <c r="C638">
        <f>$P$35*'Profilo fotovoltaico'!B640</f>
        <v>2971.2633237993145</v>
      </c>
      <c r="D638">
        <f>$Q$37*'Profilo eolico'!B640</f>
        <v>203.62875781848314</v>
      </c>
      <c r="E638">
        <f>$P$39*'Profilo fotovoltaico'!B640+'Approvvigionamento energia'!$Q$39*'Profilo eolico'!B640</f>
        <v>895.53739931369103</v>
      </c>
      <c r="F638">
        <f>$P$41*'Profilo fotovoltaico'!B640+'Approvvigionamento energia'!$Q$41*'Profilo eolico'!B640</f>
        <v>1587.4460408088989</v>
      </c>
      <c r="G638">
        <f>$P$43*'Profilo fotovoltaico'!B640+'Approvvigionamento energia'!$Q$43*'Profilo eolico'!B640</f>
        <v>2279.354682304107</v>
      </c>
      <c r="H638">
        <f t="shared" si="18"/>
        <v>1138.4335154826958</v>
      </c>
      <c r="I638">
        <f>IF(LCOH!$C$28=Menu!$A$1,'Approvvigionamento energia'!C638,0)+IF(LCOH!$C$28=Menu!$A$2,'Approvvigionamento energia'!D638,0)+IF(LCOH!$C$28=Menu!$A$3,'Approvvigionamento energia'!E638,0)+IF(LCOH!$C$28=Menu!$A$4,'Approvvigionamento energia'!F638,0)+IF(LCOH!$C$28=Menu!$A$5,'Approvvigionamento energia'!G638,0)+IF(LCOH!$C$28=Menu!$A$6,'Approvvigionamento energia'!H638,0)</f>
        <v>1587.4460408088989</v>
      </c>
      <c r="J638">
        <f>'Approvvigionamento energia'!A638+'Approvvigionamento energia'!B638+'Approvvigionamento energia'!I638</f>
        <v>2026.346040808899</v>
      </c>
      <c r="K638">
        <f>IF(MIN(LCOH!$C$18,J638)&gt;=$P$48*LCOH!$C$18, MIN(LCOH!$C$18,J638),0)</f>
        <v>1500</v>
      </c>
      <c r="L638">
        <f t="shared" si="19"/>
        <v>526.34604080889903</v>
      </c>
      <c r="M638">
        <f>K638/LCOH!$C$18</f>
        <v>1</v>
      </c>
      <c r="N638">
        <f>K638/LCOH!$C$34</f>
        <v>28.901734104046245</v>
      </c>
    </row>
    <row r="639" spans="1:14" x14ac:dyDescent="0.35">
      <c r="A639">
        <f>'Profilo fotovoltaico'!B641*LCOH!$C$20</f>
        <v>319</v>
      </c>
      <c r="B639">
        <f>'Profilo eolico'!B641*LCOH!$C$21</f>
        <v>43.3</v>
      </c>
      <c r="C639">
        <f>$P$35*'Profilo fotovoltaico'!B641</f>
        <v>2346.1212878514389</v>
      </c>
      <c r="D639">
        <f>$Q$37*'Profilo eolico'!B641</f>
        <v>252.6396909323874</v>
      </c>
      <c r="E639">
        <f>$P$39*'Profilo fotovoltaico'!B641+'Approvvigionamento energia'!$Q$39*'Profilo eolico'!B641</f>
        <v>776.01009016215028</v>
      </c>
      <c r="F639">
        <f>$P$41*'Profilo fotovoltaico'!B641+'Approvvigionamento energia'!$Q$41*'Profilo eolico'!B641</f>
        <v>1299.3804893919132</v>
      </c>
      <c r="G639">
        <f>$P$43*'Profilo fotovoltaico'!B641+'Approvvigionamento energia'!$Q$43*'Profilo eolico'!B641</f>
        <v>1822.750888621676</v>
      </c>
      <c r="H639">
        <f t="shared" si="18"/>
        <v>1138.4335154826958</v>
      </c>
      <c r="I639">
        <f>IF(LCOH!$C$28=Menu!$A$1,'Approvvigionamento energia'!C639,0)+IF(LCOH!$C$28=Menu!$A$2,'Approvvigionamento energia'!D639,0)+IF(LCOH!$C$28=Menu!$A$3,'Approvvigionamento energia'!E639,0)+IF(LCOH!$C$28=Menu!$A$4,'Approvvigionamento energia'!F639,0)+IF(LCOH!$C$28=Menu!$A$5,'Approvvigionamento energia'!G639,0)+IF(LCOH!$C$28=Menu!$A$6,'Approvvigionamento energia'!H639,0)</f>
        <v>1299.3804893919132</v>
      </c>
      <c r="J639">
        <f>'Approvvigionamento energia'!A639+'Approvvigionamento energia'!B639+'Approvvigionamento energia'!I639</f>
        <v>1661.6804893919132</v>
      </c>
      <c r="K639">
        <f>IF(MIN(LCOH!$C$18,J639)&gt;=$P$48*LCOH!$C$18, MIN(LCOH!$C$18,J639),0)</f>
        <v>1500</v>
      </c>
      <c r="L639">
        <f t="shared" si="19"/>
        <v>161.68048939191317</v>
      </c>
      <c r="M639">
        <f>K639/LCOH!$C$18</f>
        <v>1</v>
      </c>
      <c r="N639">
        <f>K639/LCOH!$C$34</f>
        <v>28.901734104046245</v>
      </c>
    </row>
    <row r="640" spans="1:14" x14ac:dyDescent="0.35">
      <c r="A640">
        <f>'Profilo fotovoltaico'!B642*LCOH!$C$20</f>
        <v>188</v>
      </c>
      <c r="B640">
        <f>'Profilo eolico'!B642*LCOH!$C$21</f>
        <v>43.5</v>
      </c>
      <c r="C640">
        <f>$P$35*'Profilo fotovoltaico'!B642</f>
        <v>1382.6670912729483</v>
      </c>
      <c r="D640">
        <f>$Q$37*'Profilo eolico'!B642</f>
        <v>253.80661791128986</v>
      </c>
      <c r="E640">
        <f>$P$39*'Profilo fotovoltaico'!B642+'Approvvigionamento energia'!$Q$39*'Profilo eolico'!B642</f>
        <v>536.0217362517044</v>
      </c>
      <c r="F640">
        <f>$P$41*'Profilo fotovoltaico'!B642+'Approvvigionamento energia'!$Q$41*'Profilo eolico'!B642</f>
        <v>818.23685459211902</v>
      </c>
      <c r="G640">
        <f>$P$43*'Profilo fotovoltaico'!B642+'Approvvigionamento energia'!$Q$43*'Profilo eolico'!B642</f>
        <v>1100.4519729325339</v>
      </c>
      <c r="H640">
        <f t="shared" si="18"/>
        <v>1138.4335154826958</v>
      </c>
      <c r="I640">
        <f>IF(LCOH!$C$28=Menu!$A$1,'Approvvigionamento energia'!C640,0)+IF(LCOH!$C$28=Menu!$A$2,'Approvvigionamento energia'!D640,0)+IF(LCOH!$C$28=Menu!$A$3,'Approvvigionamento energia'!E640,0)+IF(LCOH!$C$28=Menu!$A$4,'Approvvigionamento energia'!F640,0)+IF(LCOH!$C$28=Menu!$A$5,'Approvvigionamento energia'!G640,0)+IF(LCOH!$C$28=Menu!$A$6,'Approvvigionamento energia'!H640,0)</f>
        <v>818.23685459211902</v>
      </c>
      <c r="J640">
        <f>'Approvvigionamento energia'!A640+'Approvvigionamento energia'!B640+'Approvvigionamento energia'!I640</f>
        <v>1049.736854592119</v>
      </c>
      <c r="K640">
        <f>IF(MIN(LCOH!$C$18,J640)&gt;=$P$48*LCOH!$C$18, MIN(LCOH!$C$18,J640),0)</f>
        <v>1049.736854592119</v>
      </c>
      <c r="L640">
        <f t="shared" si="19"/>
        <v>0</v>
      </c>
      <c r="M640">
        <f>K640/LCOH!$C$18</f>
        <v>0.69982456972807938</v>
      </c>
      <c r="N640">
        <f>K640/LCOH!$C$34</f>
        <v>20.22614363375952</v>
      </c>
    </row>
    <row r="641" spans="1:14" x14ac:dyDescent="0.35">
      <c r="A641">
        <f>'Profilo fotovoltaico'!B643*LCOH!$C$20</f>
        <v>47</v>
      </c>
      <c r="B641">
        <f>'Profilo eolico'!B643*LCOH!$C$21</f>
        <v>48.5</v>
      </c>
      <c r="C641">
        <f>$P$35*'Profilo fotovoltaico'!B643</f>
        <v>345.66677281823706</v>
      </c>
      <c r="D641">
        <f>$Q$37*'Profilo eolico'!B643</f>
        <v>282.97979238385193</v>
      </c>
      <c r="E641">
        <f>$P$39*'Profilo fotovoltaico'!B643+'Approvvigionamento energia'!$Q$39*'Profilo eolico'!B643</f>
        <v>298.6515374924482</v>
      </c>
      <c r="F641">
        <f>$P$41*'Profilo fotovoltaico'!B643+'Approvvigionamento energia'!$Q$41*'Profilo eolico'!B643</f>
        <v>314.32328260104453</v>
      </c>
      <c r="G641">
        <f>$P$43*'Profilo fotovoltaico'!B643+'Approvvigionamento energia'!$Q$43*'Profilo eolico'!B643</f>
        <v>329.99502770964079</v>
      </c>
      <c r="H641">
        <f t="shared" si="18"/>
        <v>1138.4335154826958</v>
      </c>
      <c r="I641">
        <f>IF(LCOH!$C$28=Menu!$A$1,'Approvvigionamento energia'!C641,0)+IF(LCOH!$C$28=Menu!$A$2,'Approvvigionamento energia'!D641,0)+IF(LCOH!$C$28=Menu!$A$3,'Approvvigionamento energia'!E641,0)+IF(LCOH!$C$28=Menu!$A$4,'Approvvigionamento energia'!F641,0)+IF(LCOH!$C$28=Menu!$A$5,'Approvvigionamento energia'!G641,0)+IF(LCOH!$C$28=Menu!$A$6,'Approvvigionamento energia'!H641,0)</f>
        <v>314.32328260104453</v>
      </c>
      <c r="J641">
        <f>'Approvvigionamento energia'!A641+'Approvvigionamento energia'!B641+'Approvvigionamento energia'!I641</f>
        <v>409.82328260104453</v>
      </c>
      <c r="K641">
        <f>IF(MIN(LCOH!$C$18,J641)&gt;=$P$48*LCOH!$C$18, MIN(LCOH!$C$18,J641),0)</f>
        <v>409.82328260104453</v>
      </c>
      <c r="L641">
        <f t="shared" si="19"/>
        <v>0</v>
      </c>
      <c r="M641">
        <f>K641/LCOH!$C$18</f>
        <v>0.27321552173402969</v>
      </c>
      <c r="N641">
        <f>K641/LCOH!$C$34</f>
        <v>7.8964023622551931</v>
      </c>
    </row>
    <row r="642" spans="1:14" x14ac:dyDescent="0.35">
      <c r="A642">
        <f>'Profilo fotovoltaico'!B644*LCOH!$C$20</f>
        <v>0</v>
      </c>
      <c r="B642">
        <f>'Profilo eolico'!B644*LCOH!$C$21</f>
        <v>55.800000000000004</v>
      </c>
      <c r="C642">
        <f>$P$35*'Profilo fotovoltaico'!B644</f>
        <v>0</v>
      </c>
      <c r="D642">
        <f>$Q$37*'Profilo eolico'!B644</f>
        <v>325.57262711379252</v>
      </c>
      <c r="E642">
        <f>$P$39*'Profilo fotovoltaico'!B644+'Approvvigionamento energia'!$Q$39*'Profilo eolico'!B644</f>
        <v>244.1794703353444</v>
      </c>
      <c r="F642">
        <f>$P$41*'Profilo fotovoltaico'!B644+'Approvvigionamento energia'!$Q$41*'Profilo eolico'!B644</f>
        <v>162.78631355689626</v>
      </c>
      <c r="G642">
        <f>$P$43*'Profilo fotovoltaico'!B644+'Approvvigionamento energia'!$Q$43*'Profilo eolico'!B644</f>
        <v>81.39315677844813</v>
      </c>
      <c r="H642">
        <f t="shared" ref="H642:H705" si="20">$P$45</f>
        <v>1138.4335154826958</v>
      </c>
      <c r="I642">
        <f>IF(LCOH!$C$28=Menu!$A$1,'Approvvigionamento energia'!C642,0)+IF(LCOH!$C$28=Menu!$A$2,'Approvvigionamento energia'!D642,0)+IF(LCOH!$C$28=Menu!$A$3,'Approvvigionamento energia'!E642,0)+IF(LCOH!$C$28=Menu!$A$4,'Approvvigionamento energia'!F642,0)+IF(LCOH!$C$28=Menu!$A$5,'Approvvigionamento energia'!G642,0)+IF(LCOH!$C$28=Menu!$A$6,'Approvvigionamento energia'!H642,0)</f>
        <v>162.78631355689626</v>
      </c>
      <c r="J642">
        <f>'Approvvigionamento energia'!A642+'Approvvigionamento energia'!B642+'Approvvigionamento energia'!I642</f>
        <v>218.58631355689627</v>
      </c>
      <c r="K642">
        <f>IF(MIN(LCOH!$C$18,J642)&gt;=$P$48*LCOH!$C$18, MIN(LCOH!$C$18,J642),0)</f>
        <v>0</v>
      </c>
      <c r="L642">
        <f t="shared" si="19"/>
        <v>218.58631355689627</v>
      </c>
      <c r="M642">
        <f>K642/LCOH!$C$18</f>
        <v>0</v>
      </c>
      <c r="N642">
        <f>K642/LCOH!$C$34</f>
        <v>0</v>
      </c>
    </row>
    <row r="643" spans="1:14" x14ac:dyDescent="0.35">
      <c r="A643">
        <f>'Profilo fotovoltaico'!B645*LCOH!$C$20</f>
        <v>0</v>
      </c>
      <c r="B643">
        <f>'Profilo eolico'!B645*LCOH!$C$21</f>
        <v>60.400000000000006</v>
      </c>
      <c r="C643">
        <f>$P$35*'Profilo fotovoltaico'!B645</f>
        <v>0</v>
      </c>
      <c r="D643">
        <f>$Q$37*'Profilo eolico'!B645</f>
        <v>352.41194762854963</v>
      </c>
      <c r="E643">
        <f>$P$39*'Profilo fotovoltaico'!B645+'Approvvigionamento energia'!$Q$39*'Profilo eolico'!B645</f>
        <v>264.30896072141223</v>
      </c>
      <c r="F643">
        <f>$P$41*'Profilo fotovoltaico'!B645+'Approvvigionamento energia'!$Q$41*'Profilo eolico'!B645</f>
        <v>176.20597381427481</v>
      </c>
      <c r="G643">
        <f>$P$43*'Profilo fotovoltaico'!B645+'Approvvigionamento energia'!$Q$43*'Profilo eolico'!B645</f>
        <v>88.102986907137407</v>
      </c>
      <c r="H643">
        <f t="shared" si="20"/>
        <v>1138.4335154826958</v>
      </c>
      <c r="I643">
        <f>IF(LCOH!$C$28=Menu!$A$1,'Approvvigionamento energia'!C643,0)+IF(LCOH!$C$28=Menu!$A$2,'Approvvigionamento energia'!D643,0)+IF(LCOH!$C$28=Menu!$A$3,'Approvvigionamento energia'!E643,0)+IF(LCOH!$C$28=Menu!$A$4,'Approvvigionamento energia'!F643,0)+IF(LCOH!$C$28=Menu!$A$5,'Approvvigionamento energia'!G643,0)+IF(LCOH!$C$28=Menu!$A$6,'Approvvigionamento energia'!H643,0)</f>
        <v>176.20597381427481</v>
      </c>
      <c r="J643">
        <f>'Approvvigionamento energia'!A643+'Approvvigionamento energia'!B643+'Approvvigionamento energia'!I643</f>
        <v>236.60597381427482</v>
      </c>
      <c r="K643">
        <f>IF(MIN(LCOH!$C$18,J643)&gt;=$P$48*LCOH!$C$18, MIN(LCOH!$C$18,J643),0)</f>
        <v>0</v>
      </c>
      <c r="L643">
        <f t="shared" ref="L643:L706" si="21">J643-K643</f>
        <v>236.60597381427482</v>
      </c>
      <c r="M643">
        <f>K643/LCOH!$C$18</f>
        <v>0</v>
      </c>
      <c r="N643">
        <f>K643/LCOH!$C$34</f>
        <v>0</v>
      </c>
    </row>
    <row r="644" spans="1:14" x14ac:dyDescent="0.35">
      <c r="A644">
        <f>'Profilo fotovoltaico'!B646*LCOH!$C$20</f>
        <v>0</v>
      </c>
      <c r="B644">
        <f>'Profilo eolico'!B646*LCOH!$C$21</f>
        <v>66.8</v>
      </c>
      <c r="C644">
        <f>$P$35*'Profilo fotovoltaico'!B646</f>
        <v>0</v>
      </c>
      <c r="D644">
        <f>$Q$37*'Profilo eolico'!B646</f>
        <v>389.75361095342902</v>
      </c>
      <c r="E644">
        <f>$P$39*'Profilo fotovoltaico'!B646+'Approvvigionamento energia'!$Q$39*'Profilo eolico'!B646</f>
        <v>292.31520821507178</v>
      </c>
      <c r="F644">
        <f>$P$41*'Profilo fotovoltaico'!B646+'Approvvigionamento energia'!$Q$41*'Profilo eolico'!B646</f>
        <v>194.87680547671451</v>
      </c>
      <c r="G644">
        <f>$P$43*'Profilo fotovoltaico'!B646+'Approvvigionamento energia'!$Q$43*'Profilo eolico'!B646</f>
        <v>97.438402738357254</v>
      </c>
      <c r="H644">
        <f t="shared" si="20"/>
        <v>1138.4335154826958</v>
      </c>
      <c r="I644">
        <f>IF(LCOH!$C$28=Menu!$A$1,'Approvvigionamento energia'!C644,0)+IF(LCOH!$C$28=Menu!$A$2,'Approvvigionamento energia'!D644,0)+IF(LCOH!$C$28=Menu!$A$3,'Approvvigionamento energia'!E644,0)+IF(LCOH!$C$28=Menu!$A$4,'Approvvigionamento energia'!F644,0)+IF(LCOH!$C$28=Menu!$A$5,'Approvvigionamento energia'!G644,0)+IF(LCOH!$C$28=Menu!$A$6,'Approvvigionamento energia'!H644,0)</f>
        <v>194.87680547671451</v>
      </c>
      <c r="J644">
        <f>'Approvvigionamento energia'!A644+'Approvvigionamento energia'!B644+'Approvvigionamento energia'!I644</f>
        <v>261.67680547671449</v>
      </c>
      <c r="K644">
        <f>IF(MIN(LCOH!$C$18,J644)&gt;=$P$48*LCOH!$C$18, MIN(LCOH!$C$18,J644),0)</f>
        <v>0</v>
      </c>
      <c r="L644">
        <f t="shared" si="21"/>
        <v>261.67680547671449</v>
      </c>
      <c r="M644">
        <f>K644/LCOH!$C$18</f>
        <v>0</v>
      </c>
      <c r="N644">
        <f>K644/LCOH!$C$34</f>
        <v>0</v>
      </c>
    </row>
    <row r="645" spans="1:14" x14ac:dyDescent="0.35">
      <c r="A645">
        <f>'Profilo fotovoltaico'!B647*LCOH!$C$20</f>
        <v>0</v>
      </c>
      <c r="B645">
        <f>'Profilo eolico'!B647*LCOH!$C$21</f>
        <v>75.099999999999994</v>
      </c>
      <c r="C645">
        <f>$P$35*'Profilo fotovoltaico'!B647</f>
        <v>0</v>
      </c>
      <c r="D645">
        <f>$Q$37*'Profilo eolico'!B647</f>
        <v>438.18108057788208</v>
      </c>
      <c r="E645">
        <f>$P$39*'Profilo fotovoltaico'!B647+'Approvvigionamento energia'!$Q$39*'Profilo eolico'!B647</f>
        <v>328.63581043341151</v>
      </c>
      <c r="F645">
        <f>$P$41*'Profilo fotovoltaico'!B647+'Approvvigionamento energia'!$Q$41*'Profilo eolico'!B647</f>
        <v>219.09054028894104</v>
      </c>
      <c r="G645">
        <f>$P$43*'Profilo fotovoltaico'!B647+'Approvvigionamento energia'!$Q$43*'Profilo eolico'!B647</f>
        <v>109.54527014447052</v>
      </c>
      <c r="H645">
        <f t="shared" si="20"/>
        <v>1138.4335154826958</v>
      </c>
      <c r="I645">
        <f>IF(LCOH!$C$28=Menu!$A$1,'Approvvigionamento energia'!C645,0)+IF(LCOH!$C$28=Menu!$A$2,'Approvvigionamento energia'!D645,0)+IF(LCOH!$C$28=Menu!$A$3,'Approvvigionamento energia'!E645,0)+IF(LCOH!$C$28=Menu!$A$4,'Approvvigionamento energia'!F645,0)+IF(LCOH!$C$28=Menu!$A$5,'Approvvigionamento energia'!G645,0)+IF(LCOH!$C$28=Menu!$A$6,'Approvvigionamento energia'!H645,0)</f>
        <v>219.09054028894104</v>
      </c>
      <c r="J645">
        <f>'Approvvigionamento energia'!A645+'Approvvigionamento energia'!B645+'Approvvigionamento energia'!I645</f>
        <v>294.19054028894107</v>
      </c>
      <c r="K645">
        <f>IF(MIN(LCOH!$C$18,J645)&gt;=$P$48*LCOH!$C$18, MIN(LCOH!$C$18,J645),0)</f>
        <v>0</v>
      </c>
      <c r="L645">
        <f t="shared" si="21"/>
        <v>294.19054028894107</v>
      </c>
      <c r="M645">
        <f>K645/LCOH!$C$18</f>
        <v>0</v>
      </c>
      <c r="N645">
        <f>K645/LCOH!$C$34</f>
        <v>0</v>
      </c>
    </row>
    <row r="646" spans="1:14" x14ac:dyDescent="0.35">
      <c r="A646">
        <f>'Profilo fotovoltaico'!B648*LCOH!$C$20</f>
        <v>0</v>
      </c>
      <c r="B646">
        <f>'Profilo eolico'!B648*LCOH!$C$21</f>
        <v>83.9</v>
      </c>
      <c r="C646">
        <f>$P$35*'Profilo fotovoltaico'!B648</f>
        <v>0</v>
      </c>
      <c r="D646">
        <f>$Q$37*'Profilo eolico'!B648</f>
        <v>489.52586764959131</v>
      </c>
      <c r="E646">
        <f>$P$39*'Profilo fotovoltaico'!B648+'Approvvigionamento energia'!$Q$39*'Profilo eolico'!B648</f>
        <v>367.14440073719345</v>
      </c>
      <c r="F646">
        <f>$P$41*'Profilo fotovoltaico'!B648+'Approvvigionamento energia'!$Q$41*'Profilo eolico'!B648</f>
        <v>244.76293382479565</v>
      </c>
      <c r="G646">
        <f>$P$43*'Profilo fotovoltaico'!B648+'Approvvigionamento energia'!$Q$43*'Profilo eolico'!B648</f>
        <v>122.38146691239783</v>
      </c>
      <c r="H646">
        <f t="shared" si="20"/>
        <v>1138.4335154826958</v>
      </c>
      <c r="I646">
        <f>IF(LCOH!$C$28=Menu!$A$1,'Approvvigionamento energia'!C646,0)+IF(LCOH!$C$28=Menu!$A$2,'Approvvigionamento energia'!D646,0)+IF(LCOH!$C$28=Menu!$A$3,'Approvvigionamento energia'!E646,0)+IF(LCOH!$C$28=Menu!$A$4,'Approvvigionamento energia'!F646,0)+IF(LCOH!$C$28=Menu!$A$5,'Approvvigionamento energia'!G646,0)+IF(LCOH!$C$28=Menu!$A$6,'Approvvigionamento energia'!H646,0)</f>
        <v>244.76293382479565</v>
      </c>
      <c r="J646">
        <f>'Approvvigionamento energia'!A646+'Approvvigionamento energia'!B646+'Approvvigionamento energia'!I646</f>
        <v>328.66293382479569</v>
      </c>
      <c r="K646">
        <f>IF(MIN(LCOH!$C$18,J646)&gt;=$P$48*LCOH!$C$18, MIN(LCOH!$C$18,J646),0)</f>
        <v>0</v>
      </c>
      <c r="L646">
        <f t="shared" si="21"/>
        <v>328.66293382479569</v>
      </c>
      <c r="M646">
        <f>K646/LCOH!$C$18</f>
        <v>0</v>
      </c>
      <c r="N646">
        <f>K646/LCOH!$C$34</f>
        <v>0</v>
      </c>
    </row>
    <row r="647" spans="1:14" x14ac:dyDescent="0.35">
      <c r="A647">
        <f>'Profilo fotovoltaico'!B649*LCOH!$C$20</f>
        <v>0</v>
      </c>
      <c r="B647">
        <f>'Profilo eolico'!B649*LCOH!$C$21</f>
        <v>91.2</v>
      </c>
      <c r="C647">
        <f>$P$35*'Profilo fotovoltaico'!B649</f>
        <v>0</v>
      </c>
      <c r="D647">
        <f>$Q$37*'Profilo eolico'!B649</f>
        <v>532.1187023795319</v>
      </c>
      <c r="E647">
        <f>$P$39*'Profilo fotovoltaico'!B649+'Approvvigionamento energia'!$Q$39*'Profilo eolico'!B649</f>
        <v>399.08902678464892</v>
      </c>
      <c r="F647">
        <f>$P$41*'Profilo fotovoltaico'!B649+'Approvvigionamento energia'!$Q$41*'Profilo eolico'!B649</f>
        <v>266.05935118976595</v>
      </c>
      <c r="G647">
        <f>$P$43*'Profilo fotovoltaico'!B649+'Approvvigionamento energia'!$Q$43*'Profilo eolico'!B649</f>
        <v>133.02967559488297</v>
      </c>
      <c r="H647">
        <f t="shared" si="20"/>
        <v>1138.4335154826958</v>
      </c>
      <c r="I647">
        <f>IF(LCOH!$C$28=Menu!$A$1,'Approvvigionamento energia'!C647,0)+IF(LCOH!$C$28=Menu!$A$2,'Approvvigionamento energia'!D647,0)+IF(LCOH!$C$28=Menu!$A$3,'Approvvigionamento energia'!E647,0)+IF(LCOH!$C$28=Menu!$A$4,'Approvvigionamento energia'!F647,0)+IF(LCOH!$C$28=Menu!$A$5,'Approvvigionamento energia'!G647,0)+IF(LCOH!$C$28=Menu!$A$6,'Approvvigionamento energia'!H647,0)</f>
        <v>266.05935118976595</v>
      </c>
      <c r="J647">
        <f>'Approvvigionamento energia'!A647+'Approvvigionamento energia'!B647+'Approvvigionamento energia'!I647</f>
        <v>357.25935118976594</v>
      </c>
      <c r="K647">
        <f>IF(MIN(LCOH!$C$18,J647)&gt;=$P$48*LCOH!$C$18, MIN(LCOH!$C$18,J647),0)</f>
        <v>0</v>
      </c>
      <c r="L647">
        <f t="shared" si="21"/>
        <v>357.25935118976594</v>
      </c>
      <c r="M647">
        <f>K647/LCOH!$C$18</f>
        <v>0</v>
      </c>
      <c r="N647">
        <f>K647/LCOH!$C$34</f>
        <v>0</v>
      </c>
    </row>
    <row r="648" spans="1:14" x14ac:dyDescent="0.35">
      <c r="A648">
        <f>'Profilo fotovoltaico'!B650*LCOH!$C$20</f>
        <v>0</v>
      </c>
      <c r="B648">
        <f>'Profilo eolico'!B650*LCOH!$C$21</f>
        <v>96.3</v>
      </c>
      <c r="C648">
        <f>$P$35*'Profilo fotovoltaico'!B650</f>
        <v>0</v>
      </c>
      <c r="D648">
        <f>$Q$37*'Profilo eolico'!B650</f>
        <v>561.8753403415451</v>
      </c>
      <c r="E648">
        <f>$P$39*'Profilo fotovoltaico'!B650+'Approvvigionamento energia'!$Q$39*'Profilo eolico'!B650</f>
        <v>421.40650525615882</v>
      </c>
      <c r="F648">
        <f>$P$41*'Profilo fotovoltaico'!B650+'Approvvigionamento energia'!$Q$41*'Profilo eolico'!B650</f>
        <v>280.93767017077255</v>
      </c>
      <c r="G648">
        <f>$P$43*'Profilo fotovoltaico'!B650+'Approvvigionamento energia'!$Q$43*'Profilo eolico'!B650</f>
        <v>140.46883508538627</v>
      </c>
      <c r="H648">
        <f t="shared" si="20"/>
        <v>1138.4335154826958</v>
      </c>
      <c r="I648">
        <f>IF(LCOH!$C$28=Menu!$A$1,'Approvvigionamento energia'!C648,0)+IF(LCOH!$C$28=Menu!$A$2,'Approvvigionamento energia'!D648,0)+IF(LCOH!$C$28=Menu!$A$3,'Approvvigionamento energia'!E648,0)+IF(LCOH!$C$28=Menu!$A$4,'Approvvigionamento energia'!F648,0)+IF(LCOH!$C$28=Menu!$A$5,'Approvvigionamento energia'!G648,0)+IF(LCOH!$C$28=Menu!$A$6,'Approvvigionamento energia'!H648,0)</f>
        <v>280.93767017077255</v>
      </c>
      <c r="J648">
        <f>'Approvvigionamento energia'!A648+'Approvvigionamento energia'!B648+'Approvvigionamento energia'!I648</f>
        <v>377.23767017077256</v>
      </c>
      <c r="K648">
        <f>IF(MIN(LCOH!$C$18,J648)&gt;=$P$48*LCOH!$C$18, MIN(LCOH!$C$18,J648),0)</f>
        <v>377.23767017077256</v>
      </c>
      <c r="L648">
        <f t="shared" si="21"/>
        <v>0</v>
      </c>
      <c r="M648">
        <f>K648/LCOH!$C$18</f>
        <v>0.25149178011384837</v>
      </c>
      <c r="N648">
        <f>K648/LCOH!$C$34</f>
        <v>7.2685485582037108</v>
      </c>
    </row>
    <row r="649" spans="1:14" x14ac:dyDescent="0.35">
      <c r="A649">
        <f>'Profilo fotovoltaico'!B651*LCOH!$C$20</f>
        <v>0</v>
      </c>
      <c r="B649">
        <f>'Profilo eolico'!B651*LCOH!$C$21</f>
        <v>102.7</v>
      </c>
      <c r="C649">
        <f>$P$35*'Profilo fotovoltaico'!B651</f>
        <v>0</v>
      </c>
      <c r="D649">
        <f>$Q$37*'Profilo eolico'!B651</f>
        <v>599.2170036664246</v>
      </c>
      <c r="E649">
        <f>$P$39*'Profilo fotovoltaico'!B651+'Approvvigionamento energia'!$Q$39*'Profilo eolico'!B651</f>
        <v>449.41275274981842</v>
      </c>
      <c r="F649">
        <f>$P$41*'Profilo fotovoltaico'!B651+'Approvvigionamento energia'!$Q$41*'Profilo eolico'!B651</f>
        <v>299.6085018332123</v>
      </c>
      <c r="G649">
        <f>$P$43*'Profilo fotovoltaico'!B651+'Approvvigionamento energia'!$Q$43*'Profilo eolico'!B651</f>
        <v>149.80425091660615</v>
      </c>
      <c r="H649">
        <f t="shared" si="20"/>
        <v>1138.4335154826958</v>
      </c>
      <c r="I649">
        <f>IF(LCOH!$C$28=Menu!$A$1,'Approvvigionamento energia'!C649,0)+IF(LCOH!$C$28=Menu!$A$2,'Approvvigionamento energia'!D649,0)+IF(LCOH!$C$28=Menu!$A$3,'Approvvigionamento energia'!E649,0)+IF(LCOH!$C$28=Menu!$A$4,'Approvvigionamento energia'!F649,0)+IF(LCOH!$C$28=Menu!$A$5,'Approvvigionamento energia'!G649,0)+IF(LCOH!$C$28=Menu!$A$6,'Approvvigionamento energia'!H649,0)</f>
        <v>299.6085018332123</v>
      </c>
      <c r="J649">
        <f>'Approvvigionamento energia'!A649+'Approvvigionamento energia'!B649+'Approvvigionamento energia'!I649</f>
        <v>402.30850183321229</v>
      </c>
      <c r="K649">
        <f>IF(MIN(LCOH!$C$18,J649)&gt;=$P$48*LCOH!$C$18, MIN(LCOH!$C$18,J649),0)</f>
        <v>402.30850183321229</v>
      </c>
      <c r="L649">
        <f t="shared" si="21"/>
        <v>0</v>
      </c>
      <c r="M649">
        <f>K649/LCOH!$C$18</f>
        <v>0.26820566788880817</v>
      </c>
      <c r="N649">
        <f>K649/LCOH!$C$34</f>
        <v>7.7516088985204679</v>
      </c>
    </row>
    <row r="650" spans="1:14" x14ac:dyDescent="0.35">
      <c r="A650">
        <f>'Profilo fotovoltaico'!B652*LCOH!$C$20</f>
        <v>0</v>
      </c>
      <c r="B650">
        <f>'Profilo eolico'!B652*LCOH!$C$21</f>
        <v>105.89999999999999</v>
      </c>
      <c r="C650">
        <f>$P$35*'Profilo fotovoltaico'!B652</f>
        <v>0</v>
      </c>
      <c r="D650">
        <f>$Q$37*'Profilo eolico'!B652</f>
        <v>617.8878353288643</v>
      </c>
      <c r="E650">
        <f>$P$39*'Profilo fotovoltaico'!B652+'Approvvigionamento energia'!$Q$39*'Profilo eolico'!B652</f>
        <v>463.4158764966482</v>
      </c>
      <c r="F650">
        <f>$P$41*'Profilo fotovoltaico'!B652+'Approvvigionamento energia'!$Q$41*'Profilo eolico'!B652</f>
        <v>308.94391766443215</v>
      </c>
      <c r="G650">
        <f>$P$43*'Profilo fotovoltaico'!B652+'Approvvigionamento energia'!$Q$43*'Profilo eolico'!B652</f>
        <v>154.47195883221607</v>
      </c>
      <c r="H650">
        <f t="shared" si="20"/>
        <v>1138.4335154826958</v>
      </c>
      <c r="I650">
        <f>IF(LCOH!$C$28=Menu!$A$1,'Approvvigionamento energia'!C650,0)+IF(LCOH!$C$28=Menu!$A$2,'Approvvigionamento energia'!D650,0)+IF(LCOH!$C$28=Menu!$A$3,'Approvvigionamento energia'!E650,0)+IF(LCOH!$C$28=Menu!$A$4,'Approvvigionamento energia'!F650,0)+IF(LCOH!$C$28=Menu!$A$5,'Approvvigionamento energia'!G650,0)+IF(LCOH!$C$28=Menu!$A$6,'Approvvigionamento energia'!H650,0)</f>
        <v>308.94391766443215</v>
      </c>
      <c r="J650">
        <f>'Approvvigionamento energia'!A650+'Approvvigionamento energia'!B650+'Approvvigionamento energia'!I650</f>
        <v>414.84391766443213</v>
      </c>
      <c r="K650">
        <f>IF(MIN(LCOH!$C$18,J650)&gt;=$P$48*LCOH!$C$18, MIN(LCOH!$C$18,J650),0)</f>
        <v>414.84391766443213</v>
      </c>
      <c r="L650">
        <f t="shared" si="21"/>
        <v>0</v>
      </c>
      <c r="M650">
        <f>K650/LCOH!$C$18</f>
        <v>0.2765626117762881</v>
      </c>
      <c r="N650">
        <f>K650/LCOH!$C$34</f>
        <v>7.9931390686788468</v>
      </c>
    </row>
    <row r="651" spans="1:14" x14ac:dyDescent="0.35">
      <c r="A651">
        <f>'Profilo fotovoltaico'!B653*LCOH!$C$20</f>
        <v>0</v>
      </c>
      <c r="B651">
        <f>'Profilo eolico'!B653*LCOH!$C$21</f>
        <v>106.2</v>
      </c>
      <c r="C651">
        <f>$P$35*'Profilo fotovoltaico'!B653</f>
        <v>0</v>
      </c>
      <c r="D651">
        <f>$Q$37*'Profilo eolico'!B653</f>
        <v>619.63822579721807</v>
      </c>
      <c r="E651">
        <f>$P$39*'Profilo fotovoltaico'!B653+'Approvvigionamento energia'!$Q$39*'Profilo eolico'!B653</f>
        <v>464.72866934791352</v>
      </c>
      <c r="F651">
        <f>$P$41*'Profilo fotovoltaico'!B653+'Approvvigionamento energia'!$Q$41*'Profilo eolico'!B653</f>
        <v>309.81911289860903</v>
      </c>
      <c r="G651">
        <f>$P$43*'Profilo fotovoltaico'!B653+'Approvvigionamento energia'!$Q$43*'Profilo eolico'!B653</f>
        <v>154.90955644930452</v>
      </c>
      <c r="H651">
        <f t="shared" si="20"/>
        <v>1138.4335154826958</v>
      </c>
      <c r="I651">
        <f>IF(LCOH!$C$28=Menu!$A$1,'Approvvigionamento energia'!C651,0)+IF(LCOH!$C$28=Menu!$A$2,'Approvvigionamento energia'!D651,0)+IF(LCOH!$C$28=Menu!$A$3,'Approvvigionamento energia'!E651,0)+IF(LCOH!$C$28=Menu!$A$4,'Approvvigionamento energia'!F651,0)+IF(LCOH!$C$28=Menu!$A$5,'Approvvigionamento energia'!G651,0)+IF(LCOH!$C$28=Menu!$A$6,'Approvvigionamento energia'!H651,0)</f>
        <v>309.81911289860903</v>
      </c>
      <c r="J651">
        <f>'Approvvigionamento energia'!A651+'Approvvigionamento energia'!B651+'Approvvigionamento energia'!I651</f>
        <v>416.01911289860902</v>
      </c>
      <c r="K651">
        <f>IF(MIN(LCOH!$C$18,J651)&gt;=$P$48*LCOH!$C$18, MIN(LCOH!$C$18,J651),0)</f>
        <v>416.01911289860902</v>
      </c>
      <c r="L651">
        <f t="shared" si="21"/>
        <v>0</v>
      </c>
      <c r="M651">
        <f>K651/LCOH!$C$18</f>
        <v>0.27734607526573934</v>
      </c>
      <c r="N651">
        <f>K651/LCOH!$C$34</f>
        <v>8.0157825221311949</v>
      </c>
    </row>
    <row r="652" spans="1:14" x14ac:dyDescent="0.35">
      <c r="A652">
        <f>'Profilo fotovoltaico'!B654*LCOH!$C$20</f>
        <v>0</v>
      </c>
      <c r="B652">
        <f>'Profilo eolico'!B654*LCOH!$C$21</f>
        <v>106.7</v>
      </c>
      <c r="C652">
        <f>$P$35*'Profilo fotovoltaico'!B654</f>
        <v>0</v>
      </c>
      <c r="D652">
        <f>$Q$37*'Profilo eolico'!B654</f>
        <v>622.55554324447428</v>
      </c>
      <c r="E652">
        <f>$P$39*'Profilo fotovoltaico'!B654+'Approvvigionamento energia'!$Q$39*'Profilo eolico'!B654</f>
        <v>466.91665743335568</v>
      </c>
      <c r="F652">
        <f>$P$41*'Profilo fotovoltaico'!B654+'Approvvigionamento energia'!$Q$41*'Profilo eolico'!B654</f>
        <v>311.27777162223714</v>
      </c>
      <c r="G652">
        <f>$P$43*'Profilo fotovoltaico'!B654+'Approvvigionamento energia'!$Q$43*'Profilo eolico'!B654</f>
        <v>155.63888581111857</v>
      </c>
      <c r="H652">
        <f t="shared" si="20"/>
        <v>1138.4335154826958</v>
      </c>
      <c r="I652">
        <f>IF(LCOH!$C$28=Menu!$A$1,'Approvvigionamento energia'!C652,0)+IF(LCOH!$C$28=Menu!$A$2,'Approvvigionamento energia'!D652,0)+IF(LCOH!$C$28=Menu!$A$3,'Approvvigionamento energia'!E652,0)+IF(LCOH!$C$28=Menu!$A$4,'Approvvigionamento energia'!F652,0)+IF(LCOH!$C$28=Menu!$A$5,'Approvvigionamento energia'!G652,0)+IF(LCOH!$C$28=Menu!$A$6,'Approvvigionamento energia'!H652,0)</f>
        <v>311.27777162223714</v>
      </c>
      <c r="J652">
        <f>'Approvvigionamento energia'!A652+'Approvvigionamento energia'!B652+'Approvvigionamento energia'!I652</f>
        <v>417.97777162223713</v>
      </c>
      <c r="K652">
        <f>IF(MIN(LCOH!$C$18,J652)&gt;=$P$48*LCOH!$C$18, MIN(LCOH!$C$18,J652),0)</f>
        <v>417.97777162223713</v>
      </c>
      <c r="L652">
        <f t="shared" si="21"/>
        <v>0</v>
      </c>
      <c r="M652">
        <f>K652/LCOH!$C$18</f>
        <v>0.2786518477481581</v>
      </c>
      <c r="N652">
        <f>K652/LCOH!$C$34</f>
        <v>8.0535216112184411</v>
      </c>
    </row>
    <row r="653" spans="1:14" x14ac:dyDescent="0.35">
      <c r="A653">
        <f>'Profilo fotovoltaico'!B655*LCOH!$C$20</f>
        <v>0</v>
      </c>
      <c r="B653">
        <f>'Profilo eolico'!B655*LCOH!$C$21</f>
        <v>103</v>
      </c>
      <c r="C653">
        <f>$P$35*'Profilo fotovoltaico'!B655</f>
        <v>0</v>
      </c>
      <c r="D653">
        <f>$Q$37*'Profilo eolico'!B655</f>
        <v>600.96739413477826</v>
      </c>
      <c r="E653">
        <f>$P$39*'Profilo fotovoltaico'!B655+'Approvvigionamento energia'!$Q$39*'Profilo eolico'!B655</f>
        <v>450.7255456010837</v>
      </c>
      <c r="F653">
        <f>$P$41*'Profilo fotovoltaico'!B655+'Approvvigionamento energia'!$Q$41*'Profilo eolico'!B655</f>
        <v>300.48369706738913</v>
      </c>
      <c r="G653">
        <f>$P$43*'Profilo fotovoltaico'!B655+'Approvvigionamento energia'!$Q$43*'Profilo eolico'!B655</f>
        <v>150.24184853369457</v>
      </c>
      <c r="H653">
        <f t="shared" si="20"/>
        <v>1138.4335154826958</v>
      </c>
      <c r="I653">
        <f>IF(LCOH!$C$28=Menu!$A$1,'Approvvigionamento energia'!C653,0)+IF(LCOH!$C$28=Menu!$A$2,'Approvvigionamento energia'!D653,0)+IF(LCOH!$C$28=Menu!$A$3,'Approvvigionamento energia'!E653,0)+IF(LCOH!$C$28=Menu!$A$4,'Approvvigionamento energia'!F653,0)+IF(LCOH!$C$28=Menu!$A$5,'Approvvigionamento energia'!G653,0)+IF(LCOH!$C$28=Menu!$A$6,'Approvvigionamento energia'!H653,0)</f>
        <v>300.48369706738913</v>
      </c>
      <c r="J653">
        <f>'Approvvigionamento energia'!A653+'Approvvigionamento energia'!B653+'Approvvigionamento energia'!I653</f>
        <v>403.48369706738913</v>
      </c>
      <c r="K653">
        <f>IF(MIN(LCOH!$C$18,J653)&gt;=$P$48*LCOH!$C$18, MIN(LCOH!$C$18,J653),0)</f>
        <v>403.48369706738913</v>
      </c>
      <c r="L653">
        <f t="shared" si="21"/>
        <v>0</v>
      </c>
      <c r="M653">
        <f>K653/LCOH!$C$18</f>
        <v>0.26898913137825942</v>
      </c>
      <c r="N653">
        <f>K653/LCOH!$C$34</f>
        <v>7.7742523519728159</v>
      </c>
    </row>
    <row r="654" spans="1:14" x14ac:dyDescent="0.35">
      <c r="A654">
        <f>'Profilo fotovoltaico'!B656*LCOH!$C$20</f>
        <v>0</v>
      </c>
      <c r="B654">
        <f>'Profilo eolico'!B656*LCOH!$C$21</f>
        <v>95.3</v>
      </c>
      <c r="C654">
        <f>$P$35*'Profilo fotovoltaico'!B656</f>
        <v>0</v>
      </c>
      <c r="D654">
        <f>$Q$37*'Profilo eolico'!B656</f>
        <v>556.04070544703279</v>
      </c>
      <c r="E654">
        <f>$P$39*'Profilo fotovoltaico'!B656+'Approvvigionamento energia'!$Q$39*'Profilo eolico'!B656</f>
        <v>417.03052908527451</v>
      </c>
      <c r="F654">
        <f>$P$41*'Profilo fotovoltaico'!B656+'Approvvigionamento energia'!$Q$41*'Profilo eolico'!B656</f>
        <v>278.0203527235164</v>
      </c>
      <c r="G654">
        <f>$P$43*'Profilo fotovoltaico'!B656+'Approvvigionamento energia'!$Q$43*'Profilo eolico'!B656</f>
        <v>139.0101763617582</v>
      </c>
      <c r="H654">
        <f t="shared" si="20"/>
        <v>1138.4335154826958</v>
      </c>
      <c r="I654">
        <f>IF(LCOH!$C$28=Menu!$A$1,'Approvvigionamento energia'!C654,0)+IF(LCOH!$C$28=Menu!$A$2,'Approvvigionamento energia'!D654,0)+IF(LCOH!$C$28=Menu!$A$3,'Approvvigionamento energia'!E654,0)+IF(LCOH!$C$28=Menu!$A$4,'Approvvigionamento energia'!F654,0)+IF(LCOH!$C$28=Menu!$A$5,'Approvvigionamento energia'!G654,0)+IF(LCOH!$C$28=Menu!$A$6,'Approvvigionamento energia'!H654,0)</f>
        <v>278.0203527235164</v>
      </c>
      <c r="J654">
        <f>'Approvvigionamento energia'!A654+'Approvvigionamento energia'!B654+'Approvvigionamento energia'!I654</f>
        <v>373.32035272351641</v>
      </c>
      <c r="K654">
        <f>IF(MIN(LCOH!$C$18,J654)&gt;=$P$48*LCOH!$C$18, MIN(LCOH!$C$18,J654),0)</f>
        <v>0</v>
      </c>
      <c r="L654">
        <f t="shared" si="21"/>
        <v>373.32035272351641</v>
      </c>
      <c r="M654">
        <f>K654/LCOH!$C$18</f>
        <v>0</v>
      </c>
      <c r="N654">
        <f>K654/LCOH!$C$34</f>
        <v>0</v>
      </c>
    </row>
    <row r="655" spans="1:14" x14ac:dyDescent="0.35">
      <c r="A655">
        <f>'Profilo fotovoltaico'!B657*LCOH!$C$20</f>
        <v>0</v>
      </c>
      <c r="B655">
        <f>'Profilo eolico'!B657*LCOH!$C$21</f>
        <v>88.6</v>
      </c>
      <c r="C655">
        <f>$P$35*'Profilo fotovoltaico'!B657</f>
        <v>0</v>
      </c>
      <c r="D655">
        <f>$Q$37*'Profilo eolico'!B657</f>
        <v>516.94865165379963</v>
      </c>
      <c r="E655">
        <f>$P$39*'Profilo fotovoltaico'!B657+'Approvvigionamento energia'!$Q$39*'Profilo eolico'!B657</f>
        <v>387.71148874034969</v>
      </c>
      <c r="F655">
        <f>$P$41*'Profilo fotovoltaico'!B657+'Approvvigionamento energia'!$Q$41*'Profilo eolico'!B657</f>
        <v>258.47432582689981</v>
      </c>
      <c r="G655">
        <f>$P$43*'Profilo fotovoltaico'!B657+'Approvvigionamento energia'!$Q$43*'Profilo eolico'!B657</f>
        <v>129.23716291344991</v>
      </c>
      <c r="H655">
        <f t="shared" si="20"/>
        <v>1138.4335154826958</v>
      </c>
      <c r="I655">
        <f>IF(LCOH!$C$28=Menu!$A$1,'Approvvigionamento energia'!C655,0)+IF(LCOH!$C$28=Menu!$A$2,'Approvvigionamento energia'!D655,0)+IF(LCOH!$C$28=Menu!$A$3,'Approvvigionamento energia'!E655,0)+IF(LCOH!$C$28=Menu!$A$4,'Approvvigionamento energia'!F655,0)+IF(LCOH!$C$28=Menu!$A$5,'Approvvigionamento energia'!G655,0)+IF(LCOH!$C$28=Menu!$A$6,'Approvvigionamento energia'!H655,0)</f>
        <v>258.47432582689981</v>
      </c>
      <c r="J655">
        <f>'Approvvigionamento energia'!A655+'Approvvigionamento energia'!B655+'Approvvigionamento energia'!I655</f>
        <v>347.07432582689978</v>
      </c>
      <c r="K655">
        <f>IF(MIN(LCOH!$C$18,J655)&gt;=$P$48*LCOH!$C$18, MIN(LCOH!$C$18,J655),0)</f>
        <v>0</v>
      </c>
      <c r="L655">
        <f t="shared" si="21"/>
        <v>347.07432582689978</v>
      </c>
      <c r="M655">
        <f>K655/LCOH!$C$18</f>
        <v>0</v>
      </c>
      <c r="N655">
        <f>K655/LCOH!$C$34</f>
        <v>0</v>
      </c>
    </row>
    <row r="656" spans="1:14" x14ac:dyDescent="0.35">
      <c r="A656">
        <f>'Profilo fotovoltaico'!B658*LCOH!$C$20</f>
        <v>17</v>
      </c>
      <c r="B656">
        <f>'Profilo eolico'!B658*LCOH!$C$21</f>
        <v>80.699999999999989</v>
      </c>
      <c r="C656">
        <f>$P$35*'Profilo fotovoltaico'!B658</f>
        <v>125.02840718957512</v>
      </c>
      <c r="D656">
        <f>$Q$37*'Profilo eolico'!B658</f>
        <v>470.85503598715155</v>
      </c>
      <c r="E656">
        <f>$P$39*'Profilo fotovoltaico'!B658+'Approvvigionamento energia'!$Q$39*'Profilo eolico'!B658</f>
        <v>384.39837878775739</v>
      </c>
      <c r="F656">
        <f>$P$41*'Profilo fotovoltaico'!B658+'Approvvigionamento energia'!$Q$41*'Profilo eolico'!B658</f>
        <v>297.94172158836335</v>
      </c>
      <c r="G656">
        <f>$P$43*'Profilo fotovoltaico'!B658+'Approvvigionamento energia'!$Q$43*'Profilo eolico'!B658</f>
        <v>211.48506438896922</v>
      </c>
      <c r="H656">
        <f t="shared" si="20"/>
        <v>1138.4335154826958</v>
      </c>
      <c r="I656">
        <f>IF(LCOH!$C$28=Menu!$A$1,'Approvvigionamento energia'!C656,0)+IF(LCOH!$C$28=Menu!$A$2,'Approvvigionamento energia'!D656,0)+IF(LCOH!$C$28=Menu!$A$3,'Approvvigionamento energia'!E656,0)+IF(LCOH!$C$28=Menu!$A$4,'Approvvigionamento energia'!F656,0)+IF(LCOH!$C$28=Menu!$A$5,'Approvvigionamento energia'!G656,0)+IF(LCOH!$C$28=Menu!$A$6,'Approvvigionamento energia'!H656,0)</f>
        <v>297.94172158836335</v>
      </c>
      <c r="J656">
        <f>'Approvvigionamento energia'!A656+'Approvvigionamento energia'!B656+'Approvvigionamento energia'!I656</f>
        <v>395.64172158836334</v>
      </c>
      <c r="K656">
        <f>IF(MIN(LCOH!$C$18,J656)&gt;=$P$48*LCOH!$C$18, MIN(LCOH!$C$18,J656),0)</f>
        <v>395.64172158836334</v>
      </c>
      <c r="L656">
        <f t="shared" si="21"/>
        <v>0</v>
      </c>
      <c r="M656">
        <f>K656/LCOH!$C$18</f>
        <v>0.26376114772557557</v>
      </c>
      <c r="N656">
        <f>K656/LCOH!$C$34</f>
        <v>7.6231545585426463</v>
      </c>
    </row>
    <row r="657" spans="1:14" x14ac:dyDescent="0.35">
      <c r="A657">
        <f>'Profilo fotovoltaico'!B659*LCOH!$C$20</f>
        <v>131</v>
      </c>
      <c r="B657">
        <f>'Profilo eolico'!B659*LCOH!$C$21</f>
        <v>58.4</v>
      </c>
      <c r="C657">
        <f>$P$35*'Profilo fotovoltaico'!B659</f>
        <v>963.45419657849061</v>
      </c>
      <c r="D657">
        <f>$Q$37*'Profilo eolico'!B659</f>
        <v>340.74267783952479</v>
      </c>
      <c r="E657">
        <f>$P$39*'Profilo fotovoltaico'!B659+'Approvvigionamento energia'!$Q$39*'Profilo eolico'!B659</f>
        <v>496.4205575242662</v>
      </c>
      <c r="F657">
        <f>$P$41*'Profilo fotovoltaico'!B659+'Approvvigionamento energia'!$Q$41*'Profilo eolico'!B659</f>
        <v>652.09843720900767</v>
      </c>
      <c r="G657">
        <f>$P$43*'Profilo fotovoltaico'!B659+'Approvvigionamento energia'!$Q$43*'Profilo eolico'!B659</f>
        <v>807.77631689374914</v>
      </c>
      <c r="H657">
        <f t="shared" si="20"/>
        <v>1138.4335154826958</v>
      </c>
      <c r="I657">
        <f>IF(LCOH!$C$28=Menu!$A$1,'Approvvigionamento energia'!C657,0)+IF(LCOH!$C$28=Menu!$A$2,'Approvvigionamento energia'!D657,0)+IF(LCOH!$C$28=Menu!$A$3,'Approvvigionamento energia'!E657,0)+IF(LCOH!$C$28=Menu!$A$4,'Approvvigionamento energia'!F657,0)+IF(LCOH!$C$28=Menu!$A$5,'Approvvigionamento energia'!G657,0)+IF(LCOH!$C$28=Menu!$A$6,'Approvvigionamento energia'!H657,0)</f>
        <v>652.09843720900767</v>
      </c>
      <c r="J657">
        <f>'Approvvigionamento energia'!A657+'Approvvigionamento energia'!B657+'Approvvigionamento energia'!I657</f>
        <v>841.49843720900765</v>
      </c>
      <c r="K657">
        <f>IF(MIN(LCOH!$C$18,J657)&gt;=$P$48*LCOH!$C$18, MIN(LCOH!$C$18,J657),0)</f>
        <v>841.49843720900765</v>
      </c>
      <c r="L657">
        <f t="shared" si="21"/>
        <v>0</v>
      </c>
      <c r="M657">
        <f>K657/LCOH!$C$18</f>
        <v>0.56099895813933842</v>
      </c>
      <c r="N657">
        <f>K657/LCOH!$C$34</f>
        <v>16.213842720790129</v>
      </c>
    </row>
    <row r="658" spans="1:14" x14ac:dyDescent="0.35">
      <c r="A658">
        <f>'Profilo fotovoltaico'!B660*LCOH!$C$20</f>
        <v>266</v>
      </c>
      <c r="B658">
        <f>'Profilo eolico'!B660*LCOH!$C$21</f>
        <v>38.299999999999997</v>
      </c>
      <c r="C658">
        <f>$P$35*'Profilo fotovoltaico'!B660</f>
        <v>1956.3268419074693</v>
      </c>
      <c r="D658">
        <f>$Q$37*'Profilo eolico'!B660</f>
        <v>223.46651645982536</v>
      </c>
      <c r="E658">
        <f>$P$39*'Profilo fotovoltaico'!B660+'Approvvigionamento energia'!$Q$39*'Profilo eolico'!B660</f>
        <v>656.68159782173632</v>
      </c>
      <c r="F658">
        <f>$P$41*'Profilo fotovoltaico'!B660+'Approvvigionamento energia'!$Q$41*'Profilo eolico'!B660</f>
        <v>1089.8966791836474</v>
      </c>
      <c r="G658">
        <f>$P$43*'Profilo fotovoltaico'!B660+'Approvvigionamento energia'!$Q$43*'Profilo eolico'!B660</f>
        <v>1523.1117605455586</v>
      </c>
      <c r="H658">
        <f t="shared" si="20"/>
        <v>1138.4335154826958</v>
      </c>
      <c r="I658">
        <f>IF(LCOH!$C$28=Menu!$A$1,'Approvvigionamento energia'!C658,0)+IF(LCOH!$C$28=Menu!$A$2,'Approvvigionamento energia'!D658,0)+IF(LCOH!$C$28=Menu!$A$3,'Approvvigionamento energia'!E658,0)+IF(LCOH!$C$28=Menu!$A$4,'Approvvigionamento energia'!F658,0)+IF(LCOH!$C$28=Menu!$A$5,'Approvvigionamento energia'!G658,0)+IF(LCOH!$C$28=Menu!$A$6,'Approvvigionamento energia'!H658,0)</f>
        <v>1089.8966791836474</v>
      </c>
      <c r="J658">
        <f>'Approvvigionamento energia'!A658+'Approvvigionamento energia'!B658+'Approvvigionamento energia'!I658</f>
        <v>1394.1966791836473</v>
      </c>
      <c r="K658">
        <f>IF(MIN(LCOH!$C$18,J658)&gt;=$P$48*LCOH!$C$18, MIN(LCOH!$C$18,J658),0)</f>
        <v>1394.1966791836473</v>
      </c>
      <c r="L658">
        <f t="shared" si="21"/>
        <v>0</v>
      </c>
      <c r="M658">
        <f>K658/LCOH!$C$18</f>
        <v>0.92946445278909828</v>
      </c>
      <c r="N658">
        <f>K658/LCOH!$C$34</f>
        <v>26.863134473673359</v>
      </c>
    </row>
    <row r="659" spans="1:14" x14ac:dyDescent="0.35">
      <c r="A659">
        <f>'Profilo fotovoltaico'!B661*LCOH!$C$20</f>
        <v>382</v>
      </c>
      <c r="B659">
        <f>'Profilo eolico'!B661*LCOH!$C$21</f>
        <v>24.9</v>
      </c>
      <c r="C659">
        <f>$P$35*'Profilo fotovoltaico'!B661</f>
        <v>2809.4618556716287</v>
      </c>
      <c r="D659">
        <f>$Q$37*'Profilo eolico'!B661</f>
        <v>145.28240887335903</v>
      </c>
      <c r="E659">
        <f>$P$39*'Profilo fotovoltaico'!B661+'Approvvigionamento energia'!$Q$39*'Profilo eolico'!B661</f>
        <v>811.32727057292641</v>
      </c>
      <c r="F659">
        <f>$P$41*'Profilo fotovoltaico'!B661+'Approvvigionamento energia'!$Q$41*'Profilo eolico'!B661</f>
        <v>1477.3721322724939</v>
      </c>
      <c r="G659">
        <f>$P$43*'Profilo fotovoltaico'!B661+'Approvvigionamento energia'!$Q$43*'Profilo eolico'!B661</f>
        <v>2143.4169939720618</v>
      </c>
      <c r="H659">
        <f t="shared" si="20"/>
        <v>1138.4335154826958</v>
      </c>
      <c r="I659">
        <f>IF(LCOH!$C$28=Menu!$A$1,'Approvvigionamento energia'!C659,0)+IF(LCOH!$C$28=Menu!$A$2,'Approvvigionamento energia'!D659,0)+IF(LCOH!$C$28=Menu!$A$3,'Approvvigionamento energia'!E659,0)+IF(LCOH!$C$28=Menu!$A$4,'Approvvigionamento energia'!F659,0)+IF(LCOH!$C$28=Menu!$A$5,'Approvvigionamento energia'!G659,0)+IF(LCOH!$C$28=Menu!$A$6,'Approvvigionamento energia'!H659,0)</f>
        <v>1477.3721322724939</v>
      </c>
      <c r="J659">
        <f>'Approvvigionamento energia'!A659+'Approvvigionamento energia'!B659+'Approvvigionamento energia'!I659</f>
        <v>1884.2721322724938</v>
      </c>
      <c r="K659">
        <f>IF(MIN(LCOH!$C$18,J659)&gt;=$P$48*LCOH!$C$18, MIN(LCOH!$C$18,J659),0)</f>
        <v>1500</v>
      </c>
      <c r="L659">
        <f t="shared" si="21"/>
        <v>384.27213227249376</v>
      </c>
      <c r="M659">
        <f>K659/LCOH!$C$18</f>
        <v>1</v>
      </c>
      <c r="N659">
        <f>K659/LCOH!$C$34</f>
        <v>28.901734104046245</v>
      </c>
    </row>
    <row r="660" spans="1:14" x14ac:dyDescent="0.35">
      <c r="A660">
        <f>'Profilo fotovoltaico'!B662*LCOH!$C$20</f>
        <v>454</v>
      </c>
      <c r="B660">
        <f>'Profilo eolico'!B662*LCOH!$C$21</f>
        <v>20.8</v>
      </c>
      <c r="C660">
        <f>$P$35*'Profilo fotovoltaico'!B662</f>
        <v>3338.9939331804176</v>
      </c>
      <c r="D660">
        <f>$Q$37*'Profilo eolico'!B662</f>
        <v>121.36040580585814</v>
      </c>
      <c r="E660">
        <f>$P$39*'Profilo fotovoltaico'!B662+'Approvvigionamento energia'!$Q$39*'Profilo eolico'!B662</f>
        <v>925.76878764949799</v>
      </c>
      <c r="F660">
        <f>$P$41*'Profilo fotovoltaico'!B662+'Approvvigionamento energia'!$Q$41*'Profilo eolico'!B662</f>
        <v>1730.1771694931379</v>
      </c>
      <c r="G660">
        <f>$P$43*'Profilo fotovoltaico'!B662+'Approvvigionamento energia'!$Q$43*'Profilo eolico'!B662</f>
        <v>2534.5855513367778</v>
      </c>
      <c r="H660">
        <f t="shared" si="20"/>
        <v>1138.4335154826958</v>
      </c>
      <c r="I660">
        <f>IF(LCOH!$C$28=Menu!$A$1,'Approvvigionamento energia'!C660,0)+IF(LCOH!$C$28=Menu!$A$2,'Approvvigionamento energia'!D660,0)+IF(LCOH!$C$28=Menu!$A$3,'Approvvigionamento energia'!E660,0)+IF(LCOH!$C$28=Menu!$A$4,'Approvvigionamento energia'!F660,0)+IF(LCOH!$C$28=Menu!$A$5,'Approvvigionamento energia'!G660,0)+IF(LCOH!$C$28=Menu!$A$6,'Approvvigionamento energia'!H660,0)</f>
        <v>1730.1771694931379</v>
      </c>
      <c r="J660">
        <f>'Approvvigionamento energia'!A660+'Approvvigionamento energia'!B660+'Approvvigionamento energia'!I660</f>
        <v>2204.9771694931378</v>
      </c>
      <c r="K660">
        <f>IF(MIN(LCOH!$C$18,J660)&gt;=$P$48*LCOH!$C$18, MIN(LCOH!$C$18,J660),0)</f>
        <v>1500</v>
      </c>
      <c r="L660">
        <f t="shared" si="21"/>
        <v>704.97716949313781</v>
      </c>
      <c r="M660">
        <f>K660/LCOH!$C$18</f>
        <v>1</v>
      </c>
      <c r="N660">
        <f>K660/LCOH!$C$34</f>
        <v>28.901734104046245</v>
      </c>
    </row>
    <row r="661" spans="1:14" x14ac:dyDescent="0.35">
      <c r="A661">
        <f>'Profilo fotovoltaico'!B663*LCOH!$C$20</f>
        <v>468</v>
      </c>
      <c r="B661">
        <f>'Profilo eolico'!B663*LCOH!$C$21</f>
        <v>21</v>
      </c>
      <c r="C661">
        <f>$P$35*'Profilo fotovoltaico'!B663</f>
        <v>3441.9585038071268</v>
      </c>
      <c r="D661">
        <f>$Q$37*'Profilo eolico'!B663</f>
        <v>122.52733278476063</v>
      </c>
      <c r="E661">
        <f>$P$39*'Profilo fotovoltaico'!B663+'Approvvigionamento energia'!$Q$39*'Profilo eolico'!B663</f>
        <v>952.38512554035219</v>
      </c>
      <c r="F661">
        <f>$P$41*'Profilo fotovoltaico'!B663+'Approvvigionamento energia'!$Q$41*'Profilo eolico'!B663</f>
        <v>1782.2429182959438</v>
      </c>
      <c r="G661">
        <f>$P$43*'Profilo fotovoltaico'!B663+'Approvvigionamento energia'!$Q$43*'Profilo eolico'!B663</f>
        <v>2612.1007110515352</v>
      </c>
      <c r="H661">
        <f t="shared" si="20"/>
        <v>1138.4335154826958</v>
      </c>
      <c r="I661">
        <f>IF(LCOH!$C$28=Menu!$A$1,'Approvvigionamento energia'!C661,0)+IF(LCOH!$C$28=Menu!$A$2,'Approvvigionamento energia'!D661,0)+IF(LCOH!$C$28=Menu!$A$3,'Approvvigionamento energia'!E661,0)+IF(LCOH!$C$28=Menu!$A$4,'Approvvigionamento energia'!F661,0)+IF(LCOH!$C$28=Menu!$A$5,'Approvvigionamento energia'!G661,0)+IF(LCOH!$C$28=Menu!$A$6,'Approvvigionamento energia'!H661,0)</f>
        <v>1782.2429182959438</v>
      </c>
      <c r="J661">
        <f>'Approvvigionamento energia'!A661+'Approvvigionamento energia'!B661+'Approvvigionamento energia'!I661</f>
        <v>2271.242918295944</v>
      </c>
      <c r="K661">
        <f>IF(MIN(LCOH!$C$18,J661)&gt;=$P$48*LCOH!$C$18, MIN(LCOH!$C$18,J661),0)</f>
        <v>1500</v>
      </c>
      <c r="L661">
        <f t="shared" si="21"/>
        <v>771.24291829594404</v>
      </c>
      <c r="M661">
        <f>K661/LCOH!$C$18</f>
        <v>1</v>
      </c>
      <c r="N661">
        <f>K661/LCOH!$C$34</f>
        <v>28.901734104046245</v>
      </c>
    </row>
    <row r="662" spans="1:14" x14ac:dyDescent="0.35">
      <c r="A662">
        <f>'Profilo fotovoltaico'!B664*LCOH!$C$20</f>
        <v>421</v>
      </c>
      <c r="B662">
        <f>'Profilo eolico'!B664*LCOH!$C$21</f>
        <v>22.2</v>
      </c>
      <c r="C662">
        <f>$P$35*'Profilo fotovoltaico'!B664</f>
        <v>3096.2917309888894</v>
      </c>
      <c r="D662">
        <f>$Q$37*'Profilo eolico'!B664</f>
        <v>129.52889465817552</v>
      </c>
      <c r="E662">
        <f>$P$39*'Profilo fotovoltaico'!B664+'Approvvigionamento energia'!$Q$39*'Profilo eolico'!B664</f>
        <v>871.21960374085404</v>
      </c>
      <c r="F662">
        <f>$P$41*'Profilo fotovoltaico'!B664+'Approvvigionamento energia'!$Q$41*'Profilo eolico'!B664</f>
        <v>1612.9103128235324</v>
      </c>
      <c r="G662">
        <f>$P$43*'Profilo fotovoltaico'!B664+'Approvvigionamento energia'!$Q$43*'Profilo eolico'!B664</f>
        <v>2354.6010219062109</v>
      </c>
      <c r="H662">
        <f t="shared" si="20"/>
        <v>1138.4335154826958</v>
      </c>
      <c r="I662">
        <f>IF(LCOH!$C$28=Menu!$A$1,'Approvvigionamento energia'!C662,0)+IF(LCOH!$C$28=Menu!$A$2,'Approvvigionamento energia'!D662,0)+IF(LCOH!$C$28=Menu!$A$3,'Approvvigionamento energia'!E662,0)+IF(LCOH!$C$28=Menu!$A$4,'Approvvigionamento energia'!F662,0)+IF(LCOH!$C$28=Menu!$A$5,'Approvvigionamento energia'!G662,0)+IF(LCOH!$C$28=Menu!$A$6,'Approvvigionamento energia'!H662,0)</f>
        <v>1612.9103128235324</v>
      </c>
      <c r="J662">
        <f>'Approvvigionamento energia'!A662+'Approvvigionamento energia'!B662+'Approvvigionamento energia'!I662</f>
        <v>2056.1103128235322</v>
      </c>
      <c r="K662">
        <f>IF(MIN(LCOH!$C$18,J662)&gt;=$P$48*LCOH!$C$18, MIN(LCOH!$C$18,J662),0)</f>
        <v>1500</v>
      </c>
      <c r="L662">
        <f t="shared" si="21"/>
        <v>556.11031282353224</v>
      </c>
      <c r="M662">
        <f>K662/LCOH!$C$18</f>
        <v>1</v>
      </c>
      <c r="N662">
        <f>K662/LCOH!$C$34</f>
        <v>28.901734104046245</v>
      </c>
    </row>
    <row r="663" spans="1:14" x14ac:dyDescent="0.35">
      <c r="A663">
        <f>'Profilo fotovoltaico'!B665*LCOH!$C$20</f>
        <v>330</v>
      </c>
      <c r="B663">
        <f>'Profilo eolico'!B665*LCOH!$C$21</f>
        <v>22.599999999999998</v>
      </c>
      <c r="C663">
        <f>$P$35*'Profilo fotovoltaico'!B665</f>
        <v>2427.0220219152816</v>
      </c>
      <c r="D663">
        <f>$Q$37*'Profilo eolico'!B665</f>
        <v>131.86274861598048</v>
      </c>
      <c r="E663">
        <f>$P$39*'Profilo fotovoltaico'!B665+'Approvvigionamento energia'!$Q$39*'Profilo eolico'!B665</f>
        <v>705.65256694080574</v>
      </c>
      <c r="F663">
        <f>$P$41*'Profilo fotovoltaico'!B665+'Approvvigionamento energia'!$Q$41*'Profilo eolico'!B665</f>
        <v>1279.4423852656309</v>
      </c>
      <c r="G663">
        <f>$P$43*'Profilo fotovoltaico'!B665+'Approvvigionamento energia'!$Q$43*'Profilo eolico'!B665</f>
        <v>1853.2322035904563</v>
      </c>
      <c r="H663">
        <f t="shared" si="20"/>
        <v>1138.4335154826958</v>
      </c>
      <c r="I663">
        <f>IF(LCOH!$C$28=Menu!$A$1,'Approvvigionamento energia'!C663,0)+IF(LCOH!$C$28=Menu!$A$2,'Approvvigionamento energia'!D663,0)+IF(LCOH!$C$28=Menu!$A$3,'Approvvigionamento energia'!E663,0)+IF(LCOH!$C$28=Menu!$A$4,'Approvvigionamento energia'!F663,0)+IF(LCOH!$C$28=Menu!$A$5,'Approvvigionamento energia'!G663,0)+IF(LCOH!$C$28=Menu!$A$6,'Approvvigionamento energia'!H663,0)</f>
        <v>1279.4423852656309</v>
      </c>
      <c r="J663">
        <f>'Approvvigionamento energia'!A663+'Approvvigionamento energia'!B663+'Approvvigionamento energia'!I663</f>
        <v>1632.0423852656309</v>
      </c>
      <c r="K663">
        <f>IF(MIN(LCOH!$C$18,J663)&gt;=$P$48*LCOH!$C$18, MIN(LCOH!$C$18,J663),0)</f>
        <v>1500</v>
      </c>
      <c r="L663">
        <f t="shared" si="21"/>
        <v>132.04238526563086</v>
      </c>
      <c r="M663">
        <f>K663/LCOH!$C$18</f>
        <v>1</v>
      </c>
      <c r="N663">
        <f>K663/LCOH!$C$34</f>
        <v>28.901734104046245</v>
      </c>
    </row>
    <row r="664" spans="1:14" x14ac:dyDescent="0.35">
      <c r="A664">
        <f>'Profilo fotovoltaico'!B666*LCOH!$C$20</f>
        <v>194</v>
      </c>
      <c r="B664">
        <f>'Profilo eolico'!B666*LCOH!$C$21</f>
        <v>21.3</v>
      </c>
      <c r="C664">
        <f>$P$35*'Profilo fotovoltaico'!B666</f>
        <v>1426.7947643986806</v>
      </c>
      <c r="D664">
        <f>$Q$37*'Profilo eolico'!B666</f>
        <v>124.27772325311435</v>
      </c>
      <c r="E664">
        <f>$P$39*'Profilo fotovoltaico'!B666+'Approvvigionamento energia'!$Q$39*'Profilo eolico'!B666</f>
        <v>449.90698353950592</v>
      </c>
      <c r="F664">
        <f>$P$41*'Profilo fotovoltaico'!B666+'Approvvigionamento energia'!$Q$41*'Profilo eolico'!B666</f>
        <v>775.53624382589749</v>
      </c>
      <c r="G664">
        <f>$P$43*'Profilo fotovoltaico'!B666+'Approvvigionamento energia'!$Q$43*'Profilo eolico'!B666</f>
        <v>1101.1655041122892</v>
      </c>
      <c r="H664">
        <f t="shared" si="20"/>
        <v>1138.4335154826958</v>
      </c>
      <c r="I664">
        <f>IF(LCOH!$C$28=Menu!$A$1,'Approvvigionamento energia'!C664,0)+IF(LCOH!$C$28=Menu!$A$2,'Approvvigionamento energia'!D664,0)+IF(LCOH!$C$28=Menu!$A$3,'Approvvigionamento energia'!E664,0)+IF(LCOH!$C$28=Menu!$A$4,'Approvvigionamento energia'!F664,0)+IF(LCOH!$C$28=Menu!$A$5,'Approvvigionamento energia'!G664,0)+IF(LCOH!$C$28=Menu!$A$6,'Approvvigionamento energia'!H664,0)</f>
        <v>775.53624382589749</v>
      </c>
      <c r="J664">
        <f>'Approvvigionamento energia'!A664+'Approvvigionamento energia'!B664+'Approvvigionamento energia'!I664</f>
        <v>990.83624382589755</v>
      </c>
      <c r="K664">
        <f>IF(MIN(LCOH!$C$18,J664)&gt;=$P$48*LCOH!$C$18, MIN(LCOH!$C$18,J664),0)</f>
        <v>990.83624382589755</v>
      </c>
      <c r="L664">
        <f t="shared" si="21"/>
        <v>0</v>
      </c>
      <c r="M664">
        <f>K664/LCOH!$C$18</f>
        <v>0.66055749588393176</v>
      </c>
      <c r="N664">
        <f>K664/LCOH!$C$34</f>
        <v>19.091257106472014</v>
      </c>
    </row>
    <row r="665" spans="1:14" x14ac:dyDescent="0.35">
      <c r="A665">
        <f>'Profilo fotovoltaico'!B667*LCOH!$C$20</f>
        <v>48</v>
      </c>
      <c r="B665">
        <f>'Profilo eolico'!B667*LCOH!$C$21</f>
        <v>24.9</v>
      </c>
      <c r="C665">
        <f>$P$35*'Profilo fotovoltaico'!B667</f>
        <v>353.02138500585914</v>
      </c>
      <c r="D665">
        <f>$Q$37*'Profilo eolico'!B667</f>
        <v>145.28240887335903</v>
      </c>
      <c r="E665">
        <f>$P$39*'Profilo fotovoltaico'!B667+'Approvvigionamento energia'!$Q$39*'Profilo eolico'!B667</f>
        <v>197.21715290648405</v>
      </c>
      <c r="F665">
        <f>$P$41*'Profilo fotovoltaico'!B667+'Approvvigionamento energia'!$Q$41*'Profilo eolico'!B667</f>
        <v>249.15189693960909</v>
      </c>
      <c r="G665">
        <f>$P$43*'Profilo fotovoltaico'!B667+'Approvvigionamento energia'!$Q$43*'Profilo eolico'!B667</f>
        <v>301.08664097273413</v>
      </c>
      <c r="H665">
        <f t="shared" si="20"/>
        <v>1138.4335154826958</v>
      </c>
      <c r="I665">
        <f>IF(LCOH!$C$28=Menu!$A$1,'Approvvigionamento energia'!C665,0)+IF(LCOH!$C$28=Menu!$A$2,'Approvvigionamento energia'!D665,0)+IF(LCOH!$C$28=Menu!$A$3,'Approvvigionamento energia'!E665,0)+IF(LCOH!$C$28=Menu!$A$4,'Approvvigionamento energia'!F665,0)+IF(LCOH!$C$28=Menu!$A$5,'Approvvigionamento energia'!G665,0)+IF(LCOH!$C$28=Menu!$A$6,'Approvvigionamento energia'!H665,0)</f>
        <v>249.15189693960909</v>
      </c>
      <c r="J665">
        <f>'Approvvigionamento energia'!A665+'Approvvigionamento energia'!B665+'Approvvigionamento energia'!I665</f>
        <v>322.05189693960909</v>
      </c>
      <c r="K665">
        <f>IF(MIN(LCOH!$C$18,J665)&gt;=$P$48*LCOH!$C$18, MIN(LCOH!$C$18,J665),0)</f>
        <v>0</v>
      </c>
      <c r="L665">
        <f t="shared" si="21"/>
        <v>322.05189693960909</v>
      </c>
      <c r="M665">
        <f>K665/LCOH!$C$18</f>
        <v>0</v>
      </c>
      <c r="N665">
        <f>K665/LCOH!$C$34</f>
        <v>0</v>
      </c>
    </row>
    <row r="666" spans="1:14" x14ac:dyDescent="0.35">
      <c r="A666">
        <f>'Profilo fotovoltaico'!B668*LCOH!$C$20</f>
        <v>0</v>
      </c>
      <c r="B666">
        <f>'Profilo eolico'!B668*LCOH!$C$21</f>
        <v>29.2</v>
      </c>
      <c r="C666">
        <f>$P$35*'Profilo fotovoltaico'!B668</f>
        <v>0</v>
      </c>
      <c r="D666">
        <f>$Q$37*'Profilo eolico'!B668</f>
        <v>170.37133891976239</v>
      </c>
      <c r="E666">
        <f>$P$39*'Profilo fotovoltaico'!B668+'Approvvigionamento energia'!$Q$39*'Profilo eolico'!B668</f>
        <v>127.77850418982179</v>
      </c>
      <c r="F666">
        <f>$P$41*'Profilo fotovoltaico'!B668+'Approvvigionamento energia'!$Q$41*'Profilo eolico'!B668</f>
        <v>85.185669459881197</v>
      </c>
      <c r="G666">
        <f>$P$43*'Profilo fotovoltaico'!B668+'Approvvigionamento energia'!$Q$43*'Profilo eolico'!B668</f>
        <v>42.592834729940598</v>
      </c>
      <c r="H666">
        <f t="shared" si="20"/>
        <v>1138.4335154826958</v>
      </c>
      <c r="I666">
        <f>IF(LCOH!$C$28=Menu!$A$1,'Approvvigionamento energia'!C666,0)+IF(LCOH!$C$28=Menu!$A$2,'Approvvigionamento energia'!D666,0)+IF(LCOH!$C$28=Menu!$A$3,'Approvvigionamento energia'!E666,0)+IF(LCOH!$C$28=Menu!$A$4,'Approvvigionamento energia'!F666,0)+IF(LCOH!$C$28=Menu!$A$5,'Approvvigionamento energia'!G666,0)+IF(LCOH!$C$28=Menu!$A$6,'Approvvigionamento energia'!H666,0)</f>
        <v>85.185669459881197</v>
      </c>
      <c r="J666">
        <f>'Approvvigionamento energia'!A666+'Approvvigionamento energia'!B666+'Approvvigionamento energia'!I666</f>
        <v>114.3856694598812</v>
      </c>
      <c r="K666">
        <f>IF(MIN(LCOH!$C$18,J666)&gt;=$P$48*LCOH!$C$18, MIN(LCOH!$C$18,J666),0)</f>
        <v>0</v>
      </c>
      <c r="L666">
        <f t="shared" si="21"/>
        <v>114.3856694598812</v>
      </c>
      <c r="M666">
        <f>K666/LCOH!$C$18</f>
        <v>0</v>
      </c>
      <c r="N666">
        <f>K666/LCOH!$C$34</f>
        <v>0</v>
      </c>
    </row>
    <row r="667" spans="1:14" x14ac:dyDescent="0.35">
      <c r="A667">
        <f>'Profilo fotovoltaico'!B669*LCOH!$C$20</f>
        <v>0</v>
      </c>
      <c r="B667">
        <f>'Profilo eolico'!B669*LCOH!$C$21</f>
        <v>31.3</v>
      </c>
      <c r="C667">
        <f>$P$35*'Profilo fotovoltaico'!B669</f>
        <v>0</v>
      </c>
      <c r="D667">
        <f>$Q$37*'Profilo eolico'!B669</f>
        <v>182.62407219823848</v>
      </c>
      <c r="E667">
        <f>$P$39*'Profilo fotovoltaico'!B669+'Approvvigionamento energia'!$Q$39*'Profilo eolico'!B669</f>
        <v>136.96805414867885</v>
      </c>
      <c r="F667">
        <f>$P$41*'Profilo fotovoltaico'!B669+'Approvvigionamento energia'!$Q$41*'Profilo eolico'!B669</f>
        <v>91.31203609911924</v>
      </c>
      <c r="G667">
        <f>$P$43*'Profilo fotovoltaico'!B669+'Approvvigionamento energia'!$Q$43*'Profilo eolico'!B669</f>
        <v>45.65601804955962</v>
      </c>
      <c r="H667">
        <f t="shared" si="20"/>
        <v>1138.4335154826958</v>
      </c>
      <c r="I667">
        <f>IF(LCOH!$C$28=Menu!$A$1,'Approvvigionamento energia'!C667,0)+IF(LCOH!$C$28=Menu!$A$2,'Approvvigionamento energia'!D667,0)+IF(LCOH!$C$28=Menu!$A$3,'Approvvigionamento energia'!E667,0)+IF(LCOH!$C$28=Menu!$A$4,'Approvvigionamento energia'!F667,0)+IF(LCOH!$C$28=Menu!$A$5,'Approvvigionamento energia'!G667,0)+IF(LCOH!$C$28=Menu!$A$6,'Approvvigionamento energia'!H667,0)</f>
        <v>91.31203609911924</v>
      </c>
      <c r="J667">
        <f>'Approvvigionamento energia'!A667+'Approvvigionamento energia'!B667+'Approvvigionamento energia'!I667</f>
        <v>122.61203609911924</v>
      </c>
      <c r="K667">
        <f>IF(MIN(LCOH!$C$18,J667)&gt;=$P$48*LCOH!$C$18, MIN(LCOH!$C$18,J667),0)</f>
        <v>0</v>
      </c>
      <c r="L667">
        <f t="shared" si="21"/>
        <v>122.61203609911924</v>
      </c>
      <c r="M667">
        <f>K667/LCOH!$C$18</f>
        <v>0</v>
      </c>
      <c r="N667">
        <f>K667/LCOH!$C$34</f>
        <v>0</v>
      </c>
    </row>
    <row r="668" spans="1:14" x14ac:dyDescent="0.35">
      <c r="A668">
        <f>'Profilo fotovoltaico'!B670*LCOH!$C$20</f>
        <v>0</v>
      </c>
      <c r="B668">
        <f>'Profilo eolico'!B670*LCOH!$C$21</f>
        <v>34.5</v>
      </c>
      <c r="C668">
        <f>$P$35*'Profilo fotovoltaico'!B670</f>
        <v>0</v>
      </c>
      <c r="D668">
        <f>$Q$37*'Profilo eolico'!B670</f>
        <v>201.2949038606782</v>
      </c>
      <c r="E668">
        <f>$P$39*'Profilo fotovoltaico'!B670+'Approvvigionamento energia'!$Q$39*'Profilo eolico'!B670</f>
        <v>150.97117789550865</v>
      </c>
      <c r="F668">
        <f>$P$41*'Profilo fotovoltaico'!B670+'Approvvigionamento energia'!$Q$41*'Profilo eolico'!B670</f>
        <v>100.6474519303391</v>
      </c>
      <c r="G668">
        <f>$P$43*'Profilo fotovoltaico'!B670+'Approvvigionamento energia'!$Q$43*'Profilo eolico'!B670</f>
        <v>50.323725965169551</v>
      </c>
      <c r="H668">
        <f t="shared" si="20"/>
        <v>1138.4335154826958</v>
      </c>
      <c r="I668">
        <f>IF(LCOH!$C$28=Menu!$A$1,'Approvvigionamento energia'!C668,0)+IF(LCOH!$C$28=Menu!$A$2,'Approvvigionamento energia'!D668,0)+IF(LCOH!$C$28=Menu!$A$3,'Approvvigionamento energia'!E668,0)+IF(LCOH!$C$28=Menu!$A$4,'Approvvigionamento energia'!F668,0)+IF(LCOH!$C$28=Menu!$A$5,'Approvvigionamento energia'!G668,0)+IF(LCOH!$C$28=Menu!$A$6,'Approvvigionamento energia'!H668,0)</f>
        <v>100.6474519303391</v>
      </c>
      <c r="J668">
        <f>'Approvvigionamento energia'!A668+'Approvvigionamento energia'!B668+'Approvvigionamento energia'!I668</f>
        <v>135.14745193033912</v>
      </c>
      <c r="K668">
        <f>IF(MIN(LCOH!$C$18,J668)&gt;=$P$48*LCOH!$C$18, MIN(LCOH!$C$18,J668),0)</f>
        <v>0</v>
      </c>
      <c r="L668">
        <f t="shared" si="21"/>
        <v>135.14745193033912</v>
      </c>
      <c r="M668">
        <f>K668/LCOH!$C$18</f>
        <v>0</v>
      </c>
      <c r="N668">
        <f>K668/LCOH!$C$34</f>
        <v>0</v>
      </c>
    </row>
    <row r="669" spans="1:14" x14ac:dyDescent="0.35">
      <c r="A669">
        <f>'Profilo fotovoltaico'!B671*LCOH!$C$20</f>
        <v>0</v>
      </c>
      <c r="B669">
        <f>'Profilo eolico'!B671*LCOH!$C$21</f>
        <v>38.9</v>
      </c>
      <c r="C669">
        <f>$P$35*'Profilo fotovoltaico'!B671</f>
        <v>0</v>
      </c>
      <c r="D669">
        <f>$Q$37*'Profilo eolico'!B671</f>
        <v>226.96729739653276</v>
      </c>
      <c r="E669">
        <f>$P$39*'Profilo fotovoltaico'!B671+'Approvvigionamento energia'!$Q$39*'Profilo eolico'!B671</f>
        <v>170.22547304739956</v>
      </c>
      <c r="F669">
        <f>$P$41*'Profilo fotovoltaico'!B671+'Approvvigionamento energia'!$Q$41*'Profilo eolico'!B671</f>
        <v>113.48364869826638</v>
      </c>
      <c r="G669">
        <f>$P$43*'Profilo fotovoltaico'!B671+'Approvvigionamento energia'!$Q$43*'Profilo eolico'!B671</f>
        <v>56.741824349133189</v>
      </c>
      <c r="H669">
        <f t="shared" si="20"/>
        <v>1138.4335154826958</v>
      </c>
      <c r="I669">
        <f>IF(LCOH!$C$28=Menu!$A$1,'Approvvigionamento energia'!C669,0)+IF(LCOH!$C$28=Menu!$A$2,'Approvvigionamento energia'!D669,0)+IF(LCOH!$C$28=Menu!$A$3,'Approvvigionamento energia'!E669,0)+IF(LCOH!$C$28=Menu!$A$4,'Approvvigionamento energia'!F669,0)+IF(LCOH!$C$28=Menu!$A$5,'Approvvigionamento energia'!G669,0)+IF(LCOH!$C$28=Menu!$A$6,'Approvvigionamento energia'!H669,0)</f>
        <v>113.48364869826638</v>
      </c>
      <c r="J669">
        <f>'Approvvigionamento energia'!A669+'Approvvigionamento energia'!B669+'Approvvigionamento energia'!I669</f>
        <v>152.38364869826637</v>
      </c>
      <c r="K669">
        <f>IF(MIN(LCOH!$C$18,J669)&gt;=$P$48*LCOH!$C$18, MIN(LCOH!$C$18,J669),0)</f>
        <v>0</v>
      </c>
      <c r="L669">
        <f t="shared" si="21"/>
        <v>152.38364869826637</v>
      </c>
      <c r="M669">
        <f>K669/LCOH!$C$18</f>
        <v>0</v>
      </c>
      <c r="N669">
        <f>K669/LCOH!$C$34</f>
        <v>0</v>
      </c>
    </row>
    <row r="670" spans="1:14" x14ac:dyDescent="0.35">
      <c r="A670">
        <f>'Profilo fotovoltaico'!B672*LCOH!$C$20</f>
        <v>0</v>
      </c>
      <c r="B670">
        <f>'Profilo eolico'!B672*LCOH!$C$21</f>
        <v>42.3</v>
      </c>
      <c r="C670">
        <f>$P$35*'Profilo fotovoltaico'!B672</f>
        <v>0</v>
      </c>
      <c r="D670">
        <f>$Q$37*'Profilo eolico'!B672</f>
        <v>246.80505603787498</v>
      </c>
      <c r="E670">
        <f>$P$39*'Profilo fotovoltaico'!B672+'Approvvigionamento energia'!$Q$39*'Profilo eolico'!B672</f>
        <v>185.10379202840622</v>
      </c>
      <c r="F670">
        <f>$P$41*'Profilo fotovoltaico'!B672+'Approvvigionamento energia'!$Q$41*'Profilo eolico'!B672</f>
        <v>123.40252801893749</v>
      </c>
      <c r="G670">
        <f>$P$43*'Profilo fotovoltaico'!B672+'Approvvigionamento energia'!$Q$43*'Profilo eolico'!B672</f>
        <v>61.701264009468744</v>
      </c>
      <c r="H670">
        <f t="shared" si="20"/>
        <v>1138.4335154826958</v>
      </c>
      <c r="I670">
        <f>IF(LCOH!$C$28=Menu!$A$1,'Approvvigionamento energia'!C670,0)+IF(LCOH!$C$28=Menu!$A$2,'Approvvigionamento energia'!D670,0)+IF(LCOH!$C$28=Menu!$A$3,'Approvvigionamento energia'!E670,0)+IF(LCOH!$C$28=Menu!$A$4,'Approvvigionamento energia'!F670,0)+IF(LCOH!$C$28=Menu!$A$5,'Approvvigionamento energia'!G670,0)+IF(LCOH!$C$28=Menu!$A$6,'Approvvigionamento energia'!H670,0)</f>
        <v>123.40252801893749</v>
      </c>
      <c r="J670">
        <f>'Approvvigionamento energia'!A670+'Approvvigionamento energia'!B670+'Approvvigionamento energia'!I670</f>
        <v>165.70252801893747</v>
      </c>
      <c r="K670">
        <f>IF(MIN(LCOH!$C$18,J670)&gt;=$P$48*LCOH!$C$18, MIN(LCOH!$C$18,J670),0)</f>
        <v>0</v>
      </c>
      <c r="L670">
        <f t="shared" si="21"/>
        <v>165.70252801893747</v>
      </c>
      <c r="M670">
        <f>K670/LCOH!$C$18</f>
        <v>0</v>
      </c>
      <c r="N670">
        <f>K670/LCOH!$C$34</f>
        <v>0</v>
      </c>
    </row>
    <row r="671" spans="1:14" x14ac:dyDescent="0.35">
      <c r="A671">
        <f>'Profilo fotovoltaico'!B673*LCOH!$C$20</f>
        <v>0</v>
      </c>
      <c r="B671">
        <f>'Profilo eolico'!B673*LCOH!$C$21</f>
        <v>48.4</v>
      </c>
      <c r="C671">
        <f>$P$35*'Profilo fotovoltaico'!B673</f>
        <v>0</v>
      </c>
      <c r="D671">
        <f>$Q$37*'Profilo eolico'!B673</f>
        <v>282.39632889440065</v>
      </c>
      <c r="E671">
        <f>$P$39*'Profilo fotovoltaico'!B673+'Approvvigionamento energia'!$Q$39*'Profilo eolico'!B673</f>
        <v>211.79724667080049</v>
      </c>
      <c r="F671">
        <f>$P$41*'Profilo fotovoltaico'!B673+'Approvvigionamento energia'!$Q$41*'Profilo eolico'!B673</f>
        <v>141.19816444720033</v>
      </c>
      <c r="G671">
        <f>$P$43*'Profilo fotovoltaico'!B673+'Approvvigionamento energia'!$Q$43*'Profilo eolico'!B673</f>
        <v>70.599082223600163</v>
      </c>
      <c r="H671">
        <f t="shared" si="20"/>
        <v>1138.4335154826958</v>
      </c>
      <c r="I671">
        <f>IF(LCOH!$C$28=Menu!$A$1,'Approvvigionamento energia'!C671,0)+IF(LCOH!$C$28=Menu!$A$2,'Approvvigionamento energia'!D671,0)+IF(LCOH!$C$28=Menu!$A$3,'Approvvigionamento energia'!E671,0)+IF(LCOH!$C$28=Menu!$A$4,'Approvvigionamento energia'!F671,0)+IF(LCOH!$C$28=Menu!$A$5,'Approvvigionamento energia'!G671,0)+IF(LCOH!$C$28=Menu!$A$6,'Approvvigionamento energia'!H671,0)</f>
        <v>141.19816444720033</v>
      </c>
      <c r="J671">
        <f>'Approvvigionamento energia'!A671+'Approvvigionamento energia'!B671+'Approvvigionamento energia'!I671</f>
        <v>189.59816444720033</v>
      </c>
      <c r="K671">
        <f>IF(MIN(LCOH!$C$18,J671)&gt;=$P$48*LCOH!$C$18, MIN(LCOH!$C$18,J671),0)</f>
        <v>0</v>
      </c>
      <c r="L671">
        <f t="shared" si="21"/>
        <v>189.59816444720033</v>
      </c>
      <c r="M671">
        <f>K671/LCOH!$C$18</f>
        <v>0</v>
      </c>
      <c r="N671">
        <f>K671/LCOH!$C$34</f>
        <v>0</v>
      </c>
    </row>
    <row r="672" spans="1:14" x14ac:dyDescent="0.35">
      <c r="A672">
        <f>'Profilo fotovoltaico'!B674*LCOH!$C$20</f>
        <v>0</v>
      </c>
      <c r="B672">
        <f>'Profilo eolico'!B674*LCOH!$C$21</f>
        <v>58.5</v>
      </c>
      <c r="C672">
        <f>$P$35*'Profilo fotovoltaico'!B674</f>
        <v>0</v>
      </c>
      <c r="D672">
        <f>$Q$37*'Profilo eolico'!B674</f>
        <v>341.32614132897606</v>
      </c>
      <c r="E672">
        <f>$P$39*'Profilo fotovoltaico'!B674+'Approvvigionamento energia'!$Q$39*'Profilo eolico'!B674</f>
        <v>255.99460599673202</v>
      </c>
      <c r="F672">
        <f>$P$41*'Profilo fotovoltaico'!B674+'Approvvigionamento energia'!$Q$41*'Profilo eolico'!B674</f>
        <v>170.66307066448803</v>
      </c>
      <c r="G672">
        <f>$P$43*'Profilo fotovoltaico'!B674+'Approvvigionamento energia'!$Q$43*'Profilo eolico'!B674</f>
        <v>85.331535332244016</v>
      </c>
      <c r="H672">
        <f t="shared" si="20"/>
        <v>1138.4335154826958</v>
      </c>
      <c r="I672">
        <f>IF(LCOH!$C$28=Menu!$A$1,'Approvvigionamento energia'!C672,0)+IF(LCOH!$C$28=Menu!$A$2,'Approvvigionamento energia'!D672,0)+IF(LCOH!$C$28=Menu!$A$3,'Approvvigionamento energia'!E672,0)+IF(LCOH!$C$28=Menu!$A$4,'Approvvigionamento energia'!F672,0)+IF(LCOH!$C$28=Menu!$A$5,'Approvvigionamento energia'!G672,0)+IF(LCOH!$C$28=Menu!$A$6,'Approvvigionamento energia'!H672,0)</f>
        <v>170.66307066448803</v>
      </c>
      <c r="J672">
        <f>'Approvvigionamento energia'!A672+'Approvvigionamento energia'!B672+'Approvvigionamento energia'!I672</f>
        <v>229.16307066448803</v>
      </c>
      <c r="K672">
        <f>IF(MIN(LCOH!$C$18,J672)&gt;=$P$48*LCOH!$C$18, MIN(LCOH!$C$18,J672),0)</f>
        <v>0</v>
      </c>
      <c r="L672">
        <f t="shared" si="21"/>
        <v>229.16307066448803</v>
      </c>
      <c r="M672">
        <f>K672/LCOH!$C$18</f>
        <v>0</v>
      </c>
      <c r="N672">
        <f>K672/LCOH!$C$34</f>
        <v>0</v>
      </c>
    </row>
    <row r="673" spans="1:14" x14ac:dyDescent="0.35">
      <c r="A673">
        <f>'Profilo fotovoltaico'!B675*LCOH!$C$20</f>
        <v>0</v>
      </c>
      <c r="B673">
        <f>'Profilo eolico'!B675*LCOH!$C$21</f>
        <v>70.099999999999994</v>
      </c>
      <c r="C673">
        <f>$P$35*'Profilo fotovoltaico'!B675</f>
        <v>0</v>
      </c>
      <c r="D673">
        <f>$Q$37*'Profilo eolico'!B675</f>
        <v>409.00790610531999</v>
      </c>
      <c r="E673">
        <f>$P$39*'Profilo fotovoltaico'!B675+'Approvvigionamento energia'!$Q$39*'Profilo eolico'!B675</f>
        <v>306.75592957898999</v>
      </c>
      <c r="F673">
        <f>$P$41*'Profilo fotovoltaico'!B675+'Approvvigionamento energia'!$Q$41*'Profilo eolico'!B675</f>
        <v>204.50395305265999</v>
      </c>
      <c r="G673">
        <f>$P$43*'Profilo fotovoltaico'!B675+'Approvvigionamento energia'!$Q$43*'Profilo eolico'!B675</f>
        <v>102.25197652633</v>
      </c>
      <c r="H673">
        <f t="shared" si="20"/>
        <v>1138.4335154826958</v>
      </c>
      <c r="I673">
        <f>IF(LCOH!$C$28=Menu!$A$1,'Approvvigionamento energia'!C673,0)+IF(LCOH!$C$28=Menu!$A$2,'Approvvigionamento energia'!D673,0)+IF(LCOH!$C$28=Menu!$A$3,'Approvvigionamento energia'!E673,0)+IF(LCOH!$C$28=Menu!$A$4,'Approvvigionamento energia'!F673,0)+IF(LCOH!$C$28=Menu!$A$5,'Approvvigionamento energia'!G673,0)+IF(LCOH!$C$28=Menu!$A$6,'Approvvigionamento energia'!H673,0)</f>
        <v>204.50395305265999</v>
      </c>
      <c r="J673">
        <f>'Approvvigionamento energia'!A673+'Approvvigionamento energia'!B673+'Approvvigionamento energia'!I673</f>
        <v>274.60395305266002</v>
      </c>
      <c r="K673">
        <f>IF(MIN(LCOH!$C$18,J673)&gt;=$P$48*LCOH!$C$18, MIN(LCOH!$C$18,J673),0)</f>
        <v>0</v>
      </c>
      <c r="L673">
        <f t="shared" si="21"/>
        <v>274.60395305266002</v>
      </c>
      <c r="M673">
        <f>K673/LCOH!$C$18</f>
        <v>0</v>
      </c>
      <c r="N673">
        <f>K673/LCOH!$C$34</f>
        <v>0</v>
      </c>
    </row>
    <row r="674" spans="1:14" x14ac:dyDescent="0.35">
      <c r="A674">
        <f>'Profilo fotovoltaico'!B676*LCOH!$C$20</f>
        <v>0</v>
      </c>
      <c r="B674">
        <f>'Profilo eolico'!B676*LCOH!$C$21</f>
        <v>80.100000000000009</v>
      </c>
      <c r="C674">
        <f>$P$35*'Profilo fotovoltaico'!B676</f>
        <v>0</v>
      </c>
      <c r="D674">
        <f>$Q$37*'Profilo eolico'!B676</f>
        <v>467.35425505044412</v>
      </c>
      <c r="E674">
        <f>$P$39*'Profilo fotovoltaico'!B676+'Approvvigionamento energia'!$Q$39*'Profilo eolico'!B676</f>
        <v>350.51569128783308</v>
      </c>
      <c r="F674">
        <f>$P$41*'Profilo fotovoltaico'!B676+'Approvvigionamento energia'!$Q$41*'Profilo eolico'!B676</f>
        <v>233.67712752522206</v>
      </c>
      <c r="G674">
        <f>$P$43*'Profilo fotovoltaico'!B676+'Approvvigionamento energia'!$Q$43*'Profilo eolico'!B676</f>
        <v>116.83856376261103</v>
      </c>
      <c r="H674">
        <f t="shared" si="20"/>
        <v>1138.4335154826958</v>
      </c>
      <c r="I674">
        <f>IF(LCOH!$C$28=Menu!$A$1,'Approvvigionamento energia'!C674,0)+IF(LCOH!$C$28=Menu!$A$2,'Approvvigionamento energia'!D674,0)+IF(LCOH!$C$28=Menu!$A$3,'Approvvigionamento energia'!E674,0)+IF(LCOH!$C$28=Menu!$A$4,'Approvvigionamento energia'!F674,0)+IF(LCOH!$C$28=Menu!$A$5,'Approvvigionamento energia'!G674,0)+IF(LCOH!$C$28=Menu!$A$6,'Approvvigionamento energia'!H674,0)</f>
        <v>233.67712752522206</v>
      </c>
      <c r="J674">
        <f>'Approvvigionamento energia'!A674+'Approvvigionamento energia'!B674+'Approvvigionamento energia'!I674</f>
        <v>313.77712752522206</v>
      </c>
      <c r="K674">
        <f>IF(MIN(LCOH!$C$18,J674)&gt;=$P$48*LCOH!$C$18, MIN(LCOH!$C$18,J674),0)</f>
        <v>0</v>
      </c>
      <c r="L674">
        <f t="shared" si="21"/>
        <v>313.77712752522206</v>
      </c>
      <c r="M674">
        <f>K674/LCOH!$C$18</f>
        <v>0</v>
      </c>
      <c r="N674">
        <f>K674/LCOH!$C$34</f>
        <v>0</v>
      </c>
    </row>
    <row r="675" spans="1:14" x14ac:dyDescent="0.35">
      <c r="A675">
        <f>'Profilo fotovoltaico'!B677*LCOH!$C$20</f>
        <v>0</v>
      </c>
      <c r="B675">
        <f>'Profilo eolico'!B677*LCOH!$C$21</f>
        <v>87.5</v>
      </c>
      <c r="C675">
        <f>$P$35*'Profilo fotovoltaico'!B677</f>
        <v>0</v>
      </c>
      <c r="D675">
        <f>$Q$37*'Profilo eolico'!B677</f>
        <v>510.53055326983593</v>
      </c>
      <c r="E675">
        <f>$P$39*'Profilo fotovoltaico'!B677+'Approvvigionamento energia'!$Q$39*'Profilo eolico'!B677</f>
        <v>382.89791495237694</v>
      </c>
      <c r="F675">
        <f>$P$41*'Profilo fotovoltaico'!B677+'Approvvigionamento energia'!$Q$41*'Profilo eolico'!B677</f>
        <v>255.26527663491797</v>
      </c>
      <c r="G675">
        <f>$P$43*'Profilo fotovoltaico'!B677+'Approvvigionamento energia'!$Q$43*'Profilo eolico'!B677</f>
        <v>127.63263831745898</v>
      </c>
      <c r="H675">
        <f t="shared" si="20"/>
        <v>1138.4335154826958</v>
      </c>
      <c r="I675">
        <f>IF(LCOH!$C$28=Menu!$A$1,'Approvvigionamento energia'!C675,0)+IF(LCOH!$C$28=Menu!$A$2,'Approvvigionamento energia'!D675,0)+IF(LCOH!$C$28=Menu!$A$3,'Approvvigionamento energia'!E675,0)+IF(LCOH!$C$28=Menu!$A$4,'Approvvigionamento energia'!F675,0)+IF(LCOH!$C$28=Menu!$A$5,'Approvvigionamento energia'!G675,0)+IF(LCOH!$C$28=Menu!$A$6,'Approvvigionamento energia'!H675,0)</f>
        <v>255.26527663491797</v>
      </c>
      <c r="J675">
        <f>'Approvvigionamento energia'!A675+'Approvvigionamento energia'!B675+'Approvvigionamento energia'!I675</f>
        <v>342.765276634918</v>
      </c>
      <c r="K675">
        <f>IF(MIN(LCOH!$C$18,J675)&gt;=$P$48*LCOH!$C$18, MIN(LCOH!$C$18,J675),0)</f>
        <v>0</v>
      </c>
      <c r="L675">
        <f t="shared" si="21"/>
        <v>342.765276634918</v>
      </c>
      <c r="M675">
        <f>K675/LCOH!$C$18</f>
        <v>0</v>
      </c>
      <c r="N675">
        <f>K675/LCOH!$C$34</f>
        <v>0</v>
      </c>
    </row>
    <row r="676" spans="1:14" x14ac:dyDescent="0.35">
      <c r="A676">
        <f>'Profilo fotovoltaico'!B678*LCOH!$C$20</f>
        <v>0</v>
      </c>
      <c r="B676">
        <f>'Profilo eolico'!B678*LCOH!$C$21</f>
        <v>94.899999999999991</v>
      </c>
      <c r="C676">
        <f>$P$35*'Profilo fotovoltaico'!B678</f>
        <v>0</v>
      </c>
      <c r="D676">
        <f>$Q$37*'Profilo eolico'!B678</f>
        <v>553.7068514892278</v>
      </c>
      <c r="E676">
        <f>$P$39*'Profilo fotovoltaico'!B678+'Approvvigionamento energia'!$Q$39*'Profilo eolico'!B678</f>
        <v>415.28013861692079</v>
      </c>
      <c r="F676">
        <f>$P$41*'Profilo fotovoltaico'!B678+'Approvvigionamento energia'!$Q$41*'Profilo eolico'!B678</f>
        <v>276.8534257446139</v>
      </c>
      <c r="G676">
        <f>$P$43*'Profilo fotovoltaico'!B678+'Approvvigionamento energia'!$Q$43*'Profilo eolico'!B678</f>
        <v>138.42671287230695</v>
      </c>
      <c r="H676">
        <f t="shared" si="20"/>
        <v>1138.4335154826958</v>
      </c>
      <c r="I676">
        <f>IF(LCOH!$C$28=Menu!$A$1,'Approvvigionamento energia'!C676,0)+IF(LCOH!$C$28=Menu!$A$2,'Approvvigionamento energia'!D676,0)+IF(LCOH!$C$28=Menu!$A$3,'Approvvigionamento energia'!E676,0)+IF(LCOH!$C$28=Menu!$A$4,'Approvvigionamento energia'!F676,0)+IF(LCOH!$C$28=Menu!$A$5,'Approvvigionamento energia'!G676,0)+IF(LCOH!$C$28=Menu!$A$6,'Approvvigionamento energia'!H676,0)</f>
        <v>276.8534257446139</v>
      </c>
      <c r="J676">
        <f>'Approvvigionamento energia'!A676+'Approvvigionamento energia'!B676+'Approvvigionamento energia'!I676</f>
        <v>371.75342574461388</v>
      </c>
      <c r="K676">
        <f>IF(MIN(LCOH!$C$18,J676)&gt;=$P$48*LCOH!$C$18, MIN(LCOH!$C$18,J676),0)</f>
        <v>0</v>
      </c>
      <c r="L676">
        <f t="shared" si="21"/>
        <v>371.75342574461388</v>
      </c>
      <c r="M676">
        <f>K676/LCOH!$C$18</f>
        <v>0</v>
      </c>
      <c r="N676">
        <f>K676/LCOH!$C$34</f>
        <v>0</v>
      </c>
    </row>
    <row r="677" spans="1:14" x14ac:dyDescent="0.35">
      <c r="A677">
        <f>'Profilo fotovoltaico'!B679*LCOH!$C$20</f>
        <v>0</v>
      </c>
      <c r="B677">
        <f>'Profilo eolico'!B679*LCOH!$C$21</f>
        <v>101.2</v>
      </c>
      <c r="C677">
        <f>$P$35*'Profilo fotovoltaico'!B679</f>
        <v>0</v>
      </c>
      <c r="D677">
        <f>$Q$37*'Profilo eolico'!B679</f>
        <v>590.46505132465597</v>
      </c>
      <c r="E677">
        <f>$P$39*'Profilo fotovoltaico'!B679+'Approvvigionamento energia'!$Q$39*'Profilo eolico'!B679</f>
        <v>442.84878849349195</v>
      </c>
      <c r="F677">
        <f>$P$41*'Profilo fotovoltaico'!B679+'Approvvigionamento energia'!$Q$41*'Profilo eolico'!B679</f>
        <v>295.23252566232799</v>
      </c>
      <c r="G677">
        <f>$P$43*'Profilo fotovoltaico'!B679+'Approvvigionamento energia'!$Q$43*'Profilo eolico'!B679</f>
        <v>147.61626283116399</v>
      </c>
      <c r="H677">
        <f t="shared" si="20"/>
        <v>1138.4335154826958</v>
      </c>
      <c r="I677">
        <f>IF(LCOH!$C$28=Menu!$A$1,'Approvvigionamento energia'!C677,0)+IF(LCOH!$C$28=Menu!$A$2,'Approvvigionamento energia'!D677,0)+IF(LCOH!$C$28=Menu!$A$3,'Approvvigionamento energia'!E677,0)+IF(LCOH!$C$28=Menu!$A$4,'Approvvigionamento energia'!F677,0)+IF(LCOH!$C$28=Menu!$A$5,'Approvvigionamento energia'!G677,0)+IF(LCOH!$C$28=Menu!$A$6,'Approvvigionamento energia'!H677,0)</f>
        <v>295.23252566232799</v>
      </c>
      <c r="J677">
        <f>'Approvvigionamento energia'!A677+'Approvvigionamento energia'!B677+'Approvvigionamento energia'!I677</f>
        <v>396.43252566232798</v>
      </c>
      <c r="K677">
        <f>IF(MIN(LCOH!$C$18,J677)&gt;=$P$48*LCOH!$C$18, MIN(LCOH!$C$18,J677),0)</f>
        <v>396.43252566232798</v>
      </c>
      <c r="L677">
        <f t="shared" si="21"/>
        <v>0</v>
      </c>
      <c r="M677">
        <f>K677/LCOH!$C$18</f>
        <v>0.26428835044155197</v>
      </c>
      <c r="N677">
        <f>K677/LCOH!$C$34</f>
        <v>7.6383916312587283</v>
      </c>
    </row>
    <row r="678" spans="1:14" x14ac:dyDescent="0.35">
      <c r="A678">
        <f>'Profilo fotovoltaico'!B680*LCOH!$C$20</f>
        <v>0</v>
      </c>
      <c r="B678">
        <f>'Profilo eolico'!B680*LCOH!$C$21</f>
        <v>102.9</v>
      </c>
      <c r="C678">
        <f>$P$35*'Profilo fotovoltaico'!B680</f>
        <v>0</v>
      </c>
      <c r="D678">
        <f>$Q$37*'Profilo eolico'!B680</f>
        <v>600.38393064532715</v>
      </c>
      <c r="E678">
        <f>$P$39*'Profilo fotovoltaico'!B680+'Approvvigionamento energia'!$Q$39*'Profilo eolico'!B680</f>
        <v>450.28794798399531</v>
      </c>
      <c r="F678">
        <f>$P$41*'Profilo fotovoltaico'!B680+'Approvvigionamento energia'!$Q$41*'Profilo eolico'!B680</f>
        <v>300.19196532266358</v>
      </c>
      <c r="G678">
        <f>$P$43*'Profilo fotovoltaico'!B680+'Approvvigionamento energia'!$Q$43*'Profilo eolico'!B680</f>
        <v>150.09598266133179</v>
      </c>
      <c r="H678">
        <f t="shared" si="20"/>
        <v>1138.4335154826958</v>
      </c>
      <c r="I678">
        <f>IF(LCOH!$C$28=Menu!$A$1,'Approvvigionamento energia'!C678,0)+IF(LCOH!$C$28=Menu!$A$2,'Approvvigionamento energia'!D678,0)+IF(LCOH!$C$28=Menu!$A$3,'Approvvigionamento energia'!E678,0)+IF(LCOH!$C$28=Menu!$A$4,'Approvvigionamento energia'!F678,0)+IF(LCOH!$C$28=Menu!$A$5,'Approvvigionamento energia'!G678,0)+IF(LCOH!$C$28=Menu!$A$6,'Approvvigionamento energia'!H678,0)</f>
        <v>300.19196532266358</v>
      </c>
      <c r="J678">
        <f>'Approvvigionamento energia'!A678+'Approvvigionamento energia'!B678+'Approvvigionamento energia'!I678</f>
        <v>403.09196532266355</v>
      </c>
      <c r="K678">
        <f>IF(MIN(LCOH!$C$18,J678)&gt;=$P$48*LCOH!$C$18, MIN(LCOH!$C$18,J678),0)</f>
        <v>403.09196532266355</v>
      </c>
      <c r="L678">
        <f t="shared" si="21"/>
        <v>0</v>
      </c>
      <c r="M678">
        <f>K678/LCOH!$C$18</f>
        <v>0.26872797688177569</v>
      </c>
      <c r="N678">
        <f>K678/LCOH!$C$34</f>
        <v>7.7667045341553678</v>
      </c>
    </row>
    <row r="679" spans="1:14" x14ac:dyDescent="0.35">
      <c r="A679">
        <f>'Profilo fotovoltaico'!B681*LCOH!$C$20</f>
        <v>0</v>
      </c>
      <c r="B679">
        <f>'Profilo eolico'!B681*LCOH!$C$21</f>
        <v>101.7</v>
      </c>
      <c r="C679">
        <f>$P$35*'Profilo fotovoltaico'!B681</f>
        <v>0</v>
      </c>
      <c r="D679">
        <f>$Q$37*'Profilo eolico'!B681</f>
        <v>593.38236877191218</v>
      </c>
      <c r="E679">
        <f>$P$39*'Profilo fotovoltaico'!B681+'Approvvigionamento energia'!$Q$39*'Profilo eolico'!B681</f>
        <v>445.03677657893411</v>
      </c>
      <c r="F679">
        <f>$P$41*'Profilo fotovoltaico'!B681+'Approvvigionamento energia'!$Q$41*'Profilo eolico'!B681</f>
        <v>296.69118438595609</v>
      </c>
      <c r="G679">
        <f>$P$43*'Profilo fotovoltaico'!B681+'Approvvigionamento energia'!$Q$43*'Profilo eolico'!B681</f>
        <v>148.34559219297805</v>
      </c>
      <c r="H679">
        <f t="shared" si="20"/>
        <v>1138.4335154826958</v>
      </c>
      <c r="I679">
        <f>IF(LCOH!$C$28=Menu!$A$1,'Approvvigionamento energia'!C679,0)+IF(LCOH!$C$28=Menu!$A$2,'Approvvigionamento energia'!D679,0)+IF(LCOH!$C$28=Menu!$A$3,'Approvvigionamento energia'!E679,0)+IF(LCOH!$C$28=Menu!$A$4,'Approvvigionamento energia'!F679,0)+IF(LCOH!$C$28=Menu!$A$5,'Approvvigionamento energia'!G679,0)+IF(LCOH!$C$28=Menu!$A$6,'Approvvigionamento energia'!H679,0)</f>
        <v>296.69118438595609</v>
      </c>
      <c r="J679">
        <f>'Approvvigionamento energia'!A679+'Approvvigionamento energia'!B679+'Approvvigionamento energia'!I679</f>
        <v>398.39118438595608</v>
      </c>
      <c r="K679">
        <f>IF(MIN(LCOH!$C$18,J679)&gt;=$P$48*LCOH!$C$18, MIN(LCOH!$C$18,J679),0)</f>
        <v>398.39118438595608</v>
      </c>
      <c r="L679">
        <f t="shared" si="21"/>
        <v>0</v>
      </c>
      <c r="M679">
        <f>K679/LCOH!$C$18</f>
        <v>0.26559412292397072</v>
      </c>
      <c r="N679">
        <f>K679/LCOH!$C$34</f>
        <v>7.6761307203459745</v>
      </c>
    </row>
    <row r="680" spans="1:14" x14ac:dyDescent="0.35">
      <c r="A680">
        <f>'Profilo fotovoltaico'!B682*LCOH!$C$20</f>
        <v>19</v>
      </c>
      <c r="B680">
        <f>'Profilo eolico'!B682*LCOH!$C$21</f>
        <v>96.4</v>
      </c>
      <c r="C680">
        <f>$P$35*'Profilo fotovoltaico'!B682</f>
        <v>139.73763156481922</v>
      </c>
      <c r="D680">
        <f>$Q$37*'Profilo eolico'!B682</f>
        <v>562.45880383099643</v>
      </c>
      <c r="E680">
        <f>$P$39*'Profilo fotovoltaico'!B682+'Approvvigionamento energia'!$Q$39*'Profilo eolico'!B682</f>
        <v>456.77851076445205</v>
      </c>
      <c r="F680">
        <f>$P$41*'Profilo fotovoltaico'!B682+'Approvvigionamento energia'!$Q$41*'Profilo eolico'!B682</f>
        <v>351.09821769790784</v>
      </c>
      <c r="G680">
        <f>$P$43*'Profilo fotovoltaico'!B682+'Approvvigionamento energia'!$Q$43*'Profilo eolico'!B682</f>
        <v>245.41792463136352</v>
      </c>
      <c r="H680">
        <f t="shared" si="20"/>
        <v>1138.4335154826958</v>
      </c>
      <c r="I680">
        <f>IF(LCOH!$C$28=Menu!$A$1,'Approvvigionamento energia'!C680,0)+IF(LCOH!$C$28=Menu!$A$2,'Approvvigionamento energia'!D680,0)+IF(LCOH!$C$28=Menu!$A$3,'Approvvigionamento energia'!E680,0)+IF(LCOH!$C$28=Menu!$A$4,'Approvvigionamento energia'!F680,0)+IF(LCOH!$C$28=Menu!$A$5,'Approvvigionamento energia'!G680,0)+IF(LCOH!$C$28=Menu!$A$6,'Approvvigionamento energia'!H680,0)</f>
        <v>351.09821769790784</v>
      </c>
      <c r="J680">
        <f>'Approvvigionamento energia'!A680+'Approvvigionamento energia'!B680+'Approvvigionamento energia'!I680</f>
        <v>466.49821769790788</v>
      </c>
      <c r="K680">
        <f>IF(MIN(LCOH!$C$18,J680)&gt;=$P$48*LCOH!$C$18, MIN(LCOH!$C$18,J680),0)</f>
        <v>466.49821769790788</v>
      </c>
      <c r="L680">
        <f t="shared" si="21"/>
        <v>0</v>
      </c>
      <c r="M680">
        <f>K680/LCOH!$C$18</f>
        <v>0.31099881179860522</v>
      </c>
      <c r="N680">
        <f>K680/LCOH!$C$34</f>
        <v>8.9884049652776081</v>
      </c>
    </row>
    <row r="681" spans="1:14" x14ac:dyDescent="0.35">
      <c r="A681">
        <f>'Profilo fotovoltaico'!B683*LCOH!$C$20</f>
        <v>122</v>
      </c>
      <c r="B681">
        <f>'Profilo eolico'!B683*LCOH!$C$21</f>
        <v>74.2</v>
      </c>
      <c r="C681">
        <f>$P$35*'Profilo fotovoltaico'!B683</f>
        <v>897.26268688989194</v>
      </c>
      <c r="D681">
        <f>$Q$37*'Profilo eolico'!B683</f>
        <v>432.92990917282089</v>
      </c>
      <c r="E681">
        <f>$P$39*'Profilo fotovoltaico'!B683+'Approvvigionamento energia'!$Q$39*'Profilo eolico'!B683</f>
        <v>549.01310360208868</v>
      </c>
      <c r="F681">
        <f>$P$41*'Profilo fotovoltaico'!B683+'Approvvigionamento energia'!$Q$41*'Profilo eolico'!B683</f>
        <v>665.09629803135635</v>
      </c>
      <c r="G681">
        <f>$P$43*'Profilo fotovoltaico'!B683+'Approvvigionamento energia'!$Q$43*'Profilo eolico'!B683</f>
        <v>781.17949246062415</v>
      </c>
      <c r="H681">
        <f t="shared" si="20"/>
        <v>1138.4335154826958</v>
      </c>
      <c r="I681">
        <f>IF(LCOH!$C$28=Menu!$A$1,'Approvvigionamento energia'!C681,0)+IF(LCOH!$C$28=Menu!$A$2,'Approvvigionamento energia'!D681,0)+IF(LCOH!$C$28=Menu!$A$3,'Approvvigionamento energia'!E681,0)+IF(LCOH!$C$28=Menu!$A$4,'Approvvigionamento energia'!F681,0)+IF(LCOH!$C$28=Menu!$A$5,'Approvvigionamento energia'!G681,0)+IF(LCOH!$C$28=Menu!$A$6,'Approvvigionamento energia'!H681,0)</f>
        <v>665.09629803135635</v>
      </c>
      <c r="J681">
        <f>'Approvvigionamento energia'!A681+'Approvvigionamento energia'!B681+'Approvvigionamento energia'!I681</f>
        <v>861.2962980313564</v>
      </c>
      <c r="K681">
        <f>IF(MIN(LCOH!$C$18,J681)&gt;=$P$48*LCOH!$C$18, MIN(LCOH!$C$18,J681),0)</f>
        <v>861.2962980313564</v>
      </c>
      <c r="L681">
        <f t="shared" si="21"/>
        <v>0</v>
      </c>
      <c r="M681">
        <f>K681/LCOH!$C$18</f>
        <v>0.57419753202090429</v>
      </c>
      <c r="N681">
        <f>K681/LCOH!$C$34</f>
        <v>16.595304393667753</v>
      </c>
    </row>
    <row r="682" spans="1:14" x14ac:dyDescent="0.35">
      <c r="A682">
        <f>'Profilo fotovoltaico'!B684*LCOH!$C$20</f>
        <v>261</v>
      </c>
      <c r="B682">
        <f>'Profilo eolico'!B684*LCOH!$C$21</f>
        <v>51.5</v>
      </c>
      <c r="C682">
        <f>$P$35*'Profilo fotovoltaico'!B684</f>
        <v>1919.553780969359</v>
      </c>
      <c r="D682">
        <f>$Q$37*'Profilo eolico'!B684</f>
        <v>300.48369706738913</v>
      </c>
      <c r="E682">
        <f>$P$39*'Profilo fotovoltaico'!B684+'Approvvigionamento energia'!$Q$39*'Profilo eolico'!B684</f>
        <v>705.25121804288165</v>
      </c>
      <c r="F682">
        <f>$P$41*'Profilo fotovoltaico'!B684+'Approvvigionamento energia'!$Q$41*'Profilo eolico'!B684</f>
        <v>1110.0187390183742</v>
      </c>
      <c r="G682">
        <f>$P$43*'Profilo fotovoltaico'!B684+'Approvvigionamento energia'!$Q$43*'Profilo eolico'!B684</f>
        <v>1514.7862599938667</v>
      </c>
      <c r="H682">
        <f t="shared" si="20"/>
        <v>1138.4335154826958</v>
      </c>
      <c r="I682">
        <f>IF(LCOH!$C$28=Menu!$A$1,'Approvvigionamento energia'!C682,0)+IF(LCOH!$C$28=Menu!$A$2,'Approvvigionamento energia'!D682,0)+IF(LCOH!$C$28=Menu!$A$3,'Approvvigionamento energia'!E682,0)+IF(LCOH!$C$28=Menu!$A$4,'Approvvigionamento energia'!F682,0)+IF(LCOH!$C$28=Menu!$A$5,'Approvvigionamento energia'!G682,0)+IF(LCOH!$C$28=Menu!$A$6,'Approvvigionamento energia'!H682,0)</f>
        <v>1110.0187390183742</v>
      </c>
      <c r="J682">
        <f>'Approvvigionamento energia'!A682+'Approvvigionamento energia'!B682+'Approvvigionamento energia'!I682</f>
        <v>1422.5187390183742</v>
      </c>
      <c r="K682">
        <f>IF(MIN(LCOH!$C$18,J682)&gt;=$P$48*LCOH!$C$18, MIN(LCOH!$C$18,J682),0)</f>
        <v>1422.5187390183742</v>
      </c>
      <c r="L682">
        <f t="shared" si="21"/>
        <v>0</v>
      </c>
      <c r="M682">
        <f>K682/LCOH!$C$18</f>
        <v>0.94834582601224948</v>
      </c>
      <c r="N682">
        <f>K682/LCOH!$C$34</f>
        <v>27.408838902088135</v>
      </c>
    </row>
    <row r="683" spans="1:14" x14ac:dyDescent="0.35">
      <c r="A683">
        <f>'Profilo fotovoltaico'!B685*LCOH!$C$20</f>
        <v>377</v>
      </c>
      <c r="B683">
        <f>'Profilo eolico'!B685*LCOH!$C$21</f>
        <v>39.4</v>
      </c>
      <c r="C683">
        <f>$P$35*'Profilo fotovoltaico'!B685</f>
        <v>2772.6887947335185</v>
      </c>
      <c r="D683">
        <f>$Q$37*'Profilo eolico'!B685</f>
        <v>229.88461484378897</v>
      </c>
      <c r="E683">
        <f>$P$39*'Profilo fotovoltaico'!B685+'Approvvigionamento energia'!$Q$39*'Profilo eolico'!B685</f>
        <v>865.58565981622132</v>
      </c>
      <c r="F683">
        <f>$P$41*'Profilo fotovoltaico'!B685+'Approvvigionamento energia'!$Q$41*'Profilo eolico'!B685</f>
        <v>1501.2867047886537</v>
      </c>
      <c r="G683">
        <f>$P$43*'Profilo fotovoltaico'!B685+'Approvvigionamento energia'!$Q$43*'Profilo eolico'!B685</f>
        <v>2136.9877497610864</v>
      </c>
      <c r="H683">
        <f t="shared" si="20"/>
        <v>1138.4335154826958</v>
      </c>
      <c r="I683">
        <f>IF(LCOH!$C$28=Menu!$A$1,'Approvvigionamento energia'!C683,0)+IF(LCOH!$C$28=Menu!$A$2,'Approvvigionamento energia'!D683,0)+IF(LCOH!$C$28=Menu!$A$3,'Approvvigionamento energia'!E683,0)+IF(LCOH!$C$28=Menu!$A$4,'Approvvigionamento energia'!F683,0)+IF(LCOH!$C$28=Menu!$A$5,'Approvvigionamento energia'!G683,0)+IF(LCOH!$C$28=Menu!$A$6,'Approvvigionamento energia'!H683,0)</f>
        <v>1501.2867047886537</v>
      </c>
      <c r="J683">
        <f>'Approvvigionamento energia'!A683+'Approvvigionamento energia'!B683+'Approvvigionamento energia'!I683</f>
        <v>1917.6867047886535</v>
      </c>
      <c r="K683">
        <f>IF(MIN(LCOH!$C$18,J683)&gt;=$P$48*LCOH!$C$18, MIN(LCOH!$C$18,J683),0)</f>
        <v>1500</v>
      </c>
      <c r="L683">
        <f t="shared" si="21"/>
        <v>417.68670478865351</v>
      </c>
      <c r="M683">
        <f>K683/LCOH!$C$18</f>
        <v>1</v>
      </c>
      <c r="N683">
        <f>K683/LCOH!$C$34</f>
        <v>28.901734104046245</v>
      </c>
    </row>
    <row r="684" spans="1:14" x14ac:dyDescent="0.35">
      <c r="A684">
        <f>'Profilo fotovoltaico'!B686*LCOH!$C$20</f>
        <v>459</v>
      </c>
      <c r="B684">
        <f>'Profilo eolico'!B686*LCOH!$C$21</f>
        <v>31.5</v>
      </c>
      <c r="C684">
        <f>$P$35*'Profilo fotovoltaico'!B686</f>
        <v>3375.7669941185281</v>
      </c>
      <c r="D684">
        <f>$Q$37*'Profilo eolico'!B686</f>
        <v>183.79099917714095</v>
      </c>
      <c r="E684">
        <f>$P$39*'Profilo fotovoltaico'!B686+'Approvvigionamento energia'!$Q$39*'Profilo eolico'!B686</f>
        <v>981.78499791248771</v>
      </c>
      <c r="F684">
        <f>$P$41*'Profilo fotovoltaico'!B686+'Approvvigionamento energia'!$Q$41*'Profilo eolico'!B686</f>
        <v>1779.7789966478344</v>
      </c>
      <c r="G684">
        <f>$P$43*'Profilo fotovoltaico'!B686+'Approvvigionamento energia'!$Q$43*'Profilo eolico'!B686</f>
        <v>2577.7729953831813</v>
      </c>
      <c r="H684">
        <f t="shared" si="20"/>
        <v>1138.4335154826958</v>
      </c>
      <c r="I684">
        <f>IF(LCOH!$C$28=Menu!$A$1,'Approvvigionamento energia'!C684,0)+IF(LCOH!$C$28=Menu!$A$2,'Approvvigionamento energia'!D684,0)+IF(LCOH!$C$28=Menu!$A$3,'Approvvigionamento energia'!E684,0)+IF(LCOH!$C$28=Menu!$A$4,'Approvvigionamento energia'!F684,0)+IF(LCOH!$C$28=Menu!$A$5,'Approvvigionamento energia'!G684,0)+IF(LCOH!$C$28=Menu!$A$6,'Approvvigionamento energia'!H684,0)</f>
        <v>1779.7789966478344</v>
      </c>
      <c r="J684">
        <f>'Approvvigionamento energia'!A684+'Approvvigionamento energia'!B684+'Approvvigionamento energia'!I684</f>
        <v>2270.2789966478344</v>
      </c>
      <c r="K684">
        <f>IF(MIN(LCOH!$C$18,J684)&gt;=$P$48*LCOH!$C$18, MIN(LCOH!$C$18,J684),0)</f>
        <v>1500</v>
      </c>
      <c r="L684">
        <f t="shared" si="21"/>
        <v>770.27899664783445</v>
      </c>
      <c r="M684">
        <f>K684/LCOH!$C$18</f>
        <v>1</v>
      </c>
      <c r="N684">
        <f>K684/LCOH!$C$34</f>
        <v>28.901734104046245</v>
      </c>
    </row>
    <row r="685" spans="1:14" x14ac:dyDescent="0.35">
      <c r="A685">
        <f>'Profilo fotovoltaico'!B687*LCOH!$C$20</f>
        <v>486</v>
      </c>
      <c r="B685">
        <f>'Profilo eolico'!B687*LCOH!$C$21</f>
        <v>28</v>
      </c>
      <c r="C685">
        <f>$P$35*'Profilo fotovoltaico'!B687</f>
        <v>3574.3415231843237</v>
      </c>
      <c r="D685">
        <f>$Q$37*'Profilo eolico'!B687</f>
        <v>163.36977704634751</v>
      </c>
      <c r="E685">
        <f>$P$39*'Profilo fotovoltaico'!B687+'Approvvigionamento energia'!$Q$39*'Profilo eolico'!B687</f>
        <v>1016.1127135808415</v>
      </c>
      <c r="F685">
        <f>$P$41*'Profilo fotovoltaico'!B687+'Approvvigionamento energia'!$Q$41*'Profilo eolico'!B687</f>
        <v>1868.8556501153357</v>
      </c>
      <c r="G685">
        <f>$P$43*'Profilo fotovoltaico'!B687+'Approvvigionamento energia'!$Q$43*'Profilo eolico'!B687</f>
        <v>2721.5985866498295</v>
      </c>
      <c r="H685">
        <f t="shared" si="20"/>
        <v>1138.4335154826958</v>
      </c>
      <c r="I685">
        <f>IF(LCOH!$C$28=Menu!$A$1,'Approvvigionamento energia'!C685,0)+IF(LCOH!$C$28=Menu!$A$2,'Approvvigionamento energia'!D685,0)+IF(LCOH!$C$28=Menu!$A$3,'Approvvigionamento energia'!E685,0)+IF(LCOH!$C$28=Menu!$A$4,'Approvvigionamento energia'!F685,0)+IF(LCOH!$C$28=Menu!$A$5,'Approvvigionamento energia'!G685,0)+IF(LCOH!$C$28=Menu!$A$6,'Approvvigionamento energia'!H685,0)</f>
        <v>1868.8556501153357</v>
      </c>
      <c r="J685">
        <f>'Approvvigionamento energia'!A685+'Approvvigionamento energia'!B685+'Approvvigionamento energia'!I685</f>
        <v>2382.8556501153357</v>
      </c>
      <c r="K685">
        <f>IF(MIN(LCOH!$C$18,J685)&gt;=$P$48*LCOH!$C$18, MIN(LCOH!$C$18,J685),0)</f>
        <v>1500</v>
      </c>
      <c r="L685">
        <f t="shared" si="21"/>
        <v>882.85565011533572</v>
      </c>
      <c r="M685">
        <f>K685/LCOH!$C$18</f>
        <v>1</v>
      </c>
      <c r="N685">
        <f>K685/LCOH!$C$34</f>
        <v>28.901734104046245</v>
      </c>
    </row>
    <row r="686" spans="1:14" x14ac:dyDescent="0.35">
      <c r="A686">
        <f>'Profilo fotovoltaico'!B688*LCOH!$C$20</f>
        <v>445</v>
      </c>
      <c r="B686">
        <f>'Profilo eolico'!B688*LCOH!$C$21</f>
        <v>25.9</v>
      </c>
      <c r="C686">
        <f>$P$35*'Profilo fotovoltaico'!B688</f>
        <v>3272.8024234918189</v>
      </c>
      <c r="D686">
        <f>$Q$37*'Profilo eolico'!B688</f>
        <v>151.11704376787145</v>
      </c>
      <c r="E686">
        <f>$P$39*'Profilo fotovoltaico'!B688+'Approvvigionamento energia'!$Q$39*'Profilo eolico'!B688</f>
        <v>931.53838869885828</v>
      </c>
      <c r="F686">
        <f>$P$41*'Profilo fotovoltaico'!B688+'Approvvigionamento energia'!$Q$41*'Profilo eolico'!B688</f>
        <v>1711.9597336298452</v>
      </c>
      <c r="G686">
        <f>$P$43*'Profilo fotovoltaico'!B688+'Approvvigionamento energia'!$Q$43*'Profilo eolico'!B688</f>
        <v>2492.3810785608325</v>
      </c>
      <c r="H686">
        <f t="shared" si="20"/>
        <v>1138.4335154826958</v>
      </c>
      <c r="I686">
        <f>IF(LCOH!$C$28=Menu!$A$1,'Approvvigionamento energia'!C686,0)+IF(LCOH!$C$28=Menu!$A$2,'Approvvigionamento energia'!D686,0)+IF(LCOH!$C$28=Menu!$A$3,'Approvvigionamento energia'!E686,0)+IF(LCOH!$C$28=Menu!$A$4,'Approvvigionamento energia'!F686,0)+IF(LCOH!$C$28=Menu!$A$5,'Approvvigionamento energia'!G686,0)+IF(LCOH!$C$28=Menu!$A$6,'Approvvigionamento energia'!H686,0)</f>
        <v>1711.9597336298452</v>
      </c>
      <c r="J686">
        <f>'Approvvigionamento energia'!A686+'Approvvigionamento energia'!B686+'Approvvigionamento energia'!I686</f>
        <v>2182.8597336298453</v>
      </c>
      <c r="K686">
        <f>IF(MIN(LCOH!$C$18,J686)&gt;=$P$48*LCOH!$C$18, MIN(LCOH!$C$18,J686),0)</f>
        <v>1500</v>
      </c>
      <c r="L686">
        <f t="shared" si="21"/>
        <v>682.85973362984532</v>
      </c>
      <c r="M686">
        <f>K686/LCOH!$C$18</f>
        <v>1</v>
      </c>
      <c r="N686">
        <f>K686/LCOH!$C$34</f>
        <v>28.901734104046245</v>
      </c>
    </row>
    <row r="687" spans="1:14" x14ac:dyDescent="0.35">
      <c r="A687">
        <f>'Profilo fotovoltaico'!B689*LCOH!$C$20</f>
        <v>353</v>
      </c>
      <c r="B687">
        <f>'Profilo eolico'!B689*LCOH!$C$21</f>
        <v>23.599999999999998</v>
      </c>
      <c r="C687">
        <f>$P$35*'Profilo fotovoltaico'!B689</f>
        <v>2596.1781022305886</v>
      </c>
      <c r="D687">
        <f>$Q$37*'Profilo eolico'!B689</f>
        <v>137.6973835104929</v>
      </c>
      <c r="E687">
        <f>$P$39*'Profilo fotovoltaico'!B689+'Approvvigionamento energia'!$Q$39*'Profilo eolico'!B689</f>
        <v>752.31756319051681</v>
      </c>
      <c r="F687">
        <f>$P$41*'Profilo fotovoltaico'!B689+'Approvvigionamento energia'!$Q$41*'Profilo eolico'!B689</f>
        <v>1366.9377428705407</v>
      </c>
      <c r="G687">
        <f>$P$43*'Profilo fotovoltaico'!B689+'Approvvigionamento energia'!$Q$43*'Profilo eolico'!B689</f>
        <v>1981.5579225505649</v>
      </c>
      <c r="H687">
        <f t="shared" si="20"/>
        <v>1138.4335154826958</v>
      </c>
      <c r="I687">
        <f>IF(LCOH!$C$28=Menu!$A$1,'Approvvigionamento energia'!C687,0)+IF(LCOH!$C$28=Menu!$A$2,'Approvvigionamento energia'!D687,0)+IF(LCOH!$C$28=Menu!$A$3,'Approvvigionamento energia'!E687,0)+IF(LCOH!$C$28=Menu!$A$4,'Approvvigionamento energia'!F687,0)+IF(LCOH!$C$28=Menu!$A$5,'Approvvigionamento energia'!G687,0)+IF(LCOH!$C$28=Menu!$A$6,'Approvvigionamento energia'!H687,0)</f>
        <v>1366.9377428705407</v>
      </c>
      <c r="J687">
        <f>'Approvvigionamento energia'!A687+'Approvvigionamento energia'!B687+'Approvvigionamento energia'!I687</f>
        <v>1743.5377428705406</v>
      </c>
      <c r="K687">
        <f>IF(MIN(LCOH!$C$18,J687)&gt;=$P$48*LCOH!$C$18, MIN(LCOH!$C$18,J687),0)</f>
        <v>1500</v>
      </c>
      <c r="L687">
        <f t="shared" si="21"/>
        <v>243.53774287054057</v>
      </c>
      <c r="M687">
        <f>K687/LCOH!$C$18</f>
        <v>1</v>
      </c>
      <c r="N687">
        <f>K687/LCOH!$C$34</f>
        <v>28.901734104046245</v>
      </c>
    </row>
    <row r="688" spans="1:14" x14ac:dyDescent="0.35">
      <c r="A688">
        <f>'Profilo fotovoltaico'!B690*LCOH!$C$20</f>
        <v>212</v>
      </c>
      <c r="B688">
        <f>'Profilo eolico'!B690*LCOH!$C$21</f>
        <v>21.8</v>
      </c>
      <c r="C688">
        <f>$P$35*'Profilo fotovoltaico'!B690</f>
        <v>1559.1777837758777</v>
      </c>
      <c r="D688">
        <f>$Q$37*'Profilo eolico'!B690</f>
        <v>127.19504070037055</v>
      </c>
      <c r="E688">
        <f>$P$39*'Profilo fotovoltaico'!B690+'Approvvigionamento energia'!$Q$39*'Profilo eolico'!B690</f>
        <v>485.19072646924735</v>
      </c>
      <c r="F688">
        <f>$P$41*'Profilo fotovoltaico'!B690+'Approvvigionamento energia'!$Q$41*'Profilo eolico'!B690</f>
        <v>843.18641223812415</v>
      </c>
      <c r="G688">
        <f>$P$43*'Profilo fotovoltaico'!B690+'Approvvigionamento energia'!$Q$43*'Profilo eolico'!B690</f>
        <v>1201.1820980070011</v>
      </c>
      <c r="H688">
        <f t="shared" si="20"/>
        <v>1138.4335154826958</v>
      </c>
      <c r="I688">
        <f>IF(LCOH!$C$28=Menu!$A$1,'Approvvigionamento energia'!C688,0)+IF(LCOH!$C$28=Menu!$A$2,'Approvvigionamento energia'!D688,0)+IF(LCOH!$C$28=Menu!$A$3,'Approvvigionamento energia'!E688,0)+IF(LCOH!$C$28=Menu!$A$4,'Approvvigionamento energia'!F688,0)+IF(LCOH!$C$28=Menu!$A$5,'Approvvigionamento energia'!G688,0)+IF(LCOH!$C$28=Menu!$A$6,'Approvvigionamento energia'!H688,0)</f>
        <v>843.18641223812415</v>
      </c>
      <c r="J688">
        <f>'Approvvigionamento energia'!A688+'Approvvigionamento energia'!B688+'Approvvigionamento energia'!I688</f>
        <v>1076.9864122381241</v>
      </c>
      <c r="K688">
        <f>IF(MIN(LCOH!$C$18,J688)&gt;=$P$48*LCOH!$C$18, MIN(LCOH!$C$18,J688),0)</f>
        <v>1076.9864122381241</v>
      </c>
      <c r="L688">
        <f t="shared" si="21"/>
        <v>0</v>
      </c>
      <c r="M688">
        <f>K688/LCOH!$C$18</f>
        <v>0.71799094149208276</v>
      </c>
      <c r="N688">
        <f>K688/LCOH!$C$34</f>
        <v>20.751183280117999</v>
      </c>
    </row>
    <row r="689" spans="1:14" x14ac:dyDescent="0.35">
      <c r="A689">
        <f>'Profilo fotovoltaico'!B691*LCOH!$C$20</f>
        <v>57</v>
      </c>
      <c r="B689">
        <f>'Profilo eolico'!B691*LCOH!$C$21</f>
        <v>26.1</v>
      </c>
      <c r="C689">
        <f>$P$35*'Profilo fotovoltaico'!B691</f>
        <v>419.2128946944577</v>
      </c>
      <c r="D689">
        <f>$Q$37*'Profilo eolico'!B691</f>
        <v>152.28397074677395</v>
      </c>
      <c r="E689">
        <f>$P$39*'Profilo fotovoltaico'!B691+'Approvvigionamento energia'!$Q$39*'Profilo eolico'!B691</f>
        <v>219.01620173369486</v>
      </c>
      <c r="F689">
        <f>$P$41*'Profilo fotovoltaico'!B691+'Approvvigionamento energia'!$Q$41*'Profilo eolico'!B691</f>
        <v>285.74843272061582</v>
      </c>
      <c r="G689">
        <f>$P$43*'Profilo fotovoltaico'!B691+'Approvvigionamento energia'!$Q$43*'Profilo eolico'!B691</f>
        <v>352.48066370753679</v>
      </c>
      <c r="H689">
        <f t="shared" si="20"/>
        <v>1138.4335154826958</v>
      </c>
      <c r="I689">
        <f>IF(LCOH!$C$28=Menu!$A$1,'Approvvigionamento energia'!C689,0)+IF(LCOH!$C$28=Menu!$A$2,'Approvvigionamento energia'!D689,0)+IF(LCOH!$C$28=Menu!$A$3,'Approvvigionamento energia'!E689,0)+IF(LCOH!$C$28=Menu!$A$4,'Approvvigionamento energia'!F689,0)+IF(LCOH!$C$28=Menu!$A$5,'Approvvigionamento energia'!G689,0)+IF(LCOH!$C$28=Menu!$A$6,'Approvvigionamento energia'!H689,0)</f>
        <v>285.74843272061582</v>
      </c>
      <c r="J689">
        <f>'Approvvigionamento energia'!A689+'Approvvigionamento energia'!B689+'Approvvigionamento energia'!I689</f>
        <v>368.84843272061585</v>
      </c>
      <c r="K689">
        <f>IF(MIN(LCOH!$C$18,J689)&gt;=$P$48*LCOH!$C$18, MIN(LCOH!$C$18,J689),0)</f>
        <v>0</v>
      </c>
      <c r="L689">
        <f t="shared" si="21"/>
        <v>368.84843272061585</v>
      </c>
      <c r="M689">
        <f>K689/LCOH!$C$18</f>
        <v>0</v>
      </c>
      <c r="N689">
        <f>K689/LCOH!$C$34</f>
        <v>0</v>
      </c>
    </row>
    <row r="690" spans="1:14" x14ac:dyDescent="0.35">
      <c r="A690">
        <f>'Profilo fotovoltaico'!B692*LCOH!$C$20</f>
        <v>0</v>
      </c>
      <c r="B690">
        <f>'Profilo eolico'!B692*LCOH!$C$21</f>
        <v>25</v>
      </c>
      <c r="C690">
        <f>$P$35*'Profilo fotovoltaico'!B692</f>
        <v>0</v>
      </c>
      <c r="D690">
        <f>$Q$37*'Profilo eolico'!B692</f>
        <v>145.86587236281028</v>
      </c>
      <c r="E690">
        <f>$P$39*'Profilo fotovoltaico'!B692+'Approvvigionamento energia'!$Q$39*'Profilo eolico'!B692</f>
        <v>109.3994042721077</v>
      </c>
      <c r="F690">
        <f>$P$41*'Profilo fotovoltaico'!B692+'Approvvigionamento energia'!$Q$41*'Profilo eolico'!B692</f>
        <v>72.93293618140514</v>
      </c>
      <c r="G690">
        <f>$P$43*'Profilo fotovoltaico'!B692+'Approvvigionamento energia'!$Q$43*'Profilo eolico'!B692</f>
        <v>36.46646809070257</v>
      </c>
      <c r="H690">
        <f t="shared" si="20"/>
        <v>1138.4335154826958</v>
      </c>
      <c r="I690">
        <f>IF(LCOH!$C$28=Menu!$A$1,'Approvvigionamento energia'!C690,0)+IF(LCOH!$C$28=Menu!$A$2,'Approvvigionamento energia'!D690,0)+IF(LCOH!$C$28=Menu!$A$3,'Approvvigionamento energia'!E690,0)+IF(LCOH!$C$28=Menu!$A$4,'Approvvigionamento energia'!F690,0)+IF(LCOH!$C$28=Menu!$A$5,'Approvvigionamento energia'!G690,0)+IF(LCOH!$C$28=Menu!$A$6,'Approvvigionamento energia'!H690,0)</f>
        <v>72.93293618140514</v>
      </c>
      <c r="J690">
        <f>'Approvvigionamento energia'!A690+'Approvvigionamento energia'!B690+'Approvvigionamento energia'!I690</f>
        <v>97.93293618140514</v>
      </c>
      <c r="K690">
        <f>IF(MIN(LCOH!$C$18,J690)&gt;=$P$48*LCOH!$C$18, MIN(LCOH!$C$18,J690),0)</f>
        <v>0</v>
      </c>
      <c r="L690">
        <f t="shared" si="21"/>
        <v>97.93293618140514</v>
      </c>
      <c r="M690">
        <f>K690/LCOH!$C$18</f>
        <v>0</v>
      </c>
      <c r="N690">
        <f>K690/LCOH!$C$34</f>
        <v>0</v>
      </c>
    </row>
    <row r="691" spans="1:14" x14ac:dyDescent="0.35">
      <c r="A691">
        <f>'Profilo fotovoltaico'!B693*LCOH!$C$20</f>
        <v>0</v>
      </c>
      <c r="B691">
        <f>'Profilo eolico'!B693*LCOH!$C$21</f>
        <v>18.399999999999999</v>
      </c>
      <c r="C691">
        <f>$P$35*'Profilo fotovoltaico'!B693</f>
        <v>0</v>
      </c>
      <c r="D691">
        <f>$Q$37*'Profilo eolico'!B693</f>
        <v>107.35728205902836</v>
      </c>
      <c r="E691">
        <f>$P$39*'Profilo fotovoltaico'!B693+'Approvvigionamento energia'!$Q$39*'Profilo eolico'!B693</f>
        <v>80.517961544271259</v>
      </c>
      <c r="F691">
        <f>$P$41*'Profilo fotovoltaico'!B693+'Approvvigionamento energia'!$Q$41*'Profilo eolico'!B693</f>
        <v>53.678641029514182</v>
      </c>
      <c r="G691">
        <f>$P$43*'Profilo fotovoltaico'!B693+'Approvvigionamento energia'!$Q$43*'Profilo eolico'!B693</f>
        <v>26.839320514757091</v>
      </c>
      <c r="H691">
        <f t="shared" si="20"/>
        <v>1138.4335154826958</v>
      </c>
      <c r="I691">
        <f>IF(LCOH!$C$28=Menu!$A$1,'Approvvigionamento energia'!C691,0)+IF(LCOH!$C$28=Menu!$A$2,'Approvvigionamento energia'!D691,0)+IF(LCOH!$C$28=Menu!$A$3,'Approvvigionamento energia'!E691,0)+IF(LCOH!$C$28=Menu!$A$4,'Approvvigionamento energia'!F691,0)+IF(LCOH!$C$28=Menu!$A$5,'Approvvigionamento energia'!G691,0)+IF(LCOH!$C$28=Menu!$A$6,'Approvvigionamento energia'!H691,0)</f>
        <v>53.678641029514182</v>
      </c>
      <c r="J691">
        <f>'Approvvigionamento energia'!A691+'Approvvigionamento energia'!B691+'Approvvigionamento energia'!I691</f>
        <v>72.078641029514188</v>
      </c>
      <c r="K691">
        <f>IF(MIN(LCOH!$C$18,J691)&gt;=$P$48*LCOH!$C$18, MIN(LCOH!$C$18,J691),0)</f>
        <v>0</v>
      </c>
      <c r="L691">
        <f t="shared" si="21"/>
        <v>72.078641029514188</v>
      </c>
      <c r="M691">
        <f>K691/LCOH!$C$18</f>
        <v>0</v>
      </c>
      <c r="N691">
        <f>K691/LCOH!$C$34</f>
        <v>0</v>
      </c>
    </row>
    <row r="692" spans="1:14" x14ac:dyDescent="0.35">
      <c r="A692">
        <f>'Profilo fotovoltaico'!B694*LCOH!$C$20</f>
        <v>0</v>
      </c>
      <c r="B692">
        <f>'Profilo eolico'!B694*LCOH!$C$21</f>
        <v>15.4</v>
      </c>
      <c r="C692">
        <f>$P$35*'Profilo fotovoltaico'!B694</f>
        <v>0</v>
      </c>
      <c r="D692">
        <f>$Q$37*'Profilo eolico'!B694</f>
        <v>89.853377375491135</v>
      </c>
      <c r="E692">
        <f>$P$39*'Profilo fotovoltaico'!B694+'Approvvigionamento energia'!$Q$39*'Profilo eolico'!B694</f>
        <v>67.390033031618344</v>
      </c>
      <c r="F692">
        <f>$P$41*'Profilo fotovoltaico'!B694+'Approvvigionamento energia'!$Q$41*'Profilo eolico'!B694</f>
        <v>44.926688687745568</v>
      </c>
      <c r="G692">
        <f>$P$43*'Profilo fotovoltaico'!B694+'Approvvigionamento energia'!$Q$43*'Profilo eolico'!B694</f>
        <v>22.463344343872784</v>
      </c>
      <c r="H692">
        <f t="shared" si="20"/>
        <v>1138.4335154826958</v>
      </c>
      <c r="I692">
        <f>IF(LCOH!$C$28=Menu!$A$1,'Approvvigionamento energia'!C692,0)+IF(LCOH!$C$28=Menu!$A$2,'Approvvigionamento energia'!D692,0)+IF(LCOH!$C$28=Menu!$A$3,'Approvvigionamento energia'!E692,0)+IF(LCOH!$C$28=Menu!$A$4,'Approvvigionamento energia'!F692,0)+IF(LCOH!$C$28=Menu!$A$5,'Approvvigionamento energia'!G692,0)+IF(LCOH!$C$28=Menu!$A$6,'Approvvigionamento energia'!H692,0)</f>
        <v>44.926688687745568</v>
      </c>
      <c r="J692">
        <f>'Approvvigionamento energia'!A692+'Approvvigionamento energia'!B692+'Approvvigionamento energia'!I692</f>
        <v>60.326688687745566</v>
      </c>
      <c r="K692">
        <f>IF(MIN(LCOH!$C$18,J692)&gt;=$P$48*LCOH!$C$18, MIN(LCOH!$C$18,J692),0)</f>
        <v>0</v>
      </c>
      <c r="L692">
        <f t="shared" si="21"/>
        <v>60.326688687745566</v>
      </c>
      <c r="M692">
        <f>K692/LCOH!$C$18</f>
        <v>0</v>
      </c>
      <c r="N692">
        <f>K692/LCOH!$C$34</f>
        <v>0</v>
      </c>
    </row>
    <row r="693" spans="1:14" x14ac:dyDescent="0.35">
      <c r="A693">
        <f>'Profilo fotovoltaico'!B695*LCOH!$C$20</f>
        <v>0</v>
      </c>
      <c r="B693">
        <f>'Profilo eolico'!B695*LCOH!$C$21</f>
        <v>15.2</v>
      </c>
      <c r="C693">
        <f>$P$35*'Profilo fotovoltaico'!B695</f>
        <v>0</v>
      </c>
      <c r="D693">
        <f>$Q$37*'Profilo eolico'!B695</f>
        <v>88.68645039658864</v>
      </c>
      <c r="E693">
        <f>$P$39*'Profilo fotovoltaico'!B695+'Approvvigionamento energia'!$Q$39*'Profilo eolico'!B695</f>
        <v>66.514837797441487</v>
      </c>
      <c r="F693">
        <f>$P$41*'Profilo fotovoltaico'!B695+'Approvvigionamento energia'!$Q$41*'Profilo eolico'!B695</f>
        <v>44.34322519829432</v>
      </c>
      <c r="G693">
        <f>$P$43*'Profilo fotovoltaico'!B695+'Approvvigionamento energia'!$Q$43*'Profilo eolico'!B695</f>
        <v>22.17161259914716</v>
      </c>
      <c r="H693">
        <f t="shared" si="20"/>
        <v>1138.4335154826958</v>
      </c>
      <c r="I693">
        <f>IF(LCOH!$C$28=Menu!$A$1,'Approvvigionamento energia'!C693,0)+IF(LCOH!$C$28=Menu!$A$2,'Approvvigionamento energia'!D693,0)+IF(LCOH!$C$28=Menu!$A$3,'Approvvigionamento energia'!E693,0)+IF(LCOH!$C$28=Menu!$A$4,'Approvvigionamento energia'!F693,0)+IF(LCOH!$C$28=Menu!$A$5,'Approvvigionamento energia'!G693,0)+IF(LCOH!$C$28=Menu!$A$6,'Approvvigionamento energia'!H693,0)</f>
        <v>44.34322519829432</v>
      </c>
      <c r="J693">
        <f>'Approvvigionamento energia'!A693+'Approvvigionamento energia'!B693+'Approvvigionamento energia'!I693</f>
        <v>59.543225198294323</v>
      </c>
      <c r="K693">
        <f>IF(MIN(LCOH!$C$18,J693)&gt;=$P$48*LCOH!$C$18, MIN(LCOH!$C$18,J693),0)</f>
        <v>0</v>
      </c>
      <c r="L693">
        <f t="shared" si="21"/>
        <v>59.543225198294323</v>
      </c>
      <c r="M693">
        <f>K693/LCOH!$C$18</f>
        <v>0</v>
      </c>
      <c r="N693">
        <f>K693/LCOH!$C$34</f>
        <v>0</v>
      </c>
    </row>
    <row r="694" spans="1:14" x14ac:dyDescent="0.35">
      <c r="A694">
        <f>'Profilo fotovoltaico'!B696*LCOH!$C$20</f>
        <v>0</v>
      </c>
      <c r="B694">
        <f>'Profilo eolico'!B696*LCOH!$C$21</f>
        <v>16.100000000000001</v>
      </c>
      <c r="C694">
        <f>$P$35*'Profilo fotovoltaico'!B696</f>
        <v>0</v>
      </c>
      <c r="D694">
        <f>$Q$37*'Profilo eolico'!B696</f>
        <v>93.937621801649811</v>
      </c>
      <c r="E694">
        <f>$P$39*'Profilo fotovoltaico'!B696+'Approvvigionamento energia'!$Q$39*'Profilo eolico'!B696</f>
        <v>70.453216351237359</v>
      </c>
      <c r="F694">
        <f>$P$41*'Profilo fotovoltaico'!B696+'Approvvigionamento energia'!$Q$41*'Profilo eolico'!B696</f>
        <v>46.968810900824906</v>
      </c>
      <c r="G694">
        <f>$P$43*'Profilo fotovoltaico'!B696+'Approvvigionamento energia'!$Q$43*'Profilo eolico'!B696</f>
        <v>23.484405450412453</v>
      </c>
      <c r="H694">
        <f t="shared" si="20"/>
        <v>1138.4335154826958</v>
      </c>
      <c r="I694">
        <f>IF(LCOH!$C$28=Menu!$A$1,'Approvvigionamento energia'!C694,0)+IF(LCOH!$C$28=Menu!$A$2,'Approvvigionamento energia'!D694,0)+IF(LCOH!$C$28=Menu!$A$3,'Approvvigionamento energia'!E694,0)+IF(LCOH!$C$28=Menu!$A$4,'Approvvigionamento energia'!F694,0)+IF(LCOH!$C$28=Menu!$A$5,'Approvvigionamento energia'!G694,0)+IF(LCOH!$C$28=Menu!$A$6,'Approvvigionamento energia'!H694,0)</f>
        <v>46.968810900824906</v>
      </c>
      <c r="J694">
        <f>'Approvvigionamento energia'!A694+'Approvvigionamento energia'!B694+'Approvvigionamento energia'!I694</f>
        <v>63.068810900824907</v>
      </c>
      <c r="K694">
        <f>IF(MIN(LCOH!$C$18,J694)&gt;=$P$48*LCOH!$C$18, MIN(LCOH!$C$18,J694),0)</f>
        <v>0</v>
      </c>
      <c r="L694">
        <f t="shared" si="21"/>
        <v>63.068810900824907</v>
      </c>
      <c r="M694">
        <f>K694/LCOH!$C$18</f>
        <v>0</v>
      </c>
      <c r="N694">
        <f>K694/LCOH!$C$34</f>
        <v>0</v>
      </c>
    </row>
    <row r="695" spans="1:14" x14ac:dyDescent="0.35">
      <c r="A695">
        <f>'Profilo fotovoltaico'!B697*LCOH!$C$20</f>
        <v>0</v>
      </c>
      <c r="B695">
        <f>'Profilo eolico'!B697*LCOH!$C$21</f>
        <v>19.099999999999998</v>
      </c>
      <c r="C695">
        <f>$P$35*'Profilo fotovoltaico'!B697</f>
        <v>0</v>
      </c>
      <c r="D695">
        <f>$Q$37*'Profilo eolico'!B697</f>
        <v>111.44152648518704</v>
      </c>
      <c r="E695">
        <f>$P$39*'Profilo fotovoltaico'!B697+'Approvvigionamento energia'!$Q$39*'Profilo eolico'!B697</f>
        <v>83.581144863890273</v>
      </c>
      <c r="F695">
        <f>$P$41*'Profilo fotovoltaico'!B697+'Approvvigionamento energia'!$Q$41*'Profilo eolico'!B697</f>
        <v>55.72076324259352</v>
      </c>
      <c r="G695">
        <f>$P$43*'Profilo fotovoltaico'!B697+'Approvvigionamento energia'!$Q$43*'Profilo eolico'!B697</f>
        <v>27.86038162129676</v>
      </c>
      <c r="H695">
        <f t="shared" si="20"/>
        <v>1138.4335154826958</v>
      </c>
      <c r="I695">
        <f>IF(LCOH!$C$28=Menu!$A$1,'Approvvigionamento energia'!C695,0)+IF(LCOH!$C$28=Menu!$A$2,'Approvvigionamento energia'!D695,0)+IF(LCOH!$C$28=Menu!$A$3,'Approvvigionamento energia'!E695,0)+IF(LCOH!$C$28=Menu!$A$4,'Approvvigionamento energia'!F695,0)+IF(LCOH!$C$28=Menu!$A$5,'Approvvigionamento energia'!G695,0)+IF(LCOH!$C$28=Menu!$A$6,'Approvvigionamento energia'!H695,0)</f>
        <v>55.72076324259352</v>
      </c>
      <c r="J695">
        <f>'Approvvigionamento energia'!A695+'Approvvigionamento energia'!B695+'Approvvigionamento energia'!I695</f>
        <v>74.820763242593515</v>
      </c>
      <c r="K695">
        <f>IF(MIN(LCOH!$C$18,J695)&gt;=$P$48*LCOH!$C$18, MIN(LCOH!$C$18,J695),0)</f>
        <v>0</v>
      </c>
      <c r="L695">
        <f t="shared" si="21"/>
        <v>74.820763242593515</v>
      </c>
      <c r="M695">
        <f>K695/LCOH!$C$18</f>
        <v>0</v>
      </c>
      <c r="N695">
        <f>K695/LCOH!$C$34</f>
        <v>0</v>
      </c>
    </row>
    <row r="696" spans="1:14" x14ac:dyDescent="0.35">
      <c r="A696">
        <f>'Profilo fotovoltaico'!B698*LCOH!$C$20</f>
        <v>0</v>
      </c>
      <c r="B696">
        <f>'Profilo eolico'!B698*LCOH!$C$21</f>
        <v>25</v>
      </c>
      <c r="C696">
        <f>$P$35*'Profilo fotovoltaico'!B698</f>
        <v>0</v>
      </c>
      <c r="D696">
        <f>$Q$37*'Profilo eolico'!B698</f>
        <v>145.86587236281028</v>
      </c>
      <c r="E696">
        <f>$P$39*'Profilo fotovoltaico'!B698+'Approvvigionamento energia'!$Q$39*'Profilo eolico'!B698</f>
        <v>109.3994042721077</v>
      </c>
      <c r="F696">
        <f>$P$41*'Profilo fotovoltaico'!B698+'Approvvigionamento energia'!$Q$41*'Profilo eolico'!B698</f>
        <v>72.93293618140514</v>
      </c>
      <c r="G696">
        <f>$P$43*'Profilo fotovoltaico'!B698+'Approvvigionamento energia'!$Q$43*'Profilo eolico'!B698</f>
        <v>36.46646809070257</v>
      </c>
      <c r="H696">
        <f t="shared" si="20"/>
        <v>1138.4335154826958</v>
      </c>
      <c r="I696">
        <f>IF(LCOH!$C$28=Menu!$A$1,'Approvvigionamento energia'!C696,0)+IF(LCOH!$C$28=Menu!$A$2,'Approvvigionamento energia'!D696,0)+IF(LCOH!$C$28=Menu!$A$3,'Approvvigionamento energia'!E696,0)+IF(LCOH!$C$28=Menu!$A$4,'Approvvigionamento energia'!F696,0)+IF(LCOH!$C$28=Menu!$A$5,'Approvvigionamento energia'!G696,0)+IF(LCOH!$C$28=Menu!$A$6,'Approvvigionamento energia'!H696,0)</f>
        <v>72.93293618140514</v>
      </c>
      <c r="J696">
        <f>'Approvvigionamento energia'!A696+'Approvvigionamento energia'!B696+'Approvvigionamento energia'!I696</f>
        <v>97.93293618140514</v>
      </c>
      <c r="K696">
        <f>IF(MIN(LCOH!$C$18,J696)&gt;=$P$48*LCOH!$C$18, MIN(LCOH!$C$18,J696),0)</f>
        <v>0</v>
      </c>
      <c r="L696">
        <f t="shared" si="21"/>
        <v>97.93293618140514</v>
      </c>
      <c r="M696">
        <f>K696/LCOH!$C$18</f>
        <v>0</v>
      </c>
      <c r="N696">
        <f>K696/LCOH!$C$34</f>
        <v>0</v>
      </c>
    </row>
    <row r="697" spans="1:14" x14ac:dyDescent="0.35">
      <c r="A697">
        <f>'Profilo fotovoltaico'!B699*LCOH!$C$20</f>
        <v>0</v>
      </c>
      <c r="B697">
        <f>'Profilo eolico'!B699*LCOH!$C$21</f>
        <v>34.700000000000003</v>
      </c>
      <c r="C697">
        <f>$P$35*'Profilo fotovoltaico'!B699</f>
        <v>0</v>
      </c>
      <c r="D697">
        <f>$Q$37*'Profilo eolico'!B699</f>
        <v>202.46183083958067</v>
      </c>
      <c r="E697">
        <f>$P$39*'Profilo fotovoltaico'!B699+'Approvvigionamento energia'!$Q$39*'Profilo eolico'!B699</f>
        <v>151.8463731296855</v>
      </c>
      <c r="F697">
        <f>$P$41*'Profilo fotovoltaico'!B699+'Approvvigionamento energia'!$Q$41*'Profilo eolico'!B699</f>
        <v>101.23091541979034</v>
      </c>
      <c r="G697">
        <f>$P$43*'Profilo fotovoltaico'!B699+'Approvvigionamento energia'!$Q$43*'Profilo eolico'!B699</f>
        <v>50.615457709895168</v>
      </c>
      <c r="H697">
        <f t="shared" si="20"/>
        <v>1138.4335154826958</v>
      </c>
      <c r="I697">
        <f>IF(LCOH!$C$28=Menu!$A$1,'Approvvigionamento energia'!C697,0)+IF(LCOH!$C$28=Menu!$A$2,'Approvvigionamento energia'!D697,0)+IF(LCOH!$C$28=Menu!$A$3,'Approvvigionamento energia'!E697,0)+IF(LCOH!$C$28=Menu!$A$4,'Approvvigionamento energia'!F697,0)+IF(LCOH!$C$28=Menu!$A$5,'Approvvigionamento energia'!G697,0)+IF(LCOH!$C$28=Menu!$A$6,'Approvvigionamento energia'!H697,0)</f>
        <v>101.23091541979034</v>
      </c>
      <c r="J697">
        <f>'Approvvigionamento energia'!A697+'Approvvigionamento energia'!B697+'Approvvigionamento energia'!I697</f>
        <v>135.93091541979032</v>
      </c>
      <c r="K697">
        <f>IF(MIN(LCOH!$C$18,J697)&gt;=$P$48*LCOH!$C$18, MIN(LCOH!$C$18,J697),0)</f>
        <v>0</v>
      </c>
      <c r="L697">
        <f t="shared" si="21"/>
        <v>135.93091541979032</v>
      </c>
      <c r="M697">
        <f>K697/LCOH!$C$18</f>
        <v>0</v>
      </c>
      <c r="N697">
        <f>K697/LCOH!$C$34</f>
        <v>0</v>
      </c>
    </row>
    <row r="698" spans="1:14" x14ac:dyDescent="0.35">
      <c r="A698">
        <f>'Profilo fotovoltaico'!B700*LCOH!$C$20</f>
        <v>0</v>
      </c>
      <c r="B698">
        <f>'Profilo eolico'!B700*LCOH!$C$21</f>
        <v>46.5</v>
      </c>
      <c r="C698">
        <f>$P$35*'Profilo fotovoltaico'!B700</f>
        <v>0</v>
      </c>
      <c r="D698">
        <f>$Q$37*'Profilo eolico'!B700</f>
        <v>271.31052259482709</v>
      </c>
      <c r="E698">
        <f>$P$39*'Profilo fotovoltaico'!B700+'Approvvigionamento energia'!$Q$39*'Profilo eolico'!B700</f>
        <v>203.48289194612033</v>
      </c>
      <c r="F698">
        <f>$P$41*'Profilo fotovoltaico'!B700+'Approvvigionamento energia'!$Q$41*'Profilo eolico'!B700</f>
        <v>135.65526129741355</v>
      </c>
      <c r="G698">
        <f>$P$43*'Profilo fotovoltaico'!B700+'Approvvigionamento energia'!$Q$43*'Profilo eolico'!B700</f>
        <v>67.827630648706773</v>
      </c>
      <c r="H698">
        <f t="shared" si="20"/>
        <v>1138.4335154826958</v>
      </c>
      <c r="I698">
        <f>IF(LCOH!$C$28=Menu!$A$1,'Approvvigionamento energia'!C698,0)+IF(LCOH!$C$28=Menu!$A$2,'Approvvigionamento energia'!D698,0)+IF(LCOH!$C$28=Menu!$A$3,'Approvvigionamento energia'!E698,0)+IF(LCOH!$C$28=Menu!$A$4,'Approvvigionamento energia'!F698,0)+IF(LCOH!$C$28=Menu!$A$5,'Approvvigionamento energia'!G698,0)+IF(LCOH!$C$28=Menu!$A$6,'Approvvigionamento energia'!H698,0)</f>
        <v>135.65526129741355</v>
      </c>
      <c r="J698">
        <f>'Approvvigionamento energia'!A698+'Approvvigionamento energia'!B698+'Approvvigionamento energia'!I698</f>
        <v>182.15526129741355</v>
      </c>
      <c r="K698">
        <f>IF(MIN(LCOH!$C$18,J698)&gt;=$P$48*LCOH!$C$18, MIN(LCOH!$C$18,J698),0)</f>
        <v>0</v>
      </c>
      <c r="L698">
        <f t="shared" si="21"/>
        <v>182.15526129741355</v>
      </c>
      <c r="M698">
        <f>K698/LCOH!$C$18</f>
        <v>0</v>
      </c>
      <c r="N698">
        <f>K698/LCOH!$C$34</f>
        <v>0</v>
      </c>
    </row>
    <row r="699" spans="1:14" x14ac:dyDescent="0.35">
      <c r="A699">
        <f>'Profilo fotovoltaico'!B701*LCOH!$C$20</f>
        <v>0</v>
      </c>
      <c r="B699">
        <f>'Profilo eolico'!B701*LCOH!$C$21</f>
        <v>56.7</v>
      </c>
      <c r="C699">
        <f>$P$35*'Profilo fotovoltaico'!B701</f>
        <v>0</v>
      </c>
      <c r="D699">
        <f>$Q$37*'Profilo eolico'!B701</f>
        <v>330.82379851885372</v>
      </c>
      <c r="E699">
        <f>$P$39*'Profilo fotovoltaico'!B701+'Approvvigionamento energia'!$Q$39*'Profilo eolico'!B701</f>
        <v>248.11784888914028</v>
      </c>
      <c r="F699">
        <f>$P$41*'Profilo fotovoltaico'!B701+'Approvvigionamento energia'!$Q$41*'Profilo eolico'!B701</f>
        <v>165.41189925942686</v>
      </c>
      <c r="G699">
        <f>$P$43*'Profilo fotovoltaico'!B701+'Approvvigionamento energia'!$Q$43*'Profilo eolico'!B701</f>
        <v>82.70594962971343</v>
      </c>
      <c r="H699">
        <f t="shared" si="20"/>
        <v>1138.4335154826958</v>
      </c>
      <c r="I699">
        <f>IF(LCOH!$C$28=Menu!$A$1,'Approvvigionamento energia'!C699,0)+IF(LCOH!$C$28=Menu!$A$2,'Approvvigionamento energia'!D699,0)+IF(LCOH!$C$28=Menu!$A$3,'Approvvigionamento energia'!E699,0)+IF(LCOH!$C$28=Menu!$A$4,'Approvvigionamento energia'!F699,0)+IF(LCOH!$C$28=Menu!$A$5,'Approvvigionamento energia'!G699,0)+IF(LCOH!$C$28=Menu!$A$6,'Approvvigionamento energia'!H699,0)</f>
        <v>165.41189925942686</v>
      </c>
      <c r="J699">
        <f>'Approvvigionamento energia'!A699+'Approvvigionamento energia'!B699+'Approvvigionamento energia'!I699</f>
        <v>222.11189925942688</v>
      </c>
      <c r="K699">
        <f>IF(MIN(LCOH!$C$18,J699)&gt;=$P$48*LCOH!$C$18, MIN(LCOH!$C$18,J699),0)</f>
        <v>0</v>
      </c>
      <c r="L699">
        <f t="shared" si="21"/>
        <v>222.11189925942688</v>
      </c>
      <c r="M699">
        <f>K699/LCOH!$C$18</f>
        <v>0</v>
      </c>
      <c r="N699">
        <f>K699/LCOH!$C$34</f>
        <v>0</v>
      </c>
    </row>
    <row r="700" spans="1:14" x14ac:dyDescent="0.35">
      <c r="A700">
        <f>'Profilo fotovoltaico'!B702*LCOH!$C$20</f>
        <v>0</v>
      </c>
      <c r="B700">
        <f>'Profilo eolico'!B702*LCOH!$C$21</f>
        <v>64.8</v>
      </c>
      <c r="C700">
        <f>$P$35*'Profilo fotovoltaico'!B702</f>
        <v>0</v>
      </c>
      <c r="D700">
        <f>$Q$37*'Profilo eolico'!B702</f>
        <v>378.08434116440424</v>
      </c>
      <c r="E700">
        <f>$P$39*'Profilo fotovoltaico'!B702+'Approvvigionamento energia'!$Q$39*'Profilo eolico'!B702</f>
        <v>283.56325587330315</v>
      </c>
      <c r="F700">
        <f>$P$41*'Profilo fotovoltaico'!B702+'Approvvigionamento energia'!$Q$41*'Profilo eolico'!B702</f>
        <v>189.04217058220212</v>
      </c>
      <c r="G700">
        <f>$P$43*'Profilo fotovoltaico'!B702+'Approvvigionamento energia'!$Q$43*'Profilo eolico'!B702</f>
        <v>94.521085291101059</v>
      </c>
      <c r="H700">
        <f t="shared" si="20"/>
        <v>1138.4335154826958</v>
      </c>
      <c r="I700">
        <f>IF(LCOH!$C$28=Menu!$A$1,'Approvvigionamento energia'!C700,0)+IF(LCOH!$C$28=Menu!$A$2,'Approvvigionamento energia'!D700,0)+IF(LCOH!$C$28=Menu!$A$3,'Approvvigionamento energia'!E700,0)+IF(LCOH!$C$28=Menu!$A$4,'Approvvigionamento energia'!F700,0)+IF(LCOH!$C$28=Menu!$A$5,'Approvvigionamento energia'!G700,0)+IF(LCOH!$C$28=Menu!$A$6,'Approvvigionamento energia'!H700,0)</f>
        <v>189.04217058220212</v>
      </c>
      <c r="J700">
        <f>'Approvvigionamento energia'!A700+'Approvvigionamento energia'!B700+'Approvvigionamento energia'!I700</f>
        <v>253.84217058220213</v>
      </c>
      <c r="K700">
        <f>IF(MIN(LCOH!$C$18,J700)&gt;=$P$48*LCOH!$C$18, MIN(LCOH!$C$18,J700),0)</f>
        <v>0</v>
      </c>
      <c r="L700">
        <f t="shared" si="21"/>
        <v>253.84217058220213</v>
      </c>
      <c r="M700">
        <f>K700/LCOH!$C$18</f>
        <v>0</v>
      </c>
      <c r="N700">
        <f>K700/LCOH!$C$34</f>
        <v>0</v>
      </c>
    </row>
    <row r="701" spans="1:14" x14ac:dyDescent="0.35">
      <c r="A701">
        <f>'Profilo fotovoltaico'!B703*LCOH!$C$20</f>
        <v>0</v>
      </c>
      <c r="B701">
        <f>'Profilo eolico'!B703*LCOH!$C$21</f>
        <v>70.2</v>
      </c>
      <c r="C701">
        <f>$P$35*'Profilo fotovoltaico'!B703</f>
        <v>0</v>
      </c>
      <c r="D701">
        <f>$Q$37*'Profilo eolico'!B703</f>
        <v>409.59136959477127</v>
      </c>
      <c r="E701">
        <f>$P$39*'Profilo fotovoltaico'!B703+'Approvvigionamento energia'!$Q$39*'Profilo eolico'!B703</f>
        <v>307.19352719607843</v>
      </c>
      <c r="F701">
        <f>$P$41*'Profilo fotovoltaico'!B703+'Approvvigionamento energia'!$Q$41*'Profilo eolico'!B703</f>
        <v>204.79568479738563</v>
      </c>
      <c r="G701">
        <f>$P$43*'Profilo fotovoltaico'!B703+'Approvvigionamento energia'!$Q$43*'Profilo eolico'!B703</f>
        <v>102.39784239869282</v>
      </c>
      <c r="H701">
        <f t="shared" si="20"/>
        <v>1138.4335154826958</v>
      </c>
      <c r="I701">
        <f>IF(LCOH!$C$28=Menu!$A$1,'Approvvigionamento energia'!C701,0)+IF(LCOH!$C$28=Menu!$A$2,'Approvvigionamento energia'!D701,0)+IF(LCOH!$C$28=Menu!$A$3,'Approvvigionamento energia'!E701,0)+IF(LCOH!$C$28=Menu!$A$4,'Approvvigionamento energia'!F701,0)+IF(LCOH!$C$28=Menu!$A$5,'Approvvigionamento energia'!G701,0)+IF(LCOH!$C$28=Menu!$A$6,'Approvvigionamento energia'!H701,0)</f>
        <v>204.79568479738563</v>
      </c>
      <c r="J701">
        <f>'Approvvigionamento energia'!A701+'Approvvigionamento energia'!B701+'Approvvigionamento energia'!I701</f>
        <v>274.99568479738565</v>
      </c>
      <c r="K701">
        <f>IF(MIN(LCOH!$C$18,J701)&gt;=$P$48*LCOH!$C$18, MIN(LCOH!$C$18,J701),0)</f>
        <v>0</v>
      </c>
      <c r="L701">
        <f t="shared" si="21"/>
        <v>274.99568479738565</v>
      </c>
      <c r="M701">
        <f>K701/LCOH!$C$18</f>
        <v>0</v>
      </c>
      <c r="N701">
        <f>K701/LCOH!$C$34</f>
        <v>0</v>
      </c>
    </row>
    <row r="702" spans="1:14" x14ac:dyDescent="0.35">
      <c r="A702">
        <f>'Profilo fotovoltaico'!B704*LCOH!$C$20</f>
        <v>0</v>
      </c>
      <c r="B702">
        <f>'Profilo eolico'!B704*LCOH!$C$21</f>
        <v>78.3</v>
      </c>
      <c r="C702">
        <f>$P$35*'Profilo fotovoltaico'!B704</f>
        <v>0</v>
      </c>
      <c r="D702">
        <f>$Q$37*'Profilo eolico'!B704</f>
        <v>456.85191224032172</v>
      </c>
      <c r="E702">
        <f>$P$39*'Profilo fotovoltaico'!B704+'Approvvigionamento energia'!$Q$39*'Profilo eolico'!B704</f>
        <v>342.63893418024128</v>
      </c>
      <c r="F702">
        <f>$P$41*'Profilo fotovoltaico'!B704+'Approvvigionamento energia'!$Q$41*'Profilo eolico'!B704</f>
        <v>228.42595612016086</v>
      </c>
      <c r="G702">
        <f>$P$43*'Profilo fotovoltaico'!B704+'Approvvigionamento energia'!$Q$43*'Profilo eolico'!B704</f>
        <v>114.21297806008043</v>
      </c>
      <c r="H702">
        <f t="shared" si="20"/>
        <v>1138.4335154826958</v>
      </c>
      <c r="I702">
        <f>IF(LCOH!$C$28=Menu!$A$1,'Approvvigionamento energia'!C702,0)+IF(LCOH!$C$28=Menu!$A$2,'Approvvigionamento energia'!D702,0)+IF(LCOH!$C$28=Menu!$A$3,'Approvvigionamento energia'!E702,0)+IF(LCOH!$C$28=Menu!$A$4,'Approvvigionamento energia'!F702,0)+IF(LCOH!$C$28=Menu!$A$5,'Approvvigionamento energia'!G702,0)+IF(LCOH!$C$28=Menu!$A$6,'Approvvigionamento energia'!H702,0)</f>
        <v>228.42595612016086</v>
      </c>
      <c r="J702">
        <f>'Approvvigionamento energia'!A702+'Approvvigionamento energia'!B702+'Approvvigionamento energia'!I702</f>
        <v>306.72595612016084</v>
      </c>
      <c r="K702">
        <f>IF(MIN(LCOH!$C$18,J702)&gt;=$P$48*LCOH!$C$18, MIN(LCOH!$C$18,J702),0)</f>
        <v>0</v>
      </c>
      <c r="L702">
        <f t="shared" si="21"/>
        <v>306.72595612016084</v>
      </c>
      <c r="M702">
        <f>K702/LCOH!$C$18</f>
        <v>0</v>
      </c>
      <c r="N702">
        <f>K702/LCOH!$C$34</f>
        <v>0</v>
      </c>
    </row>
    <row r="703" spans="1:14" x14ac:dyDescent="0.35">
      <c r="A703">
        <f>'Profilo fotovoltaico'!B705*LCOH!$C$20</f>
        <v>0</v>
      </c>
      <c r="B703">
        <f>'Profilo eolico'!B705*LCOH!$C$21</f>
        <v>88.9</v>
      </c>
      <c r="C703">
        <f>$P$35*'Profilo fotovoltaico'!B705</f>
        <v>0</v>
      </c>
      <c r="D703">
        <f>$Q$37*'Profilo eolico'!B705</f>
        <v>518.6990421221534</v>
      </c>
      <c r="E703">
        <f>$P$39*'Profilo fotovoltaico'!B705+'Approvvigionamento energia'!$Q$39*'Profilo eolico'!B705</f>
        <v>389.02428159161502</v>
      </c>
      <c r="F703">
        <f>$P$41*'Profilo fotovoltaico'!B705+'Approvvigionamento energia'!$Q$41*'Profilo eolico'!B705</f>
        <v>259.3495210610767</v>
      </c>
      <c r="G703">
        <f>$P$43*'Profilo fotovoltaico'!B705+'Approvvigionamento energia'!$Q$43*'Profilo eolico'!B705</f>
        <v>129.67476053053835</v>
      </c>
      <c r="H703">
        <f t="shared" si="20"/>
        <v>1138.4335154826958</v>
      </c>
      <c r="I703">
        <f>IF(LCOH!$C$28=Menu!$A$1,'Approvvigionamento energia'!C703,0)+IF(LCOH!$C$28=Menu!$A$2,'Approvvigionamento energia'!D703,0)+IF(LCOH!$C$28=Menu!$A$3,'Approvvigionamento energia'!E703,0)+IF(LCOH!$C$28=Menu!$A$4,'Approvvigionamento energia'!F703,0)+IF(LCOH!$C$28=Menu!$A$5,'Approvvigionamento energia'!G703,0)+IF(LCOH!$C$28=Menu!$A$6,'Approvvigionamento energia'!H703,0)</f>
        <v>259.3495210610767</v>
      </c>
      <c r="J703">
        <f>'Approvvigionamento energia'!A703+'Approvvigionamento energia'!B703+'Approvvigionamento energia'!I703</f>
        <v>348.24952106107673</v>
      </c>
      <c r="K703">
        <f>IF(MIN(LCOH!$C$18,J703)&gt;=$P$48*LCOH!$C$18, MIN(LCOH!$C$18,J703),0)</f>
        <v>0</v>
      </c>
      <c r="L703">
        <f t="shared" si="21"/>
        <v>348.24952106107673</v>
      </c>
      <c r="M703">
        <f>K703/LCOH!$C$18</f>
        <v>0</v>
      </c>
      <c r="N703">
        <f>K703/LCOH!$C$34</f>
        <v>0</v>
      </c>
    </row>
    <row r="704" spans="1:14" x14ac:dyDescent="0.35">
      <c r="A704">
        <f>'Profilo fotovoltaico'!B706*LCOH!$C$20</f>
        <v>20</v>
      </c>
      <c r="B704">
        <f>'Profilo eolico'!B706*LCOH!$C$21</f>
        <v>97.199999999999989</v>
      </c>
      <c r="C704">
        <f>$P$35*'Profilo fotovoltaico'!B706</f>
        <v>147.09224375244131</v>
      </c>
      <c r="D704">
        <f>$Q$37*'Profilo eolico'!B706</f>
        <v>567.1265117466063</v>
      </c>
      <c r="E704">
        <f>$P$39*'Profilo fotovoltaico'!B706+'Approvvigionamento energia'!$Q$39*'Profilo eolico'!B706</f>
        <v>462.11794474806504</v>
      </c>
      <c r="F704">
        <f>$P$41*'Profilo fotovoltaico'!B706+'Approvvigionamento energia'!$Q$41*'Profilo eolico'!B706</f>
        <v>357.10937774952379</v>
      </c>
      <c r="G704">
        <f>$P$43*'Profilo fotovoltaico'!B706+'Approvvigionamento energia'!$Q$43*'Profilo eolico'!B706</f>
        <v>252.10081075098256</v>
      </c>
      <c r="H704">
        <f t="shared" si="20"/>
        <v>1138.4335154826958</v>
      </c>
      <c r="I704">
        <f>IF(LCOH!$C$28=Menu!$A$1,'Approvvigionamento energia'!C704,0)+IF(LCOH!$C$28=Menu!$A$2,'Approvvigionamento energia'!D704,0)+IF(LCOH!$C$28=Menu!$A$3,'Approvvigionamento energia'!E704,0)+IF(LCOH!$C$28=Menu!$A$4,'Approvvigionamento energia'!F704,0)+IF(LCOH!$C$28=Menu!$A$5,'Approvvigionamento energia'!G704,0)+IF(LCOH!$C$28=Menu!$A$6,'Approvvigionamento energia'!H704,0)</f>
        <v>357.10937774952379</v>
      </c>
      <c r="J704">
        <f>'Approvvigionamento energia'!A704+'Approvvigionamento energia'!B704+'Approvvigionamento energia'!I704</f>
        <v>474.30937774952378</v>
      </c>
      <c r="K704">
        <f>IF(MIN(LCOH!$C$18,J704)&gt;=$P$48*LCOH!$C$18, MIN(LCOH!$C$18,J704),0)</f>
        <v>474.30937774952378</v>
      </c>
      <c r="L704">
        <f t="shared" si="21"/>
        <v>0</v>
      </c>
      <c r="M704">
        <f>K704/LCOH!$C$18</f>
        <v>0.31620625183301587</v>
      </c>
      <c r="N704">
        <f>K704/LCOH!$C$34</f>
        <v>9.1389090125149099</v>
      </c>
    </row>
    <row r="705" spans="1:14" x14ac:dyDescent="0.35">
      <c r="A705">
        <f>'Profilo fotovoltaico'!B707*LCOH!$C$20</f>
        <v>96</v>
      </c>
      <c r="B705">
        <f>'Profilo eolico'!B707*LCOH!$C$21</f>
        <v>84.3</v>
      </c>
      <c r="C705">
        <f>$P$35*'Profilo fotovoltaico'!B707</f>
        <v>706.04277001171829</v>
      </c>
      <c r="D705">
        <f>$Q$37*'Profilo eolico'!B707</f>
        <v>491.85972160739624</v>
      </c>
      <c r="E705">
        <f>$P$39*'Profilo fotovoltaico'!B707+'Approvvigionamento energia'!$Q$39*'Profilo eolico'!B707</f>
        <v>545.40548370847671</v>
      </c>
      <c r="F705">
        <f>$P$41*'Profilo fotovoltaico'!B707+'Approvvigionamento energia'!$Q$41*'Profilo eolico'!B707</f>
        <v>598.95124580955724</v>
      </c>
      <c r="G705">
        <f>$P$43*'Profilo fotovoltaico'!B707+'Approvvigionamento energia'!$Q$43*'Profilo eolico'!B707</f>
        <v>652.49700791063776</v>
      </c>
      <c r="H705">
        <f t="shared" si="20"/>
        <v>1138.4335154826958</v>
      </c>
      <c r="I705">
        <f>IF(LCOH!$C$28=Menu!$A$1,'Approvvigionamento energia'!C705,0)+IF(LCOH!$C$28=Menu!$A$2,'Approvvigionamento energia'!D705,0)+IF(LCOH!$C$28=Menu!$A$3,'Approvvigionamento energia'!E705,0)+IF(LCOH!$C$28=Menu!$A$4,'Approvvigionamento energia'!F705,0)+IF(LCOH!$C$28=Menu!$A$5,'Approvvigionamento energia'!G705,0)+IF(LCOH!$C$28=Menu!$A$6,'Approvvigionamento energia'!H705,0)</f>
        <v>598.95124580955724</v>
      </c>
      <c r="J705">
        <f>'Approvvigionamento energia'!A705+'Approvvigionamento energia'!B705+'Approvvigionamento energia'!I705</f>
        <v>779.2512458095573</v>
      </c>
      <c r="K705">
        <f>IF(MIN(LCOH!$C$18,J705)&gt;=$P$48*LCOH!$C$18, MIN(LCOH!$C$18,J705),0)</f>
        <v>779.2512458095573</v>
      </c>
      <c r="L705">
        <f t="shared" si="21"/>
        <v>0</v>
      </c>
      <c r="M705">
        <f>K705/LCOH!$C$18</f>
        <v>0.51950083053970486</v>
      </c>
      <c r="N705">
        <f>K705/LCOH!$C$34</f>
        <v>15.014474871089737</v>
      </c>
    </row>
    <row r="706" spans="1:14" x14ac:dyDescent="0.35">
      <c r="A706">
        <f>'Profilo fotovoltaico'!B708*LCOH!$C$20</f>
        <v>193</v>
      </c>
      <c r="B706">
        <f>'Profilo eolico'!B708*LCOH!$C$21</f>
        <v>81.699999999999989</v>
      </c>
      <c r="C706">
        <f>$P$35*'Profilo fotovoltaico'!B708</f>
        <v>1419.4401522110586</v>
      </c>
      <c r="D706">
        <f>$Q$37*'Profilo eolico'!B708</f>
        <v>476.68967088166397</v>
      </c>
      <c r="E706">
        <f>$P$39*'Profilo fotovoltaico'!B708+'Approvvigionamento energia'!$Q$39*'Profilo eolico'!B708</f>
        <v>712.37729121401253</v>
      </c>
      <c r="F706">
        <f>$P$41*'Profilo fotovoltaico'!B708+'Approvvigionamento energia'!$Q$41*'Profilo eolico'!B708</f>
        <v>948.06491154636126</v>
      </c>
      <c r="G706">
        <f>$P$43*'Profilo fotovoltaico'!B708+'Approvvigionamento energia'!$Q$43*'Profilo eolico'!B708</f>
        <v>1183.75253187871</v>
      </c>
      <c r="H706">
        <f t="shared" ref="H706:H769" si="22">$P$45</f>
        <v>1138.4335154826958</v>
      </c>
      <c r="I706">
        <f>IF(LCOH!$C$28=Menu!$A$1,'Approvvigionamento energia'!C706,0)+IF(LCOH!$C$28=Menu!$A$2,'Approvvigionamento energia'!D706,0)+IF(LCOH!$C$28=Menu!$A$3,'Approvvigionamento energia'!E706,0)+IF(LCOH!$C$28=Menu!$A$4,'Approvvigionamento energia'!F706,0)+IF(LCOH!$C$28=Menu!$A$5,'Approvvigionamento energia'!G706,0)+IF(LCOH!$C$28=Menu!$A$6,'Approvvigionamento energia'!H706,0)</f>
        <v>948.06491154636126</v>
      </c>
      <c r="J706">
        <f>'Approvvigionamento energia'!A706+'Approvvigionamento energia'!B706+'Approvvigionamento energia'!I706</f>
        <v>1222.7649115463612</v>
      </c>
      <c r="K706">
        <f>IF(MIN(LCOH!$C$18,J706)&gt;=$P$48*LCOH!$C$18, MIN(LCOH!$C$18,J706),0)</f>
        <v>1222.7649115463612</v>
      </c>
      <c r="L706">
        <f t="shared" si="21"/>
        <v>0</v>
      </c>
      <c r="M706">
        <f>K706/LCOH!$C$18</f>
        <v>0.81517660769757416</v>
      </c>
      <c r="N706">
        <f>K706/LCOH!$C$34</f>
        <v>23.560017563513703</v>
      </c>
    </row>
    <row r="707" spans="1:14" x14ac:dyDescent="0.35">
      <c r="A707">
        <f>'Profilo fotovoltaico'!B709*LCOH!$C$20</f>
        <v>280</v>
      </c>
      <c r="B707">
        <f>'Profilo eolico'!B709*LCOH!$C$21</f>
        <v>93.600000000000009</v>
      </c>
      <c r="C707">
        <f>$P$35*'Profilo fotovoltaico'!B709</f>
        <v>2059.2914125341786</v>
      </c>
      <c r="D707">
        <f>$Q$37*'Profilo eolico'!B709</f>
        <v>546.12182612636173</v>
      </c>
      <c r="E707">
        <f>$P$39*'Profilo fotovoltaico'!B709+'Approvvigionamento energia'!$Q$39*'Profilo eolico'!B709</f>
        <v>924.41422272831596</v>
      </c>
      <c r="F707">
        <f>$P$41*'Profilo fotovoltaico'!B709+'Approvvigionamento energia'!$Q$41*'Profilo eolico'!B709</f>
        <v>1302.7066193302701</v>
      </c>
      <c r="G707">
        <f>$P$43*'Profilo fotovoltaico'!B709+'Approvvigionamento energia'!$Q$43*'Profilo eolico'!B709</f>
        <v>1680.9990159322244</v>
      </c>
      <c r="H707">
        <f t="shared" si="22"/>
        <v>1138.4335154826958</v>
      </c>
      <c r="I707">
        <f>IF(LCOH!$C$28=Menu!$A$1,'Approvvigionamento energia'!C707,0)+IF(LCOH!$C$28=Menu!$A$2,'Approvvigionamento energia'!D707,0)+IF(LCOH!$C$28=Menu!$A$3,'Approvvigionamento energia'!E707,0)+IF(LCOH!$C$28=Menu!$A$4,'Approvvigionamento energia'!F707,0)+IF(LCOH!$C$28=Menu!$A$5,'Approvvigionamento energia'!G707,0)+IF(LCOH!$C$28=Menu!$A$6,'Approvvigionamento energia'!H707,0)</f>
        <v>1302.7066193302701</v>
      </c>
      <c r="J707">
        <f>'Approvvigionamento energia'!A707+'Approvvigionamento energia'!B707+'Approvvigionamento energia'!I707</f>
        <v>1676.3066193302702</v>
      </c>
      <c r="K707">
        <f>IF(MIN(LCOH!$C$18,J707)&gt;=$P$48*LCOH!$C$18, MIN(LCOH!$C$18,J707),0)</f>
        <v>1500</v>
      </c>
      <c r="L707">
        <f t="shared" ref="L707:L770" si="23">J707-K707</f>
        <v>176.30661933027022</v>
      </c>
      <c r="M707">
        <f>K707/LCOH!$C$18</f>
        <v>1</v>
      </c>
      <c r="N707">
        <f>K707/LCOH!$C$34</f>
        <v>28.901734104046245</v>
      </c>
    </row>
    <row r="708" spans="1:14" x14ac:dyDescent="0.35">
      <c r="A708">
        <f>'Profilo fotovoltaico'!B710*LCOH!$C$20</f>
        <v>334</v>
      </c>
      <c r="B708">
        <f>'Profilo eolico'!B710*LCOH!$C$21</f>
        <v>102.4</v>
      </c>
      <c r="C708">
        <f>$P$35*'Profilo fotovoltaico'!B710</f>
        <v>2456.4404706657697</v>
      </c>
      <c r="D708">
        <f>$Q$37*'Profilo eolico'!B710</f>
        <v>597.46661319807095</v>
      </c>
      <c r="E708">
        <f>$P$39*'Profilo fotovoltaico'!B710+'Approvvigionamento energia'!$Q$39*'Profilo eolico'!B710</f>
        <v>1062.2100775649956</v>
      </c>
      <c r="F708">
        <f>$P$41*'Profilo fotovoltaico'!B710+'Approvvigionamento energia'!$Q$41*'Profilo eolico'!B710</f>
        <v>1526.9535419319204</v>
      </c>
      <c r="G708">
        <f>$P$43*'Profilo fotovoltaico'!B710+'Approvvigionamento energia'!$Q$43*'Profilo eolico'!B710</f>
        <v>1991.6970062988453</v>
      </c>
      <c r="H708">
        <f t="shared" si="22"/>
        <v>1138.4335154826958</v>
      </c>
      <c r="I708">
        <f>IF(LCOH!$C$28=Menu!$A$1,'Approvvigionamento energia'!C708,0)+IF(LCOH!$C$28=Menu!$A$2,'Approvvigionamento energia'!D708,0)+IF(LCOH!$C$28=Menu!$A$3,'Approvvigionamento energia'!E708,0)+IF(LCOH!$C$28=Menu!$A$4,'Approvvigionamento energia'!F708,0)+IF(LCOH!$C$28=Menu!$A$5,'Approvvigionamento energia'!G708,0)+IF(LCOH!$C$28=Menu!$A$6,'Approvvigionamento energia'!H708,0)</f>
        <v>1526.9535419319204</v>
      </c>
      <c r="J708">
        <f>'Approvvigionamento energia'!A708+'Approvvigionamento energia'!B708+'Approvvigionamento energia'!I708</f>
        <v>1963.3535419319205</v>
      </c>
      <c r="K708">
        <f>IF(MIN(LCOH!$C$18,J708)&gt;=$P$48*LCOH!$C$18, MIN(LCOH!$C$18,J708),0)</f>
        <v>1500</v>
      </c>
      <c r="L708">
        <f t="shared" si="23"/>
        <v>463.35354193192052</v>
      </c>
      <c r="M708">
        <f>K708/LCOH!$C$18</f>
        <v>1</v>
      </c>
      <c r="N708">
        <f>K708/LCOH!$C$34</f>
        <v>28.901734104046245</v>
      </c>
    </row>
    <row r="709" spans="1:14" x14ac:dyDescent="0.35">
      <c r="A709">
        <f>'Profilo fotovoltaico'!B711*LCOH!$C$20</f>
        <v>343</v>
      </c>
      <c r="B709">
        <f>'Profilo eolico'!B711*LCOH!$C$21</f>
        <v>114.4</v>
      </c>
      <c r="C709">
        <f>$P$35*'Profilo fotovoltaico'!B711</f>
        <v>2522.6319803543684</v>
      </c>
      <c r="D709">
        <f>$Q$37*'Profilo eolico'!B711</f>
        <v>667.48223193221986</v>
      </c>
      <c r="E709">
        <f>$P$39*'Profilo fotovoltaico'!B711+'Approvvigionamento energia'!$Q$39*'Profilo eolico'!B711</f>
        <v>1131.269669037757</v>
      </c>
      <c r="F709">
        <f>$P$41*'Profilo fotovoltaico'!B711+'Approvvigionamento energia'!$Q$41*'Profilo eolico'!B711</f>
        <v>1595.057106143294</v>
      </c>
      <c r="G709">
        <f>$P$43*'Profilo fotovoltaico'!B711+'Approvvigionamento energia'!$Q$43*'Profilo eolico'!B711</f>
        <v>2058.8445432488315</v>
      </c>
      <c r="H709">
        <f t="shared" si="22"/>
        <v>1138.4335154826958</v>
      </c>
      <c r="I709">
        <f>IF(LCOH!$C$28=Menu!$A$1,'Approvvigionamento energia'!C709,0)+IF(LCOH!$C$28=Menu!$A$2,'Approvvigionamento energia'!D709,0)+IF(LCOH!$C$28=Menu!$A$3,'Approvvigionamento energia'!E709,0)+IF(LCOH!$C$28=Menu!$A$4,'Approvvigionamento energia'!F709,0)+IF(LCOH!$C$28=Menu!$A$5,'Approvvigionamento energia'!G709,0)+IF(LCOH!$C$28=Menu!$A$6,'Approvvigionamento energia'!H709,0)</f>
        <v>1595.057106143294</v>
      </c>
      <c r="J709">
        <f>'Approvvigionamento energia'!A709+'Approvvigionamento energia'!B709+'Approvvigionamento energia'!I709</f>
        <v>2052.4571061432939</v>
      </c>
      <c r="K709">
        <f>IF(MIN(LCOH!$C$18,J709)&gt;=$P$48*LCOH!$C$18, MIN(LCOH!$C$18,J709),0)</f>
        <v>1500</v>
      </c>
      <c r="L709">
        <f t="shared" si="23"/>
        <v>552.45710614329391</v>
      </c>
      <c r="M709">
        <f>K709/LCOH!$C$18</f>
        <v>1</v>
      </c>
      <c r="N709">
        <f>K709/LCOH!$C$34</f>
        <v>28.901734104046245</v>
      </c>
    </row>
    <row r="710" spans="1:14" x14ac:dyDescent="0.35">
      <c r="A710">
        <f>'Profilo fotovoltaico'!B712*LCOH!$C$20</f>
        <v>308</v>
      </c>
      <c r="B710">
        <f>'Profilo eolico'!B712*LCOH!$C$21</f>
        <v>124.89999999999999</v>
      </c>
      <c r="C710">
        <f>$P$35*'Profilo fotovoltaico'!B712</f>
        <v>2265.2205537875961</v>
      </c>
      <c r="D710">
        <f>$Q$37*'Profilo eolico'!B712</f>
        <v>728.74589832460015</v>
      </c>
      <c r="E710">
        <f>$P$39*'Profilo fotovoltaico'!B712+'Approvvigionamento energia'!$Q$39*'Profilo eolico'!B712</f>
        <v>1112.864562190349</v>
      </c>
      <c r="F710">
        <f>$P$41*'Profilo fotovoltaico'!B712+'Approvvigionamento energia'!$Q$41*'Profilo eolico'!B712</f>
        <v>1496.9832260560981</v>
      </c>
      <c r="G710">
        <f>$P$43*'Profilo fotovoltaico'!B712+'Approvvigionamento energia'!$Q$43*'Profilo eolico'!B712</f>
        <v>1881.101889921847</v>
      </c>
      <c r="H710">
        <f t="shared" si="22"/>
        <v>1138.4335154826958</v>
      </c>
      <c r="I710">
        <f>IF(LCOH!$C$28=Menu!$A$1,'Approvvigionamento energia'!C710,0)+IF(LCOH!$C$28=Menu!$A$2,'Approvvigionamento energia'!D710,0)+IF(LCOH!$C$28=Menu!$A$3,'Approvvigionamento energia'!E710,0)+IF(LCOH!$C$28=Menu!$A$4,'Approvvigionamento energia'!F710,0)+IF(LCOH!$C$28=Menu!$A$5,'Approvvigionamento energia'!G710,0)+IF(LCOH!$C$28=Menu!$A$6,'Approvvigionamento energia'!H710,0)</f>
        <v>1496.9832260560981</v>
      </c>
      <c r="J710">
        <f>'Approvvigionamento energia'!A710+'Approvvigionamento energia'!B710+'Approvvigionamento energia'!I710</f>
        <v>1929.883226056098</v>
      </c>
      <c r="K710">
        <f>IF(MIN(LCOH!$C$18,J710)&gt;=$P$48*LCOH!$C$18, MIN(LCOH!$C$18,J710),0)</f>
        <v>1500</v>
      </c>
      <c r="L710">
        <f t="shared" si="23"/>
        <v>429.88322605609801</v>
      </c>
      <c r="M710">
        <f>K710/LCOH!$C$18</f>
        <v>1</v>
      </c>
      <c r="N710">
        <f>K710/LCOH!$C$34</f>
        <v>28.901734104046245</v>
      </c>
    </row>
    <row r="711" spans="1:14" x14ac:dyDescent="0.35">
      <c r="A711">
        <f>'Profilo fotovoltaico'!B713*LCOH!$C$20</f>
        <v>235</v>
      </c>
      <c r="B711">
        <f>'Profilo eolico'!B713*LCOH!$C$21</f>
        <v>127.8</v>
      </c>
      <c r="C711">
        <f>$P$35*'Profilo fotovoltaico'!B713</f>
        <v>1728.3338640911852</v>
      </c>
      <c r="D711">
        <f>$Q$37*'Profilo eolico'!B713</f>
        <v>745.66633951868607</v>
      </c>
      <c r="E711">
        <f>$P$39*'Profilo fotovoltaico'!B713+'Approvvigionamento energia'!$Q$39*'Profilo eolico'!B713</f>
        <v>991.33322066181086</v>
      </c>
      <c r="F711">
        <f>$P$41*'Profilo fotovoltaico'!B713+'Approvvigionamento energia'!$Q$41*'Profilo eolico'!B713</f>
        <v>1237.0001018049356</v>
      </c>
      <c r="G711">
        <f>$P$43*'Profilo fotovoltaico'!B713+'Approvvigionamento energia'!$Q$43*'Profilo eolico'!B713</f>
        <v>1482.6669829480604</v>
      </c>
      <c r="H711">
        <f t="shared" si="22"/>
        <v>1138.4335154826958</v>
      </c>
      <c r="I711">
        <f>IF(LCOH!$C$28=Menu!$A$1,'Approvvigionamento energia'!C711,0)+IF(LCOH!$C$28=Menu!$A$2,'Approvvigionamento energia'!D711,0)+IF(LCOH!$C$28=Menu!$A$3,'Approvvigionamento energia'!E711,0)+IF(LCOH!$C$28=Menu!$A$4,'Approvvigionamento energia'!F711,0)+IF(LCOH!$C$28=Menu!$A$5,'Approvvigionamento energia'!G711,0)+IF(LCOH!$C$28=Menu!$A$6,'Approvvigionamento energia'!H711,0)</f>
        <v>1237.0001018049356</v>
      </c>
      <c r="J711">
        <f>'Approvvigionamento energia'!A711+'Approvvigionamento energia'!B711+'Approvvigionamento energia'!I711</f>
        <v>1599.8001018049356</v>
      </c>
      <c r="K711">
        <f>IF(MIN(LCOH!$C$18,J711)&gt;=$P$48*LCOH!$C$18, MIN(LCOH!$C$18,J711),0)</f>
        <v>1500</v>
      </c>
      <c r="L711">
        <f t="shared" si="23"/>
        <v>99.800101804935593</v>
      </c>
      <c r="M711">
        <f>K711/LCOH!$C$18</f>
        <v>1</v>
      </c>
      <c r="N711">
        <f>K711/LCOH!$C$34</f>
        <v>28.901734104046245</v>
      </c>
    </row>
    <row r="712" spans="1:14" x14ac:dyDescent="0.35">
      <c r="A712">
        <f>'Profilo fotovoltaico'!B714*LCOH!$C$20</f>
        <v>134</v>
      </c>
      <c r="B712">
        <f>'Profilo eolico'!B714*LCOH!$C$21</f>
        <v>115.7</v>
      </c>
      <c r="C712">
        <f>$P$35*'Profilo fotovoltaico'!B714</f>
        <v>985.5180331413568</v>
      </c>
      <c r="D712">
        <f>$Q$37*'Profilo eolico'!B714</f>
        <v>675.06725729508594</v>
      </c>
      <c r="E712">
        <f>$P$39*'Profilo fotovoltaico'!B714+'Approvvigionamento energia'!$Q$39*'Profilo eolico'!B714</f>
        <v>752.67995125665357</v>
      </c>
      <c r="F712">
        <f>$P$41*'Profilo fotovoltaico'!B714+'Approvvigionamento energia'!$Q$41*'Profilo eolico'!B714</f>
        <v>830.29264521822142</v>
      </c>
      <c r="G712">
        <f>$P$43*'Profilo fotovoltaico'!B714+'Approvvigionamento energia'!$Q$43*'Profilo eolico'!B714</f>
        <v>907.90533917978905</v>
      </c>
      <c r="H712">
        <f t="shared" si="22"/>
        <v>1138.4335154826958</v>
      </c>
      <c r="I712">
        <f>IF(LCOH!$C$28=Menu!$A$1,'Approvvigionamento energia'!C712,0)+IF(LCOH!$C$28=Menu!$A$2,'Approvvigionamento energia'!D712,0)+IF(LCOH!$C$28=Menu!$A$3,'Approvvigionamento energia'!E712,0)+IF(LCOH!$C$28=Menu!$A$4,'Approvvigionamento energia'!F712,0)+IF(LCOH!$C$28=Menu!$A$5,'Approvvigionamento energia'!G712,0)+IF(LCOH!$C$28=Menu!$A$6,'Approvvigionamento energia'!H712,0)</f>
        <v>830.29264521822142</v>
      </c>
      <c r="J712">
        <f>'Approvvigionamento energia'!A712+'Approvvigionamento energia'!B712+'Approvvigionamento energia'!I712</f>
        <v>1079.9926452182215</v>
      </c>
      <c r="K712">
        <f>IF(MIN(LCOH!$C$18,J712)&gt;=$P$48*LCOH!$C$18, MIN(LCOH!$C$18,J712),0)</f>
        <v>1079.9926452182215</v>
      </c>
      <c r="L712">
        <f t="shared" si="23"/>
        <v>0</v>
      </c>
      <c r="M712">
        <f>K712/LCOH!$C$18</f>
        <v>0.71999509681214768</v>
      </c>
      <c r="N712">
        <f>K712/LCOH!$C$34</f>
        <v>20.809106844281725</v>
      </c>
    </row>
    <row r="713" spans="1:14" x14ac:dyDescent="0.35">
      <c r="A713">
        <f>'Profilo fotovoltaico'!B715*LCOH!$C$20</f>
        <v>33</v>
      </c>
      <c r="B713">
        <f>'Profilo eolico'!B715*LCOH!$C$21</f>
        <v>120.5</v>
      </c>
      <c r="C713">
        <f>$P$35*'Profilo fotovoltaico'!B715</f>
        <v>242.70220219152816</v>
      </c>
      <c r="D713">
        <f>$Q$37*'Profilo eolico'!B715</f>
        <v>703.07350478874548</v>
      </c>
      <c r="E713">
        <f>$P$39*'Profilo fotovoltaico'!B715+'Approvvigionamento energia'!$Q$39*'Profilo eolico'!B715</f>
        <v>587.98067913944112</v>
      </c>
      <c r="F713">
        <f>$P$41*'Profilo fotovoltaico'!B715+'Approvvigionamento energia'!$Q$41*'Profilo eolico'!B715</f>
        <v>472.88785349013682</v>
      </c>
      <c r="G713">
        <f>$P$43*'Profilo fotovoltaico'!B715+'Approvvigionamento energia'!$Q$43*'Profilo eolico'!B715</f>
        <v>357.79502784083252</v>
      </c>
      <c r="H713">
        <f t="shared" si="22"/>
        <v>1138.4335154826958</v>
      </c>
      <c r="I713">
        <f>IF(LCOH!$C$28=Menu!$A$1,'Approvvigionamento energia'!C713,0)+IF(LCOH!$C$28=Menu!$A$2,'Approvvigionamento energia'!D713,0)+IF(LCOH!$C$28=Menu!$A$3,'Approvvigionamento energia'!E713,0)+IF(LCOH!$C$28=Menu!$A$4,'Approvvigionamento energia'!F713,0)+IF(LCOH!$C$28=Menu!$A$5,'Approvvigionamento energia'!G713,0)+IF(LCOH!$C$28=Menu!$A$6,'Approvvigionamento energia'!H713,0)</f>
        <v>472.88785349013682</v>
      </c>
      <c r="J713">
        <f>'Approvvigionamento energia'!A713+'Approvvigionamento energia'!B713+'Approvvigionamento energia'!I713</f>
        <v>626.38785349013688</v>
      </c>
      <c r="K713">
        <f>IF(MIN(LCOH!$C$18,J713)&gt;=$P$48*LCOH!$C$18, MIN(LCOH!$C$18,J713),0)</f>
        <v>626.38785349013688</v>
      </c>
      <c r="L713">
        <f t="shared" si="23"/>
        <v>0</v>
      </c>
      <c r="M713">
        <f>K713/LCOH!$C$18</f>
        <v>0.41759190232675791</v>
      </c>
      <c r="N713">
        <f>K713/LCOH!$C$34</f>
        <v>12.069130125050807</v>
      </c>
    </row>
    <row r="714" spans="1:14" x14ac:dyDescent="0.35">
      <c r="A714">
        <f>'Profilo fotovoltaico'!B716*LCOH!$C$20</f>
        <v>0</v>
      </c>
      <c r="B714">
        <f>'Profilo eolico'!B716*LCOH!$C$21</f>
        <v>152.60000000000002</v>
      </c>
      <c r="C714">
        <f>$P$35*'Profilo fotovoltaico'!B716</f>
        <v>0</v>
      </c>
      <c r="D714">
        <f>$Q$37*'Profilo eolico'!B716</f>
        <v>890.365284902594</v>
      </c>
      <c r="E714">
        <f>$P$39*'Profilo fotovoltaico'!B716+'Approvvigionamento energia'!$Q$39*'Profilo eolico'!B716</f>
        <v>667.77396367694541</v>
      </c>
      <c r="F714">
        <f>$P$41*'Profilo fotovoltaico'!B716+'Approvvigionamento energia'!$Q$41*'Profilo eolico'!B716</f>
        <v>445.182642451297</v>
      </c>
      <c r="G714">
        <f>$P$43*'Profilo fotovoltaico'!B716+'Approvvigionamento energia'!$Q$43*'Profilo eolico'!B716</f>
        <v>222.5913212256485</v>
      </c>
      <c r="H714">
        <f t="shared" si="22"/>
        <v>1138.4335154826958</v>
      </c>
      <c r="I714">
        <f>IF(LCOH!$C$28=Menu!$A$1,'Approvvigionamento energia'!C714,0)+IF(LCOH!$C$28=Menu!$A$2,'Approvvigionamento energia'!D714,0)+IF(LCOH!$C$28=Menu!$A$3,'Approvvigionamento energia'!E714,0)+IF(LCOH!$C$28=Menu!$A$4,'Approvvigionamento energia'!F714,0)+IF(LCOH!$C$28=Menu!$A$5,'Approvvigionamento energia'!G714,0)+IF(LCOH!$C$28=Menu!$A$6,'Approvvigionamento energia'!H714,0)</f>
        <v>445.182642451297</v>
      </c>
      <c r="J714">
        <f>'Approvvigionamento energia'!A714+'Approvvigionamento energia'!B714+'Approvvigionamento energia'!I714</f>
        <v>597.78264245129708</v>
      </c>
      <c r="K714">
        <f>IF(MIN(LCOH!$C$18,J714)&gt;=$P$48*LCOH!$C$18, MIN(LCOH!$C$18,J714),0)</f>
        <v>597.78264245129708</v>
      </c>
      <c r="L714">
        <f t="shared" si="23"/>
        <v>0</v>
      </c>
      <c r="M714">
        <f>K714/LCOH!$C$18</f>
        <v>0.39852176163419806</v>
      </c>
      <c r="N714">
        <f>K714/LCOH!$C$34</f>
        <v>11.517969989427689</v>
      </c>
    </row>
    <row r="715" spans="1:14" x14ac:dyDescent="0.35">
      <c r="A715">
        <f>'Profilo fotovoltaico'!B717*LCOH!$C$20</f>
        <v>0</v>
      </c>
      <c r="B715">
        <f>'Profilo eolico'!B717*LCOH!$C$21</f>
        <v>175.6</v>
      </c>
      <c r="C715">
        <f>$P$35*'Profilo fotovoltaico'!B717</f>
        <v>0</v>
      </c>
      <c r="D715">
        <f>$Q$37*'Profilo eolico'!B717</f>
        <v>1024.5618874763793</v>
      </c>
      <c r="E715">
        <f>$P$39*'Profilo fotovoltaico'!B717+'Approvvigionamento energia'!$Q$39*'Profilo eolico'!B717</f>
        <v>768.42141560728453</v>
      </c>
      <c r="F715">
        <f>$P$41*'Profilo fotovoltaico'!B717+'Approvvigionamento energia'!$Q$41*'Profilo eolico'!B717</f>
        <v>512.28094373818965</v>
      </c>
      <c r="G715">
        <f>$P$43*'Profilo fotovoltaico'!B717+'Approvvigionamento energia'!$Q$43*'Profilo eolico'!B717</f>
        <v>256.14047186909482</v>
      </c>
      <c r="H715">
        <f t="shared" si="22"/>
        <v>1138.4335154826958</v>
      </c>
      <c r="I715">
        <f>IF(LCOH!$C$28=Menu!$A$1,'Approvvigionamento energia'!C715,0)+IF(LCOH!$C$28=Menu!$A$2,'Approvvigionamento energia'!D715,0)+IF(LCOH!$C$28=Menu!$A$3,'Approvvigionamento energia'!E715,0)+IF(LCOH!$C$28=Menu!$A$4,'Approvvigionamento energia'!F715,0)+IF(LCOH!$C$28=Menu!$A$5,'Approvvigionamento energia'!G715,0)+IF(LCOH!$C$28=Menu!$A$6,'Approvvigionamento energia'!H715,0)</f>
        <v>512.28094373818965</v>
      </c>
      <c r="J715">
        <f>'Approvvigionamento energia'!A715+'Approvvigionamento energia'!B715+'Approvvigionamento energia'!I715</f>
        <v>687.88094373818967</v>
      </c>
      <c r="K715">
        <f>IF(MIN(LCOH!$C$18,J715)&gt;=$P$48*LCOH!$C$18, MIN(LCOH!$C$18,J715),0)</f>
        <v>687.88094373818967</v>
      </c>
      <c r="L715">
        <f t="shared" si="23"/>
        <v>0</v>
      </c>
      <c r="M715">
        <f>K715/LCOH!$C$18</f>
        <v>0.45858729582545976</v>
      </c>
      <c r="N715">
        <f>K715/LCOH!$C$34</f>
        <v>13.253968087441034</v>
      </c>
    </row>
    <row r="716" spans="1:14" x14ac:dyDescent="0.35">
      <c r="A716">
        <f>'Profilo fotovoltaico'!B718*LCOH!$C$20</f>
        <v>0</v>
      </c>
      <c r="B716">
        <f>'Profilo eolico'!B718*LCOH!$C$21</f>
        <v>204.7</v>
      </c>
      <c r="C716">
        <f>$P$35*'Profilo fotovoltaico'!B718</f>
        <v>0</v>
      </c>
      <c r="D716">
        <f>$Q$37*'Profilo eolico'!B718</f>
        <v>1194.3497629066906</v>
      </c>
      <c r="E716">
        <f>$P$39*'Profilo fotovoltaico'!B718+'Approvvigionamento energia'!$Q$39*'Profilo eolico'!B718</f>
        <v>895.7623221800178</v>
      </c>
      <c r="F716">
        <f>$P$41*'Profilo fotovoltaico'!B718+'Approvvigionamento energia'!$Q$41*'Profilo eolico'!B718</f>
        <v>597.17488145334528</v>
      </c>
      <c r="G716">
        <f>$P$43*'Profilo fotovoltaico'!B718+'Approvvigionamento energia'!$Q$43*'Profilo eolico'!B718</f>
        <v>298.58744072667264</v>
      </c>
      <c r="H716">
        <f t="shared" si="22"/>
        <v>1138.4335154826958</v>
      </c>
      <c r="I716">
        <f>IF(LCOH!$C$28=Menu!$A$1,'Approvvigionamento energia'!C716,0)+IF(LCOH!$C$28=Menu!$A$2,'Approvvigionamento energia'!D716,0)+IF(LCOH!$C$28=Menu!$A$3,'Approvvigionamento energia'!E716,0)+IF(LCOH!$C$28=Menu!$A$4,'Approvvigionamento energia'!F716,0)+IF(LCOH!$C$28=Menu!$A$5,'Approvvigionamento energia'!G716,0)+IF(LCOH!$C$28=Menu!$A$6,'Approvvigionamento energia'!H716,0)</f>
        <v>597.17488145334528</v>
      </c>
      <c r="J716">
        <f>'Approvvigionamento energia'!A716+'Approvvigionamento energia'!B716+'Approvvigionamento energia'!I716</f>
        <v>801.87488145334532</v>
      </c>
      <c r="K716">
        <f>IF(MIN(LCOH!$C$18,J716)&gt;=$P$48*LCOH!$C$18, MIN(LCOH!$C$18,J716),0)</f>
        <v>801.87488145334532</v>
      </c>
      <c r="L716">
        <f t="shared" si="23"/>
        <v>0</v>
      </c>
      <c r="M716">
        <f>K716/LCOH!$C$18</f>
        <v>0.53458325430223019</v>
      </c>
      <c r="N716">
        <f>K716/LCOH!$C$34</f>
        <v>15.450383072318793</v>
      </c>
    </row>
    <row r="717" spans="1:14" x14ac:dyDescent="0.35">
      <c r="A717">
        <f>'Profilo fotovoltaico'!B719*LCOH!$C$20</f>
        <v>0</v>
      </c>
      <c r="B717">
        <f>'Profilo eolico'!B719*LCOH!$C$21</f>
        <v>232.3</v>
      </c>
      <c r="C717">
        <f>$P$35*'Profilo fotovoltaico'!B719</f>
        <v>0</v>
      </c>
      <c r="D717">
        <f>$Q$37*'Profilo eolico'!B719</f>
        <v>1355.3856859952332</v>
      </c>
      <c r="E717">
        <f>$P$39*'Profilo fotovoltaico'!B719+'Approvvigionamento energia'!$Q$39*'Profilo eolico'!B719</f>
        <v>1016.5392644964247</v>
      </c>
      <c r="F717">
        <f>$P$41*'Profilo fotovoltaico'!B719+'Approvvigionamento energia'!$Q$41*'Profilo eolico'!B719</f>
        <v>677.69284299761659</v>
      </c>
      <c r="G717">
        <f>$P$43*'Profilo fotovoltaico'!B719+'Approvvigionamento energia'!$Q$43*'Profilo eolico'!B719</f>
        <v>338.8464214988083</v>
      </c>
      <c r="H717">
        <f t="shared" si="22"/>
        <v>1138.4335154826958</v>
      </c>
      <c r="I717">
        <f>IF(LCOH!$C$28=Menu!$A$1,'Approvvigionamento energia'!C717,0)+IF(LCOH!$C$28=Menu!$A$2,'Approvvigionamento energia'!D717,0)+IF(LCOH!$C$28=Menu!$A$3,'Approvvigionamento energia'!E717,0)+IF(LCOH!$C$28=Menu!$A$4,'Approvvigionamento energia'!F717,0)+IF(LCOH!$C$28=Menu!$A$5,'Approvvigionamento energia'!G717,0)+IF(LCOH!$C$28=Menu!$A$6,'Approvvigionamento energia'!H717,0)</f>
        <v>677.69284299761659</v>
      </c>
      <c r="J717">
        <f>'Approvvigionamento energia'!A717+'Approvvigionamento energia'!B717+'Approvvigionamento energia'!I717</f>
        <v>909.99284299761666</v>
      </c>
      <c r="K717">
        <f>IF(MIN(LCOH!$C$18,J717)&gt;=$P$48*LCOH!$C$18, MIN(LCOH!$C$18,J717),0)</f>
        <v>909.99284299761666</v>
      </c>
      <c r="L717">
        <f t="shared" si="23"/>
        <v>0</v>
      </c>
      <c r="M717">
        <f>K717/LCOH!$C$18</f>
        <v>0.60666189533174442</v>
      </c>
      <c r="N717">
        <f>K717/LCOH!$C$34</f>
        <v>17.53358078993481</v>
      </c>
    </row>
    <row r="718" spans="1:14" x14ac:dyDescent="0.35">
      <c r="A718">
        <f>'Profilo fotovoltaico'!B720*LCOH!$C$20</f>
        <v>0</v>
      </c>
      <c r="B718">
        <f>'Profilo eolico'!B720*LCOH!$C$21</f>
        <v>260.29999999999995</v>
      </c>
      <c r="C718">
        <f>$P$35*'Profilo fotovoltaico'!B720</f>
        <v>0</v>
      </c>
      <c r="D718">
        <f>$Q$37*'Profilo eolico'!B720</f>
        <v>1518.7554630415805</v>
      </c>
      <c r="E718">
        <f>$P$39*'Profilo fotovoltaico'!B720+'Approvvigionamento energia'!$Q$39*'Profilo eolico'!B720</f>
        <v>1139.0665972811853</v>
      </c>
      <c r="F718">
        <f>$P$41*'Profilo fotovoltaico'!B720+'Approvvigionamento energia'!$Q$41*'Profilo eolico'!B720</f>
        <v>759.37773152079023</v>
      </c>
      <c r="G718">
        <f>$P$43*'Profilo fotovoltaico'!B720+'Approvvigionamento energia'!$Q$43*'Profilo eolico'!B720</f>
        <v>379.68886576039512</v>
      </c>
      <c r="H718">
        <f t="shared" si="22"/>
        <v>1138.4335154826958</v>
      </c>
      <c r="I718">
        <f>IF(LCOH!$C$28=Menu!$A$1,'Approvvigionamento energia'!C718,0)+IF(LCOH!$C$28=Menu!$A$2,'Approvvigionamento energia'!D718,0)+IF(LCOH!$C$28=Menu!$A$3,'Approvvigionamento energia'!E718,0)+IF(LCOH!$C$28=Menu!$A$4,'Approvvigionamento energia'!F718,0)+IF(LCOH!$C$28=Menu!$A$5,'Approvvigionamento energia'!G718,0)+IF(LCOH!$C$28=Menu!$A$6,'Approvvigionamento energia'!H718,0)</f>
        <v>759.37773152079023</v>
      </c>
      <c r="J718">
        <f>'Approvvigionamento energia'!A718+'Approvvigionamento energia'!B718+'Approvvigionamento energia'!I718</f>
        <v>1019.6777315207902</v>
      </c>
      <c r="K718">
        <f>IF(MIN(LCOH!$C$18,J718)&gt;=$P$48*LCOH!$C$18, MIN(LCOH!$C$18,J718),0)</f>
        <v>1019.6777315207902</v>
      </c>
      <c r="L718">
        <f t="shared" si="23"/>
        <v>0</v>
      </c>
      <c r="M718">
        <f>K718/LCOH!$C$18</f>
        <v>0.67978515434719344</v>
      </c>
      <c r="N718">
        <f>K718/LCOH!$C$34</f>
        <v>19.646969778820619</v>
      </c>
    </row>
    <row r="719" spans="1:14" x14ac:dyDescent="0.35">
      <c r="A719">
        <f>'Profilo fotovoltaico'!B721*LCOH!$C$20</f>
        <v>0</v>
      </c>
      <c r="B719">
        <f>'Profilo eolico'!B721*LCOH!$C$21</f>
        <v>277.5</v>
      </c>
      <c r="C719">
        <f>$P$35*'Profilo fotovoltaico'!B721</f>
        <v>0</v>
      </c>
      <c r="D719">
        <f>$Q$37*'Profilo eolico'!B721</f>
        <v>1619.1111832271943</v>
      </c>
      <c r="E719">
        <f>$P$39*'Profilo fotovoltaico'!B721+'Approvvigionamento energia'!$Q$39*'Profilo eolico'!B721</f>
        <v>1214.3333874203956</v>
      </c>
      <c r="F719">
        <f>$P$41*'Profilo fotovoltaico'!B721+'Approvvigionamento energia'!$Q$41*'Profilo eolico'!B721</f>
        <v>809.55559161359713</v>
      </c>
      <c r="G719">
        <f>$P$43*'Profilo fotovoltaico'!B721+'Approvvigionamento energia'!$Q$43*'Profilo eolico'!B721</f>
        <v>404.77779580679857</v>
      </c>
      <c r="H719">
        <f t="shared" si="22"/>
        <v>1138.4335154826958</v>
      </c>
      <c r="I719">
        <f>IF(LCOH!$C$28=Menu!$A$1,'Approvvigionamento energia'!C719,0)+IF(LCOH!$C$28=Menu!$A$2,'Approvvigionamento energia'!D719,0)+IF(LCOH!$C$28=Menu!$A$3,'Approvvigionamento energia'!E719,0)+IF(LCOH!$C$28=Menu!$A$4,'Approvvigionamento energia'!F719,0)+IF(LCOH!$C$28=Menu!$A$5,'Approvvigionamento energia'!G719,0)+IF(LCOH!$C$28=Menu!$A$6,'Approvvigionamento energia'!H719,0)</f>
        <v>809.55559161359713</v>
      </c>
      <c r="J719">
        <f>'Approvvigionamento energia'!A719+'Approvvigionamento energia'!B719+'Approvvigionamento energia'!I719</f>
        <v>1087.0555916135972</v>
      </c>
      <c r="K719">
        <f>IF(MIN(LCOH!$C$18,J719)&gt;=$P$48*LCOH!$C$18, MIN(LCOH!$C$18,J719),0)</f>
        <v>1087.0555916135972</v>
      </c>
      <c r="L719">
        <f t="shared" si="23"/>
        <v>0</v>
      </c>
      <c r="M719">
        <f>K719/LCOH!$C$18</f>
        <v>0.72470372774239811</v>
      </c>
      <c r="N719">
        <f>K719/LCOH!$C$34</f>
        <v>20.945194443421912</v>
      </c>
    </row>
    <row r="720" spans="1:14" x14ac:dyDescent="0.35">
      <c r="A720">
        <f>'Profilo fotovoltaico'!B722*LCOH!$C$20</f>
        <v>0</v>
      </c>
      <c r="B720">
        <f>'Profilo eolico'!B722*LCOH!$C$21</f>
        <v>298.70000000000005</v>
      </c>
      <c r="C720">
        <f>$P$35*'Profilo fotovoltaico'!B722</f>
        <v>0</v>
      </c>
      <c r="D720">
        <f>$Q$37*'Profilo eolico'!B722</f>
        <v>1742.8054429908573</v>
      </c>
      <c r="E720">
        <f>$P$39*'Profilo fotovoltaico'!B722+'Approvvigionamento energia'!$Q$39*'Profilo eolico'!B722</f>
        <v>1307.1040822431428</v>
      </c>
      <c r="F720">
        <f>$P$41*'Profilo fotovoltaico'!B722+'Approvvigionamento energia'!$Q$41*'Profilo eolico'!B722</f>
        <v>871.40272149542864</v>
      </c>
      <c r="G720">
        <f>$P$43*'Profilo fotovoltaico'!B722+'Approvvigionamento energia'!$Q$43*'Profilo eolico'!B722</f>
        <v>435.70136074771432</v>
      </c>
      <c r="H720">
        <f t="shared" si="22"/>
        <v>1138.4335154826958</v>
      </c>
      <c r="I720">
        <f>IF(LCOH!$C$28=Menu!$A$1,'Approvvigionamento energia'!C720,0)+IF(LCOH!$C$28=Menu!$A$2,'Approvvigionamento energia'!D720,0)+IF(LCOH!$C$28=Menu!$A$3,'Approvvigionamento energia'!E720,0)+IF(LCOH!$C$28=Menu!$A$4,'Approvvigionamento energia'!F720,0)+IF(LCOH!$C$28=Menu!$A$5,'Approvvigionamento energia'!G720,0)+IF(LCOH!$C$28=Menu!$A$6,'Approvvigionamento energia'!H720,0)</f>
        <v>871.40272149542864</v>
      </c>
      <c r="J720">
        <f>'Approvvigionamento energia'!A720+'Approvvigionamento energia'!B720+'Approvvigionamento energia'!I720</f>
        <v>1170.1027214954288</v>
      </c>
      <c r="K720">
        <f>IF(MIN(LCOH!$C$18,J720)&gt;=$P$48*LCOH!$C$18, MIN(LCOH!$C$18,J720),0)</f>
        <v>1170.1027214954288</v>
      </c>
      <c r="L720">
        <f t="shared" si="23"/>
        <v>0</v>
      </c>
      <c r="M720">
        <f>K720/LCOH!$C$18</f>
        <v>0.78006848099695258</v>
      </c>
      <c r="N720">
        <f>K720/LCOH!$C$34</f>
        <v>22.545331820721174</v>
      </c>
    </row>
    <row r="721" spans="1:14" x14ac:dyDescent="0.35">
      <c r="A721">
        <f>'Profilo fotovoltaico'!B723*LCOH!$C$20</f>
        <v>0</v>
      </c>
      <c r="B721">
        <f>'Profilo eolico'!B723*LCOH!$C$21</f>
        <v>320.7</v>
      </c>
      <c r="C721">
        <f>$P$35*'Profilo fotovoltaico'!B723</f>
        <v>0</v>
      </c>
      <c r="D721">
        <f>$Q$37*'Profilo eolico'!B723</f>
        <v>1871.16741067013</v>
      </c>
      <c r="E721">
        <f>$P$39*'Profilo fotovoltaico'!B723+'Approvvigionamento energia'!$Q$39*'Profilo eolico'!B723</f>
        <v>1403.3755580025975</v>
      </c>
      <c r="F721">
        <f>$P$41*'Profilo fotovoltaico'!B723+'Approvvigionamento energia'!$Q$41*'Profilo eolico'!B723</f>
        <v>935.58370533506502</v>
      </c>
      <c r="G721">
        <f>$P$43*'Profilo fotovoltaico'!B723+'Approvvigionamento energia'!$Q$43*'Profilo eolico'!B723</f>
        <v>467.79185266753251</v>
      </c>
      <c r="H721">
        <f t="shared" si="22"/>
        <v>1138.4335154826958</v>
      </c>
      <c r="I721">
        <f>IF(LCOH!$C$28=Menu!$A$1,'Approvvigionamento energia'!C721,0)+IF(LCOH!$C$28=Menu!$A$2,'Approvvigionamento energia'!D721,0)+IF(LCOH!$C$28=Menu!$A$3,'Approvvigionamento energia'!E721,0)+IF(LCOH!$C$28=Menu!$A$4,'Approvvigionamento energia'!F721,0)+IF(LCOH!$C$28=Menu!$A$5,'Approvvigionamento energia'!G721,0)+IF(LCOH!$C$28=Menu!$A$6,'Approvvigionamento energia'!H721,0)</f>
        <v>935.58370533506502</v>
      </c>
      <c r="J721">
        <f>'Approvvigionamento energia'!A721+'Approvvigionamento energia'!B721+'Approvvigionamento energia'!I721</f>
        <v>1256.283705335065</v>
      </c>
      <c r="K721">
        <f>IF(MIN(LCOH!$C$18,J721)&gt;=$P$48*LCOH!$C$18, MIN(LCOH!$C$18,J721),0)</f>
        <v>1256.283705335065</v>
      </c>
      <c r="L721">
        <f t="shared" si="23"/>
        <v>0</v>
      </c>
      <c r="M721">
        <f>K721/LCOH!$C$18</f>
        <v>0.83752247022337667</v>
      </c>
      <c r="N721">
        <f>K721/LCOH!$C$34</f>
        <v>24.205851740560018</v>
      </c>
    </row>
    <row r="722" spans="1:14" x14ac:dyDescent="0.35">
      <c r="A722">
        <f>'Profilo fotovoltaico'!B724*LCOH!$C$20</f>
        <v>0</v>
      </c>
      <c r="B722">
        <f>'Profilo eolico'!B724*LCOH!$C$21</f>
        <v>331.5</v>
      </c>
      <c r="C722">
        <f>$P$35*'Profilo fotovoltaico'!B724</f>
        <v>0</v>
      </c>
      <c r="D722">
        <f>$Q$37*'Profilo eolico'!B724</f>
        <v>1934.1814675308642</v>
      </c>
      <c r="E722">
        <f>$P$39*'Profilo fotovoltaico'!B724+'Approvvigionamento energia'!$Q$39*'Profilo eolico'!B724</f>
        <v>1450.6361006481482</v>
      </c>
      <c r="F722">
        <f>$P$41*'Profilo fotovoltaico'!B724+'Approvvigionamento energia'!$Q$41*'Profilo eolico'!B724</f>
        <v>967.09073376543211</v>
      </c>
      <c r="G722">
        <f>$P$43*'Profilo fotovoltaico'!B724+'Approvvigionamento energia'!$Q$43*'Profilo eolico'!B724</f>
        <v>483.54536688271605</v>
      </c>
      <c r="H722">
        <f t="shared" si="22"/>
        <v>1138.4335154826958</v>
      </c>
      <c r="I722">
        <f>IF(LCOH!$C$28=Menu!$A$1,'Approvvigionamento energia'!C722,0)+IF(LCOH!$C$28=Menu!$A$2,'Approvvigionamento energia'!D722,0)+IF(LCOH!$C$28=Menu!$A$3,'Approvvigionamento energia'!E722,0)+IF(LCOH!$C$28=Menu!$A$4,'Approvvigionamento energia'!F722,0)+IF(LCOH!$C$28=Menu!$A$5,'Approvvigionamento energia'!G722,0)+IF(LCOH!$C$28=Menu!$A$6,'Approvvigionamento energia'!H722,0)</f>
        <v>967.09073376543211</v>
      </c>
      <c r="J722">
        <f>'Approvvigionamento energia'!A722+'Approvvigionamento energia'!B722+'Approvvigionamento energia'!I722</f>
        <v>1298.5907337654321</v>
      </c>
      <c r="K722">
        <f>IF(MIN(LCOH!$C$18,J722)&gt;=$P$48*LCOH!$C$18, MIN(LCOH!$C$18,J722),0)</f>
        <v>1298.5907337654321</v>
      </c>
      <c r="L722">
        <f t="shared" si="23"/>
        <v>0</v>
      </c>
      <c r="M722">
        <f>K722/LCOH!$C$18</f>
        <v>0.86572715584362137</v>
      </c>
      <c r="N722">
        <f>K722/LCOH!$C$34</f>
        <v>25.021016064844549</v>
      </c>
    </row>
    <row r="723" spans="1:14" x14ac:dyDescent="0.35">
      <c r="A723">
        <f>'Profilo fotovoltaico'!B725*LCOH!$C$20</f>
        <v>0</v>
      </c>
      <c r="B723">
        <f>'Profilo eolico'!B725*LCOH!$C$21</f>
        <v>335.2</v>
      </c>
      <c r="C723">
        <f>$P$35*'Profilo fotovoltaico'!B725</f>
        <v>0</v>
      </c>
      <c r="D723">
        <f>$Q$37*'Profilo eolico'!B725</f>
        <v>1955.7696166405601</v>
      </c>
      <c r="E723">
        <f>$P$39*'Profilo fotovoltaico'!B725+'Approvvigionamento energia'!$Q$39*'Profilo eolico'!B725</f>
        <v>1466.82721248042</v>
      </c>
      <c r="F723">
        <f>$P$41*'Profilo fotovoltaico'!B725+'Approvvigionamento energia'!$Q$41*'Profilo eolico'!B725</f>
        <v>977.88480832028006</v>
      </c>
      <c r="G723">
        <f>$P$43*'Profilo fotovoltaico'!B725+'Approvvigionamento energia'!$Q$43*'Profilo eolico'!B725</f>
        <v>488.94240416014003</v>
      </c>
      <c r="H723">
        <f t="shared" si="22"/>
        <v>1138.4335154826958</v>
      </c>
      <c r="I723">
        <f>IF(LCOH!$C$28=Menu!$A$1,'Approvvigionamento energia'!C723,0)+IF(LCOH!$C$28=Menu!$A$2,'Approvvigionamento energia'!D723,0)+IF(LCOH!$C$28=Menu!$A$3,'Approvvigionamento energia'!E723,0)+IF(LCOH!$C$28=Menu!$A$4,'Approvvigionamento energia'!F723,0)+IF(LCOH!$C$28=Menu!$A$5,'Approvvigionamento energia'!G723,0)+IF(LCOH!$C$28=Menu!$A$6,'Approvvigionamento energia'!H723,0)</f>
        <v>977.88480832028006</v>
      </c>
      <c r="J723">
        <f>'Approvvigionamento energia'!A723+'Approvvigionamento energia'!B723+'Approvvigionamento energia'!I723</f>
        <v>1313.08480832028</v>
      </c>
      <c r="K723">
        <f>IF(MIN(LCOH!$C$18,J723)&gt;=$P$48*LCOH!$C$18, MIN(LCOH!$C$18,J723),0)</f>
        <v>1313.08480832028</v>
      </c>
      <c r="L723">
        <f t="shared" si="23"/>
        <v>0</v>
      </c>
      <c r="M723">
        <f>K723/LCOH!$C$18</f>
        <v>0.87538987221352005</v>
      </c>
      <c r="N723">
        <f>K723/LCOH!$C$34</f>
        <v>25.300285324090172</v>
      </c>
    </row>
    <row r="724" spans="1:14" x14ac:dyDescent="0.35">
      <c r="A724">
        <f>'Profilo fotovoltaico'!B726*LCOH!$C$20</f>
        <v>0</v>
      </c>
      <c r="B724">
        <f>'Profilo eolico'!B726*LCOH!$C$21</f>
        <v>340.3</v>
      </c>
      <c r="C724">
        <f>$P$35*'Profilo fotovoltaico'!B726</f>
        <v>0</v>
      </c>
      <c r="D724">
        <f>$Q$37*'Profilo eolico'!B726</f>
        <v>1985.5262546025733</v>
      </c>
      <c r="E724">
        <f>$P$39*'Profilo fotovoltaico'!B726+'Approvvigionamento energia'!$Q$39*'Profilo eolico'!B726</f>
        <v>1489.14469095193</v>
      </c>
      <c r="F724">
        <f>$P$41*'Profilo fotovoltaico'!B726+'Approvvigionamento energia'!$Q$41*'Profilo eolico'!B726</f>
        <v>992.76312730128666</v>
      </c>
      <c r="G724">
        <f>$P$43*'Profilo fotovoltaico'!B726+'Approvvigionamento energia'!$Q$43*'Profilo eolico'!B726</f>
        <v>496.38156365064333</v>
      </c>
      <c r="H724">
        <f t="shared" si="22"/>
        <v>1138.4335154826958</v>
      </c>
      <c r="I724">
        <f>IF(LCOH!$C$28=Menu!$A$1,'Approvvigionamento energia'!C724,0)+IF(LCOH!$C$28=Menu!$A$2,'Approvvigionamento energia'!D724,0)+IF(LCOH!$C$28=Menu!$A$3,'Approvvigionamento energia'!E724,0)+IF(LCOH!$C$28=Menu!$A$4,'Approvvigionamento energia'!F724,0)+IF(LCOH!$C$28=Menu!$A$5,'Approvvigionamento energia'!G724,0)+IF(LCOH!$C$28=Menu!$A$6,'Approvvigionamento energia'!H724,0)</f>
        <v>992.76312730128666</v>
      </c>
      <c r="J724">
        <f>'Approvvigionamento energia'!A724+'Approvvigionamento energia'!B724+'Approvvigionamento energia'!I724</f>
        <v>1333.0631273012866</v>
      </c>
      <c r="K724">
        <f>IF(MIN(LCOH!$C$18,J724)&gt;=$P$48*LCOH!$C$18, MIN(LCOH!$C$18,J724),0)</f>
        <v>1333.0631273012866</v>
      </c>
      <c r="L724">
        <f t="shared" si="23"/>
        <v>0</v>
      </c>
      <c r="M724">
        <f>K724/LCOH!$C$18</f>
        <v>0.88870875153419104</v>
      </c>
      <c r="N724">
        <f>K724/LCOH!$C$34</f>
        <v>25.685224032780091</v>
      </c>
    </row>
    <row r="725" spans="1:14" x14ac:dyDescent="0.35">
      <c r="A725">
        <f>'Profilo fotovoltaico'!B727*LCOH!$C$20</f>
        <v>0</v>
      </c>
      <c r="B725">
        <f>'Profilo eolico'!B727*LCOH!$C$21</f>
        <v>343.1</v>
      </c>
      <c r="C725">
        <f>$P$35*'Profilo fotovoltaico'!B727</f>
        <v>0</v>
      </c>
      <c r="D725">
        <f>$Q$37*'Profilo eolico'!B727</f>
        <v>2001.8632323072084</v>
      </c>
      <c r="E725">
        <f>$P$39*'Profilo fotovoltaico'!B727+'Approvvigionamento energia'!$Q$39*'Profilo eolico'!B727</f>
        <v>1501.3974242304062</v>
      </c>
      <c r="F725">
        <f>$P$41*'Profilo fotovoltaico'!B727+'Approvvigionamento energia'!$Q$41*'Profilo eolico'!B727</f>
        <v>1000.9316161536042</v>
      </c>
      <c r="G725">
        <f>$P$43*'Profilo fotovoltaico'!B727+'Approvvigionamento energia'!$Q$43*'Profilo eolico'!B727</f>
        <v>500.46580807680209</v>
      </c>
      <c r="H725">
        <f t="shared" si="22"/>
        <v>1138.4335154826958</v>
      </c>
      <c r="I725">
        <f>IF(LCOH!$C$28=Menu!$A$1,'Approvvigionamento energia'!C725,0)+IF(LCOH!$C$28=Menu!$A$2,'Approvvigionamento energia'!D725,0)+IF(LCOH!$C$28=Menu!$A$3,'Approvvigionamento energia'!E725,0)+IF(LCOH!$C$28=Menu!$A$4,'Approvvigionamento energia'!F725,0)+IF(LCOH!$C$28=Menu!$A$5,'Approvvigionamento energia'!G725,0)+IF(LCOH!$C$28=Menu!$A$6,'Approvvigionamento energia'!H725,0)</f>
        <v>1000.9316161536042</v>
      </c>
      <c r="J725">
        <f>'Approvvigionamento energia'!A725+'Approvvigionamento energia'!B725+'Approvvigionamento energia'!I725</f>
        <v>1344.0316161536043</v>
      </c>
      <c r="K725">
        <f>IF(MIN(LCOH!$C$18,J725)&gt;=$P$48*LCOH!$C$18, MIN(LCOH!$C$18,J725),0)</f>
        <v>1344.0316161536043</v>
      </c>
      <c r="L725">
        <f t="shared" si="23"/>
        <v>0</v>
      </c>
      <c r="M725">
        <f>K725/LCOH!$C$18</f>
        <v>0.89602107743573622</v>
      </c>
      <c r="N725">
        <f>K725/LCOH!$C$34</f>
        <v>25.896562931668676</v>
      </c>
    </row>
    <row r="726" spans="1:14" x14ac:dyDescent="0.35">
      <c r="A726">
        <f>'Profilo fotovoltaico'!B728*LCOH!$C$20</f>
        <v>0</v>
      </c>
      <c r="B726">
        <f>'Profilo eolico'!B728*LCOH!$C$21</f>
        <v>346.3</v>
      </c>
      <c r="C726">
        <f>$P$35*'Profilo fotovoltaico'!B728</f>
        <v>0</v>
      </c>
      <c r="D726">
        <f>$Q$37*'Profilo eolico'!B728</f>
        <v>2020.5340639696478</v>
      </c>
      <c r="E726">
        <f>$P$39*'Profilo fotovoltaico'!B728+'Approvvigionamento energia'!$Q$39*'Profilo eolico'!B728</f>
        <v>1515.4005479772359</v>
      </c>
      <c r="F726">
        <f>$P$41*'Profilo fotovoltaico'!B728+'Approvvigionamento energia'!$Q$41*'Profilo eolico'!B728</f>
        <v>1010.2670319848239</v>
      </c>
      <c r="G726">
        <f>$P$43*'Profilo fotovoltaico'!B728+'Approvvigionamento energia'!$Q$43*'Profilo eolico'!B728</f>
        <v>505.13351599241196</v>
      </c>
      <c r="H726">
        <f t="shared" si="22"/>
        <v>1138.4335154826958</v>
      </c>
      <c r="I726">
        <f>IF(LCOH!$C$28=Menu!$A$1,'Approvvigionamento energia'!C726,0)+IF(LCOH!$C$28=Menu!$A$2,'Approvvigionamento energia'!D726,0)+IF(LCOH!$C$28=Menu!$A$3,'Approvvigionamento energia'!E726,0)+IF(LCOH!$C$28=Menu!$A$4,'Approvvigionamento energia'!F726,0)+IF(LCOH!$C$28=Menu!$A$5,'Approvvigionamento energia'!G726,0)+IF(LCOH!$C$28=Menu!$A$6,'Approvvigionamento energia'!H726,0)</f>
        <v>1010.2670319848239</v>
      </c>
      <c r="J726">
        <f>'Approvvigionamento energia'!A726+'Approvvigionamento energia'!B726+'Approvvigionamento energia'!I726</f>
        <v>1356.5670319848239</v>
      </c>
      <c r="K726">
        <f>IF(MIN(LCOH!$C$18,J726)&gt;=$P$48*LCOH!$C$18, MIN(LCOH!$C$18,J726),0)</f>
        <v>1356.5670319848239</v>
      </c>
      <c r="L726">
        <f t="shared" si="23"/>
        <v>0</v>
      </c>
      <c r="M726">
        <f>K726/LCOH!$C$18</f>
        <v>0.90437802132321587</v>
      </c>
      <c r="N726">
        <f>K726/LCOH!$C$34</f>
        <v>26.138093101827049</v>
      </c>
    </row>
    <row r="727" spans="1:14" x14ac:dyDescent="0.35">
      <c r="A727">
        <f>'Profilo fotovoltaico'!B729*LCOH!$C$20</f>
        <v>0</v>
      </c>
      <c r="B727">
        <f>'Profilo eolico'!B729*LCOH!$C$21</f>
        <v>361.09999999999997</v>
      </c>
      <c r="C727">
        <f>$P$35*'Profilo fotovoltaico'!B729</f>
        <v>0</v>
      </c>
      <c r="D727">
        <f>$Q$37*'Profilo eolico'!B729</f>
        <v>2106.8866604084315</v>
      </c>
      <c r="E727">
        <f>$P$39*'Profilo fotovoltaico'!B729+'Approvvigionamento energia'!$Q$39*'Profilo eolico'!B729</f>
        <v>1580.1649953063236</v>
      </c>
      <c r="F727">
        <f>$P$41*'Profilo fotovoltaico'!B729+'Approvvigionamento energia'!$Q$41*'Profilo eolico'!B729</f>
        <v>1053.4433302042157</v>
      </c>
      <c r="G727">
        <f>$P$43*'Profilo fotovoltaico'!B729+'Approvvigionamento energia'!$Q$43*'Profilo eolico'!B729</f>
        <v>526.72166510210786</v>
      </c>
      <c r="H727">
        <f t="shared" si="22"/>
        <v>1138.4335154826958</v>
      </c>
      <c r="I727">
        <f>IF(LCOH!$C$28=Menu!$A$1,'Approvvigionamento energia'!C727,0)+IF(LCOH!$C$28=Menu!$A$2,'Approvvigionamento energia'!D727,0)+IF(LCOH!$C$28=Menu!$A$3,'Approvvigionamento energia'!E727,0)+IF(LCOH!$C$28=Menu!$A$4,'Approvvigionamento energia'!F727,0)+IF(LCOH!$C$28=Menu!$A$5,'Approvvigionamento energia'!G727,0)+IF(LCOH!$C$28=Menu!$A$6,'Approvvigionamento energia'!H727,0)</f>
        <v>1053.4433302042157</v>
      </c>
      <c r="J727">
        <f>'Approvvigionamento energia'!A727+'Approvvigionamento energia'!B727+'Approvvigionamento energia'!I727</f>
        <v>1414.5433302042156</v>
      </c>
      <c r="K727">
        <f>IF(MIN(LCOH!$C$18,J727)&gt;=$P$48*LCOH!$C$18, MIN(LCOH!$C$18,J727),0)</f>
        <v>1414.5433302042156</v>
      </c>
      <c r="L727">
        <f t="shared" si="23"/>
        <v>0</v>
      </c>
      <c r="M727">
        <f>K727/LCOH!$C$18</f>
        <v>0.94302888680281038</v>
      </c>
      <c r="N727">
        <f>K727/LCOH!$C$34</f>
        <v>27.25517013880955</v>
      </c>
    </row>
    <row r="728" spans="1:14" x14ac:dyDescent="0.35">
      <c r="A728">
        <f>'Profilo fotovoltaico'!B730*LCOH!$C$20</f>
        <v>18</v>
      </c>
      <c r="B728">
        <f>'Profilo eolico'!B730*LCOH!$C$21</f>
        <v>379.59999999999997</v>
      </c>
      <c r="C728">
        <f>$P$35*'Profilo fotovoltaico'!B730</f>
        <v>132.38301937719717</v>
      </c>
      <c r="D728">
        <f>$Q$37*'Profilo eolico'!B730</f>
        <v>2214.8274059569112</v>
      </c>
      <c r="E728">
        <f>$P$39*'Profilo fotovoltaico'!B730+'Approvvigionamento energia'!$Q$39*'Profilo eolico'!B730</f>
        <v>1694.2163093119825</v>
      </c>
      <c r="F728">
        <f>$P$41*'Profilo fotovoltaico'!B730+'Approvvigionamento energia'!$Q$41*'Profilo eolico'!B730</f>
        <v>1173.6052126670543</v>
      </c>
      <c r="G728">
        <f>$P$43*'Profilo fotovoltaico'!B730+'Approvvigionamento energia'!$Q$43*'Profilo eolico'!B730</f>
        <v>652.9941160221257</v>
      </c>
      <c r="H728">
        <f t="shared" si="22"/>
        <v>1138.4335154826958</v>
      </c>
      <c r="I728">
        <f>IF(LCOH!$C$28=Menu!$A$1,'Approvvigionamento energia'!C728,0)+IF(LCOH!$C$28=Menu!$A$2,'Approvvigionamento energia'!D728,0)+IF(LCOH!$C$28=Menu!$A$3,'Approvvigionamento energia'!E728,0)+IF(LCOH!$C$28=Menu!$A$4,'Approvvigionamento energia'!F728,0)+IF(LCOH!$C$28=Menu!$A$5,'Approvvigionamento energia'!G728,0)+IF(LCOH!$C$28=Menu!$A$6,'Approvvigionamento energia'!H728,0)</f>
        <v>1173.6052126670543</v>
      </c>
      <c r="J728">
        <f>'Approvvigionamento energia'!A728+'Approvvigionamento energia'!B728+'Approvvigionamento energia'!I728</f>
        <v>1571.2052126670542</v>
      </c>
      <c r="K728">
        <f>IF(MIN(LCOH!$C$18,J728)&gt;=$P$48*LCOH!$C$18, MIN(LCOH!$C$18,J728),0)</f>
        <v>1500</v>
      </c>
      <c r="L728">
        <f t="shared" si="23"/>
        <v>71.205212667054184</v>
      </c>
      <c r="M728">
        <f>K728/LCOH!$C$18</f>
        <v>1</v>
      </c>
      <c r="N728">
        <f>K728/LCOH!$C$34</f>
        <v>28.901734104046245</v>
      </c>
    </row>
    <row r="729" spans="1:14" x14ac:dyDescent="0.35">
      <c r="A729">
        <f>'Profilo fotovoltaico'!B731*LCOH!$C$20</f>
        <v>94</v>
      </c>
      <c r="B729">
        <f>'Profilo eolico'!B731*LCOH!$C$21</f>
        <v>384.90000000000003</v>
      </c>
      <c r="C729">
        <f>$P$35*'Profilo fotovoltaico'!B731</f>
        <v>691.33354563647413</v>
      </c>
      <c r="D729">
        <f>$Q$37*'Profilo eolico'!B731</f>
        <v>2245.7509708978273</v>
      </c>
      <c r="E729">
        <f>$P$39*'Profilo fotovoltaico'!B731+'Approvvigionamento energia'!$Q$39*'Profilo eolico'!B731</f>
        <v>1857.1466145824886</v>
      </c>
      <c r="F729">
        <f>$P$41*'Profilo fotovoltaico'!B731+'Approvvigionamento energia'!$Q$41*'Profilo eolico'!B731</f>
        <v>1468.5422582671508</v>
      </c>
      <c r="G729">
        <f>$P$43*'Profilo fotovoltaico'!B731+'Approvvigionamento energia'!$Q$43*'Profilo eolico'!B731</f>
        <v>1079.9379019518124</v>
      </c>
      <c r="H729">
        <f t="shared" si="22"/>
        <v>1138.4335154826958</v>
      </c>
      <c r="I729">
        <f>IF(LCOH!$C$28=Menu!$A$1,'Approvvigionamento energia'!C729,0)+IF(LCOH!$C$28=Menu!$A$2,'Approvvigionamento energia'!D729,0)+IF(LCOH!$C$28=Menu!$A$3,'Approvvigionamento energia'!E729,0)+IF(LCOH!$C$28=Menu!$A$4,'Approvvigionamento energia'!F729,0)+IF(LCOH!$C$28=Menu!$A$5,'Approvvigionamento energia'!G729,0)+IF(LCOH!$C$28=Menu!$A$6,'Approvvigionamento energia'!H729,0)</f>
        <v>1468.5422582671508</v>
      </c>
      <c r="J729">
        <f>'Approvvigionamento energia'!A729+'Approvvigionamento energia'!B729+'Approvvigionamento energia'!I729</f>
        <v>1947.4422582671509</v>
      </c>
      <c r="K729">
        <f>IF(MIN(LCOH!$C$18,J729)&gt;=$P$48*LCOH!$C$18, MIN(LCOH!$C$18,J729),0)</f>
        <v>1500</v>
      </c>
      <c r="L729">
        <f t="shared" si="23"/>
        <v>447.44225826715092</v>
      </c>
      <c r="M729">
        <f>K729/LCOH!$C$18</f>
        <v>1</v>
      </c>
      <c r="N729">
        <f>K729/LCOH!$C$34</f>
        <v>28.901734104046245</v>
      </c>
    </row>
    <row r="730" spans="1:14" x14ac:dyDescent="0.35">
      <c r="A730">
        <f>'Profilo fotovoltaico'!B732*LCOH!$C$20</f>
        <v>221</v>
      </c>
      <c r="B730">
        <f>'Profilo eolico'!B732*LCOH!$C$21</f>
        <v>437.7</v>
      </c>
      <c r="C730">
        <f>$P$35*'Profilo fotovoltaico'!B732</f>
        <v>1625.3692934644764</v>
      </c>
      <c r="D730">
        <f>$Q$37*'Profilo eolico'!B732</f>
        <v>2553.8196933280819</v>
      </c>
      <c r="E730">
        <f>$P$39*'Profilo fotovoltaico'!B732+'Approvvigionamento energia'!$Q$39*'Profilo eolico'!B732</f>
        <v>2321.7070933621808</v>
      </c>
      <c r="F730">
        <f>$P$41*'Profilo fotovoltaico'!B732+'Approvvigionamento energia'!$Q$41*'Profilo eolico'!B732</f>
        <v>2089.5944933962792</v>
      </c>
      <c r="G730">
        <f>$P$43*'Profilo fotovoltaico'!B732+'Approvvigionamento energia'!$Q$43*'Profilo eolico'!B732</f>
        <v>1857.481893430378</v>
      </c>
      <c r="H730">
        <f t="shared" si="22"/>
        <v>1138.4335154826958</v>
      </c>
      <c r="I730">
        <f>IF(LCOH!$C$28=Menu!$A$1,'Approvvigionamento energia'!C730,0)+IF(LCOH!$C$28=Menu!$A$2,'Approvvigionamento energia'!D730,0)+IF(LCOH!$C$28=Menu!$A$3,'Approvvigionamento energia'!E730,0)+IF(LCOH!$C$28=Menu!$A$4,'Approvvigionamento energia'!F730,0)+IF(LCOH!$C$28=Menu!$A$5,'Approvvigionamento energia'!G730,0)+IF(LCOH!$C$28=Menu!$A$6,'Approvvigionamento energia'!H730,0)</f>
        <v>2089.5944933962792</v>
      </c>
      <c r="J730">
        <f>'Approvvigionamento energia'!A730+'Approvvigionamento energia'!B730+'Approvvigionamento energia'!I730</f>
        <v>2748.294493396279</v>
      </c>
      <c r="K730">
        <f>IF(MIN(LCOH!$C$18,J730)&gt;=$P$48*LCOH!$C$18, MIN(LCOH!$C$18,J730),0)</f>
        <v>1500</v>
      </c>
      <c r="L730">
        <f t="shared" si="23"/>
        <v>1248.294493396279</v>
      </c>
      <c r="M730">
        <f>K730/LCOH!$C$18</f>
        <v>1</v>
      </c>
      <c r="N730">
        <f>K730/LCOH!$C$34</f>
        <v>28.901734104046245</v>
      </c>
    </row>
    <row r="731" spans="1:14" x14ac:dyDescent="0.35">
      <c r="A731">
        <f>'Profilo fotovoltaico'!B733*LCOH!$C$20</f>
        <v>338</v>
      </c>
      <c r="B731">
        <f>'Profilo eolico'!B733*LCOH!$C$21</f>
        <v>459.9</v>
      </c>
      <c r="C731">
        <f>$P$35*'Profilo fotovoltaico'!B733</f>
        <v>2485.8589194162582</v>
      </c>
      <c r="D731">
        <f>$Q$37*'Profilo eolico'!B733</f>
        <v>2683.3485879862578</v>
      </c>
      <c r="E731">
        <f>$P$39*'Profilo fotovoltaico'!B733+'Approvvigionamento energia'!$Q$39*'Profilo eolico'!B733</f>
        <v>2633.9761708437577</v>
      </c>
      <c r="F731">
        <f>$P$41*'Profilo fotovoltaico'!B733+'Approvvigionamento energia'!$Q$41*'Profilo eolico'!B733</f>
        <v>2584.603753701258</v>
      </c>
      <c r="G731">
        <f>$P$43*'Profilo fotovoltaico'!B733+'Approvvigionamento energia'!$Q$43*'Profilo eolico'!B733</f>
        <v>2535.2313365587584</v>
      </c>
      <c r="H731">
        <f t="shared" si="22"/>
        <v>1138.4335154826958</v>
      </c>
      <c r="I731">
        <f>IF(LCOH!$C$28=Menu!$A$1,'Approvvigionamento energia'!C731,0)+IF(LCOH!$C$28=Menu!$A$2,'Approvvigionamento energia'!D731,0)+IF(LCOH!$C$28=Menu!$A$3,'Approvvigionamento energia'!E731,0)+IF(LCOH!$C$28=Menu!$A$4,'Approvvigionamento energia'!F731,0)+IF(LCOH!$C$28=Menu!$A$5,'Approvvigionamento energia'!G731,0)+IF(LCOH!$C$28=Menu!$A$6,'Approvvigionamento energia'!H731,0)</f>
        <v>2584.603753701258</v>
      </c>
      <c r="J731">
        <f>'Approvvigionamento energia'!A731+'Approvvigionamento energia'!B731+'Approvvigionamento energia'!I731</f>
        <v>3382.5037537012581</v>
      </c>
      <c r="K731">
        <f>IF(MIN(LCOH!$C$18,J731)&gt;=$P$48*LCOH!$C$18, MIN(LCOH!$C$18,J731),0)</f>
        <v>1500</v>
      </c>
      <c r="L731">
        <f t="shared" si="23"/>
        <v>1882.5037537012581</v>
      </c>
      <c r="M731">
        <f>K731/LCOH!$C$18</f>
        <v>1</v>
      </c>
      <c r="N731">
        <f>K731/LCOH!$C$34</f>
        <v>28.901734104046245</v>
      </c>
    </row>
    <row r="732" spans="1:14" x14ac:dyDescent="0.35">
      <c r="A732">
        <f>'Profilo fotovoltaico'!B734*LCOH!$C$20</f>
        <v>417</v>
      </c>
      <c r="B732">
        <f>'Profilo eolico'!B734*LCOH!$C$21</f>
        <v>468.2</v>
      </c>
      <c r="C732">
        <f>$P$35*'Profilo fotovoltaico'!B734</f>
        <v>3066.8732822384009</v>
      </c>
      <c r="D732">
        <f>$Q$37*'Profilo eolico'!B734</f>
        <v>2731.7760576107107</v>
      </c>
      <c r="E732">
        <f>$P$39*'Profilo fotovoltaico'!B734+'Approvvigionamento energia'!$Q$39*'Profilo eolico'!B734</f>
        <v>2815.5503637676334</v>
      </c>
      <c r="F732">
        <f>$P$41*'Profilo fotovoltaico'!B734+'Approvvigionamento energia'!$Q$41*'Profilo eolico'!B734</f>
        <v>2899.3246699245556</v>
      </c>
      <c r="G732">
        <f>$P$43*'Profilo fotovoltaico'!B734+'Approvvigionamento energia'!$Q$43*'Profilo eolico'!B734</f>
        <v>2983.0989760814782</v>
      </c>
      <c r="H732">
        <f t="shared" si="22"/>
        <v>1138.4335154826958</v>
      </c>
      <c r="I732">
        <f>IF(LCOH!$C$28=Menu!$A$1,'Approvvigionamento energia'!C732,0)+IF(LCOH!$C$28=Menu!$A$2,'Approvvigionamento energia'!D732,0)+IF(LCOH!$C$28=Menu!$A$3,'Approvvigionamento energia'!E732,0)+IF(LCOH!$C$28=Menu!$A$4,'Approvvigionamento energia'!F732,0)+IF(LCOH!$C$28=Menu!$A$5,'Approvvigionamento energia'!G732,0)+IF(LCOH!$C$28=Menu!$A$6,'Approvvigionamento energia'!H732,0)</f>
        <v>2899.3246699245556</v>
      </c>
      <c r="J732">
        <f>'Approvvigionamento energia'!A732+'Approvvigionamento energia'!B732+'Approvvigionamento energia'!I732</f>
        <v>3784.5246699245554</v>
      </c>
      <c r="K732">
        <f>IF(MIN(LCOH!$C$18,J732)&gt;=$P$48*LCOH!$C$18, MIN(LCOH!$C$18,J732),0)</f>
        <v>1500</v>
      </c>
      <c r="L732">
        <f t="shared" si="23"/>
        <v>2284.5246699245554</v>
      </c>
      <c r="M732">
        <f>K732/LCOH!$C$18</f>
        <v>1</v>
      </c>
      <c r="N732">
        <f>K732/LCOH!$C$34</f>
        <v>28.901734104046245</v>
      </c>
    </row>
    <row r="733" spans="1:14" x14ac:dyDescent="0.35">
      <c r="A733">
        <f>'Profilo fotovoltaico'!B735*LCOH!$C$20</f>
        <v>442</v>
      </c>
      <c r="B733">
        <f>'Profilo eolico'!B735*LCOH!$C$21</f>
        <v>489.4</v>
      </c>
      <c r="C733">
        <f>$P$35*'Profilo fotovoltaico'!B735</f>
        <v>3250.7385869289528</v>
      </c>
      <c r="D733">
        <f>$Q$37*'Profilo eolico'!B735</f>
        <v>2855.4703173743737</v>
      </c>
      <c r="E733">
        <f>$P$39*'Profilo fotovoltaico'!B735+'Approvvigionamento energia'!$Q$39*'Profilo eolico'!B735</f>
        <v>2954.287384763019</v>
      </c>
      <c r="F733">
        <f>$P$41*'Profilo fotovoltaico'!B735+'Approvvigionamento energia'!$Q$41*'Profilo eolico'!B735</f>
        <v>3053.1044521516633</v>
      </c>
      <c r="G733">
        <f>$P$43*'Profilo fotovoltaico'!B735+'Approvvigionamento energia'!$Q$43*'Profilo eolico'!B735</f>
        <v>3151.9215195403085</v>
      </c>
      <c r="H733">
        <f t="shared" si="22"/>
        <v>1138.4335154826958</v>
      </c>
      <c r="I733">
        <f>IF(LCOH!$C$28=Menu!$A$1,'Approvvigionamento energia'!C733,0)+IF(LCOH!$C$28=Menu!$A$2,'Approvvigionamento energia'!D733,0)+IF(LCOH!$C$28=Menu!$A$3,'Approvvigionamento energia'!E733,0)+IF(LCOH!$C$28=Menu!$A$4,'Approvvigionamento energia'!F733,0)+IF(LCOH!$C$28=Menu!$A$5,'Approvvigionamento energia'!G733,0)+IF(LCOH!$C$28=Menu!$A$6,'Approvvigionamento energia'!H733,0)</f>
        <v>3053.1044521516633</v>
      </c>
      <c r="J733">
        <f>'Approvvigionamento energia'!A733+'Approvvigionamento energia'!B733+'Approvvigionamento energia'!I733</f>
        <v>3984.5044521516634</v>
      </c>
      <c r="K733">
        <f>IF(MIN(LCOH!$C$18,J733)&gt;=$P$48*LCOH!$C$18, MIN(LCOH!$C$18,J733),0)</f>
        <v>1500</v>
      </c>
      <c r="L733">
        <f t="shared" si="23"/>
        <v>2484.5044521516634</v>
      </c>
      <c r="M733">
        <f>K733/LCOH!$C$18</f>
        <v>1</v>
      </c>
      <c r="N733">
        <f>K733/LCOH!$C$34</f>
        <v>28.901734104046245</v>
      </c>
    </row>
    <row r="734" spans="1:14" x14ac:dyDescent="0.35">
      <c r="A734">
        <f>'Profilo fotovoltaico'!B736*LCOH!$C$20</f>
        <v>410</v>
      </c>
      <c r="B734">
        <f>'Profilo eolico'!B736*LCOH!$C$21</f>
        <v>512.20000000000005</v>
      </c>
      <c r="C734">
        <f>$P$35*'Profilo fotovoltaico'!B736</f>
        <v>3015.3909969250467</v>
      </c>
      <c r="D734">
        <f>$Q$37*'Profilo eolico'!B736</f>
        <v>2988.4999929692567</v>
      </c>
      <c r="E734">
        <f>$P$39*'Profilo fotovoltaico'!B736+'Approvvigionamento energia'!$Q$39*'Profilo eolico'!B736</f>
        <v>2995.2227439582043</v>
      </c>
      <c r="F734">
        <f>$P$41*'Profilo fotovoltaico'!B736+'Approvvigionamento energia'!$Q$41*'Profilo eolico'!B736</f>
        <v>3001.9454949471519</v>
      </c>
      <c r="G734">
        <f>$P$43*'Profilo fotovoltaico'!B736+'Approvvigionamento energia'!$Q$43*'Profilo eolico'!B736</f>
        <v>3008.6682459360991</v>
      </c>
      <c r="H734">
        <f t="shared" si="22"/>
        <v>1138.4335154826958</v>
      </c>
      <c r="I734">
        <f>IF(LCOH!$C$28=Menu!$A$1,'Approvvigionamento energia'!C734,0)+IF(LCOH!$C$28=Menu!$A$2,'Approvvigionamento energia'!D734,0)+IF(LCOH!$C$28=Menu!$A$3,'Approvvigionamento energia'!E734,0)+IF(LCOH!$C$28=Menu!$A$4,'Approvvigionamento energia'!F734,0)+IF(LCOH!$C$28=Menu!$A$5,'Approvvigionamento energia'!G734,0)+IF(LCOH!$C$28=Menu!$A$6,'Approvvigionamento energia'!H734,0)</f>
        <v>3001.9454949471519</v>
      </c>
      <c r="J734">
        <f>'Approvvigionamento energia'!A734+'Approvvigionamento energia'!B734+'Approvvigionamento energia'!I734</f>
        <v>3924.1454949471517</v>
      </c>
      <c r="K734">
        <f>IF(MIN(LCOH!$C$18,J734)&gt;=$P$48*LCOH!$C$18, MIN(LCOH!$C$18,J734),0)</f>
        <v>1500</v>
      </c>
      <c r="L734">
        <f t="shared" si="23"/>
        <v>2424.1454949471517</v>
      </c>
      <c r="M734">
        <f>K734/LCOH!$C$18</f>
        <v>1</v>
      </c>
      <c r="N734">
        <f>K734/LCOH!$C$34</f>
        <v>28.901734104046245</v>
      </c>
    </row>
    <row r="735" spans="1:14" x14ac:dyDescent="0.35">
      <c r="A735">
        <f>'Profilo fotovoltaico'!B737*LCOH!$C$20</f>
        <v>315</v>
      </c>
      <c r="B735">
        <f>'Profilo eolico'!B737*LCOH!$C$21</f>
        <v>515.80000000000007</v>
      </c>
      <c r="C735">
        <f>$P$35*'Profilo fotovoltaico'!B737</f>
        <v>2316.7028391009503</v>
      </c>
      <c r="D735">
        <f>$Q$37*'Profilo eolico'!B737</f>
        <v>3009.504678589502</v>
      </c>
      <c r="E735">
        <f>$P$39*'Profilo fotovoltaico'!B737+'Approvvigionamento energia'!$Q$39*'Profilo eolico'!B737</f>
        <v>2836.3042187173637</v>
      </c>
      <c r="F735">
        <f>$P$41*'Profilo fotovoltaico'!B737+'Approvvigionamento energia'!$Q$41*'Profilo eolico'!B737</f>
        <v>2663.1037588452264</v>
      </c>
      <c r="G735">
        <f>$P$43*'Profilo fotovoltaico'!B737+'Approvvigionamento energia'!$Q$43*'Profilo eolico'!B737</f>
        <v>2489.9032989730886</v>
      </c>
      <c r="H735">
        <f t="shared" si="22"/>
        <v>1138.4335154826958</v>
      </c>
      <c r="I735">
        <f>IF(LCOH!$C$28=Menu!$A$1,'Approvvigionamento energia'!C735,0)+IF(LCOH!$C$28=Menu!$A$2,'Approvvigionamento energia'!D735,0)+IF(LCOH!$C$28=Menu!$A$3,'Approvvigionamento energia'!E735,0)+IF(LCOH!$C$28=Menu!$A$4,'Approvvigionamento energia'!F735,0)+IF(LCOH!$C$28=Menu!$A$5,'Approvvigionamento energia'!G735,0)+IF(LCOH!$C$28=Menu!$A$6,'Approvvigionamento energia'!H735,0)</f>
        <v>2663.1037588452264</v>
      </c>
      <c r="J735">
        <f>'Approvvigionamento energia'!A735+'Approvvigionamento energia'!B735+'Approvvigionamento energia'!I735</f>
        <v>3493.9037588452265</v>
      </c>
      <c r="K735">
        <f>IF(MIN(LCOH!$C$18,J735)&gt;=$P$48*LCOH!$C$18, MIN(LCOH!$C$18,J735),0)</f>
        <v>1500</v>
      </c>
      <c r="L735">
        <f t="shared" si="23"/>
        <v>1993.9037588452265</v>
      </c>
      <c r="M735">
        <f>K735/LCOH!$C$18</f>
        <v>1</v>
      </c>
      <c r="N735">
        <f>K735/LCOH!$C$34</f>
        <v>28.901734104046245</v>
      </c>
    </row>
    <row r="736" spans="1:14" x14ac:dyDescent="0.35">
      <c r="A736">
        <f>'Profilo fotovoltaico'!B738*LCOH!$C$20</f>
        <v>181</v>
      </c>
      <c r="B736">
        <f>'Profilo eolico'!B738*LCOH!$C$21</f>
        <v>498.90000000000003</v>
      </c>
      <c r="C736">
        <f>$P$35*'Profilo fotovoltaico'!B738</f>
        <v>1331.1848059595936</v>
      </c>
      <c r="D736">
        <f>$Q$37*'Profilo eolico'!B738</f>
        <v>2910.8993488722417</v>
      </c>
      <c r="E736">
        <f>$P$39*'Profilo fotovoltaico'!B738+'Approvvigionamento energia'!$Q$39*'Profilo eolico'!B738</f>
        <v>2515.97071314408</v>
      </c>
      <c r="F736">
        <f>$P$41*'Profilo fotovoltaico'!B738+'Approvvigionamento energia'!$Q$41*'Profilo eolico'!B738</f>
        <v>2121.0420774159174</v>
      </c>
      <c r="G736">
        <f>$P$43*'Profilo fotovoltaico'!B738+'Approvvigionamento energia'!$Q$43*'Profilo eolico'!B738</f>
        <v>1726.1134416877558</v>
      </c>
      <c r="H736">
        <f t="shared" si="22"/>
        <v>1138.4335154826958</v>
      </c>
      <c r="I736">
        <f>IF(LCOH!$C$28=Menu!$A$1,'Approvvigionamento energia'!C736,0)+IF(LCOH!$C$28=Menu!$A$2,'Approvvigionamento energia'!D736,0)+IF(LCOH!$C$28=Menu!$A$3,'Approvvigionamento energia'!E736,0)+IF(LCOH!$C$28=Menu!$A$4,'Approvvigionamento energia'!F736,0)+IF(LCOH!$C$28=Menu!$A$5,'Approvvigionamento energia'!G736,0)+IF(LCOH!$C$28=Menu!$A$6,'Approvvigionamento energia'!H736,0)</f>
        <v>2121.0420774159174</v>
      </c>
      <c r="J736">
        <f>'Approvvigionamento energia'!A736+'Approvvigionamento energia'!B736+'Approvvigionamento energia'!I736</f>
        <v>2800.9420774159175</v>
      </c>
      <c r="K736">
        <f>IF(MIN(LCOH!$C$18,J736)&gt;=$P$48*LCOH!$C$18, MIN(LCOH!$C$18,J736),0)</f>
        <v>1500</v>
      </c>
      <c r="L736">
        <f t="shared" si="23"/>
        <v>1300.9420774159175</v>
      </c>
      <c r="M736">
        <f>K736/LCOH!$C$18</f>
        <v>1</v>
      </c>
      <c r="N736">
        <f>K736/LCOH!$C$34</f>
        <v>28.901734104046245</v>
      </c>
    </row>
    <row r="737" spans="1:14" x14ac:dyDescent="0.35">
      <c r="A737">
        <f>'Profilo fotovoltaico'!B739*LCOH!$C$20</f>
        <v>48</v>
      </c>
      <c r="B737">
        <f>'Profilo eolico'!B739*LCOH!$C$21</f>
        <v>450.40000000000003</v>
      </c>
      <c r="C737">
        <f>$P$35*'Profilo fotovoltaico'!B739</f>
        <v>353.02138500585914</v>
      </c>
      <c r="D737">
        <f>$Q$37*'Profilo eolico'!B739</f>
        <v>2627.9195564883898</v>
      </c>
      <c r="E737">
        <f>$P$39*'Profilo fotovoltaico'!B739+'Approvvigionamento energia'!$Q$39*'Profilo eolico'!B739</f>
        <v>2059.1950136177575</v>
      </c>
      <c r="F737">
        <f>$P$41*'Profilo fotovoltaico'!B739+'Approvvigionamento energia'!$Q$41*'Profilo eolico'!B739</f>
        <v>1490.4704707471244</v>
      </c>
      <c r="G737">
        <f>$P$43*'Profilo fotovoltaico'!B739+'Approvvigionamento energia'!$Q$43*'Profilo eolico'!B739</f>
        <v>921.74592787649181</v>
      </c>
      <c r="H737">
        <f t="shared" si="22"/>
        <v>1138.4335154826958</v>
      </c>
      <c r="I737">
        <f>IF(LCOH!$C$28=Menu!$A$1,'Approvvigionamento energia'!C737,0)+IF(LCOH!$C$28=Menu!$A$2,'Approvvigionamento energia'!D737,0)+IF(LCOH!$C$28=Menu!$A$3,'Approvvigionamento energia'!E737,0)+IF(LCOH!$C$28=Menu!$A$4,'Approvvigionamento energia'!F737,0)+IF(LCOH!$C$28=Menu!$A$5,'Approvvigionamento energia'!G737,0)+IF(LCOH!$C$28=Menu!$A$6,'Approvvigionamento energia'!H737,0)</f>
        <v>1490.4704707471244</v>
      </c>
      <c r="J737">
        <f>'Approvvigionamento energia'!A737+'Approvvigionamento energia'!B737+'Approvvigionamento energia'!I737</f>
        <v>1988.8704707471245</v>
      </c>
      <c r="K737">
        <f>IF(MIN(LCOH!$C$18,J737)&gt;=$P$48*LCOH!$C$18, MIN(LCOH!$C$18,J737),0)</f>
        <v>1500</v>
      </c>
      <c r="L737">
        <f t="shared" si="23"/>
        <v>488.8704707471245</v>
      </c>
      <c r="M737">
        <f>K737/LCOH!$C$18</f>
        <v>1</v>
      </c>
      <c r="N737">
        <f>K737/LCOH!$C$34</f>
        <v>28.901734104046245</v>
      </c>
    </row>
    <row r="738" spans="1:14" x14ac:dyDescent="0.35">
      <c r="A738">
        <f>'Profilo fotovoltaico'!B740*LCOH!$C$20</f>
        <v>0</v>
      </c>
      <c r="B738">
        <f>'Profilo eolico'!B740*LCOH!$C$21</f>
        <v>424</v>
      </c>
      <c r="C738">
        <f>$P$35*'Profilo fotovoltaico'!B740</f>
        <v>0</v>
      </c>
      <c r="D738">
        <f>$Q$37*'Profilo eolico'!B740</f>
        <v>2473.8851952732621</v>
      </c>
      <c r="E738">
        <f>$P$39*'Profilo fotovoltaico'!B740+'Approvvigionamento energia'!$Q$39*'Profilo eolico'!B740</f>
        <v>1855.4138964549466</v>
      </c>
      <c r="F738">
        <f>$P$41*'Profilo fotovoltaico'!B740+'Approvvigionamento energia'!$Q$41*'Profilo eolico'!B740</f>
        <v>1236.942597636631</v>
      </c>
      <c r="G738">
        <f>$P$43*'Profilo fotovoltaico'!B740+'Approvvigionamento energia'!$Q$43*'Profilo eolico'!B740</f>
        <v>618.47129881831552</v>
      </c>
      <c r="H738">
        <f t="shared" si="22"/>
        <v>1138.4335154826958</v>
      </c>
      <c r="I738">
        <f>IF(LCOH!$C$28=Menu!$A$1,'Approvvigionamento energia'!C738,0)+IF(LCOH!$C$28=Menu!$A$2,'Approvvigionamento energia'!D738,0)+IF(LCOH!$C$28=Menu!$A$3,'Approvvigionamento energia'!E738,0)+IF(LCOH!$C$28=Menu!$A$4,'Approvvigionamento energia'!F738,0)+IF(LCOH!$C$28=Menu!$A$5,'Approvvigionamento energia'!G738,0)+IF(LCOH!$C$28=Menu!$A$6,'Approvvigionamento energia'!H738,0)</f>
        <v>1236.942597636631</v>
      </c>
      <c r="J738">
        <f>'Approvvigionamento energia'!A738+'Approvvigionamento energia'!B738+'Approvvigionamento energia'!I738</f>
        <v>1660.942597636631</v>
      </c>
      <c r="K738">
        <f>IF(MIN(LCOH!$C$18,J738)&gt;=$P$48*LCOH!$C$18, MIN(LCOH!$C$18,J738),0)</f>
        <v>1500</v>
      </c>
      <c r="L738">
        <f t="shared" si="23"/>
        <v>160.94259763663104</v>
      </c>
      <c r="M738">
        <f>K738/LCOH!$C$18</f>
        <v>1</v>
      </c>
      <c r="N738">
        <f>K738/LCOH!$C$34</f>
        <v>28.901734104046245</v>
      </c>
    </row>
    <row r="739" spans="1:14" x14ac:dyDescent="0.35">
      <c r="A739">
        <f>'Profilo fotovoltaico'!B741*LCOH!$C$20</f>
        <v>0</v>
      </c>
      <c r="B739">
        <f>'Profilo eolico'!B741*LCOH!$C$21</f>
        <v>405.7</v>
      </c>
      <c r="C739">
        <f>$P$35*'Profilo fotovoltaico'!B741</f>
        <v>0</v>
      </c>
      <c r="D739">
        <f>$Q$37*'Profilo eolico'!B741</f>
        <v>2367.111376703685</v>
      </c>
      <c r="E739">
        <f>$P$39*'Profilo fotovoltaico'!B741+'Approvvigionamento energia'!$Q$39*'Profilo eolico'!B741</f>
        <v>1775.3335325277637</v>
      </c>
      <c r="F739">
        <f>$P$41*'Profilo fotovoltaico'!B741+'Approvvigionamento energia'!$Q$41*'Profilo eolico'!B741</f>
        <v>1183.5556883518425</v>
      </c>
      <c r="G739">
        <f>$P$43*'Profilo fotovoltaico'!B741+'Approvvigionamento energia'!$Q$43*'Profilo eolico'!B741</f>
        <v>591.77784417592125</v>
      </c>
      <c r="H739">
        <f t="shared" si="22"/>
        <v>1138.4335154826958</v>
      </c>
      <c r="I739">
        <f>IF(LCOH!$C$28=Menu!$A$1,'Approvvigionamento energia'!C739,0)+IF(LCOH!$C$28=Menu!$A$2,'Approvvigionamento energia'!D739,0)+IF(LCOH!$C$28=Menu!$A$3,'Approvvigionamento energia'!E739,0)+IF(LCOH!$C$28=Menu!$A$4,'Approvvigionamento energia'!F739,0)+IF(LCOH!$C$28=Menu!$A$5,'Approvvigionamento energia'!G739,0)+IF(LCOH!$C$28=Menu!$A$6,'Approvvigionamento energia'!H739,0)</f>
        <v>1183.5556883518425</v>
      </c>
      <c r="J739">
        <f>'Approvvigionamento energia'!A739+'Approvvigionamento energia'!B739+'Approvvigionamento energia'!I739</f>
        <v>1589.2556883518425</v>
      </c>
      <c r="K739">
        <f>IF(MIN(LCOH!$C$18,J739)&gt;=$P$48*LCOH!$C$18, MIN(LCOH!$C$18,J739),0)</f>
        <v>1500</v>
      </c>
      <c r="L739">
        <f t="shared" si="23"/>
        <v>89.255688351842537</v>
      </c>
      <c r="M739">
        <f>K739/LCOH!$C$18</f>
        <v>1</v>
      </c>
      <c r="N739">
        <f>K739/LCOH!$C$34</f>
        <v>28.901734104046245</v>
      </c>
    </row>
    <row r="740" spans="1:14" x14ac:dyDescent="0.35">
      <c r="A740">
        <f>'Profilo fotovoltaico'!B742*LCOH!$C$20</f>
        <v>0</v>
      </c>
      <c r="B740">
        <f>'Profilo eolico'!B742*LCOH!$C$21</f>
        <v>416.3</v>
      </c>
      <c r="C740">
        <f>$P$35*'Profilo fotovoltaico'!B742</f>
        <v>0</v>
      </c>
      <c r="D740">
        <f>$Q$37*'Profilo eolico'!B742</f>
        <v>2428.9585065855167</v>
      </c>
      <c r="E740">
        <f>$P$39*'Profilo fotovoltaico'!B742+'Approvvigionamento energia'!$Q$39*'Profilo eolico'!B742</f>
        <v>1821.7188799391374</v>
      </c>
      <c r="F740">
        <f>$P$41*'Profilo fotovoltaico'!B742+'Approvvigionamento energia'!$Q$41*'Profilo eolico'!B742</f>
        <v>1214.4792532927584</v>
      </c>
      <c r="G740">
        <f>$P$43*'Profilo fotovoltaico'!B742+'Approvvigionamento energia'!$Q$43*'Profilo eolico'!B742</f>
        <v>607.23962664637918</v>
      </c>
      <c r="H740">
        <f t="shared" si="22"/>
        <v>1138.4335154826958</v>
      </c>
      <c r="I740">
        <f>IF(LCOH!$C$28=Menu!$A$1,'Approvvigionamento energia'!C740,0)+IF(LCOH!$C$28=Menu!$A$2,'Approvvigionamento energia'!D740,0)+IF(LCOH!$C$28=Menu!$A$3,'Approvvigionamento energia'!E740,0)+IF(LCOH!$C$28=Menu!$A$4,'Approvvigionamento energia'!F740,0)+IF(LCOH!$C$28=Menu!$A$5,'Approvvigionamento energia'!G740,0)+IF(LCOH!$C$28=Menu!$A$6,'Approvvigionamento energia'!H740,0)</f>
        <v>1214.4792532927584</v>
      </c>
      <c r="J740">
        <f>'Approvvigionamento energia'!A740+'Approvvigionamento energia'!B740+'Approvvigionamento energia'!I740</f>
        <v>1630.7792532927583</v>
      </c>
      <c r="K740">
        <f>IF(MIN(LCOH!$C$18,J740)&gt;=$P$48*LCOH!$C$18, MIN(LCOH!$C$18,J740),0)</f>
        <v>1500</v>
      </c>
      <c r="L740">
        <f t="shared" si="23"/>
        <v>130.77925329275831</v>
      </c>
      <c r="M740">
        <f>K740/LCOH!$C$18</f>
        <v>1</v>
      </c>
      <c r="N740">
        <f>K740/LCOH!$C$34</f>
        <v>28.901734104046245</v>
      </c>
    </row>
    <row r="741" spans="1:14" x14ac:dyDescent="0.35">
      <c r="A741">
        <f>'Profilo fotovoltaico'!B743*LCOH!$C$20</f>
        <v>0</v>
      </c>
      <c r="B741">
        <f>'Profilo eolico'!B743*LCOH!$C$21</f>
        <v>449.2</v>
      </c>
      <c r="C741">
        <f>$P$35*'Profilo fotovoltaico'!B743</f>
        <v>0</v>
      </c>
      <c r="D741">
        <f>$Q$37*'Profilo eolico'!B743</f>
        <v>2620.9179946149748</v>
      </c>
      <c r="E741">
        <f>$P$39*'Profilo fotovoltaico'!B743+'Approvvigionamento energia'!$Q$39*'Profilo eolico'!B743</f>
        <v>1965.6884959612312</v>
      </c>
      <c r="F741">
        <f>$P$41*'Profilo fotovoltaico'!B743+'Approvvigionamento energia'!$Q$41*'Profilo eolico'!B743</f>
        <v>1310.4589973074874</v>
      </c>
      <c r="G741">
        <f>$P$43*'Profilo fotovoltaico'!B743+'Approvvigionamento energia'!$Q$43*'Profilo eolico'!B743</f>
        <v>655.22949865374369</v>
      </c>
      <c r="H741">
        <f t="shared" si="22"/>
        <v>1138.4335154826958</v>
      </c>
      <c r="I741">
        <f>IF(LCOH!$C$28=Menu!$A$1,'Approvvigionamento energia'!C741,0)+IF(LCOH!$C$28=Menu!$A$2,'Approvvigionamento energia'!D741,0)+IF(LCOH!$C$28=Menu!$A$3,'Approvvigionamento energia'!E741,0)+IF(LCOH!$C$28=Menu!$A$4,'Approvvigionamento energia'!F741,0)+IF(LCOH!$C$28=Menu!$A$5,'Approvvigionamento energia'!G741,0)+IF(LCOH!$C$28=Menu!$A$6,'Approvvigionamento energia'!H741,0)</f>
        <v>1310.4589973074874</v>
      </c>
      <c r="J741">
        <f>'Approvvigionamento energia'!A741+'Approvvigionamento energia'!B741+'Approvvigionamento energia'!I741</f>
        <v>1759.6589973074874</v>
      </c>
      <c r="K741">
        <f>IF(MIN(LCOH!$C$18,J741)&gt;=$P$48*LCOH!$C$18, MIN(LCOH!$C$18,J741),0)</f>
        <v>1500</v>
      </c>
      <c r="L741">
        <f t="shared" si="23"/>
        <v>259.65899730748743</v>
      </c>
      <c r="M741">
        <f>K741/LCOH!$C$18</f>
        <v>1</v>
      </c>
      <c r="N741">
        <f>K741/LCOH!$C$34</f>
        <v>28.901734104046245</v>
      </c>
    </row>
    <row r="742" spans="1:14" x14ac:dyDescent="0.35">
      <c r="A742">
        <f>'Profilo fotovoltaico'!B744*LCOH!$C$20</f>
        <v>0</v>
      </c>
      <c r="B742">
        <f>'Profilo eolico'!B744*LCOH!$C$21</f>
        <v>441.59999999999997</v>
      </c>
      <c r="C742">
        <f>$P$35*'Profilo fotovoltaico'!B744</f>
        <v>0</v>
      </c>
      <c r="D742">
        <f>$Q$37*'Profilo eolico'!B744</f>
        <v>2576.5747694166807</v>
      </c>
      <c r="E742">
        <f>$P$39*'Profilo fotovoltaico'!B744+'Approvvigionamento energia'!$Q$39*'Profilo eolico'!B744</f>
        <v>1932.4310770625104</v>
      </c>
      <c r="F742">
        <f>$P$41*'Profilo fotovoltaico'!B744+'Approvvigionamento energia'!$Q$41*'Profilo eolico'!B744</f>
        <v>1288.2873847083404</v>
      </c>
      <c r="G742">
        <f>$P$43*'Profilo fotovoltaico'!B744+'Approvvigionamento energia'!$Q$43*'Profilo eolico'!B744</f>
        <v>644.14369235417018</v>
      </c>
      <c r="H742">
        <f t="shared" si="22"/>
        <v>1138.4335154826958</v>
      </c>
      <c r="I742">
        <f>IF(LCOH!$C$28=Menu!$A$1,'Approvvigionamento energia'!C742,0)+IF(LCOH!$C$28=Menu!$A$2,'Approvvigionamento energia'!D742,0)+IF(LCOH!$C$28=Menu!$A$3,'Approvvigionamento energia'!E742,0)+IF(LCOH!$C$28=Menu!$A$4,'Approvvigionamento energia'!F742,0)+IF(LCOH!$C$28=Menu!$A$5,'Approvvigionamento energia'!G742,0)+IF(LCOH!$C$28=Menu!$A$6,'Approvvigionamento energia'!H742,0)</f>
        <v>1288.2873847083404</v>
      </c>
      <c r="J742">
        <f>'Approvvigionamento energia'!A742+'Approvvigionamento energia'!B742+'Approvvigionamento energia'!I742</f>
        <v>1729.8873847083403</v>
      </c>
      <c r="K742">
        <f>IF(MIN(LCOH!$C$18,J742)&gt;=$P$48*LCOH!$C$18, MIN(LCOH!$C$18,J742),0)</f>
        <v>1500</v>
      </c>
      <c r="L742">
        <f t="shared" si="23"/>
        <v>229.88738470834028</v>
      </c>
      <c r="M742">
        <f>K742/LCOH!$C$18</f>
        <v>1</v>
      </c>
      <c r="N742">
        <f>K742/LCOH!$C$34</f>
        <v>28.901734104046245</v>
      </c>
    </row>
    <row r="743" spans="1:14" x14ac:dyDescent="0.35">
      <c r="A743">
        <f>'Profilo fotovoltaico'!B745*LCOH!$C$20</f>
        <v>0</v>
      </c>
      <c r="B743">
        <f>'Profilo eolico'!B745*LCOH!$C$21</f>
        <v>404.9</v>
      </c>
      <c r="C743">
        <f>$P$35*'Profilo fotovoltaico'!B745</f>
        <v>0</v>
      </c>
      <c r="D743">
        <f>$Q$37*'Profilo eolico'!B745</f>
        <v>2362.4436687880752</v>
      </c>
      <c r="E743">
        <f>$P$39*'Profilo fotovoltaico'!B745+'Approvvigionamento energia'!$Q$39*'Profilo eolico'!B745</f>
        <v>1771.8327515910562</v>
      </c>
      <c r="F743">
        <f>$P$41*'Profilo fotovoltaico'!B745+'Approvvigionamento energia'!$Q$41*'Profilo eolico'!B745</f>
        <v>1181.2218343940376</v>
      </c>
      <c r="G743">
        <f>$P$43*'Profilo fotovoltaico'!B745+'Approvvigionamento energia'!$Q$43*'Profilo eolico'!B745</f>
        <v>590.61091719701881</v>
      </c>
      <c r="H743">
        <f t="shared" si="22"/>
        <v>1138.4335154826958</v>
      </c>
      <c r="I743">
        <f>IF(LCOH!$C$28=Menu!$A$1,'Approvvigionamento energia'!C743,0)+IF(LCOH!$C$28=Menu!$A$2,'Approvvigionamento energia'!D743,0)+IF(LCOH!$C$28=Menu!$A$3,'Approvvigionamento energia'!E743,0)+IF(LCOH!$C$28=Menu!$A$4,'Approvvigionamento energia'!F743,0)+IF(LCOH!$C$28=Menu!$A$5,'Approvvigionamento energia'!G743,0)+IF(LCOH!$C$28=Menu!$A$6,'Approvvigionamento energia'!H743,0)</f>
        <v>1181.2218343940376</v>
      </c>
      <c r="J743">
        <f>'Approvvigionamento energia'!A743+'Approvvigionamento energia'!B743+'Approvvigionamento energia'!I743</f>
        <v>1586.1218343940377</v>
      </c>
      <c r="K743">
        <f>IF(MIN(LCOH!$C$18,J743)&gt;=$P$48*LCOH!$C$18, MIN(LCOH!$C$18,J743),0)</f>
        <v>1500</v>
      </c>
      <c r="L743">
        <f t="shared" si="23"/>
        <v>86.121834394037705</v>
      </c>
      <c r="M743">
        <f>K743/LCOH!$C$18</f>
        <v>1</v>
      </c>
      <c r="N743">
        <f>K743/LCOH!$C$34</f>
        <v>28.901734104046245</v>
      </c>
    </row>
    <row r="744" spans="1:14" x14ac:dyDescent="0.35">
      <c r="A744">
        <f>'Profilo fotovoltaico'!B746*LCOH!$C$20</f>
        <v>0</v>
      </c>
      <c r="B744">
        <f>'Profilo eolico'!B746*LCOH!$C$21</f>
        <v>371.5</v>
      </c>
      <c r="C744">
        <f>$P$35*'Profilo fotovoltaico'!B746</f>
        <v>0</v>
      </c>
      <c r="D744">
        <f>$Q$37*'Profilo eolico'!B746</f>
        <v>2167.5668633113605</v>
      </c>
      <c r="E744">
        <f>$P$39*'Profilo fotovoltaico'!B746+'Approvvigionamento energia'!$Q$39*'Profilo eolico'!B746</f>
        <v>1625.6751474835205</v>
      </c>
      <c r="F744">
        <f>$P$41*'Profilo fotovoltaico'!B746+'Approvvigionamento energia'!$Q$41*'Profilo eolico'!B746</f>
        <v>1083.7834316556803</v>
      </c>
      <c r="G744">
        <f>$P$43*'Profilo fotovoltaico'!B746+'Approvvigionamento energia'!$Q$43*'Profilo eolico'!B746</f>
        <v>541.89171582784013</v>
      </c>
      <c r="H744">
        <f t="shared" si="22"/>
        <v>1138.4335154826958</v>
      </c>
      <c r="I744">
        <f>IF(LCOH!$C$28=Menu!$A$1,'Approvvigionamento energia'!C744,0)+IF(LCOH!$C$28=Menu!$A$2,'Approvvigionamento energia'!D744,0)+IF(LCOH!$C$28=Menu!$A$3,'Approvvigionamento energia'!E744,0)+IF(LCOH!$C$28=Menu!$A$4,'Approvvigionamento energia'!F744,0)+IF(LCOH!$C$28=Menu!$A$5,'Approvvigionamento energia'!G744,0)+IF(LCOH!$C$28=Menu!$A$6,'Approvvigionamento energia'!H744,0)</f>
        <v>1083.7834316556803</v>
      </c>
      <c r="J744">
        <f>'Approvvigionamento energia'!A744+'Approvvigionamento energia'!B744+'Approvvigionamento energia'!I744</f>
        <v>1455.2834316556803</v>
      </c>
      <c r="K744">
        <f>IF(MIN(LCOH!$C$18,J744)&gt;=$P$48*LCOH!$C$18, MIN(LCOH!$C$18,J744),0)</f>
        <v>1455.2834316556803</v>
      </c>
      <c r="L744">
        <f t="shared" si="23"/>
        <v>0</v>
      </c>
      <c r="M744">
        <f>K744/LCOH!$C$18</f>
        <v>0.97018895443712017</v>
      </c>
      <c r="N744">
        <f>K744/LCOH!$C$34</f>
        <v>28.040143191824285</v>
      </c>
    </row>
    <row r="745" spans="1:14" x14ac:dyDescent="0.35">
      <c r="A745">
        <f>'Profilo fotovoltaico'!B747*LCOH!$C$20</f>
        <v>0</v>
      </c>
      <c r="B745">
        <f>'Profilo eolico'!B747*LCOH!$C$21</f>
        <v>358.5</v>
      </c>
      <c r="C745">
        <f>$P$35*'Profilo fotovoltaico'!B747</f>
        <v>0</v>
      </c>
      <c r="D745">
        <f>$Q$37*'Profilo eolico'!B747</f>
        <v>2091.7166096826991</v>
      </c>
      <c r="E745">
        <f>$P$39*'Profilo fotovoltaico'!B747+'Approvvigionamento energia'!$Q$39*'Profilo eolico'!B747</f>
        <v>1568.7874572620244</v>
      </c>
      <c r="F745">
        <f>$P$41*'Profilo fotovoltaico'!B747+'Approvvigionamento energia'!$Q$41*'Profilo eolico'!B747</f>
        <v>1045.8583048413495</v>
      </c>
      <c r="G745">
        <f>$P$43*'Profilo fotovoltaico'!B747+'Approvvigionamento energia'!$Q$43*'Profilo eolico'!B747</f>
        <v>522.92915242067477</v>
      </c>
      <c r="H745">
        <f t="shared" si="22"/>
        <v>1138.4335154826958</v>
      </c>
      <c r="I745">
        <f>IF(LCOH!$C$28=Menu!$A$1,'Approvvigionamento energia'!C745,0)+IF(LCOH!$C$28=Menu!$A$2,'Approvvigionamento energia'!D745,0)+IF(LCOH!$C$28=Menu!$A$3,'Approvvigionamento energia'!E745,0)+IF(LCOH!$C$28=Menu!$A$4,'Approvvigionamento energia'!F745,0)+IF(LCOH!$C$28=Menu!$A$5,'Approvvigionamento energia'!G745,0)+IF(LCOH!$C$28=Menu!$A$6,'Approvvigionamento energia'!H745,0)</f>
        <v>1045.8583048413495</v>
      </c>
      <c r="J745">
        <f>'Approvvigionamento energia'!A745+'Approvvigionamento energia'!B745+'Approvvigionamento energia'!I745</f>
        <v>1404.3583048413495</v>
      </c>
      <c r="K745">
        <f>IF(MIN(LCOH!$C$18,J745)&gt;=$P$48*LCOH!$C$18, MIN(LCOH!$C$18,J745),0)</f>
        <v>1404.3583048413495</v>
      </c>
      <c r="L745">
        <f t="shared" si="23"/>
        <v>0</v>
      </c>
      <c r="M745">
        <f>K745/LCOH!$C$18</f>
        <v>0.93623886989423299</v>
      </c>
      <c r="N745">
        <f>K745/LCOH!$C$34</f>
        <v>27.058926875555869</v>
      </c>
    </row>
    <row r="746" spans="1:14" x14ac:dyDescent="0.35">
      <c r="A746">
        <f>'Profilo fotovoltaico'!B748*LCOH!$C$20</f>
        <v>0</v>
      </c>
      <c r="B746">
        <f>'Profilo eolico'!B748*LCOH!$C$21</f>
        <v>362.70000000000005</v>
      </c>
      <c r="C746">
        <f>$P$35*'Profilo fotovoltaico'!B748</f>
        <v>0</v>
      </c>
      <c r="D746">
        <f>$Q$37*'Profilo eolico'!B748</f>
        <v>2116.2220762396514</v>
      </c>
      <c r="E746">
        <f>$P$39*'Profilo fotovoltaico'!B748+'Approvvigionamento energia'!$Q$39*'Profilo eolico'!B748</f>
        <v>1587.1665571797387</v>
      </c>
      <c r="F746">
        <f>$P$41*'Profilo fotovoltaico'!B748+'Approvvigionamento energia'!$Q$41*'Profilo eolico'!B748</f>
        <v>1058.1110381198257</v>
      </c>
      <c r="G746">
        <f>$P$43*'Profilo fotovoltaico'!B748+'Approvvigionamento energia'!$Q$43*'Profilo eolico'!B748</f>
        <v>529.05551905991285</v>
      </c>
      <c r="H746">
        <f t="shared" si="22"/>
        <v>1138.4335154826958</v>
      </c>
      <c r="I746">
        <f>IF(LCOH!$C$28=Menu!$A$1,'Approvvigionamento energia'!C746,0)+IF(LCOH!$C$28=Menu!$A$2,'Approvvigionamento energia'!D746,0)+IF(LCOH!$C$28=Menu!$A$3,'Approvvigionamento energia'!E746,0)+IF(LCOH!$C$28=Menu!$A$4,'Approvvigionamento energia'!F746,0)+IF(LCOH!$C$28=Menu!$A$5,'Approvvigionamento energia'!G746,0)+IF(LCOH!$C$28=Menu!$A$6,'Approvvigionamento energia'!H746,0)</f>
        <v>1058.1110381198257</v>
      </c>
      <c r="J746">
        <f>'Approvvigionamento energia'!A746+'Approvvigionamento energia'!B746+'Approvvigionamento energia'!I746</f>
        <v>1420.8110381198258</v>
      </c>
      <c r="K746">
        <f>IF(MIN(LCOH!$C$18,J746)&gt;=$P$48*LCOH!$C$18, MIN(LCOH!$C$18,J746),0)</f>
        <v>1420.8110381198258</v>
      </c>
      <c r="L746">
        <f t="shared" si="23"/>
        <v>0</v>
      </c>
      <c r="M746">
        <f>K746/LCOH!$C$18</f>
        <v>0.94720735874655049</v>
      </c>
      <c r="N746">
        <f>K746/LCOH!$C$34</f>
        <v>27.375935223888742</v>
      </c>
    </row>
    <row r="747" spans="1:14" x14ac:dyDescent="0.35">
      <c r="A747">
        <f>'Profilo fotovoltaico'!B749*LCOH!$C$20</f>
        <v>0</v>
      </c>
      <c r="B747">
        <f>'Profilo eolico'!B749*LCOH!$C$21</f>
        <v>346.6</v>
      </c>
      <c r="C747">
        <f>$P$35*'Profilo fotovoltaico'!B749</f>
        <v>0</v>
      </c>
      <c r="D747">
        <f>$Q$37*'Profilo eolico'!B749</f>
        <v>2022.2844544380018</v>
      </c>
      <c r="E747">
        <f>$P$39*'Profilo fotovoltaico'!B749+'Approvvigionamento energia'!$Q$39*'Profilo eolico'!B749</f>
        <v>1516.7133408285013</v>
      </c>
      <c r="F747">
        <f>$P$41*'Profilo fotovoltaico'!B749+'Approvvigionamento energia'!$Q$41*'Profilo eolico'!B749</f>
        <v>1011.1422272190009</v>
      </c>
      <c r="G747">
        <f>$P$43*'Profilo fotovoltaico'!B749+'Approvvigionamento energia'!$Q$43*'Profilo eolico'!B749</f>
        <v>505.57111360950046</v>
      </c>
      <c r="H747">
        <f t="shared" si="22"/>
        <v>1138.4335154826958</v>
      </c>
      <c r="I747">
        <f>IF(LCOH!$C$28=Menu!$A$1,'Approvvigionamento energia'!C747,0)+IF(LCOH!$C$28=Menu!$A$2,'Approvvigionamento energia'!D747,0)+IF(LCOH!$C$28=Menu!$A$3,'Approvvigionamento energia'!E747,0)+IF(LCOH!$C$28=Menu!$A$4,'Approvvigionamento energia'!F747,0)+IF(LCOH!$C$28=Menu!$A$5,'Approvvigionamento energia'!G747,0)+IF(LCOH!$C$28=Menu!$A$6,'Approvvigionamento energia'!H747,0)</f>
        <v>1011.1422272190009</v>
      </c>
      <c r="J747">
        <f>'Approvvigionamento energia'!A747+'Approvvigionamento energia'!B747+'Approvvigionamento energia'!I747</f>
        <v>1357.7422272190011</v>
      </c>
      <c r="K747">
        <f>IF(MIN(LCOH!$C$18,J747)&gt;=$P$48*LCOH!$C$18, MIN(LCOH!$C$18,J747),0)</f>
        <v>1357.7422272190011</v>
      </c>
      <c r="L747">
        <f t="shared" si="23"/>
        <v>0</v>
      </c>
      <c r="M747">
        <f>K747/LCOH!$C$18</f>
        <v>0.90516148481266734</v>
      </c>
      <c r="N747">
        <f>K747/LCOH!$C$34</f>
        <v>26.160736555279403</v>
      </c>
    </row>
    <row r="748" spans="1:14" x14ac:dyDescent="0.35">
      <c r="A748">
        <f>'Profilo fotovoltaico'!B750*LCOH!$C$20</f>
        <v>0</v>
      </c>
      <c r="B748">
        <f>'Profilo eolico'!B750*LCOH!$C$21</f>
        <v>334.5</v>
      </c>
      <c r="C748">
        <f>$P$35*'Profilo fotovoltaico'!B750</f>
        <v>0</v>
      </c>
      <c r="D748">
        <f>$Q$37*'Profilo eolico'!B750</f>
        <v>1951.6853722144015</v>
      </c>
      <c r="E748">
        <f>$P$39*'Profilo fotovoltaico'!B750+'Approvvigionamento energia'!$Q$39*'Profilo eolico'!B750</f>
        <v>1463.7640291608011</v>
      </c>
      <c r="F748">
        <f>$P$41*'Profilo fotovoltaico'!B750+'Approvvigionamento energia'!$Q$41*'Profilo eolico'!B750</f>
        <v>975.84268610720073</v>
      </c>
      <c r="G748">
        <f>$P$43*'Profilo fotovoltaico'!B750+'Approvvigionamento energia'!$Q$43*'Profilo eolico'!B750</f>
        <v>487.92134305360037</v>
      </c>
      <c r="H748">
        <f t="shared" si="22"/>
        <v>1138.4335154826958</v>
      </c>
      <c r="I748">
        <f>IF(LCOH!$C$28=Menu!$A$1,'Approvvigionamento energia'!C748,0)+IF(LCOH!$C$28=Menu!$A$2,'Approvvigionamento energia'!D748,0)+IF(LCOH!$C$28=Menu!$A$3,'Approvvigionamento energia'!E748,0)+IF(LCOH!$C$28=Menu!$A$4,'Approvvigionamento energia'!F748,0)+IF(LCOH!$C$28=Menu!$A$5,'Approvvigionamento energia'!G748,0)+IF(LCOH!$C$28=Menu!$A$6,'Approvvigionamento energia'!H748,0)</f>
        <v>975.84268610720073</v>
      </c>
      <c r="J748">
        <f>'Approvvigionamento energia'!A748+'Approvvigionamento energia'!B748+'Approvvigionamento energia'!I748</f>
        <v>1310.3426861072007</v>
      </c>
      <c r="K748">
        <f>IF(MIN(LCOH!$C$18,J748)&gt;=$P$48*LCOH!$C$18, MIN(LCOH!$C$18,J748),0)</f>
        <v>1310.3426861072007</v>
      </c>
      <c r="L748">
        <f t="shared" si="23"/>
        <v>0</v>
      </c>
      <c r="M748">
        <f>K748/LCOH!$C$18</f>
        <v>0.87356179073813378</v>
      </c>
      <c r="N748">
        <f>K748/LCOH!$C$34</f>
        <v>25.24745059936803</v>
      </c>
    </row>
    <row r="749" spans="1:14" x14ac:dyDescent="0.35">
      <c r="A749">
        <f>'Profilo fotovoltaico'!B751*LCOH!$C$20</f>
        <v>0</v>
      </c>
      <c r="B749">
        <f>'Profilo eolico'!B751*LCOH!$C$21</f>
        <v>332.2</v>
      </c>
      <c r="C749">
        <f>$P$35*'Profilo fotovoltaico'!B751</f>
        <v>0</v>
      </c>
      <c r="D749">
        <f>$Q$37*'Profilo eolico'!B751</f>
        <v>1938.2657119570229</v>
      </c>
      <c r="E749">
        <f>$P$39*'Profilo fotovoltaico'!B751+'Approvvigionamento energia'!$Q$39*'Profilo eolico'!B751</f>
        <v>1453.6992839677671</v>
      </c>
      <c r="F749">
        <f>$P$41*'Profilo fotovoltaico'!B751+'Approvvigionamento energia'!$Q$41*'Profilo eolico'!B751</f>
        <v>969.13285597851143</v>
      </c>
      <c r="G749">
        <f>$P$43*'Profilo fotovoltaico'!B751+'Approvvigionamento energia'!$Q$43*'Profilo eolico'!B751</f>
        <v>484.56642798925571</v>
      </c>
      <c r="H749">
        <f t="shared" si="22"/>
        <v>1138.4335154826958</v>
      </c>
      <c r="I749">
        <f>IF(LCOH!$C$28=Menu!$A$1,'Approvvigionamento energia'!C749,0)+IF(LCOH!$C$28=Menu!$A$2,'Approvvigionamento energia'!D749,0)+IF(LCOH!$C$28=Menu!$A$3,'Approvvigionamento energia'!E749,0)+IF(LCOH!$C$28=Menu!$A$4,'Approvvigionamento energia'!F749,0)+IF(LCOH!$C$28=Menu!$A$5,'Approvvigionamento energia'!G749,0)+IF(LCOH!$C$28=Menu!$A$6,'Approvvigionamento energia'!H749,0)</f>
        <v>969.13285597851143</v>
      </c>
      <c r="J749">
        <f>'Approvvigionamento energia'!A749+'Approvvigionamento energia'!B749+'Approvvigionamento energia'!I749</f>
        <v>1301.3328559785114</v>
      </c>
      <c r="K749">
        <f>IF(MIN(LCOH!$C$18,J749)&gt;=$P$48*LCOH!$C$18, MIN(LCOH!$C$18,J749),0)</f>
        <v>1301.3328559785114</v>
      </c>
      <c r="L749">
        <f t="shared" si="23"/>
        <v>0</v>
      </c>
      <c r="M749">
        <f>K749/LCOH!$C$18</f>
        <v>0.86755523731900752</v>
      </c>
      <c r="N749">
        <f>K749/LCOH!$C$34</f>
        <v>25.073850789566695</v>
      </c>
    </row>
    <row r="750" spans="1:14" x14ac:dyDescent="0.35">
      <c r="A750">
        <f>'Profilo fotovoltaico'!B752*LCOH!$C$20</f>
        <v>0</v>
      </c>
      <c r="B750">
        <f>'Profilo eolico'!B752*LCOH!$C$21</f>
        <v>316.09999999999997</v>
      </c>
      <c r="C750">
        <f>$P$35*'Profilo fotovoltaico'!B752</f>
        <v>0</v>
      </c>
      <c r="D750">
        <f>$Q$37*'Profilo eolico'!B752</f>
        <v>1844.328090155373</v>
      </c>
      <c r="E750">
        <f>$P$39*'Profilo fotovoltaico'!B752+'Approvvigionamento energia'!$Q$39*'Profilo eolico'!B752</f>
        <v>1383.2460676165297</v>
      </c>
      <c r="F750">
        <f>$P$41*'Profilo fotovoltaico'!B752+'Approvvigionamento energia'!$Q$41*'Profilo eolico'!B752</f>
        <v>922.16404507768652</v>
      </c>
      <c r="G750">
        <f>$P$43*'Profilo fotovoltaico'!B752+'Approvvigionamento energia'!$Q$43*'Profilo eolico'!B752</f>
        <v>461.08202253884326</v>
      </c>
      <c r="H750">
        <f t="shared" si="22"/>
        <v>1138.4335154826958</v>
      </c>
      <c r="I750">
        <f>IF(LCOH!$C$28=Menu!$A$1,'Approvvigionamento energia'!C750,0)+IF(LCOH!$C$28=Menu!$A$2,'Approvvigionamento energia'!D750,0)+IF(LCOH!$C$28=Menu!$A$3,'Approvvigionamento energia'!E750,0)+IF(LCOH!$C$28=Menu!$A$4,'Approvvigionamento energia'!F750,0)+IF(LCOH!$C$28=Menu!$A$5,'Approvvigionamento energia'!G750,0)+IF(LCOH!$C$28=Menu!$A$6,'Approvvigionamento energia'!H750,0)</f>
        <v>922.16404507768652</v>
      </c>
      <c r="J750">
        <f>'Approvvigionamento energia'!A750+'Approvvigionamento energia'!B750+'Approvvigionamento energia'!I750</f>
        <v>1238.2640450776864</v>
      </c>
      <c r="K750">
        <f>IF(MIN(LCOH!$C$18,J750)&gt;=$P$48*LCOH!$C$18, MIN(LCOH!$C$18,J750),0)</f>
        <v>1238.2640450776864</v>
      </c>
      <c r="L750">
        <f t="shared" si="23"/>
        <v>0</v>
      </c>
      <c r="M750">
        <f>K750/LCOH!$C$18</f>
        <v>0.82550936338512426</v>
      </c>
      <c r="N750">
        <f>K750/LCOH!$C$34</f>
        <v>23.858652120957348</v>
      </c>
    </row>
    <row r="751" spans="1:14" x14ac:dyDescent="0.35">
      <c r="A751">
        <f>'Profilo fotovoltaico'!B753*LCOH!$C$20</f>
        <v>0</v>
      </c>
      <c r="B751">
        <f>'Profilo eolico'!B753*LCOH!$C$21</f>
        <v>284.7</v>
      </c>
      <c r="C751">
        <f>$P$35*'Profilo fotovoltaico'!B753</f>
        <v>0</v>
      </c>
      <c r="D751">
        <f>$Q$37*'Profilo eolico'!B753</f>
        <v>1661.1205544676834</v>
      </c>
      <c r="E751">
        <f>$P$39*'Profilo fotovoltaico'!B753+'Approvvigionamento energia'!$Q$39*'Profilo eolico'!B753</f>
        <v>1245.8404158507626</v>
      </c>
      <c r="F751">
        <f>$P$41*'Profilo fotovoltaico'!B753+'Approvvigionamento energia'!$Q$41*'Profilo eolico'!B753</f>
        <v>830.5602772338417</v>
      </c>
      <c r="G751">
        <f>$P$43*'Profilo fotovoltaico'!B753+'Approvvigionamento energia'!$Q$43*'Profilo eolico'!B753</f>
        <v>415.28013861692085</v>
      </c>
      <c r="H751">
        <f t="shared" si="22"/>
        <v>1138.4335154826958</v>
      </c>
      <c r="I751">
        <f>IF(LCOH!$C$28=Menu!$A$1,'Approvvigionamento energia'!C751,0)+IF(LCOH!$C$28=Menu!$A$2,'Approvvigionamento energia'!D751,0)+IF(LCOH!$C$28=Menu!$A$3,'Approvvigionamento energia'!E751,0)+IF(LCOH!$C$28=Menu!$A$4,'Approvvigionamento energia'!F751,0)+IF(LCOH!$C$28=Menu!$A$5,'Approvvigionamento energia'!G751,0)+IF(LCOH!$C$28=Menu!$A$6,'Approvvigionamento energia'!H751,0)</f>
        <v>830.5602772338417</v>
      </c>
      <c r="J751">
        <f>'Approvvigionamento energia'!A751+'Approvvigionamento energia'!B751+'Approvvigionamento energia'!I751</f>
        <v>1115.2602772338416</v>
      </c>
      <c r="K751">
        <f>IF(MIN(LCOH!$C$18,J751)&gt;=$P$48*LCOH!$C$18, MIN(LCOH!$C$18,J751),0)</f>
        <v>1115.2602772338416</v>
      </c>
      <c r="L751">
        <f t="shared" si="23"/>
        <v>0</v>
      </c>
      <c r="M751">
        <f>K751/LCOH!$C$18</f>
        <v>0.74350685148922779</v>
      </c>
      <c r="N751">
        <f>K751/LCOH!$C$34</f>
        <v>21.488637326278258</v>
      </c>
    </row>
    <row r="752" spans="1:14" x14ac:dyDescent="0.35">
      <c r="A752">
        <f>'Profilo fotovoltaico'!B754*LCOH!$C$20</f>
        <v>24</v>
      </c>
      <c r="B752">
        <f>'Profilo eolico'!B754*LCOH!$C$21</f>
        <v>250.7</v>
      </c>
      <c r="C752">
        <f>$P$35*'Profilo fotovoltaico'!B754</f>
        <v>176.51069250292957</v>
      </c>
      <c r="D752">
        <f>$Q$37*'Profilo eolico'!B754</f>
        <v>1462.7429680542614</v>
      </c>
      <c r="E752">
        <f>$P$39*'Profilo fotovoltaico'!B754+'Approvvigionamento energia'!$Q$39*'Profilo eolico'!B754</f>
        <v>1141.1848991664283</v>
      </c>
      <c r="F752">
        <f>$P$41*'Profilo fotovoltaico'!B754+'Approvvigionamento energia'!$Q$41*'Profilo eolico'!B754</f>
        <v>819.62683027859543</v>
      </c>
      <c r="G752">
        <f>$P$43*'Profilo fotovoltaico'!B754+'Approvvigionamento energia'!$Q$43*'Profilo eolico'!B754</f>
        <v>498.06876139076252</v>
      </c>
      <c r="H752">
        <f t="shared" si="22"/>
        <v>1138.4335154826958</v>
      </c>
      <c r="I752">
        <f>IF(LCOH!$C$28=Menu!$A$1,'Approvvigionamento energia'!C752,0)+IF(LCOH!$C$28=Menu!$A$2,'Approvvigionamento energia'!D752,0)+IF(LCOH!$C$28=Menu!$A$3,'Approvvigionamento energia'!E752,0)+IF(LCOH!$C$28=Menu!$A$4,'Approvvigionamento energia'!F752,0)+IF(LCOH!$C$28=Menu!$A$5,'Approvvigionamento energia'!G752,0)+IF(LCOH!$C$28=Menu!$A$6,'Approvvigionamento energia'!H752,0)</f>
        <v>819.62683027859543</v>
      </c>
      <c r="J752">
        <f>'Approvvigionamento energia'!A752+'Approvvigionamento energia'!B752+'Approvvigionamento energia'!I752</f>
        <v>1094.3268302785955</v>
      </c>
      <c r="K752">
        <f>IF(MIN(LCOH!$C$18,J752)&gt;=$P$48*LCOH!$C$18, MIN(LCOH!$C$18,J752),0)</f>
        <v>1094.3268302785955</v>
      </c>
      <c r="L752">
        <f t="shared" si="23"/>
        <v>0</v>
      </c>
      <c r="M752">
        <f>K752/LCOH!$C$18</f>
        <v>0.72955122018573026</v>
      </c>
      <c r="N752">
        <f>K752/LCOH!$C$34</f>
        <v>21.085295381090472</v>
      </c>
    </row>
    <row r="753" spans="1:14" x14ac:dyDescent="0.35">
      <c r="A753">
        <f>'Profilo fotovoltaico'!B755*LCOH!$C$20</f>
        <v>143</v>
      </c>
      <c r="B753">
        <f>'Profilo eolico'!B755*LCOH!$C$21</f>
        <v>210.29999999999998</v>
      </c>
      <c r="C753">
        <f>$P$35*'Profilo fotovoltaico'!B755</f>
        <v>1051.7095428299551</v>
      </c>
      <c r="D753">
        <f>$Q$37*'Profilo eolico'!B755</f>
        <v>1227.02371831596</v>
      </c>
      <c r="E753">
        <f>$P$39*'Profilo fotovoltaico'!B755+'Approvvigionamento energia'!$Q$39*'Profilo eolico'!B755</f>
        <v>1183.1951744444586</v>
      </c>
      <c r="F753">
        <f>$P$41*'Profilo fotovoltaico'!B755+'Approvvigionamento energia'!$Q$41*'Profilo eolico'!B755</f>
        <v>1139.3666305729575</v>
      </c>
      <c r="G753">
        <f>$P$43*'Profilo fotovoltaico'!B755+'Approvvigionamento energia'!$Q$43*'Profilo eolico'!B755</f>
        <v>1095.5380867014565</v>
      </c>
      <c r="H753">
        <f t="shared" si="22"/>
        <v>1138.4335154826958</v>
      </c>
      <c r="I753">
        <f>IF(LCOH!$C$28=Menu!$A$1,'Approvvigionamento energia'!C753,0)+IF(LCOH!$C$28=Menu!$A$2,'Approvvigionamento energia'!D753,0)+IF(LCOH!$C$28=Menu!$A$3,'Approvvigionamento energia'!E753,0)+IF(LCOH!$C$28=Menu!$A$4,'Approvvigionamento energia'!F753,0)+IF(LCOH!$C$28=Menu!$A$5,'Approvvigionamento energia'!G753,0)+IF(LCOH!$C$28=Menu!$A$6,'Approvvigionamento energia'!H753,0)</f>
        <v>1139.3666305729575</v>
      </c>
      <c r="J753">
        <f>'Approvvigionamento energia'!A753+'Approvvigionamento energia'!B753+'Approvvigionamento energia'!I753</f>
        <v>1492.6666305729575</v>
      </c>
      <c r="K753">
        <f>IF(MIN(LCOH!$C$18,J753)&gt;=$P$48*LCOH!$C$18, MIN(LCOH!$C$18,J753),0)</f>
        <v>1492.6666305729575</v>
      </c>
      <c r="L753">
        <f t="shared" si="23"/>
        <v>0</v>
      </c>
      <c r="M753">
        <f>K753/LCOH!$C$18</f>
        <v>0.99511108704863838</v>
      </c>
      <c r="N753">
        <f>K753/LCOH!$C$34</f>
        <v>28.760436041868161</v>
      </c>
    </row>
    <row r="754" spans="1:14" x14ac:dyDescent="0.35">
      <c r="A754">
        <f>'Profilo fotovoltaico'!B756*LCOH!$C$20</f>
        <v>286</v>
      </c>
      <c r="B754">
        <f>'Profilo eolico'!B756*LCOH!$C$21</f>
        <v>185.70000000000002</v>
      </c>
      <c r="C754">
        <f>$P$35*'Profilo fotovoltaico'!B756</f>
        <v>2103.4190856599103</v>
      </c>
      <c r="D754">
        <f>$Q$37*'Profilo eolico'!B756</f>
        <v>1083.4916999109548</v>
      </c>
      <c r="E754">
        <f>$P$39*'Profilo fotovoltaico'!B756+'Approvvigionamento energia'!$Q$39*'Profilo eolico'!B756</f>
        <v>1338.4735463481936</v>
      </c>
      <c r="F754">
        <f>$P$41*'Profilo fotovoltaico'!B756+'Approvvigionamento energia'!$Q$41*'Profilo eolico'!B756</f>
        <v>1593.4553927854327</v>
      </c>
      <c r="G754">
        <f>$P$43*'Profilo fotovoltaico'!B756+'Approvvigionamento energia'!$Q$43*'Profilo eolico'!B756</f>
        <v>1848.4372392226715</v>
      </c>
      <c r="H754">
        <f t="shared" si="22"/>
        <v>1138.4335154826958</v>
      </c>
      <c r="I754">
        <f>IF(LCOH!$C$28=Menu!$A$1,'Approvvigionamento energia'!C754,0)+IF(LCOH!$C$28=Menu!$A$2,'Approvvigionamento energia'!D754,0)+IF(LCOH!$C$28=Menu!$A$3,'Approvvigionamento energia'!E754,0)+IF(LCOH!$C$28=Menu!$A$4,'Approvvigionamento energia'!F754,0)+IF(LCOH!$C$28=Menu!$A$5,'Approvvigionamento energia'!G754,0)+IF(LCOH!$C$28=Menu!$A$6,'Approvvigionamento energia'!H754,0)</f>
        <v>1593.4553927854327</v>
      </c>
      <c r="J754">
        <f>'Approvvigionamento energia'!A754+'Approvvigionamento energia'!B754+'Approvvigionamento energia'!I754</f>
        <v>2065.1553927854329</v>
      </c>
      <c r="K754">
        <f>IF(MIN(LCOH!$C$18,J754)&gt;=$P$48*LCOH!$C$18, MIN(LCOH!$C$18,J754),0)</f>
        <v>1500</v>
      </c>
      <c r="L754">
        <f t="shared" si="23"/>
        <v>565.15539278543292</v>
      </c>
      <c r="M754">
        <f>K754/LCOH!$C$18</f>
        <v>1</v>
      </c>
      <c r="N754">
        <f>K754/LCOH!$C$34</f>
        <v>28.901734104046245</v>
      </c>
    </row>
    <row r="755" spans="1:14" x14ac:dyDescent="0.35">
      <c r="A755">
        <f>'Profilo fotovoltaico'!B757*LCOH!$C$20</f>
        <v>404</v>
      </c>
      <c r="B755">
        <f>'Profilo eolico'!B757*LCOH!$C$21</f>
        <v>146.6</v>
      </c>
      <c r="C755">
        <f>$P$35*'Profilo fotovoltaico'!B757</f>
        <v>2971.2633237993145</v>
      </c>
      <c r="D755">
        <f>$Q$37*'Profilo eolico'!B757</f>
        <v>855.35747553551948</v>
      </c>
      <c r="E755">
        <f>$P$39*'Profilo fotovoltaico'!B757+'Approvvigionamento energia'!$Q$39*'Profilo eolico'!B757</f>
        <v>1384.3339376014683</v>
      </c>
      <c r="F755">
        <f>$P$41*'Profilo fotovoltaico'!B757+'Approvvigionamento energia'!$Q$41*'Profilo eolico'!B757</f>
        <v>1913.310399667417</v>
      </c>
      <c r="G755">
        <f>$P$43*'Profilo fotovoltaico'!B757+'Approvvigionamento energia'!$Q$43*'Profilo eolico'!B757</f>
        <v>2442.2868617333661</v>
      </c>
      <c r="H755">
        <f t="shared" si="22"/>
        <v>1138.4335154826958</v>
      </c>
      <c r="I755">
        <f>IF(LCOH!$C$28=Menu!$A$1,'Approvvigionamento energia'!C755,0)+IF(LCOH!$C$28=Menu!$A$2,'Approvvigionamento energia'!D755,0)+IF(LCOH!$C$28=Menu!$A$3,'Approvvigionamento energia'!E755,0)+IF(LCOH!$C$28=Menu!$A$4,'Approvvigionamento energia'!F755,0)+IF(LCOH!$C$28=Menu!$A$5,'Approvvigionamento energia'!G755,0)+IF(LCOH!$C$28=Menu!$A$6,'Approvvigionamento energia'!H755,0)</f>
        <v>1913.310399667417</v>
      </c>
      <c r="J755">
        <f>'Approvvigionamento energia'!A755+'Approvvigionamento energia'!B755+'Approvvigionamento energia'!I755</f>
        <v>2463.9103996674171</v>
      </c>
      <c r="K755">
        <f>IF(MIN(LCOH!$C$18,J755)&gt;=$P$48*LCOH!$C$18, MIN(LCOH!$C$18,J755),0)</f>
        <v>1500</v>
      </c>
      <c r="L755">
        <f t="shared" si="23"/>
        <v>963.9103996674171</v>
      </c>
      <c r="M755">
        <f>K755/LCOH!$C$18</f>
        <v>1</v>
      </c>
      <c r="N755">
        <f>K755/LCOH!$C$34</f>
        <v>28.901734104046245</v>
      </c>
    </row>
    <row r="756" spans="1:14" x14ac:dyDescent="0.35">
      <c r="A756">
        <f>'Profilo fotovoltaico'!B758*LCOH!$C$20</f>
        <v>476</v>
      </c>
      <c r="B756">
        <f>'Profilo eolico'!B758*LCOH!$C$21</f>
        <v>112.10000000000001</v>
      </c>
      <c r="C756">
        <f>$P$35*'Profilo fotovoltaico'!B758</f>
        <v>3500.7954013081026</v>
      </c>
      <c r="D756">
        <f>$Q$37*'Profilo eolico'!B758</f>
        <v>654.06257167484125</v>
      </c>
      <c r="E756">
        <f>$P$39*'Profilo fotovoltaico'!B758+'Approvvigionamento energia'!$Q$39*'Profilo eolico'!B758</f>
        <v>1365.7457790831565</v>
      </c>
      <c r="F756">
        <f>$P$41*'Profilo fotovoltaico'!B758+'Approvvigionamento energia'!$Q$41*'Profilo eolico'!B758</f>
        <v>2077.4289864914717</v>
      </c>
      <c r="G756">
        <f>$P$43*'Profilo fotovoltaico'!B758+'Approvvigionamento energia'!$Q$43*'Profilo eolico'!B758</f>
        <v>2789.1121938997876</v>
      </c>
      <c r="H756">
        <f t="shared" si="22"/>
        <v>1138.4335154826958</v>
      </c>
      <c r="I756">
        <f>IF(LCOH!$C$28=Menu!$A$1,'Approvvigionamento energia'!C756,0)+IF(LCOH!$C$28=Menu!$A$2,'Approvvigionamento energia'!D756,0)+IF(LCOH!$C$28=Menu!$A$3,'Approvvigionamento energia'!E756,0)+IF(LCOH!$C$28=Menu!$A$4,'Approvvigionamento energia'!F756,0)+IF(LCOH!$C$28=Menu!$A$5,'Approvvigionamento energia'!G756,0)+IF(LCOH!$C$28=Menu!$A$6,'Approvvigionamento energia'!H756,0)</f>
        <v>2077.4289864914717</v>
      </c>
      <c r="J756">
        <f>'Approvvigionamento energia'!A756+'Approvvigionamento energia'!B756+'Approvvigionamento energia'!I756</f>
        <v>2665.5289864914716</v>
      </c>
      <c r="K756">
        <f>IF(MIN(LCOH!$C$18,J756)&gt;=$P$48*LCOH!$C$18, MIN(LCOH!$C$18,J756),0)</f>
        <v>1500</v>
      </c>
      <c r="L756">
        <f t="shared" si="23"/>
        <v>1165.5289864914716</v>
      </c>
      <c r="M756">
        <f>K756/LCOH!$C$18</f>
        <v>1</v>
      </c>
      <c r="N756">
        <f>K756/LCOH!$C$34</f>
        <v>28.901734104046245</v>
      </c>
    </row>
    <row r="757" spans="1:14" x14ac:dyDescent="0.35">
      <c r="A757">
        <f>'Profilo fotovoltaico'!B759*LCOH!$C$20</f>
        <v>484</v>
      </c>
      <c r="B757">
        <f>'Profilo eolico'!B759*LCOH!$C$21</f>
        <v>89.300000000000011</v>
      </c>
      <c r="C757">
        <f>$P$35*'Profilo fotovoltaico'!B759</f>
        <v>3559.6322988090792</v>
      </c>
      <c r="D757">
        <f>$Q$37*'Profilo eolico'!B759</f>
        <v>521.03289607995828</v>
      </c>
      <c r="E757">
        <f>$P$39*'Profilo fotovoltaico'!B759+'Approvvigionamento energia'!$Q$39*'Profilo eolico'!B759</f>
        <v>1280.6827467622386</v>
      </c>
      <c r="F757">
        <f>$P$41*'Profilo fotovoltaico'!B759+'Approvvigionamento energia'!$Q$41*'Profilo eolico'!B759</f>
        <v>2040.3325974445188</v>
      </c>
      <c r="G757">
        <f>$P$43*'Profilo fotovoltaico'!B759+'Approvvigionamento energia'!$Q$43*'Profilo eolico'!B759</f>
        <v>2799.9824481267992</v>
      </c>
      <c r="H757">
        <f t="shared" si="22"/>
        <v>1138.4335154826958</v>
      </c>
      <c r="I757">
        <f>IF(LCOH!$C$28=Menu!$A$1,'Approvvigionamento energia'!C757,0)+IF(LCOH!$C$28=Menu!$A$2,'Approvvigionamento energia'!D757,0)+IF(LCOH!$C$28=Menu!$A$3,'Approvvigionamento energia'!E757,0)+IF(LCOH!$C$28=Menu!$A$4,'Approvvigionamento energia'!F757,0)+IF(LCOH!$C$28=Menu!$A$5,'Approvvigionamento energia'!G757,0)+IF(LCOH!$C$28=Menu!$A$6,'Approvvigionamento energia'!H757,0)</f>
        <v>2040.3325974445188</v>
      </c>
      <c r="J757">
        <f>'Approvvigionamento energia'!A757+'Approvvigionamento energia'!B757+'Approvvigionamento energia'!I757</f>
        <v>2613.632597444519</v>
      </c>
      <c r="K757">
        <f>IF(MIN(LCOH!$C$18,J757)&gt;=$P$48*LCOH!$C$18, MIN(LCOH!$C$18,J757),0)</f>
        <v>1500</v>
      </c>
      <c r="L757">
        <f t="shared" si="23"/>
        <v>1113.632597444519</v>
      </c>
      <c r="M757">
        <f>K757/LCOH!$C$18</f>
        <v>1</v>
      </c>
      <c r="N757">
        <f>K757/LCOH!$C$34</f>
        <v>28.901734104046245</v>
      </c>
    </row>
    <row r="758" spans="1:14" x14ac:dyDescent="0.35">
      <c r="A758">
        <f>'Profilo fotovoltaico'!B760*LCOH!$C$20</f>
        <v>441</v>
      </c>
      <c r="B758">
        <f>'Profilo eolico'!B760*LCOH!$C$21</f>
        <v>75.599999999999994</v>
      </c>
      <c r="C758">
        <f>$P$35*'Profilo fotovoltaico'!B760</f>
        <v>3243.3839747413308</v>
      </c>
      <c r="D758">
        <f>$Q$37*'Profilo eolico'!B760</f>
        <v>441.09839802513829</v>
      </c>
      <c r="E758">
        <f>$P$39*'Profilo fotovoltaico'!B760+'Approvvigionamento energia'!$Q$39*'Profilo eolico'!B760</f>
        <v>1141.6697922041863</v>
      </c>
      <c r="F758">
        <f>$P$41*'Profilo fotovoltaico'!B760+'Approvvigionamento energia'!$Q$41*'Profilo eolico'!B760</f>
        <v>1842.2411863832344</v>
      </c>
      <c r="G758">
        <f>$P$43*'Profilo fotovoltaico'!B760+'Approvvigionamento energia'!$Q$43*'Profilo eolico'!B760</f>
        <v>2542.8125805622826</v>
      </c>
      <c r="H758">
        <f t="shared" si="22"/>
        <v>1138.4335154826958</v>
      </c>
      <c r="I758">
        <f>IF(LCOH!$C$28=Menu!$A$1,'Approvvigionamento energia'!C758,0)+IF(LCOH!$C$28=Menu!$A$2,'Approvvigionamento energia'!D758,0)+IF(LCOH!$C$28=Menu!$A$3,'Approvvigionamento energia'!E758,0)+IF(LCOH!$C$28=Menu!$A$4,'Approvvigionamento energia'!F758,0)+IF(LCOH!$C$28=Menu!$A$5,'Approvvigionamento energia'!G758,0)+IF(LCOH!$C$28=Menu!$A$6,'Approvvigionamento energia'!H758,0)</f>
        <v>1842.2411863832344</v>
      </c>
      <c r="J758">
        <f>'Approvvigionamento energia'!A758+'Approvvigionamento energia'!B758+'Approvvigionamento energia'!I758</f>
        <v>2358.8411863832343</v>
      </c>
      <c r="K758">
        <f>IF(MIN(LCOH!$C$18,J758)&gt;=$P$48*LCOH!$C$18, MIN(LCOH!$C$18,J758),0)</f>
        <v>1500</v>
      </c>
      <c r="L758">
        <f t="shared" si="23"/>
        <v>858.84118638323434</v>
      </c>
      <c r="M758">
        <f>K758/LCOH!$C$18</f>
        <v>1</v>
      </c>
      <c r="N758">
        <f>K758/LCOH!$C$34</f>
        <v>28.901734104046245</v>
      </c>
    </row>
    <row r="759" spans="1:14" x14ac:dyDescent="0.35">
      <c r="A759">
        <f>'Profilo fotovoltaico'!B761*LCOH!$C$20</f>
        <v>360</v>
      </c>
      <c r="B759">
        <f>'Profilo eolico'!B761*LCOH!$C$21</f>
        <v>68.3</v>
      </c>
      <c r="C759">
        <f>$P$35*'Profilo fotovoltaico'!B761</f>
        <v>2647.6603875439432</v>
      </c>
      <c r="D759">
        <f>$Q$37*'Profilo eolico'!B761</f>
        <v>398.50556329519765</v>
      </c>
      <c r="E759">
        <f>$P$39*'Profilo fotovoltaico'!B761+'Approvvigionamento energia'!$Q$39*'Profilo eolico'!B761</f>
        <v>960.79426935738411</v>
      </c>
      <c r="F759">
        <f>$P$41*'Profilo fotovoltaico'!B761+'Approvvigionamento energia'!$Q$41*'Profilo eolico'!B761</f>
        <v>1523.0829754195704</v>
      </c>
      <c r="G759">
        <f>$P$43*'Profilo fotovoltaico'!B761+'Approvvigionamento energia'!$Q$43*'Profilo eolico'!B761</f>
        <v>2085.3716814817572</v>
      </c>
      <c r="H759">
        <f t="shared" si="22"/>
        <v>1138.4335154826958</v>
      </c>
      <c r="I759">
        <f>IF(LCOH!$C$28=Menu!$A$1,'Approvvigionamento energia'!C759,0)+IF(LCOH!$C$28=Menu!$A$2,'Approvvigionamento energia'!D759,0)+IF(LCOH!$C$28=Menu!$A$3,'Approvvigionamento energia'!E759,0)+IF(LCOH!$C$28=Menu!$A$4,'Approvvigionamento energia'!F759,0)+IF(LCOH!$C$28=Menu!$A$5,'Approvvigionamento energia'!G759,0)+IF(LCOH!$C$28=Menu!$A$6,'Approvvigionamento energia'!H759,0)</f>
        <v>1523.0829754195704</v>
      </c>
      <c r="J759">
        <f>'Approvvigionamento energia'!A759+'Approvvigionamento energia'!B759+'Approvvigionamento energia'!I759</f>
        <v>1951.3829754195704</v>
      </c>
      <c r="K759">
        <f>IF(MIN(LCOH!$C$18,J759)&gt;=$P$48*LCOH!$C$18, MIN(LCOH!$C$18,J759),0)</f>
        <v>1500</v>
      </c>
      <c r="L759">
        <f t="shared" si="23"/>
        <v>451.38297541957036</v>
      </c>
      <c r="M759">
        <f>K759/LCOH!$C$18</f>
        <v>1</v>
      </c>
      <c r="N759">
        <f>K759/LCOH!$C$34</f>
        <v>28.901734104046245</v>
      </c>
    </row>
    <row r="760" spans="1:14" x14ac:dyDescent="0.35">
      <c r="A760">
        <f>'Profilo fotovoltaico'!B762*LCOH!$C$20</f>
        <v>224</v>
      </c>
      <c r="B760">
        <f>'Profilo eolico'!B762*LCOH!$C$21</f>
        <v>61.199999999999996</v>
      </c>
      <c r="C760">
        <f>$P$35*'Profilo fotovoltaico'!B762</f>
        <v>1647.4331300273425</v>
      </c>
      <c r="D760">
        <f>$Q$37*'Profilo eolico'!B762</f>
        <v>357.07965554415955</v>
      </c>
      <c r="E760">
        <f>$P$39*'Profilo fotovoltaico'!B762+'Approvvigionamento energia'!$Q$39*'Profilo eolico'!B762</f>
        <v>679.66802416495534</v>
      </c>
      <c r="F760">
        <f>$P$41*'Profilo fotovoltaico'!B762+'Approvvigionamento energia'!$Q$41*'Profilo eolico'!B762</f>
        <v>1002.256392785751</v>
      </c>
      <c r="G760">
        <f>$P$43*'Profilo fotovoltaico'!B762+'Approvvigionamento energia'!$Q$43*'Profilo eolico'!B762</f>
        <v>1324.8447614065469</v>
      </c>
      <c r="H760">
        <f t="shared" si="22"/>
        <v>1138.4335154826958</v>
      </c>
      <c r="I760">
        <f>IF(LCOH!$C$28=Menu!$A$1,'Approvvigionamento energia'!C760,0)+IF(LCOH!$C$28=Menu!$A$2,'Approvvigionamento energia'!D760,0)+IF(LCOH!$C$28=Menu!$A$3,'Approvvigionamento energia'!E760,0)+IF(LCOH!$C$28=Menu!$A$4,'Approvvigionamento energia'!F760,0)+IF(LCOH!$C$28=Menu!$A$5,'Approvvigionamento energia'!G760,0)+IF(LCOH!$C$28=Menu!$A$6,'Approvvigionamento energia'!H760,0)</f>
        <v>1002.256392785751</v>
      </c>
      <c r="J760">
        <f>'Approvvigionamento energia'!A760+'Approvvigionamento energia'!B760+'Approvvigionamento energia'!I760</f>
        <v>1287.4563927857509</v>
      </c>
      <c r="K760">
        <f>IF(MIN(LCOH!$C$18,J760)&gt;=$P$48*LCOH!$C$18, MIN(LCOH!$C$18,J760),0)</f>
        <v>1287.4563927857509</v>
      </c>
      <c r="L760">
        <f t="shared" si="23"/>
        <v>0</v>
      </c>
      <c r="M760">
        <f>K760/LCOH!$C$18</f>
        <v>0.85830426185716735</v>
      </c>
      <c r="N760">
        <f>K760/LCOH!$C$34</f>
        <v>24.806481556565529</v>
      </c>
    </row>
    <row r="761" spans="1:14" x14ac:dyDescent="0.35">
      <c r="A761">
        <f>'Profilo fotovoltaico'!B763*LCOH!$C$20</f>
        <v>62</v>
      </c>
      <c r="B761">
        <f>'Profilo eolico'!B763*LCOH!$C$21</f>
        <v>56.2</v>
      </c>
      <c r="C761">
        <f>$P$35*'Profilo fotovoltaico'!B763</f>
        <v>455.98595563256805</v>
      </c>
      <c r="D761">
        <f>$Q$37*'Profilo eolico'!B763</f>
        <v>327.90648107159751</v>
      </c>
      <c r="E761">
        <f>$P$39*'Profilo fotovoltaico'!B763+'Approvvigionamento energia'!$Q$39*'Profilo eolico'!B763</f>
        <v>359.92634971184015</v>
      </c>
      <c r="F761">
        <f>$P$41*'Profilo fotovoltaico'!B763+'Approvvigionamento energia'!$Q$41*'Profilo eolico'!B763</f>
        <v>391.94621835208278</v>
      </c>
      <c r="G761">
        <f>$P$43*'Profilo fotovoltaico'!B763+'Approvvigionamento energia'!$Q$43*'Profilo eolico'!B763</f>
        <v>423.96608699232542</v>
      </c>
      <c r="H761">
        <f t="shared" si="22"/>
        <v>1138.4335154826958</v>
      </c>
      <c r="I761">
        <f>IF(LCOH!$C$28=Menu!$A$1,'Approvvigionamento energia'!C761,0)+IF(LCOH!$C$28=Menu!$A$2,'Approvvigionamento energia'!D761,0)+IF(LCOH!$C$28=Menu!$A$3,'Approvvigionamento energia'!E761,0)+IF(LCOH!$C$28=Menu!$A$4,'Approvvigionamento energia'!F761,0)+IF(LCOH!$C$28=Menu!$A$5,'Approvvigionamento energia'!G761,0)+IF(LCOH!$C$28=Menu!$A$6,'Approvvigionamento energia'!H761,0)</f>
        <v>391.94621835208278</v>
      </c>
      <c r="J761">
        <f>'Approvvigionamento energia'!A761+'Approvvigionamento energia'!B761+'Approvvigionamento energia'!I761</f>
        <v>510.14621835208277</v>
      </c>
      <c r="K761">
        <f>IF(MIN(LCOH!$C$18,J761)&gt;=$P$48*LCOH!$C$18, MIN(LCOH!$C$18,J761),0)</f>
        <v>510.14621835208277</v>
      </c>
      <c r="L761">
        <f t="shared" si="23"/>
        <v>0</v>
      </c>
      <c r="M761">
        <f>K761/LCOH!$C$18</f>
        <v>0.34009747890138853</v>
      </c>
      <c r="N761">
        <f>K761/LCOH!$C$34</f>
        <v>9.8294069046644079</v>
      </c>
    </row>
    <row r="762" spans="1:14" x14ac:dyDescent="0.35">
      <c r="A762">
        <f>'Profilo fotovoltaico'!B764*LCOH!$C$20</f>
        <v>0</v>
      </c>
      <c r="B762">
        <f>'Profilo eolico'!B764*LCOH!$C$21</f>
        <v>51.4</v>
      </c>
      <c r="C762">
        <f>$P$35*'Profilo fotovoltaico'!B764</f>
        <v>0</v>
      </c>
      <c r="D762">
        <f>$Q$37*'Profilo eolico'!B764</f>
        <v>299.90023357793791</v>
      </c>
      <c r="E762">
        <f>$P$39*'Profilo fotovoltaico'!B764+'Approvvigionamento energia'!$Q$39*'Profilo eolico'!B764</f>
        <v>224.92517518345343</v>
      </c>
      <c r="F762">
        <f>$P$41*'Profilo fotovoltaico'!B764+'Approvvigionamento energia'!$Q$41*'Profilo eolico'!B764</f>
        <v>149.95011678896896</v>
      </c>
      <c r="G762">
        <f>$P$43*'Profilo fotovoltaico'!B764+'Approvvigionamento energia'!$Q$43*'Profilo eolico'!B764</f>
        <v>74.975058394484478</v>
      </c>
      <c r="H762">
        <f t="shared" si="22"/>
        <v>1138.4335154826958</v>
      </c>
      <c r="I762">
        <f>IF(LCOH!$C$28=Menu!$A$1,'Approvvigionamento energia'!C762,0)+IF(LCOH!$C$28=Menu!$A$2,'Approvvigionamento energia'!D762,0)+IF(LCOH!$C$28=Menu!$A$3,'Approvvigionamento energia'!E762,0)+IF(LCOH!$C$28=Menu!$A$4,'Approvvigionamento energia'!F762,0)+IF(LCOH!$C$28=Menu!$A$5,'Approvvigionamento energia'!G762,0)+IF(LCOH!$C$28=Menu!$A$6,'Approvvigionamento energia'!H762,0)</f>
        <v>149.95011678896896</v>
      </c>
      <c r="J762">
        <f>'Approvvigionamento energia'!A762+'Approvvigionamento energia'!B762+'Approvvigionamento energia'!I762</f>
        <v>201.35011678896896</v>
      </c>
      <c r="K762">
        <f>IF(MIN(LCOH!$C$18,J762)&gt;=$P$48*LCOH!$C$18, MIN(LCOH!$C$18,J762),0)</f>
        <v>0</v>
      </c>
      <c r="L762">
        <f t="shared" si="23"/>
        <v>201.35011678896896</v>
      </c>
      <c r="M762">
        <f>K762/LCOH!$C$18</f>
        <v>0</v>
      </c>
      <c r="N762">
        <f>K762/LCOH!$C$34</f>
        <v>0</v>
      </c>
    </row>
    <row r="763" spans="1:14" x14ac:dyDescent="0.35">
      <c r="A763">
        <f>'Profilo fotovoltaico'!B765*LCOH!$C$20</f>
        <v>0</v>
      </c>
      <c r="B763">
        <f>'Profilo eolico'!B765*LCOH!$C$21</f>
        <v>43.1</v>
      </c>
      <c r="C763">
        <f>$P$35*'Profilo fotovoltaico'!B765</f>
        <v>0</v>
      </c>
      <c r="D763">
        <f>$Q$37*'Profilo eolico'!B765</f>
        <v>251.4727639534849</v>
      </c>
      <c r="E763">
        <f>$P$39*'Profilo fotovoltaico'!B765+'Approvvigionamento energia'!$Q$39*'Profilo eolico'!B765</f>
        <v>188.60457296511368</v>
      </c>
      <c r="F763">
        <f>$P$41*'Profilo fotovoltaico'!B765+'Approvvigionamento energia'!$Q$41*'Profilo eolico'!B765</f>
        <v>125.73638197674245</v>
      </c>
      <c r="G763">
        <f>$P$43*'Profilo fotovoltaico'!B765+'Approvvigionamento energia'!$Q$43*'Profilo eolico'!B765</f>
        <v>62.868190988371225</v>
      </c>
      <c r="H763">
        <f t="shared" si="22"/>
        <v>1138.4335154826958</v>
      </c>
      <c r="I763">
        <f>IF(LCOH!$C$28=Menu!$A$1,'Approvvigionamento energia'!C763,0)+IF(LCOH!$C$28=Menu!$A$2,'Approvvigionamento energia'!D763,0)+IF(LCOH!$C$28=Menu!$A$3,'Approvvigionamento energia'!E763,0)+IF(LCOH!$C$28=Menu!$A$4,'Approvvigionamento energia'!F763,0)+IF(LCOH!$C$28=Menu!$A$5,'Approvvigionamento energia'!G763,0)+IF(LCOH!$C$28=Menu!$A$6,'Approvvigionamento energia'!H763,0)</f>
        <v>125.73638197674245</v>
      </c>
      <c r="J763">
        <f>'Approvvigionamento energia'!A763+'Approvvigionamento energia'!B763+'Approvvigionamento energia'!I763</f>
        <v>168.83638197674244</v>
      </c>
      <c r="K763">
        <f>IF(MIN(LCOH!$C$18,J763)&gt;=$P$48*LCOH!$C$18, MIN(LCOH!$C$18,J763),0)</f>
        <v>0</v>
      </c>
      <c r="L763">
        <f t="shared" si="23"/>
        <v>168.83638197674244</v>
      </c>
      <c r="M763">
        <f>K763/LCOH!$C$18</f>
        <v>0</v>
      </c>
      <c r="N763">
        <f>K763/LCOH!$C$34</f>
        <v>0</v>
      </c>
    </row>
    <row r="764" spans="1:14" x14ac:dyDescent="0.35">
      <c r="A764">
        <f>'Profilo fotovoltaico'!B766*LCOH!$C$20</f>
        <v>0</v>
      </c>
      <c r="B764">
        <f>'Profilo eolico'!B766*LCOH!$C$21</f>
        <v>40</v>
      </c>
      <c r="C764">
        <f>$P$35*'Profilo fotovoltaico'!B766</f>
        <v>0</v>
      </c>
      <c r="D764">
        <f>$Q$37*'Profilo eolico'!B766</f>
        <v>233.38539578049645</v>
      </c>
      <c r="E764">
        <f>$P$39*'Profilo fotovoltaico'!B766+'Approvvigionamento energia'!$Q$39*'Profilo eolico'!B766</f>
        <v>175.03904683537232</v>
      </c>
      <c r="F764">
        <f>$P$41*'Profilo fotovoltaico'!B766+'Approvvigionamento energia'!$Q$41*'Profilo eolico'!B766</f>
        <v>116.69269789024823</v>
      </c>
      <c r="G764">
        <f>$P$43*'Profilo fotovoltaico'!B766+'Approvvigionamento energia'!$Q$43*'Profilo eolico'!B766</f>
        <v>58.346348945124113</v>
      </c>
      <c r="H764">
        <f t="shared" si="22"/>
        <v>1138.4335154826958</v>
      </c>
      <c r="I764">
        <f>IF(LCOH!$C$28=Menu!$A$1,'Approvvigionamento energia'!C764,0)+IF(LCOH!$C$28=Menu!$A$2,'Approvvigionamento energia'!D764,0)+IF(LCOH!$C$28=Menu!$A$3,'Approvvigionamento energia'!E764,0)+IF(LCOH!$C$28=Menu!$A$4,'Approvvigionamento energia'!F764,0)+IF(LCOH!$C$28=Menu!$A$5,'Approvvigionamento energia'!G764,0)+IF(LCOH!$C$28=Menu!$A$6,'Approvvigionamento energia'!H764,0)</f>
        <v>116.69269789024823</v>
      </c>
      <c r="J764">
        <f>'Approvvigionamento energia'!A764+'Approvvigionamento energia'!B764+'Approvvigionamento energia'!I764</f>
        <v>156.69269789024821</v>
      </c>
      <c r="K764">
        <f>IF(MIN(LCOH!$C$18,J764)&gt;=$P$48*LCOH!$C$18, MIN(LCOH!$C$18,J764),0)</f>
        <v>0</v>
      </c>
      <c r="L764">
        <f t="shared" si="23"/>
        <v>156.69269789024821</v>
      </c>
      <c r="M764">
        <f>K764/LCOH!$C$18</f>
        <v>0</v>
      </c>
      <c r="N764">
        <f>K764/LCOH!$C$34</f>
        <v>0</v>
      </c>
    </row>
    <row r="765" spans="1:14" x14ac:dyDescent="0.35">
      <c r="A765">
        <f>'Profilo fotovoltaico'!B767*LCOH!$C$20</f>
        <v>0</v>
      </c>
      <c r="B765">
        <f>'Profilo eolico'!B767*LCOH!$C$21</f>
        <v>48.800000000000004</v>
      </c>
      <c r="C765">
        <f>$P$35*'Profilo fotovoltaico'!B767</f>
        <v>0</v>
      </c>
      <c r="D765">
        <f>$Q$37*'Profilo eolico'!B767</f>
        <v>284.73018285220564</v>
      </c>
      <c r="E765">
        <f>$P$39*'Profilo fotovoltaico'!B767+'Approvvigionamento energia'!$Q$39*'Profilo eolico'!B767</f>
        <v>213.54763713915423</v>
      </c>
      <c r="F765">
        <f>$P$41*'Profilo fotovoltaico'!B767+'Approvvigionamento energia'!$Q$41*'Profilo eolico'!B767</f>
        <v>142.36509142610282</v>
      </c>
      <c r="G765">
        <f>$P$43*'Profilo fotovoltaico'!B767+'Approvvigionamento energia'!$Q$43*'Profilo eolico'!B767</f>
        <v>71.182545713051411</v>
      </c>
      <c r="H765">
        <f t="shared" si="22"/>
        <v>1138.4335154826958</v>
      </c>
      <c r="I765">
        <f>IF(LCOH!$C$28=Menu!$A$1,'Approvvigionamento energia'!C765,0)+IF(LCOH!$C$28=Menu!$A$2,'Approvvigionamento energia'!D765,0)+IF(LCOH!$C$28=Menu!$A$3,'Approvvigionamento energia'!E765,0)+IF(LCOH!$C$28=Menu!$A$4,'Approvvigionamento energia'!F765,0)+IF(LCOH!$C$28=Menu!$A$5,'Approvvigionamento energia'!G765,0)+IF(LCOH!$C$28=Menu!$A$6,'Approvvigionamento energia'!H765,0)</f>
        <v>142.36509142610282</v>
      </c>
      <c r="J765">
        <f>'Approvvigionamento energia'!A765+'Approvvigionamento energia'!B765+'Approvvigionamento energia'!I765</f>
        <v>191.16509142610283</v>
      </c>
      <c r="K765">
        <f>IF(MIN(LCOH!$C$18,J765)&gt;=$P$48*LCOH!$C$18, MIN(LCOH!$C$18,J765),0)</f>
        <v>0</v>
      </c>
      <c r="L765">
        <f t="shared" si="23"/>
        <v>191.16509142610283</v>
      </c>
      <c r="M765">
        <f>K765/LCOH!$C$18</f>
        <v>0</v>
      </c>
      <c r="N765">
        <f>K765/LCOH!$C$34</f>
        <v>0</v>
      </c>
    </row>
    <row r="766" spans="1:14" x14ac:dyDescent="0.35">
      <c r="A766">
        <f>'Profilo fotovoltaico'!B768*LCOH!$C$20</f>
        <v>0</v>
      </c>
      <c r="B766">
        <f>'Profilo eolico'!B768*LCOH!$C$21</f>
        <v>68.5</v>
      </c>
      <c r="C766">
        <f>$P$35*'Profilo fotovoltaico'!B768</f>
        <v>0</v>
      </c>
      <c r="D766">
        <f>$Q$37*'Profilo eolico'!B768</f>
        <v>399.6724902741002</v>
      </c>
      <c r="E766">
        <f>$P$39*'Profilo fotovoltaico'!B768+'Approvvigionamento energia'!$Q$39*'Profilo eolico'!B768</f>
        <v>299.75436770557513</v>
      </c>
      <c r="F766">
        <f>$P$41*'Profilo fotovoltaico'!B768+'Approvvigionamento energia'!$Q$41*'Profilo eolico'!B768</f>
        <v>199.8362451370501</v>
      </c>
      <c r="G766">
        <f>$P$43*'Profilo fotovoltaico'!B768+'Approvvigionamento energia'!$Q$43*'Profilo eolico'!B768</f>
        <v>99.91812256852505</v>
      </c>
      <c r="H766">
        <f t="shared" si="22"/>
        <v>1138.4335154826958</v>
      </c>
      <c r="I766">
        <f>IF(LCOH!$C$28=Menu!$A$1,'Approvvigionamento energia'!C766,0)+IF(LCOH!$C$28=Menu!$A$2,'Approvvigionamento energia'!D766,0)+IF(LCOH!$C$28=Menu!$A$3,'Approvvigionamento energia'!E766,0)+IF(LCOH!$C$28=Menu!$A$4,'Approvvigionamento energia'!F766,0)+IF(LCOH!$C$28=Menu!$A$5,'Approvvigionamento energia'!G766,0)+IF(LCOH!$C$28=Menu!$A$6,'Approvvigionamento energia'!H766,0)</f>
        <v>199.8362451370501</v>
      </c>
      <c r="J766">
        <f>'Approvvigionamento energia'!A766+'Approvvigionamento energia'!B766+'Approvvigionamento energia'!I766</f>
        <v>268.33624513705013</v>
      </c>
      <c r="K766">
        <f>IF(MIN(LCOH!$C$18,J766)&gt;=$P$48*LCOH!$C$18, MIN(LCOH!$C$18,J766),0)</f>
        <v>0</v>
      </c>
      <c r="L766">
        <f t="shared" si="23"/>
        <v>268.33624513705013</v>
      </c>
      <c r="M766">
        <f>K766/LCOH!$C$18</f>
        <v>0</v>
      </c>
      <c r="N766">
        <f>K766/LCOH!$C$34</f>
        <v>0</v>
      </c>
    </row>
    <row r="767" spans="1:14" x14ac:dyDescent="0.35">
      <c r="A767">
        <f>'Profilo fotovoltaico'!B769*LCOH!$C$20</f>
        <v>0</v>
      </c>
      <c r="B767">
        <f>'Profilo eolico'!B769*LCOH!$C$21</f>
        <v>98</v>
      </c>
      <c r="C767">
        <f>$P$35*'Profilo fotovoltaico'!B769</f>
        <v>0</v>
      </c>
      <c r="D767">
        <f>$Q$37*'Profilo eolico'!B769</f>
        <v>571.79421966221628</v>
      </c>
      <c r="E767">
        <f>$P$39*'Profilo fotovoltaico'!B769+'Approvvigionamento energia'!$Q$39*'Profilo eolico'!B769</f>
        <v>428.84566474666218</v>
      </c>
      <c r="F767">
        <f>$P$41*'Profilo fotovoltaico'!B769+'Approvvigionamento energia'!$Q$41*'Profilo eolico'!B769</f>
        <v>285.89710983110814</v>
      </c>
      <c r="G767">
        <f>$P$43*'Profilo fotovoltaico'!B769+'Approvvigionamento energia'!$Q$43*'Profilo eolico'!B769</f>
        <v>142.94855491555407</v>
      </c>
      <c r="H767">
        <f t="shared" si="22"/>
        <v>1138.4335154826958</v>
      </c>
      <c r="I767">
        <f>IF(LCOH!$C$28=Menu!$A$1,'Approvvigionamento energia'!C767,0)+IF(LCOH!$C$28=Menu!$A$2,'Approvvigionamento energia'!D767,0)+IF(LCOH!$C$28=Menu!$A$3,'Approvvigionamento energia'!E767,0)+IF(LCOH!$C$28=Menu!$A$4,'Approvvigionamento energia'!F767,0)+IF(LCOH!$C$28=Menu!$A$5,'Approvvigionamento energia'!G767,0)+IF(LCOH!$C$28=Menu!$A$6,'Approvvigionamento energia'!H767,0)</f>
        <v>285.89710983110814</v>
      </c>
      <c r="J767">
        <f>'Approvvigionamento energia'!A767+'Approvvigionamento energia'!B767+'Approvvigionamento energia'!I767</f>
        <v>383.89710983110814</v>
      </c>
      <c r="K767">
        <f>IF(MIN(LCOH!$C$18,J767)&gt;=$P$48*LCOH!$C$18, MIN(LCOH!$C$18,J767),0)</f>
        <v>383.89710983110814</v>
      </c>
      <c r="L767">
        <f t="shared" si="23"/>
        <v>0</v>
      </c>
      <c r="M767">
        <f>K767/LCOH!$C$18</f>
        <v>0.25593140655407209</v>
      </c>
      <c r="N767">
        <f>K767/LCOH!$C$34</f>
        <v>7.3968614611003494</v>
      </c>
    </row>
    <row r="768" spans="1:14" x14ac:dyDescent="0.35">
      <c r="A768">
        <f>'Profilo fotovoltaico'!B770*LCOH!$C$20</f>
        <v>0</v>
      </c>
      <c r="B768">
        <f>'Profilo eolico'!B770*LCOH!$C$21</f>
        <v>125.9</v>
      </c>
      <c r="C768">
        <f>$P$35*'Profilo fotovoltaico'!B770</f>
        <v>0</v>
      </c>
      <c r="D768">
        <f>$Q$37*'Profilo eolico'!B770</f>
        <v>734.58053321911257</v>
      </c>
      <c r="E768">
        <f>$P$39*'Profilo fotovoltaico'!B770+'Approvvigionamento energia'!$Q$39*'Profilo eolico'!B770</f>
        <v>550.93539991433443</v>
      </c>
      <c r="F768">
        <f>$P$41*'Profilo fotovoltaico'!B770+'Approvvigionamento energia'!$Q$41*'Profilo eolico'!B770</f>
        <v>367.29026660955628</v>
      </c>
      <c r="G768">
        <f>$P$43*'Profilo fotovoltaico'!B770+'Approvvigionamento energia'!$Q$43*'Profilo eolico'!B770</f>
        <v>183.64513330477814</v>
      </c>
      <c r="H768">
        <f t="shared" si="22"/>
        <v>1138.4335154826958</v>
      </c>
      <c r="I768">
        <f>IF(LCOH!$C$28=Menu!$A$1,'Approvvigionamento energia'!C768,0)+IF(LCOH!$C$28=Menu!$A$2,'Approvvigionamento energia'!D768,0)+IF(LCOH!$C$28=Menu!$A$3,'Approvvigionamento energia'!E768,0)+IF(LCOH!$C$28=Menu!$A$4,'Approvvigionamento energia'!F768,0)+IF(LCOH!$C$28=Menu!$A$5,'Approvvigionamento energia'!G768,0)+IF(LCOH!$C$28=Menu!$A$6,'Approvvigionamento energia'!H768,0)</f>
        <v>367.29026660955628</v>
      </c>
      <c r="J768">
        <f>'Approvvigionamento energia'!A768+'Approvvigionamento energia'!B768+'Approvvigionamento energia'!I768</f>
        <v>493.19026660955626</v>
      </c>
      <c r="K768">
        <f>IF(MIN(LCOH!$C$18,J768)&gt;=$P$48*LCOH!$C$18, MIN(LCOH!$C$18,J768),0)</f>
        <v>493.19026660955626</v>
      </c>
      <c r="L768">
        <f t="shared" si="23"/>
        <v>0</v>
      </c>
      <c r="M768">
        <f>K768/LCOH!$C$18</f>
        <v>0.3287935110730375</v>
      </c>
      <c r="N768">
        <f>K768/LCOH!$C$34</f>
        <v>9.5027026321687149</v>
      </c>
    </row>
    <row r="769" spans="1:14" x14ac:dyDescent="0.35">
      <c r="A769">
        <f>'Profilo fotovoltaico'!B771*LCOH!$C$20</f>
        <v>0</v>
      </c>
      <c r="B769">
        <f>'Profilo eolico'!B771*LCOH!$C$21</f>
        <v>138.80000000000001</v>
      </c>
      <c r="C769">
        <f>$P$35*'Profilo fotovoltaico'!B771</f>
        <v>0</v>
      </c>
      <c r="D769">
        <f>$Q$37*'Profilo eolico'!B771</f>
        <v>809.84732335832268</v>
      </c>
      <c r="E769">
        <f>$P$39*'Profilo fotovoltaico'!B771+'Approvvigionamento energia'!$Q$39*'Profilo eolico'!B771</f>
        <v>607.38549251874201</v>
      </c>
      <c r="F769">
        <f>$P$41*'Profilo fotovoltaico'!B771+'Approvvigionamento energia'!$Q$41*'Profilo eolico'!B771</f>
        <v>404.92366167916134</v>
      </c>
      <c r="G769">
        <f>$P$43*'Profilo fotovoltaico'!B771+'Approvvigionamento energia'!$Q$43*'Profilo eolico'!B771</f>
        <v>202.46183083958067</v>
      </c>
      <c r="H769">
        <f t="shared" si="22"/>
        <v>1138.4335154826958</v>
      </c>
      <c r="I769">
        <f>IF(LCOH!$C$28=Menu!$A$1,'Approvvigionamento energia'!C769,0)+IF(LCOH!$C$28=Menu!$A$2,'Approvvigionamento energia'!D769,0)+IF(LCOH!$C$28=Menu!$A$3,'Approvvigionamento energia'!E769,0)+IF(LCOH!$C$28=Menu!$A$4,'Approvvigionamento energia'!F769,0)+IF(LCOH!$C$28=Menu!$A$5,'Approvvigionamento energia'!G769,0)+IF(LCOH!$C$28=Menu!$A$6,'Approvvigionamento energia'!H769,0)</f>
        <v>404.92366167916134</v>
      </c>
      <c r="J769">
        <f>'Approvvigionamento energia'!A769+'Approvvigionamento energia'!B769+'Approvvigionamento energia'!I769</f>
        <v>543.7236616791613</v>
      </c>
      <c r="K769">
        <f>IF(MIN(LCOH!$C$18,J769)&gt;=$P$48*LCOH!$C$18, MIN(LCOH!$C$18,J769),0)</f>
        <v>543.7236616791613</v>
      </c>
      <c r="L769">
        <f t="shared" si="23"/>
        <v>0</v>
      </c>
      <c r="M769">
        <f>K769/LCOH!$C$18</f>
        <v>0.36248244111944089</v>
      </c>
      <c r="N769">
        <f>K769/LCOH!$C$34</f>
        <v>10.476371130619679</v>
      </c>
    </row>
    <row r="770" spans="1:14" x14ac:dyDescent="0.35">
      <c r="A770">
        <f>'Profilo fotovoltaico'!B772*LCOH!$C$20</f>
        <v>0</v>
      </c>
      <c r="B770">
        <f>'Profilo eolico'!B772*LCOH!$C$21</f>
        <v>142.5</v>
      </c>
      <c r="C770">
        <f>$P$35*'Profilo fotovoltaico'!B772</f>
        <v>0</v>
      </c>
      <c r="D770">
        <f>$Q$37*'Profilo eolico'!B772</f>
        <v>831.43547246801847</v>
      </c>
      <c r="E770">
        <f>$P$39*'Profilo fotovoltaico'!B772+'Approvvigionamento energia'!$Q$39*'Profilo eolico'!B772</f>
        <v>623.57660435101388</v>
      </c>
      <c r="F770">
        <f>$P$41*'Profilo fotovoltaico'!B772+'Approvvigionamento energia'!$Q$41*'Profilo eolico'!B772</f>
        <v>415.71773623400924</v>
      </c>
      <c r="G770">
        <f>$P$43*'Profilo fotovoltaico'!B772+'Approvvigionamento energia'!$Q$43*'Profilo eolico'!B772</f>
        <v>207.85886811700462</v>
      </c>
      <c r="H770">
        <f t="shared" ref="H770:H833" si="24">$P$45</f>
        <v>1138.4335154826958</v>
      </c>
      <c r="I770">
        <f>IF(LCOH!$C$28=Menu!$A$1,'Approvvigionamento energia'!C770,0)+IF(LCOH!$C$28=Menu!$A$2,'Approvvigionamento energia'!D770,0)+IF(LCOH!$C$28=Menu!$A$3,'Approvvigionamento energia'!E770,0)+IF(LCOH!$C$28=Menu!$A$4,'Approvvigionamento energia'!F770,0)+IF(LCOH!$C$28=Menu!$A$5,'Approvvigionamento energia'!G770,0)+IF(LCOH!$C$28=Menu!$A$6,'Approvvigionamento energia'!H770,0)</f>
        <v>415.71773623400924</v>
      </c>
      <c r="J770">
        <f>'Approvvigionamento energia'!A770+'Approvvigionamento energia'!B770+'Approvvigionamento energia'!I770</f>
        <v>558.21773623400918</v>
      </c>
      <c r="K770">
        <f>IF(MIN(LCOH!$C$18,J770)&gt;=$P$48*LCOH!$C$18, MIN(LCOH!$C$18,J770),0)</f>
        <v>558.21773623400918</v>
      </c>
      <c r="L770">
        <f t="shared" si="23"/>
        <v>0</v>
      </c>
      <c r="M770">
        <f>K770/LCOH!$C$18</f>
        <v>0.37214515748933946</v>
      </c>
      <c r="N770">
        <f>K770/LCOH!$C$34</f>
        <v>10.755640389865302</v>
      </c>
    </row>
    <row r="771" spans="1:14" x14ac:dyDescent="0.35">
      <c r="A771">
        <f>'Profilo fotovoltaico'!B773*LCOH!$C$20</f>
        <v>0</v>
      </c>
      <c r="B771">
        <f>'Profilo eolico'!B773*LCOH!$C$21</f>
        <v>146.30000000000001</v>
      </c>
      <c r="C771">
        <f>$P$35*'Profilo fotovoltaico'!B773</f>
        <v>0</v>
      </c>
      <c r="D771">
        <f>$Q$37*'Profilo eolico'!B773</f>
        <v>853.60708506716583</v>
      </c>
      <c r="E771">
        <f>$P$39*'Profilo fotovoltaico'!B773+'Approvvigionamento energia'!$Q$39*'Profilo eolico'!B773</f>
        <v>640.20531380037437</v>
      </c>
      <c r="F771">
        <f>$P$41*'Profilo fotovoltaico'!B773+'Approvvigionamento energia'!$Q$41*'Profilo eolico'!B773</f>
        <v>426.80354253358291</v>
      </c>
      <c r="G771">
        <f>$P$43*'Profilo fotovoltaico'!B773+'Approvvigionamento energia'!$Q$43*'Profilo eolico'!B773</f>
        <v>213.40177126679146</v>
      </c>
      <c r="H771">
        <f t="shared" si="24"/>
        <v>1138.4335154826958</v>
      </c>
      <c r="I771">
        <f>IF(LCOH!$C$28=Menu!$A$1,'Approvvigionamento energia'!C771,0)+IF(LCOH!$C$28=Menu!$A$2,'Approvvigionamento energia'!D771,0)+IF(LCOH!$C$28=Menu!$A$3,'Approvvigionamento energia'!E771,0)+IF(LCOH!$C$28=Menu!$A$4,'Approvvigionamento energia'!F771,0)+IF(LCOH!$C$28=Menu!$A$5,'Approvvigionamento energia'!G771,0)+IF(LCOH!$C$28=Menu!$A$6,'Approvvigionamento energia'!H771,0)</f>
        <v>426.80354253358291</v>
      </c>
      <c r="J771">
        <f>'Approvvigionamento energia'!A771+'Approvvigionamento energia'!B771+'Approvvigionamento energia'!I771</f>
        <v>573.10354253358287</v>
      </c>
      <c r="K771">
        <f>IF(MIN(LCOH!$C$18,J771)&gt;=$P$48*LCOH!$C$18, MIN(LCOH!$C$18,J771),0)</f>
        <v>573.10354253358287</v>
      </c>
      <c r="L771">
        <f t="shared" ref="L771:L834" si="25">J771-K771</f>
        <v>0</v>
      </c>
      <c r="M771">
        <f>K771/LCOH!$C$18</f>
        <v>0.38206902835572193</v>
      </c>
      <c r="N771">
        <f>K771/LCOH!$C$34</f>
        <v>11.042457466928379</v>
      </c>
    </row>
    <row r="772" spans="1:14" x14ac:dyDescent="0.35">
      <c r="A772">
        <f>'Profilo fotovoltaico'!B774*LCOH!$C$20</f>
        <v>0</v>
      </c>
      <c r="B772">
        <f>'Profilo eolico'!B774*LCOH!$C$21</f>
        <v>145.19999999999999</v>
      </c>
      <c r="C772">
        <f>$P$35*'Profilo fotovoltaico'!B774</f>
        <v>0</v>
      </c>
      <c r="D772">
        <f>$Q$37*'Profilo eolico'!B774</f>
        <v>847.18898668320207</v>
      </c>
      <c r="E772">
        <f>$P$39*'Profilo fotovoltaico'!B774+'Approvvigionamento energia'!$Q$39*'Profilo eolico'!B774</f>
        <v>635.39174001240156</v>
      </c>
      <c r="F772">
        <f>$P$41*'Profilo fotovoltaico'!B774+'Approvvigionamento energia'!$Q$41*'Profilo eolico'!B774</f>
        <v>423.59449334160104</v>
      </c>
      <c r="G772">
        <f>$P$43*'Profilo fotovoltaico'!B774+'Approvvigionamento energia'!$Q$43*'Profilo eolico'!B774</f>
        <v>211.79724667080052</v>
      </c>
      <c r="H772">
        <f t="shared" si="24"/>
        <v>1138.4335154826958</v>
      </c>
      <c r="I772">
        <f>IF(LCOH!$C$28=Menu!$A$1,'Approvvigionamento energia'!C772,0)+IF(LCOH!$C$28=Menu!$A$2,'Approvvigionamento energia'!D772,0)+IF(LCOH!$C$28=Menu!$A$3,'Approvvigionamento energia'!E772,0)+IF(LCOH!$C$28=Menu!$A$4,'Approvvigionamento energia'!F772,0)+IF(LCOH!$C$28=Menu!$A$5,'Approvvigionamento energia'!G772,0)+IF(LCOH!$C$28=Menu!$A$6,'Approvvigionamento energia'!H772,0)</f>
        <v>423.59449334160104</v>
      </c>
      <c r="J772">
        <f>'Approvvigionamento energia'!A772+'Approvvigionamento energia'!B772+'Approvvigionamento energia'!I772</f>
        <v>568.79449334160108</v>
      </c>
      <c r="K772">
        <f>IF(MIN(LCOH!$C$18,J772)&gt;=$P$48*LCOH!$C$18, MIN(LCOH!$C$18,J772),0)</f>
        <v>568.79449334160108</v>
      </c>
      <c r="L772">
        <f t="shared" si="25"/>
        <v>0</v>
      </c>
      <c r="M772">
        <f>K772/LCOH!$C$18</f>
        <v>0.37919632889440075</v>
      </c>
      <c r="N772">
        <f>K772/LCOH!$C$34</f>
        <v>10.959431470936437</v>
      </c>
    </row>
    <row r="773" spans="1:14" x14ac:dyDescent="0.35">
      <c r="A773">
        <f>'Profilo fotovoltaico'!B775*LCOH!$C$20</f>
        <v>0</v>
      </c>
      <c r="B773">
        <f>'Profilo eolico'!B775*LCOH!$C$21</f>
        <v>139.30000000000001</v>
      </c>
      <c r="C773">
        <f>$P$35*'Profilo fotovoltaico'!B775</f>
        <v>0</v>
      </c>
      <c r="D773">
        <f>$Q$37*'Profilo eolico'!B775</f>
        <v>812.76464080557889</v>
      </c>
      <c r="E773">
        <f>$P$39*'Profilo fotovoltaico'!B775+'Approvvigionamento energia'!$Q$39*'Profilo eolico'!B775</f>
        <v>609.57348060418417</v>
      </c>
      <c r="F773">
        <f>$P$41*'Profilo fotovoltaico'!B775+'Approvvigionamento energia'!$Q$41*'Profilo eolico'!B775</f>
        <v>406.38232040278945</v>
      </c>
      <c r="G773">
        <f>$P$43*'Profilo fotovoltaico'!B775+'Approvvigionamento energia'!$Q$43*'Profilo eolico'!B775</f>
        <v>203.19116020139472</v>
      </c>
      <c r="H773">
        <f t="shared" si="24"/>
        <v>1138.4335154826958</v>
      </c>
      <c r="I773">
        <f>IF(LCOH!$C$28=Menu!$A$1,'Approvvigionamento energia'!C773,0)+IF(LCOH!$C$28=Menu!$A$2,'Approvvigionamento energia'!D773,0)+IF(LCOH!$C$28=Menu!$A$3,'Approvvigionamento energia'!E773,0)+IF(LCOH!$C$28=Menu!$A$4,'Approvvigionamento energia'!F773,0)+IF(LCOH!$C$28=Menu!$A$5,'Approvvigionamento energia'!G773,0)+IF(LCOH!$C$28=Menu!$A$6,'Approvvigionamento energia'!H773,0)</f>
        <v>406.38232040278945</v>
      </c>
      <c r="J773">
        <f>'Approvvigionamento energia'!A773+'Approvvigionamento energia'!B773+'Approvvigionamento energia'!I773</f>
        <v>545.6823204027894</v>
      </c>
      <c r="K773">
        <f>IF(MIN(LCOH!$C$18,J773)&gt;=$P$48*LCOH!$C$18, MIN(LCOH!$C$18,J773),0)</f>
        <v>545.6823204027894</v>
      </c>
      <c r="L773">
        <f t="shared" si="25"/>
        <v>0</v>
      </c>
      <c r="M773">
        <f>K773/LCOH!$C$18</f>
        <v>0.36378821360185959</v>
      </c>
      <c r="N773">
        <f>K773/LCOH!$C$34</f>
        <v>10.514110219706925</v>
      </c>
    </row>
    <row r="774" spans="1:14" x14ac:dyDescent="0.35">
      <c r="A774">
        <f>'Profilo fotovoltaico'!B776*LCOH!$C$20</f>
        <v>0</v>
      </c>
      <c r="B774">
        <f>'Profilo eolico'!B776*LCOH!$C$21</f>
        <v>132.30000000000001</v>
      </c>
      <c r="C774">
        <f>$P$35*'Profilo fotovoltaico'!B776</f>
        <v>0</v>
      </c>
      <c r="D774">
        <f>$Q$37*'Profilo eolico'!B776</f>
        <v>771.92219654399196</v>
      </c>
      <c r="E774">
        <f>$P$39*'Profilo fotovoltaico'!B776+'Approvvigionamento energia'!$Q$39*'Profilo eolico'!B776</f>
        <v>578.94164740799397</v>
      </c>
      <c r="F774">
        <f>$P$41*'Profilo fotovoltaico'!B776+'Approvvigionamento energia'!$Q$41*'Profilo eolico'!B776</f>
        <v>385.96109827199598</v>
      </c>
      <c r="G774">
        <f>$P$43*'Profilo fotovoltaico'!B776+'Approvvigionamento energia'!$Q$43*'Profilo eolico'!B776</f>
        <v>192.98054913599799</v>
      </c>
      <c r="H774">
        <f t="shared" si="24"/>
        <v>1138.4335154826958</v>
      </c>
      <c r="I774">
        <f>IF(LCOH!$C$28=Menu!$A$1,'Approvvigionamento energia'!C774,0)+IF(LCOH!$C$28=Menu!$A$2,'Approvvigionamento energia'!D774,0)+IF(LCOH!$C$28=Menu!$A$3,'Approvvigionamento energia'!E774,0)+IF(LCOH!$C$28=Menu!$A$4,'Approvvigionamento energia'!F774,0)+IF(LCOH!$C$28=Menu!$A$5,'Approvvigionamento energia'!G774,0)+IF(LCOH!$C$28=Menu!$A$6,'Approvvigionamento energia'!H774,0)</f>
        <v>385.96109827199598</v>
      </c>
      <c r="J774">
        <f>'Approvvigionamento energia'!A774+'Approvvigionamento energia'!B774+'Approvvigionamento energia'!I774</f>
        <v>518.26109827199593</v>
      </c>
      <c r="K774">
        <f>IF(MIN(LCOH!$C$18,J774)&gt;=$P$48*LCOH!$C$18, MIN(LCOH!$C$18,J774),0)</f>
        <v>518.26109827199593</v>
      </c>
      <c r="L774">
        <f t="shared" si="25"/>
        <v>0</v>
      </c>
      <c r="M774">
        <f>K774/LCOH!$C$18</f>
        <v>0.3455073988479973</v>
      </c>
      <c r="N774">
        <f>K774/LCOH!$C$34</f>
        <v>9.9857629724854711</v>
      </c>
    </row>
    <row r="775" spans="1:14" x14ac:dyDescent="0.35">
      <c r="A775">
        <f>'Profilo fotovoltaico'!B777*LCOH!$C$20</f>
        <v>0</v>
      </c>
      <c r="B775">
        <f>'Profilo eolico'!B777*LCOH!$C$21</f>
        <v>127.40000000000002</v>
      </c>
      <c r="C775">
        <f>$P$35*'Profilo fotovoltaico'!B777</f>
        <v>0</v>
      </c>
      <c r="D775">
        <f>$Q$37*'Profilo eolico'!B777</f>
        <v>743.3324855608812</v>
      </c>
      <c r="E775">
        <f>$P$39*'Profilo fotovoltaico'!B777+'Approvvigionamento energia'!$Q$39*'Profilo eolico'!B777</f>
        <v>557.4993641706609</v>
      </c>
      <c r="F775">
        <f>$P$41*'Profilo fotovoltaico'!B777+'Approvvigionamento energia'!$Q$41*'Profilo eolico'!B777</f>
        <v>371.6662427804406</v>
      </c>
      <c r="G775">
        <f>$P$43*'Profilo fotovoltaico'!B777+'Approvvigionamento energia'!$Q$43*'Profilo eolico'!B777</f>
        <v>185.8331213902203</v>
      </c>
      <c r="H775">
        <f t="shared" si="24"/>
        <v>1138.4335154826958</v>
      </c>
      <c r="I775">
        <f>IF(LCOH!$C$28=Menu!$A$1,'Approvvigionamento energia'!C775,0)+IF(LCOH!$C$28=Menu!$A$2,'Approvvigionamento energia'!D775,0)+IF(LCOH!$C$28=Menu!$A$3,'Approvvigionamento energia'!E775,0)+IF(LCOH!$C$28=Menu!$A$4,'Approvvigionamento energia'!F775,0)+IF(LCOH!$C$28=Menu!$A$5,'Approvvigionamento energia'!G775,0)+IF(LCOH!$C$28=Menu!$A$6,'Approvvigionamento energia'!H775,0)</f>
        <v>371.6662427804406</v>
      </c>
      <c r="J775">
        <f>'Approvvigionamento energia'!A775+'Approvvigionamento energia'!B775+'Approvvigionamento energia'!I775</f>
        <v>499.06624278044063</v>
      </c>
      <c r="K775">
        <f>IF(MIN(LCOH!$C$18,J775)&gt;=$P$48*LCOH!$C$18, MIN(LCOH!$C$18,J775),0)</f>
        <v>499.06624278044063</v>
      </c>
      <c r="L775">
        <f t="shared" si="25"/>
        <v>0</v>
      </c>
      <c r="M775">
        <f>K775/LCOH!$C$18</f>
        <v>0.33271082852029377</v>
      </c>
      <c r="N775">
        <f>K775/LCOH!$C$34</f>
        <v>9.6159198994304553</v>
      </c>
    </row>
    <row r="776" spans="1:14" x14ac:dyDescent="0.35">
      <c r="A776">
        <f>'Profilo fotovoltaico'!B778*LCOH!$C$20</f>
        <v>32</v>
      </c>
      <c r="B776">
        <f>'Profilo eolico'!B778*LCOH!$C$21</f>
        <v>122.1</v>
      </c>
      <c r="C776">
        <f>$P$35*'Profilo fotovoltaico'!B778</f>
        <v>235.34759000390608</v>
      </c>
      <c r="D776">
        <f>$Q$37*'Profilo eolico'!B778</f>
        <v>712.40892061996533</v>
      </c>
      <c r="E776">
        <f>$P$39*'Profilo fotovoltaico'!B778+'Approvvigionamento energia'!$Q$39*'Profilo eolico'!B778</f>
        <v>593.14358796595059</v>
      </c>
      <c r="F776">
        <f>$P$41*'Profilo fotovoltaico'!B778+'Approvvigionamento energia'!$Q$41*'Profilo eolico'!B778</f>
        <v>473.87825531193573</v>
      </c>
      <c r="G776">
        <f>$P$43*'Profilo fotovoltaico'!B778+'Approvvigionamento energia'!$Q$43*'Profilo eolico'!B778</f>
        <v>354.61292265792088</v>
      </c>
      <c r="H776">
        <f t="shared" si="24"/>
        <v>1138.4335154826958</v>
      </c>
      <c r="I776">
        <f>IF(LCOH!$C$28=Menu!$A$1,'Approvvigionamento energia'!C776,0)+IF(LCOH!$C$28=Menu!$A$2,'Approvvigionamento energia'!D776,0)+IF(LCOH!$C$28=Menu!$A$3,'Approvvigionamento energia'!E776,0)+IF(LCOH!$C$28=Menu!$A$4,'Approvvigionamento energia'!F776,0)+IF(LCOH!$C$28=Menu!$A$5,'Approvvigionamento energia'!G776,0)+IF(LCOH!$C$28=Menu!$A$6,'Approvvigionamento energia'!H776,0)</f>
        <v>473.87825531193573</v>
      </c>
      <c r="J776">
        <f>'Approvvigionamento energia'!A776+'Approvvigionamento energia'!B776+'Approvvigionamento energia'!I776</f>
        <v>627.97825531193575</v>
      </c>
      <c r="K776">
        <f>IF(MIN(LCOH!$C$18,J776)&gt;=$P$48*LCOH!$C$18, MIN(LCOH!$C$18,J776),0)</f>
        <v>627.97825531193575</v>
      </c>
      <c r="L776">
        <f t="shared" si="25"/>
        <v>0</v>
      </c>
      <c r="M776">
        <f>K776/LCOH!$C$18</f>
        <v>0.4186521702079572</v>
      </c>
      <c r="N776">
        <f>K776/LCOH!$C$34</f>
        <v>12.099773705432288</v>
      </c>
    </row>
    <row r="777" spans="1:14" x14ac:dyDescent="0.35">
      <c r="A777">
        <f>'Profilo fotovoltaico'!B779*LCOH!$C$20</f>
        <v>121</v>
      </c>
      <c r="B777">
        <f>'Profilo eolico'!B779*LCOH!$C$21</f>
        <v>96.3</v>
      </c>
      <c r="C777">
        <f>$P$35*'Profilo fotovoltaico'!B779</f>
        <v>889.9080747022698</v>
      </c>
      <c r="D777">
        <f>$Q$37*'Profilo eolico'!B779</f>
        <v>561.8753403415451</v>
      </c>
      <c r="E777">
        <f>$P$39*'Profilo fotovoltaico'!B779+'Approvvigionamento energia'!$Q$39*'Profilo eolico'!B779</f>
        <v>643.88352393172624</v>
      </c>
      <c r="F777">
        <f>$P$41*'Profilo fotovoltaico'!B779+'Approvvigionamento energia'!$Q$41*'Profilo eolico'!B779</f>
        <v>725.89170752190739</v>
      </c>
      <c r="G777">
        <f>$P$43*'Profilo fotovoltaico'!B779+'Approvvigionamento energia'!$Q$43*'Profilo eolico'!B779</f>
        <v>807.89989111208865</v>
      </c>
      <c r="H777">
        <f t="shared" si="24"/>
        <v>1138.4335154826958</v>
      </c>
      <c r="I777">
        <f>IF(LCOH!$C$28=Menu!$A$1,'Approvvigionamento energia'!C777,0)+IF(LCOH!$C$28=Menu!$A$2,'Approvvigionamento energia'!D777,0)+IF(LCOH!$C$28=Menu!$A$3,'Approvvigionamento energia'!E777,0)+IF(LCOH!$C$28=Menu!$A$4,'Approvvigionamento energia'!F777,0)+IF(LCOH!$C$28=Menu!$A$5,'Approvvigionamento energia'!G777,0)+IF(LCOH!$C$28=Menu!$A$6,'Approvvigionamento energia'!H777,0)</f>
        <v>725.89170752190739</v>
      </c>
      <c r="J777">
        <f>'Approvvigionamento energia'!A777+'Approvvigionamento energia'!B777+'Approvvigionamento energia'!I777</f>
        <v>943.19170752190735</v>
      </c>
      <c r="K777">
        <f>IF(MIN(LCOH!$C$18,J777)&gt;=$P$48*LCOH!$C$18, MIN(LCOH!$C$18,J777),0)</f>
        <v>943.19170752190735</v>
      </c>
      <c r="L777">
        <f t="shared" si="25"/>
        <v>0</v>
      </c>
      <c r="M777">
        <f>K777/LCOH!$C$18</f>
        <v>0.62879447168127156</v>
      </c>
      <c r="N777">
        <f>K777/LCOH!$C$34</f>
        <v>18.173250626626345</v>
      </c>
    </row>
    <row r="778" spans="1:14" x14ac:dyDescent="0.35">
      <c r="A778">
        <f>'Profilo fotovoltaico'!B780*LCOH!$C$20</f>
        <v>218</v>
      </c>
      <c r="B778">
        <f>'Profilo eolico'!B780*LCOH!$C$21</f>
        <v>81.400000000000006</v>
      </c>
      <c r="C778">
        <f>$P$35*'Profilo fotovoltaico'!B780</f>
        <v>1603.3054569016101</v>
      </c>
      <c r="D778">
        <f>$Q$37*'Profilo eolico'!B780</f>
        <v>474.93928041331026</v>
      </c>
      <c r="E778">
        <f>$P$39*'Profilo fotovoltaico'!B780+'Approvvigionamento energia'!$Q$39*'Profilo eolico'!B780</f>
        <v>757.03082453538514</v>
      </c>
      <c r="F778">
        <f>$P$41*'Profilo fotovoltaico'!B780+'Approvvigionamento energia'!$Q$41*'Profilo eolico'!B780</f>
        <v>1039.1223686574601</v>
      </c>
      <c r="G778">
        <f>$P$43*'Profilo fotovoltaico'!B780+'Approvvigionamento energia'!$Q$43*'Profilo eolico'!B780</f>
        <v>1321.2139127795353</v>
      </c>
      <c r="H778">
        <f t="shared" si="24"/>
        <v>1138.4335154826958</v>
      </c>
      <c r="I778">
        <f>IF(LCOH!$C$28=Menu!$A$1,'Approvvigionamento energia'!C778,0)+IF(LCOH!$C$28=Menu!$A$2,'Approvvigionamento energia'!D778,0)+IF(LCOH!$C$28=Menu!$A$3,'Approvvigionamento energia'!E778,0)+IF(LCOH!$C$28=Menu!$A$4,'Approvvigionamento energia'!F778,0)+IF(LCOH!$C$28=Menu!$A$5,'Approvvigionamento energia'!G778,0)+IF(LCOH!$C$28=Menu!$A$6,'Approvvigionamento energia'!H778,0)</f>
        <v>1039.1223686574601</v>
      </c>
      <c r="J778">
        <f>'Approvvigionamento energia'!A778+'Approvvigionamento energia'!B778+'Approvvigionamento energia'!I778</f>
        <v>1338.52236865746</v>
      </c>
      <c r="K778">
        <f>IF(MIN(LCOH!$C$18,J778)&gt;=$P$48*LCOH!$C$18, MIN(LCOH!$C$18,J778),0)</f>
        <v>1338.52236865746</v>
      </c>
      <c r="L778">
        <f t="shared" si="25"/>
        <v>0</v>
      </c>
      <c r="M778">
        <f>K778/LCOH!$C$18</f>
        <v>0.89234824577163996</v>
      </c>
      <c r="N778">
        <f>K778/LCOH!$C$34</f>
        <v>25.790411727504047</v>
      </c>
    </row>
    <row r="779" spans="1:14" x14ac:dyDescent="0.35">
      <c r="A779">
        <f>'Profilo fotovoltaico'!B781*LCOH!$C$20</f>
        <v>306</v>
      </c>
      <c r="B779">
        <f>'Profilo eolico'!B781*LCOH!$C$21</f>
        <v>99.5</v>
      </c>
      <c r="C779">
        <f>$P$35*'Profilo fotovoltaico'!B781</f>
        <v>2250.5113294123516</v>
      </c>
      <c r="D779">
        <f>$Q$37*'Profilo eolico'!B781</f>
        <v>580.54617200398491</v>
      </c>
      <c r="E779">
        <f>$P$39*'Profilo fotovoltaico'!B781+'Approvvigionamento energia'!$Q$39*'Profilo eolico'!B781</f>
        <v>998.03746135607662</v>
      </c>
      <c r="F779">
        <f>$P$41*'Profilo fotovoltaico'!B781+'Approvvigionamento energia'!$Q$41*'Profilo eolico'!B781</f>
        <v>1415.5287507081682</v>
      </c>
      <c r="G779">
        <f>$P$43*'Profilo fotovoltaico'!B781+'Approvvigionamento energia'!$Q$43*'Profilo eolico'!B781</f>
        <v>1833.02004006026</v>
      </c>
      <c r="H779">
        <f t="shared" si="24"/>
        <v>1138.4335154826958</v>
      </c>
      <c r="I779">
        <f>IF(LCOH!$C$28=Menu!$A$1,'Approvvigionamento energia'!C779,0)+IF(LCOH!$C$28=Menu!$A$2,'Approvvigionamento energia'!D779,0)+IF(LCOH!$C$28=Menu!$A$3,'Approvvigionamento energia'!E779,0)+IF(LCOH!$C$28=Menu!$A$4,'Approvvigionamento energia'!F779,0)+IF(LCOH!$C$28=Menu!$A$5,'Approvvigionamento energia'!G779,0)+IF(LCOH!$C$28=Menu!$A$6,'Approvvigionamento energia'!H779,0)</f>
        <v>1415.5287507081682</v>
      </c>
      <c r="J779">
        <f>'Approvvigionamento energia'!A779+'Approvvigionamento energia'!B779+'Approvvigionamento energia'!I779</f>
        <v>1821.0287507081682</v>
      </c>
      <c r="K779">
        <f>IF(MIN(LCOH!$C$18,J779)&gt;=$P$48*LCOH!$C$18, MIN(LCOH!$C$18,J779),0)</f>
        <v>1500</v>
      </c>
      <c r="L779">
        <f t="shared" si="25"/>
        <v>321.02875070816822</v>
      </c>
      <c r="M779">
        <f>K779/LCOH!$C$18</f>
        <v>1</v>
      </c>
      <c r="N779">
        <f>K779/LCOH!$C$34</f>
        <v>28.901734104046245</v>
      </c>
    </row>
    <row r="780" spans="1:14" x14ac:dyDescent="0.35">
      <c r="A780">
        <f>'Profilo fotovoltaico'!B782*LCOH!$C$20</f>
        <v>370</v>
      </c>
      <c r="B780">
        <f>'Profilo eolico'!B782*LCOH!$C$21</f>
        <v>126.8</v>
      </c>
      <c r="C780">
        <f>$P$35*'Profilo fotovoltaico'!B782</f>
        <v>2721.2065094201639</v>
      </c>
      <c r="D780">
        <f>$Q$37*'Profilo eolico'!B782</f>
        <v>739.83170462417365</v>
      </c>
      <c r="E780">
        <f>$P$39*'Profilo fotovoltaico'!B782+'Approvvigionamento energia'!$Q$39*'Profilo eolico'!B782</f>
        <v>1235.1754058231713</v>
      </c>
      <c r="F780">
        <f>$P$41*'Profilo fotovoltaico'!B782+'Approvvigionamento energia'!$Q$41*'Profilo eolico'!B782</f>
        <v>1730.5191070221688</v>
      </c>
      <c r="G780">
        <f>$P$43*'Profilo fotovoltaico'!B782+'Approvvigionamento energia'!$Q$43*'Profilo eolico'!B782</f>
        <v>2225.8628082211662</v>
      </c>
      <c r="H780">
        <f t="shared" si="24"/>
        <v>1138.4335154826958</v>
      </c>
      <c r="I780">
        <f>IF(LCOH!$C$28=Menu!$A$1,'Approvvigionamento energia'!C780,0)+IF(LCOH!$C$28=Menu!$A$2,'Approvvigionamento energia'!D780,0)+IF(LCOH!$C$28=Menu!$A$3,'Approvvigionamento energia'!E780,0)+IF(LCOH!$C$28=Menu!$A$4,'Approvvigionamento energia'!F780,0)+IF(LCOH!$C$28=Menu!$A$5,'Approvvigionamento energia'!G780,0)+IF(LCOH!$C$28=Menu!$A$6,'Approvvigionamento energia'!H780,0)</f>
        <v>1730.5191070221688</v>
      </c>
      <c r="J780">
        <f>'Approvvigionamento energia'!A780+'Approvvigionamento energia'!B780+'Approvvigionamento energia'!I780</f>
        <v>2227.3191070221687</v>
      </c>
      <c r="K780">
        <f>IF(MIN(LCOH!$C$18,J780)&gt;=$P$48*LCOH!$C$18, MIN(LCOH!$C$18,J780),0)</f>
        <v>1500</v>
      </c>
      <c r="L780">
        <f t="shared" si="25"/>
        <v>727.31910702216874</v>
      </c>
      <c r="M780">
        <f>K780/LCOH!$C$18</f>
        <v>1</v>
      </c>
      <c r="N780">
        <f>K780/LCOH!$C$34</f>
        <v>28.901734104046245</v>
      </c>
    </row>
    <row r="781" spans="1:14" x14ac:dyDescent="0.35">
      <c r="A781">
        <f>'Profilo fotovoltaico'!B783*LCOH!$C$20</f>
        <v>401</v>
      </c>
      <c r="B781">
        <f>'Profilo eolico'!B783*LCOH!$C$21</f>
        <v>155.9</v>
      </c>
      <c r="C781">
        <f>$P$35*'Profilo fotovoltaico'!B783</f>
        <v>2949.199487236448</v>
      </c>
      <c r="D781">
        <f>$Q$37*'Profilo eolico'!B783</f>
        <v>909.61958005448491</v>
      </c>
      <c r="E781">
        <f>$P$39*'Profilo fotovoltaico'!B783+'Approvvigionamento energia'!$Q$39*'Profilo eolico'!B783</f>
        <v>1419.5145568499756</v>
      </c>
      <c r="F781">
        <f>$P$41*'Profilo fotovoltaico'!B783+'Approvvigionamento energia'!$Q$41*'Profilo eolico'!B783</f>
        <v>1929.4095336454666</v>
      </c>
      <c r="G781">
        <f>$P$43*'Profilo fotovoltaico'!B783+'Approvvigionamento energia'!$Q$43*'Profilo eolico'!B783</f>
        <v>2439.3045104409575</v>
      </c>
      <c r="H781">
        <f t="shared" si="24"/>
        <v>1138.4335154826958</v>
      </c>
      <c r="I781">
        <f>IF(LCOH!$C$28=Menu!$A$1,'Approvvigionamento energia'!C781,0)+IF(LCOH!$C$28=Menu!$A$2,'Approvvigionamento energia'!D781,0)+IF(LCOH!$C$28=Menu!$A$3,'Approvvigionamento energia'!E781,0)+IF(LCOH!$C$28=Menu!$A$4,'Approvvigionamento energia'!F781,0)+IF(LCOH!$C$28=Menu!$A$5,'Approvvigionamento energia'!G781,0)+IF(LCOH!$C$28=Menu!$A$6,'Approvvigionamento energia'!H781,0)</f>
        <v>1929.4095336454666</v>
      </c>
      <c r="J781">
        <f>'Approvvigionamento energia'!A781+'Approvvigionamento energia'!B781+'Approvvigionamento energia'!I781</f>
        <v>2486.3095336454667</v>
      </c>
      <c r="K781">
        <f>IF(MIN(LCOH!$C$18,J781)&gt;=$P$48*LCOH!$C$18, MIN(LCOH!$C$18,J781),0)</f>
        <v>1500</v>
      </c>
      <c r="L781">
        <f t="shared" si="25"/>
        <v>986.30953364546667</v>
      </c>
      <c r="M781">
        <f>K781/LCOH!$C$18</f>
        <v>1</v>
      </c>
      <c r="N781">
        <f>K781/LCOH!$C$34</f>
        <v>28.901734104046245</v>
      </c>
    </row>
    <row r="782" spans="1:14" x14ac:dyDescent="0.35">
      <c r="A782">
        <f>'Profilo fotovoltaico'!B784*LCOH!$C$20</f>
        <v>391</v>
      </c>
      <c r="B782">
        <f>'Profilo eolico'!B784*LCOH!$C$21</f>
        <v>180.9</v>
      </c>
      <c r="C782">
        <f>$P$35*'Profilo fotovoltaico'!B784</f>
        <v>2875.6533653602273</v>
      </c>
      <c r="D782">
        <f>$Q$37*'Profilo eolico'!B784</f>
        <v>1055.4854524172952</v>
      </c>
      <c r="E782">
        <f>$P$39*'Profilo fotovoltaico'!B784+'Approvvigionamento energia'!$Q$39*'Profilo eolico'!B784</f>
        <v>1510.5274306530282</v>
      </c>
      <c r="F782">
        <f>$P$41*'Profilo fotovoltaico'!B784+'Approvvigionamento energia'!$Q$41*'Profilo eolico'!B784</f>
        <v>1965.5694088887612</v>
      </c>
      <c r="G782">
        <f>$P$43*'Profilo fotovoltaico'!B784+'Approvvigionamento energia'!$Q$43*'Profilo eolico'!B784</f>
        <v>2420.6113871244947</v>
      </c>
      <c r="H782">
        <f t="shared" si="24"/>
        <v>1138.4335154826958</v>
      </c>
      <c r="I782">
        <f>IF(LCOH!$C$28=Menu!$A$1,'Approvvigionamento energia'!C782,0)+IF(LCOH!$C$28=Menu!$A$2,'Approvvigionamento energia'!D782,0)+IF(LCOH!$C$28=Menu!$A$3,'Approvvigionamento energia'!E782,0)+IF(LCOH!$C$28=Menu!$A$4,'Approvvigionamento energia'!F782,0)+IF(LCOH!$C$28=Menu!$A$5,'Approvvigionamento energia'!G782,0)+IF(LCOH!$C$28=Menu!$A$6,'Approvvigionamento energia'!H782,0)</f>
        <v>1965.5694088887612</v>
      </c>
      <c r="J782">
        <f>'Approvvigionamento energia'!A782+'Approvvigionamento energia'!B782+'Approvvigionamento energia'!I782</f>
        <v>2537.4694088887613</v>
      </c>
      <c r="K782">
        <f>IF(MIN(LCOH!$C$18,J782)&gt;=$P$48*LCOH!$C$18, MIN(LCOH!$C$18,J782),0)</f>
        <v>1500</v>
      </c>
      <c r="L782">
        <f t="shared" si="25"/>
        <v>1037.4694088887613</v>
      </c>
      <c r="M782">
        <f>K782/LCOH!$C$18</f>
        <v>1</v>
      </c>
      <c r="N782">
        <f>K782/LCOH!$C$34</f>
        <v>28.901734104046245</v>
      </c>
    </row>
    <row r="783" spans="1:14" x14ac:dyDescent="0.35">
      <c r="A783">
        <f>'Profilo fotovoltaico'!B785*LCOH!$C$20</f>
        <v>331</v>
      </c>
      <c r="B783">
        <f>'Profilo eolico'!B785*LCOH!$C$21</f>
        <v>202.2</v>
      </c>
      <c r="C783">
        <f>$P$35*'Profilo fotovoltaico'!B785</f>
        <v>2434.3766341029036</v>
      </c>
      <c r="D783">
        <f>$Q$37*'Profilo eolico'!B785</f>
        <v>1179.7631756704095</v>
      </c>
      <c r="E783">
        <f>$P$39*'Profilo fotovoltaico'!B785+'Approvvigionamento energia'!$Q$39*'Profilo eolico'!B785</f>
        <v>1493.4165402785329</v>
      </c>
      <c r="F783">
        <f>$P$41*'Profilo fotovoltaico'!B785+'Approvvigionamento energia'!$Q$41*'Profilo eolico'!B785</f>
        <v>1807.0699048866566</v>
      </c>
      <c r="G783">
        <f>$P$43*'Profilo fotovoltaico'!B785+'Approvvigionamento energia'!$Q$43*'Profilo eolico'!B785</f>
        <v>2120.7232694947802</v>
      </c>
      <c r="H783">
        <f t="shared" si="24"/>
        <v>1138.4335154826958</v>
      </c>
      <c r="I783">
        <f>IF(LCOH!$C$28=Menu!$A$1,'Approvvigionamento energia'!C783,0)+IF(LCOH!$C$28=Menu!$A$2,'Approvvigionamento energia'!D783,0)+IF(LCOH!$C$28=Menu!$A$3,'Approvvigionamento energia'!E783,0)+IF(LCOH!$C$28=Menu!$A$4,'Approvvigionamento energia'!F783,0)+IF(LCOH!$C$28=Menu!$A$5,'Approvvigionamento energia'!G783,0)+IF(LCOH!$C$28=Menu!$A$6,'Approvvigionamento energia'!H783,0)</f>
        <v>1807.0699048866566</v>
      </c>
      <c r="J783">
        <f>'Approvvigionamento energia'!A783+'Approvvigionamento energia'!B783+'Approvvigionamento energia'!I783</f>
        <v>2340.2699048866566</v>
      </c>
      <c r="K783">
        <f>IF(MIN(LCOH!$C$18,J783)&gt;=$P$48*LCOH!$C$18, MIN(LCOH!$C$18,J783),0)</f>
        <v>1500</v>
      </c>
      <c r="L783">
        <f t="shared" si="25"/>
        <v>840.2699048866566</v>
      </c>
      <c r="M783">
        <f>K783/LCOH!$C$18</f>
        <v>1</v>
      </c>
      <c r="N783">
        <f>K783/LCOH!$C$34</f>
        <v>28.901734104046245</v>
      </c>
    </row>
    <row r="784" spans="1:14" x14ac:dyDescent="0.35">
      <c r="A784">
        <f>'Profilo fotovoltaico'!B786*LCOH!$C$20</f>
        <v>212</v>
      </c>
      <c r="B784">
        <f>'Profilo eolico'!B786*LCOH!$C$21</f>
        <v>209.1</v>
      </c>
      <c r="C784">
        <f>$P$35*'Profilo fotovoltaico'!B786</f>
        <v>1559.1777837758777</v>
      </c>
      <c r="D784">
        <f>$Q$37*'Profilo eolico'!B786</f>
        <v>1220.0221564425451</v>
      </c>
      <c r="E784">
        <f>$P$39*'Profilo fotovoltaico'!B786+'Approvvigionamento energia'!$Q$39*'Profilo eolico'!B786</f>
        <v>1304.8110632758783</v>
      </c>
      <c r="F784">
        <f>$P$41*'Profilo fotovoltaico'!B786+'Approvvigionamento energia'!$Q$41*'Profilo eolico'!B786</f>
        <v>1389.5999701092114</v>
      </c>
      <c r="G784">
        <f>$P$43*'Profilo fotovoltaico'!B786+'Approvvigionamento energia'!$Q$43*'Profilo eolico'!B786</f>
        <v>1474.3888769425448</v>
      </c>
      <c r="H784">
        <f t="shared" si="24"/>
        <v>1138.4335154826958</v>
      </c>
      <c r="I784">
        <f>IF(LCOH!$C$28=Menu!$A$1,'Approvvigionamento energia'!C784,0)+IF(LCOH!$C$28=Menu!$A$2,'Approvvigionamento energia'!D784,0)+IF(LCOH!$C$28=Menu!$A$3,'Approvvigionamento energia'!E784,0)+IF(LCOH!$C$28=Menu!$A$4,'Approvvigionamento energia'!F784,0)+IF(LCOH!$C$28=Menu!$A$5,'Approvvigionamento energia'!G784,0)+IF(LCOH!$C$28=Menu!$A$6,'Approvvigionamento energia'!H784,0)</f>
        <v>1389.5999701092114</v>
      </c>
      <c r="J784">
        <f>'Approvvigionamento energia'!A784+'Approvvigionamento energia'!B784+'Approvvigionamento energia'!I784</f>
        <v>1810.6999701092113</v>
      </c>
      <c r="K784">
        <f>IF(MIN(LCOH!$C$18,J784)&gt;=$P$48*LCOH!$C$18, MIN(LCOH!$C$18,J784),0)</f>
        <v>1500</v>
      </c>
      <c r="L784">
        <f t="shared" si="25"/>
        <v>310.69997010921134</v>
      </c>
      <c r="M784">
        <f>K784/LCOH!$C$18</f>
        <v>1</v>
      </c>
      <c r="N784">
        <f>K784/LCOH!$C$34</f>
        <v>28.901734104046245</v>
      </c>
    </row>
    <row r="785" spans="1:14" x14ac:dyDescent="0.35">
      <c r="A785">
        <f>'Profilo fotovoltaico'!B787*LCOH!$C$20</f>
        <v>58</v>
      </c>
      <c r="B785">
        <f>'Profilo eolico'!B787*LCOH!$C$21</f>
        <v>209.7</v>
      </c>
      <c r="C785">
        <f>$P$35*'Profilo fotovoltaico'!B787</f>
        <v>426.56750688207978</v>
      </c>
      <c r="D785">
        <f>$Q$37*'Profilo eolico'!B787</f>
        <v>1223.5229373792527</v>
      </c>
      <c r="E785">
        <f>$P$39*'Profilo fotovoltaico'!B787+'Approvvigionamento energia'!$Q$39*'Profilo eolico'!B787</f>
        <v>1024.2840797549593</v>
      </c>
      <c r="F785">
        <f>$P$41*'Profilo fotovoltaico'!B787+'Approvvigionamento energia'!$Q$41*'Profilo eolico'!B787</f>
        <v>825.04522213066616</v>
      </c>
      <c r="G785">
        <f>$P$43*'Profilo fotovoltaico'!B787+'Approvvigionamento energia'!$Q$43*'Profilo eolico'!B787</f>
        <v>625.80636450637303</v>
      </c>
      <c r="H785">
        <f t="shared" si="24"/>
        <v>1138.4335154826958</v>
      </c>
      <c r="I785">
        <f>IF(LCOH!$C$28=Menu!$A$1,'Approvvigionamento energia'!C785,0)+IF(LCOH!$C$28=Menu!$A$2,'Approvvigionamento energia'!D785,0)+IF(LCOH!$C$28=Menu!$A$3,'Approvvigionamento energia'!E785,0)+IF(LCOH!$C$28=Menu!$A$4,'Approvvigionamento energia'!F785,0)+IF(LCOH!$C$28=Menu!$A$5,'Approvvigionamento energia'!G785,0)+IF(LCOH!$C$28=Menu!$A$6,'Approvvigionamento energia'!H785,0)</f>
        <v>825.04522213066616</v>
      </c>
      <c r="J785">
        <f>'Approvvigionamento energia'!A785+'Approvvigionamento energia'!B785+'Approvvigionamento energia'!I785</f>
        <v>1092.7452221306662</v>
      </c>
      <c r="K785">
        <f>IF(MIN(LCOH!$C$18,J785)&gt;=$P$48*LCOH!$C$18, MIN(LCOH!$C$18,J785),0)</f>
        <v>1092.7452221306662</v>
      </c>
      <c r="L785">
        <f t="shared" si="25"/>
        <v>0</v>
      </c>
      <c r="M785">
        <f>K785/LCOH!$C$18</f>
        <v>0.72849681475377748</v>
      </c>
      <c r="N785">
        <f>K785/LCOH!$C$34</f>
        <v>21.054821235658309</v>
      </c>
    </row>
    <row r="786" spans="1:14" x14ac:dyDescent="0.35">
      <c r="A786">
        <f>'Profilo fotovoltaico'!B788*LCOH!$C$20</f>
        <v>0</v>
      </c>
      <c r="B786">
        <f>'Profilo eolico'!B788*LCOH!$C$21</f>
        <v>227.20000000000002</v>
      </c>
      <c r="C786">
        <f>$P$35*'Profilo fotovoltaico'!B788</f>
        <v>0</v>
      </c>
      <c r="D786">
        <f>$Q$37*'Profilo eolico'!B788</f>
        <v>1325.6290480332198</v>
      </c>
      <c r="E786">
        <f>$P$39*'Profilo fotovoltaico'!B788+'Approvvigionamento energia'!$Q$39*'Profilo eolico'!B788</f>
        <v>994.22178602491488</v>
      </c>
      <c r="F786">
        <f>$P$41*'Profilo fotovoltaico'!B788+'Approvvigionamento energia'!$Q$41*'Profilo eolico'!B788</f>
        <v>662.81452401660988</v>
      </c>
      <c r="G786">
        <f>$P$43*'Profilo fotovoltaico'!B788+'Approvvigionamento energia'!$Q$43*'Profilo eolico'!B788</f>
        <v>331.40726200830494</v>
      </c>
      <c r="H786">
        <f t="shared" si="24"/>
        <v>1138.4335154826958</v>
      </c>
      <c r="I786">
        <f>IF(LCOH!$C$28=Menu!$A$1,'Approvvigionamento energia'!C786,0)+IF(LCOH!$C$28=Menu!$A$2,'Approvvigionamento energia'!D786,0)+IF(LCOH!$C$28=Menu!$A$3,'Approvvigionamento energia'!E786,0)+IF(LCOH!$C$28=Menu!$A$4,'Approvvigionamento energia'!F786,0)+IF(LCOH!$C$28=Menu!$A$5,'Approvvigionamento energia'!G786,0)+IF(LCOH!$C$28=Menu!$A$6,'Approvvigionamento energia'!H786,0)</f>
        <v>662.81452401660988</v>
      </c>
      <c r="J786">
        <f>'Approvvigionamento energia'!A786+'Approvvigionamento energia'!B786+'Approvvigionamento energia'!I786</f>
        <v>890.01452401660993</v>
      </c>
      <c r="K786">
        <f>IF(MIN(LCOH!$C$18,J786)&gt;=$P$48*LCOH!$C$18, MIN(LCOH!$C$18,J786),0)</f>
        <v>890.01452401660993</v>
      </c>
      <c r="L786">
        <f t="shared" si="25"/>
        <v>0</v>
      </c>
      <c r="M786">
        <f>K786/LCOH!$C$18</f>
        <v>0.59334301601107331</v>
      </c>
      <c r="N786">
        <f>K786/LCOH!$C$34</f>
        <v>17.148642081244894</v>
      </c>
    </row>
    <row r="787" spans="1:14" x14ac:dyDescent="0.35">
      <c r="A787">
        <f>'Profilo fotovoltaico'!B789*LCOH!$C$20</f>
        <v>0</v>
      </c>
      <c r="B787">
        <f>'Profilo eolico'!B789*LCOH!$C$21</f>
        <v>228.5</v>
      </c>
      <c r="C787">
        <f>$P$35*'Profilo fotovoltaico'!B789</f>
        <v>0</v>
      </c>
      <c r="D787">
        <f>$Q$37*'Profilo eolico'!B789</f>
        <v>1333.214073396086</v>
      </c>
      <c r="E787">
        <f>$P$39*'Profilo fotovoltaico'!B789+'Approvvigionamento energia'!$Q$39*'Profilo eolico'!B789</f>
        <v>999.91055504706446</v>
      </c>
      <c r="F787">
        <f>$P$41*'Profilo fotovoltaico'!B789+'Approvvigionamento energia'!$Q$41*'Profilo eolico'!B789</f>
        <v>666.60703669804298</v>
      </c>
      <c r="G787">
        <f>$P$43*'Profilo fotovoltaico'!B789+'Approvvigionamento energia'!$Q$43*'Profilo eolico'!B789</f>
        <v>333.30351834902149</v>
      </c>
      <c r="H787">
        <f t="shared" si="24"/>
        <v>1138.4335154826958</v>
      </c>
      <c r="I787">
        <f>IF(LCOH!$C$28=Menu!$A$1,'Approvvigionamento energia'!C787,0)+IF(LCOH!$C$28=Menu!$A$2,'Approvvigionamento energia'!D787,0)+IF(LCOH!$C$28=Menu!$A$3,'Approvvigionamento energia'!E787,0)+IF(LCOH!$C$28=Menu!$A$4,'Approvvigionamento energia'!F787,0)+IF(LCOH!$C$28=Menu!$A$5,'Approvvigionamento energia'!G787,0)+IF(LCOH!$C$28=Menu!$A$6,'Approvvigionamento energia'!H787,0)</f>
        <v>666.60703669804298</v>
      </c>
      <c r="J787">
        <f>'Approvvigionamento energia'!A787+'Approvvigionamento energia'!B787+'Approvvigionamento energia'!I787</f>
        <v>895.10703669804298</v>
      </c>
      <c r="K787">
        <f>IF(MIN(LCOH!$C$18,J787)&gt;=$P$48*LCOH!$C$18, MIN(LCOH!$C$18,J787),0)</f>
        <v>895.10703669804298</v>
      </c>
      <c r="L787">
        <f t="shared" si="25"/>
        <v>0</v>
      </c>
      <c r="M787">
        <f>K787/LCOH!$C$18</f>
        <v>0.59673802446536195</v>
      </c>
      <c r="N787">
        <f>K787/LCOH!$C$34</f>
        <v>17.246763712871733</v>
      </c>
    </row>
    <row r="788" spans="1:14" x14ac:dyDescent="0.35">
      <c r="A788">
        <f>'Profilo fotovoltaico'!B790*LCOH!$C$20</f>
        <v>0</v>
      </c>
      <c r="B788">
        <f>'Profilo eolico'!B790*LCOH!$C$21</f>
        <v>236.8</v>
      </c>
      <c r="C788">
        <f>$P$35*'Profilo fotovoltaico'!B790</f>
        <v>0</v>
      </c>
      <c r="D788">
        <f>$Q$37*'Profilo eolico'!B790</f>
        <v>1381.6415430205391</v>
      </c>
      <c r="E788">
        <f>$P$39*'Profilo fotovoltaico'!B790+'Approvvigionamento energia'!$Q$39*'Profilo eolico'!B790</f>
        <v>1036.2311572654041</v>
      </c>
      <c r="F788">
        <f>$P$41*'Profilo fotovoltaico'!B790+'Approvvigionamento energia'!$Q$41*'Profilo eolico'!B790</f>
        <v>690.82077151026954</v>
      </c>
      <c r="G788">
        <f>$P$43*'Profilo fotovoltaico'!B790+'Approvvigionamento energia'!$Q$43*'Profilo eolico'!B790</f>
        <v>345.41038575513477</v>
      </c>
      <c r="H788">
        <f t="shared" si="24"/>
        <v>1138.4335154826958</v>
      </c>
      <c r="I788">
        <f>IF(LCOH!$C$28=Menu!$A$1,'Approvvigionamento energia'!C788,0)+IF(LCOH!$C$28=Menu!$A$2,'Approvvigionamento energia'!D788,0)+IF(LCOH!$C$28=Menu!$A$3,'Approvvigionamento energia'!E788,0)+IF(LCOH!$C$28=Menu!$A$4,'Approvvigionamento energia'!F788,0)+IF(LCOH!$C$28=Menu!$A$5,'Approvvigionamento energia'!G788,0)+IF(LCOH!$C$28=Menu!$A$6,'Approvvigionamento energia'!H788,0)</f>
        <v>690.82077151026954</v>
      </c>
      <c r="J788">
        <f>'Approvvigionamento energia'!A788+'Approvvigionamento energia'!B788+'Approvvigionamento energia'!I788</f>
        <v>927.62077151026961</v>
      </c>
      <c r="K788">
        <f>IF(MIN(LCOH!$C$18,J788)&gt;=$P$48*LCOH!$C$18, MIN(LCOH!$C$18,J788),0)</f>
        <v>927.62077151026961</v>
      </c>
      <c r="L788">
        <f t="shared" si="25"/>
        <v>0</v>
      </c>
      <c r="M788">
        <f>K788/LCOH!$C$18</f>
        <v>0.61841384767351304</v>
      </c>
      <c r="N788">
        <f>K788/LCOH!$C$34</f>
        <v>17.873232591720033</v>
      </c>
    </row>
    <row r="789" spans="1:14" x14ac:dyDescent="0.35">
      <c r="A789">
        <f>'Profilo fotovoltaico'!B791*LCOH!$C$20</f>
        <v>0</v>
      </c>
      <c r="B789">
        <f>'Profilo eolico'!B791*LCOH!$C$21</f>
        <v>245.60000000000002</v>
      </c>
      <c r="C789">
        <f>$P$35*'Profilo fotovoltaico'!B791</f>
        <v>0</v>
      </c>
      <c r="D789">
        <f>$Q$37*'Profilo eolico'!B791</f>
        <v>1432.9863300922482</v>
      </c>
      <c r="E789">
        <f>$P$39*'Profilo fotovoltaico'!B791+'Approvvigionamento energia'!$Q$39*'Profilo eolico'!B791</f>
        <v>1074.7397475691862</v>
      </c>
      <c r="F789">
        <f>$P$41*'Profilo fotovoltaico'!B791+'Approvvigionamento energia'!$Q$41*'Profilo eolico'!B791</f>
        <v>716.49316504612409</v>
      </c>
      <c r="G789">
        <f>$P$43*'Profilo fotovoltaico'!B791+'Approvvigionamento energia'!$Q$43*'Profilo eolico'!B791</f>
        <v>358.24658252306205</v>
      </c>
      <c r="H789">
        <f t="shared" si="24"/>
        <v>1138.4335154826958</v>
      </c>
      <c r="I789">
        <f>IF(LCOH!$C$28=Menu!$A$1,'Approvvigionamento energia'!C789,0)+IF(LCOH!$C$28=Menu!$A$2,'Approvvigionamento energia'!D789,0)+IF(LCOH!$C$28=Menu!$A$3,'Approvvigionamento energia'!E789,0)+IF(LCOH!$C$28=Menu!$A$4,'Approvvigionamento energia'!F789,0)+IF(LCOH!$C$28=Menu!$A$5,'Approvvigionamento energia'!G789,0)+IF(LCOH!$C$28=Menu!$A$6,'Approvvigionamento energia'!H789,0)</f>
        <v>716.49316504612409</v>
      </c>
      <c r="J789">
        <f>'Approvvigionamento energia'!A789+'Approvvigionamento energia'!B789+'Approvvigionamento energia'!I789</f>
        <v>962.09316504612411</v>
      </c>
      <c r="K789">
        <f>IF(MIN(LCOH!$C$18,J789)&gt;=$P$48*LCOH!$C$18, MIN(LCOH!$C$18,J789),0)</f>
        <v>962.09316504612411</v>
      </c>
      <c r="L789">
        <f t="shared" si="25"/>
        <v>0</v>
      </c>
      <c r="M789">
        <f>K789/LCOH!$C$18</f>
        <v>0.64139544336408272</v>
      </c>
      <c r="N789">
        <f>K789/LCOH!$C$34</f>
        <v>18.537440559655572</v>
      </c>
    </row>
    <row r="790" spans="1:14" x14ac:dyDescent="0.35">
      <c r="A790">
        <f>'Profilo fotovoltaico'!B792*LCOH!$C$20</f>
        <v>0</v>
      </c>
      <c r="B790">
        <f>'Profilo eolico'!B792*LCOH!$C$21</f>
        <v>251.3</v>
      </c>
      <c r="C790">
        <f>$P$35*'Profilo fotovoltaico'!B792</f>
        <v>0</v>
      </c>
      <c r="D790">
        <f>$Q$37*'Profilo eolico'!B792</f>
        <v>1466.2437489909689</v>
      </c>
      <c r="E790">
        <f>$P$39*'Profilo fotovoltaico'!B792+'Approvvigionamento energia'!$Q$39*'Profilo eolico'!B792</f>
        <v>1099.6828117432267</v>
      </c>
      <c r="F790">
        <f>$P$41*'Profilo fotovoltaico'!B792+'Approvvigionamento energia'!$Q$41*'Profilo eolico'!B792</f>
        <v>733.12187449548446</v>
      </c>
      <c r="G790">
        <f>$P$43*'Profilo fotovoltaico'!B792+'Approvvigionamento energia'!$Q$43*'Profilo eolico'!B792</f>
        <v>366.56093724774223</v>
      </c>
      <c r="H790">
        <f t="shared" si="24"/>
        <v>1138.4335154826958</v>
      </c>
      <c r="I790">
        <f>IF(LCOH!$C$28=Menu!$A$1,'Approvvigionamento energia'!C790,0)+IF(LCOH!$C$28=Menu!$A$2,'Approvvigionamento energia'!D790,0)+IF(LCOH!$C$28=Menu!$A$3,'Approvvigionamento energia'!E790,0)+IF(LCOH!$C$28=Menu!$A$4,'Approvvigionamento energia'!F790,0)+IF(LCOH!$C$28=Menu!$A$5,'Approvvigionamento energia'!G790,0)+IF(LCOH!$C$28=Menu!$A$6,'Approvvigionamento energia'!H790,0)</f>
        <v>733.12187449548446</v>
      </c>
      <c r="J790">
        <f>'Approvvigionamento energia'!A790+'Approvvigionamento energia'!B790+'Approvvigionamento energia'!I790</f>
        <v>984.42187449548442</v>
      </c>
      <c r="K790">
        <f>IF(MIN(LCOH!$C$18,J790)&gt;=$P$48*LCOH!$C$18, MIN(LCOH!$C$18,J790),0)</f>
        <v>984.42187449548442</v>
      </c>
      <c r="L790">
        <f t="shared" si="25"/>
        <v>0</v>
      </c>
      <c r="M790">
        <f>K790/LCOH!$C$18</f>
        <v>0.65628124966365631</v>
      </c>
      <c r="N790">
        <f>K790/LCOH!$C$34</f>
        <v>18.967666175250184</v>
      </c>
    </row>
    <row r="791" spans="1:14" x14ac:dyDescent="0.35">
      <c r="A791">
        <f>'Profilo fotovoltaico'!B793*LCOH!$C$20</f>
        <v>0</v>
      </c>
      <c r="B791">
        <f>'Profilo eolico'!B793*LCOH!$C$21</f>
        <v>255.7</v>
      </c>
      <c r="C791">
        <f>$P$35*'Profilo fotovoltaico'!B793</f>
        <v>0</v>
      </c>
      <c r="D791">
        <f>$Q$37*'Profilo eolico'!B793</f>
        <v>1491.9161425268235</v>
      </c>
      <c r="E791">
        <f>$P$39*'Profilo fotovoltaico'!B793+'Approvvigionamento energia'!$Q$39*'Profilo eolico'!B793</f>
        <v>1118.9371068951175</v>
      </c>
      <c r="F791">
        <f>$P$41*'Profilo fotovoltaico'!B793+'Approvvigionamento energia'!$Q$41*'Profilo eolico'!B793</f>
        <v>745.95807126341174</v>
      </c>
      <c r="G791">
        <f>$P$43*'Profilo fotovoltaico'!B793+'Approvvigionamento energia'!$Q$43*'Profilo eolico'!B793</f>
        <v>372.97903563170587</v>
      </c>
      <c r="H791">
        <f t="shared" si="24"/>
        <v>1138.4335154826958</v>
      </c>
      <c r="I791">
        <f>IF(LCOH!$C$28=Menu!$A$1,'Approvvigionamento energia'!C791,0)+IF(LCOH!$C$28=Menu!$A$2,'Approvvigionamento energia'!D791,0)+IF(LCOH!$C$28=Menu!$A$3,'Approvvigionamento energia'!E791,0)+IF(LCOH!$C$28=Menu!$A$4,'Approvvigionamento energia'!F791,0)+IF(LCOH!$C$28=Menu!$A$5,'Approvvigionamento energia'!G791,0)+IF(LCOH!$C$28=Menu!$A$6,'Approvvigionamento energia'!H791,0)</f>
        <v>745.95807126341174</v>
      </c>
      <c r="J791">
        <f>'Approvvigionamento energia'!A791+'Approvvigionamento energia'!B791+'Approvvigionamento energia'!I791</f>
        <v>1001.6580712634118</v>
      </c>
      <c r="K791">
        <f>IF(MIN(LCOH!$C$18,J791)&gt;=$P$48*LCOH!$C$18, MIN(LCOH!$C$18,J791),0)</f>
        <v>1001.6580712634118</v>
      </c>
      <c r="L791">
        <f t="shared" si="25"/>
        <v>0</v>
      </c>
      <c r="M791">
        <f>K791/LCOH!$C$18</f>
        <v>0.66777204750894115</v>
      </c>
      <c r="N791">
        <f>K791/LCOH!$C$34</f>
        <v>19.299770159217953</v>
      </c>
    </row>
    <row r="792" spans="1:14" x14ac:dyDescent="0.35">
      <c r="A792">
        <f>'Profilo fotovoltaico'!B794*LCOH!$C$20</f>
        <v>0</v>
      </c>
      <c r="B792">
        <f>'Profilo eolico'!B794*LCOH!$C$21</f>
        <v>250.4</v>
      </c>
      <c r="C792">
        <f>$P$35*'Profilo fotovoltaico'!B794</f>
        <v>0</v>
      </c>
      <c r="D792">
        <f>$Q$37*'Profilo eolico'!B794</f>
        <v>1460.9925775859078</v>
      </c>
      <c r="E792">
        <f>$P$39*'Profilo fotovoltaico'!B794+'Approvvigionamento energia'!$Q$39*'Profilo eolico'!B794</f>
        <v>1095.7444331894308</v>
      </c>
      <c r="F792">
        <f>$P$41*'Profilo fotovoltaico'!B794+'Approvvigionamento energia'!$Q$41*'Profilo eolico'!B794</f>
        <v>730.49628879295392</v>
      </c>
      <c r="G792">
        <f>$P$43*'Profilo fotovoltaico'!B794+'Approvvigionamento energia'!$Q$43*'Profilo eolico'!B794</f>
        <v>365.24814439647696</v>
      </c>
      <c r="H792">
        <f t="shared" si="24"/>
        <v>1138.4335154826958</v>
      </c>
      <c r="I792">
        <f>IF(LCOH!$C$28=Menu!$A$1,'Approvvigionamento energia'!C792,0)+IF(LCOH!$C$28=Menu!$A$2,'Approvvigionamento energia'!D792,0)+IF(LCOH!$C$28=Menu!$A$3,'Approvvigionamento energia'!E792,0)+IF(LCOH!$C$28=Menu!$A$4,'Approvvigionamento energia'!F792,0)+IF(LCOH!$C$28=Menu!$A$5,'Approvvigionamento energia'!G792,0)+IF(LCOH!$C$28=Menu!$A$6,'Approvvigionamento energia'!H792,0)</f>
        <v>730.49628879295392</v>
      </c>
      <c r="J792">
        <f>'Approvvigionamento energia'!A792+'Approvvigionamento energia'!B792+'Approvvigionamento energia'!I792</f>
        <v>980.8962887929539</v>
      </c>
      <c r="K792">
        <f>IF(MIN(LCOH!$C$18,J792)&gt;=$P$48*LCOH!$C$18, MIN(LCOH!$C$18,J792),0)</f>
        <v>980.8962887929539</v>
      </c>
      <c r="L792">
        <f t="shared" si="25"/>
        <v>0</v>
      </c>
      <c r="M792">
        <f>K792/LCOH!$C$18</f>
        <v>0.65393085919530258</v>
      </c>
      <c r="N792">
        <f>K792/LCOH!$C$34</f>
        <v>18.899735814893138</v>
      </c>
    </row>
    <row r="793" spans="1:14" x14ac:dyDescent="0.35">
      <c r="A793">
        <f>'Profilo fotovoltaico'!B795*LCOH!$C$20</f>
        <v>0</v>
      </c>
      <c r="B793">
        <f>'Profilo eolico'!B795*LCOH!$C$21</f>
        <v>244.2</v>
      </c>
      <c r="C793">
        <f>$P$35*'Profilo fotovoltaico'!B795</f>
        <v>0</v>
      </c>
      <c r="D793">
        <f>$Q$37*'Profilo eolico'!B795</f>
        <v>1424.8178412399307</v>
      </c>
      <c r="E793">
        <f>$P$39*'Profilo fotovoltaico'!B795+'Approvvigionamento energia'!$Q$39*'Profilo eolico'!B795</f>
        <v>1068.6133809299481</v>
      </c>
      <c r="F793">
        <f>$P$41*'Profilo fotovoltaico'!B795+'Approvvigionamento energia'!$Q$41*'Profilo eolico'!B795</f>
        <v>712.40892061996533</v>
      </c>
      <c r="G793">
        <f>$P$43*'Profilo fotovoltaico'!B795+'Approvvigionamento energia'!$Q$43*'Profilo eolico'!B795</f>
        <v>356.20446030998266</v>
      </c>
      <c r="H793">
        <f t="shared" si="24"/>
        <v>1138.4335154826958</v>
      </c>
      <c r="I793">
        <f>IF(LCOH!$C$28=Menu!$A$1,'Approvvigionamento energia'!C793,0)+IF(LCOH!$C$28=Menu!$A$2,'Approvvigionamento energia'!D793,0)+IF(LCOH!$C$28=Menu!$A$3,'Approvvigionamento energia'!E793,0)+IF(LCOH!$C$28=Menu!$A$4,'Approvvigionamento energia'!F793,0)+IF(LCOH!$C$28=Menu!$A$5,'Approvvigionamento energia'!G793,0)+IF(LCOH!$C$28=Menu!$A$6,'Approvvigionamento energia'!H793,0)</f>
        <v>712.40892061996533</v>
      </c>
      <c r="J793">
        <f>'Approvvigionamento energia'!A793+'Approvvigionamento energia'!B793+'Approvvigionamento energia'!I793</f>
        <v>956.60892061996537</v>
      </c>
      <c r="K793">
        <f>IF(MIN(LCOH!$C$18,J793)&gt;=$P$48*LCOH!$C$18, MIN(LCOH!$C$18,J793),0)</f>
        <v>956.60892061996537</v>
      </c>
      <c r="L793">
        <f t="shared" si="25"/>
        <v>0</v>
      </c>
      <c r="M793">
        <f>K793/LCOH!$C$18</f>
        <v>0.63773928041331029</v>
      </c>
      <c r="N793">
        <f>K793/LCOH!$C$34</f>
        <v>18.43177111021128</v>
      </c>
    </row>
    <row r="794" spans="1:14" x14ac:dyDescent="0.35">
      <c r="A794">
        <f>'Profilo fotovoltaico'!B796*LCOH!$C$20</f>
        <v>0</v>
      </c>
      <c r="B794">
        <f>'Profilo eolico'!B796*LCOH!$C$21</f>
        <v>240.7</v>
      </c>
      <c r="C794">
        <f>$P$35*'Profilo fotovoltaico'!B796</f>
        <v>0</v>
      </c>
      <c r="D794">
        <f>$Q$37*'Profilo eolico'!B796</f>
        <v>1404.3966191091372</v>
      </c>
      <c r="E794">
        <f>$P$39*'Profilo fotovoltaico'!B796+'Approvvigionamento energia'!$Q$39*'Profilo eolico'!B796</f>
        <v>1053.297464331853</v>
      </c>
      <c r="F794">
        <f>$P$41*'Profilo fotovoltaico'!B796+'Approvvigionamento energia'!$Q$41*'Profilo eolico'!B796</f>
        <v>702.1983095545686</v>
      </c>
      <c r="G794">
        <f>$P$43*'Profilo fotovoltaico'!B796+'Approvvigionamento energia'!$Q$43*'Profilo eolico'!B796</f>
        <v>351.0991547772843</v>
      </c>
      <c r="H794">
        <f t="shared" si="24"/>
        <v>1138.4335154826958</v>
      </c>
      <c r="I794">
        <f>IF(LCOH!$C$28=Menu!$A$1,'Approvvigionamento energia'!C794,0)+IF(LCOH!$C$28=Menu!$A$2,'Approvvigionamento energia'!D794,0)+IF(LCOH!$C$28=Menu!$A$3,'Approvvigionamento energia'!E794,0)+IF(LCOH!$C$28=Menu!$A$4,'Approvvigionamento energia'!F794,0)+IF(LCOH!$C$28=Menu!$A$5,'Approvvigionamento energia'!G794,0)+IF(LCOH!$C$28=Menu!$A$6,'Approvvigionamento energia'!H794,0)</f>
        <v>702.1983095545686</v>
      </c>
      <c r="J794">
        <f>'Approvvigionamento energia'!A794+'Approvvigionamento energia'!B794+'Approvvigionamento energia'!I794</f>
        <v>942.89830955456864</v>
      </c>
      <c r="K794">
        <f>IF(MIN(LCOH!$C$18,J794)&gt;=$P$48*LCOH!$C$18, MIN(LCOH!$C$18,J794),0)</f>
        <v>942.89830955456864</v>
      </c>
      <c r="L794">
        <f t="shared" si="25"/>
        <v>0</v>
      </c>
      <c r="M794">
        <f>K794/LCOH!$C$18</f>
        <v>0.62859887303637907</v>
      </c>
      <c r="N794">
        <f>K794/LCOH!$C$34</f>
        <v>18.167597486600553</v>
      </c>
    </row>
    <row r="795" spans="1:14" x14ac:dyDescent="0.35">
      <c r="A795">
        <f>'Profilo fotovoltaico'!B797*LCOH!$C$20</f>
        <v>0</v>
      </c>
      <c r="B795">
        <f>'Profilo eolico'!B797*LCOH!$C$21</f>
        <v>239.8</v>
      </c>
      <c r="C795">
        <f>$P$35*'Profilo fotovoltaico'!B797</f>
        <v>0</v>
      </c>
      <c r="D795">
        <f>$Q$37*'Profilo eolico'!B797</f>
        <v>1399.1454477040763</v>
      </c>
      <c r="E795">
        <f>$P$39*'Profilo fotovoltaico'!B797+'Approvvigionamento energia'!$Q$39*'Profilo eolico'!B797</f>
        <v>1049.3590857780571</v>
      </c>
      <c r="F795">
        <f>$P$41*'Profilo fotovoltaico'!B797+'Approvvigionamento energia'!$Q$41*'Profilo eolico'!B797</f>
        <v>699.57272385203817</v>
      </c>
      <c r="G795">
        <f>$P$43*'Profilo fotovoltaico'!B797+'Approvvigionamento energia'!$Q$43*'Profilo eolico'!B797</f>
        <v>349.78636192601908</v>
      </c>
      <c r="H795">
        <f t="shared" si="24"/>
        <v>1138.4335154826958</v>
      </c>
      <c r="I795">
        <f>IF(LCOH!$C$28=Menu!$A$1,'Approvvigionamento energia'!C795,0)+IF(LCOH!$C$28=Menu!$A$2,'Approvvigionamento energia'!D795,0)+IF(LCOH!$C$28=Menu!$A$3,'Approvvigionamento energia'!E795,0)+IF(LCOH!$C$28=Menu!$A$4,'Approvvigionamento energia'!F795,0)+IF(LCOH!$C$28=Menu!$A$5,'Approvvigionamento energia'!G795,0)+IF(LCOH!$C$28=Menu!$A$6,'Approvvigionamento energia'!H795,0)</f>
        <v>699.57272385203817</v>
      </c>
      <c r="J795">
        <f>'Approvvigionamento energia'!A795+'Approvvigionamento energia'!B795+'Approvvigionamento energia'!I795</f>
        <v>939.37272385203823</v>
      </c>
      <c r="K795">
        <f>IF(MIN(LCOH!$C$18,J795)&gt;=$P$48*LCOH!$C$18, MIN(LCOH!$C$18,J795),0)</f>
        <v>939.37272385203823</v>
      </c>
      <c r="L795">
        <f t="shared" si="25"/>
        <v>0</v>
      </c>
      <c r="M795">
        <f>K795/LCOH!$C$18</f>
        <v>0.62624848256802546</v>
      </c>
      <c r="N795">
        <f>K795/LCOH!$C$34</f>
        <v>18.09966712624351</v>
      </c>
    </row>
    <row r="796" spans="1:14" x14ac:dyDescent="0.35">
      <c r="A796">
        <f>'Profilo fotovoltaico'!B798*LCOH!$C$20</f>
        <v>0</v>
      </c>
      <c r="B796">
        <f>'Profilo eolico'!B798*LCOH!$C$21</f>
        <v>243.10000000000002</v>
      </c>
      <c r="C796">
        <f>$P$35*'Profilo fotovoltaico'!B798</f>
        <v>0</v>
      </c>
      <c r="D796">
        <f>$Q$37*'Profilo eolico'!B798</f>
        <v>1418.3997428559671</v>
      </c>
      <c r="E796">
        <f>$P$39*'Profilo fotovoltaico'!B798+'Approvvigionamento energia'!$Q$39*'Profilo eolico'!B798</f>
        <v>1063.7998071419754</v>
      </c>
      <c r="F796">
        <f>$P$41*'Profilo fotovoltaico'!B798+'Approvvigionamento energia'!$Q$41*'Profilo eolico'!B798</f>
        <v>709.19987142798357</v>
      </c>
      <c r="G796">
        <f>$P$43*'Profilo fotovoltaico'!B798+'Approvvigionamento energia'!$Q$43*'Profilo eolico'!B798</f>
        <v>354.59993571399178</v>
      </c>
      <c r="H796">
        <f t="shared" si="24"/>
        <v>1138.4335154826958</v>
      </c>
      <c r="I796">
        <f>IF(LCOH!$C$28=Menu!$A$1,'Approvvigionamento energia'!C796,0)+IF(LCOH!$C$28=Menu!$A$2,'Approvvigionamento energia'!D796,0)+IF(LCOH!$C$28=Menu!$A$3,'Approvvigionamento energia'!E796,0)+IF(LCOH!$C$28=Menu!$A$4,'Approvvigionamento energia'!F796,0)+IF(LCOH!$C$28=Menu!$A$5,'Approvvigionamento energia'!G796,0)+IF(LCOH!$C$28=Menu!$A$6,'Approvvigionamento energia'!H796,0)</f>
        <v>709.19987142798357</v>
      </c>
      <c r="J796">
        <f>'Approvvigionamento energia'!A796+'Approvvigionamento energia'!B796+'Approvvigionamento energia'!I796</f>
        <v>952.29987142798359</v>
      </c>
      <c r="K796">
        <f>IF(MIN(LCOH!$C$18,J796)&gt;=$P$48*LCOH!$C$18, MIN(LCOH!$C$18,J796),0)</f>
        <v>952.29987142798359</v>
      </c>
      <c r="L796">
        <f t="shared" si="25"/>
        <v>0</v>
      </c>
      <c r="M796">
        <f>K796/LCOH!$C$18</f>
        <v>0.63486658095198911</v>
      </c>
      <c r="N796">
        <f>K796/LCOH!$C$34</f>
        <v>18.348745114219337</v>
      </c>
    </row>
    <row r="797" spans="1:14" x14ac:dyDescent="0.35">
      <c r="A797">
        <f>'Profilo fotovoltaico'!B799*LCOH!$C$20</f>
        <v>0</v>
      </c>
      <c r="B797">
        <f>'Profilo eolico'!B799*LCOH!$C$21</f>
        <v>244.4</v>
      </c>
      <c r="C797">
        <f>$P$35*'Profilo fotovoltaico'!B799</f>
        <v>0</v>
      </c>
      <c r="D797">
        <f>$Q$37*'Profilo eolico'!B799</f>
        <v>1425.9847682188333</v>
      </c>
      <c r="E797">
        <f>$P$39*'Profilo fotovoltaico'!B799+'Approvvigionamento energia'!$Q$39*'Profilo eolico'!B799</f>
        <v>1069.4885761641249</v>
      </c>
      <c r="F797">
        <f>$P$41*'Profilo fotovoltaico'!B799+'Approvvigionamento energia'!$Q$41*'Profilo eolico'!B799</f>
        <v>712.99238410941666</v>
      </c>
      <c r="G797">
        <f>$P$43*'Profilo fotovoltaico'!B799+'Approvvigionamento energia'!$Q$43*'Profilo eolico'!B799</f>
        <v>356.49619205470833</v>
      </c>
      <c r="H797">
        <f t="shared" si="24"/>
        <v>1138.4335154826958</v>
      </c>
      <c r="I797">
        <f>IF(LCOH!$C$28=Menu!$A$1,'Approvvigionamento energia'!C797,0)+IF(LCOH!$C$28=Menu!$A$2,'Approvvigionamento energia'!D797,0)+IF(LCOH!$C$28=Menu!$A$3,'Approvvigionamento energia'!E797,0)+IF(LCOH!$C$28=Menu!$A$4,'Approvvigionamento energia'!F797,0)+IF(LCOH!$C$28=Menu!$A$5,'Approvvigionamento energia'!G797,0)+IF(LCOH!$C$28=Menu!$A$6,'Approvvigionamento energia'!H797,0)</f>
        <v>712.99238410941666</v>
      </c>
      <c r="J797">
        <f>'Approvvigionamento energia'!A797+'Approvvigionamento energia'!B797+'Approvvigionamento energia'!I797</f>
        <v>957.39238410941664</v>
      </c>
      <c r="K797">
        <f>IF(MIN(LCOH!$C$18,J797)&gt;=$P$48*LCOH!$C$18, MIN(LCOH!$C$18,J797),0)</f>
        <v>957.39238410941664</v>
      </c>
      <c r="L797">
        <f t="shared" si="25"/>
        <v>0</v>
      </c>
      <c r="M797">
        <f>K797/LCOH!$C$18</f>
        <v>0.63826158940627775</v>
      </c>
      <c r="N797">
        <f>K797/LCOH!$C$34</f>
        <v>18.446866745846179</v>
      </c>
    </row>
    <row r="798" spans="1:14" x14ac:dyDescent="0.35">
      <c r="A798">
        <f>'Profilo fotovoltaico'!B800*LCOH!$C$20</f>
        <v>0</v>
      </c>
      <c r="B798">
        <f>'Profilo eolico'!B800*LCOH!$C$21</f>
        <v>232</v>
      </c>
      <c r="C798">
        <f>$P$35*'Profilo fotovoltaico'!B800</f>
        <v>0</v>
      </c>
      <c r="D798">
        <f>$Q$37*'Profilo eolico'!B800</f>
        <v>1353.6352955268794</v>
      </c>
      <c r="E798">
        <f>$P$39*'Profilo fotovoltaico'!B800+'Approvvigionamento energia'!$Q$39*'Profilo eolico'!B800</f>
        <v>1015.2264716451594</v>
      </c>
      <c r="F798">
        <f>$P$41*'Profilo fotovoltaico'!B800+'Approvvigionamento energia'!$Q$41*'Profilo eolico'!B800</f>
        <v>676.81764776343971</v>
      </c>
      <c r="G798">
        <f>$P$43*'Profilo fotovoltaico'!B800+'Approvvigionamento energia'!$Q$43*'Profilo eolico'!B800</f>
        <v>338.40882388171985</v>
      </c>
      <c r="H798">
        <f t="shared" si="24"/>
        <v>1138.4335154826958</v>
      </c>
      <c r="I798">
        <f>IF(LCOH!$C$28=Menu!$A$1,'Approvvigionamento energia'!C798,0)+IF(LCOH!$C$28=Menu!$A$2,'Approvvigionamento energia'!D798,0)+IF(LCOH!$C$28=Menu!$A$3,'Approvvigionamento energia'!E798,0)+IF(LCOH!$C$28=Menu!$A$4,'Approvvigionamento energia'!F798,0)+IF(LCOH!$C$28=Menu!$A$5,'Approvvigionamento energia'!G798,0)+IF(LCOH!$C$28=Menu!$A$6,'Approvvigionamento energia'!H798,0)</f>
        <v>676.81764776343971</v>
      </c>
      <c r="J798">
        <f>'Approvvigionamento energia'!A798+'Approvvigionamento energia'!B798+'Approvvigionamento energia'!I798</f>
        <v>908.81764776343971</v>
      </c>
      <c r="K798">
        <f>IF(MIN(LCOH!$C$18,J798)&gt;=$P$48*LCOH!$C$18, MIN(LCOH!$C$18,J798),0)</f>
        <v>908.81764776343971</v>
      </c>
      <c r="L798">
        <f t="shared" si="25"/>
        <v>0</v>
      </c>
      <c r="M798">
        <f>K798/LCOH!$C$18</f>
        <v>0.60587843184229317</v>
      </c>
      <c r="N798">
        <f>K798/LCOH!$C$34</f>
        <v>17.51093733648246</v>
      </c>
    </row>
    <row r="799" spans="1:14" x14ac:dyDescent="0.35">
      <c r="A799">
        <f>'Profilo fotovoltaico'!B801*LCOH!$C$20</f>
        <v>0</v>
      </c>
      <c r="B799">
        <f>'Profilo eolico'!B801*LCOH!$C$21</f>
        <v>224.39999999999998</v>
      </c>
      <c r="C799">
        <f>$P$35*'Profilo fotovoltaico'!B801</f>
        <v>0</v>
      </c>
      <c r="D799">
        <f>$Q$37*'Profilo eolico'!B801</f>
        <v>1309.2920703285849</v>
      </c>
      <c r="E799">
        <f>$P$39*'Profilo fotovoltaico'!B801+'Approvvigionamento energia'!$Q$39*'Profilo eolico'!B801</f>
        <v>981.96905274643871</v>
      </c>
      <c r="F799">
        <f>$P$41*'Profilo fotovoltaico'!B801+'Approvvigionamento energia'!$Q$41*'Profilo eolico'!B801</f>
        <v>654.64603516429247</v>
      </c>
      <c r="G799">
        <f>$P$43*'Profilo fotovoltaico'!B801+'Approvvigionamento energia'!$Q$43*'Profilo eolico'!B801</f>
        <v>327.32301758214624</v>
      </c>
      <c r="H799">
        <f t="shared" si="24"/>
        <v>1138.4335154826958</v>
      </c>
      <c r="I799">
        <f>IF(LCOH!$C$28=Menu!$A$1,'Approvvigionamento energia'!C799,0)+IF(LCOH!$C$28=Menu!$A$2,'Approvvigionamento energia'!D799,0)+IF(LCOH!$C$28=Menu!$A$3,'Approvvigionamento energia'!E799,0)+IF(LCOH!$C$28=Menu!$A$4,'Approvvigionamento energia'!F799,0)+IF(LCOH!$C$28=Menu!$A$5,'Approvvigionamento energia'!G799,0)+IF(LCOH!$C$28=Menu!$A$6,'Approvvigionamento energia'!H799,0)</f>
        <v>654.64603516429247</v>
      </c>
      <c r="J799">
        <f>'Approvvigionamento energia'!A799+'Approvvigionamento energia'!B799+'Approvvigionamento energia'!I799</f>
        <v>879.04603516429245</v>
      </c>
      <c r="K799">
        <f>IF(MIN(LCOH!$C$18,J799)&gt;=$P$48*LCOH!$C$18, MIN(LCOH!$C$18,J799),0)</f>
        <v>879.04603516429245</v>
      </c>
      <c r="L799">
        <f t="shared" si="25"/>
        <v>0</v>
      </c>
      <c r="M799">
        <f>K799/LCOH!$C$18</f>
        <v>0.58603069010952835</v>
      </c>
      <c r="N799">
        <f>K799/LCOH!$C$34</f>
        <v>16.93730318235631</v>
      </c>
    </row>
    <row r="800" spans="1:14" x14ac:dyDescent="0.35">
      <c r="A800">
        <f>'Profilo fotovoltaico'!B802*LCOH!$C$20</f>
        <v>19</v>
      </c>
      <c r="B800">
        <f>'Profilo eolico'!B802*LCOH!$C$21</f>
        <v>214.2</v>
      </c>
      <c r="C800">
        <f>$P$35*'Profilo fotovoltaico'!B802</f>
        <v>139.73763156481922</v>
      </c>
      <c r="D800">
        <f>$Q$37*'Profilo eolico'!B802</f>
        <v>1249.7787944045585</v>
      </c>
      <c r="E800">
        <f>$P$39*'Profilo fotovoltaico'!B802+'Approvvigionamento energia'!$Q$39*'Profilo eolico'!B802</f>
        <v>972.26850369462363</v>
      </c>
      <c r="F800">
        <f>$P$41*'Profilo fotovoltaico'!B802+'Approvvigionamento energia'!$Q$41*'Profilo eolico'!B802</f>
        <v>694.75821298468884</v>
      </c>
      <c r="G800">
        <f>$P$43*'Profilo fotovoltaico'!B802+'Approvvigionamento energia'!$Q$43*'Profilo eolico'!B802</f>
        <v>417.24792227475405</v>
      </c>
      <c r="H800">
        <f t="shared" si="24"/>
        <v>1138.4335154826958</v>
      </c>
      <c r="I800">
        <f>IF(LCOH!$C$28=Menu!$A$1,'Approvvigionamento energia'!C800,0)+IF(LCOH!$C$28=Menu!$A$2,'Approvvigionamento energia'!D800,0)+IF(LCOH!$C$28=Menu!$A$3,'Approvvigionamento energia'!E800,0)+IF(LCOH!$C$28=Menu!$A$4,'Approvvigionamento energia'!F800,0)+IF(LCOH!$C$28=Menu!$A$5,'Approvvigionamento energia'!G800,0)+IF(LCOH!$C$28=Menu!$A$6,'Approvvigionamento energia'!H800,0)</f>
        <v>694.75821298468884</v>
      </c>
      <c r="J800">
        <f>'Approvvigionamento energia'!A800+'Approvvigionamento energia'!B800+'Approvvigionamento energia'!I800</f>
        <v>927.95821298468877</v>
      </c>
      <c r="K800">
        <f>IF(MIN(LCOH!$C$18,J800)&gt;=$P$48*LCOH!$C$18, MIN(LCOH!$C$18,J800),0)</f>
        <v>927.95821298468877</v>
      </c>
      <c r="L800">
        <f t="shared" si="25"/>
        <v>0</v>
      </c>
      <c r="M800">
        <f>K800/LCOH!$C$18</f>
        <v>0.61863880865645915</v>
      </c>
      <c r="N800">
        <f>K800/LCOH!$C$34</f>
        <v>17.879734354232923</v>
      </c>
    </row>
    <row r="801" spans="1:14" x14ac:dyDescent="0.35">
      <c r="A801">
        <f>'Profilo fotovoltaico'!B803*LCOH!$C$20</f>
        <v>83</v>
      </c>
      <c r="B801">
        <f>'Profilo eolico'!B803*LCOH!$C$21</f>
        <v>230.8</v>
      </c>
      <c r="C801">
        <f>$P$35*'Profilo fotovoltaico'!B803</f>
        <v>610.43281157263141</v>
      </c>
      <c r="D801">
        <f>$Q$37*'Profilo eolico'!B803</f>
        <v>1346.6337336534646</v>
      </c>
      <c r="E801">
        <f>$P$39*'Profilo fotovoltaico'!B803+'Approvvigionamento energia'!$Q$39*'Profilo eolico'!B803</f>
        <v>1162.583503133256</v>
      </c>
      <c r="F801">
        <f>$P$41*'Profilo fotovoltaico'!B803+'Approvvigionamento energia'!$Q$41*'Profilo eolico'!B803</f>
        <v>978.53327261304798</v>
      </c>
      <c r="G801">
        <f>$P$43*'Profilo fotovoltaico'!B803+'Approvvigionamento energia'!$Q$43*'Profilo eolico'!B803</f>
        <v>794.4830420928397</v>
      </c>
      <c r="H801">
        <f t="shared" si="24"/>
        <v>1138.4335154826958</v>
      </c>
      <c r="I801">
        <f>IF(LCOH!$C$28=Menu!$A$1,'Approvvigionamento energia'!C801,0)+IF(LCOH!$C$28=Menu!$A$2,'Approvvigionamento energia'!D801,0)+IF(LCOH!$C$28=Menu!$A$3,'Approvvigionamento energia'!E801,0)+IF(LCOH!$C$28=Menu!$A$4,'Approvvigionamento energia'!F801,0)+IF(LCOH!$C$28=Menu!$A$5,'Approvvigionamento energia'!G801,0)+IF(LCOH!$C$28=Menu!$A$6,'Approvvigionamento energia'!H801,0)</f>
        <v>978.53327261304798</v>
      </c>
      <c r="J801">
        <f>'Approvvigionamento energia'!A801+'Approvvigionamento energia'!B801+'Approvvigionamento energia'!I801</f>
        <v>1292.3332726130479</v>
      </c>
      <c r="K801">
        <f>IF(MIN(LCOH!$C$18,J801)&gt;=$P$48*LCOH!$C$18, MIN(LCOH!$C$18,J801),0)</f>
        <v>1292.3332726130479</v>
      </c>
      <c r="L801">
        <f t="shared" si="25"/>
        <v>0</v>
      </c>
      <c r="M801">
        <f>K801/LCOH!$C$18</f>
        <v>0.86155551507536532</v>
      </c>
      <c r="N801">
        <f>K801/LCOH!$C$34</f>
        <v>24.900448412582811</v>
      </c>
    </row>
    <row r="802" spans="1:14" x14ac:dyDescent="0.35">
      <c r="A802">
        <f>'Profilo fotovoltaico'!B804*LCOH!$C$20</f>
        <v>168</v>
      </c>
      <c r="B802">
        <f>'Profilo eolico'!B804*LCOH!$C$21</f>
        <v>277.3</v>
      </c>
      <c r="C802">
        <f>$P$35*'Profilo fotovoltaico'!B804</f>
        <v>1235.5748475205071</v>
      </c>
      <c r="D802">
        <f>$Q$37*'Profilo eolico'!B804</f>
        <v>1617.9442562482916</v>
      </c>
      <c r="E802">
        <f>$P$39*'Profilo fotovoltaico'!B804+'Approvvigionamento energia'!$Q$39*'Profilo eolico'!B804</f>
        <v>1522.3519040663455</v>
      </c>
      <c r="F802">
        <f>$P$41*'Profilo fotovoltaico'!B804+'Approvvigionamento energia'!$Q$41*'Profilo eolico'!B804</f>
        <v>1426.7595518843993</v>
      </c>
      <c r="G802">
        <f>$P$43*'Profilo fotovoltaico'!B804+'Approvvigionamento energia'!$Q$43*'Profilo eolico'!B804</f>
        <v>1331.1671997024532</v>
      </c>
      <c r="H802">
        <f t="shared" si="24"/>
        <v>1138.4335154826958</v>
      </c>
      <c r="I802">
        <f>IF(LCOH!$C$28=Menu!$A$1,'Approvvigionamento energia'!C802,0)+IF(LCOH!$C$28=Menu!$A$2,'Approvvigionamento energia'!D802,0)+IF(LCOH!$C$28=Menu!$A$3,'Approvvigionamento energia'!E802,0)+IF(LCOH!$C$28=Menu!$A$4,'Approvvigionamento energia'!F802,0)+IF(LCOH!$C$28=Menu!$A$5,'Approvvigionamento energia'!G802,0)+IF(LCOH!$C$28=Menu!$A$6,'Approvvigionamento energia'!H802,0)</f>
        <v>1426.7595518843993</v>
      </c>
      <c r="J802">
        <f>'Approvvigionamento energia'!A802+'Approvvigionamento energia'!B802+'Approvvigionamento energia'!I802</f>
        <v>1872.0595518843993</v>
      </c>
      <c r="K802">
        <f>IF(MIN(LCOH!$C$18,J802)&gt;=$P$48*LCOH!$C$18, MIN(LCOH!$C$18,J802),0)</f>
        <v>1500</v>
      </c>
      <c r="L802">
        <f t="shared" si="25"/>
        <v>372.0595518843993</v>
      </c>
      <c r="M802">
        <f>K802/LCOH!$C$18</f>
        <v>1</v>
      </c>
      <c r="N802">
        <f>K802/LCOH!$C$34</f>
        <v>28.901734104046245</v>
      </c>
    </row>
    <row r="803" spans="1:14" x14ac:dyDescent="0.35">
      <c r="A803">
        <f>'Profilo fotovoltaico'!B805*LCOH!$C$20</f>
        <v>246</v>
      </c>
      <c r="B803">
        <f>'Profilo eolico'!B805*LCOH!$C$21</f>
        <v>309.90000000000003</v>
      </c>
      <c r="C803">
        <f>$P$35*'Profilo fotovoltaico'!B805</f>
        <v>1809.2345981550279</v>
      </c>
      <c r="D803">
        <f>$Q$37*'Profilo eolico'!B805</f>
        <v>1808.1533538093961</v>
      </c>
      <c r="E803">
        <f>$P$39*'Profilo fotovoltaico'!B805+'Approvvigionamento energia'!$Q$39*'Profilo eolico'!B805</f>
        <v>1808.423664895804</v>
      </c>
      <c r="F803">
        <f>$P$41*'Profilo fotovoltaico'!B805+'Approvvigionamento energia'!$Q$41*'Profilo eolico'!B805</f>
        <v>1808.6939759822121</v>
      </c>
      <c r="G803">
        <f>$P$43*'Profilo fotovoltaico'!B805+'Approvvigionamento energia'!$Q$43*'Profilo eolico'!B805</f>
        <v>1808.96428706862</v>
      </c>
      <c r="H803">
        <f t="shared" si="24"/>
        <v>1138.4335154826958</v>
      </c>
      <c r="I803">
        <f>IF(LCOH!$C$28=Menu!$A$1,'Approvvigionamento energia'!C803,0)+IF(LCOH!$C$28=Menu!$A$2,'Approvvigionamento energia'!D803,0)+IF(LCOH!$C$28=Menu!$A$3,'Approvvigionamento energia'!E803,0)+IF(LCOH!$C$28=Menu!$A$4,'Approvvigionamento energia'!F803,0)+IF(LCOH!$C$28=Menu!$A$5,'Approvvigionamento energia'!G803,0)+IF(LCOH!$C$28=Menu!$A$6,'Approvvigionamento energia'!H803,0)</f>
        <v>1808.6939759822121</v>
      </c>
      <c r="J803">
        <f>'Approvvigionamento energia'!A803+'Approvvigionamento energia'!B803+'Approvvigionamento energia'!I803</f>
        <v>2364.5939759822122</v>
      </c>
      <c r="K803">
        <f>IF(MIN(LCOH!$C$18,J803)&gt;=$P$48*LCOH!$C$18, MIN(LCOH!$C$18,J803),0)</f>
        <v>1500</v>
      </c>
      <c r="L803">
        <f t="shared" si="25"/>
        <v>864.59397598221221</v>
      </c>
      <c r="M803">
        <f>K803/LCOH!$C$18</f>
        <v>1</v>
      </c>
      <c r="N803">
        <f>K803/LCOH!$C$34</f>
        <v>28.901734104046245</v>
      </c>
    </row>
    <row r="804" spans="1:14" x14ac:dyDescent="0.35">
      <c r="A804">
        <f>'Profilo fotovoltaico'!B806*LCOH!$C$20</f>
        <v>296</v>
      </c>
      <c r="B804">
        <f>'Profilo eolico'!B806*LCOH!$C$21</f>
        <v>350.5</v>
      </c>
      <c r="C804">
        <f>$P$35*'Profilo fotovoltaico'!B806</f>
        <v>2176.9652075361309</v>
      </c>
      <c r="D804">
        <f>$Q$37*'Profilo eolico'!B806</f>
        <v>2045.0395305265999</v>
      </c>
      <c r="E804">
        <f>$P$39*'Profilo fotovoltaico'!B806+'Approvvigionamento energia'!$Q$39*'Profilo eolico'!B806</f>
        <v>2078.0209497789829</v>
      </c>
      <c r="F804">
        <f>$P$41*'Profilo fotovoltaico'!B806+'Approvvigionamento energia'!$Q$41*'Profilo eolico'!B806</f>
        <v>2111.0023690313656</v>
      </c>
      <c r="G804">
        <f>$P$43*'Profilo fotovoltaico'!B806+'Approvvigionamento energia'!$Q$43*'Profilo eolico'!B806</f>
        <v>2143.9837882837483</v>
      </c>
      <c r="H804">
        <f t="shared" si="24"/>
        <v>1138.4335154826958</v>
      </c>
      <c r="I804">
        <f>IF(LCOH!$C$28=Menu!$A$1,'Approvvigionamento energia'!C804,0)+IF(LCOH!$C$28=Menu!$A$2,'Approvvigionamento energia'!D804,0)+IF(LCOH!$C$28=Menu!$A$3,'Approvvigionamento energia'!E804,0)+IF(LCOH!$C$28=Menu!$A$4,'Approvvigionamento energia'!F804,0)+IF(LCOH!$C$28=Menu!$A$5,'Approvvigionamento energia'!G804,0)+IF(LCOH!$C$28=Menu!$A$6,'Approvvigionamento energia'!H804,0)</f>
        <v>2111.0023690313656</v>
      </c>
      <c r="J804">
        <f>'Approvvigionamento energia'!A804+'Approvvigionamento energia'!B804+'Approvvigionamento energia'!I804</f>
        <v>2757.5023690313656</v>
      </c>
      <c r="K804">
        <f>IF(MIN(LCOH!$C$18,J804)&gt;=$P$48*LCOH!$C$18, MIN(LCOH!$C$18,J804),0)</f>
        <v>1500</v>
      </c>
      <c r="L804">
        <f t="shared" si="25"/>
        <v>1257.5023690313656</v>
      </c>
      <c r="M804">
        <f>K804/LCOH!$C$18</f>
        <v>1</v>
      </c>
      <c r="N804">
        <f>K804/LCOH!$C$34</f>
        <v>28.901734104046245</v>
      </c>
    </row>
    <row r="805" spans="1:14" x14ac:dyDescent="0.35">
      <c r="A805">
        <f>'Profilo fotovoltaico'!B807*LCOH!$C$20</f>
        <v>321</v>
      </c>
      <c r="B805">
        <f>'Profilo eolico'!B807*LCOH!$C$21</f>
        <v>394.3</v>
      </c>
      <c r="C805">
        <f>$P$35*'Profilo fotovoltaico'!B807</f>
        <v>2360.8305122266829</v>
      </c>
      <c r="D805">
        <f>$Q$37*'Profilo eolico'!B807</f>
        <v>2300.5965389062435</v>
      </c>
      <c r="E805">
        <f>$P$39*'Profilo fotovoltaico'!B807+'Approvvigionamento energia'!$Q$39*'Profilo eolico'!B807</f>
        <v>2315.6550322363532</v>
      </c>
      <c r="F805">
        <f>$P$41*'Profilo fotovoltaico'!B807+'Approvvigionamento energia'!$Q$41*'Profilo eolico'!B807</f>
        <v>2330.7135255664634</v>
      </c>
      <c r="G805">
        <f>$P$43*'Profilo fotovoltaico'!B807+'Approvvigionamento energia'!$Q$43*'Profilo eolico'!B807</f>
        <v>2345.7720188965732</v>
      </c>
      <c r="H805">
        <f t="shared" si="24"/>
        <v>1138.4335154826958</v>
      </c>
      <c r="I805">
        <f>IF(LCOH!$C$28=Menu!$A$1,'Approvvigionamento energia'!C805,0)+IF(LCOH!$C$28=Menu!$A$2,'Approvvigionamento energia'!D805,0)+IF(LCOH!$C$28=Menu!$A$3,'Approvvigionamento energia'!E805,0)+IF(LCOH!$C$28=Menu!$A$4,'Approvvigionamento energia'!F805,0)+IF(LCOH!$C$28=Menu!$A$5,'Approvvigionamento energia'!G805,0)+IF(LCOH!$C$28=Menu!$A$6,'Approvvigionamento energia'!H805,0)</f>
        <v>2330.7135255664634</v>
      </c>
      <c r="J805">
        <f>'Approvvigionamento energia'!A805+'Approvvigionamento energia'!B805+'Approvvigionamento energia'!I805</f>
        <v>3046.0135255664636</v>
      </c>
      <c r="K805">
        <f>IF(MIN(LCOH!$C$18,J805)&gt;=$P$48*LCOH!$C$18, MIN(LCOH!$C$18,J805),0)</f>
        <v>1500</v>
      </c>
      <c r="L805">
        <f t="shared" si="25"/>
        <v>1546.0135255664636</v>
      </c>
      <c r="M805">
        <f>K805/LCOH!$C$18</f>
        <v>1</v>
      </c>
      <c r="N805">
        <f>K805/LCOH!$C$34</f>
        <v>28.901734104046245</v>
      </c>
    </row>
    <row r="806" spans="1:14" x14ac:dyDescent="0.35">
      <c r="A806">
        <f>'Profilo fotovoltaico'!B808*LCOH!$C$20</f>
        <v>303</v>
      </c>
      <c r="B806">
        <f>'Profilo eolico'!B808*LCOH!$C$21</f>
        <v>425.59999999999997</v>
      </c>
      <c r="C806">
        <f>$P$35*'Profilo fotovoltaico'!B808</f>
        <v>2228.4474928494856</v>
      </c>
      <c r="D806">
        <f>$Q$37*'Profilo eolico'!B808</f>
        <v>2483.220611104482</v>
      </c>
      <c r="E806">
        <f>$P$39*'Profilo fotovoltaico'!B808+'Approvvigionamento energia'!$Q$39*'Profilo eolico'!B808</f>
        <v>2419.527331540733</v>
      </c>
      <c r="F806">
        <f>$P$41*'Profilo fotovoltaico'!B808+'Approvvigionamento energia'!$Q$41*'Profilo eolico'!B808</f>
        <v>2355.8340519769836</v>
      </c>
      <c r="G806">
        <f>$P$43*'Profilo fotovoltaico'!B808+'Approvvigionamento energia'!$Q$43*'Profilo eolico'!B808</f>
        <v>2292.140772413235</v>
      </c>
      <c r="H806">
        <f t="shared" si="24"/>
        <v>1138.4335154826958</v>
      </c>
      <c r="I806">
        <f>IF(LCOH!$C$28=Menu!$A$1,'Approvvigionamento energia'!C806,0)+IF(LCOH!$C$28=Menu!$A$2,'Approvvigionamento energia'!D806,0)+IF(LCOH!$C$28=Menu!$A$3,'Approvvigionamento energia'!E806,0)+IF(LCOH!$C$28=Menu!$A$4,'Approvvigionamento energia'!F806,0)+IF(LCOH!$C$28=Menu!$A$5,'Approvvigionamento energia'!G806,0)+IF(LCOH!$C$28=Menu!$A$6,'Approvvigionamento energia'!H806,0)</f>
        <v>2355.8340519769836</v>
      </c>
      <c r="J806">
        <f>'Approvvigionamento energia'!A806+'Approvvigionamento energia'!B806+'Approvvigionamento energia'!I806</f>
        <v>3084.4340519769835</v>
      </c>
      <c r="K806">
        <f>IF(MIN(LCOH!$C$18,J806)&gt;=$P$48*LCOH!$C$18, MIN(LCOH!$C$18,J806),0)</f>
        <v>1500</v>
      </c>
      <c r="L806">
        <f t="shared" si="25"/>
        <v>1584.4340519769835</v>
      </c>
      <c r="M806">
        <f>K806/LCOH!$C$18</f>
        <v>1</v>
      </c>
      <c r="N806">
        <f>K806/LCOH!$C$34</f>
        <v>28.901734104046245</v>
      </c>
    </row>
    <row r="807" spans="1:14" x14ac:dyDescent="0.35">
      <c r="A807">
        <f>'Profilo fotovoltaico'!B809*LCOH!$C$20</f>
        <v>247</v>
      </c>
      <c r="B807">
        <f>'Profilo eolico'!B809*LCOH!$C$21</f>
        <v>443.6</v>
      </c>
      <c r="C807">
        <f>$P$35*'Profilo fotovoltaico'!B809</f>
        <v>1816.5892103426499</v>
      </c>
      <c r="D807">
        <f>$Q$37*'Profilo eolico'!B809</f>
        <v>2588.2440392057056</v>
      </c>
      <c r="E807">
        <f>$P$39*'Profilo fotovoltaico'!B809+'Approvvigionamento energia'!$Q$39*'Profilo eolico'!B809</f>
        <v>2395.3303319899414</v>
      </c>
      <c r="F807">
        <f>$P$41*'Profilo fotovoltaico'!B809+'Approvvigionamento energia'!$Q$41*'Profilo eolico'!B809</f>
        <v>2202.4166247741778</v>
      </c>
      <c r="G807">
        <f>$P$43*'Profilo fotovoltaico'!B809+'Approvvigionamento energia'!$Q$43*'Profilo eolico'!B809</f>
        <v>2009.5029175584141</v>
      </c>
      <c r="H807">
        <f t="shared" si="24"/>
        <v>1138.4335154826958</v>
      </c>
      <c r="I807">
        <f>IF(LCOH!$C$28=Menu!$A$1,'Approvvigionamento energia'!C807,0)+IF(LCOH!$C$28=Menu!$A$2,'Approvvigionamento energia'!D807,0)+IF(LCOH!$C$28=Menu!$A$3,'Approvvigionamento energia'!E807,0)+IF(LCOH!$C$28=Menu!$A$4,'Approvvigionamento energia'!F807,0)+IF(LCOH!$C$28=Menu!$A$5,'Approvvigionamento energia'!G807,0)+IF(LCOH!$C$28=Menu!$A$6,'Approvvigionamento energia'!H807,0)</f>
        <v>2202.4166247741778</v>
      </c>
      <c r="J807">
        <f>'Approvvigionamento energia'!A807+'Approvvigionamento energia'!B807+'Approvvigionamento energia'!I807</f>
        <v>2893.0166247741777</v>
      </c>
      <c r="K807">
        <f>IF(MIN(LCOH!$C$18,J807)&gt;=$P$48*LCOH!$C$18, MIN(LCOH!$C$18,J807),0)</f>
        <v>1500</v>
      </c>
      <c r="L807">
        <f t="shared" si="25"/>
        <v>1393.0166247741777</v>
      </c>
      <c r="M807">
        <f>K807/LCOH!$C$18</f>
        <v>1</v>
      </c>
      <c r="N807">
        <f>K807/LCOH!$C$34</f>
        <v>28.901734104046245</v>
      </c>
    </row>
    <row r="808" spans="1:14" x14ac:dyDescent="0.35">
      <c r="A808">
        <f>'Profilo fotovoltaico'!B810*LCOH!$C$20</f>
        <v>153</v>
      </c>
      <c r="B808">
        <f>'Profilo eolico'!B810*LCOH!$C$21</f>
        <v>441.40000000000003</v>
      </c>
      <c r="C808">
        <f>$P$35*'Profilo fotovoltaico'!B810</f>
        <v>1125.2556647061758</v>
      </c>
      <c r="D808">
        <f>$Q$37*'Profilo eolico'!B810</f>
        <v>2575.4078424377781</v>
      </c>
      <c r="E808">
        <f>$P$39*'Profilo fotovoltaico'!B810+'Approvvigionamento energia'!$Q$39*'Profilo eolico'!B810</f>
        <v>2212.8697980048778</v>
      </c>
      <c r="F808">
        <f>$P$41*'Profilo fotovoltaico'!B810+'Approvvigionamento energia'!$Q$41*'Profilo eolico'!B810</f>
        <v>1850.3317535719771</v>
      </c>
      <c r="G808">
        <f>$P$43*'Profilo fotovoltaico'!B810+'Approvvigionamento energia'!$Q$43*'Profilo eolico'!B810</f>
        <v>1487.7937091390763</v>
      </c>
      <c r="H808">
        <f t="shared" si="24"/>
        <v>1138.4335154826958</v>
      </c>
      <c r="I808">
        <f>IF(LCOH!$C$28=Menu!$A$1,'Approvvigionamento energia'!C808,0)+IF(LCOH!$C$28=Menu!$A$2,'Approvvigionamento energia'!D808,0)+IF(LCOH!$C$28=Menu!$A$3,'Approvvigionamento energia'!E808,0)+IF(LCOH!$C$28=Menu!$A$4,'Approvvigionamento energia'!F808,0)+IF(LCOH!$C$28=Menu!$A$5,'Approvvigionamento energia'!G808,0)+IF(LCOH!$C$28=Menu!$A$6,'Approvvigionamento energia'!H808,0)</f>
        <v>1850.3317535719771</v>
      </c>
      <c r="J808">
        <f>'Approvvigionamento energia'!A808+'Approvvigionamento energia'!B808+'Approvvigionamento energia'!I808</f>
        <v>2444.7317535719772</v>
      </c>
      <c r="K808">
        <f>IF(MIN(LCOH!$C$18,J808)&gt;=$P$48*LCOH!$C$18, MIN(LCOH!$C$18,J808),0)</f>
        <v>1500</v>
      </c>
      <c r="L808">
        <f t="shared" si="25"/>
        <v>944.73175357197715</v>
      </c>
      <c r="M808">
        <f>K808/LCOH!$C$18</f>
        <v>1</v>
      </c>
      <c r="N808">
        <f>K808/LCOH!$C$34</f>
        <v>28.901734104046245</v>
      </c>
    </row>
    <row r="809" spans="1:14" x14ac:dyDescent="0.35">
      <c r="A809">
        <f>'Profilo fotovoltaico'!B811*LCOH!$C$20</f>
        <v>44</v>
      </c>
      <c r="B809">
        <f>'Profilo eolico'!B811*LCOH!$C$21</f>
        <v>396.2</v>
      </c>
      <c r="C809">
        <f>$P$35*'Profilo fotovoltaico'!B811</f>
        <v>323.60293625537082</v>
      </c>
      <c r="D809">
        <f>$Q$37*'Profilo eolico'!B811</f>
        <v>2311.682345205817</v>
      </c>
      <c r="E809">
        <f>$P$39*'Profilo fotovoltaico'!B811+'Approvvigionamento energia'!$Q$39*'Profilo eolico'!B811</f>
        <v>1814.6624929682055</v>
      </c>
      <c r="F809">
        <f>$P$41*'Profilo fotovoltaico'!B811+'Approvvigionamento energia'!$Q$41*'Profilo eolico'!B811</f>
        <v>1317.6426407305939</v>
      </c>
      <c r="G809">
        <f>$P$43*'Profilo fotovoltaico'!B811+'Approvvigionamento energia'!$Q$43*'Profilo eolico'!B811</f>
        <v>820.62278849298241</v>
      </c>
      <c r="H809">
        <f t="shared" si="24"/>
        <v>1138.4335154826958</v>
      </c>
      <c r="I809">
        <f>IF(LCOH!$C$28=Menu!$A$1,'Approvvigionamento energia'!C809,0)+IF(LCOH!$C$28=Menu!$A$2,'Approvvigionamento energia'!D809,0)+IF(LCOH!$C$28=Menu!$A$3,'Approvvigionamento energia'!E809,0)+IF(LCOH!$C$28=Menu!$A$4,'Approvvigionamento energia'!F809,0)+IF(LCOH!$C$28=Menu!$A$5,'Approvvigionamento energia'!G809,0)+IF(LCOH!$C$28=Menu!$A$6,'Approvvigionamento energia'!H809,0)</f>
        <v>1317.6426407305939</v>
      </c>
      <c r="J809">
        <f>'Approvvigionamento energia'!A809+'Approvvigionamento energia'!B809+'Approvvigionamento energia'!I809</f>
        <v>1757.842640730594</v>
      </c>
      <c r="K809">
        <f>IF(MIN(LCOH!$C$18,J809)&gt;=$P$48*LCOH!$C$18, MIN(LCOH!$C$18,J809),0)</f>
        <v>1500</v>
      </c>
      <c r="L809">
        <f t="shared" si="25"/>
        <v>257.84264073059398</v>
      </c>
      <c r="M809">
        <f>K809/LCOH!$C$18</f>
        <v>1</v>
      </c>
      <c r="N809">
        <f>K809/LCOH!$C$34</f>
        <v>28.901734104046245</v>
      </c>
    </row>
    <row r="810" spans="1:14" x14ac:dyDescent="0.35">
      <c r="A810">
        <f>'Profilo fotovoltaico'!B812*LCOH!$C$20</f>
        <v>0</v>
      </c>
      <c r="B810">
        <f>'Profilo eolico'!B812*LCOH!$C$21</f>
        <v>376.8</v>
      </c>
      <c r="C810">
        <f>$P$35*'Profilo fotovoltaico'!B812</f>
        <v>0</v>
      </c>
      <c r="D810">
        <f>$Q$37*'Profilo eolico'!B812</f>
        <v>2198.4904282522766</v>
      </c>
      <c r="E810">
        <f>$P$39*'Profilo fotovoltaico'!B812+'Approvvigionamento energia'!$Q$39*'Profilo eolico'!B812</f>
        <v>1648.8678211892075</v>
      </c>
      <c r="F810">
        <f>$P$41*'Profilo fotovoltaico'!B812+'Approvvigionamento energia'!$Q$41*'Profilo eolico'!B812</f>
        <v>1099.2452141261383</v>
      </c>
      <c r="G810">
        <f>$P$43*'Profilo fotovoltaico'!B812+'Approvvigionamento energia'!$Q$43*'Profilo eolico'!B812</f>
        <v>549.62260706306915</v>
      </c>
      <c r="H810">
        <f t="shared" si="24"/>
        <v>1138.4335154826958</v>
      </c>
      <c r="I810">
        <f>IF(LCOH!$C$28=Menu!$A$1,'Approvvigionamento energia'!C810,0)+IF(LCOH!$C$28=Menu!$A$2,'Approvvigionamento energia'!D810,0)+IF(LCOH!$C$28=Menu!$A$3,'Approvvigionamento energia'!E810,0)+IF(LCOH!$C$28=Menu!$A$4,'Approvvigionamento energia'!F810,0)+IF(LCOH!$C$28=Menu!$A$5,'Approvvigionamento energia'!G810,0)+IF(LCOH!$C$28=Menu!$A$6,'Approvvigionamento energia'!H810,0)</f>
        <v>1099.2452141261383</v>
      </c>
      <c r="J810">
        <f>'Approvvigionamento energia'!A810+'Approvvigionamento energia'!B810+'Approvvigionamento energia'!I810</f>
        <v>1476.0452141261383</v>
      </c>
      <c r="K810">
        <f>IF(MIN(LCOH!$C$18,J810)&gt;=$P$48*LCOH!$C$18, MIN(LCOH!$C$18,J810),0)</f>
        <v>1476.0452141261383</v>
      </c>
      <c r="L810">
        <f t="shared" si="25"/>
        <v>0</v>
      </c>
      <c r="M810">
        <f>K810/LCOH!$C$18</f>
        <v>0.98403014275075884</v>
      </c>
      <c r="N810">
        <f>K810/LCOH!$C$34</f>
        <v>28.4401775361491</v>
      </c>
    </row>
    <row r="811" spans="1:14" x14ac:dyDescent="0.35">
      <c r="A811">
        <f>'Profilo fotovoltaico'!B813*LCOH!$C$20</f>
        <v>0</v>
      </c>
      <c r="B811">
        <f>'Profilo eolico'!B813*LCOH!$C$21</f>
        <v>377.5</v>
      </c>
      <c r="C811">
        <f>$P$35*'Profilo fotovoltaico'!B813</f>
        <v>0</v>
      </c>
      <c r="D811">
        <f>$Q$37*'Profilo eolico'!B813</f>
        <v>2202.574672678435</v>
      </c>
      <c r="E811">
        <f>$P$39*'Profilo fotovoltaico'!B813+'Approvvigionamento energia'!$Q$39*'Profilo eolico'!B813</f>
        <v>1651.9310045088262</v>
      </c>
      <c r="F811">
        <f>$P$41*'Profilo fotovoltaico'!B813+'Approvvigionamento energia'!$Q$41*'Profilo eolico'!B813</f>
        <v>1101.2873363392175</v>
      </c>
      <c r="G811">
        <f>$P$43*'Profilo fotovoltaico'!B813+'Approvvigionamento energia'!$Q$43*'Profilo eolico'!B813</f>
        <v>550.64366816960876</v>
      </c>
      <c r="H811">
        <f t="shared" si="24"/>
        <v>1138.4335154826958</v>
      </c>
      <c r="I811">
        <f>IF(LCOH!$C$28=Menu!$A$1,'Approvvigionamento energia'!C811,0)+IF(LCOH!$C$28=Menu!$A$2,'Approvvigionamento energia'!D811,0)+IF(LCOH!$C$28=Menu!$A$3,'Approvvigionamento energia'!E811,0)+IF(LCOH!$C$28=Menu!$A$4,'Approvvigionamento energia'!F811,0)+IF(LCOH!$C$28=Menu!$A$5,'Approvvigionamento energia'!G811,0)+IF(LCOH!$C$28=Menu!$A$6,'Approvvigionamento energia'!H811,0)</f>
        <v>1101.2873363392175</v>
      </c>
      <c r="J811">
        <f>'Approvvigionamento energia'!A811+'Approvvigionamento energia'!B811+'Approvvigionamento energia'!I811</f>
        <v>1478.7873363392175</v>
      </c>
      <c r="K811">
        <f>IF(MIN(LCOH!$C$18,J811)&gt;=$P$48*LCOH!$C$18, MIN(LCOH!$C$18,J811),0)</f>
        <v>1478.7873363392175</v>
      </c>
      <c r="L811">
        <f t="shared" si="25"/>
        <v>0</v>
      </c>
      <c r="M811">
        <f>K811/LCOH!$C$18</f>
        <v>0.985858224226145</v>
      </c>
      <c r="N811">
        <f>K811/LCOH!$C$34</f>
        <v>28.493012260871243</v>
      </c>
    </row>
    <row r="812" spans="1:14" x14ac:dyDescent="0.35">
      <c r="A812">
        <f>'Profilo fotovoltaico'!B814*LCOH!$C$20</f>
        <v>0</v>
      </c>
      <c r="B812">
        <f>'Profilo eolico'!B814*LCOH!$C$21</f>
        <v>395.8</v>
      </c>
      <c r="C812">
        <f>$P$35*'Profilo fotovoltaico'!B814</f>
        <v>0</v>
      </c>
      <c r="D812">
        <f>$Q$37*'Profilo eolico'!B814</f>
        <v>2309.3484912480121</v>
      </c>
      <c r="E812">
        <f>$P$39*'Profilo fotovoltaico'!B814+'Approvvigionamento energia'!$Q$39*'Profilo eolico'!B814</f>
        <v>1732.011368436009</v>
      </c>
      <c r="F812">
        <f>$P$41*'Profilo fotovoltaico'!B814+'Approvvigionamento energia'!$Q$41*'Profilo eolico'!B814</f>
        <v>1154.6742456240061</v>
      </c>
      <c r="G812">
        <f>$P$43*'Profilo fotovoltaico'!B814+'Approvvigionamento energia'!$Q$43*'Profilo eolico'!B814</f>
        <v>577.33712281200303</v>
      </c>
      <c r="H812">
        <f t="shared" si="24"/>
        <v>1138.4335154826958</v>
      </c>
      <c r="I812">
        <f>IF(LCOH!$C$28=Menu!$A$1,'Approvvigionamento energia'!C812,0)+IF(LCOH!$C$28=Menu!$A$2,'Approvvigionamento energia'!D812,0)+IF(LCOH!$C$28=Menu!$A$3,'Approvvigionamento energia'!E812,0)+IF(LCOH!$C$28=Menu!$A$4,'Approvvigionamento energia'!F812,0)+IF(LCOH!$C$28=Menu!$A$5,'Approvvigionamento energia'!G812,0)+IF(LCOH!$C$28=Menu!$A$6,'Approvvigionamento energia'!H812,0)</f>
        <v>1154.6742456240061</v>
      </c>
      <c r="J812">
        <f>'Approvvigionamento energia'!A812+'Approvvigionamento energia'!B812+'Approvvigionamento energia'!I812</f>
        <v>1550.474245624006</v>
      </c>
      <c r="K812">
        <f>IF(MIN(LCOH!$C$18,J812)&gt;=$P$48*LCOH!$C$18, MIN(LCOH!$C$18,J812),0)</f>
        <v>1500</v>
      </c>
      <c r="L812">
        <f t="shared" si="25"/>
        <v>50.474245624006016</v>
      </c>
      <c r="M812">
        <f>K812/LCOH!$C$18</f>
        <v>1</v>
      </c>
      <c r="N812">
        <f>K812/LCOH!$C$34</f>
        <v>28.901734104046245</v>
      </c>
    </row>
    <row r="813" spans="1:14" x14ac:dyDescent="0.35">
      <c r="A813">
        <f>'Profilo fotovoltaico'!B815*LCOH!$C$20</f>
        <v>0</v>
      </c>
      <c r="B813">
        <f>'Profilo eolico'!B815*LCOH!$C$21</f>
        <v>429.09999999999997</v>
      </c>
      <c r="C813">
        <f>$P$35*'Profilo fotovoltaico'!B815</f>
        <v>0</v>
      </c>
      <c r="D813">
        <f>$Q$37*'Profilo eolico'!B815</f>
        <v>2503.6418332352755</v>
      </c>
      <c r="E813">
        <f>$P$39*'Profilo fotovoltaico'!B815+'Approvvigionamento energia'!$Q$39*'Profilo eolico'!B815</f>
        <v>1877.7313749264565</v>
      </c>
      <c r="F813">
        <f>$P$41*'Profilo fotovoltaico'!B815+'Approvvigionamento energia'!$Q$41*'Profilo eolico'!B815</f>
        <v>1251.8209166176377</v>
      </c>
      <c r="G813">
        <f>$P$43*'Profilo fotovoltaico'!B815+'Approvvigionamento energia'!$Q$43*'Profilo eolico'!B815</f>
        <v>625.91045830881887</v>
      </c>
      <c r="H813">
        <f t="shared" si="24"/>
        <v>1138.4335154826958</v>
      </c>
      <c r="I813">
        <f>IF(LCOH!$C$28=Menu!$A$1,'Approvvigionamento energia'!C813,0)+IF(LCOH!$C$28=Menu!$A$2,'Approvvigionamento energia'!D813,0)+IF(LCOH!$C$28=Menu!$A$3,'Approvvigionamento energia'!E813,0)+IF(LCOH!$C$28=Menu!$A$4,'Approvvigionamento energia'!F813,0)+IF(LCOH!$C$28=Menu!$A$5,'Approvvigionamento energia'!G813,0)+IF(LCOH!$C$28=Menu!$A$6,'Approvvigionamento energia'!H813,0)</f>
        <v>1251.8209166176377</v>
      </c>
      <c r="J813">
        <f>'Approvvigionamento energia'!A813+'Approvvigionamento energia'!B813+'Approvvigionamento energia'!I813</f>
        <v>1680.9209166176377</v>
      </c>
      <c r="K813">
        <f>IF(MIN(LCOH!$C$18,J813)&gt;=$P$48*LCOH!$C$18, MIN(LCOH!$C$18,J813),0)</f>
        <v>1500</v>
      </c>
      <c r="L813">
        <f t="shared" si="25"/>
        <v>180.92091661763766</v>
      </c>
      <c r="M813">
        <f>K813/LCOH!$C$18</f>
        <v>1</v>
      </c>
      <c r="N813">
        <f>K813/LCOH!$C$34</f>
        <v>28.901734104046245</v>
      </c>
    </row>
    <row r="814" spans="1:14" x14ac:dyDescent="0.35">
      <c r="A814">
        <f>'Profilo fotovoltaico'!B816*LCOH!$C$20</f>
        <v>0</v>
      </c>
      <c r="B814">
        <f>'Profilo eolico'!B816*LCOH!$C$21</f>
        <v>441.09999999999997</v>
      </c>
      <c r="C814">
        <f>$P$35*'Profilo fotovoltaico'!B816</f>
        <v>0</v>
      </c>
      <c r="D814">
        <f>$Q$37*'Profilo eolico'!B816</f>
        <v>2573.6574519694245</v>
      </c>
      <c r="E814">
        <f>$P$39*'Profilo fotovoltaico'!B816+'Approvvigionamento energia'!$Q$39*'Profilo eolico'!B816</f>
        <v>1930.2430889770683</v>
      </c>
      <c r="F814">
        <f>$P$41*'Profilo fotovoltaico'!B816+'Approvvigionamento energia'!$Q$41*'Profilo eolico'!B816</f>
        <v>1286.8287259847123</v>
      </c>
      <c r="G814">
        <f>$P$43*'Profilo fotovoltaico'!B816+'Approvvigionamento energia'!$Q$43*'Profilo eolico'!B816</f>
        <v>643.41436299235613</v>
      </c>
      <c r="H814">
        <f t="shared" si="24"/>
        <v>1138.4335154826958</v>
      </c>
      <c r="I814">
        <f>IF(LCOH!$C$28=Menu!$A$1,'Approvvigionamento energia'!C814,0)+IF(LCOH!$C$28=Menu!$A$2,'Approvvigionamento energia'!D814,0)+IF(LCOH!$C$28=Menu!$A$3,'Approvvigionamento energia'!E814,0)+IF(LCOH!$C$28=Menu!$A$4,'Approvvigionamento energia'!F814,0)+IF(LCOH!$C$28=Menu!$A$5,'Approvvigionamento energia'!G814,0)+IF(LCOH!$C$28=Menu!$A$6,'Approvvigionamento energia'!H814,0)</f>
        <v>1286.8287259847123</v>
      </c>
      <c r="J814">
        <f>'Approvvigionamento energia'!A814+'Approvvigionamento energia'!B814+'Approvvigionamento energia'!I814</f>
        <v>1727.9287259847122</v>
      </c>
      <c r="K814">
        <f>IF(MIN(LCOH!$C$18,J814)&gt;=$P$48*LCOH!$C$18, MIN(LCOH!$C$18,J814),0)</f>
        <v>1500</v>
      </c>
      <c r="L814">
        <f t="shared" si="25"/>
        <v>227.92872598471217</v>
      </c>
      <c r="M814">
        <f>K814/LCOH!$C$18</f>
        <v>1</v>
      </c>
      <c r="N814">
        <f>K814/LCOH!$C$34</f>
        <v>28.901734104046245</v>
      </c>
    </row>
    <row r="815" spans="1:14" x14ac:dyDescent="0.35">
      <c r="A815">
        <f>'Profilo fotovoltaico'!B817*LCOH!$C$20</f>
        <v>0</v>
      </c>
      <c r="B815">
        <f>'Profilo eolico'!B817*LCOH!$C$21</f>
        <v>458.9</v>
      </c>
      <c r="C815">
        <f>$P$35*'Profilo fotovoltaico'!B817</f>
        <v>0</v>
      </c>
      <c r="D815">
        <f>$Q$37*'Profilo eolico'!B817</f>
        <v>2677.5139530917454</v>
      </c>
      <c r="E815">
        <f>$P$39*'Profilo fotovoltaico'!B817+'Approvvigionamento energia'!$Q$39*'Profilo eolico'!B817</f>
        <v>2008.1354648188087</v>
      </c>
      <c r="F815">
        <f>$P$41*'Profilo fotovoltaico'!B817+'Approvvigionamento energia'!$Q$41*'Profilo eolico'!B817</f>
        <v>1338.7569765458727</v>
      </c>
      <c r="G815">
        <f>$P$43*'Profilo fotovoltaico'!B817+'Approvvigionamento energia'!$Q$43*'Profilo eolico'!B817</f>
        <v>669.37848827293635</v>
      </c>
      <c r="H815">
        <f t="shared" si="24"/>
        <v>1138.4335154826958</v>
      </c>
      <c r="I815">
        <f>IF(LCOH!$C$28=Menu!$A$1,'Approvvigionamento energia'!C815,0)+IF(LCOH!$C$28=Menu!$A$2,'Approvvigionamento energia'!D815,0)+IF(LCOH!$C$28=Menu!$A$3,'Approvvigionamento energia'!E815,0)+IF(LCOH!$C$28=Menu!$A$4,'Approvvigionamento energia'!F815,0)+IF(LCOH!$C$28=Menu!$A$5,'Approvvigionamento energia'!G815,0)+IF(LCOH!$C$28=Menu!$A$6,'Approvvigionamento energia'!H815,0)</f>
        <v>1338.7569765458727</v>
      </c>
      <c r="J815">
        <f>'Approvvigionamento energia'!A815+'Approvvigionamento energia'!B815+'Approvvigionamento energia'!I815</f>
        <v>1797.6569765458726</v>
      </c>
      <c r="K815">
        <f>IF(MIN(LCOH!$C$18,J815)&gt;=$P$48*LCOH!$C$18, MIN(LCOH!$C$18,J815),0)</f>
        <v>1500</v>
      </c>
      <c r="L815">
        <f t="shared" si="25"/>
        <v>297.65697654587257</v>
      </c>
      <c r="M815">
        <f>K815/LCOH!$C$18</f>
        <v>1</v>
      </c>
      <c r="N815">
        <f>K815/LCOH!$C$34</f>
        <v>28.901734104046245</v>
      </c>
    </row>
    <row r="816" spans="1:14" x14ac:dyDescent="0.35">
      <c r="A816">
        <f>'Profilo fotovoltaico'!B818*LCOH!$C$20</f>
        <v>0</v>
      </c>
      <c r="B816">
        <f>'Profilo eolico'!B818*LCOH!$C$21</f>
        <v>478.1</v>
      </c>
      <c r="C816">
        <f>$P$35*'Profilo fotovoltaico'!B818</f>
        <v>0</v>
      </c>
      <c r="D816">
        <f>$Q$37*'Profilo eolico'!B818</f>
        <v>2789.538943066384</v>
      </c>
      <c r="E816">
        <f>$P$39*'Profilo fotovoltaico'!B818+'Approvvigionamento energia'!$Q$39*'Profilo eolico'!B818</f>
        <v>2092.1542072997877</v>
      </c>
      <c r="F816">
        <f>$P$41*'Profilo fotovoltaico'!B818+'Approvvigionamento energia'!$Q$41*'Profilo eolico'!B818</f>
        <v>1394.769471533192</v>
      </c>
      <c r="G816">
        <f>$P$43*'Profilo fotovoltaico'!B818+'Approvvigionamento energia'!$Q$43*'Profilo eolico'!B818</f>
        <v>697.38473576659601</v>
      </c>
      <c r="H816">
        <f t="shared" si="24"/>
        <v>1138.4335154826958</v>
      </c>
      <c r="I816">
        <f>IF(LCOH!$C$28=Menu!$A$1,'Approvvigionamento energia'!C816,0)+IF(LCOH!$C$28=Menu!$A$2,'Approvvigionamento energia'!D816,0)+IF(LCOH!$C$28=Menu!$A$3,'Approvvigionamento energia'!E816,0)+IF(LCOH!$C$28=Menu!$A$4,'Approvvigionamento energia'!F816,0)+IF(LCOH!$C$28=Menu!$A$5,'Approvvigionamento energia'!G816,0)+IF(LCOH!$C$28=Menu!$A$6,'Approvvigionamento energia'!H816,0)</f>
        <v>1394.769471533192</v>
      </c>
      <c r="J816">
        <f>'Approvvigionamento energia'!A816+'Approvvigionamento energia'!B816+'Approvvigionamento energia'!I816</f>
        <v>1872.8694715331922</v>
      </c>
      <c r="K816">
        <f>IF(MIN(LCOH!$C$18,J816)&gt;=$P$48*LCOH!$C$18, MIN(LCOH!$C$18,J816),0)</f>
        <v>1500</v>
      </c>
      <c r="L816">
        <f t="shared" si="25"/>
        <v>372.86947153319215</v>
      </c>
      <c r="M816">
        <f>K816/LCOH!$C$18</f>
        <v>1</v>
      </c>
      <c r="N816">
        <f>K816/LCOH!$C$34</f>
        <v>28.901734104046245</v>
      </c>
    </row>
    <row r="817" spans="1:14" x14ac:dyDescent="0.35">
      <c r="A817">
        <f>'Profilo fotovoltaico'!B819*LCOH!$C$20</f>
        <v>0</v>
      </c>
      <c r="B817">
        <f>'Profilo eolico'!B819*LCOH!$C$21</f>
        <v>489.59999999999997</v>
      </c>
      <c r="C817">
        <f>$P$35*'Profilo fotovoltaico'!B819</f>
        <v>0</v>
      </c>
      <c r="D817">
        <f>$Q$37*'Profilo eolico'!B819</f>
        <v>2856.6372443532764</v>
      </c>
      <c r="E817">
        <f>$P$39*'Profilo fotovoltaico'!B819+'Approvvigionamento energia'!$Q$39*'Profilo eolico'!B819</f>
        <v>2142.4779332649573</v>
      </c>
      <c r="F817">
        <f>$P$41*'Profilo fotovoltaico'!B819+'Approvvigionamento energia'!$Q$41*'Profilo eolico'!B819</f>
        <v>1428.3186221766382</v>
      </c>
      <c r="G817">
        <f>$P$43*'Profilo fotovoltaico'!B819+'Approvvigionamento energia'!$Q$43*'Profilo eolico'!B819</f>
        <v>714.1593110883191</v>
      </c>
      <c r="H817">
        <f t="shared" si="24"/>
        <v>1138.4335154826958</v>
      </c>
      <c r="I817">
        <f>IF(LCOH!$C$28=Menu!$A$1,'Approvvigionamento energia'!C817,0)+IF(LCOH!$C$28=Menu!$A$2,'Approvvigionamento energia'!D817,0)+IF(LCOH!$C$28=Menu!$A$3,'Approvvigionamento energia'!E817,0)+IF(LCOH!$C$28=Menu!$A$4,'Approvvigionamento energia'!F817,0)+IF(LCOH!$C$28=Menu!$A$5,'Approvvigionamento energia'!G817,0)+IF(LCOH!$C$28=Menu!$A$6,'Approvvigionamento energia'!H817,0)</f>
        <v>1428.3186221766382</v>
      </c>
      <c r="J817">
        <f>'Approvvigionamento energia'!A817+'Approvvigionamento energia'!B817+'Approvvigionamento energia'!I817</f>
        <v>1917.9186221766381</v>
      </c>
      <c r="K817">
        <f>IF(MIN(LCOH!$C$18,J817)&gt;=$P$48*LCOH!$C$18, MIN(LCOH!$C$18,J817),0)</f>
        <v>1500</v>
      </c>
      <c r="L817">
        <f t="shared" si="25"/>
        <v>417.91862217663811</v>
      </c>
      <c r="M817">
        <f>K817/LCOH!$C$18</f>
        <v>1</v>
      </c>
      <c r="N817">
        <f>K817/LCOH!$C$34</f>
        <v>28.901734104046245</v>
      </c>
    </row>
    <row r="818" spans="1:14" x14ac:dyDescent="0.35">
      <c r="A818">
        <f>'Profilo fotovoltaico'!B820*LCOH!$C$20</f>
        <v>0</v>
      </c>
      <c r="B818">
        <f>'Profilo eolico'!B820*LCOH!$C$21</f>
        <v>501.90000000000003</v>
      </c>
      <c r="C818">
        <f>$P$35*'Profilo fotovoltaico'!B820</f>
        <v>0</v>
      </c>
      <c r="D818">
        <f>$Q$37*'Profilo eolico'!B820</f>
        <v>2928.403253555779</v>
      </c>
      <c r="E818">
        <f>$P$39*'Profilo fotovoltaico'!B820+'Approvvigionamento energia'!$Q$39*'Profilo eolico'!B820</f>
        <v>2196.302440166834</v>
      </c>
      <c r="F818">
        <f>$P$41*'Profilo fotovoltaico'!B820+'Approvvigionamento energia'!$Q$41*'Profilo eolico'!B820</f>
        <v>1464.2016267778895</v>
      </c>
      <c r="G818">
        <f>$P$43*'Profilo fotovoltaico'!B820+'Approvvigionamento energia'!$Q$43*'Profilo eolico'!B820</f>
        <v>732.10081338894474</v>
      </c>
      <c r="H818">
        <f t="shared" si="24"/>
        <v>1138.4335154826958</v>
      </c>
      <c r="I818">
        <f>IF(LCOH!$C$28=Menu!$A$1,'Approvvigionamento energia'!C818,0)+IF(LCOH!$C$28=Menu!$A$2,'Approvvigionamento energia'!D818,0)+IF(LCOH!$C$28=Menu!$A$3,'Approvvigionamento energia'!E818,0)+IF(LCOH!$C$28=Menu!$A$4,'Approvvigionamento energia'!F818,0)+IF(LCOH!$C$28=Menu!$A$5,'Approvvigionamento energia'!G818,0)+IF(LCOH!$C$28=Menu!$A$6,'Approvvigionamento energia'!H818,0)</f>
        <v>1464.2016267778895</v>
      </c>
      <c r="J818">
        <f>'Approvvigionamento energia'!A818+'Approvvigionamento energia'!B818+'Approvvigionamento energia'!I818</f>
        <v>1966.1016267778896</v>
      </c>
      <c r="K818">
        <f>IF(MIN(LCOH!$C$18,J818)&gt;=$P$48*LCOH!$C$18, MIN(LCOH!$C$18,J818),0)</f>
        <v>1500</v>
      </c>
      <c r="L818">
        <f t="shared" si="25"/>
        <v>466.10162677788958</v>
      </c>
      <c r="M818">
        <f>K818/LCOH!$C$18</f>
        <v>1</v>
      </c>
      <c r="N818">
        <f>K818/LCOH!$C$34</f>
        <v>28.901734104046245</v>
      </c>
    </row>
    <row r="819" spans="1:14" x14ac:dyDescent="0.35">
      <c r="A819">
        <f>'Profilo fotovoltaico'!B821*LCOH!$C$20</f>
        <v>0</v>
      </c>
      <c r="B819">
        <f>'Profilo eolico'!B821*LCOH!$C$21</f>
        <v>511.1</v>
      </c>
      <c r="C819">
        <f>$P$35*'Profilo fotovoltaico'!B821</f>
        <v>0</v>
      </c>
      <c r="D819">
        <f>$Q$37*'Profilo eolico'!B821</f>
        <v>2982.0818945852934</v>
      </c>
      <c r="E819">
        <f>$P$39*'Profilo fotovoltaico'!B821+'Approvvigionamento energia'!$Q$39*'Profilo eolico'!B821</f>
        <v>2236.5614209389696</v>
      </c>
      <c r="F819">
        <f>$P$41*'Profilo fotovoltaico'!B821+'Approvvigionamento energia'!$Q$41*'Profilo eolico'!B821</f>
        <v>1491.0409472926467</v>
      </c>
      <c r="G819">
        <f>$P$43*'Profilo fotovoltaico'!B821+'Approvvigionamento energia'!$Q$43*'Profilo eolico'!B821</f>
        <v>745.52047364632335</v>
      </c>
      <c r="H819">
        <f t="shared" si="24"/>
        <v>1138.4335154826958</v>
      </c>
      <c r="I819">
        <f>IF(LCOH!$C$28=Menu!$A$1,'Approvvigionamento energia'!C819,0)+IF(LCOH!$C$28=Menu!$A$2,'Approvvigionamento energia'!D819,0)+IF(LCOH!$C$28=Menu!$A$3,'Approvvigionamento energia'!E819,0)+IF(LCOH!$C$28=Menu!$A$4,'Approvvigionamento energia'!F819,0)+IF(LCOH!$C$28=Menu!$A$5,'Approvvigionamento energia'!G819,0)+IF(LCOH!$C$28=Menu!$A$6,'Approvvigionamento energia'!H819,0)</f>
        <v>1491.0409472926467</v>
      </c>
      <c r="J819">
        <f>'Approvvigionamento energia'!A819+'Approvvigionamento energia'!B819+'Approvvigionamento energia'!I819</f>
        <v>2002.1409472926466</v>
      </c>
      <c r="K819">
        <f>IF(MIN(LCOH!$C$18,J819)&gt;=$P$48*LCOH!$C$18, MIN(LCOH!$C$18,J819),0)</f>
        <v>1500</v>
      </c>
      <c r="L819">
        <f t="shared" si="25"/>
        <v>502.14094729264662</v>
      </c>
      <c r="M819">
        <f>K819/LCOH!$C$18</f>
        <v>1</v>
      </c>
      <c r="N819">
        <f>K819/LCOH!$C$34</f>
        <v>28.901734104046245</v>
      </c>
    </row>
    <row r="820" spans="1:14" x14ac:dyDescent="0.35">
      <c r="A820">
        <f>'Profilo fotovoltaico'!B822*LCOH!$C$20</f>
        <v>0</v>
      </c>
      <c r="B820">
        <f>'Profilo eolico'!B822*LCOH!$C$21</f>
        <v>505.90000000000003</v>
      </c>
      <c r="C820">
        <f>$P$35*'Profilo fotovoltaico'!B822</f>
        <v>0</v>
      </c>
      <c r="D820">
        <f>$Q$37*'Profilo eolico'!B822</f>
        <v>2951.7417931338287</v>
      </c>
      <c r="E820">
        <f>$P$39*'Profilo fotovoltaico'!B822+'Approvvigionamento energia'!$Q$39*'Profilo eolico'!B822</f>
        <v>2213.8063448503713</v>
      </c>
      <c r="F820">
        <f>$P$41*'Profilo fotovoltaico'!B822+'Approvvigionamento energia'!$Q$41*'Profilo eolico'!B822</f>
        <v>1475.8708965669143</v>
      </c>
      <c r="G820">
        <f>$P$43*'Profilo fotovoltaico'!B822+'Approvvigionamento energia'!$Q$43*'Profilo eolico'!B822</f>
        <v>737.93544828345716</v>
      </c>
      <c r="H820">
        <f t="shared" si="24"/>
        <v>1138.4335154826958</v>
      </c>
      <c r="I820">
        <f>IF(LCOH!$C$28=Menu!$A$1,'Approvvigionamento energia'!C820,0)+IF(LCOH!$C$28=Menu!$A$2,'Approvvigionamento energia'!D820,0)+IF(LCOH!$C$28=Menu!$A$3,'Approvvigionamento energia'!E820,0)+IF(LCOH!$C$28=Menu!$A$4,'Approvvigionamento energia'!F820,0)+IF(LCOH!$C$28=Menu!$A$5,'Approvvigionamento energia'!G820,0)+IF(LCOH!$C$28=Menu!$A$6,'Approvvigionamento energia'!H820,0)</f>
        <v>1475.8708965669143</v>
      </c>
      <c r="J820">
        <f>'Approvvigionamento energia'!A820+'Approvvigionamento energia'!B820+'Approvvigionamento energia'!I820</f>
        <v>1981.7708965669144</v>
      </c>
      <c r="K820">
        <f>IF(MIN(LCOH!$C$18,J820)&gt;=$P$48*LCOH!$C$18, MIN(LCOH!$C$18,J820),0)</f>
        <v>1500</v>
      </c>
      <c r="L820">
        <f t="shared" si="25"/>
        <v>481.77089656691442</v>
      </c>
      <c r="M820">
        <f>K820/LCOH!$C$18</f>
        <v>1</v>
      </c>
      <c r="N820">
        <f>K820/LCOH!$C$34</f>
        <v>28.901734104046245</v>
      </c>
    </row>
    <row r="821" spans="1:14" x14ac:dyDescent="0.35">
      <c r="A821">
        <f>'Profilo fotovoltaico'!B823*LCOH!$C$20</f>
        <v>0</v>
      </c>
      <c r="B821">
        <f>'Profilo eolico'!B823*LCOH!$C$21</f>
        <v>505.70000000000005</v>
      </c>
      <c r="C821">
        <f>$P$35*'Profilo fotovoltaico'!B823</f>
        <v>0</v>
      </c>
      <c r="D821">
        <f>$Q$37*'Profilo eolico'!B823</f>
        <v>2950.5748661549264</v>
      </c>
      <c r="E821">
        <f>$P$39*'Profilo fotovoltaico'!B823+'Approvvigionamento energia'!$Q$39*'Profilo eolico'!B823</f>
        <v>2212.9311496161945</v>
      </c>
      <c r="F821">
        <f>$P$41*'Profilo fotovoltaico'!B823+'Approvvigionamento energia'!$Q$41*'Profilo eolico'!B823</f>
        <v>1475.2874330774632</v>
      </c>
      <c r="G821">
        <f>$P$43*'Profilo fotovoltaico'!B823+'Approvvigionamento energia'!$Q$43*'Profilo eolico'!B823</f>
        <v>737.64371653873161</v>
      </c>
      <c r="H821">
        <f t="shared" si="24"/>
        <v>1138.4335154826958</v>
      </c>
      <c r="I821">
        <f>IF(LCOH!$C$28=Menu!$A$1,'Approvvigionamento energia'!C821,0)+IF(LCOH!$C$28=Menu!$A$2,'Approvvigionamento energia'!D821,0)+IF(LCOH!$C$28=Menu!$A$3,'Approvvigionamento energia'!E821,0)+IF(LCOH!$C$28=Menu!$A$4,'Approvvigionamento energia'!F821,0)+IF(LCOH!$C$28=Menu!$A$5,'Approvvigionamento energia'!G821,0)+IF(LCOH!$C$28=Menu!$A$6,'Approvvigionamento energia'!H821,0)</f>
        <v>1475.2874330774632</v>
      </c>
      <c r="J821">
        <f>'Approvvigionamento energia'!A821+'Approvvigionamento energia'!B821+'Approvvigionamento energia'!I821</f>
        <v>1980.9874330774633</v>
      </c>
      <c r="K821">
        <f>IF(MIN(LCOH!$C$18,J821)&gt;=$P$48*LCOH!$C$18, MIN(LCOH!$C$18,J821),0)</f>
        <v>1500</v>
      </c>
      <c r="L821">
        <f t="shared" si="25"/>
        <v>480.98743307746327</v>
      </c>
      <c r="M821">
        <f>K821/LCOH!$C$18</f>
        <v>1</v>
      </c>
      <c r="N821">
        <f>K821/LCOH!$C$34</f>
        <v>28.901734104046245</v>
      </c>
    </row>
    <row r="822" spans="1:14" x14ac:dyDescent="0.35">
      <c r="A822">
        <f>'Profilo fotovoltaico'!B824*LCOH!$C$20</f>
        <v>0</v>
      </c>
      <c r="B822">
        <f>'Profilo eolico'!B824*LCOH!$C$21</f>
        <v>496.59999999999997</v>
      </c>
      <c r="C822">
        <f>$P$35*'Profilo fotovoltaico'!B824</f>
        <v>0</v>
      </c>
      <c r="D822">
        <f>$Q$37*'Profilo eolico'!B824</f>
        <v>2897.4796886148633</v>
      </c>
      <c r="E822">
        <f>$P$39*'Profilo fotovoltaico'!B824+'Approvvigionamento energia'!$Q$39*'Profilo eolico'!B824</f>
        <v>2173.1097664611475</v>
      </c>
      <c r="F822">
        <f>$P$41*'Profilo fotovoltaico'!B824+'Approvvigionamento energia'!$Q$41*'Profilo eolico'!B824</f>
        <v>1448.7398443074317</v>
      </c>
      <c r="G822">
        <f>$P$43*'Profilo fotovoltaico'!B824+'Approvvigionamento energia'!$Q$43*'Profilo eolico'!B824</f>
        <v>724.36992215371583</v>
      </c>
      <c r="H822">
        <f t="shared" si="24"/>
        <v>1138.4335154826958</v>
      </c>
      <c r="I822">
        <f>IF(LCOH!$C$28=Menu!$A$1,'Approvvigionamento energia'!C822,0)+IF(LCOH!$C$28=Menu!$A$2,'Approvvigionamento energia'!D822,0)+IF(LCOH!$C$28=Menu!$A$3,'Approvvigionamento energia'!E822,0)+IF(LCOH!$C$28=Menu!$A$4,'Approvvigionamento energia'!F822,0)+IF(LCOH!$C$28=Menu!$A$5,'Approvvigionamento energia'!G822,0)+IF(LCOH!$C$28=Menu!$A$6,'Approvvigionamento energia'!H822,0)</f>
        <v>1448.7398443074317</v>
      </c>
      <c r="J822">
        <f>'Approvvigionamento energia'!A822+'Approvvigionamento energia'!B822+'Approvvigionamento energia'!I822</f>
        <v>1945.3398443074316</v>
      </c>
      <c r="K822">
        <f>IF(MIN(LCOH!$C$18,J822)&gt;=$P$48*LCOH!$C$18, MIN(LCOH!$C$18,J822),0)</f>
        <v>1500</v>
      </c>
      <c r="L822">
        <f t="shared" si="25"/>
        <v>445.33984430743158</v>
      </c>
      <c r="M822">
        <f>K822/LCOH!$C$18</f>
        <v>1</v>
      </c>
      <c r="N822">
        <f>K822/LCOH!$C$34</f>
        <v>28.901734104046245</v>
      </c>
    </row>
    <row r="823" spans="1:14" x14ac:dyDescent="0.35">
      <c r="A823">
        <f>'Profilo fotovoltaico'!B825*LCOH!$C$20</f>
        <v>0</v>
      </c>
      <c r="B823">
        <f>'Profilo eolico'!B825*LCOH!$C$21</f>
        <v>496.40000000000003</v>
      </c>
      <c r="C823">
        <f>$P$35*'Profilo fotovoltaico'!B825</f>
        <v>0</v>
      </c>
      <c r="D823">
        <f>$Q$37*'Profilo eolico'!B825</f>
        <v>2896.3127616359607</v>
      </c>
      <c r="E823">
        <f>$P$39*'Profilo fotovoltaico'!B825+'Approvvigionamento energia'!$Q$39*'Profilo eolico'!B825</f>
        <v>2172.2345712269707</v>
      </c>
      <c r="F823">
        <f>$P$41*'Profilo fotovoltaico'!B825+'Approvvigionamento energia'!$Q$41*'Profilo eolico'!B825</f>
        <v>1448.1563808179803</v>
      </c>
      <c r="G823">
        <f>$P$43*'Profilo fotovoltaico'!B825+'Approvvigionamento energia'!$Q$43*'Profilo eolico'!B825</f>
        <v>724.07819040899017</v>
      </c>
      <c r="H823">
        <f t="shared" si="24"/>
        <v>1138.4335154826958</v>
      </c>
      <c r="I823">
        <f>IF(LCOH!$C$28=Menu!$A$1,'Approvvigionamento energia'!C823,0)+IF(LCOH!$C$28=Menu!$A$2,'Approvvigionamento energia'!D823,0)+IF(LCOH!$C$28=Menu!$A$3,'Approvvigionamento energia'!E823,0)+IF(LCOH!$C$28=Menu!$A$4,'Approvvigionamento energia'!F823,0)+IF(LCOH!$C$28=Menu!$A$5,'Approvvigionamento energia'!G823,0)+IF(LCOH!$C$28=Menu!$A$6,'Approvvigionamento energia'!H823,0)</f>
        <v>1448.1563808179803</v>
      </c>
      <c r="J823">
        <f>'Approvvigionamento energia'!A823+'Approvvigionamento energia'!B823+'Approvvigionamento energia'!I823</f>
        <v>1944.5563808179804</v>
      </c>
      <c r="K823">
        <f>IF(MIN(LCOH!$C$18,J823)&gt;=$P$48*LCOH!$C$18, MIN(LCOH!$C$18,J823),0)</f>
        <v>1500</v>
      </c>
      <c r="L823">
        <f t="shared" si="25"/>
        <v>444.55638081798043</v>
      </c>
      <c r="M823">
        <f>K823/LCOH!$C$18</f>
        <v>1</v>
      </c>
      <c r="N823">
        <f>K823/LCOH!$C$34</f>
        <v>28.901734104046245</v>
      </c>
    </row>
    <row r="824" spans="1:14" x14ac:dyDescent="0.35">
      <c r="A824">
        <f>'Profilo fotovoltaico'!B826*LCOH!$C$20</f>
        <v>27</v>
      </c>
      <c r="B824">
        <f>'Profilo eolico'!B826*LCOH!$C$21</f>
        <v>510.70000000000005</v>
      </c>
      <c r="C824">
        <f>$P$35*'Profilo fotovoltaico'!B826</f>
        <v>198.57452906579576</v>
      </c>
      <c r="D824">
        <f>$Q$37*'Profilo eolico'!B826</f>
        <v>2979.7480406274885</v>
      </c>
      <c r="E824">
        <f>$P$39*'Profilo fotovoltaico'!B826+'Approvvigionamento energia'!$Q$39*'Profilo eolico'!B826</f>
        <v>2284.4546627370651</v>
      </c>
      <c r="F824">
        <f>$P$41*'Profilo fotovoltaico'!B826+'Approvvigionamento energia'!$Q$41*'Profilo eolico'!B826</f>
        <v>1589.161284846642</v>
      </c>
      <c r="G824">
        <f>$P$43*'Profilo fotovoltaico'!B826+'Approvvigionamento energia'!$Q$43*'Profilo eolico'!B826</f>
        <v>893.86790695621892</v>
      </c>
      <c r="H824">
        <f t="shared" si="24"/>
        <v>1138.4335154826958</v>
      </c>
      <c r="I824">
        <f>IF(LCOH!$C$28=Menu!$A$1,'Approvvigionamento energia'!C824,0)+IF(LCOH!$C$28=Menu!$A$2,'Approvvigionamento energia'!D824,0)+IF(LCOH!$C$28=Menu!$A$3,'Approvvigionamento energia'!E824,0)+IF(LCOH!$C$28=Menu!$A$4,'Approvvigionamento energia'!F824,0)+IF(LCOH!$C$28=Menu!$A$5,'Approvvigionamento energia'!G824,0)+IF(LCOH!$C$28=Menu!$A$6,'Approvvigionamento energia'!H824,0)</f>
        <v>1589.161284846642</v>
      </c>
      <c r="J824">
        <f>'Approvvigionamento energia'!A824+'Approvvigionamento energia'!B824+'Approvvigionamento energia'!I824</f>
        <v>2126.8612848466419</v>
      </c>
      <c r="K824">
        <f>IF(MIN(LCOH!$C$18,J824)&gt;=$P$48*LCOH!$C$18, MIN(LCOH!$C$18,J824),0)</f>
        <v>1500</v>
      </c>
      <c r="L824">
        <f t="shared" si="25"/>
        <v>626.86128484664187</v>
      </c>
      <c r="M824">
        <f>K824/LCOH!$C$18</f>
        <v>1</v>
      </c>
      <c r="N824">
        <f>K824/LCOH!$C$34</f>
        <v>28.901734104046245</v>
      </c>
    </row>
    <row r="825" spans="1:14" x14ac:dyDescent="0.35">
      <c r="A825">
        <f>'Profilo fotovoltaico'!B827*LCOH!$C$20</f>
        <v>196</v>
      </c>
      <c r="B825">
        <f>'Profilo eolico'!B827*LCOH!$C$21</f>
        <v>545.5</v>
      </c>
      <c r="C825">
        <f>$P$35*'Profilo fotovoltaico'!B827</f>
        <v>1441.5039887739249</v>
      </c>
      <c r="D825">
        <f>$Q$37*'Profilo eolico'!B827</f>
        <v>3182.7933349565201</v>
      </c>
      <c r="E825">
        <f>$P$39*'Profilo fotovoltaico'!B827+'Approvvigionamento energia'!$Q$39*'Profilo eolico'!B827</f>
        <v>2747.4709984108713</v>
      </c>
      <c r="F825">
        <f>$P$41*'Profilo fotovoltaico'!B827+'Approvvigionamento energia'!$Q$41*'Profilo eolico'!B827</f>
        <v>2312.1486618652225</v>
      </c>
      <c r="G825">
        <f>$P$43*'Profilo fotovoltaico'!B827+'Approvvigionamento energia'!$Q$43*'Profilo eolico'!B827</f>
        <v>1876.8263253195737</v>
      </c>
      <c r="H825">
        <f t="shared" si="24"/>
        <v>1138.4335154826958</v>
      </c>
      <c r="I825">
        <f>IF(LCOH!$C$28=Menu!$A$1,'Approvvigionamento energia'!C825,0)+IF(LCOH!$C$28=Menu!$A$2,'Approvvigionamento energia'!D825,0)+IF(LCOH!$C$28=Menu!$A$3,'Approvvigionamento energia'!E825,0)+IF(LCOH!$C$28=Menu!$A$4,'Approvvigionamento energia'!F825,0)+IF(LCOH!$C$28=Menu!$A$5,'Approvvigionamento energia'!G825,0)+IF(LCOH!$C$28=Menu!$A$6,'Approvvigionamento energia'!H825,0)</f>
        <v>2312.1486618652225</v>
      </c>
      <c r="J825">
        <f>'Approvvigionamento energia'!A825+'Approvvigionamento energia'!B825+'Approvvigionamento energia'!I825</f>
        <v>3053.6486618652225</v>
      </c>
      <c r="K825">
        <f>IF(MIN(LCOH!$C$18,J825)&gt;=$P$48*LCOH!$C$18, MIN(LCOH!$C$18,J825),0)</f>
        <v>1500</v>
      </c>
      <c r="L825">
        <f t="shared" si="25"/>
        <v>1553.6486618652225</v>
      </c>
      <c r="M825">
        <f>K825/LCOH!$C$18</f>
        <v>1</v>
      </c>
      <c r="N825">
        <f>K825/LCOH!$C$34</f>
        <v>28.901734104046245</v>
      </c>
    </row>
    <row r="826" spans="1:14" x14ac:dyDescent="0.35">
      <c r="A826">
        <f>'Profilo fotovoltaico'!B828*LCOH!$C$20</f>
        <v>340</v>
      </c>
      <c r="B826">
        <f>'Profilo eolico'!B828*LCOH!$C$21</f>
        <v>647.1</v>
      </c>
      <c r="C826">
        <f>$P$35*'Profilo fotovoltaico'!B828</f>
        <v>2500.5681437915023</v>
      </c>
      <c r="D826">
        <f>$Q$37*'Profilo eolico'!B828</f>
        <v>3775.592240238981</v>
      </c>
      <c r="E826">
        <f>$P$39*'Profilo fotovoltaico'!B828+'Approvvigionamento energia'!$Q$39*'Profilo eolico'!B828</f>
        <v>3456.8362161271116</v>
      </c>
      <c r="F826">
        <f>$P$41*'Profilo fotovoltaico'!B828+'Approvvigionamento energia'!$Q$41*'Profilo eolico'!B828</f>
        <v>3138.0801920152417</v>
      </c>
      <c r="G826">
        <f>$P$43*'Profilo fotovoltaico'!B828+'Approvvigionamento energia'!$Q$43*'Profilo eolico'!B828</f>
        <v>2819.3241679033722</v>
      </c>
      <c r="H826">
        <f t="shared" si="24"/>
        <v>1138.4335154826958</v>
      </c>
      <c r="I826">
        <f>IF(LCOH!$C$28=Menu!$A$1,'Approvvigionamento energia'!C826,0)+IF(LCOH!$C$28=Menu!$A$2,'Approvvigionamento energia'!D826,0)+IF(LCOH!$C$28=Menu!$A$3,'Approvvigionamento energia'!E826,0)+IF(LCOH!$C$28=Menu!$A$4,'Approvvigionamento energia'!F826,0)+IF(LCOH!$C$28=Menu!$A$5,'Approvvigionamento energia'!G826,0)+IF(LCOH!$C$28=Menu!$A$6,'Approvvigionamento energia'!H826,0)</f>
        <v>3138.0801920152417</v>
      </c>
      <c r="J826">
        <f>'Approvvigionamento energia'!A826+'Approvvigionamento energia'!B826+'Approvvigionamento energia'!I826</f>
        <v>4125.180192015242</v>
      </c>
      <c r="K826">
        <f>IF(MIN(LCOH!$C$18,J826)&gt;=$P$48*LCOH!$C$18, MIN(LCOH!$C$18,J826),0)</f>
        <v>1500</v>
      </c>
      <c r="L826">
        <f t="shared" si="25"/>
        <v>2625.180192015242</v>
      </c>
      <c r="M826">
        <f>K826/LCOH!$C$18</f>
        <v>1</v>
      </c>
      <c r="N826">
        <f>K826/LCOH!$C$34</f>
        <v>28.901734104046245</v>
      </c>
    </row>
    <row r="827" spans="1:14" x14ac:dyDescent="0.35">
      <c r="A827">
        <f>'Profilo fotovoltaico'!B829*LCOH!$C$20</f>
        <v>444</v>
      </c>
      <c r="B827">
        <f>'Profilo eolico'!B829*LCOH!$C$21</f>
        <v>696.2</v>
      </c>
      <c r="C827">
        <f>$P$35*'Profilo fotovoltaico'!B829</f>
        <v>3265.4478113041969</v>
      </c>
      <c r="D827">
        <f>$Q$37*'Profilo eolico'!B829</f>
        <v>4062.0728135595409</v>
      </c>
      <c r="E827">
        <f>$P$39*'Profilo fotovoltaico'!B829+'Approvvigionamento energia'!$Q$39*'Profilo eolico'!B829</f>
        <v>3862.9165629957047</v>
      </c>
      <c r="F827">
        <f>$P$41*'Profilo fotovoltaico'!B829+'Approvvigionamento energia'!$Q$41*'Profilo eolico'!B829</f>
        <v>3663.7603124318689</v>
      </c>
      <c r="G827">
        <f>$P$43*'Profilo fotovoltaico'!B829+'Approvvigionamento energia'!$Q$43*'Profilo eolico'!B829</f>
        <v>3464.6040618680327</v>
      </c>
      <c r="H827">
        <f t="shared" si="24"/>
        <v>1138.4335154826958</v>
      </c>
      <c r="I827">
        <f>IF(LCOH!$C$28=Menu!$A$1,'Approvvigionamento energia'!C827,0)+IF(LCOH!$C$28=Menu!$A$2,'Approvvigionamento energia'!D827,0)+IF(LCOH!$C$28=Menu!$A$3,'Approvvigionamento energia'!E827,0)+IF(LCOH!$C$28=Menu!$A$4,'Approvvigionamento energia'!F827,0)+IF(LCOH!$C$28=Menu!$A$5,'Approvvigionamento energia'!G827,0)+IF(LCOH!$C$28=Menu!$A$6,'Approvvigionamento energia'!H827,0)</f>
        <v>3663.7603124318689</v>
      </c>
      <c r="J827">
        <f>'Approvvigionamento energia'!A827+'Approvvigionamento energia'!B827+'Approvvigionamento energia'!I827</f>
        <v>4803.9603124318692</v>
      </c>
      <c r="K827">
        <f>IF(MIN(LCOH!$C$18,J827)&gt;=$P$48*LCOH!$C$18, MIN(LCOH!$C$18,J827),0)</f>
        <v>1500</v>
      </c>
      <c r="L827">
        <f t="shared" si="25"/>
        <v>3303.9603124318692</v>
      </c>
      <c r="M827">
        <f>K827/LCOH!$C$18</f>
        <v>1</v>
      </c>
      <c r="N827">
        <f>K827/LCOH!$C$34</f>
        <v>28.901734104046245</v>
      </c>
    </row>
    <row r="828" spans="1:14" x14ac:dyDescent="0.35">
      <c r="A828">
        <f>'Profilo fotovoltaico'!B830*LCOH!$C$20</f>
        <v>510</v>
      </c>
      <c r="B828">
        <f>'Profilo eolico'!B830*LCOH!$C$21</f>
        <v>721.19999999999993</v>
      </c>
      <c r="C828">
        <f>$P$35*'Profilo fotovoltaico'!B830</f>
        <v>3750.8522156872532</v>
      </c>
      <c r="D828">
        <f>$Q$37*'Profilo eolico'!B830</f>
        <v>4207.9386859223505</v>
      </c>
      <c r="E828">
        <f>$P$39*'Profilo fotovoltaico'!B830+'Approvvigionamento energia'!$Q$39*'Profilo eolico'!B830</f>
        <v>4093.6670683635762</v>
      </c>
      <c r="F828">
        <f>$P$41*'Profilo fotovoltaico'!B830+'Approvvigionamento energia'!$Q$41*'Profilo eolico'!B830</f>
        <v>3979.3954508048018</v>
      </c>
      <c r="G828">
        <f>$P$43*'Profilo fotovoltaico'!B830+'Approvvigionamento energia'!$Q$43*'Profilo eolico'!B830</f>
        <v>3865.1238332460275</v>
      </c>
      <c r="H828">
        <f t="shared" si="24"/>
        <v>1138.4335154826958</v>
      </c>
      <c r="I828">
        <f>IF(LCOH!$C$28=Menu!$A$1,'Approvvigionamento energia'!C828,0)+IF(LCOH!$C$28=Menu!$A$2,'Approvvigionamento energia'!D828,0)+IF(LCOH!$C$28=Menu!$A$3,'Approvvigionamento energia'!E828,0)+IF(LCOH!$C$28=Menu!$A$4,'Approvvigionamento energia'!F828,0)+IF(LCOH!$C$28=Menu!$A$5,'Approvvigionamento energia'!G828,0)+IF(LCOH!$C$28=Menu!$A$6,'Approvvigionamento energia'!H828,0)</f>
        <v>3979.3954508048018</v>
      </c>
      <c r="J828">
        <f>'Approvvigionamento energia'!A828+'Approvvigionamento energia'!B828+'Approvvigionamento energia'!I828</f>
        <v>5210.5954508048017</v>
      </c>
      <c r="K828">
        <f>IF(MIN(LCOH!$C$18,J828)&gt;=$P$48*LCOH!$C$18, MIN(LCOH!$C$18,J828),0)</f>
        <v>1500</v>
      </c>
      <c r="L828">
        <f t="shared" si="25"/>
        <v>3710.5954508048017</v>
      </c>
      <c r="M828">
        <f>K828/LCOH!$C$18</f>
        <v>1</v>
      </c>
      <c r="N828">
        <f>K828/LCOH!$C$34</f>
        <v>28.901734104046245</v>
      </c>
    </row>
    <row r="829" spans="1:14" x14ac:dyDescent="0.35">
      <c r="A829">
        <f>'Profilo fotovoltaico'!B831*LCOH!$C$20</f>
        <v>525</v>
      </c>
      <c r="B829">
        <f>'Profilo eolico'!B831*LCOH!$C$21</f>
        <v>739.1</v>
      </c>
      <c r="C829">
        <f>$P$35*'Profilo fotovoltaico'!B831</f>
        <v>3861.1713985015845</v>
      </c>
      <c r="D829">
        <f>$Q$37*'Profilo eolico'!B831</f>
        <v>4312.3786505341232</v>
      </c>
      <c r="E829">
        <f>$P$39*'Profilo fotovoltaico'!B831+'Approvvigionamento energia'!$Q$39*'Profilo eolico'!B831</f>
        <v>4199.5768375259877</v>
      </c>
      <c r="F829">
        <f>$P$41*'Profilo fotovoltaico'!B831+'Approvvigionamento energia'!$Q$41*'Profilo eolico'!B831</f>
        <v>4086.775024517854</v>
      </c>
      <c r="G829">
        <f>$P$43*'Profilo fotovoltaico'!B831+'Approvvigionamento energia'!$Q$43*'Profilo eolico'!B831</f>
        <v>3973.973211509719</v>
      </c>
      <c r="H829">
        <f t="shared" si="24"/>
        <v>1138.4335154826958</v>
      </c>
      <c r="I829">
        <f>IF(LCOH!$C$28=Menu!$A$1,'Approvvigionamento energia'!C829,0)+IF(LCOH!$C$28=Menu!$A$2,'Approvvigionamento energia'!D829,0)+IF(LCOH!$C$28=Menu!$A$3,'Approvvigionamento energia'!E829,0)+IF(LCOH!$C$28=Menu!$A$4,'Approvvigionamento energia'!F829,0)+IF(LCOH!$C$28=Menu!$A$5,'Approvvigionamento energia'!G829,0)+IF(LCOH!$C$28=Menu!$A$6,'Approvvigionamento energia'!H829,0)</f>
        <v>4086.775024517854</v>
      </c>
      <c r="J829">
        <f>'Approvvigionamento energia'!A829+'Approvvigionamento energia'!B829+'Approvvigionamento energia'!I829</f>
        <v>5350.8750245178544</v>
      </c>
      <c r="K829">
        <f>IF(MIN(LCOH!$C$18,J829)&gt;=$P$48*LCOH!$C$18, MIN(LCOH!$C$18,J829),0)</f>
        <v>1500</v>
      </c>
      <c r="L829">
        <f t="shared" si="25"/>
        <v>3850.8750245178544</v>
      </c>
      <c r="M829">
        <f>K829/LCOH!$C$18</f>
        <v>1</v>
      </c>
      <c r="N829">
        <f>K829/LCOH!$C$34</f>
        <v>28.901734104046245</v>
      </c>
    </row>
    <row r="830" spans="1:14" x14ac:dyDescent="0.35">
      <c r="A830">
        <f>'Profilo fotovoltaico'!B832*LCOH!$C$20</f>
        <v>494</v>
      </c>
      <c r="B830">
        <f>'Profilo eolico'!B832*LCOH!$C$21</f>
        <v>748.80000000000007</v>
      </c>
      <c r="C830">
        <f>$P$35*'Profilo fotovoltaico'!B832</f>
        <v>3633.1784206852999</v>
      </c>
      <c r="D830">
        <f>$Q$37*'Profilo eolico'!B832</f>
        <v>4368.9746090108938</v>
      </c>
      <c r="E830">
        <f>$P$39*'Profilo fotovoltaico'!B832+'Approvvigionamento energia'!$Q$39*'Profilo eolico'!B832</f>
        <v>4185.0255619294949</v>
      </c>
      <c r="F830">
        <f>$P$41*'Profilo fotovoltaico'!B832+'Approvvigionamento energia'!$Q$41*'Profilo eolico'!B832</f>
        <v>4001.0765148480968</v>
      </c>
      <c r="G830">
        <f>$P$43*'Profilo fotovoltaico'!B832+'Approvvigionamento energia'!$Q$43*'Profilo eolico'!B832</f>
        <v>3817.1274677666988</v>
      </c>
      <c r="H830">
        <f t="shared" si="24"/>
        <v>1138.4335154826958</v>
      </c>
      <c r="I830">
        <f>IF(LCOH!$C$28=Menu!$A$1,'Approvvigionamento energia'!C830,0)+IF(LCOH!$C$28=Menu!$A$2,'Approvvigionamento energia'!D830,0)+IF(LCOH!$C$28=Menu!$A$3,'Approvvigionamento energia'!E830,0)+IF(LCOH!$C$28=Menu!$A$4,'Approvvigionamento energia'!F830,0)+IF(LCOH!$C$28=Menu!$A$5,'Approvvigionamento energia'!G830,0)+IF(LCOH!$C$28=Menu!$A$6,'Approvvigionamento energia'!H830,0)</f>
        <v>4001.0765148480968</v>
      </c>
      <c r="J830">
        <f>'Approvvigionamento energia'!A830+'Approvvigionamento energia'!B830+'Approvvigionamento energia'!I830</f>
        <v>5243.876514848097</v>
      </c>
      <c r="K830">
        <f>IF(MIN(LCOH!$C$18,J830)&gt;=$P$48*LCOH!$C$18, MIN(LCOH!$C$18,J830),0)</f>
        <v>1500</v>
      </c>
      <c r="L830">
        <f t="shared" si="25"/>
        <v>3743.876514848097</v>
      </c>
      <c r="M830">
        <f>K830/LCOH!$C$18</f>
        <v>1</v>
      </c>
      <c r="N830">
        <f>K830/LCOH!$C$34</f>
        <v>28.901734104046245</v>
      </c>
    </row>
    <row r="831" spans="1:14" x14ac:dyDescent="0.35">
      <c r="A831">
        <f>'Profilo fotovoltaico'!B833*LCOH!$C$20</f>
        <v>411</v>
      </c>
      <c r="B831">
        <f>'Profilo eolico'!B833*LCOH!$C$21</f>
        <v>743</v>
      </c>
      <c r="C831">
        <f>$P$35*'Profilo fotovoltaico'!B833</f>
        <v>3022.7456091126687</v>
      </c>
      <c r="D831">
        <f>$Q$37*'Profilo eolico'!B833</f>
        <v>4335.133726622721</v>
      </c>
      <c r="E831">
        <f>$P$39*'Profilo fotovoltaico'!B833+'Approvvigionamento energia'!$Q$39*'Profilo eolico'!B833</f>
        <v>4007.0366972452084</v>
      </c>
      <c r="F831">
        <f>$P$41*'Profilo fotovoltaico'!B833+'Approvvigionamento energia'!$Q$41*'Profilo eolico'!B833</f>
        <v>3678.9396678676949</v>
      </c>
      <c r="G831">
        <f>$P$43*'Profilo fotovoltaico'!B833+'Approvvigionamento energia'!$Q$43*'Profilo eolico'!B833</f>
        <v>3350.8426384901813</v>
      </c>
      <c r="H831">
        <f t="shared" si="24"/>
        <v>1138.4335154826958</v>
      </c>
      <c r="I831">
        <f>IF(LCOH!$C$28=Menu!$A$1,'Approvvigionamento energia'!C831,0)+IF(LCOH!$C$28=Menu!$A$2,'Approvvigionamento energia'!D831,0)+IF(LCOH!$C$28=Menu!$A$3,'Approvvigionamento energia'!E831,0)+IF(LCOH!$C$28=Menu!$A$4,'Approvvigionamento energia'!F831,0)+IF(LCOH!$C$28=Menu!$A$5,'Approvvigionamento energia'!G831,0)+IF(LCOH!$C$28=Menu!$A$6,'Approvvigionamento energia'!H831,0)</f>
        <v>3678.9396678676949</v>
      </c>
      <c r="J831">
        <f>'Approvvigionamento energia'!A831+'Approvvigionamento energia'!B831+'Approvvigionamento energia'!I831</f>
        <v>4832.9396678676949</v>
      </c>
      <c r="K831">
        <f>IF(MIN(LCOH!$C$18,J831)&gt;=$P$48*LCOH!$C$18, MIN(LCOH!$C$18,J831),0)</f>
        <v>1500</v>
      </c>
      <c r="L831">
        <f t="shared" si="25"/>
        <v>3332.9396678676949</v>
      </c>
      <c r="M831">
        <f>K831/LCOH!$C$18</f>
        <v>1</v>
      </c>
      <c r="N831">
        <f>K831/LCOH!$C$34</f>
        <v>28.901734104046245</v>
      </c>
    </row>
    <row r="832" spans="1:14" x14ac:dyDescent="0.35">
      <c r="A832">
        <f>'Profilo fotovoltaico'!B834*LCOH!$C$20</f>
        <v>278</v>
      </c>
      <c r="B832">
        <f>'Profilo eolico'!B834*LCOH!$C$21</f>
        <v>709.9</v>
      </c>
      <c r="C832">
        <f>$P$35*'Profilo fotovoltaico'!B834</f>
        <v>2044.5821881589343</v>
      </c>
      <c r="D832">
        <f>$Q$37*'Profilo eolico'!B834</f>
        <v>4142.0073116143603</v>
      </c>
      <c r="E832">
        <f>$P$39*'Profilo fotovoltaico'!B834+'Approvvigionamento energia'!$Q$39*'Profilo eolico'!B834</f>
        <v>3617.6510307505037</v>
      </c>
      <c r="F832">
        <f>$P$41*'Profilo fotovoltaico'!B834+'Approvvigionamento energia'!$Q$41*'Profilo eolico'!B834</f>
        <v>3093.2947498866474</v>
      </c>
      <c r="G832">
        <f>$P$43*'Profilo fotovoltaico'!B834+'Approvvigionamento energia'!$Q$43*'Profilo eolico'!B834</f>
        <v>2568.9384690227907</v>
      </c>
      <c r="H832">
        <f t="shared" si="24"/>
        <v>1138.4335154826958</v>
      </c>
      <c r="I832">
        <f>IF(LCOH!$C$28=Menu!$A$1,'Approvvigionamento energia'!C832,0)+IF(LCOH!$C$28=Menu!$A$2,'Approvvigionamento energia'!D832,0)+IF(LCOH!$C$28=Menu!$A$3,'Approvvigionamento energia'!E832,0)+IF(LCOH!$C$28=Menu!$A$4,'Approvvigionamento energia'!F832,0)+IF(LCOH!$C$28=Menu!$A$5,'Approvvigionamento energia'!G832,0)+IF(LCOH!$C$28=Menu!$A$6,'Approvvigionamento energia'!H832,0)</f>
        <v>3093.2947498866474</v>
      </c>
      <c r="J832">
        <f>'Approvvigionamento energia'!A832+'Approvvigionamento energia'!B832+'Approvvigionamento energia'!I832</f>
        <v>4081.1947498866475</v>
      </c>
      <c r="K832">
        <f>IF(MIN(LCOH!$C$18,J832)&gt;=$P$48*LCOH!$C$18, MIN(LCOH!$C$18,J832),0)</f>
        <v>1500</v>
      </c>
      <c r="L832">
        <f t="shared" si="25"/>
        <v>2581.1947498866475</v>
      </c>
      <c r="M832">
        <f>K832/LCOH!$C$18</f>
        <v>1</v>
      </c>
      <c r="N832">
        <f>K832/LCOH!$C$34</f>
        <v>28.901734104046245</v>
      </c>
    </row>
    <row r="833" spans="1:14" x14ac:dyDescent="0.35">
      <c r="A833">
        <f>'Profilo fotovoltaico'!B835*LCOH!$C$20</f>
        <v>102</v>
      </c>
      <c r="B833">
        <f>'Profilo eolico'!B835*LCOH!$C$21</f>
        <v>648.70000000000005</v>
      </c>
      <c r="C833">
        <f>$P$35*'Profilo fotovoltaico'!B835</f>
        <v>750.17044313745055</v>
      </c>
      <c r="D833">
        <f>$Q$37*'Profilo eolico'!B835</f>
        <v>3784.9276560702015</v>
      </c>
      <c r="E833">
        <f>$P$39*'Profilo fotovoltaico'!B835+'Approvvigionamento energia'!$Q$39*'Profilo eolico'!B835</f>
        <v>3026.2383528370137</v>
      </c>
      <c r="F833">
        <f>$P$41*'Profilo fotovoltaico'!B835+'Approvvigionamento energia'!$Q$41*'Profilo eolico'!B835</f>
        <v>2267.549049603826</v>
      </c>
      <c r="G833">
        <f>$P$43*'Profilo fotovoltaico'!B835+'Approvvigionamento energia'!$Q$43*'Profilo eolico'!B835</f>
        <v>1508.8597463706383</v>
      </c>
      <c r="H833">
        <f t="shared" si="24"/>
        <v>1138.4335154826958</v>
      </c>
      <c r="I833">
        <f>IF(LCOH!$C$28=Menu!$A$1,'Approvvigionamento energia'!C833,0)+IF(LCOH!$C$28=Menu!$A$2,'Approvvigionamento energia'!D833,0)+IF(LCOH!$C$28=Menu!$A$3,'Approvvigionamento energia'!E833,0)+IF(LCOH!$C$28=Menu!$A$4,'Approvvigionamento energia'!F833,0)+IF(LCOH!$C$28=Menu!$A$5,'Approvvigionamento energia'!G833,0)+IF(LCOH!$C$28=Menu!$A$6,'Approvvigionamento energia'!H833,0)</f>
        <v>2267.549049603826</v>
      </c>
      <c r="J833">
        <f>'Approvvigionamento energia'!A833+'Approvvigionamento energia'!B833+'Approvvigionamento energia'!I833</f>
        <v>3018.2490496038263</v>
      </c>
      <c r="K833">
        <f>IF(MIN(LCOH!$C$18,J833)&gt;=$P$48*LCOH!$C$18, MIN(LCOH!$C$18,J833),0)</f>
        <v>1500</v>
      </c>
      <c r="L833">
        <f t="shared" si="25"/>
        <v>1518.2490496038263</v>
      </c>
      <c r="M833">
        <f>K833/LCOH!$C$18</f>
        <v>1</v>
      </c>
      <c r="N833">
        <f>K833/LCOH!$C$34</f>
        <v>28.901734104046245</v>
      </c>
    </row>
    <row r="834" spans="1:14" x14ac:dyDescent="0.35">
      <c r="A834">
        <f>'Profilo fotovoltaico'!B836*LCOH!$C$20</f>
        <v>1</v>
      </c>
      <c r="B834">
        <f>'Profilo eolico'!B836*LCOH!$C$21</f>
        <v>622.6</v>
      </c>
      <c r="C834">
        <f>$P$35*'Profilo fotovoltaico'!B836</f>
        <v>7.3546121876220649</v>
      </c>
      <c r="D834">
        <f>$Q$37*'Profilo eolico'!B836</f>
        <v>3632.6436853234272</v>
      </c>
      <c r="E834">
        <f>$P$39*'Profilo fotovoltaico'!B836+'Approvvigionamento energia'!$Q$39*'Profilo eolico'!B836</f>
        <v>2726.3214170394758</v>
      </c>
      <c r="F834">
        <f>$P$41*'Profilo fotovoltaico'!B836+'Approvvigionamento energia'!$Q$41*'Profilo eolico'!B836</f>
        <v>1819.9991487555246</v>
      </c>
      <c r="G834">
        <f>$P$43*'Profilo fotovoltaico'!B836+'Approvvigionamento energia'!$Q$43*'Profilo eolico'!B836</f>
        <v>913.67688047157333</v>
      </c>
      <c r="H834">
        <f t="shared" ref="H834:H897" si="26">$P$45</f>
        <v>1138.4335154826958</v>
      </c>
      <c r="I834">
        <f>IF(LCOH!$C$28=Menu!$A$1,'Approvvigionamento energia'!C834,0)+IF(LCOH!$C$28=Menu!$A$2,'Approvvigionamento energia'!D834,0)+IF(LCOH!$C$28=Menu!$A$3,'Approvvigionamento energia'!E834,0)+IF(LCOH!$C$28=Menu!$A$4,'Approvvigionamento energia'!F834,0)+IF(LCOH!$C$28=Menu!$A$5,'Approvvigionamento energia'!G834,0)+IF(LCOH!$C$28=Menu!$A$6,'Approvvigionamento energia'!H834,0)</f>
        <v>1819.9991487555246</v>
      </c>
      <c r="J834">
        <f>'Approvvigionamento energia'!A834+'Approvvigionamento energia'!B834+'Approvvigionamento energia'!I834</f>
        <v>2443.5991487555248</v>
      </c>
      <c r="K834">
        <f>IF(MIN(LCOH!$C$18,J834)&gt;=$P$48*LCOH!$C$18, MIN(LCOH!$C$18,J834),0)</f>
        <v>1500</v>
      </c>
      <c r="L834">
        <f t="shared" si="25"/>
        <v>943.59914875552477</v>
      </c>
      <c r="M834">
        <f>K834/LCOH!$C$18</f>
        <v>1</v>
      </c>
      <c r="N834">
        <f>K834/LCOH!$C$34</f>
        <v>28.901734104046245</v>
      </c>
    </row>
    <row r="835" spans="1:14" x14ac:dyDescent="0.35">
      <c r="A835">
        <f>'Profilo fotovoltaico'!B837*LCOH!$C$20</f>
        <v>0</v>
      </c>
      <c r="B835">
        <f>'Profilo eolico'!B837*LCOH!$C$21</f>
        <v>600.6</v>
      </c>
      <c r="C835">
        <f>$P$35*'Profilo fotovoltaico'!B837</f>
        <v>0</v>
      </c>
      <c r="D835">
        <f>$Q$37*'Profilo eolico'!B837</f>
        <v>3504.281717644154</v>
      </c>
      <c r="E835">
        <f>$P$39*'Profilo fotovoltaico'!B837+'Approvvigionamento energia'!$Q$39*'Profilo eolico'!B837</f>
        <v>2628.2112882331153</v>
      </c>
      <c r="F835">
        <f>$P$41*'Profilo fotovoltaico'!B837+'Approvvigionamento energia'!$Q$41*'Profilo eolico'!B837</f>
        <v>1752.140858822077</v>
      </c>
      <c r="G835">
        <f>$P$43*'Profilo fotovoltaico'!B837+'Approvvigionamento energia'!$Q$43*'Profilo eolico'!B837</f>
        <v>876.0704294110385</v>
      </c>
      <c r="H835">
        <f t="shared" si="26"/>
        <v>1138.4335154826958</v>
      </c>
      <c r="I835">
        <f>IF(LCOH!$C$28=Menu!$A$1,'Approvvigionamento energia'!C835,0)+IF(LCOH!$C$28=Menu!$A$2,'Approvvigionamento energia'!D835,0)+IF(LCOH!$C$28=Menu!$A$3,'Approvvigionamento energia'!E835,0)+IF(LCOH!$C$28=Menu!$A$4,'Approvvigionamento energia'!F835,0)+IF(LCOH!$C$28=Menu!$A$5,'Approvvigionamento energia'!G835,0)+IF(LCOH!$C$28=Menu!$A$6,'Approvvigionamento energia'!H835,0)</f>
        <v>1752.140858822077</v>
      </c>
      <c r="J835">
        <f>'Approvvigionamento energia'!A835+'Approvvigionamento energia'!B835+'Approvvigionamento energia'!I835</f>
        <v>2352.7408588220769</v>
      </c>
      <c r="K835">
        <f>IF(MIN(LCOH!$C$18,J835)&gt;=$P$48*LCOH!$C$18, MIN(LCOH!$C$18,J835),0)</f>
        <v>1500</v>
      </c>
      <c r="L835">
        <f t="shared" ref="L835:L898" si="27">J835-K835</f>
        <v>852.74085882207692</v>
      </c>
      <c r="M835">
        <f>K835/LCOH!$C$18</f>
        <v>1</v>
      </c>
      <c r="N835">
        <f>K835/LCOH!$C$34</f>
        <v>28.901734104046245</v>
      </c>
    </row>
    <row r="836" spans="1:14" x14ac:dyDescent="0.35">
      <c r="A836">
        <f>'Profilo fotovoltaico'!B838*LCOH!$C$20</f>
        <v>0</v>
      </c>
      <c r="B836">
        <f>'Profilo eolico'!B838*LCOH!$C$21</f>
        <v>582.20000000000005</v>
      </c>
      <c r="C836">
        <f>$P$35*'Profilo fotovoltaico'!B838</f>
        <v>0</v>
      </c>
      <c r="D836">
        <f>$Q$37*'Profilo eolico'!B838</f>
        <v>3396.924435585126</v>
      </c>
      <c r="E836">
        <f>$P$39*'Profilo fotovoltaico'!B838+'Approvvigionamento energia'!$Q$39*'Profilo eolico'!B838</f>
        <v>2547.6933266888445</v>
      </c>
      <c r="F836">
        <f>$P$41*'Profilo fotovoltaico'!B838+'Approvvigionamento energia'!$Q$41*'Profilo eolico'!B838</f>
        <v>1698.462217792563</v>
      </c>
      <c r="G836">
        <f>$P$43*'Profilo fotovoltaico'!B838+'Approvvigionamento energia'!$Q$43*'Profilo eolico'!B838</f>
        <v>849.23110889628151</v>
      </c>
      <c r="H836">
        <f t="shared" si="26"/>
        <v>1138.4335154826958</v>
      </c>
      <c r="I836">
        <f>IF(LCOH!$C$28=Menu!$A$1,'Approvvigionamento energia'!C836,0)+IF(LCOH!$C$28=Menu!$A$2,'Approvvigionamento energia'!D836,0)+IF(LCOH!$C$28=Menu!$A$3,'Approvvigionamento energia'!E836,0)+IF(LCOH!$C$28=Menu!$A$4,'Approvvigionamento energia'!F836,0)+IF(LCOH!$C$28=Menu!$A$5,'Approvvigionamento energia'!G836,0)+IF(LCOH!$C$28=Menu!$A$6,'Approvvigionamento energia'!H836,0)</f>
        <v>1698.462217792563</v>
      </c>
      <c r="J836">
        <f>'Approvvigionamento energia'!A836+'Approvvigionamento energia'!B836+'Approvvigionamento energia'!I836</f>
        <v>2280.6622177925628</v>
      </c>
      <c r="K836">
        <f>IF(MIN(LCOH!$C$18,J836)&gt;=$P$48*LCOH!$C$18, MIN(LCOH!$C$18,J836),0)</f>
        <v>1500</v>
      </c>
      <c r="L836">
        <f t="shared" si="27"/>
        <v>780.66221779256284</v>
      </c>
      <c r="M836">
        <f>K836/LCOH!$C$18</f>
        <v>1</v>
      </c>
      <c r="N836">
        <f>K836/LCOH!$C$34</f>
        <v>28.901734104046245</v>
      </c>
    </row>
    <row r="837" spans="1:14" x14ac:dyDescent="0.35">
      <c r="A837">
        <f>'Profilo fotovoltaico'!B839*LCOH!$C$20</f>
        <v>0</v>
      </c>
      <c r="B837">
        <f>'Profilo eolico'!B839*LCOH!$C$21</f>
        <v>565</v>
      </c>
      <c r="C837">
        <f>$P$35*'Profilo fotovoltaico'!B839</f>
        <v>0</v>
      </c>
      <c r="D837">
        <f>$Q$37*'Profilo eolico'!B839</f>
        <v>3296.5687153995118</v>
      </c>
      <c r="E837">
        <f>$P$39*'Profilo fotovoltaico'!B839+'Approvvigionamento energia'!$Q$39*'Profilo eolico'!B839</f>
        <v>2472.426536549634</v>
      </c>
      <c r="F837">
        <f>$P$41*'Profilo fotovoltaico'!B839+'Approvvigionamento energia'!$Q$41*'Profilo eolico'!B839</f>
        <v>1648.2843576997559</v>
      </c>
      <c r="G837">
        <f>$P$43*'Profilo fotovoltaico'!B839+'Approvvigionamento energia'!$Q$43*'Profilo eolico'!B839</f>
        <v>824.14217884987795</v>
      </c>
      <c r="H837">
        <f t="shared" si="26"/>
        <v>1138.4335154826958</v>
      </c>
      <c r="I837">
        <f>IF(LCOH!$C$28=Menu!$A$1,'Approvvigionamento energia'!C837,0)+IF(LCOH!$C$28=Menu!$A$2,'Approvvigionamento energia'!D837,0)+IF(LCOH!$C$28=Menu!$A$3,'Approvvigionamento energia'!E837,0)+IF(LCOH!$C$28=Menu!$A$4,'Approvvigionamento energia'!F837,0)+IF(LCOH!$C$28=Menu!$A$5,'Approvvigionamento energia'!G837,0)+IF(LCOH!$C$28=Menu!$A$6,'Approvvigionamento energia'!H837,0)</f>
        <v>1648.2843576997559</v>
      </c>
      <c r="J837">
        <f>'Approvvigionamento energia'!A837+'Approvvigionamento energia'!B837+'Approvvigionamento energia'!I837</f>
        <v>2213.2843576997557</v>
      </c>
      <c r="K837">
        <f>IF(MIN(LCOH!$C$18,J837)&gt;=$P$48*LCOH!$C$18, MIN(LCOH!$C$18,J837),0)</f>
        <v>1500</v>
      </c>
      <c r="L837">
        <f t="shared" si="27"/>
        <v>713.28435769975567</v>
      </c>
      <c r="M837">
        <f>K837/LCOH!$C$18</f>
        <v>1</v>
      </c>
      <c r="N837">
        <f>K837/LCOH!$C$34</f>
        <v>28.901734104046245</v>
      </c>
    </row>
    <row r="838" spans="1:14" x14ac:dyDescent="0.35">
      <c r="A838">
        <f>'Profilo fotovoltaico'!B840*LCOH!$C$20</f>
        <v>0</v>
      </c>
      <c r="B838">
        <f>'Profilo eolico'!B840*LCOH!$C$21</f>
        <v>534.90000000000009</v>
      </c>
      <c r="C838">
        <f>$P$35*'Profilo fotovoltaico'!B840</f>
        <v>0</v>
      </c>
      <c r="D838">
        <f>$Q$37*'Profilo eolico'!B840</f>
        <v>3120.9462050746888</v>
      </c>
      <c r="E838">
        <f>$P$39*'Profilo fotovoltaico'!B840+'Approvvigionamento energia'!$Q$39*'Profilo eolico'!B840</f>
        <v>2340.7096538060164</v>
      </c>
      <c r="F838">
        <f>$P$41*'Profilo fotovoltaico'!B840+'Approvvigionamento energia'!$Q$41*'Profilo eolico'!B840</f>
        <v>1560.4731025373444</v>
      </c>
      <c r="G838">
        <f>$P$43*'Profilo fotovoltaico'!B840+'Approvvigionamento energia'!$Q$43*'Profilo eolico'!B840</f>
        <v>780.2365512686722</v>
      </c>
      <c r="H838">
        <f t="shared" si="26"/>
        <v>1138.4335154826958</v>
      </c>
      <c r="I838">
        <f>IF(LCOH!$C$28=Menu!$A$1,'Approvvigionamento energia'!C838,0)+IF(LCOH!$C$28=Menu!$A$2,'Approvvigionamento energia'!D838,0)+IF(LCOH!$C$28=Menu!$A$3,'Approvvigionamento energia'!E838,0)+IF(LCOH!$C$28=Menu!$A$4,'Approvvigionamento energia'!F838,0)+IF(LCOH!$C$28=Menu!$A$5,'Approvvigionamento energia'!G838,0)+IF(LCOH!$C$28=Menu!$A$6,'Approvvigionamento energia'!H838,0)</f>
        <v>1560.4731025373444</v>
      </c>
      <c r="J838">
        <f>'Approvvigionamento energia'!A838+'Approvvigionamento energia'!B838+'Approvvigionamento energia'!I838</f>
        <v>2095.3731025373445</v>
      </c>
      <c r="K838">
        <f>IF(MIN(LCOH!$C$18,J838)&gt;=$P$48*LCOH!$C$18, MIN(LCOH!$C$18,J838),0)</f>
        <v>1500</v>
      </c>
      <c r="L838">
        <f t="shared" si="27"/>
        <v>595.37310253734449</v>
      </c>
      <c r="M838">
        <f>K838/LCOH!$C$18</f>
        <v>1</v>
      </c>
      <c r="N838">
        <f>K838/LCOH!$C$34</f>
        <v>28.901734104046245</v>
      </c>
    </row>
    <row r="839" spans="1:14" x14ac:dyDescent="0.35">
      <c r="A839">
        <f>'Profilo fotovoltaico'!B841*LCOH!$C$20</f>
        <v>0</v>
      </c>
      <c r="B839">
        <f>'Profilo eolico'!B841*LCOH!$C$21</f>
        <v>519.1</v>
      </c>
      <c r="C839">
        <f>$P$35*'Profilo fotovoltaico'!B841</f>
        <v>0</v>
      </c>
      <c r="D839">
        <f>$Q$37*'Profilo eolico'!B841</f>
        <v>3028.7589737413928</v>
      </c>
      <c r="E839">
        <f>$P$39*'Profilo fotovoltaico'!B841+'Approvvigionamento energia'!$Q$39*'Profilo eolico'!B841</f>
        <v>2271.5692303060441</v>
      </c>
      <c r="F839">
        <f>$P$41*'Profilo fotovoltaico'!B841+'Approvvigionamento energia'!$Q$41*'Profilo eolico'!B841</f>
        <v>1514.3794868706964</v>
      </c>
      <c r="G839">
        <f>$P$43*'Profilo fotovoltaico'!B841+'Approvvigionamento energia'!$Q$43*'Profilo eolico'!B841</f>
        <v>757.18974343534819</v>
      </c>
      <c r="H839">
        <f t="shared" si="26"/>
        <v>1138.4335154826958</v>
      </c>
      <c r="I839">
        <f>IF(LCOH!$C$28=Menu!$A$1,'Approvvigionamento energia'!C839,0)+IF(LCOH!$C$28=Menu!$A$2,'Approvvigionamento energia'!D839,0)+IF(LCOH!$C$28=Menu!$A$3,'Approvvigionamento energia'!E839,0)+IF(LCOH!$C$28=Menu!$A$4,'Approvvigionamento energia'!F839,0)+IF(LCOH!$C$28=Menu!$A$5,'Approvvigionamento energia'!G839,0)+IF(LCOH!$C$28=Menu!$A$6,'Approvvigionamento energia'!H839,0)</f>
        <v>1514.3794868706964</v>
      </c>
      <c r="J839">
        <f>'Approvvigionamento energia'!A839+'Approvvigionamento energia'!B839+'Approvvigionamento energia'!I839</f>
        <v>2033.4794868706963</v>
      </c>
      <c r="K839">
        <f>IF(MIN(LCOH!$C$18,J839)&gt;=$P$48*LCOH!$C$18, MIN(LCOH!$C$18,J839),0)</f>
        <v>1500</v>
      </c>
      <c r="L839">
        <f t="shared" si="27"/>
        <v>533.47948687069629</v>
      </c>
      <c r="M839">
        <f>K839/LCOH!$C$18</f>
        <v>1</v>
      </c>
      <c r="N839">
        <f>K839/LCOH!$C$34</f>
        <v>28.901734104046245</v>
      </c>
    </row>
    <row r="840" spans="1:14" x14ac:dyDescent="0.35">
      <c r="A840">
        <f>'Profilo fotovoltaico'!B842*LCOH!$C$20</f>
        <v>0</v>
      </c>
      <c r="B840">
        <f>'Profilo eolico'!B842*LCOH!$C$21</f>
        <v>500</v>
      </c>
      <c r="C840">
        <f>$P$35*'Profilo fotovoltaico'!B842</f>
        <v>0</v>
      </c>
      <c r="D840">
        <f>$Q$37*'Profilo eolico'!B842</f>
        <v>2917.3174472562055</v>
      </c>
      <c r="E840">
        <f>$P$39*'Profilo fotovoltaico'!B842+'Approvvigionamento energia'!$Q$39*'Profilo eolico'!B842</f>
        <v>2187.988085442154</v>
      </c>
      <c r="F840">
        <f>$P$41*'Profilo fotovoltaico'!B842+'Approvvigionamento energia'!$Q$41*'Profilo eolico'!B842</f>
        <v>1458.6587236281027</v>
      </c>
      <c r="G840">
        <f>$P$43*'Profilo fotovoltaico'!B842+'Approvvigionamento energia'!$Q$43*'Profilo eolico'!B842</f>
        <v>729.32936181405137</v>
      </c>
      <c r="H840">
        <f t="shared" si="26"/>
        <v>1138.4335154826958</v>
      </c>
      <c r="I840">
        <f>IF(LCOH!$C$28=Menu!$A$1,'Approvvigionamento energia'!C840,0)+IF(LCOH!$C$28=Menu!$A$2,'Approvvigionamento energia'!D840,0)+IF(LCOH!$C$28=Menu!$A$3,'Approvvigionamento energia'!E840,0)+IF(LCOH!$C$28=Menu!$A$4,'Approvvigionamento energia'!F840,0)+IF(LCOH!$C$28=Menu!$A$5,'Approvvigionamento energia'!G840,0)+IF(LCOH!$C$28=Menu!$A$6,'Approvvigionamento energia'!H840,0)</f>
        <v>1458.6587236281027</v>
      </c>
      <c r="J840">
        <f>'Approvvigionamento energia'!A840+'Approvvigionamento energia'!B840+'Approvvigionamento energia'!I840</f>
        <v>1958.6587236281027</v>
      </c>
      <c r="K840">
        <f>IF(MIN(LCOH!$C$18,J840)&gt;=$P$48*LCOH!$C$18, MIN(LCOH!$C$18,J840),0)</f>
        <v>1500</v>
      </c>
      <c r="L840">
        <f t="shared" si="27"/>
        <v>458.65872362810273</v>
      </c>
      <c r="M840">
        <f>K840/LCOH!$C$18</f>
        <v>1</v>
      </c>
      <c r="N840">
        <f>K840/LCOH!$C$34</f>
        <v>28.901734104046245</v>
      </c>
    </row>
    <row r="841" spans="1:14" x14ac:dyDescent="0.35">
      <c r="A841">
        <f>'Profilo fotovoltaico'!B843*LCOH!$C$20</f>
        <v>0</v>
      </c>
      <c r="B841">
        <f>'Profilo eolico'!B843*LCOH!$C$21</f>
        <v>481.59999999999997</v>
      </c>
      <c r="C841">
        <f>$P$35*'Profilo fotovoltaico'!B843</f>
        <v>0</v>
      </c>
      <c r="D841">
        <f>$Q$37*'Profilo eolico'!B843</f>
        <v>2809.960165197177</v>
      </c>
      <c r="E841">
        <f>$P$39*'Profilo fotovoltaico'!B843+'Approvvigionamento energia'!$Q$39*'Profilo eolico'!B843</f>
        <v>2107.4701238978828</v>
      </c>
      <c r="F841">
        <f>$P$41*'Profilo fotovoltaico'!B843+'Approvvigionamento energia'!$Q$41*'Profilo eolico'!B843</f>
        <v>1404.9800825985885</v>
      </c>
      <c r="G841">
        <f>$P$43*'Profilo fotovoltaico'!B843+'Approvvigionamento energia'!$Q$43*'Profilo eolico'!B843</f>
        <v>702.49004129929426</v>
      </c>
      <c r="H841">
        <f t="shared" si="26"/>
        <v>1138.4335154826958</v>
      </c>
      <c r="I841">
        <f>IF(LCOH!$C$28=Menu!$A$1,'Approvvigionamento energia'!C841,0)+IF(LCOH!$C$28=Menu!$A$2,'Approvvigionamento energia'!D841,0)+IF(LCOH!$C$28=Menu!$A$3,'Approvvigionamento energia'!E841,0)+IF(LCOH!$C$28=Menu!$A$4,'Approvvigionamento energia'!F841,0)+IF(LCOH!$C$28=Menu!$A$5,'Approvvigionamento energia'!G841,0)+IF(LCOH!$C$28=Menu!$A$6,'Approvvigionamento energia'!H841,0)</f>
        <v>1404.9800825985885</v>
      </c>
      <c r="J841">
        <f>'Approvvigionamento energia'!A841+'Approvvigionamento energia'!B841+'Approvvigionamento energia'!I841</f>
        <v>1886.5800825985884</v>
      </c>
      <c r="K841">
        <f>IF(MIN(LCOH!$C$18,J841)&gt;=$P$48*LCOH!$C$18, MIN(LCOH!$C$18,J841),0)</f>
        <v>1500</v>
      </c>
      <c r="L841">
        <f t="shared" si="27"/>
        <v>386.58008259858843</v>
      </c>
      <c r="M841">
        <f>K841/LCOH!$C$18</f>
        <v>1</v>
      </c>
      <c r="N841">
        <f>K841/LCOH!$C$34</f>
        <v>28.901734104046245</v>
      </c>
    </row>
    <row r="842" spans="1:14" x14ac:dyDescent="0.35">
      <c r="A842">
        <f>'Profilo fotovoltaico'!B844*LCOH!$C$20</f>
        <v>0</v>
      </c>
      <c r="B842">
        <f>'Profilo eolico'!B844*LCOH!$C$21</f>
        <v>461</v>
      </c>
      <c r="C842">
        <f>$P$35*'Profilo fotovoltaico'!B844</f>
        <v>0</v>
      </c>
      <c r="D842">
        <f>$Q$37*'Profilo eolico'!B844</f>
        <v>2689.7666863702216</v>
      </c>
      <c r="E842">
        <f>$P$39*'Profilo fotovoltaico'!B844+'Approvvigionamento energia'!$Q$39*'Profilo eolico'!B844</f>
        <v>2017.325014777666</v>
      </c>
      <c r="F842">
        <f>$P$41*'Profilo fotovoltaico'!B844+'Approvvigionamento energia'!$Q$41*'Profilo eolico'!B844</f>
        <v>1344.8833431851108</v>
      </c>
      <c r="G842">
        <f>$P$43*'Profilo fotovoltaico'!B844+'Approvvigionamento energia'!$Q$43*'Profilo eolico'!B844</f>
        <v>672.44167159255539</v>
      </c>
      <c r="H842">
        <f t="shared" si="26"/>
        <v>1138.4335154826958</v>
      </c>
      <c r="I842">
        <f>IF(LCOH!$C$28=Menu!$A$1,'Approvvigionamento energia'!C842,0)+IF(LCOH!$C$28=Menu!$A$2,'Approvvigionamento energia'!D842,0)+IF(LCOH!$C$28=Menu!$A$3,'Approvvigionamento energia'!E842,0)+IF(LCOH!$C$28=Menu!$A$4,'Approvvigionamento energia'!F842,0)+IF(LCOH!$C$28=Menu!$A$5,'Approvvigionamento energia'!G842,0)+IF(LCOH!$C$28=Menu!$A$6,'Approvvigionamento energia'!H842,0)</f>
        <v>1344.8833431851108</v>
      </c>
      <c r="J842">
        <f>'Approvvigionamento energia'!A842+'Approvvigionamento energia'!B842+'Approvvigionamento energia'!I842</f>
        <v>1805.8833431851108</v>
      </c>
      <c r="K842">
        <f>IF(MIN(LCOH!$C$18,J842)&gt;=$P$48*LCOH!$C$18, MIN(LCOH!$C$18,J842),0)</f>
        <v>1500</v>
      </c>
      <c r="L842">
        <f t="shared" si="27"/>
        <v>305.88334318511079</v>
      </c>
      <c r="M842">
        <f>K842/LCOH!$C$18</f>
        <v>1</v>
      </c>
      <c r="N842">
        <f>K842/LCOH!$C$34</f>
        <v>28.901734104046245</v>
      </c>
    </row>
    <row r="843" spans="1:14" x14ac:dyDescent="0.35">
      <c r="A843">
        <f>'Profilo fotovoltaico'!B845*LCOH!$C$20</f>
        <v>0</v>
      </c>
      <c r="B843">
        <f>'Profilo eolico'!B845*LCOH!$C$21</f>
        <v>432.7</v>
      </c>
      <c r="C843">
        <f>$P$35*'Profilo fotovoltaico'!B845</f>
        <v>0</v>
      </c>
      <c r="D843">
        <f>$Q$37*'Profilo eolico'!B845</f>
        <v>2524.6465188555198</v>
      </c>
      <c r="E843">
        <f>$P$39*'Profilo fotovoltaico'!B845+'Approvvigionamento energia'!$Q$39*'Profilo eolico'!B845</f>
        <v>1893.48488914164</v>
      </c>
      <c r="F843">
        <f>$P$41*'Profilo fotovoltaico'!B845+'Approvvigionamento energia'!$Q$41*'Profilo eolico'!B845</f>
        <v>1262.3232594277599</v>
      </c>
      <c r="G843">
        <f>$P$43*'Profilo fotovoltaico'!B845+'Approvvigionamento energia'!$Q$43*'Profilo eolico'!B845</f>
        <v>631.16162971387996</v>
      </c>
      <c r="H843">
        <f t="shared" si="26"/>
        <v>1138.4335154826958</v>
      </c>
      <c r="I843">
        <f>IF(LCOH!$C$28=Menu!$A$1,'Approvvigionamento energia'!C843,0)+IF(LCOH!$C$28=Menu!$A$2,'Approvvigionamento energia'!D843,0)+IF(LCOH!$C$28=Menu!$A$3,'Approvvigionamento energia'!E843,0)+IF(LCOH!$C$28=Menu!$A$4,'Approvvigionamento energia'!F843,0)+IF(LCOH!$C$28=Menu!$A$5,'Approvvigionamento energia'!G843,0)+IF(LCOH!$C$28=Menu!$A$6,'Approvvigionamento energia'!H843,0)</f>
        <v>1262.3232594277599</v>
      </c>
      <c r="J843">
        <f>'Approvvigionamento energia'!A843+'Approvvigionamento energia'!B843+'Approvvigionamento energia'!I843</f>
        <v>1695.02325942776</v>
      </c>
      <c r="K843">
        <f>IF(MIN(LCOH!$C$18,J843)&gt;=$P$48*LCOH!$C$18, MIN(LCOH!$C$18,J843),0)</f>
        <v>1500</v>
      </c>
      <c r="L843">
        <f t="shared" si="27"/>
        <v>195.02325942775997</v>
      </c>
      <c r="M843">
        <f>K843/LCOH!$C$18</f>
        <v>1</v>
      </c>
      <c r="N843">
        <f>K843/LCOH!$C$34</f>
        <v>28.901734104046245</v>
      </c>
    </row>
    <row r="844" spans="1:14" x14ac:dyDescent="0.35">
      <c r="A844">
        <f>'Profilo fotovoltaico'!B846*LCOH!$C$20</f>
        <v>0</v>
      </c>
      <c r="B844">
        <f>'Profilo eolico'!B846*LCOH!$C$21</f>
        <v>403.9</v>
      </c>
      <c r="C844">
        <f>$P$35*'Profilo fotovoltaico'!B846</f>
        <v>0</v>
      </c>
      <c r="D844">
        <f>$Q$37*'Profilo eolico'!B846</f>
        <v>2356.6090338935628</v>
      </c>
      <c r="E844">
        <f>$P$39*'Profilo fotovoltaico'!B846+'Approvvigionamento energia'!$Q$39*'Profilo eolico'!B846</f>
        <v>1767.4567754201719</v>
      </c>
      <c r="F844">
        <f>$P$41*'Profilo fotovoltaico'!B846+'Approvvigionamento energia'!$Q$41*'Profilo eolico'!B846</f>
        <v>1178.3045169467814</v>
      </c>
      <c r="G844">
        <f>$P$43*'Profilo fotovoltaico'!B846+'Approvvigionamento energia'!$Q$43*'Profilo eolico'!B846</f>
        <v>589.1522584733907</v>
      </c>
      <c r="H844">
        <f t="shared" si="26"/>
        <v>1138.4335154826958</v>
      </c>
      <c r="I844">
        <f>IF(LCOH!$C$28=Menu!$A$1,'Approvvigionamento energia'!C844,0)+IF(LCOH!$C$28=Menu!$A$2,'Approvvigionamento energia'!D844,0)+IF(LCOH!$C$28=Menu!$A$3,'Approvvigionamento energia'!E844,0)+IF(LCOH!$C$28=Menu!$A$4,'Approvvigionamento energia'!F844,0)+IF(LCOH!$C$28=Menu!$A$5,'Approvvigionamento energia'!G844,0)+IF(LCOH!$C$28=Menu!$A$6,'Approvvigionamento energia'!H844,0)</f>
        <v>1178.3045169467814</v>
      </c>
      <c r="J844">
        <f>'Approvvigionamento energia'!A844+'Approvvigionamento energia'!B844+'Approvvigionamento energia'!I844</f>
        <v>1582.2045169467815</v>
      </c>
      <c r="K844">
        <f>IF(MIN(LCOH!$C$18,J844)&gt;=$P$48*LCOH!$C$18, MIN(LCOH!$C$18,J844),0)</f>
        <v>1500</v>
      </c>
      <c r="L844">
        <f t="shared" si="27"/>
        <v>82.204516946781496</v>
      </c>
      <c r="M844">
        <f>K844/LCOH!$C$18</f>
        <v>1</v>
      </c>
      <c r="N844">
        <f>K844/LCOH!$C$34</f>
        <v>28.901734104046245</v>
      </c>
    </row>
    <row r="845" spans="1:14" x14ac:dyDescent="0.35">
      <c r="A845">
        <f>'Profilo fotovoltaico'!B847*LCOH!$C$20</f>
        <v>0</v>
      </c>
      <c r="B845">
        <f>'Profilo eolico'!B847*LCOH!$C$21</f>
        <v>379.09999999999997</v>
      </c>
      <c r="C845">
        <f>$P$35*'Profilo fotovoltaico'!B847</f>
        <v>0</v>
      </c>
      <c r="D845">
        <f>$Q$37*'Profilo eolico'!B847</f>
        <v>2211.910088509655</v>
      </c>
      <c r="E845">
        <f>$P$39*'Profilo fotovoltaico'!B847+'Approvvigionamento energia'!$Q$39*'Profilo eolico'!B847</f>
        <v>1658.932566382241</v>
      </c>
      <c r="F845">
        <f>$P$41*'Profilo fotovoltaico'!B847+'Approvvigionamento energia'!$Q$41*'Profilo eolico'!B847</f>
        <v>1105.9550442548275</v>
      </c>
      <c r="G845">
        <f>$P$43*'Profilo fotovoltaico'!B847+'Approvvigionamento energia'!$Q$43*'Profilo eolico'!B847</f>
        <v>552.97752212741375</v>
      </c>
      <c r="H845">
        <f t="shared" si="26"/>
        <v>1138.4335154826958</v>
      </c>
      <c r="I845">
        <f>IF(LCOH!$C$28=Menu!$A$1,'Approvvigionamento energia'!C845,0)+IF(LCOH!$C$28=Menu!$A$2,'Approvvigionamento energia'!D845,0)+IF(LCOH!$C$28=Menu!$A$3,'Approvvigionamento energia'!E845,0)+IF(LCOH!$C$28=Menu!$A$4,'Approvvigionamento energia'!F845,0)+IF(LCOH!$C$28=Menu!$A$5,'Approvvigionamento energia'!G845,0)+IF(LCOH!$C$28=Menu!$A$6,'Approvvigionamento energia'!H845,0)</f>
        <v>1105.9550442548275</v>
      </c>
      <c r="J845">
        <f>'Approvvigionamento energia'!A845+'Approvvigionamento energia'!B845+'Approvvigionamento energia'!I845</f>
        <v>1485.0550442548274</v>
      </c>
      <c r="K845">
        <f>IF(MIN(LCOH!$C$18,J845)&gt;=$P$48*LCOH!$C$18, MIN(LCOH!$C$18,J845),0)</f>
        <v>1485.0550442548274</v>
      </c>
      <c r="L845">
        <f t="shared" si="27"/>
        <v>0</v>
      </c>
      <c r="M845">
        <f>K845/LCOH!$C$18</f>
        <v>0.99003669616988499</v>
      </c>
      <c r="N845">
        <f>K845/LCOH!$C$34</f>
        <v>28.613777345950432</v>
      </c>
    </row>
    <row r="846" spans="1:14" x14ac:dyDescent="0.35">
      <c r="A846">
        <f>'Profilo fotovoltaico'!B848*LCOH!$C$20</f>
        <v>0</v>
      </c>
      <c r="B846">
        <f>'Profilo eolico'!B848*LCOH!$C$21</f>
        <v>347.9</v>
      </c>
      <c r="C846">
        <f>$P$35*'Profilo fotovoltaico'!B848</f>
        <v>0</v>
      </c>
      <c r="D846">
        <f>$Q$37*'Profilo eolico'!B848</f>
        <v>2029.8694798008678</v>
      </c>
      <c r="E846">
        <f>$P$39*'Profilo fotovoltaico'!B848+'Approvvigionamento energia'!$Q$39*'Profilo eolico'!B848</f>
        <v>1522.4021098506507</v>
      </c>
      <c r="F846">
        <f>$P$41*'Profilo fotovoltaico'!B848+'Approvvigionamento energia'!$Q$41*'Profilo eolico'!B848</f>
        <v>1014.9347399004339</v>
      </c>
      <c r="G846">
        <f>$P$43*'Profilo fotovoltaico'!B848+'Approvvigionamento energia'!$Q$43*'Profilo eolico'!B848</f>
        <v>507.46736995021695</v>
      </c>
      <c r="H846">
        <f t="shared" si="26"/>
        <v>1138.4335154826958</v>
      </c>
      <c r="I846">
        <f>IF(LCOH!$C$28=Menu!$A$1,'Approvvigionamento energia'!C846,0)+IF(LCOH!$C$28=Menu!$A$2,'Approvvigionamento energia'!D846,0)+IF(LCOH!$C$28=Menu!$A$3,'Approvvigionamento energia'!E846,0)+IF(LCOH!$C$28=Menu!$A$4,'Approvvigionamento energia'!F846,0)+IF(LCOH!$C$28=Menu!$A$5,'Approvvigionamento energia'!G846,0)+IF(LCOH!$C$28=Menu!$A$6,'Approvvigionamento energia'!H846,0)</f>
        <v>1014.9347399004339</v>
      </c>
      <c r="J846">
        <f>'Approvvigionamento energia'!A846+'Approvvigionamento energia'!B846+'Approvvigionamento energia'!I846</f>
        <v>1362.8347399004338</v>
      </c>
      <c r="K846">
        <f>IF(MIN(LCOH!$C$18,J846)&gt;=$P$48*LCOH!$C$18, MIN(LCOH!$C$18,J846),0)</f>
        <v>1362.8347399004338</v>
      </c>
      <c r="L846">
        <f t="shared" si="27"/>
        <v>0</v>
      </c>
      <c r="M846">
        <f>K846/LCOH!$C$18</f>
        <v>0.90855649326695587</v>
      </c>
      <c r="N846">
        <f>K846/LCOH!$C$34</f>
        <v>26.258858186906238</v>
      </c>
    </row>
    <row r="847" spans="1:14" x14ac:dyDescent="0.35">
      <c r="A847">
        <f>'Profilo fotovoltaico'!B849*LCOH!$C$20</f>
        <v>0</v>
      </c>
      <c r="B847">
        <f>'Profilo eolico'!B849*LCOH!$C$21</f>
        <v>311.2</v>
      </c>
      <c r="C847">
        <f>$P$35*'Profilo fotovoltaico'!B849</f>
        <v>0</v>
      </c>
      <c r="D847">
        <f>$Q$37*'Profilo eolico'!B849</f>
        <v>1815.7383791722621</v>
      </c>
      <c r="E847">
        <f>$P$39*'Profilo fotovoltaico'!B849+'Approvvigionamento energia'!$Q$39*'Profilo eolico'!B849</f>
        <v>1361.8037843791965</v>
      </c>
      <c r="F847">
        <f>$P$41*'Profilo fotovoltaico'!B849+'Approvvigionamento energia'!$Q$41*'Profilo eolico'!B849</f>
        <v>907.86918958613103</v>
      </c>
      <c r="G847">
        <f>$P$43*'Profilo fotovoltaico'!B849+'Approvvigionamento energia'!$Q$43*'Profilo eolico'!B849</f>
        <v>453.93459479306551</v>
      </c>
      <c r="H847">
        <f t="shared" si="26"/>
        <v>1138.4335154826958</v>
      </c>
      <c r="I847">
        <f>IF(LCOH!$C$28=Menu!$A$1,'Approvvigionamento energia'!C847,0)+IF(LCOH!$C$28=Menu!$A$2,'Approvvigionamento energia'!D847,0)+IF(LCOH!$C$28=Menu!$A$3,'Approvvigionamento energia'!E847,0)+IF(LCOH!$C$28=Menu!$A$4,'Approvvigionamento energia'!F847,0)+IF(LCOH!$C$28=Menu!$A$5,'Approvvigionamento energia'!G847,0)+IF(LCOH!$C$28=Menu!$A$6,'Approvvigionamento energia'!H847,0)</f>
        <v>907.86918958613103</v>
      </c>
      <c r="J847">
        <f>'Approvvigionamento energia'!A847+'Approvvigionamento energia'!B847+'Approvvigionamento energia'!I847</f>
        <v>1219.069189586131</v>
      </c>
      <c r="K847">
        <f>IF(MIN(LCOH!$C$18,J847)&gt;=$P$48*LCOH!$C$18, MIN(LCOH!$C$18,J847),0)</f>
        <v>1219.069189586131</v>
      </c>
      <c r="L847">
        <f t="shared" si="27"/>
        <v>0</v>
      </c>
      <c r="M847">
        <f>K847/LCOH!$C$18</f>
        <v>0.81271279305742061</v>
      </c>
      <c r="N847">
        <f>K847/LCOH!$C$34</f>
        <v>23.488809047902333</v>
      </c>
    </row>
    <row r="848" spans="1:14" x14ac:dyDescent="0.35">
      <c r="A848">
        <f>'Profilo fotovoltaico'!B850*LCOH!$C$20</f>
        <v>57</v>
      </c>
      <c r="B848">
        <f>'Profilo eolico'!B850*LCOH!$C$21</f>
        <v>275.8</v>
      </c>
      <c r="C848">
        <f>$P$35*'Profilo fotovoltaico'!B850</f>
        <v>419.2128946944577</v>
      </c>
      <c r="D848">
        <f>$Q$37*'Profilo eolico'!B850</f>
        <v>1609.192303906523</v>
      </c>
      <c r="E848">
        <f>$P$39*'Profilo fotovoltaico'!B850+'Approvvigionamento energia'!$Q$39*'Profilo eolico'!B850</f>
        <v>1311.6974516035066</v>
      </c>
      <c r="F848">
        <f>$P$41*'Profilo fotovoltaico'!B850+'Approvvigionamento energia'!$Q$41*'Profilo eolico'!B850</f>
        <v>1014.2025993004903</v>
      </c>
      <c r="G848">
        <f>$P$43*'Profilo fotovoltaico'!B850+'Approvvigionamento energia'!$Q$43*'Profilo eolico'!B850</f>
        <v>716.70774699747403</v>
      </c>
      <c r="H848">
        <f t="shared" si="26"/>
        <v>1138.4335154826958</v>
      </c>
      <c r="I848">
        <f>IF(LCOH!$C$28=Menu!$A$1,'Approvvigionamento energia'!C848,0)+IF(LCOH!$C$28=Menu!$A$2,'Approvvigionamento energia'!D848,0)+IF(LCOH!$C$28=Menu!$A$3,'Approvvigionamento energia'!E848,0)+IF(LCOH!$C$28=Menu!$A$4,'Approvvigionamento energia'!F848,0)+IF(LCOH!$C$28=Menu!$A$5,'Approvvigionamento energia'!G848,0)+IF(LCOH!$C$28=Menu!$A$6,'Approvvigionamento energia'!H848,0)</f>
        <v>1014.2025993004903</v>
      </c>
      <c r="J848">
        <f>'Approvvigionamento energia'!A848+'Approvvigionamento energia'!B848+'Approvvigionamento energia'!I848</f>
        <v>1347.0025993004904</v>
      </c>
      <c r="K848">
        <f>IF(MIN(LCOH!$C$18,J848)&gt;=$P$48*LCOH!$C$18, MIN(LCOH!$C$18,J848),0)</f>
        <v>1347.0025993004904</v>
      </c>
      <c r="L848">
        <f t="shared" si="27"/>
        <v>0</v>
      </c>
      <c r="M848">
        <f>K848/LCOH!$C$18</f>
        <v>0.89800173286699358</v>
      </c>
      <c r="N848">
        <f>K848/LCOH!$C$34</f>
        <v>25.953807308294614</v>
      </c>
    </row>
    <row r="849" spans="1:14" x14ac:dyDescent="0.35">
      <c r="A849">
        <f>'Profilo fotovoltaico'!B851*LCOH!$C$20</f>
        <v>243</v>
      </c>
      <c r="B849">
        <f>'Profilo eolico'!B851*LCOH!$C$21</f>
        <v>241.4</v>
      </c>
      <c r="C849">
        <f>$P$35*'Profilo fotovoltaico'!B851</f>
        <v>1787.1707615921619</v>
      </c>
      <c r="D849">
        <f>$Q$37*'Profilo eolico'!B851</f>
        <v>1408.4808635352961</v>
      </c>
      <c r="E849">
        <f>$P$39*'Profilo fotovoltaico'!B851+'Approvvigionamento energia'!$Q$39*'Profilo eolico'!B851</f>
        <v>1503.1533380495125</v>
      </c>
      <c r="F849">
        <f>$P$41*'Profilo fotovoltaico'!B851+'Approvvigionamento energia'!$Q$41*'Profilo eolico'!B851</f>
        <v>1597.825812563729</v>
      </c>
      <c r="G849">
        <f>$P$43*'Profilo fotovoltaico'!B851+'Approvvigionamento energia'!$Q$43*'Profilo eolico'!B851</f>
        <v>1692.4982870779454</v>
      </c>
      <c r="H849">
        <f t="shared" si="26"/>
        <v>1138.4335154826958</v>
      </c>
      <c r="I849">
        <f>IF(LCOH!$C$28=Menu!$A$1,'Approvvigionamento energia'!C849,0)+IF(LCOH!$C$28=Menu!$A$2,'Approvvigionamento energia'!D849,0)+IF(LCOH!$C$28=Menu!$A$3,'Approvvigionamento energia'!E849,0)+IF(LCOH!$C$28=Menu!$A$4,'Approvvigionamento energia'!F849,0)+IF(LCOH!$C$28=Menu!$A$5,'Approvvigionamento energia'!G849,0)+IF(LCOH!$C$28=Menu!$A$6,'Approvvigionamento energia'!H849,0)</f>
        <v>1597.825812563729</v>
      </c>
      <c r="J849">
        <f>'Approvvigionamento energia'!A849+'Approvvigionamento energia'!B849+'Approvvigionamento energia'!I849</f>
        <v>2082.2258125637291</v>
      </c>
      <c r="K849">
        <f>IF(MIN(LCOH!$C$18,J849)&gt;=$P$48*LCOH!$C$18, MIN(LCOH!$C$18,J849),0)</f>
        <v>1500</v>
      </c>
      <c r="L849">
        <f t="shared" si="27"/>
        <v>582.22581256372905</v>
      </c>
      <c r="M849">
        <f>K849/LCOH!$C$18</f>
        <v>1</v>
      </c>
      <c r="N849">
        <f>K849/LCOH!$C$34</f>
        <v>28.901734104046245</v>
      </c>
    </row>
    <row r="850" spans="1:14" x14ac:dyDescent="0.35">
      <c r="A850">
        <f>'Profilo fotovoltaico'!B852*LCOH!$C$20</f>
        <v>395</v>
      </c>
      <c r="B850">
        <f>'Profilo eolico'!B852*LCOH!$C$21</f>
        <v>300.70000000000005</v>
      </c>
      <c r="C850">
        <f>$P$35*'Profilo fotovoltaico'!B852</f>
        <v>2905.0718141107159</v>
      </c>
      <c r="D850">
        <f>$Q$37*'Profilo eolico'!B852</f>
        <v>1754.4747127798821</v>
      </c>
      <c r="E850">
        <f>$P$39*'Profilo fotovoltaico'!B852+'Approvvigionamento energia'!$Q$39*'Profilo eolico'!B852</f>
        <v>2042.1239881125903</v>
      </c>
      <c r="F850">
        <f>$P$41*'Profilo fotovoltaico'!B852+'Approvvigionamento energia'!$Q$41*'Profilo eolico'!B852</f>
        <v>2329.7732634452991</v>
      </c>
      <c r="G850">
        <f>$P$43*'Profilo fotovoltaico'!B852+'Approvvigionamento energia'!$Q$43*'Profilo eolico'!B852</f>
        <v>2617.4225387780075</v>
      </c>
      <c r="H850">
        <f t="shared" si="26"/>
        <v>1138.4335154826958</v>
      </c>
      <c r="I850">
        <f>IF(LCOH!$C$28=Menu!$A$1,'Approvvigionamento energia'!C850,0)+IF(LCOH!$C$28=Menu!$A$2,'Approvvigionamento energia'!D850,0)+IF(LCOH!$C$28=Menu!$A$3,'Approvvigionamento energia'!E850,0)+IF(LCOH!$C$28=Menu!$A$4,'Approvvigionamento energia'!F850,0)+IF(LCOH!$C$28=Menu!$A$5,'Approvvigionamento energia'!G850,0)+IF(LCOH!$C$28=Menu!$A$6,'Approvvigionamento energia'!H850,0)</f>
        <v>2329.7732634452991</v>
      </c>
      <c r="J850">
        <f>'Approvvigionamento energia'!A850+'Approvvigionamento energia'!B850+'Approvvigionamento energia'!I850</f>
        <v>3025.4732634452994</v>
      </c>
      <c r="K850">
        <f>IF(MIN(LCOH!$C$18,J850)&gt;=$P$48*LCOH!$C$18, MIN(LCOH!$C$18,J850),0)</f>
        <v>1500</v>
      </c>
      <c r="L850">
        <f t="shared" si="27"/>
        <v>1525.4732634452994</v>
      </c>
      <c r="M850">
        <f>K850/LCOH!$C$18</f>
        <v>1</v>
      </c>
      <c r="N850">
        <f>K850/LCOH!$C$34</f>
        <v>28.901734104046245</v>
      </c>
    </row>
    <row r="851" spans="1:14" x14ac:dyDescent="0.35">
      <c r="A851">
        <f>'Profilo fotovoltaico'!B853*LCOH!$C$20</f>
        <v>506</v>
      </c>
      <c r="B851">
        <f>'Profilo eolico'!B853*LCOH!$C$21</f>
        <v>321.29999999999995</v>
      </c>
      <c r="C851">
        <f>$P$35*'Profilo fotovoltaico'!B853</f>
        <v>3721.4337669367651</v>
      </c>
      <c r="D851">
        <f>$Q$37*'Profilo eolico'!B853</f>
        <v>1874.6681916068376</v>
      </c>
      <c r="E851">
        <f>$P$39*'Profilo fotovoltaico'!B853+'Approvvigionamento energia'!$Q$39*'Profilo eolico'!B853</f>
        <v>2336.3595854393193</v>
      </c>
      <c r="F851">
        <f>$P$41*'Profilo fotovoltaico'!B853+'Approvvigionamento energia'!$Q$41*'Profilo eolico'!B853</f>
        <v>2798.0509792718012</v>
      </c>
      <c r="G851">
        <f>$P$43*'Profilo fotovoltaico'!B853+'Approvvigionamento energia'!$Q$43*'Profilo eolico'!B853</f>
        <v>3259.7423731042832</v>
      </c>
      <c r="H851">
        <f t="shared" si="26"/>
        <v>1138.4335154826958</v>
      </c>
      <c r="I851">
        <f>IF(LCOH!$C$28=Menu!$A$1,'Approvvigionamento energia'!C851,0)+IF(LCOH!$C$28=Menu!$A$2,'Approvvigionamento energia'!D851,0)+IF(LCOH!$C$28=Menu!$A$3,'Approvvigionamento energia'!E851,0)+IF(LCOH!$C$28=Menu!$A$4,'Approvvigionamento energia'!F851,0)+IF(LCOH!$C$28=Menu!$A$5,'Approvvigionamento energia'!G851,0)+IF(LCOH!$C$28=Menu!$A$6,'Approvvigionamento energia'!H851,0)</f>
        <v>2798.0509792718012</v>
      </c>
      <c r="J851">
        <f>'Approvvigionamento energia'!A851+'Approvvigionamento energia'!B851+'Approvvigionamento energia'!I851</f>
        <v>3625.3509792718014</v>
      </c>
      <c r="K851">
        <f>IF(MIN(LCOH!$C$18,J851)&gt;=$P$48*LCOH!$C$18, MIN(LCOH!$C$18,J851),0)</f>
        <v>1500</v>
      </c>
      <c r="L851">
        <f t="shared" si="27"/>
        <v>2125.3509792718014</v>
      </c>
      <c r="M851">
        <f>K851/LCOH!$C$18</f>
        <v>1</v>
      </c>
      <c r="N851">
        <f>K851/LCOH!$C$34</f>
        <v>28.901734104046245</v>
      </c>
    </row>
    <row r="852" spans="1:14" x14ac:dyDescent="0.35">
      <c r="A852">
        <f>'Profilo fotovoltaico'!B854*LCOH!$C$20</f>
        <v>564</v>
      </c>
      <c r="B852">
        <f>'Profilo eolico'!B854*LCOH!$C$21</f>
        <v>324</v>
      </c>
      <c r="C852">
        <f>$P$35*'Profilo fotovoltaico'!B854</f>
        <v>4148.0012738188443</v>
      </c>
      <c r="D852">
        <f>$Q$37*'Profilo eolico'!B854</f>
        <v>1890.4217058220213</v>
      </c>
      <c r="E852">
        <f>$P$39*'Profilo fotovoltaico'!B854+'Approvvigionamento energia'!$Q$39*'Profilo eolico'!B854</f>
        <v>2454.8165978212269</v>
      </c>
      <c r="F852">
        <f>$P$41*'Profilo fotovoltaico'!B854+'Approvvigionamento energia'!$Q$41*'Profilo eolico'!B854</f>
        <v>3019.2114898204327</v>
      </c>
      <c r="G852">
        <f>$P$43*'Profilo fotovoltaico'!B854+'Approvvigionamento energia'!$Q$43*'Profilo eolico'!B854</f>
        <v>3583.606381819639</v>
      </c>
      <c r="H852">
        <f t="shared" si="26"/>
        <v>1138.4335154826958</v>
      </c>
      <c r="I852">
        <f>IF(LCOH!$C$28=Menu!$A$1,'Approvvigionamento energia'!C852,0)+IF(LCOH!$C$28=Menu!$A$2,'Approvvigionamento energia'!D852,0)+IF(LCOH!$C$28=Menu!$A$3,'Approvvigionamento energia'!E852,0)+IF(LCOH!$C$28=Menu!$A$4,'Approvvigionamento energia'!F852,0)+IF(LCOH!$C$28=Menu!$A$5,'Approvvigionamento energia'!G852,0)+IF(LCOH!$C$28=Menu!$A$6,'Approvvigionamento energia'!H852,0)</f>
        <v>3019.2114898204327</v>
      </c>
      <c r="J852">
        <f>'Approvvigionamento energia'!A852+'Approvvigionamento energia'!B852+'Approvvigionamento energia'!I852</f>
        <v>3907.2114898204327</v>
      </c>
      <c r="K852">
        <f>IF(MIN(LCOH!$C$18,J852)&gt;=$P$48*LCOH!$C$18, MIN(LCOH!$C$18,J852),0)</f>
        <v>1500</v>
      </c>
      <c r="L852">
        <f t="shared" si="27"/>
        <v>2407.2114898204327</v>
      </c>
      <c r="M852">
        <f>K852/LCOH!$C$18</f>
        <v>1</v>
      </c>
      <c r="N852">
        <f>K852/LCOH!$C$34</f>
        <v>28.901734104046245</v>
      </c>
    </row>
    <row r="853" spans="1:14" x14ac:dyDescent="0.35">
      <c r="A853">
        <f>'Profilo fotovoltaico'!B855*LCOH!$C$20</f>
        <v>574</v>
      </c>
      <c r="B853">
        <f>'Profilo eolico'!B855*LCOH!$C$21</f>
        <v>330.90000000000003</v>
      </c>
      <c r="C853">
        <f>$P$35*'Profilo fotovoltaico'!B855</f>
        <v>4221.5473956950646</v>
      </c>
      <c r="D853">
        <f>$Q$37*'Profilo eolico'!B855</f>
        <v>1930.6806865941569</v>
      </c>
      <c r="E853">
        <f>$P$39*'Profilo fotovoltaico'!B855+'Approvvigionamento energia'!$Q$39*'Profilo eolico'!B855</f>
        <v>2503.3973638693838</v>
      </c>
      <c r="F853">
        <f>$P$41*'Profilo fotovoltaico'!B855+'Approvvigionamento energia'!$Q$41*'Profilo eolico'!B855</f>
        <v>3076.1140411446108</v>
      </c>
      <c r="G853">
        <f>$P$43*'Profilo fotovoltaico'!B855+'Approvvigionamento energia'!$Q$43*'Profilo eolico'!B855</f>
        <v>3648.8307184198379</v>
      </c>
      <c r="H853">
        <f t="shared" si="26"/>
        <v>1138.4335154826958</v>
      </c>
      <c r="I853">
        <f>IF(LCOH!$C$28=Menu!$A$1,'Approvvigionamento energia'!C853,0)+IF(LCOH!$C$28=Menu!$A$2,'Approvvigionamento energia'!D853,0)+IF(LCOH!$C$28=Menu!$A$3,'Approvvigionamento energia'!E853,0)+IF(LCOH!$C$28=Menu!$A$4,'Approvvigionamento energia'!F853,0)+IF(LCOH!$C$28=Menu!$A$5,'Approvvigionamento energia'!G853,0)+IF(LCOH!$C$28=Menu!$A$6,'Approvvigionamento energia'!H853,0)</f>
        <v>3076.1140411446108</v>
      </c>
      <c r="J853">
        <f>'Approvvigionamento energia'!A853+'Approvvigionamento energia'!B853+'Approvvigionamento energia'!I853</f>
        <v>3981.0140411446109</v>
      </c>
      <c r="K853">
        <f>IF(MIN(LCOH!$C$18,J853)&gt;=$P$48*LCOH!$C$18, MIN(LCOH!$C$18,J853),0)</f>
        <v>1500</v>
      </c>
      <c r="L853">
        <f t="shared" si="27"/>
        <v>2481.0140411446109</v>
      </c>
      <c r="M853">
        <f>K853/LCOH!$C$18</f>
        <v>1</v>
      </c>
      <c r="N853">
        <f>K853/LCOH!$C$34</f>
        <v>28.901734104046245</v>
      </c>
    </row>
    <row r="854" spans="1:14" x14ac:dyDescent="0.35">
      <c r="A854">
        <f>'Profilo fotovoltaico'!B856*LCOH!$C$20</f>
        <v>534</v>
      </c>
      <c r="B854">
        <f>'Profilo eolico'!B856*LCOH!$C$21</f>
        <v>337.9</v>
      </c>
      <c r="C854">
        <f>$P$35*'Profilo fotovoltaico'!B856</f>
        <v>3927.3629081901831</v>
      </c>
      <c r="D854">
        <f>$Q$37*'Profilo eolico'!B856</f>
        <v>1971.5231308557436</v>
      </c>
      <c r="E854">
        <f>$P$39*'Profilo fotovoltaico'!B856+'Approvvigionamento energia'!$Q$39*'Profilo eolico'!B856</f>
        <v>2460.4830751893533</v>
      </c>
      <c r="F854">
        <f>$P$41*'Profilo fotovoltaico'!B856+'Approvvigionamento energia'!$Q$41*'Profilo eolico'!B856</f>
        <v>2949.4430195229634</v>
      </c>
      <c r="G854">
        <f>$P$43*'Profilo fotovoltaico'!B856+'Approvvigionamento energia'!$Q$43*'Profilo eolico'!B856</f>
        <v>3438.402963856573</v>
      </c>
      <c r="H854">
        <f t="shared" si="26"/>
        <v>1138.4335154826958</v>
      </c>
      <c r="I854">
        <f>IF(LCOH!$C$28=Menu!$A$1,'Approvvigionamento energia'!C854,0)+IF(LCOH!$C$28=Menu!$A$2,'Approvvigionamento energia'!D854,0)+IF(LCOH!$C$28=Menu!$A$3,'Approvvigionamento energia'!E854,0)+IF(LCOH!$C$28=Menu!$A$4,'Approvvigionamento energia'!F854,0)+IF(LCOH!$C$28=Menu!$A$5,'Approvvigionamento energia'!G854,0)+IF(LCOH!$C$28=Menu!$A$6,'Approvvigionamento energia'!H854,0)</f>
        <v>2949.4430195229634</v>
      </c>
      <c r="J854">
        <f>'Approvvigionamento energia'!A854+'Approvvigionamento energia'!B854+'Approvvigionamento energia'!I854</f>
        <v>3821.3430195229635</v>
      </c>
      <c r="K854">
        <f>IF(MIN(LCOH!$C$18,J854)&gt;=$P$48*LCOH!$C$18, MIN(LCOH!$C$18,J854),0)</f>
        <v>1500</v>
      </c>
      <c r="L854">
        <f t="shared" si="27"/>
        <v>2321.3430195229635</v>
      </c>
      <c r="M854">
        <f>K854/LCOH!$C$18</f>
        <v>1</v>
      </c>
      <c r="N854">
        <f>K854/LCOH!$C$34</f>
        <v>28.901734104046245</v>
      </c>
    </row>
    <row r="855" spans="1:14" x14ac:dyDescent="0.35">
      <c r="A855">
        <f>'Profilo fotovoltaico'!B857*LCOH!$C$20</f>
        <v>443</v>
      </c>
      <c r="B855">
        <f>'Profilo eolico'!B857*LCOH!$C$21</f>
        <v>336.1</v>
      </c>
      <c r="C855">
        <f>$P$35*'Profilo fotovoltaico'!B857</f>
        <v>3258.0931991165749</v>
      </c>
      <c r="D855">
        <f>$Q$37*'Profilo eolico'!B857</f>
        <v>1961.0207880456214</v>
      </c>
      <c r="E855">
        <f>$P$39*'Profilo fotovoltaico'!B857+'Approvvigionamento energia'!$Q$39*'Profilo eolico'!B857</f>
        <v>2285.2888908133596</v>
      </c>
      <c r="F855">
        <f>$P$41*'Profilo fotovoltaico'!B857+'Approvvigionamento energia'!$Q$41*'Profilo eolico'!B857</f>
        <v>2609.5569935810981</v>
      </c>
      <c r="G855">
        <f>$P$43*'Profilo fotovoltaico'!B857+'Approvvigionamento energia'!$Q$43*'Profilo eolico'!B857</f>
        <v>2933.8250963488367</v>
      </c>
      <c r="H855">
        <f t="shared" si="26"/>
        <v>1138.4335154826958</v>
      </c>
      <c r="I855">
        <f>IF(LCOH!$C$28=Menu!$A$1,'Approvvigionamento energia'!C855,0)+IF(LCOH!$C$28=Menu!$A$2,'Approvvigionamento energia'!D855,0)+IF(LCOH!$C$28=Menu!$A$3,'Approvvigionamento energia'!E855,0)+IF(LCOH!$C$28=Menu!$A$4,'Approvvigionamento energia'!F855,0)+IF(LCOH!$C$28=Menu!$A$5,'Approvvigionamento energia'!G855,0)+IF(LCOH!$C$28=Menu!$A$6,'Approvvigionamento energia'!H855,0)</f>
        <v>2609.5569935810981</v>
      </c>
      <c r="J855">
        <f>'Approvvigionamento energia'!A855+'Approvvigionamento energia'!B855+'Approvvigionamento energia'!I855</f>
        <v>3388.656993581098</v>
      </c>
      <c r="K855">
        <f>IF(MIN(LCOH!$C$18,J855)&gt;=$P$48*LCOH!$C$18, MIN(LCOH!$C$18,J855),0)</f>
        <v>1500</v>
      </c>
      <c r="L855">
        <f t="shared" si="27"/>
        <v>1888.656993581098</v>
      </c>
      <c r="M855">
        <f>K855/LCOH!$C$18</f>
        <v>1</v>
      </c>
      <c r="N855">
        <f>K855/LCOH!$C$34</f>
        <v>28.901734104046245</v>
      </c>
    </row>
    <row r="856" spans="1:14" x14ac:dyDescent="0.35">
      <c r="A856">
        <f>'Profilo fotovoltaico'!B858*LCOH!$C$20</f>
        <v>300</v>
      </c>
      <c r="B856">
        <f>'Profilo eolico'!B858*LCOH!$C$21</f>
        <v>316.5</v>
      </c>
      <c r="C856">
        <f>$P$35*'Profilo fotovoltaico'!B858</f>
        <v>2206.3836562866195</v>
      </c>
      <c r="D856">
        <f>$Q$37*'Profilo eolico'!B858</f>
        <v>1846.6619441131782</v>
      </c>
      <c r="E856">
        <f>$P$39*'Profilo fotovoltaico'!B858+'Approvvigionamento energia'!$Q$39*'Profilo eolico'!B858</f>
        <v>1936.5923721565382</v>
      </c>
      <c r="F856">
        <f>$P$41*'Profilo fotovoltaico'!B858+'Approvvigionamento energia'!$Q$41*'Profilo eolico'!B858</f>
        <v>2026.5228001998989</v>
      </c>
      <c r="G856">
        <f>$P$43*'Profilo fotovoltaico'!B858+'Approvvigionamento energia'!$Q$43*'Profilo eolico'!B858</f>
        <v>2116.4532282432592</v>
      </c>
      <c r="H856">
        <f t="shared" si="26"/>
        <v>1138.4335154826958</v>
      </c>
      <c r="I856">
        <f>IF(LCOH!$C$28=Menu!$A$1,'Approvvigionamento energia'!C856,0)+IF(LCOH!$C$28=Menu!$A$2,'Approvvigionamento energia'!D856,0)+IF(LCOH!$C$28=Menu!$A$3,'Approvvigionamento energia'!E856,0)+IF(LCOH!$C$28=Menu!$A$4,'Approvvigionamento energia'!F856,0)+IF(LCOH!$C$28=Menu!$A$5,'Approvvigionamento energia'!G856,0)+IF(LCOH!$C$28=Menu!$A$6,'Approvvigionamento energia'!H856,0)</f>
        <v>2026.5228001998989</v>
      </c>
      <c r="J856">
        <f>'Approvvigionamento energia'!A856+'Approvvigionamento energia'!B856+'Approvvigionamento energia'!I856</f>
        <v>2643.0228001998989</v>
      </c>
      <c r="K856">
        <f>IF(MIN(LCOH!$C$18,J856)&gt;=$P$48*LCOH!$C$18, MIN(LCOH!$C$18,J856),0)</f>
        <v>1500</v>
      </c>
      <c r="L856">
        <f t="shared" si="27"/>
        <v>1143.0228001998989</v>
      </c>
      <c r="M856">
        <f>K856/LCOH!$C$18</f>
        <v>1</v>
      </c>
      <c r="N856">
        <f>K856/LCOH!$C$34</f>
        <v>28.901734104046245</v>
      </c>
    </row>
    <row r="857" spans="1:14" x14ac:dyDescent="0.35">
      <c r="A857">
        <f>'Profilo fotovoltaico'!B859*LCOH!$C$20</f>
        <v>109</v>
      </c>
      <c r="B857">
        <f>'Profilo eolico'!B859*LCOH!$C$21</f>
        <v>269.3</v>
      </c>
      <c r="C857">
        <f>$P$35*'Profilo fotovoltaico'!B859</f>
        <v>801.65272845080506</v>
      </c>
      <c r="D857">
        <f>$Q$37*'Profilo eolico'!B859</f>
        <v>1571.2671770921922</v>
      </c>
      <c r="E857">
        <f>$P$39*'Profilo fotovoltaico'!B859+'Approvvigionamento energia'!$Q$39*'Profilo eolico'!B859</f>
        <v>1378.8635649318453</v>
      </c>
      <c r="F857">
        <f>$P$41*'Profilo fotovoltaico'!B859+'Approvvigionamento energia'!$Q$41*'Profilo eolico'!B859</f>
        <v>1186.4599527714986</v>
      </c>
      <c r="G857">
        <f>$P$43*'Profilo fotovoltaico'!B859+'Approvvigionamento energia'!$Q$43*'Profilo eolico'!B859</f>
        <v>994.05634061115188</v>
      </c>
      <c r="H857">
        <f t="shared" si="26"/>
        <v>1138.4335154826958</v>
      </c>
      <c r="I857">
        <f>IF(LCOH!$C$28=Menu!$A$1,'Approvvigionamento energia'!C857,0)+IF(LCOH!$C$28=Menu!$A$2,'Approvvigionamento energia'!D857,0)+IF(LCOH!$C$28=Menu!$A$3,'Approvvigionamento energia'!E857,0)+IF(LCOH!$C$28=Menu!$A$4,'Approvvigionamento energia'!F857,0)+IF(LCOH!$C$28=Menu!$A$5,'Approvvigionamento energia'!G857,0)+IF(LCOH!$C$28=Menu!$A$6,'Approvvigionamento energia'!H857,0)</f>
        <v>1186.4599527714986</v>
      </c>
      <c r="J857">
        <f>'Approvvigionamento energia'!A857+'Approvvigionamento energia'!B857+'Approvvigionamento energia'!I857</f>
        <v>1564.7599527714985</v>
      </c>
      <c r="K857">
        <f>IF(MIN(LCOH!$C$18,J857)&gt;=$P$48*LCOH!$C$18, MIN(LCOH!$C$18,J857),0)</f>
        <v>1500</v>
      </c>
      <c r="L857">
        <f t="shared" si="27"/>
        <v>64.759952771498547</v>
      </c>
      <c r="M857">
        <f>K857/LCOH!$C$18</f>
        <v>1</v>
      </c>
      <c r="N857">
        <f>K857/LCOH!$C$34</f>
        <v>28.901734104046245</v>
      </c>
    </row>
    <row r="858" spans="1:14" x14ac:dyDescent="0.35">
      <c r="A858">
        <f>'Profilo fotovoltaico'!B860*LCOH!$C$20</f>
        <v>0</v>
      </c>
      <c r="B858">
        <f>'Profilo eolico'!B860*LCOH!$C$21</f>
        <v>248.20000000000002</v>
      </c>
      <c r="C858">
        <f>$P$35*'Profilo fotovoltaico'!B860</f>
        <v>0</v>
      </c>
      <c r="D858">
        <f>$Q$37*'Profilo eolico'!B860</f>
        <v>1448.1563808179803</v>
      </c>
      <c r="E858">
        <f>$P$39*'Profilo fotovoltaico'!B860+'Approvvigionamento energia'!$Q$39*'Profilo eolico'!B860</f>
        <v>1086.1172856134854</v>
      </c>
      <c r="F858">
        <f>$P$41*'Profilo fotovoltaico'!B860+'Approvvigionamento energia'!$Q$41*'Profilo eolico'!B860</f>
        <v>724.07819040899017</v>
      </c>
      <c r="G858">
        <f>$P$43*'Profilo fotovoltaico'!B860+'Approvvigionamento energia'!$Q$43*'Profilo eolico'!B860</f>
        <v>362.03909520449508</v>
      </c>
      <c r="H858">
        <f t="shared" si="26"/>
        <v>1138.4335154826958</v>
      </c>
      <c r="I858">
        <f>IF(LCOH!$C$28=Menu!$A$1,'Approvvigionamento energia'!C858,0)+IF(LCOH!$C$28=Menu!$A$2,'Approvvigionamento energia'!D858,0)+IF(LCOH!$C$28=Menu!$A$3,'Approvvigionamento energia'!E858,0)+IF(LCOH!$C$28=Menu!$A$4,'Approvvigionamento energia'!F858,0)+IF(LCOH!$C$28=Menu!$A$5,'Approvvigionamento energia'!G858,0)+IF(LCOH!$C$28=Menu!$A$6,'Approvvigionamento energia'!H858,0)</f>
        <v>724.07819040899017</v>
      </c>
      <c r="J858">
        <f>'Approvvigionamento energia'!A858+'Approvvigionamento energia'!B858+'Approvvigionamento energia'!I858</f>
        <v>972.27819040899021</v>
      </c>
      <c r="K858">
        <f>IF(MIN(LCOH!$C$18,J858)&gt;=$P$48*LCOH!$C$18, MIN(LCOH!$C$18,J858),0)</f>
        <v>972.27819040899021</v>
      </c>
      <c r="L858">
        <f t="shared" si="27"/>
        <v>0</v>
      </c>
      <c r="M858">
        <f>K858/LCOH!$C$18</f>
        <v>0.64818546027266011</v>
      </c>
      <c r="N858">
        <f>K858/LCOH!$C$34</f>
        <v>18.733683822909253</v>
      </c>
    </row>
    <row r="859" spans="1:14" x14ac:dyDescent="0.35">
      <c r="A859">
        <f>'Profilo fotovoltaico'!B861*LCOH!$C$20</f>
        <v>0</v>
      </c>
      <c r="B859">
        <f>'Profilo eolico'!B861*LCOH!$C$21</f>
        <v>237.3</v>
      </c>
      <c r="C859">
        <f>$P$35*'Profilo fotovoltaico'!B861</f>
        <v>0</v>
      </c>
      <c r="D859">
        <f>$Q$37*'Profilo eolico'!B861</f>
        <v>1384.5588604677953</v>
      </c>
      <c r="E859">
        <f>$P$39*'Profilo fotovoltaico'!B861+'Approvvigionamento energia'!$Q$39*'Profilo eolico'!B861</f>
        <v>1038.4191453508463</v>
      </c>
      <c r="F859">
        <f>$P$41*'Profilo fotovoltaico'!B861+'Approvvigionamento energia'!$Q$41*'Profilo eolico'!B861</f>
        <v>692.27943023389764</v>
      </c>
      <c r="G859">
        <f>$P$43*'Profilo fotovoltaico'!B861+'Approvvigionamento energia'!$Q$43*'Profilo eolico'!B861</f>
        <v>346.13971511694882</v>
      </c>
      <c r="H859">
        <f t="shared" si="26"/>
        <v>1138.4335154826958</v>
      </c>
      <c r="I859">
        <f>IF(LCOH!$C$28=Menu!$A$1,'Approvvigionamento energia'!C859,0)+IF(LCOH!$C$28=Menu!$A$2,'Approvvigionamento energia'!D859,0)+IF(LCOH!$C$28=Menu!$A$3,'Approvvigionamento energia'!E859,0)+IF(LCOH!$C$28=Menu!$A$4,'Approvvigionamento energia'!F859,0)+IF(LCOH!$C$28=Menu!$A$5,'Approvvigionamento energia'!G859,0)+IF(LCOH!$C$28=Menu!$A$6,'Approvvigionamento energia'!H859,0)</f>
        <v>692.27943023389764</v>
      </c>
      <c r="J859">
        <f>'Approvvigionamento energia'!A859+'Approvvigionamento energia'!B859+'Approvvigionamento energia'!I859</f>
        <v>929.57943023389771</v>
      </c>
      <c r="K859">
        <f>IF(MIN(LCOH!$C$18,J859)&gt;=$P$48*LCOH!$C$18, MIN(LCOH!$C$18,J859),0)</f>
        <v>929.57943023389771</v>
      </c>
      <c r="L859">
        <f t="shared" si="27"/>
        <v>0</v>
      </c>
      <c r="M859">
        <f>K859/LCOH!$C$18</f>
        <v>0.61971962015593185</v>
      </c>
      <c r="N859">
        <f>K859/LCOH!$C$34</f>
        <v>17.910971680807279</v>
      </c>
    </row>
    <row r="860" spans="1:14" x14ac:dyDescent="0.35">
      <c r="A860">
        <f>'Profilo fotovoltaico'!B862*LCOH!$C$20</f>
        <v>0</v>
      </c>
      <c r="B860">
        <f>'Profilo eolico'!B862*LCOH!$C$21</f>
        <v>220.20000000000002</v>
      </c>
      <c r="C860">
        <f>$P$35*'Profilo fotovoltaico'!B862</f>
        <v>0</v>
      </c>
      <c r="D860">
        <f>$Q$37*'Profilo eolico'!B862</f>
        <v>1284.7866037716328</v>
      </c>
      <c r="E860">
        <f>$P$39*'Profilo fotovoltaico'!B862+'Approvvigionamento energia'!$Q$39*'Profilo eolico'!B862</f>
        <v>963.58995282872468</v>
      </c>
      <c r="F860">
        <f>$P$41*'Profilo fotovoltaico'!B862+'Approvvigionamento energia'!$Q$41*'Profilo eolico'!B862</f>
        <v>642.39330188581641</v>
      </c>
      <c r="G860">
        <f>$P$43*'Profilo fotovoltaico'!B862+'Approvvigionamento energia'!$Q$43*'Profilo eolico'!B862</f>
        <v>321.19665094290821</v>
      </c>
      <c r="H860">
        <f t="shared" si="26"/>
        <v>1138.4335154826958</v>
      </c>
      <c r="I860">
        <f>IF(LCOH!$C$28=Menu!$A$1,'Approvvigionamento energia'!C860,0)+IF(LCOH!$C$28=Menu!$A$2,'Approvvigionamento energia'!D860,0)+IF(LCOH!$C$28=Menu!$A$3,'Approvvigionamento energia'!E860,0)+IF(LCOH!$C$28=Menu!$A$4,'Approvvigionamento energia'!F860,0)+IF(LCOH!$C$28=Menu!$A$5,'Approvvigionamento energia'!G860,0)+IF(LCOH!$C$28=Menu!$A$6,'Approvvigionamento energia'!H860,0)</f>
        <v>642.39330188581641</v>
      </c>
      <c r="J860">
        <f>'Approvvigionamento energia'!A860+'Approvvigionamento energia'!B860+'Approvvigionamento energia'!I860</f>
        <v>862.59330188581646</v>
      </c>
      <c r="K860">
        <f>IF(MIN(LCOH!$C$18,J860)&gt;=$P$48*LCOH!$C$18, MIN(LCOH!$C$18,J860),0)</f>
        <v>862.59330188581646</v>
      </c>
      <c r="L860">
        <f t="shared" si="27"/>
        <v>0</v>
      </c>
      <c r="M860">
        <f>K860/LCOH!$C$18</f>
        <v>0.57506220125721097</v>
      </c>
      <c r="N860">
        <f>K860/LCOH!$C$34</f>
        <v>16.62029483402344</v>
      </c>
    </row>
    <row r="861" spans="1:14" x14ac:dyDescent="0.35">
      <c r="A861">
        <f>'Profilo fotovoltaico'!B863*LCOH!$C$20</f>
        <v>0</v>
      </c>
      <c r="B861">
        <f>'Profilo eolico'!B863*LCOH!$C$21</f>
        <v>209.5</v>
      </c>
      <c r="C861">
        <f>$P$35*'Profilo fotovoltaico'!B863</f>
        <v>0</v>
      </c>
      <c r="D861">
        <f>$Q$37*'Profilo eolico'!B863</f>
        <v>1222.35601040035</v>
      </c>
      <c r="E861">
        <f>$P$39*'Profilo fotovoltaico'!B863+'Approvvigionamento energia'!$Q$39*'Profilo eolico'!B863</f>
        <v>916.76700780026249</v>
      </c>
      <c r="F861">
        <f>$P$41*'Profilo fotovoltaico'!B863+'Approvvigionamento energia'!$Q$41*'Profilo eolico'!B863</f>
        <v>611.17800520017499</v>
      </c>
      <c r="G861">
        <f>$P$43*'Profilo fotovoltaico'!B863+'Approvvigionamento energia'!$Q$43*'Profilo eolico'!B863</f>
        <v>305.5890026000875</v>
      </c>
      <c r="H861">
        <f t="shared" si="26"/>
        <v>1138.4335154826958</v>
      </c>
      <c r="I861">
        <f>IF(LCOH!$C$28=Menu!$A$1,'Approvvigionamento energia'!C861,0)+IF(LCOH!$C$28=Menu!$A$2,'Approvvigionamento energia'!D861,0)+IF(LCOH!$C$28=Menu!$A$3,'Approvvigionamento energia'!E861,0)+IF(LCOH!$C$28=Menu!$A$4,'Approvvigionamento energia'!F861,0)+IF(LCOH!$C$28=Menu!$A$5,'Approvvigionamento energia'!G861,0)+IF(LCOH!$C$28=Menu!$A$6,'Approvvigionamento energia'!H861,0)</f>
        <v>611.17800520017499</v>
      </c>
      <c r="J861">
        <f>'Approvvigionamento energia'!A861+'Approvvigionamento energia'!B861+'Approvvigionamento energia'!I861</f>
        <v>820.67800520017499</v>
      </c>
      <c r="K861">
        <f>IF(MIN(LCOH!$C$18,J861)&gt;=$P$48*LCOH!$C$18, MIN(LCOH!$C$18,J861),0)</f>
        <v>820.67800520017499</v>
      </c>
      <c r="L861">
        <f t="shared" si="27"/>
        <v>0</v>
      </c>
      <c r="M861">
        <f>K861/LCOH!$C$18</f>
        <v>0.54711867013344995</v>
      </c>
      <c r="N861">
        <f>K861/LCOH!$C$34</f>
        <v>15.812678327556359</v>
      </c>
    </row>
    <row r="862" spans="1:14" x14ac:dyDescent="0.35">
      <c r="A862">
        <f>'Profilo fotovoltaico'!B864*LCOH!$C$20</f>
        <v>0</v>
      </c>
      <c r="B862">
        <f>'Profilo eolico'!B864*LCOH!$C$21</f>
        <v>199.3</v>
      </c>
      <c r="C862">
        <f>$P$35*'Profilo fotovoltaico'!B864</f>
        <v>0</v>
      </c>
      <c r="D862">
        <f>$Q$37*'Profilo eolico'!B864</f>
        <v>1162.8427344763236</v>
      </c>
      <c r="E862">
        <f>$P$39*'Profilo fotovoltaico'!B864+'Approvvigionamento energia'!$Q$39*'Profilo eolico'!B864</f>
        <v>872.13205085724258</v>
      </c>
      <c r="F862">
        <f>$P$41*'Profilo fotovoltaico'!B864+'Approvvigionamento energia'!$Q$41*'Profilo eolico'!B864</f>
        <v>581.42136723816179</v>
      </c>
      <c r="G862">
        <f>$P$43*'Profilo fotovoltaico'!B864+'Approvvigionamento energia'!$Q$43*'Profilo eolico'!B864</f>
        <v>290.7106836190809</v>
      </c>
      <c r="H862">
        <f t="shared" si="26"/>
        <v>1138.4335154826958</v>
      </c>
      <c r="I862">
        <f>IF(LCOH!$C$28=Menu!$A$1,'Approvvigionamento energia'!C862,0)+IF(LCOH!$C$28=Menu!$A$2,'Approvvigionamento energia'!D862,0)+IF(LCOH!$C$28=Menu!$A$3,'Approvvigionamento energia'!E862,0)+IF(LCOH!$C$28=Menu!$A$4,'Approvvigionamento energia'!F862,0)+IF(LCOH!$C$28=Menu!$A$5,'Approvvigionamento energia'!G862,0)+IF(LCOH!$C$28=Menu!$A$6,'Approvvigionamento energia'!H862,0)</f>
        <v>581.42136723816179</v>
      </c>
      <c r="J862">
        <f>'Approvvigionamento energia'!A862+'Approvvigionamento energia'!B862+'Approvvigionamento energia'!I862</f>
        <v>780.72136723816175</v>
      </c>
      <c r="K862">
        <f>IF(MIN(LCOH!$C$18,J862)&gt;=$P$48*LCOH!$C$18, MIN(LCOH!$C$18,J862),0)</f>
        <v>780.72136723816175</v>
      </c>
      <c r="L862">
        <f t="shared" si="27"/>
        <v>0</v>
      </c>
      <c r="M862">
        <f>K862/LCOH!$C$18</f>
        <v>0.52048091149210785</v>
      </c>
      <c r="N862">
        <f>K862/LCOH!$C$34</f>
        <v>15.042800910176528</v>
      </c>
    </row>
    <row r="863" spans="1:14" x14ac:dyDescent="0.35">
      <c r="A863">
        <f>'Profilo fotovoltaico'!B865*LCOH!$C$20</f>
        <v>0</v>
      </c>
      <c r="B863">
        <f>'Profilo eolico'!B865*LCOH!$C$21</f>
        <v>186.1</v>
      </c>
      <c r="C863">
        <f>$P$35*'Profilo fotovoltaico'!B865</f>
        <v>0</v>
      </c>
      <c r="D863">
        <f>$Q$37*'Profilo eolico'!B865</f>
        <v>1085.8255538687597</v>
      </c>
      <c r="E863">
        <f>$P$39*'Profilo fotovoltaico'!B865+'Approvvigionamento energia'!$Q$39*'Profilo eolico'!B865</f>
        <v>814.36916540156972</v>
      </c>
      <c r="F863">
        <f>$P$41*'Profilo fotovoltaico'!B865+'Approvvigionamento energia'!$Q$41*'Profilo eolico'!B865</f>
        <v>542.91277693437985</v>
      </c>
      <c r="G863">
        <f>$P$43*'Profilo fotovoltaico'!B865+'Approvvigionamento energia'!$Q$43*'Profilo eolico'!B865</f>
        <v>271.45638846718992</v>
      </c>
      <c r="H863">
        <f t="shared" si="26"/>
        <v>1138.4335154826958</v>
      </c>
      <c r="I863">
        <f>IF(LCOH!$C$28=Menu!$A$1,'Approvvigionamento energia'!C863,0)+IF(LCOH!$C$28=Menu!$A$2,'Approvvigionamento energia'!D863,0)+IF(LCOH!$C$28=Menu!$A$3,'Approvvigionamento energia'!E863,0)+IF(LCOH!$C$28=Menu!$A$4,'Approvvigionamento energia'!F863,0)+IF(LCOH!$C$28=Menu!$A$5,'Approvvigionamento energia'!G863,0)+IF(LCOH!$C$28=Menu!$A$6,'Approvvigionamento energia'!H863,0)</f>
        <v>542.91277693437985</v>
      </c>
      <c r="J863">
        <f>'Approvvigionamento energia'!A863+'Approvvigionamento energia'!B863+'Approvvigionamento energia'!I863</f>
        <v>729.01277693437987</v>
      </c>
      <c r="K863">
        <f>IF(MIN(LCOH!$C$18,J863)&gt;=$P$48*LCOH!$C$18, MIN(LCOH!$C$18,J863),0)</f>
        <v>729.01277693437987</v>
      </c>
      <c r="L863">
        <f t="shared" si="27"/>
        <v>0</v>
      </c>
      <c r="M863">
        <f>K863/LCOH!$C$18</f>
        <v>0.48600851795625327</v>
      </c>
      <c r="N863">
        <f>K863/LCOH!$C$34</f>
        <v>14.046488958273216</v>
      </c>
    </row>
    <row r="864" spans="1:14" x14ac:dyDescent="0.35">
      <c r="A864">
        <f>'Profilo fotovoltaico'!B866*LCOH!$C$20</f>
        <v>0</v>
      </c>
      <c r="B864">
        <f>'Profilo eolico'!B866*LCOH!$C$21</f>
        <v>169.4</v>
      </c>
      <c r="C864">
        <f>$P$35*'Profilo fotovoltaico'!B866</f>
        <v>0</v>
      </c>
      <c r="D864">
        <f>$Q$37*'Profilo eolico'!B866</f>
        <v>988.38715113040234</v>
      </c>
      <c r="E864">
        <f>$P$39*'Profilo fotovoltaico'!B866+'Approvvigionamento energia'!$Q$39*'Profilo eolico'!B866</f>
        <v>741.29036334780176</v>
      </c>
      <c r="F864">
        <f>$P$41*'Profilo fotovoltaico'!B866+'Approvvigionamento energia'!$Q$41*'Profilo eolico'!B866</f>
        <v>494.19357556520117</v>
      </c>
      <c r="G864">
        <f>$P$43*'Profilo fotovoltaico'!B866+'Approvvigionamento energia'!$Q$43*'Profilo eolico'!B866</f>
        <v>247.09678778260059</v>
      </c>
      <c r="H864">
        <f t="shared" si="26"/>
        <v>1138.4335154826958</v>
      </c>
      <c r="I864">
        <f>IF(LCOH!$C$28=Menu!$A$1,'Approvvigionamento energia'!C864,0)+IF(LCOH!$C$28=Menu!$A$2,'Approvvigionamento energia'!D864,0)+IF(LCOH!$C$28=Menu!$A$3,'Approvvigionamento energia'!E864,0)+IF(LCOH!$C$28=Menu!$A$4,'Approvvigionamento energia'!F864,0)+IF(LCOH!$C$28=Menu!$A$5,'Approvvigionamento energia'!G864,0)+IF(LCOH!$C$28=Menu!$A$6,'Approvvigionamento energia'!H864,0)</f>
        <v>494.19357556520117</v>
      </c>
      <c r="J864">
        <f>'Approvvigionamento energia'!A864+'Approvvigionamento energia'!B864+'Approvvigionamento energia'!I864</f>
        <v>663.59357556520115</v>
      </c>
      <c r="K864">
        <f>IF(MIN(LCOH!$C$18,J864)&gt;=$P$48*LCOH!$C$18, MIN(LCOH!$C$18,J864),0)</f>
        <v>663.59357556520115</v>
      </c>
      <c r="L864">
        <f t="shared" si="27"/>
        <v>0</v>
      </c>
      <c r="M864">
        <f>K864/LCOH!$C$18</f>
        <v>0.44239571704346742</v>
      </c>
      <c r="N864">
        <f>K864/LCOH!$C$34</f>
        <v>12.786003382759175</v>
      </c>
    </row>
    <row r="865" spans="1:14" x14ac:dyDescent="0.35">
      <c r="A865">
        <f>'Profilo fotovoltaico'!B867*LCOH!$C$20</f>
        <v>0</v>
      </c>
      <c r="B865">
        <f>'Profilo eolico'!B867*LCOH!$C$21</f>
        <v>151.69999999999999</v>
      </c>
      <c r="C865">
        <f>$P$35*'Profilo fotovoltaico'!B867</f>
        <v>0</v>
      </c>
      <c r="D865">
        <f>$Q$37*'Profilo eolico'!B867</f>
        <v>885.1141134975328</v>
      </c>
      <c r="E865">
        <f>$P$39*'Profilo fotovoltaico'!B867+'Approvvigionamento energia'!$Q$39*'Profilo eolico'!B867</f>
        <v>663.83558512314949</v>
      </c>
      <c r="F865">
        <f>$P$41*'Profilo fotovoltaico'!B867+'Approvvigionamento energia'!$Q$41*'Profilo eolico'!B867</f>
        <v>442.5570567487664</v>
      </c>
      <c r="G865">
        <f>$P$43*'Profilo fotovoltaico'!B867+'Approvvigionamento energia'!$Q$43*'Profilo eolico'!B867</f>
        <v>221.2785283743832</v>
      </c>
      <c r="H865">
        <f t="shared" si="26"/>
        <v>1138.4335154826958</v>
      </c>
      <c r="I865">
        <f>IF(LCOH!$C$28=Menu!$A$1,'Approvvigionamento energia'!C865,0)+IF(LCOH!$C$28=Menu!$A$2,'Approvvigionamento energia'!D865,0)+IF(LCOH!$C$28=Menu!$A$3,'Approvvigionamento energia'!E865,0)+IF(LCOH!$C$28=Menu!$A$4,'Approvvigionamento energia'!F865,0)+IF(LCOH!$C$28=Menu!$A$5,'Approvvigionamento energia'!G865,0)+IF(LCOH!$C$28=Menu!$A$6,'Approvvigionamento energia'!H865,0)</f>
        <v>442.5570567487664</v>
      </c>
      <c r="J865">
        <f>'Approvvigionamento energia'!A865+'Approvvigionamento energia'!B865+'Approvvigionamento energia'!I865</f>
        <v>594.25705674876644</v>
      </c>
      <c r="K865">
        <f>IF(MIN(LCOH!$C$18,J865)&gt;=$P$48*LCOH!$C$18, MIN(LCOH!$C$18,J865),0)</f>
        <v>594.25705674876644</v>
      </c>
      <c r="L865">
        <f t="shared" si="27"/>
        <v>0</v>
      </c>
      <c r="M865">
        <f>K865/LCOH!$C$18</f>
        <v>0.39617137116584428</v>
      </c>
      <c r="N865">
        <f>K865/LCOH!$C$34</f>
        <v>11.450039629070645</v>
      </c>
    </row>
    <row r="866" spans="1:14" x14ac:dyDescent="0.35">
      <c r="A866">
        <f>'Profilo fotovoltaico'!B868*LCOH!$C$20</f>
        <v>0</v>
      </c>
      <c r="B866">
        <f>'Profilo eolico'!B868*LCOH!$C$21</f>
        <v>135.4</v>
      </c>
      <c r="C866">
        <f>$P$35*'Profilo fotovoltaico'!B868</f>
        <v>0</v>
      </c>
      <c r="D866">
        <f>$Q$37*'Profilo eolico'!B868</f>
        <v>790.00956471698044</v>
      </c>
      <c r="E866">
        <f>$P$39*'Profilo fotovoltaico'!B868+'Approvvigionamento energia'!$Q$39*'Profilo eolico'!B868</f>
        <v>592.5071735377353</v>
      </c>
      <c r="F866">
        <f>$P$41*'Profilo fotovoltaico'!B868+'Approvvigionamento energia'!$Q$41*'Profilo eolico'!B868</f>
        <v>395.00478235849022</v>
      </c>
      <c r="G866">
        <f>$P$43*'Profilo fotovoltaico'!B868+'Approvvigionamento energia'!$Q$43*'Profilo eolico'!B868</f>
        <v>197.50239117924511</v>
      </c>
      <c r="H866">
        <f t="shared" si="26"/>
        <v>1138.4335154826958</v>
      </c>
      <c r="I866">
        <f>IF(LCOH!$C$28=Menu!$A$1,'Approvvigionamento energia'!C866,0)+IF(LCOH!$C$28=Menu!$A$2,'Approvvigionamento energia'!D866,0)+IF(LCOH!$C$28=Menu!$A$3,'Approvvigionamento energia'!E866,0)+IF(LCOH!$C$28=Menu!$A$4,'Approvvigionamento energia'!F866,0)+IF(LCOH!$C$28=Menu!$A$5,'Approvvigionamento energia'!G866,0)+IF(LCOH!$C$28=Menu!$A$6,'Approvvigionamento energia'!H866,0)</f>
        <v>395.00478235849022</v>
      </c>
      <c r="J866">
        <f>'Approvvigionamento energia'!A866+'Approvvigionamento energia'!B866+'Approvvigionamento energia'!I866</f>
        <v>530.40478235849025</v>
      </c>
      <c r="K866">
        <f>IF(MIN(LCOH!$C$18,J866)&gt;=$P$48*LCOH!$C$18, MIN(LCOH!$C$18,J866),0)</f>
        <v>530.40478235849025</v>
      </c>
      <c r="L866">
        <f t="shared" si="27"/>
        <v>0</v>
      </c>
      <c r="M866">
        <f>K866/LCOH!$C$18</f>
        <v>0.3536031882389935</v>
      </c>
      <c r="N866">
        <f>K866/LCOH!$C$34</f>
        <v>10.219745324826402</v>
      </c>
    </row>
    <row r="867" spans="1:14" x14ac:dyDescent="0.35">
      <c r="A867">
        <f>'Profilo fotovoltaico'!B869*LCOH!$C$20</f>
        <v>0</v>
      </c>
      <c r="B867">
        <f>'Profilo eolico'!B869*LCOH!$C$21</f>
        <v>120.6</v>
      </c>
      <c r="C867">
        <f>$P$35*'Profilo fotovoltaico'!B869</f>
        <v>0</v>
      </c>
      <c r="D867">
        <f>$Q$37*'Profilo eolico'!B869</f>
        <v>703.6569682781967</v>
      </c>
      <c r="E867">
        <f>$P$39*'Profilo fotovoltaico'!B869+'Approvvigionamento energia'!$Q$39*'Profilo eolico'!B869</f>
        <v>527.74272620864758</v>
      </c>
      <c r="F867">
        <f>$P$41*'Profilo fotovoltaico'!B869+'Approvvigionamento energia'!$Q$41*'Profilo eolico'!B869</f>
        <v>351.82848413909835</v>
      </c>
      <c r="G867">
        <f>$P$43*'Profilo fotovoltaico'!B869+'Approvvigionamento energia'!$Q$43*'Profilo eolico'!B869</f>
        <v>175.91424206954918</v>
      </c>
      <c r="H867">
        <f t="shared" si="26"/>
        <v>1138.4335154826958</v>
      </c>
      <c r="I867">
        <f>IF(LCOH!$C$28=Menu!$A$1,'Approvvigionamento energia'!C867,0)+IF(LCOH!$C$28=Menu!$A$2,'Approvvigionamento energia'!D867,0)+IF(LCOH!$C$28=Menu!$A$3,'Approvvigionamento energia'!E867,0)+IF(LCOH!$C$28=Menu!$A$4,'Approvvigionamento energia'!F867,0)+IF(LCOH!$C$28=Menu!$A$5,'Approvvigionamento energia'!G867,0)+IF(LCOH!$C$28=Menu!$A$6,'Approvvigionamento energia'!H867,0)</f>
        <v>351.82848413909835</v>
      </c>
      <c r="J867">
        <f>'Approvvigionamento energia'!A867+'Approvvigionamento energia'!B867+'Approvvigionamento energia'!I867</f>
        <v>472.42848413909837</v>
      </c>
      <c r="K867">
        <f>IF(MIN(LCOH!$C$18,J867)&gt;=$P$48*LCOH!$C$18, MIN(LCOH!$C$18,J867),0)</f>
        <v>472.42848413909837</v>
      </c>
      <c r="L867">
        <f t="shared" si="27"/>
        <v>0</v>
      </c>
      <c r="M867">
        <f>K867/LCOH!$C$18</f>
        <v>0.31495232275939894</v>
      </c>
      <c r="N867">
        <f>K867/LCOH!$C$34</f>
        <v>9.1026682878438994</v>
      </c>
    </row>
    <row r="868" spans="1:14" x14ac:dyDescent="0.35">
      <c r="A868">
        <f>'Profilo fotovoltaico'!B870*LCOH!$C$20</f>
        <v>0</v>
      </c>
      <c r="B868">
        <f>'Profilo eolico'!B870*LCOH!$C$21</f>
        <v>110.60000000000001</v>
      </c>
      <c r="C868">
        <f>$P$35*'Profilo fotovoltaico'!B870</f>
        <v>0</v>
      </c>
      <c r="D868">
        <f>$Q$37*'Profilo eolico'!B870</f>
        <v>645.31061933307262</v>
      </c>
      <c r="E868">
        <f>$P$39*'Profilo fotovoltaico'!B870+'Approvvigionamento energia'!$Q$39*'Profilo eolico'!B870</f>
        <v>483.9829644998045</v>
      </c>
      <c r="F868">
        <f>$P$41*'Profilo fotovoltaico'!B870+'Approvvigionamento energia'!$Q$41*'Profilo eolico'!B870</f>
        <v>322.65530966653631</v>
      </c>
      <c r="G868">
        <f>$P$43*'Profilo fotovoltaico'!B870+'Approvvigionamento energia'!$Q$43*'Profilo eolico'!B870</f>
        <v>161.32765483326816</v>
      </c>
      <c r="H868">
        <f t="shared" si="26"/>
        <v>1138.4335154826958</v>
      </c>
      <c r="I868">
        <f>IF(LCOH!$C$28=Menu!$A$1,'Approvvigionamento energia'!C868,0)+IF(LCOH!$C$28=Menu!$A$2,'Approvvigionamento energia'!D868,0)+IF(LCOH!$C$28=Menu!$A$3,'Approvvigionamento energia'!E868,0)+IF(LCOH!$C$28=Menu!$A$4,'Approvvigionamento energia'!F868,0)+IF(LCOH!$C$28=Menu!$A$5,'Approvvigionamento energia'!G868,0)+IF(LCOH!$C$28=Menu!$A$6,'Approvvigionamento energia'!H868,0)</f>
        <v>322.65530966653631</v>
      </c>
      <c r="J868">
        <f>'Approvvigionamento energia'!A868+'Approvvigionamento energia'!B868+'Approvvigionamento energia'!I868</f>
        <v>433.25530966653633</v>
      </c>
      <c r="K868">
        <f>IF(MIN(LCOH!$C$18,J868)&gt;=$P$48*LCOH!$C$18, MIN(LCOH!$C$18,J868),0)</f>
        <v>433.25530966653633</v>
      </c>
      <c r="L868">
        <f t="shared" si="27"/>
        <v>0</v>
      </c>
      <c r="M868">
        <f>K868/LCOH!$C$18</f>
        <v>0.28883687311102424</v>
      </c>
      <c r="N868">
        <f>K868/LCOH!$C$34</f>
        <v>8.3478865060989662</v>
      </c>
    </row>
    <row r="869" spans="1:14" x14ac:dyDescent="0.35">
      <c r="A869">
        <f>'Profilo fotovoltaico'!B871*LCOH!$C$20</f>
        <v>0</v>
      </c>
      <c r="B869">
        <f>'Profilo eolico'!B871*LCOH!$C$21</f>
        <v>102.1</v>
      </c>
      <c r="C869">
        <f>$P$35*'Profilo fotovoltaico'!B871</f>
        <v>0</v>
      </c>
      <c r="D869">
        <f>$Q$37*'Profilo eolico'!B871</f>
        <v>595.71622272971717</v>
      </c>
      <c r="E869">
        <f>$P$39*'Profilo fotovoltaico'!B871+'Approvvigionamento energia'!$Q$39*'Profilo eolico'!B871</f>
        <v>446.78716704728782</v>
      </c>
      <c r="F869">
        <f>$P$41*'Profilo fotovoltaico'!B871+'Approvvigionamento energia'!$Q$41*'Profilo eolico'!B871</f>
        <v>297.85811136485859</v>
      </c>
      <c r="G869">
        <f>$P$43*'Profilo fotovoltaico'!B871+'Approvvigionamento energia'!$Q$43*'Profilo eolico'!B871</f>
        <v>148.92905568242929</v>
      </c>
      <c r="H869">
        <f t="shared" si="26"/>
        <v>1138.4335154826958</v>
      </c>
      <c r="I869">
        <f>IF(LCOH!$C$28=Menu!$A$1,'Approvvigionamento energia'!C869,0)+IF(LCOH!$C$28=Menu!$A$2,'Approvvigionamento energia'!D869,0)+IF(LCOH!$C$28=Menu!$A$3,'Approvvigionamento energia'!E869,0)+IF(LCOH!$C$28=Menu!$A$4,'Approvvigionamento energia'!F869,0)+IF(LCOH!$C$28=Menu!$A$5,'Approvvigionamento energia'!G869,0)+IF(LCOH!$C$28=Menu!$A$6,'Approvvigionamento energia'!H869,0)</f>
        <v>297.85811136485859</v>
      </c>
      <c r="J869">
        <f>'Approvvigionamento energia'!A869+'Approvvigionamento energia'!B869+'Approvvigionamento energia'!I869</f>
        <v>399.95811136485861</v>
      </c>
      <c r="K869">
        <f>IF(MIN(LCOH!$C$18,J869)&gt;=$P$48*LCOH!$C$18, MIN(LCOH!$C$18,J869),0)</f>
        <v>399.95811136485861</v>
      </c>
      <c r="L869">
        <f t="shared" si="27"/>
        <v>0</v>
      </c>
      <c r="M869">
        <f>K869/LCOH!$C$18</f>
        <v>0.26663874090990575</v>
      </c>
      <c r="N869">
        <f>K869/LCOH!$C$34</f>
        <v>7.7063219916157735</v>
      </c>
    </row>
    <row r="870" spans="1:14" x14ac:dyDescent="0.35">
      <c r="A870">
        <f>'Profilo fotovoltaico'!B872*LCOH!$C$20</f>
        <v>0</v>
      </c>
      <c r="B870">
        <f>'Profilo eolico'!B872*LCOH!$C$21</f>
        <v>94.600000000000009</v>
      </c>
      <c r="C870">
        <f>$P$35*'Profilo fotovoltaico'!B872</f>
        <v>0</v>
      </c>
      <c r="D870">
        <f>$Q$37*'Profilo eolico'!B872</f>
        <v>551.95646102087414</v>
      </c>
      <c r="E870">
        <f>$P$39*'Profilo fotovoltaico'!B872+'Approvvigionamento energia'!$Q$39*'Profilo eolico'!B872</f>
        <v>413.96734576565552</v>
      </c>
      <c r="F870">
        <f>$P$41*'Profilo fotovoltaico'!B872+'Approvvigionamento energia'!$Q$41*'Profilo eolico'!B872</f>
        <v>275.97823051043707</v>
      </c>
      <c r="G870">
        <f>$P$43*'Profilo fotovoltaico'!B872+'Approvvigionamento energia'!$Q$43*'Profilo eolico'!B872</f>
        <v>137.98911525521854</v>
      </c>
      <c r="H870">
        <f t="shared" si="26"/>
        <v>1138.4335154826958</v>
      </c>
      <c r="I870">
        <f>IF(LCOH!$C$28=Menu!$A$1,'Approvvigionamento energia'!C870,0)+IF(LCOH!$C$28=Menu!$A$2,'Approvvigionamento energia'!D870,0)+IF(LCOH!$C$28=Menu!$A$3,'Approvvigionamento energia'!E870,0)+IF(LCOH!$C$28=Menu!$A$4,'Approvvigionamento energia'!F870,0)+IF(LCOH!$C$28=Menu!$A$5,'Approvvigionamento energia'!G870,0)+IF(LCOH!$C$28=Menu!$A$6,'Approvvigionamento energia'!H870,0)</f>
        <v>275.97823051043707</v>
      </c>
      <c r="J870">
        <f>'Approvvigionamento energia'!A870+'Approvvigionamento energia'!B870+'Approvvigionamento energia'!I870</f>
        <v>370.57823051043709</v>
      </c>
      <c r="K870">
        <f>IF(MIN(LCOH!$C$18,J870)&gt;=$P$48*LCOH!$C$18, MIN(LCOH!$C$18,J870),0)</f>
        <v>0</v>
      </c>
      <c r="L870">
        <f t="shared" si="27"/>
        <v>370.57823051043709</v>
      </c>
      <c r="M870">
        <f>K870/LCOH!$C$18</f>
        <v>0</v>
      </c>
      <c r="N870">
        <f>K870/LCOH!$C$34</f>
        <v>0</v>
      </c>
    </row>
    <row r="871" spans="1:14" x14ac:dyDescent="0.35">
      <c r="A871">
        <f>'Profilo fotovoltaico'!B873*LCOH!$C$20</f>
        <v>2</v>
      </c>
      <c r="B871">
        <f>'Profilo eolico'!B873*LCOH!$C$21</f>
        <v>87.8</v>
      </c>
      <c r="C871">
        <f>$P$35*'Profilo fotovoltaico'!B873</f>
        <v>14.70922437524413</v>
      </c>
      <c r="D871">
        <f>$Q$37*'Profilo eolico'!B873</f>
        <v>512.28094373818965</v>
      </c>
      <c r="E871">
        <f>$P$39*'Profilo fotovoltaico'!B873+'Approvvigionamento energia'!$Q$39*'Profilo eolico'!B873</f>
        <v>387.88801389745328</v>
      </c>
      <c r="F871">
        <f>$P$41*'Profilo fotovoltaico'!B873+'Approvvigionamento energia'!$Q$41*'Profilo eolico'!B873</f>
        <v>263.49508405671691</v>
      </c>
      <c r="G871">
        <f>$P$43*'Profilo fotovoltaico'!B873+'Approvvigionamento energia'!$Q$43*'Profilo eolico'!B873</f>
        <v>139.10215421598051</v>
      </c>
      <c r="H871">
        <f t="shared" si="26"/>
        <v>1138.4335154826958</v>
      </c>
      <c r="I871">
        <f>IF(LCOH!$C$28=Menu!$A$1,'Approvvigionamento energia'!C871,0)+IF(LCOH!$C$28=Menu!$A$2,'Approvvigionamento energia'!D871,0)+IF(LCOH!$C$28=Menu!$A$3,'Approvvigionamento energia'!E871,0)+IF(LCOH!$C$28=Menu!$A$4,'Approvvigionamento energia'!F871,0)+IF(LCOH!$C$28=Menu!$A$5,'Approvvigionamento energia'!G871,0)+IF(LCOH!$C$28=Menu!$A$6,'Approvvigionamento energia'!H871,0)</f>
        <v>263.49508405671691</v>
      </c>
      <c r="J871">
        <f>'Approvvigionamento energia'!A871+'Approvvigionamento energia'!B871+'Approvvigionamento energia'!I871</f>
        <v>353.29508405671692</v>
      </c>
      <c r="K871">
        <f>IF(MIN(LCOH!$C$18,J871)&gt;=$P$48*LCOH!$C$18, MIN(LCOH!$C$18,J871),0)</f>
        <v>0</v>
      </c>
      <c r="L871">
        <f t="shared" si="27"/>
        <v>353.29508405671692</v>
      </c>
      <c r="M871">
        <f>K871/LCOH!$C$18</f>
        <v>0</v>
      </c>
      <c r="N871">
        <f>K871/LCOH!$C$34</f>
        <v>0</v>
      </c>
    </row>
    <row r="872" spans="1:14" x14ac:dyDescent="0.35">
      <c r="A872">
        <f>'Profilo fotovoltaico'!B874*LCOH!$C$20</f>
        <v>55</v>
      </c>
      <c r="B872">
        <f>'Profilo eolico'!B874*LCOH!$C$21</f>
        <v>84.1</v>
      </c>
      <c r="C872">
        <f>$P$35*'Profilo fotovoltaico'!B874</f>
        <v>404.5036703192136</v>
      </c>
      <c r="D872">
        <f>$Q$37*'Profilo eolico'!B874</f>
        <v>490.69279462849374</v>
      </c>
      <c r="E872">
        <f>$P$39*'Profilo fotovoltaico'!B874+'Approvvigionamento energia'!$Q$39*'Profilo eolico'!B874</f>
        <v>469.14551355117368</v>
      </c>
      <c r="F872">
        <f>$P$41*'Profilo fotovoltaico'!B874+'Approvvigionamento energia'!$Q$41*'Profilo eolico'!B874</f>
        <v>447.59823247385367</v>
      </c>
      <c r="G872">
        <f>$P$43*'Profilo fotovoltaico'!B874+'Approvvigionamento energia'!$Q$43*'Profilo eolico'!B874</f>
        <v>426.05095139653361</v>
      </c>
      <c r="H872">
        <f t="shared" si="26"/>
        <v>1138.4335154826958</v>
      </c>
      <c r="I872">
        <f>IF(LCOH!$C$28=Menu!$A$1,'Approvvigionamento energia'!C872,0)+IF(LCOH!$C$28=Menu!$A$2,'Approvvigionamento energia'!D872,0)+IF(LCOH!$C$28=Menu!$A$3,'Approvvigionamento energia'!E872,0)+IF(LCOH!$C$28=Menu!$A$4,'Approvvigionamento energia'!F872,0)+IF(LCOH!$C$28=Menu!$A$5,'Approvvigionamento energia'!G872,0)+IF(LCOH!$C$28=Menu!$A$6,'Approvvigionamento energia'!H872,0)</f>
        <v>447.59823247385367</v>
      </c>
      <c r="J872">
        <f>'Approvvigionamento energia'!A872+'Approvvigionamento energia'!B872+'Approvvigionamento energia'!I872</f>
        <v>586.69823247385364</v>
      </c>
      <c r="K872">
        <f>IF(MIN(LCOH!$C$18,J872)&gt;=$P$48*LCOH!$C$18, MIN(LCOH!$C$18,J872),0)</f>
        <v>586.69823247385364</v>
      </c>
      <c r="L872">
        <f t="shared" si="27"/>
        <v>0</v>
      </c>
      <c r="M872">
        <f>K872/LCOH!$C$18</f>
        <v>0.39113215498256909</v>
      </c>
      <c r="N872">
        <f>K872/LCOH!$C$34</f>
        <v>11.304397542848818</v>
      </c>
    </row>
    <row r="873" spans="1:14" x14ac:dyDescent="0.35">
      <c r="A873">
        <f>'Profilo fotovoltaico'!B875*LCOH!$C$20</f>
        <v>214</v>
      </c>
      <c r="B873">
        <f>'Profilo eolico'!B875*LCOH!$C$21</f>
        <v>72.5</v>
      </c>
      <c r="C873">
        <f>$P$35*'Profilo fotovoltaico'!B875</f>
        <v>1573.8870081511218</v>
      </c>
      <c r="D873">
        <f>$Q$37*'Profilo eolico'!B875</f>
        <v>423.01102985214976</v>
      </c>
      <c r="E873">
        <f>$P$39*'Profilo fotovoltaico'!B875+'Approvvigionamento energia'!$Q$39*'Profilo eolico'!B875</f>
        <v>710.73002442689267</v>
      </c>
      <c r="F873">
        <f>$P$41*'Profilo fotovoltaico'!B875+'Approvvigionamento energia'!$Q$41*'Profilo eolico'!B875</f>
        <v>998.44901900163575</v>
      </c>
      <c r="G873">
        <f>$P$43*'Profilo fotovoltaico'!B875+'Approvvigionamento energia'!$Q$43*'Profilo eolico'!B875</f>
        <v>1286.1680135763788</v>
      </c>
      <c r="H873">
        <f t="shared" si="26"/>
        <v>1138.4335154826958</v>
      </c>
      <c r="I873">
        <f>IF(LCOH!$C$28=Menu!$A$1,'Approvvigionamento energia'!C873,0)+IF(LCOH!$C$28=Menu!$A$2,'Approvvigionamento energia'!D873,0)+IF(LCOH!$C$28=Menu!$A$3,'Approvvigionamento energia'!E873,0)+IF(LCOH!$C$28=Menu!$A$4,'Approvvigionamento energia'!F873,0)+IF(LCOH!$C$28=Menu!$A$5,'Approvvigionamento energia'!G873,0)+IF(LCOH!$C$28=Menu!$A$6,'Approvvigionamento energia'!H873,0)</f>
        <v>998.44901900163575</v>
      </c>
      <c r="J873">
        <f>'Approvvigionamento energia'!A873+'Approvvigionamento energia'!B873+'Approvvigionamento energia'!I873</f>
        <v>1284.9490190016359</v>
      </c>
      <c r="K873">
        <f>IF(MIN(LCOH!$C$18,J873)&gt;=$P$48*LCOH!$C$18, MIN(LCOH!$C$18,J873),0)</f>
        <v>1284.9490190016359</v>
      </c>
      <c r="L873">
        <f t="shared" si="27"/>
        <v>0</v>
      </c>
      <c r="M873">
        <f>K873/LCOH!$C$18</f>
        <v>0.85663267933442389</v>
      </c>
      <c r="N873">
        <f>K873/LCOH!$C$34</f>
        <v>24.758169922960228</v>
      </c>
    </row>
    <row r="874" spans="1:14" x14ac:dyDescent="0.35">
      <c r="A874">
        <f>'Profilo fotovoltaico'!B876*LCOH!$C$20</f>
        <v>354</v>
      </c>
      <c r="B874">
        <f>'Profilo eolico'!B876*LCOH!$C$21</f>
        <v>70.7</v>
      </c>
      <c r="C874">
        <f>$P$35*'Profilo fotovoltaico'!B876</f>
        <v>2603.5327144182111</v>
      </c>
      <c r="D874">
        <f>$Q$37*'Profilo eolico'!B876</f>
        <v>412.50868704202747</v>
      </c>
      <c r="E874">
        <f>$P$39*'Profilo fotovoltaico'!B876+'Approvvigionamento energia'!$Q$39*'Profilo eolico'!B876</f>
        <v>960.26469388607336</v>
      </c>
      <c r="F874">
        <f>$P$41*'Profilo fotovoltaico'!B876+'Approvvigionamento energia'!$Q$41*'Profilo eolico'!B876</f>
        <v>1508.0207007301192</v>
      </c>
      <c r="G874">
        <f>$P$43*'Profilo fotovoltaico'!B876+'Approvvigionamento energia'!$Q$43*'Profilo eolico'!B876</f>
        <v>2055.7767075741654</v>
      </c>
      <c r="H874">
        <f t="shared" si="26"/>
        <v>1138.4335154826958</v>
      </c>
      <c r="I874">
        <f>IF(LCOH!$C$28=Menu!$A$1,'Approvvigionamento energia'!C874,0)+IF(LCOH!$C$28=Menu!$A$2,'Approvvigionamento energia'!D874,0)+IF(LCOH!$C$28=Menu!$A$3,'Approvvigionamento energia'!E874,0)+IF(LCOH!$C$28=Menu!$A$4,'Approvvigionamento energia'!F874,0)+IF(LCOH!$C$28=Menu!$A$5,'Approvvigionamento energia'!G874,0)+IF(LCOH!$C$28=Menu!$A$6,'Approvvigionamento energia'!H874,0)</f>
        <v>1508.0207007301192</v>
      </c>
      <c r="J874">
        <f>'Approvvigionamento energia'!A874+'Approvvigionamento energia'!B874+'Approvvigionamento energia'!I874</f>
        <v>1932.7207007301192</v>
      </c>
      <c r="K874">
        <f>IF(MIN(LCOH!$C$18,J874)&gt;=$P$48*LCOH!$C$18, MIN(LCOH!$C$18,J874),0)</f>
        <v>1500</v>
      </c>
      <c r="L874">
        <f t="shared" si="27"/>
        <v>432.72070073011923</v>
      </c>
      <c r="M874">
        <f>K874/LCOH!$C$18</f>
        <v>1</v>
      </c>
      <c r="N874">
        <f>K874/LCOH!$C$34</f>
        <v>28.901734104046245</v>
      </c>
    </row>
    <row r="875" spans="1:14" x14ac:dyDescent="0.35">
      <c r="A875">
        <f>'Profilo fotovoltaico'!B877*LCOH!$C$20</f>
        <v>465</v>
      </c>
      <c r="B875">
        <f>'Profilo eolico'!B877*LCOH!$C$21</f>
        <v>73.800000000000011</v>
      </c>
      <c r="C875">
        <f>$P$35*'Profilo fotovoltaico'!B877</f>
        <v>3419.8946672442603</v>
      </c>
      <c r="D875">
        <f>$Q$37*'Profilo eolico'!B877</f>
        <v>430.59605521501595</v>
      </c>
      <c r="E875">
        <f>$P$39*'Profilo fotovoltaico'!B877+'Approvvigionamento energia'!$Q$39*'Profilo eolico'!B877</f>
        <v>1177.920708222327</v>
      </c>
      <c r="F875">
        <f>$P$41*'Profilo fotovoltaico'!B877+'Approvvigionamento energia'!$Q$41*'Profilo eolico'!B877</f>
        <v>1925.2453612296381</v>
      </c>
      <c r="G875">
        <f>$P$43*'Profilo fotovoltaico'!B877+'Approvvigionamento energia'!$Q$43*'Profilo eolico'!B877</f>
        <v>2672.5700142369492</v>
      </c>
      <c r="H875">
        <f t="shared" si="26"/>
        <v>1138.4335154826958</v>
      </c>
      <c r="I875">
        <f>IF(LCOH!$C$28=Menu!$A$1,'Approvvigionamento energia'!C875,0)+IF(LCOH!$C$28=Menu!$A$2,'Approvvigionamento energia'!D875,0)+IF(LCOH!$C$28=Menu!$A$3,'Approvvigionamento energia'!E875,0)+IF(LCOH!$C$28=Menu!$A$4,'Approvvigionamento energia'!F875,0)+IF(LCOH!$C$28=Menu!$A$5,'Approvvigionamento energia'!G875,0)+IF(LCOH!$C$28=Menu!$A$6,'Approvvigionamento energia'!H875,0)</f>
        <v>1925.2453612296381</v>
      </c>
      <c r="J875">
        <f>'Approvvigionamento energia'!A875+'Approvvigionamento energia'!B875+'Approvvigionamento energia'!I875</f>
        <v>2464.0453612296378</v>
      </c>
      <c r="K875">
        <f>IF(MIN(LCOH!$C$18,J875)&gt;=$P$48*LCOH!$C$18, MIN(LCOH!$C$18,J875),0)</f>
        <v>1500</v>
      </c>
      <c r="L875">
        <f t="shared" si="27"/>
        <v>964.04536122963782</v>
      </c>
      <c r="M875">
        <f>K875/LCOH!$C$18</f>
        <v>1</v>
      </c>
      <c r="N875">
        <f>K875/LCOH!$C$34</f>
        <v>28.901734104046245</v>
      </c>
    </row>
    <row r="876" spans="1:14" x14ac:dyDescent="0.35">
      <c r="A876">
        <f>'Profilo fotovoltaico'!B878*LCOH!$C$20</f>
        <v>528</v>
      </c>
      <c r="B876">
        <f>'Profilo eolico'!B878*LCOH!$C$21</f>
        <v>72.599999999999994</v>
      </c>
      <c r="C876">
        <f>$P$35*'Profilo fotovoltaico'!B878</f>
        <v>3883.2352350644505</v>
      </c>
      <c r="D876">
        <f>$Q$37*'Profilo eolico'!B878</f>
        <v>423.59449334160104</v>
      </c>
      <c r="E876">
        <f>$P$39*'Profilo fotovoltaico'!B878+'Approvvigionamento energia'!$Q$39*'Profilo eolico'!B878</f>
        <v>1288.5046787723134</v>
      </c>
      <c r="F876">
        <f>$P$41*'Profilo fotovoltaico'!B878+'Approvvigionamento energia'!$Q$41*'Profilo eolico'!B878</f>
        <v>2153.4148642030259</v>
      </c>
      <c r="G876">
        <f>$P$43*'Profilo fotovoltaico'!B878+'Approvvigionamento energia'!$Q$43*'Profilo eolico'!B878</f>
        <v>3018.3250496337382</v>
      </c>
      <c r="H876">
        <f t="shared" si="26"/>
        <v>1138.4335154826958</v>
      </c>
      <c r="I876">
        <f>IF(LCOH!$C$28=Menu!$A$1,'Approvvigionamento energia'!C876,0)+IF(LCOH!$C$28=Menu!$A$2,'Approvvigionamento energia'!D876,0)+IF(LCOH!$C$28=Menu!$A$3,'Approvvigionamento energia'!E876,0)+IF(LCOH!$C$28=Menu!$A$4,'Approvvigionamento energia'!F876,0)+IF(LCOH!$C$28=Menu!$A$5,'Approvvigionamento energia'!G876,0)+IF(LCOH!$C$28=Menu!$A$6,'Approvvigionamento energia'!H876,0)</f>
        <v>2153.4148642030259</v>
      </c>
      <c r="J876">
        <f>'Approvvigionamento energia'!A876+'Approvvigionamento energia'!B876+'Approvvigionamento energia'!I876</f>
        <v>2754.0148642030258</v>
      </c>
      <c r="K876">
        <f>IF(MIN(LCOH!$C$18,J876)&gt;=$P$48*LCOH!$C$18, MIN(LCOH!$C$18,J876),0)</f>
        <v>1500</v>
      </c>
      <c r="L876">
        <f t="shared" si="27"/>
        <v>1254.0148642030258</v>
      </c>
      <c r="M876">
        <f>K876/LCOH!$C$18</f>
        <v>1</v>
      </c>
      <c r="N876">
        <f>K876/LCOH!$C$34</f>
        <v>28.901734104046245</v>
      </c>
    </row>
    <row r="877" spans="1:14" x14ac:dyDescent="0.35">
      <c r="A877">
        <f>'Profilo fotovoltaico'!B879*LCOH!$C$20</f>
        <v>537</v>
      </c>
      <c r="B877">
        <f>'Profilo eolico'!B879*LCOH!$C$21</f>
        <v>70.7</v>
      </c>
      <c r="C877">
        <f>$P$35*'Profilo fotovoltaico'!B879</f>
        <v>3949.4267447530492</v>
      </c>
      <c r="D877">
        <f>$Q$37*'Profilo eolico'!B879</f>
        <v>412.50868704202747</v>
      </c>
      <c r="E877">
        <f>$P$39*'Profilo fotovoltaico'!B879+'Approvvigionamento energia'!$Q$39*'Profilo eolico'!B879</f>
        <v>1296.7382014697828</v>
      </c>
      <c r="F877">
        <f>$P$41*'Profilo fotovoltaico'!B879+'Approvvigionamento energia'!$Q$41*'Profilo eolico'!B879</f>
        <v>2180.9677158975383</v>
      </c>
      <c r="G877">
        <f>$P$43*'Profilo fotovoltaico'!B879+'Approvvigionamento energia'!$Q$43*'Profilo eolico'!B879</f>
        <v>3065.1972303252937</v>
      </c>
      <c r="H877">
        <f t="shared" si="26"/>
        <v>1138.4335154826958</v>
      </c>
      <c r="I877">
        <f>IF(LCOH!$C$28=Menu!$A$1,'Approvvigionamento energia'!C877,0)+IF(LCOH!$C$28=Menu!$A$2,'Approvvigionamento energia'!D877,0)+IF(LCOH!$C$28=Menu!$A$3,'Approvvigionamento energia'!E877,0)+IF(LCOH!$C$28=Menu!$A$4,'Approvvigionamento energia'!F877,0)+IF(LCOH!$C$28=Menu!$A$5,'Approvvigionamento energia'!G877,0)+IF(LCOH!$C$28=Menu!$A$6,'Approvvigionamento energia'!H877,0)</f>
        <v>2180.9677158975383</v>
      </c>
      <c r="J877">
        <f>'Approvvigionamento energia'!A877+'Approvvigionamento energia'!B877+'Approvvigionamento energia'!I877</f>
        <v>2788.6677158975381</v>
      </c>
      <c r="K877">
        <f>IF(MIN(LCOH!$C$18,J877)&gt;=$P$48*LCOH!$C$18, MIN(LCOH!$C$18,J877),0)</f>
        <v>1500</v>
      </c>
      <c r="L877">
        <f t="shared" si="27"/>
        <v>1288.6677158975381</v>
      </c>
      <c r="M877">
        <f>K877/LCOH!$C$18</f>
        <v>1</v>
      </c>
      <c r="N877">
        <f>K877/LCOH!$C$34</f>
        <v>28.901734104046245</v>
      </c>
    </row>
    <row r="878" spans="1:14" x14ac:dyDescent="0.35">
      <c r="A878">
        <f>'Profilo fotovoltaico'!B880*LCOH!$C$20</f>
        <v>489</v>
      </c>
      <c r="B878">
        <f>'Profilo eolico'!B880*LCOH!$C$21</f>
        <v>68.599999999999994</v>
      </c>
      <c r="C878">
        <f>$P$35*'Profilo fotovoltaico'!B880</f>
        <v>3596.4053597471898</v>
      </c>
      <c r="D878">
        <f>$Q$37*'Profilo eolico'!B880</f>
        <v>400.25595376355136</v>
      </c>
      <c r="E878">
        <f>$P$39*'Profilo fotovoltaico'!B880+'Approvvigionamento energia'!$Q$39*'Profilo eolico'!B880</f>
        <v>1199.293305259461</v>
      </c>
      <c r="F878">
        <f>$P$41*'Profilo fotovoltaico'!B880+'Approvvigionamento energia'!$Q$41*'Profilo eolico'!B880</f>
        <v>1998.3306567553705</v>
      </c>
      <c r="G878">
        <f>$P$43*'Profilo fotovoltaico'!B880+'Approvvigionamento energia'!$Q$43*'Profilo eolico'!B880</f>
        <v>2797.3680082512801</v>
      </c>
      <c r="H878">
        <f t="shared" si="26"/>
        <v>1138.4335154826958</v>
      </c>
      <c r="I878">
        <f>IF(LCOH!$C$28=Menu!$A$1,'Approvvigionamento energia'!C878,0)+IF(LCOH!$C$28=Menu!$A$2,'Approvvigionamento energia'!D878,0)+IF(LCOH!$C$28=Menu!$A$3,'Approvvigionamento energia'!E878,0)+IF(LCOH!$C$28=Menu!$A$4,'Approvvigionamento energia'!F878,0)+IF(LCOH!$C$28=Menu!$A$5,'Approvvigionamento energia'!G878,0)+IF(LCOH!$C$28=Menu!$A$6,'Approvvigionamento energia'!H878,0)</f>
        <v>1998.3306567553705</v>
      </c>
      <c r="J878">
        <f>'Approvvigionamento energia'!A878+'Approvvigionamento energia'!B878+'Approvvigionamento energia'!I878</f>
        <v>2555.9306567553704</v>
      </c>
      <c r="K878">
        <f>IF(MIN(LCOH!$C$18,J878)&gt;=$P$48*LCOH!$C$18, MIN(LCOH!$C$18,J878),0)</f>
        <v>1500</v>
      </c>
      <c r="L878">
        <f t="shared" si="27"/>
        <v>1055.9306567553704</v>
      </c>
      <c r="M878">
        <f>K878/LCOH!$C$18</f>
        <v>1</v>
      </c>
      <c r="N878">
        <f>K878/LCOH!$C$34</f>
        <v>28.901734104046245</v>
      </c>
    </row>
    <row r="879" spans="1:14" x14ac:dyDescent="0.35">
      <c r="A879">
        <f>'Profilo fotovoltaico'!B881*LCOH!$C$20</f>
        <v>387</v>
      </c>
      <c r="B879">
        <f>'Profilo eolico'!B881*LCOH!$C$21</f>
        <v>67.900000000000006</v>
      </c>
      <c r="C879">
        <f>$P$35*'Profilo fotovoltaico'!B881</f>
        <v>2846.2349166097392</v>
      </c>
      <c r="D879">
        <f>$Q$37*'Profilo eolico'!B881</f>
        <v>396.17170933739271</v>
      </c>
      <c r="E879">
        <f>$P$39*'Profilo fotovoltaico'!B881+'Approvvigionamento energia'!$Q$39*'Profilo eolico'!B881</f>
        <v>1008.6875111554793</v>
      </c>
      <c r="F879">
        <f>$P$41*'Profilo fotovoltaico'!B881+'Approvvigionamento energia'!$Q$41*'Profilo eolico'!B881</f>
        <v>1621.203312973566</v>
      </c>
      <c r="G879">
        <f>$P$43*'Profilo fotovoltaico'!B881+'Approvvigionamento energia'!$Q$43*'Profilo eolico'!B881</f>
        <v>2233.7191147916528</v>
      </c>
      <c r="H879">
        <f t="shared" si="26"/>
        <v>1138.4335154826958</v>
      </c>
      <c r="I879">
        <f>IF(LCOH!$C$28=Menu!$A$1,'Approvvigionamento energia'!C879,0)+IF(LCOH!$C$28=Menu!$A$2,'Approvvigionamento energia'!D879,0)+IF(LCOH!$C$28=Menu!$A$3,'Approvvigionamento energia'!E879,0)+IF(LCOH!$C$28=Menu!$A$4,'Approvvigionamento energia'!F879,0)+IF(LCOH!$C$28=Menu!$A$5,'Approvvigionamento energia'!G879,0)+IF(LCOH!$C$28=Menu!$A$6,'Approvvigionamento energia'!H879,0)</f>
        <v>1621.203312973566</v>
      </c>
      <c r="J879">
        <f>'Approvvigionamento energia'!A879+'Approvvigionamento energia'!B879+'Approvvigionamento energia'!I879</f>
        <v>2076.1033129735661</v>
      </c>
      <c r="K879">
        <f>IF(MIN(LCOH!$C$18,J879)&gt;=$P$48*LCOH!$C$18, MIN(LCOH!$C$18,J879),0)</f>
        <v>1500</v>
      </c>
      <c r="L879">
        <f t="shared" si="27"/>
        <v>576.10331297356606</v>
      </c>
      <c r="M879">
        <f>K879/LCOH!$C$18</f>
        <v>1</v>
      </c>
      <c r="N879">
        <f>K879/LCOH!$C$34</f>
        <v>28.901734104046245</v>
      </c>
    </row>
    <row r="880" spans="1:14" x14ac:dyDescent="0.35">
      <c r="A880">
        <f>'Profilo fotovoltaico'!B882*LCOH!$C$20</f>
        <v>238</v>
      </c>
      <c r="B880">
        <f>'Profilo eolico'!B882*LCOH!$C$21</f>
        <v>70.099999999999994</v>
      </c>
      <c r="C880">
        <f>$P$35*'Profilo fotovoltaico'!B882</f>
        <v>1750.3977006540513</v>
      </c>
      <c r="D880">
        <f>$Q$37*'Profilo eolico'!B882</f>
        <v>409.00790610531999</v>
      </c>
      <c r="E880">
        <f>$P$39*'Profilo fotovoltaico'!B882+'Approvvigionamento energia'!$Q$39*'Profilo eolico'!B882</f>
        <v>744.35535474250287</v>
      </c>
      <c r="F880">
        <f>$P$41*'Profilo fotovoltaico'!B882+'Approvvigionamento energia'!$Q$41*'Profilo eolico'!B882</f>
        <v>1079.7028033796855</v>
      </c>
      <c r="G880">
        <f>$P$43*'Profilo fotovoltaico'!B882+'Approvvigionamento energia'!$Q$43*'Profilo eolico'!B882</f>
        <v>1415.0502520168686</v>
      </c>
      <c r="H880">
        <f t="shared" si="26"/>
        <v>1138.4335154826958</v>
      </c>
      <c r="I880">
        <f>IF(LCOH!$C$28=Menu!$A$1,'Approvvigionamento energia'!C880,0)+IF(LCOH!$C$28=Menu!$A$2,'Approvvigionamento energia'!D880,0)+IF(LCOH!$C$28=Menu!$A$3,'Approvvigionamento energia'!E880,0)+IF(LCOH!$C$28=Menu!$A$4,'Approvvigionamento energia'!F880,0)+IF(LCOH!$C$28=Menu!$A$5,'Approvvigionamento energia'!G880,0)+IF(LCOH!$C$28=Menu!$A$6,'Approvvigionamento energia'!H880,0)</f>
        <v>1079.7028033796855</v>
      </c>
      <c r="J880">
        <f>'Approvvigionamento energia'!A880+'Approvvigionamento energia'!B880+'Approvvigionamento energia'!I880</f>
        <v>1387.8028033796854</v>
      </c>
      <c r="K880">
        <f>IF(MIN(LCOH!$C$18,J880)&gt;=$P$48*LCOH!$C$18, MIN(LCOH!$C$18,J880),0)</f>
        <v>1387.8028033796854</v>
      </c>
      <c r="L880">
        <f t="shared" si="27"/>
        <v>0</v>
      </c>
      <c r="M880">
        <f>K880/LCOH!$C$18</f>
        <v>0.92520186891979028</v>
      </c>
      <c r="N880">
        <f>K880/LCOH!$C$34</f>
        <v>26.739938408086424</v>
      </c>
    </row>
    <row r="881" spans="1:14" x14ac:dyDescent="0.35">
      <c r="A881">
        <f>'Profilo fotovoltaico'!B883*LCOH!$C$20</f>
        <v>72</v>
      </c>
      <c r="B881">
        <f>'Profilo eolico'!B883*LCOH!$C$21</f>
        <v>79.3</v>
      </c>
      <c r="C881">
        <f>$P$35*'Profilo fotovoltaico'!B883</f>
        <v>529.53207750878869</v>
      </c>
      <c r="D881">
        <f>$Q$37*'Profilo eolico'!B883</f>
        <v>462.68654713483414</v>
      </c>
      <c r="E881">
        <f>$P$39*'Profilo fotovoltaico'!B883+'Approvvigionamento energia'!$Q$39*'Profilo eolico'!B883</f>
        <v>479.39792972832277</v>
      </c>
      <c r="F881">
        <f>$P$41*'Profilo fotovoltaico'!B883+'Approvvigionamento energia'!$Q$41*'Profilo eolico'!B883</f>
        <v>496.10931232181144</v>
      </c>
      <c r="G881">
        <f>$P$43*'Profilo fotovoltaico'!B883+'Approvvigionamento energia'!$Q$43*'Profilo eolico'!B883</f>
        <v>512.82069491530001</v>
      </c>
      <c r="H881">
        <f t="shared" si="26"/>
        <v>1138.4335154826958</v>
      </c>
      <c r="I881">
        <f>IF(LCOH!$C$28=Menu!$A$1,'Approvvigionamento energia'!C881,0)+IF(LCOH!$C$28=Menu!$A$2,'Approvvigionamento energia'!D881,0)+IF(LCOH!$C$28=Menu!$A$3,'Approvvigionamento energia'!E881,0)+IF(LCOH!$C$28=Menu!$A$4,'Approvvigionamento energia'!F881,0)+IF(LCOH!$C$28=Menu!$A$5,'Approvvigionamento energia'!G881,0)+IF(LCOH!$C$28=Menu!$A$6,'Approvvigionamento energia'!H881,0)</f>
        <v>496.10931232181144</v>
      </c>
      <c r="J881">
        <f>'Approvvigionamento energia'!A881+'Approvvigionamento energia'!B881+'Approvvigionamento energia'!I881</f>
        <v>647.40931232181151</v>
      </c>
      <c r="K881">
        <f>IF(MIN(LCOH!$C$18,J881)&gt;=$P$48*LCOH!$C$18, MIN(LCOH!$C$18,J881),0)</f>
        <v>647.40931232181151</v>
      </c>
      <c r="L881">
        <f t="shared" si="27"/>
        <v>0</v>
      </c>
      <c r="M881">
        <f>K881/LCOH!$C$18</f>
        <v>0.43160620821454099</v>
      </c>
      <c r="N881">
        <f>K881/LCOH!$C$34</f>
        <v>12.474167867472284</v>
      </c>
    </row>
    <row r="882" spans="1:14" x14ac:dyDescent="0.35">
      <c r="A882">
        <f>'Profilo fotovoltaico'!B884*LCOH!$C$20</f>
        <v>0</v>
      </c>
      <c r="B882">
        <f>'Profilo eolico'!B884*LCOH!$C$21</f>
        <v>97.699999999999989</v>
      </c>
      <c r="C882">
        <f>$P$35*'Profilo fotovoltaico'!B884</f>
        <v>0</v>
      </c>
      <c r="D882">
        <f>$Q$37*'Profilo eolico'!B884</f>
        <v>570.04382919386251</v>
      </c>
      <c r="E882">
        <f>$P$39*'Profilo fotovoltaico'!B884+'Approvvigionamento energia'!$Q$39*'Profilo eolico'!B884</f>
        <v>427.53287189539685</v>
      </c>
      <c r="F882">
        <f>$P$41*'Profilo fotovoltaico'!B884+'Approvvigionamento energia'!$Q$41*'Profilo eolico'!B884</f>
        <v>285.02191459693125</v>
      </c>
      <c r="G882">
        <f>$P$43*'Profilo fotovoltaico'!B884+'Approvvigionamento energia'!$Q$43*'Profilo eolico'!B884</f>
        <v>142.51095729846563</v>
      </c>
      <c r="H882">
        <f t="shared" si="26"/>
        <v>1138.4335154826958</v>
      </c>
      <c r="I882">
        <f>IF(LCOH!$C$28=Menu!$A$1,'Approvvigionamento energia'!C882,0)+IF(LCOH!$C$28=Menu!$A$2,'Approvvigionamento energia'!D882,0)+IF(LCOH!$C$28=Menu!$A$3,'Approvvigionamento energia'!E882,0)+IF(LCOH!$C$28=Menu!$A$4,'Approvvigionamento energia'!F882,0)+IF(LCOH!$C$28=Menu!$A$5,'Approvvigionamento energia'!G882,0)+IF(LCOH!$C$28=Menu!$A$6,'Approvvigionamento energia'!H882,0)</f>
        <v>285.02191459693125</v>
      </c>
      <c r="J882">
        <f>'Approvvigionamento energia'!A882+'Approvvigionamento energia'!B882+'Approvvigionamento energia'!I882</f>
        <v>382.72191459693124</v>
      </c>
      <c r="K882">
        <f>IF(MIN(LCOH!$C$18,J882)&gt;=$P$48*LCOH!$C$18, MIN(LCOH!$C$18,J882),0)</f>
        <v>382.72191459693124</v>
      </c>
      <c r="L882">
        <f t="shared" si="27"/>
        <v>0</v>
      </c>
      <c r="M882">
        <f>K882/LCOH!$C$18</f>
        <v>0.25514794306462085</v>
      </c>
      <c r="N882">
        <f>K882/LCOH!$C$34</f>
        <v>7.3742180076480013</v>
      </c>
    </row>
    <row r="883" spans="1:14" x14ac:dyDescent="0.35">
      <c r="A883">
        <f>'Profilo fotovoltaico'!B885*LCOH!$C$20</f>
        <v>0</v>
      </c>
      <c r="B883">
        <f>'Profilo eolico'!B885*LCOH!$C$21</f>
        <v>127.3</v>
      </c>
      <c r="C883">
        <f>$P$35*'Profilo fotovoltaico'!B885</f>
        <v>0</v>
      </c>
      <c r="D883">
        <f>$Q$37*'Profilo eolico'!B885</f>
        <v>742.74902207142986</v>
      </c>
      <c r="E883">
        <f>$P$39*'Profilo fotovoltaico'!B885+'Approvvigionamento energia'!$Q$39*'Profilo eolico'!B885</f>
        <v>557.0617665535724</v>
      </c>
      <c r="F883">
        <f>$P$41*'Profilo fotovoltaico'!B885+'Approvvigionamento energia'!$Q$41*'Profilo eolico'!B885</f>
        <v>371.37451103571493</v>
      </c>
      <c r="G883">
        <f>$P$43*'Profilo fotovoltaico'!B885+'Approvvigionamento energia'!$Q$43*'Profilo eolico'!B885</f>
        <v>185.68725551785747</v>
      </c>
      <c r="H883">
        <f t="shared" si="26"/>
        <v>1138.4335154826958</v>
      </c>
      <c r="I883">
        <f>IF(LCOH!$C$28=Menu!$A$1,'Approvvigionamento energia'!C883,0)+IF(LCOH!$C$28=Menu!$A$2,'Approvvigionamento energia'!D883,0)+IF(LCOH!$C$28=Menu!$A$3,'Approvvigionamento energia'!E883,0)+IF(LCOH!$C$28=Menu!$A$4,'Approvvigionamento energia'!F883,0)+IF(LCOH!$C$28=Menu!$A$5,'Approvvigionamento energia'!G883,0)+IF(LCOH!$C$28=Menu!$A$6,'Approvvigionamento energia'!H883,0)</f>
        <v>371.37451103571493</v>
      </c>
      <c r="J883">
        <f>'Approvvigionamento energia'!A883+'Approvvigionamento energia'!B883+'Approvvigionamento energia'!I883</f>
        <v>498.67451103571494</v>
      </c>
      <c r="K883">
        <f>IF(MIN(LCOH!$C$18,J883)&gt;=$P$48*LCOH!$C$18, MIN(LCOH!$C$18,J883),0)</f>
        <v>498.67451103571494</v>
      </c>
      <c r="L883">
        <f t="shared" si="27"/>
        <v>0</v>
      </c>
      <c r="M883">
        <f>K883/LCOH!$C$18</f>
        <v>0.33244967402380998</v>
      </c>
      <c r="N883">
        <f>K883/LCOH!$C$34</f>
        <v>9.6083720816130054</v>
      </c>
    </row>
    <row r="884" spans="1:14" x14ac:dyDescent="0.35">
      <c r="A884">
        <f>'Profilo fotovoltaico'!B886*LCOH!$C$20</f>
        <v>0</v>
      </c>
      <c r="B884">
        <f>'Profilo eolico'!B886*LCOH!$C$21</f>
        <v>165.20000000000002</v>
      </c>
      <c r="C884">
        <f>$P$35*'Profilo fotovoltaico'!B886</f>
        <v>0</v>
      </c>
      <c r="D884">
        <f>$Q$37*'Profilo eolico'!B886</f>
        <v>963.88168457345034</v>
      </c>
      <c r="E884">
        <f>$P$39*'Profilo fotovoltaico'!B886+'Approvvigionamento energia'!$Q$39*'Profilo eolico'!B886</f>
        <v>722.91126343008773</v>
      </c>
      <c r="F884">
        <f>$P$41*'Profilo fotovoltaico'!B886+'Approvvigionamento energia'!$Q$41*'Profilo eolico'!B886</f>
        <v>481.94084228672517</v>
      </c>
      <c r="G884">
        <f>$P$43*'Profilo fotovoltaico'!B886+'Approvvigionamento energia'!$Q$43*'Profilo eolico'!B886</f>
        <v>240.97042114336259</v>
      </c>
      <c r="H884">
        <f t="shared" si="26"/>
        <v>1138.4335154826958</v>
      </c>
      <c r="I884">
        <f>IF(LCOH!$C$28=Menu!$A$1,'Approvvigionamento energia'!C884,0)+IF(LCOH!$C$28=Menu!$A$2,'Approvvigionamento energia'!D884,0)+IF(LCOH!$C$28=Menu!$A$3,'Approvvigionamento energia'!E884,0)+IF(LCOH!$C$28=Menu!$A$4,'Approvvigionamento energia'!F884,0)+IF(LCOH!$C$28=Menu!$A$5,'Approvvigionamento energia'!G884,0)+IF(LCOH!$C$28=Menu!$A$6,'Approvvigionamento energia'!H884,0)</f>
        <v>481.94084228672517</v>
      </c>
      <c r="J884">
        <f>'Approvvigionamento energia'!A884+'Approvvigionamento energia'!B884+'Approvvigionamento energia'!I884</f>
        <v>647.14084228672516</v>
      </c>
      <c r="K884">
        <f>IF(MIN(LCOH!$C$18,J884)&gt;=$P$48*LCOH!$C$18, MIN(LCOH!$C$18,J884),0)</f>
        <v>647.14084228672516</v>
      </c>
      <c r="L884">
        <f t="shared" si="27"/>
        <v>0</v>
      </c>
      <c r="M884">
        <f>K884/LCOH!$C$18</f>
        <v>0.43142722819115009</v>
      </c>
      <c r="N884">
        <f>K884/LCOH!$C$34</f>
        <v>12.468995034426303</v>
      </c>
    </row>
    <row r="885" spans="1:14" x14ac:dyDescent="0.35">
      <c r="A885">
        <f>'Profilo fotovoltaico'!B887*LCOH!$C$20</f>
        <v>0</v>
      </c>
      <c r="B885">
        <f>'Profilo eolico'!B887*LCOH!$C$21</f>
        <v>205.4</v>
      </c>
      <c r="C885">
        <f>$P$35*'Profilo fotovoltaico'!B887</f>
        <v>0</v>
      </c>
      <c r="D885">
        <f>$Q$37*'Profilo eolico'!B887</f>
        <v>1198.4340073328492</v>
      </c>
      <c r="E885">
        <f>$P$39*'Profilo fotovoltaico'!B887+'Approvvigionamento energia'!$Q$39*'Profilo eolico'!B887</f>
        <v>898.82550549963685</v>
      </c>
      <c r="F885">
        <f>$P$41*'Profilo fotovoltaico'!B887+'Approvvigionamento energia'!$Q$41*'Profilo eolico'!B887</f>
        <v>599.2170036664246</v>
      </c>
      <c r="G885">
        <f>$P$43*'Profilo fotovoltaico'!B887+'Approvvigionamento energia'!$Q$43*'Profilo eolico'!B887</f>
        <v>299.6085018332123</v>
      </c>
      <c r="H885">
        <f t="shared" si="26"/>
        <v>1138.4335154826958</v>
      </c>
      <c r="I885">
        <f>IF(LCOH!$C$28=Menu!$A$1,'Approvvigionamento energia'!C885,0)+IF(LCOH!$C$28=Menu!$A$2,'Approvvigionamento energia'!D885,0)+IF(LCOH!$C$28=Menu!$A$3,'Approvvigionamento energia'!E885,0)+IF(LCOH!$C$28=Menu!$A$4,'Approvvigionamento energia'!F885,0)+IF(LCOH!$C$28=Menu!$A$5,'Approvvigionamento energia'!G885,0)+IF(LCOH!$C$28=Menu!$A$6,'Approvvigionamento energia'!H885,0)</f>
        <v>599.2170036664246</v>
      </c>
      <c r="J885">
        <f>'Approvvigionamento energia'!A885+'Approvvigionamento energia'!B885+'Approvvigionamento energia'!I885</f>
        <v>804.61700366642458</v>
      </c>
      <c r="K885">
        <f>IF(MIN(LCOH!$C$18,J885)&gt;=$P$48*LCOH!$C$18, MIN(LCOH!$C$18,J885),0)</f>
        <v>804.61700366642458</v>
      </c>
      <c r="L885">
        <f t="shared" si="27"/>
        <v>0</v>
      </c>
      <c r="M885">
        <f>K885/LCOH!$C$18</f>
        <v>0.53641133577761635</v>
      </c>
      <c r="N885">
        <f>K885/LCOH!$C$34</f>
        <v>15.503217797040936</v>
      </c>
    </row>
    <row r="886" spans="1:14" x14ac:dyDescent="0.35">
      <c r="A886">
        <f>'Profilo fotovoltaico'!B888*LCOH!$C$20</f>
        <v>0</v>
      </c>
      <c r="B886">
        <f>'Profilo eolico'!B888*LCOH!$C$21</f>
        <v>243.5</v>
      </c>
      <c r="C886">
        <f>$P$35*'Profilo fotovoltaico'!B888</f>
        <v>0</v>
      </c>
      <c r="D886">
        <f>$Q$37*'Profilo eolico'!B888</f>
        <v>1420.733596813772</v>
      </c>
      <c r="E886">
        <f>$P$39*'Profilo fotovoltaico'!B888+'Approvvigionamento energia'!$Q$39*'Profilo eolico'!B888</f>
        <v>1065.550197610329</v>
      </c>
      <c r="F886">
        <f>$P$41*'Profilo fotovoltaico'!B888+'Approvvigionamento energia'!$Q$41*'Profilo eolico'!B888</f>
        <v>710.36679840688601</v>
      </c>
      <c r="G886">
        <f>$P$43*'Profilo fotovoltaico'!B888+'Approvvigionamento energia'!$Q$43*'Profilo eolico'!B888</f>
        <v>355.183399203443</v>
      </c>
      <c r="H886">
        <f t="shared" si="26"/>
        <v>1138.4335154826958</v>
      </c>
      <c r="I886">
        <f>IF(LCOH!$C$28=Menu!$A$1,'Approvvigionamento energia'!C886,0)+IF(LCOH!$C$28=Menu!$A$2,'Approvvigionamento energia'!D886,0)+IF(LCOH!$C$28=Menu!$A$3,'Approvvigionamento energia'!E886,0)+IF(LCOH!$C$28=Menu!$A$4,'Approvvigionamento energia'!F886,0)+IF(LCOH!$C$28=Menu!$A$5,'Approvvigionamento energia'!G886,0)+IF(LCOH!$C$28=Menu!$A$6,'Approvvigionamento energia'!H886,0)</f>
        <v>710.36679840688601</v>
      </c>
      <c r="J886">
        <f>'Approvvigionamento energia'!A886+'Approvvigionamento energia'!B886+'Approvvigionamento energia'!I886</f>
        <v>953.86679840688601</v>
      </c>
      <c r="K886">
        <f>IF(MIN(LCOH!$C$18,J886)&gt;=$P$48*LCOH!$C$18, MIN(LCOH!$C$18,J886),0)</f>
        <v>953.86679840688601</v>
      </c>
      <c r="L886">
        <f t="shared" si="27"/>
        <v>0</v>
      </c>
      <c r="M886">
        <f>K886/LCOH!$C$18</f>
        <v>0.63591119893792403</v>
      </c>
      <c r="N886">
        <f>K886/LCOH!$C$34</f>
        <v>18.378936385489133</v>
      </c>
    </row>
    <row r="887" spans="1:14" x14ac:dyDescent="0.35">
      <c r="A887">
        <f>'Profilo fotovoltaico'!B889*LCOH!$C$20</f>
        <v>0</v>
      </c>
      <c r="B887">
        <f>'Profilo eolico'!B889*LCOH!$C$21</f>
        <v>269.8</v>
      </c>
      <c r="C887">
        <f>$P$35*'Profilo fotovoltaico'!B889</f>
        <v>0</v>
      </c>
      <c r="D887">
        <f>$Q$37*'Profilo eolico'!B889</f>
        <v>1574.1844945394485</v>
      </c>
      <c r="E887">
        <f>$P$39*'Profilo fotovoltaico'!B889+'Approvvigionamento energia'!$Q$39*'Profilo eolico'!B889</f>
        <v>1180.6383709045863</v>
      </c>
      <c r="F887">
        <f>$P$41*'Profilo fotovoltaico'!B889+'Approvvigionamento energia'!$Q$41*'Profilo eolico'!B889</f>
        <v>787.09224726972423</v>
      </c>
      <c r="G887">
        <f>$P$43*'Profilo fotovoltaico'!B889+'Approvvigionamento energia'!$Q$43*'Profilo eolico'!B889</f>
        <v>393.54612363486211</v>
      </c>
      <c r="H887">
        <f t="shared" si="26"/>
        <v>1138.4335154826958</v>
      </c>
      <c r="I887">
        <f>IF(LCOH!$C$28=Menu!$A$1,'Approvvigionamento energia'!C887,0)+IF(LCOH!$C$28=Menu!$A$2,'Approvvigionamento energia'!D887,0)+IF(LCOH!$C$28=Menu!$A$3,'Approvvigionamento energia'!E887,0)+IF(LCOH!$C$28=Menu!$A$4,'Approvvigionamento energia'!F887,0)+IF(LCOH!$C$28=Menu!$A$5,'Approvvigionamento energia'!G887,0)+IF(LCOH!$C$28=Menu!$A$6,'Approvvigionamento energia'!H887,0)</f>
        <v>787.09224726972423</v>
      </c>
      <c r="J887">
        <f>'Approvvigionamento energia'!A887+'Approvvigionamento energia'!B887+'Approvvigionamento energia'!I887</f>
        <v>1056.8922472697243</v>
      </c>
      <c r="K887">
        <f>IF(MIN(LCOH!$C$18,J887)&gt;=$P$48*LCOH!$C$18, MIN(LCOH!$C$18,J887),0)</f>
        <v>1056.8922472697243</v>
      </c>
      <c r="L887">
        <f t="shared" si="27"/>
        <v>0</v>
      </c>
      <c r="M887">
        <f>K887/LCOH!$C$18</f>
        <v>0.7045948315131495</v>
      </c>
      <c r="N887">
        <f>K887/LCOH!$C$34</f>
        <v>20.364012471478311</v>
      </c>
    </row>
    <row r="888" spans="1:14" x14ac:dyDescent="0.35">
      <c r="A888">
        <f>'Profilo fotovoltaico'!B890*LCOH!$C$20</f>
        <v>0</v>
      </c>
      <c r="B888">
        <f>'Profilo eolico'!B890*LCOH!$C$21</f>
        <v>285.60000000000002</v>
      </c>
      <c r="C888">
        <f>$P$35*'Profilo fotovoltaico'!B890</f>
        <v>0</v>
      </c>
      <c r="D888">
        <f>$Q$37*'Profilo eolico'!B890</f>
        <v>1666.3717258727447</v>
      </c>
      <c r="E888">
        <f>$P$39*'Profilo fotovoltaico'!B890+'Approvvigionamento energia'!$Q$39*'Profilo eolico'!B890</f>
        <v>1249.7787944045585</v>
      </c>
      <c r="F888">
        <f>$P$41*'Profilo fotovoltaico'!B890+'Approvvigionamento energia'!$Q$41*'Profilo eolico'!B890</f>
        <v>833.18586293637236</v>
      </c>
      <c r="G888">
        <f>$P$43*'Profilo fotovoltaico'!B890+'Approvvigionamento energia'!$Q$43*'Profilo eolico'!B890</f>
        <v>416.59293146818618</v>
      </c>
      <c r="H888">
        <f t="shared" si="26"/>
        <v>1138.4335154826958</v>
      </c>
      <c r="I888">
        <f>IF(LCOH!$C$28=Menu!$A$1,'Approvvigionamento energia'!C888,0)+IF(LCOH!$C$28=Menu!$A$2,'Approvvigionamento energia'!D888,0)+IF(LCOH!$C$28=Menu!$A$3,'Approvvigionamento energia'!E888,0)+IF(LCOH!$C$28=Menu!$A$4,'Approvvigionamento energia'!F888,0)+IF(LCOH!$C$28=Menu!$A$5,'Approvvigionamento energia'!G888,0)+IF(LCOH!$C$28=Menu!$A$6,'Approvvigionamento energia'!H888,0)</f>
        <v>833.18586293637236</v>
      </c>
      <c r="J888">
        <f>'Approvvigionamento energia'!A888+'Approvvigionamento energia'!B888+'Approvvigionamento energia'!I888</f>
        <v>1118.7858629363723</v>
      </c>
      <c r="K888">
        <f>IF(MIN(LCOH!$C$18,J888)&gt;=$P$48*LCOH!$C$18, MIN(LCOH!$C$18,J888),0)</f>
        <v>1118.7858629363723</v>
      </c>
      <c r="L888">
        <f t="shared" si="27"/>
        <v>0</v>
      </c>
      <c r="M888">
        <f>K888/LCOH!$C$18</f>
        <v>0.74585724195758152</v>
      </c>
      <c r="N888">
        <f>K888/LCOH!$C$34</f>
        <v>21.556567686635304</v>
      </c>
    </row>
    <row r="889" spans="1:14" x14ac:dyDescent="0.35">
      <c r="A889">
        <f>'Profilo fotovoltaico'!B891*LCOH!$C$20</f>
        <v>0</v>
      </c>
      <c r="B889">
        <f>'Profilo eolico'!B891*LCOH!$C$21</f>
        <v>297.59999999999997</v>
      </c>
      <c r="C889">
        <f>$P$35*'Profilo fotovoltaico'!B891</f>
        <v>0</v>
      </c>
      <c r="D889">
        <f>$Q$37*'Profilo eolico'!B891</f>
        <v>1736.3873446068933</v>
      </c>
      <c r="E889">
        <f>$P$39*'Profilo fotovoltaico'!B891+'Approvvigionamento energia'!$Q$39*'Profilo eolico'!B891</f>
        <v>1302.2905084551699</v>
      </c>
      <c r="F889">
        <f>$P$41*'Profilo fotovoltaico'!B891+'Approvvigionamento energia'!$Q$41*'Profilo eolico'!B891</f>
        <v>868.19367230344665</v>
      </c>
      <c r="G889">
        <f>$P$43*'Profilo fotovoltaico'!B891+'Approvvigionamento energia'!$Q$43*'Profilo eolico'!B891</f>
        <v>434.09683615172332</v>
      </c>
      <c r="H889">
        <f t="shared" si="26"/>
        <v>1138.4335154826958</v>
      </c>
      <c r="I889">
        <f>IF(LCOH!$C$28=Menu!$A$1,'Approvvigionamento energia'!C889,0)+IF(LCOH!$C$28=Menu!$A$2,'Approvvigionamento energia'!D889,0)+IF(LCOH!$C$28=Menu!$A$3,'Approvvigionamento energia'!E889,0)+IF(LCOH!$C$28=Menu!$A$4,'Approvvigionamento energia'!F889,0)+IF(LCOH!$C$28=Menu!$A$5,'Approvvigionamento energia'!G889,0)+IF(LCOH!$C$28=Menu!$A$6,'Approvvigionamento energia'!H889,0)</f>
        <v>868.19367230344665</v>
      </c>
      <c r="J889">
        <f>'Approvvigionamento energia'!A889+'Approvvigionamento energia'!B889+'Approvvigionamento energia'!I889</f>
        <v>1165.7936723034466</v>
      </c>
      <c r="K889">
        <f>IF(MIN(LCOH!$C$18,J889)&gt;=$P$48*LCOH!$C$18, MIN(LCOH!$C$18,J889),0)</f>
        <v>1165.7936723034466</v>
      </c>
      <c r="L889">
        <f t="shared" si="27"/>
        <v>0</v>
      </c>
      <c r="M889">
        <f>K889/LCOH!$C$18</f>
        <v>0.77719578153563107</v>
      </c>
      <c r="N889">
        <f>K889/LCOH!$C$34</f>
        <v>22.462305824729221</v>
      </c>
    </row>
    <row r="890" spans="1:14" x14ac:dyDescent="0.35">
      <c r="A890">
        <f>'Profilo fotovoltaico'!B892*LCOH!$C$20</f>
        <v>0</v>
      </c>
      <c r="B890">
        <f>'Profilo eolico'!B892*LCOH!$C$21</f>
        <v>307.2</v>
      </c>
      <c r="C890">
        <f>$P$35*'Profilo fotovoltaico'!B892</f>
        <v>0</v>
      </c>
      <c r="D890">
        <f>$Q$37*'Profilo eolico'!B892</f>
        <v>1792.3998395942124</v>
      </c>
      <c r="E890">
        <f>$P$39*'Profilo fotovoltaico'!B892+'Approvvigionamento energia'!$Q$39*'Profilo eolico'!B892</f>
        <v>1344.2998796956592</v>
      </c>
      <c r="F890">
        <f>$P$41*'Profilo fotovoltaico'!B892+'Approvvigionamento energia'!$Q$41*'Profilo eolico'!B892</f>
        <v>896.19991979710619</v>
      </c>
      <c r="G890">
        <f>$P$43*'Profilo fotovoltaico'!B892+'Approvvigionamento energia'!$Q$43*'Profilo eolico'!B892</f>
        <v>448.0999598985531</v>
      </c>
      <c r="H890">
        <f t="shared" si="26"/>
        <v>1138.4335154826958</v>
      </c>
      <c r="I890">
        <f>IF(LCOH!$C$28=Menu!$A$1,'Approvvigionamento energia'!C890,0)+IF(LCOH!$C$28=Menu!$A$2,'Approvvigionamento energia'!D890,0)+IF(LCOH!$C$28=Menu!$A$3,'Approvvigionamento energia'!E890,0)+IF(LCOH!$C$28=Menu!$A$4,'Approvvigionamento energia'!F890,0)+IF(LCOH!$C$28=Menu!$A$5,'Approvvigionamento energia'!G890,0)+IF(LCOH!$C$28=Menu!$A$6,'Approvvigionamento energia'!H890,0)</f>
        <v>896.19991979710619</v>
      </c>
      <c r="J890">
        <f>'Approvvigionamento energia'!A890+'Approvvigionamento energia'!B890+'Approvvigionamento energia'!I890</f>
        <v>1203.3999197971061</v>
      </c>
      <c r="K890">
        <f>IF(MIN(LCOH!$C$18,J890)&gt;=$P$48*LCOH!$C$18, MIN(LCOH!$C$18,J890),0)</f>
        <v>1203.3999197971061</v>
      </c>
      <c r="L890">
        <f t="shared" si="27"/>
        <v>0</v>
      </c>
      <c r="M890">
        <f>K890/LCOH!$C$18</f>
        <v>0.8022666131980708</v>
      </c>
      <c r="N890">
        <f>K890/LCOH!$C$34</f>
        <v>23.186896335204356</v>
      </c>
    </row>
    <row r="891" spans="1:14" x14ac:dyDescent="0.35">
      <c r="A891">
        <f>'Profilo fotovoltaico'!B893*LCOH!$C$20</f>
        <v>0</v>
      </c>
      <c r="B891">
        <f>'Profilo eolico'!B893*LCOH!$C$21</f>
        <v>320.40000000000003</v>
      </c>
      <c r="C891">
        <f>$P$35*'Profilo fotovoltaico'!B893</f>
        <v>0</v>
      </c>
      <c r="D891">
        <f>$Q$37*'Profilo eolico'!B893</f>
        <v>1869.4170202017765</v>
      </c>
      <c r="E891">
        <f>$P$39*'Profilo fotovoltaico'!B893+'Approvvigionamento energia'!$Q$39*'Profilo eolico'!B893</f>
        <v>1402.0627651513323</v>
      </c>
      <c r="F891">
        <f>$P$41*'Profilo fotovoltaico'!B893+'Approvvigionamento energia'!$Q$41*'Profilo eolico'!B893</f>
        <v>934.70851010088825</v>
      </c>
      <c r="G891">
        <f>$P$43*'Profilo fotovoltaico'!B893+'Approvvigionamento energia'!$Q$43*'Profilo eolico'!B893</f>
        <v>467.35425505044412</v>
      </c>
      <c r="H891">
        <f t="shared" si="26"/>
        <v>1138.4335154826958</v>
      </c>
      <c r="I891">
        <f>IF(LCOH!$C$28=Menu!$A$1,'Approvvigionamento energia'!C891,0)+IF(LCOH!$C$28=Menu!$A$2,'Approvvigionamento energia'!D891,0)+IF(LCOH!$C$28=Menu!$A$3,'Approvvigionamento energia'!E891,0)+IF(LCOH!$C$28=Menu!$A$4,'Approvvigionamento energia'!F891,0)+IF(LCOH!$C$28=Menu!$A$5,'Approvvigionamento energia'!G891,0)+IF(LCOH!$C$28=Menu!$A$6,'Approvvigionamento energia'!H891,0)</f>
        <v>934.70851010088825</v>
      </c>
      <c r="J891">
        <f>'Approvvigionamento energia'!A891+'Approvvigionamento energia'!B891+'Approvvigionamento energia'!I891</f>
        <v>1255.1085101008882</v>
      </c>
      <c r="K891">
        <f>IF(MIN(LCOH!$C$18,J891)&gt;=$P$48*LCOH!$C$18, MIN(LCOH!$C$18,J891),0)</f>
        <v>1255.1085101008882</v>
      </c>
      <c r="L891">
        <f t="shared" si="27"/>
        <v>0</v>
      </c>
      <c r="M891">
        <f>K891/LCOH!$C$18</f>
        <v>0.83673900673392543</v>
      </c>
      <c r="N891">
        <f>K891/LCOH!$C$34</f>
        <v>24.183208287107675</v>
      </c>
    </row>
    <row r="892" spans="1:14" x14ac:dyDescent="0.35">
      <c r="A892">
        <f>'Profilo fotovoltaico'!B894*LCOH!$C$20</f>
        <v>0</v>
      </c>
      <c r="B892">
        <f>'Profilo eolico'!B894*LCOH!$C$21</f>
        <v>338.1</v>
      </c>
      <c r="C892">
        <f>$P$35*'Profilo fotovoltaico'!B894</f>
        <v>0</v>
      </c>
      <c r="D892">
        <f>$Q$37*'Profilo eolico'!B894</f>
        <v>1972.6900578346463</v>
      </c>
      <c r="E892">
        <f>$P$39*'Profilo fotovoltaico'!B894+'Approvvigionamento energia'!$Q$39*'Profilo eolico'!B894</f>
        <v>1479.5175433759846</v>
      </c>
      <c r="F892">
        <f>$P$41*'Profilo fotovoltaico'!B894+'Approvvigionamento energia'!$Q$41*'Profilo eolico'!B894</f>
        <v>986.34502891732313</v>
      </c>
      <c r="G892">
        <f>$P$43*'Profilo fotovoltaico'!B894+'Approvvigionamento energia'!$Q$43*'Profilo eolico'!B894</f>
        <v>493.17251445866157</v>
      </c>
      <c r="H892">
        <f t="shared" si="26"/>
        <v>1138.4335154826958</v>
      </c>
      <c r="I892">
        <f>IF(LCOH!$C$28=Menu!$A$1,'Approvvigionamento energia'!C892,0)+IF(LCOH!$C$28=Menu!$A$2,'Approvvigionamento energia'!D892,0)+IF(LCOH!$C$28=Menu!$A$3,'Approvvigionamento energia'!E892,0)+IF(LCOH!$C$28=Menu!$A$4,'Approvvigionamento energia'!F892,0)+IF(LCOH!$C$28=Menu!$A$5,'Approvvigionamento energia'!G892,0)+IF(LCOH!$C$28=Menu!$A$6,'Approvvigionamento energia'!H892,0)</f>
        <v>986.34502891732313</v>
      </c>
      <c r="J892">
        <f>'Approvvigionamento energia'!A892+'Approvvigionamento energia'!B892+'Approvvigionamento energia'!I892</f>
        <v>1324.4450289173233</v>
      </c>
      <c r="K892">
        <f>IF(MIN(LCOH!$C$18,J892)&gt;=$P$48*LCOH!$C$18, MIN(LCOH!$C$18,J892),0)</f>
        <v>1324.4450289173233</v>
      </c>
      <c r="L892">
        <f t="shared" si="27"/>
        <v>0</v>
      </c>
      <c r="M892">
        <f>K892/LCOH!$C$18</f>
        <v>0.8829633526115489</v>
      </c>
      <c r="N892">
        <f>K892/LCOH!$C$34</f>
        <v>25.51917204079621</v>
      </c>
    </row>
    <row r="893" spans="1:14" x14ac:dyDescent="0.35">
      <c r="A893">
        <f>'Profilo fotovoltaico'!B895*LCOH!$C$20</f>
        <v>0</v>
      </c>
      <c r="B893">
        <f>'Profilo eolico'!B895*LCOH!$C$21</f>
        <v>346.8</v>
      </c>
      <c r="C893">
        <f>$P$35*'Profilo fotovoltaico'!B895</f>
        <v>0</v>
      </c>
      <c r="D893">
        <f>$Q$37*'Profilo eolico'!B895</f>
        <v>2023.451381416904</v>
      </c>
      <c r="E893">
        <f>$P$39*'Profilo fotovoltaico'!B895+'Approvvigionamento energia'!$Q$39*'Profilo eolico'!B895</f>
        <v>1517.588536062678</v>
      </c>
      <c r="F893">
        <f>$P$41*'Profilo fotovoltaico'!B895+'Approvvigionamento energia'!$Q$41*'Profilo eolico'!B895</f>
        <v>1011.725690708452</v>
      </c>
      <c r="G893">
        <f>$P$43*'Profilo fotovoltaico'!B895+'Approvvigionamento energia'!$Q$43*'Profilo eolico'!B895</f>
        <v>505.86284535422601</v>
      </c>
      <c r="H893">
        <f t="shared" si="26"/>
        <v>1138.4335154826958</v>
      </c>
      <c r="I893">
        <f>IF(LCOH!$C$28=Menu!$A$1,'Approvvigionamento energia'!C893,0)+IF(LCOH!$C$28=Menu!$A$2,'Approvvigionamento energia'!D893,0)+IF(LCOH!$C$28=Menu!$A$3,'Approvvigionamento energia'!E893,0)+IF(LCOH!$C$28=Menu!$A$4,'Approvvigionamento energia'!F893,0)+IF(LCOH!$C$28=Menu!$A$5,'Approvvigionamento energia'!G893,0)+IF(LCOH!$C$28=Menu!$A$6,'Approvvigionamento energia'!H893,0)</f>
        <v>1011.725690708452</v>
      </c>
      <c r="J893">
        <f>'Approvvigionamento energia'!A893+'Approvvigionamento energia'!B893+'Approvvigionamento energia'!I893</f>
        <v>1358.525690708452</v>
      </c>
      <c r="K893">
        <f>IF(MIN(LCOH!$C$18,J893)&gt;=$P$48*LCOH!$C$18, MIN(LCOH!$C$18,J893),0)</f>
        <v>1358.525690708452</v>
      </c>
      <c r="L893">
        <f t="shared" si="27"/>
        <v>0</v>
      </c>
      <c r="M893">
        <f>K893/LCOH!$C$18</f>
        <v>0.90568379380563468</v>
      </c>
      <c r="N893">
        <f>K893/LCOH!$C$34</f>
        <v>26.175832190914296</v>
      </c>
    </row>
    <row r="894" spans="1:14" x14ac:dyDescent="0.35">
      <c r="A894">
        <f>'Profilo fotovoltaico'!B896*LCOH!$C$20</f>
        <v>0</v>
      </c>
      <c r="B894">
        <f>'Profilo eolico'!B896*LCOH!$C$21</f>
        <v>350.8</v>
      </c>
      <c r="C894">
        <f>$P$35*'Profilo fotovoltaico'!B896</f>
        <v>0</v>
      </c>
      <c r="D894">
        <f>$Q$37*'Profilo eolico'!B896</f>
        <v>2046.7899209949537</v>
      </c>
      <c r="E894">
        <f>$P$39*'Profilo fotovoltaico'!B896+'Approvvigionamento energia'!$Q$39*'Profilo eolico'!B896</f>
        <v>1535.0924407462153</v>
      </c>
      <c r="F894">
        <f>$P$41*'Profilo fotovoltaico'!B896+'Approvvigionamento energia'!$Q$41*'Profilo eolico'!B896</f>
        <v>1023.3949604974769</v>
      </c>
      <c r="G894">
        <f>$P$43*'Profilo fotovoltaico'!B896+'Approvvigionamento energia'!$Q$43*'Profilo eolico'!B896</f>
        <v>511.69748024873843</v>
      </c>
      <c r="H894">
        <f t="shared" si="26"/>
        <v>1138.4335154826958</v>
      </c>
      <c r="I894">
        <f>IF(LCOH!$C$28=Menu!$A$1,'Approvvigionamento energia'!C894,0)+IF(LCOH!$C$28=Menu!$A$2,'Approvvigionamento energia'!D894,0)+IF(LCOH!$C$28=Menu!$A$3,'Approvvigionamento energia'!E894,0)+IF(LCOH!$C$28=Menu!$A$4,'Approvvigionamento energia'!F894,0)+IF(LCOH!$C$28=Menu!$A$5,'Approvvigionamento energia'!G894,0)+IF(LCOH!$C$28=Menu!$A$6,'Approvvigionamento energia'!H894,0)</f>
        <v>1023.3949604974769</v>
      </c>
      <c r="J894">
        <f>'Approvvigionamento energia'!A894+'Approvvigionamento energia'!B894+'Approvvigionamento energia'!I894</f>
        <v>1374.1949604974768</v>
      </c>
      <c r="K894">
        <f>IF(MIN(LCOH!$C$18,J894)&gt;=$P$48*LCOH!$C$18, MIN(LCOH!$C$18,J894),0)</f>
        <v>1374.1949604974768</v>
      </c>
      <c r="L894">
        <f t="shared" si="27"/>
        <v>0</v>
      </c>
      <c r="M894">
        <f>K894/LCOH!$C$18</f>
        <v>0.9161299736649845</v>
      </c>
      <c r="N894">
        <f>K894/LCOH!$C$34</f>
        <v>26.477744903612273</v>
      </c>
    </row>
    <row r="895" spans="1:14" x14ac:dyDescent="0.35">
      <c r="A895">
        <f>'Profilo fotovoltaico'!B897*LCOH!$C$20</f>
        <v>0</v>
      </c>
      <c r="B895">
        <f>'Profilo eolico'!B897*LCOH!$C$21</f>
        <v>357.3</v>
      </c>
      <c r="C895">
        <f>$P$35*'Profilo fotovoltaico'!B897</f>
        <v>0</v>
      </c>
      <c r="D895">
        <f>$Q$37*'Profilo eolico'!B897</f>
        <v>2084.7150478092844</v>
      </c>
      <c r="E895">
        <f>$P$39*'Profilo fotovoltaico'!B897+'Approvvigionamento energia'!$Q$39*'Profilo eolico'!B897</f>
        <v>1563.5362858569633</v>
      </c>
      <c r="F895">
        <f>$P$41*'Profilo fotovoltaico'!B897+'Approvvigionamento energia'!$Q$41*'Profilo eolico'!B897</f>
        <v>1042.3575239046422</v>
      </c>
      <c r="G895">
        <f>$P$43*'Profilo fotovoltaico'!B897+'Approvvigionamento energia'!$Q$43*'Profilo eolico'!B897</f>
        <v>521.17876195232111</v>
      </c>
      <c r="H895">
        <f t="shared" si="26"/>
        <v>1138.4335154826958</v>
      </c>
      <c r="I895">
        <f>IF(LCOH!$C$28=Menu!$A$1,'Approvvigionamento energia'!C895,0)+IF(LCOH!$C$28=Menu!$A$2,'Approvvigionamento energia'!D895,0)+IF(LCOH!$C$28=Menu!$A$3,'Approvvigionamento energia'!E895,0)+IF(LCOH!$C$28=Menu!$A$4,'Approvvigionamento energia'!F895,0)+IF(LCOH!$C$28=Menu!$A$5,'Approvvigionamento energia'!G895,0)+IF(LCOH!$C$28=Menu!$A$6,'Approvvigionamento energia'!H895,0)</f>
        <v>1042.3575239046422</v>
      </c>
      <c r="J895">
        <f>'Approvvigionamento energia'!A895+'Approvvigionamento energia'!B895+'Approvvigionamento energia'!I895</f>
        <v>1399.6575239046422</v>
      </c>
      <c r="K895">
        <f>IF(MIN(LCOH!$C$18,J895)&gt;=$P$48*LCOH!$C$18, MIN(LCOH!$C$18,J895),0)</f>
        <v>1399.6575239046422</v>
      </c>
      <c r="L895">
        <f t="shared" si="27"/>
        <v>0</v>
      </c>
      <c r="M895">
        <f>K895/LCOH!$C$18</f>
        <v>0.93310501593642814</v>
      </c>
      <c r="N895">
        <f>K895/LCOH!$C$34</f>
        <v>26.968353061746477</v>
      </c>
    </row>
    <row r="896" spans="1:14" x14ac:dyDescent="0.35">
      <c r="A896">
        <f>'Profilo fotovoltaico'!B898*LCOH!$C$20</f>
        <v>26</v>
      </c>
      <c r="B896">
        <f>'Profilo eolico'!B898*LCOH!$C$21</f>
        <v>363.4</v>
      </c>
      <c r="C896">
        <f>$P$35*'Profilo fotovoltaico'!B898</f>
        <v>191.21991687817368</v>
      </c>
      <c r="D896">
        <f>$Q$37*'Profilo eolico'!B898</f>
        <v>2120.3063206658103</v>
      </c>
      <c r="E896">
        <f>$P$39*'Profilo fotovoltaico'!B898+'Approvvigionamento energia'!$Q$39*'Profilo eolico'!B898</f>
        <v>1638.034719718901</v>
      </c>
      <c r="F896">
        <f>$P$41*'Profilo fotovoltaico'!B898+'Approvvigionamento energia'!$Q$41*'Profilo eolico'!B898</f>
        <v>1155.7631187719919</v>
      </c>
      <c r="G896">
        <f>$P$43*'Profilo fotovoltaico'!B898+'Approvvigionamento energia'!$Q$43*'Profilo eolico'!B898</f>
        <v>673.49151782508284</v>
      </c>
      <c r="H896">
        <f t="shared" si="26"/>
        <v>1138.4335154826958</v>
      </c>
      <c r="I896">
        <f>IF(LCOH!$C$28=Menu!$A$1,'Approvvigionamento energia'!C896,0)+IF(LCOH!$C$28=Menu!$A$2,'Approvvigionamento energia'!D896,0)+IF(LCOH!$C$28=Menu!$A$3,'Approvvigionamento energia'!E896,0)+IF(LCOH!$C$28=Menu!$A$4,'Approvvigionamento energia'!F896,0)+IF(LCOH!$C$28=Menu!$A$5,'Approvvigionamento energia'!G896,0)+IF(LCOH!$C$28=Menu!$A$6,'Approvvigionamento energia'!H896,0)</f>
        <v>1155.7631187719919</v>
      </c>
      <c r="J896">
        <f>'Approvvigionamento energia'!A896+'Approvvigionamento energia'!B896+'Approvvigionamento energia'!I896</f>
        <v>1545.1631187719918</v>
      </c>
      <c r="K896">
        <f>IF(MIN(LCOH!$C$18,J896)&gt;=$P$48*LCOH!$C$18, MIN(LCOH!$C$18,J896),0)</f>
        <v>1500</v>
      </c>
      <c r="L896">
        <f t="shared" si="27"/>
        <v>45.163118771991776</v>
      </c>
      <c r="M896">
        <f>K896/LCOH!$C$18</f>
        <v>1</v>
      </c>
      <c r="N896">
        <f>K896/LCOH!$C$34</f>
        <v>28.901734104046245</v>
      </c>
    </row>
    <row r="897" spans="1:14" x14ac:dyDescent="0.35">
      <c r="A897">
        <f>'Profilo fotovoltaico'!B899*LCOH!$C$20</f>
        <v>88</v>
      </c>
      <c r="B897">
        <f>'Profilo eolico'!B899*LCOH!$C$21</f>
        <v>322.10000000000002</v>
      </c>
      <c r="C897">
        <f>$P$35*'Profilo fotovoltaico'!B899</f>
        <v>647.20587251074164</v>
      </c>
      <c r="D897">
        <f>$Q$37*'Profilo eolico'!B899</f>
        <v>1879.3358995224476</v>
      </c>
      <c r="E897">
        <f>$P$39*'Profilo fotovoltaico'!B899+'Approvvigionamento energia'!$Q$39*'Profilo eolico'!B899</f>
        <v>1571.303392769521</v>
      </c>
      <c r="F897">
        <f>$P$41*'Profilo fotovoltaico'!B899+'Approvvigionamento energia'!$Q$41*'Profilo eolico'!B899</f>
        <v>1263.2708860165947</v>
      </c>
      <c r="G897">
        <f>$P$43*'Profilo fotovoltaico'!B899+'Approvvigionamento energia'!$Q$43*'Profilo eolico'!B899</f>
        <v>955.23837926366809</v>
      </c>
      <c r="H897">
        <f t="shared" si="26"/>
        <v>1138.4335154826958</v>
      </c>
      <c r="I897">
        <f>IF(LCOH!$C$28=Menu!$A$1,'Approvvigionamento energia'!C897,0)+IF(LCOH!$C$28=Menu!$A$2,'Approvvigionamento energia'!D897,0)+IF(LCOH!$C$28=Menu!$A$3,'Approvvigionamento energia'!E897,0)+IF(LCOH!$C$28=Menu!$A$4,'Approvvigionamento energia'!F897,0)+IF(LCOH!$C$28=Menu!$A$5,'Approvvigionamento energia'!G897,0)+IF(LCOH!$C$28=Menu!$A$6,'Approvvigionamento energia'!H897,0)</f>
        <v>1263.2708860165947</v>
      </c>
      <c r="J897">
        <f>'Approvvigionamento energia'!A897+'Approvvigionamento energia'!B897+'Approvvigionamento energia'!I897</f>
        <v>1673.3708860165948</v>
      </c>
      <c r="K897">
        <f>IF(MIN(LCOH!$C$18,J897)&gt;=$P$48*LCOH!$C$18, MIN(LCOH!$C$18,J897),0)</f>
        <v>1500</v>
      </c>
      <c r="L897">
        <f t="shared" si="27"/>
        <v>173.3708860165948</v>
      </c>
      <c r="M897">
        <f>K897/LCOH!$C$18</f>
        <v>1</v>
      </c>
      <c r="N897">
        <f>K897/LCOH!$C$34</f>
        <v>28.901734104046245</v>
      </c>
    </row>
    <row r="898" spans="1:14" x14ac:dyDescent="0.35">
      <c r="A898">
        <f>'Profilo fotovoltaico'!B900*LCOH!$C$20</f>
        <v>153</v>
      </c>
      <c r="B898">
        <f>'Profilo eolico'!B900*LCOH!$C$21</f>
        <v>366.4</v>
      </c>
      <c r="C898">
        <f>$P$35*'Profilo fotovoltaico'!B900</f>
        <v>1125.2556647061758</v>
      </c>
      <c r="D898">
        <f>$Q$37*'Profilo eolico'!B900</f>
        <v>2137.8102253493475</v>
      </c>
      <c r="E898">
        <f>$P$39*'Profilo fotovoltaico'!B900+'Approvvigionamento energia'!$Q$39*'Profilo eolico'!B900</f>
        <v>1884.6715851885544</v>
      </c>
      <c r="F898">
        <f>$P$41*'Profilo fotovoltaico'!B900+'Approvvigionamento energia'!$Q$41*'Profilo eolico'!B900</f>
        <v>1631.5329450277618</v>
      </c>
      <c r="G898">
        <f>$P$43*'Profilo fotovoltaico'!B900+'Approvvigionamento energia'!$Q$43*'Profilo eolico'!B900</f>
        <v>1378.3943048669689</v>
      </c>
      <c r="H898">
        <f t="shared" ref="H898:H961" si="28">$P$45</f>
        <v>1138.4335154826958</v>
      </c>
      <c r="I898">
        <f>IF(LCOH!$C$28=Menu!$A$1,'Approvvigionamento energia'!C898,0)+IF(LCOH!$C$28=Menu!$A$2,'Approvvigionamento energia'!D898,0)+IF(LCOH!$C$28=Menu!$A$3,'Approvvigionamento energia'!E898,0)+IF(LCOH!$C$28=Menu!$A$4,'Approvvigionamento energia'!F898,0)+IF(LCOH!$C$28=Menu!$A$5,'Approvvigionamento energia'!G898,0)+IF(LCOH!$C$28=Menu!$A$6,'Approvvigionamento energia'!H898,0)</f>
        <v>1631.5329450277618</v>
      </c>
      <c r="J898">
        <f>'Approvvigionamento energia'!A898+'Approvvigionamento energia'!B898+'Approvvigionamento energia'!I898</f>
        <v>2150.9329450277619</v>
      </c>
      <c r="K898">
        <f>IF(MIN(LCOH!$C$18,J898)&gt;=$P$48*LCOH!$C$18, MIN(LCOH!$C$18,J898),0)</f>
        <v>1500</v>
      </c>
      <c r="L898">
        <f t="shared" si="27"/>
        <v>650.93294502776189</v>
      </c>
      <c r="M898">
        <f>K898/LCOH!$C$18</f>
        <v>1</v>
      </c>
      <c r="N898">
        <f>K898/LCOH!$C$34</f>
        <v>28.901734104046245</v>
      </c>
    </row>
    <row r="899" spans="1:14" x14ac:dyDescent="0.35">
      <c r="A899">
        <f>'Profilo fotovoltaico'!B901*LCOH!$C$20</f>
        <v>200</v>
      </c>
      <c r="B899">
        <f>'Profilo eolico'!B901*LCOH!$C$21</f>
        <v>450.5</v>
      </c>
      <c r="C899">
        <f>$P$35*'Profilo fotovoltaico'!B901</f>
        <v>1470.922437524413</v>
      </c>
      <c r="D899">
        <f>$Q$37*'Profilo eolico'!B901</f>
        <v>2628.5030199778412</v>
      </c>
      <c r="E899">
        <f>$P$39*'Profilo fotovoltaico'!B901+'Approvvigionamento energia'!$Q$39*'Profilo eolico'!B901</f>
        <v>2339.1078743644839</v>
      </c>
      <c r="F899">
        <f>$P$41*'Profilo fotovoltaico'!B901+'Approvvigionamento energia'!$Q$41*'Profilo eolico'!B901</f>
        <v>2049.7127287511271</v>
      </c>
      <c r="G899">
        <f>$P$43*'Profilo fotovoltaico'!B901+'Approvvigionamento energia'!$Q$43*'Profilo eolico'!B901</f>
        <v>1760.31758313777</v>
      </c>
      <c r="H899">
        <f t="shared" si="28"/>
        <v>1138.4335154826958</v>
      </c>
      <c r="I899">
        <f>IF(LCOH!$C$28=Menu!$A$1,'Approvvigionamento energia'!C899,0)+IF(LCOH!$C$28=Menu!$A$2,'Approvvigionamento energia'!D899,0)+IF(LCOH!$C$28=Menu!$A$3,'Approvvigionamento energia'!E899,0)+IF(LCOH!$C$28=Menu!$A$4,'Approvvigionamento energia'!F899,0)+IF(LCOH!$C$28=Menu!$A$5,'Approvvigionamento energia'!G899,0)+IF(LCOH!$C$28=Menu!$A$6,'Approvvigionamento energia'!H899,0)</f>
        <v>2049.7127287511271</v>
      </c>
      <c r="J899">
        <f>'Approvvigionamento energia'!A899+'Approvvigionamento energia'!B899+'Approvvigionamento energia'!I899</f>
        <v>2700.2127287511271</v>
      </c>
      <c r="K899">
        <f>IF(MIN(LCOH!$C$18,J899)&gt;=$P$48*LCOH!$C$18, MIN(LCOH!$C$18,J899),0)</f>
        <v>1500</v>
      </c>
      <c r="L899">
        <f t="shared" ref="L899:L962" si="29">J899-K899</f>
        <v>1200.2127287511271</v>
      </c>
      <c r="M899">
        <f>K899/LCOH!$C$18</f>
        <v>1</v>
      </c>
      <c r="N899">
        <f>K899/LCOH!$C$34</f>
        <v>28.901734104046245</v>
      </c>
    </row>
    <row r="900" spans="1:14" x14ac:dyDescent="0.35">
      <c r="A900">
        <f>'Profilo fotovoltaico'!B902*LCOH!$C$20</f>
        <v>224</v>
      </c>
      <c r="B900">
        <f>'Profilo eolico'!B902*LCOH!$C$21</f>
        <v>487.70000000000005</v>
      </c>
      <c r="C900">
        <f>$P$35*'Profilo fotovoltaico'!B902</f>
        <v>1647.4331300273425</v>
      </c>
      <c r="D900">
        <f>$Q$37*'Profilo eolico'!B902</f>
        <v>2845.5514380537029</v>
      </c>
      <c r="E900">
        <f>$P$39*'Profilo fotovoltaico'!B902+'Approvvigionamento energia'!$Q$39*'Profilo eolico'!B902</f>
        <v>2546.0218610471129</v>
      </c>
      <c r="F900">
        <f>$P$41*'Profilo fotovoltaico'!B902+'Approvvigionamento energia'!$Q$41*'Profilo eolico'!B902</f>
        <v>2246.4922840405225</v>
      </c>
      <c r="G900">
        <f>$P$43*'Profilo fotovoltaico'!B902+'Approvvigionamento energia'!$Q$43*'Profilo eolico'!B902</f>
        <v>1946.9627070339329</v>
      </c>
      <c r="H900">
        <f t="shared" si="28"/>
        <v>1138.4335154826958</v>
      </c>
      <c r="I900">
        <f>IF(LCOH!$C$28=Menu!$A$1,'Approvvigionamento energia'!C900,0)+IF(LCOH!$C$28=Menu!$A$2,'Approvvigionamento energia'!D900,0)+IF(LCOH!$C$28=Menu!$A$3,'Approvvigionamento energia'!E900,0)+IF(LCOH!$C$28=Menu!$A$4,'Approvvigionamento energia'!F900,0)+IF(LCOH!$C$28=Menu!$A$5,'Approvvigionamento energia'!G900,0)+IF(LCOH!$C$28=Menu!$A$6,'Approvvigionamento energia'!H900,0)</f>
        <v>2246.4922840405225</v>
      </c>
      <c r="J900">
        <f>'Approvvigionamento energia'!A900+'Approvvigionamento energia'!B900+'Approvvigionamento energia'!I900</f>
        <v>2958.1922840405223</v>
      </c>
      <c r="K900">
        <f>IF(MIN(LCOH!$C$18,J900)&gt;=$P$48*LCOH!$C$18, MIN(LCOH!$C$18,J900),0)</f>
        <v>1500</v>
      </c>
      <c r="L900">
        <f t="shared" si="29"/>
        <v>1458.1922840405223</v>
      </c>
      <c r="M900">
        <f>K900/LCOH!$C$18</f>
        <v>1</v>
      </c>
      <c r="N900">
        <f>K900/LCOH!$C$34</f>
        <v>28.901734104046245</v>
      </c>
    </row>
    <row r="901" spans="1:14" x14ac:dyDescent="0.35">
      <c r="A901">
        <f>'Profilo fotovoltaico'!B903*LCOH!$C$20</f>
        <v>219</v>
      </c>
      <c r="B901">
        <f>'Profilo eolico'!B903*LCOH!$C$21</f>
        <v>509.1</v>
      </c>
      <c r="C901">
        <f>$P$35*'Profilo fotovoltaico'!B903</f>
        <v>1610.6600690892321</v>
      </c>
      <c r="D901">
        <f>$Q$37*'Profilo eolico'!B903</f>
        <v>2970.4126247962686</v>
      </c>
      <c r="E901">
        <f>$P$39*'Profilo fotovoltaico'!B903+'Approvvigionamento energia'!$Q$39*'Profilo eolico'!B903</f>
        <v>2630.474485869509</v>
      </c>
      <c r="F901">
        <f>$P$41*'Profilo fotovoltaico'!B903+'Approvvigionamento energia'!$Q$41*'Profilo eolico'!B903</f>
        <v>2290.5363469427502</v>
      </c>
      <c r="G901">
        <f>$P$43*'Profilo fotovoltaico'!B903+'Approvvigionamento energia'!$Q$43*'Profilo eolico'!B903</f>
        <v>1950.5982080159913</v>
      </c>
      <c r="H901">
        <f t="shared" si="28"/>
        <v>1138.4335154826958</v>
      </c>
      <c r="I901">
        <f>IF(LCOH!$C$28=Menu!$A$1,'Approvvigionamento energia'!C901,0)+IF(LCOH!$C$28=Menu!$A$2,'Approvvigionamento energia'!D901,0)+IF(LCOH!$C$28=Menu!$A$3,'Approvvigionamento energia'!E901,0)+IF(LCOH!$C$28=Menu!$A$4,'Approvvigionamento energia'!F901,0)+IF(LCOH!$C$28=Menu!$A$5,'Approvvigionamento energia'!G901,0)+IF(LCOH!$C$28=Menu!$A$6,'Approvvigionamento energia'!H901,0)</f>
        <v>2290.5363469427502</v>
      </c>
      <c r="J901">
        <f>'Approvvigionamento energia'!A901+'Approvvigionamento energia'!B901+'Approvvigionamento energia'!I901</f>
        <v>3018.6363469427502</v>
      </c>
      <c r="K901">
        <f>IF(MIN(LCOH!$C$18,J901)&gt;=$P$48*LCOH!$C$18, MIN(LCOH!$C$18,J901),0)</f>
        <v>1500</v>
      </c>
      <c r="L901">
        <f t="shared" si="29"/>
        <v>1518.6363469427502</v>
      </c>
      <c r="M901">
        <f>K901/LCOH!$C$18</f>
        <v>1</v>
      </c>
      <c r="N901">
        <f>K901/LCOH!$C$34</f>
        <v>28.901734104046245</v>
      </c>
    </row>
    <row r="902" spans="1:14" x14ac:dyDescent="0.35">
      <c r="A902">
        <f>'Profilo fotovoltaico'!B904*LCOH!$C$20</f>
        <v>181</v>
      </c>
      <c r="B902">
        <f>'Profilo eolico'!B904*LCOH!$C$21</f>
        <v>502.90000000000003</v>
      </c>
      <c r="C902">
        <f>$P$35*'Profilo fotovoltaico'!B904</f>
        <v>1331.1848059595936</v>
      </c>
      <c r="D902">
        <f>$Q$37*'Profilo eolico'!B904</f>
        <v>2934.2378884502914</v>
      </c>
      <c r="E902">
        <f>$P$39*'Profilo fotovoltaico'!B904+'Approvvigionamento energia'!$Q$39*'Profilo eolico'!B904</f>
        <v>2533.4746178276168</v>
      </c>
      <c r="F902">
        <f>$P$41*'Profilo fotovoltaico'!B904+'Approvvigionamento energia'!$Q$41*'Profilo eolico'!B904</f>
        <v>2132.7113472049423</v>
      </c>
      <c r="G902">
        <f>$P$43*'Profilo fotovoltaico'!B904+'Approvvigionamento energia'!$Q$43*'Profilo eolico'!B904</f>
        <v>1731.9480765822682</v>
      </c>
      <c r="H902">
        <f t="shared" si="28"/>
        <v>1138.4335154826958</v>
      </c>
      <c r="I902">
        <f>IF(LCOH!$C$28=Menu!$A$1,'Approvvigionamento energia'!C902,0)+IF(LCOH!$C$28=Menu!$A$2,'Approvvigionamento energia'!D902,0)+IF(LCOH!$C$28=Menu!$A$3,'Approvvigionamento energia'!E902,0)+IF(LCOH!$C$28=Menu!$A$4,'Approvvigionamento energia'!F902,0)+IF(LCOH!$C$28=Menu!$A$5,'Approvvigionamento energia'!G902,0)+IF(LCOH!$C$28=Menu!$A$6,'Approvvigionamento energia'!H902,0)</f>
        <v>2132.7113472049423</v>
      </c>
      <c r="J902">
        <f>'Approvvigionamento energia'!A902+'Approvvigionamento energia'!B902+'Approvvigionamento energia'!I902</f>
        <v>2816.6113472049424</v>
      </c>
      <c r="K902">
        <f>IF(MIN(LCOH!$C$18,J902)&gt;=$P$48*LCOH!$C$18, MIN(LCOH!$C$18,J902),0)</f>
        <v>1500</v>
      </c>
      <c r="L902">
        <f t="shared" si="29"/>
        <v>1316.6113472049424</v>
      </c>
      <c r="M902">
        <f>K902/LCOH!$C$18</f>
        <v>1</v>
      </c>
      <c r="N902">
        <f>K902/LCOH!$C$34</f>
        <v>28.901734104046245</v>
      </c>
    </row>
    <row r="903" spans="1:14" x14ac:dyDescent="0.35">
      <c r="A903">
        <f>'Profilo fotovoltaico'!B905*LCOH!$C$20</f>
        <v>132</v>
      </c>
      <c r="B903">
        <f>'Profilo eolico'!B905*LCOH!$C$21</f>
        <v>471.4</v>
      </c>
      <c r="C903">
        <f>$P$35*'Profilo fotovoltaico'!B905</f>
        <v>970.80880876611263</v>
      </c>
      <c r="D903">
        <f>$Q$37*'Profilo eolico'!B905</f>
        <v>2750.4468892731506</v>
      </c>
      <c r="E903">
        <f>$P$39*'Profilo fotovoltaico'!B905+'Approvvigionamento energia'!$Q$39*'Profilo eolico'!B905</f>
        <v>2305.537369146391</v>
      </c>
      <c r="F903">
        <f>$P$41*'Profilo fotovoltaico'!B905+'Approvvigionamento energia'!$Q$41*'Profilo eolico'!B905</f>
        <v>1860.6278490196316</v>
      </c>
      <c r="G903">
        <f>$P$43*'Profilo fotovoltaico'!B905+'Approvvigionamento energia'!$Q$43*'Profilo eolico'!B905</f>
        <v>1415.7183288928723</v>
      </c>
      <c r="H903">
        <f t="shared" si="28"/>
        <v>1138.4335154826958</v>
      </c>
      <c r="I903">
        <f>IF(LCOH!$C$28=Menu!$A$1,'Approvvigionamento energia'!C903,0)+IF(LCOH!$C$28=Menu!$A$2,'Approvvigionamento energia'!D903,0)+IF(LCOH!$C$28=Menu!$A$3,'Approvvigionamento energia'!E903,0)+IF(LCOH!$C$28=Menu!$A$4,'Approvvigionamento energia'!F903,0)+IF(LCOH!$C$28=Menu!$A$5,'Approvvigionamento energia'!G903,0)+IF(LCOH!$C$28=Menu!$A$6,'Approvvigionamento energia'!H903,0)</f>
        <v>1860.6278490196316</v>
      </c>
      <c r="J903">
        <f>'Approvvigionamento energia'!A903+'Approvvigionamento energia'!B903+'Approvvigionamento energia'!I903</f>
        <v>2464.0278490196315</v>
      </c>
      <c r="K903">
        <f>IF(MIN(LCOH!$C$18,J903)&gt;=$P$48*LCOH!$C$18, MIN(LCOH!$C$18,J903),0)</f>
        <v>1500</v>
      </c>
      <c r="L903">
        <f t="shared" si="29"/>
        <v>964.0278490196315</v>
      </c>
      <c r="M903">
        <f>K903/LCOH!$C$18</f>
        <v>1</v>
      </c>
      <c r="N903">
        <f>K903/LCOH!$C$34</f>
        <v>28.901734104046245</v>
      </c>
    </row>
    <row r="904" spans="1:14" x14ac:dyDescent="0.35">
      <c r="A904">
        <f>'Profilo fotovoltaico'!B906*LCOH!$C$20</f>
        <v>74</v>
      </c>
      <c r="B904">
        <f>'Profilo eolico'!B906*LCOH!$C$21</f>
        <v>413.6</v>
      </c>
      <c r="C904">
        <f>$P$35*'Profilo fotovoltaico'!B906</f>
        <v>544.24130188403274</v>
      </c>
      <c r="D904">
        <f>$Q$37*'Profilo eolico'!B906</f>
        <v>2413.2049923703335</v>
      </c>
      <c r="E904">
        <f>$P$39*'Profilo fotovoltaico'!B906+'Approvvigionamento energia'!$Q$39*'Profilo eolico'!B906</f>
        <v>1945.964069748758</v>
      </c>
      <c r="F904">
        <f>$P$41*'Profilo fotovoltaico'!B906+'Approvvigionamento energia'!$Q$41*'Profilo eolico'!B906</f>
        <v>1478.723147127183</v>
      </c>
      <c r="G904">
        <f>$P$43*'Profilo fotovoltaico'!B906+'Approvvigionamento energia'!$Q$43*'Profilo eolico'!B906</f>
        <v>1011.482224505608</v>
      </c>
      <c r="H904">
        <f t="shared" si="28"/>
        <v>1138.4335154826958</v>
      </c>
      <c r="I904">
        <f>IF(LCOH!$C$28=Menu!$A$1,'Approvvigionamento energia'!C904,0)+IF(LCOH!$C$28=Menu!$A$2,'Approvvigionamento energia'!D904,0)+IF(LCOH!$C$28=Menu!$A$3,'Approvvigionamento energia'!E904,0)+IF(LCOH!$C$28=Menu!$A$4,'Approvvigionamento energia'!F904,0)+IF(LCOH!$C$28=Menu!$A$5,'Approvvigionamento energia'!G904,0)+IF(LCOH!$C$28=Menu!$A$6,'Approvvigionamento energia'!H904,0)</f>
        <v>1478.723147127183</v>
      </c>
      <c r="J904">
        <f>'Approvvigionamento energia'!A904+'Approvvigionamento energia'!B904+'Approvvigionamento energia'!I904</f>
        <v>1966.3231471271829</v>
      </c>
      <c r="K904">
        <f>IF(MIN(LCOH!$C$18,J904)&gt;=$P$48*LCOH!$C$18, MIN(LCOH!$C$18,J904),0)</f>
        <v>1500</v>
      </c>
      <c r="L904">
        <f t="shared" si="29"/>
        <v>466.32314712718289</v>
      </c>
      <c r="M904">
        <f>K904/LCOH!$C$18</f>
        <v>1</v>
      </c>
      <c r="N904">
        <f>K904/LCOH!$C$34</f>
        <v>28.901734104046245</v>
      </c>
    </row>
    <row r="905" spans="1:14" x14ac:dyDescent="0.35">
      <c r="A905">
        <f>'Profilo fotovoltaico'!B907*LCOH!$C$20</f>
        <v>20</v>
      </c>
      <c r="B905">
        <f>'Profilo eolico'!B907*LCOH!$C$21</f>
        <v>380</v>
      </c>
      <c r="C905">
        <f>$P$35*'Profilo fotovoltaico'!B907</f>
        <v>147.09224375244131</v>
      </c>
      <c r="D905">
        <f>$Q$37*'Profilo eolico'!B907</f>
        <v>2217.1612599147161</v>
      </c>
      <c r="E905">
        <f>$P$39*'Profilo fotovoltaico'!B907+'Approvvigionamento energia'!$Q$39*'Profilo eolico'!B907</f>
        <v>1699.6440058741473</v>
      </c>
      <c r="F905">
        <f>$P$41*'Profilo fotovoltaico'!B907+'Approvvigionamento energia'!$Q$41*'Profilo eolico'!B907</f>
        <v>1182.1267518335787</v>
      </c>
      <c r="G905">
        <f>$P$43*'Profilo fotovoltaico'!B907+'Approvvigionamento energia'!$Q$43*'Profilo eolico'!B907</f>
        <v>664.60949779300995</v>
      </c>
      <c r="H905">
        <f t="shared" si="28"/>
        <v>1138.4335154826958</v>
      </c>
      <c r="I905">
        <f>IF(LCOH!$C$28=Menu!$A$1,'Approvvigionamento energia'!C905,0)+IF(LCOH!$C$28=Menu!$A$2,'Approvvigionamento energia'!D905,0)+IF(LCOH!$C$28=Menu!$A$3,'Approvvigionamento energia'!E905,0)+IF(LCOH!$C$28=Menu!$A$4,'Approvvigionamento energia'!F905,0)+IF(LCOH!$C$28=Menu!$A$5,'Approvvigionamento energia'!G905,0)+IF(LCOH!$C$28=Menu!$A$6,'Approvvigionamento energia'!H905,0)</f>
        <v>1182.1267518335787</v>
      </c>
      <c r="J905">
        <f>'Approvvigionamento energia'!A905+'Approvvigionamento energia'!B905+'Approvvigionamento energia'!I905</f>
        <v>1582.1267518335787</v>
      </c>
      <c r="K905">
        <f>IF(MIN(LCOH!$C$18,J905)&gt;=$P$48*LCOH!$C$18, MIN(LCOH!$C$18,J905),0)</f>
        <v>1500</v>
      </c>
      <c r="L905">
        <f t="shared" si="29"/>
        <v>82.126751833578737</v>
      </c>
      <c r="M905">
        <f>K905/LCOH!$C$18</f>
        <v>1</v>
      </c>
      <c r="N905">
        <f>K905/LCOH!$C$34</f>
        <v>28.901734104046245</v>
      </c>
    </row>
    <row r="906" spans="1:14" x14ac:dyDescent="0.35">
      <c r="A906">
        <f>'Profilo fotovoltaico'!B908*LCOH!$C$20</f>
        <v>0</v>
      </c>
      <c r="B906">
        <f>'Profilo eolico'!B908*LCOH!$C$21</f>
        <v>367.4</v>
      </c>
      <c r="C906">
        <f>$P$35*'Profilo fotovoltaico'!B908</f>
        <v>0</v>
      </c>
      <c r="D906">
        <f>$Q$37*'Profilo eolico'!B908</f>
        <v>2143.64486024386</v>
      </c>
      <c r="E906">
        <f>$P$39*'Profilo fotovoltaico'!B908+'Approvvigionamento energia'!$Q$39*'Profilo eolico'!B908</f>
        <v>1607.7336451828949</v>
      </c>
      <c r="F906">
        <f>$P$41*'Profilo fotovoltaico'!B908+'Approvvigionamento energia'!$Q$41*'Profilo eolico'!B908</f>
        <v>1071.82243012193</v>
      </c>
      <c r="G906">
        <f>$P$43*'Profilo fotovoltaico'!B908+'Approvvigionamento energia'!$Q$43*'Profilo eolico'!B908</f>
        <v>535.91121506096499</v>
      </c>
      <c r="H906">
        <f t="shared" si="28"/>
        <v>1138.4335154826958</v>
      </c>
      <c r="I906">
        <f>IF(LCOH!$C$28=Menu!$A$1,'Approvvigionamento energia'!C906,0)+IF(LCOH!$C$28=Menu!$A$2,'Approvvigionamento energia'!D906,0)+IF(LCOH!$C$28=Menu!$A$3,'Approvvigionamento energia'!E906,0)+IF(LCOH!$C$28=Menu!$A$4,'Approvvigionamento energia'!F906,0)+IF(LCOH!$C$28=Menu!$A$5,'Approvvigionamento energia'!G906,0)+IF(LCOH!$C$28=Menu!$A$6,'Approvvigionamento energia'!H906,0)</f>
        <v>1071.82243012193</v>
      </c>
      <c r="J906">
        <f>'Approvvigionamento energia'!A906+'Approvvigionamento energia'!B906+'Approvvigionamento energia'!I906</f>
        <v>1439.2224301219298</v>
      </c>
      <c r="K906">
        <f>IF(MIN(LCOH!$C$18,J906)&gt;=$P$48*LCOH!$C$18, MIN(LCOH!$C$18,J906),0)</f>
        <v>1439.2224301219298</v>
      </c>
      <c r="L906">
        <f t="shared" si="29"/>
        <v>0</v>
      </c>
      <c r="M906">
        <f>K906/LCOH!$C$18</f>
        <v>0.95948162008128657</v>
      </c>
      <c r="N906">
        <f>K906/LCOH!$C$34</f>
        <v>27.730682661308862</v>
      </c>
    </row>
    <row r="907" spans="1:14" x14ac:dyDescent="0.35">
      <c r="A907">
        <f>'Profilo fotovoltaico'!B909*LCOH!$C$20</f>
        <v>0</v>
      </c>
      <c r="B907">
        <f>'Profilo eolico'!B909*LCOH!$C$21</f>
        <v>354</v>
      </c>
      <c r="C907">
        <f>$P$35*'Profilo fotovoltaico'!B909</f>
        <v>0</v>
      </c>
      <c r="D907">
        <f>$Q$37*'Profilo eolico'!B909</f>
        <v>2065.4607526573932</v>
      </c>
      <c r="E907">
        <f>$P$39*'Profilo fotovoltaico'!B909+'Approvvigionamento energia'!$Q$39*'Profilo eolico'!B909</f>
        <v>1549.095564493045</v>
      </c>
      <c r="F907">
        <f>$P$41*'Profilo fotovoltaico'!B909+'Approvvigionamento energia'!$Q$41*'Profilo eolico'!B909</f>
        <v>1032.7303763286966</v>
      </c>
      <c r="G907">
        <f>$P$43*'Profilo fotovoltaico'!B909+'Approvvigionamento energia'!$Q$43*'Profilo eolico'!B909</f>
        <v>516.3651881643483</v>
      </c>
      <c r="H907">
        <f t="shared" si="28"/>
        <v>1138.4335154826958</v>
      </c>
      <c r="I907">
        <f>IF(LCOH!$C$28=Menu!$A$1,'Approvvigionamento energia'!C907,0)+IF(LCOH!$C$28=Menu!$A$2,'Approvvigionamento energia'!D907,0)+IF(LCOH!$C$28=Menu!$A$3,'Approvvigionamento energia'!E907,0)+IF(LCOH!$C$28=Menu!$A$4,'Approvvigionamento energia'!F907,0)+IF(LCOH!$C$28=Menu!$A$5,'Approvvigionamento energia'!G907,0)+IF(LCOH!$C$28=Menu!$A$6,'Approvvigionamento energia'!H907,0)</f>
        <v>1032.7303763286966</v>
      </c>
      <c r="J907">
        <f>'Approvvigionamento energia'!A907+'Approvvigionamento energia'!B907+'Approvvigionamento energia'!I907</f>
        <v>1386.7303763286966</v>
      </c>
      <c r="K907">
        <f>IF(MIN(LCOH!$C$18,J907)&gt;=$P$48*LCOH!$C$18, MIN(LCOH!$C$18,J907),0)</f>
        <v>1386.7303763286966</v>
      </c>
      <c r="L907">
        <f t="shared" si="29"/>
        <v>0</v>
      </c>
      <c r="M907">
        <f>K907/LCOH!$C$18</f>
        <v>0.92448691755246437</v>
      </c>
      <c r="N907">
        <f>K907/LCOH!$C$34</f>
        <v>26.71927507377065</v>
      </c>
    </row>
    <row r="908" spans="1:14" x14ac:dyDescent="0.35">
      <c r="A908">
        <f>'Profilo fotovoltaico'!B910*LCOH!$C$20</f>
        <v>0</v>
      </c>
      <c r="B908">
        <f>'Profilo eolico'!B910*LCOH!$C$21</f>
        <v>344.3</v>
      </c>
      <c r="C908">
        <f>$P$35*'Profilo fotovoltaico'!B910</f>
        <v>0</v>
      </c>
      <c r="D908">
        <f>$Q$37*'Profilo eolico'!B910</f>
        <v>2008.864794180623</v>
      </c>
      <c r="E908">
        <f>$P$39*'Profilo fotovoltaico'!B910+'Approvvigionamento energia'!$Q$39*'Profilo eolico'!B910</f>
        <v>1506.6485956354672</v>
      </c>
      <c r="F908">
        <f>$P$41*'Profilo fotovoltaico'!B910+'Approvvigionamento energia'!$Q$41*'Profilo eolico'!B910</f>
        <v>1004.4323970903115</v>
      </c>
      <c r="G908">
        <f>$P$43*'Profilo fotovoltaico'!B910+'Approvvigionamento energia'!$Q$43*'Profilo eolico'!B910</f>
        <v>502.21619854515575</v>
      </c>
      <c r="H908">
        <f t="shared" si="28"/>
        <v>1138.4335154826958</v>
      </c>
      <c r="I908">
        <f>IF(LCOH!$C$28=Menu!$A$1,'Approvvigionamento energia'!C908,0)+IF(LCOH!$C$28=Menu!$A$2,'Approvvigionamento energia'!D908,0)+IF(LCOH!$C$28=Menu!$A$3,'Approvvigionamento energia'!E908,0)+IF(LCOH!$C$28=Menu!$A$4,'Approvvigionamento energia'!F908,0)+IF(LCOH!$C$28=Menu!$A$5,'Approvvigionamento energia'!G908,0)+IF(LCOH!$C$28=Menu!$A$6,'Approvvigionamento energia'!H908,0)</f>
        <v>1004.4323970903115</v>
      </c>
      <c r="J908">
        <f>'Approvvigionamento energia'!A908+'Approvvigionamento energia'!B908+'Approvvigionamento energia'!I908</f>
        <v>1348.7323970903115</v>
      </c>
      <c r="K908">
        <f>IF(MIN(LCOH!$C$18,J908)&gt;=$P$48*LCOH!$C$18, MIN(LCOH!$C$18,J908),0)</f>
        <v>1348.7323970903115</v>
      </c>
      <c r="L908">
        <f t="shared" si="29"/>
        <v>0</v>
      </c>
      <c r="M908">
        <f>K908/LCOH!$C$18</f>
        <v>0.89915493139354097</v>
      </c>
      <c r="N908">
        <f>K908/LCOH!$C$34</f>
        <v>25.987136745478065</v>
      </c>
    </row>
    <row r="909" spans="1:14" x14ac:dyDescent="0.35">
      <c r="A909">
        <f>'Profilo fotovoltaico'!B911*LCOH!$C$20</f>
        <v>0</v>
      </c>
      <c r="B909">
        <f>'Profilo eolico'!B911*LCOH!$C$21</f>
        <v>333.6</v>
      </c>
      <c r="C909">
        <f>$P$35*'Profilo fotovoltaico'!B911</f>
        <v>0</v>
      </c>
      <c r="D909">
        <f>$Q$37*'Profilo eolico'!B911</f>
        <v>1946.4342008093404</v>
      </c>
      <c r="E909">
        <f>$P$39*'Profilo fotovoltaico'!B911+'Approvvigionamento energia'!$Q$39*'Profilo eolico'!B911</f>
        <v>1459.8256506070052</v>
      </c>
      <c r="F909">
        <f>$P$41*'Profilo fotovoltaico'!B911+'Approvvigionamento energia'!$Q$41*'Profilo eolico'!B911</f>
        <v>973.21710040467019</v>
      </c>
      <c r="G909">
        <f>$P$43*'Profilo fotovoltaico'!B911+'Approvvigionamento energia'!$Q$43*'Profilo eolico'!B911</f>
        <v>486.6085502023351</v>
      </c>
      <c r="H909">
        <f t="shared" si="28"/>
        <v>1138.4335154826958</v>
      </c>
      <c r="I909">
        <f>IF(LCOH!$C$28=Menu!$A$1,'Approvvigionamento energia'!C909,0)+IF(LCOH!$C$28=Menu!$A$2,'Approvvigionamento energia'!D909,0)+IF(LCOH!$C$28=Menu!$A$3,'Approvvigionamento energia'!E909,0)+IF(LCOH!$C$28=Menu!$A$4,'Approvvigionamento energia'!F909,0)+IF(LCOH!$C$28=Menu!$A$5,'Approvvigionamento energia'!G909,0)+IF(LCOH!$C$28=Menu!$A$6,'Approvvigionamento energia'!H909,0)</f>
        <v>973.21710040467019</v>
      </c>
      <c r="J909">
        <f>'Approvvigionamento energia'!A909+'Approvvigionamento energia'!B909+'Approvvigionamento energia'!I909</f>
        <v>1306.8171004046703</v>
      </c>
      <c r="K909">
        <f>IF(MIN(LCOH!$C$18,J909)&gt;=$P$48*LCOH!$C$18, MIN(LCOH!$C$18,J909),0)</f>
        <v>1306.8171004046703</v>
      </c>
      <c r="L909">
        <f t="shared" si="29"/>
        <v>0</v>
      </c>
      <c r="M909">
        <f>K909/LCOH!$C$18</f>
        <v>0.87121140026978017</v>
      </c>
      <c r="N909">
        <f>K909/LCOH!$C$34</f>
        <v>25.179520239010991</v>
      </c>
    </row>
    <row r="910" spans="1:14" x14ac:dyDescent="0.35">
      <c r="A910">
        <f>'Profilo fotovoltaico'!B912*LCOH!$C$20</f>
        <v>0</v>
      </c>
      <c r="B910">
        <f>'Profilo eolico'!B912*LCOH!$C$21</f>
        <v>317.3</v>
      </c>
      <c r="C910">
        <f>$P$35*'Profilo fotovoltaico'!B912</f>
        <v>0</v>
      </c>
      <c r="D910">
        <f>$Q$37*'Profilo eolico'!B912</f>
        <v>1851.3296520287881</v>
      </c>
      <c r="E910">
        <f>$P$39*'Profilo fotovoltaico'!B912+'Approvvigionamento energia'!$Q$39*'Profilo eolico'!B912</f>
        <v>1388.497239021591</v>
      </c>
      <c r="F910">
        <f>$P$41*'Profilo fotovoltaico'!B912+'Approvvigionamento energia'!$Q$41*'Profilo eolico'!B912</f>
        <v>925.66482601439407</v>
      </c>
      <c r="G910">
        <f>$P$43*'Profilo fotovoltaico'!B912+'Approvvigionamento energia'!$Q$43*'Profilo eolico'!B912</f>
        <v>462.83241300719703</v>
      </c>
      <c r="H910">
        <f t="shared" si="28"/>
        <v>1138.4335154826958</v>
      </c>
      <c r="I910">
        <f>IF(LCOH!$C$28=Menu!$A$1,'Approvvigionamento energia'!C910,0)+IF(LCOH!$C$28=Menu!$A$2,'Approvvigionamento energia'!D910,0)+IF(LCOH!$C$28=Menu!$A$3,'Approvvigionamento energia'!E910,0)+IF(LCOH!$C$28=Menu!$A$4,'Approvvigionamento energia'!F910,0)+IF(LCOH!$C$28=Menu!$A$5,'Approvvigionamento energia'!G910,0)+IF(LCOH!$C$28=Menu!$A$6,'Approvvigionamento energia'!H910,0)</f>
        <v>925.66482601439407</v>
      </c>
      <c r="J910">
        <f>'Approvvigionamento energia'!A910+'Approvvigionamento energia'!B910+'Approvvigionamento energia'!I910</f>
        <v>1242.964826014394</v>
      </c>
      <c r="K910">
        <f>IF(MIN(LCOH!$C$18,J910)&gt;=$P$48*LCOH!$C$18, MIN(LCOH!$C$18,J910),0)</f>
        <v>1242.964826014394</v>
      </c>
      <c r="L910">
        <f t="shared" si="29"/>
        <v>0</v>
      </c>
      <c r="M910">
        <f>K910/LCOH!$C$18</f>
        <v>0.82864321734292934</v>
      </c>
      <c r="N910">
        <f>K910/LCOH!$C$34</f>
        <v>23.949225934766744</v>
      </c>
    </row>
    <row r="911" spans="1:14" x14ac:dyDescent="0.35">
      <c r="A911">
        <f>'Profilo fotovoltaico'!B913*LCOH!$C$20</f>
        <v>0</v>
      </c>
      <c r="B911">
        <f>'Profilo eolico'!B913*LCOH!$C$21</f>
        <v>299.5</v>
      </c>
      <c r="C911">
        <f>$P$35*'Profilo fotovoltaico'!B913</f>
        <v>0</v>
      </c>
      <c r="D911">
        <f>$Q$37*'Profilo eolico'!B913</f>
        <v>1747.473150906467</v>
      </c>
      <c r="E911">
        <f>$P$39*'Profilo fotovoltaico'!B913+'Approvvigionamento energia'!$Q$39*'Profilo eolico'!B913</f>
        <v>1310.6048631798501</v>
      </c>
      <c r="F911">
        <f>$P$41*'Profilo fotovoltaico'!B913+'Approvvigionamento energia'!$Q$41*'Profilo eolico'!B913</f>
        <v>873.73657545323351</v>
      </c>
      <c r="G911">
        <f>$P$43*'Profilo fotovoltaico'!B913+'Approvvigionamento energia'!$Q$43*'Profilo eolico'!B913</f>
        <v>436.86828772661676</v>
      </c>
      <c r="H911">
        <f t="shared" si="28"/>
        <v>1138.4335154826958</v>
      </c>
      <c r="I911">
        <f>IF(LCOH!$C$28=Menu!$A$1,'Approvvigionamento energia'!C911,0)+IF(LCOH!$C$28=Menu!$A$2,'Approvvigionamento energia'!D911,0)+IF(LCOH!$C$28=Menu!$A$3,'Approvvigionamento energia'!E911,0)+IF(LCOH!$C$28=Menu!$A$4,'Approvvigionamento energia'!F911,0)+IF(LCOH!$C$28=Menu!$A$5,'Approvvigionamento energia'!G911,0)+IF(LCOH!$C$28=Menu!$A$6,'Approvvigionamento energia'!H911,0)</f>
        <v>873.73657545323351</v>
      </c>
      <c r="J911">
        <f>'Approvvigionamento energia'!A911+'Approvvigionamento energia'!B911+'Approvvigionamento energia'!I911</f>
        <v>1173.2365754532334</v>
      </c>
      <c r="K911">
        <f>IF(MIN(LCOH!$C$18,J911)&gt;=$P$48*LCOH!$C$18, MIN(LCOH!$C$18,J911),0)</f>
        <v>1173.2365754532334</v>
      </c>
      <c r="L911">
        <f t="shared" si="29"/>
        <v>0</v>
      </c>
      <c r="M911">
        <f>K911/LCOH!$C$18</f>
        <v>0.7821577169688223</v>
      </c>
      <c r="N911">
        <f>K911/LCOH!$C$34</f>
        <v>22.605714363260759</v>
      </c>
    </row>
    <row r="912" spans="1:14" x14ac:dyDescent="0.35">
      <c r="A912">
        <f>'Profilo fotovoltaico'!B914*LCOH!$C$20</f>
        <v>0</v>
      </c>
      <c r="B912">
        <f>'Profilo eolico'!B914*LCOH!$C$21</f>
        <v>282</v>
      </c>
      <c r="C912">
        <f>$P$35*'Profilo fotovoltaico'!B914</f>
        <v>0</v>
      </c>
      <c r="D912">
        <f>$Q$37*'Profilo eolico'!B914</f>
        <v>1645.3670402524997</v>
      </c>
      <c r="E912">
        <f>$P$39*'Profilo fotovoltaico'!B914+'Approvvigionamento energia'!$Q$39*'Profilo eolico'!B914</f>
        <v>1234.0252801893748</v>
      </c>
      <c r="F912">
        <f>$P$41*'Profilo fotovoltaico'!B914+'Approvvigionamento energia'!$Q$41*'Profilo eolico'!B914</f>
        <v>822.68352012624985</v>
      </c>
      <c r="G912">
        <f>$P$43*'Profilo fotovoltaico'!B914+'Approvvigionamento energia'!$Q$43*'Profilo eolico'!B914</f>
        <v>411.34176006312492</v>
      </c>
      <c r="H912">
        <f t="shared" si="28"/>
        <v>1138.4335154826958</v>
      </c>
      <c r="I912">
        <f>IF(LCOH!$C$28=Menu!$A$1,'Approvvigionamento energia'!C912,0)+IF(LCOH!$C$28=Menu!$A$2,'Approvvigionamento energia'!D912,0)+IF(LCOH!$C$28=Menu!$A$3,'Approvvigionamento energia'!E912,0)+IF(LCOH!$C$28=Menu!$A$4,'Approvvigionamento energia'!F912,0)+IF(LCOH!$C$28=Menu!$A$5,'Approvvigionamento energia'!G912,0)+IF(LCOH!$C$28=Menu!$A$6,'Approvvigionamento energia'!H912,0)</f>
        <v>822.68352012624985</v>
      </c>
      <c r="J912">
        <f>'Approvvigionamento energia'!A912+'Approvvigionamento energia'!B912+'Approvvigionamento energia'!I912</f>
        <v>1104.6835201262497</v>
      </c>
      <c r="K912">
        <f>IF(MIN(LCOH!$C$18,J912)&gt;=$P$48*LCOH!$C$18, MIN(LCOH!$C$18,J912),0)</f>
        <v>1104.6835201262497</v>
      </c>
      <c r="L912">
        <f t="shared" si="29"/>
        <v>0</v>
      </c>
      <c r="M912">
        <f>K912/LCOH!$C$18</f>
        <v>0.73645568008416651</v>
      </c>
      <c r="N912">
        <f>K912/LCOH!$C$34</f>
        <v>21.284846245207124</v>
      </c>
    </row>
    <row r="913" spans="1:14" x14ac:dyDescent="0.35">
      <c r="A913">
        <f>'Profilo fotovoltaico'!B915*LCOH!$C$20</f>
        <v>0</v>
      </c>
      <c r="B913">
        <f>'Profilo eolico'!B915*LCOH!$C$21</f>
        <v>275.7</v>
      </c>
      <c r="C913">
        <f>$P$35*'Profilo fotovoltaico'!B915</f>
        <v>0</v>
      </c>
      <c r="D913">
        <f>$Q$37*'Profilo eolico'!B915</f>
        <v>1608.6088404170716</v>
      </c>
      <c r="E913">
        <f>$P$39*'Profilo fotovoltaico'!B915+'Approvvigionamento energia'!$Q$39*'Profilo eolico'!B915</f>
        <v>1206.4566303128038</v>
      </c>
      <c r="F913">
        <f>$P$41*'Profilo fotovoltaico'!B915+'Approvvigionamento energia'!$Q$41*'Profilo eolico'!B915</f>
        <v>804.30442020853582</v>
      </c>
      <c r="G913">
        <f>$P$43*'Profilo fotovoltaico'!B915+'Approvvigionamento energia'!$Q$43*'Profilo eolico'!B915</f>
        <v>402.15221010426791</v>
      </c>
      <c r="H913">
        <f t="shared" si="28"/>
        <v>1138.4335154826958</v>
      </c>
      <c r="I913">
        <f>IF(LCOH!$C$28=Menu!$A$1,'Approvvigionamento energia'!C913,0)+IF(LCOH!$C$28=Menu!$A$2,'Approvvigionamento energia'!D913,0)+IF(LCOH!$C$28=Menu!$A$3,'Approvvigionamento energia'!E913,0)+IF(LCOH!$C$28=Menu!$A$4,'Approvvigionamento energia'!F913,0)+IF(LCOH!$C$28=Menu!$A$5,'Approvvigionamento energia'!G913,0)+IF(LCOH!$C$28=Menu!$A$6,'Approvvigionamento energia'!H913,0)</f>
        <v>804.30442020853582</v>
      </c>
      <c r="J913">
        <f>'Approvvigionamento energia'!A913+'Approvvigionamento energia'!B913+'Approvvigionamento energia'!I913</f>
        <v>1080.0044202085357</v>
      </c>
      <c r="K913">
        <f>IF(MIN(LCOH!$C$18,J913)&gt;=$P$48*LCOH!$C$18, MIN(LCOH!$C$18,J913),0)</f>
        <v>1080.0044202085357</v>
      </c>
      <c r="L913">
        <f t="shared" si="29"/>
        <v>0</v>
      </c>
      <c r="M913">
        <f>K913/LCOH!$C$18</f>
        <v>0.72000294680569055</v>
      </c>
      <c r="N913">
        <f>K913/LCOH!$C$34</f>
        <v>20.809333722707819</v>
      </c>
    </row>
    <row r="914" spans="1:14" x14ac:dyDescent="0.35">
      <c r="A914">
        <f>'Profilo fotovoltaico'!B916*LCOH!$C$20</f>
        <v>0</v>
      </c>
      <c r="B914">
        <f>'Profilo eolico'!B916*LCOH!$C$21</f>
        <v>272.8</v>
      </c>
      <c r="C914">
        <f>$P$35*'Profilo fotovoltaico'!B916</f>
        <v>0</v>
      </c>
      <c r="D914">
        <f>$Q$37*'Profilo eolico'!B916</f>
        <v>1591.6883992229857</v>
      </c>
      <c r="E914">
        <f>$P$39*'Profilo fotovoltaico'!B916+'Approvvigionamento energia'!$Q$39*'Profilo eolico'!B916</f>
        <v>1193.7662994172392</v>
      </c>
      <c r="F914">
        <f>$P$41*'Profilo fotovoltaico'!B916+'Approvvigionamento energia'!$Q$41*'Profilo eolico'!B916</f>
        <v>795.84419961149285</v>
      </c>
      <c r="G914">
        <f>$P$43*'Profilo fotovoltaico'!B916+'Approvvigionamento energia'!$Q$43*'Profilo eolico'!B916</f>
        <v>397.92209980574643</v>
      </c>
      <c r="H914">
        <f t="shared" si="28"/>
        <v>1138.4335154826958</v>
      </c>
      <c r="I914">
        <f>IF(LCOH!$C$28=Menu!$A$1,'Approvvigionamento energia'!C914,0)+IF(LCOH!$C$28=Menu!$A$2,'Approvvigionamento energia'!D914,0)+IF(LCOH!$C$28=Menu!$A$3,'Approvvigionamento energia'!E914,0)+IF(LCOH!$C$28=Menu!$A$4,'Approvvigionamento energia'!F914,0)+IF(LCOH!$C$28=Menu!$A$5,'Approvvigionamento energia'!G914,0)+IF(LCOH!$C$28=Menu!$A$6,'Approvvigionamento energia'!H914,0)</f>
        <v>795.84419961149285</v>
      </c>
      <c r="J914">
        <f>'Approvvigionamento energia'!A914+'Approvvigionamento energia'!B914+'Approvvigionamento energia'!I914</f>
        <v>1068.6441996114929</v>
      </c>
      <c r="K914">
        <f>IF(MIN(LCOH!$C$18,J914)&gt;=$P$48*LCOH!$C$18, MIN(LCOH!$C$18,J914),0)</f>
        <v>1068.6441996114929</v>
      </c>
      <c r="L914">
        <f t="shared" si="29"/>
        <v>0</v>
      </c>
      <c r="M914">
        <f>K914/LCOH!$C$18</f>
        <v>0.71242946640766192</v>
      </c>
      <c r="N914">
        <f>K914/LCOH!$C$34</f>
        <v>20.590447006001792</v>
      </c>
    </row>
    <row r="915" spans="1:14" x14ac:dyDescent="0.35">
      <c r="A915">
        <f>'Profilo fotovoltaico'!B917*LCOH!$C$20</f>
        <v>0</v>
      </c>
      <c r="B915">
        <f>'Profilo eolico'!B917*LCOH!$C$21</f>
        <v>265.29999999999995</v>
      </c>
      <c r="C915">
        <f>$P$35*'Profilo fotovoltaico'!B917</f>
        <v>0</v>
      </c>
      <c r="D915">
        <f>$Q$37*'Profilo eolico'!B917</f>
        <v>1547.9286375141426</v>
      </c>
      <c r="E915">
        <f>$P$39*'Profilo fotovoltaico'!B917+'Approvvigionamento energia'!$Q$39*'Profilo eolico'!B917</f>
        <v>1160.9464781356069</v>
      </c>
      <c r="F915">
        <f>$P$41*'Profilo fotovoltaico'!B917+'Approvvigionamento energia'!$Q$41*'Profilo eolico'!B917</f>
        <v>773.96431875707128</v>
      </c>
      <c r="G915">
        <f>$P$43*'Profilo fotovoltaico'!B917+'Approvvigionamento energia'!$Q$43*'Profilo eolico'!B917</f>
        <v>386.98215937853564</v>
      </c>
      <c r="H915">
        <f t="shared" si="28"/>
        <v>1138.4335154826958</v>
      </c>
      <c r="I915">
        <f>IF(LCOH!$C$28=Menu!$A$1,'Approvvigionamento energia'!C915,0)+IF(LCOH!$C$28=Menu!$A$2,'Approvvigionamento energia'!D915,0)+IF(LCOH!$C$28=Menu!$A$3,'Approvvigionamento energia'!E915,0)+IF(LCOH!$C$28=Menu!$A$4,'Approvvigionamento energia'!F915,0)+IF(LCOH!$C$28=Menu!$A$5,'Approvvigionamento energia'!G915,0)+IF(LCOH!$C$28=Menu!$A$6,'Approvvigionamento energia'!H915,0)</f>
        <v>773.96431875707128</v>
      </c>
      <c r="J915">
        <f>'Approvvigionamento energia'!A915+'Approvvigionamento energia'!B915+'Approvvigionamento energia'!I915</f>
        <v>1039.2643187570711</v>
      </c>
      <c r="K915">
        <f>IF(MIN(LCOH!$C$18,J915)&gt;=$P$48*LCOH!$C$18, MIN(LCOH!$C$18,J915),0)</f>
        <v>1039.2643187570711</v>
      </c>
      <c r="L915">
        <f t="shared" si="29"/>
        <v>0</v>
      </c>
      <c r="M915">
        <f>K915/LCOH!$C$18</f>
        <v>0.69284287917138077</v>
      </c>
      <c r="N915">
        <f>K915/LCOH!$C$34</f>
        <v>20.024360669693085</v>
      </c>
    </row>
    <row r="916" spans="1:14" x14ac:dyDescent="0.35">
      <c r="A916">
        <f>'Profilo fotovoltaico'!B918*LCOH!$C$20</f>
        <v>0</v>
      </c>
      <c r="B916">
        <f>'Profilo eolico'!B918*LCOH!$C$21</f>
        <v>249.70000000000002</v>
      </c>
      <c r="C916">
        <f>$P$35*'Profilo fotovoltaico'!B918</f>
        <v>0</v>
      </c>
      <c r="D916">
        <f>$Q$37*'Profilo eolico'!B918</f>
        <v>1456.908333159749</v>
      </c>
      <c r="E916">
        <f>$P$39*'Profilo fotovoltaico'!B918+'Approvvigionamento energia'!$Q$39*'Profilo eolico'!B918</f>
        <v>1092.6812498698118</v>
      </c>
      <c r="F916">
        <f>$P$41*'Profilo fotovoltaico'!B918+'Approvvigionamento energia'!$Q$41*'Profilo eolico'!B918</f>
        <v>728.45416657987448</v>
      </c>
      <c r="G916">
        <f>$P$43*'Profilo fotovoltaico'!B918+'Approvvigionamento energia'!$Q$43*'Profilo eolico'!B918</f>
        <v>364.22708328993724</v>
      </c>
      <c r="H916">
        <f t="shared" si="28"/>
        <v>1138.4335154826958</v>
      </c>
      <c r="I916">
        <f>IF(LCOH!$C$28=Menu!$A$1,'Approvvigionamento energia'!C916,0)+IF(LCOH!$C$28=Menu!$A$2,'Approvvigionamento energia'!D916,0)+IF(LCOH!$C$28=Menu!$A$3,'Approvvigionamento energia'!E916,0)+IF(LCOH!$C$28=Menu!$A$4,'Approvvigionamento energia'!F916,0)+IF(LCOH!$C$28=Menu!$A$5,'Approvvigionamento energia'!G916,0)+IF(LCOH!$C$28=Menu!$A$6,'Approvvigionamento energia'!H916,0)</f>
        <v>728.45416657987448</v>
      </c>
      <c r="J916">
        <f>'Approvvigionamento energia'!A916+'Approvvigionamento energia'!B916+'Approvvigionamento energia'!I916</f>
        <v>978.15416657987453</v>
      </c>
      <c r="K916">
        <f>IF(MIN(LCOH!$C$18,J916)&gt;=$P$48*LCOH!$C$18, MIN(LCOH!$C$18,J916),0)</f>
        <v>978.15416657987453</v>
      </c>
      <c r="L916">
        <f t="shared" si="29"/>
        <v>0</v>
      </c>
      <c r="M916">
        <f>K916/LCOH!$C$18</f>
        <v>0.65210277771991632</v>
      </c>
      <c r="N916">
        <f>K916/LCOH!$C$34</f>
        <v>18.846901090170995</v>
      </c>
    </row>
    <row r="917" spans="1:14" x14ac:dyDescent="0.35">
      <c r="A917">
        <f>'Profilo fotovoltaico'!B919*LCOH!$C$20</f>
        <v>0</v>
      </c>
      <c r="B917">
        <f>'Profilo eolico'!B919*LCOH!$C$21</f>
        <v>239.7</v>
      </c>
      <c r="C917">
        <f>$P$35*'Profilo fotovoltaico'!B919</f>
        <v>0</v>
      </c>
      <c r="D917">
        <f>$Q$37*'Profilo eolico'!B919</f>
        <v>1398.5619842146248</v>
      </c>
      <c r="E917">
        <f>$P$39*'Profilo fotovoltaico'!B919+'Approvvigionamento energia'!$Q$39*'Profilo eolico'!B919</f>
        <v>1048.9214881609687</v>
      </c>
      <c r="F917">
        <f>$P$41*'Profilo fotovoltaico'!B919+'Approvvigionamento energia'!$Q$41*'Profilo eolico'!B919</f>
        <v>699.28099210731239</v>
      </c>
      <c r="G917">
        <f>$P$43*'Profilo fotovoltaico'!B919+'Approvvigionamento energia'!$Q$43*'Profilo eolico'!B919</f>
        <v>349.64049605365619</v>
      </c>
      <c r="H917">
        <f t="shared" si="28"/>
        <v>1138.4335154826958</v>
      </c>
      <c r="I917">
        <f>IF(LCOH!$C$28=Menu!$A$1,'Approvvigionamento energia'!C917,0)+IF(LCOH!$C$28=Menu!$A$2,'Approvvigionamento energia'!D917,0)+IF(LCOH!$C$28=Menu!$A$3,'Approvvigionamento energia'!E917,0)+IF(LCOH!$C$28=Menu!$A$4,'Approvvigionamento energia'!F917,0)+IF(LCOH!$C$28=Menu!$A$5,'Approvvigionamento energia'!G917,0)+IF(LCOH!$C$28=Menu!$A$6,'Approvvigionamento energia'!H917,0)</f>
        <v>699.28099210731239</v>
      </c>
      <c r="J917">
        <f>'Approvvigionamento energia'!A917+'Approvvigionamento energia'!B917+'Approvvigionamento energia'!I917</f>
        <v>938.98099210731243</v>
      </c>
      <c r="K917">
        <f>IF(MIN(LCOH!$C$18,J917)&gt;=$P$48*LCOH!$C$18, MIN(LCOH!$C$18,J917),0)</f>
        <v>938.98099210731243</v>
      </c>
      <c r="L917">
        <f t="shared" si="29"/>
        <v>0</v>
      </c>
      <c r="M917">
        <f>K917/LCOH!$C$18</f>
        <v>0.62598732807154167</v>
      </c>
      <c r="N917">
        <f>K917/LCOH!$C$34</f>
        <v>18.09211930842606</v>
      </c>
    </row>
    <row r="918" spans="1:14" x14ac:dyDescent="0.35">
      <c r="A918">
        <f>'Profilo fotovoltaico'!B920*LCOH!$C$20</f>
        <v>0</v>
      </c>
      <c r="B918">
        <f>'Profilo eolico'!B920*LCOH!$C$21</f>
        <v>227.39999999999998</v>
      </c>
      <c r="C918">
        <f>$P$35*'Profilo fotovoltaico'!B920</f>
        <v>0</v>
      </c>
      <c r="D918">
        <f>$Q$37*'Profilo eolico'!B920</f>
        <v>1326.7959750121222</v>
      </c>
      <c r="E918">
        <f>$P$39*'Profilo fotovoltaico'!B920+'Approvvigionamento energia'!$Q$39*'Profilo eolico'!B920</f>
        <v>995.09698125909165</v>
      </c>
      <c r="F918">
        <f>$P$41*'Profilo fotovoltaico'!B920+'Approvvigionamento energia'!$Q$41*'Profilo eolico'!B920</f>
        <v>663.3979875060611</v>
      </c>
      <c r="G918">
        <f>$P$43*'Profilo fotovoltaico'!B920+'Approvvigionamento energia'!$Q$43*'Profilo eolico'!B920</f>
        <v>331.69899375303055</v>
      </c>
      <c r="H918">
        <f t="shared" si="28"/>
        <v>1138.4335154826958</v>
      </c>
      <c r="I918">
        <f>IF(LCOH!$C$28=Menu!$A$1,'Approvvigionamento energia'!C918,0)+IF(LCOH!$C$28=Menu!$A$2,'Approvvigionamento energia'!D918,0)+IF(LCOH!$C$28=Menu!$A$3,'Approvvigionamento energia'!E918,0)+IF(LCOH!$C$28=Menu!$A$4,'Approvvigionamento energia'!F918,0)+IF(LCOH!$C$28=Menu!$A$5,'Approvvigionamento energia'!G918,0)+IF(LCOH!$C$28=Menu!$A$6,'Approvvigionamento energia'!H918,0)</f>
        <v>663.3979875060611</v>
      </c>
      <c r="J918">
        <f>'Approvvigionamento energia'!A918+'Approvvigionamento energia'!B918+'Approvvigionamento energia'!I918</f>
        <v>890.79798750606108</v>
      </c>
      <c r="K918">
        <f>IF(MIN(LCOH!$C$18,J918)&gt;=$P$48*LCOH!$C$18, MIN(LCOH!$C$18,J918),0)</f>
        <v>890.79798750606108</v>
      </c>
      <c r="L918">
        <f t="shared" si="29"/>
        <v>0</v>
      </c>
      <c r="M918">
        <f>K918/LCOH!$C$18</f>
        <v>0.59386532500404077</v>
      </c>
      <c r="N918">
        <f>K918/LCOH!$C$34</f>
        <v>17.16373771687979</v>
      </c>
    </row>
    <row r="919" spans="1:14" x14ac:dyDescent="0.35">
      <c r="A919">
        <f>'Profilo fotovoltaico'!B921*LCOH!$C$20</f>
        <v>0</v>
      </c>
      <c r="B919">
        <f>'Profilo eolico'!B921*LCOH!$C$21</f>
        <v>215.29999999999998</v>
      </c>
      <c r="C919">
        <f>$P$35*'Profilo fotovoltaico'!B921</f>
        <v>0</v>
      </c>
      <c r="D919">
        <f>$Q$37*'Profilo eolico'!B921</f>
        <v>1256.1968927885221</v>
      </c>
      <c r="E919">
        <f>$P$39*'Profilo fotovoltaico'!B921+'Approvvigionamento energia'!$Q$39*'Profilo eolico'!B921</f>
        <v>942.14766959139149</v>
      </c>
      <c r="F919">
        <f>$P$41*'Profilo fotovoltaico'!B921+'Approvvigionamento energia'!$Q$41*'Profilo eolico'!B921</f>
        <v>628.09844639426103</v>
      </c>
      <c r="G919">
        <f>$P$43*'Profilo fotovoltaico'!B921+'Approvvigionamento energia'!$Q$43*'Profilo eolico'!B921</f>
        <v>314.04922319713052</v>
      </c>
      <c r="H919">
        <f t="shared" si="28"/>
        <v>1138.4335154826958</v>
      </c>
      <c r="I919">
        <f>IF(LCOH!$C$28=Menu!$A$1,'Approvvigionamento energia'!C919,0)+IF(LCOH!$C$28=Menu!$A$2,'Approvvigionamento energia'!D919,0)+IF(LCOH!$C$28=Menu!$A$3,'Approvvigionamento energia'!E919,0)+IF(LCOH!$C$28=Menu!$A$4,'Approvvigionamento energia'!F919,0)+IF(LCOH!$C$28=Menu!$A$5,'Approvvigionamento energia'!G919,0)+IF(LCOH!$C$28=Menu!$A$6,'Approvvigionamento energia'!H919,0)</f>
        <v>628.09844639426103</v>
      </c>
      <c r="J919">
        <f>'Approvvigionamento energia'!A919+'Approvvigionamento energia'!B919+'Approvvigionamento energia'!I919</f>
        <v>843.39844639426099</v>
      </c>
      <c r="K919">
        <f>IF(MIN(LCOH!$C$18,J919)&gt;=$P$48*LCOH!$C$18, MIN(LCOH!$C$18,J919),0)</f>
        <v>843.39844639426099</v>
      </c>
      <c r="L919">
        <f t="shared" si="29"/>
        <v>0</v>
      </c>
      <c r="M919">
        <f>K919/LCOH!$C$18</f>
        <v>0.56226563092950732</v>
      </c>
      <c r="N919">
        <f>K919/LCOH!$C$34</f>
        <v>16.250451760968421</v>
      </c>
    </row>
    <row r="920" spans="1:14" x14ac:dyDescent="0.35">
      <c r="A920">
        <f>'Profilo fotovoltaico'!B922*LCOH!$C$20</f>
        <v>17</v>
      </c>
      <c r="B920">
        <f>'Profilo eolico'!B922*LCOH!$C$21</f>
        <v>202.2</v>
      </c>
      <c r="C920">
        <f>$P$35*'Profilo fotovoltaico'!B922</f>
        <v>125.02840718957512</v>
      </c>
      <c r="D920">
        <f>$Q$37*'Profilo eolico'!B922</f>
        <v>1179.7631756704095</v>
      </c>
      <c r="E920">
        <f>$P$39*'Profilo fotovoltaico'!B922+'Approvvigionamento energia'!$Q$39*'Profilo eolico'!B922</f>
        <v>916.07948355020085</v>
      </c>
      <c r="F920">
        <f>$P$41*'Profilo fotovoltaico'!B922+'Approvvigionamento energia'!$Q$41*'Profilo eolico'!B922</f>
        <v>652.3957914299923</v>
      </c>
      <c r="G920">
        <f>$P$43*'Profilo fotovoltaico'!B922+'Approvvigionamento energia'!$Q$43*'Profilo eolico'!B922</f>
        <v>388.7120993097837</v>
      </c>
      <c r="H920">
        <f t="shared" si="28"/>
        <v>1138.4335154826958</v>
      </c>
      <c r="I920">
        <f>IF(LCOH!$C$28=Menu!$A$1,'Approvvigionamento energia'!C920,0)+IF(LCOH!$C$28=Menu!$A$2,'Approvvigionamento energia'!D920,0)+IF(LCOH!$C$28=Menu!$A$3,'Approvvigionamento energia'!E920,0)+IF(LCOH!$C$28=Menu!$A$4,'Approvvigionamento energia'!F920,0)+IF(LCOH!$C$28=Menu!$A$5,'Approvvigionamento energia'!G920,0)+IF(LCOH!$C$28=Menu!$A$6,'Approvvigionamento energia'!H920,0)</f>
        <v>652.3957914299923</v>
      </c>
      <c r="J920">
        <f>'Approvvigionamento energia'!A920+'Approvvigionamento energia'!B920+'Approvvigionamento energia'!I920</f>
        <v>871.59579142999223</v>
      </c>
      <c r="K920">
        <f>IF(MIN(LCOH!$C$18,J920)&gt;=$P$48*LCOH!$C$18, MIN(LCOH!$C$18,J920),0)</f>
        <v>871.59579142999223</v>
      </c>
      <c r="L920">
        <f t="shared" si="29"/>
        <v>0</v>
      </c>
      <c r="M920">
        <f>K920/LCOH!$C$18</f>
        <v>0.58106386095332818</v>
      </c>
      <c r="N920">
        <f>K920/LCOH!$C$34</f>
        <v>16.793753206743588</v>
      </c>
    </row>
    <row r="921" spans="1:14" x14ac:dyDescent="0.35">
      <c r="A921">
        <f>'Profilo fotovoltaico'!B923*LCOH!$C$20</f>
        <v>102</v>
      </c>
      <c r="B921">
        <f>'Profilo eolico'!B923*LCOH!$C$21</f>
        <v>187.4</v>
      </c>
      <c r="C921">
        <f>$P$35*'Profilo fotovoltaico'!B923</f>
        <v>750.17044313745055</v>
      </c>
      <c r="D921">
        <f>$Q$37*'Profilo eolico'!B923</f>
        <v>1093.4105792316259</v>
      </c>
      <c r="E921">
        <f>$P$39*'Profilo fotovoltaico'!B923+'Approvvigionamento energia'!$Q$39*'Profilo eolico'!B923</f>
        <v>1007.6005452080821</v>
      </c>
      <c r="F921">
        <f>$P$41*'Profilo fotovoltaico'!B923+'Approvvigionamento energia'!$Q$41*'Profilo eolico'!B923</f>
        <v>921.79051118453822</v>
      </c>
      <c r="G921">
        <f>$P$43*'Profilo fotovoltaico'!B923+'Approvvigionamento energia'!$Q$43*'Profilo eolico'!B923</f>
        <v>835.98047716099438</v>
      </c>
      <c r="H921">
        <f t="shared" si="28"/>
        <v>1138.4335154826958</v>
      </c>
      <c r="I921">
        <f>IF(LCOH!$C$28=Menu!$A$1,'Approvvigionamento energia'!C921,0)+IF(LCOH!$C$28=Menu!$A$2,'Approvvigionamento energia'!D921,0)+IF(LCOH!$C$28=Menu!$A$3,'Approvvigionamento energia'!E921,0)+IF(LCOH!$C$28=Menu!$A$4,'Approvvigionamento energia'!F921,0)+IF(LCOH!$C$28=Menu!$A$5,'Approvvigionamento energia'!G921,0)+IF(LCOH!$C$28=Menu!$A$6,'Approvvigionamento energia'!H921,0)</f>
        <v>921.79051118453822</v>
      </c>
      <c r="J921">
        <f>'Approvvigionamento energia'!A921+'Approvvigionamento energia'!B921+'Approvvigionamento energia'!I921</f>
        <v>1211.1905111845381</v>
      </c>
      <c r="K921">
        <f>IF(MIN(LCOH!$C$18,J921)&gt;=$P$48*LCOH!$C$18, MIN(LCOH!$C$18,J921),0)</f>
        <v>1211.1905111845381</v>
      </c>
      <c r="L921">
        <f t="shared" si="29"/>
        <v>0</v>
      </c>
      <c r="M921">
        <f>K921/LCOH!$C$18</f>
        <v>0.80746034078969209</v>
      </c>
      <c r="N921">
        <f>K921/LCOH!$C$34</f>
        <v>23.337004069066246</v>
      </c>
    </row>
    <row r="922" spans="1:14" x14ac:dyDescent="0.35">
      <c r="A922">
        <f>'Profilo fotovoltaico'!B924*LCOH!$C$20</f>
        <v>213</v>
      </c>
      <c r="B922">
        <f>'Profilo eolico'!B924*LCOH!$C$21</f>
        <v>209.60000000000002</v>
      </c>
      <c r="C922">
        <f>$P$35*'Profilo fotovoltaico'!B924</f>
        <v>1566.5323959634998</v>
      </c>
      <c r="D922">
        <f>$Q$37*'Profilo eolico'!B924</f>
        <v>1222.9394738898013</v>
      </c>
      <c r="E922">
        <f>$P$39*'Profilo fotovoltaico'!B924+'Approvvigionamento energia'!$Q$39*'Profilo eolico'!B924</f>
        <v>1308.8377044082258</v>
      </c>
      <c r="F922">
        <f>$P$41*'Profilo fotovoltaico'!B924+'Approvvigionamento energia'!$Q$41*'Profilo eolico'!B924</f>
        <v>1394.7359349266505</v>
      </c>
      <c r="G922">
        <f>$P$43*'Profilo fotovoltaico'!B924+'Approvvigionamento energia'!$Q$43*'Profilo eolico'!B924</f>
        <v>1480.6341654450753</v>
      </c>
      <c r="H922">
        <f t="shared" si="28"/>
        <v>1138.4335154826958</v>
      </c>
      <c r="I922">
        <f>IF(LCOH!$C$28=Menu!$A$1,'Approvvigionamento energia'!C922,0)+IF(LCOH!$C$28=Menu!$A$2,'Approvvigionamento energia'!D922,0)+IF(LCOH!$C$28=Menu!$A$3,'Approvvigionamento energia'!E922,0)+IF(LCOH!$C$28=Menu!$A$4,'Approvvigionamento energia'!F922,0)+IF(LCOH!$C$28=Menu!$A$5,'Approvvigionamento energia'!G922,0)+IF(LCOH!$C$28=Menu!$A$6,'Approvvigionamento energia'!H922,0)</f>
        <v>1394.7359349266505</v>
      </c>
      <c r="J922">
        <f>'Approvvigionamento energia'!A922+'Approvvigionamento energia'!B922+'Approvvigionamento energia'!I922</f>
        <v>1817.3359349266507</v>
      </c>
      <c r="K922">
        <f>IF(MIN(LCOH!$C$18,J922)&gt;=$P$48*LCOH!$C$18, MIN(LCOH!$C$18,J922),0)</f>
        <v>1500</v>
      </c>
      <c r="L922">
        <f t="shared" si="29"/>
        <v>317.33593492665068</v>
      </c>
      <c r="M922">
        <f>K922/LCOH!$C$18</f>
        <v>1</v>
      </c>
      <c r="N922">
        <f>K922/LCOH!$C$34</f>
        <v>28.901734104046245</v>
      </c>
    </row>
    <row r="923" spans="1:14" x14ac:dyDescent="0.35">
      <c r="A923">
        <f>'Profilo fotovoltaico'!B925*LCOH!$C$20</f>
        <v>326</v>
      </c>
      <c r="B923">
        <f>'Profilo eolico'!B925*LCOH!$C$21</f>
        <v>236.9</v>
      </c>
      <c r="C923">
        <f>$P$35*'Profilo fotovoltaico'!B925</f>
        <v>2397.6035731647935</v>
      </c>
      <c r="D923">
        <f>$Q$37*'Profilo eolico'!B925</f>
        <v>1382.2250065099902</v>
      </c>
      <c r="E923">
        <f>$P$39*'Profilo fotovoltaico'!B925+'Approvvigionamento energia'!$Q$39*'Profilo eolico'!B925</f>
        <v>1636.0696481736909</v>
      </c>
      <c r="F923">
        <f>$P$41*'Profilo fotovoltaico'!B925+'Approvvigionamento energia'!$Q$41*'Profilo eolico'!B925</f>
        <v>1889.9142898373918</v>
      </c>
      <c r="G923">
        <f>$P$43*'Profilo fotovoltaico'!B925+'Approvvigionamento energia'!$Q$43*'Profilo eolico'!B925</f>
        <v>2143.7589315010928</v>
      </c>
      <c r="H923">
        <f t="shared" si="28"/>
        <v>1138.4335154826958</v>
      </c>
      <c r="I923">
        <f>IF(LCOH!$C$28=Menu!$A$1,'Approvvigionamento energia'!C923,0)+IF(LCOH!$C$28=Menu!$A$2,'Approvvigionamento energia'!D923,0)+IF(LCOH!$C$28=Menu!$A$3,'Approvvigionamento energia'!E923,0)+IF(LCOH!$C$28=Menu!$A$4,'Approvvigionamento energia'!F923,0)+IF(LCOH!$C$28=Menu!$A$5,'Approvvigionamento energia'!G923,0)+IF(LCOH!$C$28=Menu!$A$6,'Approvvigionamento energia'!H923,0)</f>
        <v>1889.9142898373918</v>
      </c>
      <c r="J923">
        <f>'Approvvigionamento energia'!A923+'Approvvigionamento energia'!B923+'Approvvigionamento energia'!I923</f>
        <v>2452.8142898373917</v>
      </c>
      <c r="K923">
        <f>IF(MIN(LCOH!$C$18,J923)&gt;=$P$48*LCOH!$C$18, MIN(LCOH!$C$18,J923),0)</f>
        <v>1500</v>
      </c>
      <c r="L923">
        <f t="shared" si="29"/>
        <v>952.8142898373917</v>
      </c>
      <c r="M923">
        <f>K923/LCOH!$C$18</f>
        <v>1</v>
      </c>
      <c r="N923">
        <f>K923/LCOH!$C$34</f>
        <v>28.901734104046245</v>
      </c>
    </row>
    <row r="924" spans="1:14" x14ac:dyDescent="0.35">
      <c r="A924">
        <f>'Profilo fotovoltaico'!B926*LCOH!$C$20</f>
        <v>402</v>
      </c>
      <c r="B924">
        <f>'Profilo eolico'!B926*LCOH!$C$21</f>
        <v>262.60000000000002</v>
      </c>
      <c r="C924">
        <f>$P$35*'Profilo fotovoltaico'!B926</f>
        <v>2956.5540994240705</v>
      </c>
      <c r="D924">
        <f>$Q$37*'Profilo eolico'!B926</f>
        <v>1532.1751232989591</v>
      </c>
      <c r="E924">
        <f>$P$39*'Profilo fotovoltaico'!B926+'Approvvigionamento energia'!$Q$39*'Profilo eolico'!B926</f>
        <v>1888.269867330237</v>
      </c>
      <c r="F924">
        <f>$P$41*'Profilo fotovoltaico'!B926+'Approvvigionamento energia'!$Q$41*'Profilo eolico'!B926</f>
        <v>2244.364611361515</v>
      </c>
      <c r="G924">
        <f>$P$43*'Profilo fotovoltaico'!B926+'Approvvigionamento energia'!$Q$43*'Profilo eolico'!B926</f>
        <v>2600.4593553927925</v>
      </c>
      <c r="H924">
        <f t="shared" si="28"/>
        <v>1138.4335154826958</v>
      </c>
      <c r="I924">
        <f>IF(LCOH!$C$28=Menu!$A$1,'Approvvigionamento energia'!C924,0)+IF(LCOH!$C$28=Menu!$A$2,'Approvvigionamento energia'!D924,0)+IF(LCOH!$C$28=Menu!$A$3,'Approvvigionamento energia'!E924,0)+IF(LCOH!$C$28=Menu!$A$4,'Approvvigionamento energia'!F924,0)+IF(LCOH!$C$28=Menu!$A$5,'Approvvigionamento energia'!G924,0)+IF(LCOH!$C$28=Menu!$A$6,'Approvvigionamento energia'!H924,0)</f>
        <v>2244.364611361515</v>
      </c>
      <c r="J924">
        <f>'Approvvigionamento energia'!A924+'Approvvigionamento energia'!B924+'Approvvigionamento energia'!I924</f>
        <v>2908.9646113615149</v>
      </c>
      <c r="K924">
        <f>IF(MIN(LCOH!$C$18,J924)&gt;=$P$48*LCOH!$C$18, MIN(LCOH!$C$18,J924),0)</f>
        <v>1500</v>
      </c>
      <c r="L924">
        <f t="shared" si="29"/>
        <v>1408.9646113615149</v>
      </c>
      <c r="M924">
        <f>K924/LCOH!$C$18</f>
        <v>1</v>
      </c>
      <c r="N924">
        <f>K924/LCOH!$C$34</f>
        <v>28.901734104046245</v>
      </c>
    </row>
    <row r="925" spans="1:14" x14ac:dyDescent="0.35">
      <c r="A925">
        <f>'Profilo fotovoltaico'!B927*LCOH!$C$20</f>
        <v>434</v>
      </c>
      <c r="B925">
        <f>'Profilo eolico'!B927*LCOH!$C$21</f>
        <v>279.5</v>
      </c>
      <c r="C925">
        <f>$P$35*'Profilo fotovoltaico'!B927</f>
        <v>3191.9016894279762</v>
      </c>
      <c r="D925">
        <f>$Q$37*'Profilo eolico'!B927</f>
        <v>1630.7804530162191</v>
      </c>
      <c r="E925">
        <f>$P$39*'Profilo fotovoltaico'!B927+'Approvvigionamento energia'!$Q$39*'Profilo eolico'!B927</f>
        <v>2021.0607621191584</v>
      </c>
      <c r="F925">
        <f>$P$41*'Profilo fotovoltaico'!B927+'Approvvigionamento energia'!$Q$41*'Profilo eolico'!B927</f>
        <v>2411.3410712220975</v>
      </c>
      <c r="G925">
        <f>$P$43*'Profilo fotovoltaico'!B927+'Approvvigionamento energia'!$Q$43*'Profilo eolico'!B927</f>
        <v>2801.6213803250371</v>
      </c>
      <c r="H925">
        <f t="shared" si="28"/>
        <v>1138.4335154826958</v>
      </c>
      <c r="I925">
        <f>IF(LCOH!$C$28=Menu!$A$1,'Approvvigionamento energia'!C925,0)+IF(LCOH!$C$28=Menu!$A$2,'Approvvigionamento energia'!D925,0)+IF(LCOH!$C$28=Menu!$A$3,'Approvvigionamento energia'!E925,0)+IF(LCOH!$C$28=Menu!$A$4,'Approvvigionamento energia'!F925,0)+IF(LCOH!$C$28=Menu!$A$5,'Approvvigionamento energia'!G925,0)+IF(LCOH!$C$28=Menu!$A$6,'Approvvigionamento energia'!H925,0)</f>
        <v>2411.3410712220975</v>
      </c>
      <c r="J925">
        <f>'Approvvigionamento energia'!A925+'Approvvigionamento energia'!B925+'Approvvigionamento energia'!I925</f>
        <v>3124.8410712220975</v>
      </c>
      <c r="K925">
        <f>IF(MIN(LCOH!$C$18,J925)&gt;=$P$48*LCOH!$C$18, MIN(LCOH!$C$18,J925),0)</f>
        <v>1500</v>
      </c>
      <c r="L925">
        <f t="shared" si="29"/>
        <v>1624.8410712220975</v>
      </c>
      <c r="M925">
        <f>K925/LCOH!$C$18</f>
        <v>1</v>
      </c>
      <c r="N925">
        <f>K925/LCOH!$C$34</f>
        <v>28.901734104046245</v>
      </c>
    </row>
    <row r="926" spans="1:14" x14ac:dyDescent="0.35">
      <c r="A926">
        <f>'Profilo fotovoltaico'!B928*LCOH!$C$20</f>
        <v>409</v>
      </c>
      <c r="B926">
        <f>'Profilo eolico'!B928*LCOH!$C$21</f>
        <v>290.10000000000002</v>
      </c>
      <c r="C926">
        <f>$P$35*'Profilo fotovoltaico'!B928</f>
        <v>3008.0363847374242</v>
      </c>
      <c r="D926">
        <f>$Q$37*'Profilo eolico'!B928</f>
        <v>1692.6275828980506</v>
      </c>
      <c r="E926">
        <f>$P$39*'Profilo fotovoltaico'!B928+'Approvvigionamento energia'!$Q$39*'Profilo eolico'!B928</f>
        <v>2021.4797833578941</v>
      </c>
      <c r="F926">
        <f>$P$41*'Profilo fotovoltaico'!B928+'Approvvigionamento energia'!$Q$41*'Profilo eolico'!B928</f>
        <v>2350.3319838177376</v>
      </c>
      <c r="G926">
        <f>$P$43*'Profilo fotovoltaico'!B928+'Approvvigionamento energia'!$Q$43*'Profilo eolico'!B928</f>
        <v>2679.1841842775812</v>
      </c>
      <c r="H926">
        <f t="shared" si="28"/>
        <v>1138.4335154826958</v>
      </c>
      <c r="I926">
        <f>IF(LCOH!$C$28=Menu!$A$1,'Approvvigionamento energia'!C926,0)+IF(LCOH!$C$28=Menu!$A$2,'Approvvigionamento energia'!D926,0)+IF(LCOH!$C$28=Menu!$A$3,'Approvvigionamento energia'!E926,0)+IF(LCOH!$C$28=Menu!$A$4,'Approvvigionamento energia'!F926,0)+IF(LCOH!$C$28=Menu!$A$5,'Approvvigionamento energia'!G926,0)+IF(LCOH!$C$28=Menu!$A$6,'Approvvigionamento energia'!H926,0)</f>
        <v>2350.3319838177376</v>
      </c>
      <c r="J926">
        <f>'Approvvigionamento energia'!A926+'Approvvigionamento energia'!B926+'Approvvigionamento energia'!I926</f>
        <v>3049.4319838177375</v>
      </c>
      <c r="K926">
        <f>IF(MIN(LCOH!$C$18,J926)&gt;=$P$48*LCOH!$C$18, MIN(LCOH!$C$18,J926),0)</f>
        <v>1500</v>
      </c>
      <c r="L926">
        <f t="shared" si="29"/>
        <v>1549.4319838177375</v>
      </c>
      <c r="M926">
        <f>K926/LCOH!$C$18</f>
        <v>1</v>
      </c>
      <c r="N926">
        <f>K926/LCOH!$C$34</f>
        <v>28.901734104046245</v>
      </c>
    </row>
    <row r="927" spans="1:14" x14ac:dyDescent="0.35">
      <c r="A927">
        <f>'Profilo fotovoltaico'!B929*LCOH!$C$20</f>
        <v>320</v>
      </c>
      <c r="B927">
        <f>'Profilo eolico'!B929*LCOH!$C$21</f>
        <v>299.09999999999997</v>
      </c>
      <c r="C927">
        <f>$P$35*'Profilo fotovoltaico'!B929</f>
        <v>2353.4759000390609</v>
      </c>
      <c r="D927">
        <f>$Q$37*'Profilo eolico'!B929</f>
        <v>1745.1392969486619</v>
      </c>
      <c r="E927">
        <f>$P$39*'Profilo fotovoltaico'!B929+'Approvvigionamento energia'!$Q$39*'Profilo eolico'!B929</f>
        <v>1897.2234477212614</v>
      </c>
      <c r="F927">
        <f>$P$41*'Profilo fotovoltaico'!B929+'Approvvigionamento energia'!$Q$41*'Profilo eolico'!B929</f>
        <v>2049.3075984938614</v>
      </c>
      <c r="G927">
        <f>$P$43*'Profilo fotovoltaico'!B929+'Approvvigionamento energia'!$Q$43*'Profilo eolico'!B929</f>
        <v>2201.3917492664614</v>
      </c>
      <c r="H927">
        <f t="shared" si="28"/>
        <v>1138.4335154826958</v>
      </c>
      <c r="I927">
        <f>IF(LCOH!$C$28=Menu!$A$1,'Approvvigionamento energia'!C927,0)+IF(LCOH!$C$28=Menu!$A$2,'Approvvigionamento energia'!D927,0)+IF(LCOH!$C$28=Menu!$A$3,'Approvvigionamento energia'!E927,0)+IF(LCOH!$C$28=Menu!$A$4,'Approvvigionamento energia'!F927,0)+IF(LCOH!$C$28=Menu!$A$5,'Approvvigionamento energia'!G927,0)+IF(LCOH!$C$28=Menu!$A$6,'Approvvigionamento energia'!H927,0)</f>
        <v>2049.3075984938614</v>
      </c>
      <c r="J927">
        <f>'Approvvigionamento energia'!A927+'Approvvigionamento energia'!B927+'Approvvigionamento energia'!I927</f>
        <v>2668.4075984938613</v>
      </c>
      <c r="K927">
        <f>IF(MIN(LCOH!$C$18,J927)&gt;=$P$48*LCOH!$C$18, MIN(LCOH!$C$18,J927),0)</f>
        <v>1500</v>
      </c>
      <c r="L927">
        <f t="shared" si="29"/>
        <v>1168.4075984938613</v>
      </c>
      <c r="M927">
        <f>K927/LCOH!$C$18</f>
        <v>1</v>
      </c>
      <c r="N927">
        <f>K927/LCOH!$C$34</f>
        <v>28.901734104046245</v>
      </c>
    </row>
    <row r="928" spans="1:14" x14ac:dyDescent="0.35">
      <c r="A928">
        <f>'Profilo fotovoltaico'!B930*LCOH!$C$20</f>
        <v>194</v>
      </c>
      <c r="B928">
        <f>'Profilo eolico'!B930*LCOH!$C$21</f>
        <v>291</v>
      </c>
      <c r="C928">
        <f>$P$35*'Profilo fotovoltaico'!B930</f>
        <v>1426.7947643986806</v>
      </c>
      <c r="D928">
        <f>$Q$37*'Profilo eolico'!B930</f>
        <v>1697.8787543031115</v>
      </c>
      <c r="E928">
        <f>$P$39*'Profilo fotovoltaico'!B930+'Approvvigionamento energia'!$Q$39*'Profilo eolico'!B930</f>
        <v>1630.1077568270036</v>
      </c>
      <c r="F928">
        <f>$P$41*'Profilo fotovoltaico'!B930+'Approvvigionamento energia'!$Q$41*'Profilo eolico'!B930</f>
        <v>1562.336759350896</v>
      </c>
      <c r="G928">
        <f>$P$43*'Profilo fotovoltaico'!B930+'Approvvigionamento energia'!$Q$43*'Profilo eolico'!B930</f>
        <v>1494.5657618747884</v>
      </c>
      <c r="H928">
        <f t="shared" si="28"/>
        <v>1138.4335154826958</v>
      </c>
      <c r="I928">
        <f>IF(LCOH!$C$28=Menu!$A$1,'Approvvigionamento energia'!C928,0)+IF(LCOH!$C$28=Menu!$A$2,'Approvvigionamento energia'!D928,0)+IF(LCOH!$C$28=Menu!$A$3,'Approvvigionamento energia'!E928,0)+IF(LCOH!$C$28=Menu!$A$4,'Approvvigionamento energia'!F928,0)+IF(LCOH!$C$28=Menu!$A$5,'Approvvigionamento energia'!G928,0)+IF(LCOH!$C$28=Menu!$A$6,'Approvvigionamento energia'!H928,0)</f>
        <v>1562.336759350896</v>
      </c>
      <c r="J928">
        <f>'Approvvigionamento energia'!A928+'Approvvigionamento energia'!B928+'Approvvigionamento energia'!I928</f>
        <v>2047.336759350896</v>
      </c>
      <c r="K928">
        <f>IF(MIN(LCOH!$C$18,J928)&gt;=$P$48*LCOH!$C$18, MIN(LCOH!$C$18,J928),0)</f>
        <v>1500</v>
      </c>
      <c r="L928">
        <f t="shared" si="29"/>
        <v>547.33675935089605</v>
      </c>
      <c r="M928">
        <f>K928/LCOH!$C$18</f>
        <v>1</v>
      </c>
      <c r="N928">
        <f>K928/LCOH!$C$34</f>
        <v>28.901734104046245</v>
      </c>
    </row>
    <row r="929" spans="1:14" x14ac:dyDescent="0.35">
      <c r="A929">
        <f>'Profilo fotovoltaico'!B931*LCOH!$C$20</f>
        <v>55</v>
      </c>
      <c r="B929">
        <f>'Profilo eolico'!B931*LCOH!$C$21</f>
        <v>252</v>
      </c>
      <c r="C929">
        <f>$P$35*'Profilo fotovoltaico'!B931</f>
        <v>404.5036703192136</v>
      </c>
      <c r="D929">
        <f>$Q$37*'Profilo eolico'!B931</f>
        <v>1470.3279934171276</v>
      </c>
      <c r="E929">
        <f>$P$39*'Profilo fotovoltaico'!B931+'Approvvigionamento energia'!$Q$39*'Profilo eolico'!B931</f>
        <v>1203.871912642649</v>
      </c>
      <c r="F929">
        <f>$P$41*'Profilo fotovoltaico'!B931+'Approvvigionamento energia'!$Q$41*'Profilo eolico'!B931</f>
        <v>937.41583186817059</v>
      </c>
      <c r="G929">
        <f>$P$43*'Profilo fotovoltaico'!B931+'Approvvigionamento energia'!$Q$43*'Profilo eolico'!B931</f>
        <v>670.95975109369215</v>
      </c>
      <c r="H929">
        <f t="shared" si="28"/>
        <v>1138.4335154826958</v>
      </c>
      <c r="I929">
        <f>IF(LCOH!$C$28=Menu!$A$1,'Approvvigionamento energia'!C929,0)+IF(LCOH!$C$28=Menu!$A$2,'Approvvigionamento energia'!D929,0)+IF(LCOH!$C$28=Menu!$A$3,'Approvvigionamento energia'!E929,0)+IF(LCOH!$C$28=Menu!$A$4,'Approvvigionamento energia'!F929,0)+IF(LCOH!$C$28=Menu!$A$5,'Approvvigionamento energia'!G929,0)+IF(LCOH!$C$28=Menu!$A$6,'Approvvigionamento energia'!H929,0)</f>
        <v>937.41583186817059</v>
      </c>
      <c r="J929">
        <f>'Approvvigionamento energia'!A929+'Approvvigionamento energia'!B929+'Approvvigionamento energia'!I929</f>
        <v>1244.4158318681707</v>
      </c>
      <c r="K929">
        <f>IF(MIN(LCOH!$C$18,J929)&gt;=$P$48*LCOH!$C$18, MIN(LCOH!$C$18,J929),0)</f>
        <v>1244.4158318681707</v>
      </c>
      <c r="L929">
        <f t="shared" si="29"/>
        <v>0</v>
      </c>
      <c r="M929">
        <f>K929/LCOH!$C$18</f>
        <v>0.82961055457878041</v>
      </c>
      <c r="N929">
        <f>K929/LCOH!$C$34</f>
        <v>23.977183658346256</v>
      </c>
    </row>
    <row r="930" spans="1:14" x14ac:dyDescent="0.35">
      <c r="A930">
        <f>'Profilo fotovoltaico'!B932*LCOH!$C$20</f>
        <v>1</v>
      </c>
      <c r="B930">
        <f>'Profilo eolico'!B932*LCOH!$C$21</f>
        <v>237.6</v>
      </c>
      <c r="C930">
        <f>$P$35*'Profilo fotovoltaico'!B932</f>
        <v>7.3546121876220649</v>
      </c>
      <c r="D930">
        <f>$Q$37*'Profilo eolico'!B932</f>
        <v>1386.3092509361488</v>
      </c>
      <c r="E930">
        <f>$P$39*'Profilo fotovoltaico'!B932+'Approvvigionamento energia'!$Q$39*'Profilo eolico'!B932</f>
        <v>1041.5705912490173</v>
      </c>
      <c r="F930">
        <f>$P$41*'Profilo fotovoltaico'!B932+'Approvvigionamento energia'!$Q$41*'Profilo eolico'!B932</f>
        <v>696.83193156188543</v>
      </c>
      <c r="G930">
        <f>$P$43*'Profilo fotovoltaico'!B932+'Approvvigionamento energia'!$Q$43*'Profilo eolico'!B932</f>
        <v>352.09327187475378</v>
      </c>
      <c r="H930">
        <f t="shared" si="28"/>
        <v>1138.4335154826958</v>
      </c>
      <c r="I930">
        <f>IF(LCOH!$C$28=Menu!$A$1,'Approvvigionamento energia'!C930,0)+IF(LCOH!$C$28=Menu!$A$2,'Approvvigionamento energia'!D930,0)+IF(LCOH!$C$28=Menu!$A$3,'Approvvigionamento energia'!E930,0)+IF(LCOH!$C$28=Menu!$A$4,'Approvvigionamento energia'!F930,0)+IF(LCOH!$C$28=Menu!$A$5,'Approvvigionamento energia'!G930,0)+IF(LCOH!$C$28=Menu!$A$6,'Approvvigionamento energia'!H930,0)</f>
        <v>696.83193156188543</v>
      </c>
      <c r="J930">
        <f>'Approvvigionamento energia'!A930+'Approvvigionamento energia'!B930+'Approvvigionamento energia'!I930</f>
        <v>935.43193156188545</v>
      </c>
      <c r="K930">
        <f>IF(MIN(LCOH!$C$18,J930)&gt;=$P$48*LCOH!$C$18, MIN(LCOH!$C$18,J930),0)</f>
        <v>935.43193156188545</v>
      </c>
      <c r="L930">
        <f t="shared" si="29"/>
        <v>0</v>
      </c>
      <c r="M930">
        <f>K930/LCOH!$C$18</f>
        <v>0.62362128770792358</v>
      </c>
      <c r="N930">
        <f>K930/LCOH!$C$34</f>
        <v>18.023736638957331</v>
      </c>
    </row>
    <row r="931" spans="1:14" x14ac:dyDescent="0.35">
      <c r="A931">
        <f>'Profilo fotovoltaico'!B933*LCOH!$C$20</f>
        <v>0</v>
      </c>
      <c r="B931">
        <f>'Profilo eolico'!B933*LCOH!$C$21</f>
        <v>243.4</v>
      </c>
      <c r="C931">
        <f>$P$35*'Profilo fotovoltaico'!B933</f>
        <v>0</v>
      </c>
      <c r="D931">
        <f>$Q$37*'Profilo eolico'!B933</f>
        <v>1420.1501333243209</v>
      </c>
      <c r="E931">
        <f>$P$39*'Profilo fotovoltaico'!B933+'Approvvigionamento energia'!$Q$39*'Profilo eolico'!B933</f>
        <v>1065.1125999932406</v>
      </c>
      <c r="F931">
        <f>$P$41*'Profilo fotovoltaico'!B933+'Approvvigionamento energia'!$Q$41*'Profilo eolico'!B933</f>
        <v>710.07506666216045</v>
      </c>
      <c r="G931">
        <f>$P$43*'Profilo fotovoltaico'!B933+'Approvvigionamento energia'!$Q$43*'Profilo eolico'!B933</f>
        <v>355.03753333108023</v>
      </c>
      <c r="H931">
        <f t="shared" si="28"/>
        <v>1138.4335154826958</v>
      </c>
      <c r="I931">
        <f>IF(LCOH!$C$28=Menu!$A$1,'Approvvigionamento energia'!C931,0)+IF(LCOH!$C$28=Menu!$A$2,'Approvvigionamento energia'!D931,0)+IF(LCOH!$C$28=Menu!$A$3,'Approvvigionamento energia'!E931,0)+IF(LCOH!$C$28=Menu!$A$4,'Approvvigionamento energia'!F931,0)+IF(LCOH!$C$28=Menu!$A$5,'Approvvigionamento energia'!G931,0)+IF(LCOH!$C$28=Menu!$A$6,'Approvvigionamento energia'!H931,0)</f>
        <v>710.07506666216045</v>
      </c>
      <c r="J931">
        <f>'Approvvigionamento energia'!A931+'Approvvigionamento energia'!B931+'Approvvigionamento energia'!I931</f>
        <v>953.47506666216043</v>
      </c>
      <c r="K931">
        <f>IF(MIN(LCOH!$C$18,J931)&gt;=$P$48*LCOH!$C$18, MIN(LCOH!$C$18,J931),0)</f>
        <v>953.47506666216043</v>
      </c>
      <c r="L931">
        <f t="shared" si="29"/>
        <v>0</v>
      </c>
      <c r="M931">
        <f>K931/LCOH!$C$18</f>
        <v>0.63565004444144024</v>
      </c>
      <c r="N931">
        <f>K931/LCOH!$C$34</f>
        <v>18.371388567671683</v>
      </c>
    </row>
    <row r="932" spans="1:14" x14ac:dyDescent="0.35">
      <c r="A932">
        <f>'Profilo fotovoltaico'!B934*LCOH!$C$20</f>
        <v>0</v>
      </c>
      <c r="B932">
        <f>'Profilo eolico'!B934*LCOH!$C$21</f>
        <v>267.5</v>
      </c>
      <c r="C932">
        <f>$P$35*'Profilo fotovoltaico'!B934</f>
        <v>0</v>
      </c>
      <c r="D932">
        <f>$Q$37*'Profilo eolico'!B934</f>
        <v>1560.7648342820701</v>
      </c>
      <c r="E932">
        <f>$P$39*'Profilo fotovoltaico'!B934+'Approvvigionamento energia'!$Q$39*'Profilo eolico'!B934</f>
        <v>1170.5736257115525</v>
      </c>
      <c r="F932">
        <f>$P$41*'Profilo fotovoltaico'!B934+'Approvvigionamento energia'!$Q$41*'Profilo eolico'!B934</f>
        <v>780.38241714103503</v>
      </c>
      <c r="G932">
        <f>$P$43*'Profilo fotovoltaico'!B934+'Approvvigionamento energia'!$Q$43*'Profilo eolico'!B934</f>
        <v>390.19120857051752</v>
      </c>
      <c r="H932">
        <f t="shared" si="28"/>
        <v>1138.4335154826958</v>
      </c>
      <c r="I932">
        <f>IF(LCOH!$C$28=Menu!$A$1,'Approvvigionamento energia'!C932,0)+IF(LCOH!$C$28=Menu!$A$2,'Approvvigionamento energia'!D932,0)+IF(LCOH!$C$28=Menu!$A$3,'Approvvigionamento energia'!E932,0)+IF(LCOH!$C$28=Menu!$A$4,'Approvvigionamento energia'!F932,0)+IF(LCOH!$C$28=Menu!$A$5,'Approvvigionamento energia'!G932,0)+IF(LCOH!$C$28=Menu!$A$6,'Approvvigionamento energia'!H932,0)</f>
        <v>780.38241714103503</v>
      </c>
      <c r="J932">
        <f>'Approvvigionamento energia'!A932+'Approvvigionamento energia'!B932+'Approvvigionamento energia'!I932</f>
        <v>1047.8824171410351</v>
      </c>
      <c r="K932">
        <f>IF(MIN(LCOH!$C$18,J932)&gt;=$P$48*LCOH!$C$18, MIN(LCOH!$C$18,J932),0)</f>
        <v>1047.8824171410351</v>
      </c>
      <c r="L932">
        <f t="shared" si="29"/>
        <v>0</v>
      </c>
      <c r="M932">
        <f>K932/LCOH!$C$18</f>
        <v>0.69858827809402346</v>
      </c>
      <c r="N932">
        <f>K932/LCOH!$C$34</f>
        <v>20.19041266167698</v>
      </c>
    </row>
    <row r="933" spans="1:14" x14ac:dyDescent="0.35">
      <c r="A933">
        <f>'Profilo fotovoltaico'!B935*LCOH!$C$20</f>
        <v>0</v>
      </c>
      <c r="B933">
        <f>'Profilo eolico'!B935*LCOH!$C$21</f>
        <v>283.60000000000002</v>
      </c>
      <c r="C933">
        <f>$P$35*'Profilo fotovoltaico'!B935</f>
        <v>0</v>
      </c>
      <c r="D933">
        <f>$Q$37*'Profilo eolico'!B935</f>
        <v>1654.7024560837199</v>
      </c>
      <c r="E933">
        <f>$P$39*'Profilo fotovoltaico'!B935+'Approvvigionamento energia'!$Q$39*'Profilo eolico'!B935</f>
        <v>1241.0268420627899</v>
      </c>
      <c r="F933">
        <f>$P$41*'Profilo fotovoltaico'!B935+'Approvvigionamento energia'!$Q$41*'Profilo eolico'!B935</f>
        <v>827.35122804185994</v>
      </c>
      <c r="G933">
        <f>$P$43*'Profilo fotovoltaico'!B935+'Approvvigionamento energia'!$Q$43*'Profilo eolico'!B935</f>
        <v>413.67561402092997</v>
      </c>
      <c r="H933">
        <f t="shared" si="28"/>
        <v>1138.4335154826958</v>
      </c>
      <c r="I933">
        <f>IF(LCOH!$C$28=Menu!$A$1,'Approvvigionamento energia'!C933,0)+IF(LCOH!$C$28=Menu!$A$2,'Approvvigionamento energia'!D933,0)+IF(LCOH!$C$28=Menu!$A$3,'Approvvigionamento energia'!E933,0)+IF(LCOH!$C$28=Menu!$A$4,'Approvvigionamento energia'!F933,0)+IF(LCOH!$C$28=Menu!$A$5,'Approvvigionamento energia'!G933,0)+IF(LCOH!$C$28=Menu!$A$6,'Approvvigionamento energia'!H933,0)</f>
        <v>827.35122804185994</v>
      </c>
      <c r="J933">
        <f>'Approvvigionamento energia'!A933+'Approvvigionamento energia'!B933+'Approvvigionamento energia'!I933</f>
        <v>1110.9512280418598</v>
      </c>
      <c r="K933">
        <f>IF(MIN(LCOH!$C$18,J933)&gt;=$P$48*LCOH!$C$18, MIN(LCOH!$C$18,J933),0)</f>
        <v>1110.9512280418598</v>
      </c>
      <c r="L933">
        <f t="shared" si="29"/>
        <v>0</v>
      </c>
      <c r="M933">
        <f>K933/LCOH!$C$18</f>
        <v>0.74063415202790661</v>
      </c>
      <c r="N933">
        <f>K933/LCOH!$C$34</f>
        <v>21.405611330286316</v>
      </c>
    </row>
    <row r="934" spans="1:14" x14ac:dyDescent="0.35">
      <c r="A934">
        <f>'Profilo fotovoltaico'!B936*LCOH!$C$20</f>
        <v>0</v>
      </c>
      <c r="B934">
        <f>'Profilo eolico'!B936*LCOH!$C$21</f>
        <v>286.89999999999998</v>
      </c>
      <c r="C934">
        <f>$P$35*'Profilo fotovoltaico'!B936</f>
        <v>0</v>
      </c>
      <c r="D934">
        <f>$Q$37*'Profilo eolico'!B936</f>
        <v>1673.9567512356107</v>
      </c>
      <c r="E934">
        <f>$P$39*'Profilo fotovoltaico'!B936+'Approvvigionamento energia'!$Q$39*'Profilo eolico'!B936</f>
        <v>1255.467563426708</v>
      </c>
      <c r="F934">
        <f>$P$41*'Profilo fotovoltaico'!B936+'Approvvigionamento energia'!$Q$41*'Profilo eolico'!B936</f>
        <v>836.97837561780534</v>
      </c>
      <c r="G934">
        <f>$P$43*'Profilo fotovoltaico'!B936+'Approvvigionamento energia'!$Q$43*'Profilo eolico'!B936</f>
        <v>418.48918780890267</v>
      </c>
      <c r="H934">
        <f t="shared" si="28"/>
        <v>1138.4335154826958</v>
      </c>
      <c r="I934">
        <f>IF(LCOH!$C$28=Menu!$A$1,'Approvvigionamento energia'!C934,0)+IF(LCOH!$C$28=Menu!$A$2,'Approvvigionamento energia'!D934,0)+IF(LCOH!$C$28=Menu!$A$3,'Approvvigionamento energia'!E934,0)+IF(LCOH!$C$28=Menu!$A$4,'Approvvigionamento energia'!F934,0)+IF(LCOH!$C$28=Menu!$A$5,'Approvvigionamento energia'!G934,0)+IF(LCOH!$C$28=Menu!$A$6,'Approvvigionamento energia'!H934,0)</f>
        <v>836.97837561780534</v>
      </c>
      <c r="J934">
        <f>'Approvvigionamento energia'!A934+'Approvvigionamento energia'!B934+'Approvvigionamento energia'!I934</f>
        <v>1123.8783756178054</v>
      </c>
      <c r="K934">
        <f>IF(MIN(LCOH!$C$18,J934)&gt;=$P$48*LCOH!$C$18, MIN(LCOH!$C$18,J934),0)</f>
        <v>1123.8783756178054</v>
      </c>
      <c r="L934">
        <f t="shared" si="29"/>
        <v>0</v>
      </c>
      <c r="M934">
        <f>K934/LCOH!$C$18</f>
        <v>0.74925225041187027</v>
      </c>
      <c r="N934">
        <f>K934/LCOH!$C$34</f>
        <v>21.654689318262147</v>
      </c>
    </row>
    <row r="935" spans="1:14" x14ac:dyDescent="0.35">
      <c r="A935">
        <f>'Profilo fotovoltaico'!B937*LCOH!$C$20</f>
        <v>0</v>
      </c>
      <c r="B935">
        <f>'Profilo eolico'!B937*LCOH!$C$21</f>
        <v>294.89999999999998</v>
      </c>
      <c r="C935">
        <f>$P$35*'Profilo fotovoltaico'!B937</f>
        <v>0</v>
      </c>
      <c r="D935">
        <f>$Q$37*'Profilo eolico'!B937</f>
        <v>1720.63383039171</v>
      </c>
      <c r="E935">
        <f>$P$39*'Profilo fotovoltaico'!B937+'Approvvigionamento energia'!$Q$39*'Profilo eolico'!B937</f>
        <v>1290.4753727937823</v>
      </c>
      <c r="F935">
        <f>$P$41*'Profilo fotovoltaico'!B937+'Approvvigionamento energia'!$Q$41*'Profilo eolico'!B937</f>
        <v>860.31691519585502</v>
      </c>
      <c r="G935">
        <f>$P$43*'Profilo fotovoltaico'!B937+'Approvvigionamento energia'!$Q$43*'Profilo eolico'!B937</f>
        <v>430.15845759792751</v>
      </c>
      <c r="H935">
        <f t="shared" si="28"/>
        <v>1138.4335154826958</v>
      </c>
      <c r="I935">
        <f>IF(LCOH!$C$28=Menu!$A$1,'Approvvigionamento energia'!C935,0)+IF(LCOH!$C$28=Menu!$A$2,'Approvvigionamento energia'!D935,0)+IF(LCOH!$C$28=Menu!$A$3,'Approvvigionamento energia'!E935,0)+IF(LCOH!$C$28=Menu!$A$4,'Approvvigionamento energia'!F935,0)+IF(LCOH!$C$28=Menu!$A$5,'Approvvigionamento energia'!G935,0)+IF(LCOH!$C$28=Menu!$A$6,'Approvvigionamento energia'!H935,0)</f>
        <v>860.31691519585502</v>
      </c>
      <c r="J935">
        <f>'Approvvigionamento energia'!A935+'Approvvigionamento energia'!B935+'Approvvigionamento energia'!I935</f>
        <v>1155.2169151958551</v>
      </c>
      <c r="K935">
        <f>IF(MIN(LCOH!$C$18,J935)&gt;=$P$48*LCOH!$C$18, MIN(LCOH!$C$18,J935),0)</f>
        <v>1155.2169151958551</v>
      </c>
      <c r="L935">
        <f t="shared" si="29"/>
        <v>0</v>
      </c>
      <c r="M935">
        <f>K935/LCOH!$C$18</f>
        <v>0.77014461013057012</v>
      </c>
      <c r="N935">
        <f>K935/LCOH!$C$34</f>
        <v>22.258514743658097</v>
      </c>
    </row>
    <row r="936" spans="1:14" x14ac:dyDescent="0.35">
      <c r="A936">
        <f>'Profilo fotovoltaico'!B938*LCOH!$C$20</f>
        <v>0</v>
      </c>
      <c r="B936">
        <f>'Profilo eolico'!B938*LCOH!$C$21</f>
        <v>305.70000000000005</v>
      </c>
      <c r="C936">
        <f>$P$35*'Profilo fotovoltaico'!B938</f>
        <v>0</v>
      </c>
      <c r="D936">
        <f>$Q$37*'Profilo eolico'!B938</f>
        <v>1783.6478872524442</v>
      </c>
      <c r="E936">
        <f>$P$39*'Profilo fotovoltaico'!B938+'Approvvigionamento energia'!$Q$39*'Profilo eolico'!B938</f>
        <v>1337.735915439333</v>
      </c>
      <c r="F936">
        <f>$P$41*'Profilo fotovoltaico'!B938+'Approvvigionamento energia'!$Q$41*'Profilo eolico'!B938</f>
        <v>891.8239436262221</v>
      </c>
      <c r="G936">
        <f>$P$43*'Profilo fotovoltaico'!B938+'Approvvigionamento energia'!$Q$43*'Profilo eolico'!B938</f>
        <v>445.91197181311105</v>
      </c>
      <c r="H936">
        <f t="shared" si="28"/>
        <v>1138.4335154826958</v>
      </c>
      <c r="I936">
        <f>IF(LCOH!$C$28=Menu!$A$1,'Approvvigionamento energia'!C936,0)+IF(LCOH!$C$28=Menu!$A$2,'Approvvigionamento energia'!D936,0)+IF(LCOH!$C$28=Menu!$A$3,'Approvvigionamento energia'!E936,0)+IF(LCOH!$C$28=Menu!$A$4,'Approvvigionamento energia'!F936,0)+IF(LCOH!$C$28=Menu!$A$5,'Approvvigionamento energia'!G936,0)+IF(LCOH!$C$28=Menu!$A$6,'Approvvigionamento energia'!H936,0)</f>
        <v>891.8239436262221</v>
      </c>
      <c r="J936">
        <f>'Approvvigionamento energia'!A936+'Approvvigionamento energia'!B936+'Approvvigionamento energia'!I936</f>
        <v>1197.5239436262223</v>
      </c>
      <c r="K936">
        <f>IF(MIN(LCOH!$C$18,J936)&gt;=$P$48*LCOH!$C$18, MIN(LCOH!$C$18,J936),0)</f>
        <v>1197.5239436262223</v>
      </c>
      <c r="L936">
        <f t="shared" si="29"/>
        <v>0</v>
      </c>
      <c r="M936">
        <f>K936/LCOH!$C$18</f>
        <v>0.79834929575081481</v>
      </c>
      <c r="N936">
        <f>K936/LCOH!$C$34</f>
        <v>23.073679067942628</v>
      </c>
    </row>
    <row r="937" spans="1:14" x14ac:dyDescent="0.35">
      <c r="A937">
        <f>'Profilo fotovoltaico'!B939*LCOH!$C$20</f>
        <v>0</v>
      </c>
      <c r="B937">
        <f>'Profilo eolico'!B939*LCOH!$C$21</f>
        <v>303.89999999999998</v>
      </c>
      <c r="C937">
        <f>$P$35*'Profilo fotovoltaico'!B939</f>
        <v>0</v>
      </c>
      <c r="D937">
        <f>$Q$37*'Profilo eolico'!B939</f>
        <v>1773.1455444423218</v>
      </c>
      <c r="E937">
        <f>$P$39*'Profilo fotovoltaico'!B939+'Approvvigionamento energia'!$Q$39*'Profilo eolico'!B939</f>
        <v>1329.8591583317411</v>
      </c>
      <c r="F937">
        <f>$P$41*'Profilo fotovoltaico'!B939+'Approvvigionamento energia'!$Q$41*'Profilo eolico'!B939</f>
        <v>886.5727722211609</v>
      </c>
      <c r="G937">
        <f>$P$43*'Profilo fotovoltaico'!B939+'Approvvigionamento energia'!$Q$43*'Profilo eolico'!B939</f>
        <v>443.28638611058045</v>
      </c>
      <c r="H937">
        <f t="shared" si="28"/>
        <v>1138.4335154826958</v>
      </c>
      <c r="I937">
        <f>IF(LCOH!$C$28=Menu!$A$1,'Approvvigionamento energia'!C937,0)+IF(LCOH!$C$28=Menu!$A$2,'Approvvigionamento energia'!D937,0)+IF(LCOH!$C$28=Menu!$A$3,'Approvvigionamento energia'!E937,0)+IF(LCOH!$C$28=Menu!$A$4,'Approvvigionamento energia'!F937,0)+IF(LCOH!$C$28=Menu!$A$5,'Approvvigionamento energia'!G937,0)+IF(LCOH!$C$28=Menu!$A$6,'Approvvigionamento energia'!H937,0)</f>
        <v>886.5727722211609</v>
      </c>
      <c r="J937">
        <f>'Approvvigionamento energia'!A937+'Approvvigionamento energia'!B937+'Approvvigionamento energia'!I937</f>
        <v>1190.472772221161</v>
      </c>
      <c r="K937">
        <f>IF(MIN(LCOH!$C$18,J937)&gt;=$P$48*LCOH!$C$18, MIN(LCOH!$C$18,J937),0)</f>
        <v>1190.472772221161</v>
      </c>
      <c r="L937">
        <f t="shared" si="29"/>
        <v>0</v>
      </c>
      <c r="M937">
        <f>K937/LCOH!$C$18</f>
        <v>0.79364851481410736</v>
      </c>
      <c r="N937">
        <f>K937/LCOH!$C$34</f>
        <v>22.937818347228536</v>
      </c>
    </row>
    <row r="938" spans="1:14" x14ac:dyDescent="0.35">
      <c r="A938">
        <f>'Profilo fotovoltaico'!B940*LCOH!$C$20</f>
        <v>0</v>
      </c>
      <c r="B938">
        <f>'Profilo eolico'!B940*LCOH!$C$21</f>
        <v>309.3</v>
      </c>
      <c r="C938">
        <f>$P$35*'Profilo fotovoltaico'!B940</f>
        <v>0</v>
      </c>
      <c r="D938">
        <f>$Q$37*'Profilo eolico'!B940</f>
        <v>1804.6525728726888</v>
      </c>
      <c r="E938">
        <f>$P$39*'Profilo fotovoltaico'!B940+'Approvvigionamento energia'!$Q$39*'Profilo eolico'!B940</f>
        <v>1353.4894296545165</v>
      </c>
      <c r="F938">
        <f>$P$41*'Profilo fotovoltaico'!B940+'Approvvigionamento energia'!$Q$41*'Profilo eolico'!B940</f>
        <v>902.32628643634439</v>
      </c>
      <c r="G938">
        <f>$P$43*'Profilo fotovoltaico'!B940+'Approvvigionamento energia'!$Q$43*'Profilo eolico'!B940</f>
        <v>451.16314321817219</v>
      </c>
      <c r="H938">
        <f t="shared" si="28"/>
        <v>1138.4335154826958</v>
      </c>
      <c r="I938">
        <f>IF(LCOH!$C$28=Menu!$A$1,'Approvvigionamento energia'!C938,0)+IF(LCOH!$C$28=Menu!$A$2,'Approvvigionamento energia'!D938,0)+IF(LCOH!$C$28=Menu!$A$3,'Approvvigionamento energia'!E938,0)+IF(LCOH!$C$28=Menu!$A$4,'Approvvigionamento energia'!F938,0)+IF(LCOH!$C$28=Menu!$A$5,'Approvvigionamento energia'!G938,0)+IF(LCOH!$C$28=Menu!$A$6,'Approvvigionamento energia'!H938,0)</f>
        <v>902.32628643634439</v>
      </c>
      <c r="J938">
        <f>'Approvvigionamento energia'!A938+'Approvvigionamento energia'!B938+'Approvvigionamento energia'!I938</f>
        <v>1211.6262864363443</v>
      </c>
      <c r="K938">
        <f>IF(MIN(LCOH!$C$18,J938)&gt;=$P$48*LCOH!$C$18, MIN(LCOH!$C$18,J938),0)</f>
        <v>1211.6262864363443</v>
      </c>
      <c r="L938">
        <f t="shared" si="29"/>
        <v>0</v>
      </c>
      <c r="M938">
        <f>K938/LCOH!$C$18</f>
        <v>0.8077508576242296</v>
      </c>
      <c r="N938">
        <f>K938/LCOH!$C$34</f>
        <v>23.345400509370798</v>
      </c>
    </row>
    <row r="939" spans="1:14" x14ac:dyDescent="0.35">
      <c r="A939">
        <f>'Profilo fotovoltaico'!B941*LCOH!$C$20</f>
        <v>0</v>
      </c>
      <c r="B939">
        <f>'Profilo eolico'!B941*LCOH!$C$21</f>
        <v>300.20000000000005</v>
      </c>
      <c r="C939">
        <f>$P$35*'Profilo fotovoltaico'!B941</f>
        <v>0</v>
      </c>
      <c r="D939">
        <f>$Q$37*'Profilo eolico'!B941</f>
        <v>1751.5573953326259</v>
      </c>
      <c r="E939">
        <f>$P$39*'Profilo fotovoltaico'!B941+'Approvvigionamento energia'!$Q$39*'Profilo eolico'!B941</f>
        <v>1313.6680464994693</v>
      </c>
      <c r="F939">
        <f>$P$41*'Profilo fotovoltaico'!B941+'Approvvigionamento energia'!$Q$41*'Profilo eolico'!B941</f>
        <v>875.77869766631295</v>
      </c>
      <c r="G939">
        <f>$P$43*'Profilo fotovoltaico'!B941+'Approvvigionamento energia'!$Q$43*'Profilo eolico'!B941</f>
        <v>437.88934883315648</v>
      </c>
      <c r="H939">
        <f t="shared" si="28"/>
        <v>1138.4335154826958</v>
      </c>
      <c r="I939">
        <f>IF(LCOH!$C$28=Menu!$A$1,'Approvvigionamento energia'!C939,0)+IF(LCOH!$C$28=Menu!$A$2,'Approvvigionamento energia'!D939,0)+IF(LCOH!$C$28=Menu!$A$3,'Approvvigionamento energia'!E939,0)+IF(LCOH!$C$28=Menu!$A$4,'Approvvigionamento energia'!F939,0)+IF(LCOH!$C$28=Menu!$A$5,'Approvvigionamento energia'!G939,0)+IF(LCOH!$C$28=Menu!$A$6,'Approvvigionamento energia'!H939,0)</f>
        <v>875.77869766631295</v>
      </c>
      <c r="J939">
        <f>'Approvvigionamento energia'!A939+'Approvvigionamento energia'!B939+'Approvvigionamento energia'!I939</f>
        <v>1175.9786976663131</v>
      </c>
      <c r="K939">
        <f>IF(MIN(LCOH!$C$18,J939)&gt;=$P$48*LCOH!$C$18, MIN(LCOH!$C$18,J939),0)</f>
        <v>1175.9786976663131</v>
      </c>
      <c r="L939">
        <f t="shared" si="29"/>
        <v>0</v>
      </c>
      <c r="M939">
        <f>K939/LCOH!$C$18</f>
        <v>0.78398579844420879</v>
      </c>
      <c r="N939">
        <f>K939/LCOH!$C$34</f>
        <v>22.658549087982912</v>
      </c>
    </row>
    <row r="940" spans="1:14" x14ac:dyDescent="0.35">
      <c r="A940">
        <f>'Profilo fotovoltaico'!B942*LCOH!$C$20</f>
        <v>0</v>
      </c>
      <c r="B940">
        <f>'Profilo eolico'!B942*LCOH!$C$21</f>
        <v>286.8</v>
      </c>
      <c r="C940">
        <f>$P$35*'Profilo fotovoltaico'!B942</f>
        <v>0</v>
      </c>
      <c r="D940">
        <f>$Q$37*'Profilo eolico'!B942</f>
        <v>1673.3732877461593</v>
      </c>
      <c r="E940">
        <f>$P$39*'Profilo fotovoltaico'!B942+'Approvvigionamento energia'!$Q$39*'Profilo eolico'!B942</f>
        <v>1255.0299658096196</v>
      </c>
      <c r="F940">
        <f>$P$41*'Profilo fotovoltaico'!B942+'Approvvigionamento energia'!$Q$41*'Profilo eolico'!B942</f>
        <v>836.68664387307967</v>
      </c>
      <c r="G940">
        <f>$P$43*'Profilo fotovoltaico'!B942+'Approvvigionamento energia'!$Q$43*'Profilo eolico'!B942</f>
        <v>418.34332193653984</v>
      </c>
      <c r="H940">
        <f t="shared" si="28"/>
        <v>1138.4335154826958</v>
      </c>
      <c r="I940">
        <f>IF(LCOH!$C$28=Menu!$A$1,'Approvvigionamento energia'!C940,0)+IF(LCOH!$C$28=Menu!$A$2,'Approvvigionamento energia'!D940,0)+IF(LCOH!$C$28=Menu!$A$3,'Approvvigionamento energia'!E940,0)+IF(LCOH!$C$28=Menu!$A$4,'Approvvigionamento energia'!F940,0)+IF(LCOH!$C$28=Menu!$A$5,'Approvvigionamento energia'!G940,0)+IF(LCOH!$C$28=Menu!$A$6,'Approvvigionamento energia'!H940,0)</f>
        <v>836.68664387307967</v>
      </c>
      <c r="J940">
        <f>'Approvvigionamento energia'!A940+'Approvvigionamento energia'!B940+'Approvvigionamento energia'!I940</f>
        <v>1123.4866438730796</v>
      </c>
      <c r="K940">
        <f>IF(MIN(LCOH!$C$18,J940)&gt;=$P$48*LCOH!$C$18, MIN(LCOH!$C$18,J940),0)</f>
        <v>1123.4866438730796</v>
      </c>
      <c r="L940">
        <f t="shared" si="29"/>
        <v>0</v>
      </c>
      <c r="M940">
        <f>K940/LCOH!$C$18</f>
        <v>0.74899109591538637</v>
      </c>
      <c r="N940">
        <f>K940/LCOH!$C$34</f>
        <v>21.647141500444693</v>
      </c>
    </row>
    <row r="941" spans="1:14" x14ac:dyDescent="0.35">
      <c r="A941">
        <f>'Profilo fotovoltaico'!B943*LCOH!$C$20</f>
        <v>0</v>
      </c>
      <c r="B941">
        <f>'Profilo eolico'!B943*LCOH!$C$21</f>
        <v>279.2</v>
      </c>
      <c r="C941">
        <f>$P$35*'Profilo fotovoltaico'!B943</f>
        <v>0</v>
      </c>
      <c r="D941">
        <f>$Q$37*'Profilo eolico'!B943</f>
        <v>1629.0300625478651</v>
      </c>
      <c r="E941">
        <f>$P$39*'Profilo fotovoltaico'!B943+'Approvvigionamento energia'!$Q$39*'Profilo eolico'!B943</f>
        <v>1221.7725469108989</v>
      </c>
      <c r="F941">
        <f>$P$41*'Profilo fotovoltaico'!B943+'Approvvigionamento energia'!$Q$41*'Profilo eolico'!B943</f>
        <v>814.51503127393255</v>
      </c>
      <c r="G941">
        <f>$P$43*'Profilo fotovoltaico'!B943+'Approvvigionamento energia'!$Q$43*'Profilo eolico'!B943</f>
        <v>407.25751563696627</v>
      </c>
      <c r="H941">
        <f t="shared" si="28"/>
        <v>1138.4335154826958</v>
      </c>
      <c r="I941">
        <f>IF(LCOH!$C$28=Menu!$A$1,'Approvvigionamento energia'!C941,0)+IF(LCOH!$C$28=Menu!$A$2,'Approvvigionamento energia'!D941,0)+IF(LCOH!$C$28=Menu!$A$3,'Approvvigionamento energia'!E941,0)+IF(LCOH!$C$28=Menu!$A$4,'Approvvigionamento energia'!F941,0)+IF(LCOH!$C$28=Menu!$A$5,'Approvvigionamento energia'!G941,0)+IF(LCOH!$C$28=Menu!$A$6,'Approvvigionamento energia'!H941,0)</f>
        <v>814.51503127393255</v>
      </c>
      <c r="J941">
        <f>'Approvvigionamento energia'!A941+'Approvvigionamento energia'!B941+'Approvvigionamento energia'!I941</f>
        <v>1093.7150312739325</v>
      </c>
      <c r="K941">
        <f>IF(MIN(LCOH!$C$18,J941)&gt;=$P$48*LCOH!$C$18, MIN(LCOH!$C$18,J941),0)</f>
        <v>1093.7150312739325</v>
      </c>
      <c r="L941">
        <f t="shared" si="29"/>
        <v>0</v>
      </c>
      <c r="M941">
        <f>K941/LCOH!$C$18</f>
        <v>0.72914335418262166</v>
      </c>
      <c r="N941">
        <f>K941/LCOH!$C$34</f>
        <v>21.073507346318546</v>
      </c>
    </row>
    <row r="942" spans="1:14" x14ac:dyDescent="0.35">
      <c r="A942">
        <f>'Profilo fotovoltaico'!B944*LCOH!$C$20</f>
        <v>0</v>
      </c>
      <c r="B942">
        <f>'Profilo eolico'!B944*LCOH!$C$21</f>
        <v>254.4</v>
      </c>
      <c r="C942">
        <f>$P$35*'Profilo fotovoltaico'!B944</f>
        <v>0</v>
      </c>
      <c r="D942">
        <f>$Q$37*'Profilo eolico'!B944</f>
        <v>1484.3311171639575</v>
      </c>
      <c r="E942">
        <f>$P$39*'Profilo fotovoltaico'!B944+'Approvvigionamento energia'!$Q$39*'Profilo eolico'!B944</f>
        <v>1113.248337872968</v>
      </c>
      <c r="F942">
        <f>$P$41*'Profilo fotovoltaico'!B944+'Approvvigionamento energia'!$Q$41*'Profilo eolico'!B944</f>
        <v>742.16555858197876</v>
      </c>
      <c r="G942">
        <f>$P$43*'Profilo fotovoltaico'!B944+'Approvvigionamento energia'!$Q$43*'Profilo eolico'!B944</f>
        <v>371.08277929098938</v>
      </c>
      <c r="H942">
        <f t="shared" si="28"/>
        <v>1138.4335154826958</v>
      </c>
      <c r="I942">
        <f>IF(LCOH!$C$28=Menu!$A$1,'Approvvigionamento energia'!C942,0)+IF(LCOH!$C$28=Menu!$A$2,'Approvvigionamento energia'!D942,0)+IF(LCOH!$C$28=Menu!$A$3,'Approvvigionamento energia'!E942,0)+IF(LCOH!$C$28=Menu!$A$4,'Approvvigionamento energia'!F942,0)+IF(LCOH!$C$28=Menu!$A$5,'Approvvigionamento energia'!G942,0)+IF(LCOH!$C$28=Menu!$A$6,'Approvvigionamento energia'!H942,0)</f>
        <v>742.16555858197876</v>
      </c>
      <c r="J942">
        <f>'Approvvigionamento energia'!A942+'Approvvigionamento energia'!B942+'Approvvigionamento energia'!I942</f>
        <v>996.56555858197873</v>
      </c>
      <c r="K942">
        <f>IF(MIN(LCOH!$C$18,J942)&gt;=$P$48*LCOH!$C$18, MIN(LCOH!$C$18,J942),0)</f>
        <v>996.56555858197873</v>
      </c>
      <c r="L942">
        <f t="shared" si="29"/>
        <v>0</v>
      </c>
      <c r="M942">
        <f>K942/LCOH!$C$18</f>
        <v>0.66437703905465251</v>
      </c>
      <c r="N942">
        <f>K942/LCOH!$C$34</f>
        <v>19.201648527591114</v>
      </c>
    </row>
    <row r="943" spans="1:14" x14ac:dyDescent="0.35">
      <c r="A943">
        <f>'Profilo fotovoltaico'!B945*LCOH!$C$20</f>
        <v>0</v>
      </c>
      <c r="B943">
        <f>'Profilo eolico'!B945*LCOH!$C$21</f>
        <v>229.3</v>
      </c>
      <c r="C943">
        <f>$P$35*'Profilo fotovoltaico'!B945</f>
        <v>0</v>
      </c>
      <c r="D943">
        <f>$Q$37*'Profilo eolico'!B945</f>
        <v>1337.8817813116959</v>
      </c>
      <c r="E943">
        <f>$P$39*'Profilo fotovoltaico'!B945+'Approvvigionamento energia'!$Q$39*'Profilo eolico'!B945</f>
        <v>1003.4113359837719</v>
      </c>
      <c r="F943">
        <f>$P$41*'Profilo fotovoltaico'!B945+'Approvvigionamento energia'!$Q$41*'Profilo eolico'!B945</f>
        <v>668.94089065584797</v>
      </c>
      <c r="G943">
        <f>$P$43*'Profilo fotovoltaico'!B945+'Approvvigionamento energia'!$Q$43*'Profilo eolico'!B945</f>
        <v>334.47044532792398</v>
      </c>
      <c r="H943">
        <f t="shared" si="28"/>
        <v>1138.4335154826958</v>
      </c>
      <c r="I943">
        <f>IF(LCOH!$C$28=Menu!$A$1,'Approvvigionamento energia'!C943,0)+IF(LCOH!$C$28=Menu!$A$2,'Approvvigionamento energia'!D943,0)+IF(LCOH!$C$28=Menu!$A$3,'Approvvigionamento energia'!E943,0)+IF(LCOH!$C$28=Menu!$A$4,'Approvvigionamento energia'!F943,0)+IF(LCOH!$C$28=Menu!$A$5,'Approvvigionamento energia'!G943,0)+IF(LCOH!$C$28=Menu!$A$6,'Approvvigionamento energia'!H943,0)</f>
        <v>668.94089065584797</v>
      </c>
      <c r="J943">
        <f>'Approvvigionamento energia'!A943+'Approvvigionamento energia'!B943+'Approvvigionamento energia'!I943</f>
        <v>898.24089065584803</v>
      </c>
      <c r="K943">
        <f>IF(MIN(LCOH!$C$18,J943)&gt;=$P$48*LCOH!$C$18, MIN(LCOH!$C$18,J943),0)</f>
        <v>898.24089065584803</v>
      </c>
      <c r="L943">
        <f t="shared" si="29"/>
        <v>0</v>
      </c>
      <c r="M943">
        <f>K943/LCOH!$C$18</f>
        <v>0.598827260437232</v>
      </c>
      <c r="N943">
        <f>K943/LCOH!$C$34</f>
        <v>17.307146255411329</v>
      </c>
    </row>
    <row r="944" spans="1:14" x14ac:dyDescent="0.35">
      <c r="A944">
        <f>'Profilo fotovoltaico'!B946*LCOH!$C$20</f>
        <v>21</v>
      </c>
      <c r="B944">
        <f>'Profilo eolico'!B946*LCOH!$C$21</f>
        <v>220.70000000000002</v>
      </c>
      <c r="C944">
        <f>$P$35*'Profilo fotovoltaico'!B946</f>
        <v>154.44685594006339</v>
      </c>
      <c r="D944">
        <f>$Q$37*'Profilo eolico'!B946</f>
        <v>1287.703921218889</v>
      </c>
      <c r="E944">
        <f>$P$39*'Profilo fotovoltaico'!B946+'Approvvigionamento energia'!$Q$39*'Profilo eolico'!B946</f>
        <v>1004.3896548991827</v>
      </c>
      <c r="F944">
        <f>$P$41*'Profilo fotovoltaico'!B946+'Approvvigionamento energia'!$Q$41*'Profilo eolico'!B946</f>
        <v>721.07538857947623</v>
      </c>
      <c r="G944">
        <f>$P$43*'Profilo fotovoltaico'!B946+'Approvvigionamento energia'!$Q$43*'Profilo eolico'!B946</f>
        <v>437.76112225976976</v>
      </c>
      <c r="H944">
        <f t="shared" si="28"/>
        <v>1138.4335154826958</v>
      </c>
      <c r="I944">
        <f>IF(LCOH!$C$28=Menu!$A$1,'Approvvigionamento energia'!C944,0)+IF(LCOH!$C$28=Menu!$A$2,'Approvvigionamento energia'!D944,0)+IF(LCOH!$C$28=Menu!$A$3,'Approvvigionamento energia'!E944,0)+IF(LCOH!$C$28=Menu!$A$4,'Approvvigionamento energia'!F944,0)+IF(LCOH!$C$28=Menu!$A$5,'Approvvigionamento energia'!G944,0)+IF(LCOH!$C$28=Menu!$A$6,'Approvvigionamento energia'!H944,0)</f>
        <v>721.07538857947623</v>
      </c>
      <c r="J944">
        <f>'Approvvigionamento energia'!A944+'Approvvigionamento energia'!B944+'Approvvigionamento energia'!I944</f>
        <v>962.77538857947627</v>
      </c>
      <c r="K944">
        <f>IF(MIN(LCOH!$C$18,J944)&gt;=$P$48*LCOH!$C$18, MIN(LCOH!$C$18,J944),0)</f>
        <v>962.77538857947627</v>
      </c>
      <c r="L944">
        <f t="shared" si="29"/>
        <v>0</v>
      </c>
      <c r="M944">
        <f>K944/LCOH!$C$18</f>
        <v>0.64185025905298421</v>
      </c>
      <c r="N944">
        <f>K944/LCOH!$C$34</f>
        <v>18.550585521762549</v>
      </c>
    </row>
    <row r="945" spans="1:14" x14ac:dyDescent="0.35">
      <c r="A945">
        <f>'Profilo fotovoltaico'!B947*LCOH!$C$20</f>
        <v>111</v>
      </c>
      <c r="B945">
        <f>'Profilo eolico'!B947*LCOH!$C$21</f>
        <v>207</v>
      </c>
      <c r="C945">
        <f>$P$35*'Profilo fotovoltaico'!B947</f>
        <v>816.36195282604922</v>
      </c>
      <c r="D945">
        <f>$Q$37*'Profilo eolico'!B947</f>
        <v>1207.7694231640689</v>
      </c>
      <c r="E945">
        <f>$P$39*'Profilo fotovoltaico'!B947+'Approvvigionamento energia'!$Q$39*'Profilo eolico'!B947</f>
        <v>1109.9175555795641</v>
      </c>
      <c r="F945">
        <f>$P$41*'Profilo fotovoltaico'!B947+'Approvvigionamento energia'!$Q$41*'Profilo eolico'!B947</f>
        <v>1012.0656879950591</v>
      </c>
      <c r="G945">
        <f>$P$43*'Profilo fotovoltaico'!B947+'Approvvigionamento energia'!$Q$43*'Profilo eolico'!B947</f>
        <v>914.21382041055415</v>
      </c>
      <c r="H945">
        <f t="shared" si="28"/>
        <v>1138.4335154826958</v>
      </c>
      <c r="I945">
        <f>IF(LCOH!$C$28=Menu!$A$1,'Approvvigionamento energia'!C945,0)+IF(LCOH!$C$28=Menu!$A$2,'Approvvigionamento energia'!D945,0)+IF(LCOH!$C$28=Menu!$A$3,'Approvvigionamento energia'!E945,0)+IF(LCOH!$C$28=Menu!$A$4,'Approvvigionamento energia'!F945,0)+IF(LCOH!$C$28=Menu!$A$5,'Approvvigionamento energia'!G945,0)+IF(LCOH!$C$28=Menu!$A$6,'Approvvigionamento energia'!H945,0)</f>
        <v>1012.0656879950591</v>
      </c>
      <c r="J945">
        <f>'Approvvigionamento energia'!A945+'Approvvigionamento energia'!B945+'Approvvigionamento energia'!I945</f>
        <v>1330.0656879950591</v>
      </c>
      <c r="K945">
        <f>IF(MIN(LCOH!$C$18,J945)&gt;=$P$48*LCOH!$C$18, MIN(LCOH!$C$18,J945),0)</f>
        <v>1330.0656879950591</v>
      </c>
      <c r="L945">
        <f t="shared" si="29"/>
        <v>0</v>
      </c>
      <c r="M945">
        <f>K945/LCOH!$C$18</f>
        <v>0.88671045866337272</v>
      </c>
      <c r="N945">
        <f>K945/LCOH!$C$34</f>
        <v>25.627469903565686</v>
      </c>
    </row>
    <row r="946" spans="1:14" x14ac:dyDescent="0.35">
      <c r="A946">
        <f>'Profilo fotovoltaico'!B948*LCOH!$C$20</f>
        <v>238</v>
      </c>
      <c r="B946">
        <f>'Profilo eolico'!B948*LCOH!$C$21</f>
        <v>253.2</v>
      </c>
      <c r="C946">
        <f>$P$35*'Profilo fotovoltaico'!B948</f>
        <v>1750.3977006540513</v>
      </c>
      <c r="D946">
        <f>$Q$37*'Profilo eolico'!B948</f>
        <v>1477.3295552905424</v>
      </c>
      <c r="E946">
        <f>$P$39*'Profilo fotovoltaico'!B948+'Approvvigionamento energia'!$Q$39*'Profilo eolico'!B948</f>
        <v>1545.5965916314194</v>
      </c>
      <c r="F946">
        <f>$P$41*'Profilo fotovoltaico'!B948+'Approvvigionamento energia'!$Q$41*'Profilo eolico'!B948</f>
        <v>1613.8636279722969</v>
      </c>
      <c r="G946">
        <f>$P$43*'Profilo fotovoltaico'!B948+'Approvvigionamento energia'!$Q$43*'Profilo eolico'!B948</f>
        <v>1682.1306643131743</v>
      </c>
      <c r="H946">
        <f t="shared" si="28"/>
        <v>1138.4335154826958</v>
      </c>
      <c r="I946">
        <f>IF(LCOH!$C$28=Menu!$A$1,'Approvvigionamento energia'!C946,0)+IF(LCOH!$C$28=Menu!$A$2,'Approvvigionamento energia'!D946,0)+IF(LCOH!$C$28=Menu!$A$3,'Approvvigionamento energia'!E946,0)+IF(LCOH!$C$28=Menu!$A$4,'Approvvigionamento energia'!F946,0)+IF(LCOH!$C$28=Menu!$A$5,'Approvvigionamento energia'!G946,0)+IF(LCOH!$C$28=Menu!$A$6,'Approvvigionamento energia'!H946,0)</f>
        <v>1613.8636279722969</v>
      </c>
      <c r="J946">
        <f>'Approvvigionamento energia'!A946+'Approvvigionamento energia'!B946+'Approvvigionamento energia'!I946</f>
        <v>2105.0636279722967</v>
      </c>
      <c r="K946">
        <f>IF(MIN(LCOH!$C$18,J946)&gt;=$P$48*LCOH!$C$18, MIN(LCOH!$C$18,J946),0)</f>
        <v>1500</v>
      </c>
      <c r="L946">
        <f t="shared" si="29"/>
        <v>605.06362797229667</v>
      </c>
      <c r="M946">
        <f>K946/LCOH!$C$18</f>
        <v>1</v>
      </c>
      <c r="N946">
        <f>K946/LCOH!$C$34</f>
        <v>28.901734104046245</v>
      </c>
    </row>
    <row r="947" spans="1:14" x14ac:dyDescent="0.35">
      <c r="A947">
        <f>'Profilo fotovoltaico'!B949*LCOH!$C$20</f>
        <v>349</v>
      </c>
      <c r="B947">
        <f>'Profilo eolico'!B949*LCOH!$C$21</f>
        <v>279.5</v>
      </c>
      <c r="C947">
        <f>$P$35*'Profilo fotovoltaico'!B949</f>
        <v>2566.7596534801005</v>
      </c>
      <c r="D947">
        <f>$Q$37*'Profilo eolico'!B949</f>
        <v>1630.7804530162191</v>
      </c>
      <c r="E947">
        <f>$P$39*'Profilo fotovoltaico'!B949+'Approvvigionamento energia'!$Q$39*'Profilo eolico'!B949</f>
        <v>1864.7752531321894</v>
      </c>
      <c r="F947">
        <f>$P$41*'Profilo fotovoltaico'!B949+'Approvvigionamento energia'!$Q$41*'Profilo eolico'!B949</f>
        <v>2098.7700532481599</v>
      </c>
      <c r="G947">
        <f>$P$43*'Profilo fotovoltaico'!B949+'Approvvigionamento energia'!$Q$43*'Profilo eolico'!B949</f>
        <v>2332.76485336413</v>
      </c>
      <c r="H947">
        <f t="shared" si="28"/>
        <v>1138.4335154826958</v>
      </c>
      <c r="I947">
        <f>IF(LCOH!$C$28=Menu!$A$1,'Approvvigionamento energia'!C947,0)+IF(LCOH!$C$28=Menu!$A$2,'Approvvigionamento energia'!D947,0)+IF(LCOH!$C$28=Menu!$A$3,'Approvvigionamento energia'!E947,0)+IF(LCOH!$C$28=Menu!$A$4,'Approvvigionamento energia'!F947,0)+IF(LCOH!$C$28=Menu!$A$5,'Approvvigionamento energia'!G947,0)+IF(LCOH!$C$28=Menu!$A$6,'Approvvigionamento energia'!H947,0)</f>
        <v>2098.7700532481599</v>
      </c>
      <c r="J947">
        <f>'Approvvigionamento energia'!A947+'Approvvigionamento energia'!B947+'Approvvigionamento energia'!I947</f>
        <v>2727.2700532481599</v>
      </c>
      <c r="K947">
        <f>IF(MIN(LCOH!$C$18,J947)&gt;=$P$48*LCOH!$C$18, MIN(LCOH!$C$18,J947),0)</f>
        <v>1500</v>
      </c>
      <c r="L947">
        <f t="shared" si="29"/>
        <v>1227.2700532481599</v>
      </c>
      <c r="M947">
        <f>K947/LCOH!$C$18</f>
        <v>1</v>
      </c>
      <c r="N947">
        <f>K947/LCOH!$C$34</f>
        <v>28.901734104046245</v>
      </c>
    </row>
    <row r="948" spans="1:14" x14ac:dyDescent="0.35">
      <c r="A948">
        <f>'Profilo fotovoltaico'!B950*LCOH!$C$20</f>
        <v>394</v>
      </c>
      <c r="B948">
        <f>'Profilo eolico'!B950*LCOH!$C$21</f>
        <v>315.5</v>
      </c>
      <c r="C948">
        <f>$P$35*'Profilo fotovoltaico'!B950</f>
        <v>2897.7172019230939</v>
      </c>
      <c r="D948">
        <f>$Q$37*'Profilo eolico'!B950</f>
        <v>1840.8273092186657</v>
      </c>
      <c r="E948">
        <f>$P$39*'Profilo fotovoltaico'!B950+'Approvvigionamento energia'!$Q$39*'Profilo eolico'!B950</f>
        <v>2105.0497823947726</v>
      </c>
      <c r="F948">
        <f>$P$41*'Profilo fotovoltaico'!B950+'Approvvigionamento energia'!$Q$41*'Profilo eolico'!B950</f>
        <v>2369.2722555708797</v>
      </c>
      <c r="G948">
        <f>$P$43*'Profilo fotovoltaico'!B950+'Approvvigionamento energia'!$Q$43*'Profilo eolico'!B950</f>
        <v>2633.4947287469868</v>
      </c>
      <c r="H948">
        <f t="shared" si="28"/>
        <v>1138.4335154826958</v>
      </c>
      <c r="I948">
        <f>IF(LCOH!$C$28=Menu!$A$1,'Approvvigionamento energia'!C948,0)+IF(LCOH!$C$28=Menu!$A$2,'Approvvigionamento energia'!D948,0)+IF(LCOH!$C$28=Menu!$A$3,'Approvvigionamento energia'!E948,0)+IF(LCOH!$C$28=Menu!$A$4,'Approvvigionamento energia'!F948,0)+IF(LCOH!$C$28=Menu!$A$5,'Approvvigionamento energia'!G948,0)+IF(LCOH!$C$28=Menu!$A$6,'Approvvigionamento energia'!H948,0)</f>
        <v>2369.2722555708797</v>
      </c>
      <c r="J948">
        <f>'Approvvigionamento energia'!A948+'Approvvigionamento energia'!B948+'Approvvigionamento energia'!I948</f>
        <v>3078.7722555708797</v>
      </c>
      <c r="K948">
        <f>IF(MIN(LCOH!$C$18,J948)&gt;=$P$48*LCOH!$C$18, MIN(LCOH!$C$18,J948),0)</f>
        <v>1500</v>
      </c>
      <c r="L948">
        <f t="shared" si="29"/>
        <v>1578.7722555708797</v>
      </c>
      <c r="M948">
        <f>K948/LCOH!$C$18</f>
        <v>1</v>
      </c>
      <c r="N948">
        <f>K948/LCOH!$C$34</f>
        <v>28.901734104046245</v>
      </c>
    </row>
    <row r="949" spans="1:14" x14ac:dyDescent="0.35">
      <c r="A949">
        <f>'Profilo fotovoltaico'!B951*LCOH!$C$20</f>
        <v>355</v>
      </c>
      <c r="B949">
        <f>'Profilo eolico'!B951*LCOH!$C$21</f>
        <v>368.5</v>
      </c>
      <c r="C949">
        <f>$P$35*'Profilo fotovoltaico'!B951</f>
        <v>2610.8873266058331</v>
      </c>
      <c r="D949">
        <f>$Q$37*'Profilo eolico'!B951</f>
        <v>2150.0629586278233</v>
      </c>
      <c r="E949">
        <f>$P$39*'Profilo fotovoltaico'!B951+'Approvvigionamento energia'!$Q$39*'Profilo eolico'!B951</f>
        <v>2265.2690506223257</v>
      </c>
      <c r="F949">
        <f>$P$41*'Profilo fotovoltaico'!B951+'Approvvigionamento energia'!$Q$41*'Profilo eolico'!B951</f>
        <v>2380.4751426168282</v>
      </c>
      <c r="G949">
        <f>$P$43*'Profilo fotovoltaico'!B951+'Approvvigionamento energia'!$Q$43*'Profilo eolico'!B951</f>
        <v>2495.6812346113306</v>
      </c>
      <c r="H949">
        <f t="shared" si="28"/>
        <v>1138.4335154826958</v>
      </c>
      <c r="I949">
        <f>IF(LCOH!$C$28=Menu!$A$1,'Approvvigionamento energia'!C949,0)+IF(LCOH!$C$28=Menu!$A$2,'Approvvigionamento energia'!D949,0)+IF(LCOH!$C$28=Menu!$A$3,'Approvvigionamento energia'!E949,0)+IF(LCOH!$C$28=Menu!$A$4,'Approvvigionamento energia'!F949,0)+IF(LCOH!$C$28=Menu!$A$5,'Approvvigionamento energia'!G949,0)+IF(LCOH!$C$28=Menu!$A$6,'Approvvigionamento energia'!H949,0)</f>
        <v>2380.4751426168282</v>
      </c>
      <c r="J949">
        <f>'Approvvigionamento energia'!A949+'Approvvigionamento energia'!B949+'Approvvigionamento energia'!I949</f>
        <v>3103.9751426168282</v>
      </c>
      <c r="K949">
        <f>IF(MIN(LCOH!$C$18,J949)&gt;=$P$48*LCOH!$C$18, MIN(LCOH!$C$18,J949),0)</f>
        <v>1500</v>
      </c>
      <c r="L949">
        <f t="shared" si="29"/>
        <v>1603.9751426168282</v>
      </c>
      <c r="M949">
        <f>K949/LCOH!$C$18</f>
        <v>1</v>
      </c>
      <c r="N949">
        <f>K949/LCOH!$C$34</f>
        <v>28.901734104046245</v>
      </c>
    </row>
    <row r="950" spans="1:14" x14ac:dyDescent="0.35">
      <c r="A950">
        <f>'Profilo fotovoltaico'!B952*LCOH!$C$20</f>
        <v>290</v>
      </c>
      <c r="B950">
        <f>'Profilo eolico'!B952*LCOH!$C$21</f>
        <v>425.70000000000005</v>
      </c>
      <c r="C950">
        <f>$P$35*'Profilo fotovoltaico'!B952</f>
        <v>2132.8375344103988</v>
      </c>
      <c r="D950">
        <f>$Q$37*'Profilo eolico'!B952</f>
        <v>2483.8040745939334</v>
      </c>
      <c r="E950">
        <f>$P$39*'Profilo fotovoltaico'!B952+'Approvvigionamento energia'!$Q$39*'Profilo eolico'!B952</f>
        <v>2396.06243954805</v>
      </c>
      <c r="F950">
        <f>$P$41*'Profilo fotovoltaico'!B952+'Approvvigionamento energia'!$Q$41*'Profilo eolico'!B952</f>
        <v>2308.3208045021661</v>
      </c>
      <c r="G950">
        <f>$P$43*'Profilo fotovoltaico'!B952+'Approvvigionamento energia'!$Q$43*'Profilo eolico'!B952</f>
        <v>2220.5791694562822</v>
      </c>
      <c r="H950">
        <f t="shared" si="28"/>
        <v>1138.4335154826958</v>
      </c>
      <c r="I950">
        <f>IF(LCOH!$C$28=Menu!$A$1,'Approvvigionamento energia'!C950,0)+IF(LCOH!$C$28=Menu!$A$2,'Approvvigionamento energia'!D950,0)+IF(LCOH!$C$28=Menu!$A$3,'Approvvigionamento energia'!E950,0)+IF(LCOH!$C$28=Menu!$A$4,'Approvvigionamento energia'!F950,0)+IF(LCOH!$C$28=Menu!$A$5,'Approvvigionamento energia'!G950,0)+IF(LCOH!$C$28=Menu!$A$6,'Approvvigionamento energia'!H950,0)</f>
        <v>2308.3208045021661</v>
      </c>
      <c r="J950">
        <f>'Approvvigionamento energia'!A950+'Approvvigionamento energia'!B950+'Approvvigionamento energia'!I950</f>
        <v>3024.0208045021664</v>
      </c>
      <c r="K950">
        <f>IF(MIN(LCOH!$C$18,J950)&gt;=$P$48*LCOH!$C$18, MIN(LCOH!$C$18,J950),0)</f>
        <v>1500</v>
      </c>
      <c r="L950">
        <f t="shared" si="29"/>
        <v>1524.0208045021664</v>
      </c>
      <c r="M950">
        <f>K950/LCOH!$C$18</f>
        <v>1</v>
      </c>
      <c r="N950">
        <f>K950/LCOH!$C$34</f>
        <v>28.901734104046245</v>
      </c>
    </row>
    <row r="951" spans="1:14" x14ac:dyDescent="0.35">
      <c r="A951">
        <f>'Profilo fotovoltaico'!B953*LCOH!$C$20</f>
        <v>220</v>
      </c>
      <c r="B951">
        <f>'Profilo eolico'!B953*LCOH!$C$21</f>
        <v>465.3</v>
      </c>
      <c r="C951">
        <f>$P$35*'Profilo fotovoltaico'!B953</f>
        <v>1618.0146812768544</v>
      </c>
      <c r="D951">
        <f>$Q$37*'Profilo eolico'!B953</f>
        <v>2714.8556164166248</v>
      </c>
      <c r="E951">
        <f>$P$39*'Profilo fotovoltaico'!B953+'Approvvigionamento energia'!$Q$39*'Profilo eolico'!B953</f>
        <v>2440.645382631682</v>
      </c>
      <c r="F951">
        <f>$P$41*'Profilo fotovoltaico'!B953+'Approvvigionamento energia'!$Q$41*'Profilo eolico'!B953</f>
        <v>2166.4351488467396</v>
      </c>
      <c r="G951">
        <f>$P$43*'Profilo fotovoltaico'!B953+'Approvvigionamento energia'!$Q$43*'Profilo eolico'!B953</f>
        <v>1892.224915061797</v>
      </c>
      <c r="H951">
        <f t="shared" si="28"/>
        <v>1138.4335154826958</v>
      </c>
      <c r="I951">
        <f>IF(LCOH!$C$28=Menu!$A$1,'Approvvigionamento energia'!C951,0)+IF(LCOH!$C$28=Menu!$A$2,'Approvvigionamento energia'!D951,0)+IF(LCOH!$C$28=Menu!$A$3,'Approvvigionamento energia'!E951,0)+IF(LCOH!$C$28=Menu!$A$4,'Approvvigionamento energia'!F951,0)+IF(LCOH!$C$28=Menu!$A$5,'Approvvigionamento energia'!G951,0)+IF(LCOH!$C$28=Menu!$A$6,'Approvvigionamento energia'!H951,0)</f>
        <v>2166.4351488467396</v>
      </c>
      <c r="J951">
        <f>'Approvvigionamento energia'!A951+'Approvvigionamento energia'!B951+'Approvvigionamento energia'!I951</f>
        <v>2851.7351488467393</v>
      </c>
      <c r="K951">
        <f>IF(MIN(LCOH!$C$18,J951)&gt;=$P$48*LCOH!$C$18, MIN(LCOH!$C$18,J951),0)</f>
        <v>1500</v>
      </c>
      <c r="L951">
        <f t="shared" si="29"/>
        <v>1351.7351488467393</v>
      </c>
      <c r="M951">
        <f>K951/LCOH!$C$18</f>
        <v>1</v>
      </c>
      <c r="N951">
        <f>K951/LCOH!$C$34</f>
        <v>28.901734104046245</v>
      </c>
    </row>
    <row r="952" spans="1:14" x14ac:dyDescent="0.35">
      <c r="A952">
        <f>'Profilo fotovoltaico'!B954*LCOH!$C$20</f>
        <v>135</v>
      </c>
      <c r="B952">
        <f>'Profilo eolico'!B954*LCOH!$C$21</f>
        <v>487.4</v>
      </c>
      <c r="C952">
        <f>$P$35*'Profilo fotovoltaico'!B954</f>
        <v>992.87264532897882</v>
      </c>
      <c r="D952">
        <f>$Q$37*'Profilo eolico'!B954</f>
        <v>2843.8010475853489</v>
      </c>
      <c r="E952">
        <f>$P$39*'Profilo fotovoltaico'!B954+'Approvvigionamento energia'!$Q$39*'Profilo eolico'!B954</f>
        <v>2381.0689470212565</v>
      </c>
      <c r="F952">
        <f>$P$41*'Profilo fotovoltaico'!B954+'Approvvigionamento energia'!$Q$41*'Profilo eolico'!B954</f>
        <v>1918.3368464571638</v>
      </c>
      <c r="G952">
        <f>$P$43*'Profilo fotovoltaico'!B954+'Approvvigionamento energia'!$Q$43*'Profilo eolico'!B954</f>
        <v>1455.6047458930714</v>
      </c>
      <c r="H952">
        <f t="shared" si="28"/>
        <v>1138.4335154826958</v>
      </c>
      <c r="I952">
        <f>IF(LCOH!$C$28=Menu!$A$1,'Approvvigionamento energia'!C952,0)+IF(LCOH!$C$28=Menu!$A$2,'Approvvigionamento energia'!D952,0)+IF(LCOH!$C$28=Menu!$A$3,'Approvvigionamento energia'!E952,0)+IF(LCOH!$C$28=Menu!$A$4,'Approvvigionamento energia'!F952,0)+IF(LCOH!$C$28=Menu!$A$5,'Approvvigionamento energia'!G952,0)+IF(LCOH!$C$28=Menu!$A$6,'Approvvigionamento energia'!H952,0)</f>
        <v>1918.3368464571638</v>
      </c>
      <c r="J952">
        <f>'Approvvigionamento energia'!A952+'Approvvigionamento energia'!B952+'Approvvigionamento energia'!I952</f>
        <v>2540.7368464571637</v>
      </c>
      <c r="K952">
        <f>IF(MIN(LCOH!$C$18,J952)&gt;=$P$48*LCOH!$C$18, MIN(LCOH!$C$18,J952),0)</f>
        <v>1500</v>
      </c>
      <c r="L952">
        <f t="shared" si="29"/>
        <v>1040.7368464571637</v>
      </c>
      <c r="M952">
        <f>K952/LCOH!$C$18</f>
        <v>1</v>
      </c>
      <c r="N952">
        <f>K952/LCOH!$C$34</f>
        <v>28.901734104046245</v>
      </c>
    </row>
    <row r="953" spans="1:14" x14ac:dyDescent="0.35">
      <c r="A953">
        <f>'Profilo fotovoltaico'!B955*LCOH!$C$20</f>
        <v>36</v>
      </c>
      <c r="B953">
        <f>'Profilo eolico'!B955*LCOH!$C$21</f>
        <v>495.2</v>
      </c>
      <c r="C953">
        <f>$P$35*'Profilo fotovoltaico'!B955</f>
        <v>264.76603875439434</v>
      </c>
      <c r="D953">
        <f>$Q$37*'Profilo eolico'!B955</f>
        <v>2889.3111997625456</v>
      </c>
      <c r="E953">
        <f>$P$39*'Profilo fotovoltaico'!B955+'Approvvigionamento energia'!$Q$39*'Profilo eolico'!B955</f>
        <v>2233.1749095105079</v>
      </c>
      <c r="F953">
        <f>$P$41*'Profilo fotovoltaico'!B955+'Approvvigionamento energia'!$Q$41*'Profilo eolico'!B955</f>
        <v>1577.0386192584699</v>
      </c>
      <c r="G953">
        <f>$P$43*'Profilo fotovoltaico'!B955+'Approvvigionamento energia'!$Q$43*'Profilo eolico'!B955</f>
        <v>920.90232900643218</v>
      </c>
      <c r="H953">
        <f t="shared" si="28"/>
        <v>1138.4335154826958</v>
      </c>
      <c r="I953">
        <f>IF(LCOH!$C$28=Menu!$A$1,'Approvvigionamento energia'!C953,0)+IF(LCOH!$C$28=Menu!$A$2,'Approvvigionamento energia'!D953,0)+IF(LCOH!$C$28=Menu!$A$3,'Approvvigionamento energia'!E953,0)+IF(LCOH!$C$28=Menu!$A$4,'Approvvigionamento energia'!F953,0)+IF(LCOH!$C$28=Menu!$A$5,'Approvvigionamento energia'!G953,0)+IF(LCOH!$C$28=Menu!$A$6,'Approvvigionamento energia'!H953,0)</f>
        <v>1577.0386192584699</v>
      </c>
      <c r="J953">
        <f>'Approvvigionamento energia'!A953+'Approvvigionamento energia'!B953+'Approvvigionamento energia'!I953</f>
        <v>2108.23861925847</v>
      </c>
      <c r="K953">
        <f>IF(MIN(LCOH!$C$18,J953)&gt;=$P$48*LCOH!$C$18, MIN(LCOH!$C$18,J953),0)</f>
        <v>1500</v>
      </c>
      <c r="L953">
        <f t="shared" si="29"/>
        <v>608.23861925846995</v>
      </c>
      <c r="M953">
        <f>K953/LCOH!$C$18</f>
        <v>1</v>
      </c>
      <c r="N953">
        <f>K953/LCOH!$C$34</f>
        <v>28.901734104046245</v>
      </c>
    </row>
    <row r="954" spans="1:14" x14ac:dyDescent="0.35">
      <c r="A954">
        <f>'Profilo fotovoltaico'!B956*LCOH!$C$20</f>
        <v>0</v>
      </c>
      <c r="B954">
        <f>'Profilo eolico'!B956*LCOH!$C$21</f>
        <v>533.80000000000007</v>
      </c>
      <c r="C954">
        <f>$P$35*'Profilo fotovoltaico'!B956</f>
        <v>0</v>
      </c>
      <c r="D954">
        <f>$Q$37*'Profilo eolico'!B956</f>
        <v>3114.5281066907251</v>
      </c>
      <c r="E954">
        <f>$P$39*'Profilo fotovoltaico'!B956+'Approvvigionamento energia'!$Q$39*'Profilo eolico'!B956</f>
        <v>2335.8960800180439</v>
      </c>
      <c r="F954">
        <f>$P$41*'Profilo fotovoltaico'!B956+'Approvvigionamento energia'!$Q$41*'Profilo eolico'!B956</f>
        <v>1557.2640533453625</v>
      </c>
      <c r="G954">
        <f>$P$43*'Profilo fotovoltaico'!B956+'Approvvigionamento energia'!$Q$43*'Profilo eolico'!B956</f>
        <v>778.63202667268126</v>
      </c>
      <c r="H954">
        <f t="shared" si="28"/>
        <v>1138.4335154826958</v>
      </c>
      <c r="I954">
        <f>IF(LCOH!$C$28=Menu!$A$1,'Approvvigionamento energia'!C954,0)+IF(LCOH!$C$28=Menu!$A$2,'Approvvigionamento energia'!D954,0)+IF(LCOH!$C$28=Menu!$A$3,'Approvvigionamento energia'!E954,0)+IF(LCOH!$C$28=Menu!$A$4,'Approvvigionamento energia'!F954,0)+IF(LCOH!$C$28=Menu!$A$5,'Approvvigionamento energia'!G954,0)+IF(LCOH!$C$28=Menu!$A$6,'Approvvigionamento energia'!H954,0)</f>
        <v>1557.2640533453625</v>
      </c>
      <c r="J954">
        <f>'Approvvigionamento energia'!A954+'Approvvigionamento energia'!B954+'Approvvigionamento energia'!I954</f>
        <v>2091.0640533453625</v>
      </c>
      <c r="K954">
        <f>IF(MIN(LCOH!$C$18,J954)&gt;=$P$48*LCOH!$C$18, MIN(LCOH!$C$18,J954),0)</f>
        <v>1500</v>
      </c>
      <c r="L954">
        <f t="shared" si="29"/>
        <v>591.06405334536248</v>
      </c>
      <c r="M954">
        <f>K954/LCOH!$C$18</f>
        <v>1</v>
      </c>
      <c r="N954">
        <f>K954/LCOH!$C$34</f>
        <v>28.901734104046245</v>
      </c>
    </row>
    <row r="955" spans="1:14" x14ac:dyDescent="0.35">
      <c r="A955">
        <f>'Profilo fotovoltaico'!B957*LCOH!$C$20</f>
        <v>0</v>
      </c>
      <c r="B955">
        <f>'Profilo eolico'!B957*LCOH!$C$21</f>
        <v>583.09999999999991</v>
      </c>
      <c r="C955">
        <f>$P$35*'Profilo fotovoltaico'!B957</f>
        <v>0</v>
      </c>
      <c r="D955">
        <f>$Q$37*'Profilo eolico'!B957</f>
        <v>3402.1756069901867</v>
      </c>
      <c r="E955">
        <f>$P$39*'Profilo fotovoltaico'!B957+'Approvvigionamento energia'!$Q$39*'Profilo eolico'!B957</f>
        <v>2551.6317052426398</v>
      </c>
      <c r="F955">
        <f>$P$41*'Profilo fotovoltaico'!B957+'Approvvigionamento energia'!$Q$41*'Profilo eolico'!B957</f>
        <v>1701.0878034950933</v>
      </c>
      <c r="G955">
        <f>$P$43*'Profilo fotovoltaico'!B957+'Approvvigionamento energia'!$Q$43*'Profilo eolico'!B957</f>
        <v>850.54390174754667</v>
      </c>
      <c r="H955">
        <f t="shared" si="28"/>
        <v>1138.4335154826958</v>
      </c>
      <c r="I955">
        <f>IF(LCOH!$C$28=Menu!$A$1,'Approvvigionamento energia'!C955,0)+IF(LCOH!$C$28=Menu!$A$2,'Approvvigionamento energia'!D955,0)+IF(LCOH!$C$28=Menu!$A$3,'Approvvigionamento energia'!E955,0)+IF(LCOH!$C$28=Menu!$A$4,'Approvvigionamento energia'!F955,0)+IF(LCOH!$C$28=Menu!$A$5,'Approvvigionamento energia'!G955,0)+IF(LCOH!$C$28=Menu!$A$6,'Approvvigionamento energia'!H955,0)</f>
        <v>1701.0878034950933</v>
      </c>
      <c r="J955">
        <f>'Approvvigionamento energia'!A955+'Approvvigionamento energia'!B955+'Approvvigionamento energia'!I955</f>
        <v>2284.1878034950932</v>
      </c>
      <c r="K955">
        <f>IF(MIN(LCOH!$C$18,J955)&gt;=$P$48*LCOH!$C$18, MIN(LCOH!$C$18,J955),0)</f>
        <v>1500</v>
      </c>
      <c r="L955">
        <f t="shared" si="29"/>
        <v>784.18780349509325</v>
      </c>
      <c r="M955">
        <f>K955/LCOH!$C$18</f>
        <v>1</v>
      </c>
      <c r="N955">
        <f>K955/LCOH!$C$34</f>
        <v>28.901734104046245</v>
      </c>
    </row>
    <row r="956" spans="1:14" x14ac:dyDescent="0.35">
      <c r="A956">
        <f>'Profilo fotovoltaico'!B958*LCOH!$C$20</f>
        <v>0</v>
      </c>
      <c r="B956">
        <f>'Profilo eolico'!B958*LCOH!$C$21</f>
        <v>610.79999999999995</v>
      </c>
      <c r="C956">
        <f>$P$35*'Profilo fotovoltaico'!B958</f>
        <v>0</v>
      </c>
      <c r="D956">
        <f>$Q$37*'Profilo eolico'!B958</f>
        <v>3563.7949935681809</v>
      </c>
      <c r="E956">
        <f>$P$39*'Profilo fotovoltaico'!B958+'Approvvigionamento energia'!$Q$39*'Profilo eolico'!B958</f>
        <v>2672.8462451761352</v>
      </c>
      <c r="F956">
        <f>$P$41*'Profilo fotovoltaico'!B958+'Approvvigionamento energia'!$Q$41*'Profilo eolico'!B958</f>
        <v>1781.8974967840904</v>
      </c>
      <c r="G956">
        <f>$P$43*'Profilo fotovoltaico'!B958+'Approvvigionamento energia'!$Q$43*'Profilo eolico'!B958</f>
        <v>890.94874839204522</v>
      </c>
      <c r="H956">
        <f t="shared" si="28"/>
        <v>1138.4335154826958</v>
      </c>
      <c r="I956">
        <f>IF(LCOH!$C$28=Menu!$A$1,'Approvvigionamento energia'!C956,0)+IF(LCOH!$C$28=Menu!$A$2,'Approvvigionamento energia'!D956,0)+IF(LCOH!$C$28=Menu!$A$3,'Approvvigionamento energia'!E956,0)+IF(LCOH!$C$28=Menu!$A$4,'Approvvigionamento energia'!F956,0)+IF(LCOH!$C$28=Menu!$A$5,'Approvvigionamento energia'!G956,0)+IF(LCOH!$C$28=Menu!$A$6,'Approvvigionamento energia'!H956,0)</f>
        <v>1781.8974967840904</v>
      </c>
      <c r="J956">
        <f>'Approvvigionamento energia'!A956+'Approvvigionamento energia'!B956+'Approvvigionamento energia'!I956</f>
        <v>2392.6974967840906</v>
      </c>
      <c r="K956">
        <f>IF(MIN(LCOH!$C$18,J956)&gt;=$P$48*LCOH!$C$18, MIN(LCOH!$C$18,J956),0)</f>
        <v>1500</v>
      </c>
      <c r="L956">
        <f t="shared" si="29"/>
        <v>892.69749678409062</v>
      </c>
      <c r="M956">
        <f>K956/LCOH!$C$18</f>
        <v>1</v>
      </c>
      <c r="N956">
        <f>K956/LCOH!$C$34</f>
        <v>28.901734104046245</v>
      </c>
    </row>
    <row r="957" spans="1:14" x14ac:dyDescent="0.35">
      <c r="A957">
        <f>'Profilo fotovoltaico'!B959*LCOH!$C$20</f>
        <v>0</v>
      </c>
      <c r="B957">
        <f>'Profilo eolico'!B959*LCOH!$C$21</f>
        <v>641.29999999999995</v>
      </c>
      <c r="C957">
        <f>$P$35*'Profilo fotovoltaico'!B959</f>
        <v>0</v>
      </c>
      <c r="D957">
        <f>$Q$37*'Profilo eolico'!B959</f>
        <v>3741.7513578508092</v>
      </c>
      <c r="E957">
        <f>$P$39*'Profilo fotovoltaico'!B959+'Approvvigionamento energia'!$Q$39*'Profilo eolico'!B959</f>
        <v>2806.3135183881068</v>
      </c>
      <c r="F957">
        <f>$P$41*'Profilo fotovoltaico'!B959+'Approvvigionamento energia'!$Q$41*'Profilo eolico'!B959</f>
        <v>1870.8756789254046</v>
      </c>
      <c r="G957">
        <f>$P$43*'Profilo fotovoltaico'!B959+'Approvvigionamento energia'!$Q$43*'Profilo eolico'!B959</f>
        <v>935.4378394627023</v>
      </c>
      <c r="H957">
        <f t="shared" si="28"/>
        <v>1138.4335154826958</v>
      </c>
      <c r="I957">
        <f>IF(LCOH!$C$28=Menu!$A$1,'Approvvigionamento energia'!C957,0)+IF(LCOH!$C$28=Menu!$A$2,'Approvvigionamento energia'!D957,0)+IF(LCOH!$C$28=Menu!$A$3,'Approvvigionamento energia'!E957,0)+IF(LCOH!$C$28=Menu!$A$4,'Approvvigionamento energia'!F957,0)+IF(LCOH!$C$28=Menu!$A$5,'Approvvigionamento energia'!G957,0)+IF(LCOH!$C$28=Menu!$A$6,'Approvvigionamento energia'!H957,0)</f>
        <v>1870.8756789254046</v>
      </c>
      <c r="J957">
        <f>'Approvvigionamento energia'!A957+'Approvvigionamento energia'!B957+'Approvvigionamento energia'!I957</f>
        <v>2512.1756789254046</v>
      </c>
      <c r="K957">
        <f>IF(MIN(LCOH!$C$18,J957)&gt;=$P$48*LCOH!$C$18, MIN(LCOH!$C$18,J957),0)</f>
        <v>1500</v>
      </c>
      <c r="L957">
        <f t="shared" si="29"/>
        <v>1012.1756789254046</v>
      </c>
      <c r="M957">
        <f>K957/LCOH!$C$18</f>
        <v>1</v>
      </c>
      <c r="N957">
        <f>K957/LCOH!$C$34</f>
        <v>28.901734104046245</v>
      </c>
    </row>
    <row r="958" spans="1:14" x14ac:dyDescent="0.35">
      <c r="A958">
        <f>'Profilo fotovoltaico'!B960*LCOH!$C$20</f>
        <v>0</v>
      </c>
      <c r="B958">
        <f>'Profilo eolico'!B960*LCOH!$C$21</f>
        <v>665.3</v>
      </c>
      <c r="C958">
        <f>$P$35*'Profilo fotovoltaico'!B960</f>
        <v>0</v>
      </c>
      <c r="D958">
        <f>$Q$37*'Profilo eolico'!B960</f>
        <v>3881.7825953191068</v>
      </c>
      <c r="E958">
        <f>$P$39*'Profilo fotovoltaico'!B960+'Approvvigionamento energia'!$Q$39*'Profilo eolico'!B960</f>
        <v>2911.3369464893303</v>
      </c>
      <c r="F958">
        <f>$P$41*'Profilo fotovoltaico'!B960+'Approvvigionamento energia'!$Q$41*'Profilo eolico'!B960</f>
        <v>1940.8912976595534</v>
      </c>
      <c r="G958">
        <f>$P$43*'Profilo fotovoltaico'!B960+'Approvvigionamento energia'!$Q$43*'Profilo eolico'!B960</f>
        <v>970.4456488297767</v>
      </c>
      <c r="H958">
        <f t="shared" si="28"/>
        <v>1138.4335154826958</v>
      </c>
      <c r="I958">
        <f>IF(LCOH!$C$28=Menu!$A$1,'Approvvigionamento energia'!C958,0)+IF(LCOH!$C$28=Menu!$A$2,'Approvvigionamento energia'!D958,0)+IF(LCOH!$C$28=Menu!$A$3,'Approvvigionamento energia'!E958,0)+IF(LCOH!$C$28=Menu!$A$4,'Approvvigionamento energia'!F958,0)+IF(LCOH!$C$28=Menu!$A$5,'Approvvigionamento energia'!G958,0)+IF(LCOH!$C$28=Menu!$A$6,'Approvvigionamento energia'!H958,0)</f>
        <v>1940.8912976595534</v>
      </c>
      <c r="J958">
        <f>'Approvvigionamento energia'!A958+'Approvvigionamento energia'!B958+'Approvvigionamento energia'!I958</f>
        <v>2606.1912976595531</v>
      </c>
      <c r="K958">
        <f>IF(MIN(LCOH!$C$18,J958)&gt;=$P$48*LCOH!$C$18, MIN(LCOH!$C$18,J958),0)</f>
        <v>1500</v>
      </c>
      <c r="L958">
        <f t="shared" si="29"/>
        <v>1106.1912976595531</v>
      </c>
      <c r="M958">
        <f>K958/LCOH!$C$18</f>
        <v>1</v>
      </c>
      <c r="N958">
        <f>K958/LCOH!$C$34</f>
        <v>28.901734104046245</v>
      </c>
    </row>
    <row r="959" spans="1:14" x14ac:dyDescent="0.35">
      <c r="A959">
        <f>'Profilo fotovoltaico'!B961*LCOH!$C$20</f>
        <v>0</v>
      </c>
      <c r="B959">
        <f>'Profilo eolico'!B961*LCOH!$C$21</f>
        <v>689.30000000000007</v>
      </c>
      <c r="C959">
        <f>$P$35*'Profilo fotovoltaico'!B961</f>
        <v>0</v>
      </c>
      <c r="D959">
        <f>$Q$37*'Profilo eolico'!B961</f>
        <v>4021.8138327874049</v>
      </c>
      <c r="E959">
        <f>$P$39*'Profilo fotovoltaico'!B961+'Approvvigionamento energia'!$Q$39*'Profilo eolico'!B961</f>
        <v>3016.3603745905534</v>
      </c>
      <c r="F959">
        <f>$P$41*'Profilo fotovoltaico'!B961+'Approvvigionamento energia'!$Q$41*'Profilo eolico'!B961</f>
        <v>2010.9069163937024</v>
      </c>
      <c r="G959">
        <f>$P$43*'Profilo fotovoltaico'!B961+'Approvvigionamento energia'!$Q$43*'Profilo eolico'!B961</f>
        <v>1005.4534581968512</v>
      </c>
      <c r="H959">
        <f t="shared" si="28"/>
        <v>1138.4335154826958</v>
      </c>
      <c r="I959">
        <f>IF(LCOH!$C$28=Menu!$A$1,'Approvvigionamento energia'!C959,0)+IF(LCOH!$C$28=Menu!$A$2,'Approvvigionamento energia'!D959,0)+IF(LCOH!$C$28=Menu!$A$3,'Approvvigionamento energia'!E959,0)+IF(LCOH!$C$28=Menu!$A$4,'Approvvigionamento energia'!F959,0)+IF(LCOH!$C$28=Menu!$A$5,'Approvvigionamento energia'!G959,0)+IF(LCOH!$C$28=Menu!$A$6,'Approvvigionamento energia'!H959,0)</f>
        <v>2010.9069163937024</v>
      </c>
      <c r="J959">
        <f>'Approvvigionamento energia'!A959+'Approvvigionamento energia'!B959+'Approvvigionamento energia'!I959</f>
        <v>2700.2069163937026</v>
      </c>
      <c r="K959">
        <f>IF(MIN(LCOH!$C$18,J959)&gt;=$P$48*LCOH!$C$18, MIN(LCOH!$C$18,J959),0)</f>
        <v>1500</v>
      </c>
      <c r="L959">
        <f t="shared" si="29"/>
        <v>1200.2069163937026</v>
      </c>
      <c r="M959">
        <f>K959/LCOH!$C$18</f>
        <v>1</v>
      </c>
      <c r="N959">
        <f>K959/LCOH!$C$34</f>
        <v>28.901734104046245</v>
      </c>
    </row>
    <row r="960" spans="1:14" x14ac:dyDescent="0.35">
      <c r="A960">
        <f>'Profilo fotovoltaico'!B962*LCOH!$C$20</f>
        <v>0</v>
      </c>
      <c r="B960">
        <f>'Profilo eolico'!B962*LCOH!$C$21</f>
        <v>719</v>
      </c>
      <c r="C960">
        <f>$P$35*'Profilo fotovoltaico'!B962</f>
        <v>0</v>
      </c>
      <c r="D960">
        <f>$Q$37*'Profilo eolico'!B962</f>
        <v>4195.102489154423</v>
      </c>
      <c r="E960">
        <f>$P$39*'Profilo fotovoltaico'!B962+'Approvvigionamento energia'!$Q$39*'Profilo eolico'!B962</f>
        <v>3146.3268668658175</v>
      </c>
      <c r="F960">
        <f>$P$41*'Profilo fotovoltaico'!B962+'Approvvigionamento energia'!$Q$41*'Profilo eolico'!B962</f>
        <v>2097.5512445772115</v>
      </c>
      <c r="G960">
        <f>$P$43*'Profilo fotovoltaico'!B962+'Approvvigionamento energia'!$Q$43*'Profilo eolico'!B962</f>
        <v>1048.7756222886057</v>
      </c>
      <c r="H960">
        <f t="shared" si="28"/>
        <v>1138.4335154826958</v>
      </c>
      <c r="I960">
        <f>IF(LCOH!$C$28=Menu!$A$1,'Approvvigionamento energia'!C960,0)+IF(LCOH!$C$28=Menu!$A$2,'Approvvigionamento energia'!D960,0)+IF(LCOH!$C$28=Menu!$A$3,'Approvvigionamento energia'!E960,0)+IF(LCOH!$C$28=Menu!$A$4,'Approvvigionamento energia'!F960,0)+IF(LCOH!$C$28=Menu!$A$5,'Approvvigionamento energia'!G960,0)+IF(LCOH!$C$28=Menu!$A$6,'Approvvigionamento energia'!H960,0)</f>
        <v>2097.5512445772115</v>
      </c>
      <c r="J960">
        <f>'Approvvigionamento energia'!A960+'Approvvigionamento energia'!B960+'Approvvigionamento energia'!I960</f>
        <v>2816.5512445772115</v>
      </c>
      <c r="K960">
        <f>IF(MIN(LCOH!$C$18,J960)&gt;=$P$48*LCOH!$C$18, MIN(LCOH!$C$18,J960),0)</f>
        <v>1500</v>
      </c>
      <c r="L960">
        <f t="shared" si="29"/>
        <v>1316.5512445772115</v>
      </c>
      <c r="M960">
        <f>K960/LCOH!$C$18</f>
        <v>1</v>
      </c>
      <c r="N960">
        <f>K960/LCOH!$C$34</f>
        <v>28.901734104046245</v>
      </c>
    </row>
    <row r="961" spans="1:14" x14ac:dyDescent="0.35">
      <c r="A961">
        <f>'Profilo fotovoltaico'!B963*LCOH!$C$20</f>
        <v>0</v>
      </c>
      <c r="B961">
        <f>'Profilo eolico'!B963*LCOH!$C$21</f>
        <v>736.8</v>
      </c>
      <c r="C961">
        <f>$P$35*'Profilo fotovoltaico'!B963</f>
        <v>0</v>
      </c>
      <c r="D961">
        <f>$Q$37*'Profilo eolico'!B963</f>
        <v>4298.9589902767448</v>
      </c>
      <c r="E961">
        <f>$P$39*'Profilo fotovoltaico'!B963+'Approvvigionamento energia'!$Q$39*'Profilo eolico'!B963</f>
        <v>3224.2192427075584</v>
      </c>
      <c r="F961">
        <f>$P$41*'Profilo fotovoltaico'!B963+'Approvvigionamento energia'!$Q$41*'Profilo eolico'!B963</f>
        <v>2149.4794951383724</v>
      </c>
      <c r="G961">
        <f>$P$43*'Profilo fotovoltaico'!B963+'Approvvigionamento energia'!$Q$43*'Profilo eolico'!B963</f>
        <v>1074.7397475691862</v>
      </c>
      <c r="H961">
        <f t="shared" si="28"/>
        <v>1138.4335154826958</v>
      </c>
      <c r="I961">
        <f>IF(LCOH!$C$28=Menu!$A$1,'Approvvigionamento energia'!C961,0)+IF(LCOH!$C$28=Menu!$A$2,'Approvvigionamento energia'!D961,0)+IF(LCOH!$C$28=Menu!$A$3,'Approvvigionamento energia'!E961,0)+IF(LCOH!$C$28=Menu!$A$4,'Approvvigionamento energia'!F961,0)+IF(LCOH!$C$28=Menu!$A$5,'Approvvigionamento energia'!G961,0)+IF(LCOH!$C$28=Menu!$A$6,'Approvvigionamento energia'!H961,0)</f>
        <v>2149.4794951383724</v>
      </c>
      <c r="J961">
        <f>'Approvvigionamento energia'!A961+'Approvvigionamento energia'!B961+'Approvvigionamento energia'!I961</f>
        <v>2886.2794951383721</v>
      </c>
      <c r="K961">
        <f>IF(MIN(LCOH!$C$18,J961)&gt;=$P$48*LCOH!$C$18, MIN(LCOH!$C$18,J961),0)</f>
        <v>1500</v>
      </c>
      <c r="L961">
        <f t="shared" si="29"/>
        <v>1386.2794951383721</v>
      </c>
      <c r="M961">
        <f>K961/LCOH!$C$18</f>
        <v>1</v>
      </c>
      <c r="N961">
        <f>K961/LCOH!$C$34</f>
        <v>28.901734104046245</v>
      </c>
    </row>
    <row r="962" spans="1:14" x14ac:dyDescent="0.35">
      <c r="A962">
        <f>'Profilo fotovoltaico'!B964*LCOH!$C$20</f>
        <v>0</v>
      </c>
      <c r="B962">
        <f>'Profilo eolico'!B964*LCOH!$C$21</f>
        <v>743.6</v>
      </c>
      <c r="C962">
        <f>$P$35*'Profilo fotovoltaico'!B964</f>
        <v>0</v>
      </c>
      <c r="D962">
        <f>$Q$37*'Profilo eolico'!B964</f>
        <v>4338.634507559429</v>
      </c>
      <c r="E962">
        <f>$P$39*'Profilo fotovoltaico'!B964+'Approvvigionamento energia'!$Q$39*'Profilo eolico'!B964</f>
        <v>3253.9758806695718</v>
      </c>
      <c r="F962">
        <f>$P$41*'Profilo fotovoltaico'!B964+'Approvvigionamento energia'!$Q$41*'Profilo eolico'!B964</f>
        <v>2169.3172537797145</v>
      </c>
      <c r="G962">
        <f>$P$43*'Profilo fotovoltaico'!B964+'Approvvigionamento energia'!$Q$43*'Profilo eolico'!B964</f>
        <v>1084.6586268898573</v>
      </c>
      <c r="H962">
        <f t="shared" ref="H962:H1025" si="30">$P$45</f>
        <v>1138.4335154826958</v>
      </c>
      <c r="I962">
        <f>IF(LCOH!$C$28=Menu!$A$1,'Approvvigionamento energia'!C962,0)+IF(LCOH!$C$28=Menu!$A$2,'Approvvigionamento energia'!D962,0)+IF(LCOH!$C$28=Menu!$A$3,'Approvvigionamento energia'!E962,0)+IF(LCOH!$C$28=Menu!$A$4,'Approvvigionamento energia'!F962,0)+IF(LCOH!$C$28=Menu!$A$5,'Approvvigionamento energia'!G962,0)+IF(LCOH!$C$28=Menu!$A$6,'Approvvigionamento energia'!H962,0)</f>
        <v>2169.3172537797145</v>
      </c>
      <c r="J962">
        <f>'Approvvigionamento energia'!A962+'Approvvigionamento energia'!B962+'Approvvigionamento energia'!I962</f>
        <v>2912.9172537797144</v>
      </c>
      <c r="K962">
        <f>IF(MIN(LCOH!$C$18,J962)&gt;=$P$48*LCOH!$C$18, MIN(LCOH!$C$18,J962),0)</f>
        <v>1500</v>
      </c>
      <c r="L962">
        <f t="shared" si="29"/>
        <v>1412.9172537797144</v>
      </c>
      <c r="M962">
        <f>K962/LCOH!$C$18</f>
        <v>1</v>
      </c>
      <c r="N962">
        <f>K962/LCOH!$C$34</f>
        <v>28.901734104046245</v>
      </c>
    </row>
    <row r="963" spans="1:14" x14ac:dyDescent="0.35">
      <c r="A963">
        <f>'Profilo fotovoltaico'!B965*LCOH!$C$20</f>
        <v>0</v>
      </c>
      <c r="B963">
        <f>'Profilo eolico'!B965*LCOH!$C$21</f>
        <v>752.9</v>
      </c>
      <c r="C963">
        <f>$P$35*'Profilo fotovoltaico'!B965</f>
        <v>0</v>
      </c>
      <c r="D963">
        <f>$Q$37*'Profilo eolico'!B965</f>
        <v>4392.8966120783944</v>
      </c>
      <c r="E963">
        <f>$P$39*'Profilo fotovoltaico'!B965+'Approvvigionamento energia'!$Q$39*'Profilo eolico'!B965</f>
        <v>3294.6724590587955</v>
      </c>
      <c r="F963">
        <f>$P$41*'Profilo fotovoltaico'!B965+'Approvvigionamento energia'!$Q$41*'Profilo eolico'!B965</f>
        <v>2196.4483060391972</v>
      </c>
      <c r="G963">
        <f>$P$43*'Profilo fotovoltaico'!B965+'Approvvigionamento energia'!$Q$43*'Profilo eolico'!B965</f>
        <v>1098.2241530195986</v>
      </c>
      <c r="H963">
        <f t="shared" si="30"/>
        <v>1138.4335154826958</v>
      </c>
      <c r="I963">
        <f>IF(LCOH!$C$28=Menu!$A$1,'Approvvigionamento energia'!C963,0)+IF(LCOH!$C$28=Menu!$A$2,'Approvvigionamento energia'!D963,0)+IF(LCOH!$C$28=Menu!$A$3,'Approvvigionamento energia'!E963,0)+IF(LCOH!$C$28=Menu!$A$4,'Approvvigionamento energia'!F963,0)+IF(LCOH!$C$28=Menu!$A$5,'Approvvigionamento energia'!G963,0)+IF(LCOH!$C$28=Menu!$A$6,'Approvvigionamento energia'!H963,0)</f>
        <v>2196.4483060391972</v>
      </c>
      <c r="J963">
        <f>'Approvvigionamento energia'!A963+'Approvvigionamento energia'!B963+'Approvvigionamento energia'!I963</f>
        <v>2949.3483060391973</v>
      </c>
      <c r="K963">
        <f>IF(MIN(LCOH!$C$18,J963)&gt;=$P$48*LCOH!$C$18, MIN(LCOH!$C$18,J963),0)</f>
        <v>1500</v>
      </c>
      <c r="L963">
        <f t="shared" ref="L963:L1026" si="31">J963-K963</f>
        <v>1449.3483060391973</v>
      </c>
      <c r="M963">
        <f>K963/LCOH!$C$18</f>
        <v>1</v>
      </c>
      <c r="N963">
        <f>K963/LCOH!$C$34</f>
        <v>28.901734104046245</v>
      </c>
    </row>
    <row r="964" spans="1:14" x14ac:dyDescent="0.35">
      <c r="A964">
        <f>'Profilo fotovoltaico'!B966*LCOH!$C$20</f>
        <v>0</v>
      </c>
      <c r="B964">
        <f>'Profilo eolico'!B966*LCOH!$C$21</f>
        <v>764.2</v>
      </c>
      <c r="C964">
        <f>$P$35*'Profilo fotovoltaico'!B966</f>
        <v>0</v>
      </c>
      <c r="D964">
        <f>$Q$37*'Profilo eolico'!B966</f>
        <v>4458.8279863863845</v>
      </c>
      <c r="E964">
        <f>$P$39*'Profilo fotovoltaico'!B966+'Approvvigionamento energia'!$Q$39*'Profilo eolico'!B966</f>
        <v>3344.1209897897879</v>
      </c>
      <c r="F964">
        <f>$P$41*'Profilo fotovoltaico'!B966+'Approvvigionamento energia'!$Q$41*'Profilo eolico'!B966</f>
        <v>2229.4139931931923</v>
      </c>
      <c r="G964">
        <f>$P$43*'Profilo fotovoltaico'!B966+'Approvvigionamento energia'!$Q$43*'Profilo eolico'!B966</f>
        <v>1114.7069965965961</v>
      </c>
      <c r="H964">
        <f t="shared" si="30"/>
        <v>1138.4335154826958</v>
      </c>
      <c r="I964">
        <f>IF(LCOH!$C$28=Menu!$A$1,'Approvvigionamento energia'!C964,0)+IF(LCOH!$C$28=Menu!$A$2,'Approvvigionamento energia'!D964,0)+IF(LCOH!$C$28=Menu!$A$3,'Approvvigionamento energia'!E964,0)+IF(LCOH!$C$28=Menu!$A$4,'Approvvigionamento energia'!F964,0)+IF(LCOH!$C$28=Menu!$A$5,'Approvvigionamento energia'!G964,0)+IF(LCOH!$C$28=Menu!$A$6,'Approvvigionamento energia'!H964,0)</f>
        <v>2229.4139931931923</v>
      </c>
      <c r="J964">
        <f>'Approvvigionamento energia'!A964+'Approvvigionamento energia'!B964+'Approvvigionamento energia'!I964</f>
        <v>2993.6139931931921</v>
      </c>
      <c r="K964">
        <f>IF(MIN(LCOH!$C$18,J964)&gt;=$P$48*LCOH!$C$18, MIN(LCOH!$C$18,J964),0)</f>
        <v>1500</v>
      </c>
      <c r="L964">
        <f t="shared" si="31"/>
        <v>1493.6139931931921</v>
      </c>
      <c r="M964">
        <f>K964/LCOH!$C$18</f>
        <v>1</v>
      </c>
      <c r="N964">
        <f>K964/LCOH!$C$34</f>
        <v>28.901734104046245</v>
      </c>
    </row>
    <row r="965" spans="1:14" x14ac:dyDescent="0.35">
      <c r="A965">
        <f>'Profilo fotovoltaico'!B967*LCOH!$C$20</f>
        <v>0</v>
      </c>
      <c r="B965">
        <f>'Profilo eolico'!B967*LCOH!$C$21</f>
        <v>765.5</v>
      </c>
      <c r="C965">
        <f>$P$35*'Profilo fotovoltaico'!B967</f>
        <v>0</v>
      </c>
      <c r="D965">
        <f>$Q$37*'Profilo eolico'!B967</f>
        <v>4466.4130117492505</v>
      </c>
      <c r="E965">
        <f>$P$39*'Profilo fotovoltaico'!B967+'Approvvigionamento energia'!$Q$39*'Profilo eolico'!B967</f>
        <v>3349.8097588119376</v>
      </c>
      <c r="F965">
        <f>$P$41*'Profilo fotovoltaico'!B967+'Approvvigionamento energia'!$Q$41*'Profilo eolico'!B967</f>
        <v>2233.2065058746252</v>
      </c>
      <c r="G965">
        <f>$P$43*'Profilo fotovoltaico'!B967+'Approvvigionamento energia'!$Q$43*'Profilo eolico'!B967</f>
        <v>1116.6032529373126</v>
      </c>
      <c r="H965">
        <f t="shared" si="30"/>
        <v>1138.4335154826958</v>
      </c>
      <c r="I965">
        <f>IF(LCOH!$C$28=Menu!$A$1,'Approvvigionamento energia'!C965,0)+IF(LCOH!$C$28=Menu!$A$2,'Approvvigionamento energia'!D965,0)+IF(LCOH!$C$28=Menu!$A$3,'Approvvigionamento energia'!E965,0)+IF(LCOH!$C$28=Menu!$A$4,'Approvvigionamento energia'!F965,0)+IF(LCOH!$C$28=Menu!$A$5,'Approvvigionamento energia'!G965,0)+IF(LCOH!$C$28=Menu!$A$6,'Approvvigionamento energia'!H965,0)</f>
        <v>2233.2065058746252</v>
      </c>
      <c r="J965">
        <f>'Approvvigionamento energia'!A965+'Approvvigionamento energia'!B965+'Approvvigionamento energia'!I965</f>
        <v>2998.7065058746252</v>
      </c>
      <c r="K965">
        <f>IF(MIN(LCOH!$C$18,J965)&gt;=$P$48*LCOH!$C$18, MIN(LCOH!$C$18,J965),0)</f>
        <v>1500</v>
      </c>
      <c r="L965">
        <f t="shared" si="31"/>
        <v>1498.7065058746252</v>
      </c>
      <c r="M965">
        <f>K965/LCOH!$C$18</f>
        <v>1</v>
      </c>
      <c r="N965">
        <f>K965/LCOH!$C$34</f>
        <v>28.901734104046245</v>
      </c>
    </row>
    <row r="966" spans="1:14" x14ac:dyDescent="0.35">
      <c r="A966">
        <f>'Profilo fotovoltaico'!B968*LCOH!$C$20</f>
        <v>0</v>
      </c>
      <c r="B966">
        <f>'Profilo eolico'!B968*LCOH!$C$21</f>
        <v>751.9</v>
      </c>
      <c r="C966">
        <f>$P$35*'Profilo fotovoltaico'!B968</f>
        <v>0</v>
      </c>
      <c r="D966">
        <f>$Q$37*'Profilo eolico'!B968</f>
        <v>4387.0619771838819</v>
      </c>
      <c r="E966">
        <f>$P$39*'Profilo fotovoltaico'!B968+'Approvvigionamento energia'!$Q$39*'Profilo eolico'!B968</f>
        <v>3290.2964828879112</v>
      </c>
      <c r="F966">
        <f>$P$41*'Profilo fotovoltaico'!B968+'Approvvigionamento energia'!$Q$41*'Profilo eolico'!B968</f>
        <v>2193.530988591941</v>
      </c>
      <c r="G966">
        <f>$P$43*'Profilo fotovoltaico'!B968+'Approvvigionamento energia'!$Q$43*'Profilo eolico'!B968</f>
        <v>1096.7654942959705</v>
      </c>
      <c r="H966">
        <f t="shared" si="30"/>
        <v>1138.4335154826958</v>
      </c>
      <c r="I966">
        <f>IF(LCOH!$C$28=Menu!$A$1,'Approvvigionamento energia'!C966,0)+IF(LCOH!$C$28=Menu!$A$2,'Approvvigionamento energia'!D966,0)+IF(LCOH!$C$28=Menu!$A$3,'Approvvigionamento energia'!E966,0)+IF(LCOH!$C$28=Menu!$A$4,'Approvvigionamento energia'!F966,0)+IF(LCOH!$C$28=Menu!$A$5,'Approvvigionamento energia'!G966,0)+IF(LCOH!$C$28=Menu!$A$6,'Approvvigionamento energia'!H966,0)</f>
        <v>2193.530988591941</v>
      </c>
      <c r="J966">
        <f>'Approvvigionamento energia'!A966+'Approvvigionamento energia'!B966+'Approvvigionamento energia'!I966</f>
        <v>2945.4309885919411</v>
      </c>
      <c r="K966">
        <f>IF(MIN(LCOH!$C$18,J966)&gt;=$P$48*LCOH!$C$18, MIN(LCOH!$C$18,J966),0)</f>
        <v>1500</v>
      </c>
      <c r="L966">
        <f t="shared" si="31"/>
        <v>1445.4309885919411</v>
      </c>
      <c r="M966">
        <f>K966/LCOH!$C$18</f>
        <v>1</v>
      </c>
      <c r="N966">
        <f>K966/LCOH!$C$34</f>
        <v>28.901734104046245</v>
      </c>
    </row>
    <row r="967" spans="1:14" x14ac:dyDescent="0.35">
      <c r="A967">
        <f>'Profilo fotovoltaico'!B969*LCOH!$C$20</f>
        <v>0</v>
      </c>
      <c r="B967">
        <f>'Profilo eolico'!B969*LCOH!$C$21</f>
        <v>740.7</v>
      </c>
      <c r="C967">
        <f>$P$35*'Profilo fotovoltaico'!B969</f>
        <v>0</v>
      </c>
      <c r="D967">
        <f>$Q$37*'Profilo eolico'!B969</f>
        <v>4321.7140663653427</v>
      </c>
      <c r="E967">
        <f>$P$39*'Profilo fotovoltaico'!B969+'Approvvigionamento energia'!$Q$39*'Profilo eolico'!B969</f>
        <v>3241.285549774007</v>
      </c>
      <c r="F967">
        <f>$P$41*'Profilo fotovoltaico'!B969+'Approvvigionamento energia'!$Q$41*'Profilo eolico'!B969</f>
        <v>2160.8570331826713</v>
      </c>
      <c r="G967">
        <f>$P$43*'Profilo fotovoltaico'!B969+'Approvvigionamento energia'!$Q$43*'Profilo eolico'!B969</f>
        <v>1080.4285165913357</v>
      </c>
      <c r="H967">
        <f t="shared" si="30"/>
        <v>1138.4335154826958</v>
      </c>
      <c r="I967">
        <f>IF(LCOH!$C$28=Menu!$A$1,'Approvvigionamento energia'!C967,0)+IF(LCOH!$C$28=Menu!$A$2,'Approvvigionamento energia'!D967,0)+IF(LCOH!$C$28=Menu!$A$3,'Approvvigionamento energia'!E967,0)+IF(LCOH!$C$28=Menu!$A$4,'Approvvigionamento energia'!F967,0)+IF(LCOH!$C$28=Menu!$A$5,'Approvvigionamento energia'!G967,0)+IF(LCOH!$C$28=Menu!$A$6,'Approvvigionamento energia'!H967,0)</f>
        <v>2160.8570331826713</v>
      </c>
      <c r="J967">
        <f>'Approvvigionamento energia'!A967+'Approvvigionamento energia'!B967+'Approvvigionamento energia'!I967</f>
        <v>2901.5570331826711</v>
      </c>
      <c r="K967">
        <f>IF(MIN(LCOH!$C$18,J967)&gt;=$P$48*LCOH!$C$18, MIN(LCOH!$C$18,J967),0)</f>
        <v>1500</v>
      </c>
      <c r="L967">
        <f t="shared" si="31"/>
        <v>1401.5570331826711</v>
      </c>
      <c r="M967">
        <f>K967/LCOH!$C$18</f>
        <v>1</v>
      </c>
      <c r="N967">
        <f>K967/LCOH!$C$34</f>
        <v>28.901734104046245</v>
      </c>
    </row>
    <row r="968" spans="1:14" x14ac:dyDescent="0.35">
      <c r="A968">
        <f>'Profilo fotovoltaico'!B970*LCOH!$C$20</f>
        <v>28</v>
      </c>
      <c r="B968">
        <f>'Profilo eolico'!B970*LCOH!$C$21</f>
        <v>725.5</v>
      </c>
      <c r="C968">
        <f>$P$35*'Profilo fotovoltaico'!B970</f>
        <v>205.92914125341781</v>
      </c>
      <c r="D968">
        <f>$Q$37*'Profilo eolico'!B970</f>
        <v>4233.0276159687546</v>
      </c>
      <c r="E968">
        <f>$P$39*'Profilo fotovoltaico'!B970+'Approvvigionamento energia'!$Q$39*'Profilo eolico'!B970</f>
        <v>3226.2529972899201</v>
      </c>
      <c r="F968">
        <f>$P$41*'Profilo fotovoltaico'!B970+'Approvvigionamento energia'!$Q$41*'Profilo eolico'!B970</f>
        <v>2219.4783786110861</v>
      </c>
      <c r="G968">
        <f>$P$43*'Profilo fotovoltaico'!B970+'Approvvigionamento energia'!$Q$43*'Profilo eolico'!B970</f>
        <v>1212.7037599322521</v>
      </c>
      <c r="H968">
        <f t="shared" si="30"/>
        <v>1138.4335154826958</v>
      </c>
      <c r="I968">
        <f>IF(LCOH!$C$28=Menu!$A$1,'Approvvigionamento energia'!C968,0)+IF(LCOH!$C$28=Menu!$A$2,'Approvvigionamento energia'!D968,0)+IF(LCOH!$C$28=Menu!$A$3,'Approvvigionamento energia'!E968,0)+IF(LCOH!$C$28=Menu!$A$4,'Approvvigionamento energia'!F968,0)+IF(LCOH!$C$28=Menu!$A$5,'Approvvigionamento energia'!G968,0)+IF(LCOH!$C$28=Menu!$A$6,'Approvvigionamento energia'!H968,0)</f>
        <v>2219.4783786110861</v>
      </c>
      <c r="J968">
        <f>'Approvvigionamento energia'!A968+'Approvvigionamento energia'!B968+'Approvvigionamento energia'!I968</f>
        <v>2972.9783786110861</v>
      </c>
      <c r="K968">
        <f>IF(MIN(LCOH!$C$18,J968)&gt;=$P$48*LCOH!$C$18, MIN(LCOH!$C$18,J968),0)</f>
        <v>1500</v>
      </c>
      <c r="L968">
        <f t="shared" si="31"/>
        <v>1472.9783786110861</v>
      </c>
      <c r="M968">
        <f>K968/LCOH!$C$18</f>
        <v>1</v>
      </c>
      <c r="N968">
        <f>K968/LCOH!$C$34</f>
        <v>28.901734104046245</v>
      </c>
    </row>
    <row r="969" spans="1:14" x14ac:dyDescent="0.35">
      <c r="A969">
        <f>'Profilo fotovoltaico'!B971*LCOH!$C$20</f>
        <v>170</v>
      </c>
      <c r="B969">
        <f>'Profilo eolico'!B971*LCOH!$C$21</f>
        <v>722.09999999999991</v>
      </c>
      <c r="C969">
        <f>$P$35*'Profilo fotovoltaico'!B971</f>
        <v>1250.2840718957511</v>
      </c>
      <c r="D969">
        <f>$Q$37*'Profilo eolico'!B971</f>
        <v>4213.189857327412</v>
      </c>
      <c r="E969">
        <f>$P$39*'Profilo fotovoltaico'!B971+'Approvvigionamento energia'!$Q$39*'Profilo eolico'!B971</f>
        <v>3472.4634109694962</v>
      </c>
      <c r="F969">
        <f>$P$41*'Profilo fotovoltaico'!B971+'Approvvigionamento energia'!$Q$41*'Profilo eolico'!B971</f>
        <v>2731.7369646115817</v>
      </c>
      <c r="G969">
        <f>$P$43*'Profilo fotovoltaico'!B971+'Approvvigionamento energia'!$Q$43*'Profilo eolico'!B971</f>
        <v>1991.0105182536663</v>
      </c>
      <c r="H969">
        <f t="shared" si="30"/>
        <v>1138.4335154826958</v>
      </c>
      <c r="I969">
        <f>IF(LCOH!$C$28=Menu!$A$1,'Approvvigionamento energia'!C969,0)+IF(LCOH!$C$28=Menu!$A$2,'Approvvigionamento energia'!D969,0)+IF(LCOH!$C$28=Menu!$A$3,'Approvvigionamento energia'!E969,0)+IF(LCOH!$C$28=Menu!$A$4,'Approvvigionamento energia'!F969,0)+IF(LCOH!$C$28=Menu!$A$5,'Approvvigionamento energia'!G969,0)+IF(LCOH!$C$28=Menu!$A$6,'Approvvigionamento energia'!H969,0)</f>
        <v>2731.7369646115817</v>
      </c>
      <c r="J969">
        <f>'Approvvigionamento energia'!A969+'Approvvigionamento energia'!B969+'Approvvigionamento energia'!I969</f>
        <v>3623.8369646115816</v>
      </c>
      <c r="K969">
        <f>IF(MIN(LCOH!$C$18,J969)&gt;=$P$48*LCOH!$C$18, MIN(LCOH!$C$18,J969),0)</f>
        <v>1500</v>
      </c>
      <c r="L969">
        <f t="shared" si="31"/>
        <v>2123.8369646115816</v>
      </c>
      <c r="M969">
        <f>K969/LCOH!$C$18</f>
        <v>1</v>
      </c>
      <c r="N969">
        <f>K969/LCOH!$C$34</f>
        <v>28.901734104046245</v>
      </c>
    </row>
    <row r="970" spans="1:14" x14ac:dyDescent="0.35">
      <c r="A970">
        <f>'Profilo fotovoltaico'!B972*LCOH!$C$20</f>
        <v>314</v>
      </c>
      <c r="B970">
        <f>'Profilo eolico'!B972*LCOH!$C$21</f>
        <v>761.4</v>
      </c>
      <c r="C970">
        <f>$P$35*'Profilo fotovoltaico'!B972</f>
        <v>2309.3482269133283</v>
      </c>
      <c r="D970">
        <f>$Q$37*'Profilo eolico'!B972</f>
        <v>4442.4910086817499</v>
      </c>
      <c r="E970">
        <f>$P$39*'Profilo fotovoltaico'!B972+'Approvvigionamento energia'!$Q$39*'Profilo eolico'!B972</f>
        <v>3909.2053132396441</v>
      </c>
      <c r="F970">
        <f>$P$41*'Profilo fotovoltaico'!B972+'Approvvigionamento energia'!$Q$41*'Profilo eolico'!B972</f>
        <v>3375.9196177975391</v>
      </c>
      <c r="G970">
        <f>$P$43*'Profilo fotovoltaico'!B972+'Approvvigionamento energia'!$Q$43*'Profilo eolico'!B972</f>
        <v>2842.6339223554342</v>
      </c>
      <c r="H970">
        <f t="shared" si="30"/>
        <v>1138.4335154826958</v>
      </c>
      <c r="I970">
        <f>IF(LCOH!$C$28=Menu!$A$1,'Approvvigionamento energia'!C970,0)+IF(LCOH!$C$28=Menu!$A$2,'Approvvigionamento energia'!D970,0)+IF(LCOH!$C$28=Menu!$A$3,'Approvvigionamento energia'!E970,0)+IF(LCOH!$C$28=Menu!$A$4,'Approvvigionamento energia'!F970,0)+IF(LCOH!$C$28=Menu!$A$5,'Approvvigionamento energia'!G970,0)+IF(LCOH!$C$28=Menu!$A$6,'Approvvigionamento energia'!H970,0)</f>
        <v>3375.9196177975391</v>
      </c>
      <c r="J970">
        <f>'Approvvigionamento energia'!A970+'Approvvigionamento energia'!B970+'Approvvigionamento energia'!I970</f>
        <v>4451.3196177975387</v>
      </c>
      <c r="K970">
        <f>IF(MIN(LCOH!$C$18,J970)&gt;=$P$48*LCOH!$C$18, MIN(LCOH!$C$18,J970),0)</f>
        <v>1500</v>
      </c>
      <c r="L970">
        <f t="shared" si="31"/>
        <v>2951.3196177975387</v>
      </c>
      <c r="M970">
        <f>K970/LCOH!$C$18</f>
        <v>1</v>
      </c>
      <c r="N970">
        <f>K970/LCOH!$C$34</f>
        <v>28.901734104046245</v>
      </c>
    </row>
    <row r="971" spans="1:14" x14ac:dyDescent="0.35">
      <c r="A971">
        <f>'Profilo fotovoltaico'!B973*LCOH!$C$20</f>
        <v>429</v>
      </c>
      <c r="B971">
        <f>'Profilo eolico'!B973*LCOH!$C$21</f>
        <v>793.2</v>
      </c>
      <c r="C971">
        <f>$P$35*'Profilo fotovoltaico'!B973</f>
        <v>3155.1286284898656</v>
      </c>
      <c r="D971">
        <f>$Q$37*'Profilo eolico'!B973</f>
        <v>4628.0323983272447</v>
      </c>
      <c r="E971">
        <f>$P$39*'Profilo fotovoltaico'!B973+'Approvvigionamento energia'!$Q$39*'Profilo eolico'!B973</f>
        <v>4259.8064558678998</v>
      </c>
      <c r="F971">
        <f>$P$41*'Profilo fotovoltaico'!B973+'Approvvigionamento energia'!$Q$41*'Profilo eolico'!B973</f>
        <v>3891.5805134085549</v>
      </c>
      <c r="G971">
        <f>$P$43*'Profilo fotovoltaico'!B973+'Approvvigionamento energia'!$Q$43*'Profilo eolico'!B973</f>
        <v>3523.3545709492105</v>
      </c>
      <c r="H971">
        <f t="shared" si="30"/>
        <v>1138.4335154826958</v>
      </c>
      <c r="I971">
        <f>IF(LCOH!$C$28=Menu!$A$1,'Approvvigionamento energia'!C971,0)+IF(LCOH!$C$28=Menu!$A$2,'Approvvigionamento energia'!D971,0)+IF(LCOH!$C$28=Menu!$A$3,'Approvvigionamento energia'!E971,0)+IF(LCOH!$C$28=Menu!$A$4,'Approvvigionamento energia'!F971,0)+IF(LCOH!$C$28=Menu!$A$5,'Approvvigionamento energia'!G971,0)+IF(LCOH!$C$28=Menu!$A$6,'Approvvigionamento energia'!H971,0)</f>
        <v>3891.5805134085549</v>
      </c>
      <c r="J971">
        <f>'Approvvigionamento energia'!A971+'Approvvigionamento energia'!B971+'Approvvigionamento energia'!I971</f>
        <v>5113.7805134085547</v>
      </c>
      <c r="K971">
        <f>IF(MIN(LCOH!$C$18,J971)&gt;=$P$48*LCOH!$C$18, MIN(LCOH!$C$18,J971),0)</f>
        <v>1500</v>
      </c>
      <c r="L971">
        <f t="shared" si="31"/>
        <v>3613.7805134085547</v>
      </c>
      <c r="M971">
        <f>K971/LCOH!$C$18</f>
        <v>1</v>
      </c>
      <c r="N971">
        <f>K971/LCOH!$C$34</f>
        <v>28.901734104046245</v>
      </c>
    </row>
    <row r="972" spans="1:14" x14ac:dyDescent="0.35">
      <c r="A972">
        <f>'Profilo fotovoltaico'!B974*LCOH!$C$20</f>
        <v>505</v>
      </c>
      <c r="B972">
        <f>'Profilo eolico'!B974*LCOH!$C$21</f>
        <v>814.9</v>
      </c>
      <c r="C972">
        <f>$P$35*'Profilo fotovoltaico'!B974</f>
        <v>3714.0791547491431</v>
      </c>
      <c r="D972">
        <f>$Q$37*'Profilo eolico'!B974</f>
        <v>4754.6439755381634</v>
      </c>
      <c r="E972">
        <f>$P$39*'Profilo fotovoltaico'!B974+'Approvvigionamento energia'!$Q$39*'Profilo eolico'!B974</f>
        <v>4494.5027703409087</v>
      </c>
      <c r="F972">
        <f>$P$41*'Profilo fotovoltaico'!B974+'Approvvigionamento energia'!$Q$41*'Profilo eolico'!B974</f>
        <v>4234.361565143653</v>
      </c>
      <c r="G972">
        <f>$P$43*'Profilo fotovoltaico'!B974+'Approvvigionamento energia'!$Q$43*'Profilo eolico'!B974</f>
        <v>3974.2203599463983</v>
      </c>
      <c r="H972">
        <f t="shared" si="30"/>
        <v>1138.4335154826958</v>
      </c>
      <c r="I972">
        <f>IF(LCOH!$C$28=Menu!$A$1,'Approvvigionamento energia'!C972,0)+IF(LCOH!$C$28=Menu!$A$2,'Approvvigionamento energia'!D972,0)+IF(LCOH!$C$28=Menu!$A$3,'Approvvigionamento energia'!E972,0)+IF(LCOH!$C$28=Menu!$A$4,'Approvvigionamento energia'!F972,0)+IF(LCOH!$C$28=Menu!$A$5,'Approvvigionamento energia'!G972,0)+IF(LCOH!$C$28=Menu!$A$6,'Approvvigionamento energia'!H972,0)</f>
        <v>4234.361565143653</v>
      </c>
      <c r="J972">
        <f>'Approvvigionamento energia'!A972+'Approvvigionamento energia'!B972+'Approvvigionamento energia'!I972</f>
        <v>5554.2615651436536</v>
      </c>
      <c r="K972">
        <f>IF(MIN(LCOH!$C$18,J972)&gt;=$P$48*LCOH!$C$18, MIN(LCOH!$C$18,J972),0)</f>
        <v>1500</v>
      </c>
      <c r="L972">
        <f t="shared" si="31"/>
        <v>4054.2615651436536</v>
      </c>
      <c r="M972">
        <f>K972/LCOH!$C$18</f>
        <v>1</v>
      </c>
      <c r="N972">
        <f>K972/LCOH!$C$34</f>
        <v>28.901734104046245</v>
      </c>
    </row>
    <row r="973" spans="1:14" x14ac:dyDescent="0.35">
      <c r="A973">
        <f>'Profilo fotovoltaico'!B975*LCOH!$C$20</f>
        <v>516</v>
      </c>
      <c r="B973">
        <f>'Profilo eolico'!B975*LCOH!$C$21</f>
        <v>830.30000000000007</v>
      </c>
      <c r="C973">
        <f>$P$35*'Profilo fotovoltaico'!B975</f>
        <v>3794.9798888129858</v>
      </c>
      <c r="D973">
        <f>$Q$37*'Profilo eolico'!B975</f>
        <v>4844.497352913655</v>
      </c>
      <c r="E973">
        <f>$P$39*'Profilo fotovoltaico'!B975+'Approvvigionamento energia'!$Q$39*'Profilo eolico'!B975</f>
        <v>4582.1179868884874</v>
      </c>
      <c r="F973">
        <f>$P$41*'Profilo fotovoltaico'!B975+'Approvvigionamento energia'!$Q$41*'Profilo eolico'!B975</f>
        <v>4319.7386208633206</v>
      </c>
      <c r="G973">
        <f>$P$43*'Profilo fotovoltaico'!B975+'Approvvigionamento energia'!$Q$43*'Profilo eolico'!B975</f>
        <v>4057.359254838153</v>
      </c>
      <c r="H973">
        <f t="shared" si="30"/>
        <v>1138.4335154826958</v>
      </c>
      <c r="I973">
        <f>IF(LCOH!$C$28=Menu!$A$1,'Approvvigionamento energia'!C973,0)+IF(LCOH!$C$28=Menu!$A$2,'Approvvigionamento energia'!D973,0)+IF(LCOH!$C$28=Menu!$A$3,'Approvvigionamento energia'!E973,0)+IF(LCOH!$C$28=Menu!$A$4,'Approvvigionamento energia'!F973,0)+IF(LCOH!$C$28=Menu!$A$5,'Approvvigionamento energia'!G973,0)+IF(LCOH!$C$28=Menu!$A$6,'Approvvigionamento energia'!H973,0)</f>
        <v>4319.7386208633206</v>
      </c>
      <c r="J973">
        <f>'Approvvigionamento energia'!A973+'Approvvigionamento energia'!B973+'Approvvigionamento energia'!I973</f>
        <v>5666.0386208633208</v>
      </c>
      <c r="K973">
        <f>IF(MIN(LCOH!$C$18,J973)&gt;=$P$48*LCOH!$C$18, MIN(LCOH!$C$18,J973),0)</f>
        <v>1500</v>
      </c>
      <c r="L973">
        <f t="shared" si="31"/>
        <v>4166.0386208633208</v>
      </c>
      <c r="M973">
        <f>K973/LCOH!$C$18</f>
        <v>1</v>
      </c>
      <c r="N973">
        <f>K973/LCOH!$C$34</f>
        <v>28.901734104046245</v>
      </c>
    </row>
    <row r="974" spans="1:14" x14ac:dyDescent="0.35">
      <c r="A974">
        <f>'Profilo fotovoltaico'!B976*LCOH!$C$20</f>
        <v>479</v>
      </c>
      <c r="B974">
        <f>'Profilo eolico'!B976*LCOH!$C$21</f>
        <v>825.6</v>
      </c>
      <c r="C974">
        <f>$P$35*'Profilo fotovoltaico'!B976</f>
        <v>3522.8592378709691</v>
      </c>
      <c r="D974">
        <f>$Q$37*'Profilo eolico'!B976</f>
        <v>4817.0745689094465</v>
      </c>
      <c r="E974">
        <f>$P$39*'Profilo fotovoltaico'!B976+'Approvvigionamento energia'!$Q$39*'Profilo eolico'!B976</f>
        <v>4493.5207361498269</v>
      </c>
      <c r="F974">
        <f>$P$41*'Profilo fotovoltaico'!B976+'Approvvigionamento energia'!$Q$41*'Profilo eolico'!B976</f>
        <v>4169.9669033902082</v>
      </c>
      <c r="G974">
        <f>$P$43*'Profilo fotovoltaico'!B976+'Approvvigionamento energia'!$Q$43*'Profilo eolico'!B976</f>
        <v>3846.4130706305887</v>
      </c>
      <c r="H974">
        <f t="shared" si="30"/>
        <v>1138.4335154826958</v>
      </c>
      <c r="I974">
        <f>IF(LCOH!$C$28=Menu!$A$1,'Approvvigionamento energia'!C974,0)+IF(LCOH!$C$28=Menu!$A$2,'Approvvigionamento energia'!D974,0)+IF(LCOH!$C$28=Menu!$A$3,'Approvvigionamento energia'!E974,0)+IF(LCOH!$C$28=Menu!$A$4,'Approvvigionamento energia'!F974,0)+IF(LCOH!$C$28=Menu!$A$5,'Approvvigionamento energia'!G974,0)+IF(LCOH!$C$28=Menu!$A$6,'Approvvigionamento energia'!H974,0)</f>
        <v>4169.9669033902082</v>
      </c>
      <c r="J974">
        <f>'Approvvigionamento energia'!A974+'Approvvigionamento energia'!B974+'Approvvigionamento energia'!I974</f>
        <v>5474.5669033902086</v>
      </c>
      <c r="K974">
        <f>IF(MIN(LCOH!$C$18,J974)&gt;=$P$48*LCOH!$C$18, MIN(LCOH!$C$18,J974),0)</f>
        <v>1500</v>
      </c>
      <c r="L974">
        <f t="shared" si="31"/>
        <v>3974.5669033902086</v>
      </c>
      <c r="M974">
        <f>K974/LCOH!$C$18</f>
        <v>1</v>
      </c>
      <c r="N974">
        <f>K974/LCOH!$C$34</f>
        <v>28.901734104046245</v>
      </c>
    </row>
    <row r="975" spans="1:14" x14ac:dyDescent="0.35">
      <c r="A975">
        <f>'Profilo fotovoltaico'!B977*LCOH!$C$20</f>
        <v>396</v>
      </c>
      <c r="B975">
        <f>'Profilo eolico'!B977*LCOH!$C$21</f>
        <v>801.4</v>
      </c>
      <c r="C975">
        <f>$P$35*'Profilo fotovoltaico'!B977</f>
        <v>2912.4264262983379</v>
      </c>
      <c r="D975">
        <f>$Q$37*'Profilo eolico'!B977</f>
        <v>4675.8764044622458</v>
      </c>
      <c r="E975">
        <f>$P$39*'Profilo fotovoltaico'!B977+'Approvvigionamento energia'!$Q$39*'Profilo eolico'!B977</f>
        <v>4235.0139099212684</v>
      </c>
      <c r="F975">
        <f>$P$41*'Profilo fotovoltaico'!B977+'Approvvigionamento energia'!$Q$41*'Profilo eolico'!B977</f>
        <v>3794.1514153802918</v>
      </c>
      <c r="G975">
        <f>$P$43*'Profilo fotovoltaico'!B977+'Approvvigionamento energia'!$Q$43*'Profilo eolico'!B977</f>
        <v>3353.2889208393149</v>
      </c>
      <c r="H975">
        <f t="shared" si="30"/>
        <v>1138.4335154826958</v>
      </c>
      <c r="I975">
        <f>IF(LCOH!$C$28=Menu!$A$1,'Approvvigionamento energia'!C975,0)+IF(LCOH!$C$28=Menu!$A$2,'Approvvigionamento energia'!D975,0)+IF(LCOH!$C$28=Menu!$A$3,'Approvvigionamento energia'!E975,0)+IF(LCOH!$C$28=Menu!$A$4,'Approvvigionamento energia'!F975,0)+IF(LCOH!$C$28=Menu!$A$5,'Approvvigionamento energia'!G975,0)+IF(LCOH!$C$28=Menu!$A$6,'Approvvigionamento energia'!H975,0)</f>
        <v>3794.1514153802918</v>
      </c>
      <c r="J975">
        <f>'Approvvigionamento energia'!A975+'Approvvigionamento energia'!B975+'Approvvigionamento energia'!I975</f>
        <v>4991.5514153802924</v>
      </c>
      <c r="K975">
        <f>IF(MIN(LCOH!$C$18,J975)&gt;=$P$48*LCOH!$C$18, MIN(LCOH!$C$18,J975),0)</f>
        <v>1500</v>
      </c>
      <c r="L975">
        <f t="shared" si="31"/>
        <v>3491.5514153802924</v>
      </c>
      <c r="M975">
        <f>K975/LCOH!$C$18</f>
        <v>1</v>
      </c>
      <c r="N975">
        <f>K975/LCOH!$C$34</f>
        <v>28.901734104046245</v>
      </c>
    </row>
    <row r="976" spans="1:14" x14ac:dyDescent="0.35">
      <c r="A976">
        <f>'Profilo fotovoltaico'!B978*LCOH!$C$20</f>
        <v>266</v>
      </c>
      <c r="B976">
        <f>'Profilo eolico'!B978*LCOH!$C$21</f>
        <v>756</v>
      </c>
      <c r="C976">
        <f>$P$35*'Profilo fotovoltaico'!B978</f>
        <v>1956.3268419074693</v>
      </c>
      <c r="D976">
        <f>$Q$37*'Profilo eolico'!B978</f>
        <v>4410.9839802513825</v>
      </c>
      <c r="E976">
        <f>$P$39*'Profilo fotovoltaico'!B978+'Approvvigionamento energia'!$Q$39*'Profilo eolico'!B978</f>
        <v>3797.3196956654037</v>
      </c>
      <c r="F976">
        <f>$P$41*'Profilo fotovoltaico'!B978+'Approvvigionamento energia'!$Q$41*'Profilo eolico'!B978</f>
        <v>3183.6554110794259</v>
      </c>
      <c r="G976">
        <f>$P$43*'Profilo fotovoltaico'!B978+'Approvvigionamento energia'!$Q$43*'Profilo eolico'!B978</f>
        <v>2569.9911264934481</v>
      </c>
      <c r="H976">
        <f t="shared" si="30"/>
        <v>1138.4335154826958</v>
      </c>
      <c r="I976">
        <f>IF(LCOH!$C$28=Menu!$A$1,'Approvvigionamento energia'!C976,0)+IF(LCOH!$C$28=Menu!$A$2,'Approvvigionamento energia'!D976,0)+IF(LCOH!$C$28=Menu!$A$3,'Approvvigionamento energia'!E976,0)+IF(LCOH!$C$28=Menu!$A$4,'Approvvigionamento energia'!F976,0)+IF(LCOH!$C$28=Menu!$A$5,'Approvvigionamento energia'!G976,0)+IF(LCOH!$C$28=Menu!$A$6,'Approvvigionamento energia'!H976,0)</f>
        <v>3183.6554110794259</v>
      </c>
      <c r="J976">
        <f>'Approvvigionamento energia'!A976+'Approvvigionamento energia'!B976+'Approvvigionamento energia'!I976</f>
        <v>4205.6554110794259</v>
      </c>
      <c r="K976">
        <f>IF(MIN(LCOH!$C$18,J976)&gt;=$P$48*LCOH!$C$18, MIN(LCOH!$C$18,J976),0)</f>
        <v>1500</v>
      </c>
      <c r="L976">
        <f t="shared" si="31"/>
        <v>2705.6554110794259</v>
      </c>
      <c r="M976">
        <f>K976/LCOH!$C$18</f>
        <v>1</v>
      </c>
      <c r="N976">
        <f>K976/LCOH!$C$34</f>
        <v>28.901734104046245</v>
      </c>
    </row>
    <row r="977" spans="1:14" x14ac:dyDescent="0.35">
      <c r="A977">
        <f>'Profilo fotovoltaico'!B979*LCOH!$C$20</f>
        <v>105</v>
      </c>
      <c r="B977">
        <f>'Profilo eolico'!B979*LCOH!$C$21</f>
        <v>683</v>
      </c>
      <c r="C977">
        <f>$P$35*'Profilo fotovoltaico'!B979</f>
        <v>772.23427970031685</v>
      </c>
      <c r="D977">
        <f>$Q$37*'Profilo eolico'!B979</f>
        <v>3985.0556329519768</v>
      </c>
      <c r="E977">
        <f>$P$39*'Profilo fotovoltaico'!B979+'Approvvigionamento energia'!$Q$39*'Profilo eolico'!B979</f>
        <v>3181.8502946390618</v>
      </c>
      <c r="F977">
        <f>$P$41*'Profilo fotovoltaico'!B979+'Approvvigionamento energia'!$Q$41*'Profilo eolico'!B979</f>
        <v>2378.6449563261467</v>
      </c>
      <c r="G977">
        <f>$P$43*'Profilo fotovoltaico'!B979+'Approvvigionamento energia'!$Q$43*'Profilo eolico'!B979</f>
        <v>1575.4396180132317</v>
      </c>
      <c r="H977">
        <f t="shared" si="30"/>
        <v>1138.4335154826958</v>
      </c>
      <c r="I977">
        <f>IF(LCOH!$C$28=Menu!$A$1,'Approvvigionamento energia'!C977,0)+IF(LCOH!$C$28=Menu!$A$2,'Approvvigionamento energia'!D977,0)+IF(LCOH!$C$28=Menu!$A$3,'Approvvigionamento energia'!E977,0)+IF(LCOH!$C$28=Menu!$A$4,'Approvvigionamento energia'!F977,0)+IF(LCOH!$C$28=Menu!$A$5,'Approvvigionamento energia'!G977,0)+IF(LCOH!$C$28=Menu!$A$6,'Approvvigionamento energia'!H977,0)</f>
        <v>2378.6449563261467</v>
      </c>
      <c r="J977">
        <f>'Approvvigionamento energia'!A977+'Approvvigionamento energia'!B977+'Approvvigionamento energia'!I977</f>
        <v>3166.6449563261467</v>
      </c>
      <c r="K977">
        <f>IF(MIN(LCOH!$C$18,J977)&gt;=$P$48*LCOH!$C$18, MIN(LCOH!$C$18,J977),0)</f>
        <v>1500</v>
      </c>
      <c r="L977">
        <f t="shared" si="31"/>
        <v>1666.6449563261467</v>
      </c>
      <c r="M977">
        <f>K977/LCOH!$C$18</f>
        <v>1</v>
      </c>
      <c r="N977">
        <f>K977/LCOH!$C$34</f>
        <v>28.901734104046245</v>
      </c>
    </row>
    <row r="978" spans="1:14" x14ac:dyDescent="0.35">
      <c r="A978">
        <f>'Profilo fotovoltaico'!B980*LCOH!$C$20</f>
        <v>2</v>
      </c>
      <c r="B978">
        <f>'Profilo eolico'!B980*LCOH!$C$21</f>
        <v>615.80000000000007</v>
      </c>
      <c r="C978">
        <f>$P$35*'Profilo fotovoltaico'!B980</f>
        <v>14.70922437524413</v>
      </c>
      <c r="D978">
        <f>$Q$37*'Profilo eolico'!B980</f>
        <v>3592.9681680407425</v>
      </c>
      <c r="E978">
        <f>$P$39*'Profilo fotovoltaico'!B980+'Approvvigionamento energia'!$Q$39*'Profilo eolico'!B980</f>
        <v>2698.403432124368</v>
      </c>
      <c r="F978">
        <f>$P$41*'Profilo fotovoltaico'!B980+'Approvvigionamento energia'!$Q$41*'Profilo eolico'!B980</f>
        <v>1803.8386962079933</v>
      </c>
      <c r="G978">
        <f>$P$43*'Profilo fotovoltaico'!B980+'Approvvigionamento energia'!$Q$43*'Profilo eolico'!B980</f>
        <v>909.27396029161878</v>
      </c>
      <c r="H978">
        <f t="shared" si="30"/>
        <v>1138.4335154826958</v>
      </c>
      <c r="I978">
        <f>IF(LCOH!$C$28=Menu!$A$1,'Approvvigionamento energia'!C978,0)+IF(LCOH!$C$28=Menu!$A$2,'Approvvigionamento energia'!D978,0)+IF(LCOH!$C$28=Menu!$A$3,'Approvvigionamento energia'!E978,0)+IF(LCOH!$C$28=Menu!$A$4,'Approvvigionamento energia'!F978,0)+IF(LCOH!$C$28=Menu!$A$5,'Approvvigionamento energia'!G978,0)+IF(LCOH!$C$28=Menu!$A$6,'Approvvigionamento energia'!H978,0)</f>
        <v>1803.8386962079933</v>
      </c>
      <c r="J978">
        <f>'Approvvigionamento energia'!A978+'Approvvigionamento energia'!B978+'Approvvigionamento energia'!I978</f>
        <v>2421.6386962079932</v>
      </c>
      <c r="K978">
        <f>IF(MIN(LCOH!$C$18,J978)&gt;=$P$48*LCOH!$C$18, MIN(LCOH!$C$18,J978),0)</f>
        <v>1500</v>
      </c>
      <c r="L978">
        <f t="shared" si="31"/>
        <v>921.63869620799323</v>
      </c>
      <c r="M978">
        <f>K978/LCOH!$C$18</f>
        <v>1</v>
      </c>
      <c r="N978">
        <f>K978/LCOH!$C$34</f>
        <v>28.901734104046245</v>
      </c>
    </row>
    <row r="979" spans="1:14" x14ac:dyDescent="0.35">
      <c r="A979">
        <f>'Profilo fotovoltaico'!B981*LCOH!$C$20</f>
        <v>0</v>
      </c>
      <c r="B979">
        <f>'Profilo eolico'!B981*LCOH!$C$21</f>
        <v>570.4</v>
      </c>
      <c r="C979">
        <f>$P$35*'Profilo fotovoltaico'!B981</f>
        <v>0</v>
      </c>
      <c r="D979">
        <f>$Q$37*'Profilo eolico'!B981</f>
        <v>3328.0757438298792</v>
      </c>
      <c r="E979">
        <f>$P$39*'Profilo fotovoltaico'!B981+'Approvvigionamento energia'!$Q$39*'Profilo eolico'!B981</f>
        <v>2496.0568078724095</v>
      </c>
      <c r="F979">
        <f>$P$41*'Profilo fotovoltaico'!B981+'Approvvigionamento energia'!$Q$41*'Profilo eolico'!B981</f>
        <v>1664.0378719149396</v>
      </c>
      <c r="G979">
        <f>$P$43*'Profilo fotovoltaico'!B981+'Approvvigionamento energia'!$Q$43*'Profilo eolico'!B981</f>
        <v>832.01893595746981</v>
      </c>
      <c r="H979">
        <f t="shared" si="30"/>
        <v>1138.4335154826958</v>
      </c>
      <c r="I979">
        <f>IF(LCOH!$C$28=Menu!$A$1,'Approvvigionamento energia'!C979,0)+IF(LCOH!$C$28=Menu!$A$2,'Approvvigionamento energia'!D979,0)+IF(LCOH!$C$28=Menu!$A$3,'Approvvigionamento energia'!E979,0)+IF(LCOH!$C$28=Menu!$A$4,'Approvvigionamento energia'!F979,0)+IF(LCOH!$C$28=Menu!$A$5,'Approvvigionamento energia'!G979,0)+IF(LCOH!$C$28=Menu!$A$6,'Approvvigionamento energia'!H979,0)</f>
        <v>1664.0378719149396</v>
      </c>
      <c r="J979">
        <f>'Approvvigionamento energia'!A979+'Approvvigionamento energia'!B979+'Approvvigionamento energia'!I979</f>
        <v>2234.4378719149395</v>
      </c>
      <c r="K979">
        <f>IF(MIN(LCOH!$C$18,J979)&gt;=$P$48*LCOH!$C$18, MIN(LCOH!$C$18,J979),0)</f>
        <v>1500</v>
      </c>
      <c r="L979">
        <f t="shared" si="31"/>
        <v>734.43787191493948</v>
      </c>
      <c r="M979">
        <f>K979/LCOH!$C$18</f>
        <v>1</v>
      </c>
      <c r="N979">
        <f>K979/LCOH!$C$34</f>
        <v>28.901734104046245</v>
      </c>
    </row>
    <row r="980" spans="1:14" x14ac:dyDescent="0.35">
      <c r="A980">
        <f>'Profilo fotovoltaico'!B982*LCOH!$C$20</f>
        <v>0</v>
      </c>
      <c r="B980">
        <f>'Profilo eolico'!B982*LCOH!$C$21</f>
        <v>530.90000000000009</v>
      </c>
      <c r="C980">
        <f>$P$35*'Profilo fotovoltaico'!B982</f>
        <v>0</v>
      </c>
      <c r="D980">
        <f>$Q$37*'Profilo eolico'!B982</f>
        <v>3097.6076654966391</v>
      </c>
      <c r="E980">
        <f>$P$39*'Profilo fotovoltaico'!B982+'Approvvigionamento energia'!$Q$39*'Profilo eolico'!B982</f>
        <v>2323.2057491224791</v>
      </c>
      <c r="F980">
        <f>$P$41*'Profilo fotovoltaico'!B982+'Approvvigionamento energia'!$Q$41*'Profilo eolico'!B982</f>
        <v>1548.8038327483196</v>
      </c>
      <c r="G980">
        <f>$P$43*'Profilo fotovoltaico'!B982+'Approvvigionamento energia'!$Q$43*'Profilo eolico'!B982</f>
        <v>774.40191637415978</v>
      </c>
      <c r="H980">
        <f t="shared" si="30"/>
        <v>1138.4335154826958</v>
      </c>
      <c r="I980">
        <f>IF(LCOH!$C$28=Menu!$A$1,'Approvvigionamento energia'!C980,0)+IF(LCOH!$C$28=Menu!$A$2,'Approvvigionamento energia'!D980,0)+IF(LCOH!$C$28=Menu!$A$3,'Approvvigionamento energia'!E980,0)+IF(LCOH!$C$28=Menu!$A$4,'Approvvigionamento energia'!F980,0)+IF(LCOH!$C$28=Menu!$A$5,'Approvvigionamento energia'!G980,0)+IF(LCOH!$C$28=Menu!$A$6,'Approvvigionamento energia'!H980,0)</f>
        <v>1548.8038327483196</v>
      </c>
      <c r="J980">
        <f>'Approvvigionamento energia'!A980+'Approvvigionamento energia'!B980+'Approvvigionamento energia'!I980</f>
        <v>2079.7038327483197</v>
      </c>
      <c r="K980">
        <f>IF(MIN(LCOH!$C$18,J980)&gt;=$P$48*LCOH!$C$18, MIN(LCOH!$C$18,J980),0)</f>
        <v>1500</v>
      </c>
      <c r="L980">
        <f t="shared" si="31"/>
        <v>579.70383274831966</v>
      </c>
      <c r="M980">
        <f>K980/LCOH!$C$18</f>
        <v>1</v>
      </c>
      <c r="N980">
        <f>K980/LCOH!$C$34</f>
        <v>28.901734104046245</v>
      </c>
    </row>
    <row r="981" spans="1:14" x14ac:dyDescent="0.35">
      <c r="A981">
        <f>'Profilo fotovoltaico'!B983*LCOH!$C$20</f>
        <v>0</v>
      </c>
      <c r="B981">
        <f>'Profilo eolico'!B983*LCOH!$C$21</f>
        <v>489.09999999999997</v>
      </c>
      <c r="C981">
        <f>$P$35*'Profilo fotovoltaico'!B983</f>
        <v>0</v>
      </c>
      <c r="D981">
        <f>$Q$37*'Profilo eolico'!B983</f>
        <v>2853.7199269060202</v>
      </c>
      <c r="E981">
        <f>$P$39*'Profilo fotovoltaico'!B983+'Approvvigionamento energia'!$Q$39*'Profilo eolico'!B983</f>
        <v>2140.2899451795151</v>
      </c>
      <c r="F981">
        <f>$P$41*'Profilo fotovoltaico'!B983+'Approvvigionamento energia'!$Q$41*'Profilo eolico'!B983</f>
        <v>1426.8599634530101</v>
      </c>
      <c r="G981">
        <f>$P$43*'Profilo fotovoltaico'!B983+'Approvvigionamento energia'!$Q$43*'Profilo eolico'!B983</f>
        <v>713.42998172650505</v>
      </c>
      <c r="H981">
        <f t="shared" si="30"/>
        <v>1138.4335154826958</v>
      </c>
      <c r="I981">
        <f>IF(LCOH!$C$28=Menu!$A$1,'Approvvigionamento energia'!C981,0)+IF(LCOH!$C$28=Menu!$A$2,'Approvvigionamento energia'!D981,0)+IF(LCOH!$C$28=Menu!$A$3,'Approvvigionamento energia'!E981,0)+IF(LCOH!$C$28=Menu!$A$4,'Approvvigionamento energia'!F981,0)+IF(LCOH!$C$28=Menu!$A$5,'Approvvigionamento energia'!G981,0)+IF(LCOH!$C$28=Menu!$A$6,'Approvvigionamento energia'!H981,0)</f>
        <v>1426.8599634530101</v>
      </c>
      <c r="J981">
        <f>'Approvvigionamento energia'!A981+'Approvvigionamento energia'!B981+'Approvvigionamento energia'!I981</f>
        <v>1915.95996345301</v>
      </c>
      <c r="K981">
        <f>IF(MIN(LCOH!$C$18,J981)&gt;=$P$48*LCOH!$C$18, MIN(LCOH!$C$18,J981),0)</f>
        <v>1500</v>
      </c>
      <c r="L981">
        <f t="shared" si="31"/>
        <v>415.95996345301</v>
      </c>
      <c r="M981">
        <f>K981/LCOH!$C$18</f>
        <v>1</v>
      </c>
      <c r="N981">
        <f>K981/LCOH!$C$34</f>
        <v>28.901734104046245</v>
      </c>
    </row>
    <row r="982" spans="1:14" x14ac:dyDescent="0.35">
      <c r="A982">
        <f>'Profilo fotovoltaico'!B984*LCOH!$C$20</f>
        <v>0</v>
      </c>
      <c r="B982">
        <f>'Profilo eolico'!B984*LCOH!$C$21</f>
        <v>444.40000000000003</v>
      </c>
      <c r="C982">
        <f>$P$35*'Profilo fotovoltaico'!B984</f>
        <v>0</v>
      </c>
      <c r="D982">
        <f>$Q$37*'Profilo eolico'!B984</f>
        <v>2592.9117471213153</v>
      </c>
      <c r="E982">
        <f>$P$39*'Profilo fotovoltaico'!B984+'Approvvigionamento energia'!$Q$39*'Profilo eolico'!B984</f>
        <v>1944.6838103409866</v>
      </c>
      <c r="F982">
        <f>$P$41*'Profilo fotovoltaico'!B984+'Approvvigionamento energia'!$Q$41*'Profilo eolico'!B984</f>
        <v>1296.4558735606577</v>
      </c>
      <c r="G982">
        <f>$P$43*'Profilo fotovoltaico'!B984+'Approvvigionamento energia'!$Q$43*'Profilo eolico'!B984</f>
        <v>648.22793678032883</v>
      </c>
      <c r="H982">
        <f t="shared" si="30"/>
        <v>1138.4335154826958</v>
      </c>
      <c r="I982">
        <f>IF(LCOH!$C$28=Menu!$A$1,'Approvvigionamento energia'!C982,0)+IF(LCOH!$C$28=Menu!$A$2,'Approvvigionamento energia'!D982,0)+IF(LCOH!$C$28=Menu!$A$3,'Approvvigionamento energia'!E982,0)+IF(LCOH!$C$28=Menu!$A$4,'Approvvigionamento energia'!F982,0)+IF(LCOH!$C$28=Menu!$A$5,'Approvvigionamento energia'!G982,0)+IF(LCOH!$C$28=Menu!$A$6,'Approvvigionamento energia'!H982,0)</f>
        <v>1296.4558735606577</v>
      </c>
      <c r="J982">
        <f>'Approvvigionamento energia'!A982+'Approvvigionamento energia'!B982+'Approvvigionamento energia'!I982</f>
        <v>1740.8558735606578</v>
      </c>
      <c r="K982">
        <f>IF(MIN(LCOH!$C$18,J982)&gt;=$P$48*LCOH!$C$18, MIN(LCOH!$C$18,J982),0)</f>
        <v>1500</v>
      </c>
      <c r="L982">
        <f t="shared" si="31"/>
        <v>240.85587356065776</v>
      </c>
      <c r="M982">
        <f>K982/LCOH!$C$18</f>
        <v>1</v>
      </c>
      <c r="N982">
        <f>K982/LCOH!$C$34</f>
        <v>28.901734104046245</v>
      </c>
    </row>
    <row r="983" spans="1:14" x14ac:dyDescent="0.35">
      <c r="A983">
        <f>'Profilo fotovoltaico'!B985*LCOH!$C$20</f>
        <v>0</v>
      </c>
      <c r="B983">
        <f>'Profilo eolico'!B985*LCOH!$C$21</f>
        <v>409.1</v>
      </c>
      <c r="C983">
        <f>$P$35*'Profilo fotovoltaico'!B985</f>
        <v>0</v>
      </c>
      <c r="D983">
        <f>$Q$37*'Profilo eolico'!B985</f>
        <v>2386.9491353450276</v>
      </c>
      <c r="E983">
        <f>$P$39*'Profilo fotovoltaico'!B985+'Approvvigionamento energia'!$Q$39*'Profilo eolico'!B985</f>
        <v>1790.2118515087705</v>
      </c>
      <c r="F983">
        <f>$P$41*'Profilo fotovoltaico'!B985+'Approvvigionamento energia'!$Q$41*'Profilo eolico'!B985</f>
        <v>1193.4745676725138</v>
      </c>
      <c r="G983">
        <f>$P$43*'Profilo fotovoltaico'!B985+'Approvvigionamento energia'!$Q$43*'Profilo eolico'!B985</f>
        <v>596.73728383625689</v>
      </c>
      <c r="H983">
        <f t="shared" si="30"/>
        <v>1138.4335154826958</v>
      </c>
      <c r="I983">
        <f>IF(LCOH!$C$28=Menu!$A$1,'Approvvigionamento energia'!C983,0)+IF(LCOH!$C$28=Menu!$A$2,'Approvvigionamento energia'!D983,0)+IF(LCOH!$C$28=Menu!$A$3,'Approvvigionamento energia'!E983,0)+IF(LCOH!$C$28=Menu!$A$4,'Approvvigionamento energia'!F983,0)+IF(LCOH!$C$28=Menu!$A$5,'Approvvigionamento energia'!G983,0)+IF(LCOH!$C$28=Menu!$A$6,'Approvvigionamento energia'!H983,0)</f>
        <v>1193.4745676725138</v>
      </c>
      <c r="J983">
        <f>'Approvvigionamento energia'!A983+'Approvvigionamento energia'!B983+'Approvvigionamento energia'!I983</f>
        <v>1602.5745676725137</v>
      </c>
      <c r="K983">
        <f>IF(MIN(LCOH!$C$18,J983)&gt;=$P$48*LCOH!$C$18, MIN(LCOH!$C$18,J983),0)</f>
        <v>1500</v>
      </c>
      <c r="L983">
        <f t="shared" si="31"/>
        <v>102.57456767251369</v>
      </c>
      <c r="M983">
        <f>K983/LCOH!$C$18</f>
        <v>1</v>
      </c>
      <c r="N983">
        <f>K983/LCOH!$C$34</f>
        <v>28.901734104046245</v>
      </c>
    </row>
    <row r="984" spans="1:14" x14ac:dyDescent="0.35">
      <c r="A984">
        <f>'Profilo fotovoltaico'!B986*LCOH!$C$20</f>
        <v>0</v>
      </c>
      <c r="B984">
        <f>'Profilo eolico'!B986*LCOH!$C$21</f>
        <v>380.5</v>
      </c>
      <c r="C984">
        <f>$P$35*'Profilo fotovoltaico'!B986</f>
        <v>0</v>
      </c>
      <c r="D984">
        <f>$Q$37*'Profilo eolico'!B986</f>
        <v>2220.0785773619723</v>
      </c>
      <c r="E984">
        <f>$P$39*'Profilo fotovoltaico'!B986+'Approvvigionamento energia'!$Q$39*'Profilo eolico'!B986</f>
        <v>1665.0589330214791</v>
      </c>
      <c r="F984">
        <f>$P$41*'Profilo fotovoltaico'!B986+'Approvvigionamento energia'!$Q$41*'Profilo eolico'!B986</f>
        <v>1110.0392886809861</v>
      </c>
      <c r="G984">
        <f>$P$43*'Profilo fotovoltaico'!B986+'Approvvigionamento energia'!$Q$43*'Profilo eolico'!B986</f>
        <v>555.01964434049307</v>
      </c>
      <c r="H984">
        <f t="shared" si="30"/>
        <v>1138.4335154826958</v>
      </c>
      <c r="I984">
        <f>IF(LCOH!$C$28=Menu!$A$1,'Approvvigionamento energia'!C984,0)+IF(LCOH!$C$28=Menu!$A$2,'Approvvigionamento energia'!D984,0)+IF(LCOH!$C$28=Menu!$A$3,'Approvvigionamento energia'!E984,0)+IF(LCOH!$C$28=Menu!$A$4,'Approvvigionamento energia'!F984,0)+IF(LCOH!$C$28=Menu!$A$5,'Approvvigionamento energia'!G984,0)+IF(LCOH!$C$28=Menu!$A$6,'Approvvigionamento energia'!H984,0)</f>
        <v>1110.0392886809861</v>
      </c>
      <c r="J984">
        <f>'Approvvigionamento energia'!A984+'Approvvigionamento energia'!B984+'Approvvigionamento energia'!I984</f>
        <v>1490.5392886809861</v>
      </c>
      <c r="K984">
        <f>IF(MIN(LCOH!$C$18,J984)&gt;=$P$48*LCOH!$C$18, MIN(LCOH!$C$18,J984),0)</f>
        <v>1490.5392886809861</v>
      </c>
      <c r="L984">
        <f t="shared" si="31"/>
        <v>0</v>
      </c>
      <c r="M984">
        <f>K984/LCOH!$C$18</f>
        <v>0.99369285912065741</v>
      </c>
      <c r="N984">
        <f>K984/LCOH!$C$34</f>
        <v>28.719446795394724</v>
      </c>
    </row>
    <row r="985" spans="1:14" x14ac:dyDescent="0.35">
      <c r="A985">
        <f>'Profilo fotovoltaico'!B987*LCOH!$C$20</f>
        <v>0</v>
      </c>
      <c r="B985">
        <f>'Profilo eolico'!B987*LCOH!$C$21</f>
        <v>361.8</v>
      </c>
      <c r="C985">
        <f>$P$35*'Profilo fotovoltaico'!B987</f>
        <v>0</v>
      </c>
      <c r="D985">
        <f>$Q$37*'Profilo eolico'!B987</f>
        <v>2110.9709048345903</v>
      </c>
      <c r="E985">
        <f>$P$39*'Profilo fotovoltaico'!B987+'Approvvigionamento energia'!$Q$39*'Profilo eolico'!B987</f>
        <v>1583.2281786259427</v>
      </c>
      <c r="F985">
        <f>$P$41*'Profilo fotovoltaico'!B987+'Approvvigionamento energia'!$Q$41*'Profilo eolico'!B987</f>
        <v>1055.4854524172952</v>
      </c>
      <c r="G985">
        <f>$P$43*'Profilo fotovoltaico'!B987+'Approvvigionamento energia'!$Q$43*'Profilo eolico'!B987</f>
        <v>527.74272620864758</v>
      </c>
      <c r="H985">
        <f t="shared" si="30"/>
        <v>1138.4335154826958</v>
      </c>
      <c r="I985">
        <f>IF(LCOH!$C$28=Menu!$A$1,'Approvvigionamento energia'!C985,0)+IF(LCOH!$C$28=Menu!$A$2,'Approvvigionamento energia'!D985,0)+IF(LCOH!$C$28=Menu!$A$3,'Approvvigionamento energia'!E985,0)+IF(LCOH!$C$28=Menu!$A$4,'Approvvigionamento energia'!F985,0)+IF(LCOH!$C$28=Menu!$A$5,'Approvvigionamento energia'!G985,0)+IF(LCOH!$C$28=Menu!$A$6,'Approvvigionamento energia'!H985,0)</f>
        <v>1055.4854524172952</v>
      </c>
      <c r="J985">
        <f>'Approvvigionamento energia'!A985+'Approvvigionamento energia'!B985+'Approvvigionamento energia'!I985</f>
        <v>1417.2854524172951</v>
      </c>
      <c r="K985">
        <f>IF(MIN(LCOH!$C$18,J985)&gt;=$P$48*LCOH!$C$18, MIN(LCOH!$C$18,J985),0)</f>
        <v>1417.2854524172951</v>
      </c>
      <c r="L985">
        <f t="shared" si="31"/>
        <v>0</v>
      </c>
      <c r="M985">
        <f>K985/LCOH!$C$18</f>
        <v>0.94485696827819676</v>
      </c>
      <c r="N985">
        <f>K985/LCOH!$C$34</f>
        <v>27.3080048635317</v>
      </c>
    </row>
    <row r="986" spans="1:14" x14ac:dyDescent="0.35">
      <c r="A986">
        <f>'Profilo fotovoltaico'!B988*LCOH!$C$20</f>
        <v>0</v>
      </c>
      <c r="B986">
        <f>'Profilo eolico'!B988*LCOH!$C$21</f>
        <v>346.9</v>
      </c>
      <c r="C986">
        <f>$P$35*'Profilo fotovoltaico'!B988</f>
        <v>0</v>
      </c>
      <c r="D986">
        <f>$Q$37*'Profilo eolico'!B988</f>
        <v>2024.0348449063554</v>
      </c>
      <c r="E986">
        <f>$P$39*'Profilo fotovoltaico'!B988+'Approvvigionamento energia'!$Q$39*'Profilo eolico'!B988</f>
        <v>1518.0261336797664</v>
      </c>
      <c r="F986">
        <f>$P$41*'Profilo fotovoltaico'!B988+'Approvvigionamento energia'!$Q$41*'Profilo eolico'!B988</f>
        <v>1012.0174224531777</v>
      </c>
      <c r="G986">
        <f>$P$43*'Profilo fotovoltaico'!B988+'Approvvigionamento energia'!$Q$43*'Profilo eolico'!B988</f>
        <v>506.00871122658884</v>
      </c>
      <c r="H986">
        <f t="shared" si="30"/>
        <v>1138.4335154826958</v>
      </c>
      <c r="I986">
        <f>IF(LCOH!$C$28=Menu!$A$1,'Approvvigionamento energia'!C986,0)+IF(LCOH!$C$28=Menu!$A$2,'Approvvigionamento energia'!D986,0)+IF(LCOH!$C$28=Menu!$A$3,'Approvvigionamento energia'!E986,0)+IF(LCOH!$C$28=Menu!$A$4,'Approvvigionamento energia'!F986,0)+IF(LCOH!$C$28=Menu!$A$5,'Approvvigionamento energia'!G986,0)+IF(LCOH!$C$28=Menu!$A$6,'Approvvigionamento energia'!H986,0)</f>
        <v>1012.0174224531777</v>
      </c>
      <c r="J986">
        <f>'Approvvigionamento energia'!A986+'Approvvigionamento energia'!B986+'Approvvigionamento energia'!I986</f>
        <v>1358.9174224531776</v>
      </c>
      <c r="K986">
        <f>IF(MIN(LCOH!$C$18,J986)&gt;=$P$48*LCOH!$C$18, MIN(LCOH!$C$18,J986),0)</f>
        <v>1358.9174224531776</v>
      </c>
      <c r="L986">
        <f t="shared" si="31"/>
        <v>0</v>
      </c>
      <c r="M986">
        <f>K986/LCOH!$C$18</f>
        <v>0.90594494830211836</v>
      </c>
      <c r="N986">
        <f>K986/LCOH!$C$34</f>
        <v>26.183380008731746</v>
      </c>
    </row>
    <row r="987" spans="1:14" x14ac:dyDescent="0.35">
      <c r="A987">
        <f>'Profilo fotovoltaico'!B989*LCOH!$C$20</f>
        <v>0</v>
      </c>
      <c r="B987">
        <f>'Profilo eolico'!B989*LCOH!$C$21</f>
        <v>323.90000000000003</v>
      </c>
      <c r="C987">
        <f>$P$35*'Profilo fotovoltaico'!B989</f>
        <v>0</v>
      </c>
      <c r="D987">
        <f>$Q$37*'Profilo eolico'!B989</f>
        <v>1889.83824233257</v>
      </c>
      <c r="E987">
        <f>$P$39*'Profilo fotovoltaico'!B989+'Approvvigionamento energia'!$Q$39*'Profilo eolico'!B989</f>
        <v>1417.3786817494274</v>
      </c>
      <c r="F987">
        <f>$P$41*'Profilo fotovoltaico'!B989+'Approvvigionamento energia'!$Q$41*'Profilo eolico'!B989</f>
        <v>944.91912116628498</v>
      </c>
      <c r="G987">
        <f>$P$43*'Profilo fotovoltaico'!B989+'Approvvigionamento energia'!$Q$43*'Profilo eolico'!B989</f>
        <v>472.45956058314249</v>
      </c>
      <c r="H987">
        <f t="shared" si="30"/>
        <v>1138.4335154826958</v>
      </c>
      <c r="I987">
        <f>IF(LCOH!$C$28=Menu!$A$1,'Approvvigionamento energia'!C987,0)+IF(LCOH!$C$28=Menu!$A$2,'Approvvigionamento energia'!D987,0)+IF(LCOH!$C$28=Menu!$A$3,'Approvvigionamento energia'!E987,0)+IF(LCOH!$C$28=Menu!$A$4,'Approvvigionamento energia'!F987,0)+IF(LCOH!$C$28=Menu!$A$5,'Approvvigionamento energia'!G987,0)+IF(LCOH!$C$28=Menu!$A$6,'Approvvigionamento energia'!H987,0)</f>
        <v>944.91912116628498</v>
      </c>
      <c r="J987">
        <f>'Approvvigionamento energia'!A987+'Approvvigionamento energia'!B987+'Approvvigionamento energia'!I987</f>
        <v>1268.819121166285</v>
      </c>
      <c r="K987">
        <f>IF(MIN(LCOH!$C$18,J987)&gt;=$P$48*LCOH!$C$18, MIN(LCOH!$C$18,J987),0)</f>
        <v>1268.819121166285</v>
      </c>
      <c r="L987">
        <f t="shared" si="31"/>
        <v>0</v>
      </c>
      <c r="M987">
        <f>K987/LCOH!$C$18</f>
        <v>0.84587941411085665</v>
      </c>
      <c r="N987">
        <f>K987/LCOH!$C$34</f>
        <v>24.447381910718402</v>
      </c>
    </row>
    <row r="988" spans="1:14" x14ac:dyDescent="0.35">
      <c r="A988">
        <f>'Profilo fotovoltaico'!B990*LCOH!$C$20</f>
        <v>0</v>
      </c>
      <c r="B988">
        <f>'Profilo eolico'!B990*LCOH!$C$21</f>
        <v>297.20000000000005</v>
      </c>
      <c r="C988">
        <f>$P$35*'Profilo fotovoltaico'!B990</f>
        <v>0</v>
      </c>
      <c r="D988">
        <f>$Q$37*'Profilo eolico'!B990</f>
        <v>1734.0534906490886</v>
      </c>
      <c r="E988">
        <f>$P$39*'Profilo fotovoltaico'!B990+'Approvvigionamento energia'!$Q$39*'Profilo eolico'!B990</f>
        <v>1300.5401179868163</v>
      </c>
      <c r="F988">
        <f>$P$41*'Profilo fotovoltaico'!B990+'Approvvigionamento energia'!$Q$41*'Profilo eolico'!B990</f>
        <v>867.02674532454432</v>
      </c>
      <c r="G988">
        <f>$P$43*'Profilo fotovoltaico'!B990+'Approvvigionamento energia'!$Q$43*'Profilo eolico'!B990</f>
        <v>433.51337266227216</v>
      </c>
      <c r="H988">
        <f t="shared" si="30"/>
        <v>1138.4335154826958</v>
      </c>
      <c r="I988">
        <f>IF(LCOH!$C$28=Menu!$A$1,'Approvvigionamento energia'!C988,0)+IF(LCOH!$C$28=Menu!$A$2,'Approvvigionamento energia'!D988,0)+IF(LCOH!$C$28=Menu!$A$3,'Approvvigionamento energia'!E988,0)+IF(LCOH!$C$28=Menu!$A$4,'Approvvigionamento energia'!F988,0)+IF(LCOH!$C$28=Menu!$A$5,'Approvvigionamento energia'!G988,0)+IF(LCOH!$C$28=Menu!$A$6,'Approvvigionamento energia'!H988,0)</f>
        <v>867.02674532454432</v>
      </c>
      <c r="J988">
        <f>'Approvvigionamento energia'!A988+'Approvvigionamento energia'!B988+'Approvvigionamento energia'!I988</f>
        <v>1164.2267453245445</v>
      </c>
      <c r="K988">
        <f>IF(MIN(LCOH!$C$18,J988)&gt;=$P$48*LCOH!$C$18, MIN(LCOH!$C$18,J988),0)</f>
        <v>1164.2267453245445</v>
      </c>
      <c r="L988">
        <f t="shared" si="31"/>
        <v>0</v>
      </c>
      <c r="M988">
        <f>K988/LCOH!$C$18</f>
        <v>0.77615116354969627</v>
      </c>
      <c r="N988">
        <f>K988/LCOH!$C$34</f>
        <v>22.432114553459432</v>
      </c>
    </row>
    <row r="989" spans="1:14" x14ac:dyDescent="0.35">
      <c r="A989">
        <f>'Profilo fotovoltaico'!B991*LCOH!$C$20</f>
        <v>0</v>
      </c>
      <c r="B989">
        <f>'Profilo eolico'!B991*LCOH!$C$21</f>
        <v>263.60000000000002</v>
      </c>
      <c r="C989">
        <f>$P$35*'Profilo fotovoltaico'!B991</f>
        <v>0</v>
      </c>
      <c r="D989">
        <f>$Q$37*'Profilo eolico'!B991</f>
        <v>1538.0097581934715</v>
      </c>
      <c r="E989">
        <f>$P$39*'Profilo fotovoltaico'!B991+'Approvvigionamento energia'!$Q$39*'Profilo eolico'!B991</f>
        <v>1153.5073186451036</v>
      </c>
      <c r="F989">
        <f>$P$41*'Profilo fotovoltaico'!B991+'Approvvigionamento energia'!$Q$41*'Profilo eolico'!B991</f>
        <v>769.00487909673575</v>
      </c>
      <c r="G989">
        <f>$P$43*'Profilo fotovoltaico'!B991+'Approvvigionamento energia'!$Q$43*'Profilo eolico'!B991</f>
        <v>384.50243954836787</v>
      </c>
      <c r="H989">
        <f t="shared" si="30"/>
        <v>1138.4335154826958</v>
      </c>
      <c r="I989">
        <f>IF(LCOH!$C$28=Menu!$A$1,'Approvvigionamento energia'!C989,0)+IF(LCOH!$C$28=Menu!$A$2,'Approvvigionamento energia'!D989,0)+IF(LCOH!$C$28=Menu!$A$3,'Approvvigionamento energia'!E989,0)+IF(LCOH!$C$28=Menu!$A$4,'Approvvigionamento energia'!F989,0)+IF(LCOH!$C$28=Menu!$A$5,'Approvvigionamento energia'!G989,0)+IF(LCOH!$C$28=Menu!$A$6,'Approvvigionamento energia'!H989,0)</f>
        <v>769.00487909673575</v>
      </c>
      <c r="J989">
        <f>'Approvvigionamento energia'!A989+'Approvvigionamento energia'!B989+'Approvvigionamento energia'!I989</f>
        <v>1032.6048790967357</v>
      </c>
      <c r="K989">
        <f>IF(MIN(LCOH!$C$18,J989)&gt;=$P$48*LCOH!$C$18, MIN(LCOH!$C$18,J989),0)</f>
        <v>1032.6048790967357</v>
      </c>
      <c r="L989">
        <f t="shared" si="31"/>
        <v>0</v>
      </c>
      <c r="M989">
        <f>K989/LCOH!$C$18</f>
        <v>0.6884032527311571</v>
      </c>
      <c r="N989">
        <f>K989/LCOH!$C$34</f>
        <v>19.89604776679645</v>
      </c>
    </row>
    <row r="990" spans="1:14" x14ac:dyDescent="0.35">
      <c r="A990">
        <f>'Profilo fotovoltaico'!B992*LCOH!$C$20</f>
        <v>0</v>
      </c>
      <c r="B990">
        <f>'Profilo eolico'!B992*LCOH!$C$21</f>
        <v>246.79999999999998</v>
      </c>
      <c r="C990">
        <f>$P$35*'Profilo fotovoltaico'!B992</f>
        <v>0</v>
      </c>
      <c r="D990">
        <f>$Q$37*'Profilo eolico'!B992</f>
        <v>1439.987891965663</v>
      </c>
      <c r="E990">
        <f>$P$39*'Profilo fotovoltaico'!B992+'Approvvigionamento energia'!$Q$39*'Profilo eolico'!B992</f>
        <v>1079.9909189742473</v>
      </c>
      <c r="F990">
        <f>$P$41*'Profilo fotovoltaico'!B992+'Approvvigionamento energia'!$Q$41*'Profilo eolico'!B992</f>
        <v>719.99394598283152</v>
      </c>
      <c r="G990">
        <f>$P$43*'Profilo fotovoltaico'!B992+'Approvvigionamento energia'!$Q$43*'Profilo eolico'!B992</f>
        <v>359.99697299141576</v>
      </c>
      <c r="H990">
        <f t="shared" si="30"/>
        <v>1138.4335154826958</v>
      </c>
      <c r="I990">
        <f>IF(LCOH!$C$28=Menu!$A$1,'Approvvigionamento energia'!C990,0)+IF(LCOH!$C$28=Menu!$A$2,'Approvvigionamento energia'!D990,0)+IF(LCOH!$C$28=Menu!$A$3,'Approvvigionamento energia'!E990,0)+IF(LCOH!$C$28=Menu!$A$4,'Approvvigionamento energia'!F990,0)+IF(LCOH!$C$28=Menu!$A$5,'Approvvigionamento energia'!G990,0)+IF(LCOH!$C$28=Menu!$A$6,'Approvvigionamento energia'!H990,0)</f>
        <v>719.99394598283152</v>
      </c>
      <c r="J990">
        <f>'Approvvigionamento energia'!A990+'Approvvigionamento energia'!B990+'Approvvigionamento energia'!I990</f>
        <v>966.79394598283147</v>
      </c>
      <c r="K990">
        <f>IF(MIN(LCOH!$C$18,J990)&gt;=$P$48*LCOH!$C$18, MIN(LCOH!$C$18,J990),0)</f>
        <v>966.79394598283147</v>
      </c>
      <c r="L990">
        <f t="shared" si="31"/>
        <v>0</v>
      </c>
      <c r="M990">
        <f>K990/LCOH!$C$18</f>
        <v>0.64452929732188768</v>
      </c>
      <c r="N990">
        <f>K990/LCOH!$C$34</f>
        <v>18.628014373464961</v>
      </c>
    </row>
    <row r="991" spans="1:14" x14ac:dyDescent="0.35">
      <c r="A991">
        <f>'Profilo fotovoltaico'!B993*LCOH!$C$20</f>
        <v>0</v>
      </c>
      <c r="B991">
        <f>'Profilo eolico'!B993*LCOH!$C$21</f>
        <v>241.2</v>
      </c>
      <c r="C991">
        <f>$P$35*'Profilo fotovoltaico'!B993</f>
        <v>0</v>
      </c>
      <c r="D991">
        <f>$Q$37*'Profilo eolico'!B993</f>
        <v>1407.3139365563934</v>
      </c>
      <c r="E991">
        <f>$P$39*'Profilo fotovoltaico'!B993+'Approvvigionamento energia'!$Q$39*'Profilo eolico'!B993</f>
        <v>1055.4854524172952</v>
      </c>
      <c r="F991">
        <f>$P$41*'Profilo fotovoltaico'!B993+'Approvvigionamento energia'!$Q$41*'Profilo eolico'!B993</f>
        <v>703.6569682781967</v>
      </c>
      <c r="G991">
        <f>$P$43*'Profilo fotovoltaico'!B993+'Approvvigionamento energia'!$Q$43*'Profilo eolico'!B993</f>
        <v>351.82848413909835</v>
      </c>
      <c r="H991">
        <f t="shared" si="30"/>
        <v>1138.4335154826958</v>
      </c>
      <c r="I991">
        <f>IF(LCOH!$C$28=Menu!$A$1,'Approvvigionamento energia'!C991,0)+IF(LCOH!$C$28=Menu!$A$2,'Approvvigionamento energia'!D991,0)+IF(LCOH!$C$28=Menu!$A$3,'Approvvigionamento energia'!E991,0)+IF(LCOH!$C$28=Menu!$A$4,'Approvvigionamento energia'!F991,0)+IF(LCOH!$C$28=Menu!$A$5,'Approvvigionamento energia'!G991,0)+IF(LCOH!$C$28=Menu!$A$6,'Approvvigionamento energia'!H991,0)</f>
        <v>703.6569682781967</v>
      </c>
      <c r="J991">
        <f>'Approvvigionamento energia'!A991+'Approvvigionamento energia'!B991+'Approvvigionamento energia'!I991</f>
        <v>944.85696827819675</v>
      </c>
      <c r="K991">
        <f>IF(MIN(LCOH!$C$18,J991)&gt;=$P$48*LCOH!$C$18, MIN(LCOH!$C$18,J991),0)</f>
        <v>944.85696827819675</v>
      </c>
      <c r="L991">
        <f t="shared" si="31"/>
        <v>0</v>
      </c>
      <c r="M991">
        <f>K991/LCOH!$C$18</f>
        <v>0.62990464551879788</v>
      </c>
      <c r="N991">
        <f>K991/LCOH!$C$34</f>
        <v>18.205336575687799</v>
      </c>
    </row>
    <row r="992" spans="1:14" x14ac:dyDescent="0.35">
      <c r="A992">
        <f>'Profilo fotovoltaico'!B994*LCOH!$C$20</f>
        <v>35</v>
      </c>
      <c r="B992">
        <f>'Profilo eolico'!B994*LCOH!$C$21</f>
        <v>236</v>
      </c>
      <c r="C992">
        <f>$P$35*'Profilo fotovoltaico'!B994</f>
        <v>257.41142656677232</v>
      </c>
      <c r="D992">
        <f>$Q$37*'Profilo eolico'!B994</f>
        <v>1376.9738351049289</v>
      </c>
      <c r="E992">
        <f>$P$39*'Profilo fotovoltaico'!B994+'Approvvigionamento energia'!$Q$39*'Profilo eolico'!B994</f>
        <v>1097.0832329703896</v>
      </c>
      <c r="F992">
        <f>$P$41*'Profilo fotovoltaico'!B994+'Approvvigionamento energia'!$Q$41*'Profilo eolico'!B994</f>
        <v>817.19263083585065</v>
      </c>
      <c r="G992">
        <f>$P$43*'Profilo fotovoltaico'!B994+'Approvvigionamento energia'!$Q$43*'Profilo eolico'!B994</f>
        <v>537.30202870131143</v>
      </c>
      <c r="H992">
        <f t="shared" si="30"/>
        <v>1138.4335154826958</v>
      </c>
      <c r="I992">
        <f>IF(LCOH!$C$28=Menu!$A$1,'Approvvigionamento energia'!C992,0)+IF(LCOH!$C$28=Menu!$A$2,'Approvvigionamento energia'!D992,0)+IF(LCOH!$C$28=Menu!$A$3,'Approvvigionamento energia'!E992,0)+IF(LCOH!$C$28=Menu!$A$4,'Approvvigionamento energia'!F992,0)+IF(LCOH!$C$28=Menu!$A$5,'Approvvigionamento energia'!G992,0)+IF(LCOH!$C$28=Menu!$A$6,'Approvvigionamento energia'!H992,0)</f>
        <v>817.19263083585065</v>
      </c>
      <c r="J992">
        <f>'Approvvigionamento energia'!A992+'Approvvigionamento energia'!B992+'Approvvigionamento energia'!I992</f>
        <v>1088.1926308358507</v>
      </c>
      <c r="K992">
        <f>IF(MIN(LCOH!$C$18,J992)&gt;=$P$48*LCOH!$C$18, MIN(LCOH!$C$18,J992),0)</f>
        <v>1088.1926308358507</v>
      </c>
      <c r="L992">
        <f t="shared" si="31"/>
        <v>0</v>
      </c>
      <c r="M992">
        <f>K992/LCOH!$C$18</f>
        <v>0.72546175389056711</v>
      </c>
      <c r="N992">
        <f>K992/LCOH!$C$34</f>
        <v>20.967102713600205</v>
      </c>
    </row>
    <row r="993" spans="1:14" x14ac:dyDescent="0.35">
      <c r="A993">
        <f>'Profilo fotovoltaico'!B995*LCOH!$C$20</f>
        <v>176</v>
      </c>
      <c r="B993">
        <f>'Profilo eolico'!B995*LCOH!$C$21</f>
        <v>240.2</v>
      </c>
      <c r="C993">
        <f>$P$35*'Profilo fotovoltaico'!B995</f>
        <v>1294.4117450214833</v>
      </c>
      <c r="D993">
        <f>$Q$37*'Profilo eolico'!B995</f>
        <v>1401.479301661881</v>
      </c>
      <c r="E993">
        <f>$P$39*'Profilo fotovoltaico'!B995+'Approvvigionamento energia'!$Q$39*'Profilo eolico'!B995</f>
        <v>1374.7124125017817</v>
      </c>
      <c r="F993">
        <f>$P$41*'Profilo fotovoltaico'!B995+'Approvvigionamento energia'!$Q$41*'Profilo eolico'!B995</f>
        <v>1347.945523341682</v>
      </c>
      <c r="G993">
        <f>$P$43*'Profilo fotovoltaico'!B995+'Approvvigionamento energia'!$Q$43*'Profilo eolico'!B995</f>
        <v>1321.1786341815828</v>
      </c>
      <c r="H993">
        <f t="shared" si="30"/>
        <v>1138.4335154826958</v>
      </c>
      <c r="I993">
        <f>IF(LCOH!$C$28=Menu!$A$1,'Approvvigionamento energia'!C993,0)+IF(LCOH!$C$28=Menu!$A$2,'Approvvigionamento energia'!D993,0)+IF(LCOH!$C$28=Menu!$A$3,'Approvvigionamento energia'!E993,0)+IF(LCOH!$C$28=Menu!$A$4,'Approvvigionamento energia'!F993,0)+IF(LCOH!$C$28=Menu!$A$5,'Approvvigionamento energia'!G993,0)+IF(LCOH!$C$28=Menu!$A$6,'Approvvigionamento energia'!H993,0)</f>
        <v>1347.945523341682</v>
      </c>
      <c r="J993">
        <f>'Approvvigionamento energia'!A993+'Approvvigionamento energia'!B993+'Approvvigionamento energia'!I993</f>
        <v>1764.1455233416821</v>
      </c>
      <c r="K993">
        <f>IF(MIN(LCOH!$C$18,J993)&gt;=$P$48*LCOH!$C$18, MIN(LCOH!$C$18,J993),0)</f>
        <v>1500</v>
      </c>
      <c r="L993">
        <f t="shared" si="31"/>
        <v>264.14552334168206</v>
      </c>
      <c r="M993">
        <f>K993/LCOH!$C$18</f>
        <v>1</v>
      </c>
      <c r="N993">
        <f>K993/LCOH!$C$34</f>
        <v>28.901734104046245</v>
      </c>
    </row>
    <row r="994" spans="1:14" x14ac:dyDescent="0.35">
      <c r="A994">
        <f>'Profilo fotovoltaico'!B996*LCOH!$C$20</f>
        <v>327</v>
      </c>
      <c r="B994">
        <f>'Profilo eolico'!B996*LCOH!$C$21</f>
        <v>296.20000000000005</v>
      </c>
      <c r="C994">
        <f>$P$35*'Profilo fotovoltaico'!B996</f>
        <v>2404.9581853524155</v>
      </c>
      <c r="D994">
        <f>$Q$37*'Profilo eolico'!B996</f>
        <v>1728.2188557545762</v>
      </c>
      <c r="E994">
        <f>$P$39*'Profilo fotovoltaico'!B996+'Approvvigionamento energia'!$Q$39*'Profilo eolico'!B996</f>
        <v>1897.403688154036</v>
      </c>
      <c r="F994">
        <f>$P$41*'Profilo fotovoltaico'!B996+'Approvvigionamento energia'!$Q$41*'Profilo eolico'!B996</f>
        <v>2066.588520553496</v>
      </c>
      <c r="G994">
        <f>$P$43*'Profilo fotovoltaico'!B996+'Approvvigionamento energia'!$Q$43*'Profilo eolico'!B996</f>
        <v>2235.7733529529555</v>
      </c>
      <c r="H994">
        <f t="shared" si="30"/>
        <v>1138.4335154826958</v>
      </c>
      <c r="I994">
        <f>IF(LCOH!$C$28=Menu!$A$1,'Approvvigionamento energia'!C994,0)+IF(LCOH!$C$28=Menu!$A$2,'Approvvigionamento energia'!D994,0)+IF(LCOH!$C$28=Menu!$A$3,'Approvvigionamento energia'!E994,0)+IF(LCOH!$C$28=Menu!$A$4,'Approvvigionamento energia'!F994,0)+IF(LCOH!$C$28=Menu!$A$5,'Approvvigionamento energia'!G994,0)+IF(LCOH!$C$28=Menu!$A$6,'Approvvigionamento energia'!H994,0)</f>
        <v>2066.588520553496</v>
      </c>
      <c r="J994">
        <f>'Approvvigionamento energia'!A994+'Approvvigionamento energia'!B994+'Approvvigionamento energia'!I994</f>
        <v>2689.7885205534958</v>
      </c>
      <c r="K994">
        <f>IF(MIN(LCOH!$C$18,J994)&gt;=$P$48*LCOH!$C$18, MIN(LCOH!$C$18,J994),0)</f>
        <v>1500</v>
      </c>
      <c r="L994">
        <f t="shared" si="31"/>
        <v>1189.7885205534958</v>
      </c>
      <c r="M994">
        <f>K994/LCOH!$C$18</f>
        <v>1</v>
      </c>
      <c r="N994">
        <f>K994/LCOH!$C$34</f>
        <v>28.901734104046245</v>
      </c>
    </row>
    <row r="995" spans="1:14" x14ac:dyDescent="0.35">
      <c r="A995">
        <f>'Profilo fotovoltaico'!B997*LCOH!$C$20</f>
        <v>454</v>
      </c>
      <c r="B995">
        <f>'Profilo eolico'!B997*LCOH!$C$21</f>
        <v>359.4</v>
      </c>
      <c r="C995">
        <f>$P$35*'Profilo fotovoltaico'!B997</f>
        <v>3338.9939331804176</v>
      </c>
      <c r="D995">
        <f>$Q$37*'Profilo eolico'!B997</f>
        <v>2096.9677810877606</v>
      </c>
      <c r="E995">
        <f>$P$39*'Profilo fotovoltaico'!B997+'Approvvigionamento energia'!$Q$39*'Profilo eolico'!B997</f>
        <v>2407.4743191109246</v>
      </c>
      <c r="F995">
        <f>$P$41*'Profilo fotovoltaico'!B997+'Approvvigionamento energia'!$Q$41*'Profilo eolico'!B997</f>
        <v>2717.9808571340891</v>
      </c>
      <c r="G995">
        <f>$P$43*'Profilo fotovoltaico'!B997+'Approvvigionamento energia'!$Q$43*'Profilo eolico'!B997</f>
        <v>3028.4873951572536</v>
      </c>
      <c r="H995">
        <f t="shared" si="30"/>
        <v>1138.4335154826958</v>
      </c>
      <c r="I995">
        <f>IF(LCOH!$C$28=Menu!$A$1,'Approvvigionamento energia'!C995,0)+IF(LCOH!$C$28=Menu!$A$2,'Approvvigionamento energia'!D995,0)+IF(LCOH!$C$28=Menu!$A$3,'Approvvigionamento energia'!E995,0)+IF(LCOH!$C$28=Menu!$A$4,'Approvvigionamento energia'!F995,0)+IF(LCOH!$C$28=Menu!$A$5,'Approvvigionamento energia'!G995,0)+IF(LCOH!$C$28=Menu!$A$6,'Approvvigionamento energia'!H995,0)</f>
        <v>2717.9808571340891</v>
      </c>
      <c r="J995">
        <f>'Approvvigionamento energia'!A995+'Approvvigionamento energia'!B995+'Approvvigionamento energia'!I995</f>
        <v>3531.3808571340892</v>
      </c>
      <c r="K995">
        <f>IF(MIN(LCOH!$C$18,J995)&gt;=$P$48*LCOH!$C$18, MIN(LCOH!$C$18,J995),0)</f>
        <v>1500</v>
      </c>
      <c r="L995">
        <f t="shared" si="31"/>
        <v>2031.3808571340892</v>
      </c>
      <c r="M995">
        <f>K995/LCOH!$C$18</f>
        <v>1</v>
      </c>
      <c r="N995">
        <f>K995/LCOH!$C$34</f>
        <v>28.901734104046245</v>
      </c>
    </row>
    <row r="996" spans="1:14" x14ac:dyDescent="0.35">
      <c r="A996">
        <f>'Profilo fotovoltaico'!B998*LCOH!$C$20</f>
        <v>521</v>
      </c>
      <c r="B996">
        <f>'Profilo eolico'!B998*LCOH!$C$21</f>
        <v>416.8</v>
      </c>
      <c r="C996">
        <f>$P$35*'Profilo fotovoltaico'!B998</f>
        <v>3831.7529497510959</v>
      </c>
      <c r="D996">
        <f>$Q$37*'Profilo eolico'!B998</f>
        <v>2431.8758240327729</v>
      </c>
      <c r="E996">
        <f>$P$39*'Profilo fotovoltaico'!B998+'Approvvigionamento energia'!$Q$39*'Profilo eolico'!B998</f>
        <v>2781.8451054623538</v>
      </c>
      <c r="F996">
        <f>$P$41*'Profilo fotovoltaico'!B998+'Approvvigionamento energia'!$Q$41*'Profilo eolico'!B998</f>
        <v>3131.8143868919342</v>
      </c>
      <c r="G996">
        <f>$P$43*'Profilo fotovoltaico'!B998+'Approvvigionamento energia'!$Q$43*'Profilo eolico'!B998</f>
        <v>3481.7836683215155</v>
      </c>
      <c r="H996">
        <f t="shared" si="30"/>
        <v>1138.4335154826958</v>
      </c>
      <c r="I996">
        <f>IF(LCOH!$C$28=Menu!$A$1,'Approvvigionamento energia'!C996,0)+IF(LCOH!$C$28=Menu!$A$2,'Approvvigionamento energia'!D996,0)+IF(LCOH!$C$28=Menu!$A$3,'Approvvigionamento energia'!E996,0)+IF(LCOH!$C$28=Menu!$A$4,'Approvvigionamento energia'!F996,0)+IF(LCOH!$C$28=Menu!$A$5,'Approvvigionamento energia'!G996,0)+IF(LCOH!$C$28=Menu!$A$6,'Approvvigionamento energia'!H996,0)</f>
        <v>3131.8143868919342</v>
      </c>
      <c r="J996">
        <f>'Approvvigionamento energia'!A996+'Approvvigionamento energia'!B996+'Approvvigionamento energia'!I996</f>
        <v>4069.6143868919344</v>
      </c>
      <c r="K996">
        <f>IF(MIN(LCOH!$C$18,J996)&gt;=$P$48*LCOH!$C$18, MIN(LCOH!$C$18,J996),0)</f>
        <v>1500</v>
      </c>
      <c r="L996">
        <f t="shared" si="31"/>
        <v>2569.6143868919344</v>
      </c>
      <c r="M996">
        <f>K996/LCOH!$C$18</f>
        <v>1</v>
      </c>
      <c r="N996">
        <f>K996/LCOH!$C$34</f>
        <v>28.901734104046245</v>
      </c>
    </row>
    <row r="997" spans="1:14" x14ac:dyDescent="0.35">
      <c r="A997">
        <f>'Profilo fotovoltaico'!B999*LCOH!$C$20</f>
        <v>537</v>
      </c>
      <c r="B997">
        <f>'Profilo eolico'!B999*LCOH!$C$21</f>
        <v>464.3</v>
      </c>
      <c r="C997">
        <f>$P$35*'Profilo fotovoltaico'!B999</f>
        <v>3949.4267447530492</v>
      </c>
      <c r="D997">
        <f>$Q$37*'Profilo eolico'!B999</f>
        <v>2709.0209815221124</v>
      </c>
      <c r="E997">
        <f>$P$39*'Profilo fotovoltaico'!B999+'Approvvigionamento energia'!$Q$39*'Profilo eolico'!B999</f>
        <v>3019.1224223298464</v>
      </c>
      <c r="F997">
        <f>$P$41*'Profilo fotovoltaico'!B999+'Approvvigionamento energia'!$Q$41*'Profilo eolico'!B999</f>
        <v>3329.2238631375808</v>
      </c>
      <c r="G997">
        <f>$P$43*'Profilo fotovoltaico'!B999+'Approvvigionamento energia'!$Q$43*'Profilo eolico'!B999</f>
        <v>3639.3253039453148</v>
      </c>
      <c r="H997">
        <f t="shared" si="30"/>
        <v>1138.4335154826958</v>
      </c>
      <c r="I997">
        <f>IF(LCOH!$C$28=Menu!$A$1,'Approvvigionamento energia'!C997,0)+IF(LCOH!$C$28=Menu!$A$2,'Approvvigionamento energia'!D997,0)+IF(LCOH!$C$28=Menu!$A$3,'Approvvigionamento energia'!E997,0)+IF(LCOH!$C$28=Menu!$A$4,'Approvvigionamento energia'!F997,0)+IF(LCOH!$C$28=Menu!$A$5,'Approvvigionamento energia'!G997,0)+IF(LCOH!$C$28=Menu!$A$6,'Approvvigionamento energia'!H997,0)</f>
        <v>3329.2238631375808</v>
      </c>
      <c r="J997">
        <f>'Approvvigionamento energia'!A997+'Approvvigionamento energia'!B997+'Approvvigionamento energia'!I997</f>
        <v>4330.5238631375805</v>
      </c>
      <c r="K997">
        <f>IF(MIN(LCOH!$C$18,J997)&gt;=$P$48*LCOH!$C$18, MIN(LCOH!$C$18,J997),0)</f>
        <v>1500</v>
      </c>
      <c r="L997">
        <f t="shared" si="31"/>
        <v>2830.5238631375805</v>
      </c>
      <c r="M997">
        <f>K997/LCOH!$C$18</f>
        <v>1</v>
      </c>
      <c r="N997">
        <f>K997/LCOH!$C$34</f>
        <v>28.901734104046245</v>
      </c>
    </row>
    <row r="998" spans="1:14" x14ac:dyDescent="0.35">
      <c r="A998">
        <f>'Profilo fotovoltaico'!B1000*LCOH!$C$20</f>
        <v>516</v>
      </c>
      <c r="B998">
        <f>'Profilo eolico'!B1000*LCOH!$C$21</f>
        <v>495</v>
      </c>
      <c r="C998">
        <f>$P$35*'Profilo fotovoltaico'!B1000</f>
        <v>3794.9798888129858</v>
      </c>
      <c r="D998">
        <f>$Q$37*'Profilo eolico'!B1000</f>
        <v>2888.1442727836434</v>
      </c>
      <c r="E998">
        <f>$P$39*'Profilo fotovoltaico'!B1000+'Approvvigionamento energia'!$Q$39*'Profilo eolico'!B1000</f>
        <v>3114.853176790979</v>
      </c>
      <c r="F998">
        <f>$P$41*'Profilo fotovoltaico'!B1000+'Approvvigionamento energia'!$Q$41*'Profilo eolico'!B1000</f>
        <v>3341.5620807983146</v>
      </c>
      <c r="G998">
        <f>$P$43*'Profilo fotovoltaico'!B1000+'Approvvigionamento energia'!$Q$43*'Profilo eolico'!B1000</f>
        <v>3568.2709848056502</v>
      </c>
      <c r="H998">
        <f t="shared" si="30"/>
        <v>1138.4335154826958</v>
      </c>
      <c r="I998">
        <f>IF(LCOH!$C$28=Menu!$A$1,'Approvvigionamento energia'!C998,0)+IF(LCOH!$C$28=Menu!$A$2,'Approvvigionamento energia'!D998,0)+IF(LCOH!$C$28=Menu!$A$3,'Approvvigionamento energia'!E998,0)+IF(LCOH!$C$28=Menu!$A$4,'Approvvigionamento energia'!F998,0)+IF(LCOH!$C$28=Menu!$A$5,'Approvvigionamento energia'!G998,0)+IF(LCOH!$C$28=Menu!$A$6,'Approvvigionamento energia'!H998,0)</f>
        <v>3341.5620807983146</v>
      </c>
      <c r="J998">
        <f>'Approvvigionamento energia'!A998+'Approvvigionamento energia'!B998+'Approvvigionamento energia'!I998</f>
        <v>4352.5620807983141</v>
      </c>
      <c r="K998">
        <f>IF(MIN(LCOH!$C$18,J998)&gt;=$P$48*LCOH!$C$18, MIN(LCOH!$C$18,J998),0)</f>
        <v>1500</v>
      </c>
      <c r="L998">
        <f t="shared" si="31"/>
        <v>2852.5620807983141</v>
      </c>
      <c r="M998">
        <f>K998/LCOH!$C$18</f>
        <v>1</v>
      </c>
      <c r="N998">
        <f>K998/LCOH!$C$34</f>
        <v>28.901734104046245</v>
      </c>
    </row>
    <row r="999" spans="1:14" x14ac:dyDescent="0.35">
      <c r="A999">
        <f>'Profilo fotovoltaico'!B1001*LCOH!$C$20</f>
        <v>435</v>
      </c>
      <c r="B999">
        <f>'Profilo eolico'!B1001*LCOH!$C$21</f>
        <v>478.1</v>
      </c>
      <c r="C999">
        <f>$P$35*'Profilo fotovoltaico'!B1001</f>
        <v>3199.2563016155982</v>
      </c>
      <c r="D999">
        <f>$Q$37*'Profilo eolico'!B1001</f>
        <v>2789.538943066384</v>
      </c>
      <c r="E999">
        <f>$P$39*'Profilo fotovoltaico'!B1001+'Approvvigionamento energia'!$Q$39*'Profilo eolico'!B1001</f>
        <v>2891.9682827036872</v>
      </c>
      <c r="F999">
        <f>$P$41*'Profilo fotovoltaico'!B1001+'Approvvigionamento energia'!$Q$41*'Profilo eolico'!B1001</f>
        <v>2994.3976223409909</v>
      </c>
      <c r="G999">
        <f>$P$43*'Profilo fotovoltaico'!B1001+'Approvvigionamento energia'!$Q$43*'Profilo eolico'!B1001</f>
        <v>3096.8269619782945</v>
      </c>
      <c r="H999">
        <f t="shared" si="30"/>
        <v>1138.4335154826958</v>
      </c>
      <c r="I999">
        <f>IF(LCOH!$C$28=Menu!$A$1,'Approvvigionamento energia'!C999,0)+IF(LCOH!$C$28=Menu!$A$2,'Approvvigionamento energia'!D999,0)+IF(LCOH!$C$28=Menu!$A$3,'Approvvigionamento energia'!E999,0)+IF(LCOH!$C$28=Menu!$A$4,'Approvvigionamento energia'!F999,0)+IF(LCOH!$C$28=Menu!$A$5,'Approvvigionamento energia'!G999,0)+IF(LCOH!$C$28=Menu!$A$6,'Approvvigionamento energia'!H999,0)</f>
        <v>2994.3976223409909</v>
      </c>
      <c r="J999">
        <f>'Approvvigionamento energia'!A999+'Approvvigionamento energia'!B999+'Approvvigionamento energia'!I999</f>
        <v>3907.4976223409908</v>
      </c>
      <c r="K999">
        <f>IF(MIN(LCOH!$C$18,J999)&gt;=$P$48*LCOH!$C$18, MIN(LCOH!$C$18,J999),0)</f>
        <v>1500</v>
      </c>
      <c r="L999">
        <f t="shared" si="31"/>
        <v>2407.4976223409908</v>
      </c>
      <c r="M999">
        <f>K999/LCOH!$C$18</f>
        <v>1</v>
      </c>
      <c r="N999">
        <f>K999/LCOH!$C$34</f>
        <v>28.901734104046245</v>
      </c>
    </row>
    <row r="1000" spans="1:14" x14ac:dyDescent="0.35">
      <c r="A1000">
        <f>'Profilo fotovoltaico'!B1002*LCOH!$C$20</f>
        <v>288</v>
      </c>
      <c r="B1000">
        <f>'Profilo eolico'!B1002*LCOH!$C$21</f>
        <v>407.1</v>
      </c>
      <c r="C1000">
        <f>$P$35*'Profilo fotovoltaico'!B1002</f>
        <v>2118.1283100351548</v>
      </c>
      <c r="D1000">
        <f>$Q$37*'Profilo eolico'!B1002</f>
        <v>2375.2798655560027</v>
      </c>
      <c r="E1000">
        <f>$P$39*'Profilo fotovoltaico'!B1002+'Approvvigionamento energia'!$Q$39*'Profilo eolico'!B1002</f>
        <v>2310.9919766757903</v>
      </c>
      <c r="F1000">
        <f>$P$41*'Profilo fotovoltaico'!B1002+'Approvvigionamento energia'!$Q$41*'Profilo eolico'!B1002</f>
        <v>2246.7040877955787</v>
      </c>
      <c r="G1000">
        <f>$P$43*'Profilo fotovoltaico'!B1002+'Approvvigionamento energia'!$Q$43*'Profilo eolico'!B1002</f>
        <v>2182.4161989153667</v>
      </c>
      <c r="H1000">
        <f t="shared" si="30"/>
        <v>1138.4335154826958</v>
      </c>
      <c r="I1000">
        <f>IF(LCOH!$C$28=Menu!$A$1,'Approvvigionamento energia'!C1000,0)+IF(LCOH!$C$28=Menu!$A$2,'Approvvigionamento energia'!D1000,0)+IF(LCOH!$C$28=Menu!$A$3,'Approvvigionamento energia'!E1000,0)+IF(LCOH!$C$28=Menu!$A$4,'Approvvigionamento energia'!F1000,0)+IF(LCOH!$C$28=Menu!$A$5,'Approvvigionamento energia'!G1000,0)+IF(LCOH!$C$28=Menu!$A$6,'Approvvigionamento energia'!H1000,0)</f>
        <v>2246.7040877955787</v>
      </c>
      <c r="J1000">
        <f>'Approvvigionamento energia'!A1000+'Approvvigionamento energia'!B1000+'Approvvigionamento energia'!I1000</f>
        <v>2941.8040877955787</v>
      </c>
      <c r="K1000">
        <f>IF(MIN(LCOH!$C$18,J1000)&gt;=$P$48*LCOH!$C$18, MIN(LCOH!$C$18,J1000),0)</f>
        <v>1500</v>
      </c>
      <c r="L1000">
        <f t="shared" si="31"/>
        <v>1441.8040877955787</v>
      </c>
      <c r="M1000">
        <f>K1000/LCOH!$C$18</f>
        <v>1</v>
      </c>
      <c r="N1000">
        <f>K1000/LCOH!$C$34</f>
        <v>28.901734104046245</v>
      </c>
    </row>
    <row r="1001" spans="1:14" x14ac:dyDescent="0.35">
      <c r="A1001">
        <f>'Profilo fotovoltaico'!B1003*LCOH!$C$20</f>
        <v>113</v>
      </c>
      <c r="B1001">
        <f>'Profilo eolico'!B1003*LCOH!$C$21</f>
        <v>287.89999999999998</v>
      </c>
      <c r="C1001">
        <f>$P$35*'Profilo fotovoltaico'!B1003</f>
        <v>831.07117720129338</v>
      </c>
      <c r="D1001">
        <f>$Q$37*'Profilo eolico'!B1003</f>
        <v>1679.7913861301231</v>
      </c>
      <c r="E1001">
        <f>$P$39*'Profilo fotovoltaico'!B1003+'Approvvigionamento energia'!$Q$39*'Profilo eolico'!B1003</f>
        <v>1467.6113338979158</v>
      </c>
      <c r="F1001">
        <f>$P$41*'Profilo fotovoltaico'!B1003+'Approvvigionamento energia'!$Q$41*'Profilo eolico'!B1003</f>
        <v>1255.4312816657082</v>
      </c>
      <c r="G1001">
        <f>$P$43*'Profilo fotovoltaico'!B1003+'Approvvigionamento energia'!$Q$43*'Profilo eolico'!B1003</f>
        <v>1043.2512294335008</v>
      </c>
      <c r="H1001">
        <f t="shared" si="30"/>
        <v>1138.4335154826958</v>
      </c>
      <c r="I1001">
        <f>IF(LCOH!$C$28=Menu!$A$1,'Approvvigionamento energia'!C1001,0)+IF(LCOH!$C$28=Menu!$A$2,'Approvvigionamento energia'!D1001,0)+IF(LCOH!$C$28=Menu!$A$3,'Approvvigionamento energia'!E1001,0)+IF(LCOH!$C$28=Menu!$A$4,'Approvvigionamento energia'!F1001,0)+IF(LCOH!$C$28=Menu!$A$5,'Approvvigionamento energia'!G1001,0)+IF(LCOH!$C$28=Menu!$A$6,'Approvvigionamento energia'!H1001,0)</f>
        <v>1255.4312816657082</v>
      </c>
      <c r="J1001">
        <f>'Approvvigionamento energia'!A1001+'Approvvigionamento energia'!B1001+'Approvvigionamento energia'!I1001</f>
        <v>1656.331281665708</v>
      </c>
      <c r="K1001">
        <f>IF(MIN(LCOH!$C$18,J1001)&gt;=$P$48*LCOH!$C$18, MIN(LCOH!$C$18,J1001),0)</f>
        <v>1500</v>
      </c>
      <c r="L1001">
        <f t="shared" si="31"/>
        <v>156.33128166570805</v>
      </c>
      <c r="M1001">
        <f>K1001/LCOH!$C$18</f>
        <v>1</v>
      </c>
      <c r="N1001">
        <f>K1001/LCOH!$C$34</f>
        <v>28.901734104046245</v>
      </c>
    </row>
    <row r="1002" spans="1:14" x14ac:dyDescent="0.35">
      <c r="A1002">
        <f>'Profilo fotovoltaico'!B1004*LCOH!$C$20</f>
        <v>2</v>
      </c>
      <c r="B1002">
        <f>'Profilo eolico'!B1004*LCOH!$C$21</f>
        <v>212.29999999999998</v>
      </c>
      <c r="C1002">
        <f>$P$35*'Profilo fotovoltaico'!B1004</f>
        <v>14.70922437524413</v>
      </c>
      <c r="D1002">
        <f>$Q$37*'Profilo eolico'!B1004</f>
        <v>1238.6929881049848</v>
      </c>
      <c r="E1002">
        <f>$P$39*'Profilo fotovoltaico'!B1004+'Approvvigionamento energia'!$Q$39*'Profilo eolico'!B1004</f>
        <v>932.69704717254956</v>
      </c>
      <c r="F1002">
        <f>$P$41*'Profilo fotovoltaico'!B1004+'Approvvigionamento energia'!$Q$41*'Profilo eolico'!B1004</f>
        <v>626.70110624011443</v>
      </c>
      <c r="G1002">
        <f>$P$43*'Profilo fotovoltaico'!B1004+'Approvvigionamento energia'!$Q$43*'Profilo eolico'!B1004</f>
        <v>320.70516530767929</v>
      </c>
      <c r="H1002">
        <f t="shared" si="30"/>
        <v>1138.4335154826958</v>
      </c>
      <c r="I1002">
        <f>IF(LCOH!$C$28=Menu!$A$1,'Approvvigionamento energia'!C1002,0)+IF(LCOH!$C$28=Menu!$A$2,'Approvvigionamento energia'!D1002,0)+IF(LCOH!$C$28=Menu!$A$3,'Approvvigionamento energia'!E1002,0)+IF(LCOH!$C$28=Menu!$A$4,'Approvvigionamento energia'!F1002,0)+IF(LCOH!$C$28=Menu!$A$5,'Approvvigionamento energia'!G1002,0)+IF(LCOH!$C$28=Menu!$A$6,'Approvvigionamento energia'!H1002,0)</f>
        <v>626.70110624011443</v>
      </c>
      <c r="J1002">
        <f>'Approvvigionamento energia'!A1002+'Approvvigionamento energia'!B1002+'Approvvigionamento energia'!I1002</f>
        <v>841.00110624011438</v>
      </c>
      <c r="K1002">
        <f>IF(MIN(LCOH!$C$18,J1002)&gt;=$P$48*LCOH!$C$18, MIN(LCOH!$C$18,J1002),0)</f>
        <v>841.00110624011438</v>
      </c>
      <c r="L1002">
        <f t="shared" si="31"/>
        <v>0</v>
      </c>
      <c r="M1002">
        <f>K1002/LCOH!$C$18</f>
        <v>0.56066740416007621</v>
      </c>
      <c r="N1002">
        <f>K1002/LCOH!$C$34</f>
        <v>16.204260235840355</v>
      </c>
    </row>
    <row r="1003" spans="1:14" x14ac:dyDescent="0.35">
      <c r="A1003">
        <f>'Profilo fotovoltaico'!B1005*LCOH!$C$20</f>
        <v>0</v>
      </c>
      <c r="B1003">
        <f>'Profilo eolico'!B1005*LCOH!$C$21</f>
        <v>161.20000000000002</v>
      </c>
      <c r="C1003">
        <f>$P$35*'Profilo fotovoltaico'!B1005</f>
        <v>0</v>
      </c>
      <c r="D1003">
        <f>$Q$37*'Profilo eolico'!B1005</f>
        <v>940.54314499540067</v>
      </c>
      <c r="E1003">
        <f>$P$39*'Profilo fotovoltaico'!B1005+'Approvvigionamento energia'!$Q$39*'Profilo eolico'!B1005</f>
        <v>705.40735874655047</v>
      </c>
      <c r="F1003">
        <f>$P$41*'Profilo fotovoltaico'!B1005+'Approvvigionamento energia'!$Q$41*'Profilo eolico'!B1005</f>
        <v>470.27157249770033</v>
      </c>
      <c r="G1003">
        <f>$P$43*'Profilo fotovoltaico'!B1005+'Approvvigionamento energia'!$Q$43*'Profilo eolico'!B1005</f>
        <v>235.13578624885017</v>
      </c>
      <c r="H1003">
        <f t="shared" si="30"/>
        <v>1138.4335154826958</v>
      </c>
      <c r="I1003">
        <f>IF(LCOH!$C$28=Menu!$A$1,'Approvvigionamento energia'!C1003,0)+IF(LCOH!$C$28=Menu!$A$2,'Approvvigionamento energia'!D1003,0)+IF(LCOH!$C$28=Menu!$A$3,'Approvvigionamento energia'!E1003,0)+IF(LCOH!$C$28=Menu!$A$4,'Approvvigionamento energia'!F1003,0)+IF(LCOH!$C$28=Menu!$A$5,'Approvvigionamento energia'!G1003,0)+IF(LCOH!$C$28=Menu!$A$6,'Approvvigionamento energia'!H1003,0)</f>
        <v>470.27157249770033</v>
      </c>
      <c r="J1003">
        <f>'Approvvigionamento energia'!A1003+'Approvvigionamento energia'!B1003+'Approvvigionamento energia'!I1003</f>
        <v>631.47157249770032</v>
      </c>
      <c r="K1003">
        <f>IF(MIN(LCOH!$C$18,J1003)&gt;=$P$48*LCOH!$C$18, MIN(LCOH!$C$18,J1003),0)</f>
        <v>631.47157249770032</v>
      </c>
      <c r="L1003">
        <f t="shared" si="31"/>
        <v>0</v>
      </c>
      <c r="M1003">
        <f>K1003/LCOH!$C$18</f>
        <v>0.42098104833180022</v>
      </c>
      <c r="N1003">
        <f>K1003/LCOH!$C$34</f>
        <v>12.16708232172833</v>
      </c>
    </row>
    <row r="1004" spans="1:14" x14ac:dyDescent="0.35">
      <c r="A1004">
        <f>'Profilo fotovoltaico'!B1006*LCOH!$C$20</f>
        <v>0</v>
      </c>
      <c r="B1004">
        <f>'Profilo eolico'!B1006*LCOH!$C$21</f>
        <v>130.89999999999998</v>
      </c>
      <c r="C1004">
        <f>$P$35*'Profilo fotovoltaico'!B1006</f>
        <v>0</v>
      </c>
      <c r="D1004">
        <f>$Q$37*'Profilo eolico'!B1006</f>
        <v>763.75370769167455</v>
      </c>
      <c r="E1004">
        <f>$P$39*'Profilo fotovoltaico'!B1006+'Approvvigionamento energia'!$Q$39*'Profilo eolico'!B1006</f>
        <v>572.81528076875588</v>
      </c>
      <c r="F1004">
        <f>$P$41*'Profilo fotovoltaico'!B1006+'Approvvigionamento energia'!$Q$41*'Profilo eolico'!B1006</f>
        <v>381.87685384583727</v>
      </c>
      <c r="G1004">
        <f>$P$43*'Profilo fotovoltaico'!B1006+'Approvvigionamento energia'!$Q$43*'Profilo eolico'!B1006</f>
        <v>190.93842692291864</v>
      </c>
      <c r="H1004">
        <f t="shared" si="30"/>
        <v>1138.4335154826958</v>
      </c>
      <c r="I1004">
        <f>IF(LCOH!$C$28=Menu!$A$1,'Approvvigionamento energia'!C1004,0)+IF(LCOH!$C$28=Menu!$A$2,'Approvvigionamento energia'!D1004,0)+IF(LCOH!$C$28=Menu!$A$3,'Approvvigionamento energia'!E1004,0)+IF(LCOH!$C$28=Menu!$A$4,'Approvvigionamento energia'!F1004,0)+IF(LCOH!$C$28=Menu!$A$5,'Approvvigionamento energia'!G1004,0)+IF(LCOH!$C$28=Menu!$A$6,'Approvvigionamento energia'!H1004,0)</f>
        <v>381.87685384583727</v>
      </c>
      <c r="J1004">
        <f>'Approvvigionamento energia'!A1004+'Approvvigionamento energia'!B1004+'Approvvigionamento energia'!I1004</f>
        <v>512.77685384583719</v>
      </c>
      <c r="K1004">
        <f>IF(MIN(LCOH!$C$18,J1004)&gt;=$P$48*LCOH!$C$18, MIN(LCOH!$C$18,J1004),0)</f>
        <v>512.77685384583719</v>
      </c>
      <c r="L1004">
        <f t="shared" si="31"/>
        <v>0</v>
      </c>
      <c r="M1004">
        <f>K1004/LCOH!$C$18</f>
        <v>0.34185123589722477</v>
      </c>
      <c r="N1004">
        <f>K1004/LCOH!$C$34</f>
        <v>9.8800935230411788</v>
      </c>
    </row>
    <row r="1005" spans="1:14" x14ac:dyDescent="0.35">
      <c r="A1005">
        <f>'Profilo fotovoltaico'!B1007*LCOH!$C$20</f>
        <v>0</v>
      </c>
      <c r="B1005">
        <f>'Profilo eolico'!B1007*LCOH!$C$21</f>
        <v>114.1</v>
      </c>
      <c r="C1005">
        <f>$P$35*'Profilo fotovoltaico'!B1007</f>
        <v>0</v>
      </c>
      <c r="D1005">
        <f>$Q$37*'Profilo eolico'!B1007</f>
        <v>665.73184146386609</v>
      </c>
      <c r="E1005">
        <f>$P$39*'Profilo fotovoltaico'!B1007+'Approvvigionamento energia'!$Q$39*'Profilo eolico'!B1007</f>
        <v>499.29888109789948</v>
      </c>
      <c r="F1005">
        <f>$P$41*'Profilo fotovoltaico'!B1007+'Approvvigionamento energia'!$Q$41*'Profilo eolico'!B1007</f>
        <v>332.86592073193304</v>
      </c>
      <c r="G1005">
        <f>$P$43*'Profilo fotovoltaico'!B1007+'Approvvigionamento energia'!$Q$43*'Profilo eolico'!B1007</f>
        <v>166.43296036596652</v>
      </c>
      <c r="H1005">
        <f t="shared" si="30"/>
        <v>1138.4335154826958</v>
      </c>
      <c r="I1005">
        <f>IF(LCOH!$C$28=Menu!$A$1,'Approvvigionamento energia'!C1005,0)+IF(LCOH!$C$28=Menu!$A$2,'Approvvigionamento energia'!D1005,0)+IF(LCOH!$C$28=Menu!$A$3,'Approvvigionamento energia'!E1005,0)+IF(LCOH!$C$28=Menu!$A$4,'Approvvigionamento energia'!F1005,0)+IF(LCOH!$C$28=Menu!$A$5,'Approvvigionamento energia'!G1005,0)+IF(LCOH!$C$28=Menu!$A$6,'Approvvigionamento energia'!H1005,0)</f>
        <v>332.86592073193304</v>
      </c>
      <c r="J1005">
        <f>'Approvvigionamento energia'!A1005+'Approvvigionamento energia'!B1005+'Approvvigionamento energia'!I1005</f>
        <v>446.96592073193301</v>
      </c>
      <c r="K1005">
        <f>IF(MIN(LCOH!$C$18,J1005)&gt;=$P$48*LCOH!$C$18, MIN(LCOH!$C$18,J1005),0)</f>
        <v>446.96592073193301</v>
      </c>
      <c r="L1005">
        <f t="shared" si="31"/>
        <v>0</v>
      </c>
      <c r="M1005">
        <f>K1005/LCOH!$C$18</f>
        <v>0.29797728048795535</v>
      </c>
      <c r="N1005">
        <f>K1005/LCOH!$C$34</f>
        <v>8.6120601297096915</v>
      </c>
    </row>
    <row r="1006" spans="1:14" x14ac:dyDescent="0.35">
      <c r="A1006">
        <f>'Profilo fotovoltaico'!B1008*LCOH!$C$20</f>
        <v>0</v>
      </c>
      <c r="B1006">
        <f>'Profilo eolico'!B1008*LCOH!$C$21</f>
        <v>110.2</v>
      </c>
      <c r="C1006">
        <f>$P$35*'Profilo fotovoltaico'!B1008</f>
        <v>0</v>
      </c>
      <c r="D1006">
        <f>$Q$37*'Profilo eolico'!B1008</f>
        <v>642.97676537526775</v>
      </c>
      <c r="E1006">
        <f>$P$39*'Profilo fotovoltaico'!B1008+'Approvvigionamento energia'!$Q$39*'Profilo eolico'!B1008</f>
        <v>482.23257403145078</v>
      </c>
      <c r="F1006">
        <f>$P$41*'Profilo fotovoltaico'!B1008+'Approvvigionamento energia'!$Q$41*'Profilo eolico'!B1008</f>
        <v>321.48838268763387</v>
      </c>
      <c r="G1006">
        <f>$P$43*'Profilo fotovoltaico'!B1008+'Approvvigionamento energia'!$Q$43*'Profilo eolico'!B1008</f>
        <v>160.74419134381694</v>
      </c>
      <c r="H1006">
        <f t="shared" si="30"/>
        <v>1138.4335154826958</v>
      </c>
      <c r="I1006">
        <f>IF(LCOH!$C$28=Menu!$A$1,'Approvvigionamento energia'!C1006,0)+IF(LCOH!$C$28=Menu!$A$2,'Approvvigionamento energia'!D1006,0)+IF(LCOH!$C$28=Menu!$A$3,'Approvvigionamento energia'!E1006,0)+IF(LCOH!$C$28=Menu!$A$4,'Approvvigionamento energia'!F1006,0)+IF(LCOH!$C$28=Menu!$A$5,'Approvvigionamento energia'!G1006,0)+IF(LCOH!$C$28=Menu!$A$6,'Approvvigionamento energia'!H1006,0)</f>
        <v>321.48838268763387</v>
      </c>
      <c r="J1006">
        <f>'Approvvigionamento energia'!A1006+'Approvvigionamento energia'!B1006+'Approvvigionamento energia'!I1006</f>
        <v>431.68838268763386</v>
      </c>
      <c r="K1006">
        <f>IF(MIN(LCOH!$C$18,J1006)&gt;=$P$48*LCOH!$C$18, MIN(LCOH!$C$18,J1006),0)</f>
        <v>431.68838268763386</v>
      </c>
      <c r="L1006">
        <f t="shared" si="31"/>
        <v>0</v>
      </c>
      <c r="M1006">
        <f>K1006/LCOH!$C$18</f>
        <v>0.28779225512508921</v>
      </c>
      <c r="N1006">
        <f>K1006/LCOH!$C$34</f>
        <v>8.3176952348291682</v>
      </c>
    </row>
    <row r="1007" spans="1:14" x14ac:dyDescent="0.35">
      <c r="A1007">
        <f>'Profilo fotovoltaico'!B1009*LCOH!$C$20</f>
        <v>0</v>
      </c>
      <c r="B1007">
        <f>'Profilo eolico'!B1009*LCOH!$C$21</f>
        <v>117.6</v>
      </c>
      <c r="C1007">
        <f>$P$35*'Profilo fotovoltaico'!B1009</f>
        <v>0</v>
      </c>
      <c r="D1007">
        <f>$Q$37*'Profilo eolico'!B1009</f>
        <v>686.15306359465956</v>
      </c>
      <c r="E1007">
        <f>$P$39*'Profilo fotovoltaico'!B1009+'Approvvigionamento energia'!$Q$39*'Profilo eolico'!B1009</f>
        <v>514.61479769599464</v>
      </c>
      <c r="F1007">
        <f>$P$41*'Profilo fotovoltaico'!B1009+'Approvvigionamento energia'!$Q$41*'Profilo eolico'!B1009</f>
        <v>343.07653179732978</v>
      </c>
      <c r="G1007">
        <f>$P$43*'Profilo fotovoltaico'!B1009+'Approvvigionamento energia'!$Q$43*'Profilo eolico'!B1009</f>
        <v>171.53826589866489</v>
      </c>
      <c r="H1007">
        <f t="shared" si="30"/>
        <v>1138.4335154826958</v>
      </c>
      <c r="I1007">
        <f>IF(LCOH!$C$28=Menu!$A$1,'Approvvigionamento energia'!C1007,0)+IF(LCOH!$C$28=Menu!$A$2,'Approvvigionamento energia'!D1007,0)+IF(LCOH!$C$28=Menu!$A$3,'Approvvigionamento energia'!E1007,0)+IF(LCOH!$C$28=Menu!$A$4,'Approvvigionamento energia'!F1007,0)+IF(LCOH!$C$28=Menu!$A$5,'Approvvigionamento energia'!G1007,0)+IF(LCOH!$C$28=Menu!$A$6,'Approvvigionamento energia'!H1007,0)</f>
        <v>343.07653179732978</v>
      </c>
      <c r="J1007">
        <f>'Approvvigionamento energia'!A1007+'Approvvigionamento energia'!B1007+'Approvvigionamento energia'!I1007</f>
        <v>460.67653179732974</v>
      </c>
      <c r="K1007">
        <f>IF(MIN(LCOH!$C$18,J1007)&gt;=$P$48*LCOH!$C$18, MIN(LCOH!$C$18,J1007),0)</f>
        <v>460.67653179732974</v>
      </c>
      <c r="L1007">
        <f t="shared" si="31"/>
        <v>0</v>
      </c>
      <c r="M1007">
        <f>K1007/LCOH!$C$18</f>
        <v>0.30711768786488652</v>
      </c>
      <c r="N1007">
        <f>K1007/LCOH!$C$34</f>
        <v>8.8762337533204185</v>
      </c>
    </row>
    <row r="1008" spans="1:14" x14ac:dyDescent="0.35">
      <c r="A1008">
        <f>'Profilo fotovoltaico'!B1010*LCOH!$C$20</f>
        <v>0</v>
      </c>
      <c r="B1008">
        <f>'Profilo eolico'!B1010*LCOH!$C$21</f>
        <v>131.39999999999998</v>
      </c>
      <c r="C1008">
        <f>$P$35*'Profilo fotovoltaico'!B1010</f>
        <v>0</v>
      </c>
      <c r="D1008">
        <f>$Q$37*'Profilo eolico'!B1010</f>
        <v>766.67102513893076</v>
      </c>
      <c r="E1008">
        <f>$P$39*'Profilo fotovoltaico'!B1010+'Approvvigionamento energia'!$Q$39*'Profilo eolico'!B1010</f>
        <v>575.00326885419804</v>
      </c>
      <c r="F1008">
        <f>$P$41*'Profilo fotovoltaico'!B1010+'Approvvigionamento energia'!$Q$41*'Profilo eolico'!B1010</f>
        <v>383.33551256946538</v>
      </c>
      <c r="G1008">
        <f>$P$43*'Profilo fotovoltaico'!B1010+'Approvvigionamento energia'!$Q$43*'Profilo eolico'!B1010</f>
        <v>191.66775628473269</v>
      </c>
      <c r="H1008">
        <f t="shared" si="30"/>
        <v>1138.4335154826958</v>
      </c>
      <c r="I1008">
        <f>IF(LCOH!$C$28=Menu!$A$1,'Approvvigionamento energia'!C1008,0)+IF(LCOH!$C$28=Menu!$A$2,'Approvvigionamento energia'!D1008,0)+IF(LCOH!$C$28=Menu!$A$3,'Approvvigionamento energia'!E1008,0)+IF(LCOH!$C$28=Menu!$A$4,'Approvvigionamento energia'!F1008,0)+IF(LCOH!$C$28=Menu!$A$5,'Approvvigionamento energia'!G1008,0)+IF(LCOH!$C$28=Menu!$A$6,'Approvvigionamento energia'!H1008,0)</f>
        <v>383.33551256946538</v>
      </c>
      <c r="J1008">
        <f>'Approvvigionamento energia'!A1008+'Approvvigionamento energia'!B1008+'Approvvigionamento energia'!I1008</f>
        <v>514.7355125694653</v>
      </c>
      <c r="K1008">
        <f>IF(MIN(LCOH!$C$18,J1008)&gt;=$P$48*LCOH!$C$18, MIN(LCOH!$C$18,J1008),0)</f>
        <v>514.7355125694653</v>
      </c>
      <c r="L1008">
        <f t="shared" si="31"/>
        <v>0</v>
      </c>
      <c r="M1008">
        <f>K1008/LCOH!$C$18</f>
        <v>0.34315700837964352</v>
      </c>
      <c r="N1008">
        <f>K1008/LCOH!$C$34</f>
        <v>9.9178326121284268</v>
      </c>
    </row>
    <row r="1009" spans="1:14" x14ac:dyDescent="0.35">
      <c r="A1009">
        <f>'Profilo fotovoltaico'!B1011*LCOH!$C$20</f>
        <v>0</v>
      </c>
      <c r="B1009">
        <f>'Profilo eolico'!B1011*LCOH!$C$21</f>
        <v>150</v>
      </c>
      <c r="C1009">
        <f>$P$35*'Profilo fotovoltaico'!B1011</f>
        <v>0</v>
      </c>
      <c r="D1009">
        <f>$Q$37*'Profilo eolico'!B1011</f>
        <v>875.19523417686162</v>
      </c>
      <c r="E1009">
        <f>$P$39*'Profilo fotovoltaico'!B1011+'Approvvigionamento energia'!$Q$39*'Profilo eolico'!B1011</f>
        <v>656.39642563264613</v>
      </c>
      <c r="F1009">
        <f>$P$41*'Profilo fotovoltaico'!B1011+'Approvvigionamento energia'!$Q$41*'Profilo eolico'!B1011</f>
        <v>437.59761708843081</v>
      </c>
      <c r="G1009">
        <f>$P$43*'Profilo fotovoltaico'!B1011+'Approvvigionamento energia'!$Q$43*'Profilo eolico'!B1011</f>
        <v>218.7988085442154</v>
      </c>
      <c r="H1009">
        <f t="shared" si="30"/>
        <v>1138.4335154826958</v>
      </c>
      <c r="I1009">
        <f>IF(LCOH!$C$28=Menu!$A$1,'Approvvigionamento energia'!C1009,0)+IF(LCOH!$C$28=Menu!$A$2,'Approvvigionamento energia'!D1009,0)+IF(LCOH!$C$28=Menu!$A$3,'Approvvigionamento energia'!E1009,0)+IF(LCOH!$C$28=Menu!$A$4,'Approvvigionamento energia'!F1009,0)+IF(LCOH!$C$28=Menu!$A$5,'Approvvigionamento energia'!G1009,0)+IF(LCOH!$C$28=Menu!$A$6,'Approvvigionamento energia'!H1009,0)</f>
        <v>437.59761708843081</v>
      </c>
      <c r="J1009">
        <f>'Approvvigionamento energia'!A1009+'Approvvigionamento energia'!B1009+'Approvvigionamento energia'!I1009</f>
        <v>587.59761708843075</v>
      </c>
      <c r="K1009">
        <f>IF(MIN(LCOH!$C$18,J1009)&gt;=$P$48*LCOH!$C$18, MIN(LCOH!$C$18,J1009),0)</f>
        <v>587.59761708843075</v>
      </c>
      <c r="L1009">
        <f t="shared" si="31"/>
        <v>0</v>
      </c>
      <c r="M1009">
        <f>K1009/LCOH!$C$18</f>
        <v>0.3917317447256205</v>
      </c>
      <c r="N1009">
        <f>K1009/LCOH!$C$34</f>
        <v>11.321726726174003</v>
      </c>
    </row>
    <row r="1010" spans="1:14" x14ac:dyDescent="0.35">
      <c r="A1010">
        <f>'Profilo fotovoltaico'!B1012*LCOH!$C$20</f>
        <v>0</v>
      </c>
      <c r="B1010">
        <f>'Profilo eolico'!B1012*LCOH!$C$21</f>
        <v>164.1</v>
      </c>
      <c r="C1010">
        <f>$P$35*'Profilo fotovoltaico'!B1012</f>
        <v>0</v>
      </c>
      <c r="D1010">
        <f>$Q$37*'Profilo eolico'!B1012</f>
        <v>957.46358618948659</v>
      </c>
      <c r="E1010">
        <f>$P$39*'Profilo fotovoltaico'!B1012+'Approvvigionamento energia'!$Q$39*'Profilo eolico'!B1012</f>
        <v>718.09768964211491</v>
      </c>
      <c r="F1010">
        <f>$P$41*'Profilo fotovoltaico'!B1012+'Approvvigionamento energia'!$Q$41*'Profilo eolico'!B1012</f>
        <v>478.7317930947433</v>
      </c>
      <c r="G1010">
        <f>$P$43*'Profilo fotovoltaico'!B1012+'Approvvigionamento energia'!$Q$43*'Profilo eolico'!B1012</f>
        <v>239.36589654737165</v>
      </c>
      <c r="H1010">
        <f t="shared" si="30"/>
        <v>1138.4335154826958</v>
      </c>
      <c r="I1010">
        <f>IF(LCOH!$C$28=Menu!$A$1,'Approvvigionamento energia'!C1010,0)+IF(LCOH!$C$28=Menu!$A$2,'Approvvigionamento energia'!D1010,0)+IF(LCOH!$C$28=Menu!$A$3,'Approvvigionamento energia'!E1010,0)+IF(LCOH!$C$28=Menu!$A$4,'Approvvigionamento energia'!F1010,0)+IF(LCOH!$C$28=Menu!$A$5,'Approvvigionamento energia'!G1010,0)+IF(LCOH!$C$28=Menu!$A$6,'Approvvigionamento energia'!H1010,0)</f>
        <v>478.7317930947433</v>
      </c>
      <c r="J1010">
        <f>'Approvvigionamento energia'!A1010+'Approvvigionamento energia'!B1010+'Approvvigionamento energia'!I1010</f>
        <v>642.83179309474326</v>
      </c>
      <c r="K1010">
        <f>IF(MIN(LCOH!$C$18,J1010)&gt;=$P$48*LCOH!$C$18, MIN(LCOH!$C$18,J1010),0)</f>
        <v>642.83179309474326</v>
      </c>
      <c r="L1010">
        <f t="shared" si="31"/>
        <v>0</v>
      </c>
      <c r="M1010">
        <f>K1010/LCOH!$C$18</f>
        <v>0.42855452872982885</v>
      </c>
      <c r="N1010">
        <f>K1010/LCOH!$C$34</f>
        <v>12.385969038434359</v>
      </c>
    </row>
    <row r="1011" spans="1:14" x14ac:dyDescent="0.35">
      <c r="A1011">
        <f>'Profilo fotovoltaico'!B1013*LCOH!$C$20</f>
        <v>0</v>
      </c>
      <c r="B1011">
        <f>'Profilo eolico'!B1013*LCOH!$C$21</f>
        <v>177.2</v>
      </c>
      <c r="C1011">
        <f>$P$35*'Profilo fotovoltaico'!B1013</f>
        <v>0</v>
      </c>
      <c r="D1011">
        <f>$Q$37*'Profilo eolico'!B1013</f>
        <v>1033.8973033075993</v>
      </c>
      <c r="E1011">
        <f>$P$39*'Profilo fotovoltaico'!B1013+'Approvvigionamento energia'!$Q$39*'Profilo eolico'!B1013</f>
        <v>775.42297748069939</v>
      </c>
      <c r="F1011">
        <f>$P$41*'Profilo fotovoltaico'!B1013+'Approvvigionamento energia'!$Q$41*'Profilo eolico'!B1013</f>
        <v>516.94865165379963</v>
      </c>
      <c r="G1011">
        <f>$P$43*'Profilo fotovoltaico'!B1013+'Approvvigionamento energia'!$Q$43*'Profilo eolico'!B1013</f>
        <v>258.47432582689981</v>
      </c>
      <c r="H1011">
        <f t="shared" si="30"/>
        <v>1138.4335154826958</v>
      </c>
      <c r="I1011">
        <f>IF(LCOH!$C$28=Menu!$A$1,'Approvvigionamento energia'!C1011,0)+IF(LCOH!$C$28=Menu!$A$2,'Approvvigionamento energia'!D1011,0)+IF(LCOH!$C$28=Menu!$A$3,'Approvvigionamento energia'!E1011,0)+IF(LCOH!$C$28=Menu!$A$4,'Approvvigionamento energia'!F1011,0)+IF(LCOH!$C$28=Menu!$A$5,'Approvvigionamento energia'!G1011,0)+IF(LCOH!$C$28=Menu!$A$6,'Approvvigionamento energia'!H1011,0)</f>
        <v>516.94865165379963</v>
      </c>
      <c r="J1011">
        <f>'Approvvigionamento energia'!A1011+'Approvvigionamento energia'!B1011+'Approvvigionamento energia'!I1011</f>
        <v>694.14865165379956</v>
      </c>
      <c r="K1011">
        <f>IF(MIN(LCOH!$C$18,J1011)&gt;=$P$48*LCOH!$C$18, MIN(LCOH!$C$18,J1011),0)</f>
        <v>694.14865165379956</v>
      </c>
      <c r="L1011">
        <f t="shared" si="31"/>
        <v>0</v>
      </c>
      <c r="M1011">
        <f>K1011/LCOH!$C$18</f>
        <v>0.4627657677691997</v>
      </c>
      <c r="N1011">
        <f>K1011/LCOH!$C$34</f>
        <v>13.374733172520223</v>
      </c>
    </row>
    <row r="1012" spans="1:14" x14ac:dyDescent="0.35">
      <c r="A1012">
        <f>'Profilo fotovoltaico'!B1014*LCOH!$C$20</f>
        <v>0</v>
      </c>
      <c r="B1012">
        <f>'Profilo eolico'!B1014*LCOH!$C$21</f>
        <v>183.29999999999998</v>
      </c>
      <c r="C1012">
        <f>$P$35*'Profilo fotovoltaico'!B1014</f>
        <v>0</v>
      </c>
      <c r="D1012">
        <f>$Q$37*'Profilo eolico'!B1014</f>
        <v>1069.4885761641249</v>
      </c>
      <c r="E1012">
        <f>$P$39*'Profilo fotovoltaico'!B1014+'Approvvigionamento energia'!$Q$39*'Profilo eolico'!B1014</f>
        <v>802.11643212309366</v>
      </c>
      <c r="F1012">
        <f>$P$41*'Profilo fotovoltaico'!B1014+'Approvvigionamento energia'!$Q$41*'Profilo eolico'!B1014</f>
        <v>534.74428808206244</v>
      </c>
      <c r="G1012">
        <f>$P$43*'Profilo fotovoltaico'!B1014+'Approvvigionamento energia'!$Q$43*'Profilo eolico'!B1014</f>
        <v>267.37214404103122</v>
      </c>
      <c r="H1012">
        <f t="shared" si="30"/>
        <v>1138.4335154826958</v>
      </c>
      <c r="I1012">
        <f>IF(LCOH!$C$28=Menu!$A$1,'Approvvigionamento energia'!C1012,0)+IF(LCOH!$C$28=Menu!$A$2,'Approvvigionamento energia'!D1012,0)+IF(LCOH!$C$28=Menu!$A$3,'Approvvigionamento energia'!E1012,0)+IF(LCOH!$C$28=Menu!$A$4,'Approvvigionamento energia'!F1012,0)+IF(LCOH!$C$28=Menu!$A$5,'Approvvigionamento energia'!G1012,0)+IF(LCOH!$C$28=Menu!$A$6,'Approvvigionamento energia'!H1012,0)</f>
        <v>534.74428808206244</v>
      </c>
      <c r="J1012">
        <f>'Approvvigionamento energia'!A1012+'Approvvigionamento energia'!B1012+'Approvvigionamento energia'!I1012</f>
        <v>718.04428808206239</v>
      </c>
      <c r="K1012">
        <f>IF(MIN(LCOH!$C$18,J1012)&gt;=$P$48*LCOH!$C$18, MIN(LCOH!$C$18,J1012),0)</f>
        <v>718.04428808206239</v>
      </c>
      <c r="L1012">
        <f t="shared" si="31"/>
        <v>0</v>
      </c>
      <c r="M1012">
        <f>K1012/LCOH!$C$18</f>
        <v>0.47869619205470826</v>
      </c>
      <c r="N1012">
        <f>K1012/LCOH!$C$34</f>
        <v>13.835150059384633</v>
      </c>
    </row>
    <row r="1013" spans="1:14" x14ac:dyDescent="0.35">
      <c r="A1013">
        <f>'Profilo fotovoltaico'!B1015*LCOH!$C$20</f>
        <v>0</v>
      </c>
      <c r="B1013">
        <f>'Profilo eolico'!B1015*LCOH!$C$21</f>
        <v>183.5</v>
      </c>
      <c r="C1013">
        <f>$P$35*'Profilo fotovoltaico'!B1015</f>
        <v>0</v>
      </c>
      <c r="D1013">
        <f>$Q$37*'Profilo eolico'!B1015</f>
        <v>1070.6555031430273</v>
      </c>
      <c r="E1013">
        <f>$P$39*'Profilo fotovoltaico'!B1015+'Approvvigionamento energia'!$Q$39*'Profilo eolico'!B1015</f>
        <v>802.99162735727054</v>
      </c>
      <c r="F1013">
        <f>$P$41*'Profilo fotovoltaico'!B1015+'Approvvigionamento energia'!$Q$41*'Profilo eolico'!B1015</f>
        <v>535.32775157151366</v>
      </c>
      <c r="G1013">
        <f>$P$43*'Profilo fotovoltaico'!B1015+'Approvvigionamento energia'!$Q$43*'Profilo eolico'!B1015</f>
        <v>267.66387578575683</v>
      </c>
      <c r="H1013">
        <f t="shared" si="30"/>
        <v>1138.4335154826958</v>
      </c>
      <c r="I1013">
        <f>IF(LCOH!$C$28=Menu!$A$1,'Approvvigionamento energia'!C1013,0)+IF(LCOH!$C$28=Menu!$A$2,'Approvvigionamento energia'!D1013,0)+IF(LCOH!$C$28=Menu!$A$3,'Approvvigionamento energia'!E1013,0)+IF(LCOH!$C$28=Menu!$A$4,'Approvvigionamento energia'!F1013,0)+IF(LCOH!$C$28=Menu!$A$5,'Approvvigionamento energia'!G1013,0)+IF(LCOH!$C$28=Menu!$A$6,'Approvvigionamento energia'!H1013,0)</f>
        <v>535.32775157151366</v>
      </c>
      <c r="J1013">
        <f>'Approvvigionamento energia'!A1013+'Approvvigionamento energia'!B1013+'Approvvigionamento energia'!I1013</f>
        <v>718.82775157151366</v>
      </c>
      <c r="K1013">
        <f>IF(MIN(LCOH!$C$18,J1013)&gt;=$P$48*LCOH!$C$18, MIN(LCOH!$C$18,J1013),0)</f>
        <v>718.82775157151366</v>
      </c>
      <c r="L1013">
        <f t="shared" si="31"/>
        <v>0</v>
      </c>
      <c r="M1013">
        <f>K1013/LCOH!$C$18</f>
        <v>0.47921850104767577</v>
      </c>
      <c r="N1013">
        <f>K1013/LCOH!$C$34</f>
        <v>13.850245695019531</v>
      </c>
    </row>
    <row r="1014" spans="1:14" x14ac:dyDescent="0.35">
      <c r="A1014">
        <f>'Profilo fotovoltaico'!B1016*LCOH!$C$20</f>
        <v>0</v>
      </c>
      <c r="B1014">
        <f>'Profilo eolico'!B1016*LCOH!$C$21</f>
        <v>185.20000000000002</v>
      </c>
      <c r="C1014">
        <f>$P$35*'Profilo fotovoltaico'!B1016</f>
        <v>0</v>
      </c>
      <c r="D1014">
        <f>$Q$37*'Profilo eolico'!B1016</f>
        <v>1080.5743824636986</v>
      </c>
      <c r="E1014">
        <f>$P$39*'Profilo fotovoltaico'!B1016+'Approvvigionamento energia'!$Q$39*'Profilo eolico'!B1016</f>
        <v>810.4307868477739</v>
      </c>
      <c r="F1014">
        <f>$P$41*'Profilo fotovoltaico'!B1016+'Approvvigionamento energia'!$Q$41*'Profilo eolico'!B1016</f>
        <v>540.28719123184931</v>
      </c>
      <c r="G1014">
        <f>$P$43*'Profilo fotovoltaico'!B1016+'Approvvigionamento energia'!$Q$43*'Profilo eolico'!B1016</f>
        <v>270.14359561592465</v>
      </c>
      <c r="H1014">
        <f t="shared" si="30"/>
        <v>1138.4335154826958</v>
      </c>
      <c r="I1014">
        <f>IF(LCOH!$C$28=Menu!$A$1,'Approvvigionamento energia'!C1014,0)+IF(LCOH!$C$28=Menu!$A$2,'Approvvigionamento energia'!D1014,0)+IF(LCOH!$C$28=Menu!$A$3,'Approvvigionamento energia'!E1014,0)+IF(LCOH!$C$28=Menu!$A$4,'Approvvigionamento energia'!F1014,0)+IF(LCOH!$C$28=Menu!$A$5,'Approvvigionamento energia'!G1014,0)+IF(LCOH!$C$28=Menu!$A$6,'Approvvigionamento energia'!H1014,0)</f>
        <v>540.28719123184931</v>
      </c>
      <c r="J1014">
        <f>'Approvvigionamento energia'!A1014+'Approvvigionamento energia'!B1014+'Approvvigionamento energia'!I1014</f>
        <v>725.48719123184935</v>
      </c>
      <c r="K1014">
        <f>IF(MIN(LCOH!$C$18,J1014)&gt;=$P$48*LCOH!$C$18, MIN(LCOH!$C$18,J1014),0)</f>
        <v>725.48719123184935</v>
      </c>
      <c r="L1014">
        <f t="shared" si="31"/>
        <v>0</v>
      </c>
      <c r="M1014">
        <f>K1014/LCOH!$C$18</f>
        <v>0.48365812748789955</v>
      </c>
      <c r="N1014">
        <f>K1014/LCOH!$C$34</f>
        <v>13.978558597916173</v>
      </c>
    </row>
    <row r="1015" spans="1:14" x14ac:dyDescent="0.35">
      <c r="A1015">
        <f>'Profilo fotovoltaico'!B1017*LCOH!$C$20</f>
        <v>0</v>
      </c>
      <c r="B1015">
        <f>'Profilo eolico'!B1017*LCOH!$C$21</f>
        <v>196.6</v>
      </c>
      <c r="C1015">
        <f>$P$35*'Profilo fotovoltaico'!B1017</f>
        <v>0</v>
      </c>
      <c r="D1015">
        <f>$Q$37*'Profilo eolico'!B1017</f>
        <v>1147.0892202611399</v>
      </c>
      <c r="E1015">
        <f>$P$39*'Profilo fotovoltaico'!B1017+'Approvvigionamento energia'!$Q$39*'Profilo eolico'!B1017</f>
        <v>860.3169151958549</v>
      </c>
      <c r="F1015">
        <f>$P$41*'Profilo fotovoltaico'!B1017+'Approvvigionamento energia'!$Q$41*'Profilo eolico'!B1017</f>
        <v>573.54461013056994</v>
      </c>
      <c r="G1015">
        <f>$P$43*'Profilo fotovoltaico'!B1017+'Approvvigionamento energia'!$Q$43*'Profilo eolico'!B1017</f>
        <v>286.77230506528497</v>
      </c>
      <c r="H1015">
        <f t="shared" si="30"/>
        <v>1138.4335154826958</v>
      </c>
      <c r="I1015">
        <f>IF(LCOH!$C$28=Menu!$A$1,'Approvvigionamento energia'!C1015,0)+IF(LCOH!$C$28=Menu!$A$2,'Approvvigionamento energia'!D1015,0)+IF(LCOH!$C$28=Menu!$A$3,'Approvvigionamento energia'!E1015,0)+IF(LCOH!$C$28=Menu!$A$4,'Approvvigionamento energia'!F1015,0)+IF(LCOH!$C$28=Menu!$A$5,'Approvvigionamento energia'!G1015,0)+IF(LCOH!$C$28=Menu!$A$6,'Approvvigionamento energia'!H1015,0)</f>
        <v>573.54461013056994</v>
      </c>
      <c r="J1015">
        <f>'Approvvigionamento energia'!A1015+'Approvvigionamento energia'!B1015+'Approvvigionamento energia'!I1015</f>
        <v>770.14461013056996</v>
      </c>
      <c r="K1015">
        <f>IF(MIN(LCOH!$C$18,J1015)&gt;=$P$48*LCOH!$C$18, MIN(LCOH!$C$18,J1015),0)</f>
        <v>770.14461013056996</v>
      </c>
      <c r="L1015">
        <f t="shared" si="31"/>
        <v>0</v>
      </c>
      <c r="M1015">
        <f>K1015/LCOH!$C$18</f>
        <v>0.51342974008704667</v>
      </c>
      <c r="N1015">
        <f>K1015/LCOH!$C$34</f>
        <v>14.839009829105395</v>
      </c>
    </row>
    <row r="1016" spans="1:14" x14ac:dyDescent="0.35">
      <c r="A1016">
        <f>'Profilo fotovoltaico'!B1018*LCOH!$C$20</f>
        <v>21</v>
      </c>
      <c r="B1016">
        <f>'Profilo eolico'!B1018*LCOH!$C$21</f>
        <v>201</v>
      </c>
      <c r="C1016">
        <f>$P$35*'Profilo fotovoltaico'!B1018</f>
        <v>154.44685594006339</v>
      </c>
      <c r="D1016">
        <f>$Q$37*'Profilo eolico'!B1018</f>
        <v>1172.7616137969947</v>
      </c>
      <c r="E1016">
        <f>$P$39*'Profilo fotovoltaico'!B1018+'Approvvigionamento energia'!$Q$39*'Profilo eolico'!B1018</f>
        <v>918.18292433276179</v>
      </c>
      <c r="F1016">
        <f>$P$41*'Profilo fotovoltaico'!B1018+'Approvvigionamento energia'!$Q$41*'Profilo eolico'!B1018</f>
        <v>663.60423486852903</v>
      </c>
      <c r="G1016">
        <f>$P$43*'Profilo fotovoltaico'!B1018+'Approvvigionamento energia'!$Q$43*'Profilo eolico'!B1018</f>
        <v>409.02554540429617</v>
      </c>
      <c r="H1016">
        <f t="shared" si="30"/>
        <v>1138.4335154826958</v>
      </c>
      <c r="I1016">
        <f>IF(LCOH!$C$28=Menu!$A$1,'Approvvigionamento energia'!C1016,0)+IF(LCOH!$C$28=Menu!$A$2,'Approvvigionamento energia'!D1016,0)+IF(LCOH!$C$28=Menu!$A$3,'Approvvigionamento energia'!E1016,0)+IF(LCOH!$C$28=Menu!$A$4,'Approvvigionamento energia'!F1016,0)+IF(LCOH!$C$28=Menu!$A$5,'Approvvigionamento energia'!G1016,0)+IF(LCOH!$C$28=Menu!$A$6,'Approvvigionamento energia'!H1016,0)</f>
        <v>663.60423486852903</v>
      </c>
      <c r="J1016">
        <f>'Approvvigionamento energia'!A1016+'Approvvigionamento energia'!B1016+'Approvvigionamento energia'!I1016</f>
        <v>885.60423486852903</v>
      </c>
      <c r="K1016">
        <f>IF(MIN(LCOH!$C$18,J1016)&gt;=$P$48*LCOH!$C$18, MIN(LCOH!$C$18,J1016),0)</f>
        <v>885.60423486852903</v>
      </c>
      <c r="L1016">
        <f t="shared" si="31"/>
        <v>0</v>
      </c>
      <c r="M1016">
        <f>K1016/LCOH!$C$18</f>
        <v>0.59040282324568605</v>
      </c>
      <c r="N1016">
        <f>K1016/LCOH!$C$34</f>
        <v>17.063665411725029</v>
      </c>
    </row>
    <row r="1017" spans="1:14" x14ac:dyDescent="0.35">
      <c r="A1017">
        <f>'Profilo fotovoltaico'!B1019*LCOH!$C$20</f>
        <v>109</v>
      </c>
      <c r="B1017">
        <f>'Profilo eolico'!B1019*LCOH!$C$21</f>
        <v>198.7</v>
      </c>
      <c r="C1017">
        <f>$P$35*'Profilo fotovoltaico'!B1019</f>
        <v>801.65272845080506</v>
      </c>
      <c r="D1017">
        <f>$Q$37*'Profilo eolico'!B1019</f>
        <v>1159.341953539616</v>
      </c>
      <c r="E1017">
        <f>$P$39*'Profilo fotovoltaico'!B1019+'Approvvigionamento energia'!$Q$39*'Profilo eolico'!B1019</f>
        <v>1069.9196472674132</v>
      </c>
      <c r="F1017">
        <f>$P$41*'Profilo fotovoltaico'!B1019+'Approvvigionamento energia'!$Q$41*'Profilo eolico'!B1019</f>
        <v>980.49734099521061</v>
      </c>
      <c r="G1017">
        <f>$P$43*'Profilo fotovoltaico'!B1019+'Approvvigionamento energia'!$Q$43*'Profilo eolico'!B1019</f>
        <v>891.07503472300789</v>
      </c>
      <c r="H1017">
        <f t="shared" si="30"/>
        <v>1138.4335154826958</v>
      </c>
      <c r="I1017">
        <f>IF(LCOH!$C$28=Menu!$A$1,'Approvvigionamento energia'!C1017,0)+IF(LCOH!$C$28=Menu!$A$2,'Approvvigionamento energia'!D1017,0)+IF(LCOH!$C$28=Menu!$A$3,'Approvvigionamento energia'!E1017,0)+IF(LCOH!$C$28=Menu!$A$4,'Approvvigionamento energia'!F1017,0)+IF(LCOH!$C$28=Menu!$A$5,'Approvvigionamento energia'!G1017,0)+IF(LCOH!$C$28=Menu!$A$6,'Approvvigionamento energia'!H1017,0)</f>
        <v>980.49734099521061</v>
      </c>
      <c r="J1017">
        <f>'Approvvigionamento energia'!A1017+'Approvvigionamento energia'!B1017+'Approvvigionamento energia'!I1017</f>
        <v>1288.1973409952107</v>
      </c>
      <c r="K1017">
        <f>IF(MIN(LCOH!$C$18,J1017)&gt;=$P$48*LCOH!$C$18, MIN(LCOH!$C$18,J1017),0)</f>
        <v>1288.1973409952107</v>
      </c>
      <c r="L1017">
        <f t="shared" si="31"/>
        <v>0</v>
      </c>
      <c r="M1017">
        <f>K1017/LCOH!$C$18</f>
        <v>0.85879822733014044</v>
      </c>
      <c r="N1017">
        <f>K1017/LCOH!$C$34</f>
        <v>24.820758015321978</v>
      </c>
    </row>
    <row r="1018" spans="1:14" x14ac:dyDescent="0.35">
      <c r="A1018">
        <f>'Profilo fotovoltaico'!B1020*LCOH!$C$20</f>
        <v>200</v>
      </c>
      <c r="B1018">
        <f>'Profilo eolico'!B1020*LCOH!$C$21</f>
        <v>250.5</v>
      </c>
      <c r="C1018">
        <f>$P$35*'Profilo fotovoltaico'!B1020</f>
        <v>1470.922437524413</v>
      </c>
      <c r="D1018">
        <f>$Q$37*'Profilo eolico'!B1020</f>
        <v>1461.5760410753589</v>
      </c>
      <c r="E1018">
        <f>$P$39*'Profilo fotovoltaico'!B1020+'Approvvigionamento energia'!$Q$39*'Profilo eolico'!B1020</f>
        <v>1463.9126401876224</v>
      </c>
      <c r="F1018">
        <f>$P$41*'Profilo fotovoltaico'!B1020+'Approvvigionamento energia'!$Q$41*'Profilo eolico'!B1020</f>
        <v>1466.2492392998861</v>
      </c>
      <c r="G1018">
        <f>$P$43*'Profilo fotovoltaico'!B1020+'Approvvigionamento energia'!$Q$43*'Profilo eolico'!B1020</f>
        <v>1468.5858384121495</v>
      </c>
      <c r="H1018">
        <f t="shared" si="30"/>
        <v>1138.4335154826958</v>
      </c>
      <c r="I1018">
        <f>IF(LCOH!$C$28=Menu!$A$1,'Approvvigionamento energia'!C1018,0)+IF(LCOH!$C$28=Menu!$A$2,'Approvvigionamento energia'!D1018,0)+IF(LCOH!$C$28=Menu!$A$3,'Approvvigionamento energia'!E1018,0)+IF(LCOH!$C$28=Menu!$A$4,'Approvvigionamento energia'!F1018,0)+IF(LCOH!$C$28=Menu!$A$5,'Approvvigionamento energia'!G1018,0)+IF(LCOH!$C$28=Menu!$A$6,'Approvvigionamento energia'!H1018,0)</f>
        <v>1466.2492392998861</v>
      </c>
      <c r="J1018">
        <f>'Approvvigionamento energia'!A1018+'Approvvigionamento energia'!B1018+'Approvvigionamento energia'!I1018</f>
        <v>1916.7492392998861</v>
      </c>
      <c r="K1018">
        <f>IF(MIN(LCOH!$C$18,J1018)&gt;=$P$48*LCOH!$C$18, MIN(LCOH!$C$18,J1018),0)</f>
        <v>1500</v>
      </c>
      <c r="L1018">
        <f t="shared" si="31"/>
        <v>416.74923929988609</v>
      </c>
      <c r="M1018">
        <f>K1018/LCOH!$C$18</f>
        <v>1</v>
      </c>
      <c r="N1018">
        <f>K1018/LCOH!$C$34</f>
        <v>28.901734104046245</v>
      </c>
    </row>
    <row r="1019" spans="1:14" x14ac:dyDescent="0.35">
      <c r="A1019">
        <f>'Profilo fotovoltaico'!B1021*LCOH!$C$20</f>
        <v>267</v>
      </c>
      <c r="B1019">
        <f>'Profilo eolico'!B1021*LCOH!$C$21</f>
        <v>309</v>
      </c>
      <c r="C1019">
        <f>$P$35*'Profilo fotovoltaico'!B1021</f>
        <v>1963.6814540950916</v>
      </c>
      <c r="D1019">
        <f>$Q$37*'Profilo eolico'!B1021</f>
        <v>1802.902182404335</v>
      </c>
      <c r="E1019">
        <f>$P$39*'Profilo fotovoltaico'!B1021+'Approvvigionamento energia'!$Q$39*'Profilo eolico'!B1021</f>
        <v>1843.097000327024</v>
      </c>
      <c r="F1019">
        <f>$P$41*'Profilo fotovoltaico'!B1021+'Approvvigionamento energia'!$Q$41*'Profilo eolico'!B1021</f>
        <v>1883.2918182497133</v>
      </c>
      <c r="G1019">
        <f>$P$43*'Profilo fotovoltaico'!B1021+'Approvvigionamento energia'!$Q$43*'Profilo eolico'!B1021</f>
        <v>1923.4866361724023</v>
      </c>
      <c r="H1019">
        <f t="shared" si="30"/>
        <v>1138.4335154826958</v>
      </c>
      <c r="I1019">
        <f>IF(LCOH!$C$28=Menu!$A$1,'Approvvigionamento energia'!C1019,0)+IF(LCOH!$C$28=Menu!$A$2,'Approvvigionamento energia'!D1019,0)+IF(LCOH!$C$28=Menu!$A$3,'Approvvigionamento energia'!E1019,0)+IF(LCOH!$C$28=Menu!$A$4,'Approvvigionamento energia'!F1019,0)+IF(LCOH!$C$28=Menu!$A$5,'Approvvigionamento energia'!G1019,0)+IF(LCOH!$C$28=Menu!$A$6,'Approvvigionamento energia'!H1019,0)</f>
        <v>1883.2918182497133</v>
      </c>
      <c r="J1019">
        <f>'Approvvigionamento energia'!A1019+'Approvvigionamento energia'!B1019+'Approvvigionamento energia'!I1019</f>
        <v>2459.2918182497133</v>
      </c>
      <c r="K1019">
        <f>IF(MIN(LCOH!$C$18,J1019)&gt;=$P$48*LCOH!$C$18, MIN(LCOH!$C$18,J1019),0)</f>
        <v>1500</v>
      </c>
      <c r="L1019">
        <f t="shared" si="31"/>
        <v>959.29181824971329</v>
      </c>
      <c r="M1019">
        <f>K1019/LCOH!$C$18</f>
        <v>1</v>
      </c>
      <c r="N1019">
        <f>K1019/LCOH!$C$34</f>
        <v>28.901734104046245</v>
      </c>
    </row>
    <row r="1020" spans="1:14" x14ac:dyDescent="0.35">
      <c r="A1020">
        <f>'Profilo fotovoltaico'!B1022*LCOH!$C$20</f>
        <v>324</v>
      </c>
      <c r="B1020">
        <f>'Profilo eolico'!B1022*LCOH!$C$21</f>
        <v>352.1</v>
      </c>
      <c r="C1020">
        <f>$P$35*'Profilo fotovoltaico'!B1022</f>
        <v>2382.894348789549</v>
      </c>
      <c r="D1020">
        <f>$Q$37*'Profilo eolico'!B1022</f>
        <v>2054.3749463578201</v>
      </c>
      <c r="E1020">
        <f>$P$39*'Profilo fotovoltaico'!B1022+'Approvvigionamento energia'!$Q$39*'Profilo eolico'!B1022</f>
        <v>2136.5047969657521</v>
      </c>
      <c r="F1020">
        <f>$P$41*'Profilo fotovoltaico'!B1022+'Approvvigionamento energia'!$Q$41*'Profilo eolico'!B1022</f>
        <v>2218.6346475736846</v>
      </c>
      <c r="G1020">
        <f>$P$43*'Profilo fotovoltaico'!B1022+'Approvvigionamento energia'!$Q$43*'Profilo eolico'!B1022</f>
        <v>2300.764498181617</v>
      </c>
      <c r="H1020">
        <f t="shared" si="30"/>
        <v>1138.4335154826958</v>
      </c>
      <c r="I1020">
        <f>IF(LCOH!$C$28=Menu!$A$1,'Approvvigionamento energia'!C1020,0)+IF(LCOH!$C$28=Menu!$A$2,'Approvvigionamento energia'!D1020,0)+IF(LCOH!$C$28=Menu!$A$3,'Approvvigionamento energia'!E1020,0)+IF(LCOH!$C$28=Menu!$A$4,'Approvvigionamento energia'!F1020,0)+IF(LCOH!$C$28=Menu!$A$5,'Approvvigionamento energia'!G1020,0)+IF(LCOH!$C$28=Menu!$A$6,'Approvvigionamento energia'!H1020,0)</f>
        <v>2218.6346475736846</v>
      </c>
      <c r="J1020">
        <f>'Approvvigionamento energia'!A1020+'Approvvigionamento energia'!B1020+'Approvvigionamento energia'!I1020</f>
        <v>2894.7346475736845</v>
      </c>
      <c r="K1020">
        <f>IF(MIN(LCOH!$C$18,J1020)&gt;=$P$48*LCOH!$C$18, MIN(LCOH!$C$18,J1020),0)</f>
        <v>1500</v>
      </c>
      <c r="L1020">
        <f t="shared" si="31"/>
        <v>1394.7346475736845</v>
      </c>
      <c r="M1020">
        <f>K1020/LCOH!$C$18</f>
        <v>1</v>
      </c>
      <c r="N1020">
        <f>K1020/LCOH!$C$34</f>
        <v>28.901734104046245</v>
      </c>
    </row>
    <row r="1021" spans="1:14" x14ac:dyDescent="0.35">
      <c r="A1021">
        <f>'Profilo fotovoltaico'!B1023*LCOH!$C$20</f>
        <v>330</v>
      </c>
      <c r="B1021">
        <f>'Profilo eolico'!B1023*LCOH!$C$21</f>
        <v>381</v>
      </c>
      <c r="C1021">
        <f>$P$35*'Profilo fotovoltaico'!B1023</f>
        <v>2427.0220219152816</v>
      </c>
      <c r="D1021">
        <f>$Q$37*'Profilo eolico'!B1023</f>
        <v>2222.9958948092285</v>
      </c>
      <c r="E1021">
        <f>$P$39*'Profilo fotovoltaico'!B1023+'Approvvigionamento energia'!$Q$39*'Profilo eolico'!B1023</f>
        <v>2274.0024265857419</v>
      </c>
      <c r="F1021">
        <f>$P$41*'Profilo fotovoltaico'!B1023+'Approvvigionamento energia'!$Q$41*'Profilo eolico'!B1023</f>
        <v>2325.0089583622548</v>
      </c>
      <c r="G1021">
        <f>$P$43*'Profilo fotovoltaico'!B1023+'Approvvigionamento energia'!$Q$43*'Profilo eolico'!B1023</f>
        <v>2376.0154901387682</v>
      </c>
      <c r="H1021">
        <f t="shared" si="30"/>
        <v>1138.4335154826958</v>
      </c>
      <c r="I1021">
        <f>IF(LCOH!$C$28=Menu!$A$1,'Approvvigionamento energia'!C1021,0)+IF(LCOH!$C$28=Menu!$A$2,'Approvvigionamento energia'!D1021,0)+IF(LCOH!$C$28=Menu!$A$3,'Approvvigionamento energia'!E1021,0)+IF(LCOH!$C$28=Menu!$A$4,'Approvvigionamento energia'!F1021,0)+IF(LCOH!$C$28=Menu!$A$5,'Approvvigionamento energia'!G1021,0)+IF(LCOH!$C$28=Menu!$A$6,'Approvvigionamento energia'!H1021,0)</f>
        <v>2325.0089583622548</v>
      </c>
      <c r="J1021">
        <f>'Approvvigionamento energia'!A1021+'Approvvigionamento energia'!B1021+'Approvvigionamento energia'!I1021</f>
        <v>3036.0089583622548</v>
      </c>
      <c r="K1021">
        <f>IF(MIN(LCOH!$C$18,J1021)&gt;=$P$48*LCOH!$C$18, MIN(LCOH!$C$18,J1021),0)</f>
        <v>1500</v>
      </c>
      <c r="L1021">
        <f t="shared" si="31"/>
        <v>1536.0089583622548</v>
      </c>
      <c r="M1021">
        <f>K1021/LCOH!$C$18</f>
        <v>1</v>
      </c>
      <c r="N1021">
        <f>K1021/LCOH!$C$34</f>
        <v>28.901734104046245</v>
      </c>
    </row>
    <row r="1022" spans="1:14" x14ac:dyDescent="0.35">
      <c r="A1022">
        <f>'Profilo fotovoltaico'!B1024*LCOH!$C$20</f>
        <v>285</v>
      </c>
      <c r="B1022">
        <f>'Profilo eolico'!B1024*LCOH!$C$21</f>
        <v>399.8</v>
      </c>
      <c r="C1022">
        <f>$P$35*'Profilo fotovoltaico'!B1024</f>
        <v>2096.0644734722882</v>
      </c>
      <c r="D1022">
        <f>$Q$37*'Profilo eolico'!B1024</f>
        <v>2332.6870308260618</v>
      </c>
      <c r="E1022">
        <f>$P$39*'Profilo fotovoltaico'!B1024+'Approvvigionamento energia'!$Q$39*'Profilo eolico'!B1024</f>
        <v>2273.5313914876183</v>
      </c>
      <c r="F1022">
        <f>$P$41*'Profilo fotovoltaico'!B1024+'Approvvigionamento energia'!$Q$41*'Profilo eolico'!B1024</f>
        <v>2214.3757521491752</v>
      </c>
      <c r="G1022">
        <f>$P$43*'Profilo fotovoltaico'!B1024+'Approvvigionamento energia'!$Q$43*'Profilo eolico'!B1024</f>
        <v>2155.2201128107317</v>
      </c>
      <c r="H1022">
        <f t="shared" si="30"/>
        <v>1138.4335154826958</v>
      </c>
      <c r="I1022">
        <f>IF(LCOH!$C$28=Menu!$A$1,'Approvvigionamento energia'!C1022,0)+IF(LCOH!$C$28=Menu!$A$2,'Approvvigionamento energia'!D1022,0)+IF(LCOH!$C$28=Menu!$A$3,'Approvvigionamento energia'!E1022,0)+IF(LCOH!$C$28=Menu!$A$4,'Approvvigionamento energia'!F1022,0)+IF(LCOH!$C$28=Menu!$A$5,'Approvvigionamento energia'!G1022,0)+IF(LCOH!$C$28=Menu!$A$6,'Approvvigionamento energia'!H1022,0)</f>
        <v>2214.3757521491752</v>
      </c>
      <c r="J1022">
        <f>'Approvvigionamento energia'!A1022+'Approvvigionamento energia'!B1022+'Approvvigionamento energia'!I1022</f>
        <v>2899.1757521491754</v>
      </c>
      <c r="K1022">
        <f>IF(MIN(LCOH!$C$18,J1022)&gt;=$P$48*LCOH!$C$18, MIN(LCOH!$C$18,J1022),0)</f>
        <v>1500</v>
      </c>
      <c r="L1022">
        <f t="shared" si="31"/>
        <v>1399.1757521491754</v>
      </c>
      <c r="M1022">
        <f>K1022/LCOH!$C$18</f>
        <v>1</v>
      </c>
      <c r="N1022">
        <f>K1022/LCOH!$C$34</f>
        <v>28.901734104046245</v>
      </c>
    </row>
    <row r="1023" spans="1:14" x14ac:dyDescent="0.35">
      <c r="A1023">
        <f>'Profilo fotovoltaico'!B1025*LCOH!$C$20</f>
        <v>210</v>
      </c>
      <c r="B1023">
        <f>'Profilo eolico'!B1025*LCOH!$C$21</f>
        <v>404.8</v>
      </c>
      <c r="C1023">
        <f>$P$35*'Profilo fotovoltaico'!B1025</f>
        <v>1544.4685594006337</v>
      </c>
      <c r="D1023">
        <f>$Q$37*'Profilo eolico'!B1025</f>
        <v>2361.8602052986239</v>
      </c>
      <c r="E1023">
        <f>$P$39*'Profilo fotovoltaico'!B1025+'Approvvigionamento energia'!$Q$39*'Profilo eolico'!B1025</f>
        <v>2157.5122938241261</v>
      </c>
      <c r="F1023">
        <f>$P$41*'Profilo fotovoltaico'!B1025+'Approvvigionamento energia'!$Q$41*'Profilo eolico'!B1025</f>
        <v>1953.1643823496288</v>
      </c>
      <c r="G1023">
        <f>$P$43*'Profilo fotovoltaico'!B1025+'Approvvigionamento energia'!$Q$43*'Profilo eolico'!B1025</f>
        <v>1748.816470875131</v>
      </c>
      <c r="H1023">
        <f t="shared" si="30"/>
        <v>1138.4335154826958</v>
      </c>
      <c r="I1023">
        <f>IF(LCOH!$C$28=Menu!$A$1,'Approvvigionamento energia'!C1023,0)+IF(LCOH!$C$28=Menu!$A$2,'Approvvigionamento energia'!D1023,0)+IF(LCOH!$C$28=Menu!$A$3,'Approvvigionamento energia'!E1023,0)+IF(LCOH!$C$28=Menu!$A$4,'Approvvigionamento energia'!F1023,0)+IF(LCOH!$C$28=Menu!$A$5,'Approvvigionamento energia'!G1023,0)+IF(LCOH!$C$28=Menu!$A$6,'Approvvigionamento energia'!H1023,0)</f>
        <v>1953.1643823496288</v>
      </c>
      <c r="J1023">
        <f>'Approvvigionamento energia'!A1023+'Approvvigionamento energia'!B1023+'Approvvigionamento energia'!I1023</f>
        <v>2567.964382349629</v>
      </c>
      <c r="K1023">
        <f>IF(MIN(LCOH!$C$18,J1023)&gt;=$P$48*LCOH!$C$18, MIN(LCOH!$C$18,J1023),0)</f>
        <v>1500</v>
      </c>
      <c r="L1023">
        <f t="shared" si="31"/>
        <v>1067.964382349629</v>
      </c>
      <c r="M1023">
        <f>K1023/LCOH!$C$18</f>
        <v>1</v>
      </c>
      <c r="N1023">
        <f>K1023/LCOH!$C$34</f>
        <v>28.901734104046245</v>
      </c>
    </row>
    <row r="1024" spans="1:14" x14ac:dyDescent="0.35">
      <c r="A1024">
        <f>'Profilo fotovoltaico'!B1026*LCOH!$C$20</f>
        <v>120</v>
      </c>
      <c r="B1024">
        <f>'Profilo eolico'!B1026*LCOH!$C$21</f>
        <v>401.8</v>
      </c>
      <c r="C1024">
        <f>$P$35*'Profilo fotovoltaico'!B1026</f>
        <v>882.55346251464778</v>
      </c>
      <c r="D1024">
        <f>$Q$37*'Profilo eolico'!B1026</f>
        <v>2344.3563006150866</v>
      </c>
      <c r="E1024">
        <f>$P$39*'Profilo fotovoltaico'!B1026+'Approvvigionamento energia'!$Q$39*'Profilo eolico'!B1026</f>
        <v>1978.9055910899767</v>
      </c>
      <c r="F1024">
        <f>$P$41*'Profilo fotovoltaico'!B1026+'Approvvigionamento energia'!$Q$41*'Profilo eolico'!B1026</f>
        <v>1613.4548815648673</v>
      </c>
      <c r="G1024">
        <f>$P$43*'Profilo fotovoltaico'!B1026+'Approvvigionamento energia'!$Q$43*'Profilo eolico'!B1026</f>
        <v>1248.0041720397576</v>
      </c>
      <c r="H1024">
        <f t="shared" si="30"/>
        <v>1138.4335154826958</v>
      </c>
      <c r="I1024">
        <f>IF(LCOH!$C$28=Menu!$A$1,'Approvvigionamento energia'!C1024,0)+IF(LCOH!$C$28=Menu!$A$2,'Approvvigionamento energia'!D1024,0)+IF(LCOH!$C$28=Menu!$A$3,'Approvvigionamento energia'!E1024,0)+IF(LCOH!$C$28=Menu!$A$4,'Approvvigionamento energia'!F1024,0)+IF(LCOH!$C$28=Menu!$A$5,'Approvvigionamento energia'!G1024,0)+IF(LCOH!$C$28=Menu!$A$6,'Approvvigionamento energia'!H1024,0)</f>
        <v>1613.4548815648673</v>
      </c>
      <c r="J1024">
        <f>'Approvvigionamento energia'!A1024+'Approvvigionamento energia'!B1024+'Approvvigionamento energia'!I1024</f>
        <v>2135.254881564867</v>
      </c>
      <c r="K1024">
        <f>IF(MIN(LCOH!$C$18,J1024)&gt;=$P$48*LCOH!$C$18, MIN(LCOH!$C$18,J1024),0)</f>
        <v>1500</v>
      </c>
      <c r="L1024">
        <f t="shared" si="31"/>
        <v>635.25488156486699</v>
      </c>
      <c r="M1024">
        <f>K1024/LCOH!$C$18</f>
        <v>1</v>
      </c>
      <c r="N1024">
        <f>K1024/LCOH!$C$34</f>
        <v>28.901734104046245</v>
      </c>
    </row>
    <row r="1025" spans="1:14" x14ac:dyDescent="0.35">
      <c r="A1025">
        <f>'Profilo fotovoltaico'!B1027*LCOH!$C$20</f>
        <v>31</v>
      </c>
      <c r="B1025">
        <f>'Profilo eolico'!B1027*LCOH!$C$21</f>
        <v>358.09999999999997</v>
      </c>
      <c r="C1025">
        <f>$P$35*'Profilo fotovoltaico'!B1027</f>
        <v>227.99297781628403</v>
      </c>
      <c r="D1025">
        <f>$Q$37*'Profilo eolico'!B1027</f>
        <v>2089.3827557248942</v>
      </c>
      <c r="E1025">
        <f>$P$39*'Profilo fotovoltaico'!B1027+'Approvvigionamento energia'!$Q$39*'Profilo eolico'!B1027</f>
        <v>1624.0353112477417</v>
      </c>
      <c r="F1025">
        <f>$P$41*'Profilo fotovoltaico'!B1027+'Approvvigionamento energia'!$Q$41*'Profilo eolico'!B1027</f>
        <v>1158.6878667705892</v>
      </c>
      <c r="G1025">
        <f>$P$43*'Profilo fotovoltaico'!B1027+'Approvvigionamento energia'!$Q$43*'Profilo eolico'!B1027</f>
        <v>693.34042229343663</v>
      </c>
      <c r="H1025">
        <f t="shared" si="30"/>
        <v>1138.4335154826958</v>
      </c>
      <c r="I1025">
        <f>IF(LCOH!$C$28=Menu!$A$1,'Approvvigionamento energia'!C1025,0)+IF(LCOH!$C$28=Menu!$A$2,'Approvvigionamento energia'!D1025,0)+IF(LCOH!$C$28=Menu!$A$3,'Approvvigionamento energia'!E1025,0)+IF(LCOH!$C$28=Menu!$A$4,'Approvvigionamento energia'!F1025,0)+IF(LCOH!$C$28=Menu!$A$5,'Approvvigionamento energia'!G1025,0)+IF(LCOH!$C$28=Menu!$A$6,'Approvvigionamento energia'!H1025,0)</f>
        <v>1158.6878667705892</v>
      </c>
      <c r="J1025">
        <f>'Approvvigionamento energia'!A1025+'Approvvigionamento energia'!B1025+'Approvvigionamento energia'!I1025</f>
        <v>1547.7878667705891</v>
      </c>
      <c r="K1025">
        <f>IF(MIN(LCOH!$C$18,J1025)&gt;=$P$48*LCOH!$C$18, MIN(LCOH!$C$18,J1025),0)</f>
        <v>1500</v>
      </c>
      <c r="L1025">
        <f t="shared" si="31"/>
        <v>47.787866770589062</v>
      </c>
      <c r="M1025">
        <f>K1025/LCOH!$C$18</f>
        <v>1</v>
      </c>
      <c r="N1025">
        <f>K1025/LCOH!$C$34</f>
        <v>28.901734104046245</v>
      </c>
    </row>
    <row r="1026" spans="1:14" x14ac:dyDescent="0.35">
      <c r="A1026">
        <f>'Profilo fotovoltaico'!B1028*LCOH!$C$20</f>
        <v>0</v>
      </c>
      <c r="B1026">
        <f>'Profilo eolico'!B1028*LCOH!$C$21</f>
        <v>357.4</v>
      </c>
      <c r="C1026">
        <f>$P$35*'Profilo fotovoltaico'!B1028</f>
        <v>0</v>
      </c>
      <c r="D1026">
        <f>$Q$37*'Profilo eolico'!B1028</f>
        <v>2085.2985112987358</v>
      </c>
      <c r="E1026">
        <f>$P$39*'Profilo fotovoltaico'!B1028+'Approvvigionamento energia'!$Q$39*'Profilo eolico'!B1028</f>
        <v>1563.9738834740517</v>
      </c>
      <c r="F1026">
        <f>$P$41*'Profilo fotovoltaico'!B1028+'Approvvigionamento energia'!$Q$41*'Profilo eolico'!B1028</f>
        <v>1042.6492556493679</v>
      </c>
      <c r="G1026">
        <f>$P$43*'Profilo fotovoltaico'!B1028+'Approvvigionamento energia'!$Q$43*'Profilo eolico'!B1028</f>
        <v>521.32462782468394</v>
      </c>
      <c r="H1026">
        <f t="shared" ref="H1026:H1089" si="32">$P$45</f>
        <v>1138.4335154826958</v>
      </c>
      <c r="I1026">
        <f>IF(LCOH!$C$28=Menu!$A$1,'Approvvigionamento energia'!C1026,0)+IF(LCOH!$C$28=Menu!$A$2,'Approvvigionamento energia'!D1026,0)+IF(LCOH!$C$28=Menu!$A$3,'Approvvigionamento energia'!E1026,0)+IF(LCOH!$C$28=Menu!$A$4,'Approvvigionamento energia'!F1026,0)+IF(LCOH!$C$28=Menu!$A$5,'Approvvigionamento energia'!G1026,0)+IF(LCOH!$C$28=Menu!$A$6,'Approvvigionamento energia'!H1026,0)</f>
        <v>1042.6492556493679</v>
      </c>
      <c r="J1026">
        <f>'Approvvigionamento energia'!A1026+'Approvvigionamento energia'!B1026+'Approvvigionamento energia'!I1026</f>
        <v>1400.0492556493678</v>
      </c>
      <c r="K1026">
        <f>IF(MIN(LCOH!$C$18,J1026)&gt;=$P$48*LCOH!$C$18, MIN(LCOH!$C$18,J1026),0)</f>
        <v>1400.0492556493678</v>
      </c>
      <c r="L1026">
        <f t="shared" si="31"/>
        <v>0</v>
      </c>
      <c r="M1026">
        <f>K1026/LCOH!$C$18</f>
        <v>0.93336617043291181</v>
      </c>
      <c r="N1026">
        <f>K1026/LCOH!$C$34</f>
        <v>26.975900879563927</v>
      </c>
    </row>
    <row r="1027" spans="1:14" x14ac:dyDescent="0.35">
      <c r="A1027">
        <f>'Profilo fotovoltaico'!B1029*LCOH!$C$20</f>
        <v>0</v>
      </c>
      <c r="B1027">
        <f>'Profilo eolico'!B1029*LCOH!$C$21</f>
        <v>405</v>
      </c>
      <c r="C1027">
        <f>$P$35*'Profilo fotovoltaico'!B1029</f>
        <v>0</v>
      </c>
      <c r="D1027">
        <f>$Q$37*'Profilo eolico'!B1029</f>
        <v>2363.0271322775266</v>
      </c>
      <c r="E1027">
        <f>$P$39*'Profilo fotovoltaico'!B1029+'Approvvigionamento energia'!$Q$39*'Profilo eolico'!B1029</f>
        <v>1772.2703492081448</v>
      </c>
      <c r="F1027">
        <f>$P$41*'Profilo fotovoltaico'!B1029+'Approvvigionamento energia'!$Q$41*'Profilo eolico'!B1029</f>
        <v>1181.5135661387633</v>
      </c>
      <c r="G1027">
        <f>$P$43*'Profilo fotovoltaico'!B1029+'Approvvigionamento energia'!$Q$43*'Profilo eolico'!B1029</f>
        <v>590.75678306938164</v>
      </c>
      <c r="H1027">
        <f t="shared" si="32"/>
        <v>1138.4335154826958</v>
      </c>
      <c r="I1027">
        <f>IF(LCOH!$C$28=Menu!$A$1,'Approvvigionamento energia'!C1027,0)+IF(LCOH!$C$28=Menu!$A$2,'Approvvigionamento energia'!D1027,0)+IF(LCOH!$C$28=Menu!$A$3,'Approvvigionamento energia'!E1027,0)+IF(LCOH!$C$28=Menu!$A$4,'Approvvigionamento energia'!F1027,0)+IF(LCOH!$C$28=Menu!$A$5,'Approvvigionamento energia'!G1027,0)+IF(LCOH!$C$28=Menu!$A$6,'Approvvigionamento energia'!H1027,0)</f>
        <v>1181.5135661387633</v>
      </c>
      <c r="J1027">
        <f>'Approvvigionamento energia'!A1027+'Approvvigionamento energia'!B1027+'Approvvigionamento energia'!I1027</f>
        <v>1586.5135661387633</v>
      </c>
      <c r="K1027">
        <f>IF(MIN(LCOH!$C$18,J1027)&gt;=$P$48*LCOH!$C$18, MIN(LCOH!$C$18,J1027),0)</f>
        <v>1500</v>
      </c>
      <c r="L1027">
        <f t="shared" ref="L1027:L1090" si="33">J1027-K1027</f>
        <v>86.513566138763281</v>
      </c>
      <c r="M1027">
        <f>K1027/LCOH!$C$18</f>
        <v>1</v>
      </c>
      <c r="N1027">
        <f>K1027/LCOH!$C$34</f>
        <v>28.901734104046245</v>
      </c>
    </row>
    <row r="1028" spans="1:14" x14ac:dyDescent="0.35">
      <c r="A1028">
        <f>'Profilo fotovoltaico'!B1030*LCOH!$C$20</f>
        <v>0</v>
      </c>
      <c r="B1028">
        <f>'Profilo eolico'!B1030*LCOH!$C$21</f>
        <v>431.59999999999997</v>
      </c>
      <c r="C1028">
        <f>$P$35*'Profilo fotovoltaico'!B1030</f>
        <v>0</v>
      </c>
      <c r="D1028">
        <f>$Q$37*'Profilo eolico'!B1030</f>
        <v>2518.2284204715565</v>
      </c>
      <c r="E1028">
        <f>$P$39*'Profilo fotovoltaico'!B1030+'Approvvigionamento energia'!$Q$39*'Profilo eolico'!B1030</f>
        <v>1888.6713153536673</v>
      </c>
      <c r="F1028">
        <f>$P$41*'Profilo fotovoltaico'!B1030+'Approvvigionamento energia'!$Q$41*'Profilo eolico'!B1030</f>
        <v>1259.1142102357783</v>
      </c>
      <c r="G1028">
        <f>$P$43*'Profilo fotovoltaico'!B1030+'Approvvigionamento energia'!$Q$43*'Profilo eolico'!B1030</f>
        <v>629.55710511788914</v>
      </c>
      <c r="H1028">
        <f t="shared" si="32"/>
        <v>1138.4335154826958</v>
      </c>
      <c r="I1028">
        <f>IF(LCOH!$C$28=Menu!$A$1,'Approvvigionamento energia'!C1028,0)+IF(LCOH!$C$28=Menu!$A$2,'Approvvigionamento energia'!D1028,0)+IF(LCOH!$C$28=Menu!$A$3,'Approvvigionamento energia'!E1028,0)+IF(LCOH!$C$28=Menu!$A$4,'Approvvigionamento energia'!F1028,0)+IF(LCOH!$C$28=Menu!$A$5,'Approvvigionamento energia'!G1028,0)+IF(LCOH!$C$28=Menu!$A$6,'Approvvigionamento energia'!H1028,0)</f>
        <v>1259.1142102357783</v>
      </c>
      <c r="J1028">
        <f>'Approvvigionamento energia'!A1028+'Approvvigionamento energia'!B1028+'Approvvigionamento energia'!I1028</f>
        <v>1690.7142102357782</v>
      </c>
      <c r="K1028">
        <f>IF(MIN(LCOH!$C$18,J1028)&gt;=$P$48*LCOH!$C$18, MIN(LCOH!$C$18,J1028),0)</f>
        <v>1500</v>
      </c>
      <c r="L1028">
        <f t="shared" si="33"/>
        <v>190.71421023577818</v>
      </c>
      <c r="M1028">
        <f>K1028/LCOH!$C$18</f>
        <v>1</v>
      </c>
      <c r="N1028">
        <f>K1028/LCOH!$C$34</f>
        <v>28.901734104046245</v>
      </c>
    </row>
    <row r="1029" spans="1:14" x14ac:dyDescent="0.35">
      <c r="A1029">
        <f>'Profilo fotovoltaico'!B1031*LCOH!$C$20</f>
        <v>0</v>
      </c>
      <c r="B1029">
        <f>'Profilo eolico'!B1031*LCOH!$C$21</f>
        <v>443.90000000000003</v>
      </c>
      <c r="C1029">
        <f>$P$35*'Profilo fotovoltaico'!B1031</f>
        <v>0</v>
      </c>
      <c r="D1029">
        <f>$Q$37*'Profilo eolico'!B1031</f>
        <v>2589.9944296740591</v>
      </c>
      <c r="E1029">
        <f>$P$39*'Profilo fotovoltaico'!B1031+'Approvvigionamento energia'!$Q$39*'Profilo eolico'!B1031</f>
        <v>1942.4958222555445</v>
      </c>
      <c r="F1029">
        <f>$P$41*'Profilo fotovoltaico'!B1031+'Approvvigionamento energia'!$Q$41*'Profilo eolico'!B1031</f>
        <v>1294.9972148370296</v>
      </c>
      <c r="G1029">
        <f>$P$43*'Profilo fotovoltaico'!B1031+'Approvvigionamento energia'!$Q$43*'Profilo eolico'!B1031</f>
        <v>647.49860741851478</v>
      </c>
      <c r="H1029">
        <f t="shared" si="32"/>
        <v>1138.4335154826958</v>
      </c>
      <c r="I1029">
        <f>IF(LCOH!$C$28=Menu!$A$1,'Approvvigionamento energia'!C1029,0)+IF(LCOH!$C$28=Menu!$A$2,'Approvvigionamento energia'!D1029,0)+IF(LCOH!$C$28=Menu!$A$3,'Approvvigionamento energia'!E1029,0)+IF(LCOH!$C$28=Menu!$A$4,'Approvvigionamento energia'!F1029,0)+IF(LCOH!$C$28=Menu!$A$5,'Approvvigionamento energia'!G1029,0)+IF(LCOH!$C$28=Menu!$A$6,'Approvvigionamento energia'!H1029,0)</f>
        <v>1294.9972148370296</v>
      </c>
      <c r="J1029">
        <f>'Approvvigionamento energia'!A1029+'Approvvigionamento energia'!B1029+'Approvvigionamento energia'!I1029</f>
        <v>1738.8972148370297</v>
      </c>
      <c r="K1029">
        <f>IF(MIN(LCOH!$C$18,J1029)&gt;=$P$48*LCOH!$C$18, MIN(LCOH!$C$18,J1029),0)</f>
        <v>1500</v>
      </c>
      <c r="L1029">
        <f t="shared" si="33"/>
        <v>238.89721483702965</v>
      </c>
      <c r="M1029">
        <f>K1029/LCOH!$C$18</f>
        <v>1</v>
      </c>
      <c r="N1029">
        <f>K1029/LCOH!$C$34</f>
        <v>28.901734104046245</v>
      </c>
    </row>
    <row r="1030" spans="1:14" x14ac:dyDescent="0.35">
      <c r="A1030">
        <f>'Profilo fotovoltaico'!B1032*LCOH!$C$20</f>
        <v>0</v>
      </c>
      <c r="B1030">
        <f>'Profilo eolico'!B1032*LCOH!$C$21</f>
        <v>508.2</v>
      </c>
      <c r="C1030">
        <f>$P$35*'Profilo fotovoltaico'!B1032</f>
        <v>0</v>
      </c>
      <c r="D1030">
        <f>$Q$37*'Profilo eolico'!B1032</f>
        <v>2965.161453391207</v>
      </c>
      <c r="E1030">
        <f>$P$39*'Profilo fotovoltaico'!B1032+'Approvvigionamento energia'!$Q$39*'Profilo eolico'!B1032</f>
        <v>2223.8710900434053</v>
      </c>
      <c r="F1030">
        <f>$P$41*'Profilo fotovoltaico'!B1032+'Approvvigionamento energia'!$Q$41*'Profilo eolico'!B1032</f>
        <v>1482.5807266956035</v>
      </c>
      <c r="G1030">
        <f>$P$43*'Profilo fotovoltaico'!B1032+'Approvvigionamento energia'!$Q$43*'Profilo eolico'!B1032</f>
        <v>741.29036334780176</v>
      </c>
      <c r="H1030">
        <f t="shared" si="32"/>
        <v>1138.4335154826958</v>
      </c>
      <c r="I1030">
        <f>IF(LCOH!$C$28=Menu!$A$1,'Approvvigionamento energia'!C1030,0)+IF(LCOH!$C$28=Menu!$A$2,'Approvvigionamento energia'!D1030,0)+IF(LCOH!$C$28=Menu!$A$3,'Approvvigionamento energia'!E1030,0)+IF(LCOH!$C$28=Menu!$A$4,'Approvvigionamento energia'!F1030,0)+IF(LCOH!$C$28=Menu!$A$5,'Approvvigionamento energia'!G1030,0)+IF(LCOH!$C$28=Menu!$A$6,'Approvvigionamento energia'!H1030,0)</f>
        <v>1482.5807266956035</v>
      </c>
      <c r="J1030">
        <f>'Approvvigionamento energia'!A1030+'Approvvigionamento energia'!B1030+'Approvvigionamento energia'!I1030</f>
        <v>1990.7807266956036</v>
      </c>
      <c r="K1030">
        <f>IF(MIN(LCOH!$C$18,J1030)&gt;=$P$48*LCOH!$C$18, MIN(LCOH!$C$18,J1030),0)</f>
        <v>1500</v>
      </c>
      <c r="L1030">
        <f t="shared" si="33"/>
        <v>490.78072669560356</v>
      </c>
      <c r="M1030">
        <f>K1030/LCOH!$C$18</f>
        <v>1</v>
      </c>
      <c r="N1030">
        <f>K1030/LCOH!$C$34</f>
        <v>28.901734104046245</v>
      </c>
    </row>
    <row r="1031" spans="1:14" x14ac:dyDescent="0.35">
      <c r="A1031">
        <f>'Profilo fotovoltaico'!B1033*LCOH!$C$20</f>
        <v>0</v>
      </c>
      <c r="B1031">
        <f>'Profilo eolico'!B1033*LCOH!$C$21</f>
        <v>579.79999999999995</v>
      </c>
      <c r="C1031">
        <f>$P$35*'Profilo fotovoltaico'!B1033</f>
        <v>0</v>
      </c>
      <c r="D1031">
        <f>$Q$37*'Profilo eolico'!B1033</f>
        <v>3382.9213118382959</v>
      </c>
      <c r="E1031">
        <f>$P$39*'Profilo fotovoltaico'!B1033+'Approvvigionamento energia'!$Q$39*'Profilo eolico'!B1033</f>
        <v>2537.1909838787219</v>
      </c>
      <c r="F1031">
        <f>$P$41*'Profilo fotovoltaico'!B1033+'Approvvigionamento energia'!$Q$41*'Profilo eolico'!B1033</f>
        <v>1691.4606559191479</v>
      </c>
      <c r="G1031">
        <f>$P$43*'Profilo fotovoltaico'!B1033+'Approvvigionamento energia'!$Q$43*'Profilo eolico'!B1033</f>
        <v>845.73032795957397</v>
      </c>
      <c r="H1031">
        <f t="shared" si="32"/>
        <v>1138.4335154826958</v>
      </c>
      <c r="I1031">
        <f>IF(LCOH!$C$28=Menu!$A$1,'Approvvigionamento energia'!C1031,0)+IF(LCOH!$C$28=Menu!$A$2,'Approvvigionamento energia'!D1031,0)+IF(LCOH!$C$28=Menu!$A$3,'Approvvigionamento energia'!E1031,0)+IF(LCOH!$C$28=Menu!$A$4,'Approvvigionamento energia'!F1031,0)+IF(LCOH!$C$28=Menu!$A$5,'Approvvigionamento energia'!G1031,0)+IF(LCOH!$C$28=Menu!$A$6,'Approvvigionamento energia'!H1031,0)</f>
        <v>1691.4606559191479</v>
      </c>
      <c r="J1031">
        <f>'Approvvigionamento energia'!A1031+'Approvvigionamento energia'!B1031+'Approvvigionamento energia'!I1031</f>
        <v>2271.2606559191481</v>
      </c>
      <c r="K1031">
        <f>IF(MIN(LCOH!$C$18,J1031)&gt;=$P$48*LCOH!$C$18, MIN(LCOH!$C$18,J1031),0)</f>
        <v>1500</v>
      </c>
      <c r="L1031">
        <f t="shared" si="33"/>
        <v>771.26065591914812</v>
      </c>
      <c r="M1031">
        <f>K1031/LCOH!$C$18</f>
        <v>1</v>
      </c>
      <c r="N1031">
        <f>K1031/LCOH!$C$34</f>
        <v>28.901734104046245</v>
      </c>
    </row>
    <row r="1032" spans="1:14" x14ac:dyDescent="0.35">
      <c r="A1032">
        <f>'Profilo fotovoltaico'!B1034*LCOH!$C$20</f>
        <v>0</v>
      </c>
      <c r="B1032">
        <f>'Profilo eolico'!B1034*LCOH!$C$21</f>
        <v>629.5</v>
      </c>
      <c r="C1032">
        <f>$P$35*'Profilo fotovoltaico'!B1034</f>
        <v>0</v>
      </c>
      <c r="D1032">
        <f>$Q$37*'Profilo eolico'!B1034</f>
        <v>3672.9026660955624</v>
      </c>
      <c r="E1032">
        <f>$P$39*'Profilo fotovoltaico'!B1034+'Approvvigionamento energia'!$Q$39*'Profilo eolico'!B1034</f>
        <v>2754.6769995716718</v>
      </c>
      <c r="F1032">
        <f>$P$41*'Profilo fotovoltaico'!B1034+'Approvvigionamento energia'!$Q$41*'Profilo eolico'!B1034</f>
        <v>1836.4513330477812</v>
      </c>
      <c r="G1032">
        <f>$P$43*'Profilo fotovoltaico'!B1034+'Approvvigionamento energia'!$Q$43*'Profilo eolico'!B1034</f>
        <v>918.2256665238906</v>
      </c>
      <c r="H1032">
        <f t="shared" si="32"/>
        <v>1138.4335154826958</v>
      </c>
      <c r="I1032">
        <f>IF(LCOH!$C$28=Menu!$A$1,'Approvvigionamento energia'!C1032,0)+IF(LCOH!$C$28=Menu!$A$2,'Approvvigionamento energia'!D1032,0)+IF(LCOH!$C$28=Menu!$A$3,'Approvvigionamento energia'!E1032,0)+IF(LCOH!$C$28=Menu!$A$4,'Approvvigionamento energia'!F1032,0)+IF(LCOH!$C$28=Menu!$A$5,'Approvvigionamento energia'!G1032,0)+IF(LCOH!$C$28=Menu!$A$6,'Approvvigionamento energia'!H1032,0)</f>
        <v>1836.4513330477812</v>
      </c>
      <c r="J1032">
        <f>'Approvvigionamento energia'!A1032+'Approvvigionamento energia'!B1032+'Approvvigionamento energia'!I1032</f>
        <v>2465.9513330477812</v>
      </c>
      <c r="K1032">
        <f>IF(MIN(LCOH!$C$18,J1032)&gt;=$P$48*LCOH!$C$18, MIN(LCOH!$C$18,J1032),0)</f>
        <v>1500</v>
      </c>
      <c r="L1032">
        <f t="shared" si="33"/>
        <v>965.95133304778119</v>
      </c>
      <c r="M1032">
        <f>K1032/LCOH!$C$18</f>
        <v>1</v>
      </c>
      <c r="N1032">
        <f>K1032/LCOH!$C$34</f>
        <v>28.901734104046245</v>
      </c>
    </row>
    <row r="1033" spans="1:14" x14ac:dyDescent="0.35">
      <c r="A1033">
        <f>'Profilo fotovoltaico'!B1035*LCOH!$C$20</f>
        <v>0</v>
      </c>
      <c r="B1033">
        <f>'Profilo eolico'!B1035*LCOH!$C$21</f>
        <v>654.69999999999993</v>
      </c>
      <c r="C1033">
        <f>$P$35*'Profilo fotovoltaico'!B1035</f>
        <v>0</v>
      </c>
      <c r="D1033">
        <f>$Q$37*'Profilo eolico'!B1035</f>
        <v>3819.9354654372751</v>
      </c>
      <c r="E1033">
        <f>$P$39*'Profilo fotovoltaico'!B1035+'Approvvigionamento energia'!$Q$39*'Profilo eolico'!B1035</f>
        <v>2864.9515990779564</v>
      </c>
      <c r="F1033">
        <f>$P$41*'Profilo fotovoltaico'!B1035+'Approvvigionamento energia'!$Q$41*'Profilo eolico'!B1035</f>
        <v>1909.9677327186375</v>
      </c>
      <c r="G1033">
        <f>$P$43*'Profilo fotovoltaico'!B1035+'Approvvigionamento energia'!$Q$43*'Profilo eolico'!B1035</f>
        <v>954.98386635931877</v>
      </c>
      <c r="H1033">
        <f t="shared" si="32"/>
        <v>1138.4335154826958</v>
      </c>
      <c r="I1033">
        <f>IF(LCOH!$C$28=Menu!$A$1,'Approvvigionamento energia'!C1033,0)+IF(LCOH!$C$28=Menu!$A$2,'Approvvigionamento energia'!D1033,0)+IF(LCOH!$C$28=Menu!$A$3,'Approvvigionamento energia'!E1033,0)+IF(LCOH!$C$28=Menu!$A$4,'Approvvigionamento energia'!F1033,0)+IF(LCOH!$C$28=Menu!$A$5,'Approvvigionamento energia'!G1033,0)+IF(LCOH!$C$28=Menu!$A$6,'Approvvigionamento energia'!H1033,0)</f>
        <v>1909.9677327186375</v>
      </c>
      <c r="J1033">
        <f>'Approvvigionamento energia'!A1033+'Approvvigionamento energia'!B1033+'Approvvigionamento energia'!I1033</f>
        <v>2564.6677327186376</v>
      </c>
      <c r="K1033">
        <f>IF(MIN(LCOH!$C$18,J1033)&gt;=$P$48*LCOH!$C$18, MIN(LCOH!$C$18,J1033),0)</f>
        <v>1500</v>
      </c>
      <c r="L1033">
        <f t="shared" si="33"/>
        <v>1064.6677327186376</v>
      </c>
      <c r="M1033">
        <f>K1033/LCOH!$C$18</f>
        <v>1</v>
      </c>
      <c r="N1033">
        <f>K1033/LCOH!$C$34</f>
        <v>28.901734104046245</v>
      </c>
    </row>
    <row r="1034" spans="1:14" x14ac:dyDescent="0.35">
      <c r="A1034">
        <f>'Profilo fotovoltaico'!B1036*LCOH!$C$20</f>
        <v>0</v>
      </c>
      <c r="B1034">
        <f>'Profilo eolico'!B1036*LCOH!$C$21</f>
        <v>655.5</v>
      </c>
      <c r="C1034">
        <f>$P$35*'Profilo fotovoltaico'!B1036</f>
        <v>0</v>
      </c>
      <c r="D1034">
        <f>$Q$37*'Profilo eolico'!B1036</f>
        <v>3824.6031733528853</v>
      </c>
      <c r="E1034">
        <f>$P$39*'Profilo fotovoltaico'!B1036+'Approvvigionamento energia'!$Q$39*'Profilo eolico'!B1036</f>
        <v>2868.452380014664</v>
      </c>
      <c r="F1034">
        <f>$P$41*'Profilo fotovoltaico'!B1036+'Approvvigionamento energia'!$Q$41*'Profilo eolico'!B1036</f>
        <v>1912.3015866764426</v>
      </c>
      <c r="G1034">
        <f>$P$43*'Profilo fotovoltaico'!B1036+'Approvvigionamento energia'!$Q$43*'Profilo eolico'!B1036</f>
        <v>956.15079333822132</v>
      </c>
      <c r="H1034">
        <f t="shared" si="32"/>
        <v>1138.4335154826958</v>
      </c>
      <c r="I1034">
        <f>IF(LCOH!$C$28=Menu!$A$1,'Approvvigionamento energia'!C1034,0)+IF(LCOH!$C$28=Menu!$A$2,'Approvvigionamento energia'!D1034,0)+IF(LCOH!$C$28=Menu!$A$3,'Approvvigionamento energia'!E1034,0)+IF(LCOH!$C$28=Menu!$A$4,'Approvvigionamento energia'!F1034,0)+IF(LCOH!$C$28=Menu!$A$5,'Approvvigionamento energia'!G1034,0)+IF(LCOH!$C$28=Menu!$A$6,'Approvvigionamento energia'!H1034,0)</f>
        <v>1912.3015866764426</v>
      </c>
      <c r="J1034">
        <f>'Approvvigionamento energia'!A1034+'Approvvigionamento energia'!B1034+'Approvvigionamento energia'!I1034</f>
        <v>2567.8015866764426</v>
      </c>
      <c r="K1034">
        <f>IF(MIN(LCOH!$C$18,J1034)&gt;=$P$48*LCOH!$C$18, MIN(LCOH!$C$18,J1034),0)</f>
        <v>1500</v>
      </c>
      <c r="L1034">
        <f t="shared" si="33"/>
        <v>1067.8015866764426</v>
      </c>
      <c r="M1034">
        <f>K1034/LCOH!$C$18</f>
        <v>1</v>
      </c>
      <c r="N1034">
        <f>K1034/LCOH!$C$34</f>
        <v>28.901734104046245</v>
      </c>
    </row>
    <row r="1035" spans="1:14" x14ac:dyDescent="0.35">
      <c r="A1035">
        <f>'Profilo fotovoltaico'!B1037*LCOH!$C$20</f>
        <v>0</v>
      </c>
      <c r="B1035">
        <f>'Profilo eolico'!B1037*LCOH!$C$21</f>
        <v>635.5</v>
      </c>
      <c r="C1035">
        <f>$P$35*'Profilo fotovoltaico'!B1037</f>
        <v>0</v>
      </c>
      <c r="D1035">
        <f>$Q$37*'Profilo eolico'!B1037</f>
        <v>3707.9104754626369</v>
      </c>
      <c r="E1035">
        <f>$P$39*'Profilo fotovoltaico'!B1037+'Approvvigionamento energia'!$Q$39*'Profilo eolico'!B1037</f>
        <v>2780.9328565969777</v>
      </c>
      <c r="F1035">
        <f>$P$41*'Profilo fotovoltaico'!B1037+'Approvvigionamento energia'!$Q$41*'Profilo eolico'!B1037</f>
        <v>1853.9552377313184</v>
      </c>
      <c r="G1035">
        <f>$P$43*'Profilo fotovoltaico'!B1037+'Approvvigionamento energia'!$Q$43*'Profilo eolico'!B1037</f>
        <v>926.97761886565922</v>
      </c>
      <c r="H1035">
        <f t="shared" si="32"/>
        <v>1138.4335154826958</v>
      </c>
      <c r="I1035">
        <f>IF(LCOH!$C$28=Menu!$A$1,'Approvvigionamento energia'!C1035,0)+IF(LCOH!$C$28=Menu!$A$2,'Approvvigionamento energia'!D1035,0)+IF(LCOH!$C$28=Menu!$A$3,'Approvvigionamento energia'!E1035,0)+IF(LCOH!$C$28=Menu!$A$4,'Approvvigionamento energia'!F1035,0)+IF(LCOH!$C$28=Menu!$A$5,'Approvvigionamento energia'!G1035,0)+IF(LCOH!$C$28=Menu!$A$6,'Approvvigionamento energia'!H1035,0)</f>
        <v>1853.9552377313184</v>
      </c>
      <c r="J1035">
        <f>'Approvvigionamento energia'!A1035+'Approvvigionamento energia'!B1035+'Approvvigionamento energia'!I1035</f>
        <v>2489.4552377313184</v>
      </c>
      <c r="K1035">
        <f>IF(MIN(LCOH!$C$18,J1035)&gt;=$P$48*LCOH!$C$18, MIN(LCOH!$C$18,J1035),0)</f>
        <v>1500</v>
      </c>
      <c r="L1035">
        <f t="shared" si="33"/>
        <v>989.45523773131845</v>
      </c>
      <c r="M1035">
        <f>K1035/LCOH!$C$18</f>
        <v>1</v>
      </c>
      <c r="N1035">
        <f>K1035/LCOH!$C$34</f>
        <v>28.901734104046245</v>
      </c>
    </row>
    <row r="1036" spans="1:14" x14ac:dyDescent="0.35">
      <c r="A1036">
        <f>'Profilo fotovoltaico'!B1038*LCOH!$C$20</f>
        <v>0</v>
      </c>
      <c r="B1036">
        <f>'Profilo eolico'!B1038*LCOH!$C$21</f>
        <v>601.79999999999995</v>
      </c>
      <c r="C1036">
        <f>$P$35*'Profilo fotovoltaico'!B1038</f>
        <v>0</v>
      </c>
      <c r="D1036">
        <f>$Q$37*'Profilo eolico'!B1038</f>
        <v>3511.2832795175691</v>
      </c>
      <c r="E1036">
        <f>$P$39*'Profilo fotovoltaico'!B1038+'Approvvigionamento energia'!$Q$39*'Profilo eolico'!B1038</f>
        <v>2633.4624596381764</v>
      </c>
      <c r="F1036">
        <f>$P$41*'Profilo fotovoltaico'!B1038+'Approvvigionamento energia'!$Q$41*'Profilo eolico'!B1038</f>
        <v>1755.6416397587845</v>
      </c>
      <c r="G1036">
        <f>$P$43*'Profilo fotovoltaico'!B1038+'Approvvigionamento energia'!$Q$43*'Profilo eolico'!B1038</f>
        <v>877.82081987939227</v>
      </c>
      <c r="H1036">
        <f t="shared" si="32"/>
        <v>1138.4335154826958</v>
      </c>
      <c r="I1036">
        <f>IF(LCOH!$C$28=Menu!$A$1,'Approvvigionamento energia'!C1036,0)+IF(LCOH!$C$28=Menu!$A$2,'Approvvigionamento energia'!D1036,0)+IF(LCOH!$C$28=Menu!$A$3,'Approvvigionamento energia'!E1036,0)+IF(LCOH!$C$28=Menu!$A$4,'Approvvigionamento energia'!F1036,0)+IF(LCOH!$C$28=Menu!$A$5,'Approvvigionamento energia'!G1036,0)+IF(LCOH!$C$28=Menu!$A$6,'Approvvigionamento energia'!H1036,0)</f>
        <v>1755.6416397587845</v>
      </c>
      <c r="J1036">
        <f>'Approvvigionamento energia'!A1036+'Approvvigionamento energia'!B1036+'Approvvigionamento energia'!I1036</f>
        <v>2357.4416397587847</v>
      </c>
      <c r="K1036">
        <f>IF(MIN(LCOH!$C$18,J1036)&gt;=$P$48*LCOH!$C$18, MIN(LCOH!$C$18,J1036),0)</f>
        <v>1500</v>
      </c>
      <c r="L1036">
        <f t="shared" si="33"/>
        <v>857.44163975878473</v>
      </c>
      <c r="M1036">
        <f>K1036/LCOH!$C$18</f>
        <v>1</v>
      </c>
      <c r="N1036">
        <f>K1036/LCOH!$C$34</f>
        <v>28.901734104046245</v>
      </c>
    </row>
    <row r="1037" spans="1:14" x14ac:dyDescent="0.35">
      <c r="A1037">
        <f>'Profilo fotovoltaico'!B1039*LCOH!$C$20</f>
        <v>0</v>
      </c>
      <c r="B1037">
        <f>'Profilo eolico'!B1039*LCOH!$C$21</f>
        <v>593.30000000000007</v>
      </c>
      <c r="C1037">
        <f>$P$35*'Profilo fotovoltaico'!B1039</f>
        <v>0</v>
      </c>
      <c r="D1037">
        <f>$Q$37*'Profilo eolico'!B1039</f>
        <v>3461.6888829142135</v>
      </c>
      <c r="E1037">
        <f>$P$39*'Profilo fotovoltaico'!B1039+'Approvvigionamento energia'!$Q$39*'Profilo eolico'!B1039</f>
        <v>2596.2666621856602</v>
      </c>
      <c r="F1037">
        <f>$P$41*'Profilo fotovoltaico'!B1039+'Approvvigionamento energia'!$Q$41*'Profilo eolico'!B1039</f>
        <v>1730.8444414571068</v>
      </c>
      <c r="G1037">
        <f>$P$43*'Profilo fotovoltaico'!B1039+'Approvvigionamento energia'!$Q$43*'Profilo eolico'!B1039</f>
        <v>865.42222072855338</v>
      </c>
      <c r="H1037">
        <f t="shared" si="32"/>
        <v>1138.4335154826958</v>
      </c>
      <c r="I1037">
        <f>IF(LCOH!$C$28=Menu!$A$1,'Approvvigionamento energia'!C1037,0)+IF(LCOH!$C$28=Menu!$A$2,'Approvvigionamento energia'!D1037,0)+IF(LCOH!$C$28=Menu!$A$3,'Approvvigionamento energia'!E1037,0)+IF(LCOH!$C$28=Menu!$A$4,'Approvvigionamento energia'!F1037,0)+IF(LCOH!$C$28=Menu!$A$5,'Approvvigionamento energia'!G1037,0)+IF(LCOH!$C$28=Menu!$A$6,'Approvvigionamento energia'!H1037,0)</f>
        <v>1730.8444414571068</v>
      </c>
      <c r="J1037">
        <f>'Approvvigionamento energia'!A1037+'Approvvigionamento energia'!B1037+'Approvvigionamento energia'!I1037</f>
        <v>2324.144441457107</v>
      </c>
      <c r="K1037">
        <f>IF(MIN(LCOH!$C$18,J1037)&gt;=$P$48*LCOH!$C$18, MIN(LCOH!$C$18,J1037),0)</f>
        <v>1500</v>
      </c>
      <c r="L1037">
        <f t="shared" si="33"/>
        <v>824.14444145710695</v>
      </c>
      <c r="M1037">
        <f>K1037/LCOH!$C$18</f>
        <v>1</v>
      </c>
      <c r="N1037">
        <f>K1037/LCOH!$C$34</f>
        <v>28.901734104046245</v>
      </c>
    </row>
    <row r="1038" spans="1:14" x14ac:dyDescent="0.35">
      <c r="A1038">
        <f>'Profilo fotovoltaico'!B1040*LCOH!$C$20</f>
        <v>0</v>
      </c>
      <c r="B1038">
        <f>'Profilo eolico'!B1040*LCOH!$C$21</f>
        <v>577.5</v>
      </c>
      <c r="C1038">
        <f>$P$35*'Profilo fotovoltaico'!B1040</f>
        <v>0</v>
      </c>
      <c r="D1038">
        <f>$Q$37*'Profilo eolico'!B1040</f>
        <v>3369.5016515809175</v>
      </c>
      <c r="E1038">
        <f>$P$39*'Profilo fotovoltaico'!B1040+'Approvvigionamento energia'!$Q$39*'Profilo eolico'!B1040</f>
        <v>2527.1262386856879</v>
      </c>
      <c r="F1038">
        <f>$P$41*'Profilo fotovoltaico'!B1040+'Approvvigionamento energia'!$Q$41*'Profilo eolico'!B1040</f>
        <v>1684.7508257904587</v>
      </c>
      <c r="G1038">
        <f>$P$43*'Profilo fotovoltaico'!B1040+'Approvvigionamento energia'!$Q$43*'Profilo eolico'!B1040</f>
        <v>842.37541289522937</v>
      </c>
      <c r="H1038">
        <f t="shared" si="32"/>
        <v>1138.4335154826958</v>
      </c>
      <c r="I1038">
        <f>IF(LCOH!$C$28=Menu!$A$1,'Approvvigionamento energia'!C1038,0)+IF(LCOH!$C$28=Menu!$A$2,'Approvvigionamento energia'!D1038,0)+IF(LCOH!$C$28=Menu!$A$3,'Approvvigionamento energia'!E1038,0)+IF(LCOH!$C$28=Menu!$A$4,'Approvvigionamento energia'!F1038,0)+IF(LCOH!$C$28=Menu!$A$5,'Approvvigionamento energia'!G1038,0)+IF(LCOH!$C$28=Menu!$A$6,'Approvvigionamento energia'!H1038,0)</f>
        <v>1684.7508257904587</v>
      </c>
      <c r="J1038">
        <f>'Approvvigionamento energia'!A1038+'Approvvigionamento energia'!B1038+'Approvvigionamento energia'!I1038</f>
        <v>2262.2508257904587</v>
      </c>
      <c r="K1038">
        <f>IF(MIN(LCOH!$C$18,J1038)&gt;=$P$48*LCOH!$C$18, MIN(LCOH!$C$18,J1038),0)</f>
        <v>1500</v>
      </c>
      <c r="L1038">
        <f t="shared" si="33"/>
        <v>762.25082579045875</v>
      </c>
      <c r="M1038">
        <f>K1038/LCOH!$C$18</f>
        <v>1</v>
      </c>
      <c r="N1038">
        <f>K1038/LCOH!$C$34</f>
        <v>28.901734104046245</v>
      </c>
    </row>
    <row r="1039" spans="1:14" x14ac:dyDescent="0.35">
      <c r="A1039">
        <f>'Profilo fotovoltaico'!B1041*LCOH!$C$20</f>
        <v>0</v>
      </c>
      <c r="B1039">
        <f>'Profilo eolico'!B1041*LCOH!$C$21</f>
        <v>569.5</v>
      </c>
      <c r="C1039">
        <f>$P$35*'Profilo fotovoltaico'!B1041</f>
        <v>0</v>
      </c>
      <c r="D1039">
        <f>$Q$37*'Profilo eolico'!B1041</f>
        <v>3322.8245724248181</v>
      </c>
      <c r="E1039">
        <f>$P$39*'Profilo fotovoltaico'!B1041+'Approvvigionamento energia'!$Q$39*'Profilo eolico'!B1041</f>
        <v>2492.1184293186134</v>
      </c>
      <c r="F1039">
        <f>$P$41*'Profilo fotovoltaico'!B1041+'Approvvigionamento energia'!$Q$41*'Profilo eolico'!B1041</f>
        <v>1661.4122862124091</v>
      </c>
      <c r="G1039">
        <f>$P$43*'Profilo fotovoltaico'!B1041+'Approvvigionamento energia'!$Q$43*'Profilo eolico'!B1041</f>
        <v>830.70614310620454</v>
      </c>
      <c r="H1039">
        <f t="shared" si="32"/>
        <v>1138.4335154826958</v>
      </c>
      <c r="I1039">
        <f>IF(LCOH!$C$28=Menu!$A$1,'Approvvigionamento energia'!C1039,0)+IF(LCOH!$C$28=Menu!$A$2,'Approvvigionamento energia'!D1039,0)+IF(LCOH!$C$28=Menu!$A$3,'Approvvigionamento energia'!E1039,0)+IF(LCOH!$C$28=Menu!$A$4,'Approvvigionamento energia'!F1039,0)+IF(LCOH!$C$28=Menu!$A$5,'Approvvigionamento energia'!G1039,0)+IF(LCOH!$C$28=Menu!$A$6,'Approvvigionamento energia'!H1039,0)</f>
        <v>1661.4122862124091</v>
      </c>
      <c r="J1039">
        <f>'Approvvigionamento energia'!A1039+'Approvvigionamento energia'!B1039+'Approvvigionamento energia'!I1039</f>
        <v>2230.9122862124091</v>
      </c>
      <c r="K1039">
        <f>IF(MIN(LCOH!$C$18,J1039)&gt;=$P$48*LCOH!$C$18, MIN(LCOH!$C$18,J1039),0)</f>
        <v>1500</v>
      </c>
      <c r="L1039">
        <f t="shared" si="33"/>
        <v>730.91228621240907</v>
      </c>
      <c r="M1039">
        <f>K1039/LCOH!$C$18</f>
        <v>1</v>
      </c>
      <c r="N1039">
        <f>K1039/LCOH!$C$34</f>
        <v>28.901734104046245</v>
      </c>
    </row>
    <row r="1040" spans="1:14" x14ac:dyDescent="0.35">
      <c r="A1040">
        <f>'Profilo fotovoltaico'!B1042*LCOH!$C$20</f>
        <v>37</v>
      </c>
      <c r="B1040">
        <f>'Profilo eolico'!B1042*LCOH!$C$21</f>
        <v>555.30000000000007</v>
      </c>
      <c r="C1040">
        <f>$P$35*'Profilo fotovoltaico'!B1042</f>
        <v>272.12065094201637</v>
      </c>
      <c r="D1040">
        <f>$Q$37*'Profilo eolico'!B1042</f>
        <v>3239.9727569227421</v>
      </c>
      <c r="E1040">
        <f>$P$39*'Profilo fotovoltaico'!B1042+'Approvvigionamento energia'!$Q$39*'Profilo eolico'!B1042</f>
        <v>2498.0097304275605</v>
      </c>
      <c r="F1040">
        <f>$P$41*'Profilo fotovoltaico'!B1042+'Approvvigionamento energia'!$Q$41*'Profilo eolico'!B1042</f>
        <v>1756.0467039323792</v>
      </c>
      <c r="G1040">
        <f>$P$43*'Profilo fotovoltaico'!B1042+'Approvvigionamento energia'!$Q$43*'Profilo eolico'!B1042</f>
        <v>1014.0836774371978</v>
      </c>
      <c r="H1040">
        <f t="shared" si="32"/>
        <v>1138.4335154826958</v>
      </c>
      <c r="I1040">
        <f>IF(LCOH!$C$28=Menu!$A$1,'Approvvigionamento energia'!C1040,0)+IF(LCOH!$C$28=Menu!$A$2,'Approvvigionamento energia'!D1040,0)+IF(LCOH!$C$28=Menu!$A$3,'Approvvigionamento energia'!E1040,0)+IF(LCOH!$C$28=Menu!$A$4,'Approvvigionamento energia'!F1040,0)+IF(LCOH!$C$28=Menu!$A$5,'Approvvigionamento energia'!G1040,0)+IF(LCOH!$C$28=Menu!$A$6,'Approvvigionamento energia'!H1040,0)</f>
        <v>1756.0467039323792</v>
      </c>
      <c r="J1040">
        <f>'Approvvigionamento energia'!A1040+'Approvvigionamento energia'!B1040+'Approvvigionamento energia'!I1040</f>
        <v>2348.3467039323791</v>
      </c>
      <c r="K1040">
        <f>IF(MIN(LCOH!$C$18,J1040)&gt;=$P$48*LCOH!$C$18, MIN(LCOH!$C$18,J1040),0)</f>
        <v>1500</v>
      </c>
      <c r="L1040">
        <f t="shared" si="33"/>
        <v>848.34670393237911</v>
      </c>
      <c r="M1040">
        <f>K1040/LCOH!$C$18</f>
        <v>1</v>
      </c>
      <c r="N1040">
        <f>K1040/LCOH!$C$34</f>
        <v>28.901734104046245</v>
      </c>
    </row>
    <row r="1041" spans="1:14" x14ac:dyDescent="0.35">
      <c r="A1041">
        <f>'Profilo fotovoltaico'!B1043*LCOH!$C$20</f>
        <v>173</v>
      </c>
      <c r="B1041">
        <f>'Profilo eolico'!B1043*LCOH!$C$21</f>
        <v>536.29999999999995</v>
      </c>
      <c r="C1041">
        <f>$P$35*'Profilo fotovoltaico'!B1043</f>
        <v>1272.3479084586172</v>
      </c>
      <c r="D1041">
        <f>$Q$37*'Profilo eolico'!B1043</f>
        <v>3129.1146939270061</v>
      </c>
      <c r="E1041">
        <f>$P$39*'Profilo fotovoltaico'!B1043+'Approvvigionamento energia'!$Q$39*'Profilo eolico'!B1043</f>
        <v>2664.9229975599087</v>
      </c>
      <c r="F1041">
        <f>$P$41*'Profilo fotovoltaico'!B1043+'Approvvigionamento energia'!$Q$41*'Profilo eolico'!B1043</f>
        <v>2200.7313011928118</v>
      </c>
      <c r="G1041">
        <f>$P$43*'Profilo fotovoltaico'!B1043+'Approvvigionamento energia'!$Q$43*'Profilo eolico'!B1043</f>
        <v>1736.5396048257144</v>
      </c>
      <c r="H1041">
        <f t="shared" si="32"/>
        <v>1138.4335154826958</v>
      </c>
      <c r="I1041">
        <f>IF(LCOH!$C$28=Menu!$A$1,'Approvvigionamento energia'!C1041,0)+IF(LCOH!$C$28=Menu!$A$2,'Approvvigionamento energia'!D1041,0)+IF(LCOH!$C$28=Menu!$A$3,'Approvvigionamento energia'!E1041,0)+IF(LCOH!$C$28=Menu!$A$4,'Approvvigionamento energia'!F1041,0)+IF(LCOH!$C$28=Menu!$A$5,'Approvvigionamento energia'!G1041,0)+IF(LCOH!$C$28=Menu!$A$6,'Approvvigionamento energia'!H1041,0)</f>
        <v>2200.7313011928118</v>
      </c>
      <c r="J1041">
        <f>'Approvvigionamento energia'!A1041+'Approvvigionamento energia'!B1041+'Approvvigionamento energia'!I1041</f>
        <v>2910.031301192812</v>
      </c>
      <c r="K1041">
        <f>IF(MIN(LCOH!$C$18,J1041)&gt;=$P$48*LCOH!$C$18, MIN(LCOH!$C$18,J1041),0)</f>
        <v>1500</v>
      </c>
      <c r="L1041">
        <f t="shared" si="33"/>
        <v>1410.031301192812</v>
      </c>
      <c r="M1041">
        <f>K1041/LCOH!$C$18</f>
        <v>1</v>
      </c>
      <c r="N1041">
        <f>K1041/LCOH!$C$34</f>
        <v>28.901734104046245</v>
      </c>
    </row>
    <row r="1042" spans="1:14" x14ac:dyDescent="0.35">
      <c r="A1042">
        <f>'Profilo fotovoltaico'!B1044*LCOH!$C$20</f>
        <v>321</v>
      </c>
      <c r="B1042">
        <f>'Profilo eolico'!B1044*LCOH!$C$21</f>
        <v>594.09999999999991</v>
      </c>
      <c r="C1042">
        <f>$P$35*'Profilo fotovoltaico'!B1044</f>
        <v>2360.8305122266829</v>
      </c>
      <c r="D1042">
        <f>$Q$37*'Profilo eolico'!B1044</f>
        <v>3466.3565908298233</v>
      </c>
      <c r="E1042">
        <f>$P$39*'Profilo fotovoltaico'!B1044+'Approvvigionamento energia'!$Q$39*'Profilo eolico'!B1044</f>
        <v>3189.975071179038</v>
      </c>
      <c r="F1042">
        <f>$P$41*'Profilo fotovoltaico'!B1044+'Approvvigionamento energia'!$Q$41*'Profilo eolico'!B1044</f>
        <v>2913.5935515282531</v>
      </c>
      <c r="G1042">
        <f>$P$43*'Profilo fotovoltaico'!B1044+'Approvvigionamento energia'!$Q$43*'Profilo eolico'!B1044</f>
        <v>2637.2120318774678</v>
      </c>
      <c r="H1042">
        <f t="shared" si="32"/>
        <v>1138.4335154826958</v>
      </c>
      <c r="I1042">
        <f>IF(LCOH!$C$28=Menu!$A$1,'Approvvigionamento energia'!C1042,0)+IF(LCOH!$C$28=Menu!$A$2,'Approvvigionamento energia'!D1042,0)+IF(LCOH!$C$28=Menu!$A$3,'Approvvigionamento energia'!E1042,0)+IF(LCOH!$C$28=Menu!$A$4,'Approvvigionamento energia'!F1042,0)+IF(LCOH!$C$28=Menu!$A$5,'Approvvigionamento energia'!G1042,0)+IF(LCOH!$C$28=Menu!$A$6,'Approvvigionamento energia'!H1042,0)</f>
        <v>2913.5935515282531</v>
      </c>
      <c r="J1042">
        <f>'Approvvigionamento energia'!A1042+'Approvvigionamento energia'!B1042+'Approvvigionamento energia'!I1042</f>
        <v>3828.693551528253</v>
      </c>
      <c r="K1042">
        <f>IF(MIN(LCOH!$C$18,J1042)&gt;=$P$48*LCOH!$C$18, MIN(LCOH!$C$18,J1042),0)</f>
        <v>1500</v>
      </c>
      <c r="L1042">
        <f t="shared" si="33"/>
        <v>2328.693551528253</v>
      </c>
      <c r="M1042">
        <f>K1042/LCOH!$C$18</f>
        <v>1</v>
      </c>
      <c r="N1042">
        <f>K1042/LCOH!$C$34</f>
        <v>28.901734104046245</v>
      </c>
    </row>
    <row r="1043" spans="1:14" x14ac:dyDescent="0.35">
      <c r="A1043">
        <f>'Profilo fotovoltaico'!B1045*LCOH!$C$20</f>
        <v>434</v>
      </c>
      <c r="B1043">
        <f>'Profilo eolico'!B1045*LCOH!$C$21</f>
        <v>621.1</v>
      </c>
      <c r="C1043">
        <f>$P$35*'Profilo fotovoltaico'!B1045</f>
        <v>3191.9016894279762</v>
      </c>
      <c r="D1043">
        <f>$Q$37*'Profilo eolico'!B1045</f>
        <v>3623.8917329816582</v>
      </c>
      <c r="E1043">
        <f>$P$39*'Profilo fotovoltaico'!B1045+'Approvvigionamento energia'!$Q$39*'Profilo eolico'!B1045</f>
        <v>3515.8942220932377</v>
      </c>
      <c r="F1043">
        <f>$P$41*'Profilo fotovoltaico'!B1045+'Approvvigionamento energia'!$Q$41*'Profilo eolico'!B1045</f>
        <v>3407.8967112048172</v>
      </c>
      <c r="G1043">
        <f>$P$43*'Profilo fotovoltaico'!B1045+'Approvvigionamento energia'!$Q$43*'Profilo eolico'!B1045</f>
        <v>3299.8992003163967</v>
      </c>
      <c r="H1043">
        <f t="shared" si="32"/>
        <v>1138.4335154826958</v>
      </c>
      <c r="I1043">
        <f>IF(LCOH!$C$28=Menu!$A$1,'Approvvigionamento energia'!C1043,0)+IF(LCOH!$C$28=Menu!$A$2,'Approvvigionamento energia'!D1043,0)+IF(LCOH!$C$28=Menu!$A$3,'Approvvigionamento energia'!E1043,0)+IF(LCOH!$C$28=Menu!$A$4,'Approvvigionamento energia'!F1043,0)+IF(LCOH!$C$28=Menu!$A$5,'Approvvigionamento energia'!G1043,0)+IF(LCOH!$C$28=Menu!$A$6,'Approvvigionamento energia'!H1043,0)</f>
        <v>3407.8967112048172</v>
      </c>
      <c r="J1043">
        <f>'Approvvigionamento energia'!A1043+'Approvvigionamento energia'!B1043+'Approvvigionamento energia'!I1043</f>
        <v>4462.9967112048171</v>
      </c>
      <c r="K1043">
        <f>IF(MIN(LCOH!$C$18,J1043)&gt;=$P$48*LCOH!$C$18, MIN(LCOH!$C$18,J1043),0)</f>
        <v>1500</v>
      </c>
      <c r="L1043">
        <f t="shared" si="33"/>
        <v>2962.9967112048171</v>
      </c>
      <c r="M1043">
        <f>K1043/LCOH!$C$18</f>
        <v>1</v>
      </c>
      <c r="N1043">
        <f>K1043/LCOH!$C$34</f>
        <v>28.901734104046245</v>
      </c>
    </row>
    <row r="1044" spans="1:14" x14ac:dyDescent="0.35">
      <c r="A1044">
        <f>'Profilo fotovoltaico'!B1046*LCOH!$C$20</f>
        <v>505</v>
      </c>
      <c r="B1044">
        <f>'Profilo eolico'!B1046*LCOH!$C$21</f>
        <v>616.5</v>
      </c>
      <c r="C1044">
        <f>$P$35*'Profilo fotovoltaico'!B1046</f>
        <v>3714.0791547491431</v>
      </c>
      <c r="D1044">
        <f>$Q$37*'Profilo eolico'!B1046</f>
        <v>3597.0524124669018</v>
      </c>
      <c r="E1044">
        <f>$P$39*'Profilo fotovoltaico'!B1046+'Approvvigionamento energia'!$Q$39*'Profilo eolico'!B1046</f>
        <v>3626.3090980374618</v>
      </c>
      <c r="F1044">
        <f>$P$41*'Profilo fotovoltaico'!B1046+'Approvvigionamento energia'!$Q$41*'Profilo eolico'!B1046</f>
        <v>3655.5657836080227</v>
      </c>
      <c r="G1044">
        <f>$P$43*'Profilo fotovoltaico'!B1046+'Approvvigionamento energia'!$Q$43*'Profilo eolico'!B1046</f>
        <v>3684.8224691785827</v>
      </c>
      <c r="H1044">
        <f t="shared" si="32"/>
        <v>1138.4335154826958</v>
      </c>
      <c r="I1044">
        <f>IF(LCOH!$C$28=Menu!$A$1,'Approvvigionamento energia'!C1044,0)+IF(LCOH!$C$28=Menu!$A$2,'Approvvigionamento energia'!D1044,0)+IF(LCOH!$C$28=Menu!$A$3,'Approvvigionamento energia'!E1044,0)+IF(LCOH!$C$28=Menu!$A$4,'Approvvigionamento energia'!F1044,0)+IF(LCOH!$C$28=Menu!$A$5,'Approvvigionamento energia'!G1044,0)+IF(LCOH!$C$28=Menu!$A$6,'Approvvigionamento energia'!H1044,0)</f>
        <v>3655.5657836080227</v>
      </c>
      <c r="J1044">
        <f>'Approvvigionamento energia'!A1044+'Approvvigionamento energia'!B1044+'Approvvigionamento energia'!I1044</f>
        <v>4777.0657836080227</v>
      </c>
      <c r="K1044">
        <f>IF(MIN(LCOH!$C$18,J1044)&gt;=$P$48*LCOH!$C$18, MIN(LCOH!$C$18,J1044),0)</f>
        <v>1500</v>
      </c>
      <c r="L1044">
        <f t="shared" si="33"/>
        <v>3277.0657836080227</v>
      </c>
      <c r="M1044">
        <f>K1044/LCOH!$C$18</f>
        <v>1</v>
      </c>
      <c r="N1044">
        <f>K1044/LCOH!$C$34</f>
        <v>28.901734104046245</v>
      </c>
    </row>
    <row r="1045" spans="1:14" x14ac:dyDescent="0.35">
      <c r="A1045">
        <f>'Profilo fotovoltaico'!B1047*LCOH!$C$20</f>
        <v>529</v>
      </c>
      <c r="B1045">
        <f>'Profilo eolico'!B1047*LCOH!$C$21</f>
        <v>600.79999999999995</v>
      </c>
      <c r="C1045">
        <f>$P$35*'Profilo fotovoltaico'!B1047</f>
        <v>3890.5898472520726</v>
      </c>
      <c r="D1045">
        <f>$Q$37*'Profilo eolico'!B1047</f>
        <v>3505.4486446230567</v>
      </c>
      <c r="E1045">
        <f>$P$39*'Profilo fotovoltaico'!B1047+'Approvvigionamento energia'!$Q$39*'Profilo eolico'!B1047</f>
        <v>3601.7339452803103</v>
      </c>
      <c r="F1045">
        <f>$P$41*'Profilo fotovoltaico'!B1047+'Approvvigionamento energia'!$Q$41*'Profilo eolico'!B1047</f>
        <v>3698.0192459375648</v>
      </c>
      <c r="G1045">
        <f>$P$43*'Profilo fotovoltaico'!B1047+'Approvvigionamento energia'!$Q$43*'Profilo eolico'!B1047</f>
        <v>3794.3045465948189</v>
      </c>
      <c r="H1045">
        <f t="shared" si="32"/>
        <v>1138.4335154826958</v>
      </c>
      <c r="I1045">
        <f>IF(LCOH!$C$28=Menu!$A$1,'Approvvigionamento energia'!C1045,0)+IF(LCOH!$C$28=Menu!$A$2,'Approvvigionamento energia'!D1045,0)+IF(LCOH!$C$28=Menu!$A$3,'Approvvigionamento energia'!E1045,0)+IF(LCOH!$C$28=Menu!$A$4,'Approvvigionamento energia'!F1045,0)+IF(LCOH!$C$28=Menu!$A$5,'Approvvigionamento energia'!G1045,0)+IF(LCOH!$C$28=Menu!$A$6,'Approvvigionamento energia'!H1045,0)</f>
        <v>3698.0192459375648</v>
      </c>
      <c r="J1045">
        <f>'Approvvigionamento energia'!A1045+'Approvvigionamento energia'!B1045+'Approvvigionamento energia'!I1045</f>
        <v>4827.819245937565</v>
      </c>
      <c r="K1045">
        <f>IF(MIN(LCOH!$C$18,J1045)&gt;=$P$48*LCOH!$C$18, MIN(LCOH!$C$18,J1045),0)</f>
        <v>1500</v>
      </c>
      <c r="L1045">
        <f t="shared" si="33"/>
        <v>3327.819245937565</v>
      </c>
      <c r="M1045">
        <f>K1045/LCOH!$C$18</f>
        <v>1</v>
      </c>
      <c r="N1045">
        <f>K1045/LCOH!$C$34</f>
        <v>28.901734104046245</v>
      </c>
    </row>
    <row r="1046" spans="1:14" x14ac:dyDescent="0.35">
      <c r="A1046">
        <f>'Profilo fotovoltaico'!B1048*LCOH!$C$20</f>
        <v>504</v>
      </c>
      <c r="B1046">
        <f>'Profilo eolico'!B1048*LCOH!$C$21</f>
        <v>575.20000000000005</v>
      </c>
      <c r="C1046">
        <f>$P$35*'Profilo fotovoltaico'!B1048</f>
        <v>3706.7245425615206</v>
      </c>
      <c r="D1046">
        <f>$Q$37*'Profilo eolico'!B1048</f>
        <v>3356.0819913235391</v>
      </c>
      <c r="E1046">
        <f>$P$39*'Profilo fotovoltaico'!B1048+'Approvvigionamento energia'!$Q$39*'Profilo eolico'!B1048</f>
        <v>3443.7426291330344</v>
      </c>
      <c r="F1046">
        <f>$P$41*'Profilo fotovoltaico'!B1048+'Approvvigionamento energia'!$Q$41*'Profilo eolico'!B1048</f>
        <v>3531.4032669425296</v>
      </c>
      <c r="G1046">
        <f>$P$43*'Profilo fotovoltaico'!B1048+'Approvvigionamento energia'!$Q$43*'Profilo eolico'!B1048</f>
        <v>3619.0639047520253</v>
      </c>
      <c r="H1046">
        <f t="shared" si="32"/>
        <v>1138.4335154826958</v>
      </c>
      <c r="I1046">
        <f>IF(LCOH!$C$28=Menu!$A$1,'Approvvigionamento energia'!C1046,0)+IF(LCOH!$C$28=Menu!$A$2,'Approvvigionamento energia'!D1046,0)+IF(LCOH!$C$28=Menu!$A$3,'Approvvigionamento energia'!E1046,0)+IF(LCOH!$C$28=Menu!$A$4,'Approvvigionamento energia'!F1046,0)+IF(LCOH!$C$28=Menu!$A$5,'Approvvigionamento energia'!G1046,0)+IF(LCOH!$C$28=Menu!$A$6,'Approvvigionamento energia'!H1046,0)</f>
        <v>3531.4032669425296</v>
      </c>
      <c r="J1046">
        <f>'Approvvigionamento energia'!A1046+'Approvvigionamento energia'!B1046+'Approvvigionamento energia'!I1046</f>
        <v>4610.6032669425294</v>
      </c>
      <c r="K1046">
        <f>IF(MIN(LCOH!$C$18,J1046)&gt;=$P$48*LCOH!$C$18, MIN(LCOH!$C$18,J1046),0)</f>
        <v>1500</v>
      </c>
      <c r="L1046">
        <f t="shared" si="33"/>
        <v>3110.6032669425294</v>
      </c>
      <c r="M1046">
        <f>K1046/LCOH!$C$18</f>
        <v>1</v>
      </c>
      <c r="N1046">
        <f>K1046/LCOH!$C$34</f>
        <v>28.901734104046245</v>
      </c>
    </row>
    <row r="1047" spans="1:14" x14ac:dyDescent="0.35">
      <c r="A1047">
        <f>'Profilo fotovoltaico'!B1049*LCOH!$C$20</f>
        <v>431</v>
      </c>
      <c r="B1047">
        <f>'Profilo eolico'!B1049*LCOH!$C$21</f>
        <v>548.5</v>
      </c>
      <c r="C1047">
        <f>$P$35*'Profilo fotovoltaico'!B1049</f>
        <v>3169.8378528651101</v>
      </c>
      <c r="D1047">
        <f>$Q$37*'Profilo eolico'!B1049</f>
        <v>3200.2972396400573</v>
      </c>
      <c r="E1047">
        <f>$P$39*'Profilo fotovoltaico'!B1049+'Approvvigionamento energia'!$Q$39*'Profilo eolico'!B1049</f>
        <v>3192.6823929463203</v>
      </c>
      <c r="F1047">
        <f>$P$41*'Profilo fotovoltaico'!B1049+'Approvvigionamento energia'!$Q$41*'Profilo eolico'!B1049</f>
        <v>3185.0675462525837</v>
      </c>
      <c r="G1047">
        <f>$P$43*'Profilo fotovoltaico'!B1049+'Approvvigionamento energia'!$Q$43*'Profilo eolico'!B1049</f>
        <v>3177.4526995588467</v>
      </c>
      <c r="H1047">
        <f t="shared" si="32"/>
        <v>1138.4335154826958</v>
      </c>
      <c r="I1047">
        <f>IF(LCOH!$C$28=Menu!$A$1,'Approvvigionamento energia'!C1047,0)+IF(LCOH!$C$28=Menu!$A$2,'Approvvigionamento energia'!D1047,0)+IF(LCOH!$C$28=Menu!$A$3,'Approvvigionamento energia'!E1047,0)+IF(LCOH!$C$28=Menu!$A$4,'Approvvigionamento energia'!F1047,0)+IF(LCOH!$C$28=Menu!$A$5,'Approvvigionamento energia'!G1047,0)+IF(LCOH!$C$28=Menu!$A$6,'Approvvigionamento energia'!H1047,0)</f>
        <v>3185.0675462525837</v>
      </c>
      <c r="J1047">
        <f>'Approvvigionamento energia'!A1047+'Approvvigionamento energia'!B1047+'Approvvigionamento energia'!I1047</f>
        <v>4164.5675462525833</v>
      </c>
      <c r="K1047">
        <f>IF(MIN(LCOH!$C$18,J1047)&gt;=$P$48*LCOH!$C$18, MIN(LCOH!$C$18,J1047),0)</f>
        <v>1500</v>
      </c>
      <c r="L1047">
        <f t="shared" si="33"/>
        <v>2664.5675462525833</v>
      </c>
      <c r="M1047">
        <f>K1047/LCOH!$C$18</f>
        <v>1</v>
      </c>
      <c r="N1047">
        <f>K1047/LCOH!$C$34</f>
        <v>28.901734104046245</v>
      </c>
    </row>
    <row r="1048" spans="1:14" x14ac:dyDescent="0.35">
      <c r="A1048">
        <f>'Profilo fotovoltaico'!B1050*LCOH!$C$20</f>
        <v>297</v>
      </c>
      <c r="B1048">
        <f>'Profilo eolico'!B1050*LCOH!$C$21</f>
        <v>505.2</v>
      </c>
      <c r="C1048">
        <f>$P$35*'Profilo fotovoltaico'!B1050</f>
        <v>2184.3198197237534</v>
      </c>
      <c r="D1048">
        <f>$Q$37*'Profilo eolico'!B1050</f>
        <v>2947.6575487076698</v>
      </c>
      <c r="E1048">
        <f>$P$39*'Profilo fotovoltaico'!B1050+'Approvvigionamento energia'!$Q$39*'Profilo eolico'!B1050</f>
        <v>2756.8231164616909</v>
      </c>
      <c r="F1048">
        <f>$P$41*'Profilo fotovoltaico'!B1050+'Approvvigionamento energia'!$Q$41*'Profilo eolico'!B1050</f>
        <v>2565.9886842157116</v>
      </c>
      <c r="G1048">
        <f>$P$43*'Profilo fotovoltaico'!B1050+'Approvvigionamento energia'!$Q$43*'Profilo eolico'!B1050</f>
        <v>2375.1542519697323</v>
      </c>
      <c r="H1048">
        <f t="shared" si="32"/>
        <v>1138.4335154826958</v>
      </c>
      <c r="I1048">
        <f>IF(LCOH!$C$28=Menu!$A$1,'Approvvigionamento energia'!C1048,0)+IF(LCOH!$C$28=Menu!$A$2,'Approvvigionamento energia'!D1048,0)+IF(LCOH!$C$28=Menu!$A$3,'Approvvigionamento energia'!E1048,0)+IF(LCOH!$C$28=Menu!$A$4,'Approvvigionamento energia'!F1048,0)+IF(LCOH!$C$28=Menu!$A$5,'Approvvigionamento energia'!G1048,0)+IF(LCOH!$C$28=Menu!$A$6,'Approvvigionamento energia'!H1048,0)</f>
        <v>2565.9886842157116</v>
      </c>
      <c r="J1048">
        <f>'Approvvigionamento energia'!A1048+'Approvvigionamento energia'!B1048+'Approvvigionamento energia'!I1048</f>
        <v>3368.1886842157119</v>
      </c>
      <c r="K1048">
        <f>IF(MIN(LCOH!$C$18,J1048)&gt;=$P$48*LCOH!$C$18, MIN(LCOH!$C$18,J1048),0)</f>
        <v>1500</v>
      </c>
      <c r="L1048">
        <f t="shared" si="33"/>
        <v>1868.1886842157119</v>
      </c>
      <c r="M1048">
        <f>K1048/LCOH!$C$18</f>
        <v>1</v>
      </c>
      <c r="N1048">
        <f>K1048/LCOH!$C$34</f>
        <v>28.901734104046245</v>
      </c>
    </row>
    <row r="1049" spans="1:14" x14ac:dyDescent="0.35">
      <c r="A1049">
        <f>'Profilo fotovoltaico'!B1051*LCOH!$C$20</f>
        <v>108</v>
      </c>
      <c r="B1049">
        <f>'Profilo eolico'!B1051*LCOH!$C$21</f>
        <v>420.20000000000005</v>
      </c>
      <c r="C1049">
        <f>$P$35*'Profilo fotovoltaico'!B1051</f>
        <v>794.29811626318303</v>
      </c>
      <c r="D1049">
        <f>$Q$37*'Profilo eolico'!B1051</f>
        <v>2451.7135826741151</v>
      </c>
      <c r="E1049">
        <f>$P$39*'Profilo fotovoltaico'!B1051+'Approvvigionamento energia'!$Q$39*'Profilo eolico'!B1051</f>
        <v>2037.3597160713821</v>
      </c>
      <c r="F1049">
        <f>$P$41*'Profilo fotovoltaico'!B1051+'Approvvigionamento energia'!$Q$41*'Profilo eolico'!B1051</f>
        <v>1623.0058494686491</v>
      </c>
      <c r="G1049">
        <f>$P$43*'Profilo fotovoltaico'!B1051+'Approvvigionamento energia'!$Q$43*'Profilo eolico'!B1051</f>
        <v>1208.6519828659161</v>
      </c>
      <c r="H1049">
        <f t="shared" si="32"/>
        <v>1138.4335154826958</v>
      </c>
      <c r="I1049">
        <f>IF(LCOH!$C$28=Menu!$A$1,'Approvvigionamento energia'!C1049,0)+IF(LCOH!$C$28=Menu!$A$2,'Approvvigionamento energia'!D1049,0)+IF(LCOH!$C$28=Menu!$A$3,'Approvvigionamento energia'!E1049,0)+IF(LCOH!$C$28=Menu!$A$4,'Approvvigionamento energia'!F1049,0)+IF(LCOH!$C$28=Menu!$A$5,'Approvvigionamento energia'!G1049,0)+IF(LCOH!$C$28=Menu!$A$6,'Approvvigionamento energia'!H1049,0)</f>
        <v>1623.0058494686491</v>
      </c>
      <c r="J1049">
        <f>'Approvvigionamento energia'!A1049+'Approvvigionamento energia'!B1049+'Approvvigionamento energia'!I1049</f>
        <v>2151.2058494686489</v>
      </c>
      <c r="K1049">
        <f>IF(MIN(LCOH!$C$18,J1049)&gt;=$P$48*LCOH!$C$18, MIN(LCOH!$C$18,J1049),0)</f>
        <v>1500</v>
      </c>
      <c r="L1049">
        <f t="shared" si="33"/>
        <v>651.20584946864892</v>
      </c>
      <c r="M1049">
        <f>K1049/LCOH!$C$18</f>
        <v>1</v>
      </c>
      <c r="N1049">
        <f>K1049/LCOH!$C$34</f>
        <v>28.901734104046245</v>
      </c>
    </row>
    <row r="1050" spans="1:14" x14ac:dyDescent="0.35">
      <c r="A1050">
        <f>'Profilo fotovoltaico'!B1052*LCOH!$C$20</f>
        <v>2</v>
      </c>
      <c r="B1050">
        <f>'Profilo eolico'!B1052*LCOH!$C$21</f>
        <v>389</v>
      </c>
      <c r="C1050">
        <f>$P$35*'Profilo fotovoltaico'!B1052</f>
        <v>14.70922437524413</v>
      </c>
      <c r="D1050">
        <f>$Q$37*'Profilo eolico'!B1052</f>
        <v>2269.6729739653279</v>
      </c>
      <c r="E1050">
        <f>$P$39*'Profilo fotovoltaico'!B1052+'Approvvigionamento energia'!$Q$39*'Profilo eolico'!B1052</f>
        <v>1705.9320365678068</v>
      </c>
      <c r="F1050">
        <f>$P$41*'Profilo fotovoltaico'!B1052+'Approvvigionamento energia'!$Q$41*'Profilo eolico'!B1052</f>
        <v>1142.191099170286</v>
      </c>
      <c r="G1050">
        <f>$P$43*'Profilo fotovoltaico'!B1052+'Approvvigionamento energia'!$Q$43*'Profilo eolico'!B1052</f>
        <v>578.45016177276511</v>
      </c>
      <c r="H1050">
        <f t="shared" si="32"/>
        <v>1138.4335154826958</v>
      </c>
      <c r="I1050">
        <f>IF(LCOH!$C$28=Menu!$A$1,'Approvvigionamento energia'!C1050,0)+IF(LCOH!$C$28=Menu!$A$2,'Approvvigionamento energia'!D1050,0)+IF(LCOH!$C$28=Menu!$A$3,'Approvvigionamento energia'!E1050,0)+IF(LCOH!$C$28=Menu!$A$4,'Approvvigionamento energia'!F1050,0)+IF(LCOH!$C$28=Menu!$A$5,'Approvvigionamento energia'!G1050,0)+IF(LCOH!$C$28=Menu!$A$6,'Approvvigionamento energia'!H1050,0)</f>
        <v>1142.191099170286</v>
      </c>
      <c r="J1050">
        <f>'Approvvigionamento energia'!A1050+'Approvvigionamento energia'!B1050+'Approvvigionamento energia'!I1050</f>
        <v>1533.191099170286</v>
      </c>
      <c r="K1050">
        <f>IF(MIN(LCOH!$C$18,J1050)&gt;=$P$48*LCOH!$C$18, MIN(LCOH!$C$18,J1050),0)</f>
        <v>1500</v>
      </c>
      <c r="L1050">
        <f t="shared" si="33"/>
        <v>33.191099170285952</v>
      </c>
      <c r="M1050">
        <f>K1050/LCOH!$C$18</f>
        <v>1</v>
      </c>
      <c r="N1050">
        <f>K1050/LCOH!$C$34</f>
        <v>28.901734104046245</v>
      </c>
    </row>
    <row r="1051" spans="1:14" x14ac:dyDescent="0.35">
      <c r="A1051">
        <f>'Profilo fotovoltaico'!B1053*LCOH!$C$20</f>
        <v>0</v>
      </c>
      <c r="B1051">
        <f>'Profilo eolico'!B1053*LCOH!$C$21</f>
        <v>401.8</v>
      </c>
      <c r="C1051">
        <f>$P$35*'Profilo fotovoltaico'!B1053</f>
        <v>0</v>
      </c>
      <c r="D1051">
        <f>$Q$37*'Profilo eolico'!B1053</f>
        <v>2344.3563006150866</v>
      </c>
      <c r="E1051">
        <f>$P$39*'Profilo fotovoltaico'!B1053+'Approvvigionamento energia'!$Q$39*'Profilo eolico'!B1053</f>
        <v>1758.2672254613149</v>
      </c>
      <c r="F1051">
        <f>$P$41*'Profilo fotovoltaico'!B1053+'Approvvigionamento energia'!$Q$41*'Profilo eolico'!B1053</f>
        <v>1172.1781503075433</v>
      </c>
      <c r="G1051">
        <f>$P$43*'Profilo fotovoltaico'!B1053+'Approvvigionamento energia'!$Q$43*'Profilo eolico'!B1053</f>
        <v>586.08907515377166</v>
      </c>
      <c r="H1051">
        <f t="shared" si="32"/>
        <v>1138.4335154826958</v>
      </c>
      <c r="I1051">
        <f>IF(LCOH!$C$28=Menu!$A$1,'Approvvigionamento energia'!C1051,0)+IF(LCOH!$C$28=Menu!$A$2,'Approvvigionamento energia'!D1051,0)+IF(LCOH!$C$28=Menu!$A$3,'Approvvigionamento energia'!E1051,0)+IF(LCOH!$C$28=Menu!$A$4,'Approvvigionamento energia'!F1051,0)+IF(LCOH!$C$28=Menu!$A$5,'Approvvigionamento energia'!G1051,0)+IF(LCOH!$C$28=Menu!$A$6,'Approvvigionamento energia'!H1051,0)</f>
        <v>1172.1781503075433</v>
      </c>
      <c r="J1051">
        <f>'Approvvigionamento energia'!A1051+'Approvvigionamento energia'!B1051+'Approvvigionamento energia'!I1051</f>
        <v>1573.9781503075433</v>
      </c>
      <c r="K1051">
        <f>IF(MIN(LCOH!$C$18,J1051)&gt;=$P$48*LCOH!$C$18, MIN(LCOH!$C$18,J1051),0)</f>
        <v>1500</v>
      </c>
      <c r="L1051">
        <f t="shared" si="33"/>
        <v>73.978150307543274</v>
      </c>
      <c r="M1051">
        <f>K1051/LCOH!$C$18</f>
        <v>1</v>
      </c>
      <c r="N1051">
        <f>K1051/LCOH!$C$34</f>
        <v>28.901734104046245</v>
      </c>
    </row>
    <row r="1052" spans="1:14" x14ac:dyDescent="0.35">
      <c r="A1052">
        <f>'Profilo fotovoltaico'!B1054*LCOH!$C$20</f>
        <v>0</v>
      </c>
      <c r="B1052">
        <f>'Profilo eolico'!B1054*LCOH!$C$21</f>
        <v>416.5</v>
      </c>
      <c r="C1052">
        <f>$P$35*'Profilo fotovoltaico'!B1054</f>
        <v>0</v>
      </c>
      <c r="D1052">
        <f>$Q$37*'Profilo eolico'!B1054</f>
        <v>2430.1254335644189</v>
      </c>
      <c r="E1052">
        <f>$P$39*'Profilo fotovoltaico'!B1054+'Approvvigionamento energia'!$Q$39*'Profilo eolico'!B1054</f>
        <v>1822.5940751733142</v>
      </c>
      <c r="F1052">
        <f>$P$41*'Profilo fotovoltaico'!B1054+'Approvvigionamento energia'!$Q$41*'Profilo eolico'!B1054</f>
        <v>1215.0627167822095</v>
      </c>
      <c r="G1052">
        <f>$P$43*'Profilo fotovoltaico'!B1054+'Approvvigionamento energia'!$Q$43*'Profilo eolico'!B1054</f>
        <v>607.53135839110473</v>
      </c>
      <c r="H1052">
        <f t="shared" si="32"/>
        <v>1138.4335154826958</v>
      </c>
      <c r="I1052">
        <f>IF(LCOH!$C$28=Menu!$A$1,'Approvvigionamento energia'!C1052,0)+IF(LCOH!$C$28=Menu!$A$2,'Approvvigionamento energia'!D1052,0)+IF(LCOH!$C$28=Menu!$A$3,'Approvvigionamento energia'!E1052,0)+IF(LCOH!$C$28=Menu!$A$4,'Approvvigionamento energia'!F1052,0)+IF(LCOH!$C$28=Menu!$A$5,'Approvvigionamento energia'!G1052,0)+IF(LCOH!$C$28=Menu!$A$6,'Approvvigionamento energia'!H1052,0)</f>
        <v>1215.0627167822095</v>
      </c>
      <c r="J1052">
        <f>'Approvvigionamento energia'!A1052+'Approvvigionamento energia'!B1052+'Approvvigionamento energia'!I1052</f>
        <v>1631.5627167822095</v>
      </c>
      <c r="K1052">
        <f>IF(MIN(LCOH!$C$18,J1052)&gt;=$P$48*LCOH!$C$18, MIN(LCOH!$C$18,J1052),0)</f>
        <v>1500</v>
      </c>
      <c r="L1052">
        <f t="shared" si="33"/>
        <v>131.56271678220946</v>
      </c>
      <c r="M1052">
        <f>K1052/LCOH!$C$18</f>
        <v>1</v>
      </c>
      <c r="N1052">
        <f>K1052/LCOH!$C$34</f>
        <v>28.901734104046245</v>
      </c>
    </row>
    <row r="1053" spans="1:14" x14ac:dyDescent="0.35">
      <c r="A1053">
        <f>'Profilo fotovoltaico'!B1055*LCOH!$C$20</f>
        <v>0</v>
      </c>
      <c r="B1053">
        <f>'Profilo eolico'!B1055*LCOH!$C$21</f>
        <v>430.5</v>
      </c>
      <c r="C1053">
        <f>$P$35*'Profilo fotovoltaico'!B1055</f>
        <v>0</v>
      </c>
      <c r="D1053">
        <f>$Q$37*'Profilo eolico'!B1055</f>
        <v>2511.8103220875928</v>
      </c>
      <c r="E1053">
        <f>$P$39*'Profilo fotovoltaico'!B1055+'Approvvigionamento energia'!$Q$39*'Profilo eolico'!B1055</f>
        <v>1883.8577415656946</v>
      </c>
      <c r="F1053">
        <f>$P$41*'Profilo fotovoltaico'!B1055+'Approvvigionamento energia'!$Q$41*'Profilo eolico'!B1055</f>
        <v>1255.9051610437964</v>
      </c>
      <c r="G1053">
        <f>$P$43*'Profilo fotovoltaico'!B1055+'Approvvigionamento energia'!$Q$43*'Profilo eolico'!B1055</f>
        <v>627.9525805218982</v>
      </c>
      <c r="H1053">
        <f t="shared" si="32"/>
        <v>1138.4335154826958</v>
      </c>
      <c r="I1053">
        <f>IF(LCOH!$C$28=Menu!$A$1,'Approvvigionamento energia'!C1053,0)+IF(LCOH!$C$28=Menu!$A$2,'Approvvigionamento energia'!D1053,0)+IF(LCOH!$C$28=Menu!$A$3,'Approvvigionamento energia'!E1053,0)+IF(LCOH!$C$28=Menu!$A$4,'Approvvigionamento energia'!F1053,0)+IF(LCOH!$C$28=Menu!$A$5,'Approvvigionamento energia'!G1053,0)+IF(LCOH!$C$28=Menu!$A$6,'Approvvigionamento energia'!H1053,0)</f>
        <v>1255.9051610437964</v>
      </c>
      <c r="J1053">
        <f>'Approvvigionamento energia'!A1053+'Approvvigionamento energia'!B1053+'Approvvigionamento energia'!I1053</f>
        <v>1686.4051610437964</v>
      </c>
      <c r="K1053">
        <f>IF(MIN(LCOH!$C$18,J1053)&gt;=$P$48*LCOH!$C$18, MIN(LCOH!$C$18,J1053),0)</f>
        <v>1500</v>
      </c>
      <c r="L1053">
        <f t="shared" si="33"/>
        <v>186.4051610437964</v>
      </c>
      <c r="M1053">
        <f>K1053/LCOH!$C$18</f>
        <v>1</v>
      </c>
      <c r="N1053">
        <f>K1053/LCOH!$C$34</f>
        <v>28.901734104046245</v>
      </c>
    </row>
    <row r="1054" spans="1:14" x14ac:dyDescent="0.35">
      <c r="A1054">
        <f>'Profilo fotovoltaico'!B1056*LCOH!$C$20</f>
        <v>0</v>
      </c>
      <c r="B1054">
        <f>'Profilo eolico'!B1056*LCOH!$C$21</f>
        <v>456.2</v>
      </c>
      <c r="C1054">
        <f>$P$35*'Profilo fotovoltaico'!B1056</f>
        <v>0</v>
      </c>
      <c r="D1054">
        <f>$Q$37*'Profilo eolico'!B1056</f>
        <v>2661.7604388765617</v>
      </c>
      <c r="E1054">
        <f>$P$39*'Profilo fotovoltaico'!B1056+'Approvvigionamento energia'!$Q$39*'Profilo eolico'!B1056</f>
        <v>1996.3203291574214</v>
      </c>
      <c r="F1054">
        <f>$P$41*'Profilo fotovoltaico'!B1056+'Approvvigionamento energia'!$Q$41*'Profilo eolico'!B1056</f>
        <v>1330.8802194382808</v>
      </c>
      <c r="G1054">
        <f>$P$43*'Profilo fotovoltaico'!B1056+'Approvvigionamento energia'!$Q$43*'Profilo eolico'!B1056</f>
        <v>665.44010971914042</v>
      </c>
      <c r="H1054">
        <f t="shared" si="32"/>
        <v>1138.4335154826958</v>
      </c>
      <c r="I1054">
        <f>IF(LCOH!$C$28=Menu!$A$1,'Approvvigionamento energia'!C1054,0)+IF(LCOH!$C$28=Menu!$A$2,'Approvvigionamento energia'!D1054,0)+IF(LCOH!$C$28=Menu!$A$3,'Approvvigionamento energia'!E1054,0)+IF(LCOH!$C$28=Menu!$A$4,'Approvvigionamento energia'!F1054,0)+IF(LCOH!$C$28=Menu!$A$5,'Approvvigionamento energia'!G1054,0)+IF(LCOH!$C$28=Menu!$A$6,'Approvvigionamento energia'!H1054,0)</f>
        <v>1330.8802194382808</v>
      </c>
      <c r="J1054">
        <f>'Approvvigionamento energia'!A1054+'Approvvigionamento energia'!B1054+'Approvvigionamento energia'!I1054</f>
        <v>1787.0802194382809</v>
      </c>
      <c r="K1054">
        <f>IF(MIN(LCOH!$C$18,J1054)&gt;=$P$48*LCOH!$C$18, MIN(LCOH!$C$18,J1054),0)</f>
        <v>1500</v>
      </c>
      <c r="L1054">
        <f t="shared" si="33"/>
        <v>287.08021943828089</v>
      </c>
      <c r="M1054">
        <f>K1054/LCOH!$C$18</f>
        <v>1</v>
      </c>
      <c r="N1054">
        <f>K1054/LCOH!$C$34</f>
        <v>28.901734104046245</v>
      </c>
    </row>
    <row r="1055" spans="1:14" x14ac:dyDescent="0.35">
      <c r="A1055">
        <f>'Profilo fotovoltaico'!B1057*LCOH!$C$20</f>
        <v>0</v>
      </c>
      <c r="B1055">
        <f>'Profilo eolico'!B1057*LCOH!$C$21</f>
        <v>477.6</v>
      </c>
      <c r="C1055">
        <f>$P$35*'Profilo fotovoltaico'!B1057</f>
        <v>0</v>
      </c>
      <c r="D1055">
        <f>$Q$37*'Profilo eolico'!B1057</f>
        <v>2786.6216256191278</v>
      </c>
      <c r="E1055">
        <f>$P$39*'Profilo fotovoltaico'!B1057+'Approvvigionamento energia'!$Q$39*'Profilo eolico'!B1057</f>
        <v>2089.9662192143455</v>
      </c>
      <c r="F1055">
        <f>$P$41*'Profilo fotovoltaico'!B1057+'Approvvigionamento energia'!$Q$41*'Profilo eolico'!B1057</f>
        <v>1393.3108128095639</v>
      </c>
      <c r="G1055">
        <f>$P$43*'Profilo fotovoltaico'!B1057+'Approvvigionamento energia'!$Q$43*'Profilo eolico'!B1057</f>
        <v>696.65540640478196</v>
      </c>
      <c r="H1055">
        <f t="shared" si="32"/>
        <v>1138.4335154826958</v>
      </c>
      <c r="I1055">
        <f>IF(LCOH!$C$28=Menu!$A$1,'Approvvigionamento energia'!C1055,0)+IF(LCOH!$C$28=Menu!$A$2,'Approvvigionamento energia'!D1055,0)+IF(LCOH!$C$28=Menu!$A$3,'Approvvigionamento energia'!E1055,0)+IF(LCOH!$C$28=Menu!$A$4,'Approvvigionamento energia'!F1055,0)+IF(LCOH!$C$28=Menu!$A$5,'Approvvigionamento energia'!G1055,0)+IF(LCOH!$C$28=Menu!$A$6,'Approvvigionamento energia'!H1055,0)</f>
        <v>1393.3108128095639</v>
      </c>
      <c r="J1055">
        <f>'Approvvigionamento energia'!A1055+'Approvvigionamento energia'!B1055+'Approvvigionamento energia'!I1055</f>
        <v>1870.910812809564</v>
      </c>
      <c r="K1055">
        <f>IF(MIN(LCOH!$C$18,J1055)&gt;=$P$48*LCOH!$C$18, MIN(LCOH!$C$18,J1055),0)</f>
        <v>1500</v>
      </c>
      <c r="L1055">
        <f t="shared" si="33"/>
        <v>370.91081280956405</v>
      </c>
      <c r="M1055">
        <f>K1055/LCOH!$C$18</f>
        <v>1</v>
      </c>
      <c r="N1055">
        <f>K1055/LCOH!$C$34</f>
        <v>28.901734104046245</v>
      </c>
    </row>
    <row r="1056" spans="1:14" x14ac:dyDescent="0.35">
      <c r="A1056">
        <f>'Profilo fotovoltaico'!B1058*LCOH!$C$20</f>
        <v>0</v>
      </c>
      <c r="B1056">
        <f>'Profilo eolico'!B1058*LCOH!$C$21</f>
        <v>491.5</v>
      </c>
      <c r="C1056">
        <f>$P$35*'Profilo fotovoltaico'!B1058</f>
        <v>0</v>
      </c>
      <c r="D1056">
        <f>$Q$37*'Profilo eolico'!B1058</f>
        <v>2867.7230506528499</v>
      </c>
      <c r="E1056">
        <f>$P$39*'Profilo fotovoltaico'!B1058+'Approvvigionamento energia'!$Q$39*'Profilo eolico'!B1058</f>
        <v>2150.7922879896373</v>
      </c>
      <c r="F1056">
        <f>$P$41*'Profilo fotovoltaico'!B1058+'Approvvigionamento energia'!$Q$41*'Profilo eolico'!B1058</f>
        <v>1433.861525326425</v>
      </c>
      <c r="G1056">
        <f>$P$43*'Profilo fotovoltaico'!B1058+'Approvvigionamento energia'!$Q$43*'Profilo eolico'!B1058</f>
        <v>716.93076266321248</v>
      </c>
      <c r="H1056">
        <f t="shared" si="32"/>
        <v>1138.4335154826958</v>
      </c>
      <c r="I1056">
        <f>IF(LCOH!$C$28=Menu!$A$1,'Approvvigionamento energia'!C1056,0)+IF(LCOH!$C$28=Menu!$A$2,'Approvvigionamento energia'!D1056,0)+IF(LCOH!$C$28=Menu!$A$3,'Approvvigionamento energia'!E1056,0)+IF(LCOH!$C$28=Menu!$A$4,'Approvvigionamento energia'!F1056,0)+IF(LCOH!$C$28=Menu!$A$5,'Approvvigionamento energia'!G1056,0)+IF(LCOH!$C$28=Menu!$A$6,'Approvvigionamento energia'!H1056,0)</f>
        <v>1433.861525326425</v>
      </c>
      <c r="J1056">
        <f>'Approvvigionamento energia'!A1056+'Approvvigionamento energia'!B1056+'Approvvigionamento energia'!I1056</f>
        <v>1925.361525326425</v>
      </c>
      <c r="K1056">
        <f>IF(MIN(LCOH!$C$18,J1056)&gt;=$P$48*LCOH!$C$18, MIN(LCOH!$C$18,J1056),0)</f>
        <v>1500</v>
      </c>
      <c r="L1056">
        <f t="shared" si="33"/>
        <v>425.36152532642495</v>
      </c>
      <c r="M1056">
        <f>K1056/LCOH!$C$18</f>
        <v>1</v>
      </c>
      <c r="N1056">
        <f>K1056/LCOH!$C$34</f>
        <v>28.901734104046245</v>
      </c>
    </row>
    <row r="1057" spans="1:14" x14ac:dyDescent="0.35">
      <c r="A1057">
        <f>'Profilo fotovoltaico'!B1059*LCOH!$C$20</f>
        <v>0</v>
      </c>
      <c r="B1057">
        <f>'Profilo eolico'!B1059*LCOH!$C$21</f>
        <v>511.90000000000003</v>
      </c>
      <c r="C1057">
        <f>$P$35*'Profilo fotovoltaico'!B1059</f>
        <v>0</v>
      </c>
      <c r="D1057">
        <f>$Q$37*'Profilo eolico'!B1059</f>
        <v>2986.7496025009032</v>
      </c>
      <c r="E1057">
        <f>$P$39*'Profilo fotovoltaico'!B1059+'Approvvigionamento energia'!$Q$39*'Profilo eolico'!B1059</f>
        <v>2240.0622018756771</v>
      </c>
      <c r="F1057">
        <f>$P$41*'Profilo fotovoltaico'!B1059+'Approvvigionamento energia'!$Q$41*'Profilo eolico'!B1059</f>
        <v>1493.3748012504516</v>
      </c>
      <c r="G1057">
        <f>$P$43*'Profilo fotovoltaico'!B1059+'Approvvigionamento energia'!$Q$43*'Profilo eolico'!B1059</f>
        <v>746.68740062522579</v>
      </c>
      <c r="H1057">
        <f t="shared" si="32"/>
        <v>1138.4335154826958</v>
      </c>
      <c r="I1057">
        <f>IF(LCOH!$C$28=Menu!$A$1,'Approvvigionamento energia'!C1057,0)+IF(LCOH!$C$28=Menu!$A$2,'Approvvigionamento energia'!D1057,0)+IF(LCOH!$C$28=Menu!$A$3,'Approvvigionamento energia'!E1057,0)+IF(LCOH!$C$28=Menu!$A$4,'Approvvigionamento energia'!F1057,0)+IF(LCOH!$C$28=Menu!$A$5,'Approvvigionamento energia'!G1057,0)+IF(LCOH!$C$28=Menu!$A$6,'Approvvigionamento energia'!H1057,0)</f>
        <v>1493.3748012504516</v>
      </c>
      <c r="J1057">
        <f>'Approvvigionamento energia'!A1057+'Approvvigionamento energia'!B1057+'Approvvigionamento energia'!I1057</f>
        <v>2005.2748012504517</v>
      </c>
      <c r="K1057">
        <f>IF(MIN(LCOH!$C$18,J1057)&gt;=$P$48*LCOH!$C$18, MIN(LCOH!$C$18,J1057),0)</f>
        <v>1500</v>
      </c>
      <c r="L1057">
        <f t="shared" si="33"/>
        <v>505.27480125045167</v>
      </c>
      <c r="M1057">
        <f>K1057/LCOH!$C$18</f>
        <v>1</v>
      </c>
      <c r="N1057">
        <f>K1057/LCOH!$C$34</f>
        <v>28.901734104046245</v>
      </c>
    </row>
    <row r="1058" spans="1:14" x14ac:dyDescent="0.35">
      <c r="A1058">
        <f>'Profilo fotovoltaico'!B1060*LCOH!$C$20</f>
        <v>0</v>
      </c>
      <c r="B1058">
        <f>'Profilo eolico'!B1060*LCOH!$C$21</f>
        <v>514.70000000000005</v>
      </c>
      <c r="C1058">
        <f>$P$35*'Profilo fotovoltaico'!B1060</f>
        <v>0</v>
      </c>
      <c r="D1058">
        <f>$Q$37*'Profilo eolico'!B1060</f>
        <v>3003.0865802055382</v>
      </c>
      <c r="E1058">
        <f>$P$39*'Profilo fotovoltaico'!B1060+'Approvvigionamento energia'!$Q$39*'Profilo eolico'!B1060</f>
        <v>2252.3149351541533</v>
      </c>
      <c r="F1058">
        <f>$P$41*'Profilo fotovoltaico'!B1060+'Approvvigionamento energia'!$Q$41*'Profilo eolico'!B1060</f>
        <v>1501.5432901027691</v>
      </c>
      <c r="G1058">
        <f>$P$43*'Profilo fotovoltaico'!B1060+'Approvvigionamento energia'!$Q$43*'Profilo eolico'!B1060</f>
        <v>750.77164505138455</v>
      </c>
      <c r="H1058">
        <f t="shared" si="32"/>
        <v>1138.4335154826958</v>
      </c>
      <c r="I1058">
        <f>IF(LCOH!$C$28=Menu!$A$1,'Approvvigionamento energia'!C1058,0)+IF(LCOH!$C$28=Menu!$A$2,'Approvvigionamento energia'!D1058,0)+IF(LCOH!$C$28=Menu!$A$3,'Approvvigionamento energia'!E1058,0)+IF(LCOH!$C$28=Menu!$A$4,'Approvvigionamento energia'!F1058,0)+IF(LCOH!$C$28=Menu!$A$5,'Approvvigionamento energia'!G1058,0)+IF(LCOH!$C$28=Menu!$A$6,'Approvvigionamento energia'!H1058,0)</f>
        <v>1501.5432901027691</v>
      </c>
      <c r="J1058">
        <f>'Approvvigionamento energia'!A1058+'Approvvigionamento energia'!B1058+'Approvvigionamento energia'!I1058</f>
        <v>2016.2432901027692</v>
      </c>
      <c r="K1058">
        <f>IF(MIN(LCOH!$C$18,J1058)&gt;=$P$48*LCOH!$C$18, MIN(LCOH!$C$18,J1058),0)</f>
        <v>1500</v>
      </c>
      <c r="L1058">
        <f t="shared" si="33"/>
        <v>516.24329010276915</v>
      </c>
      <c r="M1058">
        <f>K1058/LCOH!$C$18</f>
        <v>1</v>
      </c>
      <c r="N1058">
        <f>K1058/LCOH!$C$34</f>
        <v>28.901734104046245</v>
      </c>
    </row>
    <row r="1059" spans="1:14" x14ac:dyDescent="0.35">
      <c r="A1059">
        <f>'Profilo fotovoltaico'!B1061*LCOH!$C$20</f>
        <v>0</v>
      </c>
      <c r="B1059">
        <f>'Profilo eolico'!B1061*LCOH!$C$21</f>
        <v>509.1</v>
      </c>
      <c r="C1059">
        <f>$P$35*'Profilo fotovoltaico'!B1061</f>
        <v>0</v>
      </c>
      <c r="D1059">
        <f>$Q$37*'Profilo eolico'!B1061</f>
        <v>2970.4126247962686</v>
      </c>
      <c r="E1059">
        <f>$P$39*'Profilo fotovoltaico'!B1061+'Approvvigionamento energia'!$Q$39*'Profilo eolico'!B1061</f>
        <v>2227.809468597201</v>
      </c>
      <c r="F1059">
        <f>$P$41*'Profilo fotovoltaico'!B1061+'Approvvigionamento energia'!$Q$41*'Profilo eolico'!B1061</f>
        <v>1485.2063123981343</v>
      </c>
      <c r="G1059">
        <f>$P$43*'Profilo fotovoltaico'!B1061+'Approvvigionamento energia'!$Q$43*'Profilo eolico'!B1061</f>
        <v>742.60315619906714</v>
      </c>
      <c r="H1059">
        <f t="shared" si="32"/>
        <v>1138.4335154826958</v>
      </c>
      <c r="I1059">
        <f>IF(LCOH!$C$28=Menu!$A$1,'Approvvigionamento energia'!C1059,0)+IF(LCOH!$C$28=Menu!$A$2,'Approvvigionamento energia'!D1059,0)+IF(LCOH!$C$28=Menu!$A$3,'Approvvigionamento energia'!E1059,0)+IF(LCOH!$C$28=Menu!$A$4,'Approvvigionamento energia'!F1059,0)+IF(LCOH!$C$28=Menu!$A$5,'Approvvigionamento energia'!G1059,0)+IF(LCOH!$C$28=Menu!$A$6,'Approvvigionamento energia'!H1059,0)</f>
        <v>1485.2063123981343</v>
      </c>
      <c r="J1059">
        <f>'Approvvigionamento energia'!A1059+'Approvvigionamento energia'!B1059+'Approvvigionamento energia'!I1059</f>
        <v>1994.3063123981342</v>
      </c>
      <c r="K1059">
        <f>IF(MIN(LCOH!$C$18,J1059)&gt;=$P$48*LCOH!$C$18, MIN(LCOH!$C$18,J1059),0)</f>
        <v>1500</v>
      </c>
      <c r="L1059">
        <f t="shared" si="33"/>
        <v>494.3063123981342</v>
      </c>
      <c r="M1059">
        <f>K1059/LCOH!$C$18</f>
        <v>1</v>
      </c>
      <c r="N1059">
        <f>K1059/LCOH!$C$34</f>
        <v>28.901734104046245</v>
      </c>
    </row>
    <row r="1060" spans="1:14" x14ac:dyDescent="0.35">
      <c r="A1060">
        <f>'Profilo fotovoltaico'!B1062*LCOH!$C$20</f>
        <v>0</v>
      </c>
      <c r="B1060">
        <f>'Profilo eolico'!B1062*LCOH!$C$21</f>
        <v>493.3</v>
      </c>
      <c r="C1060">
        <f>$P$35*'Profilo fotovoltaico'!B1062</f>
        <v>0</v>
      </c>
      <c r="D1060">
        <f>$Q$37*'Profilo eolico'!B1062</f>
        <v>2878.2253934629725</v>
      </c>
      <c r="E1060">
        <f>$P$39*'Profilo fotovoltaico'!B1062+'Approvvigionamento energia'!$Q$39*'Profilo eolico'!B1062</f>
        <v>2158.6690450972292</v>
      </c>
      <c r="F1060">
        <f>$P$41*'Profilo fotovoltaico'!B1062+'Approvvigionamento energia'!$Q$41*'Profilo eolico'!B1062</f>
        <v>1439.1126967314863</v>
      </c>
      <c r="G1060">
        <f>$P$43*'Profilo fotovoltaico'!B1062+'Approvvigionamento energia'!$Q$43*'Profilo eolico'!B1062</f>
        <v>719.55634836574313</v>
      </c>
      <c r="H1060">
        <f t="shared" si="32"/>
        <v>1138.4335154826958</v>
      </c>
      <c r="I1060">
        <f>IF(LCOH!$C$28=Menu!$A$1,'Approvvigionamento energia'!C1060,0)+IF(LCOH!$C$28=Menu!$A$2,'Approvvigionamento energia'!D1060,0)+IF(LCOH!$C$28=Menu!$A$3,'Approvvigionamento energia'!E1060,0)+IF(LCOH!$C$28=Menu!$A$4,'Approvvigionamento energia'!F1060,0)+IF(LCOH!$C$28=Menu!$A$5,'Approvvigionamento energia'!G1060,0)+IF(LCOH!$C$28=Menu!$A$6,'Approvvigionamento energia'!H1060,0)</f>
        <v>1439.1126967314863</v>
      </c>
      <c r="J1060">
        <f>'Approvvigionamento energia'!A1060+'Approvvigionamento energia'!B1060+'Approvvigionamento energia'!I1060</f>
        <v>1932.4126967314862</v>
      </c>
      <c r="K1060">
        <f>IF(MIN(LCOH!$C$18,J1060)&gt;=$P$48*LCOH!$C$18, MIN(LCOH!$C$18,J1060),0)</f>
        <v>1500</v>
      </c>
      <c r="L1060">
        <f t="shared" si="33"/>
        <v>432.41269673148622</v>
      </c>
      <c r="M1060">
        <f>K1060/LCOH!$C$18</f>
        <v>1</v>
      </c>
      <c r="N1060">
        <f>K1060/LCOH!$C$34</f>
        <v>28.901734104046245</v>
      </c>
    </row>
    <row r="1061" spans="1:14" x14ac:dyDescent="0.35">
      <c r="A1061">
        <f>'Profilo fotovoltaico'!B1063*LCOH!$C$20</f>
        <v>0</v>
      </c>
      <c r="B1061">
        <f>'Profilo eolico'!B1063*LCOH!$C$21</f>
        <v>472.2</v>
      </c>
      <c r="C1061">
        <f>$P$35*'Profilo fotovoltaico'!B1063</f>
        <v>0</v>
      </c>
      <c r="D1061">
        <f>$Q$37*'Profilo eolico'!B1063</f>
        <v>2755.1145971887604</v>
      </c>
      <c r="E1061">
        <f>$P$39*'Profilo fotovoltaico'!B1063+'Approvvigionamento energia'!$Q$39*'Profilo eolico'!B1063</f>
        <v>2066.3359478915704</v>
      </c>
      <c r="F1061">
        <f>$P$41*'Profilo fotovoltaico'!B1063+'Approvvigionamento energia'!$Q$41*'Profilo eolico'!B1063</f>
        <v>1377.5572985943802</v>
      </c>
      <c r="G1061">
        <f>$P$43*'Profilo fotovoltaico'!B1063+'Approvvigionamento energia'!$Q$43*'Profilo eolico'!B1063</f>
        <v>688.7786492971901</v>
      </c>
      <c r="H1061">
        <f t="shared" si="32"/>
        <v>1138.4335154826958</v>
      </c>
      <c r="I1061">
        <f>IF(LCOH!$C$28=Menu!$A$1,'Approvvigionamento energia'!C1061,0)+IF(LCOH!$C$28=Menu!$A$2,'Approvvigionamento energia'!D1061,0)+IF(LCOH!$C$28=Menu!$A$3,'Approvvigionamento energia'!E1061,0)+IF(LCOH!$C$28=Menu!$A$4,'Approvvigionamento energia'!F1061,0)+IF(LCOH!$C$28=Menu!$A$5,'Approvvigionamento energia'!G1061,0)+IF(LCOH!$C$28=Menu!$A$6,'Approvvigionamento energia'!H1061,0)</f>
        <v>1377.5572985943802</v>
      </c>
      <c r="J1061">
        <f>'Approvvigionamento energia'!A1061+'Approvvigionamento energia'!B1061+'Approvvigionamento energia'!I1061</f>
        <v>1849.7572985943802</v>
      </c>
      <c r="K1061">
        <f>IF(MIN(LCOH!$C$18,J1061)&gt;=$P$48*LCOH!$C$18, MIN(LCOH!$C$18,J1061),0)</f>
        <v>1500</v>
      </c>
      <c r="L1061">
        <f t="shared" si="33"/>
        <v>349.75729859438025</v>
      </c>
      <c r="M1061">
        <f>K1061/LCOH!$C$18</f>
        <v>1</v>
      </c>
      <c r="N1061">
        <f>K1061/LCOH!$C$34</f>
        <v>28.901734104046245</v>
      </c>
    </row>
    <row r="1062" spans="1:14" x14ac:dyDescent="0.35">
      <c r="A1062">
        <f>'Profilo fotovoltaico'!B1064*LCOH!$C$20</f>
        <v>0</v>
      </c>
      <c r="B1062">
        <f>'Profilo eolico'!B1064*LCOH!$C$21</f>
        <v>451.1</v>
      </c>
      <c r="C1062">
        <f>$P$35*'Profilo fotovoltaico'!B1064</f>
        <v>0</v>
      </c>
      <c r="D1062">
        <f>$Q$37*'Profilo eolico'!B1064</f>
        <v>2632.0038009145487</v>
      </c>
      <c r="E1062">
        <f>$P$39*'Profilo fotovoltaico'!B1064+'Approvvigionamento energia'!$Q$39*'Profilo eolico'!B1064</f>
        <v>1974.0028506859114</v>
      </c>
      <c r="F1062">
        <f>$P$41*'Profilo fotovoltaico'!B1064+'Approvvigionamento energia'!$Q$41*'Profilo eolico'!B1064</f>
        <v>1316.0019004572744</v>
      </c>
      <c r="G1062">
        <f>$P$43*'Profilo fotovoltaico'!B1064+'Approvvigionamento energia'!$Q$43*'Profilo eolico'!B1064</f>
        <v>658.00095022863718</v>
      </c>
      <c r="H1062">
        <f t="shared" si="32"/>
        <v>1138.4335154826958</v>
      </c>
      <c r="I1062">
        <f>IF(LCOH!$C$28=Menu!$A$1,'Approvvigionamento energia'!C1062,0)+IF(LCOH!$C$28=Menu!$A$2,'Approvvigionamento energia'!D1062,0)+IF(LCOH!$C$28=Menu!$A$3,'Approvvigionamento energia'!E1062,0)+IF(LCOH!$C$28=Menu!$A$4,'Approvvigionamento energia'!F1062,0)+IF(LCOH!$C$28=Menu!$A$5,'Approvvigionamento energia'!G1062,0)+IF(LCOH!$C$28=Menu!$A$6,'Approvvigionamento energia'!H1062,0)</f>
        <v>1316.0019004572744</v>
      </c>
      <c r="J1062">
        <f>'Approvvigionamento energia'!A1062+'Approvvigionamento energia'!B1062+'Approvvigionamento energia'!I1062</f>
        <v>1767.1019004572745</v>
      </c>
      <c r="K1062">
        <f>IF(MIN(LCOH!$C$18,J1062)&gt;=$P$48*LCOH!$C$18, MIN(LCOH!$C$18,J1062),0)</f>
        <v>1500</v>
      </c>
      <c r="L1062">
        <f t="shared" si="33"/>
        <v>267.1019004572745</v>
      </c>
      <c r="M1062">
        <f>K1062/LCOH!$C$18</f>
        <v>1</v>
      </c>
      <c r="N1062">
        <f>K1062/LCOH!$C$34</f>
        <v>28.901734104046245</v>
      </c>
    </row>
    <row r="1063" spans="1:14" x14ac:dyDescent="0.35">
      <c r="A1063">
        <f>'Profilo fotovoltaico'!B1065*LCOH!$C$20</f>
        <v>0</v>
      </c>
      <c r="B1063">
        <f>'Profilo eolico'!B1065*LCOH!$C$21</f>
        <v>438.90000000000003</v>
      </c>
      <c r="C1063">
        <f>$P$35*'Profilo fotovoltaico'!B1065</f>
        <v>0</v>
      </c>
      <c r="D1063">
        <f>$Q$37*'Profilo eolico'!B1065</f>
        <v>2560.821255201497</v>
      </c>
      <c r="E1063">
        <f>$P$39*'Profilo fotovoltaico'!B1065+'Approvvigionamento energia'!$Q$39*'Profilo eolico'!B1065</f>
        <v>1920.6159414011229</v>
      </c>
      <c r="F1063">
        <f>$P$41*'Profilo fotovoltaico'!B1065+'Approvvigionamento energia'!$Q$41*'Profilo eolico'!B1065</f>
        <v>1280.4106276007485</v>
      </c>
      <c r="G1063">
        <f>$P$43*'Profilo fotovoltaico'!B1065+'Approvvigionamento energia'!$Q$43*'Profilo eolico'!B1065</f>
        <v>640.20531380037426</v>
      </c>
      <c r="H1063">
        <f t="shared" si="32"/>
        <v>1138.4335154826958</v>
      </c>
      <c r="I1063">
        <f>IF(LCOH!$C$28=Menu!$A$1,'Approvvigionamento energia'!C1063,0)+IF(LCOH!$C$28=Menu!$A$2,'Approvvigionamento energia'!D1063,0)+IF(LCOH!$C$28=Menu!$A$3,'Approvvigionamento energia'!E1063,0)+IF(LCOH!$C$28=Menu!$A$4,'Approvvigionamento energia'!F1063,0)+IF(LCOH!$C$28=Menu!$A$5,'Approvvigionamento energia'!G1063,0)+IF(LCOH!$C$28=Menu!$A$6,'Approvvigionamento energia'!H1063,0)</f>
        <v>1280.4106276007485</v>
      </c>
      <c r="J1063">
        <f>'Approvvigionamento energia'!A1063+'Approvvigionamento energia'!B1063+'Approvvigionamento energia'!I1063</f>
        <v>1719.3106276007486</v>
      </c>
      <c r="K1063">
        <f>IF(MIN(LCOH!$C$18,J1063)&gt;=$P$48*LCOH!$C$18, MIN(LCOH!$C$18,J1063),0)</f>
        <v>1500</v>
      </c>
      <c r="L1063">
        <f t="shared" si="33"/>
        <v>219.3106276007486</v>
      </c>
      <c r="M1063">
        <f>K1063/LCOH!$C$18</f>
        <v>1</v>
      </c>
      <c r="N1063">
        <f>K1063/LCOH!$C$34</f>
        <v>28.901734104046245</v>
      </c>
    </row>
    <row r="1064" spans="1:14" x14ac:dyDescent="0.35">
      <c r="A1064">
        <f>'Profilo fotovoltaico'!B1066*LCOH!$C$20</f>
        <v>23</v>
      </c>
      <c r="B1064">
        <f>'Profilo eolico'!B1066*LCOH!$C$21</f>
        <v>403.8</v>
      </c>
      <c r="C1064">
        <f>$P$35*'Profilo fotovoltaico'!B1066</f>
        <v>169.15608031530749</v>
      </c>
      <c r="D1064">
        <f>$Q$37*'Profilo eolico'!B1066</f>
        <v>2356.0255704041115</v>
      </c>
      <c r="E1064">
        <f>$P$39*'Profilo fotovoltaico'!B1066+'Approvvigionamento energia'!$Q$39*'Profilo eolico'!B1066</f>
        <v>1809.3081978819105</v>
      </c>
      <c r="F1064">
        <f>$P$41*'Profilo fotovoltaico'!B1066+'Approvvigionamento energia'!$Q$41*'Profilo eolico'!B1066</f>
        <v>1262.5908253597095</v>
      </c>
      <c r="G1064">
        <f>$P$43*'Profilo fotovoltaico'!B1066+'Approvvigionamento energia'!$Q$43*'Profilo eolico'!B1066</f>
        <v>715.87345283750847</v>
      </c>
      <c r="H1064">
        <f t="shared" si="32"/>
        <v>1138.4335154826958</v>
      </c>
      <c r="I1064">
        <f>IF(LCOH!$C$28=Menu!$A$1,'Approvvigionamento energia'!C1064,0)+IF(LCOH!$C$28=Menu!$A$2,'Approvvigionamento energia'!D1064,0)+IF(LCOH!$C$28=Menu!$A$3,'Approvvigionamento energia'!E1064,0)+IF(LCOH!$C$28=Menu!$A$4,'Approvvigionamento energia'!F1064,0)+IF(LCOH!$C$28=Menu!$A$5,'Approvvigionamento energia'!G1064,0)+IF(LCOH!$C$28=Menu!$A$6,'Approvvigionamento energia'!H1064,0)</f>
        <v>1262.5908253597095</v>
      </c>
      <c r="J1064">
        <f>'Approvvigionamento energia'!A1064+'Approvvigionamento energia'!B1064+'Approvvigionamento energia'!I1064</f>
        <v>1689.3908253597094</v>
      </c>
      <c r="K1064">
        <f>IF(MIN(LCOH!$C$18,J1064)&gt;=$P$48*LCOH!$C$18, MIN(LCOH!$C$18,J1064),0)</f>
        <v>1500</v>
      </c>
      <c r="L1064">
        <f t="shared" si="33"/>
        <v>189.39082535970942</v>
      </c>
      <c r="M1064">
        <f>K1064/LCOH!$C$18</f>
        <v>1</v>
      </c>
      <c r="N1064">
        <f>K1064/LCOH!$C$34</f>
        <v>28.901734104046245</v>
      </c>
    </row>
    <row r="1065" spans="1:14" x14ac:dyDescent="0.35">
      <c r="A1065">
        <f>'Profilo fotovoltaico'!B1067*LCOH!$C$20</f>
        <v>80</v>
      </c>
      <c r="B1065">
        <f>'Profilo eolico'!B1067*LCOH!$C$21</f>
        <v>405.2</v>
      </c>
      <c r="C1065">
        <f>$P$35*'Profilo fotovoltaico'!B1067</f>
        <v>588.36897500976522</v>
      </c>
      <c r="D1065">
        <f>$Q$37*'Profilo eolico'!B1067</f>
        <v>2364.1940592564288</v>
      </c>
      <c r="E1065">
        <f>$P$39*'Profilo fotovoltaico'!B1067+'Approvvigionamento energia'!$Q$39*'Profilo eolico'!B1067</f>
        <v>1920.237788194763</v>
      </c>
      <c r="F1065">
        <f>$P$41*'Profilo fotovoltaico'!B1067+'Approvvigionamento energia'!$Q$41*'Profilo eolico'!B1067</f>
        <v>1476.2815171330969</v>
      </c>
      <c r="G1065">
        <f>$P$43*'Profilo fotovoltaico'!B1067+'Approvvigionamento energia'!$Q$43*'Profilo eolico'!B1067</f>
        <v>1032.3252460714311</v>
      </c>
      <c r="H1065">
        <f t="shared" si="32"/>
        <v>1138.4335154826958</v>
      </c>
      <c r="I1065">
        <f>IF(LCOH!$C$28=Menu!$A$1,'Approvvigionamento energia'!C1065,0)+IF(LCOH!$C$28=Menu!$A$2,'Approvvigionamento energia'!D1065,0)+IF(LCOH!$C$28=Menu!$A$3,'Approvvigionamento energia'!E1065,0)+IF(LCOH!$C$28=Menu!$A$4,'Approvvigionamento energia'!F1065,0)+IF(LCOH!$C$28=Menu!$A$5,'Approvvigionamento energia'!G1065,0)+IF(LCOH!$C$28=Menu!$A$6,'Approvvigionamento energia'!H1065,0)</f>
        <v>1476.2815171330969</v>
      </c>
      <c r="J1065">
        <f>'Approvvigionamento energia'!A1065+'Approvvigionamento energia'!B1065+'Approvvigionamento energia'!I1065</f>
        <v>1961.481517133097</v>
      </c>
      <c r="K1065">
        <f>IF(MIN(LCOH!$C$18,J1065)&gt;=$P$48*LCOH!$C$18, MIN(LCOH!$C$18,J1065),0)</f>
        <v>1500</v>
      </c>
      <c r="L1065">
        <f t="shared" si="33"/>
        <v>461.48151713309699</v>
      </c>
      <c r="M1065">
        <f>K1065/LCOH!$C$18</f>
        <v>1</v>
      </c>
      <c r="N1065">
        <f>K1065/LCOH!$C$34</f>
        <v>28.901734104046245</v>
      </c>
    </row>
    <row r="1066" spans="1:14" x14ac:dyDescent="0.35">
      <c r="A1066">
        <f>'Profilo fotovoltaico'!B1068*LCOH!$C$20</f>
        <v>139</v>
      </c>
      <c r="B1066">
        <f>'Profilo eolico'!B1068*LCOH!$C$21</f>
        <v>484.8</v>
      </c>
      <c r="C1066">
        <f>$P$35*'Profilo fotovoltaico'!B1068</f>
        <v>1022.2910940794671</v>
      </c>
      <c r="D1066">
        <f>$Q$37*'Profilo eolico'!B1068</f>
        <v>2828.630996859617</v>
      </c>
      <c r="E1066">
        <f>$P$39*'Profilo fotovoltaico'!B1068+'Approvvigionamento energia'!$Q$39*'Profilo eolico'!B1068</f>
        <v>2377.0460211645791</v>
      </c>
      <c r="F1066">
        <f>$P$41*'Profilo fotovoltaico'!B1068+'Approvvigionamento energia'!$Q$41*'Profilo eolico'!B1068</f>
        <v>1925.4610454695421</v>
      </c>
      <c r="G1066">
        <f>$P$43*'Profilo fotovoltaico'!B1068+'Approvvigionamento energia'!$Q$43*'Profilo eolico'!B1068</f>
        <v>1473.8760697745047</v>
      </c>
      <c r="H1066">
        <f t="shared" si="32"/>
        <v>1138.4335154826958</v>
      </c>
      <c r="I1066">
        <f>IF(LCOH!$C$28=Menu!$A$1,'Approvvigionamento energia'!C1066,0)+IF(LCOH!$C$28=Menu!$A$2,'Approvvigionamento energia'!D1066,0)+IF(LCOH!$C$28=Menu!$A$3,'Approvvigionamento energia'!E1066,0)+IF(LCOH!$C$28=Menu!$A$4,'Approvvigionamento energia'!F1066,0)+IF(LCOH!$C$28=Menu!$A$5,'Approvvigionamento energia'!G1066,0)+IF(LCOH!$C$28=Menu!$A$6,'Approvvigionamento energia'!H1066,0)</f>
        <v>1925.4610454695421</v>
      </c>
      <c r="J1066">
        <f>'Approvvigionamento energia'!A1066+'Approvvigionamento energia'!B1066+'Approvvigionamento energia'!I1066</f>
        <v>2549.2610454695423</v>
      </c>
      <c r="K1066">
        <f>IF(MIN(LCOH!$C$18,J1066)&gt;=$P$48*LCOH!$C$18, MIN(LCOH!$C$18,J1066),0)</f>
        <v>1500</v>
      </c>
      <c r="L1066">
        <f t="shared" si="33"/>
        <v>1049.2610454695423</v>
      </c>
      <c r="M1066">
        <f>K1066/LCOH!$C$18</f>
        <v>1</v>
      </c>
      <c r="N1066">
        <f>K1066/LCOH!$C$34</f>
        <v>28.901734104046245</v>
      </c>
    </row>
    <row r="1067" spans="1:14" x14ac:dyDescent="0.35">
      <c r="A1067">
        <f>'Profilo fotovoltaico'!B1069*LCOH!$C$20</f>
        <v>192</v>
      </c>
      <c r="B1067">
        <f>'Profilo eolico'!B1069*LCOH!$C$21</f>
        <v>568.69999999999993</v>
      </c>
      <c r="C1067">
        <f>$P$35*'Profilo fotovoltaico'!B1069</f>
        <v>1412.0855400234366</v>
      </c>
      <c r="D1067">
        <f>$Q$37*'Profilo eolico'!B1069</f>
        <v>3318.1568645092079</v>
      </c>
      <c r="E1067">
        <f>$P$39*'Profilo fotovoltaico'!B1069+'Approvvigionamento energia'!$Q$39*'Profilo eolico'!B1069</f>
        <v>2841.6390333877648</v>
      </c>
      <c r="F1067">
        <f>$P$41*'Profilo fotovoltaico'!B1069+'Approvvigionamento energia'!$Q$41*'Profilo eolico'!B1069</f>
        <v>2365.1212022663221</v>
      </c>
      <c r="G1067">
        <f>$P$43*'Profilo fotovoltaico'!B1069+'Approvvigionamento energia'!$Q$43*'Profilo eolico'!B1069</f>
        <v>1888.6033711448795</v>
      </c>
      <c r="H1067">
        <f t="shared" si="32"/>
        <v>1138.4335154826958</v>
      </c>
      <c r="I1067">
        <f>IF(LCOH!$C$28=Menu!$A$1,'Approvvigionamento energia'!C1067,0)+IF(LCOH!$C$28=Menu!$A$2,'Approvvigionamento energia'!D1067,0)+IF(LCOH!$C$28=Menu!$A$3,'Approvvigionamento energia'!E1067,0)+IF(LCOH!$C$28=Menu!$A$4,'Approvvigionamento energia'!F1067,0)+IF(LCOH!$C$28=Menu!$A$5,'Approvvigionamento energia'!G1067,0)+IF(LCOH!$C$28=Menu!$A$6,'Approvvigionamento energia'!H1067,0)</f>
        <v>2365.1212022663221</v>
      </c>
      <c r="J1067">
        <f>'Approvvigionamento energia'!A1067+'Approvvigionamento energia'!B1067+'Approvvigionamento energia'!I1067</f>
        <v>3125.821202266322</v>
      </c>
      <c r="K1067">
        <f>IF(MIN(LCOH!$C$18,J1067)&gt;=$P$48*LCOH!$C$18, MIN(LCOH!$C$18,J1067),0)</f>
        <v>1500</v>
      </c>
      <c r="L1067">
        <f t="shared" si="33"/>
        <v>1625.821202266322</v>
      </c>
      <c r="M1067">
        <f>K1067/LCOH!$C$18</f>
        <v>1</v>
      </c>
      <c r="N1067">
        <f>K1067/LCOH!$C$34</f>
        <v>28.901734104046245</v>
      </c>
    </row>
    <row r="1068" spans="1:14" x14ac:dyDescent="0.35">
      <c r="A1068">
        <f>'Profilo fotovoltaico'!B1070*LCOH!$C$20</f>
        <v>216</v>
      </c>
      <c r="B1068">
        <f>'Profilo eolico'!B1070*LCOH!$C$21</f>
        <v>609.19999999999993</v>
      </c>
      <c r="C1068">
        <f>$P$35*'Profilo fotovoltaico'!B1070</f>
        <v>1588.5962325263661</v>
      </c>
      <c r="D1068">
        <f>$Q$37*'Profilo eolico'!B1070</f>
        <v>3554.4595777369605</v>
      </c>
      <c r="E1068">
        <f>$P$39*'Profilo fotovoltaico'!B1070+'Approvvigionamento energia'!$Q$39*'Profilo eolico'!B1070</f>
        <v>3062.9937414343117</v>
      </c>
      <c r="F1068">
        <f>$P$41*'Profilo fotovoltaico'!B1070+'Approvvigionamento energia'!$Q$41*'Profilo eolico'!B1070</f>
        <v>2571.5279051316634</v>
      </c>
      <c r="G1068">
        <f>$P$43*'Profilo fotovoltaico'!B1070+'Approvvigionamento energia'!$Q$43*'Profilo eolico'!B1070</f>
        <v>2080.0620688290146</v>
      </c>
      <c r="H1068">
        <f t="shared" si="32"/>
        <v>1138.4335154826958</v>
      </c>
      <c r="I1068">
        <f>IF(LCOH!$C$28=Menu!$A$1,'Approvvigionamento energia'!C1068,0)+IF(LCOH!$C$28=Menu!$A$2,'Approvvigionamento energia'!D1068,0)+IF(LCOH!$C$28=Menu!$A$3,'Approvvigionamento energia'!E1068,0)+IF(LCOH!$C$28=Menu!$A$4,'Approvvigionamento energia'!F1068,0)+IF(LCOH!$C$28=Menu!$A$5,'Approvvigionamento energia'!G1068,0)+IF(LCOH!$C$28=Menu!$A$6,'Approvvigionamento energia'!H1068,0)</f>
        <v>2571.5279051316634</v>
      </c>
      <c r="J1068">
        <f>'Approvvigionamento energia'!A1068+'Approvvigionamento energia'!B1068+'Approvvigionamento energia'!I1068</f>
        <v>3396.7279051316632</v>
      </c>
      <c r="K1068">
        <f>IF(MIN(LCOH!$C$18,J1068)&gt;=$P$48*LCOH!$C$18, MIN(LCOH!$C$18,J1068),0)</f>
        <v>1500</v>
      </c>
      <c r="L1068">
        <f t="shared" si="33"/>
        <v>1896.7279051316632</v>
      </c>
      <c r="M1068">
        <f>K1068/LCOH!$C$18</f>
        <v>1</v>
      </c>
      <c r="N1068">
        <f>K1068/LCOH!$C$34</f>
        <v>28.901734104046245</v>
      </c>
    </row>
    <row r="1069" spans="1:14" x14ac:dyDescent="0.35">
      <c r="A1069">
        <f>'Profilo fotovoltaico'!B1071*LCOH!$C$20</f>
        <v>225</v>
      </c>
      <c r="B1069">
        <f>'Profilo eolico'!B1071*LCOH!$C$21</f>
        <v>615.5</v>
      </c>
      <c r="C1069">
        <f>$P$35*'Profilo fotovoltaico'!B1071</f>
        <v>1654.7877422149647</v>
      </c>
      <c r="D1069">
        <f>$Q$37*'Profilo eolico'!B1071</f>
        <v>3591.2177775723894</v>
      </c>
      <c r="E1069">
        <f>$P$39*'Profilo fotovoltaico'!B1071+'Approvvigionamento energia'!$Q$39*'Profilo eolico'!B1071</f>
        <v>3107.1102687330331</v>
      </c>
      <c r="F1069">
        <f>$P$41*'Profilo fotovoltaico'!B1071+'Approvvigionamento energia'!$Q$41*'Profilo eolico'!B1071</f>
        <v>2623.0027598936772</v>
      </c>
      <c r="G1069">
        <f>$P$43*'Profilo fotovoltaico'!B1071+'Approvvigionamento energia'!$Q$43*'Profilo eolico'!B1071</f>
        <v>2138.8952510543209</v>
      </c>
      <c r="H1069">
        <f t="shared" si="32"/>
        <v>1138.4335154826958</v>
      </c>
      <c r="I1069">
        <f>IF(LCOH!$C$28=Menu!$A$1,'Approvvigionamento energia'!C1069,0)+IF(LCOH!$C$28=Menu!$A$2,'Approvvigionamento energia'!D1069,0)+IF(LCOH!$C$28=Menu!$A$3,'Approvvigionamento energia'!E1069,0)+IF(LCOH!$C$28=Menu!$A$4,'Approvvigionamento energia'!F1069,0)+IF(LCOH!$C$28=Menu!$A$5,'Approvvigionamento energia'!G1069,0)+IF(LCOH!$C$28=Menu!$A$6,'Approvvigionamento energia'!H1069,0)</f>
        <v>2623.0027598936772</v>
      </c>
      <c r="J1069">
        <f>'Approvvigionamento energia'!A1069+'Approvvigionamento energia'!B1069+'Approvvigionamento energia'!I1069</f>
        <v>3463.5027598936772</v>
      </c>
      <c r="K1069">
        <f>IF(MIN(LCOH!$C$18,J1069)&gt;=$P$48*LCOH!$C$18, MIN(LCOH!$C$18,J1069),0)</f>
        <v>1500</v>
      </c>
      <c r="L1069">
        <f t="shared" si="33"/>
        <v>1963.5027598936772</v>
      </c>
      <c r="M1069">
        <f>K1069/LCOH!$C$18</f>
        <v>1</v>
      </c>
      <c r="N1069">
        <f>K1069/LCOH!$C$34</f>
        <v>28.901734104046245</v>
      </c>
    </row>
    <row r="1070" spans="1:14" x14ac:dyDescent="0.35">
      <c r="A1070">
        <f>'Profilo fotovoltaico'!B1072*LCOH!$C$20</f>
        <v>218</v>
      </c>
      <c r="B1070">
        <f>'Profilo eolico'!B1072*LCOH!$C$21</f>
        <v>594.9</v>
      </c>
      <c r="C1070">
        <f>$P$35*'Profilo fotovoltaico'!B1072</f>
        <v>1603.3054569016101</v>
      </c>
      <c r="D1070">
        <f>$Q$37*'Profilo eolico'!B1072</f>
        <v>3471.024298745433</v>
      </c>
      <c r="E1070">
        <f>$P$39*'Profilo fotovoltaico'!B1072+'Approvvigionamento energia'!$Q$39*'Profilo eolico'!B1072</f>
        <v>3004.0945882844771</v>
      </c>
      <c r="F1070">
        <f>$P$41*'Profilo fotovoltaico'!B1072+'Approvvigionamento energia'!$Q$41*'Profilo eolico'!B1072</f>
        <v>2537.1648778235217</v>
      </c>
      <c r="G1070">
        <f>$P$43*'Profilo fotovoltaico'!B1072+'Approvvigionamento energia'!$Q$43*'Profilo eolico'!B1072</f>
        <v>2070.2351673625662</v>
      </c>
      <c r="H1070">
        <f t="shared" si="32"/>
        <v>1138.4335154826958</v>
      </c>
      <c r="I1070">
        <f>IF(LCOH!$C$28=Menu!$A$1,'Approvvigionamento energia'!C1070,0)+IF(LCOH!$C$28=Menu!$A$2,'Approvvigionamento energia'!D1070,0)+IF(LCOH!$C$28=Menu!$A$3,'Approvvigionamento energia'!E1070,0)+IF(LCOH!$C$28=Menu!$A$4,'Approvvigionamento energia'!F1070,0)+IF(LCOH!$C$28=Menu!$A$5,'Approvvigionamento energia'!G1070,0)+IF(LCOH!$C$28=Menu!$A$6,'Approvvigionamento energia'!H1070,0)</f>
        <v>2537.1648778235217</v>
      </c>
      <c r="J1070">
        <f>'Approvvigionamento energia'!A1070+'Approvvigionamento energia'!B1070+'Approvvigionamento energia'!I1070</f>
        <v>3350.0648778235218</v>
      </c>
      <c r="K1070">
        <f>IF(MIN(LCOH!$C$18,J1070)&gt;=$P$48*LCOH!$C$18, MIN(LCOH!$C$18,J1070),0)</f>
        <v>1500</v>
      </c>
      <c r="L1070">
        <f t="shared" si="33"/>
        <v>1850.0648778235218</v>
      </c>
      <c r="M1070">
        <f>K1070/LCOH!$C$18</f>
        <v>1</v>
      </c>
      <c r="N1070">
        <f>K1070/LCOH!$C$34</f>
        <v>28.901734104046245</v>
      </c>
    </row>
    <row r="1071" spans="1:14" x14ac:dyDescent="0.35">
      <c r="A1071">
        <f>'Profilo fotovoltaico'!B1073*LCOH!$C$20</f>
        <v>188</v>
      </c>
      <c r="B1071">
        <f>'Profilo eolico'!B1073*LCOH!$C$21</f>
        <v>566.9</v>
      </c>
      <c r="C1071">
        <f>$P$35*'Profilo fotovoltaico'!B1073</f>
        <v>1382.6670912729483</v>
      </c>
      <c r="D1071">
        <f>$Q$37*'Profilo eolico'!B1073</f>
        <v>3307.6545216990853</v>
      </c>
      <c r="E1071">
        <f>$P$39*'Profilo fotovoltaico'!B1073+'Approvvigionamento energia'!$Q$39*'Profilo eolico'!B1073</f>
        <v>2826.4076640925509</v>
      </c>
      <c r="F1071">
        <f>$P$41*'Profilo fotovoltaico'!B1073+'Approvvigionamento energia'!$Q$41*'Profilo eolico'!B1073</f>
        <v>2345.1608064860166</v>
      </c>
      <c r="G1071">
        <f>$P$43*'Profilo fotovoltaico'!B1073+'Approvvigionamento energia'!$Q$43*'Profilo eolico'!B1073</f>
        <v>1863.9139488794826</v>
      </c>
      <c r="H1071">
        <f t="shared" si="32"/>
        <v>1138.4335154826958</v>
      </c>
      <c r="I1071">
        <f>IF(LCOH!$C$28=Menu!$A$1,'Approvvigionamento energia'!C1071,0)+IF(LCOH!$C$28=Menu!$A$2,'Approvvigionamento energia'!D1071,0)+IF(LCOH!$C$28=Menu!$A$3,'Approvvigionamento energia'!E1071,0)+IF(LCOH!$C$28=Menu!$A$4,'Approvvigionamento energia'!F1071,0)+IF(LCOH!$C$28=Menu!$A$5,'Approvvigionamento energia'!G1071,0)+IF(LCOH!$C$28=Menu!$A$6,'Approvvigionamento energia'!H1071,0)</f>
        <v>2345.1608064860166</v>
      </c>
      <c r="J1071">
        <f>'Approvvigionamento energia'!A1071+'Approvvigionamento energia'!B1071+'Approvvigionamento energia'!I1071</f>
        <v>3100.0608064860166</v>
      </c>
      <c r="K1071">
        <f>IF(MIN(LCOH!$C$18,J1071)&gt;=$P$48*LCOH!$C$18, MIN(LCOH!$C$18,J1071),0)</f>
        <v>1500</v>
      </c>
      <c r="L1071">
        <f t="shared" si="33"/>
        <v>1600.0608064860166</v>
      </c>
      <c r="M1071">
        <f>K1071/LCOH!$C$18</f>
        <v>1</v>
      </c>
      <c r="N1071">
        <f>K1071/LCOH!$C$34</f>
        <v>28.901734104046245</v>
      </c>
    </row>
    <row r="1072" spans="1:14" x14ac:dyDescent="0.35">
      <c r="A1072">
        <f>'Profilo fotovoltaico'!B1074*LCOH!$C$20</f>
        <v>134</v>
      </c>
      <c r="B1072">
        <f>'Profilo eolico'!B1074*LCOH!$C$21</f>
        <v>515.5</v>
      </c>
      <c r="C1072">
        <f>$P$35*'Profilo fotovoltaico'!B1074</f>
        <v>985.5180331413568</v>
      </c>
      <c r="D1072">
        <f>$Q$37*'Profilo eolico'!B1074</f>
        <v>3007.7542881211475</v>
      </c>
      <c r="E1072">
        <f>$P$39*'Profilo fotovoltaico'!B1074+'Approvvigionamento energia'!$Q$39*'Profilo eolico'!B1074</f>
        <v>2502.1952243761998</v>
      </c>
      <c r="F1072">
        <f>$P$41*'Profilo fotovoltaico'!B1074+'Approvvigionamento energia'!$Q$41*'Profilo eolico'!B1074</f>
        <v>1996.6361606312521</v>
      </c>
      <c r="G1072">
        <f>$P$43*'Profilo fotovoltaico'!B1074+'Approvvigionamento energia'!$Q$43*'Profilo eolico'!B1074</f>
        <v>1491.0770968863044</v>
      </c>
      <c r="H1072">
        <f t="shared" si="32"/>
        <v>1138.4335154826958</v>
      </c>
      <c r="I1072">
        <f>IF(LCOH!$C$28=Menu!$A$1,'Approvvigionamento energia'!C1072,0)+IF(LCOH!$C$28=Menu!$A$2,'Approvvigionamento energia'!D1072,0)+IF(LCOH!$C$28=Menu!$A$3,'Approvvigionamento energia'!E1072,0)+IF(LCOH!$C$28=Menu!$A$4,'Approvvigionamento energia'!F1072,0)+IF(LCOH!$C$28=Menu!$A$5,'Approvvigionamento energia'!G1072,0)+IF(LCOH!$C$28=Menu!$A$6,'Approvvigionamento energia'!H1072,0)</f>
        <v>1996.6361606312521</v>
      </c>
      <c r="J1072">
        <f>'Approvvigionamento energia'!A1072+'Approvvigionamento energia'!B1072+'Approvvigionamento energia'!I1072</f>
        <v>2646.1361606312521</v>
      </c>
      <c r="K1072">
        <f>IF(MIN(LCOH!$C$18,J1072)&gt;=$P$48*LCOH!$C$18, MIN(LCOH!$C$18,J1072),0)</f>
        <v>1500</v>
      </c>
      <c r="L1072">
        <f t="shared" si="33"/>
        <v>1146.1361606312521</v>
      </c>
      <c r="M1072">
        <f>K1072/LCOH!$C$18</f>
        <v>1</v>
      </c>
      <c r="N1072">
        <f>K1072/LCOH!$C$34</f>
        <v>28.901734104046245</v>
      </c>
    </row>
    <row r="1073" spans="1:14" x14ac:dyDescent="0.35">
      <c r="A1073">
        <f>'Profilo fotovoltaico'!B1075*LCOH!$C$20</f>
        <v>53</v>
      </c>
      <c r="B1073">
        <f>'Profilo eolico'!B1075*LCOH!$C$21</f>
        <v>448.79999999999995</v>
      </c>
      <c r="C1073">
        <f>$P$35*'Profilo fotovoltaico'!B1075</f>
        <v>389.79444594396944</v>
      </c>
      <c r="D1073">
        <f>$Q$37*'Profilo eolico'!B1075</f>
        <v>2618.5841406571699</v>
      </c>
      <c r="E1073">
        <f>$P$39*'Profilo fotovoltaico'!B1075+'Approvvigionamento energia'!$Q$39*'Profilo eolico'!B1075</f>
        <v>2061.3867169788696</v>
      </c>
      <c r="F1073">
        <f>$P$41*'Profilo fotovoltaico'!B1075+'Approvvigionamento energia'!$Q$41*'Profilo eolico'!B1075</f>
        <v>1504.1892933005697</v>
      </c>
      <c r="G1073">
        <f>$P$43*'Profilo fotovoltaico'!B1075+'Approvvigionamento energia'!$Q$43*'Profilo eolico'!B1075</f>
        <v>946.99186962226963</v>
      </c>
      <c r="H1073">
        <f t="shared" si="32"/>
        <v>1138.4335154826958</v>
      </c>
      <c r="I1073">
        <f>IF(LCOH!$C$28=Menu!$A$1,'Approvvigionamento energia'!C1073,0)+IF(LCOH!$C$28=Menu!$A$2,'Approvvigionamento energia'!D1073,0)+IF(LCOH!$C$28=Menu!$A$3,'Approvvigionamento energia'!E1073,0)+IF(LCOH!$C$28=Menu!$A$4,'Approvvigionamento energia'!F1073,0)+IF(LCOH!$C$28=Menu!$A$5,'Approvvigionamento energia'!G1073,0)+IF(LCOH!$C$28=Menu!$A$6,'Approvvigionamento energia'!H1073,0)</f>
        <v>1504.1892933005697</v>
      </c>
      <c r="J1073">
        <f>'Approvvigionamento energia'!A1073+'Approvvigionamento energia'!B1073+'Approvvigionamento energia'!I1073</f>
        <v>2005.9892933005697</v>
      </c>
      <c r="K1073">
        <f>IF(MIN(LCOH!$C$18,J1073)&gt;=$P$48*LCOH!$C$18, MIN(LCOH!$C$18,J1073),0)</f>
        <v>1500</v>
      </c>
      <c r="L1073">
        <f t="shared" si="33"/>
        <v>505.98929330056967</v>
      </c>
      <c r="M1073">
        <f>K1073/LCOH!$C$18</f>
        <v>1</v>
      </c>
      <c r="N1073">
        <f>K1073/LCOH!$C$34</f>
        <v>28.901734104046245</v>
      </c>
    </row>
    <row r="1074" spans="1:14" x14ac:dyDescent="0.35">
      <c r="A1074">
        <f>'Profilo fotovoltaico'!B1076*LCOH!$C$20</f>
        <v>1</v>
      </c>
      <c r="B1074">
        <f>'Profilo eolico'!B1076*LCOH!$C$21</f>
        <v>407.7</v>
      </c>
      <c r="C1074">
        <f>$P$35*'Profilo fotovoltaico'!B1076</f>
        <v>7.3546121876220649</v>
      </c>
      <c r="D1074">
        <f>$Q$37*'Profilo eolico'!B1076</f>
        <v>2378.7806464927098</v>
      </c>
      <c r="E1074">
        <f>$P$39*'Profilo fotovoltaico'!B1076+'Approvvigionamento energia'!$Q$39*'Profilo eolico'!B1076</f>
        <v>1785.924137916438</v>
      </c>
      <c r="F1074">
        <f>$P$41*'Profilo fotovoltaico'!B1076+'Approvvigionamento energia'!$Q$41*'Profilo eolico'!B1076</f>
        <v>1193.0676293401659</v>
      </c>
      <c r="G1074">
        <f>$P$43*'Profilo fotovoltaico'!B1076+'Approvvigionamento energia'!$Q$43*'Profilo eolico'!B1076</f>
        <v>600.21112076389397</v>
      </c>
      <c r="H1074">
        <f t="shared" si="32"/>
        <v>1138.4335154826958</v>
      </c>
      <c r="I1074">
        <f>IF(LCOH!$C$28=Menu!$A$1,'Approvvigionamento energia'!C1074,0)+IF(LCOH!$C$28=Menu!$A$2,'Approvvigionamento energia'!D1074,0)+IF(LCOH!$C$28=Menu!$A$3,'Approvvigionamento energia'!E1074,0)+IF(LCOH!$C$28=Menu!$A$4,'Approvvigionamento energia'!F1074,0)+IF(LCOH!$C$28=Menu!$A$5,'Approvvigionamento energia'!G1074,0)+IF(LCOH!$C$28=Menu!$A$6,'Approvvigionamento energia'!H1074,0)</f>
        <v>1193.0676293401659</v>
      </c>
      <c r="J1074">
        <f>'Approvvigionamento energia'!A1074+'Approvvigionamento energia'!B1074+'Approvvigionamento energia'!I1074</f>
        <v>1601.767629340166</v>
      </c>
      <c r="K1074">
        <f>IF(MIN(LCOH!$C$18,J1074)&gt;=$P$48*LCOH!$C$18, MIN(LCOH!$C$18,J1074),0)</f>
        <v>1500</v>
      </c>
      <c r="L1074">
        <f t="shared" si="33"/>
        <v>101.76762934016597</v>
      </c>
      <c r="M1074">
        <f>K1074/LCOH!$C$18</f>
        <v>1</v>
      </c>
      <c r="N1074">
        <f>K1074/LCOH!$C$34</f>
        <v>28.901734104046245</v>
      </c>
    </row>
    <row r="1075" spans="1:14" x14ac:dyDescent="0.35">
      <c r="A1075">
        <f>'Profilo fotovoltaico'!B1077*LCOH!$C$20</f>
        <v>0</v>
      </c>
      <c r="B1075">
        <f>'Profilo eolico'!B1077*LCOH!$C$21</f>
        <v>362.20000000000005</v>
      </c>
      <c r="C1075">
        <f>$P$35*'Profilo fotovoltaico'!B1077</f>
        <v>0</v>
      </c>
      <c r="D1075">
        <f>$Q$37*'Profilo eolico'!B1077</f>
        <v>2113.3047587923952</v>
      </c>
      <c r="E1075">
        <f>$P$39*'Profilo fotovoltaico'!B1077+'Approvvigionamento energia'!$Q$39*'Profilo eolico'!B1077</f>
        <v>1584.9785690942965</v>
      </c>
      <c r="F1075">
        <f>$P$41*'Profilo fotovoltaico'!B1077+'Approvvigionamento energia'!$Q$41*'Profilo eolico'!B1077</f>
        <v>1056.6523793961976</v>
      </c>
      <c r="G1075">
        <f>$P$43*'Profilo fotovoltaico'!B1077+'Approvvigionamento energia'!$Q$43*'Profilo eolico'!B1077</f>
        <v>528.3261896980988</v>
      </c>
      <c r="H1075">
        <f t="shared" si="32"/>
        <v>1138.4335154826958</v>
      </c>
      <c r="I1075">
        <f>IF(LCOH!$C$28=Menu!$A$1,'Approvvigionamento energia'!C1075,0)+IF(LCOH!$C$28=Menu!$A$2,'Approvvigionamento energia'!D1075,0)+IF(LCOH!$C$28=Menu!$A$3,'Approvvigionamento energia'!E1075,0)+IF(LCOH!$C$28=Menu!$A$4,'Approvvigionamento energia'!F1075,0)+IF(LCOH!$C$28=Menu!$A$5,'Approvvigionamento energia'!G1075,0)+IF(LCOH!$C$28=Menu!$A$6,'Approvvigionamento energia'!H1075,0)</f>
        <v>1056.6523793961976</v>
      </c>
      <c r="J1075">
        <f>'Approvvigionamento energia'!A1075+'Approvvigionamento energia'!B1075+'Approvvigionamento energia'!I1075</f>
        <v>1418.8523793961976</v>
      </c>
      <c r="K1075">
        <f>IF(MIN(LCOH!$C$18,J1075)&gt;=$P$48*LCOH!$C$18, MIN(LCOH!$C$18,J1075),0)</f>
        <v>1418.8523793961976</v>
      </c>
      <c r="L1075">
        <f t="shared" si="33"/>
        <v>0</v>
      </c>
      <c r="M1075">
        <f>K1075/LCOH!$C$18</f>
        <v>0.94590158626413179</v>
      </c>
      <c r="N1075">
        <f>K1075/LCOH!$C$34</f>
        <v>27.338196134801496</v>
      </c>
    </row>
    <row r="1076" spans="1:14" x14ac:dyDescent="0.35">
      <c r="A1076">
        <f>'Profilo fotovoltaico'!B1078*LCOH!$C$20</f>
        <v>0</v>
      </c>
      <c r="B1076">
        <f>'Profilo eolico'!B1078*LCOH!$C$21</f>
        <v>329</v>
      </c>
      <c r="C1076">
        <f>$P$35*'Profilo fotovoltaico'!B1078</f>
        <v>0</v>
      </c>
      <c r="D1076">
        <f>$Q$37*'Profilo eolico'!B1078</f>
        <v>1919.5948802945834</v>
      </c>
      <c r="E1076">
        <f>$P$39*'Profilo fotovoltaico'!B1078+'Approvvigionamento energia'!$Q$39*'Profilo eolico'!B1078</f>
        <v>1439.6961602209374</v>
      </c>
      <c r="F1076">
        <f>$P$41*'Profilo fotovoltaico'!B1078+'Approvvigionamento energia'!$Q$41*'Profilo eolico'!B1078</f>
        <v>959.7974401472917</v>
      </c>
      <c r="G1076">
        <f>$P$43*'Profilo fotovoltaico'!B1078+'Approvvigionamento energia'!$Q$43*'Profilo eolico'!B1078</f>
        <v>479.89872007364585</v>
      </c>
      <c r="H1076">
        <f t="shared" si="32"/>
        <v>1138.4335154826958</v>
      </c>
      <c r="I1076">
        <f>IF(LCOH!$C$28=Menu!$A$1,'Approvvigionamento energia'!C1076,0)+IF(LCOH!$C$28=Menu!$A$2,'Approvvigionamento energia'!D1076,0)+IF(LCOH!$C$28=Menu!$A$3,'Approvvigionamento energia'!E1076,0)+IF(LCOH!$C$28=Menu!$A$4,'Approvvigionamento energia'!F1076,0)+IF(LCOH!$C$28=Menu!$A$5,'Approvvigionamento energia'!G1076,0)+IF(LCOH!$C$28=Menu!$A$6,'Approvvigionamento energia'!H1076,0)</f>
        <v>959.7974401472917</v>
      </c>
      <c r="J1076">
        <f>'Approvvigionamento energia'!A1076+'Approvvigionamento energia'!B1076+'Approvvigionamento energia'!I1076</f>
        <v>1288.7974401472916</v>
      </c>
      <c r="K1076">
        <f>IF(MIN(LCOH!$C$18,J1076)&gt;=$P$48*LCOH!$C$18, MIN(LCOH!$C$18,J1076),0)</f>
        <v>1288.7974401472916</v>
      </c>
      <c r="L1076">
        <f t="shared" si="33"/>
        <v>0</v>
      </c>
      <c r="M1076">
        <f>K1076/LCOH!$C$18</f>
        <v>0.85919829343152776</v>
      </c>
      <c r="N1076">
        <f>K1076/LCOH!$C$34</f>
        <v>24.832320619408318</v>
      </c>
    </row>
    <row r="1077" spans="1:14" x14ac:dyDescent="0.35">
      <c r="A1077">
        <f>'Profilo fotovoltaico'!B1079*LCOH!$C$20</f>
        <v>0</v>
      </c>
      <c r="B1077">
        <f>'Profilo eolico'!B1079*LCOH!$C$21</f>
        <v>323.90000000000003</v>
      </c>
      <c r="C1077">
        <f>$P$35*'Profilo fotovoltaico'!B1079</f>
        <v>0</v>
      </c>
      <c r="D1077">
        <f>$Q$37*'Profilo eolico'!B1079</f>
        <v>1889.83824233257</v>
      </c>
      <c r="E1077">
        <f>$P$39*'Profilo fotovoltaico'!B1079+'Approvvigionamento energia'!$Q$39*'Profilo eolico'!B1079</f>
        <v>1417.3786817494274</v>
      </c>
      <c r="F1077">
        <f>$P$41*'Profilo fotovoltaico'!B1079+'Approvvigionamento energia'!$Q$41*'Profilo eolico'!B1079</f>
        <v>944.91912116628498</v>
      </c>
      <c r="G1077">
        <f>$P$43*'Profilo fotovoltaico'!B1079+'Approvvigionamento energia'!$Q$43*'Profilo eolico'!B1079</f>
        <v>472.45956058314249</v>
      </c>
      <c r="H1077">
        <f t="shared" si="32"/>
        <v>1138.4335154826958</v>
      </c>
      <c r="I1077">
        <f>IF(LCOH!$C$28=Menu!$A$1,'Approvvigionamento energia'!C1077,0)+IF(LCOH!$C$28=Menu!$A$2,'Approvvigionamento energia'!D1077,0)+IF(LCOH!$C$28=Menu!$A$3,'Approvvigionamento energia'!E1077,0)+IF(LCOH!$C$28=Menu!$A$4,'Approvvigionamento energia'!F1077,0)+IF(LCOH!$C$28=Menu!$A$5,'Approvvigionamento energia'!G1077,0)+IF(LCOH!$C$28=Menu!$A$6,'Approvvigionamento energia'!H1077,0)</f>
        <v>944.91912116628498</v>
      </c>
      <c r="J1077">
        <f>'Approvvigionamento energia'!A1077+'Approvvigionamento energia'!B1077+'Approvvigionamento energia'!I1077</f>
        <v>1268.819121166285</v>
      </c>
      <c r="K1077">
        <f>IF(MIN(LCOH!$C$18,J1077)&gt;=$P$48*LCOH!$C$18, MIN(LCOH!$C$18,J1077),0)</f>
        <v>1268.819121166285</v>
      </c>
      <c r="L1077">
        <f t="shared" si="33"/>
        <v>0</v>
      </c>
      <c r="M1077">
        <f>K1077/LCOH!$C$18</f>
        <v>0.84587941411085665</v>
      </c>
      <c r="N1077">
        <f>K1077/LCOH!$C$34</f>
        <v>24.447381910718402</v>
      </c>
    </row>
    <row r="1078" spans="1:14" x14ac:dyDescent="0.35">
      <c r="A1078">
        <f>'Profilo fotovoltaico'!B1080*LCOH!$C$20</f>
        <v>0</v>
      </c>
      <c r="B1078">
        <f>'Profilo eolico'!B1080*LCOH!$C$21</f>
        <v>299</v>
      </c>
      <c r="C1078">
        <f>$P$35*'Profilo fotovoltaico'!B1080</f>
        <v>0</v>
      </c>
      <c r="D1078">
        <f>$Q$37*'Profilo eolico'!B1080</f>
        <v>1744.5558334592108</v>
      </c>
      <c r="E1078">
        <f>$P$39*'Profilo fotovoltaico'!B1080+'Approvvigionamento energia'!$Q$39*'Profilo eolico'!B1080</f>
        <v>1308.4168750944079</v>
      </c>
      <c r="F1078">
        <f>$P$41*'Profilo fotovoltaico'!B1080+'Approvvigionamento energia'!$Q$41*'Profilo eolico'!B1080</f>
        <v>872.27791672960541</v>
      </c>
      <c r="G1078">
        <f>$P$43*'Profilo fotovoltaico'!B1080+'Approvvigionamento energia'!$Q$43*'Profilo eolico'!B1080</f>
        <v>436.1389583648027</v>
      </c>
      <c r="H1078">
        <f t="shared" si="32"/>
        <v>1138.4335154826958</v>
      </c>
      <c r="I1078">
        <f>IF(LCOH!$C$28=Menu!$A$1,'Approvvigionamento energia'!C1078,0)+IF(LCOH!$C$28=Menu!$A$2,'Approvvigionamento energia'!D1078,0)+IF(LCOH!$C$28=Menu!$A$3,'Approvvigionamento energia'!E1078,0)+IF(LCOH!$C$28=Menu!$A$4,'Approvvigionamento energia'!F1078,0)+IF(LCOH!$C$28=Menu!$A$5,'Approvvigionamento energia'!G1078,0)+IF(LCOH!$C$28=Menu!$A$6,'Approvvigionamento energia'!H1078,0)</f>
        <v>872.27791672960541</v>
      </c>
      <c r="J1078">
        <f>'Approvvigionamento energia'!A1078+'Approvvigionamento energia'!B1078+'Approvvigionamento energia'!I1078</f>
        <v>1171.2779167296053</v>
      </c>
      <c r="K1078">
        <f>IF(MIN(LCOH!$C$18,J1078)&gt;=$P$48*LCOH!$C$18, MIN(LCOH!$C$18,J1078),0)</f>
        <v>1171.2779167296053</v>
      </c>
      <c r="L1078">
        <f t="shared" si="33"/>
        <v>0</v>
      </c>
      <c r="M1078">
        <f>K1078/LCOH!$C$18</f>
        <v>0.78085194448640349</v>
      </c>
      <c r="N1078">
        <f>K1078/LCOH!$C$34</f>
        <v>22.567975274173513</v>
      </c>
    </row>
    <row r="1079" spans="1:14" x14ac:dyDescent="0.35">
      <c r="A1079">
        <f>'Profilo fotovoltaico'!B1081*LCOH!$C$20</f>
        <v>0</v>
      </c>
      <c r="B1079">
        <f>'Profilo eolico'!B1081*LCOH!$C$21</f>
        <v>284.2</v>
      </c>
      <c r="C1079">
        <f>$P$35*'Profilo fotovoltaico'!B1081</f>
        <v>0</v>
      </c>
      <c r="D1079">
        <f>$Q$37*'Profilo eolico'!B1081</f>
        <v>1658.2032370204272</v>
      </c>
      <c r="E1079">
        <f>$P$39*'Profilo fotovoltaico'!B1081+'Approvvigionamento energia'!$Q$39*'Profilo eolico'!B1081</f>
        <v>1243.6524277653205</v>
      </c>
      <c r="F1079">
        <f>$P$41*'Profilo fotovoltaico'!B1081+'Approvvigionamento energia'!$Q$41*'Profilo eolico'!B1081</f>
        <v>829.1016185102136</v>
      </c>
      <c r="G1079">
        <f>$P$43*'Profilo fotovoltaico'!B1081+'Approvvigionamento energia'!$Q$43*'Profilo eolico'!B1081</f>
        <v>414.5508092551068</v>
      </c>
      <c r="H1079">
        <f t="shared" si="32"/>
        <v>1138.4335154826958</v>
      </c>
      <c r="I1079">
        <f>IF(LCOH!$C$28=Menu!$A$1,'Approvvigionamento energia'!C1079,0)+IF(LCOH!$C$28=Menu!$A$2,'Approvvigionamento energia'!D1079,0)+IF(LCOH!$C$28=Menu!$A$3,'Approvvigionamento energia'!E1079,0)+IF(LCOH!$C$28=Menu!$A$4,'Approvvigionamento energia'!F1079,0)+IF(LCOH!$C$28=Menu!$A$5,'Approvvigionamento energia'!G1079,0)+IF(LCOH!$C$28=Menu!$A$6,'Approvvigionamento energia'!H1079,0)</f>
        <v>829.1016185102136</v>
      </c>
      <c r="J1079">
        <f>'Approvvigionamento energia'!A1079+'Approvvigionamento energia'!B1079+'Approvvigionamento energia'!I1079</f>
        <v>1113.3016185102135</v>
      </c>
      <c r="K1079">
        <f>IF(MIN(LCOH!$C$18,J1079)&gt;=$P$48*LCOH!$C$18, MIN(LCOH!$C$18,J1079),0)</f>
        <v>1113.3016185102135</v>
      </c>
      <c r="L1079">
        <f t="shared" si="33"/>
        <v>0</v>
      </c>
      <c r="M1079">
        <f>K1079/LCOH!$C$18</f>
        <v>0.74220107900680898</v>
      </c>
      <c r="N1079">
        <f>K1079/LCOH!$C$34</f>
        <v>21.450898237191012</v>
      </c>
    </row>
    <row r="1080" spans="1:14" x14ac:dyDescent="0.35">
      <c r="A1080">
        <f>'Profilo fotovoltaico'!B1082*LCOH!$C$20</f>
        <v>0</v>
      </c>
      <c r="B1080">
        <f>'Profilo eolico'!B1082*LCOH!$C$21</f>
        <v>283.60000000000002</v>
      </c>
      <c r="C1080">
        <f>$P$35*'Profilo fotovoltaico'!B1082</f>
        <v>0</v>
      </c>
      <c r="D1080">
        <f>$Q$37*'Profilo eolico'!B1082</f>
        <v>1654.7024560837199</v>
      </c>
      <c r="E1080">
        <f>$P$39*'Profilo fotovoltaico'!B1082+'Approvvigionamento energia'!$Q$39*'Profilo eolico'!B1082</f>
        <v>1241.0268420627899</v>
      </c>
      <c r="F1080">
        <f>$P$41*'Profilo fotovoltaico'!B1082+'Approvvigionamento energia'!$Q$41*'Profilo eolico'!B1082</f>
        <v>827.35122804185994</v>
      </c>
      <c r="G1080">
        <f>$P$43*'Profilo fotovoltaico'!B1082+'Approvvigionamento energia'!$Q$43*'Profilo eolico'!B1082</f>
        <v>413.67561402092997</v>
      </c>
      <c r="H1080">
        <f t="shared" si="32"/>
        <v>1138.4335154826958</v>
      </c>
      <c r="I1080">
        <f>IF(LCOH!$C$28=Menu!$A$1,'Approvvigionamento energia'!C1080,0)+IF(LCOH!$C$28=Menu!$A$2,'Approvvigionamento energia'!D1080,0)+IF(LCOH!$C$28=Menu!$A$3,'Approvvigionamento energia'!E1080,0)+IF(LCOH!$C$28=Menu!$A$4,'Approvvigionamento energia'!F1080,0)+IF(LCOH!$C$28=Menu!$A$5,'Approvvigionamento energia'!G1080,0)+IF(LCOH!$C$28=Menu!$A$6,'Approvvigionamento energia'!H1080,0)</f>
        <v>827.35122804185994</v>
      </c>
      <c r="J1080">
        <f>'Approvvigionamento energia'!A1080+'Approvvigionamento energia'!B1080+'Approvvigionamento energia'!I1080</f>
        <v>1110.9512280418598</v>
      </c>
      <c r="K1080">
        <f>IF(MIN(LCOH!$C$18,J1080)&gt;=$P$48*LCOH!$C$18, MIN(LCOH!$C$18,J1080),0)</f>
        <v>1110.9512280418598</v>
      </c>
      <c r="L1080">
        <f t="shared" si="33"/>
        <v>0</v>
      </c>
      <c r="M1080">
        <f>K1080/LCOH!$C$18</f>
        <v>0.74063415202790661</v>
      </c>
      <c r="N1080">
        <f>K1080/LCOH!$C$34</f>
        <v>21.405611330286316</v>
      </c>
    </row>
    <row r="1081" spans="1:14" x14ac:dyDescent="0.35">
      <c r="A1081">
        <f>'Profilo fotovoltaico'!B1083*LCOH!$C$20</f>
        <v>0</v>
      </c>
      <c r="B1081">
        <f>'Profilo eolico'!B1083*LCOH!$C$21</f>
        <v>329.1</v>
      </c>
      <c r="C1081">
        <f>$P$35*'Profilo fotovoltaico'!B1083</f>
        <v>0</v>
      </c>
      <c r="D1081">
        <f>$Q$37*'Profilo eolico'!B1083</f>
        <v>1920.1783437840345</v>
      </c>
      <c r="E1081">
        <f>$P$39*'Profilo fotovoltaico'!B1083+'Approvvigionamento energia'!$Q$39*'Profilo eolico'!B1083</f>
        <v>1440.1337578380258</v>
      </c>
      <c r="F1081">
        <f>$P$41*'Profilo fotovoltaico'!B1083+'Approvvigionamento energia'!$Q$41*'Profilo eolico'!B1083</f>
        <v>960.08917189201725</v>
      </c>
      <c r="G1081">
        <f>$P$43*'Profilo fotovoltaico'!B1083+'Approvvigionamento energia'!$Q$43*'Profilo eolico'!B1083</f>
        <v>480.04458594600862</v>
      </c>
      <c r="H1081">
        <f t="shared" si="32"/>
        <v>1138.4335154826958</v>
      </c>
      <c r="I1081">
        <f>IF(LCOH!$C$28=Menu!$A$1,'Approvvigionamento energia'!C1081,0)+IF(LCOH!$C$28=Menu!$A$2,'Approvvigionamento energia'!D1081,0)+IF(LCOH!$C$28=Menu!$A$3,'Approvvigionamento energia'!E1081,0)+IF(LCOH!$C$28=Menu!$A$4,'Approvvigionamento energia'!F1081,0)+IF(LCOH!$C$28=Menu!$A$5,'Approvvigionamento energia'!G1081,0)+IF(LCOH!$C$28=Menu!$A$6,'Approvvigionamento energia'!H1081,0)</f>
        <v>960.08917189201725</v>
      </c>
      <c r="J1081">
        <f>'Approvvigionamento energia'!A1081+'Approvvigionamento energia'!B1081+'Approvvigionamento energia'!I1081</f>
        <v>1289.1891718920174</v>
      </c>
      <c r="K1081">
        <f>IF(MIN(LCOH!$C$18,J1081)&gt;=$P$48*LCOH!$C$18, MIN(LCOH!$C$18,J1081),0)</f>
        <v>1289.1891718920174</v>
      </c>
      <c r="L1081">
        <f t="shared" si="33"/>
        <v>0</v>
      </c>
      <c r="M1081">
        <f>K1081/LCOH!$C$18</f>
        <v>0.85945944792801154</v>
      </c>
      <c r="N1081">
        <f>K1081/LCOH!$C$34</f>
        <v>24.839868437225768</v>
      </c>
    </row>
    <row r="1082" spans="1:14" x14ac:dyDescent="0.35">
      <c r="A1082">
        <f>'Profilo fotovoltaico'!B1084*LCOH!$C$20</f>
        <v>0</v>
      </c>
      <c r="B1082">
        <f>'Profilo eolico'!B1084*LCOH!$C$21</f>
        <v>365.8</v>
      </c>
      <c r="C1082">
        <f>$P$35*'Profilo fotovoltaico'!B1084</f>
        <v>0</v>
      </c>
      <c r="D1082">
        <f>$Q$37*'Profilo eolico'!B1084</f>
        <v>2134.30944441264</v>
      </c>
      <c r="E1082">
        <f>$P$39*'Profilo fotovoltaico'!B1084+'Approvvigionamento energia'!$Q$39*'Profilo eolico'!B1084</f>
        <v>1600.73208330948</v>
      </c>
      <c r="F1082">
        <f>$P$41*'Profilo fotovoltaico'!B1084+'Approvvigionamento energia'!$Q$41*'Profilo eolico'!B1084</f>
        <v>1067.15472220632</v>
      </c>
      <c r="G1082">
        <f>$P$43*'Profilo fotovoltaico'!B1084+'Approvvigionamento energia'!$Q$43*'Profilo eolico'!B1084</f>
        <v>533.57736110316</v>
      </c>
      <c r="H1082">
        <f t="shared" si="32"/>
        <v>1138.4335154826958</v>
      </c>
      <c r="I1082">
        <f>IF(LCOH!$C$28=Menu!$A$1,'Approvvigionamento energia'!C1082,0)+IF(LCOH!$C$28=Menu!$A$2,'Approvvigionamento energia'!D1082,0)+IF(LCOH!$C$28=Menu!$A$3,'Approvvigionamento energia'!E1082,0)+IF(LCOH!$C$28=Menu!$A$4,'Approvvigionamento energia'!F1082,0)+IF(LCOH!$C$28=Menu!$A$5,'Approvvigionamento energia'!G1082,0)+IF(LCOH!$C$28=Menu!$A$6,'Approvvigionamento energia'!H1082,0)</f>
        <v>1067.15472220632</v>
      </c>
      <c r="J1082">
        <f>'Approvvigionamento energia'!A1082+'Approvvigionamento energia'!B1082+'Approvvigionamento energia'!I1082</f>
        <v>1432.95472220632</v>
      </c>
      <c r="K1082">
        <f>IF(MIN(LCOH!$C$18,J1082)&gt;=$P$48*LCOH!$C$18, MIN(LCOH!$C$18,J1082),0)</f>
        <v>1432.95472220632</v>
      </c>
      <c r="L1082">
        <f t="shared" si="33"/>
        <v>0</v>
      </c>
      <c r="M1082">
        <f>K1082/LCOH!$C$18</f>
        <v>0.95530314813754669</v>
      </c>
      <c r="N1082">
        <f>K1082/LCOH!$C$34</f>
        <v>27.609917576229673</v>
      </c>
    </row>
    <row r="1083" spans="1:14" x14ac:dyDescent="0.35">
      <c r="A1083">
        <f>'Profilo fotovoltaico'!B1085*LCOH!$C$20</f>
        <v>0</v>
      </c>
      <c r="B1083">
        <f>'Profilo eolico'!B1085*LCOH!$C$21</f>
        <v>362.09999999999997</v>
      </c>
      <c r="C1083">
        <f>$P$35*'Profilo fotovoltaico'!B1085</f>
        <v>0</v>
      </c>
      <c r="D1083">
        <f>$Q$37*'Profilo eolico'!B1085</f>
        <v>2112.7212953029439</v>
      </c>
      <c r="E1083">
        <f>$P$39*'Profilo fotovoltaico'!B1085+'Approvvigionamento energia'!$Q$39*'Profilo eolico'!B1085</f>
        <v>1584.5409714772079</v>
      </c>
      <c r="F1083">
        <f>$P$41*'Profilo fotovoltaico'!B1085+'Approvvigionamento energia'!$Q$41*'Profilo eolico'!B1085</f>
        <v>1056.3606476514719</v>
      </c>
      <c r="G1083">
        <f>$P$43*'Profilo fotovoltaico'!B1085+'Approvvigionamento energia'!$Q$43*'Profilo eolico'!B1085</f>
        <v>528.18032382573597</v>
      </c>
      <c r="H1083">
        <f t="shared" si="32"/>
        <v>1138.4335154826958</v>
      </c>
      <c r="I1083">
        <f>IF(LCOH!$C$28=Menu!$A$1,'Approvvigionamento energia'!C1083,0)+IF(LCOH!$C$28=Menu!$A$2,'Approvvigionamento energia'!D1083,0)+IF(LCOH!$C$28=Menu!$A$3,'Approvvigionamento energia'!E1083,0)+IF(LCOH!$C$28=Menu!$A$4,'Approvvigionamento energia'!F1083,0)+IF(LCOH!$C$28=Menu!$A$5,'Approvvigionamento energia'!G1083,0)+IF(LCOH!$C$28=Menu!$A$6,'Approvvigionamento energia'!H1083,0)</f>
        <v>1056.3606476514719</v>
      </c>
      <c r="J1083">
        <f>'Approvvigionamento energia'!A1083+'Approvvigionamento energia'!B1083+'Approvvigionamento energia'!I1083</f>
        <v>1418.4606476514718</v>
      </c>
      <c r="K1083">
        <f>IF(MIN(LCOH!$C$18,J1083)&gt;=$P$48*LCOH!$C$18, MIN(LCOH!$C$18,J1083),0)</f>
        <v>1418.4606476514718</v>
      </c>
      <c r="L1083">
        <f t="shared" si="33"/>
        <v>0</v>
      </c>
      <c r="M1083">
        <f>K1083/LCOH!$C$18</f>
        <v>0.94564043176764789</v>
      </c>
      <c r="N1083">
        <f>K1083/LCOH!$C$34</f>
        <v>27.330648316984043</v>
      </c>
    </row>
    <row r="1084" spans="1:14" x14ac:dyDescent="0.35">
      <c r="A1084">
        <f>'Profilo fotovoltaico'!B1086*LCOH!$C$20</f>
        <v>0</v>
      </c>
      <c r="B1084">
        <f>'Profilo eolico'!B1086*LCOH!$C$21</f>
        <v>346.6</v>
      </c>
      <c r="C1084">
        <f>$P$35*'Profilo fotovoltaico'!B1086</f>
        <v>0</v>
      </c>
      <c r="D1084">
        <f>$Q$37*'Profilo eolico'!B1086</f>
        <v>2022.2844544380018</v>
      </c>
      <c r="E1084">
        <f>$P$39*'Profilo fotovoltaico'!B1086+'Approvvigionamento energia'!$Q$39*'Profilo eolico'!B1086</f>
        <v>1516.7133408285013</v>
      </c>
      <c r="F1084">
        <f>$P$41*'Profilo fotovoltaico'!B1086+'Approvvigionamento energia'!$Q$41*'Profilo eolico'!B1086</f>
        <v>1011.1422272190009</v>
      </c>
      <c r="G1084">
        <f>$P$43*'Profilo fotovoltaico'!B1086+'Approvvigionamento energia'!$Q$43*'Profilo eolico'!B1086</f>
        <v>505.57111360950046</v>
      </c>
      <c r="H1084">
        <f t="shared" si="32"/>
        <v>1138.4335154826958</v>
      </c>
      <c r="I1084">
        <f>IF(LCOH!$C$28=Menu!$A$1,'Approvvigionamento energia'!C1084,0)+IF(LCOH!$C$28=Menu!$A$2,'Approvvigionamento energia'!D1084,0)+IF(LCOH!$C$28=Menu!$A$3,'Approvvigionamento energia'!E1084,0)+IF(LCOH!$C$28=Menu!$A$4,'Approvvigionamento energia'!F1084,0)+IF(LCOH!$C$28=Menu!$A$5,'Approvvigionamento energia'!G1084,0)+IF(LCOH!$C$28=Menu!$A$6,'Approvvigionamento energia'!H1084,0)</f>
        <v>1011.1422272190009</v>
      </c>
      <c r="J1084">
        <f>'Approvvigionamento energia'!A1084+'Approvvigionamento energia'!B1084+'Approvvigionamento energia'!I1084</f>
        <v>1357.7422272190011</v>
      </c>
      <c r="K1084">
        <f>IF(MIN(LCOH!$C$18,J1084)&gt;=$P$48*LCOH!$C$18, MIN(LCOH!$C$18,J1084),0)</f>
        <v>1357.7422272190011</v>
      </c>
      <c r="L1084">
        <f t="shared" si="33"/>
        <v>0</v>
      </c>
      <c r="M1084">
        <f>K1084/LCOH!$C$18</f>
        <v>0.90516148481266734</v>
      </c>
      <c r="N1084">
        <f>K1084/LCOH!$C$34</f>
        <v>26.160736555279403</v>
      </c>
    </row>
    <row r="1085" spans="1:14" x14ac:dyDescent="0.35">
      <c r="A1085">
        <f>'Profilo fotovoltaico'!B1087*LCOH!$C$20</f>
        <v>0</v>
      </c>
      <c r="B1085">
        <f>'Profilo eolico'!B1087*LCOH!$C$21</f>
        <v>347.8</v>
      </c>
      <c r="C1085">
        <f>$P$35*'Profilo fotovoltaico'!B1087</f>
        <v>0</v>
      </c>
      <c r="D1085">
        <f>$Q$37*'Profilo eolico'!B1087</f>
        <v>2029.2860163114165</v>
      </c>
      <c r="E1085">
        <f>$P$39*'Profilo fotovoltaico'!B1087+'Approvvigionamento energia'!$Q$39*'Profilo eolico'!B1087</f>
        <v>1521.9645122335623</v>
      </c>
      <c r="F1085">
        <f>$P$41*'Profilo fotovoltaico'!B1087+'Approvvigionamento energia'!$Q$41*'Profilo eolico'!B1087</f>
        <v>1014.6430081557082</v>
      </c>
      <c r="G1085">
        <f>$P$43*'Profilo fotovoltaico'!B1087+'Approvvigionamento energia'!$Q$43*'Profilo eolico'!B1087</f>
        <v>507.32150407785412</v>
      </c>
      <c r="H1085">
        <f t="shared" si="32"/>
        <v>1138.4335154826958</v>
      </c>
      <c r="I1085">
        <f>IF(LCOH!$C$28=Menu!$A$1,'Approvvigionamento energia'!C1085,0)+IF(LCOH!$C$28=Menu!$A$2,'Approvvigionamento energia'!D1085,0)+IF(LCOH!$C$28=Menu!$A$3,'Approvvigionamento energia'!E1085,0)+IF(LCOH!$C$28=Menu!$A$4,'Approvvigionamento energia'!F1085,0)+IF(LCOH!$C$28=Menu!$A$5,'Approvvigionamento energia'!G1085,0)+IF(LCOH!$C$28=Menu!$A$6,'Approvvigionamento energia'!H1085,0)</f>
        <v>1014.6430081557082</v>
      </c>
      <c r="J1085">
        <f>'Approvvigionamento energia'!A1085+'Approvvigionamento energia'!B1085+'Approvvigionamento energia'!I1085</f>
        <v>1362.4430081557082</v>
      </c>
      <c r="K1085">
        <f>IF(MIN(LCOH!$C$18,J1085)&gt;=$P$48*LCOH!$C$18, MIN(LCOH!$C$18,J1085),0)</f>
        <v>1362.4430081557082</v>
      </c>
      <c r="L1085">
        <f t="shared" si="33"/>
        <v>0</v>
      </c>
      <c r="M1085">
        <f>K1085/LCOH!$C$18</f>
        <v>0.90829533877047208</v>
      </c>
      <c r="N1085">
        <f>K1085/LCOH!$C$34</f>
        <v>26.251310369088792</v>
      </c>
    </row>
    <row r="1086" spans="1:14" x14ac:dyDescent="0.35">
      <c r="A1086">
        <f>'Profilo fotovoltaico'!B1088*LCOH!$C$20</f>
        <v>0</v>
      </c>
      <c r="B1086">
        <f>'Profilo eolico'!B1088*LCOH!$C$21</f>
        <v>357.59999999999997</v>
      </c>
      <c r="C1086">
        <f>$P$35*'Profilo fotovoltaico'!B1088</f>
        <v>0</v>
      </c>
      <c r="D1086">
        <f>$Q$37*'Profilo eolico'!B1088</f>
        <v>2086.465438277638</v>
      </c>
      <c r="E1086">
        <f>$P$39*'Profilo fotovoltaico'!B1088+'Approvvigionamento energia'!$Q$39*'Profilo eolico'!B1088</f>
        <v>1564.8490787082285</v>
      </c>
      <c r="F1086">
        <f>$P$41*'Profilo fotovoltaico'!B1088+'Approvvigionamento energia'!$Q$41*'Profilo eolico'!B1088</f>
        <v>1043.232719138819</v>
      </c>
      <c r="G1086">
        <f>$P$43*'Profilo fotovoltaico'!B1088+'Approvvigionamento energia'!$Q$43*'Profilo eolico'!B1088</f>
        <v>521.6163595694095</v>
      </c>
      <c r="H1086">
        <f t="shared" si="32"/>
        <v>1138.4335154826958</v>
      </c>
      <c r="I1086">
        <f>IF(LCOH!$C$28=Menu!$A$1,'Approvvigionamento energia'!C1086,0)+IF(LCOH!$C$28=Menu!$A$2,'Approvvigionamento energia'!D1086,0)+IF(LCOH!$C$28=Menu!$A$3,'Approvvigionamento energia'!E1086,0)+IF(LCOH!$C$28=Menu!$A$4,'Approvvigionamento energia'!F1086,0)+IF(LCOH!$C$28=Menu!$A$5,'Approvvigionamento energia'!G1086,0)+IF(LCOH!$C$28=Menu!$A$6,'Approvvigionamento energia'!H1086,0)</f>
        <v>1043.232719138819</v>
      </c>
      <c r="J1086">
        <f>'Approvvigionamento energia'!A1086+'Approvvigionamento energia'!B1086+'Approvvigionamento energia'!I1086</f>
        <v>1400.8327191388189</v>
      </c>
      <c r="K1086">
        <f>IF(MIN(LCOH!$C$18,J1086)&gt;=$P$48*LCOH!$C$18, MIN(LCOH!$C$18,J1086),0)</f>
        <v>1400.8327191388189</v>
      </c>
      <c r="L1086">
        <f t="shared" si="33"/>
        <v>0</v>
      </c>
      <c r="M1086">
        <f>K1086/LCOH!$C$18</f>
        <v>0.93388847942587927</v>
      </c>
      <c r="N1086">
        <f>K1086/LCOH!$C$34</f>
        <v>26.990996515198823</v>
      </c>
    </row>
    <row r="1087" spans="1:14" x14ac:dyDescent="0.35">
      <c r="A1087">
        <f>'Profilo fotovoltaico'!B1089*LCOH!$C$20</f>
        <v>0</v>
      </c>
      <c r="B1087">
        <f>'Profilo eolico'!B1089*LCOH!$C$21</f>
        <v>383.40000000000003</v>
      </c>
      <c r="C1087">
        <f>$P$35*'Profilo fotovoltaico'!B1089</f>
        <v>0</v>
      </c>
      <c r="D1087">
        <f>$Q$37*'Profilo eolico'!B1089</f>
        <v>2236.9990185560587</v>
      </c>
      <c r="E1087">
        <f>$P$39*'Profilo fotovoltaico'!B1089+'Approvvigionamento energia'!$Q$39*'Profilo eolico'!B1089</f>
        <v>1677.7492639170437</v>
      </c>
      <c r="F1087">
        <f>$P$41*'Profilo fotovoltaico'!B1089+'Approvvigionamento energia'!$Q$41*'Profilo eolico'!B1089</f>
        <v>1118.4995092780293</v>
      </c>
      <c r="G1087">
        <f>$P$43*'Profilo fotovoltaico'!B1089+'Approvvigionamento energia'!$Q$43*'Profilo eolico'!B1089</f>
        <v>559.24975463901467</v>
      </c>
      <c r="H1087">
        <f t="shared" si="32"/>
        <v>1138.4335154826958</v>
      </c>
      <c r="I1087">
        <f>IF(LCOH!$C$28=Menu!$A$1,'Approvvigionamento energia'!C1087,0)+IF(LCOH!$C$28=Menu!$A$2,'Approvvigionamento energia'!D1087,0)+IF(LCOH!$C$28=Menu!$A$3,'Approvvigionamento energia'!E1087,0)+IF(LCOH!$C$28=Menu!$A$4,'Approvvigionamento energia'!F1087,0)+IF(LCOH!$C$28=Menu!$A$5,'Approvvigionamento energia'!G1087,0)+IF(LCOH!$C$28=Menu!$A$6,'Approvvigionamento energia'!H1087,0)</f>
        <v>1118.4995092780293</v>
      </c>
      <c r="J1087">
        <f>'Approvvigionamento energia'!A1087+'Approvvigionamento energia'!B1087+'Approvvigionamento energia'!I1087</f>
        <v>1501.8995092780294</v>
      </c>
      <c r="K1087">
        <f>IF(MIN(LCOH!$C$18,J1087)&gt;=$P$48*LCOH!$C$18, MIN(LCOH!$C$18,J1087),0)</f>
        <v>1500</v>
      </c>
      <c r="L1087">
        <f t="shared" si="33"/>
        <v>1.8995092780294272</v>
      </c>
      <c r="M1087">
        <f>K1087/LCOH!$C$18</f>
        <v>1</v>
      </c>
      <c r="N1087">
        <f>K1087/LCOH!$C$34</f>
        <v>28.901734104046245</v>
      </c>
    </row>
    <row r="1088" spans="1:14" x14ac:dyDescent="0.35">
      <c r="A1088">
        <f>'Profilo fotovoltaico'!B1090*LCOH!$C$20</f>
        <v>37</v>
      </c>
      <c r="B1088">
        <f>'Profilo eolico'!B1090*LCOH!$C$21</f>
        <v>395.1</v>
      </c>
      <c r="C1088">
        <f>$P$35*'Profilo fotovoltaico'!B1090</f>
        <v>272.12065094201637</v>
      </c>
      <c r="D1088">
        <f>$Q$37*'Profilo eolico'!B1090</f>
        <v>2305.2642468218537</v>
      </c>
      <c r="E1088">
        <f>$P$39*'Profilo fotovoltaico'!B1090+'Approvvigionamento energia'!$Q$39*'Profilo eolico'!B1090</f>
        <v>1796.9783478518941</v>
      </c>
      <c r="F1088">
        <f>$P$41*'Profilo fotovoltaico'!B1090+'Approvvigionamento energia'!$Q$41*'Profilo eolico'!B1090</f>
        <v>1288.692448881935</v>
      </c>
      <c r="G1088">
        <f>$P$43*'Profilo fotovoltaico'!B1090+'Approvvigionamento energia'!$Q$43*'Profilo eolico'!B1090</f>
        <v>780.40654991197573</v>
      </c>
      <c r="H1088">
        <f t="shared" si="32"/>
        <v>1138.4335154826958</v>
      </c>
      <c r="I1088">
        <f>IF(LCOH!$C$28=Menu!$A$1,'Approvvigionamento energia'!C1088,0)+IF(LCOH!$C$28=Menu!$A$2,'Approvvigionamento energia'!D1088,0)+IF(LCOH!$C$28=Menu!$A$3,'Approvvigionamento energia'!E1088,0)+IF(LCOH!$C$28=Menu!$A$4,'Approvvigionamento energia'!F1088,0)+IF(LCOH!$C$28=Menu!$A$5,'Approvvigionamento energia'!G1088,0)+IF(LCOH!$C$28=Menu!$A$6,'Approvvigionamento energia'!H1088,0)</f>
        <v>1288.692448881935</v>
      </c>
      <c r="J1088">
        <f>'Approvvigionamento energia'!A1088+'Approvvigionamento energia'!B1088+'Approvvigionamento energia'!I1088</f>
        <v>1720.7924488819349</v>
      </c>
      <c r="K1088">
        <f>IF(MIN(LCOH!$C$18,J1088)&gt;=$P$48*LCOH!$C$18, MIN(LCOH!$C$18,J1088),0)</f>
        <v>1500</v>
      </c>
      <c r="L1088">
        <f t="shared" si="33"/>
        <v>220.79244888193489</v>
      </c>
      <c r="M1088">
        <f>K1088/LCOH!$C$18</f>
        <v>1</v>
      </c>
      <c r="N1088">
        <f>K1088/LCOH!$C$34</f>
        <v>28.901734104046245</v>
      </c>
    </row>
    <row r="1089" spans="1:14" x14ac:dyDescent="0.35">
      <c r="A1089">
        <f>'Profilo fotovoltaico'!B1091*LCOH!$C$20</f>
        <v>155</v>
      </c>
      <c r="B1089">
        <f>'Profilo eolico'!B1091*LCOH!$C$21</f>
        <v>397.7</v>
      </c>
      <c r="C1089">
        <f>$P$35*'Profilo fotovoltaico'!B1091</f>
        <v>1139.9648890814201</v>
      </c>
      <c r="D1089">
        <f>$Q$37*'Profilo eolico'!B1091</f>
        <v>2320.4342975475856</v>
      </c>
      <c r="E1089">
        <f>$P$39*'Profilo fotovoltaico'!B1091+'Approvvigionamento energia'!$Q$39*'Profilo eolico'!B1091</f>
        <v>2025.3169454310441</v>
      </c>
      <c r="F1089">
        <f>$P$41*'Profilo fotovoltaico'!B1091+'Approvvigionamento energia'!$Q$41*'Profilo eolico'!B1091</f>
        <v>1730.1995933145029</v>
      </c>
      <c r="G1089">
        <f>$P$43*'Profilo fotovoltaico'!B1091+'Approvvigionamento energia'!$Q$43*'Profilo eolico'!B1091</f>
        <v>1435.0822411979616</v>
      </c>
      <c r="H1089">
        <f t="shared" si="32"/>
        <v>1138.4335154826958</v>
      </c>
      <c r="I1089">
        <f>IF(LCOH!$C$28=Menu!$A$1,'Approvvigionamento energia'!C1089,0)+IF(LCOH!$C$28=Menu!$A$2,'Approvvigionamento energia'!D1089,0)+IF(LCOH!$C$28=Menu!$A$3,'Approvvigionamento energia'!E1089,0)+IF(LCOH!$C$28=Menu!$A$4,'Approvvigionamento energia'!F1089,0)+IF(LCOH!$C$28=Menu!$A$5,'Approvvigionamento energia'!G1089,0)+IF(LCOH!$C$28=Menu!$A$6,'Approvvigionamento energia'!H1089,0)</f>
        <v>1730.1995933145029</v>
      </c>
      <c r="J1089">
        <f>'Approvvigionamento energia'!A1089+'Approvvigionamento energia'!B1089+'Approvvigionamento energia'!I1089</f>
        <v>2282.8995933145029</v>
      </c>
      <c r="K1089">
        <f>IF(MIN(LCOH!$C$18,J1089)&gt;=$P$48*LCOH!$C$18, MIN(LCOH!$C$18,J1089),0)</f>
        <v>1500</v>
      </c>
      <c r="L1089">
        <f t="shared" si="33"/>
        <v>782.89959331450291</v>
      </c>
      <c r="M1089">
        <f>K1089/LCOH!$C$18</f>
        <v>1</v>
      </c>
      <c r="N1089">
        <f>K1089/LCOH!$C$34</f>
        <v>28.901734104046245</v>
      </c>
    </row>
    <row r="1090" spans="1:14" x14ac:dyDescent="0.35">
      <c r="A1090">
        <f>'Profilo fotovoltaico'!B1092*LCOH!$C$20</f>
        <v>272</v>
      </c>
      <c r="B1090">
        <f>'Profilo eolico'!B1092*LCOH!$C$21</f>
        <v>464.3</v>
      </c>
      <c r="C1090">
        <f>$P$35*'Profilo fotovoltaico'!B1092</f>
        <v>2000.4545150332019</v>
      </c>
      <c r="D1090">
        <f>$Q$37*'Profilo eolico'!B1092</f>
        <v>2709.0209815221124</v>
      </c>
      <c r="E1090">
        <f>$P$39*'Profilo fotovoltaico'!B1092+'Approvvigionamento energia'!$Q$39*'Profilo eolico'!B1092</f>
        <v>2531.8793648998844</v>
      </c>
      <c r="F1090">
        <f>$P$41*'Profilo fotovoltaico'!B1092+'Approvvigionamento energia'!$Q$41*'Profilo eolico'!B1092</f>
        <v>2354.7377482776574</v>
      </c>
      <c r="G1090">
        <f>$P$43*'Profilo fotovoltaico'!B1092+'Approvvigionamento energia'!$Q$43*'Profilo eolico'!B1092</f>
        <v>2177.5961316554294</v>
      </c>
      <c r="H1090">
        <f t="shared" ref="H1090:H1153" si="34">$P$45</f>
        <v>1138.4335154826958</v>
      </c>
      <c r="I1090">
        <f>IF(LCOH!$C$28=Menu!$A$1,'Approvvigionamento energia'!C1090,0)+IF(LCOH!$C$28=Menu!$A$2,'Approvvigionamento energia'!D1090,0)+IF(LCOH!$C$28=Menu!$A$3,'Approvvigionamento energia'!E1090,0)+IF(LCOH!$C$28=Menu!$A$4,'Approvvigionamento energia'!F1090,0)+IF(LCOH!$C$28=Menu!$A$5,'Approvvigionamento energia'!G1090,0)+IF(LCOH!$C$28=Menu!$A$6,'Approvvigionamento energia'!H1090,0)</f>
        <v>2354.7377482776574</v>
      </c>
      <c r="J1090">
        <f>'Approvvigionamento energia'!A1090+'Approvvigionamento energia'!B1090+'Approvvigionamento energia'!I1090</f>
        <v>3091.0377482776576</v>
      </c>
      <c r="K1090">
        <f>IF(MIN(LCOH!$C$18,J1090)&gt;=$P$48*LCOH!$C$18, MIN(LCOH!$C$18,J1090),0)</f>
        <v>1500</v>
      </c>
      <c r="L1090">
        <f t="shared" si="33"/>
        <v>1591.0377482776576</v>
      </c>
      <c r="M1090">
        <f>K1090/LCOH!$C$18</f>
        <v>1</v>
      </c>
      <c r="N1090">
        <f>K1090/LCOH!$C$34</f>
        <v>28.901734104046245</v>
      </c>
    </row>
    <row r="1091" spans="1:14" x14ac:dyDescent="0.35">
      <c r="A1091">
        <f>'Profilo fotovoltaico'!B1093*LCOH!$C$20</f>
        <v>355</v>
      </c>
      <c r="B1091">
        <f>'Profilo eolico'!B1093*LCOH!$C$21</f>
        <v>501.2</v>
      </c>
      <c r="C1091">
        <f>$P$35*'Profilo fotovoltaico'!B1093</f>
        <v>2610.8873266058331</v>
      </c>
      <c r="D1091">
        <f>$Q$37*'Profilo eolico'!B1093</f>
        <v>2924.3190091296201</v>
      </c>
      <c r="E1091">
        <f>$P$39*'Profilo fotovoltaico'!B1093+'Approvvigionamento energia'!$Q$39*'Profilo eolico'!B1093</f>
        <v>2845.9610884986732</v>
      </c>
      <c r="F1091">
        <f>$P$41*'Profilo fotovoltaico'!B1093+'Approvvigionamento energia'!$Q$41*'Profilo eolico'!B1093</f>
        <v>2767.6031678677264</v>
      </c>
      <c r="G1091">
        <f>$P$43*'Profilo fotovoltaico'!B1093+'Approvvigionamento energia'!$Q$43*'Profilo eolico'!B1093</f>
        <v>2689.2452472367795</v>
      </c>
      <c r="H1091">
        <f t="shared" si="34"/>
        <v>1138.4335154826958</v>
      </c>
      <c r="I1091">
        <f>IF(LCOH!$C$28=Menu!$A$1,'Approvvigionamento energia'!C1091,0)+IF(LCOH!$C$28=Menu!$A$2,'Approvvigionamento energia'!D1091,0)+IF(LCOH!$C$28=Menu!$A$3,'Approvvigionamento energia'!E1091,0)+IF(LCOH!$C$28=Menu!$A$4,'Approvvigionamento energia'!F1091,0)+IF(LCOH!$C$28=Menu!$A$5,'Approvvigionamento energia'!G1091,0)+IF(LCOH!$C$28=Menu!$A$6,'Approvvigionamento energia'!H1091,0)</f>
        <v>2767.6031678677264</v>
      </c>
      <c r="J1091">
        <f>'Approvvigionamento energia'!A1091+'Approvvigionamento energia'!B1091+'Approvvigionamento energia'!I1091</f>
        <v>3623.8031678677262</v>
      </c>
      <c r="K1091">
        <f>IF(MIN(LCOH!$C$18,J1091)&gt;=$P$48*LCOH!$C$18, MIN(LCOH!$C$18,J1091),0)</f>
        <v>1500</v>
      </c>
      <c r="L1091">
        <f t="shared" ref="L1091:L1154" si="35">J1091-K1091</f>
        <v>2123.8031678677262</v>
      </c>
      <c r="M1091">
        <f>K1091/LCOH!$C$18</f>
        <v>1</v>
      </c>
      <c r="N1091">
        <f>K1091/LCOH!$C$34</f>
        <v>28.901734104046245</v>
      </c>
    </row>
    <row r="1092" spans="1:14" x14ac:dyDescent="0.35">
      <c r="A1092">
        <f>'Profilo fotovoltaico'!B1094*LCOH!$C$20</f>
        <v>395</v>
      </c>
      <c r="B1092">
        <f>'Profilo eolico'!B1094*LCOH!$C$21</f>
        <v>526.5</v>
      </c>
      <c r="C1092">
        <f>$P$35*'Profilo fotovoltaico'!B1094</f>
        <v>2905.0718141107159</v>
      </c>
      <c r="D1092">
        <f>$Q$37*'Profilo eolico'!B1094</f>
        <v>3071.9352719607841</v>
      </c>
      <c r="E1092">
        <f>$P$39*'Profilo fotovoltaico'!B1094+'Approvvigionamento energia'!$Q$39*'Profilo eolico'!B1094</f>
        <v>3030.2194074982667</v>
      </c>
      <c r="F1092">
        <f>$P$41*'Profilo fotovoltaico'!B1094+'Approvvigionamento energia'!$Q$41*'Profilo eolico'!B1094</f>
        <v>2988.5035430357502</v>
      </c>
      <c r="G1092">
        <f>$P$43*'Profilo fotovoltaico'!B1094+'Approvvigionamento energia'!$Q$43*'Profilo eolico'!B1094</f>
        <v>2946.7876785732333</v>
      </c>
      <c r="H1092">
        <f t="shared" si="34"/>
        <v>1138.4335154826958</v>
      </c>
      <c r="I1092">
        <f>IF(LCOH!$C$28=Menu!$A$1,'Approvvigionamento energia'!C1092,0)+IF(LCOH!$C$28=Menu!$A$2,'Approvvigionamento energia'!D1092,0)+IF(LCOH!$C$28=Menu!$A$3,'Approvvigionamento energia'!E1092,0)+IF(LCOH!$C$28=Menu!$A$4,'Approvvigionamento energia'!F1092,0)+IF(LCOH!$C$28=Menu!$A$5,'Approvvigionamento energia'!G1092,0)+IF(LCOH!$C$28=Menu!$A$6,'Approvvigionamento energia'!H1092,0)</f>
        <v>2988.5035430357502</v>
      </c>
      <c r="J1092">
        <f>'Approvvigionamento energia'!A1092+'Approvvigionamento energia'!B1092+'Approvvigionamento energia'!I1092</f>
        <v>3910.0035430357502</v>
      </c>
      <c r="K1092">
        <f>IF(MIN(LCOH!$C$18,J1092)&gt;=$P$48*LCOH!$C$18, MIN(LCOH!$C$18,J1092),0)</f>
        <v>1500</v>
      </c>
      <c r="L1092">
        <f t="shared" si="35"/>
        <v>2410.0035430357502</v>
      </c>
      <c r="M1092">
        <f>K1092/LCOH!$C$18</f>
        <v>1</v>
      </c>
      <c r="N1092">
        <f>K1092/LCOH!$C$34</f>
        <v>28.901734104046245</v>
      </c>
    </row>
    <row r="1093" spans="1:14" x14ac:dyDescent="0.35">
      <c r="A1093">
        <f>'Profilo fotovoltaico'!B1095*LCOH!$C$20</f>
        <v>381</v>
      </c>
      <c r="B1093">
        <f>'Profilo eolico'!B1095*LCOH!$C$21</f>
        <v>549.4</v>
      </c>
      <c r="C1093">
        <f>$P$35*'Profilo fotovoltaico'!B1095</f>
        <v>2802.1072434840066</v>
      </c>
      <c r="D1093">
        <f>$Q$37*'Profilo eolico'!B1095</f>
        <v>3205.5484110451184</v>
      </c>
      <c r="E1093">
        <f>$P$39*'Profilo fotovoltaico'!B1095+'Approvvigionamento energia'!$Q$39*'Profilo eolico'!B1095</f>
        <v>3104.6881191548405</v>
      </c>
      <c r="F1093">
        <f>$P$41*'Profilo fotovoltaico'!B1095+'Approvvigionamento energia'!$Q$41*'Profilo eolico'!B1095</f>
        <v>3003.8278272645625</v>
      </c>
      <c r="G1093">
        <f>$P$43*'Profilo fotovoltaico'!B1095+'Approvvigionamento energia'!$Q$43*'Profilo eolico'!B1095</f>
        <v>2902.9675353742846</v>
      </c>
      <c r="H1093">
        <f t="shared" si="34"/>
        <v>1138.4335154826958</v>
      </c>
      <c r="I1093">
        <f>IF(LCOH!$C$28=Menu!$A$1,'Approvvigionamento energia'!C1093,0)+IF(LCOH!$C$28=Menu!$A$2,'Approvvigionamento energia'!D1093,0)+IF(LCOH!$C$28=Menu!$A$3,'Approvvigionamento energia'!E1093,0)+IF(LCOH!$C$28=Menu!$A$4,'Approvvigionamento energia'!F1093,0)+IF(LCOH!$C$28=Menu!$A$5,'Approvvigionamento energia'!G1093,0)+IF(LCOH!$C$28=Menu!$A$6,'Approvvigionamento energia'!H1093,0)</f>
        <v>3003.8278272645625</v>
      </c>
      <c r="J1093">
        <f>'Approvvigionamento energia'!A1093+'Approvvigionamento energia'!B1093+'Approvvigionamento energia'!I1093</f>
        <v>3934.2278272645626</v>
      </c>
      <c r="K1093">
        <f>IF(MIN(LCOH!$C$18,J1093)&gt;=$P$48*LCOH!$C$18, MIN(LCOH!$C$18,J1093),0)</f>
        <v>1500</v>
      </c>
      <c r="L1093">
        <f t="shared" si="35"/>
        <v>2434.2278272645626</v>
      </c>
      <c r="M1093">
        <f>K1093/LCOH!$C$18</f>
        <v>1</v>
      </c>
      <c r="N1093">
        <f>K1093/LCOH!$C$34</f>
        <v>28.901734104046245</v>
      </c>
    </row>
    <row r="1094" spans="1:14" x14ac:dyDescent="0.35">
      <c r="A1094">
        <f>'Profilo fotovoltaico'!B1096*LCOH!$C$20</f>
        <v>329</v>
      </c>
      <c r="B1094">
        <f>'Profilo eolico'!B1096*LCOH!$C$21</f>
        <v>544</v>
      </c>
      <c r="C1094">
        <f>$P$35*'Profilo fotovoltaico'!B1096</f>
        <v>2419.6674097276596</v>
      </c>
      <c r="D1094">
        <f>$Q$37*'Profilo eolico'!B1096</f>
        <v>3174.0413826147519</v>
      </c>
      <c r="E1094">
        <f>$P$39*'Profilo fotovoltaico'!B1096+'Approvvigionamento energia'!$Q$39*'Profilo eolico'!B1096</f>
        <v>2985.4478893929786</v>
      </c>
      <c r="F1094">
        <f>$P$41*'Profilo fotovoltaico'!B1096+'Approvvigionamento energia'!$Q$41*'Profilo eolico'!B1096</f>
        <v>2796.8543961712057</v>
      </c>
      <c r="G1094">
        <f>$P$43*'Profilo fotovoltaico'!B1096+'Approvvigionamento energia'!$Q$43*'Profilo eolico'!B1096</f>
        <v>2608.2609029494329</v>
      </c>
      <c r="H1094">
        <f t="shared" si="34"/>
        <v>1138.4335154826958</v>
      </c>
      <c r="I1094">
        <f>IF(LCOH!$C$28=Menu!$A$1,'Approvvigionamento energia'!C1094,0)+IF(LCOH!$C$28=Menu!$A$2,'Approvvigionamento energia'!D1094,0)+IF(LCOH!$C$28=Menu!$A$3,'Approvvigionamento energia'!E1094,0)+IF(LCOH!$C$28=Menu!$A$4,'Approvvigionamento energia'!F1094,0)+IF(LCOH!$C$28=Menu!$A$5,'Approvvigionamento energia'!G1094,0)+IF(LCOH!$C$28=Menu!$A$6,'Approvvigionamento energia'!H1094,0)</f>
        <v>2796.8543961712057</v>
      </c>
      <c r="J1094">
        <f>'Approvvigionamento energia'!A1094+'Approvvigionamento energia'!B1094+'Approvvigionamento energia'!I1094</f>
        <v>3669.8543961712057</v>
      </c>
      <c r="K1094">
        <f>IF(MIN(LCOH!$C$18,J1094)&gt;=$P$48*LCOH!$C$18, MIN(LCOH!$C$18,J1094),0)</f>
        <v>1500</v>
      </c>
      <c r="L1094">
        <f t="shared" si="35"/>
        <v>2169.8543961712057</v>
      </c>
      <c r="M1094">
        <f>K1094/LCOH!$C$18</f>
        <v>1</v>
      </c>
      <c r="N1094">
        <f>K1094/LCOH!$C$34</f>
        <v>28.901734104046245</v>
      </c>
    </row>
    <row r="1095" spans="1:14" x14ac:dyDescent="0.35">
      <c r="A1095">
        <f>'Profilo fotovoltaico'!B1097*LCOH!$C$20</f>
        <v>259</v>
      </c>
      <c r="B1095">
        <f>'Profilo eolico'!B1097*LCOH!$C$21</f>
        <v>497.7</v>
      </c>
      <c r="C1095">
        <f>$P$35*'Profilo fotovoltaico'!B1097</f>
        <v>1904.8445565941149</v>
      </c>
      <c r="D1095">
        <f>$Q$37*'Profilo eolico'!B1097</f>
        <v>2903.8977869988266</v>
      </c>
      <c r="E1095">
        <f>$P$39*'Profilo fotovoltaico'!B1097+'Approvvigionamento energia'!$Q$39*'Profilo eolico'!B1097</f>
        <v>2654.1344793976486</v>
      </c>
      <c r="F1095">
        <f>$P$41*'Profilo fotovoltaico'!B1097+'Approvvigionamento energia'!$Q$41*'Profilo eolico'!B1097</f>
        <v>2404.3711717964707</v>
      </c>
      <c r="G1095">
        <f>$P$43*'Profilo fotovoltaico'!B1097+'Approvvigionamento energia'!$Q$43*'Profilo eolico'!B1097</f>
        <v>2154.6078641952927</v>
      </c>
      <c r="H1095">
        <f t="shared" si="34"/>
        <v>1138.4335154826958</v>
      </c>
      <c r="I1095">
        <f>IF(LCOH!$C$28=Menu!$A$1,'Approvvigionamento energia'!C1095,0)+IF(LCOH!$C$28=Menu!$A$2,'Approvvigionamento energia'!D1095,0)+IF(LCOH!$C$28=Menu!$A$3,'Approvvigionamento energia'!E1095,0)+IF(LCOH!$C$28=Menu!$A$4,'Approvvigionamento energia'!F1095,0)+IF(LCOH!$C$28=Menu!$A$5,'Approvvigionamento energia'!G1095,0)+IF(LCOH!$C$28=Menu!$A$6,'Approvvigionamento energia'!H1095,0)</f>
        <v>2404.3711717964707</v>
      </c>
      <c r="J1095">
        <f>'Approvvigionamento energia'!A1095+'Approvvigionamento energia'!B1095+'Approvvigionamento energia'!I1095</f>
        <v>3161.0711717964705</v>
      </c>
      <c r="K1095">
        <f>IF(MIN(LCOH!$C$18,J1095)&gt;=$P$48*LCOH!$C$18, MIN(LCOH!$C$18,J1095),0)</f>
        <v>1500</v>
      </c>
      <c r="L1095">
        <f t="shared" si="35"/>
        <v>1661.0711717964705</v>
      </c>
      <c r="M1095">
        <f>K1095/LCOH!$C$18</f>
        <v>1</v>
      </c>
      <c r="N1095">
        <f>K1095/LCOH!$C$34</f>
        <v>28.901734104046245</v>
      </c>
    </row>
    <row r="1096" spans="1:14" x14ac:dyDescent="0.35">
      <c r="A1096">
        <f>'Profilo fotovoltaico'!B1098*LCOH!$C$20</f>
        <v>162</v>
      </c>
      <c r="B1096">
        <f>'Profilo eolico'!B1098*LCOH!$C$21</f>
        <v>399.8</v>
      </c>
      <c r="C1096">
        <f>$P$35*'Profilo fotovoltaico'!B1098</f>
        <v>1191.4471743947745</v>
      </c>
      <c r="D1096">
        <f>$Q$37*'Profilo eolico'!B1098</f>
        <v>2332.6870308260618</v>
      </c>
      <c r="E1096">
        <f>$P$39*'Profilo fotovoltaico'!B1098+'Approvvigionamento energia'!$Q$39*'Profilo eolico'!B1098</f>
        <v>2047.3770667182398</v>
      </c>
      <c r="F1096">
        <f>$P$41*'Profilo fotovoltaico'!B1098+'Approvvigionamento energia'!$Q$41*'Profilo eolico'!B1098</f>
        <v>1762.0671026104183</v>
      </c>
      <c r="G1096">
        <f>$P$43*'Profilo fotovoltaico'!B1098+'Approvvigionamento energia'!$Q$43*'Profilo eolico'!B1098</f>
        <v>1476.7571385025963</v>
      </c>
      <c r="H1096">
        <f t="shared" si="34"/>
        <v>1138.4335154826958</v>
      </c>
      <c r="I1096">
        <f>IF(LCOH!$C$28=Menu!$A$1,'Approvvigionamento energia'!C1096,0)+IF(LCOH!$C$28=Menu!$A$2,'Approvvigionamento energia'!D1096,0)+IF(LCOH!$C$28=Menu!$A$3,'Approvvigionamento energia'!E1096,0)+IF(LCOH!$C$28=Menu!$A$4,'Approvvigionamento energia'!F1096,0)+IF(LCOH!$C$28=Menu!$A$5,'Approvvigionamento energia'!G1096,0)+IF(LCOH!$C$28=Menu!$A$6,'Approvvigionamento energia'!H1096,0)</f>
        <v>1762.0671026104183</v>
      </c>
      <c r="J1096">
        <f>'Approvvigionamento energia'!A1096+'Approvvigionamento energia'!B1096+'Approvvigionamento energia'!I1096</f>
        <v>2323.8671026104184</v>
      </c>
      <c r="K1096">
        <f>IF(MIN(LCOH!$C$18,J1096)&gt;=$P$48*LCOH!$C$18, MIN(LCOH!$C$18,J1096),0)</f>
        <v>1500</v>
      </c>
      <c r="L1096">
        <f t="shared" si="35"/>
        <v>823.86710261041844</v>
      </c>
      <c r="M1096">
        <f>K1096/LCOH!$C$18</f>
        <v>1</v>
      </c>
      <c r="N1096">
        <f>K1096/LCOH!$C$34</f>
        <v>28.901734104046245</v>
      </c>
    </row>
    <row r="1097" spans="1:14" x14ac:dyDescent="0.35">
      <c r="A1097">
        <f>'Profilo fotovoltaico'!B1099*LCOH!$C$20</f>
        <v>54</v>
      </c>
      <c r="B1097">
        <f>'Profilo eolico'!B1099*LCOH!$C$21</f>
        <v>294.8</v>
      </c>
      <c r="C1097">
        <f>$P$35*'Profilo fotovoltaico'!B1099</f>
        <v>397.14905813159152</v>
      </c>
      <c r="D1097">
        <f>$Q$37*'Profilo eolico'!B1099</f>
        <v>1720.0503669022587</v>
      </c>
      <c r="E1097">
        <f>$P$39*'Profilo fotovoltaico'!B1099+'Approvvigionamento energia'!$Q$39*'Profilo eolico'!B1099</f>
        <v>1389.3250397095917</v>
      </c>
      <c r="F1097">
        <f>$P$41*'Profilo fotovoltaico'!B1099+'Approvvigionamento energia'!$Q$41*'Profilo eolico'!B1099</f>
        <v>1058.5997125169251</v>
      </c>
      <c r="G1097">
        <f>$P$43*'Profilo fotovoltaico'!B1099+'Approvvigionamento energia'!$Q$43*'Profilo eolico'!B1099</f>
        <v>727.87438532425836</v>
      </c>
      <c r="H1097">
        <f t="shared" si="34"/>
        <v>1138.4335154826958</v>
      </c>
      <c r="I1097">
        <f>IF(LCOH!$C$28=Menu!$A$1,'Approvvigionamento energia'!C1097,0)+IF(LCOH!$C$28=Menu!$A$2,'Approvvigionamento energia'!D1097,0)+IF(LCOH!$C$28=Menu!$A$3,'Approvvigionamento energia'!E1097,0)+IF(LCOH!$C$28=Menu!$A$4,'Approvvigionamento energia'!F1097,0)+IF(LCOH!$C$28=Menu!$A$5,'Approvvigionamento energia'!G1097,0)+IF(LCOH!$C$28=Menu!$A$6,'Approvvigionamento energia'!H1097,0)</f>
        <v>1058.5997125169251</v>
      </c>
      <c r="J1097">
        <f>'Approvvigionamento energia'!A1097+'Approvvigionamento energia'!B1097+'Approvvigionamento energia'!I1097</f>
        <v>1407.3997125169251</v>
      </c>
      <c r="K1097">
        <f>IF(MIN(LCOH!$C$18,J1097)&gt;=$P$48*LCOH!$C$18, MIN(LCOH!$C$18,J1097),0)</f>
        <v>1407.3997125169251</v>
      </c>
      <c r="L1097">
        <f t="shared" si="35"/>
        <v>0</v>
      </c>
      <c r="M1097">
        <f>K1097/LCOH!$C$18</f>
        <v>0.93826647501128335</v>
      </c>
      <c r="N1097">
        <f>K1097/LCOH!$C$34</f>
        <v>27.11752817951686</v>
      </c>
    </row>
    <row r="1098" spans="1:14" x14ac:dyDescent="0.35">
      <c r="A1098">
        <f>'Profilo fotovoltaico'!B1100*LCOH!$C$20</f>
        <v>1</v>
      </c>
      <c r="B1098">
        <f>'Profilo eolico'!B1100*LCOH!$C$21</f>
        <v>239.4</v>
      </c>
      <c r="C1098">
        <f>$P$35*'Profilo fotovoltaico'!B1100</f>
        <v>7.3546121876220649</v>
      </c>
      <c r="D1098">
        <f>$Q$37*'Profilo eolico'!B1100</f>
        <v>1396.8115937462712</v>
      </c>
      <c r="E1098">
        <f>$P$39*'Profilo fotovoltaico'!B1100+'Approvvigionamento energia'!$Q$39*'Profilo eolico'!B1100</f>
        <v>1049.4473483566089</v>
      </c>
      <c r="F1098">
        <f>$P$41*'Profilo fotovoltaico'!B1100+'Approvvigionamento energia'!$Q$41*'Profilo eolico'!B1100</f>
        <v>702.08310296694663</v>
      </c>
      <c r="G1098">
        <f>$P$43*'Profilo fotovoltaico'!B1100+'Approvvigionamento energia'!$Q$43*'Profilo eolico'!B1100</f>
        <v>354.71885757728438</v>
      </c>
      <c r="H1098">
        <f t="shared" si="34"/>
        <v>1138.4335154826958</v>
      </c>
      <c r="I1098">
        <f>IF(LCOH!$C$28=Menu!$A$1,'Approvvigionamento energia'!C1098,0)+IF(LCOH!$C$28=Menu!$A$2,'Approvvigionamento energia'!D1098,0)+IF(LCOH!$C$28=Menu!$A$3,'Approvvigionamento energia'!E1098,0)+IF(LCOH!$C$28=Menu!$A$4,'Approvvigionamento energia'!F1098,0)+IF(LCOH!$C$28=Menu!$A$5,'Approvvigionamento energia'!G1098,0)+IF(LCOH!$C$28=Menu!$A$6,'Approvvigionamento energia'!H1098,0)</f>
        <v>702.08310296694663</v>
      </c>
      <c r="J1098">
        <f>'Approvvigionamento energia'!A1098+'Approvvigionamento energia'!B1098+'Approvvigionamento energia'!I1098</f>
        <v>942.4831029669466</v>
      </c>
      <c r="K1098">
        <f>IF(MIN(LCOH!$C$18,J1098)&gt;=$P$48*LCOH!$C$18, MIN(LCOH!$C$18,J1098),0)</f>
        <v>942.4831029669466</v>
      </c>
      <c r="L1098">
        <f t="shared" si="35"/>
        <v>0</v>
      </c>
      <c r="M1098">
        <f>K1098/LCOH!$C$18</f>
        <v>0.62832206864463103</v>
      </c>
      <c r="N1098">
        <f>K1098/LCOH!$C$34</f>
        <v>18.15959735967142</v>
      </c>
    </row>
    <row r="1099" spans="1:14" x14ac:dyDescent="0.35">
      <c r="A1099">
        <f>'Profilo fotovoltaico'!B1101*LCOH!$C$20</f>
        <v>0</v>
      </c>
      <c r="B1099">
        <f>'Profilo eolico'!B1101*LCOH!$C$21</f>
        <v>186.9</v>
      </c>
      <c r="C1099">
        <f>$P$35*'Profilo fotovoltaico'!B1101</f>
        <v>0</v>
      </c>
      <c r="D1099">
        <f>$Q$37*'Profilo eolico'!B1101</f>
        <v>1090.4932617843697</v>
      </c>
      <c r="E1099">
        <f>$P$39*'Profilo fotovoltaico'!B1101+'Approvvigionamento energia'!$Q$39*'Profilo eolico'!B1101</f>
        <v>817.86994633827726</v>
      </c>
      <c r="F1099">
        <f>$P$41*'Profilo fotovoltaico'!B1101+'Approvvigionamento energia'!$Q$41*'Profilo eolico'!B1101</f>
        <v>545.24663089218484</v>
      </c>
      <c r="G1099">
        <f>$P$43*'Profilo fotovoltaico'!B1101+'Approvvigionamento energia'!$Q$43*'Profilo eolico'!B1101</f>
        <v>272.62331544609242</v>
      </c>
      <c r="H1099">
        <f t="shared" si="34"/>
        <v>1138.4335154826958</v>
      </c>
      <c r="I1099">
        <f>IF(LCOH!$C$28=Menu!$A$1,'Approvvigionamento energia'!C1099,0)+IF(LCOH!$C$28=Menu!$A$2,'Approvvigionamento energia'!D1099,0)+IF(LCOH!$C$28=Menu!$A$3,'Approvvigionamento energia'!E1099,0)+IF(LCOH!$C$28=Menu!$A$4,'Approvvigionamento energia'!F1099,0)+IF(LCOH!$C$28=Menu!$A$5,'Approvvigionamento energia'!G1099,0)+IF(LCOH!$C$28=Menu!$A$6,'Approvvigionamento energia'!H1099,0)</f>
        <v>545.24663089218484</v>
      </c>
      <c r="J1099">
        <f>'Approvvigionamento energia'!A1099+'Approvvigionamento energia'!B1099+'Approvvigionamento energia'!I1099</f>
        <v>732.14663089218482</v>
      </c>
      <c r="K1099">
        <f>IF(MIN(LCOH!$C$18,J1099)&gt;=$P$48*LCOH!$C$18, MIN(LCOH!$C$18,J1099),0)</f>
        <v>732.14663089218482</v>
      </c>
      <c r="L1099">
        <f t="shared" si="35"/>
        <v>0</v>
      </c>
      <c r="M1099">
        <f>K1099/LCOH!$C$18</f>
        <v>0.48809775392812321</v>
      </c>
      <c r="N1099">
        <f>K1099/LCOH!$C$34</f>
        <v>14.10687150081281</v>
      </c>
    </row>
    <row r="1100" spans="1:14" x14ac:dyDescent="0.35">
      <c r="A1100">
        <f>'Profilo fotovoltaico'!B1102*LCOH!$C$20</f>
        <v>0</v>
      </c>
      <c r="B1100">
        <f>'Profilo eolico'!B1102*LCOH!$C$21</f>
        <v>154.70000000000002</v>
      </c>
      <c r="C1100">
        <f>$P$35*'Profilo fotovoltaico'!B1102</f>
        <v>0</v>
      </c>
      <c r="D1100">
        <f>$Q$37*'Profilo eolico'!B1102</f>
        <v>902.61801818106994</v>
      </c>
      <c r="E1100">
        <f>$P$39*'Profilo fotovoltaico'!B1102+'Approvvigionamento energia'!$Q$39*'Profilo eolico'!B1102</f>
        <v>676.96351363580243</v>
      </c>
      <c r="F1100">
        <f>$P$41*'Profilo fotovoltaico'!B1102+'Approvvigionamento energia'!$Q$41*'Profilo eolico'!B1102</f>
        <v>451.30900909053497</v>
      </c>
      <c r="G1100">
        <f>$P$43*'Profilo fotovoltaico'!B1102+'Approvvigionamento energia'!$Q$43*'Profilo eolico'!B1102</f>
        <v>225.65450454526749</v>
      </c>
      <c r="H1100">
        <f t="shared" si="34"/>
        <v>1138.4335154826958</v>
      </c>
      <c r="I1100">
        <f>IF(LCOH!$C$28=Menu!$A$1,'Approvvigionamento energia'!C1100,0)+IF(LCOH!$C$28=Menu!$A$2,'Approvvigionamento energia'!D1100,0)+IF(LCOH!$C$28=Menu!$A$3,'Approvvigionamento energia'!E1100,0)+IF(LCOH!$C$28=Menu!$A$4,'Approvvigionamento energia'!F1100,0)+IF(LCOH!$C$28=Menu!$A$5,'Approvvigionamento energia'!G1100,0)+IF(LCOH!$C$28=Menu!$A$6,'Approvvigionamento energia'!H1100,0)</f>
        <v>451.30900909053497</v>
      </c>
      <c r="J1100">
        <f>'Approvvigionamento energia'!A1100+'Approvvigionamento energia'!B1100+'Approvvigionamento energia'!I1100</f>
        <v>606.00900909053496</v>
      </c>
      <c r="K1100">
        <f>IF(MIN(LCOH!$C$18,J1100)&gt;=$P$48*LCOH!$C$18, MIN(LCOH!$C$18,J1100),0)</f>
        <v>606.00900909053496</v>
      </c>
      <c r="L1100">
        <f t="shared" si="35"/>
        <v>0</v>
      </c>
      <c r="M1100">
        <f>K1100/LCOH!$C$18</f>
        <v>0.40400600606035664</v>
      </c>
      <c r="N1100">
        <f>K1100/LCOH!$C$34</f>
        <v>11.676474163594122</v>
      </c>
    </row>
    <row r="1101" spans="1:14" x14ac:dyDescent="0.35">
      <c r="A1101">
        <f>'Profilo fotovoltaico'!B1103*LCOH!$C$20</f>
        <v>0</v>
      </c>
      <c r="B1101">
        <f>'Profilo eolico'!B1103*LCOH!$C$21</f>
        <v>154.9</v>
      </c>
      <c r="C1101">
        <f>$P$35*'Profilo fotovoltaico'!B1103</f>
        <v>0</v>
      </c>
      <c r="D1101">
        <f>$Q$37*'Profilo eolico'!B1103</f>
        <v>903.78494515997249</v>
      </c>
      <c r="E1101">
        <f>$P$39*'Profilo fotovoltaico'!B1103+'Approvvigionamento energia'!$Q$39*'Profilo eolico'!B1103</f>
        <v>677.83870886997931</v>
      </c>
      <c r="F1101">
        <f>$P$41*'Profilo fotovoltaico'!B1103+'Approvvigionamento energia'!$Q$41*'Profilo eolico'!B1103</f>
        <v>451.89247257998625</v>
      </c>
      <c r="G1101">
        <f>$P$43*'Profilo fotovoltaico'!B1103+'Approvvigionamento energia'!$Q$43*'Profilo eolico'!B1103</f>
        <v>225.94623628999312</v>
      </c>
      <c r="H1101">
        <f t="shared" si="34"/>
        <v>1138.4335154826958</v>
      </c>
      <c r="I1101">
        <f>IF(LCOH!$C$28=Menu!$A$1,'Approvvigionamento energia'!C1101,0)+IF(LCOH!$C$28=Menu!$A$2,'Approvvigionamento energia'!D1101,0)+IF(LCOH!$C$28=Menu!$A$3,'Approvvigionamento energia'!E1101,0)+IF(LCOH!$C$28=Menu!$A$4,'Approvvigionamento energia'!F1101,0)+IF(LCOH!$C$28=Menu!$A$5,'Approvvigionamento energia'!G1101,0)+IF(LCOH!$C$28=Menu!$A$6,'Approvvigionamento energia'!H1101,0)</f>
        <v>451.89247257998625</v>
      </c>
      <c r="J1101">
        <f>'Approvvigionamento energia'!A1101+'Approvvigionamento energia'!B1101+'Approvvigionamento energia'!I1101</f>
        <v>606.79247257998622</v>
      </c>
      <c r="K1101">
        <f>IF(MIN(LCOH!$C$18,J1101)&gt;=$P$48*LCOH!$C$18, MIN(LCOH!$C$18,J1101),0)</f>
        <v>606.79247257998622</v>
      </c>
      <c r="L1101">
        <f t="shared" si="35"/>
        <v>0</v>
      </c>
      <c r="M1101">
        <f>K1101/LCOH!$C$18</f>
        <v>0.40452831505332415</v>
      </c>
      <c r="N1101">
        <f>K1101/LCOH!$C$34</f>
        <v>11.691569799229022</v>
      </c>
    </row>
    <row r="1102" spans="1:14" x14ac:dyDescent="0.35">
      <c r="A1102">
        <f>'Profilo fotovoltaico'!B1104*LCOH!$C$20</f>
        <v>0</v>
      </c>
      <c r="B1102">
        <f>'Profilo eolico'!B1104*LCOH!$C$21</f>
        <v>157.5</v>
      </c>
      <c r="C1102">
        <f>$P$35*'Profilo fotovoltaico'!B1104</f>
        <v>0</v>
      </c>
      <c r="D1102">
        <f>$Q$37*'Profilo eolico'!B1104</f>
        <v>918.95499588570476</v>
      </c>
      <c r="E1102">
        <f>$P$39*'Profilo fotovoltaico'!B1104+'Approvvigionamento energia'!$Q$39*'Profilo eolico'!B1104</f>
        <v>689.21624691427849</v>
      </c>
      <c r="F1102">
        <f>$P$41*'Profilo fotovoltaico'!B1104+'Approvvigionamento energia'!$Q$41*'Profilo eolico'!B1104</f>
        <v>459.47749794285238</v>
      </c>
      <c r="G1102">
        <f>$P$43*'Profilo fotovoltaico'!B1104+'Approvvigionamento energia'!$Q$43*'Profilo eolico'!B1104</f>
        <v>229.73874897142619</v>
      </c>
      <c r="H1102">
        <f t="shared" si="34"/>
        <v>1138.4335154826958</v>
      </c>
      <c r="I1102">
        <f>IF(LCOH!$C$28=Menu!$A$1,'Approvvigionamento energia'!C1102,0)+IF(LCOH!$C$28=Menu!$A$2,'Approvvigionamento energia'!D1102,0)+IF(LCOH!$C$28=Menu!$A$3,'Approvvigionamento energia'!E1102,0)+IF(LCOH!$C$28=Menu!$A$4,'Approvvigionamento energia'!F1102,0)+IF(LCOH!$C$28=Menu!$A$5,'Approvvigionamento energia'!G1102,0)+IF(LCOH!$C$28=Menu!$A$6,'Approvvigionamento energia'!H1102,0)</f>
        <v>459.47749794285238</v>
      </c>
      <c r="J1102">
        <f>'Approvvigionamento energia'!A1102+'Approvvigionamento energia'!B1102+'Approvvigionamento energia'!I1102</f>
        <v>616.97749794285232</v>
      </c>
      <c r="K1102">
        <f>IF(MIN(LCOH!$C$18,J1102)&gt;=$P$48*LCOH!$C$18, MIN(LCOH!$C$18,J1102),0)</f>
        <v>616.97749794285232</v>
      </c>
      <c r="L1102">
        <f t="shared" si="35"/>
        <v>0</v>
      </c>
      <c r="M1102">
        <f>K1102/LCOH!$C$18</f>
        <v>0.41131833196190154</v>
      </c>
      <c r="N1102">
        <f>K1102/LCOH!$C$34</f>
        <v>11.887813062482705</v>
      </c>
    </row>
    <row r="1103" spans="1:14" x14ac:dyDescent="0.35">
      <c r="A1103">
        <f>'Profilo fotovoltaico'!B1105*LCOH!$C$20</f>
        <v>0</v>
      </c>
      <c r="B1103">
        <f>'Profilo eolico'!B1105*LCOH!$C$21</f>
        <v>155.5</v>
      </c>
      <c r="C1103">
        <f>$P$35*'Profilo fotovoltaico'!B1105</f>
        <v>0</v>
      </c>
      <c r="D1103">
        <f>$Q$37*'Profilo eolico'!B1105</f>
        <v>907.28572609667992</v>
      </c>
      <c r="E1103">
        <f>$P$39*'Profilo fotovoltaico'!B1105+'Approvvigionamento energia'!$Q$39*'Profilo eolico'!B1105</f>
        <v>680.46429457250986</v>
      </c>
      <c r="F1103">
        <f>$P$41*'Profilo fotovoltaico'!B1105+'Approvvigionamento energia'!$Q$41*'Profilo eolico'!B1105</f>
        <v>453.64286304833996</v>
      </c>
      <c r="G1103">
        <f>$P$43*'Profilo fotovoltaico'!B1105+'Approvvigionamento energia'!$Q$43*'Profilo eolico'!B1105</f>
        <v>226.82143152416998</v>
      </c>
      <c r="H1103">
        <f t="shared" si="34"/>
        <v>1138.4335154826958</v>
      </c>
      <c r="I1103">
        <f>IF(LCOH!$C$28=Menu!$A$1,'Approvvigionamento energia'!C1103,0)+IF(LCOH!$C$28=Menu!$A$2,'Approvvigionamento energia'!D1103,0)+IF(LCOH!$C$28=Menu!$A$3,'Approvvigionamento energia'!E1103,0)+IF(LCOH!$C$28=Menu!$A$4,'Approvvigionamento energia'!F1103,0)+IF(LCOH!$C$28=Menu!$A$5,'Approvvigionamento energia'!G1103,0)+IF(LCOH!$C$28=Menu!$A$6,'Approvvigionamento energia'!H1103,0)</f>
        <v>453.64286304833996</v>
      </c>
      <c r="J1103">
        <f>'Approvvigionamento energia'!A1103+'Approvvigionamento energia'!B1103+'Approvvigionamento energia'!I1103</f>
        <v>609.1428630483399</v>
      </c>
      <c r="K1103">
        <f>IF(MIN(LCOH!$C$18,J1103)&gt;=$P$48*LCOH!$C$18, MIN(LCOH!$C$18,J1103),0)</f>
        <v>609.1428630483399</v>
      </c>
      <c r="L1103">
        <f t="shared" si="35"/>
        <v>0</v>
      </c>
      <c r="M1103">
        <f>K1103/LCOH!$C$18</f>
        <v>0.40609524203222658</v>
      </c>
      <c r="N1103">
        <f>K1103/LCOH!$C$34</f>
        <v>11.736856706133716</v>
      </c>
    </row>
    <row r="1104" spans="1:14" x14ac:dyDescent="0.35">
      <c r="A1104">
        <f>'Profilo fotovoltaico'!B1106*LCOH!$C$20</f>
        <v>0</v>
      </c>
      <c r="B1104">
        <f>'Profilo eolico'!B1106*LCOH!$C$21</f>
        <v>150.69999999999999</v>
      </c>
      <c r="C1104">
        <f>$P$35*'Profilo fotovoltaico'!B1106</f>
        <v>0</v>
      </c>
      <c r="D1104">
        <f>$Q$37*'Profilo eolico'!B1106</f>
        <v>879.27947860302038</v>
      </c>
      <c r="E1104">
        <f>$P$39*'Profilo fotovoltaico'!B1106+'Approvvigionamento energia'!$Q$39*'Profilo eolico'!B1106</f>
        <v>659.45960895226517</v>
      </c>
      <c r="F1104">
        <f>$P$41*'Profilo fotovoltaico'!B1106+'Approvvigionamento energia'!$Q$41*'Profilo eolico'!B1106</f>
        <v>439.63973930151019</v>
      </c>
      <c r="G1104">
        <f>$P$43*'Profilo fotovoltaico'!B1106+'Approvvigionamento energia'!$Q$43*'Profilo eolico'!B1106</f>
        <v>219.81986965075509</v>
      </c>
      <c r="H1104">
        <f t="shared" si="34"/>
        <v>1138.4335154826958</v>
      </c>
      <c r="I1104">
        <f>IF(LCOH!$C$28=Menu!$A$1,'Approvvigionamento energia'!C1104,0)+IF(LCOH!$C$28=Menu!$A$2,'Approvvigionamento energia'!D1104,0)+IF(LCOH!$C$28=Menu!$A$3,'Approvvigionamento energia'!E1104,0)+IF(LCOH!$C$28=Menu!$A$4,'Approvvigionamento energia'!F1104,0)+IF(LCOH!$C$28=Menu!$A$5,'Approvvigionamento energia'!G1104,0)+IF(LCOH!$C$28=Menu!$A$6,'Approvvigionamento energia'!H1104,0)</f>
        <v>439.63973930151019</v>
      </c>
      <c r="J1104">
        <f>'Approvvigionamento energia'!A1104+'Approvvigionamento energia'!B1104+'Approvvigionamento energia'!I1104</f>
        <v>590.33973930151024</v>
      </c>
      <c r="K1104">
        <f>IF(MIN(LCOH!$C$18,J1104)&gt;=$P$48*LCOH!$C$18, MIN(LCOH!$C$18,J1104),0)</f>
        <v>590.33973930151024</v>
      </c>
      <c r="L1104">
        <f t="shared" si="35"/>
        <v>0</v>
      </c>
      <c r="M1104">
        <f>K1104/LCOH!$C$18</f>
        <v>0.39355982620100682</v>
      </c>
      <c r="N1104">
        <f>K1104/LCOH!$C$34</f>
        <v>11.374561450896151</v>
      </c>
    </row>
    <row r="1105" spans="1:14" x14ac:dyDescent="0.35">
      <c r="A1105">
        <f>'Profilo fotovoltaico'!B1107*LCOH!$C$20</f>
        <v>0</v>
      </c>
      <c r="B1105">
        <f>'Profilo eolico'!B1107*LCOH!$C$21</f>
        <v>147.69999999999999</v>
      </c>
      <c r="C1105">
        <f>$P$35*'Profilo fotovoltaico'!B1107</f>
        <v>0</v>
      </c>
      <c r="D1105">
        <f>$Q$37*'Profilo eolico'!B1107</f>
        <v>861.77557391948312</v>
      </c>
      <c r="E1105">
        <f>$P$39*'Profilo fotovoltaico'!B1107+'Approvvigionamento energia'!$Q$39*'Profilo eolico'!B1107</f>
        <v>646.33168043961223</v>
      </c>
      <c r="F1105">
        <f>$P$41*'Profilo fotovoltaico'!B1107+'Approvvigionamento energia'!$Q$41*'Profilo eolico'!B1107</f>
        <v>430.88778695974156</v>
      </c>
      <c r="G1105">
        <f>$P$43*'Profilo fotovoltaico'!B1107+'Approvvigionamento energia'!$Q$43*'Profilo eolico'!B1107</f>
        <v>215.44389347987078</v>
      </c>
      <c r="H1105">
        <f t="shared" si="34"/>
        <v>1138.4335154826958</v>
      </c>
      <c r="I1105">
        <f>IF(LCOH!$C$28=Menu!$A$1,'Approvvigionamento energia'!C1105,0)+IF(LCOH!$C$28=Menu!$A$2,'Approvvigionamento energia'!D1105,0)+IF(LCOH!$C$28=Menu!$A$3,'Approvvigionamento energia'!E1105,0)+IF(LCOH!$C$28=Menu!$A$4,'Approvvigionamento energia'!F1105,0)+IF(LCOH!$C$28=Menu!$A$5,'Approvvigionamento energia'!G1105,0)+IF(LCOH!$C$28=Menu!$A$6,'Approvvigionamento energia'!H1105,0)</f>
        <v>430.88778695974156</v>
      </c>
      <c r="J1105">
        <f>'Approvvigionamento energia'!A1105+'Approvvigionamento energia'!B1105+'Approvvigionamento energia'!I1105</f>
        <v>578.58778695974161</v>
      </c>
      <c r="K1105">
        <f>IF(MIN(LCOH!$C$18,J1105)&gt;=$P$48*LCOH!$C$18, MIN(LCOH!$C$18,J1105),0)</f>
        <v>578.58778695974161</v>
      </c>
      <c r="L1105">
        <f t="shared" si="35"/>
        <v>0</v>
      </c>
      <c r="M1105">
        <f>K1105/LCOH!$C$18</f>
        <v>0.38572519130649441</v>
      </c>
      <c r="N1105">
        <f>K1105/LCOH!$C$34</f>
        <v>11.148126916372672</v>
      </c>
    </row>
    <row r="1106" spans="1:14" x14ac:dyDescent="0.35">
      <c r="A1106">
        <f>'Profilo fotovoltaico'!B1108*LCOH!$C$20</f>
        <v>0</v>
      </c>
      <c r="B1106">
        <f>'Profilo eolico'!B1108*LCOH!$C$21</f>
        <v>154.20000000000002</v>
      </c>
      <c r="C1106">
        <f>$P$35*'Profilo fotovoltaico'!B1108</f>
        <v>0</v>
      </c>
      <c r="D1106">
        <f>$Q$37*'Profilo eolico'!B1108</f>
        <v>899.70070073381373</v>
      </c>
      <c r="E1106">
        <f>$P$39*'Profilo fotovoltaico'!B1108+'Approvvigionamento energia'!$Q$39*'Profilo eolico'!B1108</f>
        <v>674.77552555036027</v>
      </c>
      <c r="F1106">
        <f>$P$41*'Profilo fotovoltaico'!B1108+'Approvvigionamento energia'!$Q$41*'Profilo eolico'!B1108</f>
        <v>449.85035036690687</v>
      </c>
      <c r="G1106">
        <f>$P$43*'Profilo fotovoltaico'!B1108+'Approvvigionamento energia'!$Q$43*'Profilo eolico'!B1108</f>
        <v>224.92517518345343</v>
      </c>
      <c r="H1106">
        <f t="shared" si="34"/>
        <v>1138.4335154826958</v>
      </c>
      <c r="I1106">
        <f>IF(LCOH!$C$28=Menu!$A$1,'Approvvigionamento energia'!C1106,0)+IF(LCOH!$C$28=Menu!$A$2,'Approvvigionamento energia'!D1106,0)+IF(LCOH!$C$28=Menu!$A$3,'Approvvigionamento energia'!E1106,0)+IF(LCOH!$C$28=Menu!$A$4,'Approvvigionamento energia'!F1106,0)+IF(LCOH!$C$28=Menu!$A$5,'Approvvigionamento energia'!G1106,0)+IF(LCOH!$C$28=Menu!$A$6,'Approvvigionamento energia'!H1106,0)</f>
        <v>449.85035036690687</v>
      </c>
      <c r="J1106">
        <f>'Approvvigionamento energia'!A1106+'Approvvigionamento energia'!B1106+'Approvvigionamento energia'!I1106</f>
        <v>604.05035036690686</v>
      </c>
      <c r="K1106">
        <f>IF(MIN(LCOH!$C$18,J1106)&gt;=$P$48*LCOH!$C$18, MIN(LCOH!$C$18,J1106),0)</f>
        <v>604.05035036690686</v>
      </c>
      <c r="L1106">
        <f t="shared" si="35"/>
        <v>0</v>
      </c>
      <c r="M1106">
        <f>K1106/LCOH!$C$18</f>
        <v>0.40270023357793788</v>
      </c>
      <c r="N1106">
        <f>K1106/LCOH!$C$34</f>
        <v>11.638735074506876</v>
      </c>
    </row>
    <row r="1107" spans="1:14" x14ac:dyDescent="0.35">
      <c r="A1107">
        <f>'Profilo fotovoltaico'!B1109*LCOH!$C$20</f>
        <v>0</v>
      </c>
      <c r="B1107">
        <f>'Profilo eolico'!B1109*LCOH!$C$21</f>
        <v>163.1</v>
      </c>
      <c r="C1107">
        <f>$P$35*'Profilo fotovoltaico'!B1109</f>
        <v>0</v>
      </c>
      <c r="D1107">
        <f>$Q$37*'Profilo eolico'!B1109</f>
        <v>951.62895129497417</v>
      </c>
      <c r="E1107">
        <f>$P$39*'Profilo fotovoltaico'!B1109+'Approvvigionamento energia'!$Q$39*'Profilo eolico'!B1109</f>
        <v>713.7217134712306</v>
      </c>
      <c r="F1107">
        <f>$P$41*'Profilo fotovoltaico'!B1109+'Approvvigionamento energia'!$Q$41*'Profilo eolico'!B1109</f>
        <v>475.81447564748709</v>
      </c>
      <c r="G1107">
        <f>$P$43*'Profilo fotovoltaico'!B1109+'Approvvigionamento energia'!$Q$43*'Profilo eolico'!B1109</f>
        <v>237.90723782374354</v>
      </c>
      <c r="H1107">
        <f t="shared" si="34"/>
        <v>1138.4335154826958</v>
      </c>
      <c r="I1107">
        <f>IF(LCOH!$C$28=Menu!$A$1,'Approvvigionamento energia'!C1107,0)+IF(LCOH!$C$28=Menu!$A$2,'Approvvigionamento energia'!D1107,0)+IF(LCOH!$C$28=Menu!$A$3,'Approvvigionamento energia'!E1107,0)+IF(LCOH!$C$28=Menu!$A$4,'Approvvigionamento energia'!F1107,0)+IF(LCOH!$C$28=Menu!$A$5,'Approvvigionamento energia'!G1107,0)+IF(LCOH!$C$28=Menu!$A$6,'Approvvigionamento energia'!H1107,0)</f>
        <v>475.81447564748709</v>
      </c>
      <c r="J1107">
        <f>'Approvvigionamento energia'!A1107+'Approvvigionamento energia'!B1107+'Approvvigionamento energia'!I1107</f>
        <v>638.91447564748705</v>
      </c>
      <c r="K1107">
        <f>IF(MIN(LCOH!$C$18,J1107)&gt;=$P$48*LCOH!$C$18, MIN(LCOH!$C$18,J1107),0)</f>
        <v>638.91447564748705</v>
      </c>
      <c r="L1107">
        <f t="shared" si="35"/>
        <v>0</v>
      </c>
      <c r="M1107">
        <f>K1107/LCOH!$C$18</f>
        <v>0.42594298376499135</v>
      </c>
      <c r="N1107">
        <f>K1107/LCOH!$C$34</f>
        <v>12.310490860259867</v>
      </c>
    </row>
    <row r="1108" spans="1:14" x14ac:dyDescent="0.35">
      <c r="A1108">
        <f>'Profilo fotovoltaico'!B1110*LCOH!$C$20</f>
        <v>0</v>
      </c>
      <c r="B1108">
        <f>'Profilo eolico'!B1110*LCOH!$C$21</f>
        <v>171.5</v>
      </c>
      <c r="C1108">
        <f>$P$35*'Profilo fotovoltaico'!B1110</f>
        <v>0</v>
      </c>
      <c r="D1108">
        <f>$Q$37*'Profilo eolico'!B1110</f>
        <v>1000.6398844088785</v>
      </c>
      <c r="E1108">
        <f>$P$39*'Profilo fotovoltaico'!B1110+'Approvvigionamento energia'!$Q$39*'Profilo eolico'!B1110</f>
        <v>750.47991330665889</v>
      </c>
      <c r="F1108">
        <f>$P$41*'Profilo fotovoltaico'!B1110+'Approvvigionamento energia'!$Q$41*'Profilo eolico'!B1110</f>
        <v>500.31994220443926</v>
      </c>
      <c r="G1108">
        <f>$P$43*'Profilo fotovoltaico'!B1110+'Approvvigionamento energia'!$Q$43*'Profilo eolico'!B1110</f>
        <v>250.15997110221963</v>
      </c>
      <c r="H1108">
        <f t="shared" si="34"/>
        <v>1138.4335154826958</v>
      </c>
      <c r="I1108">
        <f>IF(LCOH!$C$28=Menu!$A$1,'Approvvigionamento energia'!C1108,0)+IF(LCOH!$C$28=Menu!$A$2,'Approvvigionamento energia'!D1108,0)+IF(LCOH!$C$28=Menu!$A$3,'Approvvigionamento energia'!E1108,0)+IF(LCOH!$C$28=Menu!$A$4,'Approvvigionamento energia'!F1108,0)+IF(LCOH!$C$28=Menu!$A$5,'Approvvigionamento energia'!G1108,0)+IF(LCOH!$C$28=Menu!$A$6,'Approvvigionamento energia'!H1108,0)</f>
        <v>500.31994220443926</v>
      </c>
      <c r="J1108">
        <f>'Approvvigionamento energia'!A1108+'Approvvigionamento energia'!B1108+'Approvvigionamento energia'!I1108</f>
        <v>671.81994220443926</v>
      </c>
      <c r="K1108">
        <f>IF(MIN(LCOH!$C$18,J1108)&gt;=$P$48*LCOH!$C$18, MIN(LCOH!$C$18,J1108),0)</f>
        <v>671.81994220443926</v>
      </c>
      <c r="L1108">
        <f t="shared" si="35"/>
        <v>0</v>
      </c>
      <c r="M1108">
        <f>K1108/LCOH!$C$18</f>
        <v>0.44787996146962616</v>
      </c>
      <c r="N1108">
        <f>K1108/LCOH!$C$34</f>
        <v>12.944507556925613</v>
      </c>
    </row>
    <row r="1109" spans="1:14" x14ac:dyDescent="0.35">
      <c r="A1109">
        <f>'Profilo fotovoltaico'!B1111*LCOH!$C$20</f>
        <v>0</v>
      </c>
      <c r="B1109">
        <f>'Profilo eolico'!B1111*LCOH!$C$21</f>
        <v>182.79999999999998</v>
      </c>
      <c r="C1109">
        <f>$P$35*'Profilo fotovoltaico'!B1111</f>
        <v>0</v>
      </c>
      <c r="D1109">
        <f>$Q$37*'Profilo eolico'!B1111</f>
        <v>1066.5712587168687</v>
      </c>
      <c r="E1109">
        <f>$P$39*'Profilo fotovoltaico'!B1111+'Approvvigionamento energia'!$Q$39*'Profilo eolico'!B1111</f>
        <v>799.9284440376515</v>
      </c>
      <c r="F1109">
        <f>$P$41*'Profilo fotovoltaico'!B1111+'Approvvigionamento energia'!$Q$41*'Profilo eolico'!B1111</f>
        <v>533.28562935843433</v>
      </c>
      <c r="G1109">
        <f>$P$43*'Profilo fotovoltaico'!B1111+'Approvvigionamento energia'!$Q$43*'Profilo eolico'!B1111</f>
        <v>266.64281467921717</v>
      </c>
      <c r="H1109">
        <f t="shared" si="34"/>
        <v>1138.4335154826958</v>
      </c>
      <c r="I1109">
        <f>IF(LCOH!$C$28=Menu!$A$1,'Approvvigionamento energia'!C1109,0)+IF(LCOH!$C$28=Menu!$A$2,'Approvvigionamento energia'!D1109,0)+IF(LCOH!$C$28=Menu!$A$3,'Approvvigionamento energia'!E1109,0)+IF(LCOH!$C$28=Menu!$A$4,'Approvvigionamento energia'!F1109,0)+IF(LCOH!$C$28=Menu!$A$5,'Approvvigionamento energia'!G1109,0)+IF(LCOH!$C$28=Menu!$A$6,'Approvvigionamento energia'!H1109,0)</f>
        <v>533.28562935843433</v>
      </c>
      <c r="J1109">
        <f>'Approvvigionamento energia'!A1109+'Approvvigionamento energia'!B1109+'Approvvigionamento energia'!I1109</f>
        <v>716.08562935843429</v>
      </c>
      <c r="K1109">
        <f>IF(MIN(LCOH!$C$18,J1109)&gt;=$P$48*LCOH!$C$18, MIN(LCOH!$C$18,J1109),0)</f>
        <v>716.08562935843429</v>
      </c>
      <c r="L1109">
        <f t="shared" si="35"/>
        <v>0</v>
      </c>
      <c r="M1109">
        <f>K1109/LCOH!$C$18</f>
        <v>0.4773904195722895</v>
      </c>
      <c r="N1109">
        <f>K1109/LCOH!$C$34</f>
        <v>13.797410970297385</v>
      </c>
    </row>
    <row r="1110" spans="1:14" x14ac:dyDescent="0.35">
      <c r="A1110">
        <f>'Profilo fotovoltaico'!B1112*LCOH!$C$20</f>
        <v>0</v>
      </c>
      <c r="B1110">
        <f>'Profilo eolico'!B1112*LCOH!$C$21</f>
        <v>202.5</v>
      </c>
      <c r="C1110">
        <f>$P$35*'Profilo fotovoltaico'!B1112</f>
        <v>0</v>
      </c>
      <c r="D1110">
        <f>$Q$37*'Profilo eolico'!B1112</f>
        <v>1181.5135661387633</v>
      </c>
      <c r="E1110">
        <f>$P$39*'Profilo fotovoltaico'!B1112+'Approvvigionamento energia'!$Q$39*'Profilo eolico'!B1112</f>
        <v>886.1351746040724</v>
      </c>
      <c r="F1110">
        <f>$P$41*'Profilo fotovoltaico'!B1112+'Approvvigionamento energia'!$Q$41*'Profilo eolico'!B1112</f>
        <v>590.75678306938164</v>
      </c>
      <c r="G1110">
        <f>$P$43*'Profilo fotovoltaico'!B1112+'Approvvigionamento energia'!$Q$43*'Profilo eolico'!B1112</f>
        <v>295.37839153469082</v>
      </c>
      <c r="H1110">
        <f t="shared" si="34"/>
        <v>1138.4335154826958</v>
      </c>
      <c r="I1110">
        <f>IF(LCOH!$C$28=Menu!$A$1,'Approvvigionamento energia'!C1110,0)+IF(LCOH!$C$28=Menu!$A$2,'Approvvigionamento energia'!D1110,0)+IF(LCOH!$C$28=Menu!$A$3,'Approvvigionamento energia'!E1110,0)+IF(LCOH!$C$28=Menu!$A$4,'Approvvigionamento energia'!F1110,0)+IF(LCOH!$C$28=Menu!$A$5,'Approvvigionamento energia'!G1110,0)+IF(LCOH!$C$28=Menu!$A$6,'Approvvigionamento energia'!H1110,0)</f>
        <v>590.75678306938164</v>
      </c>
      <c r="J1110">
        <f>'Approvvigionamento energia'!A1110+'Approvvigionamento energia'!B1110+'Approvvigionamento energia'!I1110</f>
        <v>793.25678306938164</v>
      </c>
      <c r="K1110">
        <f>IF(MIN(LCOH!$C$18,J1110)&gt;=$P$48*LCOH!$C$18, MIN(LCOH!$C$18,J1110),0)</f>
        <v>793.25678306938164</v>
      </c>
      <c r="L1110">
        <f t="shared" si="35"/>
        <v>0</v>
      </c>
      <c r="M1110">
        <f>K1110/LCOH!$C$18</f>
        <v>0.52883785537958772</v>
      </c>
      <c r="N1110">
        <f>K1110/LCOH!$C$34</f>
        <v>15.284331080334907</v>
      </c>
    </row>
    <row r="1111" spans="1:14" x14ac:dyDescent="0.35">
      <c r="A1111">
        <f>'Profilo fotovoltaico'!B1113*LCOH!$C$20</f>
        <v>0</v>
      </c>
      <c r="B1111">
        <f>'Profilo eolico'!B1113*LCOH!$C$21</f>
        <v>219.6</v>
      </c>
      <c r="C1111">
        <f>$P$35*'Profilo fotovoltaico'!B1113</f>
        <v>0</v>
      </c>
      <c r="D1111">
        <f>$Q$37*'Profilo eolico'!B1113</f>
        <v>1281.2858228349253</v>
      </c>
      <c r="E1111">
        <f>$P$39*'Profilo fotovoltaico'!B1113+'Approvvigionamento energia'!$Q$39*'Profilo eolico'!B1113</f>
        <v>960.96436712619402</v>
      </c>
      <c r="F1111">
        <f>$P$41*'Profilo fotovoltaico'!B1113+'Approvvigionamento energia'!$Q$41*'Profilo eolico'!B1113</f>
        <v>640.64291141746264</v>
      </c>
      <c r="G1111">
        <f>$P$43*'Profilo fotovoltaico'!B1113+'Approvvigionamento energia'!$Q$43*'Profilo eolico'!B1113</f>
        <v>320.32145570873132</v>
      </c>
      <c r="H1111">
        <f t="shared" si="34"/>
        <v>1138.4335154826958</v>
      </c>
      <c r="I1111">
        <f>IF(LCOH!$C$28=Menu!$A$1,'Approvvigionamento energia'!C1111,0)+IF(LCOH!$C$28=Menu!$A$2,'Approvvigionamento energia'!D1111,0)+IF(LCOH!$C$28=Menu!$A$3,'Approvvigionamento energia'!E1111,0)+IF(LCOH!$C$28=Menu!$A$4,'Approvvigionamento energia'!F1111,0)+IF(LCOH!$C$28=Menu!$A$5,'Approvvigionamento energia'!G1111,0)+IF(LCOH!$C$28=Menu!$A$6,'Approvvigionamento energia'!H1111,0)</f>
        <v>640.64291141746264</v>
      </c>
      <c r="J1111">
        <f>'Approvvigionamento energia'!A1111+'Approvvigionamento energia'!B1111+'Approvvigionamento energia'!I1111</f>
        <v>860.24291141746266</v>
      </c>
      <c r="K1111">
        <f>IF(MIN(LCOH!$C$18,J1111)&gt;=$P$48*LCOH!$C$18, MIN(LCOH!$C$18,J1111),0)</f>
        <v>860.24291141746266</v>
      </c>
      <c r="L1111">
        <f t="shared" si="35"/>
        <v>0</v>
      </c>
      <c r="M1111">
        <f>K1111/LCOH!$C$18</f>
        <v>0.57349527427830849</v>
      </c>
      <c r="N1111">
        <f>K1111/LCOH!$C$34</f>
        <v>16.57500792711874</v>
      </c>
    </row>
    <row r="1112" spans="1:14" x14ac:dyDescent="0.35">
      <c r="A1112">
        <f>'Profilo fotovoltaico'!B1114*LCOH!$C$20</f>
        <v>29</v>
      </c>
      <c r="B1112">
        <f>'Profilo eolico'!B1114*LCOH!$C$21</f>
        <v>216.20000000000002</v>
      </c>
      <c r="C1112">
        <f>$P$35*'Profilo fotovoltaico'!B1114</f>
        <v>213.28375344103989</v>
      </c>
      <c r="D1112">
        <f>$Q$37*'Profilo eolico'!B1114</f>
        <v>1261.4480641935834</v>
      </c>
      <c r="E1112">
        <f>$P$39*'Profilo fotovoltaico'!B1114+'Approvvigionamento energia'!$Q$39*'Profilo eolico'!B1114</f>
        <v>999.40698650544743</v>
      </c>
      <c r="F1112">
        <f>$P$41*'Profilo fotovoltaico'!B1114+'Approvvigionamento energia'!$Q$41*'Profilo eolico'!B1114</f>
        <v>737.36590881731161</v>
      </c>
      <c r="G1112">
        <f>$P$43*'Profilo fotovoltaico'!B1114+'Approvvigionamento energia'!$Q$43*'Profilo eolico'!B1114</f>
        <v>475.32483112917578</v>
      </c>
      <c r="H1112">
        <f t="shared" si="34"/>
        <v>1138.4335154826958</v>
      </c>
      <c r="I1112">
        <f>IF(LCOH!$C$28=Menu!$A$1,'Approvvigionamento energia'!C1112,0)+IF(LCOH!$C$28=Menu!$A$2,'Approvvigionamento energia'!D1112,0)+IF(LCOH!$C$28=Menu!$A$3,'Approvvigionamento energia'!E1112,0)+IF(LCOH!$C$28=Menu!$A$4,'Approvvigionamento energia'!F1112,0)+IF(LCOH!$C$28=Menu!$A$5,'Approvvigionamento energia'!G1112,0)+IF(LCOH!$C$28=Menu!$A$6,'Approvvigionamento energia'!H1112,0)</f>
        <v>737.36590881731161</v>
      </c>
      <c r="J1112">
        <f>'Approvvigionamento energia'!A1112+'Approvvigionamento energia'!B1112+'Approvvigionamento energia'!I1112</f>
        <v>982.56590881731165</v>
      </c>
      <c r="K1112">
        <f>IF(MIN(LCOH!$C$18,J1112)&gt;=$P$48*LCOH!$C$18, MIN(LCOH!$C$18,J1112),0)</f>
        <v>982.56590881731165</v>
      </c>
      <c r="L1112">
        <f t="shared" si="35"/>
        <v>0</v>
      </c>
      <c r="M1112">
        <f>K1112/LCOH!$C$18</f>
        <v>0.65504393921154114</v>
      </c>
      <c r="N1112">
        <f>K1112/LCOH!$C$34</f>
        <v>18.93190575755899</v>
      </c>
    </row>
    <row r="1113" spans="1:14" x14ac:dyDescent="0.35">
      <c r="A1113">
        <f>'Profilo fotovoltaico'!B1115*LCOH!$C$20</f>
        <v>116</v>
      </c>
      <c r="B1113">
        <f>'Profilo eolico'!B1115*LCOH!$C$21</f>
        <v>192.8</v>
      </c>
      <c r="C1113">
        <f>$P$35*'Profilo fotovoltaico'!B1115</f>
        <v>853.13501376415957</v>
      </c>
      <c r="D1113">
        <f>$Q$37*'Profilo eolico'!B1115</f>
        <v>1124.9176076619929</v>
      </c>
      <c r="E1113">
        <f>$P$39*'Profilo fotovoltaico'!B1115+'Approvvigionamento energia'!$Q$39*'Profilo eolico'!B1115</f>
        <v>1056.9719591875344</v>
      </c>
      <c r="F1113">
        <f>$P$41*'Profilo fotovoltaico'!B1115+'Approvvigionamento energia'!$Q$41*'Profilo eolico'!B1115</f>
        <v>989.02631071307621</v>
      </c>
      <c r="G1113">
        <f>$P$43*'Profilo fotovoltaico'!B1115+'Approvvigionamento energia'!$Q$43*'Profilo eolico'!B1115</f>
        <v>921.08066223861795</v>
      </c>
      <c r="H1113">
        <f t="shared" si="34"/>
        <v>1138.4335154826958</v>
      </c>
      <c r="I1113">
        <f>IF(LCOH!$C$28=Menu!$A$1,'Approvvigionamento energia'!C1113,0)+IF(LCOH!$C$28=Menu!$A$2,'Approvvigionamento energia'!D1113,0)+IF(LCOH!$C$28=Menu!$A$3,'Approvvigionamento energia'!E1113,0)+IF(LCOH!$C$28=Menu!$A$4,'Approvvigionamento energia'!F1113,0)+IF(LCOH!$C$28=Menu!$A$5,'Approvvigionamento energia'!G1113,0)+IF(LCOH!$C$28=Menu!$A$6,'Approvvigionamento energia'!H1113,0)</f>
        <v>989.02631071307621</v>
      </c>
      <c r="J1113">
        <f>'Approvvigionamento energia'!A1113+'Approvvigionamento energia'!B1113+'Approvvigionamento energia'!I1113</f>
        <v>1297.8263107130763</v>
      </c>
      <c r="K1113">
        <f>IF(MIN(LCOH!$C$18,J1113)&gt;=$P$48*LCOH!$C$18, MIN(LCOH!$C$18,J1113),0)</f>
        <v>1297.8263107130763</v>
      </c>
      <c r="L1113">
        <f t="shared" si="35"/>
        <v>0</v>
      </c>
      <c r="M1113">
        <f>K1113/LCOH!$C$18</f>
        <v>0.86521754047538424</v>
      </c>
      <c r="N1113">
        <f>K1113/LCOH!$C$34</f>
        <v>25.006287296976421</v>
      </c>
    </row>
    <row r="1114" spans="1:14" x14ac:dyDescent="0.35">
      <c r="A1114">
        <f>'Profilo fotovoltaico'!B1116*LCOH!$C$20</f>
        <v>210</v>
      </c>
      <c r="B1114">
        <f>'Profilo eolico'!B1116*LCOH!$C$21</f>
        <v>211.29999999999998</v>
      </c>
      <c r="C1114">
        <f>$P$35*'Profilo fotovoltaico'!B1116</f>
        <v>1544.4685594006337</v>
      </c>
      <c r="D1114">
        <f>$Q$37*'Profilo eolico'!B1116</f>
        <v>1232.8583532104724</v>
      </c>
      <c r="E1114">
        <f>$P$39*'Profilo fotovoltaico'!B1116+'Approvvigionamento energia'!$Q$39*'Profilo eolico'!B1116</f>
        <v>1310.7609047580127</v>
      </c>
      <c r="F1114">
        <f>$P$41*'Profilo fotovoltaico'!B1116+'Approvvigionamento energia'!$Q$41*'Profilo eolico'!B1116</f>
        <v>1388.6634563055532</v>
      </c>
      <c r="G1114">
        <f>$P$43*'Profilo fotovoltaico'!B1116+'Approvvigionamento energia'!$Q$43*'Profilo eolico'!B1116</f>
        <v>1466.5660078530932</v>
      </c>
      <c r="H1114">
        <f t="shared" si="34"/>
        <v>1138.4335154826958</v>
      </c>
      <c r="I1114">
        <f>IF(LCOH!$C$28=Menu!$A$1,'Approvvigionamento energia'!C1114,0)+IF(LCOH!$C$28=Menu!$A$2,'Approvvigionamento energia'!D1114,0)+IF(LCOH!$C$28=Menu!$A$3,'Approvvigionamento energia'!E1114,0)+IF(LCOH!$C$28=Menu!$A$4,'Approvvigionamento energia'!F1114,0)+IF(LCOH!$C$28=Menu!$A$5,'Approvvigionamento energia'!G1114,0)+IF(LCOH!$C$28=Menu!$A$6,'Approvvigionamento energia'!H1114,0)</f>
        <v>1388.6634563055532</v>
      </c>
      <c r="J1114">
        <f>'Approvvigionamento energia'!A1114+'Approvvigionamento energia'!B1114+'Approvvigionamento energia'!I1114</f>
        <v>1809.9634563055531</v>
      </c>
      <c r="K1114">
        <f>IF(MIN(LCOH!$C$18,J1114)&gt;=$P$48*LCOH!$C$18, MIN(LCOH!$C$18,J1114),0)</f>
        <v>1500</v>
      </c>
      <c r="L1114">
        <f t="shared" si="35"/>
        <v>309.96345630555311</v>
      </c>
      <c r="M1114">
        <f>K1114/LCOH!$C$18</f>
        <v>1</v>
      </c>
      <c r="N1114">
        <f>K1114/LCOH!$C$34</f>
        <v>28.901734104046245</v>
      </c>
    </row>
    <row r="1115" spans="1:14" x14ac:dyDescent="0.35">
      <c r="A1115">
        <f>'Profilo fotovoltaico'!B1117*LCOH!$C$20</f>
        <v>289</v>
      </c>
      <c r="B1115">
        <f>'Profilo eolico'!B1117*LCOH!$C$21</f>
        <v>237.4</v>
      </c>
      <c r="C1115">
        <f>$P$35*'Profilo fotovoltaico'!B1117</f>
        <v>2125.4829222227768</v>
      </c>
      <c r="D1115">
        <f>$Q$37*'Profilo eolico'!B1117</f>
        <v>1385.1423239572464</v>
      </c>
      <c r="E1115">
        <f>$P$39*'Profilo fotovoltaico'!B1117+'Approvvigionamento energia'!$Q$39*'Profilo eolico'!B1117</f>
        <v>1570.2274735236288</v>
      </c>
      <c r="F1115">
        <f>$P$41*'Profilo fotovoltaico'!B1117+'Approvvigionamento energia'!$Q$41*'Profilo eolico'!B1117</f>
        <v>1755.3126230900116</v>
      </c>
      <c r="G1115">
        <f>$P$43*'Profilo fotovoltaico'!B1117+'Approvvigionamento energia'!$Q$43*'Profilo eolico'!B1117</f>
        <v>1940.397772656394</v>
      </c>
      <c r="H1115">
        <f t="shared" si="34"/>
        <v>1138.4335154826958</v>
      </c>
      <c r="I1115">
        <f>IF(LCOH!$C$28=Menu!$A$1,'Approvvigionamento energia'!C1115,0)+IF(LCOH!$C$28=Menu!$A$2,'Approvvigionamento energia'!D1115,0)+IF(LCOH!$C$28=Menu!$A$3,'Approvvigionamento energia'!E1115,0)+IF(LCOH!$C$28=Menu!$A$4,'Approvvigionamento energia'!F1115,0)+IF(LCOH!$C$28=Menu!$A$5,'Approvvigionamento energia'!G1115,0)+IF(LCOH!$C$28=Menu!$A$6,'Approvvigionamento energia'!H1115,0)</f>
        <v>1755.3126230900116</v>
      </c>
      <c r="J1115">
        <f>'Approvvigionamento energia'!A1115+'Approvvigionamento energia'!B1115+'Approvvigionamento energia'!I1115</f>
        <v>2281.7126230900117</v>
      </c>
      <c r="K1115">
        <f>IF(MIN(LCOH!$C$18,J1115)&gt;=$P$48*LCOH!$C$18, MIN(LCOH!$C$18,J1115),0)</f>
        <v>1500</v>
      </c>
      <c r="L1115">
        <f t="shared" si="35"/>
        <v>781.71262309001168</v>
      </c>
      <c r="M1115">
        <f>K1115/LCOH!$C$18</f>
        <v>1</v>
      </c>
      <c r="N1115">
        <f>K1115/LCOH!$C$34</f>
        <v>28.901734104046245</v>
      </c>
    </row>
    <row r="1116" spans="1:14" x14ac:dyDescent="0.35">
      <c r="A1116">
        <f>'Profilo fotovoltaico'!B1118*LCOH!$C$20</f>
        <v>338</v>
      </c>
      <c r="B1116">
        <f>'Profilo eolico'!B1118*LCOH!$C$21</f>
        <v>256.7</v>
      </c>
      <c r="C1116">
        <f>$P$35*'Profilo fotovoltaico'!B1118</f>
        <v>2485.8589194162582</v>
      </c>
      <c r="D1116">
        <f>$Q$37*'Profilo eolico'!B1118</f>
        <v>1497.7507774213359</v>
      </c>
      <c r="E1116">
        <f>$P$39*'Profilo fotovoltaico'!B1118+'Approvvigionamento energia'!$Q$39*'Profilo eolico'!B1118</f>
        <v>1744.7778129200665</v>
      </c>
      <c r="F1116">
        <f>$P$41*'Profilo fotovoltaico'!B1118+'Approvvigionamento energia'!$Q$41*'Profilo eolico'!B1118</f>
        <v>1991.8048484187971</v>
      </c>
      <c r="G1116">
        <f>$P$43*'Profilo fotovoltaico'!B1118+'Approvvigionamento energia'!$Q$43*'Profilo eolico'!B1118</f>
        <v>2238.8318839175276</v>
      </c>
      <c r="H1116">
        <f t="shared" si="34"/>
        <v>1138.4335154826958</v>
      </c>
      <c r="I1116">
        <f>IF(LCOH!$C$28=Menu!$A$1,'Approvvigionamento energia'!C1116,0)+IF(LCOH!$C$28=Menu!$A$2,'Approvvigionamento energia'!D1116,0)+IF(LCOH!$C$28=Menu!$A$3,'Approvvigionamento energia'!E1116,0)+IF(LCOH!$C$28=Menu!$A$4,'Approvvigionamento energia'!F1116,0)+IF(LCOH!$C$28=Menu!$A$5,'Approvvigionamento energia'!G1116,0)+IF(LCOH!$C$28=Menu!$A$6,'Approvvigionamento energia'!H1116,0)</f>
        <v>1991.8048484187971</v>
      </c>
      <c r="J1116">
        <f>'Approvvigionamento energia'!A1116+'Approvvigionamento energia'!B1116+'Approvvigionamento energia'!I1116</f>
        <v>2586.5048484187973</v>
      </c>
      <c r="K1116">
        <f>IF(MIN(LCOH!$C$18,J1116)&gt;=$P$48*LCOH!$C$18, MIN(LCOH!$C$18,J1116),0)</f>
        <v>1500</v>
      </c>
      <c r="L1116">
        <f t="shared" si="35"/>
        <v>1086.5048484187973</v>
      </c>
      <c r="M1116">
        <f>K1116/LCOH!$C$18</f>
        <v>1</v>
      </c>
      <c r="N1116">
        <f>K1116/LCOH!$C$34</f>
        <v>28.901734104046245</v>
      </c>
    </row>
    <row r="1117" spans="1:14" x14ac:dyDescent="0.35">
      <c r="A1117">
        <f>'Profilo fotovoltaico'!B1119*LCOH!$C$20</f>
        <v>350</v>
      </c>
      <c r="B1117">
        <f>'Profilo eolico'!B1119*LCOH!$C$21</f>
        <v>264</v>
      </c>
      <c r="C1117">
        <f>$P$35*'Profilo fotovoltaico'!B1119</f>
        <v>2574.1142656677225</v>
      </c>
      <c r="D1117">
        <f>$Q$37*'Profilo eolico'!B1119</f>
        <v>1540.3436121512766</v>
      </c>
      <c r="E1117">
        <f>$P$39*'Profilo fotovoltaico'!B1119+'Approvvigionamento energia'!$Q$39*'Profilo eolico'!B1119</f>
        <v>1798.7862755303881</v>
      </c>
      <c r="F1117">
        <f>$P$41*'Profilo fotovoltaico'!B1119+'Approvvigionamento energia'!$Q$41*'Profilo eolico'!B1119</f>
        <v>2057.2289389094994</v>
      </c>
      <c r="G1117">
        <f>$P$43*'Profilo fotovoltaico'!B1119+'Approvvigionamento energia'!$Q$43*'Profilo eolico'!B1119</f>
        <v>2315.6716022886112</v>
      </c>
      <c r="H1117">
        <f t="shared" si="34"/>
        <v>1138.4335154826958</v>
      </c>
      <c r="I1117">
        <f>IF(LCOH!$C$28=Menu!$A$1,'Approvvigionamento energia'!C1117,0)+IF(LCOH!$C$28=Menu!$A$2,'Approvvigionamento energia'!D1117,0)+IF(LCOH!$C$28=Menu!$A$3,'Approvvigionamento energia'!E1117,0)+IF(LCOH!$C$28=Menu!$A$4,'Approvvigionamento energia'!F1117,0)+IF(LCOH!$C$28=Menu!$A$5,'Approvvigionamento energia'!G1117,0)+IF(LCOH!$C$28=Menu!$A$6,'Approvvigionamento energia'!H1117,0)</f>
        <v>2057.2289389094994</v>
      </c>
      <c r="J1117">
        <f>'Approvvigionamento energia'!A1117+'Approvvigionamento energia'!B1117+'Approvvigionamento energia'!I1117</f>
        <v>2671.2289389094994</v>
      </c>
      <c r="K1117">
        <f>IF(MIN(LCOH!$C$18,J1117)&gt;=$P$48*LCOH!$C$18, MIN(LCOH!$C$18,J1117),0)</f>
        <v>1500</v>
      </c>
      <c r="L1117">
        <f t="shared" si="35"/>
        <v>1171.2289389094994</v>
      </c>
      <c r="M1117">
        <f>K1117/LCOH!$C$18</f>
        <v>1</v>
      </c>
      <c r="N1117">
        <f>K1117/LCOH!$C$34</f>
        <v>28.901734104046245</v>
      </c>
    </row>
    <row r="1118" spans="1:14" x14ac:dyDescent="0.35">
      <c r="A1118">
        <f>'Profilo fotovoltaico'!B1120*LCOH!$C$20</f>
        <v>320</v>
      </c>
      <c r="B1118">
        <f>'Profilo eolico'!B1120*LCOH!$C$21</f>
        <v>258.90000000000003</v>
      </c>
      <c r="C1118">
        <f>$P$35*'Profilo fotovoltaico'!B1120</f>
        <v>2353.4759000390609</v>
      </c>
      <c r="D1118">
        <f>$Q$37*'Profilo eolico'!B1120</f>
        <v>1510.5869741892634</v>
      </c>
      <c r="E1118">
        <f>$P$39*'Profilo fotovoltaico'!B1120+'Approvvigionamento energia'!$Q$39*'Profilo eolico'!B1120</f>
        <v>1721.3092056517125</v>
      </c>
      <c r="F1118">
        <f>$P$41*'Profilo fotovoltaico'!B1120+'Approvvigionamento energia'!$Q$41*'Profilo eolico'!B1120</f>
        <v>1932.0314371141621</v>
      </c>
      <c r="G1118">
        <f>$P$43*'Profilo fotovoltaico'!B1120+'Approvvigionamento energia'!$Q$43*'Profilo eolico'!B1120</f>
        <v>2142.7536685766117</v>
      </c>
      <c r="H1118">
        <f t="shared" si="34"/>
        <v>1138.4335154826958</v>
      </c>
      <c r="I1118">
        <f>IF(LCOH!$C$28=Menu!$A$1,'Approvvigionamento energia'!C1118,0)+IF(LCOH!$C$28=Menu!$A$2,'Approvvigionamento energia'!D1118,0)+IF(LCOH!$C$28=Menu!$A$3,'Approvvigionamento energia'!E1118,0)+IF(LCOH!$C$28=Menu!$A$4,'Approvvigionamento energia'!F1118,0)+IF(LCOH!$C$28=Menu!$A$5,'Approvvigionamento energia'!G1118,0)+IF(LCOH!$C$28=Menu!$A$6,'Approvvigionamento energia'!H1118,0)</f>
        <v>1932.0314371141621</v>
      </c>
      <c r="J1118">
        <f>'Approvvigionamento energia'!A1118+'Approvvigionamento energia'!B1118+'Approvvigionamento energia'!I1118</f>
        <v>2510.9314371141622</v>
      </c>
      <c r="K1118">
        <f>IF(MIN(LCOH!$C$18,J1118)&gt;=$P$48*LCOH!$C$18, MIN(LCOH!$C$18,J1118),0)</f>
        <v>1500</v>
      </c>
      <c r="L1118">
        <f t="shared" si="35"/>
        <v>1010.9314371141622</v>
      </c>
      <c r="M1118">
        <f>K1118/LCOH!$C$18</f>
        <v>1</v>
      </c>
      <c r="N1118">
        <f>K1118/LCOH!$C$34</f>
        <v>28.901734104046245</v>
      </c>
    </row>
    <row r="1119" spans="1:14" x14ac:dyDescent="0.35">
      <c r="A1119">
        <f>'Profilo fotovoltaico'!B1121*LCOH!$C$20</f>
        <v>251</v>
      </c>
      <c r="B1119">
        <f>'Profilo eolico'!B1121*LCOH!$C$21</f>
        <v>243</v>
      </c>
      <c r="C1119">
        <f>$P$35*'Profilo fotovoltaico'!B1121</f>
        <v>1846.0076590931383</v>
      </c>
      <c r="D1119">
        <f>$Q$37*'Profilo eolico'!B1121</f>
        <v>1417.8162793665158</v>
      </c>
      <c r="E1119">
        <f>$P$39*'Profilo fotovoltaico'!B1121+'Approvvigionamento energia'!$Q$39*'Profilo eolico'!B1121</f>
        <v>1524.8641242981714</v>
      </c>
      <c r="F1119">
        <f>$P$41*'Profilo fotovoltaico'!B1121+'Approvvigionamento energia'!$Q$41*'Profilo eolico'!B1121</f>
        <v>1631.911969229827</v>
      </c>
      <c r="G1119">
        <f>$P$43*'Profilo fotovoltaico'!B1121+'Approvvigionamento energia'!$Q$43*'Profilo eolico'!B1121</f>
        <v>1738.9598141614829</v>
      </c>
      <c r="H1119">
        <f t="shared" si="34"/>
        <v>1138.4335154826958</v>
      </c>
      <c r="I1119">
        <f>IF(LCOH!$C$28=Menu!$A$1,'Approvvigionamento energia'!C1119,0)+IF(LCOH!$C$28=Menu!$A$2,'Approvvigionamento energia'!D1119,0)+IF(LCOH!$C$28=Menu!$A$3,'Approvvigionamento energia'!E1119,0)+IF(LCOH!$C$28=Menu!$A$4,'Approvvigionamento energia'!F1119,0)+IF(LCOH!$C$28=Menu!$A$5,'Approvvigionamento energia'!G1119,0)+IF(LCOH!$C$28=Menu!$A$6,'Approvvigionamento energia'!H1119,0)</f>
        <v>1631.911969229827</v>
      </c>
      <c r="J1119">
        <f>'Approvvigionamento energia'!A1119+'Approvvigionamento energia'!B1119+'Approvvigionamento energia'!I1119</f>
        <v>2125.9119692298273</v>
      </c>
      <c r="K1119">
        <f>IF(MIN(LCOH!$C$18,J1119)&gt;=$P$48*LCOH!$C$18, MIN(LCOH!$C$18,J1119),0)</f>
        <v>1500</v>
      </c>
      <c r="L1119">
        <f t="shared" si="35"/>
        <v>625.91196922982726</v>
      </c>
      <c r="M1119">
        <f>K1119/LCOH!$C$18</f>
        <v>1</v>
      </c>
      <c r="N1119">
        <f>K1119/LCOH!$C$34</f>
        <v>28.901734104046245</v>
      </c>
    </row>
    <row r="1120" spans="1:14" x14ac:dyDescent="0.35">
      <c r="A1120">
        <f>'Profilo fotovoltaico'!B1122*LCOH!$C$20</f>
        <v>153</v>
      </c>
      <c r="B1120">
        <f>'Profilo eolico'!B1122*LCOH!$C$21</f>
        <v>212.5</v>
      </c>
      <c r="C1120">
        <f>$P$35*'Profilo fotovoltaico'!B1122</f>
        <v>1125.2556647061758</v>
      </c>
      <c r="D1120">
        <f>$Q$37*'Profilo eolico'!B1122</f>
        <v>1239.8599150838872</v>
      </c>
      <c r="E1120">
        <f>$P$39*'Profilo fotovoltaico'!B1122+'Approvvigionamento energia'!$Q$39*'Profilo eolico'!B1122</f>
        <v>1211.2088524894593</v>
      </c>
      <c r="F1120">
        <f>$P$41*'Profilo fotovoltaico'!B1122+'Approvvigionamento energia'!$Q$41*'Profilo eolico'!B1122</f>
        <v>1182.5577898950314</v>
      </c>
      <c r="G1120">
        <f>$P$43*'Profilo fotovoltaico'!B1122+'Approvvigionamento energia'!$Q$43*'Profilo eolico'!B1122</f>
        <v>1153.9067273006037</v>
      </c>
      <c r="H1120">
        <f t="shared" si="34"/>
        <v>1138.4335154826958</v>
      </c>
      <c r="I1120">
        <f>IF(LCOH!$C$28=Menu!$A$1,'Approvvigionamento energia'!C1120,0)+IF(LCOH!$C$28=Menu!$A$2,'Approvvigionamento energia'!D1120,0)+IF(LCOH!$C$28=Menu!$A$3,'Approvvigionamento energia'!E1120,0)+IF(LCOH!$C$28=Menu!$A$4,'Approvvigionamento energia'!F1120,0)+IF(LCOH!$C$28=Menu!$A$5,'Approvvigionamento energia'!G1120,0)+IF(LCOH!$C$28=Menu!$A$6,'Approvvigionamento energia'!H1120,0)</f>
        <v>1182.5577898950314</v>
      </c>
      <c r="J1120">
        <f>'Approvvigionamento energia'!A1120+'Approvvigionamento energia'!B1120+'Approvvigionamento energia'!I1120</f>
        <v>1548.0577898950314</v>
      </c>
      <c r="K1120">
        <f>IF(MIN(LCOH!$C$18,J1120)&gt;=$P$48*LCOH!$C$18, MIN(LCOH!$C$18,J1120),0)</f>
        <v>1500</v>
      </c>
      <c r="L1120">
        <f t="shared" si="35"/>
        <v>48.057789895031419</v>
      </c>
      <c r="M1120">
        <f>K1120/LCOH!$C$18</f>
        <v>1</v>
      </c>
      <c r="N1120">
        <f>K1120/LCOH!$C$34</f>
        <v>28.901734104046245</v>
      </c>
    </row>
    <row r="1121" spans="1:14" x14ac:dyDescent="0.35">
      <c r="A1121">
        <f>'Profilo fotovoltaico'!B1123*LCOH!$C$20</f>
        <v>53</v>
      </c>
      <c r="B1121">
        <f>'Profilo eolico'!B1123*LCOH!$C$21</f>
        <v>184</v>
      </c>
      <c r="C1121">
        <f>$P$35*'Profilo fotovoltaico'!B1123</f>
        <v>389.79444594396944</v>
      </c>
      <c r="D1121">
        <f>$Q$37*'Profilo eolico'!B1123</f>
        <v>1073.5728205902835</v>
      </c>
      <c r="E1121">
        <f>$P$39*'Profilo fotovoltaico'!B1123+'Approvvigionamento energia'!$Q$39*'Profilo eolico'!B1123</f>
        <v>902.62822692870509</v>
      </c>
      <c r="F1121">
        <f>$P$41*'Profilo fotovoltaico'!B1123+'Approvvigionamento energia'!$Q$41*'Profilo eolico'!B1123</f>
        <v>731.68363326712642</v>
      </c>
      <c r="G1121">
        <f>$P$43*'Profilo fotovoltaico'!B1123+'Approvvigionamento energia'!$Q$43*'Profilo eolico'!B1123</f>
        <v>560.73903960554799</v>
      </c>
      <c r="H1121">
        <f t="shared" si="34"/>
        <v>1138.4335154826958</v>
      </c>
      <c r="I1121">
        <f>IF(LCOH!$C$28=Menu!$A$1,'Approvvigionamento energia'!C1121,0)+IF(LCOH!$C$28=Menu!$A$2,'Approvvigionamento energia'!D1121,0)+IF(LCOH!$C$28=Menu!$A$3,'Approvvigionamento energia'!E1121,0)+IF(LCOH!$C$28=Menu!$A$4,'Approvvigionamento energia'!F1121,0)+IF(LCOH!$C$28=Menu!$A$5,'Approvvigionamento energia'!G1121,0)+IF(LCOH!$C$28=Menu!$A$6,'Approvvigionamento energia'!H1121,0)</f>
        <v>731.68363326712642</v>
      </c>
      <c r="J1121">
        <f>'Approvvigionamento energia'!A1121+'Approvvigionamento energia'!B1121+'Approvvigionamento energia'!I1121</f>
        <v>968.68363326712642</v>
      </c>
      <c r="K1121">
        <f>IF(MIN(LCOH!$C$18,J1121)&gt;=$P$48*LCOH!$C$18, MIN(LCOH!$C$18,J1121),0)</f>
        <v>968.68363326712642</v>
      </c>
      <c r="L1121">
        <f t="shared" si="35"/>
        <v>0</v>
      </c>
      <c r="M1121">
        <f>K1121/LCOH!$C$18</f>
        <v>0.64578908884475095</v>
      </c>
      <c r="N1121">
        <f>K1121/LCOH!$C$34</f>
        <v>18.664424533085288</v>
      </c>
    </row>
    <row r="1122" spans="1:14" x14ac:dyDescent="0.35">
      <c r="A1122">
        <f>'Profilo fotovoltaico'!B1124*LCOH!$C$20</f>
        <v>1</v>
      </c>
      <c r="B1122">
        <f>'Profilo eolico'!B1124*LCOH!$C$21</f>
        <v>172.2</v>
      </c>
      <c r="C1122">
        <f>$P$35*'Profilo fotovoltaico'!B1124</f>
        <v>7.3546121876220649</v>
      </c>
      <c r="D1122">
        <f>$Q$37*'Profilo eolico'!B1124</f>
        <v>1004.7241288350372</v>
      </c>
      <c r="E1122">
        <f>$P$39*'Profilo fotovoltaico'!B1124+'Approvvigionamento energia'!$Q$39*'Profilo eolico'!B1124</f>
        <v>755.38174967318332</v>
      </c>
      <c r="F1122">
        <f>$P$41*'Profilo fotovoltaico'!B1124+'Approvvigionamento energia'!$Q$41*'Profilo eolico'!B1124</f>
        <v>506.03937051132959</v>
      </c>
      <c r="G1122">
        <f>$P$43*'Profilo fotovoltaico'!B1124+'Approvvigionamento energia'!$Q$43*'Profilo eolico'!B1124</f>
        <v>256.69699134947587</v>
      </c>
      <c r="H1122">
        <f t="shared" si="34"/>
        <v>1138.4335154826958</v>
      </c>
      <c r="I1122">
        <f>IF(LCOH!$C$28=Menu!$A$1,'Approvvigionamento energia'!C1122,0)+IF(LCOH!$C$28=Menu!$A$2,'Approvvigionamento energia'!D1122,0)+IF(LCOH!$C$28=Menu!$A$3,'Approvvigionamento energia'!E1122,0)+IF(LCOH!$C$28=Menu!$A$4,'Approvvigionamento energia'!F1122,0)+IF(LCOH!$C$28=Menu!$A$5,'Approvvigionamento energia'!G1122,0)+IF(LCOH!$C$28=Menu!$A$6,'Approvvigionamento energia'!H1122,0)</f>
        <v>506.03937051132959</v>
      </c>
      <c r="J1122">
        <f>'Approvvigionamento energia'!A1122+'Approvvigionamento energia'!B1122+'Approvvigionamento energia'!I1122</f>
        <v>679.23937051132953</v>
      </c>
      <c r="K1122">
        <f>IF(MIN(LCOH!$C$18,J1122)&gt;=$P$48*LCOH!$C$18, MIN(LCOH!$C$18,J1122),0)</f>
        <v>679.23937051132953</v>
      </c>
      <c r="L1122">
        <f t="shared" si="35"/>
        <v>0</v>
      </c>
      <c r="M1122">
        <f>K1122/LCOH!$C$18</f>
        <v>0.45282624700755303</v>
      </c>
      <c r="N1122">
        <f>K1122/LCOH!$C$34</f>
        <v>13.087463786345463</v>
      </c>
    </row>
    <row r="1123" spans="1:14" x14ac:dyDescent="0.35">
      <c r="A1123">
        <f>'Profilo fotovoltaico'!B1125*LCOH!$C$20</f>
        <v>0</v>
      </c>
      <c r="B1123">
        <f>'Profilo eolico'!B1125*LCOH!$C$21</f>
        <v>164.1</v>
      </c>
      <c r="C1123">
        <f>$P$35*'Profilo fotovoltaico'!B1125</f>
        <v>0</v>
      </c>
      <c r="D1123">
        <f>$Q$37*'Profilo eolico'!B1125</f>
        <v>957.46358618948659</v>
      </c>
      <c r="E1123">
        <f>$P$39*'Profilo fotovoltaico'!B1125+'Approvvigionamento energia'!$Q$39*'Profilo eolico'!B1125</f>
        <v>718.09768964211491</v>
      </c>
      <c r="F1123">
        <f>$P$41*'Profilo fotovoltaico'!B1125+'Approvvigionamento energia'!$Q$41*'Profilo eolico'!B1125</f>
        <v>478.7317930947433</v>
      </c>
      <c r="G1123">
        <f>$P$43*'Profilo fotovoltaico'!B1125+'Approvvigionamento energia'!$Q$43*'Profilo eolico'!B1125</f>
        <v>239.36589654737165</v>
      </c>
      <c r="H1123">
        <f t="shared" si="34"/>
        <v>1138.4335154826958</v>
      </c>
      <c r="I1123">
        <f>IF(LCOH!$C$28=Menu!$A$1,'Approvvigionamento energia'!C1123,0)+IF(LCOH!$C$28=Menu!$A$2,'Approvvigionamento energia'!D1123,0)+IF(LCOH!$C$28=Menu!$A$3,'Approvvigionamento energia'!E1123,0)+IF(LCOH!$C$28=Menu!$A$4,'Approvvigionamento energia'!F1123,0)+IF(LCOH!$C$28=Menu!$A$5,'Approvvigionamento energia'!G1123,0)+IF(LCOH!$C$28=Menu!$A$6,'Approvvigionamento energia'!H1123,0)</f>
        <v>478.7317930947433</v>
      </c>
      <c r="J1123">
        <f>'Approvvigionamento energia'!A1123+'Approvvigionamento energia'!B1123+'Approvvigionamento energia'!I1123</f>
        <v>642.83179309474326</v>
      </c>
      <c r="K1123">
        <f>IF(MIN(LCOH!$C$18,J1123)&gt;=$P$48*LCOH!$C$18, MIN(LCOH!$C$18,J1123),0)</f>
        <v>642.83179309474326</v>
      </c>
      <c r="L1123">
        <f t="shared" si="35"/>
        <v>0</v>
      </c>
      <c r="M1123">
        <f>K1123/LCOH!$C$18</f>
        <v>0.42855452872982885</v>
      </c>
      <c r="N1123">
        <f>K1123/LCOH!$C$34</f>
        <v>12.385969038434359</v>
      </c>
    </row>
    <row r="1124" spans="1:14" x14ac:dyDescent="0.35">
      <c r="A1124">
        <f>'Profilo fotovoltaico'!B1126*LCOH!$C$20</f>
        <v>0</v>
      </c>
      <c r="B1124">
        <f>'Profilo eolico'!B1126*LCOH!$C$21</f>
        <v>159.20000000000002</v>
      </c>
      <c r="C1124">
        <f>$P$35*'Profilo fotovoltaico'!B1126</f>
        <v>0</v>
      </c>
      <c r="D1124">
        <f>$Q$37*'Profilo eolico'!B1126</f>
        <v>928.87387520637583</v>
      </c>
      <c r="E1124">
        <f>$P$39*'Profilo fotovoltaico'!B1126+'Approvvigionamento energia'!$Q$39*'Profilo eolico'!B1126</f>
        <v>696.65540640478184</v>
      </c>
      <c r="F1124">
        <f>$P$41*'Profilo fotovoltaico'!B1126+'Approvvigionamento energia'!$Q$41*'Profilo eolico'!B1126</f>
        <v>464.43693760318791</v>
      </c>
      <c r="G1124">
        <f>$P$43*'Profilo fotovoltaico'!B1126+'Approvvigionamento energia'!$Q$43*'Profilo eolico'!B1126</f>
        <v>232.21846880159396</v>
      </c>
      <c r="H1124">
        <f t="shared" si="34"/>
        <v>1138.4335154826958</v>
      </c>
      <c r="I1124">
        <f>IF(LCOH!$C$28=Menu!$A$1,'Approvvigionamento energia'!C1124,0)+IF(LCOH!$C$28=Menu!$A$2,'Approvvigionamento energia'!D1124,0)+IF(LCOH!$C$28=Menu!$A$3,'Approvvigionamento energia'!E1124,0)+IF(LCOH!$C$28=Menu!$A$4,'Approvvigionamento energia'!F1124,0)+IF(LCOH!$C$28=Menu!$A$5,'Approvvigionamento energia'!G1124,0)+IF(LCOH!$C$28=Menu!$A$6,'Approvvigionamento energia'!H1124,0)</f>
        <v>464.43693760318791</v>
      </c>
      <c r="J1124">
        <f>'Approvvigionamento energia'!A1124+'Approvvigionamento energia'!B1124+'Approvvigionamento energia'!I1124</f>
        <v>623.6369376031879</v>
      </c>
      <c r="K1124">
        <f>IF(MIN(LCOH!$C$18,J1124)&gt;=$P$48*LCOH!$C$18, MIN(LCOH!$C$18,J1124),0)</f>
        <v>623.6369376031879</v>
      </c>
      <c r="L1124">
        <f t="shared" si="35"/>
        <v>0</v>
      </c>
      <c r="M1124">
        <f>K1124/LCOH!$C$18</f>
        <v>0.41575795840212526</v>
      </c>
      <c r="N1124">
        <f>K1124/LCOH!$C$34</f>
        <v>12.016125965379343</v>
      </c>
    </row>
    <row r="1125" spans="1:14" x14ac:dyDescent="0.35">
      <c r="A1125">
        <f>'Profilo fotovoltaico'!B1127*LCOH!$C$20</f>
        <v>0</v>
      </c>
      <c r="B1125">
        <f>'Profilo eolico'!B1127*LCOH!$C$21</f>
        <v>154.1</v>
      </c>
      <c r="C1125">
        <f>$P$35*'Profilo fotovoltaico'!B1127</f>
        <v>0</v>
      </c>
      <c r="D1125">
        <f>$Q$37*'Profilo eolico'!B1127</f>
        <v>899.1172372443624</v>
      </c>
      <c r="E1125">
        <f>$P$39*'Profilo fotovoltaico'!B1127+'Approvvigionamento energia'!$Q$39*'Profilo eolico'!B1127</f>
        <v>674.33792793327177</v>
      </c>
      <c r="F1125">
        <f>$P$41*'Profilo fotovoltaico'!B1127+'Approvvigionamento energia'!$Q$41*'Profilo eolico'!B1127</f>
        <v>449.5586186221812</v>
      </c>
      <c r="G1125">
        <f>$P$43*'Profilo fotovoltaico'!B1127+'Approvvigionamento energia'!$Q$43*'Profilo eolico'!B1127</f>
        <v>224.7793093110906</v>
      </c>
      <c r="H1125">
        <f t="shared" si="34"/>
        <v>1138.4335154826958</v>
      </c>
      <c r="I1125">
        <f>IF(LCOH!$C$28=Menu!$A$1,'Approvvigionamento energia'!C1125,0)+IF(LCOH!$C$28=Menu!$A$2,'Approvvigionamento energia'!D1125,0)+IF(LCOH!$C$28=Menu!$A$3,'Approvvigionamento energia'!E1125,0)+IF(LCOH!$C$28=Menu!$A$4,'Approvvigionamento energia'!F1125,0)+IF(LCOH!$C$28=Menu!$A$5,'Approvvigionamento energia'!G1125,0)+IF(LCOH!$C$28=Menu!$A$6,'Approvvigionamento energia'!H1125,0)</f>
        <v>449.5586186221812</v>
      </c>
      <c r="J1125">
        <f>'Approvvigionamento energia'!A1125+'Approvvigionamento energia'!B1125+'Approvvigionamento energia'!I1125</f>
        <v>603.65861862218117</v>
      </c>
      <c r="K1125">
        <f>IF(MIN(LCOH!$C$18,J1125)&gt;=$P$48*LCOH!$C$18, MIN(LCOH!$C$18,J1125),0)</f>
        <v>603.65861862218117</v>
      </c>
      <c r="L1125">
        <f t="shared" si="35"/>
        <v>0</v>
      </c>
      <c r="M1125">
        <f>K1125/LCOH!$C$18</f>
        <v>0.4024390790814541</v>
      </c>
      <c r="N1125">
        <f>K1125/LCOH!$C$34</f>
        <v>11.631187256689426</v>
      </c>
    </row>
    <row r="1126" spans="1:14" x14ac:dyDescent="0.35">
      <c r="A1126">
        <f>'Profilo fotovoltaico'!B1128*LCOH!$C$20</f>
        <v>0</v>
      </c>
      <c r="B1126">
        <f>'Profilo eolico'!B1128*LCOH!$C$21</f>
        <v>160</v>
      </c>
      <c r="C1126">
        <f>$P$35*'Profilo fotovoltaico'!B1128</f>
        <v>0</v>
      </c>
      <c r="D1126">
        <f>$Q$37*'Profilo eolico'!B1128</f>
        <v>933.54158312198581</v>
      </c>
      <c r="E1126">
        <f>$P$39*'Profilo fotovoltaico'!B1128+'Approvvigionamento energia'!$Q$39*'Profilo eolico'!B1128</f>
        <v>700.15618734148927</v>
      </c>
      <c r="F1126">
        <f>$P$41*'Profilo fotovoltaico'!B1128+'Approvvigionamento energia'!$Q$41*'Profilo eolico'!B1128</f>
        <v>466.7707915609929</v>
      </c>
      <c r="G1126">
        <f>$P$43*'Profilo fotovoltaico'!B1128+'Approvvigionamento energia'!$Q$43*'Profilo eolico'!B1128</f>
        <v>233.38539578049645</v>
      </c>
      <c r="H1126">
        <f t="shared" si="34"/>
        <v>1138.4335154826958</v>
      </c>
      <c r="I1126">
        <f>IF(LCOH!$C$28=Menu!$A$1,'Approvvigionamento energia'!C1126,0)+IF(LCOH!$C$28=Menu!$A$2,'Approvvigionamento energia'!D1126,0)+IF(LCOH!$C$28=Menu!$A$3,'Approvvigionamento energia'!E1126,0)+IF(LCOH!$C$28=Menu!$A$4,'Approvvigionamento energia'!F1126,0)+IF(LCOH!$C$28=Menu!$A$5,'Approvvigionamento energia'!G1126,0)+IF(LCOH!$C$28=Menu!$A$6,'Approvvigionamento energia'!H1126,0)</f>
        <v>466.7707915609929</v>
      </c>
      <c r="J1126">
        <f>'Approvvigionamento energia'!A1126+'Approvvigionamento energia'!B1126+'Approvvigionamento energia'!I1126</f>
        <v>626.77079156099285</v>
      </c>
      <c r="K1126">
        <f>IF(MIN(LCOH!$C$18,J1126)&gt;=$P$48*LCOH!$C$18, MIN(LCOH!$C$18,J1126),0)</f>
        <v>626.77079156099285</v>
      </c>
      <c r="L1126">
        <f t="shared" si="35"/>
        <v>0</v>
      </c>
      <c r="M1126">
        <f>K1126/LCOH!$C$18</f>
        <v>0.41784719437399526</v>
      </c>
      <c r="N1126">
        <f>K1126/LCOH!$C$34</f>
        <v>12.076508507918938</v>
      </c>
    </row>
    <row r="1127" spans="1:14" x14ac:dyDescent="0.35">
      <c r="A1127">
        <f>'Profilo fotovoltaico'!B1129*LCOH!$C$20</f>
        <v>0</v>
      </c>
      <c r="B1127">
        <f>'Profilo eolico'!B1129*LCOH!$C$21</f>
        <v>180.60000000000002</v>
      </c>
      <c r="C1127">
        <f>$P$35*'Profilo fotovoltaico'!B1129</f>
        <v>0</v>
      </c>
      <c r="D1127">
        <f>$Q$37*'Profilo eolico'!B1129</f>
        <v>1053.7350619489414</v>
      </c>
      <c r="E1127">
        <f>$P$39*'Profilo fotovoltaico'!B1129+'Approvvigionamento energia'!$Q$39*'Profilo eolico'!B1129</f>
        <v>790.3012964617061</v>
      </c>
      <c r="F1127">
        <f>$P$41*'Profilo fotovoltaico'!B1129+'Approvvigionamento energia'!$Q$41*'Profilo eolico'!B1129</f>
        <v>526.8675309744707</v>
      </c>
      <c r="G1127">
        <f>$P$43*'Profilo fotovoltaico'!B1129+'Approvvigionamento energia'!$Q$43*'Profilo eolico'!B1129</f>
        <v>263.43376548723535</v>
      </c>
      <c r="H1127">
        <f t="shared" si="34"/>
        <v>1138.4335154826958</v>
      </c>
      <c r="I1127">
        <f>IF(LCOH!$C$28=Menu!$A$1,'Approvvigionamento energia'!C1127,0)+IF(LCOH!$C$28=Menu!$A$2,'Approvvigionamento energia'!D1127,0)+IF(LCOH!$C$28=Menu!$A$3,'Approvvigionamento energia'!E1127,0)+IF(LCOH!$C$28=Menu!$A$4,'Approvvigionamento energia'!F1127,0)+IF(LCOH!$C$28=Menu!$A$5,'Approvvigionamento energia'!G1127,0)+IF(LCOH!$C$28=Menu!$A$6,'Approvvigionamento energia'!H1127,0)</f>
        <v>526.8675309744707</v>
      </c>
      <c r="J1127">
        <f>'Approvvigionamento energia'!A1127+'Approvvigionamento energia'!B1127+'Approvvigionamento energia'!I1127</f>
        <v>707.46753097447072</v>
      </c>
      <c r="K1127">
        <f>IF(MIN(LCOH!$C$18,J1127)&gt;=$P$48*LCOH!$C$18, MIN(LCOH!$C$18,J1127),0)</f>
        <v>707.46753097447072</v>
      </c>
      <c r="L1127">
        <f t="shared" si="35"/>
        <v>0</v>
      </c>
      <c r="M1127">
        <f>K1127/LCOH!$C$18</f>
        <v>0.47164502064964714</v>
      </c>
      <c r="N1127">
        <f>K1127/LCOH!$C$34</f>
        <v>13.631358978313502</v>
      </c>
    </row>
    <row r="1128" spans="1:14" x14ac:dyDescent="0.35">
      <c r="A1128">
        <f>'Profilo fotovoltaico'!B1130*LCOH!$C$20</f>
        <v>0</v>
      </c>
      <c r="B1128">
        <f>'Profilo eolico'!B1130*LCOH!$C$21</f>
        <v>208.5</v>
      </c>
      <c r="C1128">
        <f>$P$35*'Profilo fotovoltaico'!B1130</f>
        <v>0</v>
      </c>
      <c r="D1128">
        <f>$Q$37*'Profilo eolico'!B1130</f>
        <v>1216.5213755058376</v>
      </c>
      <c r="E1128">
        <f>$P$39*'Profilo fotovoltaico'!B1130+'Approvvigionamento energia'!$Q$39*'Profilo eolico'!B1130</f>
        <v>912.39103162937818</v>
      </c>
      <c r="F1128">
        <f>$P$41*'Profilo fotovoltaico'!B1130+'Approvvigionamento energia'!$Q$41*'Profilo eolico'!B1130</f>
        <v>608.26068775291878</v>
      </c>
      <c r="G1128">
        <f>$P$43*'Profilo fotovoltaico'!B1130+'Approvvigionamento energia'!$Q$43*'Profilo eolico'!B1130</f>
        <v>304.13034387645939</v>
      </c>
      <c r="H1128">
        <f t="shared" si="34"/>
        <v>1138.4335154826958</v>
      </c>
      <c r="I1128">
        <f>IF(LCOH!$C$28=Menu!$A$1,'Approvvigionamento energia'!C1128,0)+IF(LCOH!$C$28=Menu!$A$2,'Approvvigionamento energia'!D1128,0)+IF(LCOH!$C$28=Menu!$A$3,'Approvvigionamento energia'!E1128,0)+IF(LCOH!$C$28=Menu!$A$4,'Approvvigionamento energia'!F1128,0)+IF(LCOH!$C$28=Menu!$A$5,'Approvvigionamento energia'!G1128,0)+IF(LCOH!$C$28=Menu!$A$6,'Approvvigionamento energia'!H1128,0)</f>
        <v>608.26068775291878</v>
      </c>
      <c r="J1128">
        <f>'Approvvigionamento energia'!A1128+'Approvvigionamento energia'!B1128+'Approvvigionamento energia'!I1128</f>
        <v>816.76068775291878</v>
      </c>
      <c r="K1128">
        <f>IF(MIN(LCOH!$C$18,J1128)&gt;=$P$48*LCOH!$C$18, MIN(LCOH!$C$18,J1128),0)</f>
        <v>816.76068775291878</v>
      </c>
      <c r="L1128">
        <f t="shared" si="35"/>
        <v>0</v>
      </c>
      <c r="M1128">
        <f>K1128/LCOH!$C$18</f>
        <v>0.54450712516861255</v>
      </c>
      <c r="N1128">
        <f>K1128/LCOH!$C$34</f>
        <v>15.737200149381865</v>
      </c>
    </row>
    <row r="1129" spans="1:14" x14ac:dyDescent="0.35">
      <c r="A1129">
        <f>'Profilo fotovoltaico'!B1131*LCOH!$C$20</f>
        <v>0</v>
      </c>
      <c r="B1129">
        <f>'Profilo eolico'!B1131*LCOH!$C$21</f>
        <v>222.70000000000002</v>
      </c>
      <c r="C1129">
        <f>$P$35*'Profilo fotovoltaico'!B1131</f>
        <v>0</v>
      </c>
      <c r="D1129">
        <f>$Q$37*'Profilo eolico'!B1131</f>
        <v>1299.3731910079139</v>
      </c>
      <c r="E1129">
        <f>$P$39*'Profilo fotovoltaico'!B1131+'Approvvigionamento energia'!$Q$39*'Profilo eolico'!B1131</f>
        <v>974.52989325593546</v>
      </c>
      <c r="F1129">
        <f>$P$41*'Profilo fotovoltaico'!B1131+'Approvvigionamento energia'!$Q$41*'Profilo eolico'!B1131</f>
        <v>649.68659550395694</v>
      </c>
      <c r="G1129">
        <f>$P$43*'Profilo fotovoltaico'!B1131+'Approvvigionamento energia'!$Q$43*'Profilo eolico'!B1131</f>
        <v>324.84329775197847</v>
      </c>
      <c r="H1129">
        <f t="shared" si="34"/>
        <v>1138.4335154826958</v>
      </c>
      <c r="I1129">
        <f>IF(LCOH!$C$28=Menu!$A$1,'Approvvigionamento energia'!C1129,0)+IF(LCOH!$C$28=Menu!$A$2,'Approvvigionamento energia'!D1129,0)+IF(LCOH!$C$28=Menu!$A$3,'Approvvigionamento energia'!E1129,0)+IF(LCOH!$C$28=Menu!$A$4,'Approvvigionamento energia'!F1129,0)+IF(LCOH!$C$28=Menu!$A$5,'Approvvigionamento energia'!G1129,0)+IF(LCOH!$C$28=Menu!$A$6,'Approvvigionamento energia'!H1129,0)</f>
        <v>649.68659550395694</v>
      </c>
      <c r="J1129">
        <f>'Approvvigionamento energia'!A1129+'Approvvigionamento energia'!B1129+'Approvvigionamento energia'!I1129</f>
        <v>872.38659550395698</v>
      </c>
      <c r="K1129">
        <f>IF(MIN(LCOH!$C$18,J1129)&gt;=$P$48*LCOH!$C$18, MIN(LCOH!$C$18,J1129),0)</f>
        <v>872.38659550395698</v>
      </c>
      <c r="L1129">
        <f t="shared" si="35"/>
        <v>0</v>
      </c>
      <c r="M1129">
        <f>K1129/LCOH!$C$18</f>
        <v>0.58159106366930469</v>
      </c>
      <c r="N1129">
        <f>K1129/LCOH!$C$34</f>
        <v>16.808990279459671</v>
      </c>
    </row>
    <row r="1130" spans="1:14" x14ac:dyDescent="0.35">
      <c r="A1130">
        <f>'Profilo fotovoltaico'!B1132*LCOH!$C$20</f>
        <v>0</v>
      </c>
      <c r="B1130">
        <f>'Profilo eolico'!B1132*LCOH!$C$21</f>
        <v>216.4</v>
      </c>
      <c r="C1130">
        <f>$P$35*'Profilo fotovoltaico'!B1132</f>
        <v>0</v>
      </c>
      <c r="D1130">
        <f>$Q$37*'Profilo eolico'!B1132</f>
        <v>1262.6149911724858</v>
      </c>
      <c r="E1130">
        <f>$P$39*'Profilo fotovoltaico'!B1132+'Approvvigionamento energia'!$Q$39*'Profilo eolico'!B1132</f>
        <v>946.9612433793643</v>
      </c>
      <c r="F1130">
        <f>$P$41*'Profilo fotovoltaico'!B1132+'Approvvigionamento energia'!$Q$41*'Profilo eolico'!B1132</f>
        <v>631.30749558624291</v>
      </c>
      <c r="G1130">
        <f>$P$43*'Profilo fotovoltaico'!B1132+'Approvvigionamento energia'!$Q$43*'Profilo eolico'!B1132</f>
        <v>315.65374779312145</v>
      </c>
      <c r="H1130">
        <f t="shared" si="34"/>
        <v>1138.4335154826958</v>
      </c>
      <c r="I1130">
        <f>IF(LCOH!$C$28=Menu!$A$1,'Approvvigionamento energia'!C1130,0)+IF(LCOH!$C$28=Menu!$A$2,'Approvvigionamento energia'!D1130,0)+IF(LCOH!$C$28=Menu!$A$3,'Approvvigionamento energia'!E1130,0)+IF(LCOH!$C$28=Menu!$A$4,'Approvvigionamento energia'!F1130,0)+IF(LCOH!$C$28=Menu!$A$5,'Approvvigionamento energia'!G1130,0)+IF(LCOH!$C$28=Menu!$A$6,'Approvvigionamento energia'!H1130,0)</f>
        <v>631.30749558624291</v>
      </c>
      <c r="J1130">
        <f>'Approvvigionamento energia'!A1130+'Approvvigionamento energia'!B1130+'Approvvigionamento energia'!I1130</f>
        <v>847.70749558624289</v>
      </c>
      <c r="K1130">
        <f>IF(MIN(LCOH!$C$18,J1130)&gt;=$P$48*LCOH!$C$18, MIN(LCOH!$C$18,J1130),0)</f>
        <v>847.70749558624289</v>
      </c>
      <c r="L1130">
        <f t="shared" si="35"/>
        <v>0</v>
      </c>
      <c r="M1130">
        <f>K1130/LCOH!$C$18</f>
        <v>0.56513833039082861</v>
      </c>
      <c r="N1130">
        <f>K1130/LCOH!$C$34</f>
        <v>16.333477756960363</v>
      </c>
    </row>
    <row r="1131" spans="1:14" x14ac:dyDescent="0.35">
      <c r="A1131">
        <f>'Profilo fotovoltaico'!B1133*LCOH!$C$20</f>
        <v>0</v>
      </c>
      <c r="B1131">
        <f>'Profilo eolico'!B1133*LCOH!$C$21</f>
        <v>197.6</v>
      </c>
      <c r="C1131">
        <f>$P$35*'Profilo fotovoltaico'!B1133</f>
        <v>0</v>
      </c>
      <c r="D1131">
        <f>$Q$37*'Profilo eolico'!B1133</f>
        <v>1152.9238551556523</v>
      </c>
      <c r="E1131">
        <f>$P$39*'Profilo fotovoltaico'!B1133+'Approvvigionamento energia'!$Q$39*'Profilo eolico'!B1133</f>
        <v>864.69289136673922</v>
      </c>
      <c r="F1131">
        <f>$P$41*'Profilo fotovoltaico'!B1133+'Approvvigionamento energia'!$Q$41*'Profilo eolico'!B1133</f>
        <v>576.46192757782615</v>
      </c>
      <c r="G1131">
        <f>$P$43*'Profilo fotovoltaico'!B1133+'Approvvigionamento energia'!$Q$43*'Profilo eolico'!B1133</f>
        <v>288.23096378891307</v>
      </c>
      <c r="H1131">
        <f t="shared" si="34"/>
        <v>1138.4335154826958</v>
      </c>
      <c r="I1131">
        <f>IF(LCOH!$C$28=Menu!$A$1,'Approvvigionamento energia'!C1131,0)+IF(LCOH!$C$28=Menu!$A$2,'Approvvigionamento energia'!D1131,0)+IF(LCOH!$C$28=Menu!$A$3,'Approvvigionamento energia'!E1131,0)+IF(LCOH!$C$28=Menu!$A$4,'Approvvigionamento energia'!F1131,0)+IF(LCOH!$C$28=Menu!$A$5,'Approvvigionamento energia'!G1131,0)+IF(LCOH!$C$28=Menu!$A$6,'Approvvigionamento energia'!H1131,0)</f>
        <v>576.46192757782615</v>
      </c>
      <c r="J1131">
        <f>'Approvvigionamento energia'!A1131+'Approvvigionamento energia'!B1131+'Approvvigionamento energia'!I1131</f>
        <v>774.06192757782617</v>
      </c>
      <c r="K1131">
        <f>IF(MIN(LCOH!$C$18,J1131)&gt;=$P$48*LCOH!$C$18, MIN(LCOH!$C$18,J1131),0)</f>
        <v>774.06192757782617</v>
      </c>
      <c r="L1131">
        <f t="shared" si="35"/>
        <v>0</v>
      </c>
      <c r="M1131">
        <f>K1131/LCOH!$C$18</f>
        <v>0.51604128505188407</v>
      </c>
      <c r="N1131">
        <f>K1131/LCOH!$C$34</f>
        <v>14.914488007279887</v>
      </c>
    </row>
    <row r="1132" spans="1:14" x14ac:dyDescent="0.35">
      <c r="A1132">
        <f>'Profilo fotovoltaico'!B1134*LCOH!$C$20</f>
        <v>0</v>
      </c>
      <c r="B1132">
        <f>'Profilo eolico'!B1134*LCOH!$C$21</f>
        <v>181.79999999999998</v>
      </c>
      <c r="C1132">
        <f>$P$35*'Profilo fotovoltaico'!B1134</f>
        <v>0</v>
      </c>
      <c r="D1132">
        <f>$Q$37*'Profilo eolico'!B1134</f>
        <v>1060.7366238223563</v>
      </c>
      <c r="E1132">
        <f>$P$39*'Profilo fotovoltaico'!B1134+'Approvvigionamento energia'!$Q$39*'Profilo eolico'!B1134</f>
        <v>795.55246786676719</v>
      </c>
      <c r="F1132">
        <f>$P$41*'Profilo fotovoltaico'!B1134+'Approvvigionamento energia'!$Q$41*'Profilo eolico'!B1134</f>
        <v>530.36831191117813</v>
      </c>
      <c r="G1132">
        <f>$P$43*'Profilo fotovoltaico'!B1134+'Approvvigionamento energia'!$Q$43*'Profilo eolico'!B1134</f>
        <v>265.18415595558906</v>
      </c>
      <c r="H1132">
        <f t="shared" si="34"/>
        <v>1138.4335154826958</v>
      </c>
      <c r="I1132">
        <f>IF(LCOH!$C$28=Menu!$A$1,'Approvvigionamento energia'!C1132,0)+IF(LCOH!$C$28=Menu!$A$2,'Approvvigionamento energia'!D1132,0)+IF(LCOH!$C$28=Menu!$A$3,'Approvvigionamento energia'!E1132,0)+IF(LCOH!$C$28=Menu!$A$4,'Approvvigionamento energia'!F1132,0)+IF(LCOH!$C$28=Menu!$A$5,'Approvvigionamento energia'!G1132,0)+IF(LCOH!$C$28=Menu!$A$6,'Approvvigionamento energia'!H1132,0)</f>
        <v>530.36831191117813</v>
      </c>
      <c r="J1132">
        <f>'Approvvigionamento energia'!A1132+'Approvvigionamento energia'!B1132+'Approvvigionamento energia'!I1132</f>
        <v>712.16831191117808</v>
      </c>
      <c r="K1132">
        <f>IF(MIN(LCOH!$C$18,J1132)&gt;=$P$48*LCOH!$C$18, MIN(LCOH!$C$18,J1132),0)</f>
        <v>712.16831191117808</v>
      </c>
      <c r="L1132">
        <f t="shared" si="35"/>
        <v>0</v>
      </c>
      <c r="M1132">
        <f>K1132/LCOH!$C$18</f>
        <v>0.47477887460745205</v>
      </c>
      <c r="N1132">
        <f>K1132/LCOH!$C$34</f>
        <v>13.721932792122892</v>
      </c>
    </row>
    <row r="1133" spans="1:14" x14ac:dyDescent="0.35">
      <c r="A1133">
        <f>'Profilo fotovoltaico'!B1135*LCOH!$C$20</f>
        <v>0</v>
      </c>
      <c r="B1133">
        <f>'Profilo eolico'!B1135*LCOH!$C$21</f>
        <v>164.20000000000002</v>
      </c>
      <c r="C1133">
        <f>$P$35*'Profilo fotovoltaico'!B1135</f>
        <v>0</v>
      </c>
      <c r="D1133">
        <f>$Q$37*'Profilo eolico'!B1135</f>
        <v>958.04704967893792</v>
      </c>
      <c r="E1133">
        <f>$P$39*'Profilo fotovoltaico'!B1135+'Approvvigionamento energia'!$Q$39*'Profilo eolico'!B1135</f>
        <v>718.53528725920341</v>
      </c>
      <c r="F1133">
        <f>$P$41*'Profilo fotovoltaico'!B1135+'Approvvigionamento energia'!$Q$41*'Profilo eolico'!B1135</f>
        <v>479.02352483946896</v>
      </c>
      <c r="G1133">
        <f>$P$43*'Profilo fotovoltaico'!B1135+'Approvvigionamento energia'!$Q$43*'Profilo eolico'!B1135</f>
        <v>239.51176241973448</v>
      </c>
      <c r="H1133">
        <f t="shared" si="34"/>
        <v>1138.4335154826958</v>
      </c>
      <c r="I1133">
        <f>IF(LCOH!$C$28=Menu!$A$1,'Approvvigionamento energia'!C1133,0)+IF(LCOH!$C$28=Menu!$A$2,'Approvvigionamento energia'!D1133,0)+IF(LCOH!$C$28=Menu!$A$3,'Approvvigionamento energia'!E1133,0)+IF(LCOH!$C$28=Menu!$A$4,'Approvvigionamento energia'!F1133,0)+IF(LCOH!$C$28=Menu!$A$5,'Approvvigionamento energia'!G1133,0)+IF(LCOH!$C$28=Menu!$A$6,'Approvvigionamento energia'!H1133,0)</f>
        <v>479.02352483946896</v>
      </c>
      <c r="J1133">
        <f>'Approvvigionamento energia'!A1133+'Approvvigionamento energia'!B1133+'Approvvigionamento energia'!I1133</f>
        <v>643.22352483946895</v>
      </c>
      <c r="K1133">
        <f>IF(MIN(LCOH!$C$18,J1133)&gt;=$P$48*LCOH!$C$18, MIN(LCOH!$C$18,J1133),0)</f>
        <v>643.22352483946895</v>
      </c>
      <c r="L1133">
        <f t="shared" si="35"/>
        <v>0</v>
      </c>
      <c r="M1133">
        <f>K1133/LCOH!$C$18</f>
        <v>0.42881568322631264</v>
      </c>
      <c r="N1133">
        <f>K1133/LCOH!$C$34</f>
        <v>12.393516856251811</v>
      </c>
    </row>
    <row r="1134" spans="1:14" x14ac:dyDescent="0.35">
      <c r="A1134">
        <f>'Profilo fotovoltaico'!B1136*LCOH!$C$20</f>
        <v>0</v>
      </c>
      <c r="B1134">
        <f>'Profilo eolico'!B1136*LCOH!$C$21</f>
        <v>143</v>
      </c>
      <c r="C1134">
        <f>$P$35*'Profilo fotovoltaico'!B1136</f>
        <v>0</v>
      </c>
      <c r="D1134">
        <f>$Q$37*'Profilo eolico'!B1136</f>
        <v>834.35278991527468</v>
      </c>
      <c r="E1134">
        <f>$P$39*'Profilo fotovoltaico'!B1136+'Approvvigionamento energia'!$Q$39*'Profilo eolico'!B1136</f>
        <v>625.76459243645604</v>
      </c>
      <c r="F1134">
        <f>$P$41*'Profilo fotovoltaico'!B1136+'Approvvigionamento energia'!$Q$41*'Profilo eolico'!B1136</f>
        <v>417.17639495763734</v>
      </c>
      <c r="G1134">
        <f>$P$43*'Profilo fotovoltaico'!B1136+'Approvvigionamento energia'!$Q$43*'Profilo eolico'!B1136</f>
        <v>208.58819747881867</v>
      </c>
      <c r="H1134">
        <f t="shared" si="34"/>
        <v>1138.4335154826958</v>
      </c>
      <c r="I1134">
        <f>IF(LCOH!$C$28=Menu!$A$1,'Approvvigionamento energia'!C1134,0)+IF(LCOH!$C$28=Menu!$A$2,'Approvvigionamento energia'!D1134,0)+IF(LCOH!$C$28=Menu!$A$3,'Approvvigionamento energia'!E1134,0)+IF(LCOH!$C$28=Menu!$A$4,'Approvvigionamento energia'!F1134,0)+IF(LCOH!$C$28=Menu!$A$5,'Approvvigionamento energia'!G1134,0)+IF(LCOH!$C$28=Menu!$A$6,'Approvvigionamento energia'!H1134,0)</f>
        <v>417.17639495763734</v>
      </c>
      <c r="J1134">
        <f>'Approvvigionamento energia'!A1134+'Approvvigionamento energia'!B1134+'Approvvigionamento energia'!I1134</f>
        <v>560.17639495763729</v>
      </c>
      <c r="K1134">
        <f>IF(MIN(LCOH!$C$18,J1134)&gt;=$P$48*LCOH!$C$18, MIN(LCOH!$C$18,J1134),0)</f>
        <v>560.17639495763729</v>
      </c>
      <c r="L1134">
        <f t="shared" si="35"/>
        <v>0</v>
      </c>
      <c r="M1134">
        <f>K1134/LCOH!$C$18</f>
        <v>0.37345092997175822</v>
      </c>
      <c r="N1134">
        <f>K1134/LCOH!$C$34</f>
        <v>10.793379478952549</v>
      </c>
    </row>
    <row r="1135" spans="1:14" x14ac:dyDescent="0.35">
      <c r="A1135">
        <f>'Profilo fotovoltaico'!B1137*LCOH!$C$20</f>
        <v>8</v>
      </c>
      <c r="B1135">
        <f>'Profilo eolico'!B1137*LCOH!$C$21</f>
        <v>132.5</v>
      </c>
      <c r="C1135">
        <f>$P$35*'Profilo fotovoltaico'!B1137</f>
        <v>58.836897500976519</v>
      </c>
      <c r="D1135">
        <f>$Q$37*'Profilo eolico'!B1137</f>
        <v>773.08912352289451</v>
      </c>
      <c r="E1135">
        <f>$P$39*'Profilo fotovoltaico'!B1137+'Approvvigionamento energia'!$Q$39*'Profilo eolico'!B1137</f>
        <v>594.52606701741502</v>
      </c>
      <c r="F1135">
        <f>$P$41*'Profilo fotovoltaico'!B1137+'Approvvigionamento energia'!$Q$41*'Profilo eolico'!B1137</f>
        <v>415.96301051193552</v>
      </c>
      <c r="G1135">
        <f>$P$43*'Profilo fotovoltaico'!B1137+'Approvvigionamento energia'!$Q$43*'Profilo eolico'!B1137</f>
        <v>237.39995400645603</v>
      </c>
      <c r="H1135">
        <f t="shared" si="34"/>
        <v>1138.4335154826958</v>
      </c>
      <c r="I1135">
        <f>IF(LCOH!$C$28=Menu!$A$1,'Approvvigionamento energia'!C1135,0)+IF(LCOH!$C$28=Menu!$A$2,'Approvvigionamento energia'!D1135,0)+IF(LCOH!$C$28=Menu!$A$3,'Approvvigionamento energia'!E1135,0)+IF(LCOH!$C$28=Menu!$A$4,'Approvvigionamento energia'!F1135,0)+IF(LCOH!$C$28=Menu!$A$5,'Approvvigionamento energia'!G1135,0)+IF(LCOH!$C$28=Menu!$A$6,'Approvvigionamento energia'!H1135,0)</f>
        <v>415.96301051193552</v>
      </c>
      <c r="J1135">
        <f>'Approvvigionamento energia'!A1135+'Approvvigionamento energia'!B1135+'Approvvigionamento energia'!I1135</f>
        <v>556.46301051193552</v>
      </c>
      <c r="K1135">
        <f>IF(MIN(LCOH!$C$18,J1135)&gt;=$P$48*LCOH!$C$18, MIN(LCOH!$C$18,J1135),0)</f>
        <v>556.46301051193552</v>
      </c>
      <c r="L1135">
        <f t="shared" si="35"/>
        <v>0</v>
      </c>
      <c r="M1135">
        <f>K1135/LCOH!$C$18</f>
        <v>0.37097534034129037</v>
      </c>
      <c r="N1135">
        <f>K1135/LCOH!$C$34</f>
        <v>10.721830645702033</v>
      </c>
    </row>
    <row r="1136" spans="1:14" x14ac:dyDescent="0.35">
      <c r="A1136">
        <f>'Profilo fotovoltaico'!B1138*LCOH!$C$20</f>
        <v>36</v>
      </c>
      <c r="B1136">
        <f>'Profilo eolico'!B1138*LCOH!$C$21</f>
        <v>122.2</v>
      </c>
      <c r="C1136">
        <f>$P$35*'Profilo fotovoltaico'!B1138</f>
        <v>264.76603875439434</v>
      </c>
      <c r="D1136">
        <f>$Q$37*'Profilo eolico'!B1138</f>
        <v>712.99238410941666</v>
      </c>
      <c r="E1136">
        <f>$P$39*'Profilo fotovoltaico'!B1138+'Approvvigionamento energia'!$Q$39*'Profilo eolico'!B1138</f>
        <v>600.935797770661</v>
      </c>
      <c r="F1136">
        <f>$P$41*'Profilo fotovoltaico'!B1138+'Approvvigionamento energia'!$Q$41*'Profilo eolico'!B1138</f>
        <v>488.8792114319055</v>
      </c>
      <c r="G1136">
        <f>$P$43*'Profilo fotovoltaico'!B1138+'Approvvigionamento energia'!$Q$43*'Profilo eolico'!B1138</f>
        <v>376.8226250931499</v>
      </c>
      <c r="H1136">
        <f t="shared" si="34"/>
        <v>1138.4335154826958</v>
      </c>
      <c r="I1136">
        <f>IF(LCOH!$C$28=Menu!$A$1,'Approvvigionamento energia'!C1136,0)+IF(LCOH!$C$28=Menu!$A$2,'Approvvigionamento energia'!D1136,0)+IF(LCOH!$C$28=Menu!$A$3,'Approvvigionamento energia'!E1136,0)+IF(LCOH!$C$28=Menu!$A$4,'Approvvigionamento energia'!F1136,0)+IF(LCOH!$C$28=Menu!$A$5,'Approvvigionamento energia'!G1136,0)+IF(LCOH!$C$28=Menu!$A$6,'Approvvigionamento energia'!H1136,0)</f>
        <v>488.8792114319055</v>
      </c>
      <c r="J1136">
        <f>'Approvvigionamento energia'!A1136+'Approvvigionamento energia'!B1136+'Approvvigionamento energia'!I1136</f>
        <v>647.07921143190549</v>
      </c>
      <c r="K1136">
        <f>IF(MIN(LCOH!$C$18,J1136)&gt;=$P$48*LCOH!$C$18, MIN(LCOH!$C$18,J1136),0)</f>
        <v>647.07921143190549</v>
      </c>
      <c r="L1136">
        <f t="shared" si="35"/>
        <v>0</v>
      </c>
      <c r="M1136">
        <f>K1136/LCOH!$C$18</f>
        <v>0.43138614095460365</v>
      </c>
      <c r="N1136">
        <f>K1136/LCOH!$C$34</f>
        <v>12.467807542040569</v>
      </c>
    </row>
    <row r="1137" spans="1:14" x14ac:dyDescent="0.35">
      <c r="A1137">
        <f>'Profilo fotovoltaico'!B1139*LCOH!$C$20</f>
        <v>136</v>
      </c>
      <c r="B1137">
        <f>'Profilo eolico'!B1139*LCOH!$C$21</f>
        <v>110.39999999999999</v>
      </c>
      <c r="C1137">
        <f>$P$35*'Profilo fotovoltaico'!B1139</f>
        <v>1000.227257516601</v>
      </c>
      <c r="D1137">
        <f>$Q$37*'Profilo eolico'!B1139</f>
        <v>644.14369235417018</v>
      </c>
      <c r="E1137">
        <f>$P$39*'Profilo fotovoltaico'!B1139+'Approvvigionamento energia'!$Q$39*'Profilo eolico'!B1139</f>
        <v>733.16458364477785</v>
      </c>
      <c r="F1137">
        <f>$P$41*'Profilo fotovoltaico'!B1139+'Approvvigionamento energia'!$Q$41*'Profilo eolico'!B1139</f>
        <v>822.18547493538563</v>
      </c>
      <c r="G1137">
        <f>$P$43*'Profilo fotovoltaico'!B1139+'Approvvigionamento energia'!$Q$43*'Profilo eolico'!B1139</f>
        <v>911.20636622599318</v>
      </c>
      <c r="H1137">
        <f t="shared" si="34"/>
        <v>1138.4335154826958</v>
      </c>
      <c r="I1137">
        <f>IF(LCOH!$C$28=Menu!$A$1,'Approvvigionamento energia'!C1137,0)+IF(LCOH!$C$28=Menu!$A$2,'Approvvigionamento energia'!D1137,0)+IF(LCOH!$C$28=Menu!$A$3,'Approvvigionamento energia'!E1137,0)+IF(LCOH!$C$28=Menu!$A$4,'Approvvigionamento energia'!F1137,0)+IF(LCOH!$C$28=Menu!$A$5,'Approvvigionamento energia'!G1137,0)+IF(LCOH!$C$28=Menu!$A$6,'Approvvigionamento energia'!H1137,0)</f>
        <v>822.18547493538563</v>
      </c>
      <c r="J1137">
        <f>'Approvvigionamento energia'!A1137+'Approvvigionamento energia'!B1137+'Approvvigionamento energia'!I1137</f>
        <v>1068.5854749353857</v>
      </c>
      <c r="K1137">
        <f>IF(MIN(LCOH!$C$18,J1137)&gt;=$P$48*LCOH!$C$18, MIN(LCOH!$C$18,J1137),0)</f>
        <v>1068.5854749353857</v>
      </c>
      <c r="L1137">
        <f t="shared" si="35"/>
        <v>0</v>
      </c>
      <c r="M1137">
        <f>K1137/LCOH!$C$18</f>
        <v>0.71239031662359042</v>
      </c>
      <c r="N1137">
        <f>K1137/LCOH!$C$34</f>
        <v>20.589315509352325</v>
      </c>
    </row>
    <row r="1138" spans="1:14" x14ac:dyDescent="0.35">
      <c r="A1138">
        <f>'Profilo fotovoltaico'!B1140*LCOH!$C$20</f>
        <v>253</v>
      </c>
      <c r="B1138">
        <f>'Profilo eolico'!B1140*LCOH!$C$21</f>
        <v>129.20000000000002</v>
      </c>
      <c r="C1138">
        <f>$P$35*'Profilo fotovoltaico'!B1140</f>
        <v>1860.7168834683825</v>
      </c>
      <c r="D1138">
        <f>$Q$37*'Profilo eolico'!B1140</f>
        <v>753.8348283710036</v>
      </c>
      <c r="E1138">
        <f>$P$39*'Profilo fotovoltaico'!B1140+'Approvvigionamento energia'!$Q$39*'Profilo eolico'!B1140</f>
        <v>1030.5553421453483</v>
      </c>
      <c r="F1138">
        <f>$P$41*'Profilo fotovoltaico'!B1140+'Approvvigionamento energia'!$Q$41*'Profilo eolico'!B1140</f>
        <v>1307.2758559196932</v>
      </c>
      <c r="G1138">
        <f>$P$43*'Profilo fotovoltaico'!B1140+'Approvvigionamento energia'!$Q$43*'Profilo eolico'!B1140</f>
        <v>1583.9963696940379</v>
      </c>
      <c r="H1138">
        <f t="shared" si="34"/>
        <v>1138.4335154826958</v>
      </c>
      <c r="I1138">
        <f>IF(LCOH!$C$28=Menu!$A$1,'Approvvigionamento energia'!C1138,0)+IF(LCOH!$C$28=Menu!$A$2,'Approvvigionamento energia'!D1138,0)+IF(LCOH!$C$28=Menu!$A$3,'Approvvigionamento energia'!E1138,0)+IF(LCOH!$C$28=Menu!$A$4,'Approvvigionamento energia'!F1138,0)+IF(LCOH!$C$28=Menu!$A$5,'Approvvigionamento energia'!G1138,0)+IF(LCOH!$C$28=Menu!$A$6,'Approvvigionamento energia'!H1138,0)</f>
        <v>1307.2758559196932</v>
      </c>
      <c r="J1138">
        <f>'Approvvigionamento energia'!A1138+'Approvvigionamento energia'!B1138+'Approvvigionamento energia'!I1138</f>
        <v>1689.4758559196932</v>
      </c>
      <c r="K1138">
        <f>IF(MIN(LCOH!$C$18,J1138)&gt;=$P$48*LCOH!$C$18, MIN(LCOH!$C$18,J1138),0)</f>
        <v>1500</v>
      </c>
      <c r="L1138">
        <f t="shared" si="35"/>
        <v>189.47585591969323</v>
      </c>
      <c r="M1138">
        <f>K1138/LCOH!$C$18</f>
        <v>1</v>
      </c>
      <c r="N1138">
        <f>K1138/LCOH!$C$34</f>
        <v>28.901734104046245</v>
      </c>
    </row>
    <row r="1139" spans="1:14" x14ac:dyDescent="0.35">
      <c r="A1139">
        <f>'Profilo fotovoltaico'!B1141*LCOH!$C$20</f>
        <v>343</v>
      </c>
      <c r="B1139">
        <f>'Profilo eolico'!B1141*LCOH!$C$21</f>
        <v>142.6</v>
      </c>
      <c r="C1139">
        <f>$P$35*'Profilo fotovoltaico'!B1141</f>
        <v>2522.6319803543684</v>
      </c>
      <c r="D1139">
        <f>$Q$37*'Profilo eolico'!B1141</f>
        <v>832.01893595746981</v>
      </c>
      <c r="E1139">
        <f>$P$39*'Profilo fotovoltaico'!B1141+'Approvvigionamento energia'!$Q$39*'Profilo eolico'!B1141</f>
        <v>1254.6721970566946</v>
      </c>
      <c r="F1139">
        <f>$P$41*'Profilo fotovoltaico'!B1141+'Approvvigionamento energia'!$Q$41*'Profilo eolico'!B1141</f>
        <v>1677.325458155919</v>
      </c>
      <c r="G1139">
        <f>$P$43*'Profilo fotovoltaico'!B1141+'Approvvigionamento energia'!$Q$43*'Profilo eolico'!B1141</f>
        <v>2099.9787192551439</v>
      </c>
      <c r="H1139">
        <f t="shared" si="34"/>
        <v>1138.4335154826958</v>
      </c>
      <c r="I1139">
        <f>IF(LCOH!$C$28=Menu!$A$1,'Approvvigionamento energia'!C1139,0)+IF(LCOH!$C$28=Menu!$A$2,'Approvvigionamento energia'!D1139,0)+IF(LCOH!$C$28=Menu!$A$3,'Approvvigionamento energia'!E1139,0)+IF(LCOH!$C$28=Menu!$A$4,'Approvvigionamento energia'!F1139,0)+IF(LCOH!$C$28=Menu!$A$5,'Approvvigionamento energia'!G1139,0)+IF(LCOH!$C$28=Menu!$A$6,'Approvvigionamento energia'!H1139,0)</f>
        <v>1677.325458155919</v>
      </c>
      <c r="J1139">
        <f>'Approvvigionamento energia'!A1139+'Approvvigionamento energia'!B1139+'Approvvigionamento energia'!I1139</f>
        <v>2162.9254581559189</v>
      </c>
      <c r="K1139">
        <f>IF(MIN(LCOH!$C$18,J1139)&gt;=$P$48*LCOH!$C$18, MIN(LCOH!$C$18,J1139),0)</f>
        <v>1500</v>
      </c>
      <c r="L1139">
        <f t="shared" si="35"/>
        <v>662.92545815591893</v>
      </c>
      <c r="M1139">
        <f>K1139/LCOH!$C$18</f>
        <v>1</v>
      </c>
      <c r="N1139">
        <f>K1139/LCOH!$C$34</f>
        <v>28.901734104046245</v>
      </c>
    </row>
    <row r="1140" spans="1:14" x14ac:dyDescent="0.35">
      <c r="A1140">
        <f>'Profilo fotovoltaico'!B1142*LCOH!$C$20</f>
        <v>382</v>
      </c>
      <c r="B1140">
        <f>'Profilo eolico'!B1142*LCOH!$C$21</f>
        <v>150.10000000000002</v>
      </c>
      <c r="C1140">
        <f>$P$35*'Profilo fotovoltaico'!B1142</f>
        <v>2809.4618556716287</v>
      </c>
      <c r="D1140">
        <f>$Q$37*'Profilo eolico'!B1142</f>
        <v>875.77869766631295</v>
      </c>
      <c r="E1140">
        <f>$P$39*'Profilo fotovoltaico'!B1142+'Approvvigionamento energia'!$Q$39*'Profilo eolico'!B1142</f>
        <v>1359.1994871676418</v>
      </c>
      <c r="F1140">
        <f>$P$41*'Profilo fotovoltaico'!B1142+'Approvvigionamento energia'!$Q$41*'Profilo eolico'!B1142</f>
        <v>1842.6202766689707</v>
      </c>
      <c r="G1140">
        <f>$P$43*'Profilo fotovoltaico'!B1142+'Approvvigionamento energia'!$Q$43*'Profilo eolico'!B1142</f>
        <v>2326.0410661703004</v>
      </c>
      <c r="H1140">
        <f t="shared" si="34"/>
        <v>1138.4335154826958</v>
      </c>
      <c r="I1140">
        <f>IF(LCOH!$C$28=Menu!$A$1,'Approvvigionamento energia'!C1140,0)+IF(LCOH!$C$28=Menu!$A$2,'Approvvigionamento energia'!D1140,0)+IF(LCOH!$C$28=Menu!$A$3,'Approvvigionamento energia'!E1140,0)+IF(LCOH!$C$28=Menu!$A$4,'Approvvigionamento energia'!F1140,0)+IF(LCOH!$C$28=Menu!$A$5,'Approvvigionamento energia'!G1140,0)+IF(LCOH!$C$28=Menu!$A$6,'Approvvigionamento energia'!H1140,0)</f>
        <v>1842.6202766689707</v>
      </c>
      <c r="J1140">
        <f>'Approvvigionamento energia'!A1140+'Approvvigionamento energia'!B1140+'Approvvigionamento energia'!I1140</f>
        <v>2374.7202766689707</v>
      </c>
      <c r="K1140">
        <f>IF(MIN(LCOH!$C$18,J1140)&gt;=$P$48*LCOH!$C$18, MIN(LCOH!$C$18,J1140),0)</f>
        <v>1500</v>
      </c>
      <c r="L1140">
        <f t="shared" si="35"/>
        <v>874.72027666897066</v>
      </c>
      <c r="M1140">
        <f>K1140/LCOH!$C$18</f>
        <v>1</v>
      </c>
      <c r="N1140">
        <f>K1140/LCOH!$C$34</f>
        <v>28.901734104046245</v>
      </c>
    </row>
    <row r="1141" spans="1:14" x14ac:dyDescent="0.35">
      <c r="A1141">
        <f>'Profilo fotovoltaico'!B1143*LCOH!$C$20</f>
        <v>383</v>
      </c>
      <c r="B1141">
        <f>'Profilo eolico'!B1143*LCOH!$C$21</f>
        <v>154.5</v>
      </c>
      <c r="C1141">
        <f>$P$35*'Profilo fotovoltaico'!B1143</f>
        <v>2816.8164678592511</v>
      </c>
      <c r="D1141">
        <f>$Q$37*'Profilo eolico'!B1143</f>
        <v>901.4510912021675</v>
      </c>
      <c r="E1141">
        <f>$P$39*'Profilo fotovoltaico'!B1143+'Approvvigionamento energia'!$Q$39*'Profilo eolico'!B1143</f>
        <v>1380.2924353664384</v>
      </c>
      <c r="F1141">
        <f>$P$41*'Profilo fotovoltaico'!B1143+'Approvvigionamento energia'!$Q$41*'Profilo eolico'!B1143</f>
        <v>1859.1337795307093</v>
      </c>
      <c r="G1141">
        <f>$P$43*'Profilo fotovoltaico'!B1143+'Approvvigionamento energia'!$Q$43*'Profilo eolico'!B1143</f>
        <v>2337.9751236949801</v>
      </c>
      <c r="H1141">
        <f t="shared" si="34"/>
        <v>1138.4335154826958</v>
      </c>
      <c r="I1141">
        <f>IF(LCOH!$C$28=Menu!$A$1,'Approvvigionamento energia'!C1141,0)+IF(LCOH!$C$28=Menu!$A$2,'Approvvigionamento energia'!D1141,0)+IF(LCOH!$C$28=Menu!$A$3,'Approvvigionamento energia'!E1141,0)+IF(LCOH!$C$28=Menu!$A$4,'Approvvigionamento energia'!F1141,0)+IF(LCOH!$C$28=Menu!$A$5,'Approvvigionamento energia'!G1141,0)+IF(LCOH!$C$28=Menu!$A$6,'Approvvigionamento energia'!H1141,0)</f>
        <v>1859.1337795307093</v>
      </c>
      <c r="J1141">
        <f>'Approvvigionamento energia'!A1141+'Approvvigionamento energia'!B1141+'Approvvigionamento energia'!I1141</f>
        <v>2396.633779530709</v>
      </c>
      <c r="K1141">
        <f>IF(MIN(LCOH!$C$18,J1141)&gt;=$P$48*LCOH!$C$18, MIN(LCOH!$C$18,J1141),0)</f>
        <v>1500</v>
      </c>
      <c r="L1141">
        <f t="shared" si="35"/>
        <v>896.63377953070903</v>
      </c>
      <c r="M1141">
        <f>K1141/LCOH!$C$18</f>
        <v>1</v>
      </c>
      <c r="N1141">
        <f>K1141/LCOH!$C$34</f>
        <v>28.901734104046245</v>
      </c>
    </row>
    <row r="1142" spans="1:14" x14ac:dyDescent="0.35">
      <c r="A1142">
        <f>'Profilo fotovoltaico'!B1144*LCOH!$C$20</f>
        <v>352</v>
      </c>
      <c r="B1142">
        <f>'Profilo eolico'!B1144*LCOH!$C$21</f>
        <v>154.9</v>
      </c>
      <c r="C1142">
        <f>$P$35*'Profilo fotovoltaico'!B1144</f>
        <v>2588.8234900429666</v>
      </c>
      <c r="D1142">
        <f>$Q$37*'Profilo eolico'!B1144</f>
        <v>903.78494515997249</v>
      </c>
      <c r="E1142">
        <f>$P$39*'Profilo fotovoltaico'!B1144+'Approvvigionamento energia'!$Q$39*'Profilo eolico'!B1144</f>
        <v>1325.044581380721</v>
      </c>
      <c r="F1142">
        <f>$P$41*'Profilo fotovoltaico'!B1144+'Approvvigionamento energia'!$Q$41*'Profilo eolico'!B1144</f>
        <v>1746.3042176014696</v>
      </c>
      <c r="G1142">
        <f>$P$43*'Profilo fotovoltaico'!B1144+'Approvvigionamento energia'!$Q$43*'Profilo eolico'!B1144</f>
        <v>2167.5638538222183</v>
      </c>
      <c r="H1142">
        <f t="shared" si="34"/>
        <v>1138.4335154826958</v>
      </c>
      <c r="I1142">
        <f>IF(LCOH!$C$28=Menu!$A$1,'Approvvigionamento energia'!C1142,0)+IF(LCOH!$C$28=Menu!$A$2,'Approvvigionamento energia'!D1142,0)+IF(LCOH!$C$28=Menu!$A$3,'Approvvigionamento energia'!E1142,0)+IF(LCOH!$C$28=Menu!$A$4,'Approvvigionamento energia'!F1142,0)+IF(LCOH!$C$28=Menu!$A$5,'Approvvigionamento energia'!G1142,0)+IF(LCOH!$C$28=Menu!$A$6,'Approvvigionamento energia'!H1142,0)</f>
        <v>1746.3042176014696</v>
      </c>
      <c r="J1142">
        <f>'Approvvigionamento energia'!A1142+'Approvvigionamento energia'!B1142+'Approvvigionamento energia'!I1142</f>
        <v>2253.2042176014697</v>
      </c>
      <c r="K1142">
        <f>IF(MIN(LCOH!$C$18,J1142)&gt;=$P$48*LCOH!$C$18, MIN(LCOH!$C$18,J1142),0)</f>
        <v>1500</v>
      </c>
      <c r="L1142">
        <f t="shared" si="35"/>
        <v>753.20421760146974</v>
      </c>
      <c r="M1142">
        <f>K1142/LCOH!$C$18</f>
        <v>1</v>
      </c>
      <c r="N1142">
        <f>K1142/LCOH!$C$34</f>
        <v>28.901734104046245</v>
      </c>
    </row>
    <row r="1143" spans="1:14" x14ac:dyDescent="0.35">
      <c r="A1143">
        <f>'Profilo fotovoltaico'!B1145*LCOH!$C$20</f>
        <v>276</v>
      </c>
      <c r="B1143">
        <f>'Profilo eolico'!B1145*LCOH!$C$21</f>
        <v>154.9</v>
      </c>
      <c r="C1143">
        <f>$P$35*'Profilo fotovoltaico'!B1145</f>
        <v>2029.87296378369</v>
      </c>
      <c r="D1143">
        <f>$Q$37*'Profilo eolico'!B1145</f>
        <v>903.78494515997249</v>
      </c>
      <c r="E1143">
        <f>$P$39*'Profilo fotovoltaico'!B1145+'Approvvigionamento energia'!$Q$39*'Profilo eolico'!B1145</f>
        <v>1185.3069498159018</v>
      </c>
      <c r="F1143">
        <f>$P$41*'Profilo fotovoltaico'!B1145+'Approvvigionamento energia'!$Q$41*'Profilo eolico'!B1145</f>
        <v>1466.8289544718314</v>
      </c>
      <c r="G1143">
        <f>$P$43*'Profilo fotovoltaico'!B1145+'Approvvigionamento energia'!$Q$43*'Profilo eolico'!B1145</f>
        <v>1748.3509591277607</v>
      </c>
      <c r="H1143">
        <f t="shared" si="34"/>
        <v>1138.4335154826958</v>
      </c>
      <c r="I1143">
        <f>IF(LCOH!$C$28=Menu!$A$1,'Approvvigionamento energia'!C1143,0)+IF(LCOH!$C$28=Menu!$A$2,'Approvvigionamento energia'!D1143,0)+IF(LCOH!$C$28=Menu!$A$3,'Approvvigionamento energia'!E1143,0)+IF(LCOH!$C$28=Menu!$A$4,'Approvvigionamento energia'!F1143,0)+IF(LCOH!$C$28=Menu!$A$5,'Approvvigionamento energia'!G1143,0)+IF(LCOH!$C$28=Menu!$A$6,'Approvvigionamento energia'!H1143,0)</f>
        <v>1466.8289544718314</v>
      </c>
      <c r="J1143">
        <f>'Approvvigionamento energia'!A1143+'Approvvigionamento energia'!B1143+'Approvvigionamento energia'!I1143</f>
        <v>1897.7289544718315</v>
      </c>
      <c r="K1143">
        <f>IF(MIN(LCOH!$C$18,J1143)&gt;=$P$48*LCOH!$C$18, MIN(LCOH!$C$18,J1143),0)</f>
        <v>1500</v>
      </c>
      <c r="L1143">
        <f t="shared" si="35"/>
        <v>397.72895447183146</v>
      </c>
      <c r="M1143">
        <f>K1143/LCOH!$C$18</f>
        <v>1</v>
      </c>
      <c r="N1143">
        <f>K1143/LCOH!$C$34</f>
        <v>28.901734104046245</v>
      </c>
    </row>
    <row r="1144" spans="1:14" x14ac:dyDescent="0.35">
      <c r="A1144">
        <f>'Profilo fotovoltaico'!B1146*LCOH!$C$20</f>
        <v>166</v>
      </c>
      <c r="B1144">
        <f>'Profilo eolico'!B1146*LCOH!$C$21</f>
        <v>162.30000000000001</v>
      </c>
      <c r="C1144">
        <f>$P$35*'Profilo fotovoltaico'!B1146</f>
        <v>1220.8656231452628</v>
      </c>
      <c r="D1144">
        <f>$Q$37*'Profilo eolico'!B1146</f>
        <v>946.9612433793643</v>
      </c>
      <c r="E1144">
        <f>$P$39*'Profilo fotovoltaico'!B1146+'Approvvigionamento energia'!$Q$39*'Profilo eolico'!B1146</f>
        <v>1015.4373383208389</v>
      </c>
      <c r="F1144">
        <f>$P$41*'Profilo fotovoltaico'!B1146+'Approvvigionamento energia'!$Q$41*'Profilo eolico'!B1146</f>
        <v>1083.9134332623134</v>
      </c>
      <c r="G1144">
        <f>$P$43*'Profilo fotovoltaico'!B1146+'Approvvigionamento energia'!$Q$43*'Profilo eolico'!B1146</f>
        <v>1152.3895282037884</v>
      </c>
      <c r="H1144">
        <f t="shared" si="34"/>
        <v>1138.4335154826958</v>
      </c>
      <c r="I1144">
        <f>IF(LCOH!$C$28=Menu!$A$1,'Approvvigionamento energia'!C1144,0)+IF(LCOH!$C$28=Menu!$A$2,'Approvvigionamento energia'!D1144,0)+IF(LCOH!$C$28=Menu!$A$3,'Approvvigionamento energia'!E1144,0)+IF(LCOH!$C$28=Menu!$A$4,'Approvvigionamento energia'!F1144,0)+IF(LCOH!$C$28=Menu!$A$5,'Approvvigionamento energia'!G1144,0)+IF(LCOH!$C$28=Menu!$A$6,'Approvvigionamento energia'!H1144,0)</f>
        <v>1083.9134332623134</v>
      </c>
      <c r="J1144">
        <f>'Approvvigionamento energia'!A1144+'Approvvigionamento energia'!B1144+'Approvvigionamento energia'!I1144</f>
        <v>1412.2134332623134</v>
      </c>
      <c r="K1144">
        <f>IF(MIN(LCOH!$C$18,J1144)&gt;=$P$48*LCOH!$C$18, MIN(LCOH!$C$18,J1144),0)</f>
        <v>1412.2134332623134</v>
      </c>
      <c r="L1144">
        <f t="shared" si="35"/>
        <v>0</v>
      </c>
      <c r="M1144">
        <f>K1144/LCOH!$C$18</f>
        <v>0.94147562217487557</v>
      </c>
      <c r="N1144">
        <f>K1144/LCOH!$C$34</f>
        <v>27.210278097539756</v>
      </c>
    </row>
    <row r="1145" spans="1:14" x14ac:dyDescent="0.35">
      <c r="A1145">
        <f>'Profilo fotovoltaico'!B1147*LCOH!$C$20</f>
        <v>56</v>
      </c>
      <c r="B1145">
        <f>'Profilo eolico'!B1147*LCOH!$C$21</f>
        <v>166.7</v>
      </c>
      <c r="C1145">
        <f>$P$35*'Profilo fotovoltaico'!B1147</f>
        <v>411.85828250683562</v>
      </c>
      <c r="D1145">
        <f>$Q$37*'Profilo eolico'!B1147</f>
        <v>972.63363691521886</v>
      </c>
      <c r="E1145">
        <f>$P$39*'Profilo fotovoltaico'!B1147+'Approvvigionamento energia'!$Q$39*'Profilo eolico'!B1147</f>
        <v>832.43979831312299</v>
      </c>
      <c r="F1145">
        <f>$P$41*'Profilo fotovoltaico'!B1147+'Approvvigionamento energia'!$Q$41*'Profilo eolico'!B1147</f>
        <v>692.24595971102724</v>
      </c>
      <c r="G1145">
        <f>$P$43*'Profilo fotovoltaico'!B1147+'Approvvigionamento energia'!$Q$43*'Profilo eolico'!B1147</f>
        <v>552.05212110893149</v>
      </c>
      <c r="H1145">
        <f t="shared" si="34"/>
        <v>1138.4335154826958</v>
      </c>
      <c r="I1145">
        <f>IF(LCOH!$C$28=Menu!$A$1,'Approvvigionamento energia'!C1145,0)+IF(LCOH!$C$28=Menu!$A$2,'Approvvigionamento energia'!D1145,0)+IF(LCOH!$C$28=Menu!$A$3,'Approvvigionamento energia'!E1145,0)+IF(LCOH!$C$28=Menu!$A$4,'Approvvigionamento energia'!F1145,0)+IF(LCOH!$C$28=Menu!$A$5,'Approvvigionamento energia'!G1145,0)+IF(LCOH!$C$28=Menu!$A$6,'Approvvigionamento energia'!H1145,0)</f>
        <v>692.24595971102724</v>
      </c>
      <c r="J1145">
        <f>'Approvvigionamento energia'!A1145+'Approvvigionamento energia'!B1145+'Approvvigionamento energia'!I1145</f>
        <v>914.94595971102717</v>
      </c>
      <c r="K1145">
        <f>IF(MIN(LCOH!$C$18,J1145)&gt;=$P$48*LCOH!$C$18, MIN(LCOH!$C$18,J1145),0)</f>
        <v>914.94595971102717</v>
      </c>
      <c r="L1145">
        <f t="shared" si="35"/>
        <v>0</v>
      </c>
      <c r="M1145">
        <f>K1145/LCOH!$C$18</f>
        <v>0.60996397314068473</v>
      </c>
      <c r="N1145">
        <f>K1145/LCOH!$C$34</f>
        <v>17.629016564759677</v>
      </c>
    </row>
    <row r="1146" spans="1:14" x14ac:dyDescent="0.35">
      <c r="A1146">
        <f>'Profilo fotovoltaico'!B1148*LCOH!$C$20</f>
        <v>1</v>
      </c>
      <c r="B1146">
        <f>'Profilo eolico'!B1148*LCOH!$C$21</f>
        <v>172</v>
      </c>
      <c r="C1146">
        <f>$P$35*'Profilo fotovoltaico'!B1148</f>
        <v>7.3546121876220649</v>
      </c>
      <c r="D1146">
        <f>$Q$37*'Profilo eolico'!B1148</f>
        <v>1003.5572018561346</v>
      </c>
      <c r="E1146">
        <f>$P$39*'Profilo fotovoltaico'!B1148+'Approvvigionamento energia'!$Q$39*'Profilo eolico'!B1148</f>
        <v>754.50655443900644</v>
      </c>
      <c r="F1146">
        <f>$P$41*'Profilo fotovoltaico'!B1148+'Approvvigionamento energia'!$Q$41*'Profilo eolico'!B1148</f>
        <v>505.45590702187832</v>
      </c>
      <c r="G1146">
        <f>$P$43*'Profilo fotovoltaico'!B1148+'Approvvigionamento energia'!$Q$43*'Profilo eolico'!B1148</f>
        <v>256.4052596047502</v>
      </c>
      <c r="H1146">
        <f t="shared" si="34"/>
        <v>1138.4335154826958</v>
      </c>
      <c r="I1146">
        <f>IF(LCOH!$C$28=Menu!$A$1,'Approvvigionamento energia'!C1146,0)+IF(LCOH!$C$28=Menu!$A$2,'Approvvigionamento energia'!D1146,0)+IF(LCOH!$C$28=Menu!$A$3,'Approvvigionamento energia'!E1146,0)+IF(LCOH!$C$28=Menu!$A$4,'Approvvigionamento energia'!F1146,0)+IF(LCOH!$C$28=Menu!$A$5,'Approvvigionamento energia'!G1146,0)+IF(LCOH!$C$28=Menu!$A$6,'Approvvigionamento energia'!H1146,0)</f>
        <v>505.45590702187832</v>
      </c>
      <c r="J1146">
        <f>'Approvvigionamento energia'!A1146+'Approvvigionamento energia'!B1146+'Approvvigionamento energia'!I1146</f>
        <v>678.45590702187837</v>
      </c>
      <c r="K1146">
        <f>IF(MIN(LCOH!$C$18,J1146)&gt;=$P$48*LCOH!$C$18, MIN(LCOH!$C$18,J1146),0)</f>
        <v>678.45590702187837</v>
      </c>
      <c r="L1146">
        <f t="shared" si="35"/>
        <v>0</v>
      </c>
      <c r="M1146">
        <f>K1146/LCOH!$C$18</f>
        <v>0.45230393801458557</v>
      </c>
      <c r="N1146">
        <f>K1146/LCOH!$C$34</f>
        <v>13.072368150710567</v>
      </c>
    </row>
    <row r="1147" spans="1:14" x14ac:dyDescent="0.35">
      <c r="A1147">
        <f>'Profilo fotovoltaico'!B1149*LCOH!$C$20</f>
        <v>0</v>
      </c>
      <c r="B1147">
        <f>'Profilo eolico'!B1149*LCOH!$C$21</f>
        <v>179.10000000000002</v>
      </c>
      <c r="C1147">
        <f>$P$35*'Profilo fotovoltaico'!B1149</f>
        <v>0</v>
      </c>
      <c r="D1147">
        <f>$Q$37*'Profilo eolico'!B1149</f>
        <v>1044.9831096071728</v>
      </c>
      <c r="E1147">
        <f>$P$39*'Profilo fotovoltaico'!B1149+'Approvvigionamento energia'!$Q$39*'Profilo eolico'!B1149</f>
        <v>783.73733220537963</v>
      </c>
      <c r="F1147">
        <f>$P$41*'Profilo fotovoltaico'!B1149+'Approvvigionamento energia'!$Q$41*'Profilo eolico'!B1149</f>
        <v>522.49155480358638</v>
      </c>
      <c r="G1147">
        <f>$P$43*'Profilo fotovoltaico'!B1149+'Approvvigionamento energia'!$Q$43*'Profilo eolico'!B1149</f>
        <v>261.24577740179319</v>
      </c>
      <c r="H1147">
        <f t="shared" si="34"/>
        <v>1138.4335154826958</v>
      </c>
      <c r="I1147">
        <f>IF(LCOH!$C$28=Menu!$A$1,'Approvvigionamento energia'!C1147,0)+IF(LCOH!$C$28=Menu!$A$2,'Approvvigionamento energia'!D1147,0)+IF(LCOH!$C$28=Menu!$A$3,'Approvvigionamento energia'!E1147,0)+IF(LCOH!$C$28=Menu!$A$4,'Approvvigionamento energia'!F1147,0)+IF(LCOH!$C$28=Menu!$A$5,'Approvvigionamento energia'!G1147,0)+IF(LCOH!$C$28=Menu!$A$6,'Approvvigionamento energia'!H1147,0)</f>
        <v>522.49155480358638</v>
      </c>
      <c r="J1147">
        <f>'Approvvigionamento energia'!A1147+'Approvvigionamento energia'!B1147+'Approvvigionamento energia'!I1147</f>
        <v>701.5915548035864</v>
      </c>
      <c r="K1147">
        <f>IF(MIN(LCOH!$C$18,J1147)&gt;=$P$48*LCOH!$C$18, MIN(LCOH!$C$18,J1147),0)</f>
        <v>701.5915548035864</v>
      </c>
      <c r="L1147">
        <f t="shared" si="35"/>
        <v>0</v>
      </c>
      <c r="M1147">
        <f>K1147/LCOH!$C$18</f>
        <v>0.46772770320239093</v>
      </c>
      <c r="N1147">
        <f>K1147/LCOH!$C$34</f>
        <v>13.518141711051761</v>
      </c>
    </row>
    <row r="1148" spans="1:14" x14ac:dyDescent="0.35">
      <c r="A1148">
        <f>'Profilo fotovoltaico'!B1150*LCOH!$C$20</f>
        <v>0</v>
      </c>
      <c r="B1148">
        <f>'Profilo eolico'!B1150*LCOH!$C$21</f>
        <v>182</v>
      </c>
      <c r="C1148">
        <f>$P$35*'Profilo fotovoltaico'!B1150</f>
        <v>0</v>
      </c>
      <c r="D1148">
        <f>$Q$37*'Profilo eolico'!B1150</f>
        <v>1061.9035508012587</v>
      </c>
      <c r="E1148">
        <f>$P$39*'Profilo fotovoltaico'!B1150+'Approvvigionamento energia'!$Q$39*'Profilo eolico'!B1150</f>
        <v>796.42766310094407</v>
      </c>
      <c r="F1148">
        <f>$P$41*'Profilo fotovoltaico'!B1150+'Approvvigionamento energia'!$Q$41*'Profilo eolico'!B1150</f>
        <v>530.95177540062934</v>
      </c>
      <c r="G1148">
        <f>$P$43*'Profilo fotovoltaico'!B1150+'Approvvigionamento energia'!$Q$43*'Profilo eolico'!B1150</f>
        <v>265.47588770031467</v>
      </c>
      <c r="H1148">
        <f t="shared" si="34"/>
        <v>1138.4335154826958</v>
      </c>
      <c r="I1148">
        <f>IF(LCOH!$C$28=Menu!$A$1,'Approvvigionamento energia'!C1148,0)+IF(LCOH!$C$28=Menu!$A$2,'Approvvigionamento energia'!D1148,0)+IF(LCOH!$C$28=Menu!$A$3,'Approvvigionamento energia'!E1148,0)+IF(LCOH!$C$28=Menu!$A$4,'Approvvigionamento energia'!F1148,0)+IF(LCOH!$C$28=Menu!$A$5,'Approvvigionamento energia'!G1148,0)+IF(LCOH!$C$28=Menu!$A$6,'Approvvigionamento energia'!H1148,0)</f>
        <v>530.95177540062934</v>
      </c>
      <c r="J1148">
        <f>'Approvvigionamento energia'!A1148+'Approvvigionamento energia'!B1148+'Approvvigionamento energia'!I1148</f>
        <v>712.95177540062934</v>
      </c>
      <c r="K1148">
        <f>IF(MIN(LCOH!$C$18,J1148)&gt;=$P$48*LCOH!$C$18, MIN(LCOH!$C$18,J1148),0)</f>
        <v>712.95177540062934</v>
      </c>
      <c r="L1148">
        <f t="shared" si="35"/>
        <v>0</v>
      </c>
      <c r="M1148">
        <f>K1148/LCOH!$C$18</f>
        <v>0.47530118360041956</v>
      </c>
      <c r="N1148">
        <f>K1148/LCOH!$C$34</f>
        <v>13.737028427757791</v>
      </c>
    </row>
    <row r="1149" spans="1:14" x14ac:dyDescent="0.35">
      <c r="A1149">
        <f>'Profilo fotovoltaico'!B1151*LCOH!$C$20</f>
        <v>0</v>
      </c>
      <c r="B1149">
        <f>'Profilo eolico'!B1151*LCOH!$C$21</f>
        <v>188.6</v>
      </c>
      <c r="C1149">
        <f>$P$35*'Profilo fotovoltaico'!B1151</f>
        <v>0</v>
      </c>
      <c r="D1149">
        <f>$Q$37*'Profilo eolico'!B1151</f>
        <v>1100.4121411050407</v>
      </c>
      <c r="E1149">
        <f>$P$39*'Profilo fotovoltaico'!B1151+'Approvvigionamento energia'!$Q$39*'Profilo eolico'!B1151</f>
        <v>825.30910582878039</v>
      </c>
      <c r="F1149">
        <f>$P$41*'Profilo fotovoltaico'!B1151+'Approvvigionamento energia'!$Q$41*'Profilo eolico'!B1151</f>
        <v>550.20607055252037</v>
      </c>
      <c r="G1149">
        <f>$P$43*'Profilo fotovoltaico'!B1151+'Approvvigionamento energia'!$Q$43*'Profilo eolico'!B1151</f>
        <v>275.10303527626019</v>
      </c>
      <c r="H1149">
        <f t="shared" si="34"/>
        <v>1138.4335154826958</v>
      </c>
      <c r="I1149">
        <f>IF(LCOH!$C$28=Menu!$A$1,'Approvvigionamento energia'!C1149,0)+IF(LCOH!$C$28=Menu!$A$2,'Approvvigionamento energia'!D1149,0)+IF(LCOH!$C$28=Menu!$A$3,'Approvvigionamento energia'!E1149,0)+IF(LCOH!$C$28=Menu!$A$4,'Approvvigionamento energia'!F1149,0)+IF(LCOH!$C$28=Menu!$A$5,'Approvvigionamento energia'!G1149,0)+IF(LCOH!$C$28=Menu!$A$6,'Approvvigionamento energia'!H1149,0)</f>
        <v>550.20607055252037</v>
      </c>
      <c r="J1149">
        <f>'Approvvigionamento energia'!A1149+'Approvvigionamento energia'!B1149+'Approvvigionamento energia'!I1149</f>
        <v>738.8060705525204</v>
      </c>
      <c r="K1149">
        <f>IF(MIN(LCOH!$C$18,J1149)&gt;=$P$48*LCOH!$C$18, MIN(LCOH!$C$18,J1149),0)</f>
        <v>738.8060705525204</v>
      </c>
      <c r="L1149">
        <f t="shared" si="35"/>
        <v>0</v>
      </c>
      <c r="M1149">
        <f>K1149/LCOH!$C$18</f>
        <v>0.49253738036834693</v>
      </c>
      <c r="N1149">
        <f>K1149/LCOH!$C$34</f>
        <v>14.235184403709448</v>
      </c>
    </row>
    <row r="1150" spans="1:14" x14ac:dyDescent="0.35">
      <c r="A1150">
        <f>'Profilo fotovoltaico'!B1152*LCOH!$C$20</f>
        <v>0</v>
      </c>
      <c r="B1150">
        <f>'Profilo eolico'!B1152*LCOH!$C$21</f>
        <v>204.5</v>
      </c>
      <c r="C1150">
        <f>$P$35*'Profilo fotovoltaico'!B1152</f>
        <v>0</v>
      </c>
      <c r="D1150">
        <f>$Q$37*'Profilo eolico'!B1152</f>
        <v>1193.1828359277879</v>
      </c>
      <c r="E1150">
        <f>$P$39*'Profilo fotovoltaico'!B1152+'Approvvigionamento energia'!$Q$39*'Profilo eolico'!B1152</f>
        <v>894.88712694584092</v>
      </c>
      <c r="F1150">
        <f>$P$41*'Profilo fotovoltaico'!B1152+'Approvvigionamento energia'!$Q$41*'Profilo eolico'!B1152</f>
        <v>596.59141796389395</v>
      </c>
      <c r="G1150">
        <f>$P$43*'Profilo fotovoltaico'!B1152+'Approvvigionamento energia'!$Q$43*'Profilo eolico'!B1152</f>
        <v>298.29570898194697</v>
      </c>
      <c r="H1150">
        <f t="shared" si="34"/>
        <v>1138.4335154826958</v>
      </c>
      <c r="I1150">
        <f>IF(LCOH!$C$28=Menu!$A$1,'Approvvigionamento energia'!C1150,0)+IF(LCOH!$C$28=Menu!$A$2,'Approvvigionamento energia'!D1150,0)+IF(LCOH!$C$28=Menu!$A$3,'Approvvigionamento energia'!E1150,0)+IF(LCOH!$C$28=Menu!$A$4,'Approvvigionamento energia'!F1150,0)+IF(LCOH!$C$28=Menu!$A$5,'Approvvigionamento energia'!G1150,0)+IF(LCOH!$C$28=Menu!$A$6,'Approvvigionamento energia'!H1150,0)</f>
        <v>596.59141796389395</v>
      </c>
      <c r="J1150">
        <f>'Approvvigionamento energia'!A1150+'Approvvigionamento energia'!B1150+'Approvvigionamento energia'!I1150</f>
        <v>801.09141796389395</v>
      </c>
      <c r="K1150">
        <f>IF(MIN(LCOH!$C$18,J1150)&gt;=$P$48*LCOH!$C$18, MIN(LCOH!$C$18,J1150),0)</f>
        <v>801.09141796389395</v>
      </c>
      <c r="L1150">
        <f t="shared" si="35"/>
        <v>0</v>
      </c>
      <c r="M1150">
        <f>K1150/LCOH!$C$18</f>
        <v>0.53406094530926262</v>
      </c>
      <c r="N1150">
        <f>K1150/LCOH!$C$34</f>
        <v>15.435287436683891</v>
      </c>
    </row>
    <row r="1151" spans="1:14" x14ac:dyDescent="0.35">
      <c r="A1151">
        <f>'Profilo fotovoltaico'!B1153*LCOH!$C$20</f>
        <v>0</v>
      </c>
      <c r="B1151">
        <f>'Profilo eolico'!B1153*LCOH!$C$21</f>
        <v>205.8</v>
      </c>
      <c r="C1151">
        <f>$P$35*'Profilo fotovoltaico'!B1153</f>
        <v>0</v>
      </c>
      <c r="D1151">
        <f>$Q$37*'Profilo eolico'!B1153</f>
        <v>1200.7678612906543</v>
      </c>
      <c r="E1151">
        <f>$P$39*'Profilo fotovoltaico'!B1153+'Approvvigionamento energia'!$Q$39*'Profilo eolico'!B1153</f>
        <v>900.57589596799062</v>
      </c>
      <c r="F1151">
        <f>$P$41*'Profilo fotovoltaico'!B1153+'Approvvigionamento energia'!$Q$41*'Profilo eolico'!B1153</f>
        <v>600.38393064532715</v>
      </c>
      <c r="G1151">
        <f>$P$43*'Profilo fotovoltaico'!B1153+'Approvvigionamento energia'!$Q$43*'Profilo eolico'!B1153</f>
        <v>300.19196532266358</v>
      </c>
      <c r="H1151">
        <f t="shared" si="34"/>
        <v>1138.4335154826958</v>
      </c>
      <c r="I1151">
        <f>IF(LCOH!$C$28=Menu!$A$1,'Approvvigionamento energia'!C1151,0)+IF(LCOH!$C$28=Menu!$A$2,'Approvvigionamento energia'!D1151,0)+IF(LCOH!$C$28=Menu!$A$3,'Approvvigionamento energia'!E1151,0)+IF(LCOH!$C$28=Menu!$A$4,'Approvvigionamento energia'!F1151,0)+IF(LCOH!$C$28=Menu!$A$5,'Approvvigionamento energia'!G1151,0)+IF(LCOH!$C$28=Menu!$A$6,'Approvvigionamento energia'!H1151,0)</f>
        <v>600.38393064532715</v>
      </c>
      <c r="J1151">
        <f>'Approvvigionamento energia'!A1151+'Approvvigionamento energia'!B1151+'Approvvigionamento energia'!I1151</f>
        <v>806.18393064532711</v>
      </c>
      <c r="K1151">
        <f>IF(MIN(LCOH!$C$18,J1151)&gt;=$P$48*LCOH!$C$18, MIN(LCOH!$C$18,J1151),0)</f>
        <v>806.18393064532711</v>
      </c>
      <c r="L1151">
        <f t="shared" si="35"/>
        <v>0</v>
      </c>
      <c r="M1151">
        <f>K1151/LCOH!$C$18</f>
        <v>0.53745595376355138</v>
      </c>
      <c r="N1151">
        <f>K1151/LCOH!$C$34</f>
        <v>15.533409068310736</v>
      </c>
    </row>
    <row r="1152" spans="1:14" x14ac:dyDescent="0.35">
      <c r="A1152">
        <f>'Profilo fotovoltaico'!B1154*LCOH!$C$20</f>
        <v>0</v>
      </c>
      <c r="B1152">
        <f>'Profilo eolico'!B1154*LCOH!$C$21</f>
        <v>194.1</v>
      </c>
      <c r="C1152">
        <f>$P$35*'Profilo fotovoltaico'!B1154</f>
        <v>0</v>
      </c>
      <c r="D1152">
        <f>$Q$37*'Profilo eolico'!B1154</f>
        <v>1132.5026330248588</v>
      </c>
      <c r="E1152">
        <f>$P$39*'Profilo fotovoltaico'!B1154+'Approvvigionamento energia'!$Q$39*'Profilo eolico'!B1154</f>
        <v>849.37697476864412</v>
      </c>
      <c r="F1152">
        <f>$P$41*'Profilo fotovoltaico'!B1154+'Approvvigionamento energia'!$Q$41*'Profilo eolico'!B1154</f>
        <v>566.25131651242941</v>
      </c>
      <c r="G1152">
        <f>$P$43*'Profilo fotovoltaico'!B1154+'Approvvigionamento energia'!$Q$43*'Profilo eolico'!B1154</f>
        <v>283.12565825621471</v>
      </c>
      <c r="H1152">
        <f t="shared" si="34"/>
        <v>1138.4335154826958</v>
      </c>
      <c r="I1152">
        <f>IF(LCOH!$C$28=Menu!$A$1,'Approvvigionamento energia'!C1152,0)+IF(LCOH!$C$28=Menu!$A$2,'Approvvigionamento energia'!D1152,0)+IF(LCOH!$C$28=Menu!$A$3,'Approvvigionamento energia'!E1152,0)+IF(LCOH!$C$28=Menu!$A$4,'Approvvigionamento energia'!F1152,0)+IF(LCOH!$C$28=Menu!$A$5,'Approvvigionamento energia'!G1152,0)+IF(LCOH!$C$28=Menu!$A$6,'Approvvigionamento energia'!H1152,0)</f>
        <v>566.25131651242941</v>
      </c>
      <c r="J1152">
        <f>'Approvvigionamento energia'!A1152+'Approvvigionamento energia'!B1152+'Approvvigionamento energia'!I1152</f>
        <v>760.35131651242943</v>
      </c>
      <c r="K1152">
        <f>IF(MIN(LCOH!$C$18,J1152)&gt;=$P$48*LCOH!$C$18, MIN(LCOH!$C$18,J1152),0)</f>
        <v>760.35131651242943</v>
      </c>
      <c r="L1152">
        <f t="shared" si="35"/>
        <v>0</v>
      </c>
      <c r="M1152">
        <f>K1152/LCOH!$C$18</f>
        <v>0.50690087767495295</v>
      </c>
      <c r="N1152">
        <f>K1152/LCOH!$C$34</f>
        <v>14.65031438366916</v>
      </c>
    </row>
    <row r="1153" spans="1:14" x14ac:dyDescent="0.35">
      <c r="A1153">
        <f>'Profilo fotovoltaico'!B1155*LCOH!$C$20</f>
        <v>0</v>
      </c>
      <c r="B1153">
        <f>'Profilo eolico'!B1155*LCOH!$C$21</f>
        <v>193.1</v>
      </c>
      <c r="C1153">
        <f>$P$35*'Profilo fotovoltaico'!B1155</f>
        <v>0</v>
      </c>
      <c r="D1153">
        <f>$Q$37*'Profilo eolico'!B1155</f>
        <v>1126.6679981303464</v>
      </c>
      <c r="E1153">
        <f>$P$39*'Profilo fotovoltaico'!B1155+'Approvvigionamento energia'!$Q$39*'Profilo eolico'!B1155</f>
        <v>845.0009985977598</v>
      </c>
      <c r="F1153">
        <f>$P$41*'Profilo fotovoltaico'!B1155+'Approvvigionamento energia'!$Q$41*'Profilo eolico'!B1155</f>
        <v>563.3339990651732</v>
      </c>
      <c r="G1153">
        <f>$P$43*'Profilo fotovoltaico'!B1155+'Approvvigionamento energia'!$Q$43*'Profilo eolico'!B1155</f>
        <v>281.6669995325866</v>
      </c>
      <c r="H1153">
        <f t="shared" si="34"/>
        <v>1138.4335154826958</v>
      </c>
      <c r="I1153">
        <f>IF(LCOH!$C$28=Menu!$A$1,'Approvvigionamento energia'!C1153,0)+IF(LCOH!$C$28=Menu!$A$2,'Approvvigionamento energia'!D1153,0)+IF(LCOH!$C$28=Menu!$A$3,'Approvvigionamento energia'!E1153,0)+IF(LCOH!$C$28=Menu!$A$4,'Approvvigionamento energia'!F1153,0)+IF(LCOH!$C$28=Menu!$A$5,'Approvvigionamento energia'!G1153,0)+IF(LCOH!$C$28=Menu!$A$6,'Approvvigionamento energia'!H1153,0)</f>
        <v>563.3339990651732</v>
      </c>
      <c r="J1153">
        <f>'Approvvigionamento energia'!A1153+'Approvvigionamento energia'!B1153+'Approvvigionamento energia'!I1153</f>
        <v>756.43399906517323</v>
      </c>
      <c r="K1153">
        <f>IF(MIN(LCOH!$C$18,J1153)&gt;=$P$48*LCOH!$C$18, MIN(LCOH!$C$18,J1153),0)</f>
        <v>756.43399906517323</v>
      </c>
      <c r="L1153">
        <f t="shared" si="35"/>
        <v>0</v>
      </c>
      <c r="M1153">
        <f>K1153/LCOH!$C$18</f>
        <v>0.50428933271011545</v>
      </c>
      <c r="N1153">
        <f>K1153/LCOH!$C$34</f>
        <v>14.574836205494668</v>
      </c>
    </row>
    <row r="1154" spans="1:14" x14ac:dyDescent="0.35">
      <c r="A1154">
        <f>'Profilo fotovoltaico'!B1156*LCOH!$C$20</f>
        <v>0</v>
      </c>
      <c r="B1154">
        <f>'Profilo eolico'!B1156*LCOH!$C$21</f>
        <v>195.6</v>
      </c>
      <c r="C1154">
        <f>$P$35*'Profilo fotovoltaico'!B1156</f>
        <v>0</v>
      </c>
      <c r="D1154">
        <f>$Q$37*'Profilo eolico'!B1156</f>
        <v>1141.2545853666275</v>
      </c>
      <c r="E1154">
        <f>$P$39*'Profilo fotovoltaico'!B1156+'Approvvigionamento energia'!$Q$39*'Profilo eolico'!B1156</f>
        <v>855.94093902497059</v>
      </c>
      <c r="F1154">
        <f>$P$41*'Profilo fotovoltaico'!B1156+'Approvvigionamento energia'!$Q$41*'Profilo eolico'!B1156</f>
        <v>570.62729268331373</v>
      </c>
      <c r="G1154">
        <f>$P$43*'Profilo fotovoltaico'!B1156+'Approvvigionamento energia'!$Q$43*'Profilo eolico'!B1156</f>
        <v>285.31364634165686</v>
      </c>
      <c r="H1154">
        <f t="shared" ref="H1154:H1217" si="36">$P$45</f>
        <v>1138.4335154826958</v>
      </c>
      <c r="I1154">
        <f>IF(LCOH!$C$28=Menu!$A$1,'Approvvigionamento energia'!C1154,0)+IF(LCOH!$C$28=Menu!$A$2,'Approvvigionamento energia'!D1154,0)+IF(LCOH!$C$28=Menu!$A$3,'Approvvigionamento energia'!E1154,0)+IF(LCOH!$C$28=Menu!$A$4,'Approvvigionamento energia'!F1154,0)+IF(LCOH!$C$28=Menu!$A$5,'Approvvigionamento energia'!G1154,0)+IF(LCOH!$C$28=Menu!$A$6,'Approvvigionamento energia'!H1154,0)</f>
        <v>570.62729268331373</v>
      </c>
      <c r="J1154">
        <f>'Approvvigionamento energia'!A1154+'Approvvigionamento energia'!B1154+'Approvvigionamento energia'!I1154</f>
        <v>766.22729268331375</v>
      </c>
      <c r="K1154">
        <f>IF(MIN(LCOH!$C$18,J1154)&gt;=$P$48*LCOH!$C$18, MIN(LCOH!$C$18,J1154),0)</f>
        <v>766.22729268331375</v>
      </c>
      <c r="L1154">
        <f t="shared" si="35"/>
        <v>0</v>
      </c>
      <c r="M1154">
        <f>K1154/LCOH!$C$18</f>
        <v>0.51081819512220916</v>
      </c>
      <c r="N1154">
        <f>K1154/LCOH!$C$34</f>
        <v>14.763531650930901</v>
      </c>
    </row>
    <row r="1155" spans="1:14" x14ac:dyDescent="0.35">
      <c r="A1155">
        <f>'Profilo fotovoltaico'!B1157*LCOH!$C$20</f>
        <v>0</v>
      </c>
      <c r="B1155">
        <f>'Profilo eolico'!B1157*LCOH!$C$21</f>
        <v>176.4</v>
      </c>
      <c r="C1155">
        <f>$P$35*'Profilo fotovoltaico'!B1157</f>
        <v>0</v>
      </c>
      <c r="D1155">
        <f>$Q$37*'Profilo eolico'!B1157</f>
        <v>1029.2295953919893</v>
      </c>
      <c r="E1155">
        <f>$P$39*'Profilo fotovoltaico'!B1157+'Approvvigionamento energia'!$Q$39*'Profilo eolico'!B1157</f>
        <v>771.92219654399196</v>
      </c>
      <c r="F1155">
        <f>$P$41*'Profilo fotovoltaico'!B1157+'Approvvigionamento energia'!$Q$41*'Profilo eolico'!B1157</f>
        <v>514.61479769599464</v>
      </c>
      <c r="G1155">
        <f>$P$43*'Profilo fotovoltaico'!B1157+'Approvvigionamento energia'!$Q$43*'Profilo eolico'!B1157</f>
        <v>257.30739884799732</v>
      </c>
      <c r="H1155">
        <f t="shared" si="36"/>
        <v>1138.4335154826958</v>
      </c>
      <c r="I1155">
        <f>IF(LCOH!$C$28=Menu!$A$1,'Approvvigionamento energia'!C1155,0)+IF(LCOH!$C$28=Menu!$A$2,'Approvvigionamento energia'!D1155,0)+IF(LCOH!$C$28=Menu!$A$3,'Approvvigionamento energia'!E1155,0)+IF(LCOH!$C$28=Menu!$A$4,'Approvvigionamento energia'!F1155,0)+IF(LCOH!$C$28=Menu!$A$5,'Approvvigionamento energia'!G1155,0)+IF(LCOH!$C$28=Menu!$A$6,'Approvvigionamento energia'!H1155,0)</f>
        <v>514.61479769599464</v>
      </c>
      <c r="J1155">
        <f>'Approvvigionamento energia'!A1155+'Approvvigionamento energia'!B1155+'Approvvigionamento energia'!I1155</f>
        <v>691.01479769599462</v>
      </c>
      <c r="K1155">
        <f>IF(MIN(LCOH!$C$18,J1155)&gt;=$P$48*LCOH!$C$18, MIN(LCOH!$C$18,J1155),0)</f>
        <v>691.01479769599462</v>
      </c>
      <c r="L1155">
        <f t="shared" ref="L1155:L1218" si="37">J1155-K1155</f>
        <v>0</v>
      </c>
      <c r="M1155">
        <f>K1155/LCOH!$C$18</f>
        <v>0.46067653179732976</v>
      </c>
      <c r="N1155">
        <f>K1155/LCOH!$C$34</f>
        <v>13.314350629980629</v>
      </c>
    </row>
    <row r="1156" spans="1:14" x14ac:dyDescent="0.35">
      <c r="A1156">
        <f>'Profilo fotovoltaico'!B1158*LCOH!$C$20</f>
        <v>0</v>
      </c>
      <c r="B1156">
        <f>'Profilo eolico'!B1158*LCOH!$C$21</f>
        <v>176.2</v>
      </c>
      <c r="C1156">
        <f>$P$35*'Profilo fotovoltaico'!B1158</f>
        <v>0</v>
      </c>
      <c r="D1156">
        <f>$Q$37*'Profilo eolico'!B1158</f>
        <v>1028.0626684130868</v>
      </c>
      <c r="E1156">
        <f>$P$39*'Profilo fotovoltaico'!B1158+'Approvvigionamento energia'!$Q$39*'Profilo eolico'!B1158</f>
        <v>771.04700130981507</v>
      </c>
      <c r="F1156">
        <f>$P$41*'Profilo fotovoltaico'!B1158+'Approvvigionamento energia'!$Q$41*'Profilo eolico'!B1158</f>
        <v>514.03133420654342</v>
      </c>
      <c r="G1156">
        <f>$P$43*'Profilo fotovoltaico'!B1158+'Approvvigionamento energia'!$Q$43*'Profilo eolico'!B1158</f>
        <v>257.01566710327171</v>
      </c>
      <c r="H1156">
        <f t="shared" si="36"/>
        <v>1138.4335154826958</v>
      </c>
      <c r="I1156">
        <f>IF(LCOH!$C$28=Menu!$A$1,'Approvvigionamento energia'!C1156,0)+IF(LCOH!$C$28=Menu!$A$2,'Approvvigionamento energia'!D1156,0)+IF(LCOH!$C$28=Menu!$A$3,'Approvvigionamento energia'!E1156,0)+IF(LCOH!$C$28=Menu!$A$4,'Approvvigionamento energia'!F1156,0)+IF(LCOH!$C$28=Menu!$A$5,'Approvvigionamento energia'!G1156,0)+IF(LCOH!$C$28=Menu!$A$6,'Approvvigionamento energia'!H1156,0)</f>
        <v>514.03133420654342</v>
      </c>
      <c r="J1156">
        <f>'Approvvigionamento energia'!A1156+'Approvvigionamento energia'!B1156+'Approvvigionamento energia'!I1156</f>
        <v>690.23133420654335</v>
      </c>
      <c r="K1156">
        <f>IF(MIN(LCOH!$C$18,J1156)&gt;=$P$48*LCOH!$C$18, MIN(LCOH!$C$18,J1156),0)</f>
        <v>690.23133420654335</v>
      </c>
      <c r="L1156">
        <f t="shared" si="37"/>
        <v>0</v>
      </c>
      <c r="M1156">
        <f>K1156/LCOH!$C$18</f>
        <v>0.46015422280436225</v>
      </c>
      <c r="N1156">
        <f>K1156/LCOH!$C$34</f>
        <v>13.299254994345731</v>
      </c>
    </row>
    <row r="1157" spans="1:14" x14ac:dyDescent="0.35">
      <c r="A1157">
        <f>'Profilo fotovoltaico'!B1159*LCOH!$C$20</f>
        <v>0</v>
      </c>
      <c r="B1157">
        <f>'Profilo eolico'!B1159*LCOH!$C$21</f>
        <v>182.60000000000002</v>
      </c>
      <c r="C1157">
        <f>$P$35*'Profilo fotovoltaico'!B1159</f>
        <v>0</v>
      </c>
      <c r="D1157">
        <f>$Q$37*'Profilo eolico'!B1159</f>
        <v>1065.4043317379662</v>
      </c>
      <c r="E1157">
        <f>$P$39*'Profilo fotovoltaico'!B1159+'Approvvigionamento energia'!$Q$39*'Profilo eolico'!B1159</f>
        <v>799.05324880347473</v>
      </c>
      <c r="F1157">
        <f>$P$41*'Profilo fotovoltaico'!B1159+'Approvvigionamento energia'!$Q$41*'Profilo eolico'!B1159</f>
        <v>532.70216586898312</v>
      </c>
      <c r="G1157">
        <f>$P$43*'Profilo fotovoltaico'!B1159+'Approvvigionamento energia'!$Q$43*'Profilo eolico'!B1159</f>
        <v>266.35108293449156</v>
      </c>
      <c r="H1157">
        <f t="shared" si="36"/>
        <v>1138.4335154826958</v>
      </c>
      <c r="I1157">
        <f>IF(LCOH!$C$28=Menu!$A$1,'Approvvigionamento energia'!C1157,0)+IF(LCOH!$C$28=Menu!$A$2,'Approvvigionamento energia'!D1157,0)+IF(LCOH!$C$28=Menu!$A$3,'Approvvigionamento energia'!E1157,0)+IF(LCOH!$C$28=Menu!$A$4,'Approvvigionamento energia'!F1157,0)+IF(LCOH!$C$28=Menu!$A$5,'Approvvigionamento energia'!G1157,0)+IF(LCOH!$C$28=Menu!$A$6,'Approvvigionamento energia'!H1157,0)</f>
        <v>532.70216586898312</v>
      </c>
      <c r="J1157">
        <f>'Approvvigionamento energia'!A1157+'Approvvigionamento energia'!B1157+'Approvvigionamento energia'!I1157</f>
        <v>715.30216586898314</v>
      </c>
      <c r="K1157">
        <f>IF(MIN(LCOH!$C$18,J1157)&gt;=$P$48*LCOH!$C$18, MIN(LCOH!$C$18,J1157),0)</f>
        <v>715.30216586898314</v>
      </c>
      <c r="L1157">
        <f t="shared" si="37"/>
        <v>0</v>
      </c>
      <c r="M1157">
        <f>K1157/LCOH!$C$18</f>
        <v>0.4768681105793221</v>
      </c>
      <c r="N1157">
        <f>K1157/LCOH!$C$34</f>
        <v>13.782315334662488</v>
      </c>
    </row>
    <row r="1158" spans="1:14" x14ac:dyDescent="0.35">
      <c r="A1158">
        <f>'Profilo fotovoltaico'!B1160*LCOH!$C$20</f>
        <v>0</v>
      </c>
      <c r="B1158">
        <f>'Profilo eolico'!B1160*LCOH!$C$21</f>
        <v>185.6</v>
      </c>
      <c r="C1158">
        <f>$P$35*'Profilo fotovoltaico'!B1160</f>
        <v>0</v>
      </c>
      <c r="D1158">
        <f>$Q$37*'Profilo eolico'!B1160</f>
        <v>1082.9082364215035</v>
      </c>
      <c r="E1158">
        <f>$P$39*'Profilo fotovoltaico'!B1160+'Approvvigionamento energia'!$Q$39*'Profilo eolico'!B1160</f>
        <v>812.18117731612756</v>
      </c>
      <c r="F1158">
        <f>$P$41*'Profilo fotovoltaico'!B1160+'Approvvigionamento energia'!$Q$41*'Profilo eolico'!B1160</f>
        <v>541.45411821075174</v>
      </c>
      <c r="G1158">
        <f>$P$43*'Profilo fotovoltaico'!B1160+'Approvvigionamento energia'!$Q$43*'Profilo eolico'!B1160</f>
        <v>270.72705910537587</v>
      </c>
      <c r="H1158">
        <f t="shared" si="36"/>
        <v>1138.4335154826958</v>
      </c>
      <c r="I1158">
        <f>IF(LCOH!$C$28=Menu!$A$1,'Approvvigionamento energia'!C1158,0)+IF(LCOH!$C$28=Menu!$A$2,'Approvvigionamento energia'!D1158,0)+IF(LCOH!$C$28=Menu!$A$3,'Approvvigionamento energia'!E1158,0)+IF(LCOH!$C$28=Menu!$A$4,'Approvvigionamento energia'!F1158,0)+IF(LCOH!$C$28=Menu!$A$5,'Approvvigionamento energia'!G1158,0)+IF(LCOH!$C$28=Menu!$A$6,'Approvvigionamento energia'!H1158,0)</f>
        <v>541.45411821075174</v>
      </c>
      <c r="J1158">
        <f>'Approvvigionamento energia'!A1158+'Approvvigionamento energia'!B1158+'Approvvigionamento energia'!I1158</f>
        <v>727.05411821075177</v>
      </c>
      <c r="K1158">
        <f>IF(MIN(LCOH!$C$18,J1158)&gt;=$P$48*LCOH!$C$18, MIN(LCOH!$C$18,J1158),0)</f>
        <v>727.05411821075177</v>
      </c>
      <c r="L1158">
        <f t="shared" si="37"/>
        <v>0</v>
      </c>
      <c r="M1158">
        <f>K1158/LCOH!$C$18</f>
        <v>0.48470274547383452</v>
      </c>
      <c r="N1158">
        <f>K1158/LCOH!$C$34</f>
        <v>14.008749869185969</v>
      </c>
    </row>
    <row r="1159" spans="1:14" x14ac:dyDescent="0.35">
      <c r="A1159">
        <f>'Profilo fotovoltaico'!B1161*LCOH!$C$20</f>
        <v>0</v>
      </c>
      <c r="B1159">
        <f>'Profilo eolico'!B1161*LCOH!$C$21</f>
        <v>198.2</v>
      </c>
      <c r="C1159">
        <f>$P$35*'Profilo fotovoltaico'!B1161</f>
        <v>0</v>
      </c>
      <c r="D1159">
        <f>$Q$37*'Profilo eolico'!B1161</f>
        <v>1156.4246360923598</v>
      </c>
      <c r="E1159">
        <f>$P$39*'Profilo fotovoltaico'!B1161+'Approvvigionamento energia'!$Q$39*'Profilo eolico'!B1161</f>
        <v>867.31847706926976</v>
      </c>
      <c r="F1159">
        <f>$P$41*'Profilo fotovoltaico'!B1161+'Approvvigionamento energia'!$Q$41*'Profilo eolico'!B1161</f>
        <v>578.21231804617992</v>
      </c>
      <c r="G1159">
        <f>$P$43*'Profilo fotovoltaico'!B1161+'Approvvigionamento energia'!$Q$43*'Profilo eolico'!B1161</f>
        <v>289.10615902308996</v>
      </c>
      <c r="H1159">
        <f t="shared" si="36"/>
        <v>1138.4335154826958</v>
      </c>
      <c r="I1159">
        <f>IF(LCOH!$C$28=Menu!$A$1,'Approvvigionamento energia'!C1159,0)+IF(LCOH!$C$28=Menu!$A$2,'Approvvigionamento energia'!D1159,0)+IF(LCOH!$C$28=Menu!$A$3,'Approvvigionamento energia'!E1159,0)+IF(LCOH!$C$28=Menu!$A$4,'Approvvigionamento energia'!F1159,0)+IF(LCOH!$C$28=Menu!$A$5,'Approvvigionamento energia'!G1159,0)+IF(LCOH!$C$28=Menu!$A$6,'Approvvigionamento energia'!H1159,0)</f>
        <v>578.21231804617992</v>
      </c>
      <c r="J1159">
        <f>'Approvvigionamento energia'!A1159+'Approvvigionamento energia'!B1159+'Approvvigionamento energia'!I1159</f>
        <v>776.41231804617996</v>
      </c>
      <c r="K1159">
        <f>IF(MIN(LCOH!$C$18,J1159)&gt;=$P$48*LCOH!$C$18, MIN(LCOH!$C$18,J1159),0)</f>
        <v>776.41231804617996</v>
      </c>
      <c r="L1159">
        <f t="shared" si="37"/>
        <v>0</v>
      </c>
      <c r="M1159">
        <f>K1159/LCOH!$C$18</f>
        <v>0.51760821203078666</v>
      </c>
      <c r="N1159">
        <f>K1159/LCOH!$C$34</f>
        <v>14.959774914184585</v>
      </c>
    </row>
    <row r="1160" spans="1:14" x14ac:dyDescent="0.35">
      <c r="A1160">
        <f>'Profilo fotovoltaico'!B1162*LCOH!$C$20</f>
        <v>23</v>
      </c>
      <c r="B1160">
        <f>'Profilo eolico'!B1162*LCOH!$C$21</f>
        <v>211.79999999999998</v>
      </c>
      <c r="C1160">
        <f>$P$35*'Profilo fotovoltaico'!B1162</f>
        <v>169.15608031530749</v>
      </c>
      <c r="D1160">
        <f>$Q$37*'Profilo eolico'!B1162</f>
        <v>1235.7756706577286</v>
      </c>
      <c r="E1160">
        <f>$P$39*'Profilo fotovoltaico'!B1162+'Approvvigionamento energia'!$Q$39*'Profilo eolico'!B1162</f>
        <v>969.12077307212326</v>
      </c>
      <c r="F1160">
        <f>$P$41*'Profilo fotovoltaico'!B1162+'Approvvigionamento energia'!$Q$41*'Profilo eolico'!B1162</f>
        <v>702.46587548651803</v>
      </c>
      <c r="G1160">
        <f>$P$43*'Profilo fotovoltaico'!B1162+'Approvvigionamento energia'!$Q$43*'Profilo eolico'!B1162</f>
        <v>435.8109779009128</v>
      </c>
      <c r="H1160">
        <f t="shared" si="36"/>
        <v>1138.4335154826958</v>
      </c>
      <c r="I1160">
        <f>IF(LCOH!$C$28=Menu!$A$1,'Approvvigionamento energia'!C1160,0)+IF(LCOH!$C$28=Menu!$A$2,'Approvvigionamento energia'!D1160,0)+IF(LCOH!$C$28=Menu!$A$3,'Approvvigionamento energia'!E1160,0)+IF(LCOH!$C$28=Menu!$A$4,'Approvvigionamento energia'!F1160,0)+IF(LCOH!$C$28=Menu!$A$5,'Approvvigionamento energia'!G1160,0)+IF(LCOH!$C$28=Menu!$A$6,'Approvvigionamento energia'!H1160,0)</f>
        <v>702.46587548651803</v>
      </c>
      <c r="J1160">
        <f>'Approvvigionamento energia'!A1160+'Approvvigionamento energia'!B1160+'Approvvigionamento energia'!I1160</f>
        <v>937.26587548651798</v>
      </c>
      <c r="K1160">
        <f>IF(MIN(LCOH!$C$18,J1160)&gt;=$P$48*LCOH!$C$18, MIN(LCOH!$C$18,J1160),0)</f>
        <v>937.26587548651798</v>
      </c>
      <c r="L1160">
        <f t="shared" si="37"/>
        <v>0</v>
      </c>
      <c r="M1160">
        <f>K1160/LCOH!$C$18</f>
        <v>0.62484391699101194</v>
      </c>
      <c r="N1160">
        <f>K1160/LCOH!$C$34</f>
        <v>18.059072745404972</v>
      </c>
    </row>
    <row r="1161" spans="1:14" x14ac:dyDescent="0.35">
      <c r="A1161">
        <f>'Profilo fotovoltaico'!B1163*LCOH!$C$20</f>
        <v>123</v>
      </c>
      <c r="B1161">
        <f>'Profilo eolico'!B1163*LCOH!$C$21</f>
        <v>235.6</v>
      </c>
      <c r="C1161">
        <f>$P$35*'Profilo fotovoltaico'!B1163</f>
        <v>904.61729907751396</v>
      </c>
      <c r="D1161">
        <f>$Q$37*'Profilo eolico'!B1163</f>
        <v>1374.639981147124</v>
      </c>
      <c r="E1161">
        <f>$P$39*'Profilo fotovoltaico'!B1163+'Approvvigionamento energia'!$Q$39*'Profilo eolico'!B1163</f>
        <v>1257.1343106297215</v>
      </c>
      <c r="F1161">
        <f>$P$41*'Profilo fotovoltaico'!B1163+'Approvvigionamento energia'!$Q$41*'Profilo eolico'!B1163</f>
        <v>1139.6286401123189</v>
      </c>
      <c r="G1161">
        <f>$P$43*'Profilo fotovoltaico'!B1163+'Approvvigionamento energia'!$Q$43*'Profilo eolico'!B1163</f>
        <v>1022.1229695949164</v>
      </c>
      <c r="H1161">
        <f t="shared" si="36"/>
        <v>1138.4335154826958</v>
      </c>
      <c r="I1161">
        <f>IF(LCOH!$C$28=Menu!$A$1,'Approvvigionamento energia'!C1161,0)+IF(LCOH!$C$28=Menu!$A$2,'Approvvigionamento energia'!D1161,0)+IF(LCOH!$C$28=Menu!$A$3,'Approvvigionamento energia'!E1161,0)+IF(LCOH!$C$28=Menu!$A$4,'Approvvigionamento energia'!F1161,0)+IF(LCOH!$C$28=Menu!$A$5,'Approvvigionamento energia'!G1161,0)+IF(LCOH!$C$28=Menu!$A$6,'Approvvigionamento energia'!H1161,0)</f>
        <v>1139.6286401123189</v>
      </c>
      <c r="J1161">
        <f>'Approvvigionamento energia'!A1161+'Approvvigionamento energia'!B1161+'Approvvigionamento energia'!I1161</f>
        <v>1498.2286401123188</v>
      </c>
      <c r="K1161">
        <f>IF(MIN(LCOH!$C$18,J1161)&gt;=$P$48*LCOH!$C$18, MIN(LCOH!$C$18,J1161),0)</f>
        <v>1498.2286401123188</v>
      </c>
      <c r="L1161">
        <f t="shared" si="37"/>
        <v>0</v>
      </c>
      <c r="M1161">
        <f>K1161/LCOH!$C$18</f>
        <v>0.99881909340821251</v>
      </c>
      <c r="N1161">
        <f>K1161/LCOH!$C$34</f>
        <v>28.867603855728685</v>
      </c>
    </row>
    <row r="1162" spans="1:14" x14ac:dyDescent="0.35">
      <c r="A1162">
        <f>'Profilo fotovoltaico'!B1164*LCOH!$C$20</f>
        <v>242</v>
      </c>
      <c r="B1162">
        <f>'Profilo eolico'!B1164*LCOH!$C$21</f>
        <v>276.60000000000002</v>
      </c>
      <c r="C1162">
        <f>$P$35*'Profilo fotovoltaico'!B1164</f>
        <v>1779.8161494045396</v>
      </c>
      <c r="D1162">
        <f>$Q$37*'Profilo eolico'!B1164</f>
        <v>1613.8600118221329</v>
      </c>
      <c r="E1162">
        <f>$P$39*'Profilo fotovoltaico'!B1164+'Approvvigionamento energia'!$Q$39*'Profilo eolico'!B1164</f>
        <v>1655.3490462177347</v>
      </c>
      <c r="F1162">
        <f>$P$41*'Profilo fotovoltaico'!B1164+'Approvvigionamento energia'!$Q$41*'Profilo eolico'!B1164</f>
        <v>1696.8380806133364</v>
      </c>
      <c r="G1162">
        <f>$P$43*'Profilo fotovoltaico'!B1164+'Approvvigionamento energia'!$Q$43*'Profilo eolico'!B1164</f>
        <v>1738.3271150089381</v>
      </c>
      <c r="H1162">
        <f t="shared" si="36"/>
        <v>1138.4335154826958</v>
      </c>
      <c r="I1162">
        <f>IF(LCOH!$C$28=Menu!$A$1,'Approvvigionamento energia'!C1162,0)+IF(LCOH!$C$28=Menu!$A$2,'Approvvigionamento energia'!D1162,0)+IF(LCOH!$C$28=Menu!$A$3,'Approvvigionamento energia'!E1162,0)+IF(LCOH!$C$28=Menu!$A$4,'Approvvigionamento energia'!F1162,0)+IF(LCOH!$C$28=Menu!$A$5,'Approvvigionamento energia'!G1162,0)+IF(LCOH!$C$28=Menu!$A$6,'Approvvigionamento energia'!H1162,0)</f>
        <v>1696.8380806133364</v>
      </c>
      <c r="J1162">
        <f>'Approvvigionamento energia'!A1162+'Approvvigionamento energia'!B1162+'Approvvigionamento energia'!I1162</f>
        <v>2215.4380806133363</v>
      </c>
      <c r="K1162">
        <f>IF(MIN(LCOH!$C$18,J1162)&gt;=$P$48*LCOH!$C$18, MIN(LCOH!$C$18,J1162),0)</f>
        <v>1500</v>
      </c>
      <c r="L1162">
        <f t="shared" si="37"/>
        <v>715.4380806133363</v>
      </c>
      <c r="M1162">
        <f>K1162/LCOH!$C$18</f>
        <v>1</v>
      </c>
      <c r="N1162">
        <f>K1162/LCOH!$C$34</f>
        <v>28.901734104046245</v>
      </c>
    </row>
    <row r="1163" spans="1:14" x14ac:dyDescent="0.35">
      <c r="A1163">
        <f>'Profilo fotovoltaico'!B1165*LCOH!$C$20</f>
        <v>348</v>
      </c>
      <c r="B1163">
        <f>'Profilo eolico'!B1165*LCOH!$C$21</f>
        <v>300.70000000000005</v>
      </c>
      <c r="C1163">
        <f>$P$35*'Profilo fotovoltaico'!B1165</f>
        <v>2559.4050412924785</v>
      </c>
      <c r="D1163">
        <f>$Q$37*'Profilo eolico'!B1165</f>
        <v>1754.4747127798821</v>
      </c>
      <c r="E1163">
        <f>$P$39*'Profilo fotovoltaico'!B1165+'Approvvigionamento energia'!$Q$39*'Profilo eolico'!B1165</f>
        <v>1955.7072949080311</v>
      </c>
      <c r="F1163">
        <f>$P$41*'Profilo fotovoltaico'!B1165+'Approvvigionamento energia'!$Q$41*'Profilo eolico'!B1165</f>
        <v>2156.9398770361804</v>
      </c>
      <c r="G1163">
        <f>$P$43*'Profilo fotovoltaico'!B1165+'Approvvigionamento energia'!$Q$43*'Profilo eolico'!B1165</f>
        <v>2358.1724591643297</v>
      </c>
      <c r="H1163">
        <f t="shared" si="36"/>
        <v>1138.4335154826958</v>
      </c>
      <c r="I1163">
        <f>IF(LCOH!$C$28=Menu!$A$1,'Approvvigionamento energia'!C1163,0)+IF(LCOH!$C$28=Menu!$A$2,'Approvvigionamento energia'!D1163,0)+IF(LCOH!$C$28=Menu!$A$3,'Approvvigionamento energia'!E1163,0)+IF(LCOH!$C$28=Menu!$A$4,'Approvvigionamento energia'!F1163,0)+IF(LCOH!$C$28=Menu!$A$5,'Approvvigionamento energia'!G1163,0)+IF(LCOH!$C$28=Menu!$A$6,'Approvvigionamento energia'!H1163,0)</f>
        <v>2156.9398770361804</v>
      </c>
      <c r="J1163">
        <f>'Approvvigionamento energia'!A1163+'Approvvigionamento energia'!B1163+'Approvvigionamento energia'!I1163</f>
        <v>2805.6398770361802</v>
      </c>
      <c r="K1163">
        <f>IF(MIN(LCOH!$C$18,J1163)&gt;=$P$48*LCOH!$C$18, MIN(LCOH!$C$18,J1163),0)</f>
        <v>1500</v>
      </c>
      <c r="L1163">
        <f t="shared" si="37"/>
        <v>1305.6398770361802</v>
      </c>
      <c r="M1163">
        <f>K1163/LCOH!$C$18</f>
        <v>1</v>
      </c>
      <c r="N1163">
        <f>K1163/LCOH!$C$34</f>
        <v>28.901734104046245</v>
      </c>
    </row>
    <row r="1164" spans="1:14" x14ac:dyDescent="0.35">
      <c r="A1164">
        <f>'Profilo fotovoltaico'!B1166*LCOH!$C$20</f>
        <v>413</v>
      </c>
      <c r="B1164">
        <f>'Profilo eolico'!B1166*LCOH!$C$21</f>
        <v>328.40000000000003</v>
      </c>
      <c r="C1164">
        <f>$P$35*'Profilo fotovoltaico'!B1166</f>
        <v>3037.4548334879128</v>
      </c>
      <c r="D1164">
        <f>$Q$37*'Profilo eolico'!B1166</f>
        <v>1916.0940993578758</v>
      </c>
      <c r="E1164">
        <f>$P$39*'Profilo fotovoltaico'!B1166+'Approvvigionamento energia'!$Q$39*'Profilo eolico'!B1166</f>
        <v>2196.434282890385</v>
      </c>
      <c r="F1164">
        <f>$P$41*'Profilo fotovoltaico'!B1166+'Approvvigionamento energia'!$Q$41*'Profilo eolico'!B1166</f>
        <v>2476.7744664228944</v>
      </c>
      <c r="G1164">
        <f>$P$43*'Profilo fotovoltaico'!B1166+'Approvvigionamento energia'!$Q$43*'Profilo eolico'!B1166</f>
        <v>2757.1146499554034</v>
      </c>
      <c r="H1164">
        <f t="shared" si="36"/>
        <v>1138.4335154826958</v>
      </c>
      <c r="I1164">
        <f>IF(LCOH!$C$28=Menu!$A$1,'Approvvigionamento energia'!C1164,0)+IF(LCOH!$C$28=Menu!$A$2,'Approvvigionamento energia'!D1164,0)+IF(LCOH!$C$28=Menu!$A$3,'Approvvigionamento energia'!E1164,0)+IF(LCOH!$C$28=Menu!$A$4,'Approvvigionamento energia'!F1164,0)+IF(LCOH!$C$28=Menu!$A$5,'Approvvigionamento energia'!G1164,0)+IF(LCOH!$C$28=Menu!$A$6,'Approvvigionamento energia'!H1164,0)</f>
        <v>2476.7744664228944</v>
      </c>
      <c r="J1164">
        <f>'Approvvigionamento energia'!A1164+'Approvvigionamento energia'!B1164+'Approvvigionamento energia'!I1164</f>
        <v>3218.1744664228945</v>
      </c>
      <c r="K1164">
        <f>IF(MIN(LCOH!$C$18,J1164)&gt;=$P$48*LCOH!$C$18, MIN(LCOH!$C$18,J1164),0)</f>
        <v>1500</v>
      </c>
      <c r="L1164">
        <f t="shared" si="37"/>
        <v>1718.1744664228945</v>
      </c>
      <c r="M1164">
        <f>K1164/LCOH!$C$18</f>
        <v>1</v>
      </c>
      <c r="N1164">
        <f>K1164/LCOH!$C$34</f>
        <v>28.901734104046245</v>
      </c>
    </row>
    <row r="1165" spans="1:14" x14ac:dyDescent="0.35">
      <c r="A1165">
        <f>'Profilo fotovoltaico'!B1167*LCOH!$C$20</f>
        <v>427</v>
      </c>
      <c r="B1165">
        <f>'Profilo eolico'!B1167*LCOH!$C$21</f>
        <v>360.4</v>
      </c>
      <c r="C1165">
        <f>$P$35*'Profilo fotovoltaico'!B1167</f>
        <v>3140.4194041146216</v>
      </c>
      <c r="D1165">
        <f>$Q$37*'Profilo eolico'!B1167</f>
        <v>2102.802415982273</v>
      </c>
      <c r="E1165">
        <f>$P$39*'Profilo fotovoltaico'!B1167+'Approvvigionamento energia'!$Q$39*'Profilo eolico'!B1167</f>
        <v>2362.2066630153599</v>
      </c>
      <c r="F1165">
        <f>$P$41*'Profilo fotovoltaico'!B1167+'Approvvigionamento energia'!$Q$41*'Profilo eolico'!B1167</f>
        <v>2621.6109100484473</v>
      </c>
      <c r="G1165">
        <f>$P$43*'Profilo fotovoltaico'!B1167+'Approvvigionamento energia'!$Q$43*'Profilo eolico'!B1167</f>
        <v>2881.0151570815347</v>
      </c>
      <c r="H1165">
        <f t="shared" si="36"/>
        <v>1138.4335154826958</v>
      </c>
      <c r="I1165">
        <f>IF(LCOH!$C$28=Menu!$A$1,'Approvvigionamento energia'!C1165,0)+IF(LCOH!$C$28=Menu!$A$2,'Approvvigionamento energia'!D1165,0)+IF(LCOH!$C$28=Menu!$A$3,'Approvvigionamento energia'!E1165,0)+IF(LCOH!$C$28=Menu!$A$4,'Approvvigionamento energia'!F1165,0)+IF(LCOH!$C$28=Menu!$A$5,'Approvvigionamento energia'!G1165,0)+IF(LCOH!$C$28=Menu!$A$6,'Approvvigionamento energia'!H1165,0)</f>
        <v>2621.6109100484473</v>
      </c>
      <c r="J1165">
        <f>'Approvvigionamento energia'!A1165+'Approvvigionamento energia'!B1165+'Approvvigionamento energia'!I1165</f>
        <v>3409.0109100484474</v>
      </c>
      <c r="K1165">
        <f>IF(MIN(LCOH!$C$18,J1165)&gt;=$P$48*LCOH!$C$18, MIN(LCOH!$C$18,J1165),0)</f>
        <v>1500</v>
      </c>
      <c r="L1165">
        <f t="shared" si="37"/>
        <v>1909.0109100484474</v>
      </c>
      <c r="M1165">
        <f>K1165/LCOH!$C$18</f>
        <v>1</v>
      </c>
      <c r="N1165">
        <f>K1165/LCOH!$C$34</f>
        <v>28.901734104046245</v>
      </c>
    </row>
    <row r="1166" spans="1:14" x14ac:dyDescent="0.35">
      <c r="A1166">
        <f>'Profilo fotovoltaico'!B1168*LCOH!$C$20</f>
        <v>405</v>
      </c>
      <c r="B1166">
        <f>'Profilo eolico'!B1168*LCOH!$C$21</f>
        <v>399.4</v>
      </c>
      <c r="C1166">
        <f>$P$35*'Profilo fotovoltaico'!B1168</f>
        <v>2978.6179359869366</v>
      </c>
      <c r="D1166">
        <f>$Q$37*'Profilo eolico'!B1168</f>
        <v>2330.3531768682569</v>
      </c>
      <c r="E1166">
        <f>$P$39*'Profilo fotovoltaico'!B1168+'Approvvigionamento energia'!$Q$39*'Profilo eolico'!B1168</f>
        <v>2492.4193666479268</v>
      </c>
      <c r="F1166">
        <f>$P$41*'Profilo fotovoltaico'!B1168+'Approvvigionamento energia'!$Q$41*'Profilo eolico'!B1168</f>
        <v>2654.4855564275967</v>
      </c>
      <c r="G1166">
        <f>$P$43*'Profilo fotovoltaico'!B1168+'Approvvigionamento energia'!$Q$43*'Profilo eolico'!B1168</f>
        <v>2816.5517462072667</v>
      </c>
      <c r="H1166">
        <f t="shared" si="36"/>
        <v>1138.4335154826958</v>
      </c>
      <c r="I1166">
        <f>IF(LCOH!$C$28=Menu!$A$1,'Approvvigionamento energia'!C1166,0)+IF(LCOH!$C$28=Menu!$A$2,'Approvvigionamento energia'!D1166,0)+IF(LCOH!$C$28=Menu!$A$3,'Approvvigionamento energia'!E1166,0)+IF(LCOH!$C$28=Menu!$A$4,'Approvvigionamento energia'!F1166,0)+IF(LCOH!$C$28=Menu!$A$5,'Approvvigionamento energia'!G1166,0)+IF(LCOH!$C$28=Menu!$A$6,'Approvvigionamento energia'!H1166,0)</f>
        <v>2654.4855564275967</v>
      </c>
      <c r="J1166">
        <f>'Approvvigionamento energia'!A1166+'Approvvigionamento energia'!B1166+'Approvvigionamento energia'!I1166</f>
        <v>3458.8855564275968</v>
      </c>
      <c r="K1166">
        <f>IF(MIN(LCOH!$C$18,J1166)&gt;=$P$48*LCOH!$C$18, MIN(LCOH!$C$18,J1166),0)</f>
        <v>1500</v>
      </c>
      <c r="L1166">
        <f t="shared" si="37"/>
        <v>1958.8855564275968</v>
      </c>
      <c r="M1166">
        <f>K1166/LCOH!$C$18</f>
        <v>1</v>
      </c>
      <c r="N1166">
        <f>K1166/LCOH!$C$34</f>
        <v>28.901734104046245</v>
      </c>
    </row>
    <row r="1167" spans="1:14" x14ac:dyDescent="0.35">
      <c r="A1167">
        <f>'Profilo fotovoltaico'!B1169*LCOH!$C$20</f>
        <v>340</v>
      </c>
      <c r="B1167">
        <f>'Profilo eolico'!B1169*LCOH!$C$21</f>
        <v>418.9</v>
      </c>
      <c r="C1167">
        <f>$P$35*'Profilo fotovoltaico'!B1169</f>
        <v>2500.5681437915023</v>
      </c>
      <c r="D1167">
        <f>$Q$37*'Profilo eolico'!B1169</f>
        <v>2444.1285573112491</v>
      </c>
      <c r="E1167">
        <f>$P$39*'Profilo fotovoltaico'!B1169+'Approvvigionamento energia'!$Q$39*'Profilo eolico'!B1169</f>
        <v>2458.2384539313121</v>
      </c>
      <c r="F1167">
        <f>$P$41*'Profilo fotovoltaico'!B1169+'Approvvigionamento energia'!$Q$41*'Profilo eolico'!B1169</f>
        <v>2472.3483505513759</v>
      </c>
      <c r="G1167">
        <f>$P$43*'Profilo fotovoltaico'!B1169+'Approvvigionamento energia'!$Q$43*'Profilo eolico'!B1169</f>
        <v>2486.4582471714393</v>
      </c>
      <c r="H1167">
        <f t="shared" si="36"/>
        <v>1138.4335154826958</v>
      </c>
      <c r="I1167">
        <f>IF(LCOH!$C$28=Menu!$A$1,'Approvvigionamento energia'!C1167,0)+IF(LCOH!$C$28=Menu!$A$2,'Approvvigionamento energia'!D1167,0)+IF(LCOH!$C$28=Menu!$A$3,'Approvvigionamento energia'!E1167,0)+IF(LCOH!$C$28=Menu!$A$4,'Approvvigionamento energia'!F1167,0)+IF(LCOH!$C$28=Menu!$A$5,'Approvvigionamento energia'!G1167,0)+IF(LCOH!$C$28=Menu!$A$6,'Approvvigionamento energia'!H1167,0)</f>
        <v>2472.3483505513759</v>
      </c>
      <c r="J1167">
        <f>'Approvvigionamento energia'!A1167+'Approvvigionamento energia'!B1167+'Approvvigionamento energia'!I1167</f>
        <v>3231.248350551376</v>
      </c>
      <c r="K1167">
        <f>IF(MIN(LCOH!$C$18,J1167)&gt;=$P$48*LCOH!$C$18, MIN(LCOH!$C$18,J1167),0)</f>
        <v>1500</v>
      </c>
      <c r="L1167">
        <f t="shared" si="37"/>
        <v>1731.248350551376</v>
      </c>
      <c r="M1167">
        <f>K1167/LCOH!$C$18</f>
        <v>1</v>
      </c>
      <c r="N1167">
        <f>K1167/LCOH!$C$34</f>
        <v>28.901734104046245</v>
      </c>
    </row>
    <row r="1168" spans="1:14" x14ac:dyDescent="0.35">
      <c r="A1168">
        <f>'Profilo fotovoltaico'!B1170*LCOH!$C$20</f>
        <v>229</v>
      </c>
      <c r="B1168">
        <f>'Profilo eolico'!B1170*LCOH!$C$21</f>
        <v>416.2</v>
      </c>
      <c r="C1168">
        <f>$P$35*'Profilo fotovoltaico'!B1170</f>
        <v>1684.2061909654531</v>
      </c>
      <c r="D1168">
        <f>$Q$37*'Profilo eolico'!B1170</f>
        <v>2428.3750430960654</v>
      </c>
      <c r="E1168">
        <f>$P$39*'Profilo fotovoltaico'!B1170+'Approvvigionamento energia'!$Q$39*'Profilo eolico'!B1170</f>
        <v>2242.3328300634121</v>
      </c>
      <c r="F1168">
        <f>$P$41*'Profilo fotovoltaico'!B1170+'Approvvigionamento energia'!$Q$41*'Profilo eolico'!B1170</f>
        <v>2056.2906170307592</v>
      </c>
      <c r="G1168">
        <f>$P$43*'Profilo fotovoltaico'!B1170+'Approvvigionamento energia'!$Q$43*'Profilo eolico'!B1170</f>
        <v>1870.2484039981061</v>
      </c>
      <c r="H1168">
        <f t="shared" si="36"/>
        <v>1138.4335154826958</v>
      </c>
      <c r="I1168">
        <f>IF(LCOH!$C$28=Menu!$A$1,'Approvvigionamento energia'!C1168,0)+IF(LCOH!$C$28=Menu!$A$2,'Approvvigionamento energia'!D1168,0)+IF(LCOH!$C$28=Menu!$A$3,'Approvvigionamento energia'!E1168,0)+IF(LCOH!$C$28=Menu!$A$4,'Approvvigionamento energia'!F1168,0)+IF(LCOH!$C$28=Menu!$A$5,'Approvvigionamento energia'!G1168,0)+IF(LCOH!$C$28=Menu!$A$6,'Approvvigionamento energia'!H1168,0)</f>
        <v>2056.2906170307592</v>
      </c>
      <c r="J1168">
        <f>'Approvvigionamento energia'!A1168+'Approvvigionamento energia'!B1168+'Approvvigionamento energia'!I1168</f>
        <v>2701.4906170307595</v>
      </c>
      <c r="K1168">
        <f>IF(MIN(LCOH!$C$18,J1168)&gt;=$P$48*LCOH!$C$18, MIN(LCOH!$C$18,J1168),0)</f>
        <v>1500</v>
      </c>
      <c r="L1168">
        <f t="shared" si="37"/>
        <v>1201.4906170307595</v>
      </c>
      <c r="M1168">
        <f>K1168/LCOH!$C$18</f>
        <v>1</v>
      </c>
      <c r="N1168">
        <f>K1168/LCOH!$C$34</f>
        <v>28.901734104046245</v>
      </c>
    </row>
    <row r="1169" spans="1:14" x14ac:dyDescent="0.35">
      <c r="A1169">
        <f>'Profilo fotovoltaico'!B1171*LCOH!$C$20</f>
        <v>92</v>
      </c>
      <c r="B1169">
        <f>'Profilo eolico'!B1171*LCOH!$C$21</f>
        <v>389.2</v>
      </c>
      <c r="C1169">
        <f>$P$35*'Profilo fotovoltaico'!B1171</f>
        <v>676.62432126122997</v>
      </c>
      <c r="D1169">
        <f>$Q$37*'Profilo eolico'!B1171</f>
        <v>2270.8399009442301</v>
      </c>
      <c r="E1169">
        <f>$P$39*'Profilo fotovoltaico'!B1171+'Approvvigionamento energia'!$Q$39*'Profilo eolico'!B1171</f>
        <v>1872.28600602348</v>
      </c>
      <c r="F1169">
        <f>$P$41*'Profilo fotovoltaico'!B1171+'Approvvigionamento energia'!$Q$41*'Profilo eolico'!B1171</f>
        <v>1473.73211110273</v>
      </c>
      <c r="G1169">
        <f>$P$43*'Profilo fotovoltaico'!B1171+'Approvvigionamento energia'!$Q$43*'Profilo eolico'!B1171</f>
        <v>1075.1782161819801</v>
      </c>
      <c r="H1169">
        <f t="shared" si="36"/>
        <v>1138.4335154826958</v>
      </c>
      <c r="I1169">
        <f>IF(LCOH!$C$28=Menu!$A$1,'Approvvigionamento energia'!C1169,0)+IF(LCOH!$C$28=Menu!$A$2,'Approvvigionamento energia'!D1169,0)+IF(LCOH!$C$28=Menu!$A$3,'Approvvigionamento energia'!E1169,0)+IF(LCOH!$C$28=Menu!$A$4,'Approvvigionamento energia'!F1169,0)+IF(LCOH!$C$28=Menu!$A$5,'Approvvigionamento energia'!G1169,0)+IF(LCOH!$C$28=Menu!$A$6,'Approvvigionamento energia'!H1169,0)</f>
        <v>1473.73211110273</v>
      </c>
      <c r="J1169">
        <f>'Approvvigionamento energia'!A1169+'Approvvigionamento energia'!B1169+'Approvvigionamento energia'!I1169</f>
        <v>1954.93211110273</v>
      </c>
      <c r="K1169">
        <f>IF(MIN(LCOH!$C$18,J1169)&gt;=$P$48*LCOH!$C$18, MIN(LCOH!$C$18,J1169),0)</f>
        <v>1500</v>
      </c>
      <c r="L1169">
        <f t="shared" si="37"/>
        <v>454.93211110273</v>
      </c>
      <c r="M1169">
        <f>K1169/LCOH!$C$18</f>
        <v>1</v>
      </c>
      <c r="N1169">
        <f>K1169/LCOH!$C$34</f>
        <v>28.901734104046245</v>
      </c>
    </row>
    <row r="1170" spans="1:14" x14ac:dyDescent="0.35">
      <c r="A1170">
        <f>'Profilo fotovoltaico'!B1172*LCOH!$C$20</f>
        <v>4</v>
      </c>
      <c r="B1170">
        <f>'Profilo eolico'!B1172*LCOH!$C$21</f>
        <v>359.70000000000005</v>
      </c>
      <c r="C1170">
        <f>$P$35*'Profilo fotovoltaico'!B1172</f>
        <v>29.41844875048826</v>
      </c>
      <c r="D1170">
        <f>$Q$37*'Profilo eolico'!B1172</f>
        <v>2098.7181715561142</v>
      </c>
      <c r="E1170">
        <f>$P$39*'Profilo fotovoltaico'!B1172+'Approvvigionamento energia'!$Q$39*'Profilo eolico'!B1172</f>
        <v>1581.3932408547078</v>
      </c>
      <c r="F1170">
        <f>$P$41*'Profilo fotovoltaico'!B1172+'Approvvigionamento energia'!$Q$41*'Profilo eolico'!B1172</f>
        <v>1064.0683101533011</v>
      </c>
      <c r="G1170">
        <f>$P$43*'Profilo fotovoltaico'!B1172+'Approvvigionamento energia'!$Q$43*'Profilo eolico'!B1172</f>
        <v>546.74337945189473</v>
      </c>
      <c r="H1170">
        <f t="shared" si="36"/>
        <v>1138.4335154826958</v>
      </c>
      <c r="I1170">
        <f>IF(LCOH!$C$28=Menu!$A$1,'Approvvigionamento energia'!C1170,0)+IF(LCOH!$C$28=Menu!$A$2,'Approvvigionamento energia'!D1170,0)+IF(LCOH!$C$28=Menu!$A$3,'Approvvigionamento energia'!E1170,0)+IF(LCOH!$C$28=Menu!$A$4,'Approvvigionamento energia'!F1170,0)+IF(LCOH!$C$28=Menu!$A$5,'Approvvigionamento energia'!G1170,0)+IF(LCOH!$C$28=Menu!$A$6,'Approvvigionamento energia'!H1170,0)</f>
        <v>1064.0683101533011</v>
      </c>
      <c r="J1170">
        <f>'Approvvigionamento energia'!A1170+'Approvvigionamento energia'!B1170+'Approvvigionamento energia'!I1170</f>
        <v>1427.7683101533012</v>
      </c>
      <c r="K1170">
        <f>IF(MIN(LCOH!$C$18,J1170)&gt;=$P$48*LCOH!$C$18, MIN(LCOH!$C$18,J1170),0)</f>
        <v>1427.7683101533012</v>
      </c>
      <c r="L1170">
        <f t="shared" si="37"/>
        <v>0</v>
      </c>
      <c r="M1170">
        <f>K1170/LCOH!$C$18</f>
        <v>0.95184554010220079</v>
      </c>
      <c r="N1170">
        <f>K1170/LCOH!$C$34</f>
        <v>27.509986708156092</v>
      </c>
    </row>
    <row r="1171" spans="1:14" x14ac:dyDescent="0.35">
      <c r="A1171">
        <f>'Profilo fotovoltaico'!B1173*LCOH!$C$20</f>
        <v>0</v>
      </c>
      <c r="B1171">
        <f>'Profilo eolico'!B1173*LCOH!$C$21</f>
        <v>342.1</v>
      </c>
      <c r="C1171">
        <f>$P$35*'Profilo fotovoltaico'!B1173</f>
        <v>0</v>
      </c>
      <c r="D1171">
        <f>$Q$37*'Profilo eolico'!B1173</f>
        <v>1996.0285974126959</v>
      </c>
      <c r="E1171">
        <f>$P$39*'Profilo fotovoltaico'!B1173+'Approvvigionamento energia'!$Q$39*'Profilo eolico'!B1173</f>
        <v>1497.0214480595218</v>
      </c>
      <c r="F1171">
        <f>$P$41*'Profilo fotovoltaico'!B1173+'Approvvigionamento energia'!$Q$41*'Profilo eolico'!B1173</f>
        <v>998.01429870634797</v>
      </c>
      <c r="G1171">
        <f>$P$43*'Profilo fotovoltaico'!B1173+'Approvvigionamento energia'!$Q$43*'Profilo eolico'!B1173</f>
        <v>499.00714935317399</v>
      </c>
      <c r="H1171">
        <f t="shared" si="36"/>
        <v>1138.4335154826958</v>
      </c>
      <c r="I1171">
        <f>IF(LCOH!$C$28=Menu!$A$1,'Approvvigionamento energia'!C1171,0)+IF(LCOH!$C$28=Menu!$A$2,'Approvvigionamento energia'!D1171,0)+IF(LCOH!$C$28=Menu!$A$3,'Approvvigionamento energia'!E1171,0)+IF(LCOH!$C$28=Menu!$A$4,'Approvvigionamento energia'!F1171,0)+IF(LCOH!$C$28=Menu!$A$5,'Approvvigionamento energia'!G1171,0)+IF(LCOH!$C$28=Menu!$A$6,'Approvvigionamento energia'!H1171,0)</f>
        <v>998.01429870634797</v>
      </c>
      <c r="J1171">
        <f>'Approvvigionamento energia'!A1171+'Approvvigionamento energia'!B1171+'Approvvigionamento energia'!I1171</f>
        <v>1340.1142987063481</v>
      </c>
      <c r="K1171">
        <f>IF(MIN(LCOH!$C$18,J1171)&gt;=$P$48*LCOH!$C$18, MIN(LCOH!$C$18,J1171),0)</f>
        <v>1340.1142987063481</v>
      </c>
      <c r="L1171">
        <f t="shared" si="37"/>
        <v>0</v>
      </c>
      <c r="M1171">
        <f>K1171/LCOH!$C$18</f>
        <v>0.89340953247089872</v>
      </c>
      <c r="N1171">
        <f>K1171/LCOH!$C$34</f>
        <v>25.821084753494183</v>
      </c>
    </row>
    <row r="1172" spans="1:14" x14ac:dyDescent="0.35">
      <c r="A1172">
        <f>'Profilo fotovoltaico'!B1174*LCOH!$C$20</f>
        <v>0</v>
      </c>
      <c r="B1172">
        <f>'Profilo eolico'!B1174*LCOH!$C$21</f>
        <v>325.90000000000003</v>
      </c>
      <c r="C1172">
        <f>$P$35*'Profilo fotovoltaico'!B1174</f>
        <v>0</v>
      </c>
      <c r="D1172">
        <f>$Q$37*'Profilo eolico'!B1174</f>
        <v>1901.5075121215948</v>
      </c>
      <c r="E1172">
        <f>$P$39*'Profilo fotovoltaico'!B1174+'Approvvigionamento energia'!$Q$39*'Profilo eolico'!B1174</f>
        <v>1426.130634091196</v>
      </c>
      <c r="F1172">
        <f>$P$41*'Profilo fotovoltaico'!B1174+'Approvvigionamento energia'!$Q$41*'Profilo eolico'!B1174</f>
        <v>950.7537560607974</v>
      </c>
      <c r="G1172">
        <f>$P$43*'Profilo fotovoltaico'!B1174+'Approvvigionamento energia'!$Q$43*'Profilo eolico'!B1174</f>
        <v>475.3768780303987</v>
      </c>
      <c r="H1172">
        <f t="shared" si="36"/>
        <v>1138.4335154826958</v>
      </c>
      <c r="I1172">
        <f>IF(LCOH!$C$28=Menu!$A$1,'Approvvigionamento energia'!C1172,0)+IF(LCOH!$C$28=Menu!$A$2,'Approvvigionamento energia'!D1172,0)+IF(LCOH!$C$28=Menu!$A$3,'Approvvigionamento energia'!E1172,0)+IF(LCOH!$C$28=Menu!$A$4,'Approvvigionamento energia'!F1172,0)+IF(LCOH!$C$28=Menu!$A$5,'Approvvigionamento energia'!G1172,0)+IF(LCOH!$C$28=Menu!$A$6,'Approvvigionamento energia'!H1172,0)</f>
        <v>950.7537560607974</v>
      </c>
      <c r="J1172">
        <f>'Approvvigionamento energia'!A1172+'Approvvigionamento energia'!B1172+'Approvvigionamento energia'!I1172</f>
        <v>1276.6537560607974</v>
      </c>
      <c r="K1172">
        <f>IF(MIN(LCOH!$C$18,J1172)&gt;=$P$48*LCOH!$C$18, MIN(LCOH!$C$18,J1172),0)</f>
        <v>1276.6537560607974</v>
      </c>
      <c r="L1172">
        <f t="shared" si="37"/>
        <v>0</v>
      </c>
      <c r="M1172">
        <f>K1172/LCOH!$C$18</f>
        <v>0.85110250404053156</v>
      </c>
      <c r="N1172">
        <f>K1172/LCOH!$C$34</f>
        <v>24.598338267067387</v>
      </c>
    </row>
    <row r="1173" spans="1:14" x14ac:dyDescent="0.35">
      <c r="A1173">
        <f>'Profilo fotovoltaico'!B1175*LCOH!$C$20</f>
        <v>0</v>
      </c>
      <c r="B1173">
        <f>'Profilo eolico'!B1175*LCOH!$C$21</f>
        <v>308.90000000000003</v>
      </c>
      <c r="C1173">
        <f>$P$35*'Profilo fotovoltaico'!B1175</f>
        <v>0</v>
      </c>
      <c r="D1173">
        <f>$Q$37*'Profilo eolico'!B1175</f>
        <v>1802.3187189148837</v>
      </c>
      <c r="E1173">
        <f>$P$39*'Profilo fotovoltaico'!B1175+'Approvvigionamento energia'!$Q$39*'Profilo eolico'!B1175</f>
        <v>1351.7390391861627</v>
      </c>
      <c r="F1173">
        <f>$P$41*'Profilo fotovoltaico'!B1175+'Approvvigionamento energia'!$Q$41*'Profilo eolico'!B1175</f>
        <v>901.15935945744184</v>
      </c>
      <c r="G1173">
        <f>$P$43*'Profilo fotovoltaico'!B1175+'Approvvigionamento energia'!$Q$43*'Profilo eolico'!B1175</f>
        <v>450.57967972872092</v>
      </c>
      <c r="H1173">
        <f t="shared" si="36"/>
        <v>1138.4335154826958</v>
      </c>
      <c r="I1173">
        <f>IF(LCOH!$C$28=Menu!$A$1,'Approvvigionamento energia'!C1173,0)+IF(LCOH!$C$28=Menu!$A$2,'Approvvigionamento energia'!D1173,0)+IF(LCOH!$C$28=Menu!$A$3,'Approvvigionamento energia'!E1173,0)+IF(LCOH!$C$28=Menu!$A$4,'Approvvigionamento energia'!F1173,0)+IF(LCOH!$C$28=Menu!$A$5,'Approvvigionamento energia'!G1173,0)+IF(LCOH!$C$28=Menu!$A$6,'Approvvigionamento energia'!H1173,0)</f>
        <v>901.15935945744184</v>
      </c>
      <c r="J1173">
        <f>'Approvvigionamento energia'!A1173+'Approvvigionamento energia'!B1173+'Approvvigionamento energia'!I1173</f>
        <v>1210.0593594574418</v>
      </c>
      <c r="K1173">
        <f>IF(MIN(LCOH!$C$18,J1173)&gt;=$P$48*LCOH!$C$18, MIN(LCOH!$C$18,J1173),0)</f>
        <v>1210.0593594574418</v>
      </c>
      <c r="L1173">
        <f t="shared" si="37"/>
        <v>0</v>
      </c>
      <c r="M1173">
        <f>K1173/LCOH!$C$18</f>
        <v>0.80670623963829458</v>
      </c>
      <c r="N1173">
        <f>K1173/LCOH!$C$34</f>
        <v>23.315209238100998</v>
      </c>
    </row>
    <row r="1174" spans="1:14" x14ac:dyDescent="0.35">
      <c r="A1174">
        <f>'Profilo fotovoltaico'!B1176*LCOH!$C$20</f>
        <v>0</v>
      </c>
      <c r="B1174">
        <f>'Profilo eolico'!B1176*LCOH!$C$21</f>
        <v>297</v>
      </c>
      <c r="C1174">
        <f>$P$35*'Profilo fotovoltaico'!B1176</f>
        <v>0</v>
      </c>
      <c r="D1174">
        <f>$Q$37*'Profilo eolico'!B1176</f>
        <v>1732.886563670186</v>
      </c>
      <c r="E1174">
        <f>$P$39*'Profilo fotovoltaico'!B1176+'Approvvigionamento energia'!$Q$39*'Profilo eolico'!B1176</f>
        <v>1299.6649227526393</v>
      </c>
      <c r="F1174">
        <f>$P$41*'Profilo fotovoltaico'!B1176+'Approvvigionamento energia'!$Q$41*'Profilo eolico'!B1176</f>
        <v>866.44328183509299</v>
      </c>
      <c r="G1174">
        <f>$P$43*'Profilo fotovoltaico'!B1176+'Approvvigionamento energia'!$Q$43*'Profilo eolico'!B1176</f>
        <v>433.22164091754649</v>
      </c>
      <c r="H1174">
        <f t="shared" si="36"/>
        <v>1138.4335154826958</v>
      </c>
      <c r="I1174">
        <f>IF(LCOH!$C$28=Menu!$A$1,'Approvvigionamento energia'!C1174,0)+IF(LCOH!$C$28=Menu!$A$2,'Approvvigionamento energia'!D1174,0)+IF(LCOH!$C$28=Menu!$A$3,'Approvvigionamento energia'!E1174,0)+IF(LCOH!$C$28=Menu!$A$4,'Approvvigionamento energia'!F1174,0)+IF(LCOH!$C$28=Menu!$A$5,'Approvvigionamento energia'!G1174,0)+IF(LCOH!$C$28=Menu!$A$6,'Approvvigionamento energia'!H1174,0)</f>
        <v>866.44328183509299</v>
      </c>
      <c r="J1174">
        <f>'Approvvigionamento energia'!A1174+'Approvvigionamento energia'!B1174+'Approvvigionamento energia'!I1174</f>
        <v>1163.4432818350929</v>
      </c>
      <c r="K1174">
        <f>IF(MIN(LCOH!$C$18,J1174)&gt;=$P$48*LCOH!$C$18, MIN(LCOH!$C$18,J1174),0)</f>
        <v>1163.4432818350929</v>
      </c>
      <c r="L1174">
        <f t="shared" si="37"/>
        <v>0</v>
      </c>
      <c r="M1174">
        <f>K1174/LCOH!$C$18</f>
        <v>0.77562885455672859</v>
      </c>
      <c r="N1174">
        <f>K1174/LCOH!$C$34</f>
        <v>22.417018917824524</v>
      </c>
    </row>
    <row r="1175" spans="1:14" x14ac:dyDescent="0.35">
      <c r="A1175">
        <f>'Profilo fotovoltaico'!B1177*LCOH!$C$20</f>
        <v>0</v>
      </c>
      <c r="B1175">
        <f>'Profilo eolico'!B1177*LCOH!$C$21</f>
        <v>292.10000000000002</v>
      </c>
      <c r="C1175">
        <f>$P$35*'Profilo fotovoltaico'!B1177</f>
        <v>0</v>
      </c>
      <c r="D1175">
        <f>$Q$37*'Profilo eolico'!B1177</f>
        <v>1704.2968526870754</v>
      </c>
      <c r="E1175">
        <f>$P$39*'Profilo fotovoltaico'!B1177+'Approvvigionamento energia'!$Q$39*'Profilo eolico'!B1177</f>
        <v>1278.2226395153066</v>
      </c>
      <c r="F1175">
        <f>$P$41*'Profilo fotovoltaico'!B1177+'Approvvigionamento energia'!$Q$41*'Profilo eolico'!B1177</f>
        <v>852.14842634353772</v>
      </c>
      <c r="G1175">
        <f>$P$43*'Profilo fotovoltaico'!B1177+'Approvvigionamento energia'!$Q$43*'Profilo eolico'!B1177</f>
        <v>426.07421317176886</v>
      </c>
      <c r="H1175">
        <f t="shared" si="36"/>
        <v>1138.4335154826958</v>
      </c>
      <c r="I1175">
        <f>IF(LCOH!$C$28=Menu!$A$1,'Approvvigionamento energia'!C1175,0)+IF(LCOH!$C$28=Menu!$A$2,'Approvvigionamento energia'!D1175,0)+IF(LCOH!$C$28=Menu!$A$3,'Approvvigionamento energia'!E1175,0)+IF(LCOH!$C$28=Menu!$A$4,'Approvvigionamento energia'!F1175,0)+IF(LCOH!$C$28=Menu!$A$5,'Approvvigionamento energia'!G1175,0)+IF(LCOH!$C$28=Menu!$A$6,'Approvvigionamento energia'!H1175,0)</f>
        <v>852.14842634353772</v>
      </c>
      <c r="J1175">
        <f>'Approvvigionamento energia'!A1175+'Approvvigionamento energia'!B1175+'Approvvigionamento energia'!I1175</f>
        <v>1144.2484263435376</v>
      </c>
      <c r="K1175">
        <f>IF(MIN(LCOH!$C$18,J1175)&gt;=$P$48*LCOH!$C$18, MIN(LCOH!$C$18,J1175),0)</f>
        <v>1144.2484263435376</v>
      </c>
      <c r="L1175">
        <f t="shared" si="37"/>
        <v>0</v>
      </c>
      <c r="M1175">
        <f>K1175/LCOH!$C$18</f>
        <v>0.76283228422902505</v>
      </c>
      <c r="N1175">
        <f>K1175/LCOH!$C$34</f>
        <v>22.047175844769512</v>
      </c>
    </row>
    <row r="1176" spans="1:14" x14ac:dyDescent="0.35">
      <c r="A1176">
        <f>'Profilo fotovoltaico'!B1178*LCOH!$C$20</f>
        <v>0</v>
      </c>
      <c r="B1176">
        <f>'Profilo eolico'!B1178*LCOH!$C$21</f>
        <v>289.39999999999998</v>
      </c>
      <c r="C1176">
        <f>$P$35*'Profilo fotovoltaico'!B1178</f>
        <v>0</v>
      </c>
      <c r="D1176">
        <f>$Q$37*'Profilo eolico'!B1178</f>
        <v>1688.5433384718917</v>
      </c>
      <c r="E1176">
        <f>$P$39*'Profilo fotovoltaico'!B1178+'Approvvigionamento energia'!$Q$39*'Profilo eolico'!B1178</f>
        <v>1266.4075038539188</v>
      </c>
      <c r="F1176">
        <f>$P$41*'Profilo fotovoltaico'!B1178+'Approvvigionamento energia'!$Q$41*'Profilo eolico'!B1178</f>
        <v>844.27166923594586</v>
      </c>
      <c r="G1176">
        <f>$P$43*'Profilo fotovoltaico'!B1178+'Approvvigionamento energia'!$Q$43*'Profilo eolico'!B1178</f>
        <v>422.13583461797293</v>
      </c>
      <c r="H1176">
        <f t="shared" si="36"/>
        <v>1138.4335154826958</v>
      </c>
      <c r="I1176">
        <f>IF(LCOH!$C$28=Menu!$A$1,'Approvvigionamento energia'!C1176,0)+IF(LCOH!$C$28=Menu!$A$2,'Approvvigionamento energia'!D1176,0)+IF(LCOH!$C$28=Menu!$A$3,'Approvvigionamento energia'!E1176,0)+IF(LCOH!$C$28=Menu!$A$4,'Approvvigionamento energia'!F1176,0)+IF(LCOH!$C$28=Menu!$A$5,'Approvvigionamento energia'!G1176,0)+IF(LCOH!$C$28=Menu!$A$6,'Approvvigionamento energia'!H1176,0)</f>
        <v>844.27166923594586</v>
      </c>
      <c r="J1176">
        <f>'Approvvigionamento energia'!A1176+'Approvvigionamento energia'!B1176+'Approvvigionamento energia'!I1176</f>
        <v>1133.671669235946</v>
      </c>
      <c r="K1176">
        <f>IF(MIN(LCOH!$C$18,J1176)&gt;=$P$48*LCOH!$C$18, MIN(LCOH!$C$18,J1176),0)</f>
        <v>1133.671669235946</v>
      </c>
      <c r="L1176">
        <f t="shared" si="37"/>
        <v>0</v>
      </c>
      <c r="M1176">
        <f>K1176/LCOH!$C$18</f>
        <v>0.75578111282396399</v>
      </c>
      <c r="N1176">
        <f>K1176/LCOH!$C$34</f>
        <v>21.843384763698381</v>
      </c>
    </row>
    <row r="1177" spans="1:14" x14ac:dyDescent="0.35">
      <c r="A1177">
        <f>'Profilo fotovoltaico'!B1179*LCOH!$C$20</f>
        <v>0</v>
      </c>
      <c r="B1177">
        <f>'Profilo eolico'!B1179*LCOH!$C$21</f>
        <v>287.7</v>
      </c>
      <c r="C1177">
        <f>$P$35*'Profilo fotovoltaico'!B1179</f>
        <v>0</v>
      </c>
      <c r="D1177">
        <f>$Q$37*'Profilo eolico'!B1179</f>
        <v>1678.6244591512207</v>
      </c>
      <c r="E1177">
        <f>$P$39*'Profilo fotovoltaico'!B1179+'Approvvigionamento energia'!$Q$39*'Profilo eolico'!B1179</f>
        <v>1258.9683443634156</v>
      </c>
      <c r="F1177">
        <f>$P$41*'Profilo fotovoltaico'!B1179+'Approvvigionamento energia'!$Q$41*'Profilo eolico'!B1179</f>
        <v>839.31222957561033</v>
      </c>
      <c r="G1177">
        <f>$P$43*'Profilo fotovoltaico'!B1179+'Approvvigionamento energia'!$Q$43*'Profilo eolico'!B1179</f>
        <v>419.65611478780517</v>
      </c>
      <c r="H1177">
        <f t="shared" si="36"/>
        <v>1138.4335154826958</v>
      </c>
      <c r="I1177">
        <f>IF(LCOH!$C$28=Menu!$A$1,'Approvvigionamento energia'!C1177,0)+IF(LCOH!$C$28=Menu!$A$2,'Approvvigionamento energia'!D1177,0)+IF(LCOH!$C$28=Menu!$A$3,'Approvvigionamento energia'!E1177,0)+IF(LCOH!$C$28=Menu!$A$4,'Approvvigionamento energia'!F1177,0)+IF(LCOH!$C$28=Menu!$A$5,'Approvvigionamento energia'!G1177,0)+IF(LCOH!$C$28=Menu!$A$6,'Approvvigionamento energia'!H1177,0)</f>
        <v>839.31222957561033</v>
      </c>
      <c r="J1177">
        <f>'Approvvigionamento energia'!A1177+'Approvvigionamento energia'!B1177+'Approvvigionamento energia'!I1177</f>
        <v>1127.0122295756103</v>
      </c>
      <c r="K1177">
        <f>IF(MIN(LCOH!$C$18,J1177)&gt;=$P$48*LCOH!$C$18, MIN(LCOH!$C$18,J1177),0)</f>
        <v>1127.0122295756103</v>
      </c>
      <c r="L1177">
        <f t="shared" si="37"/>
        <v>0</v>
      </c>
      <c r="M1177">
        <f>K1177/LCOH!$C$18</f>
        <v>0.75134148638374021</v>
      </c>
      <c r="N1177">
        <f>K1177/LCOH!$C$34</f>
        <v>21.715071860801739</v>
      </c>
    </row>
    <row r="1178" spans="1:14" x14ac:dyDescent="0.35">
      <c r="A1178">
        <f>'Profilo fotovoltaico'!B1180*LCOH!$C$20</f>
        <v>0</v>
      </c>
      <c r="B1178">
        <f>'Profilo eolico'!B1180*LCOH!$C$21</f>
        <v>305.70000000000005</v>
      </c>
      <c r="C1178">
        <f>$P$35*'Profilo fotovoltaico'!B1180</f>
        <v>0</v>
      </c>
      <c r="D1178">
        <f>$Q$37*'Profilo eolico'!B1180</f>
        <v>1783.6478872524442</v>
      </c>
      <c r="E1178">
        <f>$P$39*'Profilo fotovoltaico'!B1180+'Approvvigionamento energia'!$Q$39*'Profilo eolico'!B1180</f>
        <v>1337.735915439333</v>
      </c>
      <c r="F1178">
        <f>$P$41*'Profilo fotovoltaico'!B1180+'Approvvigionamento energia'!$Q$41*'Profilo eolico'!B1180</f>
        <v>891.8239436262221</v>
      </c>
      <c r="G1178">
        <f>$P$43*'Profilo fotovoltaico'!B1180+'Approvvigionamento energia'!$Q$43*'Profilo eolico'!B1180</f>
        <v>445.91197181311105</v>
      </c>
      <c r="H1178">
        <f t="shared" si="36"/>
        <v>1138.4335154826958</v>
      </c>
      <c r="I1178">
        <f>IF(LCOH!$C$28=Menu!$A$1,'Approvvigionamento energia'!C1178,0)+IF(LCOH!$C$28=Menu!$A$2,'Approvvigionamento energia'!D1178,0)+IF(LCOH!$C$28=Menu!$A$3,'Approvvigionamento energia'!E1178,0)+IF(LCOH!$C$28=Menu!$A$4,'Approvvigionamento energia'!F1178,0)+IF(LCOH!$C$28=Menu!$A$5,'Approvvigionamento energia'!G1178,0)+IF(LCOH!$C$28=Menu!$A$6,'Approvvigionamento energia'!H1178,0)</f>
        <v>891.8239436262221</v>
      </c>
      <c r="J1178">
        <f>'Approvvigionamento energia'!A1178+'Approvvigionamento energia'!B1178+'Approvvigionamento energia'!I1178</f>
        <v>1197.5239436262223</v>
      </c>
      <c r="K1178">
        <f>IF(MIN(LCOH!$C$18,J1178)&gt;=$P$48*LCOH!$C$18, MIN(LCOH!$C$18,J1178),0)</f>
        <v>1197.5239436262223</v>
      </c>
      <c r="L1178">
        <f t="shared" si="37"/>
        <v>0</v>
      </c>
      <c r="M1178">
        <f>K1178/LCOH!$C$18</f>
        <v>0.79834929575081481</v>
      </c>
      <c r="N1178">
        <f>K1178/LCOH!$C$34</f>
        <v>23.073679067942628</v>
      </c>
    </row>
    <row r="1179" spans="1:14" x14ac:dyDescent="0.35">
      <c r="A1179">
        <f>'Profilo fotovoltaico'!B1181*LCOH!$C$20</f>
        <v>0</v>
      </c>
      <c r="B1179">
        <f>'Profilo eolico'!B1181*LCOH!$C$21</f>
        <v>321.2</v>
      </c>
      <c r="C1179">
        <f>$P$35*'Profilo fotovoltaico'!B1181</f>
        <v>0</v>
      </c>
      <c r="D1179">
        <f>$Q$37*'Profilo eolico'!B1181</f>
        <v>1874.0847281173862</v>
      </c>
      <c r="E1179">
        <f>$P$39*'Profilo fotovoltaico'!B1181+'Approvvigionamento energia'!$Q$39*'Profilo eolico'!B1181</f>
        <v>1405.5635460880396</v>
      </c>
      <c r="F1179">
        <f>$P$41*'Profilo fotovoltaico'!B1181+'Approvvigionamento energia'!$Q$41*'Profilo eolico'!B1181</f>
        <v>937.04236405869312</v>
      </c>
      <c r="G1179">
        <f>$P$43*'Profilo fotovoltaico'!B1181+'Approvvigionamento energia'!$Q$43*'Profilo eolico'!B1181</f>
        <v>468.52118202934656</v>
      </c>
      <c r="H1179">
        <f t="shared" si="36"/>
        <v>1138.4335154826958</v>
      </c>
      <c r="I1179">
        <f>IF(LCOH!$C$28=Menu!$A$1,'Approvvigionamento energia'!C1179,0)+IF(LCOH!$C$28=Menu!$A$2,'Approvvigionamento energia'!D1179,0)+IF(LCOH!$C$28=Menu!$A$3,'Approvvigionamento energia'!E1179,0)+IF(LCOH!$C$28=Menu!$A$4,'Approvvigionamento energia'!F1179,0)+IF(LCOH!$C$28=Menu!$A$5,'Approvvigionamento energia'!G1179,0)+IF(LCOH!$C$28=Menu!$A$6,'Approvvigionamento energia'!H1179,0)</f>
        <v>937.04236405869312</v>
      </c>
      <c r="J1179">
        <f>'Approvvigionamento energia'!A1179+'Approvvigionamento energia'!B1179+'Approvvigionamento energia'!I1179</f>
        <v>1258.2423640586931</v>
      </c>
      <c r="K1179">
        <f>IF(MIN(LCOH!$C$18,J1179)&gt;=$P$48*LCOH!$C$18, MIN(LCOH!$C$18,J1179),0)</f>
        <v>1258.2423640586931</v>
      </c>
      <c r="L1179">
        <f t="shared" si="37"/>
        <v>0</v>
      </c>
      <c r="M1179">
        <f>K1179/LCOH!$C$18</f>
        <v>0.83882824270579537</v>
      </c>
      <c r="N1179">
        <f>K1179/LCOH!$C$34</f>
        <v>24.243590829647264</v>
      </c>
    </row>
    <row r="1180" spans="1:14" x14ac:dyDescent="0.35">
      <c r="A1180">
        <f>'Profilo fotovoltaico'!B1182*LCOH!$C$20</f>
        <v>0</v>
      </c>
      <c r="B1180">
        <f>'Profilo eolico'!B1182*LCOH!$C$21</f>
        <v>323.2</v>
      </c>
      <c r="C1180">
        <f>$P$35*'Profilo fotovoltaico'!B1182</f>
        <v>0</v>
      </c>
      <c r="D1180">
        <f>$Q$37*'Profilo eolico'!B1182</f>
        <v>1885.7539979064111</v>
      </c>
      <c r="E1180">
        <f>$P$39*'Profilo fotovoltaico'!B1182+'Approvvigionamento energia'!$Q$39*'Profilo eolico'!B1182</f>
        <v>1414.3154984298083</v>
      </c>
      <c r="F1180">
        <f>$P$41*'Profilo fotovoltaico'!B1182+'Approvvigionamento energia'!$Q$41*'Profilo eolico'!B1182</f>
        <v>942.87699895320554</v>
      </c>
      <c r="G1180">
        <f>$P$43*'Profilo fotovoltaico'!B1182+'Approvvigionamento energia'!$Q$43*'Profilo eolico'!B1182</f>
        <v>471.43849947660277</v>
      </c>
      <c r="H1180">
        <f t="shared" si="36"/>
        <v>1138.4335154826958</v>
      </c>
      <c r="I1180">
        <f>IF(LCOH!$C$28=Menu!$A$1,'Approvvigionamento energia'!C1180,0)+IF(LCOH!$C$28=Menu!$A$2,'Approvvigionamento energia'!D1180,0)+IF(LCOH!$C$28=Menu!$A$3,'Approvvigionamento energia'!E1180,0)+IF(LCOH!$C$28=Menu!$A$4,'Approvvigionamento energia'!F1180,0)+IF(LCOH!$C$28=Menu!$A$5,'Approvvigionamento energia'!G1180,0)+IF(LCOH!$C$28=Menu!$A$6,'Approvvigionamento energia'!H1180,0)</f>
        <v>942.87699895320554</v>
      </c>
      <c r="J1180">
        <f>'Approvvigionamento energia'!A1180+'Approvvigionamento energia'!B1180+'Approvvigionamento energia'!I1180</f>
        <v>1266.0769989532055</v>
      </c>
      <c r="K1180">
        <f>IF(MIN(LCOH!$C$18,J1180)&gt;=$P$48*LCOH!$C$18, MIN(LCOH!$C$18,J1180),0)</f>
        <v>1266.0769989532055</v>
      </c>
      <c r="L1180">
        <f t="shared" si="37"/>
        <v>0</v>
      </c>
      <c r="M1180">
        <f>K1180/LCOH!$C$18</f>
        <v>0.84405133263547028</v>
      </c>
      <c r="N1180">
        <f>K1180/LCOH!$C$34</f>
        <v>24.394547185996252</v>
      </c>
    </row>
    <row r="1181" spans="1:14" x14ac:dyDescent="0.35">
      <c r="A1181">
        <f>'Profilo fotovoltaico'!B1183*LCOH!$C$20</f>
        <v>0</v>
      </c>
      <c r="B1181">
        <f>'Profilo eolico'!B1183*LCOH!$C$21</f>
        <v>313.7</v>
      </c>
      <c r="C1181">
        <f>$P$35*'Profilo fotovoltaico'!B1183</f>
        <v>0</v>
      </c>
      <c r="D1181">
        <f>$Q$37*'Profilo eolico'!B1183</f>
        <v>1830.3249664085431</v>
      </c>
      <c r="E1181">
        <f>$P$39*'Profilo fotovoltaico'!B1183+'Approvvigionamento energia'!$Q$39*'Profilo eolico'!B1183</f>
        <v>1372.7437248064073</v>
      </c>
      <c r="F1181">
        <f>$P$41*'Profilo fotovoltaico'!B1183+'Approvvigionamento energia'!$Q$41*'Profilo eolico'!B1183</f>
        <v>915.16248320427155</v>
      </c>
      <c r="G1181">
        <f>$P$43*'Profilo fotovoltaico'!B1183+'Approvvigionamento energia'!$Q$43*'Profilo eolico'!B1183</f>
        <v>457.58124160213578</v>
      </c>
      <c r="H1181">
        <f t="shared" si="36"/>
        <v>1138.4335154826958</v>
      </c>
      <c r="I1181">
        <f>IF(LCOH!$C$28=Menu!$A$1,'Approvvigionamento energia'!C1181,0)+IF(LCOH!$C$28=Menu!$A$2,'Approvvigionamento energia'!D1181,0)+IF(LCOH!$C$28=Menu!$A$3,'Approvvigionamento energia'!E1181,0)+IF(LCOH!$C$28=Menu!$A$4,'Approvvigionamento energia'!F1181,0)+IF(LCOH!$C$28=Menu!$A$5,'Approvvigionamento energia'!G1181,0)+IF(LCOH!$C$28=Menu!$A$6,'Approvvigionamento energia'!H1181,0)</f>
        <v>915.16248320427155</v>
      </c>
      <c r="J1181">
        <f>'Approvvigionamento energia'!A1181+'Approvvigionamento energia'!B1181+'Approvvigionamento energia'!I1181</f>
        <v>1228.8624832042715</v>
      </c>
      <c r="K1181">
        <f>IF(MIN(LCOH!$C$18,J1181)&gt;=$P$48*LCOH!$C$18, MIN(LCOH!$C$18,J1181),0)</f>
        <v>1228.8624832042715</v>
      </c>
      <c r="L1181">
        <f t="shared" si="37"/>
        <v>0</v>
      </c>
      <c r="M1181">
        <f>K1181/LCOH!$C$18</f>
        <v>0.81924165546951433</v>
      </c>
      <c r="N1181">
        <f>K1181/LCOH!$C$34</f>
        <v>23.677504493338564</v>
      </c>
    </row>
    <row r="1182" spans="1:14" x14ac:dyDescent="0.35">
      <c r="A1182">
        <f>'Profilo fotovoltaico'!B1184*LCOH!$C$20</f>
        <v>0</v>
      </c>
      <c r="B1182">
        <f>'Profilo eolico'!B1184*LCOH!$C$21</f>
        <v>293.8</v>
      </c>
      <c r="C1182">
        <f>$P$35*'Profilo fotovoltaico'!B1184</f>
        <v>0</v>
      </c>
      <c r="D1182">
        <f>$Q$37*'Profilo eolico'!B1184</f>
        <v>1714.2157320077463</v>
      </c>
      <c r="E1182">
        <f>$P$39*'Profilo fotovoltaico'!B1184+'Approvvigionamento energia'!$Q$39*'Profilo eolico'!B1184</f>
        <v>1285.6617990058096</v>
      </c>
      <c r="F1182">
        <f>$P$41*'Profilo fotovoltaico'!B1184+'Approvvigionamento energia'!$Q$41*'Profilo eolico'!B1184</f>
        <v>857.10786600387314</v>
      </c>
      <c r="G1182">
        <f>$P$43*'Profilo fotovoltaico'!B1184+'Approvvigionamento energia'!$Q$43*'Profilo eolico'!B1184</f>
        <v>428.55393300193657</v>
      </c>
      <c r="H1182">
        <f t="shared" si="36"/>
        <v>1138.4335154826958</v>
      </c>
      <c r="I1182">
        <f>IF(LCOH!$C$28=Menu!$A$1,'Approvvigionamento energia'!C1182,0)+IF(LCOH!$C$28=Menu!$A$2,'Approvvigionamento energia'!D1182,0)+IF(LCOH!$C$28=Menu!$A$3,'Approvvigionamento energia'!E1182,0)+IF(LCOH!$C$28=Menu!$A$4,'Approvvigionamento energia'!F1182,0)+IF(LCOH!$C$28=Menu!$A$5,'Approvvigionamento energia'!G1182,0)+IF(LCOH!$C$28=Menu!$A$6,'Approvvigionamento energia'!H1182,0)</f>
        <v>857.10786600387314</v>
      </c>
      <c r="J1182">
        <f>'Approvvigionamento energia'!A1182+'Approvvigionamento energia'!B1182+'Approvvigionamento energia'!I1182</f>
        <v>1150.9078660038731</v>
      </c>
      <c r="K1182">
        <f>IF(MIN(LCOH!$C$18,J1182)&gt;=$P$48*LCOH!$C$18, MIN(LCOH!$C$18,J1182),0)</f>
        <v>1150.9078660038731</v>
      </c>
      <c r="L1182">
        <f t="shared" si="37"/>
        <v>0</v>
      </c>
      <c r="M1182">
        <f>K1182/LCOH!$C$18</f>
        <v>0.76727191066924871</v>
      </c>
      <c r="N1182">
        <f>K1182/LCOH!$C$34</f>
        <v>22.175488747666147</v>
      </c>
    </row>
    <row r="1183" spans="1:14" x14ac:dyDescent="0.35">
      <c r="A1183">
        <f>'Profilo fotovoltaico'!B1185*LCOH!$C$20</f>
        <v>1</v>
      </c>
      <c r="B1183">
        <f>'Profilo eolico'!B1185*LCOH!$C$21</f>
        <v>286.39999999999998</v>
      </c>
      <c r="C1183">
        <f>$P$35*'Profilo fotovoltaico'!B1185</f>
        <v>7.3546121876220649</v>
      </c>
      <c r="D1183">
        <f>$Q$37*'Profilo eolico'!B1185</f>
        <v>1671.0394337883545</v>
      </c>
      <c r="E1183">
        <f>$P$39*'Profilo fotovoltaico'!B1185+'Approvvigionamento energia'!$Q$39*'Profilo eolico'!B1185</f>
        <v>1255.1182283881715</v>
      </c>
      <c r="F1183">
        <f>$P$41*'Profilo fotovoltaico'!B1185+'Approvvigionamento energia'!$Q$41*'Profilo eolico'!B1185</f>
        <v>839.19702298798825</v>
      </c>
      <c r="G1183">
        <f>$P$43*'Profilo fotovoltaico'!B1185+'Approvvigionamento energia'!$Q$43*'Profilo eolico'!B1185</f>
        <v>423.27581758780519</v>
      </c>
      <c r="H1183">
        <f t="shared" si="36"/>
        <v>1138.4335154826958</v>
      </c>
      <c r="I1183">
        <f>IF(LCOH!$C$28=Menu!$A$1,'Approvvigionamento energia'!C1183,0)+IF(LCOH!$C$28=Menu!$A$2,'Approvvigionamento energia'!D1183,0)+IF(LCOH!$C$28=Menu!$A$3,'Approvvigionamento energia'!E1183,0)+IF(LCOH!$C$28=Menu!$A$4,'Approvvigionamento energia'!F1183,0)+IF(LCOH!$C$28=Menu!$A$5,'Approvvigionamento energia'!G1183,0)+IF(LCOH!$C$28=Menu!$A$6,'Approvvigionamento energia'!H1183,0)</f>
        <v>839.19702298798825</v>
      </c>
      <c r="J1183">
        <f>'Approvvigionamento energia'!A1183+'Approvvigionamento energia'!B1183+'Approvvigionamento energia'!I1183</f>
        <v>1126.5970229879881</v>
      </c>
      <c r="K1183">
        <f>IF(MIN(LCOH!$C$18,J1183)&gt;=$P$48*LCOH!$C$18, MIN(LCOH!$C$18,J1183),0)</f>
        <v>1126.5970229879881</v>
      </c>
      <c r="L1183">
        <f t="shared" si="37"/>
        <v>0</v>
      </c>
      <c r="M1183">
        <f>K1183/LCOH!$C$18</f>
        <v>0.75106468199199206</v>
      </c>
      <c r="N1183">
        <f>K1183/LCOH!$C$34</f>
        <v>21.707071733872603</v>
      </c>
    </row>
    <row r="1184" spans="1:14" x14ac:dyDescent="0.35">
      <c r="A1184">
        <f>'Profilo fotovoltaico'!B1186*LCOH!$C$20</f>
        <v>63</v>
      </c>
      <c r="B1184">
        <f>'Profilo eolico'!B1186*LCOH!$C$21</f>
        <v>258.90000000000003</v>
      </c>
      <c r="C1184">
        <f>$P$35*'Profilo fotovoltaico'!B1186</f>
        <v>463.34056782019007</v>
      </c>
      <c r="D1184">
        <f>$Q$37*'Profilo eolico'!B1186</f>
        <v>1510.5869741892634</v>
      </c>
      <c r="E1184">
        <f>$P$39*'Profilo fotovoltaico'!B1186+'Approvvigionamento energia'!$Q$39*'Profilo eolico'!B1186</f>
        <v>1248.7753725969949</v>
      </c>
      <c r="F1184">
        <f>$P$41*'Profilo fotovoltaico'!B1186+'Approvvigionamento energia'!$Q$41*'Profilo eolico'!B1186</f>
        <v>986.96377100472671</v>
      </c>
      <c r="G1184">
        <f>$P$43*'Profilo fotovoltaico'!B1186+'Approvvigionamento energia'!$Q$43*'Profilo eolico'!B1186</f>
        <v>725.15216941245842</v>
      </c>
      <c r="H1184">
        <f t="shared" si="36"/>
        <v>1138.4335154826958</v>
      </c>
      <c r="I1184">
        <f>IF(LCOH!$C$28=Menu!$A$1,'Approvvigionamento energia'!C1184,0)+IF(LCOH!$C$28=Menu!$A$2,'Approvvigionamento energia'!D1184,0)+IF(LCOH!$C$28=Menu!$A$3,'Approvvigionamento energia'!E1184,0)+IF(LCOH!$C$28=Menu!$A$4,'Approvvigionamento energia'!F1184,0)+IF(LCOH!$C$28=Menu!$A$5,'Approvvigionamento energia'!G1184,0)+IF(LCOH!$C$28=Menu!$A$6,'Approvvigionamento energia'!H1184,0)</f>
        <v>986.96377100472671</v>
      </c>
      <c r="J1184">
        <f>'Approvvigionamento energia'!A1184+'Approvvigionamento energia'!B1184+'Approvvigionamento energia'!I1184</f>
        <v>1308.8637710047267</v>
      </c>
      <c r="K1184">
        <f>IF(MIN(LCOH!$C$18,J1184)&gt;=$P$48*LCOH!$C$18, MIN(LCOH!$C$18,J1184),0)</f>
        <v>1308.8637710047267</v>
      </c>
      <c r="L1184">
        <f t="shared" si="37"/>
        <v>0</v>
      </c>
      <c r="M1184">
        <f>K1184/LCOH!$C$18</f>
        <v>0.87257584733648441</v>
      </c>
      <c r="N1184">
        <f>K1184/LCOH!$C$34</f>
        <v>25.21895512533192</v>
      </c>
    </row>
    <row r="1185" spans="1:14" x14ac:dyDescent="0.35">
      <c r="A1185">
        <f>'Profilo fotovoltaico'!B1187*LCOH!$C$20</f>
        <v>209</v>
      </c>
      <c r="B1185">
        <f>'Profilo eolico'!B1187*LCOH!$C$21</f>
        <v>246.60000000000002</v>
      </c>
      <c r="C1185">
        <f>$P$35*'Profilo fotovoltaico'!B1187</f>
        <v>1537.1139472130114</v>
      </c>
      <c r="D1185">
        <f>$Q$37*'Profilo eolico'!B1187</f>
        <v>1438.8209649867606</v>
      </c>
      <c r="E1185">
        <f>$P$39*'Profilo fotovoltaico'!B1187+'Approvvigionamento energia'!$Q$39*'Profilo eolico'!B1187</f>
        <v>1463.3942105433234</v>
      </c>
      <c r="F1185">
        <f>$P$41*'Profilo fotovoltaico'!B1187+'Approvvigionamento energia'!$Q$41*'Profilo eolico'!B1187</f>
        <v>1487.967456099886</v>
      </c>
      <c r="G1185">
        <f>$P$43*'Profilo fotovoltaico'!B1187+'Approvvigionamento energia'!$Q$43*'Profilo eolico'!B1187</f>
        <v>1512.5407016564488</v>
      </c>
      <c r="H1185">
        <f t="shared" si="36"/>
        <v>1138.4335154826958</v>
      </c>
      <c r="I1185">
        <f>IF(LCOH!$C$28=Menu!$A$1,'Approvvigionamento energia'!C1185,0)+IF(LCOH!$C$28=Menu!$A$2,'Approvvigionamento energia'!D1185,0)+IF(LCOH!$C$28=Menu!$A$3,'Approvvigionamento energia'!E1185,0)+IF(LCOH!$C$28=Menu!$A$4,'Approvvigionamento energia'!F1185,0)+IF(LCOH!$C$28=Menu!$A$5,'Approvvigionamento energia'!G1185,0)+IF(LCOH!$C$28=Menu!$A$6,'Approvvigionamento energia'!H1185,0)</f>
        <v>1487.967456099886</v>
      </c>
      <c r="J1185">
        <f>'Approvvigionamento energia'!A1185+'Approvvigionamento energia'!B1185+'Approvvigionamento energia'!I1185</f>
        <v>1943.5674560998859</v>
      </c>
      <c r="K1185">
        <f>IF(MIN(LCOH!$C$18,J1185)&gt;=$P$48*LCOH!$C$18, MIN(LCOH!$C$18,J1185),0)</f>
        <v>1500</v>
      </c>
      <c r="L1185">
        <f t="shared" si="37"/>
        <v>443.56745609988593</v>
      </c>
      <c r="M1185">
        <f>K1185/LCOH!$C$18</f>
        <v>1</v>
      </c>
      <c r="N1185">
        <f>K1185/LCOH!$C$34</f>
        <v>28.901734104046245</v>
      </c>
    </row>
    <row r="1186" spans="1:14" x14ac:dyDescent="0.35">
      <c r="A1186">
        <f>'Profilo fotovoltaico'!B1188*LCOH!$C$20</f>
        <v>363</v>
      </c>
      <c r="B1186">
        <f>'Profilo eolico'!B1188*LCOH!$C$21</f>
        <v>250.8</v>
      </c>
      <c r="C1186">
        <f>$P$35*'Profilo fotovoltaico'!B1188</f>
        <v>2669.7242241068093</v>
      </c>
      <c r="D1186">
        <f>$Q$37*'Profilo eolico'!B1188</f>
        <v>1463.3264315437127</v>
      </c>
      <c r="E1186">
        <f>$P$39*'Profilo fotovoltaico'!B1188+'Approvvigionamento energia'!$Q$39*'Profilo eolico'!B1188</f>
        <v>1764.925879684487</v>
      </c>
      <c r="F1186">
        <f>$P$41*'Profilo fotovoltaico'!B1188+'Approvvigionamento energia'!$Q$41*'Profilo eolico'!B1188</f>
        <v>2066.5253278252612</v>
      </c>
      <c r="G1186">
        <f>$P$43*'Profilo fotovoltaico'!B1188+'Approvvigionamento energia'!$Q$43*'Profilo eolico'!B1188</f>
        <v>2368.1247759660355</v>
      </c>
      <c r="H1186">
        <f t="shared" si="36"/>
        <v>1138.4335154826958</v>
      </c>
      <c r="I1186">
        <f>IF(LCOH!$C$28=Menu!$A$1,'Approvvigionamento energia'!C1186,0)+IF(LCOH!$C$28=Menu!$A$2,'Approvvigionamento energia'!D1186,0)+IF(LCOH!$C$28=Menu!$A$3,'Approvvigionamento energia'!E1186,0)+IF(LCOH!$C$28=Menu!$A$4,'Approvvigionamento energia'!F1186,0)+IF(LCOH!$C$28=Menu!$A$5,'Approvvigionamento energia'!G1186,0)+IF(LCOH!$C$28=Menu!$A$6,'Approvvigionamento energia'!H1186,0)</f>
        <v>2066.5253278252612</v>
      </c>
      <c r="J1186">
        <f>'Approvvigionamento energia'!A1186+'Approvvigionamento energia'!B1186+'Approvvigionamento energia'!I1186</f>
        <v>2680.3253278252614</v>
      </c>
      <c r="K1186">
        <f>IF(MIN(LCOH!$C$18,J1186)&gt;=$P$48*LCOH!$C$18, MIN(LCOH!$C$18,J1186),0)</f>
        <v>1500</v>
      </c>
      <c r="L1186">
        <f t="shared" si="37"/>
        <v>1180.3253278252614</v>
      </c>
      <c r="M1186">
        <f>K1186/LCOH!$C$18</f>
        <v>1</v>
      </c>
      <c r="N1186">
        <f>K1186/LCOH!$C$34</f>
        <v>28.901734104046245</v>
      </c>
    </row>
    <row r="1187" spans="1:14" x14ac:dyDescent="0.35">
      <c r="A1187">
        <f>'Profilo fotovoltaico'!B1189*LCOH!$C$20</f>
        <v>481</v>
      </c>
      <c r="B1187">
        <f>'Profilo eolico'!B1189*LCOH!$C$21</f>
        <v>216.5</v>
      </c>
      <c r="C1187">
        <f>$P$35*'Profilo fotovoltaico'!B1189</f>
        <v>3537.5684622462131</v>
      </c>
      <c r="D1187">
        <f>$Q$37*'Profilo eolico'!B1189</f>
        <v>1263.1984546619369</v>
      </c>
      <c r="E1187">
        <f>$P$39*'Profilo fotovoltaico'!B1189+'Approvvigionamento energia'!$Q$39*'Profilo eolico'!B1189</f>
        <v>1831.790956558006</v>
      </c>
      <c r="F1187">
        <f>$P$41*'Profilo fotovoltaico'!B1189+'Approvvigionamento energia'!$Q$41*'Profilo eolico'!B1189</f>
        <v>2400.383458454075</v>
      </c>
      <c r="G1187">
        <f>$P$43*'Profilo fotovoltaico'!B1189+'Approvvigionamento energia'!$Q$43*'Profilo eolico'!B1189</f>
        <v>2968.9759603501443</v>
      </c>
      <c r="H1187">
        <f t="shared" si="36"/>
        <v>1138.4335154826958</v>
      </c>
      <c r="I1187">
        <f>IF(LCOH!$C$28=Menu!$A$1,'Approvvigionamento energia'!C1187,0)+IF(LCOH!$C$28=Menu!$A$2,'Approvvigionamento energia'!D1187,0)+IF(LCOH!$C$28=Menu!$A$3,'Approvvigionamento energia'!E1187,0)+IF(LCOH!$C$28=Menu!$A$4,'Approvvigionamento energia'!F1187,0)+IF(LCOH!$C$28=Menu!$A$5,'Approvvigionamento energia'!G1187,0)+IF(LCOH!$C$28=Menu!$A$6,'Approvvigionamento energia'!H1187,0)</f>
        <v>2400.383458454075</v>
      </c>
      <c r="J1187">
        <f>'Approvvigionamento energia'!A1187+'Approvvigionamento energia'!B1187+'Approvvigionamento energia'!I1187</f>
        <v>3097.883458454075</v>
      </c>
      <c r="K1187">
        <f>IF(MIN(LCOH!$C$18,J1187)&gt;=$P$48*LCOH!$C$18, MIN(LCOH!$C$18,J1187),0)</f>
        <v>1500</v>
      </c>
      <c r="L1187">
        <f t="shared" si="37"/>
        <v>1597.883458454075</v>
      </c>
      <c r="M1187">
        <f>K1187/LCOH!$C$18</f>
        <v>1</v>
      </c>
      <c r="N1187">
        <f>K1187/LCOH!$C$34</f>
        <v>28.901734104046245</v>
      </c>
    </row>
    <row r="1188" spans="1:14" x14ac:dyDescent="0.35">
      <c r="A1188">
        <f>'Profilo fotovoltaico'!B1190*LCOH!$C$20</f>
        <v>547</v>
      </c>
      <c r="B1188">
        <f>'Profilo eolico'!B1190*LCOH!$C$21</f>
        <v>200.4</v>
      </c>
      <c r="C1188">
        <f>$P$35*'Profilo fotovoltaico'!B1190</f>
        <v>4022.9728666292699</v>
      </c>
      <c r="D1188">
        <f>$Q$37*'Profilo eolico'!B1190</f>
        <v>1169.2608328602871</v>
      </c>
      <c r="E1188">
        <f>$P$39*'Profilo fotovoltaico'!B1190+'Approvvigionamento energia'!$Q$39*'Profilo eolico'!B1190</f>
        <v>1882.6888413025326</v>
      </c>
      <c r="F1188">
        <f>$P$41*'Profilo fotovoltaico'!B1190+'Approvvigionamento energia'!$Q$41*'Profilo eolico'!B1190</f>
        <v>2596.1168497447784</v>
      </c>
      <c r="G1188">
        <f>$P$43*'Profilo fotovoltaico'!B1190+'Approvvigionamento energia'!$Q$43*'Profilo eolico'!B1190</f>
        <v>3309.5448581870241</v>
      </c>
      <c r="H1188">
        <f t="shared" si="36"/>
        <v>1138.4335154826958</v>
      </c>
      <c r="I1188">
        <f>IF(LCOH!$C$28=Menu!$A$1,'Approvvigionamento energia'!C1188,0)+IF(LCOH!$C$28=Menu!$A$2,'Approvvigionamento energia'!D1188,0)+IF(LCOH!$C$28=Menu!$A$3,'Approvvigionamento energia'!E1188,0)+IF(LCOH!$C$28=Menu!$A$4,'Approvvigionamento energia'!F1188,0)+IF(LCOH!$C$28=Menu!$A$5,'Approvvigionamento energia'!G1188,0)+IF(LCOH!$C$28=Menu!$A$6,'Approvvigionamento energia'!H1188,0)</f>
        <v>2596.1168497447784</v>
      </c>
      <c r="J1188">
        <f>'Approvvigionamento energia'!A1188+'Approvvigionamento energia'!B1188+'Approvvigionamento energia'!I1188</f>
        <v>3343.5168497447785</v>
      </c>
      <c r="K1188">
        <f>IF(MIN(LCOH!$C$18,J1188)&gt;=$P$48*LCOH!$C$18, MIN(LCOH!$C$18,J1188),0)</f>
        <v>1500</v>
      </c>
      <c r="L1188">
        <f t="shared" si="37"/>
        <v>1843.5168497447785</v>
      </c>
      <c r="M1188">
        <f>K1188/LCOH!$C$18</f>
        <v>1</v>
      </c>
      <c r="N1188">
        <f>K1188/LCOH!$C$34</f>
        <v>28.901734104046245</v>
      </c>
    </row>
    <row r="1189" spans="1:14" x14ac:dyDescent="0.35">
      <c r="A1189">
        <f>'Profilo fotovoltaico'!B1191*LCOH!$C$20</f>
        <v>553</v>
      </c>
      <c r="B1189">
        <f>'Profilo eolico'!B1191*LCOH!$C$21</f>
        <v>207.4</v>
      </c>
      <c r="C1189">
        <f>$P$35*'Profilo fotovoltaico'!B1191</f>
        <v>4067.1005397550025</v>
      </c>
      <c r="D1189">
        <f>$Q$37*'Profilo eolico'!B1191</f>
        <v>1210.103277121874</v>
      </c>
      <c r="E1189">
        <f>$P$39*'Profilo fotovoltaico'!B1191+'Approvvigionamento energia'!$Q$39*'Profilo eolico'!B1191</f>
        <v>1924.3525927801561</v>
      </c>
      <c r="F1189">
        <f>$P$41*'Profilo fotovoltaico'!B1191+'Approvvigionamento energia'!$Q$41*'Profilo eolico'!B1191</f>
        <v>2638.6019084384384</v>
      </c>
      <c r="G1189">
        <f>$P$43*'Profilo fotovoltaico'!B1191+'Approvvigionamento energia'!$Q$43*'Profilo eolico'!B1191</f>
        <v>3352.8512240967202</v>
      </c>
      <c r="H1189">
        <f t="shared" si="36"/>
        <v>1138.4335154826958</v>
      </c>
      <c r="I1189">
        <f>IF(LCOH!$C$28=Menu!$A$1,'Approvvigionamento energia'!C1189,0)+IF(LCOH!$C$28=Menu!$A$2,'Approvvigionamento energia'!D1189,0)+IF(LCOH!$C$28=Menu!$A$3,'Approvvigionamento energia'!E1189,0)+IF(LCOH!$C$28=Menu!$A$4,'Approvvigionamento energia'!F1189,0)+IF(LCOH!$C$28=Menu!$A$5,'Approvvigionamento energia'!G1189,0)+IF(LCOH!$C$28=Menu!$A$6,'Approvvigionamento energia'!H1189,0)</f>
        <v>2638.6019084384384</v>
      </c>
      <c r="J1189">
        <f>'Approvvigionamento energia'!A1189+'Approvvigionamento energia'!B1189+'Approvvigionamento energia'!I1189</f>
        <v>3399.0019084384385</v>
      </c>
      <c r="K1189">
        <f>IF(MIN(LCOH!$C$18,J1189)&gt;=$P$48*LCOH!$C$18, MIN(LCOH!$C$18,J1189),0)</f>
        <v>1500</v>
      </c>
      <c r="L1189">
        <f t="shared" si="37"/>
        <v>1899.0019084384385</v>
      </c>
      <c r="M1189">
        <f>K1189/LCOH!$C$18</f>
        <v>1</v>
      </c>
      <c r="N1189">
        <f>K1189/LCOH!$C$34</f>
        <v>28.901734104046245</v>
      </c>
    </row>
    <row r="1190" spans="1:14" x14ac:dyDescent="0.35">
      <c r="A1190">
        <f>'Profilo fotovoltaico'!B1192*LCOH!$C$20</f>
        <v>506</v>
      </c>
      <c r="B1190">
        <f>'Profilo eolico'!B1192*LCOH!$C$21</f>
        <v>225.8</v>
      </c>
      <c r="C1190">
        <f>$P$35*'Profilo fotovoltaico'!B1192</f>
        <v>3721.4337669367651</v>
      </c>
      <c r="D1190">
        <f>$Q$37*'Profilo eolico'!B1192</f>
        <v>1317.4605591809025</v>
      </c>
      <c r="E1190">
        <f>$P$39*'Profilo fotovoltaico'!B1192+'Approvvigionamento energia'!$Q$39*'Profilo eolico'!B1192</f>
        <v>1918.4538611198682</v>
      </c>
      <c r="F1190">
        <f>$P$41*'Profilo fotovoltaico'!B1192+'Approvvigionamento energia'!$Q$41*'Profilo eolico'!B1192</f>
        <v>2519.4471630588337</v>
      </c>
      <c r="G1190">
        <f>$P$43*'Profilo fotovoltaico'!B1192+'Approvvigionamento energia'!$Q$43*'Profilo eolico'!B1192</f>
        <v>3120.4404649977996</v>
      </c>
      <c r="H1190">
        <f t="shared" si="36"/>
        <v>1138.4335154826958</v>
      </c>
      <c r="I1190">
        <f>IF(LCOH!$C$28=Menu!$A$1,'Approvvigionamento energia'!C1190,0)+IF(LCOH!$C$28=Menu!$A$2,'Approvvigionamento energia'!D1190,0)+IF(LCOH!$C$28=Menu!$A$3,'Approvvigionamento energia'!E1190,0)+IF(LCOH!$C$28=Menu!$A$4,'Approvvigionamento energia'!F1190,0)+IF(LCOH!$C$28=Menu!$A$5,'Approvvigionamento energia'!G1190,0)+IF(LCOH!$C$28=Menu!$A$6,'Approvvigionamento energia'!H1190,0)</f>
        <v>2519.4471630588337</v>
      </c>
      <c r="J1190">
        <f>'Approvvigionamento energia'!A1190+'Approvvigionamento energia'!B1190+'Approvvigionamento energia'!I1190</f>
        <v>3251.2471630588334</v>
      </c>
      <c r="K1190">
        <f>IF(MIN(LCOH!$C$18,J1190)&gt;=$P$48*LCOH!$C$18, MIN(LCOH!$C$18,J1190),0)</f>
        <v>1500</v>
      </c>
      <c r="L1190">
        <f t="shared" si="37"/>
        <v>1751.2471630588334</v>
      </c>
      <c r="M1190">
        <f>K1190/LCOH!$C$18</f>
        <v>1</v>
      </c>
      <c r="N1190">
        <f>K1190/LCOH!$C$34</f>
        <v>28.901734104046245</v>
      </c>
    </row>
    <row r="1191" spans="1:14" x14ac:dyDescent="0.35">
      <c r="A1191">
        <f>'Profilo fotovoltaico'!B1193*LCOH!$C$20</f>
        <v>412</v>
      </c>
      <c r="B1191">
        <f>'Profilo eolico'!B1193*LCOH!$C$21</f>
        <v>246.2</v>
      </c>
      <c r="C1191">
        <f>$P$35*'Profilo fotovoltaico'!B1193</f>
        <v>3030.1002213002907</v>
      </c>
      <c r="D1191">
        <f>$Q$37*'Profilo eolico'!B1193</f>
        <v>1436.4871110289555</v>
      </c>
      <c r="E1191">
        <f>$P$39*'Profilo fotovoltaico'!B1193+'Approvvigionamento energia'!$Q$39*'Profilo eolico'!B1193</f>
        <v>1834.8903885967893</v>
      </c>
      <c r="F1191">
        <f>$P$41*'Profilo fotovoltaico'!B1193+'Approvvigionamento energia'!$Q$41*'Profilo eolico'!B1193</f>
        <v>2233.2936661646231</v>
      </c>
      <c r="G1191">
        <f>$P$43*'Profilo fotovoltaico'!B1193+'Approvvigionamento energia'!$Q$43*'Profilo eolico'!B1193</f>
        <v>2631.6969437324569</v>
      </c>
      <c r="H1191">
        <f t="shared" si="36"/>
        <v>1138.4335154826958</v>
      </c>
      <c r="I1191">
        <f>IF(LCOH!$C$28=Menu!$A$1,'Approvvigionamento energia'!C1191,0)+IF(LCOH!$C$28=Menu!$A$2,'Approvvigionamento energia'!D1191,0)+IF(LCOH!$C$28=Menu!$A$3,'Approvvigionamento energia'!E1191,0)+IF(LCOH!$C$28=Menu!$A$4,'Approvvigionamento energia'!F1191,0)+IF(LCOH!$C$28=Menu!$A$5,'Approvvigionamento energia'!G1191,0)+IF(LCOH!$C$28=Menu!$A$6,'Approvvigionamento energia'!H1191,0)</f>
        <v>2233.2936661646231</v>
      </c>
      <c r="J1191">
        <f>'Approvvigionamento energia'!A1191+'Approvvigionamento energia'!B1191+'Approvvigionamento energia'!I1191</f>
        <v>2891.4936661646234</v>
      </c>
      <c r="K1191">
        <f>IF(MIN(LCOH!$C$18,J1191)&gt;=$P$48*LCOH!$C$18, MIN(LCOH!$C$18,J1191),0)</f>
        <v>1500</v>
      </c>
      <c r="L1191">
        <f t="shared" si="37"/>
        <v>1391.4936661646234</v>
      </c>
      <c r="M1191">
        <f>K1191/LCOH!$C$18</f>
        <v>1</v>
      </c>
      <c r="N1191">
        <f>K1191/LCOH!$C$34</f>
        <v>28.901734104046245</v>
      </c>
    </row>
    <row r="1192" spans="1:14" x14ac:dyDescent="0.35">
      <c r="A1192">
        <f>'Profilo fotovoltaico'!B1194*LCOH!$C$20</f>
        <v>273</v>
      </c>
      <c r="B1192">
        <f>'Profilo eolico'!B1194*LCOH!$C$21</f>
        <v>255</v>
      </c>
      <c r="C1192">
        <f>$P$35*'Profilo fotovoltaico'!B1194</f>
        <v>2007.8091272208239</v>
      </c>
      <c r="D1192">
        <f>$Q$37*'Profilo eolico'!B1194</f>
        <v>1487.8318981006648</v>
      </c>
      <c r="E1192">
        <f>$P$39*'Profilo fotovoltaico'!B1194+'Approvvigionamento energia'!$Q$39*'Profilo eolico'!B1194</f>
        <v>1617.8262053807046</v>
      </c>
      <c r="F1192">
        <f>$P$41*'Profilo fotovoltaico'!B1194+'Approvvigionamento energia'!$Q$41*'Profilo eolico'!B1194</f>
        <v>1747.8205126607445</v>
      </c>
      <c r="G1192">
        <f>$P$43*'Profilo fotovoltaico'!B1194+'Approvvigionamento energia'!$Q$43*'Profilo eolico'!B1194</f>
        <v>1877.8148199407842</v>
      </c>
      <c r="H1192">
        <f t="shared" si="36"/>
        <v>1138.4335154826958</v>
      </c>
      <c r="I1192">
        <f>IF(LCOH!$C$28=Menu!$A$1,'Approvvigionamento energia'!C1192,0)+IF(LCOH!$C$28=Menu!$A$2,'Approvvigionamento energia'!D1192,0)+IF(LCOH!$C$28=Menu!$A$3,'Approvvigionamento energia'!E1192,0)+IF(LCOH!$C$28=Menu!$A$4,'Approvvigionamento energia'!F1192,0)+IF(LCOH!$C$28=Menu!$A$5,'Approvvigionamento energia'!G1192,0)+IF(LCOH!$C$28=Menu!$A$6,'Approvvigionamento energia'!H1192,0)</f>
        <v>1747.8205126607445</v>
      </c>
      <c r="J1192">
        <f>'Approvvigionamento energia'!A1192+'Approvvigionamento energia'!B1192+'Approvvigionamento energia'!I1192</f>
        <v>2275.8205126607445</v>
      </c>
      <c r="K1192">
        <f>IF(MIN(LCOH!$C$18,J1192)&gt;=$P$48*LCOH!$C$18, MIN(LCOH!$C$18,J1192),0)</f>
        <v>1500</v>
      </c>
      <c r="L1192">
        <f t="shared" si="37"/>
        <v>775.8205126607445</v>
      </c>
      <c r="M1192">
        <f>K1192/LCOH!$C$18</f>
        <v>1</v>
      </c>
      <c r="N1192">
        <f>K1192/LCOH!$C$34</f>
        <v>28.901734104046245</v>
      </c>
    </row>
    <row r="1193" spans="1:14" x14ac:dyDescent="0.35">
      <c r="A1193">
        <f>'Profilo fotovoltaico'!B1195*LCOH!$C$20</f>
        <v>109</v>
      </c>
      <c r="B1193">
        <f>'Profilo eolico'!B1195*LCOH!$C$21</f>
        <v>236</v>
      </c>
      <c r="C1193">
        <f>$P$35*'Profilo fotovoltaico'!B1195</f>
        <v>801.65272845080506</v>
      </c>
      <c r="D1193">
        <f>$Q$37*'Profilo eolico'!B1195</f>
        <v>1376.9738351049289</v>
      </c>
      <c r="E1193">
        <f>$P$39*'Profilo fotovoltaico'!B1195+'Approvvigionamento energia'!$Q$39*'Profilo eolico'!B1195</f>
        <v>1233.1435584413978</v>
      </c>
      <c r="F1193">
        <f>$P$41*'Profilo fotovoltaico'!B1195+'Approvvigionamento energia'!$Q$41*'Profilo eolico'!B1195</f>
        <v>1089.3132817778669</v>
      </c>
      <c r="G1193">
        <f>$P$43*'Profilo fotovoltaico'!B1195+'Approvvigionamento energia'!$Q$43*'Profilo eolico'!B1195</f>
        <v>945.48300511433604</v>
      </c>
      <c r="H1193">
        <f t="shared" si="36"/>
        <v>1138.4335154826958</v>
      </c>
      <c r="I1193">
        <f>IF(LCOH!$C$28=Menu!$A$1,'Approvvigionamento energia'!C1193,0)+IF(LCOH!$C$28=Menu!$A$2,'Approvvigionamento energia'!D1193,0)+IF(LCOH!$C$28=Menu!$A$3,'Approvvigionamento energia'!E1193,0)+IF(LCOH!$C$28=Menu!$A$4,'Approvvigionamento energia'!F1193,0)+IF(LCOH!$C$28=Menu!$A$5,'Approvvigionamento energia'!G1193,0)+IF(LCOH!$C$28=Menu!$A$6,'Approvvigionamento energia'!H1193,0)</f>
        <v>1089.3132817778669</v>
      </c>
      <c r="J1193">
        <f>'Approvvigionamento energia'!A1193+'Approvvigionamento energia'!B1193+'Approvvigionamento energia'!I1193</f>
        <v>1434.3132817778669</v>
      </c>
      <c r="K1193">
        <f>IF(MIN(LCOH!$C$18,J1193)&gt;=$P$48*LCOH!$C$18, MIN(LCOH!$C$18,J1193),0)</f>
        <v>1434.3132817778669</v>
      </c>
      <c r="L1193">
        <f t="shared" si="37"/>
        <v>0</v>
      </c>
      <c r="M1193">
        <f>K1193/LCOH!$C$18</f>
        <v>0.95620885451857796</v>
      </c>
      <c r="N1193">
        <f>K1193/LCOH!$C$34</f>
        <v>27.636094061230576</v>
      </c>
    </row>
    <row r="1194" spans="1:14" x14ac:dyDescent="0.35">
      <c r="A1194">
        <f>'Profilo fotovoltaico'!B1196*LCOH!$C$20</f>
        <v>5</v>
      </c>
      <c r="B1194">
        <f>'Profilo eolico'!B1196*LCOH!$C$21</f>
        <v>219.5</v>
      </c>
      <c r="C1194">
        <f>$P$35*'Profilo fotovoltaico'!B1196</f>
        <v>36.773060938110326</v>
      </c>
      <c r="D1194">
        <f>$Q$37*'Profilo eolico'!B1196</f>
        <v>1280.7023593454742</v>
      </c>
      <c r="E1194">
        <f>$P$39*'Profilo fotovoltaico'!B1196+'Approvvigionamento energia'!$Q$39*'Profilo eolico'!B1196</f>
        <v>969.72003474363316</v>
      </c>
      <c r="F1194">
        <f>$P$41*'Profilo fotovoltaico'!B1196+'Approvvigionamento energia'!$Q$41*'Profilo eolico'!B1196</f>
        <v>658.73771014179226</v>
      </c>
      <c r="G1194">
        <f>$P$43*'Profilo fotovoltaico'!B1196+'Approvvigionamento energia'!$Q$43*'Profilo eolico'!B1196</f>
        <v>347.75538553995131</v>
      </c>
      <c r="H1194">
        <f t="shared" si="36"/>
        <v>1138.4335154826958</v>
      </c>
      <c r="I1194">
        <f>IF(LCOH!$C$28=Menu!$A$1,'Approvvigionamento energia'!C1194,0)+IF(LCOH!$C$28=Menu!$A$2,'Approvvigionamento energia'!D1194,0)+IF(LCOH!$C$28=Menu!$A$3,'Approvvigionamento energia'!E1194,0)+IF(LCOH!$C$28=Menu!$A$4,'Approvvigionamento energia'!F1194,0)+IF(LCOH!$C$28=Menu!$A$5,'Approvvigionamento energia'!G1194,0)+IF(LCOH!$C$28=Menu!$A$6,'Approvvigionamento energia'!H1194,0)</f>
        <v>658.73771014179226</v>
      </c>
      <c r="J1194">
        <f>'Approvvigionamento energia'!A1194+'Approvvigionamento energia'!B1194+'Approvvigionamento energia'!I1194</f>
        <v>883.23771014179226</v>
      </c>
      <c r="K1194">
        <f>IF(MIN(LCOH!$C$18,J1194)&gt;=$P$48*LCOH!$C$18, MIN(LCOH!$C$18,J1194),0)</f>
        <v>883.23771014179226</v>
      </c>
      <c r="L1194">
        <f t="shared" si="37"/>
        <v>0</v>
      </c>
      <c r="M1194">
        <f>K1194/LCOH!$C$18</f>
        <v>0.58882514009452813</v>
      </c>
      <c r="N1194">
        <f>K1194/LCOH!$C$34</f>
        <v>17.018067632789833</v>
      </c>
    </row>
    <row r="1195" spans="1:14" x14ac:dyDescent="0.35">
      <c r="A1195">
        <f>'Profilo fotovoltaico'!B1197*LCOH!$C$20</f>
        <v>0</v>
      </c>
      <c r="B1195">
        <f>'Profilo eolico'!B1197*LCOH!$C$21</f>
        <v>214.10000000000002</v>
      </c>
      <c r="C1195">
        <f>$P$35*'Profilo fotovoltaico'!B1197</f>
        <v>0</v>
      </c>
      <c r="D1195">
        <f>$Q$37*'Profilo eolico'!B1197</f>
        <v>1249.1953309151072</v>
      </c>
      <c r="E1195">
        <f>$P$39*'Profilo fotovoltaico'!B1197+'Approvvigionamento energia'!$Q$39*'Profilo eolico'!B1197</f>
        <v>936.8964981863304</v>
      </c>
      <c r="F1195">
        <f>$P$41*'Profilo fotovoltaico'!B1197+'Approvvigionamento energia'!$Q$41*'Profilo eolico'!B1197</f>
        <v>624.5976654575536</v>
      </c>
      <c r="G1195">
        <f>$P$43*'Profilo fotovoltaico'!B1197+'Approvvigionamento energia'!$Q$43*'Profilo eolico'!B1197</f>
        <v>312.2988327287768</v>
      </c>
      <c r="H1195">
        <f t="shared" si="36"/>
        <v>1138.4335154826958</v>
      </c>
      <c r="I1195">
        <f>IF(LCOH!$C$28=Menu!$A$1,'Approvvigionamento energia'!C1195,0)+IF(LCOH!$C$28=Menu!$A$2,'Approvvigionamento energia'!D1195,0)+IF(LCOH!$C$28=Menu!$A$3,'Approvvigionamento energia'!E1195,0)+IF(LCOH!$C$28=Menu!$A$4,'Approvvigionamento energia'!F1195,0)+IF(LCOH!$C$28=Menu!$A$5,'Approvvigionamento energia'!G1195,0)+IF(LCOH!$C$28=Menu!$A$6,'Approvvigionamento energia'!H1195,0)</f>
        <v>624.5976654575536</v>
      </c>
      <c r="J1195">
        <f>'Approvvigionamento energia'!A1195+'Approvvigionamento energia'!B1195+'Approvvigionamento energia'!I1195</f>
        <v>838.69766545755363</v>
      </c>
      <c r="K1195">
        <f>IF(MIN(LCOH!$C$18,J1195)&gt;=$P$48*LCOH!$C$18, MIN(LCOH!$C$18,J1195),0)</f>
        <v>838.69766545755363</v>
      </c>
      <c r="L1195">
        <f t="shared" si="37"/>
        <v>0</v>
      </c>
      <c r="M1195">
        <f>K1195/LCOH!$C$18</f>
        <v>0.55913177697170247</v>
      </c>
      <c r="N1195">
        <f>K1195/LCOH!$C$34</f>
        <v>16.159877947159028</v>
      </c>
    </row>
    <row r="1196" spans="1:14" x14ac:dyDescent="0.35">
      <c r="A1196">
        <f>'Profilo fotovoltaico'!B1198*LCOH!$C$20</f>
        <v>0</v>
      </c>
      <c r="B1196">
        <f>'Profilo eolico'!B1198*LCOH!$C$21</f>
        <v>214.7</v>
      </c>
      <c r="C1196">
        <f>$P$35*'Profilo fotovoltaico'!B1198</f>
        <v>0</v>
      </c>
      <c r="D1196">
        <f>$Q$37*'Profilo eolico'!B1198</f>
        <v>1252.6961118518147</v>
      </c>
      <c r="E1196">
        <f>$P$39*'Profilo fotovoltaico'!B1198+'Approvvigionamento energia'!$Q$39*'Profilo eolico'!B1198</f>
        <v>939.52208388886095</v>
      </c>
      <c r="F1196">
        <f>$P$41*'Profilo fotovoltaico'!B1198+'Approvvigionamento energia'!$Q$41*'Profilo eolico'!B1198</f>
        <v>626.34805592590737</v>
      </c>
      <c r="G1196">
        <f>$P$43*'Profilo fotovoltaico'!B1198+'Approvvigionamento energia'!$Q$43*'Profilo eolico'!B1198</f>
        <v>313.17402796295369</v>
      </c>
      <c r="H1196">
        <f t="shared" si="36"/>
        <v>1138.4335154826958</v>
      </c>
      <c r="I1196">
        <f>IF(LCOH!$C$28=Menu!$A$1,'Approvvigionamento energia'!C1196,0)+IF(LCOH!$C$28=Menu!$A$2,'Approvvigionamento energia'!D1196,0)+IF(LCOH!$C$28=Menu!$A$3,'Approvvigionamento energia'!E1196,0)+IF(LCOH!$C$28=Menu!$A$4,'Approvvigionamento energia'!F1196,0)+IF(LCOH!$C$28=Menu!$A$5,'Approvvigionamento energia'!G1196,0)+IF(LCOH!$C$28=Menu!$A$6,'Approvvigionamento energia'!H1196,0)</f>
        <v>626.34805592590737</v>
      </c>
      <c r="J1196">
        <f>'Approvvigionamento energia'!A1196+'Approvvigionamento energia'!B1196+'Approvvigionamento energia'!I1196</f>
        <v>841.04805592590742</v>
      </c>
      <c r="K1196">
        <f>IF(MIN(LCOH!$C$18,J1196)&gt;=$P$48*LCOH!$C$18, MIN(LCOH!$C$18,J1196),0)</f>
        <v>841.04805592590742</v>
      </c>
      <c r="L1196">
        <f t="shared" si="37"/>
        <v>0</v>
      </c>
      <c r="M1196">
        <f>K1196/LCOH!$C$18</f>
        <v>0.56069870395060495</v>
      </c>
      <c r="N1196">
        <f>K1196/LCOH!$C$34</f>
        <v>16.205164854063728</v>
      </c>
    </row>
    <row r="1197" spans="1:14" x14ac:dyDescent="0.35">
      <c r="A1197">
        <f>'Profilo fotovoltaico'!B1199*LCOH!$C$20</f>
        <v>0</v>
      </c>
      <c r="B1197">
        <f>'Profilo eolico'!B1199*LCOH!$C$21</f>
        <v>216.1</v>
      </c>
      <c r="C1197">
        <f>$P$35*'Profilo fotovoltaico'!B1199</f>
        <v>0</v>
      </c>
      <c r="D1197">
        <f>$Q$37*'Profilo eolico'!B1199</f>
        <v>1260.8646007041318</v>
      </c>
      <c r="E1197">
        <f>$P$39*'Profilo fotovoltaico'!B1199+'Approvvigionamento energia'!$Q$39*'Profilo eolico'!B1199</f>
        <v>945.64845052809892</v>
      </c>
      <c r="F1197">
        <f>$P$41*'Profilo fotovoltaico'!B1199+'Approvvigionamento energia'!$Q$41*'Profilo eolico'!B1199</f>
        <v>630.43230035206591</v>
      </c>
      <c r="G1197">
        <f>$P$43*'Profilo fotovoltaico'!B1199+'Approvvigionamento energia'!$Q$43*'Profilo eolico'!B1199</f>
        <v>315.21615017603295</v>
      </c>
      <c r="H1197">
        <f t="shared" si="36"/>
        <v>1138.4335154826958</v>
      </c>
      <c r="I1197">
        <f>IF(LCOH!$C$28=Menu!$A$1,'Approvvigionamento energia'!C1197,0)+IF(LCOH!$C$28=Menu!$A$2,'Approvvigionamento energia'!D1197,0)+IF(LCOH!$C$28=Menu!$A$3,'Approvvigionamento energia'!E1197,0)+IF(LCOH!$C$28=Menu!$A$4,'Approvvigionamento energia'!F1197,0)+IF(LCOH!$C$28=Menu!$A$5,'Approvvigionamento energia'!G1197,0)+IF(LCOH!$C$28=Menu!$A$6,'Approvvigionamento energia'!H1197,0)</f>
        <v>630.43230035206591</v>
      </c>
      <c r="J1197">
        <f>'Approvvigionamento energia'!A1197+'Approvvigionamento energia'!B1197+'Approvvigionamento energia'!I1197</f>
        <v>846.53230035206593</v>
      </c>
      <c r="K1197">
        <f>IF(MIN(LCOH!$C$18,J1197)&gt;=$P$48*LCOH!$C$18, MIN(LCOH!$C$18,J1197),0)</f>
        <v>846.53230035206593</v>
      </c>
      <c r="L1197">
        <f t="shared" si="37"/>
        <v>0</v>
      </c>
      <c r="M1197">
        <f>K1197/LCOH!$C$18</f>
        <v>0.56435486690137726</v>
      </c>
      <c r="N1197">
        <f>K1197/LCOH!$C$34</f>
        <v>16.310834303508013</v>
      </c>
    </row>
    <row r="1198" spans="1:14" x14ac:dyDescent="0.35">
      <c r="A1198">
        <f>'Profilo fotovoltaico'!B1200*LCOH!$C$20</f>
        <v>0</v>
      </c>
      <c r="B1198">
        <f>'Profilo eolico'!B1200*LCOH!$C$21</f>
        <v>227.39999999999998</v>
      </c>
      <c r="C1198">
        <f>$P$35*'Profilo fotovoltaico'!B1200</f>
        <v>0</v>
      </c>
      <c r="D1198">
        <f>$Q$37*'Profilo eolico'!B1200</f>
        <v>1326.7959750121222</v>
      </c>
      <c r="E1198">
        <f>$P$39*'Profilo fotovoltaico'!B1200+'Approvvigionamento energia'!$Q$39*'Profilo eolico'!B1200</f>
        <v>995.09698125909165</v>
      </c>
      <c r="F1198">
        <f>$P$41*'Profilo fotovoltaico'!B1200+'Approvvigionamento energia'!$Q$41*'Profilo eolico'!B1200</f>
        <v>663.3979875060611</v>
      </c>
      <c r="G1198">
        <f>$P$43*'Profilo fotovoltaico'!B1200+'Approvvigionamento energia'!$Q$43*'Profilo eolico'!B1200</f>
        <v>331.69899375303055</v>
      </c>
      <c r="H1198">
        <f t="shared" si="36"/>
        <v>1138.4335154826958</v>
      </c>
      <c r="I1198">
        <f>IF(LCOH!$C$28=Menu!$A$1,'Approvvigionamento energia'!C1198,0)+IF(LCOH!$C$28=Menu!$A$2,'Approvvigionamento energia'!D1198,0)+IF(LCOH!$C$28=Menu!$A$3,'Approvvigionamento energia'!E1198,0)+IF(LCOH!$C$28=Menu!$A$4,'Approvvigionamento energia'!F1198,0)+IF(LCOH!$C$28=Menu!$A$5,'Approvvigionamento energia'!G1198,0)+IF(LCOH!$C$28=Menu!$A$6,'Approvvigionamento energia'!H1198,0)</f>
        <v>663.3979875060611</v>
      </c>
      <c r="J1198">
        <f>'Approvvigionamento energia'!A1198+'Approvvigionamento energia'!B1198+'Approvvigionamento energia'!I1198</f>
        <v>890.79798750606108</v>
      </c>
      <c r="K1198">
        <f>IF(MIN(LCOH!$C$18,J1198)&gt;=$P$48*LCOH!$C$18, MIN(LCOH!$C$18,J1198),0)</f>
        <v>890.79798750606108</v>
      </c>
      <c r="L1198">
        <f t="shared" si="37"/>
        <v>0</v>
      </c>
      <c r="M1198">
        <f>K1198/LCOH!$C$18</f>
        <v>0.59386532500404077</v>
      </c>
      <c r="N1198">
        <f>K1198/LCOH!$C$34</f>
        <v>17.16373771687979</v>
      </c>
    </row>
    <row r="1199" spans="1:14" x14ac:dyDescent="0.35">
      <c r="A1199">
        <f>'Profilo fotovoltaico'!B1201*LCOH!$C$20</f>
        <v>0</v>
      </c>
      <c r="B1199">
        <f>'Profilo eolico'!B1201*LCOH!$C$21</f>
        <v>242.5</v>
      </c>
      <c r="C1199">
        <f>$P$35*'Profilo fotovoltaico'!B1201</f>
        <v>0</v>
      </c>
      <c r="D1199">
        <f>$Q$37*'Profilo eolico'!B1201</f>
        <v>1414.8989619192596</v>
      </c>
      <c r="E1199">
        <f>$P$39*'Profilo fotovoltaico'!B1201+'Approvvigionamento energia'!$Q$39*'Profilo eolico'!B1201</f>
        <v>1061.1742214394446</v>
      </c>
      <c r="F1199">
        <f>$P$41*'Profilo fotovoltaico'!B1201+'Approvvigionamento energia'!$Q$41*'Profilo eolico'!B1201</f>
        <v>707.4494809596298</v>
      </c>
      <c r="G1199">
        <f>$P$43*'Profilo fotovoltaico'!B1201+'Approvvigionamento energia'!$Q$43*'Profilo eolico'!B1201</f>
        <v>353.7247404798149</v>
      </c>
      <c r="H1199">
        <f t="shared" si="36"/>
        <v>1138.4335154826958</v>
      </c>
      <c r="I1199">
        <f>IF(LCOH!$C$28=Menu!$A$1,'Approvvigionamento energia'!C1199,0)+IF(LCOH!$C$28=Menu!$A$2,'Approvvigionamento energia'!D1199,0)+IF(LCOH!$C$28=Menu!$A$3,'Approvvigionamento energia'!E1199,0)+IF(LCOH!$C$28=Menu!$A$4,'Approvvigionamento energia'!F1199,0)+IF(LCOH!$C$28=Menu!$A$5,'Approvvigionamento energia'!G1199,0)+IF(LCOH!$C$28=Menu!$A$6,'Approvvigionamento energia'!H1199,0)</f>
        <v>707.4494809596298</v>
      </c>
      <c r="J1199">
        <f>'Approvvigionamento energia'!A1199+'Approvvigionamento energia'!B1199+'Approvvigionamento energia'!I1199</f>
        <v>949.9494809596298</v>
      </c>
      <c r="K1199">
        <f>IF(MIN(LCOH!$C$18,J1199)&gt;=$P$48*LCOH!$C$18, MIN(LCOH!$C$18,J1199),0)</f>
        <v>949.9494809596298</v>
      </c>
      <c r="L1199">
        <f t="shared" si="37"/>
        <v>0</v>
      </c>
      <c r="M1199">
        <f>K1199/LCOH!$C$18</f>
        <v>0.63329965397308652</v>
      </c>
      <c r="N1199">
        <f>K1199/LCOH!$C$34</f>
        <v>18.303458207314641</v>
      </c>
    </row>
    <row r="1200" spans="1:14" x14ac:dyDescent="0.35">
      <c r="A1200">
        <f>'Profilo fotovoltaico'!B1202*LCOH!$C$20</f>
        <v>0</v>
      </c>
      <c r="B1200">
        <f>'Profilo eolico'!B1202*LCOH!$C$21</f>
        <v>258.79999999999995</v>
      </c>
      <c r="C1200">
        <f>$P$35*'Profilo fotovoltaico'!B1202</f>
        <v>0</v>
      </c>
      <c r="D1200">
        <f>$Q$37*'Profilo eolico'!B1202</f>
        <v>1510.0035106998118</v>
      </c>
      <c r="E1200">
        <f>$P$39*'Profilo fotovoltaico'!B1202+'Approvvigionamento energia'!$Q$39*'Profilo eolico'!B1202</f>
        <v>1132.5026330248588</v>
      </c>
      <c r="F1200">
        <f>$P$41*'Profilo fotovoltaico'!B1202+'Approvvigionamento energia'!$Q$41*'Profilo eolico'!B1202</f>
        <v>755.00175534990592</v>
      </c>
      <c r="G1200">
        <f>$P$43*'Profilo fotovoltaico'!B1202+'Approvvigionamento energia'!$Q$43*'Profilo eolico'!B1202</f>
        <v>377.50087767495296</v>
      </c>
      <c r="H1200">
        <f t="shared" si="36"/>
        <v>1138.4335154826958</v>
      </c>
      <c r="I1200">
        <f>IF(LCOH!$C$28=Menu!$A$1,'Approvvigionamento energia'!C1200,0)+IF(LCOH!$C$28=Menu!$A$2,'Approvvigionamento energia'!D1200,0)+IF(LCOH!$C$28=Menu!$A$3,'Approvvigionamento energia'!E1200,0)+IF(LCOH!$C$28=Menu!$A$4,'Approvvigionamento energia'!F1200,0)+IF(LCOH!$C$28=Menu!$A$5,'Approvvigionamento energia'!G1200,0)+IF(LCOH!$C$28=Menu!$A$6,'Approvvigionamento energia'!H1200,0)</f>
        <v>755.00175534990592</v>
      </c>
      <c r="J1200">
        <f>'Approvvigionamento energia'!A1200+'Approvvigionamento energia'!B1200+'Approvvigionamento energia'!I1200</f>
        <v>1013.8017553499059</v>
      </c>
      <c r="K1200">
        <f>IF(MIN(LCOH!$C$18,J1200)&gt;=$P$48*LCOH!$C$18, MIN(LCOH!$C$18,J1200),0)</f>
        <v>1013.8017553499059</v>
      </c>
      <c r="L1200">
        <f t="shared" si="37"/>
        <v>0</v>
      </c>
      <c r="M1200">
        <f>K1200/LCOH!$C$18</f>
        <v>0.67586783689993724</v>
      </c>
      <c r="N1200">
        <f>K1200/LCOH!$C$34</f>
        <v>19.53375251155888</v>
      </c>
    </row>
    <row r="1201" spans="1:14" x14ac:dyDescent="0.35">
      <c r="A1201">
        <f>'Profilo fotovoltaico'!B1203*LCOH!$C$20</f>
        <v>0</v>
      </c>
      <c r="B1201">
        <f>'Profilo eolico'!B1203*LCOH!$C$21</f>
        <v>272.89999999999998</v>
      </c>
      <c r="C1201">
        <f>$P$35*'Profilo fotovoltaico'!B1203</f>
        <v>0</v>
      </c>
      <c r="D1201">
        <f>$Q$37*'Profilo eolico'!B1203</f>
        <v>1592.2718627124368</v>
      </c>
      <c r="E1201">
        <f>$P$39*'Profilo fotovoltaico'!B1203+'Approvvigionamento energia'!$Q$39*'Profilo eolico'!B1203</f>
        <v>1194.2038970343276</v>
      </c>
      <c r="F1201">
        <f>$P$41*'Profilo fotovoltaico'!B1203+'Approvvigionamento energia'!$Q$41*'Profilo eolico'!B1203</f>
        <v>796.13593135621841</v>
      </c>
      <c r="G1201">
        <f>$P$43*'Profilo fotovoltaico'!B1203+'Approvvigionamento energia'!$Q$43*'Profilo eolico'!B1203</f>
        <v>398.0679656781092</v>
      </c>
      <c r="H1201">
        <f t="shared" si="36"/>
        <v>1138.4335154826958</v>
      </c>
      <c r="I1201">
        <f>IF(LCOH!$C$28=Menu!$A$1,'Approvvigionamento energia'!C1201,0)+IF(LCOH!$C$28=Menu!$A$2,'Approvvigionamento energia'!D1201,0)+IF(LCOH!$C$28=Menu!$A$3,'Approvvigionamento energia'!E1201,0)+IF(LCOH!$C$28=Menu!$A$4,'Approvvigionamento energia'!F1201,0)+IF(LCOH!$C$28=Menu!$A$5,'Approvvigionamento energia'!G1201,0)+IF(LCOH!$C$28=Menu!$A$6,'Approvvigionamento energia'!H1201,0)</f>
        <v>796.13593135621841</v>
      </c>
      <c r="J1201">
        <f>'Approvvigionamento energia'!A1201+'Approvvigionamento energia'!B1201+'Approvvigionamento energia'!I1201</f>
        <v>1069.0359313562185</v>
      </c>
      <c r="K1201">
        <f>IF(MIN(LCOH!$C$18,J1201)&gt;=$P$48*LCOH!$C$18, MIN(LCOH!$C$18,J1201),0)</f>
        <v>1069.0359313562185</v>
      </c>
      <c r="L1201">
        <f t="shared" si="37"/>
        <v>0</v>
      </c>
      <c r="M1201">
        <f>K1201/LCOH!$C$18</f>
        <v>0.7126906209041457</v>
      </c>
      <c r="N1201">
        <f>K1201/LCOH!$C$34</f>
        <v>20.597994823819239</v>
      </c>
    </row>
    <row r="1202" spans="1:14" x14ac:dyDescent="0.35">
      <c r="A1202">
        <f>'Profilo fotovoltaico'!B1204*LCOH!$C$20</f>
        <v>0</v>
      </c>
      <c r="B1202">
        <f>'Profilo eolico'!B1204*LCOH!$C$21</f>
        <v>294.39999999999998</v>
      </c>
      <c r="C1202">
        <f>$P$35*'Profilo fotovoltaico'!B1204</f>
        <v>0</v>
      </c>
      <c r="D1202">
        <f>$Q$37*'Profilo eolico'!B1204</f>
        <v>1717.7165129444538</v>
      </c>
      <c r="E1202">
        <f>$P$39*'Profilo fotovoltaico'!B1204+'Approvvigionamento energia'!$Q$39*'Profilo eolico'!B1204</f>
        <v>1288.2873847083401</v>
      </c>
      <c r="F1202">
        <f>$P$41*'Profilo fotovoltaico'!B1204+'Approvvigionamento energia'!$Q$41*'Profilo eolico'!B1204</f>
        <v>858.85825647222691</v>
      </c>
      <c r="G1202">
        <f>$P$43*'Profilo fotovoltaico'!B1204+'Approvvigionamento energia'!$Q$43*'Profilo eolico'!B1204</f>
        <v>429.42912823611346</v>
      </c>
      <c r="H1202">
        <f t="shared" si="36"/>
        <v>1138.4335154826958</v>
      </c>
      <c r="I1202">
        <f>IF(LCOH!$C$28=Menu!$A$1,'Approvvigionamento energia'!C1202,0)+IF(LCOH!$C$28=Menu!$A$2,'Approvvigionamento energia'!D1202,0)+IF(LCOH!$C$28=Menu!$A$3,'Approvvigionamento energia'!E1202,0)+IF(LCOH!$C$28=Menu!$A$4,'Approvvigionamento energia'!F1202,0)+IF(LCOH!$C$28=Menu!$A$5,'Approvvigionamento energia'!G1202,0)+IF(LCOH!$C$28=Menu!$A$6,'Approvvigionamento energia'!H1202,0)</f>
        <v>858.85825647222691</v>
      </c>
      <c r="J1202">
        <f>'Approvvigionamento energia'!A1202+'Approvvigionamento energia'!B1202+'Approvvigionamento energia'!I1202</f>
        <v>1153.258256472227</v>
      </c>
      <c r="K1202">
        <f>IF(MIN(LCOH!$C$18,J1202)&gt;=$P$48*LCOH!$C$18, MIN(LCOH!$C$18,J1202),0)</f>
        <v>1153.258256472227</v>
      </c>
      <c r="L1202">
        <f t="shared" si="37"/>
        <v>0</v>
      </c>
      <c r="M1202">
        <f>K1202/LCOH!$C$18</f>
        <v>0.76883883764815131</v>
      </c>
      <c r="N1202">
        <f>K1202/LCOH!$C$34</f>
        <v>22.220775654570847</v>
      </c>
    </row>
    <row r="1203" spans="1:14" x14ac:dyDescent="0.35">
      <c r="A1203">
        <f>'Profilo fotovoltaico'!B1205*LCOH!$C$20</f>
        <v>0</v>
      </c>
      <c r="B1203">
        <f>'Profilo eolico'!B1205*LCOH!$C$21</f>
        <v>310.2</v>
      </c>
      <c r="C1203">
        <f>$P$35*'Profilo fotovoltaico'!B1205</f>
        <v>0</v>
      </c>
      <c r="D1203">
        <f>$Q$37*'Profilo eolico'!B1205</f>
        <v>1809.9037442777496</v>
      </c>
      <c r="E1203">
        <f>$P$39*'Profilo fotovoltaico'!B1205+'Approvvigionamento energia'!$Q$39*'Profilo eolico'!B1205</f>
        <v>1357.4278082083122</v>
      </c>
      <c r="F1203">
        <f>$P$41*'Profilo fotovoltaico'!B1205+'Approvvigionamento energia'!$Q$41*'Profilo eolico'!B1205</f>
        <v>904.95187213887482</v>
      </c>
      <c r="G1203">
        <f>$P$43*'Profilo fotovoltaico'!B1205+'Approvvigionamento energia'!$Q$43*'Profilo eolico'!B1205</f>
        <v>452.47593606943741</v>
      </c>
      <c r="H1203">
        <f t="shared" si="36"/>
        <v>1138.4335154826958</v>
      </c>
      <c r="I1203">
        <f>IF(LCOH!$C$28=Menu!$A$1,'Approvvigionamento energia'!C1203,0)+IF(LCOH!$C$28=Menu!$A$2,'Approvvigionamento energia'!D1203,0)+IF(LCOH!$C$28=Menu!$A$3,'Approvvigionamento energia'!E1203,0)+IF(LCOH!$C$28=Menu!$A$4,'Approvvigionamento energia'!F1203,0)+IF(LCOH!$C$28=Menu!$A$5,'Approvvigionamento energia'!G1203,0)+IF(LCOH!$C$28=Menu!$A$6,'Approvvigionamento energia'!H1203,0)</f>
        <v>904.95187213887482</v>
      </c>
      <c r="J1203">
        <f>'Approvvigionamento energia'!A1203+'Approvvigionamento energia'!B1203+'Approvvigionamento energia'!I1203</f>
        <v>1215.1518721388748</v>
      </c>
      <c r="K1203">
        <f>IF(MIN(LCOH!$C$18,J1203)&gt;=$P$48*LCOH!$C$18, MIN(LCOH!$C$18,J1203),0)</f>
        <v>1215.1518721388748</v>
      </c>
      <c r="L1203">
        <f t="shared" si="37"/>
        <v>0</v>
      </c>
      <c r="M1203">
        <f>K1203/LCOH!$C$18</f>
        <v>0.81010124809258321</v>
      </c>
      <c r="N1203">
        <f>K1203/LCOH!$C$34</f>
        <v>23.413330869727837</v>
      </c>
    </row>
    <row r="1204" spans="1:14" x14ac:dyDescent="0.35">
      <c r="A1204">
        <f>'Profilo fotovoltaico'!B1206*LCOH!$C$20</f>
        <v>0</v>
      </c>
      <c r="B1204">
        <f>'Profilo eolico'!B1206*LCOH!$C$21</f>
        <v>320</v>
      </c>
      <c r="C1204">
        <f>$P$35*'Profilo fotovoltaico'!B1206</f>
        <v>0</v>
      </c>
      <c r="D1204">
        <f>$Q$37*'Profilo eolico'!B1206</f>
        <v>1867.0831662439716</v>
      </c>
      <c r="E1204">
        <f>$P$39*'Profilo fotovoltaico'!B1206+'Approvvigionamento energia'!$Q$39*'Profilo eolico'!B1206</f>
        <v>1400.3123746829785</v>
      </c>
      <c r="F1204">
        <f>$P$41*'Profilo fotovoltaico'!B1206+'Approvvigionamento energia'!$Q$41*'Profilo eolico'!B1206</f>
        <v>933.54158312198581</v>
      </c>
      <c r="G1204">
        <f>$P$43*'Profilo fotovoltaico'!B1206+'Approvvigionamento energia'!$Q$43*'Profilo eolico'!B1206</f>
        <v>466.7707915609929</v>
      </c>
      <c r="H1204">
        <f t="shared" si="36"/>
        <v>1138.4335154826958</v>
      </c>
      <c r="I1204">
        <f>IF(LCOH!$C$28=Menu!$A$1,'Approvvigionamento energia'!C1204,0)+IF(LCOH!$C$28=Menu!$A$2,'Approvvigionamento energia'!D1204,0)+IF(LCOH!$C$28=Menu!$A$3,'Approvvigionamento energia'!E1204,0)+IF(LCOH!$C$28=Menu!$A$4,'Approvvigionamento energia'!F1204,0)+IF(LCOH!$C$28=Menu!$A$5,'Approvvigionamento energia'!G1204,0)+IF(LCOH!$C$28=Menu!$A$6,'Approvvigionamento energia'!H1204,0)</f>
        <v>933.54158312198581</v>
      </c>
      <c r="J1204">
        <f>'Approvvigionamento energia'!A1204+'Approvvigionamento energia'!B1204+'Approvvigionamento energia'!I1204</f>
        <v>1253.5415831219857</v>
      </c>
      <c r="K1204">
        <f>IF(MIN(LCOH!$C$18,J1204)&gt;=$P$48*LCOH!$C$18, MIN(LCOH!$C$18,J1204),0)</f>
        <v>1253.5415831219857</v>
      </c>
      <c r="L1204">
        <f t="shared" si="37"/>
        <v>0</v>
      </c>
      <c r="M1204">
        <f>K1204/LCOH!$C$18</f>
        <v>0.83569438874799051</v>
      </c>
      <c r="N1204">
        <f>K1204/LCOH!$C$34</f>
        <v>24.153017015837875</v>
      </c>
    </row>
    <row r="1205" spans="1:14" x14ac:dyDescent="0.35">
      <c r="A1205">
        <f>'Profilo fotovoltaico'!B1207*LCOH!$C$20</f>
        <v>0</v>
      </c>
      <c r="B1205">
        <f>'Profilo eolico'!B1207*LCOH!$C$21</f>
        <v>335.2</v>
      </c>
      <c r="C1205">
        <f>$P$35*'Profilo fotovoltaico'!B1207</f>
        <v>0</v>
      </c>
      <c r="D1205">
        <f>$Q$37*'Profilo eolico'!B1207</f>
        <v>1955.7696166405601</v>
      </c>
      <c r="E1205">
        <f>$P$39*'Profilo fotovoltaico'!B1207+'Approvvigionamento energia'!$Q$39*'Profilo eolico'!B1207</f>
        <v>1466.82721248042</v>
      </c>
      <c r="F1205">
        <f>$P$41*'Profilo fotovoltaico'!B1207+'Approvvigionamento energia'!$Q$41*'Profilo eolico'!B1207</f>
        <v>977.88480832028006</v>
      </c>
      <c r="G1205">
        <f>$P$43*'Profilo fotovoltaico'!B1207+'Approvvigionamento energia'!$Q$43*'Profilo eolico'!B1207</f>
        <v>488.94240416014003</v>
      </c>
      <c r="H1205">
        <f t="shared" si="36"/>
        <v>1138.4335154826958</v>
      </c>
      <c r="I1205">
        <f>IF(LCOH!$C$28=Menu!$A$1,'Approvvigionamento energia'!C1205,0)+IF(LCOH!$C$28=Menu!$A$2,'Approvvigionamento energia'!D1205,0)+IF(LCOH!$C$28=Menu!$A$3,'Approvvigionamento energia'!E1205,0)+IF(LCOH!$C$28=Menu!$A$4,'Approvvigionamento energia'!F1205,0)+IF(LCOH!$C$28=Menu!$A$5,'Approvvigionamento energia'!G1205,0)+IF(LCOH!$C$28=Menu!$A$6,'Approvvigionamento energia'!H1205,0)</f>
        <v>977.88480832028006</v>
      </c>
      <c r="J1205">
        <f>'Approvvigionamento energia'!A1205+'Approvvigionamento energia'!B1205+'Approvvigionamento energia'!I1205</f>
        <v>1313.08480832028</v>
      </c>
      <c r="K1205">
        <f>IF(MIN(LCOH!$C$18,J1205)&gt;=$P$48*LCOH!$C$18, MIN(LCOH!$C$18,J1205),0)</f>
        <v>1313.08480832028</v>
      </c>
      <c r="L1205">
        <f t="shared" si="37"/>
        <v>0</v>
      </c>
      <c r="M1205">
        <f>K1205/LCOH!$C$18</f>
        <v>0.87538987221352005</v>
      </c>
      <c r="N1205">
        <f>K1205/LCOH!$C$34</f>
        <v>25.300285324090172</v>
      </c>
    </row>
    <row r="1206" spans="1:14" x14ac:dyDescent="0.35">
      <c r="A1206">
        <f>'Profilo fotovoltaico'!B1208*LCOH!$C$20</f>
        <v>0</v>
      </c>
      <c r="B1206">
        <f>'Profilo eolico'!B1208*LCOH!$C$21</f>
        <v>345.7</v>
      </c>
      <c r="C1206">
        <f>$P$35*'Profilo fotovoltaico'!B1208</f>
        <v>0</v>
      </c>
      <c r="D1206">
        <f>$Q$37*'Profilo eolico'!B1208</f>
        <v>2017.0332830329405</v>
      </c>
      <c r="E1206">
        <f>$P$39*'Profilo fotovoltaico'!B1208+'Approvvigionamento energia'!$Q$39*'Profilo eolico'!B1208</f>
        <v>1512.7749622747053</v>
      </c>
      <c r="F1206">
        <f>$P$41*'Profilo fotovoltaico'!B1208+'Approvvigionamento energia'!$Q$41*'Profilo eolico'!B1208</f>
        <v>1008.5166415164703</v>
      </c>
      <c r="G1206">
        <f>$P$43*'Profilo fotovoltaico'!B1208+'Approvvigionamento energia'!$Q$43*'Profilo eolico'!B1208</f>
        <v>504.25832075823513</v>
      </c>
      <c r="H1206">
        <f t="shared" si="36"/>
        <v>1138.4335154826958</v>
      </c>
      <c r="I1206">
        <f>IF(LCOH!$C$28=Menu!$A$1,'Approvvigionamento energia'!C1206,0)+IF(LCOH!$C$28=Menu!$A$2,'Approvvigionamento energia'!D1206,0)+IF(LCOH!$C$28=Menu!$A$3,'Approvvigionamento energia'!E1206,0)+IF(LCOH!$C$28=Menu!$A$4,'Approvvigionamento energia'!F1206,0)+IF(LCOH!$C$28=Menu!$A$5,'Approvvigionamento energia'!G1206,0)+IF(LCOH!$C$28=Menu!$A$6,'Approvvigionamento energia'!H1206,0)</f>
        <v>1008.5166415164703</v>
      </c>
      <c r="J1206">
        <f>'Approvvigionamento energia'!A1206+'Approvvigionamento energia'!B1206+'Approvvigionamento energia'!I1206</f>
        <v>1354.2166415164702</v>
      </c>
      <c r="K1206">
        <f>IF(MIN(LCOH!$C$18,J1206)&gt;=$P$48*LCOH!$C$18, MIN(LCOH!$C$18,J1206),0)</f>
        <v>1354.2166415164702</v>
      </c>
      <c r="L1206">
        <f t="shared" si="37"/>
        <v>0</v>
      </c>
      <c r="M1206">
        <f>K1206/LCOH!$C$18</f>
        <v>0.9028110943443135</v>
      </c>
      <c r="N1206">
        <f>K1206/LCOH!$C$34</f>
        <v>26.092806194922353</v>
      </c>
    </row>
    <row r="1207" spans="1:14" x14ac:dyDescent="0.35">
      <c r="A1207">
        <f>'Profilo fotovoltaico'!B1209*LCOH!$C$20</f>
        <v>1</v>
      </c>
      <c r="B1207">
        <f>'Profilo eolico'!B1209*LCOH!$C$21</f>
        <v>352.9</v>
      </c>
      <c r="C1207">
        <f>$P$35*'Profilo fotovoltaico'!B1209</f>
        <v>7.3546121876220649</v>
      </c>
      <c r="D1207">
        <f>$Q$37*'Profilo eolico'!B1209</f>
        <v>2059.0426542734299</v>
      </c>
      <c r="E1207">
        <f>$P$39*'Profilo fotovoltaico'!B1209+'Approvvigionamento energia'!$Q$39*'Profilo eolico'!B1209</f>
        <v>1546.1206437519779</v>
      </c>
      <c r="F1207">
        <f>$P$41*'Profilo fotovoltaico'!B1209+'Approvvigionamento energia'!$Q$41*'Profilo eolico'!B1209</f>
        <v>1033.198633230526</v>
      </c>
      <c r="G1207">
        <f>$P$43*'Profilo fotovoltaico'!B1209+'Approvvigionamento energia'!$Q$43*'Profilo eolico'!B1209</f>
        <v>520.27662270907399</v>
      </c>
      <c r="H1207">
        <f t="shared" si="36"/>
        <v>1138.4335154826958</v>
      </c>
      <c r="I1207">
        <f>IF(LCOH!$C$28=Menu!$A$1,'Approvvigionamento energia'!C1207,0)+IF(LCOH!$C$28=Menu!$A$2,'Approvvigionamento energia'!D1207,0)+IF(LCOH!$C$28=Menu!$A$3,'Approvvigionamento energia'!E1207,0)+IF(LCOH!$C$28=Menu!$A$4,'Approvvigionamento energia'!F1207,0)+IF(LCOH!$C$28=Menu!$A$5,'Approvvigionamento energia'!G1207,0)+IF(LCOH!$C$28=Menu!$A$6,'Approvvigionamento energia'!H1207,0)</f>
        <v>1033.198633230526</v>
      </c>
      <c r="J1207">
        <f>'Approvvigionamento energia'!A1207+'Approvvigionamento energia'!B1207+'Approvvigionamento energia'!I1207</f>
        <v>1387.098633230526</v>
      </c>
      <c r="K1207">
        <f>IF(MIN(LCOH!$C$18,J1207)&gt;=$P$48*LCOH!$C$18, MIN(LCOH!$C$18,J1207),0)</f>
        <v>1387.098633230526</v>
      </c>
      <c r="L1207">
        <f t="shared" si="37"/>
        <v>0</v>
      </c>
      <c r="M1207">
        <f>K1207/LCOH!$C$18</f>
        <v>0.92473242215368401</v>
      </c>
      <c r="N1207">
        <f>K1207/LCOH!$C$34</f>
        <v>26.726370582476417</v>
      </c>
    </row>
    <row r="1208" spans="1:14" x14ac:dyDescent="0.35">
      <c r="A1208">
        <f>'Profilo fotovoltaico'!B1210*LCOH!$C$20</f>
        <v>78</v>
      </c>
      <c r="B1208">
        <f>'Profilo eolico'!B1210*LCOH!$C$21</f>
        <v>338.3</v>
      </c>
      <c r="C1208">
        <f>$P$35*'Profilo fotovoltaico'!B1210</f>
        <v>573.65975063452106</v>
      </c>
      <c r="D1208">
        <f>$Q$37*'Profilo eolico'!B1210</f>
        <v>1973.8569848135485</v>
      </c>
      <c r="E1208">
        <f>$P$39*'Profilo fotovoltaico'!B1210+'Approvvigionamento energia'!$Q$39*'Profilo eolico'!B1210</f>
        <v>1623.8076762687915</v>
      </c>
      <c r="F1208">
        <f>$P$41*'Profilo fotovoltaico'!B1210+'Approvvigionamento energia'!$Q$41*'Profilo eolico'!B1210</f>
        <v>1273.7583677240348</v>
      </c>
      <c r="G1208">
        <f>$P$43*'Profilo fotovoltaico'!B1210+'Approvvigionamento energia'!$Q$43*'Profilo eolico'!B1210</f>
        <v>923.70905917927792</v>
      </c>
      <c r="H1208">
        <f t="shared" si="36"/>
        <v>1138.4335154826958</v>
      </c>
      <c r="I1208">
        <f>IF(LCOH!$C$28=Menu!$A$1,'Approvvigionamento energia'!C1208,0)+IF(LCOH!$C$28=Menu!$A$2,'Approvvigionamento energia'!D1208,0)+IF(LCOH!$C$28=Menu!$A$3,'Approvvigionamento energia'!E1208,0)+IF(LCOH!$C$28=Menu!$A$4,'Approvvigionamento energia'!F1208,0)+IF(LCOH!$C$28=Menu!$A$5,'Approvvigionamento energia'!G1208,0)+IF(LCOH!$C$28=Menu!$A$6,'Approvvigionamento energia'!H1208,0)</f>
        <v>1273.7583677240348</v>
      </c>
      <c r="J1208">
        <f>'Approvvigionamento energia'!A1208+'Approvvigionamento energia'!B1208+'Approvvigionamento energia'!I1208</f>
        <v>1690.0583677240347</v>
      </c>
      <c r="K1208">
        <f>IF(MIN(LCOH!$C$18,J1208)&gt;=$P$48*LCOH!$C$18, MIN(LCOH!$C$18,J1208),0)</f>
        <v>1500</v>
      </c>
      <c r="L1208">
        <f t="shared" si="37"/>
        <v>190.05836772403472</v>
      </c>
      <c r="M1208">
        <f>K1208/LCOH!$C$18</f>
        <v>1</v>
      </c>
      <c r="N1208">
        <f>K1208/LCOH!$C$34</f>
        <v>28.901734104046245</v>
      </c>
    </row>
    <row r="1209" spans="1:14" x14ac:dyDescent="0.35">
      <c r="A1209">
        <f>'Profilo fotovoltaico'!B1211*LCOH!$C$20</f>
        <v>258</v>
      </c>
      <c r="B1209">
        <f>'Profilo eolico'!B1211*LCOH!$C$21</f>
        <v>365.5</v>
      </c>
      <c r="C1209">
        <f>$P$35*'Profilo fotovoltaico'!B1211</f>
        <v>1897.4899444064929</v>
      </c>
      <c r="D1209">
        <f>$Q$37*'Profilo eolico'!B1211</f>
        <v>2132.559053944286</v>
      </c>
      <c r="E1209">
        <f>$P$39*'Profilo fotovoltaico'!B1211+'Approvvigionamento energia'!$Q$39*'Profilo eolico'!B1211</f>
        <v>2073.7917765598377</v>
      </c>
      <c r="F1209">
        <f>$P$41*'Profilo fotovoltaico'!B1211+'Approvvigionamento energia'!$Q$41*'Profilo eolico'!B1211</f>
        <v>2015.0244991753893</v>
      </c>
      <c r="G1209">
        <f>$P$43*'Profilo fotovoltaico'!B1211+'Approvvigionamento energia'!$Q$43*'Profilo eolico'!B1211</f>
        <v>1956.257221790941</v>
      </c>
      <c r="H1209">
        <f t="shared" si="36"/>
        <v>1138.4335154826958</v>
      </c>
      <c r="I1209">
        <f>IF(LCOH!$C$28=Menu!$A$1,'Approvvigionamento energia'!C1209,0)+IF(LCOH!$C$28=Menu!$A$2,'Approvvigionamento energia'!D1209,0)+IF(LCOH!$C$28=Menu!$A$3,'Approvvigionamento energia'!E1209,0)+IF(LCOH!$C$28=Menu!$A$4,'Approvvigionamento energia'!F1209,0)+IF(LCOH!$C$28=Menu!$A$5,'Approvvigionamento energia'!G1209,0)+IF(LCOH!$C$28=Menu!$A$6,'Approvvigionamento energia'!H1209,0)</f>
        <v>2015.0244991753893</v>
      </c>
      <c r="J1209">
        <f>'Approvvigionamento energia'!A1209+'Approvvigionamento energia'!B1209+'Approvvigionamento energia'!I1209</f>
        <v>2638.5244991753893</v>
      </c>
      <c r="K1209">
        <f>IF(MIN(LCOH!$C$18,J1209)&gt;=$P$48*LCOH!$C$18, MIN(LCOH!$C$18,J1209),0)</f>
        <v>1500</v>
      </c>
      <c r="L1209">
        <f t="shared" si="37"/>
        <v>1138.5244991753893</v>
      </c>
      <c r="M1209">
        <f>K1209/LCOH!$C$18</f>
        <v>1</v>
      </c>
      <c r="N1209">
        <f>K1209/LCOH!$C$34</f>
        <v>28.901734104046245</v>
      </c>
    </row>
    <row r="1210" spans="1:14" x14ac:dyDescent="0.35">
      <c r="A1210">
        <f>'Profilo fotovoltaico'!B1212*LCOH!$C$20</f>
        <v>426</v>
      </c>
      <c r="B1210">
        <f>'Profilo eolico'!B1212*LCOH!$C$21</f>
        <v>457.9</v>
      </c>
      <c r="C1210">
        <f>$P$35*'Profilo fotovoltaico'!B1212</f>
        <v>3133.0647919269995</v>
      </c>
      <c r="D1210">
        <f>$Q$37*'Profilo eolico'!B1212</f>
        <v>2671.679318197233</v>
      </c>
      <c r="E1210">
        <f>$P$39*'Profilo fotovoltaico'!B1212+'Approvvigionamento energia'!$Q$39*'Profilo eolico'!B1212</f>
        <v>2787.0256866296741</v>
      </c>
      <c r="F1210">
        <f>$P$41*'Profilo fotovoltaico'!B1212+'Approvvigionamento energia'!$Q$41*'Profilo eolico'!B1212</f>
        <v>2902.3720550621165</v>
      </c>
      <c r="G1210">
        <f>$P$43*'Profilo fotovoltaico'!B1212+'Approvvigionamento energia'!$Q$43*'Profilo eolico'!B1212</f>
        <v>3017.718423494558</v>
      </c>
      <c r="H1210">
        <f t="shared" si="36"/>
        <v>1138.4335154826958</v>
      </c>
      <c r="I1210">
        <f>IF(LCOH!$C$28=Menu!$A$1,'Approvvigionamento energia'!C1210,0)+IF(LCOH!$C$28=Menu!$A$2,'Approvvigionamento energia'!D1210,0)+IF(LCOH!$C$28=Menu!$A$3,'Approvvigionamento energia'!E1210,0)+IF(LCOH!$C$28=Menu!$A$4,'Approvvigionamento energia'!F1210,0)+IF(LCOH!$C$28=Menu!$A$5,'Approvvigionamento energia'!G1210,0)+IF(LCOH!$C$28=Menu!$A$6,'Approvvigionamento energia'!H1210,0)</f>
        <v>2902.3720550621165</v>
      </c>
      <c r="J1210">
        <f>'Approvvigionamento energia'!A1210+'Approvvigionamento energia'!B1210+'Approvvigionamento energia'!I1210</f>
        <v>3786.2720550621166</v>
      </c>
      <c r="K1210">
        <f>IF(MIN(LCOH!$C$18,J1210)&gt;=$P$48*LCOH!$C$18, MIN(LCOH!$C$18,J1210),0)</f>
        <v>1500</v>
      </c>
      <c r="L1210">
        <f t="shared" si="37"/>
        <v>2286.2720550621166</v>
      </c>
      <c r="M1210">
        <f>K1210/LCOH!$C$18</f>
        <v>1</v>
      </c>
      <c r="N1210">
        <f>K1210/LCOH!$C$34</f>
        <v>28.901734104046245</v>
      </c>
    </row>
    <row r="1211" spans="1:14" x14ac:dyDescent="0.35">
      <c r="A1211">
        <f>'Profilo fotovoltaico'!B1213*LCOH!$C$20</f>
        <v>528</v>
      </c>
      <c r="B1211">
        <f>'Profilo eolico'!B1213*LCOH!$C$21</f>
        <v>479.7</v>
      </c>
      <c r="C1211">
        <f>$P$35*'Profilo fotovoltaico'!B1213</f>
        <v>3883.2352350644505</v>
      </c>
      <c r="D1211">
        <f>$Q$37*'Profilo eolico'!B1213</f>
        <v>2798.8743588976035</v>
      </c>
      <c r="E1211">
        <f>$P$39*'Profilo fotovoltaico'!B1213+'Approvvigionamento energia'!$Q$39*'Profilo eolico'!B1213</f>
        <v>3069.9645779393154</v>
      </c>
      <c r="F1211">
        <f>$P$41*'Profilo fotovoltaico'!B1213+'Approvvigionamento energia'!$Q$41*'Profilo eolico'!B1213</f>
        <v>3341.0547969810268</v>
      </c>
      <c r="G1211">
        <f>$P$43*'Profilo fotovoltaico'!B1213+'Approvvigionamento energia'!$Q$43*'Profilo eolico'!B1213</f>
        <v>3612.1450160227387</v>
      </c>
      <c r="H1211">
        <f t="shared" si="36"/>
        <v>1138.4335154826958</v>
      </c>
      <c r="I1211">
        <f>IF(LCOH!$C$28=Menu!$A$1,'Approvvigionamento energia'!C1211,0)+IF(LCOH!$C$28=Menu!$A$2,'Approvvigionamento energia'!D1211,0)+IF(LCOH!$C$28=Menu!$A$3,'Approvvigionamento energia'!E1211,0)+IF(LCOH!$C$28=Menu!$A$4,'Approvvigionamento energia'!F1211,0)+IF(LCOH!$C$28=Menu!$A$5,'Approvvigionamento energia'!G1211,0)+IF(LCOH!$C$28=Menu!$A$6,'Approvvigionamento energia'!H1211,0)</f>
        <v>3341.0547969810268</v>
      </c>
      <c r="J1211">
        <f>'Approvvigionamento energia'!A1211+'Approvvigionamento energia'!B1211+'Approvvigionamento energia'!I1211</f>
        <v>4348.7547969810266</v>
      </c>
      <c r="K1211">
        <f>IF(MIN(LCOH!$C$18,J1211)&gt;=$P$48*LCOH!$C$18, MIN(LCOH!$C$18,J1211),0)</f>
        <v>1500</v>
      </c>
      <c r="L1211">
        <f t="shared" si="37"/>
        <v>2848.7547969810266</v>
      </c>
      <c r="M1211">
        <f>K1211/LCOH!$C$18</f>
        <v>1</v>
      </c>
      <c r="N1211">
        <f>K1211/LCOH!$C$34</f>
        <v>28.901734104046245</v>
      </c>
    </row>
    <row r="1212" spans="1:14" x14ac:dyDescent="0.35">
      <c r="A1212">
        <f>'Profilo fotovoltaico'!B1214*LCOH!$C$20</f>
        <v>571</v>
      </c>
      <c r="B1212">
        <f>'Profilo eolico'!B1214*LCOH!$C$21</f>
        <v>506.2</v>
      </c>
      <c r="C1212">
        <f>$P$35*'Profilo fotovoltaico'!B1214</f>
        <v>4199.4835591321989</v>
      </c>
      <c r="D1212">
        <f>$Q$37*'Profilo eolico'!B1214</f>
        <v>2953.4921836021822</v>
      </c>
      <c r="E1212">
        <f>$P$39*'Profilo fotovoltaico'!B1214+'Approvvigionamento energia'!$Q$39*'Profilo eolico'!B1214</f>
        <v>3264.9900274846864</v>
      </c>
      <c r="F1212">
        <f>$P$41*'Profilo fotovoltaico'!B1214+'Approvvigionamento energia'!$Q$41*'Profilo eolico'!B1214</f>
        <v>3576.4878713671906</v>
      </c>
      <c r="G1212">
        <f>$P$43*'Profilo fotovoltaico'!B1214+'Approvvigionamento energia'!$Q$43*'Profilo eolico'!B1214</f>
        <v>3887.9857152496947</v>
      </c>
      <c r="H1212">
        <f t="shared" si="36"/>
        <v>1138.4335154826958</v>
      </c>
      <c r="I1212">
        <f>IF(LCOH!$C$28=Menu!$A$1,'Approvvigionamento energia'!C1212,0)+IF(LCOH!$C$28=Menu!$A$2,'Approvvigionamento energia'!D1212,0)+IF(LCOH!$C$28=Menu!$A$3,'Approvvigionamento energia'!E1212,0)+IF(LCOH!$C$28=Menu!$A$4,'Approvvigionamento energia'!F1212,0)+IF(LCOH!$C$28=Menu!$A$5,'Approvvigionamento energia'!G1212,0)+IF(LCOH!$C$28=Menu!$A$6,'Approvvigionamento energia'!H1212,0)</f>
        <v>3576.4878713671906</v>
      </c>
      <c r="J1212">
        <f>'Approvvigionamento energia'!A1212+'Approvvigionamento energia'!B1212+'Approvvigionamento energia'!I1212</f>
        <v>4653.6878713671904</v>
      </c>
      <c r="K1212">
        <f>IF(MIN(LCOH!$C$18,J1212)&gt;=$P$48*LCOH!$C$18, MIN(LCOH!$C$18,J1212),0)</f>
        <v>1500</v>
      </c>
      <c r="L1212">
        <f t="shared" si="37"/>
        <v>3153.6878713671904</v>
      </c>
      <c r="M1212">
        <f>K1212/LCOH!$C$18</f>
        <v>1</v>
      </c>
      <c r="N1212">
        <f>K1212/LCOH!$C$34</f>
        <v>28.901734104046245</v>
      </c>
    </row>
    <row r="1213" spans="1:14" x14ac:dyDescent="0.35">
      <c r="A1213">
        <f>'Profilo fotovoltaico'!B1215*LCOH!$C$20</f>
        <v>579</v>
      </c>
      <c r="B1213">
        <f>'Profilo eolico'!B1215*LCOH!$C$21</f>
        <v>537.90000000000009</v>
      </c>
      <c r="C1213">
        <f>$P$35*'Profilo fotovoltaico'!B1215</f>
        <v>4258.3204566331751</v>
      </c>
      <c r="D1213">
        <f>$Q$37*'Profilo eolico'!B1215</f>
        <v>3138.4501097582261</v>
      </c>
      <c r="E1213">
        <f>$P$39*'Profilo fotovoltaico'!B1215+'Approvvigionamento energia'!$Q$39*'Profilo eolico'!B1215</f>
        <v>3418.4176964769631</v>
      </c>
      <c r="F1213">
        <f>$P$41*'Profilo fotovoltaico'!B1215+'Approvvigionamento energia'!$Q$41*'Profilo eolico'!B1215</f>
        <v>3698.3852831957006</v>
      </c>
      <c r="G1213">
        <f>$P$43*'Profilo fotovoltaico'!B1215+'Approvvigionamento energia'!$Q$43*'Profilo eolico'!B1215</f>
        <v>3978.3528699144381</v>
      </c>
      <c r="H1213">
        <f t="shared" si="36"/>
        <v>1138.4335154826958</v>
      </c>
      <c r="I1213">
        <f>IF(LCOH!$C$28=Menu!$A$1,'Approvvigionamento energia'!C1213,0)+IF(LCOH!$C$28=Menu!$A$2,'Approvvigionamento energia'!D1213,0)+IF(LCOH!$C$28=Menu!$A$3,'Approvvigionamento energia'!E1213,0)+IF(LCOH!$C$28=Menu!$A$4,'Approvvigionamento energia'!F1213,0)+IF(LCOH!$C$28=Menu!$A$5,'Approvvigionamento energia'!G1213,0)+IF(LCOH!$C$28=Menu!$A$6,'Approvvigionamento energia'!H1213,0)</f>
        <v>3698.3852831957006</v>
      </c>
      <c r="J1213">
        <f>'Approvvigionamento energia'!A1213+'Approvvigionamento energia'!B1213+'Approvvigionamento energia'!I1213</f>
        <v>4815.2852831957007</v>
      </c>
      <c r="K1213">
        <f>IF(MIN(LCOH!$C$18,J1213)&gt;=$P$48*LCOH!$C$18, MIN(LCOH!$C$18,J1213),0)</f>
        <v>1500</v>
      </c>
      <c r="L1213">
        <f t="shared" si="37"/>
        <v>3315.2852831957007</v>
      </c>
      <c r="M1213">
        <f>K1213/LCOH!$C$18</f>
        <v>1</v>
      </c>
      <c r="N1213">
        <f>K1213/LCOH!$C$34</f>
        <v>28.901734104046245</v>
      </c>
    </row>
    <row r="1214" spans="1:14" x14ac:dyDescent="0.35">
      <c r="A1214">
        <f>'Profilo fotovoltaico'!B1216*LCOH!$C$20</f>
        <v>528</v>
      </c>
      <c r="B1214">
        <f>'Profilo eolico'!B1216*LCOH!$C$21</f>
        <v>559.1</v>
      </c>
      <c r="C1214">
        <f>$P$35*'Profilo fotovoltaico'!B1216</f>
        <v>3883.2352350644505</v>
      </c>
      <c r="D1214">
        <f>$Q$37*'Profilo eolico'!B1216</f>
        <v>3262.1443695218891</v>
      </c>
      <c r="E1214">
        <f>$P$39*'Profilo fotovoltaico'!B1216+'Approvvigionamento energia'!$Q$39*'Profilo eolico'!B1216</f>
        <v>3417.4170859075293</v>
      </c>
      <c r="F1214">
        <f>$P$41*'Profilo fotovoltaico'!B1216+'Approvvigionamento energia'!$Q$41*'Profilo eolico'!B1216</f>
        <v>3572.68980229317</v>
      </c>
      <c r="G1214">
        <f>$P$43*'Profilo fotovoltaico'!B1216+'Approvvigionamento energia'!$Q$43*'Profilo eolico'!B1216</f>
        <v>3727.9625186788103</v>
      </c>
      <c r="H1214">
        <f t="shared" si="36"/>
        <v>1138.4335154826958</v>
      </c>
      <c r="I1214">
        <f>IF(LCOH!$C$28=Menu!$A$1,'Approvvigionamento energia'!C1214,0)+IF(LCOH!$C$28=Menu!$A$2,'Approvvigionamento energia'!D1214,0)+IF(LCOH!$C$28=Menu!$A$3,'Approvvigionamento energia'!E1214,0)+IF(LCOH!$C$28=Menu!$A$4,'Approvvigionamento energia'!F1214,0)+IF(LCOH!$C$28=Menu!$A$5,'Approvvigionamento energia'!G1214,0)+IF(LCOH!$C$28=Menu!$A$6,'Approvvigionamento energia'!H1214,0)</f>
        <v>3572.68980229317</v>
      </c>
      <c r="J1214">
        <f>'Approvvigionamento energia'!A1214+'Approvvigionamento energia'!B1214+'Approvvigionamento energia'!I1214</f>
        <v>4659.7898022931695</v>
      </c>
      <c r="K1214">
        <f>IF(MIN(LCOH!$C$18,J1214)&gt;=$P$48*LCOH!$C$18, MIN(LCOH!$C$18,J1214),0)</f>
        <v>1500</v>
      </c>
      <c r="L1214">
        <f t="shared" si="37"/>
        <v>3159.7898022931695</v>
      </c>
      <c r="M1214">
        <f>K1214/LCOH!$C$18</f>
        <v>1</v>
      </c>
      <c r="N1214">
        <f>K1214/LCOH!$C$34</f>
        <v>28.901734104046245</v>
      </c>
    </row>
    <row r="1215" spans="1:14" x14ac:dyDescent="0.35">
      <c r="A1215">
        <f>'Profilo fotovoltaico'!B1217*LCOH!$C$20</f>
        <v>430</v>
      </c>
      <c r="B1215">
        <f>'Profilo eolico'!B1217*LCOH!$C$21</f>
        <v>562.79999999999995</v>
      </c>
      <c r="C1215">
        <f>$P$35*'Profilo fotovoltaico'!B1217</f>
        <v>3162.4832406774881</v>
      </c>
      <c r="D1215">
        <f>$Q$37*'Profilo eolico'!B1217</f>
        <v>3283.7325186315848</v>
      </c>
      <c r="E1215">
        <f>$P$39*'Profilo fotovoltaico'!B1217+'Approvvigionamento energia'!$Q$39*'Profilo eolico'!B1217</f>
        <v>3253.4201991430605</v>
      </c>
      <c r="F1215">
        <f>$P$41*'Profilo fotovoltaico'!B1217+'Approvvigionamento energia'!$Q$41*'Profilo eolico'!B1217</f>
        <v>3223.1078796545362</v>
      </c>
      <c r="G1215">
        <f>$P$43*'Profilo fotovoltaico'!B1217+'Approvvigionamento energia'!$Q$43*'Profilo eolico'!B1217</f>
        <v>3192.7955601660124</v>
      </c>
      <c r="H1215">
        <f t="shared" si="36"/>
        <v>1138.4335154826958</v>
      </c>
      <c r="I1215">
        <f>IF(LCOH!$C$28=Menu!$A$1,'Approvvigionamento energia'!C1215,0)+IF(LCOH!$C$28=Menu!$A$2,'Approvvigionamento energia'!D1215,0)+IF(LCOH!$C$28=Menu!$A$3,'Approvvigionamento energia'!E1215,0)+IF(LCOH!$C$28=Menu!$A$4,'Approvvigionamento energia'!F1215,0)+IF(LCOH!$C$28=Menu!$A$5,'Approvvigionamento energia'!G1215,0)+IF(LCOH!$C$28=Menu!$A$6,'Approvvigionamento energia'!H1215,0)</f>
        <v>3223.1078796545362</v>
      </c>
      <c r="J1215">
        <f>'Approvvigionamento energia'!A1215+'Approvvigionamento energia'!B1215+'Approvvigionamento energia'!I1215</f>
        <v>4215.9078796545364</v>
      </c>
      <c r="K1215">
        <f>IF(MIN(LCOH!$C$18,J1215)&gt;=$P$48*LCOH!$C$18, MIN(LCOH!$C$18,J1215),0)</f>
        <v>1500</v>
      </c>
      <c r="L1215">
        <f t="shared" si="37"/>
        <v>2715.9078796545364</v>
      </c>
      <c r="M1215">
        <f>K1215/LCOH!$C$18</f>
        <v>1</v>
      </c>
      <c r="N1215">
        <f>K1215/LCOH!$C$34</f>
        <v>28.901734104046245</v>
      </c>
    </row>
    <row r="1216" spans="1:14" x14ac:dyDescent="0.35">
      <c r="A1216">
        <f>'Profilo fotovoltaico'!B1218*LCOH!$C$20</f>
        <v>301</v>
      </c>
      <c r="B1216">
        <f>'Profilo eolico'!B1218*LCOH!$C$21</f>
        <v>537.4</v>
      </c>
      <c r="C1216">
        <f>$P$35*'Profilo fotovoltaico'!B1218</f>
        <v>2213.7382684742415</v>
      </c>
      <c r="D1216">
        <f>$Q$37*'Profilo eolico'!B1218</f>
        <v>3135.5327923109694</v>
      </c>
      <c r="E1216">
        <f>$P$39*'Profilo fotovoltaico'!B1218+'Approvvigionamento energia'!$Q$39*'Profilo eolico'!B1218</f>
        <v>2905.0841613517878</v>
      </c>
      <c r="F1216">
        <f>$P$41*'Profilo fotovoltaico'!B1218+'Approvvigionamento energia'!$Q$41*'Profilo eolico'!B1218</f>
        <v>2674.6355303926057</v>
      </c>
      <c r="G1216">
        <f>$P$43*'Profilo fotovoltaico'!B1218+'Approvvigionamento energia'!$Q$43*'Profilo eolico'!B1218</f>
        <v>2444.1868994334236</v>
      </c>
      <c r="H1216">
        <f t="shared" si="36"/>
        <v>1138.4335154826958</v>
      </c>
      <c r="I1216">
        <f>IF(LCOH!$C$28=Menu!$A$1,'Approvvigionamento energia'!C1216,0)+IF(LCOH!$C$28=Menu!$A$2,'Approvvigionamento energia'!D1216,0)+IF(LCOH!$C$28=Menu!$A$3,'Approvvigionamento energia'!E1216,0)+IF(LCOH!$C$28=Menu!$A$4,'Approvvigionamento energia'!F1216,0)+IF(LCOH!$C$28=Menu!$A$5,'Approvvigionamento energia'!G1216,0)+IF(LCOH!$C$28=Menu!$A$6,'Approvvigionamento energia'!H1216,0)</f>
        <v>2674.6355303926057</v>
      </c>
      <c r="J1216">
        <f>'Approvvigionamento energia'!A1216+'Approvvigionamento energia'!B1216+'Approvvigionamento energia'!I1216</f>
        <v>3513.0355303926058</v>
      </c>
      <c r="K1216">
        <f>IF(MIN(LCOH!$C$18,J1216)&gt;=$P$48*LCOH!$C$18, MIN(LCOH!$C$18,J1216),0)</f>
        <v>1500</v>
      </c>
      <c r="L1216">
        <f t="shared" si="37"/>
        <v>2013.0355303926058</v>
      </c>
      <c r="M1216">
        <f>K1216/LCOH!$C$18</f>
        <v>1</v>
      </c>
      <c r="N1216">
        <f>K1216/LCOH!$C$34</f>
        <v>28.901734104046245</v>
      </c>
    </row>
    <row r="1217" spans="1:14" x14ac:dyDescent="0.35">
      <c r="A1217">
        <f>'Profilo fotovoltaico'!B1219*LCOH!$C$20</f>
        <v>142</v>
      </c>
      <c r="B1217">
        <f>'Profilo eolico'!B1219*LCOH!$C$21</f>
        <v>448.7</v>
      </c>
      <c r="C1217">
        <f>$P$35*'Profilo fotovoltaico'!B1219</f>
        <v>1044.3549306423331</v>
      </c>
      <c r="D1217">
        <f>$Q$37*'Profilo eolico'!B1219</f>
        <v>2618.0006771677185</v>
      </c>
      <c r="E1217">
        <f>$P$39*'Profilo fotovoltaico'!B1219+'Approvvigionamento energia'!$Q$39*'Profilo eolico'!B1219</f>
        <v>2224.5892405363725</v>
      </c>
      <c r="F1217">
        <f>$P$41*'Profilo fotovoltaico'!B1219+'Approvvigionamento energia'!$Q$41*'Profilo eolico'!B1219</f>
        <v>1831.1778039050259</v>
      </c>
      <c r="G1217">
        <f>$P$43*'Profilo fotovoltaico'!B1219+'Approvvigionamento energia'!$Q$43*'Profilo eolico'!B1219</f>
        <v>1437.7663672736794</v>
      </c>
      <c r="H1217">
        <f t="shared" si="36"/>
        <v>1138.4335154826958</v>
      </c>
      <c r="I1217">
        <f>IF(LCOH!$C$28=Menu!$A$1,'Approvvigionamento energia'!C1217,0)+IF(LCOH!$C$28=Menu!$A$2,'Approvvigionamento energia'!D1217,0)+IF(LCOH!$C$28=Menu!$A$3,'Approvvigionamento energia'!E1217,0)+IF(LCOH!$C$28=Menu!$A$4,'Approvvigionamento energia'!F1217,0)+IF(LCOH!$C$28=Menu!$A$5,'Approvvigionamento energia'!G1217,0)+IF(LCOH!$C$28=Menu!$A$6,'Approvvigionamento energia'!H1217,0)</f>
        <v>1831.1778039050259</v>
      </c>
      <c r="J1217">
        <f>'Approvvigionamento energia'!A1217+'Approvvigionamento energia'!B1217+'Approvvigionamento energia'!I1217</f>
        <v>2421.8778039050258</v>
      </c>
      <c r="K1217">
        <f>IF(MIN(LCOH!$C$18,J1217)&gt;=$P$48*LCOH!$C$18, MIN(LCOH!$C$18,J1217),0)</f>
        <v>1500</v>
      </c>
      <c r="L1217">
        <f t="shared" si="37"/>
        <v>921.87780390502576</v>
      </c>
      <c r="M1217">
        <f>K1217/LCOH!$C$18</f>
        <v>1</v>
      </c>
      <c r="N1217">
        <f>K1217/LCOH!$C$34</f>
        <v>28.901734104046245</v>
      </c>
    </row>
    <row r="1218" spans="1:14" x14ac:dyDescent="0.35">
      <c r="A1218">
        <f>'Profilo fotovoltaico'!B1220*LCOH!$C$20</f>
        <v>11</v>
      </c>
      <c r="B1218">
        <f>'Profilo eolico'!B1220*LCOH!$C$21</f>
        <v>353.9</v>
      </c>
      <c r="C1218">
        <f>$P$35*'Profilo fotovoltaico'!B1220</f>
        <v>80.900734063842705</v>
      </c>
      <c r="D1218">
        <f>$Q$37*'Profilo eolico'!B1220</f>
        <v>2064.8772891679423</v>
      </c>
      <c r="E1218">
        <f>$P$39*'Profilo fotovoltaico'!B1220+'Approvvigionamento energia'!$Q$39*'Profilo eolico'!B1220</f>
        <v>1568.8831503919173</v>
      </c>
      <c r="F1218">
        <f>$P$41*'Profilo fotovoltaico'!B1220+'Approvvigionamento energia'!$Q$41*'Profilo eolico'!B1220</f>
        <v>1072.8890116158925</v>
      </c>
      <c r="G1218">
        <f>$P$43*'Profilo fotovoltaico'!B1220+'Approvvigionamento energia'!$Q$43*'Profilo eolico'!B1220</f>
        <v>576.89487283986762</v>
      </c>
      <c r="H1218">
        <f t="shared" ref="H1218:H1281" si="38">$P$45</f>
        <v>1138.4335154826958</v>
      </c>
      <c r="I1218">
        <f>IF(LCOH!$C$28=Menu!$A$1,'Approvvigionamento energia'!C1218,0)+IF(LCOH!$C$28=Menu!$A$2,'Approvvigionamento energia'!D1218,0)+IF(LCOH!$C$28=Menu!$A$3,'Approvvigionamento energia'!E1218,0)+IF(LCOH!$C$28=Menu!$A$4,'Approvvigionamento energia'!F1218,0)+IF(LCOH!$C$28=Menu!$A$5,'Approvvigionamento energia'!G1218,0)+IF(LCOH!$C$28=Menu!$A$6,'Approvvigionamento energia'!H1218,0)</f>
        <v>1072.8890116158925</v>
      </c>
      <c r="J1218">
        <f>'Approvvigionamento energia'!A1218+'Approvvigionamento energia'!B1218+'Approvvigionamento energia'!I1218</f>
        <v>1437.7890116158924</v>
      </c>
      <c r="K1218">
        <f>IF(MIN(LCOH!$C$18,J1218)&gt;=$P$48*LCOH!$C$18, MIN(LCOH!$C$18,J1218),0)</f>
        <v>1437.7890116158924</v>
      </c>
      <c r="L1218">
        <f t="shared" si="37"/>
        <v>0</v>
      </c>
      <c r="M1218">
        <f>K1218/LCOH!$C$18</f>
        <v>0.95852600774392827</v>
      </c>
      <c r="N1218">
        <f>K1218/LCOH!$C$34</f>
        <v>27.703063807627984</v>
      </c>
    </row>
    <row r="1219" spans="1:14" x14ac:dyDescent="0.35">
      <c r="A1219">
        <f>'Profilo fotovoltaico'!B1221*LCOH!$C$20</f>
        <v>0</v>
      </c>
      <c r="B1219">
        <f>'Profilo eolico'!B1221*LCOH!$C$21</f>
        <v>296.8</v>
      </c>
      <c r="C1219">
        <f>$P$35*'Profilo fotovoltaico'!B1221</f>
        <v>0</v>
      </c>
      <c r="D1219">
        <f>$Q$37*'Profilo eolico'!B1221</f>
        <v>1731.7196366912835</v>
      </c>
      <c r="E1219">
        <f>$P$39*'Profilo fotovoltaico'!B1221+'Approvvigionamento energia'!$Q$39*'Profilo eolico'!B1221</f>
        <v>1298.7897275184625</v>
      </c>
      <c r="F1219">
        <f>$P$41*'Profilo fotovoltaico'!B1221+'Approvvigionamento energia'!$Q$41*'Profilo eolico'!B1221</f>
        <v>865.85981834564177</v>
      </c>
      <c r="G1219">
        <f>$P$43*'Profilo fotovoltaico'!B1221+'Approvvigionamento energia'!$Q$43*'Profilo eolico'!B1221</f>
        <v>432.92990917282089</v>
      </c>
      <c r="H1219">
        <f t="shared" si="38"/>
        <v>1138.4335154826958</v>
      </c>
      <c r="I1219">
        <f>IF(LCOH!$C$28=Menu!$A$1,'Approvvigionamento energia'!C1219,0)+IF(LCOH!$C$28=Menu!$A$2,'Approvvigionamento energia'!D1219,0)+IF(LCOH!$C$28=Menu!$A$3,'Approvvigionamento energia'!E1219,0)+IF(LCOH!$C$28=Menu!$A$4,'Approvvigionamento energia'!F1219,0)+IF(LCOH!$C$28=Menu!$A$5,'Approvvigionamento energia'!G1219,0)+IF(LCOH!$C$28=Menu!$A$6,'Approvvigionamento energia'!H1219,0)</f>
        <v>865.85981834564177</v>
      </c>
      <c r="J1219">
        <f>'Approvvigionamento energia'!A1219+'Approvvigionamento energia'!B1219+'Approvvigionamento energia'!I1219</f>
        <v>1162.6598183456417</v>
      </c>
      <c r="K1219">
        <f>IF(MIN(LCOH!$C$18,J1219)&gt;=$P$48*LCOH!$C$18, MIN(LCOH!$C$18,J1219),0)</f>
        <v>1162.6598183456417</v>
      </c>
      <c r="L1219">
        <f t="shared" ref="L1219:L1282" si="39">J1219-K1219</f>
        <v>0</v>
      </c>
      <c r="M1219">
        <f>K1219/LCOH!$C$18</f>
        <v>0.77510654556376113</v>
      </c>
      <c r="N1219">
        <f>K1219/LCOH!$C$34</f>
        <v>22.401923282189628</v>
      </c>
    </row>
    <row r="1220" spans="1:14" x14ac:dyDescent="0.35">
      <c r="A1220">
        <f>'Profilo fotovoltaico'!B1222*LCOH!$C$20</f>
        <v>0</v>
      </c>
      <c r="B1220">
        <f>'Profilo eolico'!B1222*LCOH!$C$21</f>
        <v>258.10000000000002</v>
      </c>
      <c r="C1220">
        <f>$P$35*'Profilo fotovoltaico'!B1222</f>
        <v>0</v>
      </c>
      <c r="D1220">
        <f>$Q$37*'Profilo eolico'!B1222</f>
        <v>1505.9192662736532</v>
      </c>
      <c r="E1220">
        <f>$P$39*'Profilo fotovoltaico'!B1222+'Approvvigionamento energia'!$Q$39*'Profilo eolico'!B1222</f>
        <v>1129.4394497052399</v>
      </c>
      <c r="F1220">
        <f>$P$41*'Profilo fotovoltaico'!B1222+'Approvvigionamento energia'!$Q$41*'Profilo eolico'!B1222</f>
        <v>752.9596331368266</v>
      </c>
      <c r="G1220">
        <f>$P$43*'Profilo fotovoltaico'!B1222+'Approvvigionamento energia'!$Q$43*'Profilo eolico'!B1222</f>
        <v>376.4798165684133</v>
      </c>
      <c r="H1220">
        <f t="shared" si="38"/>
        <v>1138.4335154826958</v>
      </c>
      <c r="I1220">
        <f>IF(LCOH!$C$28=Menu!$A$1,'Approvvigionamento energia'!C1220,0)+IF(LCOH!$C$28=Menu!$A$2,'Approvvigionamento energia'!D1220,0)+IF(LCOH!$C$28=Menu!$A$3,'Approvvigionamento energia'!E1220,0)+IF(LCOH!$C$28=Menu!$A$4,'Approvvigionamento energia'!F1220,0)+IF(LCOH!$C$28=Menu!$A$5,'Approvvigionamento energia'!G1220,0)+IF(LCOH!$C$28=Menu!$A$6,'Approvvigionamento energia'!H1220,0)</f>
        <v>752.9596331368266</v>
      </c>
      <c r="J1220">
        <f>'Approvvigionamento energia'!A1220+'Approvvigionamento energia'!B1220+'Approvvigionamento energia'!I1220</f>
        <v>1011.0596331368266</v>
      </c>
      <c r="K1220">
        <f>IF(MIN(LCOH!$C$18,J1220)&gt;=$P$48*LCOH!$C$18, MIN(LCOH!$C$18,J1220),0)</f>
        <v>1011.0596331368266</v>
      </c>
      <c r="L1220">
        <f t="shared" si="39"/>
        <v>0</v>
      </c>
      <c r="M1220">
        <f>K1220/LCOH!$C$18</f>
        <v>0.67403975542455108</v>
      </c>
      <c r="N1220">
        <f>K1220/LCOH!$C$34</f>
        <v>19.480917786836738</v>
      </c>
    </row>
    <row r="1221" spans="1:14" x14ac:dyDescent="0.35">
      <c r="A1221">
        <f>'Profilo fotovoltaico'!B1223*LCOH!$C$20</f>
        <v>0</v>
      </c>
      <c r="B1221">
        <f>'Profilo eolico'!B1223*LCOH!$C$21</f>
        <v>233.3</v>
      </c>
      <c r="C1221">
        <f>$P$35*'Profilo fotovoltaico'!B1223</f>
        <v>0</v>
      </c>
      <c r="D1221">
        <f>$Q$37*'Profilo eolico'!B1223</f>
        <v>1361.2203208897456</v>
      </c>
      <c r="E1221">
        <f>$P$39*'Profilo fotovoltaico'!B1223+'Approvvigionamento energia'!$Q$39*'Profilo eolico'!B1223</f>
        <v>1020.915240667309</v>
      </c>
      <c r="F1221">
        <f>$P$41*'Profilo fotovoltaico'!B1223+'Approvvigionamento energia'!$Q$41*'Profilo eolico'!B1223</f>
        <v>680.6101604448728</v>
      </c>
      <c r="G1221">
        <f>$P$43*'Profilo fotovoltaico'!B1223+'Approvvigionamento energia'!$Q$43*'Profilo eolico'!B1223</f>
        <v>340.3050802224364</v>
      </c>
      <c r="H1221">
        <f t="shared" si="38"/>
        <v>1138.4335154826958</v>
      </c>
      <c r="I1221">
        <f>IF(LCOH!$C$28=Menu!$A$1,'Approvvigionamento energia'!C1221,0)+IF(LCOH!$C$28=Menu!$A$2,'Approvvigionamento energia'!D1221,0)+IF(LCOH!$C$28=Menu!$A$3,'Approvvigionamento energia'!E1221,0)+IF(LCOH!$C$28=Menu!$A$4,'Approvvigionamento energia'!F1221,0)+IF(LCOH!$C$28=Menu!$A$5,'Approvvigionamento energia'!G1221,0)+IF(LCOH!$C$28=Menu!$A$6,'Approvvigionamento energia'!H1221,0)</f>
        <v>680.6101604448728</v>
      </c>
      <c r="J1221">
        <f>'Approvvigionamento energia'!A1221+'Approvvigionamento energia'!B1221+'Approvvigionamento energia'!I1221</f>
        <v>913.91016044487287</v>
      </c>
      <c r="K1221">
        <f>IF(MIN(LCOH!$C$18,J1221)&gt;=$P$48*LCOH!$C$18, MIN(LCOH!$C$18,J1221),0)</f>
        <v>913.91016044487287</v>
      </c>
      <c r="L1221">
        <f t="shared" si="39"/>
        <v>0</v>
      </c>
      <c r="M1221">
        <f>K1221/LCOH!$C$18</f>
        <v>0.60927344029658193</v>
      </c>
      <c r="N1221">
        <f>K1221/LCOH!$C$34</f>
        <v>17.609058968109306</v>
      </c>
    </row>
    <row r="1222" spans="1:14" x14ac:dyDescent="0.35">
      <c r="A1222">
        <f>'Profilo fotovoltaico'!B1224*LCOH!$C$20</f>
        <v>0</v>
      </c>
      <c r="B1222">
        <f>'Profilo eolico'!B1224*LCOH!$C$21</f>
        <v>213.9</v>
      </c>
      <c r="C1222">
        <f>$P$35*'Profilo fotovoltaico'!B1224</f>
        <v>0</v>
      </c>
      <c r="D1222">
        <f>$Q$37*'Profilo eolico'!B1224</f>
        <v>1248.0284039362048</v>
      </c>
      <c r="E1222">
        <f>$P$39*'Profilo fotovoltaico'!B1224+'Approvvigionamento energia'!$Q$39*'Profilo eolico'!B1224</f>
        <v>936.02130295215352</v>
      </c>
      <c r="F1222">
        <f>$P$41*'Profilo fotovoltaico'!B1224+'Approvvigionamento energia'!$Q$41*'Profilo eolico'!B1224</f>
        <v>624.01420196810238</v>
      </c>
      <c r="G1222">
        <f>$P$43*'Profilo fotovoltaico'!B1224+'Approvvigionamento energia'!$Q$43*'Profilo eolico'!B1224</f>
        <v>312.00710098405119</v>
      </c>
      <c r="H1222">
        <f t="shared" si="38"/>
        <v>1138.4335154826958</v>
      </c>
      <c r="I1222">
        <f>IF(LCOH!$C$28=Menu!$A$1,'Approvvigionamento energia'!C1222,0)+IF(LCOH!$C$28=Menu!$A$2,'Approvvigionamento energia'!D1222,0)+IF(LCOH!$C$28=Menu!$A$3,'Approvvigionamento energia'!E1222,0)+IF(LCOH!$C$28=Menu!$A$4,'Approvvigionamento energia'!F1222,0)+IF(LCOH!$C$28=Menu!$A$5,'Approvvigionamento energia'!G1222,0)+IF(LCOH!$C$28=Menu!$A$6,'Approvvigionamento energia'!H1222,0)</f>
        <v>624.01420196810238</v>
      </c>
      <c r="J1222">
        <f>'Approvvigionamento energia'!A1222+'Approvvigionamento energia'!B1222+'Approvvigionamento energia'!I1222</f>
        <v>837.91420196810236</v>
      </c>
      <c r="K1222">
        <f>IF(MIN(LCOH!$C$18,J1222)&gt;=$P$48*LCOH!$C$18, MIN(LCOH!$C$18,J1222),0)</f>
        <v>837.91420196810236</v>
      </c>
      <c r="L1222">
        <f t="shared" si="39"/>
        <v>0</v>
      </c>
      <c r="M1222">
        <f>K1222/LCOH!$C$18</f>
        <v>0.5586094679787349</v>
      </c>
      <c r="N1222">
        <f>K1222/LCOH!$C$34</f>
        <v>16.144782311524132</v>
      </c>
    </row>
    <row r="1223" spans="1:14" x14ac:dyDescent="0.35">
      <c r="A1223">
        <f>'Profilo fotovoltaico'!B1225*LCOH!$C$20</f>
        <v>0</v>
      </c>
      <c r="B1223">
        <f>'Profilo eolico'!B1225*LCOH!$C$21</f>
        <v>199.5</v>
      </c>
      <c r="C1223">
        <f>$P$35*'Profilo fotovoltaico'!B1225</f>
        <v>0</v>
      </c>
      <c r="D1223">
        <f>$Q$37*'Profilo eolico'!B1225</f>
        <v>1164.009661455226</v>
      </c>
      <c r="E1223">
        <f>$P$39*'Profilo fotovoltaico'!B1225+'Approvvigionamento energia'!$Q$39*'Profilo eolico'!B1225</f>
        <v>873.00724609141946</v>
      </c>
      <c r="F1223">
        <f>$P$41*'Profilo fotovoltaico'!B1225+'Approvvigionamento energia'!$Q$41*'Profilo eolico'!B1225</f>
        <v>582.00483072761301</v>
      </c>
      <c r="G1223">
        <f>$P$43*'Profilo fotovoltaico'!B1225+'Approvvigionamento energia'!$Q$43*'Profilo eolico'!B1225</f>
        <v>291.00241536380651</v>
      </c>
      <c r="H1223">
        <f t="shared" si="38"/>
        <v>1138.4335154826958</v>
      </c>
      <c r="I1223">
        <f>IF(LCOH!$C$28=Menu!$A$1,'Approvvigionamento energia'!C1223,0)+IF(LCOH!$C$28=Menu!$A$2,'Approvvigionamento energia'!D1223,0)+IF(LCOH!$C$28=Menu!$A$3,'Approvvigionamento energia'!E1223,0)+IF(LCOH!$C$28=Menu!$A$4,'Approvvigionamento energia'!F1223,0)+IF(LCOH!$C$28=Menu!$A$5,'Approvvigionamento energia'!G1223,0)+IF(LCOH!$C$28=Menu!$A$6,'Approvvigionamento energia'!H1223,0)</f>
        <v>582.00483072761301</v>
      </c>
      <c r="J1223">
        <f>'Approvvigionamento energia'!A1223+'Approvvigionamento energia'!B1223+'Approvvigionamento energia'!I1223</f>
        <v>781.50483072761301</v>
      </c>
      <c r="K1223">
        <f>IF(MIN(LCOH!$C$18,J1223)&gt;=$P$48*LCOH!$C$18, MIN(LCOH!$C$18,J1223),0)</f>
        <v>781.50483072761301</v>
      </c>
      <c r="L1223">
        <f t="shared" si="39"/>
        <v>0</v>
      </c>
      <c r="M1223">
        <f>K1223/LCOH!$C$18</f>
        <v>0.5210032204850753</v>
      </c>
      <c r="N1223">
        <f>K1223/LCOH!$C$34</f>
        <v>15.057896545811426</v>
      </c>
    </row>
    <row r="1224" spans="1:14" x14ac:dyDescent="0.35">
      <c r="A1224">
        <f>'Profilo fotovoltaico'!B1226*LCOH!$C$20</f>
        <v>0</v>
      </c>
      <c r="B1224">
        <f>'Profilo eolico'!B1226*LCOH!$C$21</f>
        <v>192.89999999999998</v>
      </c>
      <c r="C1224">
        <f>$P$35*'Profilo fotovoltaico'!B1226</f>
        <v>0</v>
      </c>
      <c r="D1224">
        <f>$Q$37*'Profilo eolico'!B1226</f>
        <v>1125.501071151444</v>
      </c>
      <c r="E1224">
        <f>$P$39*'Profilo fotovoltaico'!B1226+'Approvvigionamento energia'!$Q$39*'Profilo eolico'!B1226</f>
        <v>844.12580336358292</v>
      </c>
      <c r="F1224">
        <f>$P$41*'Profilo fotovoltaico'!B1226+'Approvvigionamento energia'!$Q$41*'Profilo eolico'!B1226</f>
        <v>562.75053557572198</v>
      </c>
      <c r="G1224">
        <f>$P$43*'Profilo fotovoltaico'!B1226+'Approvvigionamento energia'!$Q$43*'Profilo eolico'!B1226</f>
        <v>281.37526778786099</v>
      </c>
      <c r="H1224">
        <f t="shared" si="38"/>
        <v>1138.4335154826958</v>
      </c>
      <c r="I1224">
        <f>IF(LCOH!$C$28=Menu!$A$1,'Approvvigionamento energia'!C1224,0)+IF(LCOH!$C$28=Menu!$A$2,'Approvvigionamento energia'!D1224,0)+IF(LCOH!$C$28=Menu!$A$3,'Approvvigionamento energia'!E1224,0)+IF(LCOH!$C$28=Menu!$A$4,'Approvvigionamento energia'!F1224,0)+IF(LCOH!$C$28=Menu!$A$5,'Approvvigionamento energia'!G1224,0)+IF(LCOH!$C$28=Menu!$A$6,'Approvvigionamento energia'!H1224,0)</f>
        <v>562.75053557572198</v>
      </c>
      <c r="J1224">
        <f>'Approvvigionamento energia'!A1224+'Approvvigionamento energia'!B1224+'Approvvigionamento energia'!I1224</f>
        <v>755.65053557572196</v>
      </c>
      <c r="K1224">
        <f>IF(MIN(LCOH!$C$18,J1224)&gt;=$P$48*LCOH!$C$18, MIN(LCOH!$C$18,J1224),0)</f>
        <v>755.65053557572196</v>
      </c>
      <c r="L1224">
        <f t="shared" si="39"/>
        <v>0</v>
      </c>
      <c r="M1224">
        <f>K1224/LCOH!$C$18</f>
        <v>0.50376702371714799</v>
      </c>
      <c r="N1224">
        <f>K1224/LCOH!$C$34</f>
        <v>14.559740569859768</v>
      </c>
    </row>
    <row r="1225" spans="1:14" x14ac:dyDescent="0.35">
      <c r="A1225">
        <f>'Profilo fotovoltaico'!B1227*LCOH!$C$20</f>
        <v>0</v>
      </c>
      <c r="B1225">
        <f>'Profilo eolico'!B1227*LCOH!$C$21</f>
        <v>191.6</v>
      </c>
      <c r="C1225">
        <f>$P$35*'Profilo fotovoltaico'!B1227</f>
        <v>0</v>
      </c>
      <c r="D1225">
        <f>$Q$37*'Profilo eolico'!B1227</f>
        <v>1117.916045788578</v>
      </c>
      <c r="E1225">
        <f>$P$39*'Profilo fotovoltaico'!B1227+'Approvvigionamento energia'!$Q$39*'Profilo eolico'!B1227</f>
        <v>838.43703434143333</v>
      </c>
      <c r="F1225">
        <f>$P$41*'Profilo fotovoltaico'!B1227+'Approvvigionamento energia'!$Q$41*'Profilo eolico'!B1227</f>
        <v>558.958022894289</v>
      </c>
      <c r="G1225">
        <f>$P$43*'Profilo fotovoltaico'!B1227+'Approvvigionamento energia'!$Q$43*'Profilo eolico'!B1227</f>
        <v>279.4790114471445</v>
      </c>
      <c r="H1225">
        <f t="shared" si="38"/>
        <v>1138.4335154826958</v>
      </c>
      <c r="I1225">
        <f>IF(LCOH!$C$28=Menu!$A$1,'Approvvigionamento energia'!C1225,0)+IF(LCOH!$C$28=Menu!$A$2,'Approvvigionamento energia'!D1225,0)+IF(LCOH!$C$28=Menu!$A$3,'Approvvigionamento energia'!E1225,0)+IF(LCOH!$C$28=Menu!$A$4,'Approvvigionamento energia'!F1225,0)+IF(LCOH!$C$28=Menu!$A$5,'Approvvigionamento energia'!G1225,0)+IF(LCOH!$C$28=Menu!$A$6,'Approvvigionamento energia'!H1225,0)</f>
        <v>558.958022894289</v>
      </c>
      <c r="J1225">
        <f>'Approvvigionamento energia'!A1225+'Approvvigionamento energia'!B1225+'Approvvigionamento energia'!I1225</f>
        <v>750.55802289428902</v>
      </c>
      <c r="K1225">
        <f>IF(MIN(LCOH!$C$18,J1225)&gt;=$P$48*LCOH!$C$18, MIN(LCOH!$C$18,J1225),0)</f>
        <v>750.55802289428902</v>
      </c>
      <c r="L1225">
        <f t="shared" si="39"/>
        <v>0</v>
      </c>
      <c r="M1225">
        <f>K1225/LCOH!$C$18</f>
        <v>0.50037201526285935</v>
      </c>
      <c r="N1225">
        <f>K1225/LCOH!$C$34</f>
        <v>14.461618938232929</v>
      </c>
    </row>
    <row r="1226" spans="1:14" x14ac:dyDescent="0.35">
      <c r="A1226">
        <f>'Profilo fotovoltaico'!B1228*LCOH!$C$20</f>
        <v>0</v>
      </c>
      <c r="B1226">
        <f>'Profilo eolico'!B1228*LCOH!$C$21</f>
        <v>194.39999999999998</v>
      </c>
      <c r="C1226">
        <f>$P$35*'Profilo fotovoltaico'!B1228</f>
        <v>0</v>
      </c>
      <c r="D1226">
        <f>$Q$37*'Profilo eolico'!B1228</f>
        <v>1134.2530234932126</v>
      </c>
      <c r="E1226">
        <f>$P$39*'Profilo fotovoltaico'!B1228+'Approvvigionamento energia'!$Q$39*'Profilo eolico'!B1228</f>
        <v>850.68976761990939</v>
      </c>
      <c r="F1226">
        <f>$P$41*'Profilo fotovoltaico'!B1228+'Approvvigionamento energia'!$Q$41*'Profilo eolico'!B1228</f>
        <v>567.1265117466063</v>
      </c>
      <c r="G1226">
        <f>$P$43*'Profilo fotovoltaico'!B1228+'Approvvigionamento energia'!$Q$43*'Profilo eolico'!B1228</f>
        <v>283.56325587330315</v>
      </c>
      <c r="H1226">
        <f t="shared" si="38"/>
        <v>1138.4335154826958</v>
      </c>
      <c r="I1226">
        <f>IF(LCOH!$C$28=Menu!$A$1,'Approvvigionamento energia'!C1226,0)+IF(LCOH!$C$28=Menu!$A$2,'Approvvigionamento energia'!D1226,0)+IF(LCOH!$C$28=Menu!$A$3,'Approvvigionamento energia'!E1226,0)+IF(LCOH!$C$28=Menu!$A$4,'Approvvigionamento energia'!F1226,0)+IF(LCOH!$C$28=Menu!$A$5,'Approvvigionamento energia'!G1226,0)+IF(LCOH!$C$28=Menu!$A$6,'Approvvigionamento energia'!H1226,0)</f>
        <v>567.1265117466063</v>
      </c>
      <c r="J1226">
        <f>'Approvvigionamento energia'!A1226+'Approvvigionamento energia'!B1226+'Approvvigionamento energia'!I1226</f>
        <v>761.52651174660627</v>
      </c>
      <c r="K1226">
        <f>IF(MIN(LCOH!$C$18,J1226)&gt;=$P$48*LCOH!$C$18, MIN(LCOH!$C$18,J1226),0)</f>
        <v>761.52651174660627</v>
      </c>
      <c r="L1226">
        <f t="shared" si="39"/>
        <v>0</v>
      </c>
      <c r="M1226">
        <f>K1226/LCOH!$C$18</f>
        <v>0.5076843411644042</v>
      </c>
      <c r="N1226">
        <f>K1226/LCOH!$C$34</f>
        <v>14.672957837121508</v>
      </c>
    </row>
    <row r="1227" spans="1:14" x14ac:dyDescent="0.35">
      <c r="A1227">
        <f>'Profilo fotovoltaico'!B1229*LCOH!$C$20</f>
        <v>0</v>
      </c>
      <c r="B1227">
        <f>'Profilo eolico'!B1229*LCOH!$C$21</f>
        <v>212.7</v>
      </c>
      <c r="C1227">
        <f>$P$35*'Profilo fotovoltaico'!B1229</f>
        <v>0</v>
      </c>
      <c r="D1227">
        <f>$Q$37*'Profilo eolico'!B1229</f>
        <v>1241.0268420627899</v>
      </c>
      <c r="E1227">
        <f>$P$39*'Profilo fotovoltaico'!B1229+'Approvvigionamento energia'!$Q$39*'Profilo eolico'!B1229</f>
        <v>930.77013154709232</v>
      </c>
      <c r="F1227">
        <f>$P$41*'Profilo fotovoltaico'!B1229+'Approvvigionamento energia'!$Q$41*'Profilo eolico'!B1229</f>
        <v>620.51342103139496</v>
      </c>
      <c r="G1227">
        <f>$P$43*'Profilo fotovoltaico'!B1229+'Approvvigionamento energia'!$Q$43*'Profilo eolico'!B1229</f>
        <v>310.25671051569748</v>
      </c>
      <c r="H1227">
        <f t="shared" si="38"/>
        <v>1138.4335154826958</v>
      </c>
      <c r="I1227">
        <f>IF(LCOH!$C$28=Menu!$A$1,'Approvvigionamento energia'!C1227,0)+IF(LCOH!$C$28=Menu!$A$2,'Approvvigionamento energia'!D1227,0)+IF(LCOH!$C$28=Menu!$A$3,'Approvvigionamento energia'!E1227,0)+IF(LCOH!$C$28=Menu!$A$4,'Approvvigionamento energia'!F1227,0)+IF(LCOH!$C$28=Menu!$A$5,'Approvvigionamento energia'!G1227,0)+IF(LCOH!$C$28=Menu!$A$6,'Approvvigionamento energia'!H1227,0)</f>
        <v>620.51342103139496</v>
      </c>
      <c r="J1227">
        <f>'Approvvigionamento energia'!A1227+'Approvvigionamento energia'!B1227+'Approvvigionamento energia'!I1227</f>
        <v>833.213421031395</v>
      </c>
      <c r="K1227">
        <f>IF(MIN(LCOH!$C$18,J1227)&gt;=$P$48*LCOH!$C$18, MIN(LCOH!$C$18,J1227),0)</f>
        <v>833.213421031395</v>
      </c>
      <c r="L1227">
        <f t="shared" si="39"/>
        <v>0</v>
      </c>
      <c r="M1227">
        <f>K1227/LCOH!$C$18</f>
        <v>0.55547561402093004</v>
      </c>
      <c r="N1227">
        <f>K1227/LCOH!$C$34</f>
        <v>16.05420849771474</v>
      </c>
    </row>
    <row r="1228" spans="1:14" x14ac:dyDescent="0.35">
      <c r="A1228">
        <f>'Profilo fotovoltaico'!B1230*LCOH!$C$20</f>
        <v>0</v>
      </c>
      <c r="B1228">
        <f>'Profilo eolico'!B1230*LCOH!$C$21</f>
        <v>230.1</v>
      </c>
      <c r="C1228">
        <f>$P$35*'Profilo fotovoltaico'!B1230</f>
        <v>0</v>
      </c>
      <c r="D1228">
        <f>$Q$37*'Profilo eolico'!B1230</f>
        <v>1342.5494892273057</v>
      </c>
      <c r="E1228">
        <f>$P$39*'Profilo fotovoltaico'!B1230+'Approvvigionamento energia'!$Q$39*'Profilo eolico'!B1230</f>
        <v>1006.9121169204792</v>
      </c>
      <c r="F1228">
        <f>$P$41*'Profilo fotovoltaico'!B1230+'Approvvigionamento energia'!$Q$41*'Profilo eolico'!B1230</f>
        <v>671.27474461365284</v>
      </c>
      <c r="G1228">
        <f>$P$43*'Profilo fotovoltaico'!B1230+'Approvvigionamento energia'!$Q$43*'Profilo eolico'!B1230</f>
        <v>335.63737230682642</v>
      </c>
      <c r="H1228">
        <f t="shared" si="38"/>
        <v>1138.4335154826958</v>
      </c>
      <c r="I1228">
        <f>IF(LCOH!$C$28=Menu!$A$1,'Approvvigionamento energia'!C1228,0)+IF(LCOH!$C$28=Menu!$A$2,'Approvvigionamento energia'!D1228,0)+IF(LCOH!$C$28=Menu!$A$3,'Approvvigionamento energia'!E1228,0)+IF(LCOH!$C$28=Menu!$A$4,'Approvvigionamento energia'!F1228,0)+IF(LCOH!$C$28=Menu!$A$5,'Approvvigionamento energia'!G1228,0)+IF(LCOH!$C$28=Menu!$A$6,'Approvvigionamento energia'!H1228,0)</f>
        <v>671.27474461365284</v>
      </c>
      <c r="J1228">
        <f>'Approvvigionamento energia'!A1228+'Approvvigionamento energia'!B1228+'Approvvigionamento energia'!I1228</f>
        <v>901.37474461365287</v>
      </c>
      <c r="K1228">
        <f>IF(MIN(LCOH!$C$18,J1228)&gt;=$P$48*LCOH!$C$18, MIN(LCOH!$C$18,J1228),0)</f>
        <v>901.37474461365287</v>
      </c>
      <c r="L1228">
        <f t="shared" si="39"/>
        <v>0</v>
      </c>
      <c r="M1228">
        <f>K1228/LCOH!$C$18</f>
        <v>0.60091649640910194</v>
      </c>
      <c r="N1228">
        <f>K1228/LCOH!$C$34</f>
        <v>17.367528797950921</v>
      </c>
    </row>
    <row r="1229" spans="1:14" x14ac:dyDescent="0.35">
      <c r="A1229">
        <f>'Profilo fotovoltaico'!B1231*LCOH!$C$20</f>
        <v>0</v>
      </c>
      <c r="B1229">
        <f>'Profilo eolico'!B1231*LCOH!$C$21</f>
        <v>246.10000000000002</v>
      </c>
      <c r="C1229">
        <f>$P$35*'Profilo fotovoltaico'!B1231</f>
        <v>0</v>
      </c>
      <c r="D1229">
        <f>$Q$37*'Profilo eolico'!B1231</f>
        <v>1435.9036475395044</v>
      </c>
      <c r="E1229">
        <f>$P$39*'Profilo fotovoltaico'!B1231+'Approvvigionamento energia'!$Q$39*'Profilo eolico'!B1231</f>
        <v>1076.9277356546283</v>
      </c>
      <c r="F1229">
        <f>$P$41*'Profilo fotovoltaico'!B1231+'Approvvigionamento energia'!$Q$41*'Profilo eolico'!B1231</f>
        <v>717.9518237697522</v>
      </c>
      <c r="G1229">
        <f>$P$43*'Profilo fotovoltaico'!B1231+'Approvvigionamento energia'!$Q$43*'Profilo eolico'!B1231</f>
        <v>358.9759118848761</v>
      </c>
      <c r="H1229">
        <f t="shared" si="38"/>
        <v>1138.4335154826958</v>
      </c>
      <c r="I1229">
        <f>IF(LCOH!$C$28=Menu!$A$1,'Approvvigionamento energia'!C1229,0)+IF(LCOH!$C$28=Menu!$A$2,'Approvvigionamento energia'!D1229,0)+IF(LCOH!$C$28=Menu!$A$3,'Approvvigionamento energia'!E1229,0)+IF(LCOH!$C$28=Menu!$A$4,'Approvvigionamento energia'!F1229,0)+IF(LCOH!$C$28=Menu!$A$5,'Approvvigionamento energia'!G1229,0)+IF(LCOH!$C$28=Menu!$A$6,'Approvvigionamento energia'!H1229,0)</f>
        <v>717.9518237697522</v>
      </c>
      <c r="J1229">
        <f>'Approvvigionamento energia'!A1229+'Approvvigionamento energia'!B1229+'Approvvigionamento energia'!I1229</f>
        <v>964.05182376975222</v>
      </c>
      <c r="K1229">
        <f>IF(MIN(LCOH!$C$18,J1229)&gt;=$P$48*LCOH!$C$18, MIN(LCOH!$C$18,J1229),0)</f>
        <v>964.05182376975222</v>
      </c>
      <c r="L1229">
        <f t="shared" si="39"/>
        <v>0</v>
      </c>
      <c r="M1229">
        <f>K1229/LCOH!$C$18</f>
        <v>0.64270121584650153</v>
      </c>
      <c r="N1229">
        <f>K1229/LCOH!$C$34</f>
        <v>18.575179648742818</v>
      </c>
    </row>
    <row r="1230" spans="1:14" x14ac:dyDescent="0.35">
      <c r="A1230">
        <f>'Profilo fotovoltaico'!B1232*LCOH!$C$20</f>
        <v>0</v>
      </c>
      <c r="B1230">
        <f>'Profilo eolico'!B1232*LCOH!$C$21</f>
        <v>271.2</v>
      </c>
      <c r="C1230">
        <f>$P$35*'Profilo fotovoltaico'!B1232</f>
        <v>0</v>
      </c>
      <c r="D1230">
        <f>$Q$37*'Profilo eolico'!B1232</f>
        <v>1582.3529833917657</v>
      </c>
      <c r="E1230">
        <f>$P$39*'Profilo fotovoltaico'!B1232+'Approvvigionamento energia'!$Q$39*'Profilo eolico'!B1232</f>
        <v>1186.7647375438244</v>
      </c>
      <c r="F1230">
        <f>$P$41*'Profilo fotovoltaico'!B1232+'Approvvigionamento energia'!$Q$41*'Profilo eolico'!B1232</f>
        <v>791.17649169588287</v>
      </c>
      <c r="G1230">
        <f>$P$43*'Profilo fotovoltaico'!B1232+'Approvvigionamento energia'!$Q$43*'Profilo eolico'!B1232</f>
        <v>395.58824584794144</v>
      </c>
      <c r="H1230">
        <f t="shared" si="38"/>
        <v>1138.4335154826958</v>
      </c>
      <c r="I1230">
        <f>IF(LCOH!$C$28=Menu!$A$1,'Approvvigionamento energia'!C1230,0)+IF(LCOH!$C$28=Menu!$A$2,'Approvvigionamento energia'!D1230,0)+IF(LCOH!$C$28=Menu!$A$3,'Approvvigionamento energia'!E1230,0)+IF(LCOH!$C$28=Menu!$A$4,'Approvvigionamento energia'!F1230,0)+IF(LCOH!$C$28=Menu!$A$5,'Approvvigionamento energia'!G1230,0)+IF(LCOH!$C$28=Menu!$A$6,'Approvvigionamento energia'!H1230,0)</f>
        <v>791.17649169588287</v>
      </c>
      <c r="J1230">
        <f>'Approvvigionamento energia'!A1230+'Approvvigionamento energia'!B1230+'Approvvigionamento energia'!I1230</f>
        <v>1062.3764916958828</v>
      </c>
      <c r="K1230">
        <f>IF(MIN(LCOH!$C$18,J1230)&gt;=$P$48*LCOH!$C$18, MIN(LCOH!$C$18,J1230),0)</f>
        <v>1062.3764916958828</v>
      </c>
      <c r="L1230">
        <f t="shared" si="39"/>
        <v>0</v>
      </c>
      <c r="M1230">
        <f>K1230/LCOH!$C$18</f>
        <v>0.70825099446392192</v>
      </c>
      <c r="N1230">
        <f>K1230/LCOH!$C$34</f>
        <v>20.469681920922596</v>
      </c>
    </row>
    <row r="1231" spans="1:14" x14ac:dyDescent="0.35">
      <c r="A1231">
        <f>'Profilo fotovoltaico'!B1233*LCOH!$C$20</f>
        <v>1</v>
      </c>
      <c r="B1231">
        <f>'Profilo eolico'!B1233*LCOH!$C$21</f>
        <v>292.8</v>
      </c>
      <c r="C1231">
        <f>$P$35*'Profilo fotovoltaico'!B1233</f>
        <v>7.3546121876220649</v>
      </c>
      <c r="D1231">
        <f>$Q$37*'Profilo eolico'!B1233</f>
        <v>1708.3810971132339</v>
      </c>
      <c r="E1231">
        <f>$P$39*'Profilo fotovoltaico'!B1233+'Approvvigionamento energia'!$Q$39*'Profilo eolico'!B1233</f>
        <v>1283.1244758818309</v>
      </c>
      <c r="F1231">
        <f>$P$41*'Profilo fotovoltaico'!B1233+'Approvvigionamento energia'!$Q$41*'Profilo eolico'!B1233</f>
        <v>857.86785465042794</v>
      </c>
      <c r="G1231">
        <f>$P$43*'Profilo fotovoltaico'!B1233+'Approvvigionamento energia'!$Q$43*'Profilo eolico'!B1233</f>
        <v>432.61123341902504</v>
      </c>
      <c r="H1231">
        <f t="shared" si="38"/>
        <v>1138.4335154826958</v>
      </c>
      <c r="I1231">
        <f>IF(LCOH!$C$28=Menu!$A$1,'Approvvigionamento energia'!C1231,0)+IF(LCOH!$C$28=Menu!$A$2,'Approvvigionamento energia'!D1231,0)+IF(LCOH!$C$28=Menu!$A$3,'Approvvigionamento energia'!E1231,0)+IF(LCOH!$C$28=Menu!$A$4,'Approvvigionamento energia'!F1231,0)+IF(LCOH!$C$28=Menu!$A$5,'Approvvigionamento energia'!G1231,0)+IF(LCOH!$C$28=Menu!$A$6,'Approvvigionamento energia'!H1231,0)</f>
        <v>857.86785465042794</v>
      </c>
      <c r="J1231">
        <f>'Approvvigionamento energia'!A1231+'Approvvigionamento energia'!B1231+'Approvvigionamento energia'!I1231</f>
        <v>1151.6678546504279</v>
      </c>
      <c r="K1231">
        <f>IF(MIN(LCOH!$C$18,J1231)&gt;=$P$48*LCOH!$C$18, MIN(LCOH!$C$18,J1231),0)</f>
        <v>1151.6678546504279</v>
      </c>
      <c r="L1231">
        <f t="shared" si="39"/>
        <v>0</v>
      </c>
      <c r="M1231">
        <f>K1231/LCOH!$C$18</f>
        <v>0.76777856976695191</v>
      </c>
      <c r="N1231">
        <f>K1231/LCOH!$C$34</f>
        <v>22.190132074189364</v>
      </c>
    </row>
    <row r="1232" spans="1:14" x14ac:dyDescent="0.35">
      <c r="A1232">
        <f>'Profilo fotovoltaico'!B1234*LCOH!$C$20</f>
        <v>83</v>
      </c>
      <c r="B1232">
        <f>'Profilo eolico'!B1234*LCOH!$C$21</f>
        <v>269.10000000000002</v>
      </c>
      <c r="C1232">
        <f>$P$35*'Profilo fotovoltaico'!B1234</f>
        <v>610.43281157263141</v>
      </c>
      <c r="D1232">
        <f>$Q$37*'Profilo eolico'!B1234</f>
        <v>1570.1002501132898</v>
      </c>
      <c r="E1232">
        <f>$P$39*'Profilo fotovoltaico'!B1234+'Approvvigionamento energia'!$Q$39*'Profilo eolico'!B1234</f>
        <v>1330.1833904781251</v>
      </c>
      <c r="F1232">
        <f>$P$41*'Profilo fotovoltaico'!B1234+'Approvvigionamento energia'!$Q$41*'Profilo eolico'!B1234</f>
        <v>1090.2665308429605</v>
      </c>
      <c r="G1232">
        <f>$P$43*'Profilo fotovoltaico'!B1234+'Approvvigionamento energia'!$Q$43*'Profilo eolico'!B1234</f>
        <v>850.34967120779606</v>
      </c>
      <c r="H1232">
        <f t="shared" si="38"/>
        <v>1138.4335154826958</v>
      </c>
      <c r="I1232">
        <f>IF(LCOH!$C$28=Menu!$A$1,'Approvvigionamento energia'!C1232,0)+IF(LCOH!$C$28=Menu!$A$2,'Approvvigionamento energia'!D1232,0)+IF(LCOH!$C$28=Menu!$A$3,'Approvvigionamento energia'!E1232,0)+IF(LCOH!$C$28=Menu!$A$4,'Approvvigionamento energia'!F1232,0)+IF(LCOH!$C$28=Menu!$A$5,'Approvvigionamento energia'!G1232,0)+IF(LCOH!$C$28=Menu!$A$6,'Approvvigionamento energia'!H1232,0)</f>
        <v>1090.2665308429605</v>
      </c>
      <c r="J1232">
        <f>'Approvvigionamento energia'!A1232+'Approvvigionamento energia'!B1232+'Approvvigionamento energia'!I1232</f>
        <v>1442.3665308429604</v>
      </c>
      <c r="K1232">
        <f>IF(MIN(LCOH!$C$18,J1232)&gt;=$P$48*LCOH!$C$18, MIN(LCOH!$C$18,J1232),0)</f>
        <v>1442.3665308429604</v>
      </c>
      <c r="L1232">
        <f t="shared" si="39"/>
        <v>0</v>
      </c>
      <c r="M1232">
        <f>K1232/LCOH!$C$18</f>
        <v>0.96157768722864023</v>
      </c>
      <c r="N1232">
        <f>K1232/LCOH!$C$34</f>
        <v>27.791262636665905</v>
      </c>
    </row>
    <row r="1233" spans="1:14" x14ac:dyDescent="0.35">
      <c r="A1233">
        <f>'Profilo fotovoltaico'!B1235*LCOH!$C$20</f>
        <v>246</v>
      </c>
      <c r="B1233">
        <f>'Profilo eolico'!B1235*LCOH!$C$21</f>
        <v>247.4</v>
      </c>
      <c r="C1233">
        <f>$P$35*'Profilo fotovoltaico'!B1235</f>
        <v>1809.2345981550279</v>
      </c>
      <c r="D1233">
        <f>$Q$37*'Profilo eolico'!B1235</f>
        <v>1443.4886729023706</v>
      </c>
      <c r="E1233">
        <f>$P$39*'Profilo fotovoltaico'!B1235+'Approvvigionamento energia'!$Q$39*'Profilo eolico'!B1235</f>
        <v>1534.9251542155348</v>
      </c>
      <c r="F1233">
        <f>$P$41*'Profilo fotovoltaico'!B1235+'Approvvigionamento energia'!$Q$41*'Profilo eolico'!B1235</f>
        <v>1626.3616355286993</v>
      </c>
      <c r="G1233">
        <f>$P$43*'Profilo fotovoltaico'!B1235+'Approvvigionamento energia'!$Q$43*'Profilo eolico'!B1235</f>
        <v>1717.7981168418637</v>
      </c>
      <c r="H1233">
        <f t="shared" si="38"/>
        <v>1138.4335154826958</v>
      </c>
      <c r="I1233">
        <f>IF(LCOH!$C$28=Menu!$A$1,'Approvvigionamento energia'!C1233,0)+IF(LCOH!$C$28=Menu!$A$2,'Approvvigionamento energia'!D1233,0)+IF(LCOH!$C$28=Menu!$A$3,'Approvvigionamento energia'!E1233,0)+IF(LCOH!$C$28=Menu!$A$4,'Approvvigionamento energia'!F1233,0)+IF(LCOH!$C$28=Menu!$A$5,'Approvvigionamento energia'!G1233,0)+IF(LCOH!$C$28=Menu!$A$6,'Approvvigionamento energia'!H1233,0)</f>
        <v>1626.3616355286993</v>
      </c>
      <c r="J1233">
        <f>'Approvvigionamento energia'!A1233+'Approvvigionamento energia'!B1233+'Approvvigionamento energia'!I1233</f>
        <v>2119.7616355286991</v>
      </c>
      <c r="K1233">
        <f>IF(MIN(LCOH!$C$18,J1233)&gt;=$P$48*LCOH!$C$18, MIN(LCOH!$C$18,J1233),0)</f>
        <v>1500</v>
      </c>
      <c r="L1233">
        <f t="shared" si="39"/>
        <v>619.76163552869912</v>
      </c>
      <c r="M1233">
        <f>K1233/LCOH!$C$18</f>
        <v>1</v>
      </c>
      <c r="N1233">
        <f>K1233/LCOH!$C$34</f>
        <v>28.901734104046245</v>
      </c>
    </row>
    <row r="1234" spans="1:14" x14ac:dyDescent="0.35">
      <c r="A1234">
        <f>'Profilo fotovoltaico'!B1236*LCOH!$C$20</f>
        <v>408</v>
      </c>
      <c r="B1234">
        <f>'Profilo eolico'!B1236*LCOH!$C$21</f>
        <v>257.5</v>
      </c>
      <c r="C1234">
        <f>$P$35*'Profilo fotovoltaico'!B1236</f>
        <v>3000.6817725498022</v>
      </c>
      <c r="D1234">
        <f>$Q$37*'Profilo eolico'!B1236</f>
        <v>1502.4184853369459</v>
      </c>
      <c r="E1234">
        <f>$P$39*'Profilo fotovoltaico'!B1236+'Approvvigionamento energia'!$Q$39*'Profilo eolico'!B1236</f>
        <v>1876.9843071401599</v>
      </c>
      <c r="F1234">
        <f>$P$41*'Profilo fotovoltaico'!B1236+'Approvvigionamento energia'!$Q$41*'Profilo eolico'!B1236</f>
        <v>2251.5501289433741</v>
      </c>
      <c r="G1234">
        <f>$P$43*'Profilo fotovoltaico'!B1236+'Approvvigionamento energia'!$Q$43*'Profilo eolico'!B1236</f>
        <v>2626.1159507465882</v>
      </c>
      <c r="H1234">
        <f t="shared" si="38"/>
        <v>1138.4335154826958</v>
      </c>
      <c r="I1234">
        <f>IF(LCOH!$C$28=Menu!$A$1,'Approvvigionamento energia'!C1234,0)+IF(LCOH!$C$28=Menu!$A$2,'Approvvigionamento energia'!D1234,0)+IF(LCOH!$C$28=Menu!$A$3,'Approvvigionamento energia'!E1234,0)+IF(LCOH!$C$28=Menu!$A$4,'Approvvigionamento energia'!F1234,0)+IF(LCOH!$C$28=Menu!$A$5,'Approvvigionamento energia'!G1234,0)+IF(LCOH!$C$28=Menu!$A$6,'Approvvigionamento energia'!H1234,0)</f>
        <v>2251.5501289433741</v>
      </c>
      <c r="J1234">
        <f>'Approvvigionamento energia'!A1234+'Approvvigionamento energia'!B1234+'Approvvigionamento energia'!I1234</f>
        <v>2917.0501289433741</v>
      </c>
      <c r="K1234">
        <f>IF(MIN(LCOH!$C$18,J1234)&gt;=$P$48*LCOH!$C$18, MIN(LCOH!$C$18,J1234),0)</f>
        <v>1500</v>
      </c>
      <c r="L1234">
        <f t="shared" si="39"/>
        <v>1417.0501289433741</v>
      </c>
      <c r="M1234">
        <f>K1234/LCOH!$C$18</f>
        <v>1</v>
      </c>
      <c r="N1234">
        <f>K1234/LCOH!$C$34</f>
        <v>28.901734104046245</v>
      </c>
    </row>
    <row r="1235" spans="1:14" x14ac:dyDescent="0.35">
      <c r="A1235">
        <f>'Profilo fotovoltaico'!B1237*LCOH!$C$20</f>
        <v>520</v>
      </c>
      <c r="B1235">
        <f>'Profilo eolico'!B1237*LCOH!$C$21</f>
        <v>236.2</v>
      </c>
      <c r="C1235">
        <f>$P$35*'Profilo fotovoltaico'!B1237</f>
        <v>3824.3983375634739</v>
      </c>
      <c r="D1235">
        <f>$Q$37*'Profilo eolico'!B1237</f>
        <v>1378.1407620838315</v>
      </c>
      <c r="E1235">
        <f>$P$39*'Profilo fotovoltaico'!B1237+'Approvvigionamento energia'!$Q$39*'Profilo eolico'!B1237</f>
        <v>1989.7051559537422</v>
      </c>
      <c r="F1235">
        <f>$P$41*'Profilo fotovoltaico'!B1237+'Approvvigionamento energia'!$Q$41*'Profilo eolico'!B1237</f>
        <v>2601.2695498236526</v>
      </c>
      <c r="G1235">
        <f>$P$43*'Profilo fotovoltaico'!B1237+'Approvvigionamento energia'!$Q$43*'Profilo eolico'!B1237</f>
        <v>3212.8339436935635</v>
      </c>
      <c r="H1235">
        <f t="shared" si="38"/>
        <v>1138.4335154826958</v>
      </c>
      <c r="I1235">
        <f>IF(LCOH!$C$28=Menu!$A$1,'Approvvigionamento energia'!C1235,0)+IF(LCOH!$C$28=Menu!$A$2,'Approvvigionamento energia'!D1235,0)+IF(LCOH!$C$28=Menu!$A$3,'Approvvigionamento energia'!E1235,0)+IF(LCOH!$C$28=Menu!$A$4,'Approvvigionamento energia'!F1235,0)+IF(LCOH!$C$28=Menu!$A$5,'Approvvigionamento energia'!G1235,0)+IF(LCOH!$C$28=Menu!$A$6,'Approvvigionamento energia'!H1235,0)</f>
        <v>2601.2695498236526</v>
      </c>
      <c r="J1235">
        <f>'Approvvigionamento energia'!A1235+'Approvvigionamento energia'!B1235+'Approvvigionamento energia'!I1235</f>
        <v>3357.4695498236524</v>
      </c>
      <c r="K1235">
        <f>IF(MIN(LCOH!$C$18,J1235)&gt;=$P$48*LCOH!$C$18, MIN(LCOH!$C$18,J1235),0)</f>
        <v>1500</v>
      </c>
      <c r="L1235">
        <f t="shared" si="39"/>
        <v>1857.4695498236524</v>
      </c>
      <c r="M1235">
        <f>K1235/LCOH!$C$18</f>
        <v>1</v>
      </c>
      <c r="N1235">
        <f>K1235/LCOH!$C$34</f>
        <v>28.901734104046245</v>
      </c>
    </row>
    <row r="1236" spans="1:14" x14ac:dyDescent="0.35">
      <c r="A1236">
        <f>'Profilo fotovoltaico'!B1238*LCOH!$C$20</f>
        <v>588</v>
      </c>
      <c r="B1236">
        <f>'Profilo eolico'!B1238*LCOH!$C$21</f>
        <v>222.39999999999998</v>
      </c>
      <c r="C1236">
        <f>$P$35*'Profilo fotovoltaico'!B1238</f>
        <v>4324.5119663217738</v>
      </c>
      <c r="D1236">
        <f>$Q$37*'Profilo eolico'!B1238</f>
        <v>1297.6228005395601</v>
      </c>
      <c r="E1236">
        <f>$P$39*'Profilo fotovoltaico'!B1238+'Approvvigionamento energia'!$Q$39*'Profilo eolico'!B1238</f>
        <v>2054.3450919851134</v>
      </c>
      <c r="F1236">
        <f>$P$41*'Profilo fotovoltaico'!B1238+'Approvvigionamento energia'!$Q$41*'Profilo eolico'!B1238</f>
        <v>2811.0673834306672</v>
      </c>
      <c r="G1236">
        <f>$P$43*'Profilo fotovoltaico'!B1238+'Approvvigionamento energia'!$Q$43*'Profilo eolico'!B1238</f>
        <v>3567.7896748762209</v>
      </c>
      <c r="H1236">
        <f t="shared" si="38"/>
        <v>1138.4335154826958</v>
      </c>
      <c r="I1236">
        <f>IF(LCOH!$C$28=Menu!$A$1,'Approvvigionamento energia'!C1236,0)+IF(LCOH!$C$28=Menu!$A$2,'Approvvigionamento energia'!D1236,0)+IF(LCOH!$C$28=Menu!$A$3,'Approvvigionamento energia'!E1236,0)+IF(LCOH!$C$28=Menu!$A$4,'Approvvigionamento energia'!F1236,0)+IF(LCOH!$C$28=Menu!$A$5,'Approvvigionamento energia'!G1236,0)+IF(LCOH!$C$28=Menu!$A$6,'Approvvigionamento energia'!H1236,0)</f>
        <v>2811.0673834306672</v>
      </c>
      <c r="J1236">
        <f>'Approvvigionamento energia'!A1236+'Approvvigionamento energia'!B1236+'Approvvigionamento energia'!I1236</f>
        <v>3621.4673834306673</v>
      </c>
      <c r="K1236">
        <f>IF(MIN(LCOH!$C$18,J1236)&gt;=$P$48*LCOH!$C$18, MIN(LCOH!$C$18,J1236),0)</f>
        <v>1500</v>
      </c>
      <c r="L1236">
        <f t="shared" si="39"/>
        <v>2121.4673834306673</v>
      </c>
      <c r="M1236">
        <f>K1236/LCOH!$C$18</f>
        <v>1</v>
      </c>
      <c r="N1236">
        <f>K1236/LCOH!$C$34</f>
        <v>28.901734104046245</v>
      </c>
    </row>
    <row r="1237" spans="1:14" x14ac:dyDescent="0.35">
      <c r="A1237">
        <f>'Profilo fotovoltaico'!B1239*LCOH!$C$20</f>
        <v>604</v>
      </c>
      <c r="B1237">
        <f>'Profilo eolico'!B1239*LCOH!$C$21</f>
        <v>211.5</v>
      </c>
      <c r="C1237">
        <f>$P$35*'Profilo fotovoltaico'!B1239</f>
        <v>4442.1857613237271</v>
      </c>
      <c r="D1237">
        <f>$Q$37*'Profilo eolico'!B1239</f>
        <v>1234.0252801893748</v>
      </c>
      <c r="E1237">
        <f>$P$39*'Profilo fotovoltaico'!B1239+'Approvvigionamento energia'!$Q$39*'Profilo eolico'!B1239</f>
        <v>2036.0654004729629</v>
      </c>
      <c r="F1237">
        <f>$P$41*'Profilo fotovoltaico'!B1239+'Approvvigionamento energia'!$Q$41*'Profilo eolico'!B1239</f>
        <v>2838.105520756551</v>
      </c>
      <c r="G1237">
        <f>$P$43*'Profilo fotovoltaico'!B1239+'Approvvigionamento energia'!$Q$43*'Profilo eolico'!B1239</f>
        <v>3640.1456410401393</v>
      </c>
      <c r="H1237">
        <f t="shared" si="38"/>
        <v>1138.4335154826958</v>
      </c>
      <c r="I1237">
        <f>IF(LCOH!$C$28=Menu!$A$1,'Approvvigionamento energia'!C1237,0)+IF(LCOH!$C$28=Menu!$A$2,'Approvvigionamento energia'!D1237,0)+IF(LCOH!$C$28=Menu!$A$3,'Approvvigionamento energia'!E1237,0)+IF(LCOH!$C$28=Menu!$A$4,'Approvvigionamento energia'!F1237,0)+IF(LCOH!$C$28=Menu!$A$5,'Approvvigionamento energia'!G1237,0)+IF(LCOH!$C$28=Menu!$A$6,'Approvvigionamento energia'!H1237,0)</f>
        <v>2838.105520756551</v>
      </c>
      <c r="J1237">
        <f>'Approvvigionamento energia'!A1237+'Approvvigionamento energia'!B1237+'Approvvigionamento energia'!I1237</f>
        <v>3653.605520756551</v>
      </c>
      <c r="K1237">
        <f>IF(MIN(LCOH!$C$18,J1237)&gt;=$P$48*LCOH!$C$18, MIN(LCOH!$C$18,J1237),0)</f>
        <v>1500</v>
      </c>
      <c r="L1237">
        <f t="shared" si="39"/>
        <v>2153.605520756551</v>
      </c>
      <c r="M1237">
        <f>K1237/LCOH!$C$18</f>
        <v>1</v>
      </c>
      <c r="N1237">
        <f>K1237/LCOH!$C$34</f>
        <v>28.901734104046245</v>
      </c>
    </row>
    <row r="1238" spans="1:14" x14ac:dyDescent="0.35">
      <c r="A1238">
        <f>'Profilo fotovoltaico'!B1240*LCOH!$C$20</f>
        <v>569</v>
      </c>
      <c r="B1238">
        <f>'Profilo eolico'!B1240*LCOH!$C$21</f>
        <v>192.89999999999998</v>
      </c>
      <c r="C1238">
        <f>$P$35*'Profilo fotovoltaico'!B1240</f>
        <v>4184.7743347569549</v>
      </c>
      <c r="D1238">
        <f>$Q$37*'Profilo eolico'!B1240</f>
        <v>1125.501071151444</v>
      </c>
      <c r="E1238">
        <f>$P$39*'Profilo fotovoltaico'!B1240+'Approvvigionamento energia'!$Q$39*'Profilo eolico'!B1240</f>
        <v>1890.3193870528216</v>
      </c>
      <c r="F1238">
        <f>$P$41*'Profilo fotovoltaico'!B1240+'Approvvigionamento energia'!$Q$41*'Profilo eolico'!B1240</f>
        <v>2655.1377029541995</v>
      </c>
      <c r="G1238">
        <f>$P$43*'Profilo fotovoltaico'!B1240+'Approvvigionamento energia'!$Q$43*'Profilo eolico'!B1240</f>
        <v>3419.956018855577</v>
      </c>
      <c r="H1238">
        <f t="shared" si="38"/>
        <v>1138.4335154826958</v>
      </c>
      <c r="I1238">
        <f>IF(LCOH!$C$28=Menu!$A$1,'Approvvigionamento energia'!C1238,0)+IF(LCOH!$C$28=Menu!$A$2,'Approvvigionamento energia'!D1238,0)+IF(LCOH!$C$28=Menu!$A$3,'Approvvigionamento energia'!E1238,0)+IF(LCOH!$C$28=Menu!$A$4,'Approvvigionamento energia'!F1238,0)+IF(LCOH!$C$28=Menu!$A$5,'Approvvigionamento energia'!G1238,0)+IF(LCOH!$C$28=Menu!$A$6,'Approvvigionamento energia'!H1238,0)</f>
        <v>2655.1377029541995</v>
      </c>
      <c r="J1238">
        <f>'Approvvigionamento energia'!A1238+'Approvvigionamento energia'!B1238+'Approvvigionamento energia'!I1238</f>
        <v>3417.0377029541996</v>
      </c>
      <c r="K1238">
        <f>IF(MIN(LCOH!$C$18,J1238)&gt;=$P$48*LCOH!$C$18, MIN(LCOH!$C$18,J1238),0)</f>
        <v>1500</v>
      </c>
      <c r="L1238">
        <f t="shared" si="39"/>
        <v>1917.0377029541996</v>
      </c>
      <c r="M1238">
        <f>K1238/LCOH!$C$18</f>
        <v>1</v>
      </c>
      <c r="N1238">
        <f>K1238/LCOH!$C$34</f>
        <v>28.901734104046245</v>
      </c>
    </row>
    <row r="1239" spans="1:14" x14ac:dyDescent="0.35">
      <c r="A1239">
        <f>'Profilo fotovoltaico'!B1241*LCOH!$C$20</f>
        <v>482</v>
      </c>
      <c r="B1239">
        <f>'Profilo eolico'!B1241*LCOH!$C$21</f>
        <v>168.8</v>
      </c>
      <c r="C1239">
        <f>$P$35*'Profilo fotovoltaico'!B1241</f>
        <v>3544.9230744338352</v>
      </c>
      <c r="D1239">
        <f>$Q$37*'Profilo eolico'!B1241</f>
        <v>984.88637019369503</v>
      </c>
      <c r="E1239">
        <f>$P$39*'Profilo fotovoltaico'!B1241+'Approvvigionamento energia'!$Q$39*'Profilo eolico'!B1241</f>
        <v>1624.8955462537301</v>
      </c>
      <c r="F1239">
        <f>$P$41*'Profilo fotovoltaico'!B1241+'Approvvigionamento energia'!$Q$41*'Profilo eolico'!B1241</f>
        <v>2264.904722313765</v>
      </c>
      <c r="G1239">
        <f>$P$43*'Profilo fotovoltaico'!B1241+'Approvvigionamento energia'!$Q$43*'Profilo eolico'!B1241</f>
        <v>2904.9138983738003</v>
      </c>
      <c r="H1239">
        <f t="shared" si="38"/>
        <v>1138.4335154826958</v>
      </c>
      <c r="I1239">
        <f>IF(LCOH!$C$28=Menu!$A$1,'Approvvigionamento energia'!C1239,0)+IF(LCOH!$C$28=Menu!$A$2,'Approvvigionamento energia'!D1239,0)+IF(LCOH!$C$28=Menu!$A$3,'Approvvigionamento energia'!E1239,0)+IF(LCOH!$C$28=Menu!$A$4,'Approvvigionamento energia'!F1239,0)+IF(LCOH!$C$28=Menu!$A$5,'Approvvigionamento energia'!G1239,0)+IF(LCOH!$C$28=Menu!$A$6,'Approvvigionamento energia'!H1239,0)</f>
        <v>2264.904722313765</v>
      </c>
      <c r="J1239">
        <f>'Approvvigionamento energia'!A1239+'Approvvigionamento energia'!B1239+'Approvvigionamento energia'!I1239</f>
        <v>2915.7047223137652</v>
      </c>
      <c r="K1239">
        <f>IF(MIN(LCOH!$C$18,J1239)&gt;=$P$48*LCOH!$C$18, MIN(LCOH!$C$18,J1239),0)</f>
        <v>1500</v>
      </c>
      <c r="L1239">
        <f t="shared" si="39"/>
        <v>1415.7047223137652</v>
      </c>
      <c r="M1239">
        <f>K1239/LCOH!$C$18</f>
        <v>1</v>
      </c>
      <c r="N1239">
        <f>K1239/LCOH!$C$34</f>
        <v>28.901734104046245</v>
      </c>
    </row>
    <row r="1240" spans="1:14" x14ac:dyDescent="0.35">
      <c r="A1240">
        <f>'Profilo fotovoltaico'!B1242*LCOH!$C$20</f>
        <v>343</v>
      </c>
      <c r="B1240">
        <f>'Profilo eolico'!B1242*LCOH!$C$21</f>
        <v>142.9</v>
      </c>
      <c r="C1240">
        <f>$P$35*'Profilo fotovoltaico'!B1242</f>
        <v>2522.6319803543684</v>
      </c>
      <c r="D1240">
        <f>$Q$37*'Profilo eolico'!B1242</f>
        <v>833.76932642582346</v>
      </c>
      <c r="E1240">
        <f>$P$39*'Profilo fotovoltaico'!B1242+'Approvvigionamento energia'!$Q$39*'Profilo eolico'!B1242</f>
        <v>1255.9849899079597</v>
      </c>
      <c r="F1240">
        <f>$P$41*'Profilo fotovoltaico'!B1242+'Approvvigionamento energia'!$Q$41*'Profilo eolico'!B1242</f>
        <v>1678.2006533900958</v>
      </c>
      <c r="G1240">
        <f>$P$43*'Profilo fotovoltaico'!B1242+'Approvvigionamento energia'!$Q$43*'Profilo eolico'!B1242</f>
        <v>2100.4163168722325</v>
      </c>
      <c r="H1240">
        <f t="shared" si="38"/>
        <v>1138.4335154826958</v>
      </c>
      <c r="I1240">
        <f>IF(LCOH!$C$28=Menu!$A$1,'Approvvigionamento energia'!C1240,0)+IF(LCOH!$C$28=Menu!$A$2,'Approvvigionamento energia'!D1240,0)+IF(LCOH!$C$28=Menu!$A$3,'Approvvigionamento energia'!E1240,0)+IF(LCOH!$C$28=Menu!$A$4,'Approvvigionamento energia'!F1240,0)+IF(LCOH!$C$28=Menu!$A$5,'Approvvigionamento energia'!G1240,0)+IF(LCOH!$C$28=Menu!$A$6,'Approvvigionamento energia'!H1240,0)</f>
        <v>1678.2006533900958</v>
      </c>
      <c r="J1240">
        <f>'Approvvigionamento energia'!A1240+'Approvvigionamento energia'!B1240+'Approvvigionamento energia'!I1240</f>
        <v>2164.1006533900959</v>
      </c>
      <c r="K1240">
        <f>IF(MIN(LCOH!$C$18,J1240)&gt;=$P$48*LCOH!$C$18, MIN(LCOH!$C$18,J1240),0)</f>
        <v>1500</v>
      </c>
      <c r="L1240">
        <f t="shared" si="39"/>
        <v>664.10065339009589</v>
      </c>
      <c r="M1240">
        <f>K1240/LCOH!$C$18</f>
        <v>1</v>
      </c>
      <c r="N1240">
        <f>K1240/LCOH!$C$34</f>
        <v>28.901734104046245</v>
      </c>
    </row>
    <row r="1241" spans="1:14" x14ac:dyDescent="0.35">
      <c r="A1241">
        <f>'Profilo fotovoltaico'!B1243*LCOH!$C$20</f>
        <v>159</v>
      </c>
      <c r="B1241">
        <f>'Profilo eolico'!B1243*LCOH!$C$21</f>
        <v>127.6</v>
      </c>
      <c r="C1241">
        <f>$P$35*'Profilo fotovoltaico'!B1243</f>
        <v>1169.3833378319084</v>
      </c>
      <c r="D1241">
        <f>$Q$37*'Profilo eolico'!B1243</f>
        <v>744.49941253978363</v>
      </c>
      <c r="E1241">
        <f>$P$39*'Profilo fotovoltaico'!B1243+'Approvvigionamento energia'!$Q$39*'Profilo eolico'!B1243</f>
        <v>850.72039386281472</v>
      </c>
      <c r="F1241">
        <f>$P$41*'Profilo fotovoltaico'!B1243+'Approvvigionamento energia'!$Q$41*'Profilo eolico'!B1243</f>
        <v>956.94137518584603</v>
      </c>
      <c r="G1241">
        <f>$P$43*'Profilo fotovoltaico'!B1243+'Approvvigionamento energia'!$Q$43*'Profilo eolico'!B1243</f>
        <v>1063.1623565088771</v>
      </c>
      <c r="H1241">
        <f t="shared" si="38"/>
        <v>1138.4335154826958</v>
      </c>
      <c r="I1241">
        <f>IF(LCOH!$C$28=Menu!$A$1,'Approvvigionamento energia'!C1241,0)+IF(LCOH!$C$28=Menu!$A$2,'Approvvigionamento energia'!D1241,0)+IF(LCOH!$C$28=Menu!$A$3,'Approvvigionamento energia'!E1241,0)+IF(LCOH!$C$28=Menu!$A$4,'Approvvigionamento energia'!F1241,0)+IF(LCOH!$C$28=Menu!$A$5,'Approvvigionamento energia'!G1241,0)+IF(LCOH!$C$28=Menu!$A$6,'Approvvigionamento energia'!H1241,0)</f>
        <v>956.94137518584603</v>
      </c>
      <c r="J1241">
        <f>'Approvvigionamento energia'!A1241+'Approvvigionamento energia'!B1241+'Approvvigionamento energia'!I1241</f>
        <v>1243.5413751858459</v>
      </c>
      <c r="K1241">
        <f>IF(MIN(LCOH!$C$18,J1241)&gt;=$P$48*LCOH!$C$18, MIN(LCOH!$C$18,J1241),0)</f>
        <v>1243.5413751858459</v>
      </c>
      <c r="L1241">
        <f t="shared" si="39"/>
        <v>0</v>
      </c>
      <c r="M1241">
        <f>K1241/LCOH!$C$18</f>
        <v>0.8290275834572306</v>
      </c>
      <c r="N1241">
        <f>K1241/LCOH!$C$34</f>
        <v>23.960334782000885</v>
      </c>
    </row>
    <row r="1242" spans="1:14" x14ac:dyDescent="0.35">
      <c r="A1242">
        <f>'Profilo fotovoltaico'!B1244*LCOH!$C$20</f>
        <v>11</v>
      </c>
      <c r="B1242">
        <f>'Profilo eolico'!B1244*LCOH!$C$21</f>
        <v>142.6</v>
      </c>
      <c r="C1242">
        <f>$P$35*'Profilo fotovoltaico'!B1244</f>
        <v>80.900734063842705</v>
      </c>
      <c r="D1242">
        <f>$Q$37*'Profilo eolico'!B1244</f>
        <v>832.01893595746981</v>
      </c>
      <c r="E1242">
        <f>$P$39*'Profilo fotovoltaico'!B1244+'Approvvigionamento energia'!$Q$39*'Profilo eolico'!B1244</f>
        <v>644.23938548406306</v>
      </c>
      <c r="F1242">
        <f>$P$41*'Profilo fotovoltaico'!B1244+'Approvvigionamento energia'!$Q$41*'Profilo eolico'!B1244</f>
        <v>456.45983501065626</v>
      </c>
      <c r="G1242">
        <f>$P$43*'Profilo fotovoltaico'!B1244+'Approvvigionamento energia'!$Q$43*'Profilo eolico'!B1244</f>
        <v>268.68028453724946</v>
      </c>
      <c r="H1242">
        <f t="shared" si="38"/>
        <v>1138.4335154826958</v>
      </c>
      <c r="I1242">
        <f>IF(LCOH!$C$28=Menu!$A$1,'Approvvigionamento energia'!C1242,0)+IF(LCOH!$C$28=Menu!$A$2,'Approvvigionamento energia'!D1242,0)+IF(LCOH!$C$28=Menu!$A$3,'Approvvigionamento energia'!E1242,0)+IF(LCOH!$C$28=Menu!$A$4,'Approvvigionamento energia'!F1242,0)+IF(LCOH!$C$28=Menu!$A$5,'Approvvigionamento energia'!G1242,0)+IF(LCOH!$C$28=Menu!$A$6,'Approvvigionamento energia'!H1242,0)</f>
        <v>456.45983501065626</v>
      </c>
      <c r="J1242">
        <f>'Approvvigionamento energia'!A1242+'Approvvigionamento energia'!B1242+'Approvvigionamento energia'!I1242</f>
        <v>610.05983501065623</v>
      </c>
      <c r="K1242">
        <f>IF(MIN(LCOH!$C$18,J1242)&gt;=$P$48*LCOH!$C$18, MIN(LCOH!$C$18,J1242),0)</f>
        <v>610.05983501065623</v>
      </c>
      <c r="L1242">
        <f t="shared" si="39"/>
        <v>0</v>
      </c>
      <c r="M1242">
        <f>K1242/LCOH!$C$18</f>
        <v>0.40670655667377081</v>
      </c>
      <c r="N1242">
        <f>K1242/LCOH!$C$34</f>
        <v>11.754524759357539</v>
      </c>
    </row>
    <row r="1243" spans="1:14" x14ac:dyDescent="0.35">
      <c r="A1243">
        <f>'Profilo fotovoltaico'!B1245*LCOH!$C$20</f>
        <v>0</v>
      </c>
      <c r="B1243">
        <f>'Profilo eolico'!B1245*LCOH!$C$21</f>
        <v>162.6</v>
      </c>
      <c r="C1243">
        <f>$P$35*'Profilo fotovoltaico'!B1245</f>
        <v>0</v>
      </c>
      <c r="D1243">
        <f>$Q$37*'Profilo eolico'!B1245</f>
        <v>948.71163384771796</v>
      </c>
      <c r="E1243">
        <f>$P$39*'Profilo fotovoltaico'!B1245+'Approvvigionamento energia'!$Q$39*'Profilo eolico'!B1245</f>
        <v>711.53372538578844</v>
      </c>
      <c r="F1243">
        <f>$P$41*'Profilo fotovoltaico'!B1245+'Approvvigionamento energia'!$Q$41*'Profilo eolico'!B1245</f>
        <v>474.35581692385898</v>
      </c>
      <c r="G1243">
        <f>$P$43*'Profilo fotovoltaico'!B1245+'Approvvigionamento energia'!$Q$43*'Profilo eolico'!B1245</f>
        <v>237.17790846192949</v>
      </c>
      <c r="H1243">
        <f t="shared" si="38"/>
        <v>1138.4335154826958</v>
      </c>
      <c r="I1243">
        <f>IF(LCOH!$C$28=Menu!$A$1,'Approvvigionamento energia'!C1243,0)+IF(LCOH!$C$28=Menu!$A$2,'Approvvigionamento energia'!D1243,0)+IF(LCOH!$C$28=Menu!$A$3,'Approvvigionamento energia'!E1243,0)+IF(LCOH!$C$28=Menu!$A$4,'Approvvigionamento energia'!F1243,0)+IF(LCOH!$C$28=Menu!$A$5,'Approvvigionamento energia'!G1243,0)+IF(LCOH!$C$28=Menu!$A$6,'Approvvigionamento energia'!H1243,0)</f>
        <v>474.35581692385898</v>
      </c>
      <c r="J1243">
        <f>'Approvvigionamento energia'!A1243+'Approvvigionamento energia'!B1243+'Approvvigionamento energia'!I1243</f>
        <v>636.95581692385895</v>
      </c>
      <c r="K1243">
        <f>IF(MIN(LCOH!$C$18,J1243)&gt;=$P$48*LCOH!$C$18, MIN(LCOH!$C$18,J1243),0)</f>
        <v>636.95581692385895</v>
      </c>
      <c r="L1243">
        <f t="shared" si="39"/>
        <v>0</v>
      </c>
      <c r="M1243">
        <f>K1243/LCOH!$C$18</f>
        <v>0.42463721128257265</v>
      </c>
      <c r="N1243">
        <f>K1243/LCOH!$C$34</f>
        <v>12.27275177117262</v>
      </c>
    </row>
    <row r="1244" spans="1:14" x14ac:dyDescent="0.35">
      <c r="A1244">
        <f>'Profilo fotovoltaico'!B1246*LCOH!$C$20</f>
        <v>0</v>
      </c>
      <c r="B1244">
        <f>'Profilo eolico'!B1246*LCOH!$C$21</f>
        <v>186.4</v>
      </c>
      <c r="C1244">
        <f>$P$35*'Profilo fotovoltaico'!B1246</f>
        <v>0</v>
      </c>
      <c r="D1244">
        <f>$Q$37*'Profilo eolico'!B1246</f>
        <v>1087.5759443371135</v>
      </c>
      <c r="E1244">
        <f>$P$39*'Profilo fotovoltaico'!B1246+'Approvvigionamento energia'!$Q$39*'Profilo eolico'!B1246</f>
        <v>815.6819582528351</v>
      </c>
      <c r="F1244">
        <f>$P$41*'Profilo fotovoltaico'!B1246+'Approvvigionamento energia'!$Q$41*'Profilo eolico'!B1246</f>
        <v>543.78797216855673</v>
      </c>
      <c r="G1244">
        <f>$P$43*'Profilo fotovoltaico'!B1246+'Approvvigionamento energia'!$Q$43*'Profilo eolico'!B1246</f>
        <v>271.89398608427837</v>
      </c>
      <c r="H1244">
        <f t="shared" si="38"/>
        <v>1138.4335154826958</v>
      </c>
      <c r="I1244">
        <f>IF(LCOH!$C$28=Menu!$A$1,'Approvvigionamento energia'!C1244,0)+IF(LCOH!$C$28=Menu!$A$2,'Approvvigionamento energia'!D1244,0)+IF(LCOH!$C$28=Menu!$A$3,'Approvvigionamento energia'!E1244,0)+IF(LCOH!$C$28=Menu!$A$4,'Approvvigionamento energia'!F1244,0)+IF(LCOH!$C$28=Menu!$A$5,'Approvvigionamento energia'!G1244,0)+IF(LCOH!$C$28=Menu!$A$6,'Approvvigionamento energia'!H1244,0)</f>
        <v>543.78797216855673</v>
      </c>
      <c r="J1244">
        <f>'Approvvigionamento energia'!A1244+'Approvvigionamento energia'!B1244+'Approvvigionamento energia'!I1244</f>
        <v>730.18797216855671</v>
      </c>
      <c r="K1244">
        <f>IF(MIN(LCOH!$C$18,J1244)&gt;=$P$48*LCOH!$C$18, MIN(LCOH!$C$18,J1244),0)</f>
        <v>730.18797216855671</v>
      </c>
      <c r="L1244">
        <f t="shared" si="39"/>
        <v>0</v>
      </c>
      <c r="M1244">
        <f>K1244/LCOH!$C$18</f>
        <v>0.48679198144570446</v>
      </c>
      <c r="N1244">
        <f>K1244/LCOH!$C$34</f>
        <v>14.069132411725564</v>
      </c>
    </row>
    <row r="1245" spans="1:14" x14ac:dyDescent="0.35">
      <c r="A1245">
        <f>'Profilo fotovoltaico'!B1247*LCOH!$C$20</f>
        <v>0</v>
      </c>
      <c r="B1245">
        <f>'Profilo eolico'!B1247*LCOH!$C$21</f>
        <v>194.5</v>
      </c>
      <c r="C1245">
        <f>$P$35*'Profilo fotovoltaico'!B1247</f>
        <v>0</v>
      </c>
      <c r="D1245">
        <f>$Q$37*'Profilo eolico'!B1247</f>
        <v>1134.8364869826639</v>
      </c>
      <c r="E1245">
        <f>$P$39*'Profilo fotovoltaico'!B1247+'Approvvigionamento energia'!$Q$39*'Profilo eolico'!B1247</f>
        <v>851.12736523699789</v>
      </c>
      <c r="F1245">
        <f>$P$41*'Profilo fotovoltaico'!B1247+'Approvvigionamento energia'!$Q$41*'Profilo eolico'!B1247</f>
        <v>567.41824349133196</v>
      </c>
      <c r="G1245">
        <f>$P$43*'Profilo fotovoltaico'!B1247+'Approvvigionamento energia'!$Q$43*'Profilo eolico'!B1247</f>
        <v>283.70912174566598</v>
      </c>
      <c r="H1245">
        <f t="shared" si="38"/>
        <v>1138.4335154826958</v>
      </c>
      <c r="I1245">
        <f>IF(LCOH!$C$28=Menu!$A$1,'Approvvigionamento energia'!C1245,0)+IF(LCOH!$C$28=Menu!$A$2,'Approvvigionamento energia'!D1245,0)+IF(LCOH!$C$28=Menu!$A$3,'Approvvigionamento energia'!E1245,0)+IF(LCOH!$C$28=Menu!$A$4,'Approvvigionamento energia'!F1245,0)+IF(LCOH!$C$28=Menu!$A$5,'Approvvigionamento energia'!G1245,0)+IF(LCOH!$C$28=Menu!$A$6,'Approvvigionamento energia'!H1245,0)</f>
        <v>567.41824349133196</v>
      </c>
      <c r="J1245">
        <f>'Approvvigionamento energia'!A1245+'Approvvigionamento energia'!B1245+'Approvvigionamento energia'!I1245</f>
        <v>761.91824349133196</v>
      </c>
      <c r="K1245">
        <f>IF(MIN(LCOH!$C$18,J1245)&gt;=$P$48*LCOH!$C$18, MIN(LCOH!$C$18,J1245),0)</f>
        <v>761.91824349133196</v>
      </c>
      <c r="L1245">
        <f t="shared" si="39"/>
        <v>0</v>
      </c>
      <c r="M1245">
        <f>K1245/LCOH!$C$18</f>
        <v>0.50794549566088798</v>
      </c>
      <c r="N1245">
        <f>K1245/LCOH!$C$34</f>
        <v>14.68050565493896</v>
      </c>
    </row>
    <row r="1246" spans="1:14" x14ac:dyDescent="0.35">
      <c r="A1246">
        <f>'Profilo fotovoltaico'!B1248*LCOH!$C$20</f>
        <v>0</v>
      </c>
      <c r="B1246">
        <f>'Profilo eolico'!B1248*LCOH!$C$21</f>
        <v>202.7</v>
      </c>
      <c r="C1246">
        <f>$P$35*'Profilo fotovoltaico'!B1248</f>
        <v>0</v>
      </c>
      <c r="D1246">
        <f>$Q$37*'Profilo eolico'!B1248</f>
        <v>1182.6804931176657</v>
      </c>
      <c r="E1246">
        <f>$P$39*'Profilo fotovoltaico'!B1248+'Approvvigionamento energia'!$Q$39*'Profilo eolico'!B1248</f>
        <v>887.01036983824918</v>
      </c>
      <c r="F1246">
        <f>$P$41*'Profilo fotovoltaico'!B1248+'Approvvigionamento energia'!$Q$41*'Profilo eolico'!B1248</f>
        <v>591.34024655883286</v>
      </c>
      <c r="G1246">
        <f>$P$43*'Profilo fotovoltaico'!B1248+'Approvvigionamento energia'!$Q$43*'Profilo eolico'!B1248</f>
        <v>295.67012327941643</v>
      </c>
      <c r="H1246">
        <f t="shared" si="38"/>
        <v>1138.4335154826958</v>
      </c>
      <c r="I1246">
        <f>IF(LCOH!$C$28=Menu!$A$1,'Approvvigionamento energia'!C1246,0)+IF(LCOH!$C$28=Menu!$A$2,'Approvvigionamento energia'!D1246,0)+IF(LCOH!$C$28=Menu!$A$3,'Approvvigionamento energia'!E1246,0)+IF(LCOH!$C$28=Menu!$A$4,'Approvvigionamento energia'!F1246,0)+IF(LCOH!$C$28=Menu!$A$5,'Approvvigionamento energia'!G1246,0)+IF(LCOH!$C$28=Menu!$A$6,'Approvvigionamento energia'!H1246,0)</f>
        <v>591.34024655883286</v>
      </c>
      <c r="J1246">
        <f>'Approvvigionamento energia'!A1246+'Approvvigionamento energia'!B1246+'Approvvigionamento energia'!I1246</f>
        <v>794.04024655883291</v>
      </c>
      <c r="K1246">
        <f>IF(MIN(LCOH!$C$18,J1246)&gt;=$P$48*LCOH!$C$18, MIN(LCOH!$C$18,J1246),0)</f>
        <v>794.04024655883291</v>
      </c>
      <c r="L1246">
        <f t="shared" si="39"/>
        <v>0</v>
      </c>
      <c r="M1246">
        <f>K1246/LCOH!$C$18</f>
        <v>0.52936016437255529</v>
      </c>
      <c r="N1246">
        <f>K1246/LCOH!$C$34</f>
        <v>15.299426715969807</v>
      </c>
    </row>
    <row r="1247" spans="1:14" x14ac:dyDescent="0.35">
      <c r="A1247">
        <f>'Profilo fotovoltaico'!B1249*LCOH!$C$20</f>
        <v>0</v>
      </c>
      <c r="B1247">
        <f>'Profilo eolico'!B1249*LCOH!$C$21</f>
        <v>230.5</v>
      </c>
      <c r="C1247">
        <f>$P$35*'Profilo fotovoltaico'!B1249</f>
        <v>0</v>
      </c>
      <c r="D1247">
        <f>$Q$37*'Profilo eolico'!B1249</f>
        <v>1344.8833431851108</v>
      </c>
      <c r="E1247">
        <f>$P$39*'Profilo fotovoltaico'!B1249+'Approvvigionamento energia'!$Q$39*'Profilo eolico'!B1249</f>
        <v>1008.662507388833</v>
      </c>
      <c r="F1247">
        <f>$P$41*'Profilo fotovoltaico'!B1249+'Approvvigionamento energia'!$Q$41*'Profilo eolico'!B1249</f>
        <v>672.44167159255539</v>
      </c>
      <c r="G1247">
        <f>$P$43*'Profilo fotovoltaico'!B1249+'Approvvigionamento energia'!$Q$43*'Profilo eolico'!B1249</f>
        <v>336.2208357962777</v>
      </c>
      <c r="H1247">
        <f t="shared" si="38"/>
        <v>1138.4335154826958</v>
      </c>
      <c r="I1247">
        <f>IF(LCOH!$C$28=Menu!$A$1,'Approvvigionamento energia'!C1247,0)+IF(LCOH!$C$28=Menu!$A$2,'Approvvigionamento energia'!D1247,0)+IF(LCOH!$C$28=Menu!$A$3,'Approvvigionamento energia'!E1247,0)+IF(LCOH!$C$28=Menu!$A$4,'Approvvigionamento energia'!F1247,0)+IF(LCOH!$C$28=Menu!$A$5,'Approvvigionamento energia'!G1247,0)+IF(LCOH!$C$28=Menu!$A$6,'Approvvigionamento energia'!H1247,0)</f>
        <v>672.44167159255539</v>
      </c>
      <c r="J1247">
        <f>'Approvvigionamento energia'!A1247+'Approvvigionamento energia'!B1247+'Approvvigionamento energia'!I1247</f>
        <v>902.94167159255539</v>
      </c>
      <c r="K1247">
        <f>IF(MIN(LCOH!$C$18,J1247)&gt;=$P$48*LCOH!$C$18, MIN(LCOH!$C$18,J1247),0)</f>
        <v>902.94167159255539</v>
      </c>
      <c r="L1247">
        <f t="shared" si="39"/>
        <v>0</v>
      </c>
      <c r="M1247">
        <f>K1247/LCOH!$C$18</f>
        <v>0.60196111439503697</v>
      </c>
      <c r="N1247">
        <f>K1247/LCOH!$C$34</f>
        <v>17.397720069220721</v>
      </c>
    </row>
    <row r="1248" spans="1:14" x14ac:dyDescent="0.35">
      <c r="A1248">
        <f>'Profilo fotovoltaico'!B1250*LCOH!$C$20</f>
        <v>0</v>
      </c>
      <c r="B1248">
        <f>'Profilo eolico'!B1250*LCOH!$C$21</f>
        <v>248.29999999999998</v>
      </c>
      <c r="C1248">
        <f>$P$35*'Profilo fotovoltaico'!B1250</f>
        <v>0</v>
      </c>
      <c r="D1248">
        <f>$Q$37*'Profilo eolico'!B1250</f>
        <v>1448.7398443074317</v>
      </c>
      <c r="E1248">
        <f>$P$39*'Profilo fotovoltaico'!B1250+'Approvvigionamento energia'!$Q$39*'Profilo eolico'!B1250</f>
        <v>1086.5548832305738</v>
      </c>
      <c r="F1248">
        <f>$P$41*'Profilo fotovoltaico'!B1250+'Approvvigionamento energia'!$Q$41*'Profilo eolico'!B1250</f>
        <v>724.36992215371583</v>
      </c>
      <c r="G1248">
        <f>$P$43*'Profilo fotovoltaico'!B1250+'Approvvigionamento energia'!$Q$43*'Profilo eolico'!B1250</f>
        <v>362.18496107685792</v>
      </c>
      <c r="H1248">
        <f t="shared" si="38"/>
        <v>1138.4335154826958</v>
      </c>
      <c r="I1248">
        <f>IF(LCOH!$C$28=Menu!$A$1,'Approvvigionamento energia'!C1248,0)+IF(LCOH!$C$28=Menu!$A$2,'Approvvigionamento energia'!D1248,0)+IF(LCOH!$C$28=Menu!$A$3,'Approvvigionamento energia'!E1248,0)+IF(LCOH!$C$28=Menu!$A$4,'Approvvigionamento energia'!F1248,0)+IF(LCOH!$C$28=Menu!$A$5,'Approvvigionamento energia'!G1248,0)+IF(LCOH!$C$28=Menu!$A$6,'Approvvigionamento energia'!H1248,0)</f>
        <v>724.36992215371583</v>
      </c>
      <c r="J1248">
        <f>'Approvvigionamento energia'!A1248+'Approvvigionamento energia'!B1248+'Approvvigionamento energia'!I1248</f>
        <v>972.66992215371579</v>
      </c>
      <c r="K1248">
        <f>IF(MIN(LCOH!$C$18,J1248)&gt;=$P$48*LCOH!$C$18, MIN(LCOH!$C$18,J1248),0)</f>
        <v>972.66992215371579</v>
      </c>
      <c r="L1248">
        <f t="shared" si="39"/>
        <v>0</v>
      </c>
      <c r="M1248">
        <f>K1248/LCOH!$C$18</f>
        <v>0.64844661476914389</v>
      </c>
      <c r="N1248">
        <f>K1248/LCOH!$C$34</f>
        <v>18.741231640726703</v>
      </c>
    </row>
    <row r="1249" spans="1:14" x14ac:dyDescent="0.35">
      <c r="A1249">
        <f>'Profilo fotovoltaico'!B1251*LCOH!$C$20</f>
        <v>0</v>
      </c>
      <c r="B1249">
        <f>'Profilo eolico'!B1251*LCOH!$C$21</f>
        <v>229.6</v>
      </c>
      <c r="C1249">
        <f>$P$35*'Profilo fotovoltaico'!B1251</f>
        <v>0</v>
      </c>
      <c r="D1249">
        <f>$Q$37*'Profilo eolico'!B1251</f>
        <v>1339.6321717800495</v>
      </c>
      <c r="E1249">
        <f>$P$39*'Profilo fotovoltaico'!B1251+'Approvvigionamento energia'!$Q$39*'Profilo eolico'!B1251</f>
        <v>1004.724128835037</v>
      </c>
      <c r="F1249">
        <f>$P$41*'Profilo fotovoltaico'!B1251+'Approvvigionamento energia'!$Q$41*'Profilo eolico'!B1251</f>
        <v>669.81608589002474</v>
      </c>
      <c r="G1249">
        <f>$P$43*'Profilo fotovoltaico'!B1251+'Approvvigionamento energia'!$Q$43*'Profilo eolico'!B1251</f>
        <v>334.90804294501237</v>
      </c>
      <c r="H1249">
        <f t="shared" si="38"/>
        <v>1138.4335154826958</v>
      </c>
      <c r="I1249">
        <f>IF(LCOH!$C$28=Menu!$A$1,'Approvvigionamento energia'!C1249,0)+IF(LCOH!$C$28=Menu!$A$2,'Approvvigionamento energia'!D1249,0)+IF(LCOH!$C$28=Menu!$A$3,'Approvvigionamento energia'!E1249,0)+IF(LCOH!$C$28=Menu!$A$4,'Approvvigionamento energia'!F1249,0)+IF(LCOH!$C$28=Menu!$A$5,'Approvvigionamento energia'!G1249,0)+IF(LCOH!$C$28=Menu!$A$6,'Approvvigionamento energia'!H1249,0)</f>
        <v>669.81608589002474</v>
      </c>
      <c r="J1249">
        <f>'Approvvigionamento energia'!A1249+'Approvvigionamento energia'!B1249+'Approvvigionamento energia'!I1249</f>
        <v>899.41608589002476</v>
      </c>
      <c r="K1249">
        <f>IF(MIN(LCOH!$C$18,J1249)&gt;=$P$48*LCOH!$C$18, MIN(LCOH!$C$18,J1249),0)</f>
        <v>899.41608589002476</v>
      </c>
      <c r="L1249">
        <f t="shared" si="39"/>
        <v>0</v>
      </c>
      <c r="M1249">
        <f>K1249/LCOH!$C$18</f>
        <v>0.59961072392668313</v>
      </c>
      <c r="N1249">
        <f>K1249/LCOH!$C$34</f>
        <v>17.329789708863675</v>
      </c>
    </row>
    <row r="1250" spans="1:14" x14ac:dyDescent="0.35">
      <c r="A1250">
        <f>'Profilo fotovoltaico'!B1252*LCOH!$C$20</f>
        <v>0</v>
      </c>
      <c r="B1250">
        <f>'Profilo eolico'!B1252*LCOH!$C$21</f>
        <v>205.3</v>
      </c>
      <c r="C1250">
        <f>$P$35*'Profilo fotovoltaico'!B1252</f>
        <v>0</v>
      </c>
      <c r="D1250">
        <f>$Q$37*'Profilo eolico'!B1252</f>
        <v>1197.8505438433981</v>
      </c>
      <c r="E1250">
        <f>$P$39*'Profilo fotovoltaico'!B1252+'Approvvigionamento energia'!$Q$39*'Profilo eolico'!B1252</f>
        <v>898.38790788254846</v>
      </c>
      <c r="F1250">
        <f>$P$41*'Profilo fotovoltaico'!B1252+'Approvvigionamento energia'!$Q$41*'Profilo eolico'!B1252</f>
        <v>598.92527192169905</v>
      </c>
      <c r="G1250">
        <f>$P$43*'Profilo fotovoltaico'!B1252+'Approvvigionamento energia'!$Q$43*'Profilo eolico'!B1252</f>
        <v>299.46263596084952</v>
      </c>
      <c r="H1250">
        <f t="shared" si="38"/>
        <v>1138.4335154826958</v>
      </c>
      <c r="I1250">
        <f>IF(LCOH!$C$28=Menu!$A$1,'Approvvigionamento energia'!C1250,0)+IF(LCOH!$C$28=Menu!$A$2,'Approvvigionamento energia'!D1250,0)+IF(LCOH!$C$28=Menu!$A$3,'Approvvigionamento energia'!E1250,0)+IF(LCOH!$C$28=Menu!$A$4,'Approvvigionamento energia'!F1250,0)+IF(LCOH!$C$28=Menu!$A$5,'Approvvigionamento energia'!G1250,0)+IF(LCOH!$C$28=Menu!$A$6,'Approvvigionamento energia'!H1250,0)</f>
        <v>598.92527192169905</v>
      </c>
      <c r="J1250">
        <f>'Approvvigionamento energia'!A1250+'Approvvigionamento energia'!B1250+'Approvvigionamento energia'!I1250</f>
        <v>804.225271921699</v>
      </c>
      <c r="K1250">
        <f>IF(MIN(LCOH!$C$18,J1250)&gt;=$P$48*LCOH!$C$18, MIN(LCOH!$C$18,J1250),0)</f>
        <v>804.225271921699</v>
      </c>
      <c r="L1250">
        <f t="shared" si="39"/>
        <v>0</v>
      </c>
      <c r="M1250">
        <f>K1250/LCOH!$C$18</f>
        <v>0.53615018128113268</v>
      </c>
      <c r="N1250">
        <f>K1250/LCOH!$C$34</f>
        <v>15.495669979223488</v>
      </c>
    </row>
    <row r="1251" spans="1:14" x14ac:dyDescent="0.35">
      <c r="A1251">
        <f>'Profilo fotovoltaico'!B1253*LCOH!$C$20</f>
        <v>0</v>
      </c>
      <c r="B1251">
        <f>'Profilo eolico'!B1253*LCOH!$C$21</f>
        <v>189.20000000000002</v>
      </c>
      <c r="C1251">
        <f>$P$35*'Profilo fotovoltaico'!B1253</f>
        <v>0</v>
      </c>
      <c r="D1251">
        <f>$Q$37*'Profilo eolico'!B1253</f>
        <v>1103.9129220417483</v>
      </c>
      <c r="E1251">
        <f>$P$39*'Profilo fotovoltaico'!B1253+'Approvvigionamento energia'!$Q$39*'Profilo eolico'!B1253</f>
        <v>827.93469153131105</v>
      </c>
      <c r="F1251">
        <f>$P$41*'Profilo fotovoltaico'!B1253+'Approvvigionamento energia'!$Q$41*'Profilo eolico'!B1253</f>
        <v>551.95646102087414</v>
      </c>
      <c r="G1251">
        <f>$P$43*'Profilo fotovoltaico'!B1253+'Approvvigionamento energia'!$Q$43*'Profilo eolico'!B1253</f>
        <v>275.97823051043707</v>
      </c>
      <c r="H1251">
        <f t="shared" si="38"/>
        <v>1138.4335154826958</v>
      </c>
      <c r="I1251">
        <f>IF(LCOH!$C$28=Menu!$A$1,'Approvvigionamento energia'!C1251,0)+IF(LCOH!$C$28=Menu!$A$2,'Approvvigionamento energia'!D1251,0)+IF(LCOH!$C$28=Menu!$A$3,'Approvvigionamento energia'!E1251,0)+IF(LCOH!$C$28=Menu!$A$4,'Approvvigionamento energia'!F1251,0)+IF(LCOH!$C$28=Menu!$A$5,'Approvvigionamento energia'!G1251,0)+IF(LCOH!$C$28=Menu!$A$6,'Approvvigionamento energia'!H1251,0)</f>
        <v>551.95646102087414</v>
      </c>
      <c r="J1251">
        <f>'Approvvigionamento energia'!A1251+'Approvvigionamento energia'!B1251+'Approvvigionamento energia'!I1251</f>
        <v>741.15646102087419</v>
      </c>
      <c r="K1251">
        <f>IF(MIN(LCOH!$C$18,J1251)&gt;=$P$48*LCOH!$C$18, MIN(LCOH!$C$18,J1251),0)</f>
        <v>741.15646102087419</v>
      </c>
      <c r="L1251">
        <f t="shared" si="39"/>
        <v>0</v>
      </c>
      <c r="M1251">
        <f>K1251/LCOH!$C$18</f>
        <v>0.49410430734724947</v>
      </c>
      <c r="N1251">
        <f>K1251/LCOH!$C$34</f>
        <v>14.280471310614146</v>
      </c>
    </row>
    <row r="1252" spans="1:14" x14ac:dyDescent="0.35">
      <c r="A1252">
        <f>'Profilo fotovoltaico'!B1254*LCOH!$C$20</f>
        <v>0</v>
      </c>
      <c r="B1252">
        <f>'Profilo eolico'!B1254*LCOH!$C$21</f>
        <v>178.1</v>
      </c>
      <c r="C1252">
        <f>$P$35*'Profilo fotovoltaico'!B1254</f>
        <v>0</v>
      </c>
      <c r="D1252">
        <f>$Q$37*'Profilo eolico'!B1254</f>
        <v>1039.1484747126603</v>
      </c>
      <c r="E1252">
        <f>$P$39*'Profilo fotovoltaico'!B1254+'Approvvigionamento energia'!$Q$39*'Profilo eolico'!B1254</f>
        <v>779.36135603449532</v>
      </c>
      <c r="F1252">
        <f>$P$41*'Profilo fotovoltaico'!B1254+'Approvvigionamento energia'!$Q$41*'Profilo eolico'!B1254</f>
        <v>519.57423735633017</v>
      </c>
      <c r="G1252">
        <f>$P$43*'Profilo fotovoltaico'!B1254+'Approvvigionamento energia'!$Q$43*'Profilo eolico'!B1254</f>
        <v>259.78711867816509</v>
      </c>
      <c r="H1252">
        <f t="shared" si="38"/>
        <v>1138.4335154826958</v>
      </c>
      <c r="I1252">
        <f>IF(LCOH!$C$28=Menu!$A$1,'Approvvigionamento energia'!C1252,0)+IF(LCOH!$C$28=Menu!$A$2,'Approvvigionamento energia'!D1252,0)+IF(LCOH!$C$28=Menu!$A$3,'Approvvigionamento energia'!E1252,0)+IF(LCOH!$C$28=Menu!$A$4,'Approvvigionamento energia'!F1252,0)+IF(LCOH!$C$28=Menu!$A$5,'Approvvigionamento energia'!G1252,0)+IF(LCOH!$C$28=Menu!$A$6,'Approvvigionamento energia'!H1252,0)</f>
        <v>519.57423735633017</v>
      </c>
      <c r="J1252">
        <f>'Approvvigionamento energia'!A1252+'Approvvigionamento energia'!B1252+'Approvvigionamento energia'!I1252</f>
        <v>697.6742373563302</v>
      </c>
      <c r="K1252">
        <f>IF(MIN(LCOH!$C$18,J1252)&gt;=$P$48*LCOH!$C$18, MIN(LCOH!$C$18,J1252),0)</f>
        <v>697.6742373563302</v>
      </c>
      <c r="L1252">
        <f t="shared" si="39"/>
        <v>0</v>
      </c>
      <c r="M1252">
        <f>K1252/LCOH!$C$18</f>
        <v>0.46511615823755348</v>
      </c>
      <c r="N1252">
        <f>K1252/LCOH!$C$34</f>
        <v>13.442663532877267</v>
      </c>
    </row>
    <row r="1253" spans="1:14" x14ac:dyDescent="0.35">
      <c r="A1253">
        <f>'Profilo fotovoltaico'!B1255*LCOH!$C$20</f>
        <v>0</v>
      </c>
      <c r="B1253">
        <f>'Profilo eolico'!B1255*LCOH!$C$21</f>
        <v>166.3</v>
      </c>
      <c r="C1253">
        <f>$P$35*'Profilo fotovoltaico'!B1255</f>
        <v>0</v>
      </c>
      <c r="D1253">
        <f>$Q$37*'Profilo eolico'!B1255</f>
        <v>970.29978295741398</v>
      </c>
      <c r="E1253">
        <f>$P$39*'Profilo fotovoltaico'!B1255+'Approvvigionamento energia'!$Q$39*'Profilo eolico'!B1255</f>
        <v>727.72483721806043</v>
      </c>
      <c r="F1253">
        <f>$P$41*'Profilo fotovoltaico'!B1255+'Approvvigionamento energia'!$Q$41*'Profilo eolico'!B1255</f>
        <v>485.14989147870699</v>
      </c>
      <c r="G1253">
        <f>$P$43*'Profilo fotovoltaico'!B1255+'Approvvigionamento energia'!$Q$43*'Profilo eolico'!B1255</f>
        <v>242.5749457393535</v>
      </c>
      <c r="H1253">
        <f t="shared" si="38"/>
        <v>1138.4335154826958</v>
      </c>
      <c r="I1253">
        <f>IF(LCOH!$C$28=Menu!$A$1,'Approvvigionamento energia'!C1253,0)+IF(LCOH!$C$28=Menu!$A$2,'Approvvigionamento energia'!D1253,0)+IF(LCOH!$C$28=Menu!$A$3,'Approvvigionamento energia'!E1253,0)+IF(LCOH!$C$28=Menu!$A$4,'Approvvigionamento energia'!F1253,0)+IF(LCOH!$C$28=Menu!$A$5,'Approvvigionamento energia'!G1253,0)+IF(LCOH!$C$28=Menu!$A$6,'Approvvigionamento energia'!H1253,0)</f>
        <v>485.14989147870699</v>
      </c>
      <c r="J1253">
        <f>'Approvvigionamento energia'!A1253+'Approvvigionamento energia'!B1253+'Approvvigionamento energia'!I1253</f>
        <v>651.44989147870706</v>
      </c>
      <c r="K1253">
        <f>IF(MIN(LCOH!$C$18,J1253)&gt;=$P$48*LCOH!$C$18, MIN(LCOH!$C$18,J1253),0)</f>
        <v>651.44989147870706</v>
      </c>
      <c r="L1253">
        <f t="shared" si="39"/>
        <v>0</v>
      </c>
      <c r="M1253">
        <f>K1253/LCOH!$C$18</f>
        <v>0.43429992765247138</v>
      </c>
      <c r="N1253">
        <f>K1253/LCOH!$C$34</f>
        <v>12.552021030418247</v>
      </c>
    </row>
    <row r="1254" spans="1:14" x14ac:dyDescent="0.35">
      <c r="A1254">
        <f>'Profilo fotovoltaico'!B1256*LCOH!$C$20</f>
        <v>0</v>
      </c>
      <c r="B1254">
        <f>'Profilo eolico'!B1256*LCOH!$C$21</f>
        <v>158.6</v>
      </c>
      <c r="C1254">
        <f>$P$35*'Profilo fotovoltaico'!B1256</f>
        <v>0</v>
      </c>
      <c r="D1254">
        <f>$Q$37*'Profilo eolico'!B1256</f>
        <v>925.37309426966829</v>
      </c>
      <c r="E1254">
        <f>$P$39*'Profilo fotovoltaico'!B1256+'Approvvigionamento energia'!$Q$39*'Profilo eolico'!B1256</f>
        <v>694.02982070225119</v>
      </c>
      <c r="F1254">
        <f>$P$41*'Profilo fotovoltaico'!B1256+'Approvvigionamento energia'!$Q$41*'Profilo eolico'!B1256</f>
        <v>462.68654713483414</v>
      </c>
      <c r="G1254">
        <f>$P$43*'Profilo fotovoltaico'!B1256+'Approvvigionamento energia'!$Q$43*'Profilo eolico'!B1256</f>
        <v>231.34327356741707</v>
      </c>
      <c r="H1254">
        <f t="shared" si="38"/>
        <v>1138.4335154826958</v>
      </c>
      <c r="I1254">
        <f>IF(LCOH!$C$28=Menu!$A$1,'Approvvigionamento energia'!C1254,0)+IF(LCOH!$C$28=Menu!$A$2,'Approvvigionamento energia'!D1254,0)+IF(LCOH!$C$28=Menu!$A$3,'Approvvigionamento energia'!E1254,0)+IF(LCOH!$C$28=Menu!$A$4,'Approvvigionamento energia'!F1254,0)+IF(LCOH!$C$28=Menu!$A$5,'Approvvigionamento energia'!G1254,0)+IF(LCOH!$C$28=Menu!$A$6,'Approvvigionamento energia'!H1254,0)</f>
        <v>462.68654713483414</v>
      </c>
      <c r="J1254">
        <f>'Approvvigionamento energia'!A1254+'Approvvigionamento energia'!B1254+'Approvvigionamento energia'!I1254</f>
        <v>621.28654713483411</v>
      </c>
      <c r="K1254">
        <f>IF(MIN(LCOH!$C$18,J1254)&gt;=$P$48*LCOH!$C$18, MIN(LCOH!$C$18,J1254),0)</f>
        <v>621.28654713483411</v>
      </c>
      <c r="L1254">
        <f t="shared" si="39"/>
        <v>0</v>
      </c>
      <c r="M1254">
        <f>K1254/LCOH!$C$18</f>
        <v>0.41419103142322272</v>
      </c>
      <c r="N1254">
        <f>K1254/LCOH!$C$34</f>
        <v>11.970839058474645</v>
      </c>
    </row>
    <row r="1255" spans="1:14" x14ac:dyDescent="0.35">
      <c r="A1255">
        <f>'Profilo fotovoltaico'!B1257*LCOH!$C$20</f>
        <v>1</v>
      </c>
      <c r="B1255">
        <f>'Profilo eolico'!B1257*LCOH!$C$21</f>
        <v>153</v>
      </c>
      <c r="C1255">
        <f>$P$35*'Profilo fotovoltaico'!B1257</f>
        <v>7.3546121876220649</v>
      </c>
      <c r="D1255">
        <f>$Q$37*'Profilo eolico'!B1257</f>
        <v>892.69913886039888</v>
      </c>
      <c r="E1255">
        <f>$P$39*'Profilo fotovoltaico'!B1257+'Approvvigionamento energia'!$Q$39*'Profilo eolico'!B1257</f>
        <v>671.36300719220458</v>
      </c>
      <c r="F1255">
        <f>$P$41*'Profilo fotovoltaico'!B1257+'Approvvigionamento energia'!$Q$41*'Profilo eolico'!B1257</f>
        <v>450.02687552401045</v>
      </c>
      <c r="G1255">
        <f>$P$43*'Profilo fotovoltaico'!B1257+'Approvvigionamento energia'!$Q$43*'Profilo eolico'!B1257</f>
        <v>228.69074385581627</v>
      </c>
      <c r="H1255">
        <f t="shared" si="38"/>
        <v>1138.4335154826958</v>
      </c>
      <c r="I1255">
        <f>IF(LCOH!$C$28=Menu!$A$1,'Approvvigionamento energia'!C1255,0)+IF(LCOH!$C$28=Menu!$A$2,'Approvvigionamento energia'!D1255,0)+IF(LCOH!$C$28=Menu!$A$3,'Approvvigionamento energia'!E1255,0)+IF(LCOH!$C$28=Menu!$A$4,'Approvvigionamento energia'!F1255,0)+IF(LCOH!$C$28=Menu!$A$5,'Approvvigionamento energia'!G1255,0)+IF(LCOH!$C$28=Menu!$A$6,'Approvvigionamento energia'!H1255,0)</f>
        <v>450.02687552401045</v>
      </c>
      <c r="J1255">
        <f>'Approvvigionamento energia'!A1255+'Approvvigionamento energia'!B1255+'Approvvigionamento energia'!I1255</f>
        <v>604.02687552401039</v>
      </c>
      <c r="K1255">
        <f>IF(MIN(LCOH!$C$18,J1255)&gt;=$P$48*LCOH!$C$18, MIN(LCOH!$C$18,J1255),0)</f>
        <v>604.02687552401039</v>
      </c>
      <c r="L1255">
        <f t="shared" si="39"/>
        <v>0</v>
      </c>
      <c r="M1255">
        <f>K1255/LCOH!$C$18</f>
        <v>0.40268458368267357</v>
      </c>
      <c r="N1255">
        <f>K1255/LCOH!$C$34</f>
        <v>11.638282765395191</v>
      </c>
    </row>
    <row r="1256" spans="1:14" x14ac:dyDescent="0.35">
      <c r="A1256">
        <f>'Profilo fotovoltaico'!B1258*LCOH!$C$20</f>
        <v>50</v>
      </c>
      <c r="B1256">
        <f>'Profilo eolico'!B1258*LCOH!$C$21</f>
        <v>129.6</v>
      </c>
      <c r="C1256">
        <f>$P$35*'Profilo fotovoltaico'!B1258</f>
        <v>367.73060938110325</v>
      </c>
      <c r="D1256">
        <f>$Q$37*'Profilo eolico'!B1258</f>
        <v>756.16868232880847</v>
      </c>
      <c r="E1256">
        <f>$P$39*'Profilo fotovoltaico'!B1258+'Approvvigionamento energia'!$Q$39*'Profilo eolico'!B1258</f>
        <v>659.05916409188217</v>
      </c>
      <c r="F1256">
        <f>$P$41*'Profilo fotovoltaico'!B1258+'Approvvigionamento energia'!$Q$41*'Profilo eolico'!B1258</f>
        <v>561.94964585495586</v>
      </c>
      <c r="G1256">
        <f>$P$43*'Profilo fotovoltaico'!B1258+'Approvvigionamento energia'!$Q$43*'Profilo eolico'!B1258</f>
        <v>464.84012761802956</v>
      </c>
      <c r="H1256">
        <f t="shared" si="38"/>
        <v>1138.4335154826958</v>
      </c>
      <c r="I1256">
        <f>IF(LCOH!$C$28=Menu!$A$1,'Approvvigionamento energia'!C1256,0)+IF(LCOH!$C$28=Menu!$A$2,'Approvvigionamento energia'!D1256,0)+IF(LCOH!$C$28=Menu!$A$3,'Approvvigionamento energia'!E1256,0)+IF(LCOH!$C$28=Menu!$A$4,'Approvvigionamento energia'!F1256,0)+IF(LCOH!$C$28=Menu!$A$5,'Approvvigionamento energia'!G1256,0)+IF(LCOH!$C$28=Menu!$A$6,'Approvvigionamento energia'!H1256,0)</f>
        <v>561.94964585495586</v>
      </c>
      <c r="J1256">
        <f>'Approvvigionamento energia'!A1256+'Approvvigionamento energia'!B1256+'Approvvigionamento energia'!I1256</f>
        <v>741.54964585495588</v>
      </c>
      <c r="K1256">
        <f>IF(MIN(LCOH!$C$18,J1256)&gt;=$P$48*LCOH!$C$18, MIN(LCOH!$C$18,J1256),0)</f>
        <v>741.54964585495588</v>
      </c>
      <c r="L1256">
        <f t="shared" si="39"/>
        <v>0</v>
      </c>
      <c r="M1256">
        <f>K1256/LCOH!$C$18</f>
        <v>0.49436643056997059</v>
      </c>
      <c r="N1256">
        <f>K1256/LCOH!$C$34</f>
        <v>14.288047126299729</v>
      </c>
    </row>
    <row r="1257" spans="1:14" x14ac:dyDescent="0.35">
      <c r="A1257">
        <f>'Profilo fotovoltaico'!B1259*LCOH!$C$20</f>
        <v>139</v>
      </c>
      <c r="B1257">
        <f>'Profilo eolico'!B1259*LCOH!$C$21</f>
        <v>92.399999999999991</v>
      </c>
      <c r="C1257">
        <f>$P$35*'Profilo fotovoltaico'!B1259</f>
        <v>1022.2910940794671</v>
      </c>
      <c r="D1257">
        <f>$Q$37*'Profilo eolico'!B1259</f>
        <v>539.12026425294675</v>
      </c>
      <c r="E1257">
        <f>$P$39*'Profilo fotovoltaico'!B1259+'Approvvigionamento energia'!$Q$39*'Profilo eolico'!B1259</f>
        <v>659.91297170957682</v>
      </c>
      <c r="F1257">
        <f>$P$41*'Profilo fotovoltaico'!B1259+'Approvvigionamento energia'!$Q$41*'Profilo eolico'!B1259</f>
        <v>780.70567916620689</v>
      </c>
      <c r="G1257">
        <f>$P$43*'Profilo fotovoltaico'!B1259+'Approvvigionamento energia'!$Q$43*'Profilo eolico'!B1259</f>
        <v>901.49838662283696</v>
      </c>
      <c r="H1257">
        <f t="shared" si="38"/>
        <v>1138.4335154826958</v>
      </c>
      <c r="I1257">
        <f>IF(LCOH!$C$28=Menu!$A$1,'Approvvigionamento energia'!C1257,0)+IF(LCOH!$C$28=Menu!$A$2,'Approvvigionamento energia'!D1257,0)+IF(LCOH!$C$28=Menu!$A$3,'Approvvigionamento energia'!E1257,0)+IF(LCOH!$C$28=Menu!$A$4,'Approvvigionamento energia'!F1257,0)+IF(LCOH!$C$28=Menu!$A$5,'Approvvigionamento energia'!G1257,0)+IF(LCOH!$C$28=Menu!$A$6,'Approvvigionamento energia'!H1257,0)</f>
        <v>780.70567916620689</v>
      </c>
      <c r="J1257">
        <f>'Approvvigionamento energia'!A1257+'Approvvigionamento energia'!B1257+'Approvvigionamento energia'!I1257</f>
        <v>1012.1056791662069</v>
      </c>
      <c r="K1257">
        <f>IF(MIN(LCOH!$C$18,J1257)&gt;=$P$48*LCOH!$C$18, MIN(LCOH!$C$18,J1257),0)</f>
        <v>1012.1056791662069</v>
      </c>
      <c r="L1257">
        <f t="shared" si="39"/>
        <v>0</v>
      </c>
      <c r="M1257">
        <f>K1257/LCOH!$C$18</f>
        <v>0.67473711944413794</v>
      </c>
      <c r="N1257">
        <f>K1257/LCOH!$C$34</f>
        <v>19.501072816304564</v>
      </c>
    </row>
    <row r="1258" spans="1:14" x14ac:dyDescent="0.35">
      <c r="A1258">
        <f>'Profilo fotovoltaico'!B1260*LCOH!$C$20</f>
        <v>217</v>
      </c>
      <c r="B1258">
        <f>'Profilo eolico'!B1260*LCOH!$C$21</f>
        <v>68.400000000000006</v>
      </c>
      <c r="C1258">
        <f>$P$35*'Profilo fotovoltaico'!B1260</f>
        <v>1595.9508447139881</v>
      </c>
      <c r="D1258">
        <f>$Q$37*'Profilo eolico'!B1260</f>
        <v>399.08902678464892</v>
      </c>
      <c r="E1258">
        <f>$P$39*'Profilo fotovoltaico'!B1260+'Approvvigionamento energia'!$Q$39*'Profilo eolico'!B1260</f>
        <v>698.30448126698366</v>
      </c>
      <c r="F1258">
        <f>$P$41*'Profilo fotovoltaico'!B1260+'Approvvigionamento energia'!$Q$41*'Profilo eolico'!B1260</f>
        <v>997.51993574931851</v>
      </c>
      <c r="G1258">
        <f>$P$43*'Profilo fotovoltaico'!B1260+'Approvvigionamento energia'!$Q$43*'Profilo eolico'!B1260</f>
        <v>1296.7353902316534</v>
      </c>
      <c r="H1258">
        <f t="shared" si="38"/>
        <v>1138.4335154826958</v>
      </c>
      <c r="I1258">
        <f>IF(LCOH!$C$28=Menu!$A$1,'Approvvigionamento energia'!C1258,0)+IF(LCOH!$C$28=Menu!$A$2,'Approvvigionamento energia'!D1258,0)+IF(LCOH!$C$28=Menu!$A$3,'Approvvigionamento energia'!E1258,0)+IF(LCOH!$C$28=Menu!$A$4,'Approvvigionamento energia'!F1258,0)+IF(LCOH!$C$28=Menu!$A$5,'Approvvigionamento energia'!G1258,0)+IF(LCOH!$C$28=Menu!$A$6,'Approvvigionamento energia'!H1258,0)</f>
        <v>997.51993574931851</v>
      </c>
      <c r="J1258">
        <f>'Approvvigionamento energia'!A1258+'Approvvigionamento energia'!B1258+'Approvvigionamento energia'!I1258</f>
        <v>1282.9199357493185</v>
      </c>
      <c r="K1258">
        <f>IF(MIN(LCOH!$C$18,J1258)&gt;=$P$48*LCOH!$C$18, MIN(LCOH!$C$18,J1258),0)</f>
        <v>1282.9199357493185</v>
      </c>
      <c r="L1258">
        <f t="shared" si="39"/>
        <v>0</v>
      </c>
      <c r="M1258">
        <f>K1258/LCOH!$C$18</f>
        <v>0.8552799571662123</v>
      </c>
      <c r="N1258">
        <f>K1258/LCOH!$C$34</f>
        <v>24.719073906537929</v>
      </c>
    </row>
    <row r="1259" spans="1:14" x14ac:dyDescent="0.35">
      <c r="A1259">
        <f>'Profilo fotovoltaico'!B1261*LCOH!$C$20</f>
        <v>267</v>
      </c>
      <c r="B1259">
        <f>'Profilo eolico'!B1261*LCOH!$C$21</f>
        <v>57.5</v>
      </c>
      <c r="C1259">
        <f>$P$35*'Profilo fotovoltaico'!B1261</f>
        <v>1963.6814540950916</v>
      </c>
      <c r="D1259">
        <f>$Q$37*'Profilo eolico'!B1261</f>
        <v>335.49150643446364</v>
      </c>
      <c r="E1259">
        <f>$P$39*'Profilo fotovoltaico'!B1261+'Approvvigionamento energia'!$Q$39*'Profilo eolico'!B1261</f>
        <v>742.53899334962057</v>
      </c>
      <c r="F1259">
        <f>$P$41*'Profilo fotovoltaico'!B1261+'Approvvigionamento energia'!$Q$41*'Profilo eolico'!B1261</f>
        <v>1149.5864802647775</v>
      </c>
      <c r="G1259">
        <f>$P$43*'Profilo fotovoltaico'!B1261+'Approvvigionamento energia'!$Q$43*'Profilo eolico'!B1261</f>
        <v>1556.6339671799346</v>
      </c>
      <c r="H1259">
        <f t="shared" si="38"/>
        <v>1138.4335154826958</v>
      </c>
      <c r="I1259">
        <f>IF(LCOH!$C$28=Menu!$A$1,'Approvvigionamento energia'!C1259,0)+IF(LCOH!$C$28=Menu!$A$2,'Approvvigionamento energia'!D1259,0)+IF(LCOH!$C$28=Menu!$A$3,'Approvvigionamento energia'!E1259,0)+IF(LCOH!$C$28=Menu!$A$4,'Approvvigionamento energia'!F1259,0)+IF(LCOH!$C$28=Menu!$A$5,'Approvvigionamento energia'!G1259,0)+IF(LCOH!$C$28=Menu!$A$6,'Approvvigionamento energia'!H1259,0)</f>
        <v>1149.5864802647775</v>
      </c>
      <c r="J1259">
        <f>'Approvvigionamento energia'!A1259+'Approvvigionamento energia'!B1259+'Approvvigionamento energia'!I1259</f>
        <v>1474.0864802647775</v>
      </c>
      <c r="K1259">
        <f>IF(MIN(LCOH!$C$18,J1259)&gt;=$P$48*LCOH!$C$18, MIN(LCOH!$C$18,J1259),0)</f>
        <v>1474.0864802647775</v>
      </c>
      <c r="L1259">
        <f t="shared" si="39"/>
        <v>0</v>
      </c>
      <c r="M1259">
        <f>K1259/LCOH!$C$18</f>
        <v>0.98272432017651834</v>
      </c>
      <c r="N1259">
        <f>K1259/LCOH!$C$34</f>
        <v>28.402436999321338</v>
      </c>
    </row>
    <row r="1260" spans="1:14" x14ac:dyDescent="0.35">
      <c r="A1260">
        <f>'Profilo fotovoltaico'!B1262*LCOH!$C$20</f>
        <v>302</v>
      </c>
      <c r="B1260">
        <f>'Profilo eolico'!B1262*LCOH!$C$21</f>
        <v>65.3</v>
      </c>
      <c r="C1260">
        <f>$P$35*'Profilo fotovoltaico'!B1262</f>
        <v>2221.0928806618635</v>
      </c>
      <c r="D1260">
        <f>$Q$37*'Profilo eolico'!B1262</f>
        <v>381.00165861166039</v>
      </c>
      <c r="E1260">
        <f>$P$39*'Profilo fotovoltaico'!B1262+'Approvvigionamento energia'!$Q$39*'Profilo eolico'!B1262</f>
        <v>841.02446412421114</v>
      </c>
      <c r="F1260">
        <f>$P$41*'Profilo fotovoltaico'!B1262+'Approvvigionamento energia'!$Q$41*'Profilo eolico'!B1262</f>
        <v>1301.0472696367619</v>
      </c>
      <c r="G1260">
        <f>$P$43*'Profilo fotovoltaico'!B1262+'Approvvigionamento energia'!$Q$43*'Profilo eolico'!B1262</f>
        <v>1761.070075149313</v>
      </c>
      <c r="H1260">
        <f t="shared" si="38"/>
        <v>1138.4335154826958</v>
      </c>
      <c r="I1260">
        <f>IF(LCOH!$C$28=Menu!$A$1,'Approvvigionamento energia'!C1260,0)+IF(LCOH!$C$28=Menu!$A$2,'Approvvigionamento energia'!D1260,0)+IF(LCOH!$C$28=Menu!$A$3,'Approvvigionamento energia'!E1260,0)+IF(LCOH!$C$28=Menu!$A$4,'Approvvigionamento energia'!F1260,0)+IF(LCOH!$C$28=Menu!$A$5,'Approvvigionamento energia'!G1260,0)+IF(LCOH!$C$28=Menu!$A$6,'Approvvigionamento energia'!H1260,0)</f>
        <v>1301.0472696367619</v>
      </c>
      <c r="J1260">
        <f>'Approvvigionamento energia'!A1260+'Approvvigionamento energia'!B1260+'Approvvigionamento energia'!I1260</f>
        <v>1668.3472696367619</v>
      </c>
      <c r="K1260">
        <f>IF(MIN(LCOH!$C$18,J1260)&gt;=$P$48*LCOH!$C$18, MIN(LCOH!$C$18,J1260),0)</f>
        <v>1500</v>
      </c>
      <c r="L1260">
        <f t="shared" si="39"/>
        <v>168.34726963676189</v>
      </c>
      <c r="M1260">
        <f>K1260/LCOH!$C$18</f>
        <v>1</v>
      </c>
      <c r="N1260">
        <f>K1260/LCOH!$C$34</f>
        <v>28.901734104046245</v>
      </c>
    </row>
    <row r="1261" spans="1:14" x14ac:dyDescent="0.35">
      <c r="A1261">
        <f>'Profilo fotovoltaico'!B1263*LCOH!$C$20</f>
        <v>327</v>
      </c>
      <c r="B1261">
        <f>'Profilo eolico'!B1263*LCOH!$C$21</f>
        <v>76.399999999999991</v>
      </c>
      <c r="C1261">
        <f>$P$35*'Profilo fotovoltaico'!B1263</f>
        <v>2404.9581853524155</v>
      </c>
      <c r="D1261">
        <f>$Q$37*'Profilo eolico'!B1263</f>
        <v>445.76610594074816</v>
      </c>
      <c r="E1261">
        <f>$P$39*'Profilo fotovoltaico'!B1263+'Approvvigionamento energia'!$Q$39*'Profilo eolico'!B1263</f>
        <v>935.56412579366497</v>
      </c>
      <c r="F1261">
        <f>$P$41*'Profilo fotovoltaico'!B1263+'Approvvigionamento energia'!$Q$41*'Profilo eolico'!B1263</f>
        <v>1425.3621456465819</v>
      </c>
      <c r="G1261">
        <f>$P$43*'Profilo fotovoltaico'!B1263+'Approvvigionamento energia'!$Q$43*'Profilo eolico'!B1263</f>
        <v>1915.1601654994986</v>
      </c>
      <c r="H1261">
        <f t="shared" si="38"/>
        <v>1138.4335154826958</v>
      </c>
      <c r="I1261">
        <f>IF(LCOH!$C$28=Menu!$A$1,'Approvvigionamento energia'!C1261,0)+IF(LCOH!$C$28=Menu!$A$2,'Approvvigionamento energia'!D1261,0)+IF(LCOH!$C$28=Menu!$A$3,'Approvvigionamento energia'!E1261,0)+IF(LCOH!$C$28=Menu!$A$4,'Approvvigionamento energia'!F1261,0)+IF(LCOH!$C$28=Menu!$A$5,'Approvvigionamento energia'!G1261,0)+IF(LCOH!$C$28=Menu!$A$6,'Approvvigionamento energia'!H1261,0)</f>
        <v>1425.3621456465819</v>
      </c>
      <c r="J1261">
        <f>'Approvvigionamento energia'!A1261+'Approvvigionamento energia'!B1261+'Approvvigionamento energia'!I1261</f>
        <v>1828.7621456465818</v>
      </c>
      <c r="K1261">
        <f>IF(MIN(LCOH!$C$18,J1261)&gt;=$P$48*LCOH!$C$18, MIN(LCOH!$C$18,J1261),0)</f>
        <v>1500</v>
      </c>
      <c r="L1261">
        <f t="shared" si="39"/>
        <v>328.76214564658176</v>
      </c>
      <c r="M1261">
        <f>K1261/LCOH!$C$18</f>
        <v>1</v>
      </c>
      <c r="N1261">
        <f>K1261/LCOH!$C$34</f>
        <v>28.901734104046245</v>
      </c>
    </row>
    <row r="1262" spans="1:14" x14ac:dyDescent="0.35">
      <c r="A1262">
        <f>'Profilo fotovoltaico'!B1264*LCOH!$C$20</f>
        <v>328</v>
      </c>
      <c r="B1262">
        <f>'Profilo eolico'!B1264*LCOH!$C$21</f>
        <v>89.6</v>
      </c>
      <c r="C1262">
        <f>$P$35*'Profilo fotovoltaico'!B1264</f>
        <v>2412.3127975400375</v>
      </c>
      <c r="D1262">
        <f>$Q$37*'Profilo eolico'!B1264</f>
        <v>522.78328654831205</v>
      </c>
      <c r="E1262">
        <f>$P$39*'Profilo fotovoltaico'!B1264+'Approvvigionamento energia'!$Q$39*'Profilo eolico'!B1264</f>
        <v>995.16566429624345</v>
      </c>
      <c r="F1262">
        <f>$P$41*'Profilo fotovoltaico'!B1264+'Approvvigionamento energia'!$Q$41*'Profilo eolico'!B1264</f>
        <v>1467.5480420441747</v>
      </c>
      <c r="G1262">
        <f>$P$43*'Profilo fotovoltaico'!B1264+'Approvvigionamento energia'!$Q$43*'Profilo eolico'!B1264</f>
        <v>1939.9304197921062</v>
      </c>
      <c r="H1262">
        <f t="shared" si="38"/>
        <v>1138.4335154826958</v>
      </c>
      <c r="I1262">
        <f>IF(LCOH!$C$28=Menu!$A$1,'Approvvigionamento energia'!C1262,0)+IF(LCOH!$C$28=Menu!$A$2,'Approvvigionamento energia'!D1262,0)+IF(LCOH!$C$28=Menu!$A$3,'Approvvigionamento energia'!E1262,0)+IF(LCOH!$C$28=Menu!$A$4,'Approvvigionamento energia'!F1262,0)+IF(LCOH!$C$28=Menu!$A$5,'Approvvigionamento energia'!G1262,0)+IF(LCOH!$C$28=Menu!$A$6,'Approvvigionamento energia'!H1262,0)</f>
        <v>1467.5480420441747</v>
      </c>
      <c r="J1262">
        <f>'Approvvigionamento energia'!A1262+'Approvvigionamento energia'!B1262+'Approvvigionamento energia'!I1262</f>
        <v>1885.1480420441749</v>
      </c>
      <c r="K1262">
        <f>IF(MIN(LCOH!$C$18,J1262)&gt;=$P$48*LCOH!$C$18, MIN(LCOH!$C$18,J1262),0)</f>
        <v>1500</v>
      </c>
      <c r="L1262">
        <f t="shared" si="39"/>
        <v>385.14804204417487</v>
      </c>
      <c r="M1262">
        <f>K1262/LCOH!$C$18</f>
        <v>1</v>
      </c>
      <c r="N1262">
        <f>K1262/LCOH!$C$34</f>
        <v>28.901734104046245</v>
      </c>
    </row>
    <row r="1263" spans="1:14" x14ac:dyDescent="0.35">
      <c r="A1263">
        <f>'Profilo fotovoltaico'!B1265*LCOH!$C$20</f>
        <v>277</v>
      </c>
      <c r="B1263">
        <f>'Profilo eolico'!B1265*LCOH!$C$21</f>
        <v>89.5</v>
      </c>
      <c r="C1263">
        <f>$P$35*'Profilo fotovoltaico'!B1265</f>
        <v>2037.2275759713123</v>
      </c>
      <c r="D1263">
        <f>$Q$37*'Profilo eolico'!B1265</f>
        <v>522.19982305886072</v>
      </c>
      <c r="E1263">
        <f>$P$39*'Profilo fotovoltaico'!B1265+'Approvvigionamento energia'!$Q$39*'Profilo eolico'!B1265</f>
        <v>900.95676128697369</v>
      </c>
      <c r="F1263">
        <f>$P$41*'Profilo fotovoltaico'!B1265+'Approvvigionamento energia'!$Q$41*'Profilo eolico'!B1265</f>
        <v>1279.7136995150865</v>
      </c>
      <c r="G1263">
        <f>$P$43*'Profilo fotovoltaico'!B1265+'Approvvigionamento energia'!$Q$43*'Profilo eolico'!B1265</f>
        <v>1658.4706377431994</v>
      </c>
      <c r="H1263">
        <f t="shared" si="38"/>
        <v>1138.4335154826958</v>
      </c>
      <c r="I1263">
        <f>IF(LCOH!$C$28=Menu!$A$1,'Approvvigionamento energia'!C1263,0)+IF(LCOH!$C$28=Menu!$A$2,'Approvvigionamento energia'!D1263,0)+IF(LCOH!$C$28=Menu!$A$3,'Approvvigionamento energia'!E1263,0)+IF(LCOH!$C$28=Menu!$A$4,'Approvvigionamento energia'!F1263,0)+IF(LCOH!$C$28=Menu!$A$5,'Approvvigionamento energia'!G1263,0)+IF(LCOH!$C$28=Menu!$A$6,'Approvvigionamento energia'!H1263,0)</f>
        <v>1279.7136995150865</v>
      </c>
      <c r="J1263">
        <f>'Approvvigionamento energia'!A1263+'Approvvigionamento energia'!B1263+'Approvvigionamento energia'!I1263</f>
        <v>1646.2136995150865</v>
      </c>
      <c r="K1263">
        <f>IF(MIN(LCOH!$C$18,J1263)&gt;=$P$48*LCOH!$C$18, MIN(LCOH!$C$18,J1263),0)</f>
        <v>1500</v>
      </c>
      <c r="L1263">
        <f t="shared" si="39"/>
        <v>146.21369951508655</v>
      </c>
      <c r="M1263">
        <f>K1263/LCOH!$C$18</f>
        <v>1</v>
      </c>
      <c r="N1263">
        <f>K1263/LCOH!$C$34</f>
        <v>28.901734104046245</v>
      </c>
    </row>
    <row r="1264" spans="1:14" x14ac:dyDescent="0.35">
      <c r="A1264">
        <f>'Profilo fotovoltaico'!B1266*LCOH!$C$20</f>
        <v>196</v>
      </c>
      <c r="B1264">
        <f>'Profilo eolico'!B1266*LCOH!$C$21</f>
        <v>103.6</v>
      </c>
      <c r="C1264">
        <f>$P$35*'Profilo fotovoltaico'!B1266</f>
        <v>1441.5039887739249</v>
      </c>
      <c r="D1264">
        <f>$Q$37*'Profilo eolico'!B1266</f>
        <v>604.4681750714858</v>
      </c>
      <c r="E1264">
        <f>$P$39*'Profilo fotovoltaico'!B1266+'Approvvigionamento energia'!$Q$39*'Profilo eolico'!B1266</f>
        <v>813.72712849709546</v>
      </c>
      <c r="F1264">
        <f>$P$41*'Profilo fotovoltaico'!B1266+'Approvvigionamento energia'!$Q$41*'Profilo eolico'!B1266</f>
        <v>1022.9860819227054</v>
      </c>
      <c r="G1264">
        <f>$P$43*'Profilo fotovoltaico'!B1266+'Approvvigionamento energia'!$Q$43*'Profilo eolico'!B1266</f>
        <v>1232.245035348315</v>
      </c>
      <c r="H1264">
        <f t="shared" si="38"/>
        <v>1138.4335154826958</v>
      </c>
      <c r="I1264">
        <f>IF(LCOH!$C$28=Menu!$A$1,'Approvvigionamento energia'!C1264,0)+IF(LCOH!$C$28=Menu!$A$2,'Approvvigionamento energia'!D1264,0)+IF(LCOH!$C$28=Menu!$A$3,'Approvvigionamento energia'!E1264,0)+IF(LCOH!$C$28=Menu!$A$4,'Approvvigionamento energia'!F1264,0)+IF(LCOH!$C$28=Menu!$A$5,'Approvvigionamento energia'!G1264,0)+IF(LCOH!$C$28=Menu!$A$6,'Approvvigionamento energia'!H1264,0)</f>
        <v>1022.9860819227054</v>
      </c>
      <c r="J1264">
        <f>'Approvvigionamento energia'!A1264+'Approvvigionamento energia'!B1264+'Approvvigionamento energia'!I1264</f>
        <v>1322.5860819227055</v>
      </c>
      <c r="K1264">
        <f>IF(MIN(LCOH!$C$18,J1264)&gt;=$P$48*LCOH!$C$18, MIN(LCOH!$C$18,J1264),0)</f>
        <v>1322.5860819227055</v>
      </c>
      <c r="L1264">
        <f t="shared" si="39"/>
        <v>0</v>
      </c>
      <c r="M1264">
        <f>K1264/LCOH!$C$18</f>
        <v>0.88172405461513703</v>
      </c>
      <c r="N1264">
        <f>K1264/LCOH!$C$34</f>
        <v>25.483354179628236</v>
      </c>
    </row>
    <row r="1265" spans="1:14" x14ac:dyDescent="0.35">
      <c r="A1265">
        <f>'Profilo fotovoltaico'!B1267*LCOH!$C$20</f>
        <v>80</v>
      </c>
      <c r="B1265">
        <f>'Profilo eolico'!B1267*LCOH!$C$21</f>
        <v>118.5</v>
      </c>
      <c r="C1265">
        <f>$P$35*'Profilo fotovoltaico'!B1267</f>
        <v>588.36897500976522</v>
      </c>
      <c r="D1265">
        <f>$Q$37*'Profilo eolico'!B1267</f>
        <v>691.40423499972064</v>
      </c>
      <c r="E1265">
        <f>$P$39*'Profilo fotovoltaico'!B1267+'Approvvigionamento energia'!$Q$39*'Profilo eolico'!B1267</f>
        <v>665.64542000223173</v>
      </c>
      <c r="F1265">
        <f>$P$41*'Profilo fotovoltaico'!B1267+'Approvvigionamento energia'!$Q$41*'Profilo eolico'!B1267</f>
        <v>639.88660500474293</v>
      </c>
      <c r="G1265">
        <f>$P$43*'Profilo fotovoltaico'!B1267+'Approvvigionamento energia'!$Q$43*'Profilo eolico'!B1267</f>
        <v>614.12779000725413</v>
      </c>
      <c r="H1265">
        <f t="shared" si="38"/>
        <v>1138.4335154826958</v>
      </c>
      <c r="I1265">
        <f>IF(LCOH!$C$28=Menu!$A$1,'Approvvigionamento energia'!C1265,0)+IF(LCOH!$C$28=Menu!$A$2,'Approvvigionamento energia'!D1265,0)+IF(LCOH!$C$28=Menu!$A$3,'Approvvigionamento energia'!E1265,0)+IF(LCOH!$C$28=Menu!$A$4,'Approvvigionamento energia'!F1265,0)+IF(LCOH!$C$28=Menu!$A$5,'Approvvigionamento energia'!G1265,0)+IF(LCOH!$C$28=Menu!$A$6,'Approvvigionamento energia'!H1265,0)</f>
        <v>639.88660500474293</v>
      </c>
      <c r="J1265">
        <f>'Approvvigionamento energia'!A1265+'Approvvigionamento energia'!B1265+'Approvvigionamento energia'!I1265</f>
        <v>838.38660500474293</v>
      </c>
      <c r="K1265">
        <f>IF(MIN(LCOH!$C$18,J1265)&gt;=$P$48*LCOH!$C$18, MIN(LCOH!$C$18,J1265),0)</f>
        <v>838.38660500474293</v>
      </c>
      <c r="L1265">
        <f t="shared" si="39"/>
        <v>0</v>
      </c>
      <c r="M1265">
        <f>K1265/LCOH!$C$18</f>
        <v>0.55892440333649529</v>
      </c>
      <c r="N1265">
        <f>K1265/LCOH!$C$34</f>
        <v>16.153884489494082</v>
      </c>
    </row>
    <row r="1266" spans="1:14" x14ac:dyDescent="0.35">
      <c r="A1266">
        <f>'Profilo fotovoltaico'!B1268*LCOH!$C$20</f>
        <v>3</v>
      </c>
      <c r="B1266">
        <f>'Profilo eolico'!B1268*LCOH!$C$21</f>
        <v>132.70000000000002</v>
      </c>
      <c r="C1266">
        <f>$P$35*'Profilo fotovoltaico'!B1268</f>
        <v>22.063836562866197</v>
      </c>
      <c r="D1266">
        <f>$Q$37*'Profilo eolico'!B1268</f>
        <v>774.25605050179695</v>
      </c>
      <c r="E1266">
        <f>$P$39*'Profilo fotovoltaico'!B1268+'Approvvigionamento energia'!$Q$39*'Profilo eolico'!B1268</f>
        <v>586.20799701706426</v>
      </c>
      <c r="F1266">
        <f>$P$41*'Profilo fotovoltaico'!B1268+'Approvvigionamento energia'!$Q$41*'Profilo eolico'!B1268</f>
        <v>398.15994353233157</v>
      </c>
      <c r="G1266">
        <f>$P$43*'Profilo fotovoltaico'!B1268+'Approvvigionamento energia'!$Q$43*'Profilo eolico'!B1268</f>
        <v>210.11189004759888</v>
      </c>
      <c r="H1266">
        <f t="shared" si="38"/>
        <v>1138.4335154826958</v>
      </c>
      <c r="I1266">
        <f>IF(LCOH!$C$28=Menu!$A$1,'Approvvigionamento energia'!C1266,0)+IF(LCOH!$C$28=Menu!$A$2,'Approvvigionamento energia'!D1266,0)+IF(LCOH!$C$28=Menu!$A$3,'Approvvigionamento energia'!E1266,0)+IF(LCOH!$C$28=Menu!$A$4,'Approvvigionamento energia'!F1266,0)+IF(LCOH!$C$28=Menu!$A$5,'Approvvigionamento energia'!G1266,0)+IF(LCOH!$C$28=Menu!$A$6,'Approvvigionamento energia'!H1266,0)</f>
        <v>398.15994353233157</v>
      </c>
      <c r="J1266">
        <f>'Approvvigionamento energia'!A1266+'Approvvigionamento energia'!B1266+'Approvvigionamento energia'!I1266</f>
        <v>533.85994353233161</v>
      </c>
      <c r="K1266">
        <f>IF(MIN(LCOH!$C$18,J1266)&gt;=$P$48*LCOH!$C$18, MIN(LCOH!$C$18,J1266),0)</f>
        <v>533.85994353233161</v>
      </c>
      <c r="L1266">
        <f t="shared" si="39"/>
        <v>0</v>
      </c>
      <c r="M1266">
        <f>K1266/LCOH!$C$18</f>
        <v>0.3559066290215544</v>
      </c>
      <c r="N1266">
        <f>K1266/LCOH!$C$34</f>
        <v>10.286318757848393</v>
      </c>
    </row>
    <row r="1267" spans="1:14" x14ac:dyDescent="0.35">
      <c r="A1267">
        <f>'Profilo fotovoltaico'!B1269*LCOH!$C$20</f>
        <v>0</v>
      </c>
      <c r="B1267">
        <f>'Profilo eolico'!B1269*LCOH!$C$21</f>
        <v>147.5</v>
      </c>
      <c r="C1267">
        <f>$P$35*'Profilo fotovoltaico'!B1269</f>
        <v>0</v>
      </c>
      <c r="D1267">
        <f>$Q$37*'Profilo eolico'!B1269</f>
        <v>860.60864694058057</v>
      </c>
      <c r="E1267">
        <f>$P$39*'Profilo fotovoltaico'!B1269+'Approvvigionamento energia'!$Q$39*'Profilo eolico'!B1269</f>
        <v>645.45648520543534</v>
      </c>
      <c r="F1267">
        <f>$P$41*'Profilo fotovoltaico'!B1269+'Approvvigionamento energia'!$Q$41*'Profilo eolico'!B1269</f>
        <v>430.30432347029029</v>
      </c>
      <c r="G1267">
        <f>$P$43*'Profilo fotovoltaico'!B1269+'Approvvigionamento energia'!$Q$43*'Profilo eolico'!B1269</f>
        <v>215.15216173514514</v>
      </c>
      <c r="H1267">
        <f t="shared" si="38"/>
        <v>1138.4335154826958</v>
      </c>
      <c r="I1267">
        <f>IF(LCOH!$C$28=Menu!$A$1,'Approvvigionamento energia'!C1267,0)+IF(LCOH!$C$28=Menu!$A$2,'Approvvigionamento energia'!D1267,0)+IF(LCOH!$C$28=Menu!$A$3,'Approvvigionamento energia'!E1267,0)+IF(LCOH!$C$28=Menu!$A$4,'Approvvigionamento energia'!F1267,0)+IF(LCOH!$C$28=Menu!$A$5,'Approvvigionamento energia'!G1267,0)+IF(LCOH!$C$28=Menu!$A$6,'Approvvigionamento energia'!H1267,0)</f>
        <v>430.30432347029029</v>
      </c>
      <c r="J1267">
        <f>'Approvvigionamento energia'!A1267+'Approvvigionamento energia'!B1267+'Approvvigionamento energia'!I1267</f>
        <v>577.80432347029023</v>
      </c>
      <c r="K1267">
        <f>IF(MIN(LCOH!$C$18,J1267)&gt;=$P$48*LCOH!$C$18, MIN(LCOH!$C$18,J1267),0)</f>
        <v>577.80432347029023</v>
      </c>
      <c r="L1267">
        <f t="shared" si="39"/>
        <v>0</v>
      </c>
      <c r="M1267">
        <f>K1267/LCOH!$C$18</f>
        <v>0.38520288231352684</v>
      </c>
      <c r="N1267">
        <f>K1267/LCOH!$C$34</f>
        <v>11.13303128073777</v>
      </c>
    </row>
    <row r="1268" spans="1:14" x14ac:dyDescent="0.35">
      <c r="A1268">
        <f>'Profilo fotovoltaico'!B1270*LCOH!$C$20</f>
        <v>0</v>
      </c>
      <c r="B1268">
        <f>'Profilo eolico'!B1270*LCOH!$C$21</f>
        <v>173.9</v>
      </c>
      <c r="C1268">
        <f>$P$35*'Profilo fotovoltaico'!B1270</f>
        <v>0</v>
      </c>
      <c r="D1268">
        <f>$Q$37*'Profilo eolico'!B1270</f>
        <v>1014.6430081557082</v>
      </c>
      <c r="E1268">
        <f>$P$39*'Profilo fotovoltaico'!B1270+'Approvvigionamento energia'!$Q$39*'Profilo eolico'!B1270</f>
        <v>760.98225611678117</v>
      </c>
      <c r="F1268">
        <f>$P$41*'Profilo fotovoltaico'!B1270+'Approvvigionamento energia'!$Q$41*'Profilo eolico'!B1270</f>
        <v>507.32150407785412</v>
      </c>
      <c r="G1268">
        <f>$P$43*'Profilo fotovoltaico'!B1270+'Approvvigionamento energia'!$Q$43*'Profilo eolico'!B1270</f>
        <v>253.66075203892706</v>
      </c>
      <c r="H1268">
        <f t="shared" si="38"/>
        <v>1138.4335154826958</v>
      </c>
      <c r="I1268">
        <f>IF(LCOH!$C$28=Menu!$A$1,'Approvvigionamento energia'!C1268,0)+IF(LCOH!$C$28=Menu!$A$2,'Approvvigionamento energia'!D1268,0)+IF(LCOH!$C$28=Menu!$A$3,'Approvvigionamento energia'!E1268,0)+IF(LCOH!$C$28=Menu!$A$4,'Approvvigionamento energia'!F1268,0)+IF(LCOH!$C$28=Menu!$A$5,'Approvvigionamento energia'!G1268,0)+IF(LCOH!$C$28=Menu!$A$6,'Approvvigionamento energia'!H1268,0)</f>
        <v>507.32150407785412</v>
      </c>
      <c r="J1268">
        <f>'Approvvigionamento energia'!A1268+'Approvvigionamento energia'!B1268+'Approvvigionamento energia'!I1268</f>
        <v>681.22150407785409</v>
      </c>
      <c r="K1268">
        <f>IF(MIN(LCOH!$C$18,J1268)&gt;=$P$48*LCOH!$C$18, MIN(LCOH!$C$18,J1268),0)</f>
        <v>681.22150407785409</v>
      </c>
      <c r="L1268">
        <f t="shared" si="39"/>
        <v>0</v>
      </c>
      <c r="M1268">
        <f>K1268/LCOH!$C$18</f>
        <v>0.45414766938523604</v>
      </c>
      <c r="N1268">
        <f>K1268/LCOH!$C$34</f>
        <v>13.125655184544396</v>
      </c>
    </row>
    <row r="1269" spans="1:14" x14ac:dyDescent="0.35">
      <c r="A1269">
        <f>'Profilo fotovoltaico'!B1271*LCOH!$C$20</f>
        <v>0</v>
      </c>
      <c r="B1269">
        <f>'Profilo eolico'!B1271*LCOH!$C$21</f>
        <v>209</v>
      </c>
      <c r="C1269">
        <f>$P$35*'Profilo fotovoltaico'!B1271</f>
        <v>0</v>
      </c>
      <c r="D1269">
        <f>$Q$37*'Profilo eolico'!B1271</f>
        <v>1219.4386929530938</v>
      </c>
      <c r="E1269">
        <f>$P$39*'Profilo fotovoltaico'!B1271+'Approvvigionamento energia'!$Q$39*'Profilo eolico'!B1271</f>
        <v>914.57901971482033</v>
      </c>
      <c r="F1269">
        <f>$P$41*'Profilo fotovoltaico'!B1271+'Approvvigionamento energia'!$Q$41*'Profilo eolico'!B1271</f>
        <v>609.71934647654689</v>
      </c>
      <c r="G1269">
        <f>$P$43*'Profilo fotovoltaico'!B1271+'Approvvigionamento energia'!$Q$43*'Profilo eolico'!B1271</f>
        <v>304.85967323827344</v>
      </c>
      <c r="H1269">
        <f t="shared" si="38"/>
        <v>1138.4335154826958</v>
      </c>
      <c r="I1269">
        <f>IF(LCOH!$C$28=Menu!$A$1,'Approvvigionamento energia'!C1269,0)+IF(LCOH!$C$28=Menu!$A$2,'Approvvigionamento energia'!D1269,0)+IF(LCOH!$C$28=Menu!$A$3,'Approvvigionamento energia'!E1269,0)+IF(LCOH!$C$28=Menu!$A$4,'Approvvigionamento energia'!F1269,0)+IF(LCOH!$C$28=Menu!$A$5,'Approvvigionamento energia'!G1269,0)+IF(LCOH!$C$28=Menu!$A$6,'Approvvigionamento energia'!H1269,0)</f>
        <v>609.71934647654689</v>
      </c>
      <c r="J1269">
        <f>'Approvvigionamento energia'!A1269+'Approvvigionamento energia'!B1269+'Approvvigionamento energia'!I1269</f>
        <v>818.71934647654689</v>
      </c>
      <c r="K1269">
        <f>IF(MIN(LCOH!$C$18,J1269)&gt;=$P$48*LCOH!$C$18, MIN(LCOH!$C$18,J1269),0)</f>
        <v>818.71934647654689</v>
      </c>
      <c r="L1269">
        <f t="shared" si="39"/>
        <v>0</v>
      </c>
      <c r="M1269">
        <f>K1269/LCOH!$C$18</f>
        <v>0.54581289765103125</v>
      </c>
      <c r="N1269">
        <f>K1269/LCOH!$C$34</f>
        <v>15.774939238469113</v>
      </c>
    </row>
    <row r="1270" spans="1:14" x14ac:dyDescent="0.35">
      <c r="A1270">
        <f>'Profilo fotovoltaico'!B1272*LCOH!$C$20</f>
        <v>0</v>
      </c>
      <c r="B1270">
        <f>'Profilo eolico'!B1272*LCOH!$C$21</f>
        <v>240.79999999999998</v>
      </c>
      <c r="C1270">
        <f>$P$35*'Profilo fotovoltaico'!B1272</f>
        <v>0</v>
      </c>
      <c r="D1270">
        <f>$Q$37*'Profilo eolico'!B1272</f>
        <v>1404.9800825985885</v>
      </c>
      <c r="E1270">
        <f>$P$39*'Profilo fotovoltaico'!B1272+'Approvvigionamento energia'!$Q$39*'Profilo eolico'!B1272</f>
        <v>1053.7350619489414</v>
      </c>
      <c r="F1270">
        <f>$P$41*'Profilo fotovoltaico'!B1272+'Approvvigionamento energia'!$Q$41*'Profilo eolico'!B1272</f>
        <v>702.49004129929426</v>
      </c>
      <c r="G1270">
        <f>$P$43*'Profilo fotovoltaico'!B1272+'Approvvigionamento energia'!$Q$43*'Profilo eolico'!B1272</f>
        <v>351.24502064964713</v>
      </c>
      <c r="H1270">
        <f t="shared" si="38"/>
        <v>1138.4335154826958</v>
      </c>
      <c r="I1270">
        <f>IF(LCOH!$C$28=Menu!$A$1,'Approvvigionamento energia'!C1270,0)+IF(LCOH!$C$28=Menu!$A$2,'Approvvigionamento energia'!D1270,0)+IF(LCOH!$C$28=Menu!$A$3,'Approvvigionamento energia'!E1270,0)+IF(LCOH!$C$28=Menu!$A$4,'Approvvigionamento energia'!F1270,0)+IF(LCOH!$C$28=Menu!$A$5,'Approvvigionamento energia'!G1270,0)+IF(LCOH!$C$28=Menu!$A$6,'Approvvigionamento energia'!H1270,0)</f>
        <v>702.49004129929426</v>
      </c>
      <c r="J1270">
        <f>'Approvvigionamento energia'!A1270+'Approvvigionamento energia'!B1270+'Approvvigionamento energia'!I1270</f>
        <v>943.29004129929422</v>
      </c>
      <c r="K1270">
        <f>IF(MIN(LCOH!$C$18,J1270)&gt;=$P$48*LCOH!$C$18, MIN(LCOH!$C$18,J1270),0)</f>
        <v>943.29004129929422</v>
      </c>
      <c r="L1270">
        <f t="shared" si="39"/>
        <v>0</v>
      </c>
      <c r="M1270">
        <f>K1270/LCOH!$C$18</f>
        <v>0.62886002753286285</v>
      </c>
      <c r="N1270">
        <f>K1270/LCOH!$C$34</f>
        <v>18.175145304418002</v>
      </c>
    </row>
    <row r="1271" spans="1:14" x14ac:dyDescent="0.35">
      <c r="A1271">
        <f>'Profilo fotovoltaico'!B1273*LCOH!$C$20</f>
        <v>0</v>
      </c>
      <c r="B1271">
        <f>'Profilo eolico'!B1273*LCOH!$C$21</f>
        <v>263.7</v>
      </c>
      <c r="C1271">
        <f>$P$35*'Profilo fotovoltaico'!B1273</f>
        <v>0</v>
      </c>
      <c r="D1271">
        <f>$Q$37*'Profilo eolico'!B1273</f>
        <v>1538.5932216829226</v>
      </c>
      <c r="E1271">
        <f>$P$39*'Profilo fotovoltaico'!B1273+'Approvvigionamento energia'!$Q$39*'Profilo eolico'!B1273</f>
        <v>1153.944916262192</v>
      </c>
      <c r="F1271">
        <f>$P$41*'Profilo fotovoltaico'!B1273+'Approvvigionamento energia'!$Q$41*'Profilo eolico'!B1273</f>
        <v>769.2966108414613</v>
      </c>
      <c r="G1271">
        <f>$P$43*'Profilo fotovoltaico'!B1273+'Approvvigionamento energia'!$Q$43*'Profilo eolico'!B1273</f>
        <v>384.64830542073065</v>
      </c>
      <c r="H1271">
        <f t="shared" si="38"/>
        <v>1138.4335154826958</v>
      </c>
      <c r="I1271">
        <f>IF(LCOH!$C$28=Menu!$A$1,'Approvvigionamento energia'!C1271,0)+IF(LCOH!$C$28=Menu!$A$2,'Approvvigionamento energia'!D1271,0)+IF(LCOH!$C$28=Menu!$A$3,'Approvvigionamento energia'!E1271,0)+IF(LCOH!$C$28=Menu!$A$4,'Approvvigionamento energia'!F1271,0)+IF(LCOH!$C$28=Menu!$A$5,'Approvvigionamento energia'!G1271,0)+IF(LCOH!$C$28=Menu!$A$6,'Approvvigionamento energia'!H1271,0)</f>
        <v>769.2966108414613</v>
      </c>
      <c r="J1271">
        <f>'Approvvigionamento energia'!A1271+'Approvvigionamento energia'!B1271+'Approvvigionamento energia'!I1271</f>
        <v>1032.9966108414612</v>
      </c>
      <c r="K1271">
        <f>IF(MIN(LCOH!$C$18,J1271)&gt;=$P$48*LCOH!$C$18, MIN(LCOH!$C$18,J1271),0)</f>
        <v>1032.9966108414612</v>
      </c>
      <c r="L1271">
        <f t="shared" si="39"/>
        <v>0</v>
      </c>
      <c r="M1271">
        <f>K1271/LCOH!$C$18</f>
        <v>0.68866440722764077</v>
      </c>
      <c r="N1271">
        <f>K1271/LCOH!$C$34</f>
        <v>19.903595584613896</v>
      </c>
    </row>
    <row r="1272" spans="1:14" x14ac:dyDescent="0.35">
      <c r="A1272">
        <f>'Profilo fotovoltaico'!B1274*LCOH!$C$20</f>
        <v>0</v>
      </c>
      <c r="B1272">
        <f>'Profilo eolico'!B1274*LCOH!$C$21</f>
        <v>288.7</v>
      </c>
      <c r="C1272">
        <f>$P$35*'Profilo fotovoltaico'!B1274</f>
        <v>0</v>
      </c>
      <c r="D1272">
        <f>$Q$37*'Profilo eolico'!B1274</f>
        <v>1684.4590940457331</v>
      </c>
      <c r="E1272">
        <f>$P$39*'Profilo fotovoltaico'!B1274+'Approvvigionamento energia'!$Q$39*'Profilo eolico'!B1274</f>
        <v>1263.3443205342999</v>
      </c>
      <c r="F1272">
        <f>$P$41*'Profilo fotovoltaico'!B1274+'Approvvigionamento energia'!$Q$41*'Profilo eolico'!B1274</f>
        <v>842.22954702286654</v>
      </c>
      <c r="G1272">
        <f>$P$43*'Profilo fotovoltaico'!B1274+'Approvvigionamento energia'!$Q$43*'Profilo eolico'!B1274</f>
        <v>421.11477351143327</v>
      </c>
      <c r="H1272">
        <f t="shared" si="38"/>
        <v>1138.4335154826958</v>
      </c>
      <c r="I1272">
        <f>IF(LCOH!$C$28=Menu!$A$1,'Approvvigionamento energia'!C1272,0)+IF(LCOH!$C$28=Menu!$A$2,'Approvvigionamento energia'!D1272,0)+IF(LCOH!$C$28=Menu!$A$3,'Approvvigionamento energia'!E1272,0)+IF(LCOH!$C$28=Menu!$A$4,'Approvvigionamento energia'!F1272,0)+IF(LCOH!$C$28=Menu!$A$5,'Approvvigionamento energia'!G1272,0)+IF(LCOH!$C$28=Menu!$A$6,'Approvvigionamento energia'!H1272,0)</f>
        <v>842.22954702286654</v>
      </c>
      <c r="J1272">
        <f>'Approvvigionamento energia'!A1272+'Approvvigionamento energia'!B1272+'Approvvigionamento energia'!I1272</f>
        <v>1130.9295470228665</v>
      </c>
      <c r="K1272">
        <f>IF(MIN(LCOH!$C$18,J1272)&gt;=$P$48*LCOH!$C$18, MIN(LCOH!$C$18,J1272),0)</f>
        <v>1130.9295470228665</v>
      </c>
      <c r="L1272">
        <f t="shared" si="39"/>
        <v>0</v>
      </c>
      <c r="M1272">
        <f>K1272/LCOH!$C$18</f>
        <v>0.75395303134857761</v>
      </c>
      <c r="N1272">
        <f>K1272/LCOH!$C$34</f>
        <v>21.790550038976232</v>
      </c>
    </row>
    <row r="1273" spans="1:14" x14ac:dyDescent="0.35">
      <c r="A1273">
        <f>'Profilo fotovoltaico'!B1275*LCOH!$C$20</f>
        <v>0</v>
      </c>
      <c r="B1273">
        <f>'Profilo eolico'!B1275*LCOH!$C$21</f>
        <v>303.39999999999998</v>
      </c>
      <c r="C1273">
        <f>$P$35*'Profilo fotovoltaico'!B1275</f>
        <v>0</v>
      </c>
      <c r="D1273">
        <f>$Q$37*'Profilo eolico'!B1275</f>
        <v>1770.2282269950656</v>
      </c>
      <c r="E1273">
        <f>$P$39*'Profilo fotovoltaico'!B1275+'Approvvigionamento energia'!$Q$39*'Profilo eolico'!B1275</f>
        <v>1327.671170246299</v>
      </c>
      <c r="F1273">
        <f>$P$41*'Profilo fotovoltaico'!B1275+'Approvvigionamento energia'!$Q$41*'Profilo eolico'!B1275</f>
        <v>885.1141134975328</v>
      </c>
      <c r="G1273">
        <f>$P$43*'Profilo fotovoltaico'!B1275+'Approvvigionamento energia'!$Q$43*'Profilo eolico'!B1275</f>
        <v>442.5570567487664</v>
      </c>
      <c r="H1273">
        <f t="shared" si="38"/>
        <v>1138.4335154826958</v>
      </c>
      <c r="I1273">
        <f>IF(LCOH!$C$28=Menu!$A$1,'Approvvigionamento energia'!C1273,0)+IF(LCOH!$C$28=Menu!$A$2,'Approvvigionamento energia'!D1273,0)+IF(LCOH!$C$28=Menu!$A$3,'Approvvigionamento energia'!E1273,0)+IF(LCOH!$C$28=Menu!$A$4,'Approvvigionamento energia'!F1273,0)+IF(LCOH!$C$28=Menu!$A$5,'Approvvigionamento energia'!G1273,0)+IF(LCOH!$C$28=Menu!$A$6,'Approvvigionamento energia'!H1273,0)</f>
        <v>885.1141134975328</v>
      </c>
      <c r="J1273">
        <f>'Approvvigionamento energia'!A1273+'Approvvigionamento energia'!B1273+'Approvvigionamento energia'!I1273</f>
        <v>1188.5141134975329</v>
      </c>
      <c r="K1273">
        <f>IF(MIN(LCOH!$C$18,J1273)&gt;=$P$48*LCOH!$C$18, MIN(LCOH!$C$18,J1273),0)</f>
        <v>1188.5141134975329</v>
      </c>
      <c r="L1273">
        <f t="shared" si="39"/>
        <v>0</v>
      </c>
      <c r="M1273">
        <f>K1273/LCOH!$C$18</f>
        <v>0.79234274233168855</v>
      </c>
      <c r="N1273">
        <f>K1273/LCOH!$C$34</f>
        <v>22.90007925814129</v>
      </c>
    </row>
    <row r="1274" spans="1:14" x14ac:dyDescent="0.35">
      <c r="A1274">
        <f>'Profilo fotovoltaico'!B1276*LCOH!$C$20</f>
        <v>0</v>
      </c>
      <c r="B1274">
        <f>'Profilo eolico'!B1276*LCOH!$C$21</f>
        <v>265</v>
      </c>
      <c r="C1274">
        <f>$P$35*'Profilo fotovoltaico'!B1276</f>
        <v>0</v>
      </c>
      <c r="D1274">
        <f>$Q$37*'Profilo eolico'!B1276</f>
        <v>1546.178247045789</v>
      </c>
      <c r="E1274">
        <f>$P$39*'Profilo fotovoltaico'!B1276+'Approvvigionamento energia'!$Q$39*'Profilo eolico'!B1276</f>
        <v>1159.6336852843417</v>
      </c>
      <c r="F1274">
        <f>$P$41*'Profilo fotovoltaico'!B1276+'Approvvigionamento energia'!$Q$41*'Profilo eolico'!B1276</f>
        <v>773.08912352289451</v>
      </c>
      <c r="G1274">
        <f>$P$43*'Profilo fotovoltaico'!B1276+'Approvvigionamento energia'!$Q$43*'Profilo eolico'!B1276</f>
        <v>386.54456176144726</v>
      </c>
      <c r="H1274">
        <f t="shared" si="38"/>
        <v>1138.4335154826958</v>
      </c>
      <c r="I1274">
        <f>IF(LCOH!$C$28=Menu!$A$1,'Approvvigionamento energia'!C1274,0)+IF(LCOH!$C$28=Menu!$A$2,'Approvvigionamento energia'!D1274,0)+IF(LCOH!$C$28=Menu!$A$3,'Approvvigionamento energia'!E1274,0)+IF(LCOH!$C$28=Menu!$A$4,'Approvvigionamento energia'!F1274,0)+IF(LCOH!$C$28=Menu!$A$5,'Approvvigionamento energia'!G1274,0)+IF(LCOH!$C$28=Menu!$A$6,'Approvvigionamento energia'!H1274,0)</f>
        <v>773.08912352289451</v>
      </c>
      <c r="J1274">
        <f>'Approvvigionamento energia'!A1274+'Approvvigionamento energia'!B1274+'Approvvigionamento energia'!I1274</f>
        <v>1038.0891235228946</v>
      </c>
      <c r="K1274">
        <f>IF(MIN(LCOH!$C$18,J1274)&gt;=$P$48*LCOH!$C$18, MIN(LCOH!$C$18,J1274),0)</f>
        <v>1038.0891235228946</v>
      </c>
      <c r="L1274">
        <f t="shared" si="39"/>
        <v>0</v>
      </c>
      <c r="M1274">
        <f>K1274/LCOH!$C$18</f>
        <v>0.69205941568192975</v>
      </c>
      <c r="N1274">
        <f>K1274/LCOH!$C$34</f>
        <v>20.001717216240746</v>
      </c>
    </row>
    <row r="1275" spans="1:14" x14ac:dyDescent="0.35">
      <c r="A1275">
        <f>'Profilo fotovoltaico'!B1277*LCOH!$C$20</f>
        <v>0</v>
      </c>
      <c r="B1275">
        <f>'Profilo eolico'!B1277*LCOH!$C$21</f>
        <v>285.39999999999998</v>
      </c>
      <c r="C1275">
        <f>$P$35*'Profilo fotovoltaico'!B1277</f>
        <v>0</v>
      </c>
      <c r="D1275">
        <f>$Q$37*'Profilo eolico'!B1277</f>
        <v>1665.2047988938421</v>
      </c>
      <c r="E1275">
        <f>$P$39*'Profilo fotovoltaico'!B1277+'Approvvigionamento energia'!$Q$39*'Profilo eolico'!B1277</f>
        <v>1248.9035991703815</v>
      </c>
      <c r="F1275">
        <f>$P$41*'Profilo fotovoltaico'!B1277+'Approvvigionamento energia'!$Q$41*'Profilo eolico'!B1277</f>
        <v>832.60239944692103</v>
      </c>
      <c r="G1275">
        <f>$P$43*'Profilo fotovoltaico'!B1277+'Approvvigionamento energia'!$Q$43*'Profilo eolico'!B1277</f>
        <v>416.30119972346051</v>
      </c>
      <c r="H1275">
        <f t="shared" si="38"/>
        <v>1138.4335154826958</v>
      </c>
      <c r="I1275">
        <f>IF(LCOH!$C$28=Menu!$A$1,'Approvvigionamento energia'!C1275,0)+IF(LCOH!$C$28=Menu!$A$2,'Approvvigionamento energia'!D1275,0)+IF(LCOH!$C$28=Menu!$A$3,'Approvvigionamento energia'!E1275,0)+IF(LCOH!$C$28=Menu!$A$4,'Approvvigionamento energia'!F1275,0)+IF(LCOH!$C$28=Menu!$A$5,'Approvvigionamento energia'!G1275,0)+IF(LCOH!$C$28=Menu!$A$6,'Approvvigionamento energia'!H1275,0)</f>
        <v>832.60239944692103</v>
      </c>
      <c r="J1275">
        <f>'Approvvigionamento energia'!A1275+'Approvvigionamento energia'!B1275+'Approvvigionamento energia'!I1275</f>
        <v>1118.0023994469211</v>
      </c>
      <c r="K1275">
        <f>IF(MIN(LCOH!$C$18,J1275)&gt;=$P$48*LCOH!$C$18, MIN(LCOH!$C$18,J1275),0)</f>
        <v>1118.0023994469211</v>
      </c>
      <c r="L1275">
        <f t="shared" si="39"/>
        <v>0</v>
      </c>
      <c r="M1275">
        <f>K1275/LCOH!$C$18</f>
        <v>0.74533493296461406</v>
      </c>
      <c r="N1275">
        <f>K1275/LCOH!$C$34</f>
        <v>21.541472051000408</v>
      </c>
    </row>
    <row r="1276" spans="1:14" x14ac:dyDescent="0.35">
      <c r="A1276">
        <f>'Profilo fotovoltaico'!B1278*LCOH!$C$20</f>
        <v>0</v>
      </c>
      <c r="B1276">
        <f>'Profilo eolico'!B1278*LCOH!$C$21</f>
        <v>350.5</v>
      </c>
      <c r="C1276">
        <f>$P$35*'Profilo fotovoltaico'!B1278</f>
        <v>0</v>
      </c>
      <c r="D1276">
        <f>$Q$37*'Profilo eolico'!B1278</f>
        <v>2045.0395305265999</v>
      </c>
      <c r="E1276">
        <f>$P$39*'Profilo fotovoltaico'!B1278+'Approvvigionamento energia'!$Q$39*'Profilo eolico'!B1278</f>
        <v>1533.7796478949499</v>
      </c>
      <c r="F1276">
        <f>$P$41*'Profilo fotovoltaico'!B1278+'Approvvigionamento energia'!$Q$41*'Profilo eolico'!B1278</f>
        <v>1022.5197652633</v>
      </c>
      <c r="G1276">
        <f>$P$43*'Profilo fotovoltaico'!B1278+'Approvvigionamento energia'!$Q$43*'Profilo eolico'!B1278</f>
        <v>511.25988263164999</v>
      </c>
      <c r="H1276">
        <f t="shared" si="38"/>
        <v>1138.4335154826958</v>
      </c>
      <c r="I1276">
        <f>IF(LCOH!$C$28=Menu!$A$1,'Approvvigionamento energia'!C1276,0)+IF(LCOH!$C$28=Menu!$A$2,'Approvvigionamento energia'!D1276,0)+IF(LCOH!$C$28=Menu!$A$3,'Approvvigionamento energia'!E1276,0)+IF(LCOH!$C$28=Menu!$A$4,'Approvvigionamento energia'!F1276,0)+IF(LCOH!$C$28=Menu!$A$5,'Approvvigionamento energia'!G1276,0)+IF(LCOH!$C$28=Menu!$A$6,'Approvvigionamento energia'!H1276,0)</f>
        <v>1022.5197652633</v>
      </c>
      <c r="J1276">
        <f>'Approvvigionamento energia'!A1276+'Approvvigionamento energia'!B1276+'Approvvigionamento energia'!I1276</f>
        <v>1373.0197652633001</v>
      </c>
      <c r="K1276">
        <f>IF(MIN(LCOH!$C$18,J1276)&gt;=$P$48*LCOH!$C$18, MIN(LCOH!$C$18,J1276),0)</f>
        <v>1373.0197652633001</v>
      </c>
      <c r="L1276">
        <f t="shared" si="39"/>
        <v>0</v>
      </c>
      <c r="M1276">
        <f>K1276/LCOH!$C$18</f>
        <v>0.91534651017553337</v>
      </c>
      <c r="N1276">
        <f>K1276/LCOH!$C$34</f>
        <v>26.455101450159926</v>
      </c>
    </row>
    <row r="1277" spans="1:14" x14ac:dyDescent="0.35">
      <c r="A1277">
        <f>'Profilo fotovoltaico'!B1279*LCOH!$C$20</f>
        <v>0</v>
      </c>
      <c r="B1277">
        <f>'Profilo eolico'!B1279*LCOH!$C$21</f>
        <v>376.3</v>
      </c>
      <c r="C1277">
        <f>$P$35*'Profilo fotovoltaico'!B1279</f>
        <v>0</v>
      </c>
      <c r="D1277">
        <f>$Q$37*'Profilo eolico'!B1279</f>
        <v>2195.5731108050204</v>
      </c>
      <c r="E1277">
        <f>$P$39*'Profilo fotovoltaico'!B1279+'Approvvigionamento energia'!$Q$39*'Profilo eolico'!B1279</f>
        <v>1646.6798331037653</v>
      </c>
      <c r="F1277">
        <f>$P$41*'Profilo fotovoltaico'!B1279+'Approvvigionamento energia'!$Q$41*'Profilo eolico'!B1279</f>
        <v>1097.7865554025102</v>
      </c>
      <c r="G1277">
        <f>$P$43*'Profilo fotovoltaico'!B1279+'Approvvigionamento energia'!$Q$43*'Profilo eolico'!B1279</f>
        <v>548.8932777012551</v>
      </c>
      <c r="H1277">
        <f t="shared" si="38"/>
        <v>1138.4335154826958</v>
      </c>
      <c r="I1277">
        <f>IF(LCOH!$C$28=Menu!$A$1,'Approvvigionamento energia'!C1277,0)+IF(LCOH!$C$28=Menu!$A$2,'Approvvigionamento energia'!D1277,0)+IF(LCOH!$C$28=Menu!$A$3,'Approvvigionamento energia'!E1277,0)+IF(LCOH!$C$28=Menu!$A$4,'Approvvigionamento energia'!F1277,0)+IF(LCOH!$C$28=Menu!$A$5,'Approvvigionamento energia'!G1277,0)+IF(LCOH!$C$28=Menu!$A$6,'Approvvigionamento energia'!H1277,0)</f>
        <v>1097.7865554025102</v>
      </c>
      <c r="J1277">
        <f>'Approvvigionamento energia'!A1277+'Approvvigionamento energia'!B1277+'Approvvigionamento energia'!I1277</f>
        <v>1474.0865554025102</v>
      </c>
      <c r="K1277">
        <f>IF(MIN(LCOH!$C$18,J1277)&gt;=$P$48*LCOH!$C$18, MIN(LCOH!$C$18,J1277),0)</f>
        <v>1474.0865554025102</v>
      </c>
      <c r="L1277">
        <f t="shared" si="39"/>
        <v>0</v>
      </c>
      <c r="M1277">
        <f>K1277/LCOH!$C$18</f>
        <v>0.98272437026834014</v>
      </c>
      <c r="N1277">
        <f>K1277/LCOH!$C$34</f>
        <v>28.402438447061854</v>
      </c>
    </row>
    <row r="1278" spans="1:14" x14ac:dyDescent="0.35">
      <c r="A1278">
        <f>'Profilo fotovoltaico'!B1280*LCOH!$C$20</f>
        <v>0</v>
      </c>
      <c r="B1278">
        <f>'Profilo eolico'!B1280*LCOH!$C$21</f>
        <v>370.2</v>
      </c>
      <c r="C1278">
        <f>$P$35*'Profilo fotovoltaico'!B1280</f>
        <v>0</v>
      </c>
      <c r="D1278">
        <f>$Q$37*'Profilo eolico'!B1280</f>
        <v>2159.9818379484946</v>
      </c>
      <c r="E1278">
        <f>$P$39*'Profilo fotovoltaico'!B1280+'Approvvigionamento energia'!$Q$39*'Profilo eolico'!B1280</f>
        <v>1619.9863784613708</v>
      </c>
      <c r="F1278">
        <f>$P$41*'Profilo fotovoltaico'!B1280+'Approvvigionamento energia'!$Q$41*'Profilo eolico'!B1280</f>
        <v>1079.9909189742473</v>
      </c>
      <c r="G1278">
        <f>$P$43*'Profilo fotovoltaico'!B1280+'Approvvigionamento energia'!$Q$43*'Profilo eolico'!B1280</f>
        <v>539.99545948712364</v>
      </c>
      <c r="H1278">
        <f t="shared" si="38"/>
        <v>1138.4335154826958</v>
      </c>
      <c r="I1278">
        <f>IF(LCOH!$C$28=Menu!$A$1,'Approvvigionamento energia'!C1278,0)+IF(LCOH!$C$28=Menu!$A$2,'Approvvigionamento energia'!D1278,0)+IF(LCOH!$C$28=Menu!$A$3,'Approvvigionamento energia'!E1278,0)+IF(LCOH!$C$28=Menu!$A$4,'Approvvigionamento energia'!F1278,0)+IF(LCOH!$C$28=Menu!$A$5,'Approvvigionamento energia'!G1278,0)+IF(LCOH!$C$28=Menu!$A$6,'Approvvigionamento energia'!H1278,0)</f>
        <v>1079.9909189742473</v>
      </c>
      <c r="J1278">
        <f>'Approvvigionamento energia'!A1278+'Approvvigionamento energia'!B1278+'Approvvigionamento energia'!I1278</f>
        <v>1450.1909189742473</v>
      </c>
      <c r="K1278">
        <f>IF(MIN(LCOH!$C$18,J1278)&gt;=$P$48*LCOH!$C$18, MIN(LCOH!$C$18,J1278),0)</f>
        <v>1450.1909189742473</v>
      </c>
      <c r="L1278">
        <f t="shared" si="39"/>
        <v>0</v>
      </c>
      <c r="M1278">
        <f>K1278/LCOH!$C$18</f>
        <v>0.96679394598283153</v>
      </c>
      <c r="N1278">
        <f>K1278/LCOH!$C$34</f>
        <v>27.942021560197443</v>
      </c>
    </row>
    <row r="1279" spans="1:14" x14ac:dyDescent="0.35">
      <c r="A1279">
        <f>'Profilo fotovoltaico'!B1281*LCOH!$C$20</f>
        <v>1</v>
      </c>
      <c r="B1279">
        <f>'Profilo eolico'!B1281*LCOH!$C$21</f>
        <v>374.59999999999997</v>
      </c>
      <c r="C1279">
        <f>$P$35*'Profilo fotovoltaico'!B1281</f>
        <v>7.3546121876220649</v>
      </c>
      <c r="D1279">
        <f>$Q$37*'Profilo eolico'!B1281</f>
        <v>2185.6542314843491</v>
      </c>
      <c r="E1279">
        <f>$P$39*'Profilo fotovoltaico'!B1281+'Approvvigionamento energia'!$Q$39*'Profilo eolico'!B1281</f>
        <v>1641.0793266601672</v>
      </c>
      <c r="F1279">
        <f>$P$41*'Profilo fotovoltaico'!B1281+'Approvvigionamento energia'!$Q$41*'Profilo eolico'!B1281</f>
        <v>1096.5044218359856</v>
      </c>
      <c r="G1279">
        <f>$P$43*'Profilo fotovoltaico'!B1281+'Approvvigionamento energia'!$Q$43*'Profilo eolico'!B1281</f>
        <v>551.9295170118038</v>
      </c>
      <c r="H1279">
        <f t="shared" si="38"/>
        <v>1138.4335154826958</v>
      </c>
      <c r="I1279">
        <f>IF(LCOH!$C$28=Menu!$A$1,'Approvvigionamento energia'!C1279,0)+IF(LCOH!$C$28=Menu!$A$2,'Approvvigionamento energia'!D1279,0)+IF(LCOH!$C$28=Menu!$A$3,'Approvvigionamento energia'!E1279,0)+IF(LCOH!$C$28=Menu!$A$4,'Approvvigionamento energia'!F1279,0)+IF(LCOH!$C$28=Menu!$A$5,'Approvvigionamento energia'!G1279,0)+IF(LCOH!$C$28=Menu!$A$6,'Approvvigionamento energia'!H1279,0)</f>
        <v>1096.5044218359856</v>
      </c>
      <c r="J1279">
        <f>'Approvvigionamento energia'!A1279+'Approvvigionamento energia'!B1279+'Approvvigionamento energia'!I1279</f>
        <v>1472.1044218359855</v>
      </c>
      <c r="K1279">
        <f>IF(MIN(LCOH!$C$18,J1279)&gt;=$P$48*LCOH!$C$18, MIN(LCOH!$C$18,J1279),0)</f>
        <v>1472.1044218359855</v>
      </c>
      <c r="L1279">
        <f t="shared" si="39"/>
        <v>0</v>
      </c>
      <c r="M1279">
        <f>K1279/LCOH!$C$18</f>
        <v>0.98140294789065696</v>
      </c>
      <c r="N1279">
        <f>K1279/LCOH!$C$34</f>
        <v>28.364247048862918</v>
      </c>
    </row>
    <row r="1280" spans="1:14" x14ac:dyDescent="0.35">
      <c r="A1280">
        <f>'Profilo fotovoltaico'!B1282*LCOH!$C$20</f>
        <v>40</v>
      </c>
      <c r="B1280">
        <f>'Profilo eolico'!B1282*LCOH!$C$21</f>
        <v>338.3</v>
      </c>
      <c r="C1280">
        <f>$P$35*'Profilo fotovoltaico'!B1282</f>
        <v>294.18448750488261</v>
      </c>
      <c r="D1280">
        <f>$Q$37*'Profilo eolico'!B1282</f>
        <v>1973.8569848135485</v>
      </c>
      <c r="E1280">
        <f>$P$39*'Profilo fotovoltaico'!B1282+'Approvvigionamento energia'!$Q$39*'Profilo eolico'!B1282</f>
        <v>1553.9388604863821</v>
      </c>
      <c r="F1280">
        <f>$P$41*'Profilo fotovoltaico'!B1282+'Approvvigionamento energia'!$Q$41*'Profilo eolico'!B1282</f>
        <v>1134.0207361592156</v>
      </c>
      <c r="G1280">
        <f>$P$43*'Profilo fotovoltaico'!B1282+'Approvvigionamento energia'!$Q$43*'Profilo eolico'!B1282</f>
        <v>714.10261183204909</v>
      </c>
      <c r="H1280">
        <f t="shared" si="38"/>
        <v>1138.4335154826958</v>
      </c>
      <c r="I1280">
        <f>IF(LCOH!$C$28=Menu!$A$1,'Approvvigionamento energia'!C1280,0)+IF(LCOH!$C$28=Menu!$A$2,'Approvvigionamento energia'!D1280,0)+IF(LCOH!$C$28=Menu!$A$3,'Approvvigionamento energia'!E1280,0)+IF(LCOH!$C$28=Menu!$A$4,'Approvvigionamento energia'!F1280,0)+IF(LCOH!$C$28=Menu!$A$5,'Approvvigionamento energia'!G1280,0)+IF(LCOH!$C$28=Menu!$A$6,'Approvvigionamento energia'!H1280,0)</f>
        <v>1134.0207361592156</v>
      </c>
      <c r="J1280">
        <f>'Approvvigionamento energia'!A1280+'Approvvigionamento energia'!B1280+'Approvvigionamento energia'!I1280</f>
        <v>1512.3207361592156</v>
      </c>
      <c r="K1280">
        <f>IF(MIN(LCOH!$C$18,J1280)&gt;=$P$48*LCOH!$C$18, MIN(LCOH!$C$18,J1280),0)</f>
        <v>1500</v>
      </c>
      <c r="L1280">
        <f t="shared" si="39"/>
        <v>12.320736159215585</v>
      </c>
      <c r="M1280">
        <f>K1280/LCOH!$C$18</f>
        <v>1</v>
      </c>
      <c r="N1280">
        <f>K1280/LCOH!$C$34</f>
        <v>28.901734104046245</v>
      </c>
    </row>
    <row r="1281" spans="1:14" x14ac:dyDescent="0.35">
      <c r="A1281">
        <f>'Profilo fotovoltaico'!B1283*LCOH!$C$20</f>
        <v>139</v>
      </c>
      <c r="B1281">
        <f>'Profilo eolico'!B1283*LCOH!$C$21</f>
        <v>268.29999999999995</v>
      </c>
      <c r="C1281">
        <f>$P$35*'Profilo fotovoltaico'!B1283</f>
        <v>1022.2910940794671</v>
      </c>
      <c r="D1281">
        <f>$Q$37*'Profilo eolico'!B1283</f>
        <v>1565.4325421976798</v>
      </c>
      <c r="E1281">
        <f>$P$39*'Profilo fotovoltaico'!B1283+'Approvvigionamento energia'!$Q$39*'Profilo eolico'!B1283</f>
        <v>1429.6471801681266</v>
      </c>
      <c r="F1281">
        <f>$P$41*'Profilo fotovoltaico'!B1283+'Approvvigionamento energia'!$Q$41*'Profilo eolico'!B1283</f>
        <v>1293.8618181385734</v>
      </c>
      <c r="G1281">
        <f>$P$43*'Profilo fotovoltaico'!B1283+'Approvvigionamento energia'!$Q$43*'Profilo eolico'!B1283</f>
        <v>1158.0764561090202</v>
      </c>
      <c r="H1281">
        <f t="shared" si="38"/>
        <v>1138.4335154826958</v>
      </c>
      <c r="I1281">
        <f>IF(LCOH!$C$28=Menu!$A$1,'Approvvigionamento energia'!C1281,0)+IF(LCOH!$C$28=Menu!$A$2,'Approvvigionamento energia'!D1281,0)+IF(LCOH!$C$28=Menu!$A$3,'Approvvigionamento energia'!E1281,0)+IF(LCOH!$C$28=Menu!$A$4,'Approvvigionamento energia'!F1281,0)+IF(LCOH!$C$28=Menu!$A$5,'Approvvigionamento energia'!G1281,0)+IF(LCOH!$C$28=Menu!$A$6,'Approvvigionamento energia'!H1281,0)</f>
        <v>1293.8618181385734</v>
      </c>
      <c r="J1281">
        <f>'Approvvigionamento energia'!A1281+'Approvvigionamento energia'!B1281+'Approvvigionamento energia'!I1281</f>
        <v>1701.1618181385734</v>
      </c>
      <c r="K1281">
        <f>IF(MIN(LCOH!$C$18,J1281)&gt;=$P$48*LCOH!$C$18, MIN(LCOH!$C$18,J1281),0)</f>
        <v>1500</v>
      </c>
      <c r="L1281">
        <f t="shared" si="39"/>
        <v>201.16181813857338</v>
      </c>
      <c r="M1281">
        <f>K1281/LCOH!$C$18</f>
        <v>1</v>
      </c>
      <c r="N1281">
        <f>K1281/LCOH!$C$34</f>
        <v>28.901734104046245</v>
      </c>
    </row>
    <row r="1282" spans="1:14" x14ac:dyDescent="0.35">
      <c r="A1282">
        <f>'Profilo fotovoltaico'!B1284*LCOH!$C$20</f>
        <v>259</v>
      </c>
      <c r="B1282">
        <f>'Profilo eolico'!B1284*LCOH!$C$21</f>
        <v>243.2</v>
      </c>
      <c r="C1282">
        <f>$P$35*'Profilo fotovoltaico'!B1284</f>
        <v>1904.8445565941149</v>
      </c>
      <c r="D1282">
        <f>$Q$37*'Profilo eolico'!B1284</f>
        <v>1418.9832063454182</v>
      </c>
      <c r="E1282">
        <f>$P$39*'Profilo fotovoltaico'!B1284+'Approvvigionamento energia'!$Q$39*'Profilo eolico'!B1284</f>
        <v>1540.4485439075925</v>
      </c>
      <c r="F1282">
        <f>$P$41*'Profilo fotovoltaico'!B1284+'Approvvigionamento energia'!$Q$41*'Profilo eolico'!B1284</f>
        <v>1661.9138814697667</v>
      </c>
      <c r="G1282">
        <f>$P$43*'Profilo fotovoltaico'!B1284+'Approvvigionamento energia'!$Q$43*'Profilo eolico'!B1284</f>
        <v>1783.3792190319409</v>
      </c>
      <c r="H1282">
        <f t="shared" ref="H1282:H1345" si="40">$P$45</f>
        <v>1138.4335154826958</v>
      </c>
      <c r="I1282">
        <f>IF(LCOH!$C$28=Menu!$A$1,'Approvvigionamento energia'!C1282,0)+IF(LCOH!$C$28=Menu!$A$2,'Approvvigionamento energia'!D1282,0)+IF(LCOH!$C$28=Menu!$A$3,'Approvvigionamento energia'!E1282,0)+IF(LCOH!$C$28=Menu!$A$4,'Approvvigionamento energia'!F1282,0)+IF(LCOH!$C$28=Menu!$A$5,'Approvvigionamento energia'!G1282,0)+IF(LCOH!$C$28=Menu!$A$6,'Approvvigionamento energia'!H1282,0)</f>
        <v>1661.9138814697667</v>
      </c>
      <c r="J1282">
        <f>'Approvvigionamento energia'!A1282+'Approvvigionamento energia'!B1282+'Approvvigionamento energia'!I1282</f>
        <v>2164.1138814697665</v>
      </c>
      <c r="K1282">
        <f>IF(MIN(LCOH!$C$18,J1282)&gt;=$P$48*LCOH!$C$18, MIN(LCOH!$C$18,J1282),0)</f>
        <v>1500</v>
      </c>
      <c r="L1282">
        <f t="shared" si="39"/>
        <v>664.11388146976651</v>
      </c>
      <c r="M1282">
        <f>K1282/LCOH!$C$18</f>
        <v>1</v>
      </c>
      <c r="N1282">
        <f>K1282/LCOH!$C$34</f>
        <v>28.901734104046245</v>
      </c>
    </row>
    <row r="1283" spans="1:14" x14ac:dyDescent="0.35">
      <c r="A1283">
        <f>'Profilo fotovoltaico'!B1285*LCOH!$C$20</f>
        <v>379</v>
      </c>
      <c r="B1283">
        <f>'Profilo eolico'!B1285*LCOH!$C$21</f>
        <v>298.8</v>
      </c>
      <c r="C1283">
        <f>$P$35*'Profilo fotovoltaico'!B1285</f>
        <v>2787.3980191087626</v>
      </c>
      <c r="D1283">
        <f>$Q$37*'Profilo eolico'!B1285</f>
        <v>1743.3889064803084</v>
      </c>
      <c r="E1283">
        <f>$P$39*'Profilo fotovoltaico'!B1285+'Approvvigionamento energia'!$Q$39*'Profilo eolico'!B1285</f>
        <v>2004.3911846374217</v>
      </c>
      <c r="F1283">
        <f>$P$41*'Profilo fotovoltaico'!B1285+'Approvvigionamento energia'!$Q$41*'Profilo eolico'!B1285</f>
        <v>2265.3934627945355</v>
      </c>
      <c r="G1283">
        <f>$P$43*'Profilo fotovoltaico'!B1285+'Approvvigionamento energia'!$Q$43*'Profilo eolico'!B1285</f>
        <v>2526.3957409516493</v>
      </c>
      <c r="H1283">
        <f t="shared" si="40"/>
        <v>1138.4335154826958</v>
      </c>
      <c r="I1283">
        <f>IF(LCOH!$C$28=Menu!$A$1,'Approvvigionamento energia'!C1283,0)+IF(LCOH!$C$28=Menu!$A$2,'Approvvigionamento energia'!D1283,0)+IF(LCOH!$C$28=Menu!$A$3,'Approvvigionamento energia'!E1283,0)+IF(LCOH!$C$28=Menu!$A$4,'Approvvigionamento energia'!F1283,0)+IF(LCOH!$C$28=Menu!$A$5,'Approvvigionamento energia'!G1283,0)+IF(LCOH!$C$28=Menu!$A$6,'Approvvigionamento energia'!H1283,0)</f>
        <v>2265.3934627945355</v>
      </c>
      <c r="J1283">
        <f>'Approvvigionamento energia'!A1283+'Approvvigionamento energia'!B1283+'Approvvigionamento energia'!I1283</f>
        <v>2943.1934627945357</v>
      </c>
      <c r="K1283">
        <f>IF(MIN(LCOH!$C$18,J1283)&gt;=$P$48*LCOH!$C$18, MIN(LCOH!$C$18,J1283),0)</f>
        <v>1500</v>
      </c>
      <c r="L1283">
        <f t="shared" ref="L1283:L1346" si="41">J1283-K1283</f>
        <v>1443.1934627945357</v>
      </c>
      <c r="M1283">
        <f>K1283/LCOH!$C$18</f>
        <v>1</v>
      </c>
      <c r="N1283">
        <f>K1283/LCOH!$C$34</f>
        <v>28.901734104046245</v>
      </c>
    </row>
    <row r="1284" spans="1:14" x14ac:dyDescent="0.35">
      <c r="A1284">
        <f>'Profilo fotovoltaico'!B1286*LCOH!$C$20</f>
        <v>467</v>
      </c>
      <c r="B1284">
        <f>'Profilo eolico'!B1286*LCOH!$C$21</f>
        <v>346.4</v>
      </c>
      <c r="C1284">
        <f>$P$35*'Profilo fotovoltaico'!B1286</f>
        <v>3434.6038916195043</v>
      </c>
      <c r="D1284">
        <f>$Q$37*'Profilo eolico'!B1286</f>
        <v>2021.1175274590992</v>
      </c>
      <c r="E1284">
        <f>$P$39*'Profilo fotovoltaico'!B1286+'Approvvigionamento energia'!$Q$39*'Profilo eolico'!B1286</f>
        <v>2374.4891184992002</v>
      </c>
      <c r="F1284">
        <f>$P$41*'Profilo fotovoltaico'!B1286+'Approvvigionamento energia'!$Q$41*'Profilo eolico'!B1286</f>
        <v>2727.8607095393018</v>
      </c>
      <c r="G1284">
        <f>$P$43*'Profilo fotovoltaico'!B1286+'Approvvigionamento energia'!$Q$43*'Profilo eolico'!B1286</f>
        <v>3081.2323005794033</v>
      </c>
      <c r="H1284">
        <f t="shared" si="40"/>
        <v>1138.4335154826958</v>
      </c>
      <c r="I1284">
        <f>IF(LCOH!$C$28=Menu!$A$1,'Approvvigionamento energia'!C1284,0)+IF(LCOH!$C$28=Menu!$A$2,'Approvvigionamento energia'!D1284,0)+IF(LCOH!$C$28=Menu!$A$3,'Approvvigionamento energia'!E1284,0)+IF(LCOH!$C$28=Menu!$A$4,'Approvvigionamento energia'!F1284,0)+IF(LCOH!$C$28=Menu!$A$5,'Approvvigionamento energia'!G1284,0)+IF(LCOH!$C$28=Menu!$A$6,'Approvvigionamento energia'!H1284,0)</f>
        <v>2727.8607095393018</v>
      </c>
      <c r="J1284">
        <f>'Approvvigionamento energia'!A1284+'Approvvigionamento energia'!B1284+'Approvvigionamento energia'!I1284</f>
        <v>3541.2607095393018</v>
      </c>
      <c r="K1284">
        <f>IF(MIN(LCOH!$C$18,J1284)&gt;=$P$48*LCOH!$C$18, MIN(LCOH!$C$18,J1284),0)</f>
        <v>1500</v>
      </c>
      <c r="L1284">
        <f t="shared" si="41"/>
        <v>2041.2607095393018</v>
      </c>
      <c r="M1284">
        <f>K1284/LCOH!$C$18</f>
        <v>1</v>
      </c>
      <c r="N1284">
        <f>K1284/LCOH!$C$34</f>
        <v>28.901734104046245</v>
      </c>
    </row>
    <row r="1285" spans="1:14" x14ac:dyDescent="0.35">
      <c r="A1285">
        <f>'Profilo fotovoltaico'!B1287*LCOH!$C$20</f>
        <v>480</v>
      </c>
      <c r="B1285">
        <f>'Profilo eolico'!B1287*LCOH!$C$21</f>
        <v>366.5</v>
      </c>
      <c r="C1285">
        <f>$P$35*'Profilo fotovoltaico'!B1287</f>
        <v>3530.2138500585911</v>
      </c>
      <c r="D1285">
        <f>$Q$37*'Profilo eolico'!B1287</f>
        <v>2138.3936888387984</v>
      </c>
      <c r="E1285">
        <f>$P$39*'Profilo fotovoltaico'!B1287+'Approvvigionamento energia'!$Q$39*'Profilo eolico'!B1287</f>
        <v>2486.3487291437468</v>
      </c>
      <c r="F1285">
        <f>$P$41*'Profilo fotovoltaico'!B1287+'Approvvigionamento energia'!$Q$41*'Profilo eolico'!B1287</f>
        <v>2834.3037694486948</v>
      </c>
      <c r="G1285">
        <f>$P$43*'Profilo fotovoltaico'!B1287+'Approvvigionamento energia'!$Q$43*'Profilo eolico'!B1287</f>
        <v>3182.2588097536427</v>
      </c>
      <c r="H1285">
        <f t="shared" si="40"/>
        <v>1138.4335154826958</v>
      </c>
      <c r="I1285">
        <f>IF(LCOH!$C$28=Menu!$A$1,'Approvvigionamento energia'!C1285,0)+IF(LCOH!$C$28=Menu!$A$2,'Approvvigionamento energia'!D1285,0)+IF(LCOH!$C$28=Menu!$A$3,'Approvvigionamento energia'!E1285,0)+IF(LCOH!$C$28=Menu!$A$4,'Approvvigionamento energia'!F1285,0)+IF(LCOH!$C$28=Menu!$A$5,'Approvvigionamento energia'!G1285,0)+IF(LCOH!$C$28=Menu!$A$6,'Approvvigionamento energia'!H1285,0)</f>
        <v>2834.3037694486948</v>
      </c>
      <c r="J1285">
        <f>'Approvvigionamento energia'!A1285+'Approvvigionamento energia'!B1285+'Approvvigionamento energia'!I1285</f>
        <v>3680.8037694486948</v>
      </c>
      <c r="K1285">
        <f>IF(MIN(LCOH!$C$18,J1285)&gt;=$P$48*LCOH!$C$18, MIN(LCOH!$C$18,J1285),0)</f>
        <v>1500</v>
      </c>
      <c r="L1285">
        <f t="shared" si="41"/>
        <v>2180.8037694486948</v>
      </c>
      <c r="M1285">
        <f>K1285/LCOH!$C$18</f>
        <v>1</v>
      </c>
      <c r="N1285">
        <f>K1285/LCOH!$C$34</f>
        <v>28.901734104046245</v>
      </c>
    </row>
    <row r="1286" spans="1:14" x14ac:dyDescent="0.35">
      <c r="A1286">
        <f>'Profilo fotovoltaico'!B1288*LCOH!$C$20</f>
        <v>447</v>
      </c>
      <c r="B1286">
        <f>'Profilo eolico'!B1288*LCOH!$C$21</f>
        <v>294.09999999999997</v>
      </c>
      <c r="C1286">
        <f>$P$35*'Profilo fotovoltaico'!B1288</f>
        <v>3287.5116478670629</v>
      </c>
      <c r="D1286">
        <f>$Q$37*'Profilo eolico'!B1288</f>
        <v>1715.9661224760998</v>
      </c>
      <c r="E1286">
        <f>$P$39*'Profilo fotovoltaico'!B1288+'Approvvigionamento energia'!$Q$39*'Profilo eolico'!B1288</f>
        <v>2108.8525038238404</v>
      </c>
      <c r="F1286">
        <f>$P$41*'Profilo fotovoltaico'!B1288+'Approvvigionamento energia'!$Q$41*'Profilo eolico'!B1288</f>
        <v>2501.7388851715814</v>
      </c>
      <c r="G1286">
        <f>$P$43*'Profilo fotovoltaico'!B1288+'Approvvigionamento energia'!$Q$43*'Profilo eolico'!B1288</f>
        <v>2894.6252665193224</v>
      </c>
      <c r="H1286">
        <f t="shared" si="40"/>
        <v>1138.4335154826958</v>
      </c>
      <c r="I1286">
        <f>IF(LCOH!$C$28=Menu!$A$1,'Approvvigionamento energia'!C1286,0)+IF(LCOH!$C$28=Menu!$A$2,'Approvvigionamento energia'!D1286,0)+IF(LCOH!$C$28=Menu!$A$3,'Approvvigionamento energia'!E1286,0)+IF(LCOH!$C$28=Menu!$A$4,'Approvvigionamento energia'!F1286,0)+IF(LCOH!$C$28=Menu!$A$5,'Approvvigionamento energia'!G1286,0)+IF(LCOH!$C$28=Menu!$A$6,'Approvvigionamento energia'!H1286,0)</f>
        <v>2501.7388851715814</v>
      </c>
      <c r="J1286">
        <f>'Approvvigionamento energia'!A1286+'Approvvigionamento energia'!B1286+'Approvvigionamento energia'!I1286</f>
        <v>3242.8388851715813</v>
      </c>
      <c r="K1286">
        <f>IF(MIN(LCOH!$C$18,J1286)&gt;=$P$48*LCOH!$C$18, MIN(LCOH!$C$18,J1286),0)</f>
        <v>1500</v>
      </c>
      <c r="L1286">
        <f t="shared" si="41"/>
        <v>1742.8388851715813</v>
      </c>
      <c r="M1286">
        <f>K1286/LCOH!$C$18</f>
        <v>1</v>
      </c>
      <c r="N1286">
        <f>K1286/LCOH!$C$34</f>
        <v>28.901734104046245</v>
      </c>
    </row>
    <row r="1287" spans="1:14" x14ac:dyDescent="0.35">
      <c r="A1287">
        <f>'Profilo fotovoltaico'!B1289*LCOH!$C$20</f>
        <v>349</v>
      </c>
      <c r="B1287">
        <f>'Profilo eolico'!B1289*LCOH!$C$21</f>
        <v>301.5</v>
      </c>
      <c r="C1287">
        <f>$P$35*'Profilo fotovoltaico'!B1289</f>
        <v>2566.7596534801005</v>
      </c>
      <c r="D1287">
        <f>$Q$37*'Profilo eolico'!B1289</f>
        <v>1759.1424206954919</v>
      </c>
      <c r="E1287">
        <f>$P$39*'Profilo fotovoltaico'!B1289+'Approvvigionamento energia'!$Q$39*'Profilo eolico'!B1289</f>
        <v>1961.0467288916439</v>
      </c>
      <c r="F1287">
        <f>$P$41*'Profilo fotovoltaico'!B1289+'Approvvigionamento energia'!$Q$41*'Profilo eolico'!B1289</f>
        <v>2162.9510370877961</v>
      </c>
      <c r="G1287">
        <f>$P$43*'Profilo fotovoltaico'!B1289+'Approvvigionamento energia'!$Q$43*'Profilo eolico'!B1289</f>
        <v>2364.8553452839483</v>
      </c>
      <c r="H1287">
        <f t="shared" si="40"/>
        <v>1138.4335154826958</v>
      </c>
      <c r="I1287">
        <f>IF(LCOH!$C$28=Menu!$A$1,'Approvvigionamento energia'!C1287,0)+IF(LCOH!$C$28=Menu!$A$2,'Approvvigionamento energia'!D1287,0)+IF(LCOH!$C$28=Menu!$A$3,'Approvvigionamento energia'!E1287,0)+IF(LCOH!$C$28=Menu!$A$4,'Approvvigionamento energia'!F1287,0)+IF(LCOH!$C$28=Menu!$A$5,'Approvvigionamento energia'!G1287,0)+IF(LCOH!$C$28=Menu!$A$6,'Approvvigionamento energia'!H1287,0)</f>
        <v>2162.9510370877961</v>
      </c>
      <c r="J1287">
        <f>'Approvvigionamento energia'!A1287+'Approvvigionamento energia'!B1287+'Approvvigionamento energia'!I1287</f>
        <v>2813.4510370877961</v>
      </c>
      <c r="K1287">
        <f>IF(MIN(LCOH!$C$18,J1287)&gt;=$P$48*LCOH!$C$18, MIN(LCOH!$C$18,J1287),0)</f>
        <v>1500</v>
      </c>
      <c r="L1287">
        <f t="shared" si="41"/>
        <v>1313.4510370877961</v>
      </c>
      <c r="M1287">
        <f>K1287/LCOH!$C$18</f>
        <v>1</v>
      </c>
      <c r="N1287">
        <f>K1287/LCOH!$C$34</f>
        <v>28.901734104046245</v>
      </c>
    </row>
    <row r="1288" spans="1:14" x14ac:dyDescent="0.35">
      <c r="A1288">
        <f>'Profilo fotovoltaico'!B1290*LCOH!$C$20</f>
        <v>228</v>
      </c>
      <c r="B1288">
        <f>'Profilo eolico'!B1290*LCOH!$C$21</f>
        <v>330.1</v>
      </c>
      <c r="C1288">
        <f>$P$35*'Profilo fotovoltaico'!B1290</f>
        <v>1676.8515787778308</v>
      </c>
      <c r="D1288">
        <f>$Q$37*'Profilo eolico'!B1290</f>
        <v>1926.0129786785469</v>
      </c>
      <c r="E1288">
        <f>$P$39*'Profilo fotovoltaico'!B1290+'Approvvigionamento energia'!$Q$39*'Profilo eolico'!B1290</f>
        <v>1863.7226287033677</v>
      </c>
      <c r="F1288">
        <f>$P$41*'Profilo fotovoltaico'!B1290+'Approvvigionamento energia'!$Q$41*'Profilo eolico'!B1290</f>
        <v>1801.432278728189</v>
      </c>
      <c r="G1288">
        <f>$P$43*'Profilo fotovoltaico'!B1290+'Approvvigionamento energia'!$Q$43*'Profilo eolico'!B1290</f>
        <v>1739.1419287530098</v>
      </c>
      <c r="H1288">
        <f t="shared" si="40"/>
        <v>1138.4335154826958</v>
      </c>
      <c r="I1288">
        <f>IF(LCOH!$C$28=Menu!$A$1,'Approvvigionamento energia'!C1288,0)+IF(LCOH!$C$28=Menu!$A$2,'Approvvigionamento energia'!D1288,0)+IF(LCOH!$C$28=Menu!$A$3,'Approvvigionamento energia'!E1288,0)+IF(LCOH!$C$28=Menu!$A$4,'Approvvigionamento energia'!F1288,0)+IF(LCOH!$C$28=Menu!$A$5,'Approvvigionamento energia'!G1288,0)+IF(LCOH!$C$28=Menu!$A$6,'Approvvigionamento energia'!H1288,0)</f>
        <v>1801.432278728189</v>
      </c>
      <c r="J1288">
        <f>'Approvvigionamento energia'!A1288+'Approvvigionamento energia'!B1288+'Approvvigionamento energia'!I1288</f>
        <v>2359.5322787281889</v>
      </c>
      <c r="K1288">
        <f>IF(MIN(LCOH!$C$18,J1288)&gt;=$P$48*LCOH!$C$18, MIN(LCOH!$C$18,J1288),0)</f>
        <v>1500</v>
      </c>
      <c r="L1288">
        <f t="shared" si="41"/>
        <v>859.53227872818888</v>
      </c>
      <c r="M1288">
        <f>K1288/LCOH!$C$18</f>
        <v>1</v>
      </c>
      <c r="N1288">
        <f>K1288/LCOH!$C$34</f>
        <v>28.901734104046245</v>
      </c>
    </row>
    <row r="1289" spans="1:14" x14ac:dyDescent="0.35">
      <c r="A1289">
        <f>'Profilo fotovoltaico'!B1291*LCOH!$C$20</f>
        <v>103</v>
      </c>
      <c r="B1289">
        <f>'Profilo eolico'!B1291*LCOH!$C$21</f>
        <v>322.79999999999995</v>
      </c>
      <c r="C1289">
        <f>$P$35*'Profilo fotovoltaico'!B1291</f>
        <v>757.52505532507269</v>
      </c>
      <c r="D1289">
        <f>$Q$37*'Profilo eolico'!B1291</f>
        <v>1883.4201439486062</v>
      </c>
      <c r="E1289">
        <f>$P$39*'Profilo fotovoltaico'!B1291+'Approvvigionamento energia'!$Q$39*'Profilo eolico'!B1291</f>
        <v>1601.9463717927226</v>
      </c>
      <c r="F1289">
        <f>$P$41*'Profilo fotovoltaico'!B1291+'Approvvigionamento energia'!$Q$41*'Profilo eolico'!B1291</f>
        <v>1320.4725996368395</v>
      </c>
      <c r="G1289">
        <f>$P$43*'Profilo fotovoltaico'!B1291+'Approvvigionamento energia'!$Q$43*'Profilo eolico'!B1291</f>
        <v>1038.9988274809562</v>
      </c>
      <c r="H1289">
        <f t="shared" si="40"/>
        <v>1138.4335154826958</v>
      </c>
      <c r="I1289">
        <f>IF(LCOH!$C$28=Menu!$A$1,'Approvvigionamento energia'!C1289,0)+IF(LCOH!$C$28=Menu!$A$2,'Approvvigionamento energia'!D1289,0)+IF(LCOH!$C$28=Menu!$A$3,'Approvvigionamento energia'!E1289,0)+IF(LCOH!$C$28=Menu!$A$4,'Approvvigionamento energia'!F1289,0)+IF(LCOH!$C$28=Menu!$A$5,'Approvvigionamento energia'!G1289,0)+IF(LCOH!$C$28=Menu!$A$6,'Approvvigionamento energia'!H1289,0)</f>
        <v>1320.4725996368395</v>
      </c>
      <c r="J1289">
        <f>'Approvvigionamento energia'!A1289+'Approvvigionamento energia'!B1289+'Approvvigionamento energia'!I1289</f>
        <v>1746.2725996368395</v>
      </c>
      <c r="K1289">
        <f>IF(MIN(LCOH!$C$18,J1289)&gt;=$P$48*LCOH!$C$18, MIN(LCOH!$C$18,J1289),0)</f>
        <v>1500</v>
      </c>
      <c r="L1289">
        <f t="shared" si="41"/>
        <v>246.27259963683946</v>
      </c>
      <c r="M1289">
        <f>K1289/LCOH!$C$18</f>
        <v>1</v>
      </c>
      <c r="N1289">
        <f>K1289/LCOH!$C$34</f>
        <v>28.901734104046245</v>
      </c>
    </row>
    <row r="1290" spans="1:14" x14ac:dyDescent="0.35">
      <c r="A1290">
        <f>'Profilo fotovoltaico'!B1292*LCOH!$C$20</f>
        <v>10</v>
      </c>
      <c r="B1290">
        <f>'Profilo eolico'!B1292*LCOH!$C$21</f>
        <v>304.5</v>
      </c>
      <c r="C1290">
        <f>$P$35*'Profilo fotovoltaico'!B1292</f>
        <v>73.546121876220653</v>
      </c>
      <c r="D1290">
        <f>$Q$37*'Profilo eolico'!B1292</f>
        <v>1776.6463253790291</v>
      </c>
      <c r="E1290">
        <f>$P$39*'Profilo fotovoltaico'!B1292+'Approvvigionamento energia'!$Q$39*'Profilo eolico'!B1292</f>
        <v>1350.8712745033267</v>
      </c>
      <c r="F1290">
        <f>$P$41*'Profilo fotovoltaico'!B1292+'Approvvigionamento energia'!$Q$41*'Profilo eolico'!B1292</f>
        <v>925.09622362762491</v>
      </c>
      <c r="G1290">
        <f>$P$43*'Profilo fotovoltaico'!B1292+'Approvvigionamento energia'!$Q$43*'Profilo eolico'!B1292</f>
        <v>499.32117275192275</v>
      </c>
      <c r="H1290">
        <f t="shared" si="40"/>
        <v>1138.4335154826958</v>
      </c>
      <c r="I1290">
        <f>IF(LCOH!$C$28=Menu!$A$1,'Approvvigionamento energia'!C1290,0)+IF(LCOH!$C$28=Menu!$A$2,'Approvvigionamento energia'!D1290,0)+IF(LCOH!$C$28=Menu!$A$3,'Approvvigionamento energia'!E1290,0)+IF(LCOH!$C$28=Menu!$A$4,'Approvvigionamento energia'!F1290,0)+IF(LCOH!$C$28=Menu!$A$5,'Approvvigionamento energia'!G1290,0)+IF(LCOH!$C$28=Menu!$A$6,'Approvvigionamento energia'!H1290,0)</f>
        <v>925.09622362762491</v>
      </c>
      <c r="J1290">
        <f>'Approvvigionamento energia'!A1290+'Approvvigionamento energia'!B1290+'Approvvigionamento energia'!I1290</f>
        <v>1239.596223627625</v>
      </c>
      <c r="K1290">
        <f>IF(MIN(LCOH!$C$18,J1290)&gt;=$P$48*LCOH!$C$18, MIN(LCOH!$C$18,J1290),0)</f>
        <v>1239.596223627625</v>
      </c>
      <c r="L1290">
        <f t="shared" si="41"/>
        <v>0</v>
      </c>
      <c r="M1290">
        <f>K1290/LCOH!$C$18</f>
        <v>0.82639748241841671</v>
      </c>
      <c r="N1290">
        <f>K1290/LCOH!$C$34</f>
        <v>23.884320301110311</v>
      </c>
    </row>
    <row r="1291" spans="1:14" x14ac:dyDescent="0.35">
      <c r="A1291">
        <f>'Profilo fotovoltaico'!B1293*LCOH!$C$20</f>
        <v>0</v>
      </c>
      <c r="B1291">
        <f>'Profilo eolico'!B1293*LCOH!$C$21</f>
        <v>297.8</v>
      </c>
      <c r="C1291">
        <f>$P$35*'Profilo fotovoltaico'!B1293</f>
        <v>0</v>
      </c>
      <c r="D1291">
        <f>$Q$37*'Profilo eolico'!B1293</f>
        <v>1737.554271585796</v>
      </c>
      <c r="E1291">
        <f>$P$39*'Profilo fotovoltaico'!B1293+'Approvvigionamento energia'!$Q$39*'Profilo eolico'!B1293</f>
        <v>1303.1657036893469</v>
      </c>
      <c r="F1291">
        <f>$P$41*'Profilo fotovoltaico'!B1293+'Approvvigionamento energia'!$Q$41*'Profilo eolico'!B1293</f>
        <v>868.77713579289798</v>
      </c>
      <c r="G1291">
        <f>$P$43*'Profilo fotovoltaico'!B1293+'Approvvigionamento energia'!$Q$43*'Profilo eolico'!B1293</f>
        <v>434.38856789644899</v>
      </c>
      <c r="H1291">
        <f t="shared" si="40"/>
        <v>1138.4335154826958</v>
      </c>
      <c r="I1291">
        <f>IF(LCOH!$C$28=Menu!$A$1,'Approvvigionamento energia'!C1291,0)+IF(LCOH!$C$28=Menu!$A$2,'Approvvigionamento energia'!D1291,0)+IF(LCOH!$C$28=Menu!$A$3,'Approvvigionamento energia'!E1291,0)+IF(LCOH!$C$28=Menu!$A$4,'Approvvigionamento energia'!F1291,0)+IF(LCOH!$C$28=Menu!$A$5,'Approvvigionamento energia'!G1291,0)+IF(LCOH!$C$28=Menu!$A$6,'Approvvigionamento energia'!H1291,0)</f>
        <v>868.77713579289798</v>
      </c>
      <c r="J1291">
        <f>'Approvvigionamento energia'!A1291+'Approvvigionamento energia'!B1291+'Approvvigionamento energia'!I1291</f>
        <v>1166.5771357928979</v>
      </c>
      <c r="K1291">
        <f>IF(MIN(LCOH!$C$18,J1291)&gt;=$P$48*LCOH!$C$18, MIN(LCOH!$C$18,J1291),0)</f>
        <v>1166.5771357928979</v>
      </c>
      <c r="L1291">
        <f t="shared" si="41"/>
        <v>0</v>
      </c>
      <c r="M1291">
        <f>K1291/LCOH!$C$18</f>
        <v>0.77771809052859864</v>
      </c>
      <c r="N1291">
        <f>K1291/LCOH!$C$34</f>
        <v>22.477401460364124</v>
      </c>
    </row>
    <row r="1292" spans="1:14" x14ac:dyDescent="0.35">
      <c r="A1292">
        <f>'Profilo fotovoltaico'!B1294*LCOH!$C$20</f>
        <v>0</v>
      </c>
      <c r="B1292">
        <f>'Profilo eolico'!B1294*LCOH!$C$21</f>
        <v>321.90000000000003</v>
      </c>
      <c r="C1292">
        <f>$P$35*'Profilo fotovoltaico'!B1294</f>
        <v>0</v>
      </c>
      <c r="D1292">
        <f>$Q$37*'Profilo eolico'!B1294</f>
        <v>1878.1689725435451</v>
      </c>
      <c r="E1292">
        <f>$P$39*'Profilo fotovoltaico'!B1294+'Approvvigionamento energia'!$Q$39*'Profilo eolico'!B1294</f>
        <v>1408.6267294076588</v>
      </c>
      <c r="F1292">
        <f>$P$41*'Profilo fotovoltaico'!B1294+'Approvvigionamento energia'!$Q$41*'Profilo eolico'!B1294</f>
        <v>939.08448627177256</v>
      </c>
      <c r="G1292">
        <f>$P$43*'Profilo fotovoltaico'!B1294+'Approvvigionamento energia'!$Q$43*'Profilo eolico'!B1294</f>
        <v>469.54224313588628</v>
      </c>
      <c r="H1292">
        <f t="shared" si="40"/>
        <v>1138.4335154826958</v>
      </c>
      <c r="I1292">
        <f>IF(LCOH!$C$28=Menu!$A$1,'Approvvigionamento energia'!C1292,0)+IF(LCOH!$C$28=Menu!$A$2,'Approvvigionamento energia'!D1292,0)+IF(LCOH!$C$28=Menu!$A$3,'Approvvigionamento energia'!E1292,0)+IF(LCOH!$C$28=Menu!$A$4,'Approvvigionamento energia'!F1292,0)+IF(LCOH!$C$28=Menu!$A$5,'Approvvigionamento energia'!G1292,0)+IF(LCOH!$C$28=Menu!$A$6,'Approvvigionamento energia'!H1292,0)</f>
        <v>939.08448627177256</v>
      </c>
      <c r="J1292">
        <f>'Approvvigionamento energia'!A1292+'Approvvigionamento energia'!B1292+'Approvvigionamento energia'!I1292</f>
        <v>1260.9844862717725</v>
      </c>
      <c r="K1292">
        <f>IF(MIN(LCOH!$C$18,J1292)&gt;=$P$48*LCOH!$C$18, MIN(LCOH!$C$18,J1292),0)</f>
        <v>1260.9844862717725</v>
      </c>
      <c r="L1292">
        <f t="shared" si="41"/>
        <v>0</v>
      </c>
      <c r="M1292">
        <f>K1292/LCOH!$C$18</f>
        <v>0.84065632418118175</v>
      </c>
      <c r="N1292">
        <f>K1292/LCOH!$C$34</f>
        <v>24.296425554369414</v>
      </c>
    </row>
    <row r="1293" spans="1:14" x14ac:dyDescent="0.35">
      <c r="A1293">
        <f>'Profilo fotovoltaico'!B1295*LCOH!$C$20</f>
        <v>0</v>
      </c>
      <c r="B1293">
        <f>'Profilo eolico'!B1295*LCOH!$C$21</f>
        <v>333.9</v>
      </c>
      <c r="C1293">
        <f>$P$35*'Profilo fotovoltaico'!B1295</f>
        <v>0</v>
      </c>
      <c r="D1293">
        <f>$Q$37*'Profilo eolico'!B1295</f>
        <v>1948.1845912776939</v>
      </c>
      <c r="E1293">
        <f>$P$39*'Profilo fotovoltaico'!B1295+'Approvvigionamento energia'!$Q$39*'Profilo eolico'!B1295</f>
        <v>1461.1384434582703</v>
      </c>
      <c r="F1293">
        <f>$P$41*'Profilo fotovoltaico'!B1295+'Approvvigionamento energia'!$Q$41*'Profilo eolico'!B1295</f>
        <v>974.09229563884696</v>
      </c>
      <c r="G1293">
        <f>$P$43*'Profilo fotovoltaico'!B1295+'Approvvigionamento energia'!$Q$43*'Profilo eolico'!B1295</f>
        <v>487.04614781942348</v>
      </c>
      <c r="H1293">
        <f t="shared" si="40"/>
        <v>1138.4335154826958</v>
      </c>
      <c r="I1293">
        <f>IF(LCOH!$C$28=Menu!$A$1,'Approvvigionamento energia'!C1293,0)+IF(LCOH!$C$28=Menu!$A$2,'Approvvigionamento energia'!D1293,0)+IF(LCOH!$C$28=Menu!$A$3,'Approvvigionamento energia'!E1293,0)+IF(LCOH!$C$28=Menu!$A$4,'Approvvigionamento energia'!F1293,0)+IF(LCOH!$C$28=Menu!$A$5,'Approvvigionamento energia'!G1293,0)+IF(LCOH!$C$28=Menu!$A$6,'Approvvigionamento energia'!H1293,0)</f>
        <v>974.09229563884696</v>
      </c>
      <c r="J1293">
        <f>'Approvvigionamento energia'!A1293+'Approvvigionamento energia'!B1293+'Approvvigionamento energia'!I1293</f>
        <v>1307.9922956388468</v>
      </c>
      <c r="K1293">
        <f>IF(MIN(LCOH!$C$18,J1293)&gt;=$P$48*LCOH!$C$18, MIN(LCOH!$C$18,J1293),0)</f>
        <v>1307.9922956388468</v>
      </c>
      <c r="L1293">
        <f t="shared" si="41"/>
        <v>0</v>
      </c>
      <c r="M1293">
        <f>K1293/LCOH!$C$18</f>
        <v>0.87199486375923119</v>
      </c>
      <c r="N1293">
        <f>K1293/LCOH!$C$34</f>
        <v>25.20216369246333</v>
      </c>
    </row>
    <row r="1294" spans="1:14" x14ac:dyDescent="0.35">
      <c r="A1294">
        <f>'Profilo fotovoltaico'!B1296*LCOH!$C$20</f>
        <v>0</v>
      </c>
      <c r="B1294">
        <f>'Profilo eolico'!B1296*LCOH!$C$21</f>
        <v>346.8</v>
      </c>
      <c r="C1294">
        <f>$P$35*'Profilo fotovoltaico'!B1296</f>
        <v>0</v>
      </c>
      <c r="D1294">
        <f>$Q$37*'Profilo eolico'!B1296</f>
        <v>2023.451381416904</v>
      </c>
      <c r="E1294">
        <f>$P$39*'Profilo fotovoltaico'!B1296+'Approvvigionamento energia'!$Q$39*'Profilo eolico'!B1296</f>
        <v>1517.588536062678</v>
      </c>
      <c r="F1294">
        <f>$P$41*'Profilo fotovoltaico'!B1296+'Approvvigionamento energia'!$Q$41*'Profilo eolico'!B1296</f>
        <v>1011.725690708452</v>
      </c>
      <c r="G1294">
        <f>$P$43*'Profilo fotovoltaico'!B1296+'Approvvigionamento energia'!$Q$43*'Profilo eolico'!B1296</f>
        <v>505.86284535422601</v>
      </c>
      <c r="H1294">
        <f t="shared" si="40"/>
        <v>1138.4335154826958</v>
      </c>
      <c r="I1294">
        <f>IF(LCOH!$C$28=Menu!$A$1,'Approvvigionamento energia'!C1294,0)+IF(LCOH!$C$28=Menu!$A$2,'Approvvigionamento energia'!D1294,0)+IF(LCOH!$C$28=Menu!$A$3,'Approvvigionamento energia'!E1294,0)+IF(LCOH!$C$28=Menu!$A$4,'Approvvigionamento energia'!F1294,0)+IF(LCOH!$C$28=Menu!$A$5,'Approvvigionamento energia'!G1294,0)+IF(LCOH!$C$28=Menu!$A$6,'Approvvigionamento energia'!H1294,0)</f>
        <v>1011.725690708452</v>
      </c>
      <c r="J1294">
        <f>'Approvvigionamento energia'!A1294+'Approvvigionamento energia'!B1294+'Approvvigionamento energia'!I1294</f>
        <v>1358.525690708452</v>
      </c>
      <c r="K1294">
        <f>IF(MIN(LCOH!$C$18,J1294)&gt;=$P$48*LCOH!$C$18, MIN(LCOH!$C$18,J1294),0)</f>
        <v>1358.525690708452</v>
      </c>
      <c r="L1294">
        <f t="shared" si="41"/>
        <v>0</v>
      </c>
      <c r="M1294">
        <f>K1294/LCOH!$C$18</f>
        <v>0.90568379380563468</v>
      </c>
      <c r="N1294">
        <f>K1294/LCOH!$C$34</f>
        <v>26.175832190914296</v>
      </c>
    </row>
    <row r="1295" spans="1:14" x14ac:dyDescent="0.35">
      <c r="A1295">
        <f>'Profilo fotovoltaico'!B1297*LCOH!$C$20</f>
        <v>0</v>
      </c>
      <c r="B1295">
        <f>'Profilo eolico'!B1297*LCOH!$C$21</f>
        <v>360.09999999999997</v>
      </c>
      <c r="C1295">
        <f>$P$35*'Profilo fotovoltaico'!B1297</f>
        <v>0</v>
      </c>
      <c r="D1295">
        <f>$Q$37*'Profilo eolico'!B1297</f>
        <v>2101.052025513919</v>
      </c>
      <c r="E1295">
        <f>$P$39*'Profilo fotovoltaico'!B1297+'Approvvigionamento energia'!$Q$39*'Profilo eolico'!B1297</f>
        <v>1575.7890191354393</v>
      </c>
      <c r="F1295">
        <f>$P$41*'Profilo fotovoltaico'!B1297+'Approvvigionamento energia'!$Q$41*'Profilo eolico'!B1297</f>
        <v>1050.5260127569595</v>
      </c>
      <c r="G1295">
        <f>$P$43*'Profilo fotovoltaico'!B1297+'Approvvigionamento energia'!$Q$43*'Profilo eolico'!B1297</f>
        <v>525.26300637847976</v>
      </c>
      <c r="H1295">
        <f t="shared" si="40"/>
        <v>1138.4335154826958</v>
      </c>
      <c r="I1295">
        <f>IF(LCOH!$C$28=Menu!$A$1,'Approvvigionamento energia'!C1295,0)+IF(LCOH!$C$28=Menu!$A$2,'Approvvigionamento energia'!D1295,0)+IF(LCOH!$C$28=Menu!$A$3,'Approvvigionamento energia'!E1295,0)+IF(LCOH!$C$28=Menu!$A$4,'Approvvigionamento energia'!F1295,0)+IF(LCOH!$C$28=Menu!$A$5,'Approvvigionamento energia'!G1295,0)+IF(LCOH!$C$28=Menu!$A$6,'Approvvigionamento energia'!H1295,0)</f>
        <v>1050.5260127569595</v>
      </c>
      <c r="J1295">
        <f>'Approvvigionamento energia'!A1295+'Approvvigionamento energia'!B1295+'Approvvigionamento energia'!I1295</f>
        <v>1410.6260127569594</v>
      </c>
      <c r="K1295">
        <f>IF(MIN(LCOH!$C$18,J1295)&gt;=$P$48*LCOH!$C$18, MIN(LCOH!$C$18,J1295),0)</f>
        <v>1410.6260127569594</v>
      </c>
      <c r="L1295">
        <f t="shared" si="41"/>
        <v>0</v>
      </c>
      <c r="M1295">
        <f>K1295/LCOH!$C$18</f>
        <v>0.94041734183797299</v>
      </c>
      <c r="N1295">
        <f>K1295/LCOH!$C$34</f>
        <v>27.179691960635058</v>
      </c>
    </row>
    <row r="1296" spans="1:14" x14ac:dyDescent="0.35">
      <c r="A1296">
        <f>'Profilo fotovoltaico'!B1298*LCOH!$C$20</f>
        <v>0</v>
      </c>
      <c r="B1296">
        <f>'Profilo eolico'!B1298*LCOH!$C$21</f>
        <v>370.40000000000003</v>
      </c>
      <c r="C1296">
        <f>$P$35*'Profilo fotovoltaico'!B1298</f>
        <v>0</v>
      </c>
      <c r="D1296">
        <f>$Q$37*'Profilo eolico'!B1298</f>
        <v>2161.1487649273972</v>
      </c>
      <c r="E1296">
        <f>$P$39*'Profilo fotovoltaico'!B1298+'Approvvigionamento energia'!$Q$39*'Profilo eolico'!B1298</f>
        <v>1620.8615736955478</v>
      </c>
      <c r="F1296">
        <f>$P$41*'Profilo fotovoltaico'!B1298+'Approvvigionamento energia'!$Q$41*'Profilo eolico'!B1298</f>
        <v>1080.5743824636986</v>
      </c>
      <c r="G1296">
        <f>$P$43*'Profilo fotovoltaico'!B1298+'Approvvigionamento energia'!$Q$43*'Profilo eolico'!B1298</f>
        <v>540.28719123184931</v>
      </c>
      <c r="H1296">
        <f t="shared" si="40"/>
        <v>1138.4335154826958</v>
      </c>
      <c r="I1296">
        <f>IF(LCOH!$C$28=Menu!$A$1,'Approvvigionamento energia'!C1296,0)+IF(LCOH!$C$28=Menu!$A$2,'Approvvigionamento energia'!D1296,0)+IF(LCOH!$C$28=Menu!$A$3,'Approvvigionamento energia'!E1296,0)+IF(LCOH!$C$28=Menu!$A$4,'Approvvigionamento energia'!F1296,0)+IF(LCOH!$C$28=Menu!$A$5,'Approvvigionamento energia'!G1296,0)+IF(LCOH!$C$28=Menu!$A$6,'Approvvigionamento energia'!H1296,0)</f>
        <v>1080.5743824636986</v>
      </c>
      <c r="J1296">
        <f>'Approvvigionamento energia'!A1296+'Approvvigionamento energia'!B1296+'Approvvigionamento energia'!I1296</f>
        <v>1450.9743824636987</v>
      </c>
      <c r="K1296">
        <f>IF(MIN(LCOH!$C$18,J1296)&gt;=$P$48*LCOH!$C$18, MIN(LCOH!$C$18,J1296),0)</f>
        <v>1450.9743824636987</v>
      </c>
      <c r="L1296">
        <f t="shared" si="41"/>
        <v>0</v>
      </c>
      <c r="M1296">
        <f>K1296/LCOH!$C$18</f>
        <v>0.96731625497579909</v>
      </c>
      <c r="N1296">
        <f>K1296/LCOH!$C$34</f>
        <v>27.957117195832346</v>
      </c>
    </row>
    <row r="1297" spans="1:14" x14ac:dyDescent="0.35">
      <c r="A1297">
        <f>'Profilo fotovoltaico'!B1299*LCOH!$C$20</f>
        <v>0</v>
      </c>
      <c r="B1297">
        <f>'Profilo eolico'!B1299*LCOH!$C$21</f>
        <v>382.40000000000003</v>
      </c>
      <c r="C1297">
        <f>$P$35*'Profilo fotovoltaico'!B1299</f>
        <v>0</v>
      </c>
      <c r="D1297">
        <f>$Q$37*'Profilo eolico'!B1299</f>
        <v>2231.1643836615463</v>
      </c>
      <c r="E1297">
        <f>$P$39*'Profilo fotovoltaico'!B1299+'Approvvigionamento energia'!$Q$39*'Profilo eolico'!B1299</f>
        <v>1673.3732877461593</v>
      </c>
      <c r="F1297">
        <f>$P$41*'Profilo fotovoltaico'!B1299+'Approvvigionamento energia'!$Q$41*'Profilo eolico'!B1299</f>
        <v>1115.5821918307731</v>
      </c>
      <c r="G1297">
        <f>$P$43*'Profilo fotovoltaico'!B1299+'Approvvigionamento energia'!$Q$43*'Profilo eolico'!B1299</f>
        <v>557.79109591538656</v>
      </c>
      <c r="H1297">
        <f t="shared" si="40"/>
        <v>1138.4335154826958</v>
      </c>
      <c r="I1297">
        <f>IF(LCOH!$C$28=Menu!$A$1,'Approvvigionamento energia'!C1297,0)+IF(LCOH!$C$28=Menu!$A$2,'Approvvigionamento energia'!D1297,0)+IF(LCOH!$C$28=Menu!$A$3,'Approvvigionamento energia'!E1297,0)+IF(LCOH!$C$28=Menu!$A$4,'Approvvigionamento energia'!F1297,0)+IF(LCOH!$C$28=Menu!$A$5,'Approvvigionamento energia'!G1297,0)+IF(LCOH!$C$28=Menu!$A$6,'Approvvigionamento energia'!H1297,0)</f>
        <v>1115.5821918307731</v>
      </c>
      <c r="J1297">
        <f>'Approvvigionamento energia'!A1297+'Approvvigionamento energia'!B1297+'Approvvigionamento energia'!I1297</f>
        <v>1497.9821918307732</v>
      </c>
      <c r="K1297">
        <f>IF(MIN(LCOH!$C$18,J1297)&gt;=$P$48*LCOH!$C$18, MIN(LCOH!$C$18,J1297),0)</f>
        <v>1497.9821918307732</v>
      </c>
      <c r="L1297">
        <f t="shared" si="41"/>
        <v>0</v>
      </c>
      <c r="M1297">
        <f>K1297/LCOH!$C$18</f>
        <v>0.99865479455384876</v>
      </c>
      <c r="N1297">
        <f>K1297/LCOH!$C$34</f>
        <v>28.862855333926266</v>
      </c>
    </row>
    <row r="1298" spans="1:14" x14ac:dyDescent="0.35">
      <c r="A1298">
        <f>'Profilo fotovoltaico'!B1300*LCOH!$C$20</f>
        <v>0</v>
      </c>
      <c r="B1298">
        <f>'Profilo eolico'!B1300*LCOH!$C$21</f>
        <v>396.6</v>
      </c>
      <c r="C1298">
        <f>$P$35*'Profilo fotovoltaico'!B1300</f>
        <v>0</v>
      </c>
      <c r="D1298">
        <f>$Q$37*'Profilo eolico'!B1300</f>
        <v>2314.0161991636223</v>
      </c>
      <c r="E1298">
        <f>$P$39*'Profilo fotovoltaico'!B1300+'Approvvigionamento energia'!$Q$39*'Profilo eolico'!B1300</f>
        <v>1735.5121493727165</v>
      </c>
      <c r="F1298">
        <f>$P$41*'Profilo fotovoltaico'!B1300+'Approvvigionamento energia'!$Q$41*'Profilo eolico'!B1300</f>
        <v>1157.0080995818112</v>
      </c>
      <c r="G1298">
        <f>$P$43*'Profilo fotovoltaico'!B1300+'Approvvigionamento energia'!$Q$43*'Profilo eolico'!B1300</f>
        <v>578.50404979090558</v>
      </c>
      <c r="H1298">
        <f t="shared" si="40"/>
        <v>1138.4335154826958</v>
      </c>
      <c r="I1298">
        <f>IF(LCOH!$C$28=Menu!$A$1,'Approvvigionamento energia'!C1298,0)+IF(LCOH!$C$28=Menu!$A$2,'Approvvigionamento energia'!D1298,0)+IF(LCOH!$C$28=Menu!$A$3,'Approvvigionamento energia'!E1298,0)+IF(LCOH!$C$28=Menu!$A$4,'Approvvigionamento energia'!F1298,0)+IF(LCOH!$C$28=Menu!$A$5,'Approvvigionamento energia'!G1298,0)+IF(LCOH!$C$28=Menu!$A$6,'Approvvigionamento energia'!H1298,0)</f>
        <v>1157.0080995818112</v>
      </c>
      <c r="J1298">
        <f>'Approvvigionamento energia'!A1298+'Approvvigionamento energia'!B1298+'Approvvigionamento energia'!I1298</f>
        <v>1553.6080995818111</v>
      </c>
      <c r="K1298">
        <f>IF(MIN(LCOH!$C$18,J1298)&gt;=$P$48*LCOH!$C$18, MIN(LCOH!$C$18,J1298),0)</f>
        <v>1500</v>
      </c>
      <c r="L1298">
        <f t="shared" si="41"/>
        <v>53.608099581811075</v>
      </c>
      <c r="M1298">
        <f>K1298/LCOH!$C$18</f>
        <v>1</v>
      </c>
      <c r="N1298">
        <f>K1298/LCOH!$C$34</f>
        <v>28.901734104046245</v>
      </c>
    </row>
    <row r="1299" spans="1:14" x14ac:dyDescent="0.35">
      <c r="A1299">
        <f>'Profilo fotovoltaico'!B1301*LCOH!$C$20</f>
        <v>0</v>
      </c>
      <c r="B1299">
        <f>'Profilo eolico'!B1301*LCOH!$C$21</f>
        <v>384.7</v>
      </c>
      <c r="C1299">
        <f>$P$35*'Profilo fotovoltaico'!B1301</f>
        <v>0</v>
      </c>
      <c r="D1299">
        <f>$Q$37*'Profilo eolico'!B1301</f>
        <v>2244.5840439189246</v>
      </c>
      <c r="E1299">
        <f>$P$39*'Profilo fotovoltaico'!B1301+'Approvvigionamento energia'!$Q$39*'Profilo eolico'!B1301</f>
        <v>1683.4380329391931</v>
      </c>
      <c r="F1299">
        <f>$P$41*'Profilo fotovoltaico'!B1301+'Approvvigionamento energia'!$Q$41*'Profilo eolico'!B1301</f>
        <v>1122.2920219594623</v>
      </c>
      <c r="G1299">
        <f>$P$43*'Profilo fotovoltaico'!B1301+'Approvvigionamento energia'!$Q$43*'Profilo eolico'!B1301</f>
        <v>561.14601097973116</v>
      </c>
      <c r="H1299">
        <f t="shared" si="40"/>
        <v>1138.4335154826958</v>
      </c>
      <c r="I1299">
        <f>IF(LCOH!$C$28=Menu!$A$1,'Approvvigionamento energia'!C1299,0)+IF(LCOH!$C$28=Menu!$A$2,'Approvvigionamento energia'!D1299,0)+IF(LCOH!$C$28=Menu!$A$3,'Approvvigionamento energia'!E1299,0)+IF(LCOH!$C$28=Menu!$A$4,'Approvvigionamento energia'!F1299,0)+IF(LCOH!$C$28=Menu!$A$5,'Approvvigionamento energia'!G1299,0)+IF(LCOH!$C$28=Menu!$A$6,'Approvvigionamento energia'!H1299,0)</f>
        <v>1122.2920219594623</v>
      </c>
      <c r="J1299">
        <f>'Approvvigionamento energia'!A1299+'Approvvigionamento energia'!B1299+'Approvvigionamento energia'!I1299</f>
        <v>1506.9920219594624</v>
      </c>
      <c r="K1299">
        <f>IF(MIN(LCOH!$C$18,J1299)&gt;=$P$48*LCOH!$C$18, MIN(LCOH!$C$18,J1299),0)</f>
        <v>1500</v>
      </c>
      <c r="L1299">
        <f t="shared" si="41"/>
        <v>6.9920219594623632</v>
      </c>
      <c r="M1299">
        <f>K1299/LCOH!$C$18</f>
        <v>1</v>
      </c>
      <c r="N1299">
        <f>K1299/LCOH!$C$34</f>
        <v>28.901734104046245</v>
      </c>
    </row>
    <row r="1300" spans="1:14" x14ac:dyDescent="0.35">
      <c r="A1300">
        <f>'Profilo fotovoltaico'!B1302*LCOH!$C$20</f>
        <v>0</v>
      </c>
      <c r="B1300">
        <f>'Profilo eolico'!B1302*LCOH!$C$21</f>
        <v>360.3</v>
      </c>
      <c r="C1300">
        <f>$P$35*'Profilo fotovoltaico'!B1302</f>
        <v>0</v>
      </c>
      <c r="D1300">
        <f>$Q$37*'Profilo eolico'!B1302</f>
        <v>2102.2189524928217</v>
      </c>
      <c r="E1300">
        <f>$P$39*'Profilo fotovoltaico'!B1302+'Approvvigionamento energia'!$Q$39*'Profilo eolico'!B1302</f>
        <v>1576.6642143696163</v>
      </c>
      <c r="F1300">
        <f>$P$41*'Profilo fotovoltaico'!B1302+'Approvvigionamento energia'!$Q$41*'Profilo eolico'!B1302</f>
        <v>1051.1094762464108</v>
      </c>
      <c r="G1300">
        <f>$P$43*'Profilo fotovoltaico'!B1302+'Approvvigionamento energia'!$Q$43*'Profilo eolico'!B1302</f>
        <v>525.55473812320542</v>
      </c>
      <c r="H1300">
        <f t="shared" si="40"/>
        <v>1138.4335154826958</v>
      </c>
      <c r="I1300">
        <f>IF(LCOH!$C$28=Menu!$A$1,'Approvvigionamento energia'!C1300,0)+IF(LCOH!$C$28=Menu!$A$2,'Approvvigionamento energia'!D1300,0)+IF(LCOH!$C$28=Menu!$A$3,'Approvvigionamento energia'!E1300,0)+IF(LCOH!$C$28=Menu!$A$4,'Approvvigionamento energia'!F1300,0)+IF(LCOH!$C$28=Menu!$A$5,'Approvvigionamento energia'!G1300,0)+IF(LCOH!$C$28=Menu!$A$6,'Approvvigionamento energia'!H1300,0)</f>
        <v>1051.1094762464108</v>
      </c>
      <c r="J1300">
        <f>'Approvvigionamento energia'!A1300+'Approvvigionamento energia'!B1300+'Approvvigionamento energia'!I1300</f>
        <v>1411.4094762464108</v>
      </c>
      <c r="K1300">
        <f>IF(MIN(LCOH!$C$18,J1300)&gt;=$P$48*LCOH!$C$18, MIN(LCOH!$C$18,J1300),0)</f>
        <v>1411.4094762464108</v>
      </c>
      <c r="L1300">
        <f t="shared" si="41"/>
        <v>0</v>
      </c>
      <c r="M1300">
        <f>K1300/LCOH!$C$18</f>
        <v>0.94093965083094055</v>
      </c>
      <c r="N1300">
        <f>K1300/LCOH!$C$34</f>
        <v>27.194787596269958</v>
      </c>
    </row>
    <row r="1301" spans="1:14" x14ac:dyDescent="0.35">
      <c r="A1301">
        <f>'Profilo fotovoltaico'!B1303*LCOH!$C$20</f>
        <v>0</v>
      </c>
      <c r="B1301">
        <f>'Profilo eolico'!B1303*LCOH!$C$21</f>
        <v>343.5</v>
      </c>
      <c r="C1301">
        <f>$P$35*'Profilo fotovoltaico'!B1303</f>
        <v>0</v>
      </c>
      <c r="D1301">
        <f>$Q$37*'Profilo eolico'!B1303</f>
        <v>2004.1970862650132</v>
      </c>
      <c r="E1301">
        <f>$P$39*'Profilo fotovoltaico'!B1303+'Approvvigionamento energia'!$Q$39*'Profilo eolico'!B1303</f>
        <v>1503.1478146987599</v>
      </c>
      <c r="F1301">
        <f>$P$41*'Profilo fotovoltaico'!B1303+'Approvvigionamento energia'!$Q$41*'Profilo eolico'!B1303</f>
        <v>1002.0985431325066</v>
      </c>
      <c r="G1301">
        <f>$P$43*'Profilo fotovoltaico'!B1303+'Approvvigionamento energia'!$Q$43*'Profilo eolico'!B1303</f>
        <v>501.04927156625331</v>
      </c>
      <c r="H1301">
        <f t="shared" si="40"/>
        <v>1138.4335154826958</v>
      </c>
      <c r="I1301">
        <f>IF(LCOH!$C$28=Menu!$A$1,'Approvvigionamento energia'!C1301,0)+IF(LCOH!$C$28=Menu!$A$2,'Approvvigionamento energia'!D1301,0)+IF(LCOH!$C$28=Menu!$A$3,'Approvvigionamento energia'!E1301,0)+IF(LCOH!$C$28=Menu!$A$4,'Approvvigionamento energia'!F1301,0)+IF(LCOH!$C$28=Menu!$A$5,'Approvvigionamento energia'!G1301,0)+IF(LCOH!$C$28=Menu!$A$6,'Approvvigionamento energia'!H1301,0)</f>
        <v>1002.0985431325066</v>
      </c>
      <c r="J1301">
        <f>'Approvvigionamento energia'!A1301+'Approvvigionamento energia'!B1301+'Approvvigionamento energia'!I1301</f>
        <v>1345.5985431325066</v>
      </c>
      <c r="K1301">
        <f>IF(MIN(LCOH!$C$18,J1301)&gt;=$P$48*LCOH!$C$18, MIN(LCOH!$C$18,J1301),0)</f>
        <v>1345.5985431325066</v>
      </c>
      <c r="L1301">
        <f t="shared" si="41"/>
        <v>0</v>
      </c>
      <c r="M1301">
        <f>K1301/LCOH!$C$18</f>
        <v>0.89706569542167103</v>
      </c>
      <c r="N1301">
        <f>K1301/LCOH!$C$34</f>
        <v>25.926754202938472</v>
      </c>
    </row>
    <row r="1302" spans="1:14" x14ac:dyDescent="0.35">
      <c r="A1302">
        <f>'Profilo fotovoltaico'!B1304*LCOH!$C$20</f>
        <v>0</v>
      </c>
      <c r="B1302">
        <f>'Profilo eolico'!B1304*LCOH!$C$21</f>
        <v>323.60000000000002</v>
      </c>
      <c r="C1302">
        <f>$P$35*'Profilo fotovoltaico'!B1304</f>
        <v>0</v>
      </c>
      <c r="D1302">
        <f>$Q$37*'Profilo eolico'!B1304</f>
        <v>1888.0878518642162</v>
      </c>
      <c r="E1302">
        <f>$P$39*'Profilo fotovoltaico'!B1304+'Approvvigionamento energia'!$Q$39*'Profilo eolico'!B1304</f>
        <v>1416.065888898162</v>
      </c>
      <c r="F1302">
        <f>$P$41*'Profilo fotovoltaico'!B1304+'Approvvigionamento energia'!$Q$41*'Profilo eolico'!B1304</f>
        <v>944.0439259321081</v>
      </c>
      <c r="G1302">
        <f>$P$43*'Profilo fotovoltaico'!B1304+'Approvvigionamento energia'!$Q$43*'Profilo eolico'!B1304</f>
        <v>472.02196296605405</v>
      </c>
      <c r="H1302">
        <f t="shared" si="40"/>
        <v>1138.4335154826958</v>
      </c>
      <c r="I1302">
        <f>IF(LCOH!$C$28=Menu!$A$1,'Approvvigionamento energia'!C1302,0)+IF(LCOH!$C$28=Menu!$A$2,'Approvvigionamento energia'!D1302,0)+IF(LCOH!$C$28=Menu!$A$3,'Approvvigionamento energia'!E1302,0)+IF(LCOH!$C$28=Menu!$A$4,'Approvvigionamento energia'!F1302,0)+IF(LCOH!$C$28=Menu!$A$5,'Approvvigionamento energia'!G1302,0)+IF(LCOH!$C$28=Menu!$A$6,'Approvvigionamento energia'!H1302,0)</f>
        <v>944.0439259321081</v>
      </c>
      <c r="J1302">
        <f>'Approvvigionamento energia'!A1302+'Approvvigionamento energia'!B1302+'Approvvigionamento energia'!I1302</f>
        <v>1267.6439259321082</v>
      </c>
      <c r="K1302">
        <f>IF(MIN(LCOH!$C$18,J1302)&gt;=$P$48*LCOH!$C$18, MIN(LCOH!$C$18,J1302),0)</f>
        <v>1267.6439259321082</v>
      </c>
      <c r="L1302">
        <f t="shared" si="41"/>
        <v>0</v>
      </c>
      <c r="M1302">
        <f>K1302/LCOH!$C$18</f>
        <v>0.84509595062140552</v>
      </c>
      <c r="N1302">
        <f>K1302/LCOH!$C$34</f>
        <v>24.424738457266056</v>
      </c>
    </row>
    <row r="1303" spans="1:14" x14ac:dyDescent="0.35">
      <c r="A1303">
        <f>'Profilo fotovoltaico'!B1305*LCOH!$C$20</f>
        <v>1</v>
      </c>
      <c r="B1303">
        <f>'Profilo eolico'!B1305*LCOH!$C$21</f>
        <v>307</v>
      </c>
      <c r="C1303">
        <f>$P$35*'Profilo fotovoltaico'!B1305</f>
        <v>7.3546121876220649</v>
      </c>
      <c r="D1303">
        <f>$Q$37*'Profilo eolico'!B1305</f>
        <v>1791.2329126153102</v>
      </c>
      <c r="E1303">
        <f>$P$39*'Profilo fotovoltaico'!B1305+'Approvvigionamento energia'!$Q$39*'Profilo eolico'!B1305</f>
        <v>1345.2633375083881</v>
      </c>
      <c r="F1303">
        <f>$P$41*'Profilo fotovoltaico'!B1305+'Approvvigionamento energia'!$Q$41*'Profilo eolico'!B1305</f>
        <v>899.2937624014661</v>
      </c>
      <c r="G1303">
        <f>$P$43*'Profilo fotovoltaico'!B1305+'Approvvigionamento energia'!$Q$43*'Profilo eolico'!B1305</f>
        <v>453.32418729454412</v>
      </c>
      <c r="H1303">
        <f t="shared" si="40"/>
        <v>1138.4335154826958</v>
      </c>
      <c r="I1303">
        <f>IF(LCOH!$C$28=Menu!$A$1,'Approvvigionamento energia'!C1303,0)+IF(LCOH!$C$28=Menu!$A$2,'Approvvigionamento energia'!D1303,0)+IF(LCOH!$C$28=Menu!$A$3,'Approvvigionamento energia'!E1303,0)+IF(LCOH!$C$28=Menu!$A$4,'Approvvigionamento energia'!F1303,0)+IF(LCOH!$C$28=Menu!$A$5,'Approvvigionamento energia'!G1303,0)+IF(LCOH!$C$28=Menu!$A$6,'Approvvigionamento energia'!H1303,0)</f>
        <v>899.2937624014661</v>
      </c>
      <c r="J1303">
        <f>'Approvvigionamento energia'!A1303+'Approvvigionamento energia'!B1303+'Approvvigionamento energia'!I1303</f>
        <v>1207.2937624014662</v>
      </c>
      <c r="K1303">
        <f>IF(MIN(LCOH!$C$18,J1303)&gt;=$P$48*LCOH!$C$18, MIN(LCOH!$C$18,J1303),0)</f>
        <v>1207.2937624014662</v>
      </c>
      <c r="L1303">
        <f t="shared" si="41"/>
        <v>0</v>
      </c>
      <c r="M1303">
        <f>K1303/LCOH!$C$18</f>
        <v>0.80486250826764416</v>
      </c>
      <c r="N1303">
        <f>K1303/LCOH!$C$34</f>
        <v>23.261922204267172</v>
      </c>
    </row>
    <row r="1304" spans="1:14" x14ac:dyDescent="0.35">
      <c r="A1304">
        <f>'Profilo fotovoltaico'!B1306*LCOH!$C$20</f>
        <v>81</v>
      </c>
      <c r="B1304">
        <f>'Profilo eolico'!B1306*LCOH!$C$21</f>
        <v>286.60000000000002</v>
      </c>
      <c r="C1304">
        <f>$P$35*'Profilo fotovoltaico'!B1306</f>
        <v>595.72358719738725</v>
      </c>
      <c r="D1304">
        <f>$Q$37*'Profilo eolico'!B1306</f>
        <v>1672.2063607672571</v>
      </c>
      <c r="E1304">
        <f>$P$39*'Profilo fotovoltaico'!B1306+'Approvvigionamento energia'!$Q$39*'Profilo eolico'!B1306</f>
        <v>1403.0856673747896</v>
      </c>
      <c r="F1304">
        <f>$P$41*'Profilo fotovoltaico'!B1306+'Approvvigionamento energia'!$Q$41*'Profilo eolico'!B1306</f>
        <v>1133.9649739823221</v>
      </c>
      <c r="G1304">
        <f>$P$43*'Profilo fotovoltaico'!B1306+'Approvvigionamento energia'!$Q$43*'Profilo eolico'!B1306</f>
        <v>864.84428058985475</v>
      </c>
      <c r="H1304">
        <f t="shared" si="40"/>
        <v>1138.4335154826958</v>
      </c>
      <c r="I1304">
        <f>IF(LCOH!$C$28=Menu!$A$1,'Approvvigionamento energia'!C1304,0)+IF(LCOH!$C$28=Menu!$A$2,'Approvvigionamento energia'!D1304,0)+IF(LCOH!$C$28=Menu!$A$3,'Approvvigionamento energia'!E1304,0)+IF(LCOH!$C$28=Menu!$A$4,'Approvvigionamento energia'!F1304,0)+IF(LCOH!$C$28=Menu!$A$5,'Approvvigionamento energia'!G1304,0)+IF(LCOH!$C$28=Menu!$A$6,'Approvvigionamento energia'!H1304,0)</f>
        <v>1133.9649739823221</v>
      </c>
      <c r="J1304">
        <f>'Approvvigionamento energia'!A1304+'Approvvigionamento energia'!B1304+'Approvvigionamento energia'!I1304</f>
        <v>1501.564973982322</v>
      </c>
      <c r="K1304">
        <f>IF(MIN(LCOH!$C$18,J1304)&gt;=$P$48*LCOH!$C$18, MIN(LCOH!$C$18,J1304),0)</f>
        <v>1500</v>
      </c>
      <c r="L1304">
        <f t="shared" si="41"/>
        <v>1.5649739823220443</v>
      </c>
      <c r="M1304">
        <f>K1304/LCOH!$C$18</f>
        <v>1</v>
      </c>
      <c r="N1304">
        <f>K1304/LCOH!$C$34</f>
        <v>28.901734104046245</v>
      </c>
    </row>
    <row r="1305" spans="1:14" x14ac:dyDescent="0.35">
      <c r="A1305">
        <f>'Profilo fotovoltaico'!B1307*LCOH!$C$20</f>
        <v>230</v>
      </c>
      <c r="B1305">
        <f>'Profilo eolico'!B1307*LCOH!$C$21</f>
        <v>288.8</v>
      </c>
      <c r="C1305">
        <f>$P$35*'Profilo fotovoltaico'!B1307</f>
        <v>1691.5608031530751</v>
      </c>
      <c r="D1305">
        <f>$Q$37*'Profilo eolico'!B1307</f>
        <v>1685.0425575351842</v>
      </c>
      <c r="E1305">
        <f>$P$39*'Profilo fotovoltaico'!B1307+'Approvvigionamento energia'!$Q$39*'Profilo eolico'!B1307</f>
        <v>1686.6721189396571</v>
      </c>
      <c r="F1305">
        <f>$P$41*'Profilo fotovoltaico'!B1307+'Approvvigionamento energia'!$Q$41*'Profilo eolico'!B1307</f>
        <v>1688.3016803441296</v>
      </c>
      <c r="G1305">
        <f>$P$43*'Profilo fotovoltaico'!B1307+'Approvvigionamento energia'!$Q$43*'Profilo eolico'!B1307</f>
        <v>1689.9312417486026</v>
      </c>
      <c r="H1305">
        <f t="shared" si="40"/>
        <v>1138.4335154826958</v>
      </c>
      <c r="I1305">
        <f>IF(LCOH!$C$28=Menu!$A$1,'Approvvigionamento energia'!C1305,0)+IF(LCOH!$C$28=Menu!$A$2,'Approvvigionamento energia'!D1305,0)+IF(LCOH!$C$28=Menu!$A$3,'Approvvigionamento energia'!E1305,0)+IF(LCOH!$C$28=Menu!$A$4,'Approvvigionamento energia'!F1305,0)+IF(LCOH!$C$28=Menu!$A$5,'Approvvigionamento energia'!G1305,0)+IF(LCOH!$C$28=Menu!$A$6,'Approvvigionamento energia'!H1305,0)</f>
        <v>1688.3016803441296</v>
      </c>
      <c r="J1305">
        <f>'Approvvigionamento energia'!A1305+'Approvvigionamento energia'!B1305+'Approvvigionamento energia'!I1305</f>
        <v>2207.1016803441298</v>
      </c>
      <c r="K1305">
        <f>IF(MIN(LCOH!$C$18,J1305)&gt;=$P$48*LCOH!$C$18, MIN(LCOH!$C$18,J1305),0)</f>
        <v>1500</v>
      </c>
      <c r="L1305">
        <f t="shared" si="41"/>
        <v>707.10168034412982</v>
      </c>
      <c r="M1305">
        <f>K1305/LCOH!$C$18</f>
        <v>1</v>
      </c>
      <c r="N1305">
        <f>K1305/LCOH!$C$34</f>
        <v>28.901734104046245</v>
      </c>
    </row>
    <row r="1306" spans="1:14" x14ac:dyDescent="0.35">
      <c r="A1306">
        <f>'Profilo fotovoltaico'!B1308*LCOH!$C$20</f>
        <v>370</v>
      </c>
      <c r="B1306">
        <f>'Profilo eolico'!B1308*LCOH!$C$21</f>
        <v>301.39999999999998</v>
      </c>
      <c r="C1306">
        <f>$P$35*'Profilo fotovoltaico'!B1308</f>
        <v>2721.2065094201639</v>
      </c>
      <c r="D1306">
        <f>$Q$37*'Profilo eolico'!B1308</f>
        <v>1758.5589572060408</v>
      </c>
      <c r="E1306">
        <f>$P$39*'Profilo fotovoltaico'!B1308+'Approvvigionamento energia'!$Q$39*'Profilo eolico'!B1308</f>
        <v>1999.2208452595714</v>
      </c>
      <c r="F1306">
        <f>$P$41*'Profilo fotovoltaico'!B1308+'Approvvigionamento energia'!$Q$41*'Profilo eolico'!B1308</f>
        <v>2239.8827333131021</v>
      </c>
      <c r="G1306">
        <f>$P$43*'Profilo fotovoltaico'!B1308+'Approvvigionamento energia'!$Q$43*'Profilo eolico'!B1308</f>
        <v>2480.5446213666332</v>
      </c>
      <c r="H1306">
        <f t="shared" si="40"/>
        <v>1138.4335154826958</v>
      </c>
      <c r="I1306">
        <f>IF(LCOH!$C$28=Menu!$A$1,'Approvvigionamento energia'!C1306,0)+IF(LCOH!$C$28=Menu!$A$2,'Approvvigionamento energia'!D1306,0)+IF(LCOH!$C$28=Menu!$A$3,'Approvvigionamento energia'!E1306,0)+IF(LCOH!$C$28=Menu!$A$4,'Approvvigionamento energia'!F1306,0)+IF(LCOH!$C$28=Menu!$A$5,'Approvvigionamento energia'!G1306,0)+IF(LCOH!$C$28=Menu!$A$6,'Approvvigionamento energia'!H1306,0)</f>
        <v>2239.8827333131021</v>
      </c>
      <c r="J1306">
        <f>'Approvvigionamento energia'!A1306+'Approvvigionamento energia'!B1306+'Approvvigionamento energia'!I1306</f>
        <v>2911.2827333131022</v>
      </c>
      <c r="K1306">
        <f>IF(MIN(LCOH!$C$18,J1306)&gt;=$P$48*LCOH!$C$18, MIN(LCOH!$C$18,J1306),0)</f>
        <v>1500</v>
      </c>
      <c r="L1306">
        <f t="shared" si="41"/>
        <v>1411.2827333131022</v>
      </c>
      <c r="M1306">
        <f>K1306/LCOH!$C$18</f>
        <v>1</v>
      </c>
      <c r="N1306">
        <f>K1306/LCOH!$C$34</f>
        <v>28.901734104046245</v>
      </c>
    </row>
    <row r="1307" spans="1:14" x14ac:dyDescent="0.35">
      <c r="A1307">
        <f>'Profilo fotovoltaico'!B1309*LCOH!$C$20</f>
        <v>472</v>
      </c>
      <c r="B1307">
        <f>'Profilo eolico'!B1309*LCOH!$C$21</f>
        <v>293.7</v>
      </c>
      <c r="C1307">
        <f>$P$35*'Profilo fotovoltaico'!B1309</f>
        <v>3471.3769525576145</v>
      </c>
      <c r="D1307">
        <f>$Q$37*'Profilo eolico'!B1309</f>
        <v>1713.6322685182952</v>
      </c>
      <c r="E1307">
        <f>$P$39*'Profilo fotovoltaico'!B1309+'Approvvigionamento energia'!$Q$39*'Profilo eolico'!B1309</f>
        <v>2153.0684395281251</v>
      </c>
      <c r="F1307">
        <f>$P$41*'Profilo fotovoltaico'!B1309+'Approvvigionamento energia'!$Q$41*'Profilo eolico'!B1309</f>
        <v>2592.5046105379547</v>
      </c>
      <c r="G1307">
        <f>$P$43*'Profilo fotovoltaico'!B1309+'Approvvigionamento energia'!$Q$43*'Profilo eolico'!B1309</f>
        <v>3031.9407815477848</v>
      </c>
      <c r="H1307">
        <f t="shared" si="40"/>
        <v>1138.4335154826958</v>
      </c>
      <c r="I1307">
        <f>IF(LCOH!$C$28=Menu!$A$1,'Approvvigionamento energia'!C1307,0)+IF(LCOH!$C$28=Menu!$A$2,'Approvvigionamento energia'!D1307,0)+IF(LCOH!$C$28=Menu!$A$3,'Approvvigionamento energia'!E1307,0)+IF(LCOH!$C$28=Menu!$A$4,'Approvvigionamento energia'!F1307,0)+IF(LCOH!$C$28=Menu!$A$5,'Approvvigionamento energia'!G1307,0)+IF(LCOH!$C$28=Menu!$A$6,'Approvvigionamento energia'!H1307,0)</f>
        <v>2592.5046105379547</v>
      </c>
      <c r="J1307">
        <f>'Approvvigionamento energia'!A1307+'Approvvigionamento energia'!B1307+'Approvvigionamento energia'!I1307</f>
        <v>3358.204610537955</v>
      </c>
      <c r="K1307">
        <f>IF(MIN(LCOH!$C$18,J1307)&gt;=$P$48*LCOH!$C$18, MIN(LCOH!$C$18,J1307),0)</f>
        <v>1500</v>
      </c>
      <c r="L1307">
        <f t="shared" si="41"/>
        <v>1858.204610537955</v>
      </c>
      <c r="M1307">
        <f>K1307/LCOH!$C$18</f>
        <v>1</v>
      </c>
      <c r="N1307">
        <f>K1307/LCOH!$C$34</f>
        <v>28.901734104046245</v>
      </c>
    </row>
    <row r="1308" spans="1:14" x14ac:dyDescent="0.35">
      <c r="A1308">
        <f>'Profilo fotovoltaico'!B1310*LCOH!$C$20</f>
        <v>527</v>
      </c>
      <c r="B1308">
        <f>'Profilo eolico'!B1310*LCOH!$C$21</f>
        <v>276.5</v>
      </c>
      <c r="C1308">
        <f>$P$35*'Profilo fotovoltaico'!B1310</f>
        <v>3875.8806228768285</v>
      </c>
      <c r="D1308">
        <f>$Q$37*'Profilo eolico'!B1310</f>
        <v>1613.2765483326818</v>
      </c>
      <c r="E1308">
        <f>$P$39*'Profilo fotovoltaico'!B1310+'Approvvigionamento energia'!$Q$39*'Profilo eolico'!B1310</f>
        <v>2178.9275669687186</v>
      </c>
      <c r="F1308">
        <f>$P$41*'Profilo fotovoltaico'!B1310+'Approvvigionamento energia'!$Q$41*'Profilo eolico'!B1310</f>
        <v>2744.5785856047551</v>
      </c>
      <c r="G1308">
        <f>$P$43*'Profilo fotovoltaico'!B1310+'Approvvigionamento energia'!$Q$43*'Profilo eolico'!B1310</f>
        <v>3310.229604240792</v>
      </c>
      <c r="H1308">
        <f t="shared" si="40"/>
        <v>1138.4335154826958</v>
      </c>
      <c r="I1308">
        <f>IF(LCOH!$C$28=Menu!$A$1,'Approvvigionamento energia'!C1308,0)+IF(LCOH!$C$28=Menu!$A$2,'Approvvigionamento energia'!D1308,0)+IF(LCOH!$C$28=Menu!$A$3,'Approvvigionamento energia'!E1308,0)+IF(LCOH!$C$28=Menu!$A$4,'Approvvigionamento energia'!F1308,0)+IF(LCOH!$C$28=Menu!$A$5,'Approvvigionamento energia'!G1308,0)+IF(LCOH!$C$28=Menu!$A$6,'Approvvigionamento energia'!H1308,0)</f>
        <v>2744.5785856047551</v>
      </c>
      <c r="J1308">
        <f>'Approvvigionamento energia'!A1308+'Approvvigionamento energia'!B1308+'Approvvigionamento energia'!I1308</f>
        <v>3548.0785856047551</v>
      </c>
      <c r="K1308">
        <f>IF(MIN(LCOH!$C$18,J1308)&gt;=$P$48*LCOH!$C$18, MIN(LCOH!$C$18,J1308),0)</f>
        <v>1500</v>
      </c>
      <c r="L1308">
        <f t="shared" si="41"/>
        <v>2048.0785856047551</v>
      </c>
      <c r="M1308">
        <f>K1308/LCOH!$C$18</f>
        <v>1</v>
      </c>
      <c r="N1308">
        <f>K1308/LCOH!$C$34</f>
        <v>28.901734104046245</v>
      </c>
    </row>
    <row r="1309" spans="1:14" x14ac:dyDescent="0.35">
      <c r="A1309">
        <f>'Profilo fotovoltaico'!B1311*LCOH!$C$20</f>
        <v>531</v>
      </c>
      <c r="B1309">
        <f>'Profilo eolico'!B1311*LCOH!$C$21</f>
        <v>263</v>
      </c>
      <c r="C1309">
        <f>$P$35*'Profilo fotovoltaico'!B1311</f>
        <v>3905.2990716273166</v>
      </c>
      <c r="D1309">
        <f>$Q$37*'Profilo eolico'!B1311</f>
        <v>1534.5089772567642</v>
      </c>
      <c r="E1309">
        <f>$P$39*'Profilo fotovoltaico'!B1311+'Approvvigionamento energia'!$Q$39*'Profilo eolico'!B1311</f>
        <v>2127.2065008494023</v>
      </c>
      <c r="F1309">
        <f>$P$41*'Profilo fotovoltaico'!B1311+'Approvvigionamento energia'!$Q$41*'Profilo eolico'!B1311</f>
        <v>2719.9040244420403</v>
      </c>
      <c r="G1309">
        <f>$P$43*'Profilo fotovoltaico'!B1311+'Approvvigionamento energia'!$Q$43*'Profilo eolico'!B1311</f>
        <v>3312.6015480346787</v>
      </c>
      <c r="H1309">
        <f t="shared" si="40"/>
        <v>1138.4335154826958</v>
      </c>
      <c r="I1309">
        <f>IF(LCOH!$C$28=Menu!$A$1,'Approvvigionamento energia'!C1309,0)+IF(LCOH!$C$28=Menu!$A$2,'Approvvigionamento energia'!D1309,0)+IF(LCOH!$C$28=Menu!$A$3,'Approvvigionamento energia'!E1309,0)+IF(LCOH!$C$28=Menu!$A$4,'Approvvigionamento energia'!F1309,0)+IF(LCOH!$C$28=Menu!$A$5,'Approvvigionamento energia'!G1309,0)+IF(LCOH!$C$28=Menu!$A$6,'Approvvigionamento energia'!H1309,0)</f>
        <v>2719.9040244420403</v>
      </c>
      <c r="J1309">
        <f>'Approvvigionamento energia'!A1309+'Approvvigionamento energia'!B1309+'Approvvigionamento energia'!I1309</f>
        <v>3513.9040244420403</v>
      </c>
      <c r="K1309">
        <f>IF(MIN(LCOH!$C$18,J1309)&gt;=$P$48*LCOH!$C$18, MIN(LCOH!$C$18,J1309),0)</f>
        <v>1500</v>
      </c>
      <c r="L1309">
        <f t="shared" si="41"/>
        <v>2013.9040244420403</v>
      </c>
      <c r="M1309">
        <f>K1309/LCOH!$C$18</f>
        <v>1</v>
      </c>
      <c r="N1309">
        <f>K1309/LCOH!$C$34</f>
        <v>28.901734104046245</v>
      </c>
    </row>
    <row r="1310" spans="1:14" x14ac:dyDescent="0.35">
      <c r="A1310">
        <f>'Profilo fotovoltaico'!B1312*LCOH!$C$20</f>
        <v>489</v>
      </c>
      <c r="B1310">
        <f>'Profilo eolico'!B1312*LCOH!$C$21</f>
        <v>251.1</v>
      </c>
      <c r="C1310">
        <f>$P$35*'Profilo fotovoltaico'!B1312</f>
        <v>3596.4053597471898</v>
      </c>
      <c r="D1310">
        <f>$Q$37*'Profilo eolico'!B1312</f>
        <v>1465.0768220120663</v>
      </c>
      <c r="E1310">
        <f>$P$39*'Profilo fotovoltaico'!B1312+'Approvvigionamento energia'!$Q$39*'Profilo eolico'!B1312</f>
        <v>1997.9089564458473</v>
      </c>
      <c r="F1310">
        <f>$P$41*'Profilo fotovoltaico'!B1312+'Approvvigionamento energia'!$Q$41*'Profilo eolico'!B1312</f>
        <v>2530.7410908796282</v>
      </c>
      <c r="G1310">
        <f>$P$43*'Profilo fotovoltaico'!B1312+'Approvvigionamento energia'!$Q$43*'Profilo eolico'!B1312</f>
        <v>3063.5732253134088</v>
      </c>
      <c r="H1310">
        <f t="shared" si="40"/>
        <v>1138.4335154826958</v>
      </c>
      <c r="I1310">
        <f>IF(LCOH!$C$28=Menu!$A$1,'Approvvigionamento energia'!C1310,0)+IF(LCOH!$C$28=Menu!$A$2,'Approvvigionamento energia'!D1310,0)+IF(LCOH!$C$28=Menu!$A$3,'Approvvigionamento energia'!E1310,0)+IF(LCOH!$C$28=Menu!$A$4,'Approvvigionamento energia'!F1310,0)+IF(LCOH!$C$28=Menu!$A$5,'Approvvigionamento energia'!G1310,0)+IF(LCOH!$C$28=Menu!$A$6,'Approvvigionamento energia'!H1310,0)</f>
        <v>2530.7410908796282</v>
      </c>
      <c r="J1310">
        <f>'Approvvigionamento energia'!A1310+'Approvvigionamento energia'!B1310+'Approvvigionamento energia'!I1310</f>
        <v>3270.8410908796282</v>
      </c>
      <c r="K1310">
        <f>IF(MIN(LCOH!$C$18,J1310)&gt;=$P$48*LCOH!$C$18, MIN(LCOH!$C$18,J1310),0)</f>
        <v>1500</v>
      </c>
      <c r="L1310">
        <f t="shared" si="41"/>
        <v>1770.8410908796282</v>
      </c>
      <c r="M1310">
        <f>K1310/LCOH!$C$18</f>
        <v>1</v>
      </c>
      <c r="N1310">
        <f>K1310/LCOH!$C$34</f>
        <v>28.901734104046245</v>
      </c>
    </row>
    <row r="1311" spans="1:14" x14ac:dyDescent="0.35">
      <c r="A1311">
        <f>'Profilo fotovoltaico'!B1313*LCOH!$C$20</f>
        <v>407</v>
      </c>
      <c r="B1311">
        <f>'Profilo eolico'!B1313*LCOH!$C$21</f>
        <v>232.5</v>
      </c>
      <c r="C1311">
        <f>$P$35*'Profilo fotovoltaico'!B1313</f>
        <v>2993.3271603621802</v>
      </c>
      <c r="D1311">
        <f>$Q$37*'Profilo eolico'!B1313</f>
        <v>1356.5526129741356</v>
      </c>
      <c r="E1311">
        <f>$P$39*'Profilo fotovoltaico'!B1313+'Approvvigionamento energia'!$Q$39*'Profilo eolico'!B1313</f>
        <v>1765.7462498211466</v>
      </c>
      <c r="F1311">
        <f>$P$41*'Profilo fotovoltaico'!B1313+'Approvvigionamento energia'!$Q$41*'Profilo eolico'!B1313</f>
        <v>2174.9398866681577</v>
      </c>
      <c r="G1311">
        <f>$P$43*'Profilo fotovoltaico'!B1313+'Approvvigionamento energia'!$Q$43*'Profilo eolico'!B1313</f>
        <v>2584.1335235151691</v>
      </c>
      <c r="H1311">
        <f t="shared" si="40"/>
        <v>1138.4335154826958</v>
      </c>
      <c r="I1311">
        <f>IF(LCOH!$C$28=Menu!$A$1,'Approvvigionamento energia'!C1311,0)+IF(LCOH!$C$28=Menu!$A$2,'Approvvigionamento energia'!D1311,0)+IF(LCOH!$C$28=Menu!$A$3,'Approvvigionamento energia'!E1311,0)+IF(LCOH!$C$28=Menu!$A$4,'Approvvigionamento energia'!F1311,0)+IF(LCOH!$C$28=Menu!$A$5,'Approvvigionamento energia'!G1311,0)+IF(LCOH!$C$28=Menu!$A$6,'Approvvigionamento energia'!H1311,0)</f>
        <v>2174.9398866681577</v>
      </c>
      <c r="J1311">
        <f>'Approvvigionamento energia'!A1311+'Approvvigionamento energia'!B1311+'Approvvigionamento energia'!I1311</f>
        <v>2814.4398866681577</v>
      </c>
      <c r="K1311">
        <f>IF(MIN(LCOH!$C$18,J1311)&gt;=$P$48*LCOH!$C$18, MIN(LCOH!$C$18,J1311),0)</f>
        <v>1500</v>
      </c>
      <c r="L1311">
        <f t="shared" si="41"/>
        <v>1314.4398866681577</v>
      </c>
      <c r="M1311">
        <f>K1311/LCOH!$C$18</f>
        <v>1</v>
      </c>
      <c r="N1311">
        <f>K1311/LCOH!$C$34</f>
        <v>28.901734104046245</v>
      </c>
    </row>
    <row r="1312" spans="1:14" x14ac:dyDescent="0.35">
      <c r="A1312">
        <f>'Profilo fotovoltaico'!B1314*LCOH!$C$20</f>
        <v>288</v>
      </c>
      <c r="B1312">
        <f>'Profilo eolico'!B1314*LCOH!$C$21</f>
        <v>205.1</v>
      </c>
      <c r="C1312">
        <f>$P$35*'Profilo fotovoltaico'!B1314</f>
        <v>2118.1283100351548</v>
      </c>
      <c r="D1312">
        <f>$Q$37*'Profilo eolico'!B1314</f>
        <v>1196.6836168644954</v>
      </c>
      <c r="E1312">
        <f>$P$39*'Profilo fotovoltaico'!B1314+'Approvvigionamento energia'!$Q$39*'Profilo eolico'!B1314</f>
        <v>1427.0447901571602</v>
      </c>
      <c r="F1312">
        <f>$P$41*'Profilo fotovoltaico'!B1314+'Approvvigionamento energia'!$Q$41*'Profilo eolico'!B1314</f>
        <v>1657.4059634498251</v>
      </c>
      <c r="G1312">
        <f>$P$43*'Profilo fotovoltaico'!B1314+'Approvvigionamento energia'!$Q$43*'Profilo eolico'!B1314</f>
        <v>1887.76713674249</v>
      </c>
      <c r="H1312">
        <f t="shared" si="40"/>
        <v>1138.4335154826958</v>
      </c>
      <c r="I1312">
        <f>IF(LCOH!$C$28=Menu!$A$1,'Approvvigionamento energia'!C1312,0)+IF(LCOH!$C$28=Menu!$A$2,'Approvvigionamento energia'!D1312,0)+IF(LCOH!$C$28=Menu!$A$3,'Approvvigionamento energia'!E1312,0)+IF(LCOH!$C$28=Menu!$A$4,'Approvvigionamento energia'!F1312,0)+IF(LCOH!$C$28=Menu!$A$5,'Approvvigionamento energia'!G1312,0)+IF(LCOH!$C$28=Menu!$A$6,'Approvvigionamento energia'!H1312,0)</f>
        <v>1657.4059634498251</v>
      </c>
      <c r="J1312">
        <f>'Approvvigionamento energia'!A1312+'Approvvigionamento energia'!B1312+'Approvvigionamento energia'!I1312</f>
        <v>2150.5059634498252</v>
      </c>
      <c r="K1312">
        <f>IF(MIN(LCOH!$C$18,J1312)&gt;=$P$48*LCOH!$C$18, MIN(LCOH!$C$18,J1312),0)</f>
        <v>1500</v>
      </c>
      <c r="L1312">
        <f t="shared" si="41"/>
        <v>650.50596344982523</v>
      </c>
      <c r="M1312">
        <f>K1312/LCOH!$C$18</f>
        <v>1</v>
      </c>
      <c r="N1312">
        <f>K1312/LCOH!$C$34</f>
        <v>28.901734104046245</v>
      </c>
    </row>
    <row r="1313" spans="1:14" x14ac:dyDescent="0.35">
      <c r="A1313">
        <f>'Profilo fotovoltaico'!B1315*LCOH!$C$20</f>
        <v>130</v>
      </c>
      <c r="B1313">
        <f>'Profilo eolico'!B1315*LCOH!$C$21</f>
        <v>168</v>
      </c>
      <c r="C1313">
        <f>$P$35*'Profilo fotovoltaico'!B1315</f>
        <v>956.09958439086847</v>
      </c>
      <c r="D1313">
        <f>$Q$37*'Profilo eolico'!B1315</f>
        <v>980.21866227808505</v>
      </c>
      <c r="E1313">
        <f>$P$39*'Profilo fotovoltaico'!B1315+'Approvvigionamento energia'!$Q$39*'Profilo eolico'!B1315</f>
        <v>974.18889280628093</v>
      </c>
      <c r="F1313">
        <f>$P$41*'Profilo fotovoltaico'!B1315+'Approvvigionamento energia'!$Q$41*'Profilo eolico'!B1315</f>
        <v>968.15912333447682</v>
      </c>
      <c r="G1313">
        <f>$P$43*'Profilo fotovoltaico'!B1315+'Approvvigionamento energia'!$Q$43*'Profilo eolico'!B1315</f>
        <v>962.1293538626727</v>
      </c>
      <c r="H1313">
        <f t="shared" si="40"/>
        <v>1138.4335154826958</v>
      </c>
      <c r="I1313">
        <f>IF(LCOH!$C$28=Menu!$A$1,'Approvvigionamento energia'!C1313,0)+IF(LCOH!$C$28=Menu!$A$2,'Approvvigionamento energia'!D1313,0)+IF(LCOH!$C$28=Menu!$A$3,'Approvvigionamento energia'!E1313,0)+IF(LCOH!$C$28=Menu!$A$4,'Approvvigionamento energia'!F1313,0)+IF(LCOH!$C$28=Menu!$A$5,'Approvvigionamento energia'!G1313,0)+IF(LCOH!$C$28=Menu!$A$6,'Approvvigionamento energia'!H1313,0)</f>
        <v>968.15912333447682</v>
      </c>
      <c r="J1313">
        <f>'Approvvigionamento energia'!A1313+'Approvvigionamento energia'!B1313+'Approvvigionamento energia'!I1313</f>
        <v>1266.1591233344768</v>
      </c>
      <c r="K1313">
        <f>IF(MIN(LCOH!$C$18,J1313)&gt;=$P$48*LCOH!$C$18, MIN(LCOH!$C$18,J1313),0)</f>
        <v>1266.1591233344768</v>
      </c>
      <c r="L1313">
        <f t="shared" si="41"/>
        <v>0</v>
      </c>
      <c r="M1313">
        <f>K1313/LCOH!$C$18</f>
        <v>0.84410608222298456</v>
      </c>
      <c r="N1313">
        <f>K1313/LCOH!$C$34</f>
        <v>24.396129544016894</v>
      </c>
    </row>
    <row r="1314" spans="1:14" x14ac:dyDescent="0.35">
      <c r="A1314">
        <f>'Profilo fotovoltaico'!B1316*LCOH!$C$20</f>
        <v>11</v>
      </c>
      <c r="B1314">
        <f>'Profilo eolico'!B1316*LCOH!$C$21</f>
        <v>132.39999999999998</v>
      </c>
      <c r="C1314">
        <f>$P$35*'Profilo fotovoltaico'!B1316</f>
        <v>80.900734063842705</v>
      </c>
      <c r="D1314">
        <f>$Q$37*'Profilo eolico'!B1316</f>
        <v>772.50566003344318</v>
      </c>
      <c r="E1314">
        <f>$P$39*'Profilo fotovoltaico'!B1316+'Approvvigionamento energia'!$Q$39*'Profilo eolico'!B1316</f>
        <v>599.60442854104303</v>
      </c>
      <c r="F1314">
        <f>$P$41*'Profilo fotovoltaico'!B1316+'Approvvigionamento energia'!$Q$41*'Profilo eolico'!B1316</f>
        <v>426.70319704864295</v>
      </c>
      <c r="G1314">
        <f>$P$43*'Profilo fotovoltaico'!B1316+'Approvvigionamento energia'!$Q$43*'Profilo eolico'!B1316</f>
        <v>253.80196555624283</v>
      </c>
      <c r="H1314">
        <f t="shared" si="40"/>
        <v>1138.4335154826958</v>
      </c>
      <c r="I1314">
        <f>IF(LCOH!$C$28=Menu!$A$1,'Approvvigionamento energia'!C1314,0)+IF(LCOH!$C$28=Menu!$A$2,'Approvvigionamento energia'!D1314,0)+IF(LCOH!$C$28=Menu!$A$3,'Approvvigionamento energia'!E1314,0)+IF(LCOH!$C$28=Menu!$A$4,'Approvvigionamento energia'!F1314,0)+IF(LCOH!$C$28=Menu!$A$5,'Approvvigionamento energia'!G1314,0)+IF(LCOH!$C$28=Menu!$A$6,'Approvvigionamento energia'!H1314,0)</f>
        <v>426.70319704864295</v>
      </c>
      <c r="J1314">
        <f>'Approvvigionamento energia'!A1314+'Approvvigionamento energia'!B1314+'Approvvigionamento energia'!I1314</f>
        <v>570.10319704864287</v>
      </c>
      <c r="K1314">
        <f>IF(MIN(LCOH!$C$18,J1314)&gt;=$P$48*LCOH!$C$18, MIN(LCOH!$C$18,J1314),0)</f>
        <v>570.10319704864287</v>
      </c>
      <c r="L1314">
        <f t="shared" si="41"/>
        <v>0</v>
      </c>
      <c r="M1314">
        <f>K1314/LCOH!$C$18</f>
        <v>0.3800687980324286</v>
      </c>
      <c r="N1314">
        <f>K1314/LCOH!$C$34</f>
        <v>10.984647341977706</v>
      </c>
    </row>
    <row r="1315" spans="1:14" x14ac:dyDescent="0.35">
      <c r="A1315">
        <f>'Profilo fotovoltaico'!B1317*LCOH!$C$20</f>
        <v>0</v>
      </c>
      <c r="B1315">
        <f>'Profilo eolico'!B1317*LCOH!$C$21</f>
        <v>107.6</v>
      </c>
      <c r="C1315">
        <f>$P$35*'Profilo fotovoltaico'!B1317</f>
        <v>0</v>
      </c>
      <c r="D1315">
        <f>$Q$37*'Profilo eolico'!B1317</f>
        <v>627.80671464953548</v>
      </c>
      <c r="E1315">
        <f>$P$39*'Profilo fotovoltaico'!B1317+'Approvvigionamento energia'!$Q$39*'Profilo eolico'!B1317</f>
        <v>470.85503598715155</v>
      </c>
      <c r="F1315">
        <f>$P$41*'Profilo fotovoltaico'!B1317+'Approvvigionamento energia'!$Q$41*'Profilo eolico'!B1317</f>
        <v>313.90335732476774</v>
      </c>
      <c r="G1315">
        <f>$P$43*'Profilo fotovoltaico'!B1317+'Approvvigionamento energia'!$Q$43*'Profilo eolico'!B1317</f>
        <v>156.95167866238387</v>
      </c>
      <c r="H1315">
        <f t="shared" si="40"/>
        <v>1138.4335154826958</v>
      </c>
      <c r="I1315">
        <f>IF(LCOH!$C$28=Menu!$A$1,'Approvvigionamento energia'!C1315,0)+IF(LCOH!$C$28=Menu!$A$2,'Approvvigionamento energia'!D1315,0)+IF(LCOH!$C$28=Menu!$A$3,'Approvvigionamento energia'!E1315,0)+IF(LCOH!$C$28=Menu!$A$4,'Approvvigionamento energia'!F1315,0)+IF(LCOH!$C$28=Menu!$A$5,'Approvvigionamento energia'!G1315,0)+IF(LCOH!$C$28=Menu!$A$6,'Approvvigionamento energia'!H1315,0)</f>
        <v>313.90335732476774</v>
      </c>
      <c r="J1315">
        <f>'Approvvigionamento energia'!A1315+'Approvvigionamento energia'!B1315+'Approvvigionamento energia'!I1315</f>
        <v>421.50335732476776</v>
      </c>
      <c r="K1315">
        <f>IF(MIN(LCOH!$C$18,J1315)&gt;=$P$48*LCOH!$C$18, MIN(LCOH!$C$18,J1315),0)</f>
        <v>421.50335732476776</v>
      </c>
      <c r="L1315">
        <f t="shared" si="41"/>
        <v>0</v>
      </c>
      <c r="M1315">
        <f>K1315/LCOH!$C$18</f>
        <v>0.28100223821651182</v>
      </c>
      <c r="N1315">
        <f>K1315/LCOH!$C$34</f>
        <v>8.1214519715754871</v>
      </c>
    </row>
    <row r="1316" spans="1:14" x14ac:dyDescent="0.35">
      <c r="A1316">
        <f>'Profilo fotovoltaico'!B1318*LCOH!$C$20</f>
        <v>0</v>
      </c>
      <c r="B1316">
        <f>'Profilo eolico'!B1318*LCOH!$C$21</f>
        <v>87.1</v>
      </c>
      <c r="C1316">
        <f>$P$35*'Profilo fotovoltaico'!B1318</f>
        <v>0</v>
      </c>
      <c r="D1316">
        <f>$Q$37*'Profilo eolico'!B1318</f>
        <v>508.196699312031</v>
      </c>
      <c r="E1316">
        <f>$P$39*'Profilo fotovoltaico'!B1318+'Approvvigionamento energia'!$Q$39*'Profilo eolico'!B1318</f>
        <v>381.14752448402322</v>
      </c>
      <c r="F1316">
        <f>$P$41*'Profilo fotovoltaico'!B1318+'Approvvigionamento energia'!$Q$41*'Profilo eolico'!B1318</f>
        <v>254.0983496560155</v>
      </c>
      <c r="G1316">
        <f>$P$43*'Profilo fotovoltaico'!B1318+'Approvvigionamento energia'!$Q$43*'Profilo eolico'!B1318</f>
        <v>127.04917482800775</v>
      </c>
      <c r="H1316">
        <f t="shared" si="40"/>
        <v>1138.4335154826958</v>
      </c>
      <c r="I1316">
        <f>IF(LCOH!$C$28=Menu!$A$1,'Approvvigionamento energia'!C1316,0)+IF(LCOH!$C$28=Menu!$A$2,'Approvvigionamento energia'!D1316,0)+IF(LCOH!$C$28=Menu!$A$3,'Approvvigionamento energia'!E1316,0)+IF(LCOH!$C$28=Menu!$A$4,'Approvvigionamento energia'!F1316,0)+IF(LCOH!$C$28=Menu!$A$5,'Approvvigionamento energia'!G1316,0)+IF(LCOH!$C$28=Menu!$A$6,'Approvvigionamento energia'!H1316,0)</f>
        <v>254.0983496560155</v>
      </c>
      <c r="J1316">
        <f>'Approvvigionamento energia'!A1316+'Approvvigionamento energia'!B1316+'Approvvigionamento energia'!I1316</f>
        <v>341.19834965601547</v>
      </c>
      <c r="K1316">
        <f>IF(MIN(LCOH!$C$18,J1316)&gt;=$P$48*LCOH!$C$18, MIN(LCOH!$C$18,J1316),0)</f>
        <v>0</v>
      </c>
      <c r="L1316">
        <f t="shared" si="41"/>
        <v>341.19834965601547</v>
      </c>
      <c r="M1316">
        <f>K1316/LCOH!$C$18</f>
        <v>0</v>
      </c>
      <c r="N1316">
        <f>K1316/LCOH!$C$34</f>
        <v>0</v>
      </c>
    </row>
    <row r="1317" spans="1:14" x14ac:dyDescent="0.35">
      <c r="A1317">
        <f>'Profilo fotovoltaico'!B1319*LCOH!$C$20</f>
        <v>0</v>
      </c>
      <c r="B1317">
        <f>'Profilo eolico'!B1319*LCOH!$C$21</f>
        <v>76.8</v>
      </c>
      <c r="C1317">
        <f>$P$35*'Profilo fotovoltaico'!B1319</f>
        <v>0</v>
      </c>
      <c r="D1317">
        <f>$Q$37*'Profilo eolico'!B1319</f>
        <v>448.0999598985531</v>
      </c>
      <c r="E1317">
        <f>$P$39*'Profilo fotovoltaico'!B1319+'Approvvigionamento energia'!$Q$39*'Profilo eolico'!B1319</f>
        <v>336.07496992391481</v>
      </c>
      <c r="F1317">
        <f>$P$41*'Profilo fotovoltaico'!B1319+'Approvvigionamento energia'!$Q$41*'Profilo eolico'!B1319</f>
        <v>224.04997994927655</v>
      </c>
      <c r="G1317">
        <f>$P$43*'Profilo fotovoltaico'!B1319+'Approvvigionamento energia'!$Q$43*'Profilo eolico'!B1319</f>
        <v>112.02498997463827</v>
      </c>
      <c r="H1317">
        <f t="shared" si="40"/>
        <v>1138.4335154826958</v>
      </c>
      <c r="I1317">
        <f>IF(LCOH!$C$28=Menu!$A$1,'Approvvigionamento energia'!C1317,0)+IF(LCOH!$C$28=Menu!$A$2,'Approvvigionamento energia'!D1317,0)+IF(LCOH!$C$28=Menu!$A$3,'Approvvigionamento energia'!E1317,0)+IF(LCOH!$C$28=Menu!$A$4,'Approvvigionamento energia'!F1317,0)+IF(LCOH!$C$28=Menu!$A$5,'Approvvigionamento energia'!G1317,0)+IF(LCOH!$C$28=Menu!$A$6,'Approvvigionamento energia'!H1317,0)</f>
        <v>224.04997994927655</v>
      </c>
      <c r="J1317">
        <f>'Approvvigionamento energia'!A1317+'Approvvigionamento energia'!B1317+'Approvvigionamento energia'!I1317</f>
        <v>300.84997994927653</v>
      </c>
      <c r="K1317">
        <f>IF(MIN(LCOH!$C$18,J1317)&gt;=$P$48*LCOH!$C$18, MIN(LCOH!$C$18,J1317),0)</f>
        <v>0</v>
      </c>
      <c r="L1317">
        <f t="shared" si="41"/>
        <v>300.84997994927653</v>
      </c>
      <c r="M1317">
        <f>K1317/LCOH!$C$18</f>
        <v>0</v>
      </c>
      <c r="N1317">
        <f>K1317/LCOH!$C$34</f>
        <v>0</v>
      </c>
    </row>
    <row r="1318" spans="1:14" x14ac:dyDescent="0.35">
      <c r="A1318">
        <f>'Profilo fotovoltaico'!B1320*LCOH!$C$20</f>
        <v>0</v>
      </c>
      <c r="B1318">
        <f>'Profilo eolico'!B1320*LCOH!$C$21</f>
        <v>77.5</v>
      </c>
      <c r="C1318">
        <f>$P$35*'Profilo fotovoltaico'!B1320</f>
        <v>0</v>
      </c>
      <c r="D1318">
        <f>$Q$37*'Profilo eolico'!B1320</f>
        <v>452.18420432471186</v>
      </c>
      <c r="E1318">
        <f>$P$39*'Profilo fotovoltaico'!B1320+'Approvvigionamento energia'!$Q$39*'Profilo eolico'!B1320</f>
        <v>339.13815324353385</v>
      </c>
      <c r="F1318">
        <f>$P$41*'Profilo fotovoltaico'!B1320+'Approvvigionamento energia'!$Q$41*'Profilo eolico'!B1320</f>
        <v>226.09210216235593</v>
      </c>
      <c r="G1318">
        <f>$P$43*'Profilo fotovoltaico'!B1320+'Approvvigionamento energia'!$Q$43*'Profilo eolico'!B1320</f>
        <v>113.04605108117796</v>
      </c>
      <c r="H1318">
        <f t="shared" si="40"/>
        <v>1138.4335154826958</v>
      </c>
      <c r="I1318">
        <f>IF(LCOH!$C$28=Menu!$A$1,'Approvvigionamento energia'!C1318,0)+IF(LCOH!$C$28=Menu!$A$2,'Approvvigionamento energia'!D1318,0)+IF(LCOH!$C$28=Menu!$A$3,'Approvvigionamento energia'!E1318,0)+IF(LCOH!$C$28=Menu!$A$4,'Approvvigionamento energia'!F1318,0)+IF(LCOH!$C$28=Menu!$A$5,'Approvvigionamento energia'!G1318,0)+IF(LCOH!$C$28=Menu!$A$6,'Approvvigionamento energia'!H1318,0)</f>
        <v>226.09210216235593</v>
      </c>
      <c r="J1318">
        <f>'Approvvigionamento energia'!A1318+'Approvvigionamento energia'!B1318+'Approvvigionamento energia'!I1318</f>
        <v>303.5921021623559</v>
      </c>
      <c r="K1318">
        <f>IF(MIN(LCOH!$C$18,J1318)&gt;=$P$48*LCOH!$C$18, MIN(LCOH!$C$18,J1318),0)</f>
        <v>0</v>
      </c>
      <c r="L1318">
        <f t="shared" si="41"/>
        <v>303.5921021623559</v>
      </c>
      <c r="M1318">
        <f>K1318/LCOH!$C$18</f>
        <v>0</v>
      </c>
      <c r="N1318">
        <f>K1318/LCOH!$C$34</f>
        <v>0</v>
      </c>
    </row>
    <row r="1319" spans="1:14" x14ac:dyDescent="0.35">
      <c r="A1319">
        <f>'Profilo fotovoltaico'!B1321*LCOH!$C$20</f>
        <v>0</v>
      </c>
      <c r="B1319">
        <f>'Profilo eolico'!B1321*LCOH!$C$21</f>
        <v>83.3</v>
      </c>
      <c r="C1319">
        <f>$P$35*'Profilo fotovoltaico'!B1321</f>
        <v>0</v>
      </c>
      <c r="D1319">
        <f>$Q$37*'Profilo eolico'!B1321</f>
        <v>486.02508671288382</v>
      </c>
      <c r="E1319">
        <f>$P$39*'Profilo fotovoltaico'!B1321+'Approvvigionamento energia'!$Q$39*'Profilo eolico'!B1321</f>
        <v>364.51881503466285</v>
      </c>
      <c r="F1319">
        <f>$P$41*'Profilo fotovoltaico'!B1321+'Approvvigionamento energia'!$Q$41*'Profilo eolico'!B1321</f>
        <v>243.01254335644191</v>
      </c>
      <c r="G1319">
        <f>$P$43*'Profilo fotovoltaico'!B1321+'Approvvigionamento energia'!$Q$43*'Profilo eolico'!B1321</f>
        <v>121.50627167822095</v>
      </c>
      <c r="H1319">
        <f t="shared" si="40"/>
        <v>1138.4335154826958</v>
      </c>
      <c r="I1319">
        <f>IF(LCOH!$C$28=Menu!$A$1,'Approvvigionamento energia'!C1319,0)+IF(LCOH!$C$28=Menu!$A$2,'Approvvigionamento energia'!D1319,0)+IF(LCOH!$C$28=Menu!$A$3,'Approvvigionamento energia'!E1319,0)+IF(LCOH!$C$28=Menu!$A$4,'Approvvigionamento energia'!F1319,0)+IF(LCOH!$C$28=Menu!$A$5,'Approvvigionamento energia'!G1319,0)+IF(LCOH!$C$28=Menu!$A$6,'Approvvigionamento energia'!H1319,0)</f>
        <v>243.01254335644191</v>
      </c>
      <c r="J1319">
        <f>'Approvvigionamento energia'!A1319+'Approvvigionamento energia'!B1319+'Approvvigionamento energia'!I1319</f>
        <v>326.31254335644189</v>
      </c>
      <c r="K1319">
        <f>IF(MIN(LCOH!$C$18,J1319)&gt;=$P$48*LCOH!$C$18, MIN(LCOH!$C$18,J1319),0)</f>
        <v>0</v>
      </c>
      <c r="L1319">
        <f t="shared" si="41"/>
        <v>326.31254335644189</v>
      </c>
      <c r="M1319">
        <f>K1319/LCOH!$C$18</f>
        <v>0</v>
      </c>
      <c r="N1319">
        <f>K1319/LCOH!$C$34</f>
        <v>0</v>
      </c>
    </row>
    <row r="1320" spans="1:14" x14ac:dyDescent="0.35">
      <c r="A1320">
        <f>'Profilo fotovoltaico'!B1322*LCOH!$C$20</f>
        <v>0</v>
      </c>
      <c r="B1320">
        <f>'Profilo eolico'!B1322*LCOH!$C$21</f>
        <v>93.8</v>
      </c>
      <c r="C1320">
        <f>$P$35*'Profilo fotovoltaico'!B1322</f>
        <v>0</v>
      </c>
      <c r="D1320">
        <f>$Q$37*'Profilo eolico'!B1322</f>
        <v>547.28875310526416</v>
      </c>
      <c r="E1320">
        <f>$P$39*'Profilo fotovoltaico'!B1322+'Approvvigionamento energia'!$Q$39*'Profilo eolico'!B1322</f>
        <v>410.46656482894804</v>
      </c>
      <c r="F1320">
        <f>$P$41*'Profilo fotovoltaico'!B1322+'Approvvigionamento energia'!$Q$41*'Profilo eolico'!B1322</f>
        <v>273.64437655263208</v>
      </c>
      <c r="G1320">
        <f>$P$43*'Profilo fotovoltaico'!B1322+'Approvvigionamento energia'!$Q$43*'Profilo eolico'!B1322</f>
        <v>136.82218827631604</v>
      </c>
      <c r="H1320">
        <f t="shared" si="40"/>
        <v>1138.4335154826958</v>
      </c>
      <c r="I1320">
        <f>IF(LCOH!$C$28=Menu!$A$1,'Approvvigionamento energia'!C1320,0)+IF(LCOH!$C$28=Menu!$A$2,'Approvvigionamento energia'!D1320,0)+IF(LCOH!$C$28=Menu!$A$3,'Approvvigionamento energia'!E1320,0)+IF(LCOH!$C$28=Menu!$A$4,'Approvvigionamento energia'!F1320,0)+IF(LCOH!$C$28=Menu!$A$5,'Approvvigionamento energia'!G1320,0)+IF(LCOH!$C$28=Menu!$A$6,'Approvvigionamento energia'!H1320,0)</f>
        <v>273.64437655263208</v>
      </c>
      <c r="J1320">
        <f>'Approvvigionamento energia'!A1320+'Approvvigionamento energia'!B1320+'Approvvigionamento energia'!I1320</f>
        <v>367.44437655263209</v>
      </c>
      <c r="K1320">
        <f>IF(MIN(LCOH!$C$18,J1320)&gt;=$P$48*LCOH!$C$18, MIN(LCOH!$C$18,J1320),0)</f>
        <v>0</v>
      </c>
      <c r="L1320">
        <f t="shared" si="41"/>
        <v>367.44437655263209</v>
      </c>
      <c r="M1320">
        <f>K1320/LCOH!$C$18</f>
        <v>0</v>
      </c>
      <c r="N1320">
        <f>K1320/LCOH!$C$34</f>
        <v>0</v>
      </c>
    </row>
    <row r="1321" spans="1:14" x14ac:dyDescent="0.35">
      <c r="A1321">
        <f>'Profilo fotovoltaico'!B1323*LCOH!$C$20</f>
        <v>0</v>
      </c>
      <c r="B1321">
        <f>'Profilo eolico'!B1323*LCOH!$C$21</f>
        <v>106.80000000000001</v>
      </c>
      <c r="C1321">
        <f>$P$35*'Profilo fotovoltaico'!B1323</f>
        <v>0</v>
      </c>
      <c r="D1321">
        <f>$Q$37*'Profilo eolico'!B1323</f>
        <v>623.1390067339255</v>
      </c>
      <c r="E1321">
        <f>$P$39*'Profilo fotovoltaico'!B1323+'Approvvigionamento energia'!$Q$39*'Profilo eolico'!B1323</f>
        <v>467.35425505044412</v>
      </c>
      <c r="F1321">
        <f>$P$41*'Profilo fotovoltaico'!B1323+'Approvvigionamento energia'!$Q$41*'Profilo eolico'!B1323</f>
        <v>311.56950336696275</v>
      </c>
      <c r="G1321">
        <f>$P$43*'Profilo fotovoltaico'!B1323+'Approvvigionamento energia'!$Q$43*'Profilo eolico'!B1323</f>
        <v>155.78475168348137</v>
      </c>
      <c r="H1321">
        <f t="shared" si="40"/>
        <v>1138.4335154826958</v>
      </c>
      <c r="I1321">
        <f>IF(LCOH!$C$28=Menu!$A$1,'Approvvigionamento energia'!C1321,0)+IF(LCOH!$C$28=Menu!$A$2,'Approvvigionamento energia'!D1321,0)+IF(LCOH!$C$28=Menu!$A$3,'Approvvigionamento energia'!E1321,0)+IF(LCOH!$C$28=Menu!$A$4,'Approvvigionamento energia'!F1321,0)+IF(LCOH!$C$28=Menu!$A$5,'Approvvigionamento energia'!G1321,0)+IF(LCOH!$C$28=Menu!$A$6,'Approvvigionamento energia'!H1321,0)</f>
        <v>311.56950336696275</v>
      </c>
      <c r="J1321">
        <f>'Approvvigionamento energia'!A1321+'Approvvigionamento energia'!B1321+'Approvvigionamento energia'!I1321</f>
        <v>418.36950336696276</v>
      </c>
      <c r="K1321">
        <f>IF(MIN(LCOH!$C$18,J1321)&gt;=$P$48*LCOH!$C$18, MIN(LCOH!$C$18,J1321),0)</f>
        <v>418.36950336696276</v>
      </c>
      <c r="L1321">
        <f t="shared" si="41"/>
        <v>0</v>
      </c>
      <c r="M1321">
        <f>K1321/LCOH!$C$18</f>
        <v>0.27891300224464183</v>
      </c>
      <c r="N1321">
        <f>K1321/LCOH!$C$34</f>
        <v>8.0610694290358911</v>
      </c>
    </row>
    <row r="1322" spans="1:14" x14ac:dyDescent="0.35">
      <c r="A1322">
        <f>'Profilo fotovoltaico'!B1324*LCOH!$C$20</f>
        <v>0</v>
      </c>
      <c r="B1322">
        <f>'Profilo eolico'!B1324*LCOH!$C$21</f>
        <v>120.7</v>
      </c>
      <c r="C1322">
        <f>$P$35*'Profilo fotovoltaico'!B1324</f>
        <v>0</v>
      </c>
      <c r="D1322">
        <f>$Q$37*'Profilo eolico'!B1324</f>
        <v>704.24043176764803</v>
      </c>
      <c r="E1322">
        <f>$P$39*'Profilo fotovoltaico'!B1324+'Approvvigionamento energia'!$Q$39*'Profilo eolico'!B1324</f>
        <v>528.18032382573597</v>
      </c>
      <c r="F1322">
        <f>$P$41*'Profilo fotovoltaico'!B1324+'Approvvigionamento energia'!$Q$41*'Profilo eolico'!B1324</f>
        <v>352.12021588382402</v>
      </c>
      <c r="G1322">
        <f>$P$43*'Profilo fotovoltaico'!B1324+'Approvvigionamento energia'!$Q$43*'Profilo eolico'!B1324</f>
        <v>176.06010794191201</v>
      </c>
      <c r="H1322">
        <f t="shared" si="40"/>
        <v>1138.4335154826958</v>
      </c>
      <c r="I1322">
        <f>IF(LCOH!$C$28=Menu!$A$1,'Approvvigionamento energia'!C1322,0)+IF(LCOH!$C$28=Menu!$A$2,'Approvvigionamento energia'!D1322,0)+IF(LCOH!$C$28=Menu!$A$3,'Approvvigionamento energia'!E1322,0)+IF(LCOH!$C$28=Menu!$A$4,'Approvvigionamento energia'!F1322,0)+IF(LCOH!$C$28=Menu!$A$5,'Approvvigionamento energia'!G1322,0)+IF(LCOH!$C$28=Menu!$A$6,'Approvvigionamento energia'!H1322,0)</f>
        <v>352.12021588382402</v>
      </c>
      <c r="J1322">
        <f>'Approvvigionamento energia'!A1322+'Approvvigionamento energia'!B1322+'Approvvigionamento energia'!I1322</f>
        <v>472.82021588382401</v>
      </c>
      <c r="K1322">
        <f>IF(MIN(LCOH!$C$18,J1322)&gt;=$P$48*LCOH!$C$18, MIN(LCOH!$C$18,J1322),0)</f>
        <v>472.82021588382401</v>
      </c>
      <c r="L1322">
        <f t="shared" si="41"/>
        <v>0</v>
      </c>
      <c r="M1322">
        <f>K1322/LCOH!$C$18</f>
        <v>0.31521347725588267</v>
      </c>
      <c r="N1322">
        <f>K1322/LCOH!$C$34</f>
        <v>9.1102161056613493</v>
      </c>
    </row>
    <row r="1323" spans="1:14" x14ac:dyDescent="0.35">
      <c r="A1323">
        <f>'Profilo fotovoltaico'!B1325*LCOH!$C$20</f>
        <v>0</v>
      </c>
      <c r="B1323">
        <f>'Profilo eolico'!B1325*LCOH!$C$21</f>
        <v>137.30000000000001</v>
      </c>
      <c r="C1323">
        <f>$P$35*'Profilo fotovoltaico'!B1325</f>
        <v>0</v>
      </c>
      <c r="D1323">
        <f>$Q$37*'Profilo eolico'!B1325</f>
        <v>801.09537101655405</v>
      </c>
      <c r="E1323">
        <f>$P$39*'Profilo fotovoltaico'!B1325+'Approvvigionamento energia'!$Q$39*'Profilo eolico'!B1325</f>
        <v>600.82152826241554</v>
      </c>
      <c r="F1323">
        <f>$P$41*'Profilo fotovoltaico'!B1325+'Approvvigionamento energia'!$Q$41*'Profilo eolico'!B1325</f>
        <v>400.54768550827703</v>
      </c>
      <c r="G1323">
        <f>$P$43*'Profilo fotovoltaico'!B1325+'Approvvigionamento energia'!$Q$43*'Profilo eolico'!B1325</f>
        <v>200.27384275413851</v>
      </c>
      <c r="H1323">
        <f t="shared" si="40"/>
        <v>1138.4335154826958</v>
      </c>
      <c r="I1323">
        <f>IF(LCOH!$C$28=Menu!$A$1,'Approvvigionamento energia'!C1323,0)+IF(LCOH!$C$28=Menu!$A$2,'Approvvigionamento energia'!D1323,0)+IF(LCOH!$C$28=Menu!$A$3,'Approvvigionamento energia'!E1323,0)+IF(LCOH!$C$28=Menu!$A$4,'Approvvigionamento energia'!F1323,0)+IF(LCOH!$C$28=Menu!$A$5,'Approvvigionamento energia'!G1323,0)+IF(LCOH!$C$28=Menu!$A$6,'Approvvigionamento energia'!H1323,0)</f>
        <v>400.54768550827703</v>
      </c>
      <c r="J1323">
        <f>'Approvvigionamento energia'!A1323+'Approvvigionamento energia'!B1323+'Approvvigionamento energia'!I1323</f>
        <v>537.84768550827698</v>
      </c>
      <c r="K1323">
        <f>IF(MIN(LCOH!$C$18,J1323)&gt;=$P$48*LCOH!$C$18, MIN(LCOH!$C$18,J1323),0)</f>
        <v>537.84768550827698</v>
      </c>
      <c r="L1323">
        <f t="shared" si="41"/>
        <v>0</v>
      </c>
      <c r="M1323">
        <f>K1323/LCOH!$C$18</f>
        <v>0.35856512367218463</v>
      </c>
      <c r="N1323">
        <f>K1323/LCOH!$C$34</f>
        <v>10.363153863357939</v>
      </c>
    </row>
    <row r="1324" spans="1:14" x14ac:dyDescent="0.35">
      <c r="A1324">
        <f>'Profilo fotovoltaico'!B1326*LCOH!$C$20</f>
        <v>0</v>
      </c>
      <c r="B1324">
        <f>'Profilo eolico'!B1326*LCOH!$C$21</f>
        <v>148.69999999999999</v>
      </c>
      <c r="C1324">
        <f>$P$35*'Profilo fotovoltaico'!B1326</f>
        <v>0</v>
      </c>
      <c r="D1324">
        <f>$Q$37*'Profilo eolico'!B1326</f>
        <v>867.61020881399554</v>
      </c>
      <c r="E1324">
        <f>$P$39*'Profilo fotovoltaico'!B1326+'Approvvigionamento energia'!$Q$39*'Profilo eolico'!B1326</f>
        <v>650.70765661049654</v>
      </c>
      <c r="F1324">
        <f>$P$41*'Profilo fotovoltaico'!B1326+'Approvvigionamento energia'!$Q$41*'Profilo eolico'!B1326</f>
        <v>433.80510440699777</v>
      </c>
      <c r="G1324">
        <f>$P$43*'Profilo fotovoltaico'!B1326+'Approvvigionamento energia'!$Q$43*'Profilo eolico'!B1326</f>
        <v>216.90255220349889</v>
      </c>
      <c r="H1324">
        <f t="shared" si="40"/>
        <v>1138.4335154826958</v>
      </c>
      <c r="I1324">
        <f>IF(LCOH!$C$28=Menu!$A$1,'Approvvigionamento energia'!C1324,0)+IF(LCOH!$C$28=Menu!$A$2,'Approvvigionamento energia'!D1324,0)+IF(LCOH!$C$28=Menu!$A$3,'Approvvigionamento energia'!E1324,0)+IF(LCOH!$C$28=Menu!$A$4,'Approvvigionamento energia'!F1324,0)+IF(LCOH!$C$28=Menu!$A$5,'Approvvigionamento energia'!G1324,0)+IF(LCOH!$C$28=Menu!$A$6,'Approvvigionamento energia'!H1324,0)</f>
        <v>433.80510440699777</v>
      </c>
      <c r="J1324">
        <f>'Approvvigionamento energia'!A1324+'Approvvigionamento energia'!B1324+'Approvvigionamento energia'!I1324</f>
        <v>582.50510440699782</v>
      </c>
      <c r="K1324">
        <f>IF(MIN(LCOH!$C$18,J1324)&gt;=$P$48*LCOH!$C$18, MIN(LCOH!$C$18,J1324),0)</f>
        <v>582.50510440699782</v>
      </c>
      <c r="L1324">
        <f t="shared" si="41"/>
        <v>0</v>
      </c>
      <c r="M1324">
        <f>K1324/LCOH!$C$18</f>
        <v>0.38833673627133186</v>
      </c>
      <c r="N1324">
        <f>K1324/LCOH!$C$34</f>
        <v>11.223605094547164</v>
      </c>
    </row>
    <row r="1325" spans="1:14" x14ac:dyDescent="0.35">
      <c r="A1325">
        <f>'Profilo fotovoltaico'!B1327*LCOH!$C$20</f>
        <v>0</v>
      </c>
      <c r="B1325">
        <f>'Profilo eolico'!B1327*LCOH!$C$21</f>
        <v>160.5</v>
      </c>
      <c r="C1325">
        <f>$P$35*'Profilo fotovoltaico'!B1327</f>
        <v>0</v>
      </c>
      <c r="D1325">
        <f>$Q$37*'Profilo eolico'!B1327</f>
        <v>936.45890056924202</v>
      </c>
      <c r="E1325">
        <f>$P$39*'Profilo fotovoltaico'!B1327+'Approvvigionamento energia'!$Q$39*'Profilo eolico'!B1327</f>
        <v>702.34417542693143</v>
      </c>
      <c r="F1325">
        <f>$P$41*'Profilo fotovoltaico'!B1327+'Approvvigionamento energia'!$Q$41*'Profilo eolico'!B1327</f>
        <v>468.22945028462101</v>
      </c>
      <c r="G1325">
        <f>$P$43*'Profilo fotovoltaico'!B1327+'Approvvigionamento energia'!$Q$43*'Profilo eolico'!B1327</f>
        <v>234.1147251423105</v>
      </c>
      <c r="H1325">
        <f t="shared" si="40"/>
        <v>1138.4335154826958</v>
      </c>
      <c r="I1325">
        <f>IF(LCOH!$C$28=Menu!$A$1,'Approvvigionamento energia'!C1325,0)+IF(LCOH!$C$28=Menu!$A$2,'Approvvigionamento energia'!D1325,0)+IF(LCOH!$C$28=Menu!$A$3,'Approvvigionamento energia'!E1325,0)+IF(LCOH!$C$28=Menu!$A$4,'Approvvigionamento energia'!F1325,0)+IF(LCOH!$C$28=Menu!$A$5,'Approvvigionamento energia'!G1325,0)+IF(LCOH!$C$28=Menu!$A$6,'Approvvigionamento energia'!H1325,0)</f>
        <v>468.22945028462101</v>
      </c>
      <c r="J1325">
        <f>'Approvvigionamento energia'!A1325+'Approvvigionamento energia'!B1325+'Approvvigionamento energia'!I1325</f>
        <v>628.72945028462095</v>
      </c>
      <c r="K1325">
        <f>IF(MIN(LCOH!$C$18,J1325)&gt;=$P$48*LCOH!$C$18, MIN(LCOH!$C$18,J1325),0)</f>
        <v>628.72945028462095</v>
      </c>
      <c r="L1325">
        <f t="shared" si="41"/>
        <v>0</v>
      </c>
      <c r="M1325">
        <f>K1325/LCOH!$C$18</f>
        <v>0.41915296685641396</v>
      </c>
      <c r="N1325">
        <f>K1325/LCOH!$C$34</f>
        <v>12.114247597006184</v>
      </c>
    </row>
    <row r="1326" spans="1:14" x14ac:dyDescent="0.35">
      <c r="A1326">
        <f>'Profilo fotovoltaico'!B1328*LCOH!$C$20</f>
        <v>0</v>
      </c>
      <c r="B1326">
        <f>'Profilo eolico'!B1328*LCOH!$C$21</f>
        <v>166.6</v>
      </c>
      <c r="C1326">
        <f>$P$35*'Profilo fotovoltaico'!B1328</f>
        <v>0</v>
      </c>
      <c r="D1326">
        <f>$Q$37*'Profilo eolico'!B1328</f>
        <v>972.05017342576764</v>
      </c>
      <c r="E1326">
        <f>$P$39*'Profilo fotovoltaico'!B1328+'Approvvigionamento energia'!$Q$39*'Profilo eolico'!B1328</f>
        <v>729.0376300693257</v>
      </c>
      <c r="F1326">
        <f>$P$41*'Profilo fotovoltaico'!B1328+'Approvvigionamento energia'!$Q$41*'Profilo eolico'!B1328</f>
        <v>486.02508671288382</v>
      </c>
      <c r="G1326">
        <f>$P$43*'Profilo fotovoltaico'!B1328+'Approvvigionamento energia'!$Q$43*'Profilo eolico'!B1328</f>
        <v>243.01254335644191</v>
      </c>
      <c r="H1326">
        <f t="shared" si="40"/>
        <v>1138.4335154826958</v>
      </c>
      <c r="I1326">
        <f>IF(LCOH!$C$28=Menu!$A$1,'Approvvigionamento energia'!C1326,0)+IF(LCOH!$C$28=Menu!$A$2,'Approvvigionamento energia'!D1326,0)+IF(LCOH!$C$28=Menu!$A$3,'Approvvigionamento energia'!E1326,0)+IF(LCOH!$C$28=Menu!$A$4,'Approvvigionamento energia'!F1326,0)+IF(LCOH!$C$28=Menu!$A$5,'Approvvigionamento energia'!G1326,0)+IF(LCOH!$C$28=Menu!$A$6,'Approvvigionamento energia'!H1326,0)</f>
        <v>486.02508671288382</v>
      </c>
      <c r="J1326">
        <f>'Approvvigionamento energia'!A1326+'Approvvigionamento energia'!B1326+'Approvvigionamento energia'!I1326</f>
        <v>652.62508671288379</v>
      </c>
      <c r="K1326">
        <f>IF(MIN(LCOH!$C$18,J1326)&gt;=$P$48*LCOH!$C$18, MIN(LCOH!$C$18,J1326),0)</f>
        <v>652.62508671288379</v>
      </c>
      <c r="L1326">
        <f t="shared" si="41"/>
        <v>0</v>
      </c>
      <c r="M1326">
        <f>K1326/LCOH!$C$18</f>
        <v>0.43508339114192252</v>
      </c>
      <c r="N1326">
        <f>K1326/LCOH!$C$34</f>
        <v>12.574664483870594</v>
      </c>
    </row>
    <row r="1327" spans="1:14" x14ac:dyDescent="0.35">
      <c r="A1327">
        <f>'Profilo fotovoltaico'!B1329*LCOH!$C$20</f>
        <v>2</v>
      </c>
      <c r="B1327">
        <f>'Profilo eolico'!B1329*LCOH!$C$21</f>
        <v>180.7</v>
      </c>
      <c r="C1327">
        <f>$P$35*'Profilo fotovoltaico'!B1329</f>
        <v>14.70922437524413</v>
      </c>
      <c r="D1327">
        <f>$Q$37*'Profilo eolico'!B1329</f>
        <v>1054.3185254383927</v>
      </c>
      <c r="E1327">
        <f>$P$39*'Profilo fotovoltaico'!B1329+'Approvvigionamento energia'!$Q$39*'Profilo eolico'!B1329</f>
        <v>794.4162001726055</v>
      </c>
      <c r="F1327">
        <f>$P$41*'Profilo fotovoltaico'!B1329+'Approvvigionamento energia'!$Q$41*'Profilo eolico'!B1329</f>
        <v>534.51387490681839</v>
      </c>
      <c r="G1327">
        <f>$P$43*'Profilo fotovoltaico'!B1329+'Approvvigionamento energia'!$Q$43*'Profilo eolico'!B1329</f>
        <v>274.61154964103127</v>
      </c>
      <c r="H1327">
        <f t="shared" si="40"/>
        <v>1138.4335154826958</v>
      </c>
      <c r="I1327">
        <f>IF(LCOH!$C$28=Menu!$A$1,'Approvvigionamento energia'!C1327,0)+IF(LCOH!$C$28=Menu!$A$2,'Approvvigionamento energia'!D1327,0)+IF(LCOH!$C$28=Menu!$A$3,'Approvvigionamento energia'!E1327,0)+IF(LCOH!$C$28=Menu!$A$4,'Approvvigionamento energia'!F1327,0)+IF(LCOH!$C$28=Menu!$A$5,'Approvvigionamento energia'!G1327,0)+IF(LCOH!$C$28=Menu!$A$6,'Approvvigionamento energia'!H1327,0)</f>
        <v>534.51387490681839</v>
      </c>
      <c r="J1327">
        <f>'Approvvigionamento energia'!A1327+'Approvvigionamento energia'!B1327+'Approvvigionamento energia'!I1327</f>
        <v>717.21387490681832</v>
      </c>
      <c r="K1327">
        <f>IF(MIN(LCOH!$C$18,J1327)&gt;=$P$48*LCOH!$C$18, MIN(LCOH!$C$18,J1327),0)</f>
        <v>717.21387490681832</v>
      </c>
      <c r="L1327">
        <f t="shared" si="41"/>
        <v>0</v>
      </c>
      <c r="M1327">
        <f>K1327/LCOH!$C$18</f>
        <v>0.47814258327121223</v>
      </c>
      <c r="N1327">
        <f>K1327/LCOH!$C$34</f>
        <v>13.819149805526365</v>
      </c>
    </row>
    <row r="1328" spans="1:14" x14ac:dyDescent="0.35">
      <c r="A1328">
        <f>'Profilo fotovoltaico'!B1330*LCOH!$C$20</f>
        <v>51</v>
      </c>
      <c r="B1328">
        <f>'Profilo eolico'!B1330*LCOH!$C$21</f>
        <v>182.60000000000002</v>
      </c>
      <c r="C1328">
        <f>$P$35*'Profilo fotovoltaico'!B1330</f>
        <v>375.08522156872527</v>
      </c>
      <c r="D1328">
        <f>$Q$37*'Profilo eolico'!B1330</f>
        <v>1065.4043317379662</v>
      </c>
      <c r="E1328">
        <f>$P$39*'Profilo fotovoltaico'!B1330+'Approvvigionamento energia'!$Q$39*'Profilo eolico'!B1330</f>
        <v>892.82455419565599</v>
      </c>
      <c r="F1328">
        <f>$P$41*'Profilo fotovoltaico'!B1330+'Approvvigionamento energia'!$Q$41*'Profilo eolico'!B1330</f>
        <v>720.24477665334575</v>
      </c>
      <c r="G1328">
        <f>$P$43*'Profilo fotovoltaico'!B1330+'Approvvigionamento energia'!$Q$43*'Profilo eolico'!B1330</f>
        <v>547.66499911103551</v>
      </c>
      <c r="H1328">
        <f t="shared" si="40"/>
        <v>1138.4335154826958</v>
      </c>
      <c r="I1328">
        <f>IF(LCOH!$C$28=Menu!$A$1,'Approvvigionamento energia'!C1328,0)+IF(LCOH!$C$28=Menu!$A$2,'Approvvigionamento energia'!D1328,0)+IF(LCOH!$C$28=Menu!$A$3,'Approvvigionamento energia'!E1328,0)+IF(LCOH!$C$28=Menu!$A$4,'Approvvigionamento energia'!F1328,0)+IF(LCOH!$C$28=Menu!$A$5,'Approvvigionamento energia'!G1328,0)+IF(LCOH!$C$28=Menu!$A$6,'Approvvigionamento energia'!H1328,0)</f>
        <v>720.24477665334575</v>
      </c>
      <c r="J1328">
        <f>'Approvvigionamento energia'!A1328+'Approvvigionamento energia'!B1328+'Approvvigionamento energia'!I1328</f>
        <v>953.84477665334578</v>
      </c>
      <c r="K1328">
        <f>IF(MIN(LCOH!$C$18,J1328)&gt;=$P$48*LCOH!$C$18, MIN(LCOH!$C$18,J1328),0)</f>
        <v>953.84477665334578</v>
      </c>
      <c r="L1328">
        <f t="shared" si="41"/>
        <v>0</v>
      </c>
      <c r="M1328">
        <f>K1328/LCOH!$C$18</f>
        <v>0.63589651776889722</v>
      </c>
      <c r="N1328">
        <f>K1328/LCOH!$C$34</f>
        <v>18.378512074245585</v>
      </c>
    </row>
    <row r="1329" spans="1:14" x14ac:dyDescent="0.35">
      <c r="A1329">
        <f>'Profilo fotovoltaico'!B1331*LCOH!$C$20</f>
        <v>158</v>
      </c>
      <c r="B1329">
        <f>'Profilo eolico'!B1331*LCOH!$C$21</f>
        <v>194.39999999999998</v>
      </c>
      <c r="C1329">
        <f>$P$35*'Profilo fotovoltaico'!B1331</f>
        <v>1162.0287256442862</v>
      </c>
      <c r="D1329">
        <f>$Q$37*'Profilo eolico'!B1331</f>
        <v>1134.2530234932126</v>
      </c>
      <c r="E1329">
        <f>$P$39*'Profilo fotovoltaico'!B1331+'Approvvigionamento energia'!$Q$39*'Profilo eolico'!B1331</f>
        <v>1141.1969490309809</v>
      </c>
      <c r="F1329">
        <f>$P$41*'Profilo fotovoltaico'!B1331+'Approvvigionamento energia'!$Q$41*'Profilo eolico'!B1331</f>
        <v>1148.1408745687495</v>
      </c>
      <c r="G1329">
        <f>$P$43*'Profilo fotovoltaico'!B1331+'Approvvigionamento energia'!$Q$43*'Profilo eolico'!B1331</f>
        <v>1155.0848001065178</v>
      </c>
      <c r="H1329">
        <f t="shared" si="40"/>
        <v>1138.4335154826958</v>
      </c>
      <c r="I1329">
        <f>IF(LCOH!$C$28=Menu!$A$1,'Approvvigionamento energia'!C1329,0)+IF(LCOH!$C$28=Menu!$A$2,'Approvvigionamento energia'!D1329,0)+IF(LCOH!$C$28=Menu!$A$3,'Approvvigionamento energia'!E1329,0)+IF(LCOH!$C$28=Menu!$A$4,'Approvvigionamento energia'!F1329,0)+IF(LCOH!$C$28=Menu!$A$5,'Approvvigionamento energia'!G1329,0)+IF(LCOH!$C$28=Menu!$A$6,'Approvvigionamento energia'!H1329,0)</f>
        <v>1148.1408745687495</v>
      </c>
      <c r="J1329">
        <f>'Approvvigionamento energia'!A1329+'Approvvigionamento energia'!B1329+'Approvvigionamento energia'!I1329</f>
        <v>1500.5408745687496</v>
      </c>
      <c r="K1329">
        <f>IF(MIN(LCOH!$C$18,J1329)&gt;=$P$48*LCOH!$C$18, MIN(LCOH!$C$18,J1329),0)</f>
        <v>1500</v>
      </c>
      <c r="L1329">
        <f t="shared" si="41"/>
        <v>0.54087456874958662</v>
      </c>
      <c r="M1329">
        <f>K1329/LCOH!$C$18</f>
        <v>1</v>
      </c>
      <c r="N1329">
        <f>K1329/LCOH!$C$34</f>
        <v>28.901734104046245</v>
      </c>
    </row>
    <row r="1330" spans="1:14" x14ac:dyDescent="0.35">
      <c r="A1330">
        <f>'Profilo fotovoltaico'!B1332*LCOH!$C$20</f>
        <v>283</v>
      </c>
      <c r="B1330">
        <f>'Profilo eolico'!B1332*LCOH!$C$21</f>
        <v>232.6</v>
      </c>
      <c r="C1330">
        <f>$P$35*'Profilo fotovoltaico'!B1332</f>
        <v>2081.3552490970442</v>
      </c>
      <c r="D1330">
        <f>$Q$37*'Profilo eolico'!B1332</f>
        <v>1357.1360764635867</v>
      </c>
      <c r="E1330">
        <f>$P$39*'Profilo fotovoltaico'!B1332+'Approvvigionamento energia'!$Q$39*'Profilo eolico'!B1332</f>
        <v>1538.1908696219512</v>
      </c>
      <c r="F1330">
        <f>$P$41*'Profilo fotovoltaico'!B1332+'Approvvigionamento energia'!$Q$41*'Profilo eolico'!B1332</f>
        <v>1719.2456627803153</v>
      </c>
      <c r="G1330">
        <f>$P$43*'Profilo fotovoltaico'!B1332+'Approvvigionamento energia'!$Q$43*'Profilo eolico'!B1332</f>
        <v>1900.3004559386798</v>
      </c>
      <c r="H1330">
        <f t="shared" si="40"/>
        <v>1138.4335154826958</v>
      </c>
      <c r="I1330">
        <f>IF(LCOH!$C$28=Menu!$A$1,'Approvvigionamento energia'!C1330,0)+IF(LCOH!$C$28=Menu!$A$2,'Approvvigionamento energia'!D1330,0)+IF(LCOH!$C$28=Menu!$A$3,'Approvvigionamento energia'!E1330,0)+IF(LCOH!$C$28=Menu!$A$4,'Approvvigionamento energia'!F1330,0)+IF(LCOH!$C$28=Menu!$A$5,'Approvvigionamento energia'!G1330,0)+IF(LCOH!$C$28=Menu!$A$6,'Approvvigionamento energia'!H1330,0)</f>
        <v>1719.2456627803153</v>
      </c>
      <c r="J1330">
        <f>'Approvvigionamento energia'!A1330+'Approvvigionamento energia'!B1330+'Approvvigionamento energia'!I1330</f>
        <v>2234.8456627803153</v>
      </c>
      <c r="K1330">
        <f>IF(MIN(LCOH!$C$18,J1330)&gt;=$P$48*LCOH!$C$18, MIN(LCOH!$C$18,J1330),0)</f>
        <v>1500</v>
      </c>
      <c r="L1330">
        <f t="shared" si="41"/>
        <v>734.84566278031525</v>
      </c>
      <c r="M1330">
        <f>K1330/LCOH!$C$18</f>
        <v>1</v>
      </c>
      <c r="N1330">
        <f>K1330/LCOH!$C$34</f>
        <v>28.901734104046245</v>
      </c>
    </row>
    <row r="1331" spans="1:14" x14ac:dyDescent="0.35">
      <c r="A1331">
        <f>'Profilo fotovoltaico'!B1333*LCOH!$C$20</f>
        <v>393</v>
      </c>
      <c r="B1331">
        <f>'Profilo eolico'!B1333*LCOH!$C$21</f>
        <v>265.5</v>
      </c>
      <c r="C1331">
        <f>$P$35*'Profilo fotovoltaico'!B1333</f>
        <v>2890.3625897354718</v>
      </c>
      <c r="D1331">
        <f>$Q$37*'Profilo eolico'!B1333</f>
        <v>1549.0955644930452</v>
      </c>
      <c r="E1331">
        <f>$P$39*'Profilo fotovoltaico'!B1333+'Approvvigionamento energia'!$Q$39*'Profilo eolico'!B1333</f>
        <v>1884.4123208036517</v>
      </c>
      <c r="F1331">
        <f>$P$41*'Profilo fotovoltaico'!B1333+'Approvvigionamento energia'!$Q$41*'Profilo eolico'!B1333</f>
        <v>2219.7290771142584</v>
      </c>
      <c r="G1331">
        <f>$P$43*'Profilo fotovoltaico'!B1333+'Approvvigionamento energia'!$Q$43*'Profilo eolico'!B1333</f>
        <v>2555.0458334248651</v>
      </c>
      <c r="H1331">
        <f t="shared" si="40"/>
        <v>1138.4335154826958</v>
      </c>
      <c r="I1331">
        <f>IF(LCOH!$C$28=Menu!$A$1,'Approvvigionamento energia'!C1331,0)+IF(LCOH!$C$28=Menu!$A$2,'Approvvigionamento energia'!D1331,0)+IF(LCOH!$C$28=Menu!$A$3,'Approvvigionamento energia'!E1331,0)+IF(LCOH!$C$28=Menu!$A$4,'Approvvigionamento energia'!F1331,0)+IF(LCOH!$C$28=Menu!$A$5,'Approvvigionamento energia'!G1331,0)+IF(LCOH!$C$28=Menu!$A$6,'Approvvigionamento energia'!H1331,0)</f>
        <v>2219.7290771142584</v>
      </c>
      <c r="J1331">
        <f>'Approvvigionamento energia'!A1331+'Approvvigionamento energia'!B1331+'Approvvigionamento energia'!I1331</f>
        <v>2878.2290771142584</v>
      </c>
      <c r="K1331">
        <f>IF(MIN(LCOH!$C$18,J1331)&gt;=$P$48*LCOH!$C$18, MIN(LCOH!$C$18,J1331),0)</f>
        <v>1500</v>
      </c>
      <c r="L1331">
        <f t="shared" si="41"/>
        <v>1378.2290771142584</v>
      </c>
      <c r="M1331">
        <f>K1331/LCOH!$C$18</f>
        <v>1</v>
      </c>
      <c r="N1331">
        <f>K1331/LCOH!$C$34</f>
        <v>28.901734104046245</v>
      </c>
    </row>
    <row r="1332" spans="1:14" x14ac:dyDescent="0.35">
      <c r="A1332">
        <f>'Profilo fotovoltaico'!B1334*LCOH!$C$20</f>
        <v>445</v>
      </c>
      <c r="B1332">
        <f>'Profilo eolico'!B1334*LCOH!$C$21</f>
        <v>307.90000000000003</v>
      </c>
      <c r="C1332">
        <f>$P$35*'Profilo fotovoltaico'!B1334</f>
        <v>3272.8024234918189</v>
      </c>
      <c r="D1332">
        <f>$Q$37*'Profilo eolico'!B1334</f>
        <v>1796.4840840203713</v>
      </c>
      <c r="E1332">
        <f>$P$39*'Profilo fotovoltaico'!B1334+'Approvvigionamento energia'!$Q$39*'Profilo eolico'!B1334</f>
        <v>2165.5636688882332</v>
      </c>
      <c r="F1332">
        <f>$P$41*'Profilo fotovoltaico'!B1334+'Approvvigionamento energia'!$Q$41*'Profilo eolico'!B1334</f>
        <v>2534.643253756095</v>
      </c>
      <c r="G1332">
        <f>$P$43*'Profilo fotovoltaico'!B1334+'Approvvigionamento energia'!$Q$43*'Profilo eolico'!B1334</f>
        <v>2903.7228386239572</v>
      </c>
      <c r="H1332">
        <f t="shared" si="40"/>
        <v>1138.4335154826958</v>
      </c>
      <c r="I1332">
        <f>IF(LCOH!$C$28=Menu!$A$1,'Approvvigionamento energia'!C1332,0)+IF(LCOH!$C$28=Menu!$A$2,'Approvvigionamento energia'!D1332,0)+IF(LCOH!$C$28=Menu!$A$3,'Approvvigionamento energia'!E1332,0)+IF(LCOH!$C$28=Menu!$A$4,'Approvvigionamento energia'!F1332,0)+IF(LCOH!$C$28=Menu!$A$5,'Approvvigionamento energia'!G1332,0)+IF(LCOH!$C$28=Menu!$A$6,'Approvvigionamento energia'!H1332,0)</f>
        <v>2534.643253756095</v>
      </c>
      <c r="J1332">
        <f>'Approvvigionamento energia'!A1332+'Approvvigionamento energia'!B1332+'Approvvigionamento energia'!I1332</f>
        <v>3287.5432537560951</v>
      </c>
      <c r="K1332">
        <f>IF(MIN(LCOH!$C$18,J1332)&gt;=$P$48*LCOH!$C$18, MIN(LCOH!$C$18,J1332),0)</f>
        <v>1500</v>
      </c>
      <c r="L1332">
        <f t="shared" si="41"/>
        <v>1787.5432537560951</v>
      </c>
      <c r="M1332">
        <f>K1332/LCOH!$C$18</f>
        <v>1</v>
      </c>
      <c r="N1332">
        <f>K1332/LCOH!$C$34</f>
        <v>28.901734104046245</v>
      </c>
    </row>
    <row r="1333" spans="1:14" x14ac:dyDescent="0.35">
      <c r="A1333">
        <f>'Profilo fotovoltaico'!B1335*LCOH!$C$20</f>
        <v>447</v>
      </c>
      <c r="B1333">
        <f>'Profilo eolico'!B1335*LCOH!$C$21</f>
        <v>359.3</v>
      </c>
      <c r="C1333">
        <f>$P$35*'Profilo fotovoltaico'!B1335</f>
        <v>3287.5116478670629</v>
      </c>
      <c r="D1333">
        <f>$Q$37*'Profilo eolico'!B1335</f>
        <v>2096.3843175983093</v>
      </c>
      <c r="E1333">
        <f>$P$39*'Profilo fotovoltaico'!B1335+'Approvvigionamento energia'!$Q$39*'Profilo eolico'!B1335</f>
        <v>2394.1661501654976</v>
      </c>
      <c r="F1333">
        <f>$P$41*'Profilo fotovoltaico'!B1335+'Approvvigionamento energia'!$Q$41*'Profilo eolico'!B1335</f>
        <v>2691.9479827326859</v>
      </c>
      <c r="G1333">
        <f>$P$43*'Profilo fotovoltaico'!B1335+'Approvvigionamento energia'!$Q$43*'Profilo eolico'!B1335</f>
        <v>2989.7298152998746</v>
      </c>
      <c r="H1333">
        <f t="shared" si="40"/>
        <v>1138.4335154826958</v>
      </c>
      <c r="I1333">
        <f>IF(LCOH!$C$28=Menu!$A$1,'Approvvigionamento energia'!C1333,0)+IF(LCOH!$C$28=Menu!$A$2,'Approvvigionamento energia'!D1333,0)+IF(LCOH!$C$28=Menu!$A$3,'Approvvigionamento energia'!E1333,0)+IF(LCOH!$C$28=Menu!$A$4,'Approvvigionamento energia'!F1333,0)+IF(LCOH!$C$28=Menu!$A$5,'Approvvigionamento energia'!G1333,0)+IF(LCOH!$C$28=Menu!$A$6,'Approvvigionamento energia'!H1333,0)</f>
        <v>2691.9479827326859</v>
      </c>
      <c r="J1333">
        <f>'Approvvigionamento energia'!A1333+'Approvvigionamento energia'!B1333+'Approvvigionamento energia'!I1333</f>
        <v>3498.2479827326861</v>
      </c>
      <c r="K1333">
        <f>IF(MIN(LCOH!$C$18,J1333)&gt;=$P$48*LCOH!$C$18, MIN(LCOH!$C$18,J1333),0)</f>
        <v>1500</v>
      </c>
      <c r="L1333">
        <f t="shared" si="41"/>
        <v>1998.2479827326861</v>
      </c>
      <c r="M1333">
        <f>K1333/LCOH!$C$18</f>
        <v>1</v>
      </c>
      <c r="N1333">
        <f>K1333/LCOH!$C$34</f>
        <v>28.901734104046245</v>
      </c>
    </row>
    <row r="1334" spans="1:14" x14ac:dyDescent="0.35">
      <c r="A1334">
        <f>'Profilo fotovoltaico'!B1336*LCOH!$C$20</f>
        <v>411</v>
      </c>
      <c r="B1334">
        <f>'Profilo eolico'!B1336*LCOH!$C$21</f>
        <v>407.1</v>
      </c>
      <c r="C1334">
        <f>$P$35*'Profilo fotovoltaico'!B1336</f>
        <v>3022.7456091126687</v>
      </c>
      <c r="D1334">
        <f>$Q$37*'Profilo eolico'!B1336</f>
        <v>2375.2798655560027</v>
      </c>
      <c r="E1334">
        <f>$P$39*'Profilo fotovoltaico'!B1336+'Approvvigionamento energia'!$Q$39*'Profilo eolico'!B1336</f>
        <v>2537.1463014451692</v>
      </c>
      <c r="F1334">
        <f>$P$41*'Profilo fotovoltaico'!B1336+'Approvvigionamento energia'!$Q$41*'Profilo eolico'!B1336</f>
        <v>2699.0127373343357</v>
      </c>
      <c r="G1334">
        <f>$P$43*'Profilo fotovoltaico'!B1336+'Approvvigionamento energia'!$Q$43*'Profilo eolico'!B1336</f>
        <v>2860.8791732235022</v>
      </c>
      <c r="H1334">
        <f t="shared" si="40"/>
        <v>1138.4335154826958</v>
      </c>
      <c r="I1334">
        <f>IF(LCOH!$C$28=Menu!$A$1,'Approvvigionamento energia'!C1334,0)+IF(LCOH!$C$28=Menu!$A$2,'Approvvigionamento energia'!D1334,0)+IF(LCOH!$C$28=Menu!$A$3,'Approvvigionamento energia'!E1334,0)+IF(LCOH!$C$28=Menu!$A$4,'Approvvigionamento energia'!F1334,0)+IF(LCOH!$C$28=Menu!$A$5,'Approvvigionamento energia'!G1334,0)+IF(LCOH!$C$28=Menu!$A$6,'Approvvigionamento energia'!H1334,0)</f>
        <v>2699.0127373343357</v>
      </c>
      <c r="J1334">
        <f>'Approvvigionamento energia'!A1334+'Approvvigionamento energia'!B1334+'Approvvigionamento energia'!I1334</f>
        <v>3517.1127373343356</v>
      </c>
      <c r="K1334">
        <f>IF(MIN(LCOH!$C$18,J1334)&gt;=$P$48*LCOH!$C$18, MIN(LCOH!$C$18,J1334),0)</f>
        <v>1500</v>
      </c>
      <c r="L1334">
        <f t="shared" si="41"/>
        <v>2017.1127373343356</v>
      </c>
      <c r="M1334">
        <f>K1334/LCOH!$C$18</f>
        <v>1</v>
      </c>
      <c r="N1334">
        <f>K1334/LCOH!$C$34</f>
        <v>28.901734104046245</v>
      </c>
    </row>
    <row r="1335" spans="1:14" x14ac:dyDescent="0.35">
      <c r="A1335">
        <f>'Profilo fotovoltaico'!B1337*LCOH!$C$20</f>
        <v>332</v>
      </c>
      <c r="B1335">
        <f>'Profilo eolico'!B1337*LCOH!$C$21</f>
        <v>441</v>
      </c>
      <c r="C1335">
        <f>$P$35*'Profilo fotovoltaico'!B1337</f>
        <v>2441.7312462905256</v>
      </c>
      <c r="D1335">
        <f>$Q$37*'Profilo eolico'!B1337</f>
        <v>2573.0739884799732</v>
      </c>
      <c r="E1335">
        <f>$P$39*'Profilo fotovoltaico'!B1337+'Approvvigionamento energia'!$Q$39*'Profilo eolico'!B1337</f>
        <v>2540.2383029326111</v>
      </c>
      <c r="F1335">
        <f>$P$41*'Profilo fotovoltaico'!B1337+'Approvvigionamento energia'!$Q$41*'Profilo eolico'!B1337</f>
        <v>2507.4026173852494</v>
      </c>
      <c r="G1335">
        <f>$P$43*'Profilo fotovoltaico'!B1337+'Approvvigionamento energia'!$Q$43*'Profilo eolico'!B1337</f>
        <v>2474.5669318378878</v>
      </c>
      <c r="H1335">
        <f t="shared" si="40"/>
        <v>1138.4335154826958</v>
      </c>
      <c r="I1335">
        <f>IF(LCOH!$C$28=Menu!$A$1,'Approvvigionamento energia'!C1335,0)+IF(LCOH!$C$28=Menu!$A$2,'Approvvigionamento energia'!D1335,0)+IF(LCOH!$C$28=Menu!$A$3,'Approvvigionamento energia'!E1335,0)+IF(LCOH!$C$28=Menu!$A$4,'Approvvigionamento energia'!F1335,0)+IF(LCOH!$C$28=Menu!$A$5,'Approvvigionamento energia'!G1335,0)+IF(LCOH!$C$28=Menu!$A$6,'Approvvigionamento energia'!H1335,0)</f>
        <v>2507.4026173852494</v>
      </c>
      <c r="J1335">
        <f>'Approvvigionamento energia'!A1335+'Approvvigionamento energia'!B1335+'Approvvigionamento energia'!I1335</f>
        <v>3280.4026173852494</v>
      </c>
      <c r="K1335">
        <f>IF(MIN(LCOH!$C$18,J1335)&gt;=$P$48*LCOH!$C$18, MIN(LCOH!$C$18,J1335),0)</f>
        <v>1500</v>
      </c>
      <c r="L1335">
        <f t="shared" si="41"/>
        <v>1780.4026173852494</v>
      </c>
      <c r="M1335">
        <f>K1335/LCOH!$C$18</f>
        <v>1</v>
      </c>
      <c r="N1335">
        <f>K1335/LCOH!$C$34</f>
        <v>28.901734104046245</v>
      </c>
    </row>
    <row r="1336" spans="1:14" x14ac:dyDescent="0.35">
      <c r="A1336">
        <f>'Profilo fotovoltaico'!B1338*LCOH!$C$20</f>
        <v>223</v>
      </c>
      <c r="B1336">
        <f>'Profilo eolico'!B1338*LCOH!$C$21</f>
        <v>437.2</v>
      </c>
      <c r="C1336">
        <f>$P$35*'Profilo fotovoltaico'!B1338</f>
        <v>1640.0785178397205</v>
      </c>
      <c r="D1336">
        <f>$Q$37*'Profilo eolico'!B1338</f>
        <v>2550.9023758808257</v>
      </c>
      <c r="E1336">
        <f>$P$39*'Profilo fotovoltaico'!B1338+'Approvvigionamento energia'!$Q$39*'Profilo eolico'!B1338</f>
        <v>2323.1964113705494</v>
      </c>
      <c r="F1336">
        <f>$P$41*'Profilo fotovoltaico'!B1338+'Approvvigionamento energia'!$Q$41*'Profilo eolico'!B1338</f>
        <v>2095.4904468602731</v>
      </c>
      <c r="G1336">
        <f>$P$43*'Profilo fotovoltaico'!B1338+'Approvvigionamento energia'!$Q$43*'Profilo eolico'!B1338</f>
        <v>1867.7844823499968</v>
      </c>
      <c r="H1336">
        <f t="shared" si="40"/>
        <v>1138.4335154826958</v>
      </c>
      <c r="I1336">
        <f>IF(LCOH!$C$28=Menu!$A$1,'Approvvigionamento energia'!C1336,0)+IF(LCOH!$C$28=Menu!$A$2,'Approvvigionamento energia'!D1336,0)+IF(LCOH!$C$28=Menu!$A$3,'Approvvigionamento energia'!E1336,0)+IF(LCOH!$C$28=Menu!$A$4,'Approvvigionamento energia'!F1336,0)+IF(LCOH!$C$28=Menu!$A$5,'Approvvigionamento energia'!G1336,0)+IF(LCOH!$C$28=Menu!$A$6,'Approvvigionamento energia'!H1336,0)</f>
        <v>2095.4904468602731</v>
      </c>
      <c r="J1336">
        <f>'Approvvigionamento energia'!A1336+'Approvvigionamento energia'!B1336+'Approvvigionamento energia'!I1336</f>
        <v>2755.6904468602734</v>
      </c>
      <c r="K1336">
        <f>IF(MIN(LCOH!$C$18,J1336)&gt;=$P$48*LCOH!$C$18, MIN(LCOH!$C$18,J1336),0)</f>
        <v>1500</v>
      </c>
      <c r="L1336">
        <f t="shared" si="41"/>
        <v>1255.6904468602734</v>
      </c>
      <c r="M1336">
        <f>K1336/LCOH!$C$18</f>
        <v>1</v>
      </c>
      <c r="N1336">
        <f>K1336/LCOH!$C$34</f>
        <v>28.901734104046245</v>
      </c>
    </row>
    <row r="1337" spans="1:14" x14ac:dyDescent="0.35">
      <c r="A1337">
        <f>'Profilo fotovoltaico'!B1339*LCOH!$C$20</f>
        <v>97</v>
      </c>
      <c r="B1337">
        <f>'Profilo eolico'!B1339*LCOH!$C$21</f>
        <v>358.59999999999997</v>
      </c>
      <c r="C1337">
        <f>$P$35*'Profilo fotovoltaico'!B1339</f>
        <v>713.39738219934031</v>
      </c>
      <c r="D1337">
        <f>$Q$37*'Profilo eolico'!B1339</f>
        <v>2092.3000731721504</v>
      </c>
      <c r="E1337">
        <f>$P$39*'Profilo fotovoltaico'!B1339+'Approvvigionamento energia'!$Q$39*'Profilo eolico'!B1339</f>
        <v>1747.5744004289479</v>
      </c>
      <c r="F1337">
        <f>$P$41*'Profilo fotovoltaico'!B1339+'Approvvigionamento energia'!$Q$41*'Profilo eolico'!B1339</f>
        <v>1402.8487276857454</v>
      </c>
      <c r="G1337">
        <f>$P$43*'Profilo fotovoltaico'!B1339+'Approvvigionamento energia'!$Q$43*'Profilo eolico'!B1339</f>
        <v>1058.1230549425429</v>
      </c>
      <c r="H1337">
        <f t="shared" si="40"/>
        <v>1138.4335154826958</v>
      </c>
      <c r="I1337">
        <f>IF(LCOH!$C$28=Menu!$A$1,'Approvvigionamento energia'!C1337,0)+IF(LCOH!$C$28=Menu!$A$2,'Approvvigionamento energia'!D1337,0)+IF(LCOH!$C$28=Menu!$A$3,'Approvvigionamento energia'!E1337,0)+IF(LCOH!$C$28=Menu!$A$4,'Approvvigionamento energia'!F1337,0)+IF(LCOH!$C$28=Menu!$A$5,'Approvvigionamento energia'!G1337,0)+IF(LCOH!$C$28=Menu!$A$6,'Approvvigionamento energia'!H1337,0)</f>
        <v>1402.8487276857454</v>
      </c>
      <c r="J1337">
        <f>'Approvvigionamento energia'!A1337+'Approvvigionamento energia'!B1337+'Approvvigionamento energia'!I1337</f>
        <v>1858.4487276857453</v>
      </c>
      <c r="K1337">
        <f>IF(MIN(LCOH!$C$18,J1337)&gt;=$P$48*LCOH!$C$18, MIN(LCOH!$C$18,J1337),0)</f>
        <v>1500</v>
      </c>
      <c r="L1337">
        <f t="shared" si="41"/>
        <v>358.44872768574533</v>
      </c>
      <c r="M1337">
        <f>K1337/LCOH!$C$18</f>
        <v>1</v>
      </c>
      <c r="N1337">
        <f>K1337/LCOH!$C$34</f>
        <v>28.901734104046245</v>
      </c>
    </row>
    <row r="1338" spans="1:14" x14ac:dyDescent="0.35">
      <c r="A1338">
        <f>'Profilo fotovoltaico'!B1340*LCOH!$C$20</f>
        <v>7</v>
      </c>
      <c r="B1338">
        <f>'Profilo eolico'!B1340*LCOH!$C$21</f>
        <v>283.3</v>
      </c>
      <c r="C1338">
        <f>$P$35*'Profilo fotovoltaico'!B1340</f>
        <v>51.482285313354453</v>
      </c>
      <c r="D1338">
        <f>$Q$37*'Profilo eolico'!B1340</f>
        <v>1652.9520656153661</v>
      </c>
      <c r="E1338">
        <f>$P$39*'Profilo fotovoltaico'!B1340+'Approvvigionamento energia'!$Q$39*'Profilo eolico'!B1340</f>
        <v>1252.5846205398632</v>
      </c>
      <c r="F1338">
        <f>$P$41*'Profilo fotovoltaico'!B1340+'Approvvigionamento energia'!$Q$41*'Profilo eolico'!B1340</f>
        <v>852.21717546436025</v>
      </c>
      <c r="G1338">
        <f>$P$43*'Profilo fotovoltaico'!B1340+'Approvvigionamento energia'!$Q$43*'Profilo eolico'!B1340</f>
        <v>451.84973038885738</v>
      </c>
      <c r="H1338">
        <f t="shared" si="40"/>
        <v>1138.4335154826958</v>
      </c>
      <c r="I1338">
        <f>IF(LCOH!$C$28=Menu!$A$1,'Approvvigionamento energia'!C1338,0)+IF(LCOH!$C$28=Menu!$A$2,'Approvvigionamento energia'!D1338,0)+IF(LCOH!$C$28=Menu!$A$3,'Approvvigionamento energia'!E1338,0)+IF(LCOH!$C$28=Menu!$A$4,'Approvvigionamento energia'!F1338,0)+IF(LCOH!$C$28=Menu!$A$5,'Approvvigionamento energia'!G1338,0)+IF(LCOH!$C$28=Menu!$A$6,'Approvvigionamento energia'!H1338,0)</f>
        <v>852.21717546436025</v>
      </c>
      <c r="J1338">
        <f>'Approvvigionamento energia'!A1338+'Approvvigionamento energia'!B1338+'Approvvigionamento energia'!I1338</f>
        <v>1142.5171754643602</v>
      </c>
      <c r="K1338">
        <f>IF(MIN(LCOH!$C$18,J1338)&gt;=$P$48*LCOH!$C$18, MIN(LCOH!$C$18,J1338),0)</f>
        <v>1142.5171754643602</v>
      </c>
      <c r="L1338">
        <f t="shared" si="41"/>
        <v>0</v>
      </c>
      <c r="M1338">
        <f>K1338/LCOH!$C$18</f>
        <v>0.7616781169762401</v>
      </c>
      <c r="N1338">
        <f>K1338/LCOH!$C$34</f>
        <v>22.013818409717924</v>
      </c>
    </row>
    <row r="1339" spans="1:14" x14ac:dyDescent="0.35">
      <c r="A1339">
        <f>'Profilo fotovoltaico'!B1341*LCOH!$C$20</f>
        <v>0</v>
      </c>
      <c r="B1339">
        <f>'Profilo eolico'!B1341*LCOH!$C$21</f>
        <v>265.60000000000002</v>
      </c>
      <c r="C1339">
        <f>$P$35*'Profilo fotovoltaico'!B1341</f>
        <v>0</v>
      </c>
      <c r="D1339">
        <f>$Q$37*'Profilo eolico'!B1341</f>
        <v>1549.6790279824963</v>
      </c>
      <c r="E1339">
        <f>$P$39*'Profilo fotovoltaico'!B1341+'Approvvigionamento energia'!$Q$39*'Profilo eolico'!B1341</f>
        <v>1162.2592709868723</v>
      </c>
      <c r="F1339">
        <f>$P$41*'Profilo fotovoltaico'!B1341+'Approvvigionamento energia'!$Q$41*'Profilo eolico'!B1341</f>
        <v>774.83951399124817</v>
      </c>
      <c r="G1339">
        <f>$P$43*'Profilo fotovoltaico'!B1341+'Approvvigionamento energia'!$Q$43*'Profilo eolico'!B1341</f>
        <v>387.41975699562408</v>
      </c>
      <c r="H1339">
        <f t="shared" si="40"/>
        <v>1138.4335154826958</v>
      </c>
      <c r="I1339">
        <f>IF(LCOH!$C$28=Menu!$A$1,'Approvvigionamento energia'!C1339,0)+IF(LCOH!$C$28=Menu!$A$2,'Approvvigionamento energia'!D1339,0)+IF(LCOH!$C$28=Menu!$A$3,'Approvvigionamento energia'!E1339,0)+IF(LCOH!$C$28=Menu!$A$4,'Approvvigionamento energia'!F1339,0)+IF(LCOH!$C$28=Menu!$A$5,'Approvvigionamento energia'!G1339,0)+IF(LCOH!$C$28=Menu!$A$6,'Approvvigionamento energia'!H1339,0)</f>
        <v>774.83951399124817</v>
      </c>
      <c r="J1339">
        <f>'Approvvigionamento energia'!A1339+'Approvvigionamento energia'!B1339+'Approvvigionamento energia'!I1339</f>
        <v>1040.4395139912481</v>
      </c>
      <c r="K1339">
        <f>IF(MIN(LCOH!$C$18,J1339)&gt;=$P$48*LCOH!$C$18, MIN(LCOH!$C$18,J1339),0)</f>
        <v>1040.4395139912481</v>
      </c>
      <c r="L1339">
        <f t="shared" si="41"/>
        <v>0</v>
      </c>
      <c r="M1339">
        <f>K1339/LCOH!$C$18</f>
        <v>0.69362634266083201</v>
      </c>
      <c r="N1339">
        <f>K1339/LCOH!$C$34</f>
        <v>20.047004123145435</v>
      </c>
    </row>
    <row r="1340" spans="1:14" x14ac:dyDescent="0.35">
      <c r="A1340">
        <f>'Profilo fotovoltaico'!B1342*LCOH!$C$20</f>
        <v>0</v>
      </c>
      <c r="B1340">
        <f>'Profilo eolico'!B1342*LCOH!$C$21</f>
        <v>263.40000000000003</v>
      </c>
      <c r="C1340">
        <f>$P$35*'Profilo fotovoltaico'!B1342</f>
        <v>0</v>
      </c>
      <c r="D1340">
        <f>$Q$37*'Profilo eolico'!B1342</f>
        <v>1536.8428312145693</v>
      </c>
      <c r="E1340">
        <f>$P$39*'Profilo fotovoltaico'!B1342+'Approvvigionamento energia'!$Q$39*'Profilo eolico'!B1342</f>
        <v>1152.6321234109269</v>
      </c>
      <c r="F1340">
        <f>$P$41*'Profilo fotovoltaico'!B1342+'Approvvigionamento energia'!$Q$41*'Profilo eolico'!B1342</f>
        <v>768.42141560728464</v>
      </c>
      <c r="G1340">
        <f>$P$43*'Profilo fotovoltaico'!B1342+'Approvvigionamento energia'!$Q$43*'Profilo eolico'!B1342</f>
        <v>384.21070780364232</v>
      </c>
      <c r="H1340">
        <f t="shared" si="40"/>
        <v>1138.4335154826958</v>
      </c>
      <c r="I1340">
        <f>IF(LCOH!$C$28=Menu!$A$1,'Approvvigionamento energia'!C1340,0)+IF(LCOH!$C$28=Menu!$A$2,'Approvvigionamento energia'!D1340,0)+IF(LCOH!$C$28=Menu!$A$3,'Approvvigionamento energia'!E1340,0)+IF(LCOH!$C$28=Menu!$A$4,'Approvvigionamento energia'!F1340,0)+IF(LCOH!$C$28=Menu!$A$5,'Approvvigionamento energia'!G1340,0)+IF(LCOH!$C$28=Menu!$A$6,'Approvvigionamento energia'!H1340,0)</f>
        <v>768.42141560728464</v>
      </c>
      <c r="J1340">
        <f>'Approvvigionamento energia'!A1340+'Approvvigionamento energia'!B1340+'Approvvigionamento energia'!I1340</f>
        <v>1031.8214156072847</v>
      </c>
      <c r="K1340">
        <f>IF(MIN(LCOH!$C$18,J1340)&gt;=$P$48*LCOH!$C$18, MIN(LCOH!$C$18,J1340),0)</f>
        <v>1031.8214156072847</v>
      </c>
      <c r="L1340">
        <f t="shared" si="41"/>
        <v>0</v>
      </c>
      <c r="M1340">
        <f>K1340/LCOH!$C$18</f>
        <v>0.68788094373818987</v>
      </c>
      <c r="N1340">
        <f>K1340/LCOH!$C$34</f>
        <v>19.880952131161557</v>
      </c>
    </row>
    <row r="1341" spans="1:14" x14ac:dyDescent="0.35">
      <c r="A1341">
        <f>'Profilo fotovoltaico'!B1343*LCOH!$C$20</f>
        <v>0</v>
      </c>
      <c r="B1341">
        <f>'Profilo eolico'!B1343*LCOH!$C$21</f>
        <v>258.2</v>
      </c>
      <c r="C1341">
        <f>$P$35*'Profilo fotovoltaico'!B1343</f>
        <v>0</v>
      </c>
      <c r="D1341">
        <f>$Q$37*'Profilo eolico'!B1343</f>
        <v>1506.5027297631045</v>
      </c>
      <c r="E1341">
        <f>$P$39*'Profilo fotovoltaico'!B1343+'Approvvigionamento energia'!$Q$39*'Profilo eolico'!B1343</f>
        <v>1129.8770473223283</v>
      </c>
      <c r="F1341">
        <f>$P$41*'Profilo fotovoltaico'!B1343+'Approvvigionamento energia'!$Q$41*'Profilo eolico'!B1343</f>
        <v>753.25136488155226</v>
      </c>
      <c r="G1341">
        <f>$P$43*'Profilo fotovoltaico'!B1343+'Approvvigionamento energia'!$Q$43*'Profilo eolico'!B1343</f>
        <v>376.62568244077613</v>
      </c>
      <c r="H1341">
        <f t="shared" si="40"/>
        <v>1138.4335154826958</v>
      </c>
      <c r="I1341">
        <f>IF(LCOH!$C$28=Menu!$A$1,'Approvvigionamento energia'!C1341,0)+IF(LCOH!$C$28=Menu!$A$2,'Approvvigionamento energia'!D1341,0)+IF(LCOH!$C$28=Menu!$A$3,'Approvvigionamento energia'!E1341,0)+IF(LCOH!$C$28=Menu!$A$4,'Approvvigionamento energia'!F1341,0)+IF(LCOH!$C$28=Menu!$A$5,'Approvvigionamento energia'!G1341,0)+IF(LCOH!$C$28=Menu!$A$6,'Approvvigionamento energia'!H1341,0)</f>
        <v>753.25136488155226</v>
      </c>
      <c r="J1341">
        <f>'Approvvigionamento energia'!A1341+'Approvvigionamento energia'!B1341+'Approvvigionamento energia'!I1341</f>
        <v>1011.4513648815523</v>
      </c>
      <c r="K1341">
        <f>IF(MIN(LCOH!$C$18,J1341)&gt;=$P$48*LCOH!$C$18, MIN(LCOH!$C$18,J1341),0)</f>
        <v>1011.4513648815523</v>
      </c>
      <c r="L1341">
        <f t="shared" si="41"/>
        <v>0</v>
      </c>
      <c r="M1341">
        <f>K1341/LCOH!$C$18</f>
        <v>0.67430090992103486</v>
      </c>
      <c r="N1341">
        <f>K1341/LCOH!$C$34</f>
        <v>19.488465604654188</v>
      </c>
    </row>
    <row r="1342" spans="1:14" x14ac:dyDescent="0.35">
      <c r="A1342">
        <f>'Profilo fotovoltaico'!B1344*LCOH!$C$20</f>
        <v>0</v>
      </c>
      <c r="B1342">
        <f>'Profilo eolico'!B1344*LCOH!$C$21</f>
        <v>253</v>
      </c>
      <c r="C1342">
        <f>$P$35*'Profilo fotovoltaico'!B1344</f>
        <v>0</v>
      </c>
      <c r="D1342">
        <f>$Q$37*'Profilo eolico'!B1344</f>
        <v>1476.16262831164</v>
      </c>
      <c r="E1342">
        <f>$P$39*'Profilo fotovoltaico'!B1344+'Approvvigionamento energia'!$Q$39*'Profilo eolico'!B1344</f>
        <v>1107.1219712337299</v>
      </c>
      <c r="F1342">
        <f>$P$41*'Profilo fotovoltaico'!B1344+'Approvvigionamento energia'!$Q$41*'Profilo eolico'!B1344</f>
        <v>738.08131415582</v>
      </c>
      <c r="G1342">
        <f>$P$43*'Profilo fotovoltaico'!B1344+'Approvvigionamento energia'!$Q$43*'Profilo eolico'!B1344</f>
        <v>369.04065707791</v>
      </c>
      <c r="H1342">
        <f t="shared" si="40"/>
        <v>1138.4335154826958</v>
      </c>
      <c r="I1342">
        <f>IF(LCOH!$C$28=Menu!$A$1,'Approvvigionamento energia'!C1342,0)+IF(LCOH!$C$28=Menu!$A$2,'Approvvigionamento energia'!D1342,0)+IF(LCOH!$C$28=Menu!$A$3,'Approvvigionamento energia'!E1342,0)+IF(LCOH!$C$28=Menu!$A$4,'Approvvigionamento energia'!F1342,0)+IF(LCOH!$C$28=Menu!$A$5,'Approvvigionamento energia'!G1342,0)+IF(LCOH!$C$28=Menu!$A$6,'Approvvigionamento energia'!H1342,0)</f>
        <v>738.08131415582</v>
      </c>
      <c r="J1342">
        <f>'Approvvigionamento energia'!A1342+'Approvvigionamento energia'!B1342+'Approvvigionamento energia'!I1342</f>
        <v>991.08131415582</v>
      </c>
      <c r="K1342">
        <f>IF(MIN(LCOH!$C$18,J1342)&gt;=$P$48*LCOH!$C$18, MIN(LCOH!$C$18,J1342),0)</f>
        <v>991.08131415582</v>
      </c>
      <c r="L1342">
        <f t="shared" si="41"/>
        <v>0</v>
      </c>
      <c r="M1342">
        <f>K1342/LCOH!$C$18</f>
        <v>0.66072087610387997</v>
      </c>
      <c r="N1342">
        <f>K1342/LCOH!$C$34</f>
        <v>19.095979078146822</v>
      </c>
    </row>
    <row r="1343" spans="1:14" x14ac:dyDescent="0.35">
      <c r="A1343">
        <f>'Profilo fotovoltaico'!B1345*LCOH!$C$20</f>
        <v>0</v>
      </c>
      <c r="B1343">
        <f>'Profilo eolico'!B1345*LCOH!$C$21</f>
        <v>243.60000000000002</v>
      </c>
      <c r="C1343">
        <f>$P$35*'Profilo fotovoltaico'!B1345</f>
        <v>0</v>
      </c>
      <c r="D1343">
        <f>$Q$37*'Profilo eolico'!B1345</f>
        <v>1421.3170603032233</v>
      </c>
      <c r="E1343">
        <f>$P$39*'Profilo fotovoltaico'!B1345+'Approvvigionamento energia'!$Q$39*'Profilo eolico'!B1345</f>
        <v>1065.9877952274176</v>
      </c>
      <c r="F1343">
        <f>$P$41*'Profilo fotovoltaico'!B1345+'Approvvigionamento energia'!$Q$41*'Profilo eolico'!B1345</f>
        <v>710.65853015161167</v>
      </c>
      <c r="G1343">
        <f>$P$43*'Profilo fotovoltaico'!B1345+'Approvvigionamento energia'!$Q$43*'Profilo eolico'!B1345</f>
        <v>355.32926507580584</v>
      </c>
      <c r="H1343">
        <f t="shared" si="40"/>
        <v>1138.4335154826958</v>
      </c>
      <c r="I1343">
        <f>IF(LCOH!$C$28=Menu!$A$1,'Approvvigionamento energia'!C1343,0)+IF(LCOH!$C$28=Menu!$A$2,'Approvvigionamento energia'!D1343,0)+IF(LCOH!$C$28=Menu!$A$3,'Approvvigionamento energia'!E1343,0)+IF(LCOH!$C$28=Menu!$A$4,'Approvvigionamento energia'!F1343,0)+IF(LCOH!$C$28=Menu!$A$5,'Approvvigionamento energia'!G1343,0)+IF(LCOH!$C$28=Menu!$A$6,'Approvvigionamento energia'!H1343,0)</f>
        <v>710.65853015161167</v>
      </c>
      <c r="J1343">
        <f>'Approvvigionamento energia'!A1343+'Approvvigionamento energia'!B1343+'Approvvigionamento energia'!I1343</f>
        <v>954.25853015161169</v>
      </c>
      <c r="K1343">
        <f>IF(MIN(LCOH!$C$18,J1343)&gt;=$P$48*LCOH!$C$18, MIN(LCOH!$C$18,J1343),0)</f>
        <v>954.25853015161169</v>
      </c>
      <c r="L1343">
        <f t="shared" si="41"/>
        <v>0</v>
      </c>
      <c r="M1343">
        <f>K1343/LCOH!$C$18</f>
        <v>0.63617235343440781</v>
      </c>
      <c r="N1343">
        <f>K1343/LCOH!$C$34</f>
        <v>18.386484203306583</v>
      </c>
    </row>
    <row r="1344" spans="1:14" x14ac:dyDescent="0.35">
      <c r="A1344">
        <f>'Profilo fotovoltaico'!B1346*LCOH!$C$20</f>
        <v>0</v>
      </c>
      <c r="B1344">
        <f>'Profilo eolico'!B1346*LCOH!$C$21</f>
        <v>234.5</v>
      </c>
      <c r="C1344">
        <f>$P$35*'Profilo fotovoltaico'!B1346</f>
        <v>0</v>
      </c>
      <c r="D1344">
        <f>$Q$37*'Profilo eolico'!B1346</f>
        <v>1368.2218827631602</v>
      </c>
      <c r="E1344">
        <f>$P$39*'Profilo fotovoltaico'!B1346+'Approvvigionamento energia'!$Q$39*'Profilo eolico'!B1346</f>
        <v>1026.1664120723701</v>
      </c>
      <c r="F1344">
        <f>$P$41*'Profilo fotovoltaico'!B1346+'Approvvigionamento energia'!$Q$41*'Profilo eolico'!B1346</f>
        <v>684.11094138158012</v>
      </c>
      <c r="G1344">
        <f>$P$43*'Profilo fotovoltaico'!B1346+'Approvvigionamento energia'!$Q$43*'Profilo eolico'!B1346</f>
        <v>342.05547069079006</v>
      </c>
      <c r="H1344">
        <f t="shared" si="40"/>
        <v>1138.4335154826958</v>
      </c>
      <c r="I1344">
        <f>IF(LCOH!$C$28=Menu!$A$1,'Approvvigionamento energia'!C1344,0)+IF(LCOH!$C$28=Menu!$A$2,'Approvvigionamento energia'!D1344,0)+IF(LCOH!$C$28=Menu!$A$3,'Approvvigionamento energia'!E1344,0)+IF(LCOH!$C$28=Menu!$A$4,'Approvvigionamento energia'!F1344,0)+IF(LCOH!$C$28=Menu!$A$5,'Approvvigionamento energia'!G1344,0)+IF(LCOH!$C$28=Menu!$A$6,'Approvvigionamento energia'!H1344,0)</f>
        <v>684.11094138158012</v>
      </c>
      <c r="J1344">
        <f>'Approvvigionamento energia'!A1344+'Approvvigionamento energia'!B1344+'Approvvigionamento energia'!I1344</f>
        <v>918.61094138158012</v>
      </c>
      <c r="K1344">
        <f>IF(MIN(LCOH!$C$18,J1344)&gt;=$P$48*LCOH!$C$18, MIN(LCOH!$C$18,J1344),0)</f>
        <v>918.61094138158012</v>
      </c>
      <c r="L1344">
        <f t="shared" si="41"/>
        <v>0</v>
      </c>
      <c r="M1344">
        <f>K1344/LCOH!$C$18</f>
        <v>0.61240729425438678</v>
      </c>
      <c r="N1344">
        <f>K1344/LCOH!$C$34</f>
        <v>17.699632781918691</v>
      </c>
    </row>
    <row r="1345" spans="1:14" x14ac:dyDescent="0.35">
      <c r="A1345">
        <f>'Profilo fotovoltaico'!B1347*LCOH!$C$20</f>
        <v>0</v>
      </c>
      <c r="B1345">
        <f>'Profilo eolico'!B1347*LCOH!$C$21</f>
        <v>230</v>
      </c>
      <c r="C1345">
        <f>$P$35*'Profilo fotovoltaico'!B1347</f>
        <v>0</v>
      </c>
      <c r="D1345">
        <f>$Q$37*'Profilo eolico'!B1347</f>
        <v>1341.9660257378546</v>
      </c>
      <c r="E1345">
        <f>$P$39*'Profilo fotovoltaico'!B1347+'Approvvigionamento energia'!$Q$39*'Profilo eolico'!B1347</f>
        <v>1006.4745193033909</v>
      </c>
      <c r="F1345">
        <f>$P$41*'Profilo fotovoltaico'!B1347+'Approvvigionamento energia'!$Q$41*'Profilo eolico'!B1347</f>
        <v>670.98301286892729</v>
      </c>
      <c r="G1345">
        <f>$P$43*'Profilo fotovoltaico'!B1347+'Approvvigionamento energia'!$Q$43*'Profilo eolico'!B1347</f>
        <v>335.49150643446364</v>
      </c>
      <c r="H1345">
        <f t="shared" si="40"/>
        <v>1138.4335154826958</v>
      </c>
      <c r="I1345">
        <f>IF(LCOH!$C$28=Menu!$A$1,'Approvvigionamento energia'!C1345,0)+IF(LCOH!$C$28=Menu!$A$2,'Approvvigionamento energia'!D1345,0)+IF(LCOH!$C$28=Menu!$A$3,'Approvvigionamento energia'!E1345,0)+IF(LCOH!$C$28=Menu!$A$4,'Approvvigionamento energia'!F1345,0)+IF(LCOH!$C$28=Menu!$A$5,'Approvvigionamento energia'!G1345,0)+IF(LCOH!$C$28=Menu!$A$6,'Approvvigionamento energia'!H1345,0)</f>
        <v>670.98301286892729</v>
      </c>
      <c r="J1345">
        <f>'Approvvigionamento energia'!A1345+'Approvvigionamento energia'!B1345+'Approvvigionamento energia'!I1345</f>
        <v>900.98301286892729</v>
      </c>
      <c r="K1345">
        <f>IF(MIN(LCOH!$C$18,J1345)&gt;=$P$48*LCOH!$C$18, MIN(LCOH!$C$18,J1345),0)</f>
        <v>900.98301286892729</v>
      </c>
      <c r="L1345">
        <f t="shared" si="41"/>
        <v>0</v>
      </c>
      <c r="M1345">
        <f>K1345/LCOH!$C$18</f>
        <v>0.60065534191261816</v>
      </c>
      <c r="N1345">
        <f>K1345/LCOH!$C$34</f>
        <v>17.359980980133475</v>
      </c>
    </row>
    <row r="1346" spans="1:14" x14ac:dyDescent="0.35">
      <c r="A1346">
        <f>'Profilo fotovoltaico'!B1348*LCOH!$C$20</f>
        <v>0</v>
      </c>
      <c r="B1346">
        <f>'Profilo eolico'!B1348*LCOH!$C$21</f>
        <v>234.9</v>
      </c>
      <c r="C1346">
        <f>$P$35*'Profilo fotovoltaico'!B1348</f>
        <v>0</v>
      </c>
      <c r="D1346">
        <f>$Q$37*'Profilo eolico'!B1348</f>
        <v>1370.5557367209653</v>
      </c>
      <c r="E1346">
        <f>$P$39*'Profilo fotovoltaico'!B1348+'Approvvigionamento energia'!$Q$39*'Profilo eolico'!B1348</f>
        <v>1027.9168025407239</v>
      </c>
      <c r="F1346">
        <f>$P$41*'Profilo fotovoltaico'!B1348+'Approvvigionamento energia'!$Q$41*'Profilo eolico'!B1348</f>
        <v>685.27786836048267</v>
      </c>
      <c r="G1346">
        <f>$P$43*'Profilo fotovoltaico'!B1348+'Approvvigionamento energia'!$Q$43*'Profilo eolico'!B1348</f>
        <v>342.63893418024134</v>
      </c>
      <c r="H1346">
        <f t="shared" ref="H1346:H1409" si="42">$P$45</f>
        <v>1138.4335154826958</v>
      </c>
      <c r="I1346">
        <f>IF(LCOH!$C$28=Menu!$A$1,'Approvvigionamento energia'!C1346,0)+IF(LCOH!$C$28=Menu!$A$2,'Approvvigionamento energia'!D1346,0)+IF(LCOH!$C$28=Menu!$A$3,'Approvvigionamento energia'!E1346,0)+IF(LCOH!$C$28=Menu!$A$4,'Approvvigionamento energia'!F1346,0)+IF(LCOH!$C$28=Menu!$A$5,'Approvvigionamento energia'!G1346,0)+IF(LCOH!$C$28=Menu!$A$6,'Approvvigionamento energia'!H1346,0)</f>
        <v>685.27786836048267</v>
      </c>
      <c r="J1346">
        <f>'Approvvigionamento energia'!A1346+'Approvvigionamento energia'!B1346+'Approvvigionamento energia'!I1346</f>
        <v>920.17786836048265</v>
      </c>
      <c r="K1346">
        <f>IF(MIN(LCOH!$C$18,J1346)&gt;=$P$48*LCOH!$C$18, MIN(LCOH!$C$18,J1346),0)</f>
        <v>920.17786836048265</v>
      </c>
      <c r="L1346">
        <f t="shared" si="41"/>
        <v>0</v>
      </c>
      <c r="M1346">
        <f>K1346/LCOH!$C$18</f>
        <v>0.61345191224032181</v>
      </c>
      <c r="N1346">
        <f>K1346/LCOH!$C$34</f>
        <v>17.729824053188491</v>
      </c>
    </row>
    <row r="1347" spans="1:14" x14ac:dyDescent="0.35">
      <c r="A1347">
        <f>'Profilo fotovoltaico'!B1349*LCOH!$C$20</f>
        <v>0</v>
      </c>
      <c r="B1347">
        <f>'Profilo eolico'!B1349*LCOH!$C$21</f>
        <v>245.10000000000002</v>
      </c>
      <c r="C1347">
        <f>$P$35*'Profilo fotovoltaico'!B1349</f>
        <v>0</v>
      </c>
      <c r="D1347">
        <f>$Q$37*'Profilo eolico'!B1349</f>
        <v>1430.069012644992</v>
      </c>
      <c r="E1347">
        <f>$P$39*'Profilo fotovoltaico'!B1349+'Approvvigionamento energia'!$Q$39*'Profilo eolico'!B1349</f>
        <v>1072.551759483744</v>
      </c>
      <c r="F1347">
        <f>$P$41*'Profilo fotovoltaico'!B1349+'Approvvigionamento energia'!$Q$41*'Profilo eolico'!B1349</f>
        <v>715.03450632249599</v>
      </c>
      <c r="G1347">
        <f>$P$43*'Profilo fotovoltaico'!B1349+'Approvvigionamento energia'!$Q$43*'Profilo eolico'!B1349</f>
        <v>357.51725316124799</v>
      </c>
      <c r="H1347">
        <f t="shared" si="42"/>
        <v>1138.4335154826958</v>
      </c>
      <c r="I1347">
        <f>IF(LCOH!$C$28=Menu!$A$1,'Approvvigionamento energia'!C1347,0)+IF(LCOH!$C$28=Menu!$A$2,'Approvvigionamento energia'!D1347,0)+IF(LCOH!$C$28=Menu!$A$3,'Approvvigionamento energia'!E1347,0)+IF(LCOH!$C$28=Menu!$A$4,'Approvvigionamento energia'!F1347,0)+IF(LCOH!$C$28=Menu!$A$5,'Approvvigionamento energia'!G1347,0)+IF(LCOH!$C$28=Menu!$A$6,'Approvvigionamento energia'!H1347,0)</f>
        <v>715.03450632249599</v>
      </c>
      <c r="J1347">
        <f>'Approvvigionamento energia'!A1347+'Approvvigionamento energia'!B1347+'Approvvigionamento energia'!I1347</f>
        <v>960.13450632249601</v>
      </c>
      <c r="K1347">
        <f>IF(MIN(LCOH!$C$18,J1347)&gt;=$P$48*LCOH!$C$18, MIN(LCOH!$C$18,J1347),0)</f>
        <v>960.13450632249601</v>
      </c>
      <c r="L1347">
        <f t="shared" ref="L1347:L1410" si="43">J1347-K1347</f>
        <v>0</v>
      </c>
      <c r="M1347">
        <f>K1347/LCOH!$C$18</f>
        <v>0.64008967088166402</v>
      </c>
      <c r="N1347">
        <f>K1347/LCOH!$C$34</f>
        <v>18.499701470568326</v>
      </c>
    </row>
    <row r="1348" spans="1:14" x14ac:dyDescent="0.35">
      <c r="A1348">
        <f>'Profilo fotovoltaico'!B1350*LCOH!$C$20</f>
        <v>0</v>
      </c>
      <c r="B1348">
        <f>'Profilo eolico'!B1350*LCOH!$C$21</f>
        <v>272.2</v>
      </c>
      <c r="C1348">
        <f>$P$35*'Profilo fotovoltaico'!B1350</f>
        <v>0</v>
      </c>
      <c r="D1348">
        <f>$Q$37*'Profilo eolico'!B1350</f>
        <v>1588.1876182862782</v>
      </c>
      <c r="E1348">
        <f>$P$39*'Profilo fotovoltaico'!B1350+'Approvvigionamento energia'!$Q$39*'Profilo eolico'!B1350</f>
        <v>1191.1407137147087</v>
      </c>
      <c r="F1348">
        <f>$P$41*'Profilo fotovoltaico'!B1350+'Approvvigionamento energia'!$Q$41*'Profilo eolico'!B1350</f>
        <v>794.09380914313908</v>
      </c>
      <c r="G1348">
        <f>$P$43*'Profilo fotovoltaico'!B1350+'Approvvigionamento energia'!$Q$43*'Profilo eolico'!B1350</f>
        <v>397.04690457156954</v>
      </c>
      <c r="H1348">
        <f t="shared" si="42"/>
        <v>1138.4335154826958</v>
      </c>
      <c r="I1348">
        <f>IF(LCOH!$C$28=Menu!$A$1,'Approvvigionamento energia'!C1348,0)+IF(LCOH!$C$28=Menu!$A$2,'Approvvigionamento energia'!D1348,0)+IF(LCOH!$C$28=Menu!$A$3,'Approvvigionamento energia'!E1348,0)+IF(LCOH!$C$28=Menu!$A$4,'Approvvigionamento energia'!F1348,0)+IF(LCOH!$C$28=Menu!$A$5,'Approvvigionamento energia'!G1348,0)+IF(LCOH!$C$28=Menu!$A$6,'Approvvigionamento energia'!H1348,0)</f>
        <v>794.09380914313908</v>
      </c>
      <c r="J1348">
        <f>'Approvvigionamento energia'!A1348+'Approvvigionamento energia'!B1348+'Approvvigionamento energia'!I1348</f>
        <v>1066.293809143139</v>
      </c>
      <c r="K1348">
        <f>IF(MIN(LCOH!$C$18,J1348)&gt;=$P$48*LCOH!$C$18, MIN(LCOH!$C$18,J1348),0)</f>
        <v>1066.293809143139</v>
      </c>
      <c r="L1348">
        <f t="shared" si="43"/>
        <v>0</v>
      </c>
      <c r="M1348">
        <f>K1348/LCOH!$C$18</f>
        <v>0.71086253942875932</v>
      </c>
      <c r="N1348">
        <f>K1348/LCOH!$C$34</f>
        <v>20.545160099097092</v>
      </c>
    </row>
    <row r="1349" spans="1:14" x14ac:dyDescent="0.35">
      <c r="A1349">
        <f>'Profilo fotovoltaico'!B1351*LCOH!$C$20</f>
        <v>0</v>
      </c>
      <c r="B1349">
        <f>'Profilo eolico'!B1351*LCOH!$C$21</f>
        <v>278.10000000000002</v>
      </c>
      <c r="C1349">
        <f>$P$35*'Profilo fotovoltaico'!B1351</f>
        <v>0</v>
      </c>
      <c r="D1349">
        <f>$Q$37*'Profilo eolico'!B1351</f>
        <v>1622.6119641639016</v>
      </c>
      <c r="E1349">
        <f>$P$39*'Profilo fotovoltaico'!B1351+'Approvvigionamento energia'!$Q$39*'Profilo eolico'!B1351</f>
        <v>1216.9589731229262</v>
      </c>
      <c r="F1349">
        <f>$P$41*'Profilo fotovoltaico'!B1351+'Approvvigionamento energia'!$Q$41*'Profilo eolico'!B1351</f>
        <v>811.30598208195079</v>
      </c>
      <c r="G1349">
        <f>$P$43*'Profilo fotovoltaico'!B1351+'Approvvigionamento energia'!$Q$43*'Profilo eolico'!B1351</f>
        <v>405.65299104097539</v>
      </c>
      <c r="H1349">
        <f t="shared" si="42"/>
        <v>1138.4335154826958</v>
      </c>
      <c r="I1349">
        <f>IF(LCOH!$C$28=Menu!$A$1,'Approvvigionamento energia'!C1349,0)+IF(LCOH!$C$28=Menu!$A$2,'Approvvigionamento energia'!D1349,0)+IF(LCOH!$C$28=Menu!$A$3,'Approvvigionamento energia'!E1349,0)+IF(LCOH!$C$28=Menu!$A$4,'Approvvigionamento energia'!F1349,0)+IF(LCOH!$C$28=Menu!$A$5,'Approvvigionamento energia'!G1349,0)+IF(LCOH!$C$28=Menu!$A$6,'Approvvigionamento energia'!H1349,0)</f>
        <v>811.30598208195079</v>
      </c>
      <c r="J1349">
        <f>'Approvvigionamento energia'!A1349+'Approvvigionamento energia'!B1349+'Approvvigionamento energia'!I1349</f>
        <v>1089.4059820819507</v>
      </c>
      <c r="K1349">
        <f>IF(MIN(LCOH!$C$18,J1349)&gt;=$P$48*LCOH!$C$18, MIN(LCOH!$C$18,J1349),0)</f>
        <v>1089.4059820819507</v>
      </c>
      <c r="L1349">
        <f t="shared" si="43"/>
        <v>0</v>
      </c>
      <c r="M1349">
        <f>K1349/LCOH!$C$18</f>
        <v>0.72627065472130048</v>
      </c>
      <c r="N1349">
        <f>K1349/LCOH!$C$34</f>
        <v>20.990481350326604</v>
      </c>
    </row>
    <row r="1350" spans="1:14" x14ac:dyDescent="0.35">
      <c r="A1350">
        <f>'Profilo fotovoltaico'!B1352*LCOH!$C$20</f>
        <v>0</v>
      </c>
      <c r="B1350">
        <f>'Profilo eolico'!B1352*LCOH!$C$21</f>
        <v>272.2</v>
      </c>
      <c r="C1350">
        <f>$P$35*'Profilo fotovoltaico'!B1352</f>
        <v>0</v>
      </c>
      <c r="D1350">
        <f>$Q$37*'Profilo eolico'!B1352</f>
        <v>1588.1876182862782</v>
      </c>
      <c r="E1350">
        <f>$P$39*'Profilo fotovoltaico'!B1352+'Approvvigionamento energia'!$Q$39*'Profilo eolico'!B1352</f>
        <v>1191.1407137147087</v>
      </c>
      <c r="F1350">
        <f>$P$41*'Profilo fotovoltaico'!B1352+'Approvvigionamento energia'!$Q$41*'Profilo eolico'!B1352</f>
        <v>794.09380914313908</v>
      </c>
      <c r="G1350">
        <f>$P$43*'Profilo fotovoltaico'!B1352+'Approvvigionamento energia'!$Q$43*'Profilo eolico'!B1352</f>
        <v>397.04690457156954</v>
      </c>
      <c r="H1350">
        <f t="shared" si="42"/>
        <v>1138.4335154826958</v>
      </c>
      <c r="I1350">
        <f>IF(LCOH!$C$28=Menu!$A$1,'Approvvigionamento energia'!C1350,0)+IF(LCOH!$C$28=Menu!$A$2,'Approvvigionamento energia'!D1350,0)+IF(LCOH!$C$28=Menu!$A$3,'Approvvigionamento energia'!E1350,0)+IF(LCOH!$C$28=Menu!$A$4,'Approvvigionamento energia'!F1350,0)+IF(LCOH!$C$28=Menu!$A$5,'Approvvigionamento energia'!G1350,0)+IF(LCOH!$C$28=Menu!$A$6,'Approvvigionamento energia'!H1350,0)</f>
        <v>794.09380914313908</v>
      </c>
      <c r="J1350">
        <f>'Approvvigionamento energia'!A1350+'Approvvigionamento energia'!B1350+'Approvvigionamento energia'!I1350</f>
        <v>1066.293809143139</v>
      </c>
      <c r="K1350">
        <f>IF(MIN(LCOH!$C$18,J1350)&gt;=$P$48*LCOH!$C$18, MIN(LCOH!$C$18,J1350),0)</f>
        <v>1066.293809143139</v>
      </c>
      <c r="L1350">
        <f t="shared" si="43"/>
        <v>0</v>
      </c>
      <c r="M1350">
        <f>K1350/LCOH!$C$18</f>
        <v>0.71086253942875932</v>
      </c>
      <c r="N1350">
        <f>K1350/LCOH!$C$34</f>
        <v>20.545160099097092</v>
      </c>
    </row>
    <row r="1351" spans="1:14" x14ac:dyDescent="0.35">
      <c r="A1351">
        <f>'Profilo fotovoltaico'!B1353*LCOH!$C$20</f>
        <v>1</v>
      </c>
      <c r="B1351">
        <f>'Profilo eolico'!B1353*LCOH!$C$21</f>
        <v>270.89999999999998</v>
      </c>
      <c r="C1351">
        <f>$P$35*'Profilo fotovoltaico'!B1353</f>
        <v>7.3546121876220649</v>
      </c>
      <c r="D1351">
        <f>$Q$37*'Profilo eolico'!B1353</f>
        <v>1580.602592923412</v>
      </c>
      <c r="E1351">
        <f>$P$39*'Profilo fotovoltaico'!B1353+'Approvvigionamento energia'!$Q$39*'Profilo eolico'!B1353</f>
        <v>1187.2905977394646</v>
      </c>
      <c r="F1351">
        <f>$P$41*'Profilo fotovoltaico'!B1353+'Approvvigionamento energia'!$Q$41*'Profilo eolico'!B1353</f>
        <v>793.978602555517</v>
      </c>
      <c r="G1351">
        <f>$P$43*'Profilo fotovoltaico'!B1353+'Approvvigionamento energia'!$Q$43*'Profilo eolico'!B1353</f>
        <v>400.66660737156957</v>
      </c>
      <c r="H1351">
        <f t="shared" si="42"/>
        <v>1138.4335154826958</v>
      </c>
      <c r="I1351">
        <f>IF(LCOH!$C$28=Menu!$A$1,'Approvvigionamento energia'!C1351,0)+IF(LCOH!$C$28=Menu!$A$2,'Approvvigionamento energia'!D1351,0)+IF(LCOH!$C$28=Menu!$A$3,'Approvvigionamento energia'!E1351,0)+IF(LCOH!$C$28=Menu!$A$4,'Approvvigionamento energia'!F1351,0)+IF(LCOH!$C$28=Menu!$A$5,'Approvvigionamento energia'!G1351,0)+IF(LCOH!$C$28=Menu!$A$6,'Approvvigionamento energia'!H1351,0)</f>
        <v>793.978602555517</v>
      </c>
      <c r="J1351">
        <f>'Approvvigionamento energia'!A1351+'Approvvigionamento energia'!B1351+'Approvvigionamento energia'!I1351</f>
        <v>1065.8786025555169</v>
      </c>
      <c r="K1351">
        <f>IF(MIN(LCOH!$C$18,J1351)&gt;=$P$48*LCOH!$C$18, MIN(LCOH!$C$18,J1351),0)</f>
        <v>1065.8786025555169</v>
      </c>
      <c r="L1351">
        <f t="shared" si="43"/>
        <v>0</v>
      </c>
      <c r="M1351">
        <f>K1351/LCOH!$C$18</f>
        <v>0.71058573503701128</v>
      </c>
      <c r="N1351">
        <f>K1351/LCOH!$C$34</f>
        <v>20.537159972167956</v>
      </c>
    </row>
    <row r="1352" spans="1:14" x14ac:dyDescent="0.35">
      <c r="A1352">
        <f>'Profilo fotovoltaico'!B1354*LCOH!$C$20</f>
        <v>69</v>
      </c>
      <c r="B1352">
        <f>'Profilo eolico'!B1354*LCOH!$C$21</f>
        <v>246.79999999999998</v>
      </c>
      <c r="C1352">
        <f>$P$35*'Profilo fotovoltaico'!B1354</f>
        <v>507.4682409459225</v>
      </c>
      <c r="D1352">
        <f>$Q$37*'Profilo eolico'!B1354</f>
        <v>1439.987891965663</v>
      </c>
      <c r="E1352">
        <f>$P$39*'Profilo fotovoltaico'!B1354+'Approvvigionamento energia'!$Q$39*'Profilo eolico'!B1354</f>
        <v>1206.857979210728</v>
      </c>
      <c r="F1352">
        <f>$P$41*'Profilo fotovoltaico'!B1354+'Approvvigionamento energia'!$Q$41*'Profilo eolico'!B1354</f>
        <v>973.72806645579271</v>
      </c>
      <c r="G1352">
        <f>$P$43*'Profilo fotovoltaico'!B1354+'Approvvigionamento energia'!$Q$43*'Profilo eolico'!B1354</f>
        <v>740.59815370085767</v>
      </c>
      <c r="H1352">
        <f t="shared" si="42"/>
        <v>1138.4335154826958</v>
      </c>
      <c r="I1352">
        <f>IF(LCOH!$C$28=Menu!$A$1,'Approvvigionamento energia'!C1352,0)+IF(LCOH!$C$28=Menu!$A$2,'Approvvigionamento energia'!D1352,0)+IF(LCOH!$C$28=Menu!$A$3,'Approvvigionamento energia'!E1352,0)+IF(LCOH!$C$28=Menu!$A$4,'Approvvigionamento energia'!F1352,0)+IF(LCOH!$C$28=Menu!$A$5,'Approvvigionamento energia'!G1352,0)+IF(LCOH!$C$28=Menu!$A$6,'Approvvigionamento energia'!H1352,0)</f>
        <v>973.72806645579271</v>
      </c>
      <c r="J1352">
        <f>'Approvvigionamento energia'!A1352+'Approvvigionamento energia'!B1352+'Approvvigionamento energia'!I1352</f>
        <v>1289.5280664557927</v>
      </c>
      <c r="K1352">
        <f>IF(MIN(LCOH!$C$18,J1352)&gt;=$P$48*LCOH!$C$18, MIN(LCOH!$C$18,J1352),0)</f>
        <v>1289.5280664557927</v>
      </c>
      <c r="L1352">
        <f t="shared" si="43"/>
        <v>0</v>
      </c>
      <c r="M1352">
        <f>K1352/LCOH!$C$18</f>
        <v>0.8596853776371951</v>
      </c>
      <c r="N1352">
        <f>K1352/LCOH!$C$34</f>
        <v>24.846398197606796</v>
      </c>
    </row>
    <row r="1353" spans="1:14" x14ac:dyDescent="0.35">
      <c r="A1353">
        <f>'Profilo fotovoltaico'!B1355*LCOH!$C$20</f>
        <v>205</v>
      </c>
      <c r="B1353">
        <f>'Profilo eolico'!B1355*LCOH!$C$21</f>
        <v>251.7</v>
      </c>
      <c r="C1353">
        <f>$P$35*'Profilo fotovoltaico'!B1355</f>
        <v>1507.6954984625233</v>
      </c>
      <c r="D1353">
        <f>$Q$37*'Profilo eolico'!B1355</f>
        <v>1468.5776029487738</v>
      </c>
      <c r="E1353">
        <f>$P$39*'Profilo fotovoltaico'!B1355+'Approvvigionamento energia'!$Q$39*'Profilo eolico'!B1355</f>
        <v>1478.3570768272111</v>
      </c>
      <c r="F1353">
        <f>$P$41*'Profilo fotovoltaico'!B1355+'Approvvigionamento energia'!$Q$41*'Profilo eolico'!B1355</f>
        <v>1488.1365507056485</v>
      </c>
      <c r="G1353">
        <f>$P$43*'Profilo fotovoltaico'!B1355+'Approvvigionamento energia'!$Q$43*'Profilo eolico'!B1355</f>
        <v>1497.9160245840858</v>
      </c>
      <c r="H1353">
        <f t="shared" si="42"/>
        <v>1138.4335154826958</v>
      </c>
      <c r="I1353">
        <f>IF(LCOH!$C$28=Menu!$A$1,'Approvvigionamento energia'!C1353,0)+IF(LCOH!$C$28=Menu!$A$2,'Approvvigionamento energia'!D1353,0)+IF(LCOH!$C$28=Menu!$A$3,'Approvvigionamento energia'!E1353,0)+IF(LCOH!$C$28=Menu!$A$4,'Approvvigionamento energia'!F1353,0)+IF(LCOH!$C$28=Menu!$A$5,'Approvvigionamento energia'!G1353,0)+IF(LCOH!$C$28=Menu!$A$6,'Approvvigionamento energia'!H1353,0)</f>
        <v>1488.1365507056485</v>
      </c>
      <c r="J1353">
        <f>'Approvvigionamento energia'!A1353+'Approvvigionamento energia'!B1353+'Approvvigionamento energia'!I1353</f>
        <v>1944.8365507056485</v>
      </c>
      <c r="K1353">
        <f>IF(MIN(LCOH!$C$18,J1353)&gt;=$P$48*LCOH!$C$18, MIN(LCOH!$C$18,J1353),0)</f>
        <v>1500</v>
      </c>
      <c r="L1353">
        <f t="shared" si="43"/>
        <v>444.83655070564851</v>
      </c>
      <c r="M1353">
        <f>K1353/LCOH!$C$18</f>
        <v>1</v>
      </c>
      <c r="N1353">
        <f>K1353/LCOH!$C$34</f>
        <v>28.901734104046245</v>
      </c>
    </row>
    <row r="1354" spans="1:14" x14ac:dyDescent="0.35">
      <c r="A1354">
        <f>'Profilo fotovoltaico'!B1356*LCOH!$C$20</f>
        <v>342</v>
      </c>
      <c r="B1354">
        <f>'Profilo eolico'!B1356*LCOH!$C$21</f>
        <v>280.10000000000002</v>
      </c>
      <c r="C1354">
        <f>$P$35*'Profilo fotovoltaico'!B1356</f>
        <v>2515.2773681667463</v>
      </c>
      <c r="D1354">
        <f>$Q$37*'Profilo eolico'!B1356</f>
        <v>1634.2812339529264</v>
      </c>
      <c r="E1354">
        <f>$P$39*'Profilo fotovoltaico'!B1356+'Approvvigionamento energia'!$Q$39*'Profilo eolico'!B1356</f>
        <v>1854.5302675063813</v>
      </c>
      <c r="F1354">
        <f>$P$41*'Profilo fotovoltaico'!B1356+'Approvvigionamento energia'!$Q$41*'Profilo eolico'!B1356</f>
        <v>2074.7793010598361</v>
      </c>
      <c r="G1354">
        <f>$P$43*'Profilo fotovoltaico'!B1356+'Approvvigionamento energia'!$Q$43*'Profilo eolico'!B1356</f>
        <v>2295.0283346132915</v>
      </c>
      <c r="H1354">
        <f t="shared" si="42"/>
        <v>1138.4335154826958</v>
      </c>
      <c r="I1354">
        <f>IF(LCOH!$C$28=Menu!$A$1,'Approvvigionamento energia'!C1354,0)+IF(LCOH!$C$28=Menu!$A$2,'Approvvigionamento energia'!D1354,0)+IF(LCOH!$C$28=Menu!$A$3,'Approvvigionamento energia'!E1354,0)+IF(LCOH!$C$28=Menu!$A$4,'Approvvigionamento energia'!F1354,0)+IF(LCOH!$C$28=Menu!$A$5,'Approvvigionamento energia'!G1354,0)+IF(LCOH!$C$28=Menu!$A$6,'Approvvigionamento energia'!H1354,0)</f>
        <v>2074.7793010598361</v>
      </c>
      <c r="J1354">
        <f>'Approvvigionamento energia'!A1354+'Approvvigionamento energia'!B1354+'Approvvigionamento energia'!I1354</f>
        <v>2696.8793010598361</v>
      </c>
      <c r="K1354">
        <f>IF(MIN(LCOH!$C$18,J1354)&gt;=$P$48*LCOH!$C$18, MIN(LCOH!$C$18,J1354),0)</f>
        <v>1500</v>
      </c>
      <c r="L1354">
        <f t="shared" si="43"/>
        <v>1196.8793010598361</v>
      </c>
      <c r="M1354">
        <f>K1354/LCOH!$C$18</f>
        <v>1</v>
      </c>
      <c r="N1354">
        <f>K1354/LCOH!$C$34</f>
        <v>28.901734104046245</v>
      </c>
    </row>
    <row r="1355" spans="1:14" x14ac:dyDescent="0.35">
      <c r="A1355">
        <f>'Profilo fotovoltaico'!B1357*LCOH!$C$20</f>
        <v>443</v>
      </c>
      <c r="B1355">
        <f>'Profilo eolico'!B1357*LCOH!$C$21</f>
        <v>277</v>
      </c>
      <c r="C1355">
        <f>$P$35*'Profilo fotovoltaico'!B1357</f>
        <v>3258.0931991165749</v>
      </c>
      <c r="D1355">
        <f>$Q$37*'Profilo eolico'!B1357</f>
        <v>1616.1938657799381</v>
      </c>
      <c r="E1355">
        <f>$P$39*'Profilo fotovoltaico'!B1357+'Approvvigionamento energia'!$Q$39*'Profilo eolico'!B1357</f>
        <v>2026.6686991140973</v>
      </c>
      <c r="F1355">
        <f>$P$41*'Profilo fotovoltaico'!B1357+'Approvvigionamento energia'!$Q$41*'Profilo eolico'!B1357</f>
        <v>2437.1435324482563</v>
      </c>
      <c r="G1355">
        <f>$P$43*'Profilo fotovoltaico'!B1357+'Approvvigionamento energia'!$Q$43*'Profilo eolico'!B1357</f>
        <v>2847.6183657824158</v>
      </c>
      <c r="H1355">
        <f t="shared" si="42"/>
        <v>1138.4335154826958</v>
      </c>
      <c r="I1355">
        <f>IF(LCOH!$C$28=Menu!$A$1,'Approvvigionamento energia'!C1355,0)+IF(LCOH!$C$28=Menu!$A$2,'Approvvigionamento energia'!D1355,0)+IF(LCOH!$C$28=Menu!$A$3,'Approvvigionamento energia'!E1355,0)+IF(LCOH!$C$28=Menu!$A$4,'Approvvigionamento energia'!F1355,0)+IF(LCOH!$C$28=Menu!$A$5,'Approvvigionamento energia'!G1355,0)+IF(LCOH!$C$28=Menu!$A$6,'Approvvigionamento energia'!H1355,0)</f>
        <v>2437.1435324482563</v>
      </c>
      <c r="J1355">
        <f>'Approvvigionamento energia'!A1355+'Approvvigionamento energia'!B1355+'Approvvigionamento energia'!I1355</f>
        <v>3157.1435324482563</v>
      </c>
      <c r="K1355">
        <f>IF(MIN(LCOH!$C$18,J1355)&gt;=$P$48*LCOH!$C$18, MIN(LCOH!$C$18,J1355),0)</f>
        <v>1500</v>
      </c>
      <c r="L1355">
        <f t="shared" si="43"/>
        <v>1657.1435324482563</v>
      </c>
      <c r="M1355">
        <f>K1355/LCOH!$C$18</f>
        <v>1</v>
      </c>
      <c r="N1355">
        <f>K1355/LCOH!$C$34</f>
        <v>28.901734104046245</v>
      </c>
    </row>
    <row r="1356" spans="1:14" x14ac:dyDescent="0.35">
      <c r="A1356">
        <f>'Profilo fotovoltaico'!B1358*LCOH!$C$20</f>
        <v>496</v>
      </c>
      <c r="B1356">
        <f>'Profilo eolico'!B1358*LCOH!$C$21</f>
        <v>253</v>
      </c>
      <c r="C1356">
        <f>$P$35*'Profilo fotovoltaico'!B1358</f>
        <v>3647.8876450605444</v>
      </c>
      <c r="D1356">
        <f>$Q$37*'Profilo eolico'!B1358</f>
        <v>1476.16262831164</v>
      </c>
      <c r="E1356">
        <f>$P$39*'Profilo fotovoltaico'!B1358+'Approvvigionamento energia'!$Q$39*'Profilo eolico'!B1358</f>
        <v>2019.0938824988662</v>
      </c>
      <c r="F1356">
        <f>$P$41*'Profilo fotovoltaico'!B1358+'Approvvigionamento energia'!$Q$41*'Profilo eolico'!B1358</f>
        <v>2562.0251366860921</v>
      </c>
      <c r="G1356">
        <f>$P$43*'Profilo fotovoltaico'!B1358+'Approvvigionamento energia'!$Q$43*'Profilo eolico'!B1358</f>
        <v>3104.9563908733185</v>
      </c>
      <c r="H1356">
        <f t="shared" si="42"/>
        <v>1138.4335154826958</v>
      </c>
      <c r="I1356">
        <f>IF(LCOH!$C$28=Menu!$A$1,'Approvvigionamento energia'!C1356,0)+IF(LCOH!$C$28=Menu!$A$2,'Approvvigionamento energia'!D1356,0)+IF(LCOH!$C$28=Menu!$A$3,'Approvvigionamento energia'!E1356,0)+IF(LCOH!$C$28=Menu!$A$4,'Approvvigionamento energia'!F1356,0)+IF(LCOH!$C$28=Menu!$A$5,'Approvvigionamento energia'!G1356,0)+IF(LCOH!$C$28=Menu!$A$6,'Approvvigionamento energia'!H1356,0)</f>
        <v>2562.0251366860921</v>
      </c>
      <c r="J1356">
        <f>'Approvvigionamento energia'!A1356+'Approvvigionamento energia'!B1356+'Approvvigionamento energia'!I1356</f>
        <v>3311.0251366860921</v>
      </c>
      <c r="K1356">
        <f>IF(MIN(LCOH!$C$18,J1356)&gt;=$P$48*LCOH!$C$18, MIN(LCOH!$C$18,J1356),0)</f>
        <v>1500</v>
      </c>
      <c r="L1356">
        <f t="shared" si="43"/>
        <v>1811.0251366860921</v>
      </c>
      <c r="M1356">
        <f>K1356/LCOH!$C$18</f>
        <v>1</v>
      </c>
      <c r="N1356">
        <f>K1356/LCOH!$C$34</f>
        <v>28.901734104046245</v>
      </c>
    </row>
    <row r="1357" spans="1:14" x14ac:dyDescent="0.35">
      <c r="A1357">
        <f>'Profilo fotovoltaico'!B1359*LCOH!$C$20</f>
        <v>503</v>
      </c>
      <c r="B1357">
        <f>'Profilo eolico'!B1359*LCOH!$C$21</f>
        <v>231.7</v>
      </c>
      <c r="C1357">
        <f>$P$35*'Profilo fotovoltaico'!B1359</f>
        <v>3699.3699303738986</v>
      </c>
      <c r="D1357">
        <f>$Q$37*'Profilo eolico'!B1359</f>
        <v>1351.8849050585256</v>
      </c>
      <c r="E1357">
        <f>$P$39*'Profilo fotovoltaico'!B1359+'Approvvigionamento energia'!$Q$39*'Profilo eolico'!B1359</f>
        <v>1938.7561613873686</v>
      </c>
      <c r="F1357">
        <f>$P$41*'Profilo fotovoltaico'!B1359+'Approvvigionamento energia'!$Q$41*'Profilo eolico'!B1359</f>
        <v>2525.6274177162122</v>
      </c>
      <c r="G1357">
        <f>$P$43*'Profilo fotovoltaico'!B1359+'Approvvigionamento energia'!$Q$43*'Profilo eolico'!B1359</f>
        <v>3112.4986740450554</v>
      </c>
      <c r="H1357">
        <f t="shared" si="42"/>
        <v>1138.4335154826958</v>
      </c>
      <c r="I1357">
        <f>IF(LCOH!$C$28=Menu!$A$1,'Approvvigionamento energia'!C1357,0)+IF(LCOH!$C$28=Menu!$A$2,'Approvvigionamento energia'!D1357,0)+IF(LCOH!$C$28=Menu!$A$3,'Approvvigionamento energia'!E1357,0)+IF(LCOH!$C$28=Menu!$A$4,'Approvvigionamento energia'!F1357,0)+IF(LCOH!$C$28=Menu!$A$5,'Approvvigionamento energia'!G1357,0)+IF(LCOH!$C$28=Menu!$A$6,'Approvvigionamento energia'!H1357,0)</f>
        <v>2525.6274177162122</v>
      </c>
      <c r="J1357">
        <f>'Approvvigionamento energia'!A1357+'Approvvigionamento energia'!B1357+'Approvvigionamento energia'!I1357</f>
        <v>3260.327417716212</v>
      </c>
      <c r="K1357">
        <f>IF(MIN(LCOH!$C$18,J1357)&gt;=$P$48*LCOH!$C$18, MIN(LCOH!$C$18,J1357),0)</f>
        <v>1500</v>
      </c>
      <c r="L1357">
        <f t="shared" si="43"/>
        <v>1760.327417716212</v>
      </c>
      <c r="M1357">
        <f>K1357/LCOH!$C$18</f>
        <v>1</v>
      </c>
      <c r="N1357">
        <f>K1357/LCOH!$C$34</f>
        <v>28.901734104046245</v>
      </c>
    </row>
    <row r="1358" spans="1:14" x14ac:dyDescent="0.35">
      <c r="A1358">
        <f>'Profilo fotovoltaico'!B1360*LCOH!$C$20</f>
        <v>459</v>
      </c>
      <c r="B1358">
        <f>'Profilo eolico'!B1360*LCOH!$C$21</f>
        <v>213.79999999999998</v>
      </c>
      <c r="C1358">
        <f>$P$35*'Profilo fotovoltaico'!B1360</f>
        <v>3375.7669941185281</v>
      </c>
      <c r="D1358">
        <f>$Q$37*'Profilo eolico'!B1360</f>
        <v>1247.4449404467534</v>
      </c>
      <c r="E1358">
        <f>$P$39*'Profilo fotovoltaico'!B1360+'Approvvigionamento energia'!$Q$39*'Profilo eolico'!B1360</f>
        <v>1779.5254538646971</v>
      </c>
      <c r="F1358">
        <f>$P$41*'Profilo fotovoltaico'!B1360+'Approvvigionamento energia'!$Q$41*'Profilo eolico'!B1360</f>
        <v>2311.6059672826409</v>
      </c>
      <c r="G1358">
        <f>$P$43*'Profilo fotovoltaico'!B1360+'Approvvigionamento energia'!$Q$43*'Profilo eolico'!B1360</f>
        <v>2843.6864807005845</v>
      </c>
      <c r="H1358">
        <f t="shared" si="42"/>
        <v>1138.4335154826958</v>
      </c>
      <c r="I1358">
        <f>IF(LCOH!$C$28=Menu!$A$1,'Approvvigionamento energia'!C1358,0)+IF(LCOH!$C$28=Menu!$A$2,'Approvvigionamento energia'!D1358,0)+IF(LCOH!$C$28=Menu!$A$3,'Approvvigionamento energia'!E1358,0)+IF(LCOH!$C$28=Menu!$A$4,'Approvvigionamento energia'!F1358,0)+IF(LCOH!$C$28=Menu!$A$5,'Approvvigionamento energia'!G1358,0)+IF(LCOH!$C$28=Menu!$A$6,'Approvvigionamento energia'!H1358,0)</f>
        <v>2311.6059672826409</v>
      </c>
      <c r="J1358">
        <f>'Approvvigionamento energia'!A1358+'Approvvigionamento energia'!B1358+'Approvvigionamento energia'!I1358</f>
        <v>2984.4059672826406</v>
      </c>
      <c r="K1358">
        <f>IF(MIN(LCOH!$C$18,J1358)&gt;=$P$48*LCOH!$C$18, MIN(LCOH!$C$18,J1358),0)</f>
        <v>1500</v>
      </c>
      <c r="L1358">
        <f t="shared" si="43"/>
        <v>1484.4059672826406</v>
      </c>
      <c r="M1358">
        <f>K1358/LCOH!$C$18</f>
        <v>1</v>
      </c>
      <c r="N1358">
        <f>K1358/LCOH!$C$34</f>
        <v>28.901734104046245</v>
      </c>
    </row>
    <row r="1359" spans="1:14" x14ac:dyDescent="0.35">
      <c r="A1359">
        <f>'Profilo fotovoltaico'!B1361*LCOH!$C$20</f>
        <v>377</v>
      </c>
      <c r="B1359">
        <f>'Profilo eolico'!B1361*LCOH!$C$21</f>
        <v>193.39999999999998</v>
      </c>
      <c r="C1359">
        <f>$P$35*'Profilo fotovoltaico'!B1361</f>
        <v>2772.6887947335185</v>
      </c>
      <c r="D1359">
        <f>$Q$37*'Profilo eolico'!B1361</f>
        <v>1128.4183885987002</v>
      </c>
      <c r="E1359">
        <f>$P$39*'Profilo fotovoltaico'!B1361+'Approvvigionamento energia'!$Q$39*'Profilo eolico'!B1361</f>
        <v>1539.4859901324048</v>
      </c>
      <c r="F1359">
        <f>$P$41*'Profilo fotovoltaico'!B1361+'Approvvigionamento energia'!$Q$41*'Profilo eolico'!B1361</f>
        <v>1950.5535916661092</v>
      </c>
      <c r="G1359">
        <f>$P$43*'Profilo fotovoltaico'!B1361+'Approvvigionamento energia'!$Q$43*'Profilo eolico'!B1361</f>
        <v>2361.6211931998141</v>
      </c>
      <c r="H1359">
        <f t="shared" si="42"/>
        <v>1138.4335154826958</v>
      </c>
      <c r="I1359">
        <f>IF(LCOH!$C$28=Menu!$A$1,'Approvvigionamento energia'!C1359,0)+IF(LCOH!$C$28=Menu!$A$2,'Approvvigionamento energia'!D1359,0)+IF(LCOH!$C$28=Menu!$A$3,'Approvvigionamento energia'!E1359,0)+IF(LCOH!$C$28=Menu!$A$4,'Approvvigionamento energia'!F1359,0)+IF(LCOH!$C$28=Menu!$A$5,'Approvvigionamento energia'!G1359,0)+IF(LCOH!$C$28=Menu!$A$6,'Approvvigionamento energia'!H1359,0)</f>
        <v>1950.5535916661092</v>
      </c>
      <c r="J1359">
        <f>'Approvvigionamento energia'!A1359+'Approvvigionamento energia'!B1359+'Approvvigionamento energia'!I1359</f>
        <v>2520.9535916661093</v>
      </c>
      <c r="K1359">
        <f>IF(MIN(LCOH!$C$18,J1359)&gt;=$P$48*LCOH!$C$18, MIN(LCOH!$C$18,J1359),0)</f>
        <v>1500</v>
      </c>
      <c r="L1359">
        <f t="shared" si="43"/>
        <v>1020.9535916661093</v>
      </c>
      <c r="M1359">
        <f>K1359/LCOH!$C$18</f>
        <v>1</v>
      </c>
      <c r="N1359">
        <f>K1359/LCOH!$C$34</f>
        <v>28.901734104046245</v>
      </c>
    </row>
    <row r="1360" spans="1:14" x14ac:dyDescent="0.35">
      <c r="A1360">
        <f>'Profilo fotovoltaico'!B1362*LCOH!$C$20</f>
        <v>257</v>
      </c>
      <c r="B1360">
        <f>'Profilo eolico'!B1362*LCOH!$C$21</f>
        <v>162.1</v>
      </c>
      <c r="C1360">
        <f>$P$35*'Profilo fotovoltaico'!B1362</f>
        <v>1890.1353322188706</v>
      </c>
      <c r="D1360">
        <f>$Q$37*'Profilo eolico'!B1362</f>
        <v>945.79431640046175</v>
      </c>
      <c r="E1360">
        <f>$P$39*'Profilo fotovoltaico'!B1362+'Approvvigionamento energia'!$Q$39*'Profilo eolico'!B1362</f>
        <v>1181.8795703550641</v>
      </c>
      <c r="F1360">
        <f>$P$41*'Profilo fotovoltaico'!B1362+'Approvvigionamento energia'!$Q$41*'Profilo eolico'!B1362</f>
        <v>1417.9648243096663</v>
      </c>
      <c r="G1360">
        <f>$P$43*'Profilo fotovoltaico'!B1362+'Approvvigionamento energia'!$Q$43*'Profilo eolico'!B1362</f>
        <v>1654.0500782642687</v>
      </c>
      <c r="H1360">
        <f t="shared" si="42"/>
        <v>1138.4335154826958</v>
      </c>
      <c r="I1360">
        <f>IF(LCOH!$C$28=Menu!$A$1,'Approvvigionamento energia'!C1360,0)+IF(LCOH!$C$28=Menu!$A$2,'Approvvigionamento energia'!D1360,0)+IF(LCOH!$C$28=Menu!$A$3,'Approvvigionamento energia'!E1360,0)+IF(LCOH!$C$28=Menu!$A$4,'Approvvigionamento energia'!F1360,0)+IF(LCOH!$C$28=Menu!$A$5,'Approvvigionamento energia'!G1360,0)+IF(LCOH!$C$28=Menu!$A$6,'Approvvigionamento energia'!H1360,0)</f>
        <v>1417.9648243096663</v>
      </c>
      <c r="J1360">
        <f>'Approvvigionamento energia'!A1360+'Approvvigionamento energia'!B1360+'Approvvigionamento energia'!I1360</f>
        <v>1837.0648243096662</v>
      </c>
      <c r="K1360">
        <f>IF(MIN(LCOH!$C$18,J1360)&gt;=$P$48*LCOH!$C$18, MIN(LCOH!$C$18,J1360),0)</f>
        <v>1500</v>
      </c>
      <c r="L1360">
        <f t="shared" si="43"/>
        <v>337.06482430966616</v>
      </c>
      <c r="M1360">
        <f>K1360/LCOH!$C$18</f>
        <v>1</v>
      </c>
      <c r="N1360">
        <f>K1360/LCOH!$C$34</f>
        <v>28.901734104046245</v>
      </c>
    </row>
    <row r="1361" spans="1:14" x14ac:dyDescent="0.35">
      <c r="A1361">
        <f>'Profilo fotovoltaico'!B1363*LCOH!$C$20</f>
        <v>113</v>
      </c>
      <c r="B1361">
        <f>'Profilo eolico'!B1363*LCOH!$C$21</f>
        <v>126.7</v>
      </c>
      <c r="C1361">
        <f>$P$35*'Profilo fotovoltaico'!B1363</f>
        <v>831.07117720129338</v>
      </c>
      <c r="D1361">
        <f>$Q$37*'Profilo eolico'!B1363</f>
        <v>739.24824113472255</v>
      </c>
      <c r="E1361">
        <f>$P$39*'Profilo fotovoltaico'!B1363+'Approvvigionamento energia'!$Q$39*'Profilo eolico'!B1363</f>
        <v>762.20397515136517</v>
      </c>
      <c r="F1361">
        <f>$P$41*'Profilo fotovoltaico'!B1363+'Approvvigionamento energia'!$Q$41*'Profilo eolico'!B1363</f>
        <v>785.15970916800802</v>
      </c>
      <c r="G1361">
        <f>$P$43*'Profilo fotovoltaico'!B1363+'Approvvigionamento energia'!$Q$43*'Profilo eolico'!B1363</f>
        <v>808.11544318465076</v>
      </c>
      <c r="H1361">
        <f t="shared" si="42"/>
        <v>1138.4335154826958</v>
      </c>
      <c r="I1361">
        <f>IF(LCOH!$C$28=Menu!$A$1,'Approvvigionamento energia'!C1361,0)+IF(LCOH!$C$28=Menu!$A$2,'Approvvigionamento energia'!D1361,0)+IF(LCOH!$C$28=Menu!$A$3,'Approvvigionamento energia'!E1361,0)+IF(LCOH!$C$28=Menu!$A$4,'Approvvigionamento energia'!F1361,0)+IF(LCOH!$C$28=Menu!$A$5,'Approvvigionamento energia'!G1361,0)+IF(LCOH!$C$28=Menu!$A$6,'Approvvigionamento energia'!H1361,0)</f>
        <v>785.15970916800802</v>
      </c>
      <c r="J1361">
        <f>'Approvvigionamento energia'!A1361+'Approvvigionamento energia'!B1361+'Approvvigionamento energia'!I1361</f>
        <v>1024.8597091680081</v>
      </c>
      <c r="K1361">
        <f>IF(MIN(LCOH!$C$18,J1361)&gt;=$P$48*LCOH!$C$18, MIN(LCOH!$C$18,J1361),0)</f>
        <v>1024.8597091680081</v>
      </c>
      <c r="L1361">
        <f t="shared" si="43"/>
        <v>0</v>
      </c>
      <c r="M1361">
        <f>K1361/LCOH!$C$18</f>
        <v>0.68323980611200541</v>
      </c>
      <c r="N1361">
        <f>K1361/LCOH!$C$34</f>
        <v>19.746815205549289</v>
      </c>
    </row>
    <row r="1362" spans="1:14" x14ac:dyDescent="0.35">
      <c r="A1362">
        <f>'Profilo fotovoltaico'!B1364*LCOH!$C$20</f>
        <v>8</v>
      </c>
      <c r="B1362">
        <f>'Profilo eolico'!B1364*LCOH!$C$21</f>
        <v>106.89999999999999</v>
      </c>
      <c r="C1362">
        <f>$P$35*'Profilo fotovoltaico'!B1364</f>
        <v>58.836897500976519</v>
      </c>
      <c r="D1362">
        <f>$Q$37*'Profilo eolico'!B1364</f>
        <v>623.72247022337672</v>
      </c>
      <c r="E1362">
        <f>$P$39*'Profilo fotovoltaico'!B1364+'Approvvigionamento energia'!$Q$39*'Profilo eolico'!B1364</f>
        <v>482.50107704277661</v>
      </c>
      <c r="F1362">
        <f>$P$41*'Profilo fotovoltaico'!B1364+'Approvvigionamento energia'!$Q$41*'Profilo eolico'!B1364</f>
        <v>341.27968386217663</v>
      </c>
      <c r="G1362">
        <f>$P$43*'Profilo fotovoltaico'!B1364+'Approvvigionamento energia'!$Q$43*'Profilo eolico'!B1364</f>
        <v>200.05829068157658</v>
      </c>
      <c r="H1362">
        <f t="shared" si="42"/>
        <v>1138.4335154826958</v>
      </c>
      <c r="I1362">
        <f>IF(LCOH!$C$28=Menu!$A$1,'Approvvigionamento energia'!C1362,0)+IF(LCOH!$C$28=Menu!$A$2,'Approvvigionamento energia'!D1362,0)+IF(LCOH!$C$28=Menu!$A$3,'Approvvigionamento energia'!E1362,0)+IF(LCOH!$C$28=Menu!$A$4,'Approvvigionamento energia'!F1362,0)+IF(LCOH!$C$28=Menu!$A$5,'Approvvigionamento energia'!G1362,0)+IF(LCOH!$C$28=Menu!$A$6,'Approvvigionamento energia'!H1362,0)</f>
        <v>341.27968386217663</v>
      </c>
      <c r="J1362">
        <f>'Approvvigionamento energia'!A1362+'Approvvigionamento energia'!B1362+'Approvvigionamento energia'!I1362</f>
        <v>456.1796838621766</v>
      </c>
      <c r="K1362">
        <f>IF(MIN(LCOH!$C$18,J1362)&gt;=$P$48*LCOH!$C$18, MIN(LCOH!$C$18,J1362),0)</f>
        <v>456.1796838621766</v>
      </c>
      <c r="L1362">
        <f t="shared" si="43"/>
        <v>0</v>
      </c>
      <c r="M1362">
        <f>K1362/LCOH!$C$18</f>
        <v>0.30411978924145106</v>
      </c>
      <c r="N1362">
        <f>K1362/LCOH!$C$34</f>
        <v>8.789589284435003</v>
      </c>
    </row>
    <row r="1363" spans="1:14" x14ac:dyDescent="0.35">
      <c r="A1363">
        <f>'Profilo fotovoltaico'!B1365*LCOH!$C$20</f>
        <v>0</v>
      </c>
      <c r="B1363">
        <f>'Profilo eolico'!B1365*LCOH!$C$21</f>
        <v>102.1</v>
      </c>
      <c r="C1363">
        <f>$P$35*'Profilo fotovoltaico'!B1365</f>
        <v>0</v>
      </c>
      <c r="D1363">
        <f>$Q$37*'Profilo eolico'!B1365</f>
        <v>595.71622272971717</v>
      </c>
      <c r="E1363">
        <f>$P$39*'Profilo fotovoltaico'!B1365+'Approvvigionamento energia'!$Q$39*'Profilo eolico'!B1365</f>
        <v>446.78716704728782</v>
      </c>
      <c r="F1363">
        <f>$P$41*'Profilo fotovoltaico'!B1365+'Approvvigionamento energia'!$Q$41*'Profilo eolico'!B1365</f>
        <v>297.85811136485859</v>
      </c>
      <c r="G1363">
        <f>$P$43*'Profilo fotovoltaico'!B1365+'Approvvigionamento energia'!$Q$43*'Profilo eolico'!B1365</f>
        <v>148.92905568242929</v>
      </c>
      <c r="H1363">
        <f t="shared" si="42"/>
        <v>1138.4335154826958</v>
      </c>
      <c r="I1363">
        <f>IF(LCOH!$C$28=Menu!$A$1,'Approvvigionamento energia'!C1363,0)+IF(LCOH!$C$28=Menu!$A$2,'Approvvigionamento energia'!D1363,0)+IF(LCOH!$C$28=Menu!$A$3,'Approvvigionamento energia'!E1363,0)+IF(LCOH!$C$28=Menu!$A$4,'Approvvigionamento energia'!F1363,0)+IF(LCOH!$C$28=Menu!$A$5,'Approvvigionamento energia'!G1363,0)+IF(LCOH!$C$28=Menu!$A$6,'Approvvigionamento energia'!H1363,0)</f>
        <v>297.85811136485859</v>
      </c>
      <c r="J1363">
        <f>'Approvvigionamento energia'!A1363+'Approvvigionamento energia'!B1363+'Approvvigionamento energia'!I1363</f>
        <v>399.95811136485861</v>
      </c>
      <c r="K1363">
        <f>IF(MIN(LCOH!$C$18,J1363)&gt;=$P$48*LCOH!$C$18, MIN(LCOH!$C$18,J1363),0)</f>
        <v>399.95811136485861</v>
      </c>
      <c r="L1363">
        <f t="shared" si="43"/>
        <v>0</v>
      </c>
      <c r="M1363">
        <f>K1363/LCOH!$C$18</f>
        <v>0.26663874090990575</v>
      </c>
      <c r="N1363">
        <f>K1363/LCOH!$C$34</f>
        <v>7.7063219916157735</v>
      </c>
    </row>
    <row r="1364" spans="1:14" x14ac:dyDescent="0.35">
      <c r="A1364">
        <f>'Profilo fotovoltaico'!B1366*LCOH!$C$20</f>
        <v>0</v>
      </c>
      <c r="B1364">
        <f>'Profilo eolico'!B1366*LCOH!$C$21</f>
        <v>96.699999999999989</v>
      </c>
      <c r="C1364">
        <f>$P$35*'Profilo fotovoltaico'!B1366</f>
        <v>0</v>
      </c>
      <c r="D1364">
        <f>$Q$37*'Profilo eolico'!B1366</f>
        <v>564.20919429935009</v>
      </c>
      <c r="E1364">
        <f>$P$39*'Profilo fotovoltaico'!B1366+'Approvvigionamento energia'!$Q$39*'Profilo eolico'!B1366</f>
        <v>423.15689572451254</v>
      </c>
      <c r="F1364">
        <f>$P$41*'Profilo fotovoltaico'!B1366+'Approvvigionamento energia'!$Q$41*'Profilo eolico'!B1366</f>
        <v>282.10459714967504</v>
      </c>
      <c r="G1364">
        <f>$P$43*'Profilo fotovoltaico'!B1366+'Approvvigionamento energia'!$Q$43*'Profilo eolico'!B1366</f>
        <v>141.05229857483752</v>
      </c>
      <c r="H1364">
        <f t="shared" si="42"/>
        <v>1138.4335154826958</v>
      </c>
      <c r="I1364">
        <f>IF(LCOH!$C$28=Menu!$A$1,'Approvvigionamento energia'!C1364,0)+IF(LCOH!$C$28=Menu!$A$2,'Approvvigionamento energia'!D1364,0)+IF(LCOH!$C$28=Menu!$A$3,'Approvvigionamento energia'!E1364,0)+IF(LCOH!$C$28=Menu!$A$4,'Approvvigionamento energia'!F1364,0)+IF(LCOH!$C$28=Menu!$A$5,'Approvvigionamento energia'!G1364,0)+IF(LCOH!$C$28=Menu!$A$6,'Approvvigionamento energia'!H1364,0)</f>
        <v>282.10459714967504</v>
      </c>
      <c r="J1364">
        <f>'Approvvigionamento energia'!A1364+'Approvvigionamento energia'!B1364+'Approvvigionamento energia'!I1364</f>
        <v>378.80459714967503</v>
      </c>
      <c r="K1364">
        <f>IF(MIN(LCOH!$C$18,J1364)&gt;=$P$48*LCOH!$C$18, MIN(LCOH!$C$18,J1364),0)</f>
        <v>378.80459714967503</v>
      </c>
      <c r="L1364">
        <f t="shared" si="43"/>
        <v>0</v>
      </c>
      <c r="M1364">
        <f>K1364/LCOH!$C$18</f>
        <v>0.25253639809978334</v>
      </c>
      <c r="N1364">
        <f>K1364/LCOH!$C$34</f>
        <v>7.298739829473508</v>
      </c>
    </row>
    <row r="1365" spans="1:14" x14ac:dyDescent="0.35">
      <c r="A1365">
        <f>'Profilo fotovoltaico'!B1367*LCOH!$C$20</f>
        <v>0</v>
      </c>
      <c r="B1365">
        <f>'Profilo eolico'!B1367*LCOH!$C$21</f>
        <v>90.5</v>
      </c>
      <c r="C1365">
        <f>$P$35*'Profilo fotovoltaico'!B1367</f>
        <v>0</v>
      </c>
      <c r="D1365">
        <f>$Q$37*'Profilo eolico'!B1367</f>
        <v>528.03445795337313</v>
      </c>
      <c r="E1365">
        <f>$P$39*'Profilo fotovoltaico'!B1367+'Approvvigionamento energia'!$Q$39*'Profilo eolico'!B1367</f>
        <v>396.02584346502988</v>
      </c>
      <c r="F1365">
        <f>$P$41*'Profilo fotovoltaico'!B1367+'Approvvigionamento energia'!$Q$41*'Profilo eolico'!B1367</f>
        <v>264.01722897668657</v>
      </c>
      <c r="G1365">
        <f>$P$43*'Profilo fotovoltaico'!B1367+'Approvvigionamento energia'!$Q$43*'Profilo eolico'!B1367</f>
        <v>132.00861448834328</v>
      </c>
      <c r="H1365">
        <f t="shared" si="42"/>
        <v>1138.4335154826958</v>
      </c>
      <c r="I1365">
        <f>IF(LCOH!$C$28=Menu!$A$1,'Approvvigionamento energia'!C1365,0)+IF(LCOH!$C$28=Menu!$A$2,'Approvvigionamento energia'!D1365,0)+IF(LCOH!$C$28=Menu!$A$3,'Approvvigionamento energia'!E1365,0)+IF(LCOH!$C$28=Menu!$A$4,'Approvvigionamento energia'!F1365,0)+IF(LCOH!$C$28=Menu!$A$5,'Approvvigionamento energia'!G1365,0)+IF(LCOH!$C$28=Menu!$A$6,'Approvvigionamento energia'!H1365,0)</f>
        <v>264.01722897668657</v>
      </c>
      <c r="J1365">
        <f>'Approvvigionamento energia'!A1365+'Approvvigionamento energia'!B1365+'Approvvigionamento energia'!I1365</f>
        <v>354.51722897668657</v>
      </c>
      <c r="K1365">
        <f>IF(MIN(LCOH!$C$18,J1365)&gt;=$P$48*LCOH!$C$18, MIN(LCOH!$C$18,J1365),0)</f>
        <v>0</v>
      </c>
      <c r="L1365">
        <f t="shared" si="43"/>
        <v>354.51722897668657</v>
      </c>
      <c r="M1365">
        <f>K1365/LCOH!$C$18</f>
        <v>0</v>
      </c>
      <c r="N1365">
        <f>K1365/LCOH!$C$34</f>
        <v>0</v>
      </c>
    </row>
    <row r="1366" spans="1:14" x14ac:dyDescent="0.35">
      <c r="A1366">
        <f>'Profilo fotovoltaico'!B1368*LCOH!$C$20</f>
        <v>0</v>
      </c>
      <c r="B1366">
        <f>'Profilo eolico'!B1368*LCOH!$C$21</f>
        <v>89.2</v>
      </c>
      <c r="C1366">
        <f>$P$35*'Profilo fotovoltaico'!B1368</f>
        <v>0</v>
      </c>
      <c r="D1366">
        <f>$Q$37*'Profilo eolico'!B1368</f>
        <v>520.44943259050706</v>
      </c>
      <c r="E1366">
        <f>$P$39*'Profilo fotovoltaico'!B1368+'Approvvigionamento energia'!$Q$39*'Profilo eolico'!B1368</f>
        <v>390.33707444288029</v>
      </c>
      <c r="F1366">
        <f>$P$41*'Profilo fotovoltaico'!B1368+'Approvvigionamento energia'!$Q$41*'Profilo eolico'!B1368</f>
        <v>260.22471629525353</v>
      </c>
      <c r="G1366">
        <f>$P$43*'Profilo fotovoltaico'!B1368+'Approvvigionamento energia'!$Q$43*'Profilo eolico'!B1368</f>
        <v>130.11235814762676</v>
      </c>
      <c r="H1366">
        <f t="shared" si="42"/>
        <v>1138.4335154826958</v>
      </c>
      <c r="I1366">
        <f>IF(LCOH!$C$28=Menu!$A$1,'Approvvigionamento energia'!C1366,0)+IF(LCOH!$C$28=Menu!$A$2,'Approvvigionamento energia'!D1366,0)+IF(LCOH!$C$28=Menu!$A$3,'Approvvigionamento energia'!E1366,0)+IF(LCOH!$C$28=Menu!$A$4,'Approvvigionamento energia'!F1366,0)+IF(LCOH!$C$28=Menu!$A$5,'Approvvigionamento energia'!G1366,0)+IF(LCOH!$C$28=Menu!$A$6,'Approvvigionamento energia'!H1366,0)</f>
        <v>260.22471629525353</v>
      </c>
      <c r="J1366">
        <f>'Approvvigionamento energia'!A1366+'Approvvigionamento energia'!B1366+'Approvvigionamento energia'!I1366</f>
        <v>349.42471629525352</v>
      </c>
      <c r="K1366">
        <f>IF(MIN(LCOH!$C$18,J1366)&gt;=$P$48*LCOH!$C$18, MIN(LCOH!$C$18,J1366),0)</f>
        <v>0</v>
      </c>
      <c r="L1366">
        <f t="shared" si="43"/>
        <v>349.42471629525352</v>
      </c>
      <c r="M1366">
        <f>K1366/LCOH!$C$18</f>
        <v>0</v>
      </c>
      <c r="N1366">
        <f>K1366/LCOH!$C$34</f>
        <v>0</v>
      </c>
    </row>
    <row r="1367" spans="1:14" x14ac:dyDescent="0.35">
      <c r="A1367">
        <f>'Profilo fotovoltaico'!B1369*LCOH!$C$20</f>
        <v>0</v>
      </c>
      <c r="B1367">
        <f>'Profilo eolico'!B1369*LCOH!$C$21</f>
        <v>92.399999999999991</v>
      </c>
      <c r="C1367">
        <f>$P$35*'Profilo fotovoltaico'!B1369</f>
        <v>0</v>
      </c>
      <c r="D1367">
        <f>$Q$37*'Profilo eolico'!B1369</f>
        <v>539.12026425294675</v>
      </c>
      <c r="E1367">
        <f>$P$39*'Profilo fotovoltaico'!B1369+'Approvvigionamento energia'!$Q$39*'Profilo eolico'!B1369</f>
        <v>404.34019818971007</v>
      </c>
      <c r="F1367">
        <f>$P$41*'Profilo fotovoltaico'!B1369+'Approvvigionamento energia'!$Q$41*'Profilo eolico'!B1369</f>
        <v>269.56013212647338</v>
      </c>
      <c r="G1367">
        <f>$P$43*'Profilo fotovoltaico'!B1369+'Approvvigionamento energia'!$Q$43*'Profilo eolico'!B1369</f>
        <v>134.78006606323669</v>
      </c>
      <c r="H1367">
        <f t="shared" si="42"/>
        <v>1138.4335154826958</v>
      </c>
      <c r="I1367">
        <f>IF(LCOH!$C$28=Menu!$A$1,'Approvvigionamento energia'!C1367,0)+IF(LCOH!$C$28=Menu!$A$2,'Approvvigionamento energia'!D1367,0)+IF(LCOH!$C$28=Menu!$A$3,'Approvvigionamento energia'!E1367,0)+IF(LCOH!$C$28=Menu!$A$4,'Approvvigionamento energia'!F1367,0)+IF(LCOH!$C$28=Menu!$A$5,'Approvvigionamento energia'!G1367,0)+IF(LCOH!$C$28=Menu!$A$6,'Approvvigionamento energia'!H1367,0)</f>
        <v>269.56013212647338</v>
      </c>
      <c r="J1367">
        <f>'Approvvigionamento energia'!A1367+'Approvvigionamento energia'!B1367+'Approvvigionamento energia'!I1367</f>
        <v>361.96013212647335</v>
      </c>
      <c r="K1367">
        <f>IF(MIN(LCOH!$C$18,J1367)&gt;=$P$48*LCOH!$C$18, MIN(LCOH!$C$18,J1367),0)</f>
        <v>0</v>
      </c>
      <c r="L1367">
        <f t="shared" si="43"/>
        <v>361.96013212647335</v>
      </c>
      <c r="M1367">
        <f>K1367/LCOH!$C$18</f>
        <v>0</v>
      </c>
      <c r="N1367">
        <f>K1367/LCOH!$C$34</f>
        <v>0</v>
      </c>
    </row>
    <row r="1368" spans="1:14" x14ac:dyDescent="0.35">
      <c r="A1368">
        <f>'Profilo fotovoltaico'!B1370*LCOH!$C$20</f>
        <v>0</v>
      </c>
      <c r="B1368">
        <f>'Profilo eolico'!B1370*LCOH!$C$21</f>
        <v>99.3</v>
      </c>
      <c r="C1368">
        <f>$P$35*'Profilo fotovoltaico'!B1370</f>
        <v>0</v>
      </c>
      <c r="D1368">
        <f>$Q$37*'Profilo eolico'!B1370</f>
        <v>579.37924502508235</v>
      </c>
      <c r="E1368">
        <f>$P$39*'Profilo fotovoltaico'!B1370+'Approvvigionamento energia'!$Q$39*'Profilo eolico'!B1370</f>
        <v>434.53443376881177</v>
      </c>
      <c r="F1368">
        <f>$P$41*'Profilo fotovoltaico'!B1370+'Approvvigionamento energia'!$Q$41*'Profilo eolico'!B1370</f>
        <v>289.68962251254118</v>
      </c>
      <c r="G1368">
        <f>$P$43*'Profilo fotovoltaico'!B1370+'Approvvigionamento energia'!$Q$43*'Profilo eolico'!B1370</f>
        <v>144.84481125627059</v>
      </c>
      <c r="H1368">
        <f t="shared" si="42"/>
        <v>1138.4335154826958</v>
      </c>
      <c r="I1368">
        <f>IF(LCOH!$C$28=Menu!$A$1,'Approvvigionamento energia'!C1368,0)+IF(LCOH!$C$28=Menu!$A$2,'Approvvigionamento energia'!D1368,0)+IF(LCOH!$C$28=Menu!$A$3,'Approvvigionamento energia'!E1368,0)+IF(LCOH!$C$28=Menu!$A$4,'Approvvigionamento energia'!F1368,0)+IF(LCOH!$C$28=Menu!$A$5,'Approvvigionamento energia'!G1368,0)+IF(LCOH!$C$28=Menu!$A$6,'Approvvigionamento energia'!H1368,0)</f>
        <v>289.68962251254118</v>
      </c>
      <c r="J1368">
        <f>'Approvvigionamento energia'!A1368+'Approvvigionamento energia'!B1368+'Approvvigionamento energia'!I1368</f>
        <v>388.98962251254119</v>
      </c>
      <c r="K1368">
        <f>IF(MIN(LCOH!$C$18,J1368)&gt;=$P$48*LCOH!$C$18, MIN(LCOH!$C$18,J1368),0)</f>
        <v>388.98962251254119</v>
      </c>
      <c r="L1368">
        <f t="shared" si="43"/>
        <v>0</v>
      </c>
      <c r="M1368">
        <f>K1368/LCOH!$C$18</f>
        <v>0.25932641500836079</v>
      </c>
      <c r="N1368">
        <f>K1368/LCOH!$C$34</f>
        <v>7.4949830927271908</v>
      </c>
    </row>
    <row r="1369" spans="1:14" x14ac:dyDescent="0.35">
      <c r="A1369">
        <f>'Profilo fotovoltaico'!B1371*LCOH!$C$20</f>
        <v>0</v>
      </c>
      <c r="B1369">
        <f>'Profilo eolico'!B1371*LCOH!$C$21</f>
        <v>109.60000000000001</v>
      </c>
      <c r="C1369">
        <f>$P$35*'Profilo fotovoltaico'!B1371</f>
        <v>0</v>
      </c>
      <c r="D1369">
        <f>$Q$37*'Profilo eolico'!B1371</f>
        <v>639.4759844385602</v>
      </c>
      <c r="E1369">
        <f>$P$39*'Profilo fotovoltaico'!B1371+'Approvvigionamento energia'!$Q$39*'Profilo eolico'!B1371</f>
        <v>479.60698832892018</v>
      </c>
      <c r="F1369">
        <f>$P$41*'Profilo fotovoltaico'!B1371+'Approvvigionamento energia'!$Q$41*'Profilo eolico'!B1371</f>
        <v>319.7379922192801</v>
      </c>
      <c r="G1369">
        <f>$P$43*'Profilo fotovoltaico'!B1371+'Approvvigionamento energia'!$Q$43*'Profilo eolico'!B1371</f>
        <v>159.86899610964005</v>
      </c>
      <c r="H1369">
        <f t="shared" si="42"/>
        <v>1138.4335154826958</v>
      </c>
      <c r="I1369">
        <f>IF(LCOH!$C$28=Menu!$A$1,'Approvvigionamento energia'!C1369,0)+IF(LCOH!$C$28=Menu!$A$2,'Approvvigionamento energia'!D1369,0)+IF(LCOH!$C$28=Menu!$A$3,'Approvvigionamento energia'!E1369,0)+IF(LCOH!$C$28=Menu!$A$4,'Approvvigionamento energia'!F1369,0)+IF(LCOH!$C$28=Menu!$A$5,'Approvvigionamento energia'!G1369,0)+IF(LCOH!$C$28=Menu!$A$6,'Approvvigionamento energia'!H1369,0)</f>
        <v>319.7379922192801</v>
      </c>
      <c r="J1369">
        <f>'Approvvigionamento energia'!A1369+'Approvvigionamento energia'!B1369+'Approvvigionamento energia'!I1369</f>
        <v>429.33799221928012</v>
      </c>
      <c r="K1369">
        <f>IF(MIN(LCOH!$C$18,J1369)&gt;=$P$48*LCOH!$C$18, MIN(LCOH!$C$18,J1369),0)</f>
        <v>429.33799221928012</v>
      </c>
      <c r="L1369">
        <f t="shared" si="43"/>
        <v>0</v>
      </c>
      <c r="M1369">
        <f>K1369/LCOH!$C$18</f>
        <v>0.28622532814618673</v>
      </c>
      <c r="N1369">
        <f>K1369/LCOH!$C$34</f>
        <v>8.272408327924472</v>
      </c>
    </row>
    <row r="1370" spans="1:14" x14ac:dyDescent="0.35">
      <c r="A1370">
        <f>'Profilo fotovoltaico'!B1372*LCOH!$C$20</f>
        <v>0</v>
      </c>
      <c r="B1370">
        <f>'Profilo eolico'!B1372*LCOH!$C$21</f>
        <v>126.1</v>
      </c>
      <c r="C1370">
        <f>$P$35*'Profilo fotovoltaico'!B1372</f>
        <v>0</v>
      </c>
      <c r="D1370">
        <f>$Q$37*'Profilo eolico'!B1372</f>
        <v>735.74746019801501</v>
      </c>
      <c r="E1370">
        <f>$P$39*'Profilo fotovoltaico'!B1372+'Approvvigionamento energia'!$Q$39*'Profilo eolico'!B1372</f>
        <v>551.8105951485112</v>
      </c>
      <c r="F1370">
        <f>$P$41*'Profilo fotovoltaico'!B1372+'Approvvigionamento energia'!$Q$41*'Profilo eolico'!B1372</f>
        <v>367.8737300990075</v>
      </c>
      <c r="G1370">
        <f>$P$43*'Profilo fotovoltaico'!B1372+'Approvvigionamento energia'!$Q$43*'Profilo eolico'!B1372</f>
        <v>183.93686504950375</v>
      </c>
      <c r="H1370">
        <f t="shared" si="42"/>
        <v>1138.4335154826958</v>
      </c>
      <c r="I1370">
        <f>IF(LCOH!$C$28=Menu!$A$1,'Approvvigionamento energia'!C1370,0)+IF(LCOH!$C$28=Menu!$A$2,'Approvvigionamento energia'!D1370,0)+IF(LCOH!$C$28=Menu!$A$3,'Approvvigionamento energia'!E1370,0)+IF(LCOH!$C$28=Menu!$A$4,'Approvvigionamento energia'!F1370,0)+IF(LCOH!$C$28=Menu!$A$5,'Approvvigionamento energia'!G1370,0)+IF(LCOH!$C$28=Menu!$A$6,'Approvvigionamento energia'!H1370,0)</f>
        <v>367.8737300990075</v>
      </c>
      <c r="J1370">
        <f>'Approvvigionamento energia'!A1370+'Approvvigionamento energia'!B1370+'Approvvigionamento energia'!I1370</f>
        <v>493.97373009900753</v>
      </c>
      <c r="K1370">
        <f>IF(MIN(LCOH!$C$18,J1370)&gt;=$P$48*LCOH!$C$18, MIN(LCOH!$C$18,J1370),0)</f>
        <v>493.97373009900753</v>
      </c>
      <c r="L1370">
        <f t="shared" si="43"/>
        <v>0</v>
      </c>
      <c r="M1370">
        <f>K1370/LCOH!$C$18</f>
        <v>0.32931582006600502</v>
      </c>
      <c r="N1370">
        <f>K1370/LCOH!$C$34</f>
        <v>9.517798267803613</v>
      </c>
    </row>
    <row r="1371" spans="1:14" x14ac:dyDescent="0.35">
      <c r="A1371">
        <f>'Profilo fotovoltaico'!B1373*LCOH!$C$20</f>
        <v>0</v>
      </c>
      <c r="B1371">
        <f>'Profilo eolico'!B1373*LCOH!$C$21</f>
        <v>146.1</v>
      </c>
      <c r="C1371">
        <f>$P$35*'Profilo fotovoltaico'!B1373</f>
        <v>0</v>
      </c>
      <c r="D1371">
        <f>$Q$37*'Profilo eolico'!B1373</f>
        <v>852.44015808826327</v>
      </c>
      <c r="E1371">
        <f>$P$39*'Profilo fotovoltaico'!B1373+'Approvvigionamento energia'!$Q$39*'Profilo eolico'!B1373</f>
        <v>639.33011856619748</v>
      </c>
      <c r="F1371">
        <f>$P$41*'Profilo fotovoltaico'!B1373+'Approvvigionamento energia'!$Q$41*'Profilo eolico'!B1373</f>
        <v>426.22007904413164</v>
      </c>
      <c r="G1371">
        <f>$P$43*'Profilo fotovoltaico'!B1373+'Approvvigionamento energia'!$Q$43*'Profilo eolico'!B1373</f>
        <v>213.11003952206582</v>
      </c>
      <c r="H1371">
        <f t="shared" si="42"/>
        <v>1138.4335154826958</v>
      </c>
      <c r="I1371">
        <f>IF(LCOH!$C$28=Menu!$A$1,'Approvvigionamento energia'!C1371,0)+IF(LCOH!$C$28=Menu!$A$2,'Approvvigionamento energia'!D1371,0)+IF(LCOH!$C$28=Menu!$A$3,'Approvvigionamento energia'!E1371,0)+IF(LCOH!$C$28=Menu!$A$4,'Approvvigionamento energia'!F1371,0)+IF(LCOH!$C$28=Menu!$A$5,'Approvvigionamento energia'!G1371,0)+IF(LCOH!$C$28=Menu!$A$6,'Approvvigionamento energia'!H1371,0)</f>
        <v>426.22007904413164</v>
      </c>
      <c r="J1371">
        <f>'Approvvigionamento energia'!A1371+'Approvvigionamento energia'!B1371+'Approvvigionamento energia'!I1371</f>
        <v>572.3200790441316</v>
      </c>
      <c r="K1371">
        <f>IF(MIN(LCOH!$C$18,J1371)&gt;=$P$48*LCOH!$C$18, MIN(LCOH!$C$18,J1371),0)</f>
        <v>572.3200790441316</v>
      </c>
      <c r="L1371">
        <f t="shared" si="43"/>
        <v>0</v>
      </c>
      <c r="M1371">
        <f>K1371/LCOH!$C$18</f>
        <v>0.38154671936275442</v>
      </c>
      <c r="N1371">
        <f>K1371/LCOH!$C$34</f>
        <v>11.027361831293479</v>
      </c>
    </row>
    <row r="1372" spans="1:14" x14ac:dyDescent="0.35">
      <c r="A1372">
        <f>'Profilo fotovoltaico'!B1374*LCOH!$C$20</f>
        <v>0</v>
      </c>
      <c r="B1372">
        <f>'Profilo eolico'!B1374*LCOH!$C$21</f>
        <v>157.9</v>
      </c>
      <c r="C1372">
        <f>$P$35*'Profilo fotovoltaico'!B1374</f>
        <v>0</v>
      </c>
      <c r="D1372">
        <f>$Q$37*'Profilo eolico'!B1374</f>
        <v>921.28884984350975</v>
      </c>
      <c r="E1372">
        <f>$P$39*'Profilo fotovoltaico'!B1374+'Approvvigionamento energia'!$Q$39*'Profilo eolico'!B1374</f>
        <v>690.96663738263226</v>
      </c>
      <c r="F1372">
        <f>$P$41*'Profilo fotovoltaico'!B1374+'Approvvigionamento energia'!$Q$41*'Profilo eolico'!B1374</f>
        <v>460.64442492175488</v>
      </c>
      <c r="G1372">
        <f>$P$43*'Profilo fotovoltaico'!B1374+'Approvvigionamento energia'!$Q$43*'Profilo eolico'!B1374</f>
        <v>230.32221246087744</v>
      </c>
      <c r="H1372">
        <f t="shared" si="42"/>
        <v>1138.4335154826958</v>
      </c>
      <c r="I1372">
        <f>IF(LCOH!$C$28=Menu!$A$1,'Approvvigionamento energia'!C1372,0)+IF(LCOH!$C$28=Menu!$A$2,'Approvvigionamento energia'!D1372,0)+IF(LCOH!$C$28=Menu!$A$3,'Approvvigionamento energia'!E1372,0)+IF(LCOH!$C$28=Menu!$A$4,'Approvvigionamento energia'!F1372,0)+IF(LCOH!$C$28=Menu!$A$5,'Approvvigionamento energia'!G1372,0)+IF(LCOH!$C$28=Menu!$A$6,'Approvvigionamento energia'!H1372,0)</f>
        <v>460.64442492175488</v>
      </c>
      <c r="J1372">
        <f>'Approvvigionamento energia'!A1372+'Approvvigionamento energia'!B1372+'Approvvigionamento energia'!I1372</f>
        <v>618.54442492175485</v>
      </c>
      <c r="K1372">
        <f>IF(MIN(LCOH!$C$18,J1372)&gt;=$P$48*LCOH!$C$18, MIN(LCOH!$C$18,J1372),0)</f>
        <v>618.54442492175485</v>
      </c>
      <c r="L1372">
        <f t="shared" si="43"/>
        <v>0</v>
      </c>
      <c r="M1372">
        <f>K1372/LCOH!$C$18</f>
        <v>0.41236294994783657</v>
      </c>
      <c r="N1372">
        <f>K1372/LCOH!$C$34</f>
        <v>11.918004333752503</v>
      </c>
    </row>
    <row r="1373" spans="1:14" x14ac:dyDescent="0.35">
      <c r="A1373">
        <f>'Profilo fotovoltaico'!B1375*LCOH!$C$20</f>
        <v>0</v>
      </c>
      <c r="B1373">
        <f>'Profilo eolico'!B1375*LCOH!$C$21</f>
        <v>166.9</v>
      </c>
      <c r="C1373">
        <f>$P$35*'Profilo fotovoltaico'!B1375</f>
        <v>0</v>
      </c>
      <c r="D1373">
        <f>$Q$37*'Profilo eolico'!B1375</f>
        <v>973.8005638941213</v>
      </c>
      <c r="E1373">
        <f>$P$39*'Profilo fotovoltaico'!B1375+'Approvvigionamento energia'!$Q$39*'Profilo eolico'!B1375</f>
        <v>730.35042292059097</v>
      </c>
      <c r="F1373">
        <f>$P$41*'Profilo fotovoltaico'!B1375+'Approvvigionamento energia'!$Q$41*'Profilo eolico'!B1375</f>
        <v>486.90028194706065</v>
      </c>
      <c r="G1373">
        <f>$P$43*'Profilo fotovoltaico'!B1375+'Approvvigionamento energia'!$Q$43*'Profilo eolico'!B1375</f>
        <v>243.45014097353032</v>
      </c>
      <c r="H1373">
        <f t="shared" si="42"/>
        <v>1138.4335154826958</v>
      </c>
      <c r="I1373">
        <f>IF(LCOH!$C$28=Menu!$A$1,'Approvvigionamento energia'!C1373,0)+IF(LCOH!$C$28=Menu!$A$2,'Approvvigionamento energia'!D1373,0)+IF(LCOH!$C$28=Menu!$A$3,'Approvvigionamento energia'!E1373,0)+IF(LCOH!$C$28=Menu!$A$4,'Approvvigionamento energia'!F1373,0)+IF(LCOH!$C$28=Menu!$A$5,'Approvvigionamento energia'!G1373,0)+IF(LCOH!$C$28=Menu!$A$6,'Approvvigionamento energia'!H1373,0)</f>
        <v>486.90028194706065</v>
      </c>
      <c r="J1373">
        <f>'Approvvigionamento energia'!A1373+'Approvvigionamento energia'!B1373+'Approvvigionamento energia'!I1373</f>
        <v>653.80028194706063</v>
      </c>
      <c r="K1373">
        <f>IF(MIN(LCOH!$C$18,J1373)&gt;=$P$48*LCOH!$C$18, MIN(LCOH!$C$18,J1373),0)</f>
        <v>653.80028194706063</v>
      </c>
      <c r="L1373">
        <f t="shared" si="43"/>
        <v>0</v>
      </c>
      <c r="M1373">
        <f>K1373/LCOH!$C$18</f>
        <v>0.43586685463137376</v>
      </c>
      <c r="N1373">
        <f>K1373/LCOH!$C$34</f>
        <v>12.597307937322942</v>
      </c>
    </row>
    <row r="1374" spans="1:14" x14ac:dyDescent="0.35">
      <c r="A1374">
        <f>'Profilo fotovoltaico'!B1376*LCOH!$C$20</f>
        <v>0</v>
      </c>
      <c r="B1374">
        <f>'Profilo eolico'!B1376*LCOH!$C$21</f>
        <v>181.5</v>
      </c>
      <c r="C1374">
        <f>$P$35*'Profilo fotovoltaico'!B1376</f>
        <v>0</v>
      </c>
      <c r="D1374">
        <f>$Q$37*'Profilo eolico'!B1376</f>
        <v>1058.9862333540025</v>
      </c>
      <c r="E1374">
        <f>$P$39*'Profilo fotovoltaico'!B1376+'Approvvigionamento energia'!$Q$39*'Profilo eolico'!B1376</f>
        <v>794.23967501550192</v>
      </c>
      <c r="F1374">
        <f>$P$41*'Profilo fotovoltaico'!B1376+'Approvvigionamento energia'!$Q$41*'Profilo eolico'!B1376</f>
        <v>529.49311667700124</v>
      </c>
      <c r="G1374">
        <f>$P$43*'Profilo fotovoltaico'!B1376+'Approvvigionamento energia'!$Q$43*'Profilo eolico'!B1376</f>
        <v>264.74655833850062</v>
      </c>
      <c r="H1374">
        <f t="shared" si="42"/>
        <v>1138.4335154826958</v>
      </c>
      <c r="I1374">
        <f>IF(LCOH!$C$28=Menu!$A$1,'Approvvigionamento energia'!C1374,0)+IF(LCOH!$C$28=Menu!$A$2,'Approvvigionamento energia'!D1374,0)+IF(LCOH!$C$28=Menu!$A$3,'Approvvigionamento energia'!E1374,0)+IF(LCOH!$C$28=Menu!$A$4,'Approvvigionamento energia'!F1374,0)+IF(LCOH!$C$28=Menu!$A$5,'Approvvigionamento energia'!G1374,0)+IF(LCOH!$C$28=Menu!$A$6,'Approvvigionamento energia'!H1374,0)</f>
        <v>529.49311667700124</v>
      </c>
      <c r="J1374">
        <f>'Approvvigionamento energia'!A1374+'Approvvigionamento energia'!B1374+'Approvvigionamento energia'!I1374</f>
        <v>710.99311667700124</v>
      </c>
      <c r="K1374">
        <f>IF(MIN(LCOH!$C$18,J1374)&gt;=$P$48*LCOH!$C$18, MIN(LCOH!$C$18,J1374),0)</f>
        <v>710.99311667700124</v>
      </c>
      <c r="L1374">
        <f t="shared" si="43"/>
        <v>0</v>
      </c>
      <c r="M1374">
        <f>K1374/LCOH!$C$18</f>
        <v>0.47399541111800081</v>
      </c>
      <c r="N1374">
        <f>K1374/LCOH!$C$34</f>
        <v>13.699289338670544</v>
      </c>
    </row>
    <row r="1375" spans="1:14" x14ac:dyDescent="0.35">
      <c r="A1375">
        <f>'Profilo fotovoltaico'!B1377*LCOH!$C$20</f>
        <v>2</v>
      </c>
      <c r="B1375">
        <f>'Profilo eolico'!B1377*LCOH!$C$21</f>
        <v>200.3</v>
      </c>
      <c r="C1375">
        <f>$P$35*'Profilo fotovoltaico'!B1377</f>
        <v>14.70922437524413</v>
      </c>
      <c r="D1375">
        <f>$Q$37*'Profilo eolico'!B1377</f>
        <v>1168.677369370836</v>
      </c>
      <c r="E1375">
        <f>$P$39*'Profilo fotovoltaico'!B1377+'Approvvigionamento energia'!$Q$39*'Profilo eolico'!B1377</f>
        <v>880.1853331219379</v>
      </c>
      <c r="F1375">
        <f>$P$41*'Profilo fotovoltaico'!B1377+'Approvvigionamento energia'!$Q$41*'Profilo eolico'!B1377</f>
        <v>591.69329687304003</v>
      </c>
      <c r="G1375">
        <f>$P$43*'Profilo fotovoltaico'!B1377+'Approvvigionamento energia'!$Q$43*'Profilo eolico'!B1377</f>
        <v>303.20126062414209</v>
      </c>
      <c r="H1375">
        <f t="shared" si="42"/>
        <v>1138.4335154826958</v>
      </c>
      <c r="I1375">
        <f>IF(LCOH!$C$28=Menu!$A$1,'Approvvigionamento energia'!C1375,0)+IF(LCOH!$C$28=Menu!$A$2,'Approvvigionamento energia'!D1375,0)+IF(LCOH!$C$28=Menu!$A$3,'Approvvigionamento energia'!E1375,0)+IF(LCOH!$C$28=Menu!$A$4,'Approvvigionamento energia'!F1375,0)+IF(LCOH!$C$28=Menu!$A$5,'Approvvigionamento energia'!G1375,0)+IF(LCOH!$C$28=Menu!$A$6,'Approvvigionamento energia'!H1375,0)</f>
        <v>591.69329687304003</v>
      </c>
      <c r="J1375">
        <f>'Approvvigionamento energia'!A1375+'Approvvigionamento energia'!B1375+'Approvvigionamento energia'!I1375</f>
        <v>793.99329687303998</v>
      </c>
      <c r="K1375">
        <f>IF(MIN(LCOH!$C$18,J1375)&gt;=$P$48*LCOH!$C$18, MIN(LCOH!$C$18,J1375),0)</f>
        <v>793.99329687303998</v>
      </c>
      <c r="L1375">
        <f t="shared" si="43"/>
        <v>0</v>
      </c>
      <c r="M1375">
        <f>K1375/LCOH!$C$18</f>
        <v>0.52932886458202666</v>
      </c>
      <c r="N1375">
        <f>K1375/LCOH!$C$34</f>
        <v>15.298522097746435</v>
      </c>
    </row>
    <row r="1376" spans="1:14" x14ac:dyDescent="0.35">
      <c r="A1376">
        <f>'Profilo fotovoltaico'!B1378*LCOH!$C$20</f>
        <v>48</v>
      </c>
      <c r="B1376">
        <f>'Profilo eolico'!B1378*LCOH!$C$21</f>
        <v>205.5</v>
      </c>
      <c r="C1376">
        <f>$P$35*'Profilo fotovoltaico'!B1378</f>
        <v>353.02138500585914</v>
      </c>
      <c r="D1376">
        <f>$Q$37*'Profilo eolico'!B1378</f>
        <v>1199.0174708223003</v>
      </c>
      <c r="E1376">
        <f>$P$39*'Profilo fotovoltaico'!B1378+'Approvvigionamento energia'!$Q$39*'Profilo eolico'!B1378</f>
        <v>987.51844936818998</v>
      </c>
      <c r="F1376">
        <f>$P$41*'Profilo fotovoltaico'!B1378+'Approvvigionamento energia'!$Q$41*'Profilo eolico'!B1378</f>
        <v>776.01942791407976</v>
      </c>
      <c r="G1376">
        <f>$P$43*'Profilo fotovoltaico'!B1378+'Approvvigionamento energia'!$Q$43*'Profilo eolico'!B1378</f>
        <v>564.52040645996942</v>
      </c>
      <c r="H1376">
        <f t="shared" si="42"/>
        <v>1138.4335154826958</v>
      </c>
      <c r="I1376">
        <f>IF(LCOH!$C$28=Menu!$A$1,'Approvvigionamento energia'!C1376,0)+IF(LCOH!$C$28=Menu!$A$2,'Approvvigionamento energia'!D1376,0)+IF(LCOH!$C$28=Menu!$A$3,'Approvvigionamento energia'!E1376,0)+IF(LCOH!$C$28=Menu!$A$4,'Approvvigionamento energia'!F1376,0)+IF(LCOH!$C$28=Menu!$A$5,'Approvvigionamento energia'!G1376,0)+IF(LCOH!$C$28=Menu!$A$6,'Approvvigionamento energia'!H1376,0)</f>
        <v>776.01942791407976</v>
      </c>
      <c r="J1376">
        <f>'Approvvigionamento energia'!A1376+'Approvvigionamento energia'!B1376+'Approvvigionamento energia'!I1376</f>
        <v>1029.5194279140796</v>
      </c>
      <c r="K1376">
        <f>IF(MIN(LCOH!$C$18,J1376)&gt;=$P$48*LCOH!$C$18, MIN(LCOH!$C$18,J1376),0)</f>
        <v>1029.5194279140796</v>
      </c>
      <c r="L1376">
        <f t="shared" si="43"/>
        <v>0</v>
      </c>
      <c r="M1376">
        <f>K1376/LCOH!$C$18</f>
        <v>0.68634628527605313</v>
      </c>
      <c r="N1376">
        <f>K1376/LCOH!$C$34</f>
        <v>19.836597840348357</v>
      </c>
    </row>
    <row r="1377" spans="1:14" x14ac:dyDescent="0.35">
      <c r="A1377">
        <f>'Profilo fotovoltaico'!B1379*LCOH!$C$20</f>
        <v>134</v>
      </c>
      <c r="B1377">
        <f>'Profilo eolico'!B1379*LCOH!$C$21</f>
        <v>227.39999999999998</v>
      </c>
      <c r="C1377">
        <f>$P$35*'Profilo fotovoltaico'!B1379</f>
        <v>985.5180331413568</v>
      </c>
      <c r="D1377">
        <f>$Q$37*'Profilo eolico'!B1379</f>
        <v>1326.7959750121222</v>
      </c>
      <c r="E1377">
        <f>$P$39*'Profilo fotovoltaico'!B1379+'Approvvigionamento energia'!$Q$39*'Profilo eolico'!B1379</f>
        <v>1241.4764895444309</v>
      </c>
      <c r="F1377">
        <f>$P$41*'Profilo fotovoltaico'!B1379+'Approvvigionamento energia'!$Q$41*'Profilo eolico'!B1379</f>
        <v>1156.1570040767394</v>
      </c>
      <c r="G1377">
        <f>$P$43*'Profilo fotovoltaico'!B1379+'Approvvigionamento energia'!$Q$43*'Profilo eolico'!B1379</f>
        <v>1070.8375186090482</v>
      </c>
      <c r="H1377">
        <f t="shared" si="42"/>
        <v>1138.4335154826958</v>
      </c>
      <c r="I1377">
        <f>IF(LCOH!$C$28=Menu!$A$1,'Approvvigionamento energia'!C1377,0)+IF(LCOH!$C$28=Menu!$A$2,'Approvvigionamento energia'!D1377,0)+IF(LCOH!$C$28=Menu!$A$3,'Approvvigionamento energia'!E1377,0)+IF(LCOH!$C$28=Menu!$A$4,'Approvvigionamento energia'!F1377,0)+IF(LCOH!$C$28=Menu!$A$5,'Approvvigionamento energia'!G1377,0)+IF(LCOH!$C$28=Menu!$A$6,'Approvvigionamento energia'!H1377,0)</f>
        <v>1156.1570040767394</v>
      </c>
      <c r="J1377">
        <f>'Approvvigionamento energia'!A1377+'Approvvigionamento energia'!B1377+'Approvvigionamento energia'!I1377</f>
        <v>1517.5570040767393</v>
      </c>
      <c r="K1377">
        <f>IF(MIN(LCOH!$C$18,J1377)&gt;=$P$48*LCOH!$C$18, MIN(LCOH!$C$18,J1377),0)</f>
        <v>1500</v>
      </c>
      <c r="L1377">
        <f t="shared" si="43"/>
        <v>17.557004076739304</v>
      </c>
      <c r="M1377">
        <f>K1377/LCOH!$C$18</f>
        <v>1</v>
      </c>
      <c r="N1377">
        <f>K1377/LCOH!$C$34</f>
        <v>28.901734104046245</v>
      </c>
    </row>
    <row r="1378" spans="1:14" x14ac:dyDescent="0.35">
      <c r="A1378">
        <f>'Profilo fotovoltaico'!B1380*LCOH!$C$20</f>
        <v>219</v>
      </c>
      <c r="B1378">
        <f>'Profilo eolico'!B1380*LCOH!$C$21</f>
        <v>277.10000000000002</v>
      </c>
      <c r="C1378">
        <f>$P$35*'Profilo fotovoltaico'!B1380</f>
        <v>1610.6600690892321</v>
      </c>
      <c r="D1378">
        <f>$Q$37*'Profilo eolico'!B1380</f>
        <v>1616.7773292693892</v>
      </c>
      <c r="E1378">
        <f>$P$39*'Profilo fotovoltaico'!B1380+'Approvvigionamento energia'!$Q$39*'Profilo eolico'!B1380</f>
        <v>1615.2480142243498</v>
      </c>
      <c r="F1378">
        <f>$P$41*'Profilo fotovoltaico'!B1380+'Approvvigionamento energia'!$Q$41*'Profilo eolico'!B1380</f>
        <v>1613.7186991793105</v>
      </c>
      <c r="G1378">
        <f>$P$43*'Profilo fotovoltaico'!B1380+'Approvvigionamento energia'!$Q$43*'Profilo eolico'!B1380</f>
        <v>1612.1893841342714</v>
      </c>
      <c r="H1378">
        <f t="shared" si="42"/>
        <v>1138.4335154826958</v>
      </c>
      <c r="I1378">
        <f>IF(LCOH!$C$28=Menu!$A$1,'Approvvigionamento energia'!C1378,0)+IF(LCOH!$C$28=Menu!$A$2,'Approvvigionamento energia'!D1378,0)+IF(LCOH!$C$28=Menu!$A$3,'Approvvigionamento energia'!E1378,0)+IF(LCOH!$C$28=Menu!$A$4,'Approvvigionamento energia'!F1378,0)+IF(LCOH!$C$28=Menu!$A$5,'Approvvigionamento energia'!G1378,0)+IF(LCOH!$C$28=Menu!$A$6,'Approvvigionamento energia'!H1378,0)</f>
        <v>1613.7186991793105</v>
      </c>
      <c r="J1378">
        <f>'Approvvigionamento energia'!A1378+'Approvvigionamento energia'!B1378+'Approvvigionamento energia'!I1378</f>
        <v>2109.8186991793104</v>
      </c>
      <c r="K1378">
        <f>IF(MIN(LCOH!$C$18,J1378)&gt;=$P$48*LCOH!$C$18, MIN(LCOH!$C$18,J1378),0)</f>
        <v>1500</v>
      </c>
      <c r="L1378">
        <f t="shared" si="43"/>
        <v>609.81869917931044</v>
      </c>
      <c r="M1378">
        <f>K1378/LCOH!$C$18</f>
        <v>1</v>
      </c>
      <c r="N1378">
        <f>K1378/LCOH!$C$34</f>
        <v>28.901734104046245</v>
      </c>
    </row>
    <row r="1379" spans="1:14" x14ac:dyDescent="0.35">
      <c r="A1379">
        <f>'Profilo fotovoltaico'!B1381*LCOH!$C$20</f>
        <v>270</v>
      </c>
      <c r="B1379">
        <f>'Profilo eolico'!B1381*LCOH!$C$21</f>
        <v>306.90000000000003</v>
      </c>
      <c r="C1379">
        <f>$P$35*'Profilo fotovoltaico'!B1381</f>
        <v>1985.7452906579576</v>
      </c>
      <c r="D1379">
        <f>$Q$37*'Profilo eolico'!B1381</f>
        <v>1790.6494491258591</v>
      </c>
      <c r="E1379">
        <f>$P$39*'Profilo fotovoltaico'!B1381+'Approvvigionamento energia'!$Q$39*'Profilo eolico'!B1381</f>
        <v>1839.4234095088834</v>
      </c>
      <c r="F1379">
        <f>$P$41*'Profilo fotovoltaico'!B1381+'Approvvigionamento energia'!$Q$41*'Profilo eolico'!B1381</f>
        <v>1888.1973698919082</v>
      </c>
      <c r="G1379">
        <f>$P$43*'Profilo fotovoltaico'!B1381+'Approvvigionamento energia'!$Q$43*'Profilo eolico'!B1381</f>
        <v>1936.9713302749331</v>
      </c>
      <c r="H1379">
        <f t="shared" si="42"/>
        <v>1138.4335154826958</v>
      </c>
      <c r="I1379">
        <f>IF(LCOH!$C$28=Menu!$A$1,'Approvvigionamento energia'!C1379,0)+IF(LCOH!$C$28=Menu!$A$2,'Approvvigionamento energia'!D1379,0)+IF(LCOH!$C$28=Menu!$A$3,'Approvvigionamento energia'!E1379,0)+IF(LCOH!$C$28=Menu!$A$4,'Approvvigionamento energia'!F1379,0)+IF(LCOH!$C$28=Menu!$A$5,'Approvvigionamento energia'!G1379,0)+IF(LCOH!$C$28=Menu!$A$6,'Approvvigionamento energia'!H1379,0)</f>
        <v>1888.1973698919082</v>
      </c>
      <c r="J1379">
        <f>'Approvvigionamento energia'!A1379+'Approvvigionamento energia'!B1379+'Approvvigionamento energia'!I1379</f>
        <v>2465.0973698919083</v>
      </c>
      <c r="K1379">
        <f>IF(MIN(LCOH!$C$18,J1379)&gt;=$P$48*LCOH!$C$18, MIN(LCOH!$C$18,J1379),0)</f>
        <v>1500</v>
      </c>
      <c r="L1379">
        <f t="shared" si="43"/>
        <v>965.09736989190833</v>
      </c>
      <c r="M1379">
        <f>K1379/LCOH!$C$18</f>
        <v>1</v>
      </c>
      <c r="N1379">
        <f>K1379/LCOH!$C$34</f>
        <v>28.901734104046245</v>
      </c>
    </row>
    <row r="1380" spans="1:14" x14ac:dyDescent="0.35">
      <c r="A1380">
        <f>'Profilo fotovoltaico'!B1382*LCOH!$C$20</f>
        <v>301</v>
      </c>
      <c r="B1380">
        <f>'Profilo eolico'!B1382*LCOH!$C$21</f>
        <v>328.2</v>
      </c>
      <c r="C1380">
        <f>$P$35*'Profilo fotovoltaico'!B1382</f>
        <v>2213.7382684742415</v>
      </c>
      <c r="D1380">
        <f>$Q$37*'Profilo eolico'!B1382</f>
        <v>1914.9271723789732</v>
      </c>
      <c r="E1380">
        <f>$P$39*'Profilo fotovoltaico'!B1382+'Approvvigionamento energia'!$Q$39*'Profilo eolico'!B1382</f>
        <v>1989.6299464027902</v>
      </c>
      <c r="F1380">
        <f>$P$41*'Profilo fotovoltaico'!B1382+'Approvvigionamento energia'!$Q$41*'Profilo eolico'!B1382</f>
        <v>2064.3327204266075</v>
      </c>
      <c r="G1380">
        <f>$P$43*'Profilo fotovoltaico'!B1382+'Approvvigionamento energia'!$Q$43*'Profilo eolico'!B1382</f>
        <v>2139.0354944504243</v>
      </c>
      <c r="H1380">
        <f t="shared" si="42"/>
        <v>1138.4335154826958</v>
      </c>
      <c r="I1380">
        <f>IF(LCOH!$C$28=Menu!$A$1,'Approvvigionamento energia'!C1380,0)+IF(LCOH!$C$28=Menu!$A$2,'Approvvigionamento energia'!D1380,0)+IF(LCOH!$C$28=Menu!$A$3,'Approvvigionamento energia'!E1380,0)+IF(LCOH!$C$28=Menu!$A$4,'Approvvigionamento energia'!F1380,0)+IF(LCOH!$C$28=Menu!$A$5,'Approvvigionamento energia'!G1380,0)+IF(LCOH!$C$28=Menu!$A$6,'Approvvigionamento energia'!H1380,0)</f>
        <v>2064.3327204266075</v>
      </c>
      <c r="J1380">
        <f>'Approvvigionamento energia'!A1380+'Approvvigionamento energia'!B1380+'Approvvigionamento energia'!I1380</f>
        <v>2693.5327204266077</v>
      </c>
      <c r="K1380">
        <f>IF(MIN(LCOH!$C$18,J1380)&gt;=$P$48*LCOH!$C$18, MIN(LCOH!$C$18,J1380),0)</f>
        <v>1500</v>
      </c>
      <c r="L1380">
        <f t="shared" si="43"/>
        <v>1193.5327204266077</v>
      </c>
      <c r="M1380">
        <f>K1380/LCOH!$C$18</f>
        <v>1</v>
      </c>
      <c r="N1380">
        <f>K1380/LCOH!$C$34</f>
        <v>28.901734104046245</v>
      </c>
    </row>
    <row r="1381" spans="1:14" x14ac:dyDescent="0.35">
      <c r="A1381">
        <f>'Profilo fotovoltaico'!B1383*LCOH!$C$20</f>
        <v>287</v>
      </c>
      <c r="B1381">
        <f>'Profilo eolico'!B1383*LCOH!$C$21</f>
        <v>346.3</v>
      </c>
      <c r="C1381">
        <f>$P$35*'Profilo fotovoltaico'!B1383</f>
        <v>2110.7736978475323</v>
      </c>
      <c r="D1381">
        <f>$Q$37*'Profilo eolico'!B1383</f>
        <v>2020.5340639696478</v>
      </c>
      <c r="E1381">
        <f>$P$39*'Profilo fotovoltaico'!B1383+'Approvvigionamento energia'!$Q$39*'Profilo eolico'!B1383</f>
        <v>2043.0939724391189</v>
      </c>
      <c r="F1381">
        <f>$P$41*'Profilo fotovoltaico'!B1383+'Approvvigionamento energia'!$Q$41*'Profilo eolico'!B1383</f>
        <v>2065.6538809085901</v>
      </c>
      <c r="G1381">
        <f>$P$43*'Profilo fotovoltaico'!B1383+'Approvvigionamento energia'!$Q$43*'Profilo eolico'!B1383</f>
        <v>2088.2137893780614</v>
      </c>
      <c r="H1381">
        <f t="shared" si="42"/>
        <v>1138.4335154826958</v>
      </c>
      <c r="I1381">
        <f>IF(LCOH!$C$28=Menu!$A$1,'Approvvigionamento energia'!C1381,0)+IF(LCOH!$C$28=Menu!$A$2,'Approvvigionamento energia'!D1381,0)+IF(LCOH!$C$28=Menu!$A$3,'Approvvigionamento energia'!E1381,0)+IF(LCOH!$C$28=Menu!$A$4,'Approvvigionamento energia'!F1381,0)+IF(LCOH!$C$28=Menu!$A$5,'Approvvigionamento energia'!G1381,0)+IF(LCOH!$C$28=Menu!$A$6,'Approvvigionamento energia'!H1381,0)</f>
        <v>2065.6538809085901</v>
      </c>
      <c r="J1381">
        <f>'Approvvigionamento energia'!A1381+'Approvvigionamento energia'!B1381+'Approvvigionamento energia'!I1381</f>
        <v>2698.9538809085898</v>
      </c>
      <c r="K1381">
        <f>IF(MIN(LCOH!$C$18,J1381)&gt;=$P$48*LCOH!$C$18, MIN(LCOH!$C$18,J1381),0)</f>
        <v>1500</v>
      </c>
      <c r="L1381">
        <f t="shared" si="43"/>
        <v>1198.9538809085898</v>
      </c>
      <c r="M1381">
        <f>K1381/LCOH!$C$18</f>
        <v>1</v>
      </c>
      <c r="N1381">
        <f>K1381/LCOH!$C$34</f>
        <v>28.901734104046245</v>
      </c>
    </row>
    <row r="1382" spans="1:14" x14ac:dyDescent="0.35">
      <c r="A1382">
        <f>'Profilo fotovoltaico'!B1384*LCOH!$C$20</f>
        <v>240</v>
      </c>
      <c r="B1382">
        <f>'Profilo eolico'!B1384*LCOH!$C$21</f>
        <v>359.4</v>
      </c>
      <c r="C1382">
        <f>$P$35*'Profilo fotovoltaico'!B1384</f>
        <v>1765.1069250292956</v>
      </c>
      <c r="D1382">
        <f>$Q$37*'Profilo eolico'!B1384</f>
        <v>2096.9677810877606</v>
      </c>
      <c r="E1382">
        <f>$P$39*'Profilo fotovoltaico'!B1384+'Approvvigionamento energia'!$Q$39*'Profilo eolico'!B1384</f>
        <v>2014.0025670731443</v>
      </c>
      <c r="F1382">
        <f>$P$41*'Profilo fotovoltaico'!B1384+'Approvvigionamento energia'!$Q$41*'Profilo eolico'!B1384</f>
        <v>1931.037353058528</v>
      </c>
      <c r="G1382">
        <f>$P$43*'Profilo fotovoltaico'!B1384+'Approvvigionamento energia'!$Q$43*'Profilo eolico'!B1384</f>
        <v>1848.0721390439116</v>
      </c>
      <c r="H1382">
        <f t="shared" si="42"/>
        <v>1138.4335154826958</v>
      </c>
      <c r="I1382">
        <f>IF(LCOH!$C$28=Menu!$A$1,'Approvvigionamento energia'!C1382,0)+IF(LCOH!$C$28=Menu!$A$2,'Approvvigionamento energia'!D1382,0)+IF(LCOH!$C$28=Menu!$A$3,'Approvvigionamento energia'!E1382,0)+IF(LCOH!$C$28=Menu!$A$4,'Approvvigionamento energia'!F1382,0)+IF(LCOH!$C$28=Menu!$A$5,'Approvvigionamento energia'!G1382,0)+IF(LCOH!$C$28=Menu!$A$6,'Approvvigionamento energia'!H1382,0)</f>
        <v>1931.037353058528</v>
      </c>
      <c r="J1382">
        <f>'Approvvigionamento energia'!A1382+'Approvvigionamento energia'!B1382+'Approvvigionamento energia'!I1382</f>
        <v>2530.4373530585281</v>
      </c>
      <c r="K1382">
        <f>IF(MIN(LCOH!$C$18,J1382)&gt;=$P$48*LCOH!$C$18, MIN(LCOH!$C$18,J1382),0)</f>
        <v>1500</v>
      </c>
      <c r="L1382">
        <f t="shared" si="43"/>
        <v>1030.4373530585281</v>
      </c>
      <c r="M1382">
        <f>K1382/LCOH!$C$18</f>
        <v>1</v>
      </c>
      <c r="N1382">
        <f>K1382/LCOH!$C$34</f>
        <v>28.901734104046245</v>
      </c>
    </row>
    <row r="1383" spans="1:14" x14ac:dyDescent="0.35">
      <c r="A1383">
        <f>'Profilo fotovoltaico'!B1385*LCOH!$C$20</f>
        <v>188</v>
      </c>
      <c r="B1383">
        <f>'Profilo eolico'!B1385*LCOH!$C$21</f>
        <v>372.5</v>
      </c>
      <c r="C1383">
        <f>$P$35*'Profilo fotovoltaico'!B1385</f>
        <v>1382.6670912729483</v>
      </c>
      <c r="D1383">
        <f>$Q$37*'Profilo eolico'!B1385</f>
        <v>2173.4014982058729</v>
      </c>
      <c r="E1383">
        <f>$P$39*'Profilo fotovoltaico'!B1385+'Approvvigionamento energia'!$Q$39*'Profilo eolico'!B1385</f>
        <v>1975.7178964726418</v>
      </c>
      <c r="F1383">
        <f>$P$41*'Profilo fotovoltaico'!B1385+'Approvvigionamento energia'!$Q$41*'Profilo eolico'!B1385</f>
        <v>1778.0342947394106</v>
      </c>
      <c r="G1383">
        <f>$P$43*'Profilo fotovoltaico'!B1385+'Approvvigionamento energia'!$Q$43*'Profilo eolico'!B1385</f>
        <v>1580.3506930061794</v>
      </c>
      <c r="H1383">
        <f t="shared" si="42"/>
        <v>1138.4335154826958</v>
      </c>
      <c r="I1383">
        <f>IF(LCOH!$C$28=Menu!$A$1,'Approvvigionamento energia'!C1383,0)+IF(LCOH!$C$28=Menu!$A$2,'Approvvigionamento energia'!D1383,0)+IF(LCOH!$C$28=Menu!$A$3,'Approvvigionamento energia'!E1383,0)+IF(LCOH!$C$28=Menu!$A$4,'Approvvigionamento energia'!F1383,0)+IF(LCOH!$C$28=Menu!$A$5,'Approvvigionamento energia'!G1383,0)+IF(LCOH!$C$28=Menu!$A$6,'Approvvigionamento energia'!H1383,0)</f>
        <v>1778.0342947394106</v>
      </c>
      <c r="J1383">
        <f>'Approvvigionamento energia'!A1383+'Approvvigionamento energia'!B1383+'Approvvigionamento energia'!I1383</f>
        <v>2338.5342947394106</v>
      </c>
      <c r="K1383">
        <f>IF(MIN(LCOH!$C$18,J1383)&gt;=$P$48*LCOH!$C$18, MIN(LCOH!$C$18,J1383),0)</f>
        <v>1500</v>
      </c>
      <c r="L1383">
        <f t="shared" si="43"/>
        <v>838.5342947394106</v>
      </c>
      <c r="M1383">
        <f>K1383/LCOH!$C$18</f>
        <v>1</v>
      </c>
      <c r="N1383">
        <f>K1383/LCOH!$C$34</f>
        <v>28.901734104046245</v>
      </c>
    </row>
    <row r="1384" spans="1:14" x14ac:dyDescent="0.35">
      <c r="A1384">
        <f>'Profilo fotovoltaico'!B1386*LCOH!$C$20</f>
        <v>125</v>
      </c>
      <c r="B1384">
        <f>'Profilo eolico'!B1386*LCOH!$C$21</f>
        <v>371</v>
      </c>
      <c r="C1384">
        <f>$P$35*'Profilo fotovoltaico'!B1386</f>
        <v>919.32652345275812</v>
      </c>
      <c r="D1384">
        <f>$Q$37*'Profilo eolico'!B1386</f>
        <v>2164.6495458641043</v>
      </c>
      <c r="E1384">
        <f>$P$39*'Profilo fotovoltaico'!B1386+'Approvvigionamento energia'!$Q$39*'Profilo eolico'!B1386</f>
        <v>1853.3187902612678</v>
      </c>
      <c r="F1384">
        <f>$P$41*'Profilo fotovoltaico'!B1386+'Approvvigionamento energia'!$Q$41*'Profilo eolico'!B1386</f>
        <v>1541.9880346584312</v>
      </c>
      <c r="G1384">
        <f>$P$43*'Profilo fotovoltaico'!B1386+'Approvvigionamento energia'!$Q$43*'Profilo eolico'!B1386</f>
        <v>1230.6572790555947</v>
      </c>
      <c r="H1384">
        <f t="shared" si="42"/>
        <v>1138.4335154826958</v>
      </c>
      <c r="I1384">
        <f>IF(LCOH!$C$28=Menu!$A$1,'Approvvigionamento energia'!C1384,0)+IF(LCOH!$C$28=Menu!$A$2,'Approvvigionamento energia'!D1384,0)+IF(LCOH!$C$28=Menu!$A$3,'Approvvigionamento energia'!E1384,0)+IF(LCOH!$C$28=Menu!$A$4,'Approvvigionamento energia'!F1384,0)+IF(LCOH!$C$28=Menu!$A$5,'Approvvigionamento energia'!G1384,0)+IF(LCOH!$C$28=Menu!$A$6,'Approvvigionamento energia'!H1384,0)</f>
        <v>1541.9880346584312</v>
      </c>
      <c r="J1384">
        <f>'Approvvigionamento energia'!A1384+'Approvvigionamento energia'!B1384+'Approvvigionamento energia'!I1384</f>
        <v>2037.9880346584312</v>
      </c>
      <c r="K1384">
        <f>IF(MIN(LCOH!$C$18,J1384)&gt;=$P$48*LCOH!$C$18, MIN(LCOH!$C$18,J1384),0)</f>
        <v>1500</v>
      </c>
      <c r="L1384">
        <f t="shared" si="43"/>
        <v>537.98803465843116</v>
      </c>
      <c r="M1384">
        <f>K1384/LCOH!$C$18</f>
        <v>1</v>
      </c>
      <c r="N1384">
        <f>K1384/LCOH!$C$34</f>
        <v>28.901734104046245</v>
      </c>
    </row>
    <row r="1385" spans="1:14" x14ac:dyDescent="0.35">
      <c r="A1385">
        <f>'Profilo fotovoltaico'!B1387*LCOH!$C$20</f>
        <v>47</v>
      </c>
      <c r="B1385">
        <f>'Profilo eolico'!B1387*LCOH!$C$21</f>
        <v>336.8</v>
      </c>
      <c r="C1385">
        <f>$P$35*'Profilo fotovoltaico'!B1387</f>
        <v>345.66677281823706</v>
      </c>
      <c r="D1385">
        <f>$Q$37*'Profilo eolico'!B1387</f>
        <v>1965.1050324717799</v>
      </c>
      <c r="E1385">
        <f>$P$39*'Profilo fotovoltaico'!B1387+'Approvvigionamento energia'!$Q$39*'Profilo eolico'!B1387</f>
        <v>1560.2454675583942</v>
      </c>
      <c r="F1385">
        <f>$P$41*'Profilo fotovoltaico'!B1387+'Approvvigionamento energia'!$Q$41*'Profilo eolico'!B1387</f>
        <v>1155.3859026450084</v>
      </c>
      <c r="G1385">
        <f>$P$43*'Profilo fotovoltaico'!B1387+'Approvvigionamento energia'!$Q$43*'Profilo eolico'!B1387</f>
        <v>750.52633773162279</v>
      </c>
      <c r="H1385">
        <f t="shared" si="42"/>
        <v>1138.4335154826958</v>
      </c>
      <c r="I1385">
        <f>IF(LCOH!$C$28=Menu!$A$1,'Approvvigionamento energia'!C1385,0)+IF(LCOH!$C$28=Menu!$A$2,'Approvvigionamento energia'!D1385,0)+IF(LCOH!$C$28=Menu!$A$3,'Approvvigionamento energia'!E1385,0)+IF(LCOH!$C$28=Menu!$A$4,'Approvvigionamento energia'!F1385,0)+IF(LCOH!$C$28=Menu!$A$5,'Approvvigionamento energia'!G1385,0)+IF(LCOH!$C$28=Menu!$A$6,'Approvvigionamento energia'!H1385,0)</f>
        <v>1155.3859026450084</v>
      </c>
      <c r="J1385">
        <f>'Approvvigionamento energia'!A1385+'Approvvigionamento energia'!B1385+'Approvvigionamento energia'!I1385</f>
        <v>1539.1859026450084</v>
      </c>
      <c r="K1385">
        <f>IF(MIN(LCOH!$C$18,J1385)&gt;=$P$48*LCOH!$C$18, MIN(LCOH!$C$18,J1385),0)</f>
        <v>1500</v>
      </c>
      <c r="L1385">
        <f t="shared" si="43"/>
        <v>39.185902645008355</v>
      </c>
      <c r="M1385">
        <f>K1385/LCOH!$C$18</f>
        <v>1</v>
      </c>
      <c r="N1385">
        <f>K1385/LCOH!$C$34</f>
        <v>28.901734104046245</v>
      </c>
    </row>
    <row r="1386" spans="1:14" x14ac:dyDescent="0.35">
      <c r="A1386">
        <f>'Profilo fotovoltaico'!B1388*LCOH!$C$20</f>
        <v>2</v>
      </c>
      <c r="B1386">
        <f>'Profilo eolico'!B1388*LCOH!$C$21</f>
        <v>320.7</v>
      </c>
      <c r="C1386">
        <f>$P$35*'Profilo fotovoltaico'!B1388</f>
        <v>14.70922437524413</v>
      </c>
      <c r="D1386">
        <f>$Q$37*'Profilo eolico'!B1388</f>
        <v>1871.16741067013</v>
      </c>
      <c r="E1386">
        <f>$P$39*'Profilo fotovoltaico'!B1388+'Approvvigionamento energia'!$Q$39*'Profilo eolico'!B1388</f>
        <v>1407.0528640964085</v>
      </c>
      <c r="F1386">
        <f>$P$41*'Profilo fotovoltaico'!B1388+'Approvvigionamento energia'!$Q$41*'Profilo eolico'!B1388</f>
        <v>942.93831752268704</v>
      </c>
      <c r="G1386">
        <f>$P$43*'Profilo fotovoltaico'!B1388+'Approvvigionamento energia'!$Q$43*'Profilo eolico'!B1388</f>
        <v>478.8237709489656</v>
      </c>
      <c r="H1386">
        <f t="shared" si="42"/>
        <v>1138.4335154826958</v>
      </c>
      <c r="I1386">
        <f>IF(LCOH!$C$28=Menu!$A$1,'Approvvigionamento energia'!C1386,0)+IF(LCOH!$C$28=Menu!$A$2,'Approvvigionamento energia'!D1386,0)+IF(LCOH!$C$28=Menu!$A$3,'Approvvigionamento energia'!E1386,0)+IF(LCOH!$C$28=Menu!$A$4,'Approvvigionamento energia'!F1386,0)+IF(LCOH!$C$28=Menu!$A$5,'Approvvigionamento energia'!G1386,0)+IF(LCOH!$C$28=Menu!$A$6,'Approvvigionamento energia'!H1386,0)</f>
        <v>942.93831752268704</v>
      </c>
      <c r="J1386">
        <f>'Approvvigionamento energia'!A1386+'Approvvigionamento energia'!B1386+'Approvvigionamento energia'!I1386</f>
        <v>1265.638317522687</v>
      </c>
      <c r="K1386">
        <f>IF(MIN(LCOH!$C$18,J1386)&gt;=$P$48*LCOH!$C$18, MIN(LCOH!$C$18,J1386),0)</f>
        <v>1265.638317522687</v>
      </c>
      <c r="L1386">
        <f t="shared" si="43"/>
        <v>0</v>
      </c>
      <c r="M1386">
        <f>K1386/LCOH!$C$18</f>
        <v>0.84375887834845797</v>
      </c>
      <c r="N1386">
        <f>K1386/LCOH!$C$34</f>
        <v>24.386094749955433</v>
      </c>
    </row>
    <row r="1387" spans="1:14" x14ac:dyDescent="0.35">
      <c r="A1387">
        <f>'Profilo fotovoltaico'!B1389*LCOH!$C$20</f>
        <v>0</v>
      </c>
      <c r="B1387">
        <f>'Profilo eolico'!B1389*LCOH!$C$21</f>
        <v>322.10000000000002</v>
      </c>
      <c r="C1387">
        <f>$P$35*'Profilo fotovoltaico'!B1389</f>
        <v>0</v>
      </c>
      <c r="D1387">
        <f>$Q$37*'Profilo eolico'!B1389</f>
        <v>1879.3358995224476</v>
      </c>
      <c r="E1387">
        <f>$P$39*'Profilo fotovoltaico'!B1389+'Approvvigionamento energia'!$Q$39*'Profilo eolico'!B1389</f>
        <v>1409.5019246418356</v>
      </c>
      <c r="F1387">
        <f>$P$41*'Profilo fotovoltaico'!B1389+'Approvvigionamento energia'!$Q$41*'Profilo eolico'!B1389</f>
        <v>939.66794976122378</v>
      </c>
      <c r="G1387">
        <f>$P$43*'Profilo fotovoltaico'!B1389+'Approvvigionamento energia'!$Q$43*'Profilo eolico'!B1389</f>
        <v>469.83397488061189</v>
      </c>
      <c r="H1387">
        <f t="shared" si="42"/>
        <v>1138.4335154826958</v>
      </c>
      <c r="I1387">
        <f>IF(LCOH!$C$28=Menu!$A$1,'Approvvigionamento energia'!C1387,0)+IF(LCOH!$C$28=Menu!$A$2,'Approvvigionamento energia'!D1387,0)+IF(LCOH!$C$28=Menu!$A$3,'Approvvigionamento energia'!E1387,0)+IF(LCOH!$C$28=Menu!$A$4,'Approvvigionamento energia'!F1387,0)+IF(LCOH!$C$28=Menu!$A$5,'Approvvigionamento energia'!G1387,0)+IF(LCOH!$C$28=Menu!$A$6,'Approvvigionamento energia'!H1387,0)</f>
        <v>939.66794976122378</v>
      </c>
      <c r="J1387">
        <f>'Approvvigionamento energia'!A1387+'Approvvigionamento energia'!B1387+'Approvvigionamento energia'!I1387</f>
        <v>1261.7679497612239</v>
      </c>
      <c r="K1387">
        <f>IF(MIN(LCOH!$C$18,J1387)&gt;=$P$48*LCOH!$C$18, MIN(LCOH!$C$18,J1387),0)</f>
        <v>1261.7679497612239</v>
      </c>
      <c r="L1387">
        <f t="shared" si="43"/>
        <v>0</v>
      </c>
      <c r="M1387">
        <f>K1387/LCOH!$C$18</f>
        <v>0.84117863317414932</v>
      </c>
      <c r="N1387">
        <f>K1387/LCOH!$C$34</f>
        <v>24.311521190004314</v>
      </c>
    </row>
    <row r="1388" spans="1:14" x14ac:dyDescent="0.35">
      <c r="A1388">
        <f>'Profilo fotovoltaico'!B1390*LCOH!$C$20</f>
        <v>0</v>
      </c>
      <c r="B1388">
        <f>'Profilo eolico'!B1390*LCOH!$C$21</f>
        <v>340</v>
      </c>
      <c r="C1388">
        <f>$P$35*'Profilo fotovoltaico'!B1390</f>
        <v>0</v>
      </c>
      <c r="D1388">
        <f>$Q$37*'Profilo eolico'!B1390</f>
        <v>1983.7758641342198</v>
      </c>
      <c r="E1388">
        <f>$P$39*'Profilo fotovoltaico'!B1390+'Approvvigionamento energia'!$Q$39*'Profilo eolico'!B1390</f>
        <v>1487.8318981006648</v>
      </c>
      <c r="F1388">
        <f>$P$41*'Profilo fotovoltaico'!B1390+'Approvvigionamento energia'!$Q$41*'Profilo eolico'!B1390</f>
        <v>991.88793206710989</v>
      </c>
      <c r="G1388">
        <f>$P$43*'Profilo fotovoltaico'!B1390+'Approvvigionamento energia'!$Q$43*'Profilo eolico'!B1390</f>
        <v>495.94396603355494</v>
      </c>
      <c r="H1388">
        <f t="shared" si="42"/>
        <v>1138.4335154826958</v>
      </c>
      <c r="I1388">
        <f>IF(LCOH!$C$28=Menu!$A$1,'Approvvigionamento energia'!C1388,0)+IF(LCOH!$C$28=Menu!$A$2,'Approvvigionamento energia'!D1388,0)+IF(LCOH!$C$28=Menu!$A$3,'Approvvigionamento energia'!E1388,0)+IF(LCOH!$C$28=Menu!$A$4,'Approvvigionamento energia'!F1388,0)+IF(LCOH!$C$28=Menu!$A$5,'Approvvigionamento energia'!G1388,0)+IF(LCOH!$C$28=Menu!$A$6,'Approvvigionamento energia'!H1388,0)</f>
        <v>991.88793206710989</v>
      </c>
      <c r="J1388">
        <f>'Approvvigionamento energia'!A1388+'Approvvigionamento energia'!B1388+'Approvvigionamento energia'!I1388</f>
        <v>1331.8879320671099</v>
      </c>
      <c r="K1388">
        <f>IF(MIN(LCOH!$C$18,J1388)&gt;=$P$48*LCOH!$C$18, MIN(LCOH!$C$18,J1388),0)</f>
        <v>1331.8879320671099</v>
      </c>
      <c r="L1388">
        <f t="shared" si="43"/>
        <v>0</v>
      </c>
      <c r="M1388">
        <f>K1388/LCOH!$C$18</f>
        <v>0.88792528804473991</v>
      </c>
      <c r="N1388">
        <f>K1388/LCOH!$C$34</f>
        <v>25.662580579327745</v>
      </c>
    </row>
    <row r="1389" spans="1:14" x14ac:dyDescent="0.35">
      <c r="A1389">
        <f>'Profilo fotovoltaico'!B1391*LCOH!$C$20</f>
        <v>0</v>
      </c>
      <c r="B1389">
        <f>'Profilo eolico'!B1391*LCOH!$C$21</f>
        <v>359.59999999999997</v>
      </c>
      <c r="C1389">
        <f>$P$35*'Profilo fotovoltaico'!B1391</f>
        <v>0</v>
      </c>
      <c r="D1389">
        <f>$Q$37*'Profilo eolico'!B1391</f>
        <v>2098.1347080666628</v>
      </c>
      <c r="E1389">
        <f>$P$39*'Profilo fotovoltaico'!B1391+'Approvvigionamento energia'!$Q$39*'Profilo eolico'!B1391</f>
        <v>1573.6010310499971</v>
      </c>
      <c r="F1389">
        <f>$P$41*'Profilo fotovoltaico'!B1391+'Approvvigionamento energia'!$Q$41*'Profilo eolico'!B1391</f>
        <v>1049.0673540333314</v>
      </c>
      <c r="G1389">
        <f>$P$43*'Profilo fotovoltaico'!B1391+'Approvvigionamento energia'!$Q$43*'Profilo eolico'!B1391</f>
        <v>524.53367701666571</v>
      </c>
      <c r="H1389">
        <f t="shared" si="42"/>
        <v>1138.4335154826958</v>
      </c>
      <c r="I1389">
        <f>IF(LCOH!$C$28=Menu!$A$1,'Approvvigionamento energia'!C1389,0)+IF(LCOH!$C$28=Menu!$A$2,'Approvvigionamento energia'!D1389,0)+IF(LCOH!$C$28=Menu!$A$3,'Approvvigionamento energia'!E1389,0)+IF(LCOH!$C$28=Menu!$A$4,'Approvvigionamento energia'!F1389,0)+IF(LCOH!$C$28=Menu!$A$5,'Approvvigionamento energia'!G1389,0)+IF(LCOH!$C$28=Menu!$A$6,'Approvvigionamento energia'!H1389,0)</f>
        <v>1049.0673540333314</v>
      </c>
      <c r="J1389">
        <f>'Approvvigionamento energia'!A1389+'Approvvigionamento energia'!B1389+'Approvvigionamento energia'!I1389</f>
        <v>1408.6673540333313</v>
      </c>
      <c r="K1389">
        <f>IF(MIN(LCOH!$C$18,J1389)&gt;=$P$48*LCOH!$C$18, MIN(LCOH!$C$18,J1389),0)</f>
        <v>1408.6673540333313</v>
      </c>
      <c r="L1389">
        <f t="shared" si="43"/>
        <v>0</v>
      </c>
      <c r="M1389">
        <f>K1389/LCOH!$C$18</f>
        <v>0.93911156935555418</v>
      </c>
      <c r="N1389">
        <f>K1389/LCOH!$C$34</f>
        <v>27.141952871547812</v>
      </c>
    </row>
    <row r="1390" spans="1:14" x14ac:dyDescent="0.35">
      <c r="A1390">
        <f>'Profilo fotovoltaico'!B1392*LCOH!$C$20</f>
        <v>0</v>
      </c>
      <c r="B1390">
        <f>'Profilo eolico'!B1392*LCOH!$C$21</f>
        <v>364.09999999999997</v>
      </c>
      <c r="C1390">
        <f>$P$35*'Profilo fotovoltaico'!B1392</f>
        <v>0</v>
      </c>
      <c r="D1390">
        <f>$Q$37*'Profilo eolico'!B1392</f>
        <v>2124.3905650919687</v>
      </c>
      <c r="E1390">
        <f>$P$39*'Profilo fotovoltaico'!B1392+'Approvvigionamento energia'!$Q$39*'Profilo eolico'!B1392</f>
        <v>1593.2929238189765</v>
      </c>
      <c r="F1390">
        <f>$P$41*'Profilo fotovoltaico'!B1392+'Approvvigionamento energia'!$Q$41*'Profilo eolico'!B1392</f>
        <v>1062.1952825459844</v>
      </c>
      <c r="G1390">
        <f>$P$43*'Profilo fotovoltaico'!B1392+'Approvvigionamento energia'!$Q$43*'Profilo eolico'!B1392</f>
        <v>531.09764127299218</v>
      </c>
      <c r="H1390">
        <f t="shared" si="42"/>
        <v>1138.4335154826958</v>
      </c>
      <c r="I1390">
        <f>IF(LCOH!$C$28=Menu!$A$1,'Approvvigionamento energia'!C1390,0)+IF(LCOH!$C$28=Menu!$A$2,'Approvvigionamento energia'!D1390,0)+IF(LCOH!$C$28=Menu!$A$3,'Approvvigionamento energia'!E1390,0)+IF(LCOH!$C$28=Menu!$A$4,'Approvvigionamento energia'!F1390,0)+IF(LCOH!$C$28=Menu!$A$5,'Approvvigionamento energia'!G1390,0)+IF(LCOH!$C$28=Menu!$A$6,'Approvvigionamento energia'!H1390,0)</f>
        <v>1062.1952825459844</v>
      </c>
      <c r="J1390">
        <f>'Approvvigionamento energia'!A1390+'Approvvigionamento energia'!B1390+'Approvvigionamento energia'!I1390</f>
        <v>1426.2952825459843</v>
      </c>
      <c r="K1390">
        <f>IF(MIN(LCOH!$C$18,J1390)&gt;=$P$48*LCOH!$C$18, MIN(LCOH!$C$18,J1390),0)</f>
        <v>1426.2952825459843</v>
      </c>
      <c r="L1390">
        <f t="shared" si="43"/>
        <v>0</v>
      </c>
      <c r="M1390">
        <f>K1390/LCOH!$C$18</f>
        <v>0.9508635216973228</v>
      </c>
      <c r="N1390">
        <f>K1390/LCOH!$C$34</f>
        <v>27.481604673333031</v>
      </c>
    </row>
    <row r="1391" spans="1:14" x14ac:dyDescent="0.35">
      <c r="A1391">
        <f>'Profilo fotovoltaico'!B1393*LCOH!$C$20</f>
        <v>0</v>
      </c>
      <c r="B1391">
        <f>'Profilo eolico'!B1393*LCOH!$C$21</f>
        <v>361.59999999999997</v>
      </c>
      <c r="C1391">
        <f>$P$35*'Profilo fotovoltaico'!B1393</f>
        <v>0</v>
      </c>
      <c r="D1391">
        <f>$Q$37*'Profilo eolico'!B1393</f>
        <v>2109.8039778556877</v>
      </c>
      <c r="E1391">
        <f>$P$39*'Profilo fotovoltaico'!B1393+'Approvvigionamento energia'!$Q$39*'Profilo eolico'!B1393</f>
        <v>1582.3529833917657</v>
      </c>
      <c r="F1391">
        <f>$P$41*'Profilo fotovoltaico'!B1393+'Approvvigionamento energia'!$Q$41*'Profilo eolico'!B1393</f>
        <v>1054.9019889278438</v>
      </c>
      <c r="G1391">
        <f>$P$43*'Profilo fotovoltaico'!B1393+'Approvvigionamento energia'!$Q$43*'Profilo eolico'!B1393</f>
        <v>527.45099446392192</v>
      </c>
      <c r="H1391">
        <f t="shared" si="42"/>
        <v>1138.4335154826958</v>
      </c>
      <c r="I1391">
        <f>IF(LCOH!$C$28=Menu!$A$1,'Approvvigionamento energia'!C1391,0)+IF(LCOH!$C$28=Menu!$A$2,'Approvvigionamento energia'!D1391,0)+IF(LCOH!$C$28=Menu!$A$3,'Approvvigionamento energia'!E1391,0)+IF(LCOH!$C$28=Menu!$A$4,'Approvvigionamento energia'!F1391,0)+IF(LCOH!$C$28=Menu!$A$5,'Approvvigionamento energia'!G1391,0)+IF(LCOH!$C$28=Menu!$A$6,'Approvvigionamento energia'!H1391,0)</f>
        <v>1054.9019889278438</v>
      </c>
      <c r="J1391">
        <f>'Approvvigionamento energia'!A1391+'Approvvigionamento energia'!B1391+'Approvvigionamento energia'!I1391</f>
        <v>1416.5019889278437</v>
      </c>
      <c r="K1391">
        <f>IF(MIN(LCOH!$C$18,J1391)&gt;=$P$48*LCOH!$C$18, MIN(LCOH!$C$18,J1391),0)</f>
        <v>1416.5019889278437</v>
      </c>
      <c r="L1391">
        <f t="shared" si="43"/>
        <v>0</v>
      </c>
      <c r="M1391">
        <f>K1391/LCOH!$C$18</f>
        <v>0.94433465928522919</v>
      </c>
      <c r="N1391">
        <f>K1391/LCOH!$C$34</f>
        <v>27.292909227896796</v>
      </c>
    </row>
    <row r="1392" spans="1:14" x14ac:dyDescent="0.35">
      <c r="A1392">
        <f>'Profilo fotovoltaico'!B1394*LCOH!$C$20</f>
        <v>0</v>
      </c>
      <c r="B1392">
        <f>'Profilo eolico'!B1394*LCOH!$C$21</f>
        <v>372</v>
      </c>
      <c r="C1392">
        <f>$P$35*'Profilo fotovoltaico'!B1394</f>
        <v>0</v>
      </c>
      <c r="D1392">
        <f>$Q$37*'Profilo eolico'!B1394</f>
        <v>2170.4841807586167</v>
      </c>
      <c r="E1392">
        <f>$P$39*'Profilo fotovoltaico'!B1394+'Approvvigionamento energia'!$Q$39*'Profilo eolico'!B1394</f>
        <v>1627.8631355689627</v>
      </c>
      <c r="F1392">
        <f>$P$41*'Profilo fotovoltaico'!B1394+'Approvvigionamento energia'!$Q$41*'Profilo eolico'!B1394</f>
        <v>1085.2420903793084</v>
      </c>
      <c r="G1392">
        <f>$P$43*'Profilo fotovoltaico'!B1394+'Approvvigionamento energia'!$Q$43*'Profilo eolico'!B1394</f>
        <v>542.62104518965418</v>
      </c>
      <c r="H1392">
        <f t="shared" si="42"/>
        <v>1138.4335154826958</v>
      </c>
      <c r="I1392">
        <f>IF(LCOH!$C$28=Menu!$A$1,'Approvvigionamento energia'!C1392,0)+IF(LCOH!$C$28=Menu!$A$2,'Approvvigionamento energia'!D1392,0)+IF(LCOH!$C$28=Menu!$A$3,'Approvvigionamento energia'!E1392,0)+IF(LCOH!$C$28=Menu!$A$4,'Approvvigionamento energia'!F1392,0)+IF(LCOH!$C$28=Menu!$A$5,'Approvvigionamento energia'!G1392,0)+IF(LCOH!$C$28=Menu!$A$6,'Approvvigionamento energia'!H1392,0)</f>
        <v>1085.2420903793084</v>
      </c>
      <c r="J1392">
        <f>'Approvvigionamento energia'!A1392+'Approvvigionamento energia'!B1392+'Approvvigionamento energia'!I1392</f>
        <v>1457.2420903793084</v>
      </c>
      <c r="K1392">
        <f>IF(MIN(LCOH!$C$18,J1392)&gt;=$P$48*LCOH!$C$18, MIN(LCOH!$C$18,J1392),0)</f>
        <v>1457.2420903793084</v>
      </c>
      <c r="L1392">
        <f t="shared" si="43"/>
        <v>0</v>
      </c>
      <c r="M1392">
        <f>K1392/LCOH!$C$18</f>
        <v>0.97149472691953886</v>
      </c>
      <c r="N1392">
        <f>K1392/LCOH!$C$34</f>
        <v>28.077882280911531</v>
      </c>
    </row>
    <row r="1393" spans="1:14" x14ac:dyDescent="0.35">
      <c r="A1393">
        <f>'Profilo fotovoltaico'!B1395*LCOH!$C$20</f>
        <v>0</v>
      </c>
      <c r="B1393">
        <f>'Profilo eolico'!B1395*LCOH!$C$21</f>
        <v>376.59999999999997</v>
      </c>
      <c r="C1393">
        <f>$P$35*'Profilo fotovoltaico'!B1395</f>
        <v>0</v>
      </c>
      <c r="D1393">
        <f>$Q$37*'Profilo eolico'!B1395</f>
        <v>2197.3235012733739</v>
      </c>
      <c r="E1393">
        <f>$P$39*'Profilo fotovoltaico'!B1395+'Approvvigionamento energia'!$Q$39*'Profilo eolico'!B1395</f>
        <v>1647.9926259550302</v>
      </c>
      <c r="F1393">
        <f>$P$41*'Profilo fotovoltaico'!B1395+'Approvvigionamento energia'!$Q$41*'Profilo eolico'!B1395</f>
        <v>1098.661750636687</v>
      </c>
      <c r="G1393">
        <f>$P$43*'Profilo fotovoltaico'!B1395+'Approvvigionamento energia'!$Q$43*'Profilo eolico'!B1395</f>
        <v>549.33087531834349</v>
      </c>
      <c r="H1393">
        <f t="shared" si="42"/>
        <v>1138.4335154826958</v>
      </c>
      <c r="I1393">
        <f>IF(LCOH!$C$28=Menu!$A$1,'Approvvigionamento energia'!C1393,0)+IF(LCOH!$C$28=Menu!$A$2,'Approvvigionamento energia'!D1393,0)+IF(LCOH!$C$28=Menu!$A$3,'Approvvigionamento energia'!E1393,0)+IF(LCOH!$C$28=Menu!$A$4,'Approvvigionamento energia'!F1393,0)+IF(LCOH!$C$28=Menu!$A$5,'Approvvigionamento energia'!G1393,0)+IF(LCOH!$C$28=Menu!$A$6,'Approvvigionamento energia'!H1393,0)</f>
        <v>1098.661750636687</v>
      </c>
      <c r="J1393">
        <f>'Approvvigionamento energia'!A1393+'Approvvigionamento energia'!B1393+'Approvvigionamento energia'!I1393</f>
        <v>1475.2617506366869</v>
      </c>
      <c r="K1393">
        <f>IF(MIN(LCOH!$C$18,J1393)&gt;=$P$48*LCOH!$C$18, MIN(LCOH!$C$18,J1393),0)</f>
        <v>1475.2617506366869</v>
      </c>
      <c r="L1393">
        <f t="shared" si="43"/>
        <v>0</v>
      </c>
      <c r="M1393">
        <f>K1393/LCOH!$C$18</f>
        <v>0.98350783375779127</v>
      </c>
      <c r="N1393">
        <f>K1393/LCOH!$C$34</f>
        <v>28.425081900514201</v>
      </c>
    </row>
    <row r="1394" spans="1:14" x14ac:dyDescent="0.35">
      <c r="A1394">
        <f>'Profilo fotovoltaico'!B1396*LCOH!$C$20</f>
        <v>0</v>
      </c>
      <c r="B1394">
        <f>'Profilo eolico'!B1396*LCOH!$C$21</f>
        <v>381</v>
      </c>
      <c r="C1394">
        <f>$P$35*'Profilo fotovoltaico'!B1396</f>
        <v>0</v>
      </c>
      <c r="D1394">
        <f>$Q$37*'Profilo eolico'!B1396</f>
        <v>2222.9958948092285</v>
      </c>
      <c r="E1394">
        <f>$P$39*'Profilo fotovoltaico'!B1396+'Approvvigionamento energia'!$Q$39*'Profilo eolico'!B1396</f>
        <v>1667.2469211069213</v>
      </c>
      <c r="F1394">
        <f>$P$41*'Profilo fotovoltaico'!B1396+'Approvvigionamento energia'!$Q$41*'Profilo eolico'!B1396</f>
        <v>1111.4979474046143</v>
      </c>
      <c r="G1394">
        <f>$P$43*'Profilo fotovoltaico'!B1396+'Approvvigionamento energia'!$Q$43*'Profilo eolico'!B1396</f>
        <v>555.74897370230713</v>
      </c>
      <c r="H1394">
        <f t="shared" si="42"/>
        <v>1138.4335154826958</v>
      </c>
      <c r="I1394">
        <f>IF(LCOH!$C$28=Menu!$A$1,'Approvvigionamento energia'!C1394,0)+IF(LCOH!$C$28=Menu!$A$2,'Approvvigionamento energia'!D1394,0)+IF(LCOH!$C$28=Menu!$A$3,'Approvvigionamento energia'!E1394,0)+IF(LCOH!$C$28=Menu!$A$4,'Approvvigionamento energia'!F1394,0)+IF(LCOH!$C$28=Menu!$A$5,'Approvvigionamento energia'!G1394,0)+IF(LCOH!$C$28=Menu!$A$6,'Approvvigionamento energia'!H1394,0)</f>
        <v>1111.4979474046143</v>
      </c>
      <c r="J1394">
        <f>'Approvvigionamento energia'!A1394+'Approvvigionamento energia'!B1394+'Approvvigionamento energia'!I1394</f>
        <v>1492.4979474046143</v>
      </c>
      <c r="K1394">
        <f>IF(MIN(LCOH!$C$18,J1394)&gt;=$P$48*LCOH!$C$18, MIN(LCOH!$C$18,J1394),0)</f>
        <v>1492.4979474046143</v>
      </c>
      <c r="L1394">
        <f t="shared" si="43"/>
        <v>0</v>
      </c>
      <c r="M1394">
        <f>K1394/LCOH!$C$18</f>
        <v>0.99499863160307622</v>
      </c>
      <c r="N1394">
        <f>K1394/LCOH!$C$34</f>
        <v>28.75718588448197</v>
      </c>
    </row>
    <row r="1395" spans="1:14" x14ac:dyDescent="0.35">
      <c r="A1395">
        <f>'Profilo fotovoltaico'!B1397*LCOH!$C$20</f>
        <v>0</v>
      </c>
      <c r="B1395">
        <f>'Profilo eolico'!B1397*LCOH!$C$21</f>
        <v>393</v>
      </c>
      <c r="C1395">
        <f>$P$35*'Profilo fotovoltaico'!B1397</f>
        <v>0</v>
      </c>
      <c r="D1395">
        <f>$Q$37*'Profilo eolico'!B1397</f>
        <v>2293.0115135433775</v>
      </c>
      <c r="E1395">
        <f>$P$39*'Profilo fotovoltaico'!B1397+'Approvvigionamento energia'!$Q$39*'Profilo eolico'!B1397</f>
        <v>1719.758635157533</v>
      </c>
      <c r="F1395">
        <f>$P$41*'Profilo fotovoltaico'!B1397+'Approvvigionamento energia'!$Q$41*'Profilo eolico'!B1397</f>
        <v>1146.5057567716888</v>
      </c>
      <c r="G1395">
        <f>$P$43*'Profilo fotovoltaico'!B1397+'Approvvigionamento energia'!$Q$43*'Profilo eolico'!B1397</f>
        <v>573.25287838584438</v>
      </c>
      <c r="H1395">
        <f t="shared" si="42"/>
        <v>1138.4335154826958</v>
      </c>
      <c r="I1395">
        <f>IF(LCOH!$C$28=Menu!$A$1,'Approvvigionamento energia'!C1395,0)+IF(LCOH!$C$28=Menu!$A$2,'Approvvigionamento energia'!D1395,0)+IF(LCOH!$C$28=Menu!$A$3,'Approvvigionamento energia'!E1395,0)+IF(LCOH!$C$28=Menu!$A$4,'Approvvigionamento energia'!F1395,0)+IF(LCOH!$C$28=Menu!$A$5,'Approvvigionamento energia'!G1395,0)+IF(LCOH!$C$28=Menu!$A$6,'Approvvigionamento energia'!H1395,0)</f>
        <v>1146.5057567716888</v>
      </c>
      <c r="J1395">
        <f>'Approvvigionamento energia'!A1395+'Approvvigionamento energia'!B1395+'Approvvigionamento energia'!I1395</f>
        <v>1539.5057567716888</v>
      </c>
      <c r="K1395">
        <f>IF(MIN(LCOH!$C$18,J1395)&gt;=$P$48*LCOH!$C$18, MIN(LCOH!$C$18,J1395),0)</f>
        <v>1500</v>
      </c>
      <c r="L1395">
        <f t="shared" si="43"/>
        <v>39.505756771688766</v>
      </c>
      <c r="M1395">
        <f>K1395/LCOH!$C$18</f>
        <v>1</v>
      </c>
      <c r="N1395">
        <f>K1395/LCOH!$C$34</f>
        <v>28.901734104046245</v>
      </c>
    </row>
    <row r="1396" spans="1:14" x14ac:dyDescent="0.35">
      <c r="A1396">
        <f>'Profilo fotovoltaico'!B1398*LCOH!$C$20</f>
        <v>0</v>
      </c>
      <c r="B1396">
        <f>'Profilo eolico'!B1398*LCOH!$C$21</f>
        <v>404.1</v>
      </c>
      <c r="C1396">
        <f>$P$35*'Profilo fotovoltaico'!B1398</f>
        <v>0</v>
      </c>
      <c r="D1396">
        <f>$Q$37*'Profilo eolico'!B1398</f>
        <v>2357.7759608724655</v>
      </c>
      <c r="E1396">
        <f>$P$39*'Profilo fotovoltaico'!B1398+'Approvvigionamento energia'!$Q$39*'Profilo eolico'!B1398</f>
        <v>1768.3319706543489</v>
      </c>
      <c r="F1396">
        <f>$P$41*'Profilo fotovoltaico'!B1398+'Approvvigionamento energia'!$Q$41*'Profilo eolico'!B1398</f>
        <v>1178.8879804362327</v>
      </c>
      <c r="G1396">
        <f>$P$43*'Profilo fotovoltaico'!B1398+'Approvvigionamento energia'!$Q$43*'Profilo eolico'!B1398</f>
        <v>589.44399021811637</v>
      </c>
      <c r="H1396">
        <f t="shared" si="42"/>
        <v>1138.4335154826958</v>
      </c>
      <c r="I1396">
        <f>IF(LCOH!$C$28=Menu!$A$1,'Approvvigionamento energia'!C1396,0)+IF(LCOH!$C$28=Menu!$A$2,'Approvvigionamento energia'!D1396,0)+IF(LCOH!$C$28=Menu!$A$3,'Approvvigionamento energia'!E1396,0)+IF(LCOH!$C$28=Menu!$A$4,'Approvvigionamento energia'!F1396,0)+IF(LCOH!$C$28=Menu!$A$5,'Approvvigionamento energia'!G1396,0)+IF(LCOH!$C$28=Menu!$A$6,'Approvvigionamento energia'!H1396,0)</f>
        <v>1178.8879804362327</v>
      </c>
      <c r="J1396">
        <f>'Approvvigionamento energia'!A1396+'Approvvigionamento energia'!B1396+'Approvvigionamento energia'!I1396</f>
        <v>1582.9879804362326</v>
      </c>
      <c r="K1396">
        <f>IF(MIN(LCOH!$C$18,J1396)&gt;=$P$48*LCOH!$C$18, MIN(LCOH!$C$18,J1396),0)</f>
        <v>1500</v>
      </c>
      <c r="L1396">
        <f t="shared" si="43"/>
        <v>82.987980436232647</v>
      </c>
      <c r="M1396">
        <f>K1396/LCOH!$C$18</f>
        <v>1</v>
      </c>
      <c r="N1396">
        <f>K1396/LCOH!$C$34</f>
        <v>28.901734104046245</v>
      </c>
    </row>
    <row r="1397" spans="1:14" x14ac:dyDescent="0.35">
      <c r="A1397">
        <f>'Profilo fotovoltaico'!B1399*LCOH!$C$20</f>
        <v>0</v>
      </c>
      <c r="B1397">
        <f>'Profilo eolico'!B1399*LCOH!$C$21</f>
        <v>415.9</v>
      </c>
      <c r="C1397">
        <f>$P$35*'Profilo fotovoltaico'!B1399</f>
        <v>0</v>
      </c>
      <c r="D1397">
        <f>$Q$37*'Profilo eolico'!B1399</f>
        <v>2426.6246526277118</v>
      </c>
      <c r="E1397">
        <f>$P$39*'Profilo fotovoltaico'!B1399+'Approvvigionamento energia'!$Q$39*'Profilo eolico'!B1399</f>
        <v>1819.9684894707837</v>
      </c>
      <c r="F1397">
        <f>$P$41*'Profilo fotovoltaico'!B1399+'Approvvigionamento energia'!$Q$41*'Profilo eolico'!B1399</f>
        <v>1213.3123263138559</v>
      </c>
      <c r="G1397">
        <f>$P$43*'Profilo fotovoltaico'!B1399+'Approvvigionamento energia'!$Q$43*'Profilo eolico'!B1399</f>
        <v>606.65616315692796</v>
      </c>
      <c r="H1397">
        <f t="shared" si="42"/>
        <v>1138.4335154826958</v>
      </c>
      <c r="I1397">
        <f>IF(LCOH!$C$28=Menu!$A$1,'Approvvigionamento energia'!C1397,0)+IF(LCOH!$C$28=Menu!$A$2,'Approvvigionamento energia'!D1397,0)+IF(LCOH!$C$28=Menu!$A$3,'Approvvigionamento energia'!E1397,0)+IF(LCOH!$C$28=Menu!$A$4,'Approvvigionamento energia'!F1397,0)+IF(LCOH!$C$28=Menu!$A$5,'Approvvigionamento energia'!G1397,0)+IF(LCOH!$C$28=Menu!$A$6,'Approvvigionamento energia'!H1397,0)</f>
        <v>1213.3123263138559</v>
      </c>
      <c r="J1397">
        <f>'Approvvigionamento energia'!A1397+'Approvvigionamento energia'!B1397+'Approvvigionamento energia'!I1397</f>
        <v>1629.212326313856</v>
      </c>
      <c r="K1397">
        <f>IF(MIN(LCOH!$C$18,J1397)&gt;=$P$48*LCOH!$C$18, MIN(LCOH!$C$18,J1397),0)</f>
        <v>1500</v>
      </c>
      <c r="L1397">
        <f t="shared" si="43"/>
        <v>129.21232631385601</v>
      </c>
      <c r="M1397">
        <f>K1397/LCOH!$C$18</f>
        <v>1</v>
      </c>
      <c r="N1397">
        <f>K1397/LCOH!$C$34</f>
        <v>28.901734104046245</v>
      </c>
    </row>
    <row r="1398" spans="1:14" x14ac:dyDescent="0.35">
      <c r="A1398">
        <f>'Profilo fotovoltaico'!B1400*LCOH!$C$20</f>
        <v>0</v>
      </c>
      <c r="B1398">
        <f>'Profilo eolico'!B1400*LCOH!$C$21</f>
        <v>425.70000000000005</v>
      </c>
      <c r="C1398">
        <f>$P$35*'Profilo fotovoltaico'!B1400</f>
        <v>0</v>
      </c>
      <c r="D1398">
        <f>$Q$37*'Profilo eolico'!B1400</f>
        <v>2483.8040745939334</v>
      </c>
      <c r="E1398">
        <f>$P$39*'Profilo fotovoltaico'!B1400+'Approvvigionamento energia'!$Q$39*'Profilo eolico'!B1400</f>
        <v>1862.85305594545</v>
      </c>
      <c r="F1398">
        <f>$P$41*'Profilo fotovoltaico'!B1400+'Approvvigionamento energia'!$Q$41*'Profilo eolico'!B1400</f>
        <v>1241.9020372969667</v>
      </c>
      <c r="G1398">
        <f>$P$43*'Profilo fotovoltaico'!B1400+'Approvvigionamento energia'!$Q$43*'Profilo eolico'!B1400</f>
        <v>620.95101864848334</v>
      </c>
      <c r="H1398">
        <f t="shared" si="42"/>
        <v>1138.4335154826958</v>
      </c>
      <c r="I1398">
        <f>IF(LCOH!$C$28=Menu!$A$1,'Approvvigionamento energia'!C1398,0)+IF(LCOH!$C$28=Menu!$A$2,'Approvvigionamento energia'!D1398,0)+IF(LCOH!$C$28=Menu!$A$3,'Approvvigionamento energia'!E1398,0)+IF(LCOH!$C$28=Menu!$A$4,'Approvvigionamento energia'!F1398,0)+IF(LCOH!$C$28=Menu!$A$5,'Approvvigionamento energia'!G1398,0)+IF(LCOH!$C$28=Menu!$A$6,'Approvvigionamento energia'!H1398,0)</f>
        <v>1241.9020372969667</v>
      </c>
      <c r="J1398">
        <f>'Approvvigionamento energia'!A1398+'Approvvigionamento energia'!B1398+'Approvvigionamento energia'!I1398</f>
        <v>1667.6020372969667</v>
      </c>
      <c r="K1398">
        <f>IF(MIN(LCOH!$C$18,J1398)&gt;=$P$48*LCOH!$C$18, MIN(LCOH!$C$18,J1398),0)</f>
        <v>1500</v>
      </c>
      <c r="L1398">
        <f t="shared" si="43"/>
        <v>167.60203729696673</v>
      </c>
      <c r="M1398">
        <f>K1398/LCOH!$C$18</f>
        <v>1</v>
      </c>
      <c r="N1398">
        <f>K1398/LCOH!$C$34</f>
        <v>28.901734104046245</v>
      </c>
    </row>
    <row r="1399" spans="1:14" x14ac:dyDescent="0.35">
      <c r="A1399">
        <f>'Profilo fotovoltaico'!B1401*LCOH!$C$20</f>
        <v>0</v>
      </c>
      <c r="B1399">
        <f>'Profilo eolico'!B1401*LCOH!$C$21</f>
        <v>433.5</v>
      </c>
      <c r="C1399">
        <f>$P$35*'Profilo fotovoltaico'!B1401</f>
        <v>0</v>
      </c>
      <c r="D1399">
        <f>$Q$37*'Profilo eolico'!B1401</f>
        <v>2529.3142267711301</v>
      </c>
      <c r="E1399">
        <f>$P$39*'Profilo fotovoltaico'!B1401+'Approvvigionamento energia'!$Q$39*'Profilo eolico'!B1401</f>
        <v>1896.9856700783475</v>
      </c>
      <c r="F1399">
        <f>$P$41*'Profilo fotovoltaico'!B1401+'Approvvigionamento energia'!$Q$41*'Profilo eolico'!B1401</f>
        <v>1264.657113385565</v>
      </c>
      <c r="G1399">
        <f>$P$43*'Profilo fotovoltaico'!B1401+'Approvvigionamento energia'!$Q$43*'Profilo eolico'!B1401</f>
        <v>632.32855669278251</v>
      </c>
      <c r="H1399">
        <f t="shared" si="42"/>
        <v>1138.4335154826958</v>
      </c>
      <c r="I1399">
        <f>IF(LCOH!$C$28=Menu!$A$1,'Approvvigionamento energia'!C1399,0)+IF(LCOH!$C$28=Menu!$A$2,'Approvvigionamento energia'!D1399,0)+IF(LCOH!$C$28=Menu!$A$3,'Approvvigionamento energia'!E1399,0)+IF(LCOH!$C$28=Menu!$A$4,'Approvvigionamento energia'!F1399,0)+IF(LCOH!$C$28=Menu!$A$5,'Approvvigionamento energia'!G1399,0)+IF(LCOH!$C$28=Menu!$A$6,'Approvvigionamento energia'!H1399,0)</f>
        <v>1264.657113385565</v>
      </c>
      <c r="J1399">
        <f>'Approvvigionamento energia'!A1399+'Approvvigionamento energia'!B1399+'Approvvigionamento energia'!I1399</f>
        <v>1698.157113385565</v>
      </c>
      <c r="K1399">
        <f>IF(MIN(LCOH!$C$18,J1399)&gt;=$P$48*LCOH!$C$18, MIN(LCOH!$C$18,J1399),0)</f>
        <v>1500</v>
      </c>
      <c r="L1399">
        <f t="shared" si="43"/>
        <v>198.15711338556503</v>
      </c>
      <c r="M1399">
        <f>K1399/LCOH!$C$18</f>
        <v>1</v>
      </c>
      <c r="N1399">
        <f>K1399/LCOH!$C$34</f>
        <v>28.901734104046245</v>
      </c>
    </row>
    <row r="1400" spans="1:14" x14ac:dyDescent="0.35">
      <c r="A1400">
        <f>'Profilo fotovoltaico'!B1402*LCOH!$C$20</f>
        <v>14</v>
      </c>
      <c r="B1400">
        <f>'Profilo eolico'!B1402*LCOH!$C$21</f>
        <v>439</v>
      </c>
      <c r="C1400">
        <f>$P$35*'Profilo fotovoltaico'!B1402</f>
        <v>102.96457062670891</v>
      </c>
      <c r="D1400">
        <f>$Q$37*'Profilo eolico'!B1402</f>
        <v>2561.4047186909484</v>
      </c>
      <c r="E1400">
        <f>$P$39*'Profilo fotovoltaico'!B1402+'Approvvigionamento energia'!$Q$39*'Profilo eolico'!B1402</f>
        <v>1946.7946816748886</v>
      </c>
      <c r="F1400">
        <f>$P$41*'Profilo fotovoltaico'!B1402+'Approvvigionamento energia'!$Q$41*'Profilo eolico'!B1402</f>
        <v>1332.1846446588286</v>
      </c>
      <c r="G1400">
        <f>$P$43*'Profilo fotovoltaico'!B1402+'Approvvigionamento energia'!$Q$43*'Profilo eolico'!B1402</f>
        <v>717.5746076427688</v>
      </c>
      <c r="H1400">
        <f t="shared" si="42"/>
        <v>1138.4335154826958</v>
      </c>
      <c r="I1400">
        <f>IF(LCOH!$C$28=Menu!$A$1,'Approvvigionamento energia'!C1400,0)+IF(LCOH!$C$28=Menu!$A$2,'Approvvigionamento energia'!D1400,0)+IF(LCOH!$C$28=Menu!$A$3,'Approvvigionamento energia'!E1400,0)+IF(LCOH!$C$28=Menu!$A$4,'Approvvigionamento energia'!F1400,0)+IF(LCOH!$C$28=Menu!$A$5,'Approvvigionamento energia'!G1400,0)+IF(LCOH!$C$28=Menu!$A$6,'Approvvigionamento energia'!H1400,0)</f>
        <v>1332.1846446588286</v>
      </c>
      <c r="J1400">
        <f>'Approvvigionamento energia'!A1400+'Approvvigionamento energia'!B1400+'Approvvigionamento energia'!I1400</f>
        <v>1785.1846446588286</v>
      </c>
      <c r="K1400">
        <f>IF(MIN(LCOH!$C$18,J1400)&gt;=$P$48*LCOH!$C$18, MIN(LCOH!$C$18,J1400),0)</f>
        <v>1500</v>
      </c>
      <c r="L1400">
        <f t="shared" si="43"/>
        <v>285.18464465882857</v>
      </c>
      <c r="M1400">
        <f>K1400/LCOH!$C$18</f>
        <v>1</v>
      </c>
      <c r="N1400">
        <f>K1400/LCOH!$C$34</f>
        <v>28.901734104046245</v>
      </c>
    </row>
    <row r="1401" spans="1:14" x14ac:dyDescent="0.35">
      <c r="A1401">
        <f>'Profilo fotovoltaico'!B1403*LCOH!$C$20</f>
        <v>54</v>
      </c>
      <c r="B1401">
        <f>'Profilo eolico'!B1403*LCOH!$C$21</f>
        <v>450.79999999999995</v>
      </c>
      <c r="C1401">
        <f>$P$35*'Profilo fotovoltaico'!B1403</f>
        <v>397.14905813159152</v>
      </c>
      <c r="D1401">
        <f>$Q$37*'Profilo eolico'!B1403</f>
        <v>2630.2534104461947</v>
      </c>
      <c r="E1401">
        <f>$P$39*'Profilo fotovoltaico'!B1403+'Approvvigionamento energia'!$Q$39*'Profilo eolico'!B1403</f>
        <v>2071.9773223675438</v>
      </c>
      <c r="F1401">
        <f>$P$41*'Profilo fotovoltaico'!B1403+'Approvvigionamento energia'!$Q$41*'Profilo eolico'!B1403</f>
        <v>1513.7012342888931</v>
      </c>
      <c r="G1401">
        <f>$P$43*'Profilo fotovoltaico'!B1403+'Approvvigionamento energia'!$Q$43*'Profilo eolico'!B1403</f>
        <v>955.42514621024225</v>
      </c>
      <c r="H1401">
        <f t="shared" si="42"/>
        <v>1138.4335154826958</v>
      </c>
      <c r="I1401">
        <f>IF(LCOH!$C$28=Menu!$A$1,'Approvvigionamento energia'!C1401,0)+IF(LCOH!$C$28=Menu!$A$2,'Approvvigionamento energia'!D1401,0)+IF(LCOH!$C$28=Menu!$A$3,'Approvvigionamento energia'!E1401,0)+IF(LCOH!$C$28=Menu!$A$4,'Approvvigionamento energia'!F1401,0)+IF(LCOH!$C$28=Menu!$A$5,'Approvvigionamento energia'!G1401,0)+IF(LCOH!$C$28=Menu!$A$6,'Approvvigionamento energia'!H1401,0)</f>
        <v>1513.7012342888931</v>
      </c>
      <c r="J1401">
        <f>'Approvvigionamento energia'!A1401+'Approvvigionamento energia'!B1401+'Approvvigionamento energia'!I1401</f>
        <v>2018.5012342888931</v>
      </c>
      <c r="K1401">
        <f>IF(MIN(LCOH!$C$18,J1401)&gt;=$P$48*LCOH!$C$18, MIN(LCOH!$C$18,J1401),0)</f>
        <v>1500</v>
      </c>
      <c r="L1401">
        <f t="shared" si="43"/>
        <v>518.5012342888931</v>
      </c>
      <c r="M1401">
        <f>K1401/LCOH!$C$18</f>
        <v>1</v>
      </c>
      <c r="N1401">
        <f>K1401/LCOH!$C$34</f>
        <v>28.901734104046245</v>
      </c>
    </row>
    <row r="1402" spans="1:14" x14ac:dyDescent="0.35">
      <c r="A1402">
        <f>'Profilo fotovoltaico'!B1404*LCOH!$C$20</f>
        <v>109</v>
      </c>
      <c r="B1402">
        <f>'Profilo eolico'!B1404*LCOH!$C$21</f>
        <v>478.1</v>
      </c>
      <c r="C1402">
        <f>$P$35*'Profilo fotovoltaico'!B1404</f>
        <v>801.65272845080506</v>
      </c>
      <c r="D1402">
        <f>$Q$37*'Profilo eolico'!B1404</f>
        <v>2789.538943066384</v>
      </c>
      <c r="E1402">
        <f>$P$39*'Profilo fotovoltaico'!B1404+'Approvvigionamento energia'!$Q$39*'Profilo eolico'!B1404</f>
        <v>2292.5673894124889</v>
      </c>
      <c r="F1402">
        <f>$P$41*'Profilo fotovoltaico'!B1404+'Approvvigionamento energia'!$Q$41*'Profilo eolico'!B1404</f>
        <v>1795.5958357585946</v>
      </c>
      <c r="G1402">
        <f>$P$43*'Profilo fotovoltaico'!B1404+'Approvvigionamento energia'!$Q$43*'Profilo eolico'!B1404</f>
        <v>1298.6242821046999</v>
      </c>
      <c r="H1402">
        <f t="shared" si="42"/>
        <v>1138.4335154826958</v>
      </c>
      <c r="I1402">
        <f>IF(LCOH!$C$28=Menu!$A$1,'Approvvigionamento energia'!C1402,0)+IF(LCOH!$C$28=Menu!$A$2,'Approvvigionamento energia'!D1402,0)+IF(LCOH!$C$28=Menu!$A$3,'Approvvigionamento energia'!E1402,0)+IF(LCOH!$C$28=Menu!$A$4,'Approvvigionamento energia'!F1402,0)+IF(LCOH!$C$28=Menu!$A$5,'Approvvigionamento energia'!G1402,0)+IF(LCOH!$C$28=Menu!$A$6,'Approvvigionamento energia'!H1402,0)</f>
        <v>1795.5958357585946</v>
      </c>
      <c r="J1402">
        <f>'Approvvigionamento energia'!A1402+'Approvvigionamento energia'!B1402+'Approvvigionamento energia'!I1402</f>
        <v>2382.6958357585945</v>
      </c>
      <c r="K1402">
        <f>IF(MIN(LCOH!$C$18,J1402)&gt;=$P$48*LCOH!$C$18, MIN(LCOH!$C$18,J1402),0)</f>
        <v>1500</v>
      </c>
      <c r="L1402">
        <f t="shared" si="43"/>
        <v>882.69583575859451</v>
      </c>
      <c r="M1402">
        <f>K1402/LCOH!$C$18</f>
        <v>1</v>
      </c>
      <c r="N1402">
        <f>K1402/LCOH!$C$34</f>
        <v>28.901734104046245</v>
      </c>
    </row>
    <row r="1403" spans="1:14" x14ac:dyDescent="0.35">
      <c r="A1403">
        <f>'Profilo fotovoltaico'!B1405*LCOH!$C$20</f>
        <v>162</v>
      </c>
      <c r="B1403">
        <f>'Profilo eolico'!B1405*LCOH!$C$21</f>
        <v>540.90000000000009</v>
      </c>
      <c r="C1403">
        <f>$P$35*'Profilo fotovoltaico'!B1405</f>
        <v>1191.4471743947745</v>
      </c>
      <c r="D1403">
        <f>$Q$37*'Profilo eolico'!B1405</f>
        <v>3155.9540144417633</v>
      </c>
      <c r="E1403">
        <f>$P$39*'Profilo fotovoltaico'!B1405+'Approvvigionamento energia'!$Q$39*'Profilo eolico'!B1405</f>
        <v>2664.8273044300158</v>
      </c>
      <c r="F1403">
        <f>$P$41*'Profilo fotovoltaico'!B1405+'Approvvigionamento energia'!$Q$41*'Profilo eolico'!B1405</f>
        <v>2173.7005944182688</v>
      </c>
      <c r="G1403">
        <f>$P$43*'Profilo fotovoltaico'!B1405+'Approvvigionamento energia'!$Q$43*'Profilo eolico'!B1405</f>
        <v>1682.5738844065218</v>
      </c>
      <c r="H1403">
        <f t="shared" si="42"/>
        <v>1138.4335154826958</v>
      </c>
      <c r="I1403">
        <f>IF(LCOH!$C$28=Menu!$A$1,'Approvvigionamento energia'!C1403,0)+IF(LCOH!$C$28=Menu!$A$2,'Approvvigionamento energia'!D1403,0)+IF(LCOH!$C$28=Menu!$A$3,'Approvvigionamento energia'!E1403,0)+IF(LCOH!$C$28=Menu!$A$4,'Approvvigionamento energia'!F1403,0)+IF(LCOH!$C$28=Menu!$A$5,'Approvvigionamento energia'!G1403,0)+IF(LCOH!$C$28=Menu!$A$6,'Approvvigionamento energia'!H1403,0)</f>
        <v>2173.7005944182688</v>
      </c>
      <c r="J1403">
        <f>'Approvvigionamento energia'!A1403+'Approvvigionamento energia'!B1403+'Approvvigionamento energia'!I1403</f>
        <v>2876.6005944182689</v>
      </c>
      <c r="K1403">
        <f>IF(MIN(LCOH!$C$18,J1403)&gt;=$P$48*LCOH!$C$18, MIN(LCOH!$C$18,J1403),0)</f>
        <v>1500</v>
      </c>
      <c r="L1403">
        <f t="shared" si="43"/>
        <v>1376.6005944182689</v>
      </c>
      <c r="M1403">
        <f>K1403/LCOH!$C$18</f>
        <v>1</v>
      </c>
      <c r="N1403">
        <f>K1403/LCOH!$C$34</f>
        <v>28.901734104046245</v>
      </c>
    </row>
    <row r="1404" spans="1:14" x14ac:dyDescent="0.35">
      <c r="A1404">
        <f>'Profilo fotovoltaico'!B1406*LCOH!$C$20</f>
        <v>206</v>
      </c>
      <c r="B1404">
        <f>'Profilo eolico'!B1406*LCOH!$C$21</f>
        <v>621.4</v>
      </c>
      <c r="C1404">
        <f>$P$35*'Profilo fotovoltaico'!B1406</f>
        <v>1515.0501106501454</v>
      </c>
      <c r="D1404">
        <f>$Q$37*'Profilo eolico'!B1406</f>
        <v>3625.6421234500117</v>
      </c>
      <c r="E1404">
        <f>$P$39*'Profilo fotovoltaico'!B1406+'Approvvigionamento energia'!$Q$39*'Profilo eolico'!B1406</f>
        <v>3097.9941202500449</v>
      </c>
      <c r="F1404">
        <f>$P$41*'Profilo fotovoltaico'!B1406+'Approvvigionamento energia'!$Q$41*'Profilo eolico'!B1406</f>
        <v>2570.3461170500786</v>
      </c>
      <c r="G1404">
        <f>$P$43*'Profilo fotovoltaico'!B1406+'Approvvigionamento energia'!$Q$43*'Profilo eolico'!B1406</f>
        <v>2042.6981138501119</v>
      </c>
      <c r="H1404">
        <f t="shared" si="42"/>
        <v>1138.4335154826958</v>
      </c>
      <c r="I1404">
        <f>IF(LCOH!$C$28=Menu!$A$1,'Approvvigionamento energia'!C1404,0)+IF(LCOH!$C$28=Menu!$A$2,'Approvvigionamento energia'!D1404,0)+IF(LCOH!$C$28=Menu!$A$3,'Approvvigionamento energia'!E1404,0)+IF(LCOH!$C$28=Menu!$A$4,'Approvvigionamento energia'!F1404,0)+IF(LCOH!$C$28=Menu!$A$5,'Approvvigionamento energia'!G1404,0)+IF(LCOH!$C$28=Menu!$A$6,'Approvvigionamento energia'!H1404,0)</f>
        <v>2570.3461170500786</v>
      </c>
      <c r="J1404">
        <f>'Approvvigionamento energia'!A1404+'Approvvigionamento energia'!B1404+'Approvvigionamento energia'!I1404</f>
        <v>3397.7461170500787</v>
      </c>
      <c r="K1404">
        <f>IF(MIN(LCOH!$C$18,J1404)&gt;=$P$48*LCOH!$C$18, MIN(LCOH!$C$18,J1404),0)</f>
        <v>1500</v>
      </c>
      <c r="L1404">
        <f t="shared" si="43"/>
        <v>1897.7461170500787</v>
      </c>
      <c r="M1404">
        <f>K1404/LCOH!$C$18</f>
        <v>1</v>
      </c>
      <c r="N1404">
        <f>K1404/LCOH!$C$34</f>
        <v>28.901734104046245</v>
      </c>
    </row>
    <row r="1405" spans="1:14" x14ac:dyDescent="0.35">
      <c r="A1405">
        <f>'Profilo fotovoltaico'!B1407*LCOH!$C$20</f>
        <v>229</v>
      </c>
      <c r="B1405">
        <f>'Profilo eolico'!B1407*LCOH!$C$21</f>
        <v>680.1</v>
      </c>
      <c r="C1405">
        <f>$P$35*'Profilo fotovoltaico'!B1407</f>
        <v>1684.2061909654531</v>
      </c>
      <c r="D1405">
        <f>$Q$37*'Profilo eolico'!B1407</f>
        <v>3968.1351917578909</v>
      </c>
      <c r="E1405">
        <f>$P$39*'Profilo fotovoltaico'!B1407+'Approvvigionamento energia'!$Q$39*'Profilo eolico'!B1407</f>
        <v>3397.1529415597811</v>
      </c>
      <c r="F1405">
        <f>$P$41*'Profilo fotovoltaico'!B1407+'Approvvigionamento energia'!$Q$41*'Profilo eolico'!B1407</f>
        <v>2826.1706913616717</v>
      </c>
      <c r="G1405">
        <f>$P$43*'Profilo fotovoltaico'!B1407+'Approvvigionamento energia'!$Q$43*'Profilo eolico'!B1407</f>
        <v>2255.1884411635624</v>
      </c>
      <c r="H1405">
        <f t="shared" si="42"/>
        <v>1138.4335154826958</v>
      </c>
      <c r="I1405">
        <f>IF(LCOH!$C$28=Menu!$A$1,'Approvvigionamento energia'!C1405,0)+IF(LCOH!$C$28=Menu!$A$2,'Approvvigionamento energia'!D1405,0)+IF(LCOH!$C$28=Menu!$A$3,'Approvvigionamento energia'!E1405,0)+IF(LCOH!$C$28=Menu!$A$4,'Approvvigionamento energia'!F1405,0)+IF(LCOH!$C$28=Menu!$A$5,'Approvvigionamento energia'!G1405,0)+IF(LCOH!$C$28=Menu!$A$6,'Approvvigionamento energia'!H1405,0)</f>
        <v>2826.1706913616717</v>
      </c>
      <c r="J1405">
        <f>'Approvvigionamento energia'!A1405+'Approvvigionamento energia'!B1405+'Approvvigionamento energia'!I1405</f>
        <v>3735.2706913616717</v>
      </c>
      <c r="K1405">
        <f>IF(MIN(LCOH!$C$18,J1405)&gt;=$P$48*LCOH!$C$18, MIN(LCOH!$C$18,J1405),0)</f>
        <v>1500</v>
      </c>
      <c r="L1405">
        <f t="shared" si="43"/>
        <v>2235.2706913616717</v>
      </c>
      <c r="M1405">
        <f>K1405/LCOH!$C$18</f>
        <v>1</v>
      </c>
      <c r="N1405">
        <f>K1405/LCOH!$C$34</f>
        <v>28.901734104046245</v>
      </c>
    </row>
    <row r="1406" spans="1:14" x14ac:dyDescent="0.35">
      <c r="A1406">
        <f>'Profilo fotovoltaico'!B1408*LCOH!$C$20</f>
        <v>226</v>
      </c>
      <c r="B1406">
        <f>'Profilo eolico'!B1408*LCOH!$C$21</f>
        <v>715.40000000000009</v>
      </c>
      <c r="C1406">
        <f>$P$35*'Profilo fotovoltaico'!B1408</f>
        <v>1662.1423544025868</v>
      </c>
      <c r="D1406">
        <f>$Q$37*'Profilo eolico'!B1408</f>
        <v>4174.0978035341786</v>
      </c>
      <c r="E1406">
        <f>$P$39*'Profilo fotovoltaico'!B1408+'Approvvigionamento energia'!$Q$39*'Profilo eolico'!B1408</f>
        <v>3546.1089412512811</v>
      </c>
      <c r="F1406">
        <f>$P$41*'Profilo fotovoltaico'!B1408+'Approvvigionamento energia'!$Q$41*'Profilo eolico'!B1408</f>
        <v>2918.1200789683826</v>
      </c>
      <c r="G1406">
        <f>$P$43*'Profilo fotovoltaico'!B1408+'Approvvigionamento energia'!$Q$43*'Profilo eolico'!B1408</f>
        <v>2290.131216685485</v>
      </c>
      <c r="H1406">
        <f t="shared" si="42"/>
        <v>1138.4335154826958</v>
      </c>
      <c r="I1406">
        <f>IF(LCOH!$C$28=Menu!$A$1,'Approvvigionamento energia'!C1406,0)+IF(LCOH!$C$28=Menu!$A$2,'Approvvigionamento energia'!D1406,0)+IF(LCOH!$C$28=Menu!$A$3,'Approvvigionamento energia'!E1406,0)+IF(LCOH!$C$28=Menu!$A$4,'Approvvigionamento energia'!F1406,0)+IF(LCOH!$C$28=Menu!$A$5,'Approvvigionamento energia'!G1406,0)+IF(LCOH!$C$28=Menu!$A$6,'Approvvigionamento energia'!H1406,0)</f>
        <v>2918.1200789683826</v>
      </c>
      <c r="J1406">
        <f>'Approvvigionamento energia'!A1406+'Approvvigionamento energia'!B1406+'Approvvigionamento energia'!I1406</f>
        <v>3859.5200789683827</v>
      </c>
      <c r="K1406">
        <f>IF(MIN(LCOH!$C$18,J1406)&gt;=$P$48*LCOH!$C$18, MIN(LCOH!$C$18,J1406),0)</f>
        <v>1500</v>
      </c>
      <c r="L1406">
        <f t="shared" si="43"/>
        <v>2359.5200789683827</v>
      </c>
      <c r="M1406">
        <f>K1406/LCOH!$C$18</f>
        <v>1</v>
      </c>
      <c r="N1406">
        <f>K1406/LCOH!$C$34</f>
        <v>28.901734104046245</v>
      </c>
    </row>
    <row r="1407" spans="1:14" x14ac:dyDescent="0.35">
      <c r="A1407">
        <f>'Profilo fotovoltaico'!B1409*LCOH!$C$20</f>
        <v>185</v>
      </c>
      <c r="B1407">
        <f>'Profilo eolico'!B1409*LCOH!$C$21</f>
        <v>734.19999999999993</v>
      </c>
      <c r="C1407">
        <f>$P$35*'Profilo fotovoltaico'!B1409</f>
        <v>1360.603254710082</v>
      </c>
      <c r="D1407">
        <f>$Q$37*'Profilo eolico'!B1409</f>
        <v>4283.7889395510119</v>
      </c>
      <c r="E1407">
        <f>$P$39*'Profilo fotovoltaico'!B1409+'Approvvigionamento energia'!$Q$39*'Profilo eolico'!B1409</f>
        <v>3552.9925183407795</v>
      </c>
      <c r="F1407">
        <f>$P$41*'Profilo fotovoltaico'!B1409+'Approvvigionamento energia'!$Q$41*'Profilo eolico'!B1409</f>
        <v>2822.1960971305471</v>
      </c>
      <c r="G1407">
        <f>$P$43*'Profilo fotovoltaico'!B1409+'Approvvigionamento energia'!$Q$43*'Profilo eolico'!B1409</f>
        <v>2091.3996759203146</v>
      </c>
      <c r="H1407">
        <f t="shared" si="42"/>
        <v>1138.4335154826958</v>
      </c>
      <c r="I1407">
        <f>IF(LCOH!$C$28=Menu!$A$1,'Approvvigionamento energia'!C1407,0)+IF(LCOH!$C$28=Menu!$A$2,'Approvvigionamento energia'!D1407,0)+IF(LCOH!$C$28=Menu!$A$3,'Approvvigionamento energia'!E1407,0)+IF(LCOH!$C$28=Menu!$A$4,'Approvvigionamento energia'!F1407,0)+IF(LCOH!$C$28=Menu!$A$5,'Approvvigionamento energia'!G1407,0)+IF(LCOH!$C$28=Menu!$A$6,'Approvvigionamento energia'!H1407,0)</f>
        <v>2822.1960971305471</v>
      </c>
      <c r="J1407">
        <f>'Approvvigionamento energia'!A1407+'Approvvigionamento energia'!B1407+'Approvvigionamento energia'!I1407</f>
        <v>3741.3960971305469</v>
      </c>
      <c r="K1407">
        <f>IF(MIN(LCOH!$C$18,J1407)&gt;=$P$48*LCOH!$C$18, MIN(LCOH!$C$18,J1407),0)</f>
        <v>1500</v>
      </c>
      <c r="L1407">
        <f t="shared" si="43"/>
        <v>2241.3960971305469</v>
      </c>
      <c r="M1407">
        <f>K1407/LCOH!$C$18</f>
        <v>1</v>
      </c>
      <c r="N1407">
        <f>K1407/LCOH!$C$34</f>
        <v>28.901734104046245</v>
      </c>
    </row>
    <row r="1408" spans="1:14" x14ac:dyDescent="0.35">
      <c r="A1408">
        <f>'Profilo fotovoltaico'!B1410*LCOH!$C$20</f>
        <v>116</v>
      </c>
      <c r="B1408">
        <f>'Profilo eolico'!B1410*LCOH!$C$21</f>
        <v>726.9</v>
      </c>
      <c r="C1408">
        <f>$P$35*'Profilo fotovoltaico'!B1410</f>
        <v>853.13501376415957</v>
      </c>
      <c r="D1408">
        <f>$Q$37*'Profilo eolico'!B1410</f>
        <v>4241.1961048210715</v>
      </c>
      <c r="E1408">
        <f>$P$39*'Profilo fotovoltaico'!B1410+'Approvvigionamento energia'!$Q$39*'Profilo eolico'!B1410</f>
        <v>3394.1808320568434</v>
      </c>
      <c r="F1408">
        <f>$P$41*'Profilo fotovoltaico'!B1410+'Approvvigionamento energia'!$Q$41*'Profilo eolico'!B1410</f>
        <v>2547.1655592926154</v>
      </c>
      <c r="G1408">
        <f>$P$43*'Profilo fotovoltaico'!B1410+'Approvvigionamento energia'!$Q$43*'Profilo eolico'!B1410</f>
        <v>1700.1502865283876</v>
      </c>
      <c r="H1408">
        <f t="shared" si="42"/>
        <v>1138.4335154826958</v>
      </c>
      <c r="I1408">
        <f>IF(LCOH!$C$28=Menu!$A$1,'Approvvigionamento energia'!C1408,0)+IF(LCOH!$C$28=Menu!$A$2,'Approvvigionamento energia'!D1408,0)+IF(LCOH!$C$28=Menu!$A$3,'Approvvigionamento energia'!E1408,0)+IF(LCOH!$C$28=Menu!$A$4,'Approvvigionamento energia'!F1408,0)+IF(LCOH!$C$28=Menu!$A$5,'Approvvigionamento energia'!G1408,0)+IF(LCOH!$C$28=Menu!$A$6,'Approvvigionamento energia'!H1408,0)</f>
        <v>2547.1655592926154</v>
      </c>
      <c r="J1408">
        <f>'Approvvigionamento energia'!A1408+'Approvvigionamento energia'!B1408+'Approvvigionamento energia'!I1408</f>
        <v>3390.0655592926155</v>
      </c>
      <c r="K1408">
        <f>IF(MIN(LCOH!$C$18,J1408)&gt;=$P$48*LCOH!$C$18, MIN(LCOH!$C$18,J1408),0)</f>
        <v>1500</v>
      </c>
      <c r="L1408">
        <f t="shared" si="43"/>
        <v>1890.0655592926155</v>
      </c>
      <c r="M1408">
        <f>K1408/LCOH!$C$18</f>
        <v>1</v>
      </c>
      <c r="N1408">
        <f>K1408/LCOH!$C$34</f>
        <v>28.901734104046245</v>
      </c>
    </row>
    <row r="1409" spans="1:14" x14ac:dyDescent="0.35">
      <c r="A1409">
        <f>'Profilo fotovoltaico'!B1411*LCOH!$C$20</f>
        <v>42</v>
      </c>
      <c r="B1409">
        <f>'Profilo eolico'!B1411*LCOH!$C$21</f>
        <v>698.1</v>
      </c>
      <c r="C1409">
        <f>$P$35*'Profilo fotovoltaico'!B1411</f>
        <v>308.89371188012677</v>
      </c>
      <c r="D1409">
        <f>$Q$37*'Profilo eolico'!B1411</f>
        <v>4073.1586198591144</v>
      </c>
      <c r="E1409">
        <f>$P$39*'Profilo fotovoltaico'!B1411+'Approvvigionamento energia'!$Q$39*'Profilo eolico'!B1411</f>
        <v>3132.092392864367</v>
      </c>
      <c r="F1409">
        <f>$P$41*'Profilo fotovoltaico'!B1411+'Approvvigionamento energia'!$Q$41*'Profilo eolico'!B1411</f>
        <v>2191.0261658696204</v>
      </c>
      <c r="G1409">
        <f>$P$43*'Profilo fotovoltaico'!B1411+'Approvvigionamento energia'!$Q$43*'Profilo eolico'!B1411</f>
        <v>1249.9599388748736</v>
      </c>
      <c r="H1409">
        <f t="shared" si="42"/>
        <v>1138.4335154826958</v>
      </c>
      <c r="I1409">
        <f>IF(LCOH!$C$28=Menu!$A$1,'Approvvigionamento energia'!C1409,0)+IF(LCOH!$C$28=Menu!$A$2,'Approvvigionamento energia'!D1409,0)+IF(LCOH!$C$28=Menu!$A$3,'Approvvigionamento energia'!E1409,0)+IF(LCOH!$C$28=Menu!$A$4,'Approvvigionamento energia'!F1409,0)+IF(LCOH!$C$28=Menu!$A$5,'Approvvigionamento energia'!G1409,0)+IF(LCOH!$C$28=Menu!$A$6,'Approvvigionamento energia'!H1409,0)</f>
        <v>2191.0261658696204</v>
      </c>
      <c r="J1409">
        <f>'Approvvigionamento energia'!A1409+'Approvvigionamento energia'!B1409+'Approvvigionamento energia'!I1409</f>
        <v>2931.1261658696203</v>
      </c>
      <c r="K1409">
        <f>IF(MIN(LCOH!$C$18,J1409)&gt;=$P$48*LCOH!$C$18, MIN(LCOH!$C$18,J1409),0)</f>
        <v>1500</v>
      </c>
      <c r="L1409">
        <f t="shared" si="43"/>
        <v>1431.1261658696203</v>
      </c>
      <c r="M1409">
        <f>K1409/LCOH!$C$18</f>
        <v>1</v>
      </c>
      <c r="N1409">
        <f>K1409/LCOH!$C$34</f>
        <v>28.901734104046245</v>
      </c>
    </row>
    <row r="1410" spans="1:14" x14ac:dyDescent="0.35">
      <c r="A1410">
        <f>'Profilo fotovoltaico'!B1412*LCOH!$C$20</f>
        <v>1</v>
      </c>
      <c r="B1410">
        <f>'Profilo eolico'!B1412*LCOH!$C$21</f>
        <v>655</v>
      </c>
      <c r="C1410">
        <f>$P$35*'Profilo fotovoltaico'!B1412</f>
        <v>7.3546121876220649</v>
      </c>
      <c r="D1410">
        <f>$Q$37*'Profilo eolico'!B1412</f>
        <v>3821.6858559056295</v>
      </c>
      <c r="E1410">
        <f>$P$39*'Profilo fotovoltaico'!B1412+'Approvvigionamento energia'!$Q$39*'Profilo eolico'!B1412</f>
        <v>2868.1030449761274</v>
      </c>
      <c r="F1410">
        <f>$P$41*'Profilo fotovoltaico'!B1412+'Approvvigionamento energia'!$Q$41*'Profilo eolico'!B1412</f>
        <v>1914.5202340466258</v>
      </c>
      <c r="G1410">
        <f>$P$43*'Profilo fotovoltaico'!B1412+'Approvvigionamento energia'!$Q$43*'Profilo eolico'!B1412</f>
        <v>960.9374231171239</v>
      </c>
      <c r="H1410">
        <f t="shared" ref="H1410:H1473" si="44">$P$45</f>
        <v>1138.4335154826958</v>
      </c>
      <c r="I1410">
        <f>IF(LCOH!$C$28=Menu!$A$1,'Approvvigionamento energia'!C1410,0)+IF(LCOH!$C$28=Menu!$A$2,'Approvvigionamento energia'!D1410,0)+IF(LCOH!$C$28=Menu!$A$3,'Approvvigionamento energia'!E1410,0)+IF(LCOH!$C$28=Menu!$A$4,'Approvvigionamento energia'!F1410,0)+IF(LCOH!$C$28=Menu!$A$5,'Approvvigionamento energia'!G1410,0)+IF(LCOH!$C$28=Menu!$A$6,'Approvvigionamento energia'!H1410,0)</f>
        <v>1914.5202340466258</v>
      </c>
      <c r="J1410">
        <f>'Approvvigionamento energia'!A1410+'Approvvigionamento energia'!B1410+'Approvvigionamento energia'!I1410</f>
        <v>2570.5202340466258</v>
      </c>
      <c r="K1410">
        <f>IF(MIN(LCOH!$C$18,J1410)&gt;=$P$48*LCOH!$C$18, MIN(LCOH!$C$18,J1410),0)</f>
        <v>1500</v>
      </c>
      <c r="L1410">
        <f t="shared" si="43"/>
        <v>1070.5202340466258</v>
      </c>
      <c r="M1410">
        <f>K1410/LCOH!$C$18</f>
        <v>1</v>
      </c>
      <c r="N1410">
        <f>K1410/LCOH!$C$34</f>
        <v>28.901734104046245</v>
      </c>
    </row>
    <row r="1411" spans="1:14" x14ac:dyDescent="0.35">
      <c r="A1411">
        <f>'Profilo fotovoltaico'!B1413*LCOH!$C$20</f>
        <v>0</v>
      </c>
      <c r="B1411">
        <f>'Profilo eolico'!B1413*LCOH!$C$21</f>
        <v>632.80000000000007</v>
      </c>
      <c r="C1411">
        <f>$P$35*'Profilo fotovoltaico'!B1413</f>
        <v>0</v>
      </c>
      <c r="D1411">
        <f>$Q$37*'Profilo eolico'!B1413</f>
        <v>3692.1569612474536</v>
      </c>
      <c r="E1411">
        <f>$P$39*'Profilo fotovoltaico'!B1413+'Approvvigionamento energia'!$Q$39*'Profilo eolico'!B1413</f>
        <v>2769.1177209355901</v>
      </c>
      <c r="F1411">
        <f>$P$41*'Profilo fotovoltaico'!B1413+'Approvvigionamento energia'!$Q$41*'Profilo eolico'!B1413</f>
        <v>1846.0784806237268</v>
      </c>
      <c r="G1411">
        <f>$P$43*'Profilo fotovoltaico'!B1413+'Approvvigionamento energia'!$Q$43*'Profilo eolico'!B1413</f>
        <v>923.03924031186341</v>
      </c>
      <c r="H1411">
        <f t="shared" si="44"/>
        <v>1138.4335154826958</v>
      </c>
      <c r="I1411">
        <f>IF(LCOH!$C$28=Menu!$A$1,'Approvvigionamento energia'!C1411,0)+IF(LCOH!$C$28=Menu!$A$2,'Approvvigionamento energia'!D1411,0)+IF(LCOH!$C$28=Menu!$A$3,'Approvvigionamento energia'!E1411,0)+IF(LCOH!$C$28=Menu!$A$4,'Approvvigionamento energia'!F1411,0)+IF(LCOH!$C$28=Menu!$A$5,'Approvvigionamento energia'!G1411,0)+IF(LCOH!$C$28=Menu!$A$6,'Approvvigionamento energia'!H1411,0)</f>
        <v>1846.0784806237268</v>
      </c>
      <c r="J1411">
        <f>'Approvvigionamento energia'!A1411+'Approvvigionamento energia'!B1411+'Approvvigionamento energia'!I1411</f>
        <v>2478.8784806237268</v>
      </c>
      <c r="K1411">
        <f>IF(MIN(LCOH!$C$18,J1411)&gt;=$P$48*LCOH!$C$18, MIN(LCOH!$C$18,J1411),0)</f>
        <v>1500</v>
      </c>
      <c r="L1411">
        <f t="shared" ref="L1411:L1474" si="45">J1411-K1411</f>
        <v>978.87848062372677</v>
      </c>
      <c r="M1411">
        <f>K1411/LCOH!$C$18</f>
        <v>1</v>
      </c>
      <c r="N1411">
        <f>K1411/LCOH!$C$34</f>
        <v>28.901734104046245</v>
      </c>
    </row>
    <row r="1412" spans="1:14" x14ac:dyDescent="0.35">
      <c r="A1412">
        <f>'Profilo fotovoltaico'!B1414*LCOH!$C$20</f>
        <v>0</v>
      </c>
      <c r="B1412">
        <f>'Profilo eolico'!B1414*LCOH!$C$21</f>
        <v>623.80000000000007</v>
      </c>
      <c r="C1412">
        <f>$P$35*'Profilo fotovoltaico'!B1414</f>
        <v>0</v>
      </c>
      <c r="D1412">
        <f>$Q$37*'Profilo eolico'!B1414</f>
        <v>3639.6452471968419</v>
      </c>
      <c r="E1412">
        <f>$P$39*'Profilo fotovoltaico'!B1414+'Approvvigionamento energia'!$Q$39*'Profilo eolico'!B1414</f>
        <v>2729.7339353976313</v>
      </c>
      <c r="F1412">
        <f>$P$41*'Profilo fotovoltaico'!B1414+'Approvvigionamento energia'!$Q$41*'Profilo eolico'!B1414</f>
        <v>1819.8226235984209</v>
      </c>
      <c r="G1412">
        <f>$P$43*'Profilo fotovoltaico'!B1414+'Approvvigionamento energia'!$Q$43*'Profilo eolico'!B1414</f>
        <v>909.91131179921047</v>
      </c>
      <c r="H1412">
        <f t="shared" si="44"/>
        <v>1138.4335154826958</v>
      </c>
      <c r="I1412">
        <f>IF(LCOH!$C$28=Menu!$A$1,'Approvvigionamento energia'!C1412,0)+IF(LCOH!$C$28=Menu!$A$2,'Approvvigionamento energia'!D1412,0)+IF(LCOH!$C$28=Menu!$A$3,'Approvvigionamento energia'!E1412,0)+IF(LCOH!$C$28=Menu!$A$4,'Approvvigionamento energia'!F1412,0)+IF(LCOH!$C$28=Menu!$A$5,'Approvvigionamento energia'!G1412,0)+IF(LCOH!$C$28=Menu!$A$6,'Approvvigionamento energia'!H1412,0)</f>
        <v>1819.8226235984209</v>
      </c>
      <c r="J1412">
        <f>'Approvvigionamento energia'!A1412+'Approvvigionamento energia'!B1412+'Approvvigionamento energia'!I1412</f>
        <v>2443.6226235984209</v>
      </c>
      <c r="K1412">
        <f>IF(MIN(LCOH!$C$18,J1412)&gt;=$P$48*LCOH!$C$18, MIN(LCOH!$C$18,J1412),0)</f>
        <v>1500</v>
      </c>
      <c r="L1412">
        <f t="shared" si="45"/>
        <v>943.62262359842089</v>
      </c>
      <c r="M1412">
        <f>K1412/LCOH!$C$18</f>
        <v>1</v>
      </c>
      <c r="N1412">
        <f>K1412/LCOH!$C$34</f>
        <v>28.901734104046245</v>
      </c>
    </row>
    <row r="1413" spans="1:14" x14ac:dyDescent="0.35">
      <c r="A1413">
        <f>'Profilo fotovoltaico'!B1415*LCOH!$C$20</f>
        <v>0</v>
      </c>
      <c r="B1413">
        <f>'Profilo eolico'!B1415*LCOH!$C$21</f>
        <v>624.1</v>
      </c>
      <c r="C1413">
        <f>$P$35*'Profilo fotovoltaico'!B1415</f>
        <v>0</v>
      </c>
      <c r="D1413">
        <f>$Q$37*'Profilo eolico'!B1415</f>
        <v>3641.3956376651954</v>
      </c>
      <c r="E1413">
        <f>$P$39*'Profilo fotovoltaico'!B1415+'Approvvigionamento energia'!$Q$39*'Profilo eolico'!B1415</f>
        <v>2731.0467282488967</v>
      </c>
      <c r="F1413">
        <f>$P$41*'Profilo fotovoltaico'!B1415+'Approvvigionamento energia'!$Q$41*'Profilo eolico'!B1415</f>
        <v>1820.6978188325977</v>
      </c>
      <c r="G1413">
        <f>$P$43*'Profilo fotovoltaico'!B1415+'Approvvigionamento energia'!$Q$43*'Profilo eolico'!B1415</f>
        <v>910.34890941629885</v>
      </c>
      <c r="H1413">
        <f t="shared" si="44"/>
        <v>1138.4335154826958</v>
      </c>
      <c r="I1413">
        <f>IF(LCOH!$C$28=Menu!$A$1,'Approvvigionamento energia'!C1413,0)+IF(LCOH!$C$28=Menu!$A$2,'Approvvigionamento energia'!D1413,0)+IF(LCOH!$C$28=Menu!$A$3,'Approvvigionamento energia'!E1413,0)+IF(LCOH!$C$28=Menu!$A$4,'Approvvigionamento energia'!F1413,0)+IF(LCOH!$C$28=Menu!$A$5,'Approvvigionamento energia'!G1413,0)+IF(LCOH!$C$28=Menu!$A$6,'Approvvigionamento energia'!H1413,0)</f>
        <v>1820.6978188325977</v>
      </c>
      <c r="J1413">
        <f>'Approvvigionamento energia'!A1413+'Approvvigionamento energia'!B1413+'Approvvigionamento energia'!I1413</f>
        <v>2444.7978188325978</v>
      </c>
      <c r="K1413">
        <f>IF(MIN(LCOH!$C$18,J1413)&gt;=$P$48*LCOH!$C$18, MIN(LCOH!$C$18,J1413),0)</f>
        <v>1500</v>
      </c>
      <c r="L1413">
        <f t="shared" si="45"/>
        <v>944.79781883259784</v>
      </c>
      <c r="M1413">
        <f>K1413/LCOH!$C$18</f>
        <v>1</v>
      </c>
      <c r="N1413">
        <f>K1413/LCOH!$C$34</f>
        <v>28.901734104046245</v>
      </c>
    </row>
    <row r="1414" spans="1:14" x14ac:dyDescent="0.35">
      <c r="A1414">
        <f>'Profilo fotovoltaico'!B1416*LCOH!$C$20</f>
        <v>0</v>
      </c>
      <c r="B1414">
        <f>'Profilo eolico'!B1416*LCOH!$C$21</f>
        <v>630.5</v>
      </c>
      <c r="C1414">
        <f>$P$35*'Profilo fotovoltaico'!B1416</f>
        <v>0</v>
      </c>
      <c r="D1414">
        <f>$Q$37*'Profilo eolico'!B1416</f>
        <v>3678.7373009900748</v>
      </c>
      <c r="E1414">
        <f>$P$39*'Profilo fotovoltaico'!B1416+'Approvvigionamento energia'!$Q$39*'Profilo eolico'!B1416</f>
        <v>2759.0529757425561</v>
      </c>
      <c r="F1414">
        <f>$P$41*'Profilo fotovoltaico'!B1416+'Approvvigionamento energia'!$Q$41*'Profilo eolico'!B1416</f>
        <v>1839.3686504950374</v>
      </c>
      <c r="G1414">
        <f>$P$43*'Profilo fotovoltaico'!B1416+'Approvvigionamento energia'!$Q$43*'Profilo eolico'!B1416</f>
        <v>919.6843252475187</v>
      </c>
      <c r="H1414">
        <f t="shared" si="44"/>
        <v>1138.4335154826958</v>
      </c>
      <c r="I1414">
        <f>IF(LCOH!$C$28=Menu!$A$1,'Approvvigionamento energia'!C1414,0)+IF(LCOH!$C$28=Menu!$A$2,'Approvvigionamento energia'!D1414,0)+IF(LCOH!$C$28=Menu!$A$3,'Approvvigionamento energia'!E1414,0)+IF(LCOH!$C$28=Menu!$A$4,'Approvvigionamento energia'!F1414,0)+IF(LCOH!$C$28=Menu!$A$5,'Approvvigionamento energia'!G1414,0)+IF(LCOH!$C$28=Menu!$A$6,'Approvvigionamento energia'!H1414,0)</f>
        <v>1839.3686504950374</v>
      </c>
      <c r="J1414">
        <f>'Approvvigionamento energia'!A1414+'Approvvigionamento energia'!B1414+'Approvvigionamento energia'!I1414</f>
        <v>2469.8686504950374</v>
      </c>
      <c r="K1414">
        <f>IF(MIN(LCOH!$C$18,J1414)&gt;=$P$48*LCOH!$C$18, MIN(LCOH!$C$18,J1414),0)</f>
        <v>1500</v>
      </c>
      <c r="L1414">
        <f t="shared" si="45"/>
        <v>969.8686504950374</v>
      </c>
      <c r="M1414">
        <f>K1414/LCOH!$C$18</f>
        <v>1</v>
      </c>
      <c r="N1414">
        <f>K1414/LCOH!$C$34</f>
        <v>28.901734104046245</v>
      </c>
    </row>
    <row r="1415" spans="1:14" x14ac:dyDescent="0.35">
      <c r="A1415">
        <f>'Profilo fotovoltaico'!B1417*LCOH!$C$20</f>
        <v>0</v>
      </c>
      <c r="B1415">
        <f>'Profilo eolico'!B1417*LCOH!$C$21</f>
        <v>636</v>
      </c>
      <c r="C1415">
        <f>$P$35*'Profilo fotovoltaico'!B1417</f>
        <v>0</v>
      </c>
      <c r="D1415">
        <f>$Q$37*'Profilo eolico'!B1417</f>
        <v>3710.8277929098936</v>
      </c>
      <c r="E1415">
        <f>$P$39*'Profilo fotovoltaico'!B1417+'Approvvigionamento energia'!$Q$39*'Profilo eolico'!B1417</f>
        <v>2783.1208446824198</v>
      </c>
      <c r="F1415">
        <f>$P$41*'Profilo fotovoltaico'!B1417+'Approvvigionamento energia'!$Q$41*'Profilo eolico'!B1417</f>
        <v>1855.4138964549468</v>
      </c>
      <c r="G1415">
        <f>$P$43*'Profilo fotovoltaico'!B1417+'Approvvigionamento energia'!$Q$43*'Profilo eolico'!B1417</f>
        <v>927.70694822747339</v>
      </c>
      <c r="H1415">
        <f t="shared" si="44"/>
        <v>1138.4335154826958</v>
      </c>
      <c r="I1415">
        <f>IF(LCOH!$C$28=Menu!$A$1,'Approvvigionamento energia'!C1415,0)+IF(LCOH!$C$28=Menu!$A$2,'Approvvigionamento energia'!D1415,0)+IF(LCOH!$C$28=Menu!$A$3,'Approvvigionamento energia'!E1415,0)+IF(LCOH!$C$28=Menu!$A$4,'Approvvigionamento energia'!F1415,0)+IF(LCOH!$C$28=Menu!$A$5,'Approvvigionamento energia'!G1415,0)+IF(LCOH!$C$28=Menu!$A$6,'Approvvigionamento energia'!H1415,0)</f>
        <v>1855.4138964549468</v>
      </c>
      <c r="J1415">
        <f>'Approvvigionamento energia'!A1415+'Approvvigionamento energia'!B1415+'Approvvigionamento energia'!I1415</f>
        <v>2491.4138964549466</v>
      </c>
      <c r="K1415">
        <f>IF(MIN(LCOH!$C$18,J1415)&gt;=$P$48*LCOH!$C$18, MIN(LCOH!$C$18,J1415),0)</f>
        <v>1500</v>
      </c>
      <c r="L1415">
        <f t="shared" si="45"/>
        <v>991.41389645494655</v>
      </c>
      <c r="M1415">
        <f>K1415/LCOH!$C$18</f>
        <v>1</v>
      </c>
      <c r="N1415">
        <f>K1415/LCOH!$C$34</f>
        <v>28.901734104046245</v>
      </c>
    </row>
    <row r="1416" spans="1:14" x14ac:dyDescent="0.35">
      <c r="A1416">
        <f>'Profilo fotovoltaico'!B1418*LCOH!$C$20</f>
        <v>0</v>
      </c>
      <c r="B1416">
        <f>'Profilo eolico'!B1418*LCOH!$C$21</f>
        <v>608.79999999999995</v>
      </c>
      <c r="C1416">
        <f>$P$35*'Profilo fotovoltaico'!B1418</f>
        <v>0</v>
      </c>
      <c r="D1416">
        <f>$Q$37*'Profilo eolico'!B1418</f>
        <v>3552.125723779156</v>
      </c>
      <c r="E1416">
        <f>$P$39*'Profilo fotovoltaico'!B1418+'Approvvigionamento energia'!$Q$39*'Profilo eolico'!B1418</f>
        <v>2664.0942928343666</v>
      </c>
      <c r="F1416">
        <f>$P$41*'Profilo fotovoltaico'!B1418+'Approvvigionamento energia'!$Q$41*'Profilo eolico'!B1418</f>
        <v>1776.062861889578</v>
      </c>
      <c r="G1416">
        <f>$P$43*'Profilo fotovoltaico'!B1418+'Approvvigionamento energia'!$Q$43*'Profilo eolico'!B1418</f>
        <v>888.03143094478901</v>
      </c>
      <c r="H1416">
        <f t="shared" si="44"/>
        <v>1138.4335154826958</v>
      </c>
      <c r="I1416">
        <f>IF(LCOH!$C$28=Menu!$A$1,'Approvvigionamento energia'!C1416,0)+IF(LCOH!$C$28=Menu!$A$2,'Approvvigionamento energia'!D1416,0)+IF(LCOH!$C$28=Menu!$A$3,'Approvvigionamento energia'!E1416,0)+IF(LCOH!$C$28=Menu!$A$4,'Approvvigionamento energia'!F1416,0)+IF(LCOH!$C$28=Menu!$A$5,'Approvvigionamento energia'!G1416,0)+IF(LCOH!$C$28=Menu!$A$6,'Approvvigionamento energia'!H1416,0)</f>
        <v>1776.062861889578</v>
      </c>
      <c r="J1416">
        <f>'Approvvigionamento energia'!A1416+'Approvvigionamento energia'!B1416+'Approvvigionamento energia'!I1416</f>
        <v>2384.8628618895782</v>
      </c>
      <c r="K1416">
        <f>IF(MIN(LCOH!$C$18,J1416)&gt;=$P$48*LCOH!$C$18, MIN(LCOH!$C$18,J1416),0)</f>
        <v>1500</v>
      </c>
      <c r="L1416">
        <f t="shared" si="45"/>
        <v>884.8628618895782</v>
      </c>
      <c r="M1416">
        <f>K1416/LCOH!$C$18</f>
        <v>1</v>
      </c>
      <c r="N1416">
        <f>K1416/LCOH!$C$34</f>
        <v>28.901734104046245</v>
      </c>
    </row>
    <row r="1417" spans="1:14" x14ac:dyDescent="0.35">
      <c r="A1417">
        <f>'Profilo fotovoltaico'!B1419*LCOH!$C$20</f>
        <v>0</v>
      </c>
      <c r="B1417">
        <f>'Profilo eolico'!B1419*LCOH!$C$21</f>
        <v>593</v>
      </c>
      <c r="C1417">
        <f>$P$35*'Profilo fotovoltaico'!B1419</f>
        <v>0</v>
      </c>
      <c r="D1417">
        <f>$Q$37*'Profilo eolico'!B1419</f>
        <v>3459.9384924458595</v>
      </c>
      <c r="E1417">
        <f>$P$39*'Profilo fotovoltaico'!B1419+'Approvvigionamento energia'!$Q$39*'Profilo eolico'!B1419</f>
        <v>2594.9538693343943</v>
      </c>
      <c r="F1417">
        <f>$P$41*'Profilo fotovoltaico'!B1419+'Approvvigionamento energia'!$Q$41*'Profilo eolico'!B1419</f>
        <v>1729.9692462229298</v>
      </c>
      <c r="G1417">
        <f>$P$43*'Profilo fotovoltaico'!B1419+'Approvvigionamento energia'!$Q$43*'Profilo eolico'!B1419</f>
        <v>864.98462311146488</v>
      </c>
      <c r="H1417">
        <f t="shared" si="44"/>
        <v>1138.4335154826958</v>
      </c>
      <c r="I1417">
        <f>IF(LCOH!$C$28=Menu!$A$1,'Approvvigionamento energia'!C1417,0)+IF(LCOH!$C$28=Menu!$A$2,'Approvvigionamento energia'!D1417,0)+IF(LCOH!$C$28=Menu!$A$3,'Approvvigionamento energia'!E1417,0)+IF(LCOH!$C$28=Menu!$A$4,'Approvvigionamento energia'!F1417,0)+IF(LCOH!$C$28=Menu!$A$5,'Approvvigionamento energia'!G1417,0)+IF(LCOH!$C$28=Menu!$A$6,'Approvvigionamento energia'!H1417,0)</f>
        <v>1729.9692462229298</v>
      </c>
      <c r="J1417">
        <f>'Approvvigionamento energia'!A1417+'Approvvigionamento energia'!B1417+'Approvvigionamento energia'!I1417</f>
        <v>2322.9692462229295</v>
      </c>
      <c r="K1417">
        <f>IF(MIN(LCOH!$C$18,J1417)&gt;=$P$48*LCOH!$C$18, MIN(LCOH!$C$18,J1417),0)</f>
        <v>1500</v>
      </c>
      <c r="L1417">
        <f t="shared" si="45"/>
        <v>822.96924622292954</v>
      </c>
      <c r="M1417">
        <f>K1417/LCOH!$C$18</f>
        <v>1</v>
      </c>
      <c r="N1417">
        <f>K1417/LCOH!$C$34</f>
        <v>28.901734104046245</v>
      </c>
    </row>
    <row r="1418" spans="1:14" x14ac:dyDescent="0.35">
      <c r="A1418">
        <f>'Profilo fotovoltaico'!B1420*LCOH!$C$20</f>
        <v>0</v>
      </c>
      <c r="B1418">
        <f>'Profilo eolico'!B1420*LCOH!$C$21</f>
        <v>574.6</v>
      </c>
      <c r="C1418">
        <f>$P$35*'Profilo fotovoltaico'!B1420</f>
        <v>0</v>
      </c>
      <c r="D1418">
        <f>$Q$37*'Profilo eolico'!B1420</f>
        <v>3352.5812103868311</v>
      </c>
      <c r="E1418">
        <f>$P$39*'Profilo fotovoltaico'!B1420+'Approvvigionamento energia'!$Q$39*'Profilo eolico'!B1420</f>
        <v>2514.4359077901236</v>
      </c>
      <c r="F1418">
        <f>$P$41*'Profilo fotovoltaico'!B1420+'Approvvigionamento energia'!$Q$41*'Profilo eolico'!B1420</f>
        <v>1676.2906051934156</v>
      </c>
      <c r="G1418">
        <f>$P$43*'Profilo fotovoltaico'!B1420+'Approvvigionamento energia'!$Q$43*'Profilo eolico'!B1420</f>
        <v>838.14530259670778</v>
      </c>
      <c r="H1418">
        <f t="shared" si="44"/>
        <v>1138.4335154826958</v>
      </c>
      <c r="I1418">
        <f>IF(LCOH!$C$28=Menu!$A$1,'Approvvigionamento energia'!C1418,0)+IF(LCOH!$C$28=Menu!$A$2,'Approvvigionamento energia'!D1418,0)+IF(LCOH!$C$28=Menu!$A$3,'Approvvigionamento energia'!E1418,0)+IF(LCOH!$C$28=Menu!$A$4,'Approvvigionamento energia'!F1418,0)+IF(LCOH!$C$28=Menu!$A$5,'Approvvigionamento energia'!G1418,0)+IF(LCOH!$C$28=Menu!$A$6,'Approvvigionamento energia'!H1418,0)</f>
        <v>1676.2906051934156</v>
      </c>
      <c r="J1418">
        <f>'Approvvigionamento energia'!A1418+'Approvvigionamento energia'!B1418+'Approvvigionamento energia'!I1418</f>
        <v>2250.8906051934155</v>
      </c>
      <c r="K1418">
        <f>IF(MIN(LCOH!$C$18,J1418)&gt;=$P$48*LCOH!$C$18, MIN(LCOH!$C$18,J1418),0)</f>
        <v>1500</v>
      </c>
      <c r="L1418">
        <f t="shared" si="45"/>
        <v>750.89060519341547</v>
      </c>
      <c r="M1418">
        <f>K1418/LCOH!$C$18</f>
        <v>1</v>
      </c>
      <c r="N1418">
        <f>K1418/LCOH!$C$34</f>
        <v>28.901734104046245</v>
      </c>
    </row>
    <row r="1419" spans="1:14" x14ac:dyDescent="0.35">
      <c r="A1419">
        <f>'Profilo fotovoltaico'!B1421*LCOH!$C$20</f>
        <v>0</v>
      </c>
      <c r="B1419">
        <f>'Profilo eolico'!B1421*LCOH!$C$21</f>
        <v>536.4</v>
      </c>
      <c r="C1419">
        <f>$P$35*'Profilo fotovoltaico'!B1421</f>
        <v>0</v>
      </c>
      <c r="D1419">
        <f>$Q$37*'Profilo eolico'!B1421</f>
        <v>3129.698157416457</v>
      </c>
      <c r="E1419">
        <f>$P$39*'Profilo fotovoltaico'!B1421+'Approvvigionamento energia'!$Q$39*'Profilo eolico'!B1421</f>
        <v>2347.2736180623428</v>
      </c>
      <c r="F1419">
        <f>$P$41*'Profilo fotovoltaico'!B1421+'Approvvigionamento energia'!$Q$41*'Profilo eolico'!B1421</f>
        <v>1564.8490787082285</v>
      </c>
      <c r="G1419">
        <f>$P$43*'Profilo fotovoltaico'!B1421+'Approvvigionamento energia'!$Q$43*'Profilo eolico'!B1421</f>
        <v>782.42453935411424</v>
      </c>
      <c r="H1419">
        <f t="shared" si="44"/>
        <v>1138.4335154826958</v>
      </c>
      <c r="I1419">
        <f>IF(LCOH!$C$28=Menu!$A$1,'Approvvigionamento energia'!C1419,0)+IF(LCOH!$C$28=Menu!$A$2,'Approvvigionamento energia'!D1419,0)+IF(LCOH!$C$28=Menu!$A$3,'Approvvigionamento energia'!E1419,0)+IF(LCOH!$C$28=Menu!$A$4,'Approvvigionamento energia'!F1419,0)+IF(LCOH!$C$28=Menu!$A$5,'Approvvigionamento energia'!G1419,0)+IF(LCOH!$C$28=Menu!$A$6,'Approvvigionamento energia'!H1419,0)</f>
        <v>1564.8490787082285</v>
      </c>
      <c r="J1419">
        <f>'Approvvigionamento energia'!A1419+'Approvvigionamento energia'!B1419+'Approvvigionamento energia'!I1419</f>
        <v>2101.2490787082284</v>
      </c>
      <c r="K1419">
        <f>IF(MIN(LCOH!$C$18,J1419)&gt;=$P$48*LCOH!$C$18, MIN(LCOH!$C$18,J1419),0)</f>
        <v>1500</v>
      </c>
      <c r="L1419">
        <f t="shared" si="45"/>
        <v>601.24907870822835</v>
      </c>
      <c r="M1419">
        <f>K1419/LCOH!$C$18</f>
        <v>1</v>
      </c>
      <c r="N1419">
        <f>K1419/LCOH!$C$34</f>
        <v>28.901734104046245</v>
      </c>
    </row>
    <row r="1420" spans="1:14" x14ac:dyDescent="0.35">
      <c r="A1420">
        <f>'Profilo fotovoltaico'!B1422*LCOH!$C$20</f>
        <v>0</v>
      </c>
      <c r="B1420">
        <f>'Profilo eolico'!B1422*LCOH!$C$21</f>
        <v>510</v>
      </c>
      <c r="C1420">
        <f>$P$35*'Profilo fotovoltaico'!B1422</f>
        <v>0</v>
      </c>
      <c r="D1420">
        <f>$Q$37*'Profilo eolico'!B1422</f>
        <v>2975.6637962013297</v>
      </c>
      <c r="E1420">
        <f>$P$39*'Profilo fotovoltaico'!B1422+'Approvvigionamento energia'!$Q$39*'Profilo eolico'!B1422</f>
        <v>2231.7478471509971</v>
      </c>
      <c r="F1420">
        <f>$P$41*'Profilo fotovoltaico'!B1422+'Approvvigionamento energia'!$Q$41*'Profilo eolico'!B1422</f>
        <v>1487.8318981006648</v>
      </c>
      <c r="G1420">
        <f>$P$43*'Profilo fotovoltaico'!B1422+'Approvvigionamento energia'!$Q$43*'Profilo eolico'!B1422</f>
        <v>743.91594905033242</v>
      </c>
      <c r="H1420">
        <f t="shared" si="44"/>
        <v>1138.4335154826958</v>
      </c>
      <c r="I1420">
        <f>IF(LCOH!$C$28=Menu!$A$1,'Approvvigionamento energia'!C1420,0)+IF(LCOH!$C$28=Menu!$A$2,'Approvvigionamento energia'!D1420,0)+IF(LCOH!$C$28=Menu!$A$3,'Approvvigionamento energia'!E1420,0)+IF(LCOH!$C$28=Menu!$A$4,'Approvvigionamento energia'!F1420,0)+IF(LCOH!$C$28=Menu!$A$5,'Approvvigionamento energia'!G1420,0)+IF(LCOH!$C$28=Menu!$A$6,'Approvvigionamento energia'!H1420,0)</f>
        <v>1487.8318981006648</v>
      </c>
      <c r="J1420">
        <f>'Approvvigionamento energia'!A1420+'Approvvigionamento energia'!B1420+'Approvvigionamento energia'!I1420</f>
        <v>1997.8318981006648</v>
      </c>
      <c r="K1420">
        <f>IF(MIN(LCOH!$C$18,J1420)&gt;=$P$48*LCOH!$C$18, MIN(LCOH!$C$18,J1420),0)</f>
        <v>1500</v>
      </c>
      <c r="L1420">
        <f t="shared" si="45"/>
        <v>497.83189810066483</v>
      </c>
      <c r="M1420">
        <f>K1420/LCOH!$C$18</f>
        <v>1</v>
      </c>
      <c r="N1420">
        <f>K1420/LCOH!$C$34</f>
        <v>28.901734104046245</v>
      </c>
    </row>
    <row r="1421" spans="1:14" x14ac:dyDescent="0.35">
      <c r="A1421">
        <f>'Profilo fotovoltaico'!B1423*LCOH!$C$20</f>
        <v>0</v>
      </c>
      <c r="B1421">
        <f>'Profilo eolico'!B1423*LCOH!$C$21</f>
        <v>481.2</v>
      </c>
      <c r="C1421">
        <f>$P$35*'Profilo fotovoltaico'!B1423</f>
        <v>0</v>
      </c>
      <c r="D1421">
        <f>$Q$37*'Profilo eolico'!B1423</f>
        <v>2807.6263112393722</v>
      </c>
      <c r="E1421">
        <f>$P$39*'Profilo fotovoltaico'!B1423+'Approvvigionamento energia'!$Q$39*'Profilo eolico'!B1423</f>
        <v>2105.7197334295292</v>
      </c>
      <c r="F1421">
        <f>$P$41*'Profilo fotovoltaico'!B1423+'Approvvigionamento energia'!$Q$41*'Profilo eolico'!B1423</f>
        <v>1403.8131556196861</v>
      </c>
      <c r="G1421">
        <f>$P$43*'Profilo fotovoltaico'!B1423+'Approvvigionamento energia'!$Q$43*'Profilo eolico'!B1423</f>
        <v>701.90657780984304</v>
      </c>
      <c r="H1421">
        <f t="shared" si="44"/>
        <v>1138.4335154826958</v>
      </c>
      <c r="I1421">
        <f>IF(LCOH!$C$28=Menu!$A$1,'Approvvigionamento energia'!C1421,0)+IF(LCOH!$C$28=Menu!$A$2,'Approvvigionamento energia'!D1421,0)+IF(LCOH!$C$28=Menu!$A$3,'Approvvigionamento energia'!E1421,0)+IF(LCOH!$C$28=Menu!$A$4,'Approvvigionamento energia'!F1421,0)+IF(LCOH!$C$28=Menu!$A$5,'Approvvigionamento energia'!G1421,0)+IF(LCOH!$C$28=Menu!$A$6,'Approvvigionamento energia'!H1421,0)</f>
        <v>1403.8131556196861</v>
      </c>
      <c r="J1421">
        <f>'Approvvigionamento energia'!A1421+'Approvvigionamento energia'!B1421+'Approvvigionamento energia'!I1421</f>
        <v>1885.0131556196861</v>
      </c>
      <c r="K1421">
        <f>IF(MIN(LCOH!$C$18,J1421)&gt;=$P$48*LCOH!$C$18, MIN(LCOH!$C$18,J1421),0)</f>
        <v>1500</v>
      </c>
      <c r="L1421">
        <f t="shared" si="45"/>
        <v>385.01315561968613</v>
      </c>
      <c r="M1421">
        <f>K1421/LCOH!$C$18</f>
        <v>1</v>
      </c>
      <c r="N1421">
        <f>K1421/LCOH!$C$34</f>
        <v>28.901734104046245</v>
      </c>
    </row>
    <row r="1422" spans="1:14" x14ac:dyDescent="0.35">
      <c r="A1422">
        <f>'Profilo fotovoltaico'!B1424*LCOH!$C$20</f>
        <v>0</v>
      </c>
      <c r="B1422">
        <f>'Profilo eolico'!B1424*LCOH!$C$21</f>
        <v>461.3</v>
      </c>
      <c r="C1422">
        <f>$P$35*'Profilo fotovoltaico'!B1424</f>
        <v>0</v>
      </c>
      <c r="D1422">
        <f>$Q$37*'Profilo eolico'!B1424</f>
        <v>2691.5170768385751</v>
      </c>
      <c r="E1422">
        <f>$P$39*'Profilo fotovoltaico'!B1424+'Approvvigionamento energia'!$Q$39*'Profilo eolico'!B1424</f>
        <v>2018.6378076289311</v>
      </c>
      <c r="F1422">
        <f>$P$41*'Profilo fotovoltaico'!B1424+'Approvvigionamento energia'!$Q$41*'Profilo eolico'!B1424</f>
        <v>1345.7585384192876</v>
      </c>
      <c r="G1422">
        <f>$P$43*'Profilo fotovoltaico'!B1424+'Approvvigionamento energia'!$Q$43*'Profilo eolico'!B1424</f>
        <v>672.87926920964378</v>
      </c>
      <c r="H1422">
        <f t="shared" si="44"/>
        <v>1138.4335154826958</v>
      </c>
      <c r="I1422">
        <f>IF(LCOH!$C$28=Menu!$A$1,'Approvvigionamento energia'!C1422,0)+IF(LCOH!$C$28=Menu!$A$2,'Approvvigionamento energia'!D1422,0)+IF(LCOH!$C$28=Menu!$A$3,'Approvvigionamento energia'!E1422,0)+IF(LCOH!$C$28=Menu!$A$4,'Approvvigionamento energia'!F1422,0)+IF(LCOH!$C$28=Menu!$A$5,'Approvvigionamento energia'!G1422,0)+IF(LCOH!$C$28=Menu!$A$6,'Approvvigionamento energia'!H1422,0)</f>
        <v>1345.7585384192876</v>
      </c>
      <c r="J1422">
        <f>'Approvvigionamento energia'!A1422+'Approvvigionamento energia'!B1422+'Approvvigionamento energia'!I1422</f>
        <v>1807.0585384192875</v>
      </c>
      <c r="K1422">
        <f>IF(MIN(LCOH!$C$18,J1422)&gt;=$P$48*LCOH!$C$18, MIN(LCOH!$C$18,J1422),0)</f>
        <v>1500</v>
      </c>
      <c r="L1422">
        <f t="shared" si="45"/>
        <v>307.05853841928752</v>
      </c>
      <c r="M1422">
        <f>K1422/LCOH!$C$18</f>
        <v>1</v>
      </c>
      <c r="N1422">
        <f>K1422/LCOH!$C$34</f>
        <v>28.901734104046245</v>
      </c>
    </row>
    <row r="1423" spans="1:14" x14ac:dyDescent="0.35">
      <c r="A1423">
        <f>'Profilo fotovoltaico'!B1425*LCOH!$C$20</f>
        <v>1</v>
      </c>
      <c r="B1423">
        <f>'Profilo eolico'!B1425*LCOH!$C$21</f>
        <v>445.79999999999995</v>
      </c>
      <c r="C1423">
        <f>$P$35*'Profilo fotovoltaico'!B1425</f>
        <v>7.3546121876220649</v>
      </c>
      <c r="D1423">
        <f>$Q$37*'Profilo eolico'!B1425</f>
        <v>2601.0802359736326</v>
      </c>
      <c r="E1423">
        <f>$P$39*'Profilo fotovoltaico'!B1425+'Approvvigionamento energia'!$Q$39*'Profilo eolico'!B1425</f>
        <v>1952.6488300271301</v>
      </c>
      <c r="F1423">
        <f>$P$41*'Profilo fotovoltaico'!B1425+'Approvvigionamento energia'!$Q$41*'Profilo eolico'!B1425</f>
        <v>1304.2174240806273</v>
      </c>
      <c r="G1423">
        <f>$P$43*'Profilo fotovoltaico'!B1425+'Approvvigionamento energia'!$Q$43*'Profilo eolico'!B1425</f>
        <v>655.78601813412467</v>
      </c>
      <c r="H1423">
        <f t="shared" si="44"/>
        <v>1138.4335154826958</v>
      </c>
      <c r="I1423">
        <f>IF(LCOH!$C$28=Menu!$A$1,'Approvvigionamento energia'!C1423,0)+IF(LCOH!$C$28=Menu!$A$2,'Approvvigionamento energia'!D1423,0)+IF(LCOH!$C$28=Menu!$A$3,'Approvvigionamento energia'!E1423,0)+IF(LCOH!$C$28=Menu!$A$4,'Approvvigionamento energia'!F1423,0)+IF(LCOH!$C$28=Menu!$A$5,'Approvvigionamento energia'!G1423,0)+IF(LCOH!$C$28=Menu!$A$6,'Approvvigionamento energia'!H1423,0)</f>
        <v>1304.2174240806273</v>
      </c>
      <c r="J1423">
        <f>'Approvvigionamento energia'!A1423+'Approvvigionamento energia'!B1423+'Approvvigionamento energia'!I1423</f>
        <v>1751.0174240806273</v>
      </c>
      <c r="K1423">
        <f>IF(MIN(LCOH!$C$18,J1423)&gt;=$P$48*LCOH!$C$18, MIN(LCOH!$C$18,J1423),0)</f>
        <v>1500</v>
      </c>
      <c r="L1423">
        <f t="shared" si="45"/>
        <v>251.01742408062728</v>
      </c>
      <c r="M1423">
        <f>K1423/LCOH!$C$18</f>
        <v>1</v>
      </c>
      <c r="N1423">
        <f>K1423/LCOH!$C$34</f>
        <v>28.901734104046245</v>
      </c>
    </row>
    <row r="1424" spans="1:14" x14ac:dyDescent="0.35">
      <c r="A1424">
        <f>'Profilo fotovoltaico'!B1426*LCOH!$C$20</f>
        <v>30</v>
      </c>
      <c r="B1424">
        <f>'Profilo eolico'!B1426*LCOH!$C$21</f>
        <v>416.7</v>
      </c>
      <c r="C1424">
        <f>$P$35*'Profilo fotovoltaico'!B1426</f>
        <v>220.63836562866194</v>
      </c>
      <c r="D1424">
        <f>$Q$37*'Profilo eolico'!B1426</f>
        <v>2431.2923605433216</v>
      </c>
      <c r="E1424">
        <f>$P$39*'Profilo fotovoltaico'!B1426+'Approvvigionamento energia'!$Q$39*'Profilo eolico'!B1426</f>
        <v>1878.6288618146566</v>
      </c>
      <c r="F1424">
        <f>$P$41*'Profilo fotovoltaico'!B1426+'Approvvigionamento energia'!$Q$41*'Profilo eolico'!B1426</f>
        <v>1325.9653630859918</v>
      </c>
      <c r="G1424">
        <f>$P$43*'Profilo fotovoltaico'!B1426+'Approvvigionamento energia'!$Q$43*'Profilo eolico'!B1426</f>
        <v>773.30186435732685</v>
      </c>
      <c r="H1424">
        <f t="shared" si="44"/>
        <v>1138.4335154826958</v>
      </c>
      <c r="I1424">
        <f>IF(LCOH!$C$28=Menu!$A$1,'Approvvigionamento energia'!C1424,0)+IF(LCOH!$C$28=Menu!$A$2,'Approvvigionamento energia'!D1424,0)+IF(LCOH!$C$28=Menu!$A$3,'Approvvigionamento energia'!E1424,0)+IF(LCOH!$C$28=Menu!$A$4,'Approvvigionamento energia'!F1424,0)+IF(LCOH!$C$28=Menu!$A$5,'Approvvigionamento energia'!G1424,0)+IF(LCOH!$C$28=Menu!$A$6,'Approvvigionamento energia'!H1424,0)</f>
        <v>1325.9653630859918</v>
      </c>
      <c r="J1424">
        <f>'Approvvigionamento energia'!A1424+'Approvvigionamento energia'!B1424+'Approvvigionamento energia'!I1424</f>
        <v>1772.6653630859919</v>
      </c>
      <c r="K1424">
        <f>IF(MIN(LCOH!$C$18,J1424)&gt;=$P$48*LCOH!$C$18, MIN(LCOH!$C$18,J1424),0)</f>
        <v>1500</v>
      </c>
      <c r="L1424">
        <f t="shared" si="45"/>
        <v>272.66536308599188</v>
      </c>
      <c r="M1424">
        <f>K1424/LCOH!$C$18</f>
        <v>1</v>
      </c>
      <c r="N1424">
        <f>K1424/LCOH!$C$34</f>
        <v>28.901734104046245</v>
      </c>
    </row>
    <row r="1425" spans="1:14" x14ac:dyDescent="0.35">
      <c r="A1425">
        <f>'Profilo fotovoltaico'!B1427*LCOH!$C$20</f>
        <v>94</v>
      </c>
      <c r="B1425">
        <f>'Profilo eolico'!B1427*LCOH!$C$21</f>
        <v>413</v>
      </c>
      <c r="C1425">
        <f>$P$35*'Profilo fotovoltaico'!B1427</f>
        <v>691.33354563647413</v>
      </c>
      <c r="D1425">
        <f>$Q$37*'Profilo eolico'!B1427</f>
        <v>2409.7042114336255</v>
      </c>
      <c r="E1425">
        <f>$P$39*'Profilo fotovoltaico'!B1427+'Approvvigionamento energia'!$Q$39*'Profilo eolico'!B1427</f>
        <v>1980.1115449843376</v>
      </c>
      <c r="F1425">
        <f>$P$41*'Profilo fotovoltaico'!B1427+'Approvvigionamento energia'!$Q$41*'Profilo eolico'!B1427</f>
        <v>1550.5188785350497</v>
      </c>
      <c r="G1425">
        <f>$P$43*'Profilo fotovoltaico'!B1427+'Approvvigionamento energia'!$Q$43*'Profilo eolico'!B1427</f>
        <v>1120.926212085762</v>
      </c>
      <c r="H1425">
        <f t="shared" si="44"/>
        <v>1138.4335154826958</v>
      </c>
      <c r="I1425">
        <f>IF(LCOH!$C$28=Menu!$A$1,'Approvvigionamento energia'!C1425,0)+IF(LCOH!$C$28=Menu!$A$2,'Approvvigionamento energia'!D1425,0)+IF(LCOH!$C$28=Menu!$A$3,'Approvvigionamento energia'!E1425,0)+IF(LCOH!$C$28=Menu!$A$4,'Approvvigionamento energia'!F1425,0)+IF(LCOH!$C$28=Menu!$A$5,'Approvvigionamento energia'!G1425,0)+IF(LCOH!$C$28=Menu!$A$6,'Approvvigionamento energia'!H1425,0)</f>
        <v>1550.5188785350497</v>
      </c>
      <c r="J1425">
        <f>'Approvvigionamento energia'!A1425+'Approvvigionamento energia'!B1425+'Approvvigionamento energia'!I1425</f>
        <v>2057.5188785350497</v>
      </c>
      <c r="K1425">
        <f>IF(MIN(LCOH!$C$18,J1425)&gt;=$P$48*LCOH!$C$18, MIN(LCOH!$C$18,J1425),0)</f>
        <v>1500</v>
      </c>
      <c r="L1425">
        <f t="shared" si="45"/>
        <v>557.51887853504968</v>
      </c>
      <c r="M1425">
        <f>K1425/LCOH!$C$18</f>
        <v>1</v>
      </c>
      <c r="N1425">
        <f>K1425/LCOH!$C$34</f>
        <v>28.901734104046245</v>
      </c>
    </row>
    <row r="1426" spans="1:14" x14ac:dyDescent="0.35">
      <c r="A1426">
        <f>'Profilo fotovoltaico'!B1428*LCOH!$C$20</f>
        <v>170</v>
      </c>
      <c r="B1426">
        <f>'Profilo eolico'!B1428*LCOH!$C$21</f>
        <v>450.7</v>
      </c>
      <c r="C1426">
        <f>$P$35*'Profilo fotovoltaico'!B1428</f>
        <v>1250.2840718957511</v>
      </c>
      <c r="D1426">
        <f>$Q$37*'Profilo eolico'!B1428</f>
        <v>2629.6699469567434</v>
      </c>
      <c r="E1426">
        <f>$P$39*'Profilo fotovoltaico'!B1428+'Approvvigionamento energia'!$Q$39*'Profilo eolico'!B1428</f>
        <v>2284.8234781914953</v>
      </c>
      <c r="F1426">
        <f>$P$41*'Profilo fotovoltaico'!B1428+'Approvvigionamento energia'!$Q$41*'Profilo eolico'!B1428</f>
        <v>1939.9770094262472</v>
      </c>
      <c r="G1426">
        <f>$P$43*'Profilo fotovoltaico'!B1428+'Approvvigionamento energia'!$Q$43*'Profilo eolico'!B1428</f>
        <v>1595.1305406609993</v>
      </c>
      <c r="H1426">
        <f t="shared" si="44"/>
        <v>1138.4335154826958</v>
      </c>
      <c r="I1426">
        <f>IF(LCOH!$C$28=Menu!$A$1,'Approvvigionamento energia'!C1426,0)+IF(LCOH!$C$28=Menu!$A$2,'Approvvigionamento energia'!D1426,0)+IF(LCOH!$C$28=Menu!$A$3,'Approvvigionamento energia'!E1426,0)+IF(LCOH!$C$28=Menu!$A$4,'Approvvigionamento energia'!F1426,0)+IF(LCOH!$C$28=Menu!$A$5,'Approvvigionamento energia'!G1426,0)+IF(LCOH!$C$28=Menu!$A$6,'Approvvigionamento energia'!H1426,0)</f>
        <v>1939.9770094262472</v>
      </c>
      <c r="J1426">
        <f>'Approvvigionamento energia'!A1426+'Approvvigionamento energia'!B1426+'Approvvigionamento energia'!I1426</f>
        <v>2560.6770094262474</v>
      </c>
      <c r="K1426">
        <f>IF(MIN(LCOH!$C$18,J1426)&gt;=$P$48*LCOH!$C$18, MIN(LCOH!$C$18,J1426),0)</f>
        <v>1500</v>
      </c>
      <c r="L1426">
        <f t="shared" si="45"/>
        <v>1060.6770094262474</v>
      </c>
      <c r="M1426">
        <f>K1426/LCOH!$C$18</f>
        <v>1</v>
      </c>
      <c r="N1426">
        <f>K1426/LCOH!$C$34</f>
        <v>28.901734104046245</v>
      </c>
    </row>
    <row r="1427" spans="1:14" x14ac:dyDescent="0.35">
      <c r="A1427">
        <f>'Profilo fotovoltaico'!B1429*LCOH!$C$20</f>
        <v>241</v>
      </c>
      <c r="B1427">
        <f>'Profilo eolico'!B1429*LCOH!$C$21</f>
        <v>457.9</v>
      </c>
      <c r="C1427">
        <f>$P$35*'Profilo fotovoltaico'!B1429</f>
        <v>1772.4615372169176</v>
      </c>
      <c r="D1427">
        <f>$Q$37*'Profilo eolico'!B1429</f>
        <v>2671.679318197233</v>
      </c>
      <c r="E1427">
        <f>$P$39*'Profilo fotovoltaico'!B1429+'Approvvigionamento energia'!$Q$39*'Profilo eolico'!B1429</f>
        <v>2446.874872952154</v>
      </c>
      <c r="F1427">
        <f>$P$41*'Profilo fotovoltaico'!B1429+'Approvvigionamento energia'!$Q$41*'Profilo eolico'!B1429</f>
        <v>2222.0704277070754</v>
      </c>
      <c r="G1427">
        <f>$P$43*'Profilo fotovoltaico'!B1429+'Approvvigionamento energia'!$Q$43*'Profilo eolico'!B1429</f>
        <v>1997.2659824619964</v>
      </c>
      <c r="H1427">
        <f t="shared" si="44"/>
        <v>1138.4335154826958</v>
      </c>
      <c r="I1427">
        <f>IF(LCOH!$C$28=Menu!$A$1,'Approvvigionamento energia'!C1427,0)+IF(LCOH!$C$28=Menu!$A$2,'Approvvigionamento energia'!D1427,0)+IF(LCOH!$C$28=Menu!$A$3,'Approvvigionamento energia'!E1427,0)+IF(LCOH!$C$28=Menu!$A$4,'Approvvigionamento energia'!F1427,0)+IF(LCOH!$C$28=Menu!$A$5,'Approvvigionamento energia'!G1427,0)+IF(LCOH!$C$28=Menu!$A$6,'Approvvigionamento energia'!H1427,0)</f>
        <v>2222.0704277070754</v>
      </c>
      <c r="J1427">
        <f>'Approvvigionamento energia'!A1427+'Approvvigionamento energia'!B1427+'Approvvigionamento energia'!I1427</f>
        <v>2920.9704277070755</v>
      </c>
      <c r="K1427">
        <f>IF(MIN(LCOH!$C$18,J1427)&gt;=$P$48*LCOH!$C$18, MIN(LCOH!$C$18,J1427),0)</f>
        <v>1500</v>
      </c>
      <c r="L1427">
        <f t="shared" si="45"/>
        <v>1420.9704277070755</v>
      </c>
      <c r="M1427">
        <f>K1427/LCOH!$C$18</f>
        <v>1</v>
      </c>
      <c r="N1427">
        <f>K1427/LCOH!$C$34</f>
        <v>28.901734104046245</v>
      </c>
    </row>
    <row r="1428" spans="1:14" x14ac:dyDescent="0.35">
      <c r="A1428">
        <f>'Profilo fotovoltaico'!B1430*LCOH!$C$20</f>
        <v>287</v>
      </c>
      <c r="B1428">
        <f>'Profilo eolico'!B1430*LCOH!$C$21</f>
        <v>454.5</v>
      </c>
      <c r="C1428">
        <f>$P$35*'Profilo fotovoltaico'!B1430</f>
        <v>2110.7736978475323</v>
      </c>
      <c r="D1428">
        <f>$Q$37*'Profilo eolico'!B1430</f>
        <v>2651.8415595558909</v>
      </c>
      <c r="E1428">
        <f>$P$39*'Profilo fotovoltaico'!B1430+'Approvvigionamento energia'!$Q$39*'Profilo eolico'!B1430</f>
        <v>2516.5745941288014</v>
      </c>
      <c r="F1428">
        <f>$P$41*'Profilo fotovoltaico'!B1430+'Approvvigionamento energia'!$Q$41*'Profilo eolico'!B1430</f>
        <v>2381.3076287017116</v>
      </c>
      <c r="G1428">
        <f>$P$43*'Profilo fotovoltaico'!B1430+'Approvvigionamento energia'!$Q$43*'Profilo eolico'!B1430</f>
        <v>2246.0406632746221</v>
      </c>
      <c r="H1428">
        <f t="shared" si="44"/>
        <v>1138.4335154826958</v>
      </c>
      <c r="I1428">
        <f>IF(LCOH!$C$28=Menu!$A$1,'Approvvigionamento energia'!C1428,0)+IF(LCOH!$C$28=Menu!$A$2,'Approvvigionamento energia'!D1428,0)+IF(LCOH!$C$28=Menu!$A$3,'Approvvigionamento energia'!E1428,0)+IF(LCOH!$C$28=Menu!$A$4,'Approvvigionamento energia'!F1428,0)+IF(LCOH!$C$28=Menu!$A$5,'Approvvigionamento energia'!G1428,0)+IF(LCOH!$C$28=Menu!$A$6,'Approvvigionamento energia'!H1428,0)</f>
        <v>2381.3076287017116</v>
      </c>
      <c r="J1428">
        <f>'Approvvigionamento energia'!A1428+'Approvvigionamento energia'!B1428+'Approvvigionamento energia'!I1428</f>
        <v>3122.8076287017116</v>
      </c>
      <c r="K1428">
        <f>IF(MIN(LCOH!$C$18,J1428)&gt;=$P$48*LCOH!$C$18, MIN(LCOH!$C$18,J1428),0)</f>
        <v>1500</v>
      </c>
      <c r="L1428">
        <f t="shared" si="45"/>
        <v>1622.8076287017116</v>
      </c>
      <c r="M1428">
        <f>K1428/LCOH!$C$18</f>
        <v>1</v>
      </c>
      <c r="N1428">
        <f>K1428/LCOH!$C$34</f>
        <v>28.901734104046245</v>
      </c>
    </row>
    <row r="1429" spans="1:14" x14ac:dyDescent="0.35">
      <c r="A1429">
        <f>'Profilo fotovoltaico'!B1431*LCOH!$C$20</f>
        <v>292</v>
      </c>
      <c r="B1429">
        <f>'Profilo eolico'!B1431*LCOH!$C$21</f>
        <v>454.2</v>
      </c>
      <c r="C1429">
        <f>$P$35*'Profilo fotovoltaico'!B1431</f>
        <v>2147.5467587856429</v>
      </c>
      <c r="D1429">
        <f>$Q$37*'Profilo eolico'!B1431</f>
        <v>2650.0911690875369</v>
      </c>
      <c r="E1429">
        <f>$P$39*'Profilo fotovoltaico'!B1431+'Approvvigionamento energia'!$Q$39*'Profilo eolico'!B1431</f>
        <v>2524.4550665120632</v>
      </c>
      <c r="F1429">
        <f>$P$41*'Profilo fotovoltaico'!B1431+'Approvvigionamento energia'!$Q$41*'Profilo eolico'!B1431</f>
        <v>2398.8189639365901</v>
      </c>
      <c r="G1429">
        <f>$P$43*'Profilo fotovoltaico'!B1431+'Approvvigionamento energia'!$Q$43*'Profilo eolico'!B1431</f>
        <v>2273.1828613611165</v>
      </c>
      <c r="H1429">
        <f t="shared" si="44"/>
        <v>1138.4335154826958</v>
      </c>
      <c r="I1429">
        <f>IF(LCOH!$C$28=Menu!$A$1,'Approvvigionamento energia'!C1429,0)+IF(LCOH!$C$28=Menu!$A$2,'Approvvigionamento energia'!D1429,0)+IF(LCOH!$C$28=Menu!$A$3,'Approvvigionamento energia'!E1429,0)+IF(LCOH!$C$28=Menu!$A$4,'Approvvigionamento energia'!F1429,0)+IF(LCOH!$C$28=Menu!$A$5,'Approvvigionamento energia'!G1429,0)+IF(LCOH!$C$28=Menu!$A$6,'Approvvigionamento energia'!H1429,0)</f>
        <v>2398.8189639365901</v>
      </c>
      <c r="J1429">
        <f>'Approvvigionamento energia'!A1429+'Approvvigionamento energia'!B1429+'Approvvigionamento energia'!I1429</f>
        <v>3145.0189639365899</v>
      </c>
      <c r="K1429">
        <f>IF(MIN(LCOH!$C$18,J1429)&gt;=$P$48*LCOH!$C$18, MIN(LCOH!$C$18,J1429),0)</f>
        <v>1500</v>
      </c>
      <c r="L1429">
        <f t="shared" si="45"/>
        <v>1645.0189639365899</v>
      </c>
      <c r="M1429">
        <f>K1429/LCOH!$C$18</f>
        <v>1</v>
      </c>
      <c r="N1429">
        <f>K1429/LCOH!$C$34</f>
        <v>28.901734104046245</v>
      </c>
    </row>
    <row r="1430" spans="1:14" x14ac:dyDescent="0.35">
      <c r="A1430">
        <f>'Profilo fotovoltaico'!B1432*LCOH!$C$20</f>
        <v>279</v>
      </c>
      <c r="B1430">
        <f>'Profilo eolico'!B1432*LCOH!$C$21</f>
        <v>449.6</v>
      </c>
      <c r="C1430">
        <f>$P$35*'Profilo fotovoltaico'!B1432</f>
        <v>2051.9368003465565</v>
      </c>
      <c r="D1430">
        <f>$Q$37*'Profilo eolico'!B1432</f>
        <v>2623.2518485727801</v>
      </c>
      <c r="E1430">
        <f>$P$39*'Profilo fotovoltaico'!B1432+'Approvvigionamento energia'!$Q$39*'Profilo eolico'!B1432</f>
        <v>2480.423086516224</v>
      </c>
      <c r="F1430">
        <f>$P$41*'Profilo fotovoltaico'!B1432+'Approvvigionamento energia'!$Q$41*'Profilo eolico'!B1432</f>
        <v>2337.5943244596683</v>
      </c>
      <c r="G1430">
        <f>$P$43*'Profilo fotovoltaico'!B1432+'Approvvigionamento energia'!$Q$43*'Profilo eolico'!B1432</f>
        <v>2194.7655624031122</v>
      </c>
      <c r="H1430">
        <f t="shared" si="44"/>
        <v>1138.4335154826958</v>
      </c>
      <c r="I1430">
        <f>IF(LCOH!$C$28=Menu!$A$1,'Approvvigionamento energia'!C1430,0)+IF(LCOH!$C$28=Menu!$A$2,'Approvvigionamento energia'!D1430,0)+IF(LCOH!$C$28=Menu!$A$3,'Approvvigionamento energia'!E1430,0)+IF(LCOH!$C$28=Menu!$A$4,'Approvvigionamento energia'!F1430,0)+IF(LCOH!$C$28=Menu!$A$5,'Approvvigionamento energia'!G1430,0)+IF(LCOH!$C$28=Menu!$A$6,'Approvvigionamento energia'!H1430,0)</f>
        <v>2337.5943244596683</v>
      </c>
      <c r="J1430">
        <f>'Approvvigionamento energia'!A1430+'Approvvigionamento energia'!B1430+'Approvvigionamento energia'!I1430</f>
        <v>3066.1943244596682</v>
      </c>
      <c r="K1430">
        <f>IF(MIN(LCOH!$C$18,J1430)&gt;=$P$48*LCOH!$C$18, MIN(LCOH!$C$18,J1430),0)</f>
        <v>1500</v>
      </c>
      <c r="L1430">
        <f t="shared" si="45"/>
        <v>1566.1943244596682</v>
      </c>
      <c r="M1430">
        <f>K1430/LCOH!$C$18</f>
        <v>1</v>
      </c>
      <c r="N1430">
        <f>K1430/LCOH!$C$34</f>
        <v>28.901734104046245</v>
      </c>
    </row>
    <row r="1431" spans="1:14" x14ac:dyDescent="0.35">
      <c r="A1431">
        <f>'Profilo fotovoltaico'!B1433*LCOH!$C$20</f>
        <v>234</v>
      </c>
      <c r="B1431">
        <f>'Profilo eolico'!B1433*LCOH!$C$21</f>
        <v>442.2</v>
      </c>
      <c r="C1431">
        <f>$P$35*'Profilo fotovoltaico'!B1433</f>
        <v>1720.9792519035634</v>
      </c>
      <c r="D1431">
        <f>$Q$37*'Profilo eolico'!B1433</f>
        <v>2580.0755503533878</v>
      </c>
      <c r="E1431">
        <f>$P$39*'Profilo fotovoltaico'!B1433+'Approvvigionamento energia'!$Q$39*'Profilo eolico'!B1433</f>
        <v>2365.3014757409319</v>
      </c>
      <c r="F1431">
        <f>$P$41*'Profilo fotovoltaico'!B1433+'Approvvigionamento energia'!$Q$41*'Profilo eolico'!B1433</f>
        <v>2150.5274011284755</v>
      </c>
      <c r="G1431">
        <f>$P$43*'Profilo fotovoltaico'!B1433+'Approvvigionamento energia'!$Q$43*'Profilo eolico'!B1433</f>
        <v>1935.7533265160196</v>
      </c>
      <c r="H1431">
        <f t="shared" si="44"/>
        <v>1138.4335154826958</v>
      </c>
      <c r="I1431">
        <f>IF(LCOH!$C$28=Menu!$A$1,'Approvvigionamento energia'!C1431,0)+IF(LCOH!$C$28=Menu!$A$2,'Approvvigionamento energia'!D1431,0)+IF(LCOH!$C$28=Menu!$A$3,'Approvvigionamento energia'!E1431,0)+IF(LCOH!$C$28=Menu!$A$4,'Approvvigionamento energia'!F1431,0)+IF(LCOH!$C$28=Menu!$A$5,'Approvvigionamento energia'!G1431,0)+IF(LCOH!$C$28=Menu!$A$6,'Approvvigionamento energia'!H1431,0)</f>
        <v>2150.5274011284755</v>
      </c>
      <c r="J1431">
        <f>'Approvvigionamento energia'!A1431+'Approvvigionamento energia'!B1431+'Approvvigionamento energia'!I1431</f>
        <v>2826.7274011284753</v>
      </c>
      <c r="K1431">
        <f>IF(MIN(LCOH!$C$18,J1431)&gt;=$P$48*LCOH!$C$18, MIN(LCOH!$C$18,J1431),0)</f>
        <v>1500</v>
      </c>
      <c r="L1431">
        <f t="shared" si="45"/>
        <v>1326.7274011284753</v>
      </c>
      <c r="M1431">
        <f>K1431/LCOH!$C$18</f>
        <v>1</v>
      </c>
      <c r="N1431">
        <f>K1431/LCOH!$C$34</f>
        <v>28.901734104046245</v>
      </c>
    </row>
    <row r="1432" spans="1:14" x14ac:dyDescent="0.35">
      <c r="A1432">
        <f>'Profilo fotovoltaico'!B1434*LCOH!$C$20</f>
        <v>164</v>
      </c>
      <c r="B1432">
        <f>'Profilo eolico'!B1434*LCOH!$C$21</f>
        <v>430.70000000000005</v>
      </c>
      <c r="C1432">
        <f>$P$35*'Profilo fotovoltaico'!B1434</f>
        <v>1206.1563987700188</v>
      </c>
      <c r="D1432">
        <f>$Q$37*'Profilo eolico'!B1434</f>
        <v>2512.9772490664955</v>
      </c>
      <c r="E1432">
        <f>$P$39*'Profilo fotovoltaico'!B1434+'Approvvigionamento energia'!$Q$39*'Profilo eolico'!B1434</f>
        <v>2186.2720364923762</v>
      </c>
      <c r="F1432">
        <f>$P$41*'Profilo fotovoltaico'!B1434+'Approvvigionamento energia'!$Q$41*'Profilo eolico'!B1434</f>
        <v>1859.5668239182571</v>
      </c>
      <c r="G1432">
        <f>$P$43*'Profilo fotovoltaico'!B1434+'Approvvigionamento energia'!$Q$43*'Profilo eolico'!B1434</f>
        <v>1532.8616113441381</v>
      </c>
      <c r="H1432">
        <f t="shared" si="44"/>
        <v>1138.4335154826958</v>
      </c>
      <c r="I1432">
        <f>IF(LCOH!$C$28=Menu!$A$1,'Approvvigionamento energia'!C1432,0)+IF(LCOH!$C$28=Menu!$A$2,'Approvvigionamento energia'!D1432,0)+IF(LCOH!$C$28=Menu!$A$3,'Approvvigionamento energia'!E1432,0)+IF(LCOH!$C$28=Menu!$A$4,'Approvvigionamento energia'!F1432,0)+IF(LCOH!$C$28=Menu!$A$5,'Approvvigionamento energia'!G1432,0)+IF(LCOH!$C$28=Menu!$A$6,'Approvvigionamento energia'!H1432,0)</f>
        <v>1859.5668239182571</v>
      </c>
      <c r="J1432">
        <f>'Approvvigionamento energia'!A1432+'Approvvigionamento energia'!B1432+'Approvvigionamento energia'!I1432</f>
        <v>2454.2668239182572</v>
      </c>
      <c r="K1432">
        <f>IF(MIN(LCOH!$C$18,J1432)&gt;=$P$48*LCOH!$C$18, MIN(LCOH!$C$18,J1432),0)</f>
        <v>1500</v>
      </c>
      <c r="L1432">
        <f t="shared" si="45"/>
        <v>954.26682391825716</v>
      </c>
      <c r="M1432">
        <f>K1432/LCOH!$C$18</f>
        <v>1</v>
      </c>
      <c r="N1432">
        <f>K1432/LCOH!$C$34</f>
        <v>28.901734104046245</v>
      </c>
    </row>
    <row r="1433" spans="1:14" x14ac:dyDescent="0.35">
      <c r="A1433">
        <f>'Profilo fotovoltaico'!B1435*LCOH!$C$20</f>
        <v>76</v>
      </c>
      <c r="B1433">
        <f>'Profilo eolico'!B1435*LCOH!$C$21</f>
        <v>392.7</v>
      </c>
      <c r="C1433">
        <f>$P$35*'Profilo fotovoltaico'!B1435</f>
        <v>558.9505262592769</v>
      </c>
      <c r="D1433">
        <f>$Q$37*'Profilo eolico'!B1435</f>
        <v>2291.2611230750235</v>
      </c>
      <c r="E1433">
        <f>$P$39*'Profilo fotovoltaico'!B1435+'Approvvigionamento energia'!$Q$39*'Profilo eolico'!B1435</f>
        <v>1858.1834738710868</v>
      </c>
      <c r="F1433">
        <f>$P$41*'Profilo fotovoltaico'!B1435+'Approvvigionamento energia'!$Q$41*'Profilo eolico'!B1435</f>
        <v>1425.1058246671503</v>
      </c>
      <c r="G1433">
        <f>$P$43*'Profilo fotovoltaico'!B1435+'Approvvigionamento energia'!$Q$43*'Profilo eolico'!B1435</f>
        <v>992.02817546321353</v>
      </c>
      <c r="H1433">
        <f t="shared" si="44"/>
        <v>1138.4335154826958</v>
      </c>
      <c r="I1433">
        <f>IF(LCOH!$C$28=Menu!$A$1,'Approvvigionamento energia'!C1433,0)+IF(LCOH!$C$28=Menu!$A$2,'Approvvigionamento energia'!D1433,0)+IF(LCOH!$C$28=Menu!$A$3,'Approvvigionamento energia'!E1433,0)+IF(LCOH!$C$28=Menu!$A$4,'Approvvigionamento energia'!F1433,0)+IF(LCOH!$C$28=Menu!$A$5,'Approvvigionamento energia'!G1433,0)+IF(LCOH!$C$28=Menu!$A$6,'Approvvigionamento energia'!H1433,0)</f>
        <v>1425.1058246671503</v>
      </c>
      <c r="J1433">
        <f>'Approvvigionamento energia'!A1433+'Approvvigionamento energia'!B1433+'Approvvigionamento energia'!I1433</f>
        <v>1893.8058246671503</v>
      </c>
      <c r="K1433">
        <f>IF(MIN(LCOH!$C$18,J1433)&gt;=$P$48*LCOH!$C$18, MIN(LCOH!$C$18,J1433),0)</f>
        <v>1500</v>
      </c>
      <c r="L1433">
        <f t="shared" si="45"/>
        <v>393.80582466715032</v>
      </c>
      <c r="M1433">
        <f>K1433/LCOH!$C$18</f>
        <v>1</v>
      </c>
      <c r="N1433">
        <f>K1433/LCOH!$C$34</f>
        <v>28.901734104046245</v>
      </c>
    </row>
    <row r="1434" spans="1:14" x14ac:dyDescent="0.35">
      <c r="A1434">
        <f>'Profilo fotovoltaico'!B1436*LCOH!$C$20</f>
        <v>6</v>
      </c>
      <c r="B1434">
        <f>'Profilo eolico'!B1436*LCOH!$C$21</f>
        <v>346.2</v>
      </c>
      <c r="C1434">
        <f>$P$35*'Profilo fotovoltaico'!B1436</f>
        <v>44.127673125732393</v>
      </c>
      <c r="D1434">
        <f>$Q$37*'Profilo eolico'!B1436</f>
        <v>2019.9506004801967</v>
      </c>
      <c r="E1434">
        <f>$P$39*'Profilo fotovoltaico'!B1436+'Approvvigionamento energia'!$Q$39*'Profilo eolico'!B1436</f>
        <v>1525.9948686415805</v>
      </c>
      <c r="F1434">
        <f>$P$41*'Profilo fotovoltaico'!B1436+'Approvvigionamento energia'!$Q$41*'Profilo eolico'!B1436</f>
        <v>1032.0391368029645</v>
      </c>
      <c r="G1434">
        <f>$P$43*'Profilo fotovoltaico'!B1436+'Approvvigionamento energia'!$Q$43*'Profilo eolico'!B1436</f>
        <v>538.08340496434846</v>
      </c>
      <c r="H1434">
        <f t="shared" si="44"/>
        <v>1138.4335154826958</v>
      </c>
      <c r="I1434">
        <f>IF(LCOH!$C$28=Menu!$A$1,'Approvvigionamento energia'!C1434,0)+IF(LCOH!$C$28=Menu!$A$2,'Approvvigionamento energia'!D1434,0)+IF(LCOH!$C$28=Menu!$A$3,'Approvvigionamento energia'!E1434,0)+IF(LCOH!$C$28=Menu!$A$4,'Approvvigionamento energia'!F1434,0)+IF(LCOH!$C$28=Menu!$A$5,'Approvvigionamento energia'!G1434,0)+IF(LCOH!$C$28=Menu!$A$6,'Approvvigionamento energia'!H1434,0)</f>
        <v>1032.0391368029645</v>
      </c>
      <c r="J1434">
        <f>'Approvvigionamento energia'!A1434+'Approvvigionamento energia'!B1434+'Approvvigionamento energia'!I1434</f>
        <v>1384.2391368029646</v>
      </c>
      <c r="K1434">
        <f>IF(MIN(LCOH!$C$18,J1434)&gt;=$P$48*LCOH!$C$18, MIN(LCOH!$C$18,J1434),0)</f>
        <v>1384.2391368029646</v>
      </c>
      <c r="L1434">
        <f t="shared" si="45"/>
        <v>0</v>
      </c>
      <c r="M1434">
        <f>K1434/LCOH!$C$18</f>
        <v>0.92282609120197645</v>
      </c>
      <c r="N1434">
        <f>K1434/LCOH!$C$34</f>
        <v>26.671274312195852</v>
      </c>
    </row>
    <row r="1435" spans="1:14" x14ac:dyDescent="0.35">
      <c r="A1435">
        <f>'Profilo fotovoltaico'!B1437*LCOH!$C$20</f>
        <v>0</v>
      </c>
      <c r="B1435">
        <f>'Profilo eolico'!B1437*LCOH!$C$21</f>
        <v>321.2</v>
      </c>
      <c r="C1435">
        <f>$P$35*'Profilo fotovoltaico'!B1437</f>
        <v>0</v>
      </c>
      <c r="D1435">
        <f>$Q$37*'Profilo eolico'!B1437</f>
        <v>1874.0847281173862</v>
      </c>
      <c r="E1435">
        <f>$P$39*'Profilo fotovoltaico'!B1437+'Approvvigionamento energia'!$Q$39*'Profilo eolico'!B1437</f>
        <v>1405.5635460880396</v>
      </c>
      <c r="F1435">
        <f>$P$41*'Profilo fotovoltaico'!B1437+'Approvvigionamento energia'!$Q$41*'Profilo eolico'!B1437</f>
        <v>937.04236405869312</v>
      </c>
      <c r="G1435">
        <f>$P$43*'Profilo fotovoltaico'!B1437+'Approvvigionamento energia'!$Q$43*'Profilo eolico'!B1437</f>
        <v>468.52118202934656</v>
      </c>
      <c r="H1435">
        <f t="shared" si="44"/>
        <v>1138.4335154826958</v>
      </c>
      <c r="I1435">
        <f>IF(LCOH!$C$28=Menu!$A$1,'Approvvigionamento energia'!C1435,0)+IF(LCOH!$C$28=Menu!$A$2,'Approvvigionamento energia'!D1435,0)+IF(LCOH!$C$28=Menu!$A$3,'Approvvigionamento energia'!E1435,0)+IF(LCOH!$C$28=Menu!$A$4,'Approvvigionamento energia'!F1435,0)+IF(LCOH!$C$28=Menu!$A$5,'Approvvigionamento energia'!G1435,0)+IF(LCOH!$C$28=Menu!$A$6,'Approvvigionamento energia'!H1435,0)</f>
        <v>937.04236405869312</v>
      </c>
      <c r="J1435">
        <f>'Approvvigionamento energia'!A1435+'Approvvigionamento energia'!B1435+'Approvvigionamento energia'!I1435</f>
        <v>1258.2423640586931</v>
      </c>
      <c r="K1435">
        <f>IF(MIN(LCOH!$C$18,J1435)&gt;=$P$48*LCOH!$C$18, MIN(LCOH!$C$18,J1435),0)</f>
        <v>1258.2423640586931</v>
      </c>
      <c r="L1435">
        <f t="shared" si="45"/>
        <v>0</v>
      </c>
      <c r="M1435">
        <f>K1435/LCOH!$C$18</f>
        <v>0.83882824270579537</v>
      </c>
      <c r="N1435">
        <f>K1435/LCOH!$C$34</f>
        <v>24.243590829647264</v>
      </c>
    </row>
    <row r="1436" spans="1:14" x14ac:dyDescent="0.35">
      <c r="A1436">
        <f>'Profilo fotovoltaico'!B1438*LCOH!$C$20</f>
        <v>0</v>
      </c>
      <c r="B1436">
        <f>'Profilo eolico'!B1438*LCOH!$C$21</f>
        <v>311.2</v>
      </c>
      <c r="C1436">
        <f>$P$35*'Profilo fotovoltaico'!B1438</f>
        <v>0</v>
      </c>
      <c r="D1436">
        <f>$Q$37*'Profilo eolico'!B1438</f>
        <v>1815.7383791722621</v>
      </c>
      <c r="E1436">
        <f>$P$39*'Profilo fotovoltaico'!B1438+'Approvvigionamento energia'!$Q$39*'Profilo eolico'!B1438</f>
        <v>1361.8037843791965</v>
      </c>
      <c r="F1436">
        <f>$P$41*'Profilo fotovoltaico'!B1438+'Approvvigionamento energia'!$Q$41*'Profilo eolico'!B1438</f>
        <v>907.86918958613103</v>
      </c>
      <c r="G1436">
        <f>$P$43*'Profilo fotovoltaico'!B1438+'Approvvigionamento energia'!$Q$43*'Profilo eolico'!B1438</f>
        <v>453.93459479306551</v>
      </c>
      <c r="H1436">
        <f t="shared" si="44"/>
        <v>1138.4335154826958</v>
      </c>
      <c r="I1436">
        <f>IF(LCOH!$C$28=Menu!$A$1,'Approvvigionamento energia'!C1436,0)+IF(LCOH!$C$28=Menu!$A$2,'Approvvigionamento energia'!D1436,0)+IF(LCOH!$C$28=Menu!$A$3,'Approvvigionamento energia'!E1436,0)+IF(LCOH!$C$28=Menu!$A$4,'Approvvigionamento energia'!F1436,0)+IF(LCOH!$C$28=Menu!$A$5,'Approvvigionamento energia'!G1436,0)+IF(LCOH!$C$28=Menu!$A$6,'Approvvigionamento energia'!H1436,0)</f>
        <v>907.86918958613103</v>
      </c>
      <c r="J1436">
        <f>'Approvvigionamento energia'!A1436+'Approvvigionamento energia'!B1436+'Approvvigionamento energia'!I1436</f>
        <v>1219.069189586131</v>
      </c>
      <c r="K1436">
        <f>IF(MIN(LCOH!$C$18,J1436)&gt;=$P$48*LCOH!$C$18, MIN(LCOH!$C$18,J1436),0)</f>
        <v>1219.069189586131</v>
      </c>
      <c r="L1436">
        <f t="shared" si="45"/>
        <v>0</v>
      </c>
      <c r="M1436">
        <f>K1436/LCOH!$C$18</f>
        <v>0.81271279305742061</v>
      </c>
      <c r="N1436">
        <f>K1436/LCOH!$C$34</f>
        <v>23.488809047902333</v>
      </c>
    </row>
    <row r="1437" spans="1:14" x14ac:dyDescent="0.35">
      <c r="A1437">
        <f>'Profilo fotovoltaico'!B1439*LCOH!$C$20</f>
        <v>0</v>
      </c>
      <c r="B1437">
        <f>'Profilo eolico'!B1439*LCOH!$C$21</f>
        <v>317.59999999999997</v>
      </c>
      <c r="C1437">
        <f>$P$35*'Profilo fotovoltaico'!B1439</f>
        <v>0</v>
      </c>
      <c r="D1437">
        <f>$Q$37*'Profilo eolico'!B1439</f>
        <v>1853.0800424971417</v>
      </c>
      <c r="E1437">
        <f>$P$39*'Profilo fotovoltaico'!B1439+'Approvvigionamento energia'!$Q$39*'Profilo eolico'!B1439</f>
        <v>1389.8100318728561</v>
      </c>
      <c r="F1437">
        <f>$P$41*'Profilo fotovoltaico'!B1439+'Approvvigionamento energia'!$Q$41*'Profilo eolico'!B1439</f>
        <v>926.54002124857084</v>
      </c>
      <c r="G1437">
        <f>$P$43*'Profilo fotovoltaico'!B1439+'Approvvigionamento energia'!$Q$43*'Profilo eolico'!B1439</f>
        <v>463.27001062428542</v>
      </c>
      <c r="H1437">
        <f t="shared" si="44"/>
        <v>1138.4335154826958</v>
      </c>
      <c r="I1437">
        <f>IF(LCOH!$C$28=Menu!$A$1,'Approvvigionamento energia'!C1437,0)+IF(LCOH!$C$28=Menu!$A$2,'Approvvigionamento energia'!D1437,0)+IF(LCOH!$C$28=Menu!$A$3,'Approvvigionamento energia'!E1437,0)+IF(LCOH!$C$28=Menu!$A$4,'Approvvigionamento energia'!F1437,0)+IF(LCOH!$C$28=Menu!$A$5,'Approvvigionamento energia'!G1437,0)+IF(LCOH!$C$28=Menu!$A$6,'Approvvigionamento energia'!H1437,0)</f>
        <v>926.54002124857084</v>
      </c>
      <c r="J1437">
        <f>'Approvvigionamento energia'!A1437+'Approvvigionamento energia'!B1437+'Approvvigionamento energia'!I1437</f>
        <v>1244.1400212485707</v>
      </c>
      <c r="K1437">
        <f>IF(MIN(LCOH!$C$18,J1437)&gt;=$P$48*LCOH!$C$18, MIN(LCOH!$C$18,J1437),0)</f>
        <v>1244.1400212485707</v>
      </c>
      <c r="L1437">
        <f t="shared" si="45"/>
        <v>0</v>
      </c>
      <c r="M1437">
        <f>K1437/LCOH!$C$18</f>
        <v>0.82942668083238047</v>
      </c>
      <c r="N1437">
        <f>K1437/LCOH!$C$34</f>
        <v>23.971869388219091</v>
      </c>
    </row>
    <row r="1438" spans="1:14" x14ac:dyDescent="0.35">
      <c r="A1438">
        <f>'Profilo fotovoltaico'!B1440*LCOH!$C$20</f>
        <v>0</v>
      </c>
      <c r="B1438">
        <f>'Profilo eolico'!B1440*LCOH!$C$21</f>
        <v>341.7</v>
      </c>
      <c r="C1438">
        <f>$P$35*'Profilo fotovoltaico'!B1440</f>
        <v>0</v>
      </c>
      <c r="D1438">
        <f>$Q$37*'Profilo eolico'!B1440</f>
        <v>1993.6947434548908</v>
      </c>
      <c r="E1438">
        <f>$P$39*'Profilo fotovoltaico'!B1440+'Approvvigionamento energia'!$Q$39*'Profilo eolico'!B1440</f>
        <v>1495.2710575911681</v>
      </c>
      <c r="F1438">
        <f>$P$41*'Profilo fotovoltaico'!B1440+'Approvvigionamento energia'!$Q$41*'Profilo eolico'!B1440</f>
        <v>996.84737172744542</v>
      </c>
      <c r="G1438">
        <f>$P$43*'Profilo fotovoltaico'!B1440+'Approvvigionamento energia'!$Q$43*'Profilo eolico'!B1440</f>
        <v>498.42368586372271</v>
      </c>
      <c r="H1438">
        <f t="shared" si="44"/>
        <v>1138.4335154826958</v>
      </c>
      <c r="I1438">
        <f>IF(LCOH!$C$28=Menu!$A$1,'Approvvigionamento energia'!C1438,0)+IF(LCOH!$C$28=Menu!$A$2,'Approvvigionamento energia'!D1438,0)+IF(LCOH!$C$28=Menu!$A$3,'Approvvigionamento energia'!E1438,0)+IF(LCOH!$C$28=Menu!$A$4,'Approvvigionamento energia'!F1438,0)+IF(LCOH!$C$28=Menu!$A$5,'Approvvigionamento energia'!G1438,0)+IF(LCOH!$C$28=Menu!$A$6,'Approvvigionamento energia'!H1438,0)</f>
        <v>996.84737172744542</v>
      </c>
      <c r="J1438">
        <f>'Approvvigionamento energia'!A1438+'Approvvigionamento energia'!B1438+'Approvvigionamento energia'!I1438</f>
        <v>1338.5473717274454</v>
      </c>
      <c r="K1438">
        <f>IF(MIN(LCOH!$C$18,J1438)&gt;=$P$48*LCOH!$C$18, MIN(LCOH!$C$18,J1438),0)</f>
        <v>1338.5473717274454</v>
      </c>
      <c r="L1438">
        <f t="shared" si="45"/>
        <v>0</v>
      </c>
      <c r="M1438">
        <f>K1438/LCOH!$C$18</f>
        <v>0.89236491448496358</v>
      </c>
      <c r="N1438">
        <f>K1438/LCOH!$C$34</f>
        <v>25.79089348222438</v>
      </c>
    </row>
    <row r="1439" spans="1:14" x14ac:dyDescent="0.35">
      <c r="A1439">
        <f>'Profilo fotovoltaico'!B1441*LCOH!$C$20</f>
        <v>0</v>
      </c>
      <c r="B1439">
        <f>'Profilo eolico'!B1441*LCOH!$C$21</f>
        <v>344.4</v>
      </c>
      <c r="C1439">
        <f>$P$35*'Profilo fotovoltaico'!B1441</f>
        <v>0</v>
      </c>
      <c r="D1439">
        <f>$Q$37*'Profilo eolico'!B1441</f>
        <v>2009.4482576700743</v>
      </c>
      <c r="E1439">
        <f>$P$39*'Profilo fotovoltaico'!B1441+'Approvvigionamento energia'!$Q$39*'Profilo eolico'!B1441</f>
        <v>1507.0861932525556</v>
      </c>
      <c r="F1439">
        <f>$P$41*'Profilo fotovoltaico'!B1441+'Approvvigionamento energia'!$Q$41*'Profilo eolico'!B1441</f>
        <v>1004.7241288350372</v>
      </c>
      <c r="G1439">
        <f>$P$43*'Profilo fotovoltaico'!B1441+'Approvvigionamento energia'!$Q$43*'Profilo eolico'!B1441</f>
        <v>502.36206441751858</v>
      </c>
      <c r="H1439">
        <f t="shared" si="44"/>
        <v>1138.4335154826958</v>
      </c>
      <c r="I1439">
        <f>IF(LCOH!$C$28=Menu!$A$1,'Approvvigionamento energia'!C1439,0)+IF(LCOH!$C$28=Menu!$A$2,'Approvvigionamento energia'!D1439,0)+IF(LCOH!$C$28=Menu!$A$3,'Approvvigionamento energia'!E1439,0)+IF(LCOH!$C$28=Menu!$A$4,'Approvvigionamento energia'!F1439,0)+IF(LCOH!$C$28=Menu!$A$5,'Approvvigionamento energia'!G1439,0)+IF(LCOH!$C$28=Menu!$A$6,'Approvvigionamento energia'!H1439,0)</f>
        <v>1004.7241288350372</v>
      </c>
      <c r="J1439">
        <f>'Approvvigionamento energia'!A1439+'Approvvigionamento energia'!B1439+'Approvvigionamento energia'!I1439</f>
        <v>1349.124128835037</v>
      </c>
      <c r="K1439">
        <f>IF(MIN(LCOH!$C$18,J1439)&gt;=$P$48*LCOH!$C$18, MIN(LCOH!$C$18,J1439),0)</f>
        <v>1349.124128835037</v>
      </c>
      <c r="L1439">
        <f t="shared" si="45"/>
        <v>0</v>
      </c>
      <c r="M1439">
        <f>K1439/LCOH!$C$18</f>
        <v>0.89941608589002464</v>
      </c>
      <c r="N1439">
        <f>K1439/LCOH!$C$34</f>
        <v>25.994684563295511</v>
      </c>
    </row>
    <row r="1440" spans="1:14" x14ac:dyDescent="0.35">
      <c r="A1440">
        <f>'Profilo fotovoltaico'!B1442*LCOH!$C$20</f>
        <v>0</v>
      </c>
      <c r="B1440">
        <f>'Profilo eolico'!B1442*LCOH!$C$21</f>
        <v>341.7</v>
      </c>
      <c r="C1440">
        <f>$P$35*'Profilo fotovoltaico'!B1442</f>
        <v>0</v>
      </c>
      <c r="D1440">
        <f>$Q$37*'Profilo eolico'!B1442</f>
        <v>1993.6947434548908</v>
      </c>
      <c r="E1440">
        <f>$P$39*'Profilo fotovoltaico'!B1442+'Approvvigionamento energia'!$Q$39*'Profilo eolico'!B1442</f>
        <v>1495.2710575911681</v>
      </c>
      <c r="F1440">
        <f>$P$41*'Profilo fotovoltaico'!B1442+'Approvvigionamento energia'!$Q$41*'Profilo eolico'!B1442</f>
        <v>996.84737172744542</v>
      </c>
      <c r="G1440">
        <f>$P$43*'Profilo fotovoltaico'!B1442+'Approvvigionamento energia'!$Q$43*'Profilo eolico'!B1442</f>
        <v>498.42368586372271</v>
      </c>
      <c r="H1440">
        <f t="shared" si="44"/>
        <v>1138.4335154826958</v>
      </c>
      <c r="I1440">
        <f>IF(LCOH!$C$28=Menu!$A$1,'Approvvigionamento energia'!C1440,0)+IF(LCOH!$C$28=Menu!$A$2,'Approvvigionamento energia'!D1440,0)+IF(LCOH!$C$28=Menu!$A$3,'Approvvigionamento energia'!E1440,0)+IF(LCOH!$C$28=Menu!$A$4,'Approvvigionamento energia'!F1440,0)+IF(LCOH!$C$28=Menu!$A$5,'Approvvigionamento energia'!G1440,0)+IF(LCOH!$C$28=Menu!$A$6,'Approvvigionamento energia'!H1440,0)</f>
        <v>996.84737172744542</v>
      </c>
      <c r="J1440">
        <f>'Approvvigionamento energia'!A1440+'Approvvigionamento energia'!B1440+'Approvvigionamento energia'!I1440</f>
        <v>1338.5473717274454</v>
      </c>
      <c r="K1440">
        <f>IF(MIN(LCOH!$C$18,J1440)&gt;=$P$48*LCOH!$C$18, MIN(LCOH!$C$18,J1440),0)</f>
        <v>1338.5473717274454</v>
      </c>
      <c r="L1440">
        <f t="shared" si="45"/>
        <v>0</v>
      </c>
      <c r="M1440">
        <f>K1440/LCOH!$C$18</f>
        <v>0.89236491448496358</v>
      </c>
      <c r="N1440">
        <f>K1440/LCOH!$C$34</f>
        <v>25.79089348222438</v>
      </c>
    </row>
    <row r="1441" spans="1:14" x14ac:dyDescent="0.35">
      <c r="A1441">
        <f>'Profilo fotovoltaico'!B1443*LCOH!$C$20</f>
        <v>0</v>
      </c>
      <c r="B1441">
        <f>'Profilo eolico'!B1443*LCOH!$C$21</f>
        <v>329.5</v>
      </c>
      <c r="C1441">
        <f>$P$35*'Profilo fotovoltaico'!B1443</f>
        <v>0</v>
      </c>
      <c r="D1441">
        <f>$Q$37*'Profilo eolico'!B1443</f>
        <v>1922.5121977418396</v>
      </c>
      <c r="E1441">
        <f>$P$39*'Profilo fotovoltaico'!B1443+'Approvvigionamento energia'!$Q$39*'Profilo eolico'!B1443</f>
        <v>1441.8841483063795</v>
      </c>
      <c r="F1441">
        <f>$P$41*'Profilo fotovoltaico'!B1443+'Approvvigionamento energia'!$Q$41*'Profilo eolico'!B1443</f>
        <v>961.2560988709198</v>
      </c>
      <c r="G1441">
        <f>$P$43*'Profilo fotovoltaico'!B1443+'Approvvigionamento energia'!$Q$43*'Profilo eolico'!B1443</f>
        <v>480.6280494354599</v>
      </c>
      <c r="H1441">
        <f t="shared" si="44"/>
        <v>1138.4335154826958</v>
      </c>
      <c r="I1441">
        <f>IF(LCOH!$C$28=Menu!$A$1,'Approvvigionamento energia'!C1441,0)+IF(LCOH!$C$28=Menu!$A$2,'Approvvigionamento energia'!D1441,0)+IF(LCOH!$C$28=Menu!$A$3,'Approvvigionamento energia'!E1441,0)+IF(LCOH!$C$28=Menu!$A$4,'Approvvigionamento energia'!F1441,0)+IF(LCOH!$C$28=Menu!$A$5,'Approvvigionamento energia'!G1441,0)+IF(LCOH!$C$28=Menu!$A$6,'Approvvigionamento energia'!H1441,0)</f>
        <v>961.2560988709198</v>
      </c>
      <c r="J1441">
        <f>'Approvvigionamento energia'!A1441+'Approvvigionamento energia'!B1441+'Approvvigionamento energia'!I1441</f>
        <v>1290.7560988709197</v>
      </c>
      <c r="K1441">
        <f>IF(MIN(LCOH!$C$18,J1441)&gt;=$P$48*LCOH!$C$18, MIN(LCOH!$C$18,J1441),0)</f>
        <v>1290.7560988709197</v>
      </c>
      <c r="L1441">
        <f t="shared" si="45"/>
        <v>0</v>
      </c>
      <c r="M1441">
        <f>K1441/LCOH!$C$18</f>
        <v>0.86050406591394646</v>
      </c>
      <c r="N1441">
        <f>K1441/LCOH!$C$34</f>
        <v>24.870059708495564</v>
      </c>
    </row>
    <row r="1442" spans="1:14" x14ac:dyDescent="0.35">
      <c r="A1442">
        <f>'Profilo fotovoltaico'!B1444*LCOH!$C$20</f>
        <v>0</v>
      </c>
      <c r="B1442">
        <f>'Profilo eolico'!B1444*LCOH!$C$21</f>
        <v>329.79999999999995</v>
      </c>
      <c r="C1442">
        <f>$P$35*'Profilo fotovoltaico'!B1444</f>
        <v>0</v>
      </c>
      <c r="D1442">
        <f>$Q$37*'Profilo eolico'!B1444</f>
        <v>1924.2625882101929</v>
      </c>
      <c r="E1442">
        <f>$P$39*'Profilo fotovoltaico'!B1444+'Approvvigionamento energia'!$Q$39*'Profilo eolico'!B1444</f>
        <v>1443.1969411576447</v>
      </c>
      <c r="F1442">
        <f>$P$41*'Profilo fotovoltaico'!B1444+'Approvvigionamento energia'!$Q$41*'Profilo eolico'!B1444</f>
        <v>962.13129410509646</v>
      </c>
      <c r="G1442">
        <f>$P$43*'Profilo fotovoltaico'!B1444+'Approvvigionamento energia'!$Q$43*'Profilo eolico'!B1444</f>
        <v>481.06564705254823</v>
      </c>
      <c r="H1442">
        <f t="shared" si="44"/>
        <v>1138.4335154826958</v>
      </c>
      <c r="I1442">
        <f>IF(LCOH!$C$28=Menu!$A$1,'Approvvigionamento energia'!C1442,0)+IF(LCOH!$C$28=Menu!$A$2,'Approvvigionamento energia'!D1442,0)+IF(LCOH!$C$28=Menu!$A$3,'Approvvigionamento energia'!E1442,0)+IF(LCOH!$C$28=Menu!$A$4,'Approvvigionamento energia'!F1442,0)+IF(LCOH!$C$28=Menu!$A$5,'Approvvigionamento energia'!G1442,0)+IF(LCOH!$C$28=Menu!$A$6,'Approvvigionamento energia'!H1442,0)</f>
        <v>962.13129410509646</v>
      </c>
      <c r="J1442">
        <f>'Approvvigionamento energia'!A1442+'Approvvigionamento energia'!B1442+'Approvvigionamento energia'!I1442</f>
        <v>1291.9312941050964</v>
      </c>
      <c r="K1442">
        <f>IF(MIN(LCOH!$C$18,J1442)&gt;=$P$48*LCOH!$C$18, MIN(LCOH!$C$18,J1442),0)</f>
        <v>1291.9312941050964</v>
      </c>
      <c r="L1442">
        <f t="shared" si="45"/>
        <v>0</v>
      </c>
      <c r="M1442">
        <f>K1442/LCOH!$C$18</f>
        <v>0.86128752940339759</v>
      </c>
      <c r="N1442">
        <f>K1442/LCOH!$C$34</f>
        <v>24.892703161947907</v>
      </c>
    </row>
    <row r="1443" spans="1:14" x14ac:dyDescent="0.35">
      <c r="A1443">
        <f>'Profilo fotovoltaico'!B1445*LCOH!$C$20</f>
        <v>0</v>
      </c>
      <c r="B1443">
        <f>'Profilo eolico'!B1445*LCOH!$C$21</f>
        <v>329.5</v>
      </c>
      <c r="C1443">
        <f>$P$35*'Profilo fotovoltaico'!B1445</f>
        <v>0</v>
      </c>
      <c r="D1443">
        <f>$Q$37*'Profilo eolico'!B1445</f>
        <v>1922.5121977418396</v>
      </c>
      <c r="E1443">
        <f>$P$39*'Profilo fotovoltaico'!B1445+'Approvvigionamento energia'!$Q$39*'Profilo eolico'!B1445</f>
        <v>1441.8841483063795</v>
      </c>
      <c r="F1443">
        <f>$P$41*'Profilo fotovoltaico'!B1445+'Approvvigionamento energia'!$Q$41*'Profilo eolico'!B1445</f>
        <v>961.2560988709198</v>
      </c>
      <c r="G1443">
        <f>$P$43*'Profilo fotovoltaico'!B1445+'Approvvigionamento energia'!$Q$43*'Profilo eolico'!B1445</f>
        <v>480.6280494354599</v>
      </c>
      <c r="H1443">
        <f t="shared" si="44"/>
        <v>1138.4335154826958</v>
      </c>
      <c r="I1443">
        <f>IF(LCOH!$C$28=Menu!$A$1,'Approvvigionamento energia'!C1443,0)+IF(LCOH!$C$28=Menu!$A$2,'Approvvigionamento energia'!D1443,0)+IF(LCOH!$C$28=Menu!$A$3,'Approvvigionamento energia'!E1443,0)+IF(LCOH!$C$28=Menu!$A$4,'Approvvigionamento energia'!F1443,0)+IF(LCOH!$C$28=Menu!$A$5,'Approvvigionamento energia'!G1443,0)+IF(LCOH!$C$28=Menu!$A$6,'Approvvigionamento energia'!H1443,0)</f>
        <v>961.2560988709198</v>
      </c>
      <c r="J1443">
        <f>'Approvvigionamento energia'!A1443+'Approvvigionamento energia'!B1443+'Approvvigionamento energia'!I1443</f>
        <v>1290.7560988709197</v>
      </c>
      <c r="K1443">
        <f>IF(MIN(LCOH!$C$18,J1443)&gt;=$P$48*LCOH!$C$18, MIN(LCOH!$C$18,J1443),0)</f>
        <v>1290.7560988709197</v>
      </c>
      <c r="L1443">
        <f t="shared" si="45"/>
        <v>0</v>
      </c>
      <c r="M1443">
        <f>K1443/LCOH!$C$18</f>
        <v>0.86050406591394646</v>
      </c>
      <c r="N1443">
        <f>K1443/LCOH!$C$34</f>
        <v>24.870059708495564</v>
      </c>
    </row>
    <row r="1444" spans="1:14" x14ac:dyDescent="0.35">
      <c r="A1444">
        <f>'Profilo fotovoltaico'!B1446*LCOH!$C$20</f>
        <v>0</v>
      </c>
      <c r="B1444">
        <f>'Profilo eolico'!B1446*LCOH!$C$21</f>
        <v>319.2</v>
      </c>
      <c r="C1444">
        <f>$P$35*'Profilo fotovoltaico'!B1446</f>
        <v>0</v>
      </c>
      <c r="D1444">
        <f>$Q$37*'Profilo eolico'!B1446</f>
        <v>1862.4154583283614</v>
      </c>
      <c r="E1444">
        <f>$P$39*'Profilo fotovoltaico'!B1446+'Approvvigionamento energia'!$Q$39*'Profilo eolico'!B1446</f>
        <v>1396.811593746271</v>
      </c>
      <c r="F1444">
        <f>$P$41*'Profilo fotovoltaico'!B1446+'Approvvigionamento energia'!$Q$41*'Profilo eolico'!B1446</f>
        <v>931.20772916418071</v>
      </c>
      <c r="G1444">
        <f>$P$43*'Profilo fotovoltaico'!B1446+'Approvvigionamento energia'!$Q$43*'Profilo eolico'!B1446</f>
        <v>465.60386458209035</v>
      </c>
      <c r="H1444">
        <f t="shared" si="44"/>
        <v>1138.4335154826958</v>
      </c>
      <c r="I1444">
        <f>IF(LCOH!$C$28=Menu!$A$1,'Approvvigionamento energia'!C1444,0)+IF(LCOH!$C$28=Menu!$A$2,'Approvvigionamento energia'!D1444,0)+IF(LCOH!$C$28=Menu!$A$3,'Approvvigionamento energia'!E1444,0)+IF(LCOH!$C$28=Menu!$A$4,'Approvvigionamento energia'!F1444,0)+IF(LCOH!$C$28=Menu!$A$5,'Approvvigionamento energia'!G1444,0)+IF(LCOH!$C$28=Menu!$A$6,'Approvvigionamento energia'!H1444,0)</f>
        <v>931.20772916418071</v>
      </c>
      <c r="J1444">
        <f>'Approvvigionamento energia'!A1444+'Approvvigionamento energia'!B1444+'Approvvigionamento energia'!I1444</f>
        <v>1250.4077291641806</v>
      </c>
      <c r="K1444">
        <f>IF(MIN(LCOH!$C$18,J1444)&gt;=$P$48*LCOH!$C$18, MIN(LCOH!$C$18,J1444),0)</f>
        <v>1250.4077291641806</v>
      </c>
      <c r="L1444">
        <f t="shared" si="45"/>
        <v>0</v>
      </c>
      <c r="M1444">
        <f>K1444/LCOH!$C$18</f>
        <v>0.83360515277612046</v>
      </c>
      <c r="N1444">
        <f>K1444/LCOH!$C$34</f>
        <v>24.092634473298279</v>
      </c>
    </row>
    <row r="1445" spans="1:14" x14ac:dyDescent="0.35">
      <c r="A1445">
        <f>'Profilo fotovoltaico'!B1447*LCOH!$C$20</f>
        <v>0</v>
      </c>
      <c r="B1445">
        <f>'Profilo eolico'!B1447*LCOH!$C$21</f>
        <v>313.90000000000003</v>
      </c>
      <c r="C1445">
        <f>$P$35*'Profilo fotovoltaico'!B1447</f>
        <v>0</v>
      </c>
      <c r="D1445">
        <f>$Q$37*'Profilo eolico'!B1447</f>
        <v>1831.4918933874458</v>
      </c>
      <c r="E1445">
        <f>$P$39*'Profilo fotovoltaico'!B1447+'Approvvigionamento energia'!$Q$39*'Profilo eolico'!B1447</f>
        <v>1373.6189200405843</v>
      </c>
      <c r="F1445">
        <f>$P$41*'Profilo fotovoltaico'!B1447+'Approvvigionamento energia'!$Q$41*'Profilo eolico'!B1447</f>
        <v>915.74594669372289</v>
      </c>
      <c r="G1445">
        <f>$P$43*'Profilo fotovoltaico'!B1447+'Approvvigionamento energia'!$Q$43*'Profilo eolico'!B1447</f>
        <v>457.87297334686144</v>
      </c>
      <c r="H1445">
        <f t="shared" si="44"/>
        <v>1138.4335154826958</v>
      </c>
      <c r="I1445">
        <f>IF(LCOH!$C$28=Menu!$A$1,'Approvvigionamento energia'!C1445,0)+IF(LCOH!$C$28=Menu!$A$2,'Approvvigionamento energia'!D1445,0)+IF(LCOH!$C$28=Menu!$A$3,'Approvvigionamento energia'!E1445,0)+IF(LCOH!$C$28=Menu!$A$4,'Approvvigionamento energia'!F1445,0)+IF(LCOH!$C$28=Menu!$A$5,'Approvvigionamento energia'!G1445,0)+IF(LCOH!$C$28=Menu!$A$6,'Approvvigionamento energia'!H1445,0)</f>
        <v>915.74594669372289</v>
      </c>
      <c r="J1445">
        <f>'Approvvigionamento energia'!A1445+'Approvvigionamento energia'!B1445+'Approvvigionamento energia'!I1445</f>
        <v>1229.6459466937229</v>
      </c>
      <c r="K1445">
        <f>IF(MIN(LCOH!$C$18,J1445)&gt;=$P$48*LCOH!$C$18, MIN(LCOH!$C$18,J1445),0)</f>
        <v>1229.6459466937229</v>
      </c>
      <c r="L1445">
        <f t="shared" si="45"/>
        <v>0</v>
      </c>
      <c r="M1445">
        <f>K1445/LCOH!$C$18</f>
        <v>0.8197639644624819</v>
      </c>
      <c r="N1445">
        <f>K1445/LCOH!$C$34</f>
        <v>23.692600128973467</v>
      </c>
    </row>
    <row r="1446" spans="1:14" x14ac:dyDescent="0.35">
      <c r="A1446">
        <f>'Profilo fotovoltaico'!B1448*LCOH!$C$20</f>
        <v>0</v>
      </c>
      <c r="B1446">
        <f>'Profilo eolico'!B1448*LCOH!$C$21</f>
        <v>306</v>
      </c>
      <c r="C1446">
        <f>$P$35*'Profilo fotovoltaico'!B1448</f>
        <v>0</v>
      </c>
      <c r="D1446">
        <f>$Q$37*'Profilo eolico'!B1448</f>
        <v>1785.3982777207978</v>
      </c>
      <c r="E1446">
        <f>$P$39*'Profilo fotovoltaico'!B1448+'Approvvigionamento energia'!$Q$39*'Profilo eolico'!B1448</f>
        <v>1339.0487082905981</v>
      </c>
      <c r="F1446">
        <f>$P$41*'Profilo fotovoltaico'!B1448+'Approvvigionamento energia'!$Q$41*'Profilo eolico'!B1448</f>
        <v>892.69913886039888</v>
      </c>
      <c r="G1446">
        <f>$P$43*'Profilo fotovoltaico'!B1448+'Approvvigionamento energia'!$Q$43*'Profilo eolico'!B1448</f>
        <v>446.34956943019944</v>
      </c>
      <c r="H1446">
        <f t="shared" si="44"/>
        <v>1138.4335154826958</v>
      </c>
      <c r="I1446">
        <f>IF(LCOH!$C$28=Menu!$A$1,'Approvvigionamento energia'!C1446,0)+IF(LCOH!$C$28=Menu!$A$2,'Approvvigionamento energia'!D1446,0)+IF(LCOH!$C$28=Menu!$A$3,'Approvvigionamento energia'!E1446,0)+IF(LCOH!$C$28=Menu!$A$4,'Approvvigionamento energia'!F1446,0)+IF(LCOH!$C$28=Menu!$A$5,'Approvvigionamento energia'!G1446,0)+IF(LCOH!$C$28=Menu!$A$6,'Approvvigionamento energia'!H1446,0)</f>
        <v>892.69913886039888</v>
      </c>
      <c r="J1446">
        <f>'Approvvigionamento energia'!A1446+'Approvvigionamento energia'!B1446+'Approvvigionamento energia'!I1446</f>
        <v>1198.6991388603988</v>
      </c>
      <c r="K1446">
        <f>IF(MIN(LCOH!$C$18,J1446)&gt;=$P$48*LCOH!$C$18, MIN(LCOH!$C$18,J1446),0)</f>
        <v>1198.6991388603988</v>
      </c>
      <c r="L1446">
        <f t="shared" si="45"/>
        <v>0</v>
      </c>
      <c r="M1446">
        <f>K1446/LCOH!$C$18</f>
        <v>0.79913275924026583</v>
      </c>
      <c r="N1446">
        <f>K1446/LCOH!$C$34</f>
        <v>23.096322521394967</v>
      </c>
    </row>
    <row r="1447" spans="1:14" x14ac:dyDescent="0.35">
      <c r="A1447">
        <f>'Profilo fotovoltaico'!B1449*LCOH!$C$20</f>
        <v>2</v>
      </c>
      <c r="B1447">
        <f>'Profilo eolico'!B1449*LCOH!$C$21</f>
        <v>299.89999999999998</v>
      </c>
      <c r="C1447">
        <f>$P$35*'Profilo fotovoltaico'!B1449</f>
        <v>14.70922437524413</v>
      </c>
      <c r="D1447">
        <f>$Q$37*'Profilo eolico'!B1449</f>
        <v>1749.8070048642721</v>
      </c>
      <c r="E1447">
        <f>$P$39*'Profilo fotovoltaico'!B1449+'Approvvigionamento energia'!$Q$39*'Profilo eolico'!B1449</f>
        <v>1316.0325597420149</v>
      </c>
      <c r="F1447">
        <f>$P$41*'Profilo fotovoltaico'!B1449+'Approvvigionamento energia'!$Q$41*'Profilo eolico'!B1449</f>
        <v>882.25811461975809</v>
      </c>
      <c r="G1447">
        <f>$P$43*'Profilo fotovoltaico'!B1449+'Approvvigionamento energia'!$Q$43*'Profilo eolico'!B1449</f>
        <v>448.48366949750113</v>
      </c>
      <c r="H1447">
        <f t="shared" si="44"/>
        <v>1138.4335154826958</v>
      </c>
      <c r="I1447">
        <f>IF(LCOH!$C$28=Menu!$A$1,'Approvvigionamento energia'!C1447,0)+IF(LCOH!$C$28=Menu!$A$2,'Approvvigionamento energia'!D1447,0)+IF(LCOH!$C$28=Menu!$A$3,'Approvvigionamento energia'!E1447,0)+IF(LCOH!$C$28=Menu!$A$4,'Approvvigionamento energia'!F1447,0)+IF(LCOH!$C$28=Menu!$A$5,'Approvvigionamento energia'!G1447,0)+IF(LCOH!$C$28=Menu!$A$6,'Approvvigionamento energia'!H1447,0)</f>
        <v>882.25811461975809</v>
      </c>
      <c r="J1447">
        <f>'Approvvigionamento energia'!A1447+'Approvvigionamento energia'!B1447+'Approvvigionamento energia'!I1447</f>
        <v>1184.1581146197582</v>
      </c>
      <c r="K1447">
        <f>IF(MIN(LCOH!$C$18,J1447)&gt;=$P$48*LCOH!$C$18, MIN(LCOH!$C$18,J1447),0)</f>
        <v>1184.1581146197582</v>
      </c>
      <c r="L1447">
        <f t="shared" si="45"/>
        <v>0</v>
      </c>
      <c r="M1447">
        <f>K1447/LCOH!$C$18</f>
        <v>0.78943874307983875</v>
      </c>
      <c r="N1447">
        <f>K1447/LCOH!$C$34</f>
        <v>22.816148643925978</v>
      </c>
    </row>
    <row r="1448" spans="1:14" x14ac:dyDescent="0.35">
      <c r="A1448">
        <f>'Profilo fotovoltaico'!B1450*LCOH!$C$20</f>
        <v>68</v>
      </c>
      <c r="B1448">
        <f>'Profilo eolico'!B1450*LCOH!$C$21</f>
        <v>280.39999999999998</v>
      </c>
      <c r="C1448">
        <f>$P$35*'Profilo fotovoltaico'!B1450</f>
        <v>500.11362875830048</v>
      </c>
      <c r="D1448">
        <f>$Q$37*'Profilo eolico'!B1450</f>
        <v>1636.03162442128</v>
      </c>
      <c r="E1448">
        <f>$P$39*'Profilo fotovoltaico'!B1450+'Approvvigionamento energia'!$Q$39*'Profilo eolico'!B1450</f>
        <v>1352.0521255055351</v>
      </c>
      <c r="F1448">
        <f>$P$41*'Profilo fotovoltaico'!B1450+'Approvvigionamento energia'!$Q$41*'Profilo eolico'!B1450</f>
        <v>1068.0726265897902</v>
      </c>
      <c r="G1448">
        <f>$P$43*'Profilo fotovoltaico'!B1450+'Approvvigionamento energia'!$Q$43*'Profilo eolico'!B1450</f>
        <v>784.09312767404526</v>
      </c>
      <c r="H1448">
        <f t="shared" si="44"/>
        <v>1138.4335154826958</v>
      </c>
      <c r="I1448">
        <f>IF(LCOH!$C$28=Menu!$A$1,'Approvvigionamento energia'!C1448,0)+IF(LCOH!$C$28=Menu!$A$2,'Approvvigionamento energia'!D1448,0)+IF(LCOH!$C$28=Menu!$A$3,'Approvvigionamento energia'!E1448,0)+IF(LCOH!$C$28=Menu!$A$4,'Approvvigionamento energia'!F1448,0)+IF(LCOH!$C$28=Menu!$A$5,'Approvvigionamento energia'!G1448,0)+IF(LCOH!$C$28=Menu!$A$6,'Approvvigionamento energia'!H1448,0)</f>
        <v>1068.0726265897902</v>
      </c>
      <c r="J1448">
        <f>'Approvvigionamento energia'!A1448+'Approvvigionamento energia'!B1448+'Approvvigionamento energia'!I1448</f>
        <v>1416.4726265897903</v>
      </c>
      <c r="K1448">
        <f>IF(MIN(LCOH!$C$18,J1448)&gt;=$P$48*LCOH!$C$18, MIN(LCOH!$C$18,J1448),0)</f>
        <v>1416.4726265897903</v>
      </c>
      <c r="L1448">
        <f t="shared" si="45"/>
        <v>0</v>
      </c>
      <c r="M1448">
        <f>K1448/LCOH!$C$18</f>
        <v>0.94431508439319345</v>
      </c>
      <c r="N1448">
        <f>K1448/LCOH!$C$34</f>
        <v>27.292343479572068</v>
      </c>
    </row>
    <row r="1449" spans="1:14" x14ac:dyDescent="0.35">
      <c r="A1449">
        <f>'Profilo fotovoltaico'!B1451*LCOH!$C$20</f>
        <v>196</v>
      </c>
      <c r="B1449">
        <f>'Profilo eolico'!B1451*LCOH!$C$21</f>
        <v>291.3</v>
      </c>
      <c r="C1449">
        <f>$P$35*'Profilo fotovoltaico'!B1451</f>
        <v>1441.5039887739249</v>
      </c>
      <c r="D1449">
        <f>$Q$37*'Profilo eolico'!B1451</f>
        <v>1699.6291447714652</v>
      </c>
      <c r="E1449">
        <f>$P$39*'Profilo fotovoltaico'!B1451+'Approvvigionamento energia'!$Q$39*'Profilo eolico'!B1451</f>
        <v>1635.0978557720803</v>
      </c>
      <c r="F1449">
        <f>$P$41*'Profilo fotovoltaico'!B1451+'Approvvigionamento energia'!$Q$41*'Profilo eolico'!B1451</f>
        <v>1570.5665667726951</v>
      </c>
      <c r="G1449">
        <f>$P$43*'Profilo fotovoltaico'!B1451+'Approvvigionamento energia'!$Q$43*'Profilo eolico'!B1451</f>
        <v>1506.0352777733101</v>
      </c>
      <c r="H1449">
        <f t="shared" si="44"/>
        <v>1138.4335154826958</v>
      </c>
      <c r="I1449">
        <f>IF(LCOH!$C$28=Menu!$A$1,'Approvvigionamento energia'!C1449,0)+IF(LCOH!$C$28=Menu!$A$2,'Approvvigionamento energia'!D1449,0)+IF(LCOH!$C$28=Menu!$A$3,'Approvvigionamento energia'!E1449,0)+IF(LCOH!$C$28=Menu!$A$4,'Approvvigionamento energia'!F1449,0)+IF(LCOH!$C$28=Menu!$A$5,'Approvvigionamento energia'!G1449,0)+IF(LCOH!$C$28=Menu!$A$6,'Approvvigionamento energia'!H1449,0)</f>
        <v>1570.5665667726951</v>
      </c>
      <c r="J1449">
        <f>'Approvvigionamento energia'!A1449+'Approvvigionamento energia'!B1449+'Approvvigionamento energia'!I1449</f>
        <v>2057.866566772695</v>
      </c>
      <c r="K1449">
        <f>IF(MIN(LCOH!$C$18,J1449)&gt;=$P$48*LCOH!$C$18, MIN(LCOH!$C$18,J1449),0)</f>
        <v>1500</v>
      </c>
      <c r="L1449">
        <f t="shared" si="45"/>
        <v>557.86656677269502</v>
      </c>
      <c r="M1449">
        <f>K1449/LCOH!$C$18</f>
        <v>1</v>
      </c>
      <c r="N1449">
        <f>K1449/LCOH!$C$34</f>
        <v>28.901734104046245</v>
      </c>
    </row>
    <row r="1450" spans="1:14" x14ac:dyDescent="0.35">
      <c r="A1450">
        <f>'Profilo fotovoltaico'!B1452*LCOH!$C$20</f>
        <v>332</v>
      </c>
      <c r="B1450">
        <f>'Profilo eolico'!B1452*LCOH!$C$21</f>
        <v>328.6</v>
      </c>
      <c r="C1450">
        <f>$P$35*'Profilo fotovoltaico'!B1452</f>
        <v>2441.7312462905256</v>
      </c>
      <c r="D1450">
        <f>$Q$37*'Profilo eolico'!B1452</f>
        <v>1917.2610263367783</v>
      </c>
      <c r="E1450">
        <f>$P$39*'Profilo fotovoltaico'!B1452+'Approvvigionamento energia'!$Q$39*'Profilo eolico'!B1452</f>
        <v>2048.3785813252152</v>
      </c>
      <c r="F1450">
        <f>$P$41*'Profilo fotovoltaico'!B1452+'Approvvigionamento energia'!$Q$41*'Profilo eolico'!B1452</f>
        <v>2179.4961363136517</v>
      </c>
      <c r="G1450">
        <f>$P$43*'Profilo fotovoltaico'!B1452+'Approvvigionamento energia'!$Q$43*'Profilo eolico'!B1452</f>
        <v>2310.6136913020891</v>
      </c>
      <c r="H1450">
        <f t="shared" si="44"/>
        <v>1138.4335154826958</v>
      </c>
      <c r="I1450">
        <f>IF(LCOH!$C$28=Menu!$A$1,'Approvvigionamento energia'!C1450,0)+IF(LCOH!$C$28=Menu!$A$2,'Approvvigionamento energia'!D1450,0)+IF(LCOH!$C$28=Menu!$A$3,'Approvvigionamento energia'!E1450,0)+IF(LCOH!$C$28=Menu!$A$4,'Approvvigionamento energia'!F1450,0)+IF(LCOH!$C$28=Menu!$A$5,'Approvvigionamento energia'!G1450,0)+IF(LCOH!$C$28=Menu!$A$6,'Approvvigionamento energia'!H1450,0)</f>
        <v>2179.4961363136517</v>
      </c>
      <c r="J1450">
        <f>'Approvvigionamento energia'!A1450+'Approvvigionamento energia'!B1450+'Approvvigionamento energia'!I1450</f>
        <v>2840.0961363136516</v>
      </c>
      <c r="K1450">
        <f>IF(MIN(LCOH!$C$18,J1450)&gt;=$P$48*LCOH!$C$18, MIN(LCOH!$C$18,J1450),0)</f>
        <v>1500</v>
      </c>
      <c r="L1450">
        <f t="shared" si="45"/>
        <v>1340.0961363136516</v>
      </c>
      <c r="M1450">
        <f>K1450/LCOH!$C$18</f>
        <v>1</v>
      </c>
      <c r="N1450">
        <f>K1450/LCOH!$C$34</f>
        <v>28.901734104046245</v>
      </c>
    </row>
    <row r="1451" spans="1:14" x14ac:dyDescent="0.35">
      <c r="A1451">
        <f>'Profilo fotovoltaico'!B1453*LCOH!$C$20</f>
        <v>422</v>
      </c>
      <c r="B1451">
        <f>'Profilo eolico'!B1453*LCOH!$C$21</f>
        <v>335.7</v>
      </c>
      <c r="C1451">
        <f>$P$35*'Profilo fotovoltaico'!B1453</f>
        <v>3103.6463431765114</v>
      </c>
      <c r="D1451">
        <f>$Q$37*'Profilo eolico'!B1453</f>
        <v>1958.6869340878163</v>
      </c>
      <c r="E1451">
        <f>$P$39*'Profilo fotovoltaico'!B1453+'Approvvigionamento energia'!$Q$39*'Profilo eolico'!B1453</f>
        <v>2244.9267863599898</v>
      </c>
      <c r="F1451">
        <f>$P$41*'Profilo fotovoltaico'!B1453+'Approvvigionamento energia'!$Q$41*'Profilo eolico'!B1453</f>
        <v>2531.166638632164</v>
      </c>
      <c r="G1451">
        <f>$P$43*'Profilo fotovoltaico'!B1453+'Approvvigionamento energia'!$Q$43*'Profilo eolico'!B1453</f>
        <v>2817.4064909043377</v>
      </c>
      <c r="H1451">
        <f t="shared" si="44"/>
        <v>1138.4335154826958</v>
      </c>
      <c r="I1451">
        <f>IF(LCOH!$C$28=Menu!$A$1,'Approvvigionamento energia'!C1451,0)+IF(LCOH!$C$28=Menu!$A$2,'Approvvigionamento energia'!D1451,0)+IF(LCOH!$C$28=Menu!$A$3,'Approvvigionamento energia'!E1451,0)+IF(LCOH!$C$28=Menu!$A$4,'Approvvigionamento energia'!F1451,0)+IF(LCOH!$C$28=Menu!$A$5,'Approvvigionamento energia'!G1451,0)+IF(LCOH!$C$28=Menu!$A$6,'Approvvigionamento energia'!H1451,0)</f>
        <v>2531.166638632164</v>
      </c>
      <c r="J1451">
        <f>'Approvvigionamento energia'!A1451+'Approvvigionamento energia'!B1451+'Approvvigionamento energia'!I1451</f>
        <v>3288.8666386321638</v>
      </c>
      <c r="K1451">
        <f>IF(MIN(LCOH!$C$18,J1451)&gt;=$P$48*LCOH!$C$18, MIN(LCOH!$C$18,J1451),0)</f>
        <v>1500</v>
      </c>
      <c r="L1451">
        <f t="shared" si="45"/>
        <v>1788.8666386321638</v>
      </c>
      <c r="M1451">
        <f>K1451/LCOH!$C$18</f>
        <v>1</v>
      </c>
      <c r="N1451">
        <f>K1451/LCOH!$C$34</f>
        <v>28.901734104046245</v>
      </c>
    </row>
    <row r="1452" spans="1:14" x14ac:dyDescent="0.35">
      <c r="A1452">
        <f>'Profilo fotovoltaico'!B1454*LCOH!$C$20</f>
        <v>470</v>
      </c>
      <c r="B1452">
        <f>'Profilo eolico'!B1454*LCOH!$C$21</f>
        <v>329.79999999999995</v>
      </c>
      <c r="C1452">
        <f>$P$35*'Profilo fotovoltaico'!B1454</f>
        <v>3456.6677281823704</v>
      </c>
      <c r="D1452">
        <f>$Q$37*'Profilo eolico'!B1454</f>
        <v>1924.2625882101929</v>
      </c>
      <c r="E1452">
        <f>$P$39*'Profilo fotovoltaico'!B1454+'Approvvigionamento energia'!$Q$39*'Profilo eolico'!B1454</f>
        <v>2307.3638732032373</v>
      </c>
      <c r="F1452">
        <f>$P$41*'Profilo fotovoltaico'!B1454+'Approvvigionamento energia'!$Q$41*'Profilo eolico'!B1454</f>
        <v>2690.4651581962817</v>
      </c>
      <c r="G1452">
        <f>$P$43*'Profilo fotovoltaico'!B1454+'Approvvigionamento energia'!$Q$43*'Profilo eolico'!B1454</f>
        <v>3073.566443189326</v>
      </c>
      <c r="H1452">
        <f t="shared" si="44"/>
        <v>1138.4335154826958</v>
      </c>
      <c r="I1452">
        <f>IF(LCOH!$C$28=Menu!$A$1,'Approvvigionamento energia'!C1452,0)+IF(LCOH!$C$28=Menu!$A$2,'Approvvigionamento energia'!D1452,0)+IF(LCOH!$C$28=Menu!$A$3,'Approvvigionamento energia'!E1452,0)+IF(LCOH!$C$28=Menu!$A$4,'Approvvigionamento energia'!F1452,0)+IF(LCOH!$C$28=Menu!$A$5,'Approvvigionamento energia'!G1452,0)+IF(LCOH!$C$28=Menu!$A$6,'Approvvigionamento energia'!H1452,0)</f>
        <v>2690.4651581962817</v>
      </c>
      <c r="J1452">
        <f>'Approvvigionamento energia'!A1452+'Approvvigionamento energia'!B1452+'Approvvigionamento energia'!I1452</f>
        <v>3490.2651581962818</v>
      </c>
      <c r="K1452">
        <f>IF(MIN(LCOH!$C$18,J1452)&gt;=$P$48*LCOH!$C$18, MIN(LCOH!$C$18,J1452),0)</f>
        <v>1500</v>
      </c>
      <c r="L1452">
        <f t="shared" si="45"/>
        <v>1990.2651581962818</v>
      </c>
      <c r="M1452">
        <f>K1452/LCOH!$C$18</f>
        <v>1</v>
      </c>
      <c r="N1452">
        <f>K1452/LCOH!$C$34</f>
        <v>28.901734104046245</v>
      </c>
    </row>
    <row r="1453" spans="1:14" x14ac:dyDescent="0.35">
      <c r="A1453">
        <f>'Profilo fotovoltaico'!B1455*LCOH!$C$20</f>
        <v>471</v>
      </c>
      <c r="B1453">
        <f>'Profilo eolico'!B1455*LCOH!$C$21</f>
        <v>317.40000000000003</v>
      </c>
      <c r="C1453">
        <f>$P$35*'Profilo fotovoltaico'!B1455</f>
        <v>3464.0223403699924</v>
      </c>
      <c r="D1453">
        <f>$Q$37*'Profilo eolico'!B1455</f>
        <v>1851.9131155182392</v>
      </c>
      <c r="E1453">
        <f>$P$39*'Profilo fotovoltaico'!B1455+'Approvvigionamento energia'!$Q$39*'Profilo eolico'!B1455</f>
        <v>2254.9404217311776</v>
      </c>
      <c r="F1453">
        <f>$P$41*'Profilo fotovoltaico'!B1455+'Approvvigionamento energia'!$Q$41*'Profilo eolico'!B1455</f>
        <v>2657.9677279441157</v>
      </c>
      <c r="G1453">
        <f>$P$43*'Profilo fotovoltaico'!B1455+'Approvvigionamento energia'!$Q$43*'Profilo eolico'!B1455</f>
        <v>3060.9950341570539</v>
      </c>
      <c r="H1453">
        <f t="shared" si="44"/>
        <v>1138.4335154826958</v>
      </c>
      <c r="I1453">
        <f>IF(LCOH!$C$28=Menu!$A$1,'Approvvigionamento energia'!C1453,0)+IF(LCOH!$C$28=Menu!$A$2,'Approvvigionamento energia'!D1453,0)+IF(LCOH!$C$28=Menu!$A$3,'Approvvigionamento energia'!E1453,0)+IF(LCOH!$C$28=Menu!$A$4,'Approvvigionamento energia'!F1453,0)+IF(LCOH!$C$28=Menu!$A$5,'Approvvigionamento energia'!G1453,0)+IF(LCOH!$C$28=Menu!$A$6,'Approvvigionamento energia'!H1453,0)</f>
        <v>2657.9677279441157</v>
      </c>
      <c r="J1453">
        <f>'Approvvigionamento energia'!A1453+'Approvvigionamento energia'!B1453+'Approvvigionamento energia'!I1453</f>
        <v>3446.3677279441158</v>
      </c>
      <c r="K1453">
        <f>IF(MIN(LCOH!$C$18,J1453)&gt;=$P$48*LCOH!$C$18, MIN(LCOH!$C$18,J1453),0)</f>
        <v>1500</v>
      </c>
      <c r="L1453">
        <f t="shared" si="45"/>
        <v>1946.3677279441158</v>
      </c>
      <c r="M1453">
        <f>K1453/LCOH!$C$18</f>
        <v>1</v>
      </c>
      <c r="N1453">
        <f>K1453/LCOH!$C$34</f>
        <v>28.901734104046245</v>
      </c>
    </row>
    <row r="1454" spans="1:14" x14ac:dyDescent="0.35">
      <c r="A1454">
        <f>'Profilo fotovoltaico'!B1456*LCOH!$C$20</f>
        <v>441</v>
      </c>
      <c r="B1454">
        <f>'Profilo eolico'!B1456*LCOH!$C$21</f>
        <v>292.60000000000002</v>
      </c>
      <c r="C1454">
        <f>$P$35*'Profilo fotovoltaico'!B1456</f>
        <v>3243.3839747413308</v>
      </c>
      <c r="D1454">
        <f>$Q$37*'Profilo eolico'!B1456</f>
        <v>1707.2141701343317</v>
      </c>
      <c r="E1454">
        <f>$P$39*'Profilo fotovoltaico'!B1456+'Approvvigionamento energia'!$Q$39*'Profilo eolico'!B1456</f>
        <v>2091.2566212860816</v>
      </c>
      <c r="F1454">
        <f>$P$41*'Profilo fotovoltaico'!B1456+'Approvvigionamento energia'!$Q$41*'Profilo eolico'!B1456</f>
        <v>2475.2990724378315</v>
      </c>
      <c r="G1454">
        <f>$P$43*'Profilo fotovoltaico'!B1456+'Approvvigionamento energia'!$Q$43*'Profilo eolico'!B1456</f>
        <v>2859.3415235895809</v>
      </c>
      <c r="H1454">
        <f t="shared" si="44"/>
        <v>1138.4335154826958</v>
      </c>
      <c r="I1454">
        <f>IF(LCOH!$C$28=Menu!$A$1,'Approvvigionamento energia'!C1454,0)+IF(LCOH!$C$28=Menu!$A$2,'Approvvigionamento energia'!D1454,0)+IF(LCOH!$C$28=Menu!$A$3,'Approvvigionamento energia'!E1454,0)+IF(LCOH!$C$28=Menu!$A$4,'Approvvigionamento energia'!F1454,0)+IF(LCOH!$C$28=Menu!$A$5,'Approvvigionamento energia'!G1454,0)+IF(LCOH!$C$28=Menu!$A$6,'Approvvigionamento energia'!H1454,0)</f>
        <v>2475.2990724378315</v>
      </c>
      <c r="J1454">
        <f>'Approvvigionamento energia'!A1454+'Approvvigionamento energia'!B1454+'Approvvigionamento energia'!I1454</f>
        <v>3208.8990724378314</v>
      </c>
      <c r="K1454">
        <f>IF(MIN(LCOH!$C$18,J1454)&gt;=$P$48*LCOH!$C$18, MIN(LCOH!$C$18,J1454),0)</f>
        <v>1500</v>
      </c>
      <c r="L1454">
        <f t="shared" si="45"/>
        <v>1708.8990724378314</v>
      </c>
      <c r="M1454">
        <f>K1454/LCOH!$C$18</f>
        <v>1</v>
      </c>
      <c r="N1454">
        <f>K1454/LCOH!$C$34</f>
        <v>28.901734104046245</v>
      </c>
    </row>
    <row r="1455" spans="1:14" x14ac:dyDescent="0.35">
      <c r="A1455">
        <f>'Profilo fotovoltaico'!B1457*LCOH!$C$20</f>
        <v>376</v>
      </c>
      <c r="B1455">
        <f>'Profilo eolico'!B1457*LCOH!$C$21</f>
        <v>267.5</v>
      </c>
      <c r="C1455">
        <f>$P$35*'Profilo fotovoltaico'!B1457</f>
        <v>2765.3341825458965</v>
      </c>
      <c r="D1455">
        <f>$Q$37*'Profilo eolico'!B1457</f>
        <v>1560.7648342820701</v>
      </c>
      <c r="E1455">
        <f>$P$39*'Profilo fotovoltaico'!B1457+'Approvvigionamento energia'!$Q$39*'Profilo eolico'!B1457</f>
        <v>1861.9071713480266</v>
      </c>
      <c r="F1455">
        <f>$P$41*'Profilo fotovoltaico'!B1457+'Approvvigionamento energia'!$Q$41*'Profilo eolico'!B1457</f>
        <v>2163.0495084139834</v>
      </c>
      <c r="G1455">
        <f>$P$43*'Profilo fotovoltaico'!B1457+'Approvvigionamento energia'!$Q$43*'Profilo eolico'!B1457</f>
        <v>2464.1918454799402</v>
      </c>
      <c r="H1455">
        <f t="shared" si="44"/>
        <v>1138.4335154826958</v>
      </c>
      <c r="I1455">
        <f>IF(LCOH!$C$28=Menu!$A$1,'Approvvigionamento energia'!C1455,0)+IF(LCOH!$C$28=Menu!$A$2,'Approvvigionamento energia'!D1455,0)+IF(LCOH!$C$28=Menu!$A$3,'Approvvigionamento energia'!E1455,0)+IF(LCOH!$C$28=Menu!$A$4,'Approvvigionamento energia'!F1455,0)+IF(LCOH!$C$28=Menu!$A$5,'Approvvigionamento energia'!G1455,0)+IF(LCOH!$C$28=Menu!$A$6,'Approvvigionamento energia'!H1455,0)</f>
        <v>2163.0495084139834</v>
      </c>
      <c r="J1455">
        <f>'Approvvigionamento energia'!A1455+'Approvvigionamento energia'!B1455+'Approvvigionamento energia'!I1455</f>
        <v>2806.5495084139834</v>
      </c>
      <c r="K1455">
        <f>IF(MIN(LCOH!$C$18,J1455)&gt;=$P$48*LCOH!$C$18, MIN(LCOH!$C$18,J1455),0)</f>
        <v>1500</v>
      </c>
      <c r="L1455">
        <f t="shared" si="45"/>
        <v>1306.5495084139834</v>
      </c>
      <c r="M1455">
        <f>K1455/LCOH!$C$18</f>
        <v>1</v>
      </c>
      <c r="N1455">
        <f>K1455/LCOH!$C$34</f>
        <v>28.901734104046245</v>
      </c>
    </row>
    <row r="1456" spans="1:14" x14ac:dyDescent="0.35">
      <c r="A1456">
        <f>'Profilo fotovoltaico'!B1458*LCOH!$C$20</f>
        <v>277</v>
      </c>
      <c r="B1456">
        <f>'Profilo eolico'!B1458*LCOH!$C$21</f>
        <v>241.5</v>
      </c>
      <c r="C1456">
        <f>$P$35*'Profilo fotovoltaico'!B1458</f>
        <v>2037.2275759713123</v>
      </c>
      <c r="D1456">
        <f>$Q$37*'Profilo eolico'!B1458</f>
        <v>1409.0643270247472</v>
      </c>
      <c r="E1456">
        <f>$P$39*'Profilo fotovoltaico'!B1458+'Approvvigionamento energia'!$Q$39*'Profilo eolico'!B1458</f>
        <v>1566.1051392613883</v>
      </c>
      <c r="F1456">
        <f>$P$41*'Profilo fotovoltaico'!B1458+'Approvvigionamento energia'!$Q$41*'Profilo eolico'!B1458</f>
        <v>1723.1459514980297</v>
      </c>
      <c r="G1456">
        <f>$P$43*'Profilo fotovoltaico'!B1458+'Approvvigionamento energia'!$Q$43*'Profilo eolico'!B1458</f>
        <v>1880.1867637346711</v>
      </c>
      <c r="H1456">
        <f t="shared" si="44"/>
        <v>1138.4335154826958</v>
      </c>
      <c r="I1456">
        <f>IF(LCOH!$C$28=Menu!$A$1,'Approvvigionamento energia'!C1456,0)+IF(LCOH!$C$28=Menu!$A$2,'Approvvigionamento energia'!D1456,0)+IF(LCOH!$C$28=Menu!$A$3,'Approvvigionamento energia'!E1456,0)+IF(LCOH!$C$28=Menu!$A$4,'Approvvigionamento energia'!F1456,0)+IF(LCOH!$C$28=Menu!$A$5,'Approvvigionamento energia'!G1456,0)+IF(LCOH!$C$28=Menu!$A$6,'Approvvigionamento energia'!H1456,0)</f>
        <v>1723.1459514980297</v>
      </c>
      <c r="J1456">
        <f>'Approvvigionamento energia'!A1456+'Approvvigionamento energia'!B1456+'Approvvigionamento energia'!I1456</f>
        <v>2241.6459514980297</v>
      </c>
      <c r="K1456">
        <f>IF(MIN(LCOH!$C$18,J1456)&gt;=$P$48*LCOH!$C$18, MIN(LCOH!$C$18,J1456),0)</f>
        <v>1500</v>
      </c>
      <c r="L1456">
        <f t="shared" si="45"/>
        <v>741.64595149802972</v>
      </c>
      <c r="M1456">
        <f>K1456/LCOH!$C$18</f>
        <v>1</v>
      </c>
      <c r="N1456">
        <f>K1456/LCOH!$C$34</f>
        <v>28.901734104046245</v>
      </c>
    </row>
    <row r="1457" spans="1:14" x14ac:dyDescent="0.35">
      <c r="A1457">
        <f>'Profilo fotovoltaico'!B1459*LCOH!$C$20</f>
        <v>146</v>
      </c>
      <c r="B1457">
        <f>'Profilo eolico'!B1459*LCOH!$C$21</f>
        <v>201.8</v>
      </c>
      <c r="C1457">
        <f>$P$35*'Profilo fotovoltaico'!B1459</f>
        <v>1073.7733793928214</v>
      </c>
      <c r="D1457">
        <f>$Q$37*'Profilo eolico'!B1459</f>
        <v>1177.4293217126046</v>
      </c>
      <c r="E1457">
        <f>$P$39*'Profilo fotovoltaico'!B1459+'Approvvigionamento energia'!$Q$39*'Profilo eolico'!B1459</f>
        <v>1151.5153361326588</v>
      </c>
      <c r="F1457">
        <f>$P$41*'Profilo fotovoltaico'!B1459+'Approvvigionamento energia'!$Q$41*'Profilo eolico'!B1459</f>
        <v>1125.601350552713</v>
      </c>
      <c r="G1457">
        <f>$P$43*'Profilo fotovoltaico'!B1459+'Approvvigionamento energia'!$Q$43*'Profilo eolico'!B1459</f>
        <v>1099.6873649727672</v>
      </c>
      <c r="H1457">
        <f t="shared" si="44"/>
        <v>1138.4335154826958</v>
      </c>
      <c r="I1457">
        <f>IF(LCOH!$C$28=Menu!$A$1,'Approvvigionamento energia'!C1457,0)+IF(LCOH!$C$28=Menu!$A$2,'Approvvigionamento energia'!D1457,0)+IF(LCOH!$C$28=Menu!$A$3,'Approvvigionamento energia'!E1457,0)+IF(LCOH!$C$28=Menu!$A$4,'Approvvigionamento energia'!F1457,0)+IF(LCOH!$C$28=Menu!$A$5,'Approvvigionamento energia'!G1457,0)+IF(LCOH!$C$28=Menu!$A$6,'Approvvigionamento energia'!H1457,0)</f>
        <v>1125.601350552713</v>
      </c>
      <c r="J1457">
        <f>'Approvvigionamento energia'!A1457+'Approvvigionamento energia'!B1457+'Approvvigionamento energia'!I1457</f>
        <v>1473.401350552713</v>
      </c>
      <c r="K1457">
        <f>IF(MIN(LCOH!$C$18,J1457)&gt;=$P$48*LCOH!$C$18, MIN(LCOH!$C$18,J1457),0)</f>
        <v>1473.401350552713</v>
      </c>
      <c r="L1457">
        <f t="shared" si="45"/>
        <v>0</v>
      </c>
      <c r="M1457">
        <f>K1457/LCOH!$C$18</f>
        <v>0.98226756703514195</v>
      </c>
      <c r="N1457">
        <f>K1457/LCOH!$C$34</f>
        <v>28.389236041478092</v>
      </c>
    </row>
    <row r="1458" spans="1:14" x14ac:dyDescent="0.35">
      <c r="A1458">
        <f>'Profilo fotovoltaico'!B1460*LCOH!$C$20</f>
        <v>25</v>
      </c>
      <c r="B1458">
        <f>'Profilo eolico'!B1460*LCOH!$C$21</f>
        <v>184.2</v>
      </c>
      <c r="C1458">
        <f>$P$35*'Profilo fotovoltaico'!B1460</f>
        <v>183.86530469055162</v>
      </c>
      <c r="D1458">
        <f>$Q$37*'Profilo eolico'!B1460</f>
        <v>1074.7397475691862</v>
      </c>
      <c r="E1458">
        <f>$P$39*'Profilo fotovoltaico'!B1460+'Approvvigionamento energia'!$Q$39*'Profilo eolico'!B1460</f>
        <v>852.02113684952747</v>
      </c>
      <c r="F1458">
        <f>$P$41*'Profilo fotovoltaico'!B1460+'Approvvigionamento energia'!$Q$41*'Profilo eolico'!B1460</f>
        <v>629.30252612986897</v>
      </c>
      <c r="G1458">
        <f>$P$43*'Profilo fotovoltaico'!B1460+'Approvvigionamento energia'!$Q$43*'Profilo eolico'!B1460</f>
        <v>406.58391541021024</v>
      </c>
      <c r="H1458">
        <f t="shared" si="44"/>
        <v>1138.4335154826958</v>
      </c>
      <c r="I1458">
        <f>IF(LCOH!$C$28=Menu!$A$1,'Approvvigionamento energia'!C1458,0)+IF(LCOH!$C$28=Menu!$A$2,'Approvvigionamento energia'!D1458,0)+IF(LCOH!$C$28=Menu!$A$3,'Approvvigionamento energia'!E1458,0)+IF(LCOH!$C$28=Menu!$A$4,'Approvvigionamento energia'!F1458,0)+IF(LCOH!$C$28=Menu!$A$5,'Approvvigionamento energia'!G1458,0)+IF(LCOH!$C$28=Menu!$A$6,'Approvvigionamento energia'!H1458,0)</f>
        <v>629.30252612986897</v>
      </c>
      <c r="J1458">
        <f>'Approvvigionamento energia'!A1458+'Approvvigionamento energia'!B1458+'Approvvigionamento energia'!I1458</f>
        <v>838.50252612986901</v>
      </c>
      <c r="K1458">
        <f>IF(MIN(LCOH!$C$18,J1458)&gt;=$P$48*LCOH!$C$18, MIN(LCOH!$C$18,J1458),0)</f>
        <v>838.50252612986901</v>
      </c>
      <c r="L1458">
        <f t="shared" si="45"/>
        <v>0</v>
      </c>
      <c r="M1458">
        <f>K1458/LCOH!$C$18</f>
        <v>0.55900168408657935</v>
      </c>
      <c r="N1458">
        <f>K1458/LCOH!$C$34</f>
        <v>16.156118037184374</v>
      </c>
    </row>
    <row r="1459" spans="1:14" x14ac:dyDescent="0.35">
      <c r="A1459">
        <f>'Profilo fotovoltaico'!B1461*LCOH!$C$20</f>
        <v>0</v>
      </c>
      <c r="B1459">
        <f>'Profilo eolico'!B1461*LCOH!$C$21</f>
        <v>183.10000000000002</v>
      </c>
      <c r="C1459">
        <f>$P$35*'Profilo fotovoltaico'!B1461</f>
        <v>0</v>
      </c>
      <c r="D1459">
        <f>$Q$37*'Profilo eolico'!B1461</f>
        <v>1068.3216491852224</v>
      </c>
      <c r="E1459">
        <f>$P$39*'Profilo fotovoltaico'!B1461+'Approvvigionamento energia'!$Q$39*'Profilo eolico'!B1461</f>
        <v>801.24123688891689</v>
      </c>
      <c r="F1459">
        <f>$P$41*'Profilo fotovoltaico'!B1461+'Approvvigionamento energia'!$Q$41*'Profilo eolico'!B1461</f>
        <v>534.16082459261122</v>
      </c>
      <c r="G1459">
        <f>$P$43*'Profilo fotovoltaico'!B1461+'Approvvigionamento energia'!$Q$43*'Profilo eolico'!B1461</f>
        <v>267.08041229630561</v>
      </c>
      <c r="H1459">
        <f t="shared" si="44"/>
        <v>1138.4335154826958</v>
      </c>
      <c r="I1459">
        <f>IF(LCOH!$C$28=Menu!$A$1,'Approvvigionamento energia'!C1459,0)+IF(LCOH!$C$28=Menu!$A$2,'Approvvigionamento energia'!D1459,0)+IF(LCOH!$C$28=Menu!$A$3,'Approvvigionamento energia'!E1459,0)+IF(LCOH!$C$28=Menu!$A$4,'Approvvigionamento energia'!F1459,0)+IF(LCOH!$C$28=Menu!$A$5,'Approvvigionamento energia'!G1459,0)+IF(LCOH!$C$28=Menu!$A$6,'Approvvigionamento energia'!H1459,0)</f>
        <v>534.16082459261122</v>
      </c>
      <c r="J1459">
        <f>'Approvvigionamento energia'!A1459+'Approvvigionamento energia'!B1459+'Approvvigionamento energia'!I1459</f>
        <v>717.26082459261124</v>
      </c>
      <c r="K1459">
        <f>IF(MIN(LCOH!$C$18,J1459)&gt;=$P$48*LCOH!$C$18, MIN(LCOH!$C$18,J1459),0)</f>
        <v>717.26082459261124</v>
      </c>
      <c r="L1459">
        <f t="shared" si="45"/>
        <v>0</v>
      </c>
      <c r="M1459">
        <f>K1459/LCOH!$C$18</f>
        <v>0.47817388306174086</v>
      </c>
      <c r="N1459">
        <f>K1459/LCOH!$C$34</f>
        <v>13.820054423749735</v>
      </c>
    </row>
    <row r="1460" spans="1:14" x14ac:dyDescent="0.35">
      <c r="A1460">
        <f>'Profilo fotovoltaico'!B1462*LCOH!$C$20</f>
        <v>0</v>
      </c>
      <c r="B1460">
        <f>'Profilo eolico'!B1462*LCOH!$C$21</f>
        <v>180.4</v>
      </c>
      <c r="C1460">
        <f>$P$35*'Profilo fotovoltaico'!B1462</f>
        <v>0</v>
      </c>
      <c r="D1460">
        <f>$Q$37*'Profilo eolico'!B1462</f>
        <v>1052.568134970039</v>
      </c>
      <c r="E1460">
        <f>$P$39*'Profilo fotovoltaico'!B1462+'Approvvigionamento energia'!$Q$39*'Profilo eolico'!B1462</f>
        <v>789.42610122752922</v>
      </c>
      <c r="F1460">
        <f>$P$41*'Profilo fotovoltaico'!B1462+'Approvvigionamento energia'!$Q$41*'Profilo eolico'!B1462</f>
        <v>526.28406748501948</v>
      </c>
      <c r="G1460">
        <f>$P$43*'Profilo fotovoltaico'!B1462+'Approvvigionamento energia'!$Q$43*'Profilo eolico'!B1462</f>
        <v>263.14203374250974</v>
      </c>
      <c r="H1460">
        <f t="shared" si="44"/>
        <v>1138.4335154826958</v>
      </c>
      <c r="I1460">
        <f>IF(LCOH!$C$28=Menu!$A$1,'Approvvigionamento energia'!C1460,0)+IF(LCOH!$C$28=Menu!$A$2,'Approvvigionamento energia'!D1460,0)+IF(LCOH!$C$28=Menu!$A$3,'Approvvigionamento energia'!E1460,0)+IF(LCOH!$C$28=Menu!$A$4,'Approvvigionamento energia'!F1460,0)+IF(LCOH!$C$28=Menu!$A$5,'Approvvigionamento energia'!G1460,0)+IF(LCOH!$C$28=Menu!$A$6,'Approvvigionamento energia'!H1460,0)</f>
        <v>526.28406748501948</v>
      </c>
      <c r="J1460">
        <f>'Approvvigionamento energia'!A1460+'Approvvigionamento energia'!B1460+'Approvvigionamento energia'!I1460</f>
        <v>706.68406748501945</v>
      </c>
      <c r="K1460">
        <f>IF(MIN(LCOH!$C$18,J1460)&gt;=$P$48*LCOH!$C$18, MIN(LCOH!$C$18,J1460),0)</f>
        <v>706.68406748501945</v>
      </c>
      <c r="L1460">
        <f t="shared" si="45"/>
        <v>0</v>
      </c>
      <c r="M1460">
        <f>K1460/LCOH!$C$18</f>
        <v>0.47112271165667963</v>
      </c>
      <c r="N1460">
        <f>K1460/LCOH!$C$34</f>
        <v>13.616263342678602</v>
      </c>
    </row>
    <row r="1461" spans="1:14" x14ac:dyDescent="0.35">
      <c r="A1461">
        <f>'Profilo fotovoltaico'!B1463*LCOH!$C$20</f>
        <v>0</v>
      </c>
      <c r="B1461">
        <f>'Profilo eolico'!B1463*LCOH!$C$21</f>
        <v>183.2</v>
      </c>
      <c r="C1461">
        <f>$P$35*'Profilo fotovoltaico'!B1463</f>
        <v>0</v>
      </c>
      <c r="D1461">
        <f>$Q$37*'Profilo eolico'!B1463</f>
        <v>1068.9051126746738</v>
      </c>
      <c r="E1461">
        <f>$P$39*'Profilo fotovoltaico'!B1463+'Approvvigionamento energia'!$Q$39*'Profilo eolico'!B1463</f>
        <v>801.67883450600527</v>
      </c>
      <c r="F1461">
        <f>$P$41*'Profilo fotovoltaico'!B1463+'Approvvigionamento energia'!$Q$41*'Profilo eolico'!B1463</f>
        <v>534.45255633733689</v>
      </c>
      <c r="G1461">
        <f>$P$43*'Profilo fotovoltaico'!B1463+'Approvvigionamento energia'!$Q$43*'Profilo eolico'!B1463</f>
        <v>267.22627816866844</v>
      </c>
      <c r="H1461">
        <f t="shared" si="44"/>
        <v>1138.4335154826958</v>
      </c>
      <c r="I1461">
        <f>IF(LCOH!$C$28=Menu!$A$1,'Approvvigionamento energia'!C1461,0)+IF(LCOH!$C$28=Menu!$A$2,'Approvvigionamento energia'!D1461,0)+IF(LCOH!$C$28=Menu!$A$3,'Approvvigionamento energia'!E1461,0)+IF(LCOH!$C$28=Menu!$A$4,'Approvvigionamento energia'!F1461,0)+IF(LCOH!$C$28=Menu!$A$5,'Approvvigionamento energia'!G1461,0)+IF(LCOH!$C$28=Menu!$A$6,'Approvvigionamento energia'!H1461,0)</f>
        <v>534.45255633733689</v>
      </c>
      <c r="J1461">
        <f>'Approvvigionamento energia'!A1461+'Approvvigionamento energia'!B1461+'Approvvigionamento energia'!I1461</f>
        <v>717.65255633733682</v>
      </c>
      <c r="K1461">
        <f>IF(MIN(LCOH!$C$18,J1461)&gt;=$P$48*LCOH!$C$18, MIN(LCOH!$C$18,J1461),0)</f>
        <v>717.65255633733682</v>
      </c>
      <c r="L1461">
        <f t="shared" si="45"/>
        <v>0</v>
      </c>
      <c r="M1461">
        <f>K1461/LCOH!$C$18</f>
        <v>0.47843503755822453</v>
      </c>
      <c r="N1461">
        <f>K1461/LCOH!$C$34</f>
        <v>13.827602241567185</v>
      </c>
    </row>
    <row r="1462" spans="1:14" x14ac:dyDescent="0.35">
      <c r="A1462">
        <f>'Profilo fotovoltaico'!B1464*LCOH!$C$20</f>
        <v>0</v>
      </c>
      <c r="B1462">
        <f>'Profilo eolico'!B1464*LCOH!$C$21</f>
        <v>188</v>
      </c>
      <c r="C1462">
        <f>$P$35*'Profilo fotovoltaico'!B1464</f>
        <v>0</v>
      </c>
      <c r="D1462">
        <f>$Q$37*'Profilo eolico'!B1464</f>
        <v>1096.9113601683332</v>
      </c>
      <c r="E1462">
        <f>$P$39*'Profilo fotovoltaico'!B1464+'Approvvigionamento energia'!$Q$39*'Profilo eolico'!B1464</f>
        <v>822.68352012624985</v>
      </c>
      <c r="F1462">
        <f>$P$41*'Profilo fotovoltaico'!B1464+'Approvvigionamento energia'!$Q$41*'Profilo eolico'!B1464</f>
        <v>548.4556800841666</v>
      </c>
      <c r="G1462">
        <f>$P$43*'Profilo fotovoltaico'!B1464+'Approvvigionamento energia'!$Q$43*'Profilo eolico'!B1464</f>
        <v>274.2278400420833</v>
      </c>
      <c r="H1462">
        <f t="shared" si="44"/>
        <v>1138.4335154826958</v>
      </c>
      <c r="I1462">
        <f>IF(LCOH!$C$28=Menu!$A$1,'Approvvigionamento energia'!C1462,0)+IF(LCOH!$C$28=Menu!$A$2,'Approvvigionamento energia'!D1462,0)+IF(LCOH!$C$28=Menu!$A$3,'Approvvigionamento energia'!E1462,0)+IF(LCOH!$C$28=Menu!$A$4,'Approvvigionamento energia'!F1462,0)+IF(LCOH!$C$28=Menu!$A$5,'Approvvigionamento energia'!G1462,0)+IF(LCOH!$C$28=Menu!$A$6,'Approvvigionamento energia'!H1462,0)</f>
        <v>548.4556800841666</v>
      </c>
      <c r="J1462">
        <f>'Approvvigionamento energia'!A1462+'Approvvigionamento energia'!B1462+'Approvvigionamento energia'!I1462</f>
        <v>736.4556800841666</v>
      </c>
      <c r="K1462">
        <f>IF(MIN(LCOH!$C$18,J1462)&gt;=$P$48*LCOH!$C$18, MIN(LCOH!$C$18,J1462),0)</f>
        <v>736.4556800841666</v>
      </c>
      <c r="L1462">
        <f t="shared" si="45"/>
        <v>0</v>
      </c>
      <c r="M1462">
        <f>K1462/LCOH!$C$18</f>
        <v>0.49097045338944439</v>
      </c>
      <c r="N1462">
        <f>K1462/LCOH!$C$34</f>
        <v>14.189897496804752</v>
      </c>
    </row>
    <row r="1463" spans="1:14" x14ac:dyDescent="0.35">
      <c r="A1463">
        <f>'Profilo fotovoltaico'!B1465*LCOH!$C$20</f>
        <v>0</v>
      </c>
      <c r="B1463">
        <f>'Profilo eolico'!B1465*LCOH!$C$21</f>
        <v>197.7</v>
      </c>
      <c r="C1463">
        <f>$P$35*'Profilo fotovoltaico'!B1465</f>
        <v>0</v>
      </c>
      <c r="D1463">
        <f>$Q$37*'Profilo eolico'!B1465</f>
        <v>1153.5073186451036</v>
      </c>
      <c r="E1463">
        <f>$P$39*'Profilo fotovoltaico'!B1465+'Approvvigionamento energia'!$Q$39*'Profilo eolico'!B1465</f>
        <v>865.1304889838276</v>
      </c>
      <c r="F1463">
        <f>$P$41*'Profilo fotovoltaico'!B1465+'Approvvigionamento energia'!$Q$41*'Profilo eolico'!B1465</f>
        <v>576.75365932255181</v>
      </c>
      <c r="G1463">
        <f>$P$43*'Profilo fotovoltaico'!B1465+'Approvvigionamento energia'!$Q$43*'Profilo eolico'!B1465</f>
        <v>288.37682966127591</v>
      </c>
      <c r="H1463">
        <f t="shared" si="44"/>
        <v>1138.4335154826958</v>
      </c>
      <c r="I1463">
        <f>IF(LCOH!$C$28=Menu!$A$1,'Approvvigionamento energia'!C1463,0)+IF(LCOH!$C$28=Menu!$A$2,'Approvvigionamento energia'!D1463,0)+IF(LCOH!$C$28=Menu!$A$3,'Approvvigionamento energia'!E1463,0)+IF(LCOH!$C$28=Menu!$A$4,'Approvvigionamento energia'!F1463,0)+IF(LCOH!$C$28=Menu!$A$5,'Approvvigionamento energia'!G1463,0)+IF(LCOH!$C$28=Menu!$A$6,'Approvvigionamento energia'!H1463,0)</f>
        <v>576.75365932255181</v>
      </c>
      <c r="J1463">
        <f>'Approvvigionamento energia'!A1463+'Approvvigionamento energia'!B1463+'Approvvigionamento energia'!I1463</f>
        <v>774.45365932255186</v>
      </c>
      <c r="K1463">
        <f>IF(MIN(LCOH!$C$18,J1463)&gt;=$P$48*LCOH!$C$18, MIN(LCOH!$C$18,J1463),0)</f>
        <v>774.45365932255186</v>
      </c>
      <c r="L1463">
        <f t="shared" si="45"/>
        <v>0</v>
      </c>
      <c r="M1463">
        <f>K1463/LCOH!$C$18</f>
        <v>0.51630243954836785</v>
      </c>
      <c r="N1463">
        <f>K1463/LCOH!$C$34</f>
        <v>14.922035825097339</v>
      </c>
    </row>
    <row r="1464" spans="1:14" x14ac:dyDescent="0.35">
      <c r="A1464">
        <f>'Profilo fotovoltaico'!B1466*LCOH!$C$20</f>
        <v>0</v>
      </c>
      <c r="B1464">
        <f>'Profilo eolico'!B1466*LCOH!$C$21</f>
        <v>204.5</v>
      </c>
      <c r="C1464">
        <f>$P$35*'Profilo fotovoltaico'!B1466</f>
        <v>0</v>
      </c>
      <c r="D1464">
        <f>$Q$37*'Profilo eolico'!B1466</f>
        <v>1193.1828359277879</v>
      </c>
      <c r="E1464">
        <f>$P$39*'Profilo fotovoltaico'!B1466+'Approvvigionamento energia'!$Q$39*'Profilo eolico'!B1466</f>
        <v>894.88712694584092</v>
      </c>
      <c r="F1464">
        <f>$P$41*'Profilo fotovoltaico'!B1466+'Approvvigionamento energia'!$Q$41*'Profilo eolico'!B1466</f>
        <v>596.59141796389395</v>
      </c>
      <c r="G1464">
        <f>$P$43*'Profilo fotovoltaico'!B1466+'Approvvigionamento energia'!$Q$43*'Profilo eolico'!B1466</f>
        <v>298.29570898194697</v>
      </c>
      <c r="H1464">
        <f t="shared" si="44"/>
        <v>1138.4335154826958</v>
      </c>
      <c r="I1464">
        <f>IF(LCOH!$C$28=Menu!$A$1,'Approvvigionamento energia'!C1464,0)+IF(LCOH!$C$28=Menu!$A$2,'Approvvigionamento energia'!D1464,0)+IF(LCOH!$C$28=Menu!$A$3,'Approvvigionamento energia'!E1464,0)+IF(LCOH!$C$28=Menu!$A$4,'Approvvigionamento energia'!F1464,0)+IF(LCOH!$C$28=Menu!$A$5,'Approvvigionamento energia'!G1464,0)+IF(LCOH!$C$28=Menu!$A$6,'Approvvigionamento energia'!H1464,0)</f>
        <v>596.59141796389395</v>
      </c>
      <c r="J1464">
        <f>'Approvvigionamento energia'!A1464+'Approvvigionamento energia'!B1464+'Approvvigionamento energia'!I1464</f>
        <v>801.09141796389395</v>
      </c>
      <c r="K1464">
        <f>IF(MIN(LCOH!$C$18,J1464)&gt;=$P$48*LCOH!$C$18, MIN(LCOH!$C$18,J1464),0)</f>
        <v>801.09141796389395</v>
      </c>
      <c r="L1464">
        <f t="shared" si="45"/>
        <v>0</v>
      </c>
      <c r="M1464">
        <f>K1464/LCOH!$C$18</f>
        <v>0.53406094530926262</v>
      </c>
      <c r="N1464">
        <f>K1464/LCOH!$C$34</f>
        <v>15.435287436683891</v>
      </c>
    </row>
    <row r="1465" spans="1:14" x14ac:dyDescent="0.35">
      <c r="A1465">
        <f>'Profilo fotovoltaico'!B1467*LCOH!$C$20</f>
        <v>0</v>
      </c>
      <c r="B1465">
        <f>'Profilo eolico'!B1467*LCOH!$C$21</f>
        <v>206.2</v>
      </c>
      <c r="C1465">
        <f>$P$35*'Profilo fotovoltaico'!B1467</f>
        <v>0</v>
      </c>
      <c r="D1465">
        <f>$Q$37*'Profilo eolico'!B1467</f>
        <v>1203.1017152484592</v>
      </c>
      <c r="E1465">
        <f>$P$39*'Profilo fotovoltaico'!B1467+'Approvvigionamento energia'!$Q$39*'Profilo eolico'!B1467</f>
        <v>902.32628643634428</v>
      </c>
      <c r="F1465">
        <f>$P$41*'Profilo fotovoltaico'!B1467+'Approvvigionamento energia'!$Q$41*'Profilo eolico'!B1467</f>
        <v>601.55085762422959</v>
      </c>
      <c r="G1465">
        <f>$P$43*'Profilo fotovoltaico'!B1467+'Approvvigionamento energia'!$Q$43*'Profilo eolico'!B1467</f>
        <v>300.7754288121148</v>
      </c>
      <c r="H1465">
        <f t="shared" si="44"/>
        <v>1138.4335154826958</v>
      </c>
      <c r="I1465">
        <f>IF(LCOH!$C$28=Menu!$A$1,'Approvvigionamento energia'!C1465,0)+IF(LCOH!$C$28=Menu!$A$2,'Approvvigionamento energia'!D1465,0)+IF(LCOH!$C$28=Menu!$A$3,'Approvvigionamento energia'!E1465,0)+IF(LCOH!$C$28=Menu!$A$4,'Approvvigionamento energia'!F1465,0)+IF(LCOH!$C$28=Menu!$A$5,'Approvvigionamento energia'!G1465,0)+IF(LCOH!$C$28=Menu!$A$6,'Approvvigionamento energia'!H1465,0)</f>
        <v>601.55085762422959</v>
      </c>
      <c r="J1465">
        <f>'Approvvigionamento energia'!A1465+'Approvvigionamento energia'!B1465+'Approvvigionamento energia'!I1465</f>
        <v>807.75085762422964</v>
      </c>
      <c r="K1465">
        <f>IF(MIN(LCOH!$C$18,J1465)&gt;=$P$48*LCOH!$C$18, MIN(LCOH!$C$18,J1465),0)</f>
        <v>807.75085762422964</v>
      </c>
      <c r="L1465">
        <f t="shared" si="45"/>
        <v>0</v>
      </c>
      <c r="M1465">
        <f>K1465/LCOH!$C$18</f>
        <v>0.5385005717494864</v>
      </c>
      <c r="N1465">
        <f>K1465/LCOH!$C$34</f>
        <v>15.563600339580534</v>
      </c>
    </row>
    <row r="1466" spans="1:14" x14ac:dyDescent="0.35">
      <c r="A1466">
        <f>'Profilo fotovoltaico'!B1468*LCOH!$C$20</f>
        <v>0</v>
      </c>
      <c r="B1466">
        <f>'Profilo eolico'!B1468*LCOH!$C$21</f>
        <v>217.29999999999998</v>
      </c>
      <c r="C1466">
        <f>$P$35*'Profilo fotovoltaico'!B1468</f>
        <v>0</v>
      </c>
      <c r="D1466">
        <f>$Q$37*'Profilo eolico'!B1468</f>
        <v>1267.8661625775469</v>
      </c>
      <c r="E1466">
        <f>$P$39*'Profilo fotovoltaico'!B1468+'Approvvigionamento energia'!$Q$39*'Profilo eolico'!B1468</f>
        <v>950.89962193316012</v>
      </c>
      <c r="F1466">
        <f>$P$41*'Profilo fotovoltaico'!B1468+'Approvvigionamento energia'!$Q$41*'Profilo eolico'!B1468</f>
        <v>633.93308128877345</v>
      </c>
      <c r="G1466">
        <f>$P$43*'Profilo fotovoltaico'!B1468+'Approvvigionamento energia'!$Q$43*'Profilo eolico'!B1468</f>
        <v>316.96654064438673</v>
      </c>
      <c r="H1466">
        <f t="shared" si="44"/>
        <v>1138.4335154826958</v>
      </c>
      <c r="I1466">
        <f>IF(LCOH!$C$28=Menu!$A$1,'Approvvigionamento energia'!C1466,0)+IF(LCOH!$C$28=Menu!$A$2,'Approvvigionamento energia'!D1466,0)+IF(LCOH!$C$28=Menu!$A$3,'Approvvigionamento energia'!E1466,0)+IF(LCOH!$C$28=Menu!$A$4,'Approvvigionamento energia'!F1466,0)+IF(LCOH!$C$28=Menu!$A$5,'Approvvigionamento energia'!G1466,0)+IF(LCOH!$C$28=Menu!$A$6,'Approvvigionamento energia'!H1466,0)</f>
        <v>633.93308128877345</v>
      </c>
      <c r="J1466">
        <f>'Approvvigionamento energia'!A1466+'Approvvigionamento energia'!B1466+'Approvvigionamento energia'!I1466</f>
        <v>851.23308128877341</v>
      </c>
      <c r="K1466">
        <f>IF(MIN(LCOH!$C$18,J1466)&gt;=$P$48*LCOH!$C$18, MIN(LCOH!$C$18,J1466),0)</f>
        <v>851.23308128877341</v>
      </c>
      <c r="L1466">
        <f t="shared" si="45"/>
        <v>0</v>
      </c>
      <c r="M1466">
        <f>K1466/LCOH!$C$18</f>
        <v>0.56748872085918223</v>
      </c>
      <c r="N1466">
        <f>K1466/LCOH!$C$34</f>
        <v>16.401408117317406</v>
      </c>
    </row>
    <row r="1467" spans="1:14" x14ac:dyDescent="0.35">
      <c r="A1467">
        <f>'Profilo fotovoltaico'!B1469*LCOH!$C$20</f>
        <v>0</v>
      </c>
      <c r="B1467">
        <f>'Profilo eolico'!B1469*LCOH!$C$21</f>
        <v>229.7</v>
      </c>
      <c r="C1467">
        <f>$P$35*'Profilo fotovoltaico'!B1469</f>
        <v>0</v>
      </c>
      <c r="D1467">
        <f>$Q$37*'Profilo eolico'!B1469</f>
        <v>1340.2156352695008</v>
      </c>
      <c r="E1467">
        <f>$P$39*'Profilo fotovoltaico'!B1469+'Approvvigionamento energia'!$Q$39*'Profilo eolico'!B1469</f>
        <v>1005.1617264521254</v>
      </c>
      <c r="F1467">
        <f>$P$41*'Profilo fotovoltaico'!B1469+'Approvvigionamento energia'!$Q$41*'Profilo eolico'!B1469</f>
        <v>670.1078176347504</v>
      </c>
      <c r="G1467">
        <f>$P$43*'Profilo fotovoltaico'!B1469+'Approvvigionamento energia'!$Q$43*'Profilo eolico'!B1469</f>
        <v>335.0539088173752</v>
      </c>
      <c r="H1467">
        <f t="shared" si="44"/>
        <v>1138.4335154826958</v>
      </c>
      <c r="I1467">
        <f>IF(LCOH!$C$28=Menu!$A$1,'Approvvigionamento energia'!C1467,0)+IF(LCOH!$C$28=Menu!$A$2,'Approvvigionamento energia'!D1467,0)+IF(LCOH!$C$28=Menu!$A$3,'Approvvigionamento energia'!E1467,0)+IF(LCOH!$C$28=Menu!$A$4,'Approvvigionamento energia'!F1467,0)+IF(LCOH!$C$28=Menu!$A$5,'Approvvigionamento energia'!G1467,0)+IF(LCOH!$C$28=Menu!$A$6,'Approvvigionamento energia'!H1467,0)</f>
        <v>670.1078176347504</v>
      </c>
      <c r="J1467">
        <f>'Approvvigionamento energia'!A1467+'Approvvigionamento energia'!B1467+'Approvvigionamento energia'!I1467</f>
        <v>899.80781763475034</v>
      </c>
      <c r="K1467">
        <f>IF(MIN(LCOH!$C$18,J1467)&gt;=$P$48*LCOH!$C$18, MIN(LCOH!$C$18,J1467),0)</f>
        <v>899.80781763475034</v>
      </c>
      <c r="L1467">
        <f t="shared" si="45"/>
        <v>0</v>
      </c>
      <c r="M1467">
        <f>K1467/LCOH!$C$18</f>
        <v>0.59987187842316692</v>
      </c>
      <c r="N1467">
        <f>K1467/LCOH!$C$34</f>
        <v>17.337337526681125</v>
      </c>
    </row>
    <row r="1468" spans="1:14" x14ac:dyDescent="0.35">
      <c r="A1468">
        <f>'Profilo fotovoltaico'!B1470*LCOH!$C$20</f>
        <v>0</v>
      </c>
      <c r="B1468">
        <f>'Profilo eolico'!B1470*LCOH!$C$21</f>
        <v>237.9</v>
      </c>
      <c r="C1468">
        <f>$P$35*'Profilo fotovoltaico'!B1470</f>
        <v>0</v>
      </c>
      <c r="D1468">
        <f>$Q$37*'Profilo eolico'!B1470</f>
        <v>1388.0596414045026</v>
      </c>
      <c r="E1468">
        <f>$P$39*'Profilo fotovoltaico'!B1470+'Approvvigionamento energia'!$Q$39*'Profilo eolico'!B1470</f>
        <v>1041.0447310533768</v>
      </c>
      <c r="F1468">
        <f>$P$41*'Profilo fotovoltaico'!B1470+'Approvvigionamento energia'!$Q$41*'Profilo eolico'!B1470</f>
        <v>694.0298207022513</v>
      </c>
      <c r="G1468">
        <f>$P$43*'Profilo fotovoltaico'!B1470+'Approvvigionamento energia'!$Q$43*'Profilo eolico'!B1470</f>
        <v>347.01491035112565</v>
      </c>
      <c r="H1468">
        <f t="shared" si="44"/>
        <v>1138.4335154826958</v>
      </c>
      <c r="I1468">
        <f>IF(LCOH!$C$28=Menu!$A$1,'Approvvigionamento energia'!C1468,0)+IF(LCOH!$C$28=Menu!$A$2,'Approvvigionamento energia'!D1468,0)+IF(LCOH!$C$28=Menu!$A$3,'Approvvigionamento energia'!E1468,0)+IF(LCOH!$C$28=Menu!$A$4,'Approvvigionamento energia'!F1468,0)+IF(LCOH!$C$28=Menu!$A$5,'Approvvigionamento energia'!G1468,0)+IF(LCOH!$C$28=Menu!$A$6,'Approvvigionamento energia'!H1468,0)</f>
        <v>694.0298207022513</v>
      </c>
      <c r="J1468">
        <f>'Approvvigionamento energia'!A1468+'Approvvigionamento energia'!B1468+'Approvvigionamento energia'!I1468</f>
        <v>931.92982070225128</v>
      </c>
      <c r="K1468">
        <f>IF(MIN(LCOH!$C$18,J1468)&gt;=$P$48*LCOH!$C$18, MIN(LCOH!$C$18,J1468),0)</f>
        <v>931.92982070225128</v>
      </c>
      <c r="L1468">
        <f t="shared" si="45"/>
        <v>0</v>
      </c>
      <c r="M1468">
        <f>K1468/LCOH!$C$18</f>
        <v>0.62128654713483422</v>
      </c>
      <c r="N1468">
        <f>K1468/LCOH!$C$34</f>
        <v>17.956258587711972</v>
      </c>
    </row>
    <row r="1469" spans="1:14" x14ac:dyDescent="0.35">
      <c r="A1469">
        <f>'Profilo fotovoltaico'!B1471*LCOH!$C$20</f>
        <v>0</v>
      </c>
      <c r="B1469">
        <f>'Profilo eolico'!B1471*LCOH!$C$21</f>
        <v>239.9</v>
      </c>
      <c r="C1469">
        <f>$P$35*'Profilo fotovoltaico'!B1471</f>
        <v>0</v>
      </c>
      <c r="D1469">
        <f>$Q$37*'Profilo eolico'!B1471</f>
        <v>1399.7289111935274</v>
      </c>
      <c r="E1469">
        <f>$P$39*'Profilo fotovoltaico'!B1471+'Approvvigionamento energia'!$Q$39*'Profilo eolico'!B1471</f>
        <v>1049.7966833951455</v>
      </c>
      <c r="F1469">
        <f>$P$41*'Profilo fotovoltaico'!B1471+'Approvvigionamento energia'!$Q$41*'Profilo eolico'!B1471</f>
        <v>699.86445559676372</v>
      </c>
      <c r="G1469">
        <f>$P$43*'Profilo fotovoltaico'!B1471+'Approvvigionamento energia'!$Q$43*'Profilo eolico'!B1471</f>
        <v>349.93222779838186</v>
      </c>
      <c r="H1469">
        <f t="shared" si="44"/>
        <v>1138.4335154826958</v>
      </c>
      <c r="I1469">
        <f>IF(LCOH!$C$28=Menu!$A$1,'Approvvigionamento energia'!C1469,0)+IF(LCOH!$C$28=Menu!$A$2,'Approvvigionamento energia'!D1469,0)+IF(LCOH!$C$28=Menu!$A$3,'Approvvigionamento energia'!E1469,0)+IF(LCOH!$C$28=Menu!$A$4,'Approvvigionamento energia'!F1469,0)+IF(LCOH!$C$28=Menu!$A$5,'Approvvigionamento energia'!G1469,0)+IF(LCOH!$C$28=Menu!$A$6,'Approvvigionamento energia'!H1469,0)</f>
        <v>699.86445559676372</v>
      </c>
      <c r="J1469">
        <f>'Approvvigionamento energia'!A1469+'Approvvigionamento energia'!B1469+'Approvvigionamento energia'!I1469</f>
        <v>939.7644555967637</v>
      </c>
      <c r="K1469">
        <f>IF(MIN(LCOH!$C$18,J1469)&gt;=$P$48*LCOH!$C$18, MIN(LCOH!$C$18,J1469),0)</f>
        <v>939.7644555967637</v>
      </c>
      <c r="L1469">
        <f t="shared" si="45"/>
        <v>0</v>
      </c>
      <c r="M1469">
        <f>K1469/LCOH!$C$18</f>
        <v>0.62650963706450913</v>
      </c>
      <c r="N1469">
        <f>K1469/LCOH!$C$34</f>
        <v>18.107214944060956</v>
      </c>
    </row>
    <row r="1470" spans="1:14" x14ac:dyDescent="0.35">
      <c r="A1470">
        <f>'Profilo fotovoltaico'!B1472*LCOH!$C$20</f>
        <v>0</v>
      </c>
      <c r="B1470">
        <f>'Profilo eolico'!B1472*LCOH!$C$21</f>
        <v>237.5</v>
      </c>
      <c r="C1470">
        <f>$P$35*'Profilo fotovoltaico'!B1472</f>
        <v>0</v>
      </c>
      <c r="D1470">
        <f>$Q$37*'Profilo eolico'!B1472</f>
        <v>1385.7257874466975</v>
      </c>
      <c r="E1470">
        <f>$P$39*'Profilo fotovoltaico'!B1472+'Approvvigionamento energia'!$Q$39*'Profilo eolico'!B1472</f>
        <v>1039.2943405850231</v>
      </c>
      <c r="F1470">
        <f>$P$41*'Profilo fotovoltaico'!B1472+'Approvvigionamento energia'!$Q$41*'Profilo eolico'!B1472</f>
        <v>692.86289372334875</v>
      </c>
      <c r="G1470">
        <f>$P$43*'Profilo fotovoltaico'!B1472+'Approvvigionamento energia'!$Q$43*'Profilo eolico'!B1472</f>
        <v>346.43144686167437</v>
      </c>
      <c r="H1470">
        <f t="shared" si="44"/>
        <v>1138.4335154826958</v>
      </c>
      <c r="I1470">
        <f>IF(LCOH!$C$28=Menu!$A$1,'Approvvigionamento energia'!C1470,0)+IF(LCOH!$C$28=Menu!$A$2,'Approvvigionamento energia'!D1470,0)+IF(LCOH!$C$28=Menu!$A$3,'Approvvigionamento energia'!E1470,0)+IF(LCOH!$C$28=Menu!$A$4,'Approvvigionamento energia'!F1470,0)+IF(LCOH!$C$28=Menu!$A$5,'Approvvigionamento energia'!G1470,0)+IF(LCOH!$C$28=Menu!$A$6,'Approvvigionamento energia'!H1470,0)</f>
        <v>692.86289372334875</v>
      </c>
      <c r="J1470">
        <f>'Approvvigionamento energia'!A1470+'Approvvigionamento energia'!B1470+'Approvvigionamento energia'!I1470</f>
        <v>930.36289372334875</v>
      </c>
      <c r="K1470">
        <f>IF(MIN(LCOH!$C$18,J1470)&gt;=$P$48*LCOH!$C$18, MIN(LCOH!$C$18,J1470),0)</f>
        <v>930.36289372334875</v>
      </c>
      <c r="L1470">
        <f t="shared" si="45"/>
        <v>0</v>
      </c>
      <c r="M1470">
        <f>K1470/LCOH!$C$18</f>
        <v>0.6202419291488992</v>
      </c>
      <c r="N1470">
        <f>K1470/LCOH!$C$34</f>
        <v>17.926067316442172</v>
      </c>
    </row>
    <row r="1471" spans="1:14" x14ac:dyDescent="0.35">
      <c r="A1471">
        <f>'Profilo fotovoltaico'!B1473*LCOH!$C$20</f>
        <v>2</v>
      </c>
      <c r="B1471">
        <f>'Profilo eolico'!B1473*LCOH!$C$21</f>
        <v>237.5</v>
      </c>
      <c r="C1471">
        <f>$P$35*'Profilo fotovoltaico'!B1473</f>
        <v>14.70922437524413</v>
      </c>
      <c r="D1471">
        <f>$Q$37*'Profilo eolico'!B1473</f>
        <v>1385.7257874466975</v>
      </c>
      <c r="E1471">
        <f>$P$39*'Profilo fotovoltaico'!B1473+'Approvvigionamento energia'!$Q$39*'Profilo eolico'!B1473</f>
        <v>1042.9716466788341</v>
      </c>
      <c r="F1471">
        <f>$P$41*'Profilo fotovoltaico'!B1473+'Approvvigionamento energia'!$Q$41*'Profilo eolico'!B1473</f>
        <v>700.21750591097077</v>
      </c>
      <c r="G1471">
        <f>$P$43*'Profilo fotovoltaico'!B1473+'Approvvigionamento energia'!$Q$43*'Profilo eolico'!B1473</f>
        <v>357.46336514310747</v>
      </c>
      <c r="H1471">
        <f t="shared" si="44"/>
        <v>1138.4335154826958</v>
      </c>
      <c r="I1471">
        <f>IF(LCOH!$C$28=Menu!$A$1,'Approvvigionamento energia'!C1471,0)+IF(LCOH!$C$28=Menu!$A$2,'Approvvigionamento energia'!D1471,0)+IF(LCOH!$C$28=Menu!$A$3,'Approvvigionamento energia'!E1471,0)+IF(LCOH!$C$28=Menu!$A$4,'Approvvigionamento energia'!F1471,0)+IF(LCOH!$C$28=Menu!$A$5,'Approvvigionamento energia'!G1471,0)+IF(LCOH!$C$28=Menu!$A$6,'Approvvigionamento energia'!H1471,0)</f>
        <v>700.21750591097077</v>
      </c>
      <c r="J1471">
        <f>'Approvvigionamento energia'!A1471+'Approvvigionamento energia'!B1471+'Approvvigionamento energia'!I1471</f>
        <v>939.71750591097077</v>
      </c>
      <c r="K1471">
        <f>IF(MIN(LCOH!$C$18,J1471)&gt;=$P$48*LCOH!$C$18, MIN(LCOH!$C$18,J1471),0)</f>
        <v>939.71750591097077</v>
      </c>
      <c r="L1471">
        <f t="shared" si="45"/>
        <v>0</v>
      </c>
      <c r="M1471">
        <f>K1471/LCOH!$C$18</f>
        <v>0.6264783372739805</v>
      </c>
      <c r="N1471">
        <f>K1471/LCOH!$C$34</f>
        <v>18.106310325837587</v>
      </c>
    </row>
    <row r="1472" spans="1:14" x14ac:dyDescent="0.35">
      <c r="A1472">
        <f>'Profilo fotovoltaico'!B1474*LCOH!$C$20</f>
        <v>91</v>
      </c>
      <c r="B1472">
        <f>'Profilo eolico'!B1474*LCOH!$C$21</f>
        <v>212.9</v>
      </c>
      <c r="C1472">
        <f>$P$35*'Profilo fotovoltaico'!B1474</f>
        <v>669.26970907360794</v>
      </c>
      <c r="D1472">
        <f>$Q$37*'Profilo eolico'!B1474</f>
        <v>1242.1937690416923</v>
      </c>
      <c r="E1472">
        <f>$P$39*'Profilo fotovoltaico'!B1474+'Approvvigionamento energia'!$Q$39*'Profilo eolico'!B1474</f>
        <v>1098.9627540496713</v>
      </c>
      <c r="F1472">
        <f>$P$41*'Profilo fotovoltaico'!B1474+'Approvvigionamento energia'!$Q$41*'Profilo eolico'!B1474</f>
        <v>955.7317390576502</v>
      </c>
      <c r="G1472">
        <f>$P$43*'Profilo fotovoltaico'!B1474+'Approvvigionamento energia'!$Q$43*'Profilo eolico'!B1474</f>
        <v>812.50072406562902</v>
      </c>
      <c r="H1472">
        <f t="shared" si="44"/>
        <v>1138.4335154826958</v>
      </c>
      <c r="I1472">
        <f>IF(LCOH!$C$28=Menu!$A$1,'Approvvigionamento energia'!C1472,0)+IF(LCOH!$C$28=Menu!$A$2,'Approvvigionamento energia'!D1472,0)+IF(LCOH!$C$28=Menu!$A$3,'Approvvigionamento energia'!E1472,0)+IF(LCOH!$C$28=Menu!$A$4,'Approvvigionamento energia'!F1472,0)+IF(LCOH!$C$28=Menu!$A$5,'Approvvigionamento energia'!G1472,0)+IF(LCOH!$C$28=Menu!$A$6,'Approvvigionamento energia'!H1472,0)</f>
        <v>955.7317390576502</v>
      </c>
      <c r="J1472">
        <f>'Approvvigionamento energia'!A1472+'Approvvigionamento energia'!B1472+'Approvvigionamento energia'!I1472</f>
        <v>1259.6317390576501</v>
      </c>
      <c r="K1472">
        <f>IF(MIN(LCOH!$C$18,J1472)&gt;=$P$48*LCOH!$C$18, MIN(LCOH!$C$18,J1472),0)</f>
        <v>1259.6317390576501</v>
      </c>
      <c r="L1472">
        <f t="shared" si="45"/>
        <v>0</v>
      </c>
      <c r="M1472">
        <f>K1472/LCOH!$C$18</f>
        <v>0.83975449270510005</v>
      </c>
      <c r="N1472">
        <f>K1472/LCOH!$C$34</f>
        <v>24.270361060841044</v>
      </c>
    </row>
    <row r="1473" spans="1:14" x14ac:dyDescent="0.35">
      <c r="A1473">
        <f>'Profilo fotovoltaico'!B1475*LCOH!$C$20</f>
        <v>257</v>
      </c>
      <c r="B1473">
        <f>'Profilo eolico'!B1475*LCOH!$C$21</f>
        <v>224.39999999999998</v>
      </c>
      <c r="C1473">
        <f>$P$35*'Profilo fotovoltaico'!B1475</f>
        <v>1890.1353322188706</v>
      </c>
      <c r="D1473">
        <f>$Q$37*'Profilo eolico'!B1475</f>
        <v>1309.2920703285849</v>
      </c>
      <c r="E1473">
        <f>$P$39*'Profilo fotovoltaico'!B1475+'Approvvigionamento energia'!$Q$39*'Profilo eolico'!B1475</f>
        <v>1454.5028858011565</v>
      </c>
      <c r="F1473">
        <f>$P$41*'Profilo fotovoltaico'!B1475+'Approvvigionamento energia'!$Q$41*'Profilo eolico'!B1475</f>
        <v>1599.7137012737278</v>
      </c>
      <c r="G1473">
        <f>$P$43*'Profilo fotovoltaico'!B1475+'Approvvigionamento energia'!$Q$43*'Profilo eolico'!B1475</f>
        <v>1744.9245167462996</v>
      </c>
      <c r="H1473">
        <f t="shared" si="44"/>
        <v>1138.4335154826958</v>
      </c>
      <c r="I1473">
        <f>IF(LCOH!$C$28=Menu!$A$1,'Approvvigionamento energia'!C1473,0)+IF(LCOH!$C$28=Menu!$A$2,'Approvvigionamento energia'!D1473,0)+IF(LCOH!$C$28=Menu!$A$3,'Approvvigionamento energia'!E1473,0)+IF(LCOH!$C$28=Menu!$A$4,'Approvvigionamento energia'!F1473,0)+IF(LCOH!$C$28=Menu!$A$5,'Approvvigionamento energia'!G1473,0)+IF(LCOH!$C$28=Menu!$A$6,'Approvvigionamento energia'!H1473,0)</f>
        <v>1599.7137012737278</v>
      </c>
      <c r="J1473">
        <f>'Approvvigionamento energia'!A1473+'Approvvigionamento energia'!B1473+'Approvvigionamento energia'!I1473</f>
        <v>2081.1137012737277</v>
      </c>
      <c r="K1473">
        <f>IF(MIN(LCOH!$C$18,J1473)&gt;=$P$48*LCOH!$C$18, MIN(LCOH!$C$18,J1473),0)</f>
        <v>1500</v>
      </c>
      <c r="L1473">
        <f t="shared" si="45"/>
        <v>581.11370127372766</v>
      </c>
      <c r="M1473">
        <f>K1473/LCOH!$C$18</f>
        <v>1</v>
      </c>
      <c r="N1473">
        <f>K1473/LCOH!$C$34</f>
        <v>28.901734104046245</v>
      </c>
    </row>
    <row r="1474" spans="1:14" x14ac:dyDescent="0.35">
      <c r="A1474">
        <f>'Profilo fotovoltaico'!B1476*LCOH!$C$20</f>
        <v>419</v>
      </c>
      <c r="B1474">
        <f>'Profilo eolico'!B1476*LCOH!$C$21</f>
        <v>248.20000000000002</v>
      </c>
      <c r="C1474">
        <f>$P$35*'Profilo fotovoltaico'!B1476</f>
        <v>3081.5825066136449</v>
      </c>
      <c r="D1474">
        <f>$Q$37*'Profilo eolico'!B1476</f>
        <v>1448.1563808179803</v>
      </c>
      <c r="E1474">
        <f>$P$39*'Profilo fotovoltaico'!B1476+'Approvvigionamento energia'!$Q$39*'Profilo eolico'!B1476</f>
        <v>1856.5129122668966</v>
      </c>
      <c r="F1474">
        <f>$P$41*'Profilo fotovoltaico'!B1476+'Approvvigionamento energia'!$Q$41*'Profilo eolico'!B1476</f>
        <v>2264.8694437158128</v>
      </c>
      <c r="G1474">
        <f>$P$43*'Profilo fotovoltaico'!B1476+'Approvvigionamento energia'!$Q$43*'Profilo eolico'!B1476</f>
        <v>2673.2259751647289</v>
      </c>
      <c r="H1474">
        <f t="shared" ref="H1474:H1537" si="46">$P$45</f>
        <v>1138.4335154826958</v>
      </c>
      <c r="I1474">
        <f>IF(LCOH!$C$28=Menu!$A$1,'Approvvigionamento energia'!C1474,0)+IF(LCOH!$C$28=Menu!$A$2,'Approvvigionamento energia'!D1474,0)+IF(LCOH!$C$28=Menu!$A$3,'Approvvigionamento energia'!E1474,0)+IF(LCOH!$C$28=Menu!$A$4,'Approvvigionamento energia'!F1474,0)+IF(LCOH!$C$28=Menu!$A$5,'Approvvigionamento energia'!G1474,0)+IF(LCOH!$C$28=Menu!$A$6,'Approvvigionamento energia'!H1474,0)</f>
        <v>2264.8694437158128</v>
      </c>
      <c r="J1474">
        <f>'Approvvigionamento energia'!A1474+'Approvvigionamento energia'!B1474+'Approvvigionamento energia'!I1474</f>
        <v>2932.0694437158127</v>
      </c>
      <c r="K1474">
        <f>IF(MIN(LCOH!$C$18,J1474)&gt;=$P$48*LCOH!$C$18, MIN(LCOH!$C$18,J1474),0)</f>
        <v>1500</v>
      </c>
      <c r="L1474">
        <f t="shared" si="45"/>
        <v>1432.0694437158127</v>
      </c>
      <c r="M1474">
        <f>K1474/LCOH!$C$18</f>
        <v>1</v>
      </c>
      <c r="N1474">
        <f>K1474/LCOH!$C$34</f>
        <v>28.901734104046245</v>
      </c>
    </row>
    <row r="1475" spans="1:14" x14ac:dyDescent="0.35">
      <c r="A1475">
        <f>'Profilo fotovoltaico'!B1477*LCOH!$C$20</f>
        <v>529</v>
      </c>
      <c r="B1475">
        <f>'Profilo eolico'!B1477*LCOH!$C$21</f>
        <v>247.9</v>
      </c>
      <c r="C1475">
        <f>$P$35*'Profilo fotovoltaico'!B1477</f>
        <v>3890.5898472520726</v>
      </c>
      <c r="D1475">
        <f>$Q$37*'Profilo eolico'!B1477</f>
        <v>1446.4059903496268</v>
      </c>
      <c r="E1475">
        <f>$P$39*'Profilo fotovoltaico'!B1477+'Approvvigionamento energia'!$Q$39*'Profilo eolico'!B1477</f>
        <v>2057.4519545752382</v>
      </c>
      <c r="F1475">
        <f>$P$41*'Profilo fotovoltaico'!B1477+'Approvvigionamento energia'!$Q$41*'Profilo eolico'!B1477</f>
        <v>2668.4979188008497</v>
      </c>
      <c r="G1475">
        <f>$P$43*'Profilo fotovoltaico'!B1477+'Approvvigionamento energia'!$Q$43*'Profilo eolico'!B1477</f>
        <v>3279.5438830264616</v>
      </c>
      <c r="H1475">
        <f t="shared" si="46"/>
        <v>1138.4335154826958</v>
      </c>
      <c r="I1475">
        <f>IF(LCOH!$C$28=Menu!$A$1,'Approvvigionamento energia'!C1475,0)+IF(LCOH!$C$28=Menu!$A$2,'Approvvigionamento energia'!D1475,0)+IF(LCOH!$C$28=Menu!$A$3,'Approvvigionamento energia'!E1475,0)+IF(LCOH!$C$28=Menu!$A$4,'Approvvigionamento energia'!F1475,0)+IF(LCOH!$C$28=Menu!$A$5,'Approvvigionamento energia'!G1475,0)+IF(LCOH!$C$28=Menu!$A$6,'Approvvigionamento energia'!H1475,0)</f>
        <v>2668.4979188008497</v>
      </c>
      <c r="J1475">
        <f>'Approvvigionamento energia'!A1475+'Approvvigionamento energia'!B1475+'Approvvigionamento energia'!I1475</f>
        <v>3445.3979188008498</v>
      </c>
      <c r="K1475">
        <f>IF(MIN(LCOH!$C$18,J1475)&gt;=$P$48*LCOH!$C$18, MIN(LCOH!$C$18,J1475),0)</f>
        <v>1500</v>
      </c>
      <c r="L1475">
        <f t="shared" ref="L1475:L1538" si="47">J1475-K1475</f>
        <v>1945.3979188008498</v>
      </c>
      <c r="M1475">
        <f>K1475/LCOH!$C$18</f>
        <v>1</v>
      </c>
      <c r="N1475">
        <f>K1475/LCOH!$C$34</f>
        <v>28.901734104046245</v>
      </c>
    </row>
    <row r="1476" spans="1:14" x14ac:dyDescent="0.35">
      <c r="A1476">
        <f>'Profilo fotovoltaico'!B1478*LCOH!$C$20</f>
        <v>583</v>
      </c>
      <c r="B1476">
        <f>'Profilo eolico'!B1478*LCOH!$C$21</f>
        <v>234.8</v>
      </c>
      <c r="C1476">
        <f>$P$35*'Profilo fotovoltaico'!B1478</f>
        <v>4287.7389053836632</v>
      </c>
      <c r="D1476">
        <f>$Q$37*'Profilo eolico'!B1478</f>
        <v>1369.9722732315142</v>
      </c>
      <c r="E1476">
        <f>$P$39*'Profilo fotovoltaico'!B1478+'Approvvigionamento energia'!$Q$39*'Profilo eolico'!B1478</f>
        <v>2099.4139312695515</v>
      </c>
      <c r="F1476">
        <f>$P$41*'Profilo fotovoltaico'!B1478+'Approvvigionamento energia'!$Q$41*'Profilo eolico'!B1478</f>
        <v>2828.8555893075886</v>
      </c>
      <c r="G1476">
        <f>$P$43*'Profilo fotovoltaico'!B1478+'Approvvigionamento energia'!$Q$43*'Profilo eolico'!B1478</f>
        <v>3558.2972473456266</v>
      </c>
      <c r="H1476">
        <f t="shared" si="46"/>
        <v>1138.4335154826958</v>
      </c>
      <c r="I1476">
        <f>IF(LCOH!$C$28=Menu!$A$1,'Approvvigionamento energia'!C1476,0)+IF(LCOH!$C$28=Menu!$A$2,'Approvvigionamento energia'!D1476,0)+IF(LCOH!$C$28=Menu!$A$3,'Approvvigionamento energia'!E1476,0)+IF(LCOH!$C$28=Menu!$A$4,'Approvvigionamento energia'!F1476,0)+IF(LCOH!$C$28=Menu!$A$5,'Approvvigionamento energia'!G1476,0)+IF(LCOH!$C$28=Menu!$A$6,'Approvvigionamento energia'!H1476,0)</f>
        <v>2828.8555893075886</v>
      </c>
      <c r="J1476">
        <f>'Approvvigionamento energia'!A1476+'Approvvigionamento energia'!B1476+'Approvvigionamento energia'!I1476</f>
        <v>3646.6555893075883</v>
      </c>
      <c r="K1476">
        <f>IF(MIN(LCOH!$C$18,J1476)&gt;=$P$48*LCOH!$C$18, MIN(LCOH!$C$18,J1476),0)</f>
        <v>1500</v>
      </c>
      <c r="L1476">
        <f t="shared" si="47"/>
        <v>2146.6555893075883</v>
      </c>
      <c r="M1476">
        <f>K1476/LCOH!$C$18</f>
        <v>1</v>
      </c>
      <c r="N1476">
        <f>K1476/LCOH!$C$34</f>
        <v>28.901734104046245</v>
      </c>
    </row>
    <row r="1477" spans="1:14" x14ac:dyDescent="0.35">
      <c r="A1477">
        <f>'Profilo fotovoltaico'!B1479*LCOH!$C$20</f>
        <v>588</v>
      </c>
      <c r="B1477">
        <f>'Profilo eolico'!B1479*LCOH!$C$21</f>
        <v>220.1</v>
      </c>
      <c r="C1477">
        <f>$P$35*'Profilo fotovoltaico'!B1479</f>
        <v>4324.5119663217738</v>
      </c>
      <c r="D1477">
        <f>$Q$37*'Profilo eolico'!B1479</f>
        <v>1284.2031402821815</v>
      </c>
      <c r="E1477">
        <f>$P$39*'Profilo fotovoltaico'!B1479+'Approvvigionamento energia'!$Q$39*'Profilo eolico'!B1479</f>
        <v>2044.2803467920796</v>
      </c>
      <c r="F1477">
        <f>$P$41*'Profilo fotovoltaico'!B1479+'Approvvigionamento energia'!$Q$41*'Profilo eolico'!B1479</f>
        <v>2804.3575533019775</v>
      </c>
      <c r="G1477">
        <f>$P$43*'Profilo fotovoltaico'!B1479+'Approvvigionamento energia'!$Q$43*'Profilo eolico'!B1479</f>
        <v>3564.4347598118761</v>
      </c>
      <c r="H1477">
        <f t="shared" si="46"/>
        <v>1138.4335154826958</v>
      </c>
      <c r="I1477">
        <f>IF(LCOH!$C$28=Menu!$A$1,'Approvvigionamento energia'!C1477,0)+IF(LCOH!$C$28=Menu!$A$2,'Approvvigionamento energia'!D1477,0)+IF(LCOH!$C$28=Menu!$A$3,'Approvvigionamento energia'!E1477,0)+IF(LCOH!$C$28=Menu!$A$4,'Approvvigionamento energia'!F1477,0)+IF(LCOH!$C$28=Menu!$A$5,'Approvvigionamento energia'!G1477,0)+IF(LCOH!$C$28=Menu!$A$6,'Approvvigionamento energia'!H1477,0)</f>
        <v>2804.3575533019775</v>
      </c>
      <c r="J1477">
        <f>'Approvvigionamento energia'!A1477+'Approvvigionamento energia'!B1477+'Approvvigionamento energia'!I1477</f>
        <v>3612.4575533019774</v>
      </c>
      <c r="K1477">
        <f>IF(MIN(LCOH!$C$18,J1477)&gt;=$P$48*LCOH!$C$18, MIN(LCOH!$C$18,J1477),0)</f>
        <v>1500</v>
      </c>
      <c r="L1477">
        <f t="shared" si="47"/>
        <v>2112.4575533019774</v>
      </c>
      <c r="M1477">
        <f>K1477/LCOH!$C$18</f>
        <v>1</v>
      </c>
      <c r="N1477">
        <f>K1477/LCOH!$C$34</f>
        <v>28.901734104046245</v>
      </c>
    </row>
    <row r="1478" spans="1:14" x14ac:dyDescent="0.35">
      <c r="A1478">
        <f>'Profilo fotovoltaico'!B1480*LCOH!$C$20</f>
        <v>541</v>
      </c>
      <c r="B1478">
        <f>'Profilo eolico'!B1480*LCOH!$C$21</f>
        <v>211.60000000000002</v>
      </c>
      <c r="C1478">
        <f>$P$35*'Profilo fotovoltaico'!B1480</f>
        <v>3978.8451935035373</v>
      </c>
      <c r="D1478">
        <f>$Q$37*'Profilo eolico'!B1480</f>
        <v>1234.6087436788262</v>
      </c>
      <c r="E1478">
        <f>$P$39*'Profilo fotovoltaico'!B1480+'Approvvigionamento energia'!$Q$39*'Profilo eolico'!B1480</f>
        <v>1920.6678561350041</v>
      </c>
      <c r="F1478">
        <f>$P$41*'Profilo fotovoltaico'!B1480+'Approvvigionamento energia'!$Q$41*'Profilo eolico'!B1480</f>
        <v>2606.7269685911815</v>
      </c>
      <c r="G1478">
        <f>$P$43*'Profilo fotovoltaico'!B1480+'Approvvigionamento energia'!$Q$43*'Profilo eolico'!B1480</f>
        <v>3292.7860810473594</v>
      </c>
      <c r="H1478">
        <f t="shared" si="46"/>
        <v>1138.4335154826958</v>
      </c>
      <c r="I1478">
        <f>IF(LCOH!$C$28=Menu!$A$1,'Approvvigionamento energia'!C1478,0)+IF(LCOH!$C$28=Menu!$A$2,'Approvvigionamento energia'!D1478,0)+IF(LCOH!$C$28=Menu!$A$3,'Approvvigionamento energia'!E1478,0)+IF(LCOH!$C$28=Menu!$A$4,'Approvvigionamento energia'!F1478,0)+IF(LCOH!$C$28=Menu!$A$5,'Approvvigionamento energia'!G1478,0)+IF(LCOH!$C$28=Menu!$A$6,'Approvvigionamento energia'!H1478,0)</f>
        <v>2606.7269685911815</v>
      </c>
      <c r="J1478">
        <f>'Approvvigionamento energia'!A1478+'Approvvigionamento energia'!B1478+'Approvvigionamento energia'!I1478</f>
        <v>3359.3269685911814</v>
      </c>
      <c r="K1478">
        <f>IF(MIN(LCOH!$C$18,J1478)&gt;=$P$48*LCOH!$C$18, MIN(LCOH!$C$18,J1478),0)</f>
        <v>1500</v>
      </c>
      <c r="L1478">
        <f t="shared" si="47"/>
        <v>1859.3269685911814</v>
      </c>
      <c r="M1478">
        <f>K1478/LCOH!$C$18</f>
        <v>1</v>
      </c>
      <c r="N1478">
        <f>K1478/LCOH!$C$34</f>
        <v>28.901734104046245</v>
      </c>
    </row>
    <row r="1479" spans="1:14" x14ac:dyDescent="0.35">
      <c r="A1479">
        <f>'Profilo fotovoltaico'!B1481*LCOH!$C$20</f>
        <v>454</v>
      </c>
      <c r="B1479">
        <f>'Profilo eolico'!B1481*LCOH!$C$21</f>
        <v>207.6</v>
      </c>
      <c r="C1479">
        <f>$P$35*'Profilo fotovoltaico'!B1481</f>
        <v>3338.9939331804176</v>
      </c>
      <c r="D1479">
        <f>$Q$37*'Profilo eolico'!B1481</f>
        <v>1211.2702041007765</v>
      </c>
      <c r="E1479">
        <f>$P$39*'Profilo fotovoltaico'!B1481+'Approvvigionamento energia'!$Q$39*'Profilo eolico'!B1481</f>
        <v>1743.2011363706868</v>
      </c>
      <c r="F1479">
        <f>$P$41*'Profilo fotovoltaico'!B1481+'Approvvigionamento energia'!$Q$41*'Profilo eolico'!B1481</f>
        <v>2275.132068640597</v>
      </c>
      <c r="G1479">
        <f>$P$43*'Profilo fotovoltaico'!B1481+'Approvvigionamento energia'!$Q$43*'Profilo eolico'!B1481</f>
        <v>2807.0630009105075</v>
      </c>
      <c r="H1479">
        <f t="shared" si="46"/>
        <v>1138.4335154826958</v>
      </c>
      <c r="I1479">
        <f>IF(LCOH!$C$28=Menu!$A$1,'Approvvigionamento energia'!C1479,0)+IF(LCOH!$C$28=Menu!$A$2,'Approvvigionamento energia'!D1479,0)+IF(LCOH!$C$28=Menu!$A$3,'Approvvigionamento energia'!E1479,0)+IF(LCOH!$C$28=Menu!$A$4,'Approvvigionamento energia'!F1479,0)+IF(LCOH!$C$28=Menu!$A$5,'Approvvigionamento energia'!G1479,0)+IF(LCOH!$C$28=Menu!$A$6,'Approvvigionamento energia'!H1479,0)</f>
        <v>2275.132068640597</v>
      </c>
      <c r="J1479">
        <f>'Approvvigionamento energia'!A1479+'Approvvigionamento energia'!B1479+'Approvvigionamento energia'!I1479</f>
        <v>2936.7320686405969</v>
      </c>
      <c r="K1479">
        <f>IF(MIN(LCOH!$C$18,J1479)&gt;=$P$48*LCOH!$C$18, MIN(LCOH!$C$18,J1479),0)</f>
        <v>1500</v>
      </c>
      <c r="L1479">
        <f t="shared" si="47"/>
        <v>1436.7320686405969</v>
      </c>
      <c r="M1479">
        <f>K1479/LCOH!$C$18</f>
        <v>1</v>
      </c>
      <c r="N1479">
        <f>K1479/LCOH!$C$34</f>
        <v>28.901734104046245</v>
      </c>
    </row>
    <row r="1480" spans="1:14" x14ac:dyDescent="0.35">
      <c r="A1480">
        <f>'Profilo fotovoltaico'!B1482*LCOH!$C$20</f>
        <v>321</v>
      </c>
      <c r="B1480">
        <f>'Profilo eolico'!B1482*LCOH!$C$21</f>
        <v>201.4</v>
      </c>
      <c r="C1480">
        <f>$P$35*'Profilo fotovoltaico'!B1482</f>
        <v>2360.8305122266829</v>
      </c>
      <c r="D1480">
        <f>$Q$37*'Profilo eolico'!B1482</f>
        <v>1175.0954677547995</v>
      </c>
      <c r="E1480">
        <f>$P$39*'Profilo fotovoltaico'!B1482+'Approvvigionamento energia'!$Q$39*'Profilo eolico'!B1482</f>
        <v>1471.5292288727703</v>
      </c>
      <c r="F1480">
        <f>$P$41*'Profilo fotovoltaico'!B1482+'Approvvigionamento energia'!$Q$41*'Profilo eolico'!B1482</f>
        <v>1767.9629899907413</v>
      </c>
      <c r="G1480">
        <f>$P$43*'Profilo fotovoltaico'!B1482+'Approvvigionamento energia'!$Q$43*'Profilo eolico'!B1482</f>
        <v>2064.3967511087121</v>
      </c>
      <c r="H1480">
        <f t="shared" si="46"/>
        <v>1138.4335154826958</v>
      </c>
      <c r="I1480">
        <f>IF(LCOH!$C$28=Menu!$A$1,'Approvvigionamento energia'!C1480,0)+IF(LCOH!$C$28=Menu!$A$2,'Approvvigionamento energia'!D1480,0)+IF(LCOH!$C$28=Menu!$A$3,'Approvvigionamento energia'!E1480,0)+IF(LCOH!$C$28=Menu!$A$4,'Approvvigionamento energia'!F1480,0)+IF(LCOH!$C$28=Menu!$A$5,'Approvvigionamento energia'!G1480,0)+IF(LCOH!$C$28=Menu!$A$6,'Approvvigionamento energia'!H1480,0)</f>
        <v>1767.9629899907413</v>
      </c>
      <c r="J1480">
        <f>'Approvvigionamento energia'!A1480+'Approvvigionamento energia'!B1480+'Approvvigionamento energia'!I1480</f>
        <v>2290.3629899907414</v>
      </c>
      <c r="K1480">
        <f>IF(MIN(LCOH!$C$18,J1480)&gt;=$P$48*LCOH!$C$18, MIN(LCOH!$C$18,J1480),0)</f>
        <v>1500</v>
      </c>
      <c r="L1480">
        <f t="shared" si="47"/>
        <v>790.36298999074143</v>
      </c>
      <c r="M1480">
        <f>K1480/LCOH!$C$18</f>
        <v>1</v>
      </c>
      <c r="N1480">
        <f>K1480/LCOH!$C$34</f>
        <v>28.901734104046245</v>
      </c>
    </row>
    <row r="1481" spans="1:14" x14ac:dyDescent="0.35">
      <c r="A1481">
        <f>'Profilo fotovoltaico'!B1483*LCOH!$C$20</f>
        <v>150</v>
      </c>
      <c r="B1481">
        <f>'Profilo eolico'!B1483*LCOH!$C$21</f>
        <v>187.6</v>
      </c>
      <c r="C1481">
        <f>$P$35*'Profilo fotovoltaico'!B1483</f>
        <v>1103.1918281433097</v>
      </c>
      <c r="D1481">
        <f>$Q$37*'Profilo eolico'!B1483</f>
        <v>1094.5775062105283</v>
      </c>
      <c r="E1481">
        <f>$P$39*'Profilo fotovoltaico'!B1483+'Approvvigionamento energia'!$Q$39*'Profilo eolico'!B1483</f>
        <v>1096.7310866937235</v>
      </c>
      <c r="F1481">
        <f>$P$41*'Profilo fotovoltaico'!B1483+'Approvvigionamento energia'!$Q$41*'Profilo eolico'!B1483</f>
        <v>1098.884667176919</v>
      </c>
      <c r="G1481">
        <f>$P$43*'Profilo fotovoltaico'!B1483+'Approvvigionamento energia'!$Q$43*'Profilo eolico'!B1483</f>
        <v>1101.0382476601144</v>
      </c>
      <c r="H1481">
        <f t="shared" si="46"/>
        <v>1138.4335154826958</v>
      </c>
      <c r="I1481">
        <f>IF(LCOH!$C$28=Menu!$A$1,'Approvvigionamento energia'!C1481,0)+IF(LCOH!$C$28=Menu!$A$2,'Approvvigionamento energia'!D1481,0)+IF(LCOH!$C$28=Menu!$A$3,'Approvvigionamento energia'!E1481,0)+IF(LCOH!$C$28=Menu!$A$4,'Approvvigionamento energia'!F1481,0)+IF(LCOH!$C$28=Menu!$A$5,'Approvvigionamento energia'!G1481,0)+IF(LCOH!$C$28=Menu!$A$6,'Approvvigionamento energia'!H1481,0)</f>
        <v>1098.884667176919</v>
      </c>
      <c r="J1481">
        <f>'Approvvigionamento energia'!A1481+'Approvvigionamento energia'!B1481+'Approvvigionamento energia'!I1481</f>
        <v>1436.4846671769192</v>
      </c>
      <c r="K1481">
        <f>IF(MIN(LCOH!$C$18,J1481)&gt;=$P$48*LCOH!$C$18, MIN(LCOH!$C$18,J1481),0)</f>
        <v>1436.4846671769192</v>
      </c>
      <c r="L1481">
        <f t="shared" si="47"/>
        <v>0</v>
      </c>
      <c r="M1481">
        <f>K1481/LCOH!$C$18</f>
        <v>0.95765644478461276</v>
      </c>
      <c r="N1481">
        <f>K1481/LCOH!$C$34</f>
        <v>27.677931930191122</v>
      </c>
    </row>
    <row r="1482" spans="1:14" x14ac:dyDescent="0.35">
      <c r="A1482">
        <f>'Profilo fotovoltaico'!B1484*LCOH!$C$20</f>
        <v>17</v>
      </c>
      <c r="B1482">
        <f>'Profilo eolico'!B1484*LCOH!$C$21</f>
        <v>179.5</v>
      </c>
      <c r="C1482">
        <f>$P$35*'Profilo fotovoltaico'!B1484</f>
        <v>125.02840718957512</v>
      </c>
      <c r="D1482">
        <f>$Q$37*'Profilo eolico'!B1484</f>
        <v>1047.3169635649776</v>
      </c>
      <c r="E1482">
        <f>$P$39*'Profilo fotovoltaico'!B1484+'Approvvigionamento energia'!$Q$39*'Profilo eolico'!B1484</f>
        <v>816.74482447112712</v>
      </c>
      <c r="F1482">
        <f>$P$41*'Profilo fotovoltaico'!B1484+'Approvvigionamento energia'!$Q$41*'Profilo eolico'!B1484</f>
        <v>586.17268537727637</v>
      </c>
      <c r="G1482">
        <f>$P$43*'Profilo fotovoltaico'!B1484+'Approvvigionamento energia'!$Q$43*'Profilo eolico'!B1484</f>
        <v>355.60054628342573</v>
      </c>
      <c r="H1482">
        <f t="shared" si="46"/>
        <v>1138.4335154826958</v>
      </c>
      <c r="I1482">
        <f>IF(LCOH!$C$28=Menu!$A$1,'Approvvigionamento energia'!C1482,0)+IF(LCOH!$C$28=Menu!$A$2,'Approvvigionamento energia'!D1482,0)+IF(LCOH!$C$28=Menu!$A$3,'Approvvigionamento energia'!E1482,0)+IF(LCOH!$C$28=Menu!$A$4,'Approvvigionamento energia'!F1482,0)+IF(LCOH!$C$28=Menu!$A$5,'Approvvigionamento energia'!G1482,0)+IF(LCOH!$C$28=Menu!$A$6,'Approvvigionamento energia'!H1482,0)</f>
        <v>586.17268537727637</v>
      </c>
      <c r="J1482">
        <f>'Approvvigionamento energia'!A1482+'Approvvigionamento energia'!B1482+'Approvvigionamento energia'!I1482</f>
        <v>782.67268537727637</v>
      </c>
      <c r="K1482">
        <f>IF(MIN(LCOH!$C$18,J1482)&gt;=$P$48*LCOH!$C$18, MIN(LCOH!$C$18,J1482),0)</f>
        <v>782.67268537727637</v>
      </c>
      <c r="L1482">
        <f t="shared" si="47"/>
        <v>0</v>
      </c>
      <c r="M1482">
        <f>K1482/LCOH!$C$18</f>
        <v>0.52178179025151761</v>
      </c>
      <c r="N1482">
        <f>K1482/LCOH!$C$34</f>
        <v>15.080398562182589</v>
      </c>
    </row>
    <row r="1483" spans="1:14" x14ac:dyDescent="0.35">
      <c r="A1483">
        <f>'Profilo fotovoltaico'!B1485*LCOH!$C$20</f>
        <v>0</v>
      </c>
      <c r="B1483">
        <f>'Profilo eolico'!B1485*LCOH!$C$21</f>
        <v>203.3</v>
      </c>
      <c r="C1483">
        <f>$P$35*'Profilo fotovoltaico'!B1485</f>
        <v>0</v>
      </c>
      <c r="D1483">
        <f>$Q$37*'Profilo eolico'!B1485</f>
        <v>1186.1812740543733</v>
      </c>
      <c r="E1483">
        <f>$P$39*'Profilo fotovoltaico'!B1485+'Approvvigionamento energia'!$Q$39*'Profilo eolico'!B1485</f>
        <v>889.63595554077983</v>
      </c>
      <c r="F1483">
        <f>$P$41*'Profilo fotovoltaico'!B1485+'Approvvigionamento energia'!$Q$41*'Profilo eolico'!B1485</f>
        <v>593.09063702718663</v>
      </c>
      <c r="G1483">
        <f>$P$43*'Profilo fotovoltaico'!B1485+'Approvvigionamento energia'!$Q$43*'Profilo eolico'!B1485</f>
        <v>296.54531851359332</v>
      </c>
      <c r="H1483">
        <f t="shared" si="46"/>
        <v>1138.4335154826958</v>
      </c>
      <c r="I1483">
        <f>IF(LCOH!$C$28=Menu!$A$1,'Approvvigionamento energia'!C1483,0)+IF(LCOH!$C$28=Menu!$A$2,'Approvvigionamento energia'!D1483,0)+IF(LCOH!$C$28=Menu!$A$3,'Approvvigionamento energia'!E1483,0)+IF(LCOH!$C$28=Menu!$A$4,'Approvvigionamento energia'!F1483,0)+IF(LCOH!$C$28=Menu!$A$5,'Approvvigionamento energia'!G1483,0)+IF(LCOH!$C$28=Menu!$A$6,'Approvvigionamento energia'!H1483,0)</f>
        <v>593.09063702718663</v>
      </c>
      <c r="J1483">
        <f>'Approvvigionamento energia'!A1483+'Approvvigionamento energia'!B1483+'Approvvigionamento energia'!I1483</f>
        <v>796.39063702718659</v>
      </c>
      <c r="K1483">
        <f>IF(MIN(LCOH!$C$18,J1483)&gt;=$P$48*LCOH!$C$18, MIN(LCOH!$C$18,J1483),0)</f>
        <v>796.39063702718659</v>
      </c>
      <c r="L1483">
        <f t="shared" si="47"/>
        <v>0</v>
      </c>
      <c r="M1483">
        <f>K1483/LCOH!$C$18</f>
        <v>0.53092709135145777</v>
      </c>
      <c r="N1483">
        <f>K1483/LCOH!$C$34</f>
        <v>15.344713622874501</v>
      </c>
    </row>
    <row r="1484" spans="1:14" x14ac:dyDescent="0.35">
      <c r="A1484">
        <f>'Profilo fotovoltaico'!B1486*LCOH!$C$20</f>
        <v>0</v>
      </c>
      <c r="B1484">
        <f>'Profilo eolico'!B1486*LCOH!$C$21</f>
        <v>238.2</v>
      </c>
      <c r="C1484">
        <f>$P$35*'Profilo fotovoltaico'!B1486</f>
        <v>0</v>
      </c>
      <c r="D1484">
        <f>$Q$37*'Profilo eolico'!B1486</f>
        <v>1389.8100318728561</v>
      </c>
      <c r="E1484">
        <f>$P$39*'Profilo fotovoltaico'!B1486+'Approvvigionamento energia'!$Q$39*'Profilo eolico'!B1486</f>
        <v>1042.3575239046422</v>
      </c>
      <c r="F1484">
        <f>$P$41*'Profilo fotovoltaico'!B1486+'Approvvigionamento energia'!$Q$41*'Profilo eolico'!B1486</f>
        <v>694.90501593642807</v>
      </c>
      <c r="G1484">
        <f>$P$43*'Profilo fotovoltaico'!B1486+'Approvvigionamento energia'!$Q$43*'Profilo eolico'!B1486</f>
        <v>347.45250796821404</v>
      </c>
      <c r="H1484">
        <f t="shared" si="46"/>
        <v>1138.4335154826958</v>
      </c>
      <c r="I1484">
        <f>IF(LCOH!$C$28=Menu!$A$1,'Approvvigionamento energia'!C1484,0)+IF(LCOH!$C$28=Menu!$A$2,'Approvvigionamento energia'!D1484,0)+IF(LCOH!$C$28=Menu!$A$3,'Approvvigionamento energia'!E1484,0)+IF(LCOH!$C$28=Menu!$A$4,'Approvvigionamento energia'!F1484,0)+IF(LCOH!$C$28=Menu!$A$5,'Approvvigionamento energia'!G1484,0)+IF(LCOH!$C$28=Menu!$A$6,'Approvvigionamento energia'!H1484,0)</f>
        <v>694.90501593642807</v>
      </c>
      <c r="J1484">
        <f>'Approvvigionamento energia'!A1484+'Approvvigionamento energia'!B1484+'Approvvigionamento energia'!I1484</f>
        <v>933.10501593642812</v>
      </c>
      <c r="K1484">
        <f>IF(MIN(LCOH!$C$18,J1484)&gt;=$P$48*LCOH!$C$18, MIN(LCOH!$C$18,J1484),0)</f>
        <v>933.10501593642812</v>
      </c>
      <c r="L1484">
        <f t="shared" si="47"/>
        <v>0</v>
      </c>
      <c r="M1484">
        <f>K1484/LCOH!$C$18</f>
        <v>0.62207001062428546</v>
      </c>
      <c r="N1484">
        <f>K1484/LCOH!$C$34</f>
        <v>17.978902041164318</v>
      </c>
    </row>
    <row r="1485" spans="1:14" x14ac:dyDescent="0.35">
      <c r="A1485">
        <f>'Profilo fotovoltaico'!B1487*LCOH!$C$20</f>
        <v>0</v>
      </c>
      <c r="B1485">
        <f>'Profilo eolico'!B1487*LCOH!$C$21</f>
        <v>281.8</v>
      </c>
      <c r="C1485">
        <f>$P$35*'Profilo fotovoltaico'!B1487</f>
        <v>0</v>
      </c>
      <c r="D1485">
        <f>$Q$37*'Profilo eolico'!B1487</f>
        <v>1644.2001132735975</v>
      </c>
      <c r="E1485">
        <f>$P$39*'Profilo fotovoltaico'!B1487+'Approvvigionamento energia'!$Q$39*'Profilo eolico'!B1487</f>
        <v>1233.1500849551981</v>
      </c>
      <c r="F1485">
        <f>$P$41*'Profilo fotovoltaico'!B1487+'Approvvigionamento energia'!$Q$41*'Profilo eolico'!B1487</f>
        <v>822.10005663679874</v>
      </c>
      <c r="G1485">
        <f>$P$43*'Profilo fotovoltaico'!B1487+'Approvvigionamento energia'!$Q$43*'Profilo eolico'!B1487</f>
        <v>411.05002831839937</v>
      </c>
      <c r="H1485">
        <f t="shared" si="46"/>
        <v>1138.4335154826958</v>
      </c>
      <c r="I1485">
        <f>IF(LCOH!$C$28=Menu!$A$1,'Approvvigionamento energia'!C1485,0)+IF(LCOH!$C$28=Menu!$A$2,'Approvvigionamento energia'!D1485,0)+IF(LCOH!$C$28=Menu!$A$3,'Approvvigionamento energia'!E1485,0)+IF(LCOH!$C$28=Menu!$A$4,'Approvvigionamento energia'!F1485,0)+IF(LCOH!$C$28=Menu!$A$5,'Approvvigionamento energia'!G1485,0)+IF(LCOH!$C$28=Menu!$A$6,'Approvvigionamento energia'!H1485,0)</f>
        <v>822.10005663679874</v>
      </c>
      <c r="J1485">
        <f>'Approvvigionamento energia'!A1485+'Approvvigionamento energia'!B1485+'Approvvigionamento energia'!I1485</f>
        <v>1103.9000566367988</v>
      </c>
      <c r="K1485">
        <f>IF(MIN(LCOH!$C$18,J1485)&gt;=$P$48*LCOH!$C$18, MIN(LCOH!$C$18,J1485),0)</f>
        <v>1103.9000566367988</v>
      </c>
      <c r="L1485">
        <f t="shared" si="47"/>
        <v>0</v>
      </c>
      <c r="M1485">
        <f>K1485/LCOH!$C$18</f>
        <v>0.73593337109119916</v>
      </c>
      <c r="N1485">
        <f>K1485/LCOH!$C$34</f>
        <v>21.269750609572231</v>
      </c>
    </row>
    <row r="1486" spans="1:14" x14ac:dyDescent="0.35">
      <c r="A1486">
        <f>'Profilo fotovoltaico'!B1488*LCOH!$C$20</f>
        <v>0</v>
      </c>
      <c r="B1486">
        <f>'Profilo eolico'!B1488*LCOH!$C$21</f>
        <v>326.10000000000002</v>
      </c>
      <c r="C1486">
        <f>$P$35*'Profilo fotovoltaico'!B1488</f>
        <v>0</v>
      </c>
      <c r="D1486">
        <f>$Q$37*'Profilo eolico'!B1488</f>
        <v>1902.6744391004972</v>
      </c>
      <c r="E1486">
        <f>$P$39*'Profilo fotovoltaico'!B1488+'Approvvigionamento energia'!$Q$39*'Profilo eolico'!B1488</f>
        <v>1427.0058293253728</v>
      </c>
      <c r="F1486">
        <f>$P$41*'Profilo fotovoltaico'!B1488+'Approvvigionamento energia'!$Q$41*'Profilo eolico'!B1488</f>
        <v>951.33721955024862</v>
      </c>
      <c r="G1486">
        <f>$P$43*'Profilo fotovoltaico'!B1488+'Approvvigionamento energia'!$Q$43*'Profilo eolico'!B1488</f>
        <v>475.66860977512431</v>
      </c>
      <c r="H1486">
        <f t="shared" si="46"/>
        <v>1138.4335154826958</v>
      </c>
      <c r="I1486">
        <f>IF(LCOH!$C$28=Menu!$A$1,'Approvvigionamento energia'!C1486,0)+IF(LCOH!$C$28=Menu!$A$2,'Approvvigionamento energia'!D1486,0)+IF(LCOH!$C$28=Menu!$A$3,'Approvvigionamento energia'!E1486,0)+IF(LCOH!$C$28=Menu!$A$4,'Approvvigionamento energia'!F1486,0)+IF(LCOH!$C$28=Menu!$A$5,'Approvvigionamento energia'!G1486,0)+IF(LCOH!$C$28=Menu!$A$6,'Approvvigionamento energia'!H1486,0)</f>
        <v>951.33721955024862</v>
      </c>
      <c r="J1486">
        <f>'Approvvigionamento energia'!A1486+'Approvvigionamento energia'!B1486+'Approvvigionamento energia'!I1486</f>
        <v>1277.4372195502488</v>
      </c>
      <c r="K1486">
        <f>IF(MIN(LCOH!$C$18,J1486)&gt;=$P$48*LCOH!$C$18, MIN(LCOH!$C$18,J1486),0)</f>
        <v>1277.4372195502488</v>
      </c>
      <c r="L1486">
        <f t="shared" si="47"/>
        <v>0</v>
      </c>
      <c r="M1486">
        <f>K1486/LCOH!$C$18</f>
        <v>0.85162481303349913</v>
      </c>
      <c r="N1486">
        <f>K1486/LCOH!$C$34</f>
        <v>24.61343390270229</v>
      </c>
    </row>
    <row r="1487" spans="1:14" x14ac:dyDescent="0.35">
      <c r="A1487">
        <f>'Profilo fotovoltaico'!B1489*LCOH!$C$20</f>
        <v>0</v>
      </c>
      <c r="B1487">
        <f>'Profilo eolico'!B1489*LCOH!$C$21</f>
        <v>356</v>
      </c>
      <c r="C1487">
        <f>$P$35*'Profilo fotovoltaico'!B1489</f>
        <v>0</v>
      </c>
      <c r="D1487">
        <f>$Q$37*'Profilo eolico'!B1489</f>
        <v>2077.130022446418</v>
      </c>
      <c r="E1487">
        <f>$P$39*'Profilo fotovoltaico'!B1489+'Approvvigionamento energia'!$Q$39*'Profilo eolico'!B1489</f>
        <v>1557.8475168348136</v>
      </c>
      <c r="F1487">
        <f>$P$41*'Profilo fotovoltaico'!B1489+'Approvvigionamento energia'!$Q$41*'Profilo eolico'!B1489</f>
        <v>1038.565011223209</v>
      </c>
      <c r="G1487">
        <f>$P$43*'Profilo fotovoltaico'!B1489+'Approvvigionamento energia'!$Q$43*'Profilo eolico'!B1489</f>
        <v>519.28250561160451</v>
      </c>
      <c r="H1487">
        <f t="shared" si="46"/>
        <v>1138.4335154826958</v>
      </c>
      <c r="I1487">
        <f>IF(LCOH!$C$28=Menu!$A$1,'Approvvigionamento energia'!C1487,0)+IF(LCOH!$C$28=Menu!$A$2,'Approvvigionamento energia'!D1487,0)+IF(LCOH!$C$28=Menu!$A$3,'Approvvigionamento energia'!E1487,0)+IF(LCOH!$C$28=Menu!$A$4,'Approvvigionamento energia'!F1487,0)+IF(LCOH!$C$28=Menu!$A$5,'Approvvigionamento energia'!G1487,0)+IF(LCOH!$C$28=Menu!$A$6,'Approvvigionamento energia'!H1487,0)</f>
        <v>1038.565011223209</v>
      </c>
      <c r="J1487">
        <f>'Approvvigionamento energia'!A1487+'Approvvigionamento energia'!B1487+'Approvvigionamento energia'!I1487</f>
        <v>1394.565011223209</v>
      </c>
      <c r="K1487">
        <f>IF(MIN(LCOH!$C$18,J1487)&gt;=$P$48*LCOH!$C$18, MIN(LCOH!$C$18,J1487),0)</f>
        <v>1394.565011223209</v>
      </c>
      <c r="L1487">
        <f t="shared" si="47"/>
        <v>0</v>
      </c>
      <c r="M1487">
        <f>K1487/LCOH!$C$18</f>
        <v>0.92971000748213939</v>
      </c>
      <c r="N1487">
        <f>K1487/LCOH!$C$34</f>
        <v>26.870231430119635</v>
      </c>
    </row>
    <row r="1488" spans="1:14" x14ac:dyDescent="0.35">
      <c r="A1488">
        <f>'Profilo fotovoltaico'!B1490*LCOH!$C$20</f>
        <v>0</v>
      </c>
      <c r="B1488">
        <f>'Profilo eolico'!B1490*LCOH!$C$21</f>
        <v>373.5</v>
      </c>
      <c r="C1488">
        <f>$P$35*'Profilo fotovoltaico'!B1490</f>
        <v>0</v>
      </c>
      <c r="D1488">
        <f>$Q$37*'Profilo eolico'!B1490</f>
        <v>2179.2361331003854</v>
      </c>
      <c r="E1488">
        <f>$P$39*'Profilo fotovoltaico'!B1490+'Approvvigionamento energia'!$Q$39*'Profilo eolico'!B1490</f>
        <v>1634.4270998252891</v>
      </c>
      <c r="F1488">
        <f>$P$41*'Profilo fotovoltaico'!B1490+'Approvvigionamento energia'!$Q$41*'Profilo eolico'!B1490</f>
        <v>1089.6180665501927</v>
      </c>
      <c r="G1488">
        <f>$P$43*'Profilo fotovoltaico'!B1490+'Approvvigionamento energia'!$Q$43*'Profilo eolico'!B1490</f>
        <v>544.80903327509634</v>
      </c>
      <c r="H1488">
        <f t="shared" si="46"/>
        <v>1138.4335154826958</v>
      </c>
      <c r="I1488">
        <f>IF(LCOH!$C$28=Menu!$A$1,'Approvvigionamento energia'!C1488,0)+IF(LCOH!$C$28=Menu!$A$2,'Approvvigionamento energia'!D1488,0)+IF(LCOH!$C$28=Menu!$A$3,'Approvvigionamento energia'!E1488,0)+IF(LCOH!$C$28=Menu!$A$4,'Approvvigionamento energia'!F1488,0)+IF(LCOH!$C$28=Menu!$A$5,'Approvvigionamento energia'!G1488,0)+IF(LCOH!$C$28=Menu!$A$6,'Approvvigionamento energia'!H1488,0)</f>
        <v>1089.6180665501927</v>
      </c>
      <c r="J1488">
        <f>'Approvvigionamento energia'!A1488+'Approvvigionamento energia'!B1488+'Approvvigionamento energia'!I1488</f>
        <v>1463.1180665501927</v>
      </c>
      <c r="K1488">
        <f>IF(MIN(LCOH!$C$18,J1488)&gt;=$P$48*LCOH!$C$18, MIN(LCOH!$C$18,J1488),0)</f>
        <v>1463.1180665501927</v>
      </c>
      <c r="L1488">
        <f t="shared" si="47"/>
        <v>0</v>
      </c>
      <c r="M1488">
        <f>K1488/LCOH!$C$18</f>
        <v>0.97541204436679507</v>
      </c>
      <c r="N1488">
        <f>K1488/LCOH!$C$34</f>
        <v>28.19109954817327</v>
      </c>
    </row>
    <row r="1489" spans="1:14" x14ac:dyDescent="0.35">
      <c r="A1489">
        <f>'Profilo fotovoltaico'!B1491*LCOH!$C$20</f>
        <v>0</v>
      </c>
      <c r="B1489">
        <f>'Profilo eolico'!B1491*LCOH!$C$21</f>
        <v>396.6</v>
      </c>
      <c r="C1489">
        <f>$P$35*'Profilo fotovoltaico'!B1491</f>
        <v>0</v>
      </c>
      <c r="D1489">
        <f>$Q$37*'Profilo eolico'!B1491</f>
        <v>2314.0161991636223</v>
      </c>
      <c r="E1489">
        <f>$P$39*'Profilo fotovoltaico'!B1491+'Approvvigionamento energia'!$Q$39*'Profilo eolico'!B1491</f>
        <v>1735.5121493727165</v>
      </c>
      <c r="F1489">
        <f>$P$41*'Profilo fotovoltaico'!B1491+'Approvvigionamento energia'!$Q$41*'Profilo eolico'!B1491</f>
        <v>1157.0080995818112</v>
      </c>
      <c r="G1489">
        <f>$P$43*'Profilo fotovoltaico'!B1491+'Approvvigionamento energia'!$Q$43*'Profilo eolico'!B1491</f>
        <v>578.50404979090558</v>
      </c>
      <c r="H1489">
        <f t="shared" si="46"/>
        <v>1138.4335154826958</v>
      </c>
      <c r="I1489">
        <f>IF(LCOH!$C$28=Menu!$A$1,'Approvvigionamento energia'!C1489,0)+IF(LCOH!$C$28=Menu!$A$2,'Approvvigionamento energia'!D1489,0)+IF(LCOH!$C$28=Menu!$A$3,'Approvvigionamento energia'!E1489,0)+IF(LCOH!$C$28=Menu!$A$4,'Approvvigionamento energia'!F1489,0)+IF(LCOH!$C$28=Menu!$A$5,'Approvvigionamento energia'!G1489,0)+IF(LCOH!$C$28=Menu!$A$6,'Approvvigionamento energia'!H1489,0)</f>
        <v>1157.0080995818112</v>
      </c>
      <c r="J1489">
        <f>'Approvvigionamento energia'!A1489+'Approvvigionamento energia'!B1489+'Approvvigionamento energia'!I1489</f>
        <v>1553.6080995818111</v>
      </c>
      <c r="K1489">
        <f>IF(MIN(LCOH!$C$18,J1489)&gt;=$P$48*LCOH!$C$18, MIN(LCOH!$C$18,J1489),0)</f>
        <v>1500</v>
      </c>
      <c r="L1489">
        <f t="shared" si="47"/>
        <v>53.608099581811075</v>
      </c>
      <c r="M1489">
        <f>K1489/LCOH!$C$18</f>
        <v>1</v>
      </c>
      <c r="N1489">
        <f>K1489/LCOH!$C$34</f>
        <v>28.901734104046245</v>
      </c>
    </row>
    <row r="1490" spans="1:14" x14ac:dyDescent="0.35">
      <c r="A1490">
        <f>'Profilo fotovoltaico'!B1492*LCOH!$C$20</f>
        <v>0</v>
      </c>
      <c r="B1490">
        <f>'Profilo eolico'!B1492*LCOH!$C$21</f>
        <v>412.6</v>
      </c>
      <c r="C1490">
        <f>$P$35*'Profilo fotovoltaico'!B1492</f>
        <v>0</v>
      </c>
      <c r="D1490">
        <f>$Q$37*'Profilo eolico'!B1492</f>
        <v>2407.370357475821</v>
      </c>
      <c r="E1490">
        <f>$P$39*'Profilo fotovoltaico'!B1492+'Approvvigionamento energia'!$Q$39*'Profilo eolico'!B1492</f>
        <v>1805.5277681068656</v>
      </c>
      <c r="F1490">
        <f>$P$41*'Profilo fotovoltaico'!B1492+'Approvvigionamento energia'!$Q$41*'Profilo eolico'!B1492</f>
        <v>1203.6851787379105</v>
      </c>
      <c r="G1490">
        <f>$P$43*'Profilo fotovoltaico'!B1492+'Approvvigionamento energia'!$Q$43*'Profilo eolico'!B1492</f>
        <v>601.84258936895526</v>
      </c>
      <c r="H1490">
        <f t="shared" si="46"/>
        <v>1138.4335154826958</v>
      </c>
      <c r="I1490">
        <f>IF(LCOH!$C$28=Menu!$A$1,'Approvvigionamento energia'!C1490,0)+IF(LCOH!$C$28=Menu!$A$2,'Approvvigionamento energia'!D1490,0)+IF(LCOH!$C$28=Menu!$A$3,'Approvvigionamento energia'!E1490,0)+IF(LCOH!$C$28=Menu!$A$4,'Approvvigionamento energia'!F1490,0)+IF(LCOH!$C$28=Menu!$A$5,'Approvvigionamento energia'!G1490,0)+IF(LCOH!$C$28=Menu!$A$6,'Approvvigionamento energia'!H1490,0)</f>
        <v>1203.6851787379105</v>
      </c>
      <c r="J1490">
        <f>'Approvvigionamento energia'!A1490+'Approvvigionamento energia'!B1490+'Approvvigionamento energia'!I1490</f>
        <v>1616.2851787379104</v>
      </c>
      <c r="K1490">
        <f>IF(MIN(LCOH!$C$18,J1490)&gt;=$P$48*LCOH!$C$18, MIN(LCOH!$C$18,J1490),0)</f>
        <v>1500</v>
      </c>
      <c r="L1490">
        <f t="shared" si="47"/>
        <v>116.28517873791043</v>
      </c>
      <c r="M1490">
        <f>K1490/LCOH!$C$18</f>
        <v>1</v>
      </c>
      <c r="N1490">
        <f>K1490/LCOH!$C$34</f>
        <v>28.901734104046245</v>
      </c>
    </row>
    <row r="1491" spans="1:14" x14ac:dyDescent="0.35">
      <c r="A1491">
        <f>'Profilo fotovoltaico'!B1493*LCOH!$C$20</f>
        <v>0</v>
      </c>
      <c r="B1491">
        <f>'Profilo eolico'!B1493*LCOH!$C$21</f>
        <v>431.4</v>
      </c>
      <c r="C1491">
        <f>$P$35*'Profilo fotovoltaico'!B1493</f>
        <v>0</v>
      </c>
      <c r="D1491">
        <f>$Q$37*'Profilo eolico'!B1493</f>
        <v>2517.0614934926543</v>
      </c>
      <c r="E1491">
        <f>$P$39*'Profilo fotovoltaico'!B1493+'Approvvigionamento energia'!$Q$39*'Profilo eolico'!B1493</f>
        <v>1887.7961201194905</v>
      </c>
      <c r="F1491">
        <f>$P$41*'Profilo fotovoltaico'!B1493+'Approvvigionamento energia'!$Q$41*'Profilo eolico'!B1493</f>
        <v>1258.5307467463272</v>
      </c>
      <c r="G1491">
        <f>$P$43*'Profilo fotovoltaico'!B1493+'Approvvigionamento energia'!$Q$43*'Profilo eolico'!B1493</f>
        <v>629.26537337316358</v>
      </c>
      <c r="H1491">
        <f t="shared" si="46"/>
        <v>1138.4335154826958</v>
      </c>
      <c r="I1491">
        <f>IF(LCOH!$C$28=Menu!$A$1,'Approvvigionamento energia'!C1491,0)+IF(LCOH!$C$28=Menu!$A$2,'Approvvigionamento energia'!D1491,0)+IF(LCOH!$C$28=Menu!$A$3,'Approvvigionamento energia'!E1491,0)+IF(LCOH!$C$28=Menu!$A$4,'Approvvigionamento energia'!F1491,0)+IF(LCOH!$C$28=Menu!$A$5,'Approvvigionamento energia'!G1491,0)+IF(LCOH!$C$28=Menu!$A$6,'Approvvigionamento energia'!H1491,0)</f>
        <v>1258.5307467463272</v>
      </c>
      <c r="J1491">
        <f>'Approvvigionamento energia'!A1491+'Approvvigionamento energia'!B1491+'Approvvigionamento energia'!I1491</f>
        <v>1689.9307467463273</v>
      </c>
      <c r="K1491">
        <f>IF(MIN(LCOH!$C$18,J1491)&gt;=$P$48*LCOH!$C$18, MIN(LCOH!$C$18,J1491),0)</f>
        <v>1500</v>
      </c>
      <c r="L1491">
        <f t="shared" si="47"/>
        <v>189.93074674632726</v>
      </c>
      <c r="M1491">
        <f>K1491/LCOH!$C$18</f>
        <v>1</v>
      </c>
      <c r="N1491">
        <f>K1491/LCOH!$C$34</f>
        <v>28.901734104046245</v>
      </c>
    </row>
    <row r="1492" spans="1:14" x14ac:dyDescent="0.35">
      <c r="A1492">
        <f>'Profilo fotovoltaico'!B1494*LCOH!$C$20</f>
        <v>0</v>
      </c>
      <c r="B1492">
        <f>'Profilo eolico'!B1494*LCOH!$C$21</f>
        <v>459.2</v>
      </c>
      <c r="C1492">
        <f>$P$35*'Profilo fotovoltaico'!B1494</f>
        <v>0</v>
      </c>
      <c r="D1492">
        <f>$Q$37*'Profilo eolico'!B1494</f>
        <v>2679.264343560099</v>
      </c>
      <c r="E1492">
        <f>$P$39*'Profilo fotovoltaico'!B1494+'Approvvigionamento energia'!$Q$39*'Profilo eolico'!B1494</f>
        <v>2009.4482576700741</v>
      </c>
      <c r="F1492">
        <f>$P$41*'Profilo fotovoltaico'!B1494+'Approvvigionamento energia'!$Q$41*'Profilo eolico'!B1494</f>
        <v>1339.6321717800495</v>
      </c>
      <c r="G1492">
        <f>$P$43*'Profilo fotovoltaico'!B1494+'Approvvigionamento energia'!$Q$43*'Profilo eolico'!B1494</f>
        <v>669.81608589002474</v>
      </c>
      <c r="H1492">
        <f t="shared" si="46"/>
        <v>1138.4335154826958</v>
      </c>
      <c r="I1492">
        <f>IF(LCOH!$C$28=Menu!$A$1,'Approvvigionamento energia'!C1492,0)+IF(LCOH!$C$28=Menu!$A$2,'Approvvigionamento energia'!D1492,0)+IF(LCOH!$C$28=Menu!$A$3,'Approvvigionamento energia'!E1492,0)+IF(LCOH!$C$28=Menu!$A$4,'Approvvigionamento energia'!F1492,0)+IF(LCOH!$C$28=Menu!$A$5,'Approvvigionamento energia'!G1492,0)+IF(LCOH!$C$28=Menu!$A$6,'Approvvigionamento energia'!H1492,0)</f>
        <v>1339.6321717800495</v>
      </c>
      <c r="J1492">
        <f>'Approvvigionamento energia'!A1492+'Approvvigionamento energia'!B1492+'Approvvigionamento energia'!I1492</f>
        <v>1798.8321717800495</v>
      </c>
      <c r="K1492">
        <f>IF(MIN(LCOH!$C$18,J1492)&gt;=$P$48*LCOH!$C$18, MIN(LCOH!$C$18,J1492),0)</f>
        <v>1500</v>
      </c>
      <c r="L1492">
        <f t="shared" si="47"/>
        <v>298.83217178004952</v>
      </c>
      <c r="M1492">
        <f>K1492/LCOH!$C$18</f>
        <v>1</v>
      </c>
      <c r="N1492">
        <f>K1492/LCOH!$C$34</f>
        <v>28.901734104046245</v>
      </c>
    </row>
    <row r="1493" spans="1:14" x14ac:dyDescent="0.35">
      <c r="A1493">
        <f>'Profilo fotovoltaico'!B1495*LCOH!$C$20</f>
        <v>0</v>
      </c>
      <c r="B1493">
        <f>'Profilo eolico'!B1495*LCOH!$C$21</f>
        <v>482.70000000000005</v>
      </c>
      <c r="C1493">
        <f>$P$35*'Profilo fotovoltaico'!B1495</f>
        <v>0</v>
      </c>
      <c r="D1493">
        <f>$Q$37*'Profilo eolico'!B1495</f>
        <v>2816.3782635811408</v>
      </c>
      <c r="E1493">
        <f>$P$39*'Profilo fotovoltaico'!B1495+'Approvvigionamento energia'!$Q$39*'Profilo eolico'!B1495</f>
        <v>2112.2836976858557</v>
      </c>
      <c r="F1493">
        <f>$P$41*'Profilo fotovoltaico'!B1495+'Approvvigionamento energia'!$Q$41*'Profilo eolico'!B1495</f>
        <v>1408.1891317905704</v>
      </c>
      <c r="G1493">
        <f>$P$43*'Profilo fotovoltaico'!B1495+'Approvvigionamento energia'!$Q$43*'Profilo eolico'!B1495</f>
        <v>704.0945658952852</v>
      </c>
      <c r="H1493">
        <f t="shared" si="46"/>
        <v>1138.4335154826958</v>
      </c>
      <c r="I1493">
        <f>IF(LCOH!$C$28=Menu!$A$1,'Approvvigionamento energia'!C1493,0)+IF(LCOH!$C$28=Menu!$A$2,'Approvvigionamento energia'!D1493,0)+IF(LCOH!$C$28=Menu!$A$3,'Approvvigionamento energia'!E1493,0)+IF(LCOH!$C$28=Menu!$A$4,'Approvvigionamento energia'!F1493,0)+IF(LCOH!$C$28=Menu!$A$5,'Approvvigionamento energia'!G1493,0)+IF(LCOH!$C$28=Menu!$A$6,'Approvvigionamento energia'!H1493,0)</f>
        <v>1408.1891317905704</v>
      </c>
      <c r="J1493">
        <f>'Approvvigionamento energia'!A1493+'Approvvigionamento energia'!B1493+'Approvvigionamento energia'!I1493</f>
        <v>1890.8891317905704</v>
      </c>
      <c r="K1493">
        <f>IF(MIN(LCOH!$C$18,J1493)&gt;=$P$48*LCOH!$C$18, MIN(LCOH!$C$18,J1493),0)</f>
        <v>1500</v>
      </c>
      <c r="L1493">
        <f t="shared" si="47"/>
        <v>390.88913179057045</v>
      </c>
      <c r="M1493">
        <f>K1493/LCOH!$C$18</f>
        <v>1</v>
      </c>
      <c r="N1493">
        <f>K1493/LCOH!$C$34</f>
        <v>28.901734104046245</v>
      </c>
    </row>
    <row r="1494" spans="1:14" x14ac:dyDescent="0.35">
      <c r="A1494">
        <f>'Profilo fotovoltaico'!B1496*LCOH!$C$20</f>
        <v>0</v>
      </c>
      <c r="B1494">
        <f>'Profilo eolico'!B1496*LCOH!$C$21</f>
        <v>501.49999999999994</v>
      </c>
      <c r="C1494">
        <f>$P$35*'Profilo fotovoltaico'!B1496</f>
        <v>0</v>
      </c>
      <c r="D1494">
        <f>$Q$37*'Profilo eolico'!B1496</f>
        <v>2926.0693995979736</v>
      </c>
      <c r="E1494">
        <f>$P$39*'Profilo fotovoltaico'!B1496+'Approvvigionamento energia'!$Q$39*'Profilo eolico'!B1496</f>
        <v>2194.55204969848</v>
      </c>
      <c r="F1494">
        <f>$P$41*'Profilo fotovoltaico'!B1496+'Approvvigionamento energia'!$Q$41*'Profilo eolico'!B1496</f>
        <v>1463.0346997989868</v>
      </c>
      <c r="G1494">
        <f>$P$43*'Profilo fotovoltaico'!B1496+'Approvvigionamento energia'!$Q$43*'Profilo eolico'!B1496</f>
        <v>731.51734989949341</v>
      </c>
      <c r="H1494">
        <f t="shared" si="46"/>
        <v>1138.4335154826958</v>
      </c>
      <c r="I1494">
        <f>IF(LCOH!$C$28=Menu!$A$1,'Approvvigionamento energia'!C1494,0)+IF(LCOH!$C$28=Menu!$A$2,'Approvvigionamento energia'!D1494,0)+IF(LCOH!$C$28=Menu!$A$3,'Approvvigionamento energia'!E1494,0)+IF(LCOH!$C$28=Menu!$A$4,'Approvvigionamento energia'!F1494,0)+IF(LCOH!$C$28=Menu!$A$5,'Approvvigionamento energia'!G1494,0)+IF(LCOH!$C$28=Menu!$A$6,'Approvvigionamento energia'!H1494,0)</f>
        <v>1463.0346997989868</v>
      </c>
      <c r="J1494">
        <f>'Approvvigionamento energia'!A1494+'Approvvigionamento energia'!B1494+'Approvvigionamento energia'!I1494</f>
        <v>1964.5346997989868</v>
      </c>
      <c r="K1494">
        <f>IF(MIN(LCOH!$C$18,J1494)&gt;=$P$48*LCOH!$C$18, MIN(LCOH!$C$18,J1494),0)</f>
        <v>1500</v>
      </c>
      <c r="L1494">
        <f t="shared" si="47"/>
        <v>464.53469979898682</v>
      </c>
      <c r="M1494">
        <f>K1494/LCOH!$C$18</f>
        <v>1</v>
      </c>
      <c r="N1494">
        <f>K1494/LCOH!$C$34</f>
        <v>28.901734104046245</v>
      </c>
    </row>
    <row r="1495" spans="1:14" x14ac:dyDescent="0.35">
      <c r="A1495">
        <f>'Profilo fotovoltaico'!B1497*LCOH!$C$20</f>
        <v>2</v>
      </c>
      <c r="B1495">
        <f>'Profilo eolico'!B1497*LCOH!$C$21</f>
        <v>496.7</v>
      </c>
      <c r="C1495">
        <f>$P$35*'Profilo fotovoltaico'!B1497</f>
        <v>14.70922437524413</v>
      </c>
      <c r="D1495">
        <f>$Q$37*'Profilo eolico'!B1497</f>
        <v>2898.0631521043142</v>
      </c>
      <c r="E1495">
        <f>$P$39*'Profilo fotovoltaico'!B1497+'Approvvigionamento energia'!$Q$39*'Profilo eolico'!B1497</f>
        <v>2177.2246701720469</v>
      </c>
      <c r="F1495">
        <f>$P$41*'Profilo fotovoltaico'!B1497+'Approvvigionamento energia'!$Q$41*'Profilo eolico'!B1497</f>
        <v>1456.3861882397791</v>
      </c>
      <c r="G1495">
        <f>$P$43*'Profilo fotovoltaico'!B1497+'Approvvigionamento energia'!$Q$43*'Profilo eolico'!B1497</f>
        <v>735.5477063075117</v>
      </c>
      <c r="H1495">
        <f t="shared" si="46"/>
        <v>1138.4335154826958</v>
      </c>
      <c r="I1495">
        <f>IF(LCOH!$C$28=Menu!$A$1,'Approvvigionamento energia'!C1495,0)+IF(LCOH!$C$28=Menu!$A$2,'Approvvigionamento energia'!D1495,0)+IF(LCOH!$C$28=Menu!$A$3,'Approvvigionamento energia'!E1495,0)+IF(LCOH!$C$28=Menu!$A$4,'Approvvigionamento energia'!F1495,0)+IF(LCOH!$C$28=Menu!$A$5,'Approvvigionamento energia'!G1495,0)+IF(LCOH!$C$28=Menu!$A$6,'Approvvigionamento energia'!H1495,0)</f>
        <v>1456.3861882397791</v>
      </c>
      <c r="J1495">
        <f>'Approvvigionamento energia'!A1495+'Approvvigionamento energia'!B1495+'Approvvigionamento energia'!I1495</f>
        <v>1955.0861882397792</v>
      </c>
      <c r="K1495">
        <f>IF(MIN(LCOH!$C$18,J1495)&gt;=$P$48*LCOH!$C$18, MIN(LCOH!$C$18,J1495),0)</f>
        <v>1500</v>
      </c>
      <c r="L1495">
        <f t="shared" si="47"/>
        <v>455.08618823977918</v>
      </c>
      <c r="M1495">
        <f>K1495/LCOH!$C$18</f>
        <v>1</v>
      </c>
      <c r="N1495">
        <f>K1495/LCOH!$C$34</f>
        <v>28.901734104046245</v>
      </c>
    </row>
    <row r="1496" spans="1:14" x14ac:dyDescent="0.35">
      <c r="A1496">
        <f>'Profilo fotovoltaico'!B1498*LCOH!$C$20</f>
        <v>65</v>
      </c>
      <c r="B1496">
        <f>'Profilo eolico'!B1498*LCOH!$C$21</f>
        <v>494.2</v>
      </c>
      <c r="C1496">
        <f>$P$35*'Profilo fotovoltaico'!B1498</f>
        <v>478.04979219543424</v>
      </c>
      <c r="D1496">
        <f>$Q$37*'Profilo eolico'!B1498</f>
        <v>2883.4765648680332</v>
      </c>
      <c r="E1496">
        <f>$P$39*'Profilo fotovoltaico'!B1498+'Approvvigionamento energia'!$Q$39*'Profilo eolico'!B1498</f>
        <v>2282.1198716998833</v>
      </c>
      <c r="F1496">
        <f>$P$41*'Profilo fotovoltaico'!B1498+'Approvvigionamento energia'!$Q$41*'Profilo eolico'!B1498</f>
        <v>1680.7631785317337</v>
      </c>
      <c r="G1496">
        <f>$P$43*'Profilo fotovoltaico'!B1498+'Approvvigionamento energia'!$Q$43*'Profilo eolico'!B1498</f>
        <v>1079.4064853635841</v>
      </c>
      <c r="H1496">
        <f t="shared" si="46"/>
        <v>1138.4335154826958</v>
      </c>
      <c r="I1496">
        <f>IF(LCOH!$C$28=Menu!$A$1,'Approvvigionamento energia'!C1496,0)+IF(LCOH!$C$28=Menu!$A$2,'Approvvigionamento energia'!D1496,0)+IF(LCOH!$C$28=Menu!$A$3,'Approvvigionamento energia'!E1496,0)+IF(LCOH!$C$28=Menu!$A$4,'Approvvigionamento energia'!F1496,0)+IF(LCOH!$C$28=Menu!$A$5,'Approvvigionamento energia'!G1496,0)+IF(LCOH!$C$28=Menu!$A$6,'Approvvigionamento energia'!H1496,0)</f>
        <v>1680.7631785317337</v>
      </c>
      <c r="J1496">
        <f>'Approvvigionamento energia'!A1496+'Approvvigionamento energia'!B1496+'Approvvigionamento energia'!I1496</f>
        <v>2239.9631785317338</v>
      </c>
      <c r="K1496">
        <f>IF(MIN(LCOH!$C$18,J1496)&gt;=$P$48*LCOH!$C$18, MIN(LCOH!$C$18,J1496),0)</f>
        <v>1500</v>
      </c>
      <c r="L1496">
        <f t="shared" si="47"/>
        <v>739.96317853173377</v>
      </c>
      <c r="M1496">
        <f>K1496/LCOH!$C$18</f>
        <v>1</v>
      </c>
      <c r="N1496">
        <f>K1496/LCOH!$C$34</f>
        <v>28.901734104046245</v>
      </c>
    </row>
    <row r="1497" spans="1:14" x14ac:dyDescent="0.35">
      <c r="A1497">
        <f>'Profilo fotovoltaico'!B1499*LCOH!$C$20</f>
        <v>181</v>
      </c>
      <c r="B1497">
        <f>'Profilo eolico'!B1499*LCOH!$C$21</f>
        <v>524.9</v>
      </c>
      <c r="C1497">
        <f>$P$35*'Profilo fotovoltaico'!B1499</f>
        <v>1331.1848059595936</v>
      </c>
      <c r="D1497">
        <f>$Q$37*'Profilo eolico'!B1499</f>
        <v>3062.5998561295646</v>
      </c>
      <c r="E1497">
        <f>$P$39*'Profilo fotovoltaico'!B1499+'Approvvigionamento energia'!$Q$39*'Profilo eolico'!B1499</f>
        <v>2629.7460935870718</v>
      </c>
      <c r="F1497">
        <f>$P$41*'Profilo fotovoltaico'!B1499+'Approvvigionamento energia'!$Q$41*'Profilo eolico'!B1499</f>
        <v>2196.8923310445789</v>
      </c>
      <c r="G1497">
        <f>$P$43*'Profilo fotovoltaico'!B1499+'Approvvigionamento energia'!$Q$43*'Profilo eolico'!B1499</f>
        <v>1764.0385685020865</v>
      </c>
      <c r="H1497">
        <f t="shared" si="46"/>
        <v>1138.4335154826958</v>
      </c>
      <c r="I1497">
        <f>IF(LCOH!$C$28=Menu!$A$1,'Approvvigionamento energia'!C1497,0)+IF(LCOH!$C$28=Menu!$A$2,'Approvvigionamento energia'!D1497,0)+IF(LCOH!$C$28=Menu!$A$3,'Approvvigionamento energia'!E1497,0)+IF(LCOH!$C$28=Menu!$A$4,'Approvvigionamento energia'!F1497,0)+IF(LCOH!$C$28=Menu!$A$5,'Approvvigionamento energia'!G1497,0)+IF(LCOH!$C$28=Menu!$A$6,'Approvvigionamento energia'!H1497,0)</f>
        <v>2196.8923310445789</v>
      </c>
      <c r="J1497">
        <f>'Approvvigionamento energia'!A1497+'Approvvigionamento energia'!B1497+'Approvvigionamento energia'!I1497</f>
        <v>2902.792331044579</v>
      </c>
      <c r="K1497">
        <f>IF(MIN(LCOH!$C$18,J1497)&gt;=$P$48*LCOH!$C$18, MIN(LCOH!$C$18,J1497),0)</f>
        <v>1500</v>
      </c>
      <c r="L1497">
        <f t="shared" si="47"/>
        <v>1402.792331044579</v>
      </c>
      <c r="M1497">
        <f>K1497/LCOH!$C$18</f>
        <v>1</v>
      </c>
      <c r="N1497">
        <f>K1497/LCOH!$C$34</f>
        <v>28.901734104046245</v>
      </c>
    </row>
    <row r="1498" spans="1:14" x14ac:dyDescent="0.35">
      <c r="A1498">
        <f>'Profilo fotovoltaico'!B1500*LCOH!$C$20</f>
        <v>291</v>
      </c>
      <c r="B1498">
        <f>'Profilo eolico'!B1500*LCOH!$C$21</f>
        <v>638.4</v>
      </c>
      <c r="C1498">
        <f>$P$35*'Profilo fotovoltaico'!B1500</f>
        <v>2140.1921465980208</v>
      </c>
      <c r="D1498">
        <f>$Q$37*'Profilo eolico'!B1500</f>
        <v>3724.8309166567228</v>
      </c>
      <c r="E1498">
        <f>$P$39*'Profilo fotovoltaico'!B1500+'Approvvigionamento energia'!$Q$39*'Profilo eolico'!B1500</f>
        <v>3328.6712241420473</v>
      </c>
      <c r="F1498">
        <f>$P$41*'Profilo fotovoltaico'!B1500+'Approvvigionamento energia'!$Q$41*'Profilo eolico'!B1500</f>
        <v>2932.5115316273718</v>
      </c>
      <c r="G1498">
        <f>$P$43*'Profilo fotovoltaico'!B1500+'Approvvigionamento energia'!$Q$43*'Profilo eolico'!B1500</f>
        <v>2536.3518391126963</v>
      </c>
      <c r="H1498">
        <f t="shared" si="46"/>
        <v>1138.4335154826958</v>
      </c>
      <c r="I1498">
        <f>IF(LCOH!$C$28=Menu!$A$1,'Approvvigionamento energia'!C1498,0)+IF(LCOH!$C$28=Menu!$A$2,'Approvvigionamento energia'!D1498,0)+IF(LCOH!$C$28=Menu!$A$3,'Approvvigionamento energia'!E1498,0)+IF(LCOH!$C$28=Menu!$A$4,'Approvvigionamento energia'!F1498,0)+IF(LCOH!$C$28=Menu!$A$5,'Approvvigionamento energia'!G1498,0)+IF(LCOH!$C$28=Menu!$A$6,'Approvvigionamento energia'!H1498,0)</f>
        <v>2932.5115316273718</v>
      </c>
      <c r="J1498">
        <f>'Approvvigionamento energia'!A1498+'Approvvigionamento energia'!B1498+'Approvvigionamento energia'!I1498</f>
        <v>3861.9115316273719</v>
      </c>
      <c r="K1498">
        <f>IF(MIN(LCOH!$C$18,J1498)&gt;=$P$48*LCOH!$C$18, MIN(LCOH!$C$18,J1498),0)</f>
        <v>1500</v>
      </c>
      <c r="L1498">
        <f t="shared" si="47"/>
        <v>2361.9115316273719</v>
      </c>
      <c r="M1498">
        <f>K1498/LCOH!$C$18</f>
        <v>1</v>
      </c>
      <c r="N1498">
        <f>K1498/LCOH!$C$34</f>
        <v>28.901734104046245</v>
      </c>
    </row>
    <row r="1499" spans="1:14" x14ac:dyDescent="0.35">
      <c r="A1499">
        <f>'Profilo fotovoltaico'!B1501*LCOH!$C$20</f>
        <v>393</v>
      </c>
      <c r="B1499">
        <f>'Profilo eolico'!B1501*LCOH!$C$21</f>
        <v>701.5</v>
      </c>
      <c r="C1499">
        <f>$P$35*'Profilo fotovoltaico'!B1501</f>
        <v>2890.3625897354718</v>
      </c>
      <c r="D1499">
        <f>$Q$37*'Profilo eolico'!B1501</f>
        <v>4092.9963785004566</v>
      </c>
      <c r="E1499">
        <f>$P$39*'Profilo fotovoltaico'!B1501+'Approvvigionamento energia'!$Q$39*'Profilo eolico'!B1501</f>
        <v>3792.33793130921</v>
      </c>
      <c r="F1499">
        <f>$P$41*'Profilo fotovoltaico'!B1501+'Approvvigionamento energia'!$Q$41*'Profilo eolico'!B1501</f>
        <v>3491.6794841179644</v>
      </c>
      <c r="G1499">
        <f>$P$43*'Profilo fotovoltaico'!B1501+'Approvvigionamento energia'!$Q$43*'Profilo eolico'!B1501</f>
        <v>3191.0210369267179</v>
      </c>
      <c r="H1499">
        <f t="shared" si="46"/>
        <v>1138.4335154826958</v>
      </c>
      <c r="I1499">
        <f>IF(LCOH!$C$28=Menu!$A$1,'Approvvigionamento energia'!C1499,0)+IF(LCOH!$C$28=Menu!$A$2,'Approvvigionamento energia'!D1499,0)+IF(LCOH!$C$28=Menu!$A$3,'Approvvigionamento energia'!E1499,0)+IF(LCOH!$C$28=Menu!$A$4,'Approvvigionamento energia'!F1499,0)+IF(LCOH!$C$28=Menu!$A$5,'Approvvigionamento energia'!G1499,0)+IF(LCOH!$C$28=Menu!$A$6,'Approvvigionamento energia'!H1499,0)</f>
        <v>3491.6794841179644</v>
      </c>
      <c r="J1499">
        <f>'Approvvigionamento energia'!A1499+'Approvvigionamento energia'!B1499+'Approvvigionamento energia'!I1499</f>
        <v>4586.1794841179644</v>
      </c>
      <c r="K1499">
        <f>IF(MIN(LCOH!$C$18,J1499)&gt;=$P$48*LCOH!$C$18, MIN(LCOH!$C$18,J1499),0)</f>
        <v>1500</v>
      </c>
      <c r="L1499">
        <f t="shared" si="47"/>
        <v>3086.1794841179644</v>
      </c>
      <c r="M1499">
        <f>K1499/LCOH!$C$18</f>
        <v>1</v>
      </c>
      <c r="N1499">
        <f>K1499/LCOH!$C$34</f>
        <v>28.901734104046245</v>
      </c>
    </row>
    <row r="1500" spans="1:14" x14ac:dyDescent="0.35">
      <c r="A1500">
        <f>'Profilo fotovoltaico'!B1502*LCOH!$C$20</f>
        <v>465</v>
      </c>
      <c r="B1500">
        <f>'Profilo eolico'!B1502*LCOH!$C$21</f>
        <v>721.30000000000007</v>
      </c>
      <c r="C1500">
        <f>$P$35*'Profilo fotovoltaico'!B1502</f>
        <v>3419.8946672442603</v>
      </c>
      <c r="D1500">
        <f>$Q$37*'Profilo eolico'!B1502</f>
        <v>4208.5221494118023</v>
      </c>
      <c r="E1500">
        <f>$P$39*'Profilo fotovoltaico'!B1502+'Approvvigionamento energia'!$Q$39*'Profilo eolico'!B1502</f>
        <v>4011.3652788699164</v>
      </c>
      <c r="F1500">
        <f>$P$41*'Profilo fotovoltaico'!B1502+'Approvvigionamento energia'!$Q$41*'Profilo eolico'!B1502</f>
        <v>3814.2084083280315</v>
      </c>
      <c r="G1500">
        <f>$P$43*'Profilo fotovoltaico'!B1502+'Approvvigionamento energia'!$Q$43*'Profilo eolico'!B1502</f>
        <v>3617.0515377861457</v>
      </c>
      <c r="H1500">
        <f t="shared" si="46"/>
        <v>1138.4335154826958</v>
      </c>
      <c r="I1500">
        <f>IF(LCOH!$C$28=Menu!$A$1,'Approvvigionamento energia'!C1500,0)+IF(LCOH!$C$28=Menu!$A$2,'Approvvigionamento energia'!D1500,0)+IF(LCOH!$C$28=Menu!$A$3,'Approvvigionamento energia'!E1500,0)+IF(LCOH!$C$28=Menu!$A$4,'Approvvigionamento energia'!F1500,0)+IF(LCOH!$C$28=Menu!$A$5,'Approvvigionamento energia'!G1500,0)+IF(LCOH!$C$28=Menu!$A$6,'Approvvigionamento energia'!H1500,0)</f>
        <v>3814.2084083280315</v>
      </c>
      <c r="J1500">
        <f>'Approvvigionamento energia'!A1500+'Approvvigionamento energia'!B1500+'Approvvigionamento energia'!I1500</f>
        <v>5000.5084083280317</v>
      </c>
      <c r="K1500">
        <f>IF(MIN(LCOH!$C$18,J1500)&gt;=$P$48*LCOH!$C$18, MIN(LCOH!$C$18,J1500),0)</f>
        <v>1500</v>
      </c>
      <c r="L1500">
        <f t="shared" si="47"/>
        <v>3500.5084083280317</v>
      </c>
      <c r="M1500">
        <f>K1500/LCOH!$C$18</f>
        <v>1</v>
      </c>
      <c r="N1500">
        <f>K1500/LCOH!$C$34</f>
        <v>28.901734104046245</v>
      </c>
    </row>
    <row r="1501" spans="1:14" x14ac:dyDescent="0.35">
      <c r="A1501">
        <f>'Profilo fotovoltaico'!B1503*LCOH!$C$20</f>
        <v>496</v>
      </c>
      <c r="B1501">
        <f>'Profilo eolico'!B1503*LCOH!$C$21</f>
        <v>727</v>
      </c>
      <c r="C1501">
        <f>$P$35*'Profilo fotovoltaico'!B1503</f>
        <v>3647.8876450605444</v>
      </c>
      <c r="D1501">
        <f>$Q$37*'Profilo eolico'!B1503</f>
        <v>4241.7795683105223</v>
      </c>
      <c r="E1501">
        <f>$P$39*'Profilo fotovoltaico'!B1503+'Approvvigionamento energia'!$Q$39*'Profilo eolico'!B1503</f>
        <v>4093.306587498028</v>
      </c>
      <c r="F1501">
        <f>$P$41*'Profilo fotovoltaico'!B1503+'Approvvigionamento energia'!$Q$41*'Profilo eolico'!B1503</f>
        <v>3944.8336066855336</v>
      </c>
      <c r="G1501">
        <f>$P$43*'Profilo fotovoltaico'!B1503+'Approvvigionamento energia'!$Q$43*'Profilo eolico'!B1503</f>
        <v>3796.3606258730388</v>
      </c>
      <c r="H1501">
        <f t="shared" si="46"/>
        <v>1138.4335154826958</v>
      </c>
      <c r="I1501">
        <f>IF(LCOH!$C$28=Menu!$A$1,'Approvvigionamento energia'!C1501,0)+IF(LCOH!$C$28=Menu!$A$2,'Approvvigionamento energia'!D1501,0)+IF(LCOH!$C$28=Menu!$A$3,'Approvvigionamento energia'!E1501,0)+IF(LCOH!$C$28=Menu!$A$4,'Approvvigionamento energia'!F1501,0)+IF(LCOH!$C$28=Menu!$A$5,'Approvvigionamento energia'!G1501,0)+IF(LCOH!$C$28=Menu!$A$6,'Approvvigionamento energia'!H1501,0)</f>
        <v>3944.8336066855336</v>
      </c>
      <c r="J1501">
        <f>'Approvvigionamento energia'!A1501+'Approvvigionamento energia'!B1501+'Approvvigionamento energia'!I1501</f>
        <v>5167.8336066855336</v>
      </c>
      <c r="K1501">
        <f>IF(MIN(LCOH!$C$18,J1501)&gt;=$P$48*LCOH!$C$18, MIN(LCOH!$C$18,J1501),0)</f>
        <v>1500</v>
      </c>
      <c r="L1501">
        <f t="shared" si="47"/>
        <v>3667.8336066855336</v>
      </c>
      <c r="M1501">
        <f>K1501/LCOH!$C$18</f>
        <v>1</v>
      </c>
      <c r="N1501">
        <f>K1501/LCOH!$C$34</f>
        <v>28.901734104046245</v>
      </c>
    </row>
    <row r="1502" spans="1:14" x14ac:dyDescent="0.35">
      <c r="A1502">
        <f>'Profilo fotovoltaico'!B1504*LCOH!$C$20</f>
        <v>468</v>
      </c>
      <c r="B1502">
        <f>'Profilo eolico'!B1504*LCOH!$C$21</f>
        <v>722.7</v>
      </c>
      <c r="C1502">
        <f>$P$35*'Profilo fotovoltaico'!B1504</f>
        <v>3441.9585038071268</v>
      </c>
      <c r="D1502">
        <f>$Q$37*'Profilo eolico'!B1504</f>
        <v>4216.6906382641191</v>
      </c>
      <c r="E1502">
        <f>$P$39*'Profilo fotovoltaico'!B1504+'Approvvigionamento energia'!$Q$39*'Profilo eolico'!B1504</f>
        <v>4023.0076046498712</v>
      </c>
      <c r="F1502">
        <f>$P$41*'Profilo fotovoltaico'!B1504+'Approvvigionamento energia'!$Q$41*'Profilo eolico'!B1504</f>
        <v>3829.3245710356232</v>
      </c>
      <c r="G1502">
        <f>$P$43*'Profilo fotovoltaico'!B1504+'Approvvigionamento energia'!$Q$43*'Profilo eolico'!B1504</f>
        <v>3635.6415374213748</v>
      </c>
      <c r="H1502">
        <f t="shared" si="46"/>
        <v>1138.4335154826958</v>
      </c>
      <c r="I1502">
        <f>IF(LCOH!$C$28=Menu!$A$1,'Approvvigionamento energia'!C1502,0)+IF(LCOH!$C$28=Menu!$A$2,'Approvvigionamento energia'!D1502,0)+IF(LCOH!$C$28=Menu!$A$3,'Approvvigionamento energia'!E1502,0)+IF(LCOH!$C$28=Menu!$A$4,'Approvvigionamento energia'!F1502,0)+IF(LCOH!$C$28=Menu!$A$5,'Approvvigionamento energia'!G1502,0)+IF(LCOH!$C$28=Menu!$A$6,'Approvvigionamento energia'!H1502,0)</f>
        <v>3829.3245710356232</v>
      </c>
      <c r="J1502">
        <f>'Approvvigionamento energia'!A1502+'Approvvigionamento energia'!B1502+'Approvvigionamento energia'!I1502</f>
        <v>5020.024571035623</v>
      </c>
      <c r="K1502">
        <f>IF(MIN(LCOH!$C$18,J1502)&gt;=$P$48*LCOH!$C$18, MIN(LCOH!$C$18,J1502),0)</f>
        <v>1500</v>
      </c>
      <c r="L1502">
        <f t="shared" si="47"/>
        <v>3520.024571035623</v>
      </c>
      <c r="M1502">
        <f>K1502/LCOH!$C$18</f>
        <v>1</v>
      </c>
      <c r="N1502">
        <f>K1502/LCOH!$C$34</f>
        <v>28.901734104046245</v>
      </c>
    </row>
    <row r="1503" spans="1:14" x14ac:dyDescent="0.35">
      <c r="A1503">
        <f>'Profilo fotovoltaico'!B1505*LCOH!$C$20</f>
        <v>389</v>
      </c>
      <c r="B1503">
        <f>'Profilo eolico'!B1505*LCOH!$C$21</f>
        <v>717</v>
      </c>
      <c r="C1503">
        <f>$P$35*'Profilo fotovoltaico'!B1505</f>
        <v>2860.9441409849833</v>
      </c>
      <c r="D1503">
        <f>$Q$37*'Profilo eolico'!B1505</f>
        <v>4183.4332193653981</v>
      </c>
      <c r="E1503">
        <f>$P$39*'Profilo fotovoltaico'!B1505+'Approvvigionamento energia'!$Q$39*'Profilo eolico'!B1505</f>
        <v>3852.8109497702944</v>
      </c>
      <c r="F1503">
        <f>$P$41*'Profilo fotovoltaico'!B1505+'Approvvigionamento energia'!$Q$41*'Profilo eolico'!B1505</f>
        <v>3522.1886801751907</v>
      </c>
      <c r="G1503">
        <f>$P$43*'Profilo fotovoltaico'!B1505+'Approvvigionamento energia'!$Q$43*'Profilo eolico'!B1505</f>
        <v>3191.566410580087</v>
      </c>
      <c r="H1503">
        <f t="shared" si="46"/>
        <v>1138.4335154826958</v>
      </c>
      <c r="I1503">
        <f>IF(LCOH!$C$28=Menu!$A$1,'Approvvigionamento energia'!C1503,0)+IF(LCOH!$C$28=Menu!$A$2,'Approvvigionamento energia'!D1503,0)+IF(LCOH!$C$28=Menu!$A$3,'Approvvigionamento energia'!E1503,0)+IF(LCOH!$C$28=Menu!$A$4,'Approvvigionamento energia'!F1503,0)+IF(LCOH!$C$28=Menu!$A$5,'Approvvigionamento energia'!G1503,0)+IF(LCOH!$C$28=Menu!$A$6,'Approvvigionamento energia'!H1503,0)</f>
        <v>3522.1886801751907</v>
      </c>
      <c r="J1503">
        <f>'Approvvigionamento energia'!A1503+'Approvvigionamento energia'!B1503+'Approvvigionamento energia'!I1503</f>
        <v>4628.1886801751907</v>
      </c>
      <c r="K1503">
        <f>IF(MIN(LCOH!$C$18,J1503)&gt;=$P$48*LCOH!$C$18, MIN(LCOH!$C$18,J1503),0)</f>
        <v>1500</v>
      </c>
      <c r="L1503">
        <f t="shared" si="47"/>
        <v>3128.1886801751907</v>
      </c>
      <c r="M1503">
        <f>K1503/LCOH!$C$18</f>
        <v>1</v>
      </c>
      <c r="N1503">
        <f>K1503/LCOH!$C$34</f>
        <v>28.901734104046245</v>
      </c>
    </row>
    <row r="1504" spans="1:14" x14ac:dyDescent="0.35">
      <c r="A1504">
        <f>'Profilo fotovoltaico'!B1506*LCOH!$C$20</f>
        <v>278</v>
      </c>
      <c r="B1504">
        <f>'Profilo eolico'!B1506*LCOH!$C$21</f>
        <v>709.7</v>
      </c>
      <c r="C1504">
        <f>$P$35*'Profilo fotovoltaico'!B1506</f>
        <v>2044.5821881589343</v>
      </c>
      <c r="D1504">
        <f>$Q$37*'Profilo eolico'!B1506</f>
        <v>4140.8403846354577</v>
      </c>
      <c r="E1504">
        <f>$P$39*'Profilo fotovoltaico'!B1506+'Approvvigionamento energia'!$Q$39*'Profilo eolico'!B1506</f>
        <v>3616.7758355163269</v>
      </c>
      <c r="F1504">
        <f>$P$41*'Profilo fotovoltaico'!B1506+'Approvvigionamento energia'!$Q$41*'Profilo eolico'!B1506</f>
        <v>3092.7112863971961</v>
      </c>
      <c r="G1504">
        <f>$P$43*'Profilo fotovoltaico'!B1506+'Approvvigionamento energia'!$Q$43*'Profilo eolico'!B1506</f>
        <v>2568.6467372780653</v>
      </c>
      <c r="H1504">
        <f t="shared" si="46"/>
        <v>1138.4335154826958</v>
      </c>
      <c r="I1504">
        <f>IF(LCOH!$C$28=Menu!$A$1,'Approvvigionamento energia'!C1504,0)+IF(LCOH!$C$28=Menu!$A$2,'Approvvigionamento energia'!D1504,0)+IF(LCOH!$C$28=Menu!$A$3,'Approvvigionamento energia'!E1504,0)+IF(LCOH!$C$28=Menu!$A$4,'Approvvigionamento energia'!F1504,0)+IF(LCOH!$C$28=Menu!$A$5,'Approvvigionamento energia'!G1504,0)+IF(LCOH!$C$28=Menu!$A$6,'Approvvigionamento energia'!H1504,0)</f>
        <v>3092.7112863971961</v>
      </c>
      <c r="J1504">
        <f>'Approvvigionamento energia'!A1504+'Approvvigionamento energia'!B1504+'Approvvigionamento energia'!I1504</f>
        <v>4080.4112863971959</v>
      </c>
      <c r="K1504">
        <f>IF(MIN(LCOH!$C$18,J1504)&gt;=$P$48*LCOH!$C$18, MIN(LCOH!$C$18,J1504),0)</f>
        <v>1500</v>
      </c>
      <c r="L1504">
        <f t="shared" si="47"/>
        <v>2580.4112863971959</v>
      </c>
      <c r="M1504">
        <f>K1504/LCOH!$C$18</f>
        <v>1</v>
      </c>
      <c r="N1504">
        <f>K1504/LCOH!$C$34</f>
        <v>28.901734104046245</v>
      </c>
    </row>
    <row r="1505" spans="1:14" x14ac:dyDescent="0.35">
      <c r="A1505">
        <f>'Profilo fotovoltaico'!B1507*LCOH!$C$20</f>
        <v>144</v>
      </c>
      <c r="B1505">
        <f>'Profilo eolico'!B1507*LCOH!$C$21</f>
        <v>667.2</v>
      </c>
      <c r="C1505">
        <f>$P$35*'Profilo fotovoltaico'!B1507</f>
        <v>1059.0641550175774</v>
      </c>
      <c r="D1505">
        <f>$Q$37*'Profilo eolico'!B1507</f>
        <v>3892.8684016186808</v>
      </c>
      <c r="E1505">
        <f>$P$39*'Profilo fotovoltaico'!B1507+'Approvvigionamento energia'!$Q$39*'Profilo eolico'!B1507</f>
        <v>3184.4173399684046</v>
      </c>
      <c r="F1505">
        <f>$P$41*'Profilo fotovoltaico'!B1507+'Approvvigionamento energia'!$Q$41*'Profilo eolico'!B1507</f>
        <v>2475.9662783181293</v>
      </c>
      <c r="G1505">
        <f>$P$43*'Profilo fotovoltaico'!B1507+'Approvvigionamento energia'!$Q$43*'Profilo eolico'!B1507</f>
        <v>1767.5152166678531</v>
      </c>
      <c r="H1505">
        <f t="shared" si="46"/>
        <v>1138.4335154826958</v>
      </c>
      <c r="I1505">
        <f>IF(LCOH!$C$28=Menu!$A$1,'Approvvigionamento energia'!C1505,0)+IF(LCOH!$C$28=Menu!$A$2,'Approvvigionamento energia'!D1505,0)+IF(LCOH!$C$28=Menu!$A$3,'Approvvigionamento energia'!E1505,0)+IF(LCOH!$C$28=Menu!$A$4,'Approvvigionamento energia'!F1505,0)+IF(LCOH!$C$28=Menu!$A$5,'Approvvigionamento energia'!G1505,0)+IF(LCOH!$C$28=Menu!$A$6,'Approvvigionamento energia'!H1505,0)</f>
        <v>2475.9662783181293</v>
      </c>
      <c r="J1505">
        <f>'Approvvigionamento energia'!A1505+'Approvvigionamento energia'!B1505+'Approvvigionamento energia'!I1505</f>
        <v>3287.1662783181291</v>
      </c>
      <c r="K1505">
        <f>IF(MIN(LCOH!$C$18,J1505)&gt;=$P$48*LCOH!$C$18, MIN(LCOH!$C$18,J1505),0)</f>
        <v>1500</v>
      </c>
      <c r="L1505">
        <f t="shared" si="47"/>
        <v>1787.1662783181291</v>
      </c>
      <c r="M1505">
        <f>K1505/LCOH!$C$18</f>
        <v>1</v>
      </c>
      <c r="N1505">
        <f>K1505/LCOH!$C$34</f>
        <v>28.901734104046245</v>
      </c>
    </row>
    <row r="1506" spans="1:14" x14ac:dyDescent="0.35">
      <c r="A1506">
        <f>'Profilo fotovoltaico'!B1508*LCOH!$C$20</f>
        <v>23</v>
      </c>
      <c r="B1506">
        <f>'Profilo eolico'!B1508*LCOH!$C$21</f>
        <v>625.5</v>
      </c>
      <c r="C1506">
        <f>$P$35*'Profilo fotovoltaico'!B1508</f>
        <v>169.15608031530749</v>
      </c>
      <c r="D1506">
        <f>$Q$37*'Profilo eolico'!B1508</f>
        <v>3649.5641265175127</v>
      </c>
      <c r="E1506">
        <f>$P$39*'Profilo fotovoltaico'!B1508+'Approvvigionamento energia'!$Q$39*'Profilo eolico'!B1508</f>
        <v>2779.4621149669615</v>
      </c>
      <c r="F1506">
        <f>$P$41*'Profilo fotovoltaico'!B1508+'Approvvigionamento energia'!$Q$41*'Profilo eolico'!B1508</f>
        <v>1909.3601034164101</v>
      </c>
      <c r="G1506">
        <f>$P$43*'Profilo fotovoltaico'!B1508+'Approvvigionamento energia'!$Q$43*'Profilo eolico'!B1508</f>
        <v>1039.2580918658589</v>
      </c>
      <c r="H1506">
        <f t="shared" si="46"/>
        <v>1138.4335154826958</v>
      </c>
      <c r="I1506">
        <f>IF(LCOH!$C$28=Menu!$A$1,'Approvvigionamento energia'!C1506,0)+IF(LCOH!$C$28=Menu!$A$2,'Approvvigionamento energia'!D1506,0)+IF(LCOH!$C$28=Menu!$A$3,'Approvvigionamento energia'!E1506,0)+IF(LCOH!$C$28=Menu!$A$4,'Approvvigionamento energia'!F1506,0)+IF(LCOH!$C$28=Menu!$A$5,'Approvvigionamento energia'!G1506,0)+IF(LCOH!$C$28=Menu!$A$6,'Approvvigionamento energia'!H1506,0)</f>
        <v>1909.3601034164101</v>
      </c>
      <c r="J1506">
        <f>'Approvvigionamento energia'!A1506+'Approvvigionamento energia'!B1506+'Approvvigionamento energia'!I1506</f>
        <v>2557.8601034164103</v>
      </c>
      <c r="K1506">
        <f>IF(MIN(LCOH!$C$18,J1506)&gt;=$P$48*LCOH!$C$18, MIN(LCOH!$C$18,J1506),0)</f>
        <v>1500</v>
      </c>
      <c r="L1506">
        <f t="shared" si="47"/>
        <v>1057.8601034164103</v>
      </c>
      <c r="M1506">
        <f>K1506/LCOH!$C$18</f>
        <v>1</v>
      </c>
      <c r="N1506">
        <f>K1506/LCOH!$C$34</f>
        <v>28.901734104046245</v>
      </c>
    </row>
    <row r="1507" spans="1:14" x14ac:dyDescent="0.35">
      <c r="A1507">
        <f>'Profilo fotovoltaico'!B1509*LCOH!$C$20</f>
        <v>0</v>
      </c>
      <c r="B1507">
        <f>'Profilo eolico'!B1509*LCOH!$C$21</f>
        <v>627.1</v>
      </c>
      <c r="C1507">
        <f>$P$35*'Profilo fotovoltaico'!B1509</f>
        <v>0</v>
      </c>
      <c r="D1507">
        <f>$Q$37*'Profilo eolico'!B1509</f>
        <v>3658.8995423487327</v>
      </c>
      <c r="E1507">
        <f>$P$39*'Profilo fotovoltaico'!B1509+'Approvvigionamento energia'!$Q$39*'Profilo eolico'!B1509</f>
        <v>2744.1746567615496</v>
      </c>
      <c r="F1507">
        <f>$P$41*'Profilo fotovoltaico'!B1509+'Approvvigionamento energia'!$Q$41*'Profilo eolico'!B1509</f>
        <v>1829.4497711743663</v>
      </c>
      <c r="G1507">
        <f>$P$43*'Profilo fotovoltaico'!B1509+'Approvvigionamento energia'!$Q$43*'Profilo eolico'!B1509</f>
        <v>914.72488558718317</v>
      </c>
      <c r="H1507">
        <f t="shared" si="46"/>
        <v>1138.4335154826958</v>
      </c>
      <c r="I1507">
        <f>IF(LCOH!$C$28=Menu!$A$1,'Approvvigionamento energia'!C1507,0)+IF(LCOH!$C$28=Menu!$A$2,'Approvvigionamento energia'!D1507,0)+IF(LCOH!$C$28=Menu!$A$3,'Approvvigionamento energia'!E1507,0)+IF(LCOH!$C$28=Menu!$A$4,'Approvvigionamento energia'!F1507,0)+IF(LCOH!$C$28=Menu!$A$5,'Approvvigionamento energia'!G1507,0)+IF(LCOH!$C$28=Menu!$A$6,'Approvvigionamento energia'!H1507,0)</f>
        <v>1829.4497711743663</v>
      </c>
      <c r="J1507">
        <f>'Approvvigionamento energia'!A1507+'Approvvigionamento energia'!B1507+'Approvvigionamento energia'!I1507</f>
        <v>2456.5497711743665</v>
      </c>
      <c r="K1507">
        <f>IF(MIN(LCOH!$C$18,J1507)&gt;=$P$48*LCOH!$C$18, MIN(LCOH!$C$18,J1507),0)</f>
        <v>1500</v>
      </c>
      <c r="L1507">
        <f t="shared" si="47"/>
        <v>956.54977117436647</v>
      </c>
      <c r="M1507">
        <f>K1507/LCOH!$C$18</f>
        <v>1</v>
      </c>
      <c r="N1507">
        <f>K1507/LCOH!$C$34</f>
        <v>28.901734104046245</v>
      </c>
    </row>
    <row r="1508" spans="1:14" x14ac:dyDescent="0.35">
      <c r="A1508">
        <f>'Profilo fotovoltaico'!B1510*LCOH!$C$20</f>
        <v>0</v>
      </c>
      <c r="B1508">
        <f>'Profilo eolico'!B1510*LCOH!$C$21</f>
        <v>628.4</v>
      </c>
      <c r="C1508">
        <f>$P$35*'Profilo fotovoltaico'!B1510</f>
        <v>0</v>
      </c>
      <c r="D1508">
        <f>$Q$37*'Profilo eolico'!B1510</f>
        <v>3666.4845677115986</v>
      </c>
      <c r="E1508">
        <f>$P$39*'Profilo fotovoltaico'!B1510+'Approvvigionamento energia'!$Q$39*'Profilo eolico'!B1510</f>
        <v>2749.8634257836989</v>
      </c>
      <c r="F1508">
        <f>$P$41*'Profilo fotovoltaico'!B1510+'Approvvigionamento energia'!$Q$41*'Profilo eolico'!B1510</f>
        <v>1833.2422838557993</v>
      </c>
      <c r="G1508">
        <f>$P$43*'Profilo fotovoltaico'!B1510+'Approvvigionamento energia'!$Q$43*'Profilo eolico'!B1510</f>
        <v>916.62114192789966</v>
      </c>
      <c r="H1508">
        <f t="shared" si="46"/>
        <v>1138.4335154826958</v>
      </c>
      <c r="I1508">
        <f>IF(LCOH!$C$28=Menu!$A$1,'Approvvigionamento energia'!C1508,0)+IF(LCOH!$C$28=Menu!$A$2,'Approvvigionamento energia'!D1508,0)+IF(LCOH!$C$28=Menu!$A$3,'Approvvigionamento energia'!E1508,0)+IF(LCOH!$C$28=Menu!$A$4,'Approvvigionamento energia'!F1508,0)+IF(LCOH!$C$28=Menu!$A$5,'Approvvigionamento energia'!G1508,0)+IF(LCOH!$C$28=Menu!$A$6,'Approvvigionamento energia'!H1508,0)</f>
        <v>1833.2422838557993</v>
      </c>
      <c r="J1508">
        <f>'Approvvigionamento energia'!A1508+'Approvvigionamento energia'!B1508+'Approvvigionamento energia'!I1508</f>
        <v>2461.6422838557992</v>
      </c>
      <c r="K1508">
        <f>IF(MIN(LCOH!$C$18,J1508)&gt;=$P$48*LCOH!$C$18, MIN(LCOH!$C$18,J1508),0)</f>
        <v>1500</v>
      </c>
      <c r="L1508">
        <f t="shared" si="47"/>
        <v>961.64228385579918</v>
      </c>
      <c r="M1508">
        <f>K1508/LCOH!$C$18</f>
        <v>1</v>
      </c>
      <c r="N1508">
        <f>K1508/LCOH!$C$34</f>
        <v>28.901734104046245</v>
      </c>
    </row>
    <row r="1509" spans="1:14" x14ac:dyDescent="0.35">
      <c r="A1509">
        <f>'Profilo fotovoltaico'!B1511*LCOH!$C$20</f>
        <v>0</v>
      </c>
      <c r="B1509">
        <f>'Profilo eolico'!B1511*LCOH!$C$21</f>
        <v>622</v>
      </c>
      <c r="C1509">
        <f>$P$35*'Profilo fotovoltaico'!B1511</f>
        <v>0</v>
      </c>
      <c r="D1509">
        <f>$Q$37*'Profilo eolico'!B1511</f>
        <v>3629.1429043867197</v>
      </c>
      <c r="E1509">
        <f>$P$39*'Profilo fotovoltaico'!B1511+'Approvvigionamento energia'!$Q$39*'Profilo eolico'!B1511</f>
        <v>2721.8571782900394</v>
      </c>
      <c r="F1509">
        <f>$P$41*'Profilo fotovoltaico'!B1511+'Approvvigionamento energia'!$Q$41*'Profilo eolico'!B1511</f>
        <v>1814.5714521933598</v>
      </c>
      <c r="G1509">
        <f>$P$43*'Profilo fotovoltaico'!B1511+'Approvvigionamento energia'!$Q$43*'Profilo eolico'!B1511</f>
        <v>907.28572609667992</v>
      </c>
      <c r="H1509">
        <f t="shared" si="46"/>
        <v>1138.4335154826958</v>
      </c>
      <c r="I1509">
        <f>IF(LCOH!$C$28=Menu!$A$1,'Approvvigionamento energia'!C1509,0)+IF(LCOH!$C$28=Menu!$A$2,'Approvvigionamento energia'!D1509,0)+IF(LCOH!$C$28=Menu!$A$3,'Approvvigionamento energia'!E1509,0)+IF(LCOH!$C$28=Menu!$A$4,'Approvvigionamento energia'!F1509,0)+IF(LCOH!$C$28=Menu!$A$5,'Approvvigionamento energia'!G1509,0)+IF(LCOH!$C$28=Menu!$A$6,'Approvvigionamento energia'!H1509,0)</f>
        <v>1814.5714521933598</v>
      </c>
      <c r="J1509">
        <f>'Approvvigionamento energia'!A1509+'Approvvigionamento energia'!B1509+'Approvvigionamento energia'!I1509</f>
        <v>2436.5714521933596</v>
      </c>
      <c r="K1509">
        <f>IF(MIN(LCOH!$C$18,J1509)&gt;=$P$48*LCOH!$C$18, MIN(LCOH!$C$18,J1509),0)</f>
        <v>1500</v>
      </c>
      <c r="L1509">
        <f t="shared" si="47"/>
        <v>936.57145219335962</v>
      </c>
      <c r="M1509">
        <f>K1509/LCOH!$C$18</f>
        <v>1</v>
      </c>
      <c r="N1509">
        <f>K1509/LCOH!$C$34</f>
        <v>28.901734104046245</v>
      </c>
    </row>
    <row r="1510" spans="1:14" x14ac:dyDescent="0.35">
      <c r="A1510">
        <f>'Profilo fotovoltaico'!B1512*LCOH!$C$20</f>
        <v>0</v>
      </c>
      <c r="B1510">
        <f>'Profilo eolico'!B1512*LCOH!$C$21</f>
        <v>602.6</v>
      </c>
      <c r="C1510">
        <f>$P$35*'Profilo fotovoltaico'!B1512</f>
        <v>0</v>
      </c>
      <c r="D1510">
        <f>$Q$37*'Profilo eolico'!B1512</f>
        <v>3515.9509874331789</v>
      </c>
      <c r="E1510">
        <f>$P$39*'Profilo fotovoltaico'!B1512+'Approvvigionamento energia'!$Q$39*'Profilo eolico'!B1512</f>
        <v>2636.9632405748839</v>
      </c>
      <c r="F1510">
        <f>$P$41*'Profilo fotovoltaico'!B1512+'Approvvigionamento energia'!$Q$41*'Profilo eolico'!B1512</f>
        <v>1757.9754937165894</v>
      </c>
      <c r="G1510">
        <f>$P$43*'Profilo fotovoltaico'!B1512+'Approvvigionamento energia'!$Q$43*'Profilo eolico'!B1512</f>
        <v>878.98774685829471</v>
      </c>
      <c r="H1510">
        <f t="shared" si="46"/>
        <v>1138.4335154826958</v>
      </c>
      <c r="I1510">
        <f>IF(LCOH!$C$28=Menu!$A$1,'Approvvigionamento energia'!C1510,0)+IF(LCOH!$C$28=Menu!$A$2,'Approvvigionamento energia'!D1510,0)+IF(LCOH!$C$28=Menu!$A$3,'Approvvigionamento energia'!E1510,0)+IF(LCOH!$C$28=Menu!$A$4,'Approvvigionamento energia'!F1510,0)+IF(LCOH!$C$28=Menu!$A$5,'Approvvigionamento energia'!G1510,0)+IF(LCOH!$C$28=Menu!$A$6,'Approvvigionamento energia'!H1510,0)</f>
        <v>1757.9754937165894</v>
      </c>
      <c r="J1510">
        <f>'Approvvigionamento energia'!A1510+'Approvvigionamento energia'!B1510+'Approvvigionamento energia'!I1510</f>
        <v>2360.5754937165893</v>
      </c>
      <c r="K1510">
        <f>IF(MIN(LCOH!$C$18,J1510)&gt;=$P$48*LCOH!$C$18, MIN(LCOH!$C$18,J1510),0)</f>
        <v>1500</v>
      </c>
      <c r="L1510">
        <f t="shared" si="47"/>
        <v>860.57549371658934</v>
      </c>
      <c r="M1510">
        <f>K1510/LCOH!$C$18</f>
        <v>1</v>
      </c>
      <c r="N1510">
        <f>K1510/LCOH!$C$34</f>
        <v>28.901734104046245</v>
      </c>
    </row>
    <row r="1511" spans="1:14" x14ac:dyDescent="0.35">
      <c r="A1511">
        <f>'Profilo fotovoltaico'!B1513*LCOH!$C$20</f>
        <v>0</v>
      </c>
      <c r="B1511">
        <f>'Profilo eolico'!B1513*LCOH!$C$21</f>
        <v>573</v>
      </c>
      <c r="C1511">
        <f>$P$35*'Profilo fotovoltaico'!B1513</f>
        <v>0</v>
      </c>
      <c r="D1511">
        <f>$Q$37*'Profilo eolico'!B1513</f>
        <v>3343.2457945556112</v>
      </c>
      <c r="E1511">
        <f>$P$39*'Profilo fotovoltaico'!B1513+'Approvvigionamento energia'!$Q$39*'Profilo eolico'!B1513</f>
        <v>2507.4343459167085</v>
      </c>
      <c r="F1511">
        <f>$P$41*'Profilo fotovoltaico'!B1513+'Approvvigionamento energia'!$Q$41*'Profilo eolico'!B1513</f>
        <v>1671.6228972778056</v>
      </c>
      <c r="G1511">
        <f>$P$43*'Profilo fotovoltaico'!B1513+'Approvvigionamento energia'!$Q$43*'Profilo eolico'!B1513</f>
        <v>835.81144863890279</v>
      </c>
      <c r="H1511">
        <f t="shared" si="46"/>
        <v>1138.4335154826958</v>
      </c>
      <c r="I1511">
        <f>IF(LCOH!$C$28=Menu!$A$1,'Approvvigionamento energia'!C1511,0)+IF(LCOH!$C$28=Menu!$A$2,'Approvvigionamento energia'!D1511,0)+IF(LCOH!$C$28=Menu!$A$3,'Approvvigionamento energia'!E1511,0)+IF(LCOH!$C$28=Menu!$A$4,'Approvvigionamento energia'!F1511,0)+IF(LCOH!$C$28=Menu!$A$5,'Approvvigionamento energia'!G1511,0)+IF(LCOH!$C$28=Menu!$A$6,'Approvvigionamento energia'!H1511,0)</f>
        <v>1671.6228972778056</v>
      </c>
      <c r="J1511">
        <f>'Approvvigionamento energia'!A1511+'Approvvigionamento energia'!B1511+'Approvvigionamento energia'!I1511</f>
        <v>2244.6228972778054</v>
      </c>
      <c r="K1511">
        <f>IF(MIN(LCOH!$C$18,J1511)&gt;=$P$48*LCOH!$C$18, MIN(LCOH!$C$18,J1511),0)</f>
        <v>1500</v>
      </c>
      <c r="L1511">
        <f t="shared" si="47"/>
        <v>744.62289727780535</v>
      </c>
      <c r="M1511">
        <f>K1511/LCOH!$C$18</f>
        <v>1</v>
      </c>
      <c r="N1511">
        <f>K1511/LCOH!$C$34</f>
        <v>28.901734104046245</v>
      </c>
    </row>
    <row r="1512" spans="1:14" x14ac:dyDescent="0.35">
      <c r="A1512">
        <f>'Profilo fotovoltaico'!B1514*LCOH!$C$20</f>
        <v>0</v>
      </c>
      <c r="B1512">
        <f>'Profilo eolico'!B1514*LCOH!$C$21</f>
        <v>553</v>
      </c>
      <c r="C1512">
        <f>$P$35*'Profilo fotovoltaico'!B1514</f>
        <v>0</v>
      </c>
      <c r="D1512">
        <f>$Q$37*'Profilo eolico'!B1514</f>
        <v>3226.5530966653637</v>
      </c>
      <c r="E1512">
        <f>$P$39*'Profilo fotovoltaico'!B1514+'Approvvigionamento energia'!$Q$39*'Profilo eolico'!B1514</f>
        <v>2419.9148224990226</v>
      </c>
      <c r="F1512">
        <f>$P$41*'Profilo fotovoltaico'!B1514+'Approvvigionamento energia'!$Q$41*'Profilo eolico'!B1514</f>
        <v>1613.2765483326818</v>
      </c>
      <c r="G1512">
        <f>$P$43*'Profilo fotovoltaico'!B1514+'Approvvigionamento energia'!$Q$43*'Profilo eolico'!B1514</f>
        <v>806.63827416634092</v>
      </c>
      <c r="H1512">
        <f t="shared" si="46"/>
        <v>1138.4335154826958</v>
      </c>
      <c r="I1512">
        <f>IF(LCOH!$C$28=Menu!$A$1,'Approvvigionamento energia'!C1512,0)+IF(LCOH!$C$28=Menu!$A$2,'Approvvigionamento energia'!D1512,0)+IF(LCOH!$C$28=Menu!$A$3,'Approvvigionamento energia'!E1512,0)+IF(LCOH!$C$28=Menu!$A$4,'Approvvigionamento energia'!F1512,0)+IF(LCOH!$C$28=Menu!$A$5,'Approvvigionamento energia'!G1512,0)+IF(LCOH!$C$28=Menu!$A$6,'Approvvigionamento energia'!H1512,0)</f>
        <v>1613.2765483326818</v>
      </c>
      <c r="J1512">
        <f>'Approvvigionamento energia'!A1512+'Approvvigionamento energia'!B1512+'Approvvigionamento energia'!I1512</f>
        <v>2166.2765483326821</v>
      </c>
      <c r="K1512">
        <f>IF(MIN(LCOH!$C$18,J1512)&gt;=$P$48*LCOH!$C$18, MIN(LCOH!$C$18,J1512),0)</f>
        <v>1500</v>
      </c>
      <c r="L1512">
        <f t="shared" si="47"/>
        <v>666.27654833268207</v>
      </c>
      <c r="M1512">
        <f>K1512/LCOH!$C$18</f>
        <v>1</v>
      </c>
      <c r="N1512">
        <f>K1512/LCOH!$C$34</f>
        <v>28.901734104046245</v>
      </c>
    </row>
    <row r="1513" spans="1:14" x14ac:dyDescent="0.35">
      <c r="A1513">
        <f>'Profilo fotovoltaico'!B1515*LCOH!$C$20</f>
        <v>0</v>
      </c>
      <c r="B1513">
        <f>'Profilo eolico'!B1515*LCOH!$C$21</f>
        <v>540.20000000000005</v>
      </c>
      <c r="C1513">
        <f>$P$35*'Profilo fotovoltaico'!B1515</f>
        <v>0</v>
      </c>
      <c r="D1513">
        <f>$Q$37*'Profilo eolico'!B1515</f>
        <v>3151.8697700156044</v>
      </c>
      <c r="E1513">
        <f>$P$39*'Profilo fotovoltaico'!B1515+'Approvvigionamento energia'!$Q$39*'Profilo eolico'!B1515</f>
        <v>2363.9023275117033</v>
      </c>
      <c r="F1513">
        <f>$P$41*'Profilo fotovoltaico'!B1515+'Approvvigionamento energia'!$Q$41*'Profilo eolico'!B1515</f>
        <v>1575.9348850078022</v>
      </c>
      <c r="G1513">
        <f>$P$43*'Profilo fotovoltaico'!B1515+'Approvvigionamento energia'!$Q$43*'Profilo eolico'!B1515</f>
        <v>787.96744250390111</v>
      </c>
      <c r="H1513">
        <f t="shared" si="46"/>
        <v>1138.4335154826958</v>
      </c>
      <c r="I1513">
        <f>IF(LCOH!$C$28=Menu!$A$1,'Approvvigionamento energia'!C1513,0)+IF(LCOH!$C$28=Menu!$A$2,'Approvvigionamento energia'!D1513,0)+IF(LCOH!$C$28=Menu!$A$3,'Approvvigionamento energia'!E1513,0)+IF(LCOH!$C$28=Menu!$A$4,'Approvvigionamento energia'!F1513,0)+IF(LCOH!$C$28=Menu!$A$5,'Approvvigionamento energia'!G1513,0)+IF(LCOH!$C$28=Menu!$A$6,'Approvvigionamento energia'!H1513,0)</f>
        <v>1575.9348850078022</v>
      </c>
      <c r="J1513">
        <f>'Approvvigionamento energia'!A1513+'Approvvigionamento energia'!B1513+'Approvvigionamento energia'!I1513</f>
        <v>2116.134885007802</v>
      </c>
      <c r="K1513">
        <f>IF(MIN(LCOH!$C$18,J1513)&gt;=$P$48*LCOH!$C$18, MIN(LCOH!$C$18,J1513),0)</f>
        <v>1500</v>
      </c>
      <c r="L1513">
        <f t="shared" si="47"/>
        <v>616.13488500780204</v>
      </c>
      <c r="M1513">
        <f>K1513/LCOH!$C$18</f>
        <v>1</v>
      </c>
      <c r="N1513">
        <f>K1513/LCOH!$C$34</f>
        <v>28.901734104046245</v>
      </c>
    </row>
    <row r="1514" spans="1:14" x14ac:dyDescent="0.35">
      <c r="A1514">
        <f>'Profilo fotovoltaico'!B1516*LCOH!$C$20</f>
        <v>0</v>
      </c>
      <c r="B1514">
        <f>'Profilo eolico'!B1516*LCOH!$C$21</f>
        <v>536.20000000000005</v>
      </c>
      <c r="C1514">
        <f>$P$35*'Profilo fotovoltaico'!B1516</f>
        <v>0</v>
      </c>
      <c r="D1514">
        <f>$Q$37*'Profilo eolico'!B1516</f>
        <v>3128.5312304375548</v>
      </c>
      <c r="E1514">
        <f>$P$39*'Profilo fotovoltaico'!B1516+'Approvvigionamento energia'!$Q$39*'Profilo eolico'!B1516</f>
        <v>2346.3984228281661</v>
      </c>
      <c r="F1514">
        <f>$P$41*'Profilo fotovoltaico'!B1516+'Approvvigionamento energia'!$Q$41*'Profilo eolico'!B1516</f>
        <v>1564.2656152187774</v>
      </c>
      <c r="G1514">
        <f>$P$43*'Profilo fotovoltaico'!B1516+'Approvvigionamento energia'!$Q$43*'Profilo eolico'!B1516</f>
        <v>782.13280760938869</v>
      </c>
      <c r="H1514">
        <f t="shared" si="46"/>
        <v>1138.4335154826958</v>
      </c>
      <c r="I1514">
        <f>IF(LCOH!$C$28=Menu!$A$1,'Approvvigionamento energia'!C1514,0)+IF(LCOH!$C$28=Menu!$A$2,'Approvvigionamento energia'!D1514,0)+IF(LCOH!$C$28=Menu!$A$3,'Approvvigionamento energia'!E1514,0)+IF(LCOH!$C$28=Menu!$A$4,'Approvvigionamento energia'!F1514,0)+IF(LCOH!$C$28=Menu!$A$5,'Approvvigionamento energia'!G1514,0)+IF(LCOH!$C$28=Menu!$A$6,'Approvvigionamento energia'!H1514,0)</f>
        <v>1564.2656152187774</v>
      </c>
      <c r="J1514">
        <f>'Approvvigionamento energia'!A1514+'Approvvigionamento energia'!B1514+'Approvvigionamento energia'!I1514</f>
        <v>2100.4656152187772</v>
      </c>
      <c r="K1514">
        <f>IF(MIN(LCOH!$C$18,J1514)&gt;=$P$48*LCOH!$C$18, MIN(LCOH!$C$18,J1514),0)</f>
        <v>1500</v>
      </c>
      <c r="L1514">
        <f t="shared" si="47"/>
        <v>600.4656152187772</v>
      </c>
      <c r="M1514">
        <f>K1514/LCOH!$C$18</f>
        <v>1</v>
      </c>
      <c r="N1514">
        <f>K1514/LCOH!$C$34</f>
        <v>28.901734104046245</v>
      </c>
    </row>
    <row r="1515" spans="1:14" x14ac:dyDescent="0.35">
      <c r="A1515">
        <f>'Profilo fotovoltaico'!B1517*LCOH!$C$20</f>
        <v>0</v>
      </c>
      <c r="B1515">
        <f>'Profilo eolico'!B1517*LCOH!$C$21</f>
        <v>532.1</v>
      </c>
      <c r="C1515">
        <f>$P$35*'Profilo fotovoltaico'!B1517</f>
        <v>0</v>
      </c>
      <c r="D1515">
        <f>$Q$37*'Profilo eolico'!B1517</f>
        <v>3104.6092273700538</v>
      </c>
      <c r="E1515">
        <f>$P$39*'Profilo fotovoltaico'!B1517+'Approvvigionamento energia'!$Q$39*'Profilo eolico'!B1517</f>
        <v>2328.4569205275402</v>
      </c>
      <c r="F1515">
        <f>$P$41*'Profilo fotovoltaico'!B1517+'Approvvigionamento energia'!$Q$41*'Profilo eolico'!B1517</f>
        <v>1552.3046136850269</v>
      </c>
      <c r="G1515">
        <f>$P$43*'Profilo fotovoltaico'!B1517+'Approvvigionamento energia'!$Q$43*'Profilo eolico'!B1517</f>
        <v>776.15230684251344</v>
      </c>
      <c r="H1515">
        <f t="shared" si="46"/>
        <v>1138.4335154826958</v>
      </c>
      <c r="I1515">
        <f>IF(LCOH!$C$28=Menu!$A$1,'Approvvigionamento energia'!C1515,0)+IF(LCOH!$C$28=Menu!$A$2,'Approvvigionamento energia'!D1515,0)+IF(LCOH!$C$28=Menu!$A$3,'Approvvigionamento energia'!E1515,0)+IF(LCOH!$C$28=Menu!$A$4,'Approvvigionamento energia'!F1515,0)+IF(LCOH!$C$28=Menu!$A$5,'Approvvigionamento energia'!G1515,0)+IF(LCOH!$C$28=Menu!$A$6,'Approvvigionamento energia'!H1515,0)</f>
        <v>1552.3046136850269</v>
      </c>
      <c r="J1515">
        <f>'Approvvigionamento energia'!A1515+'Approvvigionamento energia'!B1515+'Approvvigionamento energia'!I1515</f>
        <v>2084.404613685027</v>
      </c>
      <c r="K1515">
        <f>IF(MIN(LCOH!$C$18,J1515)&gt;=$P$48*LCOH!$C$18, MIN(LCOH!$C$18,J1515),0)</f>
        <v>1500</v>
      </c>
      <c r="L1515">
        <f t="shared" si="47"/>
        <v>584.40461368502702</v>
      </c>
      <c r="M1515">
        <f>K1515/LCOH!$C$18</f>
        <v>1</v>
      </c>
      <c r="N1515">
        <f>K1515/LCOH!$C$34</f>
        <v>28.901734104046245</v>
      </c>
    </row>
    <row r="1516" spans="1:14" x14ac:dyDescent="0.35">
      <c r="A1516">
        <f>'Profilo fotovoltaico'!B1518*LCOH!$C$20</f>
        <v>0</v>
      </c>
      <c r="B1516">
        <f>'Profilo eolico'!B1518*LCOH!$C$21</f>
        <v>527.80000000000007</v>
      </c>
      <c r="C1516">
        <f>$P$35*'Profilo fotovoltaico'!B1518</f>
        <v>0</v>
      </c>
      <c r="D1516">
        <f>$Q$37*'Profilo eolico'!B1518</f>
        <v>3079.520297323651</v>
      </c>
      <c r="E1516">
        <f>$P$39*'Profilo fotovoltaico'!B1518+'Approvvigionamento energia'!$Q$39*'Profilo eolico'!B1518</f>
        <v>2309.640222992738</v>
      </c>
      <c r="F1516">
        <f>$P$41*'Profilo fotovoltaico'!B1518+'Approvvigionamento energia'!$Q$41*'Profilo eolico'!B1518</f>
        <v>1539.7601486618255</v>
      </c>
      <c r="G1516">
        <f>$P$43*'Profilo fotovoltaico'!B1518+'Approvvigionamento energia'!$Q$43*'Profilo eolico'!B1518</f>
        <v>769.88007433091275</v>
      </c>
      <c r="H1516">
        <f t="shared" si="46"/>
        <v>1138.4335154826958</v>
      </c>
      <c r="I1516">
        <f>IF(LCOH!$C$28=Menu!$A$1,'Approvvigionamento energia'!C1516,0)+IF(LCOH!$C$28=Menu!$A$2,'Approvvigionamento energia'!D1516,0)+IF(LCOH!$C$28=Menu!$A$3,'Approvvigionamento energia'!E1516,0)+IF(LCOH!$C$28=Menu!$A$4,'Approvvigionamento energia'!F1516,0)+IF(LCOH!$C$28=Menu!$A$5,'Approvvigionamento energia'!G1516,0)+IF(LCOH!$C$28=Menu!$A$6,'Approvvigionamento energia'!H1516,0)</f>
        <v>1539.7601486618255</v>
      </c>
      <c r="J1516">
        <f>'Approvvigionamento energia'!A1516+'Approvvigionamento energia'!B1516+'Approvvigionamento energia'!I1516</f>
        <v>2067.5601486618257</v>
      </c>
      <c r="K1516">
        <f>IF(MIN(LCOH!$C$18,J1516)&gt;=$P$48*LCOH!$C$18, MIN(LCOH!$C$18,J1516),0)</f>
        <v>1500</v>
      </c>
      <c r="L1516">
        <f t="shared" si="47"/>
        <v>567.56014866182568</v>
      </c>
      <c r="M1516">
        <f>K1516/LCOH!$C$18</f>
        <v>1</v>
      </c>
      <c r="N1516">
        <f>K1516/LCOH!$C$34</f>
        <v>28.901734104046245</v>
      </c>
    </row>
    <row r="1517" spans="1:14" x14ac:dyDescent="0.35">
      <c r="A1517">
        <f>'Profilo fotovoltaico'!B1519*LCOH!$C$20</f>
        <v>0</v>
      </c>
      <c r="B1517">
        <f>'Profilo eolico'!B1519*LCOH!$C$21</f>
        <v>510.29999999999995</v>
      </c>
      <c r="C1517">
        <f>$P$35*'Profilo fotovoltaico'!B1519</f>
        <v>0</v>
      </c>
      <c r="D1517">
        <f>$Q$37*'Profilo eolico'!B1519</f>
        <v>2977.4141866696832</v>
      </c>
      <c r="E1517">
        <f>$P$39*'Profilo fotovoltaico'!B1519+'Approvvigionamento energia'!$Q$39*'Profilo eolico'!B1519</f>
        <v>2233.0606400022621</v>
      </c>
      <c r="F1517">
        <f>$P$41*'Profilo fotovoltaico'!B1519+'Approvvigionamento energia'!$Q$41*'Profilo eolico'!B1519</f>
        <v>1488.7070933348416</v>
      </c>
      <c r="G1517">
        <f>$P$43*'Profilo fotovoltaico'!B1519+'Approvvigionamento energia'!$Q$43*'Profilo eolico'!B1519</f>
        <v>744.3535466674208</v>
      </c>
      <c r="H1517">
        <f t="shared" si="46"/>
        <v>1138.4335154826958</v>
      </c>
      <c r="I1517">
        <f>IF(LCOH!$C$28=Menu!$A$1,'Approvvigionamento energia'!C1517,0)+IF(LCOH!$C$28=Menu!$A$2,'Approvvigionamento energia'!D1517,0)+IF(LCOH!$C$28=Menu!$A$3,'Approvvigionamento energia'!E1517,0)+IF(LCOH!$C$28=Menu!$A$4,'Approvvigionamento energia'!F1517,0)+IF(LCOH!$C$28=Menu!$A$5,'Approvvigionamento energia'!G1517,0)+IF(LCOH!$C$28=Menu!$A$6,'Approvvigionamento energia'!H1517,0)</f>
        <v>1488.7070933348416</v>
      </c>
      <c r="J1517">
        <f>'Approvvigionamento energia'!A1517+'Approvvigionamento energia'!B1517+'Approvvigionamento energia'!I1517</f>
        <v>1999.0070933348416</v>
      </c>
      <c r="K1517">
        <f>IF(MIN(LCOH!$C$18,J1517)&gt;=$P$48*LCOH!$C$18, MIN(LCOH!$C$18,J1517),0)</f>
        <v>1500</v>
      </c>
      <c r="L1517">
        <f t="shared" si="47"/>
        <v>499.00709333484156</v>
      </c>
      <c r="M1517">
        <f>K1517/LCOH!$C$18</f>
        <v>1</v>
      </c>
      <c r="N1517">
        <f>K1517/LCOH!$C$34</f>
        <v>28.901734104046245</v>
      </c>
    </row>
    <row r="1518" spans="1:14" x14ac:dyDescent="0.35">
      <c r="A1518">
        <f>'Profilo fotovoltaico'!B1520*LCOH!$C$20</f>
        <v>0</v>
      </c>
      <c r="B1518">
        <f>'Profilo eolico'!B1520*LCOH!$C$21</f>
        <v>493.70000000000005</v>
      </c>
      <c r="C1518">
        <f>$P$35*'Profilo fotovoltaico'!B1520</f>
        <v>0</v>
      </c>
      <c r="D1518">
        <f>$Q$37*'Profilo eolico'!B1520</f>
        <v>2880.5592474207774</v>
      </c>
      <c r="E1518">
        <f>$P$39*'Profilo fotovoltaico'!B1520+'Approvvigionamento energia'!$Q$39*'Profilo eolico'!B1520</f>
        <v>2160.4194355655832</v>
      </c>
      <c r="F1518">
        <f>$P$41*'Profilo fotovoltaico'!B1520+'Approvvigionamento energia'!$Q$41*'Profilo eolico'!B1520</f>
        <v>1440.2796237103887</v>
      </c>
      <c r="G1518">
        <f>$P$43*'Profilo fotovoltaico'!B1520+'Approvvigionamento energia'!$Q$43*'Profilo eolico'!B1520</f>
        <v>720.13981185519435</v>
      </c>
      <c r="H1518">
        <f t="shared" si="46"/>
        <v>1138.4335154826958</v>
      </c>
      <c r="I1518">
        <f>IF(LCOH!$C$28=Menu!$A$1,'Approvvigionamento energia'!C1518,0)+IF(LCOH!$C$28=Menu!$A$2,'Approvvigionamento energia'!D1518,0)+IF(LCOH!$C$28=Menu!$A$3,'Approvvigionamento energia'!E1518,0)+IF(LCOH!$C$28=Menu!$A$4,'Approvvigionamento energia'!F1518,0)+IF(LCOH!$C$28=Menu!$A$5,'Approvvigionamento energia'!G1518,0)+IF(LCOH!$C$28=Menu!$A$6,'Approvvigionamento energia'!H1518,0)</f>
        <v>1440.2796237103887</v>
      </c>
      <c r="J1518">
        <f>'Approvvigionamento energia'!A1518+'Approvvigionamento energia'!B1518+'Approvvigionamento energia'!I1518</f>
        <v>1933.9796237103888</v>
      </c>
      <c r="K1518">
        <f>IF(MIN(LCOH!$C$18,J1518)&gt;=$P$48*LCOH!$C$18, MIN(LCOH!$C$18,J1518),0)</f>
        <v>1500</v>
      </c>
      <c r="L1518">
        <f t="shared" si="47"/>
        <v>433.97962371038875</v>
      </c>
      <c r="M1518">
        <f>K1518/LCOH!$C$18</f>
        <v>1</v>
      </c>
      <c r="N1518">
        <f>K1518/LCOH!$C$34</f>
        <v>28.901734104046245</v>
      </c>
    </row>
    <row r="1519" spans="1:14" x14ac:dyDescent="0.35">
      <c r="A1519">
        <f>'Profilo fotovoltaico'!B1521*LCOH!$C$20</f>
        <v>2</v>
      </c>
      <c r="B1519">
        <f>'Profilo eolico'!B1521*LCOH!$C$21</f>
        <v>504</v>
      </c>
      <c r="C1519">
        <f>$P$35*'Profilo fotovoltaico'!B1521</f>
        <v>14.70922437524413</v>
      </c>
      <c r="D1519">
        <f>$Q$37*'Profilo eolico'!B1521</f>
        <v>2940.6559868342551</v>
      </c>
      <c r="E1519">
        <f>$P$39*'Profilo fotovoltaico'!B1521+'Approvvigionamento energia'!$Q$39*'Profilo eolico'!B1521</f>
        <v>2209.1692962195025</v>
      </c>
      <c r="F1519">
        <f>$P$41*'Profilo fotovoltaico'!B1521+'Approvvigionamento energia'!$Q$41*'Profilo eolico'!B1521</f>
        <v>1477.6826056047496</v>
      </c>
      <c r="G1519">
        <f>$P$43*'Profilo fotovoltaico'!B1521+'Approvvigionamento energia'!$Q$43*'Profilo eolico'!B1521</f>
        <v>746.19591498999694</v>
      </c>
      <c r="H1519">
        <f t="shared" si="46"/>
        <v>1138.4335154826958</v>
      </c>
      <c r="I1519">
        <f>IF(LCOH!$C$28=Menu!$A$1,'Approvvigionamento energia'!C1519,0)+IF(LCOH!$C$28=Menu!$A$2,'Approvvigionamento energia'!D1519,0)+IF(LCOH!$C$28=Menu!$A$3,'Approvvigionamento energia'!E1519,0)+IF(LCOH!$C$28=Menu!$A$4,'Approvvigionamento energia'!F1519,0)+IF(LCOH!$C$28=Menu!$A$5,'Approvvigionamento energia'!G1519,0)+IF(LCOH!$C$28=Menu!$A$6,'Approvvigionamento energia'!H1519,0)</f>
        <v>1477.6826056047496</v>
      </c>
      <c r="J1519">
        <f>'Approvvigionamento energia'!A1519+'Approvvigionamento energia'!B1519+'Approvvigionamento energia'!I1519</f>
        <v>1983.6826056047496</v>
      </c>
      <c r="K1519">
        <f>IF(MIN(LCOH!$C$18,J1519)&gt;=$P$48*LCOH!$C$18, MIN(LCOH!$C$18,J1519),0)</f>
        <v>1500</v>
      </c>
      <c r="L1519">
        <f t="shared" si="47"/>
        <v>483.6826056047496</v>
      </c>
      <c r="M1519">
        <f>K1519/LCOH!$C$18</f>
        <v>1</v>
      </c>
      <c r="N1519">
        <f>K1519/LCOH!$C$34</f>
        <v>28.901734104046245</v>
      </c>
    </row>
    <row r="1520" spans="1:14" x14ac:dyDescent="0.35">
      <c r="A1520">
        <f>'Profilo fotovoltaico'!B1522*LCOH!$C$20</f>
        <v>124</v>
      </c>
      <c r="B1520">
        <f>'Profilo eolico'!B1522*LCOH!$C$21</f>
        <v>493.9</v>
      </c>
      <c r="C1520">
        <f>$P$35*'Profilo fotovoltaico'!B1522</f>
        <v>911.9719112651361</v>
      </c>
      <c r="D1520">
        <f>$Q$37*'Profilo eolico'!B1522</f>
        <v>2881.7261743996796</v>
      </c>
      <c r="E1520">
        <f>$P$39*'Profilo fotovoltaico'!B1522+'Approvvigionamento energia'!$Q$39*'Profilo eolico'!B1522</f>
        <v>2389.2876086160441</v>
      </c>
      <c r="F1520">
        <f>$P$41*'Profilo fotovoltaico'!B1522+'Approvvigionamento energia'!$Q$41*'Profilo eolico'!B1522</f>
        <v>1896.8490428324078</v>
      </c>
      <c r="G1520">
        <f>$P$43*'Profilo fotovoltaico'!B1522+'Approvvigionamento energia'!$Q$43*'Profilo eolico'!B1522</f>
        <v>1404.410477048772</v>
      </c>
      <c r="H1520">
        <f t="shared" si="46"/>
        <v>1138.4335154826958</v>
      </c>
      <c r="I1520">
        <f>IF(LCOH!$C$28=Menu!$A$1,'Approvvigionamento energia'!C1520,0)+IF(LCOH!$C$28=Menu!$A$2,'Approvvigionamento energia'!D1520,0)+IF(LCOH!$C$28=Menu!$A$3,'Approvvigionamento energia'!E1520,0)+IF(LCOH!$C$28=Menu!$A$4,'Approvvigionamento energia'!F1520,0)+IF(LCOH!$C$28=Menu!$A$5,'Approvvigionamento energia'!G1520,0)+IF(LCOH!$C$28=Menu!$A$6,'Approvvigionamento energia'!H1520,0)</f>
        <v>1896.8490428324078</v>
      </c>
      <c r="J1520">
        <f>'Approvvigionamento energia'!A1520+'Approvvigionamento energia'!B1520+'Approvvigionamento energia'!I1520</f>
        <v>2514.7490428324077</v>
      </c>
      <c r="K1520">
        <f>IF(MIN(LCOH!$C$18,J1520)&gt;=$P$48*LCOH!$C$18, MIN(LCOH!$C$18,J1520),0)</f>
        <v>1500</v>
      </c>
      <c r="L1520">
        <f t="shared" si="47"/>
        <v>1014.7490428324077</v>
      </c>
      <c r="M1520">
        <f>K1520/LCOH!$C$18</f>
        <v>1</v>
      </c>
      <c r="N1520">
        <f>K1520/LCOH!$C$34</f>
        <v>28.901734104046245</v>
      </c>
    </row>
    <row r="1521" spans="1:14" x14ac:dyDescent="0.35">
      <c r="A1521">
        <f>'Profilo fotovoltaico'!B1523*LCOH!$C$20</f>
        <v>285</v>
      </c>
      <c r="B1521">
        <f>'Profilo eolico'!B1523*LCOH!$C$21</f>
        <v>579</v>
      </c>
      <c r="C1521">
        <f>$P$35*'Profilo fotovoltaico'!B1523</f>
        <v>2096.0644734722882</v>
      </c>
      <c r="D1521">
        <f>$Q$37*'Profilo eolico'!B1523</f>
        <v>3378.2536039226857</v>
      </c>
      <c r="E1521">
        <f>$P$39*'Profilo fotovoltaico'!B1523+'Approvvigionamento energia'!$Q$39*'Profilo eolico'!B1523</f>
        <v>3057.7063213100864</v>
      </c>
      <c r="F1521">
        <f>$P$41*'Profilo fotovoltaico'!B1523+'Approvvigionamento energia'!$Q$41*'Profilo eolico'!B1523</f>
        <v>2737.1590386974867</v>
      </c>
      <c r="G1521">
        <f>$P$43*'Profilo fotovoltaico'!B1523+'Approvvigionamento energia'!$Q$43*'Profilo eolico'!B1523</f>
        <v>2416.6117560848879</v>
      </c>
      <c r="H1521">
        <f t="shared" si="46"/>
        <v>1138.4335154826958</v>
      </c>
      <c r="I1521">
        <f>IF(LCOH!$C$28=Menu!$A$1,'Approvvigionamento energia'!C1521,0)+IF(LCOH!$C$28=Menu!$A$2,'Approvvigionamento energia'!D1521,0)+IF(LCOH!$C$28=Menu!$A$3,'Approvvigionamento energia'!E1521,0)+IF(LCOH!$C$28=Menu!$A$4,'Approvvigionamento energia'!F1521,0)+IF(LCOH!$C$28=Menu!$A$5,'Approvvigionamento energia'!G1521,0)+IF(LCOH!$C$28=Menu!$A$6,'Approvvigionamento energia'!H1521,0)</f>
        <v>2737.1590386974867</v>
      </c>
      <c r="J1521">
        <f>'Approvvigionamento energia'!A1521+'Approvvigionamento energia'!B1521+'Approvvigionamento energia'!I1521</f>
        <v>3601.1590386974867</v>
      </c>
      <c r="K1521">
        <f>IF(MIN(LCOH!$C$18,J1521)&gt;=$P$48*LCOH!$C$18, MIN(LCOH!$C$18,J1521),0)</f>
        <v>1500</v>
      </c>
      <c r="L1521">
        <f t="shared" si="47"/>
        <v>2101.1590386974867</v>
      </c>
      <c r="M1521">
        <f>K1521/LCOH!$C$18</f>
        <v>1</v>
      </c>
      <c r="N1521">
        <f>K1521/LCOH!$C$34</f>
        <v>28.901734104046245</v>
      </c>
    </row>
    <row r="1522" spans="1:14" x14ac:dyDescent="0.35">
      <c r="A1522">
        <f>'Profilo fotovoltaico'!B1524*LCOH!$C$20</f>
        <v>429</v>
      </c>
      <c r="B1522">
        <f>'Profilo eolico'!B1524*LCOH!$C$21</f>
        <v>651</v>
      </c>
      <c r="C1522">
        <f>$P$35*'Profilo fotovoltaico'!B1524</f>
        <v>3155.1286284898656</v>
      </c>
      <c r="D1522">
        <f>$Q$37*'Profilo eolico'!B1524</f>
        <v>3798.3473163275798</v>
      </c>
      <c r="E1522">
        <f>$P$39*'Profilo fotovoltaico'!B1524+'Approvvigionamento energia'!$Q$39*'Profilo eolico'!B1524</f>
        <v>3637.5426443681508</v>
      </c>
      <c r="F1522">
        <f>$P$41*'Profilo fotovoltaico'!B1524+'Approvvigionamento energia'!$Q$41*'Profilo eolico'!B1524</f>
        <v>3476.7379724087227</v>
      </c>
      <c r="G1522">
        <f>$P$43*'Profilo fotovoltaico'!B1524+'Approvvigionamento energia'!$Q$43*'Profilo eolico'!B1524</f>
        <v>3315.9333004492942</v>
      </c>
      <c r="H1522">
        <f t="shared" si="46"/>
        <v>1138.4335154826958</v>
      </c>
      <c r="I1522">
        <f>IF(LCOH!$C$28=Menu!$A$1,'Approvvigionamento energia'!C1522,0)+IF(LCOH!$C$28=Menu!$A$2,'Approvvigionamento energia'!D1522,0)+IF(LCOH!$C$28=Menu!$A$3,'Approvvigionamento energia'!E1522,0)+IF(LCOH!$C$28=Menu!$A$4,'Approvvigionamento energia'!F1522,0)+IF(LCOH!$C$28=Menu!$A$5,'Approvvigionamento energia'!G1522,0)+IF(LCOH!$C$28=Menu!$A$6,'Approvvigionamento energia'!H1522,0)</f>
        <v>3476.7379724087227</v>
      </c>
      <c r="J1522">
        <f>'Approvvigionamento energia'!A1522+'Approvvigionamento energia'!B1522+'Approvvigionamento energia'!I1522</f>
        <v>4556.7379724087223</v>
      </c>
      <c r="K1522">
        <f>IF(MIN(LCOH!$C$18,J1522)&gt;=$P$48*LCOH!$C$18, MIN(LCOH!$C$18,J1522),0)</f>
        <v>1500</v>
      </c>
      <c r="L1522">
        <f t="shared" si="47"/>
        <v>3056.7379724087223</v>
      </c>
      <c r="M1522">
        <f>K1522/LCOH!$C$18</f>
        <v>1</v>
      </c>
      <c r="N1522">
        <f>K1522/LCOH!$C$34</f>
        <v>28.901734104046245</v>
      </c>
    </row>
    <row r="1523" spans="1:14" x14ac:dyDescent="0.35">
      <c r="A1523">
        <f>'Profilo fotovoltaico'!B1525*LCOH!$C$20</f>
        <v>523</v>
      </c>
      <c r="B1523">
        <f>'Profilo eolico'!B1525*LCOH!$C$21</f>
        <v>663.8</v>
      </c>
      <c r="C1523">
        <f>$P$35*'Profilo fotovoltaico'!B1525</f>
        <v>3846.46217412634</v>
      </c>
      <c r="D1523">
        <f>$Q$37*'Profilo eolico'!B1525</f>
        <v>3873.0306429773382</v>
      </c>
      <c r="E1523">
        <f>$P$39*'Profilo fotovoltaico'!B1525+'Approvvigionamento energia'!$Q$39*'Profilo eolico'!B1525</f>
        <v>3866.3885257645884</v>
      </c>
      <c r="F1523">
        <f>$P$41*'Profilo fotovoltaico'!B1525+'Approvvigionamento energia'!$Q$41*'Profilo eolico'!B1525</f>
        <v>3859.7464085518391</v>
      </c>
      <c r="G1523">
        <f>$P$43*'Profilo fotovoltaico'!B1525+'Approvvigionamento energia'!$Q$43*'Profilo eolico'!B1525</f>
        <v>3853.1042913390902</v>
      </c>
      <c r="H1523">
        <f t="shared" si="46"/>
        <v>1138.4335154826958</v>
      </c>
      <c r="I1523">
        <f>IF(LCOH!$C$28=Menu!$A$1,'Approvvigionamento energia'!C1523,0)+IF(LCOH!$C$28=Menu!$A$2,'Approvvigionamento energia'!D1523,0)+IF(LCOH!$C$28=Menu!$A$3,'Approvvigionamento energia'!E1523,0)+IF(LCOH!$C$28=Menu!$A$4,'Approvvigionamento energia'!F1523,0)+IF(LCOH!$C$28=Menu!$A$5,'Approvvigionamento energia'!G1523,0)+IF(LCOH!$C$28=Menu!$A$6,'Approvvigionamento energia'!H1523,0)</f>
        <v>3859.7464085518391</v>
      </c>
      <c r="J1523">
        <f>'Approvvigionamento energia'!A1523+'Approvvigionamento energia'!B1523+'Approvvigionamento energia'!I1523</f>
        <v>5046.5464085518388</v>
      </c>
      <c r="K1523">
        <f>IF(MIN(LCOH!$C$18,J1523)&gt;=$P$48*LCOH!$C$18, MIN(LCOH!$C$18,J1523),0)</f>
        <v>1500</v>
      </c>
      <c r="L1523">
        <f t="shared" si="47"/>
        <v>3546.5464085518388</v>
      </c>
      <c r="M1523">
        <f>K1523/LCOH!$C$18</f>
        <v>1</v>
      </c>
      <c r="N1523">
        <f>K1523/LCOH!$C$34</f>
        <v>28.901734104046245</v>
      </c>
    </row>
    <row r="1524" spans="1:14" x14ac:dyDescent="0.35">
      <c r="A1524">
        <f>'Profilo fotovoltaico'!B1526*LCOH!$C$20</f>
        <v>572</v>
      </c>
      <c r="B1524">
        <f>'Profilo eolico'!B1526*LCOH!$C$21</f>
        <v>651.5</v>
      </c>
      <c r="C1524">
        <f>$P$35*'Profilo fotovoltaico'!B1526</f>
        <v>4206.8381713198205</v>
      </c>
      <c r="D1524">
        <f>$Q$37*'Profilo eolico'!B1526</f>
        <v>3801.2646337748356</v>
      </c>
      <c r="E1524">
        <f>$P$39*'Profilo fotovoltaico'!B1526+'Approvvigionamento energia'!$Q$39*'Profilo eolico'!B1526</f>
        <v>3902.6580181610816</v>
      </c>
      <c r="F1524">
        <f>$P$41*'Profilo fotovoltaico'!B1526+'Approvvigionamento energia'!$Q$41*'Profilo eolico'!B1526</f>
        <v>4004.0514025473281</v>
      </c>
      <c r="G1524">
        <f>$P$43*'Profilo fotovoltaico'!B1526+'Approvvigionamento energia'!$Q$43*'Profilo eolico'!B1526</f>
        <v>4105.4447869335745</v>
      </c>
      <c r="H1524">
        <f t="shared" si="46"/>
        <v>1138.4335154826958</v>
      </c>
      <c r="I1524">
        <f>IF(LCOH!$C$28=Menu!$A$1,'Approvvigionamento energia'!C1524,0)+IF(LCOH!$C$28=Menu!$A$2,'Approvvigionamento energia'!D1524,0)+IF(LCOH!$C$28=Menu!$A$3,'Approvvigionamento energia'!E1524,0)+IF(LCOH!$C$28=Menu!$A$4,'Approvvigionamento energia'!F1524,0)+IF(LCOH!$C$28=Menu!$A$5,'Approvvigionamento energia'!G1524,0)+IF(LCOH!$C$28=Menu!$A$6,'Approvvigionamento energia'!H1524,0)</f>
        <v>4004.0514025473281</v>
      </c>
      <c r="J1524">
        <f>'Approvvigionamento energia'!A1524+'Approvvigionamento energia'!B1524+'Approvvigionamento energia'!I1524</f>
        <v>5227.5514025473276</v>
      </c>
      <c r="K1524">
        <f>IF(MIN(LCOH!$C$18,J1524)&gt;=$P$48*LCOH!$C$18, MIN(LCOH!$C$18,J1524),0)</f>
        <v>1500</v>
      </c>
      <c r="L1524">
        <f t="shared" si="47"/>
        <v>3727.5514025473276</v>
      </c>
      <c r="M1524">
        <f>K1524/LCOH!$C$18</f>
        <v>1</v>
      </c>
      <c r="N1524">
        <f>K1524/LCOH!$C$34</f>
        <v>28.901734104046245</v>
      </c>
    </row>
    <row r="1525" spans="1:14" x14ac:dyDescent="0.35">
      <c r="A1525">
        <f>'Profilo fotovoltaico'!B1527*LCOH!$C$20</f>
        <v>581</v>
      </c>
      <c r="B1525">
        <f>'Profilo eolico'!B1527*LCOH!$C$21</f>
        <v>620.4</v>
      </c>
      <c r="C1525">
        <f>$P$35*'Profilo fotovoltaico'!B1527</f>
        <v>4273.0296810084192</v>
      </c>
      <c r="D1525">
        <f>$Q$37*'Profilo eolico'!B1527</f>
        <v>3619.8074885554993</v>
      </c>
      <c r="E1525">
        <f>$P$39*'Profilo fotovoltaico'!B1527+'Approvvigionamento energia'!$Q$39*'Profilo eolico'!B1527</f>
        <v>3783.1130366687294</v>
      </c>
      <c r="F1525">
        <f>$P$41*'Profilo fotovoltaico'!B1527+'Approvvigionamento energia'!$Q$41*'Profilo eolico'!B1527</f>
        <v>3946.418584781959</v>
      </c>
      <c r="G1525">
        <f>$P$43*'Profilo fotovoltaico'!B1527+'Approvvigionamento energia'!$Q$43*'Profilo eolico'!B1527</f>
        <v>4109.7241328951895</v>
      </c>
      <c r="H1525">
        <f t="shared" si="46"/>
        <v>1138.4335154826958</v>
      </c>
      <c r="I1525">
        <f>IF(LCOH!$C$28=Menu!$A$1,'Approvvigionamento energia'!C1525,0)+IF(LCOH!$C$28=Menu!$A$2,'Approvvigionamento energia'!D1525,0)+IF(LCOH!$C$28=Menu!$A$3,'Approvvigionamento energia'!E1525,0)+IF(LCOH!$C$28=Menu!$A$4,'Approvvigionamento energia'!F1525,0)+IF(LCOH!$C$28=Menu!$A$5,'Approvvigionamento energia'!G1525,0)+IF(LCOH!$C$28=Menu!$A$6,'Approvvigionamento energia'!H1525,0)</f>
        <v>3946.418584781959</v>
      </c>
      <c r="J1525">
        <f>'Approvvigionamento energia'!A1525+'Approvvigionamento energia'!B1525+'Approvvigionamento energia'!I1525</f>
        <v>5147.8185847819586</v>
      </c>
      <c r="K1525">
        <f>IF(MIN(LCOH!$C$18,J1525)&gt;=$P$48*LCOH!$C$18, MIN(LCOH!$C$18,J1525),0)</f>
        <v>1500</v>
      </c>
      <c r="L1525">
        <f t="shared" si="47"/>
        <v>3647.8185847819586</v>
      </c>
      <c r="M1525">
        <f>K1525/LCOH!$C$18</f>
        <v>1</v>
      </c>
      <c r="N1525">
        <f>K1525/LCOH!$C$34</f>
        <v>28.901734104046245</v>
      </c>
    </row>
    <row r="1526" spans="1:14" x14ac:dyDescent="0.35">
      <c r="A1526">
        <f>'Profilo fotovoltaico'!B1528*LCOH!$C$20</f>
        <v>545</v>
      </c>
      <c r="B1526">
        <f>'Profilo eolico'!B1528*LCOH!$C$21</f>
        <v>578</v>
      </c>
      <c r="C1526">
        <f>$P$35*'Profilo fotovoltaico'!B1528</f>
        <v>4008.2636422540259</v>
      </c>
      <c r="D1526">
        <f>$Q$37*'Profilo eolico'!B1528</f>
        <v>3372.4189690281733</v>
      </c>
      <c r="E1526">
        <f>$P$39*'Profilo fotovoltaico'!B1528+'Approvvigionamento energia'!$Q$39*'Profilo eolico'!B1528</f>
        <v>3531.3801373346364</v>
      </c>
      <c r="F1526">
        <f>$P$41*'Profilo fotovoltaico'!B1528+'Approvvigionamento energia'!$Q$41*'Profilo eolico'!B1528</f>
        <v>3690.3413056410996</v>
      </c>
      <c r="G1526">
        <f>$P$43*'Profilo fotovoltaico'!B1528+'Approvvigionamento energia'!$Q$43*'Profilo eolico'!B1528</f>
        <v>3849.3024739475627</v>
      </c>
      <c r="H1526">
        <f t="shared" si="46"/>
        <v>1138.4335154826958</v>
      </c>
      <c r="I1526">
        <f>IF(LCOH!$C$28=Menu!$A$1,'Approvvigionamento energia'!C1526,0)+IF(LCOH!$C$28=Menu!$A$2,'Approvvigionamento energia'!D1526,0)+IF(LCOH!$C$28=Menu!$A$3,'Approvvigionamento energia'!E1526,0)+IF(LCOH!$C$28=Menu!$A$4,'Approvvigionamento energia'!F1526,0)+IF(LCOH!$C$28=Menu!$A$5,'Approvvigionamento energia'!G1526,0)+IF(LCOH!$C$28=Menu!$A$6,'Approvvigionamento energia'!H1526,0)</f>
        <v>3690.3413056410996</v>
      </c>
      <c r="J1526">
        <f>'Approvvigionamento energia'!A1526+'Approvvigionamento energia'!B1526+'Approvvigionamento energia'!I1526</f>
        <v>4813.3413056410991</v>
      </c>
      <c r="K1526">
        <f>IF(MIN(LCOH!$C$18,J1526)&gt;=$P$48*LCOH!$C$18, MIN(LCOH!$C$18,J1526),0)</f>
        <v>1500</v>
      </c>
      <c r="L1526">
        <f t="shared" si="47"/>
        <v>3313.3413056410991</v>
      </c>
      <c r="M1526">
        <f>K1526/LCOH!$C$18</f>
        <v>1</v>
      </c>
      <c r="N1526">
        <f>K1526/LCOH!$C$34</f>
        <v>28.901734104046245</v>
      </c>
    </row>
    <row r="1527" spans="1:14" x14ac:dyDescent="0.35">
      <c r="A1527">
        <f>'Profilo fotovoltaico'!B1529*LCOH!$C$20</f>
        <v>467</v>
      </c>
      <c r="B1527">
        <f>'Profilo eolico'!B1529*LCOH!$C$21</f>
        <v>522.70000000000005</v>
      </c>
      <c r="C1527">
        <f>$P$35*'Profilo fotovoltaico'!B1529</f>
        <v>3434.6038916195043</v>
      </c>
      <c r="D1527">
        <f>$Q$37*'Profilo eolico'!B1529</f>
        <v>3049.7636593616376</v>
      </c>
      <c r="E1527">
        <f>$P$39*'Profilo fotovoltaico'!B1529+'Approvvigionamento energia'!$Q$39*'Profilo eolico'!B1529</f>
        <v>3145.973717426104</v>
      </c>
      <c r="F1527">
        <f>$P$41*'Profilo fotovoltaico'!B1529+'Approvvigionamento energia'!$Q$41*'Profilo eolico'!B1529</f>
        <v>3242.183775490571</v>
      </c>
      <c r="G1527">
        <f>$P$43*'Profilo fotovoltaico'!B1529+'Approvvigionamento energia'!$Q$43*'Profilo eolico'!B1529</f>
        <v>3338.3938335550379</v>
      </c>
      <c r="H1527">
        <f t="shared" si="46"/>
        <v>1138.4335154826958</v>
      </c>
      <c r="I1527">
        <f>IF(LCOH!$C$28=Menu!$A$1,'Approvvigionamento energia'!C1527,0)+IF(LCOH!$C$28=Menu!$A$2,'Approvvigionamento energia'!D1527,0)+IF(LCOH!$C$28=Menu!$A$3,'Approvvigionamento energia'!E1527,0)+IF(LCOH!$C$28=Menu!$A$4,'Approvvigionamento energia'!F1527,0)+IF(LCOH!$C$28=Menu!$A$5,'Approvvigionamento energia'!G1527,0)+IF(LCOH!$C$28=Menu!$A$6,'Approvvigionamento energia'!H1527,0)</f>
        <v>3242.183775490571</v>
      </c>
      <c r="J1527">
        <f>'Approvvigionamento energia'!A1527+'Approvvigionamento energia'!B1527+'Approvvigionamento energia'!I1527</f>
        <v>4231.8837754905708</v>
      </c>
      <c r="K1527">
        <f>IF(MIN(LCOH!$C$18,J1527)&gt;=$P$48*LCOH!$C$18, MIN(LCOH!$C$18,J1527),0)</f>
        <v>1500</v>
      </c>
      <c r="L1527">
        <f t="shared" si="47"/>
        <v>2731.8837754905708</v>
      </c>
      <c r="M1527">
        <f>K1527/LCOH!$C$18</f>
        <v>1</v>
      </c>
      <c r="N1527">
        <f>K1527/LCOH!$C$34</f>
        <v>28.901734104046245</v>
      </c>
    </row>
    <row r="1528" spans="1:14" x14ac:dyDescent="0.35">
      <c r="A1528">
        <f>'Profilo fotovoltaico'!B1530*LCOH!$C$20</f>
        <v>343</v>
      </c>
      <c r="B1528">
        <f>'Profilo eolico'!B1530*LCOH!$C$21</f>
        <v>444.79999999999995</v>
      </c>
      <c r="C1528">
        <f>$P$35*'Profilo fotovoltaico'!B1530</f>
        <v>2522.6319803543684</v>
      </c>
      <c r="D1528">
        <f>$Q$37*'Profilo eolico'!B1530</f>
        <v>2595.2456010791202</v>
      </c>
      <c r="E1528">
        <f>$P$39*'Profilo fotovoltaico'!B1530+'Approvvigionamento energia'!$Q$39*'Profilo eolico'!B1530</f>
        <v>2577.0921958979325</v>
      </c>
      <c r="F1528">
        <f>$P$41*'Profilo fotovoltaico'!B1530+'Approvvigionamento energia'!$Q$41*'Profilo eolico'!B1530</f>
        <v>2558.9387907167443</v>
      </c>
      <c r="G1528">
        <f>$P$43*'Profilo fotovoltaico'!B1530+'Approvvigionamento energia'!$Q$43*'Profilo eolico'!B1530</f>
        <v>2540.7853855355565</v>
      </c>
      <c r="H1528">
        <f t="shared" si="46"/>
        <v>1138.4335154826958</v>
      </c>
      <c r="I1528">
        <f>IF(LCOH!$C$28=Menu!$A$1,'Approvvigionamento energia'!C1528,0)+IF(LCOH!$C$28=Menu!$A$2,'Approvvigionamento energia'!D1528,0)+IF(LCOH!$C$28=Menu!$A$3,'Approvvigionamento energia'!E1528,0)+IF(LCOH!$C$28=Menu!$A$4,'Approvvigionamento energia'!F1528,0)+IF(LCOH!$C$28=Menu!$A$5,'Approvvigionamento energia'!G1528,0)+IF(LCOH!$C$28=Menu!$A$6,'Approvvigionamento energia'!H1528,0)</f>
        <v>2558.9387907167443</v>
      </c>
      <c r="J1528">
        <f>'Approvvigionamento energia'!A1528+'Approvvigionamento energia'!B1528+'Approvvigionamento energia'!I1528</f>
        <v>3346.738790716744</v>
      </c>
      <c r="K1528">
        <f>IF(MIN(LCOH!$C$18,J1528)&gt;=$P$48*LCOH!$C$18, MIN(LCOH!$C$18,J1528),0)</f>
        <v>1500</v>
      </c>
      <c r="L1528">
        <f t="shared" si="47"/>
        <v>1846.738790716744</v>
      </c>
      <c r="M1528">
        <f>K1528/LCOH!$C$18</f>
        <v>1</v>
      </c>
      <c r="N1528">
        <f>K1528/LCOH!$C$34</f>
        <v>28.901734104046245</v>
      </c>
    </row>
    <row r="1529" spans="1:14" x14ac:dyDescent="0.35">
      <c r="A1529">
        <f>'Profilo fotovoltaico'!B1531*LCOH!$C$20</f>
        <v>181</v>
      </c>
      <c r="B1529">
        <f>'Profilo eolico'!B1531*LCOH!$C$21</f>
        <v>339.6</v>
      </c>
      <c r="C1529">
        <f>$P$35*'Profilo fotovoltaico'!B1531</f>
        <v>1331.1848059595936</v>
      </c>
      <c r="D1529">
        <f>$Q$37*'Profilo eolico'!B1531</f>
        <v>1981.4420101764149</v>
      </c>
      <c r="E1529">
        <f>$P$39*'Profilo fotovoltaico'!B1531+'Approvvigionamento energia'!$Q$39*'Profilo eolico'!B1531</f>
        <v>1818.8777091222096</v>
      </c>
      <c r="F1529">
        <f>$P$41*'Profilo fotovoltaico'!B1531+'Approvvigionamento energia'!$Q$41*'Profilo eolico'!B1531</f>
        <v>1656.3134080680043</v>
      </c>
      <c r="G1529">
        <f>$P$43*'Profilo fotovoltaico'!B1531+'Approvvigionamento energia'!$Q$43*'Profilo eolico'!B1531</f>
        <v>1493.7491070137989</v>
      </c>
      <c r="H1529">
        <f t="shared" si="46"/>
        <v>1138.4335154826958</v>
      </c>
      <c r="I1529">
        <f>IF(LCOH!$C$28=Menu!$A$1,'Approvvigionamento energia'!C1529,0)+IF(LCOH!$C$28=Menu!$A$2,'Approvvigionamento energia'!D1529,0)+IF(LCOH!$C$28=Menu!$A$3,'Approvvigionamento energia'!E1529,0)+IF(LCOH!$C$28=Menu!$A$4,'Approvvigionamento energia'!F1529,0)+IF(LCOH!$C$28=Menu!$A$5,'Approvvigionamento energia'!G1529,0)+IF(LCOH!$C$28=Menu!$A$6,'Approvvigionamento energia'!H1529,0)</f>
        <v>1656.3134080680043</v>
      </c>
      <c r="J1529">
        <f>'Approvvigionamento energia'!A1529+'Approvvigionamento energia'!B1529+'Approvvigionamento energia'!I1529</f>
        <v>2176.9134080680042</v>
      </c>
      <c r="K1529">
        <f>IF(MIN(LCOH!$C$18,J1529)&gt;=$P$48*LCOH!$C$18, MIN(LCOH!$C$18,J1529),0)</f>
        <v>1500</v>
      </c>
      <c r="L1529">
        <f t="shared" si="47"/>
        <v>676.91340806800417</v>
      </c>
      <c r="M1529">
        <f>K1529/LCOH!$C$18</f>
        <v>1</v>
      </c>
      <c r="N1529">
        <f>K1529/LCOH!$C$34</f>
        <v>28.901734104046245</v>
      </c>
    </row>
    <row r="1530" spans="1:14" x14ac:dyDescent="0.35">
      <c r="A1530">
        <f>'Profilo fotovoltaico'!B1532*LCOH!$C$20</f>
        <v>29</v>
      </c>
      <c r="B1530">
        <f>'Profilo eolico'!B1532*LCOH!$C$21</f>
        <v>234.3</v>
      </c>
      <c r="C1530">
        <f>$P$35*'Profilo fotovoltaico'!B1532</f>
        <v>213.28375344103989</v>
      </c>
      <c r="D1530">
        <f>$Q$37*'Profilo eolico'!B1532</f>
        <v>1367.054955784258</v>
      </c>
      <c r="E1530">
        <f>$P$39*'Profilo fotovoltaico'!B1532+'Approvvigionamento energia'!$Q$39*'Profilo eolico'!B1532</f>
        <v>1078.6121551984534</v>
      </c>
      <c r="F1530">
        <f>$P$41*'Profilo fotovoltaico'!B1532+'Approvvigionamento energia'!$Q$41*'Profilo eolico'!B1532</f>
        <v>790.16935461264893</v>
      </c>
      <c r="G1530">
        <f>$P$43*'Profilo fotovoltaico'!B1532+'Approvvigionamento energia'!$Q$43*'Profilo eolico'!B1532</f>
        <v>501.72655402684444</v>
      </c>
      <c r="H1530">
        <f t="shared" si="46"/>
        <v>1138.4335154826958</v>
      </c>
      <c r="I1530">
        <f>IF(LCOH!$C$28=Menu!$A$1,'Approvvigionamento energia'!C1530,0)+IF(LCOH!$C$28=Menu!$A$2,'Approvvigionamento energia'!D1530,0)+IF(LCOH!$C$28=Menu!$A$3,'Approvvigionamento energia'!E1530,0)+IF(LCOH!$C$28=Menu!$A$4,'Approvvigionamento energia'!F1530,0)+IF(LCOH!$C$28=Menu!$A$5,'Approvvigionamento energia'!G1530,0)+IF(LCOH!$C$28=Menu!$A$6,'Approvvigionamento energia'!H1530,0)</f>
        <v>790.16935461264893</v>
      </c>
      <c r="J1530">
        <f>'Approvvigionamento energia'!A1530+'Approvvigionamento energia'!B1530+'Approvvigionamento energia'!I1530</f>
        <v>1053.4693546126489</v>
      </c>
      <c r="K1530">
        <f>IF(MIN(LCOH!$C$18,J1530)&gt;=$P$48*LCOH!$C$18, MIN(LCOH!$C$18,J1530),0)</f>
        <v>1053.4693546126489</v>
      </c>
      <c r="L1530">
        <f t="shared" si="47"/>
        <v>0</v>
      </c>
      <c r="M1530">
        <f>K1530/LCOH!$C$18</f>
        <v>0.7023129030750993</v>
      </c>
      <c r="N1530">
        <f>K1530/LCOH!$C$34</f>
        <v>20.298060782517322</v>
      </c>
    </row>
    <row r="1531" spans="1:14" x14ac:dyDescent="0.35">
      <c r="A1531">
        <f>'Profilo fotovoltaico'!B1533*LCOH!$C$20</f>
        <v>0</v>
      </c>
      <c r="B1531">
        <f>'Profilo eolico'!B1533*LCOH!$C$21</f>
        <v>178.7</v>
      </c>
      <c r="C1531">
        <f>$P$35*'Profilo fotovoltaico'!B1533</f>
        <v>0</v>
      </c>
      <c r="D1531">
        <f>$Q$37*'Profilo eolico'!B1533</f>
        <v>1042.6492556493679</v>
      </c>
      <c r="E1531">
        <f>$P$39*'Profilo fotovoltaico'!B1533+'Approvvigionamento energia'!$Q$39*'Profilo eolico'!B1533</f>
        <v>781.98694173702586</v>
      </c>
      <c r="F1531">
        <f>$P$41*'Profilo fotovoltaico'!B1533+'Approvvigionamento energia'!$Q$41*'Profilo eolico'!B1533</f>
        <v>521.32462782468394</v>
      </c>
      <c r="G1531">
        <f>$P$43*'Profilo fotovoltaico'!B1533+'Approvvigionamento energia'!$Q$43*'Profilo eolico'!B1533</f>
        <v>260.66231391234197</v>
      </c>
      <c r="H1531">
        <f t="shared" si="46"/>
        <v>1138.4335154826958</v>
      </c>
      <c r="I1531">
        <f>IF(LCOH!$C$28=Menu!$A$1,'Approvvigionamento energia'!C1531,0)+IF(LCOH!$C$28=Menu!$A$2,'Approvvigionamento energia'!D1531,0)+IF(LCOH!$C$28=Menu!$A$3,'Approvvigionamento energia'!E1531,0)+IF(LCOH!$C$28=Menu!$A$4,'Approvvigionamento energia'!F1531,0)+IF(LCOH!$C$28=Menu!$A$5,'Approvvigionamento energia'!G1531,0)+IF(LCOH!$C$28=Menu!$A$6,'Approvvigionamento energia'!H1531,0)</f>
        <v>521.32462782468394</v>
      </c>
      <c r="J1531">
        <f>'Approvvigionamento energia'!A1531+'Approvvigionamento energia'!B1531+'Approvvigionamento energia'!I1531</f>
        <v>700.02462782468388</v>
      </c>
      <c r="K1531">
        <f>IF(MIN(LCOH!$C$18,J1531)&gt;=$P$48*LCOH!$C$18, MIN(LCOH!$C$18,J1531),0)</f>
        <v>700.02462782468388</v>
      </c>
      <c r="L1531">
        <f t="shared" si="47"/>
        <v>0</v>
      </c>
      <c r="M1531">
        <f>K1531/LCOH!$C$18</f>
        <v>0.46668308521645591</v>
      </c>
      <c r="N1531">
        <f>K1531/LCOH!$C$34</f>
        <v>13.487950439781963</v>
      </c>
    </row>
    <row r="1532" spans="1:14" x14ac:dyDescent="0.35">
      <c r="A1532">
        <f>'Profilo fotovoltaico'!B1534*LCOH!$C$20</f>
        <v>0</v>
      </c>
      <c r="B1532">
        <f>'Profilo eolico'!B1534*LCOH!$C$21</f>
        <v>140.69999999999999</v>
      </c>
      <c r="C1532">
        <f>$P$35*'Profilo fotovoltaico'!B1534</f>
        <v>0</v>
      </c>
      <c r="D1532">
        <f>$Q$37*'Profilo eolico'!B1534</f>
        <v>820.93312965789619</v>
      </c>
      <c r="E1532">
        <f>$P$39*'Profilo fotovoltaico'!B1534+'Approvvigionamento energia'!$Q$39*'Profilo eolico'!B1534</f>
        <v>615.69984724342214</v>
      </c>
      <c r="F1532">
        <f>$P$41*'Profilo fotovoltaico'!B1534+'Approvvigionamento energia'!$Q$41*'Profilo eolico'!B1534</f>
        <v>410.46656482894809</v>
      </c>
      <c r="G1532">
        <f>$P$43*'Profilo fotovoltaico'!B1534+'Approvvigionamento energia'!$Q$43*'Profilo eolico'!B1534</f>
        <v>205.23328241447405</v>
      </c>
      <c r="H1532">
        <f t="shared" si="46"/>
        <v>1138.4335154826958</v>
      </c>
      <c r="I1532">
        <f>IF(LCOH!$C$28=Menu!$A$1,'Approvvigionamento energia'!C1532,0)+IF(LCOH!$C$28=Menu!$A$2,'Approvvigionamento energia'!D1532,0)+IF(LCOH!$C$28=Menu!$A$3,'Approvvigionamento energia'!E1532,0)+IF(LCOH!$C$28=Menu!$A$4,'Approvvigionamento energia'!F1532,0)+IF(LCOH!$C$28=Menu!$A$5,'Approvvigionamento energia'!G1532,0)+IF(LCOH!$C$28=Menu!$A$6,'Approvvigionamento energia'!H1532,0)</f>
        <v>410.46656482894809</v>
      </c>
      <c r="J1532">
        <f>'Approvvigionamento energia'!A1532+'Approvvigionamento energia'!B1532+'Approvvigionamento energia'!I1532</f>
        <v>551.16656482894814</v>
      </c>
      <c r="K1532">
        <f>IF(MIN(LCOH!$C$18,J1532)&gt;=$P$48*LCOH!$C$18, MIN(LCOH!$C$18,J1532),0)</f>
        <v>551.16656482894814</v>
      </c>
      <c r="L1532">
        <f t="shared" si="47"/>
        <v>0</v>
      </c>
      <c r="M1532">
        <f>K1532/LCOH!$C$18</f>
        <v>0.36744437655263207</v>
      </c>
      <c r="N1532">
        <f>K1532/LCOH!$C$34</f>
        <v>10.619779669151217</v>
      </c>
    </row>
    <row r="1533" spans="1:14" x14ac:dyDescent="0.35">
      <c r="A1533">
        <f>'Profilo fotovoltaico'!B1535*LCOH!$C$20</f>
        <v>0</v>
      </c>
      <c r="B1533">
        <f>'Profilo eolico'!B1535*LCOH!$C$21</f>
        <v>119.6</v>
      </c>
      <c r="C1533">
        <f>$P$35*'Profilo fotovoltaico'!B1535</f>
        <v>0</v>
      </c>
      <c r="D1533">
        <f>$Q$37*'Profilo eolico'!B1535</f>
        <v>697.82233338368428</v>
      </c>
      <c r="E1533">
        <f>$P$39*'Profilo fotovoltaico'!B1535+'Approvvigionamento energia'!$Q$39*'Profilo eolico'!B1535</f>
        <v>523.36675003776327</v>
      </c>
      <c r="F1533">
        <f>$P$41*'Profilo fotovoltaico'!B1535+'Approvvigionamento energia'!$Q$41*'Profilo eolico'!B1535</f>
        <v>348.91116669184214</v>
      </c>
      <c r="G1533">
        <f>$P$43*'Profilo fotovoltaico'!B1535+'Approvvigionamento energia'!$Q$43*'Profilo eolico'!B1535</f>
        <v>174.45558334592107</v>
      </c>
      <c r="H1533">
        <f t="shared" si="46"/>
        <v>1138.4335154826958</v>
      </c>
      <c r="I1533">
        <f>IF(LCOH!$C$28=Menu!$A$1,'Approvvigionamento energia'!C1533,0)+IF(LCOH!$C$28=Menu!$A$2,'Approvvigionamento energia'!D1533,0)+IF(LCOH!$C$28=Menu!$A$3,'Approvvigionamento energia'!E1533,0)+IF(LCOH!$C$28=Menu!$A$4,'Approvvigionamento energia'!F1533,0)+IF(LCOH!$C$28=Menu!$A$5,'Approvvigionamento energia'!G1533,0)+IF(LCOH!$C$28=Menu!$A$6,'Approvvigionamento energia'!H1533,0)</f>
        <v>348.91116669184214</v>
      </c>
      <c r="J1533">
        <f>'Approvvigionamento energia'!A1533+'Approvvigionamento energia'!B1533+'Approvvigionamento energia'!I1533</f>
        <v>468.51116669184216</v>
      </c>
      <c r="K1533">
        <f>IF(MIN(LCOH!$C$18,J1533)&gt;=$P$48*LCOH!$C$18, MIN(LCOH!$C$18,J1533),0)</f>
        <v>468.51116669184216</v>
      </c>
      <c r="L1533">
        <f t="shared" si="47"/>
        <v>0</v>
      </c>
      <c r="M1533">
        <f>K1533/LCOH!$C$18</f>
        <v>0.31234077779456143</v>
      </c>
      <c r="N1533">
        <f>K1533/LCOH!$C$34</f>
        <v>9.0271901096694069</v>
      </c>
    </row>
    <row r="1534" spans="1:14" x14ac:dyDescent="0.35">
      <c r="A1534">
        <f>'Profilo fotovoltaico'!B1536*LCOH!$C$20</f>
        <v>0</v>
      </c>
      <c r="B1534">
        <f>'Profilo eolico'!B1536*LCOH!$C$21</f>
        <v>115.5</v>
      </c>
      <c r="C1534">
        <f>$P$35*'Profilo fotovoltaico'!B1536</f>
        <v>0</v>
      </c>
      <c r="D1534">
        <f>$Q$37*'Profilo eolico'!B1536</f>
        <v>673.9003303161835</v>
      </c>
      <c r="E1534">
        <f>$P$39*'Profilo fotovoltaico'!B1536+'Approvvigionamento energia'!$Q$39*'Profilo eolico'!B1536</f>
        <v>505.42524773713757</v>
      </c>
      <c r="F1534">
        <f>$P$41*'Profilo fotovoltaico'!B1536+'Approvvigionamento energia'!$Q$41*'Profilo eolico'!B1536</f>
        <v>336.95016515809175</v>
      </c>
      <c r="G1534">
        <f>$P$43*'Profilo fotovoltaico'!B1536+'Approvvigionamento energia'!$Q$43*'Profilo eolico'!B1536</f>
        <v>168.47508257904587</v>
      </c>
      <c r="H1534">
        <f t="shared" si="46"/>
        <v>1138.4335154826958</v>
      </c>
      <c r="I1534">
        <f>IF(LCOH!$C$28=Menu!$A$1,'Approvvigionamento energia'!C1534,0)+IF(LCOH!$C$28=Menu!$A$2,'Approvvigionamento energia'!D1534,0)+IF(LCOH!$C$28=Menu!$A$3,'Approvvigionamento energia'!E1534,0)+IF(LCOH!$C$28=Menu!$A$4,'Approvvigionamento energia'!F1534,0)+IF(LCOH!$C$28=Menu!$A$5,'Approvvigionamento energia'!G1534,0)+IF(LCOH!$C$28=Menu!$A$6,'Approvvigionamento energia'!H1534,0)</f>
        <v>336.95016515809175</v>
      </c>
      <c r="J1534">
        <f>'Approvvigionamento energia'!A1534+'Approvvigionamento energia'!B1534+'Approvvigionamento energia'!I1534</f>
        <v>452.45016515809175</v>
      </c>
      <c r="K1534">
        <f>IF(MIN(LCOH!$C$18,J1534)&gt;=$P$48*LCOH!$C$18, MIN(LCOH!$C$18,J1534),0)</f>
        <v>452.45016515809175</v>
      </c>
      <c r="L1534">
        <f t="shared" si="47"/>
        <v>0</v>
      </c>
      <c r="M1534">
        <f>K1534/LCOH!$C$18</f>
        <v>0.30163344343872783</v>
      </c>
      <c r="N1534">
        <f>K1534/LCOH!$C$34</f>
        <v>8.7177295791539837</v>
      </c>
    </row>
    <row r="1535" spans="1:14" x14ac:dyDescent="0.35">
      <c r="A1535">
        <f>'Profilo fotovoltaico'!B1537*LCOH!$C$20</f>
        <v>0</v>
      </c>
      <c r="B1535">
        <f>'Profilo eolico'!B1537*LCOH!$C$21</f>
        <v>122.39999999999999</v>
      </c>
      <c r="C1535">
        <f>$P$35*'Profilo fotovoltaico'!B1537</f>
        <v>0</v>
      </c>
      <c r="D1535">
        <f>$Q$37*'Profilo eolico'!B1537</f>
        <v>714.1593110883191</v>
      </c>
      <c r="E1535">
        <f>$P$39*'Profilo fotovoltaico'!B1537+'Approvvigionamento energia'!$Q$39*'Profilo eolico'!B1537</f>
        <v>535.61948331623933</v>
      </c>
      <c r="F1535">
        <f>$P$41*'Profilo fotovoltaico'!B1537+'Approvvigionamento energia'!$Q$41*'Profilo eolico'!B1537</f>
        <v>357.07965554415955</v>
      </c>
      <c r="G1535">
        <f>$P$43*'Profilo fotovoltaico'!B1537+'Approvvigionamento energia'!$Q$43*'Profilo eolico'!B1537</f>
        <v>178.53982777207978</v>
      </c>
      <c r="H1535">
        <f t="shared" si="46"/>
        <v>1138.4335154826958</v>
      </c>
      <c r="I1535">
        <f>IF(LCOH!$C$28=Menu!$A$1,'Approvvigionamento energia'!C1535,0)+IF(LCOH!$C$28=Menu!$A$2,'Approvvigionamento energia'!D1535,0)+IF(LCOH!$C$28=Menu!$A$3,'Approvvigionamento energia'!E1535,0)+IF(LCOH!$C$28=Menu!$A$4,'Approvvigionamento energia'!F1535,0)+IF(LCOH!$C$28=Menu!$A$5,'Approvvigionamento energia'!G1535,0)+IF(LCOH!$C$28=Menu!$A$6,'Approvvigionamento energia'!H1535,0)</f>
        <v>357.07965554415955</v>
      </c>
      <c r="J1535">
        <f>'Approvvigionamento energia'!A1535+'Approvvigionamento energia'!B1535+'Approvvigionamento energia'!I1535</f>
        <v>479.47965554415953</v>
      </c>
      <c r="K1535">
        <f>IF(MIN(LCOH!$C$18,J1535)&gt;=$P$48*LCOH!$C$18, MIN(LCOH!$C$18,J1535),0)</f>
        <v>479.47965554415953</v>
      </c>
      <c r="L1535">
        <f t="shared" si="47"/>
        <v>0</v>
      </c>
      <c r="M1535">
        <f>K1535/LCOH!$C$18</f>
        <v>0.31965310369610633</v>
      </c>
      <c r="N1535">
        <f>K1535/LCOH!$C$34</f>
        <v>9.2385290085579879</v>
      </c>
    </row>
    <row r="1536" spans="1:14" x14ac:dyDescent="0.35">
      <c r="A1536">
        <f>'Profilo fotovoltaico'!B1538*LCOH!$C$20</f>
        <v>0</v>
      </c>
      <c r="B1536">
        <f>'Profilo eolico'!B1538*LCOH!$C$21</f>
        <v>139.69999999999999</v>
      </c>
      <c r="C1536">
        <f>$P$35*'Profilo fotovoltaico'!B1538</f>
        <v>0</v>
      </c>
      <c r="D1536">
        <f>$Q$37*'Profilo eolico'!B1538</f>
        <v>815.09849476338377</v>
      </c>
      <c r="E1536">
        <f>$P$39*'Profilo fotovoltaico'!B1538+'Approvvigionamento energia'!$Q$39*'Profilo eolico'!B1538</f>
        <v>611.32387107253783</v>
      </c>
      <c r="F1536">
        <f>$P$41*'Profilo fotovoltaico'!B1538+'Approvvigionamento energia'!$Q$41*'Profilo eolico'!B1538</f>
        <v>407.54924738169188</v>
      </c>
      <c r="G1536">
        <f>$P$43*'Profilo fotovoltaico'!B1538+'Approvvigionamento energia'!$Q$43*'Profilo eolico'!B1538</f>
        <v>203.77462369084594</v>
      </c>
      <c r="H1536">
        <f t="shared" si="46"/>
        <v>1138.4335154826958</v>
      </c>
      <c r="I1536">
        <f>IF(LCOH!$C$28=Menu!$A$1,'Approvvigionamento energia'!C1536,0)+IF(LCOH!$C$28=Menu!$A$2,'Approvvigionamento energia'!D1536,0)+IF(LCOH!$C$28=Menu!$A$3,'Approvvigionamento energia'!E1536,0)+IF(LCOH!$C$28=Menu!$A$4,'Approvvigionamento energia'!F1536,0)+IF(LCOH!$C$28=Menu!$A$5,'Approvvigionamento energia'!G1536,0)+IF(LCOH!$C$28=Menu!$A$6,'Approvvigionamento energia'!H1536,0)</f>
        <v>407.54924738169188</v>
      </c>
      <c r="J1536">
        <f>'Approvvigionamento energia'!A1536+'Approvvigionamento energia'!B1536+'Approvvigionamento energia'!I1536</f>
        <v>547.24924738169193</v>
      </c>
      <c r="K1536">
        <f>IF(MIN(LCOH!$C$18,J1536)&gt;=$P$48*LCOH!$C$18, MIN(LCOH!$C$18,J1536),0)</f>
        <v>547.24924738169193</v>
      </c>
      <c r="L1536">
        <f t="shared" si="47"/>
        <v>0</v>
      </c>
      <c r="M1536">
        <f>K1536/LCOH!$C$18</f>
        <v>0.36483283158779461</v>
      </c>
      <c r="N1536">
        <f>K1536/LCOH!$C$34</f>
        <v>10.544301490976723</v>
      </c>
    </row>
    <row r="1537" spans="1:14" x14ac:dyDescent="0.35">
      <c r="A1537">
        <f>'Profilo fotovoltaico'!B1539*LCOH!$C$20</f>
        <v>0</v>
      </c>
      <c r="B1537">
        <f>'Profilo eolico'!B1539*LCOH!$C$21</f>
        <v>169.4</v>
      </c>
      <c r="C1537">
        <f>$P$35*'Profilo fotovoltaico'!B1539</f>
        <v>0</v>
      </c>
      <c r="D1537">
        <f>$Q$37*'Profilo eolico'!B1539</f>
        <v>988.38715113040234</v>
      </c>
      <c r="E1537">
        <f>$P$39*'Profilo fotovoltaico'!B1539+'Approvvigionamento energia'!$Q$39*'Profilo eolico'!B1539</f>
        <v>741.29036334780176</v>
      </c>
      <c r="F1537">
        <f>$P$41*'Profilo fotovoltaico'!B1539+'Approvvigionamento energia'!$Q$41*'Profilo eolico'!B1539</f>
        <v>494.19357556520117</v>
      </c>
      <c r="G1537">
        <f>$P$43*'Profilo fotovoltaico'!B1539+'Approvvigionamento energia'!$Q$43*'Profilo eolico'!B1539</f>
        <v>247.09678778260059</v>
      </c>
      <c r="H1537">
        <f t="shared" si="46"/>
        <v>1138.4335154826958</v>
      </c>
      <c r="I1537">
        <f>IF(LCOH!$C$28=Menu!$A$1,'Approvvigionamento energia'!C1537,0)+IF(LCOH!$C$28=Menu!$A$2,'Approvvigionamento energia'!D1537,0)+IF(LCOH!$C$28=Menu!$A$3,'Approvvigionamento energia'!E1537,0)+IF(LCOH!$C$28=Menu!$A$4,'Approvvigionamento energia'!F1537,0)+IF(LCOH!$C$28=Menu!$A$5,'Approvvigionamento energia'!G1537,0)+IF(LCOH!$C$28=Menu!$A$6,'Approvvigionamento energia'!H1537,0)</f>
        <v>494.19357556520117</v>
      </c>
      <c r="J1537">
        <f>'Approvvigionamento energia'!A1537+'Approvvigionamento energia'!B1537+'Approvvigionamento energia'!I1537</f>
        <v>663.59357556520115</v>
      </c>
      <c r="K1537">
        <f>IF(MIN(LCOH!$C$18,J1537)&gt;=$P$48*LCOH!$C$18, MIN(LCOH!$C$18,J1537),0)</f>
        <v>663.59357556520115</v>
      </c>
      <c r="L1537">
        <f t="shared" si="47"/>
        <v>0</v>
      </c>
      <c r="M1537">
        <f>K1537/LCOH!$C$18</f>
        <v>0.44239571704346742</v>
      </c>
      <c r="N1537">
        <f>K1537/LCOH!$C$34</f>
        <v>12.786003382759175</v>
      </c>
    </row>
    <row r="1538" spans="1:14" x14ac:dyDescent="0.35">
      <c r="A1538">
        <f>'Profilo fotovoltaico'!B1540*LCOH!$C$20</f>
        <v>0</v>
      </c>
      <c r="B1538">
        <f>'Profilo eolico'!B1540*LCOH!$C$21</f>
        <v>204.2</v>
      </c>
      <c r="C1538">
        <f>$P$35*'Profilo fotovoltaico'!B1540</f>
        <v>0</v>
      </c>
      <c r="D1538">
        <f>$Q$37*'Profilo eolico'!B1540</f>
        <v>1191.4324454594343</v>
      </c>
      <c r="E1538">
        <f>$P$39*'Profilo fotovoltaico'!B1540+'Approvvigionamento energia'!$Q$39*'Profilo eolico'!B1540</f>
        <v>893.57433409457565</v>
      </c>
      <c r="F1538">
        <f>$P$41*'Profilo fotovoltaico'!B1540+'Approvvigionamento energia'!$Q$41*'Profilo eolico'!B1540</f>
        <v>595.71622272971717</v>
      </c>
      <c r="G1538">
        <f>$P$43*'Profilo fotovoltaico'!B1540+'Approvvigionamento energia'!$Q$43*'Profilo eolico'!B1540</f>
        <v>297.85811136485859</v>
      </c>
      <c r="H1538">
        <f t="shared" ref="H1538:H1601" si="48">$P$45</f>
        <v>1138.4335154826958</v>
      </c>
      <c r="I1538">
        <f>IF(LCOH!$C$28=Menu!$A$1,'Approvvigionamento energia'!C1538,0)+IF(LCOH!$C$28=Menu!$A$2,'Approvvigionamento energia'!D1538,0)+IF(LCOH!$C$28=Menu!$A$3,'Approvvigionamento energia'!E1538,0)+IF(LCOH!$C$28=Menu!$A$4,'Approvvigionamento energia'!F1538,0)+IF(LCOH!$C$28=Menu!$A$5,'Approvvigionamento energia'!G1538,0)+IF(LCOH!$C$28=Menu!$A$6,'Approvvigionamento energia'!H1538,0)</f>
        <v>595.71622272971717</v>
      </c>
      <c r="J1538">
        <f>'Approvvigionamento energia'!A1538+'Approvvigionamento energia'!B1538+'Approvvigionamento energia'!I1538</f>
        <v>799.91622272971722</v>
      </c>
      <c r="K1538">
        <f>IF(MIN(LCOH!$C$18,J1538)&gt;=$P$48*LCOH!$C$18, MIN(LCOH!$C$18,J1538),0)</f>
        <v>799.91622272971722</v>
      </c>
      <c r="L1538">
        <f t="shared" si="47"/>
        <v>0</v>
      </c>
      <c r="M1538">
        <f>K1538/LCOH!$C$18</f>
        <v>0.53327748181981149</v>
      </c>
      <c r="N1538">
        <f>K1538/LCOH!$C$34</f>
        <v>15.412643983231547</v>
      </c>
    </row>
    <row r="1539" spans="1:14" x14ac:dyDescent="0.35">
      <c r="A1539">
        <f>'Profilo fotovoltaico'!B1541*LCOH!$C$20</f>
        <v>0</v>
      </c>
      <c r="B1539">
        <f>'Profilo eolico'!B1541*LCOH!$C$21</f>
        <v>233.5</v>
      </c>
      <c r="C1539">
        <f>$P$35*'Profilo fotovoltaico'!B1541</f>
        <v>0</v>
      </c>
      <c r="D1539">
        <f>$Q$37*'Profilo eolico'!B1541</f>
        <v>1362.387247868648</v>
      </c>
      <c r="E1539">
        <f>$P$39*'Profilo fotovoltaico'!B1541+'Approvvigionamento energia'!$Q$39*'Profilo eolico'!B1541</f>
        <v>1021.7904359014859</v>
      </c>
      <c r="F1539">
        <f>$P$41*'Profilo fotovoltaico'!B1541+'Approvvigionamento energia'!$Q$41*'Profilo eolico'!B1541</f>
        <v>681.19362393432402</v>
      </c>
      <c r="G1539">
        <f>$P$43*'Profilo fotovoltaico'!B1541+'Approvvigionamento energia'!$Q$43*'Profilo eolico'!B1541</f>
        <v>340.59681196716201</v>
      </c>
      <c r="H1539">
        <f t="shared" si="48"/>
        <v>1138.4335154826958</v>
      </c>
      <c r="I1539">
        <f>IF(LCOH!$C$28=Menu!$A$1,'Approvvigionamento energia'!C1539,0)+IF(LCOH!$C$28=Menu!$A$2,'Approvvigionamento energia'!D1539,0)+IF(LCOH!$C$28=Menu!$A$3,'Approvvigionamento energia'!E1539,0)+IF(LCOH!$C$28=Menu!$A$4,'Approvvigionamento energia'!F1539,0)+IF(LCOH!$C$28=Menu!$A$5,'Approvvigionamento energia'!G1539,0)+IF(LCOH!$C$28=Menu!$A$6,'Approvvigionamento energia'!H1539,0)</f>
        <v>681.19362393432402</v>
      </c>
      <c r="J1539">
        <f>'Approvvigionamento energia'!A1539+'Approvvigionamento energia'!B1539+'Approvvigionamento energia'!I1539</f>
        <v>914.69362393432402</v>
      </c>
      <c r="K1539">
        <f>IF(MIN(LCOH!$C$18,J1539)&gt;=$P$48*LCOH!$C$18, MIN(LCOH!$C$18,J1539),0)</f>
        <v>914.69362393432402</v>
      </c>
      <c r="L1539">
        <f t="shared" ref="L1539:L1602" si="49">J1539-K1539</f>
        <v>0</v>
      </c>
      <c r="M1539">
        <f>K1539/LCOH!$C$18</f>
        <v>0.60979574928954938</v>
      </c>
      <c r="N1539">
        <f>K1539/LCOH!$C$34</f>
        <v>17.624154603744202</v>
      </c>
    </row>
    <row r="1540" spans="1:14" x14ac:dyDescent="0.35">
      <c r="A1540">
        <f>'Profilo fotovoltaico'!B1542*LCOH!$C$20</f>
        <v>0</v>
      </c>
      <c r="B1540">
        <f>'Profilo eolico'!B1542*LCOH!$C$21</f>
        <v>254.80000000000004</v>
      </c>
      <c r="C1540">
        <f>$P$35*'Profilo fotovoltaico'!B1542</f>
        <v>0</v>
      </c>
      <c r="D1540">
        <f>$Q$37*'Profilo eolico'!B1542</f>
        <v>1486.6649711217624</v>
      </c>
      <c r="E1540">
        <f>$P$39*'Profilo fotovoltaico'!B1542+'Approvvigionamento energia'!$Q$39*'Profilo eolico'!B1542</f>
        <v>1114.9987283413218</v>
      </c>
      <c r="F1540">
        <f>$P$41*'Profilo fotovoltaico'!B1542+'Approvvigionamento energia'!$Q$41*'Profilo eolico'!B1542</f>
        <v>743.3324855608812</v>
      </c>
      <c r="G1540">
        <f>$P$43*'Profilo fotovoltaico'!B1542+'Approvvigionamento energia'!$Q$43*'Profilo eolico'!B1542</f>
        <v>371.6662427804406</v>
      </c>
      <c r="H1540">
        <f t="shared" si="48"/>
        <v>1138.4335154826958</v>
      </c>
      <c r="I1540">
        <f>IF(LCOH!$C$28=Menu!$A$1,'Approvvigionamento energia'!C1540,0)+IF(LCOH!$C$28=Menu!$A$2,'Approvvigionamento energia'!D1540,0)+IF(LCOH!$C$28=Menu!$A$3,'Approvvigionamento energia'!E1540,0)+IF(LCOH!$C$28=Menu!$A$4,'Approvvigionamento energia'!F1540,0)+IF(LCOH!$C$28=Menu!$A$5,'Approvvigionamento energia'!G1540,0)+IF(LCOH!$C$28=Menu!$A$6,'Approvvigionamento energia'!H1540,0)</f>
        <v>743.3324855608812</v>
      </c>
      <c r="J1540">
        <f>'Approvvigionamento energia'!A1540+'Approvvigionamento energia'!B1540+'Approvvigionamento energia'!I1540</f>
        <v>998.13248556088126</v>
      </c>
      <c r="K1540">
        <f>IF(MIN(LCOH!$C$18,J1540)&gt;=$P$48*LCOH!$C$18, MIN(LCOH!$C$18,J1540),0)</f>
        <v>998.13248556088126</v>
      </c>
      <c r="L1540">
        <f t="shared" si="49"/>
        <v>0</v>
      </c>
      <c r="M1540">
        <f>K1540/LCOH!$C$18</f>
        <v>0.66542165704058753</v>
      </c>
      <c r="N1540">
        <f>K1540/LCOH!$C$34</f>
        <v>19.231839798860911</v>
      </c>
    </row>
    <row r="1541" spans="1:14" x14ac:dyDescent="0.35">
      <c r="A1541">
        <f>'Profilo fotovoltaico'!B1543*LCOH!$C$20</f>
        <v>0</v>
      </c>
      <c r="B1541">
        <f>'Profilo eolico'!B1543*LCOH!$C$21</f>
        <v>270.89999999999998</v>
      </c>
      <c r="C1541">
        <f>$P$35*'Profilo fotovoltaico'!B1543</f>
        <v>0</v>
      </c>
      <c r="D1541">
        <f>$Q$37*'Profilo eolico'!B1543</f>
        <v>1580.602592923412</v>
      </c>
      <c r="E1541">
        <f>$P$39*'Profilo fotovoltaico'!B1543+'Approvvigionamento energia'!$Q$39*'Profilo eolico'!B1543</f>
        <v>1185.451944692559</v>
      </c>
      <c r="F1541">
        <f>$P$41*'Profilo fotovoltaico'!B1543+'Approvvigionamento energia'!$Q$41*'Profilo eolico'!B1543</f>
        <v>790.30129646170599</v>
      </c>
      <c r="G1541">
        <f>$P$43*'Profilo fotovoltaico'!B1543+'Approvvigionamento energia'!$Q$43*'Profilo eolico'!B1543</f>
        <v>395.15064823085299</v>
      </c>
      <c r="H1541">
        <f t="shared" si="48"/>
        <v>1138.4335154826958</v>
      </c>
      <c r="I1541">
        <f>IF(LCOH!$C$28=Menu!$A$1,'Approvvigionamento energia'!C1541,0)+IF(LCOH!$C$28=Menu!$A$2,'Approvvigionamento energia'!D1541,0)+IF(LCOH!$C$28=Menu!$A$3,'Approvvigionamento energia'!E1541,0)+IF(LCOH!$C$28=Menu!$A$4,'Approvvigionamento energia'!F1541,0)+IF(LCOH!$C$28=Menu!$A$5,'Approvvigionamento energia'!G1541,0)+IF(LCOH!$C$28=Menu!$A$6,'Approvvigionamento energia'!H1541,0)</f>
        <v>790.30129646170599</v>
      </c>
      <c r="J1541">
        <f>'Approvvigionamento energia'!A1541+'Approvvigionamento energia'!B1541+'Approvvigionamento energia'!I1541</f>
        <v>1061.2012964617061</v>
      </c>
      <c r="K1541">
        <f>IF(MIN(LCOH!$C$18,J1541)&gt;=$P$48*LCOH!$C$18, MIN(LCOH!$C$18,J1541),0)</f>
        <v>1061.2012964617061</v>
      </c>
      <c r="L1541">
        <f t="shared" si="49"/>
        <v>0</v>
      </c>
      <c r="M1541">
        <f>K1541/LCOH!$C$18</f>
        <v>0.70746753097447068</v>
      </c>
      <c r="N1541">
        <f>K1541/LCOH!$C$34</f>
        <v>20.447038467470254</v>
      </c>
    </row>
    <row r="1542" spans="1:14" x14ac:dyDescent="0.35">
      <c r="A1542">
        <f>'Profilo fotovoltaico'!B1544*LCOH!$C$20</f>
        <v>0</v>
      </c>
      <c r="B1542">
        <f>'Profilo eolico'!B1544*LCOH!$C$21</f>
        <v>295.8</v>
      </c>
      <c r="C1542">
        <f>$P$35*'Profilo fotovoltaico'!B1544</f>
        <v>0</v>
      </c>
      <c r="D1542">
        <f>$Q$37*'Profilo eolico'!B1544</f>
        <v>1725.8850017967711</v>
      </c>
      <c r="E1542">
        <f>$P$39*'Profilo fotovoltaico'!B1544+'Approvvigionamento energia'!$Q$39*'Profilo eolico'!B1544</f>
        <v>1294.4137513475782</v>
      </c>
      <c r="F1542">
        <f>$P$41*'Profilo fotovoltaico'!B1544+'Approvvigionamento energia'!$Q$41*'Profilo eolico'!B1544</f>
        <v>862.94250089838556</v>
      </c>
      <c r="G1542">
        <f>$P$43*'Profilo fotovoltaico'!B1544+'Approvvigionamento energia'!$Q$43*'Profilo eolico'!B1544</f>
        <v>431.47125044919278</v>
      </c>
      <c r="H1542">
        <f t="shared" si="48"/>
        <v>1138.4335154826958</v>
      </c>
      <c r="I1542">
        <f>IF(LCOH!$C$28=Menu!$A$1,'Approvvigionamento energia'!C1542,0)+IF(LCOH!$C$28=Menu!$A$2,'Approvvigionamento energia'!D1542,0)+IF(LCOH!$C$28=Menu!$A$3,'Approvvigionamento energia'!E1542,0)+IF(LCOH!$C$28=Menu!$A$4,'Approvvigionamento energia'!F1542,0)+IF(LCOH!$C$28=Menu!$A$5,'Approvvigionamento energia'!G1542,0)+IF(LCOH!$C$28=Menu!$A$6,'Approvvigionamento energia'!H1542,0)</f>
        <v>862.94250089838556</v>
      </c>
      <c r="J1542">
        <f>'Approvvigionamento energia'!A1542+'Approvvigionamento energia'!B1542+'Approvvigionamento energia'!I1542</f>
        <v>1158.7425008983855</v>
      </c>
      <c r="K1542">
        <f>IF(MIN(LCOH!$C$18,J1542)&gt;=$P$48*LCOH!$C$18, MIN(LCOH!$C$18,J1542),0)</f>
        <v>1158.7425008983855</v>
      </c>
      <c r="L1542">
        <f t="shared" si="49"/>
        <v>0</v>
      </c>
      <c r="M1542">
        <f>K1542/LCOH!$C$18</f>
        <v>0.77249500059892373</v>
      </c>
      <c r="N1542">
        <f>K1542/LCOH!$C$34</f>
        <v>22.326445104015136</v>
      </c>
    </row>
    <row r="1543" spans="1:14" x14ac:dyDescent="0.35">
      <c r="A1543">
        <f>'Profilo fotovoltaico'!B1545*LCOH!$C$20</f>
        <v>6</v>
      </c>
      <c r="B1543">
        <f>'Profilo eolico'!B1545*LCOH!$C$21</f>
        <v>323.90000000000003</v>
      </c>
      <c r="C1543">
        <f>$P$35*'Profilo fotovoltaico'!B1545</f>
        <v>44.127673125732393</v>
      </c>
      <c r="D1543">
        <f>$Q$37*'Profilo eolico'!B1545</f>
        <v>1889.83824233257</v>
      </c>
      <c r="E1543">
        <f>$P$39*'Profilo fotovoltaico'!B1545+'Approvvigionamento energia'!$Q$39*'Profilo eolico'!B1545</f>
        <v>1428.4106000308605</v>
      </c>
      <c r="F1543">
        <f>$P$41*'Profilo fotovoltaico'!B1545+'Approvvigionamento energia'!$Q$41*'Profilo eolico'!B1545</f>
        <v>966.98295772915117</v>
      </c>
      <c r="G1543">
        <f>$P$43*'Profilo fotovoltaico'!B1545+'Approvvigionamento energia'!$Q$43*'Profilo eolico'!B1545</f>
        <v>505.55531542744177</v>
      </c>
      <c r="H1543">
        <f t="shared" si="48"/>
        <v>1138.4335154826958</v>
      </c>
      <c r="I1543">
        <f>IF(LCOH!$C$28=Menu!$A$1,'Approvvigionamento energia'!C1543,0)+IF(LCOH!$C$28=Menu!$A$2,'Approvvigionamento energia'!D1543,0)+IF(LCOH!$C$28=Menu!$A$3,'Approvvigionamento energia'!E1543,0)+IF(LCOH!$C$28=Menu!$A$4,'Approvvigionamento energia'!F1543,0)+IF(LCOH!$C$28=Menu!$A$5,'Approvvigionamento energia'!G1543,0)+IF(LCOH!$C$28=Menu!$A$6,'Approvvigionamento energia'!H1543,0)</f>
        <v>966.98295772915117</v>
      </c>
      <c r="J1543">
        <f>'Approvvigionamento energia'!A1543+'Approvvigionamento energia'!B1543+'Approvvigionamento energia'!I1543</f>
        <v>1296.8829577291513</v>
      </c>
      <c r="K1543">
        <f>IF(MIN(LCOH!$C$18,J1543)&gt;=$P$48*LCOH!$C$18, MIN(LCOH!$C$18,J1543),0)</f>
        <v>1296.8829577291513</v>
      </c>
      <c r="L1543">
        <f t="shared" si="49"/>
        <v>0</v>
      </c>
      <c r="M1543">
        <f>K1543/LCOH!$C$18</f>
        <v>0.86458863848610079</v>
      </c>
      <c r="N1543">
        <f>K1543/LCOH!$C$34</f>
        <v>24.988110938904651</v>
      </c>
    </row>
    <row r="1544" spans="1:14" x14ac:dyDescent="0.35">
      <c r="A1544">
        <f>'Profilo fotovoltaico'!B1546*LCOH!$C$20</f>
        <v>77</v>
      </c>
      <c r="B1544">
        <f>'Profilo eolico'!B1546*LCOH!$C$21</f>
        <v>312.59999999999997</v>
      </c>
      <c r="C1544">
        <f>$P$35*'Profilo fotovoltaico'!B1546</f>
        <v>566.30513844689904</v>
      </c>
      <c r="D1544">
        <f>$Q$37*'Profilo eolico'!B1546</f>
        <v>1823.9068680245796</v>
      </c>
      <c r="E1544">
        <f>$P$39*'Profilo fotovoltaico'!B1546+'Approvvigionamento energia'!$Q$39*'Profilo eolico'!B1546</f>
        <v>1509.5064356301593</v>
      </c>
      <c r="F1544">
        <f>$P$41*'Profilo fotovoltaico'!B1546+'Approvvigionamento energia'!$Q$41*'Profilo eolico'!B1546</f>
        <v>1195.1060032357393</v>
      </c>
      <c r="G1544">
        <f>$P$43*'Profilo fotovoltaico'!B1546+'Approvvigionamento energia'!$Q$43*'Profilo eolico'!B1546</f>
        <v>880.70557084131917</v>
      </c>
      <c r="H1544">
        <f t="shared" si="48"/>
        <v>1138.4335154826958</v>
      </c>
      <c r="I1544">
        <f>IF(LCOH!$C$28=Menu!$A$1,'Approvvigionamento energia'!C1544,0)+IF(LCOH!$C$28=Menu!$A$2,'Approvvigionamento energia'!D1544,0)+IF(LCOH!$C$28=Menu!$A$3,'Approvvigionamento energia'!E1544,0)+IF(LCOH!$C$28=Menu!$A$4,'Approvvigionamento energia'!F1544,0)+IF(LCOH!$C$28=Menu!$A$5,'Approvvigionamento energia'!G1544,0)+IF(LCOH!$C$28=Menu!$A$6,'Approvvigionamento energia'!H1544,0)</f>
        <v>1195.1060032357393</v>
      </c>
      <c r="J1544">
        <f>'Approvvigionamento energia'!A1544+'Approvvigionamento energia'!B1544+'Approvvigionamento energia'!I1544</f>
        <v>1584.7060032357392</v>
      </c>
      <c r="K1544">
        <f>IF(MIN(LCOH!$C$18,J1544)&gt;=$P$48*LCOH!$C$18, MIN(LCOH!$C$18,J1544),0)</f>
        <v>1500</v>
      </c>
      <c r="L1544">
        <f t="shared" si="49"/>
        <v>84.706003235739217</v>
      </c>
      <c r="M1544">
        <f>K1544/LCOH!$C$18</f>
        <v>1</v>
      </c>
      <c r="N1544">
        <f>K1544/LCOH!$C$34</f>
        <v>28.901734104046245</v>
      </c>
    </row>
    <row r="1545" spans="1:14" x14ac:dyDescent="0.35">
      <c r="A1545">
        <f>'Profilo fotovoltaico'!B1547*LCOH!$C$20</f>
        <v>182</v>
      </c>
      <c r="B1545">
        <f>'Profilo eolico'!B1547*LCOH!$C$21</f>
        <v>388.7</v>
      </c>
      <c r="C1545">
        <f>$P$35*'Profilo fotovoltaico'!B1547</f>
        <v>1338.5394181472159</v>
      </c>
      <c r="D1545">
        <f>$Q$37*'Profilo eolico'!B1547</f>
        <v>2267.9225834969739</v>
      </c>
      <c r="E1545">
        <f>$P$39*'Profilo fotovoltaico'!B1547+'Approvvigionamento energia'!$Q$39*'Profilo eolico'!B1547</f>
        <v>2035.5767921595343</v>
      </c>
      <c r="F1545">
        <f>$P$41*'Profilo fotovoltaico'!B1547+'Approvvigionamento energia'!$Q$41*'Profilo eolico'!B1547</f>
        <v>1803.2310008220948</v>
      </c>
      <c r="G1545">
        <f>$P$43*'Profilo fotovoltaico'!B1547+'Approvvigionamento energia'!$Q$43*'Profilo eolico'!B1547</f>
        <v>1570.8852094846552</v>
      </c>
      <c r="H1545">
        <f t="shared" si="48"/>
        <v>1138.4335154826958</v>
      </c>
      <c r="I1545">
        <f>IF(LCOH!$C$28=Menu!$A$1,'Approvvigionamento energia'!C1545,0)+IF(LCOH!$C$28=Menu!$A$2,'Approvvigionamento energia'!D1545,0)+IF(LCOH!$C$28=Menu!$A$3,'Approvvigionamento energia'!E1545,0)+IF(LCOH!$C$28=Menu!$A$4,'Approvvigionamento energia'!F1545,0)+IF(LCOH!$C$28=Menu!$A$5,'Approvvigionamento energia'!G1545,0)+IF(LCOH!$C$28=Menu!$A$6,'Approvvigionamento energia'!H1545,0)</f>
        <v>1803.2310008220948</v>
      </c>
      <c r="J1545">
        <f>'Approvvigionamento energia'!A1545+'Approvvigionamento energia'!B1545+'Approvvigionamento energia'!I1545</f>
        <v>2373.9310008220946</v>
      </c>
      <c r="K1545">
        <f>IF(MIN(LCOH!$C$18,J1545)&gt;=$P$48*LCOH!$C$18, MIN(LCOH!$C$18,J1545),0)</f>
        <v>1500</v>
      </c>
      <c r="L1545">
        <f t="shared" si="49"/>
        <v>873.93100082209457</v>
      </c>
      <c r="M1545">
        <f>K1545/LCOH!$C$18</f>
        <v>1</v>
      </c>
      <c r="N1545">
        <f>K1545/LCOH!$C$34</f>
        <v>28.901734104046245</v>
      </c>
    </row>
    <row r="1546" spans="1:14" x14ac:dyDescent="0.35">
      <c r="A1546">
        <f>'Profilo fotovoltaico'!B1548*LCOH!$C$20</f>
        <v>272</v>
      </c>
      <c r="B1546">
        <f>'Profilo eolico'!B1548*LCOH!$C$21</f>
        <v>502.4</v>
      </c>
      <c r="C1546">
        <f>$P$35*'Profilo fotovoltaico'!B1548</f>
        <v>2000.4545150332019</v>
      </c>
      <c r="D1546">
        <f>$Q$37*'Profilo eolico'!B1548</f>
        <v>2931.3205710030352</v>
      </c>
      <c r="E1546">
        <f>$P$39*'Profilo fotovoltaico'!B1548+'Approvvigionamento energia'!$Q$39*'Profilo eolico'!B1548</f>
        <v>2698.6040570105765</v>
      </c>
      <c r="F1546">
        <f>$P$41*'Profilo fotovoltaico'!B1548+'Approvvigionamento energia'!$Q$41*'Profilo eolico'!B1548</f>
        <v>2465.8875430181188</v>
      </c>
      <c r="G1546">
        <f>$P$43*'Profilo fotovoltaico'!B1548+'Approvvigionamento energia'!$Q$43*'Profilo eolico'!B1548</f>
        <v>2233.1710290256601</v>
      </c>
      <c r="H1546">
        <f t="shared" si="48"/>
        <v>1138.4335154826958</v>
      </c>
      <c r="I1546">
        <f>IF(LCOH!$C$28=Menu!$A$1,'Approvvigionamento energia'!C1546,0)+IF(LCOH!$C$28=Menu!$A$2,'Approvvigionamento energia'!D1546,0)+IF(LCOH!$C$28=Menu!$A$3,'Approvvigionamento energia'!E1546,0)+IF(LCOH!$C$28=Menu!$A$4,'Approvvigionamento energia'!F1546,0)+IF(LCOH!$C$28=Menu!$A$5,'Approvvigionamento energia'!G1546,0)+IF(LCOH!$C$28=Menu!$A$6,'Approvvigionamento energia'!H1546,0)</f>
        <v>2465.8875430181188</v>
      </c>
      <c r="J1546">
        <f>'Approvvigionamento energia'!A1546+'Approvvigionamento energia'!B1546+'Approvvigionamento energia'!I1546</f>
        <v>3240.2875430181189</v>
      </c>
      <c r="K1546">
        <f>IF(MIN(LCOH!$C$18,J1546)&gt;=$P$48*LCOH!$C$18, MIN(LCOH!$C$18,J1546),0)</f>
        <v>1500</v>
      </c>
      <c r="L1546">
        <f t="shared" si="49"/>
        <v>1740.2875430181189</v>
      </c>
      <c r="M1546">
        <f>K1546/LCOH!$C$18</f>
        <v>1</v>
      </c>
      <c r="N1546">
        <f>K1546/LCOH!$C$34</f>
        <v>28.901734104046245</v>
      </c>
    </row>
    <row r="1547" spans="1:14" x14ac:dyDescent="0.35">
      <c r="A1547">
        <f>'Profilo fotovoltaico'!B1549*LCOH!$C$20</f>
        <v>331</v>
      </c>
      <c r="B1547">
        <f>'Profilo eolico'!B1549*LCOH!$C$21</f>
        <v>554.20000000000005</v>
      </c>
      <c r="C1547">
        <f>$P$35*'Profilo fotovoltaico'!B1549</f>
        <v>2434.3766341029036</v>
      </c>
      <c r="D1547">
        <f>$Q$37*'Profilo eolico'!B1549</f>
        <v>3233.5546585387783</v>
      </c>
      <c r="E1547">
        <f>$P$39*'Profilo fotovoltaico'!B1549+'Approvvigionamento energia'!$Q$39*'Profilo eolico'!B1549</f>
        <v>3033.7601524298098</v>
      </c>
      <c r="F1547">
        <f>$P$41*'Profilo fotovoltaico'!B1549+'Approvvigionamento energia'!$Q$41*'Profilo eolico'!B1549</f>
        <v>2833.9656463208412</v>
      </c>
      <c r="G1547">
        <f>$P$43*'Profilo fotovoltaico'!B1549+'Approvvigionamento energia'!$Q$43*'Profilo eolico'!B1549</f>
        <v>2634.1711402118726</v>
      </c>
      <c r="H1547">
        <f t="shared" si="48"/>
        <v>1138.4335154826958</v>
      </c>
      <c r="I1547">
        <f>IF(LCOH!$C$28=Menu!$A$1,'Approvvigionamento energia'!C1547,0)+IF(LCOH!$C$28=Menu!$A$2,'Approvvigionamento energia'!D1547,0)+IF(LCOH!$C$28=Menu!$A$3,'Approvvigionamento energia'!E1547,0)+IF(LCOH!$C$28=Menu!$A$4,'Approvvigionamento energia'!F1547,0)+IF(LCOH!$C$28=Menu!$A$5,'Approvvigionamento energia'!G1547,0)+IF(LCOH!$C$28=Menu!$A$6,'Approvvigionamento energia'!H1547,0)</f>
        <v>2833.9656463208412</v>
      </c>
      <c r="J1547">
        <f>'Approvvigionamento energia'!A1547+'Approvvigionamento energia'!B1547+'Approvvigionamento energia'!I1547</f>
        <v>3719.165646320841</v>
      </c>
      <c r="K1547">
        <f>IF(MIN(LCOH!$C$18,J1547)&gt;=$P$48*LCOH!$C$18, MIN(LCOH!$C$18,J1547),0)</f>
        <v>1500</v>
      </c>
      <c r="L1547">
        <f t="shared" si="49"/>
        <v>2219.165646320841</v>
      </c>
      <c r="M1547">
        <f>K1547/LCOH!$C$18</f>
        <v>1</v>
      </c>
      <c r="N1547">
        <f>K1547/LCOH!$C$34</f>
        <v>28.901734104046245</v>
      </c>
    </row>
    <row r="1548" spans="1:14" x14ac:dyDescent="0.35">
      <c r="A1548">
        <f>'Profilo fotovoltaico'!B1550*LCOH!$C$20</f>
        <v>356</v>
      </c>
      <c r="B1548">
        <f>'Profilo eolico'!B1550*LCOH!$C$21</f>
        <v>592</v>
      </c>
      <c r="C1548">
        <f>$P$35*'Profilo fotovoltaico'!B1550</f>
        <v>2618.2419387934551</v>
      </c>
      <c r="D1548">
        <f>$Q$37*'Profilo eolico'!B1550</f>
        <v>3454.1038575513471</v>
      </c>
      <c r="E1548">
        <f>$P$39*'Profilo fotovoltaico'!B1550+'Approvvigionamento energia'!$Q$39*'Profilo eolico'!B1550</f>
        <v>3245.1383778618738</v>
      </c>
      <c r="F1548">
        <f>$P$41*'Profilo fotovoltaico'!B1550+'Approvvigionamento energia'!$Q$41*'Profilo eolico'!B1550</f>
        <v>3036.1728981724009</v>
      </c>
      <c r="G1548">
        <f>$P$43*'Profilo fotovoltaico'!B1550+'Approvvigionamento energia'!$Q$43*'Profilo eolico'!B1550</f>
        <v>2827.207418482928</v>
      </c>
      <c r="H1548">
        <f t="shared" si="48"/>
        <v>1138.4335154826958</v>
      </c>
      <c r="I1548">
        <f>IF(LCOH!$C$28=Menu!$A$1,'Approvvigionamento energia'!C1548,0)+IF(LCOH!$C$28=Menu!$A$2,'Approvvigionamento energia'!D1548,0)+IF(LCOH!$C$28=Menu!$A$3,'Approvvigionamento energia'!E1548,0)+IF(LCOH!$C$28=Menu!$A$4,'Approvvigionamento energia'!F1548,0)+IF(LCOH!$C$28=Menu!$A$5,'Approvvigionamento energia'!G1548,0)+IF(LCOH!$C$28=Menu!$A$6,'Approvvigionamento energia'!H1548,0)</f>
        <v>3036.1728981724009</v>
      </c>
      <c r="J1548">
        <f>'Approvvigionamento energia'!A1548+'Approvvigionamento energia'!B1548+'Approvvigionamento energia'!I1548</f>
        <v>3984.1728981724009</v>
      </c>
      <c r="K1548">
        <f>IF(MIN(LCOH!$C$18,J1548)&gt;=$P$48*LCOH!$C$18, MIN(LCOH!$C$18,J1548),0)</f>
        <v>1500</v>
      </c>
      <c r="L1548">
        <f t="shared" si="49"/>
        <v>2484.1728981724009</v>
      </c>
      <c r="M1548">
        <f>K1548/LCOH!$C$18</f>
        <v>1</v>
      </c>
      <c r="N1548">
        <f>K1548/LCOH!$C$34</f>
        <v>28.901734104046245</v>
      </c>
    </row>
    <row r="1549" spans="1:14" x14ac:dyDescent="0.35">
      <c r="A1549">
        <f>'Profilo fotovoltaico'!B1551*LCOH!$C$20</f>
        <v>358</v>
      </c>
      <c r="B1549">
        <f>'Profilo eolico'!B1551*LCOH!$C$21</f>
        <v>622</v>
      </c>
      <c r="C1549">
        <f>$P$35*'Profilo fotovoltaico'!B1551</f>
        <v>2632.9511631686992</v>
      </c>
      <c r="D1549">
        <f>$Q$37*'Profilo eolico'!B1551</f>
        <v>3629.1429043867197</v>
      </c>
      <c r="E1549">
        <f>$P$39*'Profilo fotovoltaico'!B1551+'Approvvigionamento energia'!$Q$39*'Profilo eolico'!B1551</f>
        <v>3380.0949690822144</v>
      </c>
      <c r="F1549">
        <f>$P$41*'Profilo fotovoltaico'!B1551+'Approvvigionamento energia'!$Q$41*'Profilo eolico'!B1551</f>
        <v>3131.0470337777097</v>
      </c>
      <c r="G1549">
        <f>$P$43*'Profilo fotovoltaico'!B1551+'Approvvigionamento energia'!$Q$43*'Profilo eolico'!B1551</f>
        <v>2881.9990984732044</v>
      </c>
      <c r="H1549">
        <f t="shared" si="48"/>
        <v>1138.4335154826958</v>
      </c>
      <c r="I1549">
        <f>IF(LCOH!$C$28=Menu!$A$1,'Approvvigionamento energia'!C1549,0)+IF(LCOH!$C$28=Menu!$A$2,'Approvvigionamento energia'!D1549,0)+IF(LCOH!$C$28=Menu!$A$3,'Approvvigionamento energia'!E1549,0)+IF(LCOH!$C$28=Menu!$A$4,'Approvvigionamento energia'!F1549,0)+IF(LCOH!$C$28=Menu!$A$5,'Approvvigionamento energia'!G1549,0)+IF(LCOH!$C$28=Menu!$A$6,'Approvvigionamento energia'!H1549,0)</f>
        <v>3131.0470337777097</v>
      </c>
      <c r="J1549">
        <f>'Approvvigionamento energia'!A1549+'Approvvigionamento energia'!B1549+'Approvvigionamento energia'!I1549</f>
        <v>4111.0470337777097</v>
      </c>
      <c r="K1549">
        <f>IF(MIN(LCOH!$C$18,J1549)&gt;=$P$48*LCOH!$C$18, MIN(LCOH!$C$18,J1549),0)</f>
        <v>1500</v>
      </c>
      <c r="L1549">
        <f t="shared" si="49"/>
        <v>2611.0470337777097</v>
      </c>
      <c r="M1549">
        <f>K1549/LCOH!$C$18</f>
        <v>1</v>
      </c>
      <c r="N1549">
        <f>K1549/LCOH!$C$34</f>
        <v>28.901734104046245</v>
      </c>
    </row>
    <row r="1550" spans="1:14" x14ac:dyDescent="0.35">
      <c r="A1550">
        <f>'Profilo fotovoltaico'!B1552*LCOH!$C$20</f>
        <v>324</v>
      </c>
      <c r="B1550">
        <f>'Profilo eolico'!B1552*LCOH!$C$21</f>
        <v>633.1</v>
      </c>
      <c r="C1550">
        <f>$P$35*'Profilo fotovoltaico'!B1552</f>
        <v>2382.894348789549</v>
      </c>
      <c r="D1550">
        <f>$Q$37*'Profilo eolico'!B1552</f>
        <v>3693.9073517158072</v>
      </c>
      <c r="E1550">
        <f>$P$39*'Profilo fotovoltaico'!B1552+'Approvvigionamento energia'!$Q$39*'Profilo eolico'!B1552</f>
        <v>3366.1541009842426</v>
      </c>
      <c r="F1550">
        <f>$P$41*'Profilo fotovoltaico'!B1552+'Approvvigionamento energia'!$Q$41*'Profilo eolico'!B1552</f>
        <v>3038.4008502526781</v>
      </c>
      <c r="G1550">
        <f>$P$43*'Profilo fotovoltaico'!B1552+'Approvvigionamento energia'!$Q$43*'Profilo eolico'!B1552</f>
        <v>2710.6475995211135</v>
      </c>
      <c r="H1550">
        <f t="shared" si="48"/>
        <v>1138.4335154826958</v>
      </c>
      <c r="I1550">
        <f>IF(LCOH!$C$28=Menu!$A$1,'Approvvigionamento energia'!C1550,0)+IF(LCOH!$C$28=Menu!$A$2,'Approvvigionamento energia'!D1550,0)+IF(LCOH!$C$28=Menu!$A$3,'Approvvigionamento energia'!E1550,0)+IF(LCOH!$C$28=Menu!$A$4,'Approvvigionamento energia'!F1550,0)+IF(LCOH!$C$28=Menu!$A$5,'Approvvigionamento energia'!G1550,0)+IF(LCOH!$C$28=Menu!$A$6,'Approvvigionamento energia'!H1550,0)</f>
        <v>3038.4008502526781</v>
      </c>
      <c r="J1550">
        <f>'Approvvigionamento energia'!A1550+'Approvvigionamento energia'!B1550+'Approvvigionamento energia'!I1550</f>
        <v>3995.500850252678</v>
      </c>
      <c r="K1550">
        <f>IF(MIN(LCOH!$C$18,J1550)&gt;=$P$48*LCOH!$C$18, MIN(LCOH!$C$18,J1550),0)</f>
        <v>1500</v>
      </c>
      <c r="L1550">
        <f t="shared" si="49"/>
        <v>2495.500850252678</v>
      </c>
      <c r="M1550">
        <f>K1550/LCOH!$C$18</f>
        <v>1</v>
      </c>
      <c r="N1550">
        <f>K1550/LCOH!$C$34</f>
        <v>28.901734104046245</v>
      </c>
    </row>
    <row r="1551" spans="1:14" x14ac:dyDescent="0.35">
      <c r="A1551">
        <f>'Profilo fotovoltaico'!B1553*LCOH!$C$20</f>
        <v>261</v>
      </c>
      <c r="B1551">
        <f>'Profilo eolico'!B1553*LCOH!$C$21</f>
        <v>618.4</v>
      </c>
      <c r="C1551">
        <f>$P$35*'Profilo fotovoltaico'!B1553</f>
        <v>1919.553780969359</v>
      </c>
      <c r="D1551">
        <f>$Q$37*'Profilo eolico'!B1553</f>
        <v>3608.1382187664744</v>
      </c>
      <c r="E1551">
        <f>$P$39*'Profilo fotovoltaico'!B1553+'Approvvigionamento energia'!$Q$39*'Profilo eolico'!B1553</f>
        <v>3185.9921093171956</v>
      </c>
      <c r="F1551">
        <f>$P$41*'Profilo fotovoltaico'!B1553+'Approvvigionamento energia'!$Q$41*'Profilo eolico'!B1553</f>
        <v>2763.8459998679168</v>
      </c>
      <c r="G1551">
        <f>$P$43*'Profilo fotovoltaico'!B1553+'Approvvigionamento energia'!$Q$43*'Profilo eolico'!B1553</f>
        <v>2341.699890418638</v>
      </c>
      <c r="H1551">
        <f t="shared" si="48"/>
        <v>1138.4335154826958</v>
      </c>
      <c r="I1551">
        <f>IF(LCOH!$C$28=Menu!$A$1,'Approvvigionamento energia'!C1551,0)+IF(LCOH!$C$28=Menu!$A$2,'Approvvigionamento energia'!D1551,0)+IF(LCOH!$C$28=Menu!$A$3,'Approvvigionamento energia'!E1551,0)+IF(LCOH!$C$28=Menu!$A$4,'Approvvigionamento energia'!F1551,0)+IF(LCOH!$C$28=Menu!$A$5,'Approvvigionamento energia'!G1551,0)+IF(LCOH!$C$28=Menu!$A$6,'Approvvigionamento energia'!H1551,0)</f>
        <v>2763.8459998679168</v>
      </c>
      <c r="J1551">
        <f>'Approvvigionamento energia'!A1551+'Approvvigionamento energia'!B1551+'Approvvigionamento energia'!I1551</f>
        <v>3643.2459998679169</v>
      </c>
      <c r="K1551">
        <f>IF(MIN(LCOH!$C$18,J1551)&gt;=$P$48*LCOH!$C$18, MIN(LCOH!$C$18,J1551),0)</f>
        <v>1500</v>
      </c>
      <c r="L1551">
        <f t="shared" si="49"/>
        <v>2143.2459998679169</v>
      </c>
      <c r="M1551">
        <f>K1551/LCOH!$C$18</f>
        <v>1</v>
      </c>
      <c r="N1551">
        <f>K1551/LCOH!$C$34</f>
        <v>28.901734104046245</v>
      </c>
    </row>
    <row r="1552" spans="1:14" x14ac:dyDescent="0.35">
      <c r="A1552">
        <f>'Profilo fotovoltaico'!B1554*LCOH!$C$20</f>
        <v>175</v>
      </c>
      <c r="B1552">
        <f>'Profilo eolico'!B1554*LCOH!$C$21</f>
        <v>575.5</v>
      </c>
      <c r="C1552">
        <f>$P$35*'Profilo fotovoltaico'!B1554</f>
        <v>1287.0571328338613</v>
      </c>
      <c r="D1552">
        <f>$Q$37*'Profilo eolico'!B1554</f>
        <v>3357.8323817918927</v>
      </c>
      <c r="E1552">
        <f>$P$39*'Profilo fotovoltaico'!B1554+'Approvvigionamento energia'!$Q$39*'Profilo eolico'!B1554</f>
        <v>2840.1385695523845</v>
      </c>
      <c r="F1552">
        <f>$P$41*'Profilo fotovoltaico'!B1554+'Approvvigionamento energia'!$Q$41*'Profilo eolico'!B1554</f>
        <v>2322.4447573128768</v>
      </c>
      <c r="G1552">
        <f>$P$43*'Profilo fotovoltaico'!B1554+'Approvvigionamento energia'!$Q$43*'Profilo eolico'!B1554</f>
        <v>1804.7509450733692</v>
      </c>
      <c r="H1552">
        <f t="shared" si="48"/>
        <v>1138.4335154826958</v>
      </c>
      <c r="I1552">
        <f>IF(LCOH!$C$28=Menu!$A$1,'Approvvigionamento energia'!C1552,0)+IF(LCOH!$C$28=Menu!$A$2,'Approvvigionamento energia'!D1552,0)+IF(LCOH!$C$28=Menu!$A$3,'Approvvigionamento energia'!E1552,0)+IF(LCOH!$C$28=Menu!$A$4,'Approvvigionamento energia'!F1552,0)+IF(LCOH!$C$28=Menu!$A$5,'Approvvigionamento energia'!G1552,0)+IF(LCOH!$C$28=Menu!$A$6,'Approvvigionamento energia'!H1552,0)</f>
        <v>2322.4447573128768</v>
      </c>
      <c r="J1552">
        <f>'Approvvigionamento energia'!A1552+'Approvvigionamento energia'!B1552+'Approvvigionamento energia'!I1552</f>
        <v>3072.9447573128768</v>
      </c>
      <c r="K1552">
        <f>IF(MIN(LCOH!$C$18,J1552)&gt;=$P$48*LCOH!$C$18, MIN(LCOH!$C$18,J1552),0)</f>
        <v>1500</v>
      </c>
      <c r="L1552">
        <f t="shared" si="49"/>
        <v>1572.9447573128768</v>
      </c>
      <c r="M1552">
        <f>K1552/LCOH!$C$18</f>
        <v>1</v>
      </c>
      <c r="N1552">
        <f>K1552/LCOH!$C$34</f>
        <v>28.901734104046245</v>
      </c>
    </row>
    <row r="1553" spans="1:14" x14ac:dyDescent="0.35">
      <c r="A1553">
        <f>'Profilo fotovoltaico'!B1555*LCOH!$C$20</f>
        <v>87</v>
      </c>
      <c r="B1553">
        <f>'Profilo eolico'!B1555*LCOH!$C$21</f>
        <v>508.8</v>
      </c>
      <c r="C1553">
        <f>$P$35*'Profilo fotovoltaico'!B1555</f>
        <v>639.85126032311962</v>
      </c>
      <c r="D1553">
        <f>$Q$37*'Profilo eolico'!B1555</f>
        <v>2968.662234327915</v>
      </c>
      <c r="E1553">
        <f>$P$39*'Profilo fotovoltaico'!B1555+'Approvvigionamento energia'!$Q$39*'Profilo eolico'!B1555</f>
        <v>2386.4594908267159</v>
      </c>
      <c r="F1553">
        <f>$P$41*'Profilo fotovoltaico'!B1555+'Approvvigionamento energia'!$Q$41*'Profilo eolico'!B1555</f>
        <v>1804.2567473255174</v>
      </c>
      <c r="G1553">
        <f>$P$43*'Profilo fotovoltaico'!B1555+'Approvvigionamento energia'!$Q$43*'Profilo eolico'!B1555</f>
        <v>1222.0540038243184</v>
      </c>
      <c r="H1553">
        <f t="shared" si="48"/>
        <v>1138.4335154826958</v>
      </c>
      <c r="I1553">
        <f>IF(LCOH!$C$28=Menu!$A$1,'Approvvigionamento energia'!C1553,0)+IF(LCOH!$C$28=Menu!$A$2,'Approvvigionamento energia'!D1553,0)+IF(LCOH!$C$28=Menu!$A$3,'Approvvigionamento energia'!E1553,0)+IF(LCOH!$C$28=Menu!$A$4,'Approvvigionamento energia'!F1553,0)+IF(LCOH!$C$28=Menu!$A$5,'Approvvigionamento energia'!G1553,0)+IF(LCOH!$C$28=Menu!$A$6,'Approvvigionamento energia'!H1553,0)</f>
        <v>1804.2567473255174</v>
      </c>
      <c r="J1553">
        <f>'Approvvigionamento energia'!A1553+'Approvvigionamento energia'!B1553+'Approvvigionamento energia'!I1553</f>
        <v>2400.0567473255173</v>
      </c>
      <c r="K1553">
        <f>IF(MIN(LCOH!$C$18,J1553)&gt;=$P$48*LCOH!$C$18, MIN(LCOH!$C$18,J1553),0)</f>
        <v>1500</v>
      </c>
      <c r="L1553">
        <f t="shared" si="49"/>
        <v>900.05674732551734</v>
      </c>
      <c r="M1553">
        <f>K1553/LCOH!$C$18</f>
        <v>1</v>
      </c>
      <c r="N1553">
        <f>K1553/LCOH!$C$34</f>
        <v>28.901734104046245</v>
      </c>
    </row>
    <row r="1554" spans="1:14" x14ac:dyDescent="0.35">
      <c r="A1554">
        <f>'Profilo fotovoltaico'!B1556*LCOH!$C$20</f>
        <v>16</v>
      </c>
      <c r="B1554">
        <f>'Profilo eolico'!B1556*LCOH!$C$21</f>
        <v>451.1</v>
      </c>
      <c r="C1554">
        <f>$P$35*'Profilo fotovoltaico'!B1556</f>
        <v>117.67379500195304</v>
      </c>
      <c r="D1554">
        <f>$Q$37*'Profilo eolico'!B1556</f>
        <v>2632.0038009145487</v>
      </c>
      <c r="E1554">
        <f>$P$39*'Profilo fotovoltaico'!B1556+'Approvvigionamento energia'!$Q$39*'Profilo eolico'!B1556</f>
        <v>2003.4212994363997</v>
      </c>
      <c r="F1554">
        <f>$P$41*'Profilo fotovoltaico'!B1556+'Approvvigionamento energia'!$Q$41*'Profilo eolico'!B1556</f>
        <v>1374.8387979582508</v>
      </c>
      <c r="G1554">
        <f>$P$43*'Profilo fotovoltaico'!B1556+'Approvvigionamento energia'!$Q$43*'Profilo eolico'!B1556</f>
        <v>746.25629648010192</v>
      </c>
      <c r="H1554">
        <f t="shared" si="48"/>
        <v>1138.4335154826958</v>
      </c>
      <c r="I1554">
        <f>IF(LCOH!$C$28=Menu!$A$1,'Approvvigionamento energia'!C1554,0)+IF(LCOH!$C$28=Menu!$A$2,'Approvvigionamento energia'!D1554,0)+IF(LCOH!$C$28=Menu!$A$3,'Approvvigionamento energia'!E1554,0)+IF(LCOH!$C$28=Menu!$A$4,'Approvvigionamento energia'!F1554,0)+IF(LCOH!$C$28=Menu!$A$5,'Approvvigionamento energia'!G1554,0)+IF(LCOH!$C$28=Menu!$A$6,'Approvvigionamento energia'!H1554,0)</f>
        <v>1374.8387979582508</v>
      </c>
      <c r="J1554">
        <f>'Approvvigionamento energia'!A1554+'Approvvigionamento energia'!B1554+'Approvvigionamento energia'!I1554</f>
        <v>1841.9387979582507</v>
      </c>
      <c r="K1554">
        <f>IF(MIN(LCOH!$C$18,J1554)&gt;=$P$48*LCOH!$C$18, MIN(LCOH!$C$18,J1554),0)</f>
        <v>1500</v>
      </c>
      <c r="L1554">
        <f t="shared" si="49"/>
        <v>341.93879795825069</v>
      </c>
      <c r="M1554">
        <f>K1554/LCOH!$C$18</f>
        <v>1</v>
      </c>
      <c r="N1554">
        <f>K1554/LCOH!$C$34</f>
        <v>28.901734104046245</v>
      </c>
    </row>
    <row r="1555" spans="1:14" x14ac:dyDescent="0.35">
      <c r="A1555">
        <f>'Profilo fotovoltaico'!B1557*LCOH!$C$20</f>
        <v>0</v>
      </c>
      <c r="B1555">
        <f>'Profilo eolico'!B1557*LCOH!$C$21</f>
        <v>432</v>
      </c>
      <c r="C1555">
        <f>$P$35*'Profilo fotovoltaico'!B1557</f>
        <v>0</v>
      </c>
      <c r="D1555">
        <f>$Q$37*'Profilo eolico'!B1557</f>
        <v>2520.5622744293614</v>
      </c>
      <c r="E1555">
        <f>$P$39*'Profilo fotovoltaico'!B1557+'Approvvigionamento energia'!$Q$39*'Profilo eolico'!B1557</f>
        <v>1890.4217058220211</v>
      </c>
      <c r="F1555">
        <f>$P$41*'Profilo fotovoltaico'!B1557+'Approvvigionamento energia'!$Q$41*'Profilo eolico'!B1557</f>
        <v>1260.2811372146807</v>
      </c>
      <c r="G1555">
        <f>$P$43*'Profilo fotovoltaico'!B1557+'Approvvigionamento energia'!$Q$43*'Profilo eolico'!B1557</f>
        <v>630.14056860734036</v>
      </c>
      <c r="H1555">
        <f t="shared" si="48"/>
        <v>1138.4335154826958</v>
      </c>
      <c r="I1555">
        <f>IF(LCOH!$C$28=Menu!$A$1,'Approvvigionamento energia'!C1555,0)+IF(LCOH!$C$28=Menu!$A$2,'Approvvigionamento energia'!D1555,0)+IF(LCOH!$C$28=Menu!$A$3,'Approvvigionamento energia'!E1555,0)+IF(LCOH!$C$28=Menu!$A$4,'Approvvigionamento energia'!F1555,0)+IF(LCOH!$C$28=Menu!$A$5,'Approvvigionamento energia'!G1555,0)+IF(LCOH!$C$28=Menu!$A$6,'Approvvigionamento energia'!H1555,0)</f>
        <v>1260.2811372146807</v>
      </c>
      <c r="J1555">
        <f>'Approvvigionamento energia'!A1555+'Approvvigionamento energia'!B1555+'Approvvigionamento energia'!I1555</f>
        <v>1692.2811372146807</v>
      </c>
      <c r="K1555">
        <f>IF(MIN(LCOH!$C$18,J1555)&gt;=$P$48*LCOH!$C$18, MIN(LCOH!$C$18,J1555),0)</f>
        <v>1500</v>
      </c>
      <c r="L1555">
        <f t="shared" si="49"/>
        <v>192.28113721468071</v>
      </c>
      <c r="M1555">
        <f>K1555/LCOH!$C$18</f>
        <v>1</v>
      </c>
      <c r="N1555">
        <f>K1555/LCOH!$C$34</f>
        <v>28.901734104046245</v>
      </c>
    </row>
    <row r="1556" spans="1:14" x14ac:dyDescent="0.35">
      <c r="A1556">
        <f>'Profilo fotovoltaico'!B1558*LCOH!$C$20</f>
        <v>0</v>
      </c>
      <c r="B1556">
        <f>'Profilo eolico'!B1558*LCOH!$C$21</f>
        <v>424.20000000000005</v>
      </c>
      <c r="C1556">
        <f>$P$35*'Profilo fotovoltaico'!B1558</f>
        <v>0</v>
      </c>
      <c r="D1556">
        <f>$Q$37*'Profilo eolico'!B1558</f>
        <v>2475.0521222521647</v>
      </c>
      <c r="E1556">
        <f>$P$39*'Profilo fotovoltaico'!B1558+'Approvvigionamento energia'!$Q$39*'Profilo eolico'!B1558</f>
        <v>1856.2890916891236</v>
      </c>
      <c r="F1556">
        <f>$P$41*'Profilo fotovoltaico'!B1558+'Approvvigionamento energia'!$Q$41*'Profilo eolico'!B1558</f>
        <v>1237.5260611260824</v>
      </c>
      <c r="G1556">
        <f>$P$43*'Profilo fotovoltaico'!B1558+'Approvvigionamento energia'!$Q$43*'Profilo eolico'!B1558</f>
        <v>618.76303056304118</v>
      </c>
      <c r="H1556">
        <f t="shared" si="48"/>
        <v>1138.4335154826958</v>
      </c>
      <c r="I1556">
        <f>IF(LCOH!$C$28=Menu!$A$1,'Approvvigionamento energia'!C1556,0)+IF(LCOH!$C$28=Menu!$A$2,'Approvvigionamento energia'!D1556,0)+IF(LCOH!$C$28=Menu!$A$3,'Approvvigionamento energia'!E1556,0)+IF(LCOH!$C$28=Menu!$A$4,'Approvvigionamento energia'!F1556,0)+IF(LCOH!$C$28=Menu!$A$5,'Approvvigionamento energia'!G1556,0)+IF(LCOH!$C$28=Menu!$A$6,'Approvvigionamento energia'!H1556,0)</f>
        <v>1237.5260611260824</v>
      </c>
      <c r="J1556">
        <f>'Approvvigionamento energia'!A1556+'Approvvigionamento energia'!B1556+'Approvvigionamento energia'!I1556</f>
        <v>1661.7260611260824</v>
      </c>
      <c r="K1556">
        <f>IF(MIN(LCOH!$C$18,J1556)&gt;=$P$48*LCOH!$C$18, MIN(LCOH!$C$18,J1556),0)</f>
        <v>1500</v>
      </c>
      <c r="L1556">
        <f t="shared" si="49"/>
        <v>161.72606112608241</v>
      </c>
      <c r="M1556">
        <f>K1556/LCOH!$C$18</f>
        <v>1</v>
      </c>
      <c r="N1556">
        <f>K1556/LCOH!$C$34</f>
        <v>28.901734104046245</v>
      </c>
    </row>
    <row r="1557" spans="1:14" x14ac:dyDescent="0.35">
      <c r="A1557">
        <f>'Profilo fotovoltaico'!B1559*LCOH!$C$20</f>
        <v>0</v>
      </c>
      <c r="B1557">
        <f>'Profilo eolico'!B1559*LCOH!$C$21</f>
        <v>401.9</v>
      </c>
      <c r="C1557">
        <f>$P$35*'Profilo fotovoltaico'!B1559</f>
        <v>0</v>
      </c>
      <c r="D1557">
        <f>$Q$37*'Profilo eolico'!B1559</f>
        <v>2344.939764104538</v>
      </c>
      <c r="E1557">
        <f>$P$39*'Profilo fotovoltaico'!B1559+'Approvvigionamento energia'!$Q$39*'Profilo eolico'!B1559</f>
        <v>1758.7048230784033</v>
      </c>
      <c r="F1557">
        <f>$P$41*'Profilo fotovoltaico'!B1559+'Approvvigionamento energia'!$Q$41*'Profilo eolico'!B1559</f>
        <v>1172.469882052269</v>
      </c>
      <c r="G1557">
        <f>$P$43*'Profilo fotovoltaico'!B1559+'Approvvigionamento energia'!$Q$43*'Profilo eolico'!B1559</f>
        <v>586.23494102613449</v>
      </c>
      <c r="H1557">
        <f t="shared" si="48"/>
        <v>1138.4335154826958</v>
      </c>
      <c r="I1557">
        <f>IF(LCOH!$C$28=Menu!$A$1,'Approvvigionamento energia'!C1557,0)+IF(LCOH!$C$28=Menu!$A$2,'Approvvigionamento energia'!D1557,0)+IF(LCOH!$C$28=Menu!$A$3,'Approvvigionamento energia'!E1557,0)+IF(LCOH!$C$28=Menu!$A$4,'Approvvigionamento energia'!F1557,0)+IF(LCOH!$C$28=Menu!$A$5,'Approvvigionamento energia'!G1557,0)+IF(LCOH!$C$28=Menu!$A$6,'Approvvigionamento energia'!H1557,0)</f>
        <v>1172.469882052269</v>
      </c>
      <c r="J1557">
        <f>'Approvvigionamento energia'!A1557+'Approvvigionamento energia'!B1557+'Approvvigionamento energia'!I1557</f>
        <v>1574.3698820522691</v>
      </c>
      <c r="K1557">
        <f>IF(MIN(LCOH!$C$18,J1557)&gt;=$P$48*LCOH!$C$18, MIN(LCOH!$C$18,J1557),0)</f>
        <v>1500</v>
      </c>
      <c r="L1557">
        <f t="shared" si="49"/>
        <v>74.369882052269077</v>
      </c>
      <c r="M1557">
        <f>K1557/LCOH!$C$18</f>
        <v>1</v>
      </c>
      <c r="N1557">
        <f>K1557/LCOH!$C$34</f>
        <v>28.901734104046245</v>
      </c>
    </row>
    <row r="1558" spans="1:14" x14ac:dyDescent="0.35">
      <c r="A1558">
        <f>'Profilo fotovoltaico'!B1560*LCOH!$C$20</f>
        <v>0</v>
      </c>
      <c r="B1558">
        <f>'Profilo eolico'!B1560*LCOH!$C$21</f>
        <v>384.79999999999995</v>
      </c>
      <c r="C1558">
        <f>$P$35*'Profilo fotovoltaico'!B1560</f>
        <v>0</v>
      </c>
      <c r="D1558">
        <f>$Q$37*'Profilo eolico'!B1560</f>
        <v>2245.1675074083755</v>
      </c>
      <c r="E1558">
        <f>$P$39*'Profilo fotovoltaico'!B1560+'Approvvigionamento energia'!$Q$39*'Profilo eolico'!B1560</f>
        <v>1683.8756305562815</v>
      </c>
      <c r="F1558">
        <f>$P$41*'Profilo fotovoltaico'!B1560+'Approvvigionamento energia'!$Q$41*'Profilo eolico'!B1560</f>
        <v>1122.5837537041878</v>
      </c>
      <c r="G1558">
        <f>$P$43*'Profilo fotovoltaico'!B1560+'Approvvigionamento energia'!$Q$43*'Profilo eolico'!B1560</f>
        <v>561.29187685209388</v>
      </c>
      <c r="H1558">
        <f t="shared" si="48"/>
        <v>1138.4335154826958</v>
      </c>
      <c r="I1558">
        <f>IF(LCOH!$C$28=Menu!$A$1,'Approvvigionamento energia'!C1558,0)+IF(LCOH!$C$28=Menu!$A$2,'Approvvigionamento energia'!D1558,0)+IF(LCOH!$C$28=Menu!$A$3,'Approvvigionamento energia'!E1558,0)+IF(LCOH!$C$28=Menu!$A$4,'Approvvigionamento energia'!F1558,0)+IF(LCOH!$C$28=Menu!$A$5,'Approvvigionamento energia'!G1558,0)+IF(LCOH!$C$28=Menu!$A$6,'Approvvigionamento energia'!H1558,0)</f>
        <v>1122.5837537041878</v>
      </c>
      <c r="J1558">
        <f>'Approvvigionamento energia'!A1558+'Approvvigionamento energia'!B1558+'Approvvigionamento energia'!I1558</f>
        <v>1507.3837537041877</v>
      </c>
      <c r="K1558">
        <f>IF(MIN(LCOH!$C$18,J1558)&gt;=$P$48*LCOH!$C$18, MIN(LCOH!$C$18,J1558),0)</f>
        <v>1500</v>
      </c>
      <c r="L1558">
        <f t="shared" si="49"/>
        <v>7.3837537041877113</v>
      </c>
      <c r="M1558">
        <f>K1558/LCOH!$C$18</f>
        <v>1</v>
      </c>
      <c r="N1558">
        <f>K1558/LCOH!$C$34</f>
        <v>28.901734104046245</v>
      </c>
    </row>
    <row r="1559" spans="1:14" x14ac:dyDescent="0.35">
      <c r="A1559">
        <f>'Profilo fotovoltaico'!B1561*LCOH!$C$20</f>
        <v>0</v>
      </c>
      <c r="B1559">
        <f>'Profilo eolico'!B1561*LCOH!$C$21</f>
        <v>368.70000000000005</v>
      </c>
      <c r="C1559">
        <f>$P$35*'Profilo fotovoltaico'!B1561</f>
        <v>0</v>
      </c>
      <c r="D1559">
        <f>$Q$37*'Profilo eolico'!B1561</f>
        <v>2151.2298856067259</v>
      </c>
      <c r="E1559">
        <f>$P$39*'Profilo fotovoltaico'!B1561+'Approvvigionamento energia'!$Q$39*'Profilo eolico'!B1561</f>
        <v>1613.4224142050446</v>
      </c>
      <c r="F1559">
        <f>$P$41*'Profilo fotovoltaico'!B1561+'Approvvigionamento energia'!$Q$41*'Profilo eolico'!B1561</f>
        <v>1075.614942803363</v>
      </c>
      <c r="G1559">
        <f>$P$43*'Profilo fotovoltaico'!B1561+'Approvvigionamento energia'!$Q$43*'Profilo eolico'!B1561</f>
        <v>537.80747140168148</v>
      </c>
      <c r="H1559">
        <f t="shared" si="48"/>
        <v>1138.4335154826958</v>
      </c>
      <c r="I1559">
        <f>IF(LCOH!$C$28=Menu!$A$1,'Approvvigionamento energia'!C1559,0)+IF(LCOH!$C$28=Menu!$A$2,'Approvvigionamento energia'!D1559,0)+IF(LCOH!$C$28=Menu!$A$3,'Approvvigionamento energia'!E1559,0)+IF(LCOH!$C$28=Menu!$A$4,'Approvvigionamento energia'!F1559,0)+IF(LCOH!$C$28=Menu!$A$5,'Approvvigionamento energia'!G1559,0)+IF(LCOH!$C$28=Menu!$A$6,'Approvvigionamento energia'!H1559,0)</f>
        <v>1075.614942803363</v>
      </c>
      <c r="J1559">
        <f>'Approvvigionamento energia'!A1559+'Approvvigionamento energia'!B1559+'Approvvigionamento energia'!I1559</f>
        <v>1444.314942803363</v>
      </c>
      <c r="K1559">
        <f>IF(MIN(LCOH!$C$18,J1559)&gt;=$P$48*LCOH!$C$18, MIN(LCOH!$C$18,J1559),0)</f>
        <v>1444.314942803363</v>
      </c>
      <c r="L1559">
        <f t="shared" si="49"/>
        <v>0</v>
      </c>
      <c r="M1559">
        <f>K1559/LCOH!$C$18</f>
        <v>0.96287662853557532</v>
      </c>
      <c r="N1559">
        <f>K1559/LCOH!$C$34</f>
        <v>27.828804292935704</v>
      </c>
    </row>
    <row r="1560" spans="1:14" x14ac:dyDescent="0.35">
      <c r="A1560">
        <f>'Profilo fotovoltaico'!B1562*LCOH!$C$20</f>
        <v>0</v>
      </c>
      <c r="B1560">
        <f>'Profilo eolico'!B1562*LCOH!$C$21</f>
        <v>390.90000000000003</v>
      </c>
      <c r="C1560">
        <f>$P$35*'Profilo fotovoltaico'!B1562</f>
        <v>0</v>
      </c>
      <c r="D1560">
        <f>$Q$37*'Profilo eolico'!B1562</f>
        <v>2280.7587802649014</v>
      </c>
      <c r="E1560">
        <f>$P$39*'Profilo fotovoltaico'!B1562+'Approvvigionamento energia'!$Q$39*'Profilo eolico'!B1562</f>
        <v>1710.569085198676</v>
      </c>
      <c r="F1560">
        <f>$P$41*'Profilo fotovoltaico'!B1562+'Approvvigionamento energia'!$Q$41*'Profilo eolico'!B1562</f>
        <v>1140.3793901324507</v>
      </c>
      <c r="G1560">
        <f>$P$43*'Profilo fotovoltaico'!B1562+'Approvvigionamento energia'!$Q$43*'Profilo eolico'!B1562</f>
        <v>570.18969506622534</v>
      </c>
      <c r="H1560">
        <f t="shared" si="48"/>
        <v>1138.4335154826958</v>
      </c>
      <c r="I1560">
        <f>IF(LCOH!$C$28=Menu!$A$1,'Approvvigionamento energia'!C1560,0)+IF(LCOH!$C$28=Menu!$A$2,'Approvvigionamento energia'!D1560,0)+IF(LCOH!$C$28=Menu!$A$3,'Approvvigionamento energia'!E1560,0)+IF(LCOH!$C$28=Menu!$A$4,'Approvvigionamento energia'!F1560,0)+IF(LCOH!$C$28=Menu!$A$5,'Approvvigionamento energia'!G1560,0)+IF(LCOH!$C$28=Menu!$A$6,'Approvvigionamento energia'!H1560,0)</f>
        <v>1140.3793901324507</v>
      </c>
      <c r="J1560">
        <f>'Approvvigionamento energia'!A1560+'Approvvigionamento energia'!B1560+'Approvvigionamento energia'!I1560</f>
        <v>1531.2793901324508</v>
      </c>
      <c r="K1560">
        <f>IF(MIN(LCOH!$C$18,J1560)&gt;=$P$48*LCOH!$C$18, MIN(LCOH!$C$18,J1560),0)</f>
        <v>1500</v>
      </c>
      <c r="L1560">
        <f t="shared" si="49"/>
        <v>31.279390132450771</v>
      </c>
      <c r="M1560">
        <f>K1560/LCOH!$C$18</f>
        <v>1</v>
      </c>
      <c r="N1560">
        <f>K1560/LCOH!$C$34</f>
        <v>28.901734104046245</v>
      </c>
    </row>
    <row r="1561" spans="1:14" x14ac:dyDescent="0.35">
      <c r="A1561">
        <f>'Profilo fotovoltaico'!B1563*LCOH!$C$20</f>
        <v>0</v>
      </c>
      <c r="B1561">
        <f>'Profilo eolico'!B1563*LCOH!$C$21</f>
        <v>386.7</v>
      </c>
      <c r="C1561">
        <f>$P$35*'Profilo fotovoltaico'!B1563</f>
        <v>0</v>
      </c>
      <c r="D1561">
        <f>$Q$37*'Profilo eolico'!B1563</f>
        <v>2256.253313707949</v>
      </c>
      <c r="E1561">
        <f>$P$39*'Profilo fotovoltaico'!B1563+'Approvvigionamento energia'!$Q$39*'Profilo eolico'!B1563</f>
        <v>1692.1899852809618</v>
      </c>
      <c r="F1561">
        <f>$P$41*'Profilo fotovoltaico'!B1563+'Approvvigionamento energia'!$Q$41*'Profilo eolico'!B1563</f>
        <v>1128.1266568539745</v>
      </c>
      <c r="G1561">
        <f>$P$43*'Profilo fotovoltaico'!B1563+'Approvvigionamento energia'!$Q$43*'Profilo eolico'!B1563</f>
        <v>564.06332842698725</v>
      </c>
      <c r="H1561">
        <f t="shared" si="48"/>
        <v>1138.4335154826958</v>
      </c>
      <c r="I1561">
        <f>IF(LCOH!$C$28=Menu!$A$1,'Approvvigionamento energia'!C1561,0)+IF(LCOH!$C$28=Menu!$A$2,'Approvvigionamento energia'!D1561,0)+IF(LCOH!$C$28=Menu!$A$3,'Approvvigionamento energia'!E1561,0)+IF(LCOH!$C$28=Menu!$A$4,'Approvvigionamento energia'!F1561,0)+IF(LCOH!$C$28=Menu!$A$5,'Approvvigionamento energia'!G1561,0)+IF(LCOH!$C$28=Menu!$A$6,'Approvvigionamento energia'!H1561,0)</f>
        <v>1128.1266568539745</v>
      </c>
      <c r="J1561">
        <f>'Approvvigionamento energia'!A1561+'Approvvigionamento energia'!B1561+'Approvvigionamento energia'!I1561</f>
        <v>1514.8266568539746</v>
      </c>
      <c r="K1561">
        <f>IF(MIN(LCOH!$C$18,J1561)&gt;=$P$48*LCOH!$C$18, MIN(LCOH!$C$18,J1561),0)</f>
        <v>1500</v>
      </c>
      <c r="L1561">
        <f t="shared" si="49"/>
        <v>14.826656853974555</v>
      </c>
      <c r="M1561">
        <f>K1561/LCOH!$C$18</f>
        <v>1</v>
      </c>
      <c r="N1561">
        <f>K1561/LCOH!$C$34</f>
        <v>28.901734104046245</v>
      </c>
    </row>
    <row r="1562" spans="1:14" x14ac:dyDescent="0.35">
      <c r="A1562">
        <f>'Profilo fotovoltaico'!B1564*LCOH!$C$20</f>
        <v>0</v>
      </c>
      <c r="B1562">
        <f>'Profilo eolico'!B1564*LCOH!$C$21</f>
        <v>372.7</v>
      </c>
      <c r="C1562">
        <f>$P$35*'Profilo fotovoltaico'!B1564</f>
        <v>0</v>
      </c>
      <c r="D1562">
        <f>$Q$37*'Profilo eolico'!B1564</f>
        <v>2174.5684251847756</v>
      </c>
      <c r="E1562">
        <f>$P$39*'Profilo fotovoltaico'!B1564+'Approvvigionamento energia'!$Q$39*'Profilo eolico'!B1564</f>
        <v>1630.9263188885814</v>
      </c>
      <c r="F1562">
        <f>$P$41*'Profilo fotovoltaico'!B1564+'Approvvigionamento energia'!$Q$41*'Profilo eolico'!B1564</f>
        <v>1087.2842125923878</v>
      </c>
      <c r="G1562">
        <f>$P$43*'Profilo fotovoltaico'!B1564+'Approvvigionamento energia'!$Q$43*'Profilo eolico'!B1564</f>
        <v>543.6421062961939</v>
      </c>
      <c r="H1562">
        <f t="shared" si="48"/>
        <v>1138.4335154826958</v>
      </c>
      <c r="I1562">
        <f>IF(LCOH!$C$28=Menu!$A$1,'Approvvigionamento energia'!C1562,0)+IF(LCOH!$C$28=Menu!$A$2,'Approvvigionamento energia'!D1562,0)+IF(LCOH!$C$28=Menu!$A$3,'Approvvigionamento energia'!E1562,0)+IF(LCOH!$C$28=Menu!$A$4,'Approvvigionamento energia'!F1562,0)+IF(LCOH!$C$28=Menu!$A$5,'Approvvigionamento energia'!G1562,0)+IF(LCOH!$C$28=Menu!$A$6,'Approvvigionamento energia'!H1562,0)</f>
        <v>1087.2842125923878</v>
      </c>
      <c r="J1562">
        <f>'Approvvigionamento energia'!A1562+'Approvvigionamento energia'!B1562+'Approvvigionamento energia'!I1562</f>
        <v>1459.9842125923878</v>
      </c>
      <c r="K1562">
        <f>IF(MIN(LCOH!$C$18,J1562)&gt;=$P$48*LCOH!$C$18, MIN(LCOH!$C$18,J1562),0)</f>
        <v>1459.9842125923878</v>
      </c>
      <c r="L1562">
        <f t="shared" si="49"/>
        <v>0</v>
      </c>
      <c r="M1562">
        <f>K1562/LCOH!$C$18</f>
        <v>0.97332280839492524</v>
      </c>
      <c r="N1562">
        <f>K1562/LCOH!$C$34</f>
        <v>28.130717005633677</v>
      </c>
    </row>
    <row r="1563" spans="1:14" x14ac:dyDescent="0.35">
      <c r="A1563">
        <f>'Profilo fotovoltaico'!B1565*LCOH!$C$20</f>
        <v>0</v>
      </c>
      <c r="B1563">
        <f>'Profilo eolico'!B1565*LCOH!$C$21</f>
        <v>345.6</v>
      </c>
      <c r="C1563">
        <f>$P$35*'Profilo fotovoltaico'!B1565</f>
        <v>0</v>
      </c>
      <c r="D1563">
        <f>$Q$37*'Profilo eolico'!B1565</f>
        <v>2016.4498195434894</v>
      </c>
      <c r="E1563">
        <f>$P$39*'Profilo fotovoltaico'!B1565+'Approvvigionamento energia'!$Q$39*'Profilo eolico'!B1565</f>
        <v>1512.3373646576169</v>
      </c>
      <c r="F1563">
        <f>$P$41*'Profilo fotovoltaico'!B1565+'Approvvigionamento energia'!$Q$41*'Profilo eolico'!B1565</f>
        <v>1008.2249097717447</v>
      </c>
      <c r="G1563">
        <f>$P$43*'Profilo fotovoltaico'!B1565+'Approvvigionamento energia'!$Q$43*'Profilo eolico'!B1565</f>
        <v>504.11245488587235</v>
      </c>
      <c r="H1563">
        <f t="shared" si="48"/>
        <v>1138.4335154826958</v>
      </c>
      <c r="I1563">
        <f>IF(LCOH!$C$28=Menu!$A$1,'Approvvigionamento energia'!C1563,0)+IF(LCOH!$C$28=Menu!$A$2,'Approvvigionamento energia'!D1563,0)+IF(LCOH!$C$28=Menu!$A$3,'Approvvigionamento energia'!E1563,0)+IF(LCOH!$C$28=Menu!$A$4,'Approvvigionamento energia'!F1563,0)+IF(LCOH!$C$28=Menu!$A$5,'Approvvigionamento energia'!G1563,0)+IF(LCOH!$C$28=Menu!$A$6,'Approvvigionamento energia'!H1563,0)</f>
        <v>1008.2249097717447</v>
      </c>
      <c r="J1563">
        <f>'Approvvigionamento energia'!A1563+'Approvvigionamento energia'!B1563+'Approvvigionamento energia'!I1563</f>
        <v>1353.8249097717448</v>
      </c>
      <c r="K1563">
        <f>IF(MIN(LCOH!$C$18,J1563)&gt;=$P$48*LCOH!$C$18, MIN(LCOH!$C$18,J1563),0)</f>
        <v>1353.8249097717448</v>
      </c>
      <c r="L1563">
        <f t="shared" si="49"/>
        <v>0</v>
      </c>
      <c r="M1563">
        <f>K1563/LCOH!$C$18</f>
        <v>0.90254993984782994</v>
      </c>
      <c r="N1563">
        <f>K1563/LCOH!$C$34</f>
        <v>26.08525837710491</v>
      </c>
    </row>
    <row r="1564" spans="1:14" x14ac:dyDescent="0.35">
      <c r="A1564">
        <f>'Profilo fotovoltaico'!B1566*LCOH!$C$20</f>
        <v>0</v>
      </c>
      <c r="B1564">
        <f>'Profilo eolico'!B1566*LCOH!$C$21</f>
        <v>299.3</v>
      </c>
      <c r="C1564">
        <f>$P$35*'Profilo fotovoltaico'!B1566</f>
        <v>0</v>
      </c>
      <c r="D1564">
        <f>$Q$37*'Profilo eolico'!B1566</f>
        <v>1746.3062239275646</v>
      </c>
      <c r="E1564">
        <f>$P$39*'Profilo fotovoltaico'!B1566+'Approvvigionamento energia'!$Q$39*'Profilo eolico'!B1566</f>
        <v>1309.7296679456733</v>
      </c>
      <c r="F1564">
        <f>$P$41*'Profilo fotovoltaico'!B1566+'Approvvigionamento energia'!$Q$41*'Profilo eolico'!B1566</f>
        <v>873.15311196378229</v>
      </c>
      <c r="G1564">
        <f>$P$43*'Profilo fotovoltaico'!B1566+'Approvvigionamento energia'!$Q$43*'Profilo eolico'!B1566</f>
        <v>436.57655598189115</v>
      </c>
      <c r="H1564">
        <f t="shared" si="48"/>
        <v>1138.4335154826958</v>
      </c>
      <c r="I1564">
        <f>IF(LCOH!$C$28=Menu!$A$1,'Approvvigionamento energia'!C1564,0)+IF(LCOH!$C$28=Menu!$A$2,'Approvvigionamento energia'!D1564,0)+IF(LCOH!$C$28=Menu!$A$3,'Approvvigionamento energia'!E1564,0)+IF(LCOH!$C$28=Menu!$A$4,'Approvvigionamento energia'!F1564,0)+IF(LCOH!$C$28=Menu!$A$5,'Approvvigionamento energia'!G1564,0)+IF(LCOH!$C$28=Menu!$A$6,'Approvvigionamento energia'!H1564,0)</f>
        <v>873.15311196378229</v>
      </c>
      <c r="J1564">
        <f>'Approvvigionamento energia'!A1564+'Approvvigionamento energia'!B1564+'Approvvigionamento energia'!I1564</f>
        <v>1172.4531119637822</v>
      </c>
      <c r="K1564">
        <f>IF(MIN(LCOH!$C$18,J1564)&gt;=$P$48*LCOH!$C$18, MIN(LCOH!$C$18,J1564),0)</f>
        <v>1172.4531119637822</v>
      </c>
      <c r="L1564">
        <f t="shared" si="49"/>
        <v>0</v>
      </c>
      <c r="M1564">
        <f>K1564/LCOH!$C$18</f>
        <v>0.78163540797585485</v>
      </c>
      <c r="N1564">
        <f>K1564/LCOH!$C$34</f>
        <v>22.590618727625863</v>
      </c>
    </row>
    <row r="1565" spans="1:14" x14ac:dyDescent="0.35">
      <c r="A1565">
        <f>'Profilo fotovoltaico'!B1567*LCOH!$C$20</f>
        <v>0</v>
      </c>
      <c r="B1565">
        <f>'Profilo eolico'!B1567*LCOH!$C$21</f>
        <v>258.90000000000003</v>
      </c>
      <c r="C1565">
        <f>$P$35*'Profilo fotovoltaico'!B1567</f>
        <v>0</v>
      </c>
      <c r="D1565">
        <f>$Q$37*'Profilo eolico'!B1567</f>
        <v>1510.5869741892634</v>
      </c>
      <c r="E1565">
        <f>$P$39*'Profilo fotovoltaico'!B1567+'Approvvigionamento energia'!$Q$39*'Profilo eolico'!B1567</f>
        <v>1132.9402306419474</v>
      </c>
      <c r="F1565">
        <f>$P$41*'Profilo fotovoltaico'!B1567+'Approvvigionamento energia'!$Q$41*'Profilo eolico'!B1567</f>
        <v>755.2934870946317</v>
      </c>
      <c r="G1565">
        <f>$P$43*'Profilo fotovoltaico'!B1567+'Approvvigionamento energia'!$Q$43*'Profilo eolico'!B1567</f>
        <v>377.64674354731585</v>
      </c>
      <c r="H1565">
        <f t="shared" si="48"/>
        <v>1138.4335154826958</v>
      </c>
      <c r="I1565">
        <f>IF(LCOH!$C$28=Menu!$A$1,'Approvvigionamento energia'!C1565,0)+IF(LCOH!$C$28=Menu!$A$2,'Approvvigionamento energia'!D1565,0)+IF(LCOH!$C$28=Menu!$A$3,'Approvvigionamento energia'!E1565,0)+IF(LCOH!$C$28=Menu!$A$4,'Approvvigionamento energia'!F1565,0)+IF(LCOH!$C$28=Menu!$A$5,'Approvvigionamento energia'!G1565,0)+IF(LCOH!$C$28=Menu!$A$6,'Approvvigionamento energia'!H1565,0)</f>
        <v>755.2934870946317</v>
      </c>
      <c r="J1565">
        <f>'Approvvigionamento energia'!A1565+'Approvvigionamento energia'!B1565+'Approvvigionamento energia'!I1565</f>
        <v>1014.1934870946318</v>
      </c>
      <c r="K1565">
        <f>IF(MIN(LCOH!$C$18,J1565)&gt;=$P$48*LCOH!$C$18, MIN(LCOH!$C$18,J1565),0)</f>
        <v>1014.1934870946318</v>
      </c>
      <c r="L1565">
        <f t="shared" si="49"/>
        <v>0</v>
      </c>
      <c r="M1565">
        <f>K1565/LCOH!$C$18</f>
        <v>0.67612899139642124</v>
      </c>
      <c r="N1565">
        <f>K1565/LCOH!$C$34</f>
        <v>19.541300329376334</v>
      </c>
    </row>
    <row r="1566" spans="1:14" x14ac:dyDescent="0.35">
      <c r="A1566">
        <f>'Profilo fotovoltaico'!B1568*LCOH!$C$20</f>
        <v>0</v>
      </c>
      <c r="B1566">
        <f>'Profilo eolico'!B1568*LCOH!$C$21</f>
        <v>220.70000000000002</v>
      </c>
      <c r="C1566">
        <f>$P$35*'Profilo fotovoltaico'!B1568</f>
        <v>0</v>
      </c>
      <c r="D1566">
        <f>$Q$37*'Profilo eolico'!B1568</f>
        <v>1287.703921218889</v>
      </c>
      <c r="E1566">
        <f>$P$39*'Profilo fotovoltaico'!B1568+'Approvvigionamento energia'!$Q$39*'Profilo eolico'!B1568</f>
        <v>965.77794091416683</v>
      </c>
      <c r="F1566">
        <f>$P$41*'Profilo fotovoltaico'!B1568+'Approvvigionamento energia'!$Q$41*'Profilo eolico'!B1568</f>
        <v>643.85196060944452</v>
      </c>
      <c r="G1566">
        <f>$P$43*'Profilo fotovoltaico'!B1568+'Approvvigionamento energia'!$Q$43*'Profilo eolico'!B1568</f>
        <v>321.92598030472226</v>
      </c>
      <c r="H1566">
        <f t="shared" si="48"/>
        <v>1138.4335154826958</v>
      </c>
      <c r="I1566">
        <f>IF(LCOH!$C$28=Menu!$A$1,'Approvvigionamento energia'!C1566,0)+IF(LCOH!$C$28=Menu!$A$2,'Approvvigionamento energia'!D1566,0)+IF(LCOH!$C$28=Menu!$A$3,'Approvvigionamento energia'!E1566,0)+IF(LCOH!$C$28=Menu!$A$4,'Approvvigionamento energia'!F1566,0)+IF(LCOH!$C$28=Menu!$A$5,'Approvvigionamento energia'!G1566,0)+IF(LCOH!$C$28=Menu!$A$6,'Approvvigionamento energia'!H1566,0)</f>
        <v>643.85196060944452</v>
      </c>
      <c r="J1566">
        <f>'Approvvigionamento energia'!A1566+'Approvvigionamento energia'!B1566+'Approvvigionamento energia'!I1566</f>
        <v>864.55196060944456</v>
      </c>
      <c r="K1566">
        <f>IF(MIN(LCOH!$C$18,J1566)&gt;=$P$48*LCOH!$C$18, MIN(LCOH!$C$18,J1566),0)</f>
        <v>864.55196060944456</v>
      </c>
      <c r="L1566">
        <f t="shared" si="49"/>
        <v>0</v>
      </c>
      <c r="M1566">
        <f>K1566/LCOH!$C$18</f>
        <v>0.57636797373962967</v>
      </c>
      <c r="N1566">
        <f>K1566/LCOH!$C$34</f>
        <v>16.658033923110686</v>
      </c>
    </row>
    <row r="1567" spans="1:14" x14ac:dyDescent="0.35">
      <c r="A1567">
        <f>'Profilo fotovoltaico'!B1569*LCOH!$C$20</f>
        <v>2</v>
      </c>
      <c r="B1567">
        <f>'Profilo eolico'!B1569*LCOH!$C$21</f>
        <v>178.60000000000002</v>
      </c>
      <c r="C1567">
        <f>$P$35*'Profilo fotovoltaico'!B1569</f>
        <v>14.70922437524413</v>
      </c>
      <c r="D1567">
        <f>$Q$37*'Profilo eolico'!B1569</f>
        <v>1042.0657921599166</v>
      </c>
      <c r="E1567">
        <f>$P$39*'Profilo fotovoltaico'!B1569+'Approvvigionamento energia'!$Q$39*'Profilo eolico'!B1569</f>
        <v>785.22665021374848</v>
      </c>
      <c r="F1567">
        <f>$P$41*'Profilo fotovoltaico'!B1569+'Approvvigionamento energia'!$Q$41*'Profilo eolico'!B1569</f>
        <v>528.3875082675803</v>
      </c>
      <c r="G1567">
        <f>$P$43*'Profilo fotovoltaico'!B1569+'Approvvigionamento energia'!$Q$43*'Profilo eolico'!B1569</f>
        <v>271.54836632141223</v>
      </c>
      <c r="H1567">
        <f t="shared" si="48"/>
        <v>1138.4335154826958</v>
      </c>
      <c r="I1567">
        <f>IF(LCOH!$C$28=Menu!$A$1,'Approvvigionamento energia'!C1567,0)+IF(LCOH!$C$28=Menu!$A$2,'Approvvigionamento energia'!D1567,0)+IF(LCOH!$C$28=Menu!$A$3,'Approvvigionamento energia'!E1567,0)+IF(LCOH!$C$28=Menu!$A$4,'Approvvigionamento energia'!F1567,0)+IF(LCOH!$C$28=Menu!$A$5,'Approvvigionamento energia'!G1567,0)+IF(LCOH!$C$28=Menu!$A$6,'Approvvigionamento energia'!H1567,0)</f>
        <v>528.3875082675803</v>
      </c>
      <c r="J1567">
        <f>'Approvvigionamento energia'!A1567+'Approvvigionamento energia'!B1567+'Approvvigionamento energia'!I1567</f>
        <v>708.98750826758032</v>
      </c>
      <c r="K1567">
        <f>IF(MIN(LCOH!$C$18,J1567)&gt;=$P$48*LCOH!$C$18, MIN(LCOH!$C$18,J1567),0)</f>
        <v>708.98750826758032</v>
      </c>
      <c r="L1567">
        <f t="shared" si="49"/>
        <v>0</v>
      </c>
      <c r="M1567">
        <f>K1567/LCOH!$C$18</f>
        <v>0.47265833884505354</v>
      </c>
      <c r="N1567">
        <f>K1567/LCOH!$C$34</f>
        <v>13.66064563135993</v>
      </c>
    </row>
    <row r="1568" spans="1:14" x14ac:dyDescent="0.35">
      <c r="A1568">
        <f>'Profilo fotovoltaico'!B1570*LCOH!$C$20</f>
        <v>82</v>
      </c>
      <c r="B1568">
        <f>'Profilo eolico'!B1570*LCOH!$C$21</f>
        <v>147.5</v>
      </c>
      <c r="C1568">
        <f>$P$35*'Profilo fotovoltaico'!B1570</f>
        <v>603.07819938500938</v>
      </c>
      <c r="D1568">
        <f>$Q$37*'Profilo eolico'!B1570</f>
        <v>860.60864694058057</v>
      </c>
      <c r="E1568">
        <f>$P$39*'Profilo fotovoltaico'!B1570+'Approvvigionamento energia'!$Q$39*'Profilo eolico'!B1570</f>
        <v>796.22603505168763</v>
      </c>
      <c r="F1568">
        <f>$P$41*'Profilo fotovoltaico'!B1570+'Approvvigionamento energia'!$Q$41*'Profilo eolico'!B1570</f>
        <v>731.84342316279503</v>
      </c>
      <c r="G1568">
        <f>$P$43*'Profilo fotovoltaico'!B1570+'Approvvigionamento energia'!$Q$43*'Profilo eolico'!B1570</f>
        <v>667.46081127390221</v>
      </c>
      <c r="H1568">
        <f t="shared" si="48"/>
        <v>1138.4335154826958</v>
      </c>
      <c r="I1568">
        <f>IF(LCOH!$C$28=Menu!$A$1,'Approvvigionamento energia'!C1568,0)+IF(LCOH!$C$28=Menu!$A$2,'Approvvigionamento energia'!D1568,0)+IF(LCOH!$C$28=Menu!$A$3,'Approvvigionamento energia'!E1568,0)+IF(LCOH!$C$28=Menu!$A$4,'Approvvigionamento energia'!F1568,0)+IF(LCOH!$C$28=Menu!$A$5,'Approvvigionamento energia'!G1568,0)+IF(LCOH!$C$28=Menu!$A$6,'Approvvigionamento energia'!H1568,0)</f>
        <v>731.84342316279503</v>
      </c>
      <c r="J1568">
        <f>'Approvvigionamento energia'!A1568+'Approvvigionamento energia'!B1568+'Approvvigionamento energia'!I1568</f>
        <v>961.34342316279503</v>
      </c>
      <c r="K1568">
        <f>IF(MIN(LCOH!$C$18,J1568)&gt;=$P$48*LCOH!$C$18, MIN(LCOH!$C$18,J1568),0)</f>
        <v>961.34342316279503</v>
      </c>
      <c r="L1568">
        <f t="shared" si="49"/>
        <v>0</v>
      </c>
      <c r="M1568">
        <f>K1568/LCOH!$C$18</f>
        <v>0.64089561544186335</v>
      </c>
      <c r="N1568">
        <f>K1568/LCOH!$C$34</f>
        <v>18.52299466594981</v>
      </c>
    </row>
    <row r="1569" spans="1:14" x14ac:dyDescent="0.35">
      <c r="A1569">
        <f>'Profilo fotovoltaico'!B1571*LCOH!$C$20</f>
        <v>211</v>
      </c>
      <c r="B1569">
        <f>'Profilo eolico'!B1571*LCOH!$C$21</f>
        <v>137.19999999999999</v>
      </c>
      <c r="C1569">
        <f>$P$35*'Profilo fotovoltaico'!B1571</f>
        <v>1551.8231715882557</v>
      </c>
      <c r="D1569">
        <f>$Q$37*'Profilo eolico'!B1571</f>
        <v>800.51190752710272</v>
      </c>
      <c r="E1569">
        <f>$P$39*'Profilo fotovoltaico'!B1571+'Approvvigionamento energia'!$Q$39*'Profilo eolico'!B1571</f>
        <v>988.33972354239097</v>
      </c>
      <c r="F1569">
        <f>$P$41*'Profilo fotovoltaico'!B1571+'Approvvigionamento energia'!$Q$41*'Profilo eolico'!B1571</f>
        <v>1176.1675395576792</v>
      </c>
      <c r="G1569">
        <f>$P$43*'Profilo fotovoltaico'!B1571+'Approvvigionamento energia'!$Q$43*'Profilo eolico'!B1571</f>
        <v>1363.9953555729676</v>
      </c>
      <c r="H1569">
        <f t="shared" si="48"/>
        <v>1138.4335154826958</v>
      </c>
      <c r="I1569">
        <f>IF(LCOH!$C$28=Menu!$A$1,'Approvvigionamento energia'!C1569,0)+IF(LCOH!$C$28=Menu!$A$2,'Approvvigionamento energia'!D1569,0)+IF(LCOH!$C$28=Menu!$A$3,'Approvvigionamento energia'!E1569,0)+IF(LCOH!$C$28=Menu!$A$4,'Approvvigionamento energia'!F1569,0)+IF(LCOH!$C$28=Menu!$A$5,'Approvvigionamento energia'!G1569,0)+IF(LCOH!$C$28=Menu!$A$6,'Approvvigionamento energia'!H1569,0)</f>
        <v>1176.1675395576792</v>
      </c>
      <c r="J1569">
        <f>'Approvvigionamento energia'!A1569+'Approvvigionamento energia'!B1569+'Approvvigionamento energia'!I1569</f>
        <v>1524.3675395576793</v>
      </c>
      <c r="K1569">
        <f>IF(MIN(LCOH!$C$18,J1569)&gt;=$P$48*LCOH!$C$18, MIN(LCOH!$C$18,J1569),0)</f>
        <v>1500</v>
      </c>
      <c r="L1569">
        <f t="shared" si="49"/>
        <v>24.367539557679265</v>
      </c>
      <c r="M1569">
        <f>K1569/LCOH!$C$18</f>
        <v>1</v>
      </c>
      <c r="N1569">
        <f>K1569/LCOH!$C$34</f>
        <v>28.901734104046245</v>
      </c>
    </row>
    <row r="1570" spans="1:14" x14ac:dyDescent="0.35">
      <c r="A1570">
        <f>'Profilo fotovoltaico'!B1572*LCOH!$C$20</f>
        <v>341</v>
      </c>
      <c r="B1570">
        <f>'Profilo eolico'!B1572*LCOH!$C$21</f>
        <v>136</v>
      </c>
      <c r="C1570">
        <f>$P$35*'Profilo fotovoltaico'!B1572</f>
        <v>2507.9227559791243</v>
      </c>
      <c r="D1570">
        <f>$Q$37*'Profilo eolico'!B1572</f>
        <v>793.51034565368798</v>
      </c>
      <c r="E1570">
        <f>$P$39*'Profilo fotovoltaico'!B1572+'Approvvigionamento energia'!$Q$39*'Profilo eolico'!B1572</f>
        <v>1222.1134482350471</v>
      </c>
      <c r="F1570">
        <f>$P$41*'Profilo fotovoltaico'!B1572+'Approvvigionamento energia'!$Q$41*'Profilo eolico'!B1572</f>
        <v>1650.7165508164062</v>
      </c>
      <c r="G1570">
        <f>$P$43*'Profilo fotovoltaico'!B1572+'Approvvigionamento energia'!$Q$43*'Profilo eolico'!B1572</f>
        <v>2079.3196533977653</v>
      </c>
      <c r="H1570">
        <f t="shared" si="48"/>
        <v>1138.4335154826958</v>
      </c>
      <c r="I1570">
        <f>IF(LCOH!$C$28=Menu!$A$1,'Approvvigionamento energia'!C1570,0)+IF(LCOH!$C$28=Menu!$A$2,'Approvvigionamento energia'!D1570,0)+IF(LCOH!$C$28=Menu!$A$3,'Approvvigionamento energia'!E1570,0)+IF(LCOH!$C$28=Menu!$A$4,'Approvvigionamento energia'!F1570,0)+IF(LCOH!$C$28=Menu!$A$5,'Approvvigionamento energia'!G1570,0)+IF(LCOH!$C$28=Menu!$A$6,'Approvvigionamento energia'!H1570,0)</f>
        <v>1650.7165508164062</v>
      </c>
      <c r="J1570">
        <f>'Approvvigionamento energia'!A1570+'Approvvigionamento energia'!B1570+'Approvvigionamento energia'!I1570</f>
        <v>2127.7165508164062</v>
      </c>
      <c r="K1570">
        <f>IF(MIN(LCOH!$C$18,J1570)&gt;=$P$48*LCOH!$C$18, MIN(LCOH!$C$18,J1570),0)</f>
        <v>1500</v>
      </c>
      <c r="L1570">
        <f t="shared" si="49"/>
        <v>627.7165508164062</v>
      </c>
      <c r="M1570">
        <f>K1570/LCOH!$C$18</f>
        <v>1</v>
      </c>
      <c r="N1570">
        <f>K1570/LCOH!$C$34</f>
        <v>28.901734104046245</v>
      </c>
    </row>
    <row r="1571" spans="1:14" x14ac:dyDescent="0.35">
      <c r="A1571">
        <f>'Profilo fotovoltaico'!B1573*LCOH!$C$20</f>
        <v>438</v>
      </c>
      <c r="B1571">
        <f>'Profilo eolico'!B1573*LCOH!$C$21</f>
        <v>134.4</v>
      </c>
      <c r="C1571">
        <f>$P$35*'Profilo fotovoltaico'!B1573</f>
        <v>3221.3201381784643</v>
      </c>
      <c r="D1571">
        <f>$Q$37*'Profilo eolico'!B1573</f>
        <v>784.17492982246802</v>
      </c>
      <c r="E1571">
        <f>$P$39*'Profilo fotovoltaico'!B1573+'Approvvigionamento energia'!$Q$39*'Profilo eolico'!B1573</f>
        <v>1393.4612319114672</v>
      </c>
      <c r="F1571">
        <f>$P$41*'Profilo fotovoltaico'!B1573+'Approvvigionamento energia'!$Q$41*'Profilo eolico'!B1573</f>
        <v>2002.7475340004662</v>
      </c>
      <c r="G1571">
        <f>$P$43*'Profilo fotovoltaico'!B1573+'Approvvigionamento energia'!$Q$43*'Profilo eolico'!B1573</f>
        <v>2612.0338360894652</v>
      </c>
      <c r="H1571">
        <f t="shared" si="48"/>
        <v>1138.4335154826958</v>
      </c>
      <c r="I1571">
        <f>IF(LCOH!$C$28=Menu!$A$1,'Approvvigionamento energia'!C1571,0)+IF(LCOH!$C$28=Menu!$A$2,'Approvvigionamento energia'!D1571,0)+IF(LCOH!$C$28=Menu!$A$3,'Approvvigionamento energia'!E1571,0)+IF(LCOH!$C$28=Menu!$A$4,'Approvvigionamento energia'!F1571,0)+IF(LCOH!$C$28=Menu!$A$5,'Approvvigionamento energia'!G1571,0)+IF(LCOH!$C$28=Menu!$A$6,'Approvvigionamento energia'!H1571,0)</f>
        <v>2002.7475340004662</v>
      </c>
      <c r="J1571">
        <f>'Approvvigionamento energia'!A1571+'Approvvigionamento energia'!B1571+'Approvvigionamento energia'!I1571</f>
        <v>2575.1475340004663</v>
      </c>
      <c r="K1571">
        <f>IF(MIN(LCOH!$C$18,J1571)&gt;=$P$48*LCOH!$C$18, MIN(LCOH!$C$18,J1571),0)</f>
        <v>1500</v>
      </c>
      <c r="L1571">
        <f t="shared" si="49"/>
        <v>1075.1475340004663</v>
      </c>
      <c r="M1571">
        <f>K1571/LCOH!$C$18</f>
        <v>1</v>
      </c>
      <c r="N1571">
        <f>K1571/LCOH!$C$34</f>
        <v>28.901734104046245</v>
      </c>
    </row>
    <row r="1572" spans="1:14" x14ac:dyDescent="0.35">
      <c r="A1572">
        <f>'Profilo fotovoltaico'!B1574*LCOH!$C$20</f>
        <v>486</v>
      </c>
      <c r="B1572">
        <f>'Profilo eolico'!B1574*LCOH!$C$21</f>
        <v>146.1</v>
      </c>
      <c r="C1572">
        <f>$P$35*'Profilo fotovoltaico'!B1574</f>
        <v>3574.3415231843237</v>
      </c>
      <c r="D1572">
        <f>$Q$37*'Profilo eolico'!B1574</f>
        <v>852.44015808826327</v>
      </c>
      <c r="E1572">
        <f>$P$39*'Profilo fotovoltaico'!B1574+'Approvvigionamento energia'!$Q$39*'Profilo eolico'!B1574</f>
        <v>1532.9154993622783</v>
      </c>
      <c r="F1572">
        <f>$P$41*'Profilo fotovoltaico'!B1574+'Approvvigionamento energia'!$Q$41*'Profilo eolico'!B1574</f>
        <v>2213.3908406362934</v>
      </c>
      <c r="G1572">
        <f>$P$43*'Profilo fotovoltaico'!B1574+'Approvvigionamento energia'!$Q$43*'Profilo eolico'!B1574</f>
        <v>2893.8661819103086</v>
      </c>
      <c r="H1572">
        <f t="shared" si="48"/>
        <v>1138.4335154826958</v>
      </c>
      <c r="I1572">
        <f>IF(LCOH!$C$28=Menu!$A$1,'Approvvigionamento energia'!C1572,0)+IF(LCOH!$C$28=Menu!$A$2,'Approvvigionamento energia'!D1572,0)+IF(LCOH!$C$28=Menu!$A$3,'Approvvigionamento energia'!E1572,0)+IF(LCOH!$C$28=Menu!$A$4,'Approvvigionamento energia'!F1572,0)+IF(LCOH!$C$28=Menu!$A$5,'Approvvigionamento energia'!G1572,0)+IF(LCOH!$C$28=Menu!$A$6,'Approvvigionamento energia'!H1572,0)</f>
        <v>2213.3908406362934</v>
      </c>
      <c r="J1572">
        <f>'Approvvigionamento energia'!A1572+'Approvvigionamento energia'!B1572+'Approvvigionamento energia'!I1572</f>
        <v>2845.4908406362933</v>
      </c>
      <c r="K1572">
        <f>IF(MIN(LCOH!$C$18,J1572)&gt;=$P$48*LCOH!$C$18, MIN(LCOH!$C$18,J1572),0)</f>
        <v>1500</v>
      </c>
      <c r="L1572">
        <f t="shared" si="49"/>
        <v>1345.4908406362933</v>
      </c>
      <c r="M1572">
        <f>K1572/LCOH!$C$18</f>
        <v>1</v>
      </c>
      <c r="N1572">
        <f>K1572/LCOH!$C$34</f>
        <v>28.901734104046245</v>
      </c>
    </row>
    <row r="1573" spans="1:14" x14ac:dyDescent="0.35">
      <c r="A1573">
        <f>'Profilo fotovoltaico'!B1575*LCOH!$C$20</f>
        <v>478</v>
      </c>
      <c r="B1573">
        <f>'Profilo eolico'!B1575*LCOH!$C$21</f>
        <v>167.1</v>
      </c>
      <c r="C1573">
        <f>$P$35*'Profilo fotovoltaico'!B1575</f>
        <v>3515.5046256833471</v>
      </c>
      <c r="D1573">
        <f>$Q$37*'Profilo eolico'!B1575</f>
        <v>974.96749087302385</v>
      </c>
      <c r="E1573">
        <f>$P$39*'Profilo fotovoltaico'!B1575+'Approvvigionamento energia'!$Q$39*'Profilo eolico'!B1575</f>
        <v>1610.1017745756046</v>
      </c>
      <c r="F1573">
        <f>$P$41*'Profilo fotovoltaico'!B1575+'Approvvigionamento energia'!$Q$41*'Profilo eolico'!B1575</f>
        <v>2245.2360582781853</v>
      </c>
      <c r="G1573">
        <f>$P$43*'Profilo fotovoltaico'!B1575+'Approvvigionamento energia'!$Q$43*'Profilo eolico'!B1575</f>
        <v>2880.3703419807662</v>
      </c>
      <c r="H1573">
        <f t="shared" si="48"/>
        <v>1138.4335154826958</v>
      </c>
      <c r="I1573">
        <f>IF(LCOH!$C$28=Menu!$A$1,'Approvvigionamento energia'!C1573,0)+IF(LCOH!$C$28=Menu!$A$2,'Approvvigionamento energia'!D1573,0)+IF(LCOH!$C$28=Menu!$A$3,'Approvvigionamento energia'!E1573,0)+IF(LCOH!$C$28=Menu!$A$4,'Approvvigionamento energia'!F1573,0)+IF(LCOH!$C$28=Menu!$A$5,'Approvvigionamento energia'!G1573,0)+IF(LCOH!$C$28=Menu!$A$6,'Approvvigionamento energia'!H1573,0)</f>
        <v>2245.2360582781853</v>
      </c>
      <c r="J1573">
        <f>'Approvvigionamento energia'!A1573+'Approvvigionamento energia'!B1573+'Approvvigionamento energia'!I1573</f>
        <v>2890.3360582781852</v>
      </c>
      <c r="K1573">
        <f>IF(MIN(LCOH!$C$18,J1573)&gt;=$P$48*LCOH!$C$18, MIN(LCOH!$C$18,J1573),0)</f>
        <v>1500</v>
      </c>
      <c r="L1573">
        <f t="shared" si="49"/>
        <v>1390.3360582781852</v>
      </c>
      <c r="M1573">
        <f>K1573/LCOH!$C$18</f>
        <v>1</v>
      </c>
      <c r="N1573">
        <f>K1573/LCOH!$C$34</f>
        <v>28.901734104046245</v>
      </c>
    </row>
    <row r="1574" spans="1:14" x14ac:dyDescent="0.35">
      <c r="A1574">
        <f>'Profilo fotovoltaico'!B1576*LCOH!$C$20</f>
        <v>434</v>
      </c>
      <c r="B1574">
        <f>'Profilo eolico'!B1576*LCOH!$C$21</f>
        <v>185</v>
      </c>
      <c r="C1574">
        <f>$P$35*'Profilo fotovoltaico'!B1576</f>
        <v>3191.9016894279762</v>
      </c>
      <c r="D1574">
        <f>$Q$37*'Profilo eolico'!B1576</f>
        <v>1079.4074554847959</v>
      </c>
      <c r="E1574">
        <f>$P$39*'Profilo fotovoltaico'!B1576+'Approvvigionamento energia'!$Q$39*'Profilo eolico'!B1576</f>
        <v>1607.5310139705912</v>
      </c>
      <c r="F1574">
        <f>$P$41*'Profilo fotovoltaico'!B1576+'Approvvigionamento energia'!$Q$41*'Profilo eolico'!B1576</f>
        <v>2135.6545724563862</v>
      </c>
      <c r="G1574">
        <f>$P$43*'Profilo fotovoltaico'!B1576+'Approvvigionamento energia'!$Q$43*'Profilo eolico'!B1576</f>
        <v>2663.7781309421812</v>
      </c>
      <c r="H1574">
        <f t="shared" si="48"/>
        <v>1138.4335154826958</v>
      </c>
      <c r="I1574">
        <f>IF(LCOH!$C$28=Menu!$A$1,'Approvvigionamento energia'!C1574,0)+IF(LCOH!$C$28=Menu!$A$2,'Approvvigionamento energia'!D1574,0)+IF(LCOH!$C$28=Menu!$A$3,'Approvvigionamento energia'!E1574,0)+IF(LCOH!$C$28=Menu!$A$4,'Approvvigionamento energia'!F1574,0)+IF(LCOH!$C$28=Menu!$A$5,'Approvvigionamento energia'!G1574,0)+IF(LCOH!$C$28=Menu!$A$6,'Approvvigionamento energia'!H1574,0)</f>
        <v>2135.6545724563862</v>
      </c>
      <c r="J1574">
        <f>'Approvvigionamento energia'!A1574+'Approvvigionamento energia'!B1574+'Approvvigionamento energia'!I1574</f>
        <v>2754.6545724563862</v>
      </c>
      <c r="K1574">
        <f>IF(MIN(LCOH!$C$18,J1574)&gt;=$P$48*LCOH!$C$18, MIN(LCOH!$C$18,J1574),0)</f>
        <v>1500</v>
      </c>
      <c r="L1574">
        <f t="shared" si="49"/>
        <v>1254.6545724563862</v>
      </c>
      <c r="M1574">
        <f>K1574/LCOH!$C$18</f>
        <v>1</v>
      </c>
      <c r="N1574">
        <f>K1574/LCOH!$C$34</f>
        <v>28.901734104046245</v>
      </c>
    </row>
    <row r="1575" spans="1:14" x14ac:dyDescent="0.35">
      <c r="A1575">
        <f>'Profilo fotovoltaico'!B1577*LCOH!$C$20</f>
        <v>354</v>
      </c>
      <c r="B1575">
        <f>'Profilo eolico'!B1577*LCOH!$C$21</f>
        <v>196.70000000000002</v>
      </c>
      <c r="C1575">
        <f>$P$35*'Profilo fotovoltaico'!B1577</f>
        <v>2603.5327144182111</v>
      </c>
      <c r="D1575">
        <f>$Q$37*'Profilo eolico'!B1577</f>
        <v>1147.6726837505912</v>
      </c>
      <c r="E1575">
        <f>$P$39*'Profilo fotovoltaico'!B1577+'Approvvigionamento energia'!$Q$39*'Profilo eolico'!B1577</f>
        <v>1511.6376914174962</v>
      </c>
      <c r="F1575">
        <f>$P$41*'Profilo fotovoltaico'!B1577+'Approvvigionamento energia'!$Q$41*'Profilo eolico'!B1577</f>
        <v>1875.6026990844011</v>
      </c>
      <c r="G1575">
        <f>$P$43*'Profilo fotovoltaico'!B1577+'Approvvigionamento energia'!$Q$43*'Profilo eolico'!B1577</f>
        <v>2239.5677067513061</v>
      </c>
      <c r="H1575">
        <f t="shared" si="48"/>
        <v>1138.4335154826958</v>
      </c>
      <c r="I1575">
        <f>IF(LCOH!$C$28=Menu!$A$1,'Approvvigionamento energia'!C1575,0)+IF(LCOH!$C$28=Menu!$A$2,'Approvvigionamento energia'!D1575,0)+IF(LCOH!$C$28=Menu!$A$3,'Approvvigionamento energia'!E1575,0)+IF(LCOH!$C$28=Menu!$A$4,'Approvvigionamento energia'!F1575,0)+IF(LCOH!$C$28=Menu!$A$5,'Approvvigionamento energia'!G1575,0)+IF(LCOH!$C$28=Menu!$A$6,'Approvvigionamento energia'!H1575,0)</f>
        <v>1875.6026990844011</v>
      </c>
      <c r="J1575">
        <f>'Approvvigionamento energia'!A1575+'Approvvigionamento energia'!B1575+'Approvvigionamento energia'!I1575</f>
        <v>2426.302699084401</v>
      </c>
      <c r="K1575">
        <f>IF(MIN(LCOH!$C$18,J1575)&gt;=$P$48*LCOH!$C$18, MIN(LCOH!$C$18,J1575),0)</f>
        <v>1500</v>
      </c>
      <c r="L1575">
        <f t="shared" si="49"/>
        <v>926.30269908440096</v>
      </c>
      <c r="M1575">
        <f>K1575/LCOH!$C$18</f>
        <v>1</v>
      </c>
      <c r="N1575">
        <f>K1575/LCOH!$C$34</f>
        <v>28.901734104046245</v>
      </c>
    </row>
    <row r="1576" spans="1:14" x14ac:dyDescent="0.35">
      <c r="A1576">
        <f>'Profilo fotovoltaico'!B1578*LCOH!$C$20</f>
        <v>256</v>
      </c>
      <c r="B1576">
        <f>'Profilo eolico'!B1578*LCOH!$C$21</f>
        <v>209.3</v>
      </c>
      <c r="C1576">
        <f>$P$35*'Profilo fotovoltaico'!B1578</f>
        <v>1882.7807200312486</v>
      </c>
      <c r="D1576">
        <f>$Q$37*'Profilo eolico'!B1578</f>
        <v>1221.1890834214478</v>
      </c>
      <c r="E1576">
        <f>$P$39*'Profilo fotovoltaico'!B1578+'Approvvigionamento energia'!$Q$39*'Profilo eolico'!B1578</f>
        <v>1386.586992573898</v>
      </c>
      <c r="F1576">
        <f>$P$41*'Profilo fotovoltaico'!B1578+'Approvvigionamento energia'!$Q$41*'Profilo eolico'!B1578</f>
        <v>1551.9849017263482</v>
      </c>
      <c r="G1576">
        <f>$P$43*'Profilo fotovoltaico'!B1578+'Approvvigionamento energia'!$Q$43*'Profilo eolico'!B1578</f>
        <v>1717.3828108787984</v>
      </c>
      <c r="H1576">
        <f t="shared" si="48"/>
        <v>1138.4335154826958</v>
      </c>
      <c r="I1576">
        <f>IF(LCOH!$C$28=Menu!$A$1,'Approvvigionamento energia'!C1576,0)+IF(LCOH!$C$28=Menu!$A$2,'Approvvigionamento energia'!D1576,0)+IF(LCOH!$C$28=Menu!$A$3,'Approvvigionamento energia'!E1576,0)+IF(LCOH!$C$28=Menu!$A$4,'Approvvigionamento energia'!F1576,0)+IF(LCOH!$C$28=Menu!$A$5,'Approvvigionamento energia'!G1576,0)+IF(LCOH!$C$28=Menu!$A$6,'Approvvigionamento energia'!H1576,0)</f>
        <v>1551.9849017263482</v>
      </c>
      <c r="J1576">
        <f>'Approvvigionamento energia'!A1576+'Approvvigionamento energia'!B1576+'Approvvigionamento energia'!I1576</f>
        <v>2017.2849017263482</v>
      </c>
      <c r="K1576">
        <f>IF(MIN(LCOH!$C$18,J1576)&gt;=$P$48*LCOH!$C$18, MIN(LCOH!$C$18,J1576),0)</f>
        <v>1500</v>
      </c>
      <c r="L1576">
        <f t="shared" si="49"/>
        <v>517.28490172634815</v>
      </c>
      <c r="M1576">
        <f>K1576/LCOH!$C$18</f>
        <v>1</v>
      </c>
      <c r="N1576">
        <f>K1576/LCOH!$C$34</f>
        <v>28.901734104046245</v>
      </c>
    </row>
    <row r="1577" spans="1:14" x14ac:dyDescent="0.35">
      <c r="A1577">
        <f>'Profilo fotovoltaico'!B1579*LCOH!$C$20</f>
        <v>141</v>
      </c>
      <c r="B1577">
        <f>'Profilo eolico'!B1579*LCOH!$C$21</f>
        <v>217.20000000000002</v>
      </c>
      <c r="C1577">
        <f>$P$35*'Profilo fotovoltaico'!B1579</f>
        <v>1037.0003184547111</v>
      </c>
      <c r="D1577">
        <f>$Q$37*'Profilo eolico'!B1579</f>
        <v>1267.2826990880956</v>
      </c>
      <c r="E1577">
        <f>$P$39*'Profilo fotovoltaico'!B1579+'Approvvigionamento energia'!$Q$39*'Profilo eolico'!B1579</f>
        <v>1209.7121039297494</v>
      </c>
      <c r="F1577">
        <f>$P$41*'Profilo fotovoltaico'!B1579+'Approvvigionamento energia'!$Q$41*'Profilo eolico'!B1579</f>
        <v>1152.1415087714033</v>
      </c>
      <c r="G1577">
        <f>$P$43*'Profilo fotovoltaico'!B1579+'Approvvigionamento energia'!$Q$43*'Profilo eolico'!B1579</f>
        <v>1094.5709136130572</v>
      </c>
      <c r="H1577">
        <f t="shared" si="48"/>
        <v>1138.4335154826958</v>
      </c>
      <c r="I1577">
        <f>IF(LCOH!$C$28=Menu!$A$1,'Approvvigionamento energia'!C1577,0)+IF(LCOH!$C$28=Menu!$A$2,'Approvvigionamento energia'!D1577,0)+IF(LCOH!$C$28=Menu!$A$3,'Approvvigionamento energia'!E1577,0)+IF(LCOH!$C$28=Menu!$A$4,'Approvvigionamento energia'!F1577,0)+IF(LCOH!$C$28=Menu!$A$5,'Approvvigionamento energia'!G1577,0)+IF(LCOH!$C$28=Menu!$A$6,'Approvvigionamento energia'!H1577,0)</f>
        <v>1152.1415087714033</v>
      </c>
      <c r="J1577">
        <f>'Approvvigionamento energia'!A1577+'Approvvigionamento energia'!B1577+'Approvvigionamento energia'!I1577</f>
        <v>1510.3415087714034</v>
      </c>
      <c r="K1577">
        <f>IF(MIN(LCOH!$C$18,J1577)&gt;=$P$48*LCOH!$C$18, MIN(LCOH!$C$18,J1577),0)</f>
        <v>1500</v>
      </c>
      <c r="L1577">
        <f t="shared" si="49"/>
        <v>10.341508771403369</v>
      </c>
      <c r="M1577">
        <f>K1577/LCOH!$C$18</f>
        <v>1</v>
      </c>
      <c r="N1577">
        <f>K1577/LCOH!$C$34</f>
        <v>28.901734104046245</v>
      </c>
    </row>
    <row r="1578" spans="1:14" x14ac:dyDescent="0.35">
      <c r="A1578">
        <f>'Profilo fotovoltaico'!B1580*LCOH!$C$20</f>
        <v>29</v>
      </c>
      <c r="B1578">
        <f>'Profilo eolico'!B1580*LCOH!$C$21</f>
        <v>219.29999999999998</v>
      </c>
      <c r="C1578">
        <f>$P$35*'Profilo fotovoltaico'!B1580</f>
        <v>213.28375344103989</v>
      </c>
      <c r="D1578">
        <f>$Q$37*'Profilo eolico'!B1580</f>
        <v>1279.5354323665717</v>
      </c>
      <c r="E1578">
        <f>$P$39*'Profilo fotovoltaico'!B1580+'Approvvigionamento energia'!$Q$39*'Profilo eolico'!B1580</f>
        <v>1012.9725126351888</v>
      </c>
      <c r="F1578">
        <f>$P$41*'Profilo fotovoltaico'!B1580+'Approvvigionamento energia'!$Q$41*'Profilo eolico'!B1580</f>
        <v>746.40959290380579</v>
      </c>
      <c r="G1578">
        <f>$P$43*'Profilo fotovoltaico'!B1580+'Approvvigionamento energia'!$Q$43*'Profilo eolico'!B1580</f>
        <v>479.84667317242287</v>
      </c>
      <c r="H1578">
        <f t="shared" si="48"/>
        <v>1138.4335154826958</v>
      </c>
      <c r="I1578">
        <f>IF(LCOH!$C$28=Menu!$A$1,'Approvvigionamento energia'!C1578,0)+IF(LCOH!$C$28=Menu!$A$2,'Approvvigionamento energia'!D1578,0)+IF(LCOH!$C$28=Menu!$A$3,'Approvvigionamento energia'!E1578,0)+IF(LCOH!$C$28=Menu!$A$4,'Approvvigionamento energia'!F1578,0)+IF(LCOH!$C$28=Menu!$A$5,'Approvvigionamento energia'!G1578,0)+IF(LCOH!$C$28=Menu!$A$6,'Approvvigionamento energia'!H1578,0)</f>
        <v>746.40959290380579</v>
      </c>
      <c r="J1578">
        <f>'Approvvigionamento energia'!A1578+'Approvvigionamento energia'!B1578+'Approvvigionamento energia'!I1578</f>
        <v>994.70959290380574</v>
      </c>
      <c r="K1578">
        <f>IF(MIN(LCOH!$C$18,J1578)&gt;=$P$48*LCOH!$C$18, MIN(LCOH!$C$18,J1578),0)</f>
        <v>994.70959290380574</v>
      </c>
      <c r="L1578">
        <f t="shared" si="49"/>
        <v>0</v>
      </c>
      <c r="M1578">
        <f>K1578/LCOH!$C$18</f>
        <v>0.66313972860253712</v>
      </c>
      <c r="N1578">
        <f>K1578/LCOH!$C$34</f>
        <v>19.165888109899917</v>
      </c>
    </row>
    <row r="1579" spans="1:14" x14ac:dyDescent="0.35">
      <c r="A1579">
        <f>'Profilo fotovoltaico'!B1581*LCOH!$C$20</f>
        <v>0</v>
      </c>
      <c r="B1579">
        <f>'Profilo eolico'!B1581*LCOH!$C$21</f>
        <v>244.9</v>
      </c>
      <c r="C1579">
        <f>$P$35*'Profilo fotovoltaico'!B1581</f>
        <v>0</v>
      </c>
      <c r="D1579">
        <f>$Q$37*'Profilo eolico'!B1581</f>
        <v>1428.9020856660895</v>
      </c>
      <c r="E1579">
        <f>$P$39*'Profilo fotovoltaico'!B1581+'Approvvigionamento energia'!$Q$39*'Profilo eolico'!B1581</f>
        <v>1071.676564249567</v>
      </c>
      <c r="F1579">
        <f>$P$41*'Profilo fotovoltaico'!B1581+'Approvvigionamento energia'!$Q$41*'Profilo eolico'!B1581</f>
        <v>714.45104283304477</v>
      </c>
      <c r="G1579">
        <f>$P$43*'Profilo fotovoltaico'!B1581+'Approvvigionamento energia'!$Q$43*'Profilo eolico'!B1581</f>
        <v>357.22552141652238</v>
      </c>
      <c r="H1579">
        <f t="shared" si="48"/>
        <v>1138.4335154826958</v>
      </c>
      <c r="I1579">
        <f>IF(LCOH!$C$28=Menu!$A$1,'Approvvigionamento energia'!C1579,0)+IF(LCOH!$C$28=Menu!$A$2,'Approvvigionamento energia'!D1579,0)+IF(LCOH!$C$28=Menu!$A$3,'Approvvigionamento energia'!E1579,0)+IF(LCOH!$C$28=Menu!$A$4,'Approvvigionamento energia'!F1579,0)+IF(LCOH!$C$28=Menu!$A$5,'Approvvigionamento energia'!G1579,0)+IF(LCOH!$C$28=Menu!$A$6,'Approvvigionamento energia'!H1579,0)</f>
        <v>714.45104283304477</v>
      </c>
      <c r="J1579">
        <f>'Approvvigionamento energia'!A1579+'Approvvigionamento energia'!B1579+'Approvvigionamento energia'!I1579</f>
        <v>959.35104283304474</v>
      </c>
      <c r="K1579">
        <f>IF(MIN(LCOH!$C$18,J1579)&gt;=$P$48*LCOH!$C$18, MIN(LCOH!$C$18,J1579),0)</f>
        <v>959.35104283304474</v>
      </c>
      <c r="L1579">
        <f t="shared" si="49"/>
        <v>0</v>
      </c>
      <c r="M1579">
        <f>K1579/LCOH!$C$18</f>
        <v>0.63956736188869645</v>
      </c>
      <c r="N1579">
        <f>K1579/LCOH!$C$34</f>
        <v>18.484605834933426</v>
      </c>
    </row>
    <row r="1580" spans="1:14" x14ac:dyDescent="0.35">
      <c r="A1580">
        <f>'Profilo fotovoltaico'!B1582*LCOH!$C$20</f>
        <v>0</v>
      </c>
      <c r="B1580">
        <f>'Profilo eolico'!B1582*LCOH!$C$21</f>
        <v>260.7</v>
      </c>
      <c r="C1580">
        <f>$P$35*'Profilo fotovoltaico'!B1582</f>
        <v>0</v>
      </c>
      <c r="D1580">
        <f>$Q$37*'Profilo eolico'!B1582</f>
        <v>1521.0893169993853</v>
      </c>
      <c r="E1580">
        <f>$P$39*'Profilo fotovoltaico'!B1582+'Approvvigionamento energia'!$Q$39*'Profilo eolico'!B1582</f>
        <v>1140.8169877495391</v>
      </c>
      <c r="F1580">
        <f>$P$41*'Profilo fotovoltaico'!B1582+'Approvvigionamento energia'!$Q$41*'Profilo eolico'!B1582</f>
        <v>760.54465849969267</v>
      </c>
      <c r="G1580">
        <f>$P$43*'Profilo fotovoltaico'!B1582+'Approvvigionamento energia'!$Q$43*'Profilo eolico'!B1582</f>
        <v>380.27232924984634</v>
      </c>
      <c r="H1580">
        <f t="shared" si="48"/>
        <v>1138.4335154826958</v>
      </c>
      <c r="I1580">
        <f>IF(LCOH!$C$28=Menu!$A$1,'Approvvigionamento energia'!C1580,0)+IF(LCOH!$C$28=Menu!$A$2,'Approvvigionamento energia'!D1580,0)+IF(LCOH!$C$28=Menu!$A$3,'Approvvigionamento energia'!E1580,0)+IF(LCOH!$C$28=Menu!$A$4,'Approvvigionamento energia'!F1580,0)+IF(LCOH!$C$28=Menu!$A$5,'Approvvigionamento energia'!G1580,0)+IF(LCOH!$C$28=Menu!$A$6,'Approvvigionamento energia'!H1580,0)</f>
        <v>760.54465849969267</v>
      </c>
      <c r="J1580">
        <f>'Approvvigionamento energia'!A1580+'Approvvigionamento energia'!B1580+'Approvvigionamento energia'!I1580</f>
        <v>1021.2446584996926</v>
      </c>
      <c r="K1580">
        <f>IF(MIN(LCOH!$C$18,J1580)&gt;=$P$48*LCOH!$C$18, MIN(LCOH!$C$18,J1580),0)</f>
        <v>1021.2446584996926</v>
      </c>
      <c r="L1580">
        <f t="shared" si="49"/>
        <v>0</v>
      </c>
      <c r="M1580">
        <f>K1580/LCOH!$C$18</f>
        <v>0.68082977233312836</v>
      </c>
      <c r="N1580">
        <f>K1580/LCOH!$C$34</f>
        <v>19.677161050090415</v>
      </c>
    </row>
    <row r="1581" spans="1:14" x14ac:dyDescent="0.35">
      <c r="A1581">
        <f>'Profilo fotovoltaico'!B1583*LCOH!$C$20</f>
        <v>0</v>
      </c>
      <c r="B1581">
        <f>'Profilo eolico'!B1583*LCOH!$C$21</f>
        <v>269.3</v>
      </c>
      <c r="C1581">
        <f>$P$35*'Profilo fotovoltaico'!B1583</f>
        <v>0</v>
      </c>
      <c r="D1581">
        <f>$Q$37*'Profilo eolico'!B1583</f>
        <v>1571.2671770921922</v>
      </c>
      <c r="E1581">
        <f>$P$39*'Profilo fotovoltaico'!B1583+'Approvvigionamento energia'!$Q$39*'Profilo eolico'!B1583</f>
        <v>1178.4503828191441</v>
      </c>
      <c r="F1581">
        <f>$P$41*'Profilo fotovoltaico'!B1583+'Approvvigionamento energia'!$Q$41*'Profilo eolico'!B1583</f>
        <v>785.63358854609612</v>
      </c>
      <c r="G1581">
        <f>$P$43*'Profilo fotovoltaico'!B1583+'Approvvigionamento energia'!$Q$43*'Profilo eolico'!B1583</f>
        <v>392.81679427304806</v>
      </c>
      <c r="H1581">
        <f t="shared" si="48"/>
        <v>1138.4335154826958</v>
      </c>
      <c r="I1581">
        <f>IF(LCOH!$C$28=Menu!$A$1,'Approvvigionamento energia'!C1581,0)+IF(LCOH!$C$28=Menu!$A$2,'Approvvigionamento energia'!D1581,0)+IF(LCOH!$C$28=Menu!$A$3,'Approvvigionamento energia'!E1581,0)+IF(LCOH!$C$28=Menu!$A$4,'Approvvigionamento energia'!F1581,0)+IF(LCOH!$C$28=Menu!$A$5,'Approvvigionamento energia'!G1581,0)+IF(LCOH!$C$28=Menu!$A$6,'Approvvigionamento energia'!H1581,0)</f>
        <v>785.63358854609612</v>
      </c>
      <c r="J1581">
        <f>'Approvvigionamento energia'!A1581+'Approvvigionamento energia'!B1581+'Approvvigionamento energia'!I1581</f>
        <v>1054.9335885460962</v>
      </c>
      <c r="K1581">
        <f>IF(MIN(LCOH!$C$18,J1581)&gt;=$P$48*LCOH!$C$18, MIN(LCOH!$C$18,J1581),0)</f>
        <v>1054.9335885460962</v>
      </c>
      <c r="L1581">
        <f t="shared" si="49"/>
        <v>0</v>
      </c>
      <c r="M1581">
        <f>K1581/LCOH!$C$18</f>
        <v>0.7032890590307308</v>
      </c>
      <c r="N1581">
        <f>K1581/LCOH!$C$34</f>
        <v>20.326273382391065</v>
      </c>
    </row>
    <row r="1582" spans="1:14" x14ac:dyDescent="0.35">
      <c r="A1582">
        <f>'Profilo fotovoltaico'!B1584*LCOH!$C$20</f>
        <v>0</v>
      </c>
      <c r="B1582">
        <f>'Profilo eolico'!B1584*LCOH!$C$21</f>
        <v>273.10000000000002</v>
      </c>
      <c r="C1582">
        <f>$P$35*'Profilo fotovoltaico'!B1584</f>
        <v>0</v>
      </c>
      <c r="D1582">
        <f>$Q$37*'Profilo eolico'!B1584</f>
        <v>1593.4387896913395</v>
      </c>
      <c r="E1582">
        <f>$P$39*'Profilo fotovoltaico'!B1584+'Approvvigionamento energia'!$Q$39*'Profilo eolico'!B1584</f>
        <v>1195.0790922685046</v>
      </c>
      <c r="F1582">
        <f>$P$41*'Profilo fotovoltaico'!B1584+'Approvvigionamento energia'!$Q$41*'Profilo eolico'!B1584</f>
        <v>796.71939484566974</v>
      </c>
      <c r="G1582">
        <f>$P$43*'Profilo fotovoltaico'!B1584+'Approvvigionamento energia'!$Q$43*'Profilo eolico'!B1584</f>
        <v>398.35969742283487</v>
      </c>
      <c r="H1582">
        <f t="shared" si="48"/>
        <v>1138.4335154826958</v>
      </c>
      <c r="I1582">
        <f>IF(LCOH!$C$28=Menu!$A$1,'Approvvigionamento energia'!C1582,0)+IF(LCOH!$C$28=Menu!$A$2,'Approvvigionamento energia'!D1582,0)+IF(LCOH!$C$28=Menu!$A$3,'Approvvigionamento energia'!E1582,0)+IF(LCOH!$C$28=Menu!$A$4,'Approvvigionamento energia'!F1582,0)+IF(LCOH!$C$28=Menu!$A$5,'Approvvigionamento energia'!G1582,0)+IF(LCOH!$C$28=Menu!$A$6,'Approvvigionamento energia'!H1582,0)</f>
        <v>796.71939484566974</v>
      </c>
      <c r="J1582">
        <f>'Approvvigionamento energia'!A1582+'Approvvigionamento energia'!B1582+'Approvvigionamento energia'!I1582</f>
        <v>1069.8193948456696</v>
      </c>
      <c r="K1582">
        <f>IF(MIN(LCOH!$C$18,J1582)&gt;=$P$48*LCOH!$C$18, MIN(LCOH!$C$18,J1582),0)</f>
        <v>1069.8193948456696</v>
      </c>
      <c r="L1582">
        <f t="shared" si="49"/>
        <v>0</v>
      </c>
      <c r="M1582">
        <f>K1582/LCOH!$C$18</f>
        <v>0.71321292989711305</v>
      </c>
      <c r="N1582">
        <f>K1582/LCOH!$C$34</f>
        <v>20.613090459454135</v>
      </c>
    </row>
    <row r="1583" spans="1:14" x14ac:dyDescent="0.35">
      <c r="A1583">
        <f>'Profilo fotovoltaico'!B1585*LCOH!$C$20</f>
        <v>0</v>
      </c>
      <c r="B1583">
        <f>'Profilo eolico'!B1585*LCOH!$C$21</f>
        <v>273.7</v>
      </c>
      <c r="C1583">
        <f>$P$35*'Profilo fotovoltaico'!B1585</f>
        <v>0</v>
      </c>
      <c r="D1583">
        <f>$Q$37*'Profilo eolico'!B1585</f>
        <v>1596.9395706280468</v>
      </c>
      <c r="E1583">
        <f>$P$39*'Profilo fotovoltaico'!B1585+'Approvvigionamento energia'!$Q$39*'Profilo eolico'!B1585</f>
        <v>1197.7046779710352</v>
      </c>
      <c r="F1583">
        <f>$P$41*'Profilo fotovoltaico'!B1585+'Approvvigionamento energia'!$Q$41*'Profilo eolico'!B1585</f>
        <v>798.4697853140234</v>
      </c>
      <c r="G1583">
        <f>$P$43*'Profilo fotovoltaico'!B1585+'Approvvigionamento energia'!$Q$43*'Profilo eolico'!B1585</f>
        <v>399.2348926570117</v>
      </c>
      <c r="H1583">
        <f t="shared" si="48"/>
        <v>1138.4335154826958</v>
      </c>
      <c r="I1583">
        <f>IF(LCOH!$C$28=Menu!$A$1,'Approvvigionamento energia'!C1583,0)+IF(LCOH!$C$28=Menu!$A$2,'Approvvigionamento energia'!D1583,0)+IF(LCOH!$C$28=Menu!$A$3,'Approvvigionamento energia'!E1583,0)+IF(LCOH!$C$28=Menu!$A$4,'Approvvigionamento energia'!F1583,0)+IF(LCOH!$C$28=Menu!$A$5,'Approvvigionamento energia'!G1583,0)+IF(LCOH!$C$28=Menu!$A$6,'Approvvigionamento energia'!H1583,0)</f>
        <v>798.4697853140234</v>
      </c>
      <c r="J1583">
        <f>'Approvvigionamento energia'!A1583+'Approvvigionamento energia'!B1583+'Approvvigionamento energia'!I1583</f>
        <v>1072.1697853140233</v>
      </c>
      <c r="K1583">
        <f>IF(MIN(LCOH!$C$18,J1583)&gt;=$P$48*LCOH!$C$18, MIN(LCOH!$C$18,J1583),0)</f>
        <v>1072.1697853140233</v>
      </c>
      <c r="L1583">
        <f t="shared" si="49"/>
        <v>0</v>
      </c>
      <c r="M1583">
        <f>K1583/LCOH!$C$18</f>
        <v>0.71477985687601553</v>
      </c>
      <c r="N1583">
        <f>K1583/LCOH!$C$34</f>
        <v>20.658377366358831</v>
      </c>
    </row>
    <row r="1584" spans="1:14" x14ac:dyDescent="0.35">
      <c r="A1584">
        <f>'Profilo fotovoltaico'!B1586*LCOH!$C$20</f>
        <v>0</v>
      </c>
      <c r="B1584">
        <f>'Profilo eolico'!B1586*LCOH!$C$21</f>
        <v>271.3</v>
      </c>
      <c r="C1584">
        <f>$P$35*'Profilo fotovoltaico'!B1586</f>
        <v>0</v>
      </c>
      <c r="D1584">
        <f>$Q$37*'Profilo eolico'!B1586</f>
        <v>1582.9364468812171</v>
      </c>
      <c r="E1584">
        <f>$P$39*'Profilo fotovoltaico'!B1586+'Approvvigionamento energia'!$Q$39*'Profilo eolico'!B1586</f>
        <v>1187.2023351609128</v>
      </c>
      <c r="F1584">
        <f>$P$41*'Profilo fotovoltaico'!B1586+'Approvvigionamento energia'!$Q$41*'Profilo eolico'!B1586</f>
        <v>791.46822344060854</v>
      </c>
      <c r="G1584">
        <f>$P$43*'Profilo fotovoltaico'!B1586+'Approvvigionamento energia'!$Q$43*'Profilo eolico'!B1586</f>
        <v>395.73411172030427</v>
      </c>
      <c r="H1584">
        <f t="shared" si="48"/>
        <v>1138.4335154826958</v>
      </c>
      <c r="I1584">
        <f>IF(LCOH!$C$28=Menu!$A$1,'Approvvigionamento energia'!C1584,0)+IF(LCOH!$C$28=Menu!$A$2,'Approvvigionamento energia'!D1584,0)+IF(LCOH!$C$28=Menu!$A$3,'Approvvigionamento energia'!E1584,0)+IF(LCOH!$C$28=Menu!$A$4,'Approvvigionamento energia'!F1584,0)+IF(LCOH!$C$28=Menu!$A$5,'Approvvigionamento energia'!G1584,0)+IF(LCOH!$C$28=Menu!$A$6,'Approvvigionamento energia'!H1584,0)</f>
        <v>791.46822344060854</v>
      </c>
      <c r="J1584">
        <f>'Approvvigionamento energia'!A1584+'Approvvigionamento energia'!B1584+'Approvvigionamento energia'!I1584</f>
        <v>1062.7682234406086</v>
      </c>
      <c r="K1584">
        <f>IF(MIN(LCOH!$C$18,J1584)&gt;=$P$48*LCOH!$C$18, MIN(LCOH!$C$18,J1584),0)</f>
        <v>1062.7682234406086</v>
      </c>
      <c r="L1584">
        <f t="shared" si="49"/>
        <v>0</v>
      </c>
      <c r="M1584">
        <f>K1584/LCOH!$C$18</f>
        <v>0.70851214896040571</v>
      </c>
      <c r="N1584">
        <f>K1584/LCOH!$C$34</f>
        <v>20.47722973874005</v>
      </c>
    </row>
    <row r="1585" spans="1:14" x14ac:dyDescent="0.35">
      <c r="A1585">
        <f>'Profilo fotovoltaico'!B1587*LCOH!$C$20</f>
        <v>0</v>
      </c>
      <c r="B1585">
        <f>'Profilo eolico'!B1587*LCOH!$C$21</f>
        <v>260.40000000000003</v>
      </c>
      <c r="C1585">
        <f>$P$35*'Profilo fotovoltaico'!B1587</f>
        <v>0</v>
      </c>
      <c r="D1585">
        <f>$Q$37*'Profilo eolico'!B1587</f>
        <v>1519.338926531032</v>
      </c>
      <c r="E1585">
        <f>$P$39*'Profilo fotovoltaico'!B1587+'Approvvigionamento energia'!$Q$39*'Profilo eolico'!B1587</f>
        <v>1139.5041948982739</v>
      </c>
      <c r="F1585">
        <f>$P$41*'Profilo fotovoltaico'!B1587+'Approvvigionamento energia'!$Q$41*'Profilo eolico'!B1587</f>
        <v>759.66946326551601</v>
      </c>
      <c r="G1585">
        <f>$P$43*'Profilo fotovoltaico'!B1587+'Approvvigionamento energia'!$Q$43*'Profilo eolico'!B1587</f>
        <v>379.83473163275801</v>
      </c>
      <c r="H1585">
        <f t="shared" si="48"/>
        <v>1138.4335154826958</v>
      </c>
      <c r="I1585">
        <f>IF(LCOH!$C$28=Menu!$A$1,'Approvvigionamento energia'!C1585,0)+IF(LCOH!$C$28=Menu!$A$2,'Approvvigionamento energia'!D1585,0)+IF(LCOH!$C$28=Menu!$A$3,'Approvvigionamento energia'!E1585,0)+IF(LCOH!$C$28=Menu!$A$4,'Approvvigionamento energia'!F1585,0)+IF(LCOH!$C$28=Menu!$A$5,'Approvvigionamento energia'!G1585,0)+IF(LCOH!$C$28=Menu!$A$6,'Approvvigionamento energia'!H1585,0)</f>
        <v>759.66946326551601</v>
      </c>
      <c r="J1585">
        <f>'Approvvigionamento energia'!A1585+'Approvvigionamento energia'!B1585+'Approvvigionamento energia'!I1585</f>
        <v>1020.0694632655161</v>
      </c>
      <c r="K1585">
        <f>IF(MIN(LCOH!$C$18,J1585)&gt;=$P$48*LCOH!$C$18, MIN(LCOH!$C$18,J1585),0)</f>
        <v>1020.0694632655161</v>
      </c>
      <c r="L1585">
        <f t="shared" si="49"/>
        <v>0</v>
      </c>
      <c r="M1585">
        <f>K1585/LCOH!$C$18</f>
        <v>0.68004630884367745</v>
      </c>
      <c r="N1585">
        <f>K1585/LCOH!$C$34</f>
        <v>19.654517596638076</v>
      </c>
    </row>
    <row r="1586" spans="1:14" x14ac:dyDescent="0.35">
      <c r="A1586">
        <f>'Profilo fotovoltaico'!B1588*LCOH!$C$20</f>
        <v>0</v>
      </c>
      <c r="B1586">
        <f>'Profilo eolico'!B1588*LCOH!$C$21</f>
        <v>256.40000000000003</v>
      </c>
      <c r="C1586">
        <f>$P$35*'Profilo fotovoltaico'!B1588</f>
        <v>0</v>
      </c>
      <c r="D1586">
        <f>$Q$37*'Profilo eolico'!B1588</f>
        <v>1496.0003869529824</v>
      </c>
      <c r="E1586">
        <f>$P$39*'Profilo fotovoltaico'!B1588+'Approvvigionamento energia'!$Q$39*'Profilo eolico'!B1588</f>
        <v>1122.0002902147367</v>
      </c>
      <c r="F1586">
        <f>$P$41*'Profilo fotovoltaico'!B1588+'Approvvigionamento energia'!$Q$41*'Profilo eolico'!B1588</f>
        <v>748.00019347649118</v>
      </c>
      <c r="G1586">
        <f>$P$43*'Profilo fotovoltaico'!B1588+'Approvvigionamento energia'!$Q$43*'Profilo eolico'!B1588</f>
        <v>374.00009673824559</v>
      </c>
      <c r="H1586">
        <f t="shared" si="48"/>
        <v>1138.4335154826958</v>
      </c>
      <c r="I1586">
        <f>IF(LCOH!$C$28=Menu!$A$1,'Approvvigionamento energia'!C1586,0)+IF(LCOH!$C$28=Menu!$A$2,'Approvvigionamento energia'!D1586,0)+IF(LCOH!$C$28=Menu!$A$3,'Approvvigionamento energia'!E1586,0)+IF(LCOH!$C$28=Menu!$A$4,'Approvvigionamento energia'!F1586,0)+IF(LCOH!$C$28=Menu!$A$5,'Approvvigionamento energia'!G1586,0)+IF(LCOH!$C$28=Menu!$A$6,'Approvvigionamento energia'!H1586,0)</f>
        <v>748.00019347649118</v>
      </c>
      <c r="J1586">
        <f>'Approvvigionamento energia'!A1586+'Approvvigionamento energia'!B1586+'Approvvigionamento energia'!I1586</f>
        <v>1004.4001934764913</v>
      </c>
      <c r="K1586">
        <f>IF(MIN(LCOH!$C$18,J1586)&gt;=$P$48*LCOH!$C$18, MIN(LCOH!$C$18,J1586),0)</f>
        <v>1004.4001934764913</v>
      </c>
      <c r="L1586">
        <f t="shared" si="49"/>
        <v>0</v>
      </c>
      <c r="M1586">
        <f>K1586/LCOH!$C$18</f>
        <v>0.66960012898432753</v>
      </c>
      <c r="N1586">
        <f>K1586/LCOH!$C$34</f>
        <v>19.352604883940103</v>
      </c>
    </row>
    <row r="1587" spans="1:14" x14ac:dyDescent="0.35">
      <c r="A1587">
        <f>'Profilo fotovoltaico'!B1589*LCOH!$C$20</f>
        <v>0</v>
      </c>
      <c r="B1587">
        <f>'Profilo eolico'!B1589*LCOH!$C$21</f>
        <v>265.10000000000002</v>
      </c>
      <c r="C1587">
        <f>$P$35*'Profilo fotovoltaico'!B1589</f>
        <v>0</v>
      </c>
      <c r="D1587">
        <f>$Q$37*'Profilo eolico'!B1589</f>
        <v>1546.7617105352401</v>
      </c>
      <c r="E1587">
        <f>$P$39*'Profilo fotovoltaico'!B1589+'Approvvigionamento energia'!$Q$39*'Profilo eolico'!B1589</f>
        <v>1160.0712829014301</v>
      </c>
      <c r="F1587">
        <f>$P$41*'Profilo fotovoltaico'!B1589+'Approvvigionamento energia'!$Q$41*'Profilo eolico'!B1589</f>
        <v>773.38085526762006</v>
      </c>
      <c r="G1587">
        <f>$P$43*'Profilo fotovoltaico'!B1589+'Approvvigionamento energia'!$Q$43*'Profilo eolico'!B1589</f>
        <v>386.69042763381003</v>
      </c>
      <c r="H1587">
        <f t="shared" si="48"/>
        <v>1138.4335154826958</v>
      </c>
      <c r="I1587">
        <f>IF(LCOH!$C$28=Menu!$A$1,'Approvvigionamento energia'!C1587,0)+IF(LCOH!$C$28=Menu!$A$2,'Approvvigionamento energia'!D1587,0)+IF(LCOH!$C$28=Menu!$A$3,'Approvvigionamento energia'!E1587,0)+IF(LCOH!$C$28=Menu!$A$4,'Approvvigionamento energia'!F1587,0)+IF(LCOH!$C$28=Menu!$A$5,'Approvvigionamento energia'!G1587,0)+IF(LCOH!$C$28=Menu!$A$6,'Approvvigionamento energia'!H1587,0)</f>
        <v>773.38085526762006</v>
      </c>
      <c r="J1587">
        <f>'Approvvigionamento energia'!A1587+'Approvvigionamento energia'!B1587+'Approvvigionamento energia'!I1587</f>
        <v>1038.48085526762</v>
      </c>
      <c r="K1587">
        <f>IF(MIN(LCOH!$C$18,J1587)&gt;=$P$48*LCOH!$C$18, MIN(LCOH!$C$18,J1587),0)</f>
        <v>1038.48085526762</v>
      </c>
      <c r="L1587">
        <f t="shared" si="49"/>
        <v>0</v>
      </c>
      <c r="M1587">
        <f>K1587/LCOH!$C$18</f>
        <v>0.69232057017841331</v>
      </c>
      <c r="N1587">
        <f>K1587/LCOH!$C$34</f>
        <v>20.009265034058188</v>
      </c>
    </row>
    <row r="1588" spans="1:14" x14ac:dyDescent="0.35">
      <c r="A1588">
        <f>'Profilo fotovoltaico'!B1590*LCOH!$C$20</f>
        <v>0</v>
      </c>
      <c r="B1588">
        <f>'Profilo eolico'!B1590*LCOH!$C$21</f>
        <v>274</v>
      </c>
      <c r="C1588">
        <f>$P$35*'Profilo fotovoltaico'!B1590</f>
        <v>0</v>
      </c>
      <c r="D1588">
        <f>$Q$37*'Profilo eolico'!B1590</f>
        <v>1598.6899610964008</v>
      </c>
      <c r="E1588">
        <f>$P$39*'Profilo fotovoltaico'!B1590+'Approvvigionamento energia'!$Q$39*'Profilo eolico'!B1590</f>
        <v>1199.0174708223005</v>
      </c>
      <c r="F1588">
        <f>$P$41*'Profilo fotovoltaico'!B1590+'Approvvigionamento energia'!$Q$41*'Profilo eolico'!B1590</f>
        <v>799.3449805482004</v>
      </c>
      <c r="G1588">
        <f>$P$43*'Profilo fotovoltaico'!B1590+'Approvvigionamento energia'!$Q$43*'Profilo eolico'!B1590</f>
        <v>399.6724902741002</v>
      </c>
      <c r="H1588">
        <f t="shared" si="48"/>
        <v>1138.4335154826958</v>
      </c>
      <c r="I1588">
        <f>IF(LCOH!$C$28=Menu!$A$1,'Approvvigionamento energia'!C1588,0)+IF(LCOH!$C$28=Menu!$A$2,'Approvvigionamento energia'!D1588,0)+IF(LCOH!$C$28=Menu!$A$3,'Approvvigionamento energia'!E1588,0)+IF(LCOH!$C$28=Menu!$A$4,'Approvvigionamento energia'!F1588,0)+IF(LCOH!$C$28=Menu!$A$5,'Approvvigionamento energia'!G1588,0)+IF(LCOH!$C$28=Menu!$A$6,'Approvvigionamento energia'!H1588,0)</f>
        <v>799.3449805482004</v>
      </c>
      <c r="J1588">
        <f>'Approvvigionamento energia'!A1588+'Approvvigionamento energia'!B1588+'Approvvigionamento energia'!I1588</f>
        <v>1073.3449805482005</v>
      </c>
      <c r="K1588">
        <f>IF(MIN(LCOH!$C$18,J1588)&gt;=$P$48*LCOH!$C$18, MIN(LCOH!$C$18,J1588),0)</f>
        <v>1073.3449805482005</v>
      </c>
      <c r="L1588">
        <f t="shared" si="49"/>
        <v>0</v>
      </c>
      <c r="M1588">
        <f>K1588/LCOH!$C$18</f>
        <v>0.71556332036546699</v>
      </c>
      <c r="N1588">
        <f>K1588/LCOH!$C$34</f>
        <v>20.681020819811184</v>
      </c>
    </row>
    <row r="1589" spans="1:14" x14ac:dyDescent="0.35">
      <c r="A1589">
        <f>'Profilo fotovoltaico'!B1591*LCOH!$C$20</f>
        <v>0</v>
      </c>
      <c r="B1589">
        <f>'Profilo eolico'!B1591*LCOH!$C$21</f>
        <v>265.79999999999995</v>
      </c>
      <c r="C1589">
        <f>$P$35*'Profilo fotovoltaico'!B1591</f>
        <v>0</v>
      </c>
      <c r="D1589">
        <f>$Q$37*'Profilo eolico'!B1591</f>
        <v>1550.8459549613988</v>
      </c>
      <c r="E1589">
        <f>$P$39*'Profilo fotovoltaico'!B1591+'Approvvigionamento energia'!$Q$39*'Profilo eolico'!B1591</f>
        <v>1163.134466221049</v>
      </c>
      <c r="F1589">
        <f>$P$41*'Profilo fotovoltaico'!B1591+'Approvvigionamento energia'!$Q$41*'Profilo eolico'!B1591</f>
        <v>775.42297748069939</v>
      </c>
      <c r="G1589">
        <f>$P$43*'Profilo fotovoltaico'!B1591+'Approvvigionamento energia'!$Q$43*'Profilo eolico'!B1591</f>
        <v>387.71148874034969</v>
      </c>
      <c r="H1589">
        <f t="shared" si="48"/>
        <v>1138.4335154826958</v>
      </c>
      <c r="I1589">
        <f>IF(LCOH!$C$28=Menu!$A$1,'Approvvigionamento energia'!C1589,0)+IF(LCOH!$C$28=Menu!$A$2,'Approvvigionamento energia'!D1589,0)+IF(LCOH!$C$28=Menu!$A$3,'Approvvigionamento energia'!E1589,0)+IF(LCOH!$C$28=Menu!$A$4,'Approvvigionamento energia'!F1589,0)+IF(LCOH!$C$28=Menu!$A$5,'Approvvigionamento energia'!G1589,0)+IF(LCOH!$C$28=Menu!$A$6,'Approvvigionamento energia'!H1589,0)</f>
        <v>775.42297748069939</v>
      </c>
      <c r="J1589">
        <f>'Approvvigionamento energia'!A1589+'Approvvigionamento energia'!B1589+'Approvvigionamento energia'!I1589</f>
        <v>1041.2229774806992</v>
      </c>
      <c r="K1589">
        <f>IF(MIN(LCOH!$C$18,J1589)&gt;=$P$48*LCOH!$C$18, MIN(LCOH!$C$18,J1589),0)</f>
        <v>1041.2229774806992</v>
      </c>
      <c r="L1589">
        <f t="shared" si="49"/>
        <v>0</v>
      </c>
      <c r="M1589">
        <f>K1589/LCOH!$C$18</f>
        <v>0.69414865165379946</v>
      </c>
      <c r="N1589">
        <f>K1589/LCOH!$C$34</f>
        <v>20.062099758780331</v>
      </c>
    </row>
    <row r="1590" spans="1:14" x14ac:dyDescent="0.35">
      <c r="A1590">
        <f>'Profilo fotovoltaico'!B1592*LCOH!$C$20</f>
        <v>0</v>
      </c>
      <c r="B1590">
        <f>'Profilo eolico'!B1592*LCOH!$C$21</f>
        <v>266.79999999999995</v>
      </c>
      <c r="C1590">
        <f>$P$35*'Profilo fotovoltaico'!B1592</f>
        <v>0</v>
      </c>
      <c r="D1590">
        <f>$Q$37*'Profilo eolico'!B1592</f>
        <v>1556.6805898559112</v>
      </c>
      <c r="E1590">
        <f>$P$39*'Profilo fotovoltaico'!B1592+'Approvvigionamento energia'!$Q$39*'Profilo eolico'!B1592</f>
        <v>1167.5104423919333</v>
      </c>
      <c r="F1590">
        <f>$P$41*'Profilo fotovoltaico'!B1592+'Approvvigionamento energia'!$Q$41*'Profilo eolico'!B1592</f>
        <v>778.3402949279556</v>
      </c>
      <c r="G1590">
        <f>$P$43*'Profilo fotovoltaico'!B1592+'Approvvigionamento energia'!$Q$43*'Profilo eolico'!B1592</f>
        <v>389.1701474639778</v>
      </c>
      <c r="H1590">
        <f t="shared" si="48"/>
        <v>1138.4335154826958</v>
      </c>
      <c r="I1590">
        <f>IF(LCOH!$C$28=Menu!$A$1,'Approvvigionamento energia'!C1590,0)+IF(LCOH!$C$28=Menu!$A$2,'Approvvigionamento energia'!D1590,0)+IF(LCOH!$C$28=Menu!$A$3,'Approvvigionamento energia'!E1590,0)+IF(LCOH!$C$28=Menu!$A$4,'Approvvigionamento energia'!F1590,0)+IF(LCOH!$C$28=Menu!$A$5,'Approvvigionamento energia'!G1590,0)+IF(LCOH!$C$28=Menu!$A$6,'Approvvigionamento energia'!H1590,0)</f>
        <v>778.3402949279556</v>
      </c>
      <c r="J1590">
        <f>'Approvvigionamento energia'!A1590+'Approvvigionamento energia'!B1590+'Approvvigionamento energia'!I1590</f>
        <v>1045.1402949279554</v>
      </c>
      <c r="K1590">
        <f>IF(MIN(LCOH!$C$18,J1590)&gt;=$P$48*LCOH!$C$18, MIN(LCOH!$C$18,J1590),0)</f>
        <v>1045.1402949279554</v>
      </c>
      <c r="L1590">
        <f t="shared" si="49"/>
        <v>0</v>
      </c>
      <c r="M1590">
        <f>K1590/LCOH!$C$18</f>
        <v>0.69676019661863697</v>
      </c>
      <c r="N1590">
        <f>K1590/LCOH!$C$34</f>
        <v>20.137577936954827</v>
      </c>
    </row>
    <row r="1591" spans="1:14" x14ac:dyDescent="0.35">
      <c r="A1591">
        <f>'Profilo fotovoltaico'!B1593*LCOH!$C$20</f>
        <v>5</v>
      </c>
      <c r="B1591">
        <f>'Profilo eolico'!B1593*LCOH!$C$21</f>
        <v>268.5</v>
      </c>
      <c r="C1591">
        <f>$P$35*'Profilo fotovoltaico'!B1593</f>
        <v>36.773060938110326</v>
      </c>
      <c r="D1591">
        <f>$Q$37*'Profilo eolico'!B1593</f>
        <v>1566.5994691765825</v>
      </c>
      <c r="E1591">
        <f>$P$39*'Profilo fotovoltaico'!B1593+'Approvvigionamento energia'!$Q$39*'Profilo eolico'!B1593</f>
        <v>1184.1428671169645</v>
      </c>
      <c r="F1591">
        <f>$P$41*'Profilo fotovoltaico'!B1593+'Approvvigionamento energia'!$Q$41*'Profilo eolico'!B1593</f>
        <v>801.68626505734642</v>
      </c>
      <c r="G1591">
        <f>$P$43*'Profilo fotovoltaico'!B1593+'Approvvigionamento energia'!$Q$43*'Profilo eolico'!B1593</f>
        <v>419.22966299772838</v>
      </c>
      <c r="H1591">
        <f t="shared" si="48"/>
        <v>1138.4335154826958</v>
      </c>
      <c r="I1591">
        <f>IF(LCOH!$C$28=Menu!$A$1,'Approvvigionamento energia'!C1591,0)+IF(LCOH!$C$28=Menu!$A$2,'Approvvigionamento energia'!D1591,0)+IF(LCOH!$C$28=Menu!$A$3,'Approvvigionamento energia'!E1591,0)+IF(LCOH!$C$28=Menu!$A$4,'Approvvigionamento energia'!F1591,0)+IF(LCOH!$C$28=Menu!$A$5,'Approvvigionamento energia'!G1591,0)+IF(LCOH!$C$28=Menu!$A$6,'Approvvigionamento energia'!H1591,0)</f>
        <v>801.68626505734642</v>
      </c>
      <c r="J1591">
        <f>'Approvvigionamento energia'!A1591+'Approvvigionamento energia'!B1591+'Approvvigionamento energia'!I1591</f>
        <v>1075.1862650573464</v>
      </c>
      <c r="K1591">
        <f>IF(MIN(LCOH!$C$18,J1591)&gt;=$P$48*LCOH!$C$18, MIN(LCOH!$C$18,J1591),0)</f>
        <v>1075.1862650573464</v>
      </c>
      <c r="L1591">
        <f t="shared" si="49"/>
        <v>0</v>
      </c>
      <c r="M1591">
        <f>K1591/LCOH!$C$18</f>
        <v>0.71679084337156429</v>
      </c>
      <c r="N1591">
        <f>K1591/LCOH!$C$34</f>
        <v>20.716498363340008</v>
      </c>
    </row>
    <row r="1592" spans="1:14" x14ac:dyDescent="0.35">
      <c r="A1592">
        <f>'Profilo fotovoltaico'!B1594*LCOH!$C$20</f>
        <v>97</v>
      </c>
      <c r="B1592">
        <f>'Profilo eolico'!B1594*LCOH!$C$21</f>
        <v>261.10000000000002</v>
      </c>
      <c r="C1592">
        <f>$P$35*'Profilo fotovoltaico'!B1594</f>
        <v>713.39738219934031</v>
      </c>
      <c r="D1592">
        <f>$Q$37*'Profilo eolico'!B1594</f>
        <v>1523.4231709571905</v>
      </c>
      <c r="E1592">
        <f>$P$39*'Profilo fotovoltaico'!B1594+'Approvvigionamento energia'!$Q$39*'Profilo eolico'!B1594</f>
        <v>1320.9167237677279</v>
      </c>
      <c r="F1592">
        <f>$P$41*'Profilo fotovoltaico'!B1594+'Approvvigionamento energia'!$Q$41*'Profilo eolico'!B1594</f>
        <v>1118.4102765782654</v>
      </c>
      <c r="G1592">
        <f>$P$43*'Profilo fotovoltaico'!B1594+'Approvvigionamento energia'!$Q$43*'Profilo eolico'!B1594</f>
        <v>915.90382938880293</v>
      </c>
      <c r="H1592">
        <f t="shared" si="48"/>
        <v>1138.4335154826958</v>
      </c>
      <c r="I1592">
        <f>IF(LCOH!$C$28=Menu!$A$1,'Approvvigionamento energia'!C1592,0)+IF(LCOH!$C$28=Menu!$A$2,'Approvvigionamento energia'!D1592,0)+IF(LCOH!$C$28=Menu!$A$3,'Approvvigionamento energia'!E1592,0)+IF(LCOH!$C$28=Menu!$A$4,'Approvvigionamento energia'!F1592,0)+IF(LCOH!$C$28=Menu!$A$5,'Approvvigionamento energia'!G1592,0)+IF(LCOH!$C$28=Menu!$A$6,'Approvvigionamento energia'!H1592,0)</f>
        <v>1118.4102765782654</v>
      </c>
      <c r="J1592">
        <f>'Approvvigionamento energia'!A1592+'Approvvigionamento energia'!B1592+'Approvvigionamento energia'!I1592</f>
        <v>1476.5102765782653</v>
      </c>
      <c r="K1592">
        <f>IF(MIN(LCOH!$C$18,J1592)&gt;=$P$48*LCOH!$C$18, MIN(LCOH!$C$18,J1592),0)</f>
        <v>1476.5102765782653</v>
      </c>
      <c r="L1592">
        <f t="shared" si="49"/>
        <v>0</v>
      </c>
      <c r="M1592">
        <f>K1592/LCOH!$C$18</f>
        <v>0.98434018438551019</v>
      </c>
      <c r="N1592">
        <f>K1592/LCOH!$C$34</f>
        <v>28.449138277037868</v>
      </c>
    </row>
    <row r="1593" spans="1:14" x14ac:dyDescent="0.35">
      <c r="A1593">
        <f>'Profilo fotovoltaico'!B1595*LCOH!$C$20</f>
        <v>233</v>
      </c>
      <c r="B1593">
        <f>'Profilo eolico'!B1595*LCOH!$C$21</f>
        <v>305.70000000000005</v>
      </c>
      <c r="C1593">
        <f>$P$35*'Profilo fotovoltaico'!B1595</f>
        <v>1713.6246397159412</v>
      </c>
      <c r="D1593">
        <f>$Q$37*'Profilo eolico'!B1595</f>
        <v>1783.6478872524442</v>
      </c>
      <c r="E1593">
        <f>$P$39*'Profilo fotovoltaico'!B1595+'Approvvigionamento energia'!$Q$39*'Profilo eolico'!B1595</f>
        <v>1766.1420753683183</v>
      </c>
      <c r="F1593">
        <f>$P$41*'Profilo fotovoltaico'!B1595+'Approvvigionamento energia'!$Q$41*'Profilo eolico'!B1595</f>
        <v>1748.6362634841926</v>
      </c>
      <c r="G1593">
        <f>$P$43*'Profilo fotovoltaico'!B1595+'Approvvigionamento energia'!$Q$43*'Profilo eolico'!B1595</f>
        <v>1731.1304516000669</v>
      </c>
      <c r="H1593">
        <f t="shared" si="48"/>
        <v>1138.4335154826958</v>
      </c>
      <c r="I1593">
        <f>IF(LCOH!$C$28=Menu!$A$1,'Approvvigionamento energia'!C1593,0)+IF(LCOH!$C$28=Menu!$A$2,'Approvvigionamento energia'!D1593,0)+IF(LCOH!$C$28=Menu!$A$3,'Approvvigionamento energia'!E1593,0)+IF(LCOH!$C$28=Menu!$A$4,'Approvvigionamento energia'!F1593,0)+IF(LCOH!$C$28=Menu!$A$5,'Approvvigionamento energia'!G1593,0)+IF(LCOH!$C$28=Menu!$A$6,'Approvvigionamento energia'!H1593,0)</f>
        <v>1748.6362634841926</v>
      </c>
      <c r="J1593">
        <f>'Approvvigionamento energia'!A1593+'Approvvigionamento energia'!B1593+'Approvvigionamento energia'!I1593</f>
        <v>2287.3362634841924</v>
      </c>
      <c r="K1593">
        <f>IF(MIN(LCOH!$C$18,J1593)&gt;=$P$48*LCOH!$C$18, MIN(LCOH!$C$18,J1593),0)</f>
        <v>1500</v>
      </c>
      <c r="L1593">
        <f t="shared" si="49"/>
        <v>787.33626348419239</v>
      </c>
      <c r="M1593">
        <f>K1593/LCOH!$C$18</f>
        <v>1</v>
      </c>
      <c r="N1593">
        <f>K1593/LCOH!$C$34</f>
        <v>28.901734104046245</v>
      </c>
    </row>
    <row r="1594" spans="1:14" x14ac:dyDescent="0.35">
      <c r="A1594">
        <f>'Profilo fotovoltaico'!B1596*LCOH!$C$20</f>
        <v>363</v>
      </c>
      <c r="B1594">
        <f>'Profilo eolico'!B1596*LCOH!$C$21</f>
        <v>339</v>
      </c>
      <c r="C1594">
        <f>$P$35*'Profilo fotovoltaico'!B1596</f>
        <v>2669.7242241068093</v>
      </c>
      <c r="D1594">
        <f>$Q$37*'Profilo eolico'!B1596</f>
        <v>1977.9412292397074</v>
      </c>
      <c r="E1594">
        <f>$P$39*'Profilo fotovoltaico'!B1596+'Approvvigionamento energia'!$Q$39*'Profilo eolico'!B1596</f>
        <v>2150.886977956483</v>
      </c>
      <c r="F1594">
        <f>$P$41*'Profilo fotovoltaico'!B1596+'Approvvigionamento energia'!$Q$41*'Profilo eolico'!B1596</f>
        <v>2323.8327266732585</v>
      </c>
      <c r="G1594">
        <f>$P$43*'Profilo fotovoltaico'!B1596+'Approvvigionamento energia'!$Q$43*'Profilo eolico'!B1596</f>
        <v>2496.7784753900341</v>
      </c>
      <c r="H1594">
        <f t="shared" si="48"/>
        <v>1138.4335154826958</v>
      </c>
      <c r="I1594">
        <f>IF(LCOH!$C$28=Menu!$A$1,'Approvvigionamento energia'!C1594,0)+IF(LCOH!$C$28=Menu!$A$2,'Approvvigionamento energia'!D1594,0)+IF(LCOH!$C$28=Menu!$A$3,'Approvvigionamento energia'!E1594,0)+IF(LCOH!$C$28=Menu!$A$4,'Approvvigionamento energia'!F1594,0)+IF(LCOH!$C$28=Menu!$A$5,'Approvvigionamento energia'!G1594,0)+IF(LCOH!$C$28=Menu!$A$6,'Approvvigionamento energia'!H1594,0)</f>
        <v>2323.8327266732585</v>
      </c>
      <c r="J1594">
        <f>'Approvvigionamento energia'!A1594+'Approvvigionamento energia'!B1594+'Approvvigionamento energia'!I1594</f>
        <v>3025.8327266732585</v>
      </c>
      <c r="K1594">
        <f>IF(MIN(LCOH!$C$18,J1594)&gt;=$P$48*LCOH!$C$18, MIN(LCOH!$C$18,J1594),0)</f>
        <v>1500</v>
      </c>
      <c r="L1594">
        <f t="shared" si="49"/>
        <v>1525.8327266732585</v>
      </c>
      <c r="M1594">
        <f>K1594/LCOH!$C$18</f>
        <v>1</v>
      </c>
      <c r="N1594">
        <f>K1594/LCOH!$C$34</f>
        <v>28.901734104046245</v>
      </c>
    </row>
    <row r="1595" spans="1:14" x14ac:dyDescent="0.35">
      <c r="A1595">
        <f>'Profilo fotovoltaico'!B1597*LCOH!$C$20</f>
        <v>443</v>
      </c>
      <c r="B1595">
        <f>'Profilo eolico'!B1597*LCOH!$C$21</f>
        <v>346.6</v>
      </c>
      <c r="C1595">
        <f>$P$35*'Profilo fotovoltaico'!B1597</f>
        <v>3258.0931991165749</v>
      </c>
      <c r="D1595">
        <f>$Q$37*'Profilo eolico'!B1597</f>
        <v>2022.2844544380018</v>
      </c>
      <c r="E1595">
        <f>$P$39*'Profilo fotovoltaico'!B1597+'Approvvigionamento energia'!$Q$39*'Profilo eolico'!B1597</f>
        <v>2331.2366406076449</v>
      </c>
      <c r="F1595">
        <f>$P$41*'Profilo fotovoltaico'!B1597+'Approvvigionamento energia'!$Q$41*'Profilo eolico'!B1597</f>
        <v>2640.1888267772883</v>
      </c>
      <c r="G1595">
        <f>$P$43*'Profilo fotovoltaico'!B1597+'Approvvigionamento energia'!$Q$43*'Profilo eolico'!B1597</f>
        <v>2949.1410129469318</v>
      </c>
      <c r="H1595">
        <f t="shared" si="48"/>
        <v>1138.4335154826958</v>
      </c>
      <c r="I1595">
        <f>IF(LCOH!$C$28=Menu!$A$1,'Approvvigionamento energia'!C1595,0)+IF(LCOH!$C$28=Menu!$A$2,'Approvvigionamento energia'!D1595,0)+IF(LCOH!$C$28=Menu!$A$3,'Approvvigionamento energia'!E1595,0)+IF(LCOH!$C$28=Menu!$A$4,'Approvvigionamento energia'!F1595,0)+IF(LCOH!$C$28=Menu!$A$5,'Approvvigionamento energia'!G1595,0)+IF(LCOH!$C$28=Menu!$A$6,'Approvvigionamento energia'!H1595,0)</f>
        <v>2640.1888267772883</v>
      </c>
      <c r="J1595">
        <f>'Approvvigionamento energia'!A1595+'Approvvigionamento energia'!B1595+'Approvvigionamento energia'!I1595</f>
        <v>3429.7888267772883</v>
      </c>
      <c r="K1595">
        <f>IF(MIN(LCOH!$C$18,J1595)&gt;=$P$48*LCOH!$C$18, MIN(LCOH!$C$18,J1595),0)</f>
        <v>1500</v>
      </c>
      <c r="L1595">
        <f t="shared" si="49"/>
        <v>1929.7888267772883</v>
      </c>
      <c r="M1595">
        <f>K1595/LCOH!$C$18</f>
        <v>1</v>
      </c>
      <c r="N1595">
        <f>K1595/LCOH!$C$34</f>
        <v>28.901734104046245</v>
      </c>
    </row>
    <row r="1596" spans="1:14" x14ac:dyDescent="0.35">
      <c r="A1596">
        <f>'Profilo fotovoltaico'!B1598*LCOH!$C$20</f>
        <v>485</v>
      </c>
      <c r="B1596">
        <f>'Profilo eolico'!B1598*LCOH!$C$21</f>
        <v>356.8</v>
      </c>
      <c r="C1596">
        <f>$P$35*'Profilo fotovoltaico'!B1598</f>
        <v>3566.9869109967012</v>
      </c>
      <c r="D1596">
        <f>$Q$37*'Profilo eolico'!B1598</f>
        <v>2081.7977303620282</v>
      </c>
      <c r="E1596">
        <f>$P$39*'Profilo fotovoltaico'!B1598+'Approvvigionamento energia'!$Q$39*'Profilo eolico'!B1598</f>
        <v>2453.0950255206963</v>
      </c>
      <c r="F1596">
        <f>$P$41*'Profilo fotovoltaico'!B1598+'Approvvigionamento energia'!$Q$41*'Profilo eolico'!B1598</f>
        <v>2824.3923206793647</v>
      </c>
      <c r="G1596">
        <f>$P$43*'Profilo fotovoltaico'!B1598+'Approvvigionamento energia'!$Q$43*'Profilo eolico'!B1598</f>
        <v>3195.6896158380332</v>
      </c>
      <c r="H1596">
        <f t="shared" si="48"/>
        <v>1138.4335154826958</v>
      </c>
      <c r="I1596">
        <f>IF(LCOH!$C$28=Menu!$A$1,'Approvvigionamento energia'!C1596,0)+IF(LCOH!$C$28=Menu!$A$2,'Approvvigionamento energia'!D1596,0)+IF(LCOH!$C$28=Menu!$A$3,'Approvvigionamento energia'!E1596,0)+IF(LCOH!$C$28=Menu!$A$4,'Approvvigionamento energia'!F1596,0)+IF(LCOH!$C$28=Menu!$A$5,'Approvvigionamento energia'!G1596,0)+IF(LCOH!$C$28=Menu!$A$6,'Approvvigionamento energia'!H1596,0)</f>
        <v>2824.3923206793647</v>
      </c>
      <c r="J1596">
        <f>'Approvvigionamento energia'!A1596+'Approvvigionamento energia'!B1596+'Approvvigionamento energia'!I1596</f>
        <v>3666.1923206793645</v>
      </c>
      <c r="K1596">
        <f>IF(MIN(LCOH!$C$18,J1596)&gt;=$P$48*LCOH!$C$18, MIN(LCOH!$C$18,J1596),0)</f>
        <v>1500</v>
      </c>
      <c r="L1596">
        <f t="shared" si="49"/>
        <v>2166.1923206793645</v>
      </c>
      <c r="M1596">
        <f>K1596/LCOH!$C$18</f>
        <v>1</v>
      </c>
      <c r="N1596">
        <f>K1596/LCOH!$C$34</f>
        <v>28.901734104046245</v>
      </c>
    </row>
    <row r="1597" spans="1:14" x14ac:dyDescent="0.35">
      <c r="A1597">
        <f>'Profilo fotovoltaico'!B1599*LCOH!$C$20</f>
        <v>487</v>
      </c>
      <c r="B1597">
        <f>'Profilo eolico'!B1599*LCOH!$C$21</f>
        <v>374.59999999999997</v>
      </c>
      <c r="C1597">
        <f>$P$35*'Profilo fotovoltaico'!B1599</f>
        <v>3581.6961353719457</v>
      </c>
      <c r="D1597">
        <f>$Q$37*'Profilo eolico'!B1599</f>
        <v>2185.6542314843491</v>
      </c>
      <c r="E1597">
        <f>$P$39*'Profilo fotovoltaico'!B1599+'Approvvigionamento energia'!$Q$39*'Profilo eolico'!B1599</f>
        <v>2534.6647074562479</v>
      </c>
      <c r="F1597">
        <f>$P$41*'Profilo fotovoltaico'!B1599+'Approvvigionamento energia'!$Q$41*'Profilo eolico'!B1599</f>
        <v>2883.6751834281476</v>
      </c>
      <c r="G1597">
        <f>$P$43*'Profilo fotovoltaico'!B1599+'Approvvigionamento energia'!$Q$43*'Profilo eolico'!B1599</f>
        <v>3232.6856594000465</v>
      </c>
      <c r="H1597">
        <f t="shared" si="48"/>
        <v>1138.4335154826958</v>
      </c>
      <c r="I1597">
        <f>IF(LCOH!$C$28=Menu!$A$1,'Approvvigionamento energia'!C1597,0)+IF(LCOH!$C$28=Menu!$A$2,'Approvvigionamento energia'!D1597,0)+IF(LCOH!$C$28=Menu!$A$3,'Approvvigionamento energia'!E1597,0)+IF(LCOH!$C$28=Menu!$A$4,'Approvvigionamento energia'!F1597,0)+IF(LCOH!$C$28=Menu!$A$5,'Approvvigionamento energia'!G1597,0)+IF(LCOH!$C$28=Menu!$A$6,'Approvvigionamento energia'!H1597,0)</f>
        <v>2883.6751834281476</v>
      </c>
      <c r="J1597">
        <f>'Approvvigionamento energia'!A1597+'Approvvigionamento energia'!B1597+'Approvvigionamento energia'!I1597</f>
        <v>3745.2751834281476</v>
      </c>
      <c r="K1597">
        <f>IF(MIN(LCOH!$C$18,J1597)&gt;=$P$48*LCOH!$C$18, MIN(LCOH!$C$18,J1597),0)</f>
        <v>1500</v>
      </c>
      <c r="L1597">
        <f t="shared" si="49"/>
        <v>2245.2751834281476</v>
      </c>
      <c r="M1597">
        <f>K1597/LCOH!$C$18</f>
        <v>1</v>
      </c>
      <c r="N1597">
        <f>K1597/LCOH!$C$34</f>
        <v>28.901734104046245</v>
      </c>
    </row>
    <row r="1598" spans="1:14" x14ac:dyDescent="0.35">
      <c r="A1598">
        <f>'Profilo fotovoltaico'!B1600*LCOH!$C$20</f>
        <v>455</v>
      </c>
      <c r="B1598">
        <f>'Profilo eolico'!B1600*LCOH!$C$21</f>
        <v>395.1</v>
      </c>
      <c r="C1598">
        <f>$P$35*'Profilo fotovoltaico'!B1600</f>
        <v>3346.3485453680396</v>
      </c>
      <c r="D1598">
        <f>$Q$37*'Profilo eolico'!B1600</f>
        <v>2305.2642468218537</v>
      </c>
      <c r="E1598">
        <f>$P$39*'Profilo fotovoltaico'!B1600+'Approvvigionamento energia'!$Q$39*'Profilo eolico'!B1600</f>
        <v>2565.5353214584002</v>
      </c>
      <c r="F1598">
        <f>$P$41*'Profilo fotovoltaico'!B1600+'Approvvigionamento energia'!$Q$41*'Profilo eolico'!B1600</f>
        <v>2825.8063960949466</v>
      </c>
      <c r="G1598">
        <f>$P$43*'Profilo fotovoltaico'!B1600+'Approvvigionamento energia'!$Q$43*'Profilo eolico'!B1600</f>
        <v>3086.0774707314931</v>
      </c>
      <c r="H1598">
        <f t="shared" si="48"/>
        <v>1138.4335154826958</v>
      </c>
      <c r="I1598">
        <f>IF(LCOH!$C$28=Menu!$A$1,'Approvvigionamento energia'!C1598,0)+IF(LCOH!$C$28=Menu!$A$2,'Approvvigionamento energia'!D1598,0)+IF(LCOH!$C$28=Menu!$A$3,'Approvvigionamento energia'!E1598,0)+IF(LCOH!$C$28=Menu!$A$4,'Approvvigionamento energia'!F1598,0)+IF(LCOH!$C$28=Menu!$A$5,'Approvvigionamento energia'!G1598,0)+IF(LCOH!$C$28=Menu!$A$6,'Approvvigionamento energia'!H1598,0)</f>
        <v>2825.8063960949466</v>
      </c>
      <c r="J1598">
        <f>'Approvvigionamento energia'!A1598+'Approvvigionamento energia'!B1598+'Approvvigionamento energia'!I1598</f>
        <v>3675.9063960949466</v>
      </c>
      <c r="K1598">
        <f>IF(MIN(LCOH!$C$18,J1598)&gt;=$P$48*LCOH!$C$18, MIN(LCOH!$C$18,J1598),0)</f>
        <v>1500</v>
      </c>
      <c r="L1598">
        <f t="shared" si="49"/>
        <v>2175.9063960949466</v>
      </c>
      <c r="M1598">
        <f>K1598/LCOH!$C$18</f>
        <v>1</v>
      </c>
      <c r="N1598">
        <f>K1598/LCOH!$C$34</f>
        <v>28.901734104046245</v>
      </c>
    </row>
    <row r="1599" spans="1:14" x14ac:dyDescent="0.35">
      <c r="A1599">
        <f>'Profilo fotovoltaico'!B1601*LCOH!$C$20</f>
        <v>388</v>
      </c>
      <c r="B1599">
        <f>'Profilo eolico'!B1601*LCOH!$C$21</f>
        <v>402.6</v>
      </c>
      <c r="C1599">
        <f>$P$35*'Profilo fotovoltaico'!B1601</f>
        <v>2853.5895287973613</v>
      </c>
      <c r="D1599">
        <f>$Q$37*'Profilo eolico'!B1601</f>
        <v>2349.0240085306968</v>
      </c>
      <c r="E1599">
        <f>$P$39*'Profilo fotovoltaico'!B1601+'Approvvigionamento energia'!$Q$39*'Profilo eolico'!B1601</f>
        <v>2475.1653885973628</v>
      </c>
      <c r="F1599">
        <f>$P$41*'Profilo fotovoltaico'!B1601+'Approvvigionamento energia'!$Q$41*'Profilo eolico'!B1601</f>
        <v>2601.3067686640288</v>
      </c>
      <c r="G1599">
        <f>$P$43*'Profilo fotovoltaico'!B1601+'Approvvigionamento energia'!$Q$43*'Profilo eolico'!B1601</f>
        <v>2727.4481487306957</v>
      </c>
      <c r="H1599">
        <f t="shared" si="48"/>
        <v>1138.4335154826958</v>
      </c>
      <c r="I1599">
        <f>IF(LCOH!$C$28=Menu!$A$1,'Approvvigionamento energia'!C1599,0)+IF(LCOH!$C$28=Menu!$A$2,'Approvvigionamento energia'!D1599,0)+IF(LCOH!$C$28=Menu!$A$3,'Approvvigionamento energia'!E1599,0)+IF(LCOH!$C$28=Menu!$A$4,'Approvvigionamento energia'!F1599,0)+IF(LCOH!$C$28=Menu!$A$5,'Approvvigionamento energia'!G1599,0)+IF(LCOH!$C$28=Menu!$A$6,'Approvvigionamento energia'!H1599,0)</f>
        <v>2601.3067686640288</v>
      </c>
      <c r="J1599">
        <f>'Approvvigionamento energia'!A1599+'Approvvigionamento energia'!B1599+'Approvvigionamento energia'!I1599</f>
        <v>3391.9067686640287</v>
      </c>
      <c r="K1599">
        <f>IF(MIN(LCOH!$C$18,J1599)&gt;=$P$48*LCOH!$C$18, MIN(LCOH!$C$18,J1599),0)</f>
        <v>1500</v>
      </c>
      <c r="L1599">
        <f t="shared" si="49"/>
        <v>1891.9067686640287</v>
      </c>
      <c r="M1599">
        <f>K1599/LCOH!$C$18</f>
        <v>1</v>
      </c>
      <c r="N1599">
        <f>K1599/LCOH!$C$34</f>
        <v>28.901734104046245</v>
      </c>
    </row>
    <row r="1600" spans="1:14" x14ac:dyDescent="0.35">
      <c r="A1600">
        <f>'Profilo fotovoltaico'!B1602*LCOH!$C$20</f>
        <v>291</v>
      </c>
      <c r="B1600">
        <f>'Profilo eolico'!B1602*LCOH!$C$21</f>
        <v>393.29999999999995</v>
      </c>
      <c r="C1600">
        <f>$P$35*'Profilo fotovoltaico'!B1602</f>
        <v>2140.1921465980208</v>
      </c>
      <c r="D1600">
        <f>$Q$37*'Profilo eolico'!B1602</f>
        <v>2294.7619040117311</v>
      </c>
      <c r="E1600">
        <f>$P$39*'Profilo fotovoltaico'!B1602+'Approvvigionamento energia'!$Q$39*'Profilo eolico'!B1602</f>
        <v>2256.1194646583035</v>
      </c>
      <c r="F1600">
        <f>$P$41*'Profilo fotovoltaico'!B1602+'Approvvigionamento energia'!$Q$41*'Profilo eolico'!B1602</f>
        <v>2217.477025304876</v>
      </c>
      <c r="G1600">
        <f>$P$43*'Profilo fotovoltaico'!B1602+'Approvvigionamento energia'!$Q$43*'Profilo eolico'!B1602</f>
        <v>2178.8345859514484</v>
      </c>
      <c r="H1600">
        <f t="shared" si="48"/>
        <v>1138.4335154826958</v>
      </c>
      <c r="I1600">
        <f>IF(LCOH!$C$28=Menu!$A$1,'Approvvigionamento energia'!C1600,0)+IF(LCOH!$C$28=Menu!$A$2,'Approvvigionamento energia'!D1600,0)+IF(LCOH!$C$28=Menu!$A$3,'Approvvigionamento energia'!E1600,0)+IF(LCOH!$C$28=Menu!$A$4,'Approvvigionamento energia'!F1600,0)+IF(LCOH!$C$28=Menu!$A$5,'Approvvigionamento energia'!G1600,0)+IF(LCOH!$C$28=Menu!$A$6,'Approvvigionamento energia'!H1600,0)</f>
        <v>2217.477025304876</v>
      </c>
      <c r="J1600">
        <f>'Approvvigionamento energia'!A1600+'Approvvigionamento energia'!B1600+'Approvvigionamento energia'!I1600</f>
        <v>2901.7770253048757</v>
      </c>
      <c r="K1600">
        <f>IF(MIN(LCOH!$C$18,J1600)&gt;=$P$48*LCOH!$C$18, MIN(LCOH!$C$18,J1600),0)</f>
        <v>1500</v>
      </c>
      <c r="L1600">
        <f t="shared" si="49"/>
        <v>1401.7770253048757</v>
      </c>
      <c r="M1600">
        <f>K1600/LCOH!$C$18</f>
        <v>1</v>
      </c>
      <c r="N1600">
        <f>K1600/LCOH!$C$34</f>
        <v>28.901734104046245</v>
      </c>
    </row>
    <row r="1601" spans="1:14" x14ac:dyDescent="0.35">
      <c r="A1601">
        <f>'Profilo fotovoltaico'!B1603*LCOH!$C$20</f>
        <v>159</v>
      </c>
      <c r="B1601">
        <f>'Profilo eolico'!B1603*LCOH!$C$21</f>
        <v>363.09999999999997</v>
      </c>
      <c r="C1601">
        <f>$P$35*'Profilo fotovoltaico'!B1603</f>
        <v>1169.3833378319084</v>
      </c>
      <c r="D1601">
        <f>$Q$37*'Profilo eolico'!B1603</f>
        <v>2118.5559301974563</v>
      </c>
      <c r="E1601">
        <f>$P$39*'Profilo fotovoltaico'!B1603+'Approvvigionamento energia'!$Q$39*'Profilo eolico'!B1603</f>
        <v>1881.2627821060694</v>
      </c>
      <c r="F1601">
        <f>$P$41*'Profilo fotovoltaico'!B1603+'Approvvigionamento energia'!$Q$41*'Profilo eolico'!B1603</f>
        <v>1643.9696340146825</v>
      </c>
      <c r="G1601">
        <f>$P$43*'Profilo fotovoltaico'!B1603+'Approvvigionamento energia'!$Q$43*'Profilo eolico'!B1603</f>
        <v>1406.6764859232953</v>
      </c>
      <c r="H1601">
        <f t="shared" si="48"/>
        <v>1138.4335154826958</v>
      </c>
      <c r="I1601">
        <f>IF(LCOH!$C$28=Menu!$A$1,'Approvvigionamento energia'!C1601,0)+IF(LCOH!$C$28=Menu!$A$2,'Approvvigionamento energia'!D1601,0)+IF(LCOH!$C$28=Menu!$A$3,'Approvvigionamento energia'!E1601,0)+IF(LCOH!$C$28=Menu!$A$4,'Approvvigionamento energia'!F1601,0)+IF(LCOH!$C$28=Menu!$A$5,'Approvvigionamento energia'!G1601,0)+IF(LCOH!$C$28=Menu!$A$6,'Approvvigionamento energia'!H1601,0)</f>
        <v>1643.9696340146825</v>
      </c>
      <c r="J1601">
        <f>'Approvvigionamento energia'!A1601+'Approvvigionamento energia'!B1601+'Approvvigionamento energia'!I1601</f>
        <v>2166.0696340146824</v>
      </c>
      <c r="K1601">
        <f>IF(MIN(LCOH!$C$18,J1601)&gt;=$P$48*LCOH!$C$18, MIN(LCOH!$C$18,J1601),0)</f>
        <v>1500</v>
      </c>
      <c r="L1601">
        <f t="shared" si="49"/>
        <v>666.06963401468238</v>
      </c>
      <c r="M1601">
        <f>K1601/LCOH!$C$18</f>
        <v>1</v>
      </c>
      <c r="N1601">
        <f>K1601/LCOH!$C$34</f>
        <v>28.901734104046245</v>
      </c>
    </row>
    <row r="1602" spans="1:14" x14ac:dyDescent="0.35">
      <c r="A1602">
        <f>'Profilo fotovoltaico'!B1604*LCOH!$C$20</f>
        <v>30</v>
      </c>
      <c r="B1602">
        <f>'Profilo eolico'!B1604*LCOH!$C$21</f>
        <v>305.39999999999998</v>
      </c>
      <c r="C1602">
        <f>$P$35*'Profilo fotovoltaico'!B1604</f>
        <v>220.63836562866194</v>
      </c>
      <c r="D1602">
        <f>$Q$37*'Profilo eolico'!B1604</f>
        <v>1781.8974967840904</v>
      </c>
      <c r="E1602">
        <f>$P$39*'Profilo fotovoltaico'!B1604+'Approvvigionamento energia'!$Q$39*'Profilo eolico'!B1604</f>
        <v>1391.582713995233</v>
      </c>
      <c r="F1602">
        <f>$P$41*'Profilo fotovoltaico'!B1604+'Approvvigionamento energia'!$Q$41*'Profilo eolico'!B1604</f>
        <v>1001.2679312063761</v>
      </c>
      <c r="G1602">
        <f>$P$43*'Profilo fotovoltaico'!B1604+'Approvvigionamento energia'!$Q$43*'Profilo eolico'!B1604</f>
        <v>610.95314841751906</v>
      </c>
      <c r="H1602">
        <f t="shared" ref="H1602:H1665" si="50">$P$45</f>
        <v>1138.4335154826958</v>
      </c>
      <c r="I1602">
        <f>IF(LCOH!$C$28=Menu!$A$1,'Approvvigionamento energia'!C1602,0)+IF(LCOH!$C$28=Menu!$A$2,'Approvvigionamento energia'!D1602,0)+IF(LCOH!$C$28=Menu!$A$3,'Approvvigionamento energia'!E1602,0)+IF(LCOH!$C$28=Menu!$A$4,'Approvvigionamento energia'!F1602,0)+IF(LCOH!$C$28=Menu!$A$5,'Approvvigionamento energia'!G1602,0)+IF(LCOH!$C$28=Menu!$A$6,'Approvvigionamento energia'!H1602,0)</f>
        <v>1001.2679312063761</v>
      </c>
      <c r="J1602">
        <f>'Approvvigionamento energia'!A1602+'Approvvigionamento energia'!B1602+'Approvvigionamento energia'!I1602</f>
        <v>1336.6679312063761</v>
      </c>
      <c r="K1602">
        <f>IF(MIN(LCOH!$C$18,J1602)&gt;=$P$48*LCOH!$C$18, MIN(LCOH!$C$18,J1602),0)</f>
        <v>1336.6679312063761</v>
      </c>
      <c r="L1602">
        <f t="shared" si="49"/>
        <v>0</v>
      </c>
      <c r="M1602">
        <f>K1602/LCOH!$C$18</f>
        <v>0.89111195413758404</v>
      </c>
      <c r="N1602">
        <f>K1602/LCOH!$C$34</f>
        <v>25.754680755421507</v>
      </c>
    </row>
    <row r="1603" spans="1:14" x14ac:dyDescent="0.35">
      <c r="A1603">
        <f>'Profilo fotovoltaico'!B1605*LCOH!$C$20</f>
        <v>0</v>
      </c>
      <c r="B1603">
        <f>'Profilo eolico'!B1605*LCOH!$C$21</f>
        <v>277.60000000000002</v>
      </c>
      <c r="C1603">
        <f>$P$35*'Profilo fotovoltaico'!B1605</f>
        <v>0</v>
      </c>
      <c r="D1603">
        <f>$Q$37*'Profilo eolico'!B1605</f>
        <v>1619.6946467166454</v>
      </c>
      <c r="E1603">
        <f>$P$39*'Profilo fotovoltaico'!B1605+'Approvvigionamento energia'!$Q$39*'Profilo eolico'!B1605</f>
        <v>1214.770985037484</v>
      </c>
      <c r="F1603">
        <f>$P$41*'Profilo fotovoltaico'!B1605+'Approvvigionamento energia'!$Q$41*'Profilo eolico'!B1605</f>
        <v>809.84732335832268</v>
      </c>
      <c r="G1603">
        <f>$P$43*'Profilo fotovoltaico'!B1605+'Approvvigionamento energia'!$Q$43*'Profilo eolico'!B1605</f>
        <v>404.92366167916134</v>
      </c>
      <c r="H1603">
        <f t="shared" si="50"/>
        <v>1138.4335154826958</v>
      </c>
      <c r="I1603">
        <f>IF(LCOH!$C$28=Menu!$A$1,'Approvvigionamento energia'!C1603,0)+IF(LCOH!$C$28=Menu!$A$2,'Approvvigionamento energia'!D1603,0)+IF(LCOH!$C$28=Menu!$A$3,'Approvvigionamento energia'!E1603,0)+IF(LCOH!$C$28=Menu!$A$4,'Approvvigionamento energia'!F1603,0)+IF(LCOH!$C$28=Menu!$A$5,'Approvvigionamento energia'!G1603,0)+IF(LCOH!$C$28=Menu!$A$6,'Approvvigionamento energia'!H1603,0)</f>
        <v>809.84732335832268</v>
      </c>
      <c r="J1603">
        <f>'Approvvigionamento energia'!A1603+'Approvvigionamento energia'!B1603+'Approvvigionamento energia'!I1603</f>
        <v>1087.4473233583226</v>
      </c>
      <c r="K1603">
        <f>IF(MIN(LCOH!$C$18,J1603)&gt;=$P$48*LCOH!$C$18, MIN(LCOH!$C$18,J1603),0)</f>
        <v>1087.4473233583226</v>
      </c>
      <c r="L1603">
        <f t="shared" ref="L1603:L1666" si="51">J1603-K1603</f>
        <v>0</v>
      </c>
      <c r="M1603">
        <f>K1603/LCOH!$C$18</f>
        <v>0.72496488223888178</v>
      </c>
      <c r="N1603">
        <f>K1603/LCOH!$C$34</f>
        <v>20.952742261239358</v>
      </c>
    </row>
    <row r="1604" spans="1:14" x14ac:dyDescent="0.35">
      <c r="A1604">
        <f>'Profilo fotovoltaico'!B1606*LCOH!$C$20</f>
        <v>0</v>
      </c>
      <c r="B1604">
        <f>'Profilo eolico'!B1606*LCOH!$C$21</f>
        <v>268.29999999999995</v>
      </c>
      <c r="C1604">
        <f>$P$35*'Profilo fotovoltaico'!B1606</f>
        <v>0</v>
      </c>
      <c r="D1604">
        <f>$Q$37*'Profilo eolico'!B1606</f>
        <v>1565.4325421976798</v>
      </c>
      <c r="E1604">
        <f>$P$39*'Profilo fotovoltaico'!B1606+'Approvvigionamento energia'!$Q$39*'Profilo eolico'!B1606</f>
        <v>1174.0744066482598</v>
      </c>
      <c r="F1604">
        <f>$P$41*'Profilo fotovoltaico'!B1606+'Approvvigionamento energia'!$Q$41*'Profilo eolico'!B1606</f>
        <v>782.71627109883991</v>
      </c>
      <c r="G1604">
        <f>$P$43*'Profilo fotovoltaico'!B1606+'Approvvigionamento energia'!$Q$43*'Profilo eolico'!B1606</f>
        <v>391.35813554941996</v>
      </c>
      <c r="H1604">
        <f t="shared" si="50"/>
        <v>1138.4335154826958</v>
      </c>
      <c r="I1604">
        <f>IF(LCOH!$C$28=Menu!$A$1,'Approvvigionamento energia'!C1604,0)+IF(LCOH!$C$28=Menu!$A$2,'Approvvigionamento energia'!D1604,0)+IF(LCOH!$C$28=Menu!$A$3,'Approvvigionamento energia'!E1604,0)+IF(LCOH!$C$28=Menu!$A$4,'Approvvigionamento energia'!F1604,0)+IF(LCOH!$C$28=Menu!$A$5,'Approvvigionamento energia'!G1604,0)+IF(LCOH!$C$28=Menu!$A$6,'Approvvigionamento energia'!H1604,0)</f>
        <v>782.71627109883991</v>
      </c>
      <c r="J1604">
        <f>'Approvvigionamento energia'!A1604+'Approvvigionamento energia'!B1604+'Approvvigionamento energia'!I1604</f>
        <v>1051.0162710988398</v>
      </c>
      <c r="K1604">
        <f>IF(MIN(LCOH!$C$18,J1604)&gt;=$P$48*LCOH!$C$18, MIN(LCOH!$C$18,J1604),0)</f>
        <v>1051.0162710988398</v>
      </c>
      <c r="L1604">
        <f t="shared" si="51"/>
        <v>0</v>
      </c>
      <c r="M1604">
        <f>K1604/LCOH!$C$18</f>
        <v>0.70067751406589318</v>
      </c>
      <c r="N1604">
        <f>K1604/LCOH!$C$34</f>
        <v>20.250795204216566</v>
      </c>
    </row>
    <row r="1605" spans="1:14" x14ac:dyDescent="0.35">
      <c r="A1605">
        <f>'Profilo fotovoltaico'!B1607*LCOH!$C$20</f>
        <v>0</v>
      </c>
      <c r="B1605">
        <f>'Profilo eolico'!B1607*LCOH!$C$21</f>
        <v>264.40000000000003</v>
      </c>
      <c r="C1605">
        <f>$P$35*'Profilo fotovoltaico'!B1607</f>
        <v>0</v>
      </c>
      <c r="D1605">
        <f>$Q$37*'Profilo eolico'!B1607</f>
        <v>1542.6774661090815</v>
      </c>
      <c r="E1605">
        <f>$P$39*'Profilo fotovoltaico'!B1607+'Approvvigionamento energia'!$Q$39*'Profilo eolico'!B1607</f>
        <v>1157.0080995818112</v>
      </c>
      <c r="F1605">
        <f>$P$41*'Profilo fotovoltaico'!B1607+'Approvvigionamento energia'!$Q$41*'Profilo eolico'!B1607</f>
        <v>771.33873305454074</v>
      </c>
      <c r="G1605">
        <f>$P$43*'Profilo fotovoltaico'!B1607+'Approvvigionamento energia'!$Q$43*'Profilo eolico'!B1607</f>
        <v>385.66936652727037</v>
      </c>
      <c r="H1605">
        <f t="shared" si="50"/>
        <v>1138.4335154826958</v>
      </c>
      <c r="I1605">
        <f>IF(LCOH!$C$28=Menu!$A$1,'Approvvigionamento energia'!C1605,0)+IF(LCOH!$C$28=Menu!$A$2,'Approvvigionamento energia'!D1605,0)+IF(LCOH!$C$28=Menu!$A$3,'Approvvigionamento energia'!E1605,0)+IF(LCOH!$C$28=Menu!$A$4,'Approvvigionamento energia'!F1605,0)+IF(LCOH!$C$28=Menu!$A$5,'Approvvigionamento energia'!G1605,0)+IF(LCOH!$C$28=Menu!$A$6,'Approvvigionamento energia'!H1605,0)</f>
        <v>771.33873305454074</v>
      </c>
      <c r="J1605">
        <f>'Approvvigionamento energia'!A1605+'Approvvigionamento energia'!B1605+'Approvvigionamento energia'!I1605</f>
        <v>1035.7387330545407</v>
      </c>
      <c r="K1605">
        <f>IF(MIN(LCOH!$C$18,J1605)&gt;=$P$48*LCOH!$C$18, MIN(LCOH!$C$18,J1605),0)</f>
        <v>1035.7387330545407</v>
      </c>
      <c r="L1605">
        <f t="shared" si="51"/>
        <v>0</v>
      </c>
      <c r="M1605">
        <f>K1605/LCOH!$C$18</f>
        <v>0.69049248870302715</v>
      </c>
      <c r="N1605">
        <f>K1605/LCOH!$C$34</f>
        <v>19.956430309336046</v>
      </c>
    </row>
    <row r="1606" spans="1:14" x14ac:dyDescent="0.35">
      <c r="A1606">
        <f>'Profilo fotovoltaico'!B1608*LCOH!$C$20</f>
        <v>0</v>
      </c>
      <c r="B1606">
        <f>'Profilo eolico'!B1608*LCOH!$C$21</f>
        <v>254</v>
      </c>
      <c r="C1606">
        <f>$P$35*'Profilo fotovoltaico'!B1608</f>
        <v>0</v>
      </c>
      <c r="D1606">
        <f>$Q$37*'Profilo eolico'!B1608</f>
        <v>1481.9972632061524</v>
      </c>
      <c r="E1606">
        <f>$P$39*'Profilo fotovoltaico'!B1608+'Approvvigionamento energia'!$Q$39*'Profilo eolico'!B1608</f>
        <v>1111.4979474046143</v>
      </c>
      <c r="F1606">
        <f>$P$41*'Profilo fotovoltaico'!B1608+'Approvvigionamento energia'!$Q$41*'Profilo eolico'!B1608</f>
        <v>740.99863160307621</v>
      </c>
      <c r="G1606">
        <f>$P$43*'Profilo fotovoltaico'!B1608+'Approvvigionamento energia'!$Q$43*'Profilo eolico'!B1608</f>
        <v>370.4993158015381</v>
      </c>
      <c r="H1606">
        <f t="shared" si="50"/>
        <v>1138.4335154826958</v>
      </c>
      <c r="I1606">
        <f>IF(LCOH!$C$28=Menu!$A$1,'Approvvigionamento energia'!C1606,0)+IF(LCOH!$C$28=Menu!$A$2,'Approvvigionamento energia'!D1606,0)+IF(LCOH!$C$28=Menu!$A$3,'Approvvigionamento energia'!E1606,0)+IF(LCOH!$C$28=Menu!$A$4,'Approvvigionamento energia'!F1606,0)+IF(LCOH!$C$28=Menu!$A$5,'Approvvigionamento energia'!G1606,0)+IF(LCOH!$C$28=Menu!$A$6,'Approvvigionamento energia'!H1606,0)</f>
        <v>740.99863160307621</v>
      </c>
      <c r="J1606">
        <f>'Approvvigionamento energia'!A1606+'Approvvigionamento energia'!B1606+'Approvvigionamento energia'!I1606</f>
        <v>994.99863160307621</v>
      </c>
      <c r="K1606">
        <f>IF(MIN(LCOH!$C$18,J1606)&gt;=$P$48*LCOH!$C$18, MIN(LCOH!$C$18,J1606),0)</f>
        <v>994.99863160307621</v>
      </c>
      <c r="L1606">
        <f t="shared" si="51"/>
        <v>0</v>
      </c>
      <c r="M1606">
        <f>K1606/LCOH!$C$18</f>
        <v>0.66333242106871748</v>
      </c>
      <c r="N1606">
        <f>K1606/LCOH!$C$34</f>
        <v>19.171457256321315</v>
      </c>
    </row>
    <row r="1607" spans="1:14" x14ac:dyDescent="0.35">
      <c r="A1607">
        <f>'Profilo fotovoltaico'!B1609*LCOH!$C$20</f>
        <v>0</v>
      </c>
      <c r="B1607">
        <f>'Profilo eolico'!B1609*LCOH!$C$21</f>
        <v>237.3</v>
      </c>
      <c r="C1607">
        <f>$P$35*'Profilo fotovoltaico'!B1609</f>
        <v>0</v>
      </c>
      <c r="D1607">
        <f>$Q$37*'Profilo eolico'!B1609</f>
        <v>1384.5588604677953</v>
      </c>
      <c r="E1607">
        <f>$P$39*'Profilo fotovoltaico'!B1609+'Approvvigionamento energia'!$Q$39*'Profilo eolico'!B1609</f>
        <v>1038.4191453508463</v>
      </c>
      <c r="F1607">
        <f>$P$41*'Profilo fotovoltaico'!B1609+'Approvvigionamento energia'!$Q$41*'Profilo eolico'!B1609</f>
        <v>692.27943023389764</v>
      </c>
      <c r="G1607">
        <f>$P$43*'Profilo fotovoltaico'!B1609+'Approvvigionamento energia'!$Q$43*'Profilo eolico'!B1609</f>
        <v>346.13971511694882</v>
      </c>
      <c r="H1607">
        <f t="shared" si="50"/>
        <v>1138.4335154826958</v>
      </c>
      <c r="I1607">
        <f>IF(LCOH!$C$28=Menu!$A$1,'Approvvigionamento energia'!C1607,0)+IF(LCOH!$C$28=Menu!$A$2,'Approvvigionamento energia'!D1607,0)+IF(LCOH!$C$28=Menu!$A$3,'Approvvigionamento energia'!E1607,0)+IF(LCOH!$C$28=Menu!$A$4,'Approvvigionamento energia'!F1607,0)+IF(LCOH!$C$28=Menu!$A$5,'Approvvigionamento energia'!G1607,0)+IF(LCOH!$C$28=Menu!$A$6,'Approvvigionamento energia'!H1607,0)</f>
        <v>692.27943023389764</v>
      </c>
      <c r="J1607">
        <f>'Approvvigionamento energia'!A1607+'Approvvigionamento energia'!B1607+'Approvvigionamento energia'!I1607</f>
        <v>929.57943023389771</v>
      </c>
      <c r="K1607">
        <f>IF(MIN(LCOH!$C$18,J1607)&gt;=$P$48*LCOH!$C$18, MIN(LCOH!$C$18,J1607),0)</f>
        <v>929.57943023389771</v>
      </c>
      <c r="L1607">
        <f t="shared" si="51"/>
        <v>0</v>
      </c>
      <c r="M1607">
        <f>K1607/LCOH!$C$18</f>
        <v>0.61971962015593185</v>
      </c>
      <c r="N1607">
        <f>K1607/LCOH!$C$34</f>
        <v>17.910971680807279</v>
      </c>
    </row>
    <row r="1608" spans="1:14" x14ac:dyDescent="0.35">
      <c r="A1608">
        <f>'Profilo fotovoltaico'!B1610*LCOH!$C$20</f>
        <v>0</v>
      </c>
      <c r="B1608">
        <f>'Profilo eolico'!B1610*LCOH!$C$21</f>
        <v>219.79999999999998</v>
      </c>
      <c r="C1608">
        <f>$P$35*'Profilo fotovoltaico'!B1610</f>
        <v>0</v>
      </c>
      <c r="D1608">
        <f>$Q$37*'Profilo eolico'!B1610</f>
        <v>1282.4527498138279</v>
      </c>
      <c r="E1608">
        <f>$P$39*'Profilo fotovoltaico'!B1610+'Approvvigionamento energia'!$Q$39*'Profilo eolico'!B1610</f>
        <v>961.83956236037091</v>
      </c>
      <c r="F1608">
        <f>$P$41*'Profilo fotovoltaico'!B1610+'Approvvigionamento energia'!$Q$41*'Profilo eolico'!B1610</f>
        <v>641.22637490691397</v>
      </c>
      <c r="G1608">
        <f>$P$43*'Profilo fotovoltaico'!B1610+'Approvvigionamento energia'!$Q$43*'Profilo eolico'!B1610</f>
        <v>320.61318745345699</v>
      </c>
      <c r="H1608">
        <f t="shared" si="50"/>
        <v>1138.4335154826958</v>
      </c>
      <c r="I1608">
        <f>IF(LCOH!$C$28=Menu!$A$1,'Approvvigionamento energia'!C1608,0)+IF(LCOH!$C$28=Menu!$A$2,'Approvvigionamento energia'!D1608,0)+IF(LCOH!$C$28=Menu!$A$3,'Approvvigionamento energia'!E1608,0)+IF(LCOH!$C$28=Menu!$A$4,'Approvvigionamento energia'!F1608,0)+IF(LCOH!$C$28=Menu!$A$5,'Approvvigionamento energia'!G1608,0)+IF(LCOH!$C$28=Menu!$A$6,'Approvvigionamento energia'!H1608,0)</f>
        <v>641.22637490691397</v>
      </c>
      <c r="J1608">
        <f>'Approvvigionamento energia'!A1608+'Approvvigionamento energia'!B1608+'Approvvigionamento energia'!I1608</f>
        <v>861.02637490691393</v>
      </c>
      <c r="K1608">
        <f>IF(MIN(LCOH!$C$18,J1608)&gt;=$P$48*LCOH!$C$18, MIN(LCOH!$C$18,J1608),0)</f>
        <v>861.02637490691393</v>
      </c>
      <c r="L1608">
        <f t="shared" si="51"/>
        <v>0</v>
      </c>
      <c r="M1608">
        <f>K1608/LCOH!$C$18</f>
        <v>0.57401758327127594</v>
      </c>
      <c r="N1608">
        <f>K1608/LCOH!$C$34</f>
        <v>16.59010356275364</v>
      </c>
    </row>
    <row r="1609" spans="1:14" x14ac:dyDescent="0.35">
      <c r="A1609">
        <f>'Profilo fotovoltaico'!B1611*LCOH!$C$20</f>
        <v>0</v>
      </c>
      <c r="B1609">
        <f>'Profilo eolico'!B1611*LCOH!$C$21</f>
        <v>202</v>
      </c>
      <c r="C1609">
        <f>$P$35*'Profilo fotovoltaico'!B1611</f>
        <v>0</v>
      </c>
      <c r="D1609">
        <f>$Q$37*'Profilo eolico'!B1611</f>
        <v>1178.5962486915071</v>
      </c>
      <c r="E1609">
        <f>$P$39*'Profilo fotovoltaico'!B1611+'Approvvigionamento energia'!$Q$39*'Profilo eolico'!B1611</f>
        <v>883.94718651863025</v>
      </c>
      <c r="F1609">
        <f>$P$41*'Profilo fotovoltaico'!B1611+'Approvvigionamento energia'!$Q$41*'Profilo eolico'!B1611</f>
        <v>589.29812434575354</v>
      </c>
      <c r="G1609">
        <f>$P$43*'Profilo fotovoltaico'!B1611+'Approvvigionamento energia'!$Q$43*'Profilo eolico'!B1611</f>
        <v>294.64906217287677</v>
      </c>
      <c r="H1609">
        <f t="shared" si="50"/>
        <v>1138.4335154826958</v>
      </c>
      <c r="I1609">
        <f>IF(LCOH!$C$28=Menu!$A$1,'Approvvigionamento energia'!C1609,0)+IF(LCOH!$C$28=Menu!$A$2,'Approvvigionamento energia'!D1609,0)+IF(LCOH!$C$28=Menu!$A$3,'Approvvigionamento energia'!E1609,0)+IF(LCOH!$C$28=Menu!$A$4,'Approvvigionamento energia'!F1609,0)+IF(LCOH!$C$28=Menu!$A$5,'Approvvigionamento energia'!G1609,0)+IF(LCOH!$C$28=Menu!$A$6,'Approvvigionamento energia'!H1609,0)</f>
        <v>589.29812434575354</v>
      </c>
      <c r="J1609">
        <f>'Approvvigionamento energia'!A1609+'Approvvigionamento energia'!B1609+'Approvvigionamento energia'!I1609</f>
        <v>791.29812434575354</v>
      </c>
      <c r="K1609">
        <f>IF(MIN(LCOH!$C$18,J1609)&gt;=$P$48*LCOH!$C$18, MIN(LCOH!$C$18,J1609),0)</f>
        <v>791.29812434575354</v>
      </c>
      <c r="L1609">
        <f t="shared" si="51"/>
        <v>0</v>
      </c>
      <c r="M1609">
        <f>K1609/LCOH!$C$18</f>
        <v>0.52753208289716902</v>
      </c>
      <c r="N1609">
        <f>K1609/LCOH!$C$34</f>
        <v>15.24659199124766</v>
      </c>
    </row>
    <row r="1610" spans="1:14" x14ac:dyDescent="0.35">
      <c r="A1610">
        <f>'Profilo fotovoltaico'!B1612*LCOH!$C$20</f>
        <v>0</v>
      </c>
      <c r="B1610">
        <f>'Profilo eolico'!B1612*LCOH!$C$21</f>
        <v>189</v>
      </c>
      <c r="C1610">
        <f>$P$35*'Profilo fotovoltaico'!B1612</f>
        <v>0</v>
      </c>
      <c r="D1610">
        <f>$Q$37*'Profilo eolico'!B1612</f>
        <v>1102.7459950628456</v>
      </c>
      <c r="E1610">
        <f>$P$39*'Profilo fotovoltaico'!B1612+'Approvvigionamento energia'!$Q$39*'Profilo eolico'!B1612</f>
        <v>827.05949629713416</v>
      </c>
      <c r="F1610">
        <f>$P$41*'Profilo fotovoltaico'!B1612+'Approvvigionamento energia'!$Q$41*'Profilo eolico'!B1612</f>
        <v>551.37299753142281</v>
      </c>
      <c r="G1610">
        <f>$P$43*'Profilo fotovoltaico'!B1612+'Approvvigionamento energia'!$Q$43*'Profilo eolico'!B1612</f>
        <v>275.68649876571141</v>
      </c>
      <c r="H1610">
        <f t="shared" si="50"/>
        <v>1138.4335154826958</v>
      </c>
      <c r="I1610">
        <f>IF(LCOH!$C$28=Menu!$A$1,'Approvvigionamento energia'!C1610,0)+IF(LCOH!$C$28=Menu!$A$2,'Approvvigionamento energia'!D1610,0)+IF(LCOH!$C$28=Menu!$A$3,'Approvvigionamento energia'!E1610,0)+IF(LCOH!$C$28=Menu!$A$4,'Approvvigionamento energia'!F1610,0)+IF(LCOH!$C$28=Menu!$A$5,'Approvvigionamento energia'!G1610,0)+IF(LCOH!$C$28=Menu!$A$6,'Approvvigionamento energia'!H1610,0)</f>
        <v>551.37299753142281</v>
      </c>
      <c r="J1610">
        <f>'Approvvigionamento energia'!A1610+'Approvvigionamento energia'!B1610+'Approvvigionamento energia'!I1610</f>
        <v>740.37299753142281</v>
      </c>
      <c r="K1610">
        <f>IF(MIN(LCOH!$C$18,J1610)&gt;=$P$48*LCOH!$C$18, MIN(LCOH!$C$18,J1610),0)</f>
        <v>740.37299753142281</v>
      </c>
      <c r="L1610">
        <f t="shared" si="51"/>
        <v>0</v>
      </c>
      <c r="M1610">
        <f>K1610/LCOH!$C$18</f>
        <v>0.49358199835428185</v>
      </c>
      <c r="N1610">
        <f>K1610/LCOH!$C$34</f>
        <v>14.265375674979245</v>
      </c>
    </row>
    <row r="1611" spans="1:14" x14ac:dyDescent="0.35">
      <c r="A1611">
        <f>'Profilo fotovoltaico'!B1613*LCOH!$C$20</f>
        <v>0</v>
      </c>
      <c r="B1611">
        <f>'Profilo eolico'!B1613*LCOH!$C$21</f>
        <v>179</v>
      </c>
      <c r="C1611">
        <f>$P$35*'Profilo fotovoltaico'!B1613</f>
        <v>0</v>
      </c>
      <c r="D1611">
        <f>$Q$37*'Profilo eolico'!B1613</f>
        <v>1044.3996461177214</v>
      </c>
      <c r="E1611">
        <f>$P$39*'Profilo fotovoltaico'!B1613+'Approvvigionamento energia'!$Q$39*'Profilo eolico'!B1613</f>
        <v>783.29973458829113</v>
      </c>
      <c r="F1611">
        <f>$P$41*'Profilo fotovoltaico'!B1613+'Approvvigionamento energia'!$Q$41*'Profilo eolico'!B1613</f>
        <v>522.19982305886072</v>
      </c>
      <c r="G1611">
        <f>$P$43*'Profilo fotovoltaico'!B1613+'Approvvigionamento energia'!$Q$43*'Profilo eolico'!B1613</f>
        <v>261.09991152943036</v>
      </c>
      <c r="H1611">
        <f t="shared" si="50"/>
        <v>1138.4335154826958</v>
      </c>
      <c r="I1611">
        <f>IF(LCOH!$C$28=Menu!$A$1,'Approvvigionamento energia'!C1611,0)+IF(LCOH!$C$28=Menu!$A$2,'Approvvigionamento energia'!D1611,0)+IF(LCOH!$C$28=Menu!$A$3,'Approvvigionamento energia'!E1611,0)+IF(LCOH!$C$28=Menu!$A$4,'Approvvigionamento energia'!F1611,0)+IF(LCOH!$C$28=Menu!$A$5,'Approvvigionamento energia'!G1611,0)+IF(LCOH!$C$28=Menu!$A$6,'Approvvigionamento energia'!H1611,0)</f>
        <v>522.19982305886072</v>
      </c>
      <c r="J1611">
        <f>'Approvvigionamento energia'!A1611+'Approvvigionamento energia'!B1611+'Approvvigionamento energia'!I1611</f>
        <v>701.19982305886072</v>
      </c>
      <c r="K1611">
        <f>IF(MIN(LCOH!$C$18,J1611)&gt;=$P$48*LCOH!$C$18, MIN(LCOH!$C$18,J1611),0)</f>
        <v>701.19982305886072</v>
      </c>
      <c r="L1611">
        <f t="shared" si="51"/>
        <v>0</v>
      </c>
      <c r="M1611">
        <f>K1611/LCOH!$C$18</f>
        <v>0.46746654870590715</v>
      </c>
      <c r="N1611">
        <f>K1611/LCOH!$C$34</f>
        <v>13.510593893234311</v>
      </c>
    </row>
    <row r="1612" spans="1:14" x14ac:dyDescent="0.35">
      <c r="A1612">
        <f>'Profilo fotovoltaico'!B1614*LCOH!$C$20</f>
        <v>0</v>
      </c>
      <c r="B1612">
        <f>'Profilo eolico'!B1614*LCOH!$C$21</f>
        <v>169.2</v>
      </c>
      <c r="C1612">
        <f>$P$35*'Profilo fotovoltaico'!B1614</f>
        <v>0</v>
      </c>
      <c r="D1612">
        <f>$Q$37*'Profilo eolico'!B1614</f>
        <v>987.22022415149991</v>
      </c>
      <c r="E1612">
        <f>$P$39*'Profilo fotovoltaico'!B1614+'Approvvigionamento energia'!$Q$39*'Profilo eolico'!B1614</f>
        <v>740.41516811362487</v>
      </c>
      <c r="F1612">
        <f>$P$41*'Profilo fotovoltaico'!B1614+'Approvvigionamento energia'!$Q$41*'Profilo eolico'!B1614</f>
        <v>493.61011207574995</v>
      </c>
      <c r="G1612">
        <f>$P$43*'Profilo fotovoltaico'!B1614+'Approvvigionamento energia'!$Q$43*'Profilo eolico'!B1614</f>
        <v>246.80505603787498</v>
      </c>
      <c r="H1612">
        <f t="shared" si="50"/>
        <v>1138.4335154826958</v>
      </c>
      <c r="I1612">
        <f>IF(LCOH!$C$28=Menu!$A$1,'Approvvigionamento energia'!C1612,0)+IF(LCOH!$C$28=Menu!$A$2,'Approvvigionamento energia'!D1612,0)+IF(LCOH!$C$28=Menu!$A$3,'Approvvigionamento energia'!E1612,0)+IF(LCOH!$C$28=Menu!$A$4,'Approvvigionamento energia'!F1612,0)+IF(LCOH!$C$28=Menu!$A$5,'Approvvigionamento energia'!G1612,0)+IF(LCOH!$C$28=Menu!$A$6,'Approvvigionamento energia'!H1612,0)</f>
        <v>493.61011207574995</v>
      </c>
      <c r="J1612">
        <f>'Approvvigionamento energia'!A1612+'Approvvigionamento energia'!B1612+'Approvvigionamento energia'!I1612</f>
        <v>662.81011207574988</v>
      </c>
      <c r="K1612">
        <f>IF(MIN(LCOH!$C$18,J1612)&gt;=$P$48*LCOH!$C$18, MIN(LCOH!$C$18,J1612),0)</f>
        <v>662.81011207574988</v>
      </c>
      <c r="L1612">
        <f t="shared" si="51"/>
        <v>0</v>
      </c>
      <c r="M1612">
        <f>K1612/LCOH!$C$18</f>
        <v>0.44187340805049991</v>
      </c>
      <c r="N1612">
        <f>K1612/LCOH!$C$34</f>
        <v>12.770907747124276</v>
      </c>
    </row>
    <row r="1613" spans="1:14" x14ac:dyDescent="0.35">
      <c r="A1613">
        <f>'Profilo fotovoltaico'!B1615*LCOH!$C$20</f>
        <v>0</v>
      </c>
      <c r="B1613">
        <f>'Profilo eolico'!B1615*LCOH!$C$21</f>
        <v>162.30000000000001</v>
      </c>
      <c r="C1613">
        <f>$P$35*'Profilo fotovoltaico'!B1615</f>
        <v>0</v>
      </c>
      <c r="D1613">
        <f>$Q$37*'Profilo eolico'!B1615</f>
        <v>946.9612433793643</v>
      </c>
      <c r="E1613">
        <f>$P$39*'Profilo fotovoltaico'!B1615+'Approvvigionamento energia'!$Q$39*'Profilo eolico'!B1615</f>
        <v>710.22093253452317</v>
      </c>
      <c r="F1613">
        <f>$P$41*'Profilo fotovoltaico'!B1615+'Approvvigionamento energia'!$Q$41*'Profilo eolico'!B1615</f>
        <v>473.48062168968215</v>
      </c>
      <c r="G1613">
        <f>$P$43*'Profilo fotovoltaico'!B1615+'Approvvigionamento energia'!$Q$43*'Profilo eolico'!B1615</f>
        <v>236.74031084484108</v>
      </c>
      <c r="H1613">
        <f t="shared" si="50"/>
        <v>1138.4335154826958</v>
      </c>
      <c r="I1613">
        <f>IF(LCOH!$C$28=Menu!$A$1,'Approvvigionamento energia'!C1613,0)+IF(LCOH!$C$28=Menu!$A$2,'Approvvigionamento energia'!D1613,0)+IF(LCOH!$C$28=Menu!$A$3,'Approvvigionamento energia'!E1613,0)+IF(LCOH!$C$28=Menu!$A$4,'Approvvigionamento energia'!F1613,0)+IF(LCOH!$C$28=Menu!$A$5,'Approvvigionamento energia'!G1613,0)+IF(LCOH!$C$28=Menu!$A$6,'Approvvigionamento energia'!H1613,0)</f>
        <v>473.48062168968215</v>
      </c>
      <c r="J1613">
        <f>'Approvvigionamento energia'!A1613+'Approvvigionamento energia'!B1613+'Approvvigionamento energia'!I1613</f>
        <v>635.78062168968222</v>
      </c>
      <c r="K1613">
        <f>IF(MIN(LCOH!$C$18,J1613)&gt;=$P$48*LCOH!$C$18, MIN(LCOH!$C$18,J1613),0)</f>
        <v>635.78062168968222</v>
      </c>
      <c r="L1613">
        <f t="shared" si="51"/>
        <v>0</v>
      </c>
      <c r="M1613">
        <f>K1613/LCOH!$C$18</f>
        <v>0.42385374779312146</v>
      </c>
      <c r="N1613">
        <f>K1613/LCOH!$C$34</f>
        <v>12.250108317720274</v>
      </c>
    </row>
    <row r="1614" spans="1:14" x14ac:dyDescent="0.35">
      <c r="A1614">
        <f>'Profilo fotovoltaico'!B1616*LCOH!$C$20</f>
        <v>0</v>
      </c>
      <c r="B1614">
        <f>'Profilo eolico'!B1616*LCOH!$C$21</f>
        <v>157.4</v>
      </c>
      <c r="C1614">
        <f>$P$35*'Profilo fotovoltaico'!B1616</f>
        <v>0</v>
      </c>
      <c r="D1614">
        <f>$Q$37*'Profilo eolico'!B1616</f>
        <v>918.37153239625354</v>
      </c>
      <c r="E1614">
        <f>$P$39*'Profilo fotovoltaico'!B1616+'Approvvigionamento energia'!$Q$39*'Profilo eolico'!B1616</f>
        <v>688.7786492971901</v>
      </c>
      <c r="F1614">
        <f>$P$41*'Profilo fotovoltaico'!B1616+'Approvvigionamento energia'!$Q$41*'Profilo eolico'!B1616</f>
        <v>459.18576619812677</v>
      </c>
      <c r="G1614">
        <f>$P$43*'Profilo fotovoltaico'!B1616+'Approvvigionamento energia'!$Q$43*'Profilo eolico'!B1616</f>
        <v>229.59288309906339</v>
      </c>
      <c r="H1614">
        <f t="shared" si="50"/>
        <v>1138.4335154826958</v>
      </c>
      <c r="I1614">
        <f>IF(LCOH!$C$28=Menu!$A$1,'Approvvigionamento energia'!C1614,0)+IF(LCOH!$C$28=Menu!$A$2,'Approvvigionamento energia'!D1614,0)+IF(LCOH!$C$28=Menu!$A$3,'Approvvigionamento energia'!E1614,0)+IF(LCOH!$C$28=Menu!$A$4,'Approvvigionamento energia'!F1614,0)+IF(LCOH!$C$28=Menu!$A$5,'Approvvigionamento energia'!G1614,0)+IF(LCOH!$C$28=Menu!$A$6,'Approvvigionamento energia'!H1614,0)</f>
        <v>459.18576619812677</v>
      </c>
      <c r="J1614">
        <f>'Approvvigionamento energia'!A1614+'Approvvigionamento energia'!B1614+'Approvvigionamento energia'!I1614</f>
        <v>616.58576619812675</v>
      </c>
      <c r="K1614">
        <f>IF(MIN(LCOH!$C$18,J1614)&gt;=$P$48*LCOH!$C$18, MIN(LCOH!$C$18,J1614),0)</f>
        <v>616.58576619812675</v>
      </c>
      <c r="L1614">
        <f t="shared" si="51"/>
        <v>0</v>
      </c>
      <c r="M1614">
        <f>K1614/LCOH!$C$18</f>
        <v>0.41105717746541781</v>
      </c>
      <c r="N1614">
        <f>K1614/LCOH!$C$34</f>
        <v>11.880265244665255</v>
      </c>
    </row>
    <row r="1615" spans="1:14" x14ac:dyDescent="0.35">
      <c r="A1615">
        <f>'Profilo fotovoltaico'!B1617*LCOH!$C$20</f>
        <v>7</v>
      </c>
      <c r="B1615">
        <f>'Profilo eolico'!B1617*LCOH!$C$21</f>
        <v>152.5</v>
      </c>
      <c r="C1615">
        <f>$P$35*'Profilo fotovoltaico'!B1617</f>
        <v>51.482285313354453</v>
      </c>
      <c r="D1615">
        <f>$Q$37*'Profilo eolico'!B1617</f>
        <v>889.78182141314267</v>
      </c>
      <c r="E1615">
        <f>$P$39*'Profilo fotovoltaico'!B1617+'Approvvigionamento energia'!$Q$39*'Profilo eolico'!B1617</f>
        <v>680.20693738819557</v>
      </c>
      <c r="F1615">
        <f>$P$41*'Profilo fotovoltaico'!B1617+'Approvvigionamento energia'!$Q$41*'Profilo eolico'!B1617</f>
        <v>470.63205336324859</v>
      </c>
      <c r="G1615">
        <f>$P$43*'Profilo fotovoltaico'!B1617+'Approvvigionamento energia'!$Q$43*'Profilo eolico'!B1617</f>
        <v>261.05716933830149</v>
      </c>
      <c r="H1615">
        <f t="shared" si="50"/>
        <v>1138.4335154826958</v>
      </c>
      <c r="I1615">
        <f>IF(LCOH!$C$28=Menu!$A$1,'Approvvigionamento energia'!C1615,0)+IF(LCOH!$C$28=Menu!$A$2,'Approvvigionamento energia'!D1615,0)+IF(LCOH!$C$28=Menu!$A$3,'Approvvigionamento energia'!E1615,0)+IF(LCOH!$C$28=Menu!$A$4,'Approvvigionamento energia'!F1615,0)+IF(LCOH!$C$28=Menu!$A$5,'Approvvigionamento energia'!G1615,0)+IF(LCOH!$C$28=Menu!$A$6,'Approvvigionamento energia'!H1615,0)</f>
        <v>470.63205336324859</v>
      </c>
      <c r="J1615">
        <f>'Approvvigionamento energia'!A1615+'Approvvigionamento energia'!B1615+'Approvvigionamento energia'!I1615</f>
        <v>630.13205336324859</v>
      </c>
      <c r="K1615">
        <f>IF(MIN(LCOH!$C$18,J1615)&gt;=$P$48*LCOH!$C$18, MIN(LCOH!$C$18,J1615),0)</f>
        <v>630.13205336324859</v>
      </c>
      <c r="L1615">
        <f t="shared" si="51"/>
        <v>0</v>
      </c>
      <c r="M1615">
        <f>K1615/LCOH!$C$18</f>
        <v>0.42008803557549906</v>
      </c>
      <c r="N1615">
        <f>K1615/LCOH!$C$34</f>
        <v>12.141272704494193</v>
      </c>
    </row>
    <row r="1616" spans="1:14" x14ac:dyDescent="0.35">
      <c r="A1616">
        <f>'Profilo fotovoltaico'!B1618*LCOH!$C$20</f>
        <v>83</v>
      </c>
      <c r="B1616">
        <f>'Profilo eolico'!B1618*LCOH!$C$21</f>
        <v>123.30000000000001</v>
      </c>
      <c r="C1616">
        <f>$P$35*'Profilo fotovoltaico'!B1618</f>
        <v>610.43281157263141</v>
      </c>
      <c r="D1616">
        <f>$Q$37*'Profilo eolico'!B1618</f>
        <v>719.4104824933803</v>
      </c>
      <c r="E1616">
        <f>$P$39*'Profilo fotovoltaico'!B1618+'Approvvigionamento energia'!$Q$39*'Profilo eolico'!B1618</f>
        <v>692.16606476319316</v>
      </c>
      <c r="F1616">
        <f>$P$41*'Profilo fotovoltaico'!B1618+'Approvvigionamento energia'!$Q$41*'Profilo eolico'!B1618</f>
        <v>664.92164703300591</v>
      </c>
      <c r="G1616">
        <f>$P$43*'Profilo fotovoltaico'!B1618+'Approvvigionamento energia'!$Q$43*'Profilo eolico'!B1618</f>
        <v>637.67722930281866</v>
      </c>
      <c r="H1616">
        <f t="shared" si="50"/>
        <v>1138.4335154826958</v>
      </c>
      <c r="I1616">
        <f>IF(LCOH!$C$28=Menu!$A$1,'Approvvigionamento energia'!C1616,0)+IF(LCOH!$C$28=Menu!$A$2,'Approvvigionamento energia'!D1616,0)+IF(LCOH!$C$28=Menu!$A$3,'Approvvigionamento energia'!E1616,0)+IF(LCOH!$C$28=Menu!$A$4,'Approvvigionamento energia'!F1616,0)+IF(LCOH!$C$28=Menu!$A$5,'Approvvigionamento energia'!G1616,0)+IF(LCOH!$C$28=Menu!$A$6,'Approvvigionamento energia'!H1616,0)</f>
        <v>664.92164703300591</v>
      </c>
      <c r="J1616">
        <f>'Approvvigionamento energia'!A1616+'Approvvigionamento energia'!B1616+'Approvvigionamento energia'!I1616</f>
        <v>871.22164703300587</v>
      </c>
      <c r="K1616">
        <f>IF(MIN(LCOH!$C$18,J1616)&gt;=$P$48*LCOH!$C$18, MIN(LCOH!$C$18,J1616),0)</f>
        <v>871.22164703300587</v>
      </c>
      <c r="L1616">
        <f t="shared" si="51"/>
        <v>0</v>
      </c>
      <c r="M1616">
        <f>K1616/LCOH!$C$18</f>
        <v>0.58081443135533728</v>
      </c>
      <c r="N1616">
        <f>K1616/LCOH!$C$34</f>
        <v>16.786544258824776</v>
      </c>
    </row>
    <row r="1617" spans="1:14" x14ac:dyDescent="0.35">
      <c r="A1617">
        <f>'Profilo fotovoltaico'!B1619*LCOH!$C$20</f>
        <v>194</v>
      </c>
      <c r="B1617">
        <f>'Profilo eolico'!B1619*LCOH!$C$21</f>
        <v>133.6</v>
      </c>
      <c r="C1617">
        <f>$P$35*'Profilo fotovoltaico'!B1619</f>
        <v>1426.7947643986806</v>
      </c>
      <c r="D1617">
        <f>$Q$37*'Profilo eolico'!B1619</f>
        <v>779.50722190685804</v>
      </c>
      <c r="E1617">
        <f>$P$39*'Profilo fotovoltaico'!B1619+'Approvvigionamento energia'!$Q$39*'Profilo eolico'!B1619</f>
        <v>941.32910752981365</v>
      </c>
      <c r="F1617">
        <f>$P$41*'Profilo fotovoltaico'!B1619+'Approvvigionamento energia'!$Q$41*'Profilo eolico'!B1619</f>
        <v>1103.1509931527694</v>
      </c>
      <c r="G1617">
        <f>$P$43*'Profilo fotovoltaico'!B1619+'Approvvigionamento energia'!$Q$43*'Profilo eolico'!B1619</f>
        <v>1264.9728787757251</v>
      </c>
      <c r="H1617">
        <f t="shared" si="50"/>
        <v>1138.4335154826958</v>
      </c>
      <c r="I1617">
        <f>IF(LCOH!$C$28=Menu!$A$1,'Approvvigionamento energia'!C1617,0)+IF(LCOH!$C$28=Menu!$A$2,'Approvvigionamento energia'!D1617,0)+IF(LCOH!$C$28=Menu!$A$3,'Approvvigionamento energia'!E1617,0)+IF(LCOH!$C$28=Menu!$A$4,'Approvvigionamento energia'!F1617,0)+IF(LCOH!$C$28=Menu!$A$5,'Approvvigionamento energia'!G1617,0)+IF(LCOH!$C$28=Menu!$A$6,'Approvvigionamento energia'!H1617,0)</f>
        <v>1103.1509931527694</v>
      </c>
      <c r="J1617">
        <f>'Approvvigionamento energia'!A1617+'Approvvigionamento energia'!B1617+'Approvvigionamento energia'!I1617</f>
        <v>1430.7509931527693</v>
      </c>
      <c r="K1617">
        <f>IF(MIN(LCOH!$C$18,J1617)&gt;=$P$48*LCOH!$C$18, MIN(LCOH!$C$18,J1617),0)</f>
        <v>1430.7509931527693</v>
      </c>
      <c r="L1617">
        <f t="shared" si="51"/>
        <v>0</v>
      </c>
      <c r="M1617">
        <f>K1617/LCOH!$C$18</f>
        <v>0.95383399543517955</v>
      </c>
      <c r="N1617">
        <f>K1617/LCOH!$C$34</f>
        <v>27.567456515467619</v>
      </c>
    </row>
    <row r="1618" spans="1:14" x14ac:dyDescent="0.35">
      <c r="A1618">
        <f>'Profilo fotovoltaico'!B1620*LCOH!$C$20</f>
        <v>303</v>
      </c>
      <c r="B1618">
        <f>'Profilo eolico'!B1620*LCOH!$C$21</f>
        <v>146.69999999999999</v>
      </c>
      <c r="C1618">
        <f>$P$35*'Profilo fotovoltaico'!B1620</f>
        <v>2228.4474928494856</v>
      </c>
      <c r="D1618">
        <f>$Q$37*'Profilo eolico'!B1620</f>
        <v>855.9409390249707</v>
      </c>
      <c r="E1618">
        <f>$P$39*'Profilo fotovoltaico'!B1620+'Approvvigionamento energia'!$Q$39*'Profilo eolico'!B1620</f>
        <v>1199.0675774810993</v>
      </c>
      <c r="F1618">
        <f>$P$41*'Profilo fotovoltaico'!B1620+'Approvvigionamento energia'!$Q$41*'Profilo eolico'!B1620</f>
        <v>1542.1942159372281</v>
      </c>
      <c r="G1618">
        <f>$P$43*'Profilo fotovoltaico'!B1620+'Approvvigionamento energia'!$Q$43*'Profilo eolico'!B1620</f>
        <v>1885.320854393357</v>
      </c>
      <c r="H1618">
        <f t="shared" si="50"/>
        <v>1138.4335154826958</v>
      </c>
      <c r="I1618">
        <f>IF(LCOH!$C$28=Menu!$A$1,'Approvvigionamento energia'!C1618,0)+IF(LCOH!$C$28=Menu!$A$2,'Approvvigionamento energia'!D1618,0)+IF(LCOH!$C$28=Menu!$A$3,'Approvvigionamento energia'!E1618,0)+IF(LCOH!$C$28=Menu!$A$4,'Approvvigionamento energia'!F1618,0)+IF(LCOH!$C$28=Menu!$A$5,'Approvvigionamento energia'!G1618,0)+IF(LCOH!$C$28=Menu!$A$6,'Approvvigionamento energia'!H1618,0)</f>
        <v>1542.1942159372281</v>
      </c>
      <c r="J1618">
        <f>'Approvvigionamento energia'!A1618+'Approvvigionamento energia'!B1618+'Approvvigionamento energia'!I1618</f>
        <v>1991.8942159372282</v>
      </c>
      <c r="K1618">
        <f>IF(MIN(LCOH!$C$18,J1618)&gt;=$P$48*LCOH!$C$18, MIN(LCOH!$C$18,J1618),0)</f>
        <v>1500</v>
      </c>
      <c r="L1618">
        <f t="shared" si="51"/>
        <v>491.89421593722818</v>
      </c>
      <c r="M1618">
        <f>K1618/LCOH!$C$18</f>
        <v>1</v>
      </c>
      <c r="N1618">
        <f>K1618/LCOH!$C$34</f>
        <v>28.901734104046245</v>
      </c>
    </row>
    <row r="1619" spans="1:14" x14ac:dyDescent="0.35">
      <c r="A1619">
        <f>'Profilo fotovoltaico'!B1621*LCOH!$C$20</f>
        <v>373</v>
      </c>
      <c r="B1619">
        <f>'Profilo eolico'!B1621*LCOH!$C$21</f>
        <v>151.29999999999998</v>
      </c>
      <c r="C1619">
        <f>$P$35*'Profilo fotovoltaico'!B1621</f>
        <v>2743.2703459830304</v>
      </c>
      <c r="D1619">
        <f>$Q$37*'Profilo eolico'!B1621</f>
        <v>882.78025953972769</v>
      </c>
      <c r="E1619">
        <f>$P$39*'Profilo fotovoltaico'!B1621+'Approvvigionamento energia'!$Q$39*'Profilo eolico'!B1621</f>
        <v>1347.9027811505534</v>
      </c>
      <c r="F1619">
        <f>$P$41*'Profilo fotovoltaico'!B1621+'Approvvigionamento energia'!$Q$41*'Profilo eolico'!B1621</f>
        <v>1813.025302761379</v>
      </c>
      <c r="G1619">
        <f>$P$43*'Profilo fotovoltaico'!B1621+'Approvvigionamento energia'!$Q$43*'Profilo eolico'!B1621</f>
        <v>2278.1478243722049</v>
      </c>
      <c r="H1619">
        <f t="shared" si="50"/>
        <v>1138.4335154826958</v>
      </c>
      <c r="I1619">
        <f>IF(LCOH!$C$28=Menu!$A$1,'Approvvigionamento energia'!C1619,0)+IF(LCOH!$C$28=Menu!$A$2,'Approvvigionamento energia'!D1619,0)+IF(LCOH!$C$28=Menu!$A$3,'Approvvigionamento energia'!E1619,0)+IF(LCOH!$C$28=Menu!$A$4,'Approvvigionamento energia'!F1619,0)+IF(LCOH!$C$28=Menu!$A$5,'Approvvigionamento energia'!G1619,0)+IF(LCOH!$C$28=Menu!$A$6,'Approvvigionamento energia'!H1619,0)</f>
        <v>1813.025302761379</v>
      </c>
      <c r="J1619">
        <f>'Approvvigionamento energia'!A1619+'Approvvigionamento energia'!B1619+'Approvvigionamento energia'!I1619</f>
        <v>2337.3253027613791</v>
      </c>
      <c r="K1619">
        <f>IF(MIN(LCOH!$C$18,J1619)&gt;=$P$48*LCOH!$C$18, MIN(LCOH!$C$18,J1619),0)</f>
        <v>1500</v>
      </c>
      <c r="L1619">
        <f t="shared" si="51"/>
        <v>837.32530276137913</v>
      </c>
      <c r="M1619">
        <f>K1619/LCOH!$C$18</f>
        <v>1</v>
      </c>
      <c r="N1619">
        <f>K1619/LCOH!$C$34</f>
        <v>28.901734104046245</v>
      </c>
    </row>
    <row r="1620" spans="1:14" x14ac:dyDescent="0.35">
      <c r="A1620">
        <f>'Profilo fotovoltaico'!B1622*LCOH!$C$20</f>
        <v>390</v>
      </c>
      <c r="B1620">
        <f>'Profilo eolico'!B1622*LCOH!$C$21</f>
        <v>153.10000000000002</v>
      </c>
      <c r="C1620">
        <f>$P$35*'Profilo fotovoltaico'!B1622</f>
        <v>2868.2987531726053</v>
      </c>
      <c r="D1620">
        <f>$Q$37*'Profilo eolico'!B1622</f>
        <v>893.28260234985021</v>
      </c>
      <c r="E1620">
        <f>$P$39*'Profilo fotovoltaico'!B1622+'Approvvigionamento energia'!$Q$39*'Profilo eolico'!B1622</f>
        <v>1387.036640055539</v>
      </c>
      <c r="F1620">
        <f>$P$41*'Profilo fotovoltaico'!B1622+'Approvvigionamento energia'!$Q$41*'Profilo eolico'!B1622</f>
        <v>1880.7906777612277</v>
      </c>
      <c r="G1620">
        <f>$P$43*'Profilo fotovoltaico'!B1622+'Approvvigionamento energia'!$Q$43*'Profilo eolico'!B1622</f>
        <v>2374.5447154669168</v>
      </c>
      <c r="H1620">
        <f t="shared" si="50"/>
        <v>1138.4335154826958</v>
      </c>
      <c r="I1620">
        <f>IF(LCOH!$C$28=Menu!$A$1,'Approvvigionamento energia'!C1620,0)+IF(LCOH!$C$28=Menu!$A$2,'Approvvigionamento energia'!D1620,0)+IF(LCOH!$C$28=Menu!$A$3,'Approvvigionamento energia'!E1620,0)+IF(LCOH!$C$28=Menu!$A$4,'Approvvigionamento energia'!F1620,0)+IF(LCOH!$C$28=Menu!$A$5,'Approvvigionamento energia'!G1620,0)+IF(LCOH!$C$28=Menu!$A$6,'Approvvigionamento energia'!H1620,0)</f>
        <v>1880.7906777612277</v>
      </c>
      <c r="J1620">
        <f>'Approvvigionamento energia'!A1620+'Approvvigionamento energia'!B1620+'Approvvigionamento energia'!I1620</f>
        <v>2423.8906777612278</v>
      </c>
      <c r="K1620">
        <f>IF(MIN(LCOH!$C$18,J1620)&gt;=$P$48*LCOH!$C$18, MIN(LCOH!$C$18,J1620),0)</f>
        <v>1500</v>
      </c>
      <c r="L1620">
        <f t="shared" si="51"/>
        <v>923.89067776122783</v>
      </c>
      <c r="M1620">
        <f>K1620/LCOH!$C$18</f>
        <v>1</v>
      </c>
      <c r="N1620">
        <f>K1620/LCOH!$C$34</f>
        <v>28.901734104046245</v>
      </c>
    </row>
    <row r="1621" spans="1:14" x14ac:dyDescent="0.35">
      <c r="A1621">
        <f>'Profilo fotovoltaico'!B1623*LCOH!$C$20</f>
        <v>370</v>
      </c>
      <c r="B1621">
        <f>'Profilo eolico'!B1623*LCOH!$C$21</f>
        <v>157.70000000000002</v>
      </c>
      <c r="C1621">
        <f>$P$35*'Profilo fotovoltaico'!B1623</f>
        <v>2721.2065094201639</v>
      </c>
      <c r="D1621">
        <f>$Q$37*'Profilo eolico'!B1623</f>
        <v>920.1219228646072</v>
      </c>
      <c r="E1621">
        <f>$P$39*'Profilo fotovoltaico'!B1623+'Approvvigionamento energia'!$Q$39*'Profilo eolico'!B1623</f>
        <v>1370.3930695034965</v>
      </c>
      <c r="F1621">
        <f>$P$41*'Profilo fotovoltaico'!B1623+'Approvvigionamento energia'!$Q$41*'Profilo eolico'!B1623</f>
        <v>1820.6642161423856</v>
      </c>
      <c r="G1621">
        <f>$P$43*'Profilo fotovoltaico'!B1623+'Approvvigionamento energia'!$Q$43*'Profilo eolico'!B1623</f>
        <v>2270.9353627812748</v>
      </c>
      <c r="H1621">
        <f t="shared" si="50"/>
        <v>1138.4335154826958</v>
      </c>
      <c r="I1621">
        <f>IF(LCOH!$C$28=Menu!$A$1,'Approvvigionamento energia'!C1621,0)+IF(LCOH!$C$28=Menu!$A$2,'Approvvigionamento energia'!D1621,0)+IF(LCOH!$C$28=Menu!$A$3,'Approvvigionamento energia'!E1621,0)+IF(LCOH!$C$28=Menu!$A$4,'Approvvigionamento energia'!F1621,0)+IF(LCOH!$C$28=Menu!$A$5,'Approvvigionamento energia'!G1621,0)+IF(LCOH!$C$28=Menu!$A$6,'Approvvigionamento energia'!H1621,0)</f>
        <v>1820.6642161423856</v>
      </c>
      <c r="J1621">
        <f>'Approvvigionamento energia'!A1621+'Approvvigionamento energia'!B1621+'Approvvigionamento energia'!I1621</f>
        <v>2348.3642161423859</v>
      </c>
      <c r="K1621">
        <f>IF(MIN(LCOH!$C$18,J1621)&gt;=$P$48*LCOH!$C$18, MIN(LCOH!$C$18,J1621),0)</f>
        <v>1500</v>
      </c>
      <c r="L1621">
        <f t="shared" si="51"/>
        <v>848.36421614238589</v>
      </c>
      <c r="M1621">
        <f>K1621/LCOH!$C$18</f>
        <v>1</v>
      </c>
      <c r="N1621">
        <f>K1621/LCOH!$C$34</f>
        <v>28.901734104046245</v>
      </c>
    </row>
    <row r="1622" spans="1:14" x14ac:dyDescent="0.35">
      <c r="A1622">
        <f>'Profilo fotovoltaico'!B1624*LCOH!$C$20</f>
        <v>322</v>
      </c>
      <c r="B1622">
        <f>'Profilo eolico'!B1624*LCOH!$C$21</f>
        <v>160.1</v>
      </c>
      <c r="C1622">
        <f>$P$35*'Profilo fotovoltaico'!B1624</f>
        <v>2368.1851244143049</v>
      </c>
      <c r="D1622">
        <f>$Q$37*'Profilo eolico'!B1624</f>
        <v>934.12504661143691</v>
      </c>
      <c r="E1622">
        <f>$P$39*'Profilo fotovoltaico'!B1624+'Approvvigionamento energia'!$Q$39*'Profilo eolico'!B1624</f>
        <v>1292.6400660621539</v>
      </c>
      <c r="F1622">
        <f>$P$41*'Profilo fotovoltaico'!B1624+'Approvvigionamento energia'!$Q$41*'Profilo eolico'!B1624</f>
        <v>1651.155085512871</v>
      </c>
      <c r="G1622">
        <f>$P$43*'Profilo fotovoltaico'!B1624+'Approvvigionamento energia'!$Q$43*'Profilo eolico'!B1624</f>
        <v>2009.6701049635881</v>
      </c>
      <c r="H1622">
        <f t="shared" si="50"/>
        <v>1138.4335154826958</v>
      </c>
      <c r="I1622">
        <f>IF(LCOH!$C$28=Menu!$A$1,'Approvvigionamento energia'!C1622,0)+IF(LCOH!$C$28=Menu!$A$2,'Approvvigionamento energia'!D1622,0)+IF(LCOH!$C$28=Menu!$A$3,'Approvvigionamento energia'!E1622,0)+IF(LCOH!$C$28=Menu!$A$4,'Approvvigionamento energia'!F1622,0)+IF(LCOH!$C$28=Menu!$A$5,'Approvvigionamento energia'!G1622,0)+IF(LCOH!$C$28=Menu!$A$6,'Approvvigionamento energia'!H1622,0)</f>
        <v>1651.155085512871</v>
      </c>
      <c r="J1622">
        <f>'Approvvigionamento energia'!A1622+'Approvvigionamento energia'!B1622+'Approvvigionamento energia'!I1622</f>
        <v>2133.2550855128711</v>
      </c>
      <c r="K1622">
        <f>IF(MIN(LCOH!$C$18,J1622)&gt;=$P$48*LCOH!$C$18, MIN(LCOH!$C$18,J1622),0)</f>
        <v>1500</v>
      </c>
      <c r="L1622">
        <f t="shared" si="51"/>
        <v>633.25508551287112</v>
      </c>
      <c r="M1622">
        <f>K1622/LCOH!$C$18</f>
        <v>1</v>
      </c>
      <c r="N1622">
        <f>K1622/LCOH!$C$34</f>
        <v>28.901734104046245</v>
      </c>
    </row>
    <row r="1623" spans="1:14" x14ac:dyDescent="0.35">
      <c r="A1623">
        <f>'Profilo fotovoltaico'!B1625*LCOH!$C$20</f>
        <v>261</v>
      </c>
      <c r="B1623">
        <f>'Profilo eolico'!B1625*LCOH!$C$21</f>
        <v>155.5</v>
      </c>
      <c r="C1623">
        <f>$P$35*'Profilo fotovoltaico'!B1625</f>
        <v>1919.553780969359</v>
      </c>
      <c r="D1623">
        <f>$Q$37*'Profilo eolico'!B1625</f>
        <v>907.28572609667992</v>
      </c>
      <c r="E1623">
        <f>$P$39*'Profilo fotovoltaico'!B1625+'Approvvigionamento energia'!$Q$39*'Profilo eolico'!B1625</f>
        <v>1160.3527398148497</v>
      </c>
      <c r="F1623">
        <f>$P$41*'Profilo fotovoltaico'!B1625+'Approvvigionamento energia'!$Q$41*'Profilo eolico'!B1625</f>
        <v>1413.4197535330195</v>
      </c>
      <c r="G1623">
        <f>$P$43*'Profilo fotovoltaico'!B1625+'Approvvigionamento energia'!$Q$43*'Profilo eolico'!B1625</f>
        <v>1666.4867672511893</v>
      </c>
      <c r="H1623">
        <f t="shared" si="50"/>
        <v>1138.4335154826958</v>
      </c>
      <c r="I1623">
        <f>IF(LCOH!$C$28=Menu!$A$1,'Approvvigionamento energia'!C1623,0)+IF(LCOH!$C$28=Menu!$A$2,'Approvvigionamento energia'!D1623,0)+IF(LCOH!$C$28=Menu!$A$3,'Approvvigionamento energia'!E1623,0)+IF(LCOH!$C$28=Menu!$A$4,'Approvvigionamento energia'!F1623,0)+IF(LCOH!$C$28=Menu!$A$5,'Approvvigionamento energia'!G1623,0)+IF(LCOH!$C$28=Menu!$A$6,'Approvvigionamento energia'!H1623,0)</f>
        <v>1413.4197535330195</v>
      </c>
      <c r="J1623">
        <f>'Approvvigionamento energia'!A1623+'Approvvigionamento energia'!B1623+'Approvvigionamento energia'!I1623</f>
        <v>1829.9197535330195</v>
      </c>
      <c r="K1623">
        <f>IF(MIN(LCOH!$C$18,J1623)&gt;=$P$48*LCOH!$C$18, MIN(LCOH!$C$18,J1623),0)</f>
        <v>1500</v>
      </c>
      <c r="L1623">
        <f t="shared" si="51"/>
        <v>329.9197535330195</v>
      </c>
      <c r="M1623">
        <f>K1623/LCOH!$C$18</f>
        <v>1</v>
      </c>
      <c r="N1623">
        <f>K1623/LCOH!$C$34</f>
        <v>28.901734104046245</v>
      </c>
    </row>
    <row r="1624" spans="1:14" x14ac:dyDescent="0.35">
      <c r="A1624">
        <f>'Profilo fotovoltaico'!B1626*LCOH!$C$20</f>
        <v>188</v>
      </c>
      <c r="B1624">
        <f>'Profilo eolico'!B1626*LCOH!$C$21</f>
        <v>149.5</v>
      </c>
      <c r="C1624">
        <f>$P$35*'Profilo fotovoltaico'!B1626</f>
        <v>1382.6670912729483</v>
      </c>
      <c r="D1624">
        <f>$Q$37*'Profilo eolico'!B1626</f>
        <v>872.27791672960541</v>
      </c>
      <c r="E1624">
        <f>$P$39*'Profilo fotovoltaico'!B1626+'Approvvigionamento energia'!$Q$39*'Profilo eolico'!B1626</f>
        <v>999.87521036544103</v>
      </c>
      <c r="F1624">
        <f>$P$41*'Profilo fotovoltaico'!B1626+'Approvvigionamento energia'!$Q$41*'Profilo eolico'!B1626</f>
        <v>1127.4725040012768</v>
      </c>
      <c r="G1624">
        <f>$P$43*'Profilo fotovoltaico'!B1626+'Approvvigionamento energia'!$Q$43*'Profilo eolico'!B1626</f>
        <v>1255.0697976371127</v>
      </c>
      <c r="H1624">
        <f t="shared" si="50"/>
        <v>1138.4335154826958</v>
      </c>
      <c r="I1624">
        <f>IF(LCOH!$C$28=Menu!$A$1,'Approvvigionamento energia'!C1624,0)+IF(LCOH!$C$28=Menu!$A$2,'Approvvigionamento energia'!D1624,0)+IF(LCOH!$C$28=Menu!$A$3,'Approvvigionamento energia'!E1624,0)+IF(LCOH!$C$28=Menu!$A$4,'Approvvigionamento energia'!F1624,0)+IF(LCOH!$C$28=Menu!$A$5,'Approvvigionamento energia'!G1624,0)+IF(LCOH!$C$28=Menu!$A$6,'Approvvigionamento energia'!H1624,0)</f>
        <v>1127.4725040012768</v>
      </c>
      <c r="J1624">
        <f>'Approvvigionamento energia'!A1624+'Approvvigionamento energia'!B1624+'Approvvigionamento energia'!I1624</f>
        <v>1464.9725040012768</v>
      </c>
      <c r="K1624">
        <f>IF(MIN(LCOH!$C$18,J1624)&gt;=$P$48*LCOH!$C$18, MIN(LCOH!$C$18,J1624),0)</f>
        <v>1464.9725040012768</v>
      </c>
      <c r="L1624">
        <f t="shared" si="51"/>
        <v>0</v>
      </c>
      <c r="M1624">
        <f>K1624/LCOH!$C$18</f>
        <v>0.97664833600085121</v>
      </c>
      <c r="N1624">
        <f>K1624/LCOH!$C$34</f>
        <v>28.226830520255817</v>
      </c>
    </row>
    <row r="1625" spans="1:14" x14ac:dyDescent="0.35">
      <c r="A1625">
        <f>'Profilo fotovoltaico'!B1627*LCOH!$C$20</f>
        <v>101</v>
      </c>
      <c r="B1625">
        <f>'Profilo eolico'!B1627*LCOH!$C$21</f>
        <v>138.4</v>
      </c>
      <c r="C1625">
        <f>$P$35*'Profilo fotovoltaico'!B1627</f>
        <v>742.81583094982864</v>
      </c>
      <c r="D1625">
        <f>$Q$37*'Profilo eolico'!B1627</f>
        <v>807.51346940051769</v>
      </c>
      <c r="E1625">
        <f>$P$39*'Profilo fotovoltaico'!B1627+'Approvvigionamento energia'!$Q$39*'Profilo eolico'!B1627</f>
        <v>791.33905978784537</v>
      </c>
      <c r="F1625">
        <f>$P$41*'Profilo fotovoltaico'!B1627+'Approvvigionamento energia'!$Q$41*'Profilo eolico'!B1627</f>
        <v>775.16465017517316</v>
      </c>
      <c r="G1625">
        <f>$P$43*'Profilo fotovoltaico'!B1627+'Approvvigionamento energia'!$Q$43*'Profilo eolico'!B1627</f>
        <v>758.99024056250096</v>
      </c>
      <c r="H1625">
        <f t="shared" si="50"/>
        <v>1138.4335154826958</v>
      </c>
      <c r="I1625">
        <f>IF(LCOH!$C$28=Menu!$A$1,'Approvvigionamento energia'!C1625,0)+IF(LCOH!$C$28=Menu!$A$2,'Approvvigionamento energia'!D1625,0)+IF(LCOH!$C$28=Menu!$A$3,'Approvvigionamento energia'!E1625,0)+IF(LCOH!$C$28=Menu!$A$4,'Approvvigionamento energia'!F1625,0)+IF(LCOH!$C$28=Menu!$A$5,'Approvvigionamento energia'!G1625,0)+IF(LCOH!$C$28=Menu!$A$6,'Approvvigionamento energia'!H1625,0)</f>
        <v>775.16465017517316</v>
      </c>
      <c r="J1625">
        <f>'Approvvigionamento energia'!A1625+'Approvvigionamento energia'!B1625+'Approvvigionamento energia'!I1625</f>
        <v>1014.5646501751731</v>
      </c>
      <c r="K1625">
        <f>IF(MIN(LCOH!$C$18,J1625)&gt;=$P$48*LCOH!$C$18, MIN(LCOH!$C$18,J1625),0)</f>
        <v>1014.5646501751731</v>
      </c>
      <c r="L1625">
        <f t="shared" si="51"/>
        <v>0</v>
      </c>
      <c r="M1625">
        <f>K1625/LCOH!$C$18</f>
        <v>0.67637643345011544</v>
      </c>
      <c r="N1625">
        <f>K1625/LCOH!$C$34</f>
        <v>19.548451833818365</v>
      </c>
    </row>
    <row r="1626" spans="1:14" x14ac:dyDescent="0.35">
      <c r="A1626">
        <f>'Profilo fotovoltaico'!B1628*LCOH!$C$20</f>
        <v>18</v>
      </c>
      <c r="B1626">
        <f>'Profilo eolico'!B1628*LCOH!$C$21</f>
        <v>130.5</v>
      </c>
      <c r="C1626">
        <f>$P$35*'Profilo fotovoltaico'!B1628</f>
        <v>132.38301937719717</v>
      </c>
      <c r="D1626">
        <f>$Q$37*'Profilo eolico'!B1628</f>
        <v>761.41985373386967</v>
      </c>
      <c r="E1626">
        <f>$P$39*'Profilo fotovoltaico'!B1628+'Approvvigionamento energia'!$Q$39*'Profilo eolico'!B1628</f>
        <v>604.16064514470156</v>
      </c>
      <c r="F1626">
        <f>$P$41*'Profilo fotovoltaico'!B1628+'Approvvigionamento energia'!$Q$41*'Profilo eolico'!B1628</f>
        <v>446.90143655553345</v>
      </c>
      <c r="G1626">
        <f>$P$43*'Profilo fotovoltaico'!B1628+'Approvvigionamento energia'!$Q$43*'Profilo eolico'!B1628</f>
        <v>289.64222796636528</v>
      </c>
      <c r="H1626">
        <f t="shared" si="50"/>
        <v>1138.4335154826958</v>
      </c>
      <c r="I1626">
        <f>IF(LCOH!$C$28=Menu!$A$1,'Approvvigionamento energia'!C1626,0)+IF(LCOH!$C$28=Menu!$A$2,'Approvvigionamento energia'!D1626,0)+IF(LCOH!$C$28=Menu!$A$3,'Approvvigionamento energia'!E1626,0)+IF(LCOH!$C$28=Menu!$A$4,'Approvvigionamento energia'!F1626,0)+IF(LCOH!$C$28=Menu!$A$5,'Approvvigionamento energia'!G1626,0)+IF(LCOH!$C$28=Menu!$A$6,'Approvvigionamento energia'!H1626,0)</f>
        <v>446.90143655553345</v>
      </c>
      <c r="J1626">
        <f>'Approvvigionamento energia'!A1626+'Approvvigionamento energia'!B1626+'Approvvigionamento energia'!I1626</f>
        <v>595.40143655553345</v>
      </c>
      <c r="K1626">
        <f>IF(MIN(LCOH!$C$18,J1626)&gt;=$P$48*LCOH!$C$18, MIN(LCOH!$C$18,J1626),0)</f>
        <v>595.40143655553345</v>
      </c>
      <c r="L1626">
        <f t="shared" si="51"/>
        <v>0</v>
      </c>
      <c r="M1626">
        <f>K1626/LCOH!$C$18</f>
        <v>0.39693429103702232</v>
      </c>
      <c r="N1626">
        <f>K1626/LCOH!$C$34</f>
        <v>11.472089336330125</v>
      </c>
    </row>
    <row r="1627" spans="1:14" x14ac:dyDescent="0.35">
      <c r="A1627">
        <f>'Profilo fotovoltaico'!B1629*LCOH!$C$20</f>
        <v>0</v>
      </c>
      <c r="B1627">
        <f>'Profilo eolico'!B1629*LCOH!$C$21</f>
        <v>130.89999999999998</v>
      </c>
      <c r="C1627">
        <f>$P$35*'Profilo fotovoltaico'!B1629</f>
        <v>0</v>
      </c>
      <c r="D1627">
        <f>$Q$37*'Profilo eolico'!B1629</f>
        <v>763.75370769167455</v>
      </c>
      <c r="E1627">
        <f>$P$39*'Profilo fotovoltaico'!B1629+'Approvvigionamento energia'!$Q$39*'Profilo eolico'!B1629</f>
        <v>572.81528076875588</v>
      </c>
      <c r="F1627">
        <f>$P$41*'Profilo fotovoltaico'!B1629+'Approvvigionamento energia'!$Q$41*'Profilo eolico'!B1629</f>
        <v>381.87685384583727</v>
      </c>
      <c r="G1627">
        <f>$P$43*'Profilo fotovoltaico'!B1629+'Approvvigionamento energia'!$Q$43*'Profilo eolico'!B1629</f>
        <v>190.93842692291864</v>
      </c>
      <c r="H1627">
        <f t="shared" si="50"/>
        <v>1138.4335154826958</v>
      </c>
      <c r="I1627">
        <f>IF(LCOH!$C$28=Menu!$A$1,'Approvvigionamento energia'!C1627,0)+IF(LCOH!$C$28=Menu!$A$2,'Approvvigionamento energia'!D1627,0)+IF(LCOH!$C$28=Menu!$A$3,'Approvvigionamento energia'!E1627,0)+IF(LCOH!$C$28=Menu!$A$4,'Approvvigionamento energia'!F1627,0)+IF(LCOH!$C$28=Menu!$A$5,'Approvvigionamento energia'!G1627,0)+IF(LCOH!$C$28=Menu!$A$6,'Approvvigionamento energia'!H1627,0)</f>
        <v>381.87685384583727</v>
      </c>
      <c r="J1627">
        <f>'Approvvigionamento energia'!A1627+'Approvvigionamento energia'!B1627+'Approvvigionamento energia'!I1627</f>
        <v>512.77685384583719</v>
      </c>
      <c r="K1627">
        <f>IF(MIN(LCOH!$C$18,J1627)&gt;=$P$48*LCOH!$C$18, MIN(LCOH!$C$18,J1627),0)</f>
        <v>512.77685384583719</v>
      </c>
      <c r="L1627">
        <f t="shared" si="51"/>
        <v>0</v>
      </c>
      <c r="M1627">
        <f>K1627/LCOH!$C$18</f>
        <v>0.34185123589722477</v>
      </c>
      <c r="N1627">
        <f>K1627/LCOH!$C$34</f>
        <v>9.8800935230411788</v>
      </c>
    </row>
    <row r="1628" spans="1:14" x14ac:dyDescent="0.35">
      <c r="A1628">
        <f>'Profilo fotovoltaico'!B1630*LCOH!$C$20</f>
        <v>0</v>
      </c>
      <c r="B1628">
        <f>'Profilo eolico'!B1630*LCOH!$C$21</f>
        <v>130.39999999999998</v>
      </c>
      <c r="C1628">
        <f>$P$35*'Profilo fotovoltaico'!B1630</f>
        <v>0</v>
      </c>
      <c r="D1628">
        <f>$Q$37*'Profilo eolico'!B1630</f>
        <v>760.83639024441834</v>
      </c>
      <c r="E1628">
        <f>$P$39*'Profilo fotovoltaico'!B1630+'Approvvigionamento energia'!$Q$39*'Profilo eolico'!B1630</f>
        <v>570.62729268331373</v>
      </c>
      <c r="F1628">
        <f>$P$41*'Profilo fotovoltaico'!B1630+'Approvvigionamento energia'!$Q$41*'Profilo eolico'!B1630</f>
        <v>380.41819512220917</v>
      </c>
      <c r="G1628">
        <f>$P$43*'Profilo fotovoltaico'!B1630+'Approvvigionamento energia'!$Q$43*'Profilo eolico'!B1630</f>
        <v>190.20909756110458</v>
      </c>
      <c r="H1628">
        <f t="shared" si="50"/>
        <v>1138.4335154826958</v>
      </c>
      <c r="I1628">
        <f>IF(LCOH!$C$28=Menu!$A$1,'Approvvigionamento energia'!C1628,0)+IF(LCOH!$C$28=Menu!$A$2,'Approvvigionamento energia'!D1628,0)+IF(LCOH!$C$28=Menu!$A$3,'Approvvigionamento energia'!E1628,0)+IF(LCOH!$C$28=Menu!$A$4,'Approvvigionamento energia'!F1628,0)+IF(LCOH!$C$28=Menu!$A$5,'Approvvigionamento energia'!G1628,0)+IF(LCOH!$C$28=Menu!$A$6,'Approvvigionamento energia'!H1628,0)</f>
        <v>380.41819512220917</v>
      </c>
      <c r="J1628">
        <f>'Approvvigionamento energia'!A1628+'Approvvigionamento energia'!B1628+'Approvvigionamento energia'!I1628</f>
        <v>510.81819512220915</v>
      </c>
      <c r="K1628">
        <f>IF(MIN(LCOH!$C$18,J1628)&gt;=$P$48*LCOH!$C$18, MIN(LCOH!$C$18,J1628),0)</f>
        <v>510.81819512220915</v>
      </c>
      <c r="L1628">
        <f t="shared" si="51"/>
        <v>0</v>
      </c>
      <c r="M1628">
        <f>K1628/LCOH!$C$18</f>
        <v>0.34054546341480607</v>
      </c>
      <c r="N1628">
        <f>K1628/LCOH!$C$34</f>
        <v>9.8423544339539344</v>
      </c>
    </row>
    <row r="1629" spans="1:14" x14ac:dyDescent="0.35">
      <c r="A1629">
        <f>'Profilo fotovoltaico'!B1631*LCOH!$C$20</f>
        <v>0</v>
      </c>
      <c r="B1629">
        <f>'Profilo eolico'!B1631*LCOH!$C$21</f>
        <v>129.70000000000002</v>
      </c>
      <c r="C1629">
        <f>$P$35*'Profilo fotovoltaico'!B1631</f>
        <v>0</v>
      </c>
      <c r="D1629">
        <f>$Q$37*'Profilo eolico'!B1631</f>
        <v>756.75214581825981</v>
      </c>
      <c r="E1629">
        <f>$P$39*'Profilo fotovoltaico'!B1631+'Approvvigionamento energia'!$Q$39*'Profilo eolico'!B1631</f>
        <v>567.5641093636948</v>
      </c>
      <c r="F1629">
        <f>$P$41*'Profilo fotovoltaico'!B1631+'Approvvigionamento energia'!$Q$41*'Profilo eolico'!B1631</f>
        <v>378.3760729091299</v>
      </c>
      <c r="G1629">
        <f>$P$43*'Profilo fotovoltaico'!B1631+'Approvvigionamento energia'!$Q$43*'Profilo eolico'!B1631</f>
        <v>189.18803645456495</v>
      </c>
      <c r="H1629">
        <f t="shared" si="50"/>
        <v>1138.4335154826958</v>
      </c>
      <c r="I1629">
        <f>IF(LCOH!$C$28=Menu!$A$1,'Approvvigionamento energia'!C1629,0)+IF(LCOH!$C$28=Menu!$A$2,'Approvvigionamento energia'!D1629,0)+IF(LCOH!$C$28=Menu!$A$3,'Approvvigionamento energia'!E1629,0)+IF(LCOH!$C$28=Menu!$A$4,'Approvvigionamento energia'!F1629,0)+IF(LCOH!$C$28=Menu!$A$5,'Approvvigionamento energia'!G1629,0)+IF(LCOH!$C$28=Menu!$A$6,'Approvvigionamento energia'!H1629,0)</f>
        <v>378.3760729091299</v>
      </c>
      <c r="J1629">
        <f>'Approvvigionamento energia'!A1629+'Approvvigionamento energia'!B1629+'Approvvigionamento energia'!I1629</f>
        <v>508.07607290912995</v>
      </c>
      <c r="K1629">
        <f>IF(MIN(LCOH!$C$18,J1629)&gt;=$P$48*LCOH!$C$18, MIN(LCOH!$C$18,J1629),0)</f>
        <v>508.07607290912995</v>
      </c>
      <c r="L1629">
        <f t="shared" si="51"/>
        <v>0</v>
      </c>
      <c r="M1629">
        <f>K1629/LCOH!$C$18</f>
        <v>0.33871738193941997</v>
      </c>
      <c r="N1629">
        <f>K1629/LCOH!$C$34</f>
        <v>9.7895197092317918</v>
      </c>
    </row>
    <row r="1630" spans="1:14" x14ac:dyDescent="0.35">
      <c r="A1630">
        <f>'Profilo fotovoltaico'!B1632*LCOH!$C$20</f>
        <v>0</v>
      </c>
      <c r="B1630">
        <f>'Profilo eolico'!B1632*LCOH!$C$21</f>
        <v>128</v>
      </c>
      <c r="C1630">
        <f>$P$35*'Profilo fotovoltaico'!B1632</f>
        <v>0</v>
      </c>
      <c r="D1630">
        <f>$Q$37*'Profilo eolico'!B1632</f>
        <v>746.83326649758862</v>
      </c>
      <c r="E1630">
        <f>$P$39*'Profilo fotovoltaico'!B1632+'Approvvigionamento energia'!$Q$39*'Profilo eolico'!B1632</f>
        <v>560.12494987319144</v>
      </c>
      <c r="F1630">
        <f>$P$41*'Profilo fotovoltaico'!B1632+'Approvvigionamento energia'!$Q$41*'Profilo eolico'!B1632</f>
        <v>373.41663324879431</v>
      </c>
      <c r="G1630">
        <f>$P$43*'Profilo fotovoltaico'!B1632+'Approvvigionamento energia'!$Q$43*'Profilo eolico'!B1632</f>
        <v>186.70831662439716</v>
      </c>
      <c r="H1630">
        <f t="shared" si="50"/>
        <v>1138.4335154826958</v>
      </c>
      <c r="I1630">
        <f>IF(LCOH!$C$28=Menu!$A$1,'Approvvigionamento energia'!C1630,0)+IF(LCOH!$C$28=Menu!$A$2,'Approvvigionamento energia'!D1630,0)+IF(LCOH!$C$28=Menu!$A$3,'Approvvigionamento energia'!E1630,0)+IF(LCOH!$C$28=Menu!$A$4,'Approvvigionamento energia'!F1630,0)+IF(LCOH!$C$28=Menu!$A$5,'Approvvigionamento energia'!G1630,0)+IF(LCOH!$C$28=Menu!$A$6,'Approvvigionamento energia'!H1630,0)</f>
        <v>373.41663324879431</v>
      </c>
      <c r="J1630">
        <f>'Approvvigionamento energia'!A1630+'Approvvigionamento energia'!B1630+'Approvvigionamento energia'!I1630</f>
        <v>501.41663324879431</v>
      </c>
      <c r="K1630">
        <f>IF(MIN(LCOH!$C$18,J1630)&gt;=$P$48*LCOH!$C$18, MIN(LCOH!$C$18,J1630),0)</f>
        <v>501.41663324879431</v>
      </c>
      <c r="L1630">
        <f t="shared" si="51"/>
        <v>0</v>
      </c>
      <c r="M1630">
        <f>K1630/LCOH!$C$18</f>
        <v>0.33427775549919619</v>
      </c>
      <c r="N1630">
        <f>K1630/LCOH!$C$34</f>
        <v>9.6612068063351515</v>
      </c>
    </row>
    <row r="1631" spans="1:14" x14ac:dyDescent="0.35">
      <c r="A1631">
        <f>'Profilo fotovoltaico'!B1633*LCOH!$C$20</f>
        <v>0</v>
      </c>
      <c r="B1631">
        <f>'Profilo eolico'!B1633*LCOH!$C$21</f>
        <v>125.2</v>
      </c>
      <c r="C1631">
        <f>$P$35*'Profilo fotovoltaico'!B1633</f>
        <v>0</v>
      </c>
      <c r="D1631">
        <f>$Q$37*'Profilo eolico'!B1633</f>
        <v>730.49628879295392</v>
      </c>
      <c r="E1631">
        <f>$P$39*'Profilo fotovoltaico'!B1633+'Approvvigionamento energia'!$Q$39*'Profilo eolico'!B1633</f>
        <v>547.87221659471538</v>
      </c>
      <c r="F1631">
        <f>$P$41*'Profilo fotovoltaico'!B1633+'Approvvigionamento energia'!$Q$41*'Profilo eolico'!B1633</f>
        <v>365.24814439647696</v>
      </c>
      <c r="G1631">
        <f>$P$43*'Profilo fotovoltaico'!B1633+'Approvvigionamento energia'!$Q$43*'Profilo eolico'!B1633</f>
        <v>182.62407219823848</v>
      </c>
      <c r="H1631">
        <f t="shared" si="50"/>
        <v>1138.4335154826958</v>
      </c>
      <c r="I1631">
        <f>IF(LCOH!$C$28=Menu!$A$1,'Approvvigionamento energia'!C1631,0)+IF(LCOH!$C$28=Menu!$A$2,'Approvvigionamento energia'!D1631,0)+IF(LCOH!$C$28=Menu!$A$3,'Approvvigionamento energia'!E1631,0)+IF(LCOH!$C$28=Menu!$A$4,'Approvvigionamento energia'!F1631,0)+IF(LCOH!$C$28=Menu!$A$5,'Approvvigionamento energia'!G1631,0)+IF(LCOH!$C$28=Menu!$A$6,'Approvvigionamento energia'!H1631,0)</f>
        <v>365.24814439647696</v>
      </c>
      <c r="J1631">
        <f>'Approvvigionamento energia'!A1631+'Approvvigionamento energia'!B1631+'Approvvigionamento energia'!I1631</f>
        <v>490.44814439647695</v>
      </c>
      <c r="K1631">
        <f>IF(MIN(LCOH!$C$18,J1631)&gt;=$P$48*LCOH!$C$18, MIN(LCOH!$C$18,J1631),0)</f>
        <v>490.44814439647695</v>
      </c>
      <c r="L1631">
        <f t="shared" si="51"/>
        <v>0</v>
      </c>
      <c r="M1631">
        <f>K1631/LCOH!$C$18</f>
        <v>0.32696542959765129</v>
      </c>
      <c r="N1631">
        <f>K1631/LCOH!$C$34</f>
        <v>9.4498679074465688</v>
      </c>
    </row>
    <row r="1632" spans="1:14" x14ac:dyDescent="0.35">
      <c r="A1632">
        <f>'Profilo fotovoltaico'!B1634*LCOH!$C$20</f>
        <v>0</v>
      </c>
      <c r="B1632">
        <f>'Profilo eolico'!B1634*LCOH!$C$21</f>
        <v>118.6</v>
      </c>
      <c r="C1632">
        <f>$P$35*'Profilo fotovoltaico'!B1634</f>
        <v>0</v>
      </c>
      <c r="D1632">
        <f>$Q$37*'Profilo eolico'!B1634</f>
        <v>691.98769848917198</v>
      </c>
      <c r="E1632">
        <f>$P$39*'Profilo fotovoltaico'!B1634+'Approvvigionamento energia'!$Q$39*'Profilo eolico'!B1634</f>
        <v>518.99077386687895</v>
      </c>
      <c r="F1632">
        <f>$P$41*'Profilo fotovoltaico'!B1634+'Approvvigionamento energia'!$Q$41*'Profilo eolico'!B1634</f>
        <v>345.99384924458599</v>
      </c>
      <c r="G1632">
        <f>$P$43*'Profilo fotovoltaico'!B1634+'Approvvigionamento energia'!$Q$43*'Profilo eolico'!B1634</f>
        <v>172.99692462229299</v>
      </c>
      <c r="H1632">
        <f t="shared" si="50"/>
        <v>1138.4335154826958</v>
      </c>
      <c r="I1632">
        <f>IF(LCOH!$C$28=Menu!$A$1,'Approvvigionamento energia'!C1632,0)+IF(LCOH!$C$28=Menu!$A$2,'Approvvigionamento energia'!D1632,0)+IF(LCOH!$C$28=Menu!$A$3,'Approvvigionamento energia'!E1632,0)+IF(LCOH!$C$28=Menu!$A$4,'Approvvigionamento energia'!F1632,0)+IF(LCOH!$C$28=Menu!$A$5,'Approvvigionamento energia'!G1632,0)+IF(LCOH!$C$28=Menu!$A$6,'Approvvigionamento energia'!H1632,0)</f>
        <v>345.99384924458599</v>
      </c>
      <c r="J1632">
        <f>'Approvvigionamento energia'!A1632+'Approvvigionamento energia'!B1632+'Approvvigionamento energia'!I1632</f>
        <v>464.59384924458595</v>
      </c>
      <c r="K1632">
        <f>IF(MIN(LCOH!$C$18,J1632)&gt;=$P$48*LCOH!$C$18, MIN(LCOH!$C$18,J1632),0)</f>
        <v>464.59384924458595</v>
      </c>
      <c r="L1632">
        <f t="shared" si="51"/>
        <v>0</v>
      </c>
      <c r="M1632">
        <f>K1632/LCOH!$C$18</f>
        <v>0.30972923282972398</v>
      </c>
      <c r="N1632">
        <f>K1632/LCOH!$C$34</f>
        <v>8.9517119314949127</v>
      </c>
    </row>
    <row r="1633" spans="1:14" x14ac:dyDescent="0.35">
      <c r="A1633">
        <f>'Profilo fotovoltaico'!B1635*LCOH!$C$20</f>
        <v>0</v>
      </c>
      <c r="B1633">
        <f>'Profilo eolico'!B1635*LCOH!$C$21</f>
        <v>118.4</v>
      </c>
      <c r="C1633">
        <f>$P$35*'Profilo fotovoltaico'!B1635</f>
        <v>0</v>
      </c>
      <c r="D1633">
        <f>$Q$37*'Profilo eolico'!B1635</f>
        <v>690.82077151026954</v>
      </c>
      <c r="E1633">
        <f>$P$39*'Profilo fotovoltaico'!B1635+'Approvvigionamento energia'!$Q$39*'Profilo eolico'!B1635</f>
        <v>518.11557863270207</v>
      </c>
      <c r="F1633">
        <f>$P$41*'Profilo fotovoltaico'!B1635+'Approvvigionamento energia'!$Q$41*'Profilo eolico'!B1635</f>
        <v>345.41038575513477</v>
      </c>
      <c r="G1633">
        <f>$P$43*'Profilo fotovoltaico'!B1635+'Approvvigionamento energia'!$Q$43*'Profilo eolico'!B1635</f>
        <v>172.70519287756738</v>
      </c>
      <c r="H1633">
        <f t="shared" si="50"/>
        <v>1138.4335154826958</v>
      </c>
      <c r="I1633">
        <f>IF(LCOH!$C$28=Menu!$A$1,'Approvvigionamento energia'!C1633,0)+IF(LCOH!$C$28=Menu!$A$2,'Approvvigionamento energia'!D1633,0)+IF(LCOH!$C$28=Menu!$A$3,'Approvvigionamento energia'!E1633,0)+IF(LCOH!$C$28=Menu!$A$4,'Approvvigionamento energia'!F1633,0)+IF(LCOH!$C$28=Menu!$A$5,'Approvvigionamento energia'!G1633,0)+IF(LCOH!$C$28=Menu!$A$6,'Approvvigionamento energia'!H1633,0)</f>
        <v>345.41038575513477</v>
      </c>
      <c r="J1633">
        <f>'Approvvigionamento energia'!A1633+'Approvvigionamento energia'!B1633+'Approvvigionamento energia'!I1633</f>
        <v>463.8103857551348</v>
      </c>
      <c r="K1633">
        <f>IF(MIN(LCOH!$C$18,J1633)&gt;=$P$48*LCOH!$C$18, MIN(LCOH!$C$18,J1633),0)</f>
        <v>463.8103857551348</v>
      </c>
      <c r="L1633">
        <f t="shared" si="51"/>
        <v>0</v>
      </c>
      <c r="M1633">
        <f>K1633/LCOH!$C$18</f>
        <v>0.30920692383675652</v>
      </c>
      <c r="N1633">
        <f>K1633/LCOH!$C$34</f>
        <v>8.9366162958600164</v>
      </c>
    </row>
    <row r="1634" spans="1:14" x14ac:dyDescent="0.35">
      <c r="A1634">
        <f>'Profilo fotovoltaico'!B1636*LCOH!$C$20</f>
        <v>0</v>
      </c>
      <c r="B1634">
        <f>'Profilo eolico'!B1636*LCOH!$C$21</f>
        <v>119</v>
      </c>
      <c r="C1634">
        <f>$P$35*'Profilo fotovoltaico'!B1636</f>
        <v>0</v>
      </c>
      <c r="D1634">
        <f>$Q$37*'Profilo eolico'!B1636</f>
        <v>694.32155244697685</v>
      </c>
      <c r="E1634">
        <f>$P$39*'Profilo fotovoltaico'!B1636+'Approvvigionamento energia'!$Q$39*'Profilo eolico'!B1636</f>
        <v>520.74116433523261</v>
      </c>
      <c r="F1634">
        <f>$P$41*'Profilo fotovoltaico'!B1636+'Approvvigionamento energia'!$Q$41*'Profilo eolico'!B1636</f>
        <v>347.16077622348843</v>
      </c>
      <c r="G1634">
        <f>$P$43*'Profilo fotovoltaico'!B1636+'Approvvigionamento energia'!$Q$43*'Profilo eolico'!B1636</f>
        <v>173.58038811174421</v>
      </c>
      <c r="H1634">
        <f t="shared" si="50"/>
        <v>1138.4335154826958</v>
      </c>
      <c r="I1634">
        <f>IF(LCOH!$C$28=Menu!$A$1,'Approvvigionamento energia'!C1634,0)+IF(LCOH!$C$28=Menu!$A$2,'Approvvigionamento energia'!D1634,0)+IF(LCOH!$C$28=Menu!$A$3,'Approvvigionamento energia'!E1634,0)+IF(LCOH!$C$28=Menu!$A$4,'Approvvigionamento energia'!F1634,0)+IF(LCOH!$C$28=Menu!$A$5,'Approvvigionamento energia'!G1634,0)+IF(LCOH!$C$28=Menu!$A$6,'Approvvigionamento energia'!H1634,0)</f>
        <v>347.16077622348843</v>
      </c>
      <c r="J1634">
        <f>'Approvvigionamento energia'!A1634+'Approvvigionamento energia'!B1634+'Approvvigionamento energia'!I1634</f>
        <v>466.16077622348843</v>
      </c>
      <c r="K1634">
        <f>IF(MIN(LCOH!$C$18,J1634)&gt;=$P$48*LCOH!$C$18, MIN(LCOH!$C$18,J1634),0)</f>
        <v>466.16077622348843</v>
      </c>
      <c r="L1634">
        <f t="shared" si="51"/>
        <v>0</v>
      </c>
      <c r="M1634">
        <f>K1634/LCOH!$C$18</f>
        <v>0.31077385081565895</v>
      </c>
      <c r="N1634">
        <f>K1634/LCOH!$C$34</f>
        <v>8.981903202764709</v>
      </c>
    </row>
    <row r="1635" spans="1:14" x14ac:dyDescent="0.35">
      <c r="A1635">
        <f>'Profilo fotovoltaico'!B1637*LCOH!$C$20</f>
        <v>0</v>
      </c>
      <c r="B1635">
        <f>'Profilo eolico'!B1637*LCOH!$C$21</f>
        <v>119.7</v>
      </c>
      <c r="C1635">
        <f>$P$35*'Profilo fotovoltaico'!B1637</f>
        <v>0</v>
      </c>
      <c r="D1635">
        <f>$Q$37*'Profilo eolico'!B1637</f>
        <v>698.40579687313561</v>
      </c>
      <c r="E1635">
        <f>$P$39*'Profilo fotovoltaico'!B1637+'Approvvigionamento energia'!$Q$39*'Profilo eolico'!B1637</f>
        <v>523.80434765485165</v>
      </c>
      <c r="F1635">
        <f>$P$41*'Profilo fotovoltaico'!B1637+'Approvvigionamento energia'!$Q$41*'Profilo eolico'!B1637</f>
        <v>349.20289843656781</v>
      </c>
      <c r="G1635">
        <f>$P$43*'Profilo fotovoltaico'!B1637+'Approvvigionamento energia'!$Q$43*'Profilo eolico'!B1637</f>
        <v>174.6014492182839</v>
      </c>
      <c r="H1635">
        <f t="shared" si="50"/>
        <v>1138.4335154826958</v>
      </c>
      <c r="I1635">
        <f>IF(LCOH!$C$28=Menu!$A$1,'Approvvigionamento energia'!C1635,0)+IF(LCOH!$C$28=Menu!$A$2,'Approvvigionamento energia'!D1635,0)+IF(LCOH!$C$28=Menu!$A$3,'Approvvigionamento energia'!E1635,0)+IF(LCOH!$C$28=Menu!$A$4,'Approvvigionamento energia'!F1635,0)+IF(LCOH!$C$28=Menu!$A$5,'Approvvigionamento energia'!G1635,0)+IF(LCOH!$C$28=Menu!$A$6,'Approvvigionamento energia'!H1635,0)</f>
        <v>349.20289843656781</v>
      </c>
      <c r="J1635">
        <f>'Approvvigionamento energia'!A1635+'Approvvigionamento energia'!B1635+'Approvvigionamento energia'!I1635</f>
        <v>468.9028984365678</v>
      </c>
      <c r="K1635">
        <f>IF(MIN(LCOH!$C$18,J1635)&gt;=$P$48*LCOH!$C$18, MIN(LCOH!$C$18,J1635),0)</f>
        <v>468.9028984365678</v>
      </c>
      <c r="L1635">
        <f t="shared" si="51"/>
        <v>0</v>
      </c>
      <c r="M1635">
        <f>K1635/LCOH!$C$18</f>
        <v>0.31260193229104521</v>
      </c>
      <c r="N1635">
        <f>K1635/LCOH!$C$34</f>
        <v>9.0347379274868551</v>
      </c>
    </row>
    <row r="1636" spans="1:14" x14ac:dyDescent="0.35">
      <c r="A1636">
        <f>'Profilo fotovoltaico'!B1638*LCOH!$C$20</f>
        <v>0</v>
      </c>
      <c r="B1636">
        <f>'Profilo eolico'!B1638*LCOH!$C$21</f>
        <v>119.9</v>
      </c>
      <c r="C1636">
        <f>$P$35*'Profilo fotovoltaico'!B1638</f>
        <v>0</v>
      </c>
      <c r="D1636">
        <f>$Q$37*'Profilo eolico'!B1638</f>
        <v>699.57272385203817</v>
      </c>
      <c r="E1636">
        <f>$P$39*'Profilo fotovoltaico'!B1638+'Approvvigionamento energia'!$Q$39*'Profilo eolico'!B1638</f>
        <v>524.67954288902854</v>
      </c>
      <c r="F1636">
        <f>$P$41*'Profilo fotovoltaico'!B1638+'Approvvigionamento energia'!$Q$41*'Profilo eolico'!B1638</f>
        <v>349.78636192601908</v>
      </c>
      <c r="G1636">
        <f>$P$43*'Profilo fotovoltaico'!B1638+'Approvvigionamento energia'!$Q$43*'Profilo eolico'!B1638</f>
        <v>174.89318096300954</v>
      </c>
      <c r="H1636">
        <f t="shared" si="50"/>
        <v>1138.4335154826958</v>
      </c>
      <c r="I1636">
        <f>IF(LCOH!$C$28=Menu!$A$1,'Approvvigionamento energia'!C1636,0)+IF(LCOH!$C$28=Menu!$A$2,'Approvvigionamento energia'!D1636,0)+IF(LCOH!$C$28=Menu!$A$3,'Approvvigionamento energia'!E1636,0)+IF(LCOH!$C$28=Menu!$A$4,'Approvvigionamento energia'!F1636,0)+IF(LCOH!$C$28=Menu!$A$5,'Approvvigionamento energia'!G1636,0)+IF(LCOH!$C$28=Menu!$A$6,'Approvvigionamento energia'!H1636,0)</f>
        <v>349.78636192601908</v>
      </c>
      <c r="J1636">
        <f>'Approvvigionamento energia'!A1636+'Approvvigionamento energia'!B1636+'Approvvigionamento energia'!I1636</f>
        <v>469.68636192601912</v>
      </c>
      <c r="K1636">
        <f>IF(MIN(LCOH!$C$18,J1636)&gt;=$P$48*LCOH!$C$18, MIN(LCOH!$C$18,J1636),0)</f>
        <v>469.68636192601912</v>
      </c>
      <c r="L1636">
        <f t="shared" si="51"/>
        <v>0</v>
      </c>
      <c r="M1636">
        <f>K1636/LCOH!$C$18</f>
        <v>0.31312424128401273</v>
      </c>
      <c r="N1636">
        <f>K1636/LCOH!$C$34</f>
        <v>9.049833563121755</v>
      </c>
    </row>
    <row r="1637" spans="1:14" x14ac:dyDescent="0.35">
      <c r="A1637">
        <f>'Profilo fotovoltaico'!B1639*LCOH!$C$20</f>
        <v>0</v>
      </c>
      <c r="B1637">
        <f>'Profilo eolico'!B1639*LCOH!$C$21</f>
        <v>125</v>
      </c>
      <c r="C1637">
        <f>$P$35*'Profilo fotovoltaico'!B1639</f>
        <v>0</v>
      </c>
      <c r="D1637">
        <f>$Q$37*'Profilo eolico'!B1639</f>
        <v>729.32936181405137</v>
      </c>
      <c r="E1637">
        <f>$P$39*'Profilo fotovoltaico'!B1639+'Approvvigionamento energia'!$Q$39*'Profilo eolico'!B1639</f>
        <v>546.9970213605385</v>
      </c>
      <c r="F1637">
        <f>$P$41*'Profilo fotovoltaico'!B1639+'Approvvigionamento energia'!$Q$41*'Profilo eolico'!B1639</f>
        <v>364.66468090702568</v>
      </c>
      <c r="G1637">
        <f>$P$43*'Profilo fotovoltaico'!B1639+'Approvvigionamento energia'!$Q$43*'Profilo eolico'!B1639</f>
        <v>182.33234045351284</v>
      </c>
      <c r="H1637">
        <f t="shared" si="50"/>
        <v>1138.4335154826958</v>
      </c>
      <c r="I1637">
        <f>IF(LCOH!$C$28=Menu!$A$1,'Approvvigionamento energia'!C1637,0)+IF(LCOH!$C$28=Menu!$A$2,'Approvvigionamento energia'!D1637,0)+IF(LCOH!$C$28=Menu!$A$3,'Approvvigionamento energia'!E1637,0)+IF(LCOH!$C$28=Menu!$A$4,'Approvvigionamento energia'!F1637,0)+IF(LCOH!$C$28=Menu!$A$5,'Approvvigionamento energia'!G1637,0)+IF(LCOH!$C$28=Menu!$A$6,'Approvvigionamento energia'!H1637,0)</f>
        <v>364.66468090702568</v>
      </c>
      <c r="J1637">
        <f>'Approvvigionamento energia'!A1637+'Approvvigionamento energia'!B1637+'Approvvigionamento energia'!I1637</f>
        <v>489.66468090702568</v>
      </c>
      <c r="K1637">
        <f>IF(MIN(LCOH!$C$18,J1637)&gt;=$P$48*LCOH!$C$18, MIN(LCOH!$C$18,J1637),0)</f>
        <v>489.66468090702568</v>
      </c>
      <c r="L1637">
        <f t="shared" si="51"/>
        <v>0</v>
      </c>
      <c r="M1637">
        <f>K1637/LCOH!$C$18</f>
        <v>0.32644312060468378</v>
      </c>
      <c r="N1637">
        <f>K1637/LCOH!$C$34</f>
        <v>9.4347722718116707</v>
      </c>
    </row>
    <row r="1638" spans="1:14" x14ac:dyDescent="0.35">
      <c r="A1638">
        <f>'Profilo fotovoltaico'!B1640*LCOH!$C$20</f>
        <v>0</v>
      </c>
      <c r="B1638">
        <f>'Profilo eolico'!B1640*LCOH!$C$21</f>
        <v>136.80000000000001</v>
      </c>
      <c r="C1638">
        <f>$P$35*'Profilo fotovoltaico'!B1640</f>
        <v>0</v>
      </c>
      <c r="D1638">
        <f>$Q$37*'Profilo eolico'!B1640</f>
        <v>798.17805356929784</v>
      </c>
      <c r="E1638">
        <f>$P$39*'Profilo fotovoltaico'!B1640+'Approvvigionamento energia'!$Q$39*'Profilo eolico'!B1640</f>
        <v>598.63354017697338</v>
      </c>
      <c r="F1638">
        <f>$P$41*'Profilo fotovoltaico'!B1640+'Approvvigionamento energia'!$Q$41*'Profilo eolico'!B1640</f>
        <v>399.08902678464892</v>
      </c>
      <c r="G1638">
        <f>$P$43*'Profilo fotovoltaico'!B1640+'Approvvigionamento energia'!$Q$43*'Profilo eolico'!B1640</f>
        <v>199.54451339232446</v>
      </c>
      <c r="H1638">
        <f t="shared" si="50"/>
        <v>1138.4335154826958</v>
      </c>
      <c r="I1638">
        <f>IF(LCOH!$C$28=Menu!$A$1,'Approvvigionamento energia'!C1638,0)+IF(LCOH!$C$28=Menu!$A$2,'Approvvigionamento energia'!D1638,0)+IF(LCOH!$C$28=Menu!$A$3,'Approvvigionamento energia'!E1638,0)+IF(LCOH!$C$28=Menu!$A$4,'Approvvigionamento energia'!F1638,0)+IF(LCOH!$C$28=Menu!$A$5,'Approvvigionamento energia'!G1638,0)+IF(LCOH!$C$28=Menu!$A$6,'Approvvigionamento energia'!H1638,0)</f>
        <v>399.08902678464892</v>
      </c>
      <c r="J1638">
        <f>'Approvvigionamento energia'!A1638+'Approvvigionamento energia'!B1638+'Approvvigionamento energia'!I1638</f>
        <v>535.88902678464888</v>
      </c>
      <c r="K1638">
        <f>IF(MIN(LCOH!$C$18,J1638)&gt;=$P$48*LCOH!$C$18, MIN(LCOH!$C$18,J1638),0)</f>
        <v>535.88902678464888</v>
      </c>
      <c r="L1638">
        <f t="shared" si="51"/>
        <v>0</v>
      </c>
      <c r="M1638">
        <f>K1638/LCOH!$C$18</f>
        <v>0.35725935118976593</v>
      </c>
      <c r="N1638">
        <f>K1638/LCOH!$C$34</f>
        <v>10.325414774270692</v>
      </c>
    </row>
    <row r="1639" spans="1:14" x14ac:dyDescent="0.35">
      <c r="A1639">
        <f>'Profilo fotovoltaico'!B1641*LCOH!$C$20</f>
        <v>5</v>
      </c>
      <c r="B1639">
        <f>'Profilo eolico'!B1641*LCOH!$C$21</f>
        <v>143.9</v>
      </c>
      <c r="C1639">
        <f>$P$35*'Profilo fotovoltaico'!B1641</f>
        <v>36.773060938110326</v>
      </c>
      <c r="D1639">
        <f>$Q$37*'Profilo eolico'!B1641</f>
        <v>839.60396132033588</v>
      </c>
      <c r="E1639">
        <f>$P$39*'Profilo fotovoltaico'!B1641+'Approvvigionamento energia'!$Q$39*'Profilo eolico'!B1641</f>
        <v>638.8962362247795</v>
      </c>
      <c r="F1639">
        <f>$P$41*'Profilo fotovoltaico'!B1641+'Approvvigionamento energia'!$Q$41*'Profilo eolico'!B1641</f>
        <v>438.18851112922312</v>
      </c>
      <c r="G1639">
        <f>$P$43*'Profilo fotovoltaico'!B1641+'Approvvigionamento energia'!$Q$43*'Profilo eolico'!B1641</f>
        <v>237.48078603366673</v>
      </c>
      <c r="H1639">
        <f t="shared" si="50"/>
        <v>1138.4335154826958</v>
      </c>
      <c r="I1639">
        <f>IF(LCOH!$C$28=Menu!$A$1,'Approvvigionamento energia'!C1639,0)+IF(LCOH!$C$28=Menu!$A$2,'Approvvigionamento energia'!D1639,0)+IF(LCOH!$C$28=Menu!$A$3,'Approvvigionamento energia'!E1639,0)+IF(LCOH!$C$28=Menu!$A$4,'Approvvigionamento energia'!F1639,0)+IF(LCOH!$C$28=Menu!$A$5,'Approvvigionamento energia'!G1639,0)+IF(LCOH!$C$28=Menu!$A$6,'Approvvigionamento energia'!H1639,0)</f>
        <v>438.18851112922312</v>
      </c>
      <c r="J1639">
        <f>'Approvvigionamento energia'!A1639+'Approvvigionamento energia'!B1639+'Approvvigionamento energia'!I1639</f>
        <v>587.08851112922309</v>
      </c>
      <c r="K1639">
        <f>IF(MIN(LCOH!$C$18,J1639)&gt;=$P$48*LCOH!$C$18, MIN(LCOH!$C$18,J1639),0)</f>
        <v>587.08851112922309</v>
      </c>
      <c r="L1639">
        <f t="shared" si="51"/>
        <v>0</v>
      </c>
      <c r="M1639">
        <f>K1639/LCOH!$C$18</f>
        <v>0.39139234075281537</v>
      </c>
      <c r="N1639">
        <f>K1639/LCOH!$C$34</f>
        <v>11.311917362798134</v>
      </c>
    </row>
    <row r="1640" spans="1:14" x14ac:dyDescent="0.35">
      <c r="A1640">
        <f>'Profilo fotovoltaico'!B1642*LCOH!$C$20</f>
        <v>80</v>
      </c>
      <c r="B1640">
        <f>'Profilo eolico'!B1642*LCOH!$C$21</f>
        <v>135.69999999999999</v>
      </c>
      <c r="C1640">
        <f>$P$35*'Profilo fotovoltaico'!B1642</f>
        <v>588.36897500976522</v>
      </c>
      <c r="D1640">
        <f>$Q$37*'Profilo eolico'!B1642</f>
        <v>791.75995518533409</v>
      </c>
      <c r="E1640">
        <f>$P$39*'Profilo fotovoltaico'!B1642+'Approvvigionamento energia'!$Q$39*'Profilo eolico'!B1642</f>
        <v>740.91221014144185</v>
      </c>
      <c r="F1640">
        <f>$P$41*'Profilo fotovoltaico'!B1642+'Approvvigionamento energia'!$Q$41*'Profilo eolico'!B1642</f>
        <v>690.0644650975496</v>
      </c>
      <c r="G1640">
        <f>$P$43*'Profilo fotovoltaico'!B1642+'Approvvigionamento energia'!$Q$43*'Profilo eolico'!B1642</f>
        <v>639.21672005365747</v>
      </c>
      <c r="H1640">
        <f t="shared" si="50"/>
        <v>1138.4335154826958</v>
      </c>
      <c r="I1640">
        <f>IF(LCOH!$C$28=Menu!$A$1,'Approvvigionamento energia'!C1640,0)+IF(LCOH!$C$28=Menu!$A$2,'Approvvigionamento energia'!D1640,0)+IF(LCOH!$C$28=Menu!$A$3,'Approvvigionamento energia'!E1640,0)+IF(LCOH!$C$28=Menu!$A$4,'Approvvigionamento energia'!F1640,0)+IF(LCOH!$C$28=Menu!$A$5,'Approvvigionamento energia'!G1640,0)+IF(LCOH!$C$28=Menu!$A$6,'Approvvigionamento energia'!H1640,0)</f>
        <v>690.0644650975496</v>
      </c>
      <c r="J1640">
        <f>'Approvvigionamento energia'!A1640+'Approvvigionamento energia'!B1640+'Approvvigionamento energia'!I1640</f>
        <v>905.76446509754965</v>
      </c>
      <c r="K1640">
        <f>IF(MIN(LCOH!$C$18,J1640)&gt;=$P$48*LCOH!$C$18, MIN(LCOH!$C$18,J1640),0)</f>
        <v>905.76446509754965</v>
      </c>
      <c r="L1640">
        <f t="shared" si="51"/>
        <v>0</v>
      </c>
      <c r="M1640">
        <f>K1640/LCOH!$C$18</f>
        <v>0.60384297673169973</v>
      </c>
      <c r="N1640">
        <f>K1640/LCOH!$C$34</f>
        <v>17.452109154095368</v>
      </c>
    </row>
    <row r="1641" spans="1:14" x14ac:dyDescent="0.35">
      <c r="A1641">
        <f>'Profilo fotovoltaico'!B1643*LCOH!$C$20</f>
        <v>190</v>
      </c>
      <c r="B1641">
        <f>'Profilo eolico'!B1643*LCOH!$C$21</f>
        <v>143.30000000000001</v>
      </c>
      <c r="C1641">
        <f>$P$35*'Profilo fotovoltaico'!B1643</f>
        <v>1397.3763156481923</v>
      </c>
      <c r="D1641">
        <f>$Q$37*'Profilo eolico'!B1643</f>
        <v>836.10318038362857</v>
      </c>
      <c r="E1641">
        <f>$P$39*'Profilo fotovoltaico'!B1643+'Approvvigionamento energia'!$Q$39*'Profilo eolico'!B1643</f>
        <v>976.4214641997695</v>
      </c>
      <c r="F1641">
        <f>$P$41*'Profilo fotovoltaico'!B1643+'Approvvigionamento energia'!$Q$41*'Profilo eolico'!B1643</f>
        <v>1116.7397480159104</v>
      </c>
      <c r="G1641">
        <f>$P$43*'Profilo fotovoltaico'!B1643+'Approvvigionamento energia'!$Q$43*'Profilo eolico'!B1643</f>
        <v>1257.0580318320515</v>
      </c>
      <c r="H1641">
        <f t="shared" si="50"/>
        <v>1138.4335154826958</v>
      </c>
      <c r="I1641">
        <f>IF(LCOH!$C$28=Menu!$A$1,'Approvvigionamento energia'!C1641,0)+IF(LCOH!$C$28=Menu!$A$2,'Approvvigionamento energia'!D1641,0)+IF(LCOH!$C$28=Menu!$A$3,'Approvvigionamento energia'!E1641,0)+IF(LCOH!$C$28=Menu!$A$4,'Approvvigionamento energia'!F1641,0)+IF(LCOH!$C$28=Menu!$A$5,'Approvvigionamento energia'!G1641,0)+IF(LCOH!$C$28=Menu!$A$6,'Approvvigionamento energia'!H1641,0)</f>
        <v>1116.7397480159104</v>
      </c>
      <c r="J1641">
        <f>'Approvvigionamento energia'!A1641+'Approvvigionamento energia'!B1641+'Approvvigionamento energia'!I1641</f>
        <v>1450.0397480159104</v>
      </c>
      <c r="K1641">
        <f>IF(MIN(LCOH!$C$18,J1641)&gt;=$P$48*LCOH!$C$18, MIN(LCOH!$C$18,J1641),0)</f>
        <v>1450.0397480159104</v>
      </c>
      <c r="L1641">
        <f t="shared" si="51"/>
        <v>0</v>
      </c>
      <c r="M1641">
        <f>K1641/LCOH!$C$18</f>
        <v>0.96669316534394023</v>
      </c>
      <c r="N1641">
        <f>K1641/LCOH!$C$34</f>
        <v>27.939108824969374</v>
      </c>
    </row>
    <row r="1642" spans="1:14" x14ac:dyDescent="0.35">
      <c r="A1642">
        <f>'Profilo fotovoltaico'!B1644*LCOH!$C$20</f>
        <v>289</v>
      </c>
      <c r="B1642">
        <f>'Profilo eolico'!B1644*LCOH!$C$21</f>
        <v>162.20000000000002</v>
      </c>
      <c r="C1642">
        <f>$P$35*'Profilo fotovoltaico'!B1644</f>
        <v>2125.4829222227768</v>
      </c>
      <c r="D1642">
        <f>$Q$37*'Profilo eolico'!B1644</f>
        <v>946.37777988991309</v>
      </c>
      <c r="E1642">
        <f>$P$39*'Profilo fotovoltaico'!B1644+'Approvvigionamento energia'!$Q$39*'Profilo eolico'!B1644</f>
        <v>1241.1540654731289</v>
      </c>
      <c r="F1642">
        <f>$P$41*'Profilo fotovoltaico'!B1644+'Approvvigionamento energia'!$Q$41*'Profilo eolico'!B1644</f>
        <v>1535.930351056345</v>
      </c>
      <c r="G1642">
        <f>$P$43*'Profilo fotovoltaico'!B1644+'Approvvigionamento energia'!$Q$43*'Profilo eolico'!B1644</f>
        <v>1830.7066366395607</v>
      </c>
      <c r="H1642">
        <f t="shared" si="50"/>
        <v>1138.4335154826958</v>
      </c>
      <c r="I1642">
        <f>IF(LCOH!$C$28=Menu!$A$1,'Approvvigionamento energia'!C1642,0)+IF(LCOH!$C$28=Menu!$A$2,'Approvvigionamento energia'!D1642,0)+IF(LCOH!$C$28=Menu!$A$3,'Approvvigionamento energia'!E1642,0)+IF(LCOH!$C$28=Menu!$A$4,'Approvvigionamento energia'!F1642,0)+IF(LCOH!$C$28=Menu!$A$5,'Approvvigionamento energia'!G1642,0)+IF(LCOH!$C$28=Menu!$A$6,'Approvvigionamento energia'!H1642,0)</f>
        <v>1535.930351056345</v>
      </c>
      <c r="J1642">
        <f>'Approvvigionamento energia'!A1642+'Approvvigionamento energia'!B1642+'Approvvigionamento energia'!I1642</f>
        <v>1987.130351056345</v>
      </c>
      <c r="K1642">
        <f>IF(MIN(LCOH!$C$18,J1642)&gt;=$P$48*LCOH!$C$18, MIN(LCOH!$C$18,J1642),0)</f>
        <v>1500</v>
      </c>
      <c r="L1642">
        <f t="shared" si="51"/>
        <v>487.13035105634503</v>
      </c>
      <c r="M1642">
        <f>K1642/LCOH!$C$18</f>
        <v>1</v>
      </c>
      <c r="N1642">
        <f>K1642/LCOH!$C$34</f>
        <v>28.901734104046245</v>
      </c>
    </row>
    <row r="1643" spans="1:14" x14ac:dyDescent="0.35">
      <c r="A1643">
        <f>'Profilo fotovoltaico'!B1645*LCOH!$C$20</f>
        <v>357</v>
      </c>
      <c r="B1643">
        <f>'Profilo eolico'!B1645*LCOH!$C$21</f>
        <v>176.9</v>
      </c>
      <c r="C1643">
        <f>$P$35*'Profilo fotovoltaico'!B1645</f>
        <v>2625.5965509810771</v>
      </c>
      <c r="D1643">
        <f>$Q$37*'Profilo eolico'!B1645</f>
        <v>1032.1469128392455</v>
      </c>
      <c r="E1643">
        <f>$P$39*'Profilo fotovoltaico'!B1645+'Approvvigionamento energia'!$Q$39*'Profilo eolico'!B1645</f>
        <v>1430.5093223747035</v>
      </c>
      <c r="F1643">
        <f>$P$41*'Profilo fotovoltaico'!B1645+'Approvvigionamento energia'!$Q$41*'Profilo eolico'!B1645</f>
        <v>1828.8717319101613</v>
      </c>
      <c r="G1643">
        <f>$P$43*'Profilo fotovoltaico'!B1645+'Approvvigionamento energia'!$Q$43*'Profilo eolico'!B1645</f>
        <v>2227.2341414456196</v>
      </c>
      <c r="H1643">
        <f t="shared" si="50"/>
        <v>1138.4335154826958</v>
      </c>
      <c r="I1643">
        <f>IF(LCOH!$C$28=Menu!$A$1,'Approvvigionamento energia'!C1643,0)+IF(LCOH!$C$28=Menu!$A$2,'Approvvigionamento energia'!D1643,0)+IF(LCOH!$C$28=Menu!$A$3,'Approvvigionamento energia'!E1643,0)+IF(LCOH!$C$28=Menu!$A$4,'Approvvigionamento energia'!F1643,0)+IF(LCOH!$C$28=Menu!$A$5,'Approvvigionamento energia'!G1643,0)+IF(LCOH!$C$28=Menu!$A$6,'Approvvigionamento energia'!H1643,0)</f>
        <v>1828.8717319101613</v>
      </c>
      <c r="J1643">
        <f>'Approvvigionamento energia'!A1643+'Approvvigionamento energia'!B1643+'Approvvigionamento energia'!I1643</f>
        <v>2362.7717319101612</v>
      </c>
      <c r="K1643">
        <f>IF(MIN(LCOH!$C$18,J1643)&gt;=$P$48*LCOH!$C$18, MIN(LCOH!$C$18,J1643),0)</f>
        <v>1500</v>
      </c>
      <c r="L1643">
        <f t="shared" si="51"/>
        <v>862.77173191016118</v>
      </c>
      <c r="M1643">
        <f>K1643/LCOH!$C$18</f>
        <v>1</v>
      </c>
      <c r="N1643">
        <f>K1643/LCOH!$C$34</f>
        <v>28.901734104046245</v>
      </c>
    </row>
    <row r="1644" spans="1:14" x14ac:dyDescent="0.35">
      <c r="A1644">
        <f>'Profilo fotovoltaico'!B1646*LCOH!$C$20</f>
        <v>397</v>
      </c>
      <c r="B1644">
        <f>'Profilo eolico'!B1646*LCOH!$C$21</f>
        <v>184.29999999999998</v>
      </c>
      <c r="C1644">
        <f>$P$35*'Profilo fotovoltaico'!B1646</f>
        <v>2919.7810384859599</v>
      </c>
      <c r="D1644">
        <f>$Q$37*'Profilo eolico'!B1646</f>
        <v>1075.3232110586373</v>
      </c>
      <c r="E1644">
        <f>$P$39*'Profilo fotovoltaico'!B1646+'Approvvigionamento energia'!$Q$39*'Profilo eolico'!B1646</f>
        <v>1536.437667915468</v>
      </c>
      <c r="F1644">
        <f>$P$41*'Profilo fotovoltaico'!B1646+'Approvvigionamento energia'!$Q$41*'Profilo eolico'!B1646</f>
        <v>1997.5521247722986</v>
      </c>
      <c r="G1644">
        <f>$P$43*'Profilo fotovoltaico'!B1646+'Approvvigionamento energia'!$Q$43*'Profilo eolico'!B1646</f>
        <v>2458.6665816291293</v>
      </c>
      <c r="H1644">
        <f t="shared" si="50"/>
        <v>1138.4335154826958</v>
      </c>
      <c r="I1644">
        <f>IF(LCOH!$C$28=Menu!$A$1,'Approvvigionamento energia'!C1644,0)+IF(LCOH!$C$28=Menu!$A$2,'Approvvigionamento energia'!D1644,0)+IF(LCOH!$C$28=Menu!$A$3,'Approvvigionamento energia'!E1644,0)+IF(LCOH!$C$28=Menu!$A$4,'Approvvigionamento energia'!F1644,0)+IF(LCOH!$C$28=Menu!$A$5,'Approvvigionamento energia'!G1644,0)+IF(LCOH!$C$28=Menu!$A$6,'Approvvigionamento energia'!H1644,0)</f>
        <v>1997.5521247722986</v>
      </c>
      <c r="J1644">
        <f>'Approvvigionamento energia'!A1644+'Approvvigionamento energia'!B1644+'Approvvigionamento energia'!I1644</f>
        <v>2578.8521247722983</v>
      </c>
      <c r="K1644">
        <f>IF(MIN(LCOH!$C$18,J1644)&gt;=$P$48*LCOH!$C$18, MIN(LCOH!$C$18,J1644),0)</f>
        <v>1500</v>
      </c>
      <c r="L1644">
        <f t="shared" si="51"/>
        <v>1078.8521247722983</v>
      </c>
      <c r="M1644">
        <f>K1644/LCOH!$C$18</f>
        <v>1</v>
      </c>
      <c r="N1644">
        <f>K1644/LCOH!$C$34</f>
        <v>28.901734104046245</v>
      </c>
    </row>
    <row r="1645" spans="1:14" x14ac:dyDescent="0.35">
      <c r="A1645">
        <f>'Profilo fotovoltaico'!B1647*LCOH!$C$20</f>
        <v>400</v>
      </c>
      <c r="B1645">
        <f>'Profilo eolico'!B1647*LCOH!$C$21</f>
        <v>188.5</v>
      </c>
      <c r="C1645">
        <f>$P$35*'Profilo fotovoltaico'!B1647</f>
        <v>2941.844875048826</v>
      </c>
      <c r="D1645">
        <f>$Q$37*'Profilo eolico'!B1647</f>
        <v>1099.8286776155894</v>
      </c>
      <c r="E1645">
        <f>$P$39*'Profilo fotovoltaico'!B1647+'Approvvigionamento energia'!$Q$39*'Profilo eolico'!B1647</f>
        <v>1560.3327269738984</v>
      </c>
      <c r="F1645">
        <f>$P$41*'Profilo fotovoltaico'!B1647+'Approvvigionamento energia'!$Q$41*'Profilo eolico'!B1647</f>
        <v>2020.8367763322076</v>
      </c>
      <c r="G1645">
        <f>$P$43*'Profilo fotovoltaico'!B1647+'Approvvigionamento energia'!$Q$43*'Profilo eolico'!B1647</f>
        <v>2481.3408256905168</v>
      </c>
      <c r="H1645">
        <f t="shared" si="50"/>
        <v>1138.4335154826958</v>
      </c>
      <c r="I1645">
        <f>IF(LCOH!$C$28=Menu!$A$1,'Approvvigionamento energia'!C1645,0)+IF(LCOH!$C$28=Menu!$A$2,'Approvvigionamento energia'!D1645,0)+IF(LCOH!$C$28=Menu!$A$3,'Approvvigionamento energia'!E1645,0)+IF(LCOH!$C$28=Menu!$A$4,'Approvvigionamento energia'!F1645,0)+IF(LCOH!$C$28=Menu!$A$5,'Approvvigionamento energia'!G1645,0)+IF(LCOH!$C$28=Menu!$A$6,'Approvvigionamento energia'!H1645,0)</f>
        <v>2020.8367763322076</v>
      </c>
      <c r="J1645">
        <f>'Approvvigionamento energia'!A1645+'Approvvigionamento energia'!B1645+'Approvvigionamento energia'!I1645</f>
        <v>2609.3367763322076</v>
      </c>
      <c r="K1645">
        <f>IF(MIN(LCOH!$C$18,J1645)&gt;=$P$48*LCOH!$C$18, MIN(LCOH!$C$18,J1645),0)</f>
        <v>1500</v>
      </c>
      <c r="L1645">
        <f t="shared" si="51"/>
        <v>1109.3367763322076</v>
      </c>
      <c r="M1645">
        <f>K1645/LCOH!$C$18</f>
        <v>1</v>
      </c>
      <c r="N1645">
        <f>K1645/LCOH!$C$34</f>
        <v>28.901734104046245</v>
      </c>
    </row>
    <row r="1646" spans="1:14" x14ac:dyDescent="0.35">
      <c r="A1646">
        <f>'Profilo fotovoltaico'!B1648*LCOH!$C$20</f>
        <v>375</v>
      </c>
      <c r="B1646">
        <f>'Profilo eolico'!B1648*LCOH!$C$21</f>
        <v>189.5</v>
      </c>
      <c r="C1646">
        <f>$P$35*'Profilo fotovoltaico'!B1648</f>
        <v>2757.9795703582745</v>
      </c>
      <c r="D1646">
        <f>$Q$37*'Profilo eolico'!B1648</f>
        <v>1105.6633125101018</v>
      </c>
      <c r="E1646">
        <f>$P$39*'Profilo fotovoltaico'!B1648+'Approvvigionamento energia'!$Q$39*'Profilo eolico'!B1648</f>
        <v>1518.7423769721449</v>
      </c>
      <c r="F1646">
        <f>$P$41*'Profilo fotovoltaico'!B1648+'Approvvigionamento energia'!$Q$41*'Profilo eolico'!B1648</f>
        <v>1931.8214414341883</v>
      </c>
      <c r="G1646">
        <f>$P$43*'Profilo fotovoltaico'!B1648+'Approvvigionamento energia'!$Q$43*'Profilo eolico'!B1648</f>
        <v>2344.9005058962312</v>
      </c>
      <c r="H1646">
        <f t="shared" si="50"/>
        <v>1138.4335154826958</v>
      </c>
      <c r="I1646">
        <f>IF(LCOH!$C$28=Menu!$A$1,'Approvvigionamento energia'!C1646,0)+IF(LCOH!$C$28=Menu!$A$2,'Approvvigionamento energia'!D1646,0)+IF(LCOH!$C$28=Menu!$A$3,'Approvvigionamento energia'!E1646,0)+IF(LCOH!$C$28=Menu!$A$4,'Approvvigionamento energia'!F1646,0)+IF(LCOH!$C$28=Menu!$A$5,'Approvvigionamento energia'!G1646,0)+IF(LCOH!$C$28=Menu!$A$6,'Approvvigionamento energia'!H1646,0)</f>
        <v>1931.8214414341883</v>
      </c>
      <c r="J1646">
        <f>'Approvvigionamento energia'!A1646+'Approvvigionamento energia'!B1646+'Approvvigionamento energia'!I1646</f>
        <v>2496.3214414341883</v>
      </c>
      <c r="K1646">
        <f>IF(MIN(LCOH!$C$18,J1646)&gt;=$P$48*LCOH!$C$18, MIN(LCOH!$C$18,J1646),0)</f>
        <v>1500</v>
      </c>
      <c r="L1646">
        <f t="shared" si="51"/>
        <v>996.32144143418827</v>
      </c>
      <c r="M1646">
        <f>K1646/LCOH!$C$18</f>
        <v>1</v>
      </c>
      <c r="N1646">
        <f>K1646/LCOH!$C$34</f>
        <v>28.901734104046245</v>
      </c>
    </row>
    <row r="1647" spans="1:14" x14ac:dyDescent="0.35">
      <c r="A1647">
        <f>'Profilo fotovoltaico'!B1649*LCOH!$C$20</f>
        <v>320</v>
      </c>
      <c r="B1647">
        <f>'Profilo eolico'!B1649*LCOH!$C$21</f>
        <v>185.6</v>
      </c>
      <c r="C1647">
        <f>$P$35*'Profilo fotovoltaico'!B1649</f>
        <v>2353.4759000390609</v>
      </c>
      <c r="D1647">
        <f>$Q$37*'Profilo eolico'!B1649</f>
        <v>1082.9082364215035</v>
      </c>
      <c r="E1647">
        <f>$P$39*'Profilo fotovoltaico'!B1649+'Approvvigionamento energia'!$Q$39*'Profilo eolico'!B1649</f>
        <v>1400.5501523258927</v>
      </c>
      <c r="F1647">
        <f>$P$41*'Profilo fotovoltaico'!B1649+'Approvvigionamento energia'!$Q$41*'Profilo eolico'!B1649</f>
        <v>1718.1920682302821</v>
      </c>
      <c r="G1647">
        <f>$P$43*'Profilo fotovoltaico'!B1649+'Approvvigionamento energia'!$Q$43*'Profilo eolico'!B1649</f>
        <v>2035.8339841346717</v>
      </c>
      <c r="H1647">
        <f t="shared" si="50"/>
        <v>1138.4335154826958</v>
      </c>
      <c r="I1647">
        <f>IF(LCOH!$C$28=Menu!$A$1,'Approvvigionamento energia'!C1647,0)+IF(LCOH!$C$28=Menu!$A$2,'Approvvigionamento energia'!D1647,0)+IF(LCOH!$C$28=Menu!$A$3,'Approvvigionamento energia'!E1647,0)+IF(LCOH!$C$28=Menu!$A$4,'Approvvigionamento energia'!F1647,0)+IF(LCOH!$C$28=Menu!$A$5,'Approvvigionamento energia'!G1647,0)+IF(LCOH!$C$28=Menu!$A$6,'Approvvigionamento energia'!H1647,0)</f>
        <v>1718.1920682302821</v>
      </c>
      <c r="J1647">
        <f>'Approvvigionamento energia'!A1647+'Approvvigionamento energia'!B1647+'Approvvigionamento energia'!I1647</f>
        <v>2223.792068230282</v>
      </c>
      <c r="K1647">
        <f>IF(MIN(LCOH!$C$18,J1647)&gt;=$P$48*LCOH!$C$18, MIN(LCOH!$C$18,J1647),0)</f>
        <v>1500</v>
      </c>
      <c r="L1647">
        <f t="shared" si="51"/>
        <v>723.79206823028198</v>
      </c>
      <c r="M1647">
        <f>K1647/LCOH!$C$18</f>
        <v>1</v>
      </c>
      <c r="N1647">
        <f>K1647/LCOH!$C$34</f>
        <v>28.901734104046245</v>
      </c>
    </row>
    <row r="1648" spans="1:14" x14ac:dyDescent="0.35">
      <c r="A1648">
        <f>'Profilo fotovoltaico'!B1650*LCOH!$C$20</f>
        <v>233</v>
      </c>
      <c r="B1648">
        <f>'Profilo eolico'!B1650*LCOH!$C$21</f>
        <v>177.6</v>
      </c>
      <c r="C1648">
        <f>$P$35*'Profilo fotovoltaico'!B1650</f>
        <v>1713.6246397159412</v>
      </c>
      <c r="D1648">
        <f>$Q$37*'Profilo eolico'!B1650</f>
        <v>1036.2311572654041</v>
      </c>
      <c r="E1648">
        <f>$P$39*'Profilo fotovoltaico'!B1650+'Approvvigionamento energia'!$Q$39*'Profilo eolico'!B1650</f>
        <v>1205.5795278780383</v>
      </c>
      <c r="F1648">
        <f>$P$41*'Profilo fotovoltaico'!B1650+'Approvvigionamento energia'!$Q$41*'Profilo eolico'!B1650</f>
        <v>1374.9278984906728</v>
      </c>
      <c r="G1648">
        <f>$P$43*'Profilo fotovoltaico'!B1650+'Approvvigionamento energia'!$Q$43*'Profilo eolico'!B1650</f>
        <v>1544.276269103307</v>
      </c>
      <c r="H1648">
        <f t="shared" si="50"/>
        <v>1138.4335154826958</v>
      </c>
      <c r="I1648">
        <f>IF(LCOH!$C$28=Menu!$A$1,'Approvvigionamento energia'!C1648,0)+IF(LCOH!$C$28=Menu!$A$2,'Approvvigionamento energia'!D1648,0)+IF(LCOH!$C$28=Menu!$A$3,'Approvvigionamento energia'!E1648,0)+IF(LCOH!$C$28=Menu!$A$4,'Approvvigionamento energia'!F1648,0)+IF(LCOH!$C$28=Menu!$A$5,'Approvvigionamento energia'!G1648,0)+IF(LCOH!$C$28=Menu!$A$6,'Approvvigionamento energia'!H1648,0)</f>
        <v>1374.9278984906728</v>
      </c>
      <c r="J1648">
        <f>'Approvvigionamento energia'!A1648+'Approvvigionamento energia'!B1648+'Approvvigionamento energia'!I1648</f>
        <v>1785.5278984906727</v>
      </c>
      <c r="K1648">
        <f>IF(MIN(LCOH!$C$18,J1648)&gt;=$P$48*LCOH!$C$18, MIN(LCOH!$C$18,J1648),0)</f>
        <v>1500</v>
      </c>
      <c r="L1648">
        <f t="shared" si="51"/>
        <v>285.52789849067267</v>
      </c>
      <c r="M1648">
        <f>K1648/LCOH!$C$18</f>
        <v>1</v>
      </c>
      <c r="N1648">
        <f>K1648/LCOH!$C$34</f>
        <v>28.901734104046245</v>
      </c>
    </row>
    <row r="1649" spans="1:14" x14ac:dyDescent="0.35">
      <c r="A1649">
        <f>'Profilo fotovoltaico'!B1651*LCOH!$C$20</f>
        <v>126</v>
      </c>
      <c r="B1649">
        <f>'Profilo eolico'!B1651*LCOH!$C$21</f>
        <v>174.5</v>
      </c>
      <c r="C1649">
        <f>$P$35*'Profilo fotovoltaico'!B1651</f>
        <v>926.68113564038015</v>
      </c>
      <c r="D1649">
        <f>$Q$37*'Profilo eolico'!B1651</f>
        <v>1018.1437890924157</v>
      </c>
      <c r="E1649">
        <f>$P$39*'Profilo fotovoltaico'!B1651+'Approvvigionamento energia'!$Q$39*'Profilo eolico'!B1651</f>
        <v>995.27812572940672</v>
      </c>
      <c r="F1649">
        <f>$P$41*'Profilo fotovoltaico'!B1651+'Approvvigionamento energia'!$Q$41*'Profilo eolico'!B1651</f>
        <v>972.4124623663979</v>
      </c>
      <c r="G1649">
        <f>$P$43*'Profilo fotovoltaico'!B1651+'Approvvigionamento energia'!$Q$43*'Profilo eolico'!B1651</f>
        <v>949.54679900338908</v>
      </c>
      <c r="H1649">
        <f t="shared" si="50"/>
        <v>1138.4335154826958</v>
      </c>
      <c r="I1649">
        <f>IF(LCOH!$C$28=Menu!$A$1,'Approvvigionamento energia'!C1649,0)+IF(LCOH!$C$28=Menu!$A$2,'Approvvigionamento energia'!D1649,0)+IF(LCOH!$C$28=Menu!$A$3,'Approvvigionamento energia'!E1649,0)+IF(LCOH!$C$28=Menu!$A$4,'Approvvigionamento energia'!F1649,0)+IF(LCOH!$C$28=Menu!$A$5,'Approvvigionamento energia'!G1649,0)+IF(LCOH!$C$28=Menu!$A$6,'Approvvigionamento energia'!H1649,0)</f>
        <v>972.4124623663979</v>
      </c>
      <c r="J1649">
        <f>'Approvvigionamento energia'!A1649+'Approvvigionamento energia'!B1649+'Approvvigionamento energia'!I1649</f>
        <v>1272.9124623663979</v>
      </c>
      <c r="K1649">
        <f>IF(MIN(LCOH!$C$18,J1649)&gt;=$P$48*LCOH!$C$18, MIN(LCOH!$C$18,J1649),0)</f>
        <v>1272.9124623663979</v>
      </c>
      <c r="L1649">
        <f t="shared" si="51"/>
        <v>0</v>
      </c>
      <c r="M1649">
        <f>K1649/LCOH!$C$18</f>
        <v>0.84860830824426525</v>
      </c>
      <c r="N1649">
        <f>K1649/LCOH!$C$34</f>
        <v>24.526251683360268</v>
      </c>
    </row>
    <row r="1650" spans="1:14" x14ac:dyDescent="0.35">
      <c r="A1650">
        <f>'Profilo fotovoltaico'!B1652*LCOH!$C$20</f>
        <v>27</v>
      </c>
      <c r="B1650">
        <f>'Profilo eolico'!B1652*LCOH!$C$21</f>
        <v>170.9</v>
      </c>
      <c r="C1650">
        <f>$P$35*'Profilo fotovoltaico'!B1652</f>
        <v>198.57452906579576</v>
      </c>
      <c r="D1650">
        <f>$Q$37*'Profilo eolico'!B1652</f>
        <v>997.13910347217097</v>
      </c>
      <c r="E1650">
        <f>$P$39*'Profilo fotovoltaico'!B1652+'Approvvigionamento energia'!$Q$39*'Profilo eolico'!B1652</f>
        <v>797.49795987057712</v>
      </c>
      <c r="F1650">
        <f>$P$41*'Profilo fotovoltaico'!B1652+'Approvvigionamento energia'!$Q$41*'Profilo eolico'!B1652</f>
        <v>597.85681626898338</v>
      </c>
      <c r="G1650">
        <f>$P$43*'Profilo fotovoltaico'!B1652+'Approvvigionamento energia'!$Q$43*'Profilo eolico'!B1652</f>
        <v>398.21567266738953</v>
      </c>
      <c r="H1650">
        <f t="shared" si="50"/>
        <v>1138.4335154826958</v>
      </c>
      <c r="I1650">
        <f>IF(LCOH!$C$28=Menu!$A$1,'Approvvigionamento energia'!C1650,0)+IF(LCOH!$C$28=Menu!$A$2,'Approvvigionamento energia'!D1650,0)+IF(LCOH!$C$28=Menu!$A$3,'Approvvigionamento energia'!E1650,0)+IF(LCOH!$C$28=Menu!$A$4,'Approvvigionamento energia'!F1650,0)+IF(LCOH!$C$28=Menu!$A$5,'Approvvigionamento energia'!G1650,0)+IF(LCOH!$C$28=Menu!$A$6,'Approvvigionamento energia'!H1650,0)</f>
        <v>597.85681626898338</v>
      </c>
      <c r="J1650">
        <f>'Approvvigionamento energia'!A1650+'Approvvigionamento energia'!B1650+'Approvvigionamento energia'!I1650</f>
        <v>795.75681626898336</v>
      </c>
      <c r="K1650">
        <f>IF(MIN(LCOH!$C$18,J1650)&gt;=$P$48*LCOH!$C$18, MIN(LCOH!$C$18,J1650),0)</f>
        <v>795.75681626898336</v>
      </c>
      <c r="L1650">
        <f t="shared" si="51"/>
        <v>0</v>
      </c>
      <c r="M1650">
        <f>K1650/LCOH!$C$18</f>
        <v>0.53050454417932225</v>
      </c>
      <c r="N1650">
        <f>K1650/LCOH!$C$34</f>
        <v>15.332501276859025</v>
      </c>
    </row>
    <row r="1651" spans="1:14" x14ac:dyDescent="0.35">
      <c r="A1651">
        <f>'Profilo fotovoltaico'!B1653*LCOH!$C$20</f>
        <v>0</v>
      </c>
      <c r="B1651">
        <f>'Profilo eolico'!B1653*LCOH!$C$21</f>
        <v>181.60000000000002</v>
      </c>
      <c r="C1651">
        <f>$P$35*'Profilo fotovoltaico'!B1653</f>
        <v>0</v>
      </c>
      <c r="D1651">
        <f>$Q$37*'Profilo eolico'!B1653</f>
        <v>1059.5696968434538</v>
      </c>
      <c r="E1651">
        <f>$P$39*'Profilo fotovoltaico'!B1653+'Approvvigionamento energia'!$Q$39*'Profilo eolico'!B1653</f>
        <v>794.67727263259042</v>
      </c>
      <c r="F1651">
        <f>$P$41*'Profilo fotovoltaico'!B1653+'Approvvigionamento energia'!$Q$41*'Profilo eolico'!B1653</f>
        <v>529.78484842172691</v>
      </c>
      <c r="G1651">
        <f>$P$43*'Profilo fotovoltaico'!B1653+'Approvvigionamento energia'!$Q$43*'Profilo eolico'!B1653</f>
        <v>264.89242421086345</v>
      </c>
      <c r="H1651">
        <f t="shared" si="50"/>
        <v>1138.4335154826958</v>
      </c>
      <c r="I1651">
        <f>IF(LCOH!$C$28=Menu!$A$1,'Approvvigionamento energia'!C1651,0)+IF(LCOH!$C$28=Menu!$A$2,'Approvvigionamento energia'!D1651,0)+IF(LCOH!$C$28=Menu!$A$3,'Approvvigionamento energia'!E1651,0)+IF(LCOH!$C$28=Menu!$A$4,'Approvvigionamento energia'!F1651,0)+IF(LCOH!$C$28=Menu!$A$5,'Approvvigionamento energia'!G1651,0)+IF(LCOH!$C$28=Menu!$A$6,'Approvvigionamento energia'!H1651,0)</f>
        <v>529.78484842172691</v>
      </c>
      <c r="J1651">
        <f>'Approvvigionamento energia'!A1651+'Approvvigionamento energia'!B1651+'Approvvigionamento energia'!I1651</f>
        <v>711.38484842172693</v>
      </c>
      <c r="K1651">
        <f>IF(MIN(LCOH!$C$18,J1651)&gt;=$P$48*LCOH!$C$18, MIN(LCOH!$C$18,J1651),0)</f>
        <v>711.38484842172693</v>
      </c>
      <c r="L1651">
        <f t="shared" si="51"/>
        <v>0</v>
      </c>
      <c r="M1651">
        <f>K1651/LCOH!$C$18</f>
        <v>0.47425656561448459</v>
      </c>
      <c r="N1651">
        <f>K1651/LCOH!$C$34</f>
        <v>13.706837156487994</v>
      </c>
    </row>
    <row r="1652" spans="1:14" x14ac:dyDescent="0.35">
      <c r="A1652">
        <f>'Profilo fotovoltaico'!B1654*LCOH!$C$20</f>
        <v>0</v>
      </c>
      <c r="B1652">
        <f>'Profilo eolico'!B1654*LCOH!$C$21</f>
        <v>190.5</v>
      </c>
      <c r="C1652">
        <f>$P$35*'Profilo fotovoltaico'!B1654</f>
        <v>0</v>
      </c>
      <c r="D1652">
        <f>$Q$37*'Profilo eolico'!B1654</f>
        <v>1111.4979474046143</v>
      </c>
      <c r="E1652">
        <f>$P$39*'Profilo fotovoltaico'!B1654+'Approvvigionamento energia'!$Q$39*'Profilo eolico'!B1654</f>
        <v>833.62346055346063</v>
      </c>
      <c r="F1652">
        <f>$P$41*'Profilo fotovoltaico'!B1654+'Approvvigionamento energia'!$Q$41*'Profilo eolico'!B1654</f>
        <v>555.74897370230713</v>
      </c>
      <c r="G1652">
        <f>$P$43*'Profilo fotovoltaico'!B1654+'Approvvigionamento energia'!$Q$43*'Profilo eolico'!B1654</f>
        <v>277.87448685115356</v>
      </c>
      <c r="H1652">
        <f t="shared" si="50"/>
        <v>1138.4335154826958</v>
      </c>
      <c r="I1652">
        <f>IF(LCOH!$C$28=Menu!$A$1,'Approvvigionamento energia'!C1652,0)+IF(LCOH!$C$28=Menu!$A$2,'Approvvigionamento energia'!D1652,0)+IF(LCOH!$C$28=Menu!$A$3,'Approvvigionamento energia'!E1652,0)+IF(LCOH!$C$28=Menu!$A$4,'Approvvigionamento energia'!F1652,0)+IF(LCOH!$C$28=Menu!$A$5,'Approvvigionamento energia'!G1652,0)+IF(LCOH!$C$28=Menu!$A$6,'Approvvigionamento energia'!H1652,0)</f>
        <v>555.74897370230713</v>
      </c>
      <c r="J1652">
        <f>'Approvvigionamento energia'!A1652+'Approvvigionamento energia'!B1652+'Approvvigionamento energia'!I1652</f>
        <v>746.24897370230713</v>
      </c>
      <c r="K1652">
        <f>IF(MIN(LCOH!$C$18,J1652)&gt;=$P$48*LCOH!$C$18, MIN(LCOH!$C$18,J1652),0)</f>
        <v>746.24897370230713</v>
      </c>
      <c r="L1652">
        <f t="shared" si="51"/>
        <v>0</v>
      </c>
      <c r="M1652">
        <f>K1652/LCOH!$C$18</f>
        <v>0.49749931580153811</v>
      </c>
      <c r="N1652">
        <f>K1652/LCOH!$C$34</f>
        <v>14.378592942240985</v>
      </c>
    </row>
    <row r="1653" spans="1:14" x14ac:dyDescent="0.35">
      <c r="A1653">
        <f>'Profilo fotovoltaico'!B1655*LCOH!$C$20</f>
        <v>0</v>
      </c>
      <c r="B1653">
        <f>'Profilo eolico'!B1655*LCOH!$C$21</f>
        <v>196.20000000000002</v>
      </c>
      <c r="C1653">
        <f>$P$35*'Profilo fotovoltaico'!B1655</f>
        <v>0</v>
      </c>
      <c r="D1653">
        <f>$Q$37*'Profilo eolico'!B1655</f>
        <v>1144.755366303335</v>
      </c>
      <c r="E1653">
        <f>$P$39*'Profilo fotovoltaico'!B1655+'Approvvigionamento energia'!$Q$39*'Profilo eolico'!B1655</f>
        <v>858.56652472750125</v>
      </c>
      <c r="F1653">
        <f>$P$41*'Profilo fotovoltaico'!B1655+'Approvvigionamento energia'!$Q$41*'Profilo eolico'!B1655</f>
        <v>572.3776831516675</v>
      </c>
      <c r="G1653">
        <f>$P$43*'Profilo fotovoltaico'!B1655+'Approvvigionamento energia'!$Q$43*'Profilo eolico'!B1655</f>
        <v>286.18884157583375</v>
      </c>
      <c r="H1653">
        <f t="shared" si="50"/>
        <v>1138.4335154826958</v>
      </c>
      <c r="I1653">
        <f>IF(LCOH!$C$28=Menu!$A$1,'Approvvigionamento energia'!C1653,0)+IF(LCOH!$C$28=Menu!$A$2,'Approvvigionamento energia'!D1653,0)+IF(LCOH!$C$28=Menu!$A$3,'Approvvigionamento energia'!E1653,0)+IF(LCOH!$C$28=Menu!$A$4,'Approvvigionamento energia'!F1653,0)+IF(LCOH!$C$28=Menu!$A$5,'Approvvigionamento energia'!G1653,0)+IF(LCOH!$C$28=Menu!$A$6,'Approvvigionamento energia'!H1653,0)</f>
        <v>572.3776831516675</v>
      </c>
      <c r="J1653">
        <f>'Approvvigionamento energia'!A1653+'Approvvigionamento energia'!B1653+'Approvvigionamento energia'!I1653</f>
        <v>768.57768315166754</v>
      </c>
      <c r="K1653">
        <f>IF(MIN(LCOH!$C$18,J1653)&gt;=$P$48*LCOH!$C$18, MIN(LCOH!$C$18,J1653),0)</f>
        <v>768.57768315166754</v>
      </c>
      <c r="L1653">
        <f t="shared" si="51"/>
        <v>0</v>
      </c>
      <c r="M1653">
        <f>K1653/LCOH!$C$18</f>
        <v>0.51238512210111165</v>
      </c>
      <c r="N1653">
        <f>K1653/LCOH!$C$34</f>
        <v>14.808818557835599</v>
      </c>
    </row>
    <row r="1654" spans="1:14" x14ac:dyDescent="0.35">
      <c r="A1654">
        <f>'Profilo fotovoltaico'!B1656*LCOH!$C$20</f>
        <v>0</v>
      </c>
      <c r="B1654">
        <f>'Profilo eolico'!B1656*LCOH!$C$21</f>
        <v>196.9</v>
      </c>
      <c r="C1654">
        <f>$P$35*'Profilo fotovoltaico'!B1656</f>
        <v>0</v>
      </c>
      <c r="D1654">
        <f>$Q$37*'Profilo eolico'!B1656</f>
        <v>1148.8396107294936</v>
      </c>
      <c r="E1654">
        <f>$P$39*'Profilo fotovoltaico'!B1656+'Approvvigionamento energia'!$Q$39*'Profilo eolico'!B1656</f>
        <v>861.62970804712018</v>
      </c>
      <c r="F1654">
        <f>$P$41*'Profilo fotovoltaico'!B1656+'Approvvigionamento energia'!$Q$41*'Profilo eolico'!B1656</f>
        <v>574.41980536474682</v>
      </c>
      <c r="G1654">
        <f>$P$43*'Profilo fotovoltaico'!B1656+'Approvvigionamento energia'!$Q$43*'Profilo eolico'!B1656</f>
        <v>287.20990268237341</v>
      </c>
      <c r="H1654">
        <f t="shared" si="50"/>
        <v>1138.4335154826958</v>
      </c>
      <c r="I1654">
        <f>IF(LCOH!$C$28=Menu!$A$1,'Approvvigionamento energia'!C1654,0)+IF(LCOH!$C$28=Menu!$A$2,'Approvvigionamento energia'!D1654,0)+IF(LCOH!$C$28=Menu!$A$3,'Approvvigionamento energia'!E1654,0)+IF(LCOH!$C$28=Menu!$A$4,'Approvvigionamento energia'!F1654,0)+IF(LCOH!$C$28=Menu!$A$5,'Approvvigionamento energia'!G1654,0)+IF(LCOH!$C$28=Menu!$A$6,'Approvvigionamento energia'!H1654,0)</f>
        <v>574.41980536474682</v>
      </c>
      <c r="J1654">
        <f>'Approvvigionamento energia'!A1654+'Approvvigionamento energia'!B1654+'Approvvigionamento energia'!I1654</f>
        <v>771.3198053647468</v>
      </c>
      <c r="K1654">
        <f>IF(MIN(LCOH!$C$18,J1654)&gt;=$P$48*LCOH!$C$18, MIN(LCOH!$C$18,J1654),0)</f>
        <v>771.3198053647468</v>
      </c>
      <c r="L1654">
        <f t="shared" si="51"/>
        <v>0</v>
      </c>
      <c r="M1654">
        <f>K1654/LCOH!$C$18</f>
        <v>0.51421320357649791</v>
      </c>
      <c r="N1654">
        <f>K1654/LCOH!$C$34</f>
        <v>14.861653282557743</v>
      </c>
    </row>
    <row r="1655" spans="1:14" x14ac:dyDescent="0.35">
      <c r="A1655">
        <f>'Profilo fotovoltaico'!B1657*LCOH!$C$20</f>
        <v>0</v>
      </c>
      <c r="B1655">
        <f>'Profilo eolico'!B1657*LCOH!$C$21</f>
        <v>192.1</v>
      </c>
      <c r="C1655">
        <f>$P$35*'Profilo fotovoltaico'!B1657</f>
        <v>0</v>
      </c>
      <c r="D1655">
        <f>$Q$37*'Profilo eolico'!B1657</f>
        <v>1120.8333632358342</v>
      </c>
      <c r="E1655">
        <f>$P$39*'Profilo fotovoltaico'!B1657+'Approvvigionamento energia'!$Q$39*'Profilo eolico'!B1657</f>
        <v>840.62502242687549</v>
      </c>
      <c r="F1655">
        <f>$P$41*'Profilo fotovoltaico'!B1657+'Approvvigionamento energia'!$Q$41*'Profilo eolico'!B1657</f>
        <v>560.41668161791711</v>
      </c>
      <c r="G1655">
        <f>$P$43*'Profilo fotovoltaico'!B1657+'Approvvigionamento energia'!$Q$43*'Profilo eolico'!B1657</f>
        <v>280.20834080895855</v>
      </c>
      <c r="H1655">
        <f t="shared" si="50"/>
        <v>1138.4335154826958</v>
      </c>
      <c r="I1655">
        <f>IF(LCOH!$C$28=Menu!$A$1,'Approvvigionamento energia'!C1655,0)+IF(LCOH!$C$28=Menu!$A$2,'Approvvigionamento energia'!D1655,0)+IF(LCOH!$C$28=Menu!$A$3,'Approvvigionamento energia'!E1655,0)+IF(LCOH!$C$28=Menu!$A$4,'Approvvigionamento energia'!F1655,0)+IF(LCOH!$C$28=Menu!$A$5,'Approvvigionamento energia'!G1655,0)+IF(LCOH!$C$28=Menu!$A$6,'Approvvigionamento energia'!H1655,0)</f>
        <v>560.41668161791711</v>
      </c>
      <c r="J1655">
        <f>'Approvvigionamento energia'!A1655+'Approvvigionamento energia'!B1655+'Approvvigionamento energia'!I1655</f>
        <v>752.51668161791713</v>
      </c>
      <c r="K1655">
        <f>IF(MIN(LCOH!$C$18,J1655)&gt;=$P$48*LCOH!$C$18, MIN(LCOH!$C$18,J1655),0)</f>
        <v>752.51668161791713</v>
      </c>
      <c r="L1655">
        <f t="shared" si="51"/>
        <v>0</v>
      </c>
      <c r="M1655">
        <f>K1655/LCOH!$C$18</f>
        <v>0.50167778774527805</v>
      </c>
      <c r="N1655">
        <f>K1655/LCOH!$C$34</f>
        <v>14.499358027320175</v>
      </c>
    </row>
    <row r="1656" spans="1:14" x14ac:dyDescent="0.35">
      <c r="A1656">
        <f>'Profilo fotovoltaico'!B1658*LCOH!$C$20</f>
        <v>0</v>
      </c>
      <c r="B1656">
        <f>'Profilo eolico'!B1658*LCOH!$C$21</f>
        <v>183</v>
      </c>
      <c r="C1656">
        <f>$P$35*'Profilo fotovoltaico'!B1658</f>
        <v>0</v>
      </c>
      <c r="D1656">
        <f>$Q$37*'Profilo eolico'!B1658</f>
        <v>1067.7381856957711</v>
      </c>
      <c r="E1656">
        <f>$P$39*'Profilo fotovoltaico'!B1658+'Approvvigionamento energia'!$Q$39*'Profilo eolico'!B1658</f>
        <v>800.80363927182839</v>
      </c>
      <c r="F1656">
        <f>$P$41*'Profilo fotovoltaico'!B1658+'Approvvigionamento energia'!$Q$41*'Profilo eolico'!B1658</f>
        <v>533.86909284788555</v>
      </c>
      <c r="G1656">
        <f>$P$43*'Profilo fotovoltaico'!B1658+'Approvvigionamento energia'!$Q$43*'Profilo eolico'!B1658</f>
        <v>266.93454642394278</v>
      </c>
      <c r="H1656">
        <f t="shared" si="50"/>
        <v>1138.4335154826958</v>
      </c>
      <c r="I1656">
        <f>IF(LCOH!$C$28=Menu!$A$1,'Approvvigionamento energia'!C1656,0)+IF(LCOH!$C$28=Menu!$A$2,'Approvvigionamento energia'!D1656,0)+IF(LCOH!$C$28=Menu!$A$3,'Approvvigionamento energia'!E1656,0)+IF(LCOH!$C$28=Menu!$A$4,'Approvvigionamento energia'!F1656,0)+IF(LCOH!$C$28=Menu!$A$5,'Approvvigionamento energia'!G1656,0)+IF(LCOH!$C$28=Menu!$A$6,'Approvvigionamento energia'!H1656,0)</f>
        <v>533.86909284788555</v>
      </c>
      <c r="J1656">
        <f>'Approvvigionamento energia'!A1656+'Approvvigionamento energia'!B1656+'Approvvigionamento energia'!I1656</f>
        <v>716.86909284788555</v>
      </c>
      <c r="K1656">
        <f>IF(MIN(LCOH!$C$18,J1656)&gt;=$P$48*LCOH!$C$18, MIN(LCOH!$C$18,J1656),0)</f>
        <v>716.86909284788555</v>
      </c>
      <c r="L1656">
        <f t="shared" si="51"/>
        <v>0</v>
      </c>
      <c r="M1656">
        <f>K1656/LCOH!$C$18</f>
        <v>0.47791272856525702</v>
      </c>
      <c r="N1656">
        <f>K1656/LCOH!$C$34</f>
        <v>13.812506605932285</v>
      </c>
    </row>
    <row r="1657" spans="1:14" x14ac:dyDescent="0.35">
      <c r="A1657">
        <f>'Profilo fotovoltaico'!B1659*LCOH!$C$20</f>
        <v>0</v>
      </c>
      <c r="B1657">
        <f>'Profilo eolico'!B1659*LCOH!$C$21</f>
        <v>171</v>
      </c>
      <c r="C1657">
        <f>$P$35*'Profilo fotovoltaico'!B1659</f>
        <v>0</v>
      </c>
      <c r="D1657">
        <f>$Q$37*'Profilo eolico'!B1659</f>
        <v>997.72256696162231</v>
      </c>
      <c r="E1657">
        <f>$P$39*'Profilo fotovoltaico'!B1659+'Approvvigionamento energia'!$Q$39*'Profilo eolico'!B1659</f>
        <v>748.29192522121673</v>
      </c>
      <c r="F1657">
        <f>$P$41*'Profilo fotovoltaico'!B1659+'Approvvigionamento energia'!$Q$41*'Profilo eolico'!B1659</f>
        <v>498.86128348081115</v>
      </c>
      <c r="G1657">
        <f>$P$43*'Profilo fotovoltaico'!B1659+'Approvvigionamento energia'!$Q$43*'Profilo eolico'!B1659</f>
        <v>249.43064174040558</v>
      </c>
      <c r="H1657">
        <f t="shared" si="50"/>
        <v>1138.4335154826958</v>
      </c>
      <c r="I1657">
        <f>IF(LCOH!$C$28=Menu!$A$1,'Approvvigionamento energia'!C1657,0)+IF(LCOH!$C$28=Menu!$A$2,'Approvvigionamento energia'!D1657,0)+IF(LCOH!$C$28=Menu!$A$3,'Approvvigionamento energia'!E1657,0)+IF(LCOH!$C$28=Menu!$A$4,'Approvvigionamento energia'!F1657,0)+IF(LCOH!$C$28=Menu!$A$5,'Approvvigionamento energia'!G1657,0)+IF(LCOH!$C$28=Menu!$A$6,'Approvvigionamento energia'!H1657,0)</f>
        <v>498.86128348081115</v>
      </c>
      <c r="J1657">
        <f>'Approvvigionamento energia'!A1657+'Approvvigionamento energia'!B1657+'Approvvigionamento energia'!I1657</f>
        <v>669.86128348081115</v>
      </c>
      <c r="K1657">
        <f>IF(MIN(LCOH!$C$18,J1657)&gt;=$P$48*LCOH!$C$18, MIN(LCOH!$C$18,J1657),0)</f>
        <v>669.86128348081115</v>
      </c>
      <c r="L1657">
        <f t="shared" si="51"/>
        <v>0</v>
      </c>
      <c r="M1657">
        <f>K1657/LCOH!$C$18</f>
        <v>0.44657418898720741</v>
      </c>
      <c r="N1657">
        <f>K1657/LCOH!$C$34</f>
        <v>12.906768467838365</v>
      </c>
    </row>
    <row r="1658" spans="1:14" x14ac:dyDescent="0.35">
      <c r="A1658">
        <f>'Profilo fotovoltaico'!B1660*LCOH!$C$20</f>
        <v>0</v>
      </c>
      <c r="B1658">
        <f>'Profilo eolico'!B1660*LCOH!$C$21</f>
        <v>152.19999999999999</v>
      </c>
      <c r="C1658">
        <f>$P$35*'Profilo fotovoltaico'!B1660</f>
        <v>0</v>
      </c>
      <c r="D1658">
        <f>$Q$37*'Profilo eolico'!B1660</f>
        <v>888.03143094478901</v>
      </c>
      <c r="E1658">
        <f>$P$39*'Profilo fotovoltaico'!B1660+'Approvvigionamento energia'!$Q$39*'Profilo eolico'!B1660</f>
        <v>666.02357320859164</v>
      </c>
      <c r="F1658">
        <f>$P$41*'Profilo fotovoltaico'!B1660+'Approvvigionamento energia'!$Q$41*'Profilo eolico'!B1660</f>
        <v>444.0157154723945</v>
      </c>
      <c r="G1658">
        <f>$P$43*'Profilo fotovoltaico'!B1660+'Approvvigionamento energia'!$Q$43*'Profilo eolico'!B1660</f>
        <v>222.00785773619725</v>
      </c>
      <c r="H1658">
        <f t="shared" si="50"/>
        <v>1138.4335154826958</v>
      </c>
      <c r="I1658">
        <f>IF(LCOH!$C$28=Menu!$A$1,'Approvvigionamento energia'!C1658,0)+IF(LCOH!$C$28=Menu!$A$2,'Approvvigionamento energia'!D1658,0)+IF(LCOH!$C$28=Menu!$A$3,'Approvvigionamento energia'!E1658,0)+IF(LCOH!$C$28=Menu!$A$4,'Approvvigionamento energia'!F1658,0)+IF(LCOH!$C$28=Menu!$A$5,'Approvvigionamento energia'!G1658,0)+IF(LCOH!$C$28=Menu!$A$6,'Approvvigionamento energia'!H1658,0)</f>
        <v>444.0157154723945</v>
      </c>
      <c r="J1658">
        <f>'Approvvigionamento energia'!A1658+'Approvvigionamento energia'!B1658+'Approvvigionamento energia'!I1658</f>
        <v>596.21571547239455</v>
      </c>
      <c r="K1658">
        <f>IF(MIN(LCOH!$C$18,J1658)&gt;=$P$48*LCOH!$C$18, MIN(LCOH!$C$18,J1658),0)</f>
        <v>596.21571547239455</v>
      </c>
      <c r="L1658">
        <f t="shared" si="51"/>
        <v>0</v>
      </c>
      <c r="M1658">
        <f>K1658/LCOH!$C$18</f>
        <v>0.39747714364826303</v>
      </c>
      <c r="N1658">
        <f>K1658/LCOH!$C$34</f>
        <v>11.487778718157891</v>
      </c>
    </row>
    <row r="1659" spans="1:14" x14ac:dyDescent="0.35">
      <c r="A1659">
        <f>'Profilo fotovoltaico'!B1661*LCOH!$C$20</f>
        <v>0</v>
      </c>
      <c r="B1659">
        <f>'Profilo eolico'!B1661*LCOH!$C$21</f>
        <v>136.19999999999999</v>
      </c>
      <c r="C1659">
        <f>$P$35*'Profilo fotovoltaico'!B1661</f>
        <v>0</v>
      </c>
      <c r="D1659">
        <f>$Q$37*'Profilo eolico'!B1661</f>
        <v>794.6772726325903</v>
      </c>
      <c r="E1659">
        <f>$P$39*'Profilo fotovoltaico'!B1661+'Approvvigionamento energia'!$Q$39*'Profilo eolico'!B1661</f>
        <v>596.00795447444273</v>
      </c>
      <c r="F1659">
        <f>$P$41*'Profilo fotovoltaico'!B1661+'Approvvigionamento energia'!$Q$41*'Profilo eolico'!B1661</f>
        <v>397.33863631629515</v>
      </c>
      <c r="G1659">
        <f>$P$43*'Profilo fotovoltaico'!B1661+'Approvvigionamento energia'!$Q$43*'Profilo eolico'!B1661</f>
        <v>198.66931815814758</v>
      </c>
      <c r="H1659">
        <f t="shared" si="50"/>
        <v>1138.4335154826958</v>
      </c>
      <c r="I1659">
        <f>IF(LCOH!$C$28=Menu!$A$1,'Approvvigionamento energia'!C1659,0)+IF(LCOH!$C$28=Menu!$A$2,'Approvvigionamento energia'!D1659,0)+IF(LCOH!$C$28=Menu!$A$3,'Approvvigionamento energia'!E1659,0)+IF(LCOH!$C$28=Menu!$A$4,'Approvvigionamento energia'!F1659,0)+IF(LCOH!$C$28=Menu!$A$5,'Approvvigionamento energia'!G1659,0)+IF(LCOH!$C$28=Menu!$A$6,'Approvvigionamento energia'!H1659,0)</f>
        <v>397.33863631629515</v>
      </c>
      <c r="J1659">
        <f>'Approvvigionamento energia'!A1659+'Approvvigionamento energia'!B1659+'Approvvigionamento energia'!I1659</f>
        <v>533.5386363162952</v>
      </c>
      <c r="K1659">
        <f>IF(MIN(LCOH!$C$18,J1659)&gt;=$P$48*LCOH!$C$18, MIN(LCOH!$C$18,J1659),0)</f>
        <v>533.5386363162952</v>
      </c>
      <c r="L1659">
        <f t="shared" si="51"/>
        <v>0</v>
      </c>
      <c r="M1659">
        <f>K1659/LCOH!$C$18</f>
        <v>0.35569242421086344</v>
      </c>
      <c r="N1659">
        <f>K1659/LCOH!$C$34</f>
        <v>10.280127867365996</v>
      </c>
    </row>
    <row r="1660" spans="1:14" x14ac:dyDescent="0.35">
      <c r="A1660">
        <f>'Profilo fotovoltaico'!B1662*LCOH!$C$20</f>
        <v>0</v>
      </c>
      <c r="B1660">
        <f>'Profilo eolico'!B1662*LCOH!$C$21</f>
        <v>126.2</v>
      </c>
      <c r="C1660">
        <f>$P$35*'Profilo fotovoltaico'!B1662</f>
        <v>0</v>
      </c>
      <c r="D1660">
        <f>$Q$37*'Profilo eolico'!B1662</f>
        <v>736.33092368746634</v>
      </c>
      <c r="E1660">
        <f>$P$39*'Profilo fotovoltaico'!B1662+'Approvvigionamento energia'!$Q$39*'Profilo eolico'!B1662</f>
        <v>552.2481927655997</v>
      </c>
      <c r="F1660">
        <f>$P$41*'Profilo fotovoltaico'!B1662+'Approvvigionamento energia'!$Q$41*'Profilo eolico'!B1662</f>
        <v>368.16546184373317</v>
      </c>
      <c r="G1660">
        <f>$P$43*'Profilo fotovoltaico'!B1662+'Approvvigionamento energia'!$Q$43*'Profilo eolico'!B1662</f>
        <v>184.08273092186658</v>
      </c>
      <c r="H1660">
        <f t="shared" si="50"/>
        <v>1138.4335154826958</v>
      </c>
      <c r="I1660">
        <f>IF(LCOH!$C$28=Menu!$A$1,'Approvvigionamento energia'!C1660,0)+IF(LCOH!$C$28=Menu!$A$2,'Approvvigionamento energia'!D1660,0)+IF(LCOH!$C$28=Menu!$A$3,'Approvvigionamento energia'!E1660,0)+IF(LCOH!$C$28=Menu!$A$4,'Approvvigionamento energia'!F1660,0)+IF(LCOH!$C$28=Menu!$A$5,'Approvvigionamento energia'!G1660,0)+IF(LCOH!$C$28=Menu!$A$6,'Approvvigionamento energia'!H1660,0)</f>
        <v>368.16546184373317</v>
      </c>
      <c r="J1660">
        <f>'Approvvigionamento energia'!A1660+'Approvvigionamento energia'!B1660+'Approvvigionamento energia'!I1660</f>
        <v>494.36546184373316</v>
      </c>
      <c r="K1660">
        <f>IF(MIN(LCOH!$C$18,J1660)&gt;=$P$48*LCOH!$C$18, MIN(LCOH!$C$18,J1660),0)</f>
        <v>494.36546184373316</v>
      </c>
      <c r="L1660">
        <f t="shared" si="51"/>
        <v>0</v>
      </c>
      <c r="M1660">
        <f>K1660/LCOH!$C$18</f>
        <v>0.32957697456248874</v>
      </c>
      <c r="N1660">
        <f>K1660/LCOH!$C$34</f>
        <v>9.525346085621063</v>
      </c>
    </row>
    <row r="1661" spans="1:14" x14ac:dyDescent="0.35">
      <c r="A1661">
        <f>'Profilo fotovoltaico'!B1663*LCOH!$C$20</f>
        <v>0</v>
      </c>
      <c r="B1661">
        <f>'Profilo eolico'!B1663*LCOH!$C$21</f>
        <v>117.2</v>
      </c>
      <c r="C1661">
        <f>$P$35*'Profilo fotovoltaico'!B1663</f>
        <v>0</v>
      </c>
      <c r="D1661">
        <f>$Q$37*'Profilo eolico'!B1663</f>
        <v>683.81920963685457</v>
      </c>
      <c r="E1661">
        <f>$P$39*'Profilo fotovoltaico'!B1663+'Approvvigionamento energia'!$Q$39*'Profilo eolico'!B1663</f>
        <v>512.86440722764087</v>
      </c>
      <c r="F1661">
        <f>$P$41*'Profilo fotovoltaico'!B1663+'Approvvigionamento energia'!$Q$41*'Profilo eolico'!B1663</f>
        <v>341.90960481842728</v>
      </c>
      <c r="G1661">
        <f>$P$43*'Profilo fotovoltaico'!B1663+'Approvvigionamento energia'!$Q$43*'Profilo eolico'!B1663</f>
        <v>170.95480240921364</v>
      </c>
      <c r="H1661">
        <f t="shared" si="50"/>
        <v>1138.4335154826958</v>
      </c>
      <c r="I1661">
        <f>IF(LCOH!$C$28=Menu!$A$1,'Approvvigionamento energia'!C1661,0)+IF(LCOH!$C$28=Menu!$A$2,'Approvvigionamento energia'!D1661,0)+IF(LCOH!$C$28=Menu!$A$3,'Approvvigionamento energia'!E1661,0)+IF(LCOH!$C$28=Menu!$A$4,'Approvvigionamento energia'!F1661,0)+IF(LCOH!$C$28=Menu!$A$5,'Approvvigionamento energia'!G1661,0)+IF(LCOH!$C$28=Menu!$A$6,'Approvvigionamento energia'!H1661,0)</f>
        <v>341.90960481842728</v>
      </c>
      <c r="J1661">
        <f>'Approvvigionamento energia'!A1661+'Approvvigionamento energia'!B1661+'Approvvigionamento energia'!I1661</f>
        <v>459.10960481842727</v>
      </c>
      <c r="K1661">
        <f>IF(MIN(LCOH!$C$18,J1661)&gt;=$P$48*LCOH!$C$18, MIN(LCOH!$C$18,J1661),0)</f>
        <v>459.10960481842727</v>
      </c>
      <c r="L1661">
        <f t="shared" si="51"/>
        <v>0</v>
      </c>
      <c r="M1661">
        <f>K1661/LCOH!$C$18</f>
        <v>0.3060730698789515</v>
      </c>
      <c r="N1661">
        <f>K1661/LCOH!$C$34</f>
        <v>8.8460424820506223</v>
      </c>
    </row>
    <row r="1662" spans="1:14" x14ac:dyDescent="0.35">
      <c r="A1662">
        <f>'Profilo fotovoltaico'!B1664*LCOH!$C$20</f>
        <v>0</v>
      </c>
      <c r="B1662">
        <f>'Profilo eolico'!B1664*LCOH!$C$21</f>
        <v>109.60000000000001</v>
      </c>
      <c r="C1662">
        <f>$P$35*'Profilo fotovoltaico'!B1664</f>
        <v>0</v>
      </c>
      <c r="D1662">
        <f>$Q$37*'Profilo eolico'!B1664</f>
        <v>639.4759844385602</v>
      </c>
      <c r="E1662">
        <f>$P$39*'Profilo fotovoltaico'!B1664+'Approvvigionamento energia'!$Q$39*'Profilo eolico'!B1664</f>
        <v>479.60698832892018</v>
      </c>
      <c r="F1662">
        <f>$P$41*'Profilo fotovoltaico'!B1664+'Approvvigionamento energia'!$Q$41*'Profilo eolico'!B1664</f>
        <v>319.7379922192801</v>
      </c>
      <c r="G1662">
        <f>$P$43*'Profilo fotovoltaico'!B1664+'Approvvigionamento energia'!$Q$43*'Profilo eolico'!B1664</f>
        <v>159.86899610964005</v>
      </c>
      <c r="H1662">
        <f t="shared" si="50"/>
        <v>1138.4335154826958</v>
      </c>
      <c r="I1662">
        <f>IF(LCOH!$C$28=Menu!$A$1,'Approvvigionamento energia'!C1662,0)+IF(LCOH!$C$28=Menu!$A$2,'Approvvigionamento energia'!D1662,0)+IF(LCOH!$C$28=Menu!$A$3,'Approvvigionamento energia'!E1662,0)+IF(LCOH!$C$28=Menu!$A$4,'Approvvigionamento energia'!F1662,0)+IF(LCOH!$C$28=Menu!$A$5,'Approvvigionamento energia'!G1662,0)+IF(LCOH!$C$28=Menu!$A$6,'Approvvigionamento energia'!H1662,0)</f>
        <v>319.7379922192801</v>
      </c>
      <c r="J1662">
        <f>'Approvvigionamento energia'!A1662+'Approvvigionamento energia'!B1662+'Approvvigionamento energia'!I1662</f>
        <v>429.33799221928012</v>
      </c>
      <c r="K1662">
        <f>IF(MIN(LCOH!$C$18,J1662)&gt;=$P$48*LCOH!$C$18, MIN(LCOH!$C$18,J1662),0)</f>
        <v>429.33799221928012</v>
      </c>
      <c r="L1662">
        <f t="shared" si="51"/>
        <v>0</v>
      </c>
      <c r="M1662">
        <f>K1662/LCOH!$C$18</f>
        <v>0.28622532814618673</v>
      </c>
      <c r="N1662">
        <f>K1662/LCOH!$C$34</f>
        <v>8.272408327924472</v>
      </c>
    </row>
    <row r="1663" spans="1:14" x14ac:dyDescent="0.35">
      <c r="A1663">
        <f>'Profilo fotovoltaico'!B1665*LCOH!$C$20</f>
        <v>6</v>
      </c>
      <c r="B1663">
        <f>'Profilo eolico'!B1665*LCOH!$C$21</f>
        <v>105.1</v>
      </c>
      <c r="C1663">
        <f>$P$35*'Profilo fotovoltaico'!B1665</f>
        <v>44.127673125732393</v>
      </c>
      <c r="D1663">
        <f>$Q$37*'Profilo eolico'!B1665</f>
        <v>613.22012741325443</v>
      </c>
      <c r="E1663">
        <f>$P$39*'Profilo fotovoltaico'!B1665+'Approvvigionamento energia'!$Q$39*'Profilo eolico'!B1665</f>
        <v>470.94701384137386</v>
      </c>
      <c r="F1663">
        <f>$P$41*'Profilo fotovoltaico'!B1665+'Approvvigionamento energia'!$Q$41*'Profilo eolico'!B1665</f>
        <v>328.6739002694934</v>
      </c>
      <c r="G1663">
        <f>$P$43*'Profilo fotovoltaico'!B1665+'Approvvigionamento energia'!$Q$43*'Profilo eolico'!B1665</f>
        <v>186.40078669761289</v>
      </c>
      <c r="H1663">
        <f t="shared" si="50"/>
        <v>1138.4335154826958</v>
      </c>
      <c r="I1663">
        <f>IF(LCOH!$C$28=Menu!$A$1,'Approvvigionamento energia'!C1663,0)+IF(LCOH!$C$28=Menu!$A$2,'Approvvigionamento energia'!D1663,0)+IF(LCOH!$C$28=Menu!$A$3,'Approvvigionamento energia'!E1663,0)+IF(LCOH!$C$28=Menu!$A$4,'Approvvigionamento energia'!F1663,0)+IF(LCOH!$C$28=Menu!$A$5,'Approvvigionamento energia'!G1663,0)+IF(LCOH!$C$28=Menu!$A$6,'Approvvigionamento energia'!H1663,0)</f>
        <v>328.6739002694934</v>
      </c>
      <c r="J1663">
        <f>'Approvvigionamento energia'!A1663+'Approvvigionamento energia'!B1663+'Approvvigionamento energia'!I1663</f>
        <v>439.77390026949342</v>
      </c>
      <c r="K1663">
        <f>IF(MIN(LCOH!$C$18,J1663)&gt;=$P$48*LCOH!$C$18, MIN(LCOH!$C$18,J1663),0)</f>
        <v>439.77390026949342</v>
      </c>
      <c r="L1663">
        <f t="shared" si="51"/>
        <v>0</v>
      </c>
      <c r="M1663">
        <f>K1663/LCOH!$C$18</f>
        <v>0.2931826001796623</v>
      </c>
      <c r="N1663">
        <f>K1663/LCOH!$C$34</f>
        <v>8.4734855543254994</v>
      </c>
    </row>
    <row r="1664" spans="1:14" x14ac:dyDescent="0.35">
      <c r="A1664">
        <f>'Profilo fotovoltaico'!B1666*LCOH!$C$20</f>
        <v>102</v>
      </c>
      <c r="B1664">
        <f>'Profilo eolico'!B1666*LCOH!$C$21</f>
        <v>93.5</v>
      </c>
      <c r="C1664">
        <f>$P$35*'Profilo fotovoltaico'!B1666</f>
        <v>750.17044313745055</v>
      </c>
      <c r="D1664">
        <f>$Q$37*'Profilo eolico'!B1666</f>
        <v>545.53836263691039</v>
      </c>
      <c r="E1664">
        <f>$P$39*'Profilo fotovoltaico'!B1666+'Approvvigionamento energia'!$Q$39*'Profilo eolico'!B1666</f>
        <v>596.69638276204546</v>
      </c>
      <c r="F1664">
        <f>$P$41*'Profilo fotovoltaico'!B1666+'Approvvigionamento energia'!$Q$41*'Profilo eolico'!B1666</f>
        <v>647.85440288718041</v>
      </c>
      <c r="G1664">
        <f>$P$43*'Profilo fotovoltaico'!B1666+'Approvvigionamento energia'!$Q$43*'Profilo eolico'!B1666</f>
        <v>699.01242301231548</v>
      </c>
      <c r="H1664">
        <f t="shared" si="50"/>
        <v>1138.4335154826958</v>
      </c>
      <c r="I1664">
        <f>IF(LCOH!$C$28=Menu!$A$1,'Approvvigionamento energia'!C1664,0)+IF(LCOH!$C$28=Menu!$A$2,'Approvvigionamento energia'!D1664,0)+IF(LCOH!$C$28=Menu!$A$3,'Approvvigionamento energia'!E1664,0)+IF(LCOH!$C$28=Menu!$A$4,'Approvvigionamento energia'!F1664,0)+IF(LCOH!$C$28=Menu!$A$5,'Approvvigionamento energia'!G1664,0)+IF(LCOH!$C$28=Menu!$A$6,'Approvvigionamento energia'!H1664,0)</f>
        <v>647.85440288718041</v>
      </c>
      <c r="J1664">
        <f>'Approvvigionamento energia'!A1664+'Approvvigionamento energia'!B1664+'Approvvigionamento energia'!I1664</f>
        <v>843.35440288718041</v>
      </c>
      <c r="K1664">
        <f>IF(MIN(LCOH!$C$18,J1664)&gt;=$P$48*LCOH!$C$18, MIN(LCOH!$C$18,J1664),0)</f>
        <v>843.35440288718041</v>
      </c>
      <c r="L1664">
        <f t="shared" si="51"/>
        <v>0</v>
      </c>
      <c r="M1664">
        <f>K1664/LCOH!$C$18</f>
        <v>0.56223626859145359</v>
      </c>
      <c r="N1664">
        <f>K1664/LCOH!$C$34</f>
        <v>16.249603138481319</v>
      </c>
    </row>
    <row r="1665" spans="1:14" x14ac:dyDescent="0.35">
      <c r="A1665">
        <f>'Profilo fotovoltaico'!B1667*LCOH!$C$20</f>
        <v>248</v>
      </c>
      <c r="B1665">
        <f>'Profilo eolico'!B1667*LCOH!$C$21</f>
        <v>97.3</v>
      </c>
      <c r="C1665">
        <f>$P$35*'Profilo fotovoltaico'!B1667</f>
        <v>1823.9438225302722</v>
      </c>
      <c r="D1665">
        <f>$Q$37*'Profilo eolico'!B1667</f>
        <v>567.70997523605752</v>
      </c>
      <c r="E1665">
        <f>$P$39*'Profilo fotovoltaico'!B1667+'Approvvigionamento energia'!$Q$39*'Profilo eolico'!B1667</f>
        <v>881.76843705961119</v>
      </c>
      <c r="F1665">
        <f>$P$41*'Profilo fotovoltaico'!B1667+'Approvvigionamento energia'!$Q$41*'Profilo eolico'!B1667</f>
        <v>1195.8268988831649</v>
      </c>
      <c r="G1665">
        <f>$P$43*'Profilo fotovoltaico'!B1667+'Approvvigionamento energia'!$Q$43*'Profilo eolico'!B1667</f>
        <v>1509.8853607067185</v>
      </c>
      <c r="H1665">
        <f t="shared" si="50"/>
        <v>1138.4335154826958</v>
      </c>
      <c r="I1665">
        <f>IF(LCOH!$C$28=Menu!$A$1,'Approvvigionamento energia'!C1665,0)+IF(LCOH!$C$28=Menu!$A$2,'Approvvigionamento energia'!D1665,0)+IF(LCOH!$C$28=Menu!$A$3,'Approvvigionamento energia'!E1665,0)+IF(LCOH!$C$28=Menu!$A$4,'Approvvigionamento energia'!F1665,0)+IF(LCOH!$C$28=Menu!$A$5,'Approvvigionamento energia'!G1665,0)+IF(LCOH!$C$28=Menu!$A$6,'Approvvigionamento energia'!H1665,0)</f>
        <v>1195.8268988831649</v>
      </c>
      <c r="J1665">
        <f>'Approvvigionamento energia'!A1665+'Approvvigionamento energia'!B1665+'Approvvigionamento energia'!I1665</f>
        <v>1541.1268988831648</v>
      </c>
      <c r="K1665">
        <f>IF(MIN(LCOH!$C$18,J1665)&gt;=$P$48*LCOH!$C$18, MIN(LCOH!$C$18,J1665),0)</f>
        <v>1500</v>
      </c>
      <c r="L1665">
        <f t="shared" si="51"/>
        <v>41.126898883164813</v>
      </c>
      <c r="M1665">
        <f>K1665/LCOH!$C$18</f>
        <v>1</v>
      </c>
      <c r="N1665">
        <f>K1665/LCOH!$C$34</f>
        <v>28.901734104046245</v>
      </c>
    </row>
    <row r="1666" spans="1:14" x14ac:dyDescent="0.35">
      <c r="A1666">
        <f>'Profilo fotovoltaico'!B1668*LCOH!$C$20</f>
        <v>393</v>
      </c>
      <c r="B1666">
        <f>'Profilo eolico'!B1668*LCOH!$C$21</f>
        <v>108.7</v>
      </c>
      <c r="C1666">
        <f>$P$35*'Profilo fotovoltaico'!B1668</f>
        <v>2890.3625897354718</v>
      </c>
      <c r="D1666">
        <f>$Q$37*'Profilo eolico'!B1668</f>
        <v>634.22481303349912</v>
      </c>
      <c r="E1666">
        <f>$P$39*'Profilo fotovoltaico'!B1668+'Approvvigionamento energia'!$Q$39*'Profilo eolico'!B1668</f>
        <v>1198.2592572089923</v>
      </c>
      <c r="F1666">
        <f>$P$41*'Profilo fotovoltaico'!B1668+'Approvvigionamento energia'!$Q$41*'Profilo eolico'!B1668</f>
        <v>1762.2937013844855</v>
      </c>
      <c r="G1666">
        <f>$P$43*'Profilo fotovoltaico'!B1668+'Approvvigionamento energia'!$Q$43*'Profilo eolico'!B1668</f>
        <v>2326.3281455599786</v>
      </c>
      <c r="H1666">
        <f t="shared" ref="H1666:H1729" si="52">$P$45</f>
        <v>1138.4335154826958</v>
      </c>
      <c r="I1666">
        <f>IF(LCOH!$C$28=Menu!$A$1,'Approvvigionamento energia'!C1666,0)+IF(LCOH!$C$28=Menu!$A$2,'Approvvigionamento energia'!D1666,0)+IF(LCOH!$C$28=Menu!$A$3,'Approvvigionamento energia'!E1666,0)+IF(LCOH!$C$28=Menu!$A$4,'Approvvigionamento energia'!F1666,0)+IF(LCOH!$C$28=Menu!$A$5,'Approvvigionamento energia'!G1666,0)+IF(LCOH!$C$28=Menu!$A$6,'Approvvigionamento energia'!H1666,0)</f>
        <v>1762.2937013844855</v>
      </c>
      <c r="J1666">
        <f>'Approvvigionamento energia'!A1666+'Approvvigionamento energia'!B1666+'Approvvigionamento energia'!I1666</f>
        <v>2263.9937013844856</v>
      </c>
      <c r="K1666">
        <f>IF(MIN(LCOH!$C$18,J1666)&gt;=$P$48*LCOH!$C$18, MIN(LCOH!$C$18,J1666),0)</f>
        <v>1500</v>
      </c>
      <c r="L1666">
        <f t="shared" si="51"/>
        <v>763.99370138448558</v>
      </c>
      <c r="M1666">
        <f>K1666/LCOH!$C$18</f>
        <v>1</v>
      </c>
      <c r="N1666">
        <f>K1666/LCOH!$C$34</f>
        <v>28.901734104046245</v>
      </c>
    </row>
    <row r="1667" spans="1:14" x14ac:dyDescent="0.35">
      <c r="A1667">
        <f>'Profilo fotovoltaico'!B1669*LCOH!$C$20</f>
        <v>490</v>
      </c>
      <c r="B1667">
        <f>'Profilo eolico'!B1669*LCOH!$C$21</f>
        <v>128.1</v>
      </c>
      <c r="C1667">
        <f>$P$35*'Profilo fotovoltaico'!B1669</f>
        <v>3603.7599719348118</v>
      </c>
      <c r="D1667">
        <f>$Q$37*'Profilo eolico'!B1669</f>
        <v>747.41672998703984</v>
      </c>
      <c r="E1667">
        <f>$P$39*'Profilo fotovoltaico'!B1669+'Approvvigionamento energia'!$Q$39*'Profilo eolico'!B1669</f>
        <v>1461.5025404739827</v>
      </c>
      <c r="F1667">
        <f>$P$41*'Profilo fotovoltaico'!B1669+'Approvvigionamento energia'!$Q$41*'Profilo eolico'!B1669</f>
        <v>2175.5883509609257</v>
      </c>
      <c r="G1667">
        <f>$P$43*'Profilo fotovoltaico'!B1669+'Approvvigionamento energia'!$Q$43*'Profilo eolico'!B1669</f>
        <v>2889.6741614478692</v>
      </c>
      <c r="H1667">
        <f t="shared" si="52"/>
        <v>1138.4335154826958</v>
      </c>
      <c r="I1667">
        <f>IF(LCOH!$C$28=Menu!$A$1,'Approvvigionamento energia'!C1667,0)+IF(LCOH!$C$28=Menu!$A$2,'Approvvigionamento energia'!D1667,0)+IF(LCOH!$C$28=Menu!$A$3,'Approvvigionamento energia'!E1667,0)+IF(LCOH!$C$28=Menu!$A$4,'Approvvigionamento energia'!F1667,0)+IF(LCOH!$C$28=Menu!$A$5,'Approvvigionamento energia'!G1667,0)+IF(LCOH!$C$28=Menu!$A$6,'Approvvigionamento energia'!H1667,0)</f>
        <v>2175.5883509609257</v>
      </c>
      <c r="J1667">
        <f>'Approvvigionamento energia'!A1667+'Approvvigionamento energia'!B1667+'Approvvigionamento energia'!I1667</f>
        <v>2793.6883509609256</v>
      </c>
      <c r="K1667">
        <f>IF(MIN(LCOH!$C$18,J1667)&gt;=$P$48*LCOH!$C$18, MIN(LCOH!$C$18,J1667),0)</f>
        <v>1500</v>
      </c>
      <c r="L1667">
        <f t="shared" ref="L1667:L1730" si="53">J1667-K1667</f>
        <v>1293.6883509609256</v>
      </c>
      <c r="M1667">
        <f>K1667/LCOH!$C$18</f>
        <v>1</v>
      </c>
      <c r="N1667">
        <f>K1667/LCOH!$C$34</f>
        <v>28.901734104046245</v>
      </c>
    </row>
    <row r="1668" spans="1:14" x14ac:dyDescent="0.35">
      <c r="A1668">
        <f>'Profilo fotovoltaico'!B1670*LCOH!$C$20</f>
        <v>528</v>
      </c>
      <c r="B1668">
        <f>'Profilo eolico'!B1670*LCOH!$C$21</f>
        <v>158.20000000000002</v>
      </c>
      <c r="C1668">
        <f>$P$35*'Profilo fotovoltaico'!B1670</f>
        <v>3883.2352350644505</v>
      </c>
      <c r="D1668">
        <f>$Q$37*'Profilo eolico'!B1670</f>
        <v>923.03924031186341</v>
      </c>
      <c r="E1668">
        <f>$P$39*'Profilo fotovoltaico'!B1670+'Approvvigionamento energia'!$Q$39*'Profilo eolico'!B1670</f>
        <v>1663.0882390000102</v>
      </c>
      <c r="F1668">
        <f>$P$41*'Profilo fotovoltaico'!B1670+'Approvvigionamento energia'!$Q$41*'Profilo eolico'!B1670</f>
        <v>2403.1372376881568</v>
      </c>
      <c r="G1668">
        <f>$P$43*'Profilo fotovoltaico'!B1670+'Approvvigionamento energia'!$Q$43*'Profilo eolico'!B1670</f>
        <v>3143.1862363763039</v>
      </c>
      <c r="H1668">
        <f t="shared" si="52"/>
        <v>1138.4335154826958</v>
      </c>
      <c r="I1668">
        <f>IF(LCOH!$C$28=Menu!$A$1,'Approvvigionamento energia'!C1668,0)+IF(LCOH!$C$28=Menu!$A$2,'Approvvigionamento energia'!D1668,0)+IF(LCOH!$C$28=Menu!$A$3,'Approvvigionamento energia'!E1668,0)+IF(LCOH!$C$28=Menu!$A$4,'Approvvigionamento energia'!F1668,0)+IF(LCOH!$C$28=Menu!$A$5,'Approvvigionamento energia'!G1668,0)+IF(LCOH!$C$28=Menu!$A$6,'Approvvigionamento energia'!H1668,0)</f>
        <v>2403.1372376881568</v>
      </c>
      <c r="J1668">
        <f>'Approvvigionamento energia'!A1668+'Approvvigionamento energia'!B1668+'Approvvigionamento energia'!I1668</f>
        <v>3089.3372376881571</v>
      </c>
      <c r="K1668">
        <f>IF(MIN(LCOH!$C$18,J1668)&gt;=$P$48*LCOH!$C$18, MIN(LCOH!$C$18,J1668),0)</f>
        <v>1500</v>
      </c>
      <c r="L1668">
        <f t="shared" si="53"/>
        <v>1589.3372376881571</v>
      </c>
      <c r="M1668">
        <f>K1668/LCOH!$C$18</f>
        <v>1</v>
      </c>
      <c r="N1668">
        <f>K1668/LCOH!$C$34</f>
        <v>28.901734104046245</v>
      </c>
    </row>
    <row r="1669" spans="1:14" x14ac:dyDescent="0.35">
      <c r="A1669">
        <f>'Profilo fotovoltaico'!B1671*LCOH!$C$20</f>
        <v>519</v>
      </c>
      <c r="B1669">
        <f>'Profilo eolico'!B1671*LCOH!$C$21</f>
        <v>184.2</v>
      </c>
      <c r="C1669">
        <f>$P$35*'Profilo fotovoltaico'!B1671</f>
        <v>3817.0437253758519</v>
      </c>
      <c r="D1669">
        <f>$Q$37*'Profilo eolico'!B1671</f>
        <v>1074.7397475691862</v>
      </c>
      <c r="E1669">
        <f>$P$39*'Profilo fotovoltaico'!B1671+'Approvvigionamento energia'!$Q$39*'Profilo eolico'!B1671</f>
        <v>1760.3157420208527</v>
      </c>
      <c r="F1669">
        <f>$P$41*'Profilo fotovoltaico'!B1671+'Approvvigionamento energia'!$Q$41*'Profilo eolico'!B1671</f>
        <v>2445.8917364725189</v>
      </c>
      <c r="G1669">
        <f>$P$43*'Profilo fotovoltaico'!B1671+'Approvvigionamento energia'!$Q$43*'Profilo eolico'!B1671</f>
        <v>3131.4677309241856</v>
      </c>
      <c r="H1669">
        <f t="shared" si="52"/>
        <v>1138.4335154826958</v>
      </c>
      <c r="I1669">
        <f>IF(LCOH!$C$28=Menu!$A$1,'Approvvigionamento energia'!C1669,0)+IF(LCOH!$C$28=Menu!$A$2,'Approvvigionamento energia'!D1669,0)+IF(LCOH!$C$28=Menu!$A$3,'Approvvigionamento energia'!E1669,0)+IF(LCOH!$C$28=Menu!$A$4,'Approvvigionamento energia'!F1669,0)+IF(LCOH!$C$28=Menu!$A$5,'Approvvigionamento energia'!G1669,0)+IF(LCOH!$C$28=Menu!$A$6,'Approvvigionamento energia'!H1669,0)</f>
        <v>2445.8917364725189</v>
      </c>
      <c r="J1669">
        <f>'Approvvigionamento energia'!A1669+'Approvvigionamento energia'!B1669+'Approvvigionamento energia'!I1669</f>
        <v>3149.0917364725192</v>
      </c>
      <c r="K1669">
        <f>IF(MIN(LCOH!$C$18,J1669)&gt;=$P$48*LCOH!$C$18, MIN(LCOH!$C$18,J1669),0)</f>
        <v>1500</v>
      </c>
      <c r="L1669">
        <f t="shared" si="53"/>
        <v>1649.0917364725192</v>
      </c>
      <c r="M1669">
        <f>K1669/LCOH!$C$18</f>
        <v>1</v>
      </c>
      <c r="N1669">
        <f>K1669/LCOH!$C$34</f>
        <v>28.901734104046245</v>
      </c>
    </row>
    <row r="1670" spans="1:14" x14ac:dyDescent="0.35">
      <c r="A1670">
        <f>'Profilo fotovoltaico'!B1672*LCOH!$C$20</f>
        <v>470</v>
      </c>
      <c r="B1670">
        <f>'Profilo eolico'!B1672*LCOH!$C$21</f>
        <v>193.70000000000002</v>
      </c>
      <c r="C1670">
        <f>$P$35*'Profilo fotovoltaico'!B1672</f>
        <v>3456.6677281823704</v>
      </c>
      <c r="D1670">
        <f>$Q$37*'Profilo eolico'!B1672</f>
        <v>1130.1687790670542</v>
      </c>
      <c r="E1670">
        <f>$P$39*'Profilo fotovoltaico'!B1672+'Approvvigionamento energia'!$Q$39*'Profilo eolico'!B1672</f>
        <v>1711.7935163458831</v>
      </c>
      <c r="F1670">
        <f>$P$41*'Profilo fotovoltaico'!B1672+'Approvvigionamento energia'!$Q$41*'Profilo eolico'!B1672</f>
        <v>2293.4182536247122</v>
      </c>
      <c r="G1670">
        <f>$P$43*'Profilo fotovoltaico'!B1672+'Approvvigionamento energia'!$Q$43*'Profilo eolico'!B1672</f>
        <v>2875.0429909035415</v>
      </c>
      <c r="H1670">
        <f t="shared" si="52"/>
        <v>1138.4335154826958</v>
      </c>
      <c r="I1670">
        <f>IF(LCOH!$C$28=Menu!$A$1,'Approvvigionamento energia'!C1670,0)+IF(LCOH!$C$28=Menu!$A$2,'Approvvigionamento energia'!D1670,0)+IF(LCOH!$C$28=Menu!$A$3,'Approvvigionamento energia'!E1670,0)+IF(LCOH!$C$28=Menu!$A$4,'Approvvigionamento energia'!F1670,0)+IF(LCOH!$C$28=Menu!$A$5,'Approvvigionamento energia'!G1670,0)+IF(LCOH!$C$28=Menu!$A$6,'Approvvigionamento energia'!H1670,0)</f>
        <v>2293.4182536247122</v>
      </c>
      <c r="J1670">
        <f>'Approvvigionamento energia'!A1670+'Approvvigionamento energia'!B1670+'Approvvigionamento energia'!I1670</f>
        <v>2957.1182536247125</v>
      </c>
      <c r="K1670">
        <f>IF(MIN(LCOH!$C$18,J1670)&gt;=$P$48*LCOH!$C$18, MIN(LCOH!$C$18,J1670),0)</f>
        <v>1500</v>
      </c>
      <c r="L1670">
        <f t="shared" si="53"/>
        <v>1457.1182536247125</v>
      </c>
      <c r="M1670">
        <f>K1670/LCOH!$C$18</f>
        <v>1</v>
      </c>
      <c r="N1670">
        <f>K1670/LCOH!$C$34</f>
        <v>28.901734104046245</v>
      </c>
    </row>
    <row r="1671" spans="1:14" x14ac:dyDescent="0.35">
      <c r="A1671">
        <f>'Profilo fotovoltaico'!B1673*LCOH!$C$20</f>
        <v>386</v>
      </c>
      <c r="B1671">
        <f>'Profilo eolico'!B1673*LCOH!$C$21</f>
        <v>190.1</v>
      </c>
      <c r="C1671">
        <f>$P$35*'Profilo fotovoltaico'!B1673</f>
        <v>2838.8803044221172</v>
      </c>
      <c r="D1671">
        <f>$Q$37*'Profilo eolico'!B1673</f>
        <v>1109.1640934468094</v>
      </c>
      <c r="E1671">
        <f>$P$39*'Profilo fotovoltaico'!B1673+'Approvvigionamento energia'!$Q$39*'Profilo eolico'!B1673</f>
        <v>1541.5931461906362</v>
      </c>
      <c r="F1671">
        <f>$P$41*'Profilo fotovoltaico'!B1673+'Approvvigionamento energia'!$Q$41*'Profilo eolico'!B1673</f>
        <v>1974.0221989344632</v>
      </c>
      <c r="G1671">
        <f>$P$43*'Profilo fotovoltaico'!B1673+'Approvvigionamento energia'!$Q$43*'Profilo eolico'!B1673</f>
        <v>2406.4512516782902</v>
      </c>
      <c r="H1671">
        <f t="shared" si="52"/>
        <v>1138.4335154826958</v>
      </c>
      <c r="I1671">
        <f>IF(LCOH!$C$28=Menu!$A$1,'Approvvigionamento energia'!C1671,0)+IF(LCOH!$C$28=Menu!$A$2,'Approvvigionamento energia'!D1671,0)+IF(LCOH!$C$28=Menu!$A$3,'Approvvigionamento energia'!E1671,0)+IF(LCOH!$C$28=Menu!$A$4,'Approvvigionamento energia'!F1671,0)+IF(LCOH!$C$28=Menu!$A$5,'Approvvigionamento energia'!G1671,0)+IF(LCOH!$C$28=Menu!$A$6,'Approvvigionamento energia'!H1671,0)</f>
        <v>1974.0221989344632</v>
      </c>
      <c r="J1671">
        <f>'Approvvigionamento energia'!A1671+'Approvvigionamento energia'!B1671+'Approvvigionamento energia'!I1671</f>
        <v>2550.1221989344631</v>
      </c>
      <c r="K1671">
        <f>IF(MIN(LCOH!$C$18,J1671)&gt;=$P$48*LCOH!$C$18, MIN(LCOH!$C$18,J1671),0)</f>
        <v>1500</v>
      </c>
      <c r="L1671">
        <f t="shared" si="53"/>
        <v>1050.1221989344631</v>
      </c>
      <c r="M1671">
        <f>K1671/LCOH!$C$18</f>
        <v>1</v>
      </c>
      <c r="N1671">
        <f>K1671/LCOH!$C$34</f>
        <v>28.901734104046245</v>
      </c>
    </row>
    <row r="1672" spans="1:14" x14ac:dyDescent="0.35">
      <c r="A1672">
        <f>'Profilo fotovoltaico'!B1674*LCOH!$C$20</f>
        <v>272</v>
      </c>
      <c r="B1672">
        <f>'Profilo eolico'!B1674*LCOH!$C$21</f>
        <v>177.5</v>
      </c>
      <c r="C1672">
        <f>$P$35*'Profilo fotovoltaico'!B1674</f>
        <v>2000.4545150332019</v>
      </c>
      <c r="D1672">
        <f>$Q$37*'Profilo eolico'!B1674</f>
        <v>1035.6476937759528</v>
      </c>
      <c r="E1672">
        <f>$P$39*'Profilo fotovoltaico'!B1674+'Approvvigionamento energia'!$Q$39*'Profilo eolico'!B1674</f>
        <v>1276.8493990902653</v>
      </c>
      <c r="F1672">
        <f>$P$41*'Profilo fotovoltaico'!B1674+'Approvvigionamento energia'!$Q$41*'Profilo eolico'!B1674</f>
        <v>1518.0511044045775</v>
      </c>
      <c r="G1672">
        <f>$P$43*'Profilo fotovoltaico'!B1674+'Approvvigionamento energia'!$Q$43*'Profilo eolico'!B1674</f>
        <v>1759.2528097188895</v>
      </c>
      <c r="H1672">
        <f t="shared" si="52"/>
        <v>1138.4335154826958</v>
      </c>
      <c r="I1672">
        <f>IF(LCOH!$C$28=Menu!$A$1,'Approvvigionamento energia'!C1672,0)+IF(LCOH!$C$28=Menu!$A$2,'Approvvigionamento energia'!D1672,0)+IF(LCOH!$C$28=Menu!$A$3,'Approvvigionamento energia'!E1672,0)+IF(LCOH!$C$28=Menu!$A$4,'Approvvigionamento energia'!F1672,0)+IF(LCOH!$C$28=Menu!$A$5,'Approvvigionamento energia'!G1672,0)+IF(LCOH!$C$28=Menu!$A$6,'Approvvigionamento energia'!H1672,0)</f>
        <v>1518.0511044045775</v>
      </c>
      <c r="J1672">
        <f>'Approvvigionamento energia'!A1672+'Approvvigionamento energia'!B1672+'Approvvigionamento energia'!I1672</f>
        <v>1967.5511044045775</v>
      </c>
      <c r="K1672">
        <f>IF(MIN(LCOH!$C$18,J1672)&gt;=$P$48*LCOH!$C$18, MIN(LCOH!$C$18,J1672),0)</f>
        <v>1500</v>
      </c>
      <c r="L1672">
        <f t="shared" si="53"/>
        <v>467.55110440457747</v>
      </c>
      <c r="M1672">
        <f>K1672/LCOH!$C$18</f>
        <v>1</v>
      </c>
      <c r="N1672">
        <f>K1672/LCOH!$C$34</f>
        <v>28.901734104046245</v>
      </c>
    </row>
    <row r="1673" spans="1:14" x14ac:dyDescent="0.35">
      <c r="A1673">
        <f>'Profilo fotovoltaico'!B1675*LCOH!$C$20</f>
        <v>140</v>
      </c>
      <c r="B1673">
        <f>'Profilo eolico'!B1675*LCOH!$C$21</f>
        <v>152.5</v>
      </c>
      <c r="C1673">
        <f>$P$35*'Profilo fotovoltaico'!B1675</f>
        <v>1029.6457062670893</v>
      </c>
      <c r="D1673">
        <f>$Q$37*'Profilo eolico'!B1675</f>
        <v>889.78182141314267</v>
      </c>
      <c r="E1673">
        <f>$P$39*'Profilo fotovoltaico'!B1675+'Approvvigionamento energia'!$Q$39*'Profilo eolico'!B1675</f>
        <v>924.74779262662923</v>
      </c>
      <c r="F1673">
        <f>$P$41*'Profilo fotovoltaico'!B1675+'Approvvigionamento energia'!$Q$41*'Profilo eolico'!B1675</f>
        <v>959.71376384011592</v>
      </c>
      <c r="G1673">
        <f>$P$43*'Profilo fotovoltaico'!B1675+'Approvvigionamento energia'!$Q$43*'Profilo eolico'!B1675</f>
        <v>994.6797350536026</v>
      </c>
      <c r="H1673">
        <f t="shared" si="52"/>
        <v>1138.4335154826958</v>
      </c>
      <c r="I1673">
        <f>IF(LCOH!$C$28=Menu!$A$1,'Approvvigionamento energia'!C1673,0)+IF(LCOH!$C$28=Menu!$A$2,'Approvvigionamento energia'!D1673,0)+IF(LCOH!$C$28=Menu!$A$3,'Approvvigionamento energia'!E1673,0)+IF(LCOH!$C$28=Menu!$A$4,'Approvvigionamento energia'!F1673,0)+IF(LCOH!$C$28=Menu!$A$5,'Approvvigionamento energia'!G1673,0)+IF(LCOH!$C$28=Menu!$A$6,'Approvvigionamento energia'!H1673,0)</f>
        <v>959.71376384011592</v>
      </c>
      <c r="J1673">
        <f>'Approvvigionamento energia'!A1673+'Approvvigionamento energia'!B1673+'Approvvigionamento energia'!I1673</f>
        <v>1252.2137638401159</v>
      </c>
      <c r="K1673">
        <f>IF(MIN(LCOH!$C$18,J1673)&gt;=$P$48*LCOH!$C$18, MIN(LCOH!$C$18,J1673),0)</f>
        <v>1252.2137638401159</v>
      </c>
      <c r="L1673">
        <f t="shared" si="53"/>
        <v>0</v>
      </c>
      <c r="M1673">
        <f>K1673/LCOH!$C$18</f>
        <v>0.83480917589341064</v>
      </c>
      <c r="N1673">
        <f>K1673/LCOH!$C$34</f>
        <v>24.127432829289326</v>
      </c>
    </row>
    <row r="1674" spans="1:14" x14ac:dyDescent="0.35">
      <c r="A1674">
        <f>'Profilo fotovoltaico'!B1676*LCOH!$C$20</f>
        <v>31</v>
      </c>
      <c r="B1674">
        <f>'Profilo eolico'!B1676*LCOH!$C$21</f>
        <v>132.20000000000002</v>
      </c>
      <c r="C1674">
        <f>$P$35*'Profilo fotovoltaico'!B1676</f>
        <v>227.99297781628403</v>
      </c>
      <c r="D1674">
        <f>$Q$37*'Profilo eolico'!B1676</f>
        <v>771.33873305454074</v>
      </c>
      <c r="E1674">
        <f>$P$39*'Profilo fotovoltaico'!B1676+'Approvvigionamento energia'!$Q$39*'Profilo eolico'!B1676</f>
        <v>635.50229424497661</v>
      </c>
      <c r="F1674">
        <f>$P$41*'Profilo fotovoltaico'!B1676+'Approvvigionamento energia'!$Q$41*'Profilo eolico'!B1676</f>
        <v>499.66585543541237</v>
      </c>
      <c r="G1674">
        <f>$P$43*'Profilo fotovoltaico'!B1676+'Approvvigionamento energia'!$Q$43*'Profilo eolico'!B1676</f>
        <v>363.82941662584824</v>
      </c>
      <c r="H1674">
        <f t="shared" si="52"/>
        <v>1138.4335154826958</v>
      </c>
      <c r="I1674">
        <f>IF(LCOH!$C$28=Menu!$A$1,'Approvvigionamento energia'!C1674,0)+IF(LCOH!$C$28=Menu!$A$2,'Approvvigionamento energia'!D1674,0)+IF(LCOH!$C$28=Menu!$A$3,'Approvvigionamento energia'!E1674,0)+IF(LCOH!$C$28=Menu!$A$4,'Approvvigionamento energia'!F1674,0)+IF(LCOH!$C$28=Menu!$A$5,'Approvvigionamento energia'!G1674,0)+IF(LCOH!$C$28=Menu!$A$6,'Approvvigionamento energia'!H1674,0)</f>
        <v>499.66585543541237</v>
      </c>
      <c r="J1674">
        <f>'Approvvigionamento energia'!A1674+'Approvvigionamento energia'!B1674+'Approvvigionamento energia'!I1674</f>
        <v>662.86585543541241</v>
      </c>
      <c r="K1674">
        <f>IF(MIN(LCOH!$C$18,J1674)&gt;=$P$48*LCOH!$C$18, MIN(LCOH!$C$18,J1674),0)</f>
        <v>662.86585543541241</v>
      </c>
      <c r="L1674">
        <f t="shared" si="53"/>
        <v>0</v>
      </c>
      <c r="M1674">
        <f>K1674/LCOH!$C$18</f>
        <v>0.44191057029027492</v>
      </c>
      <c r="N1674">
        <f>K1674/LCOH!$C$34</f>
        <v>12.771981800296963</v>
      </c>
    </row>
    <row r="1675" spans="1:14" x14ac:dyDescent="0.35">
      <c r="A1675">
        <f>'Profilo fotovoltaico'!B1677*LCOH!$C$20</f>
        <v>0</v>
      </c>
      <c r="B1675">
        <f>'Profilo eolico'!B1677*LCOH!$C$21</f>
        <v>131.80000000000001</v>
      </c>
      <c r="C1675">
        <f>$P$35*'Profilo fotovoltaico'!B1677</f>
        <v>0</v>
      </c>
      <c r="D1675">
        <f>$Q$37*'Profilo eolico'!B1677</f>
        <v>769.00487909673575</v>
      </c>
      <c r="E1675">
        <f>$P$39*'Profilo fotovoltaico'!B1677+'Approvvigionamento energia'!$Q$39*'Profilo eolico'!B1677</f>
        <v>576.75365932255181</v>
      </c>
      <c r="F1675">
        <f>$P$41*'Profilo fotovoltaico'!B1677+'Approvvigionamento energia'!$Q$41*'Profilo eolico'!B1677</f>
        <v>384.50243954836787</v>
      </c>
      <c r="G1675">
        <f>$P$43*'Profilo fotovoltaico'!B1677+'Approvvigionamento energia'!$Q$43*'Profilo eolico'!B1677</f>
        <v>192.25121977418394</v>
      </c>
      <c r="H1675">
        <f t="shared" si="52"/>
        <v>1138.4335154826958</v>
      </c>
      <c r="I1675">
        <f>IF(LCOH!$C$28=Menu!$A$1,'Approvvigionamento energia'!C1675,0)+IF(LCOH!$C$28=Menu!$A$2,'Approvvigionamento energia'!D1675,0)+IF(LCOH!$C$28=Menu!$A$3,'Approvvigionamento energia'!E1675,0)+IF(LCOH!$C$28=Menu!$A$4,'Approvvigionamento energia'!F1675,0)+IF(LCOH!$C$28=Menu!$A$5,'Approvvigionamento energia'!G1675,0)+IF(LCOH!$C$28=Menu!$A$6,'Approvvigionamento energia'!H1675,0)</f>
        <v>384.50243954836787</v>
      </c>
      <c r="J1675">
        <f>'Approvvigionamento energia'!A1675+'Approvvigionamento energia'!B1675+'Approvvigionamento energia'!I1675</f>
        <v>516.30243954836783</v>
      </c>
      <c r="K1675">
        <f>IF(MIN(LCOH!$C$18,J1675)&gt;=$P$48*LCOH!$C$18, MIN(LCOH!$C$18,J1675),0)</f>
        <v>516.30243954836783</v>
      </c>
      <c r="L1675">
        <f t="shared" si="53"/>
        <v>0</v>
      </c>
      <c r="M1675">
        <f>K1675/LCOH!$C$18</f>
        <v>0.34420162636557855</v>
      </c>
      <c r="N1675">
        <f>K1675/LCOH!$C$34</f>
        <v>9.9480238833982249</v>
      </c>
    </row>
    <row r="1676" spans="1:14" x14ac:dyDescent="0.35">
      <c r="A1676">
        <f>'Profilo fotovoltaico'!B1678*LCOH!$C$20</f>
        <v>0</v>
      </c>
      <c r="B1676">
        <f>'Profilo eolico'!B1678*LCOH!$C$21</f>
        <v>144.1</v>
      </c>
      <c r="C1676">
        <f>$P$35*'Profilo fotovoltaico'!B1678</f>
        <v>0</v>
      </c>
      <c r="D1676">
        <f>$Q$37*'Profilo eolico'!B1678</f>
        <v>840.77088829923844</v>
      </c>
      <c r="E1676">
        <f>$P$39*'Profilo fotovoltaico'!B1678+'Approvvigionamento energia'!$Q$39*'Profilo eolico'!B1678</f>
        <v>630.57816622442886</v>
      </c>
      <c r="F1676">
        <f>$P$41*'Profilo fotovoltaico'!B1678+'Approvvigionamento energia'!$Q$41*'Profilo eolico'!B1678</f>
        <v>420.38544414961922</v>
      </c>
      <c r="G1676">
        <f>$P$43*'Profilo fotovoltaico'!B1678+'Approvvigionamento energia'!$Q$43*'Profilo eolico'!B1678</f>
        <v>210.19272207480961</v>
      </c>
      <c r="H1676">
        <f t="shared" si="52"/>
        <v>1138.4335154826958</v>
      </c>
      <c r="I1676">
        <f>IF(LCOH!$C$28=Menu!$A$1,'Approvvigionamento energia'!C1676,0)+IF(LCOH!$C$28=Menu!$A$2,'Approvvigionamento energia'!D1676,0)+IF(LCOH!$C$28=Menu!$A$3,'Approvvigionamento energia'!E1676,0)+IF(LCOH!$C$28=Menu!$A$4,'Approvvigionamento energia'!F1676,0)+IF(LCOH!$C$28=Menu!$A$5,'Approvvigionamento energia'!G1676,0)+IF(LCOH!$C$28=Menu!$A$6,'Approvvigionamento energia'!H1676,0)</f>
        <v>420.38544414961922</v>
      </c>
      <c r="J1676">
        <f>'Approvvigionamento energia'!A1676+'Approvvigionamento energia'!B1676+'Approvvigionamento energia'!I1676</f>
        <v>564.48544414961918</v>
      </c>
      <c r="K1676">
        <f>IF(MIN(LCOH!$C$18,J1676)&gt;=$P$48*LCOH!$C$18, MIN(LCOH!$C$18,J1676),0)</f>
        <v>564.48544414961918</v>
      </c>
      <c r="L1676">
        <f t="shared" si="53"/>
        <v>0</v>
      </c>
      <c r="M1676">
        <f>K1676/LCOH!$C$18</f>
        <v>0.37632362943307945</v>
      </c>
      <c r="N1676">
        <f>K1676/LCOH!$C$34</f>
        <v>10.876405474944493</v>
      </c>
    </row>
    <row r="1677" spans="1:14" x14ac:dyDescent="0.35">
      <c r="A1677">
        <f>'Profilo fotovoltaico'!B1679*LCOH!$C$20</f>
        <v>0</v>
      </c>
      <c r="B1677">
        <f>'Profilo eolico'!B1679*LCOH!$C$21</f>
        <v>161.5</v>
      </c>
      <c r="C1677">
        <f>$P$35*'Profilo fotovoltaico'!B1679</f>
        <v>0</v>
      </c>
      <c r="D1677">
        <f>$Q$37*'Profilo eolico'!B1679</f>
        <v>942.29353546375444</v>
      </c>
      <c r="E1677">
        <f>$P$39*'Profilo fotovoltaico'!B1679+'Approvvigionamento energia'!$Q$39*'Profilo eolico'!B1679</f>
        <v>706.72015159781574</v>
      </c>
      <c r="F1677">
        <f>$P$41*'Profilo fotovoltaico'!B1679+'Approvvigionamento energia'!$Q$41*'Profilo eolico'!B1679</f>
        <v>471.14676773187722</v>
      </c>
      <c r="G1677">
        <f>$P$43*'Profilo fotovoltaico'!B1679+'Approvvigionamento energia'!$Q$43*'Profilo eolico'!B1679</f>
        <v>235.57338386593861</v>
      </c>
      <c r="H1677">
        <f t="shared" si="52"/>
        <v>1138.4335154826958</v>
      </c>
      <c r="I1677">
        <f>IF(LCOH!$C$28=Menu!$A$1,'Approvvigionamento energia'!C1677,0)+IF(LCOH!$C$28=Menu!$A$2,'Approvvigionamento energia'!D1677,0)+IF(LCOH!$C$28=Menu!$A$3,'Approvvigionamento energia'!E1677,0)+IF(LCOH!$C$28=Menu!$A$4,'Approvvigionamento energia'!F1677,0)+IF(LCOH!$C$28=Menu!$A$5,'Approvvigionamento energia'!G1677,0)+IF(LCOH!$C$28=Menu!$A$6,'Approvvigionamento energia'!H1677,0)</f>
        <v>471.14676773187722</v>
      </c>
      <c r="J1677">
        <f>'Approvvigionamento energia'!A1677+'Approvvigionamento energia'!B1677+'Approvvigionamento energia'!I1677</f>
        <v>632.64676773187716</v>
      </c>
      <c r="K1677">
        <f>IF(MIN(LCOH!$C$18,J1677)&gt;=$P$48*LCOH!$C$18, MIN(LCOH!$C$18,J1677),0)</f>
        <v>632.64676773187716</v>
      </c>
      <c r="L1677">
        <f t="shared" si="53"/>
        <v>0</v>
      </c>
      <c r="M1677">
        <f>K1677/LCOH!$C$18</f>
        <v>0.42176451182125146</v>
      </c>
      <c r="N1677">
        <f>K1677/LCOH!$C$34</f>
        <v>12.189725775180678</v>
      </c>
    </row>
    <row r="1678" spans="1:14" x14ac:dyDescent="0.35">
      <c r="A1678">
        <f>'Profilo fotovoltaico'!B1680*LCOH!$C$20</f>
        <v>0</v>
      </c>
      <c r="B1678">
        <f>'Profilo eolico'!B1680*LCOH!$C$21</f>
        <v>180</v>
      </c>
      <c r="C1678">
        <f>$P$35*'Profilo fotovoltaico'!B1680</f>
        <v>0</v>
      </c>
      <c r="D1678">
        <f>$Q$37*'Profilo eolico'!B1680</f>
        <v>1050.2342810122339</v>
      </c>
      <c r="E1678">
        <f>$P$39*'Profilo fotovoltaico'!B1680+'Approvvigionamento energia'!$Q$39*'Profilo eolico'!B1680</f>
        <v>787.67571075917544</v>
      </c>
      <c r="F1678">
        <f>$P$41*'Profilo fotovoltaico'!B1680+'Approvvigionamento energia'!$Q$41*'Profilo eolico'!B1680</f>
        <v>525.11714050611693</v>
      </c>
      <c r="G1678">
        <f>$P$43*'Profilo fotovoltaico'!B1680+'Approvvigionamento energia'!$Q$43*'Profilo eolico'!B1680</f>
        <v>262.55857025305846</v>
      </c>
      <c r="H1678">
        <f t="shared" si="52"/>
        <v>1138.4335154826958</v>
      </c>
      <c r="I1678">
        <f>IF(LCOH!$C$28=Menu!$A$1,'Approvvigionamento energia'!C1678,0)+IF(LCOH!$C$28=Menu!$A$2,'Approvvigionamento energia'!D1678,0)+IF(LCOH!$C$28=Menu!$A$3,'Approvvigionamento energia'!E1678,0)+IF(LCOH!$C$28=Menu!$A$4,'Approvvigionamento energia'!F1678,0)+IF(LCOH!$C$28=Menu!$A$5,'Approvvigionamento energia'!G1678,0)+IF(LCOH!$C$28=Menu!$A$6,'Approvvigionamento energia'!H1678,0)</f>
        <v>525.11714050611693</v>
      </c>
      <c r="J1678">
        <f>'Approvvigionamento energia'!A1678+'Approvvigionamento energia'!B1678+'Approvvigionamento energia'!I1678</f>
        <v>705.11714050611693</v>
      </c>
      <c r="K1678">
        <f>IF(MIN(LCOH!$C$18,J1678)&gt;=$P$48*LCOH!$C$18, MIN(LCOH!$C$18,J1678),0)</f>
        <v>705.11714050611693</v>
      </c>
      <c r="L1678">
        <f t="shared" si="53"/>
        <v>0</v>
      </c>
      <c r="M1678">
        <f>K1678/LCOH!$C$18</f>
        <v>0.4700780936707446</v>
      </c>
      <c r="N1678">
        <f>K1678/LCOH!$C$34</f>
        <v>13.586072071408804</v>
      </c>
    </row>
    <row r="1679" spans="1:14" x14ac:dyDescent="0.35">
      <c r="A1679">
        <f>'Profilo fotovoltaico'!B1681*LCOH!$C$20</f>
        <v>0</v>
      </c>
      <c r="B1679">
        <f>'Profilo eolico'!B1681*LCOH!$C$21</f>
        <v>185.29999999999998</v>
      </c>
      <c r="C1679">
        <f>$P$35*'Profilo fotovoltaico'!B1681</f>
        <v>0</v>
      </c>
      <c r="D1679">
        <f>$Q$37*'Profilo eolico'!B1681</f>
        <v>1081.1578459531497</v>
      </c>
      <c r="E1679">
        <f>$P$39*'Profilo fotovoltaico'!B1681+'Approvvigionamento energia'!$Q$39*'Profilo eolico'!B1681</f>
        <v>810.86838446486229</v>
      </c>
      <c r="F1679">
        <f>$P$41*'Profilo fotovoltaico'!B1681+'Approvvigionamento energia'!$Q$41*'Profilo eolico'!B1681</f>
        <v>540.57892297657486</v>
      </c>
      <c r="G1679">
        <f>$P$43*'Profilo fotovoltaico'!B1681+'Approvvigionamento energia'!$Q$43*'Profilo eolico'!B1681</f>
        <v>270.28946148828743</v>
      </c>
      <c r="H1679">
        <f t="shared" si="52"/>
        <v>1138.4335154826958</v>
      </c>
      <c r="I1679">
        <f>IF(LCOH!$C$28=Menu!$A$1,'Approvvigionamento energia'!C1679,0)+IF(LCOH!$C$28=Menu!$A$2,'Approvvigionamento energia'!D1679,0)+IF(LCOH!$C$28=Menu!$A$3,'Approvvigionamento energia'!E1679,0)+IF(LCOH!$C$28=Menu!$A$4,'Approvvigionamento energia'!F1679,0)+IF(LCOH!$C$28=Menu!$A$5,'Approvvigionamento energia'!G1679,0)+IF(LCOH!$C$28=Menu!$A$6,'Approvvigionamento energia'!H1679,0)</f>
        <v>540.57892297657486</v>
      </c>
      <c r="J1679">
        <f>'Approvvigionamento energia'!A1679+'Approvvigionamento energia'!B1679+'Approvvigionamento energia'!I1679</f>
        <v>725.87892297657481</v>
      </c>
      <c r="K1679">
        <f>IF(MIN(LCOH!$C$18,J1679)&gt;=$P$48*LCOH!$C$18, MIN(LCOH!$C$18,J1679),0)</f>
        <v>725.87892297657481</v>
      </c>
      <c r="L1679">
        <f t="shared" si="53"/>
        <v>0</v>
      </c>
      <c r="M1679">
        <f>K1679/LCOH!$C$18</f>
        <v>0.48391928198438322</v>
      </c>
      <c r="N1679">
        <f>K1679/LCOH!$C$34</f>
        <v>13.986106415733619</v>
      </c>
    </row>
    <row r="1680" spans="1:14" x14ac:dyDescent="0.35">
      <c r="A1680">
        <f>'Profilo fotovoltaico'!B1682*LCOH!$C$20</f>
        <v>0</v>
      </c>
      <c r="B1680">
        <f>'Profilo eolico'!B1682*LCOH!$C$21</f>
        <v>170.1</v>
      </c>
      <c r="C1680">
        <f>$P$35*'Profilo fotovoltaico'!B1682</f>
        <v>0</v>
      </c>
      <c r="D1680">
        <f>$Q$37*'Profilo eolico'!B1682</f>
        <v>992.47139555656111</v>
      </c>
      <c r="E1680">
        <f>$P$39*'Profilo fotovoltaico'!B1682+'Approvvigionamento energia'!$Q$39*'Profilo eolico'!B1682</f>
        <v>744.3535466674208</v>
      </c>
      <c r="F1680">
        <f>$P$41*'Profilo fotovoltaico'!B1682+'Approvvigionamento energia'!$Q$41*'Profilo eolico'!B1682</f>
        <v>496.23569777828055</v>
      </c>
      <c r="G1680">
        <f>$P$43*'Profilo fotovoltaico'!B1682+'Approvvigionamento energia'!$Q$43*'Profilo eolico'!B1682</f>
        <v>248.11784888914028</v>
      </c>
      <c r="H1680">
        <f t="shared" si="52"/>
        <v>1138.4335154826958</v>
      </c>
      <c r="I1680">
        <f>IF(LCOH!$C$28=Menu!$A$1,'Approvvigionamento energia'!C1680,0)+IF(LCOH!$C$28=Menu!$A$2,'Approvvigionamento energia'!D1680,0)+IF(LCOH!$C$28=Menu!$A$3,'Approvvigionamento energia'!E1680,0)+IF(LCOH!$C$28=Menu!$A$4,'Approvvigionamento energia'!F1680,0)+IF(LCOH!$C$28=Menu!$A$5,'Approvvigionamento energia'!G1680,0)+IF(LCOH!$C$28=Menu!$A$6,'Approvvigionamento energia'!H1680,0)</f>
        <v>496.23569777828055</v>
      </c>
      <c r="J1680">
        <f>'Approvvigionamento energia'!A1680+'Approvvigionamento energia'!B1680+'Approvvigionamento energia'!I1680</f>
        <v>666.33569777828052</v>
      </c>
      <c r="K1680">
        <f>IF(MIN(LCOH!$C$18,J1680)&gt;=$P$48*LCOH!$C$18, MIN(LCOH!$C$18,J1680),0)</f>
        <v>666.33569777828052</v>
      </c>
      <c r="L1680">
        <f t="shared" si="53"/>
        <v>0</v>
      </c>
      <c r="M1680">
        <f>K1680/LCOH!$C$18</f>
        <v>0.44422379851885369</v>
      </c>
      <c r="N1680">
        <f>K1680/LCOH!$C$34</f>
        <v>12.838838107481321</v>
      </c>
    </row>
    <row r="1681" spans="1:14" x14ac:dyDescent="0.35">
      <c r="A1681">
        <f>'Profilo fotovoltaico'!B1683*LCOH!$C$20</f>
        <v>0</v>
      </c>
      <c r="B1681">
        <f>'Profilo eolico'!B1683*LCOH!$C$21</f>
        <v>156.20000000000002</v>
      </c>
      <c r="C1681">
        <f>$P$35*'Profilo fotovoltaico'!B1683</f>
        <v>0</v>
      </c>
      <c r="D1681">
        <f>$Q$37*'Profilo eolico'!B1683</f>
        <v>911.36997052283857</v>
      </c>
      <c r="E1681">
        <f>$P$39*'Profilo fotovoltaico'!B1683+'Approvvigionamento energia'!$Q$39*'Profilo eolico'!B1683</f>
        <v>683.5274778921289</v>
      </c>
      <c r="F1681">
        <f>$P$41*'Profilo fotovoltaico'!B1683+'Approvvigionamento energia'!$Q$41*'Profilo eolico'!B1683</f>
        <v>455.68498526141929</v>
      </c>
      <c r="G1681">
        <f>$P$43*'Profilo fotovoltaico'!B1683+'Approvvigionamento energia'!$Q$43*'Profilo eolico'!B1683</f>
        <v>227.84249263070964</v>
      </c>
      <c r="H1681">
        <f t="shared" si="52"/>
        <v>1138.4335154826958</v>
      </c>
      <c r="I1681">
        <f>IF(LCOH!$C$28=Menu!$A$1,'Approvvigionamento energia'!C1681,0)+IF(LCOH!$C$28=Menu!$A$2,'Approvvigionamento energia'!D1681,0)+IF(LCOH!$C$28=Menu!$A$3,'Approvvigionamento energia'!E1681,0)+IF(LCOH!$C$28=Menu!$A$4,'Approvvigionamento energia'!F1681,0)+IF(LCOH!$C$28=Menu!$A$5,'Approvvigionamento energia'!G1681,0)+IF(LCOH!$C$28=Menu!$A$6,'Approvvigionamento energia'!H1681,0)</f>
        <v>455.68498526141929</v>
      </c>
      <c r="J1681">
        <f>'Approvvigionamento energia'!A1681+'Approvvigionamento energia'!B1681+'Approvvigionamento energia'!I1681</f>
        <v>611.88498526141927</v>
      </c>
      <c r="K1681">
        <f>IF(MIN(LCOH!$C$18,J1681)&gt;=$P$48*LCOH!$C$18, MIN(LCOH!$C$18,J1681),0)</f>
        <v>611.88498526141927</v>
      </c>
      <c r="L1681">
        <f t="shared" si="53"/>
        <v>0</v>
      </c>
      <c r="M1681">
        <f>K1681/LCOH!$C$18</f>
        <v>0.40792332350761284</v>
      </c>
      <c r="N1681">
        <f>K1681/LCOH!$C$34</f>
        <v>11.789691430855862</v>
      </c>
    </row>
    <row r="1682" spans="1:14" x14ac:dyDescent="0.35">
      <c r="A1682">
        <f>'Profilo fotovoltaico'!B1684*LCOH!$C$20</f>
        <v>0</v>
      </c>
      <c r="B1682">
        <f>'Profilo eolico'!B1684*LCOH!$C$21</f>
        <v>152.4</v>
      </c>
      <c r="C1682">
        <f>$P$35*'Profilo fotovoltaico'!B1684</f>
        <v>0</v>
      </c>
      <c r="D1682">
        <f>$Q$37*'Profilo eolico'!B1684</f>
        <v>889.19835792369145</v>
      </c>
      <c r="E1682">
        <f>$P$39*'Profilo fotovoltaico'!B1684+'Approvvigionamento energia'!$Q$39*'Profilo eolico'!B1684</f>
        <v>666.89876844276853</v>
      </c>
      <c r="F1682">
        <f>$P$41*'Profilo fotovoltaico'!B1684+'Approvvigionamento energia'!$Q$41*'Profilo eolico'!B1684</f>
        <v>444.59917896184572</v>
      </c>
      <c r="G1682">
        <f>$P$43*'Profilo fotovoltaico'!B1684+'Approvvigionamento energia'!$Q$43*'Profilo eolico'!B1684</f>
        <v>222.29958948092286</v>
      </c>
      <c r="H1682">
        <f t="shared" si="52"/>
        <v>1138.4335154826958</v>
      </c>
      <c r="I1682">
        <f>IF(LCOH!$C$28=Menu!$A$1,'Approvvigionamento energia'!C1682,0)+IF(LCOH!$C$28=Menu!$A$2,'Approvvigionamento energia'!D1682,0)+IF(LCOH!$C$28=Menu!$A$3,'Approvvigionamento energia'!E1682,0)+IF(LCOH!$C$28=Menu!$A$4,'Approvvigionamento energia'!F1682,0)+IF(LCOH!$C$28=Menu!$A$5,'Approvvigionamento energia'!G1682,0)+IF(LCOH!$C$28=Menu!$A$6,'Approvvigionamento energia'!H1682,0)</f>
        <v>444.59917896184572</v>
      </c>
      <c r="J1682">
        <f>'Approvvigionamento energia'!A1682+'Approvvigionamento energia'!B1682+'Approvvigionamento energia'!I1682</f>
        <v>596.9991789618457</v>
      </c>
      <c r="K1682">
        <f>IF(MIN(LCOH!$C$18,J1682)&gt;=$P$48*LCOH!$C$18, MIN(LCOH!$C$18,J1682),0)</f>
        <v>596.9991789618457</v>
      </c>
      <c r="L1682">
        <f t="shared" si="53"/>
        <v>0</v>
      </c>
      <c r="M1682">
        <f>K1682/LCOH!$C$18</f>
        <v>0.39799945264123049</v>
      </c>
      <c r="N1682">
        <f>K1682/LCOH!$C$34</f>
        <v>11.502874353792789</v>
      </c>
    </row>
    <row r="1683" spans="1:14" x14ac:dyDescent="0.35">
      <c r="A1683">
        <f>'Profilo fotovoltaico'!B1685*LCOH!$C$20</f>
        <v>0</v>
      </c>
      <c r="B1683">
        <f>'Profilo eolico'!B1685*LCOH!$C$21</f>
        <v>154.5</v>
      </c>
      <c r="C1683">
        <f>$P$35*'Profilo fotovoltaico'!B1685</f>
        <v>0</v>
      </c>
      <c r="D1683">
        <f>$Q$37*'Profilo eolico'!B1685</f>
        <v>901.4510912021675</v>
      </c>
      <c r="E1683">
        <f>$P$39*'Profilo fotovoltaico'!B1685+'Approvvigionamento energia'!$Q$39*'Profilo eolico'!B1685</f>
        <v>676.08831840162554</v>
      </c>
      <c r="F1683">
        <f>$P$41*'Profilo fotovoltaico'!B1685+'Approvvigionamento energia'!$Q$41*'Profilo eolico'!B1685</f>
        <v>450.72554560108375</v>
      </c>
      <c r="G1683">
        <f>$P$43*'Profilo fotovoltaico'!B1685+'Approvvigionamento energia'!$Q$43*'Profilo eolico'!B1685</f>
        <v>225.36277280054188</v>
      </c>
      <c r="H1683">
        <f t="shared" si="52"/>
        <v>1138.4335154826958</v>
      </c>
      <c r="I1683">
        <f>IF(LCOH!$C$28=Menu!$A$1,'Approvvigionamento energia'!C1683,0)+IF(LCOH!$C$28=Menu!$A$2,'Approvvigionamento energia'!D1683,0)+IF(LCOH!$C$28=Menu!$A$3,'Approvvigionamento energia'!E1683,0)+IF(LCOH!$C$28=Menu!$A$4,'Approvvigionamento energia'!F1683,0)+IF(LCOH!$C$28=Menu!$A$5,'Approvvigionamento energia'!G1683,0)+IF(LCOH!$C$28=Menu!$A$6,'Approvvigionamento energia'!H1683,0)</f>
        <v>450.72554560108375</v>
      </c>
      <c r="J1683">
        <f>'Approvvigionamento energia'!A1683+'Approvvigionamento energia'!B1683+'Approvvigionamento energia'!I1683</f>
        <v>605.2255456010837</v>
      </c>
      <c r="K1683">
        <f>IF(MIN(LCOH!$C$18,J1683)&gt;=$P$48*LCOH!$C$18, MIN(LCOH!$C$18,J1683),0)</f>
        <v>605.2255456010837</v>
      </c>
      <c r="L1683">
        <f t="shared" si="53"/>
        <v>0</v>
      </c>
      <c r="M1683">
        <f>K1683/LCOH!$C$18</f>
        <v>0.40348369706738912</v>
      </c>
      <c r="N1683">
        <f>K1683/LCOH!$C$34</f>
        <v>11.661378527959224</v>
      </c>
    </row>
    <row r="1684" spans="1:14" x14ac:dyDescent="0.35">
      <c r="A1684">
        <f>'Profilo fotovoltaico'!B1686*LCOH!$C$20</f>
        <v>0</v>
      </c>
      <c r="B1684">
        <f>'Profilo eolico'!B1686*LCOH!$C$21</f>
        <v>158.5</v>
      </c>
      <c r="C1684">
        <f>$P$35*'Profilo fotovoltaico'!B1686</f>
        <v>0</v>
      </c>
      <c r="D1684">
        <f>$Q$37*'Profilo eolico'!B1686</f>
        <v>924.78963078021718</v>
      </c>
      <c r="E1684">
        <f>$P$39*'Profilo fotovoltaico'!B1686+'Approvvigionamento energia'!$Q$39*'Profilo eolico'!B1686</f>
        <v>693.5922230851628</v>
      </c>
      <c r="F1684">
        <f>$P$41*'Profilo fotovoltaico'!B1686+'Approvvigionamento energia'!$Q$41*'Profilo eolico'!B1686</f>
        <v>462.39481539010859</v>
      </c>
      <c r="G1684">
        <f>$P$43*'Profilo fotovoltaico'!B1686+'Approvvigionamento energia'!$Q$43*'Profilo eolico'!B1686</f>
        <v>231.1974076950543</v>
      </c>
      <c r="H1684">
        <f t="shared" si="52"/>
        <v>1138.4335154826958</v>
      </c>
      <c r="I1684">
        <f>IF(LCOH!$C$28=Menu!$A$1,'Approvvigionamento energia'!C1684,0)+IF(LCOH!$C$28=Menu!$A$2,'Approvvigionamento energia'!D1684,0)+IF(LCOH!$C$28=Menu!$A$3,'Approvvigionamento energia'!E1684,0)+IF(LCOH!$C$28=Menu!$A$4,'Approvvigionamento energia'!F1684,0)+IF(LCOH!$C$28=Menu!$A$5,'Approvvigionamento energia'!G1684,0)+IF(LCOH!$C$28=Menu!$A$6,'Approvvigionamento energia'!H1684,0)</f>
        <v>462.39481539010859</v>
      </c>
      <c r="J1684">
        <f>'Approvvigionamento energia'!A1684+'Approvvigionamento energia'!B1684+'Approvvigionamento energia'!I1684</f>
        <v>620.89481539010853</v>
      </c>
      <c r="K1684">
        <f>IF(MIN(LCOH!$C$18,J1684)&gt;=$P$48*LCOH!$C$18, MIN(LCOH!$C$18,J1684),0)</f>
        <v>620.89481539010853</v>
      </c>
      <c r="L1684">
        <f t="shared" si="53"/>
        <v>0</v>
      </c>
      <c r="M1684">
        <f>K1684/LCOH!$C$18</f>
        <v>0.41392987692673905</v>
      </c>
      <c r="N1684">
        <f>K1684/LCOH!$C$34</f>
        <v>11.963291240657197</v>
      </c>
    </row>
    <row r="1685" spans="1:14" x14ac:dyDescent="0.35">
      <c r="A1685">
        <f>'Profilo fotovoltaico'!B1687*LCOH!$C$20</f>
        <v>0</v>
      </c>
      <c r="B1685">
        <f>'Profilo eolico'!B1687*LCOH!$C$21</f>
        <v>169.7</v>
      </c>
      <c r="C1685">
        <f>$P$35*'Profilo fotovoltaico'!B1687</f>
        <v>0</v>
      </c>
      <c r="D1685">
        <f>$Q$37*'Profilo eolico'!B1687</f>
        <v>990.13754159875612</v>
      </c>
      <c r="E1685">
        <f>$P$39*'Profilo fotovoltaico'!B1687+'Approvvigionamento energia'!$Q$39*'Profilo eolico'!B1687</f>
        <v>742.60315619906703</v>
      </c>
      <c r="F1685">
        <f>$P$41*'Profilo fotovoltaico'!B1687+'Approvvigionamento energia'!$Q$41*'Profilo eolico'!B1687</f>
        <v>495.06877079937806</v>
      </c>
      <c r="G1685">
        <f>$P$43*'Profilo fotovoltaico'!B1687+'Approvvigionamento energia'!$Q$43*'Profilo eolico'!B1687</f>
        <v>247.53438539968903</v>
      </c>
      <c r="H1685">
        <f t="shared" si="52"/>
        <v>1138.4335154826958</v>
      </c>
      <c r="I1685">
        <f>IF(LCOH!$C$28=Menu!$A$1,'Approvvigionamento energia'!C1685,0)+IF(LCOH!$C$28=Menu!$A$2,'Approvvigionamento energia'!D1685,0)+IF(LCOH!$C$28=Menu!$A$3,'Approvvigionamento energia'!E1685,0)+IF(LCOH!$C$28=Menu!$A$4,'Approvvigionamento energia'!F1685,0)+IF(LCOH!$C$28=Menu!$A$5,'Approvvigionamento energia'!G1685,0)+IF(LCOH!$C$28=Menu!$A$6,'Approvvigionamento energia'!H1685,0)</f>
        <v>495.06877079937806</v>
      </c>
      <c r="J1685">
        <f>'Approvvigionamento energia'!A1685+'Approvvigionamento energia'!B1685+'Approvvigionamento energia'!I1685</f>
        <v>664.76877079937799</v>
      </c>
      <c r="K1685">
        <f>IF(MIN(LCOH!$C$18,J1685)&gt;=$P$48*LCOH!$C$18, MIN(LCOH!$C$18,J1685),0)</f>
        <v>664.76877079937799</v>
      </c>
      <c r="L1685">
        <f t="shared" si="53"/>
        <v>0</v>
      </c>
      <c r="M1685">
        <f>K1685/LCOH!$C$18</f>
        <v>0.44317918053291866</v>
      </c>
      <c r="N1685">
        <f>K1685/LCOH!$C$34</f>
        <v>12.808646836211523</v>
      </c>
    </row>
    <row r="1686" spans="1:14" x14ac:dyDescent="0.35">
      <c r="A1686">
        <f>'Profilo fotovoltaico'!B1688*LCOH!$C$20</f>
        <v>0</v>
      </c>
      <c r="B1686">
        <f>'Profilo eolico'!B1688*LCOH!$C$21</f>
        <v>193.5</v>
      </c>
      <c r="C1686">
        <f>$P$35*'Profilo fotovoltaico'!B1688</f>
        <v>0</v>
      </c>
      <c r="D1686">
        <f>$Q$37*'Profilo eolico'!B1688</f>
        <v>1129.0018520881515</v>
      </c>
      <c r="E1686">
        <f>$P$39*'Profilo fotovoltaico'!B1688+'Approvvigionamento energia'!$Q$39*'Profilo eolico'!B1688</f>
        <v>846.75138906611357</v>
      </c>
      <c r="F1686">
        <f>$P$41*'Profilo fotovoltaico'!B1688+'Approvvigionamento energia'!$Q$41*'Profilo eolico'!B1688</f>
        <v>564.50092604407575</v>
      </c>
      <c r="G1686">
        <f>$P$43*'Profilo fotovoltaico'!B1688+'Approvvigionamento energia'!$Q$43*'Profilo eolico'!B1688</f>
        <v>282.25046302203788</v>
      </c>
      <c r="H1686">
        <f t="shared" si="52"/>
        <v>1138.4335154826958</v>
      </c>
      <c r="I1686">
        <f>IF(LCOH!$C$28=Menu!$A$1,'Approvvigionamento energia'!C1686,0)+IF(LCOH!$C$28=Menu!$A$2,'Approvvigionamento energia'!D1686,0)+IF(LCOH!$C$28=Menu!$A$3,'Approvvigionamento energia'!E1686,0)+IF(LCOH!$C$28=Menu!$A$4,'Approvvigionamento energia'!F1686,0)+IF(LCOH!$C$28=Menu!$A$5,'Approvvigionamento energia'!G1686,0)+IF(LCOH!$C$28=Menu!$A$6,'Approvvigionamento energia'!H1686,0)</f>
        <v>564.50092604407575</v>
      </c>
      <c r="J1686">
        <f>'Approvvigionamento energia'!A1686+'Approvvigionamento energia'!B1686+'Approvvigionamento energia'!I1686</f>
        <v>758.00092604407575</v>
      </c>
      <c r="K1686">
        <f>IF(MIN(LCOH!$C$18,J1686)&gt;=$P$48*LCOH!$C$18, MIN(LCOH!$C$18,J1686),0)</f>
        <v>758.00092604407575</v>
      </c>
      <c r="L1686">
        <f t="shared" si="53"/>
        <v>0</v>
      </c>
      <c r="M1686">
        <f>K1686/LCOH!$C$18</f>
        <v>0.50533395069605047</v>
      </c>
      <c r="N1686">
        <f>K1686/LCOH!$C$34</f>
        <v>14.605027476764466</v>
      </c>
    </row>
    <row r="1687" spans="1:14" x14ac:dyDescent="0.35">
      <c r="A1687">
        <f>'Profilo fotovoltaico'!B1689*LCOH!$C$20</f>
        <v>5</v>
      </c>
      <c r="B1687">
        <f>'Profilo eolico'!B1689*LCOH!$C$21</f>
        <v>209.2</v>
      </c>
      <c r="C1687">
        <f>$P$35*'Profilo fotovoltaico'!B1689</f>
        <v>36.773060938110326</v>
      </c>
      <c r="D1687">
        <f>$Q$37*'Profilo eolico'!B1689</f>
        <v>1220.6056199319964</v>
      </c>
      <c r="E1687">
        <f>$P$39*'Profilo fotovoltaico'!B1689+'Approvvigionamento energia'!$Q$39*'Profilo eolico'!B1689</f>
        <v>924.64748018352475</v>
      </c>
      <c r="F1687">
        <f>$P$41*'Profilo fotovoltaico'!B1689+'Approvvigionamento energia'!$Q$41*'Profilo eolico'!B1689</f>
        <v>628.6893404350534</v>
      </c>
      <c r="G1687">
        <f>$P$43*'Profilo fotovoltaico'!B1689+'Approvvigionamento energia'!$Q$43*'Profilo eolico'!B1689</f>
        <v>332.73120068658187</v>
      </c>
      <c r="H1687">
        <f t="shared" si="52"/>
        <v>1138.4335154826958</v>
      </c>
      <c r="I1687">
        <f>IF(LCOH!$C$28=Menu!$A$1,'Approvvigionamento energia'!C1687,0)+IF(LCOH!$C$28=Menu!$A$2,'Approvvigionamento energia'!D1687,0)+IF(LCOH!$C$28=Menu!$A$3,'Approvvigionamento energia'!E1687,0)+IF(LCOH!$C$28=Menu!$A$4,'Approvvigionamento energia'!F1687,0)+IF(LCOH!$C$28=Menu!$A$5,'Approvvigionamento energia'!G1687,0)+IF(LCOH!$C$28=Menu!$A$6,'Approvvigionamento energia'!H1687,0)</f>
        <v>628.6893404350534</v>
      </c>
      <c r="J1687">
        <f>'Approvvigionamento energia'!A1687+'Approvvigionamento energia'!B1687+'Approvvigionamento energia'!I1687</f>
        <v>842.88934043505333</v>
      </c>
      <c r="K1687">
        <f>IF(MIN(LCOH!$C$18,J1687)&gt;=$P$48*LCOH!$C$18, MIN(LCOH!$C$18,J1687),0)</f>
        <v>842.88934043505333</v>
      </c>
      <c r="L1687">
        <f t="shared" si="53"/>
        <v>0</v>
      </c>
      <c r="M1687">
        <f>K1687/LCOH!$C$18</f>
        <v>0.56192622695670225</v>
      </c>
      <c r="N1687">
        <f>K1687/LCOH!$C$34</f>
        <v>16.240642397592548</v>
      </c>
    </row>
    <row r="1688" spans="1:14" x14ac:dyDescent="0.35">
      <c r="A1688">
        <f>'Profilo fotovoltaico'!B1690*LCOH!$C$20</f>
        <v>78</v>
      </c>
      <c r="B1688">
        <f>'Profilo eolico'!B1690*LCOH!$C$21</f>
        <v>210.29999999999998</v>
      </c>
      <c r="C1688">
        <f>$P$35*'Profilo fotovoltaico'!B1690</f>
        <v>573.65975063452106</v>
      </c>
      <c r="D1688">
        <f>$Q$37*'Profilo eolico'!B1690</f>
        <v>1227.02371831596</v>
      </c>
      <c r="E1688">
        <f>$P$39*'Profilo fotovoltaico'!B1690+'Approvvigionamento energia'!$Q$39*'Profilo eolico'!B1690</f>
        <v>1063.6827263956002</v>
      </c>
      <c r="F1688">
        <f>$P$41*'Profilo fotovoltaico'!B1690+'Approvvigionamento energia'!$Q$41*'Profilo eolico'!B1690</f>
        <v>900.34173447524051</v>
      </c>
      <c r="G1688">
        <f>$P$43*'Profilo fotovoltaico'!B1690+'Approvvigionamento energia'!$Q$43*'Profilo eolico'!B1690</f>
        <v>737.00074255488084</v>
      </c>
      <c r="H1688">
        <f t="shared" si="52"/>
        <v>1138.4335154826958</v>
      </c>
      <c r="I1688">
        <f>IF(LCOH!$C$28=Menu!$A$1,'Approvvigionamento energia'!C1688,0)+IF(LCOH!$C$28=Menu!$A$2,'Approvvigionamento energia'!D1688,0)+IF(LCOH!$C$28=Menu!$A$3,'Approvvigionamento energia'!E1688,0)+IF(LCOH!$C$28=Menu!$A$4,'Approvvigionamento energia'!F1688,0)+IF(LCOH!$C$28=Menu!$A$5,'Approvvigionamento energia'!G1688,0)+IF(LCOH!$C$28=Menu!$A$6,'Approvvigionamento energia'!H1688,0)</f>
        <v>900.34173447524051</v>
      </c>
      <c r="J1688">
        <f>'Approvvigionamento energia'!A1688+'Approvvigionamento energia'!B1688+'Approvvigionamento energia'!I1688</f>
        <v>1188.6417344752404</v>
      </c>
      <c r="K1688">
        <f>IF(MIN(LCOH!$C$18,J1688)&gt;=$P$48*LCOH!$C$18, MIN(LCOH!$C$18,J1688),0)</f>
        <v>1188.6417344752404</v>
      </c>
      <c r="L1688">
        <f t="shared" si="53"/>
        <v>0</v>
      </c>
      <c r="M1688">
        <f>K1688/LCOH!$C$18</f>
        <v>0.79242782298349357</v>
      </c>
      <c r="N1688">
        <f>K1688/LCOH!$C$34</f>
        <v>22.902538236517156</v>
      </c>
    </row>
    <row r="1689" spans="1:14" x14ac:dyDescent="0.35">
      <c r="A1689">
        <f>'Profilo fotovoltaico'!B1691*LCOH!$C$20</f>
        <v>188</v>
      </c>
      <c r="B1689">
        <f>'Profilo eolico'!B1691*LCOH!$C$21</f>
        <v>211.7</v>
      </c>
      <c r="C1689">
        <f>$P$35*'Profilo fotovoltaico'!B1691</f>
        <v>1382.6670912729483</v>
      </c>
      <c r="D1689">
        <f>$Q$37*'Profilo eolico'!B1691</f>
        <v>1235.1922071682775</v>
      </c>
      <c r="E1689">
        <f>$P$39*'Profilo fotovoltaico'!B1691+'Approvvigionamento energia'!$Q$39*'Profilo eolico'!B1691</f>
        <v>1272.0609281944451</v>
      </c>
      <c r="F1689">
        <f>$P$41*'Profilo fotovoltaico'!B1691+'Approvvigionamento energia'!$Q$41*'Profilo eolico'!B1691</f>
        <v>1308.9296492206129</v>
      </c>
      <c r="G1689">
        <f>$P$43*'Profilo fotovoltaico'!B1691+'Approvvigionamento energia'!$Q$43*'Profilo eolico'!B1691</f>
        <v>1345.7983702467807</v>
      </c>
      <c r="H1689">
        <f t="shared" si="52"/>
        <v>1138.4335154826958</v>
      </c>
      <c r="I1689">
        <f>IF(LCOH!$C$28=Menu!$A$1,'Approvvigionamento energia'!C1689,0)+IF(LCOH!$C$28=Menu!$A$2,'Approvvigionamento energia'!D1689,0)+IF(LCOH!$C$28=Menu!$A$3,'Approvvigionamento energia'!E1689,0)+IF(LCOH!$C$28=Menu!$A$4,'Approvvigionamento energia'!F1689,0)+IF(LCOH!$C$28=Menu!$A$5,'Approvvigionamento energia'!G1689,0)+IF(LCOH!$C$28=Menu!$A$6,'Approvvigionamento energia'!H1689,0)</f>
        <v>1308.9296492206129</v>
      </c>
      <c r="J1689">
        <f>'Approvvigionamento energia'!A1689+'Approvvigionamento energia'!B1689+'Approvvigionamento energia'!I1689</f>
        <v>1708.6296492206129</v>
      </c>
      <c r="K1689">
        <f>IF(MIN(LCOH!$C$18,J1689)&gt;=$P$48*LCOH!$C$18, MIN(LCOH!$C$18,J1689),0)</f>
        <v>1500</v>
      </c>
      <c r="L1689">
        <f t="shared" si="53"/>
        <v>208.62964922061292</v>
      </c>
      <c r="M1689">
        <f>K1689/LCOH!$C$18</f>
        <v>1</v>
      </c>
      <c r="N1689">
        <f>K1689/LCOH!$C$34</f>
        <v>28.901734104046245</v>
      </c>
    </row>
    <row r="1690" spans="1:14" x14ac:dyDescent="0.35">
      <c r="A1690">
        <f>'Profilo fotovoltaico'!B1692*LCOH!$C$20</f>
        <v>304</v>
      </c>
      <c r="B1690">
        <f>'Profilo eolico'!B1692*LCOH!$C$21</f>
        <v>249.79999999999998</v>
      </c>
      <c r="C1690">
        <f>$P$35*'Profilo fotovoltaico'!B1692</f>
        <v>2235.8021050371076</v>
      </c>
      <c r="D1690">
        <f>$Q$37*'Profilo eolico'!B1692</f>
        <v>1457.4917966492003</v>
      </c>
      <c r="E1690">
        <f>$P$39*'Profilo fotovoltaico'!B1692+'Approvvigionamento energia'!$Q$39*'Profilo eolico'!B1692</f>
        <v>1652.069373746177</v>
      </c>
      <c r="F1690">
        <f>$P$41*'Profilo fotovoltaico'!B1692+'Approvvigionamento energia'!$Q$41*'Profilo eolico'!B1692</f>
        <v>1846.6469508431539</v>
      </c>
      <c r="G1690">
        <f>$P$43*'Profilo fotovoltaico'!B1692+'Approvvigionamento energia'!$Q$43*'Profilo eolico'!B1692</f>
        <v>2041.2245279401309</v>
      </c>
      <c r="H1690">
        <f t="shared" si="52"/>
        <v>1138.4335154826958</v>
      </c>
      <c r="I1690">
        <f>IF(LCOH!$C$28=Menu!$A$1,'Approvvigionamento energia'!C1690,0)+IF(LCOH!$C$28=Menu!$A$2,'Approvvigionamento energia'!D1690,0)+IF(LCOH!$C$28=Menu!$A$3,'Approvvigionamento energia'!E1690,0)+IF(LCOH!$C$28=Menu!$A$4,'Approvvigionamento energia'!F1690,0)+IF(LCOH!$C$28=Menu!$A$5,'Approvvigionamento energia'!G1690,0)+IF(LCOH!$C$28=Menu!$A$6,'Approvvigionamento energia'!H1690,0)</f>
        <v>1846.6469508431539</v>
      </c>
      <c r="J1690">
        <f>'Approvvigionamento energia'!A1690+'Approvvigionamento energia'!B1690+'Approvvigionamento energia'!I1690</f>
        <v>2400.4469508431539</v>
      </c>
      <c r="K1690">
        <f>IF(MIN(LCOH!$C$18,J1690)&gt;=$P$48*LCOH!$C$18, MIN(LCOH!$C$18,J1690),0)</f>
        <v>1500</v>
      </c>
      <c r="L1690">
        <f t="shared" si="53"/>
        <v>900.4469508431539</v>
      </c>
      <c r="M1690">
        <f>K1690/LCOH!$C$18</f>
        <v>1</v>
      </c>
      <c r="N1690">
        <f>K1690/LCOH!$C$34</f>
        <v>28.901734104046245</v>
      </c>
    </row>
    <row r="1691" spans="1:14" x14ac:dyDescent="0.35">
      <c r="A1691">
        <f>'Profilo fotovoltaico'!B1693*LCOH!$C$20</f>
        <v>390</v>
      </c>
      <c r="B1691">
        <f>'Profilo eolico'!B1693*LCOH!$C$21</f>
        <v>267.2</v>
      </c>
      <c r="C1691">
        <f>$P$35*'Profilo fotovoltaico'!B1693</f>
        <v>2868.2987531726053</v>
      </c>
      <c r="D1691">
        <f>$Q$37*'Profilo eolico'!B1693</f>
        <v>1559.0144438137161</v>
      </c>
      <c r="E1691">
        <f>$P$39*'Profilo fotovoltaico'!B1693+'Approvvigionamento energia'!$Q$39*'Profilo eolico'!B1693</f>
        <v>1886.3355211534385</v>
      </c>
      <c r="F1691">
        <f>$P$41*'Profilo fotovoltaico'!B1693+'Approvvigionamento energia'!$Q$41*'Profilo eolico'!B1693</f>
        <v>2213.6565984931608</v>
      </c>
      <c r="G1691">
        <f>$P$43*'Profilo fotovoltaico'!B1693+'Approvvigionamento energia'!$Q$43*'Profilo eolico'!B1693</f>
        <v>2540.9776758328831</v>
      </c>
      <c r="H1691">
        <f t="shared" si="52"/>
        <v>1138.4335154826958</v>
      </c>
      <c r="I1691">
        <f>IF(LCOH!$C$28=Menu!$A$1,'Approvvigionamento energia'!C1691,0)+IF(LCOH!$C$28=Menu!$A$2,'Approvvigionamento energia'!D1691,0)+IF(LCOH!$C$28=Menu!$A$3,'Approvvigionamento energia'!E1691,0)+IF(LCOH!$C$28=Menu!$A$4,'Approvvigionamento energia'!F1691,0)+IF(LCOH!$C$28=Menu!$A$5,'Approvvigionamento energia'!G1691,0)+IF(LCOH!$C$28=Menu!$A$6,'Approvvigionamento energia'!H1691,0)</f>
        <v>2213.6565984931608</v>
      </c>
      <c r="J1691">
        <f>'Approvvigionamento energia'!A1691+'Approvvigionamento energia'!B1691+'Approvvigionamento energia'!I1691</f>
        <v>2870.8565984931611</v>
      </c>
      <c r="K1691">
        <f>IF(MIN(LCOH!$C$18,J1691)&gt;=$P$48*LCOH!$C$18, MIN(LCOH!$C$18,J1691),0)</f>
        <v>1500</v>
      </c>
      <c r="L1691">
        <f t="shared" si="53"/>
        <v>1370.8565984931611</v>
      </c>
      <c r="M1691">
        <f>K1691/LCOH!$C$18</f>
        <v>1</v>
      </c>
      <c r="N1691">
        <f>K1691/LCOH!$C$34</f>
        <v>28.901734104046245</v>
      </c>
    </row>
    <row r="1692" spans="1:14" x14ac:dyDescent="0.35">
      <c r="A1692">
        <f>'Profilo fotovoltaico'!B1694*LCOH!$C$20</f>
        <v>444</v>
      </c>
      <c r="B1692">
        <f>'Profilo eolico'!B1694*LCOH!$C$21</f>
        <v>271.5</v>
      </c>
      <c r="C1692">
        <f>$P$35*'Profilo fotovoltaico'!B1694</f>
        <v>3265.4478113041969</v>
      </c>
      <c r="D1692">
        <f>$Q$37*'Profilo eolico'!B1694</f>
        <v>1584.1033738601197</v>
      </c>
      <c r="E1692">
        <f>$P$39*'Profilo fotovoltaico'!B1694+'Approvvigionamento energia'!$Q$39*'Profilo eolico'!B1694</f>
        <v>2004.439483221139</v>
      </c>
      <c r="F1692">
        <f>$P$41*'Profilo fotovoltaico'!B1694+'Approvvigionamento energia'!$Q$41*'Profilo eolico'!B1694</f>
        <v>2424.7755925821584</v>
      </c>
      <c r="G1692">
        <f>$P$43*'Profilo fotovoltaico'!B1694+'Approvvigionamento energia'!$Q$43*'Profilo eolico'!B1694</f>
        <v>2845.1117019431776</v>
      </c>
      <c r="H1692">
        <f t="shared" si="52"/>
        <v>1138.4335154826958</v>
      </c>
      <c r="I1692">
        <f>IF(LCOH!$C$28=Menu!$A$1,'Approvvigionamento energia'!C1692,0)+IF(LCOH!$C$28=Menu!$A$2,'Approvvigionamento energia'!D1692,0)+IF(LCOH!$C$28=Menu!$A$3,'Approvvigionamento energia'!E1692,0)+IF(LCOH!$C$28=Menu!$A$4,'Approvvigionamento energia'!F1692,0)+IF(LCOH!$C$28=Menu!$A$5,'Approvvigionamento energia'!G1692,0)+IF(LCOH!$C$28=Menu!$A$6,'Approvvigionamento energia'!H1692,0)</f>
        <v>2424.7755925821584</v>
      </c>
      <c r="J1692">
        <f>'Approvvigionamento energia'!A1692+'Approvvigionamento energia'!B1692+'Approvvigionamento energia'!I1692</f>
        <v>3140.2755925821584</v>
      </c>
      <c r="K1692">
        <f>IF(MIN(LCOH!$C$18,J1692)&gt;=$P$48*LCOH!$C$18, MIN(LCOH!$C$18,J1692),0)</f>
        <v>1500</v>
      </c>
      <c r="L1692">
        <f t="shared" si="53"/>
        <v>1640.2755925821584</v>
      </c>
      <c r="M1692">
        <f>K1692/LCOH!$C$18</f>
        <v>1</v>
      </c>
      <c r="N1692">
        <f>K1692/LCOH!$C$34</f>
        <v>28.901734104046245</v>
      </c>
    </row>
    <row r="1693" spans="1:14" x14ac:dyDescent="0.35">
      <c r="A1693">
        <f>'Profilo fotovoltaico'!B1695*LCOH!$C$20</f>
        <v>454</v>
      </c>
      <c r="B1693">
        <f>'Profilo eolico'!B1695*LCOH!$C$21</f>
        <v>268.89999999999998</v>
      </c>
      <c r="C1693">
        <f>$P$35*'Profilo fotovoltaico'!B1695</f>
        <v>3338.9939331804176</v>
      </c>
      <c r="D1693">
        <f>$Q$37*'Profilo eolico'!B1695</f>
        <v>1568.9333231343871</v>
      </c>
      <c r="E1693">
        <f>$P$39*'Profilo fotovoltaico'!B1695+'Approvvigionamento energia'!$Q$39*'Profilo eolico'!B1695</f>
        <v>2011.4484756458946</v>
      </c>
      <c r="F1693">
        <f>$P$41*'Profilo fotovoltaico'!B1695+'Approvvigionamento energia'!$Q$41*'Profilo eolico'!B1695</f>
        <v>2453.9636281574021</v>
      </c>
      <c r="G1693">
        <f>$P$43*'Profilo fotovoltaico'!B1695+'Approvvigionamento energia'!$Q$43*'Profilo eolico'!B1695</f>
        <v>2896.4787806689101</v>
      </c>
      <c r="H1693">
        <f t="shared" si="52"/>
        <v>1138.4335154826958</v>
      </c>
      <c r="I1693">
        <f>IF(LCOH!$C$28=Menu!$A$1,'Approvvigionamento energia'!C1693,0)+IF(LCOH!$C$28=Menu!$A$2,'Approvvigionamento energia'!D1693,0)+IF(LCOH!$C$28=Menu!$A$3,'Approvvigionamento energia'!E1693,0)+IF(LCOH!$C$28=Menu!$A$4,'Approvvigionamento energia'!F1693,0)+IF(LCOH!$C$28=Menu!$A$5,'Approvvigionamento energia'!G1693,0)+IF(LCOH!$C$28=Menu!$A$6,'Approvvigionamento energia'!H1693,0)</f>
        <v>2453.9636281574021</v>
      </c>
      <c r="J1693">
        <f>'Approvvigionamento energia'!A1693+'Approvvigionamento energia'!B1693+'Approvvigionamento energia'!I1693</f>
        <v>3176.8636281574022</v>
      </c>
      <c r="K1693">
        <f>IF(MIN(LCOH!$C$18,J1693)&gt;=$P$48*LCOH!$C$18, MIN(LCOH!$C$18,J1693),0)</f>
        <v>1500</v>
      </c>
      <c r="L1693">
        <f t="shared" si="53"/>
        <v>1676.8636281574022</v>
      </c>
      <c r="M1693">
        <f>K1693/LCOH!$C$18</f>
        <v>1</v>
      </c>
      <c r="N1693">
        <f>K1693/LCOH!$C$34</f>
        <v>28.901734104046245</v>
      </c>
    </row>
    <row r="1694" spans="1:14" x14ac:dyDescent="0.35">
      <c r="A1694">
        <f>'Profilo fotovoltaico'!B1696*LCOH!$C$20</f>
        <v>420</v>
      </c>
      <c r="B1694">
        <f>'Profilo eolico'!B1696*LCOH!$C$21</f>
        <v>264.79999999999995</v>
      </c>
      <c r="C1694">
        <f>$P$35*'Profilo fotovoltaico'!B1696</f>
        <v>3088.9371188012674</v>
      </c>
      <c r="D1694">
        <f>$Q$37*'Profilo eolico'!B1696</f>
        <v>1545.0113200668864</v>
      </c>
      <c r="E1694">
        <f>$P$39*'Profilo fotovoltaico'!B1696+'Approvvigionamento energia'!$Q$39*'Profilo eolico'!B1696</f>
        <v>1930.9927697504816</v>
      </c>
      <c r="F1694">
        <f>$P$41*'Profilo fotovoltaico'!B1696+'Approvvigionamento energia'!$Q$41*'Profilo eolico'!B1696</f>
        <v>2316.974219434077</v>
      </c>
      <c r="G1694">
        <f>$P$43*'Profilo fotovoltaico'!B1696+'Approvvigionamento energia'!$Q$43*'Profilo eolico'!B1696</f>
        <v>2702.9556691176717</v>
      </c>
      <c r="H1694">
        <f t="shared" si="52"/>
        <v>1138.4335154826958</v>
      </c>
      <c r="I1694">
        <f>IF(LCOH!$C$28=Menu!$A$1,'Approvvigionamento energia'!C1694,0)+IF(LCOH!$C$28=Menu!$A$2,'Approvvigionamento energia'!D1694,0)+IF(LCOH!$C$28=Menu!$A$3,'Approvvigionamento energia'!E1694,0)+IF(LCOH!$C$28=Menu!$A$4,'Approvvigionamento energia'!F1694,0)+IF(LCOH!$C$28=Menu!$A$5,'Approvvigionamento energia'!G1694,0)+IF(LCOH!$C$28=Menu!$A$6,'Approvvigionamento energia'!H1694,0)</f>
        <v>2316.974219434077</v>
      </c>
      <c r="J1694">
        <f>'Approvvigionamento energia'!A1694+'Approvvigionamento energia'!B1694+'Approvvigionamento energia'!I1694</f>
        <v>3001.7742194340772</v>
      </c>
      <c r="K1694">
        <f>IF(MIN(LCOH!$C$18,J1694)&gt;=$P$48*LCOH!$C$18, MIN(LCOH!$C$18,J1694),0)</f>
        <v>1500</v>
      </c>
      <c r="L1694">
        <f t="shared" si="53"/>
        <v>1501.7742194340772</v>
      </c>
      <c r="M1694">
        <f>K1694/LCOH!$C$18</f>
        <v>1</v>
      </c>
      <c r="N1694">
        <f>K1694/LCOH!$C$34</f>
        <v>28.901734104046245</v>
      </c>
    </row>
    <row r="1695" spans="1:14" x14ac:dyDescent="0.35">
      <c r="A1695">
        <f>'Profilo fotovoltaico'!B1697*LCOH!$C$20</f>
        <v>341</v>
      </c>
      <c r="B1695">
        <f>'Profilo eolico'!B1697*LCOH!$C$21</f>
        <v>258.29999999999995</v>
      </c>
      <c r="C1695">
        <f>$P$35*'Profilo fotovoltaico'!B1697</f>
        <v>2507.9227559791243</v>
      </c>
      <c r="D1695">
        <f>$Q$37*'Profilo eolico'!B1697</f>
        <v>1507.0861932525556</v>
      </c>
      <c r="E1695">
        <f>$P$39*'Profilo fotovoltaico'!B1697+'Approvvigionamento energia'!$Q$39*'Profilo eolico'!B1697</f>
        <v>1757.2953339341977</v>
      </c>
      <c r="F1695">
        <f>$P$41*'Profilo fotovoltaico'!B1697+'Approvvigionamento energia'!$Q$41*'Profilo eolico'!B1697</f>
        <v>2007.5044746158401</v>
      </c>
      <c r="G1695">
        <f>$P$43*'Profilo fotovoltaico'!B1697+'Approvvigionamento energia'!$Q$43*'Profilo eolico'!B1697</f>
        <v>2257.7136152974822</v>
      </c>
      <c r="H1695">
        <f t="shared" si="52"/>
        <v>1138.4335154826958</v>
      </c>
      <c r="I1695">
        <f>IF(LCOH!$C$28=Menu!$A$1,'Approvvigionamento energia'!C1695,0)+IF(LCOH!$C$28=Menu!$A$2,'Approvvigionamento energia'!D1695,0)+IF(LCOH!$C$28=Menu!$A$3,'Approvvigionamento energia'!E1695,0)+IF(LCOH!$C$28=Menu!$A$4,'Approvvigionamento energia'!F1695,0)+IF(LCOH!$C$28=Menu!$A$5,'Approvvigionamento energia'!G1695,0)+IF(LCOH!$C$28=Menu!$A$6,'Approvvigionamento energia'!H1695,0)</f>
        <v>2007.5044746158401</v>
      </c>
      <c r="J1695">
        <f>'Approvvigionamento energia'!A1695+'Approvvigionamento energia'!B1695+'Approvvigionamento energia'!I1695</f>
        <v>2606.8044746158403</v>
      </c>
      <c r="K1695">
        <f>IF(MIN(LCOH!$C$18,J1695)&gt;=$P$48*LCOH!$C$18, MIN(LCOH!$C$18,J1695),0)</f>
        <v>1500</v>
      </c>
      <c r="L1695">
        <f t="shared" si="53"/>
        <v>1106.8044746158403</v>
      </c>
      <c r="M1695">
        <f>K1695/LCOH!$C$18</f>
        <v>1</v>
      </c>
      <c r="N1695">
        <f>K1695/LCOH!$C$34</f>
        <v>28.901734104046245</v>
      </c>
    </row>
    <row r="1696" spans="1:14" x14ac:dyDescent="0.35">
      <c r="A1696">
        <f>'Profilo fotovoltaico'!B1698*LCOH!$C$20</f>
        <v>236</v>
      </c>
      <c r="B1696">
        <f>'Profilo eolico'!B1698*LCOH!$C$21</f>
        <v>243</v>
      </c>
      <c r="C1696">
        <f>$P$35*'Profilo fotovoltaico'!B1698</f>
        <v>1735.6884762788072</v>
      </c>
      <c r="D1696">
        <f>$Q$37*'Profilo eolico'!B1698</f>
        <v>1417.8162793665158</v>
      </c>
      <c r="E1696">
        <f>$P$39*'Profilo fotovoltaico'!B1698+'Approvvigionamento energia'!$Q$39*'Profilo eolico'!B1698</f>
        <v>1497.2843285945887</v>
      </c>
      <c r="F1696">
        <f>$P$41*'Profilo fotovoltaico'!B1698+'Approvvigionamento energia'!$Q$41*'Profilo eolico'!B1698</f>
        <v>1576.7523778226614</v>
      </c>
      <c r="G1696">
        <f>$P$43*'Profilo fotovoltaico'!B1698+'Approvvigionamento energia'!$Q$43*'Profilo eolico'!B1698</f>
        <v>1656.2204270507345</v>
      </c>
      <c r="H1696">
        <f t="shared" si="52"/>
        <v>1138.4335154826958</v>
      </c>
      <c r="I1696">
        <f>IF(LCOH!$C$28=Menu!$A$1,'Approvvigionamento energia'!C1696,0)+IF(LCOH!$C$28=Menu!$A$2,'Approvvigionamento energia'!D1696,0)+IF(LCOH!$C$28=Menu!$A$3,'Approvvigionamento energia'!E1696,0)+IF(LCOH!$C$28=Menu!$A$4,'Approvvigionamento energia'!F1696,0)+IF(LCOH!$C$28=Menu!$A$5,'Approvvigionamento energia'!G1696,0)+IF(LCOH!$C$28=Menu!$A$6,'Approvvigionamento energia'!H1696,0)</f>
        <v>1576.7523778226614</v>
      </c>
      <c r="J1696">
        <f>'Approvvigionamento energia'!A1696+'Approvvigionamento energia'!B1696+'Approvvigionamento energia'!I1696</f>
        <v>2055.7523778226614</v>
      </c>
      <c r="K1696">
        <f>IF(MIN(LCOH!$C$18,J1696)&gt;=$P$48*LCOH!$C$18, MIN(LCOH!$C$18,J1696),0)</f>
        <v>1500</v>
      </c>
      <c r="L1696">
        <f t="shared" si="53"/>
        <v>555.7523778226614</v>
      </c>
      <c r="M1696">
        <f>K1696/LCOH!$C$18</f>
        <v>1</v>
      </c>
      <c r="N1696">
        <f>K1696/LCOH!$C$34</f>
        <v>28.901734104046245</v>
      </c>
    </row>
    <row r="1697" spans="1:14" x14ac:dyDescent="0.35">
      <c r="A1697">
        <f>'Profilo fotovoltaico'!B1699*LCOH!$C$20</f>
        <v>119</v>
      </c>
      <c r="B1697">
        <f>'Profilo eolico'!B1699*LCOH!$C$21</f>
        <v>212.10000000000002</v>
      </c>
      <c r="C1697">
        <f>$P$35*'Profilo fotovoltaico'!B1699</f>
        <v>875.19885032702564</v>
      </c>
      <c r="D1697">
        <f>$Q$37*'Profilo eolico'!B1699</f>
        <v>1237.5260611260824</v>
      </c>
      <c r="E1697">
        <f>$P$39*'Profilo fotovoltaico'!B1699+'Approvvigionamento energia'!$Q$39*'Profilo eolico'!B1699</f>
        <v>1146.9442584263181</v>
      </c>
      <c r="F1697">
        <f>$P$41*'Profilo fotovoltaico'!B1699+'Approvvigionamento energia'!$Q$41*'Profilo eolico'!B1699</f>
        <v>1056.3624557265539</v>
      </c>
      <c r="G1697">
        <f>$P$43*'Profilo fotovoltaico'!B1699+'Approvvigionamento energia'!$Q$43*'Profilo eolico'!B1699</f>
        <v>965.78065302678988</v>
      </c>
      <c r="H1697">
        <f t="shared" si="52"/>
        <v>1138.4335154826958</v>
      </c>
      <c r="I1697">
        <f>IF(LCOH!$C$28=Menu!$A$1,'Approvvigionamento energia'!C1697,0)+IF(LCOH!$C$28=Menu!$A$2,'Approvvigionamento energia'!D1697,0)+IF(LCOH!$C$28=Menu!$A$3,'Approvvigionamento energia'!E1697,0)+IF(LCOH!$C$28=Menu!$A$4,'Approvvigionamento energia'!F1697,0)+IF(LCOH!$C$28=Menu!$A$5,'Approvvigionamento energia'!G1697,0)+IF(LCOH!$C$28=Menu!$A$6,'Approvvigionamento energia'!H1697,0)</f>
        <v>1056.3624557265539</v>
      </c>
      <c r="J1697">
        <f>'Approvvigionamento energia'!A1697+'Approvvigionamento energia'!B1697+'Approvvigionamento energia'!I1697</f>
        <v>1387.4624557265538</v>
      </c>
      <c r="K1697">
        <f>IF(MIN(LCOH!$C$18,J1697)&gt;=$P$48*LCOH!$C$18, MIN(LCOH!$C$18,J1697),0)</f>
        <v>1387.4624557265538</v>
      </c>
      <c r="L1697">
        <f t="shared" si="53"/>
        <v>0</v>
      </c>
      <c r="M1697">
        <f>K1697/LCOH!$C$18</f>
        <v>0.92497497048436916</v>
      </c>
      <c r="N1697">
        <f>K1697/LCOH!$C$34</f>
        <v>26.733380649837262</v>
      </c>
    </row>
    <row r="1698" spans="1:14" x14ac:dyDescent="0.35">
      <c r="A1698">
        <f>'Profilo fotovoltaico'!B1700*LCOH!$C$20</f>
        <v>24</v>
      </c>
      <c r="B1698">
        <f>'Profilo eolico'!B1700*LCOH!$C$21</f>
        <v>202.3</v>
      </c>
      <c r="C1698">
        <f>$P$35*'Profilo fotovoltaico'!B1700</f>
        <v>176.51069250292957</v>
      </c>
      <c r="D1698">
        <f>$Q$37*'Profilo eolico'!B1700</f>
        <v>1180.3466391598608</v>
      </c>
      <c r="E1698">
        <f>$P$39*'Profilo fotovoltaico'!B1700+'Approvvigionamento energia'!$Q$39*'Profilo eolico'!B1700</f>
        <v>929.38765249562789</v>
      </c>
      <c r="F1698">
        <f>$P$41*'Profilo fotovoltaico'!B1700+'Approvvigionamento energia'!$Q$41*'Profilo eolico'!B1700</f>
        <v>678.42866583139516</v>
      </c>
      <c r="G1698">
        <f>$P$43*'Profilo fotovoltaico'!B1700+'Approvvigionamento energia'!$Q$43*'Profilo eolico'!B1700</f>
        <v>427.46967916716238</v>
      </c>
      <c r="H1698">
        <f t="shared" si="52"/>
        <v>1138.4335154826958</v>
      </c>
      <c r="I1698">
        <f>IF(LCOH!$C$28=Menu!$A$1,'Approvvigionamento energia'!C1698,0)+IF(LCOH!$C$28=Menu!$A$2,'Approvvigionamento energia'!D1698,0)+IF(LCOH!$C$28=Menu!$A$3,'Approvvigionamento energia'!E1698,0)+IF(LCOH!$C$28=Menu!$A$4,'Approvvigionamento energia'!F1698,0)+IF(LCOH!$C$28=Menu!$A$5,'Approvvigionamento energia'!G1698,0)+IF(LCOH!$C$28=Menu!$A$6,'Approvvigionamento energia'!H1698,0)</f>
        <v>678.42866583139516</v>
      </c>
      <c r="J1698">
        <f>'Approvvigionamento energia'!A1698+'Approvvigionamento energia'!B1698+'Approvvigionamento energia'!I1698</f>
        <v>904.72866583139512</v>
      </c>
      <c r="K1698">
        <f>IF(MIN(LCOH!$C$18,J1698)&gt;=$P$48*LCOH!$C$18, MIN(LCOH!$C$18,J1698),0)</f>
        <v>904.72866583139512</v>
      </c>
      <c r="L1698">
        <f t="shared" si="53"/>
        <v>0</v>
      </c>
      <c r="M1698">
        <f>K1698/LCOH!$C$18</f>
        <v>0.6031524438875967</v>
      </c>
      <c r="N1698">
        <f>K1698/LCOH!$C$34</f>
        <v>17.432151557444993</v>
      </c>
    </row>
    <row r="1699" spans="1:14" x14ac:dyDescent="0.35">
      <c r="A1699">
        <f>'Profilo fotovoltaico'!B1701*LCOH!$C$20</f>
        <v>0</v>
      </c>
      <c r="B1699">
        <f>'Profilo eolico'!B1701*LCOH!$C$21</f>
        <v>219.29999999999998</v>
      </c>
      <c r="C1699">
        <f>$P$35*'Profilo fotovoltaico'!B1701</f>
        <v>0</v>
      </c>
      <c r="D1699">
        <f>$Q$37*'Profilo eolico'!B1701</f>
        <v>1279.5354323665717</v>
      </c>
      <c r="E1699">
        <f>$P$39*'Profilo fotovoltaico'!B1701+'Approvvigionamento energia'!$Q$39*'Profilo eolico'!B1701</f>
        <v>959.65157427492875</v>
      </c>
      <c r="F1699">
        <f>$P$41*'Profilo fotovoltaico'!B1701+'Approvvigionamento energia'!$Q$41*'Profilo eolico'!B1701</f>
        <v>639.76771618328587</v>
      </c>
      <c r="G1699">
        <f>$P$43*'Profilo fotovoltaico'!B1701+'Approvvigionamento energia'!$Q$43*'Profilo eolico'!B1701</f>
        <v>319.88385809164294</v>
      </c>
      <c r="H1699">
        <f t="shared" si="52"/>
        <v>1138.4335154826958</v>
      </c>
      <c r="I1699">
        <f>IF(LCOH!$C$28=Menu!$A$1,'Approvvigionamento energia'!C1699,0)+IF(LCOH!$C$28=Menu!$A$2,'Approvvigionamento energia'!D1699,0)+IF(LCOH!$C$28=Menu!$A$3,'Approvvigionamento energia'!E1699,0)+IF(LCOH!$C$28=Menu!$A$4,'Approvvigionamento energia'!F1699,0)+IF(LCOH!$C$28=Menu!$A$5,'Approvvigionamento energia'!G1699,0)+IF(LCOH!$C$28=Menu!$A$6,'Approvvigionamento energia'!H1699,0)</f>
        <v>639.76771618328587</v>
      </c>
      <c r="J1699">
        <f>'Approvvigionamento energia'!A1699+'Approvvigionamento energia'!B1699+'Approvvigionamento energia'!I1699</f>
        <v>859.06771618328582</v>
      </c>
      <c r="K1699">
        <f>IF(MIN(LCOH!$C$18,J1699)&gt;=$P$48*LCOH!$C$18, MIN(LCOH!$C$18,J1699),0)</f>
        <v>859.06771618328582</v>
      </c>
      <c r="L1699">
        <f t="shared" si="53"/>
        <v>0</v>
      </c>
      <c r="M1699">
        <f>K1699/LCOH!$C$18</f>
        <v>0.57271181078885725</v>
      </c>
      <c r="N1699">
        <f>K1699/LCOH!$C$34</f>
        <v>16.552364473666394</v>
      </c>
    </row>
    <row r="1700" spans="1:14" x14ac:dyDescent="0.35">
      <c r="A1700">
        <f>'Profilo fotovoltaico'!B1702*LCOH!$C$20</f>
        <v>0</v>
      </c>
      <c r="B1700">
        <f>'Profilo eolico'!B1702*LCOH!$C$21</f>
        <v>216.9</v>
      </c>
      <c r="C1700">
        <f>$P$35*'Profilo fotovoltaico'!B1702</f>
        <v>0</v>
      </c>
      <c r="D1700">
        <f>$Q$37*'Profilo eolico'!B1702</f>
        <v>1265.532308619742</v>
      </c>
      <c r="E1700">
        <f>$P$39*'Profilo fotovoltaico'!B1702+'Approvvigionamento energia'!$Q$39*'Profilo eolico'!B1702</f>
        <v>949.14923146480646</v>
      </c>
      <c r="F1700">
        <f>$P$41*'Profilo fotovoltaico'!B1702+'Approvvigionamento energia'!$Q$41*'Profilo eolico'!B1702</f>
        <v>632.76615430987101</v>
      </c>
      <c r="G1700">
        <f>$P$43*'Profilo fotovoltaico'!B1702+'Approvvigionamento energia'!$Q$43*'Profilo eolico'!B1702</f>
        <v>316.38307715493551</v>
      </c>
      <c r="H1700">
        <f t="shared" si="52"/>
        <v>1138.4335154826958</v>
      </c>
      <c r="I1700">
        <f>IF(LCOH!$C$28=Menu!$A$1,'Approvvigionamento energia'!C1700,0)+IF(LCOH!$C$28=Menu!$A$2,'Approvvigionamento energia'!D1700,0)+IF(LCOH!$C$28=Menu!$A$3,'Approvvigionamento energia'!E1700,0)+IF(LCOH!$C$28=Menu!$A$4,'Approvvigionamento energia'!F1700,0)+IF(LCOH!$C$28=Menu!$A$5,'Approvvigionamento energia'!G1700,0)+IF(LCOH!$C$28=Menu!$A$6,'Approvvigionamento energia'!H1700,0)</f>
        <v>632.76615430987101</v>
      </c>
      <c r="J1700">
        <f>'Approvvigionamento energia'!A1700+'Approvvigionamento energia'!B1700+'Approvvigionamento energia'!I1700</f>
        <v>849.66615430987099</v>
      </c>
      <c r="K1700">
        <f>IF(MIN(LCOH!$C$18,J1700)&gt;=$P$48*LCOH!$C$18, MIN(LCOH!$C$18,J1700),0)</f>
        <v>849.66615430987099</v>
      </c>
      <c r="L1700">
        <f t="shared" si="53"/>
        <v>0</v>
      </c>
      <c r="M1700">
        <f>K1700/LCOH!$C$18</f>
        <v>0.56644410287324731</v>
      </c>
      <c r="N1700">
        <f>K1700/LCOH!$C$34</f>
        <v>16.371216846047609</v>
      </c>
    </row>
    <row r="1701" spans="1:14" x14ac:dyDescent="0.35">
      <c r="A1701">
        <f>'Profilo fotovoltaico'!B1703*LCOH!$C$20</f>
        <v>0</v>
      </c>
      <c r="B1701">
        <f>'Profilo eolico'!B1703*LCOH!$C$21</f>
        <v>209</v>
      </c>
      <c r="C1701">
        <f>$P$35*'Profilo fotovoltaico'!B1703</f>
        <v>0</v>
      </c>
      <c r="D1701">
        <f>$Q$37*'Profilo eolico'!B1703</f>
        <v>1219.4386929530938</v>
      </c>
      <c r="E1701">
        <f>$P$39*'Profilo fotovoltaico'!B1703+'Approvvigionamento energia'!$Q$39*'Profilo eolico'!B1703</f>
        <v>914.57901971482033</v>
      </c>
      <c r="F1701">
        <f>$P$41*'Profilo fotovoltaico'!B1703+'Approvvigionamento energia'!$Q$41*'Profilo eolico'!B1703</f>
        <v>609.71934647654689</v>
      </c>
      <c r="G1701">
        <f>$P$43*'Profilo fotovoltaico'!B1703+'Approvvigionamento energia'!$Q$43*'Profilo eolico'!B1703</f>
        <v>304.85967323827344</v>
      </c>
      <c r="H1701">
        <f t="shared" si="52"/>
        <v>1138.4335154826958</v>
      </c>
      <c r="I1701">
        <f>IF(LCOH!$C$28=Menu!$A$1,'Approvvigionamento energia'!C1701,0)+IF(LCOH!$C$28=Menu!$A$2,'Approvvigionamento energia'!D1701,0)+IF(LCOH!$C$28=Menu!$A$3,'Approvvigionamento energia'!E1701,0)+IF(LCOH!$C$28=Menu!$A$4,'Approvvigionamento energia'!F1701,0)+IF(LCOH!$C$28=Menu!$A$5,'Approvvigionamento energia'!G1701,0)+IF(LCOH!$C$28=Menu!$A$6,'Approvvigionamento energia'!H1701,0)</f>
        <v>609.71934647654689</v>
      </c>
      <c r="J1701">
        <f>'Approvvigionamento energia'!A1701+'Approvvigionamento energia'!B1701+'Approvvigionamento energia'!I1701</f>
        <v>818.71934647654689</v>
      </c>
      <c r="K1701">
        <f>IF(MIN(LCOH!$C$18,J1701)&gt;=$P$48*LCOH!$C$18, MIN(LCOH!$C$18,J1701),0)</f>
        <v>818.71934647654689</v>
      </c>
      <c r="L1701">
        <f t="shared" si="53"/>
        <v>0</v>
      </c>
      <c r="M1701">
        <f>K1701/LCOH!$C$18</f>
        <v>0.54581289765103125</v>
      </c>
      <c r="N1701">
        <f>K1701/LCOH!$C$34</f>
        <v>15.774939238469113</v>
      </c>
    </row>
    <row r="1702" spans="1:14" x14ac:dyDescent="0.35">
      <c r="A1702">
        <f>'Profilo fotovoltaico'!B1704*LCOH!$C$20</f>
        <v>0</v>
      </c>
      <c r="B1702">
        <f>'Profilo eolico'!B1704*LCOH!$C$21</f>
        <v>199.7</v>
      </c>
      <c r="C1702">
        <f>$P$35*'Profilo fotovoltaico'!B1704</f>
        <v>0</v>
      </c>
      <c r="D1702">
        <f>$Q$37*'Profilo eolico'!B1704</f>
        <v>1165.1765884341285</v>
      </c>
      <c r="E1702">
        <f>$P$39*'Profilo fotovoltaico'!B1704+'Approvvigionamento energia'!$Q$39*'Profilo eolico'!B1704</f>
        <v>873.88244132559623</v>
      </c>
      <c r="F1702">
        <f>$P$41*'Profilo fotovoltaico'!B1704+'Approvvigionamento energia'!$Q$41*'Profilo eolico'!B1704</f>
        <v>582.58829421706423</v>
      </c>
      <c r="G1702">
        <f>$P$43*'Profilo fotovoltaico'!B1704+'Approvvigionamento energia'!$Q$43*'Profilo eolico'!B1704</f>
        <v>291.29414710853212</v>
      </c>
      <c r="H1702">
        <f t="shared" si="52"/>
        <v>1138.4335154826958</v>
      </c>
      <c r="I1702">
        <f>IF(LCOH!$C$28=Menu!$A$1,'Approvvigionamento energia'!C1702,0)+IF(LCOH!$C$28=Menu!$A$2,'Approvvigionamento energia'!D1702,0)+IF(LCOH!$C$28=Menu!$A$3,'Approvvigionamento energia'!E1702,0)+IF(LCOH!$C$28=Menu!$A$4,'Approvvigionamento energia'!F1702,0)+IF(LCOH!$C$28=Menu!$A$5,'Approvvigionamento energia'!G1702,0)+IF(LCOH!$C$28=Menu!$A$6,'Approvvigionamento energia'!H1702,0)</f>
        <v>582.58829421706423</v>
      </c>
      <c r="J1702">
        <f>'Approvvigionamento energia'!A1702+'Approvvigionamento energia'!B1702+'Approvvigionamento energia'!I1702</f>
        <v>782.28829421706428</v>
      </c>
      <c r="K1702">
        <f>IF(MIN(LCOH!$C$18,J1702)&gt;=$P$48*LCOH!$C$18, MIN(LCOH!$C$18,J1702),0)</f>
        <v>782.28829421706428</v>
      </c>
      <c r="L1702">
        <f t="shared" si="53"/>
        <v>0</v>
      </c>
      <c r="M1702">
        <f>K1702/LCOH!$C$18</f>
        <v>0.52152552947804287</v>
      </c>
      <c r="N1702">
        <f>K1702/LCOH!$C$34</f>
        <v>15.072992181446326</v>
      </c>
    </row>
    <row r="1703" spans="1:14" x14ac:dyDescent="0.35">
      <c r="A1703">
        <f>'Profilo fotovoltaico'!B1705*LCOH!$C$20</f>
        <v>0</v>
      </c>
      <c r="B1703">
        <f>'Profilo eolico'!B1705*LCOH!$C$21</f>
        <v>195</v>
      </c>
      <c r="C1703">
        <f>$P$35*'Profilo fotovoltaico'!B1705</f>
        <v>0</v>
      </c>
      <c r="D1703">
        <f>$Q$37*'Profilo eolico'!B1705</f>
        <v>1137.7538044299201</v>
      </c>
      <c r="E1703">
        <f>$P$39*'Profilo fotovoltaico'!B1705+'Approvvigionamento energia'!$Q$39*'Profilo eolico'!B1705</f>
        <v>853.31535332244005</v>
      </c>
      <c r="F1703">
        <f>$P$41*'Profilo fotovoltaico'!B1705+'Approvvigionamento energia'!$Q$41*'Profilo eolico'!B1705</f>
        <v>568.87690221496007</v>
      </c>
      <c r="G1703">
        <f>$P$43*'Profilo fotovoltaico'!B1705+'Approvvigionamento energia'!$Q$43*'Profilo eolico'!B1705</f>
        <v>284.43845110748003</v>
      </c>
      <c r="H1703">
        <f t="shared" si="52"/>
        <v>1138.4335154826958</v>
      </c>
      <c r="I1703">
        <f>IF(LCOH!$C$28=Menu!$A$1,'Approvvigionamento energia'!C1703,0)+IF(LCOH!$C$28=Menu!$A$2,'Approvvigionamento energia'!D1703,0)+IF(LCOH!$C$28=Menu!$A$3,'Approvvigionamento energia'!E1703,0)+IF(LCOH!$C$28=Menu!$A$4,'Approvvigionamento energia'!F1703,0)+IF(LCOH!$C$28=Menu!$A$5,'Approvvigionamento energia'!G1703,0)+IF(LCOH!$C$28=Menu!$A$6,'Approvvigionamento energia'!H1703,0)</f>
        <v>568.87690221496007</v>
      </c>
      <c r="J1703">
        <f>'Approvvigionamento energia'!A1703+'Approvvigionamento energia'!B1703+'Approvvigionamento energia'!I1703</f>
        <v>763.87690221496007</v>
      </c>
      <c r="K1703">
        <f>IF(MIN(LCOH!$C$18,J1703)&gt;=$P$48*LCOH!$C$18, MIN(LCOH!$C$18,J1703),0)</f>
        <v>763.87690221496007</v>
      </c>
      <c r="L1703">
        <f t="shared" si="53"/>
        <v>0</v>
      </c>
      <c r="M1703">
        <f>K1703/LCOH!$C$18</f>
        <v>0.50925126814330668</v>
      </c>
      <c r="N1703">
        <f>K1703/LCOH!$C$34</f>
        <v>14.718244744026206</v>
      </c>
    </row>
    <row r="1704" spans="1:14" x14ac:dyDescent="0.35">
      <c r="A1704">
        <f>'Profilo fotovoltaico'!B1706*LCOH!$C$20</f>
        <v>0</v>
      </c>
      <c r="B1704">
        <f>'Profilo eolico'!B1706*LCOH!$C$21</f>
        <v>203.3</v>
      </c>
      <c r="C1704">
        <f>$P$35*'Profilo fotovoltaico'!B1706</f>
        <v>0</v>
      </c>
      <c r="D1704">
        <f>$Q$37*'Profilo eolico'!B1706</f>
        <v>1186.1812740543733</v>
      </c>
      <c r="E1704">
        <f>$P$39*'Profilo fotovoltaico'!B1706+'Approvvigionamento energia'!$Q$39*'Profilo eolico'!B1706</f>
        <v>889.63595554077983</v>
      </c>
      <c r="F1704">
        <f>$P$41*'Profilo fotovoltaico'!B1706+'Approvvigionamento energia'!$Q$41*'Profilo eolico'!B1706</f>
        <v>593.09063702718663</v>
      </c>
      <c r="G1704">
        <f>$P$43*'Profilo fotovoltaico'!B1706+'Approvvigionamento energia'!$Q$43*'Profilo eolico'!B1706</f>
        <v>296.54531851359332</v>
      </c>
      <c r="H1704">
        <f t="shared" si="52"/>
        <v>1138.4335154826958</v>
      </c>
      <c r="I1704">
        <f>IF(LCOH!$C$28=Menu!$A$1,'Approvvigionamento energia'!C1704,0)+IF(LCOH!$C$28=Menu!$A$2,'Approvvigionamento energia'!D1704,0)+IF(LCOH!$C$28=Menu!$A$3,'Approvvigionamento energia'!E1704,0)+IF(LCOH!$C$28=Menu!$A$4,'Approvvigionamento energia'!F1704,0)+IF(LCOH!$C$28=Menu!$A$5,'Approvvigionamento energia'!G1704,0)+IF(LCOH!$C$28=Menu!$A$6,'Approvvigionamento energia'!H1704,0)</f>
        <v>593.09063702718663</v>
      </c>
      <c r="J1704">
        <f>'Approvvigionamento energia'!A1704+'Approvvigionamento energia'!B1704+'Approvvigionamento energia'!I1704</f>
        <v>796.39063702718659</v>
      </c>
      <c r="K1704">
        <f>IF(MIN(LCOH!$C$18,J1704)&gt;=$P$48*LCOH!$C$18, MIN(LCOH!$C$18,J1704),0)</f>
        <v>796.39063702718659</v>
      </c>
      <c r="L1704">
        <f t="shared" si="53"/>
        <v>0</v>
      </c>
      <c r="M1704">
        <f>K1704/LCOH!$C$18</f>
        <v>0.53092709135145777</v>
      </c>
      <c r="N1704">
        <f>K1704/LCOH!$C$34</f>
        <v>15.344713622874501</v>
      </c>
    </row>
    <row r="1705" spans="1:14" x14ac:dyDescent="0.35">
      <c r="A1705">
        <f>'Profilo fotovoltaico'!B1707*LCOH!$C$20</f>
        <v>0</v>
      </c>
      <c r="B1705">
        <f>'Profilo eolico'!B1707*LCOH!$C$21</f>
        <v>219.79999999999998</v>
      </c>
      <c r="C1705">
        <f>$P$35*'Profilo fotovoltaico'!B1707</f>
        <v>0</v>
      </c>
      <c r="D1705">
        <f>$Q$37*'Profilo eolico'!B1707</f>
        <v>1282.4527498138279</v>
      </c>
      <c r="E1705">
        <f>$P$39*'Profilo fotovoltaico'!B1707+'Approvvigionamento energia'!$Q$39*'Profilo eolico'!B1707</f>
        <v>961.83956236037091</v>
      </c>
      <c r="F1705">
        <f>$P$41*'Profilo fotovoltaico'!B1707+'Approvvigionamento energia'!$Q$41*'Profilo eolico'!B1707</f>
        <v>641.22637490691397</v>
      </c>
      <c r="G1705">
        <f>$P$43*'Profilo fotovoltaico'!B1707+'Approvvigionamento energia'!$Q$43*'Profilo eolico'!B1707</f>
        <v>320.61318745345699</v>
      </c>
      <c r="H1705">
        <f t="shared" si="52"/>
        <v>1138.4335154826958</v>
      </c>
      <c r="I1705">
        <f>IF(LCOH!$C$28=Menu!$A$1,'Approvvigionamento energia'!C1705,0)+IF(LCOH!$C$28=Menu!$A$2,'Approvvigionamento energia'!D1705,0)+IF(LCOH!$C$28=Menu!$A$3,'Approvvigionamento energia'!E1705,0)+IF(LCOH!$C$28=Menu!$A$4,'Approvvigionamento energia'!F1705,0)+IF(LCOH!$C$28=Menu!$A$5,'Approvvigionamento energia'!G1705,0)+IF(LCOH!$C$28=Menu!$A$6,'Approvvigionamento energia'!H1705,0)</f>
        <v>641.22637490691397</v>
      </c>
      <c r="J1705">
        <f>'Approvvigionamento energia'!A1705+'Approvvigionamento energia'!B1705+'Approvvigionamento energia'!I1705</f>
        <v>861.02637490691393</v>
      </c>
      <c r="K1705">
        <f>IF(MIN(LCOH!$C$18,J1705)&gt;=$P$48*LCOH!$C$18, MIN(LCOH!$C$18,J1705),0)</f>
        <v>861.02637490691393</v>
      </c>
      <c r="L1705">
        <f t="shared" si="53"/>
        <v>0</v>
      </c>
      <c r="M1705">
        <f>K1705/LCOH!$C$18</f>
        <v>0.57401758327127594</v>
      </c>
      <c r="N1705">
        <f>K1705/LCOH!$C$34</f>
        <v>16.59010356275364</v>
      </c>
    </row>
    <row r="1706" spans="1:14" x14ac:dyDescent="0.35">
      <c r="A1706">
        <f>'Profilo fotovoltaico'!B1708*LCOH!$C$20</f>
        <v>0</v>
      </c>
      <c r="B1706">
        <f>'Profilo eolico'!B1708*LCOH!$C$21</f>
        <v>235</v>
      </c>
      <c r="C1706">
        <f>$P$35*'Profilo fotovoltaico'!B1708</f>
        <v>0</v>
      </c>
      <c r="D1706">
        <f>$Q$37*'Profilo eolico'!B1708</f>
        <v>1371.1392002104164</v>
      </c>
      <c r="E1706">
        <f>$P$39*'Profilo fotovoltaico'!B1708+'Approvvigionamento energia'!$Q$39*'Profilo eolico'!B1708</f>
        <v>1028.3544001578123</v>
      </c>
      <c r="F1706">
        <f>$P$41*'Profilo fotovoltaico'!B1708+'Approvvigionamento energia'!$Q$41*'Profilo eolico'!B1708</f>
        <v>685.56960010520822</v>
      </c>
      <c r="G1706">
        <f>$P$43*'Profilo fotovoltaico'!B1708+'Approvvigionamento energia'!$Q$43*'Profilo eolico'!B1708</f>
        <v>342.78480005260411</v>
      </c>
      <c r="H1706">
        <f t="shared" si="52"/>
        <v>1138.4335154826958</v>
      </c>
      <c r="I1706">
        <f>IF(LCOH!$C$28=Menu!$A$1,'Approvvigionamento energia'!C1706,0)+IF(LCOH!$C$28=Menu!$A$2,'Approvvigionamento energia'!D1706,0)+IF(LCOH!$C$28=Menu!$A$3,'Approvvigionamento energia'!E1706,0)+IF(LCOH!$C$28=Menu!$A$4,'Approvvigionamento energia'!F1706,0)+IF(LCOH!$C$28=Menu!$A$5,'Approvvigionamento energia'!G1706,0)+IF(LCOH!$C$28=Menu!$A$6,'Approvvigionamento energia'!H1706,0)</f>
        <v>685.56960010520822</v>
      </c>
      <c r="J1706">
        <f>'Approvvigionamento energia'!A1706+'Approvvigionamento energia'!B1706+'Approvvigionamento energia'!I1706</f>
        <v>920.56960010520822</v>
      </c>
      <c r="K1706">
        <f>IF(MIN(LCOH!$C$18,J1706)&gt;=$P$48*LCOH!$C$18, MIN(LCOH!$C$18,J1706),0)</f>
        <v>920.56960010520822</v>
      </c>
      <c r="L1706">
        <f t="shared" si="53"/>
        <v>0</v>
      </c>
      <c r="M1706">
        <f>K1706/LCOH!$C$18</f>
        <v>0.61371306673680548</v>
      </c>
      <c r="N1706">
        <f>K1706/LCOH!$C$34</f>
        <v>17.737371871005941</v>
      </c>
    </row>
    <row r="1707" spans="1:14" x14ac:dyDescent="0.35">
      <c r="A1707">
        <f>'Profilo fotovoltaico'!B1709*LCOH!$C$20</f>
        <v>0</v>
      </c>
      <c r="B1707">
        <f>'Profilo eolico'!B1709*LCOH!$C$21</f>
        <v>255.30000000000004</v>
      </c>
      <c r="C1707">
        <f>$P$35*'Profilo fotovoltaico'!B1709</f>
        <v>0</v>
      </c>
      <c r="D1707">
        <f>$Q$37*'Profilo eolico'!B1709</f>
        <v>1489.5822885690186</v>
      </c>
      <c r="E1707">
        <f>$P$39*'Profilo fotovoltaico'!B1709+'Approvvigionamento energia'!$Q$39*'Profilo eolico'!B1709</f>
        <v>1117.186716426764</v>
      </c>
      <c r="F1707">
        <f>$P$41*'Profilo fotovoltaico'!B1709+'Approvvigionamento energia'!$Q$41*'Profilo eolico'!B1709</f>
        <v>744.7911442845093</v>
      </c>
      <c r="G1707">
        <f>$P$43*'Profilo fotovoltaico'!B1709+'Approvvigionamento energia'!$Q$43*'Profilo eolico'!B1709</f>
        <v>372.39557214225465</v>
      </c>
      <c r="H1707">
        <f t="shared" si="52"/>
        <v>1138.4335154826958</v>
      </c>
      <c r="I1707">
        <f>IF(LCOH!$C$28=Menu!$A$1,'Approvvigionamento energia'!C1707,0)+IF(LCOH!$C$28=Menu!$A$2,'Approvvigionamento energia'!D1707,0)+IF(LCOH!$C$28=Menu!$A$3,'Approvvigionamento energia'!E1707,0)+IF(LCOH!$C$28=Menu!$A$4,'Approvvigionamento energia'!F1707,0)+IF(LCOH!$C$28=Menu!$A$5,'Approvvigionamento energia'!G1707,0)+IF(LCOH!$C$28=Menu!$A$6,'Approvvigionamento energia'!H1707,0)</f>
        <v>744.7911442845093</v>
      </c>
      <c r="J1707">
        <f>'Approvvigionamento energia'!A1707+'Approvvigionamento energia'!B1707+'Approvvigionamento energia'!I1707</f>
        <v>1000.0911442845094</v>
      </c>
      <c r="K1707">
        <f>IF(MIN(LCOH!$C$18,J1707)&gt;=$P$48*LCOH!$C$18, MIN(LCOH!$C$18,J1707),0)</f>
        <v>1000.0911442845094</v>
      </c>
      <c r="L1707">
        <f t="shared" si="53"/>
        <v>0</v>
      </c>
      <c r="M1707">
        <f>K1707/LCOH!$C$18</f>
        <v>0.66672742952300623</v>
      </c>
      <c r="N1707">
        <f>K1707/LCOH!$C$34</f>
        <v>19.269578887948157</v>
      </c>
    </row>
    <row r="1708" spans="1:14" x14ac:dyDescent="0.35">
      <c r="A1708">
        <f>'Profilo fotovoltaico'!B1710*LCOH!$C$20</f>
        <v>0</v>
      </c>
      <c r="B1708">
        <f>'Profilo eolico'!B1710*LCOH!$C$21</f>
        <v>294.3</v>
      </c>
      <c r="C1708">
        <f>$P$35*'Profilo fotovoltaico'!B1710</f>
        <v>0</v>
      </c>
      <c r="D1708">
        <f>$Q$37*'Profilo eolico'!B1710</f>
        <v>1717.1330494550025</v>
      </c>
      <c r="E1708">
        <f>$P$39*'Profilo fotovoltaico'!B1710+'Approvvigionamento energia'!$Q$39*'Profilo eolico'!B1710</f>
        <v>1287.8497870912518</v>
      </c>
      <c r="F1708">
        <f>$P$41*'Profilo fotovoltaico'!B1710+'Approvvigionamento energia'!$Q$41*'Profilo eolico'!B1710</f>
        <v>858.56652472750125</v>
      </c>
      <c r="G1708">
        <f>$P$43*'Profilo fotovoltaico'!B1710+'Approvvigionamento energia'!$Q$43*'Profilo eolico'!B1710</f>
        <v>429.28326236375062</v>
      </c>
      <c r="H1708">
        <f t="shared" si="52"/>
        <v>1138.4335154826958</v>
      </c>
      <c r="I1708">
        <f>IF(LCOH!$C$28=Menu!$A$1,'Approvvigionamento energia'!C1708,0)+IF(LCOH!$C$28=Menu!$A$2,'Approvvigionamento energia'!D1708,0)+IF(LCOH!$C$28=Menu!$A$3,'Approvvigionamento energia'!E1708,0)+IF(LCOH!$C$28=Menu!$A$4,'Approvvigionamento energia'!F1708,0)+IF(LCOH!$C$28=Menu!$A$5,'Approvvigionamento energia'!G1708,0)+IF(LCOH!$C$28=Menu!$A$6,'Approvvigionamento energia'!H1708,0)</f>
        <v>858.56652472750125</v>
      </c>
      <c r="J1708">
        <f>'Approvvigionamento energia'!A1708+'Approvvigionamento energia'!B1708+'Approvvigionamento energia'!I1708</f>
        <v>1152.8665247275012</v>
      </c>
      <c r="K1708">
        <f>IF(MIN(LCOH!$C$18,J1708)&gt;=$P$48*LCOH!$C$18, MIN(LCOH!$C$18,J1708),0)</f>
        <v>1152.8665247275012</v>
      </c>
      <c r="L1708">
        <f t="shared" si="53"/>
        <v>0</v>
      </c>
      <c r="M1708">
        <f>K1708/LCOH!$C$18</f>
        <v>0.76857768315166741</v>
      </c>
      <c r="N1708">
        <f>K1708/LCOH!$C$34</f>
        <v>22.213227836753397</v>
      </c>
    </row>
    <row r="1709" spans="1:14" x14ac:dyDescent="0.35">
      <c r="A1709">
        <f>'Profilo fotovoltaico'!B1711*LCOH!$C$20</f>
        <v>0</v>
      </c>
      <c r="B1709">
        <f>'Profilo eolico'!B1711*LCOH!$C$21</f>
        <v>310.40000000000003</v>
      </c>
      <c r="C1709">
        <f>$P$35*'Profilo fotovoltaico'!B1711</f>
        <v>0</v>
      </c>
      <c r="D1709">
        <f>$Q$37*'Profilo eolico'!B1711</f>
        <v>1811.0706712566523</v>
      </c>
      <c r="E1709">
        <f>$P$39*'Profilo fotovoltaico'!B1711+'Approvvigionamento energia'!$Q$39*'Profilo eolico'!B1711</f>
        <v>1358.3030034424892</v>
      </c>
      <c r="F1709">
        <f>$P$41*'Profilo fotovoltaico'!B1711+'Approvvigionamento energia'!$Q$41*'Profilo eolico'!B1711</f>
        <v>905.53533562832615</v>
      </c>
      <c r="G1709">
        <f>$P$43*'Profilo fotovoltaico'!B1711+'Approvvigionamento energia'!$Q$43*'Profilo eolico'!B1711</f>
        <v>452.76766781416308</v>
      </c>
      <c r="H1709">
        <f t="shared" si="52"/>
        <v>1138.4335154826958</v>
      </c>
      <c r="I1709">
        <f>IF(LCOH!$C$28=Menu!$A$1,'Approvvigionamento energia'!C1709,0)+IF(LCOH!$C$28=Menu!$A$2,'Approvvigionamento energia'!D1709,0)+IF(LCOH!$C$28=Menu!$A$3,'Approvvigionamento energia'!E1709,0)+IF(LCOH!$C$28=Menu!$A$4,'Approvvigionamento energia'!F1709,0)+IF(LCOH!$C$28=Menu!$A$5,'Approvvigionamento energia'!G1709,0)+IF(LCOH!$C$28=Menu!$A$6,'Approvvigionamento energia'!H1709,0)</f>
        <v>905.53533562832615</v>
      </c>
      <c r="J1709">
        <f>'Approvvigionamento energia'!A1709+'Approvvigionamento energia'!B1709+'Approvvigionamento energia'!I1709</f>
        <v>1215.9353356283261</v>
      </c>
      <c r="K1709">
        <f>IF(MIN(LCOH!$C$18,J1709)&gt;=$P$48*LCOH!$C$18, MIN(LCOH!$C$18,J1709),0)</f>
        <v>1215.9353356283261</v>
      </c>
      <c r="L1709">
        <f t="shared" si="53"/>
        <v>0</v>
      </c>
      <c r="M1709">
        <f>K1709/LCOH!$C$18</f>
        <v>0.81062355708555078</v>
      </c>
      <c r="N1709">
        <f>K1709/LCOH!$C$34</f>
        <v>23.42842650536274</v>
      </c>
    </row>
    <row r="1710" spans="1:14" x14ac:dyDescent="0.35">
      <c r="A1710">
        <f>'Profilo fotovoltaico'!B1712*LCOH!$C$20</f>
        <v>0</v>
      </c>
      <c r="B1710">
        <f>'Profilo eolico'!B1712*LCOH!$C$21</f>
        <v>331.3</v>
      </c>
      <c r="C1710">
        <f>$P$35*'Profilo fotovoltaico'!B1712</f>
        <v>0</v>
      </c>
      <c r="D1710">
        <f>$Q$37*'Profilo eolico'!B1712</f>
        <v>1933.0145405519615</v>
      </c>
      <c r="E1710">
        <f>$P$39*'Profilo fotovoltaico'!B1712+'Approvvigionamento energia'!$Q$39*'Profilo eolico'!B1712</f>
        <v>1449.7609054139712</v>
      </c>
      <c r="F1710">
        <f>$P$41*'Profilo fotovoltaico'!B1712+'Approvvigionamento energia'!$Q$41*'Profilo eolico'!B1712</f>
        <v>966.50727027598077</v>
      </c>
      <c r="G1710">
        <f>$P$43*'Profilo fotovoltaico'!B1712+'Approvvigionamento energia'!$Q$43*'Profilo eolico'!B1712</f>
        <v>483.25363513799039</v>
      </c>
      <c r="H1710">
        <f t="shared" si="52"/>
        <v>1138.4335154826958</v>
      </c>
      <c r="I1710">
        <f>IF(LCOH!$C$28=Menu!$A$1,'Approvvigionamento energia'!C1710,0)+IF(LCOH!$C$28=Menu!$A$2,'Approvvigionamento energia'!D1710,0)+IF(LCOH!$C$28=Menu!$A$3,'Approvvigionamento energia'!E1710,0)+IF(LCOH!$C$28=Menu!$A$4,'Approvvigionamento energia'!F1710,0)+IF(LCOH!$C$28=Menu!$A$5,'Approvvigionamento energia'!G1710,0)+IF(LCOH!$C$28=Menu!$A$6,'Approvvigionamento energia'!H1710,0)</f>
        <v>966.50727027598077</v>
      </c>
      <c r="J1710">
        <f>'Approvvigionamento energia'!A1710+'Approvvigionamento energia'!B1710+'Approvvigionamento energia'!I1710</f>
        <v>1297.8072702759807</v>
      </c>
      <c r="K1710">
        <f>IF(MIN(LCOH!$C$18,J1710)&gt;=$P$48*LCOH!$C$18, MIN(LCOH!$C$18,J1710),0)</f>
        <v>1297.8072702759807</v>
      </c>
      <c r="L1710">
        <f t="shared" si="53"/>
        <v>0</v>
      </c>
      <c r="M1710">
        <f>K1710/LCOH!$C$18</f>
        <v>0.8652048468506538</v>
      </c>
      <c r="N1710">
        <f>K1710/LCOH!$C$34</f>
        <v>25.005920429209649</v>
      </c>
    </row>
    <row r="1711" spans="1:14" x14ac:dyDescent="0.35">
      <c r="A1711">
        <f>'Profilo fotovoltaico'!B1713*LCOH!$C$20</f>
        <v>4</v>
      </c>
      <c r="B1711">
        <f>'Profilo eolico'!B1713*LCOH!$C$21</f>
        <v>331.5</v>
      </c>
      <c r="C1711">
        <f>$P$35*'Profilo fotovoltaico'!B1713</f>
        <v>29.41844875048826</v>
      </c>
      <c r="D1711">
        <f>$Q$37*'Profilo eolico'!B1713</f>
        <v>1934.1814675308642</v>
      </c>
      <c r="E1711">
        <f>$P$39*'Profilo fotovoltaico'!B1713+'Approvvigionamento energia'!$Q$39*'Profilo eolico'!B1713</f>
        <v>1457.9907128357702</v>
      </c>
      <c r="F1711">
        <f>$P$41*'Profilo fotovoltaico'!B1713+'Approvvigionamento energia'!$Q$41*'Profilo eolico'!B1713</f>
        <v>981.79995814067627</v>
      </c>
      <c r="G1711">
        <f>$P$43*'Profilo fotovoltaico'!B1713+'Approvvigionamento energia'!$Q$43*'Profilo eolico'!B1713</f>
        <v>505.60920344558224</v>
      </c>
      <c r="H1711">
        <f t="shared" si="52"/>
        <v>1138.4335154826958</v>
      </c>
      <c r="I1711">
        <f>IF(LCOH!$C$28=Menu!$A$1,'Approvvigionamento energia'!C1711,0)+IF(LCOH!$C$28=Menu!$A$2,'Approvvigionamento energia'!D1711,0)+IF(LCOH!$C$28=Menu!$A$3,'Approvvigionamento energia'!E1711,0)+IF(LCOH!$C$28=Menu!$A$4,'Approvvigionamento energia'!F1711,0)+IF(LCOH!$C$28=Menu!$A$5,'Approvvigionamento energia'!G1711,0)+IF(LCOH!$C$28=Menu!$A$6,'Approvvigionamento energia'!H1711,0)</f>
        <v>981.79995814067627</v>
      </c>
      <c r="J1711">
        <f>'Approvvigionamento energia'!A1711+'Approvvigionamento energia'!B1711+'Approvvigionamento energia'!I1711</f>
        <v>1317.2999581406762</v>
      </c>
      <c r="K1711">
        <f>IF(MIN(LCOH!$C$18,J1711)&gt;=$P$48*LCOH!$C$18, MIN(LCOH!$C$18,J1711),0)</f>
        <v>1317.2999581406762</v>
      </c>
      <c r="L1711">
        <f t="shared" si="53"/>
        <v>0</v>
      </c>
      <c r="M1711">
        <f>K1711/LCOH!$C$18</f>
        <v>0.87819997209378409</v>
      </c>
      <c r="N1711">
        <f>K1711/LCOH!$C$34</f>
        <v>25.381502083635379</v>
      </c>
    </row>
    <row r="1712" spans="1:14" x14ac:dyDescent="0.35">
      <c r="A1712">
        <f>'Profilo fotovoltaico'!B1714*LCOH!$C$20</f>
        <v>96</v>
      </c>
      <c r="B1712">
        <f>'Profilo eolico'!B1714*LCOH!$C$21</f>
        <v>322.5</v>
      </c>
      <c r="C1712">
        <f>$P$35*'Profilo fotovoltaico'!B1714</f>
        <v>706.04277001171829</v>
      </c>
      <c r="D1712">
        <f>$Q$37*'Profilo eolico'!B1714</f>
        <v>1881.6697534802527</v>
      </c>
      <c r="E1712">
        <f>$P$39*'Profilo fotovoltaico'!B1714+'Approvvigionamento energia'!$Q$39*'Profilo eolico'!B1714</f>
        <v>1587.7630076131188</v>
      </c>
      <c r="F1712">
        <f>$P$41*'Profilo fotovoltaico'!B1714+'Approvvigionamento energia'!$Q$41*'Profilo eolico'!B1714</f>
        <v>1293.8562617459854</v>
      </c>
      <c r="G1712">
        <f>$P$43*'Profilo fotovoltaico'!B1714+'Approvvigionamento energia'!$Q$43*'Profilo eolico'!B1714</f>
        <v>999.9495158788518</v>
      </c>
      <c r="H1712">
        <f t="shared" si="52"/>
        <v>1138.4335154826958</v>
      </c>
      <c r="I1712">
        <f>IF(LCOH!$C$28=Menu!$A$1,'Approvvigionamento energia'!C1712,0)+IF(LCOH!$C$28=Menu!$A$2,'Approvvigionamento energia'!D1712,0)+IF(LCOH!$C$28=Menu!$A$3,'Approvvigionamento energia'!E1712,0)+IF(LCOH!$C$28=Menu!$A$4,'Approvvigionamento energia'!F1712,0)+IF(LCOH!$C$28=Menu!$A$5,'Approvvigionamento energia'!G1712,0)+IF(LCOH!$C$28=Menu!$A$6,'Approvvigionamento energia'!H1712,0)</f>
        <v>1293.8562617459854</v>
      </c>
      <c r="J1712">
        <f>'Approvvigionamento energia'!A1712+'Approvvigionamento energia'!B1712+'Approvvigionamento energia'!I1712</f>
        <v>1712.3562617459854</v>
      </c>
      <c r="K1712">
        <f>IF(MIN(LCOH!$C$18,J1712)&gt;=$P$48*LCOH!$C$18, MIN(LCOH!$C$18,J1712),0)</f>
        <v>1500</v>
      </c>
      <c r="L1712">
        <f t="shared" si="53"/>
        <v>212.35626174598542</v>
      </c>
      <c r="M1712">
        <f>K1712/LCOH!$C$18</f>
        <v>1</v>
      </c>
      <c r="N1712">
        <f>K1712/LCOH!$C$34</f>
        <v>28.901734104046245</v>
      </c>
    </row>
    <row r="1713" spans="1:14" x14ac:dyDescent="0.35">
      <c r="A1713">
        <f>'Profilo fotovoltaico'!B1715*LCOH!$C$20</f>
        <v>238</v>
      </c>
      <c r="B1713">
        <f>'Profilo eolico'!B1715*LCOH!$C$21</f>
        <v>325.2</v>
      </c>
      <c r="C1713">
        <f>$P$35*'Profilo fotovoltaico'!B1715</f>
        <v>1750.3977006540513</v>
      </c>
      <c r="D1713">
        <f>$Q$37*'Profilo eolico'!B1715</f>
        <v>1897.4232676954359</v>
      </c>
      <c r="E1713">
        <f>$P$39*'Profilo fotovoltaico'!B1715+'Approvvigionamento energia'!$Q$39*'Profilo eolico'!B1715</f>
        <v>1860.6668759350896</v>
      </c>
      <c r="F1713">
        <f>$P$41*'Profilo fotovoltaico'!B1715+'Approvvigionamento energia'!$Q$41*'Profilo eolico'!B1715</f>
        <v>1823.9104841747435</v>
      </c>
      <c r="G1713">
        <f>$P$43*'Profilo fotovoltaico'!B1715+'Approvvigionamento energia'!$Q$43*'Profilo eolico'!B1715</f>
        <v>1787.1540924143976</v>
      </c>
      <c r="H1713">
        <f t="shared" si="52"/>
        <v>1138.4335154826958</v>
      </c>
      <c r="I1713">
        <f>IF(LCOH!$C$28=Menu!$A$1,'Approvvigionamento energia'!C1713,0)+IF(LCOH!$C$28=Menu!$A$2,'Approvvigionamento energia'!D1713,0)+IF(LCOH!$C$28=Menu!$A$3,'Approvvigionamento energia'!E1713,0)+IF(LCOH!$C$28=Menu!$A$4,'Approvvigionamento energia'!F1713,0)+IF(LCOH!$C$28=Menu!$A$5,'Approvvigionamento energia'!G1713,0)+IF(LCOH!$C$28=Menu!$A$6,'Approvvigionamento energia'!H1713,0)</f>
        <v>1823.9104841747435</v>
      </c>
      <c r="J1713">
        <f>'Approvvigionamento energia'!A1713+'Approvvigionamento energia'!B1713+'Approvvigionamento energia'!I1713</f>
        <v>2387.1104841747438</v>
      </c>
      <c r="K1713">
        <f>IF(MIN(LCOH!$C$18,J1713)&gt;=$P$48*LCOH!$C$18, MIN(LCOH!$C$18,J1713),0)</f>
        <v>1500</v>
      </c>
      <c r="L1713">
        <f t="shared" si="53"/>
        <v>887.11048417474376</v>
      </c>
      <c r="M1713">
        <f>K1713/LCOH!$C$18</f>
        <v>1</v>
      </c>
      <c r="N1713">
        <f>K1713/LCOH!$C$34</f>
        <v>28.901734104046245</v>
      </c>
    </row>
    <row r="1714" spans="1:14" x14ac:dyDescent="0.35">
      <c r="A1714">
        <f>'Profilo fotovoltaico'!B1716*LCOH!$C$20</f>
        <v>364</v>
      </c>
      <c r="B1714">
        <f>'Profilo eolico'!B1716*LCOH!$C$21</f>
        <v>326.7</v>
      </c>
      <c r="C1714">
        <f>$P$35*'Profilo fotovoltaico'!B1716</f>
        <v>2677.0788362944318</v>
      </c>
      <c r="D1714">
        <f>$Q$37*'Profilo eolico'!B1716</f>
        <v>1906.1752200372046</v>
      </c>
      <c r="E1714">
        <f>$P$39*'Profilo fotovoltaico'!B1716+'Approvvigionamento energia'!$Q$39*'Profilo eolico'!B1716</f>
        <v>2098.9011241015114</v>
      </c>
      <c r="F1714">
        <f>$P$41*'Profilo fotovoltaico'!B1716+'Approvvigionamento energia'!$Q$41*'Profilo eolico'!B1716</f>
        <v>2291.627028165818</v>
      </c>
      <c r="G1714">
        <f>$P$43*'Profilo fotovoltaico'!B1716+'Approvvigionamento energia'!$Q$43*'Profilo eolico'!B1716</f>
        <v>2484.3529322301247</v>
      </c>
      <c r="H1714">
        <f t="shared" si="52"/>
        <v>1138.4335154826958</v>
      </c>
      <c r="I1714">
        <f>IF(LCOH!$C$28=Menu!$A$1,'Approvvigionamento energia'!C1714,0)+IF(LCOH!$C$28=Menu!$A$2,'Approvvigionamento energia'!D1714,0)+IF(LCOH!$C$28=Menu!$A$3,'Approvvigionamento energia'!E1714,0)+IF(LCOH!$C$28=Menu!$A$4,'Approvvigionamento energia'!F1714,0)+IF(LCOH!$C$28=Menu!$A$5,'Approvvigionamento energia'!G1714,0)+IF(LCOH!$C$28=Menu!$A$6,'Approvvigionamento energia'!H1714,0)</f>
        <v>2291.627028165818</v>
      </c>
      <c r="J1714">
        <f>'Approvvigionamento energia'!A1714+'Approvvigionamento energia'!B1714+'Approvvigionamento energia'!I1714</f>
        <v>2982.3270281658179</v>
      </c>
      <c r="K1714">
        <f>IF(MIN(LCOH!$C$18,J1714)&gt;=$P$48*LCOH!$C$18, MIN(LCOH!$C$18,J1714),0)</f>
        <v>1500</v>
      </c>
      <c r="L1714">
        <f t="shared" si="53"/>
        <v>1482.3270281658179</v>
      </c>
      <c r="M1714">
        <f>K1714/LCOH!$C$18</f>
        <v>1</v>
      </c>
      <c r="N1714">
        <f>K1714/LCOH!$C$34</f>
        <v>28.901734104046245</v>
      </c>
    </row>
    <row r="1715" spans="1:14" x14ac:dyDescent="0.35">
      <c r="A1715">
        <f>'Profilo fotovoltaico'!B1717*LCOH!$C$20</f>
        <v>450</v>
      </c>
      <c r="B1715">
        <f>'Profilo eolico'!B1717*LCOH!$C$21</f>
        <v>306.8</v>
      </c>
      <c r="C1715">
        <f>$P$35*'Profilo fotovoltaico'!B1717</f>
        <v>3309.5754844299295</v>
      </c>
      <c r="D1715">
        <f>$Q$37*'Profilo eolico'!B1717</f>
        <v>1790.0659856364077</v>
      </c>
      <c r="E1715">
        <f>$P$39*'Profilo fotovoltaico'!B1717+'Approvvigionamento energia'!$Q$39*'Profilo eolico'!B1717</f>
        <v>2169.9433603347879</v>
      </c>
      <c r="F1715">
        <f>$P$41*'Profilo fotovoltaico'!B1717+'Approvvigionamento energia'!$Q$41*'Profilo eolico'!B1717</f>
        <v>2549.8207350331686</v>
      </c>
      <c r="G1715">
        <f>$P$43*'Profilo fotovoltaico'!B1717+'Approvvigionamento energia'!$Q$43*'Profilo eolico'!B1717</f>
        <v>2929.6981097315488</v>
      </c>
      <c r="H1715">
        <f t="shared" si="52"/>
        <v>1138.4335154826958</v>
      </c>
      <c r="I1715">
        <f>IF(LCOH!$C$28=Menu!$A$1,'Approvvigionamento energia'!C1715,0)+IF(LCOH!$C$28=Menu!$A$2,'Approvvigionamento energia'!D1715,0)+IF(LCOH!$C$28=Menu!$A$3,'Approvvigionamento energia'!E1715,0)+IF(LCOH!$C$28=Menu!$A$4,'Approvvigionamento energia'!F1715,0)+IF(LCOH!$C$28=Menu!$A$5,'Approvvigionamento energia'!G1715,0)+IF(LCOH!$C$28=Menu!$A$6,'Approvvigionamento energia'!H1715,0)</f>
        <v>2549.8207350331686</v>
      </c>
      <c r="J1715">
        <f>'Approvvigionamento energia'!A1715+'Approvvigionamento energia'!B1715+'Approvvigionamento energia'!I1715</f>
        <v>3306.6207350331688</v>
      </c>
      <c r="K1715">
        <f>IF(MIN(LCOH!$C$18,J1715)&gt;=$P$48*LCOH!$C$18, MIN(LCOH!$C$18,J1715),0)</f>
        <v>1500</v>
      </c>
      <c r="L1715">
        <f t="shared" si="53"/>
        <v>1806.6207350331688</v>
      </c>
      <c r="M1715">
        <f>K1715/LCOH!$C$18</f>
        <v>1</v>
      </c>
      <c r="N1715">
        <f>K1715/LCOH!$C$34</f>
        <v>28.901734104046245</v>
      </c>
    </row>
    <row r="1716" spans="1:14" x14ac:dyDescent="0.35">
      <c r="A1716">
        <f>'Profilo fotovoltaico'!B1718*LCOH!$C$20</f>
        <v>496</v>
      </c>
      <c r="B1716">
        <f>'Profilo eolico'!B1718*LCOH!$C$21</f>
        <v>275</v>
      </c>
      <c r="C1716">
        <f>$P$35*'Profilo fotovoltaico'!B1718</f>
        <v>3647.8876450605444</v>
      </c>
      <c r="D1716">
        <f>$Q$37*'Profilo eolico'!B1718</f>
        <v>1604.5245959909132</v>
      </c>
      <c r="E1716">
        <f>$P$39*'Profilo fotovoltaico'!B1718+'Approvvigionamento energia'!$Q$39*'Profilo eolico'!B1718</f>
        <v>2115.3653582583211</v>
      </c>
      <c r="F1716">
        <f>$P$41*'Profilo fotovoltaico'!B1718+'Approvvigionamento energia'!$Q$41*'Profilo eolico'!B1718</f>
        <v>2626.2061205257287</v>
      </c>
      <c r="G1716">
        <f>$P$43*'Profilo fotovoltaico'!B1718+'Approvvigionamento energia'!$Q$43*'Profilo eolico'!B1718</f>
        <v>3137.0468827931368</v>
      </c>
      <c r="H1716">
        <f t="shared" si="52"/>
        <v>1138.4335154826958</v>
      </c>
      <c r="I1716">
        <f>IF(LCOH!$C$28=Menu!$A$1,'Approvvigionamento energia'!C1716,0)+IF(LCOH!$C$28=Menu!$A$2,'Approvvigionamento energia'!D1716,0)+IF(LCOH!$C$28=Menu!$A$3,'Approvvigionamento energia'!E1716,0)+IF(LCOH!$C$28=Menu!$A$4,'Approvvigionamento energia'!F1716,0)+IF(LCOH!$C$28=Menu!$A$5,'Approvvigionamento energia'!G1716,0)+IF(LCOH!$C$28=Menu!$A$6,'Approvvigionamento energia'!H1716,0)</f>
        <v>2626.2061205257287</v>
      </c>
      <c r="J1716">
        <f>'Approvvigionamento energia'!A1716+'Approvvigionamento energia'!B1716+'Approvvigionamento energia'!I1716</f>
        <v>3397.2061205257287</v>
      </c>
      <c r="K1716">
        <f>IF(MIN(LCOH!$C$18,J1716)&gt;=$P$48*LCOH!$C$18, MIN(LCOH!$C$18,J1716),0)</f>
        <v>1500</v>
      </c>
      <c r="L1716">
        <f t="shared" si="53"/>
        <v>1897.2061205257287</v>
      </c>
      <c r="M1716">
        <f>K1716/LCOH!$C$18</f>
        <v>1</v>
      </c>
      <c r="N1716">
        <f>K1716/LCOH!$C$34</f>
        <v>28.901734104046245</v>
      </c>
    </row>
    <row r="1717" spans="1:14" x14ac:dyDescent="0.35">
      <c r="A1717">
        <f>'Profilo fotovoltaico'!B1719*LCOH!$C$20</f>
        <v>500</v>
      </c>
      <c r="B1717">
        <f>'Profilo eolico'!B1719*LCOH!$C$21</f>
        <v>241</v>
      </c>
      <c r="C1717">
        <f>$P$35*'Profilo fotovoltaico'!B1719</f>
        <v>3677.3060938110325</v>
      </c>
      <c r="D1717">
        <f>$Q$37*'Profilo eolico'!B1719</f>
        <v>1406.147009577491</v>
      </c>
      <c r="E1717">
        <f>$P$39*'Profilo fotovoltaico'!B1719+'Approvvigionamento energia'!$Q$39*'Profilo eolico'!B1719</f>
        <v>1973.9367806358764</v>
      </c>
      <c r="F1717">
        <f>$P$41*'Profilo fotovoltaico'!B1719+'Approvvigionamento energia'!$Q$41*'Profilo eolico'!B1719</f>
        <v>2541.7265516942616</v>
      </c>
      <c r="G1717">
        <f>$P$43*'Profilo fotovoltaico'!B1719+'Approvvigionamento energia'!$Q$43*'Profilo eolico'!B1719</f>
        <v>3109.5163227526473</v>
      </c>
      <c r="H1717">
        <f t="shared" si="52"/>
        <v>1138.4335154826958</v>
      </c>
      <c r="I1717">
        <f>IF(LCOH!$C$28=Menu!$A$1,'Approvvigionamento energia'!C1717,0)+IF(LCOH!$C$28=Menu!$A$2,'Approvvigionamento energia'!D1717,0)+IF(LCOH!$C$28=Menu!$A$3,'Approvvigionamento energia'!E1717,0)+IF(LCOH!$C$28=Menu!$A$4,'Approvvigionamento energia'!F1717,0)+IF(LCOH!$C$28=Menu!$A$5,'Approvvigionamento energia'!G1717,0)+IF(LCOH!$C$28=Menu!$A$6,'Approvvigionamento energia'!H1717,0)</f>
        <v>2541.7265516942616</v>
      </c>
      <c r="J1717">
        <f>'Approvvigionamento energia'!A1717+'Approvvigionamento energia'!B1717+'Approvvigionamento energia'!I1717</f>
        <v>3282.7265516942616</v>
      </c>
      <c r="K1717">
        <f>IF(MIN(LCOH!$C$18,J1717)&gt;=$P$48*LCOH!$C$18, MIN(LCOH!$C$18,J1717),0)</f>
        <v>1500</v>
      </c>
      <c r="L1717">
        <f t="shared" si="53"/>
        <v>1782.7265516942616</v>
      </c>
      <c r="M1717">
        <f>K1717/LCOH!$C$18</f>
        <v>1</v>
      </c>
      <c r="N1717">
        <f>K1717/LCOH!$C$34</f>
        <v>28.901734104046245</v>
      </c>
    </row>
    <row r="1718" spans="1:14" x14ac:dyDescent="0.35">
      <c r="A1718">
        <f>'Profilo fotovoltaico'!B1720*LCOH!$C$20</f>
        <v>455</v>
      </c>
      <c r="B1718">
        <f>'Profilo eolico'!B1720*LCOH!$C$21</f>
        <v>223.89999999999998</v>
      </c>
      <c r="C1718">
        <f>$P$35*'Profilo fotovoltaico'!B1720</f>
        <v>3346.3485453680396</v>
      </c>
      <c r="D1718">
        <f>$Q$37*'Profilo eolico'!B1720</f>
        <v>1306.3747528813287</v>
      </c>
      <c r="E1718">
        <f>$P$39*'Profilo fotovoltaico'!B1720+'Approvvigionamento energia'!$Q$39*'Profilo eolico'!B1720</f>
        <v>1816.3682010030066</v>
      </c>
      <c r="F1718">
        <f>$P$41*'Profilo fotovoltaico'!B1720+'Approvvigionamento energia'!$Q$41*'Profilo eolico'!B1720</f>
        <v>2326.3616491246839</v>
      </c>
      <c r="G1718">
        <f>$P$43*'Profilo fotovoltaico'!B1720+'Approvvigionamento energia'!$Q$43*'Profilo eolico'!B1720</f>
        <v>2836.3550972463622</v>
      </c>
      <c r="H1718">
        <f t="shared" si="52"/>
        <v>1138.4335154826958</v>
      </c>
      <c r="I1718">
        <f>IF(LCOH!$C$28=Menu!$A$1,'Approvvigionamento energia'!C1718,0)+IF(LCOH!$C$28=Menu!$A$2,'Approvvigionamento energia'!D1718,0)+IF(LCOH!$C$28=Menu!$A$3,'Approvvigionamento energia'!E1718,0)+IF(LCOH!$C$28=Menu!$A$4,'Approvvigionamento energia'!F1718,0)+IF(LCOH!$C$28=Menu!$A$5,'Approvvigionamento energia'!G1718,0)+IF(LCOH!$C$28=Menu!$A$6,'Approvvigionamento energia'!H1718,0)</f>
        <v>2326.3616491246839</v>
      </c>
      <c r="J1718">
        <f>'Approvvigionamento energia'!A1718+'Approvvigionamento energia'!B1718+'Approvvigionamento energia'!I1718</f>
        <v>3005.261649124684</v>
      </c>
      <c r="K1718">
        <f>IF(MIN(LCOH!$C$18,J1718)&gt;=$P$48*LCOH!$C$18, MIN(LCOH!$C$18,J1718),0)</f>
        <v>1500</v>
      </c>
      <c r="L1718">
        <f t="shared" si="53"/>
        <v>1505.261649124684</v>
      </c>
      <c r="M1718">
        <f>K1718/LCOH!$C$18</f>
        <v>1</v>
      </c>
      <c r="N1718">
        <f>K1718/LCOH!$C$34</f>
        <v>28.901734104046245</v>
      </c>
    </row>
    <row r="1719" spans="1:14" x14ac:dyDescent="0.35">
      <c r="A1719">
        <f>'Profilo fotovoltaico'!B1721*LCOH!$C$20</f>
        <v>380</v>
      </c>
      <c r="B1719">
        <f>'Profilo eolico'!B1721*LCOH!$C$21</f>
        <v>218.1</v>
      </c>
      <c r="C1719">
        <f>$P$35*'Profilo fotovoltaico'!B1721</f>
        <v>2794.7526312963846</v>
      </c>
      <c r="D1719">
        <f>$Q$37*'Profilo eolico'!B1721</f>
        <v>1272.5338704931567</v>
      </c>
      <c r="E1719">
        <f>$P$39*'Profilo fotovoltaico'!B1721+'Approvvigionamento energia'!$Q$39*'Profilo eolico'!B1721</f>
        <v>1653.0885606939637</v>
      </c>
      <c r="F1719">
        <f>$P$41*'Profilo fotovoltaico'!B1721+'Approvvigionamento energia'!$Q$41*'Profilo eolico'!B1721</f>
        <v>2033.6432508947705</v>
      </c>
      <c r="G1719">
        <f>$P$43*'Profilo fotovoltaico'!B1721+'Approvvigionamento energia'!$Q$43*'Profilo eolico'!B1721</f>
        <v>2414.1979410955778</v>
      </c>
      <c r="H1719">
        <f t="shared" si="52"/>
        <v>1138.4335154826958</v>
      </c>
      <c r="I1719">
        <f>IF(LCOH!$C$28=Menu!$A$1,'Approvvigionamento energia'!C1719,0)+IF(LCOH!$C$28=Menu!$A$2,'Approvvigionamento energia'!D1719,0)+IF(LCOH!$C$28=Menu!$A$3,'Approvvigionamento energia'!E1719,0)+IF(LCOH!$C$28=Menu!$A$4,'Approvvigionamento energia'!F1719,0)+IF(LCOH!$C$28=Menu!$A$5,'Approvvigionamento energia'!G1719,0)+IF(LCOH!$C$28=Menu!$A$6,'Approvvigionamento energia'!H1719,0)</f>
        <v>2033.6432508947705</v>
      </c>
      <c r="J1719">
        <f>'Approvvigionamento energia'!A1719+'Approvvigionamento energia'!B1719+'Approvvigionamento energia'!I1719</f>
        <v>2631.7432508947704</v>
      </c>
      <c r="K1719">
        <f>IF(MIN(LCOH!$C$18,J1719)&gt;=$P$48*LCOH!$C$18, MIN(LCOH!$C$18,J1719),0)</f>
        <v>1500</v>
      </c>
      <c r="L1719">
        <f t="shared" si="53"/>
        <v>1131.7432508947704</v>
      </c>
      <c r="M1719">
        <f>K1719/LCOH!$C$18</f>
        <v>1</v>
      </c>
      <c r="N1719">
        <f>K1719/LCOH!$C$34</f>
        <v>28.901734104046245</v>
      </c>
    </row>
    <row r="1720" spans="1:14" x14ac:dyDescent="0.35">
      <c r="A1720">
        <f>'Profilo fotovoltaico'!B1722*LCOH!$C$20</f>
        <v>280</v>
      </c>
      <c r="B1720">
        <f>'Profilo eolico'!B1722*LCOH!$C$21</f>
        <v>203.9</v>
      </c>
      <c r="C1720">
        <f>$P$35*'Profilo fotovoltaico'!B1722</f>
        <v>2059.2914125341786</v>
      </c>
      <c r="D1720">
        <f>$Q$37*'Profilo eolico'!B1722</f>
        <v>1189.6820549910806</v>
      </c>
      <c r="E1720">
        <f>$P$39*'Profilo fotovoltaico'!B1722+'Approvvigionamento energia'!$Q$39*'Profilo eolico'!B1722</f>
        <v>1407.084394376855</v>
      </c>
      <c r="F1720">
        <f>$P$41*'Profilo fotovoltaico'!B1722+'Approvvigionamento energia'!$Q$41*'Profilo eolico'!B1722</f>
        <v>1624.4867337626297</v>
      </c>
      <c r="G1720">
        <f>$P$43*'Profilo fotovoltaico'!B1722+'Approvvigionamento energia'!$Q$43*'Profilo eolico'!B1722</f>
        <v>1841.8890731484041</v>
      </c>
      <c r="H1720">
        <f t="shared" si="52"/>
        <v>1138.4335154826958</v>
      </c>
      <c r="I1720">
        <f>IF(LCOH!$C$28=Menu!$A$1,'Approvvigionamento energia'!C1720,0)+IF(LCOH!$C$28=Menu!$A$2,'Approvvigionamento energia'!D1720,0)+IF(LCOH!$C$28=Menu!$A$3,'Approvvigionamento energia'!E1720,0)+IF(LCOH!$C$28=Menu!$A$4,'Approvvigionamento energia'!F1720,0)+IF(LCOH!$C$28=Menu!$A$5,'Approvvigionamento energia'!G1720,0)+IF(LCOH!$C$28=Menu!$A$6,'Approvvigionamento energia'!H1720,0)</f>
        <v>1624.4867337626297</v>
      </c>
      <c r="J1720">
        <f>'Approvvigionamento energia'!A1720+'Approvvigionamento energia'!B1720+'Approvvigionamento energia'!I1720</f>
        <v>2108.3867337626298</v>
      </c>
      <c r="K1720">
        <f>IF(MIN(LCOH!$C$18,J1720)&gt;=$P$48*LCOH!$C$18, MIN(LCOH!$C$18,J1720),0)</f>
        <v>1500</v>
      </c>
      <c r="L1720">
        <f t="shared" si="53"/>
        <v>608.38673376262977</v>
      </c>
      <c r="M1720">
        <f>K1720/LCOH!$C$18</f>
        <v>1</v>
      </c>
      <c r="N1720">
        <f>K1720/LCOH!$C$34</f>
        <v>28.901734104046245</v>
      </c>
    </row>
    <row r="1721" spans="1:14" x14ac:dyDescent="0.35">
      <c r="A1721">
        <f>'Profilo fotovoltaico'!B1723*LCOH!$C$20</f>
        <v>156</v>
      </c>
      <c r="B1721">
        <f>'Profilo eolico'!B1723*LCOH!$C$21</f>
        <v>182.9</v>
      </c>
      <c r="C1721">
        <f>$P$35*'Profilo fotovoltaico'!B1723</f>
        <v>1147.3195012690421</v>
      </c>
      <c r="D1721">
        <f>$Q$37*'Profilo eolico'!B1723</f>
        <v>1067.15472220632</v>
      </c>
      <c r="E1721">
        <f>$P$39*'Profilo fotovoltaico'!B1723+'Approvvigionamento energia'!$Q$39*'Profilo eolico'!B1723</f>
        <v>1087.1959169720005</v>
      </c>
      <c r="F1721">
        <f>$P$41*'Profilo fotovoltaico'!B1723+'Approvvigionamento energia'!$Q$41*'Profilo eolico'!B1723</f>
        <v>1107.2371117376811</v>
      </c>
      <c r="G1721">
        <f>$P$43*'Profilo fotovoltaico'!B1723+'Approvvigionamento energia'!$Q$43*'Profilo eolico'!B1723</f>
        <v>1127.2783065033616</v>
      </c>
      <c r="H1721">
        <f t="shared" si="52"/>
        <v>1138.4335154826958</v>
      </c>
      <c r="I1721">
        <f>IF(LCOH!$C$28=Menu!$A$1,'Approvvigionamento energia'!C1721,0)+IF(LCOH!$C$28=Menu!$A$2,'Approvvigionamento energia'!D1721,0)+IF(LCOH!$C$28=Menu!$A$3,'Approvvigionamento energia'!E1721,0)+IF(LCOH!$C$28=Menu!$A$4,'Approvvigionamento energia'!F1721,0)+IF(LCOH!$C$28=Menu!$A$5,'Approvvigionamento energia'!G1721,0)+IF(LCOH!$C$28=Menu!$A$6,'Approvvigionamento energia'!H1721,0)</f>
        <v>1107.2371117376811</v>
      </c>
      <c r="J1721">
        <f>'Approvvigionamento energia'!A1721+'Approvvigionamento energia'!B1721+'Approvvigionamento energia'!I1721</f>
        <v>1446.1371117376812</v>
      </c>
      <c r="K1721">
        <f>IF(MIN(LCOH!$C$18,J1721)&gt;=$P$48*LCOH!$C$18, MIN(LCOH!$C$18,J1721),0)</f>
        <v>1446.1371117376812</v>
      </c>
      <c r="L1721">
        <f t="shared" si="53"/>
        <v>0</v>
      </c>
      <c r="M1721">
        <f>K1721/LCOH!$C$18</f>
        <v>0.96409140782512082</v>
      </c>
      <c r="N1721">
        <f>K1721/LCOH!$C$34</f>
        <v>27.863913520957247</v>
      </c>
    </row>
    <row r="1722" spans="1:14" x14ac:dyDescent="0.35">
      <c r="A1722">
        <f>'Profilo fotovoltaico'!B1724*LCOH!$C$20</f>
        <v>35</v>
      </c>
      <c r="B1722">
        <f>'Profilo eolico'!B1724*LCOH!$C$21</f>
        <v>172.5</v>
      </c>
      <c r="C1722">
        <f>$P$35*'Profilo fotovoltaico'!B1724</f>
        <v>257.41142656677232</v>
      </c>
      <c r="D1722">
        <f>$Q$37*'Profilo eolico'!B1724</f>
        <v>1006.4745193033908</v>
      </c>
      <c r="E1722">
        <f>$P$39*'Profilo fotovoltaico'!B1724+'Approvvigionamento energia'!$Q$39*'Profilo eolico'!B1724</f>
        <v>819.20874611923614</v>
      </c>
      <c r="F1722">
        <f>$P$41*'Profilo fotovoltaico'!B1724+'Approvvigionamento energia'!$Q$41*'Profilo eolico'!B1724</f>
        <v>631.94297293508157</v>
      </c>
      <c r="G1722">
        <f>$P$43*'Profilo fotovoltaico'!B1724+'Approvvigionamento energia'!$Q$43*'Profilo eolico'!B1724</f>
        <v>444.67719975092695</v>
      </c>
      <c r="H1722">
        <f t="shared" si="52"/>
        <v>1138.4335154826958</v>
      </c>
      <c r="I1722">
        <f>IF(LCOH!$C$28=Menu!$A$1,'Approvvigionamento energia'!C1722,0)+IF(LCOH!$C$28=Menu!$A$2,'Approvvigionamento energia'!D1722,0)+IF(LCOH!$C$28=Menu!$A$3,'Approvvigionamento energia'!E1722,0)+IF(LCOH!$C$28=Menu!$A$4,'Approvvigionamento energia'!F1722,0)+IF(LCOH!$C$28=Menu!$A$5,'Approvvigionamento energia'!G1722,0)+IF(LCOH!$C$28=Menu!$A$6,'Approvvigionamento energia'!H1722,0)</f>
        <v>631.94297293508157</v>
      </c>
      <c r="J1722">
        <f>'Approvvigionamento energia'!A1722+'Approvvigionamento energia'!B1722+'Approvvigionamento energia'!I1722</f>
        <v>839.44297293508157</v>
      </c>
      <c r="K1722">
        <f>IF(MIN(LCOH!$C$18,J1722)&gt;=$P$48*LCOH!$C$18, MIN(LCOH!$C$18,J1722),0)</f>
        <v>839.44297293508157</v>
      </c>
      <c r="L1722">
        <f t="shared" si="53"/>
        <v>0</v>
      </c>
      <c r="M1722">
        <f>K1722/LCOH!$C$18</f>
        <v>0.55962864862338768</v>
      </c>
      <c r="N1722">
        <f>K1722/LCOH!$C$34</f>
        <v>16.174238399519876</v>
      </c>
    </row>
    <row r="1723" spans="1:14" x14ac:dyDescent="0.35">
      <c r="A1723">
        <f>'Profilo fotovoltaico'!B1725*LCOH!$C$20</f>
        <v>0</v>
      </c>
      <c r="B1723">
        <f>'Profilo eolico'!B1725*LCOH!$C$21</f>
        <v>168.2</v>
      </c>
      <c r="C1723">
        <f>$P$35*'Profilo fotovoltaico'!B1725</f>
        <v>0</v>
      </c>
      <c r="D1723">
        <f>$Q$37*'Profilo eolico'!B1725</f>
        <v>981.38558925698749</v>
      </c>
      <c r="E1723">
        <f>$P$39*'Profilo fotovoltaico'!B1725+'Approvvigionamento energia'!$Q$39*'Profilo eolico'!B1725</f>
        <v>736.03919194274056</v>
      </c>
      <c r="F1723">
        <f>$P$41*'Profilo fotovoltaico'!B1725+'Approvvigionamento energia'!$Q$41*'Profilo eolico'!B1725</f>
        <v>490.69279462849374</v>
      </c>
      <c r="G1723">
        <f>$P$43*'Profilo fotovoltaico'!B1725+'Approvvigionamento energia'!$Q$43*'Profilo eolico'!B1725</f>
        <v>245.34639731424687</v>
      </c>
      <c r="H1723">
        <f t="shared" si="52"/>
        <v>1138.4335154826958</v>
      </c>
      <c r="I1723">
        <f>IF(LCOH!$C$28=Menu!$A$1,'Approvvigionamento energia'!C1723,0)+IF(LCOH!$C$28=Menu!$A$2,'Approvvigionamento energia'!D1723,0)+IF(LCOH!$C$28=Menu!$A$3,'Approvvigionamento energia'!E1723,0)+IF(LCOH!$C$28=Menu!$A$4,'Approvvigionamento energia'!F1723,0)+IF(LCOH!$C$28=Menu!$A$5,'Approvvigionamento energia'!G1723,0)+IF(LCOH!$C$28=Menu!$A$6,'Approvvigionamento energia'!H1723,0)</f>
        <v>490.69279462849374</v>
      </c>
      <c r="J1723">
        <f>'Approvvigionamento energia'!A1723+'Approvvigionamento energia'!B1723+'Approvvigionamento energia'!I1723</f>
        <v>658.89279462849368</v>
      </c>
      <c r="K1723">
        <f>IF(MIN(LCOH!$C$18,J1723)&gt;=$P$48*LCOH!$C$18, MIN(LCOH!$C$18,J1723),0)</f>
        <v>658.89279462849368</v>
      </c>
      <c r="L1723">
        <f t="shared" si="53"/>
        <v>0</v>
      </c>
      <c r="M1723">
        <f>K1723/LCOH!$C$18</f>
        <v>0.43926186308566245</v>
      </c>
      <c r="N1723">
        <f>K1723/LCOH!$C$34</f>
        <v>12.695429568949782</v>
      </c>
    </row>
    <row r="1724" spans="1:14" x14ac:dyDescent="0.35">
      <c r="A1724">
        <f>'Profilo fotovoltaico'!B1726*LCOH!$C$20</f>
        <v>0</v>
      </c>
      <c r="B1724">
        <f>'Profilo eolico'!B1726*LCOH!$C$21</f>
        <v>191.20000000000002</v>
      </c>
      <c r="C1724">
        <f>$P$35*'Profilo fotovoltaico'!B1726</f>
        <v>0</v>
      </c>
      <c r="D1724">
        <f>$Q$37*'Profilo eolico'!B1726</f>
        <v>1115.5821918307731</v>
      </c>
      <c r="E1724">
        <f>$P$39*'Profilo fotovoltaico'!B1726+'Approvvigionamento energia'!$Q$39*'Profilo eolico'!B1726</f>
        <v>836.68664387307967</v>
      </c>
      <c r="F1724">
        <f>$P$41*'Profilo fotovoltaico'!B1726+'Approvvigionamento energia'!$Q$41*'Profilo eolico'!B1726</f>
        <v>557.79109591538656</v>
      </c>
      <c r="G1724">
        <f>$P$43*'Profilo fotovoltaico'!B1726+'Approvvigionamento energia'!$Q$43*'Profilo eolico'!B1726</f>
        <v>278.89554795769328</v>
      </c>
      <c r="H1724">
        <f t="shared" si="52"/>
        <v>1138.4335154826958</v>
      </c>
      <c r="I1724">
        <f>IF(LCOH!$C$28=Menu!$A$1,'Approvvigionamento energia'!C1724,0)+IF(LCOH!$C$28=Menu!$A$2,'Approvvigionamento energia'!D1724,0)+IF(LCOH!$C$28=Menu!$A$3,'Approvvigionamento energia'!E1724,0)+IF(LCOH!$C$28=Menu!$A$4,'Approvvigionamento energia'!F1724,0)+IF(LCOH!$C$28=Menu!$A$5,'Approvvigionamento energia'!G1724,0)+IF(LCOH!$C$28=Menu!$A$6,'Approvvigionamento energia'!H1724,0)</f>
        <v>557.79109591538656</v>
      </c>
      <c r="J1724">
        <f>'Approvvigionamento energia'!A1724+'Approvvigionamento energia'!B1724+'Approvvigionamento energia'!I1724</f>
        <v>748.99109591538661</v>
      </c>
      <c r="K1724">
        <f>IF(MIN(LCOH!$C$18,J1724)&gt;=$P$48*LCOH!$C$18, MIN(LCOH!$C$18,J1724),0)</f>
        <v>748.99109591538661</v>
      </c>
      <c r="L1724">
        <f t="shared" si="53"/>
        <v>0</v>
      </c>
      <c r="M1724">
        <f>K1724/LCOH!$C$18</f>
        <v>0.49932739727692438</v>
      </c>
      <c r="N1724">
        <f>K1724/LCOH!$C$34</f>
        <v>14.431427666963133</v>
      </c>
    </row>
    <row r="1725" spans="1:14" x14ac:dyDescent="0.35">
      <c r="A1725">
        <f>'Profilo fotovoltaico'!B1727*LCOH!$C$20</f>
        <v>0</v>
      </c>
      <c r="B1725">
        <f>'Profilo eolico'!B1727*LCOH!$C$21</f>
        <v>239.1</v>
      </c>
      <c r="C1725">
        <f>$P$35*'Profilo fotovoltaico'!B1727</f>
        <v>0</v>
      </c>
      <c r="D1725">
        <f>$Q$37*'Profilo eolico'!B1727</f>
        <v>1395.0612032779175</v>
      </c>
      <c r="E1725">
        <f>$P$39*'Profilo fotovoltaico'!B1727+'Approvvigionamento energia'!$Q$39*'Profilo eolico'!B1727</f>
        <v>1046.2959024584381</v>
      </c>
      <c r="F1725">
        <f>$P$41*'Profilo fotovoltaico'!B1727+'Approvvigionamento energia'!$Q$41*'Profilo eolico'!B1727</f>
        <v>697.53060163895873</v>
      </c>
      <c r="G1725">
        <f>$P$43*'Profilo fotovoltaico'!B1727+'Approvvigionamento energia'!$Q$43*'Profilo eolico'!B1727</f>
        <v>348.76530081947936</v>
      </c>
      <c r="H1725">
        <f t="shared" si="52"/>
        <v>1138.4335154826958</v>
      </c>
      <c r="I1725">
        <f>IF(LCOH!$C$28=Menu!$A$1,'Approvvigionamento energia'!C1725,0)+IF(LCOH!$C$28=Menu!$A$2,'Approvvigionamento energia'!D1725,0)+IF(LCOH!$C$28=Menu!$A$3,'Approvvigionamento energia'!E1725,0)+IF(LCOH!$C$28=Menu!$A$4,'Approvvigionamento energia'!F1725,0)+IF(LCOH!$C$28=Menu!$A$5,'Approvvigionamento energia'!G1725,0)+IF(LCOH!$C$28=Menu!$A$6,'Approvvigionamento energia'!H1725,0)</f>
        <v>697.53060163895873</v>
      </c>
      <c r="J1725">
        <f>'Approvvigionamento energia'!A1725+'Approvvigionamento energia'!B1725+'Approvvigionamento energia'!I1725</f>
        <v>936.63060163895875</v>
      </c>
      <c r="K1725">
        <f>IF(MIN(LCOH!$C$18,J1725)&gt;=$P$48*LCOH!$C$18, MIN(LCOH!$C$18,J1725),0)</f>
        <v>936.63060163895875</v>
      </c>
      <c r="L1725">
        <f t="shared" si="53"/>
        <v>0</v>
      </c>
      <c r="M1725">
        <f>K1725/LCOH!$C$18</f>
        <v>0.62442040109263919</v>
      </c>
      <c r="N1725">
        <f>K1725/LCOH!$C$34</f>
        <v>18.046832401521364</v>
      </c>
    </row>
    <row r="1726" spans="1:14" x14ac:dyDescent="0.35">
      <c r="A1726">
        <f>'Profilo fotovoltaico'!B1728*LCOH!$C$20</f>
        <v>0</v>
      </c>
      <c r="B1726">
        <f>'Profilo eolico'!B1728*LCOH!$C$21</f>
        <v>262.29999999999995</v>
      </c>
      <c r="C1726">
        <f>$P$35*'Profilo fotovoltaico'!B1728</f>
        <v>0</v>
      </c>
      <c r="D1726">
        <f>$Q$37*'Profilo eolico'!B1728</f>
        <v>1530.4247328306053</v>
      </c>
      <c r="E1726">
        <f>$P$39*'Profilo fotovoltaico'!B1728+'Approvvigionamento energia'!$Q$39*'Profilo eolico'!B1728</f>
        <v>1147.8185496229539</v>
      </c>
      <c r="F1726">
        <f>$P$41*'Profilo fotovoltaico'!B1728+'Approvvigionamento energia'!$Q$41*'Profilo eolico'!B1728</f>
        <v>765.21236641530265</v>
      </c>
      <c r="G1726">
        <f>$P$43*'Profilo fotovoltaico'!B1728+'Approvvigionamento energia'!$Q$43*'Profilo eolico'!B1728</f>
        <v>382.60618320765133</v>
      </c>
      <c r="H1726">
        <f t="shared" si="52"/>
        <v>1138.4335154826958</v>
      </c>
      <c r="I1726">
        <f>IF(LCOH!$C$28=Menu!$A$1,'Approvvigionamento energia'!C1726,0)+IF(LCOH!$C$28=Menu!$A$2,'Approvvigionamento energia'!D1726,0)+IF(LCOH!$C$28=Menu!$A$3,'Approvvigionamento energia'!E1726,0)+IF(LCOH!$C$28=Menu!$A$4,'Approvvigionamento energia'!F1726,0)+IF(LCOH!$C$28=Menu!$A$5,'Approvvigionamento energia'!G1726,0)+IF(LCOH!$C$28=Menu!$A$6,'Approvvigionamento energia'!H1726,0)</f>
        <v>765.21236641530265</v>
      </c>
      <c r="J1726">
        <f>'Approvvigionamento energia'!A1726+'Approvvigionamento energia'!B1726+'Approvvigionamento energia'!I1726</f>
        <v>1027.5123664153025</v>
      </c>
      <c r="K1726">
        <f>IF(MIN(LCOH!$C$18,J1726)&gt;=$P$48*LCOH!$C$18, MIN(LCOH!$C$18,J1726),0)</f>
        <v>1027.5123664153025</v>
      </c>
      <c r="L1726">
        <f t="shared" si="53"/>
        <v>0</v>
      </c>
      <c r="M1726">
        <f>K1726/LCOH!$C$18</f>
        <v>0.68500824427686835</v>
      </c>
      <c r="N1726">
        <f>K1726/LCOH!$C$34</f>
        <v>19.797926135169604</v>
      </c>
    </row>
    <row r="1727" spans="1:14" x14ac:dyDescent="0.35">
      <c r="A1727">
        <f>'Profilo fotovoltaico'!B1729*LCOH!$C$20</f>
        <v>0</v>
      </c>
      <c r="B1727">
        <f>'Profilo eolico'!B1729*LCOH!$C$21</f>
        <v>250.3</v>
      </c>
      <c r="C1727">
        <f>$P$35*'Profilo fotovoltaico'!B1729</f>
        <v>0</v>
      </c>
      <c r="D1727">
        <f>$Q$37*'Profilo eolico'!B1729</f>
        <v>1460.4091140964565</v>
      </c>
      <c r="E1727">
        <f>$P$39*'Profilo fotovoltaico'!B1729+'Approvvigionamento energia'!$Q$39*'Profilo eolico'!B1729</f>
        <v>1095.3068355723424</v>
      </c>
      <c r="F1727">
        <f>$P$41*'Profilo fotovoltaico'!B1729+'Approvvigionamento energia'!$Q$41*'Profilo eolico'!B1729</f>
        <v>730.20455704822825</v>
      </c>
      <c r="G1727">
        <f>$P$43*'Profilo fotovoltaico'!B1729+'Approvvigionamento energia'!$Q$43*'Profilo eolico'!B1729</f>
        <v>365.10227852411413</v>
      </c>
      <c r="H1727">
        <f t="shared" si="52"/>
        <v>1138.4335154826958</v>
      </c>
      <c r="I1727">
        <f>IF(LCOH!$C$28=Menu!$A$1,'Approvvigionamento energia'!C1727,0)+IF(LCOH!$C$28=Menu!$A$2,'Approvvigionamento energia'!D1727,0)+IF(LCOH!$C$28=Menu!$A$3,'Approvvigionamento energia'!E1727,0)+IF(LCOH!$C$28=Menu!$A$4,'Approvvigionamento energia'!F1727,0)+IF(LCOH!$C$28=Menu!$A$5,'Approvvigionamento energia'!G1727,0)+IF(LCOH!$C$28=Menu!$A$6,'Approvvigionamento energia'!H1727,0)</f>
        <v>730.20455704822825</v>
      </c>
      <c r="J1727">
        <f>'Approvvigionamento energia'!A1727+'Approvvigionamento energia'!B1727+'Approvvigionamento energia'!I1727</f>
        <v>980.50455704822821</v>
      </c>
      <c r="K1727">
        <f>IF(MIN(LCOH!$C$18,J1727)&gt;=$P$48*LCOH!$C$18, MIN(LCOH!$C$18,J1727),0)</f>
        <v>980.50455704822821</v>
      </c>
      <c r="L1727">
        <f t="shared" si="53"/>
        <v>0</v>
      </c>
      <c r="M1727">
        <f>K1727/LCOH!$C$18</f>
        <v>0.6536697046988188</v>
      </c>
      <c r="N1727">
        <f>K1727/LCOH!$C$34</f>
        <v>18.892187997075688</v>
      </c>
    </row>
    <row r="1728" spans="1:14" x14ac:dyDescent="0.35">
      <c r="A1728">
        <f>'Profilo fotovoltaico'!B1730*LCOH!$C$20</f>
        <v>0</v>
      </c>
      <c r="B1728">
        <f>'Profilo eolico'!B1730*LCOH!$C$21</f>
        <v>223</v>
      </c>
      <c r="C1728">
        <f>$P$35*'Profilo fotovoltaico'!B1730</f>
        <v>0</v>
      </c>
      <c r="D1728">
        <f>$Q$37*'Profilo eolico'!B1730</f>
        <v>1301.1235814762676</v>
      </c>
      <c r="E1728">
        <f>$P$39*'Profilo fotovoltaico'!B1730+'Approvvigionamento energia'!$Q$39*'Profilo eolico'!B1730</f>
        <v>975.84268610720073</v>
      </c>
      <c r="F1728">
        <f>$P$41*'Profilo fotovoltaico'!B1730+'Approvvigionamento energia'!$Q$41*'Profilo eolico'!B1730</f>
        <v>650.56179073813382</v>
      </c>
      <c r="G1728">
        <f>$P$43*'Profilo fotovoltaico'!B1730+'Approvvigionamento energia'!$Q$43*'Profilo eolico'!B1730</f>
        <v>325.28089536906691</v>
      </c>
      <c r="H1728">
        <f t="shared" si="52"/>
        <v>1138.4335154826958</v>
      </c>
      <c r="I1728">
        <f>IF(LCOH!$C$28=Menu!$A$1,'Approvvigionamento energia'!C1728,0)+IF(LCOH!$C$28=Menu!$A$2,'Approvvigionamento energia'!D1728,0)+IF(LCOH!$C$28=Menu!$A$3,'Approvvigionamento energia'!E1728,0)+IF(LCOH!$C$28=Menu!$A$4,'Approvvigionamento energia'!F1728,0)+IF(LCOH!$C$28=Menu!$A$5,'Approvvigionamento energia'!G1728,0)+IF(LCOH!$C$28=Menu!$A$6,'Approvvigionamento energia'!H1728,0)</f>
        <v>650.56179073813382</v>
      </c>
      <c r="J1728">
        <f>'Approvvigionamento energia'!A1728+'Approvvigionamento energia'!B1728+'Approvvigionamento energia'!I1728</f>
        <v>873.56179073813382</v>
      </c>
      <c r="K1728">
        <f>IF(MIN(LCOH!$C$18,J1728)&gt;=$P$48*LCOH!$C$18, MIN(LCOH!$C$18,J1728),0)</f>
        <v>873.56179073813382</v>
      </c>
      <c r="L1728">
        <f t="shared" si="53"/>
        <v>0</v>
      </c>
      <c r="M1728">
        <f>K1728/LCOH!$C$18</f>
        <v>0.58237452715875593</v>
      </c>
      <c r="N1728">
        <f>K1728/LCOH!$C$34</f>
        <v>16.831633732912021</v>
      </c>
    </row>
    <row r="1729" spans="1:14" x14ac:dyDescent="0.35">
      <c r="A1729">
        <f>'Profilo fotovoltaico'!B1731*LCOH!$C$20</f>
        <v>0</v>
      </c>
      <c r="B1729">
        <f>'Profilo eolico'!B1731*LCOH!$C$21</f>
        <v>205.9</v>
      </c>
      <c r="C1729">
        <f>$P$35*'Profilo fotovoltaico'!B1731</f>
        <v>0</v>
      </c>
      <c r="D1729">
        <f>$Q$37*'Profilo eolico'!B1731</f>
        <v>1201.3513247801054</v>
      </c>
      <c r="E1729">
        <f>$P$39*'Profilo fotovoltaico'!B1731+'Approvvigionamento energia'!$Q$39*'Profilo eolico'!B1731</f>
        <v>901.013493585079</v>
      </c>
      <c r="F1729">
        <f>$P$41*'Profilo fotovoltaico'!B1731+'Approvvigionamento energia'!$Q$41*'Profilo eolico'!B1731</f>
        <v>600.67566239005271</v>
      </c>
      <c r="G1729">
        <f>$P$43*'Profilo fotovoltaico'!B1731+'Approvvigionamento energia'!$Q$43*'Profilo eolico'!B1731</f>
        <v>300.33783119502635</v>
      </c>
      <c r="H1729">
        <f t="shared" si="52"/>
        <v>1138.4335154826958</v>
      </c>
      <c r="I1729">
        <f>IF(LCOH!$C$28=Menu!$A$1,'Approvvigionamento energia'!C1729,0)+IF(LCOH!$C$28=Menu!$A$2,'Approvvigionamento energia'!D1729,0)+IF(LCOH!$C$28=Menu!$A$3,'Approvvigionamento energia'!E1729,0)+IF(LCOH!$C$28=Menu!$A$4,'Approvvigionamento energia'!F1729,0)+IF(LCOH!$C$28=Menu!$A$5,'Approvvigionamento energia'!G1729,0)+IF(LCOH!$C$28=Menu!$A$6,'Approvvigionamento energia'!H1729,0)</f>
        <v>600.67566239005271</v>
      </c>
      <c r="J1729">
        <f>'Approvvigionamento energia'!A1729+'Approvvigionamento energia'!B1729+'Approvvigionamento energia'!I1729</f>
        <v>806.57566239005268</v>
      </c>
      <c r="K1729">
        <f>IF(MIN(LCOH!$C$18,J1729)&gt;=$P$48*LCOH!$C$18, MIN(LCOH!$C$18,J1729),0)</f>
        <v>806.57566239005268</v>
      </c>
      <c r="L1729">
        <f t="shared" si="53"/>
        <v>0</v>
      </c>
      <c r="M1729">
        <f>K1729/LCOH!$C$18</f>
        <v>0.53771710826003516</v>
      </c>
      <c r="N1729">
        <f>K1729/LCOH!$C$34</f>
        <v>15.540956886128184</v>
      </c>
    </row>
    <row r="1730" spans="1:14" x14ac:dyDescent="0.35">
      <c r="A1730">
        <f>'Profilo fotovoltaico'!B1732*LCOH!$C$20</f>
        <v>0</v>
      </c>
      <c r="B1730">
        <f>'Profilo eolico'!B1732*LCOH!$C$21</f>
        <v>201.3</v>
      </c>
      <c r="C1730">
        <f>$P$35*'Profilo fotovoltaico'!B1732</f>
        <v>0</v>
      </c>
      <c r="D1730">
        <f>$Q$37*'Profilo eolico'!B1732</f>
        <v>1174.5120042653484</v>
      </c>
      <c r="E1730">
        <f>$P$39*'Profilo fotovoltaico'!B1732+'Approvvigionamento energia'!$Q$39*'Profilo eolico'!B1732</f>
        <v>880.8840031990112</v>
      </c>
      <c r="F1730">
        <f>$P$41*'Profilo fotovoltaico'!B1732+'Approvvigionamento energia'!$Q$41*'Profilo eolico'!B1732</f>
        <v>587.25600213267421</v>
      </c>
      <c r="G1730">
        <f>$P$43*'Profilo fotovoltaico'!B1732+'Approvvigionamento energia'!$Q$43*'Profilo eolico'!B1732</f>
        <v>293.62800106633711</v>
      </c>
      <c r="H1730">
        <f t="shared" ref="H1730:H1793" si="54">$P$45</f>
        <v>1138.4335154826958</v>
      </c>
      <c r="I1730">
        <f>IF(LCOH!$C$28=Menu!$A$1,'Approvvigionamento energia'!C1730,0)+IF(LCOH!$C$28=Menu!$A$2,'Approvvigionamento energia'!D1730,0)+IF(LCOH!$C$28=Menu!$A$3,'Approvvigionamento energia'!E1730,0)+IF(LCOH!$C$28=Menu!$A$4,'Approvvigionamento energia'!F1730,0)+IF(LCOH!$C$28=Menu!$A$5,'Approvvigionamento energia'!G1730,0)+IF(LCOH!$C$28=Menu!$A$6,'Approvvigionamento energia'!H1730,0)</f>
        <v>587.25600213267421</v>
      </c>
      <c r="J1730">
        <f>'Approvvigionamento energia'!A1730+'Approvvigionamento energia'!B1730+'Approvvigionamento energia'!I1730</f>
        <v>788.55600213267417</v>
      </c>
      <c r="K1730">
        <f>IF(MIN(LCOH!$C$18,J1730)&gt;=$P$48*LCOH!$C$18, MIN(LCOH!$C$18,J1730),0)</f>
        <v>788.55600213267417</v>
      </c>
      <c r="L1730">
        <f t="shared" si="53"/>
        <v>0</v>
      </c>
      <c r="M1730">
        <f>K1730/LCOH!$C$18</f>
        <v>0.52570400142178275</v>
      </c>
      <c r="N1730">
        <f>K1730/LCOH!$C$34</f>
        <v>15.193757266525514</v>
      </c>
    </row>
    <row r="1731" spans="1:14" x14ac:dyDescent="0.35">
      <c r="A1731">
        <f>'Profilo fotovoltaico'!B1733*LCOH!$C$20</f>
        <v>0</v>
      </c>
      <c r="B1731">
        <f>'Profilo eolico'!B1733*LCOH!$C$21</f>
        <v>192.39999999999998</v>
      </c>
      <c r="C1731">
        <f>$P$35*'Profilo fotovoltaico'!B1733</f>
        <v>0</v>
      </c>
      <c r="D1731">
        <f>$Q$37*'Profilo eolico'!B1733</f>
        <v>1122.5837537041878</v>
      </c>
      <c r="E1731">
        <f>$P$39*'Profilo fotovoltaico'!B1733+'Approvvigionamento energia'!$Q$39*'Profilo eolico'!B1733</f>
        <v>841.93781527814076</v>
      </c>
      <c r="F1731">
        <f>$P$41*'Profilo fotovoltaico'!B1733+'Approvvigionamento energia'!$Q$41*'Profilo eolico'!B1733</f>
        <v>561.29187685209388</v>
      </c>
      <c r="G1731">
        <f>$P$43*'Profilo fotovoltaico'!B1733+'Approvvigionamento energia'!$Q$43*'Profilo eolico'!B1733</f>
        <v>280.64593842604694</v>
      </c>
      <c r="H1731">
        <f t="shared" si="54"/>
        <v>1138.4335154826958</v>
      </c>
      <c r="I1731">
        <f>IF(LCOH!$C$28=Menu!$A$1,'Approvvigionamento energia'!C1731,0)+IF(LCOH!$C$28=Menu!$A$2,'Approvvigionamento energia'!D1731,0)+IF(LCOH!$C$28=Menu!$A$3,'Approvvigionamento energia'!E1731,0)+IF(LCOH!$C$28=Menu!$A$4,'Approvvigionamento energia'!F1731,0)+IF(LCOH!$C$28=Menu!$A$5,'Approvvigionamento energia'!G1731,0)+IF(LCOH!$C$28=Menu!$A$6,'Approvvigionamento energia'!H1731,0)</f>
        <v>561.29187685209388</v>
      </c>
      <c r="J1731">
        <f>'Approvvigionamento energia'!A1731+'Approvvigionamento energia'!B1731+'Approvvigionamento energia'!I1731</f>
        <v>753.69187685209386</v>
      </c>
      <c r="K1731">
        <f>IF(MIN(LCOH!$C$18,J1731)&gt;=$P$48*LCOH!$C$18, MIN(LCOH!$C$18,J1731),0)</f>
        <v>753.69187685209386</v>
      </c>
      <c r="L1731">
        <f t="shared" ref="L1731:L1794" si="55">J1731-K1731</f>
        <v>0</v>
      </c>
      <c r="M1731">
        <f>K1731/LCOH!$C$18</f>
        <v>0.50246125123472929</v>
      </c>
      <c r="N1731">
        <f>K1731/LCOH!$C$34</f>
        <v>14.522001480772522</v>
      </c>
    </row>
    <row r="1732" spans="1:14" x14ac:dyDescent="0.35">
      <c r="A1732">
        <f>'Profilo fotovoltaico'!B1734*LCOH!$C$20</f>
        <v>0</v>
      </c>
      <c r="B1732">
        <f>'Profilo eolico'!B1734*LCOH!$C$21</f>
        <v>191.1</v>
      </c>
      <c r="C1732">
        <f>$P$35*'Profilo fotovoltaico'!B1734</f>
        <v>0</v>
      </c>
      <c r="D1732">
        <f>$Q$37*'Profilo eolico'!B1734</f>
        <v>1114.9987283413218</v>
      </c>
      <c r="E1732">
        <f>$P$39*'Profilo fotovoltaico'!B1734+'Approvvigionamento energia'!$Q$39*'Profilo eolico'!B1734</f>
        <v>836.24904625599117</v>
      </c>
      <c r="F1732">
        <f>$P$41*'Profilo fotovoltaico'!B1734+'Approvvigionamento energia'!$Q$41*'Profilo eolico'!B1734</f>
        <v>557.4993641706609</v>
      </c>
      <c r="G1732">
        <f>$P$43*'Profilo fotovoltaico'!B1734+'Approvvigionamento energia'!$Q$43*'Profilo eolico'!B1734</f>
        <v>278.74968208533045</v>
      </c>
      <c r="H1732">
        <f t="shared" si="54"/>
        <v>1138.4335154826958</v>
      </c>
      <c r="I1732">
        <f>IF(LCOH!$C$28=Menu!$A$1,'Approvvigionamento energia'!C1732,0)+IF(LCOH!$C$28=Menu!$A$2,'Approvvigionamento energia'!D1732,0)+IF(LCOH!$C$28=Menu!$A$3,'Approvvigionamento energia'!E1732,0)+IF(LCOH!$C$28=Menu!$A$4,'Approvvigionamento energia'!F1732,0)+IF(LCOH!$C$28=Menu!$A$5,'Approvvigionamento energia'!G1732,0)+IF(LCOH!$C$28=Menu!$A$6,'Approvvigionamento energia'!H1732,0)</f>
        <v>557.4993641706609</v>
      </c>
      <c r="J1732">
        <f>'Approvvigionamento energia'!A1732+'Approvvigionamento energia'!B1732+'Approvvigionamento energia'!I1732</f>
        <v>748.59936417066092</v>
      </c>
      <c r="K1732">
        <f>IF(MIN(LCOH!$C$18,J1732)&gt;=$P$48*LCOH!$C$18, MIN(LCOH!$C$18,J1732),0)</f>
        <v>748.59936417066092</v>
      </c>
      <c r="L1732">
        <f t="shared" si="55"/>
        <v>0</v>
      </c>
      <c r="M1732">
        <f>K1732/LCOH!$C$18</f>
        <v>0.49906624278044059</v>
      </c>
      <c r="N1732">
        <f>K1732/LCOH!$C$34</f>
        <v>14.423879849145683</v>
      </c>
    </row>
    <row r="1733" spans="1:14" x14ac:dyDescent="0.35">
      <c r="A1733">
        <f>'Profilo fotovoltaico'!B1735*LCOH!$C$20</f>
        <v>0</v>
      </c>
      <c r="B1733">
        <f>'Profilo eolico'!B1735*LCOH!$C$21</f>
        <v>196.9</v>
      </c>
      <c r="C1733">
        <f>$P$35*'Profilo fotovoltaico'!B1735</f>
        <v>0</v>
      </c>
      <c r="D1733">
        <f>$Q$37*'Profilo eolico'!B1735</f>
        <v>1148.8396107294936</v>
      </c>
      <c r="E1733">
        <f>$P$39*'Profilo fotovoltaico'!B1735+'Approvvigionamento energia'!$Q$39*'Profilo eolico'!B1735</f>
        <v>861.62970804712018</v>
      </c>
      <c r="F1733">
        <f>$P$41*'Profilo fotovoltaico'!B1735+'Approvvigionamento energia'!$Q$41*'Profilo eolico'!B1735</f>
        <v>574.41980536474682</v>
      </c>
      <c r="G1733">
        <f>$P$43*'Profilo fotovoltaico'!B1735+'Approvvigionamento energia'!$Q$43*'Profilo eolico'!B1735</f>
        <v>287.20990268237341</v>
      </c>
      <c r="H1733">
        <f t="shared" si="54"/>
        <v>1138.4335154826958</v>
      </c>
      <c r="I1733">
        <f>IF(LCOH!$C$28=Menu!$A$1,'Approvvigionamento energia'!C1733,0)+IF(LCOH!$C$28=Menu!$A$2,'Approvvigionamento energia'!D1733,0)+IF(LCOH!$C$28=Menu!$A$3,'Approvvigionamento energia'!E1733,0)+IF(LCOH!$C$28=Menu!$A$4,'Approvvigionamento energia'!F1733,0)+IF(LCOH!$C$28=Menu!$A$5,'Approvvigionamento energia'!G1733,0)+IF(LCOH!$C$28=Menu!$A$6,'Approvvigionamento energia'!H1733,0)</f>
        <v>574.41980536474682</v>
      </c>
      <c r="J1733">
        <f>'Approvvigionamento energia'!A1733+'Approvvigionamento energia'!B1733+'Approvvigionamento energia'!I1733</f>
        <v>771.3198053647468</v>
      </c>
      <c r="K1733">
        <f>IF(MIN(LCOH!$C$18,J1733)&gt;=$P$48*LCOH!$C$18, MIN(LCOH!$C$18,J1733),0)</f>
        <v>771.3198053647468</v>
      </c>
      <c r="L1733">
        <f t="shared" si="55"/>
        <v>0</v>
      </c>
      <c r="M1733">
        <f>K1733/LCOH!$C$18</f>
        <v>0.51421320357649791</v>
      </c>
      <c r="N1733">
        <f>K1733/LCOH!$C$34</f>
        <v>14.861653282557743</v>
      </c>
    </row>
    <row r="1734" spans="1:14" x14ac:dyDescent="0.35">
      <c r="A1734">
        <f>'Profilo fotovoltaico'!B1736*LCOH!$C$20</f>
        <v>0</v>
      </c>
      <c r="B1734">
        <f>'Profilo eolico'!B1736*LCOH!$C$21</f>
        <v>210</v>
      </c>
      <c r="C1734">
        <f>$P$35*'Profilo fotovoltaico'!B1736</f>
        <v>0</v>
      </c>
      <c r="D1734">
        <f>$Q$37*'Profilo eolico'!B1736</f>
        <v>1225.2733278476062</v>
      </c>
      <c r="E1734">
        <f>$P$39*'Profilo fotovoltaico'!B1736+'Approvvigionamento energia'!$Q$39*'Profilo eolico'!B1736</f>
        <v>918.95499588570465</v>
      </c>
      <c r="F1734">
        <f>$P$41*'Profilo fotovoltaico'!B1736+'Approvvigionamento energia'!$Q$41*'Profilo eolico'!B1736</f>
        <v>612.6366639238031</v>
      </c>
      <c r="G1734">
        <f>$P$43*'Profilo fotovoltaico'!B1736+'Approvvigionamento energia'!$Q$43*'Profilo eolico'!B1736</f>
        <v>306.31833196190155</v>
      </c>
      <c r="H1734">
        <f t="shared" si="54"/>
        <v>1138.4335154826958</v>
      </c>
      <c r="I1734">
        <f>IF(LCOH!$C$28=Menu!$A$1,'Approvvigionamento energia'!C1734,0)+IF(LCOH!$C$28=Menu!$A$2,'Approvvigionamento energia'!D1734,0)+IF(LCOH!$C$28=Menu!$A$3,'Approvvigionamento energia'!E1734,0)+IF(LCOH!$C$28=Menu!$A$4,'Approvvigionamento energia'!F1734,0)+IF(LCOH!$C$28=Menu!$A$5,'Approvvigionamento energia'!G1734,0)+IF(LCOH!$C$28=Menu!$A$6,'Approvvigionamento energia'!H1734,0)</f>
        <v>612.6366639238031</v>
      </c>
      <c r="J1734">
        <f>'Approvvigionamento energia'!A1734+'Approvvigionamento energia'!B1734+'Approvvigionamento energia'!I1734</f>
        <v>822.6366639238031</v>
      </c>
      <c r="K1734">
        <f>IF(MIN(LCOH!$C$18,J1734)&gt;=$P$48*LCOH!$C$18, MIN(LCOH!$C$18,J1734),0)</f>
        <v>822.6366639238031</v>
      </c>
      <c r="L1734">
        <f t="shared" si="55"/>
        <v>0</v>
      </c>
      <c r="M1734">
        <f>K1734/LCOH!$C$18</f>
        <v>0.54842444261586876</v>
      </c>
      <c r="N1734">
        <f>K1734/LCOH!$C$34</f>
        <v>15.850417416643605</v>
      </c>
    </row>
    <row r="1735" spans="1:14" x14ac:dyDescent="0.35">
      <c r="A1735">
        <f>'Profilo fotovoltaico'!B1737*LCOH!$C$20</f>
        <v>7</v>
      </c>
      <c r="B1735">
        <f>'Profilo eolico'!B1737*LCOH!$C$21</f>
        <v>224.8</v>
      </c>
      <c r="C1735">
        <f>$P$35*'Profilo fotovoltaico'!B1737</f>
        <v>51.482285313354453</v>
      </c>
      <c r="D1735">
        <f>$Q$37*'Profilo eolico'!B1737</f>
        <v>1311.62592428639</v>
      </c>
      <c r="E1735">
        <f>$P$39*'Profilo fotovoltaico'!B1737+'Approvvigionamento energia'!$Q$39*'Profilo eolico'!B1737</f>
        <v>996.59001454313113</v>
      </c>
      <c r="F1735">
        <f>$P$41*'Profilo fotovoltaico'!B1737+'Approvvigionamento energia'!$Q$41*'Profilo eolico'!B1737</f>
        <v>681.55410479987222</v>
      </c>
      <c r="G1735">
        <f>$P$43*'Profilo fotovoltaico'!B1737+'Approvvigionamento energia'!$Q$43*'Profilo eolico'!B1737</f>
        <v>366.51819505661337</v>
      </c>
      <c r="H1735">
        <f t="shared" si="54"/>
        <v>1138.4335154826958</v>
      </c>
      <c r="I1735">
        <f>IF(LCOH!$C$28=Menu!$A$1,'Approvvigionamento energia'!C1735,0)+IF(LCOH!$C$28=Menu!$A$2,'Approvvigionamento energia'!D1735,0)+IF(LCOH!$C$28=Menu!$A$3,'Approvvigionamento energia'!E1735,0)+IF(LCOH!$C$28=Menu!$A$4,'Approvvigionamento energia'!F1735,0)+IF(LCOH!$C$28=Menu!$A$5,'Approvvigionamento energia'!G1735,0)+IF(LCOH!$C$28=Menu!$A$6,'Approvvigionamento energia'!H1735,0)</f>
        <v>681.55410479987222</v>
      </c>
      <c r="J1735">
        <f>'Approvvigionamento energia'!A1735+'Approvvigionamento energia'!B1735+'Approvvigionamento energia'!I1735</f>
        <v>913.35410479987218</v>
      </c>
      <c r="K1735">
        <f>IF(MIN(LCOH!$C$18,J1735)&gt;=$P$48*LCOH!$C$18, MIN(LCOH!$C$18,J1735),0)</f>
        <v>913.35410479987218</v>
      </c>
      <c r="L1735">
        <f t="shared" si="55"/>
        <v>0</v>
      </c>
      <c r="M1735">
        <f>K1735/LCOH!$C$18</f>
        <v>0.60890273653324811</v>
      </c>
      <c r="N1735">
        <f>K1735/LCOH!$C$34</f>
        <v>17.59834498651006</v>
      </c>
    </row>
    <row r="1736" spans="1:14" x14ac:dyDescent="0.35">
      <c r="A1736">
        <f>'Profilo fotovoltaico'!B1738*LCOH!$C$20</f>
        <v>99</v>
      </c>
      <c r="B1736">
        <f>'Profilo eolico'!B1738*LCOH!$C$21</f>
        <v>215.9</v>
      </c>
      <c r="C1736">
        <f>$P$35*'Profilo fotovoltaico'!B1738</f>
        <v>728.10660657458448</v>
      </c>
      <c r="D1736">
        <f>$Q$37*'Profilo eolico'!B1738</f>
        <v>1259.6976737252296</v>
      </c>
      <c r="E1736">
        <f>$P$39*'Profilo fotovoltaico'!B1738+'Approvvigionamento energia'!$Q$39*'Profilo eolico'!B1738</f>
        <v>1126.7999069375683</v>
      </c>
      <c r="F1736">
        <f>$P$41*'Profilo fotovoltaico'!B1738+'Approvvigionamento energia'!$Q$41*'Profilo eolico'!B1738</f>
        <v>993.90214014990704</v>
      </c>
      <c r="G1736">
        <f>$P$43*'Profilo fotovoltaico'!B1738+'Approvvigionamento energia'!$Q$43*'Profilo eolico'!B1738</f>
        <v>861.00437336224581</v>
      </c>
      <c r="H1736">
        <f t="shared" si="54"/>
        <v>1138.4335154826958</v>
      </c>
      <c r="I1736">
        <f>IF(LCOH!$C$28=Menu!$A$1,'Approvvigionamento energia'!C1736,0)+IF(LCOH!$C$28=Menu!$A$2,'Approvvigionamento energia'!D1736,0)+IF(LCOH!$C$28=Menu!$A$3,'Approvvigionamento energia'!E1736,0)+IF(LCOH!$C$28=Menu!$A$4,'Approvvigionamento energia'!F1736,0)+IF(LCOH!$C$28=Menu!$A$5,'Approvvigionamento energia'!G1736,0)+IF(LCOH!$C$28=Menu!$A$6,'Approvvigionamento energia'!H1736,0)</f>
        <v>993.90214014990704</v>
      </c>
      <c r="J1736">
        <f>'Approvvigionamento energia'!A1736+'Approvvigionamento energia'!B1736+'Approvvigionamento energia'!I1736</f>
        <v>1308.802140149907</v>
      </c>
      <c r="K1736">
        <f>IF(MIN(LCOH!$C$18,J1736)&gt;=$P$48*LCOH!$C$18, MIN(LCOH!$C$18,J1736),0)</f>
        <v>1308.802140149907</v>
      </c>
      <c r="L1736">
        <f t="shared" si="55"/>
        <v>0</v>
      </c>
      <c r="M1736">
        <f>K1736/LCOH!$C$18</f>
        <v>0.87253476009993802</v>
      </c>
      <c r="N1736">
        <f>K1736/LCOH!$C$34</f>
        <v>25.217767632946185</v>
      </c>
    </row>
    <row r="1737" spans="1:14" x14ac:dyDescent="0.35">
      <c r="A1737">
        <f>'Profilo fotovoltaico'!B1739*LCOH!$C$20</f>
        <v>238</v>
      </c>
      <c r="B1737">
        <f>'Profilo eolico'!B1739*LCOH!$C$21</f>
        <v>266.7</v>
      </c>
      <c r="C1737">
        <f>$P$35*'Profilo fotovoltaico'!B1739</f>
        <v>1750.3977006540513</v>
      </c>
      <c r="D1737">
        <f>$Q$37*'Profilo eolico'!B1739</f>
        <v>1556.0971263664599</v>
      </c>
      <c r="E1737">
        <f>$P$39*'Profilo fotovoltaico'!B1739+'Approvvigionamento energia'!$Q$39*'Profilo eolico'!B1739</f>
        <v>1604.6722699383577</v>
      </c>
      <c r="F1737">
        <f>$P$41*'Profilo fotovoltaico'!B1739+'Approvvigionamento energia'!$Q$41*'Profilo eolico'!B1739</f>
        <v>1653.2474135102557</v>
      </c>
      <c r="G1737">
        <f>$P$43*'Profilo fotovoltaico'!B1739+'Approvvigionamento energia'!$Q$43*'Profilo eolico'!B1739</f>
        <v>1701.8225570821535</v>
      </c>
      <c r="H1737">
        <f t="shared" si="54"/>
        <v>1138.4335154826958</v>
      </c>
      <c r="I1737">
        <f>IF(LCOH!$C$28=Menu!$A$1,'Approvvigionamento energia'!C1737,0)+IF(LCOH!$C$28=Menu!$A$2,'Approvvigionamento energia'!D1737,0)+IF(LCOH!$C$28=Menu!$A$3,'Approvvigionamento energia'!E1737,0)+IF(LCOH!$C$28=Menu!$A$4,'Approvvigionamento energia'!F1737,0)+IF(LCOH!$C$28=Menu!$A$5,'Approvvigionamento energia'!G1737,0)+IF(LCOH!$C$28=Menu!$A$6,'Approvvigionamento energia'!H1737,0)</f>
        <v>1653.2474135102557</v>
      </c>
      <c r="J1737">
        <f>'Approvvigionamento energia'!A1737+'Approvvigionamento energia'!B1737+'Approvvigionamento energia'!I1737</f>
        <v>2157.9474135102555</v>
      </c>
      <c r="K1737">
        <f>IF(MIN(LCOH!$C$18,J1737)&gt;=$P$48*LCOH!$C$18, MIN(LCOH!$C$18,J1737),0)</f>
        <v>1500</v>
      </c>
      <c r="L1737">
        <f t="shared" si="55"/>
        <v>657.9474135102555</v>
      </c>
      <c r="M1737">
        <f>K1737/LCOH!$C$18</f>
        <v>1</v>
      </c>
      <c r="N1737">
        <f>K1737/LCOH!$C$34</f>
        <v>28.901734104046245</v>
      </c>
    </row>
    <row r="1738" spans="1:14" x14ac:dyDescent="0.35">
      <c r="A1738">
        <f>'Profilo fotovoltaico'!B1740*LCOH!$C$20</f>
        <v>372</v>
      </c>
      <c r="B1738">
        <f>'Profilo eolico'!B1740*LCOH!$C$21</f>
        <v>305</v>
      </c>
      <c r="C1738">
        <f>$P$35*'Profilo fotovoltaico'!B1740</f>
        <v>2735.915733795408</v>
      </c>
      <c r="D1738">
        <f>$Q$37*'Profilo eolico'!B1740</f>
        <v>1779.5636428262853</v>
      </c>
      <c r="E1738">
        <f>$P$39*'Profilo fotovoltaico'!B1740+'Approvvigionamento energia'!$Q$39*'Profilo eolico'!B1740</f>
        <v>2018.6516655685659</v>
      </c>
      <c r="F1738">
        <f>$P$41*'Profilo fotovoltaico'!B1740+'Approvvigionamento energia'!$Q$41*'Profilo eolico'!B1740</f>
        <v>2257.7396883108468</v>
      </c>
      <c r="G1738">
        <f>$P$43*'Profilo fotovoltaico'!B1740+'Approvvigionamento energia'!$Q$43*'Profilo eolico'!B1740</f>
        <v>2496.8277110531276</v>
      </c>
      <c r="H1738">
        <f t="shared" si="54"/>
        <v>1138.4335154826958</v>
      </c>
      <c r="I1738">
        <f>IF(LCOH!$C$28=Menu!$A$1,'Approvvigionamento energia'!C1738,0)+IF(LCOH!$C$28=Menu!$A$2,'Approvvigionamento energia'!D1738,0)+IF(LCOH!$C$28=Menu!$A$3,'Approvvigionamento energia'!E1738,0)+IF(LCOH!$C$28=Menu!$A$4,'Approvvigionamento energia'!F1738,0)+IF(LCOH!$C$28=Menu!$A$5,'Approvvigionamento energia'!G1738,0)+IF(LCOH!$C$28=Menu!$A$6,'Approvvigionamento energia'!H1738,0)</f>
        <v>2257.7396883108468</v>
      </c>
      <c r="J1738">
        <f>'Approvvigionamento energia'!A1738+'Approvvigionamento energia'!B1738+'Approvvigionamento energia'!I1738</f>
        <v>2934.7396883108468</v>
      </c>
      <c r="K1738">
        <f>IF(MIN(LCOH!$C$18,J1738)&gt;=$P$48*LCOH!$C$18, MIN(LCOH!$C$18,J1738),0)</f>
        <v>1500</v>
      </c>
      <c r="L1738">
        <f t="shared" si="55"/>
        <v>1434.7396883108468</v>
      </c>
      <c r="M1738">
        <f>K1738/LCOH!$C$18</f>
        <v>1</v>
      </c>
      <c r="N1738">
        <f>K1738/LCOH!$C$34</f>
        <v>28.901734104046245</v>
      </c>
    </row>
    <row r="1739" spans="1:14" x14ac:dyDescent="0.35">
      <c r="A1739">
        <f>'Profilo fotovoltaico'!B1741*LCOH!$C$20</f>
        <v>457</v>
      </c>
      <c r="B1739">
        <f>'Profilo eolico'!B1741*LCOH!$C$21</f>
        <v>313.90000000000003</v>
      </c>
      <c r="C1739">
        <f>$P$35*'Profilo fotovoltaico'!B1741</f>
        <v>3361.0577697432836</v>
      </c>
      <c r="D1739">
        <f>$Q$37*'Profilo eolico'!B1741</f>
        <v>1831.4918933874458</v>
      </c>
      <c r="E1739">
        <f>$P$39*'Profilo fotovoltaico'!B1741+'Approvvigionamento energia'!$Q$39*'Profilo eolico'!B1741</f>
        <v>2213.8833624764052</v>
      </c>
      <c r="F1739">
        <f>$P$41*'Profilo fotovoltaico'!B1741+'Approvvigionamento energia'!$Q$41*'Profilo eolico'!B1741</f>
        <v>2596.2748315653648</v>
      </c>
      <c r="G1739">
        <f>$P$43*'Profilo fotovoltaico'!B1741+'Approvvigionamento energia'!$Q$43*'Profilo eolico'!B1741</f>
        <v>2978.6663006543245</v>
      </c>
      <c r="H1739">
        <f t="shared" si="54"/>
        <v>1138.4335154826958</v>
      </c>
      <c r="I1739">
        <f>IF(LCOH!$C$28=Menu!$A$1,'Approvvigionamento energia'!C1739,0)+IF(LCOH!$C$28=Menu!$A$2,'Approvvigionamento energia'!D1739,0)+IF(LCOH!$C$28=Menu!$A$3,'Approvvigionamento energia'!E1739,0)+IF(LCOH!$C$28=Menu!$A$4,'Approvvigionamento energia'!F1739,0)+IF(LCOH!$C$28=Menu!$A$5,'Approvvigionamento energia'!G1739,0)+IF(LCOH!$C$28=Menu!$A$6,'Approvvigionamento energia'!H1739,0)</f>
        <v>2596.2748315653648</v>
      </c>
      <c r="J1739">
        <f>'Approvvigionamento energia'!A1739+'Approvvigionamento energia'!B1739+'Approvvigionamento energia'!I1739</f>
        <v>3367.1748315653649</v>
      </c>
      <c r="K1739">
        <f>IF(MIN(LCOH!$C$18,J1739)&gt;=$P$48*LCOH!$C$18, MIN(LCOH!$C$18,J1739),0)</f>
        <v>1500</v>
      </c>
      <c r="L1739">
        <f t="shared" si="55"/>
        <v>1867.1748315653649</v>
      </c>
      <c r="M1739">
        <f>K1739/LCOH!$C$18</f>
        <v>1</v>
      </c>
      <c r="N1739">
        <f>K1739/LCOH!$C$34</f>
        <v>28.901734104046245</v>
      </c>
    </row>
    <row r="1740" spans="1:14" x14ac:dyDescent="0.35">
      <c r="A1740">
        <f>'Profilo fotovoltaico'!B1742*LCOH!$C$20</f>
        <v>495</v>
      </c>
      <c r="B1740">
        <f>'Profilo eolico'!B1742*LCOH!$C$21</f>
        <v>307.59999999999997</v>
      </c>
      <c r="C1740">
        <f>$P$35*'Profilo fotovoltaico'!B1742</f>
        <v>3640.5330328729219</v>
      </c>
      <c r="D1740">
        <f>$Q$37*'Profilo eolico'!B1742</f>
        <v>1794.7336935520175</v>
      </c>
      <c r="E1740">
        <f>$P$39*'Profilo fotovoltaico'!B1742+'Approvvigionamento energia'!$Q$39*'Profilo eolico'!B1742</f>
        <v>2256.1835283822434</v>
      </c>
      <c r="F1740">
        <f>$P$41*'Profilo fotovoltaico'!B1742+'Approvvigionamento energia'!$Q$41*'Profilo eolico'!B1742</f>
        <v>2717.6333632124697</v>
      </c>
      <c r="G1740">
        <f>$P$43*'Profilo fotovoltaico'!B1742+'Approvvigionamento energia'!$Q$43*'Profilo eolico'!B1742</f>
        <v>3179.083198042696</v>
      </c>
      <c r="H1740">
        <f t="shared" si="54"/>
        <v>1138.4335154826958</v>
      </c>
      <c r="I1740">
        <f>IF(LCOH!$C$28=Menu!$A$1,'Approvvigionamento energia'!C1740,0)+IF(LCOH!$C$28=Menu!$A$2,'Approvvigionamento energia'!D1740,0)+IF(LCOH!$C$28=Menu!$A$3,'Approvvigionamento energia'!E1740,0)+IF(LCOH!$C$28=Menu!$A$4,'Approvvigionamento energia'!F1740,0)+IF(LCOH!$C$28=Menu!$A$5,'Approvvigionamento energia'!G1740,0)+IF(LCOH!$C$28=Menu!$A$6,'Approvvigionamento energia'!H1740,0)</f>
        <v>2717.6333632124697</v>
      </c>
      <c r="J1740">
        <f>'Approvvigionamento energia'!A1740+'Approvvigionamento energia'!B1740+'Approvvigionamento energia'!I1740</f>
        <v>3520.2333632124696</v>
      </c>
      <c r="K1740">
        <f>IF(MIN(LCOH!$C$18,J1740)&gt;=$P$48*LCOH!$C$18, MIN(LCOH!$C$18,J1740),0)</f>
        <v>1500</v>
      </c>
      <c r="L1740">
        <f t="shared" si="55"/>
        <v>2020.2333632124696</v>
      </c>
      <c r="M1740">
        <f>K1740/LCOH!$C$18</f>
        <v>1</v>
      </c>
      <c r="N1740">
        <f>K1740/LCOH!$C$34</f>
        <v>28.901734104046245</v>
      </c>
    </row>
    <row r="1741" spans="1:14" x14ac:dyDescent="0.35">
      <c r="A1741">
        <f>'Profilo fotovoltaico'!B1743*LCOH!$C$20</f>
        <v>491</v>
      </c>
      <c r="B1741">
        <f>'Profilo eolico'!B1743*LCOH!$C$21</f>
        <v>291</v>
      </c>
      <c r="C1741">
        <f>$P$35*'Profilo fotovoltaico'!B1743</f>
        <v>3611.1145841224338</v>
      </c>
      <c r="D1741">
        <f>$Q$37*'Profilo eolico'!B1743</f>
        <v>1697.8787543031115</v>
      </c>
      <c r="E1741">
        <f>$P$39*'Profilo fotovoltaico'!B1743+'Approvvigionamento energia'!$Q$39*'Profilo eolico'!B1743</f>
        <v>2176.187711757942</v>
      </c>
      <c r="F1741">
        <f>$P$41*'Profilo fotovoltaico'!B1743+'Approvvigionamento energia'!$Q$41*'Profilo eolico'!B1743</f>
        <v>2654.4966692127728</v>
      </c>
      <c r="G1741">
        <f>$P$43*'Profilo fotovoltaico'!B1743+'Approvvigionamento energia'!$Q$43*'Profilo eolico'!B1743</f>
        <v>3132.8056266676035</v>
      </c>
      <c r="H1741">
        <f t="shared" si="54"/>
        <v>1138.4335154826958</v>
      </c>
      <c r="I1741">
        <f>IF(LCOH!$C$28=Menu!$A$1,'Approvvigionamento energia'!C1741,0)+IF(LCOH!$C$28=Menu!$A$2,'Approvvigionamento energia'!D1741,0)+IF(LCOH!$C$28=Menu!$A$3,'Approvvigionamento energia'!E1741,0)+IF(LCOH!$C$28=Menu!$A$4,'Approvvigionamento energia'!F1741,0)+IF(LCOH!$C$28=Menu!$A$5,'Approvvigionamento energia'!G1741,0)+IF(LCOH!$C$28=Menu!$A$6,'Approvvigionamento energia'!H1741,0)</f>
        <v>2654.4966692127728</v>
      </c>
      <c r="J1741">
        <f>'Approvvigionamento energia'!A1741+'Approvvigionamento energia'!B1741+'Approvvigionamento energia'!I1741</f>
        <v>3436.4966692127728</v>
      </c>
      <c r="K1741">
        <f>IF(MIN(LCOH!$C$18,J1741)&gt;=$P$48*LCOH!$C$18, MIN(LCOH!$C$18,J1741),0)</f>
        <v>1500</v>
      </c>
      <c r="L1741">
        <f t="shared" si="55"/>
        <v>1936.4966692127728</v>
      </c>
      <c r="M1741">
        <f>K1741/LCOH!$C$18</f>
        <v>1</v>
      </c>
      <c r="N1741">
        <f>K1741/LCOH!$C$34</f>
        <v>28.901734104046245</v>
      </c>
    </row>
    <row r="1742" spans="1:14" x14ac:dyDescent="0.35">
      <c r="A1742">
        <f>'Profilo fotovoltaico'!B1744*LCOH!$C$20</f>
        <v>448</v>
      </c>
      <c r="B1742">
        <f>'Profilo eolico'!B1744*LCOH!$C$21</f>
        <v>276.5</v>
      </c>
      <c r="C1742">
        <f>$P$35*'Profilo fotovoltaico'!B1744</f>
        <v>3294.866260054685</v>
      </c>
      <c r="D1742">
        <f>$Q$37*'Profilo eolico'!B1744</f>
        <v>1613.2765483326818</v>
      </c>
      <c r="E1742">
        <f>$P$39*'Profilo fotovoltaico'!B1744+'Approvvigionamento energia'!$Q$39*'Profilo eolico'!B1744</f>
        <v>2033.6739762631826</v>
      </c>
      <c r="F1742">
        <f>$P$41*'Profilo fotovoltaico'!B1744+'Approvvigionamento energia'!$Q$41*'Profilo eolico'!B1744</f>
        <v>2454.0714041936835</v>
      </c>
      <c r="G1742">
        <f>$P$43*'Profilo fotovoltaico'!B1744+'Approvvigionamento energia'!$Q$43*'Profilo eolico'!B1744</f>
        <v>2874.4688321241847</v>
      </c>
      <c r="H1742">
        <f t="shared" si="54"/>
        <v>1138.4335154826958</v>
      </c>
      <c r="I1742">
        <f>IF(LCOH!$C$28=Menu!$A$1,'Approvvigionamento energia'!C1742,0)+IF(LCOH!$C$28=Menu!$A$2,'Approvvigionamento energia'!D1742,0)+IF(LCOH!$C$28=Menu!$A$3,'Approvvigionamento energia'!E1742,0)+IF(LCOH!$C$28=Menu!$A$4,'Approvvigionamento energia'!F1742,0)+IF(LCOH!$C$28=Menu!$A$5,'Approvvigionamento energia'!G1742,0)+IF(LCOH!$C$28=Menu!$A$6,'Approvvigionamento energia'!H1742,0)</f>
        <v>2454.0714041936835</v>
      </c>
      <c r="J1742">
        <f>'Approvvigionamento energia'!A1742+'Approvvigionamento energia'!B1742+'Approvvigionamento energia'!I1742</f>
        <v>3178.5714041936835</v>
      </c>
      <c r="K1742">
        <f>IF(MIN(LCOH!$C$18,J1742)&gt;=$P$48*LCOH!$C$18, MIN(LCOH!$C$18,J1742),0)</f>
        <v>1500</v>
      </c>
      <c r="L1742">
        <f t="shared" si="55"/>
        <v>1678.5714041936835</v>
      </c>
      <c r="M1742">
        <f>K1742/LCOH!$C$18</f>
        <v>1</v>
      </c>
      <c r="N1742">
        <f>K1742/LCOH!$C$34</f>
        <v>28.901734104046245</v>
      </c>
    </row>
    <row r="1743" spans="1:14" x14ac:dyDescent="0.35">
      <c r="A1743">
        <f>'Profilo fotovoltaico'!B1745*LCOH!$C$20</f>
        <v>372</v>
      </c>
      <c r="B1743">
        <f>'Profilo eolico'!B1745*LCOH!$C$21</f>
        <v>269.39999999999998</v>
      </c>
      <c r="C1743">
        <f>$P$35*'Profilo fotovoltaico'!B1745</f>
        <v>2735.915733795408</v>
      </c>
      <c r="D1743">
        <f>$Q$37*'Profilo eolico'!B1745</f>
        <v>1571.8506405816433</v>
      </c>
      <c r="E1743">
        <f>$P$39*'Profilo fotovoltaico'!B1745+'Approvvigionamento energia'!$Q$39*'Profilo eolico'!B1745</f>
        <v>1862.8669138850846</v>
      </c>
      <c r="F1743">
        <f>$P$41*'Profilo fotovoltaico'!B1745+'Approvvigionamento energia'!$Q$41*'Profilo eolico'!B1745</f>
        <v>2153.8831871885259</v>
      </c>
      <c r="G1743">
        <f>$P$43*'Profilo fotovoltaico'!B1745+'Approvvigionamento energia'!$Q$43*'Profilo eolico'!B1745</f>
        <v>2444.8994604919671</v>
      </c>
      <c r="H1743">
        <f t="shared" si="54"/>
        <v>1138.4335154826958</v>
      </c>
      <c r="I1743">
        <f>IF(LCOH!$C$28=Menu!$A$1,'Approvvigionamento energia'!C1743,0)+IF(LCOH!$C$28=Menu!$A$2,'Approvvigionamento energia'!D1743,0)+IF(LCOH!$C$28=Menu!$A$3,'Approvvigionamento energia'!E1743,0)+IF(LCOH!$C$28=Menu!$A$4,'Approvvigionamento energia'!F1743,0)+IF(LCOH!$C$28=Menu!$A$5,'Approvvigionamento energia'!G1743,0)+IF(LCOH!$C$28=Menu!$A$6,'Approvvigionamento energia'!H1743,0)</f>
        <v>2153.8831871885259</v>
      </c>
      <c r="J1743">
        <f>'Approvvigionamento energia'!A1743+'Approvvigionamento energia'!B1743+'Approvvigionamento energia'!I1743</f>
        <v>2795.283187188526</v>
      </c>
      <c r="K1743">
        <f>IF(MIN(LCOH!$C$18,J1743)&gt;=$P$48*LCOH!$C$18, MIN(LCOH!$C$18,J1743),0)</f>
        <v>1500</v>
      </c>
      <c r="L1743">
        <f t="shared" si="55"/>
        <v>1295.283187188526</v>
      </c>
      <c r="M1743">
        <f>K1743/LCOH!$C$18</f>
        <v>1</v>
      </c>
      <c r="N1743">
        <f>K1743/LCOH!$C$34</f>
        <v>28.901734104046245</v>
      </c>
    </row>
    <row r="1744" spans="1:14" x14ac:dyDescent="0.35">
      <c r="A1744">
        <f>'Profilo fotovoltaico'!B1746*LCOH!$C$20</f>
        <v>274</v>
      </c>
      <c r="B1744">
        <f>'Profilo eolico'!B1746*LCOH!$C$21</f>
        <v>265.2</v>
      </c>
      <c r="C1744">
        <f>$P$35*'Profilo fotovoltaico'!B1746</f>
        <v>2015.163739408446</v>
      </c>
      <c r="D1744">
        <f>$Q$37*'Profilo eolico'!B1746</f>
        <v>1547.3451740246912</v>
      </c>
      <c r="E1744">
        <f>$P$39*'Profilo fotovoltaico'!B1746+'Approvvigionamento energia'!$Q$39*'Profilo eolico'!B1746</f>
        <v>1664.2998153706299</v>
      </c>
      <c r="F1744">
        <f>$P$41*'Profilo fotovoltaico'!B1746+'Approvvigionamento energia'!$Q$41*'Profilo eolico'!B1746</f>
        <v>1781.2544567165687</v>
      </c>
      <c r="G1744">
        <f>$P$43*'Profilo fotovoltaico'!B1746+'Approvvigionamento energia'!$Q$43*'Profilo eolico'!B1746</f>
        <v>1898.2090980625073</v>
      </c>
      <c r="H1744">
        <f t="shared" si="54"/>
        <v>1138.4335154826958</v>
      </c>
      <c r="I1744">
        <f>IF(LCOH!$C$28=Menu!$A$1,'Approvvigionamento energia'!C1744,0)+IF(LCOH!$C$28=Menu!$A$2,'Approvvigionamento energia'!D1744,0)+IF(LCOH!$C$28=Menu!$A$3,'Approvvigionamento energia'!E1744,0)+IF(LCOH!$C$28=Menu!$A$4,'Approvvigionamento energia'!F1744,0)+IF(LCOH!$C$28=Menu!$A$5,'Approvvigionamento energia'!G1744,0)+IF(LCOH!$C$28=Menu!$A$6,'Approvvigionamento energia'!H1744,0)</f>
        <v>1781.2544567165687</v>
      </c>
      <c r="J1744">
        <f>'Approvvigionamento energia'!A1744+'Approvvigionamento energia'!B1744+'Approvvigionamento energia'!I1744</f>
        <v>2320.4544567165685</v>
      </c>
      <c r="K1744">
        <f>IF(MIN(LCOH!$C$18,J1744)&gt;=$P$48*LCOH!$C$18, MIN(LCOH!$C$18,J1744),0)</f>
        <v>1500</v>
      </c>
      <c r="L1744">
        <f t="shared" si="55"/>
        <v>820.45445671656853</v>
      </c>
      <c r="M1744">
        <f>K1744/LCOH!$C$18</f>
        <v>1</v>
      </c>
      <c r="N1744">
        <f>K1744/LCOH!$C$34</f>
        <v>28.901734104046245</v>
      </c>
    </row>
    <row r="1745" spans="1:14" x14ac:dyDescent="0.35">
      <c r="A1745">
        <f>'Profilo fotovoltaico'!B1747*LCOH!$C$20</f>
        <v>148</v>
      </c>
      <c r="B1745">
        <f>'Profilo eolico'!B1747*LCOH!$C$21</f>
        <v>244.29999999999998</v>
      </c>
      <c r="C1745">
        <f>$P$35*'Profilo fotovoltaico'!B1747</f>
        <v>1088.4826037680655</v>
      </c>
      <c r="D1745">
        <f>$Q$37*'Profilo eolico'!B1747</f>
        <v>1425.401304729382</v>
      </c>
      <c r="E1745">
        <f>$P$39*'Profilo fotovoltaico'!B1747+'Approvvigionamento energia'!$Q$39*'Profilo eolico'!B1747</f>
        <v>1341.171629489053</v>
      </c>
      <c r="F1745">
        <f>$P$41*'Profilo fotovoltaico'!B1747+'Approvvigionamento energia'!$Q$41*'Profilo eolico'!B1747</f>
        <v>1256.9419542487237</v>
      </c>
      <c r="G1745">
        <f>$P$43*'Profilo fotovoltaico'!B1747+'Approvvigionamento energia'!$Q$43*'Profilo eolico'!B1747</f>
        <v>1172.7122790083947</v>
      </c>
      <c r="H1745">
        <f t="shared" si="54"/>
        <v>1138.4335154826958</v>
      </c>
      <c r="I1745">
        <f>IF(LCOH!$C$28=Menu!$A$1,'Approvvigionamento energia'!C1745,0)+IF(LCOH!$C$28=Menu!$A$2,'Approvvigionamento energia'!D1745,0)+IF(LCOH!$C$28=Menu!$A$3,'Approvvigionamento energia'!E1745,0)+IF(LCOH!$C$28=Menu!$A$4,'Approvvigionamento energia'!F1745,0)+IF(LCOH!$C$28=Menu!$A$5,'Approvvigionamento energia'!G1745,0)+IF(LCOH!$C$28=Menu!$A$6,'Approvvigionamento energia'!H1745,0)</f>
        <v>1256.9419542487237</v>
      </c>
      <c r="J1745">
        <f>'Approvvigionamento energia'!A1745+'Approvvigionamento energia'!B1745+'Approvvigionamento energia'!I1745</f>
        <v>1649.2419542487237</v>
      </c>
      <c r="K1745">
        <f>IF(MIN(LCOH!$C$18,J1745)&gt;=$P$48*LCOH!$C$18, MIN(LCOH!$C$18,J1745),0)</f>
        <v>1500</v>
      </c>
      <c r="L1745">
        <f t="shared" si="55"/>
        <v>149.24195424872369</v>
      </c>
      <c r="M1745">
        <f>K1745/LCOH!$C$18</f>
        <v>1</v>
      </c>
      <c r="N1745">
        <f>K1745/LCOH!$C$34</f>
        <v>28.901734104046245</v>
      </c>
    </row>
    <row r="1746" spans="1:14" x14ac:dyDescent="0.35">
      <c r="A1746">
        <f>'Profilo fotovoltaico'!B1748*LCOH!$C$20</f>
        <v>35</v>
      </c>
      <c r="B1746">
        <f>'Profilo eolico'!B1748*LCOH!$C$21</f>
        <v>224.39999999999998</v>
      </c>
      <c r="C1746">
        <f>$P$35*'Profilo fotovoltaico'!B1748</f>
        <v>257.41142656677232</v>
      </c>
      <c r="D1746">
        <f>$Q$37*'Profilo eolico'!B1748</f>
        <v>1309.2920703285849</v>
      </c>
      <c r="E1746">
        <f>$P$39*'Profilo fotovoltaico'!B1748+'Approvvigionamento energia'!$Q$39*'Profilo eolico'!B1748</f>
        <v>1046.3219093881319</v>
      </c>
      <c r="F1746">
        <f>$P$41*'Profilo fotovoltaico'!B1748+'Approvvigionamento energia'!$Q$41*'Profilo eolico'!B1748</f>
        <v>783.35174844767857</v>
      </c>
      <c r="G1746">
        <f>$P$43*'Profilo fotovoltaico'!B1748+'Approvvigionamento energia'!$Q$43*'Profilo eolico'!B1748</f>
        <v>520.3815875072255</v>
      </c>
      <c r="H1746">
        <f t="shared" si="54"/>
        <v>1138.4335154826958</v>
      </c>
      <c r="I1746">
        <f>IF(LCOH!$C$28=Menu!$A$1,'Approvvigionamento energia'!C1746,0)+IF(LCOH!$C$28=Menu!$A$2,'Approvvigionamento energia'!D1746,0)+IF(LCOH!$C$28=Menu!$A$3,'Approvvigionamento energia'!E1746,0)+IF(LCOH!$C$28=Menu!$A$4,'Approvvigionamento energia'!F1746,0)+IF(LCOH!$C$28=Menu!$A$5,'Approvvigionamento energia'!G1746,0)+IF(LCOH!$C$28=Menu!$A$6,'Approvvigionamento energia'!H1746,0)</f>
        <v>783.35174844767857</v>
      </c>
      <c r="J1746">
        <f>'Approvvigionamento energia'!A1746+'Approvvigionamento energia'!B1746+'Approvvigionamento energia'!I1746</f>
        <v>1042.7517484476784</v>
      </c>
      <c r="K1746">
        <f>IF(MIN(LCOH!$C$18,J1746)&gt;=$P$48*LCOH!$C$18, MIN(LCOH!$C$18,J1746),0)</f>
        <v>1042.7517484476784</v>
      </c>
      <c r="L1746">
        <f t="shared" si="55"/>
        <v>0</v>
      </c>
      <c r="M1746">
        <f>K1746/LCOH!$C$18</f>
        <v>0.69516783229845225</v>
      </c>
      <c r="N1746">
        <f>K1746/LCOH!$C$34</f>
        <v>20.091555846776078</v>
      </c>
    </row>
    <row r="1747" spans="1:14" x14ac:dyDescent="0.35">
      <c r="A1747">
        <f>'Profilo fotovoltaico'!B1749*LCOH!$C$20</f>
        <v>0</v>
      </c>
      <c r="B1747">
        <f>'Profilo eolico'!B1749*LCOH!$C$21</f>
        <v>241.2</v>
      </c>
      <c r="C1747">
        <f>$P$35*'Profilo fotovoltaico'!B1749</f>
        <v>0</v>
      </c>
      <c r="D1747">
        <f>$Q$37*'Profilo eolico'!B1749</f>
        <v>1407.3139365563934</v>
      </c>
      <c r="E1747">
        <f>$P$39*'Profilo fotovoltaico'!B1749+'Approvvigionamento energia'!$Q$39*'Profilo eolico'!B1749</f>
        <v>1055.4854524172952</v>
      </c>
      <c r="F1747">
        <f>$P$41*'Profilo fotovoltaico'!B1749+'Approvvigionamento energia'!$Q$41*'Profilo eolico'!B1749</f>
        <v>703.6569682781967</v>
      </c>
      <c r="G1747">
        <f>$P$43*'Profilo fotovoltaico'!B1749+'Approvvigionamento energia'!$Q$43*'Profilo eolico'!B1749</f>
        <v>351.82848413909835</v>
      </c>
      <c r="H1747">
        <f t="shared" si="54"/>
        <v>1138.4335154826958</v>
      </c>
      <c r="I1747">
        <f>IF(LCOH!$C$28=Menu!$A$1,'Approvvigionamento energia'!C1747,0)+IF(LCOH!$C$28=Menu!$A$2,'Approvvigionamento energia'!D1747,0)+IF(LCOH!$C$28=Menu!$A$3,'Approvvigionamento energia'!E1747,0)+IF(LCOH!$C$28=Menu!$A$4,'Approvvigionamento energia'!F1747,0)+IF(LCOH!$C$28=Menu!$A$5,'Approvvigionamento energia'!G1747,0)+IF(LCOH!$C$28=Menu!$A$6,'Approvvigionamento energia'!H1747,0)</f>
        <v>703.6569682781967</v>
      </c>
      <c r="J1747">
        <f>'Approvvigionamento energia'!A1747+'Approvvigionamento energia'!B1747+'Approvvigionamento energia'!I1747</f>
        <v>944.85696827819675</v>
      </c>
      <c r="K1747">
        <f>IF(MIN(LCOH!$C$18,J1747)&gt;=$P$48*LCOH!$C$18, MIN(LCOH!$C$18,J1747),0)</f>
        <v>944.85696827819675</v>
      </c>
      <c r="L1747">
        <f t="shared" si="55"/>
        <v>0</v>
      </c>
      <c r="M1747">
        <f>K1747/LCOH!$C$18</f>
        <v>0.62990464551879788</v>
      </c>
      <c r="N1747">
        <f>K1747/LCOH!$C$34</f>
        <v>18.205336575687799</v>
      </c>
    </row>
    <row r="1748" spans="1:14" x14ac:dyDescent="0.35">
      <c r="A1748">
        <f>'Profilo fotovoltaico'!B1750*LCOH!$C$20</f>
        <v>0</v>
      </c>
      <c r="B1748">
        <f>'Profilo eolico'!B1750*LCOH!$C$21</f>
        <v>251.7</v>
      </c>
      <c r="C1748">
        <f>$P$35*'Profilo fotovoltaico'!B1750</f>
        <v>0</v>
      </c>
      <c r="D1748">
        <f>$Q$37*'Profilo eolico'!B1750</f>
        <v>1468.5776029487738</v>
      </c>
      <c r="E1748">
        <f>$P$39*'Profilo fotovoltaico'!B1750+'Approvvigionamento energia'!$Q$39*'Profilo eolico'!B1750</f>
        <v>1101.4332022115802</v>
      </c>
      <c r="F1748">
        <f>$P$41*'Profilo fotovoltaico'!B1750+'Approvvigionamento energia'!$Q$41*'Profilo eolico'!B1750</f>
        <v>734.2888014743869</v>
      </c>
      <c r="G1748">
        <f>$P$43*'Profilo fotovoltaico'!B1750+'Approvvigionamento energia'!$Q$43*'Profilo eolico'!B1750</f>
        <v>367.14440073719345</v>
      </c>
      <c r="H1748">
        <f t="shared" si="54"/>
        <v>1138.4335154826958</v>
      </c>
      <c r="I1748">
        <f>IF(LCOH!$C$28=Menu!$A$1,'Approvvigionamento energia'!C1748,0)+IF(LCOH!$C$28=Menu!$A$2,'Approvvigionamento energia'!D1748,0)+IF(LCOH!$C$28=Menu!$A$3,'Approvvigionamento energia'!E1748,0)+IF(LCOH!$C$28=Menu!$A$4,'Approvvigionamento energia'!F1748,0)+IF(LCOH!$C$28=Menu!$A$5,'Approvvigionamento energia'!G1748,0)+IF(LCOH!$C$28=Menu!$A$6,'Approvvigionamento energia'!H1748,0)</f>
        <v>734.2888014743869</v>
      </c>
      <c r="J1748">
        <f>'Approvvigionamento energia'!A1748+'Approvvigionamento energia'!B1748+'Approvvigionamento energia'!I1748</f>
        <v>985.98880147438695</v>
      </c>
      <c r="K1748">
        <f>IF(MIN(LCOH!$C$18,J1748)&gt;=$P$48*LCOH!$C$18, MIN(LCOH!$C$18,J1748),0)</f>
        <v>985.98880147438695</v>
      </c>
      <c r="L1748">
        <f t="shared" si="55"/>
        <v>0</v>
      </c>
      <c r="M1748">
        <f>K1748/LCOH!$C$18</f>
        <v>0.65732586764959133</v>
      </c>
      <c r="N1748">
        <f>K1748/LCOH!$C$34</f>
        <v>18.99785744651998</v>
      </c>
    </row>
    <row r="1749" spans="1:14" x14ac:dyDescent="0.35">
      <c r="A1749">
        <f>'Profilo fotovoltaico'!B1751*LCOH!$C$20</f>
        <v>0</v>
      </c>
      <c r="B1749">
        <f>'Profilo eolico'!B1751*LCOH!$C$21</f>
        <v>255.9</v>
      </c>
      <c r="C1749">
        <f>$P$35*'Profilo fotovoltaico'!B1751</f>
        <v>0</v>
      </c>
      <c r="D1749">
        <f>$Q$37*'Profilo eolico'!B1751</f>
        <v>1493.0830695057261</v>
      </c>
      <c r="E1749">
        <f>$P$39*'Profilo fotovoltaico'!B1751+'Approvvigionamento energia'!$Q$39*'Profilo eolico'!B1751</f>
        <v>1119.8123021292945</v>
      </c>
      <c r="F1749">
        <f>$P$41*'Profilo fotovoltaico'!B1751+'Approvvigionamento energia'!$Q$41*'Profilo eolico'!B1751</f>
        <v>746.54153475286307</v>
      </c>
      <c r="G1749">
        <f>$P$43*'Profilo fotovoltaico'!B1751+'Approvvigionamento energia'!$Q$43*'Profilo eolico'!B1751</f>
        <v>373.27076737643154</v>
      </c>
      <c r="H1749">
        <f t="shared" si="54"/>
        <v>1138.4335154826958</v>
      </c>
      <c r="I1749">
        <f>IF(LCOH!$C$28=Menu!$A$1,'Approvvigionamento energia'!C1749,0)+IF(LCOH!$C$28=Menu!$A$2,'Approvvigionamento energia'!D1749,0)+IF(LCOH!$C$28=Menu!$A$3,'Approvvigionamento energia'!E1749,0)+IF(LCOH!$C$28=Menu!$A$4,'Approvvigionamento energia'!F1749,0)+IF(LCOH!$C$28=Menu!$A$5,'Approvvigionamento energia'!G1749,0)+IF(LCOH!$C$28=Menu!$A$6,'Approvvigionamento energia'!H1749,0)</f>
        <v>746.54153475286307</v>
      </c>
      <c r="J1749">
        <f>'Approvvigionamento energia'!A1749+'Approvvigionamento energia'!B1749+'Approvvigionamento energia'!I1749</f>
        <v>1002.441534752863</v>
      </c>
      <c r="K1749">
        <f>IF(MIN(LCOH!$C$18,J1749)&gt;=$P$48*LCOH!$C$18, MIN(LCOH!$C$18,J1749),0)</f>
        <v>1002.441534752863</v>
      </c>
      <c r="L1749">
        <f t="shared" si="55"/>
        <v>0</v>
      </c>
      <c r="M1749">
        <f>K1749/LCOH!$C$18</f>
        <v>0.66829435650190872</v>
      </c>
      <c r="N1749">
        <f>K1749/LCOH!$C$34</f>
        <v>19.314865794852853</v>
      </c>
    </row>
    <row r="1750" spans="1:14" x14ac:dyDescent="0.35">
      <c r="A1750">
        <f>'Profilo fotovoltaico'!B1752*LCOH!$C$20</f>
        <v>0</v>
      </c>
      <c r="B1750">
        <f>'Profilo eolico'!B1752*LCOH!$C$21</f>
        <v>251.1</v>
      </c>
      <c r="C1750">
        <f>$P$35*'Profilo fotovoltaico'!B1752</f>
        <v>0</v>
      </c>
      <c r="D1750">
        <f>$Q$37*'Profilo eolico'!B1752</f>
        <v>1465.0768220120663</v>
      </c>
      <c r="E1750">
        <f>$P$39*'Profilo fotovoltaico'!B1752+'Approvvigionamento energia'!$Q$39*'Profilo eolico'!B1752</f>
        <v>1098.8076165090497</v>
      </c>
      <c r="F1750">
        <f>$P$41*'Profilo fotovoltaico'!B1752+'Approvvigionamento energia'!$Q$41*'Profilo eolico'!B1752</f>
        <v>732.53841100603313</v>
      </c>
      <c r="G1750">
        <f>$P$43*'Profilo fotovoltaico'!B1752+'Approvvigionamento energia'!$Q$43*'Profilo eolico'!B1752</f>
        <v>366.26920550301656</v>
      </c>
      <c r="H1750">
        <f t="shared" si="54"/>
        <v>1138.4335154826958</v>
      </c>
      <c r="I1750">
        <f>IF(LCOH!$C$28=Menu!$A$1,'Approvvigionamento energia'!C1750,0)+IF(LCOH!$C$28=Menu!$A$2,'Approvvigionamento energia'!D1750,0)+IF(LCOH!$C$28=Menu!$A$3,'Approvvigionamento energia'!E1750,0)+IF(LCOH!$C$28=Menu!$A$4,'Approvvigionamento energia'!F1750,0)+IF(LCOH!$C$28=Menu!$A$5,'Approvvigionamento energia'!G1750,0)+IF(LCOH!$C$28=Menu!$A$6,'Approvvigionamento energia'!H1750,0)</f>
        <v>732.53841100603313</v>
      </c>
      <c r="J1750">
        <f>'Approvvigionamento energia'!A1750+'Approvvigionamento energia'!B1750+'Approvvigionamento energia'!I1750</f>
        <v>983.63841100603315</v>
      </c>
      <c r="K1750">
        <f>IF(MIN(LCOH!$C$18,J1750)&gt;=$P$48*LCOH!$C$18, MIN(LCOH!$C$18,J1750),0)</f>
        <v>983.63841100603315</v>
      </c>
      <c r="L1750">
        <f t="shared" si="55"/>
        <v>0</v>
      </c>
      <c r="M1750">
        <f>K1750/LCOH!$C$18</f>
        <v>0.65575894067068874</v>
      </c>
      <c r="N1750">
        <f>K1750/LCOH!$C$34</f>
        <v>18.952570539615284</v>
      </c>
    </row>
    <row r="1751" spans="1:14" x14ac:dyDescent="0.35">
      <c r="A1751">
        <f>'Profilo fotovoltaico'!B1753*LCOH!$C$20</f>
        <v>0</v>
      </c>
      <c r="B1751">
        <f>'Profilo eolico'!B1753*LCOH!$C$21</f>
        <v>249.79999999999998</v>
      </c>
      <c r="C1751">
        <f>$P$35*'Profilo fotovoltaico'!B1753</f>
        <v>0</v>
      </c>
      <c r="D1751">
        <f>$Q$37*'Profilo eolico'!B1753</f>
        <v>1457.4917966492003</v>
      </c>
      <c r="E1751">
        <f>$P$39*'Profilo fotovoltaico'!B1753+'Approvvigionamento energia'!$Q$39*'Profilo eolico'!B1753</f>
        <v>1093.1188474869</v>
      </c>
      <c r="F1751">
        <f>$P$41*'Profilo fotovoltaico'!B1753+'Approvvigionamento energia'!$Q$41*'Profilo eolico'!B1753</f>
        <v>728.74589832460015</v>
      </c>
      <c r="G1751">
        <f>$P$43*'Profilo fotovoltaico'!B1753+'Approvvigionamento energia'!$Q$43*'Profilo eolico'!B1753</f>
        <v>364.37294916230007</v>
      </c>
      <c r="H1751">
        <f t="shared" si="54"/>
        <v>1138.4335154826958</v>
      </c>
      <c r="I1751">
        <f>IF(LCOH!$C$28=Menu!$A$1,'Approvvigionamento energia'!C1751,0)+IF(LCOH!$C$28=Menu!$A$2,'Approvvigionamento energia'!D1751,0)+IF(LCOH!$C$28=Menu!$A$3,'Approvvigionamento energia'!E1751,0)+IF(LCOH!$C$28=Menu!$A$4,'Approvvigionamento energia'!F1751,0)+IF(LCOH!$C$28=Menu!$A$5,'Approvvigionamento energia'!G1751,0)+IF(LCOH!$C$28=Menu!$A$6,'Approvvigionamento energia'!H1751,0)</f>
        <v>728.74589832460015</v>
      </c>
      <c r="J1751">
        <f>'Approvvigionamento energia'!A1751+'Approvvigionamento energia'!B1751+'Approvvigionamento energia'!I1751</f>
        <v>978.5458983246001</v>
      </c>
      <c r="K1751">
        <f>IF(MIN(LCOH!$C$18,J1751)&gt;=$P$48*LCOH!$C$18, MIN(LCOH!$C$18,J1751),0)</f>
        <v>978.5458983246001</v>
      </c>
      <c r="L1751">
        <f t="shared" si="55"/>
        <v>0</v>
      </c>
      <c r="M1751">
        <f>K1751/LCOH!$C$18</f>
        <v>0.6523639322164001</v>
      </c>
      <c r="N1751">
        <f>K1751/LCOH!$C$34</f>
        <v>18.854448907988441</v>
      </c>
    </row>
    <row r="1752" spans="1:14" x14ac:dyDescent="0.35">
      <c r="A1752">
        <f>'Profilo fotovoltaico'!B1754*LCOH!$C$20</f>
        <v>0</v>
      </c>
      <c r="B1752">
        <f>'Profilo eolico'!B1754*LCOH!$C$21</f>
        <v>255.2</v>
      </c>
      <c r="C1752">
        <f>$P$35*'Profilo fotovoltaico'!B1754</f>
        <v>0</v>
      </c>
      <c r="D1752">
        <f>$Q$37*'Profilo eolico'!B1754</f>
        <v>1488.9988250795673</v>
      </c>
      <c r="E1752">
        <f>$P$39*'Profilo fotovoltaico'!B1754+'Approvvigionamento energia'!$Q$39*'Profilo eolico'!B1754</f>
        <v>1116.7491188096753</v>
      </c>
      <c r="F1752">
        <f>$P$41*'Profilo fotovoltaico'!B1754+'Approvvigionamento energia'!$Q$41*'Profilo eolico'!B1754</f>
        <v>744.49941253978363</v>
      </c>
      <c r="G1752">
        <f>$P$43*'Profilo fotovoltaico'!B1754+'Approvvigionamento energia'!$Q$43*'Profilo eolico'!B1754</f>
        <v>372.24970626989182</v>
      </c>
      <c r="H1752">
        <f t="shared" si="54"/>
        <v>1138.4335154826958</v>
      </c>
      <c r="I1752">
        <f>IF(LCOH!$C$28=Menu!$A$1,'Approvvigionamento energia'!C1752,0)+IF(LCOH!$C$28=Menu!$A$2,'Approvvigionamento energia'!D1752,0)+IF(LCOH!$C$28=Menu!$A$3,'Approvvigionamento energia'!E1752,0)+IF(LCOH!$C$28=Menu!$A$4,'Approvvigionamento energia'!F1752,0)+IF(LCOH!$C$28=Menu!$A$5,'Approvvigionamento energia'!G1752,0)+IF(LCOH!$C$28=Menu!$A$6,'Approvvigionamento energia'!H1752,0)</f>
        <v>744.49941253978363</v>
      </c>
      <c r="J1752">
        <f>'Approvvigionamento energia'!A1752+'Approvvigionamento energia'!B1752+'Approvvigionamento energia'!I1752</f>
        <v>999.69941253978368</v>
      </c>
      <c r="K1752">
        <f>IF(MIN(LCOH!$C$18,J1752)&gt;=$P$48*LCOH!$C$18, MIN(LCOH!$C$18,J1752),0)</f>
        <v>999.69941253978368</v>
      </c>
      <c r="L1752">
        <f t="shared" si="55"/>
        <v>0</v>
      </c>
      <c r="M1752">
        <f>K1752/LCOH!$C$18</f>
        <v>0.66646627502652245</v>
      </c>
      <c r="N1752">
        <f>K1752/LCOH!$C$34</f>
        <v>19.262031070130707</v>
      </c>
    </row>
    <row r="1753" spans="1:14" x14ac:dyDescent="0.35">
      <c r="A1753">
        <f>'Profilo fotovoltaico'!B1755*LCOH!$C$20</f>
        <v>0</v>
      </c>
      <c r="B1753">
        <f>'Profilo eolico'!B1755*LCOH!$C$21</f>
        <v>261.10000000000002</v>
      </c>
      <c r="C1753">
        <f>$P$35*'Profilo fotovoltaico'!B1755</f>
        <v>0</v>
      </c>
      <c r="D1753">
        <f>$Q$37*'Profilo eolico'!B1755</f>
        <v>1523.4231709571905</v>
      </c>
      <c r="E1753">
        <f>$P$39*'Profilo fotovoltaico'!B1755+'Approvvigionamento energia'!$Q$39*'Profilo eolico'!B1755</f>
        <v>1142.5673782178928</v>
      </c>
      <c r="F1753">
        <f>$P$41*'Profilo fotovoltaico'!B1755+'Approvvigionamento energia'!$Q$41*'Profilo eolico'!B1755</f>
        <v>761.71158547859523</v>
      </c>
      <c r="G1753">
        <f>$P$43*'Profilo fotovoltaico'!B1755+'Approvvigionamento energia'!$Q$43*'Profilo eolico'!B1755</f>
        <v>380.85579273929761</v>
      </c>
      <c r="H1753">
        <f t="shared" si="54"/>
        <v>1138.4335154826958</v>
      </c>
      <c r="I1753">
        <f>IF(LCOH!$C$28=Menu!$A$1,'Approvvigionamento energia'!C1753,0)+IF(LCOH!$C$28=Menu!$A$2,'Approvvigionamento energia'!D1753,0)+IF(LCOH!$C$28=Menu!$A$3,'Approvvigionamento energia'!E1753,0)+IF(LCOH!$C$28=Menu!$A$4,'Approvvigionamento energia'!F1753,0)+IF(LCOH!$C$28=Menu!$A$5,'Approvvigionamento energia'!G1753,0)+IF(LCOH!$C$28=Menu!$A$6,'Approvvigionamento energia'!H1753,0)</f>
        <v>761.71158547859523</v>
      </c>
      <c r="J1753">
        <f>'Approvvigionamento energia'!A1753+'Approvvigionamento energia'!B1753+'Approvvigionamento energia'!I1753</f>
        <v>1022.8115854785952</v>
      </c>
      <c r="K1753">
        <f>IF(MIN(LCOH!$C$18,J1753)&gt;=$P$48*LCOH!$C$18, MIN(LCOH!$C$18,J1753),0)</f>
        <v>1022.8115854785952</v>
      </c>
      <c r="L1753">
        <f t="shared" si="55"/>
        <v>0</v>
      </c>
      <c r="M1753">
        <f>K1753/LCOH!$C$18</f>
        <v>0.68187439031906349</v>
      </c>
      <c r="N1753">
        <f>K1753/LCOH!$C$34</f>
        <v>19.707352321360219</v>
      </c>
    </row>
    <row r="1754" spans="1:14" x14ac:dyDescent="0.35">
      <c r="A1754">
        <f>'Profilo fotovoltaico'!B1756*LCOH!$C$20</f>
        <v>0</v>
      </c>
      <c r="B1754">
        <f>'Profilo eolico'!B1756*LCOH!$C$21</f>
        <v>269</v>
      </c>
      <c r="C1754">
        <f>$P$35*'Profilo fotovoltaico'!B1756</f>
        <v>0</v>
      </c>
      <c r="D1754">
        <f>$Q$37*'Profilo eolico'!B1756</f>
        <v>1569.5167866238387</v>
      </c>
      <c r="E1754">
        <f>$P$39*'Profilo fotovoltaico'!B1756+'Approvvigionamento energia'!$Q$39*'Profilo eolico'!B1756</f>
        <v>1177.137589967879</v>
      </c>
      <c r="F1754">
        <f>$P$41*'Profilo fotovoltaico'!B1756+'Approvvigionamento energia'!$Q$41*'Profilo eolico'!B1756</f>
        <v>784.75839331191935</v>
      </c>
      <c r="G1754">
        <f>$P$43*'Profilo fotovoltaico'!B1756+'Approvvigionamento energia'!$Q$43*'Profilo eolico'!B1756</f>
        <v>392.37919665595967</v>
      </c>
      <c r="H1754">
        <f t="shared" si="54"/>
        <v>1138.4335154826958</v>
      </c>
      <c r="I1754">
        <f>IF(LCOH!$C$28=Menu!$A$1,'Approvvigionamento energia'!C1754,0)+IF(LCOH!$C$28=Menu!$A$2,'Approvvigionamento energia'!D1754,0)+IF(LCOH!$C$28=Menu!$A$3,'Approvvigionamento energia'!E1754,0)+IF(LCOH!$C$28=Menu!$A$4,'Approvvigionamento energia'!F1754,0)+IF(LCOH!$C$28=Menu!$A$5,'Approvvigionamento energia'!G1754,0)+IF(LCOH!$C$28=Menu!$A$6,'Approvvigionamento energia'!H1754,0)</f>
        <v>784.75839331191935</v>
      </c>
      <c r="J1754">
        <f>'Approvvigionamento energia'!A1754+'Approvvigionamento energia'!B1754+'Approvvigionamento energia'!I1754</f>
        <v>1053.7583933119195</v>
      </c>
      <c r="K1754">
        <f>IF(MIN(LCOH!$C$18,J1754)&gt;=$P$48*LCOH!$C$18, MIN(LCOH!$C$18,J1754),0)</f>
        <v>1053.7583933119195</v>
      </c>
      <c r="L1754">
        <f t="shared" si="55"/>
        <v>0</v>
      </c>
      <c r="M1754">
        <f>K1754/LCOH!$C$18</f>
        <v>0.70250559554127967</v>
      </c>
      <c r="N1754">
        <f>K1754/LCOH!$C$34</f>
        <v>20.303629928938719</v>
      </c>
    </row>
    <row r="1755" spans="1:14" x14ac:dyDescent="0.35">
      <c r="A1755">
        <f>'Profilo fotovoltaico'!B1757*LCOH!$C$20</f>
        <v>0</v>
      </c>
      <c r="B1755">
        <f>'Profilo eolico'!B1757*LCOH!$C$21</f>
        <v>265.7</v>
      </c>
      <c r="C1755">
        <f>$P$35*'Profilo fotovoltaico'!B1757</f>
        <v>0</v>
      </c>
      <c r="D1755">
        <f>$Q$37*'Profilo eolico'!B1757</f>
        <v>1550.2624914719474</v>
      </c>
      <c r="E1755">
        <f>$P$39*'Profilo fotovoltaico'!B1757+'Approvvigionamento energia'!$Q$39*'Profilo eolico'!B1757</f>
        <v>1162.6968686039606</v>
      </c>
      <c r="F1755">
        <f>$P$41*'Profilo fotovoltaico'!B1757+'Approvvigionamento energia'!$Q$41*'Profilo eolico'!B1757</f>
        <v>775.13124573597372</v>
      </c>
      <c r="G1755">
        <f>$P$43*'Profilo fotovoltaico'!B1757+'Approvvigionamento energia'!$Q$43*'Profilo eolico'!B1757</f>
        <v>387.56562286798686</v>
      </c>
      <c r="H1755">
        <f t="shared" si="54"/>
        <v>1138.4335154826958</v>
      </c>
      <c r="I1755">
        <f>IF(LCOH!$C$28=Menu!$A$1,'Approvvigionamento energia'!C1755,0)+IF(LCOH!$C$28=Menu!$A$2,'Approvvigionamento energia'!D1755,0)+IF(LCOH!$C$28=Menu!$A$3,'Approvvigionamento energia'!E1755,0)+IF(LCOH!$C$28=Menu!$A$4,'Approvvigionamento energia'!F1755,0)+IF(LCOH!$C$28=Menu!$A$5,'Approvvigionamento energia'!G1755,0)+IF(LCOH!$C$28=Menu!$A$6,'Approvvigionamento energia'!H1755,0)</f>
        <v>775.13124573597372</v>
      </c>
      <c r="J1755">
        <f>'Approvvigionamento energia'!A1755+'Approvvigionamento energia'!B1755+'Approvvigionamento energia'!I1755</f>
        <v>1040.8312457359737</v>
      </c>
      <c r="K1755">
        <f>IF(MIN(LCOH!$C$18,J1755)&gt;=$P$48*LCOH!$C$18, MIN(LCOH!$C$18,J1755),0)</f>
        <v>1040.8312457359737</v>
      </c>
      <c r="L1755">
        <f t="shared" si="55"/>
        <v>0</v>
      </c>
      <c r="M1755">
        <f>K1755/LCOH!$C$18</f>
        <v>0.69388749715731579</v>
      </c>
      <c r="N1755">
        <f>K1755/LCOH!$C$34</f>
        <v>20.054551940962885</v>
      </c>
    </row>
    <row r="1756" spans="1:14" x14ac:dyDescent="0.35">
      <c r="A1756">
        <f>'Profilo fotovoltaico'!B1758*LCOH!$C$20</f>
        <v>0</v>
      </c>
      <c r="B1756">
        <f>'Profilo eolico'!B1758*LCOH!$C$21</f>
        <v>255.7</v>
      </c>
      <c r="C1756">
        <f>$P$35*'Profilo fotovoltaico'!B1758</f>
        <v>0</v>
      </c>
      <c r="D1756">
        <f>$Q$37*'Profilo eolico'!B1758</f>
        <v>1491.9161425268235</v>
      </c>
      <c r="E1756">
        <f>$P$39*'Profilo fotovoltaico'!B1758+'Approvvigionamento energia'!$Q$39*'Profilo eolico'!B1758</f>
        <v>1118.9371068951175</v>
      </c>
      <c r="F1756">
        <f>$P$41*'Profilo fotovoltaico'!B1758+'Approvvigionamento energia'!$Q$41*'Profilo eolico'!B1758</f>
        <v>745.95807126341174</v>
      </c>
      <c r="G1756">
        <f>$P$43*'Profilo fotovoltaico'!B1758+'Approvvigionamento energia'!$Q$43*'Profilo eolico'!B1758</f>
        <v>372.97903563170587</v>
      </c>
      <c r="H1756">
        <f t="shared" si="54"/>
        <v>1138.4335154826958</v>
      </c>
      <c r="I1756">
        <f>IF(LCOH!$C$28=Menu!$A$1,'Approvvigionamento energia'!C1756,0)+IF(LCOH!$C$28=Menu!$A$2,'Approvvigionamento energia'!D1756,0)+IF(LCOH!$C$28=Menu!$A$3,'Approvvigionamento energia'!E1756,0)+IF(LCOH!$C$28=Menu!$A$4,'Approvvigionamento energia'!F1756,0)+IF(LCOH!$C$28=Menu!$A$5,'Approvvigionamento energia'!G1756,0)+IF(LCOH!$C$28=Menu!$A$6,'Approvvigionamento energia'!H1756,0)</f>
        <v>745.95807126341174</v>
      </c>
      <c r="J1756">
        <f>'Approvvigionamento energia'!A1756+'Approvvigionamento energia'!B1756+'Approvvigionamento energia'!I1756</f>
        <v>1001.6580712634118</v>
      </c>
      <c r="K1756">
        <f>IF(MIN(LCOH!$C$18,J1756)&gt;=$P$48*LCOH!$C$18, MIN(LCOH!$C$18,J1756),0)</f>
        <v>1001.6580712634118</v>
      </c>
      <c r="L1756">
        <f t="shared" si="55"/>
        <v>0</v>
      </c>
      <c r="M1756">
        <f>K1756/LCOH!$C$18</f>
        <v>0.66777204750894115</v>
      </c>
      <c r="N1756">
        <f>K1756/LCOH!$C$34</f>
        <v>19.299770159217953</v>
      </c>
    </row>
    <row r="1757" spans="1:14" x14ac:dyDescent="0.35">
      <c r="A1757">
        <f>'Profilo fotovoltaico'!B1759*LCOH!$C$20</f>
        <v>0</v>
      </c>
      <c r="B1757">
        <f>'Profilo eolico'!B1759*LCOH!$C$21</f>
        <v>242.2</v>
      </c>
      <c r="C1757">
        <f>$P$35*'Profilo fotovoltaico'!B1759</f>
        <v>0</v>
      </c>
      <c r="D1757">
        <f>$Q$37*'Profilo eolico'!B1759</f>
        <v>1413.1485714509058</v>
      </c>
      <c r="E1757">
        <f>$P$39*'Profilo fotovoltaico'!B1759+'Approvvigionamento energia'!$Q$39*'Profilo eolico'!B1759</f>
        <v>1059.8614285881795</v>
      </c>
      <c r="F1757">
        <f>$P$41*'Profilo fotovoltaico'!B1759+'Approvvigionamento energia'!$Q$41*'Profilo eolico'!B1759</f>
        <v>706.57428572545291</v>
      </c>
      <c r="G1757">
        <f>$P$43*'Profilo fotovoltaico'!B1759+'Approvvigionamento energia'!$Q$43*'Profilo eolico'!B1759</f>
        <v>353.28714286272645</v>
      </c>
      <c r="H1757">
        <f t="shared" si="54"/>
        <v>1138.4335154826958</v>
      </c>
      <c r="I1757">
        <f>IF(LCOH!$C$28=Menu!$A$1,'Approvvigionamento energia'!C1757,0)+IF(LCOH!$C$28=Menu!$A$2,'Approvvigionamento energia'!D1757,0)+IF(LCOH!$C$28=Menu!$A$3,'Approvvigionamento energia'!E1757,0)+IF(LCOH!$C$28=Menu!$A$4,'Approvvigionamento energia'!F1757,0)+IF(LCOH!$C$28=Menu!$A$5,'Approvvigionamento energia'!G1757,0)+IF(LCOH!$C$28=Menu!$A$6,'Approvvigionamento energia'!H1757,0)</f>
        <v>706.57428572545291</v>
      </c>
      <c r="J1757">
        <f>'Approvvigionamento energia'!A1757+'Approvvigionamento energia'!B1757+'Approvvigionamento energia'!I1757</f>
        <v>948.77428572545296</v>
      </c>
      <c r="K1757">
        <f>IF(MIN(LCOH!$C$18,J1757)&gt;=$P$48*LCOH!$C$18, MIN(LCOH!$C$18,J1757),0)</f>
        <v>948.77428572545296</v>
      </c>
      <c r="L1757">
        <f t="shared" si="55"/>
        <v>0</v>
      </c>
      <c r="M1757">
        <f>K1757/LCOH!$C$18</f>
        <v>0.63251619048363528</v>
      </c>
      <c r="N1757">
        <f>K1757/LCOH!$C$34</f>
        <v>18.280814753862291</v>
      </c>
    </row>
    <row r="1758" spans="1:14" x14ac:dyDescent="0.35">
      <c r="A1758">
        <f>'Profilo fotovoltaico'!B1760*LCOH!$C$20</f>
        <v>0</v>
      </c>
      <c r="B1758">
        <f>'Profilo eolico'!B1760*LCOH!$C$21</f>
        <v>225.20000000000002</v>
      </c>
      <c r="C1758">
        <f>$P$35*'Profilo fotovoltaico'!B1760</f>
        <v>0</v>
      </c>
      <c r="D1758">
        <f>$Q$37*'Profilo eolico'!B1760</f>
        <v>1313.9597782441949</v>
      </c>
      <c r="E1758">
        <f>$P$39*'Profilo fotovoltaico'!B1760+'Approvvigionamento energia'!$Q$39*'Profilo eolico'!B1760</f>
        <v>985.46983368314625</v>
      </c>
      <c r="F1758">
        <f>$P$41*'Profilo fotovoltaico'!B1760+'Approvvigionamento energia'!$Q$41*'Profilo eolico'!B1760</f>
        <v>656.97988912209746</v>
      </c>
      <c r="G1758">
        <f>$P$43*'Profilo fotovoltaico'!B1760+'Approvvigionamento energia'!$Q$43*'Profilo eolico'!B1760</f>
        <v>328.48994456104873</v>
      </c>
      <c r="H1758">
        <f t="shared" si="54"/>
        <v>1138.4335154826958</v>
      </c>
      <c r="I1758">
        <f>IF(LCOH!$C$28=Menu!$A$1,'Approvvigionamento energia'!C1758,0)+IF(LCOH!$C$28=Menu!$A$2,'Approvvigionamento energia'!D1758,0)+IF(LCOH!$C$28=Menu!$A$3,'Approvvigionamento energia'!E1758,0)+IF(LCOH!$C$28=Menu!$A$4,'Approvvigionamento energia'!F1758,0)+IF(LCOH!$C$28=Menu!$A$5,'Approvvigionamento energia'!G1758,0)+IF(LCOH!$C$28=Menu!$A$6,'Approvvigionamento energia'!H1758,0)</f>
        <v>656.97988912209746</v>
      </c>
      <c r="J1758">
        <f>'Approvvigionamento energia'!A1758+'Approvvigionamento energia'!B1758+'Approvvigionamento energia'!I1758</f>
        <v>882.17988912209751</v>
      </c>
      <c r="K1758">
        <f>IF(MIN(LCOH!$C$18,J1758)&gt;=$P$48*LCOH!$C$18, MIN(LCOH!$C$18,J1758),0)</f>
        <v>882.17988912209751</v>
      </c>
      <c r="L1758">
        <f t="shared" si="55"/>
        <v>0</v>
      </c>
      <c r="M1758">
        <f>K1758/LCOH!$C$18</f>
        <v>0.58811992608139829</v>
      </c>
      <c r="N1758">
        <f>K1758/LCOH!$C$34</f>
        <v>16.997685724895906</v>
      </c>
    </row>
    <row r="1759" spans="1:14" x14ac:dyDescent="0.35">
      <c r="A1759">
        <f>'Profilo fotovoltaico'!B1761*LCOH!$C$20</f>
        <v>11</v>
      </c>
      <c r="B1759">
        <f>'Profilo eolico'!B1761*LCOH!$C$21</f>
        <v>218.20000000000002</v>
      </c>
      <c r="C1759">
        <f>$P$35*'Profilo fotovoltaico'!B1761</f>
        <v>80.900734063842705</v>
      </c>
      <c r="D1759">
        <f>$Q$37*'Profilo eolico'!B1761</f>
        <v>1273.117333982608</v>
      </c>
      <c r="E1759">
        <f>$P$39*'Profilo fotovoltaico'!B1761+'Approvvigionamento energia'!$Q$39*'Profilo eolico'!B1761</f>
        <v>975.06318400291673</v>
      </c>
      <c r="F1759">
        <f>$P$41*'Profilo fotovoltaico'!B1761+'Approvvigionamento energia'!$Q$41*'Profilo eolico'!B1761</f>
        <v>677.00903402322535</v>
      </c>
      <c r="G1759">
        <f>$P$43*'Profilo fotovoltaico'!B1761+'Approvvigionamento energia'!$Q$43*'Profilo eolico'!B1761</f>
        <v>378.95488404353404</v>
      </c>
      <c r="H1759">
        <f t="shared" si="54"/>
        <v>1138.4335154826958</v>
      </c>
      <c r="I1759">
        <f>IF(LCOH!$C$28=Menu!$A$1,'Approvvigionamento energia'!C1759,0)+IF(LCOH!$C$28=Menu!$A$2,'Approvvigionamento energia'!D1759,0)+IF(LCOH!$C$28=Menu!$A$3,'Approvvigionamento energia'!E1759,0)+IF(LCOH!$C$28=Menu!$A$4,'Approvvigionamento energia'!F1759,0)+IF(LCOH!$C$28=Menu!$A$5,'Approvvigionamento energia'!G1759,0)+IF(LCOH!$C$28=Menu!$A$6,'Approvvigionamento energia'!H1759,0)</f>
        <v>677.00903402322535</v>
      </c>
      <c r="J1759">
        <f>'Approvvigionamento energia'!A1759+'Approvvigionamento energia'!B1759+'Approvvigionamento energia'!I1759</f>
        <v>906.2090340232254</v>
      </c>
      <c r="K1759">
        <f>IF(MIN(LCOH!$C$18,J1759)&gt;=$P$48*LCOH!$C$18, MIN(LCOH!$C$18,J1759),0)</f>
        <v>906.2090340232254</v>
      </c>
      <c r="L1759">
        <f t="shared" si="55"/>
        <v>0</v>
      </c>
      <c r="M1759">
        <f>K1759/LCOH!$C$18</f>
        <v>0.60413935601548363</v>
      </c>
      <c r="N1759">
        <f>K1759/LCOH!$C$34</f>
        <v>17.460675029349236</v>
      </c>
    </row>
    <row r="1760" spans="1:14" x14ac:dyDescent="0.35">
      <c r="A1760">
        <f>'Profilo fotovoltaico'!B1762*LCOH!$C$20</f>
        <v>124</v>
      </c>
      <c r="B1760">
        <f>'Profilo eolico'!B1762*LCOH!$C$21</f>
        <v>186.6</v>
      </c>
      <c r="C1760">
        <f>$P$35*'Profilo fotovoltaico'!B1762</f>
        <v>911.9719112651361</v>
      </c>
      <c r="D1760">
        <f>$Q$37*'Profilo eolico'!B1762</f>
        <v>1088.7428713160159</v>
      </c>
      <c r="E1760">
        <f>$P$39*'Profilo fotovoltaico'!B1762+'Approvvigionamento energia'!$Q$39*'Profilo eolico'!B1762</f>
        <v>1044.5501313032958</v>
      </c>
      <c r="F1760">
        <f>$P$41*'Profilo fotovoltaico'!B1762+'Approvvigionamento energia'!$Q$41*'Profilo eolico'!B1762</f>
        <v>1000.3573912905761</v>
      </c>
      <c r="G1760">
        <f>$P$43*'Profilo fotovoltaico'!B1762+'Approvvigionamento energia'!$Q$43*'Profilo eolico'!B1762</f>
        <v>956.16465127785614</v>
      </c>
      <c r="H1760">
        <f t="shared" si="54"/>
        <v>1138.4335154826958</v>
      </c>
      <c r="I1760">
        <f>IF(LCOH!$C$28=Menu!$A$1,'Approvvigionamento energia'!C1760,0)+IF(LCOH!$C$28=Menu!$A$2,'Approvvigionamento energia'!D1760,0)+IF(LCOH!$C$28=Menu!$A$3,'Approvvigionamento energia'!E1760,0)+IF(LCOH!$C$28=Menu!$A$4,'Approvvigionamento energia'!F1760,0)+IF(LCOH!$C$28=Menu!$A$5,'Approvvigionamento energia'!G1760,0)+IF(LCOH!$C$28=Menu!$A$6,'Approvvigionamento energia'!H1760,0)</f>
        <v>1000.3573912905761</v>
      </c>
      <c r="J1760">
        <f>'Approvvigionamento energia'!A1760+'Approvvigionamento energia'!B1760+'Approvvigionamento energia'!I1760</f>
        <v>1310.9573912905762</v>
      </c>
      <c r="K1760">
        <f>IF(MIN(LCOH!$C$18,J1760)&gt;=$P$48*LCOH!$C$18, MIN(LCOH!$C$18,J1760),0)</f>
        <v>1310.9573912905762</v>
      </c>
      <c r="L1760">
        <f t="shared" si="55"/>
        <v>0</v>
      </c>
      <c r="M1760">
        <f>K1760/LCOH!$C$18</f>
        <v>0.8739715941937175</v>
      </c>
      <c r="N1760">
        <f>K1760/LCOH!$C$34</f>
        <v>25.259294629876226</v>
      </c>
    </row>
    <row r="1761" spans="1:14" x14ac:dyDescent="0.35">
      <c r="A1761">
        <f>'Profilo fotovoltaico'!B1763*LCOH!$C$20</f>
        <v>277</v>
      </c>
      <c r="B1761">
        <f>'Profilo eolico'!B1763*LCOH!$C$21</f>
        <v>210.29999999999998</v>
      </c>
      <c r="C1761">
        <f>$P$35*'Profilo fotovoltaico'!B1763</f>
        <v>2037.2275759713123</v>
      </c>
      <c r="D1761">
        <f>$Q$37*'Profilo eolico'!B1763</f>
        <v>1227.02371831596</v>
      </c>
      <c r="E1761">
        <f>$P$39*'Profilo fotovoltaico'!B1763+'Approvvigionamento energia'!$Q$39*'Profilo eolico'!B1763</f>
        <v>1429.574682729798</v>
      </c>
      <c r="F1761">
        <f>$P$41*'Profilo fotovoltaico'!B1763+'Approvvigionamento energia'!$Q$41*'Profilo eolico'!B1763</f>
        <v>1632.1256471436361</v>
      </c>
      <c r="G1761">
        <f>$P$43*'Profilo fotovoltaico'!B1763+'Approvvigionamento energia'!$Q$43*'Profilo eolico'!B1763</f>
        <v>1834.6766115574742</v>
      </c>
      <c r="H1761">
        <f t="shared" si="54"/>
        <v>1138.4335154826958</v>
      </c>
      <c r="I1761">
        <f>IF(LCOH!$C$28=Menu!$A$1,'Approvvigionamento energia'!C1761,0)+IF(LCOH!$C$28=Menu!$A$2,'Approvvigionamento energia'!D1761,0)+IF(LCOH!$C$28=Menu!$A$3,'Approvvigionamento energia'!E1761,0)+IF(LCOH!$C$28=Menu!$A$4,'Approvvigionamento energia'!F1761,0)+IF(LCOH!$C$28=Menu!$A$5,'Approvvigionamento energia'!G1761,0)+IF(LCOH!$C$28=Menu!$A$6,'Approvvigionamento energia'!H1761,0)</f>
        <v>1632.1256471436361</v>
      </c>
      <c r="J1761">
        <f>'Approvvigionamento energia'!A1761+'Approvvigionamento energia'!B1761+'Approvvigionamento energia'!I1761</f>
        <v>2119.4256471436361</v>
      </c>
      <c r="K1761">
        <f>IF(MIN(LCOH!$C$18,J1761)&gt;=$P$48*LCOH!$C$18, MIN(LCOH!$C$18,J1761),0)</f>
        <v>1500</v>
      </c>
      <c r="L1761">
        <f t="shared" si="55"/>
        <v>619.42564714363607</v>
      </c>
      <c r="M1761">
        <f>K1761/LCOH!$C$18</f>
        <v>1</v>
      </c>
      <c r="N1761">
        <f>K1761/LCOH!$C$34</f>
        <v>28.901734104046245</v>
      </c>
    </row>
    <row r="1762" spans="1:14" x14ac:dyDescent="0.35">
      <c r="A1762">
        <f>'Profilo fotovoltaico'!B1764*LCOH!$C$20</f>
        <v>415</v>
      </c>
      <c r="B1762">
        <f>'Profilo eolico'!B1764*LCOH!$C$21</f>
        <v>208.9</v>
      </c>
      <c r="C1762">
        <f>$P$35*'Profilo fotovoltaico'!B1764</f>
        <v>3052.1640578631568</v>
      </c>
      <c r="D1762">
        <f>$Q$37*'Profilo eolico'!B1764</f>
        <v>1218.8552294636427</v>
      </c>
      <c r="E1762">
        <f>$P$39*'Profilo fotovoltaico'!B1764+'Approvvigionamento energia'!$Q$39*'Profilo eolico'!B1764</f>
        <v>1677.1824365635212</v>
      </c>
      <c r="F1762">
        <f>$P$41*'Profilo fotovoltaico'!B1764+'Approvvigionamento energia'!$Q$41*'Profilo eolico'!B1764</f>
        <v>2135.5096436633999</v>
      </c>
      <c r="G1762">
        <f>$P$43*'Profilo fotovoltaico'!B1764+'Approvvigionamento energia'!$Q$43*'Profilo eolico'!B1764</f>
        <v>2593.8368507632786</v>
      </c>
      <c r="H1762">
        <f t="shared" si="54"/>
        <v>1138.4335154826958</v>
      </c>
      <c r="I1762">
        <f>IF(LCOH!$C$28=Menu!$A$1,'Approvvigionamento energia'!C1762,0)+IF(LCOH!$C$28=Menu!$A$2,'Approvvigionamento energia'!D1762,0)+IF(LCOH!$C$28=Menu!$A$3,'Approvvigionamento energia'!E1762,0)+IF(LCOH!$C$28=Menu!$A$4,'Approvvigionamento energia'!F1762,0)+IF(LCOH!$C$28=Menu!$A$5,'Approvvigionamento energia'!G1762,0)+IF(LCOH!$C$28=Menu!$A$6,'Approvvigionamento energia'!H1762,0)</f>
        <v>2135.5096436633999</v>
      </c>
      <c r="J1762">
        <f>'Approvvigionamento energia'!A1762+'Approvvigionamento energia'!B1762+'Approvvigionamento energia'!I1762</f>
        <v>2759.4096436633999</v>
      </c>
      <c r="K1762">
        <f>IF(MIN(LCOH!$C$18,J1762)&gt;=$P$48*LCOH!$C$18, MIN(LCOH!$C$18,J1762),0)</f>
        <v>1500</v>
      </c>
      <c r="L1762">
        <f t="shared" si="55"/>
        <v>1259.4096436633999</v>
      </c>
      <c r="M1762">
        <f>K1762/LCOH!$C$18</f>
        <v>1</v>
      </c>
      <c r="N1762">
        <f>K1762/LCOH!$C$34</f>
        <v>28.901734104046245</v>
      </c>
    </row>
    <row r="1763" spans="1:14" x14ac:dyDescent="0.35">
      <c r="A1763">
        <f>'Profilo fotovoltaico'!B1765*LCOH!$C$20</f>
        <v>500</v>
      </c>
      <c r="B1763">
        <f>'Profilo eolico'!B1765*LCOH!$C$21</f>
        <v>186</v>
      </c>
      <c r="C1763">
        <f>$P$35*'Profilo fotovoltaico'!B1765</f>
        <v>3677.3060938110325</v>
      </c>
      <c r="D1763">
        <f>$Q$37*'Profilo eolico'!B1765</f>
        <v>1085.2420903793084</v>
      </c>
      <c r="E1763">
        <f>$P$39*'Profilo fotovoltaico'!B1765+'Approvvigionamento energia'!$Q$39*'Profilo eolico'!B1765</f>
        <v>1733.2580912372396</v>
      </c>
      <c r="F1763">
        <f>$P$41*'Profilo fotovoltaico'!B1765+'Approvvigionamento energia'!$Q$41*'Profilo eolico'!B1765</f>
        <v>2381.2740920951705</v>
      </c>
      <c r="G1763">
        <f>$P$43*'Profilo fotovoltaico'!B1765+'Approvvigionamento energia'!$Q$43*'Profilo eolico'!B1765</f>
        <v>3029.2900929531015</v>
      </c>
      <c r="H1763">
        <f t="shared" si="54"/>
        <v>1138.4335154826958</v>
      </c>
      <c r="I1763">
        <f>IF(LCOH!$C$28=Menu!$A$1,'Approvvigionamento energia'!C1763,0)+IF(LCOH!$C$28=Menu!$A$2,'Approvvigionamento energia'!D1763,0)+IF(LCOH!$C$28=Menu!$A$3,'Approvvigionamento energia'!E1763,0)+IF(LCOH!$C$28=Menu!$A$4,'Approvvigionamento energia'!F1763,0)+IF(LCOH!$C$28=Menu!$A$5,'Approvvigionamento energia'!G1763,0)+IF(LCOH!$C$28=Menu!$A$6,'Approvvigionamento energia'!H1763,0)</f>
        <v>2381.2740920951705</v>
      </c>
      <c r="J1763">
        <f>'Approvvigionamento energia'!A1763+'Approvvigionamento energia'!B1763+'Approvvigionamento energia'!I1763</f>
        <v>3067.2740920951705</v>
      </c>
      <c r="K1763">
        <f>IF(MIN(LCOH!$C$18,J1763)&gt;=$P$48*LCOH!$C$18, MIN(LCOH!$C$18,J1763),0)</f>
        <v>1500</v>
      </c>
      <c r="L1763">
        <f t="shared" si="55"/>
        <v>1567.2740920951705</v>
      </c>
      <c r="M1763">
        <f>K1763/LCOH!$C$18</f>
        <v>1</v>
      </c>
      <c r="N1763">
        <f>K1763/LCOH!$C$34</f>
        <v>28.901734104046245</v>
      </c>
    </row>
    <row r="1764" spans="1:14" x14ac:dyDescent="0.35">
      <c r="A1764">
        <f>'Profilo fotovoltaico'!B1766*LCOH!$C$20</f>
        <v>543</v>
      </c>
      <c r="B1764">
        <f>'Profilo eolico'!B1766*LCOH!$C$21</f>
        <v>168.5</v>
      </c>
      <c r="C1764">
        <f>$P$35*'Profilo fotovoltaico'!B1766</f>
        <v>3993.5544178787814</v>
      </c>
      <c r="D1764">
        <f>$Q$37*'Profilo eolico'!B1766</f>
        <v>983.13597972534126</v>
      </c>
      <c r="E1764">
        <f>$P$39*'Profilo fotovoltaico'!B1766+'Approvvigionamento energia'!$Q$39*'Profilo eolico'!B1766</f>
        <v>1735.7405892637012</v>
      </c>
      <c r="F1764">
        <f>$P$41*'Profilo fotovoltaico'!B1766+'Approvvigionamento energia'!$Q$41*'Profilo eolico'!B1766</f>
        <v>2488.3451988020615</v>
      </c>
      <c r="G1764">
        <f>$P$43*'Profilo fotovoltaico'!B1766+'Approvvigionamento energia'!$Q$43*'Profilo eolico'!B1766</f>
        <v>3240.9498083404214</v>
      </c>
      <c r="H1764">
        <f t="shared" si="54"/>
        <v>1138.4335154826958</v>
      </c>
      <c r="I1764">
        <f>IF(LCOH!$C$28=Menu!$A$1,'Approvvigionamento energia'!C1764,0)+IF(LCOH!$C$28=Menu!$A$2,'Approvvigionamento energia'!D1764,0)+IF(LCOH!$C$28=Menu!$A$3,'Approvvigionamento energia'!E1764,0)+IF(LCOH!$C$28=Menu!$A$4,'Approvvigionamento energia'!F1764,0)+IF(LCOH!$C$28=Menu!$A$5,'Approvvigionamento energia'!G1764,0)+IF(LCOH!$C$28=Menu!$A$6,'Approvvigionamento energia'!H1764,0)</f>
        <v>2488.3451988020615</v>
      </c>
      <c r="J1764">
        <f>'Approvvigionamento energia'!A1764+'Approvvigionamento energia'!B1764+'Approvvigionamento energia'!I1764</f>
        <v>3199.8451988020615</v>
      </c>
      <c r="K1764">
        <f>IF(MIN(LCOH!$C$18,J1764)&gt;=$P$48*LCOH!$C$18, MIN(LCOH!$C$18,J1764),0)</f>
        <v>1500</v>
      </c>
      <c r="L1764">
        <f t="shared" si="55"/>
        <v>1699.8451988020615</v>
      </c>
      <c r="M1764">
        <f>K1764/LCOH!$C$18</f>
        <v>1</v>
      </c>
      <c r="N1764">
        <f>K1764/LCOH!$C$34</f>
        <v>28.901734104046245</v>
      </c>
    </row>
    <row r="1765" spans="1:14" x14ac:dyDescent="0.35">
      <c r="A1765">
        <f>'Profilo fotovoltaico'!B1767*LCOH!$C$20</f>
        <v>530</v>
      </c>
      <c r="B1765">
        <f>'Profilo eolico'!B1767*LCOH!$C$21</f>
        <v>157.9</v>
      </c>
      <c r="C1765">
        <f>$P$35*'Profilo fotovoltaico'!B1767</f>
        <v>3897.9444594396946</v>
      </c>
      <c r="D1765">
        <f>$Q$37*'Profilo eolico'!B1767</f>
        <v>921.28884984350975</v>
      </c>
      <c r="E1765">
        <f>$P$39*'Profilo fotovoltaico'!B1767+'Approvvigionamento energia'!$Q$39*'Profilo eolico'!B1767</f>
        <v>1665.452752242556</v>
      </c>
      <c r="F1765">
        <f>$P$41*'Profilo fotovoltaico'!B1767+'Approvvigionamento energia'!$Q$41*'Profilo eolico'!B1767</f>
        <v>2409.6166546416021</v>
      </c>
      <c r="G1765">
        <f>$P$43*'Profilo fotovoltaico'!B1767+'Approvvigionamento energia'!$Q$43*'Profilo eolico'!B1767</f>
        <v>3153.7805570406485</v>
      </c>
      <c r="H1765">
        <f t="shared" si="54"/>
        <v>1138.4335154826958</v>
      </c>
      <c r="I1765">
        <f>IF(LCOH!$C$28=Menu!$A$1,'Approvvigionamento energia'!C1765,0)+IF(LCOH!$C$28=Menu!$A$2,'Approvvigionamento energia'!D1765,0)+IF(LCOH!$C$28=Menu!$A$3,'Approvvigionamento energia'!E1765,0)+IF(LCOH!$C$28=Menu!$A$4,'Approvvigionamento energia'!F1765,0)+IF(LCOH!$C$28=Menu!$A$5,'Approvvigionamento energia'!G1765,0)+IF(LCOH!$C$28=Menu!$A$6,'Approvvigionamento energia'!H1765,0)</f>
        <v>2409.6166546416021</v>
      </c>
      <c r="J1765">
        <f>'Approvvigionamento energia'!A1765+'Approvvigionamento energia'!B1765+'Approvvigionamento energia'!I1765</f>
        <v>3097.5166546416021</v>
      </c>
      <c r="K1765">
        <f>IF(MIN(LCOH!$C$18,J1765)&gt;=$P$48*LCOH!$C$18, MIN(LCOH!$C$18,J1765),0)</f>
        <v>1500</v>
      </c>
      <c r="L1765">
        <f t="shared" si="55"/>
        <v>1597.5166546416021</v>
      </c>
      <c r="M1765">
        <f>K1765/LCOH!$C$18</f>
        <v>1</v>
      </c>
      <c r="N1765">
        <f>K1765/LCOH!$C$34</f>
        <v>28.901734104046245</v>
      </c>
    </row>
    <row r="1766" spans="1:14" x14ac:dyDescent="0.35">
      <c r="A1766">
        <f>'Profilo fotovoltaico'!B1768*LCOH!$C$20</f>
        <v>474</v>
      </c>
      <c r="B1766">
        <f>'Profilo eolico'!B1768*LCOH!$C$21</f>
        <v>151.29999999999998</v>
      </c>
      <c r="C1766">
        <f>$P$35*'Profilo fotovoltaico'!B1768</f>
        <v>3486.0861769328585</v>
      </c>
      <c r="D1766">
        <f>$Q$37*'Profilo eolico'!B1768</f>
        <v>882.78025953972769</v>
      </c>
      <c r="E1766">
        <f>$P$39*'Profilo fotovoltaico'!B1768+'Approvvigionamento energia'!$Q$39*'Profilo eolico'!B1768</f>
        <v>1533.6067388880103</v>
      </c>
      <c r="F1766">
        <f>$P$41*'Profilo fotovoltaico'!B1768+'Approvvigionamento energia'!$Q$41*'Profilo eolico'!B1768</f>
        <v>2184.4332182362932</v>
      </c>
      <c r="G1766">
        <f>$P$43*'Profilo fotovoltaico'!B1768+'Approvvigionamento energia'!$Q$43*'Profilo eolico'!B1768</f>
        <v>2835.2596975845759</v>
      </c>
      <c r="H1766">
        <f t="shared" si="54"/>
        <v>1138.4335154826958</v>
      </c>
      <c r="I1766">
        <f>IF(LCOH!$C$28=Menu!$A$1,'Approvvigionamento energia'!C1766,0)+IF(LCOH!$C$28=Menu!$A$2,'Approvvigionamento energia'!D1766,0)+IF(LCOH!$C$28=Menu!$A$3,'Approvvigionamento energia'!E1766,0)+IF(LCOH!$C$28=Menu!$A$4,'Approvvigionamento energia'!F1766,0)+IF(LCOH!$C$28=Menu!$A$5,'Approvvigionamento energia'!G1766,0)+IF(LCOH!$C$28=Menu!$A$6,'Approvvigionamento energia'!H1766,0)</f>
        <v>2184.4332182362932</v>
      </c>
      <c r="J1766">
        <f>'Approvvigionamento energia'!A1766+'Approvvigionamento energia'!B1766+'Approvvigionamento energia'!I1766</f>
        <v>2809.7332182362934</v>
      </c>
      <c r="K1766">
        <f>IF(MIN(LCOH!$C$18,J1766)&gt;=$P$48*LCOH!$C$18, MIN(LCOH!$C$18,J1766),0)</f>
        <v>1500</v>
      </c>
      <c r="L1766">
        <f t="shared" si="55"/>
        <v>1309.7332182362934</v>
      </c>
      <c r="M1766">
        <f>K1766/LCOH!$C$18</f>
        <v>1</v>
      </c>
      <c r="N1766">
        <f>K1766/LCOH!$C$34</f>
        <v>28.901734104046245</v>
      </c>
    </row>
    <row r="1767" spans="1:14" x14ac:dyDescent="0.35">
      <c r="A1767">
        <f>'Profilo fotovoltaico'!B1769*LCOH!$C$20</f>
        <v>389</v>
      </c>
      <c r="B1767">
        <f>'Profilo eolico'!B1769*LCOH!$C$21</f>
        <v>142.4</v>
      </c>
      <c r="C1767">
        <f>$P$35*'Profilo fotovoltaico'!B1769</f>
        <v>2860.9441409849833</v>
      </c>
      <c r="D1767">
        <f>$Q$37*'Profilo eolico'!B1769</f>
        <v>830.85200897856726</v>
      </c>
      <c r="E1767">
        <f>$P$39*'Profilo fotovoltaico'!B1769+'Approvvigionamento energia'!$Q$39*'Profilo eolico'!B1769</f>
        <v>1338.3750419801713</v>
      </c>
      <c r="F1767">
        <f>$P$41*'Profilo fotovoltaico'!B1769+'Approvvigionamento energia'!$Q$41*'Profilo eolico'!B1769</f>
        <v>1845.8980749817752</v>
      </c>
      <c r="G1767">
        <f>$P$43*'Profilo fotovoltaico'!B1769+'Approvvigionamento energia'!$Q$43*'Profilo eolico'!B1769</f>
        <v>2353.4211079833794</v>
      </c>
      <c r="H1767">
        <f t="shared" si="54"/>
        <v>1138.4335154826958</v>
      </c>
      <c r="I1767">
        <f>IF(LCOH!$C$28=Menu!$A$1,'Approvvigionamento energia'!C1767,0)+IF(LCOH!$C$28=Menu!$A$2,'Approvvigionamento energia'!D1767,0)+IF(LCOH!$C$28=Menu!$A$3,'Approvvigionamento energia'!E1767,0)+IF(LCOH!$C$28=Menu!$A$4,'Approvvigionamento energia'!F1767,0)+IF(LCOH!$C$28=Menu!$A$5,'Approvvigionamento energia'!G1767,0)+IF(LCOH!$C$28=Menu!$A$6,'Approvvigionamento energia'!H1767,0)</f>
        <v>1845.8980749817752</v>
      </c>
      <c r="J1767">
        <f>'Approvvigionamento energia'!A1767+'Approvvigionamento energia'!B1767+'Approvvigionamento energia'!I1767</f>
        <v>2377.2980749817752</v>
      </c>
      <c r="K1767">
        <f>IF(MIN(LCOH!$C$18,J1767)&gt;=$P$48*LCOH!$C$18, MIN(LCOH!$C$18,J1767),0)</f>
        <v>1500</v>
      </c>
      <c r="L1767">
        <f t="shared" si="55"/>
        <v>877.29807498177524</v>
      </c>
      <c r="M1767">
        <f>K1767/LCOH!$C$18</f>
        <v>1</v>
      </c>
      <c r="N1767">
        <f>K1767/LCOH!$C$34</f>
        <v>28.901734104046245</v>
      </c>
    </row>
    <row r="1768" spans="1:14" x14ac:dyDescent="0.35">
      <c r="A1768">
        <f>'Profilo fotovoltaico'!B1770*LCOH!$C$20</f>
        <v>276</v>
      </c>
      <c r="B1768">
        <f>'Profilo eolico'!B1770*LCOH!$C$21</f>
        <v>130.30000000000001</v>
      </c>
      <c r="C1768">
        <f>$P$35*'Profilo fotovoltaico'!B1770</f>
        <v>2029.87296378369</v>
      </c>
      <c r="D1768">
        <f>$Q$37*'Profilo eolico'!B1770</f>
        <v>760.25292675496712</v>
      </c>
      <c r="E1768">
        <f>$P$39*'Profilo fotovoltaico'!B1770+'Approvvigionamento energia'!$Q$39*'Profilo eolico'!B1770</f>
        <v>1077.6579360121477</v>
      </c>
      <c r="F1768">
        <f>$P$41*'Profilo fotovoltaico'!B1770+'Approvvigionamento energia'!$Q$41*'Profilo eolico'!B1770</f>
        <v>1395.0629452693286</v>
      </c>
      <c r="G1768">
        <f>$P$43*'Profilo fotovoltaico'!B1770+'Approvvigionamento energia'!$Q$43*'Profilo eolico'!B1770</f>
        <v>1712.4679545265094</v>
      </c>
      <c r="H1768">
        <f t="shared" si="54"/>
        <v>1138.4335154826958</v>
      </c>
      <c r="I1768">
        <f>IF(LCOH!$C$28=Menu!$A$1,'Approvvigionamento energia'!C1768,0)+IF(LCOH!$C$28=Menu!$A$2,'Approvvigionamento energia'!D1768,0)+IF(LCOH!$C$28=Menu!$A$3,'Approvvigionamento energia'!E1768,0)+IF(LCOH!$C$28=Menu!$A$4,'Approvvigionamento energia'!F1768,0)+IF(LCOH!$C$28=Menu!$A$5,'Approvvigionamento energia'!G1768,0)+IF(LCOH!$C$28=Menu!$A$6,'Approvvigionamento energia'!H1768,0)</f>
        <v>1395.0629452693286</v>
      </c>
      <c r="J1768">
        <f>'Approvvigionamento energia'!A1768+'Approvvigionamento energia'!B1768+'Approvvigionamento energia'!I1768</f>
        <v>1801.3629452693285</v>
      </c>
      <c r="K1768">
        <f>IF(MIN(LCOH!$C$18,J1768)&gt;=$P$48*LCOH!$C$18, MIN(LCOH!$C$18,J1768),0)</f>
        <v>1500</v>
      </c>
      <c r="L1768">
        <f t="shared" si="55"/>
        <v>301.36294526932852</v>
      </c>
      <c r="M1768">
        <f>K1768/LCOH!$C$18</f>
        <v>1</v>
      </c>
      <c r="N1768">
        <f>K1768/LCOH!$C$34</f>
        <v>28.901734104046245</v>
      </c>
    </row>
    <row r="1769" spans="1:14" x14ac:dyDescent="0.35">
      <c r="A1769">
        <f>'Profilo fotovoltaico'!B1771*LCOH!$C$20</f>
        <v>152</v>
      </c>
      <c r="B1769">
        <f>'Profilo eolico'!B1771*LCOH!$C$21</f>
        <v>111.5</v>
      </c>
      <c r="C1769">
        <f>$P$35*'Profilo fotovoltaico'!B1771</f>
        <v>1117.9010525185538</v>
      </c>
      <c r="D1769">
        <f>$Q$37*'Profilo eolico'!B1771</f>
        <v>650.56179073813382</v>
      </c>
      <c r="E1769">
        <f>$P$39*'Profilo fotovoltaico'!B1771+'Approvvigionamento energia'!$Q$39*'Profilo eolico'!B1771</f>
        <v>767.39660618323887</v>
      </c>
      <c r="F1769">
        <f>$P$41*'Profilo fotovoltaico'!B1771+'Approvvigionamento energia'!$Q$41*'Profilo eolico'!B1771</f>
        <v>884.23142162834381</v>
      </c>
      <c r="G1769">
        <f>$P$43*'Profilo fotovoltaico'!B1771+'Approvvigionamento energia'!$Q$43*'Profilo eolico'!B1771</f>
        <v>1001.0662370734489</v>
      </c>
      <c r="H1769">
        <f t="shared" si="54"/>
        <v>1138.4335154826958</v>
      </c>
      <c r="I1769">
        <f>IF(LCOH!$C$28=Menu!$A$1,'Approvvigionamento energia'!C1769,0)+IF(LCOH!$C$28=Menu!$A$2,'Approvvigionamento energia'!D1769,0)+IF(LCOH!$C$28=Menu!$A$3,'Approvvigionamento energia'!E1769,0)+IF(LCOH!$C$28=Menu!$A$4,'Approvvigionamento energia'!F1769,0)+IF(LCOH!$C$28=Menu!$A$5,'Approvvigionamento energia'!G1769,0)+IF(LCOH!$C$28=Menu!$A$6,'Approvvigionamento energia'!H1769,0)</f>
        <v>884.23142162834381</v>
      </c>
      <c r="J1769">
        <f>'Approvvigionamento energia'!A1769+'Approvvigionamento energia'!B1769+'Approvvigionamento energia'!I1769</f>
        <v>1147.7314216283439</v>
      </c>
      <c r="K1769">
        <f>IF(MIN(LCOH!$C$18,J1769)&gt;=$P$48*LCOH!$C$18, MIN(LCOH!$C$18,J1769),0)</f>
        <v>1147.7314216283439</v>
      </c>
      <c r="L1769">
        <f t="shared" si="55"/>
        <v>0</v>
      </c>
      <c r="M1769">
        <f>K1769/LCOH!$C$18</f>
        <v>0.7651542810855626</v>
      </c>
      <c r="N1769">
        <f>K1769/LCOH!$C$34</f>
        <v>22.114285580507591</v>
      </c>
    </row>
    <row r="1770" spans="1:14" x14ac:dyDescent="0.35">
      <c r="A1770">
        <f>'Profilo fotovoltaico'!B1772*LCOH!$C$20</f>
        <v>36</v>
      </c>
      <c r="B1770">
        <f>'Profilo eolico'!B1772*LCOH!$C$21</f>
        <v>90.399999999999991</v>
      </c>
      <c r="C1770">
        <f>$P$35*'Profilo fotovoltaico'!B1772</f>
        <v>264.76603875439434</v>
      </c>
      <c r="D1770">
        <f>$Q$37*'Profilo eolico'!B1772</f>
        <v>527.45099446392192</v>
      </c>
      <c r="E1770">
        <f>$P$39*'Profilo fotovoltaico'!B1772+'Approvvigionamento energia'!$Q$39*'Profilo eolico'!B1772</f>
        <v>461.77975553654005</v>
      </c>
      <c r="F1770">
        <f>$P$41*'Profilo fotovoltaico'!B1772+'Approvvigionamento energia'!$Q$41*'Profilo eolico'!B1772</f>
        <v>396.10851660915813</v>
      </c>
      <c r="G1770">
        <f>$P$43*'Profilo fotovoltaico'!B1772+'Approvvigionamento energia'!$Q$43*'Profilo eolico'!B1772</f>
        <v>330.43727768177621</v>
      </c>
      <c r="H1770">
        <f t="shared" si="54"/>
        <v>1138.4335154826958</v>
      </c>
      <c r="I1770">
        <f>IF(LCOH!$C$28=Menu!$A$1,'Approvvigionamento energia'!C1770,0)+IF(LCOH!$C$28=Menu!$A$2,'Approvvigionamento energia'!D1770,0)+IF(LCOH!$C$28=Menu!$A$3,'Approvvigionamento energia'!E1770,0)+IF(LCOH!$C$28=Menu!$A$4,'Approvvigionamento energia'!F1770,0)+IF(LCOH!$C$28=Menu!$A$5,'Approvvigionamento energia'!G1770,0)+IF(LCOH!$C$28=Menu!$A$6,'Approvvigionamento energia'!H1770,0)</f>
        <v>396.10851660915813</v>
      </c>
      <c r="J1770">
        <f>'Approvvigionamento energia'!A1770+'Approvvigionamento energia'!B1770+'Approvvigionamento energia'!I1770</f>
        <v>522.50851660915816</v>
      </c>
      <c r="K1770">
        <f>IF(MIN(LCOH!$C$18,J1770)&gt;=$P$48*LCOH!$C$18, MIN(LCOH!$C$18,J1770),0)</f>
        <v>522.50851660915816</v>
      </c>
      <c r="L1770">
        <f t="shared" si="55"/>
        <v>0</v>
      </c>
      <c r="M1770">
        <f>K1770/LCOH!$C$18</f>
        <v>0.3483390110727721</v>
      </c>
      <c r="N1770">
        <f>K1770/LCOH!$C$34</f>
        <v>10.06760147609168</v>
      </c>
    </row>
    <row r="1771" spans="1:14" x14ac:dyDescent="0.35">
      <c r="A1771">
        <f>'Profilo fotovoltaico'!B1773*LCOH!$C$20</f>
        <v>0</v>
      </c>
      <c r="B1771">
        <f>'Profilo eolico'!B1773*LCOH!$C$21</f>
        <v>90.300000000000011</v>
      </c>
      <c r="C1771">
        <f>$P$35*'Profilo fotovoltaico'!B1773</f>
        <v>0</v>
      </c>
      <c r="D1771">
        <f>$Q$37*'Profilo eolico'!B1773</f>
        <v>526.8675309744707</v>
      </c>
      <c r="E1771">
        <f>$P$39*'Profilo fotovoltaico'!B1773+'Approvvigionamento energia'!$Q$39*'Profilo eolico'!B1773</f>
        <v>395.15064823085305</v>
      </c>
      <c r="F1771">
        <f>$P$41*'Profilo fotovoltaico'!B1773+'Approvvigionamento energia'!$Q$41*'Profilo eolico'!B1773</f>
        <v>263.43376548723535</v>
      </c>
      <c r="G1771">
        <f>$P$43*'Profilo fotovoltaico'!B1773+'Approvvigionamento energia'!$Q$43*'Profilo eolico'!B1773</f>
        <v>131.71688274361767</v>
      </c>
      <c r="H1771">
        <f t="shared" si="54"/>
        <v>1138.4335154826958</v>
      </c>
      <c r="I1771">
        <f>IF(LCOH!$C$28=Menu!$A$1,'Approvvigionamento energia'!C1771,0)+IF(LCOH!$C$28=Menu!$A$2,'Approvvigionamento energia'!D1771,0)+IF(LCOH!$C$28=Menu!$A$3,'Approvvigionamento energia'!E1771,0)+IF(LCOH!$C$28=Menu!$A$4,'Approvvigionamento energia'!F1771,0)+IF(LCOH!$C$28=Menu!$A$5,'Approvvigionamento energia'!G1771,0)+IF(LCOH!$C$28=Menu!$A$6,'Approvvigionamento energia'!H1771,0)</f>
        <v>263.43376548723535</v>
      </c>
      <c r="J1771">
        <f>'Approvvigionamento energia'!A1771+'Approvvigionamento energia'!B1771+'Approvvigionamento energia'!I1771</f>
        <v>353.73376548723536</v>
      </c>
      <c r="K1771">
        <f>IF(MIN(LCOH!$C$18,J1771)&gt;=$P$48*LCOH!$C$18, MIN(LCOH!$C$18,J1771),0)</f>
        <v>0</v>
      </c>
      <c r="L1771">
        <f t="shared" si="55"/>
        <v>353.73376548723536</v>
      </c>
      <c r="M1771">
        <f>K1771/LCOH!$C$18</f>
        <v>0</v>
      </c>
      <c r="N1771">
        <f>K1771/LCOH!$C$34</f>
        <v>0</v>
      </c>
    </row>
    <row r="1772" spans="1:14" x14ac:dyDescent="0.35">
      <c r="A1772">
        <f>'Profilo fotovoltaico'!B1774*LCOH!$C$20</f>
        <v>0</v>
      </c>
      <c r="B1772">
        <f>'Profilo eolico'!B1774*LCOH!$C$21</f>
        <v>89.300000000000011</v>
      </c>
      <c r="C1772">
        <f>$P$35*'Profilo fotovoltaico'!B1774</f>
        <v>0</v>
      </c>
      <c r="D1772">
        <f>$Q$37*'Profilo eolico'!B1774</f>
        <v>521.03289607995828</v>
      </c>
      <c r="E1772">
        <f>$P$39*'Profilo fotovoltaico'!B1774+'Approvvigionamento energia'!$Q$39*'Profilo eolico'!B1774</f>
        <v>390.77467205996874</v>
      </c>
      <c r="F1772">
        <f>$P$41*'Profilo fotovoltaico'!B1774+'Approvvigionamento energia'!$Q$41*'Profilo eolico'!B1774</f>
        <v>260.51644803997914</v>
      </c>
      <c r="G1772">
        <f>$P$43*'Profilo fotovoltaico'!B1774+'Approvvigionamento energia'!$Q$43*'Profilo eolico'!B1774</f>
        <v>130.25822401998957</v>
      </c>
      <c r="H1772">
        <f t="shared" si="54"/>
        <v>1138.4335154826958</v>
      </c>
      <c r="I1772">
        <f>IF(LCOH!$C$28=Menu!$A$1,'Approvvigionamento energia'!C1772,0)+IF(LCOH!$C$28=Menu!$A$2,'Approvvigionamento energia'!D1772,0)+IF(LCOH!$C$28=Menu!$A$3,'Approvvigionamento energia'!E1772,0)+IF(LCOH!$C$28=Menu!$A$4,'Approvvigionamento energia'!F1772,0)+IF(LCOH!$C$28=Menu!$A$5,'Approvvigionamento energia'!G1772,0)+IF(LCOH!$C$28=Menu!$A$6,'Approvvigionamento energia'!H1772,0)</f>
        <v>260.51644803997914</v>
      </c>
      <c r="J1772">
        <f>'Approvvigionamento energia'!A1772+'Approvvigionamento energia'!B1772+'Approvvigionamento energia'!I1772</f>
        <v>349.81644803997915</v>
      </c>
      <c r="K1772">
        <f>IF(MIN(LCOH!$C$18,J1772)&gt;=$P$48*LCOH!$C$18, MIN(LCOH!$C$18,J1772),0)</f>
        <v>0</v>
      </c>
      <c r="L1772">
        <f t="shared" si="55"/>
        <v>349.81644803997915</v>
      </c>
      <c r="M1772">
        <f>K1772/LCOH!$C$18</f>
        <v>0</v>
      </c>
      <c r="N1772">
        <f>K1772/LCOH!$C$34</f>
        <v>0</v>
      </c>
    </row>
    <row r="1773" spans="1:14" x14ac:dyDescent="0.35">
      <c r="A1773">
        <f>'Profilo fotovoltaico'!B1775*LCOH!$C$20</f>
        <v>0</v>
      </c>
      <c r="B1773">
        <f>'Profilo eolico'!B1775*LCOH!$C$21</f>
        <v>85.9</v>
      </c>
      <c r="C1773">
        <f>$P$35*'Profilo fotovoltaico'!B1775</f>
        <v>0</v>
      </c>
      <c r="D1773">
        <f>$Q$37*'Profilo eolico'!B1775</f>
        <v>501.19513743861614</v>
      </c>
      <c r="E1773">
        <f>$P$39*'Profilo fotovoltaico'!B1775+'Approvvigionamento energia'!$Q$39*'Profilo eolico'!B1775</f>
        <v>375.89635307896208</v>
      </c>
      <c r="F1773">
        <f>$P$41*'Profilo fotovoltaico'!B1775+'Approvvigionamento energia'!$Q$41*'Profilo eolico'!B1775</f>
        <v>250.59756871930807</v>
      </c>
      <c r="G1773">
        <f>$P$43*'Profilo fotovoltaico'!B1775+'Approvvigionamento energia'!$Q$43*'Profilo eolico'!B1775</f>
        <v>125.29878435965404</v>
      </c>
      <c r="H1773">
        <f t="shared" si="54"/>
        <v>1138.4335154826958</v>
      </c>
      <c r="I1773">
        <f>IF(LCOH!$C$28=Menu!$A$1,'Approvvigionamento energia'!C1773,0)+IF(LCOH!$C$28=Menu!$A$2,'Approvvigionamento energia'!D1773,0)+IF(LCOH!$C$28=Menu!$A$3,'Approvvigionamento energia'!E1773,0)+IF(LCOH!$C$28=Menu!$A$4,'Approvvigionamento energia'!F1773,0)+IF(LCOH!$C$28=Menu!$A$5,'Approvvigionamento energia'!G1773,0)+IF(LCOH!$C$28=Menu!$A$6,'Approvvigionamento energia'!H1773,0)</f>
        <v>250.59756871930807</v>
      </c>
      <c r="J1773">
        <f>'Approvvigionamento energia'!A1773+'Approvvigionamento energia'!B1773+'Approvvigionamento energia'!I1773</f>
        <v>336.49756871930811</v>
      </c>
      <c r="K1773">
        <f>IF(MIN(LCOH!$C$18,J1773)&gt;=$P$48*LCOH!$C$18, MIN(LCOH!$C$18,J1773),0)</f>
        <v>0</v>
      </c>
      <c r="L1773">
        <f t="shared" si="55"/>
        <v>336.49756871930811</v>
      </c>
      <c r="M1773">
        <f>K1773/LCOH!$C$18</f>
        <v>0</v>
      </c>
      <c r="N1773">
        <f>K1773/LCOH!$C$34</f>
        <v>0</v>
      </c>
    </row>
    <row r="1774" spans="1:14" x14ac:dyDescent="0.35">
      <c r="A1774">
        <f>'Profilo fotovoltaico'!B1776*LCOH!$C$20</f>
        <v>0</v>
      </c>
      <c r="B1774">
        <f>'Profilo eolico'!B1776*LCOH!$C$21</f>
        <v>80.5</v>
      </c>
      <c r="C1774">
        <f>$P$35*'Profilo fotovoltaico'!B1776</f>
        <v>0</v>
      </c>
      <c r="D1774">
        <f>$Q$37*'Profilo eolico'!B1776</f>
        <v>469.68810900824911</v>
      </c>
      <c r="E1774">
        <f>$P$39*'Profilo fotovoltaico'!B1776+'Approvvigionamento energia'!$Q$39*'Profilo eolico'!B1776</f>
        <v>352.26608175618679</v>
      </c>
      <c r="F1774">
        <f>$P$41*'Profilo fotovoltaico'!B1776+'Approvvigionamento energia'!$Q$41*'Profilo eolico'!B1776</f>
        <v>234.84405450412456</v>
      </c>
      <c r="G1774">
        <f>$P$43*'Profilo fotovoltaico'!B1776+'Approvvigionamento energia'!$Q$43*'Profilo eolico'!B1776</f>
        <v>117.42202725206228</v>
      </c>
      <c r="H1774">
        <f t="shared" si="54"/>
        <v>1138.4335154826958</v>
      </c>
      <c r="I1774">
        <f>IF(LCOH!$C$28=Menu!$A$1,'Approvvigionamento energia'!C1774,0)+IF(LCOH!$C$28=Menu!$A$2,'Approvvigionamento energia'!D1774,0)+IF(LCOH!$C$28=Menu!$A$3,'Approvvigionamento energia'!E1774,0)+IF(LCOH!$C$28=Menu!$A$4,'Approvvigionamento energia'!F1774,0)+IF(LCOH!$C$28=Menu!$A$5,'Approvvigionamento energia'!G1774,0)+IF(LCOH!$C$28=Menu!$A$6,'Approvvigionamento energia'!H1774,0)</f>
        <v>234.84405450412456</v>
      </c>
      <c r="J1774">
        <f>'Approvvigionamento energia'!A1774+'Approvvigionamento energia'!B1774+'Approvvigionamento energia'!I1774</f>
        <v>315.34405450412453</v>
      </c>
      <c r="K1774">
        <f>IF(MIN(LCOH!$C$18,J1774)&gt;=$P$48*LCOH!$C$18, MIN(LCOH!$C$18,J1774),0)</f>
        <v>0</v>
      </c>
      <c r="L1774">
        <f t="shared" si="55"/>
        <v>315.34405450412453</v>
      </c>
      <c r="M1774">
        <f>K1774/LCOH!$C$18</f>
        <v>0</v>
      </c>
      <c r="N1774">
        <f>K1774/LCOH!$C$34</f>
        <v>0</v>
      </c>
    </row>
    <row r="1775" spans="1:14" x14ac:dyDescent="0.35">
      <c r="A1775">
        <f>'Profilo fotovoltaico'!B1777*LCOH!$C$20</f>
        <v>0</v>
      </c>
      <c r="B1775">
        <f>'Profilo eolico'!B1777*LCOH!$C$21</f>
        <v>77</v>
      </c>
      <c r="C1775">
        <f>$P$35*'Profilo fotovoltaico'!B1777</f>
        <v>0</v>
      </c>
      <c r="D1775">
        <f>$Q$37*'Profilo eolico'!B1777</f>
        <v>449.26688687745565</v>
      </c>
      <c r="E1775">
        <f>$P$39*'Profilo fotovoltaico'!B1777+'Approvvigionamento energia'!$Q$39*'Profilo eolico'!B1777</f>
        <v>336.95016515809169</v>
      </c>
      <c r="F1775">
        <f>$P$41*'Profilo fotovoltaico'!B1777+'Approvvigionamento energia'!$Q$41*'Profilo eolico'!B1777</f>
        <v>224.63344343872782</v>
      </c>
      <c r="G1775">
        <f>$P$43*'Profilo fotovoltaico'!B1777+'Approvvigionamento energia'!$Q$43*'Profilo eolico'!B1777</f>
        <v>112.31672171936391</v>
      </c>
      <c r="H1775">
        <f t="shared" si="54"/>
        <v>1138.4335154826958</v>
      </c>
      <c r="I1775">
        <f>IF(LCOH!$C$28=Menu!$A$1,'Approvvigionamento energia'!C1775,0)+IF(LCOH!$C$28=Menu!$A$2,'Approvvigionamento energia'!D1775,0)+IF(LCOH!$C$28=Menu!$A$3,'Approvvigionamento energia'!E1775,0)+IF(LCOH!$C$28=Menu!$A$4,'Approvvigionamento energia'!F1775,0)+IF(LCOH!$C$28=Menu!$A$5,'Approvvigionamento energia'!G1775,0)+IF(LCOH!$C$28=Menu!$A$6,'Approvvigionamento energia'!H1775,0)</f>
        <v>224.63344343872782</v>
      </c>
      <c r="J1775">
        <f>'Approvvigionamento energia'!A1775+'Approvvigionamento energia'!B1775+'Approvvigionamento energia'!I1775</f>
        <v>301.6334434387278</v>
      </c>
      <c r="K1775">
        <f>IF(MIN(LCOH!$C$18,J1775)&gt;=$P$48*LCOH!$C$18, MIN(LCOH!$C$18,J1775),0)</f>
        <v>0</v>
      </c>
      <c r="L1775">
        <f t="shared" si="55"/>
        <v>301.6334434387278</v>
      </c>
      <c r="M1775">
        <f>K1775/LCOH!$C$18</f>
        <v>0</v>
      </c>
      <c r="N1775">
        <f>K1775/LCOH!$C$34</f>
        <v>0</v>
      </c>
    </row>
    <row r="1776" spans="1:14" x14ac:dyDescent="0.35">
      <c r="A1776">
        <f>'Profilo fotovoltaico'!B1778*LCOH!$C$20</f>
        <v>0</v>
      </c>
      <c r="B1776">
        <f>'Profilo eolico'!B1778*LCOH!$C$21</f>
        <v>74.099999999999994</v>
      </c>
      <c r="C1776">
        <f>$P$35*'Profilo fotovoltaico'!B1778</f>
        <v>0</v>
      </c>
      <c r="D1776">
        <f>$Q$37*'Profilo eolico'!B1778</f>
        <v>432.34644568336967</v>
      </c>
      <c r="E1776">
        <f>$P$39*'Profilo fotovoltaico'!B1778+'Approvvigionamento energia'!$Q$39*'Profilo eolico'!B1778</f>
        <v>324.25983426252719</v>
      </c>
      <c r="F1776">
        <f>$P$41*'Profilo fotovoltaico'!B1778+'Approvvigionamento energia'!$Q$41*'Profilo eolico'!B1778</f>
        <v>216.17322284168483</v>
      </c>
      <c r="G1776">
        <f>$P$43*'Profilo fotovoltaico'!B1778+'Approvvigionamento energia'!$Q$43*'Profilo eolico'!B1778</f>
        <v>108.08661142084242</v>
      </c>
      <c r="H1776">
        <f t="shared" si="54"/>
        <v>1138.4335154826958</v>
      </c>
      <c r="I1776">
        <f>IF(LCOH!$C$28=Menu!$A$1,'Approvvigionamento energia'!C1776,0)+IF(LCOH!$C$28=Menu!$A$2,'Approvvigionamento energia'!D1776,0)+IF(LCOH!$C$28=Menu!$A$3,'Approvvigionamento energia'!E1776,0)+IF(LCOH!$C$28=Menu!$A$4,'Approvvigionamento energia'!F1776,0)+IF(LCOH!$C$28=Menu!$A$5,'Approvvigionamento energia'!G1776,0)+IF(LCOH!$C$28=Menu!$A$6,'Approvvigionamento energia'!H1776,0)</f>
        <v>216.17322284168483</v>
      </c>
      <c r="J1776">
        <f>'Approvvigionamento energia'!A1776+'Approvvigionamento energia'!B1776+'Approvvigionamento energia'!I1776</f>
        <v>290.27322284168486</v>
      </c>
      <c r="K1776">
        <f>IF(MIN(LCOH!$C$18,J1776)&gt;=$P$48*LCOH!$C$18, MIN(LCOH!$C$18,J1776),0)</f>
        <v>0</v>
      </c>
      <c r="L1776">
        <f t="shared" si="55"/>
        <v>290.27322284168486</v>
      </c>
      <c r="M1776">
        <f>K1776/LCOH!$C$18</f>
        <v>0</v>
      </c>
      <c r="N1776">
        <f>K1776/LCOH!$C$34</f>
        <v>0</v>
      </c>
    </row>
    <row r="1777" spans="1:14" x14ac:dyDescent="0.35">
      <c r="A1777">
        <f>'Profilo fotovoltaico'!B1779*LCOH!$C$20</f>
        <v>0</v>
      </c>
      <c r="B1777">
        <f>'Profilo eolico'!B1779*LCOH!$C$21</f>
        <v>66.400000000000006</v>
      </c>
      <c r="C1777">
        <f>$P$35*'Profilo fotovoltaico'!B1779</f>
        <v>0</v>
      </c>
      <c r="D1777">
        <f>$Q$37*'Profilo eolico'!B1779</f>
        <v>387.41975699562408</v>
      </c>
      <c r="E1777">
        <f>$P$39*'Profilo fotovoltaico'!B1779+'Approvvigionamento energia'!$Q$39*'Profilo eolico'!B1779</f>
        <v>290.56481774671806</v>
      </c>
      <c r="F1777">
        <f>$P$41*'Profilo fotovoltaico'!B1779+'Approvvigionamento energia'!$Q$41*'Profilo eolico'!B1779</f>
        <v>193.70987849781204</v>
      </c>
      <c r="G1777">
        <f>$P$43*'Profilo fotovoltaico'!B1779+'Approvvigionamento energia'!$Q$43*'Profilo eolico'!B1779</f>
        <v>96.854939248906021</v>
      </c>
      <c r="H1777">
        <f t="shared" si="54"/>
        <v>1138.4335154826958</v>
      </c>
      <c r="I1777">
        <f>IF(LCOH!$C$28=Menu!$A$1,'Approvvigionamento energia'!C1777,0)+IF(LCOH!$C$28=Menu!$A$2,'Approvvigionamento energia'!D1777,0)+IF(LCOH!$C$28=Menu!$A$3,'Approvvigionamento energia'!E1777,0)+IF(LCOH!$C$28=Menu!$A$4,'Approvvigionamento energia'!F1777,0)+IF(LCOH!$C$28=Menu!$A$5,'Approvvigionamento energia'!G1777,0)+IF(LCOH!$C$28=Menu!$A$6,'Approvvigionamento energia'!H1777,0)</f>
        <v>193.70987849781204</v>
      </c>
      <c r="J1777">
        <f>'Approvvigionamento energia'!A1777+'Approvvigionamento energia'!B1777+'Approvvigionamento energia'!I1777</f>
        <v>260.10987849781202</v>
      </c>
      <c r="K1777">
        <f>IF(MIN(LCOH!$C$18,J1777)&gt;=$P$48*LCOH!$C$18, MIN(LCOH!$C$18,J1777),0)</f>
        <v>0</v>
      </c>
      <c r="L1777">
        <f t="shared" si="55"/>
        <v>260.10987849781202</v>
      </c>
      <c r="M1777">
        <f>K1777/LCOH!$C$18</f>
        <v>0</v>
      </c>
      <c r="N1777">
        <f>K1777/LCOH!$C$34</f>
        <v>0</v>
      </c>
    </row>
    <row r="1778" spans="1:14" x14ac:dyDescent="0.35">
      <c r="A1778">
        <f>'Profilo fotovoltaico'!B1780*LCOH!$C$20</f>
        <v>0</v>
      </c>
      <c r="B1778">
        <f>'Profilo eolico'!B1780*LCOH!$C$21</f>
        <v>61.3</v>
      </c>
      <c r="C1778">
        <f>$P$35*'Profilo fotovoltaico'!B1780</f>
        <v>0</v>
      </c>
      <c r="D1778">
        <f>$Q$37*'Profilo eolico'!B1780</f>
        <v>357.66311903361077</v>
      </c>
      <c r="E1778">
        <f>$P$39*'Profilo fotovoltaico'!B1780+'Approvvigionamento energia'!$Q$39*'Profilo eolico'!B1780</f>
        <v>268.24733927520811</v>
      </c>
      <c r="F1778">
        <f>$P$41*'Profilo fotovoltaico'!B1780+'Approvvigionamento energia'!$Q$41*'Profilo eolico'!B1780</f>
        <v>178.83155951680538</v>
      </c>
      <c r="G1778">
        <f>$P$43*'Profilo fotovoltaico'!B1780+'Approvvigionamento energia'!$Q$43*'Profilo eolico'!B1780</f>
        <v>89.415779758402692</v>
      </c>
      <c r="H1778">
        <f t="shared" si="54"/>
        <v>1138.4335154826958</v>
      </c>
      <c r="I1778">
        <f>IF(LCOH!$C$28=Menu!$A$1,'Approvvigionamento energia'!C1778,0)+IF(LCOH!$C$28=Menu!$A$2,'Approvvigionamento energia'!D1778,0)+IF(LCOH!$C$28=Menu!$A$3,'Approvvigionamento energia'!E1778,0)+IF(LCOH!$C$28=Menu!$A$4,'Approvvigionamento energia'!F1778,0)+IF(LCOH!$C$28=Menu!$A$5,'Approvvigionamento energia'!G1778,0)+IF(LCOH!$C$28=Menu!$A$6,'Approvvigionamento energia'!H1778,0)</f>
        <v>178.83155951680538</v>
      </c>
      <c r="J1778">
        <f>'Approvvigionamento energia'!A1778+'Approvvigionamento energia'!B1778+'Approvvigionamento energia'!I1778</f>
        <v>240.1315595168054</v>
      </c>
      <c r="K1778">
        <f>IF(MIN(LCOH!$C$18,J1778)&gt;=$P$48*LCOH!$C$18, MIN(LCOH!$C$18,J1778),0)</f>
        <v>0</v>
      </c>
      <c r="L1778">
        <f t="shared" si="55"/>
        <v>240.1315595168054</v>
      </c>
      <c r="M1778">
        <f>K1778/LCOH!$C$18</f>
        <v>0</v>
      </c>
      <c r="N1778">
        <f>K1778/LCOH!$C$34</f>
        <v>0</v>
      </c>
    </row>
    <row r="1779" spans="1:14" x14ac:dyDescent="0.35">
      <c r="A1779">
        <f>'Profilo fotovoltaico'!B1781*LCOH!$C$20</f>
        <v>0</v>
      </c>
      <c r="B1779">
        <f>'Profilo eolico'!B1781*LCOH!$C$21</f>
        <v>61.3</v>
      </c>
      <c r="C1779">
        <f>$P$35*'Profilo fotovoltaico'!B1781</f>
        <v>0</v>
      </c>
      <c r="D1779">
        <f>$Q$37*'Profilo eolico'!B1781</f>
        <v>357.66311903361077</v>
      </c>
      <c r="E1779">
        <f>$P$39*'Profilo fotovoltaico'!B1781+'Approvvigionamento energia'!$Q$39*'Profilo eolico'!B1781</f>
        <v>268.24733927520811</v>
      </c>
      <c r="F1779">
        <f>$P$41*'Profilo fotovoltaico'!B1781+'Approvvigionamento energia'!$Q$41*'Profilo eolico'!B1781</f>
        <v>178.83155951680538</v>
      </c>
      <c r="G1779">
        <f>$P$43*'Profilo fotovoltaico'!B1781+'Approvvigionamento energia'!$Q$43*'Profilo eolico'!B1781</f>
        <v>89.415779758402692</v>
      </c>
      <c r="H1779">
        <f t="shared" si="54"/>
        <v>1138.4335154826958</v>
      </c>
      <c r="I1779">
        <f>IF(LCOH!$C$28=Menu!$A$1,'Approvvigionamento energia'!C1779,0)+IF(LCOH!$C$28=Menu!$A$2,'Approvvigionamento energia'!D1779,0)+IF(LCOH!$C$28=Menu!$A$3,'Approvvigionamento energia'!E1779,0)+IF(LCOH!$C$28=Menu!$A$4,'Approvvigionamento energia'!F1779,0)+IF(LCOH!$C$28=Menu!$A$5,'Approvvigionamento energia'!G1779,0)+IF(LCOH!$C$28=Menu!$A$6,'Approvvigionamento energia'!H1779,0)</f>
        <v>178.83155951680538</v>
      </c>
      <c r="J1779">
        <f>'Approvvigionamento energia'!A1779+'Approvvigionamento energia'!B1779+'Approvvigionamento energia'!I1779</f>
        <v>240.1315595168054</v>
      </c>
      <c r="K1779">
        <f>IF(MIN(LCOH!$C$18,J1779)&gt;=$P$48*LCOH!$C$18, MIN(LCOH!$C$18,J1779),0)</f>
        <v>0</v>
      </c>
      <c r="L1779">
        <f t="shared" si="55"/>
        <v>240.1315595168054</v>
      </c>
      <c r="M1779">
        <f>K1779/LCOH!$C$18</f>
        <v>0</v>
      </c>
      <c r="N1779">
        <f>K1779/LCOH!$C$34</f>
        <v>0</v>
      </c>
    </row>
    <row r="1780" spans="1:14" x14ac:dyDescent="0.35">
      <c r="A1780">
        <f>'Profilo fotovoltaico'!B1782*LCOH!$C$20</f>
        <v>0</v>
      </c>
      <c r="B1780">
        <f>'Profilo eolico'!B1782*LCOH!$C$21</f>
        <v>65</v>
      </c>
      <c r="C1780">
        <f>$P$35*'Profilo fotovoltaico'!B1782</f>
        <v>0</v>
      </c>
      <c r="D1780">
        <f>$Q$37*'Profilo eolico'!B1782</f>
        <v>379.25126814330673</v>
      </c>
      <c r="E1780">
        <f>$P$39*'Profilo fotovoltaico'!B1782+'Approvvigionamento energia'!$Q$39*'Profilo eolico'!B1782</f>
        <v>284.43845110748003</v>
      </c>
      <c r="F1780">
        <f>$P$41*'Profilo fotovoltaico'!B1782+'Approvvigionamento energia'!$Q$41*'Profilo eolico'!B1782</f>
        <v>189.62563407165337</v>
      </c>
      <c r="G1780">
        <f>$P$43*'Profilo fotovoltaico'!B1782+'Approvvigionamento energia'!$Q$43*'Profilo eolico'!B1782</f>
        <v>94.812817035826683</v>
      </c>
      <c r="H1780">
        <f t="shared" si="54"/>
        <v>1138.4335154826958</v>
      </c>
      <c r="I1780">
        <f>IF(LCOH!$C$28=Menu!$A$1,'Approvvigionamento energia'!C1780,0)+IF(LCOH!$C$28=Menu!$A$2,'Approvvigionamento energia'!D1780,0)+IF(LCOH!$C$28=Menu!$A$3,'Approvvigionamento energia'!E1780,0)+IF(LCOH!$C$28=Menu!$A$4,'Approvvigionamento energia'!F1780,0)+IF(LCOH!$C$28=Menu!$A$5,'Approvvigionamento energia'!G1780,0)+IF(LCOH!$C$28=Menu!$A$6,'Approvvigionamento energia'!H1780,0)</f>
        <v>189.62563407165337</v>
      </c>
      <c r="J1780">
        <f>'Approvvigionamento energia'!A1780+'Approvvigionamento energia'!B1780+'Approvvigionamento energia'!I1780</f>
        <v>254.62563407165337</v>
      </c>
      <c r="K1780">
        <f>IF(MIN(LCOH!$C$18,J1780)&gt;=$P$48*LCOH!$C$18, MIN(LCOH!$C$18,J1780),0)</f>
        <v>0</v>
      </c>
      <c r="L1780">
        <f t="shared" si="55"/>
        <v>254.62563407165337</v>
      </c>
      <c r="M1780">
        <f>K1780/LCOH!$C$18</f>
        <v>0</v>
      </c>
      <c r="N1780">
        <f>K1780/LCOH!$C$34</f>
        <v>0</v>
      </c>
    </row>
    <row r="1781" spans="1:14" x14ac:dyDescent="0.35">
      <c r="A1781">
        <f>'Profilo fotovoltaico'!B1783*LCOH!$C$20</f>
        <v>0</v>
      </c>
      <c r="B1781">
        <f>'Profilo eolico'!B1783*LCOH!$C$21</f>
        <v>66.199999999999989</v>
      </c>
      <c r="C1781">
        <f>$P$35*'Profilo fotovoltaico'!B1783</f>
        <v>0</v>
      </c>
      <c r="D1781">
        <f>$Q$37*'Profilo eolico'!B1783</f>
        <v>386.25283001672159</v>
      </c>
      <c r="E1781">
        <f>$P$39*'Profilo fotovoltaico'!B1783+'Approvvigionamento energia'!$Q$39*'Profilo eolico'!B1783</f>
        <v>289.68962251254118</v>
      </c>
      <c r="F1781">
        <f>$P$41*'Profilo fotovoltaico'!B1783+'Approvvigionamento energia'!$Q$41*'Profilo eolico'!B1783</f>
        <v>193.12641500836079</v>
      </c>
      <c r="G1781">
        <f>$P$43*'Profilo fotovoltaico'!B1783+'Approvvigionamento energia'!$Q$43*'Profilo eolico'!B1783</f>
        <v>96.563207504180397</v>
      </c>
      <c r="H1781">
        <f t="shared" si="54"/>
        <v>1138.4335154826958</v>
      </c>
      <c r="I1781">
        <f>IF(LCOH!$C$28=Menu!$A$1,'Approvvigionamento energia'!C1781,0)+IF(LCOH!$C$28=Menu!$A$2,'Approvvigionamento energia'!D1781,0)+IF(LCOH!$C$28=Menu!$A$3,'Approvvigionamento energia'!E1781,0)+IF(LCOH!$C$28=Menu!$A$4,'Approvvigionamento energia'!F1781,0)+IF(LCOH!$C$28=Menu!$A$5,'Approvvigionamento energia'!G1781,0)+IF(LCOH!$C$28=Menu!$A$6,'Approvvigionamento energia'!H1781,0)</f>
        <v>193.12641500836079</v>
      </c>
      <c r="J1781">
        <f>'Approvvigionamento energia'!A1781+'Approvvigionamento energia'!B1781+'Approvvigionamento energia'!I1781</f>
        <v>259.32641500836075</v>
      </c>
      <c r="K1781">
        <f>IF(MIN(LCOH!$C$18,J1781)&gt;=$P$48*LCOH!$C$18, MIN(LCOH!$C$18,J1781),0)</f>
        <v>0</v>
      </c>
      <c r="L1781">
        <f t="shared" si="55"/>
        <v>259.32641500836075</v>
      </c>
      <c r="M1781">
        <f>K1781/LCOH!$C$18</f>
        <v>0</v>
      </c>
      <c r="N1781">
        <f>K1781/LCOH!$C$34</f>
        <v>0</v>
      </c>
    </row>
    <row r="1782" spans="1:14" x14ac:dyDescent="0.35">
      <c r="A1782">
        <f>'Profilo fotovoltaico'!B1784*LCOH!$C$20</f>
        <v>0</v>
      </c>
      <c r="B1782">
        <f>'Profilo eolico'!B1784*LCOH!$C$21</f>
        <v>66.699999999999989</v>
      </c>
      <c r="C1782">
        <f>$P$35*'Profilo fotovoltaico'!B1784</f>
        <v>0</v>
      </c>
      <c r="D1782">
        <f>$Q$37*'Profilo eolico'!B1784</f>
        <v>389.1701474639778</v>
      </c>
      <c r="E1782">
        <f>$P$39*'Profilo fotovoltaico'!B1784+'Approvvigionamento energia'!$Q$39*'Profilo eolico'!B1784</f>
        <v>291.87761059798333</v>
      </c>
      <c r="F1782">
        <f>$P$41*'Profilo fotovoltaico'!B1784+'Approvvigionamento energia'!$Q$41*'Profilo eolico'!B1784</f>
        <v>194.5850737319889</v>
      </c>
      <c r="G1782">
        <f>$P$43*'Profilo fotovoltaico'!B1784+'Approvvigionamento energia'!$Q$43*'Profilo eolico'!B1784</f>
        <v>97.29253686599445</v>
      </c>
      <c r="H1782">
        <f t="shared" si="54"/>
        <v>1138.4335154826958</v>
      </c>
      <c r="I1782">
        <f>IF(LCOH!$C$28=Menu!$A$1,'Approvvigionamento energia'!C1782,0)+IF(LCOH!$C$28=Menu!$A$2,'Approvvigionamento energia'!D1782,0)+IF(LCOH!$C$28=Menu!$A$3,'Approvvigionamento energia'!E1782,0)+IF(LCOH!$C$28=Menu!$A$4,'Approvvigionamento energia'!F1782,0)+IF(LCOH!$C$28=Menu!$A$5,'Approvvigionamento energia'!G1782,0)+IF(LCOH!$C$28=Menu!$A$6,'Approvvigionamento energia'!H1782,0)</f>
        <v>194.5850737319889</v>
      </c>
      <c r="J1782">
        <f>'Approvvigionamento energia'!A1782+'Approvvigionamento energia'!B1782+'Approvvigionamento energia'!I1782</f>
        <v>261.28507373198886</v>
      </c>
      <c r="K1782">
        <f>IF(MIN(LCOH!$C$18,J1782)&gt;=$P$48*LCOH!$C$18, MIN(LCOH!$C$18,J1782),0)</f>
        <v>0</v>
      </c>
      <c r="L1782">
        <f t="shared" si="55"/>
        <v>261.28507373198886</v>
      </c>
      <c r="M1782">
        <f>K1782/LCOH!$C$18</f>
        <v>0</v>
      </c>
      <c r="N1782">
        <f>K1782/LCOH!$C$34</f>
        <v>0</v>
      </c>
    </row>
    <row r="1783" spans="1:14" x14ac:dyDescent="0.35">
      <c r="A1783">
        <f>'Profilo fotovoltaico'!B1785*LCOH!$C$20</f>
        <v>11</v>
      </c>
      <c r="B1783">
        <f>'Profilo eolico'!B1785*LCOH!$C$21</f>
        <v>66.400000000000006</v>
      </c>
      <c r="C1783">
        <f>$P$35*'Profilo fotovoltaico'!B1785</f>
        <v>80.900734063842705</v>
      </c>
      <c r="D1783">
        <f>$Q$37*'Profilo eolico'!B1785</f>
        <v>387.41975699562408</v>
      </c>
      <c r="E1783">
        <f>$P$39*'Profilo fotovoltaico'!B1785+'Approvvigionamento energia'!$Q$39*'Profilo eolico'!B1785</f>
        <v>310.79000126267874</v>
      </c>
      <c r="F1783">
        <f>$P$41*'Profilo fotovoltaico'!B1785+'Approvvigionamento energia'!$Q$41*'Profilo eolico'!B1785</f>
        <v>234.1602455297334</v>
      </c>
      <c r="G1783">
        <f>$P$43*'Profilo fotovoltaico'!B1785+'Approvvigionamento energia'!$Q$43*'Profilo eolico'!B1785</f>
        <v>157.53048979678806</v>
      </c>
      <c r="H1783">
        <f t="shared" si="54"/>
        <v>1138.4335154826958</v>
      </c>
      <c r="I1783">
        <f>IF(LCOH!$C$28=Menu!$A$1,'Approvvigionamento energia'!C1783,0)+IF(LCOH!$C$28=Menu!$A$2,'Approvvigionamento energia'!D1783,0)+IF(LCOH!$C$28=Menu!$A$3,'Approvvigionamento energia'!E1783,0)+IF(LCOH!$C$28=Menu!$A$4,'Approvvigionamento energia'!F1783,0)+IF(LCOH!$C$28=Menu!$A$5,'Approvvigionamento energia'!G1783,0)+IF(LCOH!$C$28=Menu!$A$6,'Approvvigionamento energia'!H1783,0)</f>
        <v>234.1602455297334</v>
      </c>
      <c r="J1783">
        <f>'Approvvigionamento energia'!A1783+'Approvvigionamento energia'!B1783+'Approvvigionamento energia'!I1783</f>
        <v>311.56024552973338</v>
      </c>
      <c r="K1783">
        <f>IF(MIN(LCOH!$C$18,J1783)&gt;=$P$48*LCOH!$C$18, MIN(LCOH!$C$18,J1783),0)</f>
        <v>0</v>
      </c>
      <c r="L1783">
        <f t="shared" si="55"/>
        <v>311.56024552973338</v>
      </c>
      <c r="M1783">
        <f>K1783/LCOH!$C$18</f>
        <v>0</v>
      </c>
      <c r="N1783">
        <f>K1783/LCOH!$C$34</f>
        <v>0</v>
      </c>
    </row>
    <row r="1784" spans="1:14" x14ac:dyDescent="0.35">
      <c r="A1784">
        <f>'Profilo fotovoltaico'!B1786*LCOH!$C$20</f>
        <v>126</v>
      </c>
      <c r="B1784">
        <f>'Profilo eolico'!B1786*LCOH!$C$21</f>
        <v>55.1</v>
      </c>
      <c r="C1784">
        <f>$P$35*'Profilo fotovoltaico'!B1786</f>
        <v>926.68113564038015</v>
      </c>
      <c r="D1784">
        <f>$Q$37*'Profilo eolico'!B1786</f>
        <v>321.48838268763387</v>
      </c>
      <c r="E1784">
        <f>$P$39*'Profilo fotovoltaico'!B1786+'Approvvigionamento energia'!$Q$39*'Profilo eolico'!B1786</f>
        <v>472.78657092582046</v>
      </c>
      <c r="F1784">
        <f>$P$41*'Profilo fotovoltaico'!B1786+'Approvvigionamento energia'!$Q$41*'Profilo eolico'!B1786</f>
        <v>624.08475916400698</v>
      </c>
      <c r="G1784">
        <f>$P$43*'Profilo fotovoltaico'!B1786+'Approvvigionamento energia'!$Q$43*'Profilo eolico'!B1786</f>
        <v>775.38294740219362</v>
      </c>
      <c r="H1784">
        <f t="shared" si="54"/>
        <v>1138.4335154826958</v>
      </c>
      <c r="I1784">
        <f>IF(LCOH!$C$28=Menu!$A$1,'Approvvigionamento energia'!C1784,0)+IF(LCOH!$C$28=Menu!$A$2,'Approvvigionamento energia'!D1784,0)+IF(LCOH!$C$28=Menu!$A$3,'Approvvigionamento energia'!E1784,0)+IF(LCOH!$C$28=Menu!$A$4,'Approvvigionamento energia'!F1784,0)+IF(LCOH!$C$28=Menu!$A$5,'Approvvigionamento energia'!G1784,0)+IF(LCOH!$C$28=Menu!$A$6,'Approvvigionamento energia'!H1784,0)</f>
        <v>624.08475916400698</v>
      </c>
      <c r="J1784">
        <f>'Approvvigionamento energia'!A1784+'Approvvigionamento energia'!B1784+'Approvvigionamento energia'!I1784</f>
        <v>805.184759164007</v>
      </c>
      <c r="K1784">
        <f>IF(MIN(LCOH!$C$18,J1784)&gt;=$P$48*LCOH!$C$18, MIN(LCOH!$C$18,J1784),0)</f>
        <v>805.184759164007</v>
      </c>
      <c r="L1784">
        <f t="shared" si="55"/>
        <v>0</v>
      </c>
      <c r="M1784">
        <f>K1784/LCOH!$C$18</f>
        <v>0.53678983944267133</v>
      </c>
      <c r="N1784">
        <f>K1784/LCOH!$C$34</f>
        <v>15.514157209325761</v>
      </c>
    </row>
    <row r="1785" spans="1:14" x14ac:dyDescent="0.35">
      <c r="A1785">
        <f>'Profilo fotovoltaico'!B1787*LCOH!$C$20</f>
        <v>281</v>
      </c>
      <c r="B1785">
        <f>'Profilo eolico'!B1787*LCOH!$C$21</f>
        <v>53</v>
      </c>
      <c r="C1785">
        <f>$P$35*'Profilo fotovoltaico'!B1787</f>
        <v>2066.6460247218006</v>
      </c>
      <c r="D1785">
        <f>$Q$37*'Profilo eolico'!B1787</f>
        <v>309.23564940915776</v>
      </c>
      <c r="E1785">
        <f>$P$39*'Profilo fotovoltaico'!B1787+'Approvvigionamento energia'!$Q$39*'Profilo eolico'!B1787</f>
        <v>748.58824323731847</v>
      </c>
      <c r="F1785">
        <f>$P$41*'Profilo fotovoltaico'!B1787+'Approvvigionamento energia'!$Q$41*'Profilo eolico'!B1787</f>
        <v>1187.9408370654792</v>
      </c>
      <c r="G1785">
        <f>$P$43*'Profilo fotovoltaico'!B1787+'Approvvigionamento energia'!$Q$43*'Profilo eolico'!B1787</f>
        <v>1627.2934308936397</v>
      </c>
      <c r="H1785">
        <f t="shared" si="54"/>
        <v>1138.4335154826958</v>
      </c>
      <c r="I1785">
        <f>IF(LCOH!$C$28=Menu!$A$1,'Approvvigionamento energia'!C1785,0)+IF(LCOH!$C$28=Menu!$A$2,'Approvvigionamento energia'!D1785,0)+IF(LCOH!$C$28=Menu!$A$3,'Approvvigionamento energia'!E1785,0)+IF(LCOH!$C$28=Menu!$A$4,'Approvvigionamento energia'!F1785,0)+IF(LCOH!$C$28=Menu!$A$5,'Approvvigionamento energia'!G1785,0)+IF(LCOH!$C$28=Menu!$A$6,'Approvvigionamento energia'!H1785,0)</f>
        <v>1187.9408370654792</v>
      </c>
      <c r="J1785">
        <f>'Approvvigionamento energia'!A1785+'Approvvigionamento energia'!B1785+'Approvvigionamento energia'!I1785</f>
        <v>1521.9408370654792</v>
      </c>
      <c r="K1785">
        <f>IF(MIN(LCOH!$C$18,J1785)&gt;=$P$48*LCOH!$C$18, MIN(LCOH!$C$18,J1785),0)</f>
        <v>1500</v>
      </c>
      <c r="L1785">
        <f t="shared" si="55"/>
        <v>21.940837065479172</v>
      </c>
      <c r="M1785">
        <f>K1785/LCOH!$C$18</f>
        <v>1</v>
      </c>
      <c r="N1785">
        <f>K1785/LCOH!$C$34</f>
        <v>28.901734104046245</v>
      </c>
    </row>
    <row r="1786" spans="1:14" x14ac:dyDescent="0.35">
      <c r="A1786">
        <f>'Profilo fotovoltaico'!B1788*LCOH!$C$20</f>
        <v>425</v>
      </c>
      <c r="B1786">
        <f>'Profilo eolico'!B1788*LCOH!$C$21</f>
        <v>52.900000000000006</v>
      </c>
      <c r="C1786">
        <f>$P$35*'Profilo fotovoltaico'!B1788</f>
        <v>3125.7101797393775</v>
      </c>
      <c r="D1786">
        <f>$Q$37*'Profilo eolico'!B1788</f>
        <v>308.65218591970654</v>
      </c>
      <c r="E1786">
        <f>$P$39*'Profilo fotovoltaico'!B1788+'Approvvigionamento energia'!$Q$39*'Profilo eolico'!B1788</f>
        <v>1012.9166843746243</v>
      </c>
      <c r="F1786">
        <f>$P$41*'Profilo fotovoltaico'!B1788+'Approvvigionamento energia'!$Q$41*'Profilo eolico'!B1788</f>
        <v>1717.181182829542</v>
      </c>
      <c r="G1786">
        <f>$P$43*'Profilo fotovoltaico'!B1788+'Approvvigionamento energia'!$Q$43*'Profilo eolico'!B1788</f>
        <v>2421.4456812844601</v>
      </c>
      <c r="H1786">
        <f t="shared" si="54"/>
        <v>1138.4335154826958</v>
      </c>
      <c r="I1786">
        <f>IF(LCOH!$C$28=Menu!$A$1,'Approvvigionamento energia'!C1786,0)+IF(LCOH!$C$28=Menu!$A$2,'Approvvigionamento energia'!D1786,0)+IF(LCOH!$C$28=Menu!$A$3,'Approvvigionamento energia'!E1786,0)+IF(LCOH!$C$28=Menu!$A$4,'Approvvigionamento energia'!F1786,0)+IF(LCOH!$C$28=Menu!$A$5,'Approvvigionamento energia'!G1786,0)+IF(LCOH!$C$28=Menu!$A$6,'Approvvigionamento energia'!H1786,0)</f>
        <v>1717.181182829542</v>
      </c>
      <c r="J1786">
        <f>'Approvvigionamento energia'!A1786+'Approvvigionamento energia'!B1786+'Approvvigionamento energia'!I1786</f>
        <v>2195.0811828295418</v>
      </c>
      <c r="K1786">
        <f>IF(MIN(LCOH!$C$18,J1786)&gt;=$P$48*LCOH!$C$18, MIN(LCOH!$C$18,J1786),0)</f>
        <v>1500</v>
      </c>
      <c r="L1786">
        <f t="shared" si="55"/>
        <v>695.08118282954183</v>
      </c>
      <c r="M1786">
        <f>K1786/LCOH!$C$18</f>
        <v>1</v>
      </c>
      <c r="N1786">
        <f>K1786/LCOH!$C$34</f>
        <v>28.901734104046245</v>
      </c>
    </row>
    <row r="1787" spans="1:14" x14ac:dyDescent="0.35">
      <c r="A1787">
        <f>'Profilo fotovoltaico'!B1789*LCOH!$C$20</f>
        <v>507</v>
      </c>
      <c r="B1787">
        <f>'Profilo eolico'!B1789*LCOH!$C$21</f>
        <v>52.5</v>
      </c>
      <c r="C1787">
        <f>$P$35*'Profilo fotovoltaico'!B1789</f>
        <v>3728.7883791243871</v>
      </c>
      <c r="D1787">
        <f>$Q$37*'Profilo eolico'!B1789</f>
        <v>306.31833196190155</v>
      </c>
      <c r="E1787">
        <f>$P$39*'Profilo fotovoltaico'!B1789+'Approvvigionamento energia'!$Q$39*'Profilo eolico'!B1789</f>
        <v>1161.9358437525229</v>
      </c>
      <c r="F1787">
        <f>$P$41*'Profilo fotovoltaico'!B1789+'Approvvigionamento energia'!$Q$41*'Profilo eolico'!B1789</f>
        <v>2017.5533555431443</v>
      </c>
      <c r="G1787">
        <f>$P$43*'Profilo fotovoltaico'!B1789+'Approvvigionamento energia'!$Q$43*'Profilo eolico'!B1789</f>
        <v>2873.1708673337657</v>
      </c>
      <c r="H1787">
        <f t="shared" si="54"/>
        <v>1138.4335154826958</v>
      </c>
      <c r="I1787">
        <f>IF(LCOH!$C$28=Menu!$A$1,'Approvvigionamento energia'!C1787,0)+IF(LCOH!$C$28=Menu!$A$2,'Approvvigionamento energia'!D1787,0)+IF(LCOH!$C$28=Menu!$A$3,'Approvvigionamento energia'!E1787,0)+IF(LCOH!$C$28=Menu!$A$4,'Approvvigionamento energia'!F1787,0)+IF(LCOH!$C$28=Menu!$A$5,'Approvvigionamento energia'!G1787,0)+IF(LCOH!$C$28=Menu!$A$6,'Approvvigionamento energia'!H1787,0)</f>
        <v>2017.5533555431443</v>
      </c>
      <c r="J1787">
        <f>'Approvvigionamento energia'!A1787+'Approvvigionamento energia'!B1787+'Approvvigionamento energia'!I1787</f>
        <v>2577.0533555431443</v>
      </c>
      <c r="K1787">
        <f>IF(MIN(LCOH!$C$18,J1787)&gt;=$P$48*LCOH!$C$18, MIN(LCOH!$C$18,J1787),0)</f>
        <v>1500</v>
      </c>
      <c r="L1787">
        <f t="shared" si="55"/>
        <v>1077.0533555431443</v>
      </c>
      <c r="M1787">
        <f>K1787/LCOH!$C$18</f>
        <v>1</v>
      </c>
      <c r="N1787">
        <f>K1787/LCOH!$C$34</f>
        <v>28.901734104046245</v>
      </c>
    </row>
    <row r="1788" spans="1:14" x14ac:dyDescent="0.35">
      <c r="A1788">
        <f>'Profilo fotovoltaico'!B1790*LCOH!$C$20</f>
        <v>536</v>
      </c>
      <c r="B1788">
        <f>'Profilo eolico'!B1790*LCOH!$C$21</f>
        <v>51.9</v>
      </c>
      <c r="C1788">
        <f>$P$35*'Profilo fotovoltaico'!B1790</f>
        <v>3942.0721325654272</v>
      </c>
      <c r="D1788">
        <f>$Q$37*'Profilo eolico'!B1790</f>
        <v>302.81755102519412</v>
      </c>
      <c r="E1788">
        <f>$P$39*'Profilo fotovoltaico'!B1790+'Approvvigionamento energia'!$Q$39*'Profilo eolico'!B1790</f>
        <v>1212.6311964102524</v>
      </c>
      <c r="F1788">
        <f>$P$41*'Profilo fotovoltaico'!B1790+'Approvvigionamento energia'!$Q$41*'Profilo eolico'!B1790</f>
        <v>2122.4448417953108</v>
      </c>
      <c r="G1788">
        <f>$P$43*'Profilo fotovoltaico'!B1790+'Approvvigionamento energia'!$Q$43*'Profilo eolico'!B1790</f>
        <v>3032.2584871803692</v>
      </c>
      <c r="H1788">
        <f t="shared" si="54"/>
        <v>1138.4335154826958</v>
      </c>
      <c r="I1788">
        <f>IF(LCOH!$C$28=Menu!$A$1,'Approvvigionamento energia'!C1788,0)+IF(LCOH!$C$28=Menu!$A$2,'Approvvigionamento energia'!D1788,0)+IF(LCOH!$C$28=Menu!$A$3,'Approvvigionamento energia'!E1788,0)+IF(LCOH!$C$28=Menu!$A$4,'Approvvigionamento energia'!F1788,0)+IF(LCOH!$C$28=Menu!$A$5,'Approvvigionamento energia'!G1788,0)+IF(LCOH!$C$28=Menu!$A$6,'Approvvigionamento energia'!H1788,0)</f>
        <v>2122.4448417953108</v>
      </c>
      <c r="J1788">
        <f>'Approvvigionamento energia'!A1788+'Approvvigionamento energia'!B1788+'Approvvigionamento energia'!I1788</f>
        <v>2710.3448417953109</v>
      </c>
      <c r="K1788">
        <f>IF(MIN(LCOH!$C$18,J1788)&gt;=$P$48*LCOH!$C$18, MIN(LCOH!$C$18,J1788),0)</f>
        <v>1500</v>
      </c>
      <c r="L1788">
        <f t="shared" si="55"/>
        <v>1210.3448417953109</v>
      </c>
      <c r="M1788">
        <f>K1788/LCOH!$C$18</f>
        <v>1</v>
      </c>
      <c r="N1788">
        <f>K1788/LCOH!$C$34</f>
        <v>28.901734104046245</v>
      </c>
    </row>
    <row r="1789" spans="1:14" x14ac:dyDescent="0.35">
      <c r="A1789">
        <f>'Profilo fotovoltaico'!B1791*LCOH!$C$20</f>
        <v>517</v>
      </c>
      <c r="B1789">
        <f>'Profilo eolico'!B1791*LCOH!$C$21</f>
        <v>53.5</v>
      </c>
      <c r="C1789">
        <f>$P$35*'Profilo fotovoltaico'!B1791</f>
        <v>3802.3345010006078</v>
      </c>
      <c r="D1789">
        <f>$Q$37*'Profilo eolico'!B1791</f>
        <v>312.15296685641397</v>
      </c>
      <c r="E1789">
        <f>$P$39*'Profilo fotovoltaico'!B1791+'Approvvigionamento energia'!$Q$39*'Profilo eolico'!B1791</f>
        <v>1184.6983503924625</v>
      </c>
      <c r="F1789">
        <f>$P$41*'Profilo fotovoltaico'!B1791+'Approvvigionamento energia'!$Q$41*'Profilo eolico'!B1791</f>
        <v>2057.2437339285107</v>
      </c>
      <c r="G1789">
        <f>$P$43*'Profilo fotovoltaico'!B1791+'Approvvigionamento energia'!$Q$43*'Profilo eolico'!B1791</f>
        <v>2929.7891174645597</v>
      </c>
      <c r="H1789">
        <f t="shared" si="54"/>
        <v>1138.4335154826958</v>
      </c>
      <c r="I1789">
        <f>IF(LCOH!$C$28=Menu!$A$1,'Approvvigionamento energia'!C1789,0)+IF(LCOH!$C$28=Menu!$A$2,'Approvvigionamento energia'!D1789,0)+IF(LCOH!$C$28=Menu!$A$3,'Approvvigionamento energia'!E1789,0)+IF(LCOH!$C$28=Menu!$A$4,'Approvvigionamento energia'!F1789,0)+IF(LCOH!$C$28=Menu!$A$5,'Approvvigionamento energia'!G1789,0)+IF(LCOH!$C$28=Menu!$A$6,'Approvvigionamento energia'!H1789,0)</f>
        <v>2057.2437339285107</v>
      </c>
      <c r="J1789">
        <f>'Approvvigionamento energia'!A1789+'Approvvigionamento energia'!B1789+'Approvvigionamento energia'!I1789</f>
        <v>2627.7437339285107</v>
      </c>
      <c r="K1789">
        <f>IF(MIN(LCOH!$C$18,J1789)&gt;=$P$48*LCOH!$C$18, MIN(LCOH!$C$18,J1789),0)</f>
        <v>1500</v>
      </c>
      <c r="L1789">
        <f t="shared" si="55"/>
        <v>1127.7437339285107</v>
      </c>
      <c r="M1789">
        <f>K1789/LCOH!$C$18</f>
        <v>1</v>
      </c>
      <c r="N1789">
        <f>K1789/LCOH!$C$34</f>
        <v>28.901734104046245</v>
      </c>
    </row>
    <row r="1790" spans="1:14" x14ac:dyDescent="0.35">
      <c r="A1790">
        <f>'Profilo fotovoltaico'!B1792*LCOH!$C$20</f>
        <v>456</v>
      </c>
      <c r="B1790">
        <f>'Profilo eolico'!B1792*LCOH!$C$21</f>
        <v>56.300000000000004</v>
      </c>
      <c r="C1790">
        <f>$P$35*'Profilo fotovoltaico'!B1792</f>
        <v>3353.7031575556616</v>
      </c>
      <c r="D1790">
        <f>$Q$37*'Profilo eolico'!B1792</f>
        <v>328.48994456104873</v>
      </c>
      <c r="E1790">
        <f>$P$39*'Profilo fotovoltaico'!B1792+'Approvvigionamento energia'!$Q$39*'Profilo eolico'!B1792</f>
        <v>1084.7932478097021</v>
      </c>
      <c r="F1790">
        <f>$P$41*'Profilo fotovoltaico'!B1792+'Approvvigionamento energia'!$Q$41*'Profilo eolico'!B1792</f>
        <v>1841.0965510583551</v>
      </c>
      <c r="G1790">
        <f>$P$43*'Profilo fotovoltaico'!B1792+'Approvvigionamento energia'!$Q$43*'Profilo eolico'!B1792</f>
        <v>2597.3998543070084</v>
      </c>
      <c r="H1790">
        <f t="shared" si="54"/>
        <v>1138.4335154826958</v>
      </c>
      <c r="I1790">
        <f>IF(LCOH!$C$28=Menu!$A$1,'Approvvigionamento energia'!C1790,0)+IF(LCOH!$C$28=Menu!$A$2,'Approvvigionamento energia'!D1790,0)+IF(LCOH!$C$28=Menu!$A$3,'Approvvigionamento energia'!E1790,0)+IF(LCOH!$C$28=Menu!$A$4,'Approvvigionamento energia'!F1790,0)+IF(LCOH!$C$28=Menu!$A$5,'Approvvigionamento energia'!G1790,0)+IF(LCOH!$C$28=Menu!$A$6,'Approvvigionamento energia'!H1790,0)</f>
        <v>1841.0965510583551</v>
      </c>
      <c r="J1790">
        <f>'Approvvigionamento energia'!A1790+'Approvvigionamento energia'!B1790+'Approvvigionamento energia'!I1790</f>
        <v>2353.3965510583548</v>
      </c>
      <c r="K1790">
        <f>IF(MIN(LCOH!$C$18,J1790)&gt;=$P$48*LCOH!$C$18, MIN(LCOH!$C$18,J1790),0)</f>
        <v>1500</v>
      </c>
      <c r="L1790">
        <f t="shared" si="55"/>
        <v>853.39655105835482</v>
      </c>
      <c r="M1790">
        <f>K1790/LCOH!$C$18</f>
        <v>1</v>
      </c>
      <c r="N1790">
        <f>K1790/LCOH!$C$34</f>
        <v>28.901734104046245</v>
      </c>
    </row>
    <row r="1791" spans="1:14" x14ac:dyDescent="0.35">
      <c r="A1791">
        <f>'Profilo fotovoltaico'!B1793*LCOH!$C$20</f>
        <v>361</v>
      </c>
      <c r="B1791">
        <f>'Profilo eolico'!B1793*LCOH!$C$21</f>
        <v>58.1</v>
      </c>
      <c r="C1791">
        <f>$P$35*'Profilo fotovoltaico'!B1793</f>
        <v>2655.0149997315652</v>
      </c>
      <c r="D1791">
        <f>$Q$37*'Profilo eolico'!B1793</f>
        <v>338.99228737117107</v>
      </c>
      <c r="E1791">
        <f>$P$39*'Profilo fotovoltaico'!B1793+'Approvvigionamento energia'!$Q$39*'Profilo eolico'!B1793</f>
        <v>917.99796546126959</v>
      </c>
      <c r="F1791">
        <f>$P$41*'Profilo fotovoltaico'!B1793+'Approvvigionamento energia'!$Q$41*'Profilo eolico'!B1793</f>
        <v>1497.0036435513682</v>
      </c>
      <c r="G1791">
        <f>$P$43*'Profilo fotovoltaico'!B1793+'Approvvigionamento energia'!$Q$43*'Profilo eolico'!B1793</f>
        <v>2076.0093216414666</v>
      </c>
      <c r="H1791">
        <f t="shared" si="54"/>
        <v>1138.4335154826958</v>
      </c>
      <c r="I1791">
        <f>IF(LCOH!$C$28=Menu!$A$1,'Approvvigionamento energia'!C1791,0)+IF(LCOH!$C$28=Menu!$A$2,'Approvvigionamento energia'!D1791,0)+IF(LCOH!$C$28=Menu!$A$3,'Approvvigionamento energia'!E1791,0)+IF(LCOH!$C$28=Menu!$A$4,'Approvvigionamento energia'!F1791,0)+IF(LCOH!$C$28=Menu!$A$5,'Approvvigionamento energia'!G1791,0)+IF(LCOH!$C$28=Menu!$A$6,'Approvvigionamento energia'!H1791,0)</f>
        <v>1497.0036435513682</v>
      </c>
      <c r="J1791">
        <f>'Approvvigionamento energia'!A1791+'Approvvigionamento energia'!B1791+'Approvvigionamento energia'!I1791</f>
        <v>1916.1036435513684</v>
      </c>
      <c r="K1791">
        <f>IF(MIN(LCOH!$C$18,J1791)&gt;=$P$48*LCOH!$C$18, MIN(LCOH!$C$18,J1791),0)</f>
        <v>1500</v>
      </c>
      <c r="L1791">
        <f t="shared" si="55"/>
        <v>416.10364355136835</v>
      </c>
      <c r="M1791">
        <f>K1791/LCOH!$C$18</f>
        <v>1</v>
      </c>
      <c r="N1791">
        <f>K1791/LCOH!$C$34</f>
        <v>28.901734104046245</v>
      </c>
    </row>
    <row r="1792" spans="1:14" x14ac:dyDescent="0.35">
      <c r="A1792">
        <f>'Profilo fotovoltaico'!B1794*LCOH!$C$20</f>
        <v>244</v>
      </c>
      <c r="B1792">
        <f>'Profilo eolico'!B1794*LCOH!$C$21</f>
        <v>58.3</v>
      </c>
      <c r="C1792">
        <f>$P$35*'Profilo fotovoltaico'!B1794</f>
        <v>1794.5253737797839</v>
      </c>
      <c r="D1792">
        <f>$Q$37*'Profilo eolico'!B1794</f>
        <v>340.15921435007357</v>
      </c>
      <c r="E1792">
        <f>$P$39*'Profilo fotovoltaico'!B1794+'Approvvigionamento energia'!$Q$39*'Profilo eolico'!B1794</f>
        <v>703.75075420750113</v>
      </c>
      <c r="F1792">
        <f>$P$41*'Profilo fotovoltaico'!B1794+'Approvvigionamento energia'!$Q$41*'Profilo eolico'!B1794</f>
        <v>1067.3422940649286</v>
      </c>
      <c r="G1792">
        <f>$P$43*'Profilo fotovoltaico'!B1794+'Approvvigionamento energia'!$Q$43*'Profilo eolico'!B1794</f>
        <v>1430.9338339223564</v>
      </c>
      <c r="H1792">
        <f t="shared" si="54"/>
        <v>1138.4335154826958</v>
      </c>
      <c r="I1792">
        <f>IF(LCOH!$C$28=Menu!$A$1,'Approvvigionamento energia'!C1792,0)+IF(LCOH!$C$28=Menu!$A$2,'Approvvigionamento energia'!D1792,0)+IF(LCOH!$C$28=Menu!$A$3,'Approvvigionamento energia'!E1792,0)+IF(LCOH!$C$28=Menu!$A$4,'Approvvigionamento energia'!F1792,0)+IF(LCOH!$C$28=Menu!$A$5,'Approvvigionamento energia'!G1792,0)+IF(LCOH!$C$28=Menu!$A$6,'Approvvigionamento energia'!H1792,0)</f>
        <v>1067.3422940649286</v>
      </c>
      <c r="J1792">
        <f>'Approvvigionamento energia'!A1792+'Approvvigionamento energia'!B1792+'Approvvigionamento energia'!I1792</f>
        <v>1369.6422940649286</v>
      </c>
      <c r="K1792">
        <f>IF(MIN(LCOH!$C$18,J1792)&gt;=$P$48*LCOH!$C$18, MIN(LCOH!$C$18,J1792),0)</f>
        <v>1369.6422940649286</v>
      </c>
      <c r="L1792">
        <f t="shared" si="55"/>
        <v>0</v>
      </c>
      <c r="M1792">
        <f>K1792/LCOH!$C$18</f>
        <v>0.91309486270995244</v>
      </c>
      <c r="N1792">
        <f>K1792/LCOH!$C$34</f>
        <v>26.390024933813653</v>
      </c>
    </row>
    <row r="1793" spans="1:14" x14ac:dyDescent="0.35">
      <c r="A1793">
        <f>'Profilo fotovoltaico'!B1795*LCOH!$C$20</f>
        <v>121</v>
      </c>
      <c r="B1793">
        <f>'Profilo eolico'!B1795*LCOH!$C$21</f>
        <v>56.599999999999994</v>
      </c>
      <c r="C1793">
        <f>$P$35*'Profilo fotovoltaico'!B1795</f>
        <v>889.9080747022698</v>
      </c>
      <c r="D1793">
        <f>$Q$37*'Profilo eolico'!B1795</f>
        <v>330.24033502940244</v>
      </c>
      <c r="E1793">
        <f>$P$39*'Profilo fotovoltaico'!B1795+'Approvvigionamento energia'!$Q$39*'Profilo eolico'!B1795</f>
        <v>470.15726994761928</v>
      </c>
      <c r="F1793">
        <f>$P$41*'Profilo fotovoltaico'!B1795+'Approvvigionamento energia'!$Q$41*'Profilo eolico'!B1795</f>
        <v>610.07420486583612</v>
      </c>
      <c r="G1793">
        <f>$P$43*'Profilo fotovoltaico'!B1795+'Approvvigionamento energia'!$Q$43*'Profilo eolico'!B1795</f>
        <v>749.99113978405308</v>
      </c>
      <c r="H1793">
        <f t="shared" si="54"/>
        <v>1138.4335154826958</v>
      </c>
      <c r="I1793">
        <f>IF(LCOH!$C$28=Menu!$A$1,'Approvvigionamento energia'!C1793,0)+IF(LCOH!$C$28=Menu!$A$2,'Approvvigionamento energia'!D1793,0)+IF(LCOH!$C$28=Menu!$A$3,'Approvvigionamento energia'!E1793,0)+IF(LCOH!$C$28=Menu!$A$4,'Approvvigionamento energia'!F1793,0)+IF(LCOH!$C$28=Menu!$A$5,'Approvvigionamento energia'!G1793,0)+IF(LCOH!$C$28=Menu!$A$6,'Approvvigionamento energia'!H1793,0)</f>
        <v>610.07420486583612</v>
      </c>
      <c r="J1793">
        <f>'Approvvigionamento energia'!A1793+'Approvvigionamento energia'!B1793+'Approvvigionamento energia'!I1793</f>
        <v>787.67420486583615</v>
      </c>
      <c r="K1793">
        <f>IF(MIN(LCOH!$C$18,J1793)&gt;=$P$48*LCOH!$C$18, MIN(LCOH!$C$18,J1793),0)</f>
        <v>787.67420486583615</v>
      </c>
      <c r="L1793">
        <f t="shared" si="55"/>
        <v>0</v>
      </c>
      <c r="M1793">
        <f>K1793/LCOH!$C$18</f>
        <v>0.52511613657722411</v>
      </c>
      <c r="N1793">
        <f>K1793/LCOH!$C$34</f>
        <v>15.176766953098962</v>
      </c>
    </row>
    <row r="1794" spans="1:14" x14ac:dyDescent="0.35">
      <c r="A1794">
        <f>'Profilo fotovoltaico'!B1796*LCOH!$C$20</f>
        <v>25</v>
      </c>
      <c r="B1794">
        <f>'Profilo eolico'!B1796*LCOH!$C$21</f>
        <v>54.9</v>
      </c>
      <c r="C1794">
        <f>$P$35*'Profilo fotovoltaico'!B1796</f>
        <v>183.86530469055162</v>
      </c>
      <c r="D1794">
        <f>$Q$37*'Profilo eolico'!B1796</f>
        <v>320.32145570873132</v>
      </c>
      <c r="E1794">
        <f>$P$39*'Profilo fotovoltaico'!B1796+'Approvvigionamento energia'!$Q$39*'Profilo eolico'!B1796</f>
        <v>286.20741795418644</v>
      </c>
      <c r="F1794">
        <f>$P$41*'Profilo fotovoltaico'!B1796+'Approvvigionamento energia'!$Q$41*'Profilo eolico'!B1796</f>
        <v>252.09338019964147</v>
      </c>
      <c r="G1794">
        <f>$P$43*'Profilo fotovoltaico'!B1796+'Approvvigionamento energia'!$Q$43*'Profilo eolico'!B1796</f>
        <v>217.97934244509656</v>
      </c>
      <c r="H1794">
        <f t="shared" ref="H1794:H1857" si="56">$P$45</f>
        <v>1138.4335154826958</v>
      </c>
      <c r="I1794">
        <f>IF(LCOH!$C$28=Menu!$A$1,'Approvvigionamento energia'!C1794,0)+IF(LCOH!$C$28=Menu!$A$2,'Approvvigionamento energia'!D1794,0)+IF(LCOH!$C$28=Menu!$A$3,'Approvvigionamento energia'!E1794,0)+IF(LCOH!$C$28=Menu!$A$4,'Approvvigionamento energia'!F1794,0)+IF(LCOH!$C$28=Menu!$A$5,'Approvvigionamento energia'!G1794,0)+IF(LCOH!$C$28=Menu!$A$6,'Approvvigionamento energia'!H1794,0)</f>
        <v>252.09338019964147</v>
      </c>
      <c r="J1794">
        <f>'Approvvigionamento energia'!A1794+'Approvvigionamento energia'!B1794+'Approvvigionamento energia'!I1794</f>
        <v>331.99338019964148</v>
      </c>
      <c r="K1794">
        <f>IF(MIN(LCOH!$C$18,J1794)&gt;=$P$48*LCOH!$C$18, MIN(LCOH!$C$18,J1794),0)</f>
        <v>0</v>
      </c>
      <c r="L1794">
        <f t="shared" si="55"/>
        <v>331.99338019964148</v>
      </c>
      <c r="M1794">
        <f>K1794/LCOH!$C$18</f>
        <v>0</v>
      </c>
      <c r="N1794">
        <f>K1794/LCOH!$C$34</f>
        <v>0</v>
      </c>
    </row>
    <row r="1795" spans="1:14" x14ac:dyDescent="0.35">
      <c r="A1795">
        <f>'Profilo fotovoltaico'!B1797*LCOH!$C$20</f>
        <v>0</v>
      </c>
      <c r="B1795">
        <f>'Profilo eolico'!B1797*LCOH!$C$21</f>
        <v>59</v>
      </c>
      <c r="C1795">
        <f>$P$35*'Profilo fotovoltaico'!B1797</f>
        <v>0</v>
      </c>
      <c r="D1795">
        <f>$Q$37*'Profilo eolico'!B1797</f>
        <v>344.24345877623222</v>
      </c>
      <c r="E1795">
        <f>$P$39*'Profilo fotovoltaico'!B1797+'Approvvigionamento energia'!$Q$39*'Profilo eolico'!B1797</f>
        <v>258.18259408217415</v>
      </c>
      <c r="F1795">
        <f>$P$41*'Profilo fotovoltaico'!B1797+'Approvvigionamento energia'!$Q$41*'Profilo eolico'!B1797</f>
        <v>172.12172938811611</v>
      </c>
      <c r="G1795">
        <f>$P$43*'Profilo fotovoltaico'!B1797+'Approvvigionamento energia'!$Q$43*'Profilo eolico'!B1797</f>
        <v>86.060864694058054</v>
      </c>
      <c r="H1795">
        <f t="shared" si="56"/>
        <v>1138.4335154826958</v>
      </c>
      <c r="I1795">
        <f>IF(LCOH!$C$28=Menu!$A$1,'Approvvigionamento energia'!C1795,0)+IF(LCOH!$C$28=Menu!$A$2,'Approvvigionamento energia'!D1795,0)+IF(LCOH!$C$28=Menu!$A$3,'Approvvigionamento energia'!E1795,0)+IF(LCOH!$C$28=Menu!$A$4,'Approvvigionamento energia'!F1795,0)+IF(LCOH!$C$28=Menu!$A$5,'Approvvigionamento energia'!G1795,0)+IF(LCOH!$C$28=Menu!$A$6,'Approvvigionamento energia'!H1795,0)</f>
        <v>172.12172938811611</v>
      </c>
      <c r="J1795">
        <f>'Approvvigionamento energia'!A1795+'Approvvigionamento energia'!B1795+'Approvvigionamento energia'!I1795</f>
        <v>231.12172938811611</v>
      </c>
      <c r="K1795">
        <f>IF(MIN(LCOH!$C$18,J1795)&gt;=$P$48*LCOH!$C$18, MIN(LCOH!$C$18,J1795),0)</f>
        <v>0</v>
      </c>
      <c r="L1795">
        <f t="shared" ref="L1795:L1858" si="57">J1795-K1795</f>
        <v>231.12172938811611</v>
      </c>
      <c r="M1795">
        <f>K1795/LCOH!$C$18</f>
        <v>0</v>
      </c>
      <c r="N1795">
        <f>K1795/LCOH!$C$34</f>
        <v>0</v>
      </c>
    </row>
    <row r="1796" spans="1:14" x14ac:dyDescent="0.35">
      <c r="A1796">
        <f>'Profilo fotovoltaico'!B1798*LCOH!$C$20</f>
        <v>0</v>
      </c>
      <c r="B1796">
        <f>'Profilo eolico'!B1798*LCOH!$C$21</f>
        <v>60.5</v>
      </c>
      <c r="C1796">
        <f>$P$35*'Profilo fotovoltaico'!B1798</f>
        <v>0</v>
      </c>
      <c r="D1796">
        <f>$Q$37*'Profilo eolico'!B1798</f>
        <v>352.99541111800085</v>
      </c>
      <c r="E1796">
        <f>$P$39*'Profilo fotovoltaico'!B1798+'Approvvigionamento energia'!$Q$39*'Profilo eolico'!B1798</f>
        <v>264.74655833850062</v>
      </c>
      <c r="F1796">
        <f>$P$41*'Profilo fotovoltaico'!B1798+'Approvvigionamento energia'!$Q$41*'Profilo eolico'!B1798</f>
        <v>176.49770555900042</v>
      </c>
      <c r="G1796">
        <f>$P$43*'Profilo fotovoltaico'!B1798+'Approvvigionamento energia'!$Q$43*'Profilo eolico'!B1798</f>
        <v>88.248852779500211</v>
      </c>
      <c r="H1796">
        <f t="shared" si="56"/>
        <v>1138.4335154826958</v>
      </c>
      <c r="I1796">
        <f>IF(LCOH!$C$28=Menu!$A$1,'Approvvigionamento energia'!C1796,0)+IF(LCOH!$C$28=Menu!$A$2,'Approvvigionamento energia'!D1796,0)+IF(LCOH!$C$28=Menu!$A$3,'Approvvigionamento energia'!E1796,0)+IF(LCOH!$C$28=Menu!$A$4,'Approvvigionamento energia'!F1796,0)+IF(LCOH!$C$28=Menu!$A$5,'Approvvigionamento energia'!G1796,0)+IF(LCOH!$C$28=Menu!$A$6,'Approvvigionamento energia'!H1796,0)</f>
        <v>176.49770555900042</v>
      </c>
      <c r="J1796">
        <f>'Approvvigionamento energia'!A1796+'Approvvigionamento energia'!B1796+'Approvvigionamento energia'!I1796</f>
        <v>236.99770555900042</v>
      </c>
      <c r="K1796">
        <f>IF(MIN(LCOH!$C$18,J1796)&gt;=$P$48*LCOH!$C$18, MIN(LCOH!$C$18,J1796),0)</f>
        <v>0</v>
      </c>
      <c r="L1796">
        <f t="shared" si="57"/>
        <v>236.99770555900042</v>
      </c>
      <c r="M1796">
        <f>K1796/LCOH!$C$18</f>
        <v>0</v>
      </c>
      <c r="N1796">
        <f>K1796/LCOH!$C$34</f>
        <v>0</v>
      </c>
    </row>
    <row r="1797" spans="1:14" x14ac:dyDescent="0.35">
      <c r="A1797">
        <f>'Profilo fotovoltaico'!B1799*LCOH!$C$20</f>
        <v>0</v>
      </c>
      <c r="B1797">
        <f>'Profilo eolico'!B1799*LCOH!$C$21</f>
        <v>59.3</v>
      </c>
      <c r="C1797">
        <f>$P$35*'Profilo fotovoltaico'!B1799</f>
        <v>0</v>
      </c>
      <c r="D1797">
        <f>$Q$37*'Profilo eolico'!B1799</f>
        <v>345.99384924458599</v>
      </c>
      <c r="E1797">
        <f>$P$39*'Profilo fotovoltaico'!B1799+'Approvvigionamento energia'!$Q$39*'Profilo eolico'!B1799</f>
        <v>259.49538693343948</v>
      </c>
      <c r="F1797">
        <f>$P$41*'Profilo fotovoltaico'!B1799+'Approvvigionamento energia'!$Q$41*'Profilo eolico'!B1799</f>
        <v>172.99692462229299</v>
      </c>
      <c r="G1797">
        <f>$P$43*'Profilo fotovoltaico'!B1799+'Approvvigionamento energia'!$Q$43*'Profilo eolico'!B1799</f>
        <v>86.498462311146497</v>
      </c>
      <c r="H1797">
        <f t="shared" si="56"/>
        <v>1138.4335154826958</v>
      </c>
      <c r="I1797">
        <f>IF(LCOH!$C$28=Menu!$A$1,'Approvvigionamento energia'!C1797,0)+IF(LCOH!$C$28=Menu!$A$2,'Approvvigionamento energia'!D1797,0)+IF(LCOH!$C$28=Menu!$A$3,'Approvvigionamento energia'!E1797,0)+IF(LCOH!$C$28=Menu!$A$4,'Approvvigionamento energia'!F1797,0)+IF(LCOH!$C$28=Menu!$A$5,'Approvvigionamento energia'!G1797,0)+IF(LCOH!$C$28=Menu!$A$6,'Approvvigionamento energia'!H1797,0)</f>
        <v>172.99692462229299</v>
      </c>
      <c r="J1797">
        <f>'Approvvigionamento energia'!A1797+'Approvvigionamento energia'!B1797+'Approvvigionamento energia'!I1797</f>
        <v>232.29692462229298</v>
      </c>
      <c r="K1797">
        <f>IF(MIN(LCOH!$C$18,J1797)&gt;=$P$48*LCOH!$C$18, MIN(LCOH!$C$18,J1797),0)</f>
        <v>0</v>
      </c>
      <c r="L1797">
        <f t="shared" si="57"/>
        <v>232.29692462229298</v>
      </c>
      <c r="M1797">
        <f>K1797/LCOH!$C$18</f>
        <v>0</v>
      </c>
      <c r="N1797">
        <f>K1797/LCOH!$C$34</f>
        <v>0</v>
      </c>
    </row>
    <row r="1798" spans="1:14" x14ac:dyDescent="0.35">
      <c r="A1798">
        <f>'Profilo fotovoltaico'!B1800*LCOH!$C$20</f>
        <v>0</v>
      </c>
      <c r="B1798">
        <f>'Profilo eolico'!B1800*LCOH!$C$21</f>
        <v>56.300000000000004</v>
      </c>
      <c r="C1798">
        <f>$P$35*'Profilo fotovoltaico'!B1800</f>
        <v>0</v>
      </c>
      <c r="D1798">
        <f>$Q$37*'Profilo eolico'!B1800</f>
        <v>328.48994456104873</v>
      </c>
      <c r="E1798">
        <f>$P$39*'Profilo fotovoltaico'!B1800+'Approvvigionamento energia'!$Q$39*'Profilo eolico'!B1800</f>
        <v>246.36745842078656</v>
      </c>
      <c r="F1798">
        <f>$P$41*'Profilo fotovoltaico'!B1800+'Approvvigionamento energia'!$Q$41*'Profilo eolico'!B1800</f>
        <v>164.24497228052437</v>
      </c>
      <c r="G1798">
        <f>$P$43*'Profilo fotovoltaico'!B1800+'Approvvigionamento energia'!$Q$43*'Profilo eolico'!B1800</f>
        <v>82.122486140262183</v>
      </c>
      <c r="H1798">
        <f t="shared" si="56"/>
        <v>1138.4335154826958</v>
      </c>
      <c r="I1798">
        <f>IF(LCOH!$C$28=Menu!$A$1,'Approvvigionamento energia'!C1798,0)+IF(LCOH!$C$28=Menu!$A$2,'Approvvigionamento energia'!D1798,0)+IF(LCOH!$C$28=Menu!$A$3,'Approvvigionamento energia'!E1798,0)+IF(LCOH!$C$28=Menu!$A$4,'Approvvigionamento energia'!F1798,0)+IF(LCOH!$C$28=Menu!$A$5,'Approvvigionamento energia'!G1798,0)+IF(LCOH!$C$28=Menu!$A$6,'Approvvigionamento energia'!H1798,0)</f>
        <v>164.24497228052437</v>
      </c>
      <c r="J1798">
        <f>'Approvvigionamento energia'!A1798+'Approvvigionamento energia'!B1798+'Approvvigionamento energia'!I1798</f>
        <v>220.54497228052438</v>
      </c>
      <c r="K1798">
        <f>IF(MIN(LCOH!$C$18,J1798)&gt;=$P$48*LCOH!$C$18, MIN(LCOH!$C$18,J1798),0)</f>
        <v>0</v>
      </c>
      <c r="L1798">
        <f t="shared" si="57"/>
        <v>220.54497228052438</v>
      </c>
      <c r="M1798">
        <f>K1798/LCOH!$C$18</f>
        <v>0</v>
      </c>
      <c r="N1798">
        <f>K1798/LCOH!$C$34</f>
        <v>0</v>
      </c>
    </row>
    <row r="1799" spans="1:14" x14ac:dyDescent="0.35">
      <c r="A1799">
        <f>'Profilo fotovoltaico'!B1801*LCOH!$C$20</f>
        <v>0</v>
      </c>
      <c r="B1799">
        <f>'Profilo eolico'!B1801*LCOH!$C$21</f>
        <v>49.4</v>
      </c>
      <c r="C1799">
        <f>$P$35*'Profilo fotovoltaico'!B1801</f>
        <v>0</v>
      </c>
      <c r="D1799">
        <f>$Q$37*'Profilo eolico'!B1801</f>
        <v>288.23096378891307</v>
      </c>
      <c r="E1799">
        <f>$P$39*'Profilo fotovoltaico'!B1801+'Approvvigionamento energia'!$Q$39*'Profilo eolico'!B1801</f>
        <v>216.1732228416848</v>
      </c>
      <c r="F1799">
        <f>$P$41*'Profilo fotovoltaico'!B1801+'Approvvigionamento energia'!$Q$41*'Profilo eolico'!B1801</f>
        <v>144.11548189445654</v>
      </c>
      <c r="G1799">
        <f>$P$43*'Profilo fotovoltaico'!B1801+'Approvvigionamento energia'!$Q$43*'Profilo eolico'!B1801</f>
        <v>72.057740947228268</v>
      </c>
      <c r="H1799">
        <f t="shared" si="56"/>
        <v>1138.4335154826958</v>
      </c>
      <c r="I1799">
        <f>IF(LCOH!$C$28=Menu!$A$1,'Approvvigionamento energia'!C1799,0)+IF(LCOH!$C$28=Menu!$A$2,'Approvvigionamento energia'!D1799,0)+IF(LCOH!$C$28=Menu!$A$3,'Approvvigionamento energia'!E1799,0)+IF(LCOH!$C$28=Menu!$A$4,'Approvvigionamento energia'!F1799,0)+IF(LCOH!$C$28=Menu!$A$5,'Approvvigionamento energia'!G1799,0)+IF(LCOH!$C$28=Menu!$A$6,'Approvvigionamento energia'!H1799,0)</f>
        <v>144.11548189445654</v>
      </c>
      <c r="J1799">
        <f>'Approvvigionamento energia'!A1799+'Approvvigionamento energia'!B1799+'Approvvigionamento energia'!I1799</f>
        <v>193.51548189445654</v>
      </c>
      <c r="K1799">
        <f>IF(MIN(LCOH!$C$18,J1799)&gt;=$P$48*LCOH!$C$18, MIN(LCOH!$C$18,J1799),0)</f>
        <v>0</v>
      </c>
      <c r="L1799">
        <f t="shared" si="57"/>
        <v>193.51548189445654</v>
      </c>
      <c r="M1799">
        <f>K1799/LCOH!$C$18</f>
        <v>0</v>
      </c>
      <c r="N1799">
        <f>K1799/LCOH!$C$34</f>
        <v>0</v>
      </c>
    </row>
    <row r="1800" spans="1:14" x14ac:dyDescent="0.35">
      <c r="A1800">
        <f>'Profilo fotovoltaico'!B1802*LCOH!$C$20</f>
        <v>0</v>
      </c>
      <c r="B1800">
        <f>'Profilo eolico'!B1802*LCOH!$C$21</f>
        <v>42.2</v>
      </c>
      <c r="C1800">
        <f>$P$35*'Profilo fotovoltaico'!B1802</f>
        <v>0</v>
      </c>
      <c r="D1800">
        <f>$Q$37*'Profilo eolico'!B1802</f>
        <v>246.22159254842376</v>
      </c>
      <c r="E1800">
        <f>$P$39*'Profilo fotovoltaico'!B1802+'Approvvigionamento energia'!$Q$39*'Profilo eolico'!B1802</f>
        <v>184.6661944113178</v>
      </c>
      <c r="F1800">
        <f>$P$41*'Profilo fotovoltaico'!B1802+'Approvvigionamento energia'!$Q$41*'Profilo eolico'!B1802</f>
        <v>123.11079627421188</v>
      </c>
      <c r="G1800">
        <f>$P$43*'Profilo fotovoltaico'!B1802+'Approvvigionamento energia'!$Q$43*'Profilo eolico'!B1802</f>
        <v>61.555398137105939</v>
      </c>
      <c r="H1800">
        <f t="shared" si="56"/>
        <v>1138.4335154826958</v>
      </c>
      <c r="I1800">
        <f>IF(LCOH!$C$28=Menu!$A$1,'Approvvigionamento energia'!C1800,0)+IF(LCOH!$C$28=Menu!$A$2,'Approvvigionamento energia'!D1800,0)+IF(LCOH!$C$28=Menu!$A$3,'Approvvigionamento energia'!E1800,0)+IF(LCOH!$C$28=Menu!$A$4,'Approvvigionamento energia'!F1800,0)+IF(LCOH!$C$28=Menu!$A$5,'Approvvigionamento energia'!G1800,0)+IF(LCOH!$C$28=Menu!$A$6,'Approvvigionamento energia'!H1800,0)</f>
        <v>123.11079627421188</v>
      </c>
      <c r="J1800">
        <f>'Approvvigionamento energia'!A1800+'Approvvigionamento energia'!B1800+'Approvvigionamento energia'!I1800</f>
        <v>165.3107962742119</v>
      </c>
      <c r="K1800">
        <f>IF(MIN(LCOH!$C$18,J1800)&gt;=$P$48*LCOH!$C$18, MIN(LCOH!$C$18,J1800),0)</f>
        <v>0</v>
      </c>
      <c r="L1800">
        <f t="shared" si="57"/>
        <v>165.3107962742119</v>
      </c>
      <c r="M1800">
        <f>K1800/LCOH!$C$18</f>
        <v>0</v>
      </c>
      <c r="N1800">
        <f>K1800/LCOH!$C$34</f>
        <v>0</v>
      </c>
    </row>
    <row r="1801" spans="1:14" x14ac:dyDescent="0.35">
      <c r="A1801">
        <f>'Profilo fotovoltaico'!B1803*LCOH!$C$20</f>
        <v>0</v>
      </c>
      <c r="B1801">
        <f>'Profilo eolico'!B1803*LCOH!$C$21</f>
        <v>37.5</v>
      </c>
      <c r="C1801">
        <f>$P$35*'Profilo fotovoltaico'!B1803</f>
        <v>0</v>
      </c>
      <c r="D1801">
        <f>$Q$37*'Profilo eolico'!B1803</f>
        <v>218.7988085442154</v>
      </c>
      <c r="E1801">
        <f>$P$39*'Profilo fotovoltaico'!B1803+'Approvvigionamento energia'!$Q$39*'Profilo eolico'!B1803</f>
        <v>164.09910640816153</v>
      </c>
      <c r="F1801">
        <f>$P$41*'Profilo fotovoltaico'!B1803+'Approvvigionamento energia'!$Q$41*'Profilo eolico'!B1803</f>
        <v>109.3994042721077</v>
      </c>
      <c r="G1801">
        <f>$P$43*'Profilo fotovoltaico'!B1803+'Approvvigionamento energia'!$Q$43*'Profilo eolico'!B1803</f>
        <v>54.699702136053851</v>
      </c>
      <c r="H1801">
        <f t="shared" si="56"/>
        <v>1138.4335154826958</v>
      </c>
      <c r="I1801">
        <f>IF(LCOH!$C$28=Menu!$A$1,'Approvvigionamento energia'!C1801,0)+IF(LCOH!$C$28=Menu!$A$2,'Approvvigionamento energia'!D1801,0)+IF(LCOH!$C$28=Menu!$A$3,'Approvvigionamento energia'!E1801,0)+IF(LCOH!$C$28=Menu!$A$4,'Approvvigionamento energia'!F1801,0)+IF(LCOH!$C$28=Menu!$A$5,'Approvvigionamento energia'!G1801,0)+IF(LCOH!$C$28=Menu!$A$6,'Approvvigionamento energia'!H1801,0)</f>
        <v>109.3994042721077</v>
      </c>
      <c r="J1801">
        <f>'Approvvigionamento energia'!A1801+'Approvvigionamento energia'!B1801+'Approvvigionamento energia'!I1801</f>
        <v>146.89940427210769</v>
      </c>
      <c r="K1801">
        <f>IF(MIN(LCOH!$C$18,J1801)&gt;=$P$48*LCOH!$C$18, MIN(LCOH!$C$18,J1801),0)</f>
        <v>0</v>
      </c>
      <c r="L1801">
        <f t="shared" si="57"/>
        <v>146.89940427210769</v>
      </c>
      <c r="M1801">
        <f>K1801/LCOH!$C$18</f>
        <v>0</v>
      </c>
      <c r="N1801">
        <f>K1801/LCOH!$C$34</f>
        <v>0</v>
      </c>
    </row>
    <row r="1802" spans="1:14" x14ac:dyDescent="0.35">
      <c r="A1802">
        <f>'Profilo fotovoltaico'!B1804*LCOH!$C$20</f>
        <v>0</v>
      </c>
      <c r="B1802">
        <f>'Profilo eolico'!B1804*LCOH!$C$21</f>
        <v>35.200000000000003</v>
      </c>
      <c r="C1802">
        <f>$P$35*'Profilo fotovoltaico'!B1804</f>
        <v>0</v>
      </c>
      <c r="D1802">
        <f>$Q$37*'Profilo eolico'!B1804</f>
        <v>205.37914828683688</v>
      </c>
      <c r="E1802">
        <f>$P$39*'Profilo fotovoltaico'!B1804+'Approvvigionamento energia'!$Q$39*'Profilo eolico'!B1804</f>
        <v>154.03436121512766</v>
      </c>
      <c r="F1802">
        <f>$P$41*'Profilo fotovoltaico'!B1804+'Approvvigionamento energia'!$Q$41*'Profilo eolico'!B1804</f>
        <v>102.68957414341844</v>
      </c>
      <c r="G1802">
        <f>$P$43*'Profilo fotovoltaico'!B1804+'Approvvigionamento energia'!$Q$43*'Profilo eolico'!B1804</f>
        <v>51.34478707170922</v>
      </c>
      <c r="H1802">
        <f t="shared" si="56"/>
        <v>1138.4335154826958</v>
      </c>
      <c r="I1802">
        <f>IF(LCOH!$C$28=Menu!$A$1,'Approvvigionamento energia'!C1802,0)+IF(LCOH!$C$28=Menu!$A$2,'Approvvigionamento energia'!D1802,0)+IF(LCOH!$C$28=Menu!$A$3,'Approvvigionamento energia'!E1802,0)+IF(LCOH!$C$28=Menu!$A$4,'Approvvigionamento energia'!F1802,0)+IF(LCOH!$C$28=Menu!$A$5,'Approvvigionamento energia'!G1802,0)+IF(LCOH!$C$28=Menu!$A$6,'Approvvigionamento energia'!H1802,0)</f>
        <v>102.68957414341844</v>
      </c>
      <c r="J1802">
        <f>'Approvvigionamento energia'!A1802+'Approvvigionamento energia'!B1802+'Approvvigionamento energia'!I1802</f>
        <v>137.88957414341843</v>
      </c>
      <c r="K1802">
        <f>IF(MIN(LCOH!$C$18,J1802)&gt;=$P$48*LCOH!$C$18, MIN(LCOH!$C$18,J1802),0)</f>
        <v>0</v>
      </c>
      <c r="L1802">
        <f t="shared" si="57"/>
        <v>137.88957414341843</v>
      </c>
      <c r="M1802">
        <f>K1802/LCOH!$C$18</f>
        <v>0</v>
      </c>
      <c r="N1802">
        <f>K1802/LCOH!$C$34</f>
        <v>0</v>
      </c>
    </row>
    <row r="1803" spans="1:14" x14ac:dyDescent="0.35">
      <c r="A1803">
        <f>'Profilo fotovoltaico'!B1805*LCOH!$C$20</f>
        <v>0</v>
      </c>
      <c r="B1803">
        <f>'Profilo eolico'!B1805*LCOH!$C$21</f>
        <v>34.700000000000003</v>
      </c>
      <c r="C1803">
        <f>$P$35*'Profilo fotovoltaico'!B1805</f>
        <v>0</v>
      </c>
      <c r="D1803">
        <f>$Q$37*'Profilo eolico'!B1805</f>
        <v>202.46183083958067</v>
      </c>
      <c r="E1803">
        <f>$P$39*'Profilo fotovoltaico'!B1805+'Approvvigionamento energia'!$Q$39*'Profilo eolico'!B1805</f>
        <v>151.8463731296855</v>
      </c>
      <c r="F1803">
        <f>$P$41*'Profilo fotovoltaico'!B1805+'Approvvigionamento energia'!$Q$41*'Profilo eolico'!B1805</f>
        <v>101.23091541979034</v>
      </c>
      <c r="G1803">
        <f>$P$43*'Profilo fotovoltaico'!B1805+'Approvvigionamento energia'!$Q$43*'Profilo eolico'!B1805</f>
        <v>50.615457709895168</v>
      </c>
      <c r="H1803">
        <f t="shared" si="56"/>
        <v>1138.4335154826958</v>
      </c>
      <c r="I1803">
        <f>IF(LCOH!$C$28=Menu!$A$1,'Approvvigionamento energia'!C1803,0)+IF(LCOH!$C$28=Menu!$A$2,'Approvvigionamento energia'!D1803,0)+IF(LCOH!$C$28=Menu!$A$3,'Approvvigionamento energia'!E1803,0)+IF(LCOH!$C$28=Menu!$A$4,'Approvvigionamento energia'!F1803,0)+IF(LCOH!$C$28=Menu!$A$5,'Approvvigionamento energia'!G1803,0)+IF(LCOH!$C$28=Menu!$A$6,'Approvvigionamento energia'!H1803,0)</f>
        <v>101.23091541979034</v>
      </c>
      <c r="J1803">
        <f>'Approvvigionamento energia'!A1803+'Approvvigionamento energia'!B1803+'Approvvigionamento energia'!I1803</f>
        <v>135.93091541979032</v>
      </c>
      <c r="K1803">
        <f>IF(MIN(LCOH!$C$18,J1803)&gt;=$P$48*LCOH!$C$18, MIN(LCOH!$C$18,J1803),0)</f>
        <v>0</v>
      </c>
      <c r="L1803">
        <f t="shared" si="57"/>
        <v>135.93091541979032</v>
      </c>
      <c r="M1803">
        <f>K1803/LCOH!$C$18</f>
        <v>0</v>
      </c>
      <c r="N1803">
        <f>K1803/LCOH!$C$34</f>
        <v>0</v>
      </c>
    </row>
    <row r="1804" spans="1:14" x14ac:dyDescent="0.35">
      <c r="A1804">
        <f>'Profilo fotovoltaico'!B1806*LCOH!$C$20</f>
        <v>0</v>
      </c>
      <c r="B1804">
        <f>'Profilo eolico'!B1806*LCOH!$C$21</f>
        <v>34</v>
      </c>
      <c r="C1804">
        <f>$P$35*'Profilo fotovoltaico'!B1806</f>
        <v>0</v>
      </c>
      <c r="D1804">
        <f>$Q$37*'Profilo eolico'!B1806</f>
        <v>198.37758641342199</v>
      </c>
      <c r="E1804">
        <f>$P$39*'Profilo fotovoltaico'!B1806+'Approvvigionamento energia'!$Q$39*'Profilo eolico'!B1806</f>
        <v>148.78318981006649</v>
      </c>
      <c r="F1804">
        <f>$P$41*'Profilo fotovoltaico'!B1806+'Approvvigionamento energia'!$Q$41*'Profilo eolico'!B1806</f>
        <v>99.188793206710997</v>
      </c>
      <c r="G1804">
        <f>$P$43*'Profilo fotovoltaico'!B1806+'Approvvigionamento energia'!$Q$43*'Profilo eolico'!B1806</f>
        <v>49.594396603355499</v>
      </c>
      <c r="H1804">
        <f t="shared" si="56"/>
        <v>1138.4335154826958</v>
      </c>
      <c r="I1804">
        <f>IF(LCOH!$C$28=Menu!$A$1,'Approvvigionamento energia'!C1804,0)+IF(LCOH!$C$28=Menu!$A$2,'Approvvigionamento energia'!D1804,0)+IF(LCOH!$C$28=Menu!$A$3,'Approvvigionamento energia'!E1804,0)+IF(LCOH!$C$28=Menu!$A$4,'Approvvigionamento energia'!F1804,0)+IF(LCOH!$C$28=Menu!$A$5,'Approvvigionamento energia'!G1804,0)+IF(LCOH!$C$28=Menu!$A$6,'Approvvigionamento energia'!H1804,0)</f>
        <v>99.188793206710997</v>
      </c>
      <c r="J1804">
        <f>'Approvvigionamento energia'!A1804+'Approvvigionamento energia'!B1804+'Approvvigionamento energia'!I1804</f>
        <v>133.18879320671101</v>
      </c>
      <c r="K1804">
        <f>IF(MIN(LCOH!$C$18,J1804)&gt;=$P$48*LCOH!$C$18, MIN(LCOH!$C$18,J1804),0)</f>
        <v>0</v>
      </c>
      <c r="L1804">
        <f t="shared" si="57"/>
        <v>133.18879320671101</v>
      </c>
      <c r="M1804">
        <f>K1804/LCOH!$C$18</f>
        <v>0</v>
      </c>
      <c r="N1804">
        <f>K1804/LCOH!$C$34</f>
        <v>0</v>
      </c>
    </row>
    <row r="1805" spans="1:14" x14ac:dyDescent="0.35">
      <c r="A1805">
        <f>'Profilo fotovoltaico'!B1807*LCOH!$C$20</f>
        <v>0</v>
      </c>
      <c r="B1805">
        <f>'Profilo eolico'!B1807*LCOH!$C$21</f>
        <v>36.1</v>
      </c>
      <c r="C1805">
        <f>$P$35*'Profilo fotovoltaico'!B1807</f>
        <v>0</v>
      </c>
      <c r="D1805">
        <f>$Q$37*'Profilo eolico'!B1807</f>
        <v>210.63031969189802</v>
      </c>
      <c r="E1805">
        <f>$P$39*'Profilo fotovoltaico'!B1807+'Approvvigionamento energia'!$Q$39*'Profilo eolico'!B1807</f>
        <v>157.97273976892353</v>
      </c>
      <c r="F1805">
        <f>$P$41*'Profilo fotovoltaico'!B1807+'Approvvigionamento energia'!$Q$41*'Profilo eolico'!B1807</f>
        <v>105.31515984594901</v>
      </c>
      <c r="G1805">
        <f>$P$43*'Profilo fotovoltaico'!B1807+'Approvvigionamento energia'!$Q$43*'Profilo eolico'!B1807</f>
        <v>52.657579922974506</v>
      </c>
      <c r="H1805">
        <f t="shared" si="56"/>
        <v>1138.4335154826958</v>
      </c>
      <c r="I1805">
        <f>IF(LCOH!$C$28=Menu!$A$1,'Approvvigionamento energia'!C1805,0)+IF(LCOH!$C$28=Menu!$A$2,'Approvvigionamento energia'!D1805,0)+IF(LCOH!$C$28=Menu!$A$3,'Approvvigionamento energia'!E1805,0)+IF(LCOH!$C$28=Menu!$A$4,'Approvvigionamento energia'!F1805,0)+IF(LCOH!$C$28=Menu!$A$5,'Approvvigionamento energia'!G1805,0)+IF(LCOH!$C$28=Menu!$A$6,'Approvvigionamento energia'!H1805,0)</f>
        <v>105.31515984594901</v>
      </c>
      <c r="J1805">
        <f>'Approvvigionamento energia'!A1805+'Approvvigionamento energia'!B1805+'Approvvigionamento energia'!I1805</f>
        <v>141.41515984594901</v>
      </c>
      <c r="K1805">
        <f>IF(MIN(LCOH!$C$18,J1805)&gt;=$P$48*LCOH!$C$18, MIN(LCOH!$C$18,J1805),0)</f>
        <v>0</v>
      </c>
      <c r="L1805">
        <f t="shared" si="57"/>
        <v>141.41515984594901</v>
      </c>
      <c r="M1805">
        <f>K1805/LCOH!$C$18</f>
        <v>0</v>
      </c>
      <c r="N1805">
        <f>K1805/LCOH!$C$34</f>
        <v>0</v>
      </c>
    </row>
    <row r="1806" spans="1:14" x14ac:dyDescent="0.35">
      <c r="A1806">
        <f>'Profilo fotovoltaico'!B1808*LCOH!$C$20</f>
        <v>0</v>
      </c>
      <c r="B1806">
        <f>'Profilo eolico'!B1808*LCOH!$C$21</f>
        <v>40.5</v>
      </c>
      <c r="C1806">
        <f>$P$35*'Profilo fotovoltaico'!B1808</f>
        <v>0</v>
      </c>
      <c r="D1806">
        <f>$Q$37*'Profilo eolico'!B1808</f>
        <v>236.30271322775266</v>
      </c>
      <c r="E1806">
        <f>$P$39*'Profilo fotovoltaico'!B1808+'Approvvigionamento energia'!$Q$39*'Profilo eolico'!B1808</f>
        <v>177.22703492081448</v>
      </c>
      <c r="F1806">
        <f>$P$41*'Profilo fotovoltaico'!B1808+'Approvvigionamento energia'!$Q$41*'Profilo eolico'!B1808</f>
        <v>118.15135661387633</v>
      </c>
      <c r="G1806">
        <f>$P$43*'Profilo fotovoltaico'!B1808+'Approvvigionamento energia'!$Q$43*'Profilo eolico'!B1808</f>
        <v>59.075678306938165</v>
      </c>
      <c r="H1806">
        <f t="shared" si="56"/>
        <v>1138.4335154826958</v>
      </c>
      <c r="I1806">
        <f>IF(LCOH!$C$28=Menu!$A$1,'Approvvigionamento energia'!C1806,0)+IF(LCOH!$C$28=Menu!$A$2,'Approvvigionamento energia'!D1806,0)+IF(LCOH!$C$28=Menu!$A$3,'Approvvigionamento energia'!E1806,0)+IF(LCOH!$C$28=Menu!$A$4,'Approvvigionamento energia'!F1806,0)+IF(LCOH!$C$28=Menu!$A$5,'Approvvigionamento energia'!G1806,0)+IF(LCOH!$C$28=Menu!$A$6,'Approvvigionamento energia'!H1806,0)</f>
        <v>118.15135661387633</v>
      </c>
      <c r="J1806">
        <f>'Approvvigionamento energia'!A1806+'Approvvigionamento energia'!B1806+'Approvvigionamento energia'!I1806</f>
        <v>158.65135661387632</v>
      </c>
      <c r="K1806">
        <f>IF(MIN(LCOH!$C$18,J1806)&gt;=$P$48*LCOH!$C$18, MIN(LCOH!$C$18,J1806),0)</f>
        <v>0</v>
      </c>
      <c r="L1806">
        <f t="shared" si="57"/>
        <v>158.65135661387632</v>
      </c>
      <c r="M1806">
        <f>K1806/LCOH!$C$18</f>
        <v>0</v>
      </c>
      <c r="N1806">
        <f>K1806/LCOH!$C$34</f>
        <v>0</v>
      </c>
    </row>
    <row r="1807" spans="1:14" x14ac:dyDescent="0.35">
      <c r="A1807">
        <f>'Profilo fotovoltaico'!B1809*LCOH!$C$20</f>
        <v>6</v>
      </c>
      <c r="B1807">
        <f>'Profilo eolico'!B1809*LCOH!$C$21</f>
        <v>44.699999999999996</v>
      </c>
      <c r="C1807">
        <f>$P$35*'Profilo fotovoltaico'!B1809</f>
        <v>44.127673125732393</v>
      </c>
      <c r="D1807">
        <f>$Q$37*'Profilo eolico'!B1809</f>
        <v>260.80817978470475</v>
      </c>
      <c r="E1807">
        <f>$P$39*'Profilo fotovoltaico'!B1809+'Approvvigionamento energia'!$Q$39*'Profilo eolico'!B1809</f>
        <v>206.63805311996165</v>
      </c>
      <c r="F1807">
        <f>$P$41*'Profilo fotovoltaico'!B1809+'Approvvigionamento energia'!$Q$41*'Profilo eolico'!B1809</f>
        <v>152.46792645521856</v>
      </c>
      <c r="G1807">
        <f>$P$43*'Profilo fotovoltaico'!B1809+'Approvvigionamento energia'!$Q$43*'Profilo eolico'!B1809</f>
        <v>98.29779979047548</v>
      </c>
      <c r="H1807">
        <f t="shared" si="56"/>
        <v>1138.4335154826958</v>
      </c>
      <c r="I1807">
        <f>IF(LCOH!$C$28=Menu!$A$1,'Approvvigionamento energia'!C1807,0)+IF(LCOH!$C$28=Menu!$A$2,'Approvvigionamento energia'!D1807,0)+IF(LCOH!$C$28=Menu!$A$3,'Approvvigionamento energia'!E1807,0)+IF(LCOH!$C$28=Menu!$A$4,'Approvvigionamento energia'!F1807,0)+IF(LCOH!$C$28=Menu!$A$5,'Approvvigionamento energia'!G1807,0)+IF(LCOH!$C$28=Menu!$A$6,'Approvvigionamento energia'!H1807,0)</f>
        <v>152.46792645521856</v>
      </c>
      <c r="J1807">
        <f>'Approvvigionamento energia'!A1807+'Approvvigionamento energia'!B1807+'Approvvigionamento energia'!I1807</f>
        <v>203.16792645521855</v>
      </c>
      <c r="K1807">
        <f>IF(MIN(LCOH!$C$18,J1807)&gt;=$P$48*LCOH!$C$18, MIN(LCOH!$C$18,J1807),0)</f>
        <v>0</v>
      </c>
      <c r="L1807">
        <f t="shared" si="57"/>
        <v>203.16792645521855</v>
      </c>
      <c r="M1807">
        <f>K1807/LCOH!$C$18</f>
        <v>0</v>
      </c>
      <c r="N1807">
        <f>K1807/LCOH!$C$34</f>
        <v>0</v>
      </c>
    </row>
    <row r="1808" spans="1:14" x14ac:dyDescent="0.35">
      <c r="A1808">
        <f>'Profilo fotovoltaico'!B1810*LCOH!$C$20</f>
        <v>61</v>
      </c>
      <c r="B1808">
        <f>'Profilo eolico'!B1810*LCOH!$C$21</f>
        <v>49</v>
      </c>
      <c r="C1808">
        <f>$P$35*'Profilo fotovoltaico'!B1810</f>
        <v>448.63134344494597</v>
      </c>
      <c r="D1808">
        <f>$Q$37*'Profilo eolico'!B1810</f>
        <v>285.89710983110814</v>
      </c>
      <c r="E1808">
        <f>$P$39*'Profilo fotovoltaico'!B1810+'Approvvigionamento energia'!$Q$39*'Profilo eolico'!B1810</f>
        <v>326.58066823456761</v>
      </c>
      <c r="F1808">
        <f>$P$41*'Profilo fotovoltaico'!B1810+'Approvvigionamento energia'!$Q$41*'Profilo eolico'!B1810</f>
        <v>367.26422663802703</v>
      </c>
      <c r="G1808">
        <f>$P$43*'Profilo fotovoltaico'!B1810+'Approvvigionamento energia'!$Q$43*'Profilo eolico'!B1810</f>
        <v>407.9477850414865</v>
      </c>
      <c r="H1808">
        <f t="shared" si="56"/>
        <v>1138.4335154826958</v>
      </c>
      <c r="I1808">
        <f>IF(LCOH!$C$28=Menu!$A$1,'Approvvigionamento energia'!C1808,0)+IF(LCOH!$C$28=Menu!$A$2,'Approvvigionamento energia'!D1808,0)+IF(LCOH!$C$28=Menu!$A$3,'Approvvigionamento energia'!E1808,0)+IF(LCOH!$C$28=Menu!$A$4,'Approvvigionamento energia'!F1808,0)+IF(LCOH!$C$28=Menu!$A$5,'Approvvigionamento energia'!G1808,0)+IF(LCOH!$C$28=Menu!$A$6,'Approvvigionamento energia'!H1808,0)</f>
        <v>367.26422663802703</v>
      </c>
      <c r="J1808">
        <f>'Approvvigionamento energia'!A1808+'Approvvigionamento energia'!B1808+'Approvvigionamento energia'!I1808</f>
        <v>477.26422663802703</v>
      </c>
      <c r="K1808">
        <f>IF(MIN(LCOH!$C$18,J1808)&gt;=$P$48*LCOH!$C$18, MIN(LCOH!$C$18,J1808),0)</f>
        <v>477.26422663802703</v>
      </c>
      <c r="L1808">
        <f t="shared" si="57"/>
        <v>0</v>
      </c>
      <c r="M1808">
        <f>K1808/LCOH!$C$18</f>
        <v>0.31817615109201802</v>
      </c>
      <c r="N1808">
        <f>K1808/LCOH!$C$34</f>
        <v>9.1958425171103482</v>
      </c>
    </row>
    <row r="1809" spans="1:14" x14ac:dyDescent="0.35">
      <c r="A1809">
        <f>'Profilo fotovoltaico'!B1811*LCOH!$C$20</f>
        <v>149</v>
      </c>
      <c r="B1809">
        <f>'Profilo eolico'!B1811*LCOH!$C$21</f>
        <v>55.7</v>
      </c>
      <c r="C1809">
        <f>$P$35*'Profilo fotovoltaico'!B1811</f>
        <v>1095.8372159556877</v>
      </c>
      <c r="D1809">
        <f>$Q$37*'Profilo eolico'!B1811</f>
        <v>324.9891636243413</v>
      </c>
      <c r="E1809">
        <f>$P$39*'Profilo fotovoltaico'!B1811+'Approvvigionamento energia'!$Q$39*'Profilo eolico'!B1811</f>
        <v>517.70117670717786</v>
      </c>
      <c r="F1809">
        <f>$P$41*'Profilo fotovoltaico'!B1811+'Approvvigionamento energia'!$Q$41*'Profilo eolico'!B1811</f>
        <v>710.41318979001448</v>
      </c>
      <c r="G1809">
        <f>$P$43*'Profilo fotovoltaico'!B1811+'Approvvigionamento energia'!$Q$43*'Profilo eolico'!B1811</f>
        <v>903.1252028728511</v>
      </c>
      <c r="H1809">
        <f t="shared" si="56"/>
        <v>1138.4335154826958</v>
      </c>
      <c r="I1809">
        <f>IF(LCOH!$C$28=Menu!$A$1,'Approvvigionamento energia'!C1809,0)+IF(LCOH!$C$28=Menu!$A$2,'Approvvigionamento energia'!D1809,0)+IF(LCOH!$C$28=Menu!$A$3,'Approvvigionamento energia'!E1809,0)+IF(LCOH!$C$28=Menu!$A$4,'Approvvigionamento energia'!F1809,0)+IF(LCOH!$C$28=Menu!$A$5,'Approvvigionamento energia'!G1809,0)+IF(LCOH!$C$28=Menu!$A$6,'Approvvigionamento energia'!H1809,0)</f>
        <v>710.41318979001448</v>
      </c>
      <c r="J1809">
        <f>'Approvvigionamento energia'!A1809+'Approvvigionamento energia'!B1809+'Approvvigionamento energia'!I1809</f>
        <v>915.11318979001453</v>
      </c>
      <c r="K1809">
        <f>IF(MIN(LCOH!$C$18,J1809)&gt;=$P$48*LCOH!$C$18, MIN(LCOH!$C$18,J1809),0)</f>
        <v>915.11318979001453</v>
      </c>
      <c r="L1809">
        <f t="shared" si="57"/>
        <v>0</v>
      </c>
      <c r="M1809">
        <f>K1809/LCOH!$C$18</f>
        <v>0.61007545986000966</v>
      </c>
      <c r="N1809">
        <f>K1809/LCOH!$C$34</f>
        <v>17.632238724277737</v>
      </c>
    </row>
    <row r="1810" spans="1:14" x14ac:dyDescent="0.35">
      <c r="A1810">
        <f>'Profilo fotovoltaico'!B1812*LCOH!$C$20</f>
        <v>241</v>
      </c>
      <c r="B1810">
        <f>'Profilo eolico'!B1812*LCOH!$C$21</f>
        <v>67.2</v>
      </c>
      <c r="C1810">
        <f>$P$35*'Profilo fotovoltaico'!B1812</f>
        <v>1772.4615372169176</v>
      </c>
      <c r="D1810">
        <f>$Q$37*'Profilo eolico'!B1812</f>
        <v>392.08746491123401</v>
      </c>
      <c r="E1810">
        <f>$P$39*'Profilo fotovoltaico'!B1812+'Approvvigionamento energia'!$Q$39*'Profilo eolico'!B1812</f>
        <v>737.18098298765494</v>
      </c>
      <c r="F1810">
        <f>$P$41*'Profilo fotovoltaico'!B1812+'Approvvigionamento energia'!$Q$41*'Profilo eolico'!B1812</f>
        <v>1082.2745010640758</v>
      </c>
      <c r="G1810">
        <f>$P$43*'Profilo fotovoltaico'!B1812+'Approvvigionamento energia'!$Q$43*'Profilo eolico'!B1812</f>
        <v>1427.3680191404967</v>
      </c>
      <c r="H1810">
        <f t="shared" si="56"/>
        <v>1138.4335154826958</v>
      </c>
      <c r="I1810">
        <f>IF(LCOH!$C$28=Menu!$A$1,'Approvvigionamento energia'!C1810,0)+IF(LCOH!$C$28=Menu!$A$2,'Approvvigionamento energia'!D1810,0)+IF(LCOH!$C$28=Menu!$A$3,'Approvvigionamento energia'!E1810,0)+IF(LCOH!$C$28=Menu!$A$4,'Approvvigionamento energia'!F1810,0)+IF(LCOH!$C$28=Menu!$A$5,'Approvvigionamento energia'!G1810,0)+IF(LCOH!$C$28=Menu!$A$6,'Approvvigionamento energia'!H1810,0)</f>
        <v>1082.2745010640758</v>
      </c>
      <c r="J1810">
        <f>'Approvvigionamento energia'!A1810+'Approvvigionamento energia'!B1810+'Approvvigionamento energia'!I1810</f>
        <v>1390.4745010640759</v>
      </c>
      <c r="K1810">
        <f>IF(MIN(LCOH!$C$18,J1810)&gt;=$P$48*LCOH!$C$18, MIN(LCOH!$C$18,J1810),0)</f>
        <v>1390.4745010640759</v>
      </c>
      <c r="L1810">
        <f t="shared" si="57"/>
        <v>0</v>
      </c>
      <c r="M1810">
        <f>K1810/LCOH!$C$18</f>
        <v>0.92698300070938389</v>
      </c>
      <c r="N1810">
        <f>K1810/LCOH!$C$34</f>
        <v>26.791416205473524</v>
      </c>
    </row>
    <row r="1811" spans="1:14" x14ac:dyDescent="0.35">
      <c r="A1811">
        <f>'Profilo fotovoltaico'!B1813*LCOH!$C$20</f>
        <v>306</v>
      </c>
      <c r="B1811">
        <f>'Profilo eolico'!B1813*LCOH!$C$21</f>
        <v>78.8</v>
      </c>
      <c r="C1811">
        <f>$P$35*'Profilo fotovoltaico'!B1813</f>
        <v>2250.5113294123516</v>
      </c>
      <c r="D1811">
        <f>$Q$37*'Profilo eolico'!B1813</f>
        <v>459.76922968757793</v>
      </c>
      <c r="E1811">
        <f>$P$39*'Profilo fotovoltaico'!B1813+'Approvvigionamento energia'!$Q$39*'Profilo eolico'!B1813</f>
        <v>907.4547546187714</v>
      </c>
      <c r="F1811">
        <f>$P$41*'Profilo fotovoltaico'!B1813+'Approvvigionamento energia'!$Q$41*'Profilo eolico'!B1813</f>
        <v>1355.1402795499648</v>
      </c>
      <c r="G1811">
        <f>$P$43*'Profilo fotovoltaico'!B1813+'Approvvigionamento energia'!$Q$43*'Profilo eolico'!B1813</f>
        <v>1802.8258044811582</v>
      </c>
      <c r="H1811">
        <f t="shared" si="56"/>
        <v>1138.4335154826958</v>
      </c>
      <c r="I1811">
        <f>IF(LCOH!$C$28=Menu!$A$1,'Approvvigionamento energia'!C1811,0)+IF(LCOH!$C$28=Menu!$A$2,'Approvvigionamento energia'!D1811,0)+IF(LCOH!$C$28=Menu!$A$3,'Approvvigionamento energia'!E1811,0)+IF(LCOH!$C$28=Menu!$A$4,'Approvvigionamento energia'!F1811,0)+IF(LCOH!$C$28=Menu!$A$5,'Approvvigionamento energia'!G1811,0)+IF(LCOH!$C$28=Menu!$A$6,'Approvvigionamento energia'!H1811,0)</f>
        <v>1355.1402795499648</v>
      </c>
      <c r="J1811">
        <f>'Approvvigionamento energia'!A1811+'Approvvigionamento energia'!B1811+'Approvvigionamento energia'!I1811</f>
        <v>1739.9402795499648</v>
      </c>
      <c r="K1811">
        <f>IF(MIN(LCOH!$C$18,J1811)&gt;=$P$48*LCOH!$C$18, MIN(LCOH!$C$18,J1811),0)</f>
        <v>1500</v>
      </c>
      <c r="L1811">
        <f t="shared" si="57"/>
        <v>239.94027954996477</v>
      </c>
      <c r="M1811">
        <f>K1811/LCOH!$C$18</f>
        <v>1</v>
      </c>
      <c r="N1811">
        <f>K1811/LCOH!$C$34</f>
        <v>28.901734104046245</v>
      </c>
    </row>
    <row r="1812" spans="1:14" x14ac:dyDescent="0.35">
      <c r="A1812">
        <f>'Profilo fotovoltaico'!B1814*LCOH!$C$20</f>
        <v>340</v>
      </c>
      <c r="B1812">
        <f>'Profilo eolico'!B1814*LCOH!$C$21</f>
        <v>92.1</v>
      </c>
      <c r="C1812">
        <f>$P$35*'Profilo fotovoltaico'!B1814</f>
        <v>2500.5681437915023</v>
      </c>
      <c r="D1812">
        <f>$Q$37*'Profilo eolico'!B1814</f>
        <v>537.3698737845931</v>
      </c>
      <c r="E1812">
        <f>$P$39*'Profilo fotovoltaico'!B1814+'Approvvigionamento energia'!$Q$39*'Profilo eolico'!B1814</f>
        <v>1028.1694412863203</v>
      </c>
      <c r="F1812">
        <f>$P$41*'Profilo fotovoltaico'!B1814+'Approvvigionamento energia'!$Q$41*'Profilo eolico'!B1814</f>
        <v>1518.9690087880476</v>
      </c>
      <c r="G1812">
        <f>$P$43*'Profilo fotovoltaico'!B1814+'Approvvigionamento energia'!$Q$43*'Profilo eolico'!B1814</f>
        <v>2009.7685762897752</v>
      </c>
      <c r="H1812">
        <f t="shared" si="56"/>
        <v>1138.4335154826958</v>
      </c>
      <c r="I1812">
        <f>IF(LCOH!$C$28=Menu!$A$1,'Approvvigionamento energia'!C1812,0)+IF(LCOH!$C$28=Menu!$A$2,'Approvvigionamento energia'!D1812,0)+IF(LCOH!$C$28=Menu!$A$3,'Approvvigionamento energia'!E1812,0)+IF(LCOH!$C$28=Menu!$A$4,'Approvvigionamento energia'!F1812,0)+IF(LCOH!$C$28=Menu!$A$5,'Approvvigionamento energia'!G1812,0)+IF(LCOH!$C$28=Menu!$A$6,'Approvvigionamento energia'!H1812,0)</f>
        <v>1518.9690087880476</v>
      </c>
      <c r="J1812">
        <f>'Approvvigionamento energia'!A1812+'Approvvigionamento energia'!B1812+'Approvvigionamento energia'!I1812</f>
        <v>1951.0690087880475</v>
      </c>
      <c r="K1812">
        <f>IF(MIN(LCOH!$C$18,J1812)&gt;=$P$48*LCOH!$C$18, MIN(LCOH!$C$18,J1812),0)</f>
        <v>1500</v>
      </c>
      <c r="L1812">
        <f t="shared" si="57"/>
        <v>451.06900878804754</v>
      </c>
      <c r="M1812">
        <f>K1812/LCOH!$C$18</f>
        <v>1</v>
      </c>
      <c r="N1812">
        <f>K1812/LCOH!$C$34</f>
        <v>28.901734104046245</v>
      </c>
    </row>
    <row r="1813" spans="1:14" x14ac:dyDescent="0.35">
      <c r="A1813">
        <f>'Profilo fotovoltaico'!B1815*LCOH!$C$20</f>
        <v>345</v>
      </c>
      <c r="B1813">
        <f>'Profilo eolico'!B1815*LCOH!$C$21</f>
        <v>102.9</v>
      </c>
      <c r="C1813">
        <f>$P$35*'Profilo fotovoltaico'!B1815</f>
        <v>2537.3412047296124</v>
      </c>
      <c r="D1813">
        <f>$Q$37*'Profilo eolico'!B1815</f>
        <v>600.38393064532715</v>
      </c>
      <c r="E1813">
        <f>$P$39*'Profilo fotovoltaico'!B1815+'Approvvigionamento energia'!$Q$39*'Profilo eolico'!B1815</f>
        <v>1084.6232491663984</v>
      </c>
      <c r="F1813">
        <f>$P$41*'Profilo fotovoltaico'!B1815+'Approvvigionamento energia'!$Q$41*'Profilo eolico'!B1815</f>
        <v>1568.8625676874699</v>
      </c>
      <c r="G1813">
        <f>$P$43*'Profilo fotovoltaico'!B1815+'Approvvigionamento energia'!$Q$43*'Profilo eolico'!B1815</f>
        <v>2053.1018862085411</v>
      </c>
      <c r="H1813">
        <f t="shared" si="56"/>
        <v>1138.4335154826958</v>
      </c>
      <c r="I1813">
        <f>IF(LCOH!$C$28=Menu!$A$1,'Approvvigionamento energia'!C1813,0)+IF(LCOH!$C$28=Menu!$A$2,'Approvvigionamento energia'!D1813,0)+IF(LCOH!$C$28=Menu!$A$3,'Approvvigionamento energia'!E1813,0)+IF(LCOH!$C$28=Menu!$A$4,'Approvvigionamento energia'!F1813,0)+IF(LCOH!$C$28=Menu!$A$5,'Approvvigionamento energia'!G1813,0)+IF(LCOH!$C$28=Menu!$A$6,'Approvvigionamento energia'!H1813,0)</f>
        <v>1568.8625676874699</v>
      </c>
      <c r="J1813">
        <f>'Approvvigionamento energia'!A1813+'Approvvigionamento energia'!B1813+'Approvvigionamento energia'!I1813</f>
        <v>2016.76256768747</v>
      </c>
      <c r="K1813">
        <f>IF(MIN(LCOH!$C$18,J1813)&gt;=$P$48*LCOH!$C$18, MIN(LCOH!$C$18,J1813),0)</f>
        <v>1500</v>
      </c>
      <c r="L1813">
        <f t="shared" si="57"/>
        <v>516.76256768746998</v>
      </c>
      <c r="M1813">
        <f>K1813/LCOH!$C$18</f>
        <v>1</v>
      </c>
      <c r="N1813">
        <f>K1813/LCOH!$C$34</f>
        <v>28.901734104046245</v>
      </c>
    </row>
    <row r="1814" spans="1:14" x14ac:dyDescent="0.35">
      <c r="A1814">
        <f>'Profilo fotovoltaico'!B1816*LCOH!$C$20</f>
        <v>318</v>
      </c>
      <c r="B1814">
        <f>'Profilo eolico'!B1816*LCOH!$C$21</f>
        <v>107.2</v>
      </c>
      <c r="C1814">
        <f>$P$35*'Profilo fotovoltaico'!B1816</f>
        <v>2338.7666756638168</v>
      </c>
      <c r="D1814">
        <f>$Q$37*'Profilo eolico'!B1816</f>
        <v>625.47286069173049</v>
      </c>
      <c r="E1814">
        <f>$P$39*'Profilo fotovoltaico'!B1816+'Approvvigionamento energia'!$Q$39*'Profilo eolico'!B1816</f>
        <v>1053.796314434752</v>
      </c>
      <c r="F1814">
        <f>$P$41*'Profilo fotovoltaico'!B1816+'Approvvigionamento energia'!$Q$41*'Profilo eolico'!B1816</f>
        <v>1482.1197681777737</v>
      </c>
      <c r="G1814">
        <f>$P$43*'Profilo fotovoltaico'!B1816+'Approvvigionamento energia'!$Q$43*'Profilo eolico'!B1816</f>
        <v>1910.4432219207952</v>
      </c>
      <c r="H1814">
        <f t="shared" si="56"/>
        <v>1138.4335154826958</v>
      </c>
      <c r="I1814">
        <f>IF(LCOH!$C$28=Menu!$A$1,'Approvvigionamento energia'!C1814,0)+IF(LCOH!$C$28=Menu!$A$2,'Approvvigionamento energia'!D1814,0)+IF(LCOH!$C$28=Menu!$A$3,'Approvvigionamento energia'!E1814,0)+IF(LCOH!$C$28=Menu!$A$4,'Approvvigionamento energia'!F1814,0)+IF(LCOH!$C$28=Menu!$A$5,'Approvvigionamento energia'!G1814,0)+IF(LCOH!$C$28=Menu!$A$6,'Approvvigionamento energia'!H1814,0)</f>
        <v>1482.1197681777737</v>
      </c>
      <c r="J1814">
        <f>'Approvvigionamento energia'!A1814+'Approvvigionamento energia'!B1814+'Approvvigionamento energia'!I1814</f>
        <v>1907.3197681777738</v>
      </c>
      <c r="K1814">
        <f>IF(MIN(LCOH!$C$18,J1814)&gt;=$P$48*LCOH!$C$18, MIN(LCOH!$C$18,J1814),0)</f>
        <v>1500</v>
      </c>
      <c r="L1814">
        <f t="shared" si="57"/>
        <v>407.31976817777377</v>
      </c>
      <c r="M1814">
        <f>K1814/LCOH!$C$18</f>
        <v>1</v>
      </c>
      <c r="N1814">
        <f>K1814/LCOH!$C$34</f>
        <v>28.901734104046245</v>
      </c>
    </row>
    <row r="1815" spans="1:14" x14ac:dyDescent="0.35">
      <c r="A1815">
        <f>'Profilo fotovoltaico'!B1817*LCOH!$C$20</f>
        <v>264</v>
      </c>
      <c r="B1815">
        <f>'Profilo eolico'!B1817*LCOH!$C$21</f>
        <v>107.6</v>
      </c>
      <c r="C1815">
        <f>$P$35*'Profilo fotovoltaico'!B1817</f>
        <v>1941.6176175322253</v>
      </c>
      <c r="D1815">
        <f>$Q$37*'Profilo eolico'!B1817</f>
        <v>627.80671464953548</v>
      </c>
      <c r="E1815">
        <f>$P$39*'Profilo fotovoltaico'!B1817+'Approvvigionamento energia'!$Q$39*'Profilo eolico'!B1817</f>
        <v>956.25944037020781</v>
      </c>
      <c r="F1815">
        <f>$P$41*'Profilo fotovoltaico'!B1817+'Approvvigionamento energia'!$Q$41*'Profilo eolico'!B1817</f>
        <v>1284.7121660908804</v>
      </c>
      <c r="G1815">
        <f>$P$43*'Profilo fotovoltaico'!B1817+'Approvvigionamento energia'!$Q$43*'Profilo eolico'!B1817</f>
        <v>1613.1648918115529</v>
      </c>
      <c r="H1815">
        <f t="shared" si="56"/>
        <v>1138.4335154826958</v>
      </c>
      <c r="I1815">
        <f>IF(LCOH!$C$28=Menu!$A$1,'Approvvigionamento energia'!C1815,0)+IF(LCOH!$C$28=Menu!$A$2,'Approvvigionamento energia'!D1815,0)+IF(LCOH!$C$28=Menu!$A$3,'Approvvigionamento energia'!E1815,0)+IF(LCOH!$C$28=Menu!$A$4,'Approvvigionamento energia'!F1815,0)+IF(LCOH!$C$28=Menu!$A$5,'Approvvigionamento energia'!G1815,0)+IF(LCOH!$C$28=Menu!$A$6,'Approvvigionamento energia'!H1815,0)</f>
        <v>1284.7121660908804</v>
      </c>
      <c r="J1815">
        <f>'Approvvigionamento energia'!A1815+'Approvvigionamento energia'!B1815+'Approvvigionamento energia'!I1815</f>
        <v>1656.3121660908805</v>
      </c>
      <c r="K1815">
        <f>IF(MIN(LCOH!$C$18,J1815)&gt;=$P$48*LCOH!$C$18, MIN(LCOH!$C$18,J1815),0)</f>
        <v>1500</v>
      </c>
      <c r="L1815">
        <f t="shared" si="57"/>
        <v>156.31216609088051</v>
      </c>
      <c r="M1815">
        <f>K1815/LCOH!$C$18</f>
        <v>1</v>
      </c>
      <c r="N1815">
        <f>K1815/LCOH!$C$34</f>
        <v>28.901734104046245</v>
      </c>
    </row>
    <row r="1816" spans="1:14" x14ac:dyDescent="0.35">
      <c r="A1816">
        <f>'Profilo fotovoltaico'!B1818*LCOH!$C$20</f>
        <v>182</v>
      </c>
      <c r="B1816">
        <f>'Profilo eolico'!B1818*LCOH!$C$21</f>
        <v>104.89999999999999</v>
      </c>
      <c r="C1816">
        <f>$P$35*'Profilo fotovoltaico'!B1818</f>
        <v>1338.5394181472159</v>
      </c>
      <c r="D1816">
        <f>$Q$37*'Profilo eolico'!B1818</f>
        <v>612.05320043435188</v>
      </c>
      <c r="E1816">
        <f>$P$39*'Profilo fotovoltaico'!B1818+'Approvvigionamento energia'!$Q$39*'Profilo eolico'!B1818</f>
        <v>793.67475486256785</v>
      </c>
      <c r="F1816">
        <f>$P$41*'Profilo fotovoltaico'!B1818+'Approvvigionamento energia'!$Q$41*'Profilo eolico'!B1818</f>
        <v>975.29630929078394</v>
      </c>
      <c r="G1816">
        <f>$P$43*'Profilo fotovoltaico'!B1818+'Approvvigionamento energia'!$Q$43*'Profilo eolico'!B1818</f>
        <v>1156.9178637189998</v>
      </c>
      <c r="H1816">
        <f t="shared" si="56"/>
        <v>1138.4335154826958</v>
      </c>
      <c r="I1816">
        <f>IF(LCOH!$C$28=Menu!$A$1,'Approvvigionamento energia'!C1816,0)+IF(LCOH!$C$28=Menu!$A$2,'Approvvigionamento energia'!D1816,0)+IF(LCOH!$C$28=Menu!$A$3,'Approvvigionamento energia'!E1816,0)+IF(LCOH!$C$28=Menu!$A$4,'Approvvigionamento energia'!F1816,0)+IF(LCOH!$C$28=Menu!$A$5,'Approvvigionamento energia'!G1816,0)+IF(LCOH!$C$28=Menu!$A$6,'Approvvigionamento energia'!H1816,0)</f>
        <v>975.29630929078394</v>
      </c>
      <c r="J1816">
        <f>'Approvvigionamento energia'!A1816+'Approvvigionamento energia'!B1816+'Approvvigionamento energia'!I1816</f>
        <v>1262.196309290784</v>
      </c>
      <c r="K1816">
        <f>IF(MIN(LCOH!$C$18,J1816)&gt;=$P$48*LCOH!$C$18, MIN(LCOH!$C$18,J1816),0)</f>
        <v>1262.196309290784</v>
      </c>
      <c r="L1816">
        <f t="shared" si="57"/>
        <v>0</v>
      </c>
      <c r="M1816">
        <f>K1816/LCOH!$C$18</f>
        <v>0.84146420619385598</v>
      </c>
      <c r="N1816">
        <f>K1816/LCOH!$C$34</f>
        <v>24.31977474548717</v>
      </c>
    </row>
    <row r="1817" spans="1:14" x14ac:dyDescent="0.35">
      <c r="A1817">
        <f>'Profilo fotovoltaico'!B1819*LCOH!$C$20</f>
        <v>95</v>
      </c>
      <c r="B1817">
        <f>'Profilo eolico'!B1819*LCOH!$C$21</f>
        <v>92.899999999999991</v>
      </c>
      <c r="C1817">
        <f>$P$35*'Profilo fotovoltaico'!B1819</f>
        <v>698.68815782409615</v>
      </c>
      <c r="D1817">
        <f>$Q$37*'Profilo eolico'!B1819</f>
        <v>542.03758170020296</v>
      </c>
      <c r="E1817">
        <f>$P$39*'Profilo fotovoltaico'!B1819+'Approvvigionamento energia'!$Q$39*'Profilo eolico'!B1819</f>
        <v>581.20022573117626</v>
      </c>
      <c r="F1817">
        <f>$P$41*'Profilo fotovoltaico'!B1819+'Approvvigionamento energia'!$Q$41*'Profilo eolico'!B1819</f>
        <v>620.36286976214956</v>
      </c>
      <c r="G1817">
        <f>$P$43*'Profilo fotovoltaico'!B1819+'Approvvigionamento energia'!$Q$43*'Profilo eolico'!B1819</f>
        <v>659.52551379312285</v>
      </c>
      <c r="H1817">
        <f t="shared" si="56"/>
        <v>1138.4335154826958</v>
      </c>
      <c r="I1817">
        <f>IF(LCOH!$C$28=Menu!$A$1,'Approvvigionamento energia'!C1817,0)+IF(LCOH!$C$28=Menu!$A$2,'Approvvigionamento energia'!D1817,0)+IF(LCOH!$C$28=Menu!$A$3,'Approvvigionamento energia'!E1817,0)+IF(LCOH!$C$28=Menu!$A$4,'Approvvigionamento energia'!F1817,0)+IF(LCOH!$C$28=Menu!$A$5,'Approvvigionamento energia'!G1817,0)+IF(LCOH!$C$28=Menu!$A$6,'Approvvigionamento energia'!H1817,0)</f>
        <v>620.36286976214956</v>
      </c>
      <c r="J1817">
        <f>'Approvvigionamento energia'!A1817+'Approvvigionamento energia'!B1817+'Approvvigionamento energia'!I1817</f>
        <v>808.26286976214953</v>
      </c>
      <c r="K1817">
        <f>IF(MIN(LCOH!$C$18,J1817)&gt;=$P$48*LCOH!$C$18, MIN(LCOH!$C$18,J1817),0)</f>
        <v>808.26286976214953</v>
      </c>
      <c r="L1817">
        <f t="shared" si="57"/>
        <v>0</v>
      </c>
      <c r="M1817">
        <f>K1817/LCOH!$C$18</f>
        <v>0.53884191317476637</v>
      </c>
      <c r="N1817">
        <f>K1817/LCOH!$C$34</f>
        <v>15.573465698692671</v>
      </c>
    </row>
    <row r="1818" spans="1:14" x14ac:dyDescent="0.35">
      <c r="A1818">
        <f>'Profilo fotovoltaico'!B1820*LCOH!$C$20</f>
        <v>23</v>
      </c>
      <c r="B1818">
        <f>'Profilo eolico'!B1820*LCOH!$C$21</f>
        <v>98.100000000000009</v>
      </c>
      <c r="C1818">
        <f>$P$35*'Profilo fotovoltaico'!B1820</f>
        <v>169.15608031530749</v>
      </c>
      <c r="D1818">
        <f>$Q$37*'Profilo eolico'!B1820</f>
        <v>572.3776831516675</v>
      </c>
      <c r="E1818">
        <f>$P$39*'Profilo fotovoltaico'!B1820+'Approvvigionamento energia'!$Q$39*'Profilo eolico'!B1820</f>
        <v>471.57228244257749</v>
      </c>
      <c r="F1818">
        <f>$P$41*'Profilo fotovoltaico'!B1820+'Approvvigionamento energia'!$Q$41*'Profilo eolico'!B1820</f>
        <v>370.76688173348748</v>
      </c>
      <c r="G1818">
        <f>$P$43*'Profilo fotovoltaico'!B1820+'Approvvigionamento energia'!$Q$43*'Profilo eolico'!B1820</f>
        <v>269.96148102439747</v>
      </c>
      <c r="H1818">
        <f t="shared" si="56"/>
        <v>1138.4335154826958</v>
      </c>
      <c r="I1818">
        <f>IF(LCOH!$C$28=Menu!$A$1,'Approvvigionamento energia'!C1818,0)+IF(LCOH!$C$28=Menu!$A$2,'Approvvigionamento energia'!D1818,0)+IF(LCOH!$C$28=Menu!$A$3,'Approvvigionamento energia'!E1818,0)+IF(LCOH!$C$28=Menu!$A$4,'Approvvigionamento energia'!F1818,0)+IF(LCOH!$C$28=Menu!$A$5,'Approvvigionamento energia'!G1818,0)+IF(LCOH!$C$28=Menu!$A$6,'Approvvigionamento energia'!H1818,0)</f>
        <v>370.76688173348748</v>
      </c>
      <c r="J1818">
        <f>'Approvvigionamento energia'!A1818+'Approvvigionamento energia'!B1818+'Approvvigionamento energia'!I1818</f>
        <v>491.8668817334875</v>
      </c>
      <c r="K1818">
        <f>IF(MIN(LCOH!$C$18,J1818)&gt;=$P$48*LCOH!$C$18, MIN(LCOH!$C$18,J1818),0)</f>
        <v>491.8668817334875</v>
      </c>
      <c r="L1818">
        <f t="shared" si="57"/>
        <v>0</v>
      </c>
      <c r="M1818">
        <f>K1818/LCOH!$C$18</f>
        <v>0.32791125448899167</v>
      </c>
      <c r="N1818">
        <f>K1818/LCOH!$C$34</f>
        <v>9.4772038869650768</v>
      </c>
    </row>
    <row r="1819" spans="1:14" x14ac:dyDescent="0.35">
      <c r="A1819">
        <f>'Profilo fotovoltaico'!B1821*LCOH!$C$20</f>
        <v>0</v>
      </c>
      <c r="B1819">
        <f>'Profilo eolico'!B1821*LCOH!$C$21</f>
        <v>121.80000000000001</v>
      </c>
      <c r="C1819">
        <f>$P$35*'Profilo fotovoltaico'!B1821</f>
        <v>0</v>
      </c>
      <c r="D1819">
        <f>$Q$37*'Profilo eolico'!B1821</f>
        <v>710.65853015161167</v>
      </c>
      <c r="E1819">
        <f>$P$39*'Profilo fotovoltaico'!B1821+'Approvvigionamento energia'!$Q$39*'Profilo eolico'!B1821</f>
        <v>532.99389761370878</v>
      </c>
      <c r="F1819">
        <f>$P$41*'Profilo fotovoltaico'!B1821+'Approvvigionamento energia'!$Q$41*'Profilo eolico'!B1821</f>
        <v>355.32926507580584</v>
      </c>
      <c r="G1819">
        <f>$P$43*'Profilo fotovoltaico'!B1821+'Approvvigionamento energia'!$Q$43*'Profilo eolico'!B1821</f>
        <v>177.66463253790292</v>
      </c>
      <c r="H1819">
        <f t="shared" si="56"/>
        <v>1138.4335154826958</v>
      </c>
      <c r="I1819">
        <f>IF(LCOH!$C$28=Menu!$A$1,'Approvvigionamento energia'!C1819,0)+IF(LCOH!$C$28=Menu!$A$2,'Approvvigionamento energia'!D1819,0)+IF(LCOH!$C$28=Menu!$A$3,'Approvvigionamento energia'!E1819,0)+IF(LCOH!$C$28=Menu!$A$4,'Approvvigionamento energia'!F1819,0)+IF(LCOH!$C$28=Menu!$A$5,'Approvvigionamento energia'!G1819,0)+IF(LCOH!$C$28=Menu!$A$6,'Approvvigionamento energia'!H1819,0)</f>
        <v>355.32926507580584</v>
      </c>
      <c r="J1819">
        <f>'Approvvigionamento energia'!A1819+'Approvvigionamento energia'!B1819+'Approvvigionamento energia'!I1819</f>
        <v>477.12926507580585</v>
      </c>
      <c r="K1819">
        <f>IF(MIN(LCOH!$C$18,J1819)&gt;=$P$48*LCOH!$C$18, MIN(LCOH!$C$18,J1819),0)</f>
        <v>477.12926507580585</v>
      </c>
      <c r="L1819">
        <f t="shared" si="57"/>
        <v>0</v>
      </c>
      <c r="M1819">
        <f>K1819/LCOH!$C$18</f>
        <v>0.31808617671720391</v>
      </c>
      <c r="N1819">
        <f>K1819/LCOH!$C$34</f>
        <v>9.1932421016532917</v>
      </c>
    </row>
    <row r="1820" spans="1:14" x14ac:dyDescent="0.35">
      <c r="A1820">
        <f>'Profilo fotovoltaico'!B1822*LCOH!$C$20</f>
        <v>0</v>
      </c>
      <c r="B1820">
        <f>'Profilo eolico'!B1822*LCOH!$C$21</f>
        <v>135.9</v>
      </c>
      <c r="C1820">
        <f>$P$35*'Profilo fotovoltaico'!B1822</f>
        <v>0</v>
      </c>
      <c r="D1820">
        <f>$Q$37*'Profilo eolico'!B1822</f>
        <v>792.92688216423664</v>
      </c>
      <c r="E1820">
        <f>$P$39*'Profilo fotovoltaico'!B1822+'Approvvigionamento energia'!$Q$39*'Profilo eolico'!B1822</f>
        <v>594.69516162317746</v>
      </c>
      <c r="F1820">
        <f>$P$41*'Profilo fotovoltaico'!B1822+'Approvvigionamento energia'!$Q$41*'Profilo eolico'!B1822</f>
        <v>396.46344108211832</v>
      </c>
      <c r="G1820">
        <f>$P$43*'Profilo fotovoltaico'!B1822+'Approvvigionamento energia'!$Q$43*'Profilo eolico'!B1822</f>
        <v>198.23172054105916</v>
      </c>
      <c r="H1820">
        <f t="shared" si="56"/>
        <v>1138.4335154826958</v>
      </c>
      <c r="I1820">
        <f>IF(LCOH!$C$28=Menu!$A$1,'Approvvigionamento energia'!C1820,0)+IF(LCOH!$C$28=Menu!$A$2,'Approvvigionamento energia'!D1820,0)+IF(LCOH!$C$28=Menu!$A$3,'Approvvigionamento energia'!E1820,0)+IF(LCOH!$C$28=Menu!$A$4,'Approvvigionamento energia'!F1820,0)+IF(LCOH!$C$28=Menu!$A$5,'Approvvigionamento energia'!G1820,0)+IF(LCOH!$C$28=Menu!$A$6,'Approvvigionamento energia'!H1820,0)</f>
        <v>396.46344108211832</v>
      </c>
      <c r="J1820">
        <f>'Approvvigionamento energia'!A1820+'Approvvigionamento energia'!B1820+'Approvvigionamento energia'!I1820</f>
        <v>532.36344108211836</v>
      </c>
      <c r="K1820">
        <f>IF(MIN(LCOH!$C$18,J1820)&gt;=$P$48*LCOH!$C$18, MIN(LCOH!$C$18,J1820),0)</f>
        <v>532.36344108211836</v>
      </c>
      <c r="L1820">
        <f t="shared" si="57"/>
        <v>0</v>
      </c>
      <c r="M1820">
        <f>K1820/LCOH!$C$18</f>
        <v>0.35490896072141226</v>
      </c>
      <c r="N1820">
        <f>K1820/LCOH!$C$34</f>
        <v>10.257484413913648</v>
      </c>
    </row>
    <row r="1821" spans="1:14" x14ac:dyDescent="0.35">
      <c r="A1821">
        <f>'Profilo fotovoltaico'!B1823*LCOH!$C$20</f>
        <v>0</v>
      </c>
      <c r="B1821">
        <f>'Profilo eolico'!B1823*LCOH!$C$21</f>
        <v>142.19999999999999</v>
      </c>
      <c r="C1821">
        <f>$P$35*'Profilo fotovoltaico'!B1823</f>
        <v>0</v>
      </c>
      <c r="D1821">
        <f>$Q$37*'Profilo eolico'!B1823</f>
        <v>829.68508199966482</v>
      </c>
      <c r="E1821">
        <f>$P$39*'Profilo fotovoltaico'!B1823+'Approvvigionamento energia'!$Q$39*'Profilo eolico'!B1823</f>
        <v>622.26381149974861</v>
      </c>
      <c r="F1821">
        <f>$P$41*'Profilo fotovoltaico'!B1823+'Approvvigionamento energia'!$Q$41*'Profilo eolico'!B1823</f>
        <v>414.84254099983241</v>
      </c>
      <c r="G1821">
        <f>$P$43*'Profilo fotovoltaico'!B1823+'Approvvigionamento energia'!$Q$43*'Profilo eolico'!B1823</f>
        <v>207.4212704999162</v>
      </c>
      <c r="H1821">
        <f t="shared" si="56"/>
        <v>1138.4335154826958</v>
      </c>
      <c r="I1821">
        <f>IF(LCOH!$C$28=Menu!$A$1,'Approvvigionamento energia'!C1821,0)+IF(LCOH!$C$28=Menu!$A$2,'Approvvigionamento energia'!D1821,0)+IF(LCOH!$C$28=Menu!$A$3,'Approvvigionamento energia'!E1821,0)+IF(LCOH!$C$28=Menu!$A$4,'Approvvigionamento energia'!F1821,0)+IF(LCOH!$C$28=Menu!$A$5,'Approvvigionamento energia'!G1821,0)+IF(LCOH!$C$28=Menu!$A$6,'Approvvigionamento energia'!H1821,0)</f>
        <v>414.84254099983241</v>
      </c>
      <c r="J1821">
        <f>'Approvvigionamento energia'!A1821+'Approvvigionamento energia'!B1821+'Approvvigionamento energia'!I1821</f>
        <v>557.04254099983245</v>
      </c>
      <c r="K1821">
        <f>IF(MIN(LCOH!$C$18,J1821)&gt;=$P$48*LCOH!$C$18, MIN(LCOH!$C$18,J1821),0)</f>
        <v>557.04254099983245</v>
      </c>
      <c r="L1821">
        <f t="shared" si="57"/>
        <v>0</v>
      </c>
      <c r="M1821">
        <f>K1821/LCOH!$C$18</f>
        <v>0.37136169399988828</v>
      </c>
      <c r="N1821">
        <f>K1821/LCOH!$C$34</f>
        <v>10.732996936412958</v>
      </c>
    </row>
    <row r="1822" spans="1:14" x14ac:dyDescent="0.35">
      <c r="A1822">
        <f>'Profilo fotovoltaico'!B1824*LCOH!$C$20</f>
        <v>0</v>
      </c>
      <c r="B1822">
        <f>'Profilo eolico'!B1824*LCOH!$C$21</f>
        <v>145.9</v>
      </c>
      <c r="C1822">
        <f>$P$35*'Profilo fotovoltaico'!B1824</f>
        <v>0</v>
      </c>
      <c r="D1822">
        <f>$Q$37*'Profilo eolico'!B1824</f>
        <v>851.27323110936072</v>
      </c>
      <c r="E1822">
        <f>$P$39*'Profilo fotovoltaico'!B1824+'Approvvigionamento energia'!$Q$39*'Profilo eolico'!B1824</f>
        <v>638.4549233320206</v>
      </c>
      <c r="F1822">
        <f>$P$41*'Profilo fotovoltaico'!B1824+'Approvvigionamento energia'!$Q$41*'Profilo eolico'!B1824</f>
        <v>425.63661555468036</v>
      </c>
      <c r="G1822">
        <f>$P$43*'Profilo fotovoltaico'!B1824+'Approvvigionamento energia'!$Q$43*'Profilo eolico'!B1824</f>
        <v>212.81830777734018</v>
      </c>
      <c r="H1822">
        <f t="shared" si="56"/>
        <v>1138.4335154826958</v>
      </c>
      <c r="I1822">
        <f>IF(LCOH!$C$28=Menu!$A$1,'Approvvigionamento energia'!C1822,0)+IF(LCOH!$C$28=Menu!$A$2,'Approvvigionamento energia'!D1822,0)+IF(LCOH!$C$28=Menu!$A$3,'Approvvigionamento energia'!E1822,0)+IF(LCOH!$C$28=Menu!$A$4,'Approvvigionamento energia'!F1822,0)+IF(LCOH!$C$28=Menu!$A$5,'Approvvigionamento energia'!G1822,0)+IF(LCOH!$C$28=Menu!$A$6,'Approvvigionamento energia'!H1822,0)</f>
        <v>425.63661555468036</v>
      </c>
      <c r="J1822">
        <f>'Approvvigionamento energia'!A1822+'Approvvigionamento energia'!B1822+'Approvvigionamento energia'!I1822</f>
        <v>571.53661555468034</v>
      </c>
      <c r="K1822">
        <f>IF(MIN(LCOH!$C$18,J1822)&gt;=$P$48*LCOH!$C$18, MIN(LCOH!$C$18,J1822),0)</f>
        <v>571.53661555468034</v>
      </c>
      <c r="L1822">
        <f t="shared" si="57"/>
        <v>0</v>
      </c>
      <c r="M1822">
        <f>K1822/LCOH!$C$18</f>
        <v>0.3810244103697869</v>
      </c>
      <c r="N1822">
        <f>K1822/LCOH!$C$34</f>
        <v>11.012266195658581</v>
      </c>
    </row>
    <row r="1823" spans="1:14" x14ac:dyDescent="0.35">
      <c r="A1823">
        <f>'Profilo fotovoltaico'!B1825*LCOH!$C$20</f>
        <v>0</v>
      </c>
      <c r="B1823">
        <f>'Profilo eolico'!B1825*LCOH!$C$21</f>
        <v>147.60000000000002</v>
      </c>
      <c r="C1823">
        <f>$P$35*'Profilo fotovoltaico'!B1825</f>
        <v>0</v>
      </c>
      <c r="D1823">
        <f>$Q$37*'Profilo eolico'!B1825</f>
        <v>861.1921104300319</v>
      </c>
      <c r="E1823">
        <f>$P$39*'Profilo fotovoltaico'!B1825+'Approvvigionamento energia'!$Q$39*'Profilo eolico'!B1825</f>
        <v>645.89408282252384</v>
      </c>
      <c r="F1823">
        <f>$P$41*'Profilo fotovoltaico'!B1825+'Approvvigionamento energia'!$Q$41*'Profilo eolico'!B1825</f>
        <v>430.59605521501595</v>
      </c>
      <c r="G1823">
        <f>$P$43*'Profilo fotovoltaico'!B1825+'Approvvigionamento energia'!$Q$43*'Profilo eolico'!B1825</f>
        <v>215.29802760750798</v>
      </c>
      <c r="H1823">
        <f t="shared" si="56"/>
        <v>1138.4335154826958</v>
      </c>
      <c r="I1823">
        <f>IF(LCOH!$C$28=Menu!$A$1,'Approvvigionamento energia'!C1823,0)+IF(LCOH!$C$28=Menu!$A$2,'Approvvigionamento energia'!D1823,0)+IF(LCOH!$C$28=Menu!$A$3,'Approvvigionamento energia'!E1823,0)+IF(LCOH!$C$28=Menu!$A$4,'Approvvigionamento energia'!F1823,0)+IF(LCOH!$C$28=Menu!$A$5,'Approvvigionamento energia'!G1823,0)+IF(LCOH!$C$28=Menu!$A$6,'Approvvigionamento energia'!H1823,0)</f>
        <v>430.59605521501595</v>
      </c>
      <c r="J1823">
        <f>'Approvvigionamento energia'!A1823+'Approvvigionamento energia'!B1823+'Approvvigionamento energia'!I1823</f>
        <v>578.19605521501603</v>
      </c>
      <c r="K1823">
        <f>IF(MIN(LCOH!$C$18,J1823)&gt;=$P$48*LCOH!$C$18, MIN(LCOH!$C$18,J1823),0)</f>
        <v>578.19605521501603</v>
      </c>
      <c r="L1823">
        <f t="shared" si="57"/>
        <v>0</v>
      </c>
      <c r="M1823">
        <f>K1823/LCOH!$C$18</f>
        <v>0.38546403681001068</v>
      </c>
      <c r="N1823">
        <f>K1823/LCOH!$C$34</f>
        <v>11.140579098555223</v>
      </c>
    </row>
    <row r="1824" spans="1:14" x14ac:dyDescent="0.35">
      <c r="A1824">
        <f>'Profilo fotovoltaico'!B1826*LCOH!$C$20</f>
        <v>0</v>
      </c>
      <c r="B1824">
        <f>'Profilo eolico'!B1826*LCOH!$C$21</f>
        <v>147.10000000000002</v>
      </c>
      <c r="C1824">
        <f>$P$35*'Profilo fotovoltaico'!B1826</f>
        <v>0</v>
      </c>
      <c r="D1824">
        <f>$Q$37*'Profilo eolico'!B1826</f>
        <v>858.27479298277569</v>
      </c>
      <c r="E1824">
        <f>$P$39*'Profilo fotovoltaico'!B1826+'Approvvigionamento energia'!$Q$39*'Profilo eolico'!B1826</f>
        <v>643.70609473708168</v>
      </c>
      <c r="F1824">
        <f>$P$41*'Profilo fotovoltaico'!B1826+'Approvvigionamento energia'!$Q$41*'Profilo eolico'!B1826</f>
        <v>429.13739649138785</v>
      </c>
      <c r="G1824">
        <f>$P$43*'Profilo fotovoltaico'!B1826+'Approvvigionamento energia'!$Q$43*'Profilo eolico'!B1826</f>
        <v>214.56869824569392</v>
      </c>
      <c r="H1824">
        <f t="shared" si="56"/>
        <v>1138.4335154826958</v>
      </c>
      <c r="I1824">
        <f>IF(LCOH!$C$28=Menu!$A$1,'Approvvigionamento energia'!C1824,0)+IF(LCOH!$C$28=Menu!$A$2,'Approvvigionamento energia'!D1824,0)+IF(LCOH!$C$28=Menu!$A$3,'Approvvigionamento energia'!E1824,0)+IF(LCOH!$C$28=Menu!$A$4,'Approvvigionamento energia'!F1824,0)+IF(LCOH!$C$28=Menu!$A$5,'Approvvigionamento energia'!G1824,0)+IF(LCOH!$C$28=Menu!$A$6,'Approvvigionamento energia'!H1824,0)</f>
        <v>429.13739649138785</v>
      </c>
      <c r="J1824">
        <f>'Approvvigionamento energia'!A1824+'Approvvigionamento energia'!B1824+'Approvvigionamento energia'!I1824</f>
        <v>576.23739649138793</v>
      </c>
      <c r="K1824">
        <f>IF(MIN(LCOH!$C$18,J1824)&gt;=$P$48*LCOH!$C$18, MIN(LCOH!$C$18,J1824),0)</f>
        <v>576.23739649138793</v>
      </c>
      <c r="L1824">
        <f t="shared" si="57"/>
        <v>0</v>
      </c>
      <c r="M1824">
        <f>K1824/LCOH!$C$18</f>
        <v>0.38415826432759193</v>
      </c>
      <c r="N1824">
        <f>K1824/LCOH!$C$34</f>
        <v>11.102840009467975</v>
      </c>
    </row>
    <row r="1825" spans="1:14" x14ac:dyDescent="0.35">
      <c r="A1825">
        <f>'Profilo fotovoltaico'!B1827*LCOH!$C$20</f>
        <v>0</v>
      </c>
      <c r="B1825">
        <f>'Profilo eolico'!B1827*LCOH!$C$21</f>
        <v>147.19999999999999</v>
      </c>
      <c r="C1825">
        <f>$P$35*'Profilo fotovoltaico'!B1827</f>
        <v>0</v>
      </c>
      <c r="D1825">
        <f>$Q$37*'Profilo eolico'!B1827</f>
        <v>858.85825647222691</v>
      </c>
      <c r="E1825">
        <f>$P$39*'Profilo fotovoltaico'!B1827+'Approvvigionamento energia'!$Q$39*'Profilo eolico'!B1827</f>
        <v>644.14369235417007</v>
      </c>
      <c r="F1825">
        <f>$P$41*'Profilo fotovoltaico'!B1827+'Approvvigionamento energia'!$Q$41*'Profilo eolico'!B1827</f>
        <v>429.42912823611346</v>
      </c>
      <c r="G1825">
        <f>$P$43*'Profilo fotovoltaico'!B1827+'Approvvigionamento energia'!$Q$43*'Profilo eolico'!B1827</f>
        <v>214.71456411805673</v>
      </c>
      <c r="H1825">
        <f t="shared" si="56"/>
        <v>1138.4335154826958</v>
      </c>
      <c r="I1825">
        <f>IF(LCOH!$C$28=Menu!$A$1,'Approvvigionamento energia'!C1825,0)+IF(LCOH!$C$28=Menu!$A$2,'Approvvigionamento energia'!D1825,0)+IF(LCOH!$C$28=Menu!$A$3,'Approvvigionamento energia'!E1825,0)+IF(LCOH!$C$28=Menu!$A$4,'Approvvigionamento energia'!F1825,0)+IF(LCOH!$C$28=Menu!$A$5,'Approvvigionamento energia'!G1825,0)+IF(LCOH!$C$28=Menu!$A$6,'Approvvigionamento energia'!H1825,0)</f>
        <v>429.42912823611346</v>
      </c>
      <c r="J1825">
        <f>'Approvvigionamento energia'!A1825+'Approvvigionamento energia'!B1825+'Approvvigionamento energia'!I1825</f>
        <v>576.6291282361135</v>
      </c>
      <c r="K1825">
        <f>IF(MIN(LCOH!$C$18,J1825)&gt;=$P$48*LCOH!$C$18, MIN(LCOH!$C$18,J1825),0)</f>
        <v>576.6291282361135</v>
      </c>
      <c r="L1825">
        <f t="shared" si="57"/>
        <v>0</v>
      </c>
      <c r="M1825">
        <f>K1825/LCOH!$C$18</f>
        <v>0.38441941882407565</v>
      </c>
      <c r="N1825">
        <f>K1825/LCOH!$C$34</f>
        <v>11.110387827285424</v>
      </c>
    </row>
    <row r="1826" spans="1:14" x14ac:dyDescent="0.35">
      <c r="A1826">
        <f>'Profilo fotovoltaico'!B1828*LCOH!$C$20</f>
        <v>0</v>
      </c>
      <c r="B1826">
        <f>'Profilo eolico'!B1828*LCOH!$C$21</f>
        <v>148.10000000000002</v>
      </c>
      <c r="C1826">
        <f>$P$35*'Profilo fotovoltaico'!B1828</f>
        <v>0</v>
      </c>
      <c r="D1826">
        <f>$Q$37*'Profilo eolico'!B1828</f>
        <v>864.10942787728811</v>
      </c>
      <c r="E1826">
        <f>$P$39*'Profilo fotovoltaico'!B1828+'Approvvigionamento energia'!$Q$39*'Profilo eolico'!B1828</f>
        <v>648.082070907966</v>
      </c>
      <c r="F1826">
        <f>$P$41*'Profilo fotovoltaico'!B1828+'Approvvigionamento energia'!$Q$41*'Profilo eolico'!B1828</f>
        <v>432.05471393864406</v>
      </c>
      <c r="G1826">
        <f>$P$43*'Profilo fotovoltaico'!B1828+'Approvvigionamento energia'!$Q$43*'Profilo eolico'!B1828</f>
        <v>216.02735696932203</v>
      </c>
      <c r="H1826">
        <f t="shared" si="56"/>
        <v>1138.4335154826958</v>
      </c>
      <c r="I1826">
        <f>IF(LCOH!$C$28=Menu!$A$1,'Approvvigionamento energia'!C1826,0)+IF(LCOH!$C$28=Menu!$A$2,'Approvvigionamento energia'!D1826,0)+IF(LCOH!$C$28=Menu!$A$3,'Approvvigionamento energia'!E1826,0)+IF(LCOH!$C$28=Menu!$A$4,'Approvvigionamento energia'!F1826,0)+IF(LCOH!$C$28=Menu!$A$5,'Approvvigionamento energia'!G1826,0)+IF(LCOH!$C$28=Menu!$A$6,'Approvvigionamento energia'!H1826,0)</f>
        <v>432.05471393864406</v>
      </c>
      <c r="J1826">
        <f>'Approvvigionamento energia'!A1826+'Approvvigionamento energia'!B1826+'Approvvigionamento energia'!I1826</f>
        <v>580.15471393864414</v>
      </c>
      <c r="K1826">
        <f>IF(MIN(LCOH!$C$18,J1826)&gt;=$P$48*LCOH!$C$18, MIN(LCOH!$C$18,J1826),0)</f>
        <v>580.15471393864414</v>
      </c>
      <c r="L1826">
        <f t="shared" si="57"/>
        <v>0</v>
      </c>
      <c r="M1826">
        <f>K1826/LCOH!$C$18</f>
        <v>0.38676980929242943</v>
      </c>
      <c r="N1826">
        <f>K1826/LCOH!$C$34</f>
        <v>11.17831818764247</v>
      </c>
    </row>
    <row r="1827" spans="1:14" x14ac:dyDescent="0.35">
      <c r="A1827">
        <f>'Profilo fotovoltaico'!B1829*LCOH!$C$20</f>
        <v>0</v>
      </c>
      <c r="B1827">
        <f>'Profilo eolico'!B1829*LCOH!$C$21</f>
        <v>162.5</v>
      </c>
      <c r="C1827">
        <f>$P$35*'Profilo fotovoltaico'!B1829</f>
        <v>0</v>
      </c>
      <c r="D1827">
        <f>$Q$37*'Profilo eolico'!B1829</f>
        <v>948.12817035826686</v>
      </c>
      <c r="E1827">
        <f>$P$39*'Profilo fotovoltaico'!B1829+'Approvvigionamento energia'!$Q$39*'Profilo eolico'!B1829</f>
        <v>711.09612776870006</v>
      </c>
      <c r="F1827">
        <f>$P$41*'Profilo fotovoltaico'!B1829+'Approvvigionamento energia'!$Q$41*'Profilo eolico'!B1829</f>
        <v>474.06408517913343</v>
      </c>
      <c r="G1827">
        <f>$P$43*'Profilo fotovoltaico'!B1829+'Approvvigionamento energia'!$Q$43*'Profilo eolico'!B1829</f>
        <v>237.03204258956671</v>
      </c>
      <c r="H1827">
        <f t="shared" si="56"/>
        <v>1138.4335154826958</v>
      </c>
      <c r="I1827">
        <f>IF(LCOH!$C$28=Menu!$A$1,'Approvvigionamento energia'!C1827,0)+IF(LCOH!$C$28=Menu!$A$2,'Approvvigionamento energia'!D1827,0)+IF(LCOH!$C$28=Menu!$A$3,'Approvvigionamento energia'!E1827,0)+IF(LCOH!$C$28=Menu!$A$4,'Approvvigionamento energia'!F1827,0)+IF(LCOH!$C$28=Menu!$A$5,'Approvvigionamento energia'!G1827,0)+IF(LCOH!$C$28=Menu!$A$6,'Approvvigionamento energia'!H1827,0)</f>
        <v>474.06408517913343</v>
      </c>
      <c r="J1827">
        <f>'Approvvigionamento energia'!A1827+'Approvvigionamento energia'!B1827+'Approvvigionamento energia'!I1827</f>
        <v>636.56408517913337</v>
      </c>
      <c r="K1827">
        <f>IF(MIN(LCOH!$C$18,J1827)&gt;=$P$48*LCOH!$C$18, MIN(LCOH!$C$18,J1827),0)</f>
        <v>636.56408517913337</v>
      </c>
      <c r="L1827">
        <f t="shared" si="57"/>
        <v>0</v>
      </c>
      <c r="M1827">
        <f>K1827/LCOH!$C$18</f>
        <v>0.42437605678608892</v>
      </c>
      <c r="N1827">
        <f>K1827/LCOH!$C$34</f>
        <v>12.26520395335517</v>
      </c>
    </row>
    <row r="1828" spans="1:14" x14ac:dyDescent="0.35">
      <c r="A1828">
        <f>'Profilo fotovoltaico'!B1830*LCOH!$C$20</f>
        <v>0</v>
      </c>
      <c r="B1828">
        <f>'Profilo eolico'!B1830*LCOH!$C$21</f>
        <v>180.10000000000002</v>
      </c>
      <c r="C1828">
        <f>$P$35*'Profilo fotovoltaico'!B1830</f>
        <v>0</v>
      </c>
      <c r="D1828">
        <f>$Q$37*'Profilo eolico'!B1830</f>
        <v>1050.8177445016852</v>
      </c>
      <c r="E1828">
        <f>$P$39*'Profilo fotovoltaico'!B1830+'Approvvigionamento energia'!$Q$39*'Profilo eolico'!B1830</f>
        <v>788.11330837626394</v>
      </c>
      <c r="F1828">
        <f>$P$41*'Profilo fotovoltaico'!B1830+'Approvvigionamento energia'!$Q$41*'Profilo eolico'!B1830</f>
        <v>525.40887225084259</v>
      </c>
      <c r="G1828">
        <f>$P$43*'Profilo fotovoltaico'!B1830+'Approvvigionamento energia'!$Q$43*'Profilo eolico'!B1830</f>
        <v>262.7044361254213</v>
      </c>
      <c r="H1828">
        <f t="shared" si="56"/>
        <v>1138.4335154826958</v>
      </c>
      <c r="I1828">
        <f>IF(LCOH!$C$28=Menu!$A$1,'Approvvigionamento energia'!C1828,0)+IF(LCOH!$C$28=Menu!$A$2,'Approvvigionamento energia'!D1828,0)+IF(LCOH!$C$28=Menu!$A$3,'Approvvigionamento energia'!E1828,0)+IF(LCOH!$C$28=Menu!$A$4,'Approvvigionamento energia'!F1828,0)+IF(LCOH!$C$28=Menu!$A$5,'Approvvigionamento energia'!G1828,0)+IF(LCOH!$C$28=Menu!$A$6,'Approvvigionamento energia'!H1828,0)</f>
        <v>525.40887225084259</v>
      </c>
      <c r="J1828">
        <f>'Approvvigionamento energia'!A1828+'Approvvigionamento energia'!B1828+'Approvvigionamento energia'!I1828</f>
        <v>705.50887225084261</v>
      </c>
      <c r="K1828">
        <f>IF(MIN(LCOH!$C$18,J1828)&gt;=$P$48*LCOH!$C$18, MIN(LCOH!$C$18,J1828),0)</f>
        <v>705.50887225084261</v>
      </c>
      <c r="L1828">
        <f t="shared" si="57"/>
        <v>0</v>
      </c>
      <c r="M1828">
        <f>K1828/LCOH!$C$18</f>
        <v>0.47033924816722839</v>
      </c>
      <c r="N1828">
        <f>K1828/LCOH!$C$34</f>
        <v>13.593619889226256</v>
      </c>
    </row>
    <row r="1829" spans="1:14" x14ac:dyDescent="0.35">
      <c r="A1829">
        <f>'Profilo fotovoltaico'!B1831*LCOH!$C$20</f>
        <v>0</v>
      </c>
      <c r="B1829">
        <f>'Profilo eolico'!B1831*LCOH!$C$21</f>
        <v>193.5</v>
      </c>
      <c r="C1829">
        <f>$P$35*'Profilo fotovoltaico'!B1831</f>
        <v>0</v>
      </c>
      <c r="D1829">
        <f>$Q$37*'Profilo eolico'!B1831</f>
        <v>1129.0018520881515</v>
      </c>
      <c r="E1829">
        <f>$P$39*'Profilo fotovoltaico'!B1831+'Approvvigionamento energia'!$Q$39*'Profilo eolico'!B1831</f>
        <v>846.75138906611357</v>
      </c>
      <c r="F1829">
        <f>$P$41*'Profilo fotovoltaico'!B1831+'Approvvigionamento energia'!$Q$41*'Profilo eolico'!B1831</f>
        <v>564.50092604407575</v>
      </c>
      <c r="G1829">
        <f>$P$43*'Profilo fotovoltaico'!B1831+'Approvvigionamento energia'!$Q$43*'Profilo eolico'!B1831</f>
        <v>282.25046302203788</v>
      </c>
      <c r="H1829">
        <f t="shared" si="56"/>
        <v>1138.4335154826958</v>
      </c>
      <c r="I1829">
        <f>IF(LCOH!$C$28=Menu!$A$1,'Approvvigionamento energia'!C1829,0)+IF(LCOH!$C$28=Menu!$A$2,'Approvvigionamento energia'!D1829,0)+IF(LCOH!$C$28=Menu!$A$3,'Approvvigionamento energia'!E1829,0)+IF(LCOH!$C$28=Menu!$A$4,'Approvvigionamento energia'!F1829,0)+IF(LCOH!$C$28=Menu!$A$5,'Approvvigionamento energia'!G1829,0)+IF(LCOH!$C$28=Menu!$A$6,'Approvvigionamento energia'!H1829,0)</f>
        <v>564.50092604407575</v>
      </c>
      <c r="J1829">
        <f>'Approvvigionamento energia'!A1829+'Approvvigionamento energia'!B1829+'Approvvigionamento energia'!I1829</f>
        <v>758.00092604407575</v>
      </c>
      <c r="K1829">
        <f>IF(MIN(LCOH!$C$18,J1829)&gt;=$P$48*LCOH!$C$18, MIN(LCOH!$C$18,J1829),0)</f>
        <v>758.00092604407575</v>
      </c>
      <c r="L1829">
        <f t="shared" si="57"/>
        <v>0</v>
      </c>
      <c r="M1829">
        <f>K1829/LCOH!$C$18</f>
        <v>0.50533395069605047</v>
      </c>
      <c r="N1829">
        <f>K1829/LCOH!$C$34</f>
        <v>14.605027476764466</v>
      </c>
    </row>
    <row r="1830" spans="1:14" x14ac:dyDescent="0.35">
      <c r="A1830">
        <f>'Profilo fotovoltaico'!B1832*LCOH!$C$20</f>
        <v>0</v>
      </c>
      <c r="B1830">
        <f>'Profilo eolico'!B1832*LCOH!$C$21</f>
        <v>206.4</v>
      </c>
      <c r="C1830">
        <f>$P$35*'Profilo fotovoltaico'!B1832</f>
        <v>0</v>
      </c>
      <c r="D1830">
        <f>$Q$37*'Profilo eolico'!B1832</f>
        <v>1204.2686422273616</v>
      </c>
      <c r="E1830">
        <f>$P$39*'Profilo fotovoltaico'!B1832+'Approvvigionamento energia'!$Q$39*'Profilo eolico'!B1832</f>
        <v>903.20148167052116</v>
      </c>
      <c r="F1830">
        <f>$P$41*'Profilo fotovoltaico'!B1832+'Approvvigionamento energia'!$Q$41*'Profilo eolico'!B1832</f>
        <v>602.13432111368081</v>
      </c>
      <c r="G1830">
        <f>$P$43*'Profilo fotovoltaico'!B1832+'Approvvigionamento energia'!$Q$43*'Profilo eolico'!B1832</f>
        <v>301.06716055684041</v>
      </c>
      <c r="H1830">
        <f t="shared" si="56"/>
        <v>1138.4335154826958</v>
      </c>
      <c r="I1830">
        <f>IF(LCOH!$C$28=Menu!$A$1,'Approvvigionamento energia'!C1830,0)+IF(LCOH!$C$28=Menu!$A$2,'Approvvigionamento energia'!D1830,0)+IF(LCOH!$C$28=Menu!$A$3,'Approvvigionamento energia'!E1830,0)+IF(LCOH!$C$28=Menu!$A$4,'Approvvigionamento energia'!F1830,0)+IF(LCOH!$C$28=Menu!$A$5,'Approvvigionamento energia'!G1830,0)+IF(LCOH!$C$28=Menu!$A$6,'Approvvigionamento energia'!H1830,0)</f>
        <v>602.13432111368081</v>
      </c>
      <c r="J1830">
        <f>'Approvvigionamento energia'!A1830+'Approvvigionamento energia'!B1830+'Approvvigionamento energia'!I1830</f>
        <v>808.53432111368079</v>
      </c>
      <c r="K1830">
        <f>IF(MIN(LCOH!$C$18,J1830)&gt;=$P$48*LCOH!$C$18, MIN(LCOH!$C$18,J1830),0)</f>
        <v>808.53432111368079</v>
      </c>
      <c r="L1830">
        <f t="shared" si="57"/>
        <v>0</v>
      </c>
      <c r="M1830">
        <f>K1830/LCOH!$C$18</f>
        <v>0.53902288074245386</v>
      </c>
      <c r="N1830">
        <f>K1830/LCOH!$C$34</f>
        <v>15.57869597521543</v>
      </c>
    </row>
    <row r="1831" spans="1:14" x14ac:dyDescent="0.35">
      <c r="A1831">
        <f>'Profilo fotovoltaico'!B1833*LCOH!$C$20</f>
        <v>7</v>
      </c>
      <c r="B1831">
        <f>'Profilo eolico'!B1833*LCOH!$C$21</f>
        <v>217.1</v>
      </c>
      <c r="C1831">
        <f>$P$35*'Profilo fotovoltaico'!B1833</f>
        <v>51.482285313354453</v>
      </c>
      <c r="D1831">
        <f>$Q$37*'Profilo eolico'!B1833</f>
        <v>1266.6992355986442</v>
      </c>
      <c r="E1831">
        <f>$P$39*'Profilo fotovoltaico'!B1833+'Approvvigionamento energia'!$Q$39*'Profilo eolico'!B1833</f>
        <v>962.89499802732189</v>
      </c>
      <c r="F1831">
        <f>$P$41*'Profilo fotovoltaico'!B1833+'Approvvigionamento energia'!$Q$41*'Profilo eolico'!B1833</f>
        <v>659.09076045599932</v>
      </c>
      <c r="G1831">
        <f>$P$43*'Profilo fotovoltaico'!B1833+'Approvvigionamento energia'!$Q$43*'Profilo eolico'!B1833</f>
        <v>355.28652288467691</v>
      </c>
      <c r="H1831">
        <f t="shared" si="56"/>
        <v>1138.4335154826958</v>
      </c>
      <c r="I1831">
        <f>IF(LCOH!$C$28=Menu!$A$1,'Approvvigionamento energia'!C1831,0)+IF(LCOH!$C$28=Menu!$A$2,'Approvvigionamento energia'!D1831,0)+IF(LCOH!$C$28=Menu!$A$3,'Approvvigionamento energia'!E1831,0)+IF(LCOH!$C$28=Menu!$A$4,'Approvvigionamento energia'!F1831,0)+IF(LCOH!$C$28=Menu!$A$5,'Approvvigionamento energia'!G1831,0)+IF(LCOH!$C$28=Menu!$A$6,'Approvvigionamento energia'!H1831,0)</f>
        <v>659.09076045599932</v>
      </c>
      <c r="J1831">
        <f>'Approvvigionamento energia'!A1831+'Approvvigionamento energia'!B1831+'Approvvigionamento energia'!I1831</f>
        <v>883.19076045599934</v>
      </c>
      <c r="K1831">
        <f>IF(MIN(LCOH!$C$18,J1831)&gt;=$P$48*LCOH!$C$18, MIN(LCOH!$C$18,J1831),0)</f>
        <v>883.19076045599934</v>
      </c>
      <c r="L1831">
        <f t="shared" si="57"/>
        <v>0</v>
      </c>
      <c r="M1831">
        <f>K1831/LCOH!$C$18</f>
        <v>0.58879384030399951</v>
      </c>
      <c r="N1831">
        <f>K1831/LCOH!$C$34</f>
        <v>17.01716301456646</v>
      </c>
    </row>
    <row r="1832" spans="1:14" x14ac:dyDescent="0.35">
      <c r="A1832">
        <f>'Profilo fotovoltaico'!B1834*LCOH!$C$20</f>
        <v>84</v>
      </c>
      <c r="B1832">
        <f>'Profilo eolico'!B1834*LCOH!$C$21</f>
        <v>229.1</v>
      </c>
      <c r="C1832">
        <f>$P$35*'Profilo fotovoltaico'!B1834</f>
        <v>617.78742376025355</v>
      </c>
      <c r="D1832">
        <f>$Q$37*'Profilo eolico'!B1834</f>
        <v>1336.7148543327933</v>
      </c>
      <c r="E1832">
        <f>$P$39*'Profilo fotovoltaico'!B1834+'Approvvigionamento energia'!$Q$39*'Profilo eolico'!B1834</f>
        <v>1156.9829966896582</v>
      </c>
      <c r="F1832">
        <f>$P$41*'Profilo fotovoltaico'!B1834+'Approvvigionamento energia'!$Q$41*'Profilo eolico'!B1834</f>
        <v>977.25113904652335</v>
      </c>
      <c r="G1832">
        <f>$P$43*'Profilo fotovoltaico'!B1834+'Approvvigionamento energia'!$Q$43*'Profilo eolico'!B1834</f>
        <v>797.5192814033885</v>
      </c>
      <c r="H1832">
        <f t="shared" si="56"/>
        <v>1138.4335154826958</v>
      </c>
      <c r="I1832">
        <f>IF(LCOH!$C$28=Menu!$A$1,'Approvvigionamento energia'!C1832,0)+IF(LCOH!$C$28=Menu!$A$2,'Approvvigionamento energia'!D1832,0)+IF(LCOH!$C$28=Menu!$A$3,'Approvvigionamento energia'!E1832,0)+IF(LCOH!$C$28=Menu!$A$4,'Approvvigionamento energia'!F1832,0)+IF(LCOH!$C$28=Menu!$A$5,'Approvvigionamento energia'!G1832,0)+IF(LCOH!$C$28=Menu!$A$6,'Approvvigionamento energia'!H1832,0)</f>
        <v>977.25113904652335</v>
      </c>
      <c r="J1832">
        <f>'Approvvigionamento energia'!A1832+'Approvvigionamento energia'!B1832+'Approvvigionamento energia'!I1832</f>
        <v>1290.3511390465233</v>
      </c>
      <c r="K1832">
        <f>IF(MIN(LCOH!$C$18,J1832)&gt;=$P$48*LCOH!$C$18, MIN(LCOH!$C$18,J1832),0)</f>
        <v>1290.3511390465233</v>
      </c>
      <c r="L1832">
        <f t="shared" si="57"/>
        <v>0</v>
      </c>
      <c r="M1832">
        <f>K1832/LCOH!$C$18</f>
        <v>0.86023409269768214</v>
      </c>
      <c r="N1832">
        <f>K1832/LCOH!$C$34</f>
        <v>24.862257014383879</v>
      </c>
    </row>
    <row r="1833" spans="1:14" x14ac:dyDescent="0.35">
      <c r="A1833">
        <f>'Profilo fotovoltaico'!B1835*LCOH!$C$20</f>
        <v>200</v>
      </c>
      <c r="B1833">
        <f>'Profilo eolico'!B1835*LCOH!$C$21</f>
        <v>251.6</v>
      </c>
      <c r="C1833">
        <f>$P$35*'Profilo fotovoltaico'!B1835</f>
        <v>1470.922437524413</v>
      </c>
      <c r="D1833">
        <f>$Q$37*'Profilo eolico'!B1835</f>
        <v>1467.9941394593225</v>
      </c>
      <c r="E1833">
        <f>$P$39*'Profilo fotovoltaico'!B1835+'Approvvigionamento energia'!$Q$39*'Profilo eolico'!B1835</f>
        <v>1468.7262139755951</v>
      </c>
      <c r="F1833">
        <f>$P$41*'Profilo fotovoltaico'!B1835+'Approvvigionamento energia'!$Q$41*'Profilo eolico'!B1835</f>
        <v>1469.4582884918677</v>
      </c>
      <c r="G1833">
        <f>$P$43*'Profilo fotovoltaico'!B1835+'Approvvigionamento energia'!$Q$43*'Profilo eolico'!B1835</f>
        <v>1470.1903630081404</v>
      </c>
      <c r="H1833">
        <f t="shared" si="56"/>
        <v>1138.4335154826958</v>
      </c>
      <c r="I1833">
        <f>IF(LCOH!$C$28=Menu!$A$1,'Approvvigionamento energia'!C1833,0)+IF(LCOH!$C$28=Menu!$A$2,'Approvvigionamento energia'!D1833,0)+IF(LCOH!$C$28=Menu!$A$3,'Approvvigionamento energia'!E1833,0)+IF(LCOH!$C$28=Menu!$A$4,'Approvvigionamento energia'!F1833,0)+IF(LCOH!$C$28=Menu!$A$5,'Approvvigionamento energia'!G1833,0)+IF(LCOH!$C$28=Menu!$A$6,'Approvvigionamento energia'!H1833,0)</f>
        <v>1469.4582884918677</v>
      </c>
      <c r="J1833">
        <f>'Approvvigionamento energia'!A1833+'Approvvigionamento energia'!B1833+'Approvvigionamento energia'!I1833</f>
        <v>1921.0582884918676</v>
      </c>
      <c r="K1833">
        <f>IF(MIN(LCOH!$C$18,J1833)&gt;=$P$48*LCOH!$C$18, MIN(LCOH!$C$18,J1833),0)</f>
        <v>1500</v>
      </c>
      <c r="L1833">
        <f t="shared" si="57"/>
        <v>421.05828849186764</v>
      </c>
      <c r="M1833">
        <f>K1833/LCOH!$C$18</f>
        <v>1</v>
      </c>
      <c r="N1833">
        <f>K1833/LCOH!$C$34</f>
        <v>28.901734104046245</v>
      </c>
    </row>
    <row r="1834" spans="1:14" x14ac:dyDescent="0.35">
      <c r="A1834">
        <f>'Profilo fotovoltaico'!B1836*LCOH!$C$20</f>
        <v>318</v>
      </c>
      <c r="B1834">
        <f>'Profilo eolico'!B1836*LCOH!$C$21</f>
        <v>272.2</v>
      </c>
      <c r="C1834">
        <f>$P$35*'Profilo fotovoltaico'!B1836</f>
        <v>2338.7666756638168</v>
      </c>
      <c r="D1834">
        <f>$Q$37*'Profilo eolico'!B1836</f>
        <v>1588.1876182862782</v>
      </c>
      <c r="E1834">
        <f>$P$39*'Profilo fotovoltaico'!B1836+'Approvvigionamento energia'!$Q$39*'Profilo eolico'!B1836</f>
        <v>1775.8323826306628</v>
      </c>
      <c r="F1834">
        <f>$P$41*'Profilo fotovoltaico'!B1836+'Approvvigionamento energia'!$Q$41*'Profilo eolico'!B1836</f>
        <v>1963.4771469750476</v>
      </c>
      <c r="G1834">
        <f>$P$43*'Profilo fotovoltaico'!B1836+'Approvvigionamento energia'!$Q$43*'Profilo eolico'!B1836</f>
        <v>2151.121911319432</v>
      </c>
      <c r="H1834">
        <f t="shared" si="56"/>
        <v>1138.4335154826958</v>
      </c>
      <c r="I1834">
        <f>IF(LCOH!$C$28=Menu!$A$1,'Approvvigionamento energia'!C1834,0)+IF(LCOH!$C$28=Menu!$A$2,'Approvvigionamento energia'!D1834,0)+IF(LCOH!$C$28=Menu!$A$3,'Approvvigionamento energia'!E1834,0)+IF(LCOH!$C$28=Menu!$A$4,'Approvvigionamento energia'!F1834,0)+IF(LCOH!$C$28=Menu!$A$5,'Approvvigionamento energia'!G1834,0)+IF(LCOH!$C$28=Menu!$A$6,'Approvvigionamento energia'!H1834,0)</f>
        <v>1963.4771469750476</v>
      </c>
      <c r="J1834">
        <f>'Approvvigionamento energia'!A1834+'Approvvigionamento energia'!B1834+'Approvvigionamento energia'!I1834</f>
        <v>2553.6771469750474</v>
      </c>
      <c r="K1834">
        <f>IF(MIN(LCOH!$C$18,J1834)&gt;=$P$48*LCOH!$C$18, MIN(LCOH!$C$18,J1834),0)</f>
        <v>1500</v>
      </c>
      <c r="L1834">
        <f t="shared" si="57"/>
        <v>1053.6771469750474</v>
      </c>
      <c r="M1834">
        <f>K1834/LCOH!$C$18</f>
        <v>1</v>
      </c>
      <c r="N1834">
        <f>K1834/LCOH!$C$34</f>
        <v>28.901734104046245</v>
      </c>
    </row>
    <row r="1835" spans="1:14" x14ac:dyDescent="0.35">
      <c r="A1835">
        <f>'Profilo fotovoltaico'!B1837*LCOH!$C$20</f>
        <v>398</v>
      </c>
      <c r="B1835">
        <f>'Profilo eolico'!B1837*LCOH!$C$21</f>
        <v>279.8</v>
      </c>
      <c r="C1835">
        <f>$P$35*'Profilo fotovoltaico'!B1837</f>
        <v>2927.1356506735819</v>
      </c>
      <c r="D1835">
        <f>$Q$37*'Profilo eolico'!B1837</f>
        <v>1632.5308434845726</v>
      </c>
      <c r="E1835">
        <f>$P$39*'Profilo fotovoltaico'!B1837+'Approvvigionamento energia'!$Q$39*'Profilo eolico'!B1837</f>
        <v>1956.1820452818249</v>
      </c>
      <c r="F1835">
        <f>$P$41*'Profilo fotovoltaico'!B1837+'Approvvigionamento energia'!$Q$41*'Profilo eolico'!B1837</f>
        <v>2279.8332470790774</v>
      </c>
      <c r="G1835">
        <f>$P$43*'Profilo fotovoltaico'!B1837+'Approvvigionamento energia'!$Q$43*'Profilo eolico'!B1837</f>
        <v>2603.4844488763297</v>
      </c>
      <c r="H1835">
        <f t="shared" si="56"/>
        <v>1138.4335154826958</v>
      </c>
      <c r="I1835">
        <f>IF(LCOH!$C$28=Menu!$A$1,'Approvvigionamento energia'!C1835,0)+IF(LCOH!$C$28=Menu!$A$2,'Approvvigionamento energia'!D1835,0)+IF(LCOH!$C$28=Menu!$A$3,'Approvvigionamento energia'!E1835,0)+IF(LCOH!$C$28=Menu!$A$4,'Approvvigionamento energia'!F1835,0)+IF(LCOH!$C$28=Menu!$A$5,'Approvvigionamento energia'!G1835,0)+IF(LCOH!$C$28=Menu!$A$6,'Approvvigionamento energia'!H1835,0)</f>
        <v>2279.8332470790774</v>
      </c>
      <c r="J1835">
        <f>'Approvvigionamento energia'!A1835+'Approvvigionamento energia'!B1835+'Approvvigionamento energia'!I1835</f>
        <v>2957.6332470790776</v>
      </c>
      <c r="K1835">
        <f>IF(MIN(LCOH!$C$18,J1835)&gt;=$P$48*LCOH!$C$18, MIN(LCOH!$C$18,J1835),0)</f>
        <v>1500</v>
      </c>
      <c r="L1835">
        <f t="shared" si="57"/>
        <v>1457.6332470790776</v>
      </c>
      <c r="M1835">
        <f>K1835/LCOH!$C$18</f>
        <v>1</v>
      </c>
      <c r="N1835">
        <f>K1835/LCOH!$C$34</f>
        <v>28.901734104046245</v>
      </c>
    </row>
    <row r="1836" spans="1:14" x14ac:dyDescent="0.35">
      <c r="A1836">
        <f>'Profilo fotovoltaico'!B1838*LCOH!$C$20</f>
        <v>442</v>
      </c>
      <c r="B1836">
        <f>'Profilo eolico'!B1838*LCOH!$C$21</f>
        <v>286.60000000000002</v>
      </c>
      <c r="C1836">
        <f>$P$35*'Profilo fotovoltaico'!B1838</f>
        <v>3250.7385869289528</v>
      </c>
      <c r="D1836">
        <f>$Q$37*'Profilo eolico'!B1838</f>
        <v>1672.2063607672571</v>
      </c>
      <c r="E1836">
        <f>$P$39*'Profilo fotovoltaico'!B1838+'Approvvigionamento energia'!$Q$39*'Profilo eolico'!B1838</f>
        <v>2066.8394173076813</v>
      </c>
      <c r="F1836">
        <f>$P$41*'Profilo fotovoltaico'!B1838+'Approvvigionamento energia'!$Q$41*'Profilo eolico'!B1838</f>
        <v>2461.472473848105</v>
      </c>
      <c r="G1836">
        <f>$P$43*'Profilo fotovoltaico'!B1838+'Approvvigionamento energia'!$Q$43*'Profilo eolico'!B1838</f>
        <v>2856.1055303885291</v>
      </c>
      <c r="H1836">
        <f t="shared" si="56"/>
        <v>1138.4335154826958</v>
      </c>
      <c r="I1836">
        <f>IF(LCOH!$C$28=Menu!$A$1,'Approvvigionamento energia'!C1836,0)+IF(LCOH!$C$28=Menu!$A$2,'Approvvigionamento energia'!D1836,0)+IF(LCOH!$C$28=Menu!$A$3,'Approvvigionamento energia'!E1836,0)+IF(LCOH!$C$28=Menu!$A$4,'Approvvigionamento energia'!F1836,0)+IF(LCOH!$C$28=Menu!$A$5,'Approvvigionamento energia'!G1836,0)+IF(LCOH!$C$28=Menu!$A$6,'Approvvigionamento energia'!H1836,0)</f>
        <v>2461.472473848105</v>
      </c>
      <c r="J1836">
        <f>'Approvvigionamento energia'!A1836+'Approvvigionamento energia'!B1836+'Approvvigionamento energia'!I1836</f>
        <v>3190.0724738481049</v>
      </c>
      <c r="K1836">
        <f>IF(MIN(LCOH!$C$18,J1836)&gt;=$P$48*LCOH!$C$18, MIN(LCOH!$C$18,J1836),0)</f>
        <v>1500</v>
      </c>
      <c r="L1836">
        <f t="shared" si="57"/>
        <v>1690.0724738481049</v>
      </c>
      <c r="M1836">
        <f>K1836/LCOH!$C$18</f>
        <v>1</v>
      </c>
      <c r="N1836">
        <f>K1836/LCOH!$C$34</f>
        <v>28.901734104046245</v>
      </c>
    </row>
    <row r="1837" spans="1:14" x14ac:dyDescent="0.35">
      <c r="A1837">
        <f>'Profilo fotovoltaico'!B1839*LCOH!$C$20</f>
        <v>449</v>
      </c>
      <c r="B1837">
        <f>'Profilo eolico'!B1839*LCOH!$C$21</f>
        <v>293.7</v>
      </c>
      <c r="C1837">
        <f>$P$35*'Profilo fotovoltaico'!B1839</f>
        <v>3302.2208722423075</v>
      </c>
      <c r="D1837">
        <f>$Q$37*'Profilo eolico'!B1839</f>
        <v>1713.6322685182952</v>
      </c>
      <c r="E1837">
        <f>$P$39*'Profilo fotovoltaico'!B1839+'Approvvigionamento energia'!$Q$39*'Profilo eolico'!B1839</f>
        <v>2110.7794194492981</v>
      </c>
      <c r="F1837">
        <f>$P$41*'Profilo fotovoltaico'!B1839+'Approvvigionamento energia'!$Q$41*'Profilo eolico'!B1839</f>
        <v>2507.9265703803012</v>
      </c>
      <c r="G1837">
        <f>$P$43*'Profilo fotovoltaico'!B1839+'Approvvigionamento energia'!$Q$43*'Profilo eolico'!B1839</f>
        <v>2905.0737213113043</v>
      </c>
      <c r="H1837">
        <f t="shared" si="56"/>
        <v>1138.4335154826958</v>
      </c>
      <c r="I1837">
        <f>IF(LCOH!$C$28=Menu!$A$1,'Approvvigionamento energia'!C1837,0)+IF(LCOH!$C$28=Menu!$A$2,'Approvvigionamento energia'!D1837,0)+IF(LCOH!$C$28=Menu!$A$3,'Approvvigionamento energia'!E1837,0)+IF(LCOH!$C$28=Menu!$A$4,'Approvvigionamento energia'!F1837,0)+IF(LCOH!$C$28=Menu!$A$5,'Approvvigionamento energia'!G1837,0)+IF(LCOH!$C$28=Menu!$A$6,'Approvvigionamento energia'!H1837,0)</f>
        <v>2507.9265703803012</v>
      </c>
      <c r="J1837">
        <f>'Approvvigionamento energia'!A1837+'Approvvigionamento energia'!B1837+'Approvvigionamento energia'!I1837</f>
        <v>3250.626570380301</v>
      </c>
      <c r="K1837">
        <f>IF(MIN(LCOH!$C$18,J1837)&gt;=$P$48*LCOH!$C$18, MIN(LCOH!$C$18,J1837),0)</f>
        <v>1500</v>
      </c>
      <c r="L1837">
        <f t="shared" si="57"/>
        <v>1750.626570380301</v>
      </c>
      <c r="M1837">
        <f>K1837/LCOH!$C$18</f>
        <v>1</v>
      </c>
      <c r="N1837">
        <f>K1837/LCOH!$C$34</f>
        <v>28.901734104046245</v>
      </c>
    </row>
    <row r="1838" spans="1:14" x14ac:dyDescent="0.35">
      <c r="A1838">
        <f>'Profilo fotovoltaico'!B1840*LCOH!$C$20</f>
        <v>421</v>
      </c>
      <c r="B1838">
        <f>'Profilo eolico'!B1840*LCOH!$C$21</f>
        <v>290.8</v>
      </c>
      <c r="C1838">
        <f>$P$35*'Profilo fotovoltaico'!B1840</f>
        <v>3096.2917309888894</v>
      </c>
      <c r="D1838">
        <f>$Q$37*'Profilo eolico'!B1840</f>
        <v>1696.711827324209</v>
      </c>
      <c r="E1838">
        <f>$P$39*'Profilo fotovoltaico'!B1840+'Approvvigionamento energia'!$Q$39*'Profilo eolico'!B1840</f>
        <v>2046.6068032403791</v>
      </c>
      <c r="F1838">
        <f>$P$41*'Profilo fotovoltaico'!B1840+'Approvvigionamento energia'!$Q$41*'Profilo eolico'!B1840</f>
        <v>2396.5017791565492</v>
      </c>
      <c r="G1838">
        <f>$P$43*'Profilo fotovoltaico'!B1840+'Approvvigionamento energia'!$Q$43*'Profilo eolico'!B1840</f>
        <v>2746.3967550727193</v>
      </c>
      <c r="H1838">
        <f t="shared" si="56"/>
        <v>1138.4335154826958</v>
      </c>
      <c r="I1838">
        <f>IF(LCOH!$C$28=Menu!$A$1,'Approvvigionamento energia'!C1838,0)+IF(LCOH!$C$28=Menu!$A$2,'Approvvigionamento energia'!D1838,0)+IF(LCOH!$C$28=Menu!$A$3,'Approvvigionamento energia'!E1838,0)+IF(LCOH!$C$28=Menu!$A$4,'Approvvigionamento energia'!F1838,0)+IF(LCOH!$C$28=Menu!$A$5,'Approvvigionamento energia'!G1838,0)+IF(LCOH!$C$28=Menu!$A$6,'Approvvigionamento energia'!H1838,0)</f>
        <v>2396.5017791565492</v>
      </c>
      <c r="J1838">
        <f>'Approvvigionamento energia'!A1838+'Approvvigionamento energia'!B1838+'Approvvigionamento energia'!I1838</f>
        <v>3108.3017791565489</v>
      </c>
      <c r="K1838">
        <f>IF(MIN(LCOH!$C$18,J1838)&gt;=$P$48*LCOH!$C$18, MIN(LCOH!$C$18,J1838),0)</f>
        <v>1500</v>
      </c>
      <c r="L1838">
        <f t="shared" si="57"/>
        <v>1608.3017791565489</v>
      </c>
      <c r="M1838">
        <f>K1838/LCOH!$C$18</f>
        <v>1</v>
      </c>
      <c r="N1838">
        <f>K1838/LCOH!$C$34</f>
        <v>28.901734104046245</v>
      </c>
    </row>
    <row r="1839" spans="1:14" x14ac:dyDescent="0.35">
      <c r="A1839">
        <f>'Profilo fotovoltaico'!B1841*LCOH!$C$20</f>
        <v>353</v>
      </c>
      <c r="B1839">
        <f>'Profilo eolico'!B1841*LCOH!$C$21</f>
        <v>278.60000000000002</v>
      </c>
      <c r="C1839">
        <f>$P$35*'Profilo fotovoltaico'!B1841</f>
        <v>2596.1781022305886</v>
      </c>
      <c r="D1839">
        <f>$Q$37*'Profilo eolico'!B1841</f>
        <v>1625.5292816111578</v>
      </c>
      <c r="E1839">
        <f>$P$39*'Profilo fotovoltaico'!B1841+'Approvvigionamento energia'!$Q$39*'Profilo eolico'!B1841</f>
        <v>1868.1914867660155</v>
      </c>
      <c r="F1839">
        <f>$P$41*'Profilo fotovoltaico'!B1841+'Approvvigionamento energia'!$Q$41*'Profilo eolico'!B1841</f>
        <v>2110.8536919208732</v>
      </c>
      <c r="G1839">
        <f>$P$43*'Profilo fotovoltaico'!B1841+'Approvvigionamento energia'!$Q$43*'Profilo eolico'!B1841</f>
        <v>2353.5158970757311</v>
      </c>
      <c r="H1839">
        <f t="shared" si="56"/>
        <v>1138.4335154826958</v>
      </c>
      <c r="I1839">
        <f>IF(LCOH!$C$28=Menu!$A$1,'Approvvigionamento energia'!C1839,0)+IF(LCOH!$C$28=Menu!$A$2,'Approvvigionamento energia'!D1839,0)+IF(LCOH!$C$28=Menu!$A$3,'Approvvigionamento energia'!E1839,0)+IF(LCOH!$C$28=Menu!$A$4,'Approvvigionamento energia'!F1839,0)+IF(LCOH!$C$28=Menu!$A$5,'Approvvigionamento energia'!G1839,0)+IF(LCOH!$C$28=Menu!$A$6,'Approvvigionamento energia'!H1839,0)</f>
        <v>2110.8536919208732</v>
      </c>
      <c r="J1839">
        <f>'Approvvigionamento energia'!A1839+'Approvvigionamento energia'!B1839+'Approvvigionamento energia'!I1839</f>
        <v>2742.4536919208731</v>
      </c>
      <c r="K1839">
        <f>IF(MIN(LCOH!$C$18,J1839)&gt;=$P$48*LCOH!$C$18, MIN(LCOH!$C$18,J1839),0)</f>
        <v>1500</v>
      </c>
      <c r="L1839">
        <f t="shared" si="57"/>
        <v>1242.4536919208731</v>
      </c>
      <c r="M1839">
        <f>K1839/LCOH!$C$18</f>
        <v>1</v>
      </c>
      <c r="N1839">
        <f>K1839/LCOH!$C$34</f>
        <v>28.901734104046245</v>
      </c>
    </row>
    <row r="1840" spans="1:14" x14ac:dyDescent="0.35">
      <c r="A1840">
        <f>'Profilo fotovoltaico'!B1842*LCOH!$C$20</f>
        <v>257</v>
      </c>
      <c r="B1840">
        <f>'Profilo eolico'!B1842*LCOH!$C$21</f>
        <v>249.4</v>
      </c>
      <c r="C1840">
        <f>$P$35*'Profilo fotovoltaico'!B1842</f>
        <v>1890.1353322188706</v>
      </c>
      <c r="D1840">
        <f>$Q$37*'Profilo eolico'!B1842</f>
        <v>1455.1579426913954</v>
      </c>
      <c r="E1840">
        <f>$P$39*'Profilo fotovoltaico'!B1842+'Approvvigionamento energia'!$Q$39*'Profilo eolico'!B1842</f>
        <v>1563.9022900732641</v>
      </c>
      <c r="F1840">
        <f>$P$41*'Profilo fotovoltaico'!B1842+'Approvvigionamento energia'!$Q$41*'Profilo eolico'!B1842</f>
        <v>1672.646637455133</v>
      </c>
      <c r="G1840">
        <f>$P$43*'Profilo fotovoltaico'!B1842+'Approvvigionamento energia'!$Q$43*'Profilo eolico'!B1842</f>
        <v>1781.3909848370022</v>
      </c>
      <c r="H1840">
        <f t="shared" si="56"/>
        <v>1138.4335154826958</v>
      </c>
      <c r="I1840">
        <f>IF(LCOH!$C$28=Menu!$A$1,'Approvvigionamento energia'!C1840,0)+IF(LCOH!$C$28=Menu!$A$2,'Approvvigionamento energia'!D1840,0)+IF(LCOH!$C$28=Menu!$A$3,'Approvvigionamento energia'!E1840,0)+IF(LCOH!$C$28=Menu!$A$4,'Approvvigionamento energia'!F1840,0)+IF(LCOH!$C$28=Menu!$A$5,'Approvvigionamento energia'!G1840,0)+IF(LCOH!$C$28=Menu!$A$6,'Approvvigionamento energia'!H1840,0)</f>
        <v>1672.646637455133</v>
      </c>
      <c r="J1840">
        <f>'Approvvigionamento energia'!A1840+'Approvvigionamento energia'!B1840+'Approvvigionamento energia'!I1840</f>
        <v>2179.0466374551329</v>
      </c>
      <c r="K1840">
        <f>IF(MIN(LCOH!$C$18,J1840)&gt;=$P$48*LCOH!$C$18, MIN(LCOH!$C$18,J1840),0)</f>
        <v>1500</v>
      </c>
      <c r="L1840">
        <f t="shared" si="57"/>
        <v>679.0466374551329</v>
      </c>
      <c r="M1840">
        <f>K1840/LCOH!$C$18</f>
        <v>1</v>
      </c>
      <c r="N1840">
        <f>K1840/LCOH!$C$34</f>
        <v>28.901734104046245</v>
      </c>
    </row>
    <row r="1841" spans="1:14" x14ac:dyDescent="0.35">
      <c r="A1841">
        <f>'Profilo fotovoltaico'!B1843*LCOH!$C$20</f>
        <v>150</v>
      </c>
      <c r="B1841">
        <f>'Profilo eolico'!B1843*LCOH!$C$21</f>
        <v>201.7</v>
      </c>
      <c r="C1841">
        <f>$P$35*'Profilo fotovoltaico'!B1843</f>
        <v>1103.1918281433097</v>
      </c>
      <c r="D1841">
        <f>$Q$37*'Profilo eolico'!B1843</f>
        <v>1176.8458582231533</v>
      </c>
      <c r="E1841">
        <f>$P$39*'Profilo fotovoltaico'!B1843+'Approvvigionamento energia'!$Q$39*'Profilo eolico'!B1843</f>
        <v>1158.4323507031922</v>
      </c>
      <c r="F1841">
        <f>$P$41*'Profilo fotovoltaico'!B1843+'Approvvigionamento energia'!$Q$41*'Profilo eolico'!B1843</f>
        <v>1140.0188431832316</v>
      </c>
      <c r="G1841">
        <f>$P$43*'Profilo fotovoltaico'!B1843+'Approvvigionamento energia'!$Q$43*'Profilo eolico'!B1843</f>
        <v>1121.6053356632706</v>
      </c>
      <c r="H1841">
        <f t="shared" si="56"/>
        <v>1138.4335154826958</v>
      </c>
      <c r="I1841">
        <f>IF(LCOH!$C$28=Menu!$A$1,'Approvvigionamento energia'!C1841,0)+IF(LCOH!$C$28=Menu!$A$2,'Approvvigionamento energia'!D1841,0)+IF(LCOH!$C$28=Menu!$A$3,'Approvvigionamento energia'!E1841,0)+IF(LCOH!$C$28=Menu!$A$4,'Approvvigionamento energia'!F1841,0)+IF(LCOH!$C$28=Menu!$A$5,'Approvvigionamento energia'!G1841,0)+IF(LCOH!$C$28=Menu!$A$6,'Approvvigionamento energia'!H1841,0)</f>
        <v>1140.0188431832316</v>
      </c>
      <c r="J1841">
        <f>'Approvvigionamento energia'!A1841+'Approvvigionamento energia'!B1841+'Approvvigionamento energia'!I1841</f>
        <v>1491.7188431832317</v>
      </c>
      <c r="K1841">
        <f>IF(MIN(LCOH!$C$18,J1841)&gt;=$P$48*LCOH!$C$18, MIN(LCOH!$C$18,J1841),0)</f>
        <v>1491.7188431832317</v>
      </c>
      <c r="L1841">
        <f t="shared" si="57"/>
        <v>0</v>
      </c>
      <c r="M1841">
        <f>K1841/LCOH!$C$18</f>
        <v>0.99447922878882111</v>
      </c>
      <c r="N1841">
        <f>K1841/LCOH!$C$34</f>
        <v>28.74217424245148</v>
      </c>
    </row>
    <row r="1842" spans="1:14" x14ac:dyDescent="0.35">
      <c r="A1842">
        <f>'Profilo fotovoltaico'!B1844*LCOH!$C$20</f>
        <v>44</v>
      </c>
      <c r="B1842">
        <f>'Profilo eolico'!B1844*LCOH!$C$21</f>
        <v>170.8</v>
      </c>
      <c r="C1842">
        <f>$P$35*'Profilo fotovoltaico'!B1844</f>
        <v>323.60293625537082</v>
      </c>
      <c r="D1842">
        <f>$Q$37*'Profilo eolico'!B1844</f>
        <v>996.55563998271987</v>
      </c>
      <c r="E1842">
        <f>$P$39*'Profilo fotovoltaico'!B1844+'Approvvigionamento energia'!$Q$39*'Profilo eolico'!B1844</f>
        <v>828.31746405088256</v>
      </c>
      <c r="F1842">
        <f>$P$41*'Profilo fotovoltaico'!B1844+'Approvvigionamento energia'!$Q$41*'Profilo eolico'!B1844</f>
        <v>660.07928811904537</v>
      </c>
      <c r="G1842">
        <f>$P$43*'Profilo fotovoltaico'!B1844+'Approvvigionamento energia'!$Q$43*'Profilo eolico'!B1844</f>
        <v>491.84111218720807</v>
      </c>
      <c r="H1842">
        <f t="shared" si="56"/>
        <v>1138.4335154826958</v>
      </c>
      <c r="I1842">
        <f>IF(LCOH!$C$28=Menu!$A$1,'Approvvigionamento energia'!C1842,0)+IF(LCOH!$C$28=Menu!$A$2,'Approvvigionamento energia'!D1842,0)+IF(LCOH!$C$28=Menu!$A$3,'Approvvigionamento energia'!E1842,0)+IF(LCOH!$C$28=Menu!$A$4,'Approvvigionamento energia'!F1842,0)+IF(LCOH!$C$28=Menu!$A$5,'Approvvigionamento energia'!G1842,0)+IF(LCOH!$C$28=Menu!$A$6,'Approvvigionamento energia'!H1842,0)</f>
        <v>660.07928811904537</v>
      </c>
      <c r="J1842">
        <f>'Approvvigionamento energia'!A1842+'Approvvigionamento energia'!B1842+'Approvvigionamento energia'!I1842</f>
        <v>874.87928811904544</v>
      </c>
      <c r="K1842">
        <f>IF(MIN(LCOH!$C$18,J1842)&gt;=$P$48*LCOH!$C$18, MIN(LCOH!$C$18,J1842),0)</f>
        <v>874.87928811904544</v>
      </c>
      <c r="L1842">
        <f t="shared" si="57"/>
        <v>0</v>
      </c>
      <c r="M1842">
        <f>K1842/LCOH!$C$18</f>
        <v>0.58325285874603028</v>
      </c>
      <c r="N1842">
        <f>K1842/LCOH!$C$34</f>
        <v>16.85701903890261</v>
      </c>
    </row>
    <row r="1843" spans="1:14" x14ac:dyDescent="0.35">
      <c r="A1843">
        <f>'Profilo fotovoltaico'!B1845*LCOH!$C$20</f>
        <v>0</v>
      </c>
      <c r="B1843">
        <f>'Profilo eolico'!B1845*LCOH!$C$21</f>
        <v>164.89999999999998</v>
      </c>
      <c r="C1843">
        <f>$P$35*'Profilo fotovoltaico'!B1845</f>
        <v>0</v>
      </c>
      <c r="D1843">
        <f>$Q$37*'Profilo eolico'!B1845</f>
        <v>962.13129410509646</v>
      </c>
      <c r="E1843">
        <f>$P$39*'Profilo fotovoltaico'!B1845+'Approvvigionamento energia'!$Q$39*'Profilo eolico'!B1845</f>
        <v>721.59847057882234</v>
      </c>
      <c r="F1843">
        <f>$P$41*'Profilo fotovoltaico'!B1845+'Approvvigionamento energia'!$Q$41*'Profilo eolico'!B1845</f>
        <v>481.06564705254823</v>
      </c>
      <c r="G1843">
        <f>$P$43*'Profilo fotovoltaico'!B1845+'Approvvigionamento energia'!$Q$43*'Profilo eolico'!B1845</f>
        <v>240.53282352627411</v>
      </c>
      <c r="H1843">
        <f t="shared" si="56"/>
        <v>1138.4335154826958</v>
      </c>
      <c r="I1843">
        <f>IF(LCOH!$C$28=Menu!$A$1,'Approvvigionamento energia'!C1843,0)+IF(LCOH!$C$28=Menu!$A$2,'Approvvigionamento energia'!D1843,0)+IF(LCOH!$C$28=Menu!$A$3,'Approvvigionamento energia'!E1843,0)+IF(LCOH!$C$28=Menu!$A$4,'Approvvigionamento energia'!F1843,0)+IF(LCOH!$C$28=Menu!$A$5,'Approvvigionamento energia'!G1843,0)+IF(LCOH!$C$28=Menu!$A$6,'Approvvigionamento energia'!H1843,0)</f>
        <v>481.06564705254823</v>
      </c>
      <c r="J1843">
        <f>'Approvvigionamento energia'!A1843+'Approvvigionamento energia'!B1843+'Approvvigionamento energia'!I1843</f>
        <v>645.96564705254821</v>
      </c>
      <c r="K1843">
        <f>IF(MIN(LCOH!$C$18,J1843)&gt;=$P$48*LCOH!$C$18, MIN(LCOH!$C$18,J1843),0)</f>
        <v>645.96564705254821</v>
      </c>
      <c r="L1843">
        <f t="shared" si="57"/>
        <v>0</v>
      </c>
      <c r="M1843">
        <f>K1843/LCOH!$C$18</f>
        <v>0.43064376470169879</v>
      </c>
      <c r="N1843">
        <f>K1843/LCOH!$C$34</f>
        <v>12.446351580973953</v>
      </c>
    </row>
    <row r="1844" spans="1:14" x14ac:dyDescent="0.35">
      <c r="A1844">
        <f>'Profilo fotovoltaico'!B1846*LCOH!$C$20</f>
        <v>0</v>
      </c>
      <c r="B1844">
        <f>'Profilo eolico'!B1846*LCOH!$C$21</f>
        <v>160</v>
      </c>
      <c r="C1844">
        <f>$P$35*'Profilo fotovoltaico'!B1846</f>
        <v>0</v>
      </c>
      <c r="D1844">
        <f>$Q$37*'Profilo eolico'!B1846</f>
        <v>933.54158312198581</v>
      </c>
      <c r="E1844">
        <f>$P$39*'Profilo fotovoltaico'!B1846+'Approvvigionamento energia'!$Q$39*'Profilo eolico'!B1846</f>
        <v>700.15618734148927</v>
      </c>
      <c r="F1844">
        <f>$P$41*'Profilo fotovoltaico'!B1846+'Approvvigionamento energia'!$Q$41*'Profilo eolico'!B1846</f>
        <v>466.7707915609929</v>
      </c>
      <c r="G1844">
        <f>$P$43*'Profilo fotovoltaico'!B1846+'Approvvigionamento energia'!$Q$43*'Profilo eolico'!B1846</f>
        <v>233.38539578049645</v>
      </c>
      <c r="H1844">
        <f t="shared" si="56"/>
        <v>1138.4335154826958</v>
      </c>
      <c r="I1844">
        <f>IF(LCOH!$C$28=Menu!$A$1,'Approvvigionamento energia'!C1844,0)+IF(LCOH!$C$28=Menu!$A$2,'Approvvigionamento energia'!D1844,0)+IF(LCOH!$C$28=Menu!$A$3,'Approvvigionamento energia'!E1844,0)+IF(LCOH!$C$28=Menu!$A$4,'Approvvigionamento energia'!F1844,0)+IF(LCOH!$C$28=Menu!$A$5,'Approvvigionamento energia'!G1844,0)+IF(LCOH!$C$28=Menu!$A$6,'Approvvigionamento energia'!H1844,0)</f>
        <v>466.7707915609929</v>
      </c>
      <c r="J1844">
        <f>'Approvvigionamento energia'!A1844+'Approvvigionamento energia'!B1844+'Approvvigionamento energia'!I1844</f>
        <v>626.77079156099285</v>
      </c>
      <c r="K1844">
        <f>IF(MIN(LCOH!$C$18,J1844)&gt;=$P$48*LCOH!$C$18, MIN(LCOH!$C$18,J1844),0)</f>
        <v>626.77079156099285</v>
      </c>
      <c r="L1844">
        <f t="shared" si="57"/>
        <v>0</v>
      </c>
      <c r="M1844">
        <f>K1844/LCOH!$C$18</f>
        <v>0.41784719437399526</v>
      </c>
      <c r="N1844">
        <f>K1844/LCOH!$C$34</f>
        <v>12.076508507918938</v>
      </c>
    </row>
    <row r="1845" spans="1:14" x14ac:dyDescent="0.35">
      <c r="A1845">
        <f>'Profilo fotovoltaico'!B1847*LCOH!$C$20</f>
        <v>0</v>
      </c>
      <c r="B1845">
        <f>'Profilo eolico'!B1847*LCOH!$C$21</f>
        <v>152.4</v>
      </c>
      <c r="C1845">
        <f>$P$35*'Profilo fotovoltaico'!B1847</f>
        <v>0</v>
      </c>
      <c r="D1845">
        <f>$Q$37*'Profilo eolico'!B1847</f>
        <v>889.19835792369145</v>
      </c>
      <c r="E1845">
        <f>$P$39*'Profilo fotovoltaico'!B1847+'Approvvigionamento energia'!$Q$39*'Profilo eolico'!B1847</f>
        <v>666.89876844276853</v>
      </c>
      <c r="F1845">
        <f>$P$41*'Profilo fotovoltaico'!B1847+'Approvvigionamento energia'!$Q$41*'Profilo eolico'!B1847</f>
        <v>444.59917896184572</v>
      </c>
      <c r="G1845">
        <f>$P$43*'Profilo fotovoltaico'!B1847+'Approvvigionamento energia'!$Q$43*'Profilo eolico'!B1847</f>
        <v>222.29958948092286</v>
      </c>
      <c r="H1845">
        <f t="shared" si="56"/>
        <v>1138.4335154826958</v>
      </c>
      <c r="I1845">
        <f>IF(LCOH!$C$28=Menu!$A$1,'Approvvigionamento energia'!C1845,0)+IF(LCOH!$C$28=Menu!$A$2,'Approvvigionamento energia'!D1845,0)+IF(LCOH!$C$28=Menu!$A$3,'Approvvigionamento energia'!E1845,0)+IF(LCOH!$C$28=Menu!$A$4,'Approvvigionamento energia'!F1845,0)+IF(LCOH!$C$28=Menu!$A$5,'Approvvigionamento energia'!G1845,0)+IF(LCOH!$C$28=Menu!$A$6,'Approvvigionamento energia'!H1845,0)</f>
        <v>444.59917896184572</v>
      </c>
      <c r="J1845">
        <f>'Approvvigionamento energia'!A1845+'Approvvigionamento energia'!B1845+'Approvvigionamento energia'!I1845</f>
        <v>596.9991789618457</v>
      </c>
      <c r="K1845">
        <f>IF(MIN(LCOH!$C$18,J1845)&gt;=$P$48*LCOH!$C$18, MIN(LCOH!$C$18,J1845),0)</f>
        <v>596.9991789618457</v>
      </c>
      <c r="L1845">
        <f t="shared" si="57"/>
        <v>0</v>
      </c>
      <c r="M1845">
        <f>K1845/LCOH!$C$18</f>
        <v>0.39799945264123049</v>
      </c>
      <c r="N1845">
        <f>K1845/LCOH!$C$34</f>
        <v>11.502874353792789</v>
      </c>
    </row>
    <row r="1846" spans="1:14" x14ac:dyDescent="0.35">
      <c r="A1846">
        <f>'Profilo fotovoltaico'!B1848*LCOH!$C$20</f>
        <v>0</v>
      </c>
      <c r="B1846">
        <f>'Profilo eolico'!B1848*LCOH!$C$21</f>
        <v>137</v>
      </c>
      <c r="C1846">
        <f>$P$35*'Profilo fotovoltaico'!B1848</f>
        <v>0</v>
      </c>
      <c r="D1846">
        <f>$Q$37*'Profilo eolico'!B1848</f>
        <v>799.3449805482004</v>
      </c>
      <c r="E1846">
        <f>$P$39*'Profilo fotovoltaico'!B1848+'Approvvigionamento energia'!$Q$39*'Profilo eolico'!B1848</f>
        <v>599.50873541115027</v>
      </c>
      <c r="F1846">
        <f>$P$41*'Profilo fotovoltaico'!B1848+'Approvvigionamento energia'!$Q$41*'Profilo eolico'!B1848</f>
        <v>399.6724902741002</v>
      </c>
      <c r="G1846">
        <f>$P$43*'Profilo fotovoltaico'!B1848+'Approvvigionamento energia'!$Q$43*'Profilo eolico'!B1848</f>
        <v>199.8362451370501</v>
      </c>
      <c r="H1846">
        <f t="shared" si="56"/>
        <v>1138.4335154826958</v>
      </c>
      <c r="I1846">
        <f>IF(LCOH!$C$28=Menu!$A$1,'Approvvigionamento energia'!C1846,0)+IF(LCOH!$C$28=Menu!$A$2,'Approvvigionamento energia'!D1846,0)+IF(LCOH!$C$28=Menu!$A$3,'Approvvigionamento energia'!E1846,0)+IF(LCOH!$C$28=Menu!$A$4,'Approvvigionamento energia'!F1846,0)+IF(LCOH!$C$28=Menu!$A$5,'Approvvigionamento energia'!G1846,0)+IF(LCOH!$C$28=Menu!$A$6,'Approvvigionamento energia'!H1846,0)</f>
        <v>399.6724902741002</v>
      </c>
      <c r="J1846">
        <f>'Approvvigionamento energia'!A1846+'Approvvigionamento energia'!B1846+'Approvvigionamento energia'!I1846</f>
        <v>536.67249027410026</v>
      </c>
      <c r="K1846">
        <f>IF(MIN(LCOH!$C$18,J1846)&gt;=$P$48*LCOH!$C$18, MIN(LCOH!$C$18,J1846),0)</f>
        <v>536.67249027410026</v>
      </c>
      <c r="L1846">
        <f t="shared" si="57"/>
        <v>0</v>
      </c>
      <c r="M1846">
        <f>K1846/LCOH!$C$18</f>
        <v>0.3577816601827335</v>
      </c>
      <c r="N1846">
        <f>K1846/LCOH!$C$34</f>
        <v>10.340510409905592</v>
      </c>
    </row>
    <row r="1847" spans="1:14" x14ac:dyDescent="0.35">
      <c r="A1847">
        <f>'Profilo fotovoltaico'!B1849*LCOH!$C$20</f>
        <v>0</v>
      </c>
      <c r="B1847">
        <f>'Profilo eolico'!B1849*LCOH!$C$21</f>
        <v>124.10000000000001</v>
      </c>
      <c r="C1847">
        <f>$P$35*'Profilo fotovoltaico'!B1849</f>
        <v>0</v>
      </c>
      <c r="D1847">
        <f>$Q$37*'Profilo eolico'!B1849</f>
        <v>724.07819040899017</v>
      </c>
      <c r="E1847">
        <f>$P$39*'Profilo fotovoltaico'!B1849+'Approvvigionamento energia'!$Q$39*'Profilo eolico'!B1849</f>
        <v>543.05864280674268</v>
      </c>
      <c r="F1847">
        <f>$P$41*'Profilo fotovoltaico'!B1849+'Approvvigionamento energia'!$Q$41*'Profilo eolico'!B1849</f>
        <v>362.03909520449508</v>
      </c>
      <c r="G1847">
        <f>$P$43*'Profilo fotovoltaico'!B1849+'Approvvigionamento energia'!$Q$43*'Profilo eolico'!B1849</f>
        <v>181.01954760224754</v>
      </c>
      <c r="H1847">
        <f t="shared" si="56"/>
        <v>1138.4335154826958</v>
      </c>
      <c r="I1847">
        <f>IF(LCOH!$C$28=Menu!$A$1,'Approvvigionamento energia'!C1847,0)+IF(LCOH!$C$28=Menu!$A$2,'Approvvigionamento energia'!D1847,0)+IF(LCOH!$C$28=Menu!$A$3,'Approvvigionamento energia'!E1847,0)+IF(LCOH!$C$28=Menu!$A$4,'Approvvigionamento energia'!F1847,0)+IF(LCOH!$C$28=Menu!$A$5,'Approvvigionamento energia'!G1847,0)+IF(LCOH!$C$28=Menu!$A$6,'Approvvigionamento energia'!H1847,0)</f>
        <v>362.03909520449508</v>
      </c>
      <c r="J1847">
        <f>'Approvvigionamento energia'!A1847+'Approvvigionamento energia'!B1847+'Approvvigionamento energia'!I1847</f>
        <v>486.13909520449511</v>
      </c>
      <c r="K1847">
        <f>IF(MIN(LCOH!$C$18,J1847)&gt;=$P$48*LCOH!$C$18, MIN(LCOH!$C$18,J1847),0)</f>
        <v>486.13909520449511</v>
      </c>
      <c r="L1847">
        <f t="shared" si="57"/>
        <v>0</v>
      </c>
      <c r="M1847">
        <f>K1847/LCOH!$C$18</f>
        <v>0.32409273013633005</v>
      </c>
      <c r="N1847">
        <f>K1847/LCOH!$C$34</f>
        <v>9.3668419114546264</v>
      </c>
    </row>
    <row r="1848" spans="1:14" x14ac:dyDescent="0.35">
      <c r="A1848">
        <f>'Profilo fotovoltaico'!B1850*LCOH!$C$20</f>
        <v>0</v>
      </c>
      <c r="B1848">
        <f>'Profilo eolico'!B1850*LCOH!$C$21</f>
        <v>122.5</v>
      </c>
      <c r="C1848">
        <f>$P$35*'Profilo fotovoltaico'!B1850</f>
        <v>0</v>
      </c>
      <c r="D1848">
        <f>$Q$37*'Profilo eolico'!B1850</f>
        <v>714.74277457777032</v>
      </c>
      <c r="E1848">
        <f>$P$39*'Profilo fotovoltaico'!B1850+'Approvvigionamento energia'!$Q$39*'Profilo eolico'!B1850</f>
        <v>536.05708093332771</v>
      </c>
      <c r="F1848">
        <f>$P$41*'Profilo fotovoltaico'!B1850+'Approvvigionamento energia'!$Q$41*'Profilo eolico'!B1850</f>
        <v>357.37138728888516</v>
      </c>
      <c r="G1848">
        <f>$P$43*'Profilo fotovoltaico'!B1850+'Approvvigionamento energia'!$Q$43*'Profilo eolico'!B1850</f>
        <v>178.68569364444258</v>
      </c>
      <c r="H1848">
        <f t="shared" si="56"/>
        <v>1138.4335154826958</v>
      </c>
      <c r="I1848">
        <f>IF(LCOH!$C$28=Menu!$A$1,'Approvvigionamento energia'!C1848,0)+IF(LCOH!$C$28=Menu!$A$2,'Approvvigionamento energia'!D1848,0)+IF(LCOH!$C$28=Menu!$A$3,'Approvvigionamento energia'!E1848,0)+IF(LCOH!$C$28=Menu!$A$4,'Approvvigionamento energia'!F1848,0)+IF(LCOH!$C$28=Menu!$A$5,'Approvvigionamento energia'!G1848,0)+IF(LCOH!$C$28=Menu!$A$6,'Approvvigionamento energia'!H1848,0)</f>
        <v>357.37138728888516</v>
      </c>
      <c r="J1848">
        <f>'Approvvigionamento energia'!A1848+'Approvvigionamento energia'!B1848+'Approvvigionamento energia'!I1848</f>
        <v>479.87138728888516</v>
      </c>
      <c r="K1848">
        <f>IF(MIN(LCOH!$C$18,J1848)&gt;=$P$48*LCOH!$C$18, MIN(LCOH!$C$18,J1848),0)</f>
        <v>479.87138728888516</v>
      </c>
      <c r="L1848">
        <f t="shared" si="57"/>
        <v>0</v>
      </c>
      <c r="M1848">
        <f>K1848/LCOH!$C$18</f>
        <v>0.31991425819259012</v>
      </c>
      <c r="N1848">
        <f>K1848/LCOH!$C$34</f>
        <v>9.246076826375436</v>
      </c>
    </row>
    <row r="1849" spans="1:14" x14ac:dyDescent="0.35">
      <c r="A1849">
        <f>'Profilo fotovoltaico'!B1851*LCOH!$C$20</f>
        <v>0</v>
      </c>
      <c r="B1849">
        <f>'Profilo eolico'!B1851*LCOH!$C$21</f>
        <v>125.6</v>
      </c>
      <c r="C1849">
        <f>$P$35*'Profilo fotovoltaico'!B1851</f>
        <v>0</v>
      </c>
      <c r="D1849">
        <f>$Q$37*'Profilo eolico'!B1851</f>
        <v>732.8301427507588</v>
      </c>
      <c r="E1849">
        <f>$P$39*'Profilo fotovoltaico'!B1851+'Approvvigionamento energia'!$Q$39*'Profilo eolico'!B1851</f>
        <v>549.62260706306904</v>
      </c>
      <c r="F1849">
        <f>$P$41*'Profilo fotovoltaico'!B1851+'Approvvigionamento energia'!$Q$41*'Profilo eolico'!B1851</f>
        <v>366.4150713753794</v>
      </c>
      <c r="G1849">
        <f>$P$43*'Profilo fotovoltaico'!B1851+'Approvvigionamento energia'!$Q$43*'Profilo eolico'!B1851</f>
        <v>183.2075356876897</v>
      </c>
      <c r="H1849">
        <f t="shared" si="56"/>
        <v>1138.4335154826958</v>
      </c>
      <c r="I1849">
        <f>IF(LCOH!$C$28=Menu!$A$1,'Approvvigionamento energia'!C1849,0)+IF(LCOH!$C$28=Menu!$A$2,'Approvvigionamento energia'!D1849,0)+IF(LCOH!$C$28=Menu!$A$3,'Approvvigionamento energia'!E1849,0)+IF(LCOH!$C$28=Menu!$A$4,'Approvvigionamento energia'!F1849,0)+IF(LCOH!$C$28=Menu!$A$5,'Approvvigionamento energia'!G1849,0)+IF(LCOH!$C$28=Menu!$A$6,'Approvvigionamento energia'!H1849,0)</f>
        <v>366.4150713753794</v>
      </c>
      <c r="J1849">
        <f>'Approvvigionamento energia'!A1849+'Approvvigionamento energia'!B1849+'Approvvigionamento energia'!I1849</f>
        <v>492.01507137537942</v>
      </c>
      <c r="K1849">
        <f>IF(MIN(LCOH!$C$18,J1849)&gt;=$P$48*LCOH!$C$18, MIN(LCOH!$C$18,J1849),0)</f>
        <v>492.01507137537942</v>
      </c>
      <c r="L1849">
        <f t="shared" si="57"/>
        <v>0</v>
      </c>
      <c r="M1849">
        <f>K1849/LCOH!$C$18</f>
        <v>0.32801004758358626</v>
      </c>
      <c r="N1849">
        <f>K1849/LCOH!$C$34</f>
        <v>9.4800591787163668</v>
      </c>
    </row>
    <row r="1850" spans="1:14" x14ac:dyDescent="0.35">
      <c r="A1850">
        <f>'Profilo fotovoltaico'!B1852*LCOH!$C$20</f>
        <v>0</v>
      </c>
      <c r="B1850">
        <f>'Profilo eolico'!B1852*LCOH!$C$21</f>
        <v>126.8</v>
      </c>
      <c r="C1850">
        <f>$P$35*'Profilo fotovoltaico'!B1852</f>
        <v>0</v>
      </c>
      <c r="D1850">
        <f>$Q$37*'Profilo eolico'!B1852</f>
        <v>739.83170462417365</v>
      </c>
      <c r="E1850">
        <f>$P$39*'Profilo fotovoltaico'!B1852+'Approvvigionamento energia'!$Q$39*'Profilo eolico'!B1852</f>
        <v>554.87377846813024</v>
      </c>
      <c r="F1850">
        <f>$P$41*'Profilo fotovoltaico'!B1852+'Approvvigionamento energia'!$Q$41*'Profilo eolico'!B1852</f>
        <v>369.91585231208683</v>
      </c>
      <c r="G1850">
        <f>$P$43*'Profilo fotovoltaico'!B1852+'Approvvigionamento energia'!$Q$43*'Profilo eolico'!B1852</f>
        <v>184.95792615604341</v>
      </c>
      <c r="H1850">
        <f t="shared" si="56"/>
        <v>1138.4335154826958</v>
      </c>
      <c r="I1850">
        <f>IF(LCOH!$C$28=Menu!$A$1,'Approvvigionamento energia'!C1850,0)+IF(LCOH!$C$28=Menu!$A$2,'Approvvigionamento energia'!D1850,0)+IF(LCOH!$C$28=Menu!$A$3,'Approvvigionamento energia'!E1850,0)+IF(LCOH!$C$28=Menu!$A$4,'Approvvigionamento energia'!F1850,0)+IF(LCOH!$C$28=Menu!$A$5,'Approvvigionamento energia'!G1850,0)+IF(LCOH!$C$28=Menu!$A$6,'Approvvigionamento energia'!H1850,0)</f>
        <v>369.91585231208683</v>
      </c>
      <c r="J1850">
        <f>'Approvvigionamento energia'!A1850+'Approvvigionamento energia'!B1850+'Approvvigionamento energia'!I1850</f>
        <v>496.71585231208684</v>
      </c>
      <c r="K1850">
        <f>IF(MIN(LCOH!$C$18,J1850)&gt;=$P$48*LCOH!$C$18, MIN(LCOH!$C$18,J1850),0)</f>
        <v>496.71585231208684</v>
      </c>
      <c r="L1850">
        <f t="shared" si="57"/>
        <v>0</v>
      </c>
      <c r="M1850">
        <f>K1850/LCOH!$C$18</f>
        <v>0.33114390154139123</v>
      </c>
      <c r="N1850">
        <f>K1850/LCOH!$C$34</f>
        <v>9.5706329925257574</v>
      </c>
    </row>
    <row r="1851" spans="1:14" x14ac:dyDescent="0.35">
      <c r="A1851">
        <f>'Profilo fotovoltaico'!B1853*LCOH!$C$20</f>
        <v>0</v>
      </c>
      <c r="B1851">
        <f>'Profilo eolico'!B1853*LCOH!$C$21</f>
        <v>134</v>
      </c>
      <c r="C1851">
        <f>$P$35*'Profilo fotovoltaico'!B1853</f>
        <v>0</v>
      </c>
      <c r="D1851">
        <f>$Q$37*'Profilo eolico'!B1853</f>
        <v>781.84107586466314</v>
      </c>
      <c r="E1851">
        <f>$P$39*'Profilo fotovoltaico'!B1853+'Approvvigionamento energia'!$Q$39*'Profilo eolico'!B1853</f>
        <v>586.38080689849733</v>
      </c>
      <c r="F1851">
        <f>$P$41*'Profilo fotovoltaico'!B1853+'Approvvigionamento energia'!$Q$41*'Profilo eolico'!B1853</f>
        <v>390.92053793233157</v>
      </c>
      <c r="G1851">
        <f>$P$43*'Profilo fotovoltaico'!B1853+'Approvvigionamento energia'!$Q$43*'Profilo eolico'!B1853</f>
        <v>195.46026896616578</v>
      </c>
      <c r="H1851">
        <f t="shared" si="56"/>
        <v>1138.4335154826958</v>
      </c>
      <c r="I1851">
        <f>IF(LCOH!$C$28=Menu!$A$1,'Approvvigionamento energia'!C1851,0)+IF(LCOH!$C$28=Menu!$A$2,'Approvvigionamento energia'!D1851,0)+IF(LCOH!$C$28=Menu!$A$3,'Approvvigionamento energia'!E1851,0)+IF(LCOH!$C$28=Menu!$A$4,'Approvvigionamento energia'!F1851,0)+IF(LCOH!$C$28=Menu!$A$5,'Approvvigionamento energia'!G1851,0)+IF(LCOH!$C$28=Menu!$A$6,'Approvvigionamento energia'!H1851,0)</f>
        <v>390.92053793233157</v>
      </c>
      <c r="J1851">
        <f>'Approvvigionamento energia'!A1851+'Approvvigionamento energia'!B1851+'Approvvigionamento energia'!I1851</f>
        <v>524.92053793233163</v>
      </c>
      <c r="K1851">
        <f>IF(MIN(LCOH!$C$18,J1851)&gt;=$P$48*LCOH!$C$18, MIN(LCOH!$C$18,J1851),0)</f>
        <v>524.92053793233163</v>
      </c>
      <c r="L1851">
        <f t="shared" si="57"/>
        <v>0</v>
      </c>
      <c r="M1851">
        <f>K1851/LCOH!$C$18</f>
        <v>0.34994702528822108</v>
      </c>
      <c r="N1851">
        <f>K1851/LCOH!$C$34</f>
        <v>10.114075875382113</v>
      </c>
    </row>
    <row r="1852" spans="1:14" x14ac:dyDescent="0.35">
      <c r="A1852">
        <f>'Profilo fotovoltaico'!B1854*LCOH!$C$20</f>
        <v>0</v>
      </c>
      <c r="B1852">
        <f>'Profilo eolico'!B1854*LCOH!$C$21</f>
        <v>139.1</v>
      </c>
      <c r="C1852">
        <f>$P$35*'Profilo fotovoltaico'!B1854</f>
        <v>0</v>
      </c>
      <c r="D1852">
        <f>$Q$37*'Profilo eolico'!B1854</f>
        <v>811.59771382667634</v>
      </c>
      <c r="E1852">
        <f>$P$39*'Profilo fotovoltaico'!B1854+'Approvvigionamento energia'!$Q$39*'Profilo eolico'!B1854</f>
        <v>608.69828537000728</v>
      </c>
      <c r="F1852">
        <f>$P$41*'Profilo fotovoltaico'!B1854+'Approvvigionamento energia'!$Q$41*'Profilo eolico'!B1854</f>
        <v>405.79885691333817</v>
      </c>
      <c r="G1852">
        <f>$P$43*'Profilo fotovoltaico'!B1854+'Approvvigionamento energia'!$Q$43*'Profilo eolico'!B1854</f>
        <v>202.89942845666909</v>
      </c>
      <c r="H1852">
        <f t="shared" si="56"/>
        <v>1138.4335154826958</v>
      </c>
      <c r="I1852">
        <f>IF(LCOH!$C$28=Menu!$A$1,'Approvvigionamento energia'!C1852,0)+IF(LCOH!$C$28=Menu!$A$2,'Approvvigionamento energia'!D1852,0)+IF(LCOH!$C$28=Menu!$A$3,'Approvvigionamento energia'!E1852,0)+IF(LCOH!$C$28=Menu!$A$4,'Approvvigionamento energia'!F1852,0)+IF(LCOH!$C$28=Menu!$A$5,'Approvvigionamento energia'!G1852,0)+IF(LCOH!$C$28=Menu!$A$6,'Approvvigionamento energia'!H1852,0)</f>
        <v>405.79885691333817</v>
      </c>
      <c r="J1852">
        <f>'Approvvigionamento energia'!A1852+'Approvvigionamento energia'!B1852+'Approvvigionamento energia'!I1852</f>
        <v>544.89885691333814</v>
      </c>
      <c r="K1852">
        <f>IF(MIN(LCOH!$C$18,J1852)&gt;=$P$48*LCOH!$C$18, MIN(LCOH!$C$18,J1852),0)</f>
        <v>544.89885691333814</v>
      </c>
      <c r="L1852">
        <f t="shared" si="57"/>
        <v>0</v>
      </c>
      <c r="M1852">
        <f>K1852/LCOH!$C$18</f>
        <v>0.36326590460889208</v>
      </c>
      <c r="N1852">
        <f>K1852/LCOH!$C$34</f>
        <v>10.499014584072025</v>
      </c>
    </row>
    <row r="1853" spans="1:14" x14ac:dyDescent="0.35">
      <c r="A1853">
        <f>'Profilo fotovoltaico'!B1855*LCOH!$C$20</f>
        <v>0</v>
      </c>
      <c r="B1853">
        <f>'Profilo eolico'!B1855*LCOH!$C$21</f>
        <v>141.1</v>
      </c>
      <c r="C1853">
        <f>$P$35*'Profilo fotovoltaico'!B1855</f>
        <v>0</v>
      </c>
      <c r="D1853">
        <f>$Q$37*'Profilo eolico'!B1855</f>
        <v>823.26698361570118</v>
      </c>
      <c r="E1853">
        <f>$P$39*'Profilo fotovoltaico'!B1855+'Approvvigionamento energia'!$Q$39*'Profilo eolico'!B1855</f>
        <v>617.45023771177591</v>
      </c>
      <c r="F1853">
        <f>$P$41*'Profilo fotovoltaico'!B1855+'Approvvigionamento energia'!$Q$41*'Profilo eolico'!B1855</f>
        <v>411.63349180785059</v>
      </c>
      <c r="G1853">
        <f>$P$43*'Profilo fotovoltaico'!B1855+'Approvvigionamento energia'!$Q$43*'Profilo eolico'!B1855</f>
        <v>205.81674590392529</v>
      </c>
      <c r="H1853">
        <f t="shared" si="56"/>
        <v>1138.4335154826958</v>
      </c>
      <c r="I1853">
        <f>IF(LCOH!$C$28=Menu!$A$1,'Approvvigionamento energia'!C1853,0)+IF(LCOH!$C$28=Menu!$A$2,'Approvvigionamento energia'!D1853,0)+IF(LCOH!$C$28=Menu!$A$3,'Approvvigionamento energia'!E1853,0)+IF(LCOH!$C$28=Menu!$A$4,'Approvvigionamento energia'!F1853,0)+IF(LCOH!$C$28=Menu!$A$5,'Approvvigionamento energia'!G1853,0)+IF(LCOH!$C$28=Menu!$A$6,'Approvvigionamento energia'!H1853,0)</f>
        <v>411.63349180785059</v>
      </c>
      <c r="J1853">
        <f>'Approvvigionamento energia'!A1853+'Approvvigionamento energia'!B1853+'Approvvigionamento energia'!I1853</f>
        <v>552.73349180785056</v>
      </c>
      <c r="K1853">
        <f>IF(MIN(LCOH!$C$18,J1853)&gt;=$P$48*LCOH!$C$18, MIN(LCOH!$C$18,J1853),0)</f>
        <v>552.73349180785056</v>
      </c>
      <c r="L1853">
        <f t="shared" si="57"/>
        <v>0</v>
      </c>
      <c r="M1853">
        <f>K1853/LCOH!$C$18</f>
        <v>0.36848899453856704</v>
      </c>
      <c r="N1853">
        <f>K1853/LCOH!$C$34</f>
        <v>10.649970940421014</v>
      </c>
    </row>
    <row r="1854" spans="1:14" x14ac:dyDescent="0.35">
      <c r="A1854">
        <f>'Profilo fotovoltaico'!B1856*LCOH!$C$20</f>
        <v>0</v>
      </c>
      <c r="B1854">
        <f>'Profilo eolico'!B1856*LCOH!$C$21</f>
        <v>139.1</v>
      </c>
      <c r="C1854">
        <f>$P$35*'Profilo fotovoltaico'!B1856</f>
        <v>0</v>
      </c>
      <c r="D1854">
        <f>$Q$37*'Profilo eolico'!B1856</f>
        <v>811.59771382667634</v>
      </c>
      <c r="E1854">
        <f>$P$39*'Profilo fotovoltaico'!B1856+'Approvvigionamento energia'!$Q$39*'Profilo eolico'!B1856</f>
        <v>608.69828537000728</v>
      </c>
      <c r="F1854">
        <f>$P$41*'Profilo fotovoltaico'!B1856+'Approvvigionamento energia'!$Q$41*'Profilo eolico'!B1856</f>
        <v>405.79885691333817</v>
      </c>
      <c r="G1854">
        <f>$P$43*'Profilo fotovoltaico'!B1856+'Approvvigionamento energia'!$Q$43*'Profilo eolico'!B1856</f>
        <v>202.89942845666909</v>
      </c>
      <c r="H1854">
        <f t="shared" si="56"/>
        <v>1138.4335154826958</v>
      </c>
      <c r="I1854">
        <f>IF(LCOH!$C$28=Menu!$A$1,'Approvvigionamento energia'!C1854,0)+IF(LCOH!$C$28=Menu!$A$2,'Approvvigionamento energia'!D1854,0)+IF(LCOH!$C$28=Menu!$A$3,'Approvvigionamento energia'!E1854,0)+IF(LCOH!$C$28=Menu!$A$4,'Approvvigionamento energia'!F1854,0)+IF(LCOH!$C$28=Menu!$A$5,'Approvvigionamento energia'!G1854,0)+IF(LCOH!$C$28=Menu!$A$6,'Approvvigionamento energia'!H1854,0)</f>
        <v>405.79885691333817</v>
      </c>
      <c r="J1854">
        <f>'Approvvigionamento energia'!A1854+'Approvvigionamento energia'!B1854+'Approvvigionamento energia'!I1854</f>
        <v>544.89885691333814</v>
      </c>
      <c r="K1854">
        <f>IF(MIN(LCOH!$C$18,J1854)&gt;=$P$48*LCOH!$C$18, MIN(LCOH!$C$18,J1854),0)</f>
        <v>544.89885691333814</v>
      </c>
      <c r="L1854">
        <f t="shared" si="57"/>
        <v>0</v>
      </c>
      <c r="M1854">
        <f>K1854/LCOH!$C$18</f>
        <v>0.36326590460889208</v>
      </c>
      <c r="N1854">
        <f>K1854/LCOH!$C$34</f>
        <v>10.499014584072025</v>
      </c>
    </row>
    <row r="1855" spans="1:14" x14ac:dyDescent="0.35">
      <c r="A1855">
        <f>'Profilo fotovoltaico'!B1857*LCOH!$C$20</f>
        <v>14</v>
      </c>
      <c r="B1855">
        <f>'Profilo eolico'!B1857*LCOH!$C$21</f>
        <v>137.5</v>
      </c>
      <c r="C1855">
        <f>$P$35*'Profilo fotovoltaico'!B1857</f>
        <v>102.96457062670891</v>
      </c>
      <c r="D1855">
        <f>$Q$37*'Profilo eolico'!B1857</f>
        <v>802.26229799545661</v>
      </c>
      <c r="E1855">
        <f>$P$39*'Profilo fotovoltaico'!B1857+'Approvvigionamento energia'!$Q$39*'Profilo eolico'!B1857</f>
        <v>627.43786615326962</v>
      </c>
      <c r="F1855">
        <f>$P$41*'Profilo fotovoltaico'!B1857+'Approvvigionamento energia'!$Q$41*'Profilo eolico'!B1857</f>
        <v>452.61343431108276</v>
      </c>
      <c r="G1855">
        <f>$P$43*'Profilo fotovoltaico'!B1857+'Approvvigionamento energia'!$Q$43*'Profilo eolico'!B1857</f>
        <v>277.78900246889583</v>
      </c>
      <c r="H1855">
        <f t="shared" si="56"/>
        <v>1138.4335154826958</v>
      </c>
      <c r="I1855">
        <f>IF(LCOH!$C$28=Menu!$A$1,'Approvvigionamento energia'!C1855,0)+IF(LCOH!$C$28=Menu!$A$2,'Approvvigionamento energia'!D1855,0)+IF(LCOH!$C$28=Menu!$A$3,'Approvvigionamento energia'!E1855,0)+IF(LCOH!$C$28=Menu!$A$4,'Approvvigionamento energia'!F1855,0)+IF(LCOH!$C$28=Menu!$A$5,'Approvvigionamento energia'!G1855,0)+IF(LCOH!$C$28=Menu!$A$6,'Approvvigionamento energia'!H1855,0)</f>
        <v>452.61343431108276</v>
      </c>
      <c r="J1855">
        <f>'Approvvigionamento energia'!A1855+'Approvvigionamento energia'!B1855+'Approvvigionamento energia'!I1855</f>
        <v>604.11343431108276</v>
      </c>
      <c r="K1855">
        <f>IF(MIN(LCOH!$C$18,J1855)&gt;=$P$48*LCOH!$C$18, MIN(LCOH!$C$18,J1855),0)</f>
        <v>604.11343431108276</v>
      </c>
      <c r="L1855">
        <f t="shared" si="57"/>
        <v>0</v>
      </c>
      <c r="M1855">
        <f>K1855/LCOH!$C$18</f>
        <v>0.40274228954072183</v>
      </c>
      <c r="N1855">
        <f>K1855/LCOH!$C$34</f>
        <v>11.639950564760747</v>
      </c>
    </row>
    <row r="1856" spans="1:14" x14ac:dyDescent="0.35">
      <c r="A1856">
        <f>'Profilo fotovoltaico'!B1858*LCOH!$C$20</f>
        <v>137</v>
      </c>
      <c r="B1856">
        <f>'Profilo eolico'!B1858*LCOH!$C$21</f>
        <v>128</v>
      </c>
      <c r="C1856">
        <f>$P$35*'Profilo fotovoltaico'!B1858</f>
        <v>1007.581869704223</v>
      </c>
      <c r="D1856">
        <f>$Q$37*'Profilo eolico'!B1858</f>
        <v>746.83326649758862</v>
      </c>
      <c r="E1856">
        <f>$P$39*'Profilo fotovoltaico'!B1858+'Approvvigionamento energia'!$Q$39*'Profilo eolico'!B1858</f>
        <v>812.02041729924713</v>
      </c>
      <c r="F1856">
        <f>$P$41*'Profilo fotovoltaico'!B1858+'Approvvigionamento energia'!$Q$41*'Profilo eolico'!B1858</f>
        <v>877.20756810090575</v>
      </c>
      <c r="G1856">
        <f>$P$43*'Profilo fotovoltaico'!B1858+'Approvvigionamento energia'!$Q$43*'Profilo eolico'!B1858</f>
        <v>942.39471890256448</v>
      </c>
      <c r="H1856">
        <f t="shared" si="56"/>
        <v>1138.4335154826958</v>
      </c>
      <c r="I1856">
        <f>IF(LCOH!$C$28=Menu!$A$1,'Approvvigionamento energia'!C1856,0)+IF(LCOH!$C$28=Menu!$A$2,'Approvvigionamento energia'!D1856,0)+IF(LCOH!$C$28=Menu!$A$3,'Approvvigionamento energia'!E1856,0)+IF(LCOH!$C$28=Menu!$A$4,'Approvvigionamento energia'!F1856,0)+IF(LCOH!$C$28=Menu!$A$5,'Approvvigionamento energia'!G1856,0)+IF(LCOH!$C$28=Menu!$A$6,'Approvvigionamento energia'!H1856,0)</f>
        <v>877.20756810090575</v>
      </c>
      <c r="J1856">
        <f>'Approvvigionamento energia'!A1856+'Approvvigionamento energia'!B1856+'Approvvigionamento energia'!I1856</f>
        <v>1142.2075681009057</v>
      </c>
      <c r="K1856">
        <f>IF(MIN(LCOH!$C$18,J1856)&gt;=$P$48*LCOH!$C$18, MIN(LCOH!$C$18,J1856),0)</f>
        <v>1142.2075681009057</v>
      </c>
      <c r="L1856">
        <f t="shared" si="57"/>
        <v>0</v>
      </c>
      <c r="M1856">
        <f>K1856/LCOH!$C$18</f>
        <v>0.76147171206727049</v>
      </c>
      <c r="N1856">
        <f>K1856/LCOH!$C$34</f>
        <v>22.007852949921112</v>
      </c>
    </row>
    <row r="1857" spans="1:14" x14ac:dyDescent="0.35">
      <c r="A1857">
        <f>'Profilo fotovoltaico'!B1859*LCOH!$C$20</f>
        <v>297</v>
      </c>
      <c r="B1857">
        <f>'Profilo eolico'!B1859*LCOH!$C$21</f>
        <v>139.6</v>
      </c>
      <c r="C1857">
        <f>$P$35*'Profilo fotovoltaico'!B1859</f>
        <v>2184.3198197237534</v>
      </c>
      <c r="D1857">
        <f>$Q$37*'Profilo eolico'!B1859</f>
        <v>814.51503127393255</v>
      </c>
      <c r="E1857">
        <f>$P$39*'Profilo fotovoltaico'!B1859+'Approvvigionamento energia'!$Q$39*'Profilo eolico'!B1859</f>
        <v>1156.9662283863877</v>
      </c>
      <c r="F1857">
        <f>$P$41*'Profilo fotovoltaico'!B1859+'Approvvigionamento energia'!$Q$41*'Profilo eolico'!B1859</f>
        <v>1499.4174254988429</v>
      </c>
      <c r="G1857">
        <f>$P$43*'Profilo fotovoltaico'!B1859+'Approvvigionamento energia'!$Q$43*'Profilo eolico'!B1859</f>
        <v>1841.8686226112982</v>
      </c>
      <c r="H1857">
        <f t="shared" si="56"/>
        <v>1138.4335154826958</v>
      </c>
      <c r="I1857">
        <f>IF(LCOH!$C$28=Menu!$A$1,'Approvvigionamento energia'!C1857,0)+IF(LCOH!$C$28=Menu!$A$2,'Approvvigionamento energia'!D1857,0)+IF(LCOH!$C$28=Menu!$A$3,'Approvvigionamento energia'!E1857,0)+IF(LCOH!$C$28=Menu!$A$4,'Approvvigionamento energia'!F1857,0)+IF(LCOH!$C$28=Menu!$A$5,'Approvvigionamento energia'!G1857,0)+IF(LCOH!$C$28=Menu!$A$6,'Approvvigionamento energia'!H1857,0)</f>
        <v>1499.4174254988429</v>
      </c>
      <c r="J1857">
        <f>'Approvvigionamento energia'!A1857+'Approvvigionamento energia'!B1857+'Approvvigionamento energia'!I1857</f>
        <v>1936.0174254988428</v>
      </c>
      <c r="K1857">
        <f>IF(MIN(LCOH!$C$18,J1857)&gt;=$P$48*LCOH!$C$18, MIN(LCOH!$C$18,J1857),0)</f>
        <v>1500</v>
      </c>
      <c r="L1857">
        <f t="shared" si="57"/>
        <v>436.01742549884284</v>
      </c>
      <c r="M1857">
        <f>K1857/LCOH!$C$18</f>
        <v>1</v>
      </c>
      <c r="N1857">
        <f>K1857/LCOH!$C$34</f>
        <v>28.901734104046245</v>
      </c>
    </row>
    <row r="1858" spans="1:14" x14ac:dyDescent="0.35">
      <c r="A1858">
        <f>'Profilo fotovoltaico'!B1860*LCOH!$C$20</f>
        <v>442</v>
      </c>
      <c r="B1858">
        <f>'Profilo eolico'!B1860*LCOH!$C$21</f>
        <v>147.60000000000002</v>
      </c>
      <c r="C1858">
        <f>$P$35*'Profilo fotovoltaico'!B1860</f>
        <v>3250.7385869289528</v>
      </c>
      <c r="D1858">
        <f>$Q$37*'Profilo eolico'!B1860</f>
        <v>861.1921104300319</v>
      </c>
      <c r="E1858">
        <f>$P$39*'Profilo fotovoltaico'!B1860+'Approvvigionamento energia'!$Q$39*'Profilo eolico'!B1860</f>
        <v>1458.578729554762</v>
      </c>
      <c r="F1858">
        <f>$P$41*'Profilo fotovoltaico'!B1860+'Approvvigionamento energia'!$Q$41*'Profilo eolico'!B1860</f>
        <v>2055.9653486794923</v>
      </c>
      <c r="G1858">
        <f>$P$43*'Profilo fotovoltaico'!B1860+'Approvvigionamento energia'!$Q$43*'Profilo eolico'!B1860</f>
        <v>2653.351967804223</v>
      </c>
      <c r="H1858">
        <f t="shared" ref="H1858:H1921" si="58">$P$45</f>
        <v>1138.4335154826958</v>
      </c>
      <c r="I1858">
        <f>IF(LCOH!$C$28=Menu!$A$1,'Approvvigionamento energia'!C1858,0)+IF(LCOH!$C$28=Menu!$A$2,'Approvvigionamento energia'!D1858,0)+IF(LCOH!$C$28=Menu!$A$3,'Approvvigionamento energia'!E1858,0)+IF(LCOH!$C$28=Menu!$A$4,'Approvvigionamento energia'!F1858,0)+IF(LCOH!$C$28=Menu!$A$5,'Approvvigionamento energia'!G1858,0)+IF(LCOH!$C$28=Menu!$A$6,'Approvvigionamento energia'!H1858,0)</f>
        <v>2055.9653486794923</v>
      </c>
      <c r="J1858">
        <f>'Approvvigionamento energia'!A1858+'Approvvigionamento energia'!B1858+'Approvvigionamento energia'!I1858</f>
        <v>2645.5653486794922</v>
      </c>
      <c r="K1858">
        <f>IF(MIN(LCOH!$C$18,J1858)&gt;=$P$48*LCOH!$C$18, MIN(LCOH!$C$18,J1858),0)</f>
        <v>1500</v>
      </c>
      <c r="L1858">
        <f t="shared" si="57"/>
        <v>1145.5653486794922</v>
      </c>
      <c r="M1858">
        <f>K1858/LCOH!$C$18</f>
        <v>1</v>
      </c>
      <c r="N1858">
        <f>K1858/LCOH!$C$34</f>
        <v>28.901734104046245</v>
      </c>
    </row>
    <row r="1859" spans="1:14" x14ac:dyDescent="0.35">
      <c r="A1859">
        <f>'Profilo fotovoltaico'!B1861*LCOH!$C$20</f>
        <v>536</v>
      </c>
      <c r="B1859">
        <f>'Profilo eolico'!B1861*LCOH!$C$21</f>
        <v>143.6</v>
      </c>
      <c r="C1859">
        <f>$P$35*'Profilo fotovoltaico'!B1861</f>
        <v>3942.0721325654272</v>
      </c>
      <c r="D1859">
        <f>$Q$37*'Profilo eolico'!B1861</f>
        <v>837.85357085198223</v>
      </c>
      <c r="E1859">
        <f>$P$39*'Profilo fotovoltaico'!B1861+'Approvvigionamento energia'!$Q$39*'Profilo eolico'!B1861</f>
        <v>1613.9082112803435</v>
      </c>
      <c r="F1859">
        <f>$P$41*'Profilo fotovoltaico'!B1861+'Approvvigionamento energia'!$Q$41*'Profilo eolico'!B1861</f>
        <v>2389.9628517087049</v>
      </c>
      <c r="G1859">
        <f>$P$43*'Profilo fotovoltaico'!B1861+'Approvvigionamento energia'!$Q$43*'Profilo eolico'!B1861</f>
        <v>3166.0174921370663</v>
      </c>
      <c r="H1859">
        <f t="shared" si="58"/>
        <v>1138.4335154826958</v>
      </c>
      <c r="I1859">
        <f>IF(LCOH!$C$28=Menu!$A$1,'Approvvigionamento energia'!C1859,0)+IF(LCOH!$C$28=Menu!$A$2,'Approvvigionamento energia'!D1859,0)+IF(LCOH!$C$28=Menu!$A$3,'Approvvigionamento energia'!E1859,0)+IF(LCOH!$C$28=Menu!$A$4,'Approvvigionamento energia'!F1859,0)+IF(LCOH!$C$28=Menu!$A$5,'Approvvigionamento energia'!G1859,0)+IF(LCOH!$C$28=Menu!$A$6,'Approvvigionamento energia'!H1859,0)</f>
        <v>2389.9628517087049</v>
      </c>
      <c r="J1859">
        <f>'Approvvigionamento energia'!A1859+'Approvvigionamento energia'!B1859+'Approvvigionamento energia'!I1859</f>
        <v>3069.5628517087048</v>
      </c>
      <c r="K1859">
        <f>IF(MIN(LCOH!$C$18,J1859)&gt;=$P$48*LCOH!$C$18, MIN(LCOH!$C$18,J1859),0)</f>
        <v>1500</v>
      </c>
      <c r="L1859">
        <f t="shared" ref="L1859:L1922" si="59">J1859-K1859</f>
        <v>1569.5628517087048</v>
      </c>
      <c r="M1859">
        <f>K1859/LCOH!$C$18</f>
        <v>1</v>
      </c>
      <c r="N1859">
        <f>K1859/LCOH!$C$34</f>
        <v>28.901734104046245</v>
      </c>
    </row>
    <row r="1860" spans="1:14" x14ac:dyDescent="0.35">
      <c r="A1860">
        <f>'Profilo fotovoltaico'!B1862*LCOH!$C$20</f>
        <v>587</v>
      </c>
      <c r="B1860">
        <f>'Profilo eolico'!B1862*LCOH!$C$21</f>
        <v>138.80000000000001</v>
      </c>
      <c r="C1860">
        <f>$P$35*'Profilo fotovoltaico'!B1862</f>
        <v>4317.1573541341522</v>
      </c>
      <c r="D1860">
        <f>$Q$37*'Profilo eolico'!B1862</f>
        <v>809.84732335832268</v>
      </c>
      <c r="E1860">
        <f>$P$39*'Profilo fotovoltaico'!B1862+'Approvvigionamento energia'!$Q$39*'Profilo eolico'!B1862</f>
        <v>1686.6748310522801</v>
      </c>
      <c r="F1860">
        <f>$P$41*'Profilo fotovoltaico'!B1862+'Approvvigionamento energia'!$Q$41*'Profilo eolico'!B1862</f>
        <v>2563.5023387462375</v>
      </c>
      <c r="G1860">
        <f>$P$43*'Profilo fotovoltaico'!B1862+'Approvvigionamento energia'!$Q$43*'Profilo eolico'!B1862</f>
        <v>3440.3298464401946</v>
      </c>
      <c r="H1860">
        <f t="shared" si="58"/>
        <v>1138.4335154826958</v>
      </c>
      <c r="I1860">
        <f>IF(LCOH!$C$28=Menu!$A$1,'Approvvigionamento energia'!C1860,0)+IF(LCOH!$C$28=Menu!$A$2,'Approvvigionamento energia'!D1860,0)+IF(LCOH!$C$28=Menu!$A$3,'Approvvigionamento energia'!E1860,0)+IF(LCOH!$C$28=Menu!$A$4,'Approvvigionamento energia'!F1860,0)+IF(LCOH!$C$28=Menu!$A$5,'Approvvigionamento energia'!G1860,0)+IF(LCOH!$C$28=Menu!$A$6,'Approvvigionamento energia'!H1860,0)</f>
        <v>2563.5023387462375</v>
      </c>
      <c r="J1860">
        <f>'Approvvigionamento energia'!A1860+'Approvvigionamento energia'!B1860+'Approvvigionamento energia'!I1860</f>
        <v>3289.3023387462372</v>
      </c>
      <c r="K1860">
        <f>IF(MIN(LCOH!$C$18,J1860)&gt;=$P$48*LCOH!$C$18, MIN(LCOH!$C$18,J1860),0)</f>
        <v>1500</v>
      </c>
      <c r="L1860">
        <f t="shared" si="59"/>
        <v>1789.3023387462372</v>
      </c>
      <c r="M1860">
        <f>K1860/LCOH!$C$18</f>
        <v>1</v>
      </c>
      <c r="N1860">
        <f>K1860/LCOH!$C$34</f>
        <v>28.901734104046245</v>
      </c>
    </row>
    <row r="1861" spans="1:14" x14ac:dyDescent="0.35">
      <c r="A1861">
        <f>'Profilo fotovoltaico'!B1863*LCOH!$C$20</f>
        <v>596</v>
      </c>
      <c r="B1861">
        <f>'Profilo eolico'!B1863*LCOH!$C$21</f>
        <v>138.6</v>
      </c>
      <c r="C1861">
        <f>$P$35*'Profilo fotovoltaico'!B1863</f>
        <v>4383.3488638227509</v>
      </c>
      <c r="D1861">
        <f>$Q$37*'Profilo eolico'!B1863</f>
        <v>808.68039637942013</v>
      </c>
      <c r="E1861">
        <f>$P$39*'Profilo fotovoltaico'!B1863+'Approvvigionamento energia'!$Q$39*'Profilo eolico'!B1863</f>
        <v>1702.3475132402527</v>
      </c>
      <c r="F1861">
        <f>$P$41*'Profilo fotovoltaico'!B1863+'Approvvigionamento energia'!$Q$41*'Profilo eolico'!B1863</f>
        <v>2596.0146301010855</v>
      </c>
      <c r="G1861">
        <f>$P$43*'Profilo fotovoltaico'!B1863+'Approvvigionamento energia'!$Q$43*'Profilo eolico'!B1863</f>
        <v>3489.6817469619182</v>
      </c>
      <c r="H1861">
        <f t="shared" si="58"/>
        <v>1138.4335154826958</v>
      </c>
      <c r="I1861">
        <f>IF(LCOH!$C$28=Menu!$A$1,'Approvvigionamento energia'!C1861,0)+IF(LCOH!$C$28=Menu!$A$2,'Approvvigionamento energia'!D1861,0)+IF(LCOH!$C$28=Menu!$A$3,'Approvvigionamento energia'!E1861,0)+IF(LCOH!$C$28=Menu!$A$4,'Approvvigionamento energia'!F1861,0)+IF(LCOH!$C$28=Menu!$A$5,'Approvvigionamento energia'!G1861,0)+IF(LCOH!$C$28=Menu!$A$6,'Approvvigionamento energia'!H1861,0)</f>
        <v>2596.0146301010855</v>
      </c>
      <c r="J1861">
        <f>'Approvvigionamento energia'!A1861+'Approvvigionamento energia'!B1861+'Approvvigionamento energia'!I1861</f>
        <v>3330.6146301010854</v>
      </c>
      <c r="K1861">
        <f>IF(MIN(LCOH!$C$18,J1861)&gt;=$P$48*LCOH!$C$18, MIN(LCOH!$C$18,J1861),0)</f>
        <v>1500</v>
      </c>
      <c r="L1861">
        <f t="shared" si="59"/>
        <v>1830.6146301010854</v>
      </c>
      <c r="M1861">
        <f>K1861/LCOH!$C$18</f>
        <v>1</v>
      </c>
      <c r="N1861">
        <f>K1861/LCOH!$C$34</f>
        <v>28.901734104046245</v>
      </c>
    </row>
    <row r="1862" spans="1:14" x14ac:dyDescent="0.35">
      <c r="A1862">
        <f>'Profilo fotovoltaico'!B1864*LCOH!$C$20</f>
        <v>563</v>
      </c>
      <c r="B1862">
        <f>'Profilo eolico'!B1864*LCOH!$C$21</f>
        <v>140.1</v>
      </c>
      <c r="C1862">
        <f>$P$35*'Profilo fotovoltaico'!B1864</f>
        <v>4140.6466616312218</v>
      </c>
      <c r="D1862">
        <f>$Q$37*'Profilo eolico'!B1864</f>
        <v>817.43234872118876</v>
      </c>
      <c r="E1862">
        <f>$P$39*'Profilo fotovoltaico'!B1864+'Approvvigionamento energia'!$Q$39*'Profilo eolico'!B1864</f>
        <v>1648.2359269486969</v>
      </c>
      <c r="F1862">
        <f>$P$41*'Profilo fotovoltaico'!B1864+'Approvvigionamento energia'!$Q$41*'Profilo eolico'!B1864</f>
        <v>2479.0395051762052</v>
      </c>
      <c r="G1862">
        <f>$P$43*'Profilo fotovoltaico'!B1864+'Approvvigionamento energia'!$Q$43*'Profilo eolico'!B1864</f>
        <v>3309.843083403714</v>
      </c>
      <c r="H1862">
        <f t="shared" si="58"/>
        <v>1138.4335154826958</v>
      </c>
      <c r="I1862">
        <f>IF(LCOH!$C$28=Menu!$A$1,'Approvvigionamento energia'!C1862,0)+IF(LCOH!$C$28=Menu!$A$2,'Approvvigionamento energia'!D1862,0)+IF(LCOH!$C$28=Menu!$A$3,'Approvvigionamento energia'!E1862,0)+IF(LCOH!$C$28=Menu!$A$4,'Approvvigionamento energia'!F1862,0)+IF(LCOH!$C$28=Menu!$A$5,'Approvvigionamento energia'!G1862,0)+IF(LCOH!$C$28=Menu!$A$6,'Approvvigionamento energia'!H1862,0)</f>
        <v>2479.0395051762052</v>
      </c>
      <c r="J1862">
        <f>'Approvvigionamento energia'!A1862+'Approvvigionamento energia'!B1862+'Approvvigionamento energia'!I1862</f>
        <v>3182.1395051762051</v>
      </c>
      <c r="K1862">
        <f>IF(MIN(LCOH!$C$18,J1862)&gt;=$P$48*LCOH!$C$18, MIN(LCOH!$C$18,J1862),0)</f>
        <v>1500</v>
      </c>
      <c r="L1862">
        <f t="shared" si="59"/>
        <v>1682.1395051762051</v>
      </c>
      <c r="M1862">
        <f>K1862/LCOH!$C$18</f>
        <v>1</v>
      </c>
      <c r="N1862">
        <f>K1862/LCOH!$C$34</f>
        <v>28.901734104046245</v>
      </c>
    </row>
    <row r="1863" spans="1:14" x14ac:dyDescent="0.35">
      <c r="A1863">
        <f>'Profilo fotovoltaico'!B1865*LCOH!$C$20</f>
        <v>487</v>
      </c>
      <c r="B1863">
        <f>'Profilo eolico'!B1865*LCOH!$C$21</f>
        <v>143</v>
      </c>
      <c r="C1863">
        <f>$P$35*'Profilo fotovoltaico'!B1865</f>
        <v>3581.6961353719457</v>
      </c>
      <c r="D1863">
        <f>$Q$37*'Profilo eolico'!B1865</f>
        <v>834.35278991527468</v>
      </c>
      <c r="E1863">
        <f>$P$39*'Profilo fotovoltaico'!B1865+'Approvvigionamento energia'!$Q$39*'Profilo eolico'!B1865</f>
        <v>1521.1886262794424</v>
      </c>
      <c r="F1863">
        <f>$P$41*'Profilo fotovoltaico'!B1865+'Approvvigionamento energia'!$Q$41*'Profilo eolico'!B1865</f>
        <v>2208.0244626436101</v>
      </c>
      <c r="G1863">
        <f>$P$43*'Profilo fotovoltaico'!B1865+'Approvvigionamento energia'!$Q$43*'Profilo eolico'!B1865</f>
        <v>2894.8602990077779</v>
      </c>
      <c r="H1863">
        <f t="shared" si="58"/>
        <v>1138.4335154826958</v>
      </c>
      <c r="I1863">
        <f>IF(LCOH!$C$28=Menu!$A$1,'Approvvigionamento energia'!C1863,0)+IF(LCOH!$C$28=Menu!$A$2,'Approvvigionamento energia'!D1863,0)+IF(LCOH!$C$28=Menu!$A$3,'Approvvigionamento energia'!E1863,0)+IF(LCOH!$C$28=Menu!$A$4,'Approvvigionamento energia'!F1863,0)+IF(LCOH!$C$28=Menu!$A$5,'Approvvigionamento energia'!G1863,0)+IF(LCOH!$C$28=Menu!$A$6,'Approvvigionamento energia'!H1863,0)</f>
        <v>2208.0244626436101</v>
      </c>
      <c r="J1863">
        <f>'Approvvigionamento energia'!A1863+'Approvvigionamento energia'!B1863+'Approvvigionamento energia'!I1863</f>
        <v>2838.0244626436101</v>
      </c>
      <c r="K1863">
        <f>IF(MIN(LCOH!$C$18,J1863)&gt;=$P$48*LCOH!$C$18, MIN(LCOH!$C$18,J1863),0)</f>
        <v>1500</v>
      </c>
      <c r="L1863">
        <f t="shared" si="59"/>
        <v>1338.0244626436101</v>
      </c>
      <c r="M1863">
        <f>K1863/LCOH!$C$18</f>
        <v>1</v>
      </c>
      <c r="N1863">
        <f>K1863/LCOH!$C$34</f>
        <v>28.901734104046245</v>
      </c>
    </row>
    <row r="1864" spans="1:14" x14ac:dyDescent="0.35">
      <c r="A1864">
        <f>'Profilo fotovoltaico'!B1866*LCOH!$C$20</f>
        <v>373</v>
      </c>
      <c r="B1864">
        <f>'Profilo eolico'!B1866*LCOH!$C$21</f>
        <v>142.9</v>
      </c>
      <c r="C1864">
        <f>$P$35*'Profilo fotovoltaico'!B1866</f>
        <v>2743.2703459830304</v>
      </c>
      <c r="D1864">
        <f>$Q$37*'Profilo eolico'!B1866</f>
        <v>833.76932642582346</v>
      </c>
      <c r="E1864">
        <f>$P$39*'Profilo fotovoltaico'!B1866+'Approvvigionamento energia'!$Q$39*'Profilo eolico'!B1866</f>
        <v>1311.1445813151254</v>
      </c>
      <c r="F1864">
        <f>$P$41*'Profilo fotovoltaico'!B1866+'Approvvigionamento energia'!$Q$41*'Profilo eolico'!B1866</f>
        <v>1788.5198362044271</v>
      </c>
      <c r="G1864">
        <f>$P$43*'Profilo fotovoltaico'!B1866+'Approvvigionamento energia'!$Q$43*'Profilo eolico'!B1866</f>
        <v>2265.8950910937288</v>
      </c>
      <c r="H1864">
        <f t="shared" si="58"/>
        <v>1138.4335154826958</v>
      </c>
      <c r="I1864">
        <f>IF(LCOH!$C$28=Menu!$A$1,'Approvvigionamento energia'!C1864,0)+IF(LCOH!$C$28=Menu!$A$2,'Approvvigionamento energia'!D1864,0)+IF(LCOH!$C$28=Menu!$A$3,'Approvvigionamento energia'!E1864,0)+IF(LCOH!$C$28=Menu!$A$4,'Approvvigionamento energia'!F1864,0)+IF(LCOH!$C$28=Menu!$A$5,'Approvvigionamento energia'!G1864,0)+IF(LCOH!$C$28=Menu!$A$6,'Approvvigionamento energia'!H1864,0)</f>
        <v>1788.5198362044271</v>
      </c>
      <c r="J1864">
        <f>'Approvvigionamento energia'!A1864+'Approvvigionamento energia'!B1864+'Approvvigionamento energia'!I1864</f>
        <v>2304.4198362044272</v>
      </c>
      <c r="K1864">
        <f>IF(MIN(LCOH!$C$18,J1864)&gt;=$P$48*LCOH!$C$18, MIN(LCOH!$C$18,J1864),0)</f>
        <v>1500</v>
      </c>
      <c r="L1864">
        <f t="shared" si="59"/>
        <v>804.41983620442716</v>
      </c>
      <c r="M1864">
        <f>K1864/LCOH!$C$18</f>
        <v>1</v>
      </c>
      <c r="N1864">
        <f>K1864/LCOH!$C$34</f>
        <v>28.901734104046245</v>
      </c>
    </row>
    <row r="1865" spans="1:14" x14ac:dyDescent="0.35">
      <c r="A1865">
        <f>'Profilo fotovoltaico'!B1867*LCOH!$C$20</f>
        <v>227</v>
      </c>
      <c r="B1865">
        <f>'Profilo eolico'!B1867*LCOH!$C$21</f>
        <v>126.8</v>
      </c>
      <c r="C1865">
        <f>$P$35*'Profilo fotovoltaico'!B1867</f>
        <v>1669.4969665902088</v>
      </c>
      <c r="D1865">
        <f>$Q$37*'Profilo eolico'!B1867</f>
        <v>739.83170462417365</v>
      </c>
      <c r="E1865">
        <f>$P$39*'Profilo fotovoltaico'!B1867+'Approvvigionamento energia'!$Q$39*'Profilo eolico'!B1867</f>
        <v>972.24802011568249</v>
      </c>
      <c r="F1865">
        <f>$P$41*'Profilo fotovoltaico'!B1867+'Approvvigionamento energia'!$Q$41*'Profilo eolico'!B1867</f>
        <v>1204.6643356071913</v>
      </c>
      <c r="G1865">
        <f>$P$43*'Profilo fotovoltaico'!B1867+'Approvvigionamento energia'!$Q$43*'Profilo eolico'!B1867</f>
        <v>1437.0806510987002</v>
      </c>
      <c r="H1865">
        <f t="shared" si="58"/>
        <v>1138.4335154826958</v>
      </c>
      <c r="I1865">
        <f>IF(LCOH!$C$28=Menu!$A$1,'Approvvigionamento energia'!C1865,0)+IF(LCOH!$C$28=Menu!$A$2,'Approvvigionamento energia'!D1865,0)+IF(LCOH!$C$28=Menu!$A$3,'Approvvigionamento energia'!E1865,0)+IF(LCOH!$C$28=Menu!$A$4,'Approvvigionamento energia'!F1865,0)+IF(LCOH!$C$28=Menu!$A$5,'Approvvigionamento energia'!G1865,0)+IF(LCOH!$C$28=Menu!$A$6,'Approvvigionamento energia'!H1865,0)</f>
        <v>1204.6643356071913</v>
      </c>
      <c r="J1865">
        <f>'Approvvigionamento energia'!A1865+'Approvvigionamento energia'!B1865+'Approvvigionamento energia'!I1865</f>
        <v>1558.4643356071913</v>
      </c>
      <c r="K1865">
        <f>IF(MIN(LCOH!$C$18,J1865)&gt;=$P$48*LCOH!$C$18, MIN(LCOH!$C$18,J1865),0)</f>
        <v>1500</v>
      </c>
      <c r="L1865">
        <f t="shared" si="59"/>
        <v>58.464335607191288</v>
      </c>
      <c r="M1865">
        <f>K1865/LCOH!$C$18</f>
        <v>1</v>
      </c>
      <c r="N1865">
        <f>K1865/LCOH!$C$34</f>
        <v>28.901734104046245</v>
      </c>
    </row>
    <row r="1866" spans="1:14" x14ac:dyDescent="0.35">
      <c r="A1866">
        <f>'Profilo fotovoltaico'!B1868*LCOH!$C$20</f>
        <v>72</v>
      </c>
      <c r="B1866">
        <f>'Profilo eolico'!B1868*LCOH!$C$21</f>
        <v>103.1</v>
      </c>
      <c r="C1866">
        <f>$P$35*'Profilo fotovoltaico'!B1868</f>
        <v>529.53207750878869</v>
      </c>
      <c r="D1866">
        <f>$Q$37*'Profilo eolico'!B1868</f>
        <v>601.55085762422959</v>
      </c>
      <c r="E1866">
        <f>$P$39*'Profilo fotovoltaico'!B1868+'Approvvigionamento energia'!$Q$39*'Profilo eolico'!B1868</f>
        <v>583.54616259536931</v>
      </c>
      <c r="F1866">
        <f>$P$41*'Profilo fotovoltaico'!B1868+'Approvvigionamento energia'!$Q$41*'Profilo eolico'!B1868</f>
        <v>565.54146756650914</v>
      </c>
      <c r="G1866">
        <f>$P$43*'Profilo fotovoltaico'!B1868+'Approvvigionamento energia'!$Q$43*'Profilo eolico'!B1868</f>
        <v>547.53677253764886</v>
      </c>
      <c r="H1866">
        <f t="shared" si="58"/>
        <v>1138.4335154826958</v>
      </c>
      <c r="I1866">
        <f>IF(LCOH!$C$28=Menu!$A$1,'Approvvigionamento energia'!C1866,0)+IF(LCOH!$C$28=Menu!$A$2,'Approvvigionamento energia'!D1866,0)+IF(LCOH!$C$28=Menu!$A$3,'Approvvigionamento energia'!E1866,0)+IF(LCOH!$C$28=Menu!$A$4,'Approvvigionamento energia'!F1866,0)+IF(LCOH!$C$28=Menu!$A$5,'Approvvigionamento energia'!G1866,0)+IF(LCOH!$C$28=Menu!$A$6,'Approvvigionamento energia'!H1866,0)</f>
        <v>565.54146756650914</v>
      </c>
      <c r="J1866">
        <f>'Approvvigionamento energia'!A1866+'Approvvigionamento energia'!B1866+'Approvvigionamento energia'!I1866</f>
        <v>740.64146756650916</v>
      </c>
      <c r="K1866">
        <f>IF(MIN(LCOH!$C$18,J1866)&gt;=$P$48*LCOH!$C$18, MIN(LCOH!$C$18,J1866),0)</f>
        <v>740.64146756650916</v>
      </c>
      <c r="L1866">
        <f t="shared" si="59"/>
        <v>0</v>
      </c>
      <c r="M1866">
        <f>K1866/LCOH!$C$18</f>
        <v>0.4937609783776728</v>
      </c>
      <c r="N1866">
        <f>K1866/LCOH!$C$34</f>
        <v>14.270548508025225</v>
      </c>
    </row>
    <row r="1867" spans="1:14" x14ac:dyDescent="0.35">
      <c r="A1867">
        <f>'Profilo fotovoltaico'!B1869*LCOH!$C$20</f>
        <v>0</v>
      </c>
      <c r="B1867">
        <f>'Profilo eolico'!B1869*LCOH!$C$21</f>
        <v>97.9</v>
      </c>
      <c r="C1867">
        <f>$P$35*'Profilo fotovoltaico'!B1869</f>
        <v>0</v>
      </c>
      <c r="D1867">
        <f>$Q$37*'Profilo eolico'!B1869</f>
        <v>571.21075617276506</v>
      </c>
      <c r="E1867">
        <f>$P$39*'Profilo fotovoltaico'!B1869+'Approvvigionamento energia'!$Q$39*'Profilo eolico'!B1869</f>
        <v>428.40806712957374</v>
      </c>
      <c r="F1867">
        <f>$P$41*'Profilo fotovoltaico'!B1869+'Approvvigionamento energia'!$Q$41*'Profilo eolico'!B1869</f>
        <v>285.60537808638253</v>
      </c>
      <c r="G1867">
        <f>$P$43*'Profilo fotovoltaico'!B1869+'Approvvigionamento energia'!$Q$43*'Profilo eolico'!B1869</f>
        <v>142.80268904319126</v>
      </c>
      <c r="H1867">
        <f t="shared" si="58"/>
        <v>1138.4335154826958</v>
      </c>
      <c r="I1867">
        <f>IF(LCOH!$C$28=Menu!$A$1,'Approvvigionamento energia'!C1867,0)+IF(LCOH!$C$28=Menu!$A$2,'Approvvigionamento energia'!D1867,0)+IF(LCOH!$C$28=Menu!$A$3,'Approvvigionamento energia'!E1867,0)+IF(LCOH!$C$28=Menu!$A$4,'Approvvigionamento energia'!F1867,0)+IF(LCOH!$C$28=Menu!$A$5,'Approvvigionamento energia'!G1867,0)+IF(LCOH!$C$28=Menu!$A$6,'Approvvigionamento energia'!H1867,0)</f>
        <v>285.60537808638253</v>
      </c>
      <c r="J1867">
        <f>'Approvvigionamento energia'!A1867+'Approvvigionamento energia'!B1867+'Approvvigionamento energia'!I1867</f>
        <v>383.50537808638251</v>
      </c>
      <c r="K1867">
        <f>IF(MIN(LCOH!$C$18,J1867)&gt;=$P$48*LCOH!$C$18, MIN(LCOH!$C$18,J1867),0)</f>
        <v>383.50537808638251</v>
      </c>
      <c r="L1867">
        <f t="shared" si="59"/>
        <v>0</v>
      </c>
      <c r="M1867">
        <f>K1867/LCOH!$C$18</f>
        <v>0.25567025205758837</v>
      </c>
      <c r="N1867">
        <f>K1867/LCOH!$C$34</f>
        <v>7.3893136432829003</v>
      </c>
    </row>
    <row r="1868" spans="1:14" x14ac:dyDescent="0.35">
      <c r="A1868">
        <f>'Profilo fotovoltaico'!B1870*LCOH!$C$20</f>
        <v>0</v>
      </c>
      <c r="B1868">
        <f>'Profilo eolico'!B1870*LCOH!$C$21</f>
        <v>91.800000000000011</v>
      </c>
      <c r="C1868">
        <f>$P$35*'Profilo fotovoltaico'!B1870</f>
        <v>0</v>
      </c>
      <c r="D1868">
        <f>$Q$37*'Profilo eolico'!B1870</f>
        <v>535.61948331623933</v>
      </c>
      <c r="E1868">
        <f>$P$39*'Profilo fotovoltaico'!B1870+'Approvvigionamento energia'!$Q$39*'Profilo eolico'!B1870</f>
        <v>401.71461248717952</v>
      </c>
      <c r="F1868">
        <f>$P$41*'Profilo fotovoltaico'!B1870+'Approvvigionamento energia'!$Q$41*'Profilo eolico'!B1870</f>
        <v>267.80974165811966</v>
      </c>
      <c r="G1868">
        <f>$P$43*'Profilo fotovoltaico'!B1870+'Approvvigionamento energia'!$Q$43*'Profilo eolico'!B1870</f>
        <v>133.90487082905983</v>
      </c>
      <c r="H1868">
        <f t="shared" si="58"/>
        <v>1138.4335154826958</v>
      </c>
      <c r="I1868">
        <f>IF(LCOH!$C$28=Menu!$A$1,'Approvvigionamento energia'!C1868,0)+IF(LCOH!$C$28=Menu!$A$2,'Approvvigionamento energia'!D1868,0)+IF(LCOH!$C$28=Menu!$A$3,'Approvvigionamento energia'!E1868,0)+IF(LCOH!$C$28=Menu!$A$4,'Approvvigionamento energia'!F1868,0)+IF(LCOH!$C$28=Menu!$A$5,'Approvvigionamento energia'!G1868,0)+IF(LCOH!$C$28=Menu!$A$6,'Approvvigionamento energia'!H1868,0)</f>
        <v>267.80974165811966</v>
      </c>
      <c r="J1868">
        <f>'Approvvigionamento energia'!A1868+'Approvvigionamento energia'!B1868+'Approvvigionamento energia'!I1868</f>
        <v>359.60974165811967</v>
      </c>
      <c r="K1868">
        <f>IF(MIN(LCOH!$C$18,J1868)&gt;=$P$48*LCOH!$C$18, MIN(LCOH!$C$18,J1868),0)</f>
        <v>0</v>
      </c>
      <c r="L1868">
        <f t="shared" si="59"/>
        <v>359.60974165811967</v>
      </c>
      <c r="M1868">
        <f>K1868/LCOH!$C$18</f>
        <v>0</v>
      </c>
      <c r="N1868">
        <f>K1868/LCOH!$C$34</f>
        <v>0</v>
      </c>
    </row>
    <row r="1869" spans="1:14" x14ac:dyDescent="0.35">
      <c r="A1869">
        <f>'Profilo fotovoltaico'!B1871*LCOH!$C$20</f>
        <v>0</v>
      </c>
      <c r="B1869">
        <f>'Profilo eolico'!B1871*LCOH!$C$21</f>
        <v>90</v>
      </c>
      <c r="C1869">
        <f>$P$35*'Profilo fotovoltaico'!B1871</f>
        <v>0</v>
      </c>
      <c r="D1869">
        <f>$Q$37*'Profilo eolico'!B1871</f>
        <v>525.11714050611693</v>
      </c>
      <c r="E1869">
        <f>$P$39*'Profilo fotovoltaico'!B1871+'Approvvigionamento energia'!$Q$39*'Profilo eolico'!B1871</f>
        <v>393.83785537958772</v>
      </c>
      <c r="F1869">
        <f>$P$41*'Profilo fotovoltaico'!B1871+'Approvvigionamento energia'!$Q$41*'Profilo eolico'!B1871</f>
        <v>262.55857025305846</v>
      </c>
      <c r="G1869">
        <f>$P$43*'Profilo fotovoltaico'!B1871+'Approvvigionamento energia'!$Q$43*'Profilo eolico'!B1871</f>
        <v>131.27928512652923</v>
      </c>
      <c r="H1869">
        <f t="shared" si="58"/>
        <v>1138.4335154826958</v>
      </c>
      <c r="I1869">
        <f>IF(LCOH!$C$28=Menu!$A$1,'Approvvigionamento energia'!C1869,0)+IF(LCOH!$C$28=Menu!$A$2,'Approvvigionamento energia'!D1869,0)+IF(LCOH!$C$28=Menu!$A$3,'Approvvigionamento energia'!E1869,0)+IF(LCOH!$C$28=Menu!$A$4,'Approvvigionamento energia'!F1869,0)+IF(LCOH!$C$28=Menu!$A$5,'Approvvigionamento energia'!G1869,0)+IF(LCOH!$C$28=Menu!$A$6,'Approvvigionamento energia'!H1869,0)</f>
        <v>262.55857025305846</v>
      </c>
      <c r="J1869">
        <f>'Approvvigionamento energia'!A1869+'Approvvigionamento energia'!B1869+'Approvvigionamento energia'!I1869</f>
        <v>352.55857025305846</v>
      </c>
      <c r="K1869">
        <f>IF(MIN(LCOH!$C$18,J1869)&gt;=$P$48*LCOH!$C$18, MIN(LCOH!$C$18,J1869),0)</f>
        <v>0</v>
      </c>
      <c r="L1869">
        <f t="shared" si="59"/>
        <v>352.55857025305846</v>
      </c>
      <c r="M1869">
        <f>K1869/LCOH!$C$18</f>
        <v>0</v>
      </c>
      <c r="N1869">
        <f>K1869/LCOH!$C$34</f>
        <v>0</v>
      </c>
    </row>
    <row r="1870" spans="1:14" x14ac:dyDescent="0.35">
      <c r="A1870">
        <f>'Profilo fotovoltaico'!B1872*LCOH!$C$20</f>
        <v>0</v>
      </c>
      <c r="B1870">
        <f>'Profilo eolico'!B1872*LCOH!$C$21</f>
        <v>91.899999999999991</v>
      </c>
      <c r="C1870">
        <f>$P$35*'Profilo fotovoltaico'!B1872</f>
        <v>0</v>
      </c>
      <c r="D1870">
        <f>$Q$37*'Profilo eolico'!B1872</f>
        <v>536.20294680569054</v>
      </c>
      <c r="E1870">
        <f>$P$39*'Profilo fotovoltaico'!B1872+'Approvvigionamento energia'!$Q$39*'Profilo eolico'!B1872</f>
        <v>402.15221010426791</v>
      </c>
      <c r="F1870">
        <f>$P$41*'Profilo fotovoltaico'!B1872+'Approvvigionamento energia'!$Q$41*'Profilo eolico'!B1872</f>
        <v>268.10147340284527</v>
      </c>
      <c r="G1870">
        <f>$P$43*'Profilo fotovoltaico'!B1872+'Approvvigionamento energia'!$Q$43*'Profilo eolico'!B1872</f>
        <v>134.05073670142264</v>
      </c>
      <c r="H1870">
        <f t="shared" si="58"/>
        <v>1138.4335154826958</v>
      </c>
      <c r="I1870">
        <f>IF(LCOH!$C$28=Menu!$A$1,'Approvvigionamento energia'!C1870,0)+IF(LCOH!$C$28=Menu!$A$2,'Approvvigionamento energia'!D1870,0)+IF(LCOH!$C$28=Menu!$A$3,'Approvvigionamento energia'!E1870,0)+IF(LCOH!$C$28=Menu!$A$4,'Approvvigionamento energia'!F1870,0)+IF(LCOH!$C$28=Menu!$A$5,'Approvvigionamento energia'!G1870,0)+IF(LCOH!$C$28=Menu!$A$6,'Approvvigionamento energia'!H1870,0)</f>
        <v>268.10147340284527</v>
      </c>
      <c r="J1870">
        <f>'Approvvigionamento energia'!A1870+'Approvvigionamento energia'!B1870+'Approvvigionamento energia'!I1870</f>
        <v>360.00147340284525</v>
      </c>
      <c r="K1870">
        <f>IF(MIN(LCOH!$C$18,J1870)&gt;=$P$48*LCOH!$C$18, MIN(LCOH!$C$18,J1870),0)</f>
        <v>0</v>
      </c>
      <c r="L1870">
        <f t="shared" si="59"/>
        <v>360.00147340284525</v>
      </c>
      <c r="M1870">
        <f>K1870/LCOH!$C$18</f>
        <v>0</v>
      </c>
      <c r="N1870">
        <f>K1870/LCOH!$C$34</f>
        <v>0</v>
      </c>
    </row>
    <row r="1871" spans="1:14" x14ac:dyDescent="0.35">
      <c r="A1871">
        <f>'Profilo fotovoltaico'!B1873*LCOH!$C$20</f>
        <v>0</v>
      </c>
      <c r="B1871">
        <f>'Profilo eolico'!B1873*LCOH!$C$21</f>
        <v>100.1</v>
      </c>
      <c r="C1871">
        <f>$P$35*'Profilo fotovoltaico'!B1873</f>
        <v>0</v>
      </c>
      <c r="D1871">
        <f>$Q$37*'Profilo eolico'!B1873</f>
        <v>584.04695294069234</v>
      </c>
      <c r="E1871">
        <f>$P$39*'Profilo fotovoltaico'!B1873+'Approvvigionamento energia'!$Q$39*'Profilo eolico'!B1873</f>
        <v>438.03521470551919</v>
      </c>
      <c r="F1871">
        <f>$P$41*'Profilo fotovoltaico'!B1873+'Approvvigionamento energia'!$Q$41*'Profilo eolico'!B1873</f>
        <v>292.02347647034617</v>
      </c>
      <c r="G1871">
        <f>$P$43*'Profilo fotovoltaico'!B1873+'Approvvigionamento energia'!$Q$43*'Profilo eolico'!B1873</f>
        <v>146.01173823517308</v>
      </c>
      <c r="H1871">
        <f t="shared" si="58"/>
        <v>1138.4335154826958</v>
      </c>
      <c r="I1871">
        <f>IF(LCOH!$C$28=Menu!$A$1,'Approvvigionamento energia'!C1871,0)+IF(LCOH!$C$28=Menu!$A$2,'Approvvigionamento energia'!D1871,0)+IF(LCOH!$C$28=Menu!$A$3,'Approvvigionamento energia'!E1871,0)+IF(LCOH!$C$28=Menu!$A$4,'Approvvigionamento energia'!F1871,0)+IF(LCOH!$C$28=Menu!$A$5,'Approvvigionamento energia'!G1871,0)+IF(LCOH!$C$28=Menu!$A$6,'Approvvigionamento energia'!H1871,0)</f>
        <v>292.02347647034617</v>
      </c>
      <c r="J1871">
        <f>'Approvvigionamento energia'!A1871+'Approvvigionamento energia'!B1871+'Approvvigionamento energia'!I1871</f>
        <v>392.12347647034619</v>
      </c>
      <c r="K1871">
        <f>IF(MIN(LCOH!$C$18,J1871)&gt;=$P$48*LCOH!$C$18, MIN(LCOH!$C$18,J1871),0)</f>
        <v>392.12347647034619</v>
      </c>
      <c r="L1871">
        <f t="shared" si="59"/>
        <v>0</v>
      </c>
      <c r="M1871">
        <f>K1871/LCOH!$C$18</f>
        <v>0.26141565098023078</v>
      </c>
      <c r="N1871">
        <f>K1871/LCOH!$C$34</f>
        <v>7.555365635266786</v>
      </c>
    </row>
    <row r="1872" spans="1:14" x14ac:dyDescent="0.35">
      <c r="A1872">
        <f>'Profilo fotovoltaico'!B1874*LCOH!$C$20</f>
        <v>0</v>
      </c>
      <c r="B1872">
        <f>'Profilo eolico'!B1874*LCOH!$C$21</f>
        <v>111.10000000000001</v>
      </c>
      <c r="C1872">
        <f>$P$35*'Profilo fotovoltaico'!B1874</f>
        <v>0</v>
      </c>
      <c r="D1872">
        <f>$Q$37*'Profilo eolico'!B1874</f>
        <v>648.22793678032883</v>
      </c>
      <c r="E1872">
        <f>$P$39*'Profilo fotovoltaico'!B1874+'Approvvigionamento energia'!$Q$39*'Profilo eolico'!B1874</f>
        <v>486.17095258524665</v>
      </c>
      <c r="F1872">
        <f>$P$41*'Profilo fotovoltaico'!B1874+'Approvvigionamento energia'!$Q$41*'Profilo eolico'!B1874</f>
        <v>324.11396839016442</v>
      </c>
      <c r="G1872">
        <f>$P$43*'Profilo fotovoltaico'!B1874+'Approvvigionamento energia'!$Q$43*'Profilo eolico'!B1874</f>
        <v>162.05698419508221</v>
      </c>
      <c r="H1872">
        <f t="shared" si="58"/>
        <v>1138.4335154826958</v>
      </c>
      <c r="I1872">
        <f>IF(LCOH!$C$28=Menu!$A$1,'Approvvigionamento energia'!C1872,0)+IF(LCOH!$C$28=Menu!$A$2,'Approvvigionamento energia'!D1872,0)+IF(LCOH!$C$28=Menu!$A$3,'Approvvigionamento energia'!E1872,0)+IF(LCOH!$C$28=Menu!$A$4,'Approvvigionamento energia'!F1872,0)+IF(LCOH!$C$28=Menu!$A$5,'Approvvigionamento energia'!G1872,0)+IF(LCOH!$C$28=Menu!$A$6,'Approvvigionamento energia'!H1872,0)</f>
        <v>324.11396839016442</v>
      </c>
      <c r="J1872">
        <f>'Approvvigionamento energia'!A1872+'Approvvigionamento energia'!B1872+'Approvvigionamento energia'!I1872</f>
        <v>435.21396839016444</v>
      </c>
      <c r="K1872">
        <f>IF(MIN(LCOH!$C$18,J1872)&gt;=$P$48*LCOH!$C$18, MIN(LCOH!$C$18,J1872),0)</f>
        <v>435.21396839016444</v>
      </c>
      <c r="L1872">
        <f t="shared" si="59"/>
        <v>0</v>
      </c>
      <c r="M1872">
        <f>K1872/LCOH!$C$18</f>
        <v>0.29014264559344294</v>
      </c>
      <c r="N1872">
        <f>K1872/LCOH!$C$34</f>
        <v>8.3856255951862124</v>
      </c>
    </row>
    <row r="1873" spans="1:14" x14ac:dyDescent="0.35">
      <c r="A1873">
        <f>'Profilo fotovoltaico'!B1875*LCOH!$C$20</f>
        <v>0</v>
      </c>
      <c r="B1873">
        <f>'Profilo eolico'!B1875*LCOH!$C$21</f>
        <v>117.7</v>
      </c>
      <c r="C1873">
        <f>$P$35*'Profilo fotovoltaico'!B1875</f>
        <v>0</v>
      </c>
      <c r="D1873">
        <f>$Q$37*'Profilo eolico'!B1875</f>
        <v>686.73652708411078</v>
      </c>
      <c r="E1873">
        <f>$P$39*'Profilo fotovoltaico'!B1875+'Approvvigionamento energia'!$Q$39*'Profilo eolico'!B1875</f>
        <v>515.05239531308303</v>
      </c>
      <c r="F1873">
        <f>$P$41*'Profilo fotovoltaico'!B1875+'Approvvigionamento energia'!$Q$41*'Profilo eolico'!B1875</f>
        <v>343.36826354205539</v>
      </c>
      <c r="G1873">
        <f>$P$43*'Profilo fotovoltaico'!B1875+'Approvvigionamento energia'!$Q$43*'Profilo eolico'!B1875</f>
        <v>171.68413177102769</v>
      </c>
      <c r="H1873">
        <f t="shared" si="58"/>
        <v>1138.4335154826958</v>
      </c>
      <c r="I1873">
        <f>IF(LCOH!$C$28=Menu!$A$1,'Approvvigionamento energia'!C1873,0)+IF(LCOH!$C$28=Menu!$A$2,'Approvvigionamento energia'!D1873,0)+IF(LCOH!$C$28=Menu!$A$3,'Approvvigionamento energia'!E1873,0)+IF(LCOH!$C$28=Menu!$A$4,'Approvvigionamento energia'!F1873,0)+IF(LCOH!$C$28=Menu!$A$5,'Approvvigionamento energia'!G1873,0)+IF(LCOH!$C$28=Menu!$A$6,'Approvvigionamento energia'!H1873,0)</f>
        <v>343.36826354205539</v>
      </c>
      <c r="J1873">
        <f>'Approvvigionamento energia'!A1873+'Approvvigionamento energia'!B1873+'Approvvigionamento energia'!I1873</f>
        <v>461.06826354205538</v>
      </c>
      <c r="K1873">
        <f>IF(MIN(LCOH!$C$18,J1873)&gt;=$P$48*LCOH!$C$18, MIN(LCOH!$C$18,J1873),0)</f>
        <v>461.06826354205538</v>
      </c>
      <c r="L1873">
        <f t="shared" si="59"/>
        <v>0</v>
      </c>
      <c r="M1873">
        <f>K1873/LCOH!$C$18</f>
        <v>0.30737884236137025</v>
      </c>
      <c r="N1873">
        <f>K1873/LCOH!$C$34</f>
        <v>8.8837815711378685</v>
      </c>
    </row>
    <row r="1874" spans="1:14" x14ac:dyDescent="0.35">
      <c r="A1874">
        <f>'Profilo fotovoltaico'!B1876*LCOH!$C$20</f>
        <v>0</v>
      </c>
      <c r="B1874">
        <f>'Profilo eolico'!B1876*LCOH!$C$21</f>
        <v>119</v>
      </c>
      <c r="C1874">
        <f>$P$35*'Profilo fotovoltaico'!B1876</f>
        <v>0</v>
      </c>
      <c r="D1874">
        <f>$Q$37*'Profilo eolico'!B1876</f>
        <v>694.32155244697685</v>
      </c>
      <c r="E1874">
        <f>$P$39*'Profilo fotovoltaico'!B1876+'Approvvigionamento energia'!$Q$39*'Profilo eolico'!B1876</f>
        <v>520.74116433523261</v>
      </c>
      <c r="F1874">
        <f>$P$41*'Profilo fotovoltaico'!B1876+'Approvvigionamento energia'!$Q$41*'Profilo eolico'!B1876</f>
        <v>347.16077622348843</v>
      </c>
      <c r="G1874">
        <f>$P$43*'Profilo fotovoltaico'!B1876+'Approvvigionamento energia'!$Q$43*'Profilo eolico'!B1876</f>
        <v>173.58038811174421</v>
      </c>
      <c r="H1874">
        <f t="shared" si="58"/>
        <v>1138.4335154826958</v>
      </c>
      <c r="I1874">
        <f>IF(LCOH!$C$28=Menu!$A$1,'Approvvigionamento energia'!C1874,0)+IF(LCOH!$C$28=Menu!$A$2,'Approvvigionamento energia'!D1874,0)+IF(LCOH!$C$28=Menu!$A$3,'Approvvigionamento energia'!E1874,0)+IF(LCOH!$C$28=Menu!$A$4,'Approvvigionamento energia'!F1874,0)+IF(LCOH!$C$28=Menu!$A$5,'Approvvigionamento energia'!G1874,0)+IF(LCOH!$C$28=Menu!$A$6,'Approvvigionamento energia'!H1874,0)</f>
        <v>347.16077622348843</v>
      </c>
      <c r="J1874">
        <f>'Approvvigionamento energia'!A1874+'Approvvigionamento energia'!B1874+'Approvvigionamento energia'!I1874</f>
        <v>466.16077622348843</v>
      </c>
      <c r="K1874">
        <f>IF(MIN(LCOH!$C$18,J1874)&gt;=$P$48*LCOH!$C$18, MIN(LCOH!$C$18,J1874),0)</f>
        <v>466.16077622348843</v>
      </c>
      <c r="L1874">
        <f t="shared" si="59"/>
        <v>0</v>
      </c>
      <c r="M1874">
        <f>K1874/LCOH!$C$18</f>
        <v>0.31077385081565895</v>
      </c>
      <c r="N1874">
        <f>K1874/LCOH!$C$34</f>
        <v>8.981903202764709</v>
      </c>
    </row>
    <row r="1875" spans="1:14" x14ac:dyDescent="0.35">
      <c r="A1875">
        <f>'Profilo fotovoltaico'!B1877*LCOH!$C$20</f>
        <v>0</v>
      </c>
      <c r="B1875">
        <f>'Profilo eolico'!B1877*LCOH!$C$21</f>
        <v>117.1</v>
      </c>
      <c r="C1875">
        <f>$P$35*'Profilo fotovoltaico'!B1877</f>
        <v>0</v>
      </c>
      <c r="D1875">
        <f>$Q$37*'Profilo eolico'!B1877</f>
        <v>683.23574614740335</v>
      </c>
      <c r="E1875">
        <f>$P$39*'Profilo fotovoltaico'!B1877+'Approvvigionamento energia'!$Q$39*'Profilo eolico'!B1877</f>
        <v>512.42680961055248</v>
      </c>
      <c r="F1875">
        <f>$P$41*'Profilo fotovoltaico'!B1877+'Approvvigionamento energia'!$Q$41*'Profilo eolico'!B1877</f>
        <v>341.61787307370167</v>
      </c>
      <c r="G1875">
        <f>$P$43*'Profilo fotovoltaico'!B1877+'Approvvigionamento energia'!$Q$43*'Profilo eolico'!B1877</f>
        <v>170.80893653685084</v>
      </c>
      <c r="H1875">
        <f t="shared" si="58"/>
        <v>1138.4335154826958</v>
      </c>
      <c r="I1875">
        <f>IF(LCOH!$C$28=Menu!$A$1,'Approvvigionamento energia'!C1875,0)+IF(LCOH!$C$28=Menu!$A$2,'Approvvigionamento energia'!D1875,0)+IF(LCOH!$C$28=Menu!$A$3,'Approvvigionamento energia'!E1875,0)+IF(LCOH!$C$28=Menu!$A$4,'Approvvigionamento energia'!F1875,0)+IF(LCOH!$C$28=Menu!$A$5,'Approvvigionamento energia'!G1875,0)+IF(LCOH!$C$28=Menu!$A$6,'Approvvigionamento energia'!H1875,0)</f>
        <v>341.61787307370167</v>
      </c>
      <c r="J1875">
        <f>'Approvvigionamento energia'!A1875+'Approvvigionamento energia'!B1875+'Approvvigionamento energia'!I1875</f>
        <v>458.71787307370164</v>
      </c>
      <c r="K1875">
        <f>IF(MIN(LCOH!$C$18,J1875)&gt;=$P$48*LCOH!$C$18, MIN(LCOH!$C$18,J1875),0)</f>
        <v>458.71787307370164</v>
      </c>
      <c r="L1875">
        <f t="shared" si="59"/>
        <v>0</v>
      </c>
      <c r="M1875">
        <f>K1875/LCOH!$C$18</f>
        <v>0.30581191538246777</v>
      </c>
      <c r="N1875">
        <f>K1875/LCOH!$C$34</f>
        <v>8.8384946642331723</v>
      </c>
    </row>
    <row r="1876" spans="1:14" x14ac:dyDescent="0.35">
      <c r="A1876">
        <f>'Profilo fotovoltaico'!B1878*LCOH!$C$20</f>
        <v>0</v>
      </c>
      <c r="B1876">
        <f>'Profilo eolico'!B1878*LCOH!$C$21</f>
        <v>113.8</v>
      </c>
      <c r="C1876">
        <f>$P$35*'Profilo fotovoltaico'!B1878</f>
        <v>0</v>
      </c>
      <c r="D1876">
        <f>$Q$37*'Profilo eolico'!B1878</f>
        <v>663.98145099551232</v>
      </c>
      <c r="E1876">
        <f>$P$39*'Profilo fotovoltaico'!B1878+'Approvvigionamento energia'!$Q$39*'Profilo eolico'!B1878</f>
        <v>497.98608824663427</v>
      </c>
      <c r="F1876">
        <f>$P$41*'Profilo fotovoltaico'!B1878+'Approvvigionamento energia'!$Q$41*'Profilo eolico'!B1878</f>
        <v>331.99072549775616</v>
      </c>
      <c r="G1876">
        <f>$P$43*'Profilo fotovoltaico'!B1878+'Approvvigionamento energia'!$Q$43*'Profilo eolico'!B1878</f>
        <v>165.99536274887808</v>
      </c>
      <c r="H1876">
        <f t="shared" si="58"/>
        <v>1138.4335154826958</v>
      </c>
      <c r="I1876">
        <f>IF(LCOH!$C$28=Menu!$A$1,'Approvvigionamento energia'!C1876,0)+IF(LCOH!$C$28=Menu!$A$2,'Approvvigionamento energia'!D1876,0)+IF(LCOH!$C$28=Menu!$A$3,'Approvvigionamento energia'!E1876,0)+IF(LCOH!$C$28=Menu!$A$4,'Approvvigionamento energia'!F1876,0)+IF(LCOH!$C$28=Menu!$A$5,'Approvvigionamento energia'!G1876,0)+IF(LCOH!$C$28=Menu!$A$6,'Approvvigionamento energia'!H1876,0)</f>
        <v>331.99072549775616</v>
      </c>
      <c r="J1876">
        <f>'Approvvigionamento energia'!A1876+'Approvvigionamento energia'!B1876+'Approvvigionamento energia'!I1876</f>
        <v>445.79072549775617</v>
      </c>
      <c r="K1876">
        <f>IF(MIN(LCOH!$C$18,J1876)&gt;=$P$48*LCOH!$C$18, MIN(LCOH!$C$18,J1876),0)</f>
        <v>445.79072549775617</v>
      </c>
      <c r="L1876">
        <f t="shared" si="59"/>
        <v>0</v>
      </c>
      <c r="M1876">
        <f>K1876/LCOH!$C$18</f>
        <v>0.29719381699850411</v>
      </c>
      <c r="N1876">
        <f>K1876/LCOH!$C$34</f>
        <v>8.5894166762573452</v>
      </c>
    </row>
    <row r="1877" spans="1:14" x14ac:dyDescent="0.35">
      <c r="A1877">
        <f>'Profilo fotovoltaico'!B1879*LCOH!$C$20</f>
        <v>0</v>
      </c>
      <c r="B1877">
        <f>'Profilo eolico'!B1879*LCOH!$C$21</f>
        <v>110.8</v>
      </c>
      <c r="C1877">
        <f>$P$35*'Profilo fotovoltaico'!B1879</f>
        <v>0</v>
      </c>
      <c r="D1877">
        <f>$Q$37*'Profilo eolico'!B1879</f>
        <v>646.47754631197506</v>
      </c>
      <c r="E1877">
        <f>$P$39*'Profilo fotovoltaico'!B1879+'Approvvigionamento energia'!$Q$39*'Profilo eolico'!B1879</f>
        <v>484.85815973398132</v>
      </c>
      <c r="F1877">
        <f>$P$41*'Profilo fotovoltaico'!B1879+'Approvvigionamento energia'!$Q$41*'Profilo eolico'!B1879</f>
        <v>323.23877315598753</v>
      </c>
      <c r="G1877">
        <f>$P$43*'Profilo fotovoltaico'!B1879+'Approvvigionamento energia'!$Q$43*'Profilo eolico'!B1879</f>
        <v>161.61938657799377</v>
      </c>
      <c r="H1877">
        <f t="shared" si="58"/>
        <v>1138.4335154826958</v>
      </c>
      <c r="I1877">
        <f>IF(LCOH!$C$28=Menu!$A$1,'Approvvigionamento energia'!C1877,0)+IF(LCOH!$C$28=Menu!$A$2,'Approvvigionamento energia'!D1877,0)+IF(LCOH!$C$28=Menu!$A$3,'Approvvigionamento energia'!E1877,0)+IF(LCOH!$C$28=Menu!$A$4,'Approvvigionamento energia'!F1877,0)+IF(LCOH!$C$28=Menu!$A$5,'Approvvigionamento energia'!G1877,0)+IF(LCOH!$C$28=Menu!$A$6,'Approvvigionamento energia'!H1877,0)</f>
        <v>323.23877315598753</v>
      </c>
      <c r="J1877">
        <f>'Approvvigionamento energia'!A1877+'Approvvigionamento energia'!B1877+'Approvvigionamento energia'!I1877</f>
        <v>434.03877315598754</v>
      </c>
      <c r="K1877">
        <f>IF(MIN(LCOH!$C$18,J1877)&gt;=$P$48*LCOH!$C$18, MIN(LCOH!$C$18,J1877),0)</f>
        <v>434.03877315598754</v>
      </c>
      <c r="L1877">
        <f t="shared" si="59"/>
        <v>0</v>
      </c>
      <c r="M1877">
        <f>K1877/LCOH!$C$18</f>
        <v>0.2893591821039917</v>
      </c>
      <c r="N1877">
        <f>K1877/LCOH!$C$34</f>
        <v>8.3629821417338643</v>
      </c>
    </row>
    <row r="1878" spans="1:14" x14ac:dyDescent="0.35">
      <c r="A1878">
        <f>'Profilo fotovoltaico'!B1880*LCOH!$C$20</f>
        <v>0</v>
      </c>
      <c r="B1878">
        <f>'Profilo eolico'!B1880*LCOH!$C$21</f>
        <v>106</v>
      </c>
      <c r="C1878">
        <f>$P$35*'Profilo fotovoltaico'!B1880</f>
        <v>0</v>
      </c>
      <c r="D1878">
        <f>$Q$37*'Profilo eolico'!B1880</f>
        <v>618.47129881831552</v>
      </c>
      <c r="E1878">
        <f>$P$39*'Profilo fotovoltaico'!B1880+'Approvvigionamento energia'!$Q$39*'Profilo eolico'!B1880</f>
        <v>463.85347411373664</v>
      </c>
      <c r="F1878">
        <f>$P$41*'Profilo fotovoltaico'!B1880+'Approvvigionamento energia'!$Q$41*'Profilo eolico'!B1880</f>
        <v>309.23564940915776</v>
      </c>
      <c r="G1878">
        <f>$P$43*'Profilo fotovoltaico'!B1880+'Approvvigionamento energia'!$Q$43*'Profilo eolico'!B1880</f>
        <v>154.61782470457888</v>
      </c>
      <c r="H1878">
        <f t="shared" si="58"/>
        <v>1138.4335154826958</v>
      </c>
      <c r="I1878">
        <f>IF(LCOH!$C$28=Menu!$A$1,'Approvvigionamento energia'!C1878,0)+IF(LCOH!$C$28=Menu!$A$2,'Approvvigionamento energia'!D1878,0)+IF(LCOH!$C$28=Menu!$A$3,'Approvvigionamento energia'!E1878,0)+IF(LCOH!$C$28=Menu!$A$4,'Approvvigionamento energia'!F1878,0)+IF(LCOH!$C$28=Menu!$A$5,'Approvvigionamento energia'!G1878,0)+IF(LCOH!$C$28=Menu!$A$6,'Approvvigionamento energia'!H1878,0)</f>
        <v>309.23564940915776</v>
      </c>
      <c r="J1878">
        <f>'Approvvigionamento energia'!A1878+'Approvvigionamento energia'!B1878+'Approvvigionamento energia'!I1878</f>
        <v>415.23564940915776</v>
      </c>
      <c r="K1878">
        <f>IF(MIN(LCOH!$C$18,J1878)&gt;=$P$48*LCOH!$C$18, MIN(LCOH!$C$18,J1878),0)</f>
        <v>415.23564940915776</v>
      </c>
      <c r="L1878">
        <f t="shared" si="59"/>
        <v>0</v>
      </c>
      <c r="M1878">
        <f>K1878/LCOH!$C$18</f>
        <v>0.27682376627277183</v>
      </c>
      <c r="N1878">
        <f>K1878/LCOH!$C$34</f>
        <v>8.0006868864962968</v>
      </c>
    </row>
    <row r="1879" spans="1:14" x14ac:dyDescent="0.35">
      <c r="A1879">
        <f>'Profilo fotovoltaico'!B1881*LCOH!$C$20</f>
        <v>29</v>
      </c>
      <c r="B1879">
        <f>'Profilo eolico'!B1881*LCOH!$C$21</f>
        <v>97.699999999999989</v>
      </c>
      <c r="C1879">
        <f>$P$35*'Profilo fotovoltaico'!B1881</f>
        <v>213.28375344103989</v>
      </c>
      <c r="D1879">
        <f>$Q$37*'Profilo eolico'!B1881</f>
        <v>570.04382919386251</v>
      </c>
      <c r="E1879">
        <f>$P$39*'Profilo fotovoltaico'!B1881+'Approvvigionamento energia'!$Q$39*'Profilo eolico'!B1881</f>
        <v>480.85381025565681</v>
      </c>
      <c r="F1879">
        <f>$P$41*'Profilo fotovoltaico'!B1881+'Approvvigionamento energia'!$Q$41*'Profilo eolico'!B1881</f>
        <v>391.66379131745123</v>
      </c>
      <c r="G1879">
        <f>$P$43*'Profilo fotovoltaico'!B1881+'Approvvigionamento energia'!$Q$43*'Profilo eolico'!B1881</f>
        <v>302.47377237924559</v>
      </c>
      <c r="H1879">
        <f t="shared" si="58"/>
        <v>1138.4335154826958</v>
      </c>
      <c r="I1879">
        <f>IF(LCOH!$C$28=Menu!$A$1,'Approvvigionamento energia'!C1879,0)+IF(LCOH!$C$28=Menu!$A$2,'Approvvigionamento energia'!D1879,0)+IF(LCOH!$C$28=Menu!$A$3,'Approvvigionamento energia'!E1879,0)+IF(LCOH!$C$28=Menu!$A$4,'Approvvigionamento energia'!F1879,0)+IF(LCOH!$C$28=Menu!$A$5,'Approvvigionamento energia'!G1879,0)+IF(LCOH!$C$28=Menu!$A$6,'Approvvigionamento energia'!H1879,0)</f>
        <v>391.66379131745123</v>
      </c>
      <c r="J1879">
        <f>'Approvvigionamento energia'!A1879+'Approvvigionamento energia'!B1879+'Approvvigionamento energia'!I1879</f>
        <v>518.36379131745116</v>
      </c>
      <c r="K1879">
        <f>IF(MIN(LCOH!$C$18,J1879)&gt;=$P$48*LCOH!$C$18, MIN(LCOH!$C$18,J1879),0)</f>
        <v>518.36379131745116</v>
      </c>
      <c r="L1879">
        <f t="shared" si="59"/>
        <v>0</v>
      </c>
      <c r="M1879">
        <f>K1879/LCOH!$C$18</f>
        <v>0.34557586087830078</v>
      </c>
      <c r="N1879">
        <f>K1879/LCOH!$C$34</f>
        <v>9.9877416438815256</v>
      </c>
    </row>
    <row r="1880" spans="1:14" x14ac:dyDescent="0.35">
      <c r="A1880">
        <f>'Profilo fotovoltaico'!B1882*LCOH!$C$20</f>
        <v>182</v>
      </c>
      <c r="B1880">
        <f>'Profilo eolico'!B1882*LCOH!$C$21</f>
        <v>77.600000000000009</v>
      </c>
      <c r="C1880">
        <f>$P$35*'Profilo fotovoltaico'!B1882</f>
        <v>1338.5394181472159</v>
      </c>
      <c r="D1880">
        <f>$Q$37*'Profilo eolico'!B1882</f>
        <v>452.76766781416308</v>
      </c>
      <c r="E1880">
        <f>$P$39*'Profilo fotovoltaico'!B1882+'Approvvigionamento energia'!$Q$39*'Profilo eolico'!B1882</f>
        <v>674.21060539742621</v>
      </c>
      <c r="F1880">
        <f>$P$41*'Profilo fotovoltaico'!B1882+'Approvvigionamento energia'!$Q$41*'Profilo eolico'!B1882</f>
        <v>895.65354298068951</v>
      </c>
      <c r="G1880">
        <f>$P$43*'Profilo fotovoltaico'!B1882+'Approvvigionamento energia'!$Q$43*'Profilo eolico'!B1882</f>
        <v>1117.0964805639526</v>
      </c>
      <c r="H1880">
        <f t="shared" si="58"/>
        <v>1138.4335154826958</v>
      </c>
      <c r="I1880">
        <f>IF(LCOH!$C$28=Menu!$A$1,'Approvvigionamento energia'!C1880,0)+IF(LCOH!$C$28=Menu!$A$2,'Approvvigionamento energia'!D1880,0)+IF(LCOH!$C$28=Menu!$A$3,'Approvvigionamento energia'!E1880,0)+IF(LCOH!$C$28=Menu!$A$4,'Approvvigionamento energia'!F1880,0)+IF(LCOH!$C$28=Menu!$A$5,'Approvvigionamento energia'!G1880,0)+IF(LCOH!$C$28=Menu!$A$6,'Approvvigionamento energia'!H1880,0)</f>
        <v>895.65354298068951</v>
      </c>
      <c r="J1880">
        <f>'Approvvigionamento energia'!A1880+'Approvvigionamento energia'!B1880+'Approvvigionamento energia'!I1880</f>
        <v>1155.2535429806894</v>
      </c>
      <c r="K1880">
        <f>IF(MIN(LCOH!$C$18,J1880)&gt;=$P$48*LCOH!$C$18, MIN(LCOH!$C$18,J1880),0)</f>
        <v>1155.2535429806894</v>
      </c>
      <c r="L1880">
        <f t="shared" si="59"/>
        <v>0</v>
      </c>
      <c r="M1880">
        <f>K1880/LCOH!$C$18</f>
        <v>0.770169028653793</v>
      </c>
      <c r="N1880">
        <f>K1880/LCOH!$C$34</f>
        <v>22.259220481323496</v>
      </c>
    </row>
    <row r="1881" spans="1:14" x14ac:dyDescent="0.35">
      <c r="A1881">
        <f>'Profilo fotovoltaico'!B1883*LCOH!$C$20</f>
        <v>354</v>
      </c>
      <c r="B1881">
        <f>'Profilo eolico'!B1883*LCOH!$C$21</f>
        <v>69.8</v>
      </c>
      <c r="C1881">
        <f>$P$35*'Profilo fotovoltaico'!B1883</f>
        <v>2603.5327144182111</v>
      </c>
      <c r="D1881">
        <f>$Q$37*'Profilo eolico'!B1883</f>
        <v>407.25751563696627</v>
      </c>
      <c r="E1881">
        <f>$P$39*'Profilo fotovoltaico'!B1883+'Approvvigionamento energia'!$Q$39*'Profilo eolico'!B1883</f>
        <v>956.32631533227755</v>
      </c>
      <c r="F1881">
        <f>$P$41*'Profilo fotovoltaico'!B1883+'Approvvigionamento energia'!$Q$41*'Profilo eolico'!B1883</f>
        <v>1505.3951150275886</v>
      </c>
      <c r="G1881">
        <f>$P$43*'Profilo fotovoltaico'!B1883+'Approvvigionamento energia'!$Q$43*'Profilo eolico'!B1883</f>
        <v>2054.4639147229</v>
      </c>
      <c r="H1881">
        <f t="shared" si="58"/>
        <v>1138.4335154826958</v>
      </c>
      <c r="I1881">
        <f>IF(LCOH!$C$28=Menu!$A$1,'Approvvigionamento energia'!C1881,0)+IF(LCOH!$C$28=Menu!$A$2,'Approvvigionamento energia'!D1881,0)+IF(LCOH!$C$28=Menu!$A$3,'Approvvigionamento energia'!E1881,0)+IF(LCOH!$C$28=Menu!$A$4,'Approvvigionamento energia'!F1881,0)+IF(LCOH!$C$28=Menu!$A$5,'Approvvigionamento energia'!G1881,0)+IF(LCOH!$C$28=Menu!$A$6,'Approvvigionamento energia'!H1881,0)</f>
        <v>1505.3951150275886</v>
      </c>
      <c r="J1881">
        <f>'Approvvigionamento energia'!A1881+'Approvvigionamento energia'!B1881+'Approvvigionamento energia'!I1881</f>
        <v>1929.1951150275886</v>
      </c>
      <c r="K1881">
        <f>IF(MIN(LCOH!$C$18,J1881)&gt;=$P$48*LCOH!$C$18, MIN(LCOH!$C$18,J1881),0)</f>
        <v>1500</v>
      </c>
      <c r="L1881">
        <f t="shared" si="59"/>
        <v>429.1951150275886</v>
      </c>
      <c r="M1881">
        <f>K1881/LCOH!$C$18</f>
        <v>1</v>
      </c>
      <c r="N1881">
        <f>K1881/LCOH!$C$34</f>
        <v>28.901734104046245</v>
      </c>
    </row>
    <row r="1882" spans="1:14" x14ac:dyDescent="0.35">
      <c r="A1882">
        <f>'Profilo fotovoltaico'!B1884*LCOH!$C$20</f>
        <v>500</v>
      </c>
      <c r="B1882">
        <f>'Profilo eolico'!B1884*LCOH!$C$21</f>
        <v>65.5</v>
      </c>
      <c r="C1882">
        <f>$P$35*'Profilo fotovoltaico'!B1884</f>
        <v>3677.3060938110325</v>
      </c>
      <c r="D1882">
        <f>$Q$37*'Profilo eolico'!B1884</f>
        <v>382.16858559056294</v>
      </c>
      <c r="E1882">
        <f>$P$39*'Profilo fotovoltaico'!B1884+'Approvvigionamento energia'!$Q$39*'Profilo eolico'!B1884</f>
        <v>1205.9529626456804</v>
      </c>
      <c r="F1882">
        <f>$P$41*'Profilo fotovoltaico'!B1884+'Approvvigionamento energia'!$Q$41*'Profilo eolico'!B1884</f>
        <v>2029.7373397007977</v>
      </c>
      <c r="G1882">
        <f>$P$43*'Profilo fotovoltaico'!B1884+'Approvvigionamento energia'!$Q$43*'Profilo eolico'!B1884</f>
        <v>2853.5217167559153</v>
      </c>
      <c r="H1882">
        <f t="shared" si="58"/>
        <v>1138.4335154826958</v>
      </c>
      <c r="I1882">
        <f>IF(LCOH!$C$28=Menu!$A$1,'Approvvigionamento energia'!C1882,0)+IF(LCOH!$C$28=Menu!$A$2,'Approvvigionamento energia'!D1882,0)+IF(LCOH!$C$28=Menu!$A$3,'Approvvigionamento energia'!E1882,0)+IF(LCOH!$C$28=Menu!$A$4,'Approvvigionamento energia'!F1882,0)+IF(LCOH!$C$28=Menu!$A$5,'Approvvigionamento energia'!G1882,0)+IF(LCOH!$C$28=Menu!$A$6,'Approvvigionamento energia'!H1882,0)</f>
        <v>2029.7373397007977</v>
      </c>
      <c r="J1882">
        <f>'Approvvigionamento energia'!A1882+'Approvvigionamento energia'!B1882+'Approvvigionamento energia'!I1882</f>
        <v>2595.2373397007977</v>
      </c>
      <c r="K1882">
        <f>IF(MIN(LCOH!$C$18,J1882)&gt;=$P$48*LCOH!$C$18, MIN(LCOH!$C$18,J1882),0)</f>
        <v>1500</v>
      </c>
      <c r="L1882">
        <f t="shared" si="59"/>
        <v>1095.2373397007977</v>
      </c>
      <c r="M1882">
        <f>K1882/LCOH!$C$18</f>
        <v>1</v>
      </c>
      <c r="N1882">
        <f>K1882/LCOH!$C$34</f>
        <v>28.901734104046245</v>
      </c>
    </row>
    <row r="1883" spans="1:14" x14ac:dyDescent="0.35">
      <c r="A1883">
        <f>'Profilo fotovoltaico'!B1885*LCOH!$C$20</f>
        <v>605</v>
      </c>
      <c r="B1883">
        <f>'Profilo eolico'!B1885*LCOH!$C$21</f>
        <v>58.8</v>
      </c>
      <c r="C1883">
        <f>$P$35*'Profilo fotovoltaico'!B1885</f>
        <v>4449.5403735113496</v>
      </c>
      <c r="D1883">
        <f>$Q$37*'Profilo eolico'!B1885</f>
        <v>343.07653179732978</v>
      </c>
      <c r="E1883">
        <f>$P$39*'Profilo fotovoltaico'!B1885+'Approvvigionamento energia'!$Q$39*'Profilo eolico'!B1885</f>
        <v>1369.6924922258347</v>
      </c>
      <c r="F1883">
        <f>$P$41*'Profilo fotovoltaico'!B1885+'Approvvigionamento energia'!$Q$41*'Profilo eolico'!B1885</f>
        <v>2396.3084526543398</v>
      </c>
      <c r="G1883">
        <f>$P$43*'Profilo fotovoltaico'!B1885+'Approvvigionamento energia'!$Q$43*'Profilo eolico'!B1885</f>
        <v>3422.9244130828442</v>
      </c>
      <c r="H1883">
        <f t="shared" si="58"/>
        <v>1138.4335154826958</v>
      </c>
      <c r="I1883">
        <f>IF(LCOH!$C$28=Menu!$A$1,'Approvvigionamento energia'!C1883,0)+IF(LCOH!$C$28=Menu!$A$2,'Approvvigionamento energia'!D1883,0)+IF(LCOH!$C$28=Menu!$A$3,'Approvvigionamento energia'!E1883,0)+IF(LCOH!$C$28=Menu!$A$4,'Approvvigionamento energia'!F1883,0)+IF(LCOH!$C$28=Menu!$A$5,'Approvvigionamento energia'!G1883,0)+IF(LCOH!$C$28=Menu!$A$6,'Approvvigionamento energia'!H1883,0)</f>
        <v>2396.3084526543398</v>
      </c>
      <c r="J1883">
        <f>'Approvvigionamento energia'!A1883+'Approvvigionamento energia'!B1883+'Approvvigionamento energia'!I1883</f>
        <v>3060.10845265434</v>
      </c>
      <c r="K1883">
        <f>IF(MIN(LCOH!$C$18,J1883)&gt;=$P$48*LCOH!$C$18, MIN(LCOH!$C$18,J1883),0)</f>
        <v>1500</v>
      </c>
      <c r="L1883">
        <f t="shared" si="59"/>
        <v>1560.10845265434</v>
      </c>
      <c r="M1883">
        <f>K1883/LCOH!$C$18</f>
        <v>1</v>
      </c>
      <c r="N1883">
        <f>K1883/LCOH!$C$34</f>
        <v>28.901734104046245</v>
      </c>
    </row>
    <row r="1884" spans="1:14" x14ac:dyDescent="0.35">
      <c r="A1884">
        <f>'Profilo fotovoltaico'!B1886*LCOH!$C$20</f>
        <v>666</v>
      </c>
      <c r="B1884">
        <f>'Profilo eolico'!B1886*LCOH!$C$21</f>
        <v>59.2</v>
      </c>
      <c r="C1884">
        <f>$P$35*'Profilo fotovoltaico'!B1886</f>
        <v>4898.1717169562953</v>
      </c>
      <c r="D1884">
        <f>$Q$37*'Profilo eolico'!B1886</f>
        <v>345.41038575513477</v>
      </c>
      <c r="E1884">
        <f>$P$39*'Profilo fotovoltaico'!B1886+'Approvvigionamento energia'!$Q$39*'Profilo eolico'!B1886</f>
        <v>1483.6007185554249</v>
      </c>
      <c r="F1884">
        <f>$P$41*'Profilo fotovoltaico'!B1886+'Approvvigionamento energia'!$Q$41*'Profilo eolico'!B1886</f>
        <v>2621.7910513557149</v>
      </c>
      <c r="G1884">
        <f>$P$43*'Profilo fotovoltaico'!B1886+'Approvvigionamento energia'!$Q$43*'Profilo eolico'!B1886</f>
        <v>3759.9813841560053</v>
      </c>
      <c r="H1884">
        <f t="shared" si="58"/>
        <v>1138.4335154826958</v>
      </c>
      <c r="I1884">
        <f>IF(LCOH!$C$28=Menu!$A$1,'Approvvigionamento energia'!C1884,0)+IF(LCOH!$C$28=Menu!$A$2,'Approvvigionamento energia'!D1884,0)+IF(LCOH!$C$28=Menu!$A$3,'Approvvigionamento energia'!E1884,0)+IF(LCOH!$C$28=Menu!$A$4,'Approvvigionamento energia'!F1884,0)+IF(LCOH!$C$28=Menu!$A$5,'Approvvigionamento energia'!G1884,0)+IF(LCOH!$C$28=Menu!$A$6,'Approvvigionamento energia'!H1884,0)</f>
        <v>2621.7910513557149</v>
      </c>
      <c r="J1884">
        <f>'Approvvigionamento energia'!A1884+'Approvvigionamento energia'!B1884+'Approvvigionamento energia'!I1884</f>
        <v>3346.9910513557152</v>
      </c>
      <c r="K1884">
        <f>IF(MIN(LCOH!$C$18,J1884)&gt;=$P$48*LCOH!$C$18, MIN(LCOH!$C$18,J1884),0)</f>
        <v>1500</v>
      </c>
      <c r="L1884">
        <f t="shared" si="59"/>
        <v>1846.9910513557152</v>
      </c>
      <c r="M1884">
        <f>K1884/LCOH!$C$18</f>
        <v>1</v>
      </c>
      <c r="N1884">
        <f>K1884/LCOH!$C$34</f>
        <v>28.901734104046245</v>
      </c>
    </row>
    <row r="1885" spans="1:14" x14ac:dyDescent="0.35">
      <c r="A1885">
        <f>'Profilo fotovoltaico'!B1887*LCOH!$C$20</f>
        <v>676</v>
      </c>
      <c r="B1885">
        <f>'Profilo eolico'!B1887*LCOH!$C$21</f>
        <v>62.300000000000004</v>
      </c>
      <c r="C1885">
        <f>$P$35*'Profilo fotovoltaico'!B1887</f>
        <v>4971.7178388325165</v>
      </c>
      <c r="D1885">
        <f>$Q$37*'Profilo eolico'!B1887</f>
        <v>363.49775392812319</v>
      </c>
      <c r="E1885">
        <f>$P$39*'Profilo fotovoltaico'!B1887+'Approvvigionamento energia'!$Q$39*'Profilo eolico'!B1887</f>
        <v>1515.5527751542215</v>
      </c>
      <c r="F1885">
        <f>$P$41*'Profilo fotovoltaico'!B1887+'Approvvigionamento energia'!$Q$41*'Profilo eolico'!B1887</f>
        <v>2667.60779638032</v>
      </c>
      <c r="G1885">
        <f>$P$43*'Profilo fotovoltaico'!B1887+'Approvvigionamento energia'!$Q$43*'Profilo eolico'!B1887</f>
        <v>3819.6628176064182</v>
      </c>
      <c r="H1885">
        <f t="shared" si="58"/>
        <v>1138.4335154826958</v>
      </c>
      <c r="I1885">
        <f>IF(LCOH!$C$28=Menu!$A$1,'Approvvigionamento energia'!C1885,0)+IF(LCOH!$C$28=Menu!$A$2,'Approvvigionamento energia'!D1885,0)+IF(LCOH!$C$28=Menu!$A$3,'Approvvigionamento energia'!E1885,0)+IF(LCOH!$C$28=Menu!$A$4,'Approvvigionamento energia'!F1885,0)+IF(LCOH!$C$28=Menu!$A$5,'Approvvigionamento energia'!G1885,0)+IF(LCOH!$C$28=Menu!$A$6,'Approvvigionamento energia'!H1885,0)</f>
        <v>2667.60779638032</v>
      </c>
      <c r="J1885">
        <f>'Approvvigionamento energia'!A1885+'Approvvigionamento energia'!B1885+'Approvvigionamento energia'!I1885</f>
        <v>3405.9077963803202</v>
      </c>
      <c r="K1885">
        <f>IF(MIN(LCOH!$C$18,J1885)&gt;=$P$48*LCOH!$C$18, MIN(LCOH!$C$18,J1885),0)</f>
        <v>1500</v>
      </c>
      <c r="L1885">
        <f t="shared" si="59"/>
        <v>1905.9077963803202</v>
      </c>
      <c r="M1885">
        <f>K1885/LCOH!$C$18</f>
        <v>1</v>
      </c>
      <c r="N1885">
        <f>K1885/LCOH!$C$34</f>
        <v>28.901734104046245</v>
      </c>
    </row>
    <row r="1886" spans="1:14" x14ac:dyDescent="0.35">
      <c r="A1886">
        <f>'Profilo fotovoltaico'!B1888*LCOH!$C$20</f>
        <v>635</v>
      </c>
      <c r="B1886">
        <f>'Profilo eolico'!B1888*LCOH!$C$21</f>
        <v>67.5</v>
      </c>
      <c r="C1886">
        <f>$P$35*'Profilo fotovoltaico'!B1888</f>
        <v>4670.1787391400112</v>
      </c>
      <c r="D1886">
        <f>$Q$37*'Profilo eolico'!B1888</f>
        <v>393.83785537958778</v>
      </c>
      <c r="E1886">
        <f>$P$39*'Profilo fotovoltaico'!B1888+'Approvvigionamento energia'!$Q$39*'Profilo eolico'!B1888</f>
        <v>1462.9230763196936</v>
      </c>
      <c r="F1886">
        <f>$P$41*'Profilo fotovoltaico'!B1888+'Approvvigionamento energia'!$Q$41*'Profilo eolico'!B1888</f>
        <v>2532.0082972597993</v>
      </c>
      <c r="G1886">
        <f>$P$43*'Profilo fotovoltaico'!B1888+'Approvvigionamento energia'!$Q$43*'Profilo eolico'!B1888</f>
        <v>3601.0935181999057</v>
      </c>
      <c r="H1886">
        <f t="shared" si="58"/>
        <v>1138.4335154826958</v>
      </c>
      <c r="I1886">
        <f>IF(LCOH!$C$28=Menu!$A$1,'Approvvigionamento energia'!C1886,0)+IF(LCOH!$C$28=Menu!$A$2,'Approvvigionamento energia'!D1886,0)+IF(LCOH!$C$28=Menu!$A$3,'Approvvigionamento energia'!E1886,0)+IF(LCOH!$C$28=Menu!$A$4,'Approvvigionamento energia'!F1886,0)+IF(LCOH!$C$28=Menu!$A$5,'Approvvigionamento energia'!G1886,0)+IF(LCOH!$C$28=Menu!$A$6,'Approvvigionamento energia'!H1886,0)</f>
        <v>2532.0082972597993</v>
      </c>
      <c r="J1886">
        <f>'Approvvigionamento energia'!A1886+'Approvvigionamento energia'!B1886+'Approvvigionamento energia'!I1886</f>
        <v>3234.5082972597993</v>
      </c>
      <c r="K1886">
        <f>IF(MIN(LCOH!$C$18,J1886)&gt;=$P$48*LCOH!$C$18, MIN(LCOH!$C$18,J1886),0)</f>
        <v>1500</v>
      </c>
      <c r="L1886">
        <f t="shared" si="59"/>
        <v>1734.5082972597993</v>
      </c>
      <c r="M1886">
        <f>K1886/LCOH!$C$18</f>
        <v>1</v>
      </c>
      <c r="N1886">
        <f>K1886/LCOH!$C$34</f>
        <v>28.901734104046245</v>
      </c>
    </row>
    <row r="1887" spans="1:14" x14ac:dyDescent="0.35">
      <c r="A1887">
        <f>'Profilo fotovoltaico'!B1889*LCOH!$C$20</f>
        <v>548</v>
      </c>
      <c r="B1887">
        <f>'Profilo eolico'!B1889*LCOH!$C$21</f>
        <v>70.900000000000006</v>
      </c>
      <c r="C1887">
        <f>$P$35*'Profilo fotovoltaico'!B1889</f>
        <v>4030.3274788168919</v>
      </c>
      <c r="D1887">
        <f>$Q$37*'Profilo eolico'!B1889</f>
        <v>413.67561402092997</v>
      </c>
      <c r="E1887">
        <f>$P$39*'Profilo fotovoltaico'!B1889+'Approvvigionamento energia'!$Q$39*'Profilo eolico'!B1889</f>
        <v>1317.8385802199205</v>
      </c>
      <c r="F1887">
        <f>$P$41*'Profilo fotovoltaico'!B1889+'Approvvigionamento energia'!$Q$41*'Profilo eolico'!B1889</f>
        <v>2222.0015464189109</v>
      </c>
      <c r="G1887">
        <f>$P$43*'Profilo fotovoltaico'!B1889+'Approvvigionamento energia'!$Q$43*'Profilo eolico'!B1889</f>
        <v>3126.1645126179019</v>
      </c>
      <c r="H1887">
        <f t="shared" si="58"/>
        <v>1138.4335154826958</v>
      </c>
      <c r="I1887">
        <f>IF(LCOH!$C$28=Menu!$A$1,'Approvvigionamento energia'!C1887,0)+IF(LCOH!$C$28=Menu!$A$2,'Approvvigionamento energia'!D1887,0)+IF(LCOH!$C$28=Menu!$A$3,'Approvvigionamento energia'!E1887,0)+IF(LCOH!$C$28=Menu!$A$4,'Approvvigionamento energia'!F1887,0)+IF(LCOH!$C$28=Menu!$A$5,'Approvvigionamento energia'!G1887,0)+IF(LCOH!$C$28=Menu!$A$6,'Approvvigionamento energia'!H1887,0)</f>
        <v>2222.0015464189109</v>
      </c>
      <c r="J1887">
        <f>'Approvvigionamento energia'!A1887+'Approvvigionamento energia'!B1887+'Approvvigionamento energia'!I1887</f>
        <v>2840.901546418911</v>
      </c>
      <c r="K1887">
        <f>IF(MIN(LCOH!$C$18,J1887)&gt;=$P$48*LCOH!$C$18, MIN(LCOH!$C$18,J1887),0)</f>
        <v>1500</v>
      </c>
      <c r="L1887">
        <f t="shared" si="59"/>
        <v>1340.901546418911</v>
      </c>
      <c r="M1887">
        <f>K1887/LCOH!$C$18</f>
        <v>1</v>
      </c>
      <c r="N1887">
        <f>K1887/LCOH!$C$34</f>
        <v>28.901734104046245</v>
      </c>
    </row>
    <row r="1888" spans="1:14" x14ac:dyDescent="0.35">
      <c r="A1888">
        <f>'Profilo fotovoltaico'!B1890*LCOH!$C$20</f>
        <v>419</v>
      </c>
      <c r="B1888">
        <f>'Profilo eolico'!B1890*LCOH!$C$21</f>
        <v>69.2</v>
      </c>
      <c r="C1888">
        <f>$P$35*'Profilo fotovoltaico'!B1890</f>
        <v>3081.5825066136449</v>
      </c>
      <c r="D1888">
        <f>$Q$37*'Profilo eolico'!B1890</f>
        <v>403.75673470025885</v>
      </c>
      <c r="E1888">
        <f>$P$39*'Profilo fotovoltaico'!B1890+'Approvvigionamento energia'!$Q$39*'Profilo eolico'!B1890</f>
        <v>1073.2131776786055</v>
      </c>
      <c r="F1888">
        <f>$P$41*'Profilo fotovoltaico'!B1890+'Approvvigionamento energia'!$Q$41*'Profilo eolico'!B1890</f>
        <v>1742.6696206569518</v>
      </c>
      <c r="G1888">
        <f>$P$43*'Profilo fotovoltaico'!B1890+'Approvvigionamento energia'!$Q$43*'Profilo eolico'!B1890</f>
        <v>2412.1260636352986</v>
      </c>
      <c r="H1888">
        <f t="shared" si="58"/>
        <v>1138.4335154826958</v>
      </c>
      <c r="I1888">
        <f>IF(LCOH!$C$28=Menu!$A$1,'Approvvigionamento energia'!C1888,0)+IF(LCOH!$C$28=Menu!$A$2,'Approvvigionamento energia'!D1888,0)+IF(LCOH!$C$28=Menu!$A$3,'Approvvigionamento energia'!E1888,0)+IF(LCOH!$C$28=Menu!$A$4,'Approvvigionamento energia'!F1888,0)+IF(LCOH!$C$28=Menu!$A$5,'Approvvigionamento energia'!G1888,0)+IF(LCOH!$C$28=Menu!$A$6,'Approvvigionamento energia'!H1888,0)</f>
        <v>1742.6696206569518</v>
      </c>
      <c r="J1888">
        <f>'Approvvigionamento energia'!A1888+'Approvvigionamento energia'!B1888+'Approvvigionamento energia'!I1888</f>
        <v>2230.8696206569516</v>
      </c>
      <c r="K1888">
        <f>IF(MIN(LCOH!$C$18,J1888)&gt;=$P$48*LCOH!$C$18, MIN(LCOH!$C$18,J1888),0)</f>
        <v>1500</v>
      </c>
      <c r="L1888">
        <f t="shared" si="59"/>
        <v>730.86962065695161</v>
      </c>
      <c r="M1888">
        <f>K1888/LCOH!$C$18</f>
        <v>1</v>
      </c>
      <c r="N1888">
        <f>K1888/LCOH!$C$34</f>
        <v>28.901734104046245</v>
      </c>
    </row>
    <row r="1889" spans="1:14" x14ac:dyDescent="0.35">
      <c r="A1889">
        <f>'Profilo fotovoltaico'!B1891*LCOH!$C$20</f>
        <v>256</v>
      </c>
      <c r="B1889">
        <f>'Profilo eolico'!B1891*LCOH!$C$21</f>
        <v>59.5</v>
      </c>
      <c r="C1889">
        <f>$P$35*'Profilo fotovoltaico'!B1891</f>
        <v>1882.7807200312486</v>
      </c>
      <c r="D1889">
        <f>$Q$37*'Profilo eolico'!B1891</f>
        <v>347.16077622348843</v>
      </c>
      <c r="E1889">
        <f>$P$39*'Profilo fotovoltaico'!B1891+'Approvvigionamento energia'!$Q$39*'Profilo eolico'!B1891</f>
        <v>731.06576217542852</v>
      </c>
      <c r="F1889">
        <f>$P$41*'Profilo fotovoltaico'!B1891+'Approvvigionamento energia'!$Q$41*'Profilo eolico'!B1891</f>
        <v>1114.9707481273686</v>
      </c>
      <c r="G1889">
        <f>$P$43*'Profilo fotovoltaico'!B1891+'Approvvigionamento energia'!$Q$43*'Profilo eolico'!B1891</f>
        <v>1498.8757340793086</v>
      </c>
      <c r="H1889">
        <f t="shared" si="58"/>
        <v>1138.4335154826958</v>
      </c>
      <c r="I1889">
        <f>IF(LCOH!$C$28=Menu!$A$1,'Approvvigionamento energia'!C1889,0)+IF(LCOH!$C$28=Menu!$A$2,'Approvvigionamento energia'!D1889,0)+IF(LCOH!$C$28=Menu!$A$3,'Approvvigionamento energia'!E1889,0)+IF(LCOH!$C$28=Menu!$A$4,'Approvvigionamento energia'!F1889,0)+IF(LCOH!$C$28=Menu!$A$5,'Approvvigionamento energia'!G1889,0)+IF(LCOH!$C$28=Menu!$A$6,'Approvvigionamento energia'!H1889,0)</f>
        <v>1114.9707481273686</v>
      </c>
      <c r="J1889">
        <f>'Approvvigionamento energia'!A1889+'Approvvigionamento energia'!B1889+'Approvvigionamento energia'!I1889</f>
        <v>1430.4707481273686</v>
      </c>
      <c r="K1889">
        <f>IF(MIN(LCOH!$C$18,J1889)&gt;=$P$48*LCOH!$C$18, MIN(LCOH!$C$18,J1889),0)</f>
        <v>1430.4707481273686</v>
      </c>
      <c r="L1889">
        <f t="shared" si="59"/>
        <v>0</v>
      </c>
      <c r="M1889">
        <f>K1889/LCOH!$C$18</f>
        <v>0.95364716541824568</v>
      </c>
      <c r="N1889">
        <f>K1889/LCOH!$C$34</f>
        <v>27.562056803995542</v>
      </c>
    </row>
    <row r="1890" spans="1:14" x14ac:dyDescent="0.35">
      <c r="A1890">
        <f>'Profilo fotovoltaico'!B1892*LCOH!$C$20</f>
        <v>84</v>
      </c>
      <c r="B1890">
        <f>'Profilo eolico'!B1892*LCOH!$C$21</f>
        <v>48.4</v>
      </c>
      <c r="C1890">
        <f>$P$35*'Profilo fotovoltaico'!B1892</f>
        <v>617.78742376025355</v>
      </c>
      <c r="D1890">
        <f>$Q$37*'Profilo eolico'!B1892</f>
        <v>282.39632889440065</v>
      </c>
      <c r="E1890">
        <f>$P$39*'Profilo fotovoltaico'!B1892+'Approvvigionamento energia'!$Q$39*'Profilo eolico'!B1892</f>
        <v>366.24410261086388</v>
      </c>
      <c r="F1890">
        <f>$P$41*'Profilo fotovoltaico'!B1892+'Approvvigionamento energia'!$Q$41*'Profilo eolico'!B1892</f>
        <v>450.0918763273271</v>
      </c>
      <c r="G1890">
        <f>$P$43*'Profilo fotovoltaico'!B1892+'Approvvigionamento energia'!$Q$43*'Profilo eolico'!B1892</f>
        <v>533.93965004379027</v>
      </c>
      <c r="H1890">
        <f t="shared" si="58"/>
        <v>1138.4335154826958</v>
      </c>
      <c r="I1890">
        <f>IF(LCOH!$C$28=Menu!$A$1,'Approvvigionamento energia'!C1890,0)+IF(LCOH!$C$28=Menu!$A$2,'Approvvigionamento energia'!D1890,0)+IF(LCOH!$C$28=Menu!$A$3,'Approvvigionamento energia'!E1890,0)+IF(LCOH!$C$28=Menu!$A$4,'Approvvigionamento energia'!F1890,0)+IF(LCOH!$C$28=Menu!$A$5,'Approvvigionamento energia'!G1890,0)+IF(LCOH!$C$28=Menu!$A$6,'Approvvigionamento energia'!H1890,0)</f>
        <v>450.0918763273271</v>
      </c>
      <c r="J1890">
        <f>'Approvvigionamento energia'!A1890+'Approvvigionamento energia'!B1890+'Approvvigionamento energia'!I1890</f>
        <v>582.49187632732708</v>
      </c>
      <c r="K1890">
        <f>IF(MIN(LCOH!$C$18,J1890)&gt;=$P$48*LCOH!$C$18, MIN(LCOH!$C$18,J1890),0)</f>
        <v>582.49187632732708</v>
      </c>
      <c r="L1890">
        <f t="shared" si="59"/>
        <v>0</v>
      </c>
      <c r="M1890">
        <f>K1890/LCOH!$C$18</f>
        <v>0.38832791755155138</v>
      </c>
      <c r="N1890">
        <f>K1890/LCOH!$C$34</f>
        <v>11.22335021825293</v>
      </c>
    </row>
    <row r="1891" spans="1:14" x14ac:dyDescent="0.35">
      <c r="A1891">
        <f>'Profilo fotovoltaico'!B1893*LCOH!$C$20</f>
        <v>1</v>
      </c>
      <c r="B1891">
        <f>'Profilo eolico'!B1893*LCOH!$C$21</f>
        <v>45.8</v>
      </c>
      <c r="C1891">
        <f>$P$35*'Profilo fotovoltaico'!B1893</f>
        <v>7.3546121876220649</v>
      </c>
      <c r="D1891">
        <f>$Q$37*'Profilo eolico'!B1893</f>
        <v>267.22627816866844</v>
      </c>
      <c r="E1891">
        <f>$P$39*'Profilo fotovoltaico'!B1893+'Approvvigionamento energia'!$Q$39*'Profilo eolico'!B1893</f>
        <v>202.25836167340682</v>
      </c>
      <c r="F1891">
        <f>$P$41*'Profilo fotovoltaico'!B1893+'Approvvigionamento energia'!$Q$41*'Profilo eolico'!B1893</f>
        <v>137.29044517814526</v>
      </c>
      <c r="G1891">
        <f>$P$43*'Profilo fotovoltaico'!B1893+'Approvvigionamento energia'!$Q$43*'Profilo eolico'!B1893</f>
        <v>72.322528682883657</v>
      </c>
      <c r="H1891">
        <f t="shared" si="58"/>
        <v>1138.4335154826958</v>
      </c>
      <c r="I1891">
        <f>IF(LCOH!$C$28=Menu!$A$1,'Approvvigionamento energia'!C1891,0)+IF(LCOH!$C$28=Menu!$A$2,'Approvvigionamento energia'!D1891,0)+IF(LCOH!$C$28=Menu!$A$3,'Approvvigionamento energia'!E1891,0)+IF(LCOH!$C$28=Menu!$A$4,'Approvvigionamento energia'!F1891,0)+IF(LCOH!$C$28=Menu!$A$5,'Approvvigionamento energia'!G1891,0)+IF(LCOH!$C$28=Menu!$A$6,'Approvvigionamento energia'!H1891,0)</f>
        <v>137.29044517814526</v>
      </c>
      <c r="J1891">
        <f>'Approvvigionamento energia'!A1891+'Approvvigionamento energia'!B1891+'Approvvigionamento energia'!I1891</f>
        <v>184.09044517814527</v>
      </c>
      <c r="K1891">
        <f>IF(MIN(LCOH!$C$18,J1891)&gt;=$P$48*LCOH!$C$18, MIN(LCOH!$C$18,J1891),0)</f>
        <v>0</v>
      </c>
      <c r="L1891">
        <f t="shared" si="59"/>
        <v>184.09044517814527</v>
      </c>
      <c r="M1891">
        <f>K1891/LCOH!$C$18</f>
        <v>0</v>
      </c>
      <c r="N1891">
        <f>K1891/LCOH!$C$34</f>
        <v>0</v>
      </c>
    </row>
    <row r="1892" spans="1:14" x14ac:dyDescent="0.35">
      <c r="A1892">
        <f>'Profilo fotovoltaico'!B1894*LCOH!$C$20</f>
        <v>0</v>
      </c>
      <c r="B1892">
        <f>'Profilo eolico'!B1894*LCOH!$C$21</f>
        <v>57</v>
      </c>
      <c r="C1892">
        <f>$P$35*'Profilo fotovoltaico'!B1894</f>
        <v>0</v>
      </c>
      <c r="D1892">
        <f>$Q$37*'Profilo eolico'!B1894</f>
        <v>332.57418898720744</v>
      </c>
      <c r="E1892">
        <f>$P$39*'Profilo fotovoltaico'!B1894+'Approvvigionamento energia'!$Q$39*'Profilo eolico'!B1894</f>
        <v>249.43064174040558</v>
      </c>
      <c r="F1892">
        <f>$P$41*'Profilo fotovoltaico'!B1894+'Approvvigionamento energia'!$Q$41*'Profilo eolico'!B1894</f>
        <v>166.28709449360372</v>
      </c>
      <c r="G1892">
        <f>$P$43*'Profilo fotovoltaico'!B1894+'Approvvigionamento energia'!$Q$43*'Profilo eolico'!B1894</f>
        <v>83.143547246801859</v>
      </c>
      <c r="H1892">
        <f t="shared" si="58"/>
        <v>1138.4335154826958</v>
      </c>
      <c r="I1892">
        <f>IF(LCOH!$C$28=Menu!$A$1,'Approvvigionamento energia'!C1892,0)+IF(LCOH!$C$28=Menu!$A$2,'Approvvigionamento energia'!D1892,0)+IF(LCOH!$C$28=Menu!$A$3,'Approvvigionamento energia'!E1892,0)+IF(LCOH!$C$28=Menu!$A$4,'Approvvigionamento energia'!F1892,0)+IF(LCOH!$C$28=Menu!$A$5,'Approvvigionamento energia'!G1892,0)+IF(LCOH!$C$28=Menu!$A$6,'Approvvigionamento energia'!H1892,0)</f>
        <v>166.28709449360372</v>
      </c>
      <c r="J1892">
        <f>'Approvvigionamento energia'!A1892+'Approvvigionamento energia'!B1892+'Approvvigionamento energia'!I1892</f>
        <v>223.28709449360372</v>
      </c>
      <c r="K1892">
        <f>IF(MIN(LCOH!$C$18,J1892)&gt;=$P$48*LCOH!$C$18, MIN(LCOH!$C$18,J1892),0)</f>
        <v>0</v>
      </c>
      <c r="L1892">
        <f t="shared" si="59"/>
        <v>223.28709449360372</v>
      </c>
      <c r="M1892">
        <f>K1892/LCOH!$C$18</f>
        <v>0</v>
      </c>
      <c r="N1892">
        <f>K1892/LCOH!$C$34</f>
        <v>0</v>
      </c>
    </row>
    <row r="1893" spans="1:14" x14ac:dyDescent="0.35">
      <c r="A1893">
        <f>'Profilo fotovoltaico'!B1895*LCOH!$C$20</f>
        <v>0</v>
      </c>
      <c r="B1893">
        <f>'Profilo eolico'!B1895*LCOH!$C$21</f>
        <v>75.7</v>
      </c>
      <c r="C1893">
        <f>$P$35*'Profilo fotovoltaico'!B1895</f>
        <v>0</v>
      </c>
      <c r="D1893">
        <f>$Q$37*'Profilo eolico'!B1895</f>
        <v>441.68186151458951</v>
      </c>
      <c r="E1893">
        <f>$P$39*'Profilo fotovoltaico'!B1895+'Approvvigionamento energia'!$Q$39*'Profilo eolico'!B1895</f>
        <v>331.26139613594211</v>
      </c>
      <c r="F1893">
        <f>$P$41*'Profilo fotovoltaico'!B1895+'Approvvigionamento energia'!$Q$41*'Profilo eolico'!B1895</f>
        <v>220.84093075729476</v>
      </c>
      <c r="G1893">
        <f>$P$43*'Profilo fotovoltaico'!B1895+'Approvvigionamento energia'!$Q$43*'Profilo eolico'!B1895</f>
        <v>110.42046537864738</v>
      </c>
      <c r="H1893">
        <f t="shared" si="58"/>
        <v>1138.4335154826958</v>
      </c>
      <c r="I1893">
        <f>IF(LCOH!$C$28=Menu!$A$1,'Approvvigionamento energia'!C1893,0)+IF(LCOH!$C$28=Menu!$A$2,'Approvvigionamento energia'!D1893,0)+IF(LCOH!$C$28=Menu!$A$3,'Approvvigionamento energia'!E1893,0)+IF(LCOH!$C$28=Menu!$A$4,'Approvvigionamento energia'!F1893,0)+IF(LCOH!$C$28=Menu!$A$5,'Approvvigionamento energia'!G1893,0)+IF(LCOH!$C$28=Menu!$A$6,'Approvvigionamento energia'!H1893,0)</f>
        <v>220.84093075729476</v>
      </c>
      <c r="J1893">
        <f>'Approvvigionamento energia'!A1893+'Approvvigionamento energia'!B1893+'Approvvigionamento energia'!I1893</f>
        <v>296.54093075729475</v>
      </c>
      <c r="K1893">
        <f>IF(MIN(LCOH!$C$18,J1893)&gt;=$P$48*LCOH!$C$18, MIN(LCOH!$C$18,J1893),0)</f>
        <v>0</v>
      </c>
      <c r="L1893">
        <f t="shared" si="59"/>
        <v>296.54093075729475</v>
      </c>
      <c r="M1893">
        <f>K1893/LCOH!$C$18</f>
        <v>0</v>
      </c>
      <c r="N1893">
        <f>K1893/LCOH!$C$34</f>
        <v>0</v>
      </c>
    </row>
    <row r="1894" spans="1:14" x14ac:dyDescent="0.35">
      <c r="A1894">
        <f>'Profilo fotovoltaico'!B1896*LCOH!$C$20</f>
        <v>0</v>
      </c>
      <c r="B1894">
        <f>'Profilo eolico'!B1896*LCOH!$C$21</f>
        <v>98.6</v>
      </c>
      <c r="C1894">
        <f>$P$35*'Profilo fotovoltaico'!B1896</f>
        <v>0</v>
      </c>
      <c r="D1894">
        <f>$Q$37*'Profilo eolico'!B1896</f>
        <v>575.29500059892371</v>
      </c>
      <c r="E1894">
        <f>$P$39*'Profilo fotovoltaico'!B1896+'Approvvigionamento energia'!$Q$39*'Profilo eolico'!B1896</f>
        <v>431.47125044919272</v>
      </c>
      <c r="F1894">
        <f>$P$41*'Profilo fotovoltaico'!B1896+'Approvvigionamento energia'!$Q$41*'Profilo eolico'!B1896</f>
        <v>287.64750029946185</v>
      </c>
      <c r="G1894">
        <f>$P$43*'Profilo fotovoltaico'!B1896+'Approvvigionamento energia'!$Q$43*'Profilo eolico'!B1896</f>
        <v>143.82375014973093</v>
      </c>
      <c r="H1894">
        <f t="shared" si="58"/>
        <v>1138.4335154826958</v>
      </c>
      <c r="I1894">
        <f>IF(LCOH!$C$28=Menu!$A$1,'Approvvigionamento energia'!C1894,0)+IF(LCOH!$C$28=Menu!$A$2,'Approvvigionamento energia'!D1894,0)+IF(LCOH!$C$28=Menu!$A$3,'Approvvigionamento energia'!E1894,0)+IF(LCOH!$C$28=Menu!$A$4,'Approvvigionamento energia'!F1894,0)+IF(LCOH!$C$28=Menu!$A$5,'Approvvigionamento energia'!G1894,0)+IF(LCOH!$C$28=Menu!$A$6,'Approvvigionamento energia'!H1894,0)</f>
        <v>287.64750029946185</v>
      </c>
      <c r="J1894">
        <f>'Approvvigionamento energia'!A1894+'Approvvigionamento energia'!B1894+'Approvvigionamento energia'!I1894</f>
        <v>386.24750029946188</v>
      </c>
      <c r="K1894">
        <f>IF(MIN(LCOH!$C$18,J1894)&gt;=$P$48*LCOH!$C$18, MIN(LCOH!$C$18,J1894),0)</f>
        <v>386.24750029946188</v>
      </c>
      <c r="L1894">
        <f t="shared" si="59"/>
        <v>0</v>
      </c>
      <c r="M1894">
        <f>K1894/LCOH!$C$18</f>
        <v>0.25749833353297458</v>
      </c>
      <c r="N1894">
        <f>K1894/LCOH!$C$34</f>
        <v>7.4421483680050464</v>
      </c>
    </row>
    <row r="1895" spans="1:14" x14ac:dyDescent="0.35">
      <c r="A1895">
        <f>'Profilo fotovoltaico'!B1897*LCOH!$C$20</f>
        <v>0</v>
      </c>
      <c r="B1895">
        <f>'Profilo eolico'!B1897*LCOH!$C$21</f>
        <v>119.2</v>
      </c>
      <c r="C1895">
        <f>$P$35*'Profilo fotovoltaico'!B1897</f>
        <v>0</v>
      </c>
      <c r="D1895">
        <f>$Q$37*'Profilo eolico'!B1897</f>
        <v>695.4884794258794</v>
      </c>
      <c r="E1895">
        <f>$P$39*'Profilo fotovoltaico'!B1897+'Approvvigionamento energia'!$Q$39*'Profilo eolico'!B1897</f>
        <v>521.6163595694095</v>
      </c>
      <c r="F1895">
        <f>$P$41*'Profilo fotovoltaico'!B1897+'Approvvigionamento energia'!$Q$41*'Profilo eolico'!B1897</f>
        <v>347.7442397129397</v>
      </c>
      <c r="G1895">
        <f>$P$43*'Profilo fotovoltaico'!B1897+'Approvvigionamento energia'!$Q$43*'Profilo eolico'!B1897</f>
        <v>173.87211985646985</v>
      </c>
      <c r="H1895">
        <f t="shared" si="58"/>
        <v>1138.4335154826958</v>
      </c>
      <c r="I1895">
        <f>IF(LCOH!$C$28=Menu!$A$1,'Approvvigionamento energia'!C1895,0)+IF(LCOH!$C$28=Menu!$A$2,'Approvvigionamento energia'!D1895,0)+IF(LCOH!$C$28=Menu!$A$3,'Approvvigionamento energia'!E1895,0)+IF(LCOH!$C$28=Menu!$A$4,'Approvvigionamento energia'!F1895,0)+IF(LCOH!$C$28=Menu!$A$5,'Approvvigionamento energia'!G1895,0)+IF(LCOH!$C$28=Menu!$A$6,'Approvvigionamento energia'!H1895,0)</f>
        <v>347.7442397129397</v>
      </c>
      <c r="J1895">
        <f>'Approvvigionamento energia'!A1895+'Approvvigionamento energia'!B1895+'Approvvigionamento energia'!I1895</f>
        <v>466.94423971293969</v>
      </c>
      <c r="K1895">
        <f>IF(MIN(LCOH!$C$18,J1895)&gt;=$P$48*LCOH!$C$18, MIN(LCOH!$C$18,J1895),0)</f>
        <v>466.94423971293969</v>
      </c>
      <c r="L1895">
        <f t="shared" si="59"/>
        <v>0</v>
      </c>
      <c r="M1895">
        <f>K1895/LCOH!$C$18</f>
        <v>0.31129615980862646</v>
      </c>
      <c r="N1895">
        <f>K1895/LCOH!$C$34</f>
        <v>8.9969988383996089</v>
      </c>
    </row>
    <row r="1896" spans="1:14" x14ac:dyDescent="0.35">
      <c r="A1896">
        <f>'Profilo fotovoltaico'!B1898*LCOH!$C$20</f>
        <v>0</v>
      </c>
      <c r="B1896">
        <f>'Profilo eolico'!B1898*LCOH!$C$21</f>
        <v>130</v>
      </c>
      <c r="C1896">
        <f>$P$35*'Profilo fotovoltaico'!B1898</f>
        <v>0</v>
      </c>
      <c r="D1896">
        <f>$Q$37*'Profilo eolico'!B1898</f>
        <v>758.50253628661346</v>
      </c>
      <c r="E1896">
        <f>$P$39*'Profilo fotovoltaico'!B1898+'Approvvigionamento energia'!$Q$39*'Profilo eolico'!B1898</f>
        <v>568.87690221496007</v>
      </c>
      <c r="F1896">
        <f>$P$41*'Profilo fotovoltaico'!B1898+'Approvvigionamento energia'!$Q$41*'Profilo eolico'!B1898</f>
        <v>379.25126814330673</v>
      </c>
      <c r="G1896">
        <f>$P$43*'Profilo fotovoltaico'!B1898+'Approvvigionamento energia'!$Q$43*'Profilo eolico'!B1898</f>
        <v>189.62563407165337</v>
      </c>
      <c r="H1896">
        <f t="shared" si="58"/>
        <v>1138.4335154826958</v>
      </c>
      <c r="I1896">
        <f>IF(LCOH!$C$28=Menu!$A$1,'Approvvigionamento energia'!C1896,0)+IF(LCOH!$C$28=Menu!$A$2,'Approvvigionamento energia'!D1896,0)+IF(LCOH!$C$28=Menu!$A$3,'Approvvigionamento energia'!E1896,0)+IF(LCOH!$C$28=Menu!$A$4,'Approvvigionamento energia'!F1896,0)+IF(LCOH!$C$28=Menu!$A$5,'Approvvigionamento energia'!G1896,0)+IF(LCOH!$C$28=Menu!$A$6,'Approvvigionamento energia'!H1896,0)</f>
        <v>379.25126814330673</v>
      </c>
      <c r="J1896">
        <f>'Approvvigionamento energia'!A1896+'Approvvigionamento energia'!B1896+'Approvvigionamento energia'!I1896</f>
        <v>509.25126814330673</v>
      </c>
      <c r="K1896">
        <f>IF(MIN(LCOH!$C$18,J1896)&gt;=$P$48*LCOH!$C$18, MIN(LCOH!$C$18,J1896),0)</f>
        <v>509.25126814330673</v>
      </c>
      <c r="L1896">
        <f t="shared" si="59"/>
        <v>0</v>
      </c>
      <c r="M1896">
        <f>K1896/LCOH!$C$18</f>
        <v>0.33950084542887116</v>
      </c>
      <c r="N1896">
        <f>K1896/LCOH!$C$34</f>
        <v>9.8121631626841381</v>
      </c>
    </row>
    <row r="1897" spans="1:14" x14ac:dyDescent="0.35">
      <c r="A1897">
        <f>'Profilo fotovoltaico'!B1899*LCOH!$C$20</f>
        <v>0</v>
      </c>
      <c r="B1897">
        <f>'Profilo eolico'!B1899*LCOH!$C$21</f>
        <v>140.30000000000001</v>
      </c>
      <c r="C1897">
        <f>$P$35*'Profilo fotovoltaico'!B1899</f>
        <v>0</v>
      </c>
      <c r="D1897">
        <f>$Q$37*'Profilo eolico'!B1899</f>
        <v>818.59927570009131</v>
      </c>
      <c r="E1897">
        <f>$P$39*'Profilo fotovoltaico'!B1899+'Approvvigionamento energia'!$Q$39*'Profilo eolico'!B1899</f>
        <v>613.94945677506848</v>
      </c>
      <c r="F1897">
        <f>$P$41*'Profilo fotovoltaico'!B1899+'Approvvigionamento energia'!$Q$41*'Profilo eolico'!B1899</f>
        <v>409.29963785004566</v>
      </c>
      <c r="G1897">
        <f>$P$43*'Profilo fotovoltaico'!B1899+'Approvvigionamento energia'!$Q$43*'Profilo eolico'!B1899</f>
        <v>204.64981892502283</v>
      </c>
      <c r="H1897">
        <f t="shared" si="58"/>
        <v>1138.4335154826958</v>
      </c>
      <c r="I1897">
        <f>IF(LCOH!$C$28=Menu!$A$1,'Approvvigionamento energia'!C1897,0)+IF(LCOH!$C$28=Menu!$A$2,'Approvvigionamento energia'!D1897,0)+IF(LCOH!$C$28=Menu!$A$3,'Approvvigionamento energia'!E1897,0)+IF(LCOH!$C$28=Menu!$A$4,'Approvvigionamento energia'!F1897,0)+IF(LCOH!$C$28=Menu!$A$5,'Approvvigionamento energia'!G1897,0)+IF(LCOH!$C$28=Menu!$A$6,'Approvvigionamento energia'!H1897,0)</f>
        <v>409.29963785004566</v>
      </c>
      <c r="J1897">
        <f>'Approvvigionamento energia'!A1897+'Approvvigionamento energia'!B1897+'Approvvigionamento energia'!I1897</f>
        <v>549.59963785004561</v>
      </c>
      <c r="K1897">
        <f>IF(MIN(LCOH!$C$18,J1897)&gt;=$P$48*LCOH!$C$18, MIN(LCOH!$C$18,J1897),0)</f>
        <v>549.59963785004561</v>
      </c>
      <c r="L1897">
        <f t="shared" si="59"/>
        <v>0</v>
      </c>
      <c r="M1897">
        <f>K1897/LCOH!$C$18</f>
        <v>0.3663997585666971</v>
      </c>
      <c r="N1897">
        <f>K1897/LCOH!$C$34</f>
        <v>10.589588397881419</v>
      </c>
    </row>
    <row r="1898" spans="1:14" x14ac:dyDescent="0.35">
      <c r="A1898">
        <f>'Profilo fotovoltaico'!B1900*LCOH!$C$20</f>
        <v>0</v>
      </c>
      <c r="B1898">
        <f>'Profilo eolico'!B1900*LCOH!$C$21</f>
        <v>154.1</v>
      </c>
      <c r="C1898">
        <f>$P$35*'Profilo fotovoltaico'!B1900</f>
        <v>0</v>
      </c>
      <c r="D1898">
        <f>$Q$37*'Profilo eolico'!B1900</f>
        <v>899.1172372443624</v>
      </c>
      <c r="E1898">
        <f>$P$39*'Profilo fotovoltaico'!B1900+'Approvvigionamento energia'!$Q$39*'Profilo eolico'!B1900</f>
        <v>674.33792793327177</v>
      </c>
      <c r="F1898">
        <f>$P$41*'Profilo fotovoltaico'!B1900+'Approvvigionamento energia'!$Q$41*'Profilo eolico'!B1900</f>
        <v>449.5586186221812</v>
      </c>
      <c r="G1898">
        <f>$P$43*'Profilo fotovoltaico'!B1900+'Approvvigionamento energia'!$Q$43*'Profilo eolico'!B1900</f>
        <v>224.7793093110906</v>
      </c>
      <c r="H1898">
        <f t="shared" si="58"/>
        <v>1138.4335154826958</v>
      </c>
      <c r="I1898">
        <f>IF(LCOH!$C$28=Menu!$A$1,'Approvvigionamento energia'!C1898,0)+IF(LCOH!$C$28=Menu!$A$2,'Approvvigionamento energia'!D1898,0)+IF(LCOH!$C$28=Menu!$A$3,'Approvvigionamento energia'!E1898,0)+IF(LCOH!$C$28=Menu!$A$4,'Approvvigionamento energia'!F1898,0)+IF(LCOH!$C$28=Menu!$A$5,'Approvvigionamento energia'!G1898,0)+IF(LCOH!$C$28=Menu!$A$6,'Approvvigionamento energia'!H1898,0)</f>
        <v>449.5586186221812</v>
      </c>
      <c r="J1898">
        <f>'Approvvigionamento energia'!A1898+'Approvvigionamento energia'!B1898+'Approvvigionamento energia'!I1898</f>
        <v>603.65861862218117</v>
      </c>
      <c r="K1898">
        <f>IF(MIN(LCOH!$C$18,J1898)&gt;=$P$48*LCOH!$C$18, MIN(LCOH!$C$18,J1898),0)</f>
        <v>603.65861862218117</v>
      </c>
      <c r="L1898">
        <f t="shared" si="59"/>
        <v>0</v>
      </c>
      <c r="M1898">
        <f>K1898/LCOH!$C$18</f>
        <v>0.4024390790814541</v>
      </c>
      <c r="N1898">
        <f>K1898/LCOH!$C$34</f>
        <v>11.631187256689426</v>
      </c>
    </row>
    <row r="1899" spans="1:14" x14ac:dyDescent="0.35">
      <c r="A1899">
        <f>'Profilo fotovoltaico'!B1901*LCOH!$C$20</f>
        <v>0</v>
      </c>
      <c r="B1899">
        <f>'Profilo eolico'!B1901*LCOH!$C$21</f>
        <v>165.1</v>
      </c>
      <c r="C1899">
        <f>$P$35*'Profilo fotovoltaico'!B1901</f>
        <v>0</v>
      </c>
      <c r="D1899">
        <f>$Q$37*'Profilo eolico'!B1901</f>
        <v>963.29822108399901</v>
      </c>
      <c r="E1899">
        <f>$P$39*'Profilo fotovoltaico'!B1901+'Approvvigionamento energia'!$Q$39*'Profilo eolico'!B1901</f>
        <v>722.47366581299923</v>
      </c>
      <c r="F1899">
        <f>$P$41*'Profilo fotovoltaico'!B1901+'Approvvigionamento energia'!$Q$41*'Profilo eolico'!B1901</f>
        <v>481.64911054199951</v>
      </c>
      <c r="G1899">
        <f>$P$43*'Profilo fotovoltaico'!B1901+'Approvvigionamento energia'!$Q$43*'Profilo eolico'!B1901</f>
        <v>240.82455527099975</v>
      </c>
      <c r="H1899">
        <f t="shared" si="58"/>
        <v>1138.4335154826958</v>
      </c>
      <c r="I1899">
        <f>IF(LCOH!$C$28=Menu!$A$1,'Approvvigionamento energia'!C1899,0)+IF(LCOH!$C$28=Menu!$A$2,'Approvvigionamento energia'!D1899,0)+IF(LCOH!$C$28=Menu!$A$3,'Approvvigionamento energia'!E1899,0)+IF(LCOH!$C$28=Menu!$A$4,'Approvvigionamento energia'!F1899,0)+IF(LCOH!$C$28=Menu!$A$5,'Approvvigionamento energia'!G1899,0)+IF(LCOH!$C$28=Menu!$A$6,'Approvvigionamento energia'!H1899,0)</f>
        <v>481.64911054199951</v>
      </c>
      <c r="J1899">
        <f>'Approvvigionamento energia'!A1899+'Approvvigionamento energia'!B1899+'Approvvigionamento energia'!I1899</f>
        <v>646.74911054199947</v>
      </c>
      <c r="K1899">
        <f>IF(MIN(LCOH!$C$18,J1899)&gt;=$P$48*LCOH!$C$18, MIN(LCOH!$C$18,J1899),0)</f>
        <v>646.74911054199947</v>
      </c>
      <c r="L1899">
        <f t="shared" si="59"/>
        <v>0</v>
      </c>
      <c r="M1899">
        <f>K1899/LCOH!$C$18</f>
        <v>0.43116607369466631</v>
      </c>
      <c r="N1899">
        <f>K1899/LCOH!$C$34</f>
        <v>12.461447216608853</v>
      </c>
    </row>
    <row r="1900" spans="1:14" x14ac:dyDescent="0.35">
      <c r="A1900">
        <f>'Profilo fotovoltaico'!B1902*LCOH!$C$20</f>
        <v>0</v>
      </c>
      <c r="B1900">
        <f>'Profilo eolico'!B1902*LCOH!$C$21</f>
        <v>169.9</v>
      </c>
      <c r="C1900">
        <f>$P$35*'Profilo fotovoltaico'!B1902</f>
        <v>0</v>
      </c>
      <c r="D1900">
        <f>$Q$37*'Profilo eolico'!B1902</f>
        <v>991.30446857765855</v>
      </c>
      <c r="E1900">
        <f>$P$39*'Profilo fotovoltaico'!B1902+'Approvvigionamento energia'!$Q$39*'Profilo eolico'!B1902</f>
        <v>743.47835143324392</v>
      </c>
      <c r="F1900">
        <f>$P$41*'Profilo fotovoltaico'!B1902+'Approvvigionamento energia'!$Q$41*'Profilo eolico'!B1902</f>
        <v>495.65223428882928</v>
      </c>
      <c r="G1900">
        <f>$P$43*'Profilo fotovoltaico'!B1902+'Approvvigionamento energia'!$Q$43*'Profilo eolico'!B1902</f>
        <v>247.82611714441464</v>
      </c>
      <c r="H1900">
        <f t="shared" si="58"/>
        <v>1138.4335154826958</v>
      </c>
      <c r="I1900">
        <f>IF(LCOH!$C$28=Menu!$A$1,'Approvvigionamento energia'!C1900,0)+IF(LCOH!$C$28=Menu!$A$2,'Approvvigionamento energia'!D1900,0)+IF(LCOH!$C$28=Menu!$A$3,'Approvvigionamento energia'!E1900,0)+IF(LCOH!$C$28=Menu!$A$4,'Approvvigionamento energia'!F1900,0)+IF(LCOH!$C$28=Menu!$A$5,'Approvvigionamento energia'!G1900,0)+IF(LCOH!$C$28=Menu!$A$6,'Approvvigionamento energia'!H1900,0)</f>
        <v>495.65223428882928</v>
      </c>
      <c r="J1900">
        <f>'Approvvigionamento energia'!A1900+'Approvvigionamento energia'!B1900+'Approvvigionamento energia'!I1900</f>
        <v>665.55223428882925</v>
      </c>
      <c r="K1900">
        <f>IF(MIN(LCOH!$C$18,J1900)&gt;=$P$48*LCOH!$C$18, MIN(LCOH!$C$18,J1900),0)</f>
        <v>665.55223428882925</v>
      </c>
      <c r="L1900">
        <f t="shared" si="59"/>
        <v>0</v>
      </c>
      <c r="M1900">
        <f>K1900/LCOH!$C$18</f>
        <v>0.44370148952588617</v>
      </c>
      <c r="N1900">
        <f>K1900/LCOH!$C$34</f>
        <v>12.823742471846421</v>
      </c>
    </row>
    <row r="1901" spans="1:14" x14ac:dyDescent="0.35">
      <c r="A1901">
        <f>'Profilo fotovoltaico'!B1903*LCOH!$C$20</f>
        <v>0</v>
      </c>
      <c r="B1901">
        <f>'Profilo eolico'!B1903*LCOH!$C$21</f>
        <v>172.2</v>
      </c>
      <c r="C1901">
        <f>$P$35*'Profilo fotovoltaico'!B1903</f>
        <v>0</v>
      </c>
      <c r="D1901">
        <f>$Q$37*'Profilo eolico'!B1903</f>
        <v>1004.7241288350372</v>
      </c>
      <c r="E1901">
        <f>$P$39*'Profilo fotovoltaico'!B1903+'Approvvigionamento energia'!$Q$39*'Profilo eolico'!B1903</f>
        <v>753.54309662627782</v>
      </c>
      <c r="F1901">
        <f>$P$41*'Profilo fotovoltaico'!B1903+'Approvvigionamento energia'!$Q$41*'Profilo eolico'!B1903</f>
        <v>502.36206441751858</v>
      </c>
      <c r="G1901">
        <f>$P$43*'Profilo fotovoltaico'!B1903+'Approvvigionamento energia'!$Q$43*'Profilo eolico'!B1903</f>
        <v>251.18103220875929</v>
      </c>
      <c r="H1901">
        <f t="shared" si="58"/>
        <v>1138.4335154826958</v>
      </c>
      <c r="I1901">
        <f>IF(LCOH!$C$28=Menu!$A$1,'Approvvigionamento energia'!C1901,0)+IF(LCOH!$C$28=Menu!$A$2,'Approvvigionamento energia'!D1901,0)+IF(LCOH!$C$28=Menu!$A$3,'Approvvigionamento energia'!E1901,0)+IF(LCOH!$C$28=Menu!$A$4,'Approvvigionamento energia'!F1901,0)+IF(LCOH!$C$28=Menu!$A$5,'Approvvigionamento energia'!G1901,0)+IF(LCOH!$C$28=Menu!$A$6,'Approvvigionamento energia'!H1901,0)</f>
        <v>502.36206441751858</v>
      </c>
      <c r="J1901">
        <f>'Approvvigionamento energia'!A1901+'Approvvigionamento energia'!B1901+'Approvvigionamento energia'!I1901</f>
        <v>674.56206441751851</v>
      </c>
      <c r="K1901">
        <f>IF(MIN(LCOH!$C$18,J1901)&gt;=$P$48*LCOH!$C$18, MIN(LCOH!$C$18,J1901),0)</f>
        <v>674.56206441751851</v>
      </c>
      <c r="L1901">
        <f t="shared" si="59"/>
        <v>0</v>
      </c>
      <c r="M1901">
        <f>K1901/LCOH!$C$18</f>
        <v>0.44970804294501232</v>
      </c>
      <c r="N1901">
        <f>K1901/LCOH!$C$34</f>
        <v>12.997342281647756</v>
      </c>
    </row>
    <row r="1902" spans="1:14" x14ac:dyDescent="0.35">
      <c r="A1902">
        <f>'Profilo fotovoltaico'!B1904*LCOH!$C$20</f>
        <v>0</v>
      </c>
      <c r="B1902">
        <f>'Profilo eolico'!B1904*LCOH!$C$21</f>
        <v>175.9</v>
      </c>
      <c r="C1902">
        <f>$P$35*'Profilo fotovoltaico'!B1904</f>
        <v>0</v>
      </c>
      <c r="D1902">
        <f>$Q$37*'Profilo eolico'!B1904</f>
        <v>1026.3122779447331</v>
      </c>
      <c r="E1902">
        <f>$P$39*'Profilo fotovoltaico'!B1904+'Approvvigionamento energia'!$Q$39*'Profilo eolico'!B1904</f>
        <v>769.7342084585498</v>
      </c>
      <c r="F1902">
        <f>$P$41*'Profilo fotovoltaico'!B1904+'Approvvigionamento energia'!$Q$41*'Profilo eolico'!B1904</f>
        <v>513.15613897236653</v>
      </c>
      <c r="G1902">
        <f>$P$43*'Profilo fotovoltaico'!B1904+'Approvvigionamento energia'!$Q$43*'Profilo eolico'!B1904</f>
        <v>256.57806948618327</v>
      </c>
      <c r="H1902">
        <f t="shared" si="58"/>
        <v>1138.4335154826958</v>
      </c>
      <c r="I1902">
        <f>IF(LCOH!$C$28=Menu!$A$1,'Approvvigionamento energia'!C1902,0)+IF(LCOH!$C$28=Menu!$A$2,'Approvvigionamento energia'!D1902,0)+IF(LCOH!$C$28=Menu!$A$3,'Approvvigionamento energia'!E1902,0)+IF(LCOH!$C$28=Menu!$A$4,'Approvvigionamento energia'!F1902,0)+IF(LCOH!$C$28=Menu!$A$5,'Approvvigionamento energia'!G1902,0)+IF(LCOH!$C$28=Menu!$A$6,'Approvvigionamento energia'!H1902,0)</f>
        <v>513.15613897236653</v>
      </c>
      <c r="J1902">
        <f>'Approvvigionamento energia'!A1902+'Approvvigionamento energia'!B1902+'Approvvigionamento energia'!I1902</f>
        <v>689.05613897236651</v>
      </c>
      <c r="K1902">
        <f>IF(MIN(LCOH!$C$18,J1902)&gt;=$P$48*LCOH!$C$18, MIN(LCOH!$C$18,J1902),0)</f>
        <v>689.05613897236651</v>
      </c>
      <c r="L1902">
        <f t="shared" si="59"/>
        <v>0</v>
      </c>
      <c r="M1902">
        <f>K1902/LCOH!$C$18</f>
        <v>0.459370759314911</v>
      </c>
      <c r="N1902">
        <f>K1902/LCOH!$C$34</f>
        <v>13.276611540893382</v>
      </c>
    </row>
    <row r="1903" spans="1:14" x14ac:dyDescent="0.35">
      <c r="A1903">
        <f>'Profilo fotovoltaico'!B1905*LCOH!$C$20</f>
        <v>28</v>
      </c>
      <c r="B1903">
        <f>'Profilo eolico'!B1905*LCOH!$C$21</f>
        <v>176.6</v>
      </c>
      <c r="C1903">
        <f>$P$35*'Profilo fotovoltaico'!B1905</f>
        <v>205.92914125341781</v>
      </c>
      <c r="D1903">
        <f>$Q$37*'Profilo eolico'!B1905</f>
        <v>1030.3965223708917</v>
      </c>
      <c r="E1903">
        <f>$P$39*'Profilo fotovoltaico'!B1905+'Approvvigionamento energia'!$Q$39*'Profilo eolico'!B1905</f>
        <v>824.27967709152335</v>
      </c>
      <c r="F1903">
        <f>$P$41*'Profilo fotovoltaico'!B1905+'Approvvigionamento energia'!$Q$41*'Profilo eolico'!B1905</f>
        <v>618.16283181215476</v>
      </c>
      <c r="G1903">
        <f>$P$43*'Profilo fotovoltaico'!B1905+'Approvvigionamento energia'!$Q$43*'Profilo eolico'!B1905</f>
        <v>412.04598653278629</v>
      </c>
      <c r="H1903">
        <f t="shared" si="58"/>
        <v>1138.4335154826958</v>
      </c>
      <c r="I1903">
        <f>IF(LCOH!$C$28=Menu!$A$1,'Approvvigionamento energia'!C1903,0)+IF(LCOH!$C$28=Menu!$A$2,'Approvvigionamento energia'!D1903,0)+IF(LCOH!$C$28=Menu!$A$3,'Approvvigionamento energia'!E1903,0)+IF(LCOH!$C$28=Menu!$A$4,'Approvvigionamento energia'!F1903,0)+IF(LCOH!$C$28=Menu!$A$5,'Approvvigionamento energia'!G1903,0)+IF(LCOH!$C$28=Menu!$A$6,'Approvvigionamento energia'!H1903,0)</f>
        <v>618.16283181215476</v>
      </c>
      <c r="J1903">
        <f>'Approvvigionamento energia'!A1903+'Approvvigionamento energia'!B1903+'Approvvigionamento energia'!I1903</f>
        <v>822.76283181215479</v>
      </c>
      <c r="K1903">
        <f>IF(MIN(LCOH!$C$18,J1903)&gt;=$P$48*LCOH!$C$18, MIN(LCOH!$C$18,J1903),0)</f>
        <v>822.76283181215479</v>
      </c>
      <c r="L1903">
        <f t="shared" si="59"/>
        <v>0</v>
      </c>
      <c r="M1903">
        <f>K1903/LCOH!$C$18</f>
        <v>0.54850855454143654</v>
      </c>
      <c r="N1903">
        <f>K1903/LCOH!$C$34</f>
        <v>15.852848397151345</v>
      </c>
    </row>
    <row r="1904" spans="1:14" x14ac:dyDescent="0.35">
      <c r="A1904">
        <f>'Profilo fotovoltaico'!B1906*LCOH!$C$20</f>
        <v>160</v>
      </c>
      <c r="B1904">
        <f>'Profilo eolico'!B1906*LCOH!$C$21</f>
        <v>143.4</v>
      </c>
      <c r="C1904">
        <f>$P$35*'Profilo fotovoltaico'!B1906</f>
        <v>1176.7379500195304</v>
      </c>
      <c r="D1904">
        <f>$Q$37*'Profilo eolico'!B1906</f>
        <v>836.68664387307967</v>
      </c>
      <c r="E1904">
        <f>$P$39*'Profilo fotovoltaico'!B1906+'Approvvigionamento energia'!$Q$39*'Profilo eolico'!B1906</f>
        <v>921.69947040969237</v>
      </c>
      <c r="F1904">
        <f>$P$41*'Profilo fotovoltaico'!B1906+'Approvvigionamento energia'!$Q$41*'Profilo eolico'!B1906</f>
        <v>1006.7122969463051</v>
      </c>
      <c r="G1904">
        <f>$P$43*'Profilo fotovoltaico'!B1906+'Approvvigionamento energia'!$Q$43*'Profilo eolico'!B1906</f>
        <v>1091.7251234829178</v>
      </c>
      <c r="H1904">
        <f t="shared" si="58"/>
        <v>1138.4335154826958</v>
      </c>
      <c r="I1904">
        <f>IF(LCOH!$C$28=Menu!$A$1,'Approvvigionamento energia'!C1904,0)+IF(LCOH!$C$28=Menu!$A$2,'Approvvigionamento energia'!D1904,0)+IF(LCOH!$C$28=Menu!$A$3,'Approvvigionamento energia'!E1904,0)+IF(LCOH!$C$28=Menu!$A$4,'Approvvigionamento energia'!F1904,0)+IF(LCOH!$C$28=Menu!$A$5,'Approvvigionamento energia'!G1904,0)+IF(LCOH!$C$28=Menu!$A$6,'Approvvigionamento energia'!H1904,0)</f>
        <v>1006.7122969463051</v>
      </c>
      <c r="J1904">
        <f>'Approvvigionamento energia'!A1904+'Approvvigionamento energia'!B1904+'Approvvigionamento energia'!I1904</f>
        <v>1310.1122969463049</v>
      </c>
      <c r="K1904">
        <f>IF(MIN(LCOH!$C$18,J1904)&gt;=$P$48*LCOH!$C$18, MIN(LCOH!$C$18,J1904),0)</f>
        <v>1310.1122969463049</v>
      </c>
      <c r="L1904">
        <f t="shared" si="59"/>
        <v>0</v>
      </c>
      <c r="M1904">
        <f>K1904/LCOH!$C$18</f>
        <v>0.87340819796420333</v>
      </c>
      <c r="N1904">
        <f>K1904/LCOH!$C$34</f>
        <v>25.243011501855587</v>
      </c>
    </row>
    <row r="1905" spans="1:14" x14ac:dyDescent="0.35">
      <c r="A1905">
        <f>'Profilo fotovoltaico'!B1907*LCOH!$C$20</f>
        <v>321</v>
      </c>
      <c r="B1905">
        <f>'Profilo eolico'!B1907*LCOH!$C$21</f>
        <v>122.89999999999999</v>
      </c>
      <c r="C1905">
        <f>$P$35*'Profilo fotovoltaico'!B1907</f>
        <v>2360.8305122266829</v>
      </c>
      <c r="D1905">
        <f>$Q$37*'Profilo eolico'!B1907</f>
        <v>717.07662853557531</v>
      </c>
      <c r="E1905">
        <f>$P$39*'Profilo fotovoltaico'!B1907+'Approvvigionamento energia'!$Q$39*'Profilo eolico'!B1907</f>
        <v>1128.0150994583523</v>
      </c>
      <c r="F1905">
        <f>$P$41*'Profilo fotovoltaico'!B1907+'Approvvigionamento energia'!$Q$41*'Profilo eolico'!B1907</f>
        <v>1538.9535703811291</v>
      </c>
      <c r="G1905">
        <f>$P$43*'Profilo fotovoltaico'!B1907+'Approvvigionamento energia'!$Q$43*'Profilo eolico'!B1907</f>
        <v>1949.8920413039059</v>
      </c>
      <c r="H1905">
        <f t="shared" si="58"/>
        <v>1138.4335154826958</v>
      </c>
      <c r="I1905">
        <f>IF(LCOH!$C$28=Menu!$A$1,'Approvvigionamento energia'!C1905,0)+IF(LCOH!$C$28=Menu!$A$2,'Approvvigionamento energia'!D1905,0)+IF(LCOH!$C$28=Menu!$A$3,'Approvvigionamento energia'!E1905,0)+IF(LCOH!$C$28=Menu!$A$4,'Approvvigionamento energia'!F1905,0)+IF(LCOH!$C$28=Menu!$A$5,'Approvvigionamento energia'!G1905,0)+IF(LCOH!$C$28=Menu!$A$6,'Approvvigionamento energia'!H1905,0)</f>
        <v>1538.9535703811291</v>
      </c>
      <c r="J1905">
        <f>'Approvvigionamento energia'!A1905+'Approvvigionamento energia'!B1905+'Approvvigionamento energia'!I1905</f>
        <v>1982.853570381129</v>
      </c>
      <c r="K1905">
        <f>IF(MIN(LCOH!$C$18,J1905)&gt;=$P$48*LCOH!$C$18, MIN(LCOH!$C$18,J1905),0)</f>
        <v>1500</v>
      </c>
      <c r="L1905">
        <f t="shared" si="59"/>
        <v>482.85357038112897</v>
      </c>
      <c r="M1905">
        <f>K1905/LCOH!$C$18</f>
        <v>1</v>
      </c>
      <c r="N1905">
        <f>K1905/LCOH!$C$34</f>
        <v>28.901734104046245</v>
      </c>
    </row>
    <row r="1906" spans="1:14" x14ac:dyDescent="0.35">
      <c r="A1906">
        <f>'Profilo fotovoltaico'!B1908*LCOH!$C$20</f>
        <v>465</v>
      </c>
      <c r="B1906">
        <f>'Profilo eolico'!B1908*LCOH!$C$21</f>
        <v>121.5</v>
      </c>
      <c r="C1906">
        <f>$P$35*'Profilo fotovoltaico'!B1908</f>
        <v>3419.8946672442603</v>
      </c>
      <c r="D1906">
        <f>$Q$37*'Profilo eolico'!B1908</f>
        <v>708.9081396832579</v>
      </c>
      <c r="E1906">
        <f>$P$39*'Profilo fotovoltaico'!B1908+'Approvvigionamento energia'!$Q$39*'Profilo eolico'!B1908</f>
        <v>1386.6547715735085</v>
      </c>
      <c r="F1906">
        <f>$P$41*'Profilo fotovoltaico'!B1908+'Approvvigionamento energia'!$Q$41*'Profilo eolico'!B1908</f>
        <v>2064.4014034637589</v>
      </c>
      <c r="G1906">
        <f>$P$43*'Profilo fotovoltaico'!B1908+'Approvvigionamento energia'!$Q$43*'Profilo eolico'!B1908</f>
        <v>2742.1480353540096</v>
      </c>
      <c r="H1906">
        <f t="shared" si="58"/>
        <v>1138.4335154826958</v>
      </c>
      <c r="I1906">
        <f>IF(LCOH!$C$28=Menu!$A$1,'Approvvigionamento energia'!C1906,0)+IF(LCOH!$C$28=Menu!$A$2,'Approvvigionamento energia'!D1906,0)+IF(LCOH!$C$28=Menu!$A$3,'Approvvigionamento energia'!E1906,0)+IF(LCOH!$C$28=Menu!$A$4,'Approvvigionamento energia'!F1906,0)+IF(LCOH!$C$28=Menu!$A$5,'Approvvigionamento energia'!G1906,0)+IF(LCOH!$C$28=Menu!$A$6,'Approvvigionamento energia'!H1906,0)</f>
        <v>2064.4014034637589</v>
      </c>
      <c r="J1906">
        <f>'Approvvigionamento energia'!A1906+'Approvvigionamento energia'!B1906+'Approvvigionamento energia'!I1906</f>
        <v>2650.9014034637589</v>
      </c>
      <c r="K1906">
        <f>IF(MIN(LCOH!$C$18,J1906)&gt;=$P$48*LCOH!$C$18, MIN(LCOH!$C$18,J1906),0)</f>
        <v>1500</v>
      </c>
      <c r="L1906">
        <f t="shared" si="59"/>
        <v>1150.9014034637589</v>
      </c>
      <c r="M1906">
        <f>K1906/LCOH!$C$18</f>
        <v>1</v>
      </c>
      <c r="N1906">
        <f>K1906/LCOH!$C$34</f>
        <v>28.901734104046245</v>
      </c>
    </row>
    <row r="1907" spans="1:14" x14ac:dyDescent="0.35">
      <c r="A1907">
        <f>'Profilo fotovoltaico'!B1909*LCOH!$C$20</f>
        <v>575</v>
      </c>
      <c r="B1907">
        <f>'Profilo eolico'!B1909*LCOH!$C$21</f>
        <v>120.39999999999999</v>
      </c>
      <c r="C1907">
        <f>$P$35*'Profilo fotovoltaico'!B1909</f>
        <v>4228.902007882687</v>
      </c>
      <c r="D1907">
        <f>$Q$37*'Profilo eolico'!B1909</f>
        <v>702.49004129929426</v>
      </c>
      <c r="E1907">
        <f>$P$39*'Profilo fotovoltaico'!B1909+'Approvvigionamento energia'!$Q$39*'Profilo eolico'!B1909</f>
        <v>1584.0930329451426</v>
      </c>
      <c r="F1907">
        <f>$P$41*'Profilo fotovoltaico'!B1909+'Approvvigionamento energia'!$Q$41*'Profilo eolico'!B1909</f>
        <v>2465.6960245909904</v>
      </c>
      <c r="G1907">
        <f>$P$43*'Profilo fotovoltaico'!B1909+'Approvvigionamento energia'!$Q$43*'Profilo eolico'!B1909</f>
        <v>3347.2990162368387</v>
      </c>
      <c r="H1907">
        <f t="shared" si="58"/>
        <v>1138.4335154826958</v>
      </c>
      <c r="I1907">
        <f>IF(LCOH!$C$28=Menu!$A$1,'Approvvigionamento energia'!C1907,0)+IF(LCOH!$C$28=Menu!$A$2,'Approvvigionamento energia'!D1907,0)+IF(LCOH!$C$28=Menu!$A$3,'Approvvigionamento energia'!E1907,0)+IF(LCOH!$C$28=Menu!$A$4,'Approvvigionamento energia'!F1907,0)+IF(LCOH!$C$28=Menu!$A$5,'Approvvigionamento energia'!G1907,0)+IF(LCOH!$C$28=Menu!$A$6,'Approvvigionamento energia'!H1907,0)</f>
        <v>2465.6960245909904</v>
      </c>
      <c r="J1907">
        <f>'Approvvigionamento energia'!A1907+'Approvvigionamento energia'!B1907+'Approvvigionamento energia'!I1907</f>
        <v>3161.0960245909905</v>
      </c>
      <c r="K1907">
        <f>IF(MIN(LCOH!$C$18,J1907)&gt;=$P$48*LCOH!$C$18, MIN(LCOH!$C$18,J1907),0)</f>
        <v>1500</v>
      </c>
      <c r="L1907">
        <f t="shared" si="59"/>
        <v>1661.0960245909905</v>
      </c>
      <c r="M1907">
        <f>K1907/LCOH!$C$18</f>
        <v>1</v>
      </c>
      <c r="N1907">
        <f>K1907/LCOH!$C$34</f>
        <v>28.901734104046245</v>
      </c>
    </row>
    <row r="1908" spans="1:14" x14ac:dyDescent="0.35">
      <c r="A1908">
        <f>'Profilo fotovoltaico'!B1910*LCOH!$C$20</f>
        <v>625</v>
      </c>
      <c r="B1908">
        <f>'Profilo eolico'!B1910*LCOH!$C$21</f>
        <v>121.5</v>
      </c>
      <c r="C1908">
        <f>$P$35*'Profilo fotovoltaico'!B1910</f>
        <v>4596.632617263791</v>
      </c>
      <c r="D1908">
        <f>$Q$37*'Profilo eolico'!B1910</f>
        <v>708.9081396832579</v>
      </c>
      <c r="E1908">
        <f>$P$39*'Profilo fotovoltaico'!B1910+'Approvvigionamento energia'!$Q$39*'Profilo eolico'!B1910</f>
        <v>1680.839259078391</v>
      </c>
      <c r="F1908">
        <f>$P$41*'Profilo fotovoltaico'!B1910+'Approvvigionamento energia'!$Q$41*'Profilo eolico'!B1910</f>
        <v>2652.7703784735245</v>
      </c>
      <c r="G1908">
        <f>$P$43*'Profilo fotovoltaico'!B1910+'Approvvigionamento energia'!$Q$43*'Profilo eolico'!B1910</f>
        <v>3624.7014978686575</v>
      </c>
      <c r="H1908">
        <f t="shared" si="58"/>
        <v>1138.4335154826958</v>
      </c>
      <c r="I1908">
        <f>IF(LCOH!$C$28=Menu!$A$1,'Approvvigionamento energia'!C1908,0)+IF(LCOH!$C$28=Menu!$A$2,'Approvvigionamento energia'!D1908,0)+IF(LCOH!$C$28=Menu!$A$3,'Approvvigionamento energia'!E1908,0)+IF(LCOH!$C$28=Menu!$A$4,'Approvvigionamento energia'!F1908,0)+IF(LCOH!$C$28=Menu!$A$5,'Approvvigionamento energia'!G1908,0)+IF(LCOH!$C$28=Menu!$A$6,'Approvvigionamento energia'!H1908,0)</f>
        <v>2652.7703784735245</v>
      </c>
      <c r="J1908">
        <f>'Approvvigionamento energia'!A1908+'Approvvigionamento energia'!B1908+'Approvvigionamento energia'!I1908</f>
        <v>3399.2703784735245</v>
      </c>
      <c r="K1908">
        <f>IF(MIN(LCOH!$C$18,J1908)&gt;=$P$48*LCOH!$C$18, MIN(LCOH!$C$18,J1908),0)</f>
        <v>1500</v>
      </c>
      <c r="L1908">
        <f t="shared" si="59"/>
        <v>1899.2703784735245</v>
      </c>
      <c r="M1908">
        <f>K1908/LCOH!$C$18</f>
        <v>1</v>
      </c>
      <c r="N1908">
        <f>K1908/LCOH!$C$34</f>
        <v>28.901734104046245</v>
      </c>
    </row>
    <row r="1909" spans="1:14" x14ac:dyDescent="0.35">
      <c r="A1909">
        <f>'Profilo fotovoltaico'!B1911*LCOH!$C$20</f>
        <v>628</v>
      </c>
      <c r="B1909">
        <f>'Profilo eolico'!B1911*LCOH!$C$21</f>
        <v>122.39999999999999</v>
      </c>
      <c r="C1909">
        <f>$P$35*'Profilo fotovoltaico'!B1911</f>
        <v>4618.6964538266566</v>
      </c>
      <c r="D1909">
        <f>$Q$37*'Profilo eolico'!B1911</f>
        <v>714.1593110883191</v>
      </c>
      <c r="E1909">
        <f>$P$39*'Profilo fotovoltaico'!B1911+'Approvvigionamento energia'!$Q$39*'Profilo eolico'!B1911</f>
        <v>1690.2935967729036</v>
      </c>
      <c r="F1909">
        <f>$P$41*'Profilo fotovoltaico'!B1911+'Approvvigionamento energia'!$Q$41*'Profilo eolico'!B1911</f>
        <v>2666.4278824574876</v>
      </c>
      <c r="G1909">
        <f>$P$43*'Profilo fotovoltaico'!B1911+'Approvvigionamento energia'!$Q$43*'Profilo eolico'!B1911</f>
        <v>3642.5621681420726</v>
      </c>
      <c r="H1909">
        <f t="shared" si="58"/>
        <v>1138.4335154826958</v>
      </c>
      <c r="I1909">
        <f>IF(LCOH!$C$28=Menu!$A$1,'Approvvigionamento energia'!C1909,0)+IF(LCOH!$C$28=Menu!$A$2,'Approvvigionamento energia'!D1909,0)+IF(LCOH!$C$28=Menu!$A$3,'Approvvigionamento energia'!E1909,0)+IF(LCOH!$C$28=Menu!$A$4,'Approvvigionamento energia'!F1909,0)+IF(LCOH!$C$28=Menu!$A$5,'Approvvigionamento energia'!G1909,0)+IF(LCOH!$C$28=Menu!$A$6,'Approvvigionamento energia'!H1909,0)</f>
        <v>2666.4278824574876</v>
      </c>
      <c r="J1909">
        <f>'Approvvigionamento energia'!A1909+'Approvvigionamento energia'!B1909+'Approvvigionamento energia'!I1909</f>
        <v>3416.8278824574877</v>
      </c>
      <c r="K1909">
        <f>IF(MIN(LCOH!$C$18,J1909)&gt;=$P$48*LCOH!$C$18, MIN(LCOH!$C$18,J1909),0)</f>
        <v>1500</v>
      </c>
      <c r="L1909">
        <f t="shared" si="59"/>
        <v>1916.8278824574877</v>
      </c>
      <c r="M1909">
        <f>K1909/LCOH!$C$18</f>
        <v>1</v>
      </c>
      <c r="N1909">
        <f>K1909/LCOH!$C$34</f>
        <v>28.901734104046245</v>
      </c>
    </row>
    <row r="1910" spans="1:14" x14ac:dyDescent="0.35">
      <c r="A1910">
        <f>'Profilo fotovoltaico'!B1912*LCOH!$C$20</f>
        <v>574</v>
      </c>
      <c r="B1910">
        <f>'Profilo eolico'!B1912*LCOH!$C$21</f>
        <v>127.8</v>
      </c>
      <c r="C1910">
        <f>$P$35*'Profilo fotovoltaico'!B1912</f>
        <v>4221.5473956950646</v>
      </c>
      <c r="D1910">
        <f>$Q$37*'Profilo eolico'!B1912</f>
        <v>745.66633951868607</v>
      </c>
      <c r="E1910">
        <f>$P$39*'Profilo fotovoltaico'!B1912+'Approvvigionamento energia'!$Q$39*'Profilo eolico'!B1912</f>
        <v>1614.6366035627807</v>
      </c>
      <c r="F1910">
        <f>$P$41*'Profilo fotovoltaico'!B1912+'Approvvigionamento energia'!$Q$41*'Profilo eolico'!B1912</f>
        <v>2483.6068676068753</v>
      </c>
      <c r="G1910">
        <f>$P$43*'Profilo fotovoltaico'!B1912+'Approvvigionamento energia'!$Q$43*'Profilo eolico'!B1912</f>
        <v>3352.5771316509704</v>
      </c>
      <c r="H1910">
        <f t="shared" si="58"/>
        <v>1138.4335154826958</v>
      </c>
      <c r="I1910">
        <f>IF(LCOH!$C$28=Menu!$A$1,'Approvvigionamento energia'!C1910,0)+IF(LCOH!$C$28=Menu!$A$2,'Approvvigionamento energia'!D1910,0)+IF(LCOH!$C$28=Menu!$A$3,'Approvvigionamento energia'!E1910,0)+IF(LCOH!$C$28=Menu!$A$4,'Approvvigionamento energia'!F1910,0)+IF(LCOH!$C$28=Menu!$A$5,'Approvvigionamento energia'!G1910,0)+IF(LCOH!$C$28=Menu!$A$6,'Approvvigionamento energia'!H1910,0)</f>
        <v>2483.6068676068753</v>
      </c>
      <c r="J1910">
        <f>'Approvvigionamento energia'!A1910+'Approvvigionamento energia'!B1910+'Approvvigionamento energia'!I1910</f>
        <v>3185.4068676068755</v>
      </c>
      <c r="K1910">
        <f>IF(MIN(LCOH!$C$18,J1910)&gt;=$P$48*LCOH!$C$18, MIN(LCOH!$C$18,J1910),0)</f>
        <v>1500</v>
      </c>
      <c r="L1910">
        <f t="shared" si="59"/>
        <v>1685.4068676068755</v>
      </c>
      <c r="M1910">
        <f>K1910/LCOH!$C$18</f>
        <v>1</v>
      </c>
      <c r="N1910">
        <f>K1910/LCOH!$C$34</f>
        <v>28.901734104046245</v>
      </c>
    </row>
    <row r="1911" spans="1:14" x14ac:dyDescent="0.35">
      <c r="A1911">
        <f>'Profilo fotovoltaico'!B1913*LCOH!$C$20</f>
        <v>470</v>
      </c>
      <c r="B1911">
        <f>'Profilo eolico'!B1913*LCOH!$C$21</f>
        <v>135.69999999999999</v>
      </c>
      <c r="C1911">
        <f>$P$35*'Profilo fotovoltaico'!B1913</f>
        <v>3456.6677281823704</v>
      </c>
      <c r="D1911">
        <f>$Q$37*'Profilo eolico'!B1913</f>
        <v>791.75995518533409</v>
      </c>
      <c r="E1911">
        <f>$P$39*'Profilo fotovoltaico'!B1913+'Approvvigionamento energia'!$Q$39*'Profilo eolico'!B1913</f>
        <v>1457.9868984345931</v>
      </c>
      <c r="F1911">
        <f>$P$41*'Profilo fotovoltaico'!B1913+'Approvvigionamento energia'!$Q$41*'Profilo eolico'!B1913</f>
        <v>2124.2138416838525</v>
      </c>
      <c r="G1911">
        <f>$P$43*'Profilo fotovoltaico'!B1913+'Approvvigionamento energia'!$Q$43*'Profilo eolico'!B1913</f>
        <v>2790.4407849331114</v>
      </c>
      <c r="H1911">
        <f t="shared" si="58"/>
        <v>1138.4335154826958</v>
      </c>
      <c r="I1911">
        <f>IF(LCOH!$C$28=Menu!$A$1,'Approvvigionamento energia'!C1911,0)+IF(LCOH!$C$28=Menu!$A$2,'Approvvigionamento energia'!D1911,0)+IF(LCOH!$C$28=Menu!$A$3,'Approvvigionamento energia'!E1911,0)+IF(LCOH!$C$28=Menu!$A$4,'Approvvigionamento energia'!F1911,0)+IF(LCOH!$C$28=Menu!$A$5,'Approvvigionamento energia'!G1911,0)+IF(LCOH!$C$28=Menu!$A$6,'Approvvigionamento energia'!H1911,0)</f>
        <v>2124.2138416838525</v>
      </c>
      <c r="J1911">
        <f>'Approvvigionamento energia'!A1911+'Approvvigionamento energia'!B1911+'Approvvigionamento energia'!I1911</f>
        <v>2729.9138416838523</v>
      </c>
      <c r="K1911">
        <f>IF(MIN(LCOH!$C$18,J1911)&gt;=$P$48*LCOH!$C$18, MIN(LCOH!$C$18,J1911),0)</f>
        <v>1500</v>
      </c>
      <c r="L1911">
        <f t="shared" si="59"/>
        <v>1229.9138416838523</v>
      </c>
      <c r="M1911">
        <f>K1911/LCOH!$C$18</f>
        <v>1</v>
      </c>
      <c r="N1911">
        <f>K1911/LCOH!$C$34</f>
        <v>28.901734104046245</v>
      </c>
    </row>
    <row r="1912" spans="1:14" x14ac:dyDescent="0.35">
      <c r="A1912">
        <f>'Profilo fotovoltaico'!B1914*LCOH!$C$20</f>
        <v>327</v>
      </c>
      <c r="B1912">
        <f>'Profilo eolico'!B1914*LCOH!$C$21</f>
        <v>141</v>
      </c>
      <c r="C1912">
        <f>$P$35*'Profilo fotovoltaico'!B1914</f>
        <v>2404.9581853524155</v>
      </c>
      <c r="D1912">
        <f>$Q$37*'Profilo eolico'!B1914</f>
        <v>822.68352012624985</v>
      </c>
      <c r="E1912">
        <f>$P$39*'Profilo fotovoltaico'!B1914+'Approvvigionamento energia'!$Q$39*'Profilo eolico'!B1914</f>
        <v>1218.2521864327914</v>
      </c>
      <c r="F1912">
        <f>$P$41*'Profilo fotovoltaico'!B1914+'Approvvigionamento energia'!$Q$41*'Profilo eolico'!B1914</f>
        <v>1613.8208527393326</v>
      </c>
      <c r="G1912">
        <f>$P$43*'Profilo fotovoltaico'!B1914+'Approvvigionamento energia'!$Q$43*'Profilo eolico'!B1914</f>
        <v>2009.3895190458741</v>
      </c>
      <c r="H1912">
        <f t="shared" si="58"/>
        <v>1138.4335154826958</v>
      </c>
      <c r="I1912">
        <f>IF(LCOH!$C$28=Menu!$A$1,'Approvvigionamento energia'!C1912,0)+IF(LCOH!$C$28=Menu!$A$2,'Approvvigionamento energia'!D1912,0)+IF(LCOH!$C$28=Menu!$A$3,'Approvvigionamento energia'!E1912,0)+IF(LCOH!$C$28=Menu!$A$4,'Approvvigionamento energia'!F1912,0)+IF(LCOH!$C$28=Menu!$A$5,'Approvvigionamento energia'!G1912,0)+IF(LCOH!$C$28=Menu!$A$6,'Approvvigionamento energia'!H1912,0)</f>
        <v>1613.8208527393326</v>
      </c>
      <c r="J1912">
        <f>'Approvvigionamento energia'!A1912+'Approvvigionamento energia'!B1912+'Approvvigionamento energia'!I1912</f>
        <v>2081.8208527393326</v>
      </c>
      <c r="K1912">
        <f>IF(MIN(LCOH!$C$18,J1912)&gt;=$P$48*LCOH!$C$18, MIN(LCOH!$C$18,J1912),0)</f>
        <v>1500</v>
      </c>
      <c r="L1912">
        <f t="shared" si="59"/>
        <v>581.82085273933262</v>
      </c>
      <c r="M1912">
        <f>K1912/LCOH!$C$18</f>
        <v>1</v>
      </c>
      <c r="N1912">
        <f>K1912/LCOH!$C$34</f>
        <v>28.901734104046245</v>
      </c>
    </row>
    <row r="1913" spans="1:14" x14ac:dyDescent="0.35">
      <c r="A1913">
        <f>'Profilo fotovoltaico'!B1915*LCOH!$C$20</f>
        <v>174</v>
      </c>
      <c r="B1913">
        <f>'Profilo eolico'!B1915*LCOH!$C$21</f>
        <v>131.20000000000002</v>
      </c>
      <c r="C1913">
        <f>$P$35*'Profilo fotovoltaico'!B1915</f>
        <v>1279.7025206462392</v>
      </c>
      <c r="D1913">
        <f>$Q$37*'Profilo eolico'!B1915</f>
        <v>765.50409816002843</v>
      </c>
      <c r="E1913">
        <f>$P$39*'Profilo fotovoltaico'!B1915+'Approvvigionamento energia'!$Q$39*'Profilo eolico'!B1915</f>
        <v>894.05370378158113</v>
      </c>
      <c r="F1913">
        <f>$P$41*'Profilo fotovoltaico'!B1915+'Approvvigionamento energia'!$Q$41*'Profilo eolico'!B1915</f>
        <v>1022.6033094031338</v>
      </c>
      <c r="G1913">
        <f>$P$43*'Profilo fotovoltaico'!B1915+'Approvvigionamento energia'!$Q$43*'Profilo eolico'!B1915</f>
        <v>1151.1529150246865</v>
      </c>
      <c r="H1913">
        <f t="shared" si="58"/>
        <v>1138.4335154826958</v>
      </c>
      <c r="I1913">
        <f>IF(LCOH!$C$28=Menu!$A$1,'Approvvigionamento energia'!C1913,0)+IF(LCOH!$C$28=Menu!$A$2,'Approvvigionamento energia'!D1913,0)+IF(LCOH!$C$28=Menu!$A$3,'Approvvigionamento energia'!E1913,0)+IF(LCOH!$C$28=Menu!$A$4,'Approvvigionamento energia'!F1913,0)+IF(LCOH!$C$28=Menu!$A$5,'Approvvigionamento energia'!G1913,0)+IF(LCOH!$C$28=Menu!$A$6,'Approvvigionamento energia'!H1913,0)</f>
        <v>1022.6033094031338</v>
      </c>
      <c r="J1913">
        <f>'Approvvigionamento energia'!A1913+'Approvvigionamento energia'!B1913+'Approvvigionamento energia'!I1913</f>
        <v>1327.8033094031339</v>
      </c>
      <c r="K1913">
        <f>IF(MIN(LCOH!$C$18,J1913)&gt;=$P$48*LCOH!$C$18, MIN(LCOH!$C$18,J1913),0)</f>
        <v>1327.8033094031339</v>
      </c>
      <c r="L1913">
        <f t="shared" si="59"/>
        <v>0</v>
      </c>
      <c r="M1913">
        <f>K1913/LCOH!$C$18</f>
        <v>0.8852022062687559</v>
      </c>
      <c r="N1913">
        <f>K1913/LCOH!$C$34</f>
        <v>25.58387879389468</v>
      </c>
    </row>
    <row r="1914" spans="1:14" x14ac:dyDescent="0.35">
      <c r="A1914">
        <f>'Profilo fotovoltaico'!B1916*LCOH!$C$20</f>
        <v>45</v>
      </c>
      <c r="B1914">
        <f>'Profilo eolico'!B1916*LCOH!$C$21</f>
        <v>121</v>
      </c>
      <c r="C1914">
        <f>$P$35*'Profilo fotovoltaico'!B1916</f>
        <v>330.9575484429929</v>
      </c>
      <c r="D1914">
        <f>$Q$37*'Profilo eolico'!B1916</f>
        <v>705.99082223600169</v>
      </c>
      <c r="E1914">
        <f>$P$39*'Profilo fotovoltaico'!B1916+'Approvvigionamento energia'!$Q$39*'Profilo eolico'!B1916</f>
        <v>612.23250378774947</v>
      </c>
      <c r="F1914">
        <f>$P$41*'Profilo fotovoltaico'!B1916+'Approvvigionamento energia'!$Q$41*'Profilo eolico'!B1916</f>
        <v>518.47418533949735</v>
      </c>
      <c r="G1914">
        <f>$P$43*'Profilo fotovoltaico'!B1916+'Approvvigionamento energia'!$Q$43*'Profilo eolico'!B1916</f>
        <v>424.71586689124513</v>
      </c>
      <c r="H1914">
        <f t="shared" si="58"/>
        <v>1138.4335154826958</v>
      </c>
      <c r="I1914">
        <f>IF(LCOH!$C$28=Menu!$A$1,'Approvvigionamento energia'!C1914,0)+IF(LCOH!$C$28=Menu!$A$2,'Approvvigionamento energia'!D1914,0)+IF(LCOH!$C$28=Menu!$A$3,'Approvvigionamento energia'!E1914,0)+IF(LCOH!$C$28=Menu!$A$4,'Approvvigionamento energia'!F1914,0)+IF(LCOH!$C$28=Menu!$A$5,'Approvvigionamento energia'!G1914,0)+IF(LCOH!$C$28=Menu!$A$6,'Approvvigionamento energia'!H1914,0)</f>
        <v>518.47418533949735</v>
      </c>
      <c r="J1914">
        <f>'Approvvigionamento energia'!A1914+'Approvvigionamento energia'!B1914+'Approvvigionamento energia'!I1914</f>
        <v>684.47418533949735</v>
      </c>
      <c r="K1914">
        <f>IF(MIN(LCOH!$C$18,J1914)&gt;=$P$48*LCOH!$C$18, MIN(LCOH!$C$18,J1914),0)</f>
        <v>684.47418533949735</v>
      </c>
      <c r="L1914">
        <f t="shared" si="59"/>
        <v>0</v>
      </c>
      <c r="M1914">
        <f>K1914/LCOH!$C$18</f>
        <v>0.45631612355966489</v>
      </c>
      <c r="N1914">
        <f>K1914/LCOH!$C$34</f>
        <v>13.188327270510547</v>
      </c>
    </row>
    <row r="1915" spans="1:14" x14ac:dyDescent="0.35">
      <c r="A1915">
        <f>'Profilo fotovoltaico'!B1917*LCOH!$C$20</f>
        <v>0</v>
      </c>
      <c r="B1915">
        <f>'Profilo eolico'!B1917*LCOH!$C$21</f>
        <v>135.30000000000001</v>
      </c>
      <c r="C1915">
        <f>$P$35*'Profilo fotovoltaico'!B1917</f>
        <v>0</v>
      </c>
      <c r="D1915">
        <f>$Q$37*'Profilo eolico'!B1917</f>
        <v>789.42610122752922</v>
      </c>
      <c r="E1915">
        <f>$P$39*'Profilo fotovoltaico'!B1917+'Approvvigionamento energia'!$Q$39*'Profilo eolico'!B1917</f>
        <v>592.06957592064691</v>
      </c>
      <c r="F1915">
        <f>$P$41*'Profilo fotovoltaico'!B1917+'Approvvigionamento energia'!$Q$41*'Profilo eolico'!B1917</f>
        <v>394.71305061376461</v>
      </c>
      <c r="G1915">
        <f>$P$43*'Profilo fotovoltaico'!B1917+'Approvvigionamento energia'!$Q$43*'Profilo eolico'!B1917</f>
        <v>197.3565253068823</v>
      </c>
      <c r="H1915">
        <f t="shared" si="58"/>
        <v>1138.4335154826958</v>
      </c>
      <c r="I1915">
        <f>IF(LCOH!$C$28=Menu!$A$1,'Approvvigionamento energia'!C1915,0)+IF(LCOH!$C$28=Menu!$A$2,'Approvvigionamento energia'!D1915,0)+IF(LCOH!$C$28=Menu!$A$3,'Approvvigionamento energia'!E1915,0)+IF(LCOH!$C$28=Menu!$A$4,'Approvvigionamento energia'!F1915,0)+IF(LCOH!$C$28=Menu!$A$5,'Approvvigionamento energia'!G1915,0)+IF(LCOH!$C$28=Menu!$A$6,'Approvvigionamento energia'!H1915,0)</f>
        <v>394.71305061376461</v>
      </c>
      <c r="J1915">
        <f>'Approvvigionamento energia'!A1915+'Approvvigionamento energia'!B1915+'Approvvigionamento energia'!I1915</f>
        <v>530.01305061376456</v>
      </c>
      <c r="K1915">
        <f>IF(MIN(LCOH!$C$18,J1915)&gt;=$P$48*LCOH!$C$18, MIN(LCOH!$C$18,J1915),0)</f>
        <v>530.01305061376456</v>
      </c>
      <c r="L1915">
        <f t="shared" si="59"/>
        <v>0</v>
      </c>
      <c r="M1915">
        <f>K1915/LCOH!$C$18</f>
        <v>0.35334203374250972</v>
      </c>
      <c r="N1915">
        <f>K1915/LCOH!$C$34</f>
        <v>10.212197507008952</v>
      </c>
    </row>
    <row r="1916" spans="1:14" x14ac:dyDescent="0.35">
      <c r="A1916">
        <f>'Profilo fotovoltaico'!B1918*LCOH!$C$20</f>
        <v>0</v>
      </c>
      <c r="B1916">
        <f>'Profilo eolico'!B1918*LCOH!$C$21</f>
        <v>153.6</v>
      </c>
      <c r="C1916">
        <f>$P$35*'Profilo fotovoltaico'!B1918</f>
        <v>0</v>
      </c>
      <c r="D1916">
        <f>$Q$37*'Profilo eolico'!B1918</f>
        <v>896.19991979710619</v>
      </c>
      <c r="E1916">
        <f>$P$39*'Profilo fotovoltaico'!B1918+'Approvvigionamento energia'!$Q$39*'Profilo eolico'!B1918</f>
        <v>672.14993984782961</v>
      </c>
      <c r="F1916">
        <f>$P$41*'Profilo fotovoltaico'!B1918+'Approvvigionamento energia'!$Q$41*'Profilo eolico'!B1918</f>
        <v>448.0999598985531</v>
      </c>
      <c r="G1916">
        <f>$P$43*'Profilo fotovoltaico'!B1918+'Approvvigionamento energia'!$Q$43*'Profilo eolico'!B1918</f>
        <v>224.04997994927655</v>
      </c>
      <c r="H1916">
        <f t="shared" si="58"/>
        <v>1138.4335154826958</v>
      </c>
      <c r="I1916">
        <f>IF(LCOH!$C$28=Menu!$A$1,'Approvvigionamento energia'!C1916,0)+IF(LCOH!$C$28=Menu!$A$2,'Approvvigionamento energia'!D1916,0)+IF(LCOH!$C$28=Menu!$A$3,'Approvvigionamento energia'!E1916,0)+IF(LCOH!$C$28=Menu!$A$4,'Approvvigionamento energia'!F1916,0)+IF(LCOH!$C$28=Menu!$A$5,'Approvvigionamento energia'!G1916,0)+IF(LCOH!$C$28=Menu!$A$6,'Approvvigionamento energia'!H1916,0)</f>
        <v>448.0999598985531</v>
      </c>
      <c r="J1916">
        <f>'Approvvigionamento energia'!A1916+'Approvvigionamento energia'!B1916+'Approvvigionamento energia'!I1916</f>
        <v>601.69995989855306</v>
      </c>
      <c r="K1916">
        <f>IF(MIN(LCOH!$C$18,J1916)&gt;=$P$48*LCOH!$C$18, MIN(LCOH!$C$18,J1916),0)</f>
        <v>601.69995989855306</v>
      </c>
      <c r="L1916">
        <f t="shared" si="59"/>
        <v>0</v>
      </c>
      <c r="M1916">
        <f>K1916/LCOH!$C$18</f>
        <v>0.4011333065990354</v>
      </c>
      <c r="N1916">
        <f>K1916/LCOH!$C$34</f>
        <v>11.593448167602178</v>
      </c>
    </row>
    <row r="1917" spans="1:14" x14ac:dyDescent="0.35">
      <c r="A1917">
        <f>'Profilo fotovoltaico'!B1919*LCOH!$C$20</f>
        <v>0</v>
      </c>
      <c r="B1917">
        <f>'Profilo eolico'!B1919*LCOH!$C$21</f>
        <v>169.3</v>
      </c>
      <c r="C1917">
        <f>$P$35*'Profilo fotovoltaico'!B1919</f>
        <v>0</v>
      </c>
      <c r="D1917">
        <f>$Q$37*'Profilo eolico'!B1919</f>
        <v>987.80368764095124</v>
      </c>
      <c r="E1917">
        <f>$P$39*'Profilo fotovoltaico'!B1919+'Approvvigionamento energia'!$Q$39*'Profilo eolico'!B1919</f>
        <v>740.85276573071337</v>
      </c>
      <c r="F1917">
        <f>$P$41*'Profilo fotovoltaico'!B1919+'Approvvigionamento energia'!$Q$41*'Profilo eolico'!B1919</f>
        <v>493.90184382047562</v>
      </c>
      <c r="G1917">
        <f>$P$43*'Profilo fotovoltaico'!B1919+'Approvvigionamento energia'!$Q$43*'Profilo eolico'!B1919</f>
        <v>246.95092191023781</v>
      </c>
      <c r="H1917">
        <f t="shared" si="58"/>
        <v>1138.4335154826958</v>
      </c>
      <c r="I1917">
        <f>IF(LCOH!$C$28=Menu!$A$1,'Approvvigionamento energia'!C1917,0)+IF(LCOH!$C$28=Menu!$A$2,'Approvvigionamento energia'!D1917,0)+IF(LCOH!$C$28=Menu!$A$3,'Approvvigionamento energia'!E1917,0)+IF(LCOH!$C$28=Menu!$A$4,'Approvvigionamento energia'!F1917,0)+IF(LCOH!$C$28=Menu!$A$5,'Approvvigionamento energia'!G1917,0)+IF(LCOH!$C$28=Menu!$A$6,'Approvvigionamento energia'!H1917,0)</f>
        <v>493.90184382047562</v>
      </c>
      <c r="J1917">
        <f>'Approvvigionamento energia'!A1917+'Approvvigionamento energia'!B1917+'Approvvigionamento energia'!I1917</f>
        <v>663.20184382047569</v>
      </c>
      <c r="K1917">
        <f>IF(MIN(LCOH!$C$18,J1917)&gt;=$P$48*LCOH!$C$18, MIN(LCOH!$C$18,J1917),0)</f>
        <v>663.20184382047569</v>
      </c>
      <c r="L1917">
        <f t="shared" si="59"/>
        <v>0</v>
      </c>
      <c r="M1917">
        <f>K1917/LCOH!$C$18</f>
        <v>0.4421345625469838</v>
      </c>
      <c r="N1917">
        <f>K1917/LCOH!$C$34</f>
        <v>12.778455564941728</v>
      </c>
    </row>
    <row r="1918" spans="1:14" x14ac:dyDescent="0.35">
      <c r="A1918">
        <f>'Profilo fotovoltaico'!B1920*LCOH!$C$20</f>
        <v>0</v>
      </c>
      <c r="B1918">
        <f>'Profilo eolico'!B1920*LCOH!$C$21</f>
        <v>189</v>
      </c>
      <c r="C1918">
        <f>$P$35*'Profilo fotovoltaico'!B1920</f>
        <v>0</v>
      </c>
      <c r="D1918">
        <f>$Q$37*'Profilo eolico'!B1920</f>
        <v>1102.7459950628456</v>
      </c>
      <c r="E1918">
        <f>$P$39*'Profilo fotovoltaico'!B1920+'Approvvigionamento energia'!$Q$39*'Profilo eolico'!B1920</f>
        <v>827.05949629713416</v>
      </c>
      <c r="F1918">
        <f>$P$41*'Profilo fotovoltaico'!B1920+'Approvvigionamento energia'!$Q$41*'Profilo eolico'!B1920</f>
        <v>551.37299753142281</v>
      </c>
      <c r="G1918">
        <f>$P$43*'Profilo fotovoltaico'!B1920+'Approvvigionamento energia'!$Q$43*'Profilo eolico'!B1920</f>
        <v>275.68649876571141</v>
      </c>
      <c r="H1918">
        <f t="shared" si="58"/>
        <v>1138.4335154826958</v>
      </c>
      <c r="I1918">
        <f>IF(LCOH!$C$28=Menu!$A$1,'Approvvigionamento energia'!C1918,0)+IF(LCOH!$C$28=Menu!$A$2,'Approvvigionamento energia'!D1918,0)+IF(LCOH!$C$28=Menu!$A$3,'Approvvigionamento energia'!E1918,0)+IF(LCOH!$C$28=Menu!$A$4,'Approvvigionamento energia'!F1918,0)+IF(LCOH!$C$28=Menu!$A$5,'Approvvigionamento energia'!G1918,0)+IF(LCOH!$C$28=Menu!$A$6,'Approvvigionamento energia'!H1918,0)</f>
        <v>551.37299753142281</v>
      </c>
      <c r="J1918">
        <f>'Approvvigionamento energia'!A1918+'Approvvigionamento energia'!B1918+'Approvvigionamento energia'!I1918</f>
        <v>740.37299753142281</v>
      </c>
      <c r="K1918">
        <f>IF(MIN(LCOH!$C$18,J1918)&gt;=$P$48*LCOH!$C$18, MIN(LCOH!$C$18,J1918),0)</f>
        <v>740.37299753142281</v>
      </c>
      <c r="L1918">
        <f t="shared" si="59"/>
        <v>0</v>
      </c>
      <c r="M1918">
        <f>K1918/LCOH!$C$18</f>
        <v>0.49358199835428185</v>
      </c>
      <c r="N1918">
        <f>K1918/LCOH!$C$34</f>
        <v>14.265375674979245</v>
      </c>
    </row>
    <row r="1919" spans="1:14" x14ac:dyDescent="0.35">
      <c r="A1919">
        <f>'Profilo fotovoltaico'!B1921*LCOH!$C$20</f>
        <v>0</v>
      </c>
      <c r="B1919">
        <f>'Profilo eolico'!B1921*LCOH!$C$21</f>
        <v>218.6</v>
      </c>
      <c r="C1919">
        <f>$P$35*'Profilo fotovoltaico'!B1921</f>
        <v>0</v>
      </c>
      <c r="D1919">
        <f>$Q$37*'Profilo eolico'!B1921</f>
        <v>1275.4511879404129</v>
      </c>
      <c r="E1919">
        <f>$P$39*'Profilo fotovoltaico'!B1921+'Approvvigionamento energia'!$Q$39*'Profilo eolico'!B1921</f>
        <v>956.58839095530971</v>
      </c>
      <c r="F1919">
        <f>$P$41*'Profilo fotovoltaico'!B1921+'Approvvigionamento energia'!$Q$41*'Profilo eolico'!B1921</f>
        <v>637.72559397020643</v>
      </c>
      <c r="G1919">
        <f>$P$43*'Profilo fotovoltaico'!B1921+'Approvvigionamento energia'!$Q$43*'Profilo eolico'!B1921</f>
        <v>318.86279698510322</v>
      </c>
      <c r="H1919">
        <f t="shared" si="58"/>
        <v>1138.4335154826958</v>
      </c>
      <c r="I1919">
        <f>IF(LCOH!$C$28=Menu!$A$1,'Approvvigionamento energia'!C1919,0)+IF(LCOH!$C$28=Menu!$A$2,'Approvvigionamento energia'!D1919,0)+IF(LCOH!$C$28=Menu!$A$3,'Approvvigionamento energia'!E1919,0)+IF(LCOH!$C$28=Menu!$A$4,'Approvvigionamento energia'!F1919,0)+IF(LCOH!$C$28=Menu!$A$5,'Approvvigionamento energia'!G1919,0)+IF(LCOH!$C$28=Menu!$A$6,'Approvvigionamento energia'!H1919,0)</f>
        <v>637.72559397020643</v>
      </c>
      <c r="J1919">
        <f>'Approvvigionamento energia'!A1919+'Approvvigionamento energia'!B1919+'Approvvigionamento energia'!I1919</f>
        <v>856.32559397020646</v>
      </c>
      <c r="K1919">
        <f>IF(MIN(LCOH!$C$18,J1919)&gt;=$P$48*LCOH!$C$18, MIN(LCOH!$C$18,J1919),0)</f>
        <v>856.32559397020646</v>
      </c>
      <c r="L1919">
        <f t="shared" si="59"/>
        <v>0</v>
      </c>
      <c r="M1919">
        <f>K1919/LCOH!$C$18</f>
        <v>0.57088372931347098</v>
      </c>
      <c r="N1919">
        <f>K1919/LCOH!$C$34</f>
        <v>16.499529748944248</v>
      </c>
    </row>
    <row r="1920" spans="1:14" x14ac:dyDescent="0.35">
      <c r="A1920">
        <f>'Profilo fotovoltaico'!B1922*LCOH!$C$20</f>
        <v>0</v>
      </c>
      <c r="B1920">
        <f>'Profilo eolico'!B1922*LCOH!$C$21</f>
        <v>245.79999999999998</v>
      </c>
      <c r="C1920">
        <f>$P$35*'Profilo fotovoltaico'!B1922</f>
        <v>0</v>
      </c>
      <c r="D1920">
        <f>$Q$37*'Profilo eolico'!B1922</f>
        <v>1434.1532570711506</v>
      </c>
      <c r="E1920">
        <f>$P$39*'Profilo fotovoltaico'!B1922+'Approvvigionamento energia'!$Q$39*'Profilo eolico'!B1922</f>
        <v>1075.614942803363</v>
      </c>
      <c r="F1920">
        <f>$P$41*'Profilo fotovoltaico'!B1922+'Approvvigionamento energia'!$Q$41*'Profilo eolico'!B1922</f>
        <v>717.07662853557531</v>
      </c>
      <c r="G1920">
        <f>$P$43*'Profilo fotovoltaico'!B1922+'Approvvigionamento energia'!$Q$43*'Profilo eolico'!B1922</f>
        <v>358.53831426778765</v>
      </c>
      <c r="H1920">
        <f t="shared" si="58"/>
        <v>1138.4335154826958</v>
      </c>
      <c r="I1920">
        <f>IF(LCOH!$C$28=Menu!$A$1,'Approvvigionamento energia'!C1920,0)+IF(LCOH!$C$28=Menu!$A$2,'Approvvigionamento energia'!D1920,0)+IF(LCOH!$C$28=Menu!$A$3,'Approvvigionamento energia'!E1920,0)+IF(LCOH!$C$28=Menu!$A$4,'Approvvigionamento energia'!F1920,0)+IF(LCOH!$C$28=Menu!$A$5,'Approvvigionamento energia'!G1920,0)+IF(LCOH!$C$28=Menu!$A$6,'Approvvigionamento energia'!H1920,0)</f>
        <v>717.07662853557531</v>
      </c>
      <c r="J1920">
        <f>'Approvvigionamento energia'!A1920+'Approvvigionamento energia'!B1920+'Approvvigionamento energia'!I1920</f>
        <v>962.87662853557526</v>
      </c>
      <c r="K1920">
        <f>IF(MIN(LCOH!$C$18,J1920)&gt;=$P$48*LCOH!$C$18, MIN(LCOH!$C$18,J1920),0)</f>
        <v>962.87662853557526</v>
      </c>
      <c r="L1920">
        <f t="shared" si="59"/>
        <v>0</v>
      </c>
      <c r="M1920">
        <f>K1920/LCOH!$C$18</f>
        <v>0.64191775235705018</v>
      </c>
      <c r="N1920">
        <f>K1920/LCOH!$C$34</f>
        <v>18.552536195290468</v>
      </c>
    </row>
    <row r="1921" spans="1:14" x14ac:dyDescent="0.35">
      <c r="A1921">
        <f>'Profilo fotovoltaico'!B1923*LCOH!$C$20</f>
        <v>0</v>
      </c>
      <c r="B1921">
        <f>'Profilo eolico'!B1923*LCOH!$C$21</f>
        <v>261.90000000000003</v>
      </c>
      <c r="C1921">
        <f>$P$35*'Profilo fotovoltaico'!B1923</f>
        <v>0</v>
      </c>
      <c r="D1921">
        <f>$Q$37*'Profilo eolico'!B1923</f>
        <v>1528.0908788728007</v>
      </c>
      <c r="E1921">
        <f>$P$39*'Profilo fotovoltaico'!B1923+'Approvvigionamento energia'!$Q$39*'Profilo eolico'!B1923</f>
        <v>1146.0681591546004</v>
      </c>
      <c r="F1921">
        <f>$P$41*'Profilo fotovoltaico'!B1923+'Approvvigionamento energia'!$Q$41*'Profilo eolico'!B1923</f>
        <v>764.04543943640033</v>
      </c>
      <c r="G1921">
        <f>$P$43*'Profilo fotovoltaico'!B1923+'Approvvigionamento energia'!$Q$43*'Profilo eolico'!B1923</f>
        <v>382.02271971820016</v>
      </c>
      <c r="H1921">
        <f t="shared" si="58"/>
        <v>1138.4335154826958</v>
      </c>
      <c r="I1921">
        <f>IF(LCOH!$C$28=Menu!$A$1,'Approvvigionamento energia'!C1921,0)+IF(LCOH!$C$28=Menu!$A$2,'Approvvigionamento energia'!D1921,0)+IF(LCOH!$C$28=Menu!$A$3,'Approvvigionamento energia'!E1921,0)+IF(LCOH!$C$28=Menu!$A$4,'Approvvigionamento energia'!F1921,0)+IF(LCOH!$C$28=Menu!$A$5,'Approvvigionamento energia'!G1921,0)+IF(LCOH!$C$28=Menu!$A$6,'Approvvigionamento energia'!H1921,0)</f>
        <v>764.04543943640033</v>
      </c>
      <c r="J1921">
        <f>'Approvvigionamento energia'!A1921+'Approvvigionamento energia'!B1921+'Approvvigionamento energia'!I1921</f>
        <v>1025.9454394364004</v>
      </c>
      <c r="K1921">
        <f>IF(MIN(LCOH!$C$18,J1921)&gt;=$P$48*LCOH!$C$18, MIN(LCOH!$C$18,J1921),0)</f>
        <v>1025.9454394364004</v>
      </c>
      <c r="L1921">
        <f t="shared" si="59"/>
        <v>0</v>
      </c>
      <c r="M1921">
        <f>K1921/LCOH!$C$18</f>
        <v>0.68396362629093366</v>
      </c>
      <c r="N1921">
        <f>K1921/LCOH!$C$34</f>
        <v>19.767734863899815</v>
      </c>
    </row>
    <row r="1922" spans="1:14" x14ac:dyDescent="0.35">
      <c r="A1922">
        <f>'Profilo fotovoltaico'!B1924*LCOH!$C$20</f>
        <v>0</v>
      </c>
      <c r="B1922">
        <f>'Profilo eolico'!B1924*LCOH!$C$21</f>
        <v>268</v>
      </c>
      <c r="C1922">
        <f>$P$35*'Profilo fotovoltaico'!B1924</f>
        <v>0</v>
      </c>
      <c r="D1922">
        <f>$Q$37*'Profilo eolico'!B1924</f>
        <v>1563.6821517293263</v>
      </c>
      <c r="E1922">
        <f>$P$39*'Profilo fotovoltaico'!B1924+'Approvvigionamento energia'!$Q$39*'Profilo eolico'!B1924</f>
        <v>1172.7616137969947</v>
      </c>
      <c r="F1922">
        <f>$P$41*'Profilo fotovoltaico'!B1924+'Approvvigionamento energia'!$Q$41*'Profilo eolico'!B1924</f>
        <v>781.84107586466314</v>
      </c>
      <c r="G1922">
        <f>$P$43*'Profilo fotovoltaico'!B1924+'Approvvigionamento energia'!$Q$43*'Profilo eolico'!B1924</f>
        <v>390.92053793233157</v>
      </c>
      <c r="H1922">
        <f t="shared" ref="H1922:H1985" si="60">$P$45</f>
        <v>1138.4335154826958</v>
      </c>
      <c r="I1922">
        <f>IF(LCOH!$C$28=Menu!$A$1,'Approvvigionamento energia'!C1922,0)+IF(LCOH!$C$28=Menu!$A$2,'Approvvigionamento energia'!D1922,0)+IF(LCOH!$C$28=Menu!$A$3,'Approvvigionamento energia'!E1922,0)+IF(LCOH!$C$28=Menu!$A$4,'Approvvigionamento energia'!F1922,0)+IF(LCOH!$C$28=Menu!$A$5,'Approvvigionamento energia'!G1922,0)+IF(LCOH!$C$28=Menu!$A$6,'Approvvigionamento energia'!H1922,0)</f>
        <v>781.84107586466314</v>
      </c>
      <c r="J1922">
        <f>'Approvvigionamento energia'!A1922+'Approvvigionamento energia'!B1922+'Approvvigionamento energia'!I1922</f>
        <v>1049.8410758646633</v>
      </c>
      <c r="K1922">
        <f>IF(MIN(LCOH!$C$18,J1922)&gt;=$P$48*LCOH!$C$18, MIN(LCOH!$C$18,J1922),0)</f>
        <v>1049.8410758646633</v>
      </c>
      <c r="L1922">
        <f t="shared" si="59"/>
        <v>0</v>
      </c>
      <c r="M1922">
        <f>K1922/LCOH!$C$18</f>
        <v>0.69989405057644216</v>
      </c>
      <c r="N1922">
        <f>K1922/LCOH!$C$34</f>
        <v>20.228151750764226</v>
      </c>
    </row>
    <row r="1923" spans="1:14" x14ac:dyDescent="0.35">
      <c r="A1923">
        <f>'Profilo fotovoltaico'!B1925*LCOH!$C$20</f>
        <v>0</v>
      </c>
      <c r="B1923">
        <f>'Profilo eolico'!B1925*LCOH!$C$21</f>
        <v>271.5</v>
      </c>
      <c r="C1923">
        <f>$P$35*'Profilo fotovoltaico'!B1925</f>
        <v>0</v>
      </c>
      <c r="D1923">
        <f>$Q$37*'Profilo eolico'!B1925</f>
        <v>1584.1033738601197</v>
      </c>
      <c r="E1923">
        <f>$P$39*'Profilo fotovoltaico'!B1925+'Approvvigionamento energia'!$Q$39*'Profilo eolico'!B1925</f>
        <v>1188.0775303950898</v>
      </c>
      <c r="F1923">
        <f>$P$41*'Profilo fotovoltaico'!B1925+'Approvvigionamento energia'!$Q$41*'Profilo eolico'!B1925</f>
        <v>792.05168693005987</v>
      </c>
      <c r="G1923">
        <f>$P$43*'Profilo fotovoltaico'!B1925+'Approvvigionamento energia'!$Q$43*'Profilo eolico'!B1925</f>
        <v>396.02584346502994</v>
      </c>
      <c r="H1923">
        <f t="shared" si="60"/>
        <v>1138.4335154826958</v>
      </c>
      <c r="I1923">
        <f>IF(LCOH!$C$28=Menu!$A$1,'Approvvigionamento energia'!C1923,0)+IF(LCOH!$C$28=Menu!$A$2,'Approvvigionamento energia'!D1923,0)+IF(LCOH!$C$28=Menu!$A$3,'Approvvigionamento energia'!E1923,0)+IF(LCOH!$C$28=Menu!$A$4,'Approvvigionamento energia'!F1923,0)+IF(LCOH!$C$28=Menu!$A$5,'Approvvigionamento energia'!G1923,0)+IF(LCOH!$C$28=Menu!$A$6,'Approvvigionamento energia'!H1923,0)</f>
        <v>792.05168693005987</v>
      </c>
      <c r="J1923">
        <f>'Approvvigionamento energia'!A1923+'Approvvigionamento energia'!B1923+'Approvvigionamento energia'!I1923</f>
        <v>1063.55168693006</v>
      </c>
      <c r="K1923">
        <f>IF(MIN(LCOH!$C$18,J1923)&gt;=$P$48*LCOH!$C$18, MIN(LCOH!$C$18,J1923),0)</f>
        <v>1063.55168693006</v>
      </c>
      <c r="L1923">
        <f t="shared" ref="L1923:L1986" si="61">J1923-K1923</f>
        <v>0</v>
      </c>
      <c r="M1923">
        <f>K1923/LCOH!$C$18</f>
        <v>0.70903445795337328</v>
      </c>
      <c r="N1923">
        <f>K1923/LCOH!$C$34</f>
        <v>20.492325374374953</v>
      </c>
    </row>
    <row r="1924" spans="1:14" x14ac:dyDescent="0.35">
      <c r="A1924">
        <f>'Profilo fotovoltaico'!B1926*LCOH!$C$20</f>
        <v>0</v>
      </c>
      <c r="B1924">
        <f>'Profilo eolico'!B1926*LCOH!$C$21</f>
        <v>277.89999999999998</v>
      </c>
      <c r="C1924">
        <f>$P$35*'Profilo fotovoltaico'!B1926</f>
        <v>0</v>
      </c>
      <c r="D1924">
        <f>$Q$37*'Profilo eolico'!B1926</f>
        <v>1621.4450371849989</v>
      </c>
      <c r="E1924">
        <f>$P$39*'Profilo fotovoltaico'!B1926+'Approvvigionamento energia'!$Q$39*'Profilo eolico'!B1926</f>
        <v>1216.0837778887492</v>
      </c>
      <c r="F1924">
        <f>$P$41*'Profilo fotovoltaico'!B1926+'Approvvigionamento energia'!$Q$41*'Profilo eolico'!B1926</f>
        <v>810.72251859249945</v>
      </c>
      <c r="G1924">
        <f>$P$43*'Profilo fotovoltaico'!B1926+'Approvvigionamento energia'!$Q$43*'Profilo eolico'!B1926</f>
        <v>405.36125929624973</v>
      </c>
      <c r="H1924">
        <f t="shared" si="60"/>
        <v>1138.4335154826958</v>
      </c>
      <c r="I1924">
        <f>IF(LCOH!$C$28=Menu!$A$1,'Approvvigionamento energia'!C1924,0)+IF(LCOH!$C$28=Menu!$A$2,'Approvvigionamento energia'!D1924,0)+IF(LCOH!$C$28=Menu!$A$3,'Approvvigionamento energia'!E1924,0)+IF(LCOH!$C$28=Menu!$A$4,'Approvvigionamento energia'!F1924,0)+IF(LCOH!$C$28=Menu!$A$5,'Approvvigionamento energia'!G1924,0)+IF(LCOH!$C$28=Menu!$A$6,'Approvvigionamento energia'!H1924,0)</f>
        <v>810.72251859249945</v>
      </c>
      <c r="J1924">
        <f>'Approvvigionamento energia'!A1924+'Approvvigionamento energia'!B1924+'Approvvigionamento energia'!I1924</f>
        <v>1088.6225185924995</v>
      </c>
      <c r="K1924">
        <f>IF(MIN(LCOH!$C$18,J1924)&gt;=$P$48*LCOH!$C$18, MIN(LCOH!$C$18,J1924),0)</f>
        <v>1088.6225185924995</v>
      </c>
      <c r="L1924">
        <f t="shared" si="61"/>
        <v>0</v>
      </c>
      <c r="M1924">
        <f>K1924/LCOH!$C$18</f>
        <v>0.72574834572833302</v>
      </c>
      <c r="N1924">
        <f>K1924/LCOH!$C$34</f>
        <v>20.975385714691708</v>
      </c>
    </row>
    <row r="1925" spans="1:14" x14ac:dyDescent="0.35">
      <c r="A1925">
        <f>'Profilo fotovoltaico'!B1927*LCOH!$C$20</f>
        <v>0</v>
      </c>
      <c r="B1925">
        <f>'Profilo eolico'!B1927*LCOH!$C$21</f>
        <v>273.8</v>
      </c>
      <c r="C1925">
        <f>$P$35*'Profilo fotovoltaico'!B1927</f>
        <v>0</v>
      </c>
      <c r="D1925">
        <f>$Q$37*'Profilo eolico'!B1927</f>
        <v>1597.5230341174981</v>
      </c>
      <c r="E1925">
        <f>$P$39*'Profilo fotovoltaico'!B1927+'Approvvigionamento energia'!$Q$39*'Profilo eolico'!B1927</f>
        <v>1198.1422755881235</v>
      </c>
      <c r="F1925">
        <f>$P$41*'Profilo fotovoltaico'!B1927+'Approvvigionamento energia'!$Q$41*'Profilo eolico'!B1927</f>
        <v>798.76151705874906</v>
      </c>
      <c r="G1925">
        <f>$P$43*'Profilo fotovoltaico'!B1927+'Approvvigionamento energia'!$Q$43*'Profilo eolico'!B1927</f>
        <v>399.38075852937453</v>
      </c>
      <c r="H1925">
        <f t="shared" si="60"/>
        <v>1138.4335154826958</v>
      </c>
      <c r="I1925">
        <f>IF(LCOH!$C$28=Menu!$A$1,'Approvvigionamento energia'!C1925,0)+IF(LCOH!$C$28=Menu!$A$2,'Approvvigionamento energia'!D1925,0)+IF(LCOH!$C$28=Menu!$A$3,'Approvvigionamento energia'!E1925,0)+IF(LCOH!$C$28=Menu!$A$4,'Approvvigionamento energia'!F1925,0)+IF(LCOH!$C$28=Menu!$A$5,'Approvvigionamento energia'!G1925,0)+IF(LCOH!$C$28=Menu!$A$6,'Approvvigionamento energia'!H1925,0)</f>
        <v>798.76151705874906</v>
      </c>
      <c r="J1925">
        <f>'Approvvigionamento energia'!A1925+'Approvvigionamento energia'!B1925+'Approvvigionamento energia'!I1925</f>
        <v>1072.5615170587491</v>
      </c>
      <c r="K1925">
        <f>IF(MIN(LCOH!$C$18,J1925)&gt;=$P$48*LCOH!$C$18, MIN(LCOH!$C$18,J1925),0)</f>
        <v>1072.5615170587491</v>
      </c>
      <c r="L1925">
        <f t="shared" si="61"/>
        <v>0</v>
      </c>
      <c r="M1925">
        <f>K1925/LCOH!$C$18</f>
        <v>0.71504101137249942</v>
      </c>
      <c r="N1925">
        <f>K1925/LCOH!$C$34</f>
        <v>20.665925184176285</v>
      </c>
    </row>
    <row r="1926" spans="1:14" x14ac:dyDescent="0.35">
      <c r="A1926">
        <f>'Profilo fotovoltaico'!B1928*LCOH!$C$20</f>
        <v>0</v>
      </c>
      <c r="B1926">
        <f>'Profilo eolico'!B1928*LCOH!$C$21</f>
        <v>260.79999999999995</v>
      </c>
      <c r="C1926">
        <f>$P$35*'Profilo fotovoltaico'!B1928</f>
        <v>0</v>
      </c>
      <c r="D1926">
        <f>$Q$37*'Profilo eolico'!B1928</f>
        <v>1521.6727804888367</v>
      </c>
      <c r="E1926">
        <f>$P$39*'Profilo fotovoltaico'!B1928+'Approvvigionamento energia'!$Q$39*'Profilo eolico'!B1928</f>
        <v>1141.2545853666275</v>
      </c>
      <c r="F1926">
        <f>$P$41*'Profilo fotovoltaico'!B1928+'Approvvigionamento energia'!$Q$41*'Profilo eolico'!B1928</f>
        <v>760.83639024441834</v>
      </c>
      <c r="G1926">
        <f>$P$43*'Profilo fotovoltaico'!B1928+'Approvvigionamento energia'!$Q$43*'Profilo eolico'!B1928</f>
        <v>380.41819512220917</v>
      </c>
      <c r="H1926">
        <f t="shared" si="60"/>
        <v>1138.4335154826958</v>
      </c>
      <c r="I1926">
        <f>IF(LCOH!$C$28=Menu!$A$1,'Approvvigionamento energia'!C1926,0)+IF(LCOH!$C$28=Menu!$A$2,'Approvvigionamento energia'!D1926,0)+IF(LCOH!$C$28=Menu!$A$3,'Approvvigionamento energia'!E1926,0)+IF(LCOH!$C$28=Menu!$A$4,'Approvvigionamento energia'!F1926,0)+IF(LCOH!$C$28=Menu!$A$5,'Approvvigionamento energia'!G1926,0)+IF(LCOH!$C$28=Menu!$A$6,'Approvvigionamento energia'!H1926,0)</f>
        <v>760.83639024441834</v>
      </c>
      <c r="J1926">
        <f>'Approvvigionamento energia'!A1926+'Approvvigionamento energia'!B1926+'Approvvigionamento energia'!I1926</f>
        <v>1021.6363902444183</v>
      </c>
      <c r="K1926">
        <f>IF(MIN(LCOH!$C$18,J1926)&gt;=$P$48*LCOH!$C$18, MIN(LCOH!$C$18,J1926),0)</f>
        <v>1021.6363902444183</v>
      </c>
      <c r="L1926">
        <f t="shared" si="61"/>
        <v>0</v>
      </c>
      <c r="M1926">
        <f>K1926/LCOH!$C$18</f>
        <v>0.68109092682961214</v>
      </c>
      <c r="N1926">
        <f>K1926/LCOH!$C$34</f>
        <v>19.684708867907869</v>
      </c>
    </row>
    <row r="1927" spans="1:14" x14ac:dyDescent="0.35">
      <c r="A1927">
        <f>'Profilo fotovoltaico'!B1929*LCOH!$C$20</f>
        <v>13</v>
      </c>
      <c r="B1927">
        <f>'Profilo eolico'!B1929*LCOH!$C$21</f>
        <v>246.10000000000002</v>
      </c>
      <c r="C1927">
        <f>$P$35*'Profilo fotovoltaico'!B1929</f>
        <v>95.609958439086839</v>
      </c>
      <c r="D1927">
        <f>$Q$37*'Profilo eolico'!B1929</f>
        <v>1435.9036475395044</v>
      </c>
      <c r="E1927">
        <f>$P$39*'Profilo fotovoltaico'!B1929+'Approvvigionamento energia'!$Q$39*'Profilo eolico'!B1929</f>
        <v>1100.8302252644</v>
      </c>
      <c r="F1927">
        <f>$P$41*'Profilo fotovoltaico'!B1929+'Approvvigionamento energia'!$Q$41*'Profilo eolico'!B1929</f>
        <v>765.75680298929558</v>
      </c>
      <c r="G1927">
        <f>$P$43*'Profilo fotovoltaico'!B1929+'Approvvigionamento energia'!$Q$43*'Profilo eolico'!B1929</f>
        <v>430.68338071419123</v>
      </c>
      <c r="H1927">
        <f t="shared" si="60"/>
        <v>1138.4335154826958</v>
      </c>
      <c r="I1927">
        <f>IF(LCOH!$C$28=Menu!$A$1,'Approvvigionamento energia'!C1927,0)+IF(LCOH!$C$28=Menu!$A$2,'Approvvigionamento energia'!D1927,0)+IF(LCOH!$C$28=Menu!$A$3,'Approvvigionamento energia'!E1927,0)+IF(LCOH!$C$28=Menu!$A$4,'Approvvigionamento energia'!F1927,0)+IF(LCOH!$C$28=Menu!$A$5,'Approvvigionamento energia'!G1927,0)+IF(LCOH!$C$28=Menu!$A$6,'Approvvigionamento energia'!H1927,0)</f>
        <v>765.75680298929558</v>
      </c>
      <c r="J1927">
        <f>'Approvvigionamento energia'!A1927+'Approvvigionamento energia'!B1927+'Approvvigionamento energia'!I1927</f>
        <v>1024.8568029892956</v>
      </c>
      <c r="K1927">
        <f>IF(MIN(LCOH!$C$18,J1927)&gt;=$P$48*LCOH!$C$18, MIN(LCOH!$C$18,J1927),0)</f>
        <v>1024.8568029892956</v>
      </c>
      <c r="L1927">
        <f t="shared" si="61"/>
        <v>0</v>
      </c>
      <c r="M1927">
        <f>K1927/LCOH!$C$18</f>
        <v>0.6832378686595304</v>
      </c>
      <c r="N1927">
        <f>K1927/LCOH!$C$34</f>
        <v>19.746759209813018</v>
      </c>
    </row>
    <row r="1928" spans="1:14" x14ac:dyDescent="0.35">
      <c r="A1928">
        <f>'Profilo fotovoltaico'!B1930*LCOH!$C$20</f>
        <v>103</v>
      </c>
      <c r="B1928">
        <f>'Profilo eolico'!B1930*LCOH!$C$21</f>
        <v>217.6</v>
      </c>
      <c r="C1928">
        <f>$P$35*'Profilo fotovoltaico'!B1930</f>
        <v>757.52505532507269</v>
      </c>
      <c r="D1928">
        <f>$Q$37*'Profilo eolico'!B1930</f>
        <v>1269.6165530459004</v>
      </c>
      <c r="E1928">
        <f>$P$39*'Profilo fotovoltaico'!B1930+'Approvvigionamento energia'!$Q$39*'Profilo eolico'!B1930</f>
        <v>1141.5936786156935</v>
      </c>
      <c r="F1928">
        <f>$P$41*'Profilo fotovoltaico'!B1930+'Approvvigionamento energia'!$Q$41*'Profilo eolico'!B1930</f>
        <v>1013.5708041854866</v>
      </c>
      <c r="G1928">
        <f>$P$43*'Profilo fotovoltaico'!B1930+'Approvvigionamento energia'!$Q$43*'Profilo eolico'!B1930</f>
        <v>885.54792975527971</v>
      </c>
      <c r="H1928">
        <f t="shared" si="60"/>
        <v>1138.4335154826958</v>
      </c>
      <c r="I1928">
        <f>IF(LCOH!$C$28=Menu!$A$1,'Approvvigionamento energia'!C1928,0)+IF(LCOH!$C$28=Menu!$A$2,'Approvvigionamento energia'!D1928,0)+IF(LCOH!$C$28=Menu!$A$3,'Approvvigionamento energia'!E1928,0)+IF(LCOH!$C$28=Menu!$A$4,'Approvvigionamento energia'!F1928,0)+IF(LCOH!$C$28=Menu!$A$5,'Approvvigionamento energia'!G1928,0)+IF(LCOH!$C$28=Menu!$A$6,'Approvvigionamento energia'!H1928,0)</f>
        <v>1013.5708041854866</v>
      </c>
      <c r="J1928">
        <f>'Approvvigionamento energia'!A1928+'Approvvigionamento energia'!B1928+'Approvvigionamento energia'!I1928</f>
        <v>1334.1708041854868</v>
      </c>
      <c r="K1928">
        <f>IF(MIN(LCOH!$C$18,J1928)&gt;=$P$48*LCOH!$C$18, MIN(LCOH!$C$18,J1928),0)</f>
        <v>1334.1708041854868</v>
      </c>
      <c r="L1928">
        <f t="shared" si="61"/>
        <v>0</v>
      </c>
      <c r="M1928">
        <f>K1928/LCOH!$C$18</f>
        <v>0.88944720279032452</v>
      </c>
      <c r="N1928">
        <f>K1928/LCOH!$C$34</f>
        <v>25.706566554633657</v>
      </c>
    </row>
    <row r="1929" spans="1:14" x14ac:dyDescent="0.35">
      <c r="A1929">
        <f>'Profilo fotovoltaico'!B1931*LCOH!$C$20</f>
        <v>233</v>
      </c>
      <c r="B1929">
        <f>'Profilo eolico'!B1931*LCOH!$C$21</f>
        <v>223.8</v>
      </c>
      <c r="C1929">
        <f>$P$35*'Profilo fotovoltaico'!B1931</f>
        <v>1713.6246397159412</v>
      </c>
      <c r="D1929">
        <f>$Q$37*'Profilo eolico'!B1931</f>
        <v>1305.7912893918776</v>
      </c>
      <c r="E1929">
        <f>$P$39*'Profilo fotovoltaico'!B1931+'Approvvigionamento energia'!$Q$39*'Profilo eolico'!B1931</f>
        <v>1407.7496269728936</v>
      </c>
      <c r="F1929">
        <f>$P$41*'Profilo fotovoltaico'!B1931+'Approvvigionamento energia'!$Q$41*'Profilo eolico'!B1931</f>
        <v>1509.7079645539093</v>
      </c>
      <c r="G1929">
        <f>$P$43*'Profilo fotovoltaico'!B1931+'Approvvigionamento energia'!$Q$43*'Profilo eolico'!B1931</f>
        <v>1611.6663021349252</v>
      </c>
      <c r="H1929">
        <f t="shared" si="60"/>
        <v>1138.4335154826958</v>
      </c>
      <c r="I1929">
        <f>IF(LCOH!$C$28=Menu!$A$1,'Approvvigionamento energia'!C1929,0)+IF(LCOH!$C$28=Menu!$A$2,'Approvvigionamento energia'!D1929,0)+IF(LCOH!$C$28=Menu!$A$3,'Approvvigionamento energia'!E1929,0)+IF(LCOH!$C$28=Menu!$A$4,'Approvvigionamento energia'!F1929,0)+IF(LCOH!$C$28=Menu!$A$5,'Approvvigionamento energia'!G1929,0)+IF(LCOH!$C$28=Menu!$A$6,'Approvvigionamento energia'!H1929,0)</f>
        <v>1509.7079645539093</v>
      </c>
      <c r="J1929">
        <f>'Approvvigionamento energia'!A1929+'Approvvigionamento energia'!B1929+'Approvvigionamento energia'!I1929</f>
        <v>1966.5079645539092</v>
      </c>
      <c r="K1929">
        <f>IF(MIN(LCOH!$C$18,J1929)&gt;=$P$48*LCOH!$C$18, MIN(LCOH!$C$18,J1929),0)</f>
        <v>1500</v>
      </c>
      <c r="L1929">
        <f t="shared" si="61"/>
        <v>466.50796455390923</v>
      </c>
      <c r="M1929">
        <f>K1929/LCOH!$C$18</f>
        <v>1</v>
      </c>
      <c r="N1929">
        <f>K1929/LCOH!$C$34</f>
        <v>28.901734104046245</v>
      </c>
    </row>
    <row r="1930" spans="1:14" x14ac:dyDescent="0.35">
      <c r="A1930">
        <f>'Profilo fotovoltaico'!B1932*LCOH!$C$20</f>
        <v>371</v>
      </c>
      <c r="B1930">
        <f>'Profilo eolico'!B1932*LCOH!$C$21</f>
        <v>251</v>
      </c>
      <c r="C1930">
        <f>$P$35*'Profilo fotovoltaico'!B1932</f>
        <v>2728.5611216077859</v>
      </c>
      <c r="D1930">
        <f>$Q$37*'Profilo eolico'!B1932</f>
        <v>1464.4933585226152</v>
      </c>
      <c r="E1930">
        <f>$P$39*'Profilo fotovoltaico'!B1932+'Approvvigionamento energia'!$Q$39*'Profilo eolico'!B1932</f>
        <v>1780.5102992939078</v>
      </c>
      <c r="F1930">
        <f>$P$41*'Profilo fotovoltaico'!B1932+'Approvvigionamento energia'!$Q$41*'Profilo eolico'!B1932</f>
        <v>2096.5272400652007</v>
      </c>
      <c r="G1930">
        <f>$P$43*'Profilo fotovoltaico'!B1932+'Approvvigionamento energia'!$Q$43*'Profilo eolico'!B1932</f>
        <v>2412.5441808364935</v>
      </c>
      <c r="H1930">
        <f t="shared" si="60"/>
        <v>1138.4335154826958</v>
      </c>
      <c r="I1930">
        <f>IF(LCOH!$C$28=Menu!$A$1,'Approvvigionamento energia'!C1930,0)+IF(LCOH!$C$28=Menu!$A$2,'Approvvigionamento energia'!D1930,0)+IF(LCOH!$C$28=Menu!$A$3,'Approvvigionamento energia'!E1930,0)+IF(LCOH!$C$28=Menu!$A$4,'Approvvigionamento energia'!F1930,0)+IF(LCOH!$C$28=Menu!$A$5,'Approvvigionamento energia'!G1930,0)+IF(LCOH!$C$28=Menu!$A$6,'Approvvigionamento energia'!H1930,0)</f>
        <v>2096.5272400652007</v>
      </c>
      <c r="J1930">
        <f>'Approvvigionamento energia'!A1930+'Approvvigionamento energia'!B1930+'Approvvigionamento energia'!I1930</f>
        <v>2718.5272400652007</v>
      </c>
      <c r="K1930">
        <f>IF(MIN(LCOH!$C$18,J1930)&gt;=$P$48*LCOH!$C$18, MIN(LCOH!$C$18,J1930),0)</f>
        <v>1500</v>
      </c>
      <c r="L1930">
        <f t="shared" si="61"/>
        <v>1218.5272400652007</v>
      </c>
      <c r="M1930">
        <f>K1930/LCOH!$C$18</f>
        <v>1</v>
      </c>
      <c r="N1930">
        <f>K1930/LCOH!$C$34</f>
        <v>28.901734104046245</v>
      </c>
    </row>
    <row r="1931" spans="1:14" x14ac:dyDescent="0.35">
      <c r="A1931">
        <f>'Profilo fotovoltaico'!B1933*LCOH!$C$20</f>
        <v>480</v>
      </c>
      <c r="B1931">
        <f>'Profilo eolico'!B1933*LCOH!$C$21</f>
        <v>275.3</v>
      </c>
      <c r="C1931">
        <f>$P$35*'Profilo fotovoltaico'!B1933</f>
        <v>3530.2138500585911</v>
      </c>
      <c r="D1931">
        <f>$Q$37*'Profilo eolico'!B1933</f>
        <v>1606.2749864592668</v>
      </c>
      <c r="E1931">
        <f>$P$39*'Profilo fotovoltaico'!B1933+'Approvvigionamento energia'!$Q$39*'Profilo eolico'!B1933</f>
        <v>2087.2597023590979</v>
      </c>
      <c r="F1931">
        <f>$P$41*'Profilo fotovoltaico'!B1933+'Approvvigionamento energia'!$Q$41*'Profilo eolico'!B1933</f>
        <v>2568.2444182589288</v>
      </c>
      <c r="G1931">
        <f>$P$43*'Profilo fotovoltaico'!B1933+'Approvvigionamento energia'!$Q$43*'Profilo eolico'!B1933</f>
        <v>3049.2291341587597</v>
      </c>
      <c r="H1931">
        <f t="shared" si="60"/>
        <v>1138.4335154826958</v>
      </c>
      <c r="I1931">
        <f>IF(LCOH!$C$28=Menu!$A$1,'Approvvigionamento energia'!C1931,0)+IF(LCOH!$C$28=Menu!$A$2,'Approvvigionamento energia'!D1931,0)+IF(LCOH!$C$28=Menu!$A$3,'Approvvigionamento energia'!E1931,0)+IF(LCOH!$C$28=Menu!$A$4,'Approvvigionamento energia'!F1931,0)+IF(LCOH!$C$28=Menu!$A$5,'Approvvigionamento energia'!G1931,0)+IF(LCOH!$C$28=Menu!$A$6,'Approvvigionamento energia'!H1931,0)</f>
        <v>2568.2444182589288</v>
      </c>
      <c r="J1931">
        <f>'Approvvigionamento energia'!A1931+'Approvvigionamento energia'!B1931+'Approvvigionamento energia'!I1931</f>
        <v>3323.544418258929</v>
      </c>
      <c r="K1931">
        <f>IF(MIN(LCOH!$C$18,J1931)&gt;=$P$48*LCOH!$C$18, MIN(LCOH!$C$18,J1931),0)</f>
        <v>1500</v>
      </c>
      <c r="L1931">
        <f t="shared" si="61"/>
        <v>1823.544418258929</v>
      </c>
      <c r="M1931">
        <f>K1931/LCOH!$C$18</f>
        <v>1</v>
      </c>
      <c r="N1931">
        <f>K1931/LCOH!$C$34</f>
        <v>28.901734104046245</v>
      </c>
    </row>
    <row r="1932" spans="1:14" x14ac:dyDescent="0.35">
      <c r="A1932">
        <f>'Profilo fotovoltaico'!B1934*LCOH!$C$20</f>
        <v>543</v>
      </c>
      <c r="B1932">
        <f>'Profilo eolico'!B1934*LCOH!$C$21</f>
        <v>305.59999999999997</v>
      </c>
      <c r="C1932">
        <f>$P$35*'Profilo fotovoltaico'!B1934</f>
        <v>3993.5544178787814</v>
      </c>
      <c r="D1932">
        <f>$Q$37*'Profilo eolico'!B1934</f>
        <v>1783.0644237629926</v>
      </c>
      <c r="E1932">
        <f>$P$39*'Profilo fotovoltaico'!B1934+'Approvvigionamento energia'!$Q$39*'Profilo eolico'!B1934</f>
        <v>2335.6869222919395</v>
      </c>
      <c r="F1932">
        <f>$P$41*'Profilo fotovoltaico'!B1934+'Approvvigionamento energia'!$Q$41*'Profilo eolico'!B1934</f>
        <v>2888.3094208208868</v>
      </c>
      <c r="G1932">
        <f>$P$43*'Profilo fotovoltaico'!B1934+'Approvvigionamento energia'!$Q$43*'Profilo eolico'!B1934</f>
        <v>3440.9319193498345</v>
      </c>
      <c r="H1932">
        <f t="shared" si="60"/>
        <v>1138.4335154826958</v>
      </c>
      <c r="I1932">
        <f>IF(LCOH!$C$28=Menu!$A$1,'Approvvigionamento energia'!C1932,0)+IF(LCOH!$C$28=Menu!$A$2,'Approvvigionamento energia'!D1932,0)+IF(LCOH!$C$28=Menu!$A$3,'Approvvigionamento energia'!E1932,0)+IF(LCOH!$C$28=Menu!$A$4,'Approvvigionamento energia'!F1932,0)+IF(LCOH!$C$28=Menu!$A$5,'Approvvigionamento energia'!G1932,0)+IF(LCOH!$C$28=Menu!$A$6,'Approvvigionamento energia'!H1932,0)</f>
        <v>2888.3094208208868</v>
      </c>
      <c r="J1932">
        <f>'Approvvigionamento energia'!A1932+'Approvvigionamento energia'!B1932+'Approvvigionamento energia'!I1932</f>
        <v>3736.9094208208867</v>
      </c>
      <c r="K1932">
        <f>IF(MIN(LCOH!$C$18,J1932)&gt;=$P$48*LCOH!$C$18, MIN(LCOH!$C$18,J1932),0)</f>
        <v>1500</v>
      </c>
      <c r="L1932">
        <f t="shared" si="61"/>
        <v>2236.9094208208867</v>
      </c>
      <c r="M1932">
        <f>K1932/LCOH!$C$18</f>
        <v>1</v>
      </c>
      <c r="N1932">
        <f>K1932/LCOH!$C$34</f>
        <v>28.901734104046245</v>
      </c>
    </row>
    <row r="1933" spans="1:14" x14ac:dyDescent="0.35">
      <c r="A1933">
        <f>'Profilo fotovoltaico'!B1935*LCOH!$C$20</f>
        <v>550</v>
      </c>
      <c r="B1933">
        <f>'Profilo eolico'!B1935*LCOH!$C$21</f>
        <v>333.1</v>
      </c>
      <c r="C1933">
        <f>$P$35*'Profilo fotovoltaico'!B1935</f>
        <v>4045.036703192136</v>
      </c>
      <c r="D1933">
        <f>$Q$37*'Profilo eolico'!B1935</f>
        <v>1943.5168833620842</v>
      </c>
      <c r="E1933">
        <f>$P$39*'Profilo fotovoltaico'!B1935+'Approvvigionamento energia'!$Q$39*'Profilo eolico'!B1935</f>
        <v>2468.896838319597</v>
      </c>
      <c r="F1933">
        <f>$P$41*'Profilo fotovoltaico'!B1935+'Approvvigionamento energia'!$Q$41*'Profilo eolico'!B1935</f>
        <v>2994.2767932771103</v>
      </c>
      <c r="G1933">
        <f>$P$43*'Profilo fotovoltaico'!B1935+'Approvvigionamento energia'!$Q$43*'Profilo eolico'!B1935</f>
        <v>3519.6567482346231</v>
      </c>
      <c r="H1933">
        <f t="shared" si="60"/>
        <v>1138.4335154826958</v>
      </c>
      <c r="I1933">
        <f>IF(LCOH!$C$28=Menu!$A$1,'Approvvigionamento energia'!C1933,0)+IF(LCOH!$C$28=Menu!$A$2,'Approvvigionamento energia'!D1933,0)+IF(LCOH!$C$28=Menu!$A$3,'Approvvigionamento energia'!E1933,0)+IF(LCOH!$C$28=Menu!$A$4,'Approvvigionamento energia'!F1933,0)+IF(LCOH!$C$28=Menu!$A$5,'Approvvigionamento energia'!G1933,0)+IF(LCOH!$C$28=Menu!$A$6,'Approvvigionamento energia'!H1933,0)</f>
        <v>2994.2767932771103</v>
      </c>
      <c r="J1933">
        <f>'Approvvigionamento energia'!A1933+'Approvvigionamento energia'!B1933+'Approvvigionamento energia'!I1933</f>
        <v>3877.3767932771102</v>
      </c>
      <c r="K1933">
        <f>IF(MIN(LCOH!$C$18,J1933)&gt;=$P$48*LCOH!$C$18, MIN(LCOH!$C$18,J1933),0)</f>
        <v>1500</v>
      </c>
      <c r="L1933">
        <f t="shared" si="61"/>
        <v>2377.3767932771102</v>
      </c>
      <c r="M1933">
        <f>K1933/LCOH!$C$18</f>
        <v>1</v>
      </c>
      <c r="N1933">
        <f>K1933/LCOH!$C$34</f>
        <v>28.901734104046245</v>
      </c>
    </row>
    <row r="1934" spans="1:14" x14ac:dyDescent="0.35">
      <c r="A1934">
        <f>'Profilo fotovoltaico'!B1936*LCOH!$C$20</f>
        <v>499</v>
      </c>
      <c r="B1934">
        <f>'Profilo eolico'!B1936*LCOH!$C$21</f>
        <v>347.7</v>
      </c>
      <c r="C1934">
        <f>$P$35*'Profilo fotovoltaico'!B1936</f>
        <v>3669.9514816234105</v>
      </c>
      <c r="D1934">
        <f>$Q$37*'Profilo eolico'!B1936</f>
        <v>2028.7025528219654</v>
      </c>
      <c r="E1934">
        <f>$P$39*'Profilo fotovoltaico'!B1936+'Approvvigionamento energia'!$Q$39*'Profilo eolico'!B1936</f>
        <v>2439.0147850223266</v>
      </c>
      <c r="F1934">
        <f>$P$41*'Profilo fotovoltaico'!B1936+'Approvvigionamento energia'!$Q$41*'Profilo eolico'!B1936</f>
        <v>2849.327017222688</v>
      </c>
      <c r="G1934">
        <f>$P$43*'Profilo fotovoltaico'!B1936+'Approvvigionamento energia'!$Q$43*'Profilo eolico'!B1936</f>
        <v>3259.6392494230495</v>
      </c>
      <c r="H1934">
        <f t="shared" si="60"/>
        <v>1138.4335154826958</v>
      </c>
      <c r="I1934">
        <f>IF(LCOH!$C$28=Menu!$A$1,'Approvvigionamento energia'!C1934,0)+IF(LCOH!$C$28=Menu!$A$2,'Approvvigionamento energia'!D1934,0)+IF(LCOH!$C$28=Menu!$A$3,'Approvvigionamento energia'!E1934,0)+IF(LCOH!$C$28=Menu!$A$4,'Approvvigionamento energia'!F1934,0)+IF(LCOH!$C$28=Menu!$A$5,'Approvvigionamento energia'!G1934,0)+IF(LCOH!$C$28=Menu!$A$6,'Approvvigionamento energia'!H1934,0)</f>
        <v>2849.327017222688</v>
      </c>
      <c r="J1934">
        <f>'Approvvigionamento energia'!A1934+'Approvvigionamento energia'!B1934+'Approvvigionamento energia'!I1934</f>
        <v>3696.0270172226883</v>
      </c>
      <c r="K1934">
        <f>IF(MIN(LCOH!$C$18,J1934)&gt;=$P$48*LCOH!$C$18, MIN(LCOH!$C$18,J1934),0)</f>
        <v>1500</v>
      </c>
      <c r="L1934">
        <f t="shared" si="61"/>
        <v>2196.0270172226883</v>
      </c>
      <c r="M1934">
        <f>K1934/LCOH!$C$18</f>
        <v>1</v>
      </c>
      <c r="N1934">
        <f>K1934/LCOH!$C$34</f>
        <v>28.901734104046245</v>
      </c>
    </row>
    <row r="1935" spans="1:14" x14ac:dyDescent="0.35">
      <c r="A1935">
        <f>'Profilo fotovoltaico'!B1937*LCOH!$C$20</f>
        <v>411</v>
      </c>
      <c r="B1935">
        <f>'Profilo eolico'!B1937*LCOH!$C$21</f>
        <v>353.1</v>
      </c>
      <c r="C1935">
        <f>$P$35*'Profilo fotovoltaico'!B1937</f>
        <v>3022.7456091126687</v>
      </c>
      <c r="D1935">
        <f>$Q$37*'Profilo eolico'!B1937</f>
        <v>2060.2095812523326</v>
      </c>
      <c r="E1935">
        <f>$P$39*'Profilo fotovoltaico'!B1937+'Approvvigionamento energia'!$Q$39*'Profilo eolico'!B1937</f>
        <v>2300.8435882174163</v>
      </c>
      <c r="F1935">
        <f>$P$41*'Profilo fotovoltaico'!B1937+'Approvvigionamento energia'!$Q$41*'Profilo eolico'!B1937</f>
        <v>2541.4775951825004</v>
      </c>
      <c r="G1935">
        <f>$P$43*'Profilo fotovoltaico'!B1937+'Approvvigionamento energia'!$Q$43*'Profilo eolico'!B1937</f>
        <v>2782.1116021475846</v>
      </c>
      <c r="H1935">
        <f t="shared" si="60"/>
        <v>1138.4335154826958</v>
      </c>
      <c r="I1935">
        <f>IF(LCOH!$C$28=Menu!$A$1,'Approvvigionamento energia'!C1935,0)+IF(LCOH!$C$28=Menu!$A$2,'Approvvigionamento energia'!D1935,0)+IF(LCOH!$C$28=Menu!$A$3,'Approvvigionamento energia'!E1935,0)+IF(LCOH!$C$28=Menu!$A$4,'Approvvigionamento energia'!F1935,0)+IF(LCOH!$C$28=Menu!$A$5,'Approvvigionamento energia'!G1935,0)+IF(LCOH!$C$28=Menu!$A$6,'Approvvigionamento energia'!H1935,0)</f>
        <v>2541.4775951825004</v>
      </c>
      <c r="J1935">
        <f>'Approvvigionamento energia'!A1935+'Approvvigionamento energia'!B1935+'Approvvigionamento energia'!I1935</f>
        <v>3305.5775951825003</v>
      </c>
      <c r="K1935">
        <f>IF(MIN(LCOH!$C$18,J1935)&gt;=$P$48*LCOH!$C$18, MIN(LCOH!$C$18,J1935),0)</f>
        <v>1500</v>
      </c>
      <c r="L1935">
        <f t="shared" si="61"/>
        <v>1805.5775951825003</v>
      </c>
      <c r="M1935">
        <f>K1935/LCOH!$C$18</f>
        <v>1</v>
      </c>
      <c r="N1935">
        <f>K1935/LCOH!$C$34</f>
        <v>28.901734104046245</v>
      </c>
    </row>
    <row r="1936" spans="1:14" x14ac:dyDescent="0.35">
      <c r="A1936">
        <f>'Profilo fotovoltaico'!B1938*LCOH!$C$20</f>
        <v>303</v>
      </c>
      <c r="B1936">
        <f>'Profilo eolico'!B1938*LCOH!$C$21</f>
        <v>343.5</v>
      </c>
      <c r="C1936">
        <f>$P$35*'Profilo fotovoltaico'!B1938</f>
        <v>2228.4474928494856</v>
      </c>
      <c r="D1936">
        <f>$Q$37*'Profilo eolico'!B1938</f>
        <v>2004.1970862650132</v>
      </c>
      <c r="E1936">
        <f>$P$39*'Profilo fotovoltaico'!B1938+'Approvvigionamento energia'!$Q$39*'Profilo eolico'!B1938</f>
        <v>2060.2596879111316</v>
      </c>
      <c r="F1936">
        <f>$P$41*'Profilo fotovoltaico'!B1938+'Approvvigionamento energia'!$Q$41*'Profilo eolico'!B1938</f>
        <v>2116.3222895572494</v>
      </c>
      <c r="G1936">
        <f>$P$43*'Profilo fotovoltaico'!B1938+'Approvvigionamento energia'!$Q$43*'Profilo eolico'!B1938</f>
        <v>2172.3848912033677</v>
      </c>
      <c r="H1936">
        <f t="shared" si="60"/>
        <v>1138.4335154826958</v>
      </c>
      <c r="I1936">
        <f>IF(LCOH!$C$28=Menu!$A$1,'Approvvigionamento energia'!C1936,0)+IF(LCOH!$C$28=Menu!$A$2,'Approvvigionamento energia'!D1936,0)+IF(LCOH!$C$28=Menu!$A$3,'Approvvigionamento energia'!E1936,0)+IF(LCOH!$C$28=Menu!$A$4,'Approvvigionamento energia'!F1936,0)+IF(LCOH!$C$28=Menu!$A$5,'Approvvigionamento energia'!G1936,0)+IF(LCOH!$C$28=Menu!$A$6,'Approvvigionamento energia'!H1936,0)</f>
        <v>2116.3222895572494</v>
      </c>
      <c r="J1936">
        <f>'Approvvigionamento energia'!A1936+'Approvvigionamento energia'!B1936+'Approvvigionamento energia'!I1936</f>
        <v>2762.8222895572494</v>
      </c>
      <c r="K1936">
        <f>IF(MIN(LCOH!$C$18,J1936)&gt;=$P$48*LCOH!$C$18, MIN(LCOH!$C$18,J1936),0)</f>
        <v>1500</v>
      </c>
      <c r="L1936">
        <f t="shared" si="61"/>
        <v>1262.8222895572494</v>
      </c>
      <c r="M1936">
        <f>K1936/LCOH!$C$18</f>
        <v>1</v>
      </c>
      <c r="N1936">
        <f>K1936/LCOH!$C$34</f>
        <v>28.901734104046245</v>
      </c>
    </row>
    <row r="1937" spans="1:14" x14ac:dyDescent="0.35">
      <c r="A1937">
        <f>'Profilo fotovoltaico'!B1939*LCOH!$C$20</f>
        <v>173</v>
      </c>
      <c r="B1937">
        <f>'Profilo eolico'!B1939*LCOH!$C$21</f>
        <v>319.29999999999995</v>
      </c>
      <c r="C1937">
        <f>$P$35*'Profilo fotovoltaico'!B1939</f>
        <v>1272.3479084586172</v>
      </c>
      <c r="D1937">
        <f>$Q$37*'Profilo eolico'!B1939</f>
        <v>1862.9989218178127</v>
      </c>
      <c r="E1937">
        <f>$P$39*'Profilo fotovoltaico'!B1939+'Approvvigionamento energia'!$Q$39*'Profilo eolico'!B1939</f>
        <v>1715.3361684780136</v>
      </c>
      <c r="F1937">
        <f>$P$41*'Profilo fotovoltaico'!B1939+'Approvvigionamento energia'!$Q$41*'Profilo eolico'!B1939</f>
        <v>1567.673415138215</v>
      </c>
      <c r="G1937">
        <f>$P$43*'Profilo fotovoltaico'!B1939+'Approvvigionamento energia'!$Q$43*'Profilo eolico'!B1939</f>
        <v>1420.0106617984161</v>
      </c>
      <c r="H1937">
        <f t="shared" si="60"/>
        <v>1138.4335154826958</v>
      </c>
      <c r="I1937">
        <f>IF(LCOH!$C$28=Menu!$A$1,'Approvvigionamento energia'!C1937,0)+IF(LCOH!$C$28=Menu!$A$2,'Approvvigionamento energia'!D1937,0)+IF(LCOH!$C$28=Menu!$A$3,'Approvvigionamento energia'!E1937,0)+IF(LCOH!$C$28=Menu!$A$4,'Approvvigionamento energia'!F1937,0)+IF(LCOH!$C$28=Menu!$A$5,'Approvvigionamento energia'!G1937,0)+IF(LCOH!$C$28=Menu!$A$6,'Approvvigionamento energia'!H1937,0)</f>
        <v>1567.673415138215</v>
      </c>
      <c r="J1937">
        <f>'Approvvigionamento energia'!A1937+'Approvvigionamento energia'!B1937+'Approvvigionamento energia'!I1937</f>
        <v>2059.9734151382149</v>
      </c>
      <c r="K1937">
        <f>IF(MIN(LCOH!$C$18,J1937)&gt;=$P$48*LCOH!$C$18, MIN(LCOH!$C$18,J1937),0)</f>
        <v>1500</v>
      </c>
      <c r="L1937">
        <f t="shared" si="61"/>
        <v>559.97341513821493</v>
      </c>
      <c r="M1937">
        <f>K1937/LCOH!$C$18</f>
        <v>1</v>
      </c>
      <c r="N1937">
        <f>K1937/LCOH!$C$34</f>
        <v>28.901734104046245</v>
      </c>
    </row>
    <row r="1938" spans="1:14" x14ac:dyDescent="0.35">
      <c r="A1938">
        <f>'Profilo fotovoltaico'!B1940*LCOH!$C$20</f>
        <v>52</v>
      </c>
      <c r="B1938">
        <f>'Profilo eolico'!B1940*LCOH!$C$21</f>
        <v>306.39999999999998</v>
      </c>
      <c r="C1938">
        <f>$P$35*'Profilo fotovoltaico'!B1940</f>
        <v>382.43983375634735</v>
      </c>
      <c r="D1938">
        <f>$Q$37*'Profilo eolico'!B1940</f>
        <v>1787.7321316786029</v>
      </c>
      <c r="E1938">
        <f>$P$39*'Profilo fotovoltaico'!B1940+'Approvvigionamento energia'!$Q$39*'Profilo eolico'!B1940</f>
        <v>1436.4090571980387</v>
      </c>
      <c r="F1938">
        <f>$P$41*'Profilo fotovoltaico'!B1940+'Approvvigionamento energia'!$Q$41*'Profilo eolico'!B1940</f>
        <v>1085.0859827174752</v>
      </c>
      <c r="G1938">
        <f>$P$43*'Profilo fotovoltaico'!B1940+'Approvvigionamento energia'!$Q$43*'Profilo eolico'!B1940</f>
        <v>733.76290823691124</v>
      </c>
      <c r="H1938">
        <f t="shared" si="60"/>
        <v>1138.4335154826958</v>
      </c>
      <c r="I1938">
        <f>IF(LCOH!$C$28=Menu!$A$1,'Approvvigionamento energia'!C1938,0)+IF(LCOH!$C$28=Menu!$A$2,'Approvvigionamento energia'!D1938,0)+IF(LCOH!$C$28=Menu!$A$3,'Approvvigionamento energia'!E1938,0)+IF(LCOH!$C$28=Menu!$A$4,'Approvvigionamento energia'!F1938,0)+IF(LCOH!$C$28=Menu!$A$5,'Approvvigionamento energia'!G1938,0)+IF(LCOH!$C$28=Menu!$A$6,'Approvvigionamento energia'!H1938,0)</f>
        <v>1085.0859827174752</v>
      </c>
      <c r="J1938">
        <f>'Approvvigionamento energia'!A1938+'Approvvigionamento energia'!B1938+'Approvvigionamento energia'!I1938</f>
        <v>1443.4859827174751</v>
      </c>
      <c r="K1938">
        <f>IF(MIN(LCOH!$C$18,J1938)&gt;=$P$48*LCOH!$C$18, MIN(LCOH!$C$18,J1938),0)</f>
        <v>1443.4859827174751</v>
      </c>
      <c r="L1938">
        <f t="shared" si="61"/>
        <v>0</v>
      </c>
      <c r="M1938">
        <f>K1938/LCOH!$C$18</f>
        <v>0.96232398847831668</v>
      </c>
      <c r="N1938">
        <f>K1938/LCOH!$C$34</f>
        <v>27.812832036945569</v>
      </c>
    </row>
    <row r="1939" spans="1:14" x14ac:dyDescent="0.35">
      <c r="A1939">
        <f>'Profilo fotovoltaico'!B1941*LCOH!$C$20</f>
        <v>0</v>
      </c>
      <c r="B1939">
        <f>'Profilo eolico'!B1941*LCOH!$C$21</f>
        <v>301.09999999999997</v>
      </c>
      <c r="C1939">
        <f>$P$35*'Profilo fotovoltaico'!B1941</f>
        <v>0</v>
      </c>
      <c r="D1939">
        <f>$Q$37*'Profilo eolico'!B1941</f>
        <v>1756.8085667376868</v>
      </c>
      <c r="E1939">
        <f>$P$39*'Profilo fotovoltaico'!B1941+'Approvvigionamento energia'!$Q$39*'Profilo eolico'!B1941</f>
        <v>1317.606425053265</v>
      </c>
      <c r="F1939">
        <f>$P$41*'Profilo fotovoltaico'!B1941+'Approvvigionamento energia'!$Q$41*'Profilo eolico'!B1941</f>
        <v>878.40428336884338</v>
      </c>
      <c r="G1939">
        <f>$P$43*'Profilo fotovoltaico'!B1941+'Approvvigionamento energia'!$Q$43*'Profilo eolico'!B1941</f>
        <v>439.20214168442169</v>
      </c>
      <c r="H1939">
        <f t="shared" si="60"/>
        <v>1138.4335154826958</v>
      </c>
      <c r="I1939">
        <f>IF(LCOH!$C$28=Menu!$A$1,'Approvvigionamento energia'!C1939,0)+IF(LCOH!$C$28=Menu!$A$2,'Approvvigionamento energia'!D1939,0)+IF(LCOH!$C$28=Menu!$A$3,'Approvvigionamento energia'!E1939,0)+IF(LCOH!$C$28=Menu!$A$4,'Approvvigionamento energia'!F1939,0)+IF(LCOH!$C$28=Menu!$A$5,'Approvvigionamento energia'!G1939,0)+IF(LCOH!$C$28=Menu!$A$6,'Approvvigionamento energia'!H1939,0)</f>
        <v>878.40428336884338</v>
      </c>
      <c r="J1939">
        <f>'Approvvigionamento energia'!A1939+'Approvvigionamento energia'!B1939+'Approvvigionamento energia'!I1939</f>
        <v>1179.5042833688433</v>
      </c>
      <c r="K1939">
        <f>IF(MIN(LCOH!$C$18,J1939)&gt;=$P$48*LCOH!$C$18, MIN(LCOH!$C$18,J1939),0)</f>
        <v>1179.5042833688433</v>
      </c>
      <c r="L1939">
        <f t="shared" si="61"/>
        <v>0</v>
      </c>
      <c r="M1939">
        <f>K1939/LCOH!$C$18</f>
        <v>0.78633618891256218</v>
      </c>
      <c r="N1939">
        <f>K1939/LCOH!$C$34</f>
        <v>22.726479448339948</v>
      </c>
    </row>
    <row r="1940" spans="1:14" x14ac:dyDescent="0.35">
      <c r="A1940">
        <f>'Profilo fotovoltaico'!B1942*LCOH!$C$20</f>
        <v>0</v>
      </c>
      <c r="B1940">
        <f>'Profilo eolico'!B1942*LCOH!$C$21</f>
        <v>289.10000000000002</v>
      </c>
      <c r="C1940">
        <f>$P$35*'Profilo fotovoltaico'!B1942</f>
        <v>0</v>
      </c>
      <c r="D1940">
        <f>$Q$37*'Profilo eolico'!B1942</f>
        <v>1686.7929480035382</v>
      </c>
      <c r="E1940">
        <f>$P$39*'Profilo fotovoltaico'!B1942+'Approvvigionamento energia'!$Q$39*'Profilo eolico'!B1942</f>
        <v>1265.0947110026536</v>
      </c>
      <c r="F1940">
        <f>$P$41*'Profilo fotovoltaico'!B1942+'Approvvigionamento energia'!$Q$41*'Profilo eolico'!B1942</f>
        <v>843.39647400176909</v>
      </c>
      <c r="G1940">
        <f>$P$43*'Profilo fotovoltaico'!B1942+'Approvvigionamento energia'!$Q$43*'Profilo eolico'!B1942</f>
        <v>421.69823700088455</v>
      </c>
      <c r="H1940">
        <f t="shared" si="60"/>
        <v>1138.4335154826958</v>
      </c>
      <c r="I1940">
        <f>IF(LCOH!$C$28=Menu!$A$1,'Approvvigionamento energia'!C1940,0)+IF(LCOH!$C$28=Menu!$A$2,'Approvvigionamento energia'!D1940,0)+IF(LCOH!$C$28=Menu!$A$3,'Approvvigionamento energia'!E1940,0)+IF(LCOH!$C$28=Menu!$A$4,'Approvvigionamento energia'!F1940,0)+IF(LCOH!$C$28=Menu!$A$5,'Approvvigionamento energia'!G1940,0)+IF(LCOH!$C$28=Menu!$A$6,'Approvvigionamento energia'!H1940,0)</f>
        <v>843.39647400176909</v>
      </c>
      <c r="J1940">
        <f>'Approvvigionamento energia'!A1940+'Approvvigionamento energia'!B1940+'Approvvigionamento energia'!I1940</f>
        <v>1132.496474001769</v>
      </c>
      <c r="K1940">
        <f>IF(MIN(LCOH!$C$18,J1940)&gt;=$P$48*LCOH!$C$18, MIN(LCOH!$C$18,J1940),0)</f>
        <v>1132.496474001769</v>
      </c>
      <c r="L1940">
        <f t="shared" si="61"/>
        <v>0</v>
      </c>
      <c r="M1940">
        <f>K1940/LCOH!$C$18</f>
        <v>0.75499764933451263</v>
      </c>
      <c r="N1940">
        <f>K1940/LCOH!$C$34</f>
        <v>21.820741310246031</v>
      </c>
    </row>
    <row r="1941" spans="1:14" x14ac:dyDescent="0.35">
      <c r="A1941">
        <f>'Profilo fotovoltaico'!B1943*LCOH!$C$20</f>
        <v>0</v>
      </c>
      <c r="B1941">
        <f>'Profilo eolico'!B1943*LCOH!$C$21</f>
        <v>282.60000000000002</v>
      </c>
      <c r="C1941">
        <f>$P$35*'Profilo fotovoltaico'!B1943</f>
        <v>0</v>
      </c>
      <c r="D1941">
        <f>$Q$37*'Profilo eolico'!B1943</f>
        <v>1648.8678211892075</v>
      </c>
      <c r="E1941">
        <f>$P$39*'Profilo fotovoltaico'!B1943+'Approvvigionamento energia'!$Q$39*'Profilo eolico'!B1943</f>
        <v>1236.6508658919056</v>
      </c>
      <c r="F1941">
        <f>$P$41*'Profilo fotovoltaico'!B1943+'Approvvigionamento energia'!$Q$41*'Profilo eolico'!B1943</f>
        <v>824.43391059460373</v>
      </c>
      <c r="G1941">
        <f>$P$43*'Profilo fotovoltaico'!B1943+'Approvvigionamento energia'!$Q$43*'Profilo eolico'!B1943</f>
        <v>412.21695529730187</v>
      </c>
      <c r="H1941">
        <f t="shared" si="60"/>
        <v>1138.4335154826958</v>
      </c>
      <c r="I1941">
        <f>IF(LCOH!$C$28=Menu!$A$1,'Approvvigionamento energia'!C1941,0)+IF(LCOH!$C$28=Menu!$A$2,'Approvvigionamento energia'!D1941,0)+IF(LCOH!$C$28=Menu!$A$3,'Approvvigionamento energia'!E1941,0)+IF(LCOH!$C$28=Menu!$A$4,'Approvvigionamento energia'!F1941,0)+IF(LCOH!$C$28=Menu!$A$5,'Approvvigionamento energia'!G1941,0)+IF(LCOH!$C$28=Menu!$A$6,'Approvvigionamento energia'!H1941,0)</f>
        <v>824.43391059460373</v>
      </c>
      <c r="J1941">
        <f>'Approvvigionamento energia'!A1941+'Approvvigionamento energia'!B1941+'Approvvigionamento energia'!I1941</f>
        <v>1107.0339105946036</v>
      </c>
      <c r="K1941">
        <f>IF(MIN(LCOH!$C$18,J1941)&gt;=$P$48*LCOH!$C$18, MIN(LCOH!$C$18,J1941),0)</f>
        <v>1107.0339105946036</v>
      </c>
      <c r="L1941">
        <f t="shared" si="61"/>
        <v>0</v>
      </c>
      <c r="M1941">
        <f>K1941/LCOH!$C$18</f>
        <v>0.7380226070630691</v>
      </c>
      <c r="N1941">
        <f>K1941/LCOH!$C$34</f>
        <v>21.330133152111824</v>
      </c>
    </row>
    <row r="1942" spans="1:14" x14ac:dyDescent="0.35">
      <c r="A1942">
        <f>'Profilo fotovoltaico'!B1944*LCOH!$C$20</f>
        <v>0</v>
      </c>
      <c r="B1942">
        <f>'Profilo eolico'!B1944*LCOH!$C$21</f>
        <v>274.2</v>
      </c>
      <c r="C1942">
        <f>$P$35*'Profilo fotovoltaico'!B1944</f>
        <v>0</v>
      </c>
      <c r="D1942">
        <f>$Q$37*'Profilo eolico'!B1944</f>
        <v>1599.856888075303</v>
      </c>
      <c r="E1942">
        <f>$P$39*'Profilo fotovoltaico'!B1944+'Approvvigionamento energia'!$Q$39*'Profilo eolico'!B1944</f>
        <v>1199.8926660564773</v>
      </c>
      <c r="F1942">
        <f>$P$41*'Profilo fotovoltaico'!B1944+'Approvvigionamento energia'!$Q$41*'Profilo eolico'!B1944</f>
        <v>799.9284440376515</v>
      </c>
      <c r="G1942">
        <f>$P$43*'Profilo fotovoltaico'!B1944+'Approvvigionamento energia'!$Q$43*'Profilo eolico'!B1944</f>
        <v>399.96422201882575</v>
      </c>
      <c r="H1942">
        <f t="shared" si="60"/>
        <v>1138.4335154826958</v>
      </c>
      <c r="I1942">
        <f>IF(LCOH!$C$28=Menu!$A$1,'Approvvigionamento energia'!C1942,0)+IF(LCOH!$C$28=Menu!$A$2,'Approvvigionamento energia'!D1942,0)+IF(LCOH!$C$28=Menu!$A$3,'Approvvigionamento energia'!E1942,0)+IF(LCOH!$C$28=Menu!$A$4,'Approvvigionamento energia'!F1942,0)+IF(LCOH!$C$28=Menu!$A$5,'Approvvigionamento energia'!G1942,0)+IF(LCOH!$C$28=Menu!$A$6,'Approvvigionamento energia'!H1942,0)</f>
        <v>799.9284440376515</v>
      </c>
      <c r="J1942">
        <f>'Approvvigionamento energia'!A1942+'Approvvigionamento energia'!B1942+'Approvvigionamento energia'!I1942</f>
        <v>1074.1284440376514</v>
      </c>
      <c r="K1942">
        <f>IF(MIN(LCOH!$C$18,J1942)&gt;=$P$48*LCOH!$C$18, MIN(LCOH!$C$18,J1942),0)</f>
        <v>1074.1284440376514</v>
      </c>
      <c r="L1942">
        <f t="shared" si="61"/>
        <v>0</v>
      </c>
      <c r="M1942">
        <f>K1942/LCOH!$C$18</f>
        <v>0.71608562935843434</v>
      </c>
      <c r="N1942">
        <f>K1942/LCOH!$C$34</f>
        <v>20.696116455446077</v>
      </c>
    </row>
    <row r="1943" spans="1:14" x14ac:dyDescent="0.35">
      <c r="A1943">
        <f>'Profilo fotovoltaico'!B1945*LCOH!$C$20</f>
        <v>0</v>
      </c>
      <c r="B1943">
        <f>'Profilo eolico'!B1945*LCOH!$C$21</f>
        <v>265.10000000000002</v>
      </c>
      <c r="C1943">
        <f>$P$35*'Profilo fotovoltaico'!B1945</f>
        <v>0</v>
      </c>
      <c r="D1943">
        <f>$Q$37*'Profilo eolico'!B1945</f>
        <v>1546.7617105352401</v>
      </c>
      <c r="E1943">
        <f>$P$39*'Profilo fotovoltaico'!B1945+'Approvvigionamento energia'!$Q$39*'Profilo eolico'!B1945</f>
        <v>1160.0712829014301</v>
      </c>
      <c r="F1943">
        <f>$P$41*'Profilo fotovoltaico'!B1945+'Approvvigionamento energia'!$Q$41*'Profilo eolico'!B1945</f>
        <v>773.38085526762006</v>
      </c>
      <c r="G1943">
        <f>$P$43*'Profilo fotovoltaico'!B1945+'Approvvigionamento energia'!$Q$43*'Profilo eolico'!B1945</f>
        <v>386.69042763381003</v>
      </c>
      <c r="H1943">
        <f t="shared" si="60"/>
        <v>1138.4335154826958</v>
      </c>
      <c r="I1943">
        <f>IF(LCOH!$C$28=Menu!$A$1,'Approvvigionamento energia'!C1943,0)+IF(LCOH!$C$28=Menu!$A$2,'Approvvigionamento energia'!D1943,0)+IF(LCOH!$C$28=Menu!$A$3,'Approvvigionamento energia'!E1943,0)+IF(LCOH!$C$28=Menu!$A$4,'Approvvigionamento energia'!F1943,0)+IF(LCOH!$C$28=Menu!$A$5,'Approvvigionamento energia'!G1943,0)+IF(LCOH!$C$28=Menu!$A$6,'Approvvigionamento energia'!H1943,0)</f>
        <v>773.38085526762006</v>
      </c>
      <c r="J1943">
        <f>'Approvvigionamento energia'!A1943+'Approvvigionamento energia'!B1943+'Approvvigionamento energia'!I1943</f>
        <v>1038.48085526762</v>
      </c>
      <c r="K1943">
        <f>IF(MIN(LCOH!$C$18,J1943)&gt;=$P$48*LCOH!$C$18, MIN(LCOH!$C$18,J1943),0)</f>
        <v>1038.48085526762</v>
      </c>
      <c r="L1943">
        <f t="shared" si="61"/>
        <v>0</v>
      </c>
      <c r="M1943">
        <f>K1943/LCOH!$C$18</f>
        <v>0.69232057017841331</v>
      </c>
      <c r="N1943">
        <f>K1943/LCOH!$C$34</f>
        <v>20.009265034058188</v>
      </c>
    </row>
    <row r="1944" spans="1:14" x14ac:dyDescent="0.35">
      <c r="A1944">
        <f>'Profilo fotovoltaico'!B1946*LCOH!$C$20</f>
        <v>0</v>
      </c>
      <c r="B1944">
        <f>'Profilo eolico'!B1946*LCOH!$C$21</f>
        <v>250.4</v>
      </c>
      <c r="C1944">
        <f>$P$35*'Profilo fotovoltaico'!B1946</f>
        <v>0</v>
      </c>
      <c r="D1944">
        <f>$Q$37*'Profilo eolico'!B1946</f>
        <v>1460.9925775859078</v>
      </c>
      <c r="E1944">
        <f>$P$39*'Profilo fotovoltaico'!B1946+'Approvvigionamento energia'!$Q$39*'Profilo eolico'!B1946</f>
        <v>1095.7444331894308</v>
      </c>
      <c r="F1944">
        <f>$P$41*'Profilo fotovoltaico'!B1946+'Approvvigionamento energia'!$Q$41*'Profilo eolico'!B1946</f>
        <v>730.49628879295392</v>
      </c>
      <c r="G1944">
        <f>$P$43*'Profilo fotovoltaico'!B1946+'Approvvigionamento energia'!$Q$43*'Profilo eolico'!B1946</f>
        <v>365.24814439647696</v>
      </c>
      <c r="H1944">
        <f t="shared" si="60"/>
        <v>1138.4335154826958</v>
      </c>
      <c r="I1944">
        <f>IF(LCOH!$C$28=Menu!$A$1,'Approvvigionamento energia'!C1944,0)+IF(LCOH!$C$28=Menu!$A$2,'Approvvigionamento energia'!D1944,0)+IF(LCOH!$C$28=Menu!$A$3,'Approvvigionamento energia'!E1944,0)+IF(LCOH!$C$28=Menu!$A$4,'Approvvigionamento energia'!F1944,0)+IF(LCOH!$C$28=Menu!$A$5,'Approvvigionamento energia'!G1944,0)+IF(LCOH!$C$28=Menu!$A$6,'Approvvigionamento energia'!H1944,0)</f>
        <v>730.49628879295392</v>
      </c>
      <c r="J1944">
        <f>'Approvvigionamento energia'!A1944+'Approvvigionamento energia'!B1944+'Approvvigionamento energia'!I1944</f>
        <v>980.8962887929539</v>
      </c>
      <c r="K1944">
        <f>IF(MIN(LCOH!$C$18,J1944)&gt;=$P$48*LCOH!$C$18, MIN(LCOH!$C$18,J1944),0)</f>
        <v>980.8962887929539</v>
      </c>
      <c r="L1944">
        <f t="shared" si="61"/>
        <v>0</v>
      </c>
      <c r="M1944">
        <f>K1944/LCOH!$C$18</f>
        <v>0.65393085919530258</v>
      </c>
      <c r="N1944">
        <f>K1944/LCOH!$C$34</f>
        <v>18.899735814893138</v>
      </c>
    </row>
    <row r="1945" spans="1:14" x14ac:dyDescent="0.35">
      <c r="A1945">
        <f>'Profilo fotovoltaico'!B1947*LCOH!$C$20</f>
        <v>0</v>
      </c>
      <c r="B1945">
        <f>'Profilo eolico'!B1947*LCOH!$C$21</f>
        <v>237.5</v>
      </c>
      <c r="C1945">
        <f>$P$35*'Profilo fotovoltaico'!B1947</f>
        <v>0</v>
      </c>
      <c r="D1945">
        <f>$Q$37*'Profilo eolico'!B1947</f>
        <v>1385.7257874466975</v>
      </c>
      <c r="E1945">
        <f>$P$39*'Profilo fotovoltaico'!B1947+'Approvvigionamento energia'!$Q$39*'Profilo eolico'!B1947</f>
        <v>1039.2943405850231</v>
      </c>
      <c r="F1945">
        <f>$P$41*'Profilo fotovoltaico'!B1947+'Approvvigionamento energia'!$Q$41*'Profilo eolico'!B1947</f>
        <v>692.86289372334875</v>
      </c>
      <c r="G1945">
        <f>$P$43*'Profilo fotovoltaico'!B1947+'Approvvigionamento energia'!$Q$43*'Profilo eolico'!B1947</f>
        <v>346.43144686167437</v>
      </c>
      <c r="H1945">
        <f t="shared" si="60"/>
        <v>1138.4335154826958</v>
      </c>
      <c r="I1945">
        <f>IF(LCOH!$C$28=Menu!$A$1,'Approvvigionamento energia'!C1945,0)+IF(LCOH!$C$28=Menu!$A$2,'Approvvigionamento energia'!D1945,0)+IF(LCOH!$C$28=Menu!$A$3,'Approvvigionamento energia'!E1945,0)+IF(LCOH!$C$28=Menu!$A$4,'Approvvigionamento energia'!F1945,0)+IF(LCOH!$C$28=Menu!$A$5,'Approvvigionamento energia'!G1945,0)+IF(LCOH!$C$28=Menu!$A$6,'Approvvigionamento energia'!H1945,0)</f>
        <v>692.86289372334875</v>
      </c>
      <c r="J1945">
        <f>'Approvvigionamento energia'!A1945+'Approvvigionamento energia'!B1945+'Approvvigionamento energia'!I1945</f>
        <v>930.36289372334875</v>
      </c>
      <c r="K1945">
        <f>IF(MIN(LCOH!$C$18,J1945)&gt;=$P$48*LCOH!$C$18, MIN(LCOH!$C$18,J1945),0)</f>
        <v>930.36289372334875</v>
      </c>
      <c r="L1945">
        <f t="shared" si="61"/>
        <v>0</v>
      </c>
      <c r="M1945">
        <f>K1945/LCOH!$C$18</f>
        <v>0.6202419291488992</v>
      </c>
      <c r="N1945">
        <f>K1945/LCOH!$C$34</f>
        <v>17.926067316442172</v>
      </c>
    </row>
    <row r="1946" spans="1:14" x14ac:dyDescent="0.35">
      <c r="A1946">
        <f>'Profilo fotovoltaico'!B1948*LCOH!$C$20</f>
        <v>0</v>
      </c>
      <c r="B1946">
        <f>'Profilo eolico'!B1948*LCOH!$C$21</f>
        <v>221.8</v>
      </c>
      <c r="C1946">
        <f>$P$35*'Profilo fotovoltaico'!B1948</f>
        <v>0</v>
      </c>
      <c r="D1946">
        <f>$Q$37*'Profilo eolico'!B1948</f>
        <v>1294.1220196028528</v>
      </c>
      <c r="E1946">
        <f>$P$39*'Profilo fotovoltaico'!B1948+'Approvvigionamento energia'!$Q$39*'Profilo eolico'!B1948</f>
        <v>970.59151470213953</v>
      </c>
      <c r="F1946">
        <f>$P$41*'Profilo fotovoltaico'!B1948+'Approvvigionamento energia'!$Q$41*'Profilo eolico'!B1948</f>
        <v>647.06100980142639</v>
      </c>
      <c r="G1946">
        <f>$P$43*'Profilo fotovoltaico'!B1948+'Approvvigionamento energia'!$Q$43*'Profilo eolico'!B1948</f>
        <v>323.5305049007132</v>
      </c>
      <c r="H1946">
        <f t="shared" si="60"/>
        <v>1138.4335154826958</v>
      </c>
      <c r="I1946">
        <f>IF(LCOH!$C$28=Menu!$A$1,'Approvvigionamento energia'!C1946,0)+IF(LCOH!$C$28=Menu!$A$2,'Approvvigionamento energia'!D1946,0)+IF(LCOH!$C$28=Menu!$A$3,'Approvvigionamento energia'!E1946,0)+IF(LCOH!$C$28=Menu!$A$4,'Approvvigionamento energia'!F1946,0)+IF(LCOH!$C$28=Menu!$A$5,'Approvvigionamento energia'!G1946,0)+IF(LCOH!$C$28=Menu!$A$6,'Approvvigionamento energia'!H1946,0)</f>
        <v>647.06100980142639</v>
      </c>
      <c r="J1946">
        <f>'Approvvigionamento energia'!A1946+'Approvvigionamento energia'!B1946+'Approvvigionamento energia'!I1946</f>
        <v>868.86100980142646</v>
      </c>
      <c r="K1946">
        <f>IF(MIN(LCOH!$C$18,J1946)&gt;=$P$48*LCOH!$C$18, MIN(LCOH!$C$18,J1946),0)</f>
        <v>868.86100980142646</v>
      </c>
      <c r="L1946">
        <f t="shared" si="61"/>
        <v>0</v>
      </c>
      <c r="M1946">
        <f>K1946/LCOH!$C$18</f>
        <v>0.57924067320095096</v>
      </c>
      <c r="N1946">
        <f>K1946/LCOH!$C$34</f>
        <v>16.741059919102629</v>
      </c>
    </row>
    <row r="1947" spans="1:14" x14ac:dyDescent="0.35">
      <c r="A1947">
        <f>'Profilo fotovoltaico'!B1949*LCOH!$C$20</f>
        <v>0</v>
      </c>
      <c r="B1947">
        <f>'Profilo eolico'!B1949*LCOH!$C$21</f>
        <v>203.4</v>
      </c>
      <c r="C1947">
        <f>$P$35*'Profilo fotovoltaico'!B1949</f>
        <v>0</v>
      </c>
      <c r="D1947">
        <f>$Q$37*'Profilo eolico'!B1949</f>
        <v>1186.7647375438244</v>
      </c>
      <c r="E1947">
        <f>$P$39*'Profilo fotovoltaico'!B1949+'Approvvigionamento energia'!$Q$39*'Profilo eolico'!B1949</f>
        <v>890.07355315786822</v>
      </c>
      <c r="F1947">
        <f>$P$41*'Profilo fotovoltaico'!B1949+'Approvvigionamento energia'!$Q$41*'Profilo eolico'!B1949</f>
        <v>593.38236877191218</v>
      </c>
      <c r="G1947">
        <f>$P$43*'Profilo fotovoltaico'!B1949+'Approvvigionamento energia'!$Q$43*'Profilo eolico'!B1949</f>
        <v>296.69118438595609</v>
      </c>
      <c r="H1947">
        <f t="shared" si="60"/>
        <v>1138.4335154826958</v>
      </c>
      <c r="I1947">
        <f>IF(LCOH!$C$28=Menu!$A$1,'Approvvigionamento energia'!C1947,0)+IF(LCOH!$C$28=Menu!$A$2,'Approvvigionamento energia'!D1947,0)+IF(LCOH!$C$28=Menu!$A$3,'Approvvigionamento energia'!E1947,0)+IF(LCOH!$C$28=Menu!$A$4,'Approvvigionamento energia'!F1947,0)+IF(LCOH!$C$28=Menu!$A$5,'Approvvigionamento energia'!G1947,0)+IF(LCOH!$C$28=Menu!$A$6,'Approvvigionamento energia'!H1947,0)</f>
        <v>593.38236877191218</v>
      </c>
      <c r="J1947">
        <f>'Approvvigionamento energia'!A1947+'Approvvigionamento energia'!B1947+'Approvvigionamento energia'!I1947</f>
        <v>796.78236877191216</v>
      </c>
      <c r="K1947">
        <f>IF(MIN(LCOH!$C$18,J1947)&gt;=$P$48*LCOH!$C$18, MIN(LCOH!$C$18,J1947),0)</f>
        <v>796.78236877191216</v>
      </c>
      <c r="L1947">
        <f t="shared" si="61"/>
        <v>0</v>
      </c>
      <c r="M1947">
        <f>K1947/LCOH!$C$18</f>
        <v>0.53118824584794144</v>
      </c>
      <c r="N1947">
        <f>K1947/LCOH!$C$34</f>
        <v>15.352261440691949</v>
      </c>
    </row>
    <row r="1948" spans="1:14" x14ac:dyDescent="0.35">
      <c r="A1948">
        <f>'Profilo fotovoltaico'!B1950*LCOH!$C$20</f>
        <v>0</v>
      </c>
      <c r="B1948">
        <f>'Profilo eolico'!B1950*LCOH!$C$21</f>
        <v>197.3</v>
      </c>
      <c r="C1948">
        <f>$P$35*'Profilo fotovoltaico'!B1950</f>
        <v>0</v>
      </c>
      <c r="D1948">
        <f>$Q$37*'Profilo eolico'!B1950</f>
        <v>1151.1734646872987</v>
      </c>
      <c r="E1948">
        <f>$P$39*'Profilo fotovoltaico'!B1950+'Approvvigionamento energia'!$Q$39*'Profilo eolico'!B1950</f>
        <v>863.38009851547395</v>
      </c>
      <c r="F1948">
        <f>$P$41*'Profilo fotovoltaico'!B1950+'Approvvigionamento energia'!$Q$41*'Profilo eolico'!B1950</f>
        <v>575.58673234364937</v>
      </c>
      <c r="G1948">
        <f>$P$43*'Profilo fotovoltaico'!B1950+'Approvvigionamento energia'!$Q$43*'Profilo eolico'!B1950</f>
        <v>287.79336617182469</v>
      </c>
      <c r="H1948">
        <f t="shared" si="60"/>
        <v>1138.4335154826958</v>
      </c>
      <c r="I1948">
        <f>IF(LCOH!$C$28=Menu!$A$1,'Approvvigionamento energia'!C1948,0)+IF(LCOH!$C$28=Menu!$A$2,'Approvvigionamento energia'!D1948,0)+IF(LCOH!$C$28=Menu!$A$3,'Approvvigionamento energia'!E1948,0)+IF(LCOH!$C$28=Menu!$A$4,'Approvvigionamento energia'!F1948,0)+IF(LCOH!$C$28=Menu!$A$5,'Approvvigionamento energia'!G1948,0)+IF(LCOH!$C$28=Menu!$A$6,'Approvvigionamento energia'!H1948,0)</f>
        <v>575.58673234364937</v>
      </c>
      <c r="J1948">
        <f>'Approvvigionamento energia'!A1948+'Approvvigionamento energia'!B1948+'Approvvigionamento energia'!I1948</f>
        <v>772.88673234364933</v>
      </c>
      <c r="K1948">
        <f>IF(MIN(LCOH!$C$18,J1948)&gt;=$P$48*LCOH!$C$18, MIN(LCOH!$C$18,J1948),0)</f>
        <v>772.88673234364933</v>
      </c>
      <c r="L1948">
        <f t="shared" si="61"/>
        <v>0</v>
      </c>
      <c r="M1948">
        <f>K1948/LCOH!$C$18</f>
        <v>0.51525782156243294</v>
      </c>
      <c r="N1948">
        <f>K1948/LCOH!$C$34</f>
        <v>14.891844553827541</v>
      </c>
    </row>
    <row r="1949" spans="1:14" x14ac:dyDescent="0.35">
      <c r="A1949">
        <f>'Profilo fotovoltaico'!B1951*LCOH!$C$20</f>
        <v>0</v>
      </c>
      <c r="B1949">
        <f>'Profilo eolico'!B1951*LCOH!$C$21</f>
        <v>174.7</v>
      </c>
      <c r="C1949">
        <f>$P$35*'Profilo fotovoltaico'!B1951</f>
        <v>0</v>
      </c>
      <c r="D1949">
        <f>$Q$37*'Profilo eolico'!B1951</f>
        <v>1019.3107160713182</v>
      </c>
      <c r="E1949">
        <f>$P$39*'Profilo fotovoltaico'!B1951+'Approvvigionamento energia'!$Q$39*'Profilo eolico'!B1951</f>
        <v>764.4830370534886</v>
      </c>
      <c r="F1949">
        <f>$P$41*'Profilo fotovoltaico'!B1951+'Approvvigionamento energia'!$Q$41*'Profilo eolico'!B1951</f>
        <v>509.65535803565911</v>
      </c>
      <c r="G1949">
        <f>$P$43*'Profilo fotovoltaico'!B1951+'Approvvigionamento energia'!$Q$43*'Profilo eolico'!B1951</f>
        <v>254.82767901782955</v>
      </c>
      <c r="H1949">
        <f t="shared" si="60"/>
        <v>1138.4335154826958</v>
      </c>
      <c r="I1949">
        <f>IF(LCOH!$C$28=Menu!$A$1,'Approvvigionamento energia'!C1949,0)+IF(LCOH!$C$28=Menu!$A$2,'Approvvigionamento energia'!D1949,0)+IF(LCOH!$C$28=Menu!$A$3,'Approvvigionamento energia'!E1949,0)+IF(LCOH!$C$28=Menu!$A$4,'Approvvigionamento energia'!F1949,0)+IF(LCOH!$C$28=Menu!$A$5,'Approvvigionamento energia'!G1949,0)+IF(LCOH!$C$28=Menu!$A$6,'Approvvigionamento energia'!H1949,0)</f>
        <v>509.65535803565911</v>
      </c>
      <c r="J1949">
        <f>'Approvvigionamento energia'!A1949+'Approvvigionamento energia'!B1949+'Approvvigionamento energia'!I1949</f>
        <v>684.35535803565904</v>
      </c>
      <c r="K1949">
        <f>IF(MIN(LCOH!$C$18,J1949)&gt;=$P$48*LCOH!$C$18, MIN(LCOH!$C$18,J1949),0)</f>
        <v>684.35535803565904</v>
      </c>
      <c r="L1949">
        <f t="shared" si="61"/>
        <v>0</v>
      </c>
      <c r="M1949">
        <f>K1949/LCOH!$C$18</f>
        <v>0.45623690535710604</v>
      </c>
      <c r="N1949">
        <f>K1949/LCOH!$C$34</f>
        <v>13.18603772708399</v>
      </c>
    </row>
    <row r="1950" spans="1:14" x14ac:dyDescent="0.35">
      <c r="A1950">
        <f>'Profilo fotovoltaico'!B1952*LCOH!$C$20</f>
        <v>0</v>
      </c>
      <c r="B1950">
        <f>'Profilo eolico'!B1952*LCOH!$C$21</f>
        <v>151</v>
      </c>
      <c r="C1950">
        <f>$P$35*'Profilo fotovoltaico'!B1952</f>
        <v>0</v>
      </c>
      <c r="D1950">
        <f>$Q$37*'Profilo eolico'!B1952</f>
        <v>881.02986907137404</v>
      </c>
      <c r="E1950">
        <f>$P$39*'Profilo fotovoltaico'!B1952+'Approvvigionamento energia'!$Q$39*'Profilo eolico'!B1952</f>
        <v>660.77240180353044</v>
      </c>
      <c r="F1950">
        <f>$P$41*'Profilo fotovoltaico'!B1952+'Approvvigionamento energia'!$Q$41*'Profilo eolico'!B1952</f>
        <v>440.51493453568702</v>
      </c>
      <c r="G1950">
        <f>$P$43*'Profilo fotovoltaico'!B1952+'Approvvigionamento energia'!$Q$43*'Profilo eolico'!B1952</f>
        <v>220.25746726784351</v>
      </c>
      <c r="H1950">
        <f t="shared" si="60"/>
        <v>1138.4335154826958</v>
      </c>
      <c r="I1950">
        <f>IF(LCOH!$C$28=Menu!$A$1,'Approvvigionamento energia'!C1950,0)+IF(LCOH!$C$28=Menu!$A$2,'Approvvigionamento energia'!D1950,0)+IF(LCOH!$C$28=Menu!$A$3,'Approvvigionamento energia'!E1950,0)+IF(LCOH!$C$28=Menu!$A$4,'Approvvigionamento energia'!F1950,0)+IF(LCOH!$C$28=Menu!$A$5,'Approvvigionamento energia'!G1950,0)+IF(LCOH!$C$28=Menu!$A$6,'Approvvigionamento energia'!H1950,0)</f>
        <v>440.51493453568702</v>
      </c>
      <c r="J1950">
        <f>'Approvvigionamento energia'!A1950+'Approvvigionamento energia'!B1950+'Approvvigionamento energia'!I1950</f>
        <v>591.51493453568696</v>
      </c>
      <c r="K1950">
        <f>IF(MIN(LCOH!$C$18,J1950)&gt;=$P$48*LCOH!$C$18, MIN(LCOH!$C$18,J1950),0)</f>
        <v>591.51493453568696</v>
      </c>
      <c r="L1950">
        <f t="shared" si="61"/>
        <v>0</v>
      </c>
      <c r="M1950">
        <f>K1950/LCOH!$C$18</f>
        <v>0.39434328969045795</v>
      </c>
      <c r="N1950">
        <f>K1950/LCOH!$C$34</f>
        <v>11.397204904348497</v>
      </c>
    </row>
    <row r="1951" spans="1:14" x14ac:dyDescent="0.35">
      <c r="A1951">
        <f>'Profilo fotovoltaico'!B1953*LCOH!$C$20</f>
        <v>22</v>
      </c>
      <c r="B1951">
        <f>'Profilo eolico'!B1953*LCOH!$C$21</f>
        <v>145.5</v>
      </c>
      <c r="C1951">
        <f>$P$35*'Profilo fotovoltaico'!B1953</f>
        <v>161.80146812768541</v>
      </c>
      <c r="D1951">
        <f>$Q$37*'Profilo eolico'!B1953</f>
        <v>848.93937715155573</v>
      </c>
      <c r="E1951">
        <f>$P$39*'Profilo fotovoltaico'!B1953+'Approvvigionamento energia'!$Q$39*'Profilo eolico'!B1953</f>
        <v>677.15489989558807</v>
      </c>
      <c r="F1951">
        <f>$P$41*'Profilo fotovoltaico'!B1953+'Approvvigionamento energia'!$Q$41*'Profilo eolico'!B1953</f>
        <v>505.37042263962059</v>
      </c>
      <c r="G1951">
        <f>$P$43*'Profilo fotovoltaico'!B1953+'Approvvigionamento energia'!$Q$43*'Profilo eolico'!B1953</f>
        <v>333.58594538365298</v>
      </c>
      <c r="H1951">
        <f t="shared" si="60"/>
        <v>1138.4335154826958</v>
      </c>
      <c r="I1951">
        <f>IF(LCOH!$C$28=Menu!$A$1,'Approvvigionamento energia'!C1951,0)+IF(LCOH!$C$28=Menu!$A$2,'Approvvigionamento energia'!D1951,0)+IF(LCOH!$C$28=Menu!$A$3,'Approvvigionamento energia'!E1951,0)+IF(LCOH!$C$28=Menu!$A$4,'Approvvigionamento energia'!F1951,0)+IF(LCOH!$C$28=Menu!$A$5,'Approvvigionamento energia'!G1951,0)+IF(LCOH!$C$28=Menu!$A$6,'Approvvigionamento energia'!H1951,0)</f>
        <v>505.37042263962059</v>
      </c>
      <c r="J1951">
        <f>'Approvvigionamento energia'!A1951+'Approvvigionamento energia'!B1951+'Approvvigionamento energia'!I1951</f>
        <v>672.87042263962053</v>
      </c>
      <c r="K1951">
        <f>IF(MIN(LCOH!$C$18,J1951)&gt;=$P$48*LCOH!$C$18, MIN(LCOH!$C$18,J1951),0)</f>
        <v>672.87042263962053</v>
      </c>
      <c r="L1951">
        <f t="shared" si="61"/>
        <v>0</v>
      </c>
      <c r="M1951">
        <f>K1951/LCOH!$C$18</f>
        <v>0.44858028175974701</v>
      </c>
      <c r="N1951">
        <f>K1951/LCOH!$C$34</f>
        <v>12.964748027738354</v>
      </c>
    </row>
    <row r="1952" spans="1:14" x14ac:dyDescent="0.35">
      <c r="A1952">
        <f>'Profilo fotovoltaico'!B1954*LCOH!$C$20</f>
        <v>140</v>
      </c>
      <c r="B1952">
        <f>'Profilo eolico'!B1954*LCOH!$C$21</f>
        <v>135.19999999999999</v>
      </c>
      <c r="C1952">
        <f>$P$35*'Profilo fotovoltaico'!B1954</f>
        <v>1029.6457062670893</v>
      </c>
      <c r="D1952">
        <f>$Q$37*'Profilo eolico'!B1954</f>
        <v>788.84263773807788</v>
      </c>
      <c r="E1952">
        <f>$P$39*'Profilo fotovoltaico'!B1954+'Approvvigionamento energia'!$Q$39*'Profilo eolico'!B1954</f>
        <v>849.04340487033073</v>
      </c>
      <c r="F1952">
        <f>$P$41*'Profilo fotovoltaico'!B1954+'Approvvigionamento energia'!$Q$41*'Profilo eolico'!B1954</f>
        <v>909.24417200258358</v>
      </c>
      <c r="G1952">
        <f>$P$43*'Profilo fotovoltaico'!B1954+'Approvvigionamento energia'!$Q$43*'Profilo eolico'!B1954</f>
        <v>969.44493913483643</v>
      </c>
      <c r="H1952">
        <f t="shared" si="60"/>
        <v>1138.4335154826958</v>
      </c>
      <c r="I1952">
        <f>IF(LCOH!$C$28=Menu!$A$1,'Approvvigionamento energia'!C1952,0)+IF(LCOH!$C$28=Menu!$A$2,'Approvvigionamento energia'!D1952,0)+IF(LCOH!$C$28=Menu!$A$3,'Approvvigionamento energia'!E1952,0)+IF(LCOH!$C$28=Menu!$A$4,'Approvvigionamento energia'!F1952,0)+IF(LCOH!$C$28=Menu!$A$5,'Approvvigionamento energia'!G1952,0)+IF(LCOH!$C$28=Menu!$A$6,'Approvvigionamento energia'!H1952,0)</f>
        <v>909.24417200258358</v>
      </c>
      <c r="J1952">
        <f>'Approvvigionamento energia'!A1952+'Approvvigionamento energia'!B1952+'Approvvigionamento energia'!I1952</f>
        <v>1184.4441720025836</v>
      </c>
      <c r="K1952">
        <f>IF(MIN(LCOH!$C$18,J1952)&gt;=$P$48*LCOH!$C$18, MIN(LCOH!$C$18,J1952),0)</f>
        <v>1184.4441720025836</v>
      </c>
      <c r="L1952">
        <f t="shared" si="61"/>
        <v>0</v>
      </c>
      <c r="M1952">
        <f>K1952/LCOH!$C$18</f>
        <v>0.78962944800172241</v>
      </c>
      <c r="N1952">
        <f>K1952/LCOH!$C$34</f>
        <v>22.821660346870591</v>
      </c>
    </row>
    <row r="1953" spans="1:14" x14ac:dyDescent="0.35">
      <c r="A1953">
        <f>'Profilo fotovoltaico'!B1955*LCOH!$C$20</f>
        <v>295</v>
      </c>
      <c r="B1953">
        <f>'Profilo eolico'!B1955*LCOH!$C$21</f>
        <v>138.5</v>
      </c>
      <c r="C1953">
        <f>$P$35*'Profilo fotovoltaico'!B1955</f>
        <v>2169.6105953485089</v>
      </c>
      <c r="D1953">
        <f>$Q$37*'Profilo eolico'!B1955</f>
        <v>808.09693288996903</v>
      </c>
      <c r="E1953">
        <f>$P$39*'Profilo fotovoltaico'!B1955+'Approvvigionamento energia'!$Q$39*'Profilo eolico'!B1955</f>
        <v>1148.475348504604</v>
      </c>
      <c r="F1953">
        <f>$P$41*'Profilo fotovoltaico'!B1955+'Approvvigionamento energia'!$Q$41*'Profilo eolico'!B1955</f>
        <v>1488.853764119239</v>
      </c>
      <c r="G1953">
        <f>$P$43*'Profilo fotovoltaico'!B1955+'Approvvigionamento energia'!$Q$43*'Profilo eolico'!B1955</f>
        <v>1829.2321797338741</v>
      </c>
      <c r="H1953">
        <f t="shared" si="60"/>
        <v>1138.4335154826958</v>
      </c>
      <c r="I1953">
        <f>IF(LCOH!$C$28=Menu!$A$1,'Approvvigionamento energia'!C1953,0)+IF(LCOH!$C$28=Menu!$A$2,'Approvvigionamento energia'!D1953,0)+IF(LCOH!$C$28=Menu!$A$3,'Approvvigionamento energia'!E1953,0)+IF(LCOH!$C$28=Menu!$A$4,'Approvvigionamento energia'!F1953,0)+IF(LCOH!$C$28=Menu!$A$5,'Approvvigionamento energia'!G1953,0)+IF(LCOH!$C$28=Menu!$A$6,'Approvvigionamento energia'!H1953,0)</f>
        <v>1488.853764119239</v>
      </c>
      <c r="J1953">
        <f>'Approvvigionamento energia'!A1953+'Approvvigionamento energia'!B1953+'Approvvigionamento energia'!I1953</f>
        <v>1922.353764119239</v>
      </c>
      <c r="K1953">
        <f>IF(MIN(LCOH!$C$18,J1953)&gt;=$P$48*LCOH!$C$18, MIN(LCOH!$C$18,J1953),0)</f>
        <v>1500</v>
      </c>
      <c r="L1953">
        <f t="shared" si="61"/>
        <v>422.35376411923903</v>
      </c>
      <c r="M1953">
        <f>K1953/LCOH!$C$18</f>
        <v>1</v>
      </c>
      <c r="N1953">
        <f>K1953/LCOH!$C$34</f>
        <v>28.901734104046245</v>
      </c>
    </row>
    <row r="1954" spans="1:14" x14ac:dyDescent="0.35">
      <c r="A1954">
        <f>'Profilo fotovoltaico'!B1956*LCOH!$C$20</f>
        <v>433</v>
      </c>
      <c r="B1954">
        <f>'Profilo eolico'!B1956*LCOH!$C$21</f>
        <v>133.80000000000001</v>
      </c>
      <c r="C1954">
        <f>$P$35*'Profilo fotovoltaico'!B1956</f>
        <v>3184.5470772403542</v>
      </c>
      <c r="D1954">
        <f>$Q$37*'Profilo eolico'!B1956</f>
        <v>780.67414888576059</v>
      </c>
      <c r="E1954">
        <f>$P$39*'Profilo fotovoltaico'!B1956+'Approvvigionamento energia'!$Q$39*'Profilo eolico'!B1956</f>
        <v>1381.642380974409</v>
      </c>
      <c r="F1954">
        <f>$P$41*'Profilo fotovoltaico'!B1956+'Approvvigionamento energia'!$Q$41*'Profilo eolico'!B1956</f>
        <v>1982.6106130630574</v>
      </c>
      <c r="G1954">
        <f>$P$43*'Profilo fotovoltaico'!B1956+'Approvvigionamento energia'!$Q$43*'Profilo eolico'!B1956</f>
        <v>2583.578845151706</v>
      </c>
      <c r="H1954">
        <f t="shared" si="60"/>
        <v>1138.4335154826958</v>
      </c>
      <c r="I1954">
        <f>IF(LCOH!$C$28=Menu!$A$1,'Approvvigionamento energia'!C1954,0)+IF(LCOH!$C$28=Menu!$A$2,'Approvvigionamento energia'!D1954,0)+IF(LCOH!$C$28=Menu!$A$3,'Approvvigionamento energia'!E1954,0)+IF(LCOH!$C$28=Menu!$A$4,'Approvvigionamento energia'!F1954,0)+IF(LCOH!$C$28=Menu!$A$5,'Approvvigionamento energia'!G1954,0)+IF(LCOH!$C$28=Menu!$A$6,'Approvvigionamento energia'!H1954,0)</f>
        <v>1982.6106130630574</v>
      </c>
      <c r="J1954">
        <f>'Approvvigionamento energia'!A1954+'Approvvigionamento energia'!B1954+'Approvvigionamento energia'!I1954</f>
        <v>2549.4106130630571</v>
      </c>
      <c r="K1954">
        <f>IF(MIN(LCOH!$C$18,J1954)&gt;=$P$48*LCOH!$C$18, MIN(LCOH!$C$18,J1954),0)</f>
        <v>1500</v>
      </c>
      <c r="L1954">
        <f t="shared" si="61"/>
        <v>1049.4106130630571</v>
      </c>
      <c r="M1954">
        <f>K1954/LCOH!$C$18</f>
        <v>1</v>
      </c>
      <c r="N1954">
        <f>K1954/LCOH!$C$34</f>
        <v>28.901734104046245</v>
      </c>
    </row>
    <row r="1955" spans="1:14" x14ac:dyDescent="0.35">
      <c r="A1955">
        <f>'Profilo fotovoltaico'!B1957*LCOH!$C$20</f>
        <v>529</v>
      </c>
      <c r="B1955">
        <f>'Profilo eolico'!B1957*LCOH!$C$21</f>
        <v>170.1</v>
      </c>
      <c r="C1955">
        <f>$P$35*'Profilo fotovoltaico'!B1957</f>
        <v>3890.5898472520726</v>
      </c>
      <c r="D1955">
        <f>$Q$37*'Profilo eolico'!B1957</f>
        <v>992.47139555656111</v>
      </c>
      <c r="E1955">
        <f>$P$39*'Profilo fotovoltaico'!B1957+'Approvvigionamento energia'!$Q$39*'Profilo eolico'!B1957</f>
        <v>1717.0010084804389</v>
      </c>
      <c r="F1955">
        <f>$P$41*'Profilo fotovoltaico'!B1957+'Approvvigionamento energia'!$Q$41*'Profilo eolico'!B1957</f>
        <v>2441.5306214043167</v>
      </c>
      <c r="G1955">
        <f>$P$43*'Profilo fotovoltaico'!B1957+'Approvvigionamento energia'!$Q$43*'Profilo eolico'!B1957</f>
        <v>3166.0602343281948</v>
      </c>
      <c r="H1955">
        <f t="shared" si="60"/>
        <v>1138.4335154826958</v>
      </c>
      <c r="I1955">
        <f>IF(LCOH!$C$28=Menu!$A$1,'Approvvigionamento energia'!C1955,0)+IF(LCOH!$C$28=Menu!$A$2,'Approvvigionamento energia'!D1955,0)+IF(LCOH!$C$28=Menu!$A$3,'Approvvigionamento energia'!E1955,0)+IF(LCOH!$C$28=Menu!$A$4,'Approvvigionamento energia'!F1955,0)+IF(LCOH!$C$28=Menu!$A$5,'Approvvigionamento energia'!G1955,0)+IF(LCOH!$C$28=Menu!$A$6,'Approvvigionamento energia'!H1955,0)</f>
        <v>2441.5306214043167</v>
      </c>
      <c r="J1955">
        <f>'Approvvigionamento energia'!A1955+'Approvvigionamento energia'!B1955+'Approvvigionamento energia'!I1955</f>
        <v>3140.6306214043166</v>
      </c>
      <c r="K1955">
        <f>IF(MIN(LCOH!$C$18,J1955)&gt;=$P$48*LCOH!$C$18, MIN(LCOH!$C$18,J1955),0)</f>
        <v>1500</v>
      </c>
      <c r="L1955">
        <f t="shared" si="61"/>
        <v>1640.6306214043166</v>
      </c>
      <c r="M1955">
        <f>K1955/LCOH!$C$18</f>
        <v>1</v>
      </c>
      <c r="N1955">
        <f>K1955/LCOH!$C$34</f>
        <v>28.901734104046245</v>
      </c>
    </row>
    <row r="1956" spans="1:14" x14ac:dyDescent="0.35">
      <c r="A1956">
        <f>'Profilo fotovoltaico'!B1958*LCOH!$C$20</f>
        <v>577</v>
      </c>
      <c r="B1956">
        <f>'Profilo eolico'!B1958*LCOH!$C$21</f>
        <v>219.5</v>
      </c>
      <c r="C1956">
        <f>$P$35*'Profilo fotovoltaico'!B1958</f>
        <v>4243.6112322579311</v>
      </c>
      <c r="D1956">
        <f>$Q$37*'Profilo eolico'!B1958</f>
        <v>1280.7023593454742</v>
      </c>
      <c r="E1956">
        <f>$P$39*'Profilo fotovoltaico'!B1958+'Approvvigionamento energia'!$Q$39*'Profilo eolico'!B1958</f>
        <v>2021.4295775735884</v>
      </c>
      <c r="F1956">
        <f>$P$41*'Profilo fotovoltaico'!B1958+'Approvvigionamento energia'!$Q$41*'Profilo eolico'!B1958</f>
        <v>2762.1567958017026</v>
      </c>
      <c r="G1956">
        <f>$P$43*'Profilo fotovoltaico'!B1958+'Approvvigionamento energia'!$Q$43*'Profilo eolico'!B1958</f>
        <v>3502.8840140298171</v>
      </c>
      <c r="H1956">
        <f t="shared" si="60"/>
        <v>1138.4335154826958</v>
      </c>
      <c r="I1956">
        <f>IF(LCOH!$C$28=Menu!$A$1,'Approvvigionamento energia'!C1956,0)+IF(LCOH!$C$28=Menu!$A$2,'Approvvigionamento energia'!D1956,0)+IF(LCOH!$C$28=Menu!$A$3,'Approvvigionamento energia'!E1956,0)+IF(LCOH!$C$28=Menu!$A$4,'Approvvigionamento energia'!F1956,0)+IF(LCOH!$C$28=Menu!$A$5,'Approvvigionamento energia'!G1956,0)+IF(LCOH!$C$28=Menu!$A$6,'Approvvigionamento energia'!H1956,0)</f>
        <v>2762.1567958017026</v>
      </c>
      <c r="J1956">
        <f>'Approvvigionamento energia'!A1956+'Approvvigionamento energia'!B1956+'Approvvigionamento energia'!I1956</f>
        <v>3558.6567958017026</v>
      </c>
      <c r="K1956">
        <f>IF(MIN(LCOH!$C$18,J1956)&gt;=$P$48*LCOH!$C$18, MIN(LCOH!$C$18,J1956),0)</f>
        <v>1500</v>
      </c>
      <c r="L1956">
        <f t="shared" si="61"/>
        <v>2058.6567958017026</v>
      </c>
      <c r="M1956">
        <f>K1956/LCOH!$C$18</f>
        <v>1</v>
      </c>
      <c r="N1956">
        <f>K1956/LCOH!$C$34</f>
        <v>28.901734104046245</v>
      </c>
    </row>
    <row r="1957" spans="1:14" x14ac:dyDescent="0.35">
      <c r="A1957">
        <f>'Profilo fotovoltaico'!B1959*LCOH!$C$20</f>
        <v>566</v>
      </c>
      <c r="B1957">
        <f>'Profilo eolico'!B1959*LCOH!$C$21</f>
        <v>226.8</v>
      </c>
      <c r="C1957">
        <f>$P$35*'Profilo fotovoltaico'!B1959</f>
        <v>4162.7104981940884</v>
      </c>
      <c r="D1957">
        <f>$Q$37*'Profilo eolico'!B1959</f>
        <v>1323.2951940754149</v>
      </c>
      <c r="E1957">
        <f>$P$39*'Profilo fotovoltaico'!B1959+'Approvvigionamento energia'!$Q$39*'Profilo eolico'!B1959</f>
        <v>2033.1490201050833</v>
      </c>
      <c r="F1957">
        <f>$P$41*'Profilo fotovoltaico'!B1959+'Approvvigionamento energia'!$Q$41*'Profilo eolico'!B1959</f>
        <v>2743.0028461347515</v>
      </c>
      <c r="G1957">
        <f>$P$43*'Profilo fotovoltaico'!B1959+'Approvvigionamento energia'!$Q$43*'Profilo eolico'!B1959</f>
        <v>3452.8566721644202</v>
      </c>
      <c r="H1957">
        <f t="shared" si="60"/>
        <v>1138.4335154826958</v>
      </c>
      <c r="I1957">
        <f>IF(LCOH!$C$28=Menu!$A$1,'Approvvigionamento energia'!C1957,0)+IF(LCOH!$C$28=Menu!$A$2,'Approvvigionamento energia'!D1957,0)+IF(LCOH!$C$28=Menu!$A$3,'Approvvigionamento energia'!E1957,0)+IF(LCOH!$C$28=Menu!$A$4,'Approvvigionamento energia'!F1957,0)+IF(LCOH!$C$28=Menu!$A$5,'Approvvigionamento energia'!G1957,0)+IF(LCOH!$C$28=Menu!$A$6,'Approvvigionamento energia'!H1957,0)</f>
        <v>2743.0028461347515</v>
      </c>
      <c r="J1957">
        <f>'Approvvigionamento energia'!A1957+'Approvvigionamento energia'!B1957+'Approvvigionamento energia'!I1957</f>
        <v>3535.8028461347512</v>
      </c>
      <c r="K1957">
        <f>IF(MIN(LCOH!$C$18,J1957)&gt;=$P$48*LCOH!$C$18, MIN(LCOH!$C$18,J1957),0)</f>
        <v>1500</v>
      </c>
      <c r="L1957">
        <f t="shared" si="61"/>
        <v>2035.8028461347512</v>
      </c>
      <c r="M1957">
        <f>K1957/LCOH!$C$18</f>
        <v>1</v>
      </c>
      <c r="N1957">
        <f>K1957/LCOH!$C$34</f>
        <v>28.901734104046245</v>
      </c>
    </row>
    <row r="1958" spans="1:14" x14ac:dyDescent="0.35">
      <c r="A1958">
        <f>'Profilo fotovoltaico'!B1960*LCOH!$C$20</f>
        <v>477</v>
      </c>
      <c r="B1958">
        <f>'Profilo eolico'!B1960*LCOH!$C$21</f>
        <v>209.2</v>
      </c>
      <c r="C1958">
        <f>$P$35*'Profilo fotovoltaico'!B1960</f>
        <v>3508.150013495725</v>
      </c>
      <c r="D1958">
        <f>$Q$37*'Profilo eolico'!B1960</f>
        <v>1220.6056199319964</v>
      </c>
      <c r="E1958">
        <f>$P$39*'Profilo fotovoltaico'!B1960+'Approvvigionamento energia'!$Q$39*'Profilo eolico'!B1960</f>
        <v>1792.4917183229286</v>
      </c>
      <c r="F1958">
        <f>$P$41*'Profilo fotovoltaico'!B1960+'Approvvigionamento energia'!$Q$41*'Profilo eolico'!B1960</f>
        <v>2364.3778167138607</v>
      </c>
      <c r="G1958">
        <f>$P$43*'Profilo fotovoltaico'!B1960+'Approvvigionamento energia'!$Q$43*'Profilo eolico'!B1960</f>
        <v>2936.2639151047924</v>
      </c>
      <c r="H1958">
        <f t="shared" si="60"/>
        <v>1138.4335154826958</v>
      </c>
      <c r="I1958">
        <f>IF(LCOH!$C$28=Menu!$A$1,'Approvvigionamento energia'!C1958,0)+IF(LCOH!$C$28=Menu!$A$2,'Approvvigionamento energia'!D1958,0)+IF(LCOH!$C$28=Menu!$A$3,'Approvvigionamento energia'!E1958,0)+IF(LCOH!$C$28=Menu!$A$4,'Approvvigionamento energia'!F1958,0)+IF(LCOH!$C$28=Menu!$A$5,'Approvvigionamento energia'!G1958,0)+IF(LCOH!$C$28=Menu!$A$6,'Approvvigionamento energia'!H1958,0)</f>
        <v>2364.3778167138607</v>
      </c>
      <c r="J1958">
        <f>'Approvvigionamento energia'!A1958+'Approvvigionamento energia'!B1958+'Approvvigionamento energia'!I1958</f>
        <v>3050.5778167138606</v>
      </c>
      <c r="K1958">
        <f>IF(MIN(LCOH!$C$18,J1958)&gt;=$P$48*LCOH!$C$18, MIN(LCOH!$C$18,J1958),0)</f>
        <v>1500</v>
      </c>
      <c r="L1958">
        <f t="shared" si="61"/>
        <v>1550.5778167138606</v>
      </c>
      <c r="M1958">
        <f>K1958/LCOH!$C$18</f>
        <v>1</v>
      </c>
      <c r="N1958">
        <f>K1958/LCOH!$C$34</f>
        <v>28.901734104046245</v>
      </c>
    </row>
    <row r="1959" spans="1:14" x14ac:dyDescent="0.35">
      <c r="A1959">
        <f>'Profilo fotovoltaico'!B1961*LCOH!$C$20</f>
        <v>372</v>
      </c>
      <c r="B1959">
        <f>'Profilo eolico'!B1961*LCOH!$C$21</f>
        <v>228.1</v>
      </c>
      <c r="C1959">
        <f>$P$35*'Profilo fotovoltaico'!B1961</f>
        <v>2735.915733795408</v>
      </c>
      <c r="D1959">
        <f>$Q$37*'Profilo eolico'!B1961</f>
        <v>1330.8802194382808</v>
      </c>
      <c r="E1959">
        <f>$P$39*'Profilo fotovoltaico'!B1961+'Approvvigionamento energia'!$Q$39*'Profilo eolico'!B1961</f>
        <v>1682.1390980275628</v>
      </c>
      <c r="F1959">
        <f>$P$41*'Profilo fotovoltaico'!B1961+'Approvvigionamento energia'!$Q$41*'Profilo eolico'!B1961</f>
        <v>2033.3979766168445</v>
      </c>
      <c r="G1959">
        <f>$P$43*'Profilo fotovoltaico'!B1961+'Approvvigionamento energia'!$Q$43*'Profilo eolico'!B1961</f>
        <v>2384.6568552061262</v>
      </c>
      <c r="H1959">
        <f t="shared" si="60"/>
        <v>1138.4335154826958</v>
      </c>
      <c r="I1959">
        <f>IF(LCOH!$C$28=Menu!$A$1,'Approvvigionamento energia'!C1959,0)+IF(LCOH!$C$28=Menu!$A$2,'Approvvigionamento energia'!D1959,0)+IF(LCOH!$C$28=Menu!$A$3,'Approvvigionamento energia'!E1959,0)+IF(LCOH!$C$28=Menu!$A$4,'Approvvigionamento energia'!F1959,0)+IF(LCOH!$C$28=Menu!$A$5,'Approvvigionamento energia'!G1959,0)+IF(LCOH!$C$28=Menu!$A$6,'Approvvigionamento energia'!H1959,0)</f>
        <v>2033.3979766168445</v>
      </c>
      <c r="J1959">
        <f>'Approvvigionamento energia'!A1959+'Approvvigionamento energia'!B1959+'Approvvigionamento energia'!I1959</f>
        <v>2633.4979766168444</v>
      </c>
      <c r="K1959">
        <f>IF(MIN(LCOH!$C$18,J1959)&gt;=$P$48*LCOH!$C$18, MIN(LCOH!$C$18,J1959),0)</f>
        <v>1500</v>
      </c>
      <c r="L1959">
        <f t="shared" si="61"/>
        <v>1133.4979766168444</v>
      </c>
      <c r="M1959">
        <f>K1959/LCOH!$C$18</f>
        <v>1</v>
      </c>
      <c r="N1959">
        <f>K1959/LCOH!$C$34</f>
        <v>28.901734104046245</v>
      </c>
    </row>
    <row r="1960" spans="1:14" x14ac:dyDescent="0.35">
      <c r="A1960">
        <f>'Profilo fotovoltaico'!B1962*LCOH!$C$20</f>
        <v>264</v>
      </c>
      <c r="B1960">
        <f>'Profilo eolico'!B1962*LCOH!$C$21</f>
        <v>239.8</v>
      </c>
      <c r="C1960">
        <f>$P$35*'Profilo fotovoltaico'!B1962</f>
        <v>1941.6176175322253</v>
      </c>
      <c r="D1960">
        <f>$Q$37*'Profilo eolico'!B1962</f>
        <v>1399.1454477040763</v>
      </c>
      <c r="E1960">
        <f>$P$39*'Profilo fotovoltaico'!B1962+'Approvvigionamento energia'!$Q$39*'Profilo eolico'!B1962</f>
        <v>1534.7634901611134</v>
      </c>
      <c r="F1960">
        <f>$P$41*'Profilo fotovoltaico'!B1962+'Approvvigionamento energia'!$Q$41*'Profilo eolico'!B1962</f>
        <v>1670.3815326181507</v>
      </c>
      <c r="G1960">
        <f>$P$43*'Profilo fotovoltaico'!B1962+'Approvvigionamento energia'!$Q$43*'Profilo eolico'!B1962</f>
        <v>1805.999575075188</v>
      </c>
      <c r="H1960">
        <f t="shared" si="60"/>
        <v>1138.4335154826958</v>
      </c>
      <c r="I1960">
        <f>IF(LCOH!$C$28=Menu!$A$1,'Approvvigionamento energia'!C1960,0)+IF(LCOH!$C$28=Menu!$A$2,'Approvvigionamento energia'!D1960,0)+IF(LCOH!$C$28=Menu!$A$3,'Approvvigionamento energia'!E1960,0)+IF(LCOH!$C$28=Menu!$A$4,'Approvvigionamento energia'!F1960,0)+IF(LCOH!$C$28=Menu!$A$5,'Approvvigionamento energia'!G1960,0)+IF(LCOH!$C$28=Menu!$A$6,'Approvvigionamento energia'!H1960,0)</f>
        <v>1670.3815326181507</v>
      </c>
      <c r="J1960">
        <f>'Approvvigionamento energia'!A1960+'Approvvigionamento energia'!B1960+'Approvvigionamento energia'!I1960</f>
        <v>2174.1815326181509</v>
      </c>
      <c r="K1960">
        <f>IF(MIN(LCOH!$C$18,J1960)&gt;=$P$48*LCOH!$C$18, MIN(LCOH!$C$18,J1960),0)</f>
        <v>1500</v>
      </c>
      <c r="L1960">
        <f t="shared" si="61"/>
        <v>674.18153261815087</v>
      </c>
      <c r="M1960">
        <f>K1960/LCOH!$C$18</f>
        <v>1</v>
      </c>
      <c r="N1960">
        <f>K1960/LCOH!$C$34</f>
        <v>28.901734104046245</v>
      </c>
    </row>
    <row r="1961" spans="1:14" x14ac:dyDescent="0.35">
      <c r="A1961">
        <f>'Profilo fotovoltaico'!B1963*LCOH!$C$20</f>
        <v>158</v>
      </c>
      <c r="B1961">
        <f>'Profilo eolico'!B1963*LCOH!$C$21</f>
        <v>284.8</v>
      </c>
      <c r="C1961">
        <f>$P$35*'Profilo fotovoltaico'!B1963</f>
        <v>1162.0287256442862</v>
      </c>
      <c r="D1961">
        <f>$Q$37*'Profilo eolico'!B1963</f>
        <v>1661.7040179571345</v>
      </c>
      <c r="E1961">
        <f>$P$39*'Profilo fotovoltaico'!B1963+'Approvvigionamento energia'!$Q$39*'Profilo eolico'!B1963</f>
        <v>1536.7851948789225</v>
      </c>
      <c r="F1961">
        <f>$P$41*'Profilo fotovoltaico'!B1963+'Approvvigionamento energia'!$Q$41*'Profilo eolico'!B1963</f>
        <v>1411.8663718007103</v>
      </c>
      <c r="G1961">
        <f>$P$43*'Profilo fotovoltaico'!B1963+'Approvvigionamento energia'!$Q$43*'Profilo eolico'!B1963</f>
        <v>1286.9475487224984</v>
      </c>
      <c r="H1961">
        <f t="shared" si="60"/>
        <v>1138.4335154826958</v>
      </c>
      <c r="I1961">
        <f>IF(LCOH!$C$28=Menu!$A$1,'Approvvigionamento energia'!C1961,0)+IF(LCOH!$C$28=Menu!$A$2,'Approvvigionamento energia'!D1961,0)+IF(LCOH!$C$28=Menu!$A$3,'Approvvigionamento energia'!E1961,0)+IF(LCOH!$C$28=Menu!$A$4,'Approvvigionamento energia'!F1961,0)+IF(LCOH!$C$28=Menu!$A$5,'Approvvigionamento energia'!G1961,0)+IF(LCOH!$C$28=Menu!$A$6,'Approvvigionamento energia'!H1961,0)</f>
        <v>1411.8663718007103</v>
      </c>
      <c r="J1961">
        <f>'Approvvigionamento energia'!A1961+'Approvvigionamento energia'!B1961+'Approvvigionamento energia'!I1961</f>
        <v>1854.6663718007103</v>
      </c>
      <c r="K1961">
        <f>IF(MIN(LCOH!$C$18,J1961)&gt;=$P$48*LCOH!$C$18, MIN(LCOH!$C$18,J1961),0)</f>
        <v>1500</v>
      </c>
      <c r="L1961">
        <f t="shared" si="61"/>
        <v>354.66637180071029</v>
      </c>
      <c r="M1961">
        <f>K1961/LCOH!$C$18</f>
        <v>1</v>
      </c>
      <c r="N1961">
        <f>K1961/LCOH!$C$34</f>
        <v>28.901734104046245</v>
      </c>
    </row>
    <row r="1962" spans="1:14" x14ac:dyDescent="0.35">
      <c r="A1962">
        <f>'Profilo fotovoltaico'!B1964*LCOH!$C$20</f>
        <v>50</v>
      </c>
      <c r="B1962">
        <f>'Profilo eolico'!B1964*LCOH!$C$21</f>
        <v>313.09999999999997</v>
      </c>
      <c r="C1962">
        <f>$P$35*'Profilo fotovoltaico'!B1964</f>
        <v>367.73060938110325</v>
      </c>
      <c r="D1962">
        <f>$Q$37*'Profilo eolico'!B1964</f>
        <v>1826.8241854718358</v>
      </c>
      <c r="E1962">
        <f>$P$39*'Profilo fotovoltaico'!B1964+'Approvvigionamento energia'!$Q$39*'Profilo eolico'!B1964</f>
        <v>1462.0507914491525</v>
      </c>
      <c r="F1962">
        <f>$P$41*'Profilo fotovoltaico'!B1964+'Approvvigionamento energia'!$Q$41*'Profilo eolico'!B1964</f>
        <v>1097.2773974264696</v>
      </c>
      <c r="G1962">
        <f>$P$43*'Profilo fotovoltaico'!B1964+'Approvvigionamento energia'!$Q$43*'Profilo eolico'!B1964</f>
        <v>732.50400340378633</v>
      </c>
      <c r="H1962">
        <f t="shared" si="60"/>
        <v>1138.4335154826958</v>
      </c>
      <c r="I1962">
        <f>IF(LCOH!$C$28=Menu!$A$1,'Approvvigionamento energia'!C1962,0)+IF(LCOH!$C$28=Menu!$A$2,'Approvvigionamento energia'!D1962,0)+IF(LCOH!$C$28=Menu!$A$3,'Approvvigionamento energia'!E1962,0)+IF(LCOH!$C$28=Menu!$A$4,'Approvvigionamento energia'!F1962,0)+IF(LCOH!$C$28=Menu!$A$5,'Approvvigionamento energia'!G1962,0)+IF(LCOH!$C$28=Menu!$A$6,'Approvvigionamento energia'!H1962,0)</f>
        <v>1097.2773974264696</v>
      </c>
      <c r="J1962">
        <f>'Approvvigionamento energia'!A1962+'Approvvigionamento energia'!B1962+'Approvvigionamento energia'!I1962</f>
        <v>1460.3773974264695</v>
      </c>
      <c r="K1962">
        <f>IF(MIN(LCOH!$C$18,J1962)&gt;=$P$48*LCOH!$C$18, MIN(LCOH!$C$18,J1962),0)</f>
        <v>1460.3773974264695</v>
      </c>
      <c r="L1962">
        <f t="shared" si="61"/>
        <v>0</v>
      </c>
      <c r="M1962">
        <f>K1962/LCOH!$C$18</f>
        <v>0.97358493161764637</v>
      </c>
      <c r="N1962">
        <f>K1962/LCOH!$C$34</f>
        <v>28.138292821319261</v>
      </c>
    </row>
    <row r="1963" spans="1:14" x14ac:dyDescent="0.35">
      <c r="A1963">
        <f>'Profilo fotovoltaico'!B1965*LCOH!$C$20</f>
        <v>1</v>
      </c>
      <c r="B1963">
        <f>'Profilo eolico'!B1965*LCOH!$C$21</f>
        <v>345.9</v>
      </c>
      <c r="C1963">
        <f>$P$35*'Profilo fotovoltaico'!B1965</f>
        <v>7.3546121876220649</v>
      </c>
      <c r="D1963">
        <f>$Q$37*'Profilo eolico'!B1965</f>
        <v>2018.200210011843</v>
      </c>
      <c r="E1963">
        <f>$P$39*'Profilo fotovoltaico'!B1965+'Approvvigionamento energia'!$Q$39*'Profilo eolico'!B1965</f>
        <v>1515.4888105557877</v>
      </c>
      <c r="F1963">
        <f>$P$41*'Profilo fotovoltaico'!B1965+'Approvvigionamento energia'!$Q$41*'Profilo eolico'!B1965</f>
        <v>1012.7774110997325</v>
      </c>
      <c r="G1963">
        <f>$P$43*'Profilo fotovoltaico'!B1965+'Approvvigionamento energia'!$Q$43*'Profilo eolico'!B1965</f>
        <v>510.06601164367731</v>
      </c>
      <c r="H1963">
        <f t="shared" si="60"/>
        <v>1138.4335154826958</v>
      </c>
      <c r="I1963">
        <f>IF(LCOH!$C$28=Menu!$A$1,'Approvvigionamento energia'!C1963,0)+IF(LCOH!$C$28=Menu!$A$2,'Approvvigionamento energia'!D1963,0)+IF(LCOH!$C$28=Menu!$A$3,'Approvvigionamento energia'!E1963,0)+IF(LCOH!$C$28=Menu!$A$4,'Approvvigionamento energia'!F1963,0)+IF(LCOH!$C$28=Menu!$A$5,'Approvvigionamento energia'!G1963,0)+IF(LCOH!$C$28=Menu!$A$6,'Approvvigionamento energia'!H1963,0)</f>
        <v>1012.7774110997325</v>
      </c>
      <c r="J1963">
        <f>'Approvvigionamento energia'!A1963+'Approvvigionamento energia'!B1963+'Approvvigionamento energia'!I1963</f>
        <v>1359.6774110997326</v>
      </c>
      <c r="K1963">
        <f>IF(MIN(LCOH!$C$18,J1963)&gt;=$P$48*LCOH!$C$18, MIN(LCOH!$C$18,J1963),0)</f>
        <v>1359.6774110997326</v>
      </c>
      <c r="L1963">
        <f t="shared" si="61"/>
        <v>0</v>
      </c>
      <c r="M1963">
        <f>K1963/LCOH!$C$18</f>
        <v>0.90645160739982167</v>
      </c>
      <c r="N1963">
        <f>K1963/LCOH!$C$34</f>
        <v>26.198023335254963</v>
      </c>
    </row>
    <row r="1964" spans="1:14" x14ac:dyDescent="0.35">
      <c r="A1964">
        <f>'Profilo fotovoltaico'!B1966*LCOH!$C$20</f>
        <v>0</v>
      </c>
      <c r="B1964">
        <f>'Profilo eolico'!B1966*LCOH!$C$21</f>
        <v>342</v>
      </c>
      <c r="C1964">
        <f>$P$35*'Profilo fotovoltaico'!B1966</f>
        <v>0</v>
      </c>
      <c r="D1964">
        <f>$Q$37*'Profilo eolico'!B1966</f>
        <v>1995.4451339232446</v>
      </c>
      <c r="E1964">
        <f>$P$39*'Profilo fotovoltaico'!B1966+'Approvvigionamento energia'!$Q$39*'Profilo eolico'!B1966</f>
        <v>1496.5838504424335</v>
      </c>
      <c r="F1964">
        <f>$P$41*'Profilo fotovoltaico'!B1966+'Approvvigionamento energia'!$Q$41*'Profilo eolico'!B1966</f>
        <v>997.72256696162231</v>
      </c>
      <c r="G1964">
        <f>$P$43*'Profilo fotovoltaico'!B1966+'Approvvigionamento energia'!$Q$43*'Profilo eolico'!B1966</f>
        <v>498.86128348081115</v>
      </c>
      <c r="H1964">
        <f t="shared" si="60"/>
        <v>1138.4335154826958</v>
      </c>
      <c r="I1964">
        <f>IF(LCOH!$C$28=Menu!$A$1,'Approvvigionamento energia'!C1964,0)+IF(LCOH!$C$28=Menu!$A$2,'Approvvigionamento energia'!D1964,0)+IF(LCOH!$C$28=Menu!$A$3,'Approvvigionamento energia'!E1964,0)+IF(LCOH!$C$28=Menu!$A$4,'Approvvigionamento energia'!F1964,0)+IF(LCOH!$C$28=Menu!$A$5,'Approvvigionamento energia'!G1964,0)+IF(LCOH!$C$28=Menu!$A$6,'Approvvigionamento energia'!H1964,0)</f>
        <v>997.72256696162231</v>
      </c>
      <c r="J1964">
        <f>'Approvvigionamento energia'!A1964+'Approvvigionamento energia'!B1964+'Approvvigionamento energia'!I1964</f>
        <v>1339.7225669616223</v>
      </c>
      <c r="K1964">
        <f>IF(MIN(LCOH!$C$18,J1964)&gt;=$P$48*LCOH!$C$18, MIN(LCOH!$C$18,J1964),0)</f>
        <v>1339.7225669616223</v>
      </c>
      <c r="L1964">
        <f t="shared" si="61"/>
        <v>0</v>
      </c>
      <c r="M1964">
        <f>K1964/LCOH!$C$18</f>
        <v>0.89314837797441482</v>
      </c>
      <c r="N1964">
        <f>K1964/LCOH!$C$34</f>
        <v>25.81353693567673</v>
      </c>
    </row>
    <row r="1965" spans="1:14" x14ac:dyDescent="0.35">
      <c r="A1965">
        <f>'Profilo fotovoltaico'!B1967*LCOH!$C$20</f>
        <v>0</v>
      </c>
      <c r="B1965">
        <f>'Profilo eolico'!B1967*LCOH!$C$21</f>
        <v>368.20000000000005</v>
      </c>
      <c r="C1965">
        <f>$P$35*'Profilo fotovoltaico'!B1967</f>
        <v>0</v>
      </c>
      <c r="D1965">
        <f>$Q$37*'Profilo eolico'!B1967</f>
        <v>2148.3125681594697</v>
      </c>
      <c r="E1965">
        <f>$P$39*'Profilo fotovoltaico'!B1967+'Approvvigionamento energia'!$Q$39*'Profilo eolico'!B1967</f>
        <v>1611.2344261196024</v>
      </c>
      <c r="F1965">
        <f>$P$41*'Profilo fotovoltaico'!B1967+'Approvvigionamento energia'!$Q$41*'Profilo eolico'!B1967</f>
        <v>1074.1562840797349</v>
      </c>
      <c r="G1965">
        <f>$P$43*'Profilo fotovoltaico'!B1967+'Approvvigionamento energia'!$Q$43*'Profilo eolico'!B1967</f>
        <v>537.07814203986743</v>
      </c>
      <c r="H1965">
        <f t="shared" si="60"/>
        <v>1138.4335154826958</v>
      </c>
      <c r="I1965">
        <f>IF(LCOH!$C$28=Menu!$A$1,'Approvvigionamento energia'!C1965,0)+IF(LCOH!$C$28=Menu!$A$2,'Approvvigionamento energia'!D1965,0)+IF(LCOH!$C$28=Menu!$A$3,'Approvvigionamento energia'!E1965,0)+IF(LCOH!$C$28=Menu!$A$4,'Approvvigionamento energia'!F1965,0)+IF(LCOH!$C$28=Menu!$A$5,'Approvvigionamento energia'!G1965,0)+IF(LCOH!$C$28=Menu!$A$6,'Approvvigionamento energia'!H1965,0)</f>
        <v>1074.1562840797349</v>
      </c>
      <c r="J1965">
        <f>'Approvvigionamento energia'!A1965+'Approvvigionamento energia'!B1965+'Approvvigionamento energia'!I1965</f>
        <v>1442.3562840797349</v>
      </c>
      <c r="K1965">
        <f>IF(MIN(LCOH!$C$18,J1965)&gt;=$P$48*LCOH!$C$18, MIN(LCOH!$C$18,J1965),0)</f>
        <v>1442.3562840797349</v>
      </c>
      <c r="L1965">
        <f t="shared" si="61"/>
        <v>0</v>
      </c>
      <c r="M1965">
        <f>K1965/LCOH!$C$18</f>
        <v>0.96157085605315662</v>
      </c>
      <c r="N1965">
        <f>K1965/LCOH!$C$34</f>
        <v>27.791065203848458</v>
      </c>
    </row>
    <row r="1966" spans="1:14" x14ac:dyDescent="0.35">
      <c r="A1966">
        <f>'Profilo fotovoltaico'!B1968*LCOH!$C$20</f>
        <v>0</v>
      </c>
      <c r="B1966">
        <f>'Profilo eolico'!B1968*LCOH!$C$21</f>
        <v>431.59999999999997</v>
      </c>
      <c r="C1966">
        <f>$P$35*'Profilo fotovoltaico'!B1968</f>
        <v>0</v>
      </c>
      <c r="D1966">
        <f>$Q$37*'Profilo eolico'!B1968</f>
        <v>2518.2284204715565</v>
      </c>
      <c r="E1966">
        <f>$P$39*'Profilo fotovoltaico'!B1968+'Approvvigionamento energia'!$Q$39*'Profilo eolico'!B1968</f>
        <v>1888.6713153536673</v>
      </c>
      <c r="F1966">
        <f>$P$41*'Profilo fotovoltaico'!B1968+'Approvvigionamento energia'!$Q$41*'Profilo eolico'!B1968</f>
        <v>1259.1142102357783</v>
      </c>
      <c r="G1966">
        <f>$P$43*'Profilo fotovoltaico'!B1968+'Approvvigionamento energia'!$Q$43*'Profilo eolico'!B1968</f>
        <v>629.55710511788914</v>
      </c>
      <c r="H1966">
        <f t="shared" si="60"/>
        <v>1138.4335154826958</v>
      </c>
      <c r="I1966">
        <f>IF(LCOH!$C$28=Menu!$A$1,'Approvvigionamento energia'!C1966,0)+IF(LCOH!$C$28=Menu!$A$2,'Approvvigionamento energia'!D1966,0)+IF(LCOH!$C$28=Menu!$A$3,'Approvvigionamento energia'!E1966,0)+IF(LCOH!$C$28=Menu!$A$4,'Approvvigionamento energia'!F1966,0)+IF(LCOH!$C$28=Menu!$A$5,'Approvvigionamento energia'!G1966,0)+IF(LCOH!$C$28=Menu!$A$6,'Approvvigionamento energia'!H1966,0)</f>
        <v>1259.1142102357783</v>
      </c>
      <c r="J1966">
        <f>'Approvvigionamento energia'!A1966+'Approvvigionamento energia'!B1966+'Approvvigionamento energia'!I1966</f>
        <v>1690.7142102357782</v>
      </c>
      <c r="K1966">
        <f>IF(MIN(LCOH!$C$18,J1966)&gt;=$P$48*LCOH!$C$18, MIN(LCOH!$C$18,J1966),0)</f>
        <v>1500</v>
      </c>
      <c r="L1966">
        <f t="shared" si="61"/>
        <v>190.71421023577818</v>
      </c>
      <c r="M1966">
        <f>K1966/LCOH!$C$18</f>
        <v>1</v>
      </c>
      <c r="N1966">
        <f>K1966/LCOH!$C$34</f>
        <v>28.901734104046245</v>
      </c>
    </row>
    <row r="1967" spans="1:14" x14ac:dyDescent="0.35">
      <c r="A1967">
        <f>'Profilo fotovoltaico'!B1969*LCOH!$C$20</f>
        <v>0</v>
      </c>
      <c r="B1967">
        <f>'Profilo eolico'!B1969*LCOH!$C$21</f>
        <v>440</v>
      </c>
      <c r="C1967">
        <f>$P$35*'Profilo fotovoltaico'!B1969</f>
        <v>0</v>
      </c>
      <c r="D1967">
        <f>$Q$37*'Profilo eolico'!B1969</f>
        <v>2567.2393535854608</v>
      </c>
      <c r="E1967">
        <f>$P$39*'Profilo fotovoltaico'!B1969+'Approvvigionamento energia'!$Q$39*'Profilo eolico'!B1969</f>
        <v>1925.4295151890956</v>
      </c>
      <c r="F1967">
        <f>$P$41*'Profilo fotovoltaico'!B1969+'Approvvigionamento energia'!$Q$41*'Profilo eolico'!B1969</f>
        <v>1283.6196767927304</v>
      </c>
      <c r="G1967">
        <f>$P$43*'Profilo fotovoltaico'!B1969+'Approvvigionamento energia'!$Q$43*'Profilo eolico'!B1969</f>
        <v>641.80983839636519</v>
      </c>
      <c r="H1967">
        <f t="shared" si="60"/>
        <v>1138.4335154826958</v>
      </c>
      <c r="I1967">
        <f>IF(LCOH!$C$28=Menu!$A$1,'Approvvigionamento energia'!C1967,0)+IF(LCOH!$C$28=Menu!$A$2,'Approvvigionamento energia'!D1967,0)+IF(LCOH!$C$28=Menu!$A$3,'Approvvigionamento energia'!E1967,0)+IF(LCOH!$C$28=Menu!$A$4,'Approvvigionamento energia'!F1967,0)+IF(LCOH!$C$28=Menu!$A$5,'Approvvigionamento energia'!G1967,0)+IF(LCOH!$C$28=Menu!$A$6,'Approvvigionamento energia'!H1967,0)</f>
        <v>1283.6196767927304</v>
      </c>
      <c r="J1967">
        <f>'Approvvigionamento energia'!A1967+'Approvvigionamento energia'!B1967+'Approvvigionamento energia'!I1967</f>
        <v>1723.6196767927304</v>
      </c>
      <c r="K1967">
        <f>IF(MIN(LCOH!$C$18,J1967)&gt;=$P$48*LCOH!$C$18, MIN(LCOH!$C$18,J1967),0)</f>
        <v>1500</v>
      </c>
      <c r="L1967">
        <f t="shared" si="61"/>
        <v>223.61967679273039</v>
      </c>
      <c r="M1967">
        <f>K1967/LCOH!$C$18</f>
        <v>1</v>
      </c>
      <c r="N1967">
        <f>K1967/LCOH!$C$34</f>
        <v>28.901734104046245</v>
      </c>
    </row>
    <row r="1968" spans="1:14" x14ac:dyDescent="0.35">
      <c r="A1968">
        <f>'Profilo fotovoltaico'!B1970*LCOH!$C$20</f>
        <v>0</v>
      </c>
      <c r="B1968">
        <f>'Profilo eolico'!B1970*LCOH!$C$21</f>
        <v>424.4</v>
      </c>
      <c r="C1968">
        <f>$P$35*'Profilo fotovoltaico'!B1970</f>
        <v>0</v>
      </c>
      <c r="D1968">
        <f>$Q$37*'Profilo eolico'!B1970</f>
        <v>2476.2190492310674</v>
      </c>
      <c r="E1968">
        <f>$P$39*'Profilo fotovoltaico'!B1970+'Approvvigionamento energia'!$Q$39*'Profilo eolico'!B1970</f>
        <v>1857.1642869233003</v>
      </c>
      <c r="F1968">
        <f>$P$41*'Profilo fotovoltaico'!B1970+'Approvvigionamento energia'!$Q$41*'Profilo eolico'!B1970</f>
        <v>1238.1095246155337</v>
      </c>
      <c r="G1968">
        <f>$P$43*'Profilo fotovoltaico'!B1970+'Approvvigionamento energia'!$Q$43*'Profilo eolico'!B1970</f>
        <v>619.05476230776685</v>
      </c>
      <c r="H1968">
        <f t="shared" si="60"/>
        <v>1138.4335154826958</v>
      </c>
      <c r="I1968">
        <f>IF(LCOH!$C$28=Menu!$A$1,'Approvvigionamento energia'!C1968,0)+IF(LCOH!$C$28=Menu!$A$2,'Approvvigionamento energia'!D1968,0)+IF(LCOH!$C$28=Menu!$A$3,'Approvvigionamento energia'!E1968,0)+IF(LCOH!$C$28=Menu!$A$4,'Approvvigionamento energia'!F1968,0)+IF(LCOH!$C$28=Menu!$A$5,'Approvvigionamento energia'!G1968,0)+IF(LCOH!$C$28=Menu!$A$6,'Approvvigionamento energia'!H1968,0)</f>
        <v>1238.1095246155337</v>
      </c>
      <c r="J1968">
        <f>'Approvvigionamento energia'!A1968+'Approvvigionamento energia'!B1968+'Approvvigionamento energia'!I1968</f>
        <v>1662.5095246155338</v>
      </c>
      <c r="K1968">
        <f>IF(MIN(LCOH!$C$18,J1968)&gt;=$P$48*LCOH!$C$18, MIN(LCOH!$C$18,J1968),0)</f>
        <v>1500</v>
      </c>
      <c r="L1968">
        <f t="shared" si="61"/>
        <v>162.50952461553379</v>
      </c>
      <c r="M1968">
        <f>K1968/LCOH!$C$18</f>
        <v>1</v>
      </c>
      <c r="N1968">
        <f>K1968/LCOH!$C$34</f>
        <v>28.901734104046245</v>
      </c>
    </row>
    <row r="1969" spans="1:14" x14ac:dyDescent="0.35">
      <c r="A1969">
        <f>'Profilo fotovoltaico'!B1971*LCOH!$C$20</f>
        <v>0</v>
      </c>
      <c r="B1969">
        <f>'Profilo eolico'!B1971*LCOH!$C$21</f>
        <v>443.2</v>
      </c>
      <c r="C1969">
        <f>$P$35*'Profilo fotovoltaico'!B1971</f>
        <v>0</v>
      </c>
      <c r="D1969">
        <f>$Q$37*'Profilo eolico'!B1971</f>
        <v>2585.9101852479002</v>
      </c>
      <c r="E1969">
        <f>$P$39*'Profilo fotovoltaico'!B1971+'Approvvigionamento energia'!$Q$39*'Profilo eolico'!B1971</f>
        <v>1939.4326389359253</v>
      </c>
      <c r="F1969">
        <f>$P$41*'Profilo fotovoltaico'!B1971+'Approvvigionamento energia'!$Q$41*'Profilo eolico'!B1971</f>
        <v>1292.9550926239501</v>
      </c>
      <c r="G1969">
        <f>$P$43*'Profilo fotovoltaico'!B1971+'Approvvigionamento energia'!$Q$43*'Profilo eolico'!B1971</f>
        <v>646.47754631197506</v>
      </c>
      <c r="H1969">
        <f t="shared" si="60"/>
        <v>1138.4335154826958</v>
      </c>
      <c r="I1969">
        <f>IF(LCOH!$C$28=Menu!$A$1,'Approvvigionamento energia'!C1969,0)+IF(LCOH!$C$28=Menu!$A$2,'Approvvigionamento energia'!D1969,0)+IF(LCOH!$C$28=Menu!$A$3,'Approvvigionamento energia'!E1969,0)+IF(LCOH!$C$28=Menu!$A$4,'Approvvigionamento energia'!F1969,0)+IF(LCOH!$C$28=Menu!$A$5,'Approvvigionamento energia'!G1969,0)+IF(LCOH!$C$28=Menu!$A$6,'Approvvigionamento energia'!H1969,0)</f>
        <v>1292.9550926239501</v>
      </c>
      <c r="J1969">
        <f>'Approvvigionamento energia'!A1969+'Approvvigionamento energia'!B1969+'Approvvigionamento energia'!I1969</f>
        <v>1736.1550926239502</v>
      </c>
      <c r="K1969">
        <f>IF(MIN(LCOH!$C$18,J1969)&gt;=$P$48*LCOH!$C$18, MIN(LCOH!$C$18,J1969),0)</f>
        <v>1500</v>
      </c>
      <c r="L1969">
        <f t="shared" si="61"/>
        <v>236.15509262395017</v>
      </c>
      <c r="M1969">
        <f>K1969/LCOH!$C$18</f>
        <v>1</v>
      </c>
      <c r="N1969">
        <f>K1969/LCOH!$C$34</f>
        <v>28.901734104046245</v>
      </c>
    </row>
    <row r="1970" spans="1:14" x14ac:dyDescent="0.35">
      <c r="A1970">
        <f>'Profilo fotovoltaico'!B1972*LCOH!$C$20</f>
        <v>0</v>
      </c>
      <c r="B1970">
        <f>'Profilo eolico'!B1972*LCOH!$C$21</f>
        <v>413.6</v>
      </c>
      <c r="C1970">
        <f>$P$35*'Profilo fotovoltaico'!B1972</f>
        <v>0</v>
      </c>
      <c r="D1970">
        <f>$Q$37*'Profilo eolico'!B1972</f>
        <v>2413.2049923703335</v>
      </c>
      <c r="E1970">
        <f>$P$39*'Profilo fotovoltaico'!B1972+'Approvvigionamento energia'!$Q$39*'Profilo eolico'!B1972</f>
        <v>1809.9037442777499</v>
      </c>
      <c r="F1970">
        <f>$P$41*'Profilo fotovoltaico'!B1972+'Approvvigionamento energia'!$Q$41*'Profilo eolico'!B1972</f>
        <v>1206.6024961851667</v>
      </c>
      <c r="G1970">
        <f>$P$43*'Profilo fotovoltaico'!B1972+'Approvvigionamento energia'!$Q$43*'Profilo eolico'!B1972</f>
        <v>603.30124809258336</v>
      </c>
      <c r="H1970">
        <f t="shared" si="60"/>
        <v>1138.4335154826958</v>
      </c>
      <c r="I1970">
        <f>IF(LCOH!$C$28=Menu!$A$1,'Approvvigionamento energia'!C1970,0)+IF(LCOH!$C$28=Menu!$A$2,'Approvvigionamento energia'!D1970,0)+IF(LCOH!$C$28=Menu!$A$3,'Approvvigionamento energia'!E1970,0)+IF(LCOH!$C$28=Menu!$A$4,'Approvvigionamento energia'!F1970,0)+IF(LCOH!$C$28=Menu!$A$5,'Approvvigionamento energia'!G1970,0)+IF(LCOH!$C$28=Menu!$A$6,'Approvvigionamento energia'!H1970,0)</f>
        <v>1206.6024961851667</v>
      </c>
      <c r="J1970">
        <f>'Approvvigionamento energia'!A1970+'Approvvigionamento energia'!B1970+'Approvvigionamento energia'!I1970</f>
        <v>1620.2024961851666</v>
      </c>
      <c r="K1970">
        <f>IF(MIN(LCOH!$C$18,J1970)&gt;=$P$48*LCOH!$C$18, MIN(LCOH!$C$18,J1970),0)</f>
        <v>1500</v>
      </c>
      <c r="L1970">
        <f t="shared" si="61"/>
        <v>120.20249618516664</v>
      </c>
      <c r="M1970">
        <f>K1970/LCOH!$C$18</f>
        <v>1</v>
      </c>
      <c r="N1970">
        <f>K1970/LCOH!$C$34</f>
        <v>28.901734104046245</v>
      </c>
    </row>
    <row r="1971" spans="1:14" x14ac:dyDescent="0.35">
      <c r="A1971">
        <f>'Profilo fotovoltaico'!B1973*LCOH!$C$20</f>
        <v>0</v>
      </c>
      <c r="B1971">
        <f>'Profilo eolico'!B1973*LCOH!$C$21</f>
        <v>414.8</v>
      </c>
      <c r="C1971">
        <f>$P$35*'Profilo fotovoltaico'!B1973</f>
        <v>0</v>
      </c>
      <c r="D1971">
        <f>$Q$37*'Profilo eolico'!B1973</f>
        <v>2420.2065542437481</v>
      </c>
      <c r="E1971">
        <f>$P$39*'Profilo fotovoltaico'!B1973+'Approvvigionamento energia'!$Q$39*'Profilo eolico'!B1973</f>
        <v>1815.154915682811</v>
      </c>
      <c r="F1971">
        <f>$P$41*'Profilo fotovoltaico'!B1973+'Approvvigionamento energia'!$Q$41*'Profilo eolico'!B1973</f>
        <v>1210.103277121874</v>
      </c>
      <c r="G1971">
        <f>$P$43*'Profilo fotovoltaico'!B1973+'Approvvigionamento energia'!$Q$43*'Profilo eolico'!B1973</f>
        <v>605.05163856093702</v>
      </c>
      <c r="H1971">
        <f t="shared" si="60"/>
        <v>1138.4335154826958</v>
      </c>
      <c r="I1971">
        <f>IF(LCOH!$C$28=Menu!$A$1,'Approvvigionamento energia'!C1971,0)+IF(LCOH!$C$28=Menu!$A$2,'Approvvigionamento energia'!D1971,0)+IF(LCOH!$C$28=Menu!$A$3,'Approvvigionamento energia'!E1971,0)+IF(LCOH!$C$28=Menu!$A$4,'Approvvigionamento energia'!F1971,0)+IF(LCOH!$C$28=Menu!$A$5,'Approvvigionamento energia'!G1971,0)+IF(LCOH!$C$28=Menu!$A$6,'Approvvigionamento energia'!H1971,0)</f>
        <v>1210.103277121874</v>
      </c>
      <c r="J1971">
        <f>'Approvvigionamento energia'!A1971+'Approvvigionamento energia'!B1971+'Approvvigionamento energia'!I1971</f>
        <v>1624.903277121874</v>
      </c>
      <c r="K1971">
        <f>IF(MIN(LCOH!$C$18,J1971)&gt;=$P$48*LCOH!$C$18, MIN(LCOH!$C$18,J1971),0)</f>
        <v>1500</v>
      </c>
      <c r="L1971">
        <f t="shared" si="61"/>
        <v>124.903277121874</v>
      </c>
      <c r="M1971">
        <f>K1971/LCOH!$C$18</f>
        <v>1</v>
      </c>
      <c r="N1971">
        <f>K1971/LCOH!$C$34</f>
        <v>28.901734104046245</v>
      </c>
    </row>
    <row r="1972" spans="1:14" x14ac:dyDescent="0.35">
      <c r="A1972">
        <f>'Profilo fotovoltaico'!B1974*LCOH!$C$20</f>
        <v>0</v>
      </c>
      <c r="B1972">
        <f>'Profilo eolico'!B1974*LCOH!$C$21</f>
        <v>423.5</v>
      </c>
      <c r="C1972">
        <f>$P$35*'Profilo fotovoltaico'!B1974</f>
        <v>0</v>
      </c>
      <c r="D1972">
        <f>$Q$37*'Profilo eolico'!B1974</f>
        <v>2470.9678778260059</v>
      </c>
      <c r="E1972">
        <f>$P$39*'Profilo fotovoltaico'!B1974+'Approvvigionamento energia'!$Q$39*'Profilo eolico'!B1974</f>
        <v>1853.2259083695044</v>
      </c>
      <c r="F1972">
        <f>$P$41*'Profilo fotovoltaico'!B1974+'Approvvigionamento energia'!$Q$41*'Profilo eolico'!B1974</f>
        <v>1235.4839389130029</v>
      </c>
      <c r="G1972">
        <f>$P$43*'Profilo fotovoltaico'!B1974+'Approvvigionamento energia'!$Q$43*'Profilo eolico'!B1974</f>
        <v>617.74196945650147</v>
      </c>
      <c r="H1972">
        <f t="shared" si="60"/>
        <v>1138.4335154826958</v>
      </c>
      <c r="I1972">
        <f>IF(LCOH!$C$28=Menu!$A$1,'Approvvigionamento energia'!C1972,0)+IF(LCOH!$C$28=Menu!$A$2,'Approvvigionamento energia'!D1972,0)+IF(LCOH!$C$28=Menu!$A$3,'Approvvigionamento energia'!E1972,0)+IF(LCOH!$C$28=Menu!$A$4,'Approvvigionamento energia'!F1972,0)+IF(LCOH!$C$28=Menu!$A$5,'Approvvigionamento energia'!G1972,0)+IF(LCOH!$C$28=Menu!$A$6,'Approvvigionamento energia'!H1972,0)</f>
        <v>1235.4839389130029</v>
      </c>
      <c r="J1972">
        <f>'Approvvigionamento energia'!A1972+'Approvvigionamento energia'!B1972+'Approvvigionamento energia'!I1972</f>
        <v>1658.9839389130029</v>
      </c>
      <c r="K1972">
        <f>IF(MIN(LCOH!$C$18,J1972)&gt;=$P$48*LCOH!$C$18, MIN(LCOH!$C$18,J1972),0)</f>
        <v>1500</v>
      </c>
      <c r="L1972">
        <f t="shared" si="61"/>
        <v>158.98393891300293</v>
      </c>
      <c r="M1972">
        <f>K1972/LCOH!$C$18</f>
        <v>1</v>
      </c>
      <c r="N1972">
        <f>K1972/LCOH!$C$34</f>
        <v>28.901734104046245</v>
      </c>
    </row>
    <row r="1973" spans="1:14" x14ac:dyDescent="0.35">
      <c r="A1973">
        <f>'Profilo fotovoltaico'!B1975*LCOH!$C$20</f>
        <v>0</v>
      </c>
      <c r="B1973">
        <f>'Profilo eolico'!B1975*LCOH!$C$21</f>
        <v>405</v>
      </c>
      <c r="C1973">
        <f>$P$35*'Profilo fotovoltaico'!B1975</f>
        <v>0</v>
      </c>
      <c r="D1973">
        <f>$Q$37*'Profilo eolico'!B1975</f>
        <v>2363.0271322775266</v>
      </c>
      <c r="E1973">
        <f>$P$39*'Profilo fotovoltaico'!B1975+'Approvvigionamento energia'!$Q$39*'Profilo eolico'!B1975</f>
        <v>1772.2703492081448</v>
      </c>
      <c r="F1973">
        <f>$P$41*'Profilo fotovoltaico'!B1975+'Approvvigionamento energia'!$Q$41*'Profilo eolico'!B1975</f>
        <v>1181.5135661387633</v>
      </c>
      <c r="G1973">
        <f>$P$43*'Profilo fotovoltaico'!B1975+'Approvvigionamento energia'!$Q$43*'Profilo eolico'!B1975</f>
        <v>590.75678306938164</v>
      </c>
      <c r="H1973">
        <f t="shared" si="60"/>
        <v>1138.4335154826958</v>
      </c>
      <c r="I1973">
        <f>IF(LCOH!$C$28=Menu!$A$1,'Approvvigionamento energia'!C1973,0)+IF(LCOH!$C$28=Menu!$A$2,'Approvvigionamento energia'!D1973,0)+IF(LCOH!$C$28=Menu!$A$3,'Approvvigionamento energia'!E1973,0)+IF(LCOH!$C$28=Menu!$A$4,'Approvvigionamento energia'!F1973,0)+IF(LCOH!$C$28=Menu!$A$5,'Approvvigionamento energia'!G1973,0)+IF(LCOH!$C$28=Menu!$A$6,'Approvvigionamento energia'!H1973,0)</f>
        <v>1181.5135661387633</v>
      </c>
      <c r="J1973">
        <f>'Approvvigionamento energia'!A1973+'Approvvigionamento energia'!B1973+'Approvvigionamento energia'!I1973</f>
        <v>1586.5135661387633</v>
      </c>
      <c r="K1973">
        <f>IF(MIN(LCOH!$C$18,J1973)&gt;=$P$48*LCOH!$C$18, MIN(LCOH!$C$18,J1973),0)</f>
        <v>1500</v>
      </c>
      <c r="L1973">
        <f t="shared" si="61"/>
        <v>86.513566138763281</v>
      </c>
      <c r="M1973">
        <f>K1973/LCOH!$C$18</f>
        <v>1</v>
      </c>
      <c r="N1973">
        <f>K1973/LCOH!$C$34</f>
        <v>28.901734104046245</v>
      </c>
    </row>
    <row r="1974" spans="1:14" x14ac:dyDescent="0.35">
      <c r="A1974">
        <f>'Profilo fotovoltaico'!B1976*LCOH!$C$20</f>
        <v>0</v>
      </c>
      <c r="B1974">
        <f>'Profilo eolico'!B1976*LCOH!$C$21</f>
        <v>379.59999999999997</v>
      </c>
      <c r="C1974">
        <f>$P$35*'Profilo fotovoltaico'!B1976</f>
        <v>0</v>
      </c>
      <c r="D1974">
        <f>$Q$37*'Profilo eolico'!B1976</f>
        <v>2214.8274059569112</v>
      </c>
      <c r="E1974">
        <f>$P$39*'Profilo fotovoltaico'!B1976+'Approvvigionamento energia'!$Q$39*'Profilo eolico'!B1976</f>
        <v>1661.1205544676832</v>
      </c>
      <c r="F1974">
        <f>$P$41*'Profilo fotovoltaico'!B1976+'Approvvigionamento energia'!$Q$41*'Profilo eolico'!B1976</f>
        <v>1107.4137029784556</v>
      </c>
      <c r="G1974">
        <f>$P$43*'Profilo fotovoltaico'!B1976+'Approvvigionamento energia'!$Q$43*'Profilo eolico'!B1976</f>
        <v>553.7068514892278</v>
      </c>
      <c r="H1974">
        <f t="shared" si="60"/>
        <v>1138.4335154826958</v>
      </c>
      <c r="I1974">
        <f>IF(LCOH!$C$28=Menu!$A$1,'Approvvigionamento energia'!C1974,0)+IF(LCOH!$C$28=Menu!$A$2,'Approvvigionamento energia'!D1974,0)+IF(LCOH!$C$28=Menu!$A$3,'Approvvigionamento energia'!E1974,0)+IF(LCOH!$C$28=Menu!$A$4,'Approvvigionamento energia'!F1974,0)+IF(LCOH!$C$28=Menu!$A$5,'Approvvigionamento energia'!G1974,0)+IF(LCOH!$C$28=Menu!$A$6,'Approvvigionamento energia'!H1974,0)</f>
        <v>1107.4137029784556</v>
      </c>
      <c r="J1974">
        <f>'Approvvigionamento energia'!A1974+'Approvvigionamento energia'!B1974+'Approvvigionamento energia'!I1974</f>
        <v>1487.0137029784555</v>
      </c>
      <c r="K1974">
        <f>IF(MIN(LCOH!$C$18,J1974)&gt;=$P$48*LCOH!$C$18, MIN(LCOH!$C$18,J1974),0)</f>
        <v>1487.0137029784555</v>
      </c>
      <c r="L1974">
        <f t="shared" si="61"/>
        <v>0</v>
      </c>
      <c r="M1974">
        <f>K1974/LCOH!$C$18</f>
        <v>0.99134246865230369</v>
      </c>
      <c r="N1974">
        <f>K1974/LCOH!$C$34</f>
        <v>28.651516435037678</v>
      </c>
    </row>
    <row r="1975" spans="1:14" x14ac:dyDescent="0.35">
      <c r="A1975">
        <f>'Profilo fotovoltaico'!B1977*LCOH!$C$20</f>
        <v>14</v>
      </c>
      <c r="B1975">
        <f>'Profilo eolico'!B1977*LCOH!$C$21</f>
        <v>370.8</v>
      </c>
      <c r="C1975">
        <f>$P$35*'Profilo fotovoltaico'!B1977</f>
        <v>102.96457062670891</v>
      </c>
      <c r="D1975">
        <f>$Q$37*'Profilo eolico'!B1977</f>
        <v>2163.4826188852021</v>
      </c>
      <c r="E1975">
        <f>$P$39*'Profilo fotovoltaico'!B1977+'Approvvigionamento energia'!$Q$39*'Profilo eolico'!B1977</f>
        <v>1648.3531068205789</v>
      </c>
      <c r="F1975">
        <f>$P$41*'Profilo fotovoltaico'!B1977+'Approvvigionamento energia'!$Q$41*'Profilo eolico'!B1977</f>
        <v>1133.2235947559554</v>
      </c>
      <c r="G1975">
        <f>$P$43*'Profilo fotovoltaico'!B1977+'Approvvigionamento energia'!$Q$43*'Profilo eolico'!B1977</f>
        <v>618.09408269133223</v>
      </c>
      <c r="H1975">
        <f t="shared" si="60"/>
        <v>1138.4335154826958</v>
      </c>
      <c r="I1975">
        <f>IF(LCOH!$C$28=Menu!$A$1,'Approvvigionamento energia'!C1975,0)+IF(LCOH!$C$28=Menu!$A$2,'Approvvigionamento energia'!D1975,0)+IF(LCOH!$C$28=Menu!$A$3,'Approvvigionamento energia'!E1975,0)+IF(LCOH!$C$28=Menu!$A$4,'Approvvigionamento energia'!F1975,0)+IF(LCOH!$C$28=Menu!$A$5,'Approvvigionamento energia'!G1975,0)+IF(LCOH!$C$28=Menu!$A$6,'Approvvigionamento energia'!H1975,0)</f>
        <v>1133.2235947559554</v>
      </c>
      <c r="J1975">
        <f>'Approvvigionamento energia'!A1975+'Approvvigionamento energia'!B1975+'Approvvigionamento energia'!I1975</f>
        <v>1518.0235947559554</v>
      </c>
      <c r="K1975">
        <f>IF(MIN(LCOH!$C$18,J1975)&gt;=$P$48*LCOH!$C$18, MIN(LCOH!$C$18,J1975),0)</f>
        <v>1500</v>
      </c>
      <c r="L1975">
        <f t="shared" si="61"/>
        <v>18.023594755955401</v>
      </c>
      <c r="M1975">
        <f>K1975/LCOH!$C$18</f>
        <v>1</v>
      </c>
      <c r="N1975">
        <f>K1975/LCOH!$C$34</f>
        <v>28.901734104046245</v>
      </c>
    </row>
    <row r="1976" spans="1:14" x14ac:dyDescent="0.35">
      <c r="A1976">
        <f>'Profilo fotovoltaico'!B1978*LCOH!$C$20</f>
        <v>94</v>
      </c>
      <c r="B1976">
        <f>'Profilo eolico'!B1978*LCOH!$C$21</f>
        <v>367.8</v>
      </c>
      <c r="C1976">
        <f>$P$35*'Profilo fotovoltaico'!B1978</f>
        <v>691.33354563647413</v>
      </c>
      <c r="D1976">
        <f>$Q$37*'Profilo eolico'!B1978</f>
        <v>2145.9787142016648</v>
      </c>
      <c r="E1976">
        <f>$P$39*'Profilo fotovoltaico'!B1978+'Approvvigionamento energia'!$Q$39*'Profilo eolico'!B1978</f>
        <v>1782.3174220603671</v>
      </c>
      <c r="F1976">
        <f>$P$41*'Profilo fotovoltaico'!B1978+'Approvvigionamento energia'!$Q$41*'Profilo eolico'!B1978</f>
        <v>1418.6561299190694</v>
      </c>
      <c r="G1976">
        <f>$P$43*'Profilo fotovoltaico'!B1978+'Approvvigionamento energia'!$Q$43*'Profilo eolico'!B1978</f>
        <v>1054.9948377777719</v>
      </c>
      <c r="H1976">
        <f t="shared" si="60"/>
        <v>1138.4335154826958</v>
      </c>
      <c r="I1976">
        <f>IF(LCOH!$C$28=Menu!$A$1,'Approvvigionamento energia'!C1976,0)+IF(LCOH!$C$28=Menu!$A$2,'Approvvigionamento energia'!D1976,0)+IF(LCOH!$C$28=Menu!$A$3,'Approvvigionamento energia'!E1976,0)+IF(LCOH!$C$28=Menu!$A$4,'Approvvigionamento energia'!F1976,0)+IF(LCOH!$C$28=Menu!$A$5,'Approvvigionamento energia'!G1976,0)+IF(LCOH!$C$28=Menu!$A$6,'Approvvigionamento energia'!H1976,0)</f>
        <v>1418.6561299190694</v>
      </c>
      <c r="J1976">
        <f>'Approvvigionamento energia'!A1976+'Approvvigionamento energia'!B1976+'Approvvigionamento energia'!I1976</f>
        <v>1880.4561299190693</v>
      </c>
      <c r="K1976">
        <f>IF(MIN(LCOH!$C$18,J1976)&gt;=$P$48*LCOH!$C$18, MIN(LCOH!$C$18,J1976),0)</f>
        <v>1500</v>
      </c>
      <c r="L1976">
        <f t="shared" si="61"/>
        <v>380.45612991906933</v>
      </c>
      <c r="M1976">
        <f>K1976/LCOH!$C$18</f>
        <v>1</v>
      </c>
      <c r="N1976">
        <f>K1976/LCOH!$C$34</f>
        <v>28.901734104046245</v>
      </c>
    </row>
    <row r="1977" spans="1:14" x14ac:dyDescent="0.35">
      <c r="A1977">
        <f>'Profilo fotovoltaico'!B1979*LCOH!$C$20</f>
        <v>194</v>
      </c>
      <c r="B1977">
        <f>'Profilo eolico'!B1979*LCOH!$C$21</f>
        <v>382.29999999999995</v>
      </c>
      <c r="C1977">
        <f>$P$35*'Profilo fotovoltaico'!B1979</f>
        <v>1426.7947643986806</v>
      </c>
      <c r="D1977">
        <f>$Q$37*'Profilo eolico'!B1979</f>
        <v>2230.5809201720945</v>
      </c>
      <c r="E1977">
        <f>$P$39*'Profilo fotovoltaico'!B1979+'Approvvigionamento energia'!$Q$39*'Profilo eolico'!B1979</f>
        <v>2029.6343812287409</v>
      </c>
      <c r="F1977">
        <f>$P$41*'Profilo fotovoltaico'!B1979+'Approvvigionamento energia'!$Q$41*'Profilo eolico'!B1979</f>
        <v>1828.6878422853874</v>
      </c>
      <c r="G1977">
        <f>$P$43*'Profilo fotovoltaico'!B1979+'Approvvigionamento energia'!$Q$43*'Profilo eolico'!B1979</f>
        <v>1627.7413033420344</v>
      </c>
      <c r="H1977">
        <f t="shared" si="60"/>
        <v>1138.4335154826958</v>
      </c>
      <c r="I1977">
        <f>IF(LCOH!$C$28=Menu!$A$1,'Approvvigionamento energia'!C1977,0)+IF(LCOH!$C$28=Menu!$A$2,'Approvvigionamento energia'!D1977,0)+IF(LCOH!$C$28=Menu!$A$3,'Approvvigionamento energia'!E1977,0)+IF(LCOH!$C$28=Menu!$A$4,'Approvvigionamento energia'!F1977,0)+IF(LCOH!$C$28=Menu!$A$5,'Approvvigionamento energia'!G1977,0)+IF(LCOH!$C$28=Menu!$A$6,'Approvvigionamento energia'!H1977,0)</f>
        <v>1828.6878422853874</v>
      </c>
      <c r="J1977">
        <f>'Approvvigionamento energia'!A1977+'Approvvigionamento energia'!B1977+'Approvvigionamento energia'!I1977</f>
        <v>2404.9878422853872</v>
      </c>
      <c r="K1977">
        <f>IF(MIN(LCOH!$C$18,J1977)&gt;=$P$48*LCOH!$C$18, MIN(LCOH!$C$18,J1977),0)</f>
        <v>1500</v>
      </c>
      <c r="L1977">
        <f t="shared" si="61"/>
        <v>904.98784228538716</v>
      </c>
      <c r="M1977">
        <f>K1977/LCOH!$C$18</f>
        <v>1</v>
      </c>
      <c r="N1977">
        <f>K1977/LCOH!$C$34</f>
        <v>28.901734104046245</v>
      </c>
    </row>
    <row r="1978" spans="1:14" x14ac:dyDescent="0.35">
      <c r="A1978">
        <f>'Profilo fotovoltaico'!B1980*LCOH!$C$20</f>
        <v>281</v>
      </c>
      <c r="B1978">
        <f>'Profilo eolico'!B1980*LCOH!$C$21</f>
        <v>406</v>
      </c>
      <c r="C1978">
        <f>$P$35*'Profilo fotovoltaico'!B1980</f>
        <v>2066.6460247218006</v>
      </c>
      <c r="D1978">
        <f>$Q$37*'Profilo eolico'!B1980</f>
        <v>2368.861767172039</v>
      </c>
      <c r="E1978">
        <f>$P$39*'Profilo fotovoltaico'!B1980+'Approvvigionamento energia'!$Q$39*'Profilo eolico'!B1980</f>
        <v>2293.3078315594794</v>
      </c>
      <c r="F1978">
        <f>$P$41*'Profilo fotovoltaico'!B1980+'Approvvigionamento energia'!$Q$41*'Profilo eolico'!B1980</f>
        <v>2217.7538959469198</v>
      </c>
      <c r="G1978">
        <f>$P$43*'Profilo fotovoltaico'!B1980+'Approvvigionamento energia'!$Q$43*'Profilo eolico'!B1980</f>
        <v>2142.1999603343602</v>
      </c>
      <c r="H1978">
        <f t="shared" si="60"/>
        <v>1138.4335154826958</v>
      </c>
      <c r="I1978">
        <f>IF(LCOH!$C$28=Menu!$A$1,'Approvvigionamento energia'!C1978,0)+IF(LCOH!$C$28=Menu!$A$2,'Approvvigionamento energia'!D1978,0)+IF(LCOH!$C$28=Menu!$A$3,'Approvvigionamento energia'!E1978,0)+IF(LCOH!$C$28=Menu!$A$4,'Approvvigionamento energia'!F1978,0)+IF(LCOH!$C$28=Menu!$A$5,'Approvvigionamento energia'!G1978,0)+IF(LCOH!$C$28=Menu!$A$6,'Approvvigionamento energia'!H1978,0)</f>
        <v>2217.7538959469198</v>
      </c>
      <c r="J1978">
        <f>'Approvvigionamento energia'!A1978+'Approvvigionamento energia'!B1978+'Approvvigionamento energia'!I1978</f>
        <v>2904.7538959469198</v>
      </c>
      <c r="K1978">
        <f>IF(MIN(LCOH!$C$18,J1978)&gt;=$P$48*LCOH!$C$18, MIN(LCOH!$C$18,J1978),0)</f>
        <v>1500</v>
      </c>
      <c r="L1978">
        <f t="shared" si="61"/>
        <v>1404.7538959469198</v>
      </c>
      <c r="M1978">
        <f>K1978/LCOH!$C$18</f>
        <v>1</v>
      </c>
      <c r="N1978">
        <f>K1978/LCOH!$C$34</f>
        <v>28.901734104046245</v>
      </c>
    </row>
    <row r="1979" spans="1:14" x14ac:dyDescent="0.35">
      <c r="A1979">
        <f>'Profilo fotovoltaico'!B1981*LCOH!$C$20</f>
        <v>345</v>
      </c>
      <c r="B1979">
        <f>'Profilo eolico'!B1981*LCOH!$C$21</f>
        <v>426.70000000000005</v>
      </c>
      <c r="C1979">
        <f>$P$35*'Profilo fotovoltaico'!B1981</f>
        <v>2537.3412047296124</v>
      </c>
      <c r="D1979">
        <f>$Q$37*'Profilo eolico'!B1981</f>
        <v>2489.6387094884458</v>
      </c>
      <c r="E1979">
        <f>$P$39*'Profilo fotovoltaico'!B1981+'Approvvigionamento energia'!$Q$39*'Profilo eolico'!B1981</f>
        <v>2501.5643332987374</v>
      </c>
      <c r="F1979">
        <f>$P$41*'Profilo fotovoltaico'!B1981+'Approvvigionamento energia'!$Q$41*'Profilo eolico'!B1981</f>
        <v>2513.4899571090291</v>
      </c>
      <c r="G1979">
        <f>$P$43*'Profilo fotovoltaico'!B1981+'Approvvigionamento energia'!$Q$43*'Profilo eolico'!B1981</f>
        <v>2525.4155809193207</v>
      </c>
      <c r="H1979">
        <f t="shared" si="60"/>
        <v>1138.4335154826958</v>
      </c>
      <c r="I1979">
        <f>IF(LCOH!$C$28=Menu!$A$1,'Approvvigionamento energia'!C1979,0)+IF(LCOH!$C$28=Menu!$A$2,'Approvvigionamento energia'!D1979,0)+IF(LCOH!$C$28=Menu!$A$3,'Approvvigionamento energia'!E1979,0)+IF(LCOH!$C$28=Menu!$A$4,'Approvvigionamento energia'!F1979,0)+IF(LCOH!$C$28=Menu!$A$5,'Approvvigionamento energia'!G1979,0)+IF(LCOH!$C$28=Menu!$A$6,'Approvvigionamento energia'!H1979,0)</f>
        <v>2513.4899571090291</v>
      </c>
      <c r="J1979">
        <f>'Approvvigionamento energia'!A1979+'Approvvigionamento energia'!B1979+'Approvvigionamento energia'!I1979</f>
        <v>3285.1899571090289</v>
      </c>
      <c r="K1979">
        <f>IF(MIN(LCOH!$C$18,J1979)&gt;=$P$48*LCOH!$C$18, MIN(LCOH!$C$18,J1979),0)</f>
        <v>1500</v>
      </c>
      <c r="L1979">
        <f t="shared" si="61"/>
        <v>1785.1899571090289</v>
      </c>
      <c r="M1979">
        <f>K1979/LCOH!$C$18</f>
        <v>1</v>
      </c>
      <c r="N1979">
        <f>K1979/LCOH!$C$34</f>
        <v>28.901734104046245</v>
      </c>
    </row>
    <row r="1980" spans="1:14" x14ac:dyDescent="0.35">
      <c r="A1980">
        <f>'Profilo fotovoltaico'!B1982*LCOH!$C$20</f>
        <v>383</v>
      </c>
      <c r="B1980">
        <f>'Profilo eolico'!B1982*LCOH!$C$21</f>
        <v>429.59999999999997</v>
      </c>
      <c r="C1980">
        <f>$P$35*'Profilo fotovoltaico'!B1982</f>
        <v>2816.8164678592511</v>
      </c>
      <c r="D1980">
        <f>$Q$37*'Profilo eolico'!B1982</f>
        <v>2506.5591506825317</v>
      </c>
      <c r="E1980">
        <f>$P$39*'Profilo fotovoltaico'!B1982+'Approvvigionamento energia'!$Q$39*'Profilo eolico'!B1982</f>
        <v>2584.1234799767117</v>
      </c>
      <c r="F1980">
        <f>$P$41*'Profilo fotovoltaico'!B1982+'Approvvigionamento energia'!$Q$41*'Profilo eolico'!B1982</f>
        <v>2661.6878092708912</v>
      </c>
      <c r="G1980">
        <f>$P$43*'Profilo fotovoltaico'!B1982+'Approvvigionamento energia'!$Q$43*'Profilo eolico'!B1982</f>
        <v>2739.2521385650712</v>
      </c>
      <c r="H1980">
        <f t="shared" si="60"/>
        <v>1138.4335154826958</v>
      </c>
      <c r="I1980">
        <f>IF(LCOH!$C$28=Menu!$A$1,'Approvvigionamento energia'!C1980,0)+IF(LCOH!$C$28=Menu!$A$2,'Approvvigionamento energia'!D1980,0)+IF(LCOH!$C$28=Menu!$A$3,'Approvvigionamento energia'!E1980,0)+IF(LCOH!$C$28=Menu!$A$4,'Approvvigionamento energia'!F1980,0)+IF(LCOH!$C$28=Menu!$A$5,'Approvvigionamento energia'!G1980,0)+IF(LCOH!$C$28=Menu!$A$6,'Approvvigionamento energia'!H1980,0)</f>
        <v>2661.6878092708912</v>
      </c>
      <c r="J1980">
        <f>'Approvvigionamento energia'!A1980+'Approvvigionamento energia'!B1980+'Approvvigionamento energia'!I1980</f>
        <v>3474.2878092708911</v>
      </c>
      <c r="K1980">
        <f>IF(MIN(LCOH!$C$18,J1980)&gt;=$P$48*LCOH!$C$18, MIN(LCOH!$C$18,J1980),0)</f>
        <v>1500</v>
      </c>
      <c r="L1980">
        <f t="shared" si="61"/>
        <v>1974.2878092708911</v>
      </c>
      <c r="M1980">
        <f>K1980/LCOH!$C$18</f>
        <v>1</v>
      </c>
      <c r="N1980">
        <f>K1980/LCOH!$C$34</f>
        <v>28.901734104046245</v>
      </c>
    </row>
    <row r="1981" spans="1:14" x14ac:dyDescent="0.35">
      <c r="A1981">
        <f>'Profilo fotovoltaico'!B1983*LCOH!$C$20</f>
        <v>396</v>
      </c>
      <c r="B1981">
        <f>'Profilo eolico'!B1983*LCOH!$C$21</f>
        <v>430</v>
      </c>
      <c r="C1981">
        <f>$P$35*'Profilo fotovoltaico'!B1983</f>
        <v>2912.4264262983379</v>
      </c>
      <c r="D1981">
        <f>$Q$37*'Profilo eolico'!B1983</f>
        <v>2508.8930046403366</v>
      </c>
      <c r="E1981">
        <f>$P$39*'Profilo fotovoltaico'!B1983+'Approvvigionamento energia'!$Q$39*'Profilo eolico'!B1983</f>
        <v>2609.7763600548369</v>
      </c>
      <c r="F1981">
        <f>$P$41*'Profilo fotovoltaico'!B1983+'Approvvigionamento energia'!$Q$41*'Profilo eolico'!B1983</f>
        <v>2710.6597154693372</v>
      </c>
      <c r="G1981">
        <f>$P$43*'Profilo fotovoltaico'!B1983+'Approvvigionamento energia'!$Q$43*'Profilo eolico'!B1983</f>
        <v>2811.5430708838376</v>
      </c>
      <c r="H1981">
        <f t="shared" si="60"/>
        <v>1138.4335154826958</v>
      </c>
      <c r="I1981">
        <f>IF(LCOH!$C$28=Menu!$A$1,'Approvvigionamento energia'!C1981,0)+IF(LCOH!$C$28=Menu!$A$2,'Approvvigionamento energia'!D1981,0)+IF(LCOH!$C$28=Menu!$A$3,'Approvvigionamento energia'!E1981,0)+IF(LCOH!$C$28=Menu!$A$4,'Approvvigionamento energia'!F1981,0)+IF(LCOH!$C$28=Menu!$A$5,'Approvvigionamento energia'!G1981,0)+IF(LCOH!$C$28=Menu!$A$6,'Approvvigionamento energia'!H1981,0)</f>
        <v>2710.6597154693372</v>
      </c>
      <c r="J1981">
        <f>'Approvvigionamento energia'!A1981+'Approvvigionamento energia'!B1981+'Approvvigionamento energia'!I1981</f>
        <v>3536.6597154693372</v>
      </c>
      <c r="K1981">
        <f>IF(MIN(LCOH!$C$18,J1981)&gt;=$P$48*LCOH!$C$18, MIN(LCOH!$C$18,J1981),0)</f>
        <v>1500</v>
      </c>
      <c r="L1981">
        <f t="shared" si="61"/>
        <v>2036.6597154693372</v>
      </c>
      <c r="M1981">
        <f>K1981/LCOH!$C$18</f>
        <v>1</v>
      </c>
      <c r="N1981">
        <f>K1981/LCOH!$C$34</f>
        <v>28.901734104046245</v>
      </c>
    </row>
    <row r="1982" spans="1:14" x14ac:dyDescent="0.35">
      <c r="A1982">
        <f>'Profilo fotovoltaico'!B1984*LCOH!$C$20</f>
        <v>372</v>
      </c>
      <c r="B1982">
        <f>'Profilo eolico'!B1984*LCOH!$C$21</f>
        <v>433.90000000000003</v>
      </c>
      <c r="C1982">
        <f>$P$35*'Profilo fotovoltaico'!B1984</f>
        <v>2735.915733795408</v>
      </c>
      <c r="D1982">
        <f>$Q$37*'Profilo eolico'!B1984</f>
        <v>2531.6480807289349</v>
      </c>
      <c r="E1982">
        <f>$P$39*'Profilo fotovoltaico'!B1984+'Approvvigionamento energia'!$Q$39*'Profilo eolico'!B1984</f>
        <v>2582.7149939955534</v>
      </c>
      <c r="F1982">
        <f>$P$41*'Profilo fotovoltaico'!B1984+'Approvvigionamento energia'!$Q$41*'Profilo eolico'!B1984</f>
        <v>2633.7819072621714</v>
      </c>
      <c r="G1982">
        <f>$P$43*'Profilo fotovoltaico'!B1984+'Approvvigionamento energia'!$Q$43*'Profilo eolico'!B1984</f>
        <v>2684.8488205287899</v>
      </c>
      <c r="H1982">
        <f t="shared" si="60"/>
        <v>1138.4335154826958</v>
      </c>
      <c r="I1982">
        <f>IF(LCOH!$C$28=Menu!$A$1,'Approvvigionamento energia'!C1982,0)+IF(LCOH!$C$28=Menu!$A$2,'Approvvigionamento energia'!D1982,0)+IF(LCOH!$C$28=Menu!$A$3,'Approvvigionamento energia'!E1982,0)+IF(LCOH!$C$28=Menu!$A$4,'Approvvigionamento energia'!F1982,0)+IF(LCOH!$C$28=Menu!$A$5,'Approvvigionamento energia'!G1982,0)+IF(LCOH!$C$28=Menu!$A$6,'Approvvigionamento energia'!H1982,0)</f>
        <v>2633.7819072621714</v>
      </c>
      <c r="J1982">
        <f>'Approvvigionamento energia'!A1982+'Approvvigionamento energia'!B1982+'Approvvigionamento energia'!I1982</f>
        <v>3439.6819072621715</v>
      </c>
      <c r="K1982">
        <f>IF(MIN(LCOH!$C$18,J1982)&gt;=$P$48*LCOH!$C$18, MIN(LCOH!$C$18,J1982),0)</f>
        <v>1500</v>
      </c>
      <c r="L1982">
        <f t="shared" si="61"/>
        <v>1939.6819072621715</v>
      </c>
      <c r="M1982">
        <f>K1982/LCOH!$C$18</f>
        <v>1</v>
      </c>
      <c r="N1982">
        <f>K1982/LCOH!$C$34</f>
        <v>28.901734104046245</v>
      </c>
    </row>
    <row r="1983" spans="1:14" x14ac:dyDescent="0.35">
      <c r="A1983">
        <f>'Profilo fotovoltaico'!B1985*LCOH!$C$20</f>
        <v>323</v>
      </c>
      <c r="B1983">
        <f>'Profilo eolico'!B1985*LCOH!$C$21</f>
        <v>433.3</v>
      </c>
      <c r="C1983">
        <f>$P$35*'Profilo fotovoltaico'!B1985</f>
        <v>2375.539736601927</v>
      </c>
      <c r="D1983">
        <f>$Q$37*'Profilo eolico'!B1985</f>
        <v>2528.1472997922278</v>
      </c>
      <c r="E1983">
        <f>$P$39*'Profilo fotovoltaico'!B1985+'Approvvigionamento energia'!$Q$39*'Profilo eolico'!B1985</f>
        <v>2489.9954089946523</v>
      </c>
      <c r="F1983">
        <f>$P$41*'Profilo fotovoltaico'!B1985+'Approvvigionamento energia'!$Q$41*'Profilo eolico'!B1985</f>
        <v>2451.8435181970772</v>
      </c>
      <c r="G1983">
        <f>$P$43*'Profilo fotovoltaico'!B1985+'Approvvigionamento energia'!$Q$43*'Profilo eolico'!B1985</f>
        <v>2413.6916273995025</v>
      </c>
      <c r="H1983">
        <f t="shared" si="60"/>
        <v>1138.4335154826958</v>
      </c>
      <c r="I1983">
        <f>IF(LCOH!$C$28=Menu!$A$1,'Approvvigionamento energia'!C1983,0)+IF(LCOH!$C$28=Menu!$A$2,'Approvvigionamento energia'!D1983,0)+IF(LCOH!$C$28=Menu!$A$3,'Approvvigionamento energia'!E1983,0)+IF(LCOH!$C$28=Menu!$A$4,'Approvvigionamento energia'!F1983,0)+IF(LCOH!$C$28=Menu!$A$5,'Approvvigionamento energia'!G1983,0)+IF(LCOH!$C$28=Menu!$A$6,'Approvvigionamento energia'!H1983,0)</f>
        <v>2451.8435181970772</v>
      </c>
      <c r="J1983">
        <f>'Approvvigionamento energia'!A1983+'Approvvigionamento energia'!B1983+'Approvvigionamento energia'!I1983</f>
        <v>3208.1435181970774</v>
      </c>
      <c r="K1983">
        <f>IF(MIN(LCOH!$C$18,J1983)&gt;=$P$48*LCOH!$C$18, MIN(LCOH!$C$18,J1983),0)</f>
        <v>1500</v>
      </c>
      <c r="L1983">
        <f t="shared" si="61"/>
        <v>1708.1435181970774</v>
      </c>
      <c r="M1983">
        <f>K1983/LCOH!$C$18</f>
        <v>1</v>
      </c>
      <c r="N1983">
        <f>K1983/LCOH!$C$34</f>
        <v>28.901734104046245</v>
      </c>
    </row>
    <row r="1984" spans="1:14" x14ac:dyDescent="0.35">
      <c r="A1984">
        <f>'Profilo fotovoltaico'!B1986*LCOH!$C$20</f>
        <v>247</v>
      </c>
      <c r="B1984">
        <f>'Profilo eolico'!B1986*LCOH!$C$21</f>
        <v>434.3</v>
      </c>
      <c r="C1984">
        <f>$P$35*'Profilo fotovoltaico'!B1986</f>
        <v>1816.5892103426499</v>
      </c>
      <c r="D1984">
        <f>$Q$37*'Profilo eolico'!B1986</f>
        <v>2533.9819346867403</v>
      </c>
      <c r="E1984">
        <f>$P$39*'Profilo fotovoltaico'!B1986+'Approvvigionamento energia'!$Q$39*'Profilo eolico'!B1986</f>
        <v>2354.6337536007177</v>
      </c>
      <c r="F1984">
        <f>$P$41*'Profilo fotovoltaico'!B1986+'Approvvigionamento energia'!$Q$41*'Profilo eolico'!B1986</f>
        <v>2175.2855725146951</v>
      </c>
      <c r="G1984">
        <f>$P$43*'Profilo fotovoltaico'!B1986+'Approvvigionamento energia'!$Q$43*'Profilo eolico'!B1986</f>
        <v>1995.9373914286725</v>
      </c>
      <c r="H1984">
        <f t="shared" si="60"/>
        <v>1138.4335154826958</v>
      </c>
      <c r="I1984">
        <f>IF(LCOH!$C$28=Menu!$A$1,'Approvvigionamento energia'!C1984,0)+IF(LCOH!$C$28=Menu!$A$2,'Approvvigionamento energia'!D1984,0)+IF(LCOH!$C$28=Menu!$A$3,'Approvvigionamento energia'!E1984,0)+IF(LCOH!$C$28=Menu!$A$4,'Approvvigionamento energia'!F1984,0)+IF(LCOH!$C$28=Menu!$A$5,'Approvvigionamento energia'!G1984,0)+IF(LCOH!$C$28=Menu!$A$6,'Approvvigionamento energia'!H1984,0)</f>
        <v>2175.2855725146951</v>
      </c>
      <c r="J1984">
        <f>'Approvvigionamento energia'!A1984+'Approvvigionamento energia'!B1984+'Approvvigionamento energia'!I1984</f>
        <v>2856.5855725146948</v>
      </c>
      <c r="K1984">
        <f>IF(MIN(LCOH!$C$18,J1984)&gt;=$P$48*LCOH!$C$18, MIN(LCOH!$C$18,J1984),0)</f>
        <v>1500</v>
      </c>
      <c r="L1984">
        <f t="shared" si="61"/>
        <v>1356.5855725146948</v>
      </c>
      <c r="M1984">
        <f>K1984/LCOH!$C$18</f>
        <v>1</v>
      </c>
      <c r="N1984">
        <f>K1984/LCOH!$C$34</f>
        <v>28.901734104046245</v>
      </c>
    </row>
    <row r="1985" spans="1:14" x14ac:dyDescent="0.35">
      <c r="A1985">
        <f>'Profilo fotovoltaico'!B1987*LCOH!$C$20</f>
        <v>145</v>
      </c>
      <c r="B1985">
        <f>'Profilo eolico'!B1987*LCOH!$C$21</f>
        <v>439.2</v>
      </c>
      <c r="C1985">
        <f>$P$35*'Profilo fotovoltaico'!B1987</f>
        <v>1066.4187672051994</v>
      </c>
      <c r="D1985">
        <f>$Q$37*'Profilo eolico'!B1987</f>
        <v>2562.5716456698506</v>
      </c>
      <c r="E1985">
        <f>$P$39*'Profilo fotovoltaico'!B1987+'Approvvigionamento energia'!$Q$39*'Profilo eolico'!B1987</f>
        <v>2188.5334260536879</v>
      </c>
      <c r="F1985">
        <f>$P$41*'Profilo fotovoltaico'!B1987+'Approvvigionamento energia'!$Q$41*'Profilo eolico'!B1987</f>
        <v>1814.495206437525</v>
      </c>
      <c r="G1985">
        <f>$P$43*'Profilo fotovoltaico'!B1987+'Approvvigionamento energia'!$Q$43*'Profilo eolico'!B1987</f>
        <v>1440.4569868213621</v>
      </c>
      <c r="H1985">
        <f t="shared" si="60"/>
        <v>1138.4335154826958</v>
      </c>
      <c r="I1985">
        <f>IF(LCOH!$C$28=Menu!$A$1,'Approvvigionamento energia'!C1985,0)+IF(LCOH!$C$28=Menu!$A$2,'Approvvigionamento energia'!D1985,0)+IF(LCOH!$C$28=Menu!$A$3,'Approvvigionamento energia'!E1985,0)+IF(LCOH!$C$28=Menu!$A$4,'Approvvigionamento energia'!F1985,0)+IF(LCOH!$C$28=Menu!$A$5,'Approvvigionamento energia'!G1985,0)+IF(LCOH!$C$28=Menu!$A$6,'Approvvigionamento energia'!H1985,0)</f>
        <v>1814.495206437525</v>
      </c>
      <c r="J1985">
        <f>'Approvvigionamento energia'!A1985+'Approvvigionamento energia'!B1985+'Approvvigionamento energia'!I1985</f>
        <v>2398.695206437525</v>
      </c>
      <c r="K1985">
        <f>IF(MIN(LCOH!$C$18,J1985)&gt;=$P$48*LCOH!$C$18, MIN(LCOH!$C$18,J1985),0)</f>
        <v>1500</v>
      </c>
      <c r="L1985">
        <f t="shared" si="61"/>
        <v>898.69520643752503</v>
      </c>
      <c r="M1985">
        <f>K1985/LCOH!$C$18</f>
        <v>1</v>
      </c>
      <c r="N1985">
        <f>K1985/LCOH!$C$34</f>
        <v>28.901734104046245</v>
      </c>
    </row>
    <row r="1986" spans="1:14" x14ac:dyDescent="0.35">
      <c r="A1986">
        <f>'Profilo fotovoltaico'!B1988*LCOH!$C$20</f>
        <v>50</v>
      </c>
      <c r="B1986">
        <f>'Profilo eolico'!B1988*LCOH!$C$21</f>
        <v>445.90000000000003</v>
      </c>
      <c r="C1986">
        <f>$P$35*'Profilo fotovoltaico'!B1988</f>
        <v>367.73060938110325</v>
      </c>
      <c r="D1986">
        <f>$Q$37*'Profilo eolico'!B1988</f>
        <v>2601.663699463084</v>
      </c>
      <c r="E1986">
        <f>$P$39*'Profilo fotovoltaico'!B1988+'Approvvigionamento energia'!$Q$39*'Profilo eolico'!B1988</f>
        <v>2043.1804269425888</v>
      </c>
      <c r="F1986">
        <f>$P$41*'Profilo fotovoltaico'!B1988+'Approvvigionamento energia'!$Q$41*'Profilo eolico'!B1988</f>
        <v>1484.6971544220937</v>
      </c>
      <c r="G1986">
        <f>$P$43*'Profilo fotovoltaico'!B1988+'Approvvigionamento energia'!$Q$43*'Profilo eolico'!B1988</f>
        <v>926.21388190159837</v>
      </c>
      <c r="H1986">
        <f t="shared" ref="H1986:H2049" si="62">$P$45</f>
        <v>1138.4335154826958</v>
      </c>
      <c r="I1986">
        <f>IF(LCOH!$C$28=Menu!$A$1,'Approvvigionamento energia'!C1986,0)+IF(LCOH!$C$28=Menu!$A$2,'Approvvigionamento energia'!D1986,0)+IF(LCOH!$C$28=Menu!$A$3,'Approvvigionamento energia'!E1986,0)+IF(LCOH!$C$28=Menu!$A$4,'Approvvigionamento energia'!F1986,0)+IF(LCOH!$C$28=Menu!$A$5,'Approvvigionamento energia'!G1986,0)+IF(LCOH!$C$28=Menu!$A$6,'Approvvigionamento energia'!H1986,0)</f>
        <v>1484.6971544220937</v>
      </c>
      <c r="J1986">
        <f>'Approvvigionamento energia'!A1986+'Approvvigionamento energia'!B1986+'Approvvigionamento energia'!I1986</f>
        <v>1980.5971544220938</v>
      </c>
      <c r="K1986">
        <f>IF(MIN(LCOH!$C$18,J1986)&gt;=$P$48*LCOH!$C$18, MIN(LCOH!$C$18,J1986),0)</f>
        <v>1500</v>
      </c>
      <c r="L1986">
        <f t="shared" si="61"/>
        <v>480.59715442209381</v>
      </c>
      <c r="M1986">
        <f>K1986/LCOH!$C$18</f>
        <v>1</v>
      </c>
      <c r="N1986">
        <f>K1986/LCOH!$C$34</f>
        <v>28.901734104046245</v>
      </c>
    </row>
    <row r="1987" spans="1:14" x14ac:dyDescent="0.35">
      <c r="A1987">
        <f>'Profilo fotovoltaico'!B1989*LCOH!$C$20</f>
        <v>1</v>
      </c>
      <c r="B1987">
        <f>'Profilo eolico'!B1989*LCOH!$C$21</f>
        <v>466.7</v>
      </c>
      <c r="C1987">
        <f>$P$35*'Profilo fotovoltaico'!B1989</f>
        <v>7.3546121876220649</v>
      </c>
      <c r="D1987">
        <f>$Q$37*'Profilo eolico'!B1989</f>
        <v>2723.0241052689421</v>
      </c>
      <c r="E1987">
        <f>$P$39*'Profilo fotovoltaico'!B1989+'Approvvigionamento energia'!$Q$39*'Profilo eolico'!B1989</f>
        <v>2044.1067319986121</v>
      </c>
      <c r="F1987">
        <f>$P$41*'Profilo fotovoltaico'!B1989+'Approvvigionamento energia'!$Q$41*'Profilo eolico'!B1989</f>
        <v>1365.1893587282821</v>
      </c>
      <c r="G1987">
        <f>$P$43*'Profilo fotovoltaico'!B1989+'Approvvigionamento energia'!$Q$43*'Profilo eolico'!B1989</f>
        <v>686.27198545795204</v>
      </c>
      <c r="H1987">
        <f t="shared" si="62"/>
        <v>1138.4335154826958</v>
      </c>
      <c r="I1987">
        <f>IF(LCOH!$C$28=Menu!$A$1,'Approvvigionamento energia'!C1987,0)+IF(LCOH!$C$28=Menu!$A$2,'Approvvigionamento energia'!D1987,0)+IF(LCOH!$C$28=Menu!$A$3,'Approvvigionamento energia'!E1987,0)+IF(LCOH!$C$28=Menu!$A$4,'Approvvigionamento energia'!F1987,0)+IF(LCOH!$C$28=Menu!$A$5,'Approvvigionamento energia'!G1987,0)+IF(LCOH!$C$28=Menu!$A$6,'Approvvigionamento energia'!H1987,0)</f>
        <v>1365.1893587282821</v>
      </c>
      <c r="J1987">
        <f>'Approvvigionamento energia'!A1987+'Approvvigionamento energia'!B1987+'Approvvigionamento energia'!I1987</f>
        <v>1832.8893587282821</v>
      </c>
      <c r="K1987">
        <f>IF(MIN(LCOH!$C$18,J1987)&gt;=$P$48*LCOH!$C$18, MIN(LCOH!$C$18,J1987),0)</f>
        <v>1500</v>
      </c>
      <c r="L1987">
        <f t="shared" ref="L1987:L2050" si="63">J1987-K1987</f>
        <v>332.8893587282821</v>
      </c>
      <c r="M1987">
        <f>K1987/LCOH!$C$18</f>
        <v>1</v>
      </c>
      <c r="N1987">
        <f>K1987/LCOH!$C$34</f>
        <v>28.901734104046245</v>
      </c>
    </row>
    <row r="1988" spans="1:14" x14ac:dyDescent="0.35">
      <c r="A1988">
        <f>'Profilo fotovoltaico'!B1990*LCOH!$C$20</f>
        <v>0</v>
      </c>
      <c r="B1988">
        <f>'Profilo eolico'!B1990*LCOH!$C$21</f>
        <v>474.5</v>
      </c>
      <c r="C1988">
        <f>$P$35*'Profilo fotovoltaico'!B1990</f>
        <v>0</v>
      </c>
      <c r="D1988">
        <f>$Q$37*'Profilo eolico'!B1990</f>
        <v>2768.5342574461388</v>
      </c>
      <c r="E1988">
        <f>$P$39*'Profilo fotovoltaico'!B1990+'Approvvigionamento energia'!$Q$39*'Profilo eolico'!B1990</f>
        <v>2076.400693084604</v>
      </c>
      <c r="F1988">
        <f>$P$41*'Profilo fotovoltaico'!B1990+'Approvvigionamento energia'!$Q$41*'Profilo eolico'!B1990</f>
        <v>1384.2671287230694</v>
      </c>
      <c r="G1988">
        <f>$P$43*'Profilo fotovoltaico'!B1990+'Approvvigionamento energia'!$Q$43*'Profilo eolico'!B1990</f>
        <v>692.1335643615347</v>
      </c>
      <c r="H1988">
        <f t="shared" si="62"/>
        <v>1138.4335154826958</v>
      </c>
      <c r="I1988">
        <f>IF(LCOH!$C$28=Menu!$A$1,'Approvvigionamento energia'!C1988,0)+IF(LCOH!$C$28=Menu!$A$2,'Approvvigionamento energia'!D1988,0)+IF(LCOH!$C$28=Menu!$A$3,'Approvvigionamento energia'!E1988,0)+IF(LCOH!$C$28=Menu!$A$4,'Approvvigionamento energia'!F1988,0)+IF(LCOH!$C$28=Menu!$A$5,'Approvvigionamento energia'!G1988,0)+IF(LCOH!$C$28=Menu!$A$6,'Approvvigionamento energia'!H1988,0)</f>
        <v>1384.2671287230694</v>
      </c>
      <c r="J1988">
        <f>'Approvvigionamento energia'!A1988+'Approvvigionamento energia'!B1988+'Approvvigionamento energia'!I1988</f>
        <v>1858.7671287230694</v>
      </c>
      <c r="K1988">
        <f>IF(MIN(LCOH!$C$18,J1988)&gt;=$P$48*LCOH!$C$18, MIN(LCOH!$C$18,J1988),0)</f>
        <v>1500</v>
      </c>
      <c r="L1988">
        <f t="shared" si="63"/>
        <v>358.76712872306939</v>
      </c>
      <c r="M1988">
        <f>K1988/LCOH!$C$18</f>
        <v>1</v>
      </c>
      <c r="N1988">
        <f>K1988/LCOH!$C$34</f>
        <v>28.901734104046245</v>
      </c>
    </row>
    <row r="1989" spans="1:14" x14ac:dyDescent="0.35">
      <c r="A1989">
        <f>'Profilo fotovoltaico'!B1991*LCOH!$C$20</f>
        <v>0</v>
      </c>
      <c r="B1989">
        <f>'Profilo eolico'!B1991*LCOH!$C$21</f>
        <v>464.8</v>
      </c>
      <c r="C1989">
        <f>$P$35*'Profilo fotovoltaico'!B1991</f>
        <v>0</v>
      </c>
      <c r="D1989">
        <f>$Q$37*'Profilo eolico'!B1991</f>
        <v>2711.9382989693686</v>
      </c>
      <c r="E1989">
        <f>$P$39*'Profilo fotovoltaico'!B1991+'Approvvigionamento energia'!$Q$39*'Profilo eolico'!B1991</f>
        <v>2033.9537242270262</v>
      </c>
      <c r="F1989">
        <f>$P$41*'Profilo fotovoltaico'!B1991+'Approvvigionamento energia'!$Q$41*'Profilo eolico'!B1991</f>
        <v>1355.9691494846843</v>
      </c>
      <c r="G1989">
        <f>$P$43*'Profilo fotovoltaico'!B1991+'Approvvigionamento energia'!$Q$43*'Profilo eolico'!B1991</f>
        <v>677.98457474234215</v>
      </c>
      <c r="H1989">
        <f t="shared" si="62"/>
        <v>1138.4335154826958</v>
      </c>
      <c r="I1989">
        <f>IF(LCOH!$C$28=Menu!$A$1,'Approvvigionamento energia'!C1989,0)+IF(LCOH!$C$28=Menu!$A$2,'Approvvigionamento energia'!D1989,0)+IF(LCOH!$C$28=Menu!$A$3,'Approvvigionamento energia'!E1989,0)+IF(LCOH!$C$28=Menu!$A$4,'Approvvigionamento energia'!F1989,0)+IF(LCOH!$C$28=Menu!$A$5,'Approvvigionamento energia'!G1989,0)+IF(LCOH!$C$28=Menu!$A$6,'Approvvigionamento energia'!H1989,0)</f>
        <v>1355.9691494846843</v>
      </c>
      <c r="J1989">
        <f>'Approvvigionamento energia'!A1989+'Approvvigionamento energia'!B1989+'Approvvigionamento energia'!I1989</f>
        <v>1820.7691494846842</v>
      </c>
      <c r="K1989">
        <f>IF(MIN(LCOH!$C$18,J1989)&gt;=$P$48*LCOH!$C$18, MIN(LCOH!$C$18,J1989),0)</f>
        <v>1500</v>
      </c>
      <c r="L1989">
        <f t="shared" si="63"/>
        <v>320.76914948468425</v>
      </c>
      <c r="M1989">
        <f>K1989/LCOH!$C$18</f>
        <v>1</v>
      </c>
      <c r="N1989">
        <f>K1989/LCOH!$C$34</f>
        <v>28.901734104046245</v>
      </c>
    </row>
    <row r="1990" spans="1:14" x14ac:dyDescent="0.35">
      <c r="A1990">
        <f>'Profilo fotovoltaico'!B1992*LCOH!$C$20</f>
        <v>0</v>
      </c>
      <c r="B1990">
        <f>'Profilo eolico'!B1992*LCOH!$C$21</f>
        <v>469.2</v>
      </c>
      <c r="C1990">
        <f>$P$35*'Profilo fotovoltaico'!B1992</f>
        <v>0</v>
      </c>
      <c r="D1990">
        <f>$Q$37*'Profilo eolico'!B1992</f>
        <v>2737.6106925052231</v>
      </c>
      <c r="E1990">
        <f>$P$39*'Profilo fotovoltaico'!B1992+'Approvvigionamento energia'!$Q$39*'Profilo eolico'!B1992</f>
        <v>2053.2080193789175</v>
      </c>
      <c r="F1990">
        <f>$P$41*'Profilo fotovoltaico'!B1992+'Approvvigionamento energia'!$Q$41*'Profilo eolico'!B1992</f>
        <v>1368.8053462526116</v>
      </c>
      <c r="G1990">
        <f>$P$43*'Profilo fotovoltaico'!B1992+'Approvvigionamento energia'!$Q$43*'Profilo eolico'!B1992</f>
        <v>684.40267312630579</v>
      </c>
      <c r="H1990">
        <f t="shared" si="62"/>
        <v>1138.4335154826958</v>
      </c>
      <c r="I1990">
        <f>IF(LCOH!$C$28=Menu!$A$1,'Approvvigionamento energia'!C1990,0)+IF(LCOH!$C$28=Menu!$A$2,'Approvvigionamento energia'!D1990,0)+IF(LCOH!$C$28=Menu!$A$3,'Approvvigionamento energia'!E1990,0)+IF(LCOH!$C$28=Menu!$A$4,'Approvvigionamento energia'!F1990,0)+IF(LCOH!$C$28=Menu!$A$5,'Approvvigionamento energia'!G1990,0)+IF(LCOH!$C$28=Menu!$A$6,'Approvvigionamento energia'!H1990,0)</f>
        <v>1368.8053462526116</v>
      </c>
      <c r="J1990">
        <f>'Approvvigionamento energia'!A1990+'Approvvigionamento energia'!B1990+'Approvvigionamento energia'!I1990</f>
        <v>1838.0053462526116</v>
      </c>
      <c r="K1990">
        <f>IF(MIN(LCOH!$C$18,J1990)&gt;=$P$48*LCOH!$C$18, MIN(LCOH!$C$18,J1990),0)</f>
        <v>1500</v>
      </c>
      <c r="L1990">
        <f t="shared" si="63"/>
        <v>338.00534625261162</v>
      </c>
      <c r="M1990">
        <f>K1990/LCOH!$C$18</f>
        <v>1</v>
      </c>
      <c r="N1990">
        <f>K1990/LCOH!$C$34</f>
        <v>28.901734104046245</v>
      </c>
    </row>
    <row r="1991" spans="1:14" x14ac:dyDescent="0.35">
      <c r="A1991">
        <f>'Profilo fotovoltaico'!B1993*LCOH!$C$20</f>
        <v>0</v>
      </c>
      <c r="B1991">
        <f>'Profilo eolico'!B1993*LCOH!$C$21</f>
        <v>488</v>
      </c>
      <c r="C1991">
        <f>$P$35*'Profilo fotovoltaico'!B1993</f>
        <v>0</v>
      </c>
      <c r="D1991">
        <f>$Q$37*'Profilo eolico'!B1993</f>
        <v>2847.3018285220564</v>
      </c>
      <c r="E1991">
        <f>$P$39*'Profilo fotovoltaico'!B1993+'Approvvigionamento energia'!$Q$39*'Profilo eolico'!B1993</f>
        <v>2135.4763713915422</v>
      </c>
      <c r="F1991">
        <f>$P$41*'Profilo fotovoltaico'!B1993+'Approvvigionamento energia'!$Q$41*'Profilo eolico'!B1993</f>
        <v>1423.6509142610282</v>
      </c>
      <c r="G1991">
        <f>$P$43*'Profilo fotovoltaico'!B1993+'Approvvigionamento energia'!$Q$43*'Profilo eolico'!B1993</f>
        <v>711.82545713051411</v>
      </c>
      <c r="H1991">
        <f t="shared" si="62"/>
        <v>1138.4335154826958</v>
      </c>
      <c r="I1991">
        <f>IF(LCOH!$C$28=Menu!$A$1,'Approvvigionamento energia'!C1991,0)+IF(LCOH!$C$28=Menu!$A$2,'Approvvigionamento energia'!D1991,0)+IF(LCOH!$C$28=Menu!$A$3,'Approvvigionamento energia'!E1991,0)+IF(LCOH!$C$28=Menu!$A$4,'Approvvigionamento energia'!F1991,0)+IF(LCOH!$C$28=Menu!$A$5,'Approvvigionamento energia'!G1991,0)+IF(LCOH!$C$28=Menu!$A$6,'Approvvigionamento energia'!H1991,0)</f>
        <v>1423.6509142610282</v>
      </c>
      <c r="J1991">
        <f>'Approvvigionamento energia'!A1991+'Approvvigionamento energia'!B1991+'Approvvigionamento energia'!I1991</f>
        <v>1911.6509142610282</v>
      </c>
      <c r="K1991">
        <f>IF(MIN(LCOH!$C$18,J1991)&gt;=$P$48*LCOH!$C$18, MIN(LCOH!$C$18,J1991),0)</f>
        <v>1500</v>
      </c>
      <c r="L1991">
        <f t="shared" si="63"/>
        <v>411.65091426102822</v>
      </c>
      <c r="M1991">
        <f>K1991/LCOH!$C$18</f>
        <v>1</v>
      </c>
      <c r="N1991">
        <f>K1991/LCOH!$C$34</f>
        <v>28.901734104046245</v>
      </c>
    </row>
    <row r="1992" spans="1:14" x14ac:dyDescent="0.35">
      <c r="A1992">
        <f>'Profilo fotovoltaico'!B1994*LCOH!$C$20</f>
        <v>0</v>
      </c>
      <c r="B1992">
        <f>'Profilo eolico'!B1994*LCOH!$C$21</f>
        <v>506.29999999999995</v>
      </c>
      <c r="C1992">
        <f>$P$35*'Profilo fotovoltaico'!B1994</f>
        <v>0</v>
      </c>
      <c r="D1992">
        <f>$Q$37*'Profilo eolico'!B1994</f>
        <v>2954.0756470916335</v>
      </c>
      <c r="E1992">
        <f>$P$39*'Profilo fotovoltaico'!B1994+'Approvvigionamento energia'!$Q$39*'Profilo eolico'!B1994</f>
        <v>2215.5567353187248</v>
      </c>
      <c r="F1992">
        <f>$P$41*'Profilo fotovoltaico'!B1994+'Approvvigionamento energia'!$Q$41*'Profilo eolico'!B1994</f>
        <v>1477.0378235458168</v>
      </c>
      <c r="G1992">
        <f>$P$43*'Profilo fotovoltaico'!B1994+'Approvvigionamento energia'!$Q$43*'Profilo eolico'!B1994</f>
        <v>738.51891177290838</v>
      </c>
      <c r="H1992">
        <f t="shared" si="62"/>
        <v>1138.4335154826958</v>
      </c>
      <c r="I1992">
        <f>IF(LCOH!$C$28=Menu!$A$1,'Approvvigionamento energia'!C1992,0)+IF(LCOH!$C$28=Menu!$A$2,'Approvvigionamento energia'!D1992,0)+IF(LCOH!$C$28=Menu!$A$3,'Approvvigionamento energia'!E1992,0)+IF(LCOH!$C$28=Menu!$A$4,'Approvvigionamento energia'!F1992,0)+IF(LCOH!$C$28=Menu!$A$5,'Approvvigionamento energia'!G1992,0)+IF(LCOH!$C$28=Menu!$A$6,'Approvvigionamento energia'!H1992,0)</f>
        <v>1477.0378235458168</v>
      </c>
      <c r="J1992">
        <f>'Approvvigionamento energia'!A1992+'Approvvigionamento energia'!B1992+'Approvvigionamento energia'!I1992</f>
        <v>1983.3378235458167</v>
      </c>
      <c r="K1992">
        <f>IF(MIN(LCOH!$C$18,J1992)&gt;=$P$48*LCOH!$C$18, MIN(LCOH!$C$18,J1992),0)</f>
        <v>1500</v>
      </c>
      <c r="L1992">
        <f t="shared" si="63"/>
        <v>483.33782354581672</v>
      </c>
      <c r="M1992">
        <f>K1992/LCOH!$C$18</f>
        <v>1</v>
      </c>
      <c r="N1992">
        <f>K1992/LCOH!$C$34</f>
        <v>28.901734104046245</v>
      </c>
    </row>
    <row r="1993" spans="1:14" x14ac:dyDescent="0.35">
      <c r="A1993">
        <f>'Profilo fotovoltaico'!B1995*LCOH!$C$20</f>
        <v>0</v>
      </c>
      <c r="B1993">
        <f>'Profilo eolico'!B1995*LCOH!$C$21</f>
        <v>514.1</v>
      </c>
      <c r="C1993">
        <f>$P$35*'Profilo fotovoltaico'!B1995</f>
        <v>0</v>
      </c>
      <c r="D1993">
        <f>$Q$37*'Profilo eolico'!B1995</f>
        <v>2999.5857992688307</v>
      </c>
      <c r="E1993">
        <f>$P$39*'Profilo fotovoltaico'!B1995+'Approvvigionamento energia'!$Q$39*'Profilo eolico'!B1995</f>
        <v>2249.6893494516225</v>
      </c>
      <c r="F1993">
        <f>$P$41*'Profilo fotovoltaico'!B1995+'Approvvigionamento energia'!$Q$41*'Profilo eolico'!B1995</f>
        <v>1499.7928996344153</v>
      </c>
      <c r="G1993">
        <f>$P$43*'Profilo fotovoltaico'!B1995+'Approvvigionamento energia'!$Q$43*'Profilo eolico'!B1995</f>
        <v>749.89644981720767</v>
      </c>
      <c r="H1993">
        <f t="shared" si="62"/>
        <v>1138.4335154826958</v>
      </c>
      <c r="I1993">
        <f>IF(LCOH!$C$28=Menu!$A$1,'Approvvigionamento energia'!C1993,0)+IF(LCOH!$C$28=Menu!$A$2,'Approvvigionamento energia'!D1993,0)+IF(LCOH!$C$28=Menu!$A$3,'Approvvigionamento energia'!E1993,0)+IF(LCOH!$C$28=Menu!$A$4,'Approvvigionamento energia'!F1993,0)+IF(LCOH!$C$28=Menu!$A$5,'Approvvigionamento energia'!G1993,0)+IF(LCOH!$C$28=Menu!$A$6,'Approvvigionamento energia'!H1993,0)</f>
        <v>1499.7928996344153</v>
      </c>
      <c r="J1993">
        <f>'Approvvigionamento energia'!A1993+'Approvvigionamento energia'!B1993+'Approvvigionamento energia'!I1993</f>
        <v>2013.8928996344152</v>
      </c>
      <c r="K1993">
        <f>IF(MIN(LCOH!$C$18,J1993)&gt;=$P$48*LCOH!$C$18, MIN(LCOH!$C$18,J1993),0)</f>
        <v>1500</v>
      </c>
      <c r="L1993">
        <f t="shared" si="63"/>
        <v>513.89289963441524</v>
      </c>
      <c r="M1993">
        <f>K1993/LCOH!$C$18</f>
        <v>1</v>
      </c>
      <c r="N1993">
        <f>K1993/LCOH!$C$34</f>
        <v>28.901734104046245</v>
      </c>
    </row>
    <row r="1994" spans="1:14" x14ac:dyDescent="0.35">
      <c r="A1994">
        <f>'Profilo fotovoltaico'!B1996*LCOH!$C$20</f>
        <v>0</v>
      </c>
      <c r="B1994">
        <f>'Profilo eolico'!B1996*LCOH!$C$21</f>
        <v>511.8</v>
      </c>
      <c r="C1994">
        <f>$P$35*'Profilo fotovoltaico'!B1996</f>
        <v>0</v>
      </c>
      <c r="D1994">
        <f>$Q$37*'Profilo eolico'!B1996</f>
        <v>2986.1661390114523</v>
      </c>
      <c r="E1994">
        <f>$P$39*'Profilo fotovoltaico'!B1996+'Approvvigionamento energia'!$Q$39*'Profilo eolico'!B1996</f>
        <v>2239.624604258589</v>
      </c>
      <c r="F1994">
        <f>$P$41*'Profilo fotovoltaico'!B1996+'Approvvigionamento energia'!$Q$41*'Profilo eolico'!B1996</f>
        <v>1493.0830695057261</v>
      </c>
      <c r="G1994">
        <f>$P$43*'Profilo fotovoltaico'!B1996+'Approvvigionamento energia'!$Q$43*'Profilo eolico'!B1996</f>
        <v>746.54153475286307</v>
      </c>
      <c r="H1994">
        <f t="shared" si="62"/>
        <v>1138.4335154826958</v>
      </c>
      <c r="I1994">
        <f>IF(LCOH!$C$28=Menu!$A$1,'Approvvigionamento energia'!C1994,0)+IF(LCOH!$C$28=Menu!$A$2,'Approvvigionamento energia'!D1994,0)+IF(LCOH!$C$28=Menu!$A$3,'Approvvigionamento energia'!E1994,0)+IF(LCOH!$C$28=Menu!$A$4,'Approvvigionamento energia'!F1994,0)+IF(LCOH!$C$28=Menu!$A$5,'Approvvigionamento energia'!G1994,0)+IF(LCOH!$C$28=Menu!$A$6,'Approvvigionamento energia'!H1994,0)</f>
        <v>1493.0830695057261</v>
      </c>
      <c r="J1994">
        <f>'Approvvigionamento energia'!A1994+'Approvvigionamento energia'!B1994+'Approvvigionamento energia'!I1994</f>
        <v>2004.8830695057261</v>
      </c>
      <c r="K1994">
        <f>IF(MIN(LCOH!$C$18,J1994)&gt;=$P$48*LCOH!$C$18, MIN(LCOH!$C$18,J1994),0)</f>
        <v>1500</v>
      </c>
      <c r="L1994">
        <f t="shared" si="63"/>
        <v>504.8830695057261</v>
      </c>
      <c r="M1994">
        <f>K1994/LCOH!$C$18</f>
        <v>1</v>
      </c>
      <c r="N1994">
        <f>K1994/LCOH!$C$34</f>
        <v>28.901734104046245</v>
      </c>
    </row>
    <row r="1995" spans="1:14" x14ac:dyDescent="0.35">
      <c r="A1995">
        <f>'Profilo fotovoltaico'!B1997*LCOH!$C$20</f>
        <v>0</v>
      </c>
      <c r="B1995">
        <f>'Profilo eolico'!B1997*LCOH!$C$21</f>
        <v>506</v>
      </c>
      <c r="C1995">
        <f>$P$35*'Profilo fotovoltaico'!B1997</f>
        <v>0</v>
      </c>
      <c r="D1995">
        <f>$Q$37*'Profilo eolico'!B1997</f>
        <v>2952.32525662328</v>
      </c>
      <c r="E1995">
        <f>$P$39*'Profilo fotovoltaico'!B1997+'Approvvigionamento energia'!$Q$39*'Profilo eolico'!B1997</f>
        <v>2214.2439424674599</v>
      </c>
      <c r="F1995">
        <f>$P$41*'Profilo fotovoltaico'!B1997+'Approvvigionamento energia'!$Q$41*'Profilo eolico'!B1997</f>
        <v>1476.16262831164</v>
      </c>
      <c r="G1995">
        <f>$P$43*'Profilo fotovoltaico'!B1997+'Approvvigionamento energia'!$Q$43*'Profilo eolico'!B1997</f>
        <v>738.08131415582</v>
      </c>
      <c r="H1995">
        <f t="shared" si="62"/>
        <v>1138.4335154826958</v>
      </c>
      <c r="I1995">
        <f>IF(LCOH!$C$28=Menu!$A$1,'Approvvigionamento energia'!C1995,0)+IF(LCOH!$C$28=Menu!$A$2,'Approvvigionamento energia'!D1995,0)+IF(LCOH!$C$28=Menu!$A$3,'Approvvigionamento energia'!E1995,0)+IF(LCOH!$C$28=Menu!$A$4,'Approvvigionamento energia'!F1995,0)+IF(LCOH!$C$28=Menu!$A$5,'Approvvigionamento energia'!G1995,0)+IF(LCOH!$C$28=Menu!$A$6,'Approvvigionamento energia'!H1995,0)</f>
        <v>1476.16262831164</v>
      </c>
      <c r="J1995">
        <f>'Approvvigionamento energia'!A1995+'Approvvigionamento energia'!B1995+'Approvvigionamento energia'!I1995</f>
        <v>1982.16262831164</v>
      </c>
      <c r="K1995">
        <f>IF(MIN(LCOH!$C$18,J1995)&gt;=$P$48*LCOH!$C$18, MIN(LCOH!$C$18,J1995),0)</f>
        <v>1500</v>
      </c>
      <c r="L1995">
        <f t="shared" si="63"/>
        <v>482.16262831163999</v>
      </c>
      <c r="M1995">
        <f>K1995/LCOH!$C$18</f>
        <v>1</v>
      </c>
      <c r="N1995">
        <f>K1995/LCOH!$C$34</f>
        <v>28.901734104046245</v>
      </c>
    </row>
    <row r="1996" spans="1:14" x14ac:dyDescent="0.35">
      <c r="A1996">
        <f>'Profilo fotovoltaico'!B1998*LCOH!$C$20</f>
        <v>0</v>
      </c>
      <c r="B1996">
        <f>'Profilo eolico'!B1998*LCOH!$C$21</f>
        <v>490.8</v>
      </c>
      <c r="C1996">
        <f>$P$35*'Profilo fotovoltaico'!B1998</f>
        <v>0</v>
      </c>
      <c r="D1996">
        <f>$Q$37*'Profilo eolico'!B1998</f>
        <v>2863.6388062266915</v>
      </c>
      <c r="E1996">
        <f>$P$39*'Profilo fotovoltaico'!B1998+'Approvvigionamento energia'!$Q$39*'Profilo eolico'!B1998</f>
        <v>2147.7291046700184</v>
      </c>
      <c r="F1996">
        <f>$P$41*'Profilo fotovoltaico'!B1998+'Approvvigionamento energia'!$Q$41*'Profilo eolico'!B1998</f>
        <v>1431.8194031133457</v>
      </c>
      <c r="G1996">
        <f>$P$43*'Profilo fotovoltaico'!B1998+'Approvvigionamento energia'!$Q$43*'Profilo eolico'!B1998</f>
        <v>715.90970155667287</v>
      </c>
      <c r="H1996">
        <f t="shared" si="62"/>
        <v>1138.4335154826958</v>
      </c>
      <c r="I1996">
        <f>IF(LCOH!$C$28=Menu!$A$1,'Approvvigionamento energia'!C1996,0)+IF(LCOH!$C$28=Menu!$A$2,'Approvvigionamento energia'!D1996,0)+IF(LCOH!$C$28=Menu!$A$3,'Approvvigionamento energia'!E1996,0)+IF(LCOH!$C$28=Menu!$A$4,'Approvvigionamento energia'!F1996,0)+IF(LCOH!$C$28=Menu!$A$5,'Approvvigionamento energia'!G1996,0)+IF(LCOH!$C$28=Menu!$A$6,'Approvvigionamento energia'!H1996,0)</f>
        <v>1431.8194031133457</v>
      </c>
      <c r="J1996">
        <f>'Approvvigionamento energia'!A1996+'Approvvigionamento energia'!B1996+'Approvvigionamento energia'!I1996</f>
        <v>1922.6194031133457</v>
      </c>
      <c r="K1996">
        <f>IF(MIN(LCOH!$C$18,J1996)&gt;=$P$48*LCOH!$C$18, MIN(LCOH!$C$18,J1996),0)</f>
        <v>1500</v>
      </c>
      <c r="L1996">
        <f t="shared" si="63"/>
        <v>422.6194031133457</v>
      </c>
      <c r="M1996">
        <f>K1996/LCOH!$C$18</f>
        <v>1</v>
      </c>
      <c r="N1996">
        <f>K1996/LCOH!$C$34</f>
        <v>28.901734104046245</v>
      </c>
    </row>
    <row r="1997" spans="1:14" x14ac:dyDescent="0.35">
      <c r="A1997">
        <f>'Profilo fotovoltaico'!B1999*LCOH!$C$20</f>
        <v>0</v>
      </c>
      <c r="B1997">
        <f>'Profilo eolico'!B1999*LCOH!$C$21</f>
        <v>452.6</v>
      </c>
      <c r="C1997">
        <f>$P$35*'Profilo fotovoltaico'!B1999</f>
        <v>0</v>
      </c>
      <c r="D1997">
        <f>$Q$37*'Profilo eolico'!B1999</f>
        <v>2640.7557532563173</v>
      </c>
      <c r="E1997">
        <f>$P$39*'Profilo fotovoltaico'!B1999+'Approvvigionamento energia'!$Q$39*'Profilo eolico'!B1999</f>
        <v>1980.5668149422379</v>
      </c>
      <c r="F1997">
        <f>$P$41*'Profilo fotovoltaico'!B1999+'Approvvigionamento energia'!$Q$41*'Profilo eolico'!B1999</f>
        <v>1320.3778766281587</v>
      </c>
      <c r="G1997">
        <f>$P$43*'Profilo fotovoltaico'!B1999+'Approvvigionamento energia'!$Q$43*'Profilo eolico'!B1999</f>
        <v>660.18893831407934</v>
      </c>
      <c r="H1997">
        <f t="shared" si="62"/>
        <v>1138.4335154826958</v>
      </c>
      <c r="I1997">
        <f>IF(LCOH!$C$28=Menu!$A$1,'Approvvigionamento energia'!C1997,0)+IF(LCOH!$C$28=Menu!$A$2,'Approvvigionamento energia'!D1997,0)+IF(LCOH!$C$28=Menu!$A$3,'Approvvigionamento energia'!E1997,0)+IF(LCOH!$C$28=Menu!$A$4,'Approvvigionamento energia'!F1997,0)+IF(LCOH!$C$28=Menu!$A$5,'Approvvigionamento energia'!G1997,0)+IF(LCOH!$C$28=Menu!$A$6,'Approvvigionamento energia'!H1997,0)</f>
        <v>1320.3778766281587</v>
      </c>
      <c r="J1997">
        <f>'Approvvigionamento energia'!A1997+'Approvvigionamento energia'!B1997+'Approvvigionamento energia'!I1997</f>
        <v>1772.9778766281588</v>
      </c>
      <c r="K1997">
        <f>IF(MIN(LCOH!$C$18,J1997)&gt;=$P$48*LCOH!$C$18, MIN(LCOH!$C$18,J1997),0)</f>
        <v>1500</v>
      </c>
      <c r="L1997">
        <f t="shared" si="63"/>
        <v>272.97787662815881</v>
      </c>
      <c r="M1997">
        <f>K1997/LCOH!$C$18</f>
        <v>1</v>
      </c>
      <c r="N1997">
        <f>K1997/LCOH!$C$34</f>
        <v>28.901734104046245</v>
      </c>
    </row>
    <row r="1998" spans="1:14" x14ac:dyDescent="0.35">
      <c r="A1998">
        <f>'Profilo fotovoltaico'!B2000*LCOH!$C$20</f>
        <v>0</v>
      </c>
      <c r="B1998">
        <f>'Profilo eolico'!B2000*LCOH!$C$21</f>
        <v>402.5</v>
      </c>
      <c r="C1998">
        <f>$P$35*'Profilo fotovoltaico'!B2000</f>
        <v>0</v>
      </c>
      <c r="D1998">
        <f>$Q$37*'Profilo eolico'!B2000</f>
        <v>2348.4405450412455</v>
      </c>
      <c r="E1998">
        <f>$P$39*'Profilo fotovoltaico'!B2000+'Approvvigionamento energia'!$Q$39*'Profilo eolico'!B2000</f>
        <v>1761.330408780934</v>
      </c>
      <c r="F1998">
        <f>$P$41*'Profilo fotovoltaico'!B2000+'Approvvigionamento energia'!$Q$41*'Profilo eolico'!B2000</f>
        <v>1174.2202725206228</v>
      </c>
      <c r="G1998">
        <f>$P$43*'Profilo fotovoltaico'!B2000+'Approvvigionamento energia'!$Q$43*'Profilo eolico'!B2000</f>
        <v>587.11013626031138</v>
      </c>
      <c r="H1998">
        <f t="shared" si="62"/>
        <v>1138.4335154826958</v>
      </c>
      <c r="I1998">
        <f>IF(LCOH!$C$28=Menu!$A$1,'Approvvigionamento energia'!C1998,0)+IF(LCOH!$C$28=Menu!$A$2,'Approvvigionamento energia'!D1998,0)+IF(LCOH!$C$28=Menu!$A$3,'Approvvigionamento energia'!E1998,0)+IF(LCOH!$C$28=Menu!$A$4,'Approvvigionamento energia'!F1998,0)+IF(LCOH!$C$28=Menu!$A$5,'Approvvigionamento energia'!G1998,0)+IF(LCOH!$C$28=Menu!$A$6,'Approvvigionamento energia'!H1998,0)</f>
        <v>1174.2202725206228</v>
      </c>
      <c r="J1998">
        <f>'Approvvigionamento energia'!A1998+'Approvvigionamento energia'!B1998+'Approvvigionamento energia'!I1998</f>
        <v>1576.7202725206228</v>
      </c>
      <c r="K1998">
        <f>IF(MIN(LCOH!$C$18,J1998)&gt;=$P$48*LCOH!$C$18, MIN(LCOH!$C$18,J1998),0)</f>
        <v>1500</v>
      </c>
      <c r="L1998">
        <f t="shared" si="63"/>
        <v>76.720272520622757</v>
      </c>
      <c r="M1998">
        <f>K1998/LCOH!$C$18</f>
        <v>1</v>
      </c>
      <c r="N1998">
        <f>K1998/LCOH!$C$34</f>
        <v>28.901734104046245</v>
      </c>
    </row>
    <row r="1999" spans="1:14" x14ac:dyDescent="0.35">
      <c r="A1999">
        <f>'Profilo fotovoltaico'!B2001*LCOH!$C$20</f>
        <v>26</v>
      </c>
      <c r="B1999">
        <f>'Profilo eolico'!B2001*LCOH!$C$21</f>
        <v>365.20000000000005</v>
      </c>
      <c r="C1999">
        <f>$P$35*'Profilo fotovoltaico'!B2001</f>
        <v>191.21991687817368</v>
      </c>
      <c r="D1999">
        <f>$Q$37*'Profilo eolico'!B2001</f>
        <v>2130.8086634759325</v>
      </c>
      <c r="E1999">
        <f>$P$39*'Profilo fotovoltaico'!B2001+'Approvvigionamento energia'!$Q$39*'Profilo eolico'!B2001</f>
        <v>1645.9114768264928</v>
      </c>
      <c r="F1999">
        <f>$P$41*'Profilo fotovoltaico'!B2001+'Approvvigionamento energia'!$Q$41*'Profilo eolico'!B2001</f>
        <v>1161.014290177053</v>
      </c>
      <c r="G1999">
        <f>$P$43*'Profilo fotovoltaico'!B2001+'Approvvigionamento energia'!$Q$43*'Profilo eolico'!B2001</f>
        <v>676.11710352761338</v>
      </c>
      <c r="H1999">
        <f t="shared" si="62"/>
        <v>1138.4335154826958</v>
      </c>
      <c r="I1999">
        <f>IF(LCOH!$C$28=Menu!$A$1,'Approvvigionamento energia'!C1999,0)+IF(LCOH!$C$28=Menu!$A$2,'Approvvigionamento energia'!D1999,0)+IF(LCOH!$C$28=Menu!$A$3,'Approvvigionamento energia'!E1999,0)+IF(LCOH!$C$28=Menu!$A$4,'Approvvigionamento energia'!F1999,0)+IF(LCOH!$C$28=Menu!$A$5,'Approvvigionamento energia'!G1999,0)+IF(LCOH!$C$28=Menu!$A$6,'Approvvigionamento energia'!H1999,0)</f>
        <v>1161.014290177053</v>
      </c>
      <c r="J1999">
        <f>'Approvvigionamento energia'!A1999+'Approvvigionamento energia'!B1999+'Approvvigionamento energia'!I1999</f>
        <v>1552.214290177053</v>
      </c>
      <c r="K1999">
        <f>IF(MIN(LCOH!$C$18,J1999)&gt;=$P$48*LCOH!$C$18, MIN(LCOH!$C$18,J1999),0)</f>
        <v>1500</v>
      </c>
      <c r="L1999">
        <f t="shared" si="63"/>
        <v>52.214290177053044</v>
      </c>
      <c r="M1999">
        <f>K1999/LCOH!$C$18</f>
        <v>1</v>
      </c>
      <c r="N1999">
        <f>K1999/LCOH!$C$34</f>
        <v>28.901734104046245</v>
      </c>
    </row>
    <row r="2000" spans="1:14" x14ac:dyDescent="0.35">
      <c r="A2000">
        <f>'Profilo fotovoltaico'!B2002*LCOH!$C$20</f>
        <v>157</v>
      </c>
      <c r="B2000">
        <f>'Profilo eolico'!B2002*LCOH!$C$21</f>
        <v>354.6</v>
      </c>
      <c r="C2000">
        <f>$P$35*'Profilo fotovoltaico'!B2002</f>
        <v>1154.6741134566641</v>
      </c>
      <c r="D2000">
        <f>$Q$37*'Profilo eolico'!B2002</f>
        <v>2068.9615335941012</v>
      </c>
      <c r="E2000">
        <f>$P$39*'Profilo fotovoltaico'!B2002+'Approvvigionamento energia'!$Q$39*'Profilo eolico'!B2002</f>
        <v>1840.3896785597417</v>
      </c>
      <c r="F2000">
        <f>$P$41*'Profilo fotovoltaico'!B2002+'Approvvigionamento energia'!$Q$41*'Profilo eolico'!B2002</f>
        <v>1611.8178235253827</v>
      </c>
      <c r="G2000">
        <f>$P$43*'Profilo fotovoltaico'!B2002+'Approvvigionamento energia'!$Q$43*'Profilo eolico'!B2002</f>
        <v>1383.2459684910236</v>
      </c>
      <c r="H2000">
        <f t="shared" si="62"/>
        <v>1138.4335154826958</v>
      </c>
      <c r="I2000">
        <f>IF(LCOH!$C$28=Menu!$A$1,'Approvvigionamento energia'!C2000,0)+IF(LCOH!$C$28=Menu!$A$2,'Approvvigionamento energia'!D2000,0)+IF(LCOH!$C$28=Menu!$A$3,'Approvvigionamento energia'!E2000,0)+IF(LCOH!$C$28=Menu!$A$4,'Approvvigionamento energia'!F2000,0)+IF(LCOH!$C$28=Menu!$A$5,'Approvvigionamento energia'!G2000,0)+IF(LCOH!$C$28=Menu!$A$6,'Approvvigionamento energia'!H2000,0)</f>
        <v>1611.8178235253827</v>
      </c>
      <c r="J2000">
        <f>'Approvvigionamento energia'!A2000+'Approvvigionamento energia'!B2000+'Approvvigionamento energia'!I2000</f>
        <v>2123.4178235253826</v>
      </c>
      <c r="K2000">
        <f>IF(MIN(LCOH!$C$18,J2000)&gt;=$P$48*LCOH!$C$18, MIN(LCOH!$C$18,J2000),0)</f>
        <v>1500</v>
      </c>
      <c r="L2000">
        <f t="shared" si="63"/>
        <v>623.41782352538257</v>
      </c>
      <c r="M2000">
        <f>K2000/LCOH!$C$18</f>
        <v>1</v>
      </c>
      <c r="N2000">
        <f>K2000/LCOH!$C$34</f>
        <v>28.901734104046245</v>
      </c>
    </row>
    <row r="2001" spans="1:14" x14ac:dyDescent="0.35">
      <c r="A2001">
        <f>'Profilo fotovoltaico'!B2003*LCOH!$C$20</f>
        <v>320</v>
      </c>
      <c r="B2001">
        <f>'Profilo eolico'!B2003*LCOH!$C$21</f>
        <v>390.29999999999995</v>
      </c>
      <c r="C2001">
        <f>$P$35*'Profilo fotovoltaico'!B2003</f>
        <v>2353.4759000390609</v>
      </c>
      <c r="D2001">
        <f>$Q$37*'Profilo eolico'!B2003</f>
        <v>2277.2579993281938</v>
      </c>
      <c r="E2001">
        <f>$P$39*'Profilo fotovoltaico'!B2003+'Approvvigionamento energia'!$Q$39*'Profilo eolico'!B2003</f>
        <v>2296.3124745059104</v>
      </c>
      <c r="F2001">
        <f>$P$41*'Profilo fotovoltaico'!B2003+'Approvvigionamento energia'!$Q$41*'Profilo eolico'!B2003</f>
        <v>2315.3669496836274</v>
      </c>
      <c r="G2001">
        <f>$P$43*'Profilo fotovoltaico'!B2003+'Approvvigionamento energia'!$Q$43*'Profilo eolico'!B2003</f>
        <v>2334.4214248613443</v>
      </c>
      <c r="H2001">
        <f t="shared" si="62"/>
        <v>1138.4335154826958</v>
      </c>
      <c r="I2001">
        <f>IF(LCOH!$C$28=Menu!$A$1,'Approvvigionamento energia'!C2001,0)+IF(LCOH!$C$28=Menu!$A$2,'Approvvigionamento energia'!D2001,0)+IF(LCOH!$C$28=Menu!$A$3,'Approvvigionamento energia'!E2001,0)+IF(LCOH!$C$28=Menu!$A$4,'Approvvigionamento energia'!F2001,0)+IF(LCOH!$C$28=Menu!$A$5,'Approvvigionamento energia'!G2001,0)+IF(LCOH!$C$28=Menu!$A$6,'Approvvigionamento energia'!H2001,0)</f>
        <v>2315.3669496836274</v>
      </c>
      <c r="J2001">
        <f>'Approvvigionamento energia'!A2001+'Approvvigionamento energia'!B2001+'Approvvigionamento energia'!I2001</f>
        <v>3025.6669496836275</v>
      </c>
      <c r="K2001">
        <f>IF(MIN(LCOH!$C$18,J2001)&gt;=$P$48*LCOH!$C$18, MIN(LCOH!$C$18,J2001),0)</f>
        <v>1500</v>
      </c>
      <c r="L2001">
        <f t="shared" si="63"/>
        <v>1525.6669496836275</v>
      </c>
      <c r="M2001">
        <f>K2001/LCOH!$C$18</f>
        <v>1</v>
      </c>
      <c r="N2001">
        <f>K2001/LCOH!$C$34</f>
        <v>28.901734104046245</v>
      </c>
    </row>
    <row r="2002" spans="1:14" x14ac:dyDescent="0.35">
      <c r="A2002">
        <f>'Profilo fotovoltaico'!B2004*LCOH!$C$20</f>
        <v>456</v>
      </c>
      <c r="B2002">
        <f>'Profilo eolico'!B2004*LCOH!$C$21</f>
        <v>394.1</v>
      </c>
      <c r="C2002">
        <f>$P$35*'Profilo fotovoltaico'!B2004</f>
        <v>3353.7031575556616</v>
      </c>
      <c r="D2002">
        <f>$Q$37*'Profilo eolico'!B2004</f>
        <v>2299.4296119273413</v>
      </c>
      <c r="E2002">
        <f>$P$39*'Profilo fotovoltaico'!B2004+'Approvvigionamento energia'!$Q$39*'Profilo eolico'!B2004</f>
        <v>2562.997998334421</v>
      </c>
      <c r="F2002">
        <f>$P$41*'Profilo fotovoltaico'!B2004+'Approvvigionamento energia'!$Q$41*'Profilo eolico'!B2004</f>
        <v>2826.5663847415017</v>
      </c>
      <c r="G2002">
        <f>$P$43*'Profilo fotovoltaico'!B2004+'Approvvigionamento energia'!$Q$43*'Profilo eolico'!B2004</f>
        <v>3090.1347711485814</v>
      </c>
      <c r="H2002">
        <f t="shared" si="62"/>
        <v>1138.4335154826958</v>
      </c>
      <c r="I2002">
        <f>IF(LCOH!$C$28=Menu!$A$1,'Approvvigionamento energia'!C2002,0)+IF(LCOH!$C$28=Menu!$A$2,'Approvvigionamento energia'!D2002,0)+IF(LCOH!$C$28=Menu!$A$3,'Approvvigionamento energia'!E2002,0)+IF(LCOH!$C$28=Menu!$A$4,'Approvvigionamento energia'!F2002,0)+IF(LCOH!$C$28=Menu!$A$5,'Approvvigionamento energia'!G2002,0)+IF(LCOH!$C$28=Menu!$A$6,'Approvvigionamento energia'!H2002,0)</f>
        <v>2826.5663847415017</v>
      </c>
      <c r="J2002">
        <f>'Approvvigionamento energia'!A2002+'Approvvigionamento energia'!B2002+'Approvvigionamento energia'!I2002</f>
        <v>3676.6663847415016</v>
      </c>
      <c r="K2002">
        <f>IF(MIN(LCOH!$C$18,J2002)&gt;=$P$48*LCOH!$C$18, MIN(LCOH!$C$18,J2002),0)</f>
        <v>1500</v>
      </c>
      <c r="L2002">
        <f t="shared" si="63"/>
        <v>2176.6663847415016</v>
      </c>
      <c r="M2002">
        <f>K2002/LCOH!$C$18</f>
        <v>1</v>
      </c>
      <c r="N2002">
        <f>K2002/LCOH!$C$34</f>
        <v>28.901734104046245</v>
      </c>
    </row>
    <row r="2003" spans="1:14" x14ac:dyDescent="0.35">
      <c r="A2003">
        <f>'Profilo fotovoltaico'!B2005*LCOH!$C$20</f>
        <v>546</v>
      </c>
      <c r="B2003">
        <f>'Profilo eolico'!B2005*LCOH!$C$21</f>
        <v>379.8</v>
      </c>
      <c r="C2003">
        <f>$P$35*'Profilo fotovoltaico'!B2005</f>
        <v>4015.6182544416479</v>
      </c>
      <c r="D2003">
        <f>$Q$37*'Profilo eolico'!B2005</f>
        <v>2215.9943329358139</v>
      </c>
      <c r="E2003">
        <f>$P$39*'Profilo fotovoltaico'!B2005+'Approvvigionamento energia'!$Q$39*'Profilo eolico'!B2005</f>
        <v>2665.9003133122724</v>
      </c>
      <c r="F2003">
        <f>$P$41*'Profilo fotovoltaico'!B2005+'Approvvigionamento energia'!$Q$41*'Profilo eolico'!B2005</f>
        <v>3115.8062936887309</v>
      </c>
      <c r="G2003">
        <f>$P$43*'Profilo fotovoltaico'!B2005+'Approvvigionamento energia'!$Q$43*'Profilo eolico'!B2005</f>
        <v>3565.7122740651894</v>
      </c>
      <c r="H2003">
        <f t="shared" si="62"/>
        <v>1138.4335154826958</v>
      </c>
      <c r="I2003">
        <f>IF(LCOH!$C$28=Menu!$A$1,'Approvvigionamento energia'!C2003,0)+IF(LCOH!$C$28=Menu!$A$2,'Approvvigionamento energia'!D2003,0)+IF(LCOH!$C$28=Menu!$A$3,'Approvvigionamento energia'!E2003,0)+IF(LCOH!$C$28=Menu!$A$4,'Approvvigionamento energia'!F2003,0)+IF(LCOH!$C$28=Menu!$A$5,'Approvvigionamento energia'!G2003,0)+IF(LCOH!$C$28=Menu!$A$6,'Approvvigionamento energia'!H2003,0)</f>
        <v>3115.8062936887309</v>
      </c>
      <c r="J2003">
        <f>'Approvvigionamento energia'!A2003+'Approvvigionamento energia'!B2003+'Approvvigionamento energia'!I2003</f>
        <v>4041.6062936887311</v>
      </c>
      <c r="K2003">
        <f>IF(MIN(LCOH!$C$18,J2003)&gt;=$P$48*LCOH!$C$18, MIN(LCOH!$C$18,J2003),0)</f>
        <v>1500</v>
      </c>
      <c r="L2003">
        <f t="shared" si="63"/>
        <v>2541.6062936887311</v>
      </c>
      <c r="M2003">
        <f>K2003/LCOH!$C$18</f>
        <v>1</v>
      </c>
      <c r="N2003">
        <f>K2003/LCOH!$C$34</f>
        <v>28.901734104046245</v>
      </c>
    </row>
    <row r="2004" spans="1:14" x14ac:dyDescent="0.35">
      <c r="A2004">
        <f>'Profilo fotovoltaico'!B2006*LCOH!$C$20</f>
        <v>598</v>
      </c>
      <c r="B2004">
        <f>'Profilo eolico'!B2006*LCOH!$C$21</f>
        <v>364.09999999999997</v>
      </c>
      <c r="C2004">
        <f>$P$35*'Profilo fotovoltaico'!B2006</f>
        <v>4398.0580881979949</v>
      </c>
      <c r="D2004">
        <f>$Q$37*'Profilo eolico'!B2006</f>
        <v>2124.3905650919687</v>
      </c>
      <c r="E2004">
        <f>$P$39*'Profilo fotovoltaico'!B2006+'Approvvigionamento energia'!$Q$39*'Profilo eolico'!B2006</f>
        <v>2692.807445868475</v>
      </c>
      <c r="F2004">
        <f>$P$41*'Profilo fotovoltaico'!B2006+'Approvvigionamento energia'!$Q$41*'Profilo eolico'!B2006</f>
        <v>3261.2243266449818</v>
      </c>
      <c r="G2004">
        <f>$P$43*'Profilo fotovoltaico'!B2006+'Approvvigionamento energia'!$Q$43*'Profilo eolico'!B2006</f>
        <v>3829.6412074214886</v>
      </c>
      <c r="H2004">
        <f t="shared" si="62"/>
        <v>1138.4335154826958</v>
      </c>
      <c r="I2004">
        <f>IF(LCOH!$C$28=Menu!$A$1,'Approvvigionamento energia'!C2004,0)+IF(LCOH!$C$28=Menu!$A$2,'Approvvigionamento energia'!D2004,0)+IF(LCOH!$C$28=Menu!$A$3,'Approvvigionamento energia'!E2004,0)+IF(LCOH!$C$28=Menu!$A$4,'Approvvigionamento energia'!F2004,0)+IF(LCOH!$C$28=Menu!$A$5,'Approvvigionamento energia'!G2004,0)+IF(LCOH!$C$28=Menu!$A$6,'Approvvigionamento energia'!H2004,0)</f>
        <v>3261.2243266449818</v>
      </c>
      <c r="J2004">
        <f>'Approvvigionamento energia'!A2004+'Approvvigionamento energia'!B2004+'Approvvigionamento energia'!I2004</f>
        <v>4223.3243266449817</v>
      </c>
      <c r="K2004">
        <f>IF(MIN(LCOH!$C$18,J2004)&gt;=$P$48*LCOH!$C$18, MIN(LCOH!$C$18,J2004),0)</f>
        <v>1500</v>
      </c>
      <c r="L2004">
        <f t="shared" si="63"/>
        <v>2723.3243266449817</v>
      </c>
      <c r="M2004">
        <f>K2004/LCOH!$C$18</f>
        <v>1</v>
      </c>
      <c r="N2004">
        <f>K2004/LCOH!$C$34</f>
        <v>28.901734104046245</v>
      </c>
    </row>
    <row r="2005" spans="1:14" x14ac:dyDescent="0.35">
      <c r="A2005">
        <f>'Profilo fotovoltaico'!B2007*LCOH!$C$20</f>
        <v>615</v>
      </c>
      <c r="B2005">
        <f>'Profilo eolico'!B2007*LCOH!$C$21</f>
        <v>351.6</v>
      </c>
      <c r="C2005">
        <f>$P$35*'Profilo fotovoltaico'!B2007</f>
        <v>4523.0864953875698</v>
      </c>
      <c r="D2005">
        <f>$Q$37*'Profilo eolico'!B2007</f>
        <v>2051.4576289105639</v>
      </c>
      <c r="E2005">
        <f>$P$39*'Profilo fotovoltaico'!B2007+'Approvvigionamento energia'!$Q$39*'Profilo eolico'!B2007</f>
        <v>2669.3648455298153</v>
      </c>
      <c r="F2005">
        <f>$P$41*'Profilo fotovoltaico'!B2007+'Approvvigionamento energia'!$Q$41*'Profilo eolico'!B2007</f>
        <v>3287.2720621490671</v>
      </c>
      <c r="G2005">
        <f>$P$43*'Profilo fotovoltaico'!B2007+'Approvvigionamento energia'!$Q$43*'Profilo eolico'!B2007</f>
        <v>3905.1792787683185</v>
      </c>
      <c r="H2005">
        <f t="shared" si="62"/>
        <v>1138.4335154826958</v>
      </c>
      <c r="I2005">
        <f>IF(LCOH!$C$28=Menu!$A$1,'Approvvigionamento energia'!C2005,0)+IF(LCOH!$C$28=Menu!$A$2,'Approvvigionamento energia'!D2005,0)+IF(LCOH!$C$28=Menu!$A$3,'Approvvigionamento energia'!E2005,0)+IF(LCOH!$C$28=Menu!$A$4,'Approvvigionamento energia'!F2005,0)+IF(LCOH!$C$28=Menu!$A$5,'Approvvigionamento energia'!G2005,0)+IF(LCOH!$C$28=Menu!$A$6,'Approvvigionamento energia'!H2005,0)</f>
        <v>3287.2720621490671</v>
      </c>
      <c r="J2005">
        <f>'Approvvigionamento energia'!A2005+'Approvvigionamento energia'!B2005+'Approvvigionamento energia'!I2005</f>
        <v>4253.8720621490675</v>
      </c>
      <c r="K2005">
        <f>IF(MIN(LCOH!$C$18,J2005)&gt;=$P$48*LCOH!$C$18, MIN(LCOH!$C$18,J2005),0)</f>
        <v>1500</v>
      </c>
      <c r="L2005">
        <f t="shared" si="63"/>
        <v>2753.8720621490675</v>
      </c>
      <c r="M2005">
        <f>K2005/LCOH!$C$18</f>
        <v>1</v>
      </c>
      <c r="N2005">
        <f>K2005/LCOH!$C$34</f>
        <v>28.901734104046245</v>
      </c>
    </row>
    <row r="2006" spans="1:14" x14ac:dyDescent="0.35">
      <c r="A2006">
        <f>'Profilo fotovoltaico'!B2008*LCOH!$C$20</f>
        <v>591</v>
      </c>
      <c r="B2006">
        <f>'Profilo eolico'!B2008*LCOH!$C$21</f>
        <v>343</v>
      </c>
      <c r="C2006">
        <f>$P$35*'Profilo fotovoltaico'!B2008</f>
        <v>4346.5758028846403</v>
      </c>
      <c r="D2006">
        <f>$Q$37*'Profilo eolico'!B2008</f>
        <v>2001.279768817757</v>
      </c>
      <c r="E2006">
        <f>$P$39*'Profilo fotovoltaico'!B2008+'Approvvigionamento energia'!$Q$39*'Profilo eolico'!B2008</f>
        <v>2587.6037773344779</v>
      </c>
      <c r="F2006">
        <f>$P$41*'Profilo fotovoltaico'!B2008+'Approvvigionamento energia'!$Q$41*'Profilo eolico'!B2008</f>
        <v>3173.9277858511987</v>
      </c>
      <c r="G2006">
        <f>$P$43*'Profilo fotovoltaico'!B2008+'Approvvigionamento energia'!$Q$43*'Profilo eolico'!B2008</f>
        <v>3760.2517943679195</v>
      </c>
      <c r="H2006">
        <f t="shared" si="62"/>
        <v>1138.4335154826958</v>
      </c>
      <c r="I2006">
        <f>IF(LCOH!$C$28=Menu!$A$1,'Approvvigionamento energia'!C2006,0)+IF(LCOH!$C$28=Menu!$A$2,'Approvvigionamento energia'!D2006,0)+IF(LCOH!$C$28=Menu!$A$3,'Approvvigionamento energia'!E2006,0)+IF(LCOH!$C$28=Menu!$A$4,'Approvvigionamento energia'!F2006,0)+IF(LCOH!$C$28=Menu!$A$5,'Approvvigionamento energia'!G2006,0)+IF(LCOH!$C$28=Menu!$A$6,'Approvvigionamento energia'!H2006,0)</f>
        <v>3173.9277858511987</v>
      </c>
      <c r="J2006">
        <f>'Approvvigionamento energia'!A2006+'Approvvigionamento energia'!B2006+'Approvvigionamento energia'!I2006</f>
        <v>4107.9277858511987</v>
      </c>
      <c r="K2006">
        <f>IF(MIN(LCOH!$C$18,J2006)&gt;=$P$48*LCOH!$C$18, MIN(LCOH!$C$18,J2006),0)</f>
        <v>1500</v>
      </c>
      <c r="L2006">
        <f t="shared" si="63"/>
        <v>2607.9277858511987</v>
      </c>
      <c r="M2006">
        <f>K2006/LCOH!$C$18</f>
        <v>1</v>
      </c>
      <c r="N2006">
        <f>K2006/LCOH!$C$34</f>
        <v>28.901734104046245</v>
      </c>
    </row>
    <row r="2007" spans="1:14" x14ac:dyDescent="0.35">
      <c r="A2007">
        <f>'Profilo fotovoltaico'!B2009*LCOH!$C$20</f>
        <v>515</v>
      </c>
      <c r="B2007">
        <f>'Profilo eolico'!B2009*LCOH!$C$21</f>
        <v>334.6</v>
      </c>
      <c r="C2007">
        <f>$P$35*'Profilo fotovoltaico'!B2009</f>
        <v>3787.6252766253638</v>
      </c>
      <c r="D2007">
        <f>$Q$37*'Profilo eolico'!B2009</f>
        <v>1952.2688357038528</v>
      </c>
      <c r="E2007">
        <f>$P$39*'Profilo fotovoltaico'!B2009+'Approvvigionamento energia'!$Q$39*'Profilo eolico'!B2009</f>
        <v>2411.1079459342304</v>
      </c>
      <c r="F2007">
        <f>$P$41*'Profilo fotovoltaico'!B2009+'Approvvigionamento energia'!$Q$41*'Profilo eolico'!B2009</f>
        <v>2869.9470561646085</v>
      </c>
      <c r="G2007">
        <f>$P$43*'Profilo fotovoltaico'!B2009+'Approvvigionamento energia'!$Q$43*'Profilo eolico'!B2009</f>
        <v>3328.7861663949861</v>
      </c>
      <c r="H2007">
        <f t="shared" si="62"/>
        <v>1138.4335154826958</v>
      </c>
      <c r="I2007">
        <f>IF(LCOH!$C$28=Menu!$A$1,'Approvvigionamento energia'!C2007,0)+IF(LCOH!$C$28=Menu!$A$2,'Approvvigionamento energia'!D2007,0)+IF(LCOH!$C$28=Menu!$A$3,'Approvvigionamento energia'!E2007,0)+IF(LCOH!$C$28=Menu!$A$4,'Approvvigionamento energia'!F2007,0)+IF(LCOH!$C$28=Menu!$A$5,'Approvvigionamento energia'!G2007,0)+IF(LCOH!$C$28=Menu!$A$6,'Approvvigionamento energia'!H2007,0)</f>
        <v>2869.9470561646085</v>
      </c>
      <c r="J2007">
        <f>'Approvvigionamento energia'!A2007+'Approvvigionamento energia'!B2007+'Approvvigionamento energia'!I2007</f>
        <v>3719.5470561646084</v>
      </c>
      <c r="K2007">
        <f>IF(MIN(LCOH!$C$18,J2007)&gt;=$P$48*LCOH!$C$18, MIN(LCOH!$C$18,J2007),0)</f>
        <v>1500</v>
      </c>
      <c r="L2007">
        <f t="shared" si="63"/>
        <v>2219.5470561646084</v>
      </c>
      <c r="M2007">
        <f>K2007/LCOH!$C$18</f>
        <v>1</v>
      </c>
      <c r="N2007">
        <f>K2007/LCOH!$C$34</f>
        <v>28.901734104046245</v>
      </c>
    </row>
    <row r="2008" spans="1:14" x14ac:dyDescent="0.35">
      <c r="A2008">
        <f>'Profilo fotovoltaico'!B2010*LCOH!$C$20</f>
        <v>400</v>
      </c>
      <c r="B2008">
        <f>'Profilo eolico'!B2010*LCOH!$C$21</f>
        <v>319.79999999999995</v>
      </c>
      <c r="C2008">
        <f>$P$35*'Profilo fotovoltaico'!B2010</f>
        <v>2941.844875048826</v>
      </c>
      <c r="D2008">
        <f>$Q$37*'Profilo eolico'!B2010</f>
        <v>1865.916239265069</v>
      </c>
      <c r="E2008">
        <f>$P$39*'Profilo fotovoltaico'!B2010+'Approvvigionamento energia'!$Q$39*'Profilo eolico'!B2010</f>
        <v>2134.898398211008</v>
      </c>
      <c r="F2008">
        <f>$P$41*'Profilo fotovoltaico'!B2010+'Approvvigionamento energia'!$Q$41*'Profilo eolico'!B2010</f>
        <v>2403.8805571569474</v>
      </c>
      <c r="G2008">
        <f>$P$43*'Profilo fotovoltaico'!B2010+'Approvvigionamento energia'!$Q$43*'Profilo eolico'!B2010</f>
        <v>2672.8627161028867</v>
      </c>
      <c r="H2008">
        <f t="shared" si="62"/>
        <v>1138.4335154826958</v>
      </c>
      <c r="I2008">
        <f>IF(LCOH!$C$28=Menu!$A$1,'Approvvigionamento energia'!C2008,0)+IF(LCOH!$C$28=Menu!$A$2,'Approvvigionamento energia'!D2008,0)+IF(LCOH!$C$28=Menu!$A$3,'Approvvigionamento energia'!E2008,0)+IF(LCOH!$C$28=Menu!$A$4,'Approvvigionamento energia'!F2008,0)+IF(LCOH!$C$28=Menu!$A$5,'Approvvigionamento energia'!G2008,0)+IF(LCOH!$C$28=Menu!$A$6,'Approvvigionamento energia'!H2008,0)</f>
        <v>2403.8805571569474</v>
      </c>
      <c r="J2008">
        <f>'Approvvigionamento energia'!A2008+'Approvvigionamento energia'!B2008+'Approvvigionamento energia'!I2008</f>
        <v>3123.6805571569475</v>
      </c>
      <c r="K2008">
        <f>IF(MIN(LCOH!$C$18,J2008)&gt;=$P$48*LCOH!$C$18, MIN(LCOH!$C$18,J2008),0)</f>
        <v>1500</v>
      </c>
      <c r="L2008">
        <f t="shared" si="63"/>
        <v>1623.6805571569475</v>
      </c>
      <c r="M2008">
        <f>K2008/LCOH!$C$18</f>
        <v>1</v>
      </c>
      <c r="N2008">
        <f>K2008/LCOH!$C$34</f>
        <v>28.901734104046245</v>
      </c>
    </row>
    <row r="2009" spans="1:14" x14ac:dyDescent="0.35">
      <c r="A2009">
        <f>'Profilo fotovoltaico'!B2011*LCOH!$C$20</f>
        <v>255</v>
      </c>
      <c r="B2009">
        <f>'Profilo eolico'!B2011*LCOH!$C$21</f>
        <v>299.8</v>
      </c>
      <c r="C2009">
        <f>$P$35*'Profilo fotovoltaico'!B2011</f>
        <v>1875.4261078436266</v>
      </c>
      <c r="D2009">
        <f>$Q$37*'Profilo eolico'!B2011</f>
        <v>1749.2235413748208</v>
      </c>
      <c r="E2009">
        <f>$P$39*'Profilo fotovoltaico'!B2011+'Approvvigionamento energia'!$Q$39*'Profilo eolico'!B2011</f>
        <v>1780.7741829920221</v>
      </c>
      <c r="F2009">
        <f>$P$41*'Profilo fotovoltaico'!B2011+'Approvvigionamento energia'!$Q$41*'Profilo eolico'!B2011</f>
        <v>1812.3248246092237</v>
      </c>
      <c r="G2009">
        <f>$P$43*'Profilo fotovoltaico'!B2011+'Approvvigionamento energia'!$Q$43*'Profilo eolico'!B2011</f>
        <v>1843.875466226425</v>
      </c>
      <c r="H2009">
        <f t="shared" si="62"/>
        <v>1138.4335154826958</v>
      </c>
      <c r="I2009">
        <f>IF(LCOH!$C$28=Menu!$A$1,'Approvvigionamento energia'!C2009,0)+IF(LCOH!$C$28=Menu!$A$2,'Approvvigionamento energia'!D2009,0)+IF(LCOH!$C$28=Menu!$A$3,'Approvvigionamento energia'!E2009,0)+IF(LCOH!$C$28=Menu!$A$4,'Approvvigionamento energia'!F2009,0)+IF(LCOH!$C$28=Menu!$A$5,'Approvvigionamento energia'!G2009,0)+IF(LCOH!$C$28=Menu!$A$6,'Approvvigionamento energia'!H2009,0)</f>
        <v>1812.3248246092237</v>
      </c>
      <c r="J2009">
        <f>'Approvvigionamento energia'!A2009+'Approvvigionamento energia'!B2009+'Approvvigionamento energia'!I2009</f>
        <v>2367.1248246092237</v>
      </c>
      <c r="K2009">
        <f>IF(MIN(LCOH!$C$18,J2009)&gt;=$P$48*LCOH!$C$18, MIN(LCOH!$C$18,J2009),0)</f>
        <v>1500</v>
      </c>
      <c r="L2009">
        <f t="shared" si="63"/>
        <v>867.12482460922365</v>
      </c>
      <c r="M2009">
        <f>K2009/LCOH!$C$18</f>
        <v>1</v>
      </c>
      <c r="N2009">
        <f>K2009/LCOH!$C$34</f>
        <v>28.901734104046245</v>
      </c>
    </row>
    <row r="2010" spans="1:14" x14ac:dyDescent="0.35">
      <c r="A2010">
        <f>'Profilo fotovoltaico'!B2012*LCOH!$C$20</f>
        <v>94</v>
      </c>
      <c r="B2010">
        <f>'Profilo eolico'!B2012*LCOH!$C$21</f>
        <v>255.1</v>
      </c>
      <c r="C2010">
        <f>$P$35*'Profilo fotovoltaico'!B2012</f>
        <v>691.33354563647413</v>
      </c>
      <c r="D2010">
        <f>$Q$37*'Profilo eolico'!B2012</f>
        <v>1488.4153615901159</v>
      </c>
      <c r="E2010">
        <f>$P$39*'Profilo fotovoltaico'!B2012+'Approvvigionamento energia'!$Q$39*'Profilo eolico'!B2012</f>
        <v>1289.1449076017054</v>
      </c>
      <c r="F2010">
        <f>$P$41*'Profilo fotovoltaico'!B2012+'Approvvigionamento energia'!$Q$41*'Profilo eolico'!B2012</f>
        <v>1089.8744536132949</v>
      </c>
      <c r="G2010">
        <f>$P$43*'Profilo fotovoltaico'!B2012+'Approvvigionamento energia'!$Q$43*'Profilo eolico'!B2012</f>
        <v>890.60399962488464</v>
      </c>
      <c r="H2010">
        <f t="shared" si="62"/>
        <v>1138.4335154826958</v>
      </c>
      <c r="I2010">
        <f>IF(LCOH!$C$28=Menu!$A$1,'Approvvigionamento energia'!C2010,0)+IF(LCOH!$C$28=Menu!$A$2,'Approvvigionamento energia'!D2010,0)+IF(LCOH!$C$28=Menu!$A$3,'Approvvigionamento energia'!E2010,0)+IF(LCOH!$C$28=Menu!$A$4,'Approvvigionamento energia'!F2010,0)+IF(LCOH!$C$28=Menu!$A$5,'Approvvigionamento energia'!G2010,0)+IF(LCOH!$C$28=Menu!$A$6,'Approvvigionamento energia'!H2010,0)</f>
        <v>1089.8744536132949</v>
      </c>
      <c r="J2010">
        <f>'Approvvigionamento energia'!A2010+'Approvvigionamento energia'!B2010+'Approvvigionamento energia'!I2010</f>
        <v>1438.9744536132948</v>
      </c>
      <c r="K2010">
        <f>IF(MIN(LCOH!$C$18,J2010)&gt;=$P$48*LCOH!$C$18, MIN(LCOH!$C$18,J2010),0)</f>
        <v>1438.9744536132948</v>
      </c>
      <c r="L2010">
        <f t="shared" si="63"/>
        <v>0</v>
      </c>
      <c r="M2010">
        <f>K2010/LCOH!$C$18</f>
        <v>0.95931630240886323</v>
      </c>
      <c r="N2010">
        <f>K2010/LCOH!$C$34</f>
        <v>27.725904693897782</v>
      </c>
    </row>
    <row r="2011" spans="1:14" x14ac:dyDescent="0.35">
      <c r="A2011">
        <f>'Profilo fotovoltaico'!B2013*LCOH!$C$20</f>
        <v>2</v>
      </c>
      <c r="B2011">
        <f>'Profilo eolico'!B2013*LCOH!$C$21</f>
        <v>227.6</v>
      </c>
      <c r="C2011">
        <f>$P$35*'Profilo fotovoltaico'!B2013</f>
        <v>14.70922437524413</v>
      </c>
      <c r="D2011">
        <f>$Q$37*'Profilo eolico'!B2013</f>
        <v>1327.9629019910246</v>
      </c>
      <c r="E2011">
        <f>$P$39*'Profilo fotovoltaico'!B2013+'Approvvigionamento energia'!$Q$39*'Profilo eolico'!B2013</f>
        <v>999.64948258707955</v>
      </c>
      <c r="F2011">
        <f>$P$41*'Profilo fotovoltaico'!B2013+'Approvvigionamento energia'!$Q$41*'Profilo eolico'!B2013</f>
        <v>671.33606318313434</v>
      </c>
      <c r="G2011">
        <f>$P$43*'Profilo fotovoltaico'!B2013+'Approvvigionamento energia'!$Q$43*'Profilo eolico'!B2013</f>
        <v>343.02264377918925</v>
      </c>
      <c r="H2011">
        <f t="shared" si="62"/>
        <v>1138.4335154826958</v>
      </c>
      <c r="I2011">
        <f>IF(LCOH!$C$28=Menu!$A$1,'Approvvigionamento energia'!C2011,0)+IF(LCOH!$C$28=Menu!$A$2,'Approvvigionamento energia'!D2011,0)+IF(LCOH!$C$28=Menu!$A$3,'Approvvigionamento energia'!E2011,0)+IF(LCOH!$C$28=Menu!$A$4,'Approvvigionamento energia'!F2011,0)+IF(LCOH!$C$28=Menu!$A$5,'Approvvigionamento energia'!G2011,0)+IF(LCOH!$C$28=Menu!$A$6,'Approvvigionamento energia'!H2011,0)</f>
        <v>671.33606318313434</v>
      </c>
      <c r="J2011">
        <f>'Approvvigionamento energia'!A2011+'Approvvigionamento energia'!B2011+'Approvvigionamento energia'!I2011</f>
        <v>900.93606318313437</v>
      </c>
      <c r="K2011">
        <f>IF(MIN(LCOH!$C$18,J2011)&gt;=$P$48*LCOH!$C$18, MIN(LCOH!$C$18,J2011),0)</f>
        <v>900.93606318313437</v>
      </c>
      <c r="L2011">
        <f t="shared" si="63"/>
        <v>0</v>
      </c>
      <c r="M2011">
        <f>K2011/LCOH!$C$18</f>
        <v>0.60062404212208953</v>
      </c>
      <c r="N2011">
        <f>K2011/LCOH!$C$34</f>
        <v>17.359076361910105</v>
      </c>
    </row>
    <row r="2012" spans="1:14" x14ac:dyDescent="0.35">
      <c r="A2012">
        <f>'Profilo fotovoltaico'!B2014*LCOH!$C$20</f>
        <v>0</v>
      </c>
      <c r="B2012">
        <f>'Profilo eolico'!B2014*LCOH!$C$21</f>
        <v>220.70000000000002</v>
      </c>
      <c r="C2012">
        <f>$P$35*'Profilo fotovoltaico'!B2014</f>
        <v>0</v>
      </c>
      <c r="D2012">
        <f>$Q$37*'Profilo eolico'!B2014</f>
        <v>1287.703921218889</v>
      </c>
      <c r="E2012">
        <f>$P$39*'Profilo fotovoltaico'!B2014+'Approvvigionamento energia'!$Q$39*'Profilo eolico'!B2014</f>
        <v>965.77794091416683</v>
      </c>
      <c r="F2012">
        <f>$P$41*'Profilo fotovoltaico'!B2014+'Approvvigionamento energia'!$Q$41*'Profilo eolico'!B2014</f>
        <v>643.85196060944452</v>
      </c>
      <c r="G2012">
        <f>$P$43*'Profilo fotovoltaico'!B2014+'Approvvigionamento energia'!$Q$43*'Profilo eolico'!B2014</f>
        <v>321.92598030472226</v>
      </c>
      <c r="H2012">
        <f t="shared" si="62"/>
        <v>1138.4335154826958</v>
      </c>
      <c r="I2012">
        <f>IF(LCOH!$C$28=Menu!$A$1,'Approvvigionamento energia'!C2012,0)+IF(LCOH!$C$28=Menu!$A$2,'Approvvigionamento energia'!D2012,0)+IF(LCOH!$C$28=Menu!$A$3,'Approvvigionamento energia'!E2012,0)+IF(LCOH!$C$28=Menu!$A$4,'Approvvigionamento energia'!F2012,0)+IF(LCOH!$C$28=Menu!$A$5,'Approvvigionamento energia'!G2012,0)+IF(LCOH!$C$28=Menu!$A$6,'Approvvigionamento energia'!H2012,0)</f>
        <v>643.85196060944452</v>
      </c>
      <c r="J2012">
        <f>'Approvvigionamento energia'!A2012+'Approvvigionamento energia'!B2012+'Approvvigionamento energia'!I2012</f>
        <v>864.55196060944456</v>
      </c>
      <c r="K2012">
        <f>IF(MIN(LCOH!$C$18,J2012)&gt;=$P$48*LCOH!$C$18, MIN(LCOH!$C$18,J2012),0)</f>
        <v>864.55196060944456</v>
      </c>
      <c r="L2012">
        <f t="shared" si="63"/>
        <v>0</v>
      </c>
      <c r="M2012">
        <f>K2012/LCOH!$C$18</f>
        <v>0.57636797373962967</v>
      </c>
      <c r="N2012">
        <f>K2012/LCOH!$C$34</f>
        <v>16.658033923110686</v>
      </c>
    </row>
    <row r="2013" spans="1:14" x14ac:dyDescent="0.35">
      <c r="A2013">
        <f>'Profilo fotovoltaico'!B2015*LCOH!$C$20</f>
        <v>0</v>
      </c>
      <c r="B2013">
        <f>'Profilo eolico'!B2015*LCOH!$C$21</f>
        <v>224.5</v>
      </c>
      <c r="C2013">
        <f>$P$35*'Profilo fotovoltaico'!B2015</f>
        <v>0</v>
      </c>
      <c r="D2013">
        <f>$Q$37*'Profilo eolico'!B2015</f>
        <v>1309.8755338180363</v>
      </c>
      <c r="E2013">
        <f>$P$39*'Profilo fotovoltaico'!B2015+'Approvvigionamento energia'!$Q$39*'Profilo eolico'!B2015</f>
        <v>982.40665036352721</v>
      </c>
      <c r="F2013">
        <f>$P$41*'Profilo fotovoltaico'!B2015+'Approvvigionamento energia'!$Q$41*'Profilo eolico'!B2015</f>
        <v>654.93776690901814</v>
      </c>
      <c r="G2013">
        <f>$P$43*'Profilo fotovoltaico'!B2015+'Approvvigionamento energia'!$Q$43*'Profilo eolico'!B2015</f>
        <v>327.46888345450907</v>
      </c>
      <c r="H2013">
        <f t="shared" si="62"/>
        <v>1138.4335154826958</v>
      </c>
      <c r="I2013">
        <f>IF(LCOH!$C$28=Menu!$A$1,'Approvvigionamento energia'!C2013,0)+IF(LCOH!$C$28=Menu!$A$2,'Approvvigionamento energia'!D2013,0)+IF(LCOH!$C$28=Menu!$A$3,'Approvvigionamento energia'!E2013,0)+IF(LCOH!$C$28=Menu!$A$4,'Approvvigionamento energia'!F2013,0)+IF(LCOH!$C$28=Menu!$A$5,'Approvvigionamento energia'!G2013,0)+IF(LCOH!$C$28=Menu!$A$6,'Approvvigionamento energia'!H2013,0)</f>
        <v>654.93776690901814</v>
      </c>
      <c r="J2013">
        <f>'Approvvigionamento energia'!A2013+'Approvvigionamento energia'!B2013+'Approvvigionamento energia'!I2013</f>
        <v>879.43776690901814</v>
      </c>
      <c r="K2013">
        <f>IF(MIN(LCOH!$C$18,J2013)&gt;=$P$48*LCOH!$C$18, MIN(LCOH!$C$18,J2013),0)</f>
        <v>879.43776690901814</v>
      </c>
      <c r="L2013">
        <f t="shared" si="63"/>
        <v>0</v>
      </c>
      <c r="M2013">
        <f>K2013/LCOH!$C$18</f>
        <v>0.58629184460601214</v>
      </c>
      <c r="N2013">
        <f>K2013/LCOH!$C$34</f>
        <v>16.94485100017376</v>
      </c>
    </row>
    <row r="2014" spans="1:14" x14ac:dyDescent="0.35">
      <c r="A2014">
        <f>'Profilo fotovoltaico'!B2016*LCOH!$C$20</f>
        <v>0</v>
      </c>
      <c r="B2014">
        <f>'Profilo eolico'!B2016*LCOH!$C$21</f>
        <v>256.29999999999995</v>
      </c>
      <c r="C2014">
        <f>$P$35*'Profilo fotovoltaico'!B2016</f>
        <v>0</v>
      </c>
      <c r="D2014">
        <f>$Q$37*'Profilo eolico'!B2016</f>
        <v>1495.4169234635308</v>
      </c>
      <c r="E2014">
        <f>$P$39*'Profilo fotovoltaico'!B2016+'Approvvigionamento energia'!$Q$39*'Profilo eolico'!B2016</f>
        <v>1121.562692597648</v>
      </c>
      <c r="F2014">
        <f>$P$41*'Profilo fotovoltaico'!B2016+'Approvvigionamento energia'!$Q$41*'Profilo eolico'!B2016</f>
        <v>747.7084617317654</v>
      </c>
      <c r="G2014">
        <f>$P$43*'Profilo fotovoltaico'!B2016+'Approvvigionamento energia'!$Q$43*'Profilo eolico'!B2016</f>
        <v>373.8542308658827</v>
      </c>
      <c r="H2014">
        <f t="shared" si="62"/>
        <v>1138.4335154826958</v>
      </c>
      <c r="I2014">
        <f>IF(LCOH!$C$28=Menu!$A$1,'Approvvigionamento energia'!C2014,0)+IF(LCOH!$C$28=Menu!$A$2,'Approvvigionamento energia'!D2014,0)+IF(LCOH!$C$28=Menu!$A$3,'Approvvigionamento energia'!E2014,0)+IF(LCOH!$C$28=Menu!$A$4,'Approvvigionamento energia'!F2014,0)+IF(LCOH!$C$28=Menu!$A$5,'Approvvigionamento energia'!G2014,0)+IF(LCOH!$C$28=Menu!$A$6,'Approvvigionamento energia'!H2014,0)</f>
        <v>747.7084617317654</v>
      </c>
      <c r="J2014">
        <f>'Approvvigionamento energia'!A2014+'Approvvigionamento energia'!B2014+'Approvvigionamento energia'!I2014</f>
        <v>1004.0084617317654</v>
      </c>
      <c r="K2014">
        <f>IF(MIN(LCOH!$C$18,J2014)&gt;=$P$48*LCOH!$C$18, MIN(LCOH!$C$18,J2014),0)</f>
        <v>1004.0084617317654</v>
      </c>
      <c r="L2014">
        <f t="shared" si="63"/>
        <v>0</v>
      </c>
      <c r="M2014">
        <f>K2014/LCOH!$C$18</f>
        <v>0.66933897448784352</v>
      </c>
      <c r="N2014">
        <f>K2014/LCOH!$C$34</f>
        <v>19.345057066122646</v>
      </c>
    </row>
    <row r="2015" spans="1:14" x14ac:dyDescent="0.35">
      <c r="A2015">
        <f>'Profilo fotovoltaico'!B2017*LCOH!$C$20</f>
        <v>0</v>
      </c>
      <c r="B2015">
        <f>'Profilo eolico'!B2017*LCOH!$C$21</f>
        <v>261.2</v>
      </c>
      <c r="C2015">
        <f>$P$35*'Profilo fotovoltaico'!B2017</f>
        <v>0</v>
      </c>
      <c r="D2015">
        <f>$Q$37*'Profilo eolico'!B2017</f>
        <v>1524.0066344466416</v>
      </c>
      <c r="E2015">
        <f>$P$39*'Profilo fotovoltaico'!B2017+'Approvvigionamento energia'!$Q$39*'Profilo eolico'!B2017</f>
        <v>1143.0049758349812</v>
      </c>
      <c r="F2015">
        <f>$P$41*'Profilo fotovoltaico'!B2017+'Approvvigionamento energia'!$Q$41*'Profilo eolico'!B2017</f>
        <v>762.00331722332078</v>
      </c>
      <c r="G2015">
        <f>$P$43*'Profilo fotovoltaico'!B2017+'Approvvigionamento energia'!$Q$43*'Profilo eolico'!B2017</f>
        <v>381.00165861166039</v>
      </c>
      <c r="H2015">
        <f t="shared" si="62"/>
        <v>1138.4335154826958</v>
      </c>
      <c r="I2015">
        <f>IF(LCOH!$C$28=Menu!$A$1,'Approvvigionamento energia'!C2015,0)+IF(LCOH!$C$28=Menu!$A$2,'Approvvigionamento energia'!D2015,0)+IF(LCOH!$C$28=Menu!$A$3,'Approvvigionamento energia'!E2015,0)+IF(LCOH!$C$28=Menu!$A$4,'Approvvigionamento energia'!F2015,0)+IF(LCOH!$C$28=Menu!$A$5,'Approvvigionamento energia'!G2015,0)+IF(LCOH!$C$28=Menu!$A$6,'Approvvigionamento energia'!H2015,0)</f>
        <v>762.00331722332078</v>
      </c>
      <c r="J2015">
        <f>'Approvvigionamento energia'!A2015+'Approvvigionamento energia'!B2015+'Approvvigionamento energia'!I2015</f>
        <v>1023.2033172233207</v>
      </c>
      <c r="K2015">
        <f>IF(MIN(LCOH!$C$18,J2015)&gt;=$P$48*LCOH!$C$18, MIN(LCOH!$C$18,J2015),0)</f>
        <v>1023.2033172233207</v>
      </c>
      <c r="L2015">
        <f t="shared" si="63"/>
        <v>0</v>
      </c>
      <c r="M2015">
        <f>K2015/LCOH!$C$18</f>
        <v>0.68213554481554717</v>
      </c>
      <c r="N2015">
        <f>K2015/LCOH!$C$34</f>
        <v>19.714900139177665</v>
      </c>
    </row>
    <row r="2016" spans="1:14" x14ac:dyDescent="0.35">
      <c r="A2016">
        <f>'Profilo fotovoltaico'!B2018*LCOH!$C$20</f>
        <v>0</v>
      </c>
      <c r="B2016">
        <f>'Profilo eolico'!B2018*LCOH!$C$21</f>
        <v>248.5</v>
      </c>
      <c r="C2016">
        <f>$P$35*'Profilo fotovoltaico'!B2018</f>
        <v>0</v>
      </c>
      <c r="D2016">
        <f>$Q$37*'Profilo eolico'!B2018</f>
        <v>1449.9067712863341</v>
      </c>
      <c r="E2016">
        <f>$P$39*'Profilo fotovoltaico'!B2018+'Approvvigionamento energia'!$Q$39*'Profilo eolico'!B2018</f>
        <v>1087.4300784647505</v>
      </c>
      <c r="F2016">
        <f>$P$41*'Profilo fotovoltaico'!B2018+'Approvvigionamento energia'!$Q$41*'Profilo eolico'!B2018</f>
        <v>724.95338564316705</v>
      </c>
      <c r="G2016">
        <f>$P$43*'Profilo fotovoltaico'!B2018+'Approvvigionamento energia'!$Q$43*'Profilo eolico'!B2018</f>
        <v>362.47669282158353</v>
      </c>
      <c r="H2016">
        <f t="shared" si="62"/>
        <v>1138.4335154826958</v>
      </c>
      <c r="I2016">
        <f>IF(LCOH!$C$28=Menu!$A$1,'Approvvigionamento energia'!C2016,0)+IF(LCOH!$C$28=Menu!$A$2,'Approvvigionamento energia'!D2016,0)+IF(LCOH!$C$28=Menu!$A$3,'Approvvigionamento energia'!E2016,0)+IF(LCOH!$C$28=Menu!$A$4,'Approvvigionamento energia'!F2016,0)+IF(LCOH!$C$28=Menu!$A$5,'Approvvigionamento energia'!G2016,0)+IF(LCOH!$C$28=Menu!$A$6,'Approvvigionamento energia'!H2016,0)</f>
        <v>724.95338564316705</v>
      </c>
      <c r="J2016">
        <f>'Approvvigionamento energia'!A2016+'Approvvigionamento energia'!B2016+'Approvvigionamento energia'!I2016</f>
        <v>973.45338564316705</v>
      </c>
      <c r="K2016">
        <f>IF(MIN(LCOH!$C$18,J2016)&gt;=$P$48*LCOH!$C$18, MIN(LCOH!$C$18,J2016),0)</f>
        <v>973.45338564316705</v>
      </c>
      <c r="L2016">
        <f t="shared" si="63"/>
        <v>0</v>
      </c>
      <c r="M2016">
        <f>K2016/LCOH!$C$18</f>
        <v>0.64896892376211135</v>
      </c>
      <c r="N2016">
        <f>K2016/LCOH!$C$34</f>
        <v>18.756327276361599</v>
      </c>
    </row>
    <row r="2017" spans="1:14" x14ac:dyDescent="0.35">
      <c r="A2017">
        <f>'Profilo fotovoltaico'!B2019*LCOH!$C$20</f>
        <v>0</v>
      </c>
      <c r="B2017">
        <f>'Profilo eolico'!B2019*LCOH!$C$21</f>
        <v>233.8</v>
      </c>
      <c r="C2017">
        <f>$P$35*'Profilo fotovoltaico'!B2019</f>
        <v>0</v>
      </c>
      <c r="D2017">
        <f>$Q$37*'Profilo eolico'!B2019</f>
        <v>1364.1376383370018</v>
      </c>
      <c r="E2017">
        <f>$P$39*'Profilo fotovoltaico'!B2019+'Approvvigionamento energia'!$Q$39*'Profilo eolico'!B2019</f>
        <v>1023.1032287527512</v>
      </c>
      <c r="F2017">
        <f>$P$41*'Profilo fotovoltaico'!B2019+'Approvvigionamento energia'!$Q$41*'Profilo eolico'!B2019</f>
        <v>682.06881916850091</v>
      </c>
      <c r="G2017">
        <f>$P$43*'Profilo fotovoltaico'!B2019+'Approvvigionamento energia'!$Q$43*'Profilo eolico'!B2019</f>
        <v>341.03440958425045</v>
      </c>
      <c r="H2017">
        <f t="shared" si="62"/>
        <v>1138.4335154826958</v>
      </c>
      <c r="I2017">
        <f>IF(LCOH!$C$28=Menu!$A$1,'Approvvigionamento energia'!C2017,0)+IF(LCOH!$C$28=Menu!$A$2,'Approvvigionamento energia'!D2017,0)+IF(LCOH!$C$28=Menu!$A$3,'Approvvigionamento energia'!E2017,0)+IF(LCOH!$C$28=Menu!$A$4,'Approvvigionamento energia'!F2017,0)+IF(LCOH!$C$28=Menu!$A$5,'Approvvigionamento energia'!G2017,0)+IF(LCOH!$C$28=Menu!$A$6,'Approvvigionamento energia'!H2017,0)</f>
        <v>682.06881916850091</v>
      </c>
      <c r="J2017">
        <f>'Approvvigionamento energia'!A2017+'Approvvigionamento energia'!B2017+'Approvvigionamento energia'!I2017</f>
        <v>915.86881916850098</v>
      </c>
      <c r="K2017">
        <f>IF(MIN(LCOH!$C$18,J2017)&gt;=$P$48*LCOH!$C$18, MIN(LCOH!$C$18,J2017),0)</f>
        <v>915.86881916850098</v>
      </c>
      <c r="L2017">
        <f t="shared" si="63"/>
        <v>0</v>
      </c>
      <c r="M2017">
        <f>K2017/LCOH!$C$18</f>
        <v>0.61057921277900062</v>
      </c>
      <c r="N2017">
        <f>K2017/LCOH!$C$34</f>
        <v>17.646798057196552</v>
      </c>
    </row>
    <row r="2018" spans="1:14" x14ac:dyDescent="0.35">
      <c r="A2018">
        <f>'Profilo fotovoltaico'!B2020*LCOH!$C$20</f>
        <v>0</v>
      </c>
      <c r="B2018">
        <f>'Profilo eolico'!B2020*LCOH!$C$21</f>
        <v>224.6</v>
      </c>
      <c r="C2018">
        <f>$P$35*'Profilo fotovoltaico'!B2020</f>
        <v>0</v>
      </c>
      <c r="D2018">
        <f>$Q$37*'Profilo eolico'!B2020</f>
        <v>1310.4589973074874</v>
      </c>
      <c r="E2018">
        <f>$P$39*'Profilo fotovoltaico'!B2020+'Approvvigionamento energia'!$Q$39*'Profilo eolico'!B2020</f>
        <v>982.84424798061559</v>
      </c>
      <c r="F2018">
        <f>$P$41*'Profilo fotovoltaico'!B2020+'Approvvigionamento energia'!$Q$41*'Profilo eolico'!B2020</f>
        <v>655.22949865374369</v>
      </c>
      <c r="G2018">
        <f>$P$43*'Profilo fotovoltaico'!B2020+'Approvvigionamento energia'!$Q$43*'Profilo eolico'!B2020</f>
        <v>327.61474932687184</v>
      </c>
      <c r="H2018">
        <f t="shared" si="62"/>
        <v>1138.4335154826958</v>
      </c>
      <c r="I2018">
        <f>IF(LCOH!$C$28=Menu!$A$1,'Approvvigionamento energia'!C2018,0)+IF(LCOH!$C$28=Menu!$A$2,'Approvvigionamento energia'!D2018,0)+IF(LCOH!$C$28=Menu!$A$3,'Approvvigionamento energia'!E2018,0)+IF(LCOH!$C$28=Menu!$A$4,'Approvvigionamento energia'!F2018,0)+IF(LCOH!$C$28=Menu!$A$5,'Approvvigionamento energia'!G2018,0)+IF(LCOH!$C$28=Menu!$A$6,'Approvvigionamento energia'!H2018,0)</f>
        <v>655.22949865374369</v>
      </c>
      <c r="J2018">
        <f>'Approvvigionamento energia'!A2018+'Approvvigionamento energia'!B2018+'Approvvigionamento energia'!I2018</f>
        <v>879.82949865374371</v>
      </c>
      <c r="K2018">
        <f>IF(MIN(LCOH!$C$18,J2018)&gt;=$P$48*LCOH!$C$18, MIN(LCOH!$C$18,J2018),0)</f>
        <v>879.82949865374371</v>
      </c>
      <c r="L2018">
        <f t="shared" si="63"/>
        <v>0</v>
      </c>
      <c r="M2018">
        <f>K2018/LCOH!$C$18</f>
        <v>0.58655299910249581</v>
      </c>
      <c r="N2018">
        <f>K2018/LCOH!$C$34</f>
        <v>16.95239881799121</v>
      </c>
    </row>
    <row r="2019" spans="1:14" x14ac:dyDescent="0.35">
      <c r="A2019">
        <f>'Profilo fotovoltaico'!B2021*LCOH!$C$20</f>
        <v>0</v>
      </c>
      <c r="B2019">
        <f>'Profilo eolico'!B2021*LCOH!$C$21</f>
        <v>217.79999999999998</v>
      </c>
      <c r="C2019">
        <f>$P$35*'Profilo fotovoltaico'!B2021</f>
        <v>0</v>
      </c>
      <c r="D2019">
        <f>$Q$37*'Profilo eolico'!B2021</f>
        <v>1270.7834800248031</v>
      </c>
      <c r="E2019">
        <f>$P$39*'Profilo fotovoltaico'!B2021+'Approvvigionamento energia'!$Q$39*'Profilo eolico'!B2021</f>
        <v>953.08761001860228</v>
      </c>
      <c r="F2019">
        <f>$P$41*'Profilo fotovoltaico'!B2021+'Approvvigionamento energia'!$Q$41*'Profilo eolico'!B2021</f>
        <v>635.39174001240156</v>
      </c>
      <c r="G2019">
        <f>$P$43*'Profilo fotovoltaico'!B2021+'Approvvigionamento energia'!$Q$43*'Profilo eolico'!B2021</f>
        <v>317.69587000620078</v>
      </c>
      <c r="H2019">
        <f t="shared" si="62"/>
        <v>1138.4335154826958</v>
      </c>
      <c r="I2019">
        <f>IF(LCOH!$C$28=Menu!$A$1,'Approvvigionamento energia'!C2019,0)+IF(LCOH!$C$28=Menu!$A$2,'Approvvigionamento energia'!D2019,0)+IF(LCOH!$C$28=Menu!$A$3,'Approvvigionamento energia'!E2019,0)+IF(LCOH!$C$28=Menu!$A$4,'Approvvigionamento energia'!F2019,0)+IF(LCOH!$C$28=Menu!$A$5,'Approvvigionamento energia'!G2019,0)+IF(LCOH!$C$28=Menu!$A$6,'Approvvigionamento energia'!H2019,0)</f>
        <v>635.39174001240156</v>
      </c>
      <c r="J2019">
        <f>'Approvvigionamento energia'!A2019+'Approvvigionamento energia'!B2019+'Approvvigionamento energia'!I2019</f>
        <v>853.19174001240151</v>
      </c>
      <c r="K2019">
        <f>IF(MIN(LCOH!$C$18,J2019)&gt;=$P$48*LCOH!$C$18, MIN(LCOH!$C$18,J2019),0)</f>
        <v>853.19174001240151</v>
      </c>
      <c r="L2019">
        <f t="shared" si="63"/>
        <v>0</v>
      </c>
      <c r="M2019">
        <f>K2019/LCOH!$C$18</f>
        <v>0.56879449334160104</v>
      </c>
      <c r="N2019">
        <f>K2019/LCOH!$C$34</f>
        <v>16.439147206404655</v>
      </c>
    </row>
    <row r="2020" spans="1:14" x14ac:dyDescent="0.35">
      <c r="A2020">
        <f>'Profilo fotovoltaico'!B2022*LCOH!$C$20</f>
        <v>0</v>
      </c>
      <c r="B2020">
        <f>'Profilo eolico'!B2022*LCOH!$C$21</f>
        <v>209.2</v>
      </c>
      <c r="C2020">
        <f>$P$35*'Profilo fotovoltaico'!B2022</f>
        <v>0</v>
      </c>
      <c r="D2020">
        <f>$Q$37*'Profilo eolico'!B2022</f>
        <v>1220.6056199319964</v>
      </c>
      <c r="E2020">
        <f>$P$39*'Profilo fotovoltaico'!B2022+'Approvvigionamento energia'!$Q$39*'Profilo eolico'!B2022</f>
        <v>915.45421494899722</v>
      </c>
      <c r="F2020">
        <f>$P$41*'Profilo fotovoltaico'!B2022+'Approvvigionamento energia'!$Q$41*'Profilo eolico'!B2022</f>
        <v>610.30280996599822</v>
      </c>
      <c r="G2020">
        <f>$P$43*'Profilo fotovoltaico'!B2022+'Approvvigionamento energia'!$Q$43*'Profilo eolico'!B2022</f>
        <v>305.15140498299911</v>
      </c>
      <c r="H2020">
        <f t="shared" si="62"/>
        <v>1138.4335154826958</v>
      </c>
      <c r="I2020">
        <f>IF(LCOH!$C$28=Menu!$A$1,'Approvvigionamento energia'!C2020,0)+IF(LCOH!$C$28=Menu!$A$2,'Approvvigionamento energia'!D2020,0)+IF(LCOH!$C$28=Menu!$A$3,'Approvvigionamento energia'!E2020,0)+IF(LCOH!$C$28=Menu!$A$4,'Approvvigionamento energia'!F2020,0)+IF(LCOH!$C$28=Menu!$A$5,'Approvvigionamento energia'!G2020,0)+IF(LCOH!$C$28=Menu!$A$6,'Approvvigionamento energia'!H2020,0)</f>
        <v>610.30280996599822</v>
      </c>
      <c r="J2020">
        <f>'Approvvigionamento energia'!A2020+'Approvvigionamento energia'!B2020+'Approvvigionamento energia'!I2020</f>
        <v>819.50280996599827</v>
      </c>
      <c r="K2020">
        <f>IF(MIN(LCOH!$C$18,J2020)&gt;=$P$48*LCOH!$C$18, MIN(LCOH!$C$18,J2020),0)</f>
        <v>819.50280996599827</v>
      </c>
      <c r="L2020">
        <f t="shared" si="63"/>
        <v>0</v>
      </c>
      <c r="M2020">
        <f>K2020/LCOH!$C$18</f>
        <v>0.54633520664399882</v>
      </c>
      <c r="N2020">
        <f>K2020/LCOH!$C$34</f>
        <v>15.790034874104013</v>
      </c>
    </row>
    <row r="2021" spans="1:14" x14ac:dyDescent="0.35">
      <c r="A2021">
        <f>'Profilo fotovoltaico'!B2023*LCOH!$C$20</f>
        <v>0</v>
      </c>
      <c r="B2021">
        <f>'Profilo eolico'!B2023*LCOH!$C$21</f>
        <v>206.3</v>
      </c>
      <c r="C2021">
        <f>$P$35*'Profilo fotovoltaico'!B2023</f>
        <v>0</v>
      </c>
      <c r="D2021">
        <f>$Q$37*'Profilo eolico'!B2023</f>
        <v>1203.6851787379105</v>
      </c>
      <c r="E2021">
        <f>$P$39*'Profilo fotovoltaico'!B2023+'Approvvigionamento energia'!$Q$39*'Profilo eolico'!B2023</f>
        <v>902.76388405343278</v>
      </c>
      <c r="F2021">
        <f>$P$41*'Profilo fotovoltaico'!B2023+'Approvvigionamento energia'!$Q$41*'Profilo eolico'!B2023</f>
        <v>601.84258936895526</v>
      </c>
      <c r="G2021">
        <f>$P$43*'Profilo fotovoltaico'!B2023+'Approvvigionamento energia'!$Q$43*'Profilo eolico'!B2023</f>
        <v>300.92129468447763</v>
      </c>
      <c r="H2021">
        <f t="shared" si="62"/>
        <v>1138.4335154826958</v>
      </c>
      <c r="I2021">
        <f>IF(LCOH!$C$28=Menu!$A$1,'Approvvigionamento energia'!C2021,0)+IF(LCOH!$C$28=Menu!$A$2,'Approvvigionamento energia'!D2021,0)+IF(LCOH!$C$28=Menu!$A$3,'Approvvigionamento energia'!E2021,0)+IF(LCOH!$C$28=Menu!$A$4,'Approvvigionamento energia'!F2021,0)+IF(LCOH!$C$28=Menu!$A$5,'Approvvigionamento energia'!G2021,0)+IF(LCOH!$C$28=Menu!$A$6,'Approvvigionamento energia'!H2021,0)</f>
        <v>601.84258936895526</v>
      </c>
      <c r="J2021">
        <f>'Approvvigionamento energia'!A2021+'Approvvigionamento energia'!B2021+'Approvvigionamento energia'!I2021</f>
        <v>808.14258936895521</v>
      </c>
      <c r="K2021">
        <f>IF(MIN(LCOH!$C$18,J2021)&gt;=$P$48*LCOH!$C$18, MIN(LCOH!$C$18,J2021),0)</f>
        <v>808.14258936895521</v>
      </c>
      <c r="L2021">
        <f t="shared" si="63"/>
        <v>0</v>
      </c>
      <c r="M2021">
        <f>K2021/LCOH!$C$18</f>
        <v>0.53876172624597019</v>
      </c>
      <c r="N2021">
        <f>K2021/LCOH!$C$34</f>
        <v>15.571148157397982</v>
      </c>
    </row>
    <row r="2022" spans="1:14" x14ac:dyDescent="0.35">
      <c r="A2022">
        <f>'Profilo fotovoltaico'!B2024*LCOH!$C$20</f>
        <v>0</v>
      </c>
      <c r="B2022">
        <f>'Profilo eolico'!B2024*LCOH!$C$21</f>
        <v>200.9</v>
      </c>
      <c r="C2022">
        <f>$P$35*'Profilo fotovoltaico'!B2024</f>
        <v>0</v>
      </c>
      <c r="D2022">
        <f>$Q$37*'Profilo eolico'!B2024</f>
        <v>1172.1781503075433</v>
      </c>
      <c r="E2022">
        <f>$P$39*'Profilo fotovoltaico'!B2024+'Approvvigionamento energia'!$Q$39*'Profilo eolico'!B2024</f>
        <v>879.13361273065743</v>
      </c>
      <c r="F2022">
        <f>$P$41*'Profilo fotovoltaico'!B2024+'Approvvigionamento energia'!$Q$41*'Profilo eolico'!B2024</f>
        <v>586.08907515377166</v>
      </c>
      <c r="G2022">
        <f>$P$43*'Profilo fotovoltaico'!B2024+'Approvvigionamento energia'!$Q$43*'Profilo eolico'!B2024</f>
        <v>293.04453757688583</v>
      </c>
      <c r="H2022">
        <f t="shared" si="62"/>
        <v>1138.4335154826958</v>
      </c>
      <c r="I2022">
        <f>IF(LCOH!$C$28=Menu!$A$1,'Approvvigionamento energia'!C2022,0)+IF(LCOH!$C$28=Menu!$A$2,'Approvvigionamento energia'!D2022,0)+IF(LCOH!$C$28=Menu!$A$3,'Approvvigionamento energia'!E2022,0)+IF(LCOH!$C$28=Menu!$A$4,'Approvvigionamento energia'!F2022,0)+IF(LCOH!$C$28=Menu!$A$5,'Approvvigionamento energia'!G2022,0)+IF(LCOH!$C$28=Menu!$A$6,'Approvvigionamento energia'!H2022,0)</f>
        <v>586.08907515377166</v>
      </c>
      <c r="J2022">
        <f>'Approvvigionamento energia'!A2022+'Approvvigionamento energia'!B2022+'Approvvigionamento energia'!I2022</f>
        <v>786.98907515377164</v>
      </c>
      <c r="K2022">
        <f>IF(MIN(LCOH!$C$18,J2022)&gt;=$P$48*LCOH!$C$18, MIN(LCOH!$C$18,J2022),0)</f>
        <v>786.98907515377164</v>
      </c>
      <c r="L2022">
        <f t="shared" si="63"/>
        <v>0</v>
      </c>
      <c r="M2022">
        <f>K2022/LCOH!$C$18</f>
        <v>0.52465938343584773</v>
      </c>
      <c r="N2022">
        <f>K2022/LCOH!$C$34</f>
        <v>15.163565995255716</v>
      </c>
    </row>
    <row r="2023" spans="1:14" x14ac:dyDescent="0.35">
      <c r="A2023">
        <f>'Profilo fotovoltaico'!B2025*LCOH!$C$20</f>
        <v>35</v>
      </c>
      <c r="B2023">
        <f>'Profilo eolico'!B2025*LCOH!$C$21</f>
        <v>188.9</v>
      </c>
      <c r="C2023">
        <f>$P$35*'Profilo fotovoltaico'!B2025</f>
        <v>257.41142656677232</v>
      </c>
      <c r="D2023">
        <f>$Q$37*'Profilo eolico'!B2025</f>
        <v>1102.1625315733945</v>
      </c>
      <c r="E2023">
        <f>$P$39*'Profilo fotovoltaico'!B2025+'Approvvigionamento energia'!$Q$39*'Profilo eolico'!B2025</f>
        <v>890.97475532173883</v>
      </c>
      <c r="F2023">
        <f>$P$41*'Profilo fotovoltaico'!B2025+'Approvvigionamento energia'!$Q$41*'Profilo eolico'!B2025</f>
        <v>679.78697907008336</v>
      </c>
      <c r="G2023">
        <f>$P$43*'Profilo fotovoltaico'!B2025+'Approvvigionamento energia'!$Q$43*'Profilo eolico'!B2025</f>
        <v>468.5992028184279</v>
      </c>
      <c r="H2023">
        <f t="shared" si="62"/>
        <v>1138.4335154826958</v>
      </c>
      <c r="I2023">
        <f>IF(LCOH!$C$28=Menu!$A$1,'Approvvigionamento energia'!C2023,0)+IF(LCOH!$C$28=Menu!$A$2,'Approvvigionamento energia'!D2023,0)+IF(LCOH!$C$28=Menu!$A$3,'Approvvigionamento energia'!E2023,0)+IF(LCOH!$C$28=Menu!$A$4,'Approvvigionamento energia'!F2023,0)+IF(LCOH!$C$28=Menu!$A$5,'Approvvigionamento energia'!G2023,0)+IF(LCOH!$C$28=Menu!$A$6,'Approvvigionamento energia'!H2023,0)</f>
        <v>679.78697907008336</v>
      </c>
      <c r="J2023">
        <f>'Approvvigionamento energia'!A2023+'Approvvigionamento energia'!B2023+'Approvvigionamento energia'!I2023</f>
        <v>903.68697907008334</v>
      </c>
      <c r="K2023">
        <f>IF(MIN(LCOH!$C$18,J2023)&gt;=$P$48*LCOH!$C$18, MIN(LCOH!$C$18,J2023),0)</f>
        <v>903.68697907008334</v>
      </c>
      <c r="L2023">
        <f t="shared" si="63"/>
        <v>0</v>
      </c>
      <c r="M2023">
        <f>K2023/LCOH!$C$18</f>
        <v>0.60245798604672218</v>
      </c>
      <c r="N2023">
        <f>K2023/LCOH!$C$34</f>
        <v>17.412080521581569</v>
      </c>
    </row>
    <row r="2024" spans="1:14" x14ac:dyDescent="0.35">
      <c r="A2024">
        <f>'Profilo fotovoltaico'!B2026*LCOH!$C$20</f>
        <v>161</v>
      </c>
      <c r="B2024">
        <f>'Profilo eolico'!B2026*LCOH!$C$21</f>
        <v>185.4</v>
      </c>
      <c r="C2024">
        <f>$P$35*'Profilo fotovoltaico'!B2026</f>
        <v>1184.0925622071525</v>
      </c>
      <c r="D2024">
        <f>$Q$37*'Profilo eolico'!B2026</f>
        <v>1081.7413094426011</v>
      </c>
      <c r="E2024">
        <f>$P$39*'Profilo fotovoltaico'!B2026+'Approvvigionamento energia'!$Q$39*'Profilo eolico'!B2026</f>
        <v>1107.329122633739</v>
      </c>
      <c r="F2024">
        <f>$P$41*'Profilo fotovoltaico'!B2026+'Approvvigionamento energia'!$Q$41*'Profilo eolico'!B2026</f>
        <v>1132.9169358248769</v>
      </c>
      <c r="G2024">
        <f>$P$43*'Profilo fotovoltaico'!B2026+'Approvvigionamento energia'!$Q$43*'Profilo eolico'!B2026</f>
        <v>1158.5047490160146</v>
      </c>
      <c r="H2024">
        <f t="shared" si="62"/>
        <v>1138.4335154826958</v>
      </c>
      <c r="I2024">
        <f>IF(LCOH!$C$28=Menu!$A$1,'Approvvigionamento energia'!C2024,0)+IF(LCOH!$C$28=Menu!$A$2,'Approvvigionamento energia'!D2024,0)+IF(LCOH!$C$28=Menu!$A$3,'Approvvigionamento energia'!E2024,0)+IF(LCOH!$C$28=Menu!$A$4,'Approvvigionamento energia'!F2024,0)+IF(LCOH!$C$28=Menu!$A$5,'Approvvigionamento energia'!G2024,0)+IF(LCOH!$C$28=Menu!$A$6,'Approvvigionamento energia'!H2024,0)</f>
        <v>1132.9169358248769</v>
      </c>
      <c r="J2024">
        <f>'Approvvigionamento energia'!A2024+'Approvvigionamento energia'!B2024+'Approvvigionamento energia'!I2024</f>
        <v>1479.316935824877</v>
      </c>
      <c r="K2024">
        <f>IF(MIN(LCOH!$C$18,J2024)&gt;=$P$48*LCOH!$C$18, MIN(LCOH!$C$18,J2024),0)</f>
        <v>1479.316935824877</v>
      </c>
      <c r="L2024">
        <f t="shared" si="63"/>
        <v>0</v>
      </c>
      <c r="M2024">
        <f>K2024/LCOH!$C$18</f>
        <v>0.98621129054991796</v>
      </c>
      <c r="N2024">
        <f>K2024/LCOH!$C$34</f>
        <v>28.503216489882025</v>
      </c>
    </row>
    <row r="2025" spans="1:14" x14ac:dyDescent="0.35">
      <c r="A2025">
        <f>'Profilo fotovoltaico'!B2027*LCOH!$C$20</f>
        <v>294</v>
      </c>
      <c r="B2025">
        <f>'Profilo eolico'!B2027*LCOH!$C$21</f>
        <v>233.4</v>
      </c>
      <c r="C2025">
        <f>$P$35*'Profilo fotovoltaico'!B2027</f>
        <v>2162.2559831608869</v>
      </c>
      <c r="D2025">
        <f>$Q$37*'Profilo eolico'!B2027</f>
        <v>1361.8037843791967</v>
      </c>
      <c r="E2025">
        <f>$P$39*'Profilo fotovoltaico'!B2027+'Approvvigionamento energia'!$Q$39*'Profilo eolico'!B2027</f>
        <v>1561.9168340746191</v>
      </c>
      <c r="F2025">
        <f>$P$41*'Profilo fotovoltaico'!B2027+'Approvvigionamento energia'!$Q$41*'Profilo eolico'!B2027</f>
        <v>1762.0298837700418</v>
      </c>
      <c r="G2025">
        <f>$P$43*'Profilo fotovoltaico'!B2027+'Approvvigionamento energia'!$Q$43*'Profilo eolico'!B2027</f>
        <v>1962.1429334654645</v>
      </c>
      <c r="H2025">
        <f t="shared" si="62"/>
        <v>1138.4335154826958</v>
      </c>
      <c r="I2025">
        <f>IF(LCOH!$C$28=Menu!$A$1,'Approvvigionamento energia'!C2025,0)+IF(LCOH!$C$28=Menu!$A$2,'Approvvigionamento energia'!D2025,0)+IF(LCOH!$C$28=Menu!$A$3,'Approvvigionamento energia'!E2025,0)+IF(LCOH!$C$28=Menu!$A$4,'Approvvigionamento energia'!F2025,0)+IF(LCOH!$C$28=Menu!$A$5,'Approvvigionamento energia'!G2025,0)+IF(LCOH!$C$28=Menu!$A$6,'Approvvigionamento energia'!H2025,0)</f>
        <v>1762.0298837700418</v>
      </c>
      <c r="J2025">
        <f>'Approvvigionamento energia'!A2025+'Approvvigionamento energia'!B2025+'Approvvigionamento energia'!I2025</f>
        <v>2289.4298837700417</v>
      </c>
      <c r="K2025">
        <f>IF(MIN(LCOH!$C$18,J2025)&gt;=$P$48*LCOH!$C$18, MIN(LCOH!$C$18,J2025),0)</f>
        <v>1500</v>
      </c>
      <c r="L2025">
        <f t="shared" si="63"/>
        <v>789.42988377004167</v>
      </c>
      <c r="M2025">
        <f>K2025/LCOH!$C$18</f>
        <v>1</v>
      </c>
      <c r="N2025">
        <f>K2025/LCOH!$C$34</f>
        <v>28.901734104046245</v>
      </c>
    </row>
    <row r="2026" spans="1:14" x14ac:dyDescent="0.35">
      <c r="A2026">
        <f>'Profilo fotovoltaico'!B2028*LCOH!$C$20</f>
        <v>411</v>
      </c>
      <c r="B2026">
        <f>'Profilo eolico'!B2028*LCOH!$C$21</f>
        <v>231.3</v>
      </c>
      <c r="C2026">
        <f>$P$35*'Profilo fotovoltaico'!B2028</f>
        <v>3022.7456091126687</v>
      </c>
      <c r="D2026">
        <f>$Q$37*'Profilo eolico'!B2028</f>
        <v>1349.5510511007208</v>
      </c>
      <c r="E2026">
        <f>$P$39*'Profilo fotovoltaico'!B2028+'Approvvigionamento energia'!$Q$39*'Profilo eolico'!B2028</f>
        <v>1767.8496906037076</v>
      </c>
      <c r="F2026">
        <f>$P$41*'Profilo fotovoltaico'!B2028+'Approvvigionamento energia'!$Q$41*'Profilo eolico'!B2028</f>
        <v>2186.1483301066946</v>
      </c>
      <c r="G2026">
        <f>$P$43*'Profilo fotovoltaico'!B2028+'Approvvigionamento energia'!$Q$43*'Profilo eolico'!B2028</f>
        <v>2604.4469696096817</v>
      </c>
      <c r="H2026">
        <f t="shared" si="62"/>
        <v>1138.4335154826958</v>
      </c>
      <c r="I2026">
        <f>IF(LCOH!$C$28=Menu!$A$1,'Approvvigionamento energia'!C2026,0)+IF(LCOH!$C$28=Menu!$A$2,'Approvvigionamento energia'!D2026,0)+IF(LCOH!$C$28=Menu!$A$3,'Approvvigionamento energia'!E2026,0)+IF(LCOH!$C$28=Menu!$A$4,'Approvvigionamento energia'!F2026,0)+IF(LCOH!$C$28=Menu!$A$5,'Approvvigionamento energia'!G2026,0)+IF(LCOH!$C$28=Menu!$A$6,'Approvvigionamento energia'!H2026,0)</f>
        <v>2186.1483301066946</v>
      </c>
      <c r="J2026">
        <f>'Approvvigionamento energia'!A2026+'Approvvigionamento energia'!B2026+'Approvvigionamento energia'!I2026</f>
        <v>2828.4483301066948</v>
      </c>
      <c r="K2026">
        <f>IF(MIN(LCOH!$C$18,J2026)&gt;=$P$48*LCOH!$C$18, MIN(LCOH!$C$18,J2026),0)</f>
        <v>1500</v>
      </c>
      <c r="L2026">
        <f t="shared" si="63"/>
        <v>1328.4483301066948</v>
      </c>
      <c r="M2026">
        <f>K2026/LCOH!$C$18</f>
        <v>1</v>
      </c>
      <c r="N2026">
        <f>K2026/LCOH!$C$34</f>
        <v>28.901734104046245</v>
      </c>
    </row>
    <row r="2027" spans="1:14" x14ac:dyDescent="0.35">
      <c r="A2027">
        <f>'Profilo fotovoltaico'!B2029*LCOH!$C$20</f>
        <v>513</v>
      </c>
      <c r="B2027">
        <f>'Profilo eolico'!B2029*LCOH!$C$21</f>
        <v>211.7</v>
      </c>
      <c r="C2027">
        <f>$P$35*'Profilo fotovoltaico'!B2029</f>
        <v>3772.9160522501193</v>
      </c>
      <c r="D2027">
        <f>$Q$37*'Profilo eolico'!B2029</f>
        <v>1235.1922071682775</v>
      </c>
      <c r="E2027">
        <f>$P$39*'Profilo fotovoltaico'!B2029+'Approvvigionamento energia'!$Q$39*'Profilo eolico'!B2029</f>
        <v>1869.6231684387378</v>
      </c>
      <c r="F2027">
        <f>$P$41*'Profilo fotovoltaico'!B2029+'Approvvigionamento energia'!$Q$41*'Profilo eolico'!B2029</f>
        <v>2504.0541297091986</v>
      </c>
      <c r="G2027">
        <f>$P$43*'Profilo fotovoltaico'!B2029+'Approvvigionamento energia'!$Q$43*'Profilo eolico'!B2029</f>
        <v>3138.4850909796587</v>
      </c>
      <c r="H2027">
        <f t="shared" si="62"/>
        <v>1138.4335154826958</v>
      </c>
      <c r="I2027">
        <f>IF(LCOH!$C$28=Menu!$A$1,'Approvvigionamento energia'!C2027,0)+IF(LCOH!$C$28=Menu!$A$2,'Approvvigionamento energia'!D2027,0)+IF(LCOH!$C$28=Menu!$A$3,'Approvvigionamento energia'!E2027,0)+IF(LCOH!$C$28=Menu!$A$4,'Approvvigionamento energia'!F2027,0)+IF(LCOH!$C$28=Menu!$A$5,'Approvvigionamento energia'!G2027,0)+IF(LCOH!$C$28=Menu!$A$6,'Approvvigionamento energia'!H2027,0)</f>
        <v>2504.0541297091986</v>
      </c>
      <c r="J2027">
        <f>'Approvvigionamento energia'!A2027+'Approvvigionamento energia'!B2027+'Approvvigionamento energia'!I2027</f>
        <v>3228.7541297091984</v>
      </c>
      <c r="K2027">
        <f>IF(MIN(LCOH!$C$18,J2027)&gt;=$P$48*LCOH!$C$18, MIN(LCOH!$C$18,J2027),0)</f>
        <v>1500</v>
      </c>
      <c r="L2027">
        <f t="shared" si="63"/>
        <v>1728.7541297091984</v>
      </c>
      <c r="M2027">
        <f>K2027/LCOH!$C$18</f>
        <v>1</v>
      </c>
      <c r="N2027">
        <f>K2027/LCOH!$C$34</f>
        <v>28.901734104046245</v>
      </c>
    </row>
    <row r="2028" spans="1:14" x14ac:dyDescent="0.35">
      <c r="A2028">
        <f>'Profilo fotovoltaico'!B2030*LCOH!$C$20</f>
        <v>579</v>
      </c>
      <c r="B2028">
        <f>'Profilo eolico'!B2030*LCOH!$C$21</f>
        <v>196.70000000000002</v>
      </c>
      <c r="C2028">
        <f>$P$35*'Profilo fotovoltaico'!B2030</f>
        <v>4258.3204566331751</v>
      </c>
      <c r="D2028">
        <f>$Q$37*'Profilo eolico'!B2030</f>
        <v>1147.6726837505912</v>
      </c>
      <c r="E2028">
        <f>$P$39*'Profilo fotovoltaico'!B2030+'Approvvigionamento energia'!$Q$39*'Profilo eolico'!B2030</f>
        <v>1925.3346269712372</v>
      </c>
      <c r="F2028">
        <f>$P$41*'Profilo fotovoltaico'!B2030+'Approvvigionamento energia'!$Q$41*'Profilo eolico'!B2030</f>
        <v>2702.9965701918832</v>
      </c>
      <c r="G2028">
        <f>$P$43*'Profilo fotovoltaico'!B2030+'Approvvigionamento energia'!$Q$43*'Profilo eolico'!B2030</f>
        <v>3480.6585134125298</v>
      </c>
      <c r="H2028">
        <f t="shared" si="62"/>
        <v>1138.4335154826958</v>
      </c>
      <c r="I2028">
        <f>IF(LCOH!$C$28=Menu!$A$1,'Approvvigionamento energia'!C2028,0)+IF(LCOH!$C$28=Menu!$A$2,'Approvvigionamento energia'!D2028,0)+IF(LCOH!$C$28=Menu!$A$3,'Approvvigionamento energia'!E2028,0)+IF(LCOH!$C$28=Menu!$A$4,'Approvvigionamento energia'!F2028,0)+IF(LCOH!$C$28=Menu!$A$5,'Approvvigionamento energia'!G2028,0)+IF(LCOH!$C$28=Menu!$A$6,'Approvvigionamento energia'!H2028,0)</f>
        <v>2702.9965701918832</v>
      </c>
      <c r="J2028">
        <f>'Approvvigionamento energia'!A2028+'Approvvigionamento energia'!B2028+'Approvvigionamento energia'!I2028</f>
        <v>3478.6965701918834</v>
      </c>
      <c r="K2028">
        <f>IF(MIN(LCOH!$C$18,J2028)&gt;=$P$48*LCOH!$C$18, MIN(LCOH!$C$18,J2028),0)</f>
        <v>1500</v>
      </c>
      <c r="L2028">
        <f t="shared" si="63"/>
        <v>1978.6965701918834</v>
      </c>
      <c r="M2028">
        <f>K2028/LCOH!$C$18</f>
        <v>1</v>
      </c>
      <c r="N2028">
        <f>K2028/LCOH!$C$34</f>
        <v>28.901734104046245</v>
      </c>
    </row>
    <row r="2029" spans="1:14" x14ac:dyDescent="0.35">
      <c r="A2029">
        <f>'Profilo fotovoltaico'!B2031*LCOH!$C$20</f>
        <v>598</v>
      </c>
      <c r="B2029">
        <f>'Profilo eolico'!B2031*LCOH!$C$21</f>
        <v>187.9</v>
      </c>
      <c r="C2029">
        <f>$P$35*'Profilo fotovoltaico'!B2031</f>
        <v>4398.0580881979949</v>
      </c>
      <c r="D2029">
        <f>$Q$37*'Profilo eolico'!B2031</f>
        <v>1096.3278966788821</v>
      </c>
      <c r="E2029">
        <f>$P$39*'Profilo fotovoltaico'!B2031+'Approvvigionamento energia'!$Q$39*'Profilo eolico'!B2031</f>
        <v>1921.7604445586603</v>
      </c>
      <c r="F2029">
        <f>$P$41*'Profilo fotovoltaico'!B2031+'Approvvigionamento energia'!$Q$41*'Profilo eolico'!B2031</f>
        <v>2747.1929924384385</v>
      </c>
      <c r="G2029">
        <f>$P$43*'Profilo fotovoltaico'!B2031+'Approvvigionamento energia'!$Q$43*'Profilo eolico'!B2031</f>
        <v>3572.6255403182167</v>
      </c>
      <c r="H2029">
        <f t="shared" si="62"/>
        <v>1138.4335154826958</v>
      </c>
      <c r="I2029">
        <f>IF(LCOH!$C$28=Menu!$A$1,'Approvvigionamento energia'!C2029,0)+IF(LCOH!$C$28=Menu!$A$2,'Approvvigionamento energia'!D2029,0)+IF(LCOH!$C$28=Menu!$A$3,'Approvvigionamento energia'!E2029,0)+IF(LCOH!$C$28=Menu!$A$4,'Approvvigionamento energia'!F2029,0)+IF(LCOH!$C$28=Menu!$A$5,'Approvvigionamento energia'!G2029,0)+IF(LCOH!$C$28=Menu!$A$6,'Approvvigionamento energia'!H2029,0)</f>
        <v>2747.1929924384385</v>
      </c>
      <c r="J2029">
        <f>'Approvvigionamento energia'!A2029+'Approvvigionamento energia'!B2029+'Approvvigionamento energia'!I2029</f>
        <v>3533.0929924384386</v>
      </c>
      <c r="K2029">
        <f>IF(MIN(LCOH!$C$18,J2029)&gt;=$P$48*LCOH!$C$18, MIN(LCOH!$C$18,J2029),0)</f>
        <v>1500</v>
      </c>
      <c r="L2029">
        <f t="shared" si="63"/>
        <v>2033.0929924384386</v>
      </c>
      <c r="M2029">
        <f>K2029/LCOH!$C$18</f>
        <v>1</v>
      </c>
      <c r="N2029">
        <f>K2029/LCOH!$C$34</f>
        <v>28.901734104046245</v>
      </c>
    </row>
    <row r="2030" spans="1:14" x14ac:dyDescent="0.35">
      <c r="A2030">
        <f>'Profilo fotovoltaico'!B2032*LCOH!$C$20</f>
        <v>572</v>
      </c>
      <c r="B2030">
        <f>'Profilo eolico'!B2032*LCOH!$C$21</f>
        <v>180.9</v>
      </c>
      <c r="C2030">
        <f>$P$35*'Profilo fotovoltaico'!B2032</f>
        <v>4206.8381713198205</v>
      </c>
      <c r="D2030">
        <f>$Q$37*'Profilo eolico'!B2032</f>
        <v>1055.4854524172952</v>
      </c>
      <c r="E2030">
        <f>$P$39*'Profilo fotovoltaico'!B2032+'Approvvigionamento energia'!$Q$39*'Profilo eolico'!B2032</f>
        <v>1843.3236321429265</v>
      </c>
      <c r="F2030">
        <f>$P$41*'Profilo fotovoltaico'!B2032+'Approvvigionamento energia'!$Q$41*'Profilo eolico'!B2032</f>
        <v>2631.1618118685578</v>
      </c>
      <c r="G2030">
        <f>$P$43*'Profilo fotovoltaico'!B2032+'Approvvigionamento energia'!$Q$43*'Profilo eolico'!B2032</f>
        <v>3418.9999915941894</v>
      </c>
      <c r="H2030">
        <f t="shared" si="62"/>
        <v>1138.4335154826958</v>
      </c>
      <c r="I2030">
        <f>IF(LCOH!$C$28=Menu!$A$1,'Approvvigionamento energia'!C2030,0)+IF(LCOH!$C$28=Menu!$A$2,'Approvvigionamento energia'!D2030,0)+IF(LCOH!$C$28=Menu!$A$3,'Approvvigionamento energia'!E2030,0)+IF(LCOH!$C$28=Menu!$A$4,'Approvvigionamento energia'!F2030,0)+IF(LCOH!$C$28=Menu!$A$5,'Approvvigionamento energia'!G2030,0)+IF(LCOH!$C$28=Menu!$A$6,'Approvvigionamento energia'!H2030,0)</f>
        <v>2631.1618118685578</v>
      </c>
      <c r="J2030">
        <f>'Approvvigionamento energia'!A2030+'Approvvigionamento energia'!B2030+'Approvvigionamento energia'!I2030</f>
        <v>3384.0618118685579</v>
      </c>
      <c r="K2030">
        <f>IF(MIN(LCOH!$C$18,J2030)&gt;=$P$48*LCOH!$C$18, MIN(LCOH!$C$18,J2030),0)</f>
        <v>1500</v>
      </c>
      <c r="L2030">
        <f t="shared" si="63"/>
        <v>1884.0618118685579</v>
      </c>
      <c r="M2030">
        <f>K2030/LCOH!$C$18</f>
        <v>1</v>
      </c>
      <c r="N2030">
        <f>K2030/LCOH!$C$34</f>
        <v>28.901734104046245</v>
      </c>
    </row>
    <row r="2031" spans="1:14" x14ac:dyDescent="0.35">
      <c r="A2031">
        <f>'Profilo fotovoltaico'!B2033*LCOH!$C$20</f>
        <v>494</v>
      </c>
      <c r="B2031">
        <f>'Profilo eolico'!B2033*LCOH!$C$21</f>
        <v>177.3</v>
      </c>
      <c r="C2031">
        <f>$P$35*'Profilo fotovoltaico'!B2033</f>
        <v>3633.1784206852999</v>
      </c>
      <c r="D2031">
        <f>$Q$37*'Profilo eolico'!B2033</f>
        <v>1034.4807667970506</v>
      </c>
      <c r="E2031">
        <f>$P$39*'Profilo fotovoltaico'!B2033+'Approvvigionamento energia'!$Q$39*'Profilo eolico'!B2033</f>
        <v>1684.1551802691129</v>
      </c>
      <c r="F2031">
        <f>$P$41*'Profilo fotovoltaico'!B2033+'Approvvigionamento energia'!$Q$41*'Profilo eolico'!B2033</f>
        <v>2333.8295937411754</v>
      </c>
      <c r="G2031">
        <f>$P$43*'Profilo fotovoltaico'!B2033+'Approvvigionamento energia'!$Q$43*'Profilo eolico'!B2033</f>
        <v>2983.5040072132379</v>
      </c>
      <c r="H2031">
        <f t="shared" si="62"/>
        <v>1138.4335154826958</v>
      </c>
      <c r="I2031">
        <f>IF(LCOH!$C$28=Menu!$A$1,'Approvvigionamento energia'!C2031,0)+IF(LCOH!$C$28=Menu!$A$2,'Approvvigionamento energia'!D2031,0)+IF(LCOH!$C$28=Menu!$A$3,'Approvvigionamento energia'!E2031,0)+IF(LCOH!$C$28=Menu!$A$4,'Approvvigionamento energia'!F2031,0)+IF(LCOH!$C$28=Menu!$A$5,'Approvvigionamento energia'!G2031,0)+IF(LCOH!$C$28=Menu!$A$6,'Approvvigionamento energia'!H2031,0)</f>
        <v>2333.8295937411754</v>
      </c>
      <c r="J2031">
        <f>'Approvvigionamento energia'!A2031+'Approvvigionamento energia'!B2031+'Approvvigionamento energia'!I2031</f>
        <v>3005.1295937411751</v>
      </c>
      <c r="K2031">
        <f>IF(MIN(LCOH!$C$18,J2031)&gt;=$P$48*LCOH!$C$18, MIN(LCOH!$C$18,J2031),0)</f>
        <v>1500</v>
      </c>
      <c r="L2031">
        <f t="shared" si="63"/>
        <v>1505.1295937411751</v>
      </c>
      <c r="M2031">
        <f>K2031/LCOH!$C$18</f>
        <v>1</v>
      </c>
      <c r="N2031">
        <f>K2031/LCOH!$C$34</f>
        <v>28.901734104046245</v>
      </c>
    </row>
    <row r="2032" spans="1:14" x14ac:dyDescent="0.35">
      <c r="A2032">
        <f>'Profilo fotovoltaico'!B2034*LCOH!$C$20</f>
        <v>362</v>
      </c>
      <c r="B2032">
        <f>'Profilo eolico'!B2034*LCOH!$C$21</f>
        <v>169.6</v>
      </c>
      <c r="C2032">
        <f>$P$35*'Profilo fotovoltaico'!B2034</f>
        <v>2662.3696119191873</v>
      </c>
      <c r="D2032">
        <f>$Q$37*'Profilo eolico'!B2034</f>
        <v>989.5540781093049</v>
      </c>
      <c r="E2032">
        <f>$P$39*'Profilo fotovoltaico'!B2034+'Approvvigionamento energia'!$Q$39*'Profilo eolico'!B2034</f>
        <v>1407.7579615617756</v>
      </c>
      <c r="F2032">
        <f>$P$41*'Profilo fotovoltaico'!B2034+'Approvvigionamento energia'!$Q$41*'Profilo eolico'!B2034</f>
        <v>1825.9618450142461</v>
      </c>
      <c r="G2032">
        <f>$P$43*'Profilo fotovoltaico'!B2034+'Approvvigionamento energia'!$Q$43*'Profilo eolico'!B2034</f>
        <v>2244.1657284667167</v>
      </c>
      <c r="H2032">
        <f t="shared" si="62"/>
        <v>1138.4335154826958</v>
      </c>
      <c r="I2032">
        <f>IF(LCOH!$C$28=Menu!$A$1,'Approvvigionamento energia'!C2032,0)+IF(LCOH!$C$28=Menu!$A$2,'Approvvigionamento energia'!D2032,0)+IF(LCOH!$C$28=Menu!$A$3,'Approvvigionamento energia'!E2032,0)+IF(LCOH!$C$28=Menu!$A$4,'Approvvigionamento energia'!F2032,0)+IF(LCOH!$C$28=Menu!$A$5,'Approvvigionamento energia'!G2032,0)+IF(LCOH!$C$28=Menu!$A$6,'Approvvigionamento energia'!H2032,0)</f>
        <v>1825.9618450142461</v>
      </c>
      <c r="J2032">
        <f>'Approvvigionamento energia'!A2032+'Approvvigionamento energia'!B2032+'Approvvigionamento energia'!I2032</f>
        <v>2357.561845014246</v>
      </c>
      <c r="K2032">
        <f>IF(MIN(LCOH!$C$18,J2032)&gt;=$P$48*LCOH!$C$18, MIN(LCOH!$C$18,J2032),0)</f>
        <v>1500</v>
      </c>
      <c r="L2032">
        <f t="shared" si="63"/>
        <v>857.56184501424605</v>
      </c>
      <c r="M2032">
        <f>K2032/LCOH!$C$18</f>
        <v>1</v>
      </c>
      <c r="N2032">
        <f>K2032/LCOH!$C$34</f>
        <v>28.901734104046245</v>
      </c>
    </row>
    <row r="2033" spans="1:14" x14ac:dyDescent="0.35">
      <c r="A2033">
        <f>'Profilo fotovoltaico'!B2035*LCOH!$C$20</f>
        <v>204</v>
      </c>
      <c r="B2033">
        <f>'Profilo eolico'!B2035*LCOH!$C$21</f>
        <v>161</v>
      </c>
      <c r="C2033">
        <f>$P$35*'Profilo fotovoltaico'!B2035</f>
        <v>1500.3408862749011</v>
      </c>
      <c r="D2033">
        <f>$Q$37*'Profilo eolico'!B2035</f>
        <v>939.37621801649823</v>
      </c>
      <c r="E2033">
        <f>$P$39*'Profilo fotovoltaico'!B2035+'Approvvigionamento energia'!$Q$39*'Profilo eolico'!B2035</f>
        <v>1079.6173850810987</v>
      </c>
      <c r="F2033">
        <f>$P$41*'Profilo fotovoltaico'!B2035+'Approvvigionamento energia'!$Q$41*'Profilo eolico'!B2035</f>
        <v>1219.8585521456996</v>
      </c>
      <c r="G2033">
        <f>$P$43*'Profilo fotovoltaico'!B2035+'Approvvigionamento energia'!$Q$43*'Profilo eolico'!B2035</f>
        <v>1360.0997192103005</v>
      </c>
      <c r="H2033">
        <f t="shared" si="62"/>
        <v>1138.4335154826958</v>
      </c>
      <c r="I2033">
        <f>IF(LCOH!$C$28=Menu!$A$1,'Approvvigionamento energia'!C2033,0)+IF(LCOH!$C$28=Menu!$A$2,'Approvvigionamento energia'!D2033,0)+IF(LCOH!$C$28=Menu!$A$3,'Approvvigionamento energia'!E2033,0)+IF(LCOH!$C$28=Menu!$A$4,'Approvvigionamento energia'!F2033,0)+IF(LCOH!$C$28=Menu!$A$5,'Approvvigionamento energia'!G2033,0)+IF(LCOH!$C$28=Menu!$A$6,'Approvvigionamento energia'!H2033,0)</f>
        <v>1219.8585521456996</v>
      </c>
      <c r="J2033">
        <f>'Approvvigionamento energia'!A2033+'Approvvigionamento energia'!B2033+'Approvvigionamento energia'!I2033</f>
        <v>1584.8585521456996</v>
      </c>
      <c r="K2033">
        <f>IF(MIN(LCOH!$C$18,J2033)&gt;=$P$48*LCOH!$C$18, MIN(LCOH!$C$18,J2033),0)</f>
        <v>1500</v>
      </c>
      <c r="L2033">
        <f t="shared" si="63"/>
        <v>84.858552145699605</v>
      </c>
      <c r="M2033">
        <f>K2033/LCOH!$C$18</f>
        <v>1</v>
      </c>
      <c r="N2033">
        <f>K2033/LCOH!$C$34</f>
        <v>28.901734104046245</v>
      </c>
    </row>
    <row r="2034" spans="1:14" x14ac:dyDescent="0.35">
      <c r="A2034">
        <f>'Profilo fotovoltaico'!B2036*LCOH!$C$20</f>
        <v>65</v>
      </c>
      <c r="B2034">
        <f>'Profilo eolico'!B2036*LCOH!$C$21</f>
        <v>150.9</v>
      </c>
      <c r="C2034">
        <f>$P$35*'Profilo fotovoltaico'!B2036</f>
        <v>478.04979219543424</v>
      </c>
      <c r="D2034">
        <f>$Q$37*'Profilo eolico'!B2036</f>
        <v>880.44640558192282</v>
      </c>
      <c r="E2034">
        <f>$P$39*'Profilo fotovoltaico'!B2036+'Approvvigionamento energia'!$Q$39*'Profilo eolico'!B2036</f>
        <v>779.84725223530063</v>
      </c>
      <c r="F2034">
        <f>$P$41*'Profilo fotovoltaico'!B2036+'Approvvigionamento energia'!$Q$41*'Profilo eolico'!B2036</f>
        <v>679.24809888867856</v>
      </c>
      <c r="G2034">
        <f>$P$43*'Profilo fotovoltaico'!B2036+'Approvvigionamento energia'!$Q$43*'Profilo eolico'!B2036</f>
        <v>578.64894554205648</v>
      </c>
      <c r="H2034">
        <f t="shared" si="62"/>
        <v>1138.4335154826958</v>
      </c>
      <c r="I2034">
        <f>IF(LCOH!$C$28=Menu!$A$1,'Approvvigionamento energia'!C2034,0)+IF(LCOH!$C$28=Menu!$A$2,'Approvvigionamento energia'!D2034,0)+IF(LCOH!$C$28=Menu!$A$3,'Approvvigionamento energia'!E2034,0)+IF(LCOH!$C$28=Menu!$A$4,'Approvvigionamento energia'!F2034,0)+IF(LCOH!$C$28=Menu!$A$5,'Approvvigionamento energia'!G2034,0)+IF(LCOH!$C$28=Menu!$A$6,'Approvvigionamento energia'!H2034,0)</f>
        <v>679.24809888867856</v>
      </c>
      <c r="J2034">
        <f>'Approvvigionamento energia'!A2034+'Approvvigionamento energia'!B2034+'Approvvigionamento energia'!I2034</f>
        <v>895.14809888867853</v>
      </c>
      <c r="K2034">
        <f>IF(MIN(LCOH!$C$18,J2034)&gt;=$P$48*LCOH!$C$18, MIN(LCOH!$C$18,J2034),0)</f>
        <v>895.14809888867853</v>
      </c>
      <c r="L2034">
        <f t="shared" si="63"/>
        <v>0</v>
      </c>
      <c r="M2034">
        <f>K2034/LCOH!$C$18</f>
        <v>0.59676539925911898</v>
      </c>
      <c r="N2034">
        <f>K2034/LCOH!$C$34</f>
        <v>17.247554891882054</v>
      </c>
    </row>
    <row r="2035" spans="1:14" x14ac:dyDescent="0.35">
      <c r="A2035">
        <f>'Profilo fotovoltaico'!B2037*LCOH!$C$20</f>
        <v>1</v>
      </c>
      <c r="B2035">
        <f>'Profilo eolico'!B2037*LCOH!$C$21</f>
        <v>135.69999999999999</v>
      </c>
      <c r="C2035">
        <f>$P$35*'Profilo fotovoltaico'!B2037</f>
        <v>7.3546121876220649</v>
      </c>
      <c r="D2035">
        <f>$Q$37*'Profilo eolico'!B2037</f>
        <v>791.75995518533409</v>
      </c>
      <c r="E2035">
        <f>$P$39*'Profilo fotovoltaico'!B2037+'Approvvigionamento energia'!$Q$39*'Profilo eolico'!B2037</f>
        <v>595.65861943590608</v>
      </c>
      <c r="F2035">
        <f>$P$41*'Profilo fotovoltaico'!B2037+'Approvvigionamento energia'!$Q$41*'Profilo eolico'!B2037</f>
        <v>399.55728368647806</v>
      </c>
      <c r="G2035">
        <f>$P$43*'Profilo fotovoltaico'!B2037+'Approvvigionamento energia'!$Q$43*'Profilo eolico'!B2037</f>
        <v>203.45594793705007</v>
      </c>
      <c r="H2035">
        <f t="shared" si="62"/>
        <v>1138.4335154826958</v>
      </c>
      <c r="I2035">
        <f>IF(LCOH!$C$28=Menu!$A$1,'Approvvigionamento energia'!C2035,0)+IF(LCOH!$C$28=Menu!$A$2,'Approvvigionamento energia'!D2035,0)+IF(LCOH!$C$28=Menu!$A$3,'Approvvigionamento energia'!E2035,0)+IF(LCOH!$C$28=Menu!$A$4,'Approvvigionamento energia'!F2035,0)+IF(LCOH!$C$28=Menu!$A$5,'Approvvigionamento energia'!G2035,0)+IF(LCOH!$C$28=Menu!$A$6,'Approvvigionamento energia'!H2035,0)</f>
        <v>399.55728368647806</v>
      </c>
      <c r="J2035">
        <f>'Approvvigionamento energia'!A2035+'Approvvigionamento energia'!B2035+'Approvvigionamento energia'!I2035</f>
        <v>536.2572836864781</v>
      </c>
      <c r="K2035">
        <f>IF(MIN(LCOH!$C$18,J2035)&gt;=$P$48*LCOH!$C$18, MIN(LCOH!$C$18,J2035),0)</f>
        <v>536.2572836864781</v>
      </c>
      <c r="L2035">
        <f t="shared" si="63"/>
        <v>0</v>
      </c>
      <c r="M2035">
        <f>K2035/LCOH!$C$18</f>
        <v>0.3575048557909854</v>
      </c>
      <c r="N2035">
        <f>K2035/LCOH!$C$34</f>
        <v>10.332510282976457</v>
      </c>
    </row>
    <row r="2036" spans="1:14" x14ac:dyDescent="0.35">
      <c r="A2036">
        <f>'Profilo fotovoltaico'!B2038*LCOH!$C$20</f>
        <v>0</v>
      </c>
      <c r="B2036">
        <f>'Profilo eolico'!B2038*LCOH!$C$21</f>
        <v>119.3</v>
      </c>
      <c r="C2036">
        <f>$P$35*'Profilo fotovoltaico'!B2038</f>
        <v>0</v>
      </c>
      <c r="D2036">
        <f>$Q$37*'Profilo eolico'!B2038</f>
        <v>696.07194291533062</v>
      </c>
      <c r="E2036">
        <f>$P$39*'Profilo fotovoltaico'!B2038+'Approvvigionamento energia'!$Q$39*'Profilo eolico'!B2038</f>
        <v>522.053957186498</v>
      </c>
      <c r="F2036">
        <f>$P$41*'Profilo fotovoltaico'!B2038+'Approvvigionamento energia'!$Q$41*'Profilo eolico'!B2038</f>
        <v>348.03597145766531</v>
      </c>
      <c r="G2036">
        <f>$P$43*'Profilo fotovoltaico'!B2038+'Approvvigionamento energia'!$Q$43*'Profilo eolico'!B2038</f>
        <v>174.01798572883266</v>
      </c>
      <c r="H2036">
        <f t="shared" si="62"/>
        <v>1138.4335154826958</v>
      </c>
      <c r="I2036">
        <f>IF(LCOH!$C$28=Menu!$A$1,'Approvvigionamento energia'!C2036,0)+IF(LCOH!$C$28=Menu!$A$2,'Approvvigionamento energia'!D2036,0)+IF(LCOH!$C$28=Menu!$A$3,'Approvvigionamento energia'!E2036,0)+IF(LCOH!$C$28=Menu!$A$4,'Approvvigionamento energia'!F2036,0)+IF(LCOH!$C$28=Menu!$A$5,'Approvvigionamento energia'!G2036,0)+IF(LCOH!$C$28=Menu!$A$6,'Approvvigionamento energia'!H2036,0)</f>
        <v>348.03597145766531</v>
      </c>
      <c r="J2036">
        <f>'Approvvigionamento energia'!A2036+'Approvvigionamento energia'!B2036+'Approvvigionamento energia'!I2036</f>
        <v>467.33597145766532</v>
      </c>
      <c r="K2036">
        <f>IF(MIN(LCOH!$C$18,J2036)&gt;=$P$48*LCOH!$C$18, MIN(LCOH!$C$18,J2036),0)</f>
        <v>467.33597145766532</v>
      </c>
      <c r="L2036">
        <f t="shared" si="63"/>
        <v>0</v>
      </c>
      <c r="M2036">
        <f>K2036/LCOH!$C$18</f>
        <v>0.31155731430511019</v>
      </c>
      <c r="N2036">
        <f>K2036/LCOH!$C$34</f>
        <v>9.0045466562170589</v>
      </c>
    </row>
    <row r="2037" spans="1:14" x14ac:dyDescent="0.35">
      <c r="A2037">
        <f>'Profilo fotovoltaico'!B2039*LCOH!$C$20</f>
        <v>0</v>
      </c>
      <c r="B2037">
        <f>'Profilo eolico'!B2039*LCOH!$C$21</f>
        <v>111.4</v>
      </c>
      <c r="C2037">
        <f>$P$35*'Profilo fotovoltaico'!B2039</f>
        <v>0</v>
      </c>
      <c r="D2037">
        <f>$Q$37*'Profilo eolico'!B2039</f>
        <v>649.9783272486826</v>
      </c>
      <c r="E2037">
        <f>$P$39*'Profilo fotovoltaico'!B2039+'Approvvigionamento energia'!$Q$39*'Profilo eolico'!B2039</f>
        <v>487.48374543651192</v>
      </c>
      <c r="F2037">
        <f>$P$41*'Profilo fotovoltaico'!B2039+'Approvvigionamento energia'!$Q$41*'Profilo eolico'!B2039</f>
        <v>324.9891636243413</v>
      </c>
      <c r="G2037">
        <f>$P$43*'Profilo fotovoltaico'!B2039+'Approvvigionamento energia'!$Q$43*'Profilo eolico'!B2039</f>
        <v>162.49458181217065</v>
      </c>
      <c r="H2037">
        <f t="shared" si="62"/>
        <v>1138.4335154826958</v>
      </c>
      <c r="I2037">
        <f>IF(LCOH!$C$28=Menu!$A$1,'Approvvigionamento energia'!C2037,0)+IF(LCOH!$C$28=Menu!$A$2,'Approvvigionamento energia'!D2037,0)+IF(LCOH!$C$28=Menu!$A$3,'Approvvigionamento energia'!E2037,0)+IF(LCOH!$C$28=Menu!$A$4,'Approvvigionamento energia'!F2037,0)+IF(LCOH!$C$28=Menu!$A$5,'Approvvigionamento energia'!G2037,0)+IF(LCOH!$C$28=Menu!$A$6,'Approvvigionamento energia'!H2037,0)</f>
        <v>324.9891636243413</v>
      </c>
      <c r="J2037">
        <f>'Approvvigionamento energia'!A2037+'Approvvigionamento energia'!B2037+'Approvvigionamento energia'!I2037</f>
        <v>436.38916362434134</v>
      </c>
      <c r="K2037">
        <f>IF(MIN(LCOH!$C$18,J2037)&gt;=$P$48*LCOH!$C$18, MIN(LCOH!$C$18,J2037),0)</f>
        <v>436.38916362434134</v>
      </c>
      <c r="L2037">
        <f t="shared" si="63"/>
        <v>0</v>
      </c>
      <c r="M2037">
        <f>K2037/LCOH!$C$18</f>
        <v>0.29092610908289424</v>
      </c>
      <c r="N2037">
        <f>K2037/LCOH!$C$34</f>
        <v>8.4082690486385623</v>
      </c>
    </row>
    <row r="2038" spans="1:14" x14ac:dyDescent="0.35">
      <c r="A2038">
        <f>'Profilo fotovoltaico'!B2040*LCOH!$C$20</f>
        <v>0</v>
      </c>
      <c r="B2038">
        <f>'Profilo eolico'!B2040*LCOH!$C$21</f>
        <v>110.7</v>
      </c>
      <c r="C2038">
        <f>$P$35*'Profilo fotovoltaico'!B2040</f>
        <v>0</v>
      </c>
      <c r="D2038">
        <f>$Q$37*'Profilo eolico'!B2040</f>
        <v>645.89408282252396</v>
      </c>
      <c r="E2038">
        <f>$P$39*'Profilo fotovoltaico'!B2040+'Approvvigionamento energia'!$Q$39*'Profilo eolico'!B2040</f>
        <v>484.42056211689294</v>
      </c>
      <c r="F2038">
        <f>$P$41*'Profilo fotovoltaico'!B2040+'Approvvigionamento energia'!$Q$41*'Profilo eolico'!B2040</f>
        <v>322.94704141126198</v>
      </c>
      <c r="G2038">
        <f>$P$43*'Profilo fotovoltaico'!B2040+'Approvvigionamento energia'!$Q$43*'Profilo eolico'!B2040</f>
        <v>161.47352070563099</v>
      </c>
      <c r="H2038">
        <f t="shared" si="62"/>
        <v>1138.4335154826958</v>
      </c>
      <c r="I2038">
        <f>IF(LCOH!$C$28=Menu!$A$1,'Approvvigionamento energia'!C2038,0)+IF(LCOH!$C$28=Menu!$A$2,'Approvvigionamento energia'!D2038,0)+IF(LCOH!$C$28=Menu!$A$3,'Approvvigionamento energia'!E2038,0)+IF(LCOH!$C$28=Menu!$A$4,'Approvvigionamento energia'!F2038,0)+IF(LCOH!$C$28=Menu!$A$5,'Approvvigionamento energia'!G2038,0)+IF(LCOH!$C$28=Menu!$A$6,'Approvvigionamento energia'!H2038,0)</f>
        <v>322.94704141126198</v>
      </c>
      <c r="J2038">
        <f>'Approvvigionamento energia'!A2038+'Approvvigionamento energia'!B2038+'Approvvigionamento energia'!I2038</f>
        <v>433.64704141126197</v>
      </c>
      <c r="K2038">
        <f>IF(MIN(LCOH!$C$18,J2038)&gt;=$P$48*LCOH!$C$18, MIN(LCOH!$C$18,J2038),0)</f>
        <v>433.64704141126197</v>
      </c>
      <c r="L2038">
        <f t="shared" si="63"/>
        <v>0</v>
      </c>
      <c r="M2038">
        <f>K2038/LCOH!$C$18</f>
        <v>0.28909802760750797</v>
      </c>
      <c r="N2038">
        <f>K2038/LCOH!$C$34</f>
        <v>8.3554343239164162</v>
      </c>
    </row>
    <row r="2039" spans="1:14" x14ac:dyDescent="0.35">
      <c r="A2039">
        <f>'Profilo fotovoltaico'!B2041*LCOH!$C$20</f>
        <v>0</v>
      </c>
      <c r="B2039">
        <f>'Profilo eolico'!B2041*LCOH!$C$21</f>
        <v>107.39999999999999</v>
      </c>
      <c r="C2039">
        <f>$P$35*'Profilo fotovoltaico'!B2041</f>
        <v>0</v>
      </c>
      <c r="D2039">
        <f>$Q$37*'Profilo eolico'!B2041</f>
        <v>626.63978767063293</v>
      </c>
      <c r="E2039">
        <f>$P$39*'Profilo fotovoltaico'!B2041+'Approvvigionamento energia'!$Q$39*'Profilo eolico'!B2041</f>
        <v>469.97984075297467</v>
      </c>
      <c r="F2039">
        <f>$P$41*'Profilo fotovoltaico'!B2041+'Approvvigionamento energia'!$Q$41*'Profilo eolico'!B2041</f>
        <v>313.31989383531646</v>
      </c>
      <c r="G2039">
        <f>$P$43*'Profilo fotovoltaico'!B2041+'Approvvigionamento energia'!$Q$43*'Profilo eolico'!B2041</f>
        <v>156.65994691765823</v>
      </c>
      <c r="H2039">
        <f t="shared" si="62"/>
        <v>1138.4335154826958</v>
      </c>
      <c r="I2039">
        <f>IF(LCOH!$C$28=Menu!$A$1,'Approvvigionamento energia'!C2039,0)+IF(LCOH!$C$28=Menu!$A$2,'Approvvigionamento energia'!D2039,0)+IF(LCOH!$C$28=Menu!$A$3,'Approvvigionamento energia'!E2039,0)+IF(LCOH!$C$28=Menu!$A$4,'Approvvigionamento energia'!F2039,0)+IF(LCOH!$C$28=Menu!$A$5,'Approvvigionamento energia'!G2039,0)+IF(LCOH!$C$28=Menu!$A$6,'Approvvigionamento energia'!H2039,0)</f>
        <v>313.31989383531646</v>
      </c>
      <c r="J2039">
        <f>'Approvvigionamento energia'!A2039+'Approvvigionamento energia'!B2039+'Approvvigionamento energia'!I2039</f>
        <v>420.71989383531644</v>
      </c>
      <c r="K2039">
        <f>IF(MIN(LCOH!$C$18,J2039)&gt;=$P$48*LCOH!$C$18, MIN(LCOH!$C$18,J2039),0)</f>
        <v>420.71989383531644</v>
      </c>
      <c r="L2039">
        <f t="shared" si="63"/>
        <v>0</v>
      </c>
      <c r="M2039">
        <f>K2039/LCOH!$C$18</f>
        <v>0.28047992922354431</v>
      </c>
      <c r="N2039">
        <f>K2039/LCOH!$C$34</f>
        <v>8.1063563359405872</v>
      </c>
    </row>
    <row r="2040" spans="1:14" x14ac:dyDescent="0.35">
      <c r="A2040">
        <f>'Profilo fotovoltaico'!B2042*LCOH!$C$20</f>
        <v>0</v>
      </c>
      <c r="B2040">
        <f>'Profilo eolico'!B2042*LCOH!$C$21</f>
        <v>106.89999999999999</v>
      </c>
      <c r="C2040">
        <f>$P$35*'Profilo fotovoltaico'!B2042</f>
        <v>0</v>
      </c>
      <c r="D2040">
        <f>$Q$37*'Profilo eolico'!B2042</f>
        <v>623.72247022337672</v>
      </c>
      <c r="E2040">
        <f>$P$39*'Profilo fotovoltaico'!B2042+'Approvvigionamento energia'!$Q$39*'Profilo eolico'!B2042</f>
        <v>467.79185266753251</v>
      </c>
      <c r="F2040">
        <f>$P$41*'Profilo fotovoltaico'!B2042+'Approvvigionamento energia'!$Q$41*'Profilo eolico'!B2042</f>
        <v>311.86123511168836</v>
      </c>
      <c r="G2040">
        <f>$P$43*'Profilo fotovoltaico'!B2042+'Approvvigionamento energia'!$Q$43*'Profilo eolico'!B2042</f>
        <v>155.93061755584418</v>
      </c>
      <c r="H2040">
        <f t="shared" si="62"/>
        <v>1138.4335154826958</v>
      </c>
      <c r="I2040">
        <f>IF(LCOH!$C$28=Menu!$A$1,'Approvvigionamento energia'!C2040,0)+IF(LCOH!$C$28=Menu!$A$2,'Approvvigionamento energia'!D2040,0)+IF(LCOH!$C$28=Menu!$A$3,'Approvvigionamento energia'!E2040,0)+IF(LCOH!$C$28=Menu!$A$4,'Approvvigionamento energia'!F2040,0)+IF(LCOH!$C$28=Menu!$A$5,'Approvvigionamento energia'!G2040,0)+IF(LCOH!$C$28=Menu!$A$6,'Approvvigionamento energia'!H2040,0)</f>
        <v>311.86123511168836</v>
      </c>
      <c r="J2040">
        <f>'Approvvigionamento energia'!A2040+'Approvvigionamento energia'!B2040+'Approvvigionamento energia'!I2040</f>
        <v>418.76123511168834</v>
      </c>
      <c r="K2040">
        <f>IF(MIN(LCOH!$C$18,J2040)&gt;=$P$48*LCOH!$C$18, MIN(LCOH!$C$18,J2040),0)</f>
        <v>418.76123511168834</v>
      </c>
      <c r="L2040">
        <f t="shared" si="63"/>
        <v>0</v>
      </c>
      <c r="M2040">
        <f>K2040/LCOH!$C$18</f>
        <v>0.27917415674112556</v>
      </c>
      <c r="N2040">
        <f>K2040/LCOH!$C$34</f>
        <v>8.0686172468533393</v>
      </c>
    </row>
    <row r="2041" spans="1:14" x14ac:dyDescent="0.35">
      <c r="A2041">
        <f>'Profilo fotovoltaico'!B2043*LCOH!$C$20</f>
        <v>0</v>
      </c>
      <c r="B2041">
        <f>'Profilo eolico'!B2043*LCOH!$C$21</f>
        <v>115.9</v>
      </c>
      <c r="C2041">
        <f>$P$35*'Profilo fotovoltaico'!B2043</f>
        <v>0</v>
      </c>
      <c r="D2041">
        <f>$Q$37*'Profilo eolico'!B2043</f>
        <v>676.23418427398849</v>
      </c>
      <c r="E2041">
        <f>$P$39*'Profilo fotovoltaico'!B2043+'Approvvigionamento energia'!$Q$39*'Profilo eolico'!B2043</f>
        <v>507.17563820549128</v>
      </c>
      <c r="F2041">
        <f>$P$41*'Profilo fotovoltaico'!B2043+'Approvvigionamento energia'!$Q$41*'Profilo eolico'!B2043</f>
        <v>338.11709213699424</v>
      </c>
      <c r="G2041">
        <f>$P$43*'Profilo fotovoltaico'!B2043+'Approvvigionamento energia'!$Q$43*'Profilo eolico'!B2043</f>
        <v>169.05854606849712</v>
      </c>
      <c r="H2041">
        <f t="shared" si="62"/>
        <v>1138.4335154826958</v>
      </c>
      <c r="I2041">
        <f>IF(LCOH!$C$28=Menu!$A$1,'Approvvigionamento energia'!C2041,0)+IF(LCOH!$C$28=Menu!$A$2,'Approvvigionamento energia'!D2041,0)+IF(LCOH!$C$28=Menu!$A$3,'Approvvigionamento energia'!E2041,0)+IF(LCOH!$C$28=Menu!$A$4,'Approvvigionamento energia'!F2041,0)+IF(LCOH!$C$28=Menu!$A$5,'Approvvigionamento energia'!G2041,0)+IF(LCOH!$C$28=Menu!$A$6,'Approvvigionamento energia'!H2041,0)</f>
        <v>338.11709213699424</v>
      </c>
      <c r="J2041">
        <f>'Approvvigionamento energia'!A2041+'Approvvigionamento energia'!B2041+'Approvvigionamento energia'!I2041</f>
        <v>454.01709213699428</v>
      </c>
      <c r="K2041">
        <f>IF(MIN(LCOH!$C$18,J2041)&gt;=$P$48*LCOH!$C$18, MIN(LCOH!$C$18,J2041),0)</f>
        <v>454.01709213699428</v>
      </c>
      <c r="L2041">
        <f t="shared" si="63"/>
        <v>0</v>
      </c>
      <c r="M2041">
        <f>K2041/LCOH!$C$18</f>
        <v>0.30267806142466286</v>
      </c>
      <c r="N2041">
        <f>K2041/LCOH!$C$34</f>
        <v>8.7479208504237818</v>
      </c>
    </row>
    <row r="2042" spans="1:14" x14ac:dyDescent="0.35">
      <c r="A2042">
        <f>'Profilo fotovoltaico'!B2044*LCOH!$C$20</f>
        <v>0</v>
      </c>
      <c r="B2042">
        <f>'Profilo eolico'!B2044*LCOH!$C$21</f>
        <v>129.20000000000002</v>
      </c>
      <c r="C2042">
        <f>$P$35*'Profilo fotovoltaico'!B2044</f>
        <v>0</v>
      </c>
      <c r="D2042">
        <f>$Q$37*'Profilo eolico'!B2044</f>
        <v>753.8348283710036</v>
      </c>
      <c r="E2042">
        <f>$P$39*'Profilo fotovoltaico'!B2044+'Approvvigionamento energia'!$Q$39*'Profilo eolico'!B2044</f>
        <v>565.37612127825264</v>
      </c>
      <c r="F2042">
        <f>$P$41*'Profilo fotovoltaico'!B2044+'Approvvigionamento energia'!$Q$41*'Profilo eolico'!B2044</f>
        <v>376.9174141855018</v>
      </c>
      <c r="G2042">
        <f>$P$43*'Profilo fotovoltaico'!B2044+'Approvvigionamento energia'!$Q$43*'Profilo eolico'!B2044</f>
        <v>188.4587070927509</v>
      </c>
      <c r="H2042">
        <f t="shared" si="62"/>
        <v>1138.4335154826958</v>
      </c>
      <c r="I2042">
        <f>IF(LCOH!$C$28=Menu!$A$1,'Approvvigionamento energia'!C2042,0)+IF(LCOH!$C$28=Menu!$A$2,'Approvvigionamento energia'!D2042,0)+IF(LCOH!$C$28=Menu!$A$3,'Approvvigionamento energia'!E2042,0)+IF(LCOH!$C$28=Menu!$A$4,'Approvvigionamento energia'!F2042,0)+IF(LCOH!$C$28=Menu!$A$5,'Approvvigionamento energia'!G2042,0)+IF(LCOH!$C$28=Menu!$A$6,'Approvvigionamento energia'!H2042,0)</f>
        <v>376.9174141855018</v>
      </c>
      <c r="J2042">
        <f>'Approvvigionamento energia'!A2042+'Approvvigionamento energia'!B2042+'Approvvigionamento energia'!I2042</f>
        <v>506.11741418550184</v>
      </c>
      <c r="K2042">
        <f>IF(MIN(LCOH!$C$18,J2042)&gt;=$P$48*LCOH!$C$18, MIN(LCOH!$C$18,J2042),0)</f>
        <v>506.11741418550184</v>
      </c>
      <c r="L2042">
        <f t="shared" si="63"/>
        <v>0</v>
      </c>
      <c r="M2042">
        <f>K2042/LCOH!$C$18</f>
        <v>0.33741160945700122</v>
      </c>
      <c r="N2042">
        <f>K2042/LCOH!$C$34</f>
        <v>9.7517806201445438</v>
      </c>
    </row>
    <row r="2043" spans="1:14" x14ac:dyDescent="0.35">
      <c r="A2043">
        <f>'Profilo fotovoltaico'!B2045*LCOH!$C$20</f>
        <v>0</v>
      </c>
      <c r="B2043">
        <f>'Profilo eolico'!B2045*LCOH!$C$21</f>
        <v>134.30000000000001</v>
      </c>
      <c r="C2043">
        <f>$P$35*'Profilo fotovoltaico'!B2045</f>
        <v>0</v>
      </c>
      <c r="D2043">
        <f>$Q$37*'Profilo eolico'!B2045</f>
        <v>783.5914663330168</v>
      </c>
      <c r="E2043">
        <f>$P$39*'Profilo fotovoltaico'!B2045+'Approvvigionamento energia'!$Q$39*'Profilo eolico'!B2045</f>
        <v>587.6935997497626</v>
      </c>
      <c r="F2043">
        <f>$P$41*'Profilo fotovoltaico'!B2045+'Approvvigionamento energia'!$Q$41*'Profilo eolico'!B2045</f>
        <v>391.7957331665084</v>
      </c>
      <c r="G2043">
        <f>$P$43*'Profilo fotovoltaico'!B2045+'Approvvigionamento energia'!$Q$43*'Profilo eolico'!B2045</f>
        <v>195.8978665832542</v>
      </c>
      <c r="H2043">
        <f t="shared" si="62"/>
        <v>1138.4335154826958</v>
      </c>
      <c r="I2043">
        <f>IF(LCOH!$C$28=Menu!$A$1,'Approvvigionamento energia'!C2043,0)+IF(LCOH!$C$28=Menu!$A$2,'Approvvigionamento energia'!D2043,0)+IF(LCOH!$C$28=Menu!$A$3,'Approvvigionamento energia'!E2043,0)+IF(LCOH!$C$28=Menu!$A$4,'Approvvigionamento energia'!F2043,0)+IF(LCOH!$C$28=Menu!$A$5,'Approvvigionamento energia'!G2043,0)+IF(LCOH!$C$28=Menu!$A$6,'Approvvigionamento energia'!H2043,0)</f>
        <v>391.7957331665084</v>
      </c>
      <c r="J2043">
        <f>'Approvvigionamento energia'!A2043+'Approvvigionamento energia'!B2043+'Approvvigionamento energia'!I2043</f>
        <v>526.09573316650835</v>
      </c>
      <c r="K2043">
        <f>IF(MIN(LCOH!$C$18,J2043)&gt;=$P$48*LCOH!$C$18, MIN(LCOH!$C$18,J2043),0)</f>
        <v>526.09573316650835</v>
      </c>
      <c r="L2043">
        <f t="shared" si="63"/>
        <v>0</v>
      </c>
      <c r="M2043">
        <f>K2043/LCOH!$C$18</f>
        <v>0.35073048877767221</v>
      </c>
      <c r="N2043">
        <f>K2043/LCOH!$C$34</f>
        <v>10.136719328834458</v>
      </c>
    </row>
    <row r="2044" spans="1:14" x14ac:dyDescent="0.35">
      <c r="A2044">
        <f>'Profilo fotovoltaico'!B2046*LCOH!$C$20</f>
        <v>0</v>
      </c>
      <c r="B2044">
        <f>'Profilo eolico'!B2046*LCOH!$C$21</f>
        <v>126.6</v>
      </c>
      <c r="C2044">
        <f>$P$35*'Profilo fotovoltaico'!B2046</f>
        <v>0</v>
      </c>
      <c r="D2044">
        <f>$Q$37*'Profilo eolico'!B2046</f>
        <v>738.66477764527122</v>
      </c>
      <c r="E2044">
        <f>$P$39*'Profilo fotovoltaico'!B2046+'Approvvigionamento energia'!$Q$39*'Profilo eolico'!B2046</f>
        <v>553.99858323395335</v>
      </c>
      <c r="F2044">
        <f>$P$41*'Profilo fotovoltaico'!B2046+'Approvvigionamento energia'!$Q$41*'Profilo eolico'!B2046</f>
        <v>369.33238882263561</v>
      </c>
      <c r="G2044">
        <f>$P$43*'Profilo fotovoltaico'!B2046+'Approvvigionamento energia'!$Q$43*'Profilo eolico'!B2046</f>
        <v>184.6661944113178</v>
      </c>
      <c r="H2044">
        <f t="shared" si="62"/>
        <v>1138.4335154826958</v>
      </c>
      <c r="I2044">
        <f>IF(LCOH!$C$28=Menu!$A$1,'Approvvigionamento energia'!C2044,0)+IF(LCOH!$C$28=Menu!$A$2,'Approvvigionamento energia'!D2044,0)+IF(LCOH!$C$28=Menu!$A$3,'Approvvigionamento energia'!E2044,0)+IF(LCOH!$C$28=Menu!$A$4,'Approvvigionamento energia'!F2044,0)+IF(LCOH!$C$28=Menu!$A$5,'Approvvigionamento energia'!G2044,0)+IF(LCOH!$C$28=Menu!$A$6,'Approvvigionamento energia'!H2044,0)</f>
        <v>369.33238882263561</v>
      </c>
      <c r="J2044">
        <f>'Approvvigionamento energia'!A2044+'Approvvigionamento energia'!B2044+'Approvvigionamento energia'!I2044</f>
        <v>495.93238882263563</v>
      </c>
      <c r="K2044">
        <f>IF(MIN(LCOH!$C$18,J2044)&gt;=$P$48*LCOH!$C$18, MIN(LCOH!$C$18,J2044),0)</f>
        <v>495.93238882263563</v>
      </c>
      <c r="L2044">
        <f t="shared" si="63"/>
        <v>0</v>
      </c>
      <c r="M2044">
        <f>K2044/LCOH!$C$18</f>
        <v>0.33062159254842377</v>
      </c>
      <c r="N2044">
        <f>K2044/LCOH!$C$34</f>
        <v>9.555537356890861</v>
      </c>
    </row>
    <row r="2045" spans="1:14" x14ac:dyDescent="0.35">
      <c r="A2045">
        <f>'Profilo fotovoltaico'!B2047*LCOH!$C$20</f>
        <v>0</v>
      </c>
      <c r="B2045">
        <f>'Profilo eolico'!B2047*LCOH!$C$21</f>
        <v>117.5</v>
      </c>
      <c r="C2045">
        <f>$P$35*'Profilo fotovoltaico'!B2047</f>
        <v>0</v>
      </c>
      <c r="D2045">
        <f>$Q$37*'Profilo eolico'!B2047</f>
        <v>685.56960010520822</v>
      </c>
      <c r="E2045">
        <f>$P$39*'Profilo fotovoltaico'!B2047+'Approvvigionamento energia'!$Q$39*'Profilo eolico'!B2047</f>
        <v>514.17720007890614</v>
      </c>
      <c r="F2045">
        <f>$P$41*'Profilo fotovoltaico'!B2047+'Approvvigionamento energia'!$Q$41*'Profilo eolico'!B2047</f>
        <v>342.78480005260411</v>
      </c>
      <c r="G2045">
        <f>$P$43*'Profilo fotovoltaico'!B2047+'Approvvigionamento energia'!$Q$43*'Profilo eolico'!B2047</f>
        <v>171.39240002630206</v>
      </c>
      <c r="H2045">
        <f t="shared" si="62"/>
        <v>1138.4335154826958</v>
      </c>
      <c r="I2045">
        <f>IF(LCOH!$C$28=Menu!$A$1,'Approvvigionamento energia'!C2045,0)+IF(LCOH!$C$28=Menu!$A$2,'Approvvigionamento energia'!D2045,0)+IF(LCOH!$C$28=Menu!$A$3,'Approvvigionamento energia'!E2045,0)+IF(LCOH!$C$28=Menu!$A$4,'Approvvigionamento energia'!F2045,0)+IF(LCOH!$C$28=Menu!$A$5,'Approvvigionamento energia'!G2045,0)+IF(LCOH!$C$28=Menu!$A$6,'Approvvigionamento energia'!H2045,0)</f>
        <v>342.78480005260411</v>
      </c>
      <c r="J2045">
        <f>'Approvvigionamento energia'!A2045+'Approvvigionamento energia'!B2045+'Approvvigionamento energia'!I2045</f>
        <v>460.28480005260411</v>
      </c>
      <c r="K2045">
        <f>IF(MIN(LCOH!$C$18,J2045)&gt;=$P$48*LCOH!$C$18, MIN(LCOH!$C$18,J2045),0)</f>
        <v>460.28480005260411</v>
      </c>
      <c r="L2045">
        <f t="shared" si="63"/>
        <v>0</v>
      </c>
      <c r="M2045">
        <f>K2045/LCOH!$C$18</f>
        <v>0.30685653336840274</v>
      </c>
      <c r="N2045">
        <f>K2045/LCOH!$C$34</f>
        <v>8.8686859355029704</v>
      </c>
    </row>
    <row r="2046" spans="1:14" x14ac:dyDescent="0.35">
      <c r="A2046">
        <f>'Profilo fotovoltaico'!B2048*LCOH!$C$20</f>
        <v>0</v>
      </c>
      <c r="B2046">
        <f>'Profilo eolico'!B2048*LCOH!$C$21</f>
        <v>105.80000000000001</v>
      </c>
      <c r="C2046">
        <f>$P$35*'Profilo fotovoltaico'!B2048</f>
        <v>0</v>
      </c>
      <c r="D2046">
        <f>$Q$37*'Profilo eolico'!B2048</f>
        <v>617.30437183941308</v>
      </c>
      <c r="E2046">
        <f>$P$39*'Profilo fotovoltaico'!B2048+'Approvvigionamento energia'!$Q$39*'Profilo eolico'!B2048</f>
        <v>462.97827887955981</v>
      </c>
      <c r="F2046">
        <f>$P$41*'Profilo fotovoltaico'!B2048+'Approvvigionamento energia'!$Q$41*'Profilo eolico'!B2048</f>
        <v>308.65218591970654</v>
      </c>
      <c r="G2046">
        <f>$P$43*'Profilo fotovoltaico'!B2048+'Approvvigionamento energia'!$Q$43*'Profilo eolico'!B2048</f>
        <v>154.32609295985327</v>
      </c>
      <c r="H2046">
        <f t="shared" si="62"/>
        <v>1138.4335154826958</v>
      </c>
      <c r="I2046">
        <f>IF(LCOH!$C$28=Menu!$A$1,'Approvvigionamento energia'!C2046,0)+IF(LCOH!$C$28=Menu!$A$2,'Approvvigionamento energia'!D2046,0)+IF(LCOH!$C$28=Menu!$A$3,'Approvvigionamento energia'!E2046,0)+IF(LCOH!$C$28=Menu!$A$4,'Approvvigionamento energia'!F2046,0)+IF(LCOH!$C$28=Menu!$A$5,'Approvvigionamento energia'!G2046,0)+IF(LCOH!$C$28=Menu!$A$6,'Approvvigionamento energia'!H2046,0)</f>
        <v>308.65218591970654</v>
      </c>
      <c r="J2046">
        <f>'Approvvigionamento energia'!A2046+'Approvvigionamento energia'!B2046+'Approvvigionamento energia'!I2046</f>
        <v>414.45218591970655</v>
      </c>
      <c r="K2046">
        <f>IF(MIN(LCOH!$C$18,J2046)&gt;=$P$48*LCOH!$C$18, MIN(LCOH!$C$18,J2046),0)</f>
        <v>414.45218591970655</v>
      </c>
      <c r="L2046">
        <f t="shared" si="63"/>
        <v>0</v>
      </c>
      <c r="M2046">
        <f>K2046/LCOH!$C$18</f>
        <v>0.27630145727980437</v>
      </c>
      <c r="N2046">
        <f>K2046/LCOH!$C$34</f>
        <v>7.9855912508613978</v>
      </c>
    </row>
    <row r="2047" spans="1:14" x14ac:dyDescent="0.35">
      <c r="A2047">
        <f>'Profilo fotovoltaico'!B2049*LCOH!$C$20</f>
        <v>28</v>
      </c>
      <c r="B2047">
        <f>'Profilo eolico'!B2049*LCOH!$C$21</f>
        <v>91</v>
      </c>
      <c r="C2047">
        <f>$P$35*'Profilo fotovoltaico'!B2049</f>
        <v>205.92914125341781</v>
      </c>
      <c r="D2047">
        <f>$Q$37*'Profilo eolico'!B2049</f>
        <v>530.95177540062934</v>
      </c>
      <c r="E2047">
        <f>$P$39*'Profilo fotovoltaico'!B2049+'Approvvigionamento energia'!$Q$39*'Profilo eolico'!B2049</f>
        <v>449.69611686382649</v>
      </c>
      <c r="F2047">
        <f>$P$41*'Profilo fotovoltaico'!B2049+'Approvvigionamento energia'!$Q$41*'Profilo eolico'!B2049</f>
        <v>368.44045832702358</v>
      </c>
      <c r="G2047">
        <f>$P$43*'Profilo fotovoltaico'!B2049+'Approvvigionamento energia'!$Q$43*'Profilo eolico'!B2049</f>
        <v>287.18479979022072</v>
      </c>
      <c r="H2047">
        <f t="shared" si="62"/>
        <v>1138.4335154826958</v>
      </c>
      <c r="I2047">
        <f>IF(LCOH!$C$28=Menu!$A$1,'Approvvigionamento energia'!C2047,0)+IF(LCOH!$C$28=Menu!$A$2,'Approvvigionamento energia'!D2047,0)+IF(LCOH!$C$28=Menu!$A$3,'Approvvigionamento energia'!E2047,0)+IF(LCOH!$C$28=Menu!$A$4,'Approvvigionamento energia'!F2047,0)+IF(LCOH!$C$28=Menu!$A$5,'Approvvigionamento energia'!G2047,0)+IF(LCOH!$C$28=Menu!$A$6,'Approvvigionamento energia'!H2047,0)</f>
        <v>368.44045832702358</v>
      </c>
      <c r="J2047">
        <f>'Approvvigionamento energia'!A2047+'Approvvigionamento energia'!B2047+'Approvvigionamento energia'!I2047</f>
        <v>487.44045832702358</v>
      </c>
      <c r="K2047">
        <f>IF(MIN(LCOH!$C$18,J2047)&gt;=$P$48*LCOH!$C$18, MIN(LCOH!$C$18,J2047),0)</f>
        <v>487.44045832702358</v>
      </c>
      <c r="L2047">
        <f t="shared" si="63"/>
        <v>0</v>
      </c>
      <c r="M2047">
        <f>K2047/LCOH!$C$18</f>
        <v>0.32496030555134903</v>
      </c>
      <c r="N2047">
        <f>K2047/LCOH!$C$34</f>
        <v>9.3919163454147121</v>
      </c>
    </row>
    <row r="2048" spans="1:14" x14ac:dyDescent="0.35">
      <c r="A2048">
        <f>'Profilo fotovoltaico'!B2050*LCOH!$C$20</f>
        <v>147</v>
      </c>
      <c r="B2048">
        <f>'Profilo eolico'!B2050*LCOH!$C$21</f>
        <v>71.099999999999994</v>
      </c>
      <c r="C2048">
        <f>$P$35*'Profilo fotovoltaico'!B2050</f>
        <v>1081.1279915804434</v>
      </c>
      <c r="D2048">
        <f>$Q$37*'Profilo eolico'!B2050</f>
        <v>414.84254099983241</v>
      </c>
      <c r="E2048">
        <f>$P$39*'Profilo fotovoltaico'!B2050+'Approvvigionamento energia'!$Q$39*'Profilo eolico'!B2050</f>
        <v>581.41390364498511</v>
      </c>
      <c r="F2048">
        <f>$P$41*'Profilo fotovoltaico'!B2050+'Approvvigionamento energia'!$Q$41*'Profilo eolico'!B2050</f>
        <v>747.98526629013793</v>
      </c>
      <c r="G2048">
        <f>$P$43*'Profilo fotovoltaico'!B2050+'Approvvigionamento energia'!$Q$43*'Profilo eolico'!B2050</f>
        <v>914.55662893529075</v>
      </c>
      <c r="H2048">
        <f t="shared" si="62"/>
        <v>1138.4335154826958</v>
      </c>
      <c r="I2048">
        <f>IF(LCOH!$C$28=Menu!$A$1,'Approvvigionamento energia'!C2048,0)+IF(LCOH!$C$28=Menu!$A$2,'Approvvigionamento energia'!D2048,0)+IF(LCOH!$C$28=Menu!$A$3,'Approvvigionamento energia'!E2048,0)+IF(LCOH!$C$28=Menu!$A$4,'Approvvigionamento energia'!F2048,0)+IF(LCOH!$C$28=Menu!$A$5,'Approvvigionamento energia'!G2048,0)+IF(LCOH!$C$28=Menu!$A$6,'Approvvigionamento energia'!H2048,0)</f>
        <v>747.98526629013793</v>
      </c>
      <c r="J2048">
        <f>'Approvvigionamento energia'!A2048+'Approvvigionamento energia'!B2048+'Approvvigionamento energia'!I2048</f>
        <v>966.08526629013795</v>
      </c>
      <c r="K2048">
        <f>IF(MIN(LCOH!$C$18,J2048)&gt;=$P$48*LCOH!$C$18, MIN(LCOH!$C$18,J2048),0)</f>
        <v>966.08526629013795</v>
      </c>
      <c r="L2048">
        <f t="shared" si="63"/>
        <v>0</v>
      </c>
      <c r="M2048">
        <f>K2048/LCOH!$C$18</f>
        <v>0.64405684419342535</v>
      </c>
      <c r="N2048">
        <f>K2048/LCOH!$C$34</f>
        <v>18.614359658769519</v>
      </c>
    </row>
    <row r="2049" spans="1:14" x14ac:dyDescent="0.35">
      <c r="A2049">
        <f>'Profilo fotovoltaico'!B2051*LCOH!$C$20</f>
        <v>301</v>
      </c>
      <c r="B2049">
        <f>'Profilo eolico'!B2051*LCOH!$C$21</f>
        <v>65</v>
      </c>
      <c r="C2049">
        <f>$P$35*'Profilo fotovoltaico'!B2051</f>
        <v>2213.7382684742415</v>
      </c>
      <c r="D2049">
        <f>$Q$37*'Profilo eolico'!B2051</f>
        <v>379.25126814330673</v>
      </c>
      <c r="E2049">
        <f>$P$39*'Profilo fotovoltaico'!B2051+'Approvvigionamento energia'!$Q$39*'Profilo eolico'!B2051</f>
        <v>837.87301822604036</v>
      </c>
      <c r="F2049">
        <f>$P$41*'Profilo fotovoltaico'!B2051+'Approvvigionamento energia'!$Q$41*'Profilo eolico'!B2051</f>
        <v>1296.4947683087742</v>
      </c>
      <c r="G2049">
        <f>$P$43*'Profilo fotovoltaico'!B2051+'Approvvigionamento energia'!$Q$43*'Profilo eolico'!B2051</f>
        <v>1755.1165183915077</v>
      </c>
      <c r="H2049">
        <f t="shared" si="62"/>
        <v>1138.4335154826958</v>
      </c>
      <c r="I2049">
        <f>IF(LCOH!$C$28=Menu!$A$1,'Approvvigionamento energia'!C2049,0)+IF(LCOH!$C$28=Menu!$A$2,'Approvvigionamento energia'!D2049,0)+IF(LCOH!$C$28=Menu!$A$3,'Approvvigionamento energia'!E2049,0)+IF(LCOH!$C$28=Menu!$A$4,'Approvvigionamento energia'!F2049,0)+IF(LCOH!$C$28=Menu!$A$5,'Approvvigionamento energia'!G2049,0)+IF(LCOH!$C$28=Menu!$A$6,'Approvvigionamento energia'!H2049,0)</f>
        <v>1296.4947683087742</v>
      </c>
      <c r="J2049">
        <f>'Approvvigionamento energia'!A2049+'Approvvigionamento energia'!B2049+'Approvvigionamento energia'!I2049</f>
        <v>1662.4947683087742</v>
      </c>
      <c r="K2049">
        <f>IF(MIN(LCOH!$C$18,J2049)&gt;=$P$48*LCOH!$C$18, MIN(LCOH!$C$18,J2049),0)</f>
        <v>1500</v>
      </c>
      <c r="L2049">
        <f t="shared" si="63"/>
        <v>162.49476830877416</v>
      </c>
      <c r="M2049">
        <f>K2049/LCOH!$C$18</f>
        <v>1</v>
      </c>
      <c r="N2049">
        <f>K2049/LCOH!$C$34</f>
        <v>28.901734104046245</v>
      </c>
    </row>
    <row r="2050" spans="1:14" x14ac:dyDescent="0.35">
      <c r="A2050">
        <f>'Profilo fotovoltaico'!B2052*LCOH!$C$20</f>
        <v>455</v>
      </c>
      <c r="B2050">
        <f>'Profilo eolico'!B2052*LCOH!$C$21</f>
        <v>64.100000000000009</v>
      </c>
      <c r="C2050">
        <f>$P$35*'Profilo fotovoltaico'!B2052</f>
        <v>3346.3485453680396</v>
      </c>
      <c r="D2050">
        <f>$Q$37*'Profilo eolico'!B2052</f>
        <v>374.00009673824559</v>
      </c>
      <c r="E2050">
        <f>$P$39*'Profilo fotovoltaico'!B2052+'Approvvigionamento energia'!$Q$39*'Profilo eolico'!B2052</f>
        <v>1117.0872088956939</v>
      </c>
      <c r="F2050">
        <f>$P$41*'Profilo fotovoltaico'!B2052+'Approvvigionamento energia'!$Q$41*'Profilo eolico'!B2052</f>
        <v>1860.1743210531426</v>
      </c>
      <c r="G2050">
        <f>$P$43*'Profilo fotovoltaico'!B2052+'Approvvigionamento energia'!$Q$43*'Profilo eolico'!B2052</f>
        <v>2603.2614332105913</v>
      </c>
      <c r="H2050">
        <f t="shared" ref="H2050:H2113" si="64">$P$45</f>
        <v>1138.4335154826958</v>
      </c>
      <c r="I2050">
        <f>IF(LCOH!$C$28=Menu!$A$1,'Approvvigionamento energia'!C2050,0)+IF(LCOH!$C$28=Menu!$A$2,'Approvvigionamento energia'!D2050,0)+IF(LCOH!$C$28=Menu!$A$3,'Approvvigionamento energia'!E2050,0)+IF(LCOH!$C$28=Menu!$A$4,'Approvvigionamento energia'!F2050,0)+IF(LCOH!$C$28=Menu!$A$5,'Approvvigionamento energia'!G2050,0)+IF(LCOH!$C$28=Menu!$A$6,'Approvvigionamento energia'!H2050,0)</f>
        <v>1860.1743210531426</v>
      </c>
      <c r="J2050">
        <f>'Approvvigionamento energia'!A2050+'Approvvigionamento energia'!B2050+'Approvvigionamento energia'!I2050</f>
        <v>2379.2743210531426</v>
      </c>
      <c r="K2050">
        <f>IF(MIN(LCOH!$C$18,J2050)&gt;=$P$48*LCOH!$C$18, MIN(LCOH!$C$18,J2050),0)</f>
        <v>1500</v>
      </c>
      <c r="L2050">
        <f t="shared" si="63"/>
        <v>879.27432105314256</v>
      </c>
      <c r="M2050">
        <f>K2050/LCOH!$C$18</f>
        <v>1</v>
      </c>
      <c r="N2050">
        <f>K2050/LCOH!$C$34</f>
        <v>28.901734104046245</v>
      </c>
    </row>
    <row r="2051" spans="1:14" x14ac:dyDescent="0.35">
      <c r="A2051">
        <f>'Profilo fotovoltaico'!B2053*LCOH!$C$20</f>
        <v>566</v>
      </c>
      <c r="B2051">
        <f>'Profilo eolico'!B2053*LCOH!$C$21</f>
        <v>67.2</v>
      </c>
      <c r="C2051">
        <f>$P$35*'Profilo fotovoltaico'!B2053</f>
        <v>4162.7104981940884</v>
      </c>
      <c r="D2051">
        <f>$Q$37*'Profilo eolico'!B2053</f>
        <v>392.08746491123401</v>
      </c>
      <c r="E2051">
        <f>$P$39*'Profilo fotovoltaico'!B2053+'Approvvigionamento energia'!$Q$39*'Profilo eolico'!B2053</f>
        <v>1334.7432232319475</v>
      </c>
      <c r="F2051">
        <f>$P$41*'Profilo fotovoltaico'!B2053+'Approvvigionamento energia'!$Q$41*'Profilo eolico'!B2053</f>
        <v>2277.3989815526611</v>
      </c>
      <c r="G2051">
        <f>$P$43*'Profilo fotovoltaico'!B2053+'Approvvigionamento energia'!$Q$43*'Profilo eolico'!B2053</f>
        <v>3220.0547398733747</v>
      </c>
      <c r="H2051">
        <f t="shared" si="64"/>
        <v>1138.4335154826958</v>
      </c>
      <c r="I2051">
        <f>IF(LCOH!$C$28=Menu!$A$1,'Approvvigionamento energia'!C2051,0)+IF(LCOH!$C$28=Menu!$A$2,'Approvvigionamento energia'!D2051,0)+IF(LCOH!$C$28=Menu!$A$3,'Approvvigionamento energia'!E2051,0)+IF(LCOH!$C$28=Menu!$A$4,'Approvvigionamento energia'!F2051,0)+IF(LCOH!$C$28=Menu!$A$5,'Approvvigionamento energia'!G2051,0)+IF(LCOH!$C$28=Menu!$A$6,'Approvvigionamento energia'!H2051,0)</f>
        <v>2277.3989815526611</v>
      </c>
      <c r="J2051">
        <f>'Approvvigionamento energia'!A2051+'Approvvigionamento energia'!B2051+'Approvvigionamento energia'!I2051</f>
        <v>2910.5989815526609</v>
      </c>
      <c r="K2051">
        <f>IF(MIN(LCOH!$C$18,J2051)&gt;=$P$48*LCOH!$C$18, MIN(LCOH!$C$18,J2051),0)</f>
        <v>1500</v>
      </c>
      <c r="L2051">
        <f t="shared" ref="L2051:L2114" si="65">J2051-K2051</f>
        <v>1410.5989815526609</v>
      </c>
      <c r="M2051">
        <f>K2051/LCOH!$C$18</f>
        <v>1</v>
      </c>
      <c r="N2051">
        <f>K2051/LCOH!$C$34</f>
        <v>28.901734104046245</v>
      </c>
    </row>
    <row r="2052" spans="1:14" x14ac:dyDescent="0.35">
      <c r="A2052">
        <f>'Profilo fotovoltaico'!B2054*LCOH!$C$20</f>
        <v>614</v>
      </c>
      <c r="B2052">
        <f>'Profilo eolico'!B2054*LCOH!$C$21</f>
        <v>75.800000000000011</v>
      </c>
      <c r="C2052">
        <f>$P$35*'Profilo fotovoltaico'!B2054</f>
        <v>4515.7318831999482</v>
      </c>
      <c r="D2052">
        <f>$Q$37*'Profilo eolico'!B2054</f>
        <v>442.26532500404079</v>
      </c>
      <c r="E2052">
        <f>$P$39*'Profilo fotovoltaico'!B2054+'Approvvigionamento energia'!$Q$39*'Profilo eolico'!B2054</f>
        <v>1460.6319645530175</v>
      </c>
      <c r="F2052">
        <f>$P$41*'Profilo fotovoltaico'!B2054+'Approvvigionamento energia'!$Q$41*'Profilo eolico'!B2054</f>
        <v>2478.9986041019947</v>
      </c>
      <c r="G2052">
        <f>$P$43*'Profilo fotovoltaico'!B2054+'Approvvigionamento energia'!$Q$43*'Profilo eolico'!B2054</f>
        <v>3497.365243650971</v>
      </c>
      <c r="H2052">
        <f t="shared" si="64"/>
        <v>1138.4335154826958</v>
      </c>
      <c r="I2052">
        <f>IF(LCOH!$C$28=Menu!$A$1,'Approvvigionamento energia'!C2052,0)+IF(LCOH!$C$28=Menu!$A$2,'Approvvigionamento energia'!D2052,0)+IF(LCOH!$C$28=Menu!$A$3,'Approvvigionamento energia'!E2052,0)+IF(LCOH!$C$28=Menu!$A$4,'Approvvigionamento energia'!F2052,0)+IF(LCOH!$C$28=Menu!$A$5,'Approvvigionamento energia'!G2052,0)+IF(LCOH!$C$28=Menu!$A$6,'Approvvigionamento energia'!H2052,0)</f>
        <v>2478.9986041019947</v>
      </c>
      <c r="J2052">
        <f>'Approvvigionamento energia'!A2052+'Approvvigionamento energia'!B2052+'Approvvigionamento energia'!I2052</f>
        <v>3168.7986041019949</v>
      </c>
      <c r="K2052">
        <f>IF(MIN(LCOH!$C$18,J2052)&gt;=$P$48*LCOH!$C$18, MIN(LCOH!$C$18,J2052),0)</f>
        <v>1500</v>
      </c>
      <c r="L2052">
        <f t="shared" si="65"/>
        <v>1668.7986041019949</v>
      </c>
      <c r="M2052">
        <f>K2052/LCOH!$C$18</f>
        <v>1</v>
      </c>
      <c r="N2052">
        <f>K2052/LCOH!$C$34</f>
        <v>28.901734104046245</v>
      </c>
    </row>
    <row r="2053" spans="1:14" x14ac:dyDescent="0.35">
      <c r="A2053">
        <f>'Profilo fotovoltaico'!B2055*LCOH!$C$20</f>
        <v>612</v>
      </c>
      <c r="B2053">
        <f>'Profilo eolico'!B2055*LCOH!$C$21</f>
        <v>90.300000000000011</v>
      </c>
      <c r="C2053">
        <f>$P$35*'Profilo fotovoltaico'!B2055</f>
        <v>4501.0226588247033</v>
      </c>
      <c r="D2053">
        <f>$Q$37*'Profilo eolico'!B2055</f>
        <v>526.8675309744707</v>
      </c>
      <c r="E2053">
        <f>$P$39*'Profilo fotovoltaico'!B2055+'Approvvigionamento energia'!$Q$39*'Profilo eolico'!B2055</f>
        <v>1520.4063129370288</v>
      </c>
      <c r="F2053">
        <f>$P$41*'Profilo fotovoltaico'!B2055+'Approvvigionamento energia'!$Q$41*'Profilo eolico'!B2055</f>
        <v>2513.9450948995868</v>
      </c>
      <c r="G2053">
        <f>$P$43*'Profilo fotovoltaico'!B2055+'Approvvigionamento energia'!$Q$43*'Profilo eolico'!B2055</f>
        <v>3507.4838768621453</v>
      </c>
      <c r="H2053">
        <f t="shared" si="64"/>
        <v>1138.4335154826958</v>
      </c>
      <c r="I2053">
        <f>IF(LCOH!$C$28=Menu!$A$1,'Approvvigionamento energia'!C2053,0)+IF(LCOH!$C$28=Menu!$A$2,'Approvvigionamento energia'!D2053,0)+IF(LCOH!$C$28=Menu!$A$3,'Approvvigionamento energia'!E2053,0)+IF(LCOH!$C$28=Menu!$A$4,'Approvvigionamento energia'!F2053,0)+IF(LCOH!$C$28=Menu!$A$5,'Approvvigionamento energia'!G2053,0)+IF(LCOH!$C$28=Menu!$A$6,'Approvvigionamento energia'!H2053,0)</f>
        <v>2513.9450948995868</v>
      </c>
      <c r="J2053">
        <f>'Approvvigionamento energia'!A2053+'Approvvigionamento energia'!B2053+'Approvvigionamento energia'!I2053</f>
        <v>3216.2450948995865</v>
      </c>
      <c r="K2053">
        <f>IF(MIN(LCOH!$C$18,J2053)&gt;=$P$48*LCOH!$C$18, MIN(LCOH!$C$18,J2053),0)</f>
        <v>1500</v>
      </c>
      <c r="L2053">
        <f t="shared" si="65"/>
        <v>1716.2450948995865</v>
      </c>
      <c r="M2053">
        <f>K2053/LCOH!$C$18</f>
        <v>1</v>
      </c>
      <c r="N2053">
        <f>K2053/LCOH!$C$34</f>
        <v>28.901734104046245</v>
      </c>
    </row>
    <row r="2054" spans="1:14" x14ac:dyDescent="0.35">
      <c r="A2054">
        <f>'Profilo fotovoltaico'!B2056*LCOH!$C$20</f>
        <v>563</v>
      </c>
      <c r="B2054">
        <f>'Profilo eolico'!B2056*LCOH!$C$21</f>
        <v>110</v>
      </c>
      <c r="C2054">
        <f>$P$35*'Profilo fotovoltaico'!B2056</f>
        <v>4140.6466616312218</v>
      </c>
      <c r="D2054">
        <f>$Q$37*'Profilo eolico'!B2056</f>
        <v>641.80983839636519</v>
      </c>
      <c r="E2054">
        <f>$P$39*'Profilo fotovoltaico'!B2056+'Approvvigionamento energia'!$Q$39*'Profilo eolico'!B2056</f>
        <v>1516.5190442050794</v>
      </c>
      <c r="F2054">
        <f>$P$41*'Profilo fotovoltaico'!B2056+'Approvvigionamento energia'!$Q$41*'Profilo eolico'!B2056</f>
        <v>2391.2282500137935</v>
      </c>
      <c r="G2054">
        <f>$P$43*'Profilo fotovoltaico'!B2056+'Approvvigionamento energia'!$Q$43*'Profilo eolico'!B2056</f>
        <v>3265.9374558225081</v>
      </c>
      <c r="H2054">
        <f t="shared" si="64"/>
        <v>1138.4335154826958</v>
      </c>
      <c r="I2054">
        <f>IF(LCOH!$C$28=Menu!$A$1,'Approvvigionamento energia'!C2054,0)+IF(LCOH!$C$28=Menu!$A$2,'Approvvigionamento energia'!D2054,0)+IF(LCOH!$C$28=Menu!$A$3,'Approvvigionamento energia'!E2054,0)+IF(LCOH!$C$28=Menu!$A$4,'Approvvigionamento energia'!F2054,0)+IF(LCOH!$C$28=Menu!$A$5,'Approvvigionamento energia'!G2054,0)+IF(LCOH!$C$28=Menu!$A$6,'Approvvigionamento energia'!H2054,0)</f>
        <v>2391.2282500137935</v>
      </c>
      <c r="J2054">
        <f>'Approvvigionamento energia'!A2054+'Approvvigionamento energia'!B2054+'Approvvigionamento energia'!I2054</f>
        <v>3064.2282500137935</v>
      </c>
      <c r="K2054">
        <f>IF(MIN(LCOH!$C$18,J2054)&gt;=$P$48*LCOH!$C$18, MIN(LCOH!$C$18,J2054),0)</f>
        <v>1500</v>
      </c>
      <c r="L2054">
        <f t="shared" si="65"/>
        <v>1564.2282500137935</v>
      </c>
      <c r="M2054">
        <f>K2054/LCOH!$C$18</f>
        <v>1</v>
      </c>
      <c r="N2054">
        <f>K2054/LCOH!$C$34</f>
        <v>28.901734104046245</v>
      </c>
    </row>
    <row r="2055" spans="1:14" x14ac:dyDescent="0.35">
      <c r="A2055">
        <f>'Profilo fotovoltaico'!B2057*LCOH!$C$20</f>
        <v>483</v>
      </c>
      <c r="B2055">
        <f>'Profilo eolico'!B2057*LCOH!$C$21</f>
        <v>127.7</v>
      </c>
      <c r="C2055">
        <f>$P$35*'Profilo fotovoltaico'!B2057</f>
        <v>3552.2776866214572</v>
      </c>
      <c r="D2055">
        <f>$Q$37*'Profilo eolico'!B2057</f>
        <v>745.08287602923497</v>
      </c>
      <c r="E2055">
        <f>$P$39*'Profilo fotovoltaico'!B2057+'Approvvigionamento energia'!$Q$39*'Profilo eolico'!B2057</f>
        <v>1446.8815786772905</v>
      </c>
      <c r="F2055">
        <f>$P$41*'Profilo fotovoltaico'!B2057+'Approvvigionamento energia'!$Q$41*'Profilo eolico'!B2057</f>
        <v>2148.6802813253462</v>
      </c>
      <c r="G2055">
        <f>$P$43*'Profilo fotovoltaico'!B2057+'Approvvigionamento energia'!$Q$43*'Profilo eolico'!B2057</f>
        <v>2850.4789839734017</v>
      </c>
      <c r="H2055">
        <f t="shared" si="64"/>
        <v>1138.4335154826958</v>
      </c>
      <c r="I2055">
        <f>IF(LCOH!$C$28=Menu!$A$1,'Approvvigionamento energia'!C2055,0)+IF(LCOH!$C$28=Menu!$A$2,'Approvvigionamento energia'!D2055,0)+IF(LCOH!$C$28=Menu!$A$3,'Approvvigionamento energia'!E2055,0)+IF(LCOH!$C$28=Menu!$A$4,'Approvvigionamento energia'!F2055,0)+IF(LCOH!$C$28=Menu!$A$5,'Approvvigionamento energia'!G2055,0)+IF(LCOH!$C$28=Menu!$A$6,'Approvvigionamento energia'!H2055,0)</f>
        <v>2148.6802813253462</v>
      </c>
      <c r="J2055">
        <f>'Approvvigionamento energia'!A2055+'Approvvigionamento energia'!B2055+'Approvvigionamento energia'!I2055</f>
        <v>2759.380281325346</v>
      </c>
      <c r="K2055">
        <f>IF(MIN(LCOH!$C$18,J2055)&gt;=$P$48*LCOH!$C$18, MIN(LCOH!$C$18,J2055),0)</f>
        <v>1500</v>
      </c>
      <c r="L2055">
        <f t="shared" si="65"/>
        <v>1259.380281325346</v>
      </c>
      <c r="M2055">
        <f>K2055/LCOH!$C$18</f>
        <v>1</v>
      </c>
      <c r="N2055">
        <f>K2055/LCOH!$C$34</f>
        <v>28.901734104046245</v>
      </c>
    </row>
    <row r="2056" spans="1:14" x14ac:dyDescent="0.35">
      <c r="A2056">
        <f>'Profilo fotovoltaico'!B2058*LCOH!$C$20</f>
        <v>373</v>
      </c>
      <c r="B2056">
        <f>'Profilo eolico'!B2058*LCOH!$C$21</f>
        <v>139</v>
      </c>
      <c r="C2056">
        <f>$P$35*'Profilo fotovoltaico'!B2058</f>
        <v>2743.2703459830304</v>
      </c>
      <c r="D2056">
        <f>$Q$37*'Profilo eolico'!B2058</f>
        <v>811.01425033722523</v>
      </c>
      <c r="E2056">
        <f>$P$39*'Profilo fotovoltaico'!B2058+'Approvvigionamento energia'!$Q$39*'Profilo eolico'!B2058</f>
        <v>1294.0782742486765</v>
      </c>
      <c r="F2056">
        <f>$P$41*'Profilo fotovoltaico'!B2058+'Approvvigionamento energia'!$Q$41*'Profilo eolico'!B2058</f>
        <v>1777.1422981601279</v>
      </c>
      <c r="G2056">
        <f>$P$43*'Profilo fotovoltaico'!B2058+'Approvvigionamento energia'!$Q$43*'Profilo eolico'!B2058</f>
        <v>2260.2063220715791</v>
      </c>
      <c r="H2056">
        <f t="shared" si="64"/>
        <v>1138.4335154826958</v>
      </c>
      <c r="I2056">
        <f>IF(LCOH!$C$28=Menu!$A$1,'Approvvigionamento energia'!C2056,0)+IF(LCOH!$C$28=Menu!$A$2,'Approvvigionamento energia'!D2056,0)+IF(LCOH!$C$28=Menu!$A$3,'Approvvigionamento energia'!E2056,0)+IF(LCOH!$C$28=Menu!$A$4,'Approvvigionamento energia'!F2056,0)+IF(LCOH!$C$28=Menu!$A$5,'Approvvigionamento energia'!G2056,0)+IF(LCOH!$C$28=Menu!$A$6,'Approvvigionamento energia'!H2056,0)</f>
        <v>1777.1422981601279</v>
      </c>
      <c r="J2056">
        <f>'Approvvigionamento energia'!A2056+'Approvvigionamento energia'!B2056+'Approvvigionamento energia'!I2056</f>
        <v>2289.1422981601281</v>
      </c>
      <c r="K2056">
        <f>IF(MIN(LCOH!$C$18,J2056)&gt;=$P$48*LCOH!$C$18, MIN(LCOH!$C$18,J2056),0)</f>
        <v>1500</v>
      </c>
      <c r="L2056">
        <f t="shared" si="65"/>
        <v>789.14229816012812</v>
      </c>
      <c r="M2056">
        <f>K2056/LCOH!$C$18</f>
        <v>1</v>
      </c>
      <c r="N2056">
        <f>K2056/LCOH!$C$34</f>
        <v>28.901734104046245</v>
      </c>
    </row>
    <row r="2057" spans="1:14" x14ac:dyDescent="0.35">
      <c r="A2057">
        <f>'Profilo fotovoltaico'!B2059*LCOH!$C$20</f>
        <v>239</v>
      </c>
      <c r="B2057">
        <f>'Profilo eolico'!B2059*LCOH!$C$21</f>
        <v>139.1</v>
      </c>
      <c r="C2057">
        <f>$P$35*'Profilo fotovoltaico'!B2059</f>
        <v>1757.7523128416735</v>
      </c>
      <c r="D2057">
        <f>$Q$37*'Profilo eolico'!B2059</f>
        <v>811.59771382667634</v>
      </c>
      <c r="E2057">
        <f>$P$39*'Profilo fotovoltaico'!B2059+'Approvvigionamento energia'!$Q$39*'Profilo eolico'!B2059</f>
        <v>1048.1363635804257</v>
      </c>
      <c r="F2057">
        <f>$P$41*'Profilo fotovoltaico'!B2059+'Approvvigionamento energia'!$Q$41*'Profilo eolico'!B2059</f>
        <v>1284.675013334175</v>
      </c>
      <c r="G2057">
        <f>$P$43*'Profilo fotovoltaico'!B2059+'Approvvigionamento energia'!$Q$43*'Profilo eolico'!B2059</f>
        <v>1521.2136630879243</v>
      </c>
      <c r="H2057">
        <f t="shared" si="64"/>
        <v>1138.4335154826958</v>
      </c>
      <c r="I2057">
        <f>IF(LCOH!$C$28=Menu!$A$1,'Approvvigionamento energia'!C2057,0)+IF(LCOH!$C$28=Menu!$A$2,'Approvvigionamento energia'!D2057,0)+IF(LCOH!$C$28=Menu!$A$3,'Approvvigionamento energia'!E2057,0)+IF(LCOH!$C$28=Menu!$A$4,'Approvvigionamento energia'!F2057,0)+IF(LCOH!$C$28=Menu!$A$5,'Approvvigionamento energia'!G2057,0)+IF(LCOH!$C$28=Menu!$A$6,'Approvvigionamento energia'!H2057,0)</f>
        <v>1284.675013334175</v>
      </c>
      <c r="J2057">
        <f>'Approvvigionamento energia'!A2057+'Approvvigionamento energia'!B2057+'Approvvigionamento energia'!I2057</f>
        <v>1662.7750133341751</v>
      </c>
      <c r="K2057">
        <f>IF(MIN(LCOH!$C$18,J2057)&gt;=$P$48*LCOH!$C$18, MIN(LCOH!$C$18,J2057),0)</f>
        <v>1500</v>
      </c>
      <c r="L2057">
        <f t="shared" si="65"/>
        <v>162.77501333417513</v>
      </c>
      <c r="M2057">
        <f>K2057/LCOH!$C$18</f>
        <v>1</v>
      </c>
      <c r="N2057">
        <f>K2057/LCOH!$C$34</f>
        <v>28.901734104046245</v>
      </c>
    </row>
    <row r="2058" spans="1:14" x14ac:dyDescent="0.35">
      <c r="A2058">
        <f>'Profilo fotovoltaico'!B2060*LCOH!$C$20</f>
        <v>95</v>
      </c>
      <c r="B2058">
        <f>'Profilo eolico'!B2060*LCOH!$C$21</f>
        <v>125.7</v>
      </c>
      <c r="C2058">
        <f>$P$35*'Profilo fotovoltaico'!B2060</f>
        <v>698.68815782409615</v>
      </c>
      <c r="D2058">
        <f>$Q$37*'Profilo eolico'!B2060</f>
        <v>733.41360624021013</v>
      </c>
      <c r="E2058">
        <f>$P$39*'Profilo fotovoltaico'!B2060+'Approvvigionamento energia'!$Q$39*'Profilo eolico'!B2060</f>
        <v>724.73224413618163</v>
      </c>
      <c r="F2058">
        <f>$P$41*'Profilo fotovoltaico'!B2060+'Approvvigionamento energia'!$Q$41*'Profilo eolico'!B2060</f>
        <v>716.05088203215314</v>
      </c>
      <c r="G2058">
        <f>$P$43*'Profilo fotovoltaico'!B2060+'Approvvigionamento energia'!$Q$43*'Profilo eolico'!B2060</f>
        <v>707.36951992812465</v>
      </c>
      <c r="H2058">
        <f t="shared" si="64"/>
        <v>1138.4335154826958</v>
      </c>
      <c r="I2058">
        <f>IF(LCOH!$C$28=Menu!$A$1,'Approvvigionamento energia'!C2058,0)+IF(LCOH!$C$28=Menu!$A$2,'Approvvigionamento energia'!D2058,0)+IF(LCOH!$C$28=Menu!$A$3,'Approvvigionamento energia'!E2058,0)+IF(LCOH!$C$28=Menu!$A$4,'Approvvigionamento energia'!F2058,0)+IF(LCOH!$C$28=Menu!$A$5,'Approvvigionamento energia'!G2058,0)+IF(LCOH!$C$28=Menu!$A$6,'Approvvigionamento energia'!H2058,0)</f>
        <v>716.05088203215314</v>
      </c>
      <c r="J2058">
        <f>'Approvvigionamento energia'!A2058+'Approvvigionamento energia'!B2058+'Approvvigionamento energia'!I2058</f>
        <v>936.75088203215319</v>
      </c>
      <c r="K2058">
        <f>IF(MIN(LCOH!$C$18,J2058)&gt;=$P$48*LCOH!$C$18, MIN(LCOH!$C$18,J2058),0)</f>
        <v>936.75088203215319</v>
      </c>
      <c r="L2058">
        <f t="shared" si="65"/>
        <v>0</v>
      </c>
      <c r="M2058">
        <f>K2058/LCOH!$C$18</f>
        <v>0.62450058802143549</v>
      </c>
      <c r="N2058">
        <f>K2058/LCOH!$C$34</f>
        <v>18.049149942816054</v>
      </c>
    </row>
    <row r="2059" spans="1:14" x14ac:dyDescent="0.35">
      <c r="A2059">
        <f>'Profilo fotovoltaico'!B2061*LCOH!$C$20</f>
        <v>3</v>
      </c>
      <c r="B2059">
        <f>'Profilo eolico'!B2061*LCOH!$C$21</f>
        <v>121.7</v>
      </c>
      <c r="C2059">
        <f>$P$35*'Profilo fotovoltaico'!B2061</f>
        <v>22.063836562866197</v>
      </c>
      <c r="D2059">
        <f>$Q$37*'Profilo eolico'!B2061</f>
        <v>710.07506666216045</v>
      </c>
      <c r="E2059">
        <f>$P$39*'Profilo fotovoltaico'!B2061+'Approvvigionamento energia'!$Q$39*'Profilo eolico'!B2061</f>
        <v>538.0722591373368</v>
      </c>
      <c r="F2059">
        <f>$P$41*'Profilo fotovoltaico'!B2061+'Approvvigionamento energia'!$Q$41*'Profilo eolico'!B2061</f>
        <v>366.06945161251332</v>
      </c>
      <c r="G2059">
        <f>$P$43*'Profilo fotovoltaico'!B2061+'Approvvigionamento energia'!$Q$43*'Profilo eolico'!B2061</f>
        <v>194.06664408768975</v>
      </c>
      <c r="H2059">
        <f t="shared" si="64"/>
        <v>1138.4335154826958</v>
      </c>
      <c r="I2059">
        <f>IF(LCOH!$C$28=Menu!$A$1,'Approvvigionamento energia'!C2059,0)+IF(LCOH!$C$28=Menu!$A$2,'Approvvigionamento energia'!D2059,0)+IF(LCOH!$C$28=Menu!$A$3,'Approvvigionamento energia'!E2059,0)+IF(LCOH!$C$28=Menu!$A$4,'Approvvigionamento energia'!F2059,0)+IF(LCOH!$C$28=Menu!$A$5,'Approvvigionamento energia'!G2059,0)+IF(LCOH!$C$28=Menu!$A$6,'Approvvigionamento energia'!H2059,0)</f>
        <v>366.06945161251332</v>
      </c>
      <c r="J2059">
        <f>'Approvvigionamento energia'!A2059+'Approvvigionamento energia'!B2059+'Approvvigionamento energia'!I2059</f>
        <v>490.76945161251331</v>
      </c>
      <c r="K2059">
        <f>IF(MIN(LCOH!$C$18,J2059)&gt;=$P$48*LCOH!$C$18, MIN(LCOH!$C$18,J2059),0)</f>
        <v>490.76945161251331</v>
      </c>
      <c r="L2059">
        <f t="shared" si="65"/>
        <v>0</v>
      </c>
      <c r="M2059">
        <f>K2059/LCOH!$C$18</f>
        <v>0.32717963440834219</v>
      </c>
      <c r="N2059">
        <f>K2059/LCOH!$C$34</f>
        <v>9.4560587979289661</v>
      </c>
    </row>
    <row r="2060" spans="1:14" x14ac:dyDescent="0.35">
      <c r="A2060">
        <f>'Profilo fotovoltaico'!B2062*LCOH!$C$20</f>
        <v>0</v>
      </c>
      <c r="B2060">
        <f>'Profilo eolico'!B2062*LCOH!$C$21</f>
        <v>113</v>
      </c>
      <c r="C2060">
        <f>$P$35*'Profilo fotovoltaico'!B2062</f>
        <v>0</v>
      </c>
      <c r="D2060">
        <f>$Q$37*'Profilo eolico'!B2062</f>
        <v>659.31374307990245</v>
      </c>
      <c r="E2060">
        <f>$P$39*'Profilo fotovoltaico'!B2062+'Approvvigionamento energia'!$Q$39*'Profilo eolico'!B2062</f>
        <v>494.48530730992684</v>
      </c>
      <c r="F2060">
        <f>$P$41*'Profilo fotovoltaico'!B2062+'Approvvigionamento energia'!$Q$41*'Profilo eolico'!B2062</f>
        <v>329.65687153995123</v>
      </c>
      <c r="G2060">
        <f>$P$43*'Profilo fotovoltaico'!B2062+'Approvvigionamento energia'!$Q$43*'Profilo eolico'!B2062</f>
        <v>164.82843576997561</v>
      </c>
      <c r="H2060">
        <f t="shared" si="64"/>
        <v>1138.4335154826958</v>
      </c>
      <c r="I2060">
        <f>IF(LCOH!$C$28=Menu!$A$1,'Approvvigionamento energia'!C2060,0)+IF(LCOH!$C$28=Menu!$A$2,'Approvvigionamento energia'!D2060,0)+IF(LCOH!$C$28=Menu!$A$3,'Approvvigionamento energia'!E2060,0)+IF(LCOH!$C$28=Menu!$A$4,'Approvvigionamento energia'!F2060,0)+IF(LCOH!$C$28=Menu!$A$5,'Approvvigionamento energia'!G2060,0)+IF(LCOH!$C$28=Menu!$A$6,'Approvvigionamento energia'!H2060,0)</f>
        <v>329.65687153995123</v>
      </c>
      <c r="J2060">
        <f>'Approvvigionamento energia'!A2060+'Approvvigionamento energia'!B2060+'Approvvigionamento energia'!I2060</f>
        <v>442.65687153995123</v>
      </c>
      <c r="K2060">
        <f>IF(MIN(LCOH!$C$18,J2060)&gt;=$P$48*LCOH!$C$18, MIN(LCOH!$C$18,J2060),0)</f>
        <v>442.65687153995123</v>
      </c>
      <c r="L2060">
        <f t="shared" si="65"/>
        <v>0</v>
      </c>
      <c r="M2060">
        <f>K2060/LCOH!$C$18</f>
        <v>0.29510458102663417</v>
      </c>
      <c r="N2060">
        <f>K2060/LCOH!$C$34</f>
        <v>8.5290341337177509</v>
      </c>
    </row>
    <row r="2061" spans="1:14" x14ac:dyDescent="0.35">
      <c r="A2061">
        <f>'Profilo fotovoltaico'!B2063*LCOH!$C$20</f>
        <v>0</v>
      </c>
      <c r="B2061">
        <f>'Profilo eolico'!B2063*LCOH!$C$21</f>
        <v>105.80000000000001</v>
      </c>
      <c r="C2061">
        <f>$P$35*'Profilo fotovoltaico'!B2063</f>
        <v>0</v>
      </c>
      <c r="D2061">
        <f>$Q$37*'Profilo eolico'!B2063</f>
        <v>617.30437183941308</v>
      </c>
      <c r="E2061">
        <f>$P$39*'Profilo fotovoltaico'!B2063+'Approvvigionamento energia'!$Q$39*'Profilo eolico'!B2063</f>
        <v>462.97827887955981</v>
      </c>
      <c r="F2061">
        <f>$P$41*'Profilo fotovoltaico'!B2063+'Approvvigionamento energia'!$Q$41*'Profilo eolico'!B2063</f>
        <v>308.65218591970654</v>
      </c>
      <c r="G2061">
        <f>$P$43*'Profilo fotovoltaico'!B2063+'Approvvigionamento energia'!$Q$43*'Profilo eolico'!B2063</f>
        <v>154.32609295985327</v>
      </c>
      <c r="H2061">
        <f t="shared" si="64"/>
        <v>1138.4335154826958</v>
      </c>
      <c r="I2061">
        <f>IF(LCOH!$C$28=Menu!$A$1,'Approvvigionamento energia'!C2061,0)+IF(LCOH!$C$28=Menu!$A$2,'Approvvigionamento energia'!D2061,0)+IF(LCOH!$C$28=Menu!$A$3,'Approvvigionamento energia'!E2061,0)+IF(LCOH!$C$28=Menu!$A$4,'Approvvigionamento energia'!F2061,0)+IF(LCOH!$C$28=Menu!$A$5,'Approvvigionamento energia'!G2061,0)+IF(LCOH!$C$28=Menu!$A$6,'Approvvigionamento energia'!H2061,0)</f>
        <v>308.65218591970654</v>
      </c>
      <c r="J2061">
        <f>'Approvvigionamento energia'!A2061+'Approvvigionamento energia'!B2061+'Approvvigionamento energia'!I2061</f>
        <v>414.45218591970655</v>
      </c>
      <c r="K2061">
        <f>IF(MIN(LCOH!$C$18,J2061)&gt;=$P$48*LCOH!$C$18, MIN(LCOH!$C$18,J2061),0)</f>
        <v>414.45218591970655</v>
      </c>
      <c r="L2061">
        <f t="shared" si="65"/>
        <v>0</v>
      </c>
      <c r="M2061">
        <f>K2061/LCOH!$C$18</f>
        <v>0.27630145727980437</v>
      </c>
      <c r="N2061">
        <f>K2061/LCOH!$C$34</f>
        <v>7.9855912508613978</v>
      </c>
    </row>
    <row r="2062" spans="1:14" x14ac:dyDescent="0.35">
      <c r="A2062">
        <f>'Profilo fotovoltaico'!B2064*LCOH!$C$20</f>
        <v>0</v>
      </c>
      <c r="B2062">
        <f>'Profilo eolico'!B2064*LCOH!$C$21</f>
        <v>100.7</v>
      </c>
      <c r="C2062">
        <f>$P$35*'Profilo fotovoltaico'!B2064</f>
        <v>0</v>
      </c>
      <c r="D2062">
        <f>$Q$37*'Profilo eolico'!B2064</f>
        <v>587.54773387739976</v>
      </c>
      <c r="E2062">
        <f>$P$39*'Profilo fotovoltaico'!B2064+'Approvvigionamento energia'!$Q$39*'Profilo eolico'!B2064</f>
        <v>440.66080040804979</v>
      </c>
      <c r="F2062">
        <f>$P$41*'Profilo fotovoltaico'!B2064+'Approvvigionamento energia'!$Q$41*'Profilo eolico'!B2064</f>
        <v>293.77386693869988</v>
      </c>
      <c r="G2062">
        <f>$P$43*'Profilo fotovoltaico'!B2064+'Approvvigionamento energia'!$Q$43*'Profilo eolico'!B2064</f>
        <v>146.88693346934994</v>
      </c>
      <c r="H2062">
        <f t="shared" si="64"/>
        <v>1138.4335154826958</v>
      </c>
      <c r="I2062">
        <f>IF(LCOH!$C$28=Menu!$A$1,'Approvvigionamento energia'!C2062,0)+IF(LCOH!$C$28=Menu!$A$2,'Approvvigionamento energia'!D2062,0)+IF(LCOH!$C$28=Menu!$A$3,'Approvvigionamento energia'!E2062,0)+IF(LCOH!$C$28=Menu!$A$4,'Approvvigionamento energia'!F2062,0)+IF(LCOH!$C$28=Menu!$A$5,'Approvvigionamento energia'!G2062,0)+IF(LCOH!$C$28=Menu!$A$6,'Approvvigionamento energia'!H2062,0)</f>
        <v>293.77386693869988</v>
      </c>
      <c r="J2062">
        <f>'Approvvigionamento energia'!A2062+'Approvvigionamento energia'!B2062+'Approvvigionamento energia'!I2062</f>
        <v>394.47386693869987</v>
      </c>
      <c r="K2062">
        <f>IF(MIN(LCOH!$C$18,J2062)&gt;=$P$48*LCOH!$C$18, MIN(LCOH!$C$18,J2062),0)</f>
        <v>394.47386693869987</v>
      </c>
      <c r="L2062">
        <f t="shared" si="65"/>
        <v>0</v>
      </c>
      <c r="M2062">
        <f>K2062/LCOH!$C$18</f>
        <v>0.26298257795913327</v>
      </c>
      <c r="N2062">
        <f>K2062/LCOH!$C$34</f>
        <v>7.6006525421714812</v>
      </c>
    </row>
    <row r="2063" spans="1:14" x14ac:dyDescent="0.35">
      <c r="A2063">
        <f>'Profilo fotovoltaico'!B2065*LCOH!$C$20</f>
        <v>0</v>
      </c>
      <c r="B2063">
        <f>'Profilo eolico'!B2065*LCOH!$C$21</f>
        <v>101.7</v>
      </c>
      <c r="C2063">
        <f>$P$35*'Profilo fotovoltaico'!B2065</f>
        <v>0</v>
      </c>
      <c r="D2063">
        <f>$Q$37*'Profilo eolico'!B2065</f>
        <v>593.38236877191218</v>
      </c>
      <c r="E2063">
        <f>$P$39*'Profilo fotovoltaico'!B2065+'Approvvigionamento energia'!$Q$39*'Profilo eolico'!B2065</f>
        <v>445.03677657893411</v>
      </c>
      <c r="F2063">
        <f>$P$41*'Profilo fotovoltaico'!B2065+'Approvvigionamento energia'!$Q$41*'Profilo eolico'!B2065</f>
        <v>296.69118438595609</v>
      </c>
      <c r="G2063">
        <f>$P$43*'Profilo fotovoltaico'!B2065+'Approvvigionamento energia'!$Q$43*'Profilo eolico'!B2065</f>
        <v>148.34559219297805</v>
      </c>
      <c r="H2063">
        <f t="shared" si="64"/>
        <v>1138.4335154826958</v>
      </c>
      <c r="I2063">
        <f>IF(LCOH!$C$28=Menu!$A$1,'Approvvigionamento energia'!C2063,0)+IF(LCOH!$C$28=Menu!$A$2,'Approvvigionamento energia'!D2063,0)+IF(LCOH!$C$28=Menu!$A$3,'Approvvigionamento energia'!E2063,0)+IF(LCOH!$C$28=Menu!$A$4,'Approvvigionamento energia'!F2063,0)+IF(LCOH!$C$28=Menu!$A$5,'Approvvigionamento energia'!G2063,0)+IF(LCOH!$C$28=Menu!$A$6,'Approvvigionamento energia'!H2063,0)</f>
        <v>296.69118438595609</v>
      </c>
      <c r="J2063">
        <f>'Approvvigionamento energia'!A2063+'Approvvigionamento energia'!B2063+'Approvvigionamento energia'!I2063</f>
        <v>398.39118438595608</v>
      </c>
      <c r="K2063">
        <f>IF(MIN(LCOH!$C$18,J2063)&gt;=$P$48*LCOH!$C$18, MIN(LCOH!$C$18,J2063),0)</f>
        <v>398.39118438595608</v>
      </c>
      <c r="L2063">
        <f t="shared" si="65"/>
        <v>0</v>
      </c>
      <c r="M2063">
        <f>K2063/LCOH!$C$18</f>
        <v>0.26559412292397072</v>
      </c>
      <c r="N2063">
        <f>K2063/LCOH!$C$34</f>
        <v>7.6761307203459745</v>
      </c>
    </row>
    <row r="2064" spans="1:14" x14ac:dyDescent="0.35">
      <c r="A2064">
        <f>'Profilo fotovoltaico'!B2066*LCOH!$C$20</f>
        <v>0</v>
      </c>
      <c r="B2064">
        <f>'Profilo eolico'!B2066*LCOH!$C$21</f>
        <v>103.6</v>
      </c>
      <c r="C2064">
        <f>$P$35*'Profilo fotovoltaico'!B2066</f>
        <v>0</v>
      </c>
      <c r="D2064">
        <f>$Q$37*'Profilo eolico'!B2066</f>
        <v>604.4681750714858</v>
      </c>
      <c r="E2064">
        <f>$P$39*'Profilo fotovoltaico'!B2066+'Approvvigionamento energia'!$Q$39*'Profilo eolico'!B2066</f>
        <v>453.3511313036143</v>
      </c>
      <c r="F2064">
        <f>$P$41*'Profilo fotovoltaico'!B2066+'Approvvigionamento energia'!$Q$41*'Profilo eolico'!B2066</f>
        <v>302.2340875357429</v>
      </c>
      <c r="G2064">
        <f>$P$43*'Profilo fotovoltaico'!B2066+'Approvvigionamento energia'!$Q$43*'Profilo eolico'!B2066</f>
        <v>151.11704376787145</v>
      </c>
      <c r="H2064">
        <f t="shared" si="64"/>
        <v>1138.4335154826958</v>
      </c>
      <c r="I2064">
        <f>IF(LCOH!$C$28=Menu!$A$1,'Approvvigionamento energia'!C2064,0)+IF(LCOH!$C$28=Menu!$A$2,'Approvvigionamento energia'!D2064,0)+IF(LCOH!$C$28=Menu!$A$3,'Approvvigionamento energia'!E2064,0)+IF(LCOH!$C$28=Menu!$A$4,'Approvvigionamento energia'!F2064,0)+IF(LCOH!$C$28=Menu!$A$5,'Approvvigionamento energia'!G2064,0)+IF(LCOH!$C$28=Menu!$A$6,'Approvvigionamento energia'!H2064,0)</f>
        <v>302.2340875357429</v>
      </c>
      <c r="J2064">
        <f>'Approvvigionamento energia'!A2064+'Approvvigionamento energia'!B2064+'Approvvigionamento energia'!I2064</f>
        <v>405.83408753574292</v>
      </c>
      <c r="K2064">
        <f>IF(MIN(LCOH!$C$18,J2064)&gt;=$P$48*LCOH!$C$18, MIN(LCOH!$C$18,J2064),0)</f>
        <v>405.83408753574292</v>
      </c>
      <c r="L2064">
        <f t="shared" si="65"/>
        <v>0</v>
      </c>
      <c r="M2064">
        <f>K2064/LCOH!$C$18</f>
        <v>0.27055605835716195</v>
      </c>
      <c r="N2064">
        <f>K2064/LCOH!$C$34</f>
        <v>7.819539258877513</v>
      </c>
    </row>
    <row r="2065" spans="1:14" x14ac:dyDescent="0.35">
      <c r="A2065">
        <f>'Profilo fotovoltaico'!B2067*LCOH!$C$20</f>
        <v>0</v>
      </c>
      <c r="B2065">
        <f>'Profilo eolico'!B2067*LCOH!$C$21</f>
        <v>107.80000000000001</v>
      </c>
      <c r="C2065">
        <f>$P$35*'Profilo fotovoltaico'!B2067</f>
        <v>0</v>
      </c>
      <c r="D2065">
        <f>$Q$37*'Profilo eolico'!B2067</f>
        <v>628.97364162843792</v>
      </c>
      <c r="E2065">
        <f>$P$39*'Profilo fotovoltaico'!B2067+'Approvvigionamento energia'!$Q$39*'Profilo eolico'!B2067</f>
        <v>471.73023122132844</v>
      </c>
      <c r="F2065">
        <f>$P$41*'Profilo fotovoltaico'!B2067+'Approvvigionamento energia'!$Q$41*'Profilo eolico'!B2067</f>
        <v>314.48682081421896</v>
      </c>
      <c r="G2065">
        <f>$P$43*'Profilo fotovoltaico'!B2067+'Approvvigionamento energia'!$Q$43*'Profilo eolico'!B2067</f>
        <v>157.24341040710948</v>
      </c>
      <c r="H2065">
        <f t="shared" si="64"/>
        <v>1138.4335154826958</v>
      </c>
      <c r="I2065">
        <f>IF(LCOH!$C$28=Menu!$A$1,'Approvvigionamento energia'!C2065,0)+IF(LCOH!$C$28=Menu!$A$2,'Approvvigionamento energia'!D2065,0)+IF(LCOH!$C$28=Menu!$A$3,'Approvvigionamento energia'!E2065,0)+IF(LCOH!$C$28=Menu!$A$4,'Approvvigionamento energia'!F2065,0)+IF(LCOH!$C$28=Menu!$A$5,'Approvvigionamento energia'!G2065,0)+IF(LCOH!$C$28=Menu!$A$6,'Approvvigionamento energia'!H2065,0)</f>
        <v>314.48682081421896</v>
      </c>
      <c r="J2065">
        <f>'Approvvigionamento energia'!A2065+'Approvvigionamento energia'!B2065+'Approvvigionamento energia'!I2065</f>
        <v>422.28682081421897</v>
      </c>
      <c r="K2065">
        <f>IF(MIN(LCOH!$C$18,J2065)&gt;=$P$48*LCOH!$C$18, MIN(LCOH!$C$18,J2065),0)</f>
        <v>422.28682081421897</v>
      </c>
      <c r="L2065">
        <f t="shared" si="65"/>
        <v>0</v>
      </c>
      <c r="M2065">
        <f>K2065/LCOH!$C$18</f>
        <v>0.28152454720947934</v>
      </c>
      <c r="N2065">
        <f>K2065/LCOH!$C$34</f>
        <v>8.1365476072103853</v>
      </c>
    </row>
    <row r="2066" spans="1:14" x14ac:dyDescent="0.35">
      <c r="A2066">
        <f>'Profilo fotovoltaico'!B2068*LCOH!$C$20</f>
        <v>0</v>
      </c>
      <c r="B2066">
        <f>'Profilo eolico'!B2068*LCOH!$C$21</f>
        <v>112.9</v>
      </c>
      <c r="C2066">
        <f>$P$35*'Profilo fotovoltaico'!B2068</f>
        <v>0</v>
      </c>
      <c r="D2066">
        <f>$Q$37*'Profilo eolico'!B2068</f>
        <v>658.73027959045123</v>
      </c>
      <c r="E2066">
        <f>$P$39*'Profilo fotovoltaico'!B2068+'Approvvigionamento energia'!$Q$39*'Profilo eolico'!B2068</f>
        <v>494.0477096928384</v>
      </c>
      <c r="F2066">
        <f>$P$41*'Profilo fotovoltaico'!B2068+'Approvvigionamento energia'!$Q$41*'Profilo eolico'!B2068</f>
        <v>329.36513979522562</v>
      </c>
      <c r="G2066">
        <f>$P$43*'Profilo fotovoltaico'!B2068+'Approvvigionamento energia'!$Q$43*'Profilo eolico'!B2068</f>
        <v>164.68256989761281</v>
      </c>
      <c r="H2066">
        <f t="shared" si="64"/>
        <v>1138.4335154826958</v>
      </c>
      <c r="I2066">
        <f>IF(LCOH!$C$28=Menu!$A$1,'Approvvigionamento energia'!C2066,0)+IF(LCOH!$C$28=Menu!$A$2,'Approvvigionamento energia'!D2066,0)+IF(LCOH!$C$28=Menu!$A$3,'Approvvigionamento energia'!E2066,0)+IF(LCOH!$C$28=Menu!$A$4,'Approvvigionamento energia'!F2066,0)+IF(LCOH!$C$28=Menu!$A$5,'Approvvigionamento energia'!G2066,0)+IF(LCOH!$C$28=Menu!$A$6,'Approvvigionamento energia'!H2066,0)</f>
        <v>329.36513979522562</v>
      </c>
      <c r="J2066">
        <f>'Approvvigionamento energia'!A2066+'Approvvigionamento energia'!B2066+'Approvvigionamento energia'!I2066</f>
        <v>442.26513979522565</v>
      </c>
      <c r="K2066">
        <f>IF(MIN(LCOH!$C$18,J2066)&gt;=$P$48*LCOH!$C$18, MIN(LCOH!$C$18,J2066),0)</f>
        <v>442.26513979522565</v>
      </c>
      <c r="L2066">
        <f t="shared" si="65"/>
        <v>0</v>
      </c>
      <c r="M2066">
        <f>K2066/LCOH!$C$18</f>
        <v>0.29484342653015044</v>
      </c>
      <c r="N2066">
        <f>K2066/LCOH!$C$34</f>
        <v>8.5214863159003009</v>
      </c>
    </row>
    <row r="2067" spans="1:14" x14ac:dyDescent="0.35">
      <c r="A2067">
        <f>'Profilo fotovoltaico'!B2069*LCOH!$C$20</f>
        <v>0</v>
      </c>
      <c r="B2067">
        <f>'Profilo eolico'!B2069*LCOH!$C$21</f>
        <v>119.1</v>
      </c>
      <c r="C2067">
        <f>$P$35*'Profilo fotovoltaico'!B2069</f>
        <v>0</v>
      </c>
      <c r="D2067">
        <f>$Q$37*'Profilo eolico'!B2069</f>
        <v>694.90501593642807</v>
      </c>
      <c r="E2067">
        <f>$P$39*'Profilo fotovoltaico'!B2069+'Approvvigionamento energia'!$Q$39*'Profilo eolico'!B2069</f>
        <v>521.17876195232111</v>
      </c>
      <c r="F2067">
        <f>$P$41*'Profilo fotovoltaico'!B2069+'Approvvigionamento energia'!$Q$41*'Profilo eolico'!B2069</f>
        <v>347.45250796821404</v>
      </c>
      <c r="G2067">
        <f>$P$43*'Profilo fotovoltaico'!B2069+'Approvvigionamento energia'!$Q$43*'Profilo eolico'!B2069</f>
        <v>173.72625398410702</v>
      </c>
      <c r="H2067">
        <f t="shared" si="64"/>
        <v>1138.4335154826958</v>
      </c>
      <c r="I2067">
        <f>IF(LCOH!$C$28=Menu!$A$1,'Approvvigionamento energia'!C2067,0)+IF(LCOH!$C$28=Menu!$A$2,'Approvvigionamento energia'!D2067,0)+IF(LCOH!$C$28=Menu!$A$3,'Approvvigionamento energia'!E2067,0)+IF(LCOH!$C$28=Menu!$A$4,'Approvvigionamento energia'!F2067,0)+IF(LCOH!$C$28=Menu!$A$5,'Approvvigionamento energia'!G2067,0)+IF(LCOH!$C$28=Menu!$A$6,'Approvvigionamento energia'!H2067,0)</f>
        <v>347.45250796821404</v>
      </c>
      <c r="J2067">
        <f>'Approvvigionamento energia'!A2067+'Approvvigionamento energia'!B2067+'Approvvigionamento energia'!I2067</f>
        <v>466.55250796821406</v>
      </c>
      <c r="K2067">
        <f>IF(MIN(LCOH!$C$18,J2067)&gt;=$P$48*LCOH!$C$18, MIN(LCOH!$C$18,J2067),0)</f>
        <v>466.55250796821406</v>
      </c>
      <c r="L2067">
        <f t="shared" si="65"/>
        <v>0</v>
      </c>
      <c r="M2067">
        <f>K2067/LCOH!$C$18</f>
        <v>0.31103500531214273</v>
      </c>
      <c r="N2067">
        <f>K2067/LCOH!$C$34</f>
        <v>8.9894510205821589</v>
      </c>
    </row>
    <row r="2068" spans="1:14" x14ac:dyDescent="0.35">
      <c r="A2068">
        <f>'Profilo fotovoltaico'!B2070*LCOH!$C$20</f>
        <v>0</v>
      </c>
      <c r="B2068">
        <f>'Profilo eolico'!B2070*LCOH!$C$21</f>
        <v>125.4</v>
      </c>
      <c r="C2068">
        <f>$P$35*'Profilo fotovoltaico'!B2070</f>
        <v>0</v>
      </c>
      <c r="D2068">
        <f>$Q$37*'Profilo eolico'!B2070</f>
        <v>731.66321577185636</v>
      </c>
      <c r="E2068">
        <f>$P$39*'Profilo fotovoltaico'!B2070+'Approvvigionamento energia'!$Q$39*'Profilo eolico'!B2070</f>
        <v>548.74741182889227</v>
      </c>
      <c r="F2068">
        <f>$P$41*'Profilo fotovoltaico'!B2070+'Approvvigionamento energia'!$Q$41*'Profilo eolico'!B2070</f>
        <v>365.83160788592818</v>
      </c>
      <c r="G2068">
        <f>$P$43*'Profilo fotovoltaico'!B2070+'Approvvigionamento energia'!$Q$43*'Profilo eolico'!B2070</f>
        <v>182.91580394296409</v>
      </c>
      <c r="H2068">
        <f t="shared" si="64"/>
        <v>1138.4335154826958</v>
      </c>
      <c r="I2068">
        <f>IF(LCOH!$C$28=Menu!$A$1,'Approvvigionamento energia'!C2068,0)+IF(LCOH!$C$28=Menu!$A$2,'Approvvigionamento energia'!D2068,0)+IF(LCOH!$C$28=Menu!$A$3,'Approvvigionamento energia'!E2068,0)+IF(LCOH!$C$28=Menu!$A$4,'Approvvigionamento energia'!F2068,0)+IF(LCOH!$C$28=Menu!$A$5,'Approvvigionamento energia'!G2068,0)+IF(LCOH!$C$28=Menu!$A$6,'Approvvigionamento energia'!H2068,0)</f>
        <v>365.83160788592818</v>
      </c>
      <c r="J2068">
        <f>'Approvvigionamento energia'!A2068+'Approvvigionamento energia'!B2068+'Approvvigionamento energia'!I2068</f>
        <v>491.23160788592816</v>
      </c>
      <c r="K2068">
        <f>IF(MIN(LCOH!$C$18,J2068)&gt;=$P$48*LCOH!$C$18, MIN(LCOH!$C$18,J2068),0)</f>
        <v>491.23160788592816</v>
      </c>
      <c r="L2068">
        <f t="shared" si="65"/>
        <v>0</v>
      </c>
      <c r="M2068">
        <f>K2068/LCOH!$C$18</f>
        <v>0.32748773859061875</v>
      </c>
      <c r="N2068">
        <f>K2068/LCOH!$C$34</f>
        <v>9.4649635430814669</v>
      </c>
    </row>
    <row r="2069" spans="1:14" x14ac:dyDescent="0.35">
      <c r="A2069">
        <f>'Profilo fotovoltaico'!B2071*LCOH!$C$20</f>
        <v>0</v>
      </c>
      <c r="B2069">
        <f>'Profilo eolico'!B2071*LCOH!$C$21</f>
        <v>123.60000000000001</v>
      </c>
      <c r="C2069">
        <f>$P$35*'Profilo fotovoltaico'!B2071</f>
        <v>0</v>
      </c>
      <c r="D2069">
        <f>$Q$37*'Profilo eolico'!B2071</f>
        <v>721.16087296173396</v>
      </c>
      <c r="E2069">
        <f>$P$39*'Profilo fotovoltaico'!B2071+'Approvvigionamento energia'!$Q$39*'Profilo eolico'!B2071</f>
        <v>540.87065472130053</v>
      </c>
      <c r="F2069">
        <f>$P$41*'Profilo fotovoltaico'!B2071+'Approvvigionamento energia'!$Q$41*'Profilo eolico'!B2071</f>
        <v>360.58043648086698</v>
      </c>
      <c r="G2069">
        <f>$P$43*'Profilo fotovoltaico'!B2071+'Approvvigionamento energia'!$Q$43*'Profilo eolico'!B2071</f>
        <v>180.29021824043349</v>
      </c>
      <c r="H2069">
        <f t="shared" si="64"/>
        <v>1138.4335154826958</v>
      </c>
      <c r="I2069">
        <f>IF(LCOH!$C$28=Menu!$A$1,'Approvvigionamento energia'!C2069,0)+IF(LCOH!$C$28=Menu!$A$2,'Approvvigionamento energia'!D2069,0)+IF(LCOH!$C$28=Menu!$A$3,'Approvvigionamento energia'!E2069,0)+IF(LCOH!$C$28=Menu!$A$4,'Approvvigionamento energia'!F2069,0)+IF(LCOH!$C$28=Menu!$A$5,'Approvvigionamento energia'!G2069,0)+IF(LCOH!$C$28=Menu!$A$6,'Approvvigionamento energia'!H2069,0)</f>
        <v>360.58043648086698</v>
      </c>
      <c r="J2069">
        <f>'Approvvigionamento energia'!A2069+'Approvvigionamento energia'!B2069+'Approvvigionamento energia'!I2069</f>
        <v>484.180436480867</v>
      </c>
      <c r="K2069">
        <f>IF(MIN(LCOH!$C$18,J2069)&gt;=$P$48*LCOH!$C$18, MIN(LCOH!$C$18,J2069),0)</f>
        <v>484.180436480867</v>
      </c>
      <c r="L2069">
        <f t="shared" si="65"/>
        <v>0</v>
      </c>
      <c r="M2069">
        <f>K2069/LCOH!$C$18</f>
        <v>0.32278695765391135</v>
      </c>
      <c r="N2069">
        <f>K2069/LCOH!$C$34</f>
        <v>9.3291028223673802</v>
      </c>
    </row>
    <row r="2070" spans="1:14" x14ac:dyDescent="0.35">
      <c r="A2070">
        <f>'Profilo fotovoltaico'!B2072*LCOH!$C$20</f>
        <v>0</v>
      </c>
      <c r="B2070">
        <f>'Profilo eolico'!B2072*LCOH!$C$21</f>
        <v>114.5</v>
      </c>
      <c r="C2070">
        <f>$P$35*'Profilo fotovoltaico'!B2072</f>
        <v>0</v>
      </c>
      <c r="D2070">
        <f>$Q$37*'Profilo eolico'!B2072</f>
        <v>668.06569542167108</v>
      </c>
      <c r="E2070">
        <f>$P$39*'Profilo fotovoltaico'!B2072+'Approvvigionamento energia'!$Q$39*'Profilo eolico'!B2072</f>
        <v>501.04927156625331</v>
      </c>
      <c r="F2070">
        <f>$P$41*'Profilo fotovoltaico'!B2072+'Approvvigionamento energia'!$Q$41*'Profilo eolico'!B2072</f>
        <v>334.03284771083554</v>
      </c>
      <c r="G2070">
        <f>$P$43*'Profilo fotovoltaico'!B2072+'Approvvigionamento energia'!$Q$43*'Profilo eolico'!B2072</f>
        <v>167.01642385541777</v>
      </c>
      <c r="H2070">
        <f t="shared" si="64"/>
        <v>1138.4335154826958</v>
      </c>
      <c r="I2070">
        <f>IF(LCOH!$C$28=Menu!$A$1,'Approvvigionamento energia'!C2070,0)+IF(LCOH!$C$28=Menu!$A$2,'Approvvigionamento energia'!D2070,0)+IF(LCOH!$C$28=Menu!$A$3,'Approvvigionamento energia'!E2070,0)+IF(LCOH!$C$28=Menu!$A$4,'Approvvigionamento energia'!F2070,0)+IF(LCOH!$C$28=Menu!$A$5,'Approvvigionamento energia'!G2070,0)+IF(LCOH!$C$28=Menu!$A$6,'Approvvigionamento energia'!H2070,0)</f>
        <v>334.03284771083554</v>
      </c>
      <c r="J2070">
        <f>'Approvvigionamento energia'!A2070+'Approvvigionamento energia'!B2070+'Approvvigionamento energia'!I2070</f>
        <v>448.53284771083554</v>
      </c>
      <c r="K2070">
        <f>IF(MIN(LCOH!$C$18,J2070)&gt;=$P$48*LCOH!$C$18, MIN(LCOH!$C$18,J2070),0)</f>
        <v>448.53284771083554</v>
      </c>
      <c r="L2070">
        <f t="shared" si="65"/>
        <v>0</v>
      </c>
      <c r="M2070">
        <f>K2070/LCOH!$C$18</f>
        <v>0.29902189847389038</v>
      </c>
      <c r="N2070">
        <f>K2070/LCOH!$C$34</f>
        <v>8.6422514009794913</v>
      </c>
    </row>
    <row r="2071" spans="1:14" x14ac:dyDescent="0.35">
      <c r="A2071">
        <f>'Profilo fotovoltaico'!B2073*LCOH!$C$20</f>
        <v>45</v>
      </c>
      <c r="B2071">
        <f>'Profilo eolico'!B2073*LCOH!$C$21</f>
        <v>98.100000000000009</v>
      </c>
      <c r="C2071">
        <f>$P$35*'Profilo fotovoltaico'!B2073</f>
        <v>330.9575484429929</v>
      </c>
      <c r="D2071">
        <f>$Q$37*'Profilo eolico'!B2073</f>
        <v>572.3776831516675</v>
      </c>
      <c r="E2071">
        <f>$P$39*'Profilo fotovoltaico'!B2073+'Approvvigionamento energia'!$Q$39*'Profilo eolico'!B2073</f>
        <v>512.02264947449885</v>
      </c>
      <c r="F2071">
        <f>$P$41*'Profilo fotovoltaico'!B2073+'Approvvigionamento energia'!$Q$41*'Profilo eolico'!B2073</f>
        <v>451.6676157973302</v>
      </c>
      <c r="G2071">
        <f>$P$43*'Profilo fotovoltaico'!B2073+'Approvvigionamento energia'!$Q$43*'Profilo eolico'!B2073</f>
        <v>391.31258212016155</v>
      </c>
      <c r="H2071">
        <f t="shared" si="64"/>
        <v>1138.4335154826958</v>
      </c>
      <c r="I2071">
        <f>IF(LCOH!$C$28=Menu!$A$1,'Approvvigionamento energia'!C2071,0)+IF(LCOH!$C$28=Menu!$A$2,'Approvvigionamento energia'!D2071,0)+IF(LCOH!$C$28=Menu!$A$3,'Approvvigionamento energia'!E2071,0)+IF(LCOH!$C$28=Menu!$A$4,'Approvvigionamento energia'!F2071,0)+IF(LCOH!$C$28=Menu!$A$5,'Approvvigionamento energia'!G2071,0)+IF(LCOH!$C$28=Menu!$A$6,'Approvvigionamento energia'!H2071,0)</f>
        <v>451.6676157973302</v>
      </c>
      <c r="J2071">
        <f>'Approvvigionamento energia'!A2071+'Approvvigionamento energia'!B2071+'Approvvigionamento energia'!I2071</f>
        <v>594.76761579733022</v>
      </c>
      <c r="K2071">
        <f>IF(MIN(LCOH!$C$18,J2071)&gt;=$P$48*LCOH!$C$18, MIN(LCOH!$C$18,J2071),0)</f>
        <v>594.76761579733022</v>
      </c>
      <c r="L2071">
        <f t="shared" si="65"/>
        <v>0</v>
      </c>
      <c r="M2071">
        <f>K2071/LCOH!$C$18</f>
        <v>0.3965117438648868</v>
      </c>
      <c r="N2071">
        <f>K2071/LCOH!$C$34</f>
        <v>11.459876990314648</v>
      </c>
    </row>
    <row r="2072" spans="1:14" x14ac:dyDescent="0.35">
      <c r="A2072">
        <f>'Profilo fotovoltaico'!B2074*LCOH!$C$20</f>
        <v>196</v>
      </c>
      <c r="B2072">
        <f>'Profilo eolico'!B2074*LCOH!$C$21</f>
        <v>71.8</v>
      </c>
      <c r="C2072">
        <f>$P$35*'Profilo fotovoltaico'!B2074</f>
        <v>1441.5039887739249</v>
      </c>
      <c r="D2072">
        <f>$Q$37*'Profilo eolico'!B2074</f>
        <v>418.92678542599111</v>
      </c>
      <c r="E2072">
        <f>$P$39*'Profilo fotovoltaico'!B2074+'Approvvigionamento energia'!$Q$39*'Profilo eolico'!B2074</f>
        <v>674.57108626297463</v>
      </c>
      <c r="F2072">
        <f>$P$41*'Profilo fotovoltaico'!B2074+'Approvvigionamento energia'!$Q$41*'Profilo eolico'!B2074</f>
        <v>930.21538709995798</v>
      </c>
      <c r="G2072">
        <f>$P$43*'Profilo fotovoltaico'!B2074+'Approvvigionamento energia'!$Q$43*'Profilo eolico'!B2074</f>
        <v>1185.8596879369416</v>
      </c>
      <c r="H2072">
        <f t="shared" si="64"/>
        <v>1138.4335154826958</v>
      </c>
      <c r="I2072">
        <f>IF(LCOH!$C$28=Menu!$A$1,'Approvvigionamento energia'!C2072,0)+IF(LCOH!$C$28=Menu!$A$2,'Approvvigionamento energia'!D2072,0)+IF(LCOH!$C$28=Menu!$A$3,'Approvvigionamento energia'!E2072,0)+IF(LCOH!$C$28=Menu!$A$4,'Approvvigionamento energia'!F2072,0)+IF(LCOH!$C$28=Menu!$A$5,'Approvvigionamento energia'!G2072,0)+IF(LCOH!$C$28=Menu!$A$6,'Approvvigionamento energia'!H2072,0)</f>
        <v>930.21538709995798</v>
      </c>
      <c r="J2072">
        <f>'Approvvigionamento energia'!A2072+'Approvvigionamento energia'!B2072+'Approvvigionamento energia'!I2072</f>
        <v>1198.0153870999579</v>
      </c>
      <c r="K2072">
        <f>IF(MIN(LCOH!$C$18,J2072)&gt;=$P$48*LCOH!$C$18, MIN(LCOH!$C$18,J2072),0)</f>
        <v>1198.0153870999579</v>
      </c>
      <c r="L2072">
        <f t="shared" si="65"/>
        <v>0</v>
      </c>
      <c r="M2072">
        <f>K2072/LCOH!$C$18</f>
        <v>0.79867692473330532</v>
      </c>
      <c r="N2072">
        <f>K2072/LCOH!$C$34</f>
        <v>23.083148113679343</v>
      </c>
    </row>
    <row r="2073" spans="1:14" x14ac:dyDescent="0.35">
      <c r="A2073">
        <f>'Profilo fotovoltaico'!B2075*LCOH!$C$20</f>
        <v>375</v>
      </c>
      <c r="B2073">
        <f>'Profilo eolico'!B2075*LCOH!$C$21</f>
        <v>64.3</v>
      </c>
      <c r="C2073">
        <f>$P$35*'Profilo fotovoltaico'!B2075</f>
        <v>2757.9795703582745</v>
      </c>
      <c r="D2073">
        <f>$Q$37*'Profilo eolico'!B2075</f>
        <v>375.16702371714803</v>
      </c>
      <c r="E2073">
        <f>$P$39*'Profilo fotovoltaico'!B2075+'Approvvigionamento energia'!$Q$39*'Profilo eolico'!B2075</f>
        <v>970.87016037742956</v>
      </c>
      <c r="F2073">
        <f>$P$41*'Profilo fotovoltaico'!B2075+'Approvvigionamento energia'!$Q$41*'Profilo eolico'!B2075</f>
        <v>1566.5732970377112</v>
      </c>
      <c r="G2073">
        <f>$P$43*'Profilo fotovoltaico'!B2075+'Approvvigionamento energia'!$Q$43*'Profilo eolico'!B2075</f>
        <v>2162.2764336979926</v>
      </c>
      <c r="H2073">
        <f t="shared" si="64"/>
        <v>1138.4335154826958</v>
      </c>
      <c r="I2073">
        <f>IF(LCOH!$C$28=Menu!$A$1,'Approvvigionamento energia'!C2073,0)+IF(LCOH!$C$28=Menu!$A$2,'Approvvigionamento energia'!D2073,0)+IF(LCOH!$C$28=Menu!$A$3,'Approvvigionamento energia'!E2073,0)+IF(LCOH!$C$28=Menu!$A$4,'Approvvigionamento energia'!F2073,0)+IF(LCOH!$C$28=Menu!$A$5,'Approvvigionamento energia'!G2073,0)+IF(LCOH!$C$28=Menu!$A$6,'Approvvigionamento energia'!H2073,0)</f>
        <v>1566.5732970377112</v>
      </c>
      <c r="J2073">
        <f>'Approvvigionamento energia'!A2073+'Approvvigionamento energia'!B2073+'Approvvigionamento energia'!I2073</f>
        <v>2005.8732970377112</v>
      </c>
      <c r="K2073">
        <f>IF(MIN(LCOH!$C$18,J2073)&gt;=$P$48*LCOH!$C$18, MIN(LCOH!$C$18,J2073),0)</f>
        <v>1500</v>
      </c>
      <c r="L2073">
        <f t="shared" si="65"/>
        <v>505.87329703771115</v>
      </c>
      <c r="M2073">
        <f>K2073/LCOH!$C$18</f>
        <v>1</v>
      </c>
      <c r="N2073">
        <f>K2073/LCOH!$C$34</f>
        <v>28.901734104046245</v>
      </c>
    </row>
    <row r="2074" spans="1:14" x14ac:dyDescent="0.35">
      <c r="A2074">
        <f>'Profilo fotovoltaico'!B2076*LCOH!$C$20</f>
        <v>521</v>
      </c>
      <c r="B2074">
        <f>'Profilo eolico'!B2076*LCOH!$C$21</f>
        <v>73</v>
      </c>
      <c r="C2074">
        <f>$P$35*'Profilo fotovoltaico'!B2076</f>
        <v>3831.7529497510959</v>
      </c>
      <c r="D2074">
        <f>$Q$37*'Profilo eolico'!B2076</f>
        <v>425.92834729940597</v>
      </c>
      <c r="E2074">
        <f>$P$39*'Profilo fotovoltaico'!B2076+'Approvvigionamento energia'!$Q$39*'Profilo eolico'!B2076</f>
        <v>1277.3844979123285</v>
      </c>
      <c r="F2074">
        <f>$P$41*'Profilo fotovoltaico'!B2076+'Approvvigionamento energia'!$Q$41*'Profilo eolico'!B2076</f>
        <v>2128.8406485252508</v>
      </c>
      <c r="G2074">
        <f>$P$43*'Profilo fotovoltaico'!B2076+'Approvvigionamento energia'!$Q$43*'Profilo eolico'!B2076</f>
        <v>2980.2967991381738</v>
      </c>
      <c r="H2074">
        <f t="shared" si="64"/>
        <v>1138.4335154826958</v>
      </c>
      <c r="I2074">
        <f>IF(LCOH!$C$28=Menu!$A$1,'Approvvigionamento energia'!C2074,0)+IF(LCOH!$C$28=Menu!$A$2,'Approvvigionamento energia'!D2074,0)+IF(LCOH!$C$28=Menu!$A$3,'Approvvigionamento energia'!E2074,0)+IF(LCOH!$C$28=Menu!$A$4,'Approvvigionamento energia'!F2074,0)+IF(LCOH!$C$28=Menu!$A$5,'Approvvigionamento energia'!G2074,0)+IF(LCOH!$C$28=Menu!$A$6,'Approvvigionamento energia'!H2074,0)</f>
        <v>2128.8406485252508</v>
      </c>
      <c r="J2074">
        <f>'Approvvigionamento energia'!A2074+'Approvvigionamento energia'!B2074+'Approvvigionamento energia'!I2074</f>
        <v>2722.8406485252508</v>
      </c>
      <c r="K2074">
        <f>IF(MIN(LCOH!$C$18,J2074)&gt;=$P$48*LCOH!$C$18, MIN(LCOH!$C$18,J2074),0)</f>
        <v>1500</v>
      </c>
      <c r="L2074">
        <f t="shared" si="65"/>
        <v>1222.8406485252508</v>
      </c>
      <c r="M2074">
        <f>K2074/LCOH!$C$18</f>
        <v>1</v>
      </c>
      <c r="N2074">
        <f>K2074/LCOH!$C$34</f>
        <v>28.901734104046245</v>
      </c>
    </row>
    <row r="2075" spans="1:14" x14ac:dyDescent="0.35">
      <c r="A2075">
        <f>'Profilo fotovoltaico'!B2077*LCOH!$C$20</f>
        <v>621</v>
      </c>
      <c r="B2075">
        <f>'Profilo eolico'!B2077*LCOH!$C$21</f>
        <v>84.2</v>
      </c>
      <c r="C2075">
        <f>$P$35*'Profilo fotovoltaico'!B2077</f>
        <v>4567.214168513302</v>
      </c>
      <c r="D2075">
        <f>$Q$37*'Profilo eolico'!B2077</f>
        <v>491.27625811794496</v>
      </c>
      <c r="E2075">
        <f>$P$39*'Profilo fotovoltaico'!B2077+'Approvvigionamento energia'!$Q$39*'Profilo eolico'!B2077</f>
        <v>1510.2607357167842</v>
      </c>
      <c r="F2075">
        <f>$P$41*'Profilo fotovoltaico'!B2077+'Approvvigionamento energia'!$Q$41*'Profilo eolico'!B2077</f>
        <v>2529.2452133156235</v>
      </c>
      <c r="G2075">
        <f>$P$43*'Profilo fotovoltaico'!B2077+'Approvvigionamento energia'!$Q$43*'Profilo eolico'!B2077</f>
        <v>3548.2296909144629</v>
      </c>
      <c r="H2075">
        <f t="shared" si="64"/>
        <v>1138.4335154826958</v>
      </c>
      <c r="I2075">
        <f>IF(LCOH!$C$28=Menu!$A$1,'Approvvigionamento energia'!C2075,0)+IF(LCOH!$C$28=Menu!$A$2,'Approvvigionamento energia'!D2075,0)+IF(LCOH!$C$28=Menu!$A$3,'Approvvigionamento energia'!E2075,0)+IF(LCOH!$C$28=Menu!$A$4,'Approvvigionamento energia'!F2075,0)+IF(LCOH!$C$28=Menu!$A$5,'Approvvigionamento energia'!G2075,0)+IF(LCOH!$C$28=Menu!$A$6,'Approvvigionamento energia'!H2075,0)</f>
        <v>2529.2452133156235</v>
      </c>
      <c r="J2075">
        <f>'Approvvigionamento energia'!A2075+'Approvvigionamento energia'!B2075+'Approvvigionamento energia'!I2075</f>
        <v>3234.4452133156237</v>
      </c>
      <c r="K2075">
        <f>IF(MIN(LCOH!$C$18,J2075)&gt;=$P$48*LCOH!$C$18, MIN(LCOH!$C$18,J2075),0)</f>
        <v>1500</v>
      </c>
      <c r="L2075">
        <f t="shared" si="65"/>
        <v>1734.4452133156237</v>
      </c>
      <c r="M2075">
        <f>K2075/LCOH!$C$18</f>
        <v>1</v>
      </c>
      <c r="N2075">
        <f>K2075/LCOH!$C$34</f>
        <v>28.901734104046245</v>
      </c>
    </row>
    <row r="2076" spans="1:14" x14ac:dyDescent="0.35">
      <c r="A2076">
        <f>'Profilo fotovoltaico'!B2078*LCOH!$C$20</f>
        <v>668</v>
      </c>
      <c r="B2076">
        <f>'Profilo eolico'!B2078*LCOH!$C$21</f>
        <v>95.100000000000009</v>
      </c>
      <c r="C2076">
        <f>$P$35*'Profilo fotovoltaico'!B2078</f>
        <v>4912.8809413315394</v>
      </c>
      <c r="D2076">
        <f>$Q$37*'Profilo eolico'!B2078</f>
        <v>554.87377846813035</v>
      </c>
      <c r="E2076">
        <f>$P$39*'Profilo fotovoltaico'!B2078+'Approvvigionamento energia'!$Q$39*'Profilo eolico'!B2078</f>
        <v>1644.3755691839824</v>
      </c>
      <c r="F2076">
        <f>$P$41*'Profilo fotovoltaico'!B2078+'Approvvigionamento energia'!$Q$41*'Profilo eolico'!B2078</f>
        <v>2733.877359899835</v>
      </c>
      <c r="G2076">
        <f>$P$43*'Profilo fotovoltaico'!B2078+'Approvvigionamento energia'!$Q$43*'Profilo eolico'!B2078</f>
        <v>3823.3791506156876</v>
      </c>
      <c r="H2076">
        <f t="shared" si="64"/>
        <v>1138.4335154826958</v>
      </c>
      <c r="I2076">
        <f>IF(LCOH!$C$28=Menu!$A$1,'Approvvigionamento energia'!C2076,0)+IF(LCOH!$C$28=Menu!$A$2,'Approvvigionamento energia'!D2076,0)+IF(LCOH!$C$28=Menu!$A$3,'Approvvigionamento energia'!E2076,0)+IF(LCOH!$C$28=Menu!$A$4,'Approvvigionamento energia'!F2076,0)+IF(LCOH!$C$28=Menu!$A$5,'Approvvigionamento energia'!G2076,0)+IF(LCOH!$C$28=Menu!$A$6,'Approvvigionamento energia'!H2076,0)</f>
        <v>2733.877359899835</v>
      </c>
      <c r="J2076">
        <f>'Approvvigionamento energia'!A2076+'Approvvigionamento energia'!B2076+'Approvvigionamento energia'!I2076</f>
        <v>3496.9773598998349</v>
      </c>
      <c r="K2076">
        <f>IF(MIN(LCOH!$C$18,J2076)&gt;=$P$48*LCOH!$C$18, MIN(LCOH!$C$18,J2076),0)</f>
        <v>1500</v>
      </c>
      <c r="L2076">
        <f t="shared" si="65"/>
        <v>1996.9773598998349</v>
      </c>
      <c r="M2076">
        <f>K2076/LCOH!$C$18</f>
        <v>1</v>
      </c>
      <c r="N2076">
        <f>K2076/LCOH!$C$34</f>
        <v>28.901734104046245</v>
      </c>
    </row>
    <row r="2077" spans="1:14" x14ac:dyDescent="0.35">
      <c r="A2077">
        <f>'Profilo fotovoltaico'!B2079*LCOH!$C$20</f>
        <v>659</v>
      </c>
      <c r="B2077">
        <f>'Profilo eolico'!B2079*LCOH!$C$21</f>
        <v>107.7</v>
      </c>
      <c r="C2077">
        <f>$P$35*'Profilo fotovoltaico'!B2079</f>
        <v>4846.6894316429407</v>
      </c>
      <c r="D2077">
        <f>$Q$37*'Profilo eolico'!B2079</f>
        <v>628.3901781389867</v>
      </c>
      <c r="E2077">
        <f>$P$39*'Profilo fotovoltaico'!B2079+'Approvvigionamento energia'!$Q$39*'Profilo eolico'!B2079</f>
        <v>1682.9649915149753</v>
      </c>
      <c r="F2077">
        <f>$P$41*'Profilo fotovoltaico'!B2079+'Approvvigionamento energia'!$Q$41*'Profilo eolico'!B2079</f>
        <v>2737.5398048909638</v>
      </c>
      <c r="G2077">
        <f>$P$43*'Profilo fotovoltaico'!B2079+'Approvvigionamento energia'!$Q$43*'Profilo eolico'!B2079</f>
        <v>3792.1146182669527</v>
      </c>
      <c r="H2077">
        <f t="shared" si="64"/>
        <v>1138.4335154826958</v>
      </c>
      <c r="I2077">
        <f>IF(LCOH!$C$28=Menu!$A$1,'Approvvigionamento energia'!C2077,0)+IF(LCOH!$C$28=Menu!$A$2,'Approvvigionamento energia'!D2077,0)+IF(LCOH!$C$28=Menu!$A$3,'Approvvigionamento energia'!E2077,0)+IF(LCOH!$C$28=Menu!$A$4,'Approvvigionamento energia'!F2077,0)+IF(LCOH!$C$28=Menu!$A$5,'Approvvigionamento energia'!G2077,0)+IF(LCOH!$C$28=Menu!$A$6,'Approvvigionamento energia'!H2077,0)</f>
        <v>2737.5398048909638</v>
      </c>
      <c r="J2077">
        <f>'Approvvigionamento energia'!A2077+'Approvvigionamento energia'!B2077+'Approvvigionamento energia'!I2077</f>
        <v>3504.2398048909636</v>
      </c>
      <c r="K2077">
        <f>IF(MIN(LCOH!$C$18,J2077)&gt;=$P$48*LCOH!$C$18, MIN(LCOH!$C$18,J2077),0)</f>
        <v>1500</v>
      </c>
      <c r="L2077">
        <f t="shared" si="65"/>
        <v>2004.2398048909636</v>
      </c>
      <c r="M2077">
        <f>K2077/LCOH!$C$18</f>
        <v>1</v>
      </c>
      <c r="N2077">
        <f>K2077/LCOH!$C$34</f>
        <v>28.901734104046245</v>
      </c>
    </row>
    <row r="2078" spans="1:14" x14ac:dyDescent="0.35">
      <c r="A2078">
        <f>'Profilo fotovoltaico'!B2080*LCOH!$C$20</f>
        <v>595</v>
      </c>
      <c r="B2078">
        <f>'Profilo eolico'!B2080*LCOH!$C$21</f>
        <v>120.39999999999999</v>
      </c>
      <c r="C2078">
        <f>$P$35*'Profilo fotovoltaico'!B2080</f>
        <v>4375.9942516351284</v>
      </c>
      <c r="D2078">
        <f>$Q$37*'Profilo eolico'!B2080</f>
        <v>702.49004129929426</v>
      </c>
      <c r="E2078">
        <f>$P$39*'Profilo fotovoltaico'!B2080+'Approvvigionamento energia'!$Q$39*'Profilo eolico'!B2080</f>
        <v>1620.8660938832527</v>
      </c>
      <c r="F2078">
        <f>$P$41*'Profilo fotovoltaico'!B2080+'Approvvigionamento energia'!$Q$41*'Profilo eolico'!B2080</f>
        <v>2539.2421464672116</v>
      </c>
      <c r="G2078">
        <f>$P$43*'Profilo fotovoltaico'!B2080+'Approvvigionamento energia'!$Q$43*'Profilo eolico'!B2080</f>
        <v>3457.61819905117</v>
      </c>
      <c r="H2078">
        <f t="shared" si="64"/>
        <v>1138.4335154826958</v>
      </c>
      <c r="I2078">
        <f>IF(LCOH!$C$28=Menu!$A$1,'Approvvigionamento energia'!C2078,0)+IF(LCOH!$C$28=Menu!$A$2,'Approvvigionamento energia'!D2078,0)+IF(LCOH!$C$28=Menu!$A$3,'Approvvigionamento energia'!E2078,0)+IF(LCOH!$C$28=Menu!$A$4,'Approvvigionamento energia'!F2078,0)+IF(LCOH!$C$28=Menu!$A$5,'Approvvigionamento energia'!G2078,0)+IF(LCOH!$C$28=Menu!$A$6,'Approvvigionamento energia'!H2078,0)</f>
        <v>2539.2421464672116</v>
      </c>
      <c r="J2078">
        <f>'Approvvigionamento energia'!A2078+'Approvvigionamento energia'!B2078+'Approvvigionamento energia'!I2078</f>
        <v>3254.6421464672117</v>
      </c>
      <c r="K2078">
        <f>IF(MIN(LCOH!$C$18,J2078)&gt;=$P$48*LCOH!$C$18, MIN(LCOH!$C$18,J2078),0)</f>
        <v>1500</v>
      </c>
      <c r="L2078">
        <f t="shared" si="65"/>
        <v>1754.6421464672117</v>
      </c>
      <c r="M2078">
        <f>K2078/LCOH!$C$18</f>
        <v>1</v>
      </c>
      <c r="N2078">
        <f>K2078/LCOH!$C$34</f>
        <v>28.901734104046245</v>
      </c>
    </row>
    <row r="2079" spans="1:14" x14ac:dyDescent="0.35">
      <c r="A2079">
        <f>'Profilo fotovoltaico'!B2081*LCOH!$C$20</f>
        <v>487</v>
      </c>
      <c r="B2079">
        <f>'Profilo eolico'!B2081*LCOH!$C$21</f>
        <v>126.4</v>
      </c>
      <c r="C2079">
        <f>$P$35*'Profilo fotovoltaico'!B2081</f>
        <v>3581.6961353719457</v>
      </c>
      <c r="D2079">
        <f>$Q$37*'Profilo eolico'!B2081</f>
        <v>737.49785066636878</v>
      </c>
      <c r="E2079">
        <f>$P$39*'Profilo fotovoltaico'!B2081+'Approvvigionamento energia'!$Q$39*'Profilo eolico'!B2081</f>
        <v>1448.547421842763</v>
      </c>
      <c r="F2079">
        <f>$P$41*'Profilo fotovoltaico'!B2081+'Approvvigionamento energia'!$Q$41*'Profilo eolico'!B2081</f>
        <v>2159.5969930191573</v>
      </c>
      <c r="G2079">
        <f>$P$43*'Profilo fotovoltaico'!B2081+'Approvvigionamento energia'!$Q$43*'Profilo eolico'!B2081</f>
        <v>2870.6465641955515</v>
      </c>
      <c r="H2079">
        <f t="shared" si="64"/>
        <v>1138.4335154826958</v>
      </c>
      <c r="I2079">
        <f>IF(LCOH!$C$28=Menu!$A$1,'Approvvigionamento energia'!C2079,0)+IF(LCOH!$C$28=Menu!$A$2,'Approvvigionamento energia'!D2079,0)+IF(LCOH!$C$28=Menu!$A$3,'Approvvigionamento energia'!E2079,0)+IF(LCOH!$C$28=Menu!$A$4,'Approvvigionamento energia'!F2079,0)+IF(LCOH!$C$28=Menu!$A$5,'Approvvigionamento energia'!G2079,0)+IF(LCOH!$C$28=Menu!$A$6,'Approvvigionamento energia'!H2079,0)</f>
        <v>2159.5969930191573</v>
      </c>
      <c r="J2079">
        <f>'Approvvigionamento energia'!A2079+'Approvvigionamento energia'!B2079+'Approvvigionamento energia'!I2079</f>
        <v>2772.9969930191573</v>
      </c>
      <c r="K2079">
        <f>IF(MIN(LCOH!$C$18,J2079)&gt;=$P$48*LCOH!$C$18, MIN(LCOH!$C$18,J2079),0)</f>
        <v>1500</v>
      </c>
      <c r="L2079">
        <f t="shared" si="65"/>
        <v>1272.9969930191573</v>
      </c>
      <c r="M2079">
        <f>K2079/LCOH!$C$18</f>
        <v>1</v>
      </c>
      <c r="N2079">
        <f>K2079/LCOH!$C$34</f>
        <v>28.901734104046245</v>
      </c>
    </row>
    <row r="2080" spans="1:14" x14ac:dyDescent="0.35">
      <c r="A2080">
        <f>'Profilo fotovoltaico'!B2082*LCOH!$C$20</f>
        <v>342</v>
      </c>
      <c r="B2080">
        <f>'Profilo eolico'!B2082*LCOH!$C$21</f>
        <v>123.60000000000001</v>
      </c>
      <c r="C2080">
        <f>$P$35*'Profilo fotovoltaico'!B2082</f>
        <v>2515.2773681667463</v>
      </c>
      <c r="D2080">
        <f>$Q$37*'Profilo eolico'!B2082</f>
        <v>721.16087296173396</v>
      </c>
      <c r="E2080">
        <f>$P$39*'Profilo fotovoltaico'!B2082+'Approvvigionamento energia'!$Q$39*'Profilo eolico'!B2082</f>
        <v>1169.689996762987</v>
      </c>
      <c r="F2080">
        <f>$P$41*'Profilo fotovoltaico'!B2082+'Approvvigionamento energia'!$Q$41*'Profilo eolico'!B2082</f>
        <v>1618.2191205642403</v>
      </c>
      <c r="G2080">
        <f>$P$43*'Profilo fotovoltaico'!B2082+'Approvvigionamento energia'!$Q$43*'Profilo eolico'!B2082</f>
        <v>2066.7482443654935</v>
      </c>
      <c r="H2080">
        <f t="shared" si="64"/>
        <v>1138.4335154826958</v>
      </c>
      <c r="I2080">
        <f>IF(LCOH!$C$28=Menu!$A$1,'Approvvigionamento energia'!C2080,0)+IF(LCOH!$C$28=Menu!$A$2,'Approvvigionamento energia'!D2080,0)+IF(LCOH!$C$28=Menu!$A$3,'Approvvigionamento energia'!E2080,0)+IF(LCOH!$C$28=Menu!$A$4,'Approvvigionamento energia'!F2080,0)+IF(LCOH!$C$28=Menu!$A$5,'Approvvigionamento energia'!G2080,0)+IF(LCOH!$C$28=Menu!$A$6,'Approvvigionamento energia'!H2080,0)</f>
        <v>1618.2191205642403</v>
      </c>
      <c r="J2080">
        <f>'Approvvigionamento energia'!A2080+'Approvvigionamento energia'!B2080+'Approvvigionamento energia'!I2080</f>
        <v>2083.8191205642402</v>
      </c>
      <c r="K2080">
        <f>IF(MIN(LCOH!$C$18,J2080)&gt;=$P$48*LCOH!$C$18, MIN(LCOH!$C$18,J2080),0)</f>
        <v>1500</v>
      </c>
      <c r="L2080">
        <f t="shared" si="65"/>
        <v>583.81912056424017</v>
      </c>
      <c r="M2080">
        <f>K2080/LCOH!$C$18</f>
        <v>1</v>
      </c>
      <c r="N2080">
        <f>K2080/LCOH!$C$34</f>
        <v>28.901734104046245</v>
      </c>
    </row>
    <row r="2081" spans="1:14" x14ac:dyDescent="0.35">
      <c r="A2081">
        <f>'Profilo fotovoltaico'!B2083*LCOH!$C$20</f>
        <v>187</v>
      </c>
      <c r="B2081">
        <f>'Profilo eolico'!B2083*LCOH!$C$21</f>
        <v>116.5</v>
      </c>
      <c r="C2081">
        <f>$P$35*'Profilo fotovoltaico'!B2083</f>
        <v>1375.3124790853262</v>
      </c>
      <c r="D2081">
        <f>$Q$37*'Profilo eolico'!B2083</f>
        <v>679.73496521069592</v>
      </c>
      <c r="E2081">
        <f>$P$39*'Profilo fotovoltaico'!B2083+'Approvvigionamento energia'!$Q$39*'Profilo eolico'!B2083</f>
        <v>853.6293436793535</v>
      </c>
      <c r="F2081">
        <f>$P$41*'Profilo fotovoltaico'!B2083+'Approvvigionamento energia'!$Q$41*'Profilo eolico'!B2083</f>
        <v>1027.5237221480111</v>
      </c>
      <c r="G2081">
        <f>$P$43*'Profilo fotovoltaico'!B2083+'Approvvigionamento energia'!$Q$43*'Profilo eolico'!B2083</f>
        <v>1201.4181006166687</v>
      </c>
      <c r="H2081">
        <f t="shared" si="64"/>
        <v>1138.4335154826958</v>
      </c>
      <c r="I2081">
        <f>IF(LCOH!$C$28=Menu!$A$1,'Approvvigionamento energia'!C2081,0)+IF(LCOH!$C$28=Menu!$A$2,'Approvvigionamento energia'!D2081,0)+IF(LCOH!$C$28=Menu!$A$3,'Approvvigionamento energia'!E2081,0)+IF(LCOH!$C$28=Menu!$A$4,'Approvvigionamento energia'!F2081,0)+IF(LCOH!$C$28=Menu!$A$5,'Approvvigionamento energia'!G2081,0)+IF(LCOH!$C$28=Menu!$A$6,'Approvvigionamento energia'!H2081,0)</f>
        <v>1027.5237221480111</v>
      </c>
      <c r="J2081">
        <f>'Approvvigionamento energia'!A2081+'Approvvigionamento energia'!B2081+'Approvvigionamento energia'!I2081</f>
        <v>1331.0237221480111</v>
      </c>
      <c r="K2081">
        <f>IF(MIN(LCOH!$C$18,J2081)&gt;=$P$48*LCOH!$C$18, MIN(LCOH!$C$18,J2081),0)</f>
        <v>1331.0237221480111</v>
      </c>
      <c r="L2081">
        <f t="shared" si="65"/>
        <v>0</v>
      </c>
      <c r="M2081">
        <f>K2081/LCOH!$C$18</f>
        <v>0.88734914809867405</v>
      </c>
      <c r="N2081">
        <f>K2081/LCOH!$C$34</f>
        <v>25.645929135799829</v>
      </c>
    </row>
    <row r="2082" spans="1:14" x14ac:dyDescent="0.35">
      <c r="A2082">
        <f>'Profilo fotovoltaico'!B2084*LCOH!$C$20</f>
        <v>57</v>
      </c>
      <c r="B2082">
        <f>'Profilo eolico'!B2084*LCOH!$C$21</f>
        <v>106.1</v>
      </c>
      <c r="C2082">
        <f>$P$35*'Profilo fotovoltaico'!B2084</f>
        <v>419.2128946944577</v>
      </c>
      <c r="D2082">
        <f>$Q$37*'Profilo eolico'!B2084</f>
        <v>619.05476230776685</v>
      </c>
      <c r="E2082">
        <f>$P$39*'Profilo fotovoltaico'!B2084+'Approvvigionamento energia'!$Q$39*'Profilo eolico'!B2084</f>
        <v>569.09429540443955</v>
      </c>
      <c r="F2082">
        <f>$P$41*'Profilo fotovoltaico'!B2084+'Approvvigionamento energia'!$Q$41*'Profilo eolico'!B2084</f>
        <v>519.13382850111225</v>
      </c>
      <c r="G2082">
        <f>$P$43*'Profilo fotovoltaico'!B2084+'Approvvigionamento energia'!$Q$43*'Profilo eolico'!B2084</f>
        <v>469.173361597785</v>
      </c>
      <c r="H2082">
        <f t="shared" si="64"/>
        <v>1138.4335154826958</v>
      </c>
      <c r="I2082">
        <f>IF(LCOH!$C$28=Menu!$A$1,'Approvvigionamento energia'!C2082,0)+IF(LCOH!$C$28=Menu!$A$2,'Approvvigionamento energia'!D2082,0)+IF(LCOH!$C$28=Menu!$A$3,'Approvvigionamento energia'!E2082,0)+IF(LCOH!$C$28=Menu!$A$4,'Approvvigionamento energia'!F2082,0)+IF(LCOH!$C$28=Menu!$A$5,'Approvvigionamento energia'!G2082,0)+IF(LCOH!$C$28=Menu!$A$6,'Approvvigionamento energia'!H2082,0)</f>
        <v>519.13382850111225</v>
      </c>
      <c r="J2082">
        <f>'Approvvigionamento energia'!A2082+'Approvvigionamento energia'!B2082+'Approvvigionamento energia'!I2082</f>
        <v>682.23382850111227</v>
      </c>
      <c r="K2082">
        <f>IF(MIN(LCOH!$C$18,J2082)&gt;=$P$48*LCOH!$C$18, MIN(LCOH!$C$18,J2082),0)</f>
        <v>682.23382850111227</v>
      </c>
      <c r="L2082">
        <f t="shared" si="65"/>
        <v>0</v>
      </c>
      <c r="M2082">
        <f>K2082/LCOH!$C$18</f>
        <v>0.45482255233407487</v>
      </c>
      <c r="N2082">
        <f>K2082/LCOH!$C$34</f>
        <v>13.145160472083088</v>
      </c>
    </row>
    <row r="2083" spans="1:14" x14ac:dyDescent="0.35">
      <c r="A2083">
        <f>'Profilo fotovoltaico'!B2085*LCOH!$C$20</f>
        <v>0</v>
      </c>
      <c r="B2083">
        <f>'Profilo eolico'!B2085*LCOH!$C$21</f>
        <v>115.1</v>
      </c>
      <c r="C2083">
        <f>$P$35*'Profilo fotovoltaico'!B2085</f>
        <v>0</v>
      </c>
      <c r="D2083">
        <f>$Q$37*'Profilo eolico'!B2085</f>
        <v>671.56647635837851</v>
      </c>
      <c r="E2083">
        <f>$P$39*'Profilo fotovoltaico'!B2085+'Approvvigionamento energia'!$Q$39*'Profilo eolico'!B2085</f>
        <v>503.6748572687838</v>
      </c>
      <c r="F2083">
        <f>$P$41*'Profilo fotovoltaico'!B2085+'Approvvigionamento energia'!$Q$41*'Profilo eolico'!B2085</f>
        <v>335.78323817918925</v>
      </c>
      <c r="G2083">
        <f>$P$43*'Profilo fotovoltaico'!B2085+'Approvvigionamento energia'!$Q$43*'Profilo eolico'!B2085</f>
        <v>167.89161908959463</v>
      </c>
      <c r="H2083">
        <f t="shared" si="64"/>
        <v>1138.4335154826958</v>
      </c>
      <c r="I2083">
        <f>IF(LCOH!$C$28=Menu!$A$1,'Approvvigionamento energia'!C2083,0)+IF(LCOH!$C$28=Menu!$A$2,'Approvvigionamento energia'!D2083,0)+IF(LCOH!$C$28=Menu!$A$3,'Approvvigionamento energia'!E2083,0)+IF(LCOH!$C$28=Menu!$A$4,'Approvvigionamento energia'!F2083,0)+IF(LCOH!$C$28=Menu!$A$5,'Approvvigionamento energia'!G2083,0)+IF(LCOH!$C$28=Menu!$A$6,'Approvvigionamento energia'!H2083,0)</f>
        <v>335.78323817918925</v>
      </c>
      <c r="J2083">
        <f>'Approvvigionamento energia'!A2083+'Approvvigionamento energia'!B2083+'Approvvigionamento energia'!I2083</f>
        <v>450.88323817918922</v>
      </c>
      <c r="K2083">
        <f>IF(MIN(LCOH!$C$18,J2083)&gt;=$P$48*LCOH!$C$18, MIN(LCOH!$C$18,J2083),0)</f>
        <v>450.88323817918922</v>
      </c>
      <c r="L2083">
        <f t="shared" si="65"/>
        <v>0</v>
      </c>
      <c r="M2083">
        <f>K2083/LCOH!$C$18</f>
        <v>0.30058882545279281</v>
      </c>
      <c r="N2083">
        <f>K2083/LCOH!$C$34</f>
        <v>8.6875383078841857</v>
      </c>
    </row>
    <row r="2084" spans="1:14" x14ac:dyDescent="0.35">
      <c r="A2084">
        <f>'Profilo fotovoltaico'!B2086*LCOH!$C$20</f>
        <v>0</v>
      </c>
      <c r="B2084">
        <f>'Profilo eolico'!B2086*LCOH!$C$21</f>
        <v>139.19999999999999</v>
      </c>
      <c r="C2084">
        <f>$P$35*'Profilo fotovoltaico'!B2086</f>
        <v>0</v>
      </c>
      <c r="D2084">
        <f>$Q$37*'Profilo eolico'!B2086</f>
        <v>812.18117731612756</v>
      </c>
      <c r="E2084">
        <f>$P$39*'Profilo fotovoltaico'!B2086+'Approvvigionamento energia'!$Q$39*'Profilo eolico'!B2086</f>
        <v>609.13588298709567</v>
      </c>
      <c r="F2084">
        <f>$P$41*'Profilo fotovoltaico'!B2086+'Approvvigionamento energia'!$Q$41*'Profilo eolico'!B2086</f>
        <v>406.09058865806378</v>
      </c>
      <c r="G2084">
        <f>$P$43*'Profilo fotovoltaico'!B2086+'Approvvigionamento energia'!$Q$43*'Profilo eolico'!B2086</f>
        <v>203.04529432903189</v>
      </c>
      <c r="H2084">
        <f t="shared" si="64"/>
        <v>1138.4335154826958</v>
      </c>
      <c r="I2084">
        <f>IF(LCOH!$C$28=Menu!$A$1,'Approvvigionamento energia'!C2084,0)+IF(LCOH!$C$28=Menu!$A$2,'Approvvigionamento energia'!D2084,0)+IF(LCOH!$C$28=Menu!$A$3,'Approvvigionamento energia'!E2084,0)+IF(LCOH!$C$28=Menu!$A$4,'Approvvigionamento energia'!F2084,0)+IF(LCOH!$C$28=Menu!$A$5,'Approvvigionamento energia'!G2084,0)+IF(LCOH!$C$28=Menu!$A$6,'Approvvigionamento energia'!H2084,0)</f>
        <v>406.09058865806378</v>
      </c>
      <c r="J2084">
        <f>'Approvvigionamento energia'!A2084+'Approvvigionamento energia'!B2084+'Approvvigionamento energia'!I2084</f>
        <v>545.29058865806383</v>
      </c>
      <c r="K2084">
        <f>IF(MIN(LCOH!$C$18,J2084)&gt;=$P$48*LCOH!$C$18, MIN(LCOH!$C$18,J2084),0)</f>
        <v>545.29058865806383</v>
      </c>
      <c r="L2084">
        <f t="shared" si="65"/>
        <v>0</v>
      </c>
      <c r="M2084">
        <f>K2084/LCOH!$C$18</f>
        <v>0.36352705910537586</v>
      </c>
      <c r="N2084">
        <f>K2084/LCOH!$C$34</f>
        <v>10.506562401889477</v>
      </c>
    </row>
    <row r="2085" spans="1:14" x14ac:dyDescent="0.35">
      <c r="A2085">
        <f>'Profilo fotovoltaico'!B2087*LCOH!$C$20</f>
        <v>0</v>
      </c>
      <c r="B2085">
        <f>'Profilo eolico'!B2087*LCOH!$C$21</f>
        <v>155.5</v>
      </c>
      <c r="C2085">
        <f>$P$35*'Profilo fotovoltaico'!B2087</f>
        <v>0</v>
      </c>
      <c r="D2085">
        <f>$Q$37*'Profilo eolico'!B2087</f>
        <v>907.28572609667992</v>
      </c>
      <c r="E2085">
        <f>$P$39*'Profilo fotovoltaico'!B2087+'Approvvigionamento energia'!$Q$39*'Profilo eolico'!B2087</f>
        <v>680.46429457250986</v>
      </c>
      <c r="F2085">
        <f>$P$41*'Profilo fotovoltaico'!B2087+'Approvvigionamento energia'!$Q$41*'Profilo eolico'!B2087</f>
        <v>453.64286304833996</v>
      </c>
      <c r="G2085">
        <f>$P$43*'Profilo fotovoltaico'!B2087+'Approvvigionamento energia'!$Q$43*'Profilo eolico'!B2087</f>
        <v>226.82143152416998</v>
      </c>
      <c r="H2085">
        <f t="shared" si="64"/>
        <v>1138.4335154826958</v>
      </c>
      <c r="I2085">
        <f>IF(LCOH!$C$28=Menu!$A$1,'Approvvigionamento energia'!C2085,0)+IF(LCOH!$C$28=Menu!$A$2,'Approvvigionamento energia'!D2085,0)+IF(LCOH!$C$28=Menu!$A$3,'Approvvigionamento energia'!E2085,0)+IF(LCOH!$C$28=Menu!$A$4,'Approvvigionamento energia'!F2085,0)+IF(LCOH!$C$28=Menu!$A$5,'Approvvigionamento energia'!G2085,0)+IF(LCOH!$C$28=Menu!$A$6,'Approvvigionamento energia'!H2085,0)</f>
        <v>453.64286304833996</v>
      </c>
      <c r="J2085">
        <f>'Approvvigionamento energia'!A2085+'Approvvigionamento energia'!B2085+'Approvvigionamento energia'!I2085</f>
        <v>609.1428630483399</v>
      </c>
      <c r="K2085">
        <f>IF(MIN(LCOH!$C$18,J2085)&gt;=$P$48*LCOH!$C$18, MIN(LCOH!$C$18,J2085),0)</f>
        <v>609.1428630483399</v>
      </c>
      <c r="L2085">
        <f t="shared" si="65"/>
        <v>0</v>
      </c>
      <c r="M2085">
        <f>K2085/LCOH!$C$18</f>
        <v>0.40609524203222658</v>
      </c>
      <c r="N2085">
        <f>K2085/LCOH!$C$34</f>
        <v>11.736856706133716</v>
      </c>
    </row>
    <row r="2086" spans="1:14" x14ac:dyDescent="0.35">
      <c r="A2086">
        <f>'Profilo fotovoltaico'!B2088*LCOH!$C$20</f>
        <v>0</v>
      </c>
      <c r="B2086">
        <f>'Profilo eolico'!B2088*LCOH!$C$21</f>
        <v>169.6</v>
      </c>
      <c r="C2086">
        <f>$P$35*'Profilo fotovoltaico'!B2088</f>
        <v>0</v>
      </c>
      <c r="D2086">
        <f>$Q$37*'Profilo eolico'!B2088</f>
        <v>989.5540781093049</v>
      </c>
      <c r="E2086">
        <f>$P$39*'Profilo fotovoltaico'!B2088+'Approvvigionamento energia'!$Q$39*'Profilo eolico'!B2088</f>
        <v>742.16555858197864</v>
      </c>
      <c r="F2086">
        <f>$P$41*'Profilo fotovoltaico'!B2088+'Approvvigionamento energia'!$Q$41*'Profilo eolico'!B2088</f>
        <v>494.77703905465245</v>
      </c>
      <c r="G2086">
        <f>$P$43*'Profilo fotovoltaico'!B2088+'Approvvigionamento energia'!$Q$43*'Profilo eolico'!B2088</f>
        <v>247.38851952732622</v>
      </c>
      <c r="H2086">
        <f t="shared" si="64"/>
        <v>1138.4335154826958</v>
      </c>
      <c r="I2086">
        <f>IF(LCOH!$C$28=Menu!$A$1,'Approvvigionamento energia'!C2086,0)+IF(LCOH!$C$28=Menu!$A$2,'Approvvigionamento energia'!D2086,0)+IF(LCOH!$C$28=Menu!$A$3,'Approvvigionamento energia'!E2086,0)+IF(LCOH!$C$28=Menu!$A$4,'Approvvigionamento energia'!F2086,0)+IF(LCOH!$C$28=Menu!$A$5,'Approvvigionamento energia'!G2086,0)+IF(LCOH!$C$28=Menu!$A$6,'Approvvigionamento energia'!H2086,0)</f>
        <v>494.77703905465245</v>
      </c>
      <c r="J2086">
        <f>'Approvvigionamento energia'!A2086+'Approvvigionamento energia'!B2086+'Approvvigionamento energia'!I2086</f>
        <v>664.37703905465241</v>
      </c>
      <c r="K2086">
        <f>IF(MIN(LCOH!$C$18,J2086)&gt;=$P$48*LCOH!$C$18, MIN(LCOH!$C$18,J2086),0)</f>
        <v>664.37703905465241</v>
      </c>
      <c r="L2086">
        <f t="shared" si="65"/>
        <v>0</v>
      </c>
      <c r="M2086">
        <f>K2086/LCOH!$C$18</f>
        <v>0.44291802603643493</v>
      </c>
      <c r="N2086">
        <f>K2086/LCOH!$C$34</f>
        <v>12.801099018394074</v>
      </c>
    </row>
    <row r="2087" spans="1:14" x14ac:dyDescent="0.35">
      <c r="A2087">
        <f>'Profilo fotovoltaico'!B2089*LCOH!$C$20</f>
        <v>0</v>
      </c>
      <c r="B2087">
        <f>'Profilo eolico'!B2089*LCOH!$C$21</f>
        <v>181.7</v>
      </c>
      <c r="C2087">
        <f>$P$35*'Profilo fotovoltaico'!B2089</f>
        <v>0</v>
      </c>
      <c r="D2087">
        <f>$Q$37*'Profilo eolico'!B2089</f>
        <v>1060.1531603329051</v>
      </c>
      <c r="E2087">
        <f>$P$39*'Profilo fotovoltaico'!B2089+'Approvvigionamento energia'!$Q$39*'Profilo eolico'!B2089</f>
        <v>795.1148702496788</v>
      </c>
      <c r="F2087">
        <f>$P$41*'Profilo fotovoltaico'!B2089+'Approvvigionamento energia'!$Q$41*'Profilo eolico'!B2089</f>
        <v>530.07658016645257</v>
      </c>
      <c r="G2087">
        <f>$P$43*'Profilo fotovoltaico'!B2089+'Approvvigionamento energia'!$Q$43*'Profilo eolico'!B2089</f>
        <v>265.03829008322629</v>
      </c>
      <c r="H2087">
        <f t="shared" si="64"/>
        <v>1138.4335154826958</v>
      </c>
      <c r="I2087">
        <f>IF(LCOH!$C$28=Menu!$A$1,'Approvvigionamento energia'!C2087,0)+IF(LCOH!$C$28=Menu!$A$2,'Approvvigionamento energia'!D2087,0)+IF(LCOH!$C$28=Menu!$A$3,'Approvvigionamento energia'!E2087,0)+IF(LCOH!$C$28=Menu!$A$4,'Approvvigionamento energia'!F2087,0)+IF(LCOH!$C$28=Menu!$A$5,'Approvvigionamento energia'!G2087,0)+IF(LCOH!$C$28=Menu!$A$6,'Approvvigionamento energia'!H2087,0)</f>
        <v>530.07658016645257</v>
      </c>
      <c r="J2087">
        <f>'Approvvigionamento energia'!A2087+'Approvvigionamento energia'!B2087+'Approvvigionamento energia'!I2087</f>
        <v>711.7765801664525</v>
      </c>
      <c r="K2087">
        <f>IF(MIN(LCOH!$C$18,J2087)&gt;=$P$48*LCOH!$C$18, MIN(LCOH!$C$18,J2087),0)</f>
        <v>711.7765801664525</v>
      </c>
      <c r="L2087">
        <f t="shared" si="65"/>
        <v>0</v>
      </c>
      <c r="M2087">
        <f>K2087/LCOH!$C$18</f>
        <v>0.47451772011096832</v>
      </c>
      <c r="N2087">
        <f>K2087/LCOH!$C$34</f>
        <v>13.714384974305444</v>
      </c>
    </row>
    <row r="2088" spans="1:14" x14ac:dyDescent="0.35">
      <c r="A2088">
        <f>'Profilo fotovoltaico'!B2090*LCOH!$C$20</f>
        <v>0</v>
      </c>
      <c r="B2088">
        <f>'Profilo eolico'!B2090*LCOH!$C$21</f>
        <v>195.39999999999998</v>
      </c>
      <c r="C2088">
        <f>$P$35*'Profilo fotovoltaico'!B2090</f>
        <v>0</v>
      </c>
      <c r="D2088">
        <f>$Q$37*'Profilo eolico'!B2090</f>
        <v>1140.087658387725</v>
      </c>
      <c r="E2088">
        <f>$P$39*'Profilo fotovoltaico'!B2090+'Approvvigionamento energia'!$Q$39*'Profilo eolico'!B2090</f>
        <v>855.0657437907937</v>
      </c>
      <c r="F2088">
        <f>$P$41*'Profilo fotovoltaico'!B2090+'Approvvigionamento energia'!$Q$41*'Profilo eolico'!B2090</f>
        <v>570.04382919386251</v>
      </c>
      <c r="G2088">
        <f>$P$43*'Profilo fotovoltaico'!B2090+'Approvvigionamento energia'!$Q$43*'Profilo eolico'!B2090</f>
        <v>285.02191459693125</v>
      </c>
      <c r="H2088">
        <f t="shared" si="64"/>
        <v>1138.4335154826958</v>
      </c>
      <c r="I2088">
        <f>IF(LCOH!$C$28=Menu!$A$1,'Approvvigionamento energia'!C2088,0)+IF(LCOH!$C$28=Menu!$A$2,'Approvvigionamento energia'!D2088,0)+IF(LCOH!$C$28=Menu!$A$3,'Approvvigionamento energia'!E2088,0)+IF(LCOH!$C$28=Menu!$A$4,'Approvvigionamento energia'!F2088,0)+IF(LCOH!$C$28=Menu!$A$5,'Approvvigionamento energia'!G2088,0)+IF(LCOH!$C$28=Menu!$A$6,'Approvvigionamento energia'!H2088,0)</f>
        <v>570.04382919386251</v>
      </c>
      <c r="J2088">
        <f>'Approvvigionamento energia'!A2088+'Approvvigionamento energia'!B2088+'Approvvigionamento energia'!I2088</f>
        <v>765.44382919386248</v>
      </c>
      <c r="K2088">
        <f>IF(MIN(LCOH!$C$18,J2088)&gt;=$P$48*LCOH!$C$18, MIN(LCOH!$C$18,J2088),0)</f>
        <v>765.44382919386248</v>
      </c>
      <c r="L2088">
        <f t="shared" si="65"/>
        <v>0</v>
      </c>
      <c r="M2088">
        <f>K2088/LCOH!$C$18</f>
        <v>0.5102958861292417</v>
      </c>
      <c r="N2088">
        <f>K2088/LCOH!$C$34</f>
        <v>14.748436015296003</v>
      </c>
    </row>
    <row r="2089" spans="1:14" x14ac:dyDescent="0.35">
      <c r="A2089">
        <f>'Profilo fotovoltaico'!B2091*LCOH!$C$20</f>
        <v>0</v>
      </c>
      <c r="B2089">
        <f>'Profilo eolico'!B2091*LCOH!$C$21</f>
        <v>200.9</v>
      </c>
      <c r="C2089">
        <f>$P$35*'Profilo fotovoltaico'!B2091</f>
        <v>0</v>
      </c>
      <c r="D2089">
        <f>$Q$37*'Profilo eolico'!B2091</f>
        <v>1172.1781503075433</v>
      </c>
      <c r="E2089">
        <f>$P$39*'Profilo fotovoltaico'!B2091+'Approvvigionamento energia'!$Q$39*'Profilo eolico'!B2091</f>
        <v>879.13361273065743</v>
      </c>
      <c r="F2089">
        <f>$P$41*'Profilo fotovoltaico'!B2091+'Approvvigionamento energia'!$Q$41*'Profilo eolico'!B2091</f>
        <v>586.08907515377166</v>
      </c>
      <c r="G2089">
        <f>$P$43*'Profilo fotovoltaico'!B2091+'Approvvigionamento energia'!$Q$43*'Profilo eolico'!B2091</f>
        <v>293.04453757688583</v>
      </c>
      <c r="H2089">
        <f t="shared" si="64"/>
        <v>1138.4335154826958</v>
      </c>
      <c r="I2089">
        <f>IF(LCOH!$C$28=Menu!$A$1,'Approvvigionamento energia'!C2089,0)+IF(LCOH!$C$28=Menu!$A$2,'Approvvigionamento energia'!D2089,0)+IF(LCOH!$C$28=Menu!$A$3,'Approvvigionamento energia'!E2089,0)+IF(LCOH!$C$28=Menu!$A$4,'Approvvigionamento energia'!F2089,0)+IF(LCOH!$C$28=Menu!$A$5,'Approvvigionamento energia'!G2089,0)+IF(LCOH!$C$28=Menu!$A$6,'Approvvigionamento energia'!H2089,0)</f>
        <v>586.08907515377166</v>
      </c>
      <c r="J2089">
        <f>'Approvvigionamento energia'!A2089+'Approvvigionamento energia'!B2089+'Approvvigionamento energia'!I2089</f>
        <v>786.98907515377164</v>
      </c>
      <c r="K2089">
        <f>IF(MIN(LCOH!$C$18,J2089)&gt;=$P$48*LCOH!$C$18, MIN(LCOH!$C$18,J2089),0)</f>
        <v>786.98907515377164</v>
      </c>
      <c r="L2089">
        <f t="shared" si="65"/>
        <v>0</v>
      </c>
      <c r="M2089">
        <f>K2089/LCOH!$C$18</f>
        <v>0.52465938343584773</v>
      </c>
      <c r="N2089">
        <f>K2089/LCOH!$C$34</f>
        <v>15.163565995255716</v>
      </c>
    </row>
    <row r="2090" spans="1:14" x14ac:dyDescent="0.35">
      <c r="A2090">
        <f>'Profilo fotovoltaico'!B2092*LCOH!$C$20</f>
        <v>0</v>
      </c>
      <c r="B2090">
        <f>'Profilo eolico'!B2092*LCOH!$C$21</f>
        <v>206.3</v>
      </c>
      <c r="C2090">
        <f>$P$35*'Profilo fotovoltaico'!B2092</f>
        <v>0</v>
      </c>
      <c r="D2090">
        <f>$Q$37*'Profilo eolico'!B2092</f>
        <v>1203.6851787379105</v>
      </c>
      <c r="E2090">
        <f>$P$39*'Profilo fotovoltaico'!B2092+'Approvvigionamento energia'!$Q$39*'Profilo eolico'!B2092</f>
        <v>902.76388405343278</v>
      </c>
      <c r="F2090">
        <f>$P$41*'Profilo fotovoltaico'!B2092+'Approvvigionamento energia'!$Q$41*'Profilo eolico'!B2092</f>
        <v>601.84258936895526</v>
      </c>
      <c r="G2090">
        <f>$P$43*'Profilo fotovoltaico'!B2092+'Approvvigionamento energia'!$Q$43*'Profilo eolico'!B2092</f>
        <v>300.92129468447763</v>
      </c>
      <c r="H2090">
        <f t="shared" si="64"/>
        <v>1138.4335154826958</v>
      </c>
      <c r="I2090">
        <f>IF(LCOH!$C$28=Menu!$A$1,'Approvvigionamento energia'!C2090,0)+IF(LCOH!$C$28=Menu!$A$2,'Approvvigionamento energia'!D2090,0)+IF(LCOH!$C$28=Menu!$A$3,'Approvvigionamento energia'!E2090,0)+IF(LCOH!$C$28=Menu!$A$4,'Approvvigionamento energia'!F2090,0)+IF(LCOH!$C$28=Menu!$A$5,'Approvvigionamento energia'!G2090,0)+IF(LCOH!$C$28=Menu!$A$6,'Approvvigionamento energia'!H2090,0)</f>
        <v>601.84258936895526</v>
      </c>
      <c r="J2090">
        <f>'Approvvigionamento energia'!A2090+'Approvvigionamento energia'!B2090+'Approvvigionamento energia'!I2090</f>
        <v>808.14258936895521</v>
      </c>
      <c r="K2090">
        <f>IF(MIN(LCOH!$C$18,J2090)&gt;=$P$48*LCOH!$C$18, MIN(LCOH!$C$18,J2090),0)</f>
        <v>808.14258936895521</v>
      </c>
      <c r="L2090">
        <f t="shared" si="65"/>
        <v>0</v>
      </c>
      <c r="M2090">
        <f>K2090/LCOH!$C$18</f>
        <v>0.53876172624597019</v>
      </c>
      <c r="N2090">
        <f>K2090/LCOH!$C$34</f>
        <v>15.571148157397982</v>
      </c>
    </row>
    <row r="2091" spans="1:14" x14ac:dyDescent="0.35">
      <c r="A2091">
        <f>'Profilo fotovoltaico'!B2093*LCOH!$C$20</f>
        <v>0</v>
      </c>
      <c r="B2091">
        <f>'Profilo eolico'!B2093*LCOH!$C$21</f>
        <v>209</v>
      </c>
      <c r="C2091">
        <f>$P$35*'Profilo fotovoltaico'!B2093</f>
        <v>0</v>
      </c>
      <c r="D2091">
        <f>$Q$37*'Profilo eolico'!B2093</f>
        <v>1219.4386929530938</v>
      </c>
      <c r="E2091">
        <f>$P$39*'Profilo fotovoltaico'!B2093+'Approvvigionamento energia'!$Q$39*'Profilo eolico'!B2093</f>
        <v>914.57901971482033</v>
      </c>
      <c r="F2091">
        <f>$P$41*'Profilo fotovoltaico'!B2093+'Approvvigionamento energia'!$Q$41*'Profilo eolico'!B2093</f>
        <v>609.71934647654689</v>
      </c>
      <c r="G2091">
        <f>$P$43*'Profilo fotovoltaico'!B2093+'Approvvigionamento energia'!$Q$43*'Profilo eolico'!B2093</f>
        <v>304.85967323827344</v>
      </c>
      <c r="H2091">
        <f t="shared" si="64"/>
        <v>1138.4335154826958</v>
      </c>
      <c r="I2091">
        <f>IF(LCOH!$C$28=Menu!$A$1,'Approvvigionamento energia'!C2091,0)+IF(LCOH!$C$28=Menu!$A$2,'Approvvigionamento energia'!D2091,0)+IF(LCOH!$C$28=Menu!$A$3,'Approvvigionamento energia'!E2091,0)+IF(LCOH!$C$28=Menu!$A$4,'Approvvigionamento energia'!F2091,0)+IF(LCOH!$C$28=Menu!$A$5,'Approvvigionamento energia'!G2091,0)+IF(LCOH!$C$28=Menu!$A$6,'Approvvigionamento energia'!H2091,0)</f>
        <v>609.71934647654689</v>
      </c>
      <c r="J2091">
        <f>'Approvvigionamento energia'!A2091+'Approvvigionamento energia'!B2091+'Approvvigionamento energia'!I2091</f>
        <v>818.71934647654689</v>
      </c>
      <c r="K2091">
        <f>IF(MIN(LCOH!$C$18,J2091)&gt;=$P$48*LCOH!$C$18, MIN(LCOH!$C$18,J2091),0)</f>
        <v>818.71934647654689</v>
      </c>
      <c r="L2091">
        <f t="shared" si="65"/>
        <v>0</v>
      </c>
      <c r="M2091">
        <f>K2091/LCOH!$C$18</f>
        <v>0.54581289765103125</v>
      </c>
      <c r="N2091">
        <f>K2091/LCOH!$C$34</f>
        <v>15.774939238469113</v>
      </c>
    </row>
    <row r="2092" spans="1:14" x14ac:dyDescent="0.35">
      <c r="A2092">
        <f>'Profilo fotovoltaico'!B2094*LCOH!$C$20</f>
        <v>0</v>
      </c>
      <c r="B2092">
        <f>'Profilo eolico'!B2094*LCOH!$C$21</f>
        <v>186.9</v>
      </c>
      <c r="C2092">
        <f>$P$35*'Profilo fotovoltaico'!B2094</f>
        <v>0</v>
      </c>
      <c r="D2092">
        <f>$Q$37*'Profilo eolico'!B2094</f>
        <v>1090.4932617843697</v>
      </c>
      <c r="E2092">
        <f>$P$39*'Profilo fotovoltaico'!B2094+'Approvvigionamento energia'!$Q$39*'Profilo eolico'!B2094</f>
        <v>817.86994633827726</v>
      </c>
      <c r="F2092">
        <f>$P$41*'Profilo fotovoltaico'!B2094+'Approvvigionamento energia'!$Q$41*'Profilo eolico'!B2094</f>
        <v>545.24663089218484</v>
      </c>
      <c r="G2092">
        <f>$P$43*'Profilo fotovoltaico'!B2094+'Approvvigionamento energia'!$Q$43*'Profilo eolico'!B2094</f>
        <v>272.62331544609242</v>
      </c>
      <c r="H2092">
        <f t="shared" si="64"/>
        <v>1138.4335154826958</v>
      </c>
      <c r="I2092">
        <f>IF(LCOH!$C$28=Menu!$A$1,'Approvvigionamento energia'!C2092,0)+IF(LCOH!$C$28=Menu!$A$2,'Approvvigionamento energia'!D2092,0)+IF(LCOH!$C$28=Menu!$A$3,'Approvvigionamento energia'!E2092,0)+IF(LCOH!$C$28=Menu!$A$4,'Approvvigionamento energia'!F2092,0)+IF(LCOH!$C$28=Menu!$A$5,'Approvvigionamento energia'!G2092,0)+IF(LCOH!$C$28=Menu!$A$6,'Approvvigionamento energia'!H2092,0)</f>
        <v>545.24663089218484</v>
      </c>
      <c r="J2092">
        <f>'Approvvigionamento energia'!A2092+'Approvvigionamento energia'!B2092+'Approvvigionamento energia'!I2092</f>
        <v>732.14663089218482</v>
      </c>
      <c r="K2092">
        <f>IF(MIN(LCOH!$C$18,J2092)&gt;=$P$48*LCOH!$C$18, MIN(LCOH!$C$18,J2092),0)</f>
        <v>732.14663089218482</v>
      </c>
      <c r="L2092">
        <f t="shared" si="65"/>
        <v>0</v>
      </c>
      <c r="M2092">
        <f>K2092/LCOH!$C$18</f>
        <v>0.48809775392812321</v>
      </c>
      <c r="N2092">
        <f>K2092/LCOH!$C$34</f>
        <v>14.10687150081281</v>
      </c>
    </row>
    <row r="2093" spans="1:14" x14ac:dyDescent="0.35">
      <c r="A2093">
        <f>'Profilo fotovoltaico'!B2095*LCOH!$C$20</f>
        <v>0</v>
      </c>
      <c r="B2093">
        <f>'Profilo eolico'!B2095*LCOH!$C$21</f>
        <v>166.3</v>
      </c>
      <c r="C2093">
        <f>$P$35*'Profilo fotovoltaico'!B2095</f>
        <v>0</v>
      </c>
      <c r="D2093">
        <f>$Q$37*'Profilo eolico'!B2095</f>
        <v>970.29978295741398</v>
      </c>
      <c r="E2093">
        <f>$P$39*'Profilo fotovoltaico'!B2095+'Approvvigionamento energia'!$Q$39*'Profilo eolico'!B2095</f>
        <v>727.72483721806043</v>
      </c>
      <c r="F2093">
        <f>$P$41*'Profilo fotovoltaico'!B2095+'Approvvigionamento energia'!$Q$41*'Profilo eolico'!B2095</f>
        <v>485.14989147870699</v>
      </c>
      <c r="G2093">
        <f>$P$43*'Profilo fotovoltaico'!B2095+'Approvvigionamento energia'!$Q$43*'Profilo eolico'!B2095</f>
        <v>242.5749457393535</v>
      </c>
      <c r="H2093">
        <f t="shared" si="64"/>
        <v>1138.4335154826958</v>
      </c>
      <c r="I2093">
        <f>IF(LCOH!$C$28=Menu!$A$1,'Approvvigionamento energia'!C2093,0)+IF(LCOH!$C$28=Menu!$A$2,'Approvvigionamento energia'!D2093,0)+IF(LCOH!$C$28=Menu!$A$3,'Approvvigionamento energia'!E2093,0)+IF(LCOH!$C$28=Menu!$A$4,'Approvvigionamento energia'!F2093,0)+IF(LCOH!$C$28=Menu!$A$5,'Approvvigionamento energia'!G2093,0)+IF(LCOH!$C$28=Menu!$A$6,'Approvvigionamento energia'!H2093,0)</f>
        <v>485.14989147870699</v>
      </c>
      <c r="J2093">
        <f>'Approvvigionamento energia'!A2093+'Approvvigionamento energia'!B2093+'Approvvigionamento energia'!I2093</f>
        <v>651.44989147870706</v>
      </c>
      <c r="K2093">
        <f>IF(MIN(LCOH!$C$18,J2093)&gt;=$P$48*LCOH!$C$18, MIN(LCOH!$C$18,J2093),0)</f>
        <v>651.44989147870706</v>
      </c>
      <c r="L2093">
        <f t="shared" si="65"/>
        <v>0</v>
      </c>
      <c r="M2093">
        <f>K2093/LCOH!$C$18</f>
        <v>0.43429992765247138</v>
      </c>
      <c r="N2093">
        <f>K2093/LCOH!$C$34</f>
        <v>12.552021030418247</v>
      </c>
    </row>
    <row r="2094" spans="1:14" x14ac:dyDescent="0.35">
      <c r="A2094">
        <f>'Profilo fotovoltaico'!B2096*LCOH!$C$20</f>
        <v>0</v>
      </c>
      <c r="B2094">
        <f>'Profilo eolico'!B2096*LCOH!$C$21</f>
        <v>150.69999999999999</v>
      </c>
      <c r="C2094">
        <f>$P$35*'Profilo fotovoltaico'!B2096</f>
        <v>0</v>
      </c>
      <c r="D2094">
        <f>$Q$37*'Profilo eolico'!B2096</f>
        <v>879.27947860302038</v>
      </c>
      <c r="E2094">
        <f>$P$39*'Profilo fotovoltaico'!B2096+'Approvvigionamento energia'!$Q$39*'Profilo eolico'!B2096</f>
        <v>659.45960895226517</v>
      </c>
      <c r="F2094">
        <f>$P$41*'Profilo fotovoltaico'!B2096+'Approvvigionamento energia'!$Q$41*'Profilo eolico'!B2096</f>
        <v>439.63973930151019</v>
      </c>
      <c r="G2094">
        <f>$P$43*'Profilo fotovoltaico'!B2096+'Approvvigionamento energia'!$Q$43*'Profilo eolico'!B2096</f>
        <v>219.81986965075509</v>
      </c>
      <c r="H2094">
        <f t="shared" si="64"/>
        <v>1138.4335154826958</v>
      </c>
      <c r="I2094">
        <f>IF(LCOH!$C$28=Menu!$A$1,'Approvvigionamento energia'!C2094,0)+IF(LCOH!$C$28=Menu!$A$2,'Approvvigionamento energia'!D2094,0)+IF(LCOH!$C$28=Menu!$A$3,'Approvvigionamento energia'!E2094,0)+IF(LCOH!$C$28=Menu!$A$4,'Approvvigionamento energia'!F2094,0)+IF(LCOH!$C$28=Menu!$A$5,'Approvvigionamento energia'!G2094,0)+IF(LCOH!$C$28=Menu!$A$6,'Approvvigionamento energia'!H2094,0)</f>
        <v>439.63973930151019</v>
      </c>
      <c r="J2094">
        <f>'Approvvigionamento energia'!A2094+'Approvvigionamento energia'!B2094+'Approvvigionamento energia'!I2094</f>
        <v>590.33973930151024</v>
      </c>
      <c r="K2094">
        <f>IF(MIN(LCOH!$C$18,J2094)&gt;=$P$48*LCOH!$C$18, MIN(LCOH!$C$18,J2094),0)</f>
        <v>590.33973930151024</v>
      </c>
      <c r="L2094">
        <f t="shared" si="65"/>
        <v>0</v>
      </c>
      <c r="M2094">
        <f>K2094/LCOH!$C$18</f>
        <v>0.39355982620100682</v>
      </c>
      <c r="N2094">
        <f>K2094/LCOH!$C$34</f>
        <v>11.374561450896151</v>
      </c>
    </row>
    <row r="2095" spans="1:14" x14ac:dyDescent="0.35">
      <c r="A2095">
        <f>'Profilo fotovoltaico'!B2097*LCOH!$C$20</f>
        <v>16</v>
      </c>
      <c r="B2095">
        <f>'Profilo eolico'!B2097*LCOH!$C$21</f>
        <v>140.1</v>
      </c>
      <c r="C2095">
        <f>$P$35*'Profilo fotovoltaico'!B2097</f>
        <v>117.67379500195304</v>
      </c>
      <c r="D2095">
        <f>$Q$37*'Profilo eolico'!B2097</f>
        <v>817.43234872118876</v>
      </c>
      <c r="E2095">
        <f>$P$39*'Profilo fotovoltaico'!B2097+'Approvvigionamento energia'!$Q$39*'Profilo eolico'!B2097</f>
        <v>642.49271029137981</v>
      </c>
      <c r="F2095">
        <f>$P$41*'Profilo fotovoltaico'!B2097+'Approvvigionamento energia'!$Q$41*'Profilo eolico'!B2097</f>
        <v>467.55307186157091</v>
      </c>
      <c r="G2095">
        <f>$P$43*'Profilo fotovoltaico'!B2097+'Approvvigionamento energia'!$Q$43*'Profilo eolico'!B2097</f>
        <v>292.61343343176196</v>
      </c>
      <c r="H2095">
        <f t="shared" si="64"/>
        <v>1138.4335154826958</v>
      </c>
      <c r="I2095">
        <f>IF(LCOH!$C$28=Menu!$A$1,'Approvvigionamento energia'!C2095,0)+IF(LCOH!$C$28=Menu!$A$2,'Approvvigionamento energia'!D2095,0)+IF(LCOH!$C$28=Menu!$A$3,'Approvvigionamento energia'!E2095,0)+IF(LCOH!$C$28=Menu!$A$4,'Approvvigionamento energia'!F2095,0)+IF(LCOH!$C$28=Menu!$A$5,'Approvvigionamento energia'!G2095,0)+IF(LCOH!$C$28=Menu!$A$6,'Approvvigionamento energia'!H2095,0)</f>
        <v>467.55307186157091</v>
      </c>
      <c r="J2095">
        <f>'Approvvigionamento energia'!A2095+'Approvvigionamento energia'!B2095+'Approvvigionamento energia'!I2095</f>
        <v>623.65307186157088</v>
      </c>
      <c r="K2095">
        <f>IF(MIN(LCOH!$C$18,J2095)&gt;=$P$48*LCOH!$C$18, MIN(LCOH!$C$18,J2095),0)</f>
        <v>623.65307186157088</v>
      </c>
      <c r="L2095">
        <f t="shared" si="65"/>
        <v>0</v>
      </c>
      <c r="M2095">
        <f>K2095/LCOH!$C$18</f>
        <v>0.41576871457438058</v>
      </c>
      <c r="N2095">
        <f>K2095/LCOH!$C$34</f>
        <v>12.016436837409843</v>
      </c>
    </row>
    <row r="2096" spans="1:14" x14ac:dyDescent="0.35">
      <c r="A2096">
        <f>'Profilo fotovoltaico'!B2098*LCOH!$C$20</f>
        <v>83</v>
      </c>
      <c r="B2096">
        <f>'Profilo eolico'!B2098*LCOH!$C$21</f>
        <v>126.4</v>
      </c>
      <c r="C2096">
        <f>$P$35*'Profilo fotovoltaico'!B2098</f>
        <v>610.43281157263141</v>
      </c>
      <c r="D2096">
        <f>$Q$37*'Profilo eolico'!B2098</f>
        <v>737.49785066636878</v>
      </c>
      <c r="E2096">
        <f>$P$39*'Profilo fotovoltaico'!B2098+'Approvvigionamento energia'!$Q$39*'Profilo eolico'!B2098</f>
        <v>705.73159089293449</v>
      </c>
      <c r="F2096">
        <f>$P$41*'Profilo fotovoltaico'!B2098+'Approvvigionamento energia'!$Q$41*'Profilo eolico'!B2098</f>
        <v>673.96533111950009</v>
      </c>
      <c r="G2096">
        <f>$P$43*'Profilo fotovoltaico'!B2098+'Approvvigionamento energia'!$Q$43*'Profilo eolico'!B2098</f>
        <v>642.19907134606581</v>
      </c>
      <c r="H2096">
        <f t="shared" si="64"/>
        <v>1138.4335154826958</v>
      </c>
      <c r="I2096">
        <f>IF(LCOH!$C$28=Menu!$A$1,'Approvvigionamento energia'!C2096,0)+IF(LCOH!$C$28=Menu!$A$2,'Approvvigionamento energia'!D2096,0)+IF(LCOH!$C$28=Menu!$A$3,'Approvvigionamento energia'!E2096,0)+IF(LCOH!$C$28=Menu!$A$4,'Approvvigionamento energia'!F2096,0)+IF(LCOH!$C$28=Menu!$A$5,'Approvvigionamento energia'!G2096,0)+IF(LCOH!$C$28=Menu!$A$6,'Approvvigionamento energia'!H2096,0)</f>
        <v>673.96533111950009</v>
      </c>
      <c r="J2096">
        <f>'Approvvigionamento energia'!A2096+'Approvvigionamento energia'!B2096+'Approvvigionamento energia'!I2096</f>
        <v>883.36533111950007</v>
      </c>
      <c r="K2096">
        <f>IF(MIN(LCOH!$C$18,J2096)&gt;=$P$48*LCOH!$C$18, MIN(LCOH!$C$18,J2096),0)</f>
        <v>883.36533111950007</v>
      </c>
      <c r="L2096">
        <f t="shared" si="65"/>
        <v>0</v>
      </c>
      <c r="M2096">
        <f>K2096/LCOH!$C$18</f>
        <v>0.58891022074633337</v>
      </c>
      <c r="N2096">
        <f>K2096/LCOH!$C$34</f>
        <v>17.020526611165707</v>
      </c>
    </row>
    <row r="2097" spans="1:14" x14ac:dyDescent="0.35">
      <c r="A2097">
        <f>'Profilo fotovoltaico'!B2099*LCOH!$C$20</f>
        <v>190</v>
      </c>
      <c r="B2097">
        <f>'Profilo eolico'!B2099*LCOH!$C$21</f>
        <v>131.70000000000002</v>
      </c>
      <c r="C2097">
        <f>$P$35*'Profilo fotovoltaico'!B2099</f>
        <v>1397.3763156481923</v>
      </c>
      <c r="D2097">
        <f>$Q$37*'Profilo eolico'!B2099</f>
        <v>768.42141560728464</v>
      </c>
      <c r="E2097">
        <f>$P$39*'Profilo fotovoltaico'!B2099+'Approvvigionamento energia'!$Q$39*'Profilo eolico'!B2099</f>
        <v>925.6601406175115</v>
      </c>
      <c r="F2097">
        <f>$P$41*'Profilo fotovoltaico'!B2099+'Approvvigionamento energia'!$Q$41*'Profilo eolico'!B2099</f>
        <v>1082.8988656277384</v>
      </c>
      <c r="G2097">
        <f>$P$43*'Profilo fotovoltaico'!B2099+'Approvvigionamento energia'!$Q$43*'Profilo eolico'!B2099</f>
        <v>1240.1375906379656</v>
      </c>
      <c r="H2097">
        <f t="shared" si="64"/>
        <v>1138.4335154826958</v>
      </c>
      <c r="I2097">
        <f>IF(LCOH!$C$28=Menu!$A$1,'Approvvigionamento energia'!C2097,0)+IF(LCOH!$C$28=Menu!$A$2,'Approvvigionamento energia'!D2097,0)+IF(LCOH!$C$28=Menu!$A$3,'Approvvigionamento energia'!E2097,0)+IF(LCOH!$C$28=Menu!$A$4,'Approvvigionamento energia'!F2097,0)+IF(LCOH!$C$28=Menu!$A$5,'Approvvigionamento energia'!G2097,0)+IF(LCOH!$C$28=Menu!$A$6,'Approvvigionamento energia'!H2097,0)</f>
        <v>1082.8988656277384</v>
      </c>
      <c r="J2097">
        <f>'Approvvigionamento energia'!A2097+'Approvvigionamento energia'!B2097+'Approvvigionamento energia'!I2097</f>
        <v>1404.5988656277384</v>
      </c>
      <c r="K2097">
        <f>IF(MIN(LCOH!$C$18,J2097)&gt;=$P$48*LCOH!$C$18, MIN(LCOH!$C$18,J2097),0)</f>
        <v>1404.5988656277384</v>
      </c>
      <c r="L2097">
        <f t="shared" si="65"/>
        <v>0</v>
      </c>
      <c r="M2097">
        <f>K2097/LCOH!$C$18</f>
        <v>0.93639924375182559</v>
      </c>
      <c r="N2097">
        <f>K2097/LCOH!$C$34</f>
        <v>27.06356195814525</v>
      </c>
    </row>
    <row r="2098" spans="1:14" x14ac:dyDescent="0.35">
      <c r="A2098">
        <f>'Profilo fotovoltaico'!B2100*LCOH!$C$20</f>
        <v>303</v>
      </c>
      <c r="B2098">
        <f>'Profilo eolico'!B2100*LCOH!$C$21</f>
        <v>146</v>
      </c>
      <c r="C2098">
        <f>$P$35*'Profilo fotovoltaico'!B2100</f>
        <v>2228.4474928494856</v>
      </c>
      <c r="D2098">
        <f>$Q$37*'Profilo eolico'!B2100</f>
        <v>851.85669459881194</v>
      </c>
      <c r="E2098">
        <f>$P$39*'Profilo fotovoltaico'!B2100+'Approvvigionamento energia'!$Q$39*'Profilo eolico'!B2100</f>
        <v>1196.0043941614804</v>
      </c>
      <c r="F2098">
        <f>$P$41*'Profilo fotovoltaico'!B2100+'Approvvigionamento energia'!$Q$41*'Profilo eolico'!B2100</f>
        <v>1540.1520937241487</v>
      </c>
      <c r="G2098">
        <f>$P$43*'Profilo fotovoltaico'!B2100+'Approvvigionamento energia'!$Q$43*'Profilo eolico'!B2100</f>
        <v>1884.2997932868175</v>
      </c>
      <c r="H2098">
        <f t="shared" si="64"/>
        <v>1138.4335154826958</v>
      </c>
      <c r="I2098">
        <f>IF(LCOH!$C$28=Menu!$A$1,'Approvvigionamento energia'!C2098,0)+IF(LCOH!$C$28=Menu!$A$2,'Approvvigionamento energia'!D2098,0)+IF(LCOH!$C$28=Menu!$A$3,'Approvvigionamento energia'!E2098,0)+IF(LCOH!$C$28=Menu!$A$4,'Approvvigionamento energia'!F2098,0)+IF(LCOH!$C$28=Menu!$A$5,'Approvvigionamento energia'!G2098,0)+IF(LCOH!$C$28=Menu!$A$6,'Approvvigionamento energia'!H2098,0)</f>
        <v>1540.1520937241487</v>
      </c>
      <c r="J2098">
        <f>'Approvvigionamento energia'!A2098+'Approvvigionamento energia'!B2098+'Approvvigionamento energia'!I2098</f>
        <v>1989.1520937241487</v>
      </c>
      <c r="K2098">
        <f>IF(MIN(LCOH!$C$18,J2098)&gt;=$P$48*LCOH!$C$18, MIN(LCOH!$C$18,J2098),0)</f>
        <v>1500</v>
      </c>
      <c r="L2098">
        <f t="shared" si="65"/>
        <v>489.1520937241487</v>
      </c>
      <c r="M2098">
        <f>K2098/LCOH!$C$18</f>
        <v>1</v>
      </c>
      <c r="N2098">
        <f>K2098/LCOH!$C$34</f>
        <v>28.901734104046245</v>
      </c>
    </row>
    <row r="2099" spans="1:14" x14ac:dyDescent="0.35">
      <c r="A2099">
        <f>'Profilo fotovoltaico'!B2101*LCOH!$C$20</f>
        <v>396</v>
      </c>
      <c r="B2099">
        <f>'Profilo eolico'!B2101*LCOH!$C$21</f>
        <v>163.6</v>
      </c>
      <c r="C2099">
        <f>$P$35*'Profilo fotovoltaico'!B2101</f>
        <v>2912.4264262983379</v>
      </c>
      <c r="D2099">
        <f>$Q$37*'Profilo eolico'!B2101</f>
        <v>954.54626874223038</v>
      </c>
      <c r="E2099">
        <f>$P$39*'Profilo fotovoltaico'!B2101+'Approvvigionamento energia'!$Q$39*'Profilo eolico'!B2101</f>
        <v>1444.0163081312571</v>
      </c>
      <c r="F2099">
        <f>$P$41*'Profilo fotovoltaico'!B2101+'Approvvigionamento energia'!$Q$41*'Profilo eolico'!B2101</f>
        <v>1933.4863475202842</v>
      </c>
      <c r="G2099">
        <f>$P$43*'Profilo fotovoltaico'!B2101+'Approvvigionamento energia'!$Q$43*'Profilo eolico'!B2101</f>
        <v>2422.9563869093108</v>
      </c>
      <c r="H2099">
        <f t="shared" si="64"/>
        <v>1138.4335154826958</v>
      </c>
      <c r="I2099">
        <f>IF(LCOH!$C$28=Menu!$A$1,'Approvvigionamento energia'!C2099,0)+IF(LCOH!$C$28=Menu!$A$2,'Approvvigionamento energia'!D2099,0)+IF(LCOH!$C$28=Menu!$A$3,'Approvvigionamento energia'!E2099,0)+IF(LCOH!$C$28=Menu!$A$4,'Approvvigionamento energia'!F2099,0)+IF(LCOH!$C$28=Menu!$A$5,'Approvvigionamento energia'!G2099,0)+IF(LCOH!$C$28=Menu!$A$6,'Approvvigionamento energia'!H2099,0)</f>
        <v>1933.4863475202842</v>
      </c>
      <c r="J2099">
        <f>'Approvvigionamento energia'!A2099+'Approvvigionamento energia'!B2099+'Approvvigionamento energia'!I2099</f>
        <v>2493.0863475202841</v>
      </c>
      <c r="K2099">
        <f>IF(MIN(LCOH!$C$18,J2099)&gt;=$P$48*LCOH!$C$18, MIN(LCOH!$C$18,J2099),0)</f>
        <v>1500</v>
      </c>
      <c r="L2099">
        <f t="shared" si="65"/>
        <v>993.08634752028411</v>
      </c>
      <c r="M2099">
        <f>K2099/LCOH!$C$18</f>
        <v>1</v>
      </c>
      <c r="N2099">
        <f>K2099/LCOH!$C$34</f>
        <v>28.901734104046245</v>
      </c>
    </row>
    <row r="2100" spans="1:14" x14ac:dyDescent="0.35">
      <c r="A2100">
        <f>'Profilo fotovoltaico'!B2102*LCOH!$C$20</f>
        <v>462</v>
      </c>
      <c r="B2100">
        <f>'Profilo eolico'!B2102*LCOH!$C$21</f>
        <v>185.4</v>
      </c>
      <c r="C2100">
        <f>$P$35*'Profilo fotovoltaico'!B2102</f>
        <v>3397.8308306813942</v>
      </c>
      <c r="D2100">
        <f>$Q$37*'Profilo eolico'!B2102</f>
        <v>1081.7413094426011</v>
      </c>
      <c r="E2100">
        <f>$P$39*'Profilo fotovoltaico'!B2102+'Approvvigionamento energia'!$Q$39*'Profilo eolico'!B2102</f>
        <v>1660.7636897522993</v>
      </c>
      <c r="F2100">
        <f>$P$41*'Profilo fotovoltaico'!B2102+'Approvvigionamento energia'!$Q$41*'Profilo eolico'!B2102</f>
        <v>2239.7860700619976</v>
      </c>
      <c r="G2100">
        <f>$P$43*'Profilo fotovoltaico'!B2102+'Approvvigionamento energia'!$Q$43*'Profilo eolico'!B2102</f>
        <v>2818.8084503716959</v>
      </c>
      <c r="H2100">
        <f t="shared" si="64"/>
        <v>1138.4335154826958</v>
      </c>
      <c r="I2100">
        <f>IF(LCOH!$C$28=Menu!$A$1,'Approvvigionamento energia'!C2100,0)+IF(LCOH!$C$28=Menu!$A$2,'Approvvigionamento energia'!D2100,0)+IF(LCOH!$C$28=Menu!$A$3,'Approvvigionamento energia'!E2100,0)+IF(LCOH!$C$28=Menu!$A$4,'Approvvigionamento energia'!F2100,0)+IF(LCOH!$C$28=Menu!$A$5,'Approvvigionamento energia'!G2100,0)+IF(LCOH!$C$28=Menu!$A$6,'Approvvigionamento energia'!H2100,0)</f>
        <v>2239.7860700619976</v>
      </c>
      <c r="J2100">
        <f>'Approvvigionamento energia'!A2100+'Approvvigionamento energia'!B2100+'Approvvigionamento energia'!I2100</f>
        <v>2887.1860700619977</v>
      </c>
      <c r="K2100">
        <f>IF(MIN(LCOH!$C$18,J2100)&gt;=$P$48*LCOH!$C$18, MIN(LCOH!$C$18,J2100),0)</f>
        <v>1500</v>
      </c>
      <c r="L2100">
        <f t="shared" si="65"/>
        <v>1387.1860700619977</v>
      </c>
      <c r="M2100">
        <f>K2100/LCOH!$C$18</f>
        <v>1</v>
      </c>
      <c r="N2100">
        <f>K2100/LCOH!$C$34</f>
        <v>28.901734104046245</v>
      </c>
    </row>
    <row r="2101" spans="1:14" x14ac:dyDescent="0.35">
      <c r="A2101">
        <f>'Profilo fotovoltaico'!B2103*LCOH!$C$20</f>
        <v>483</v>
      </c>
      <c r="B2101">
        <f>'Profilo eolico'!B2103*LCOH!$C$21</f>
        <v>211.5</v>
      </c>
      <c r="C2101">
        <f>$P$35*'Profilo fotovoltaico'!B2103</f>
        <v>3552.2776866214572</v>
      </c>
      <c r="D2101">
        <f>$Q$37*'Profilo eolico'!B2103</f>
        <v>1234.0252801893748</v>
      </c>
      <c r="E2101">
        <f>$P$39*'Profilo fotovoltaico'!B2103+'Approvvigionamento energia'!$Q$39*'Profilo eolico'!B2103</f>
        <v>1813.5883817973954</v>
      </c>
      <c r="F2101">
        <f>$P$41*'Profilo fotovoltaico'!B2103+'Approvvigionamento energia'!$Q$41*'Profilo eolico'!B2103</f>
        <v>2393.151483405416</v>
      </c>
      <c r="G2101">
        <f>$P$43*'Profilo fotovoltaico'!B2103+'Approvvigionamento energia'!$Q$43*'Profilo eolico'!B2103</f>
        <v>2972.7145850134366</v>
      </c>
      <c r="H2101">
        <f t="shared" si="64"/>
        <v>1138.4335154826958</v>
      </c>
      <c r="I2101">
        <f>IF(LCOH!$C$28=Menu!$A$1,'Approvvigionamento energia'!C2101,0)+IF(LCOH!$C$28=Menu!$A$2,'Approvvigionamento energia'!D2101,0)+IF(LCOH!$C$28=Menu!$A$3,'Approvvigionamento energia'!E2101,0)+IF(LCOH!$C$28=Menu!$A$4,'Approvvigionamento energia'!F2101,0)+IF(LCOH!$C$28=Menu!$A$5,'Approvvigionamento energia'!G2101,0)+IF(LCOH!$C$28=Menu!$A$6,'Approvvigionamento energia'!H2101,0)</f>
        <v>2393.151483405416</v>
      </c>
      <c r="J2101">
        <f>'Approvvigionamento energia'!A2101+'Approvvigionamento energia'!B2101+'Approvvigionamento energia'!I2101</f>
        <v>3087.651483405416</v>
      </c>
      <c r="K2101">
        <f>IF(MIN(LCOH!$C$18,J2101)&gt;=$P$48*LCOH!$C$18, MIN(LCOH!$C$18,J2101),0)</f>
        <v>1500</v>
      </c>
      <c r="L2101">
        <f t="shared" si="65"/>
        <v>1587.651483405416</v>
      </c>
      <c r="M2101">
        <f>K2101/LCOH!$C$18</f>
        <v>1</v>
      </c>
      <c r="N2101">
        <f>K2101/LCOH!$C$34</f>
        <v>28.901734104046245</v>
      </c>
    </row>
    <row r="2102" spans="1:14" x14ac:dyDescent="0.35">
      <c r="A2102">
        <f>'Profilo fotovoltaico'!B2104*LCOH!$C$20</f>
        <v>467</v>
      </c>
      <c r="B2102">
        <f>'Profilo eolico'!B2104*LCOH!$C$21</f>
        <v>238.3</v>
      </c>
      <c r="C2102">
        <f>$P$35*'Profilo fotovoltaico'!B2104</f>
        <v>3434.6038916195043</v>
      </c>
      <c r="D2102">
        <f>$Q$37*'Profilo eolico'!B2104</f>
        <v>1390.3934953623077</v>
      </c>
      <c r="E2102">
        <f>$P$39*'Profilo fotovoltaico'!B2104+'Approvvigionamento energia'!$Q$39*'Profilo eolico'!B2104</f>
        <v>1901.4460944266066</v>
      </c>
      <c r="F2102">
        <f>$P$41*'Profilo fotovoltaico'!B2104+'Approvvigionamento energia'!$Q$41*'Profilo eolico'!B2104</f>
        <v>2412.4986934909061</v>
      </c>
      <c r="G2102">
        <f>$P$43*'Profilo fotovoltaico'!B2104+'Approvvigionamento energia'!$Q$43*'Profilo eolico'!B2104</f>
        <v>2923.5512925552057</v>
      </c>
      <c r="H2102">
        <f t="shared" si="64"/>
        <v>1138.4335154826958</v>
      </c>
      <c r="I2102">
        <f>IF(LCOH!$C$28=Menu!$A$1,'Approvvigionamento energia'!C2102,0)+IF(LCOH!$C$28=Menu!$A$2,'Approvvigionamento energia'!D2102,0)+IF(LCOH!$C$28=Menu!$A$3,'Approvvigionamento energia'!E2102,0)+IF(LCOH!$C$28=Menu!$A$4,'Approvvigionamento energia'!F2102,0)+IF(LCOH!$C$28=Menu!$A$5,'Approvvigionamento energia'!G2102,0)+IF(LCOH!$C$28=Menu!$A$6,'Approvvigionamento energia'!H2102,0)</f>
        <v>2412.4986934909061</v>
      </c>
      <c r="J2102">
        <f>'Approvvigionamento energia'!A2102+'Approvvigionamento energia'!B2102+'Approvvigionamento energia'!I2102</f>
        <v>3117.7986934909059</v>
      </c>
      <c r="K2102">
        <f>IF(MIN(LCOH!$C$18,J2102)&gt;=$P$48*LCOH!$C$18, MIN(LCOH!$C$18,J2102),0)</f>
        <v>1500</v>
      </c>
      <c r="L2102">
        <f t="shared" si="65"/>
        <v>1617.7986934909059</v>
      </c>
      <c r="M2102">
        <f>K2102/LCOH!$C$18</f>
        <v>1</v>
      </c>
      <c r="N2102">
        <f>K2102/LCOH!$C$34</f>
        <v>28.901734104046245</v>
      </c>
    </row>
    <row r="2103" spans="1:14" x14ac:dyDescent="0.35">
      <c r="A2103">
        <f>'Profilo fotovoltaico'!B2105*LCOH!$C$20</f>
        <v>415</v>
      </c>
      <c r="B2103">
        <f>'Profilo eolico'!B2105*LCOH!$C$21</f>
        <v>252.1</v>
      </c>
      <c r="C2103">
        <f>$P$35*'Profilo fotovoltaico'!B2105</f>
        <v>3052.1640578631568</v>
      </c>
      <c r="D2103">
        <f>$Q$37*'Profilo eolico'!B2105</f>
        <v>1470.9114569065787</v>
      </c>
      <c r="E2103">
        <f>$P$39*'Profilo fotovoltaico'!B2105+'Approvvigionamento energia'!$Q$39*'Profilo eolico'!B2105</f>
        <v>1866.2246071457232</v>
      </c>
      <c r="F2103">
        <f>$P$41*'Profilo fotovoltaico'!B2105+'Approvvigionamento energia'!$Q$41*'Profilo eolico'!B2105</f>
        <v>2261.5377573848677</v>
      </c>
      <c r="G2103">
        <f>$P$43*'Profilo fotovoltaico'!B2105+'Approvvigionamento energia'!$Q$43*'Profilo eolico'!B2105</f>
        <v>2656.8509076240125</v>
      </c>
      <c r="H2103">
        <f t="shared" si="64"/>
        <v>1138.4335154826958</v>
      </c>
      <c r="I2103">
        <f>IF(LCOH!$C$28=Menu!$A$1,'Approvvigionamento energia'!C2103,0)+IF(LCOH!$C$28=Menu!$A$2,'Approvvigionamento energia'!D2103,0)+IF(LCOH!$C$28=Menu!$A$3,'Approvvigionamento energia'!E2103,0)+IF(LCOH!$C$28=Menu!$A$4,'Approvvigionamento energia'!F2103,0)+IF(LCOH!$C$28=Menu!$A$5,'Approvvigionamento energia'!G2103,0)+IF(LCOH!$C$28=Menu!$A$6,'Approvvigionamento energia'!H2103,0)</f>
        <v>2261.5377573848677</v>
      </c>
      <c r="J2103">
        <f>'Approvvigionamento energia'!A2103+'Approvvigionamento energia'!B2103+'Approvvigionamento energia'!I2103</f>
        <v>2928.6377573848677</v>
      </c>
      <c r="K2103">
        <f>IF(MIN(LCOH!$C$18,J2103)&gt;=$P$48*LCOH!$C$18, MIN(LCOH!$C$18,J2103),0)</f>
        <v>1500</v>
      </c>
      <c r="L2103">
        <f t="shared" si="65"/>
        <v>1428.6377573848677</v>
      </c>
      <c r="M2103">
        <f>K2103/LCOH!$C$18</f>
        <v>1</v>
      </c>
      <c r="N2103">
        <f>K2103/LCOH!$C$34</f>
        <v>28.901734104046245</v>
      </c>
    </row>
    <row r="2104" spans="1:14" x14ac:dyDescent="0.35">
      <c r="A2104">
        <f>'Profilo fotovoltaico'!B2106*LCOH!$C$20</f>
        <v>310</v>
      </c>
      <c r="B2104">
        <f>'Profilo eolico'!B2106*LCOH!$C$21</f>
        <v>247.79999999999998</v>
      </c>
      <c r="C2104">
        <f>$P$35*'Profilo fotovoltaico'!B2106</f>
        <v>2279.9297781628402</v>
      </c>
      <c r="D2104">
        <f>$Q$37*'Profilo eolico'!B2106</f>
        <v>1445.8225268601755</v>
      </c>
      <c r="E2104">
        <f>$P$39*'Profilo fotovoltaico'!B2106+'Approvvigionamento energia'!$Q$39*'Profilo eolico'!B2106</f>
        <v>1654.3493396858416</v>
      </c>
      <c r="F2104">
        <f>$P$41*'Profilo fotovoltaico'!B2106+'Approvvigionamento energia'!$Q$41*'Profilo eolico'!B2106</f>
        <v>1862.8761525115078</v>
      </c>
      <c r="G2104">
        <f>$P$43*'Profilo fotovoltaico'!B2106+'Approvvigionamento energia'!$Q$43*'Profilo eolico'!B2106</f>
        <v>2071.402965337174</v>
      </c>
      <c r="H2104">
        <f t="shared" si="64"/>
        <v>1138.4335154826958</v>
      </c>
      <c r="I2104">
        <f>IF(LCOH!$C$28=Menu!$A$1,'Approvvigionamento energia'!C2104,0)+IF(LCOH!$C$28=Menu!$A$2,'Approvvigionamento energia'!D2104,0)+IF(LCOH!$C$28=Menu!$A$3,'Approvvigionamento energia'!E2104,0)+IF(LCOH!$C$28=Menu!$A$4,'Approvvigionamento energia'!F2104,0)+IF(LCOH!$C$28=Menu!$A$5,'Approvvigionamento energia'!G2104,0)+IF(LCOH!$C$28=Menu!$A$6,'Approvvigionamento energia'!H2104,0)</f>
        <v>1862.8761525115078</v>
      </c>
      <c r="J2104">
        <f>'Approvvigionamento energia'!A2104+'Approvvigionamento energia'!B2104+'Approvvigionamento energia'!I2104</f>
        <v>2420.676152511508</v>
      </c>
      <c r="K2104">
        <f>IF(MIN(LCOH!$C$18,J2104)&gt;=$P$48*LCOH!$C$18, MIN(LCOH!$C$18,J2104),0)</f>
        <v>1500</v>
      </c>
      <c r="L2104">
        <f t="shared" si="65"/>
        <v>920.67615251150801</v>
      </c>
      <c r="M2104">
        <f>K2104/LCOH!$C$18</f>
        <v>1</v>
      </c>
      <c r="N2104">
        <f>K2104/LCOH!$C$34</f>
        <v>28.901734104046245</v>
      </c>
    </row>
    <row r="2105" spans="1:14" x14ac:dyDescent="0.35">
      <c r="A2105">
        <f>'Profilo fotovoltaico'!B2107*LCOH!$C$20</f>
        <v>176</v>
      </c>
      <c r="B2105">
        <f>'Profilo eolico'!B2107*LCOH!$C$21</f>
        <v>226.3</v>
      </c>
      <c r="C2105">
        <f>$P$35*'Profilo fotovoltaico'!B2107</f>
        <v>1294.4117450214833</v>
      </c>
      <c r="D2105">
        <f>$Q$37*'Profilo eolico'!B2107</f>
        <v>1320.3778766281587</v>
      </c>
      <c r="E2105">
        <f>$P$39*'Profilo fotovoltaico'!B2107+'Approvvigionamento energia'!$Q$39*'Profilo eolico'!B2107</f>
        <v>1313.8863437264897</v>
      </c>
      <c r="F2105">
        <f>$P$41*'Profilo fotovoltaico'!B2107+'Approvvigionamento energia'!$Q$41*'Profilo eolico'!B2107</f>
        <v>1307.394810824821</v>
      </c>
      <c r="G2105">
        <f>$P$43*'Profilo fotovoltaico'!B2107+'Approvvigionamento energia'!$Q$43*'Profilo eolico'!B2107</f>
        <v>1300.9032779231522</v>
      </c>
      <c r="H2105">
        <f t="shared" si="64"/>
        <v>1138.4335154826958</v>
      </c>
      <c r="I2105">
        <f>IF(LCOH!$C$28=Menu!$A$1,'Approvvigionamento energia'!C2105,0)+IF(LCOH!$C$28=Menu!$A$2,'Approvvigionamento energia'!D2105,0)+IF(LCOH!$C$28=Menu!$A$3,'Approvvigionamento energia'!E2105,0)+IF(LCOH!$C$28=Menu!$A$4,'Approvvigionamento energia'!F2105,0)+IF(LCOH!$C$28=Menu!$A$5,'Approvvigionamento energia'!G2105,0)+IF(LCOH!$C$28=Menu!$A$6,'Approvvigionamento energia'!H2105,0)</f>
        <v>1307.394810824821</v>
      </c>
      <c r="J2105">
        <f>'Approvvigionamento energia'!A2105+'Approvvigionamento energia'!B2105+'Approvvigionamento energia'!I2105</f>
        <v>1709.6948108248209</v>
      </c>
      <c r="K2105">
        <f>IF(MIN(LCOH!$C$18,J2105)&gt;=$P$48*LCOH!$C$18, MIN(LCOH!$C$18,J2105),0)</f>
        <v>1500</v>
      </c>
      <c r="L2105">
        <f t="shared" si="65"/>
        <v>209.69481082482093</v>
      </c>
      <c r="M2105">
        <f>K2105/LCOH!$C$18</f>
        <v>1</v>
      </c>
      <c r="N2105">
        <f>K2105/LCOH!$C$34</f>
        <v>28.901734104046245</v>
      </c>
    </row>
    <row r="2106" spans="1:14" x14ac:dyDescent="0.35">
      <c r="A2106">
        <f>'Profilo fotovoltaico'!B2108*LCOH!$C$20</f>
        <v>57</v>
      </c>
      <c r="B2106">
        <f>'Profilo eolico'!B2108*LCOH!$C$21</f>
        <v>192</v>
      </c>
      <c r="C2106">
        <f>$P$35*'Profilo fotovoltaico'!B2108</f>
        <v>419.2128946944577</v>
      </c>
      <c r="D2106">
        <f>$Q$37*'Profilo eolico'!B2108</f>
        <v>1120.2498997463829</v>
      </c>
      <c r="E2106">
        <f>$P$39*'Profilo fotovoltaico'!B2108+'Approvvigionamento energia'!$Q$39*'Profilo eolico'!B2108</f>
        <v>944.99064848340151</v>
      </c>
      <c r="F2106">
        <f>$P$41*'Profilo fotovoltaico'!B2108+'Approvvigionamento energia'!$Q$41*'Profilo eolico'!B2108</f>
        <v>769.73139722042026</v>
      </c>
      <c r="G2106">
        <f>$P$43*'Profilo fotovoltaico'!B2108+'Approvvigionamento energia'!$Q$43*'Profilo eolico'!B2108</f>
        <v>594.47214595743901</v>
      </c>
      <c r="H2106">
        <f t="shared" si="64"/>
        <v>1138.4335154826958</v>
      </c>
      <c r="I2106">
        <f>IF(LCOH!$C$28=Menu!$A$1,'Approvvigionamento energia'!C2106,0)+IF(LCOH!$C$28=Menu!$A$2,'Approvvigionamento energia'!D2106,0)+IF(LCOH!$C$28=Menu!$A$3,'Approvvigionamento energia'!E2106,0)+IF(LCOH!$C$28=Menu!$A$4,'Approvvigionamento energia'!F2106,0)+IF(LCOH!$C$28=Menu!$A$5,'Approvvigionamento energia'!G2106,0)+IF(LCOH!$C$28=Menu!$A$6,'Approvvigionamento energia'!H2106,0)</f>
        <v>769.73139722042026</v>
      </c>
      <c r="J2106">
        <f>'Approvvigionamento energia'!A2106+'Approvvigionamento energia'!B2106+'Approvvigionamento energia'!I2106</f>
        <v>1018.7313972204203</v>
      </c>
      <c r="K2106">
        <f>IF(MIN(LCOH!$C$18,J2106)&gt;=$P$48*LCOH!$C$18, MIN(LCOH!$C$18,J2106),0)</f>
        <v>1018.7313972204203</v>
      </c>
      <c r="L2106">
        <f t="shared" si="65"/>
        <v>0</v>
      </c>
      <c r="M2106">
        <f>K2106/LCOH!$C$18</f>
        <v>0.67915426481361352</v>
      </c>
      <c r="N2106">
        <f>K2106/LCOH!$C$34</f>
        <v>19.628735977272068</v>
      </c>
    </row>
    <row r="2107" spans="1:14" x14ac:dyDescent="0.35">
      <c r="A2107">
        <f>'Profilo fotovoltaico'!B2109*LCOH!$C$20</f>
        <v>1</v>
      </c>
      <c r="B2107">
        <f>'Profilo eolico'!B2109*LCOH!$C$21</f>
        <v>180.5</v>
      </c>
      <c r="C2107">
        <f>$P$35*'Profilo fotovoltaico'!B2109</f>
        <v>7.3546121876220649</v>
      </c>
      <c r="D2107">
        <f>$Q$37*'Profilo eolico'!B2109</f>
        <v>1053.1515984594901</v>
      </c>
      <c r="E2107">
        <f>$P$39*'Profilo fotovoltaico'!B2109+'Approvvigionamento energia'!$Q$39*'Profilo eolico'!B2109</f>
        <v>791.70235189152311</v>
      </c>
      <c r="F2107">
        <f>$P$41*'Profilo fotovoltaico'!B2109+'Approvvigionamento energia'!$Q$41*'Profilo eolico'!B2109</f>
        <v>530.25310532355604</v>
      </c>
      <c r="G2107">
        <f>$P$43*'Profilo fotovoltaico'!B2109+'Approvvigionamento energia'!$Q$43*'Profilo eolico'!B2109</f>
        <v>268.80385875558909</v>
      </c>
      <c r="H2107">
        <f t="shared" si="64"/>
        <v>1138.4335154826958</v>
      </c>
      <c r="I2107">
        <f>IF(LCOH!$C$28=Menu!$A$1,'Approvvigionamento energia'!C2107,0)+IF(LCOH!$C$28=Menu!$A$2,'Approvvigionamento energia'!D2107,0)+IF(LCOH!$C$28=Menu!$A$3,'Approvvigionamento energia'!E2107,0)+IF(LCOH!$C$28=Menu!$A$4,'Approvvigionamento energia'!F2107,0)+IF(LCOH!$C$28=Menu!$A$5,'Approvvigionamento energia'!G2107,0)+IF(LCOH!$C$28=Menu!$A$6,'Approvvigionamento energia'!H2107,0)</f>
        <v>530.25310532355604</v>
      </c>
      <c r="J2107">
        <f>'Approvvigionamento energia'!A2107+'Approvvigionamento energia'!B2107+'Approvvigionamento energia'!I2107</f>
        <v>711.75310532355604</v>
      </c>
      <c r="K2107">
        <f>IF(MIN(LCOH!$C$18,J2107)&gt;=$P$48*LCOH!$C$18, MIN(LCOH!$C$18,J2107),0)</f>
        <v>711.75310532355604</v>
      </c>
      <c r="L2107">
        <f t="shared" si="65"/>
        <v>0</v>
      </c>
      <c r="M2107">
        <f>K2107/LCOH!$C$18</f>
        <v>0.47450207021570401</v>
      </c>
      <c r="N2107">
        <f>K2107/LCOH!$C$34</f>
        <v>13.713932665193758</v>
      </c>
    </row>
    <row r="2108" spans="1:14" x14ac:dyDescent="0.35">
      <c r="A2108">
        <f>'Profilo fotovoltaico'!B2110*LCOH!$C$20</f>
        <v>0</v>
      </c>
      <c r="B2108">
        <f>'Profilo eolico'!B2110*LCOH!$C$21</f>
        <v>186.70000000000002</v>
      </c>
      <c r="C2108">
        <f>$P$35*'Profilo fotovoltaico'!B2110</f>
        <v>0</v>
      </c>
      <c r="D2108">
        <f>$Q$37*'Profilo eolico'!B2110</f>
        <v>1089.3263348054672</v>
      </c>
      <c r="E2108">
        <f>$P$39*'Profilo fotovoltaico'!B2110+'Approvvigionamento energia'!$Q$39*'Profilo eolico'!B2110</f>
        <v>816.99475110410037</v>
      </c>
      <c r="F2108">
        <f>$P$41*'Profilo fotovoltaico'!B2110+'Approvvigionamento energia'!$Q$41*'Profilo eolico'!B2110</f>
        <v>544.66316740273362</v>
      </c>
      <c r="G2108">
        <f>$P$43*'Profilo fotovoltaico'!B2110+'Approvvigionamento energia'!$Q$43*'Profilo eolico'!B2110</f>
        <v>272.33158370136681</v>
      </c>
      <c r="H2108">
        <f t="shared" si="64"/>
        <v>1138.4335154826958</v>
      </c>
      <c r="I2108">
        <f>IF(LCOH!$C$28=Menu!$A$1,'Approvvigionamento energia'!C2108,0)+IF(LCOH!$C$28=Menu!$A$2,'Approvvigionamento energia'!D2108,0)+IF(LCOH!$C$28=Menu!$A$3,'Approvvigionamento energia'!E2108,0)+IF(LCOH!$C$28=Menu!$A$4,'Approvvigionamento energia'!F2108,0)+IF(LCOH!$C$28=Menu!$A$5,'Approvvigionamento energia'!G2108,0)+IF(LCOH!$C$28=Menu!$A$6,'Approvvigionamento energia'!H2108,0)</f>
        <v>544.66316740273362</v>
      </c>
      <c r="J2108">
        <f>'Approvvigionamento energia'!A2108+'Approvvigionamento energia'!B2108+'Approvvigionamento energia'!I2108</f>
        <v>731.36316740273367</v>
      </c>
      <c r="K2108">
        <f>IF(MIN(LCOH!$C$18,J2108)&gt;=$P$48*LCOH!$C$18, MIN(LCOH!$C$18,J2108),0)</f>
        <v>731.36316740273367</v>
      </c>
      <c r="L2108">
        <f t="shared" si="65"/>
        <v>0</v>
      </c>
      <c r="M2108">
        <f>K2108/LCOH!$C$18</f>
        <v>0.48757544493515576</v>
      </c>
      <c r="N2108">
        <f>K2108/LCOH!$C$34</f>
        <v>14.091775865177913</v>
      </c>
    </row>
    <row r="2109" spans="1:14" x14ac:dyDescent="0.35">
      <c r="A2109">
        <f>'Profilo fotovoltaico'!B2111*LCOH!$C$20</f>
        <v>0</v>
      </c>
      <c r="B2109">
        <f>'Profilo eolico'!B2111*LCOH!$C$21</f>
        <v>197.1</v>
      </c>
      <c r="C2109">
        <f>$P$35*'Profilo fotovoltaico'!B2111</f>
        <v>0</v>
      </c>
      <c r="D2109">
        <f>$Q$37*'Profilo eolico'!B2111</f>
        <v>1150.0065377083961</v>
      </c>
      <c r="E2109">
        <f>$P$39*'Profilo fotovoltaico'!B2111+'Approvvigionamento energia'!$Q$39*'Profilo eolico'!B2111</f>
        <v>862.50490328129706</v>
      </c>
      <c r="F2109">
        <f>$P$41*'Profilo fotovoltaico'!B2111+'Approvvigionamento energia'!$Q$41*'Profilo eolico'!B2111</f>
        <v>575.00326885419804</v>
      </c>
      <c r="G2109">
        <f>$P$43*'Profilo fotovoltaico'!B2111+'Approvvigionamento energia'!$Q$43*'Profilo eolico'!B2111</f>
        <v>287.50163442709902</v>
      </c>
      <c r="H2109">
        <f t="shared" si="64"/>
        <v>1138.4335154826958</v>
      </c>
      <c r="I2109">
        <f>IF(LCOH!$C$28=Menu!$A$1,'Approvvigionamento energia'!C2109,0)+IF(LCOH!$C$28=Menu!$A$2,'Approvvigionamento energia'!D2109,0)+IF(LCOH!$C$28=Menu!$A$3,'Approvvigionamento energia'!E2109,0)+IF(LCOH!$C$28=Menu!$A$4,'Approvvigionamento energia'!F2109,0)+IF(LCOH!$C$28=Menu!$A$5,'Approvvigionamento energia'!G2109,0)+IF(LCOH!$C$28=Menu!$A$6,'Approvvigionamento energia'!H2109,0)</f>
        <v>575.00326885419804</v>
      </c>
      <c r="J2109">
        <f>'Approvvigionamento energia'!A2109+'Approvvigionamento energia'!B2109+'Approvvigionamento energia'!I2109</f>
        <v>772.10326885419806</v>
      </c>
      <c r="K2109">
        <f>IF(MIN(LCOH!$C$18,J2109)&gt;=$P$48*LCOH!$C$18, MIN(LCOH!$C$18,J2109),0)</f>
        <v>772.10326885419806</v>
      </c>
      <c r="L2109">
        <f t="shared" si="65"/>
        <v>0</v>
      </c>
      <c r="M2109">
        <f>K2109/LCOH!$C$18</f>
        <v>0.51473551256946537</v>
      </c>
      <c r="N2109">
        <f>K2109/LCOH!$C$34</f>
        <v>14.876748918192641</v>
      </c>
    </row>
    <row r="2110" spans="1:14" x14ac:dyDescent="0.35">
      <c r="A2110">
        <f>'Profilo fotovoltaico'!B2112*LCOH!$C$20</f>
        <v>0</v>
      </c>
      <c r="B2110">
        <f>'Profilo eolico'!B2112*LCOH!$C$21</f>
        <v>214.4</v>
      </c>
      <c r="C2110">
        <f>$P$35*'Profilo fotovoltaico'!B2112</f>
        <v>0</v>
      </c>
      <c r="D2110">
        <f>$Q$37*'Profilo eolico'!B2112</f>
        <v>1250.945721383461</v>
      </c>
      <c r="E2110">
        <f>$P$39*'Profilo fotovoltaico'!B2112+'Approvvigionamento energia'!$Q$39*'Profilo eolico'!B2112</f>
        <v>938.20929103759568</v>
      </c>
      <c r="F2110">
        <f>$P$41*'Profilo fotovoltaico'!B2112+'Approvvigionamento energia'!$Q$41*'Profilo eolico'!B2112</f>
        <v>625.47286069173049</v>
      </c>
      <c r="G2110">
        <f>$P$43*'Profilo fotovoltaico'!B2112+'Approvvigionamento energia'!$Q$43*'Profilo eolico'!B2112</f>
        <v>312.73643034586524</v>
      </c>
      <c r="H2110">
        <f t="shared" si="64"/>
        <v>1138.4335154826958</v>
      </c>
      <c r="I2110">
        <f>IF(LCOH!$C$28=Menu!$A$1,'Approvvigionamento energia'!C2110,0)+IF(LCOH!$C$28=Menu!$A$2,'Approvvigionamento energia'!D2110,0)+IF(LCOH!$C$28=Menu!$A$3,'Approvvigionamento energia'!E2110,0)+IF(LCOH!$C$28=Menu!$A$4,'Approvvigionamento energia'!F2110,0)+IF(LCOH!$C$28=Menu!$A$5,'Approvvigionamento energia'!G2110,0)+IF(LCOH!$C$28=Menu!$A$6,'Approvvigionamento energia'!H2110,0)</f>
        <v>625.47286069173049</v>
      </c>
      <c r="J2110">
        <f>'Approvvigionamento energia'!A2110+'Approvvigionamento energia'!B2110+'Approvvigionamento energia'!I2110</f>
        <v>839.87286069173047</v>
      </c>
      <c r="K2110">
        <f>IF(MIN(LCOH!$C$18,J2110)&gt;=$P$48*LCOH!$C$18, MIN(LCOH!$C$18,J2110),0)</f>
        <v>839.87286069173047</v>
      </c>
      <c r="L2110">
        <f t="shared" si="65"/>
        <v>0</v>
      </c>
      <c r="M2110">
        <f>K2110/LCOH!$C$18</f>
        <v>0.5599152404611536</v>
      </c>
      <c r="N2110">
        <f>K2110/LCOH!$C$34</f>
        <v>16.182521400611378</v>
      </c>
    </row>
    <row r="2111" spans="1:14" x14ac:dyDescent="0.35">
      <c r="A2111">
        <f>'Profilo fotovoltaico'!B2113*LCOH!$C$20</f>
        <v>0</v>
      </c>
      <c r="B2111">
        <f>'Profilo eolico'!B2113*LCOH!$C$21</f>
        <v>224.3</v>
      </c>
      <c r="C2111">
        <f>$P$35*'Profilo fotovoltaico'!B2113</f>
        <v>0</v>
      </c>
      <c r="D2111">
        <f>$Q$37*'Profilo eolico'!B2113</f>
        <v>1308.7086068391338</v>
      </c>
      <c r="E2111">
        <f>$P$39*'Profilo fotovoltaico'!B2113+'Approvvigionamento energia'!$Q$39*'Profilo eolico'!B2113</f>
        <v>981.53145512935032</v>
      </c>
      <c r="F2111">
        <f>$P$41*'Profilo fotovoltaico'!B2113+'Approvvigionamento energia'!$Q$41*'Profilo eolico'!B2113</f>
        <v>654.35430341956692</v>
      </c>
      <c r="G2111">
        <f>$P$43*'Profilo fotovoltaico'!B2113+'Approvvigionamento energia'!$Q$43*'Profilo eolico'!B2113</f>
        <v>327.17715170978346</v>
      </c>
      <c r="H2111">
        <f t="shared" si="64"/>
        <v>1138.4335154826958</v>
      </c>
      <c r="I2111">
        <f>IF(LCOH!$C$28=Menu!$A$1,'Approvvigionamento energia'!C2111,0)+IF(LCOH!$C$28=Menu!$A$2,'Approvvigionamento energia'!D2111,0)+IF(LCOH!$C$28=Menu!$A$3,'Approvvigionamento energia'!E2111,0)+IF(LCOH!$C$28=Menu!$A$4,'Approvvigionamento energia'!F2111,0)+IF(LCOH!$C$28=Menu!$A$5,'Approvvigionamento energia'!G2111,0)+IF(LCOH!$C$28=Menu!$A$6,'Approvvigionamento energia'!H2111,0)</f>
        <v>654.35430341956692</v>
      </c>
      <c r="J2111">
        <f>'Approvvigionamento energia'!A2111+'Approvvigionamento energia'!B2111+'Approvvigionamento energia'!I2111</f>
        <v>878.65430341956699</v>
      </c>
      <c r="K2111">
        <f>IF(MIN(LCOH!$C$18,J2111)&gt;=$P$48*LCOH!$C$18, MIN(LCOH!$C$18,J2111),0)</f>
        <v>878.65430341956699</v>
      </c>
      <c r="L2111">
        <f t="shared" si="65"/>
        <v>0</v>
      </c>
      <c r="M2111">
        <f>K2111/LCOH!$C$18</f>
        <v>0.58576953561304468</v>
      </c>
      <c r="N2111">
        <f>K2111/LCOH!$C$34</f>
        <v>16.929755364538863</v>
      </c>
    </row>
    <row r="2112" spans="1:14" x14ac:dyDescent="0.35">
      <c r="A2112">
        <f>'Profilo fotovoltaico'!B2114*LCOH!$C$20</f>
        <v>0</v>
      </c>
      <c r="B2112">
        <f>'Profilo eolico'!B2114*LCOH!$C$21</f>
        <v>221</v>
      </c>
      <c r="C2112">
        <f>$P$35*'Profilo fotovoltaico'!B2114</f>
        <v>0</v>
      </c>
      <c r="D2112">
        <f>$Q$37*'Profilo eolico'!B2114</f>
        <v>1289.4543116872428</v>
      </c>
      <c r="E2112">
        <f>$P$39*'Profilo fotovoltaico'!B2114+'Approvvigionamento energia'!$Q$39*'Profilo eolico'!B2114</f>
        <v>967.09073376543211</v>
      </c>
      <c r="F2112">
        <f>$P$41*'Profilo fotovoltaico'!B2114+'Approvvigionamento energia'!$Q$41*'Profilo eolico'!B2114</f>
        <v>644.7271558436214</v>
      </c>
      <c r="G2112">
        <f>$P$43*'Profilo fotovoltaico'!B2114+'Approvvigionamento energia'!$Q$43*'Profilo eolico'!B2114</f>
        <v>322.3635779218107</v>
      </c>
      <c r="H2112">
        <f t="shared" si="64"/>
        <v>1138.4335154826958</v>
      </c>
      <c r="I2112">
        <f>IF(LCOH!$C$28=Menu!$A$1,'Approvvigionamento energia'!C2112,0)+IF(LCOH!$C$28=Menu!$A$2,'Approvvigionamento energia'!D2112,0)+IF(LCOH!$C$28=Menu!$A$3,'Approvvigionamento energia'!E2112,0)+IF(LCOH!$C$28=Menu!$A$4,'Approvvigionamento energia'!F2112,0)+IF(LCOH!$C$28=Menu!$A$5,'Approvvigionamento energia'!G2112,0)+IF(LCOH!$C$28=Menu!$A$6,'Approvvigionamento energia'!H2112,0)</f>
        <v>644.7271558436214</v>
      </c>
      <c r="J2112">
        <f>'Approvvigionamento energia'!A2112+'Approvvigionamento energia'!B2112+'Approvvigionamento energia'!I2112</f>
        <v>865.7271558436214</v>
      </c>
      <c r="K2112">
        <f>IF(MIN(LCOH!$C$18,J2112)&gt;=$P$48*LCOH!$C$18, MIN(LCOH!$C$18,J2112),0)</f>
        <v>865.7271558436214</v>
      </c>
      <c r="L2112">
        <f t="shared" si="65"/>
        <v>0</v>
      </c>
      <c r="M2112">
        <f>K2112/LCOH!$C$18</f>
        <v>0.57715143722908091</v>
      </c>
      <c r="N2112">
        <f>K2112/LCOH!$C$34</f>
        <v>16.680677376563033</v>
      </c>
    </row>
    <row r="2113" spans="1:14" x14ac:dyDescent="0.35">
      <c r="A2113">
        <f>'Profilo fotovoltaico'!B2115*LCOH!$C$20</f>
        <v>0</v>
      </c>
      <c r="B2113">
        <f>'Profilo eolico'!B2115*LCOH!$C$21</f>
        <v>224.3</v>
      </c>
      <c r="C2113">
        <f>$P$35*'Profilo fotovoltaico'!B2115</f>
        <v>0</v>
      </c>
      <c r="D2113">
        <f>$Q$37*'Profilo eolico'!B2115</f>
        <v>1308.7086068391338</v>
      </c>
      <c r="E2113">
        <f>$P$39*'Profilo fotovoltaico'!B2115+'Approvvigionamento energia'!$Q$39*'Profilo eolico'!B2115</f>
        <v>981.53145512935032</v>
      </c>
      <c r="F2113">
        <f>$P$41*'Profilo fotovoltaico'!B2115+'Approvvigionamento energia'!$Q$41*'Profilo eolico'!B2115</f>
        <v>654.35430341956692</v>
      </c>
      <c r="G2113">
        <f>$P$43*'Profilo fotovoltaico'!B2115+'Approvvigionamento energia'!$Q$43*'Profilo eolico'!B2115</f>
        <v>327.17715170978346</v>
      </c>
      <c r="H2113">
        <f t="shared" si="64"/>
        <v>1138.4335154826958</v>
      </c>
      <c r="I2113">
        <f>IF(LCOH!$C$28=Menu!$A$1,'Approvvigionamento energia'!C2113,0)+IF(LCOH!$C$28=Menu!$A$2,'Approvvigionamento energia'!D2113,0)+IF(LCOH!$C$28=Menu!$A$3,'Approvvigionamento energia'!E2113,0)+IF(LCOH!$C$28=Menu!$A$4,'Approvvigionamento energia'!F2113,0)+IF(LCOH!$C$28=Menu!$A$5,'Approvvigionamento energia'!G2113,0)+IF(LCOH!$C$28=Menu!$A$6,'Approvvigionamento energia'!H2113,0)</f>
        <v>654.35430341956692</v>
      </c>
      <c r="J2113">
        <f>'Approvvigionamento energia'!A2113+'Approvvigionamento energia'!B2113+'Approvvigionamento energia'!I2113</f>
        <v>878.65430341956699</v>
      </c>
      <c r="K2113">
        <f>IF(MIN(LCOH!$C$18,J2113)&gt;=$P$48*LCOH!$C$18, MIN(LCOH!$C$18,J2113),0)</f>
        <v>878.65430341956699</v>
      </c>
      <c r="L2113">
        <f t="shared" si="65"/>
        <v>0</v>
      </c>
      <c r="M2113">
        <f>K2113/LCOH!$C$18</f>
        <v>0.58576953561304468</v>
      </c>
      <c r="N2113">
        <f>K2113/LCOH!$C$34</f>
        <v>16.929755364538863</v>
      </c>
    </row>
    <row r="2114" spans="1:14" x14ac:dyDescent="0.35">
      <c r="A2114">
        <f>'Profilo fotovoltaico'!B2116*LCOH!$C$20</f>
        <v>0</v>
      </c>
      <c r="B2114">
        <f>'Profilo eolico'!B2116*LCOH!$C$21</f>
        <v>223.39999999999998</v>
      </c>
      <c r="C2114">
        <f>$P$35*'Profilo fotovoltaico'!B2116</f>
        <v>0</v>
      </c>
      <c r="D2114">
        <f>$Q$37*'Profilo eolico'!B2116</f>
        <v>1303.4574354340725</v>
      </c>
      <c r="E2114">
        <f>$P$39*'Profilo fotovoltaico'!B2116+'Approvvigionamento energia'!$Q$39*'Profilo eolico'!B2116</f>
        <v>977.59307657555439</v>
      </c>
      <c r="F2114">
        <f>$P$41*'Profilo fotovoltaico'!B2116+'Approvvigionamento energia'!$Q$41*'Profilo eolico'!B2116</f>
        <v>651.72871771703626</v>
      </c>
      <c r="G2114">
        <f>$P$43*'Profilo fotovoltaico'!B2116+'Approvvigionamento energia'!$Q$43*'Profilo eolico'!B2116</f>
        <v>325.86435885851813</v>
      </c>
      <c r="H2114">
        <f t="shared" ref="H2114:H2177" si="66">$P$45</f>
        <v>1138.4335154826958</v>
      </c>
      <c r="I2114">
        <f>IF(LCOH!$C$28=Menu!$A$1,'Approvvigionamento energia'!C2114,0)+IF(LCOH!$C$28=Menu!$A$2,'Approvvigionamento energia'!D2114,0)+IF(LCOH!$C$28=Menu!$A$3,'Approvvigionamento energia'!E2114,0)+IF(LCOH!$C$28=Menu!$A$4,'Approvvigionamento energia'!F2114,0)+IF(LCOH!$C$28=Menu!$A$5,'Approvvigionamento energia'!G2114,0)+IF(LCOH!$C$28=Menu!$A$6,'Approvvigionamento energia'!H2114,0)</f>
        <v>651.72871771703626</v>
      </c>
      <c r="J2114">
        <f>'Approvvigionamento energia'!A2114+'Approvvigionamento energia'!B2114+'Approvvigionamento energia'!I2114</f>
        <v>875.12871771703624</v>
      </c>
      <c r="K2114">
        <f>IF(MIN(LCOH!$C$18,J2114)&gt;=$P$48*LCOH!$C$18, MIN(LCOH!$C$18,J2114),0)</f>
        <v>875.12871771703624</v>
      </c>
      <c r="L2114">
        <f t="shared" si="65"/>
        <v>0</v>
      </c>
      <c r="M2114">
        <f>K2114/LCOH!$C$18</f>
        <v>0.58341914514469084</v>
      </c>
      <c r="N2114">
        <f>K2114/LCOH!$C$34</f>
        <v>16.861825004181817</v>
      </c>
    </row>
    <row r="2115" spans="1:14" x14ac:dyDescent="0.35">
      <c r="A2115">
        <f>'Profilo fotovoltaico'!B2117*LCOH!$C$20</f>
        <v>0</v>
      </c>
      <c r="B2115">
        <f>'Profilo eolico'!B2117*LCOH!$C$21</f>
        <v>218.5</v>
      </c>
      <c r="C2115">
        <f>$P$35*'Profilo fotovoltaico'!B2117</f>
        <v>0</v>
      </c>
      <c r="D2115">
        <f>$Q$37*'Profilo eolico'!B2117</f>
        <v>1274.8677244509618</v>
      </c>
      <c r="E2115">
        <f>$P$39*'Profilo fotovoltaico'!B2117+'Approvvigionamento energia'!$Q$39*'Profilo eolico'!B2117</f>
        <v>956.15079333822132</v>
      </c>
      <c r="F2115">
        <f>$P$41*'Profilo fotovoltaico'!B2117+'Approvvigionamento energia'!$Q$41*'Profilo eolico'!B2117</f>
        <v>637.43386222548088</v>
      </c>
      <c r="G2115">
        <f>$P$43*'Profilo fotovoltaico'!B2117+'Approvvigionamento energia'!$Q$43*'Profilo eolico'!B2117</f>
        <v>318.71693111274044</v>
      </c>
      <c r="H2115">
        <f t="shared" si="66"/>
        <v>1138.4335154826958</v>
      </c>
      <c r="I2115">
        <f>IF(LCOH!$C$28=Menu!$A$1,'Approvvigionamento energia'!C2115,0)+IF(LCOH!$C$28=Menu!$A$2,'Approvvigionamento energia'!D2115,0)+IF(LCOH!$C$28=Menu!$A$3,'Approvvigionamento energia'!E2115,0)+IF(LCOH!$C$28=Menu!$A$4,'Approvvigionamento energia'!F2115,0)+IF(LCOH!$C$28=Menu!$A$5,'Approvvigionamento energia'!G2115,0)+IF(LCOH!$C$28=Menu!$A$6,'Approvvigionamento energia'!H2115,0)</f>
        <v>637.43386222548088</v>
      </c>
      <c r="J2115">
        <f>'Approvvigionamento energia'!A2115+'Approvvigionamento energia'!B2115+'Approvvigionamento energia'!I2115</f>
        <v>855.93386222548088</v>
      </c>
      <c r="K2115">
        <f>IF(MIN(LCOH!$C$18,J2115)&gt;=$P$48*LCOH!$C$18, MIN(LCOH!$C$18,J2115),0)</f>
        <v>855.93386222548088</v>
      </c>
      <c r="L2115">
        <f t="shared" ref="L2115:L2178" si="67">J2115-K2115</f>
        <v>0</v>
      </c>
      <c r="M2115">
        <f>K2115/LCOH!$C$18</f>
        <v>0.5706225748169873</v>
      </c>
      <c r="N2115">
        <f>K2115/LCOH!$C$34</f>
        <v>16.491981931126801</v>
      </c>
    </row>
    <row r="2116" spans="1:14" x14ac:dyDescent="0.35">
      <c r="A2116">
        <f>'Profilo fotovoltaico'!B2118*LCOH!$C$20</f>
        <v>0</v>
      </c>
      <c r="B2116">
        <f>'Profilo eolico'!B2118*LCOH!$C$21</f>
        <v>193.1</v>
      </c>
      <c r="C2116">
        <f>$P$35*'Profilo fotovoltaico'!B2118</f>
        <v>0</v>
      </c>
      <c r="D2116">
        <f>$Q$37*'Profilo eolico'!B2118</f>
        <v>1126.6679981303464</v>
      </c>
      <c r="E2116">
        <f>$P$39*'Profilo fotovoltaico'!B2118+'Approvvigionamento energia'!$Q$39*'Profilo eolico'!B2118</f>
        <v>845.0009985977598</v>
      </c>
      <c r="F2116">
        <f>$P$41*'Profilo fotovoltaico'!B2118+'Approvvigionamento energia'!$Q$41*'Profilo eolico'!B2118</f>
        <v>563.3339990651732</v>
      </c>
      <c r="G2116">
        <f>$P$43*'Profilo fotovoltaico'!B2118+'Approvvigionamento energia'!$Q$43*'Profilo eolico'!B2118</f>
        <v>281.6669995325866</v>
      </c>
      <c r="H2116">
        <f t="shared" si="66"/>
        <v>1138.4335154826958</v>
      </c>
      <c r="I2116">
        <f>IF(LCOH!$C$28=Menu!$A$1,'Approvvigionamento energia'!C2116,0)+IF(LCOH!$C$28=Menu!$A$2,'Approvvigionamento energia'!D2116,0)+IF(LCOH!$C$28=Menu!$A$3,'Approvvigionamento energia'!E2116,0)+IF(LCOH!$C$28=Menu!$A$4,'Approvvigionamento energia'!F2116,0)+IF(LCOH!$C$28=Menu!$A$5,'Approvvigionamento energia'!G2116,0)+IF(LCOH!$C$28=Menu!$A$6,'Approvvigionamento energia'!H2116,0)</f>
        <v>563.3339990651732</v>
      </c>
      <c r="J2116">
        <f>'Approvvigionamento energia'!A2116+'Approvvigionamento energia'!B2116+'Approvvigionamento energia'!I2116</f>
        <v>756.43399906517323</v>
      </c>
      <c r="K2116">
        <f>IF(MIN(LCOH!$C$18,J2116)&gt;=$P$48*LCOH!$C$18, MIN(LCOH!$C$18,J2116),0)</f>
        <v>756.43399906517323</v>
      </c>
      <c r="L2116">
        <f t="shared" si="67"/>
        <v>0</v>
      </c>
      <c r="M2116">
        <f>K2116/LCOH!$C$18</f>
        <v>0.50428933271011545</v>
      </c>
      <c r="N2116">
        <f>K2116/LCOH!$C$34</f>
        <v>14.574836205494668</v>
      </c>
    </row>
    <row r="2117" spans="1:14" x14ac:dyDescent="0.35">
      <c r="A2117">
        <f>'Profilo fotovoltaico'!B2119*LCOH!$C$20</f>
        <v>0</v>
      </c>
      <c r="B2117">
        <f>'Profilo eolico'!B2119*LCOH!$C$21</f>
        <v>170.4</v>
      </c>
      <c r="C2117">
        <f>$P$35*'Profilo fotovoltaico'!B2119</f>
        <v>0</v>
      </c>
      <c r="D2117">
        <f>$Q$37*'Profilo eolico'!B2119</f>
        <v>994.22178602491476</v>
      </c>
      <c r="E2117">
        <f>$P$39*'Profilo fotovoltaico'!B2119+'Approvvigionamento energia'!$Q$39*'Profilo eolico'!B2119</f>
        <v>745.66633951868607</v>
      </c>
      <c r="F2117">
        <f>$P$41*'Profilo fotovoltaico'!B2119+'Approvvigionamento energia'!$Q$41*'Profilo eolico'!B2119</f>
        <v>497.11089301245738</v>
      </c>
      <c r="G2117">
        <f>$P$43*'Profilo fotovoltaico'!B2119+'Approvvigionamento energia'!$Q$43*'Profilo eolico'!B2119</f>
        <v>248.55544650622869</v>
      </c>
      <c r="H2117">
        <f t="shared" si="66"/>
        <v>1138.4335154826958</v>
      </c>
      <c r="I2117">
        <f>IF(LCOH!$C$28=Menu!$A$1,'Approvvigionamento energia'!C2117,0)+IF(LCOH!$C$28=Menu!$A$2,'Approvvigionamento energia'!D2117,0)+IF(LCOH!$C$28=Menu!$A$3,'Approvvigionamento energia'!E2117,0)+IF(LCOH!$C$28=Menu!$A$4,'Approvvigionamento energia'!F2117,0)+IF(LCOH!$C$28=Menu!$A$5,'Approvvigionamento energia'!G2117,0)+IF(LCOH!$C$28=Menu!$A$6,'Approvvigionamento energia'!H2117,0)</f>
        <v>497.11089301245738</v>
      </c>
      <c r="J2117">
        <f>'Approvvigionamento energia'!A2117+'Approvvigionamento energia'!B2117+'Approvvigionamento energia'!I2117</f>
        <v>667.51089301245736</v>
      </c>
      <c r="K2117">
        <f>IF(MIN(LCOH!$C$18,J2117)&gt;=$P$48*LCOH!$C$18, MIN(LCOH!$C$18,J2117),0)</f>
        <v>667.51089301245736</v>
      </c>
      <c r="L2117">
        <f t="shared" si="67"/>
        <v>0</v>
      </c>
      <c r="M2117">
        <f>K2117/LCOH!$C$18</f>
        <v>0.44500726200830493</v>
      </c>
      <c r="N2117">
        <f>K2117/LCOH!$C$34</f>
        <v>12.861481560933669</v>
      </c>
    </row>
    <row r="2118" spans="1:14" x14ac:dyDescent="0.35">
      <c r="A2118">
        <f>'Profilo fotovoltaico'!B2120*LCOH!$C$20</f>
        <v>0</v>
      </c>
      <c r="B2118">
        <f>'Profilo eolico'!B2120*LCOH!$C$21</f>
        <v>162.39999999999998</v>
      </c>
      <c r="C2118">
        <f>$P$35*'Profilo fotovoltaico'!B2120</f>
        <v>0</v>
      </c>
      <c r="D2118">
        <f>$Q$37*'Profilo eolico'!B2120</f>
        <v>947.54470686881552</v>
      </c>
      <c r="E2118">
        <f>$P$39*'Profilo fotovoltaico'!B2120+'Approvvigionamento energia'!$Q$39*'Profilo eolico'!B2120</f>
        <v>710.65853015161156</v>
      </c>
      <c r="F2118">
        <f>$P$41*'Profilo fotovoltaico'!B2120+'Approvvigionamento energia'!$Q$41*'Profilo eolico'!B2120</f>
        <v>473.77235343440776</v>
      </c>
      <c r="G2118">
        <f>$P$43*'Profilo fotovoltaico'!B2120+'Approvvigionamento energia'!$Q$43*'Profilo eolico'!B2120</f>
        <v>236.88617671720388</v>
      </c>
      <c r="H2118">
        <f t="shared" si="66"/>
        <v>1138.4335154826958</v>
      </c>
      <c r="I2118">
        <f>IF(LCOH!$C$28=Menu!$A$1,'Approvvigionamento energia'!C2118,0)+IF(LCOH!$C$28=Menu!$A$2,'Approvvigionamento energia'!D2118,0)+IF(LCOH!$C$28=Menu!$A$3,'Approvvigionamento energia'!E2118,0)+IF(LCOH!$C$28=Menu!$A$4,'Approvvigionamento energia'!F2118,0)+IF(LCOH!$C$28=Menu!$A$5,'Approvvigionamento energia'!G2118,0)+IF(LCOH!$C$28=Menu!$A$6,'Approvvigionamento energia'!H2118,0)</f>
        <v>473.77235343440776</v>
      </c>
      <c r="J2118">
        <f>'Approvvigionamento energia'!A2118+'Approvvigionamento energia'!B2118+'Approvvigionamento energia'!I2118</f>
        <v>636.1723534344078</v>
      </c>
      <c r="K2118">
        <f>IF(MIN(LCOH!$C$18,J2118)&gt;=$P$48*LCOH!$C$18, MIN(LCOH!$C$18,J2118),0)</f>
        <v>636.1723534344078</v>
      </c>
      <c r="L2118">
        <f t="shared" si="67"/>
        <v>0</v>
      </c>
      <c r="M2118">
        <f>K2118/LCOH!$C$18</f>
        <v>0.42411490228960519</v>
      </c>
      <c r="N2118">
        <f>K2118/LCOH!$C$34</f>
        <v>12.257656135537722</v>
      </c>
    </row>
    <row r="2119" spans="1:14" x14ac:dyDescent="0.35">
      <c r="A2119">
        <f>'Profilo fotovoltaico'!B2121*LCOH!$C$20</f>
        <v>31</v>
      </c>
      <c r="B2119">
        <f>'Profilo eolico'!B2121*LCOH!$C$21</f>
        <v>153.29999999999998</v>
      </c>
      <c r="C2119">
        <f>$P$35*'Profilo fotovoltaico'!B2121</f>
        <v>227.99297781628403</v>
      </c>
      <c r="D2119">
        <f>$Q$37*'Profilo eolico'!B2121</f>
        <v>894.44952932875253</v>
      </c>
      <c r="E2119">
        <f>$P$39*'Profilo fotovoltaico'!B2121+'Approvvigionamento energia'!$Q$39*'Profilo eolico'!B2121</f>
        <v>727.83539145063537</v>
      </c>
      <c r="F2119">
        <f>$P$41*'Profilo fotovoltaico'!B2121+'Approvvigionamento energia'!$Q$41*'Profilo eolico'!B2121</f>
        <v>561.22125357251832</v>
      </c>
      <c r="G2119">
        <f>$P$43*'Profilo fotovoltaico'!B2121+'Approvvigionamento energia'!$Q$43*'Profilo eolico'!B2121</f>
        <v>394.60711569440116</v>
      </c>
      <c r="H2119">
        <f t="shared" si="66"/>
        <v>1138.4335154826958</v>
      </c>
      <c r="I2119">
        <f>IF(LCOH!$C$28=Menu!$A$1,'Approvvigionamento energia'!C2119,0)+IF(LCOH!$C$28=Menu!$A$2,'Approvvigionamento energia'!D2119,0)+IF(LCOH!$C$28=Menu!$A$3,'Approvvigionamento energia'!E2119,0)+IF(LCOH!$C$28=Menu!$A$4,'Approvvigionamento energia'!F2119,0)+IF(LCOH!$C$28=Menu!$A$5,'Approvvigionamento energia'!G2119,0)+IF(LCOH!$C$28=Menu!$A$6,'Approvvigionamento energia'!H2119,0)</f>
        <v>561.22125357251832</v>
      </c>
      <c r="J2119">
        <f>'Approvvigionamento energia'!A2119+'Approvvigionamento energia'!B2119+'Approvvigionamento energia'!I2119</f>
        <v>745.52125357251828</v>
      </c>
      <c r="K2119">
        <f>IF(MIN(LCOH!$C$18,J2119)&gt;=$P$48*LCOH!$C$18, MIN(LCOH!$C$18,J2119),0)</f>
        <v>745.52125357251828</v>
      </c>
      <c r="L2119">
        <f t="shared" si="67"/>
        <v>0</v>
      </c>
      <c r="M2119">
        <f>K2119/LCOH!$C$18</f>
        <v>0.4970141690483455</v>
      </c>
      <c r="N2119">
        <f>K2119/LCOH!$C$34</f>
        <v>14.364571359778772</v>
      </c>
    </row>
    <row r="2120" spans="1:14" x14ac:dyDescent="0.35">
      <c r="A2120">
        <f>'Profilo fotovoltaico'!B2122*LCOH!$C$20</f>
        <v>164</v>
      </c>
      <c r="B2120">
        <f>'Profilo eolico'!B2122*LCOH!$C$21</f>
        <v>128.20000000000002</v>
      </c>
      <c r="C2120">
        <f>$P$35*'Profilo fotovoltaico'!B2122</f>
        <v>1206.1563987700188</v>
      </c>
      <c r="D2120">
        <f>$Q$37*'Profilo eolico'!B2122</f>
        <v>748.00019347649118</v>
      </c>
      <c r="E2120">
        <f>$P$39*'Profilo fotovoltaico'!B2122+'Approvvigionamento energia'!$Q$39*'Profilo eolico'!B2122</f>
        <v>862.53924479987302</v>
      </c>
      <c r="F2120">
        <f>$P$41*'Profilo fotovoltaico'!B2122+'Approvvigionamento energia'!$Q$41*'Profilo eolico'!B2122</f>
        <v>977.07829612325497</v>
      </c>
      <c r="G2120">
        <f>$P$43*'Profilo fotovoltaico'!B2122+'Approvvigionamento energia'!$Q$43*'Profilo eolico'!B2122</f>
        <v>1091.6173474466368</v>
      </c>
      <c r="H2120">
        <f t="shared" si="66"/>
        <v>1138.4335154826958</v>
      </c>
      <c r="I2120">
        <f>IF(LCOH!$C$28=Menu!$A$1,'Approvvigionamento energia'!C2120,0)+IF(LCOH!$C$28=Menu!$A$2,'Approvvigionamento energia'!D2120,0)+IF(LCOH!$C$28=Menu!$A$3,'Approvvigionamento energia'!E2120,0)+IF(LCOH!$C$28=Menu!$A$4,'Approvvigionamento energia'!F2120,0)+IF(LCOH!$C$28=Menu!$A$5,'Approvvigionamento energia'!G2120,0)+IF(LCOH!$C$28=Menu!$A$6,'Approvvigionamento energia'!H2120,0)</f>
        <v>977.07829612325497</v>
      </c>
      <c r="J2120">
        <f>'Approvvigionamento energia'!A2120+'Approvvigionamento energia'!B2120+'Approvvigionamento energia'!I2120</f>
        <v>1269.2782961232551</v>
      </c>
      <c r="K2120">
        <f>IF(MIN(LCOH!$C$18,J2120)&gt;=$P$48*LCOH!$C$18, MIN(LCOH!$C$18,J2120),0)</f>
        <v>1269.2782961232551</v>
      </c>
      <c r="L2120">
        <f t="shared" si="67"/>
        <v>0</v>
      </c>
      <c r="M2120">
        <f>K2120/LCOH!$C$18</f>
        <v>0.84618553074883673</v>
      </c>
      <c r="N2120">
        <f>K2120/LCOH!$C$34</f>
        <v>24.456229212394128</v>
      </c>
    </row>
    <row r="2121" spans="1:14" x14ac:dyDescent="0.35">
      <c r="A2121">
        <f>'Profilo fotovoltaico'!B2123*LCOH!$C$20</f>
        <v>346</v>
      </c>
      <c r="B2121">
        <f>'Profilo eolico'!B2123*LCOH!$C$21</f>
        <v>118.6</v>
      </c>
      <c r="C2121">
        <f>$P$35*'Profilo fotovoltaico'!B2123</f>
        <v>2544.6958169172344</v>
      </c>
      <c r="D2121">
        <f>$Q$37*'Profilo eolico'!B2123</f>
        <v>691.98769848917198</v>
      </c>
      <c r="E2121">
        <f>$P$39*'Profilo fotovoltaico'!B2123+'Approvvigionamento energia'!$Q$39*'Profilo eolico'!B2123</f>
        <v>1155.1647280961874</v>
      </c>
      <c r="F2121">
        <f>$P$41*'Profilo fotovoltaico'!B2123+'Approvvigionamento energia'!$Q$41*'Profilo eolico'!B2123</f>
        <v>1618.3417577032033</v>
      </c>
      <c r="G2121">
        <f>$P$43*'Profilo fotovoltaico'!B2123+'Approvvigionamento energia'!$Q$43*'Profilo eolico'!B2123</f>
        <v>2081.5187873102186</v>
      </c>
      <c r="H2121">
        <f t="shared" si="66"/>
        <v>1138.4335154826958</v>
      </c>
      <c r="I2121">
        <f>IF(LCOH!$C$28=Menu!$A$1,'Approvvigionamento energia'!C2121,0)+IF(LCOH!$C$28=Menu!$A$2,'Approvvigionamento energia'!D2121,0)+IF(LCOH!$C$28=Menu!$A$3,'Approvvigionamento energia'!E2121,0)+IF(LCOH!$C$28=Menu!$A$4,'Approvvigionamento energia'!F2121,0)+IF(LCOH!$C$28=Menu!$A$5,'Approvvigionamento energia'!G2121,0)+IF(LCOH!$C$28=Menu!$A$6,'Approvvigionamento energia'!H2121,0)</f>
        <v>1618.3417577032033</v>
      </c>
      <c r="J2121">
        <f>'Approvvigionamento energia'!A2121+'Approvvigionamento energia'!B2121+'Approvvigionamento energia'!I2121</f>
        <v>2082.9417577032032</v>
      </c>
      <c r="K2121">
        <f>IF(MIN(LCOH!$C$18,J2121)&gt;=$P$48*LCOH!$C$18, MIN(LCOH!$C$18,J2121),0)</f>
        <v>1500</v>
      </c>
      <c r="L2121">
        <f t="shared" si="67"/>
        <v>582.94175770320317</v>
      </c>
      <c r="M2121">
        <f>K2121/LCOH!$C$18</f>
        <v>1</v>
      </c>
      <c r="N2121">
        <f>K2121/LCOH!$C$34</f>
        <v>28.901734104046245</v>
      </c>
    </row>
    <row r="2122" spans="1:14" x14ac:dyDescent="0.35">
      <c r="A2122">
        <f>'Profilo fotovoltaico'!B2124*LCOH!$C$20</f>
        <v>505</v>
      </c>
      <c r="B2122">
        <f>'Profilo eolico'!B2124*LCOH!$C$21</f>
        <v>108.3</v>
      </c>
      <c r="C2122">
        <f>$P$35*'Profilo fotovoltaico'!B2124</f>
        <v>3714.0791547491431</v>
      </c>
      <c r="D2122">
        <f>$Q$37*'Profilo eolico'!B2124</f>
        <v>631.89095907569401</v>
      </c>
      <c r="E2122">
        <f>$P$39*'Profilo fotovoltaico'!B2124+'Approvvigionamento energia'!$Q$39*'Profilo eolico'!B2124</f>
        <v>1402.4380079940563</v>
      </c>
      <c r="F2122">
        <f>$P$41*'Profilo fotovoltaico'!B2124+'Approvvigionamento energia'!$Q$41*'Profilo eolico'!B2124</f>
        <v>2172.9850569124187</v>
      </c>
      <c r="G2122">
        <f>$P$43*'Profilo fotovoltaico'!B2124+'Approvvigionamento energia'!$Q$43*'Profilo eolico'!B2124</f>
        <v>2943.5321058307809</v>
      </c>
      <c r="H2122">
        <f t="shared" si="66"/>
        <v>1138.4335154826958</v>
      </c>
      <c r="I2122">
        <f>IF(LCOH!$C$28=Menu!$A$1,'Approvvigionamento energia'!C2122,0)+IF(LCOH!$C$28=Menu!$A$2,'Approvvigionamento energia'!D2122,0)+IF(LCOH!$C$28=Menu!$A$3,'Approvvigionamento energia'!E2122,0)+IF(LCOH!$C$28=Menu!$A$4,'Approvvigionamento energia'!F2122,0)+IF(LCOH!$C$28=Menu!$A$5,'Approvvigionamento energia'!G2122,0)+IF(LCOH!$C$28=Menu!$A$6,'Approvvigionamento energia'!H2122,0)</f>
        <v>2172.9850569124187</v>
      </c>
      <c r="J2122">
        <f>'Approvvigionamento energia'!A2122+'Approvvigionamento energia'!B2122+'Approvvigionamento energia'!I2122</f>
        <v>2786.2850569124184</v>
      </c>
      <c r="K2122">
        <f>IF(MIN(LCOH!$C$18,J2122)&gt;=$P$48*LCOH!$C$18, MIN(LCOH!$C$18,J2122),0)</f>
        <v>1500</v>
      </c>
      <c r="L2122">
        <f t="shared" si="67"/>
        <v>1286.2850569124184</v>
      </c>
      <c r="M2122">
        <f>K2122/LCOH!$C$18</f>
        <v>1</v>
      </c>
      <c r="N2122">
        <f>K2122/LCOH!$C$34</f>
        <v>28.901734104046245</v>
      </c>
    </row>
    <row r="2123" spans="1:14" x14ac:dyDescent="0.35">
      <c r="A2123">
        <f>'Profilo fotovoltaico'!B2125*LCOH!$C$20</f>
        <v>608</v>
      </c>
      <c r="B2123">
        <f>'Profilo eolico'!B2125*LCOH!$C$21</f>
        <v>117.8</v>
      </c>
      <c r="C2123">
        <f>$P$35*'Profilo fotovoltaico'!B2125</f>
        <v>4471.6042100742152</v>
      </c>
      <c r="D2123">
        <f>$Q$37*'Profilo eolico'!B2125</f>
        <v>687.319990573562</v>
      </c>
      <c r="E2123">
        <f>$P$39*'Profilo fotovoltaico'!B2125+'Approvvigionamento energia'!$Q$39*'Profilo eolico'!B2125</f>
        <v>1633.3910454487254</v>
      </c>
      <c r="F2123">
        <f>$P$41*'Profilo fotovoltaico'!B2125+'Approvvigionamento energia'!$Q$41*'Profilo eolico'!B2125</f>
        <v>2579.4621003238885</v>
      </c>
      <c r="G2123">
        <f>$P$43*'Profilo fotovoltaico'!B2125+'Approvvigionamento energia'!$Q$43*'Profilo eolico'!B2125</f>
        <v>3525.5331551990521</v>
      </c>
      <c r="H2123">
        <f t="shared" si="66"/>
        <v>1138.4335154826958</v>
      </c>
      <c r="I2123">
        <f>IF(LCOH!$C$28=Menu!$A$1,'Approvvigionamento energia'!C2123,0)+IF(LCOH!$C$28=Menu!$A$2,'Approvvigionamento energia'!D2123,0)+IF(LCOH!$C$28=Menu!$A$3,'Approvvigionamento energia'!E2123,0)+IF(LCOH!$C$28=Menu!$A$4,'Approvvigionamento energia'!F2123,0)+IF(LCOH!$C$28=Menu!$A$5,'Approvvigionamento energia'!G2123,0)+IF(LCOH!$C$28=Menu!$A$6,'Approvvigionamento energia'!H2123,0)</f>
        <v>2579.4621003238885</v>
      </c>
      <c r="J2123">
        <f>'Approvvigionamento energia'!A2123+'Approvvigionamento energia'!B2123+'Approvvigionamento energia'!I2123</f>
        <v>3305.2621003238883</v>
      </c>
      <c r="K2123">
        <f>IF(MIN(LCOH!$C$18,J2123)&gt;=$P$48*LCOH!$C$18, MIN(LCOH!$C$18,J2123),0)</f>
        <v>1500</v>
      </c>
      <c r="L2123">
        <f t="shared" si="67"/>
        <v>1805.2621003238883</v>
      </c>
      <c r="M2123">
        <f>K2123/LCOH!$C$18</f>
        <v>1</v>
      </c>
      <c r="N2123">
        <f>K2123/LCOH!$C$34</f>
        <v>28.901734104046245</v>
      </c>
    </row>
    <row r="2124" spans="1:14" x14ac:dyDescent="0.35">
      <c r="A2124">
        <f>'Profilo fotovoltaico'!B2126*LCOH!$C$20</f>
        <v>643</v>
      </c>
      <c r="B2124">
        <f>'Profilo eolico'!B2126*LCOH!$C$21</f>
        <v>136.9</v>
      </c>
      <c r="C2124">
        <f>$P$35*'Profilo fotovoltaico'!B2126</f>
        <v>4729.0156366409883</v>
      </c>
      <c r="D2124">
        <f>$Q$37*'Profilo eolico'!B2126</f>
        <v>798.76151705874906</v>
      </c>
      <c r="E2124">
        <f>$P$39*'Profilo fotovoltaico'!B2126+'Approvvigionamento energia'!$Q$39*'Profilo eolico'!B2126</f>
        <v>1781.3250469543088</v>
      </c>
      <c r="F2124">
        <f>$P$41*'Profilo fotovoltaico'!B2126+'Approvvigionamento energia'!$Q$41*'Profilo eolico'!B2126</f>
        <v>2763.8885768498685</v>
      </c>
      <c r="G2124">
        <f>$P$43*'Profilo fotovoltaico'!B2126+'Approvvigionamento energia'!$Q$43*'Profilo eolico'!B2126</f>
        <v>3746.4521067454284</v>
      </c>
      <c r="H2124">
        <f t="shared" si="66"/>
        <v>1138.4335154826958</v>
      </c>
      <c r="I2124">
        <f>IF(LCOH!$C$28=Menu!$A$1,'Approvvigionamento energia'!C2124,0)+IF(LCOH!$C$28=Menu!$A$2,'Approvvigionamento energia'!D2124,0)+IF(LCOH!$C$28=Menu!$A$3,'Approvvigionamento energia'!E2124,0)+IF(LCOH!$C$28=Menu!$A$4,'Approvvigionamento energia'!F2124,0)+IF(LCOH!$C$28=Menu!$A$5,'Approvvigionamento energia'!G2124,0)+IF(LCOH!$C$28=Menu!$A$6,'Approvvigionamento energia'!H2124,0)</f>
        <v>2763.8885768498685</v>
      </c>
      <c r="J2124">
        <f>'Approvvigionamento energia'!A2124+'Approvvigionamento energia'!B2124+'Approvvigionamento energia'!I2124</f>
        <v>3543.7885768498686</v>
      </c>
      <c r="K2124">
        <f>IF(MIN(LCOH!$C$18,J2124)&gt;=$P$48*LCOH!$C$18, MIN(LCOH!$C$18,J2124),0)</f>
        <v>1500</v>
      </c>
      <c r="L2124">
        <f t="shared" si="67"/>
        <v>2043.7885768498686</v>
      </c>
      <c r="M2124">
        <f>K2124/LCOH!$C$18</f>
        <v>1</v>
      </c>
      <c r="N2124">
        <f>K2124/LCOH!$C$34</f>
        <v>28.901734104046245</v>
      </c>
    </row>
    <row r="2125" spans="1:14" x14ac:dyDescent="0.35">
      <c r="A2125">
        <f>'Profilo fotovoltaico'!B2127*LCOH!$C$20</f>
        <v>631</v>
      </c>
      <c r="B2125">
        <f>'Profilo eolico'!B2127*LCOH!$C$21</f>
        <v>155.9</v>
      </c>
      <c r="C2125">
        <f>$P$35*'Profilo fotovoltaico'!B2127</f>
        <v>4640.7602903895231</v>
      </c>
      <c r="D2125">
        <f>$Q$37*'Profilo eolico'!B2127</f>
        <v>909.61958005448491</v>
      </c>
      <c r="E2125">
        <f>$P$39*'Profilo fotovoltaico'!B2127+'Approvvigionamento energia'!$Q$39*'Profilo eolico'!B2127</f>
        <v>1842.4047576382445</v>
      </c>
      <c r="F2125">
        <f>$P$41*'Profilo fotovoltaico'!B2127+'Approvvigionamento energia'!$Q$41*'Profilo eolico'!B2127</f>
        <v>2775.1899352220039</v>
      </c>
      <c r="G2125">
        <f>$P$43*'Profilo fotovoltaico'!B2127+'Approvvigionamento energia'!$Q$43*'Profilo eolico'!B2127</f>
        <v>3707.9751128057637</v>
      </c>
      <c r="H2125">
        <f t="shared" si="66"/>
        <v>1138.4335154826958</v>
      </c>
      <c r="I2125">
        <f>IF(LCOH!$C$28=Menu!$A$1,'Approvvigionamento energia'!C2125,0)+IF(LCOH!$C$28=Menu!$A$2,'Approvvigionamento energia'!D2125,0)+IF(LCOH!$C$28=Menu!$A$3,'Approvvigionamento energia'!E2125,0)+IF(LCOH!$C$28=Menu!$A$4,'Approvvigionamento energia'!F2125,0)+IF(LCOH!$C$28=Menu!$A$5,'Approvvigionamento energia'!G2125,0)+IF(LCOH!$C$28=Menu!$A$6,'Approvvigionamento energia'!H2125,0)</f>
        <v>2775.1899352220039</v>
      </c>
      <c r="J2125">
        <f>'Approvvigionamento energia'!A2125+'Approvvigionamento energia'!B2125+'Approvvigionamento energia'!I2125</f>
        <v>3562.089935222004</v>
      </c>
      <c r="K2125">
        <f>IF(MIN(LCOH!$C$18,J2125)&gt;=$P$48*LCOH!$C$18, MIN(LCOH!$C$18,J2125),0)</f>
        <v>1500</v>
      </c>
      <c r="L2125">
        <f t="shared" si="67"/>
        <v>2062.089935222004</v>
      </c>
      <c r="M2125">
        <f>K2125/LCOH!$C$18</f>
        <v>1</v>
      </c>
      <c r="N2125">
        <f>K2125/LCOH!$C$34</f>
        <v>28.901734104046245</v>
      </c>
    </row>
    <row r="2126" spans="1:14" x14ac:dyDescent="0.35">
      <c r="A2126">
        <f>'Profilo fotovoltaico'!B2128*LCOH!$C$20</f>
        <v>586</v>
      </c>
      <c r="B2126">
        <f>'Profilo eolico'!B2128*LCOH!$C$21</f>
        <v>168.2</v>
      </c>
      <c r="C2126">
        <f>$P$35*'Profilo fotovoltaico'!B2128</f>
        <v>4309.8027419465297</v>
      </c>
      <c r="D2126">
        <f>$Q$37*'Profilo eolico'!B2128</f>
        <v>981.38558925698749</v>
      </c>
      <c r="E2126">
        <f>$P$39*'Profilo fotovoltaico'!B2128+'Approvvigionamento energia'!$Q$39*'Profilo eolico'!B2128</f>
        <v>1813.4898774293729</v>
      </c>
      <c r="F2126">
        <f>$P$41*'Profilo fotovoltaico'!B2128+'Approvvigionamento energia'!$Q$41*'Profilo eolico'!B2128</f>
        <v>2645.5941656017585</v>
      </c>
      <c r="G2126">
        <f>$P$43*'Profilo fotovoltaico'!B2128+'Approvvigionamento energia'!$Q$43*'Profilo eolico'!B2128</f>
        <v>3477.6984537741446</v>
      </c>
      <c r="H2126">
        <f t="shared" si="66"/>
        <v>1138.4335154826958</v>
      </c>
      <c r="I2126">
        <f>IF(LCOH!$C$28=Menu!$A$1,'Approvvigionamento energia'!C2126,0)+IF(LCOH!$C$28=Menu!$A$2,'Approvvigionamento energia'!D2126,0)+IF(LCOH!$C$28=Menu!$A$3,'Approvvigionamento energia'!E2126,0)+IF(LCOH!$C$28=Menu!$A$4,'Approvvigionamento energia'!F2126,0)+IF(LCOH!$C$28=Menu!$A$5,'Approvvigionamento energia'!G2126,0)+IF(LCOH!$C$28=Menu!$A$6,'Approvvigionamento energia'!H2126,0)</f>
        <v>2645.5941656017585</v>
      </c>
      <c r="J2126">
        <f>'Approvvigionamento energia'!A2126+'Approvvigionamento energia'!B2126+'Approvvigionamento energia'!I2126</f>
        <v>3399.7941656017583</v>
      </c>
      <c r="K2126">
        <f>IF(MIN(LCOH!$C$18,J2126)&gt;=$P$48*LCOH!$C$18, MIN(LCOH!$C$18,J2126),0)</f>
        <v>1500</v>
      </c>
      <c r="L2126">
        <f t="shared" si="67"/>
        <v>1899.7941656017583</v>
      </c>
      <c r="M2126">
        <f>K2126/LCOH!$C$18</f>
        <v>1</v>
      </c>
      <c r="N2126">
        <f>K2126/LCOH!$C$34</f>
        <v>28.901734104046245</v>
      </c>
    </row>
    <row r="2127" spans="1:14" x14ac:dyDescent="0.35">
      <c r="A2127">
        <f>'Profilo fotovoltaico'!B2129*LCOH!$C$20</f>
        <v>502</v>
      </c>
      <c r="B2127">
        <f>'Profilo eolico'!B2129*LCOH!$C$21</f>
        <v>173.6</v>
      </c>
      <c r="C2127">
        <f>$P$35*'Profilo fotovoltaico'!B2129</f>
        <v>3692.0153181862765</v>
      </c>
      <c r="D2127">
        <f>$Q$37*'Profilo eolico'!B2129</f>
        <v>1012.8926176873546</v>
      </c>
      <c r="E2127">
        <f>$P$39*'Profilo fotovoltaico'!B2129+'Approvvigionamento energia'!$Q$39*'Profilo eolico'!B2129</f>
        <v>1682.673292812085</v>
      </c>
      <c r="F2127">
        <f>$P$41*'Profilo fotovoltaico'!B2129+'Approvvigionamento energia'!$Q$41*'Profilo eolico'!B2129</f>
        <v>2352.4539679368154</v>
      </c>
      <c r="G2127">
        <f>$P$43*'Profilo fotovoltaico'!B2129+'Approvvigionamento energia'!$Q$43*'Profilo eolico'!B2129</f>
        <v>3022.2346430615462</v>
      </c>
      <c r="H2127">
        <f t="shared" si="66"/>
        <v>1138.4335154826958</v>
      </c>
      <c r="I2127">
        <f>IF(LCOH!$C$28=Menu!$A$1,'Approvvigionamento energia'!C2127,0)+IF(LCOH!$C$28=Menu!$A$2,'Approvvigionamento energia'!D2127,0)+IF(LCOH!$C$28=Menu!$A$3,'Approvvigionamento energia'!E2127,0)+IF(LCOH!$C$28=Menu!$A$4,'Approvvigionamento energia'!F2127,0)+IF(LCOH!$C$28=Menu!$A$5,'Approvvigionamento energia'!G2127,0)+IF(LCOH!$C$28=Menu!$A$6,'Approvvigionamento energia'!H2127,0)</f>
        <v>2352.4539679368154</v>
      </c>
      <c r="J2127">
        <f>'Approvvigionamento energia'!A2127+'Approvvigionamento energia'!B2127+'Approvvigionamento energia'!I2127</f>
        <v>3028.0539679368153</v>
      </c>
      <c r="K2127">
        <f>IF(MIN(LCOH!$C$18,J2127)&gt;=$P$48*LCOH!$C$18, MIN(LCOH!$C$18,J2127),0)</f>
        <v>1500</v>
      </c>
      <c r="L2127">
        <f t="shared" si="67"/>
        <v>1528.0539679368153</v>
      </c>
      <c r="M2127">
        <f>K2127/LCOH!$C$18</f>
        <v>1</v>
      </c>
      <c r="N2127">
        <f>K2127/LCOH!$C$34</f>
        <v>28.901734104046245</v>
      </c>
    </row>
    <row r="2128" spans="1:14" x14ac:dyDescent="0.35">
      <c r="A2128">
        <f>'Profilo fotovoltaico'!B2130*LCOH!$C$20</f>
        <v>380</v>
      </c>
      <c r="B2128">
        <f>'Profilo eolico'!B2130*LCOH!$C$21</f>
        <v>167.6</v>
      </c>
      <c r="C2128">
        <f>$P$35*'Profilo fotovoltaico'!B2130</f>
        <v>2794.7526312963846</v>
      </c>
      <c r="D2128">
        <f>$Q$37*'Profilo eolico'!B2130</f>
        <v>977.88480832028006</v>
      </c>
      <c r="E2128">
        <f>$P$39*'Profilo fotovoltaico'!B2130+'Approvvigionamento energia'!$Q$39*'Profilo eolico'!B2130</f>
        <v>1432.1017640643063</v>
      </c>
      <c r="F2128">
        <f>$P$41*'Profilo fotovoltaico'!B2130+'Approvvigionamento energia'!$Q$41*'Profilo eolico'!B2130</f>
        <v>1886.3187198083324</v>
      </c>
      <c r="G2128">
        <f>$P$43*'Profilo fotovoltaico'!B2130+'Approvvigionamento energia'!$Q$43*'Profilo eolico'!B2130</f>
        <v>2340.5356755523585</v>
      </c>
      <c r="H2128">
        <f t="shared" si="66"/>
        <v>1138.4335154826958</v>
      </c>
      <c r="I2128">
        <f>IF(LCOH!$C$28=Menu!$A$1,'Approvvigionamento energia'!C2128,0)+IF(LCOH!$C$28=Menu!$A$2,'Approvvigionamento energia'!D2128,0)+IF(LCOH!$C$28=Menu!$A$3,'Approvvigionamento energia'!E2128,0)+IF(LCOH!$C$28=Menu!$A$4,'Approvvigionamento energia'!F2128,0)+IF(LCOH!$C$28=Menu!$A$5,'Approvvigionamento energia'!G2128,0)+IF(LCOH!$C$28=Menu!$A$6,'Approvvigionamento energia'!H2128,0)</f>
        <v>1886.3187198083324</v>
      </c>
      <c r="J2128">
        <f>'Approvvigionamento energia'!A2128+'Approvvigionamento energia'!B2128+'Approvvigionamento energia'!I2128</f>
        <v>2433.9187198083323</v>
      </c>
      <c r="K2128">
        <f>IF(MIN(LCOH!$C$18,J2128)&gt;=$P$48*LCOH!$C$18, MIN(LCOH!$C$18,J2128),0)</f>
        <v>1500</v>
      </c>
      <c r="L2128">
        <f t="shared" si="67"/>
        <v>933.9187198083323</v>
      </c>
      <c r="M2128">
        <f>K2128/LCOH!$C$18</f>
        <v>1</v>
      </c>
      <c r="N2128">
        <f>K2128/LCOH!$C$34</f>
        <v>28.901734104046245</v>
      </c>
    </row>
    <row r="2129" spans="1:14" x14ac:dyDescent="0.35">
      <c r="A2129">
        <f>'Profilo fotovoltaico'!B2131*LCOH!$C$20</f>
        <v>229</v>
      </c>
      <c r="B2129">
        <f>'Profilo eolico'!B2131*LCOH!$C$21</f>
        <v>153</v>
      </c>
      <c r="C2129">
        <f>$P$35*'Profilo fotovoltaico'!B2131</f>
        <v>1684.2061909654531</v>
      </c>
      <c r="D2129">
        <f>$Q$37*'Profilo eolico'!B2131</f>
        <v>892.69913886039888</v>
      </c>
      <c r="E2129">
        <f>$P$39*'Profilo fotovoltaico'!B2131+'Approvvigionamento energia'!$Q$39*'Profilo eolico'!B2131</f>
        <v>1090.5759018866625</v>
      </c>
      <c r="F2129">
        <f>$P$41*'Profilo fotovoltaico'!B2131+'Approvvigionamento energia'!$Q$41*'Profilo eolico'!B2131</f>
        <v>1288.4526649129259</v>
      </c>
      <c r="G2129">
        <f>$P$43*'Profilo fotovoltaico'!B2131+'Approvvigionamento energia'!$Q$43*'Profilo eolico'!B2131</f>
        <v>1486.3294279391896</v>
      </c>
      <c r="H2129">
        <f t="shared" si="66"/>
        <v>1138.4335154826958</v>
      </c>
      <c r="I2129">
        <f>IF(LCOH!$C$28=Menu!$A$1,'Approvvigionamento energia'!C2129,0)+IF(LCOH!$C$28=Menu!$A$2,'Approvvigionamento energia'!D2129,0)+IF(LCOH!$C$28=Menu!$A$3,'Approvvigionamento energia'!E2129,0)+IF(LCOH!$C$28=Menu!$A$4,'Approvvigionamento energia'!F2129,0)+IF(LCOH!$C$28=Menu!$A$5,'Approvvigionamento energia'!G2129,0)+IF(LCOH!$C$28=Menu!$A$6,'Approvvigionamento energia'!H2129,0)</f>
        <v>1288.4526649129259</v>
      </c>
      <c r="J2129">
        <f>'Approvvigionamento energia'!A2129+'Approvvigionamento energia'!B2129+'Approvvigionamento energia'!I2129</f>
        <v>1670.4526649129259</v>
      </c>
      <c r="K2129">
        <f>IF(MIN(LCOH!$C$18,J2129)&gt;=$P$48*LCOH!$C$18, MIN(LCOH!$C$18,J2129),0)</f>
        <v>1500</v>
      </c>
      <c r="L2129">
        <f t="shared" si="67"/>
        <v>170.45266491292591</v>
      </c>
      <c r="M2129">
        <f>K2129/LCOH!$C$18</f>
        <v>1</v>
      </c>
      <c r="N2129">
        <f>K2129/LCOH!$C$34</f>
        <v>28.901734104046245</v>
      </c>
    </row>
    <row r="2130" spans="1:14" x14ac:dyDescent="0.35">
      <c r="A2130">
        <f>'Profilo fotovoltaico'!B2132*LCOH!$C$20</f>
        <v>84</v>
      </c>
      <c r="B2130">
        <f>'Profilo eolico'!B2132*LCOH!$C$21</f>
        <v>133.30000000000001</v>
      </c>
      <c r="C2130">
        <f>$P$35*'Profilo fotovoltaico'!B2132</f>
        <v>617.78742376025355</v>
      </c>
      <c r="D2130">
        <f>$Q$37*'Profilo eolico'!B2132</f>
        <v>777.75683143850438</v>
      </c>
      <c r="E2130">
        <f>$P$39*'Profilo fotovoltaico'!B2132+'Approvvigionamento energia'!$Q$39*'Profilo eolico'!B2132</f>
        <v>737.7644795189417</v>
      </c>
      <c r="F2130">
        <f>$P$41*'Profilo fotovoltaico'!B2132+'Approvvigionamento energia'!$Q$41*'Profilo eolico'!B2132</f>
        <v>697.77212759937902</v>
      </c>
      <c r="G2130">
        <f>$P$43*'Profilo fotovoltaico'!B2132+'Approvvigionamento energia'!$Q$43*'Profilo eolico'!B2132</f>
        <v>657.77977567981623</v>
      </c>
      <c r="H2130">
        <f t="shared" si="66"/>
        <v>1138.4335154826958</v>
      </c>
      <c r="I2130">
        <f>IF(LCOH!$C$28=Menu!$A$1,'Approvvigionamento energia'!C2130,0)+IF(LCOH!$C$28=Menu!$A$2,'Approvvigionamento energia'!D2130,0)+IF(LCOH!$C$28=Menu!$A$3,'Approvvigionamento energia'!E2130,0)+IF(LCOH!$C$28=Menu!$A$4,'Approvvigionamento energia'!F2130,0)+IF(LCOH!$C$28=Menu!$A$5,'Approvvigionamento energia'!G2130,0)+IF(LCOH!$C$28=Menu!$A$6,'Approvvigionamento energia'!H2130,0)</f>
        <v>697.77212759937902</v>
      </c>
      <c r="J2130">
        <f>'Approvvigionamento energia'!A2130+'Approvvigionamento energia'!B2130+'Approvvigionamento energia'!I2130</f>
        <v>915.07212759937897</v>
      </c>
      <c r="K2130">
        <f>IF(MIN(LCOH!$C$18,J2130)&gt;=$P$48*LCOH!$C$18, MIN(LCOH!$C$18,J2130),0)</f>
        <v>915.07212759937897</v>
      </c>
      <c r="L2130">
        <f t="shared" si="67"/>
        <v>0</v>
      </c>
      <c r="M2130">
        <f>K2130/LCOH!$C$18</f>
        <v>0.61004808506625263</v>
      </c>
      <c r="N2130">
        <f>K2130/LCOH!$C$34</f>
        <v>17.631447545267417</v>
      </c>
    </row>
    <row r="2131" spans="1:14" x14ac:dyDescent="0.35">
      <c r="A2131">
        <f>'Profilo fotovoltaico'!B2133*LCOH!$C$20</f>
        <v>3</v>
      </c>
      <c r="B2131">
        <f>'Profilo eolico'!B2133*LCOH!$C$21</f>
        <v>136.9</v>
      </c>
      <c r="C2131">
        <f>$P$35*'Profilo fotovoltaico'!B2133</f>
        <v>22.063836562866197</v>
      </c>
      <c r="D2131">
        <f>$Q$37*'Profilo eolico'!B2133</f>
        <v>798.76151705874906</v>
      </c>
      <c r="E2131">
        <f>$P$39*'Profilo fotovoltaico'!B2133+'Approvvigionamento energia'!$Q$39*'Profilo eolico'!B2133</f>
        <v>604.58709693477829</v>
      </c>
      <c r="F2131">
        <f>$P$41*'Profilo fotovoltaico'!B2133+'Approvvigionamento energia'!$Q$41*'Profilo eolico'!B2133</f>
        <v>410.41267681080762</v>
      </c>
      <c r="G2131">
        <f>$P$43*'Profilo fotovoltaico'!B2133+'Approvvigionamento energia'!$Q$43*'Profilo eolico'!B2133</f>
        <v>216.23825668683691</v>
      </c>
      <c r="H2131">
        <f t="shared" si="66"/>
        <v>1138.4335154826958</v>
      </c>
      <c r="I2131">
        <f>IF(LCOH!$C$28=Menu!$A$1,'Approvvigionamento energia'!C2131,0)+IF(LCOH!$C$28=Menu!$A$2,'Approvvigionamento energia'!D2131,0)+IF(LCOH!$C$28=Menu!$A$3,'Approvvigionamento energia'!E2131,0)+IF(LCOH!$C$28=Menu!$A$4,'Approvvigionamento energia'!F2131,0)+IF(LCOH!$C$28=Menu!$A$5,'Approvvigionamento energia'!G2131,0)+IF(LCOH!$C$28=Menu!$A$6,'Approvvigionamento energia'!H2131,0)</f>
        <v>410.41267681080762</v>
      </c>
      <c r="J2131">
        <f>'Approvvigionamento energia'!A2131+'Approvvigionamento energia'!B2131+'Approvvigionamento energia'!I2131</f>
        <v>550.3126768108076</v>
      </c>
      <c r="K2131">
        <f>IF(MIN(LCOH!$C$18,J2131)&gt;=$P$48*LCOH!$C$18, MIN(LCOH!$C$18,J2131),0)</f>
        <v>550.3126768108076</v>
      </c>
      <c r="L2131">
        <f t="shared" si="67"/>
        <v>0</v>
      </c>
      <c r="M2131">
        <f>K2131/LCOH!$C$18</f>
        <v>0.36687511787387173</v>
      </c>
      <c r="N2131">
        <f>K2131/LCOH!$C$34</f>
        <v>10.603327106181265</v>
      </c>
    </row>
    <row r="2132" spans="1:14" x14ac:dyDescent="0.35">
      <c r="A2132">
        <f>'Profilo fotovoltaico'!B2134*LCOH!$C$20</f>
        <v>0</v>
      </c>
      <c r="B2132">
        <f>'Profilo eolico'!B2134*LCOH!$C$21</f>
        <v>141.69999999999999</v>
      </c>
      <c r="C2132">
        <f>$P$35*'Profilo fotovoltaico'!B2134</f>
        <v>0</v>
      </c>
      <c r="D2132">
        <f>$Q$37*'Profilo eolico'!B2134</f>
        <v>826.76776455240861</v>
      </c>
      <c r="E2132">
        <f>$P$39*'Profilo fotovoltaico'!B2134+'Approvvigionamento energia'!$Q$39*'Profilo eolico'!B2134</f>
        <v>620.07582341430646</v>
      </c>
      <c r="F2132">
        <f>$P$41*'Profilo fotovoltaico'!B2134+'Approvvigionamento energia'!$Q$41*'Profilo eolico'!B2134</f>
        <v>413.3838822762043</v>
      </c>
      <c r="G2132">
        <f>$P$43*'Profilo fotovoltaico'!B2134+'Approvvigionamento energia'!$Q$43*'Profilo eolico'!B2134</f>
        <v>206.69194113810215</v>
      </c>
      <c r="H2132">
        <f t="shared" si="66"/>
        <v>1138.4335154826958</v>
      </c>
      <c r="I2132">
        <f>IF(LCOH!$C$28=Menu!$A$1,'Approvvigionamento energia'!C2132,0)+IF(LCOH!$C$28=Menu!$A$2,'Approvvigionamento energia'!D2132,0)+IF(LCOH!$C$28=Menu!$A$3,'Approvvigionamento energia'!E2132,0)+IF(LCOH!$C$28=Menu!$A$4,'Approvvigionamento energia'!F2132,0)+IF(LCOH!$C$28=Menu!$A$5,'Approvvigionamento energia'!G2132,0)+IF(LCOH!$C$28=Menu!$A$6,'Approvvigionamento energia'!H2132,0)</f>
        <v>413.3838822762043</v>
      </c>
      <c r="J2132">
        <f>'Approvvigionamento energia'!A2132+'Approvvigionamento energia'!B2132+'Approvvigionamento energia'!I2132</f>
        <v>555.08388227620435</v>
      </c>
      <c r="K2132">
        <f>IF(MIN(LCOH!$C$18,J2132)&gt;=$P$48*LCOH!$C$18, MIN(LCOH!$C$18,J2132),0)</f>
        <v>555.08388227620435</v>
      </c>
      <c r="L2132">
        <f t="shared" si="67"/>
        <v>0</v>
      </c>
      <c r="M2132">
        <f>K2132/LCOH!$C$18</f>
        <v>0.37005592151746958</v>
      </c>
      <c r="N2132">
        <f>K2132/LCOH!$C$34</f>
        <v>10.69525784732571</v>
      </c>
    </row>
    <row r="2133" spans="1:14" x14ac:dyDescent="0.35">
      <c r="A2133">
        <f>'Profilo fotovoltaico'!B2135*LCOH!$C$20</f>
        <v>0</v>
      </c>
      <c r="B2133">
        <f>'Profilo eolico'!B2135*LCOH!$C$21</f>
        <v>144.80000000000001</v>
      </c>
      <c r="C2133">
        <f>$P$35*'Profilo fotovoltaico'!B2135</f>
        <v>0</v>
      </c>
      <c r="D2133">
        <f>$Q$37*'Profilo eolico'!B2135</f>
        <v>844.8551327253972</v>
      </c>
      <c r="E2133">
        <f>$P$39*'Profilo fotovoltaico'!B2135+'Approvvigionamento energia'!$Q$39*'Profilo eolico'!B2135</f>
        <v>633.6413495440479</v>
      </c>
      <c r="F2133">
        <f>$P$41*'Profilo fotovoltaico'!B2135+'Approvvigionamento energia'!$Q$41*'Profilo eolico'!B2135</f>
        <v>422.4275663626986</v>
      </c>
      <c r="G2133">
        <f>$P$43*'Profilo fotovoltaico'!B2135+'Approvvigionamento energia'!$Q$43*'Profilo eolico'!B2135</f>
        <v>211.2137831813493</v>
      </c>
      <c r="H2133">
        <f t="shared" si="66"/>
        <v>1138.4335154826958</v>
      </c>
      <c r="I2133">
        <f>IF(LCOH!$C$28=Menu!$A$1,'Approvvigionamento energia'!C2133,0)+IF(LCOH!$C$28=Menu!$A$2,'Approvvigionamento energia'!D2133,0)+IF(LCOH!$C$28=Menu!$A$3,'Approvvigionamento energia'!E2133,0)+IF(LCOH!$C$28=Menu!$A$4,'Approvvigionamento energia'!F2133,0)+IF(LCOH!$C$28=Menu!$A$5,'Approvvigionamento energia'!G2133,0)+IF(LCOH!$C$28=Menu!$A$6,'Approvvigionamento energia'!H2133,0)</f>
        <v>422.4275663626986</v>
      </c>
      <c r="J2133">
        <f>'Approvvigionamento energia'!A2133+'Approvvigionamento energia'!B2133+'Approvvigionamento energia'!I2133</f>
        <v>567.22756636269855</v>
      </c>
      <c r="K2133">
        <f>IF(MIN(LCOH!$C$18,J2133)&gt;=$P$48*LCOH!$C$18, MIN(LCOH!$C$18,J2133),0)</f>
        <v>567.22756636269855</v>
      </c>
      <c r="L2133">
        <f t="shared" si="67"/>
        <v>0</v>
      </c>
      <c r="M2133">
        <f>K2133/LCOH!$C$18</f>
        <v>0.37815171090846572</v>
      </c>
      <c r="N2133">
        <f>K2133/LCOH!$C$34</f>
        <v>10.929240199666639</v>
      </c>
    </row>
    <row r="2134" spans="1:14" x14ac:dyDescent="0.35">
      <c r="A2134">
        <f>'Profilo fotovoltaico'!B2136*LCOH!$C$20</f>
        <v>0</v>
      </c>
      <c r="B2134">
        <f>'Profilo eolico'!B2136*LCOH!$C$21</f>
        <v>154.5</v>
      </c>
      <c r="C2134">
        <f>$P$35*'Profilo fotovoltaico'!B2136</f>
        <v>0</v>
      </c>
      <c r="D2134">
        <f>$Q$37*'Profilo eolico'!B2136</f>
        <v>901.4510912021675</v>
      </c>
      <c r="E2134">
        <f>$P$39*'Profilo fotovoltaico'!B2136+'Approvvigionamento energia'!$Q$39*'Profilo eolico'!B2136</f>
        <v>676.08831840162554</v>
      </c>
      <c r="F2134">
        <f>$P$41*'Profilo fotovoltaico'!B2136+'Approvvigionamento energia'!$Q$41*'Profilo eolico'!B2136</f>
        <v>450.72554560108375</v>
      </c>
      <c r="G2134">
        <f>$P$43*'Profilo fotovoltaico'!B2136+'Approvvigionamento energia'!$Q$43*'Profilo eolico'!B2136</f>
        <v>225.36277280054188</v>
      </c>
      <c r="H2134">
        <f t="shared" si="66"/>
        <v>1138.4335154826958</v>
      </c>
      <c r="I2134">
        <f>IF(LCOH!$C$28=Menu!$A$1,'Approvvigionamento energia'!C2134,0)+IF(LCOH!$C$28=Menu!$A$2,'Approvvigionamento energia'!D2134,0)+IF(LCOH!$C$28=Menu!$A$3,'Approvvigionamento energia'!E2134,0)+IF(LCOH!$C$28=Menu!$A$4,'Approvvigionamento energia'!F2134,0)+IF(LCOH!$C$28=Menu!$A$5,'Approvvigionamento energia'!G2134,0)+IF(LCOH!$C$28=Menu!$A$6,'Approvvigionamento energia'!H2134,0)</f>
        <v>450.72554560108375</v>
      </c>
      <c r="J2134">
        <f>'Approvvigionamento energia'!A2134+'Approvvigionamento energia'!B2134+'Approvvigionamento energia'!I2134</f>
        <v>605.2255456010837</v>
      </c>
      <c r="K2134">
        <f>IF(MIN(LCOH!$C$18,J2134)&gt;=$P$48*LCOH!$C$18, MIN(LCOH!$C$18,J2134),0)</f>
        <v>605.2255456010837</v>
      </c>
      <c r="L2134">
        <f t="shared" si="67"/>
        <v>0</v>
      </c>
      <c r="M2134">
        <f>K2134/LCOH!$C$18</f>
        <v>0.40348369706738912</v>
      </c>
      <c r="N2134">
        <f>K2134/LCOH!$C$34</f>
        <v>11.661378527959224</v>
      </c>
    </row>
    <row r="2135" spans="1:14" x14ac:dyDescent="0.35">
      <c r="A2135">
        <f>'Profilo fotovoltaico'!B2137*LCOH!$C$20</f>
        <v>0</v>
      </c>
      <c r="B2135">
        <f>'Profilo eolico'!B2137*LCOH!$C$21</f>
        <v>153.9</v>
      </c>
      <c r="C2135">
        <f>$P$35*'Profilo fotovoltaico'!B2137</f>
        <v>0</v>
      </c>
      <c r="D2135">
        <f>$Q$37*'Profilo eolico'!B2137</f>
        <v>897.95031026546008</v>
      </c>
      <c r="E2135">
        <f>$P$39*'Profilo fotovoltaico'!B2137+'Approvvigionamento energia'!$Q$39*'Profilo eolico'!B2137</f>
        <v>673.462732699095</v>
      </c>
      <c r="F2135">
        <f>$P$41*'Profilo fotovoltaico'!B2137+'Approvvigionamento energia'!$Q$41*'Profilo eolico'!B2137</f>
        <v>448.97515513273004</v>
      </c>
      <c r="G2135">
        <f>$P$43*'Profilo fotovoltaico'!B2137+'Approvvigionamento energia'!$Q$43*'Profilo eolico'!B2137</f>
        <v>224.48757756636502</v>
      </c>
      <c r="H2135">
        <f t="shared" si="66"/>
        <v>1138.4335154826958</v>
      </c>
      <c r="I2135">
        <f>IF(LCOH!$C$28=Menu!$A$1,'Approvvigionamento energia'!C2135,0)+IF(LCOH!$C$28=Menu!$A$2,'Approvvigionamento energia'!D2135,0)+IF(LCOH!$C$28=Menu!$A$3,'Approvvigionamento energia'!E2135,0)+IF(LCOH!$C$28=Menu!$A$4,'Approvvigionamento energia'!F2135,0)+IF(LCOH!$C$28=Menu!$A$5,'Approvvigionamento energia'!G2135,0)+IF(LCOH!$C$28=Menu!$A$6,'Approvvigionamento energia'!H2135,0)</f>
        <v>448.97515513273004</v>
      </c>
      <c r="J2135">
        <f>'Approvvigionamento energia'!A2135+'Approvvigionamento energia'!B2135+'Approvvigionamento energia'!I2135</f>
        <v>602.87515513273001</v>
      </c>
      <c r="K2135">
        <f>IF(MIN(LCOH!$C$18,J2135)&gt;=$P$48*LCOH!$C$18, MIN(LCOH!$C$18,J2135),0)</f>
        <v>602.87515513273001</v>
      </c>
      <c r="L2135">
        <f t="shared" si="67"/>
        <v>0</v>
      </c>
      <c r="M2135">
        <f>K2135/LCOH!$C$18</f>
        <v>0.4019167700884867</v>
      </c>
      <c r="N2135">
        <f>K2135/LCOH!$C$34</f>
        <v>11.616091621054528</v>
      </c>
    </row>
    <row r="2136" spans="1:14" x14ac:dyDescent="0.35">
      <c r="A2136">
        <f>'Profilo fotovoltaico'!B2138*LCOH!$C$20</f>
        <v>0</v>
      </c>
      <c r="B2136">
        <f>'Profilo eolico'!B2138*LCOH!$C$21</f>
        <v>152.10000000000002</v>
      </c>
      <c r="C2136">
        <f>$P$35*'Profilo fotovoltaico'!B2138</f>
        <v>0</v>
      </c>
      <c r="D2136">
        <f>$Q$37*'Profilo eolico'!B2138</f>
        <v>887.44796745533779</v>
      </c>
      <c r="E2136">
        <f>$P$39*'Profilo fotovoltaico'!B2138+'Approvvigionamento energia'!$Q$39*'Profilo eolico'!B2138</f>
        <v>665.58597559150326</v>
      </c>
      <c r="F2136">
        <f>$P$41*'Profilo fotovoltaico'!B2138+'Approvvigionamento energia'!$Q$41*'Profilo eolico'!B2138</f>
        <v>443.72398372766889</v>
      </c>
      <c r="G2136">
        <f>$P$43*'Profilo fotovoltaico'!B2138+'Approvvigionamento energia'!$Q$43*'Profilo eolico'!B2138</f>
        <v>221.86199186383445</v>
      </c>
      <c r="H2136">
        <f t="shared" si="66"/>
        <v>1138.4335154826958</v>
      </c>
      <c r="I2136">
        <f>IF(LCOH!$C$28=Menu!$A$1,'Approvvigionamento energia'!C2136,0)+IF(LCOH!$C$28=Menu!$A$2,'Approvvigionamento energia'!D2136,0)+IF(LCOH!$C$28=Menu!$A$3,'Approvvigionamento energia'!E2136,0)+IF(LCOH!$C$28=Menu!$A$4,'Approvvigionamento energia'!F2136,0)+IF(LCOH!$C$28=Menu!$A$5,'Approvvigionamento energia'!G2136,0)+IF(LCOH!$C$28=Menu!$A$6,'Approvvigionamento energia'!H2136,0)</f>
        <v>443.72398372766889</v>
      </c>
      <c r="J2136">
        <f>'Approvvigionamento energia'!A2136+'Approvvigionamento energia'!B2136+'Approvvigionamento energia'!I2136</f>
        <v>595.82398372766897</v>
      </c>
      <c r="K2136">
        <f>IF(MIN(LCOH!$C$18,J2136)&gt;=$P$48*LCOH!$C$18, MIN(LCOH!$C$18,J2136),0)</f>
        <v>595.82398372766897</v>
      </c>
      <c r="L2136">
        <f t="shared" si="67"/>
        <v>0</v>
      </c>
      <c r="M2136">
        <f>K2136/LCOH!$C$18</f>
        <v>0.3972159891517793</v>
      </c>
      <c r="N2136">
        <f>K2136/LCOH!$C$34</f>
        <v>11.480230900340443</v>
      </c>
    </row>
    <row r="2137" spans="1:14" x14ac:dyDescent="0.35">
      <c r="A2137">
        <f>'Profilo fotovoltaico'!B2139*LCOH!$C$20</f>
        <v>0</v>
      </c>
      <c r="B2137">
        <f>'Profilo eolico'!B2139*LCOH!$C$21</f>
        <v>151</v>
      </c>
      <c r="C2137">
        <f>$P$35*'Profilo fotovoltaico'!B2139</f>
        <v>0</v>
      </c>
      <c r="D2137">
        <f>$Q$37*'Profilo eolico'!B2139</f>
        <v>881.02986907137404</v>
      </c>
      <c r="E2137">
        <f>$P$39*'Profilo fotovoltaico'!B2139+'Approvvigionamento energia'!$Q$39*'Profilo eolico'!B2139</f>
        <v>660.77240180353044</v>
      </c>
      <c r="F2137">
        <f>$P$41*'Profilo fotovoltaico'!B2139+'Approvvigionamento energia'!$Q$41*'Profilo eolico'!B2139</f>
        <v>440.51493453568702</v>
      </c>
      <c r="G2137">
        <f>$P$43*'Profilo fotovoltaico'!B2139+'Approvvigionamento energia'!$Q$43*'Profilo eolico'!B2139</f>
        <v>220.25746726784351</v>
      </c>
      <c r="H2137">
        <f t="shared" si="66"/>
        <v>1138.4335154826958</v>
      </c>
      <c r="I2137">
        <f>IF(LCOH!$C$28=Menu!$A$1,'Approvvigionamento energia'!C2137,0)+IF(LCOH!$C$28=Menu!$A$2,'Approvvigionamento energia'!D2137,0)+IF(LCOH!$C$28=Menu!$A$3,'Approvvigionamento energia'!E2137,0)+IF(LCOH!$C$28=Menu!$A$4,'Approvvigionamento energia'!F2137,0)+IF(LCOH!$C$28=Menu!$A$5,'Approvvigionamento energia'!G2137,0)+IF(LCOH!$C$28=Menu!$A$6,'Approvvigionamento energia'!H2137,0)</f>
        <v>440.51493453568702</v>
      </c>
      <c r="J2137">
        <f>'Approvvigionamento energia'!A2137+'Approvvigionamento energia'!B2137+'Approvvigionamento energia'!I2137</f>
        <v>591.51493453568696</v>
      </c>
      <c r="K2137">
        <f>IF(MIN(LCOH!$C$18,J2137)&gt;=$P$48*LCOH!$C$18, MIN(LCOH!$C$18,J2137),0)</f>
        <v>591.51493453568696</v>
      </c>
      <c r="L2137">
        <f t="shared" si="67"/>
        <v>0</v>
      </c>
      <c r="M2137">
        <f>K2137/LCOH!$C$18</f>
        <v>0.39434328969045795</v>
      </c>
      <c r="N2137">
        <f>K2137/LCOH!$C$34</f>
        <v>11.397204904348497</v>
      </c>
    </row>
    <row r="2138" spans="1:14" x14ac:dyDescent="0.35">
      <c r="A2138">
        <f>'Profilo fotovoltaico'!B2140*LCOH!$C$20</f>
        <v>0</v>
      </c>
      <c r="B2138">
        <f>'Profilo eolico'!B2140*LCOH!$C$21</f>
        <v>149</v>
      </c>
      <c r="C2138">
        <f>$P$35*'Profilo fotovoltaico'!B2140</f>
        <v>0</v>
      </c>
      <c r="D2138">
        <f>$Q$37*'Profilo eolico'!B2140</f>
        <v>869.3605992823492</v>
      </c>
      <c r="E2138">
        <f>$P$39*'Profilo fotovoltaico'!B2140+'Approvvigionamento energia'!$Q$39*'Profilo eolico'!B2140</f>
        <v>652.02044946176181</v>
      </c>
      <c r="F2138">
        <f>$P$41*'Profilo fotovoltaico'!B2140+'Approvvigionamento energia'!$Q$41*'Profilo eolico'!B2140</f>
        <v>434.6802996411746</v>
      </c>
      <c r="G2138">
        <f>$P$43*'Profilo fotovoltaico'!B2140+'Approvvigionamento energia'!$Q$43*'Profilo eolico'!B2140</f>
        <v>217.3401498205873</v>
      </c>
      <c r="H2138">
        <f t="shared" si="66"/>
        <v>1138.4335154826958</v>
      </c>
      <c r="I2138">
        <f>IF(LCOH!$C$28=Menu!$A$1,'Approvvigionamento energia'!C2138,0)+IF(LCOH!$C$28=Menu!$A$2,'Approvvigionamento energia'!D2138,0)+IF(LCOH!$C$28=Menu!$A$3,'Approvvigionamento energia'!E2138,0)+IF(LCOH!$C$28=Menu!$A$4,'Approvvigionamento energia'!F2138,0)+IF(LCOH!$C$28=Menu!$A$5,'Approvvigionamento energia'!G2138,0)+IF(LCOH!$C$28=Menu!$A$6,'Approvvigionamento energia'!H2138,0)</f>
        <v>434.6802996411746</v>
      </c>
      <c r="J2138">
        <f>'Approvvigionamento energia'!A2138+'Approvvigionamento energia'!B2138+'Approvvigionamento energia'!I2138</f>
        <v>583.68029964117454</v>
      </c>
      <c r="K2138">
        <f>IF(MIN(LCOH!$C$18,J2138)&gt;=$P$48*LCOH!$C$18, MIN(LCOH!$C$18,J2138),0)</f>
        <v>583.68029964117454</v>
      </c>
      <c r="L2138">
        <f t="shared" si="67"/>
        <v>0</v>
      </c>
      <c r="M2138">
        <f>K2138/LCOH!$C$18</f>
        <v>0.38912019976078305</v>
      </c>
      <c r="N2138">
        <f>K2138/LCOH!$C$34</f>
        <v>11.24624854799951</v>
      </c>
    </row>
    <row r="2139" spans="1:14" x14ac:dyDescent="0.35">
      <c r="A2139">
        <f>'Profilo fotovoltaico'!B2141*LCOH!$C$20</f>
        <v>0</v>
      </c>
      <c r="B2139">
        <f>'Profilo eolico'!B2141*LCOH!$C$21</f>
        <v>143.30000000000001</v>
      </c>
      <c r="C2139">
        <f>$P$35*'Profilo fotovoltaico'!B2141</f>
        <v>0</v>
      </c>
      <c r="D2139">
        <f>$Q$37*'Profilo eolico'!B2141</f>
        <v>836.10318038362857</v>
      </c>
      <c r="E2139">
        <f>$P$39*'Profilo fotovoltaico'!B2141+'Approvvigionamento energia'!$Q$39*'Profilo eolico'!B2141</f>
        <v>627.07738528772143</v>
      </c>
      <c r="F2139">
        <f>$P$41*'Profilo fotovoltaico'!B2141+'Approvvigionamento energia'!$Q$41*'Profilo eolico'!B2141</f>
        <v>418.05159019181428</v>
      </c>
      <c r="G2139">
        <f>$P$43*'Profilo fotovoltaico'!B2141+'Approvvigionamento energia'!$Q$43*'Profilo eolico'!B2141</f>
        <v>209.02579509590714</v>
      </c>
      <c r="H2139">
        <f t="shared" si="66"/>
        <v>1138.4335154826958</v>
      </c>
      <c r="I2139">
        <f>IF(LCOH!$C$28=Menu!$A$1,'Approvvigionamento energia'!C2139,0)+IF(LCOH!$C$28=Menu!$A$2,'Approvvigionamento energia'!D2139,0)+IF(LCOH!$C$28=Menu!$A$3,'Approvvigionamento energia'!E2139,0)+IF(LCOH!$C$28=Menu!$A$4,'Approvvigionamento energia'!F2139,0)+IF(LCOH!$C$28=Menu!$A$5,'Approvvigionamento energia'!G2139,0)+IF(LCOH!$C$28=Menu!$A$6,'Approvvigionamento energia'!H2139,0)</f>
        <v>418.05159019181428</v>
      </c>
      <c r="J2139">
        <f>'Approvvigionamento energia'!A2139+'Approvvigionamento energia'!B2139+'Approvvigionamento energia'!I2139</f>
        <v>561.35159019181424</v>
      </c>
      <c r="K2139">
        <f>IF(MIN(LCOH!$C$18,J2139)&gt;=$P$48*LCOH!$C$18, MIN(LCOH!$C$18,J2139),0)</f>
        <v>561.35159019181424</v>
      </c>
      <c r="L2139">
        <f t="shared" si="67"/>
        <v>0</v>
      </c>
      <c r="M2139">
        <f>K2139/LCOH!$C$18</f>
        <v>0.37423439346120951</v>
      </c>
      <c r="N2139">
        <f>K2139/LCOH!$C$34</f>
        <v>10.816022932404898</v>
      </c>
    </row>
    <row r="2140" spans="1:14" x14ac:dyDescent="0.35">
      <c r="A2140">
        <f>'Profilo fotovoltaico'!B2142*LCOH!$C$20</f>
        <v>0</v>
      </c>
      <c r="B2140">
        <f>'Profilo eolico'!B2142*LCOH!$C$21</f>
        <v>137.6</v>
      </c>
      <c r="C2140">
        <f>$P$35*'Profilo fotovoltaico'!B2142</f>
        <v>0</v>
      </c>
      <c r="D2140">
        <f>$Q$37*'Profilo eolico'!B2142</f>
        <v>802.84576148490771</v>
      </c>
      <c r="E2140">
        <f>$P$39*'Profilo fotovoltaico'!B2142+'Approvvigionamento energia'!$Q$39*'Profilo eolico'!B2142</f>
        <v>602.13432111368081</v>
      </c>
      <c r="F2140">
        <f>$P$41*'Profilo fotovoltaico'!B2142+'Approvvigionamento energia'!$Q$41*'Profilo eolico'!B2142</f>
        <v>401.42288074245386</v>
      </c>
      <c r="G2140">
        <f>$P$43*'Profilo fotovoltaico'!B2142+'Approvvigionamento energia'!$Q$43*'Profilo eolico'!B2142</f>
        <v>200.71144037122693</v>
      </c>
      <c r="H2140">
        <f t="shared" si="66"/>
        <v>1138.4335154826958</v>
      </c>
      <c r="I2140">
        <f>IF(LCOH!$C$28=Menu!$A$1,'Approvvigionamento energia'!C2140,0)+IF(LCOH!$C$28=Menu!$A$2,'Approvvigionamento energia'!D2140,0)+IF(LCOH!$C$28=Menu!$A$3,'Approvvigionamento energia'!E2140,0)+IF(LCOH!$C$28=Menu!$A$4,'Approvvigionamento energia'!F2140,0)+IF(LCOH!$C$28=Menu!$A$5,'Approvvigionamento energia'!G2140,0)+IF(LCOH!$C$28=Menu!$A$6,'Approvvigionamento energia'!H2140,0)</f>
        <v>401.42288074245386</v>
      </c>
      <c r="J2140">
        <f>'Approvvigionamento energia'!A2140+'Approvvigionamento energia'!B2140+'Approvvigionamento energia'!I2140</f>
        <v>539.02288074245382</v>
      </c>
      <c r="K2140">
        <f>IF(MIN(LCOH!$C$18,J2140)&gt;=$P$48*LCOH!$C$18, MIN(LCOH!$C$18,J2140),0)</f>
        <v>539.02288074245382</v>
      </c>
      <c r="L2140">
        <f t="shared" si="67"/>
        <v>0</v>
      </c>
      <c r="M2140">
        <f>K2140/LCOH!$C$18</f>
        <v>0.35934858716163587</v>
      </c>
      <c r="N2140">
        <f>K2140/LCOH!$C$34</f>
        <v>10.385797316810287</v>
      </c>
    </row>
    <row r="2141" spans="1:14" x14ac:dyDescent="0.35">
      <c r="A2141">
        <f>'Profilo fotovoltaico'!B2143*LCOH!$C$20</f>
        <v>0</v>
      </c>
      <c r="B2141">
        <f>'Profilo eolico'!B2143*LCOH!$C$21</f>
        <v>132.39999999999998</v>
      </c>
      <c r="C2141">
        <f>$P$35*'Profilo fotovoltaico'!B2143</f>
        <v>0</v>
      </c>
      <c r="D2141">
        <f>$Q$37*'Profilo eolico'!B2143</f>
        <v>772.50566003344318</v>
      </c>
      <c r="E2141">
        <f>$P$39*'Profilo fotovoltaico'!B2143+'Approvvigionamento energia'!$Q$39*'Profilo eolico'!B2143</f>
        <v>579.37924502508235</v>
      </c>
      <c r="F2141">
        <f>$P$41*'Profilo fotovoltaico'!B2143+'Approvvigionamento energia'!$Q$41*'Profilo eolico'!B2143</f>
        <v>386.25283001672159</v>
      </c>
      <c r="G2141">
        <f>$P$43*'Profilo fotovoltaico'!B2143+'Approvvigionamento energia'!$Q$43*'Profilo eolico'!B2143</f>
        <v>193.12641500836079</v>
      </c>
      <c r="H2141">
        <f t="shared" si="66"/>
        <v>1138.4335154826958</v>
      </c>
      <c r="I2141">
        <f>IF(LCOH!$C$28=Menu!$A$1,'Approvvigionamento energia'!C2141,0)+IF(LCOH!$C$28=Menu!$A$2,'Approvvigionamento energia'!D2141,0)+IF(LCOH!$C$28=Menu!$A$3,'Approvvigionamento energia'!E2141,0)+IF(LCOH!$C$28=Menu!$A$4,'Approvvigionamento energia'!F2141,0)+IF(LCOH!$C$28=Menu!$A$5,'Approvvigionamento energia'!G2141,0)+IF(LCOH!$C$28=Menu!$A$6,'Approvvigionamento energia'!H2141,0)</f>
        <v>386.25283001672159</v>
      </c>
      <c r="J2141">
        <f>'Approvvigionamento energia'!A2141+'Approvvigionamento energia'!B2141+'Approvvigionamento energia'!I2141</f>
        <v>518.65283001672151</v>
      </c>
      <c r="K2141">
        <f>IF(MIN(LCOH!$C$18,J2141)&gt;=$P$48*LCOH!$C$18, MIN(LCOH!$C$18,J2141),0)</f>
        <v>518.65283001672151</v>
      </c>
      <c r="L2141">
        <f t="shared" si="67"/>
        <v>0</v>
      </c>
      <c r="M2141">
        <f>K2141/LCOH!$C$18</f>
        <v>0.34576855334448103</v>
      </c>
      <c r="N2141">
        <f>K2141/LCOH!$C$34</f>
        <v>9.9933107903029192</v>
      </c>
    </row>
    <row r="2142" spans="1:14" x14ac:dyDescent="0.35">
      <c r="A2142">
        <f>'Profilo fotovoltaico'!B2144*LCOH!$C$20</f>
        <v>0</v>
      </c>
      <c r="B2142">
        <f>'Profilo eolico'!B2144*LCOH!$C$21</f>
        <v>132.5</v>
      </c>
      <c r="C2142">
        <f>$P$35*'Profilo fotovoltaico'!B2144</f>
        <v>0</v>
      </c>
      <c r="D2142">
        <f>$Q$37*'Profilo eolico'!B2144</f>
        <v>773.08912352289451</v>
      </c>
      <c r="E2142">
        <f>$P$39*'Profilo fotovoltaico'!B2144+'Approvvigionamento energia'!$Q$39*'Profilo eolico'!B2144</f>
        <v>579.81684264217085</v>
      </c>
      <c r="F2142">
        <f>$P$41*'Profilo fotovoltaico'!B2144+'Approvvigionamento energia'!$Q$41*'Profilo eolico'!B2144</f>
        <v>386.54456176144726</v>
      </c>
      <c r="G2142">
        <f>$P$43*'Profilo fotovoltaico'!B2144+'Approvvigionamento energia'!$Q$43*'Profilo eolico'!B2144</f>
        <v>193.27228088072363</v>
      </c>
      <c r="H2142">
        <f t="shared" si="66"/>
        <v>1138.4335154826958</v>
      </c>
      <c r="I2142">
        <f>IF(LCOH!$C$28=Menu!$A$1,'Approvvigionamento energia'!C2142,0)+IF(LCOH!$C$28=Menu!$A$2,'Approvvigionamento energia'!D2142,0)+IF(LCOH!$C$28=Menu!$A$3,'Approvvigionamento energia'!E2142,0)+IF(LCOH!$C$28=Menu!$A$4,'Approvvigionamento energia'!F2142,0)+IF(LCOH!$C$28=Menu!$A$5,'Approvvigionamento energia'!G2142,0)+IF(LCOH!$C$28=Menu!$A$6,'Approvvigionamento energia'!H2142,0)</f>
        <v>386.54456176144726</v>
      </c>
      <c r="J2142">
        <f>'Approvvigionamento energia'!A2142+'Approvvigionamento energia'!B2142+'Approvvigionamento energia'!I2142</f>
        <v>519.04456176144731</v>
      </c>
      <c r="K2142">
        <f>IF(MIN(LCOH!$C$18,J2142)&gt;=$P$48*LCOH!$C$18, MIN(LCOH!$C$18,J2142),0)</f>
        <v>519.04456176144731</v>
      </c>
      <c r="L2142">
        <f t="shared" si="67"/>
        <v>0</v>
      </c>
      <c r="M2142">
        <f>K2142/LCOH!$C$18</f>
        <v>0.34602970784096487</v>
      </c>
      <c r="N2142">
        <f>K2142/LCOH!$C$34</f>
        <v>10.000858608120373</v>
      </c>
    </row>
    <row r="2143" spans="1:14" x14ac:dyDescent="0.35">
      <c r="A2143">
        <f>'Profilo fotovoltaico'!B2145*LCOH!$C$20</f>
        <v>44</v>
      </c>
      <c r="B2143">
        <f>'Profilo eolico'!B2145*LCOH!$C$21</f>
        <v>125.4</v>
      </c>
      <c r="C2143">
        <f>$P$35*'Profilo fotovoltaico'!B2145</f>
        <v>323.60293625537082</v>
      </c>
      <c r="D2143">
        <f>$Q$37*'Profilo eolico'!B2145</f>
        <v>731.66321577185636</v>
      </c>
      <c r="E2143">
        <f>$P$39*'Profilo fotovoltaico'!B2145+'Approvvigionamento energia'!$Q$39*'Profilo eolico'!B2145</f>
        <v>629.64814589273499</v>
      </c>
      <c r="F2143">
        <f>$P$41*'Profilo fotovoltaico'!B2145+'Approvvigionamento energia'!$Q$41*'Profilo eolico'!B2145</f>
        <v>527.63307601361362</v>
      </c>
      <c r="G2143">
        <f>$P$43*'Profilo fotovoltaico'!B2145+'Approvvigionamento energia'!$Q$43*'Profilo eolico'!B2145</f>
        <v>425.61800613449225</v>
      </c>
      <c r="H2143">
        <f t="shared" si="66"/>
        <v>1138.4335154826958</v>
      </c>
      <c r="I2143">
        <f>IF(LCOH!$C$28=Menu!$A$1,'Approvvigionamento energia'!C2143,0)+IF(LCOH!$C$28=Menu!$A$2,'Approvvigionamento energia'!D2143,0)+IF(LCOH!$C$28=Menu!$A$3,'Approvvigionamento energia'!E2143,0)+IF(LCOH!$C$28=Menu!$A$4,'Approvvigionamento energia'!F2143,0)+IF(LCOH!$C$28=Menu!$A$5,'Approvvigionamento energia'!G2143,0)+IF(LCOH!$C$28=Menu!$A$6,'Approvvigionamento energia'!H2143,0)</f>
        <v>527.63307601361362</v>
      </c>
      <c r="J2143">
        <f>'Approvvigionamento energia'!A2143+'Approvvigionamento energia'!B2143+'Approvvigionamento energia'!I2143</f>
        <v>697.0330760136136</v>
      </c>
      <c r="K2143">
        <f>IF(MIN(LCOH!$C$18,J2143)&gt;=$P$48*LCOH!$C$18, MIN(LCOH!$C$18,J2143),0)</f>
        <v>697.0330760136136</v>
      </c>
      <c r="L2143">
        <f t="shared" si="67"/>
        <v>0</v>
      </c>
      <c r="M2143">
        <f>K2143/LCOH!$C$18</f>
        <v>0.46468871734240907</v>
      </c>
      <c r="N2143">
        <f>K2143/LCOH!$C$34</f>
        <v>13.430309749780609</v>
      </c>
    </row>
    <row r="2144" spans="1:14" x14ac:dyDescent="0.35">
      <c r="A2144">
        <f>'Profilo fotovoltaico'!B2146*LCOH!$C$20</f>
        <v>179</v>
      </c>
      <c r="B2144">
        <f>'Profilo eolico'!B2146*LCOH!$C$21</f>
        <v>99.6</v>
      </c>
      <c r="C2144">
        <f>$P$35*'Profilo fotovoltaico'!B2146</f>
        <v>1316.4755815843496</v>
      </c>
      <c r="D2144">
        <f>$Q$37*'Profilo eolico'!B2146</f>
        <v>581.12963549343613</v>
      </c>
      <c r="E2144">
        <f>$P$39*'Profilo fotovoltaico'!B2146+'Approvvigionamento energia'!$Q$39*'Profilo eolico'!B2146</f>
        <v>764.96612201616449</v>
      </c>
      <c r="F2144">
        <f>$P$41*'Profilo fotovoltaico'!B2146+'Approvvigionamento energia'!$Q$41*'Profilo eolico'!B2146</f>
        <v>948.80260853889285</v>
      </c>
      <c r="G2144">
        <f>$P$43*'Profilo fotovoltaico'!B2146+'Approvvigionamento energia'!$Q$43*'Profilo eolico'!B2146</f>
        <v>1132.6390950616212</v>
      </c>
      <c r="H2144">
        <f t="shared" si="66"/>
        <v>1138.4335154826958</v>
      </c>
      <c r="I2144">
        <f>IF(LCOH!$C$28=Menu!$A$1,'Approvvigionamento energia'!C2144,0)+IF(LCOH!$C$28=Menu!$A$2,'Approvvigionamento energia'!D2144,0)+IF(LCOH!$C$28=Menu!$A$3,'Approvvigionamento energia'!E2144,0)+IF(LCOH!$C$28=Menu!$A$4,'Approvvigionamento energia'!F2144,0)+IF(LCOH!$C$28=Menu!$A$5,'Approvvigionamento energia'!G2144,0)+IF(LCOH!$C$28=Menu!$A$6,'Approvvigionamento energia'!H2144,0)</f>
        <v>948.80260853889285</v>
      </c>
      <c r="J2144">
        <f>'Approvvigionamento energia'!A2144+'Approvvigionamento energia'!B2144+'Approvvigionamento energia'!I2144</f>
        <v>1227.4026085388928</v>
      </c>
      <c r="K2144">
        <f>IF(MIN(LCOH!$C$18,J2144)&gt;=$P$48*LCOH!$C$18, MIN(LCOH!$C$18,J2144),0)</f>
        <v>1227.4026085388928</v>
      </c>
      <c r="L2144">
        <f t="shared" si="67"/>
        <v>0</v>
      </c>
      <c r="M2144">
        <f>K2144/LCOH!$C$18</f>
        <v>0.81826840569259518</v>
      </c>
      <c r="N2144">
        <f>K2144/LCOH!$C$34</f>
        <v>23.649375887069226</v>
      </c>
    </row>
    <row r="2145" spans="1:14" x14ac:dyDescent="0.35">
      <c r="A2145">
        <f>'Profilo fotovoltaico'!B2147*LCOH!$C$20</f>
        <v>341</v>
      </c>
      <c r="B2145">
        <f>'Profilo eolico'!B2147*LCOH!$C$21</f>
        <v>96.699999999999989</v>
      </c>
      <c r="C2145">
        <f>$P$35*'Profilo fotovoltaico'!B2147</f>
        <v>2507.9227559791243</v>
      </c>
      <c r="D2145">
        <f>$Q$37*'Profilo eolico'!B2147</f>
        <v>564.20919429935009</v>
      </c>
      <c r="E2145">
        <f>$P$39*'Profilo fotovoltaico'!B2147+'Approvvigionamento energia'!$Q$39*'Profilo eolico'!B2147</f>
        <v>1050.1375847192935</v>
      </c>
      <c r="F2145">
        <f>$P$41*'Profilo fotovoltaico'!B2147+'Approvvigionamento energia'!$Q$41*'Profilo eolico'!B2147</f>
        <v>1536.0659751392373</v>
      </c>
      <c r="G2145">
        <f>$P$43*'Profilo fotovoltaico'!B2147+'Approvvigionamento energia'!$Q$43*'Profilo eolico'!B2147</f>
        <v>2021.9943655591808</v>
      </c>
      <c r="H2145">
        <f t="shared" si="66"/>
        <v>1138.4335154826958</v>
      </c>
      <c r="I2145">
        <f>IF(LCOH!$C$28=Menu!$A$1,'Approvvigionamento energia'!C2145,0)+IF(LCOH!$C$28=Menu!$A$2,'Approvvigionamento energia'!D2145,0)+IF(LCOH!$C$28=Menu!$A$3,'Approvvigionamento energia'!E2145,0)+IF(LCOH!$C$28=Menu!$A$4,'Approvvigionamento energia'!F2145,0)+IF(LCOH!$C$28=Menu!$A$5,'Approvvigionamento energia'!G2145,0)+IF(LCOH!$C$28=Menu!$A$6,'Approvvigionamento energia'!H2145,0)</f>
        <v>1536.0659751392373</v>
      </c>
      <c r="J2145">
        <f>'Approvvigionamento energia'!A2145+'Approvvigionamento energia'!B2145+'Approvvigionamento energia'!I2145</f>
        <v>1973.7659751392373</v>
      </c>
      <c r="K2145">
        <f>IF(MIN(LCOH!$C$18,J2145)&gt;=$P$48*LCOH!$C$18, MIN(LCOH!$C$18,J2145),0)</f>
        <v>1500</v>
      </c>
      <c r="L2145">
        <f t="shared" si="67"/>
        <v>473.7659751392373</v>
      </c>
      <c r="M2145">
        <f>K2145/LCOH!$C$18</f>
        <v>1</v>
      </c>
      <c r="N2145">
        <f>K2145/LCOH!$C$34</f>
        <v>28.901734104046245</v>
      </c>
    </row>
    <row r="2146" spans="1:14" x14ac:dyDescent="0.35">
      <c r="A2146">
        <f>'Profilo fotovoltaico'!B2148*LCOH!$C$20</f>
        <v>479</v>
      </c>
      <c r="B2146">
        <f>'Profilo eolico'!B2148*LCOH!$C$21</f>
        <v>107.2</v>
      </c>
      <c r="C2146">
        <f>$P$35*'Profilo fotovoltaico'!B2148</f>
        <v>3522.8592378709691</v>
      </c>
      <c r="D2146">
        <f>$Q$37*'Profilo eolico'!B2148</f>
        <v>625.47286069173049</v>
      </c>
      <c r="E2146">
        <f>$P$39*'Profilo fotovoltaico'!B2148+'Approvvigionamento energia'!$Q$39*'Profilo eolico'!B2148</f>
        <v>1349.8194549865402</v>
      </c>
      <c r="F2146">
        <f>$P$41*'Profilo fotovoltaico'!B2148+'Approvvigionamento energia'!$Q$41*'Profilo eolico'!B2148</f>
        <v>2074.1660492813498</v>
      </c>
      <c r="G2146">
        <f>$P$43*'Profilo fotovoltaico'!B2148+'Approvvigionamento energia'!$Q$43*'Profilo eolico'!B2148</f>
        <v>2798.5126435761595</v>
      </c>
      <c r="H2146">
        <f t="shared" si="66"/>
        <v>1138.4335154826958</v>
      </c>
      <c r="I2146">
        <f>IF(LCOH!$C$28=Menu!$A$1,'Approvvigionamento energia'!C2146,0)+IF(LCOH!$C$28=Menu!$A$2,'Approvvigionamento energia'!D2146,0)+IF(LCOH!$C$28=Menu!$A$3,'Approvvigionamento energia'!E2146,0)+IF(LCOH!$C$28=Menu!$A$4,'Approvvigionamento energia'!F2146,0)+IF(LCOH!$C$28=Menu!$A$5,'Approvvigionamento energia'!G2146,0)+IF(LCOH!$C$28=Menu!$A$6,'Approvvigionamento energia'!H2146,0)</f>
        <v>2074.1660492813498</v>
      </c>
      <c r="J2146">
        <f>'Approvvigionamento energia'!A2146+'Approvvigionamento energia'!B2146+'Approvvigionamento energia'!I2146</f>
        <v>2660.3660492813497</v>
      </c>
      <c r="K2146">
        <f>IF(MIN(LCOH!$C$18,J2146)&gt;=$P$48*LCOH!$C$18, MIN(LCOH!$C$18,J2146),0)</f>
        <v>1500</v>
      </c>
      <c r="L2146">
        <f t="shared" si="67"/>
        <v>1160.3660492813497</v>
      </c>
      <c r="M2146">
        <f>K2146/LCOH!$C$18</f>
        <v>1</v>
      </c>
      <c r="N2146">
        <f>K2146/LCOH!$C$34</f>
        <v>28.901734104046245</v>
      </c>
    </row>
    <row r="2147" spans="1:14" x14ac:dyDescent="0.35">
      <c r="A2147">
        <f>'Profilo fotovoltaico'!B2149*LCOH!$C$20</f>
        <v>574</v>
      </c>
      <c r="B2147">
        <f>'Profilo eolico'!B2149*LCOH!$C$21</f>
        <v>123.60000000000001</v>
      </c>
      <c r="C2147">
        <f>$P$35*'Profilo fotovoltaico'!B2149</f>
        <v>4221.5473956950646</v>
      </c>
      <c r="D2147">
        <f>$Q$37*'Profilo eolico'!B2149</f>
        <v>721.16087296173396</v>
      </c>
      <c r="E2147">
        <f>$P$39*'Profilo fotovoltaico'!B2149+'Approvvigionamento energia'!$Q$39*'Profilo eolico'!B2149</f>
        <v>1596.2575036450667</v>
      </c>
      <c r="F2147">
        <f>$P$41*'Profilo fotovoltaico'!B2149+'Approvvigionamento energia'!$Q$41*'Profilo eolico'!B2149</f>
        <v>2471.3541343283991</v>
      </c>
      <c r="G2147">
        <f>$P$43*'Profilo fotovoltaico'!B2149+'Approvvigionamento energia'!$Q$43*'Profilo eolico'!B2149</f>
        <v>3346.4507650117325</v>
      </c>
      <c r="H2147">
        <f t="shared" si="66"/>
        <v>1138.4335154826958</v>
      </c>
      <c r="I2147">
        <f>IF(LCOH!$C$28=Menu!$A$1,'Approvvigionamento energia'!C2147,0)+IF(LCOH!$C$28=Menu!$A$2,'Approvvigionamento energia'!D2147,0)+IF(LCOH!$C$28=Menu!$A$3,'Approvvigionamento energia'!E2147,0)+IF(LCOH!$C$28=Menu!$A$4,'Approvvigionamento energia'!F2147,0)+IF(LCOH!$C$28=Menu!$A$5,'Approvvigionamento energia'!G2147,0)+IF(LCOH!$C$28=Menu!$A$6,'Approvvigionamento energia'!H2147,0)</f>
        <v>2471.3541343283991</v>
      </c>
      <c r="J2147">
        <f>'Approvvigionamento energia'!A2147+'Approvvigionamento energia'!B2147+'Approvvigionamento energia'!I2147</f>
        <v>3168.954134328399</v>
      </c>
      <c r="K2147">
        <f>IF(MIN(LCOH!$C$18,J2147)&gt;=$P$48*LCOH!$C$18, MIN(LCOH!$C$18,J2147),0)</f>
        <v>1500</v>
      </c>
      <c r="L2147">
        <f t="shared" si="67"/>
        <v>1668.954134328399</v>
      </c>
      <c r="M2147">
        <f>K2147/LCOH!$C$18</f>
        <v>1</v>
      </c>
      <c r="N2147">
        <f>K2147/LCOH!$C$34</f>
        <v>28.901734104046245</v>
      </c>
    </row>
    <row r="2148" spans="1:14" x14ac:dyDescent="0.35">
      <c r="A2148">
        <f>'Profilo fotovoltaico'!B2150*LCOH!$C$20</f>
        <v>626</v>
      </c>
      <c r="B2148">
        <f>'Profilo eolico'!B2150*LCOH!$C$21</f>
        <v>139.9</v>
      </c>
      <c r="C2148">
        <f>$P$35*'Profilo fotovoltaico'!B2150</f>
        <v>4603.9872294514125</v>
      </c>
      <c r="D2148">
        <f>$Q$37*'Profilo eolico'!B2150</f>
        <v>816.26542174228632</v>
      </c>
      <c r="E2148">
        <f>$P$39*'Profilo fotovoltaico'!B2150+'Approvvigionamento energia'!$Q$39*'Profilo eolico'!B2150</f>
        <v>1763.1958736695678</v>
      </c>
      <c r="F2148">
        <f>$P$41*'Profilo fotovoltaico'!B2150+'Approvvigionamento energia'!$Q$41*'Profilo eolico'!B2150</f>
        <v>2710.1263255968493</v>
      </c>
      <c r="G2148">
        <f>$P$43*'Profilo fotovoltaico'!B2150+'Approvvigionamento energia'!$Q$43*'Profilo eolico'!B2150</f>
        <v>3657.0567775241311</v>
      </c>
      <c r="H2148">
        <f t="shared" si="66"/>
        <v>1138.4335154826958</v>
      </c>
      <c r="I2148">
        <f>IF(LCOH!$C$28=Menu!$A$1,'Approvvigionamento energia'!C2148,0)+IF(LCOH!$C$28=Menu!$A$2,'Approvvigionamento energia'!D2148,0)+IF(LCOH!$C$28=Menu!$A$3,'Approvvigionamento energia'!E2148,0)+IF(LCOH!$C$28=Menu!$A$4,'Approvvigionamento energia'!F2148,0)+IF(LCOH!$C$28=Menu!$A$5,'Approvvigionamento energia'!G2148,0)+IF(LCOH!$C$28=Menu!$A$6,'Approvvigionamento energia'!H2148,0)</f>
        <v>2710.1263255968493</v>
      </c>
      <c r="J2148">
        <f>'Approvvigionamento energia'!A2148+'Approvvigionamento energia'!B2148+'Approvvigionamento energia'!I2148</f>
        <v>3476.0263255968493</v>
      </c>
      <c r="K2148">
        <f>IF(MIN(LCOH!$C$18,J2148)&gt;=$P$48*LCOH!$C$18, MIN(LCOH!$C$18,J2148),0)</f>
        <v>1500</v>
      </c>
      <c r="L2148">
        <f t="shared" si="67"/>
        <v>1976.0263255968493</v>
      </c>
      <c r="M2148">
        <f>K2148/LCOH!$C$18</f>
        <v>1</v>
      </c>
      <c r="N2148">
        <f>K2148/LCOH!$C$34</f>
        <v>28.901734104046245</v>
      </c>
    </row>
    <row r="2149" spans="1:14" x14ac:dyDescent="0.35">
      <c r="A2149">
        <f>'Profilo fotovoltaico'!B2151*LCOH!$C$20</f>
        <v>623</v>
      </c>
      <c r="B2149">
        <f>'Profilo eolico'!B2151*LCOH!$C$21</f>
        <v>156.5</v>
      </c>
      <c r="C2149">
        <f>$P$35*'Profilo fotovoltaico'!B2151</f>
        <v>4581.9233928885469</v>
      </c>
      <c r="D2149">
        <f>$Q$37*'Profilo eolico'!B2151</f>
        <v>913.12036099119234</v>
      </c>
      <c r="E2149">
        <f>$P$39*'Profilo fotovoltaico'!B2151+'Approvvigionamento energia'!$Q$39*'Profilo eolico'!B2151</f>
        <v>1830.3211189655308</v>
      </c>
      <c r="F2149">
        <f>$P$41*'Profilo fotovoltaico'!B2151+'Approvvigionamento energia'!$Q$41*'Profilo eolico'!B2151</f>
        <v>2747.5218769398698</v>
      </c>
      <c r="G2149">
        <f>$P$43*'Profilo fotovoltaico'!B2151+'Approvvigionamento energia'!$Q$43*'Profilo eolico'!B2151</f>
        <v>3664.7226349142079</v>
      </c>
      <c r="H2149">
        <f t="shared" si="66"/>
        <v>1138.4335154826958</v>
      </c>
      <c r="I2149">
        <f>IF(LCOH!$C$28=Menu!$A$1,'Approvvigionamento energia'!C2149,0)+IF(LCOH!$C$28=Menu!$A$2,'Approvvigionamento energia'!D2149,0)+IF(LCOH!$C$28=Menu!$A$3,'Approvvigionamento energia'!E2149,0)+IF(LCOH!$C$28=Menu!$A$4,'Approvvigionamento energia'!F2149,0)+IF(LCOH!$C$28=Menu!$A$5,'Approvvigionamento energia'!G2149,0)+IF(LCOH!$C$28=Menu!$A$6,'Approvvigionamento energia'!H2149,0)</f>
        <v>2747.5218769398698</v>
      </c>
      <c r="J2149">
        <f>'Approvvigionamento energia'!A2149+'Approvvigionamento energia'!B2149+'Approvvigionamento energia'!I2149</f>
        <v>3527.0218769398698</v>
      </c>
      <c r="K2149">
        <f>IF(MIN(LCOH!$C$18,J2149)&gt;=$P$48*LCOH!$C$18, MIN(LCOH!$C$18,J2149),0)</f>
        <v>1500</v>
      </c>
      <c r="L2149">
        <f t="shared" si="67"/>
        <v>2027.0218769398698</v>
      </c>
      <c r="M2149">
        <f>K2149/LCOH!$C$18</f>
        <v>1</v>
      </c>
      <c r="N2149">
        <f>K2149/LCOH!$C$34</f>
        <v>28.901734104046245</v>
      </c>
    </row>
    <row r="2150" spans="1:14" x14ac:dyDescent="0.35">
      <c r="A2150">
        <f>'Profilo fotovoltaico'!B2152*LCOH!$C$20</f>
        <v>571</v>
      </c>
      <c r="B2150">
        <f>'Profilo eolico'!B2152*LCOH!$C$21</f>
        <v>168.2</v>
      </c>
      <c r="C2150">
        <f>$P$35*'Profilo fotovoltaico'!B2152</f>
        <v>4199.4835591321989</v>
      </c>
      <c r="D2150">
        <f>$Q$37*'Profilo eolico'!B2152</f>
        <v>981.38558925698749</v>
      </c>
      <c r="E2150">
        <f>$P$39*'Profilo fotovoltaico'!B2152+'Approvvigionamento energia'!$Q$39*'Profilo eolico'!B2152</f>
        <v>1785.9100817257904</v>
      </c>
      <c r="F2150">
        <f>$P$41*'Profilo fotovoltaico'!B2152+'Approvvigionamento energia'!$Q$41*'Profilo eolico'!B2152</f>
        <v>2590.4345741945931</v>
      </c>
      <c r="G2150">
        <f>$P$43*'Profilo fotovoltaico'!B2152+'Approvvigionamento energia'!$Q$43*'Profilo eolico'!B2152</f>
        <v>3394.9590666633962</v>
      </c>
      <c r="H2150">
        <f t="shared" si="66"/>
        <v>1138.4335154826958</v>
      </c>
      <c r="I2150">
        <f>IF(LCOH!$C$28=Menu!$A$1,'Approvvigionamento energia'!C2150,0)+IF(LCOH!$C$28=Menu!$A$2,'Approvvigionamento energia'!D2150,0)+IF(LCOH!$C$28=Menu!$A$3,'Approvvigionamento energia'!E2150,0)+IF(LCOH!$C$28=Menu!$A$4,'Approvvigionamento energia'!F2150,0)+IF(LCOH!$C$28=Menu!$A$5,'Approvvigionamento energia'!G2150,0)+IF(LCOH!$C$28=Menu!$A$6,'Approvvigionamento energia'!H2150,0)</f>
        <v>2590.4345741945931</v>
      </c>
      <c r="J2150">
        <f>'Approvvigionamento energia'!A2150+'Approvvigionamento energia'!B2150+'Approvvigionamento energia'!I2150</f>
        <v>3329.6345741945934</v>
      </c>
      <c r="K2150">
        <f>IF(MIN(LCOH!$C$18,J2150)&gt;=$P$48*LCOH!$C$18, MIN(LCOH!$C$18,J2150),0)</f>
        <v>1500</v>
      </c>
      <c r="L2150">
        <f t="shared" si="67"/>
        <v>1829.6345741945934</v>
      </c>
      <c r="M2150">
        <f>K2150/LCOH!$C$18</f>
        <v>1</v>
      </c>
      <c r="N2150">
        <f>K2150/LCOH!$C$34</f>
        <v>28.901734104046245</v>
      </c>
    </row>
    <row r="2151" spans="1:14" x14ac:dyDescent="0.35">
      <c r="A2151">
        <f>'Profilo fotovoltaico'!B2153*LCOH!$C$20</f>
        <v>482</v>
      </c>
      <c r="B2151">
        <f>'Profilo eolico'!B2153*LCOH!$C$21</f>
        <v>171</v>
      </c>
      <c r="C2151">
        <f>$P$35*'Profilo fotovoltaico'!B2153</f>
        <v>3544.9230744338352</v>
      </c>
      <c r="D2151">
        <f>$Q$37*'Profilo eolico'!B2153</f>
        <v>997.72256696162231</v>
      </c>
      <c r="E2151">
        <f>$P$39*'Profilo fotovoltaico'!B2153+'Approvvigionamento energia'!$Q$39*'Profilo eolico'!B2153</f>
        <v>1634.5226938296755</v>
      </c>
      <c r="F2151">
        <f>$P$41*'Profilo fotovoltaico'!B2153+'Approvvigionamento energia'!$Q$41*'Profilo eolico'!B2153</f>
        <v>2271.3228206977287</v>
      </c>
      <c r="G2151">
        <f>$P$43*'Profilo fotovoltaico'!B2153+'Approvvigionamento energia'!$Q$43*'Profilo eolico'!B2153</f>
        <v>2908.1229475657819</v>
      </c>
      <c r="H2151">
        <f t="shared" si="66"/>
        <v>1138.4335154826958</v>
      </c>
      <c r="I2151">
        <f>IF(LCOH!$C$28=Menu!$A$1,'Approvvigionamento energia'!C2151,0)+IF(LCOH!$C$28=Menu!$A$2,'Approvvigionamento energia'!D2151,0)+IF(LCOH!$C$28=Menu!$A$3,'Approvvigionamento energia'!E2151,0)+IF(LCOH!$C$28=Menu!$A$4,'Approvvigionamento energia'!F2151,0)+IF(LCOH!$C$28=Menu!$A$5,'Approvvigionamento energia'!G2151,0)+IF(LCOH!$C$28=Menu!$A$6,'Approvvigionamento energia'!H2151,0)</f>
        <v>2271.3228206977287</v>
      </c>
      <c r="J2151">
        <f>'Approvvigionamento energia'!A2151+'Approvvigionamento energia'!B2151+'Approvvigionamento energia'!I2151</f>
        <v>2924.3228206977287</v>
      </c>
      <c r="K2151">
        <f>IF(MIN(LCOH!$C$18,J2151)&gt;=$P$48*LCOH!$C$18, MIN(LCOH!$C$18,J2151),0)</f>
        <v>1500</v>
      </c>
      <c r="L2151">
        <f t="shared" si="67"/>
        <v>1424.3228206977287</v>
      </c>
      <c r="M2151">
        <f>K2151/LCOH!$C$18</f>
        <v>1</v>
      </c>
      <c r="N2151">
        <f>K2151/LCOH!$C$34</f>
        <v>28.901734104046245</v>
      </c>
    </row>
    <row r="2152" spans="1:14" x14ac:dyDescent="0.35">
      <c r="A2152">
        <f>'Profilo fotovoltaico'!B2154*LCOH!$C$20</f>
        <v>362</v>
      </c>
      <c r="B2152">
        <f>'Profilo eolico'!B2154*LCOH!$C$21</f>
        <v>166.9</v>
      </c>
      <c r="C2152">
        <f>$P$35*'Profilo fotovoltaico'!B2154</f>
        <v>2662.3696119191873</v>
      </c>
      <c r="D2152">
        <f>$Q$37*'Profilo eolico'!B2154</f>
        <v>973.8005638941213</v>
      </c>
      <c r="E2152">
        <f>$P$39*'Profilo fotovoltaico'!B2154+'Approvvigionamento energia'!$Q$39*'Profilo eolico'!B2154</f>
        <v>1395.9428259003878</v>
      </c>
      <c r="F2152">
        <f>$P$41*'Profilo fotovoltaico'!B2154+'Approvvigionamento energia'!$Q$41*'Profilo eolico'!B2154</f>
        <v>1818.0850879066543</v>
      </c>
      <c r="G2152">
        <f>$P$43*'Profilo fotovoltaico'!B2154+'Approvvigionamento energia'!$Q$43*'Profilo eolico'!B2154</f>
        <v>2240.227349912921</v>
      </c>
      <c r="H2152">
        <f t="shared" si="66"/>
        <v>1138.4335154826958</v>
      </c>
      <c r="I2152">
        <f>IF(LCOH!$C$28=Menu!$A$1,'Approvvigionamento energia'!C2152,0)+IF(LCOH!$C$28=Menu!$A$2,'Approvvigionamento energia'!D2152,0)+IF(LCOH!$C$28=Menu!$A$3,'Approvvigionamento energia'!E2152,0)+IF(LCOH!$C$28=Menu!$A$4,'Approvvigionamento energia'!F2152,0)+IF(LCOH!$C$28=Menu!$A$5,'Approvvigionamento energia'!G2152,0)+IF(LCOH!$C$28=Menu!$A$6,'Approvvigionamento energia'!H2152,0)</f>
        <v>1818.0850879066543</v>
      </c>
      <c r="J2152">
        <f>'Approvvigionamento energia'!A2152+'Approvvigionamento energia'!B2152+'Approvvigionamento energia'!I2152</f>
        <v>2346.9850879066544</v>
      </c>
      <c r="K2152">
        <f>IF(MIN(LCOH!$C$18,J2152)&gt;=$P$48*LCOH!$C$18, MIN(LCOH!$C$18,J2152),0)</f>
        <v>1500</v>
      </c>
      <c r="L2152">
        <f t="shared" si="67"/>
        <v>846.98508790665437</v>
      </c>
      <c r="M2152">
        <f>K2152/LCOH!$C$18</f>
        <v>1</v>
      </c>
      <c r="N2152">
        <f>K2152/LCOH!$C$34</f>
        <v>28.901734104046245</v>
      </c>
    </row>
    <row r="2153" spans="1:14" x14ac:dyDescent="0.35">
      <c r="A2153">
        <f>'Profilo fotovoltaico'!B2155*LCOH!$C$20</f>
        <v>227</v>
      </c>
      <c r="B2153">
        <f>'Profilo eolico'!B2155*LCOH!$C$21</f>
        <v>157</v>
      </c>
      <c r="C2153">
        <f>$P$35*'Profilo fotovoltaico'!B2155</f>
        <v>1669.4969665902088</v>
      </c>
      <c r="D2153">
        <f>$Q$37*'Profilo eolico'!B2155</f>
        <v>916.03767843844855</v>
      </c>
      <c r="E2153">
        <f>$P$39*'Profilo fotovoltaico'!B2155+'Approvvigionamento energia'!$Q$39*'Profilo eolico'!B2155</f>
        <v>1104.4025004763885</v>
      </c>
      <c r="F2153">
        <f>$P$41*'Profilo fotovoltaico'!B2155+'Approvvigionamento energia'!$Q$41*'Profilo eolico'!B2155</f>
        <v>1292.7673225143287</v>
      </c>
      <c r="G2153">
        <f>$P$43*'Profilo fotovoltaico'!B2155+'Approvvigionamento energia'!$Q$43*'Profilo eolico'!B2155</f>
        <v>1481.132144552269</v>
      </c>
      <c r="H2153">
        <f t="shared" si="66"/>
        <v>1138.4335154826958</v>
      </c>
      <c r="I2153">
        <f>IF(LCOH!$C$28=Menu!$A$1,'Approvvigionamento energia'!C2153,0)+IF(LCOH!$C$28=Menu!$A$2,'Approvvigionamento energia'!D2153,0)+IF(LCOH!$C$28=Menu!$A$3,'Approvvigionamento energia'!E2153,0)+IF(LCOH!$C$28=Menu!$A$4,'Approvvigionamento energia'!F2153,0)+IF(LCOH!$C$28=Menu!$A$5,'Approvvigionamento energia'!G2153,0)+IF(LCOH!$C$28=Menu!$A$6,'Approvvigionamento energia'!H2153,0)</f>
        <v>1292.7673225143287</v>
      </c>
      <c r="J2153">
        <f>'Approvvigionamento energia'!A2153+'Approvvigionamento energia'!B2153+'Approvvigionamento energia'!I2153</f>
        <v>1676.7673225143287</v>
      </c>
      <c r="K2153">
        <f>IF(MIN(LCOH!$C$18,J2153)&gt;=$P$48*LCOH!$C$18, MIN(LCOH!$C$18,J2153),0)</f>
        <v>1500</v>
      </c>
      <c r="L2153">
        <f t="shared" si="67"/>
        <v>176.76732251432873</v>
      </c>
      <c r="M2153">
        <f>K2153/LCOH!$C$18</f>
        <v>1</v>
      </c>
      <c r="N2153">
        <f>K2153/LCOH!$C$34</f>
        <v>28.901734104046245</v>
      </c>
    </row>
    <row r="2154" spans="1:14" x14ac:dyDescent="0.35">
      <c r="A2154">
        <f>'Profilo fotovoltaico'!B2156*LCOH!$C$20</f>
        <v>85</v>
      </c>
      <c r="B2154">
        <f>'Profilo eolico'!B2156*LCOH!$C$21</f>
        <v>153.79999999999998</v>
      </c>
      <c r="C2154">
        <f>$P$35*'Profilo fotovoltaico'!B2156</f>
        <v>625.14203594787557</v>
      </c>
      <c r="D2154">
        <f>$Q$37*'Profilo eolico'!B2156</f>
        <v>897.36684677600874</v>
      </c>
      <c r="E2154">
        <f>$P$39*'Profilo fotovoltaico'!B2156+'Approvvigionamento energia'!$Q$39*'Profilo eolico'!B2156</f>
        <v>829.31064406897542</v>
      </c>
      <c r="F2154">
        <f>$P$41*'Profilo fotovoltaico'!B2156+'Approvvigionamento energia'!$Q$41*'Profilo eolico'!B2156</f>
        <v>761.2544413619421</v>
      </c>
      <c r="G2154">
        <f>$P$43*'Profilo fotovoltaico'!B2156+'Approvvigionamento energia'!$Q$43*'Profilo eolico'!B2156</f>
        <v>693.19823865490889</v>
      </c>
      <c r="H2154">
        <f t="shared" si="66"/>
        <v>1138.4335154826958</v>
      </c>
      <c r="I2154">
        <f>IF(LCOH!$C$28=Menu!$A$1,'Approvvigionamento energia'!C2154,0)+IF(LCOH!$C$28=Menu!$A$2,'Approvvigionamento energia'!D2154,0)+IF(LCOH!$C$28=Menu!$A$3,'Approvvigionamento energia'!E2154,0)+IF(LCOH!$C$28=Menu!$A$4,'Approvvigionamento energia'!F2154,0)+IF(LCOH!$C$28=Menu!$A$5,'Approvvigionamento energia'!G2154,0)+IF(LCOH!$C$28=Menu!$A$6,'Approvvigionamento energia'!H2154,0)</f>
        <v>761.2544413619421</v>
      </c>
      <c r="J2154">
        <f>'Approvvigionamento energia'!A2154+'Approvvigionamento energia'!B2154+'Approvvigionamento energia'!I2154</f>
        <v>1000.0544413619421</v>
      </c>
      <c r="K2154">
        <f>IF(MIN(LCOH!$C$18,J2154)&gt;=$P$48*LCOH!$C$18, MIN(LCOH!$C$18,J2154),0)</f>
        <v>1000.0544413619421</v>
      </c>
      <c r="L2154">
        <f t="shared" si="67"/>
        <v>0</v>
      </c>
      <c r="M2154">
        <f>K2154/LCOH!$C$18</f>
        <v>0.66670296090796133</v>
      </c>
      <c r="N2154">
        <f>K2154/LCOH!$C$34</f>
        <v>19.268871702542235</v>
      </c>
    </row>
    <row r="2155" spans="1:14" x14ac:dyDescent="0.35">
      <c r="A2155">
        <f>'Profilo fotovoltaico'!B2157*LCOH!$C$20</f>
        <v>3</v>
      </c>
      <c r="B2155">
        <f>'Profilo eolico'!B2157*LCOH!$C$21</f>
        <v>183.4</v>
      </c>
      <c r="C2155">
        <f>$P$35*'Profilo fotovoltaico'!B2157</f>
        <v>22.063836562866197</v>
      </c>
      <c r="D2155">
        <f>$Q$37*'Profilo eolico'!B2157</f>
        <v>1070.0720396535762</v>
      </c>
      <c r="E2155">
        <f>$P$39*'Profilo fotovoltaico'!B2157+'Approvvigionamento energia'!$Q$39*'Profilo eolico'!B2157</f>
        <v>808.06998888089868</v>
      </c>
      <c r="F2155">
        <f>$P$41*'Profilo fotovoltaico'!B2157+'Approvvigionamento energia'!$Q$41*'Profilo eolico'!B2157</f>
        <v>546.06793810822126</v>
      </c>
      <c r="G2155">
        <f>$P$43*'Profilo fotovoltaico'!B2157+'Approvvigionamento energia'!$Q$43*'Profilo eolico'!B2157</f>
        <v>284.06588733554372</v>
      </c>
      <c r="H2155">
        <f t="shared" si="66"/>
        <v>1138.4335154826958</v>
      </c>
      <c r="I2155">
        <f>IF(LCOH!$C$28=Menu!$A$1,'Approvvigionamento energia'!C2155,0)+IF(LCOH!$C$28=Menu!$A$2,'Approvvigionamento energia'!D2155,0)+IF(LCOH!$C$28=Menu!$A$3,'Approvvigionamento energia'!E2155,0)+IF(LCOH!$C$28=Menu!$A$4,'Approvvigionamento energia'!F2155,0)+IF(LCOH!$C$28=Menu!$A$5,'Approvvigionamento energia'!G2155,0)+IF(LCOH!$C$28=Menu!$A$6,'Approvvigionamento energia'!H2155,0)</f>
        <v>546.06793810822126</v>
      </c>
      <c r="J2155">
        <f>'Approvvigionamento energia'!A2155+'Approvvigionamento energia'!B2155+'Approvvigionamento energia'!I2155</f>
        <v>732.46793810822123</v>
      </c>
      <c r="K2155">
        <f>IF(MIN(LCOH!$C$18,J2155)&gt;=$P$48*LCOH!$C$18, MIN(LCOH!$C$18,J2155),0)</f>
        <v>732.46793810822123</v>
      </c>
      <c r="L2155">
        <f t="shared" si="67"/>
        <v>0</v>
      </c>
      <c r="M2155">
        <f>K2155/LCOH!$C$18</f>
        <v>0.48831195873881417</v>
      </c>
      <c r="N2155">
        <f>K2155/LCOH!$C$34</f>
        <v>14.113062391295207</v>
      </c>
    </row>
    <row r="2156" spans="1:14" x14ac:dyDescent="0.35">
      <c r="A2156">
        <f>'Profilo fotovoltaico'!B2158*LCOH!$C$20</f>
        <v>0</v>
      </c>
      <c r="B2156">
        <f>'Profilo eolico'!B2158*LCOH!$C$21</f>
        <v>215.9</v>
      </c>
      <c r="C2156">
        <f>$P$35*'Profilo fotovoltaico'!B2158</f>
        <v>0</v>
      </c>
      <c r="D2156">
        <f>$Q$37*'Profilo eolico'!B2158</f>
        <v>1259.6976737252296</v>
      </c>
      <c r="E2156">
        <f>$P$39*'Profilo fotovoltaico'!B2158+'Approvvigionamento energia'!$Q$39*'Profilo eolico'!B2158</f>
        <v>944.77325529392215</v>
      </c>
      <c r="F2156">
        <f>$P$41*'Profilo fotovoltaico'!B2158+'Approvvigionamento energia'!$Q$41*'Profilo eolico'!B2158</f>
        <v>629.8488368626148</v>
      </c>
      <c r="G2156">
        <f>$P$43*'Profilo fotovoltaico'!B2158+'Approvvigionamento energia'!$Q$43*'Profilo eolico'!B2158</f>
        <v>314.9244184313074</v>
      </c>
      <c r="H2156">
        <f t="shared" si="66"/>
        <v>1138.4335154826958</v>
      </c>
      <c r="I2156">
        <f>IF(LCOH!$C$28=Menu!$A$1,'Approvvigionamento energia'!C2156,0)+IF(LCOH!$C$28=Menu!$A$2,'Approvvigionamento energia'!D2156,0)+IF(LCOH!$C$28=Menu!$A$3,'Approvvigionamento energia'!E2156,0)+IF(LCOH!$C$28=Menu!$A$4,'Approvvigionamento energia'!F2156,0)+IF(LCOH!$C$28=Menu!$A$5,'Approvvigionamento energia'!G2156,0)+IF(LCOH!$C$28=Menu!$A$6,'Approvvigionamento energia'!H2156,0)</f>
        <v>629.8488368626148</v>
      </c>
      <c r="J2156">
        <f>'Approvvigionamento energia'!A2156+'Approvvigionamento energia'!B2156+'Approvvigionamento energia'!I2156</f>
        <v>845.74883686261478</v>
      </c>
      <c r="K2156">
        <f>IF(MIN(LCOH!$C$18,J2156)&gt;=$P$48*LCOH!$C$18, MIN(LCOH!$C$18,J2156),0)</f>
        <v>845.74883686261478</v>
      </c>
      <c r="L2156">
        <f t="shared" si="67"/>
        <v>0</v>
      </c>
      <c r="M2156">
        <f>K2156/LCOH!$C$18</f>
        <v>0.5638325579084098</v>
      </c>
      <c r="N2156">
        <f>K2156/LCOH!$C$34</f>
        <v>16.295738667873117</v>
      </c>
    </row>
    <row r="2157" spans="1:14" x14ac:dyDescent="0.35">
      <c r="A2157">
        <f>'Profilo fotovoltaico'!B2159*LCOH!$C$20</f>
        <v>0</v>
      </c>
      <c r="B2157">
        <f>'Profilo eolico'!B2159*LCOH!$C$21</f>
        <v>241.5</v>
      </c>
      <c r="C2157">
        <f>$P$35*'Profilo fotovoltaico'!B2159</f>
        <v>0</v>
      </c>
      <c r="D2157">
        <f>$Q$37*'Profilo eolico'!B2159</f>
        <v>1409.0643270247472</v>
      </c>
      <c r="E2157">
        <f>$P$39*'Profilo fotovoltaico'!B2159+'Approvvigionamento energia'!$Q$39*'Profilo eolico'!B2159</f>
        <v>1056.7982452685603</v>
      </c>
      <c r="F2157">
        <f>$P$41*'Profilo fotovoltaico'!B2159+'Approvvigionamento energia'!$Q$41*'Profilo eolico'!B2159</f>
        <v>704.53216351237359</v>
      </c>
      <c r="G2157">
        <f>$P$43*'Profilo fotovoltaico'!B2159+'Approvvigionamento energia'!$Q$43*'Profilo eolico'!B2159</f>
        <v>352.26608175618679</v>
      </c>
      <c r="H2157">
        <f t="shared" si="66"/>
        <v>1138.4335154826958</v>
      </c>
      <c r="I2157">
        <f>IF(LCOH!$C$28=Menu!$A$1,'Approvvigionamento energia'!C2157,0)+IF(LCOH!$C$28=Menu!$A$2,'Approvvigionamento energia'!D2157,0)+IF(LCOH!$C$28=Menu!$A$3,'Approvvigionamento energia'!E2157,0)+IF(LCOH!$C$28=Menu!$A$4,'Approvvigionamento energia'!F2157,0)+IF(LCOH!$C$28=Menu!$A$5,'Approvvigionamento energia'!G2157,0)+IF(LCOH!$C$28=Menu!$A$6,'Approvvigionamento energia'!H2157,0)</f>
        <v>704.53216351237359</v>
      </c>
      <c r="J2157">
        <f>'Approvvigionamento energia'!A2157+'Approvvigionamento energia'!B2157+'Approvvigionamento energia'!I2157</f>
        <v>946.03216351237359</v>
      </c>
      <c r="K2157">
        <f>IF(MIN(LCOH!$C$18,J2157)&gt;=$P$48*LCOH!$C$18, MIN(LCOH!$C$18,J2157),0)</f>
        <v>946.03216351237359</v>
      </c>
      <c r="L2157">
        <f t="shared" si="67"/>
        <v>0</v>
      </c>
      <c r="M2157">
        <f>K2157/LCOH!$C$18</f>
        <v>0.63068810900824901</v>
      </c>
      <c r="N2157">
        <f>K2157/LCOH!$C$34</f>
        <v>18.227980029140145</v>
      </c>
    </row>
    <row r="2158" spans="1:14" x14ac:dyDescent="0.35">
      <c r="A2158">
        <f>'Profilo fotovoltaico'!B2160*LCOH!$C$20</f>
        <v>0</v>
      </c>
      <c r="B2158">
        <f>'Profilo eolico'!B2160*LCOH!$C$21</f>
        <v>257.40000000000003</v>
      </c>
      <c r="C2158">
        <f>$P$35*'Profilo fotovoltaico'!B2160</f>
        <v>0</v>
      </c>
      <c r="D2158">
        <f>$Q$37*'Profilo eolico'!B2160</f>
        <v>1501.8350218474948</v>
      </c>
      <c r="E2158">
        <f>$P$39*'Profilo fotovoltaico'!B2160+'Approvvigionamento energia'!$Q$39*'Profilo eolico'!B2160</f>
        <v>1126.376266385621</v>
      </c>
      <c r="F2158">
        <f>$P$41*'Profilo fotovoltaico'!B2160+'Approvvigionamento energia'!$Q$41*'Profilo eolico'!B2160</f>
        <v>750.91751092374739</v>
      </c>
      <c r="G2158">
        <f>$P$43*'Profilo fotovoltaico'!B2160+'Approvvigionamento energia'!$Q$43*'Profilo eolico'!B2160</f>
        <v>375.45875546187369</v>
      </c>
      <c r="H2158">
        <f t="shared" si="66"/>
        <v>1138.4335154826958</v>
      </c>
      <c r="I2158">
        <f>IF(LCOH!$C$28=Menu!$A$1,'Approvvigionamento energia'!C2158,0)+IF(LCOH!$C$28=Menu!$A$2,'Approvvigionamento energia'!D2158,0)+IF(LCOH!$C$28=Menu!$A$3,'Approvvigionamento energia'!E2158,0)+IF(LCOH!$C$28=Menu!$A$4,'Approvvigionamento energia'!F2158,0)+IF(LCOH!$C$28=Menu!$A$5,'Approvvigionamento energia'!G2158,0)+IF(LCOH!$C$28=Menu!$A$6,'Approvvigionamento energia'!H2158,0)</f>
        <v>750.91751092374739</v>
      </c>
      <c r="J2158">
        <f>'Approvvigionamento energia'!A2158+'Approvvigionamento energia'!B2158+'Approvvigionamento energia'!I2158</f>
        <v>1008.3175109237475</v>
      </c>
      <c r="K2158">
        <f>IF(MIN(LCOH!$C$18,J2158)&gt;=$P$48*LCOH!$C$18, MIN(LCOH!$C$18,J2158),0)</f>
        <v>1008.3175109237475</v>
      </c>
      <c r="L2158">
        <f t="shared" si="67"/>
        <v>0</v>
      </c>
      <c r="M2158">
        <f>K2158/LCOH!$C$18</f>
        <v>0.67221167394916503</v>
      </c>
      <c r="N2158">
        <f>K2158/LCOH!$C$34</f>
        <v>19.428083062114595</v>
      </c>
    </row>
    <row r="2159" spans="1:14" x14ac:dyDescent="0.35">
      <c r="A2159">
        <f>'Profilo fotovoltaico'!B2161*LCOH!$C$20</f>
        <v>0</v>
      </c>
      <c r="B2159">
        <f>'Profilo eolico'!B2161*LCOH!$C$21</f>
        <v>271.5</v>
      </c>
      <c r="C2159">
        <f>$P$35*'Profilo fotovoltaico'!B2161</f>
        <v>0</v>
      </c>
      <c r="D2159">
        <f>$Q$37*'Profilo eolico'!B2161</f>
        <v>1584.1033738601197</v>
      </c>
      <c r="E2159">
        <f>$P$39*'Profilo fotovoltaico'!B2161+'Approvvigionamento energia'!$Q$39*'Profilo eolico'!B2161</f>
        <v>1188.0775303950898</v>
      </c>
      <c r="F2159">
        <f>$P$41*'Profilo fotovoltaico'!B2161+'Approvvigionamento energia'!$Q$41*'Profilo eolico'!B2161</f>
        <v>792.05168693005987</v>
      </c>
      <c r="G2159">
        <f>$P$43*'Profilo fotovoltaico'!B2161+'Approvvigionamento energia'!$Q$43*'Profilo eolico'!B2161</f>
        <v>396.02584346502994</v>
      </c>
      <c r="H2159">
        <f t="shared" si="66"/>
        <v>1138.4335154826958</v>
      </c>
      <c r="I2159">
        <f>IF(LCOH!$C$28=Menu!$A$1,'Approvvigionamento energia'!C2159,0)+IF(LCOH!$C$28=Menu!$A$2,'Approvvigionamento energia'!D2159,0)+IF(LCOH!$C$28=Menu!$A$3,'Approvvigionamento energia'!E2159,0)+IF(LCOH!$C$28=Menu!$A$4,'Approvvigionamento energia'!F2159,0)+IF(LCOH!$C$28=Menu!$A$5,'Approvvigionamento energia'!G2159,0)+IF(LCOH!$C$28=Menu!$A$6,'Approvvigionamento energia'!H2159,0)</f>
        <v>792.05168693005987</v>
      </c>
      <c r="J2159">
        <f>'Approvvigionamento energia'!A2159+'Approvvigionamento energia'!B2159+'Approvvigionamento energia'!I2159</f>
        <v>1063.55168693006</v>
      </c>
      <c r="K2159">
        <f>IF(MIN(LCOH!$C$18,J2159)&gt;=$P$48*LCOH!$C$18, MIN(LCOH!$C$18,J2159),0)</f>
        <v>1063.55168693006</v>
      </c>
      <c r="L2159">
        <f t="shared" si="67"/>
        <v>0</v>
      </c>
      <c r="M2159">
        <f>K2159/LCOH!$C$18</f>
        <v>0.70903445795337328</v>
      </c>
      <c r="N2159">
        <f>K2159/LCOH!$C$34</f>
        <v>20.492325374374953</v>
      </c>
    </row>
    <row r="2160" spans="1:14" x14ac:dyDescent="0.35">
      <c r="A2160">
        <f>'Profilo fotovoltaico'!B2162*LCOH!$C$20</f>
        <v>0</v>
      </c>
      <c r="B2160">
        <f>'Profilo eolico'!B2162*LCOH!$C$21</f>
        <v>286.10000000000002</v>
      </c>
      <c r="C2160">
        <f>$P$35*'Profilo fotovoltaico'!B2162</f>
        <v>0</v>
      </c>
      <c r="D2160">
        <f>$Q$37*'Profilo eolico'!B2162</f>
        <v>1669.2890433200009</v>
      </c>
      <c r="E2160">
        <f>$P$39*'Profilo fotovoltaico'!B2162+'Approvvigionamento energia'!$Q$39*'Profilo eolico'!B2162</f>
        <v>1251.9667824900007</v>
      </c>
      <c r="F2160">
        <f>$P$41*'Profilo fotovoltaico'!B2162+'Approvvigionamento energia'!$Q$41*'Profilo eolico'!B2162</f>
        <v>834.64452166000046</v>
      </c>
      <c r="G2160">
        <f>$P$43*'Profilo fotovoltaico'!B2162+'Approvvigionamento energia'!$Q$43*'Profilo eolico'!B2162</f>
        <v>417.32226083000023</v>
      </c>
      <c r="H2160">
        <f t="shared" si="66"/>
        <v>1138.4335154826958</v>
      </c>
      <c r="I2160">
        <f>IF(LCOH!$C$28=Menu!$A$1,'Approvvigionamento energia'!C2160,0)+IF(LCOH!$C$28=Menu!$A$2,'Approvvigionamento energia'!D2160,0)+IF(LCOH!$C$28=Menu!$A$3,'Approvvigionamento energia'!E2160,0)+IF(LCOH!$C$28=Menu!$A$4,'Approvvigionamento energia'!F2160,0)+IF(LCOH!$C$28=Menu!$A$5,'Approvvigionamento energia'!G2160,0)+IF(LCOH!$C$28=Menu!$A$6,'Approvvigionamento energia'!H2160,0)</f>
        <v>834.64452166000046</v>
      </c>
      <c r="J2160">
        <f>'Approvvigionamento energia'!A2160+'Approvvigionamento energia'!B2160+'Approvvigionamento energia'!I2160</f>
        <v>1120.7445216600004</v>
      </c>
      <c r="K2160">
        <f>IF(MIN(LCOH!$C$18,J2160)&gt;=$P$48*LCOH!$C$18, MIN(LCOH!$C$18,J2160),0)</f>
        <v>1120.7445216600004</v>
      </c>
      <c r="L2160">
        <f t="shared" si="67"/>
        <v>0</v>
      </c>
      <c r="M2160">
        <f>K2160/LCOH!$C$18</f>
        <v>0.74716301444000022</v>
      </c>
      <c r="N2160">
        <f>K2160/LCOH!$C$34</f>
        <v>21.594306775722551</v>
      </c>
    </row>
    <row r="2161" spans="1:14" x14ac:dyDescent="0.35">
      <c r="A2161">
        <f>'Profilo fotovoltaico'!B2163*LCOH!$C$20</f>
        <v>0</v>
      </c>
      <c r="B2161">
        <f>'Profilo eolico'!B2163*LCOH!$C$21</f>
        <v>298.20000000000005</v>
      </c>
      <c r="C2161">
        <f>$P$35*'Profilo fotovoltaico'!B2163</f>
        <v>0</v>
      </c>
      <c r="D2161">
        <f>$Q$37*'Profilo eolico'!B2163</f>
        <v>1739.8881255436011</v>
      </c>
      <c r="E2161">
        <f>$P$39*'Profilo fotovoltaico'!B2163+'Approvvigionamento energia'!$Q$39*'Profilo eolico'!B2163</f>
        <v>1304.9160941577006</v>
      </c>
      <c r="F2161">
        <f>$P$41*'Profilo fotovoltaico'!B2163+'Approvvigionamento energia'!$Q$41*'Profilo eolico'!B2163</f>
        <v>869.94406277180053</v>
      </c>
      <c r="G2161">
        <f>$P$43*'Profilo fotovoltaico'!B2163+'Approvvigionamento energia'!$Q$43*'Profilo eolico'!B2163</f>
        <v>434.97203138590027</v>
      </c>
      <c r="H2161">
        <f t="shared" si="66"/>
        <v>1138.4335154826958</v>
      </c>
      <c r="I2161">
        <f>IF(LCOH!$C$28=Menu!$A$1,'Approvvigionamento energia'!C2161,0)+IF(LCOH!$C$28=Menu!$A$2,'Approvvigionamento energia'!D2161,0)+IF(LCOH!$C$28=Menu!$A$3,'Approvvigionamento energia'!E2161,0)+IF(LCOH!$C$28=Menu!$A$4,'Approvvigionamento energia'!F2161,0)+IF(LCOH!$C$28=Menu!$A$5,'Approvvigionamento energia'!G2161,0)+IF(LCOH!$C$28=Menu!$A$6,'Approvvigionamento energia'!H2161,0)</f>
        <v>869.94406277180053</v>
      </c>
      <c r="J2161">
        <f>'Approvvigionamento energia'!A2161+'Approvvigionamento energia'!B2161+'Approvvigionamento energia'!I2161</f>
        <v>1168.1440627718007</v>
      </c>
      <c r="K2161">
        <f>IF(MIN(LCOH!$C$18,J2161)&gt;=$P$48*LCOH!$C$18, MIN(LCOH!$C$18,J2161),0)</f>
        <v>1168.1440627718007</v>
      </c>
      <c r="L2161">
        <f t="shared" si="67"/>
        <v>0</v>
      </c>
      <c r="M2161">
        <f>K2161/LCOH!$C$18</f>
        <v>0.77876270851453377</v>
      </c>
      <c r="N2161">
        <f>K2161/LCOH!$C$34</f>
        <v>22.507592731633924</v>
      </c>
    </row>
    <row r="2162" spans="1:14" x14ac:dyDescent="0.35">
      <c r="A2162">
        <f>'Profilo fotovoltaico'!B2164*LCOH!$C$20</f>
        <v>0</v>
      </c>
      <c r="B2162">
        <f>'Profilo eolico'!B2164*LCOH!$C$21</f>
        <v>304</v>
      </c>
      <c r="C2162">
        <f>$P$35*'Profilo fotovoltaico'!B2164</f>
        <v>0</v>
      </c>
      <c r="D2162">
        <f>$Q$37*'Profilo eolico'!B2164</f>
        <v>1773.7290079317729</v>
      </c>
      <c r="E2162">
        <f>$P$39*'Profilo fotovoltaico'!B2164+'Approvvigionamento energia'!$Q$39*'Profilo eolico'!B2164</f>
        <v>1330.2967559488295</v>
      </c>
      <c r="F2162">
        <f>$P$41*'Profilo fotovoltaico'!B2164+'Approvvigionamento energia'!$Q$41*'Profilo eolico'!B2164</f>
        <v>886.86450396588646</v>
      </c>
      <c r="G2162">
        <f>$P$43*'Profilo fotovoltaico'!B2164+'Approvvigionamento energia'!$Q$43*'Profilo eolico'!B2164</f>
        <v>443.43225198294323</v>
      </c>
      <c r="H2162">
        <f t="shared" si="66"/>
        <v>1138.4335154826958</v>
      </c>
      <c r="I2162">
        <f>IF(LCOH!$C$28=Menu!$A$1,'Approvvigionamento energia'!C2162,0)+IF(LCOH!$C$28=Menu!$A$2,'Approvvigionamento energia'!D2162,0)+IF(LCOH!$C$28=Menu!$A$3,'Approvvigionamento energia'!E2162,0)+IF(LCOH!$C$28=Menu!$A$4,'Approvvigionamento energia'!F2162,0)+IF(LCOH!$C$28=Menu!$A$5,'Approvvigionamento energia'!G2162,0)+IF(LCOH!$C$28=Menu!$A$6,'Approvvigionamento energia'!H2162,0)</f>
        <v>886.86450396588646</v>
      </c>
      <c r="J2162">
        <f>'Approvvigionamento energia'!A2162+'Approvvigionamento energia'!B2162+'Approvvigionamento energia'!I2162</f>
        <v>1190.8645039658863</v>
      </c>
      <c r="K2162">
        <f>IF(MIN(LCOH!$C$18,J2162)&gt;=$P$48*LCOH!$C$18, MIN(LCOH!$C$18,J2162),0)</f>
        <v>1190.8645039658863</v>
      </c>
      <c r="L2162">
        <f t="shared" si="67"/>
        <v>0</v>
      </c>
      <c r="M2162">
        <f>K2162/LCOH!$C$18</f>
        <v>0.79390966931059093</v>
      </c>
      <c r="N2162">
        <f>K2162/LCOH!$C$34</f>
        <v>22.945366165045979</v>
      </c>
    </row>
    <row r="2163" spans="1:14" x14ac:dyDescent="0.35">
      <c r="A2163">
        <f>'Profilo fotovoltaico'!B2165*LCOH!$C$20</f>
        <v>0</v>
      </c>
      <c r="B2163">
        <f>'Profilo eolico'!B2165*LCOH!$C$21</f>
        <v>305</v>
      </c>
      <c r="C2163">
        <f>$P$35*'Profilo fotovoltaico'!B2165</f>
        <v>0</v>
      </c>
      <c r="D2163">
        <f>$Q$37*'Profilo eolico'!B2165</f>
        <v>1779.5636428262853</v>
      </c>
      <c r="E2163">
        <f>$P$39*'Profilo fotovoltaico'!B2165+'Approvvigionamento energia'!$Q$39*'Profilo eolico'!B2165</f>
        <v>1334.6727321197138</v>
      </c>
      <c r="F2163">
        <f>$P$41*'Profilo fotovoltaico'!B2165+'Approvvigionamento energia'!$Q$41*'Profilo eolico'!B2165</f>
        <v>889.78182141314267</v>
      </c>
      <c r="G2163">
        <f>$P$43*'Profilo fotovoltaico'!B2165+'Approvvigionamento energia'!$Q$43*'Profilo eolico'!B2165</f>
        <v>444.89091070657133</v>
      </c>
      <c r="H2163">
        <f t="shared" si="66"/>
        <v>1138.4335154826958</v>
      </c>
      <c r="I2163">
        <f>IF(LCOH!$C$28=Menu!$A$1,'Approvvigionamento energia'!C2163,0)+IF(LCOH!$C$28=Menu!$A$2,'Approvvigionamento energia'!D2163,0)+IF(LCOH!$C$28=Menu!$A$3,'Approvvigionamento energia'!E2163,0)+IF(LCOH!$C$28=Menu!$A$4,'Approvvigionamento energia'!F2163,0)+IF(LCOH!$C$28=Menu!$A$5,'Approvvigionamento energia'!G2163,0)+IF(LCOH!$C$28=Menu!$A$6,'Approvvigionamento energia'!H2163,0)</f>
        <v>889.78182141314267</v>
      </c>
      <c r="J2163">
        <f>'Approvvigionamento energia'!A2163+'Approvvigionamento energia'!B2163+'Approvvigionamento energia'!I2163</f>
        <v>1194.7818214131426</v>
      </c>
      <c r="K2163">
        <f>IF(MIN(LCOH!$C$18,J2163)&gt;=$P$48*LCOH!$C$18, MIN(LCOH!$C$18,J2163),0)</f>
        <v>1194.7818214131426</v>
      </c>
      <c r="L2163">
        <f t="shared" si="67"/>
        <v>0</v>
      </c>
      <c r="M2163">
        <f>K2163/LCOH!$C$18</f>
        <v>0.79652121427542832</v>
      </c>
      <c r="N2163">
        <f>K2163/LCOH!$C$34</f>
        <v>23.020844343220475</v>
      </c>
    </row>
    <row r="2164" spans="1:14" x14ac:dyDescent="0.35">
      <c r="A2164">
        <f>'Profilo fotovoltaico'!B2166*LCOH!$C$20</f>
        <v>0</v>
      </c>
      <c r="B2164">
        <f>'Profilo eolico'!B2166*LCOH!$C$21</f>
        <v>304.20000000000005</v>
      </c>
      <c r="C2164">
        <f>$P$35*'Profilo fotovoltaico'!B2166</f>
        <v>0</v>
      </c>
      <c r="D2164">
        <f>$Q$37*'Profilo eolico'!B2166</f>
        <v>1774.8959349106756</v>
      </c>
      <c r="E2164">
        <f>$P$39*'Profilo fotovoltaico'!B2166+'Approvvigionamento energia'!$Q$39*'Profilo eolico'!B2166</f>
        <v>1331.1719511830065</v>
      </c>
      <c r="F2164">
        <f>$P$41*'Profilo fotovoltaico'!B2166+'Approvvigionamento energia'!$Q$41*'Profilo eolico'!B2166</f>
        <v>887.44796745533779</v>
      </c>
      <c r="G2164">
        <f>$P$43*'Profilo fotovoltaico'!B2166+'Approvvigionamento energia'!$Q$43*'Profilo eolico'!B2166</f>
        <v>443.72398372766889</v>
      </c>
      <c r="H2164">
        <f t="shared" si="66"/>
        <v>1138.4335154826958</v>
      </c>
      <c r="I2164">
        <f>IF(LCOH!$C$28=Menu!$A$1,'Approvvigionamento energia'!C2164,0)+IF(LCOH!$C$28=Menu!$A$2,'Approvvigionamento energia'!D2164,0)+IF(LCOH!$C$28=Menu!$A$3,'Approvvigionamento energia'!E2164,0)+IF(LCOH!$C$28=Menu!$A$4,'Approvvigionamento energia'!F2164,0)+IF(LCOH!$C$28=Menu!$A$5,'Approvvigionamento energia'!G2164,0)+IF(LCOH!$C$28=Menu!$A$6,'Approvvigionamento energia'!H2164,0)</f>
        <v>887.44796745533779</v>
      </c>
      <c r="J2164">
        <f>'Approvvigionamento energia'!A2164+'Approvvigionamento energia'!B2164+'Approvvigionamento energia'!I2164</f>
        <v>1191.6479674553379</v>
      </c>
      <c r="K2164">
        <f>IF(MIN(LCOH!$C$18,J2164)&gt;=$P$48*LCOH!$C$18, MIN(LCOH!$C$18,J2164),0)</f>
        <v>1191.6479674553379</v>
      </c>
      <c r="L2164">
        <f t="shared" si="67"/>
        <v>0</v>
      </c>
      <c r="M2164">
        <f>K2164/LCOH!$C$18</f>
        <v>0.79443197830355861</v>
      </c>
      <c r="N2164">
        <f>K2164/LCOH!$C$34</f>
        <v>22.960461800680886</v>
      </c>
    </row>
    <row r="2165" spans="1:14" x14ac:dyDescent="0.35">
      <c r="A2165">
        <f>'Profilo fotovoltaico'!B2167*LCOH!$C$20</f>
        <v>0</v>
      </c>
      <c r="B2165">
        <f>'Profilo eolico'!B2167*LCOH!$C$21</f>
        <v>292.5</v>
      </c>
      <c r="C2165">
        <f>$P$35*'Profilo fotovoltaico'!B2167</f>
        <v>0</v>
      </c>
      <c r="D2165">
        <f>$Q$37*'Profilo eolico'!B2167</f>
        <v>1706.6307066448801</v>
      </c>
      <c r="E2165">
        <f>$P$39*'Profilo fotovoltaico'!B2167+'Approvvigionamento energia'!$Q$39*'Profilo eolico'!B2167</f>
        <v>1279.9730299836599</v>
      </c>
      <c r="F2165">
        <f>$P$41*'Profilo fotovoltaico'!B2167+'Approvvigionamento energia'!$Q$41*'Profilo eolico'!B2167</f>
        <v>853.31535332244005</v>
      </c>
      <c r="G2165">
        <f>$P$43*'Profilo fotovoltaico'!B2167+'Approvvigionamento energia'!$Q$43*'Profilo eolico'!B2167</f>
        <v>426.65767666122002</v>
      </c>
      <c r="H2165">
        <f t="shared" si="66"/>
        <v>1138.4335154826958</v>
      </c>
      <c r="I2165">
        <f>IF(LCOH!$C$28=Menu!$A$1,'Approvvigionamento energia'!C2165,0)+IF(LCOH!$C$28=Menu!$A$2,'Approvvigionamento energia'!D2165,0)+IF(LCOH!$C$28=Menu!$A$3,'Approvvigionamento energia'!E2165,0)+IF(LCOH!$C$28=Menu!$A$4,'Approvvigionamento energia'!F2165,0)+IF(LCOH!$C$28=Menu!$A$5,'Approvvigionamento energia'!G2165,0)+IF(LCOH!$C$28=Menu!$A$6,'Approvvigionamento energia'!H2165,0)</f>
        <v>853.31535332244005</v>
      </c>
      <c r="J2165">
        <f>'Approvvigionamento energia'!A2165+'Approvvigionamento energia'!B2165+'Approvvigionamento energia'!I2165</f>
        <v>1145.8153533224399</v>
      </c>
      <c r="K2165">
        <f>IF(MIN(LCOH!$C$18,J2165)&gt;=$P$48*LCOH!$C$18, MIN(LCOH!$C$18,J2165),0)</f>
        <v>1145.8153533224399</v>
      </c>
      <c r="L2165">
        <f t="shared" si="67"/>
        <v>0</v>
      </c>
      <c r="M2165">
        <f>K2165/LCOH!$C$18</f>
        <v>0.76387690221495996</v>
      </c>
      <c r="N2165">
        <f>K2165/LCOH!$C$34</f>
        <v>22.077367116039305</v>
      </c>
    </row>
    <row r="2166" spans="1:14" x14ac:dyDescent="0.35">
      <c r="A2166">
        <f>'Profilo fotovoltaico'!B2168*LCOH!$C$20</f>
        <v>0</v>
      </c>
      <c r="B2166">
        <f>'Profilo eolico'!B2168*LCOH!$C$21</f>
        <v>277.7</v>
      </c>
      <c r="C2166">
        <f>$P$35*'Profilo fotovoltaico'!B2168</f>
        <v>0</v>
      </c>
      <c r="D2166">
        <f>$Q$37*'Profilo eolico'!B2168</f>
        <v>1620.2781102060965</v>
      </c>
      <c r="E2166">
        <f>$P$39*'Profilo fotovoltaico'!B2168+'Approvvigionamento energia'!$Q$39*'Profilo eolico'!B2168</f>
        <v>1215.2085826545724</v>
      </c>
      <c r="F2166">
        <f>$P$41*'Profilo fotovoltaico'!B2168+'Approvvigionamento energia'!$Q$41*'Profilo eolico'!B2168</f>
        <v>810.13905510304824</v>
      </c>
      <c r="G2166">
        <f>$P$43*'Profilo fotovoltaico'!B2168+'Approvvigionamento energia'!$Q$43*'Profilo eolico'!B2168</f>
        <v>405.06952755152412</v>
      </c>
      <c r="H2166">
        <f t="shared" si="66"/>
        <v>1138.4335154826958</v>
      </c>
      <c r="I2166">
        <f>IF(LCOH!$C$28=Menu!$A$1,'Approvvigionamento energia'!C2166,0)+IF(LCOH!$C$28=Menu!$A$2,'Approvvigionamento energia'!D2166,0)+IF(LCOH!$C$28=Menu!$A$3,'Approvvigionamento energia'!E2166,0)+IF(LCOH!$C$28=Menu!$A$4,'Approvvigionamento energia'!F2166,0)+IF(LCOH!$C$28=Menu!$A$5,'Approvvigionamento energia'!G2166,0)+IF(LCOH!$C$28=Menu!$A$6,'Approvvigionamento energia'!H2166,0)</f>
        <v>810.13905510304824</v>
      </c>
      <c r="J2166">
        <f>'Approvvigionamento energia'!A2166+'Approvvigionamento energia'!B2166+'Approvvigionamento energia'!I2166</f>
        <v>1087.8390551030482</v>
      </c>
      <c r="K2166">
        <f>IF(MIN(LCOH!$C$18,J2166)&gt;=$P$48*LCOH!$C$18, MIN(LCOH!$C$18,J2166),0)</f>
        <v>1087.8390551030482</v>
      </c>
      <c r="L2166">
        <f t="shared" si="67"/>
        <v>0</v>
      </c>
      <c r="M2166">
        <f>K2166/LCOH!$C$18</f>
        <v>0.72522603673536545</v>
      </c>
      <c r="N2166">
        <f>K2166/LCOH!$C$34</f>
        <v>20.960290079056804</v>
      </c>
    </row>
    <row r="2167" spans="1:14" x14ac:dyDescent="0.35">
      <c r="A2167">
        <f>'Profilo fotovoltaico'!B2169*LCOH!$C$20</f>
        <v>45</v>
      </c>
      <c r="B2167">
        <f>'Profilo eolico'!B2169*LCOH!$C$21</f>
        <v>259</v>
      </c>
      <c r="C2167">
        <f>$P$35*'Profilo fotovoltaico'!B2169</f>
        <v>330.9575484429929</v>
      </c>
      <c r="D2167">
        <f>$Q$37*'Profilo eolico'!B2169</f>
        <v>1511.1704376787145</v>
      </c>
      <c r="E2167">
        <f>$P$39*'Profilo fotovoltaico'!B2169+'Approvvigionamento energia'!$Q$39*'Profilo eolico'!B2169</f>
        <v>1216.1172153697839</v>
      </c>
      <c r="F2167">
        <f>$P$41*'Profilo fotovoltaico'!B2169+'Approvvigionamento energia'!$Q$41*'Profilo eolico'!B2169</f>
        <v>921.0639930608537</v>
      </c>
      <c r="G2167">
        <f>$P$43*'Profilo fotovoltaico'!B2169+'Approvvigionamento energia'!$Q$43*'Profilo eolico'!B2169</f>
        <v>626.01077075192336</v>
      </c>
      <c r="H2167">
        <f t="shared" si="66"/>
        <v>1138.4335154826958</v>
      </c>
      <c r="I2167">
        <f>IF(LCOH!$C$28=Menu!$A$1,'Approvvigionamento energia'!C2167,0)+IF(LCOH!$C$28=Menu!$A$2,'Approvvigionamento energia'!D2167,0)+IF(LCOH!$C$28=Menu!$A$3,'Approvvigionamento energia'!E2167,0)+IF(LCOH!$C$28=Menu!$A$4,'Approvvigionamento energia'!F2167,0)+IF(LCOH!$C$28=Menu!$A$5,'Approvvigionamento energia'!G2167,0)+IF(LCOH!$C$28=Menu!$A$6,'Approvvigionamento energia'!H2167,0)</f>
        <v>921.0639930608537</v>
      </c>
      <c r="J2167">
        <f>'Approvvigionamento energia'!A2167+'Approvvigionamento energia'!B2167+'Approvvigionamento energia'!I2167</f>
        <v>1225.0639930608536</v>
      </c>
      <c r="K2167">
        <f>IF(MIN(LCOH!$C$18,J2167)&gt;=$P$48*LCOH!$C$18, MIN(LCOH!$C$18,J2167),0)</f>
        <v>1225.0639930608536</v>
      </c>
      <c r="L2167">
        <f t="shared" si="67"/>
        <v>0</v>
      </c>
      <c r="M2167">
        <f>K2167/LCOH!$C$18</f>
        <v>0.81670932870723578</v>
      </c>
      <c r="N2167">
        <f>K2167/LCOH!$C$34</f>
        <v>23.604315858590628</v>
      </c>
    </row>
    <row r="2168" spans="1:14" x14ac:dyDescent="0.35">
      <c r="A2168">
        <f>'Profilo fotovoltaico'!B2170*LCOH!$C$20</f>
        <v>164</v>
      </c>
      <c r="B2168">
        <f>'Profilo eolico'!B2170*LCOH!$C$21</f>
        <v>200.1</v>
      </c>
      <c r="C2168">
        <f>$P$35*'Profilo fotovoltaico'!B2170</f>
        <v>1206.1563987700188</v>
      </c>
      <c r="D2168">
        <f>$Q$37*'Profilo eolico'!B2170</f>
        <v>1167.5104423919333</v>
      </c>
      <c r="E2168">
        <f>$P$39*'Profilo fotovoltaico'!B2170+'Approvvigionamento energia'!$Q$39*'Profilo eolico'!B2170</f>
        <v>1177.1719314864547</v>
      </c>
      <c r="F2168">
        <f>$P$41*'Profilo fotovoltaico'!B2170+'Approvvigionamento energia'!$Q$41*'Profilo eolico'!B2170</f>
        <v>1186.8334205809761</v>
      </c>
      <c r="G2168">
        <f>$P$43*'Profilo fotovoltaico'!B2170+'Approvvigionamento energia'!$Q$43*'Profilo eolico'!B2170</f>
        <v>1196.4949096754974</v>
      </c>
      <c r="H2168">
        <f t="shared" si="66"/>
        <v>1138.4335154826958</v>
      </c>
      <c r="I2168">
        <f>IF(LCOH!$C$28=Menu!$A$1,'Approvvigionamento energia'!C2168,0)+IF(LCOH!$C$28=Menu!$A$2,'Approvvigionamento energia'!D2168,0)+IF(LCOH!$C$28=Menu!$A$3,'Approvvigionamento energia'!E2168,0)+IF(LCOH!$C$28=Menu!$A$4,'Approvvigionamento energia'!F2168,0)+IF(LCOH!$C$28=Menu!$A$5,'Approvvigionamento energia'!G2168,0)+IF(LCOH!$C$28=Menu!$A$6,'Approvvigionamento energia'!H2168,0)</f>
        <v>1186.8334205809761</v>
      </c>
      <c r="J2168">
        <f>'Approvvigionamento energia'!A2168+'Approvvigionamento energia'!B2168+'Approvvigionamento energia'!I2168</f>
        <v>1550.933420580976</v>
      </c>
      <c r="K2168">
        <f>IF(MIN(LCOH!$C$18,J2168)&gt;=$P$48*LCOH!$C$18, MIN(LCOH!$C$18,J2168),0)</f>
        <v>1500</v>
      </c>
      <c r="L2168">
        <f t="shared" si="67"/>
        <v>50.933420580975962</v>
      </c>
      <c r="M2168">
        <f>K2168/LCOH!$C$18</f>
        <v>1</v>
      </c>
      <c r="N2168">
        <f>K2168/LCOH!$C$34</f>
        <v>28.901734104046245</v>
      </c>
    </row>
    <row r="2169" spans="1:14" x14ac:dyDescent="0.35">
      <c r="A2169">
        <f>'Profilo fotovoltaico'!B2171*LCOH!$C$20</f>
        <v>299</v>
      </c>
      <c r="B2169">
        <f>'Profilo eolico'!B2171*LCOH!$C$21</f>
        <v>166.7</v>
      </c>
      <c r="C2169">
        <f>$P$35*'Profilo fotovoltaico'!B2171</f>
        <v>2199.0290440989975</v>
      </c>
      <c r="D2169">
        <f>$Q$37*'Profilo eolico'!B2171</f>
        <v>972.63363691521886</v>
      </c>
      <c r="E2169">
        <f>$P$39*'Profilo fotovoltaico'!B2171+'Approvvigionamento energia'!$Q$39*'Profilo eolico'!B2171</f>
        <v>1279.2324887111636</v>
      </c>
      <c r="F2169">
        <f>$P$41*'Profilo fotovoltaico'!B2171+'Approvvigionamento energia'!$Q$41*'Profilo eolico'!B2171</f>
        <v>1585.8313405071081</v>
      </c>
      <c r="G2169">
        <f>$P$43*'Profilo fotovoltaico'!B2171+'Approvvigionamento energia'!$Q$43*'Profilo eolico'!B2171</f>
        <v>1892.4301923030528</v>
      </c>
      <c r="H2169">
        <f t="shared" si="66"/>
        <v>1138.4335154826958</v>
      </c>
      <c r="I2169">
        <f>IF(LCOH!$C$28=Menu!$A$1,'Approvvigionamento energia'!C2169,0)+IF(LCOH!$C$28=Menu!$A$2,'Approvvigionamento energia'!D2169,0)+IF(LCOH!$C$28=Menu!$A$3,'Approvvigionamento energia'!E2169,0)+IF(LCOH!$C$28=Menu!$A$4,'Approvvigionamento energia'!F2169,0)+IF(LCOH!$C$28=Menu!$A$5,'Approvvigionamento energia'!G2169,0)+IF(LCOH!$C$28=Menu!$A$6,'Approvvigionamento energia'!H2169,0)</f>
        <v>1585.8313405071081</v>
      </c>
      <c r="J2169">
        <f>'Approvvigionamento energia'!A2169+'Approvvigionamento energia'!B2169+'Approvvigionamento energia'!I2169</f>
        <v>2051.5313405071079</v>
      </c>
      <c r="K2169">
        <f>IF(MIN(LCOH!$C$18,J2169)&gt;=$P$48*LCOH!$C$18, MIN(LCOH!$C$18,J2169),0)</f>
        <v>1500</v>
      </c>
      <c r="L2169">
        <f t="shared" si="67"/>
        <v>551.53134050710787</v>
      </c>
      <c r="M2169">
        <f>K2169/LCOH!$C$18</f>
        <v>1</v>
      </c>
      <c r="N2169">
        <f>K2169/LCOH!$C$34</f>
        <v>28.901734104046245</v>
      </c>
    </row>
    <row r="2170" spans="1:14" x14ac:dyDescent="0.35">
      <c r="A2170">
        <f>'Profilo fotovoltaico'!B2172*LCOH!$C$20</f>
        <v>426</v>
      </c>
      <c r="B2170">
        <f>'Profilo eolico'!B2172*LCOH!$C$21</f>
        <v>176.5</v>
      </c>
      <c r="C2170">
        <f>$P$35*'Profilo fotovoltaico'!B2172</f>
        <v>3133.0647919269995</v>
      </c>
      <c r="D2170">
        <f>$Q$37*'Profilo eolico'!B2172</f>
        <v>1029.8130588814404</v>
      </c>
      <c r="E2170">
        <f>$P$39*'Profilo fotovoltaico'!B2172+'Approvvigionamento energia'!$Q$39*'Profilo eolico'!B2172</f>
        <v>1555.6259921428302</v>
      </c>
      <c r="F2170">
        <f>$P$41*'Profilo fotovoltaico'!B2172+'Approvvigionamento energia'!$Q$41*'Profilo eolico'!B2172</f>
        <v>2081.4389254042198</v>
      </c>
      <c r="G2170">
        <f>$P$43*'Profilo fotovoltaico'!B2172+'Approvvigionamento energia'!$Q$43*'Profilo eolico'!B2172</f>
        <v>2607.2518586656097</v>
      </c>
      <c r="H2170">
        <f t="shared" si="66"/>
        <v>1138.4335154826958</v>
      </c>
      <c r="I2170">
        <f>IF(LCOH!$C$28=Menu!$A$1,'Approvvigionamento energia'!C2170,0)+IF(LCOH!$C$28=Menu!$A$2,'Approvvigionamento energia'!D2170,0)+IF(LCOH!$C$28=Menu!$A$3,'Approvvigionamento energia'!E2170,0)+IF(LCOH!$C$28=Menu!$A$4,'Approvvigionamento energia'!F2170,0)+IF(LCOH!$C$28=Menu!$A$5,'Approvvigionamento energia'!G2170,0)+IF(LCOH!$C$28=Menu!$A$6,'Approvvigionamento energia'!H2170,0)</f>
        <v>2081.4389254042198</v>
      </c>
      <c r="J2170">
        <f>'Approvvigionamento energia'!A2170+'Approvvigionamento energia'!B2170+'Approvvigionamento energia'!I2170</f>
        <v>2683.9389254042198</v>
      </c>
      <c r="K2170">
        <f>IF(MIN(LCOH!$C$18,J2170)&gt;=$P$48*LCOH!$C$18, MIN(LCOH!$C$18,J2170),0)</f>
        <v>1500</v>
      </c>
      <c r="L2170">
        <f t="shared" si="67"/>
        <v>1183.9389254042198</v>
      </c>
      <c r="M2170">
        <f>K2170/LCOH!$C$18</f>
        <v>1</v>
      </c>
      <c r="N2170">
        <f>K2170/LCOH!$C$34</f>
        <v>28.901734104046245</v>
      </c>
    </row>
    <row r="2171" spans="1:14" x14ac:dyDescent="0.35">
      <c r="A2171">
        <f>'Profilo fotovoltaico'!B2173*LCOH!$C$20</f>
        <v>520</v>
      </c>
      <c r="B2171">
        <f>'Profilo eolico'!B2173*LCOH!$C$21</f>
        <v>190.1</v>
      </c>
      <c r="C2171">
        <f>$P$35*'Profilo fotovoltaico'!B2173</f>
        <v>3824.3983375634739</v>
      </c>
      <c r="D2171">
        <f>$Q$37*'Profilo eolico'!B2173</f>
        <v>1109.1640934468094</v>
      </c>
      <c r="E2171">
        <f>$P$39*'Profilo fotovoltaico'!B2173+'Approvvigionamento energia'!$Q$39*'Profilo eolico'!B2173</f>
        <v>1787.9726544759753</v>
      </c>
      <c r="F2171">
        <f>$P$41*'Profilo fotovoltaico'!B2173+'Approvvigionamento energia'!$Q$41*'Profilo eolico'!B2173</f>
        <v>2466.7812155051415</v>
      </c>
      <c r="G2171">
        <f>$P$43*'Profilo fotovoltaico'!B2173+'Approvvigionamento energia'!$Q$43*'Profilo eolico'!B2173</f>
        <v>3145.5897765343079</v>
      </c>
      <c r="H2171">
        <f t="shared" si="66"/>
        <v>1138.4335154826958</v>
      </c>
      <c r="I2171">
        <f>IF(LCOH!$C$28=Menu!$A$1,'Approvvigionamento energia'!C2171,0)+IF(LCOH!$C$28=Menu!$A$2,'Approvvigionamento energia'!D2171,0)+IF(LCOH!$C$28=Menu!$A$3,'Approvvigionamento energia'!E2171,0)+IF(LCOH!$C$28=Menu!$A$4,'Approvvigionamento energia'!F2171,0)+IF(LCOH!$C$28=Menu!$A$5,'Approvvigionamento energia'!G2171,0)+IF(LCOH!$C$28=Menu!$A$6,'Approvvigionamento energia'!H2171,0)</f>
        <v>2466.7812155051415</v>
      </c>
      <c r="J2171">
        <f>'Approvvigionamento energia'!A2171+'Approvvigionamento energia'!B2171+'Approvvigionamento energia'!I2171</f>
        <v>3176.8812155051414</v>
      </c>
      <c r="K2171">
        <f>IF(MIN(LCOH!$C$18,J2171)&gt;=$P$48*LCOH!$C$18, MIN(LCOH!$C$18,J2171),0)</f>
        <v>1500</v>
      </c>
      <c r="L2171">
        <f t="shared" si="67"/>
        <v>1676.8812155051414</v>
      </c>
      <c r="M2171">
        <f>K2171/LCOH!$C$18</f>
        <v>1</v>
      </c>
      <c r="N2171">
        <f>K2171/LCOH!$C$34</f>
        <v>28.901734104046245</v>
      </c>
    </row>
    <row r="2172" spans="1:14" x14ac:dyDescent="0.35">
      <c r="A2172">
        <f>'Profilo fotovoltaico'!B2174*LCOH!$C$20</f>
        <v>564</v>
      </c>
      <c r="B2172">
        <f>'Profilo eolico'!B2174*LCOH!$C$21</f>
        <v>205.7</v>
      </c>
      <c r="C2172">
        <f>$P$35*'Profilo fotovoltaico'!B2174</f>
        <v>4148.0012738188443</v>
      </c>
      <c r="D2172">
        <f>$Q$37*'Profilo eolico'!B2174</f>
        <v>1200.184397801203</v>
      </c>
      <c r="E2172">
        <f>$P$39*'Profilo fotovoltaico'!B2174+'Approvvigionamento energia'!$Q$39*'Profilo eolico'!B2174</f>
        <v>1937.1386168056133</v>
      </c>
      <c r="F2172">
        <f>$P$41*'Profilo fotovoltaico'!B2174+'Approvvigionamento energia'!$Q$41*'Profilo eolico'!B2174</f>
        <v>2674.0928358100236</v>
      </c>
      <c r="G2172">
        <f>$P$43*'Profilo fotovoltaico'!B2174+'Approvvigionamento energia'!$Q$43*'Profilo eolico'!B2174</f>
        <v>3411.047054814434</v>
      </c>
      <c r="H2172">
        <f t="shared" si="66"/>
        <v>1138.4335154826958</v>
      </c>
      <c r="I2172">
        <f>IF(LCOH!$C$28=Menu!$A$1,'Approvvigionamento energia'!C2172,0)+IF(LCOH!$C$28=Menu!$A$2,'Approvvigionamento energia'!D2172,0)+IF(LCOH!$C$28=Menu!$A$3,'Approvvigionamento energia'!E2172,0)+IF(LCOH!$C$28=Menu!$A$4,'Approvvigionamento energia'!F2172,0)+IF(LCOH!$C$28=Menu!$A$5,'Approvvigionamento energia'!G2172,0)+IF(LCOH!$C$28=Menu!$A$6,'Approvvigionamento energia'!H2172,0)</f>
        <v>2674.0928358100236</v>
      </c>
      <c r="J2172">
        <f>'Approvvigionamento energia'!A2172+'Approvvigionamento energia'!B2172+'Approvvigionamento energia'!I2172</f>
        <v>3443.7928358100235</v>
      </c>
      <c r="K2172">
        <f>IF(MIN(LCOH!$C$18,J2172)&gt;=$P$48*LCOH!$C$18, MIN(LCOH!$C$18,J2172),0)</f>
        <v>1500</v>
      </c>
      <c r="L2172">
        <f t="shared" si="67"/>
        <v>1943.7928358100235</v>
      </c>
      <c r="M2172">
        <f>K2172/LCOH!$C$18</f>
        <v>1</v>
      </c>
      <c r="N2172">
        <f>K2172/LCOH!$C$34</f>
        <v>28.901734104046245</v>
      </c>
    </row>
    <row r="2173" spans="1:14" x14ac:dyDescent="0.35">
      <c r="A2173">
        <f>'Profilo fotovoltaico'!B2175*LCOH!$C$20</f>
        <v>546</v>
      </c>
      <c r="B2173">
        <f>'Profilo eolico'!B2175*LCOH!$C$21</f>
        <v>221.6</v>
      </c>
      <c r="C2173">
        <f>$P$35*'Profilo fotovoltaico'!B2175</f>
        <v>4015.6182544416479</v>
      </c>
      <c r="D2173">
        <f>$Q$37*'Profilo eolico'!B2175</f>
        <v>1292.9550926239501</v>
      </c>
      <c r="E2173">
        <f>$P$39*'Profilo fotovoltaico'!B2175+'Approvvigionamento energia'!$Q$39*'Profilo eolico'!B2175</f>
        <v>1973.6208830783746</v>
      </c>
      <c r="F2173">
        <f>$P$41*'Profilo fotovoltaico'!B2175+'Approvvigionamento energia'!$Q$41*'Profilo eolico'!B2175</f>
        <v>2654.2866735327989</v>
      </c>
      <c r="G2173">
        <f>$P$43*'Profilo fotovoltaico'!B2175+'Approvvigionamento energia'!$Q$43*'Profilo eolico'!B2175</f>
        <v>3334.9524639872234</v>
      </c>
      <c r="H2173">
        <f t="shared" si="66"/>
        <v>1138.4335154826958</v>
      </c>
      <c r="I2173">
        <f>IF(LCOH!$C$28=Menu!$A$1,'Approvvigionamento energia'!C2173,0)+IF(LCOH!$C$28=Menu!$A$2,'Approvvigionamento energia'!D2173,0)+IF(LCOH!$C$28=Menu!$A$3,'Approvvigionamento energia'!E2173,0)+IF(LCOH!$C$28=Menu!$A$4,'Approvvigionamento energia'!F2173,0)+IF(LCOH!$C$28=Menu!$A$5,'Approvvigionamento energia'!G2173,0)+IF(LCOH!$C$28=Menu!$A$6,'Approvvigionamento energia'!H2173,0)</f>
        <v>2654.2866735327989</v>
      </c>
      <c r="J2173">
        <f>'Approvvigionamento energia'!A2173+'Approvvigionamento energia'!B2173+'Approvvigionamento energia'!I2173</f>
        <v>3421.8866735327988</v>
      </c>
      <c r="K2173">
        <f>IF(MIN(LCOH!$C$18,J2173)&gt;=$P$48*LCOH!$C$18, MIN(LCOH!$C$18,J2173),0)</f>
        <v>1500</v>
      </c>
      <c r="L2173">
        <f t="shared" si="67"/>
        <v>1921.8866735327988</v>
      </c>
      <c r="M2173">
        <f>K2173/LCOH!$C$18</f>
        <v>1</v>
      </c>
      <c r="N2173">
        <f>K2173/LCOH!$C$34</f>
        <v>28.901734104046245</v>
      </c>
    </row>
    <row r="2174" spans="1:14" x14ac:dyDescent="0.35">
      <c r="A2174">
        <f>'Profilo fotovoltaico'!B2176*LCOH!$C$20</f>
        <v>484</v>
      </c>
      <c r="B2174">
        <f>'Profilo eolico'!B2176*LCOH!$C$21</f>
        <v>239.5</v>
      </c>
      <c r="C2174">
        <f>$P$35*'Profilo fotovoltaico'!B2176</f>
        <v>3559.6322988090792</v>
      </c>
      <c r="D2174">
        <f>$Q$37*'Profilo eolico'!B2176</f>
        <v>1397.3950572357223</v>
      </c>
      <c r="E2174">
        <f>$P$39*'Profilo fotovoltaico'!B2176+'Approvvigionamento energia'!$Q$39*'Profilo eolico'!B2176</f>
        <v>1937.9543676290614</v>
      </c>
      <c r="F2174">
        <f>$P$41*'Profilo fotovoltaico'!B2176+'Approvvigionamento energia'!$Q$41*'Profilo eolico'!B2176</f>
        <v>2478.5136780224007</v>
      </c>
      <c r="G2174">
        <f>$P$43*'Profilo fotovoltaico'!B2176+'Approvvigionamento energia'!$Q$43*'Profilo eolico'!B2176</f>
        <v>3019.0729884157404</v>
      </c>
      <c r="H2174">
        <f t="shared" si="66"/>
        <v>1138.4335154826958</v>
      </c>
      <c r="I2174">
        <f>IF(LCOH!$C$28=Menu!$A$1,'Approvvigionamento energia'!C2174,0)+IF(LCOH!$C$28=Menu!$A$2,'Approvvigionamento energia'!D2174,0)+IF(LCOH!$C$28=Menu!$A$3,'Approvvigionamento energia'!E2174,0)+IF(LCOH!$C$28=Menu!$A$4,'Approvvigionamento energia'!F2174,0)+IF(LCOH!$C$28=Menu!$A$5,'Approvvigionamento energia'!G2174,0)+IF(LCOH!$C$28=Menu!$A$6,'Approvvigionamento energia'!H2174,0)</f>
        <v>2478.5136780224007</v>
      </c>
      <c r="J2174">
        <f>'Approvvigionamento energia'!A2174+'Approvvigionamento energia'!B2174+'Approvvigionamento energia'!I2174</f>
        <v>3202.0136780224007</v>
      </c>
      <c r="K2174">
        <f>IF(MIN(LCOH!$C$18,J2174)&gt;=$P$48*LCOH!$C$18, MIN(LCOH!$C$18,J2174),0)</f>
        <v>1500</v>
      </c>
      <c r="L2174">
        <f t="shared" si="67"/>
        <v>1702.0136780224007</v>
      </c>
      <c r="M2174">
        <f>K2174/LCOH!$C$18</f>
        <v>1</v>
      </c>
      <c r="N2174">
        <f>K2174/LCOH!$C$34</f>
        <v>28.901734104046245</v>
      </c>
    </row>
    <row r="2175" spans="1:14" x14ac:dyDescent="0.35">
      <c r="A2175">
        <f>'Profilo fotovoltaico'!B2177*LCOH!$C$20</f>
        <v>398</v>
      </c>
      <c r="B2175">
        <f>'Profilo eolico'!B2177*LCOH!$C$21</f>
        <v>252.8</v>
      </c>
      <c r="C2175">
        <f>$P$35*'Profilo fotovoltaico'!B2177</f>
        <v>2927.1356506735819</v>
      </c>
      <c r="D2175">
        <f>$Q$37*'Profilo eolico'!B2177</f>
        <v>1474.9957013327376</v>
      </c>
      <c r="E2175">
        <f>$P$39*'Profilo fotovoltaico'!B2177+'Approvvigionamento energia'!$Q$39*'Profilo eolico'!B2177</f>
        <v>1838.0306886679487</v>
      </c>
      <c r="F2175">
        <f>$P$41*'Profilo fotovoltaico'!B2177+'Approvvigionamento energia'!$Q$41*'Profilo eolico'!B2177</f>
        <v>2201.0656760031598</v>
      </c>
      <c r="G2175">
        <f>$P$43*'Profilo fotovoltaico'!B2177+'Approvvigionamento energia'!$Q$43*'Profilo eolico'!B2177</f>
        <v>2564.1006633383713</v>
      </c>
      <c r="H2175">
        <f t="shared" si="66"/>
        <v>1138.4335154826958</v>
      </c>
      <c r="I2175">
        <f>IF(LCOH!$C$28=Menu!$A$1,'Approvvigionamento energia'!C2175,0)+IF(LCOH!$C$28=Menu!$A$2,'Approvvigionamento energia'!D2175,0)+IF(LCOH!$C$28=Menu!$A$3,'Approvvigionamento energia'!E2175,0)+IF(LCOH!$C$28=Menu!$A$4,'Approvvigionamento energia'!F2175,0)+IF(LCOH!$C$28=Menu!$A$5,'Approvvigionamento energia'!G2175,0)+IF(LCOH!$C$28=Menu!$A$6,'Approvvigionamento energia'!H2175,0)</f>
        <v>2201.0656760031598</v>
      </c>
      <c r="J2175">
        <f>'Approvvigionamento energia'!A2175+'Approvvigionamento energia'!B2175+'Approvvigionamento energia'!I2175</f>
        <v>2851.8656760031599</v>
      </c>
      <c r="K2175">
        <f>IF(MIN(LCOH!$C$18,J2175)&gt;=$P$48*LCOH!$C$18, MIN(LCOH!$C$18,J2175),0)</f>
        <v>1500</v>
      </c>
      <c r="L2175">
        <f t="shared" si="67"/>
        <v>1351.8656760031599</v>
      </c>
      <c r="M2175">
        <f>K2175/LCOH!$C$18</f>
        <v>1</v>
      </c>
      <c r="N2175">
        <f>K2175/LCOH!$C$34</f>
        <v>28.901734104046245</v>
      </c>
    </row>
    <row r="2176" spans="1:14" x14ac:dyDescent="0.35">
      <c r="A2176">
        <f>'Profilo fotovoltaico'!B2178*LCOH!$C$20</f>
        <v>287</v>
      </c>
      <c r="B2176">
        <f>'Profilo eolico'!B2178*LCOH!$C$21</f>
        <v>253.4</v>
      </c>
      <c r="C2176">
        <f>$P$35*'Profilo fotovoltaico'!B2178</f>
        <v>2110.7736978475323</v>
      </c>
      <c r="D2176">
        <f>$Q$37*'Profilo eolico'!B2178</f>
        <v>1478.4964822694451</v>
      </c>
      <c r="E2176">
        <f>$P$39*'Profilo fotovoltaico'!B2178+'Approvvigionamento energia'!$Q$39*'Profilo eolico'!B2178</f>
        <v>1636.5657861639668</v>
      </c>
      <c r="F2176">
        <f>$P$41*'Profilo fotovoltaico'!B2178+'Approvvigionamento energia'!$Q$41*'Profilo eolico'!B2178</f>
        <v>1794.6350900584887</v>
      </c>
      <c r="G2176">
        <f>$P$43*'Profilo fotovoltaico'!B2178+'Approvvigionamento energia'!$Q$43*'Profilo eolico'!B2178</f>
        <v>1952.7043939530108</v>
      </c>
      <c r="H2176">
        <f t="shared" si="66"/>
        <v>1138.4335154826958</v>
      </c>
      <c r="I2176">
        <f>IF(LCOH!$C$28=Menu!$A$1,'Approvvigionamento energia'!C2176,0)+IF(LCOH!$C$28=Menu!$A$2,'Approvvigionamento energia'!D2176,0)+IF(LCOH!$C$28=Menu!$A$3,'Approvvigionamento energia'!E2176,0)+IF(LCOH!$C$28=Menu!$A$4,'Approvvigionamento energia'!F2176,0)+IF(LCOH!$C$28=Menu!$A$5,'Approvvigionamento energia'!G2176,0)+IF(LCOH!$C$28=Menu!$A$6,'Approvvigionamento energia'!H2176,0)</f>
        <v>1794.6350900584887</v>
      </c>
      <c r="J2176">
        <f>'Approvvigionamento energia'!A2176+'Approvvigionamento energia'!B2176+'Approvvigionamento energia'!I2176</f>
        <v>2335.0350900584885</v>
      </c>
      <c r="K2176">
        <f>IF(MIN(LCOH!$C$18,J2176)&gt;=$P$48*LCOH!$C$18, MIN(LCOH!$C$18,J2176),0)</f>
        <v>1500</v>
      </c>
      <c r="L2176">
        <f t="shared" si="67"/>
        <v>835.03509005848855</v>
      </c>
      <c r="M2176">
        <f>K2176/LCOH!$C$18</f>
        <v>1</v>
      </c>
      <c r="N2176">
        <f>K2176/LCOH!$C$34</f>
        <v>28.901734104046245</v>
      </c>
    </row>
    <row r="2177" spans="1:14" x14ac:dyDescent="0.35">
      <c r="A2177">
        <f>'Profilo fotovoltaico'!B2179*LCOH!$C$20</f>
        <v>166</v>
      </c>
      <c r="B2177">
        <f>'Profilo eolico'!B2179*LCOH!$C$21</f>
        <v>233.5</v>
      </c>
      <c r="C2177">
        <f>$P$35*'Profilo fotovoltaico'!B2179</f>
        <v>1220.8656231452628</v>
      </c>
      <c r="D2177">
        <f>$Q$37*'Profilo eolico'!B2179</f>
        <v>1362.387247868648</v>
      </c>
      <c r="E2177">
        <f>$P$39*'Profilo fotovoltaico'!B2179+'Approvvigionamento energia'!$Q$39*'Profilo eolico'!B2179</f>
        <v>1327.0068416878016</v>
      </c>
      <c r="F2177">
        <f>$P$41*'Profilo fotovoltaico'!B2179+'Approvvigionamento energia'!$Q$41*'Profilo eolico'!B2179</f>
        <v>1291.6264355069554</v>
      </c>
      <c r="G2177">
        <f>$P$43*'Profilo fotovoltaico'!B2179+'Approvvigionamento energia'!$Q$43*'Profilo eolico'!B2179</f>
        <v>1256.2460293261092</v>
      </c>
      <c r="H2177">
        <f t="shared" si="66"/>
        <v>1138.4335154826958</v>
      </c>
      <c r="I2177">
        <f>IF(LCOH!$C$28=Menu!$A$1,'Approvvigionamento energia'!C2177,0)+IF(LCOH!$C$28=Menu!$A$2,'Approvvigionamento energia'!D2177,0)+IF(LCOH!$C$28=Menu!$A$3,'Approvvigionamento energia'!E2177,0)+IF(LCOH!$C$28=Menu!$A$4,'Approvvigionamento energia'!F2177,0)+IF(LCOH!$C$28=Menu!$A$5,'Approvvigionamento energia'!G2177,0)+IF(LCOH!$C$28=Menu!$A$6,'Approvvigionamento energia'!H2177,0)</f>
        <v>1291.6264355069554</v>
      </c>
      <c r="J2177">
        <f>'Approvvigionamento energia'!A2177+'Approvvigionamento energia'!B2177+'Approvvigionamento energia'!I2177</f>
        <v>1691.1264355069554</v>
      </c>
      <c r="K2177">
        <f>IF(MIN(LCOH!$C$18,J2177)&gt;=$P$48*LCOH!$C$18, MIN(LCOH!$C$18,J2177),0)</f>
        <v>1500</v>
      </c>
      <c r="L2177">
        <f t="shared" si="67"/>
        <v>191.12643550695543</v>
      </c>
      <c r="M2177">
        <f>K2177/LCOH!$C$18</f>
        <v>1</v>
      </c>
      <c r="N2177">
        <f>K2177/LCOH!$C$34</f>
        <v>28.901734104046245</v>
      </c>
    </row>
    <row r="2178" spans="1:14" x14ac:dyDescent="0.35">
      <c r="A2178">
        <f>'Profilo fotovoltaico'!B2180*LCOH!$C$20</f>
        <v>52</v>
      </c>
      <c r="B2178">
        <f>'Profilo eolico'!B2180*LCOH!$C$21</f>
        <v>233.9</v>
      </c>
      <c r="C2178">
        <f>$P$35*'Profilo fotovoltaico'!B2180</f>
        <v>382.43983375634735</v>
      </c>
      <c r="D2178">
        <f>$Q$37*'Profilo eolico'!B2180</f>
        <v>1364.7211018264529</v>
      </c>
      <c r="E2178">
        <f>$P$39*'Profilo fotovoltaico'!B2180+'Approvvigionamento energia'!$Q$39*'Profilo eolico'!B2180</f>
        <v>1119.1507848089263</v>
      </c>
      <c r="F2178">
        <f>$P$41*'Profilo fotovoltaico'!B2180+'Approvvigionamento energia'!$Q$41*'Profilo eolico'!B2180</f>
        <v>873.58046779140011</v>
      </c>
      <c r="G2178">
        <f>$P$43*'Profilo fotovoltaico'!B2180+'Approvvigionamento energia'!$Q$43*'Profilo eolico'!B2180</f>
        <v>628.01015077387376</v>
      </c>
      <c r="H2178">
        <f t="shared" ref="H2178:H2241" si="68">$P$45</f>
        <v>1138.4335154826958</v>
      </c>
      <c r="I2178">
        <f>IF(LCOH!$C$28=Menu!$A$1,'Approvvigionamento energia'!C2178,0)+IF(LCOH!$C$28=Menu!$A$2,'Approvvigionamento energia'!D2178,0)+IF(LCOH!$C$28=Menu!$A$3,'Approvvigionamento energia'!E2178,0)+IF(LCOH!$C$28=Menu!$A$4,'Approvvigionamento energia'!F2178,0)+IF(LCOH!$C$28=Menu!$A$5,'Approvvigionamento energia'!G2178,0)+IF(LCOH!$C$28=Menu!$A$6,'Approvvigionamento energia'!H2178,0)</f>
        <v>873.58046779140011</v>
      </c>
      <c r="J2178">
        <f>'Approvvigionamento energia'!A2178+'Approvvigionamento energia'!B2178+'Approvvigionamento energia'!I2178</f>
        <v>1159.4804677914001</v>
      </c>
      <c r="K2178">
        <f>IF(MIN(LCOH!$C$18,J2178)&gt;=$P$48*LCOH!$C$18, MIN(LCOH!$C$18,J2178),0)</f>
        <v>1159.4804677914001</v>
      </c>
      <c r="L2178">
        <f t="shared" si="67"/>
        <v>0</v>
      </c>
      <c r="M2178">
        <f>K2178/LCOH!$C$18</f>
        <v>0.77298697852760001</v>
      </c>
      <c r="N2178">
        <f>K2178/LCOH!$C$34</f>
        <v>22.3406641192948</v>
      </c>
    </row>
    <row r="2179" spans="1:14" x14ac:dyDescent="0.35">
      <c r="A2179">
        <f>'Profilo fotovoltaico'!B2181*LCOH!$C$20</f>
        <v>1</v>
      </c>
      <c r="B2179">
        <f>'Profilo eolico'!B2181*LCOH!$C$21</f>
        <v>258.79999999999995</v>
      </c>
      <c r="C2179">
        <f>$P$35*'Profilo fotovoltaico'!B2181</f>
        <v>7.3546121876220649</v>
      </c>
      <c r="D2179">
        <f>$Q$37*'Profilo eolico'!B2181</f>
        <v>1510.0035106998118</v>
      </c>
      <c r="E2179">
        <f>$P$39*'Profilo fotovoltaico'!B2181+'Approvvigionamento energia'!$Q$39*'Profilo eolico'!B2181</f>
        <v>1134.3412860717644</v>
      </c>
      <c r="F2179">
        <f>$P$41*'Profilo fotovoltaico'!B2181+'Approvvigionamento energia'!$Q$41*'Profilo eolico'!B2181</f>
        <v>758.67906144371693</v>
      </c>
      <c r="G2179">
        <f>$P$43*'Profilo fotovoltaico'!B2181+'Approvvigionamento energia'!$Q$43*'Profilo eolico'!B2181</f>
        <v>383.01683681566954</v>
      </c>
      <c r="H2179">
        <f t="shared" si="68"/>
        <v>1138.4335154826958</v>
      </c>
      <c r="I2179">
        <f>IF(LCOH!$C$28=Menu!$A$1,'Approvvigionamento energia'!C2179,0)+IF(LCOH!$C$28=Menu!$A$2,'Approvvigionamento energia'!D2179,0)+IF(LCOH!$C$28=Menu!$A$3,'Approvvigionamento energia'!E2179,0)+IF(LCOH!$C$28=Menu!$A$4,'Approvvigionamento energia'!F2179,0)+IF(LCOH!$C$28=Menu!$A$5,'Approvvigionamento energia'!G2179,0)+IF(LCOH!$C$28=Menu!$A$6,'Approvvigionamento energia'!H2179,0)</f>
        <v>758.67906144371693</v>
      </c>
      <c r="J2179">
        <f>'Approvvigionamento energia'!A2179+'Approvvigionamento energia'!B2179+'Approvvigionamento energia'!I2179</f>
        <v>1018.4790614437169</v>
      </c>
      <c r="K2179">
        <f>IF(MIN(LCOH!$C$18,J2179)&gt;=$P$48*LCOH!$C$18, MIN(LCOH!$C$18,J2179),0)</f>
        <v>1018.4790614437169</v>
      </c>
      <c r="L2179">
        <f t="shared" ref="L2179:L2242" si="69">J2179-K2179</f>
        <v>0</v>
      </c>
      <c r="M2179">
        <f>K2179/LCOH!$C$18</f>
        <v>0.67898604096247794</v>
      </c>
      <c r="N2179">
        <f>K2179/LCOH!$C$34</f>
        <v>19.62387401625659</v>
      </c>
    </row>
    <row r="2180" spans="1:14" x14ac:dyDescent="0.35">
      <c r="A2180">
        <f>'Profilo fotovoltaico'!B2182*LCOH!$C$20</f>
        <v>0</v>
      </c>
      <c r="B2180">
        <f>'Profilo eolico'!B2182*LCOH!$C$21</f>
        <v>280.7</v>
      </c>
      <c r="C2180">
        <f>$P$35*'Profilo fotovoltaico'!B2182</f>
        <v>0</v>
      </c>
      <c r="D2180">
        <f>$Q$37*'Profilo eolico'!B2182</f>
        <v>1637.7820148896337</v>
      </c>
      <c r="E2180">
        <f>$P$39*'Profilo fotovoltaico'!B2182+'Approvvigionamento energia'!$Q$39*'Profilo eolico'!B2182</f>
        <v>1228.3365111672254</v>
      </c>
      <c r="F2180">
        <f>$P$41*'Profilo fotovoltaico'!B2182+'Approvvigionamento energia'!$Q$41*'Profilo eolico'!B2182</f>
        <v>818.89100744481686</v>
      </c>
      <c r="G2180">
        <f>$P$43*'Profilo fotovoltaico'!B2182+'Approvvigionamento energia'!$Q$43*'Profilo eolico'!B2182</f>
        <v>409.44550372240843</v>
      </c>
      <c r="H2180">
        <f t="shared" si="68"/>
        <v>1138.4335154826958</v>
      </c>
      <c r="I2180">
        <f>IF(LCOH!$C$28=Menu!$A$1,'Approvvigionamento energia'!C2180,0)+IF(LCOH!$C$28=Menu!$A$2,'Approvvigionamento energia'!D2180,0)+IF(LCOH!$C$28=Menu!$A$3,'Approvvigionamento energia'!E2180,0)+IF(LCOH!$C$28=Menu!$A$4,'Approvvigionamento energia'!F2180,0)+IF(LCOH!$C$28=Menu!$A$5,'Approvvigionamento energia'!G2180,0)+IF(LCOH!$C$28=Menu!$A$6,'Approvvigionamento energia'!H2180,0)</f>
        <v>818.89100744481686</v>
      </c>
      <c r="J2180">
        <f>'Approvvigionamento energia'!A2180+'Approvvigionamento energia'!B2180+'Approvvigionamento energia'!I2180</f>
        <v>1099.5910074448168</v>
      </c>
      <c r="K2180">
        <f>IF(MIN(LCOH!$C$18,J2180)&gt;=$P$48*LCOH!$C$18, MIN(LCOH!$C$18,J2180),0)</f>
        <v>1099.5910074448168</v>
      </c>
      <c r="L2180">
        <f t="shared" si="69"/>
        <v>0</v>
      </c>
      <c r="M2180">
        <f>K2180/LCOH!$C$18</f>
        <v>0.73306067162987787</v>
      </c>
      <c r="N2180">
        <f>K2180/LCOH!$C$34</f>
        <v>21.186724613580285</v>
      </c>
    </row>
    <row r="2181" spans="1:14" x14ac:dyDescent="0.35">
      <c r="A2181">
        <f>'Profilo fotovoltaico'!B2183*LCOH!$C$20</f>
        <v>0</v>
      </c>
      <c r="B2181">
        <f>'Profilo eolico'!B2183*LCOH!$C$21</f>
        <v>296.20000000000005</v>
      </c>
      <c r="C2181">
        <f>$P$35*'Profilo fotovoltaico'!B2183</f>
        <v>0</v>
      </c>
      <c r="D2181">
        <f>$Q$37*'Profilo eolico'!B2183</f>
        <v>1728.2188557545762</v>
      </c>
      <c r="E2181">
        <f>$P$39*'Profilo fotovoltaico'!B2183+'Approvvigionamento energia'!$Q$39*'Profilo eolico'!B2183</f>
        <v>1296.164141815932</v>
      </c>
      <c r="F2181">
        <f>$P$41*'Profilo fotovoltaico'!B2183+'Approvvigionamento energia'!$Q$41*'Profilo eolico'!B2183</f>
        <v>864.10942787728811</v>
      </c>
      <c r="G2181">
        <f>$P$43*'Profilo fotovoltaico'!B2183+'Approvvigionamento energia'!$Q$43*'Profilo eolico'!B2183</f>
        <v>432.05471393864406</v>
      </c>
      <c r="H2181">
        <f t="shared" si="68"/>
        <v>1138.4335154826958</v>
      </c>
      <c r="I2181">
        <f>IF(LCOH!$C$28=Menu!$A$1,'Approvvigionamento energia'!C2181,0)+IF(LCOH!$C$28=Menu!$A$2,'Approvvigionamento energia'!D2181,0)+IF(LCOH!$C$28=Menu!$A$3,'Approvvigionamento energia'!E2181,0)+IF(LCOH!$C$28=Menu!$A$4,'Approvvigionamento energia'!F2181,0)+IF(LCOH!$C$28=Menu!$A$5,'Approvvigionamento energia'!G2181,0)+IF(LCOH!$C$28=Menu!$A$6,'Approvvigionamento energia'!H2181,0)</f>
        <v>864.10942787728811</v>
      </c>
      <c r="J2181">
        <f>'Approvvigionamento energia'!A2181+'Approvvigionamento energia'!B2181+'Approvvigionamento energia'!I2181</f>
        <v>1160.3094278772883</v>
      </c>
      <c r="K2181">
        <f>IF(MIN(LCOH!$C$18,J2181)&gt;=$P$48*LCOH!$C$18, MIN(LCOH!$C$18,J2181),0)</f>
        <v>1160.3094278772883</v>
      </c>
      <c r="L2181">
        <f t="shared" si="69"/>
        <v>0</v>
      </c>
      <c r="M2181">
        <f>K2181/LCOH!$C$18</f>
        <v>0.77353961858485887</v>
      </c>
      <c r="N2181">
        <f>K2181/LCOH!$C$34</f>
        <v>22.356636375284939</v>
      </c>
    </row>
    <row r="2182" spans="1:14" x14ac:dyDescent="0.35">
      <c r="A2182">
        <f>'Profilo fotovoltaico'!B2184*LCOH!$C$20</f>
        <v>0</v>
      </c>
      <c r="B2182">
        <f>'Profilo eolico'!B2184*LCOH!$C$21</f>
        <v>298.5</v>
      </c>
      <c r="C2182">
        <f>$P$35*'Profilo fotovoltaico'!B2184</f>
        <v>0</v>
      </c>
      <c r="D2182">
        <f>$Q$37*'Profilo eolico'!B2184</f>
        <v>1741.6385160119546</v>
      </c>
      <c r="E2182">
        <f>$P$39*'Profilo fotovoltaico'!B2184+'Approvvigionamento energia'!$Q$39*'Profilo eolico'!B2184</f>
        <v>1306.2288870089658</v>
      </c>
      <c r="F2182">
        <f>$P$41*'Profilo fotovoltaico'!B2184+'Approvvigionamento energia'!$Q$41*'Profilo eolico'!B2184</f>
        <v>870.8192580059773</v>
      </c>
      <c r="G2182">
        <f>$P$43*'Profilo fotovoltaico'!B2184+'Approvvigionamento energia'!$Q$43*'Profilo eolico'!B2184</f>
        <v>435.40962900298865</v>
      </c>
      <c r="H2182">
        <f t="shared" si="68"/>
        <v>1138.4335154826958</v>
      </c>
      <c r="I2182">
        <f>IF(LCOH!$C$28=Menu!$A$1,'Approvvigionamento energia'!C2182,0)+IF(LCOH!$C$28=Menu!$A$2,'Approvvigionamento energia'!D2182,0)+IF(LCOH!$C$28=Menu!$A$3,'Approvvigionamento energia'!E2182,0)+IF(LCOH!$C$28=Menu!$A$4,'Approvvigionamento energia'!F2182,0)+IF(LCOH!$C$28=Menu!$A$5,'Approvvigionamento energia'!G2182,0)+IF(LCOH!$C$28=Menu!$A$6,'Approvvigionamento energia'!H2182,0)</f>
        <v>870.8192580059773</v>
      </c>
      <c r="J2182">
        <f>'Approvvigionamento energia'!A2182+'Approvvigionamento energia'!B2182+'Approvvigionamento energia'!I2182</f>
        <v>1169.3192580059772</v>
      </c>
      <c r="K2182">
        <f>IF(MIN(LCOH!$C$18,J2182)&gt;=$P$48*LCOH!$C$18, MIN(LCOH!$C$18,J2182),0)</f>
        <v>1169.3192580059772</v>
      </c>
      <c r="L2182">
        <f t="shared" si="69"/>
        <v>0</v>
      </c>
      <c r="M2182">
        <f>K2182/LCOH!$C$18</f>
        <v>0.77954617200398479</v>
      </c>
      <c r="N2182">
        <f>K2182/LCOH!$C$34</f>
        <v>22.530236185086267</v>
      </c>
    </row>
    <row r="2183" spans="1:14" x14ac:dyDescent="0.35">
      <c r="A2183">
        <f>'Profilo fotovoltaico'!B2185*LCOH!$C$20</f>
        <v>0</v>
      </c>
      <c r="B2183">
        <f>'Profilo eolico'!B2185*LCOH!$C$21</f>
        <v>304.70000000000005</v>
      </c>
      <c r="C2183">
        <f>$P$35*'Profilo fotovoltaico'!B2185</f>
        <v>0</v>
      </c>
      <c r="D2183">
        <f>$Q$37*'Profilo eolico'!B2185</f>
        <v>1777.8132523579318</v>
      </c>
      <c r="E2183">
        <f>$P$39*'Profilo fotovoltaico'!B2185+'Approvvigionamento energia'!$Q$39*'Profilo eolico'!B2185</f>
        <v>1333.3599392684487</v>
      </c>
      <c r="F2183">
        <f>$P$41*'Profilo fotovoltaico'!B2185+'Approvvigionamento energia'!$Q$41*'Profilo eolico'!B2185</f>
        <v>888.90662617896589</v>
      </c>
      <c r="G2183">
        <f>$P$43*'Profilo fotovoltaico'!B2185+'Approvvigionamento energia'!$Q$43*'Profilo eolico'!B2185</f>
        <v>444.45331308948295</v>
      </c>
      <c r="H2183">
        <f t="shared" si="68"/>
        <v>1138.4335154826958</v>
      </c>
      <c r="I2183">
        <f>IF(LCOH!$C$28=Menu!$A$1,'Approvvigionamento energia'!C2183,0)+IF(LCOH!$C$28=Menu!$A$2,'Approvvigionamento energia'!D2183,0)+IF(LCOH!$C$28=Menu!$A$3,'Approvvigionamento energia'!E2183,0)+IF(LCOH!$C$28=Menu!$A$4,'Approvvigionamento energia'!F2183,0)+IF(LCOH!$C$28=Menu!$A$5,'Approvvigionamento energia'!G2183,0)+IF(LCOH!$C$28=Menu!$A$6,'Approvvigionamento energia'!H2183,0)</f>
        <v>888.90662617896589</v>
      </c>
      <c r="J2183">
        <f>'Approvvigionamento energia'!A2183+'Approvvigionamento energia'!B2183+'Approvvigionamento energia'!I2183</f>
        <v>1193.6066261789661</v>
      </c>
      <c r="K2183">
        <f>IF(MIN(LCOH!$C$18,J2183)&gt;=$P$48*LCOH!$C$18, MIN(LCOH!$C$18,J2183),0)</f>
        <v>1193.6066261789661</v>
      </c>
      <c r="L2183">
        <f t="shared" si="69"/>
        <v>0</v>
      </c>
      <c r="M2183">
        <f>K2183/LCOH!$C$18</f>
        <v>0.79573775078597742</v>
      </c>
      <c r="N2183">
        <f>K2183/LCOH!$C$34</f>
        <v>22.998200889768132</v>
      </c>
    </row>
    <row r="2184" spans="1:14" x14ac:dyDescent="0.35">
      <c r="A2184">
        <f>'Profilo fotovoltaico'!B2186*LCOH!$C$20</f>
        <v>0</v>
      </c>
      <c r="B2184">
        <f>'Profilo eolico'!B2186*LCOH!$C$21</f>
        <v>313.8</v>
      </c>
      <c r="C2184">
        <f>$P$35*'Profilo fotovoltaico'!B2186</f>
        <v>0</v>
      </c>
      <c r="D2184">
        <f>$Q$37*'Profilo eolico'!B2186</f>
        <v>1830.9084298979947</v>
      </c>
      <c r="E2184">
        <f>$P$39*'Profilo fotovoltaico'!B2186+'Approvvigionamento energia'!$Q$39*'Profilo eolico'!B2186</f>
        <v>1373.1813224234959</v>
      </c>
      <c r="F2184">
        <f>$P$41*'Profilo fotovoltaico'!B2186+'Approvvigionamento energia'!$Q$41*'Profilo eolico'!B2186</f>
        <v>915.45421494899733</v>
      </c>
      <c r="G2184">
        <f>$P$43*'Profilo fotovoltaico'!B2186+'Approvvigionamento energia'!$Q$43*'Profilo eolico'!B2186</f>
        <v>457.72710747449867</v>
      </c>
      <c r="H2184">
        <f t="shared" si="68"/>
        <v>1138.4335154826958</v>
      </c>
      <c r="I2184">
        <f>IF(LCOH!$C$28=Menu!$A$1,'Approvvigionamento energia'!C2184,0)+IF(LCOH!$C$28=Menu!$A$2,'Approvvigionamento energia'!D2184,0)+IF(LCOH!$C$28=Menu!$A$3,'Approvvigionamento energia'!E2184,0)+IF(LCOH!$C$28=Menu!$A$4,'Approvvigionamento energia'!F2184,0)+IF(LCOH!$C$28=Menu!$A$5,'Approvvigionamento energia'!G2184,0)+IF(LCOH!$C$28=Menu!$A$6,'Approvvigionamento energia'!H2184,0)</f>
        <v>915.45421494899733</v>
      </c>
      <c r="J2184">
        <f>'Approvvigionamento energia'!A2184+'Approvvigionamento energia'!B2184+'Approvvigionamento energia'!I2184</f>
        <v>1229.2542149489973</v>
      </c>
      <c r="K2184">
        <f>IF(MIN(LCOH!$C$18,J2184)&gt;=$P$48*LCOH!$C$18, MIN(LCOH!$C$18,J2184),0)</f>
        <v>1229.2542149489973</v>
      </c>
      <c r="L2184">
        <f t="shared" si="69"/>
        <v>0</v>
      </c>
      <c r="M2184">
        <f>K2184/LCOH!$C$18</f>
        <v>0.81950280996599822</v>
      </c>
      <c r="N2184">
        <f>K2184/LCOH!$C$34</f>
        <v>23.685052311156017</v>
      </c>
    </row>
    <row r="2185" spans="1:14" x14ac:dyDescent="0.35">
      <c r="A2185">
        <f>'Profilo fotovoltaico'!B2187*LCOH!$C$20</f>
        <v>0</v>
      </c>
      <c r="B2185">
        <f>'Profilo eolico'!B2187*LCOH!$C$21</f>
        <v>321.29999999999995</v>
      </c>
      <c r="C2185">
        <f>$P$35*'Profilo fotovoltaico'!B2187</f>
        <v>0</v>
      </c>
      <c r="D2185">
        <f>$Q$37*'Profilo eolico'!B2187</f>
        <v>1874.6681916068376</v>
      </c>
      <c r="E2185">
        <f>$P$39*'Profilo fotovoltaico'!B2187+'Approvvigionamento energia'!$Q$39*'Profilo eolico'!B2187</f>
        <v>1406.001143705128</v>
      </c>
      <c r="F2185">
        <f>$P$41*'Profilo fotovoltaico'!B2187+'Approvvigionamento energia'!$Q$41*'Profilo eolico'!B2187</f>
        <v>937.33409580341879</v>
      </c>
      <c r="G2185">
        <f>$P$43*'Profilo fotovoltaico'!B2187+'Approvvigionamento energia'!$Q$43*'Profilo eolico'!B2187</f>
        <v>468.6670479017094</v>
      </c>
      <c r="H2185">
        <f t="shared" si="68"/>
        <v>1138.4335154826958</v>
      </c>
      <c r="I2185">
        <f>IF(LCOH!$C$28=Menu!$A$1,'Approvvigionamento energia'!C2185,0)+IF(LCOH!$C$28=Menu!$A$2,'Approvvigionamento energia'!D2185,0)+IF(LCOH!$C$28=Menu!$A$3,'Approvvigionamento energia'!E2185,0)+IF(LCOH!$C$28=Menu!$A$4,'Approvvigionamento energia'!F2185,0)+IF(LCOH!$C$28=Menu!$A$5,'Approvvigionamento energia'!G2185,0)+IF(LCOH!$C$28=Menu!$A$6,'Approvvigionamento energia'!H2185,0)</f>
        <v>937.33409580341879</v>
      </c>
      <c r="J2185">
        <f>'Approvvigionamento energia'!A2185+'Approvvigionamento energia'!B2185+'Approvvigionamento energia'!I2185</f>
        <v>1258.6340958034189</v>
      </c>
      <c r="K2185">
        <f>IF(MIN(LCOH!$C$18,J2185)&gt;=$P$48*LCOH!$C$18, MIN(LCOH!$C$18,J2185),0)</f>
        <v>1258.6340958034189</v>
      </c>
      <c r="L2185">
        <f t="shared" si="69"/>
        <v>0</v>
      </c>
      <c r="M2185">
        <f>K2185/LCOH!$C$18</f>
        <v>0.83908939720227926</v>
      </c>
      <c r="N2185">
        <f>K2185/LCOH!$C$34</f>
        <v>24.251138647464717</v>
      </c>
    </row>
    <row r="2186" spans="1:14" x14ac:dyDescent="0.35">
      <c r="A2186">
        <f>'Profilo fotovoltaico'!B2188*LCOH!$C$20</f>
        <v>0</v>
      </c>
      <c r="B2186">
        <f>'Profilo eolico'!B2188*LCOH!$C$21</f>
        <v>332.3</v>
      </c>
      <c r="C2186">
        <f>$P$35*'Profilo fotovoltaico'!B2188</f>
        <v>0</v>
      </c>
      <c r="D2186">
        <f>$Q$37*'Profilo eolico'!B2188</f>
        <v>1938.849175446474</v>
      </c>
      <c r="E2186">
        <f>$P$39*'Profilo fotovoltaico'!B2188+'Approvvigionamento energia'!$Q$39*'Profilo eolico'!B2188</f>
        <v>1454.1368815848555</v>
      </c>
      <c r="F2186">
        <f>$P$41*'Profilo fotovoltaico'!B2188+'Approvvigionamento energia'!$Q$41*'Profilo eolico'!B2188</f>
        <v>969.42458772323698</v>
      </c>
      <c r="G2186">
        <f>$P$43*'Profilo fotovoltaico'!B2188+'Approvvigionamento energia'!$Q$43*'Profilo eolico'!B2188</f>
        <v>484.71229386161849</v>
      </c>
      <c r="H2186">
        <f t="shared" si="68"/>
        <v>1138.4335154826958</v>
      </c>
      <c r="I2186">
        <f>IF(LCOH!$C$28=Menu!$A$1,'Approvvigionamento energia'!C2186,0)+IF(LCOH!$C$28=Menu!$A$2,'Approvvigionamento energia'!D2186,0)+IF(LCOH!$C$28=Menu!$A$3,'Approvvigionamento energia'!E2186,0)+IF(LCOH!$C$28=Menu!$A$4,'Approvvigionamento energia'!F2186,0)+IF(LCOH!$C$28=Menu!$A$5,'Approvvigionamento energia'!G2186,0)+IF(LCOH!$C$28=Menu!$A$6,'Approvvigionamento energia'!H2186,0)</f>
        <v>969.42458772323698</v>
      </c>
      <c r="J2186">
        <f>'Approvvigionamento energia'!A2186+'Approvvigionamento energia'!B2186+'Approvvigionamento energia'!I2186</f>
        <v>1301.7245877232369</v>
      </c>
      <c r="K2186">
        <f>IF(MIN(LCOH!$C$18,J2186)&gt;=$P$48*LCOH!$C$18, MIN(LCOH!$C$18,J2186),0)</f>
        <v>1301.7245877232369</v>
      </c>
      <c r="L2186">
        <f t="shared" si="69"/>
        <v>0</v>
      </c>
      <c r="M2186">
        <f>K2186/LCOH!$C$18</f>
        <v>0.86781639181549131</v>
      </c>
      <c r="N2186">
        <f>K2186/LCOH!$C$34</f>
        <v>25.081398607384141</v>
      </c>
    </row>
    <row r="2187" spans="1:14" x14ac:dyDescent="0.35">
      <c r="A2187">
        <f>'Profilo fotovoltaico'!B2189*LCOH!$C$20</f>
        <v>0</v>
      </c>
      <c r="B2187">
        <f>'Profilo eolico'!B2189*LCOH!$C$21</f>
        <v>345.1</v>
      </c>
      <c r="C2187">
        <f>$P$35*'Profilo fotovoltaico'!B2189</f>
        <v>0</v>
      </c>
      <c r="D2187">
        <f>$Q$37*'Profilo eolico'!B2189</f>
        <v>2013.5325020962332</v>
      </c>
      <c r="E2187">
        <f>$P$39*'Profilo fotovoltaico'!B2189+'Approvvigionamento energia'!$Q$39*'Profilo eolico'!B2189</f>
        <v>1510.1493765721748</v>
      </c>
      <c r="F2187">
        <f>$P$41*'Profilo fotovoltaico'!B2189+'Approvvigionamento energia'!$Q$41*'Profilo eolico'!B2189</f>
        <v>1006.7662510481166</v>
      </c>
      <c r="G2187">
        <f>$P$43*'Profilo fotovoltaico'!B2189+'Approvvigionamento energia'!$Q$43*'Profilo eolico'!B2189</f>
        <v>503.3831255240583</v>
      </c>
      <c r="H2187">
        <f t="shared" si="68"/>
        <v>1138.4335154826958</v>
      </c>
      <c r="I2187">
        <f>IF(LCOH!$C$28=Menu!$A$1,'Approvvigionamento energia'!C2187,0)+IF(LCOH!$C$28=Menu!$A$2,'Approvvigionamento energia'!D2187,0)+IF(LCOH!$C$28=Menu!$A$3,'Approvvigionamento energia'!E2187,0)+IF(LCOH!$C$28=Menu!$A$4,'Approvvigionamento energia'!F2187,0)+IF(LCOH!$C$28=Menu!$A$5,'Approvvigionamento energia'!G2187,0)+IF(LCOH!$C$28=Menu!$A$6,'Approvvigionamento energia'!H2187,0)</f>
        <v>1006.7662510481166</v>
      </c>
      <c r="J2187">
        <f>'Approvvigionamento energia'!A2187+'Approvvigionamento energia'!B2187+'Approvvigionamento energia'!I2187</f>
        <v>1351.8662510481167</v>
      </c>
      <c r="K2187">
        <f>IF(MIN(LCOH!$C$18,J2187)&gt;=$P$48*LCOH!$C$18, MIN(LCOH!$C$18,J2187),0)</f>
        <v>1351.8662510481167</v>
      </c>
      <c r="L2187">
        <f t="shared" si="69"/>
        <v>0</v>
      </c>
      <c r="M2187">
        <f>K2187/LCOH!$C$18</f>
        <v>0.90124416736541113</v>
      </c>
      <c r="N2187">
        <f>K2187/LCOH!$C$34</f>
        <v>26.047519288017664</v>
      </c>
    </row>
    <row r="2188" spans="1:14" x14ac:dyDescent="0.35">
      <c r="A2188">
        <f>'Profilo fotovoltaico'!B2190*LCOH!$C$20</f>
        <v>0</v>
      </c>
      <c r="B2188">
        <f>'Profilo eolico'!B2190*LCOH!$C$21</f>
        <v>358.5</v>
      </c>
      <c r="C2188">
        <f>$P$35*'Profilo fotovoltaico'!B2190</f>
        <v>0</v>
      </c>
      <c r="D2188">
        <f>$Q$37*'Profilo eolico'!B2190</f>
        <v>2091.7166096826991</v>
      </c>
      <c r="E2188">
        <f>$P$39*'Profilo fotovoltaico'!B2190+'Approvvigionamento energia'!$Q$39*'Profilo eolico'!B2190</f>
        <v>1568.7874572620244</v>
      </c>
      <c r="F2188">
        <f>$P$41*'Profilo fotovoltaico'!B2190+'Approvvigionamento energia'!$Q$41*'Profilo eolico'!B2190</f>
        <v>1045.8583048413495</v>
      </c>
      <c r="G2188">
        <f>$P$43*'Profilo fotovoltaico'!B2190+'Approvvigionamento energia'!$Q$43*'Profilo eolico'!B2190</f>
        <v>522.92915242067477</v>
      </c>
      <c r="H2188">
        <f t="shared" si="68"/>
        <v>1138.4335154826958</v>
      </c>
      <c r="I2188">
        <f>IF(LCOH!$C$28=Menu!$A$1,'Approvvigionamento energia'!C2188,0)+IF(LCOH!$C$28=Menu!$A$2,'Approvvigionamento energia'!D2188,0)+IF(LCOH!$C$28=Menu!$A$3,'Approvvigionamento energia'!E2188,0)+IF(LCOH!$C$28=Menu!$A$4,'Approvvigionamento energia'!F2188,0)+IF(LCOH!$C$28=Menu!$A$5,'Approvvigionamento energia'!G2188,0)+IF(LCOH!$C$28=Menu!$A$6,'Approvvigionamento energia'!H2188,0)</f>
        <v>1045.8583048413495</v>
      </c>
      <c r="J2188">
        <f>'Approvvigionamento energia'!A2188+'Approvvigionamento energia'!B2188+'Approvvigionamento energia'!I2188</f>
        <v>1404.3583048413495</v>
      </c>
      <c r="K2188">
        <f>IF(MIN(LCOH!$C$18,J2188)&gt;=$P$48*LCOH!$C$18, MIN(LCOH!$C$18,J2188),0)</f>
        <v>1404.3583048413495</v>
      </c>
      <c r="L2188">
        <f t="shared" si="69"/>
        <v>0</v>
      </c>
      <c r="M2188">
        <f>K2188/LCOH!$C$18</f>
        <v>0.93623886989423299</v>
      </c>
      <c r="N2188">
        <f>K2188/LCOH!$C$34</f>
        <v>27.058926875555869</v>
      </c>
    </row>
    <row r="2189" spans="1:14" x14ac:dyDescent="0.35">
      <c r="A2189">
        <f>'Profilo fotovoltaico'!B2191*LCOH!$C$20</f>
        <v>0</v>
      </c>
      <c r="B2189">
        <f>'Profilo eolico'!B2191*LCOH!$C$21</f>
        <v>354.3</v>
      </c>
      <c r="C2189">
        <f>$P$35*'Profilo fotovoltaico'!B2191</f>
        <v>0</v>
      </c>
      <c r="D2189">
        <f>$Q$37*'Profilo eolico'!B2191</f>
        <v>2067.2111431257472</v>
      </c>
      <c r="E2189">
        <f>$P$39*'Profilo fotovoltaico'!B2191+'Approvvigionamento energia'!$Q$39*'Profilo eolico'!B2191</f>
        <v>1550.4083573443104</v>
      </c>
      <c r="F2189">
        <f>$P$41*'Profilo fotovoltaico'!B2191+'Approvvigionamento energia'!$Q$41*'Profilo eolico'!B2191</f>
        <v>1033.6055715628736</v>
      </c>
      <c r="G2189">
        <f>$P$43*'Profilo fotovoltaico'!B2191+'Approvvigionamento energia'!$Q$43*'Profilo eolico'!B2191</f>
        <v>516.8027857814368</v>
      </c>
      <c r="H2189">
        <f t="shared" si="68"/>
        <v>1138.4335154826958</v>
      </c>
      <c r="I2189">
        <f>IF(LCOH!$C$28=Menu!$A$1,'Approvvigionamento energia'!C2189,0)+IF(LCOH!$C$28=Menu!$A$2,'Approvvigionamento energia'!D2189,0)+IF(LCOH!$C$28=Menu!$A$3,'Approvvigionamento energia'!E2189,0)+IF(LCOH!$C$28=Menu!$A$4,'Approvvigionamento energia'!F2189,0)+IF(LCOH!$C$28=Menu!$A$5,'Approvvigionamento energia'!G2189,0)+IF(LCOH!$C$28=Menu!$A$6,'Approvvigionamento energia'!H2189,0)</f>
        <v>1033.6055715628736</v>
      </c>
      <c r="J2189">
        <f>'Approvvigionamento energia'!A2189+'Approvvigionamento energia'!B2189+'Approvvigionamento energia'!I2189</f>
        <v>1387.9055715628735</v>
      </c>
      <c r="K2189">
        <f>IF(MIN(LCOH!$C$18,J2189)&gt;=$P$48*LCOH!$C$18, MIN(LCOH!$C$18,J2189),0)</f>
        <v>1387.9055715628735</v>
      </c>
      <c r="L2189">
        <f t="shared" si="69"/>
        <v>0</v>
      </c>
      <c r="M2189">
        <f>K2189/LCOH!$C$18</f>
        <v>0.92527038104191572</v>
      </c>
      <c r="N2189">
        <f>K2189/LCOH!$C$34</f>
        <v>26.741918527223</v>
      </c>
    </row>
    <row r="2190" spans="1:14" x14ac:dyDescent="0.35">
      <c r="A2190">
        <f>'Profilo fotovoltaico'!B2192*LCOH!$C$20</f>
        <v>0</v>
      </c>
      <c r="B2190">
        <f>'Profilo eolico'!B2192*LCOH!$C$21</f>
        <v>342.1</v>
      </c>
      <c r="C2190">
        <f>$P$35*'Profilo fotovoltaico'!B2192</f>
        <v>0</v>
      </c>
      <c r="D2190">
        <f>$Q$37*'Profilo eolico'!B2192</f>
        <v>1996.0285974126959</v>
      </c>
      <c r="E2190">
        <f>$P$39*'Profilo fotovoltaico'!B2192+'Approvvigionamento energia'!$Q$39*'Profilo eolico'!B2192</f>
        <v>1497.0214480595218</v>
      </c>
      <c r="F2190">
        <f>$P$41*'Profilo fotovoltaico'!B2192+'Approvvigionamento energia'!$Q$41*'Profilo eolico'!B2192</f>
        <v>998.01429870634797</v>
      </c>
      <c r="G2190">
        <f>$P$43*'Profilo fotovoltaico'!B2192+'Approvvigionamento energia'!$Q$43*'Profilo eolico'!B2192</f>
        <v>499.00714935317399</v>
      </c>
      <c r="H2190">
        <f t="shared" si="68"/>
        <v>1138.4335154826958</v>
      </c>
      <c r="I2190">
        <f>IF(LCOH!$C$28=Menu!$A$1,'Approvvigionamento energia'!C2190,0)+IF(LCOH!$C$28=Menu!$A$2,'Approvvigionamento energia'!D2190,0)+IF(LCOH!$C$28=Menu!$A$3,'Approvvigionamento energia'!E2190,0)+IF(LCOH!$C$28=Menu!$A$4,'Approvvigionamento energia'!F2190,0)+IF(LCOH!$C$28=Menu!$A$5,'Approvvigionamento energia'!G2190,0)+IF(LCOH!$C$28=Menu!$A$6,'Approvvigionamento energia'!H2190,0)</f>
        <v>998.01429870634797</v>
      </c>
      <c r="J2190">
        <f>'Approvvigionamento energia'!A2190+'Approvvigionamento energia'!B2190+'Approvvigionamento energia'!I2190</f>
        <v>1340.1142987063481</v>
      </c>
      <c r="K2190">
        <f>IF(MIN(LCOH!$C$18,J2190)&gt;=$P$48*LCOH!$C$18, MIN(LCOH!$C$18,J2190),0)</f>
        <v>1340.1142987063481</v>
      </c>
      <c r="L2190">
        <f t="shared" si="69"/>
        <v>0</v>
      </c>
      <c r="M2190">
        <f>K2190/LCOH!$C$18</f>
        <v>0.89340953247089872</v>
      </c>
      <c r="N2190">
        <f>K2190/LCOH!$C$34</f>
        <v>25.821084753494183</v>
      </c>
    </row>
    <row r="2191" spans="1:14" x14ac:dyDescent="0.35">
      <c r="A2191">
        <f>'Profilo fotovoltaico'!B2193*LCOH!$C$20</f>
        <v>26</v>
      </c>
      <c r="B2191">
        <f>'Profilo eolico'!B2193*LCOH!$C$21</f>
        <v>322.2</v>
      </c>
      <c r="C2191">
        <f>$P$35*'Profilo fotovoltaico'!B2193</f>
        <v>191.21991687817368</v>
      </c>
      <c r="D2191">
        <f>$Q$37*'Profilo eolico'!B2193</f>
        <v>1879.9193630118987</v>
      </c>
      <c r="E2191">
        <f>$P$39*'Profilo fotovoltaico'!B2193+'Approvvigionamento energia'!$Q$39*'Profilo eolico'!B2193</f>
        <v>1457.7445014784673</v>
      </c>
      <c r="F2191">
        <f>$P$41*'Profilo fotovoltaico'!B2193+'Approvvigionamento energia'!$Q$41*'Profilo eolico'!B2193</f>
        <v>1035.5696399450362</v>
      </c>
      <c r="G2191">
        <f>$P$43*'Profilo fotovoltaico'!B2193+'Approvvigionamento energia'!$Q$43*'Profilo eolico'!B2193</f>
        <v>613.39477841160488</v>
      </c>
      <c r="H2191">
        <f t="shared" si="68"/>
        <v>1138.4335154826958</v>
      </c>
      <c r="I2191">
        <f>IF(LCOH!$C$28=Menu!$A$1,'Approvvigionamento energia'!C2191,0)+IF(LCOH!$C$28=Menu!$A$2,'Approvvigionamento energia'!D2191,0)+IF(LCOH!$C$28=Menu!$A$3,'Approvvigionamento energia'!E2191,0)+IF(LCOH!$C$28=Menu!$A$4,'Approvvigionamento energia'!F2191,0)+IF(LCOH!$C$28=Menu!$A$5,'Approvvigionamento energia'!G2191,0)+IF(LCOH!$C$28=Menu!$A$6,'Approvvigionamento energia'!H2191,0)</f>
        <v>1035.5696399450362</v>
      </c>
      <c r="J2191">
        <f>'Approvvigionamento energia'!A2191+'Approvvigionamento energia'!B2191+'Approvvigionamento energia'!I2191</f>
        <v>1383.7696399450363</v>
      </c>
      <c r="K2191">
        <f>IF(MIN(LCOH!$C$18,J2191)&gt;=$P$48*LCOH!$C$18, MIN(LCOH!$C$18,J2191),0)</f>
        <v>1383.7696399450363</v>
      </c>
      <c r="L2191">
        <f t="shared" si="69"/>
        <v>0</v>
      </c>
      <c r="M2191">
        <f>K2191/LCOH!$C$18</f>
        <v>0.92251309329669084</v>
      </c>
      <c r="N2191">
        <f>K2191/LCOH!$C$34</f>
        <v>26.662228129962163</v>
      </c>
    </row>
    <row r="2192" spans="1:14" x14ac:dyDescent="0.35">
      <c r="A2192">
        <f>'Profilo fotovoltaico'!B2194*LCOH!$C$20</f>
        <v>121</v>
      </c>
      <c r="B2192">
        <f>'Profilo eolico'!B2194*LCOH!$C$21</f>
        <v>281.2</v>
      </c>
      <c r="C2192">
        <f>$P$35*'Profilo fotovoltaico'!B2194</f>
        <v>889.9080747022698</v>
      </c>
      <c r="D2192">
        <f>$Q$37*'Profilo eolico'!B2194</f>
        <v>1640.6993323368899</v>
      </c>
      <c r="E2192">
        <f>$P$39*'Profilo fotovoltaico'!B2194+'Approvvigionamento energia'!$Q$39*'Profilo eolico'!B2194</f>
        <v>1453.001517928235</v>
      </c>
      <c r="F2192">
        <f>$P$41*'Profilo fotovoltaico'!B2194+'Approvvigionamento energia'!$Q$41*'Profilo eolico'!B2194</f>
        <v>1265.3037035195798</v>
      </c>
      <c r="G2192">
        <f>$P$43*'Profilo fotovoltaico'!B2194+'Approvvigionamento energia'!$Q$43*'Profilo eolico'!B2194</f>
        <v>1077.6058891109249</v>
      </c>
      <c r="H2192">
        <f t="shared" si="68"/>
        <v>1138.4335154826958</v>
      </c>
      <c r="I2192">
        <f>IF(LCOH!$C$28=Menu!$A$1,'Approvvigionamento energia'!C2192,0)+IF(LCOH!$C$28=Menu!$A$2,'Approvvigionamento energia'!D2192,0)+IF(LCOH!$C$28=Menu!$A$3,'Approvvigionamento energia'!E2192,0)+IF(LCOH!$C$28=Menu!$A$4,'Approvvigionamento energia'!F2192,0)+IF(LCOH!$C$28=Menu!$A$5,'Approvvigionamento energia'!G2192,0)+IF(LCOH!$C$28=Menu!$A$6,'Approvvigionamento energia'!H2192,0)</f>
        <v>1265.3037035195798</v>
      </c>
      <c r="J2192">
        <f>'Approvvigionamento energia'!A2192+'Approvvigionamento energia'!B2192+'Approvvigionamento energia'!I2192</f>
        <v>1667.5037035195799</v>
      </c>
      <c r="K2192">
        <f>IF(MIN(LCOH!$C$18,J2192)&gt;=$P$48*LCOH!$C$18, MIN(LCOH!$C$18,J2192),0)</f>
        <v>1500</v>
      </c>
      <c r="L2192">
        <f t="shared" si="69"/>
        <v>167.50370351957986</v>
      </c>
      <c r="M2192">
        <f>K2192/LCOH!$C$18</f>
        <v>1</v>
      </c>
      <c r="N2192">
        <f>K2192/LCOH!$C$34</f>
        <v>28.901734104046245</v>
      </c>
    </row>
    <row r="2193" spans="1:14" x14ac:dyDescent="0.35">
      <c r="A2193">
        <f>'Profilo fotovoltaico'!B2195*LCOH!$C$20</f>
        <v>251</v>
      </c>
      <c r="B2193">
        <f>'Profilo eolico'!B2195*LCOH!$C$21</f>
        <v>246.79999999999998</v>
      </c>
      <c r="C2193">
        <f>$P$35*'Profilo fotovoltaico'!B2195</f>
        <v>1846.0076590931383</v>
      </c>
      <c r="D2193">
        <f>$Q$37*'Profilo eolico'!B2195</f>
        <v>1439.987891965663</v>
      </c>
      <c r="E2193">
        <f>$P$39*'Profilo fotovoltaico'!B2195+'Approvvigionamento energia'!$Q$39*'Profilo eolico'!B2195</f>
        <v>1541.4928337475319</v>
      </c>
      <c r="F2193">
        <f>$P$41*'Profilo fotovoltaico'!B2195+'Approvvigionamento energia'!$Q$41*'Profilo eolico'!B2195</f>
        <v>1642.9977755294008</v>
      </c>
      <c r="G2193">
        <f>$P$43*'Profilo fotovoltaico'!B2195+'Approvvigionamento energia'!$Q$43*'Profilo eolico'!B2195</f>
        <v>1744.5027173112696</v>
      </c>
      <c r="H2193">
        <f t="shared" si="68"/>
        <v>1138.4335154826958</v>
      </c>
      <c r="I2193">
        <f>IF(LCOH!$C$28=Menu!$A$1,'Approvvigionamento energia'!C2193,0)+IF(LCOH!$C$28=Menu!$A$2,'Approvvigionamento energia'!D2193,0)+IF(LCOH!$C$28=Menu!$A$3,'Approvvigionamento energia'!E2193,0)+IF(LCOH!$C$28=Menu!$A$4,'Approvvigionamento energia'!F2193,0)+IF(LCOH!$C$28=Menu!$A$5,'Approvvigionamento energia'!G2193,0)+IF(LCOH!$C$28=Menu!$A$6,'Approvvigionamento energia'!H2193,0)</f>
        <v>1642.9977755294008</v>
      </c>
      <c r="J2193">
        <f>'Approvvigionamento energia'!A2193+'Approvvigionamento energia'!B2193+'Approvvigionamento energia'!I2193</f>
        <v>2140.7977755294005</v>
      </c>
      <c r="K2193">
        <f>IF(MIN(LCOH!$C$18,J2193)&gt;=$P$48*LCOH!$C$18, MIN(LCOH!$C$18,J2193),0)</f>
        <v>1500</v>
      </c>
      <c r="L2193">
        <f t="shared" si="69"/>
        <v>640.7977755294005</v>
      </c>
      <c r="M2193">
        <f>K2193/LCOH!$C$18</f>
        <v>1</v>
      </c>
      <c r="N2193">
        <f>K2193/LCOH!$C$34</f>
        <v>28.901734104046245</v>
      </c>
    </row>
    <row r="2194" spans="1:14" x14ac:dyDescent="0.35">
      <c r="A2194">
        <f>'Profilo fotovoltaico'!B2196*LCOH!$C$20</f>
        <v>366</v>
      </c>
      <c r="B2194">
        <f>'Profilo eolico'!B2196*LCOH!$C$21</f>
        <v>238.6</v>
      </c>
      <c r="C2194">
        <f>$P$35*'Profilo fotovoltaico'!B2196</f>
        <v>2691.7880606696758</v>
      </c>
      <c r="D2194">
        <f>$Q$37*'Profilo eolico'!B2196</f>
        <v>1392.1438858306612</v>
      </c>
      <c r="E2194">
        <f>$P$39*'Profilo fotovoltaico'!B2196+'Approvvigionamento energia'!$Q$39*'Profilo eolico'!B2196</f>
        <v>1717.0549295404148</v>
      </c>
      <c r="F2194">
        <f>$P$41*'Profilo fotovoltaico'!B2196+'Approvvigionamento energia'!$Q$41*'Profilo eolico'!B2196</f>
        <v>2041.9659732501686</v>
      </c>
      <c r="G2194">
        <f>$P$43*'Profilo fotovoltaico'!B2196+'Approvvigionamento energia'!$Q$43*'Profilo eolico'!B2196</f>
        <v>2366.8770169599225</v>
      </c>
      <c r="H2194">
        <f t="shared" si="68"/>
        <v>1138.4335154826958</v>
      </c>
      <c r="I2194">
        <f>IF(LCOH!$C$28=Menu!$A$1,'Approvvigionamento energia'!C2194,0)+IF(LCOH!$C$28=Menu!$A$2,'Approvvigionamento energia'!D2194,0)+IF(LCOH!$C$28=Menu!$A$3,'Approvvigionamento energia'!E2194,0)+IF(LCOH!$C$28=Menu!$A$4,'Approvvigionamento energia'!F2194,0)+IF(LCOH!$C$28=Menu!$A$5,'Approvvigionamento energia'!G2194,0)+IF(LCOH!$C$28=Menu!$A$6,'Approvvigionamento energia'!H2194,0)</f>
        <v>2041.9659732501686</v>
      </c>
      <c r="J2194">
        <f>'Approvvigionamento energia'!A2194+'Approvvigionamento energia'!B2194+'Approvvigionamento energia'!I2194</f>
        <v>2646.5659732501686</v>
      </c>
      <c r="K2194">
        <f>IF(MIN(LCOH!$C$18,J2194)&gt;=$P$48*LCOH!$C$18, MIN(LCOH!$C$18,J2194),0)</f>
        <v>1500</v>
      </c>
      <c r="L2194">
        <f t="shared" si="69"/>
        <v>1146.5659732501686</v>
      </c>
      <c r="M2194">
        <f>K2194/LCOH!$C$18</f>
        <v>1</v>
      </c>
      <c r="N2194">
        <f>K2194/LCOH!$C$34</f>
        <v>28.901734104046245</v>
      </c>
    </row>
    <row r="2195" spans="1:14" x14ac:dyDescent="0.35">
      <c r="A2195">
        <f>'Profilo fotovoltaico'!B2197*LCOH!$C$20</f>
        <v>447</v>
      </c>
      <c r="B2195">
        <f>'Profilo eolico'!B2197*LCOH!$C$21</f>
        <v>258.40000000000003</v>
      </c>
      <c r="C2195">
        <f>$P$35*'Profilo fotovoltaico'!B2197</f>
        <v>3287.5116478670629</v>
      </c>
      <c r="D2195">
        <f>$Q$37*'Profilo eolico'!B2197</f>
        <v>1507.6696567420072</v>
      </c>
      <c r="E2195">
        <f>$P$39*'Profilo fotovoltaico'!B2197+'Approvvigionamento energia'!$Q$39*'Profilo eolico'!B2197</f>
        <v>1952.6301545232709</v>
      </c>
      <c r="F2195">
        <f>$P$41*'Profilo fotovoltaico'!B2197+'Approvvigionamento energia'!$Q$41*'Profilo eolico'!B2197</f>
        <v>2397.5906523045351</v>
      </c>
      <c r="G2195">
        <f>$P$43*'Profilo fotovoltaico'!B2197+'Approvvigionamento energia'!$Q$43*'Profilo eolico'!B2197</f>
        <v>2842.5511500857992</v>
      </c>
      <c r="H2195">
        <f t="shared" si="68"/>
        <v>1138.4335154826958</v>
      </c>
      <c r="I2195">
        <f>IF(LCOH!$C$28=Menu!$A$1,'Approvvigionamento energia'!C2195,0)+IF(LCOH!$C$28=Menu!$A$2,'Approvvigionamento energia'!D2195,0)+IF(LCOH!$C$28=Menu!$A$3,'Approvvigionamento energia'!E2195,0)+IF(LCOH!$C$28=Menu!$A$4,'Approvvigionamento energia'!F2195,0)+IF(LCOH!$C$28=Menu!$A$5,'Approvvigionamento energia'!G2195,0)+IF(LCOH!$C$28=Menu!$A$6,'Approvvigionamento energia'!H2195,0)</f>
        <v>2397.5906523045351</v>
      </c>
      <c r="J2195">
        <f>'Approvvigionamento energia'!A2195+'Approvvigionamento energia'!B2195+'Approvvigionamento energia'!I2195</f>
        <v>3102.9906523045352</v>
      </c>
      <c r="K2195">
        <f>IF(MIN(LCOH!$C$18,J2195)&gt;=$P$48*LCOH!$C$18, MIN(LCOH!$C$18,J2195),0)</f>
        <v>1500</v>
      </c>
      <c r="L2195">
        <f t="shared" si="69"/>
        <v>1602.9906523045352</v>
      </c>
      <c r="M2195">
        <f>K2195/LCOH!$C$18</f>
        <v>1</v>
      </c>
      <c r="N2195">
        <f>K2195/LCOH!$C$34</f>
        <v>28.901734104046245</v>
      </c>
    </row>
    <row r="2196" spans="1:14" x14ac:dyDescent="0.35">
      <c r="A2196">
        <f>'Profilo fotovoltaico'!B2198*LCOH!$C$20</f>
        <v>502</v>
      </c>
      <c r="B2196">
        <f>'Profilo eolico'!B2198*LCOH!$C$21</f>
        <v>253.6</v>
      </c>
      <c r="C2196">
        <f>$P$35*'Profilo fotovoltaico'!B2198</f>
        <v>3692.0153181862765</v>
      </c>
      <c r="D2196">
        <f>$Q$37*'Profilo eolico'!B2198</f>
        <v>1479.6634092483473</v>
      </c>
      <c r="E2196">
        <f>$P$39*'Profilo fotovoltaico'!B2198+'Approvvigionamento energia'!$Q$39*'Profilo eolico'!B2198</f>
        <v>2032.7513864828297</v>
      </c>
      <c r="F2196">
        <f>$P$41*'Profilo fotovoltaico'!B2198+'Approvvigionamento energia'!$Q$41*'Profilo eolico'!B2198</f>
        <v>2585.8393637173122</v>
      </c>
      <c r="G2196">
        <f>$P$43*'Profilo fotovoltaico'!B2198+'Approvvigionamento energia'!$Q$43*'Profilo eolico'!B2198</f>
        <v>3138.9273409517946</v>
      </c>
      <c r="H2196">
        <f t="shared" si="68"/>
        <v>1138.4335154826958</v>
      </c>
      <c r="I2196">
        <f>IF(LCOH!$C$28=Menu!$A$1,'Approvvigionamento energia'!C2196,0)+IF(LCOH!$C$28=Menu!$A$2,'Approvvigionamento energia'!D2196,0)+IF(LCOH!$C$28=Menu!$A$3,'Approvvigionamento energia'!E2196,0)+IF(LCOH!$C$28=Menu!$A$4,'Approvvigionamento energia'!F2196,0)+IF(LCOH!$C$28=Menu!$A$5,'Approvvigionamento energia'!G2196,0)+IF(LCOH!$C$28=Menu!$A$6,'Approvvigionamento energia'!H2196,0)</f>
        <v>2585.8393637173122</v>
      </c>
      <c r="J2196">
        <f>'Approvvigionamento energia'!A2196+'Approvvigionamento energia'!B2196+'Approvvigionamento energia'!I2196</f>
        <v>3341.4393637173121</v>
      </c>
      <c r="K2196">
        <f>IF(MIN(LCOH!$C$18,J2196)&gt;=$P$48*LCOH!$C$18, MIN(LCOH!$C$18,J2196),0)</f>
        <v>1500</v>
      </c>
      <c r="L2196">
        <f t="shared" si="69"/>
        <v>1841.4393637173121</v>
      </c>
      <c r="M2196">
        <f>K2196/LCOH!$C$18</f>
        <v>1</v>
      </c>
      <c r="N2196">
        <f>K2196/LCOH!$C$34</f>
        <v>28.901734104046245</v>
      </c>
    </row>
    <row r="2197" spans="1:14" x14ac:dyDescent="0.35">
      <c r="A2197">
        <f>'Profilo fotovoltaico'!B2199*LCOH!$C$20</f>
        <v>528</v>
      </c>
      <c r="B2197">
        <f>'Profilo eolico'!B2199*LCOH!$C$21</f>
        <v>228.8</v>
      </c>
      <c r="C2197">
        <f>$P$35*'Profilo fotovoltaico'!B2199</f>
        <v>3883.2352350644505</v>
      </c>
      <c r="D2197">
        <f>$Q$37*'Profilo eolico'!B2199</f>
        <v>1334.9644638644397</v>
      </c>
      <c r="E2197">
        <f>$P$39*'Profilo fotovoltaico'!B2199+'Approvvigionamento energia'!$Q$39*'Profilo eolico'!B2199</f>
        <v>1972.0321566644425</v>
      </c>
      <c r="F2197">
        <f>$P$41*'Profilo fotovoltaico'!B2199+'Approvvigionamento energia'!$Q$41*'Profilo eolico'!B2199</f>
        <v>2609.099849464445</v>
      </c>
      <c r="G2197">
        <f>$P$43*'Profilo fotovoltaico'!B2199+'Approvvigionamento energia'!$Q$43*'Profilo eolico'!B2199</f>
        <v>3246.167542264448</v>
      </c>
      <c r="H2197">
        <f t="shared" si="68"/>
        <v>1138.4335154826958</v>
      </c>
      <c r="I2197">
        <f>IF(LCOH!$C$28=Menu!$A$1,'Approvvigionamento energia'!C2197,0)+IF(LCOH!$C$28=Menu!$A$2,'Approvvigionamento energia'!D2197,0)+IF(LCOH!$C$28=Menu!$A$3,'Approvvigionamento energia'!E2197,0)+IF(LCOH!$C$28=Menu!$A$4,'Approvvigionamento energia'!F2197,0)+IF(LCOH!$C$28=Menu!$A$5,'Approvvigionamento energia'!G2197,0)+IF(LCOH!$C$28=Menu!$A$6,'Approvvigionamento energia'!H2197,0)</f>
        <v>2609.099849464445</v>
      </c>
      <c r="J2197">
        <f>'Approvvigionamento energia'!A2197+'Approvvigionamento energia'!B2197+'Approvvigionamento energia'!I2197</f>
        <v>3365.8998494644447</v>
      </c>
      <c r="K2197">
        <f>IF(MIN(LCOH!$C$18,J2197)&gt;=$P$48*LCOH!$C$18, MIN(LCOH!$C$18,J2197),0)</f>
        <v>1500</v>
      </c>
      <c r="L2197">
        <f t="shared" si="69"/>
        <v>1865.8998494644447</v>
      </c>
      <c r="M2197">
        <f>K2197/LCOH!$C$18</f>
        <v>1</v>
      </c>
      <c r="N2197">
        <f>K2197/LCOH!$C$34</f>
        <v>28.901734104046245</v>
      </c>
    </row>
    <row r="2198" spans="1:14" x14ac:dyDescent="0.35">
      <c r="A2198">
        <f>'Profilo fotovoltaico'!B2200*LCOH!$C$20</f>
        <v>502</v>
      </c>
      <c r="B2198">
        <f>'Profilo eolico'!B2200*LCOH!$C$21</f>
        <v>197.9</v>
      </c>
      <c r="C2198">
        <f>$P$35*'Profilo fotovoltaico'!B2200</f>
        <v>3692.0153181862765</v>
      </c>
      <c r="D2198">
        <f>$Q$37*'Profilo eolico'!B2200</f>
        <v>1154.6742456240061</v>
      </c>
      <c r="E2198">
        <f>$P$39*'Profilo fotovoltaico'!B2200+'Approvvigionamento energia'!$Q$39*'Profilo eolico'!B2200</f>
        <v>1789.0095137645735</v>
      </c>
      <c r="F2198">
        <f>$P$41*'Profilo fotovoltaico'!B2200+'Approvvigionamento energia'!$Q$41*'Profilo eolico'!B2200</f>
        <v>2423.3447819051412</v>
      </c>
      <c r="G2198">
        <f>$P$43*'Profilo fotovoltaico'!B2200+'Approvvigionamento energia'!$Q$43*'Profilo eolico'!B2200</f>
        <v>3057.6800500457093</v>
      </c>
      <c r="H2198">
        <f t="shared" si="68"/>
        <v>1138.4335154826958</v>
      </c>
      <c r="I2198">
        <f>IF(LCOH!$C$28=Menu!$A$1,'Approvvigionamento energia'!C2198,0)+IF(LCOH!$C$28=Menu!$A$2,'Approvvigionamento energia'!D2198,0)+IF(LCOH!$C$28=Menu!$A$3,'Approvvigionamento energia'!E2198,0)+IF(LCOH!$C$28=Menu!$A$4,'Approvvigionamento energia'!F2198,0)+IF(LCOH!$C$28=Menu!$A$5,'Approvvigionamento energia'!G2198,0)+IF(LCOH!$C$28=Menu!$A$6,'Approvvigionamento energia'!H2198,0)</f>
        <v>2423.3447819051412</v>
      </c>
      <c r="J2198">
        <f>'Approvvigionamento energia'!A2198+'Approvvigionamento energia'!B2198+'Approvvigionamento energia'!I2198</f>
        <v>3123.2447819051413</v>
      </c>
      <c r="K2198">
        <f>IF(MIN(LCOH!$C$18,J2198)&gt;=$P$48*LCOH!$C$18, MIN(LCOH!$C$18,J2198),0)</f>
        <v>1500</v>
      </c>
      <c r="L2198">
        <f t="shared" si="69"/>
        <v>1623.2447819051413</v>
      </c>
      <c r="M2198">
        <f>K2198/LCOH!$C$18</f>
        <v>1</v>
      </c>
      <c r="N2198">
        <f>K2198/LCOH!$C$34</f>
        <v>28.901734104046245</v>
      </c>
    </row>
    <row r="2199" spans="1:14" x14ac:dyDescent="0.35">
      <c r="A2199">
        <f>'Profilo fotovoltaico'!B2201*LCOH!$C$20</f>
        <v>424</v>
      </c>
      <c r="B2199">
        <f>'Profilo eolico'!B2201*LCOH!$C$21</f>
        <v>171.2</v>
      </c>
      <c r="C2199">
        <f>$P$35*'Profilo fotovoltaico'!B2201</f>
        <v>3118.3555675517555</v>
      </c>
      <c r="D2199">
        <f>$Q$37*'Profilo eolico'!B2201</f>
        <v>998.88949394052474</v>
      </c>
      <c r="E2199">
        <f>$P$39*'Profilo fotovoltaico'!B2201+'Approvvigionamento energia'!$Q$39*'Profilo eolico'!B2201</f>
        <v>1528.7560123433323</v>
      </c>
      <c r="F2199">
        <f>$P$41*'Profilo fotovoltaico'!B2201+'Approvvigionamento energia'!$Q$41*'Profilo eolico'!B2201</f>
        <v>2058.62253074614</v>
      </c>
      <c r="G2199">
        <f>$P$43*'Profilo fotovoltaico'!B2201+'Approvvigionamento energia'!$Q$43*'Profilo eolico'!B2201</f>
        <v>2588.4890491489482</v>
      </c>
      <c r="H2199">
        <f t="shared" si="68"/>
        <v>1138.4335154826958</v>
      </c>
      <c r="I2199">
        <f>IF(LCOH!$C$28=Menu!$A$1,'Approvvigionamento energia'!C2199,0)+IF(LCOH!$C$28=Menu!$A$2,'Approvvigionamento energia'!D2199,0)+IF(LCOH!$C$28=Menu!$A$3,'Approvvigionamento energia'!E2199,0)+IF(LCOH!$C$28=Menu!$A$4,'Approvvigionamento energia'!F2199,0)+IF(LCOH!$C$28=Menu!$A$5,'Approvvigionamento energia'!G2199,0)+IF(LCOH!$C$28=Menu!$A$6,'Approvvigionamento energia'!H2199,0)</f>
        <v>2058.62253074614</v>
      </c>
      <c r="J2199">
        <f>'Approvvigionamento energia'!A2199+'Approvvigionamento energia'!B2199+'Approvvigionamento energia'!I2199</f>
        <v>2653.8225307461398</v>
      </c>
      <c r="K2199">
        <f>IF(MIN(LCOH!$C$18,J2199)&gt;=$P$48*LCOH!$C$18, MIN(LCOH!$C$18,J2199),0)</f>
        <v>1500</v>
      </c>
      <c r="L2199">
        <f t="shared" si="69"/>
        <v>1153.8225307461398</v>
      </c>
      <c r="M2199">
        <f>K2199/LCOH!$C$18</f>
        <v>1</v>
      </c>
      <c r="N2199">
        <f>K2199/LCOH!$C$34</f>
        <v>28.901734104046245</v>
      </c>
    </row>
    <row r="2200" spans="1:14" x14ac:dyDescent="0.35">
      <c r="A2200">
        <f>'Profilo fotovoltaico'!B2202*LCOH!$C$20</f>
        <v>318</v>
      </c>
      <c r="B2200">
        <f>'Profilo eolico'!B2202*LCOH!$C$21</f>
        <v>167.3</v>
      </c>
      <c r="C2200">
        <f>$P$35*'Profilo fotovoltaico'!B2202</f>
        <v>2338.7666756638168</v>
      </c>
      <c r="D2200">
        <f>$Q$37*'Profilo eolico'!B2202</f>
        <v>976.1344178519264</v>
      </c>
      <c r="E2200">
        <f>$P$39*'Profilo fotovoltaico'!B2202+'Approvvigionamento energia'!$Q$39*'Profilo eolico'!B2202</f>
        <v>1316.7924823048988</v>
      </c>
      <c r="F2200">
        <f>$P$41*'Profilo fotovoltaico'!B2202+'Approvvigionamento energia'!$Q$41*'Profilo eolico'!B2202</f>
        <v>1657.4505467578715</v>
      </c>
      <c r="G2200">
        <f>$P$43*'Profilo fotovoltaico'!B2202+'Approvvigionamento energia'!$Q$43*'Profilo eolico'!B2202</f>
        <v>1998.1086112108442</v>
      </c>
      <c r="H2200">
        <f t="shared" si="68"/>
        <v>1138.4335154826958</v>
      </c>
      <c r="I2200">
        <f>IF(LCOH!$C$28=Menu!$A$1,'Approvvigionamento energia'!C2200,0)+IF(LCOH!$C$28=Menu!$A$2,'Approvvigionamento energia'!D2200,0)+IF(LCOH!$C$28=Menu!$A$3,'Approvvigionamento energia'!E2200,0)+IF(LCOH!$C$28=Menu!$A$4,'Approvvigionamento energia'!F2200,0)+IF(LCOH!$C$28=Menu!$A$5,'Approvvigionamento energia'!G2200,0)+IF(LCOH!$C$28=Menu!$A$6,'Approvvigionamento energia'!H2200,0)</f>
        <v>1657.4505467578715</v>
      </c>
      <c r="J2200">
        <f>'Approvvigionamento energia'!A2200+'Approvvigionamento energia'!B2200+'Approvvigionamento energia'!I2200</f>
        <v>2142.7505467578717</v>
      </c>
      <c r="K2200">
        <f>IF(MIN(LCOH!$C$18,J2200)&gt;=$P$48*LCOH!$C$18, MIN(LCOH!$C$18,J2200),0)</f>
        <v>1500</v>
      </c>
      <c r="L2200">
        <f t="shared" si="69"/>
        <v>642.75054675787169</v>
      </c>
      <c r="M2200">
        <f>K2200/LCOH!$C$18</f>
        <v>1</v>
      </c>
      <c r="N2200">
        <f>K2200/LCOH!$C$34</f>
        <v>28.901734104046245</v>
      </c>
    </row>
    <row r="2201" spans="1:14" x14ac:dyDescent="0.35">
      <c r="A2201">
        <f>'Profilo fotovoltaico'!B2203*LCOH!$C$20</f>
        <v>194</v>
      </c>
      <c r="B2201">
        <f>'Profilo eolico'!B2203*LCOH!$C$21</f>
        <v>171.4</v>
      </c>
      <c r="C2201">
        <f>$P$35*'Profilo fotovoltaico'!B2203</f>
        <v>1426.7947643986806</v>
      </c>
      <c r="D2201">
        <f>$Q$37*'Profilo eolico'!B2203</f>
        <v>1000.0564209194272</v>
      </c>
      <c r="E2201">
        <f>$P$39*'Profilo fotovoltaico'!B2203+'Approvvigionamento energia'!$Q$39*'Profilo eolico'!B2203</f>
        <v>1106.7410067892406</v>
      </c>
      <c r="F2201">
        <f>$P$41*'Profilo fotovoltaico'!B2203+'Approvvigionamento energia'!$Q$41*'Profilo eolico'!B2203</f>
        <v>1213.425592659054</v>
      </c>
      <c r="G2201">
        <f>$P$43*'Profilo fotovoltaico'!B2203+'Approvvigionamento energia'!$Q$43*'Profilo eolico'!B2203</f>
        <v>1320.1101785288674</v>
      </c>
      <c r="H2201">
        <f t="shared" si="68"/>
        <v>1138.4335154826958</v>
      </c>
      <c r="I2201">
        <f>IF(LCOH!$C$28=Menu!$A$1,'Approvvigionamento energia'!C2201,0)+IF(LCOH!$C$28=Menu!$A$2,'Approvvigionamento energia'!D2201,0)+IF(LCOH!$C$28=Menu!$A$3,'Approvvigionamento energia'!E2201,0)+IF(LCOH!$C$28=Menu!$A$4,'Approvvigionamento energia'!F2201,0)+IF(LCOH!$C$28=Menu!$A$5,'Approvvigionamento energia'!G2201,0)+IF(LCOH!$C$28=Menu!$A$6,'Approvvigionamento energia'!H2201,0)</f>
        <v>1213.425592659054</v>
      </c>
      <c r="J2201">
        <f>'Approvvigionamento energia'!A2201+'Approvvigionamento energia'!B2201+'Approvvigionamento energia'!I2201</f>
        <v>1578.8255926590541</v>
      </c>
      <c r="K2201">
        <f>IF(MIN(LCOH!$C$18,J2201)&gt;=$P$48*LCOH!$C$18, MIN(LCOH!$C$18,J2201),0)</f>
        <v>1500</v>
      </c>
      <c r="L2201">
        <f t="shared" si="69"/>
        <v>78.825592659054109</v>
      </c>
      <c r="M2201">
        <f>K2201/LCOH!$C$18</f>
        <v>1</v>
      </c>
      <c r="N2201">
        <f>K2201/LCOH!$C$34</f>
        <v>28.901734104046245</v>
      </c>
    </row>
    <row r="2202" spans="1:14" x14ac:dyDescent="0.35">
      <c r="A2202">
        <f>'Profilo fotovoltaico'!B2204*LCOH!$C$20</f>
        <v>70</v>
      </c>
      <c r="B2202">
        <f>'Profilo eolico'!B2204*LCOH!$C$21</f>
        <v>173</v>
      </c>
      <c r="C2202">
        <f>$P$35*'Profilo fotovoltaico'!B2204</f>
        <v>514.82285313354464</v>
      </c>
      <c r="D2202">
        <f>$Q$37*'Profilo eolico'!B2204</f>
        <v>1009.391836750647</v>
      </c>
      <c r="E2202">
        <f>$P$39*'Profilo fotovoltaico'!B2204+'Approvvigionamento energia'!$Q$39*'Profilo eolico'!B2204</f>
        <v>885.74959084637135</v>
      </c>
      <c r="F2202">
        <f>$P$41*'Profilo fotovoltaico'!B2204+'Approvvigionamento energia'!$Q$41*'Profilo eolico'!B2204</f>
        <v>762.10734494209578</v>
      </c>
      <c r="G2202">
        <f>$P$43*'Profilo fotovoltaico'!B2204+'Approvvigionamento energia'!$Q$43*'Profilo eolico'!B2204</f>
        <v>638.46509903782021</v>
      </c>
      <c r="H2202">
        <f t="shared" si="68"/>
        <v>1138.4335154826958</v>
      </c>
      <c r="I2202">
        <f>IF(LCOH!$C$28=Menu!$A$1,'Approvvigionamento energia'!C2202,0)+IF(LCOH!$C$28=Menu!$A$2,'Approvvigionamento energia'!D2202,0)+IF(LCOH!$C$28=Menu!$A$3,'Approvvigionamento energia'!E2202,0)+IF(LCOH!$C$28=Menu!$A$4,'Approvvigionamento energia'!F2202,0)+IF(LCOH!$C$28=Menu!$A$5,'Approvvigionamento energia'!G2202,0)+IF(LCOH!$C$28=Menu!$A$6,'Approvvigionamento energia'!H2202,0)</f>
        <v>762.10734494209578</v>
      </c>
      <c r="J2202">
        <f>'Approvvigionamento energia'!A2202+'Approvvigionamento energia'!B2202+'Approvvigionamento energia'!I2202</f>
        <v>1005.1073449420958</v>
      </c>
      <c r="K2202">
        <f>IF(MIN(LCOH!$C$18,J2202)&gt;=$P$48*LCOH!$C$18, MIN(LCOH!$C$18,J2202),0)</f>
        <v>1005.1073449420958</v>
      </c>
      <c r="L2202">
        <f t="shared" si="69"/>
        <v>0</v>
      </c>
      <c r="M2202">
        <f>K2202/LCOH!$C$18</f>
        <v>0.6700715632947305</v>
      </c>
      <c r="N2202">
        <f>K2202/LCOH!$C$34</f>
        <v>19.366230153026894</v>
      </c>
    </row>
    <row r="2203" spans="1:14" x14ac:dyDescent="0.35">
      <c r="A2203">
        <f>'Profilo fotovoltaico'!B2205*LCOH!$C$20</f>
        <v>2</v>
      </c>
      <c r="B2203">
        <f>'Profilo eolico'!B2205*LCOH!$C$21</f>
        <v>185.4</v>
      </c>
      <c r="C2203">
        <f>$P$35*'Profilo fotovoltaico'!B2205</f>
        <v>14.70922437524413</v>
      </c>
      <c r="D2203">
        <f>$Q$37*'Profilo eolico'!B2205</f>
        <v>1081.7413094426011</v>
      </c>
      <c r="E2203">
        <f>$P$39*'Profilo fotovoltaico'!B2205+'Approvvigionamento energia'!$Q$39*'Profilo eolico'!B2205</f>
        <v>814.9832881757618</v>
      </c>
      <c r="F2203">
        <f>$P$41*'Profilo fotovoltaico'!B2205+'Approvvigionamento energia'!$Q$41*'Profilo eolico'!B2205</f>
        <v>548.22526690892255</v>
      </c>
      <c r="G2203">
        <f>$P$43*'Profilo fotovoltaico'!B2205+'Approvvigionamento energia'!$Q$43*'Profilo eolico'!B2205</f>
        <v>281.46724564208336</v>
      </c>
      <c r="H2203">
        <f t="shared" si="68"/>
        <v>1138.4335154826958</v>
      </c>
      <c r="I2203">
        <f>IF(LCOH!$C$28=Menu!$A$1,'Approvvigionamento energia'!C2203,0)+IF(LCOH!$C$28=Menu!$A$2,'Approvvigionamento energia'!D2203,0)+IF(LCOH!$C$28=Menu!$A$3,'Approvvigionamento energia'!E2203,0)+IF(LCOH!$C$28=Menu!$A$4,'Approvvigionamento energia'!F2203,0)+IF(LCOH!$C$28=Menu!$A$5,'Approvvigionamento energia'!G2203,0)+IF(LCOH!$C$28=Menu!$A$6,'Approvvigionamento energia'!H2203,0)</f>
        <v>548.22526690892255</v>
      </c>
      <c r="J2203">
        <f>'Approvvigionamento energia'!A2203+'Approvvigionamento energia'!B2203+'Approvvigionamento energia'!I2203</f>
        <v>735.62526690892253</v>
      </c>
      <c r="K2203">
        <f>IF(MIN(LCOH!$C$18,J2203)&gt;=$P$48*LCOH!$C$18, MIN(LCOH!$C$18,J2203),0)</f>
        <v>735.62526690892253</v>
      </c>
      <c r="L2203">
        <f t="shared" si="69"/>
        <v>0</v>
      </c>
      <c r="M2203">
        <f>K2203/LCOH!$C$18</f>
        <v>0.49041684460594837</v>
      </c>
      <c r="N2203">
        <f>K2203/LCOH!$C$34</f>
        <v>14.173897242946484</v>
      </c>
    </row>
    <row r="2204" spans="1:14" x14ac:dyDescent="0.35">
      <c r="A2204">
        <f>'Profilo fotovoltaico'!B2206*LCOH!$C$20</f>
        <v>0</v>
      </c>
      <c r="B2204">
        <f>'Profilo eolico'!B2206*LCOH!$C$21</f>
        <v>188.29999999999998</v>
      </c>
      <c r="C2204">
        <f>$P$35*'Profilo fotovoltaico'!B2206</f>
        <v>0</v>
      </c>
      <c r="D2204">
        <f>$Q$37*'Profilo eolico'!B2206</f>
        <v>1098.661750636687</v>
      </c>
      <c r="E2204">
        <f>$P$39*'Profilo fotovoltaico'!B2206+'Approvvigionamento energia'!$Q$39*'Profilo eolico'!B2206</f>
        <v>823.99631297751512</v>
      </c>
      <c r="F2204">
        <f>$P$41*'Profilo fotovoltaico'!B2206+'Approvvigionamento energia'!$Q$41*'Profilo eolico'!B2206</f>
        <v>549.33087531834349</v>
      </c>
      <c r="G2204">
        <f>$P$43*'Profilo fotovoltaico'!B2206+'Approvvigionamento energia'!$Q$43*'Profilo eolico'!B2206</f>
        <v>274.66543765917174</v>
      </c>
      <c r="H2204">
        <f t="shared" si="68"/>
        <v>1138.4335154826958</v>
      </c>
      <c r="I2204">
        <f>IF(LCOH!$C$28=Menu!$A$1,'Approvvigionamento energia'!C2204,0)+IF(LCOH!$C$28=Menu!$A$2,'Approvvigionamento energia'!D2204,0)+IF(LCOH!$C$28=Menu!$A$3,'Approvvigionamento energia'!E2204,0)+IF(LCOH!$C$28=Menu!$A$4,'Approvvigionamento energia'!F2204,0)+IF(LCOH!$C$28=Menu!$A$5,'Approvvigionamento energia'!G2204,0)+IF(LCOH!$C$28=Menu!$A$6,'Approvvigionamento energia'!H2204,0)</f>
        <v>549.33087531834349</v>
      </c>
      <c r="J2204">
        <f>'Approvvigionamento energia'!A2204+'Approvvigionamento energia'!B2204+'Approvvigionamento energia'!I2204</f>
        <v>737.63087531834344</v>
      </c>
      <c r="K2204">
        <f>IF(MIN(LCOH!$C$18,J2204)&gt;=$P$48*LCOH!$C$18, MIN(LCOH!$C$18,J2204),0)</f>
        <v>737.63087531834344</v>
      </c>
      <c r="L2204">
        <f t="shared" si="69"/>
        <v>0</v>
      </c>
      <c r="M2204">
        <f>K2204/LCOH!$C$18</f>
        <v>0.49175391687889564</v>
      </c>
      <c r="N2204">
        <f>K2204/LCOH!$C$34</f>
        <v>14.2125409502571</v>
      </c>
    </row>
    <row r="2205" spans="1:14" x14ac:dyDescent="0.35">
      <c r="A2205">
        <f>'Profilo fotovoltaico'!B2207*LCOH!$C$20</f>
        <v>0</v>
      </c>
      <c r="B2205">
        <f>'Profilo eolico'!B2207*LCOH!$C$21</f>
        <v>190.4</v>
      </c>
      <c r="C2205">
        <f>$P$35*'Profilo fotovoltaico'!B2207</f>
        <v>0</v>
      </c>
      <c r="D2205">
        <f>$Q$37*'Profilo eolico'!B2207</f>
        <v>1110.9144839151631</v>
      </c>
      <c r="E2205">
        <f>$P$39*'Profilo fotovoltaico'!B2207+'Approvvigionamento energia'!$Q$39*'Profilo eolico'!B2207</f>
        <v>833.18586293637225</v>
      </c>
      <c r="F2205">
        <f>$P$41*'Profilo fotovoltaico'!B2207+'Approvvigionamento energia'!$Q$41*'Profilo eolico'!B2207</f>
        <v>555.45724195758157</v>
      </c>
      <c r="G2205">
        <f>$P$43*'Profilo fotovoltaico'!B2207+'Approvvigionamento energia'!$Q$43*'Profilo eolico'!B2207</f>
        <v>277.72862097879079</v>
      </c>
      <c r="H2205">
        <f t="shared" si="68"/>
        <v>1138.4335154826958</v>
      </c>
      <c r="I2205">
        <f>IF(LCOH!$C$28=Menu!$A$1,'Approvvigionamento energia'!C2205,0)+IF(LCOH!$C$28=Menu!$A$2,'Approvvigionamento energia'!D2205,0)+IF(LCOH!$C$28=Menu!$A$3,'Approvvigionamento energia'!E2205,0)+IF(LCOH!$C$28=Menu!$A$4,'Approvvigionamento energia'!F2205,0)+IF(LCOH!$C$28=Menu!$A$5,'Approvvigionamento energia'!G2205,0)+IF(LCOH!$C$28=Menu!$A$6,'Approvvigionamento energia'!H2205,0)</f>
        <v>555.45724195758157</v>
      </c>
      <c r="J2205">
        <f>'Approvvigionamento energia'!A2205+'Approvvigionamento energia'!B2205+'Approvvigionamento energia'!I2205</f>
        <v>745.85724195758155</v>
      </c>
      <c r="K2205">
        <f>IF(MIN(LCOH!$C$18,J2205)&gt;=$P$48*LCOH!$C$18, MIN(LCOH!$C$18,J2205),0)</f>
        <v>745.85724195758155</v>
      </c>
      <c r="L2205">
        <f t="shared" si="69"/>
        <v>0</v>
      </c>
      <c r="M2205">
        <f>K2205/LCOH!$C$18</f>
        <v>0.49723816130505438</v>
      </c>
      <c r="N2205">
        <f>K2205/LCOH!$C$34</f>
        <v>14.371045124423537</v>
      </c>
    </row>
    <row r="2206" spans="1:14" x14ac:dyDescent="0.35">
      <c r="A2206">
        <f>'Profilo fotovoltaico'!B2208*LCOH!$C$20</f>
        <v>0</v>
      </c>
      <c r="B2206">
        <f>'Profilo eolico'!B2208*LCOH!$C$21</f>
        <v>190.1</v>
      </c>
      <c r="C2206">
        <f>$P$35*'Profilo fotovoltaico'!B2208</f>
        <v>0</v>
      </c>
      <c r="D2206">
        <f>$Q$37*'Profilo eolico'!B2208</f>
        <v>1109.1640934468094</v>
      </c>
      <c r="E2206">
        <f>$P$39*'Profilo fotovoltaico'!B2208+'Approvvigionamento energia'!$Q$39*'Profilo eolico'!B2208</f>
        <v>831.87307008510686</v>
      </c>
      <c r="F2206">
        <f>$P$41*'Profilo fotovoltaico'!B2208+'Approvvigionamento energia'!$Q$41*'Profilo eolico'!B2208</f>
        <v>554.58204672340469</v>
      </c>
      <c r="G2206">
        <f>$P$43*'Profilo fotovoltaico'!B2208+'Approvvigionamento energia'!$Q$43*'Profilo eolico'!B2208</f>
        <v>277.29102336170234</v>
      </c>
      <c r="H2206">
        <f t="shared" si="68"/>
        <v>1138.4335154826958</v>
      </c>
      <c r="I2206">
        <f>IF(LCOH!$C$28=Menu!$A$1,'Approvvigionamento energia'!C2206,0)+IF(LCOH!$C$28=Menu!$A$2,'Approvvigionamento energia'!D2206,0)+IF(LCOH!$C$28=Menu!$A$3,'Approvvigionamento energia'!E2206,0)+IF(LCOH!$C$28=Menu!$A$4,'Approvvigionamento energia'!F2206,0)+IF(LCOH!$C$28=Menu!$A$5,'Approvvigionamento energia'!G2206,0)+IF(LCOH!$C$28=Menu!$A$6,'Approvvigionamento energia'!H2206,0)</f>
        <v>554.58204672340469</v>
      </c>
      <c r="J2206">
        <f>'Approvvigionamento energia'!A2206+'Approvvigionamento energia'!B2206+'Approvvigionamento energia'!I2206</f>
        <v>744.68204672340471</v>
      </c>
      <c r="K2206">
        <f>IF(MIN(LCOH!$C$18,J2206)&gt;=$P$48*LCOH!$C$18, MIN(LCOH!$C$18,J2206),0)</f>
        <v>744.68204672340471</v>
      </c>
      <c r="L2206">
        <f t="shared" si="69"/>
        <v>0</v>
      </c>
      <c r="M2206">
        <f>K2206/LCOH!$C$18</f>
        <v>0.49645469781560314</v>
      </c>
      <c r="N2206">
        <f>K2206/LCOH!$C$34</f>
        <v>14.348401670971189</v>
      </c>
    </row>
    <row r="2207" spans="1:14" x14ac:dyDescent="0.35">
      <c r="A2207">
        <f>'Profilo fotovoltaico'!B2209*LCOH!$C$20</f>
        <v>0</v>
      </c>
      <c r="B2207">
        <f>'Profilo eolico'!B2209*LCOH!$C$21</f>
        <v>189.9</v>
      </c>
      <c r="C2207">
        <f>$P$35*'Profilo fotovoltaico'!B2209</f>
        <v>0</v>
      </c>
      <c r="D2207">
        <f>$Q$37*'Profilo eolico'!B2209</f>
        <v>1107.9971664679069</v>
      </c>
      <c r="E2207">
        <f>$P$39*'Profilo fotovoltaico'!B2209+'Approvvigionamento energia'!$Q$39*'Profilo eolico'!B2209</f>
        <v>830.99787485093009</v>
      </c>
      <c r="F2207">
        <f>$P$41*'Profilo fotovoltaico'!B2209+'Approvvigionamento energia'!$Q$41*'Profilo eolico'!B2209</f>
        <v>553.99858323395347</v>
      </c>
      <c r="G2207">
        <f>$P$43*'Profilo fotovoltaico'!B2209+'Approvvigionamento energia'!$Q$43*'Profilo eolico'!B2209</f>
        <v>276.99929161697673</v>
      </c>
      <c r="H2207">
        <f t="shared" si="68"/>
        <v>1138.4335154826958</v>
      </c>
      <c r="I2207">
        <f>IF(LCOH!$C$28=Menu!$A$1,'Approvvigionamento energia'!C2207,0)+IF(LCOH!$C$28=Menu!$A$2,'Approvvigionamento energia'!D2207,0)+IF(LCOH!$C$28=Menu!$A$3,'Approvvigionamento energia'!E2207,0)+IF(LCOH!$C$28=Menu!$A$4,'Approvvigionamento energia'!F2207,0)+IF(LCOH!$C$28=Menu!$A$5,'Approvvigionamento energia'!G2207,0)+IF(LCOH!$C$28=Menu!$A$6,'Approvvigionamento energia'!H2207,0)</f>
        <v>553.99858323395347</v>
      </c>
      <c r="J2207">
        <f>'Approvvigionamento energia'!A2207+'Approvvigionamento energia'!B2207+'Approvvigionamento energia'!I2207</f>
        <v>743.89858323395345</v>
      </c>
      <c r="K2207">
        <f>IF(MIN(LCOH!$C$18,J2207)&gt;=$P$48*LCOH!$C$18, MIN(LCOH!$C$18,J2207),0)</f>
        <v>743.89858323395345</v>
      </c>
      <c r="L2207">
        <f t="shared" si="69"/>
        <v>0</v>
      </c>
      <c r="M2207">
        <f>K2207/LCOH!$C$18</f>
        <v>0.49593238882263563</v>
      </c>
      <c r="N2207">
        <f>K2207/LCOH!$C$34</f>
        <v>14.333306035336291</v>
      </c>
    </row>
    <row r="2208" spans="1:14" x14ac:dyDescent="0.35">
      <c r="A2208">
        <f>'Profilo fotovoltaico'!B2210*LCOH!$C$20</f>
        <v>0</v>
      </c>
      <c r="B2208">
        <f>'Profilo eolico'!B2210*LCOH!$C$21</f>
        <v>181.9</v>
      </c>
      <c r="C2208">
        <f>$P$35*'Profilo fotovoltaico'!B2210</f>
        <v>0</v>
      </c>
      <c r="D2208">
        <f>$Q$37*'Profilo eolico'!B2210</f>
        <v>1061.3200873118076</v>
      </c>
      <c r="E2208">
        <f>$P$39*'Profilo fotovoltaico'!B2210+'Approvvigionamento energia'!$Q$39*'Profilo eolico'!B2210</f>
        <v>795.99006548385569</v>
      </c>
      <c r="F2208">
        <f>$P$41*'Profilo fotovoltaico'!B2210+'Approvvigionamento energia'!$Q$41*'Profilo eolico'!B2210</f>
        <v>530.66004365590379</v>
      </c>
      <c r="G2208">
        <f>$P$43*'Profilo fotovoltaico'!B2210+'Approvvigionamento energia'!$Q$43*'Profilo eolico'!B2210</f>
        <v>265.3300218279519</v>
      </c>
      <c r="H2208">
        <f t="shared" si="68"/>
        <v>1138.4335154826958</v>
      </c>
      <c r="I2208">
        <f>IF(LCOH!$C$28=Menu!$A$1,'Approvvigionamento energia'!C2208,0)+IF(LCOH!$C$28=Menu!$A$2,'Approvvigionamento energia'!D2208,0)+IF(LCOH!$C$28=Menu!$A$3,'Approvvigionamento energia'!E2208,0)+IF(LCOH!$C$28=Menu!$A$4,'Approvvigionamento energia'!F2208,0)+IF(LCOH!$C$28=Menu!$A$5,'Approvvigionamento energia'!G2208,0)+IF(LCOH!$C$28=Menu!$A$6,'Approvvigionamento energia'!H2208,0)</f>
        <v>530.66004365590379</v>
      </c>
      <c r="J2208">
        <f>'Approvvigionamento energia'!A2208+'Approvvigionamento energia'!B2208+'Approvvigionamento energia'!I2208</f>
        <v>712.56004365590377</v>
      </c>
      <c r="K2208">
        <f>IF(MIN(LCOH!$C$18,J2208)&gt;=$P$48*LCOH!$C$18, MIN(LCOH!$C$18,J2208),0)</f>
        <v>712.56004365590377</v>
      </c>
      <c r="L2208">
        <f t="shared" si="69"/>
        <v>0</v>
      </c>
      <c r="M2208">
        <f>K2208/LCOH!$C$18</f>
        <v>0.47504002910393583</v>
      </c>
      <c r="N2208">
        <f>K2208/LCOH!$C$34</f>
        <v>13.729480609940342</v>
      </c>
    </row>
    <row r="2209" spans="1:14" x14ac:dyDescent="0.35">
      <c r="A2209">
        <f>'Profilo fotovoltaico'!B2211*LCOH!$C$20</f>
        <v>0</v>
      </c>
      <c r="B2209">
        <f>'Profilo eolico'!B2211*LCOH!$C$21</f>
        <v>182.4</v>
      </c>
      <c r="C2209">
        <f>$P$35*'Profilo fotovoltaico'!B2211</f>
        <v>0</v>
      </c>
      <c r="D2209">
        <f>$Q$37*'Profilo eolico'!B2211</f>
        <v>1064.2374047590638</v>
      </c>
      <c r="E2209">
        <f>$P$39*'Profilo fotovoltaico'!B2211+'Approvvigionamento energia'!$Q$39*'Profilo eolico'!B2211</f>
        <v>798.17805356929784</v>
      </c>
      <c r="F2209">
        <f>$P$41*'Profilo fotovoltaico'!B2211+'Approvvigionamento energia'!$Q$41*'Profilo eolico'!B2211</f>
        <v>532.1187023795319</v>
      </c>
      <c r="G2209">
        <f>$P$43*'Profilo fotovoltaico'!B2211+'Approvvigionamento energia'!$Q$43*'Profilo eolico'!B2211</f>
        <v>266.05935118976595</v>
      </c>
      <c r="H2209">
        <f t="shared" si="68"/>
        <v>1138.4335154826958</v>
      </c>
      <c r="I2209">
        <f>IF(LCOH!$C$28=Menu!$A$1,'Approvvigionamento energia'!C2209,0)+IF(LCOH!$C$28=Menu!$A$2,'Approvvigionamento energia'!D2209,0)+IF(LCOH!$C$28=Menu!$A$3,'Approvvigionamento energia'!E2209,0)+IF(LCOH!$C$28=Menu!$A$4,'Approvvigionamento energia'!F2209,0)+IF(LCOH!$C$28=Menu!$A$5,'Approvvigionamento energia'!G2209,0)+IF(LCOH!$C$28=Menu!$A$6,'Approvvigionamento energia'!H2209,0)</f>
        <v>532.1187023795319</v>
      </c>
      <c r="J2209">
        <f>'Approvvigionamento energia'!A2209+'Approvvigionamento energia'!B2209+'Approvvigionamento energia'!I2209</f>
        <v>714.51870237953187</v>
      </c>
      <c r="K2209">
        <f>IF(MIN(LCOH!$C$18,J2209)&gt;=$P$48*LCOH!$C$18, MIN(LCOH!$C$18,J2209),0)</f>
        <v>714.51870237953187</v>
      </c>
      <c r="L2209">
        <f t="shared" si="69"/>
        <v>0</v>
      </c>
      <c r="M2209">
        <f>K2209/LCOH!$C$18</f>
        <v>0.47634580158635459</v>
      </c>
      <c r="N2209">
        <f>K2209/LCOH!$C$34</f>
        <v>13.76721969902759</v>
      </c>
    </row>
    <row r="2210" spans="1:14" x14ac:dyDescent="0.35">
      <c r="A2210">
        <f>'Profilo fotovoltaico'!B2212*LCOH!$C$20</f>
        <v>0</v>
      </c>
      <c r="B2210">
        <f>'Profilo eolico'!B2212*LCOH!$C$21</f>
        <v>190.89999999999998</v>
      </c>
      <c r="C2210">
        <f>$P$35*'Profilo fotovoltaico'!B2212</f>
        <v>0</v>
      </c>
      <c r="D2210">
        <f>$Q$37*'Profilo eolico'!B2212</f>
        <v>1113.8318013624191</v>
      </c>
      <c r="E2210">
        <f>$P$39*'Profilo fotovoltaico'!B2212+'Approvvigionamento energia'!$Q$39*'Profilo eolico'!B2212</f>
        <v>835.37385102181429</v>
      </c>
      <c r="F2210">
        <f>$P$41*'Profilo fotovoltaico'!B2212+'Approvvigionamento energia'!$Q$41*'Profilo eolico'!B2212</f>
        <v>556.91590068120956</v>
      </c>
      <c r="G2210">
        <f>$P$43*'Profilo fotovoltaico'!B2212+'Approvvigionamento energia'!$Q$43*'Profilo eolico'!B2212</f>
        <v>278.45795034060478</v>
      </c>
      <c r="H2210">
        <f t="shared" si="68"/>
        <v>1138.4335154826958</v>
      </c>
      <c r="I2210">
        <f>IF(LCOH!$C$28=Menu!$A$1,'Approvvigionamento energia'!C2210,0)+IF(LCOH!$C$28=Menu!$A$2,'Approvvigionamento energia'!D2210,0)+IF(LCOH!$C$28=Menu!$A$3,'Approvvigionamento energia'!E2210,0)+IF(LCOH!$C$28=Menu!$A$4,'Approvvigionamento energia'!F2210,0)+IF(LCOH!$C$28=Menu!$A$5,'Approvvigionamento energia'!G2210,0)+IF(LCOH!$C$28=Menu!$A$6,'Approvvigionamento energia'!H2210,0)</f>
        <v>556.91590068120956</v>
      </c>
      <c r="J2210">
        <f>'Approvvigionamento energia'!A2210+'Approvvigionamento energia'!B2210+'Approvvigionamento energia'!I2210</f>
        <v>747.81590068120954</v>
      </c>
      <c r="K2210">
        <f>IF(MIN(LCOH!$C$18,J2210)&gt;=$P$48*LCOH!$C$18, MIN(LCOH!$C$18,J2210),0)</f>
        <v>747.81590068120954</v>
      </c>
      <c r="L2210">
        <f t="shared" si="69"/>
        <v>0</v>
      </c>
      <c r="M2210">
        <f>K2210/LCOH!$C$18</f>
        <v>0.49854393378747303</v>
      </c>
      <c r="N2210">
        <f>K2210/LCOH!$C$34</f>
        <v>14.408784213510781</v>
      </c>
    </row>
    <row r="2211" spans="1:14" x14ac:dyDescent="0.35">
      <c r="A2211">
        <f>'Profilo fotovoltaico'!B2213*LCOH!$C$20</f>
        <v>0</v>
      </c>
      <c r="B2211">
        <f>'Profilo eolico'!B2213*LCOH!$C$21</f>
        <v>205.1</v>
      </c>
      <c r="C2211">
        <f>$P$35*'Profilo fotovoltaico'!B2213</f>
        <v>0</v>
      </c>
      <c r="D2211">
        <f>$Q$37*'Profilo eolico'!B2213</f>
        <v>1196.6836168644954</v>
      </c>
      <c r="E2211">
        <f>$P$39*'Profilo fotovoltaico'!B2213+'Approvvigionamento energia'!$Q$39*'Profilo eolico'!B2213</f>
        <v>897.51271264837158</v>
      </c>
      <c r="F2211">
        <f>$P$41*'Profilo fotovoltaico'!B2213+'Approvvigionamento energia'!$Q$41*'Profilo eolico'!B2213</f>
        <v>598.34180843224772</v>
      </c>
      <c r="G2211">
        <f>$P$43*'Profilo fotovoltaico'!B2213+'Approvvigionamento energia'!$Q$43*'Profilo eolico'!B2213</f>
        <v>299.17090421612386</v>
      </c>
      <c r="H2211">
        <f t="shared" si="68"/>
        <v>1138.4335154826958</v>
      </c>
      <c r="I2211">
        <f>IF(LCOH!$C$28=Menu!$A$1,'Approvvigionamento energia'!C2211,0)+IF(LCOH!$C$28=Menu!$A$2,'Approvvigionamento energia'!D2211,0)+IF(LCOH!$C$28=Menu!$A$3,'Approvvigionamento energia'!E2211,0)+IF(LCOH!$C$28=Menu!$A$4,'Approvvigionamento energia'!F2211,0)+IF(LCOH!$C$28=Menu!$A$5,'Approvvigionamento energia'!G2211,0)+IF(LCOH!$C$28=Menu!$A$6,'Approvvigionamento energia'!H2211,0)</f>
        <v>598.34180843224772</v>
      </c>
      <c r="J2211">
        <f>'Approvvigionamento energia'!A2211+'Approvvigionamento energia'!B2211+'Approvvigionamento energia'!I2211</f>
        <v>803.44180843224774</v>
      </c>
      <c r="K2211">
        <f>IF(MIN(LCOH!$C$18,J2211)&gt;=$P$48*LCOH!$C$18, MIN(LCOH!$C$18,J2211),0)</f>
        <v>803.44180843224774</v>
      </c>
      <c r="L2211">
        <f t="shared" si="69"/>
        <v>0</v>
      </c>
      <c r="M2211">
        <f>K2211/LCOH!$C$18</f>
        <v>0.53562787228816511</v>
      </c>
      <c r="N2211">
        <f>K2211/LCOH!$C$34</f>
        <v>15.480574343588589</v>
      </c>
    </row>
    <row r="2212" spans="1:14" x14ac:dyDescent="0.35">
      <c r="A2212">
        <f>'Profilo fotovoltaico'!B2214*LCOH!$C$20</f>
        <v>0</v>
      </c>
      <c r="B2212">
        <f>'Profilo eolico'!B2214*LCOH!$C$21</f>
        <v>214.4</v>
      </c>
      <c r="C2212">
        <f>$P$35*'Profilo fotovoltaico'!B2214</f>
        <v>0</v>
      </c>
      <c r="D2212">
        <f>$Q$37*'Profilo eolico'!B2214</f>
        <v>1250.945721383461</v>
      </c>
      <c r="E2212">
        <f>$P$39*'Profilo fotovoltaico'!B2214+'Approvvigionamento energia'!$Q$39*'Profilo eolico'!B2214</f>
        <v>938.20929103759568</v>
      </c>
      <c r="F2212">
        <f>$P$41*'Profilo fotovoltaico'!B2214+'Approvvigionamento energia'!$Q$41*'Profilo eolico'!B2214</f>
        <v>625.47286069173049</v>
      </c>
      <c r="G2212">
        <f>$P$43*'Profilo fotovoltaico'!B2214+'Approvvigionamento energia'!$Q$43*'Profilo eolico'!B2214</f>
        <v>312.73643034586524</v>
      </c>
      <c r="H2212">
        <f t="shared" si="68"/>
        <v>1138.4335154826958</v>
      </c>
      <c r="I2212">
        <f>IF(LCOH!$C$28=Menu!$A$1,'Approvvigionamento energia'!C2212,0)+IF(LCOH!$C$28=Menu!$A$2,'Approvvigionamento energia'!D2212,0)+IF(LCOH!$C$28=Menu!$A$3,'Approvvigionamento energia'!E2212,0)+IF(LCOH!$C$28=Menu!$A$4,'Approvvigionamento energia'!F2212,0)+IF(LCOH!$C$28=Menu!$A$5,'Approvvigionamento energia'!G2212,0)+IF(LCOH!$C$28=Menu!$A$6,'Approvvigionamento energia'!H2212,0)</f>
        <v>625.47286069173049</v>
      </c>
      <c r="J2212">
        <f>'Approvvigionamento energia'!A2212+'Approvvigionamento energia'!B2212+'Approvvigionamento energia'!I2212</f>
        <v>839.87286069173047</v>
      </c>
      <c r="K2212">
        <f>IF(MIN(LCOH!$C$18,J2212)&gt;=$P$48*LCOH!$C$18, MIN(LCOH!$C$18,J2212),0)</f>
        <v>839.87286069173047</v>
      </c>
      <c r="L2212">
        <f t="shared" si="69"/>
        <v>0</v>
      </c>
      <c r="M2212">
        <f>K2212/LCOH!$C$18</f>
        <v>0.5599152404611536</v>
      </c>
      <c r="N2212">
        <f>K2212/LCOH!$C$34</f>
        <v>16.182521400611378</v>
      </c>
    </row>
    <row r="2213" spans="1:14" x14ac:dyDescent="0.35">
      <c r="A2213">
        <f>'Profilo fotovoltaico'!B2215*LCOH!$C$20</f>
        <v>0</v>
      </c>
      <c r="B2213">
        <f>'Profilo eolico'!B2215*LCOH!$C$21</f>
        <v>237.2</v>
      </c>
      <c r="C2213">
        <f>$P$35*'Profilo fotovoltaico'!B2215</f>
        <v>0</v>
      </c>
      <c r="D2213">
        <f>$Q$37*'Profilo eolico'!B2215</f>
        <v>1383.975396978344</v>
      </c>
      <c r="E2213">
        <f>$P$39*'Profilo fotovoltaico'!B2215+'Approvvigionamento energia'!$Q$39*'Profilo eolico'!B2215</f>
        <v>1037.9815477337579</v>
      </c>
      <c r="F2213">
        <f>$P$41*'Profilo fotovoltaico'!B2215+'Approvvigionamento energia'!$Q$41*'Profilo eolico'!B2215</f>
        <v>691.98769848917198</v>
      </c>
      <c r="G2213">
        <f>$P$43*'Profilo fotovoltaico'!B2215+'Approvvigionamento energia'!$Q$43*'Profilo eolico'!B2215</f>
        <v>345.99384924458599</v>
      </c>
      <c r="H2213">
        <f t="shared" si="68"/>
        <v>1138.4335154826958</v>
      </c>
      <c r="I2213">
        <f>IF(LCOH!$C$28=Menu!$A$1,'Approvvigionamento energia'!C2213,0)+IF(LCOH!$C$28=Menu!$A$2,'Approvvigionamento energia'!D2213,0)+IF(LCOH!$C$28=Menu!$A$3,'Approvvigionamento energia'!E2213,0)+IF(LCOH!$C$28=Menu!$A$4,'Approvvigionamento energia'!F2213,0)+IF(LCOH!$C$28=Menu!$A$5,'Approvvigionamento energia'!G2213,0)+IF(LCOH!$C$28=Menu!$A$6,'Approvvigionamento energia'!H2213,0)</f>
        <v>691.98769848917198</v>
      </c>
      <c r="J2213">
        <f>'Approvvigionamento energia'!A2213+'Approvvigionamento energia'!B2213+'Approvvigionamento energia'!I2213</f>
        <v>929.18769848917191</v>
      </c>
      <c r="K2213">
        <f>IF(MIN(LCOH!$C$18,J2213)&gt;=$P$48*LCOH!$C$18, MIN(LCOH!$C$18,J2213),0)</f>
        <v>929.18769848917191</v>
      </c>
      <c r="L2213">
        <f t="shared" si="69"/>
        <v>0</v>
      </c>
      <c r="M2213">
        <f>K2213/LCOH!$C$18</f>
        <v>0.61945846565944795</v>
      </c>
      <c r="N2213">
        <f>K2213/LCOH!$C$34</f>
        <v>17.903423862989825</v>
      </c>
    </row>
    <row r="2214" spans="1:14" x14ac:dyDescent="0.35">
      <c r="A2214">
        <f>'Profilo fotovoltaico'!B2216*LCOH!$C$20</f>
        <v>0</v>
      </c>
      <c r="B2214">
        <f>'Profilo eolico'!B2216*LCOH!$C$21</f>
        <v>265.29999999999995</v>
      </c>
      <c r="C2214">
        <f>$P$35*'Profilo fotovoltaico'!B2216</f>
        <v>0</v>
      </c>
      <c r="D2214">
        <f>$Q$37*'Profilo eolico'!B2216</f>
        <v>1547.9286375141426</v>
      </c>
      <c r="E2214">
        <f>$P$39*'Profilo fotovoltaico'!B2216+'Approvvigionamento energia'!$Q$39*'Profilo eolico'!B2216</f>
        <v>1160.9464781356069</v>
      </c>
      <c r="F2214">
        <f>$P$41*'Profilo fotovoltaico'!B2216+'Approvvigionamento energia'!$Q$41*'Profilo eolico'!B2216</f>
        <v>773.96431875707128</v>
      </c>
      <c r="G2214">
        <f>$P$43*'Profilo fotovoltaico'!B2216+'Approvvigionamento energia'!$Q$43*'Profilo eolico'!B2216</f>
        <v>386.98215937853564</v>
      </c>
      <c r="H2214">
        <f t="shared" si="68"/>
        <v>1138.4335154826958</v>
      </c>
      <c r="I2214">
        <f>IF(LCOH!$C$28=Menu!$A$1,'Approvvigionamento energia'!C2214,0)+IF(LCOH!$C$28=Menu!$A$2,'Approvvigionamento energia'!D2214,0)+IF(LCOH!$C$28=Menu!$A$3,'Approvvigionamento energia'!E2214,0)+IF(LCOH!$C$28=Menu!$A$4,'Approvvigionamento energia'!F2214,0)+IF(LCOH!$C$28=Menu!$A$5,'Approvvigionamento energia'!G2214,0)+IF(LCOH!$C$28=Menu!$A$6,'Approvvigionamento energia'!H2214,0)</f>
        <v>773.96431875707128</v>
      </c>
      <c r="J2214">
        <f>'Approvvigionamento energia'!A2214+'Approvvigionamento energia'!B2214+'Approvvigionamento energia'!I2214</f>
        <v>1039.2643187570711</v>
      </c>
      <c r="K2214">
        <f>IF(MIN(LCOH!$C$18,J2214)&gt;=$P$48*LCOH!$C$18, MIN(LCOH!$C$18,J2214),0)</f>
        <v>1039.2643187570711</v>
      </c>
      <c r="L2214">
        <f t="shared" si="69"/>
        <v>0</v>
      </c>
      <c r="M2214">
        <f>K2214/LCOH!$C$18</f>
        <v>0.69284287917138077</v>
      </c>
      <c r="N2214">
        <f>K2214/LCOH!$C$34</f>
        <v>20.024360669693085</v>
      </c>
    </row>
    <row r="2215" spans="1:14" x14ac:dyDescent="0.35">
      <c r="A2215">
        <f>'Profilo fotovoltaico'!B2217*LCOH!$C$20</f>
        <v>35</v>
      </c>
      <c r="B2215">
        <f>'Profilo eolico'!B2217*LCOH!$C$21</f>
        <v>262.2</v>
      </c>
      <c r="C2215">
        <f>$P$35*'Profilo fotovoltaico'!B2217</f>
        <v>257.41142656677232</v>
      </c>
      <c r="D2215">
        <f>$Q$37*'Profilo eolico'!B2217</f>
        <v>1529.841269341154</v>
      </c>
      <c r="E2215">
        <f>$P$39*'Profilo fotovoltaico'!B2217+'Approvvigionamento energia'!$Q$39*'Profilo eolico'!B2217</f>
        <v>1211.7338086475586</v>
      </c>
      <c r="F2215">
        <f>$P$41*'Profilo fotovoltaico'!B2217+'Approvvigionamento energia'!$Q$41*'Profilo eolico'!B2217</f>
        <v>893.6263479539632</v>
      </c>
      <c r="G2215">
        <f>$P$43*'Profilo fotovoltaico'!B2217+'Approvvigionamento energia'!$Q$43*'Profilo eolico'!B2217</f>
        <v>575.51888726036771</v>
      </c>
      <c r="H2215">
        <f t="shared" si="68"/>
        <v>1138.4335154826958</v>
      </c>
      <c r="I2215">
        <f>IF(LCOH!$C$28=Menu!$A$1,'Approvvigionamento energia'!C2215,0)+IF(LCOH!$C$28=Menu!$A$2,'Approvvigionamento energia'!D2215,0)+IF(LCOH!$C$28=Menu!$A$3,'Approvvigionamento energia'!E2215,0)+IF(LCOH!$C$28=Menu!$A$4,'Approvvigionamento energia'!F2215,0)+IF(LCOH!$C$28=Menu!$A$5,'Approvvigionamento energia'!G2215,0)+IF(LCOH!$C$28=Menu!$A$6,'Approvvigionamento energia'!H2215,0)</f>
        <v>893.6263479539632</v>
      </c>
      <c r="J2215">
        <f>'Approvvigionamento energia'!A2215+'Approvvigionamento energia'!B2215+'Approvvigionamento energia'!I2215</f>
        <v>1190.8263479539632</v>
      </c>
      <c r="K2215">
        <f>IF(MIN(LCOH!$C$18,J2215)&gt;=$P$48*LCOH!$C$18, MIN(LCOH!$C$18,J2215),0)</f>
        <v>1190.8263479539632</v>
      </c>
      <c r="L2215">
        <f t="shared" si="69"/>
        <v>0</v>
      </c>
      <c r="M2215">
        <f>K2215/LCOH!$C$18</f>
        <v>0.7938842319693088</v>
      </c>
      <c r="N2215">
        <f>K2215/LCOH!$C$34</f>
        <v>22.944630981771933</v>
      </c>
    </row>
    <row r="2216" spans="1:14" x14ac:dyDescent="0.35">
      <c r="A2216">
        <f>'Profilo fotovoltaico'!B2218*LCOH!$C$20</f>
        <v>142</v>
      </c>
      <c r="B2216">
        <f>'Profilo eolico'!B2218*LCOH!$C$21</f>
        <v>222.3</v>
      </c>
      <c r="C2216">
        <f>$P$35*'Profilo fotovoltaico'!B2218</f>
        <v>1044.3549306423331</v>
      </c>
      <c r="D2216">
        <f>$Q$37*'Profilo eolico'!B2218</f>
        <v>1297.039337050109</v>
      </c>
      <c r="E2216">
        <f>$P$39*'Profilo fotovoltaico'!B2218+'Approvvigionamento energia'!$Q$39*'Profilo eolico'!B2218</f>
        <v>1233.868235448165</v>
      </c>
      <c r="F2216">
        <f>$P$41*'Profilo fotovoltaico'!B2218+'Approvvigionamento energia'!$Q$41*'Profilo eolico'!B2218</f>
        <v>1170.697133846221</v>
      </c>
      <c r="G2216">
        <f>$P$43*'Profilo fotovoltaico'!B2218+'Approvvigionamento energia'!$Q$43*'Profilo eolico'!B2218</f>
        <v>1107.5260322442771</v>
      </c>
      <c r="H2216">
        <f t="shared" si="68"/>
        <v>1138.4335154826958</v>
      </c>
      <c r="I2216">
        <f>IF(LCOH!$C$28=Menu!$A$1,'Approvvigionamento energia'!C2216,0)+IF(LCOH!$C$28=Menu!$A$2,'Approvvigionamento energia'!D2216,0)+IF(LCOH!$C$28=Menu!$A$3,'Approvvigionamento energia'!E2216,0)+IF(LCOH!$C$28=Menu!$A$4,'Approvvigionamento energia'!F2216,0)+IF(LCOH!$C$28=Menu!$A$5,'Approvvigionamento energia'!G2216,0)+IF(LCOH!$C$28=Menu!$A$6,'Approvvigionamento energia'!H2216,0)</f>
        <v>1170.697133846221</v>
      </c>
      <c r="J2216">
        <f>'Approvvigionamento energia'!A2216+'Approvvigionamento energia'!B2216+'Approvvigionamento energia'!I2216</f>
        <v>1534.997133846221</v>
      </c>
      <c r="K2216">
        <f>IF(MIN(LCOH!$C$18,J2216)&gt;=$P$48*LCOH!$C$18, MIN(LCOH!$C$18,J2216),0)</f>
        <v>1500</v>
      </c>
      <c r="L2216">
        <f t="shared" si="69"/>
        <v>34.997133846221004</v>
      </c>
      <c r="M2216">
        <f>K2216/LCOH!$C$18</f>
        <v>1</v>
      </c>
      <c r="N2216">
        <f>K2216/LCOH!$C$34</f>
        <v>28.901734104046245</v>
      </c>
    </row>
    <row r="2217" spans="1:14" x14ac:dyDescent="0.35">
      <c r="A2217">
        <f>'Profilo fotovoltaico'!B2219*LCOH!$C$20</f>
        <v>277</v>
      </c>
      <c r="B2217">
        <f>'Profilo eolico'!B2219*LCOH!$C$21</f>
        <v>216.29999999999998</v>
      </c>
      <c r="C2217">
        <f>$P$35*'Profilo fotovoltaico'!B2219</f>
        <v>2037.2275759713123</v>
      </c>
      <c r="D2217">
        <f>$Q$37*'Profilo eolico'!B2219</f>
        <v>1262.0315276830345</v>
      </c>
      <c r="E2217">
        <f>$P$39*'Profilo fotovoltaico'!B2219+'Approvvigionamento energia'!$Q$39*'Profilo eolico'!B2219</f>
        <v>1455.8305397551039</v>
      </c>
      <c r="F2217">
        <f>$P$41*'Profilo fotovoltaico'!B2219+'Approvvigionamento energia'!$Q$41*'Profilo eolico'!B2219</f>
        <v>1649.6295518271734</v>
      </c>
      <c r="G2217">
        <f>$P$43*'Profilo fotovoltaico'!B2219+'Approvvigionamento energia'!$Q$43*'Profilo eolico'!B2219</f>
        <v>1843.4285638992428</v>
      </c>
      <c r="H2217">
        <f t="shared" si="68"/>
        <v>1138.4335154826958</v>
      </c>
      <c r="I2217">
        <f>IF(LCOH!$C$28=Menu!$A$1,'Approvvigionamento energia'!C2217,0)+IF(LCOH!$C$28=Menu!$A$2,'Approvvigionamento energia'!D2217,0)+IF(LCOH!$C$28=Menu!$A$3,'Approvvigionamento energia'!E2217,0)+IF(LCOH!$C$28=Menu!$A$4,'Approvvigionamento energia'!F2217,0)+IF(LCOH!$C$28=Menu!$A$5,'Approvvigionamento energia'!G2217,0)+IF(LCOH!$C$28=Menu!$A$6,'Approvvigionamento energia'!H2217,0)</f>
        <v>1649.6295518271734</v>
      </c>
      <c r="J2217">
        <f>'Approvvigionamento energia'!A2217+'Approvvigionamento energia'!B2217+'Approvvigionamento energia'!I2217</f>
        <v>2142.9295518271733</v>
      </c>
      <c r="K2217">
        <f>IF(MIN(LCOH!$C$18,J2217)&gt;=$P$48*LCOH!$C$18, MIN(LCOH!$C$18,J2217),0)</f>
        <v>1500</v>
      </c>
      <c r="L2217">
        <f t="shared" si="69"/>
        <v>642.92955182717333</v>
      </c>
      <c r="M2217">
        <f>K2217/LCOH!$C$18</f>
        <v>1</v>
      </c>
      <c r="N2217">
        <f>K2217/LCOH!$C$34</f>
        <v>28.901734104046245</v>
      </c>
    </row>
    <row r="2218" spans="1:14" x14ac:dyDescent="0.35">
      <c r="A2218">
        <f>'Profilo fotovoltaico'!B2220*LCOH!$C$20</f>
        <v>396</v>
      </c>
      <c r="B2218">
        <f>'Profilo eolico'!B2220*LCOH!$C$21</f>
        <v>245.9</v>
      </c>
      <c r="C2218">
        <f>$P$35*'Profilo fotovoltaico'!B2220</f>
        <v>2912.4264262983379</v>
      </c>
      <c r="D2218">
        <f>$Q$37*'Profilo eolico'!B2220</f>
        <v>1434.736720560602</v>
      </c>
      <c r="E2218">
        <f>$P$39*'Profilo fotovoltaico'!B2220+'Approvvigionamento energia'!$Q$39*'Profilo eolico'!B2220</f>
        <v>1804.1591469950358</v>
      </c>
      <c r="F2218">
        <f>$P$41*'Profilo fotovoltaico'!B2220+'Approvvigionamento energia'!$Q$41*'Profilo eolico'!B2220</f>
        <v>2173.5815734294702</v>
      </c>
      <c r="G2218">
        <f>$P$43*'Profilo fotovoltaico'!B2220+'Approvvigionamento energia'!$Q$43*'Profilo eolico'!B2220</f>
        <v>2543.003999863904</v>
      </c>
      <c r="H2218">
        <f t="shared" si="68"/>
        <v>1138.4335154826958</v>
      </c>
      <c r="I2218">
        <f>IF(LCOH!$C$28=Menu!$A$1,'Approvvigionamento energia'!C2218,0)+IF(LCOH!$C$28=Menu!$A$2,'Approvvigionamento energia'!D2218,0)+IF(LCOH!$C$28=Menu!$A$3,'Approvvigionamento energia'!E2218,0)+IF(LCOH!$C$28=Menu!$A$4,'Approvvigionamento energia'!F2218,0)+IF(LCOH!$C$28=Menu!$A$5,'Approvvigionamento energia'!G2218,0)+IF(LCOH!$C$28=Menu!$A$6,'Approvvigionamento energia'!H2218,0)</f>
        <v>2173.5815734294702</v>
      </c>
      <c r="J2218">
        <f>'Approvvigionamento energia'!A2218+'Approvvigionamento energia'!B2218+'Approvvigionamento energia'!I2218</f>
        <v>2815.4815734294702</v>
      </c>
      <c r="K2218">
        <f>IF(MIN(LCOH!$C$18,J2218)&gt;=$P$48*LCOH!$C$18, MIN(LCOH!$C$18,J2218),0)</f>
        <v>1500</v>
      </c>
      <c r="L2218">
        <f t="shared" si="69"/>
        <v>1315.4815734294702</v>
      </c>
      <c r="M2218">
        <f>K2218/LCOH!$C$18</f>
        <v>1</v>
      </c>
      <c r="N2218">
        <f>K2218/LCOH!$C$34</f>
        <v>28.901734104046245</v>
      </c>
    </row>
    <row r="2219" spans="1:14" x14ac:dyDescent="0.35">
      <c r="A2219">
        <f>'Profilo fotovoltaico'!B2221*LCOH!$C$20</f>
        <v>470</v>
      </c>
      <c r="B2219">
        <f>'Profilo eolico'!B2221*LCOH!$C$21</f>
        <v>284.10000000000002</v>
      </c>
      <c r="C2219">
        <f>$P$35*'Profilo fotovoltaico'!B2221</f>
        <v>3456.6677281823704</v>
      </c>
      <c r="D2219">
        <f>$Q$37*'Profilo eolico'!B2221</f>
        <v>1657.6197735309761</v>
      </c>
      <c r="E2219">
        <f>$P$39*'Profilo fotovoltaico'!B2221+'Approvvigionamento energia'!$Q$39*'Profilo eolico'!B2221</f>
        <v>2107.3817621938247</v>
      </c>
      <c r="F2219">
        <f>$P$41*'Profilo fotovoltaico'!B2221+'Approvvigionamento energia'!$Q$41*'Profilo eolico'!B2221</f>
        <v>2557.1437508566733</v>
      </c>
      <c r="G2219">
        <f>$P$43*'Profilo fotovoltaico'!B2221+'Approvvigionamento energia'!$Q$43*'Profilo eolico'!B2221</f>
        <v>3006.9057395195218</v>
      </c>
      <c r="H2219">
        <f t="shared" si="68"/>
        <v>1138.4335154826958</v>
      </c>
      <c r="I2219">
        <f>IF(LCOH!$C$28=Menu!$A$1,'Approvvigionamento energia'!C2219,0)+IF(LCOH!$C$28=Menu!$A$2,'Approvvigionamento energia'!D2219,0)+IF(LCOH!$C$28=Menu!$A$3,'Approvvigionamento energia'!E2219,0)+IF(LCOH!$C$28=Menu!$A$4,'Approvvigionamento energia'!F2219,0)+IF(LCOH!$C$28=Menu!$A$5,'Approvvigionamento energia'!G2219,0)+IF(LCOH!$C$28=Menu!$A$6,'Approvvigionamento energia'!H2219,0)</f>
        <v>2557.1437508566733</v>
      </c>
      <c r="J2219">
        <f>'Approvvigionamento energia'!A2219+'Approvvigionamento energia'!B2219+'Approvvigionamento energia'!I2219</f>
        <v>3311.2437508566732</v>
      </c>
      <c r="K2219">
        <f>IF(MIN(LCOH!$C$18,J2219)&gt;=$P$48*LCOH!$C$18, MIN(LCOH!$C$18,J2219),0)</f>
        <v>1500</v>
      </c>
      <c r="L2219">
        <f t="shared" si="69"/>
        <v>1811.2437508566732</v>
      </c>
      <c r="M2219">
        <f>K2219/LCOH!$C$18</f>
        <v>1</v>
      </c>
      <c r="N2219">
        <f>K2219/LCOH!$C$34</f>
        <v>28.901734104046245</v>
      </c>
    </row>
    <row r="2220" spans="1:14" x14ac:dyDescent="0.35">
      <c r="A2220">
        <f>'Profilo fotovoltaico'!B2222*LCOH!$C$20</f>
        <v>516</v>
      </c>
      <c r="B2220">
        <f>'Profilo eolico'!B2222*LCOH!$C$21</f>
        <v>313.8</v>
      </c>
      <c r="C2220">
        <f>$P$35*'Profilo fotovoltaico'!B2222</f>
        <v>3794.9798888129858</v>
      </c>
      <c r="D2220">
        <f>$Q$37*'Profilo eolico'!B2222</f>
        <v>1830.9084298979947</v>
      </c>
      <c r="E2220">
        <f>$P$39*'Profilo fotovoltaico'!B2222+'Approvvigionamento energia'!$Q$39*'Profilo eolico'!B2222</f>
        <v>2321.9262946267422</v>
      </c>
      <c r="F2220">
        <f>$P$41*'Profilo fotovoltaico'!B2222+'Approvvigionamento energia'!$Q$41*'Profilo eolico'!B2222</f>
        <v>2812.9441593554902</v>
      </c>
      <c r="G2220">
        <f>$P$43*'Profilo fotovoltaico'!B2222+'Approvvigionamento energia'!$Q$43*'Profilo eolico'!B2222</f>
        <v>3303.9620240842378</v>
      </c>
      <c r="H2220">
        <f t="shared" si="68"/>
        <v>1138.4335154826958</v>
      </c>
      <c r="I2220">
        <f>IF(LCOH!$C$28=Menu!$A$1,'Approvvigionamento energia'!C2220,0)+IF(LCOH!$C$28=Menu!$A$2,'Approvvigionamento energia'!D2220,0)+IF(LCOH!$C$28=Menu!$A$3,'Approvvigionamento energia'!E2220,0)+IF(LCOH!$C$28=Menu!$A$4,'Approvvigionamento energia'!F2220,0)+IF(LCOH!$C$28=Menu!$A$5,'Approvvigionamento energia'!G2220,0)+IF(LCOH!$C$28=Menu!$A$6,'Approvvigionamento energia'!H2220,0)</f>
        <v>2812.9441593554902</v>
      </c>
      <c r="J2220">
        <f>'Approvvigionamento energia'!A2220+'Approvvigionamento energia'!B2220+'Approvvigionamento energia'!I2220</f>
        <v>3642.7441593554904</v>
      </c>
      <c r="K2220">
        <f>IF(MIN(LCOH!$C$18,J2220)&gt;=$P$48*LCOH!$C$18, MIN(LCOH!$C$18,J2220),0)</f>
        <v>1500</v>
      </c>
      <c r="L2220">
        <f t="shared" si="69"/>
        <v>2142.7441593554904</v>
      </c>
      <c r="M2220">
        <f>K2220/LCOH!$C$18</f>
        <v>1</v>
      </c>
      <c r="N2220">
        <f>K2220/LCOH!$C$34</f>
        <v>28.901734104046245</v>
      </c>
    </row>
    <row r="2221" spans="1:14" x14ac:dyDescent="0.35">
      <c r="A2221">
        <f>'Profilo fotovoltaico'!B2223*LCOH!$C$20</f>
        <v>529</v>
      </c>
      <c r="B2221">
        <f>'Profilo eolico'!B2223*LCOH!$C$21</f>
        <v>314.3</v>
      </c>
      <c r="C2221">
        <f>$P$35*'Profilo fotovoltaico'!B2223</f>
        <v>3890.5898472520726</v>
      </c>
      <c r="D2221">
        <f>$Q$37*'Profilo eolico'!B2223</f>
        <v>1833.8257473452509</v>
      </c>
      <c r="E2221">
        <f>$P$39*'Profilo fotovoltaico'!B2223+'Approvvigionamento energia'!$Q$39*'Profilo eolico'!B2223</f>
        <v>2348.0167723219561</v>
      </c>
      <c r="F2221">
        <f>$P$41*'Profilo fotovoltaico'!B2223+'Approvvigionamento energia'!$Q$41*'Profilo eolico'!B2223</f>
        <v>2862.2077972986617</v>
      </c>
      <c r="G2221">
        <f>$P$43*'Profilo fotovoltaico'!B2223+'Approvvigionamento energia'!$Q$43*'Profilo eolico'!B2223</f>
        <v>3376.3988222753674</v>
      </c>
      <c r="H2221">
        <f t="shared" si="68"/>
        <v>1138.4335154826958</v>
      </c>
      <c r="I2221">
        <f>IF(LCOH!$C$28=Menu!$A$1,'Approvvigionamento energia'!C2221,0)+IF(LCOH!$C$28=Menu!$A$2,'Approvvigionamento energia'!D2221,0)+IF(LCOH!$C$28=Menu!$A$3,'Approvvigionamento energia'!E2221,0)+IF(LCOH!$C$28=Menu!$A$4,'Approvvigionamento energia'!F2221,0)+IF(LCOH!$C$28=Menu!$A$5,'Approvvigionamento energia'!G2221,0)+IF(LCOH!$C$28=Menu!$A$6,'Approvvigionamento energia'!H2221,0)</f>
        <v>2862.2077972986617</v>
      </c>
      <c r="J2221">
        <f>'Approvvigionamento energia'!A2221+'Approvvigionamento energia'!B2221+'Approvvigionamento energia'!I2221</f>
        <v>3705.5077972986619</v>
      </c>
      <c r="K2221">
        <f>IF(MIN(LCOH!$C$18,J2221)&gt;=$P$48*LCOH!$C$18, MIN(LCOH!$C$18,J2221),0)</f>
        <v>1500</v>
      </c>
      <c r="L2221">
        <f t="shared" si="69"/>
        <v>2205.5077972986619</v>
      </c>
      <c r="M2221">
        <f>K2221/LCOH!$C$18</f>
        <v>1</v>
      </c>
      <c r="N2221">
        <f>K2221/LCOH!$C$34</f>
        <v>28.901734104046245</v>
      </c>
    </row>
    <row r="2222" spans="1:14" x14ac:dyDescent="0.35">
      <c r="A2222">
        <f>'Profilo fotovoltaico'!B2224*LCOH!$C$20</f>
        <v>495</v>
      </c>
      <c r="B2222">
        <f>'Profilo eolico'!B2224*LCOH!$C$21</f>
        <v>300.89999999999998</v>
      </c>
      <c r="C2222">
        <f>$P$35*'Profilo fotovoltaico'!B2224</f>
        <v>3640.5330328729219</v>
      </c>
      <c r="D2222">
        <f>$Q$37*'Profilo eolico'!B2224</f>
        <v>1755.6416397587845</v>
      </c>
      <c r="E2222">
        <f>$P$39*'Profilo fotovoltaico'!B2224+'Approvvigionamento energia'!$Q$39*'Profilo eolico'!B2224</f>
        <v>2226.8644880373186</v>
      </c>
      <c r="F2222">
        <f>$P$41*'Profilo fotovoltaico'!B2224+'Approvvigionamento energia'!$Q$41*'Profilo eolico'!B2224</f>
        <v>2698.0873363158535</v>
      </c>
      <c r="G2222">
        <f>$P$43*'Profilo fotovoltaico'!B2224+'Approvvigionamento energia'!$Q$43*'Profilo eolico'!B2224</f>
        <v>3169.3101845943875</v>
      </c>
      <c r="H2222">
        <f t="shared" si="68"/>
        <v>1138.4335154826958</v>
      </c>
      <c r="I2222">
        <f>IF(LCOH!$C$28=Menu!$A$1,'Approvvigionamento energia'!C2222,0)+IF(LCOH!$C$28=Menu!$A$2,'Approvvigionamento energia'!D2222,0)+IF(LCOH!$C$28=Menu!$A$3,'Approvvigionamento energia'!E2222,0)+IF(LCOH!$C$28=Menu!$A$4,'Approvvigionamento energia'!F2222,0)+IF(LCOH!$C$28=Menu!$A$5,'Approvvigionamento energia'!G2222,0)+IF(LCOH!$C$28=Menu!$A$6,'Approvvigionamento energia'!H2222,0)</f>
        <v>2698.0873363158535</v>
      </c>
      <c r="J2222">
        <f>'Approvvigionamento energia'!A2222+'Approvvigionamento energia'!B2222+'Approvvigionamento energia'!I2222</f>
        <v>3493.9873363158536</v>
      </c>
      <c r="K2222">
        <f>IF(MIN(LCOH!$C$18,J2222)&gt;=$P$48*LCOH!$C$18, MIN(LCOH!$C$18,J2222),0)</f>
        <v>1500</v>
      </c>
      <c r="L2222">
        <f t="shared" si="69"/>
        <v>1993.9873363158536</v>
      </c>
      <c r="M2222">
        <f>K2222/LCOH!$C$18</f>
        <v>1</v>
      </c>
      <c r="N2222">
        <f>K2222/LCOH!$C$34</f>
        <v>28.901734104046245</v>
      </c>
    </row>
    <row r="2223" spans="1:14" x14ac:dyDescent="0.35">
      <c r="A2223">
        <f>'Profilo fotovoltaico'!B2225*LCOH!$C$20</f>
        <v>415</v>
      </c>
      <c r="B2223">
        <f>'Profilo eolico'!B2225*LCOH!$C$21</f>
        <v>277.60000000000002</v>
      </c>
      <c r="C2223">
        <f>$P$35*'Profilo fotovoltaico'!B2225</f>
        <v>3052.1640578631568</v>
      </c>
      <c r="D2223">
        <f>$Q$37*'Profilo eolico'!B2225</f>
        <v>1619.6946467166454</v>
      </c>
      <c r="E2223">
        <f>$P$39*'Profilo fotovoltaico'!B2225+'Approvvigionamento energia'!$Q$39*'Profilo eolico'!B2225</f>
        <v>1977.8119995032732</v>
      </c>
      <c r="F2223">
        <f>$P$41*'Profilo fotovoltaico'!B2225+'Approvvigionamento energia'!$Q$41*'Profilo eolico'!B2225</f>
        <v>2335.9293522899011</v>
      </c>
      <c r="G2223">
        <f>$P$43*'Profilo fotovoltaico'!B2225+'Approvvigionamento energia'!$Q$43*'Profilo eolico'!B2225</f>
        <v>2694.0467050765292</v>
      </c>
      <c r="H2223">
        <f t="shared" si="68"/>
        <v>1138.4335154826958</v>
      </c>
      <c r="I2223">
        <f>IF(LCOH!$C$28=Menu!$A$1,'Approvvigionamento energia'!C2223,0)+IF(LCOH!$C$28=Menu!$A$2,'Approvvigionamento energia'!D2223,0)+IF(LCOH!$C$28=Menu!$A$3,'Approvvigionamento energia'!E2223,0)+IF(LCOH!$C$28=Menu!$A$4,'Approvvigionamento energia'!F2223,0)+IF(LCOH!$C$28=Menu!$A$5,'Approvvigionamento energia'!G2223,0)+IF(LCOH!$C$28=Menu!$A$6,'Approvvigionamento energia'!H2223,0)</f>
        <v>2335.9293522899011</v>
      </c>
      <c r="J2223">
        <f>'Approvvigionamento energia'!A2223+'Approvvigionamento energia'!B2223+'Approvvigionamento energia'!I2223</f>
        <v>3028.529352289901</v>
      </c>
      <c r="K2223">
        <f>IF(MIN(LCOH!$C$18,J2223)&gt;=$P$48*LCOH!$C$18, MIN(LCOH!$C$18,J2223),0)</f>
        <v>1500</v>
      </c>
      <c r="L2223">
        <f t="shared" si="69"/>
        <v>1528.529352289901</v>
      </c>
      <c r="M2223">
        <f>K2223/LCOH!$C$18</f>
        <v>1</v>
      </c>
      <c r="N2223">
        <f>K2223/LCOH!$C$34</f>
        <v>28.901734104046245</v>
      </c>
    </row>
    <row r="2224" spans="1:14" x14ac:dyDescent="0.35">
      <c r="A2224">
        <f>'Profilo fotovoltaico'!B2226*LCOH!$C$20</f>
        <v>306</v>
      </c>
      <c r="B2224">
        <f>'Profilo eolico'!B2226*LCOH!$C$21</f>
        <v>256.60000000000002</v>
      </c>
      <c r="C2224">
        <f>$P$35*'Profilo fotovoltaico'!B2226</f>
        <v>2250.5113294123516</v>
      </c>
      <c r="D2224">
        <f>$Q$37*'Profilo eolico'!B2226</f>
        <v>1497.1673139318846</v>
      </c>
      <c r="E2224">
        <f>$P$39*'Profilo fotovoltaico'!B2226+'Approvvigionamento energia'!$Q$39*'Profilo eolico'!B2226</f>
        <v>1685.5033178020012</v>
      </c>
      <c r="F2224">
        <f>$P$41*'Profilo fotovoltaico'!B2226+'Approvvigionamento energia'!$Q$41*'Profilo eolico'!B2226</f>
        <v>1873.8393216721181</v>
      </c>
      <c r="G2224">
        <f>$P$43*'Profilo fotovoltaico'!B2226+'Approvvigionamento energia'!$Q$43*'Profilo eolico'!B2226</f>
        <v>2062.175325542235</v>
      </c>
      <c r="H2224">
        <f t="shared" si="68"/>
        <v>1138.4335154826958</v>
      </c>
      <c r="I2224">
        <f>IF(LCOH!$C$28=Menu!$A$1,'Approvvigionamento energia'!C2224,0)+IF(LCOH!$C$28=Menu!$A$2,'Approvvigionamento energia'!D2224,0)+IF(LCOH!$C$28=Menu!$A$3,'Approvvigionamento energia'!E2224,0)+IF(LCOH!$C$28=Menu!$A$4,'Approvvigionamento energia'!F2224,0)+IF(LCOH!$C$28=Menu!$A$5,'Approvvigionamento energia'!G2224,0)+IF(LCOH!$C$28=Menu!$A$6,'Approvvigionamento energia'!H2224,0)</f>
        <v>1873.8393216721181</v>
      </c>
      <c r="J2224">
        <f>'Approvvigionamento energia'!A2224+'Approvvigionamento energia'!B2224+'Approvvigionamento energia'!I2224</f>
        <v>2436.4393216721182</v>
      </c>
      <c r="K2224">
        <f>IF(MIN(LCOH!$C$18,J2224)&gt;=$P$48*LCOH!$C$18, MIN(LCOH!$C$18,J2224),0)</f>
        <v>1500</v>
      </c>
      <c r="L2224">
        <f t="shared" si="69"/>
        <v>936.43932167211824</v>
      </c>
      <c r="M2224">
        <f>K2224/LCOH!$C$18</f>
        <v>1</v>
      </c>
      <c r="N2224">
        <f>K2224/LCOH!$C$34</f>
        <v>28.901734104046245</v>
      </c>
    </row>
    <row r="2225" spans="1:14" x14ac:dyDescent="0.35">
      <c r="A2225">
        <f>'Profilo fotovoltaico'!B2227*LCOH!$C$20</f>
        <v>178</v>
      </c>
      <c r="B2225">
        <f>'Profilo eolico'!B2227*LCOH!$C$21</f>
        <v>222.89999999999998</v>
      </c>
      <c r="C2225">
        <f>$P$35*'Profilo fotovoltaico'!B2227</f>
        <v>1309.1209693967276</v>
      </c>
      <c r="D2225">
        <f>$Q$37*'Profilo eolico'!B2227</f>
        <v>1300.5401179868163</v>
      </c>
      <c r="E2225">
        <f>$P$39*'Profilo fotovoltaico'!B2227+'Approvvigionamento energia'!$Q$39*'Profilo eolico'!B2227</f>
        <v>1302.6853308392942</v>
      </c>
      <c r="F2225">
        <f>$P$41*'Profilo fotovoltaico'!B2227+'Approvvigionamento energia'!$Q$41*'Profilo eolico'!B2227</f>
        <v>1304.8305436917719</v>
      </c>
      <c r="G2225">
        <f>$P$43*'Profilo fotovoltaico'!B2227+'Approvvigionamento energia'!$Q$43*'Profilo eolico'!B2227</f>
        <v>1306.9757565442496</v>
      </c>
      <c r="H2225">
        <f t="shared" si="68"/>
        <v>1138.4335154826958</v>
      </c>
      <c r="I2225">
        <f>IF(LCOH!$C$28=Menu!$A$1,'Approvvigionamento energia'!C2225,0)+IF(LCOH!$C$28=Menu!$A$2,'Approvvigionamento energia'!D2225,0)+IF(LCOH!$C$28=Menu!$A$3,'Approvvigionamento energia'!E2225,0)+IF(LCOH!$C$28=Menu!$A$4,'Approvvigionamento energia'!F2225,0)+IF(LCOH!$C$28=Menu!$A$5,'Approvvigionamento energia'!G2225,0)+IF(LCOH!$C$28=Menu!$A$6,'Approvvigionamento energia'!H2225,0)</f>
        <v>1304.8305436917719</v>
      </c>
      <c r="J2225">
        <f>'Approvvigionamento energia'!A2225+'Approvvigionamento energia'!B2225+'Approvvigionamento energia'!I2225</f>
        <v>1705.7305436917718</v>
      </c>
      <c r="K2225">
        <f>IF(MIN(LCOH!$C$18,J2225)&gt;=$P$48*LCOH!$C$18, MIN(LCOH!$C$18,J2225),0)</f>
        <v>1500</v>
      </c>
      <c r="L2225">
        <f t="shared" si="69"/>
        <v>205.7305436917718</v>
      </c>
      <c r="M2225">
        <f>K2225/LCOH!$C$18</f>
        <v>1</v>
      </c>
      <c r="N2225">
        <f>K2225/LCOH!$C$34</f>
        <v>28.901734104046245</v>
      </c>
    </row>
    <row r="2226" spans="1:14" x14ac:dyDescent="0.35">
      <c r="A2226">
        <f>'Profilo fotovoltaico'!B2228*LCOH!$C$20</f>
        <v>63</v>
      </c>
      <c r="B2226">
        <f>'Profilo eolico'!B2228*LCOH!$C$21</f>
        <v>201.3</v>
      </c>
      <c r="C2226">
        <f>$P$35*'Profilo fotovoltaico'!B2228</f>
        <v>463.34056782019007</v>
      </c>
      <c r="D2226">
        <f>$Q$37*'Profilo eolico'!B2228</f>
        <v>1174.5120042653484</v>
      </c>
      <c r="E2226">
        <f>$P$39*'Profilo fotovoltaico'!B2228+'Approvvigionamento energia'!$Q$39*'Profilo eolico'!B2228</f>
        <v>996.71914515405877</v>
      </c>
      <c r="F2226">
        <f>$P$41*'Profilo fotovoltaico'!B2228+'Approvvigionamento energia'!$Q$41*'Profilo eolico'!B2228</f>
        <v>818.92628604276922</v>
      </c>
      <c r="G2226">
        <f>$P$43*'Profilo fotovoltaico'!B2228+'Approvvigionamento energia'!$Q$43*'Profilo eolico'!B2228</f>
        <v>641.13342693147968</v>
      </c>
      <c r="H2226">
        <f t="shared" si="68"/>
        <v>1138.4335154826958</v>
      </c>
      <c r="I2226">
        <f>IF(LCOH!$C$28=Menu!$A$1,'Approvvigionamento energia'!C2226,0)+IF(LCOH!$C$28=Menu!$A$2,'Approvvigionamento energia'!D2226,0)+IF(LCOH!$C$28=Menu!$A$3,'Approvvigionamento energia'!E2226,0)+IF(LCOH!$C$28=Menu!$A$4,'Approvvigionamento energia'!F2226,0)+IF(LCOH!$C$28=Menu!$A$5,'Approvvigionamento energia'!G2226,0)+IF(LCOH!$C$28=Menu!$A$6,'Approvvigionamento energia'!H2226,0)</f>
        <v>818.92628604276922</v>
      </c>
      <c r="J2226">
        <f>'Approvvigionamento energia'!A2226+'Approvvigionamento energia'!B2226+'Approvvigionamento energia'!I2226</f>
        <v>1083.2262860427693</v>
      </c>
      <c r="K2226">
        <f>IF(MIN(LCOH!$C$18,J2226)&gt;=$P$48*LCOH!$C$18, MIN(LCOH!$C$18,J2226),0)</f>
        <v>1083.2262860427693</v>
      </c>
      <c r="L2226">
        <f t="shared" si="69"/>
        <v>0</v>
      </c>
      <c r="M2226">
        <f>K2226/LCOH!$C$18</f>
        <v>0.72215085736184614</v>
      </c>
      <c r="N2226">
        <f>K2226/LCOH!$C$34</f>
        <v>20.871412062481106</v>
      </c>
    </row>
    <row r="2227" spans="1:14" x14ac:dyDescent="0.35">
      <c r="A2227">
        <f>'Profilo fotovoltaico'!B2229*LCOH!$C$20</f>
        <v>3</v>
      </c>
      <c r="B2227">
        <f>'Profilo eolico'!B2229*LCOH!$C$21</f>
        <v>202.3</v>
      </c>
      <c r="C2227">
        <f>$P$35*'Profilo fotovoltaico'!B2229</f>
        <v>22.063836562866197</v>
      </c>
      <c r="D2227">
        <f>$Q$37*'Profilo eolico'!B2229</f>
        <v>1180.3466391598608</v>
      </c>
      <c r="E2227">
        <f>$P$39*'Profilo fotovoltaico'!B2229+'Approvvigionamento energia'!$Q$39*'Profilo eolico'!B2229</f>
        <v>890.77593851061204</v>
      </c>
      <c r="F2227">
        <f>$P$41*'Profilo fotovoltaico'!B2229+'Approvvigionamento energia'!$Q$41*'Profilo eolico'!B2229</f>
        <v>601.20523786136357</v>
      </c>
      <c r="G2227">
        <f>$P$43*'Profilo fotovoltaico'!B2229+'Approvvigionamento energia'!$Q$43*'Profilo eolico'!B2229</f>
        <v>311.63453721211488</v>
      </c>
      <c r="H2227">
        <f t="shared" si="68"/>
        <v>1138.4335154826958</v>
      </c>
      <c r="I2227">
        <f>IF(LCOH!$C$28=Menu!$A$1,'Approvvigionamento energia'!C2227,0)+IF(LCOH!$C$28=Menu!$A$2,'Approvvigionamento energia'!D2227,0)+IF(LCOH!$C$28=Menu!$A$3,'Approvvigionamento energia'!E2227,0)+IF(LCOH!$C$28=Menu!$A$4,'Approvvigionamento energia'!F2227,0)+IF(LCOH!$C$28=Menu!$A$5,'Approvvigionamento energia'!G2227,0)+IF(LCOH!$C$28=Menu!$A$6,'Approvvigionamento energia'!H2227,0)</f>
        <v>601.20523786136357</v>
      </c>
      <c r="J2227">
        <f>'Approvvigionamento energia'!A2227+'Approvvigionamento energia'!B2227+'Approvvigionamento energia'!I2227</f>
        <v>806.50523786136364</v>
      </c>
      <c r="K2227">
        <f>IF(MIN(LCOH!$C$18,J2227)&gt;=$P$48*LCOH!$C$18, MIN(LCOH!$C$18,J2227),0)</f>
        <v>806.50523786136364</v>
      </c>
      <c r="L2227">
        <f t="shared" si="69"/>
        <v>0</v>
      </c>
      <c r="M2227">
        <f>K2227/LCOH!$C$18</f>
        <v>0.53767015857424239</v>
      </c>
      <c r="N2227">
        <f>K2227/LCOH!$C$34</f>
        <v>15.539599958793135</v>
      </c>
    </row>
    <row r="2228" spans="1:14" x14ac:dyDescent="0.35">
      <c r="A2228">
        <f>'Profilo fotovoltaico'!B2230*LCOH!$C$20</f>
        <v>0</v>
      </c>
      <c r="B2228">
        <f>'Profilo eolico'!B2230*LCOH!$C$21</f>
        <v>186.5</v>
      </c>
      <c r="C2228">
        <f>$P$35*'Profilo fotovoltaico'!B2230</f>
        <v>0</v>
      </c>
      <c r="D2228">
        <f>$Q$37*'Profilo eolico'!B2230</f>
        <v>1088.1594078265646</v>
      </c>
      <c r="E2228">
        <f>$P$39*'Profilo fotovoltaico'!B2230+'Approvvigionamento energia'!$Q$39*'Profilo eolico'!B2230</f>
        <v>816.11955586992349</v>
      </c>
      <c r="F2228">
        <f>$P$41*'Profilo fotovoltaico'!B2230+'Approvvigionamento energia'!$Q$41*'Profilo eolico'!B2230</f>
        <v>544.07970391328229</v>
      </c>
      <c r="G2228">
        <f>$P$43*'Profilo fotovoltaico'!B2230+'Approvvigionamento energia'!$Q$43*'Profilo eolico'!B2230</f>
        <v>272.03985195664114</v>
      </c>
      <c r="H2228">
        <f t="shared" si="68"/>
        <v>1138.4335154826958</v>
      </c>
      <c r="I2228">
        <f>IF(LCOH!$C$28=Menu!$A$1,'Approvvigionamento energia'!C2228,0)+IF(LCOH!$C$28=Menu!$A$2,'Approvvigionamento energia'!D2228,0)+IF(LCOH!$C$28=Menu!$A$3,'Approvvigionamento energia'!E2228,0)+IF(LCOH!$C$28=Menu!$A$4,'Approvvigionamento energia'!F2228,0)+IF(LCOH!$C$28=Menu!$A$5,'Approvvigionamento energia'!G2228,0)+IF(LCOH!$C$28=Menu!$A$6,'Approvvigionamento energia'!H2228,0)</f>
        <v>544.07970391328229</v>
      </c>
      <c r="J2228">
        <f>'Approvvigionamento energia'!A2228+'Approvvigionamento energia'!B2228+'Approvvigionamento energia'!I2228</f>
        <v>730.57970391328229</v>
      </c>
      <c r="K2228">
        <f>IF(MIN(LCOH!$C$18,J2228)&gt;=$P$48*LCOH!$C$18, MIN(LCOH!$C$18,J2228),0)</f>
        <v>730.57970391328229</v>
      </c>
      <c r="L2228">
        <f t="shared" si="69"/>
        <v>0</v>
      </c>
      <c r="M2228">
        <f>K2228/LCOH!$C$18</f>
        <v>0.48705313594218819</v>
      </c>
      <c r="N2228">
        <f>K2228/LCOH!$C$34</f>
        <v>14.076680229543012</v>
      </c>
    </row>
    <row r="2229" spans="1:14" x14ac:dyDescent="0.35">
      <c r="A2229">
        <f>'Profilo fotovoltaico'!B2231*LCOH!$C$20</f>
        <v>0</v>
      </c>
      <c r="B2229">
        <f>'Profilo eolico'!B2231*LCOH!$C$21</f>
        <v>167.7</v>
      </c>
      <c r="C2229">
        <f>$P$35*'Profilo fotovoltaico'!B2231</f>
        <v>0</v>
      </c>
      <c r="D2229">
        <f>$Q$37*'Profilo eolico'!B2231</f>
        <v>978.46827180973128</v>
      </c>
      <c r="E2229">
        <f>$P$39*'Profilo fotovoltaico'!B2231+'Approvvigionamento energia'!$Q$39*'Profilo eolico'!B2231</f>
        <v>733.8512038572984</v>
      </c>
      <c r="F2229">
        <f>$P$41*'Profilo fotovoltaico'!B2231+'Approvvigionamento energia'!$Q$41*'Profilo eolico'!B2231</f>
        <v>489.23413590486564</v>
      </c>
      <c r="G2229">
        <f>$P$43*'Profilo fotovoltaico'!B2231+'Approvvigionamento energia'!$Q$43*'Profilo eolico'!B2231</f>
        <v>244.61706795243282</v>
      </c>
      <c r="H2229">
        <f t="shared" si="68"/>
        <v>1138.4335154826958</v>
      </c>
      <c r="I2229">
        <f>IF(LCOH!$C$28=Menu!$A$1,'Approvvigionamento energia'!C2229,0)+IF(LCOH!$C$28=Menu!$A$2,'Approvvigionamento energia'!D2229,0)+IF(LCOH!$C$28=Menu!$A$3,'Approvvigionamento energia'!E2229,0)+IF(LCOH!$C$28=Menu!$A$4,'Approvvigionamento energia'!F2229,0)+IF(LCOH!$C$28=Menu!$A$5,'Approvvigionamento energia'!G2229,0)+IF(LCOH!$C$28=Menu!$A$6,'Approvvigionamento energia'!H2229,0)</f>
        <v>489.23413590486564</v>
      </c>
      <c r="J2229">
        <f>'Approvvigionamento energia'!A2229+'Approvvigionamento energia'!B2229+'Approvvigionamento energia'!I2229</f>
        <v>656.93413590486557</v>
      </c>
      <c r="K2229">
        <f>IF(MIN(LCOH!$C$18,J2229)&gt;=$P$48*LCOH!$C$18, MIN(LCOH!$C$18,J2229),0)</f>
        <v>656.93413590486557</v>
      </c>
      <c r="L2229">
        <f t="shared" si="69"/>
        <v>0</v>
      </c>
      <c r="M2229">
        <f>K2229/LCOH!$C$18</f>
        <v>0.4379560906032437</v>
      </c>
      <c r="N2229">
        <f>K2229/LCOH!$C$34</f>
        <v>12.657690479862536</v>
      </c>
    </row>
    <row r="2230" spans="1:14" x14ac:dyDescent="0.35">
      <c r="A2230">
        <f>'Profilo fotovoltaico'!B2232*LCOH!$C$20</f>
        <v>0</v>
      </c>
      <c r="B2230">
        <f>'Profilo eolico'!B2232*LCOH!$C$21</f>
        <v>159.20000000000002</v>
      </c>
      <c r="C2230">
        <f>$P$35*'Profilo fotovoltaico'!B2232</f>
        <v>0</v>
      </c>
      <c r="D2230">
        <f>$Q$37*'Profilo eolico'!B2232</f>
        <v>928.87387520637583</v>
      </c>
      <c r="E2230">
        <f>$P$39*'Profilo fotovoltaico'!B2232+'Approvvigionamento energia'!$Q$39*'Profilo eolico'!B2232</f>
        <v>696.65540640478184</v>
      </c>
      <c r="F2230">
        <f>$P$41*'Profilo fotovoltaico'!B2232+'Approvvigionamento energia'!$Q$41*'Profilo eolico'!B2232</f>
        <v>464.43693760318791</v>
      </c>
      <c r="G2230">
        <f>$P$43*'Profilo fotovoltaico'!B2232+'Approvvigionamento energia'!$Q$43*'Profilo eolico'!B2232</f>
        <v>232.21846880159396</v>
      </c>
      <c r="H2230">
        <f t="shared" si="68"/>
        <v>1138.4335154826958</v>
      </c>
      <c r="I2230">
        <f>IF(LCOH!$C$28=Menu!$A$1,'Approvvigionamento energia'!C2230,0)+IF(LCOH!$C$28=Menu!$A$2,'Approvvigionamento energia'!D2230,0)+IF(LCOH!$C$28=Menu!$A$3,'Approvvigionamento energia'!E2230,0)+IF(LCOH!$C$28=Menu!$A$4,'Approvvigionamento energia'!F2230,0)+IF(LCOH!$C$28=Menu!$A$5,'Approvvigionamento energia'!G2230,0)+IF(LCOH!$C$28=Menu!$A$6,'Approvvigionamento energia'!H2230,0)</f>
        <v>464.43693760318791</v>
      </c>
      <c r="J2230">
        <f>'Approvvigionamento energia'!A2230+'Approvvigionamento energia'!B2230+'Approvvigionamento energia'!I2230</f>
        <v>623.6369376031879</v>
      </c>
      <c r="K2230">
        <f>IF(MIN(LCOH!$C$18,J2230)&gt;=$P$48*LCOH!$C$18, MIN(LCOH!$C$18,J2230),0)</f>
        <v>623.6369376031879</v>
      </c>
      <c r="L2230">
        <f t="shared" si="69"/>
        <v>0</v>
      </c>
      <c r="M2230">
        <f>K2230/LCOH!$C$18</f>
        <v>0.41575795840212526</v>
      </c>
      <c r="N2230">
        <f>K2230/LCOH!$C$34</f>
        <v>12.016125965379343</v>
      </c>
    </row>
    <row r="2231" spans="1:14" x14ac:dyDescent="0.35">
      <c r="A2231">
        <f>'Profilo fotovoltaico'!B2233*LCOH!$C$20</f>
        <v>0</v>
      </c>
      <c r="B2231">
        <f>'Profilo eolico'!B2233*LCOH!$C$21</f>
        <v>157.4</v>
      </c>
      <c r="C2231">
        <f>$P$35*'Profilo fotovoltaico'!B2233</f>
        <v>0</v>
      </c>
      <c r="D2231">
        <f>$Q$37*'Profilo eolico'!B2233</f>
        <v>918.37153239625354</v>
      </c>
      <c r="E2231">
        <f>$P$39*'Profilo fotovoltaico'!B2233+'Approvvigionamento energia'!$Q$39*'Profilo eolico'!B2233</f>
        <v>688.7786492971901</v>
      </c>
      <c r="F2231">
        <f>$P$41*'Profilo fotovoltaico'!B2233+'Approvvigionamento energia'!$Q$41*'Profilo eolico'!B2233</f>
        <v>459.18576619812677</v>
      </c>
      <c r="G2231">
        <f>$P$43*'Profilo fotovoltaico'!B2233+'Approvvigionamento energia'!$Q$43*'Profilo eolico'!B2233</f>
        <v>229.59288309906339</v>
      </c>
      <c r="H2231">
        <f t="shared" si="68"/>
        <v>1138.4335154826958</v>
      </c>
      <c r="I2231">
        <f>IF(LCOH!$C$28=Menu!$A$1,'Approvvigionamento energia'!C2231,0)+IF(LCOH!$C$28=Menu!$A$2,'Approvvigionamento energia'!D2231,0)+IF(LCOH!$C$28=Menu!$A$3,'Approvvigionamento energia'!E2231,0)+IF(LCOH!$C$28=Menu!$A$4,'Approvvigionamento energia'!F2231,0)+IF(LCOH!$C$28=Menu!$A$5,'Approvvigionamento energia'!G2231,0)+IF(LCOH!$C$28=Menu!$A$6,'Approvvigionamento energia'!H2231,0)</f>
        <v>459.18576619812677</v>
      </c>
      <c r="J2231">
        <f>'Approvvigionamento energia'!A2231+'Approvvigionamento energia'!B2231+'Approvvigionamento energia'!I2231</f>
        <v>616.58576619812675</v>
      </c>
      <c r="K2231">
        <f>IF(MIN(LCOH!$C$18,J2231)&gt;=$P$48*LCOH!$C$18, MIN(LCOH!$C$18,J2231),0)</f>
        <v>616.58576619812675</v>
      </c>
      <c r="L2231">
        <f t="shared" si="69"/>
        <v>0</v>
      </c>
      <c r="M2231">
        <f>K2231/LCOH!$C$18</f>
        <v>0.41105717746541781</v>
      </c>
      <c r="N2231">
        <f>K2231/LCOH!$C$34</f>
        <v>11.880265244665255</v>
      </c>
    </row>
    <row r="2232" spans="1:14" x14ac:dyDescent="0.35">
      <c r="A2232">
        <f>'Profilo fotovoltaico'!B2234*LCOH!$C$20</f>
        <v>0</v>
      </c>
      <c r="B2232">
        <f>'Profilo eolico'!B2234*LCOH!$C$21</f>
        <v>157.29999999999998</v>
      </c>
      <c r="C2232">
        <f>$P$35*'Profilo fotovoltaico'!B2234</f>
        <v>0</v>
      </c>
      <c r="D2232">
        <f>$Q$37*'Profilo eolico'!B2234</f>
        <v>917.78806890680221</v>
      </c>
      <c r="E2232">
        <f>$P$39*'Profilo fotovoltaico'!B2234+'Approvvigionamento energia'!$Q$39*'Profilo eolico'!B2234</f>
        <v>688.3410516801016</v>
      </c>
      <c r="F2232">
        <f>$P$41*'Profilo fotovoltaico'!B2234+'Approvvigionamento energia'!$Q$41*'Profilo eolico'!B2234</f>
        <v>458.8940344534011</v>
      </c>
      <c r="G2232">
        <f>$P$43*'Profilo fotovoltaico'!B2234+'Approvvigionamento energia'!$Q$43*'Profilo eolico'!B2234</f>
        <v>229.44701722670055</v>
      </c>
      <c r="H2232">
        <f t="shared" si="68"/>
        <v>1138.4335154826958</v>
      </c>
      <c r="I2232">
        <f>IF(LCOH!$C$28=Menu!$A$1,'Approvvigionamento energia'!C2232,0)+IF(LCOH!$C$28=Menu!$A$2,'Approvvigionamento energia'!D2232,0)+IF(LCOH!$C$28=Menu!$A$3,'Approvvigionamento energia'!E2232,0)+IF(LCOH!$C$28=Menu!$A$4,'Approvvigionamento energia'!F2232,0)+IF(LCOH!$C$28=Menu!$A$5,'Approvvigionamento energia'!G2232,0)+IF(LCOH!$C$28=Menu!$A$6,'Approvvigionamento energia'!H2232,0)</f>
        <v>458.8940344534011</v>
      </c>
      <c r="J2232">
        <f>'Approvvigionamento energia'!A2232+'Approvvigionamento energia'!B2232+'Approvvigionamento energia'!I2232</f>
        <v>616.19403445340106</v>
      </c>
      <c r="K2232">
        <f>IF(MIN(LCOH!$C$18,J2232)&gt;=$P$48*LCOH!$C$18, MIN(LCOH!$C$18,J2232),0)</f>
        <v>616.19403445340106</v>
      </c>
      <c r="L2232">
        <f t="shared" si="69"/>
        <v>0</v>
      </c>
      <c r="M2232">
        <f>K2232/LCOH!$C$18</f>
        <v>0.41079602296893403</v>
      </c>
      <c r="N2232">
        <f>K2232/LCOH!$C$34</f>
        <v>11.872717426847805</v>
      </c>
    </row>
    <row r="2233" spans="1:14" x14ac:dyDescent="0.35">
      <c r="A2233">
        <f>'Profilo fotovoltaico'!B2235*LCOH!$C$20</f>
        <v>0</v>
      </c>
      <c r="B2233">
        <f>'Profilo eolico'!B2235*LCOH!$C$21</f>
        <v>152.69999999999999</v>
      </c>
      <c r="C2233">
        <f>$P$35*'Profilo fotovoltaico'!B2235</f>
        <v>0</v>
      </c>
      <c r="D2233">
        <f>$Q$37*'Profilo eolico'!B2235</f>
        <v>890.94874839204522</v>
      </c>
      <c r="E2233">
        <f>$P$39*'Profilo fotovoltaico'!B2235+'Approvvigionamento energia'!$Q$39*'Profilo eolico'!B2235</f>
        <v>668.2115612940338</v>
      </c>
      <c r="F2233">
        <f>$P$41*'Profilo fotovoltaico'!B2235+'Approvvigionamento energia'!$Q$41*'Profilo eolico'!B2235</f>
        <v>445.47437419602261</v>
      </c>
      <c r="G2233">
        <f>$P$43*'Profilo fotovoltaico'!B2235+'Approvvigionamento energia'!$Q$43*'Profilo eolico'!B2235</f>
        <v>222.7371870980113</v>
      </c>
      <c r="H2233">
        <f t="shared" si="68"/>
        <v>1138.4335154826958</v>
      </c>
      <c r="I2233">
        <f>IF(LCOH!$C$28=Menu!$A$1,'Approvvigionamento energia'!C2233,0)+IF(LCOH!$C$28=Menu!$A$2,'Approvvigionamento energia'!D2233,0)+IF(LCOH!$C$28=Menu!$A$3,'Approvvigionamento energia'!E2233,0)+IF(LCOH!$C$28=Menu!$A$4,'Approvvigionamento energia'!F2233,0)+IF(LCOH!$C$28=Menu!$A$5,'Approvvigionamento energia'!G2233,0)+IF(LCOH!$C$28=Menu!$A$6,'Approvvigionamento energia'!H2233,0)</f>
        <v>445.47437419602261</v>
      </c>
      <c r="J2233">
        <f>'Approvvigionamento energia'!A2233+'Approvvigionamento energia'!B2233+'Approvvigionamento energia'!I2233</f>
        <v>598.17437419602265</v>
      </c>
      <c r="K2233">
        <f>IF(MIN(LCOH!$C$18,J2233)&gt;=$P$48*LCOH!$C$18, MIN(LCOH!$C$18,J2233),0)</f>
        <v>598.17437419602265</v>
      </c>
      <c r="L2233">
        <f t="shared" si="69"/>
        <v>0</v>
      </c>
      <c r="M2233">
        <f>K2233/LCOH!$C$18</f>
        <v>0.39878291613068179</v>
      </c>
      <c r="N2233">
        <f>K2233/LCOH!$C$34</f>
        <v>11.525517807245139</v>
      </c>
    </row>
    <row r="2234" spans="1:14" x14ac:dyDescent="0.35">
      <c r="A2234">
        <f>'Profilo fotovoltaico'!B2236*LCOH!$C$20</f>
        <v>0</v>
      </c>
      <c r="B2234">
        <f>'Profilo eolico'!B2236*LCOH!$C$21</f>
        <v>142</v>
      </c>
      <c r="C2234">
        <f>$P$35*'Profilo fotovoltaico'!B2236</f>
        <v>0</v>
      </c>
      <c r="D2234">
        <f>$Q$37*'Profilo eolico'!B2236</f>
        <v>828.51815502076226</v>
      </c>
      <c r="E2234">
        <f>$P$39*'Profilo fotovoltaico'!B2236+'Approvvigionamento energia'!$Q$39*'Profilo eolico'!B2236</f>
        <v>621.38861626557173</v>
      </c>
      <c r="F2234">
        <f>$P$41*'Profilo fotovoltaico'!B2236+'Approvvigionamento energia'!$Q$41*'Profilo eolico'!B2236</f>
        <v>414.25907751038113</v>
      </c>
      <c r="G2234">
        <f>$P$43*'Profilo fotovoltaico'!B2236+'Approvvigionamento energia'!$Q$43*'Profilo eolico'!B2236</f>
        <v>207.12953875519057</v>
      </c>
      <c r="H2234">
        <f t="shared" si="68"/>
        <v>1138.4335154826958</v>
      </c>
      <c r="I2234">
        <f>IF(LCOH!$C$28=Menu!$A$1,'Approvvigionamento energia'!C2234,0)+IF(LCOH!$C$28=Menu!$A$2,'Approvvigionamento energia'!D2234,0)+IF(LCOH!$C$28=Menu!$A$3,'Approvvigionamento energia'!E2234,0)+IF(LCOH!$C$28=Menu!$A$4,'Approvvigionamento energia'!F2234,0)+IF(LCOH!$C$28=Menu!$A$5,'Approvvigionamento energia'!G2234,0)+IF(LCOH!$C$28=Menu!$A$6,'Approvvigionamento energia'!H2234,0)</f>
        <v>414.25907751038113</v>
      </c>
      <c r="J2234">
        <f>'Approvvigionamento energia'!A2234+'Approvvigionamento energia'!B2234+'Approvvigionamento energia'!I2234</f>
        <v>556.25907751038108</v>
      </c>
      <c r="K2234">
        <f>IF(MIN(LCOH!$C$18,J2234)&gt;=$P$48*LCOH!$C$18, MIN(LCOH!$C$18,J2234),0)</f>
        <v>556.25907751038108</v>
      </c>
      <c r="L2234">
        <f t="shared" si="69"/>
        <v>0</v>
      </c>
      <c r="M2234">
        <f>K2234/LCOH!$C$18</f>
        <v>0.37083938500692071</v>
      </c>
      <c r="N2234">
        <f>K2234/LCOH!$C$34</f>
        <v>10.717901300778056</v>
      </c>
    </row>
    <row r="2235" spans="1:14" x14ac:dyDescent="0.35">
      <c r="A2235">
        <f>'Profilo fotovoltaico'!B2237*LCOH!$C$20</f>
        <v>0</v>
      </c>
      <c r="B2235">
        <f>'Profilo eolico'!B2237*LCOH!$C$21</f>
        <v>132.20000000000002</v>
      </c>
      <c r="C2235">
        <f>$P$35*'Profilo fotovoltaico'!B2237</f>
        <v>0</v>
      </c>
      <c r="D2235">
        <f>$Q$37*'Profilo eolico'!B2237</f>
        <v>771.33873305454074</v>
      </c>
      <c r="E2235">
        <f>$P$39*'Profilo fotovoltaico'!B2237+'Approvvigionamento energia'!$Q$39*'Profilo eolico'!B2237</f>
        <v>578.50404979090558</v>
      </c>
      <c r="F2235">
        <f>$P$41*'Profilo fotovoltaico'!B2237+'Approvvigionamento energia'!$Q$41*'Profilo eolico'!B2237</f>
        <v>385.66936652727037</v>
      </c>
      <c r="G2235">
        <f>$P$43*'Profilo fotovoltaico'!B2237+'Approvvigionamento energia'!$Q$43*'Profilo eolico'!B2237</f>
        <v>192.83468326363518</v>
      </c>
      <c r="H2235">
        <f t="shared" si="68"/>
        <v>1138.4335154826958</v>
      </c>
      <c r="I2235">
        <f>IF(LCOH!$C$28=Menu!$A$1,'Approvvigionamento energia'!C2235,0)+IF(LCOH!$C$28=Menu!$A$2,'Approvvigionamento energia'!D2235,0)+IF(LCOH!$C$28=Menu!$A$3,'Approvvigionamento energia'!E2235,0)+IF(LCOH!$C$28=Menu!$A$4,'Approvvigionamento energia'!F2235,0)+IF(LCOH!$C$28=Menu!$A$5,'Approvvigionamento energia'!G2235,0)+IF(LCOH!$C$28=Menu!$A$6,'Approvvigionamento energia'!H2235,0)</f>
        <v>385.66936652727037</v>
      </c>
      <c r="J2235">
        <f>'Approvvigionamento energia'!A2235+'Approvvigionamento energia'!B2235+'Approvvigionamento energia'!I2235</f>
        <v>517.86936652727036</v>
      </c>
      <c r="K2235">
        <f>IF(MIN(LCOH!$C$18,J2235)&gt;=$P$48*LCOH!$C$18, MIN(LCOH!$C$18,J2235),0)</f>
        <v>517.86936652727036</v>
      </c>
      <c r="L2235">
        <f t="shared" si="69"/>
        <v>0</v>
      </c>
      <c r="M2235">
        <f>K2235/LCOH!$C$18</f>
        <v>0.34524624435151358</v>
      </c>
      <c r="N2235">
        <f>K2235/LCOH!$C$34</f>
        <v>9.9782151546680229</v>
      </c>
    </row>
    <row r="2236" spans="1:14" x14ac:dyDescent="0.35">
      <c r="A2236">
        <f>'Profilo fotovoltaico'!B2238*LCOH!$C$20</f>
        <v>0</v>
      </c>
      <c r="B2236">
        <f>'Profilo eolico'!B2238*LCOH!$C$21</f>
        <v>124.39999999999999</v>
      </c>
      <c r="C2236">
        <f>$P$35*'Profilo fotovoltaico'!B2238</f>
        <v>0</v>
      </c>
      <c r="D2236">
        <f>$Q$37*'Profilo eolico'!B2238</f>
        <v>725.82858087734394</v>
      </c>
      <c r="E2236">
        <f>$P$39*'Profilo fotovoltaico'!B2238+'Approvvigionamento energia'!$Q$39*'Profilo eolico'!B2238</f>
        <v>544.37143565800795</v>
      </c>
      <c r="F2236">
        <f>$P$41*'Profilo fotovoltaico'!B2238+'Approvvigionamento energia'!$Q$41*'Profilo eolico'!B2238</f>
        <v>362.91429043867197</v>
      </c>
      <c r="G2236">
        <f>$P$43*'Profilo fotovoltaico'!B2238+'Approvvigionamento energia'!$Q$43*'Profilo eolico'!B2238</f>
        <v>181.45714521933598</v>
      </c>
      <c r="H2236">
        <f t="shared" si="68"/>
        <v>1138.4335154826958</v>
      </c>
      <c r="I2236">
        <f>IF(LCOH!$C$28=Menu!$A$1,'Approvvigionamento energia'!C2236,0)+IF(LCOH!$C$28=Menu!$A$2,'Approvvigionamento energia'!D2236,0)+IF(LCOH!$C$28=Menu!$A$3,'Approvvigionamento energia'!E2236,0)+IF(LCOH!$C$28=Menu!$A$4,'Approvvigionamento energia'!F2236,0)+IF(LCOH!$C$28=Menu!$A$5,'Approvvigionamento energia'!G2236,0)+IF(LCOH!$C$28=Menu!$A$6,'Approvvigionamento energia'!H2236,0)</f>
        <v>362.91429043867197</v>
      </c>
      <c r="J2236">
        <f>'Approvvigionamento energia'!A2236+'Approvvigionamento energia'!B2236+'Approvvigionamento energia'!I2236</f>
        <v>487.31429043867195</v>
      </c>
      <c r="K2236">
        <f>IF(MIN(LCOH!$C$18,J2236)&gt;=$P$48*LCOH!$C$18, MIN(LCOH!$C$18,J2236),0)</f>
        <v>487.31429043867195</v>
      </c>
      <c r="L2236">
        <f t="shared" si="69"/>
        <v>0</v>
      </c>
      <c r="M2236">
        <f>K2236/LCOH!$C$18</f>
        <v>0.3248761936257813</v>
      </c>
      <c r="N2236">
        <f>K2236/LCOH!$C$34</f>
        <v>9.3894853649069745</v>
      </c>
    </row>
    <row r="2237" spans="1:14" x14ac:dyDescent="0.35">
      <c r="A2237">
        <f>'Profilo fotovoltaico'!B2239*LCOH!$C$20</f>
        <v>0</v>
      </c>
      <c r="B2237">
        <f>'Profilo eolico'!B2239*LCOH!$C$21</f>
        <v>119.4</v>
      </c>
      <c r="C2237">
        <f>$P$35*'Profilo fotovoltaico'!B2239</f>
        <v>0</v>
      </c>
      <c r="D2237">
        <f>$Q$37*'Profilo eolico'!B2239</f>
        <v>696.65540640478196</v>
      </c>
      <c r="E2237">
        <f>$P$39*'Profilo fotovoltaico'!B2239+'Approvvigionamento energia'!$Q$39*'Profilo eolico'!B2239</f>
        <v>522.49155480358638</v>
      </c>
      <c r="F2237">
        <f>$P$41*'Profilo fotovoltaico'!B2239+'Approvvigionamento energia'!$Q$41*'Profilo eolico'!B2239</f>
        <v>348.32770320239098</v>
      </c>
      <c r="G2237">
        <f>$P$43*'Profilo fotovoltaico'!B2239+'Approvvigionamento energia'!$Q$43*'Profilo eolico'!B2239</f>
        <v>174.16385160119549</v>
      </c>
      <c r="H2237">
        <f t="shared" si="68"/>
        <v>1138.4335154826958</v>
      </c>
      <c r="I2237">
        <f>IF(LCOH!$C$28=Menu!$A$1,'Approvvigionamento energia'!C2237,0)+IF(LCOH!$C$28=Menu!$A$2,'Approvvigionamento energia'!D2237,0)+IF(LCOH!$C$28=Menu!$A$3,'Approvvigionamento energia'!E2237,0)+IF(LCOH!$C$28=Menu!$A$4,'Approvvigionamento energia'!F2237,0)+IF(LCOH!$C$28=Menu!$A$5,'Approvvigionamento energia'!G2237,0)+IF(LCOH!$C$28=Menu!$A$6,'Approvvigionamento energia'!H2237,0)</f>
        <v>348.32770320239098</v>
      </c>
      <c r="J2237">
        <f>'Approvvigionamento energia'!A2237+'Approvvigionamento energia'!B2237+'Approvvigionamento energia'!I2237</f>
        <v>467.72770320239101</v>
      </c>
      <c r="K2237">
        <f>IF(MIN(LCOH!$C$18,J2237)&gt;=$P$48*LCOH!$C$18, MIN(LCOH!$C$18,J2237),0)</f>
        <v>467.72770320239101</v>
      </c>
      <c r="L2237">
        <f t="shared" si="69"/>
        <v>0</v>
      </c>
      <c r="M2237">
        <f>K2237/LCOH!$C$18</f>
        <v>0.31181846880159403</v>
      </c>
      <c r="N2237">
        <f>K2237/LCOH!$C$34</f>
        <v>9.0120944740345088</v>
      </c>
    </row>
    <row r="2238" spans="1:14" x14ac:dyDescent="0.35">
      <c r="A2238">
        <f>'Profilo fotovoltaico'!B2240*LCOH!$C$20</f>
        <v>0</v>
      </c>
      <c r="B2238">
        <f>'Profilo eolico'!B2240*LCOH!$C$21</f>
        <v>115.7</v>
      </c>
      <c r="C2238">
        <f>$P$35*'Profilo fotovoltaico'!B2240</f>
        <v>0</v>
      </c>
      <c r="D2238">
        <f>$Q$37*'Profilo eolico'!B2240</f>
        <v>675.06725729508594</v>
      </c>
      <c r="E2238">
        <f>$P$39*'Profilo fotovoltaico'!B2240+'Approvvigionamento energia'!$Q$39*'Profilo eolico'!B2240</f>
        <v>506.3004429713144</v>
      </c>
      <c r="F2238">
        <f>$P$41*'Profilo fotovoltaico'!B2240+'Approvvigionamento energia'!$Q$41*'Profilo eolico'!B2240</f>
        <v>337.53362864754297</v>
      </c>
      <c r="G2238">
        <f>$P$43*'Profilo fotovoltaico'!B2240+'Approvvigionamento energia'!$Q$43*'Profilo eolico'!B2240</f>
        <v>168.76681432377148</v>
      </c>
      <c r="H2238">
        <f t="shared" si="68"/>
        <v>1138.4335154826958</v>
      </c>
      <c r="I2238">
        <f>IF(LCOH!$C$28=Menu!$A$1,'Approvvigionamento energia'!C2238,0)+IF(LCOH!$C$28=Menu!$A$2,'Approvvigionamento energia'!D2238,0)+IF(LCOH!$C$28=Menu!$A$3,'Approvvigionamento energia'!E2238,0)+IF(LCOH!$C$28=Menu!$A$4,'Approvvigionamento energia'!F2238,0)+IF(LCOH!$C$28=Menu!$A$5,'Approvvigionamento energia'!G2238,0)+IF(LCOH!$C$28=Menu!$A$6,'Approvvigionamento energia'!H2238,0)</f>
        <v>337.53362864754297</v>
      </c>
      <c r="J2238">
        <f>'Approvvigionamento energia'!A2238+'Approvvigionamento energia'!B2238+'Approvvigionamento energia'!I2238</f>
        <v>453.23362864754296</v>
      </c>
      <c r="K2238">
        <f>IF(MIN(LCOH!$C$18,J2238)&gt;=$P$48*LCOH!$C$18, MIN(LCOH!$C$18,J2238),0)</f>
        <v>453.23362864754296</v>
      </c>
      <c r="L2238">
        <f t="shared" si="69"/>
        <v>0</v>
      </c>
      <c r="M2238">
        <f>K2238/LCOH!$C$18</f>
        <v>0.30215575243169529</v>
      </c>
      <c r="N2238">
        <f>K2238/LCOH!$C$34</f>
        <v>8.7328252147888819</v>
      </c>
    </row>
    <row r="2239" spans="1:14" x14ac:dyDescent="0.35">
      <c r="A2239">
        <f>'Profilo fotovoltaico'!B2241*LCOH!$C$20</f>
        <v>39</v>
      </c>
      <c r="B2239">
        <f>'Profilo eolico'!B2241*LCOH!$C$21</f>
        <v>109.3</v>
      </c>
      <c r="C2239">
        <f>$P$35*'Profilo fotovoltaico'!B2241</f>
        <v>286.82987531726053</v>
      </c>
      <c r="D2239">
        <f>$Q$37*'Profilo eolico'!B2241</f>
        <v>637.72559397020643</v>
      </c>
      <c r="E2239">
        <f>$P$39*'Profilo fotovoltaico'!B2241+'Approvvigionamento energia'!$Q$39*'Profilo eolico'!B2241</f>
        <v>550.00166430697004</v>
      </c>
      <c r="F2239">
        <f>$P$41*'Profilo fotovoltaico'!B2241+'Approvvigionamento energia'!$Q$41*'Profilo eolico'!B2241</f>
        <v>462.27773464373348</v>
      </c>
      <c r="G2239">
        <f>$P$43*'Profilo fotovoltaico'!B2241+'Approvvigionamento energia'!$Q$43*'Profilo eolico'!B2241</f>
        <v>374.55380498049703</v>
      </c>
      <c r="H2239">
        <f t="shared" si="68"/>
        <v>1138.4335154826958</v>
      </c>
      <c r="I2239">
        <f>IF(LCOH!$C$28=Menu!$A$1,'Approvvigionamento energia'!C2239,0)+IF(LCOH!$C$28=Menu!$A$2,'Approvvigionamento energia'!D2239,0)+IF(LCOH!$C$28=Menu!$A$3,'Approvvigionamento energia'!E2239,0)+IF(LCOH!$C$28=Menu!$A$4,'Approvvigionamento energia'!F2239,0)+IF(LCOH!$C$28=Menu!$A$5,'Approvvigionamento energia'!G2239,0)+IF(LCOH!$C$28=Menu!$A$6,'Approvvigionamento energia'!H2239,0)</f>
        <v>462.27773464373348</v>
      </c>
      <c r="J2239">
        <f>'Approvvigionamento energia'!A2239+'Approvvigionamento energia'!B2239+'Approvvigionamento energia'!I2239</f>
        <v>610.57773464373349</v>
      </c>
      <c r="K2239">
        <f>IF(MIN(LCOH!$C$18,J2239)&gt;=$P$48*LCOH!$C$18, MIN(LCOH!$C$18,J2239),0)</f>
        <v>610.57773464373349</v>
      </c>
      <c r="L2239">
        <f t="shared" si="69"/>
        <v>0</v>
      </c>
      <c r="M2239">
        <f>K2239/LCOH!$C$18</f>
        <v>0.40705182309582233</v>
      </c>
      <c r="N2239">
        <f>K2239/LCOH!$C$34</f>
        <v>11.764503557682726</v>
      </c>
    </row>
    <row r="2240" spans="1:14" x14ac:dyDescent="0.35">
      <c r="A2240">
        <f>'Profilo fotovoltaico'!B2242*LCOH!$C$20</f>
        <v>163</v>
      </c>
      <c r="B2240">
        <f>'Profilo eolico'!B2242*LCOH!$C$21</f>
        <v>93.5</v>
      </c>
      <c r="C2240">
        <f>$P$35*'Profilo fotovoltaico'!B2242</f>
        <v>1198.8017865823967</v>
      </c>
      <c r="D2240">
        <f>$Q$37*'Profilo eolico'!B2242</f>
        <v>545.53836263691039</v>
      </c>
      <c r="E2240">
        <f>$P$39*'Profilo fotovoltaico'!B2242+'Approvvigionamento energia'!$Q$39*'Profilo eolico'!B2242</f>
        <v>708.85421862328201</v>
      </c>
      <c r="F2240">
        <f>$P$41*'Profilo fotovoltaico'!B2242+'Approvvigionamento energia'!$Q$41*'Profilo eolico'!B2242</f>
        <v>872.17007460965351</v>
      </c>
      <c r="G2240">
        <f>$P$43*'Profilo fotovoltaico'!B2242+'Approvvigionamento energia'!$Q$43*'Profilo eolico'!B2242</f>
        <v>1035.4859305960251</v>
      </c>
      <c r="H2240">
        <f t="shared" si="68"/>
        <v>1138.4335154826958</v>
      </c>
      <c r="I2240">
        <f>IF(LCOH!$C$28=Menu!$A$1,'Approvvigionamento energia'!C2240,0)+IF(LCOH!$C$28=Menu!$A$2,'Approvvigionamento energia'!D2240,0)+IF(LCOH!$C$28=Menu!$A$3,'Approvvigionamento energia'!E2240,0)+IF(LCOH!$C$28=Menu!$A$4,'Approvvigionamento energia'!F2240,0)+IF(LCOH!$C$28=Menu!$A$5,'Approvvigionamento energia'!G2240,0)+IF(LCOH!$C$28=Menu!$A$6,'Approvvigionamento energia'!H2240,0)</f>
        <v>872.17007460965351</v>
      </c>
      <c r="J2240">
        <f>'Approvvigionamento energia'!A2240+'Approvvigionamento energia'!B2240+'Approvvigionamento energia'!I2240</f>
        <v>1128.6700746096535</v>
      </c>
      <c r="K2240">
        <f>IF(MIN(LCOH!$C$18,J2240)&gt;=$P$48*LCOH!$C$18, MIN(LCOH!$C$18,J2240),0)</f>
        <v>1128.6700746096535</v>
      </c>
      <c r="L2240">
        <f t="shared" si="69"/>
        <v>0</v>
      </c>
      <c r="M2240">
        <f>K2240/LCOH!$C$18</f>
        <v>0.75244671640643568</v>
      </c>
      <c r="N2240">
        <f>K2240/LCOH!$C$34</f>
        <v>21.747014925041494</v>
      </c>
    </row>
    <row r="2241" spans="1:14" x14ac:dyDescent="0.35">
      <c r="A2241">
        <f>'Profilo fotovoltaico'!B2243*LCOH!$C$20</f>
        <v>318</v>
      </c>
      <c r="B2241">
        <f>'Profilo eolico'!B2243*LCOH!$C$21</f>
        <v>96.4</v>
      </c>
      <c r="C2241">
        <f>$P$35*'Profilo fotovoltaico'!B2243</f>
        <v>2338.7666756638168</v>
      </c>
      <c r="D2241">
        <f>$Q$37*'Profilo eolico'!B2243</f>
        <v>562.45880383099643</v>
      </c>
      <c r="E2241">
        <f>$P$39*'Profilo fotovoltaico'!B2243+'Approvvigionamento energia'!$Q$39*'Profilo eolico'!B2243</f>
        <v>1006.5357717892015</v>
      </c>
      <c r="F2241">
        <f>$P$41*'Profilo fotovoltaico'!B2243+'Approvvigionamento energia'!$Q$41*'Profilo eolico'!B2243</f>
        <v>1450.6127397474065</v>
      </c>
      <c r="G2241">
        <f>$P$43*'Profilo fotovoltaico'!B2243+'Approvvigionamento energia'!$Q$43*'Profilo eolico'!B2243</f>
        <v>1894.6897077056117</v>
      </c>
      <c r="H2241">
        <f t="shared" si="68"/>
        <v>1138.4335154826958</v>
      </c>
      <c r="I2241">
        <f>IF(LCOH!$C$28=Menu!$A$1,'Approvvigionamento energia'!C2241,0)+IF(LCOH!$C$28=Menu!$A$2,'Approvvigionamento energia'!D2241,0)+IF(LCOH!$C$28=Menu!$A$3,'Approvvigionamento energia'!E2241,0)+IF(LCOH!$C$28=Menu!$A$4,'Approvvigionamento energia'!F2241,0)+IF(LCOH!$C$28=Menu!$A$5,'Approvvigionamento energia'!G2241,0)+IF(LCOH!$C$28=Menu!$A$6,'Approvvigionamento energia'!H2241,0)</f>
        <v>1450.6127397474065</v>
      </c>
      <c r="J2241">
        <f>'Approvvigionamento energia'!A2241+'Approvvigionamento energia'!B2241+'Approvvigionamento energia'!I2241</f>
        <v>1865.0127397474066</v>
      </c>
      <c r="K2241">
        <f>IF(MIN(LCOH!$C$18,J2241)&gt;=$P$48*LCOH!$C$18, MIN(LCOH!$C$18,J2241),0)</f>
        <v>1500</v>
      </c>
      <c r="L2241">
        <f t="shared" si="69"/>
        <v>365.01273974740661</v>
      </c>
      <c r="M2241">
        <f>K2241/LCOH!$C$18</f>
        <v>1</v>
      </c>
      <c r="N2241">
        <f>K2241/LCOH!$C$34</f>
        <v>28.901734104046245</v>
      </c>
    </row>
    <row r="2242" spans="1:14" x14ac:dyDescent="0.35">
      <c r="A2242">
        <f>'Profilo fotovoltaico'!B2244*LCOH!$C$20</f>
        <v>454</v>
      </c>
      <c r="B2242">
        <f>'Profilo eolico'!B2244*LCOH!$C$21</f>
        <v>106.5</v>
      </c>
      <c r="C2242">
        <f>$P$35*'Profilo fotovoltaico'!B2244</f>
        <v>3338.9939331804176</v>
      </c>
      <c r="D2242">
        <f>$Q$37*'Profilo eolico'!B2244</f>
        <v>621.38861626557173</v>
      </c>
      <c r="E2242">
        <f>$P$39*'Profilo fotovoltaico'!B2244+'Approvvigionamento energia'!$Q$39*'Profilo eolico'!B2244</f>
        <v>1300.7899454942831</v>
      </c>
      <c r="F2242">
        <f>$P$41*'Profilo fotovoltaico'!B2244+'Approvvigionamento energia'!$Q$41*'Profilo eolico'!B2244</f>
        <v>1980.1912747229946</v>
      </c>
      <c r="G2242">
        <f>$P$43*'Profilo fotovoltaico'!B2244+'Approvvigionamento energia'!$Q$43*'Profilo eolico'!B2244</f>
        <v>2659.5926039517062</v>
      </c>
      <c r="H2242">
        <f t="shared" ref="H2242:H2305" si="70">$P$45</f>
        <v>1138.4335154826958</v>
      </c>
      <c r="I2242">
        <f>IF(LCOH!$C$28=Menu!$A$1,'Approvvigionamento energia'!C2242,0)+IF(LCOH!$C$28=Menu!$A$2,'Approvvigionamento energia'!D2242,0)+IF(LCOH!$C$28=Menu!$A$3,'Approvvigionamento energia'!E2242,0)+IF(LCOH!$C$28=Menu!$A$4,'Approvvigionamento energia'!F2242,0)+IF(LCOH!$C$28=Menu!$A$5,'Approvvigionamento energia'!G2242,0)+IF(LCOH!$C$28=Menu!$A$6,'Approvvigionamento energia'!H2242,0)</f>
        <v>1980.1912747229946</v>
      </c>
      <c r="J2242">
        <f>'Approvvigionamento energia'!A2242+'Approvvigionamento energia'!B2242+'Approvvigionamento energia'!I2242</f>
        <v>2540.6912747229944</v>
      </c>
      <c r="K2242">
        <f>IF(MIN(LCOH!$C$18,J2242)&gt;=$P$48*LCOH!$C$18, MIN(LCOH!$C$18,J2242),0)</f>
        <v>1500</v>
      </c>
      <c r="L2242">
        <f t="shared" si="69"/>
        <v>1040.6912747229944</v>
      </c>
      <c r="M2242">
        <f>K2242/LCOH!$C$18</f>
        <v>1</v>
      </c>
      <c r="N2242">
        <f>K2242/LCOH!$C$34</f>
        <v>28.901734104046245</v>
      </c>
    </row>
    <row r="2243" spans="1:14" x14ac:dyDescent="0.35">
      <c r="A2243">
        <f>'Profilo fotovoltaico'!B2245*LCOH!$C$20</f>
        <v>543</v>
      </c>
      <c r="B2243">
        <f>'Profilo eolico'!B2245*LCOH!$C$21</f>
        <v>107.6</v>
      </c>
      <c r="C2243">
        <f>$P$35*'Profilo fotovoltaico'!B2245</f>
        <v>3993.5544178787814</v>
      </c>
      <c r="D2243">
        <f>$Q$37*'Profilo eolico'!B2245</f>
        <v>627.80671464953548</v>
      </c>
      <c r="E2243">
        <f>$P$39*'Profilo fotovoltaico'!B2245+'Approvvigionamento energia'!$Q$39*'Profilo eolico'!B2245</f>
        <v>1469.2436404568468</v>
      </c>
      <c r="F2243">
        <f>$P$41*'Profilo fotovoltaico'!B2245+'Approvvigionamento energia'!$Q$41*'Profilo eolico'!B2245</f>
        <v>2310.6805662641582</v>
      </c>
      <c r="G2243">
        <f>$P$43*'Profilo fotovoltaico'!B2245+'Approvvigionamento energia'!$Q$43*'Profilo eolico'!B2245</f>
        <v>3152.1174920714702</v>
      </c>
      <c r="H2243">
        <f t="shared" si="70"/>
        <v>1138.4335154826958</v>
      </c>
      <c r="I2243">
        <f>IF(LCOH!$C$28=Menu!$A$1,'Approvvigionamento energia'!C2243,0)+IF(LCOH!$C$28=Menu!$A$2,'Approvvigionamento energia'!D2243,0)+IF(LCOH!$C$28=Menu!$A$3,'Approvvigionamento energia'!E2243,0)+IF(LCOH!$C$28=Menu!$A$4,'Approvvigionamento energia'!F2243,0)+IF(LCOH!$C$28=Menu!$A$5,'Approvvigionamento energia'!G2243,0)+IF(LCOH!$C$28=Menu!$A$6,'Approvvigionamento energia'!H2243,0)</f>
        <v>2310.6805662641582</v>
      </c>
      <c r="J2243">
        <f>'Approvvigionamento energia'!A2243+'Approvvigionamento energia'!B2243+'Approvvigionamento energia'!I2243</f>
        <v>2961.2805662641581</v>
      </c>
      <c r="K2243">
        <f>IF(MIN(LCOH!$C$18,J2243)&gt;=$P$48*LCOH!$C$18, MIN(LCOH!$C$18,J2243),0)</f>
        <v>1500</v>
      </c>
      <c r="L2243">
        <f t="shared" ref="L2243:L2306" si="71">J2243-K2243</f>
        <v>1461.2805662641581</v>
      </c>
      <c r="M2243">
        <f>K2243/LCOH!$C$18</f>
        <v>1</v>
      </c>
      <c r="N2243">
        <f>K2243/LCOH!$C$34</f>
        <v>28.901734104046245</v>
      </c>
    </row>
    <row r="2244" spans="1:14" x14ac:dyDescent="0.35">
      <c r="A2244">
        <f>'Profilo fotovoltaico'!B2246*LCOH!$C$20</f>
        <v>587</v>
      </c>
      <c r="B2244">
        <f>'Profilo eolico'!B2246*LCOH!$C$21</f>
        <v>100</v>
      </c>
      <c r="C2244">
        <f>$P$35*'Profilo fotovoltaico'!B2246</f>
        <v>4317.1573541341522</v>
      </c>
      <c r="D2244">
        <f>$Q$37*'Profilo eolico'!B2246</f>
        <v>583.46348945124112</v>
      </c>
      <c r="E2244">
        <f>$P$39*'Profilo fotovoltaico'!B2246+'Approvvigionamento energia'!$Q$39*'Profilo eolico'!B2246</f>
        <v>1516.8869556219688</v>
      </c>
      <c r="F2244">
        <f>$P$41*'Profilo fotovoltaico'!B2246+'Approvvigionamento energia'!$Q$41*'Profilo eolico'!B2246</f>
        <v>2450.3104217926966</v>
      </c>
      <c r="G2244">
        <f>$P$43*'Profilo fotovoltaico'!B2246+'Approvvigionamento energia'!$Q$43*'Profilo eolico'!B2246</f>
        <v>3383.7338879634244</v>
      </c>
      <c r="H2244">
        <f t="shared" si="70"/>
        <v>1138.4335154826958</v>
      </c>
      <c r="I2244">
        <f>IF(LCOH!$C$28=Menu!$A$1,'Approvvigionamento energia'!C2244,0)+IF(LCOH!$C$28=Menu!$A$2,'Approvvigionamento energia'!D2244,0)+IF(LCOH!$C$28=Menu!$A$3,'Approvvigionamento energia'!E2244,0)+IF(LCOH!$C$28=Menu!$A$4,'Approvvigionamento energia'!F2244,0)+IF(LCOH!$C$28=Menu!$A$5,'Approvvigionamento energia'!G2244,0)+IF(LCOH!$C$28=Menu!$A$6,'Approvvigionamento energia'!H2244,0)</f>
        <v>2450.3104217926966</v>
      </c>
      <c r="J2244">
        <f>'Approvvigionamento energia'!A2244+'Approvvigionamento energia'!B2244+'Approvvigionamento energia'!I2244</f>
        <v>3137.3104217926966</v>
      </c>
      <c r="K2244">
        <f>IF(MIN(LCOH!$C$18,J2244)&gt;=$P$48*LCOH!$C$18, MIN(LCOH!$C$18,J2244),0)</f>
        <v>1500</v>
      </c>
      <c r="L2244">
        <f t="shared" si="71"/>
        <v>1637.3104217926966</v>
      </c>
      <c r="M2244">
        <f>K2244/LCOH!$C$18</f>
        <v>1</v>
      </c>
      <c r="N2244">
        <f>K2244/LCOH!$C$34</f>
        <v>28.901734104046245</v>
      </c>
    </row>
    <row r="2245" spans="1:14" x14ac:dyDescent="0.35">
      <c r="A2245">
        <f>'Profilo fotovoltaico'!B2247*LCOH!$C$20</f>
        <v>592</v>
      </c>
      <c r="B2245">
        <f>'Profilo eolico'!B2247*LCOH!$C$21</f>
        <v>91</v>
      </c>
      <c r="C2245">
        <f>$P$35*'Profilo fotovoltaico'!B2247</f>
        <v>4353.9304150722619</v>
      </c>
      <c r="D2245">
        <f>$Q$37*'Profilo eolico'!B2247</f>
        <v>530.95177540062934</v>
      </c>
      <c r="E2245">
        <f>$P$39*'Profilo fotovoltaico'!B2247+'Approvvigionamento energia'!$Q$39*'Profilo eolico'!B2247</f>
        <v>1486.6964353185376</v>
      </c>
      <c r="F2245">
        <f>$P$41*'Profilo fotovoltaico'!B2247+'Approvvigionamento energia'!$Q$41*'Profilo eolico'!B2247</f>
        <v>2442.4410952364456</v>
      </c>
      <c r="G2245">
        <f>$P$43*'Profilo fotovoltaico'!B2247+'Approvvigionamento energia'!$Q$43*'Profilo eolico'!B2247</f>
        <v>3398.1857551543544</v>
      </c>
      <c r="H2245">
        <f t="shared" si="70"/>
        <v>1138.4335154826958</v>
      </c>
      <c r="I2245">
        <f>IF(LCOH!$C$28=Menu!$A$1,'Approvvigionamento energia'!C2245,0)+IF(LCOH!$C$28=Menu!$A$2,'Approvvigionamento energia'!D2245,0)+IF(LCOH!$C$28=Menu!$A$3,'Approvvigionamento energia'!E2245,0)+IF(LCOH!$C$28=Menu!$A$4,'Approvvigionamento energia'!F2245,0)+IF(LCOH!$C$28=Menu!$A$5,'Approvvigionamento energia'!G2245,0)+IF(LCOH!$C$28=Menu!$A$6,'Approvvigionamento energia'!H2245,0)</f>
        <v>2442.4410952364456</v>
      </c>
      <c r="J2245">
        <f>'Approvvigionamento energia'!A2245+'Approvvigionamento energia'!B2245+'Approvvigionamento energia'!I2245</f>
        <v>3125.4410952364456</v>
      </c>
      <c r="K2245">
        <f>IF(MIN(LCOH!$C$18,J2245)&gt;=$P$48*LCOH!$C$18, MIN(LCOH!$C$18,J2245),0)</f>
        <v>1500</v>
      </c>
      <c r="L2245">
        <f t="shared" si="71"/>
        <v>1625.4410952364456</v>
      </c>
      <c r="M2245">
        <f>K2245/LCOH!$C$18</f>
        <v>1</v>
      </c>
      <c r="N2245">
        <f>K2245/LCOH!$C$34</f>
        <v>28.901734104046245</v>
      </c>
    </row>
    <row r="2246" spans="1:14" x14ac:dyDescent="0.35">
      <c r="A2246">
        <f>'Profilo fotovoltaico'!B2248*LCOH!$C$20</f>
        <v>567</v>
      </c>
      <c r="B2246">
        <f>'Profilo eolico'!B2248*LCOH!$C$21</f>
        <v>83.9</v>
      </c>
      <c r="C2246">
        <f>$P$35*'Profilo fotovoltaico'!B2248</f>
        <v>4170.0651103817108</v>
      </c>
      <c r="D2246">
        <f>$Q$37*'Profilo eolico'!B2248</f>
        <v>489.52586764959131</v>
      </c>
      <c r="E2246">
        <f>$P$39*'Profilo fotovoltaico'!B2248+'Approvvigionamento energia'!$Q$39*'Profilo eolico'!B2248</f>
        <v>1409.660678332621</v>
      </c>
      <c r="F2246">
        <f>$P$41*'Profilo fotovoltaico'!B2248+'Approvvigionamento energia'!$Q$41*'Profilo eolico'!B2248</f>
        <v>2329.7954890156511</v>
      </c>
      <c r="G2246">
        <f>$P$43*'Profilo fotovoltaico'!B2248+'Approvvigionamento energia'!$Q$43*'Profilo eolico'!B2248</f>
        <v>3249.9302996986808</v>
      </c>
      <c r="H2246">
        <f t="shared" si="70"/>
        <v>1138.4335154826958</v>
      </c>
      <c r="I2246">
        <f>IF(LCOH!$C$28=Menu!$A$1,'Approvvigionamento energia'!C2246,0)+IF(LCOH!$C$28=Menu!$A$2,'Approvvigionamento energia'!D2246,0)+IF(LCOH!$C$28=Menu!$A$3,'Approvvigionamento energia'!E2246,0)+IF(LCOH!$C$28=Menu!$A$4,'Approvvigionamento energia'!F2246,0)+IF(LCOH!$C$28=Menu!$A$5,'Approvvigionamento energia'!G2246,0)+IF(LCOH!$C$28=Menu!$A$6,'Approvvigionamento energia'!H2246,0)</f>
        <v>2329.7954890156511</v>
      </c>
      <c r="J2246">
        <f>'Approvvigionamento energia'!A2246+'Approvvigionamento energia'!B2246+'Approvvigionamento energia'!I2246</f>
        <v>2980.6954890156512</v>
      </c>
      <c r="K2246">
        <f>IF(MIN(LCOH!$C$18,J2246)&gt;=$P$48*LCOH!$C$18, MIN(LCOH!$C$18,J2246),0)</f>
        <v>1500</v>
      </c>
      <c r="L2246">
        <f t="shared" si="71"/>
        <v>1480.6954890156512</v>
      </c>
      <c r="M2246">
        <f>K2246/LCOH!$C$18</f>
        <v>1</v>
      </c>
      <c r="N2246">
        <f>K2246/LCOH!$C$34</f>
        <v>28.901734104046245</v>
      </c>
    </row>
    <row r="2247" spans="1:14" x14ac:dyDescent="0.35">
      <c r="A2247">
        <f>'Profilo fotovoltaico'!B2249*LCOH!$C$20</f>
        <v>489</v>
      </c>
      <c r="B2247">
        <f>'Profilo eolico'!B2249*LCOH!$C$21</f>
        <v>80.400000000000006</v>
      </c>
      <c r="C2247">
        <f>$P$35*'Profilo fotovoltaico'!B2249</f>
        <v>3596.4053597471898</v>
      </c>
      <c r="D2247">
        <f>$Q$37*'Profilo eolico'!B2249</f>
        <v>469.10464551879784</v>
      </c>
      <c r="E2247">
        <f>$P$39*'Profilo fotovoltaico'!B2249+'Approvvigionamento energia'!$Q$39*'Profilo eolico'!B2249</f>
        <v>1250.9298240758958</v>
      </c>
      <c r="F2247">
        <f>$P$41*'Profilo fotovoltaico'!B2249+'Approvvigionamento energia'!$Q$41*'Profilo eolico'!B2249</f>
        <v>2032.7550026329939</v>
      </c>
      <c r="G2247">
        <f>$P$43*'Profilo fotovoltaico'!B2249+'Approvvigionamento energia'!$Q$43*'Profilo eolico'!B2249</f>
        <v>2814.5801811900915</v>
      </c>
      <c r="H2247">
        <f t="shared" si="70"/>
        <v>1138.4335154826958</v>
      </c>
      <c r="I2247">
        <f>IF(LCOH!$C$28=Menu!$A$1,'Approvvigionamento energia'!C2247,0)+IF(LCOH!$C$28=Menu!$A$2,'Approvvigionamento energia'!D2247,0)+IF(LCOH!$C$28=Menu!$A$3,'Approvvigionamento energia'!E2247,0)+IF(LCOH!$C$28=Menu!$A$4,'Approvvigionamento energia'!F2247,0)+IF(LCOH!$C$28=Menu!$A$5,'Approvvigionamento energia'!G2247,0)+IF(LCOH!$C$28=Menu!$A$6,'Approvvigionamento energia'!H2247,0)</f>
        <v>2032.7550026329939</v>
      </c>
      <c r="J2247">
        <f>'Approvvigionamento energia'!A2247+'Approvvigionamento energia'!B2247+'Approvvigionamento energia'!I2247</f>
        <v>2602.1550026329937</v>
      </c>
      <c r="K2247">
        <f>IF(MIN(LCOH!$C$18,J2247)&gt;=$P$48*LCOH!$C$18, MIN(LCOH!$C$18,J2247),0)</f>
        <v>1500</v>
      </c>
      <c r="L2247">
        <f t="shared" si="71"/>
        <v>1102.1550026329937</v>
      </c>
      <c r="M2247">
        <f>K2247/LCOH!$C$18</f>
        <v>1</v>
      </c>
      <c r="N2247">
        <f>K2247/LCOH!$C$34</f>
        <v>28.901734104046245</v>
      </c>
    </row>
    <row r="2248" spans="1:14" x14ac:dyDescent="0.35">
      <c r="A2248">
        <f>'Profilo fotovoltaico'!B2250*LCOH!$C$20</f>
        <v>372</v>
      </c>
      <c r="B2248">
        <f>'Profilo eolico'!B2250*LCOH!$C$21</f>
        <v>82</v>
      </c>
      <c r="C2248">
        <f>$P$35*'Profilo fotovoltaico'!B2250</f>
        <v>2735.915733795408</v>
      </c>
      <c r="D2248">
        <f>$Q$37*'Profilo eolico'!B2250</f>
        <v>478.44006135001774</v>
      </c>
      <c r="E2248">
        <f>$P$39*'Profilo fotovoltaico'!B2250+'Approvvigionamento energia'!$Q$39*'Profilo eolico'!B2250</f>
        <v>1042.8089794613652</v>
      </c>
      <c r="F2248">
        <f>$P$41*'Profilo fotovoltaico'!B2250+'Approvvigionamento energia'!$Q$41*'Profilo eolico'!B2250</f>
        <v>1607.1778975727129</v>
      </c>
      <c r="G2248">
        <f>$P$43*'Profilo fotovoltaico'!B2250+'Approvvigionamento energia'!$Q$43*'Profilo eolico'!B2250</f>
        <v>2171.5468156840607</v>
      </c>
      <c r="H2248">
        <f t="shared" si="70"/>
        <v>1138.4335154826958</v>
      </c>
      <c r="I2248">
        <f>IF(LCOH!$C$28=Menu!$A$1,'Approvvigionamento energia'!C2248,0)+IF(LCOH!$C$28=Menu!$A$2,'Approvvigionamento energia'!D2248,0)+IF(LCOH!$C$28=Menu!$A$3,'Approvvigionamento energia'!E2248,0)+IF(LCOH!$C$28=Menu!$A$4,'Approvvigionamento energia'!F2248,0)+IF(LCOH!$C$28=Menu!$A$5,'Approvvigionamento energia'!G2248,0)+IF(LCOH!$C$28=Menu!$A$6,'Approvvigionamento energia'!H2248,0)</f>
        <v>1607.1778975727129</v>
      </c>
      <c r="J2248">
        <f>'Approvvigionamento energia'!A2248+'Approvvigionamento energia'!B2248+'Approvvigionamento energia'!I2248</f>
        <v>2061.1778975727129</v>
      </c>
      <c r="K2248">
        <f>IF(MIN(LCOH!$C$18,J2248)&gt;=$P$48*LCOH!$C$18, MIN(LCOH!$C$18,J2248),0)</f>
        <v>1500</v>
      </c>
      <c r="L2248">
        <f t="shared" si="71"/>
        <v>561.17789757271294</v>
      </c>
      <c r="M2248">
        <f>K2248/LCOH!$C$18</f>
        <v>1</v>
      </c>
      <c r="N2248">
        <f>K2248/LCOH!$C$34</f>
        <v>28.901734104046245</v>
      </c>
    </row>
    <row r="2249" spans="1:14" x14ac:dyDescent="0.35">
      <c r="A2249">
        <f>'Profilo fotovoltaico'!B2251*LCOH!$C$20</f>
        <v>229</v>
      </c>
      <c r="B2249">
        <f>'Profilo eolico'!B2251*LCOH!$C$21</f>
        <v>83</v>
      </c>
      <c r="C2249">
        <f>$P$35*'Profilo fotovoltaico'!B2251</f>
        <v>1684.2061909654531</v>
      </c>
      <c r="D2249">
        <f>$Q$37*'Profilo eolico'!B2251</f>
        <v>484.27469624453011</v>
      </c>
      <c r="E2249">
        <f>$P$39*'Profilo fotovoltaico'!B2251+'Approvvigionamento energia'!$Q$39*'Profilo eolico'!B2251</f>
        <v>784.2575699247609</v>
      </c>
      <c r="F2249">
        <f>$P$41*'Profilo fotovoltaico'!B2251+'Approvvigionamento energia'!$Q$41*'Profilo eolico'!B2251</f>
        <v>1084.2404436049915</v>
      </c>
      <c r="G2249">
        <f>$P$43*'Profilo fotovoltaico'!B2251+'Approvvigionamento energia'!$Q$43*'Profilo eolico'!B2251</f>
        <v>1384.2233172852223</v>
      </c>
      <c r="H2249">
        <f t="shared" si="70"/>
        <v>1138.4335154826958</v>
      </c>
      <c r="I2249">
        <f>IF(LCOH!$C$28=Menu!$A$1,'Approvvigionamento energia'!C2249,0)+IF(LCOH!$C$28=Menu!$A$2,'Approvvigionamento energia'!D2249,0)+IF(LCOH!$C$28=Menu!$A$3,'Approvvigionamento energia'!E2249,0)+IF(LCOH!$C$28=Menu!$A$4,'Approvvigionamento energia'!F2249,0)+IF(LCOH!$C$28=Menu!$A$5,'Approvvigionamento energia'!G2249,0)+IF(LCOH!$C$28=Menu!$A$6,'Approvvigionamento energia'!H2249,0)</f>
        <v>1084.2404436049915</v>
      </c>
      <c r="J2249">
        <f>'Approvvigionamento energia'!A2249+'Approvvigionamento energia'!B2249+'Approvvigionamento energia'!I2249</f>
        <v>1396.2404436049915</v>
      </c>
      <c r="K2249">
        <f>IF(MIN(LCOH!$C$18,J2249)&gt;=$P$48*LCOH!$C$18, MIN(LCOH!$C$18,J2249),0)</f>
        <v>1396.2404436049915</v>
      </c>
      <c r="L2249">
        <f t="shared" si="71"/>
        <v>0</v>
      </c>
      <c r="M2249">
        <f>K2249/LCOH!$C$18</f>
        <v>0.93082696240332763</v>
      </c>
      <c r="N2249">
        <f>K2249/LCOH!$C$34</f>
        <v>26.902513364258024</v>
      </c>
    </row>
    <row r="2250" spans="1:14" x14ac:dyDescent="0.35">
      <c r="A2250">
        <f>'Profilo fotovoltaico'!B2252*LCOH!$C$20</f>
        <v>85</v>
      </c>
      <c r="B2250">
        <f>'Profilo eolico'!B2252*LCOH!$C$21</f>
        <v>77.100000000000009</v>
      </c>
      <c r="C2250">
        <f>$P$35*'Profilo fotovoltaico'!B2252</f>
        <v>625.14203594787557</v>
      </c>
      <c r="D2250">
        <f>$Q$37*'Profilo eolico'!B2252</f>
        <v>449.85035036690687</v>
      </c>
      <c r="E2250">
        <f>$P$39*'Profilo fotovoltaico'!B2252+'Approvvigionamento energia'!$Q$39*'Profilo eolico'!B2252</f>
        <v>493.67327176214906</v>
      </c>
      <c r="F2250">
        <f>$P$41*'Profilo fotovoltaico'!B2252+'Approvvigionamento energia'!$Q$41*'Profilo eolico'!B2252</f>
        <v>537.49619315739119</v>
      </c>
      <c r="G2250">
        <f>$P$43*'Profilo fotovoltaico'!B2252+'Approvvigionamento energia'!$Q$43*'Profilo eolico'!B2252</f>
        <v>581.31911455263344</v>
      </c>
      <c r="H2250">
        <f t="shared" si="70"/>
        <v>1138.4335154826958</v>
      </c>
      <c r="I2250">
        <f>IF(LCOH!$C$28=Menu!$A$1,'Approvvigionamento energia'!C2250,0)+IF(LCOH!$C$28=Menu!$A$2,'Approvvigionamento energia'!D2250,0)+IF(LCOH!$C$28=Menu!$A$3,'Approvvigionamento energia'!E2250,0)+IF(LCOH!$C$28=Menu!$A$4,'Approvvigionamento energia'!F2250,0)+IF(LCOH!$C$28=Menu!$A$5,'Approvvigionamento energia'!G2250,0)+IF(LCOH!$C$28=Menu!$A$6,'Approvvigionamento energia'!H2250,0)</f>
        <v>537.49619315739119</v>
      </c>
      <c r="J2250">
        <f>'Approvvigionamento energia'!A2250+'Approvvigionamento energia'!B2250+'Approvvigionamento energia'!I2250</f>
        <v>699.59619315739121</v>
      </c>
      <c r="K2250">
        <f>IF(MIN(LCOH!$C$18,J2250)&gt;=$P$48*LCOH!$C$18, MIN(LCOH!$C$18,J2250),0)</f>
        <v>699.59619315739121</v>
      </c>
      <c r="L2250">
        <f t="shared" si="71"/>
        <v>0</v>
      </c>
      <c r="M2250">
        <f>K2250/LCOH!$C$18</f>
        <v>0.4663974621049275</v>
      </c>
      <c r="N2250">
        <f>K2250/LCOH!$C$34</f>
        <v>13.479695436558599</v>
      </c>
    </row>
    <row r="2251" spans="1:14" x14ac:dyDescent="0.35">
      <c r="A2251">
        <f>'Profilo fotovoltaico'!B2253*LCOH!$C$20</f>
        <v>3</v>
      </c>
      <c r="B2251">
        <f>'Profilo eolico'!B2253*LCOH!$C$21</f>
        <v>65.5</v>
      </c>
      <c r="C2251">
        <f>$P$35*'Profilo fotovoltaico'!B2253</f>
        <v>22.063836562866197</v>
      </c>
      <c r="D2251">
        <f>$Q$37*'Profilo eolico'!B2253</f>
        <v>382.16858559056294</v>
      </c>
      <c r="E2251">
        <f>$P$39*'Profilo fotovoltaico'!B2253+'Approvvigionamento energia'!$Q$39*'Profilo eolico'!B2253</f>
        <v>292.14239833363877</v>
      </c>
      <c r="F2251">
        <f>$P$41*'Profilo fotovoltaico'!B2253+'Approvvigionamento energia'!$Q$41*'Profilo eolico'!B2253</f>
        <v>202.11621107671456</v>
      </c>
      <c r="G2251">
        <f>$P$43*'Profilo fotovoltaico'!B2253+'Approvvigionamento energia'!$Q$43*'Profilo eolico'!B2253</f>
        <v>112.09002381979039</v>
      </c>
      <c r="H2251">
        <f t="shared" si="70"/>
        <v>1138.4335154826958</v>
      </c>
      <c r="I2251">
        <f>IF(LCOH!$C$28=Menu!$A$1,'Approvvigionamento energia'!C2251,0)+IF(LCOH!$C$28=Menu!$A$2,'Approvvigionamento energia'!D2251,0)+IF(LCOH!$C$28=Menu!$A$3,'Approvvigionamento energia'!E2251,0)+IF(LCOH!$C$28=Menu!$A$4,'Approvvigionamento energia'!F2251,0)+IF(LCOH!$C$28=Menu!$A$5,'Approvvigionamento energia'!G2251,0)+IF(LCOH!$C$28=Menu!$A$6,'Approvvigionamento energia'!H2251,0)</f>
        <v>202.11621107671456</v>
      </c>
      <c r="J2251">
        <f>'Approvvigionamento energia'!A2251+'Approvvigionamento energia'!B2251+'Approvvigionamento energia'!I2251</f>
        <v>270.61621107671454</v>
      </c>
      <c r="K2251">
        <f>IF(MIN(LCOH!$C$18,J2251)&gt;=$P$48*LCOH!$C$18, MIN(LCOH!$C$18,J2251),0)</f>
        <v>0</v>
      </c>
      <c r="L2251">
        <f t="shared" si="71"/>
        <v>270.61621107671454</v>
      </c>
      <c r="M2251">
        <f>K2251/LCOH!$C$18</f>
        <v>0</v>
      </c>
      <c r="N2251">
        <f>K2251/LCOH!$C$34</f>
        <v>0</v>
      </c>
    </row>
    <row r="2252" spans="1:14" x14ac:dyDescent="0.35">
      <c r="A2252">
        <f>'Profilo fotovoltaico'!B2254*LCOH!$C$20</f>
        <v>0</v>
      </c>
      <c r="B2252">
        <f>'Profilo eolico'!B2254*LCOH!$C$21</f>
        <v>54.800000000000004</v>
      </c>
      <c r="C2252">
        <f>$P$35*'Profilo fotovoltaico'!B2254</f>
        <v>0</v>
      </c>
      <c r="D2252">
        <f>$Q$37*'Profilo eolico'!B2254</f>
        <v>319.7379922192801</v>
      </c>
      <c r="E2252">
        <f>$P$39*'Profilo fotovoltaico'!B2254+'Approvvigionamento energia'!$Q$39*'Profilo eolico'!B2254</f>
        <v>239.80349416446009</v>
      </c>
      <c r="F2252">
        <f>$P$41*'Profilo fotovoltaico'!B2254+'Approvvigionamento energia'!$Q$41*'Profilo eolico'!B2254</f>
        <v>159.86899610964005</v>
      </c>
      <c r="G2252">
        <f>$P$43*'Profilo fotovoltaico'!B2254+'Approvvigionamento energia'!$Q$43*'Profilo eolico'!B2254</f>
        <v>79.934498054820025</v>
      </c>
      <c r="H2252">
        <f t="shared" si="70"/>
        <v>1138.4335154826958</v>
      </c>
      <c r="I2252">
        <f>IF(LCOH!$C$28=Menu!$A$1,'Approvvigionamento energia'!C2252,0)+IF(LCOH!$C$28=Menu!$A$2,'Approvvigionamento energia'!D2252,0)+IF(LCOH!$C$28=Menu!$A$3,'Approvvigionamento energia'!E2252,0)+IF(LCOH!$C$28=Menu!$A$4,'Approvvigionamento energia'!F2252,0)+IF(LCOH!$C$28=Menu!$A$5,'Approvvigionamento energia'!G2252,0)+IF(LCOH!$C$28=Menu!$A$6,'Approvvigionamento energia'!H2252,0)</f>
        <v>159.86899610964005</v>
      </c>
      <c r="J2252">
        <f>'Approvvigionamento energia'!A2252+'Approvvigionamento energia'!B2252+'Approvvigionamento energia'!I2252</f>
        <v>214.66899610964006</v>
      </c>
      <c r="K2252">
        <f>IF(MIN(LCOH!$C$18,J2252)&gt;=$P$48*LCOH!$C$18, MIN(LCOH!$C$18,J2252),0)</f>
        <v>0</v>
      </c>
      <c r="L2252">
        <f t="shared" si="71"/>
        <v>214.66899610964006</v>
      </c>
      <c r="M2252">
        <f>K2252/LCOH!$C$18</f>
        <v>0</v>
      </c>
      <c r="N2252">
        <f>K2252/LCOH!$C$34</f>
        <v>0</v>
      </c>
    </row>
    <row r="2253" spans="1:14" x14ac:dyDescent="0.35">
      <c r="A2253">
        <f>'Profilo fotovoltaico'!B2255*LCOH!$C$20</f>
        <v>0</v>
      </c>
      <c r="B2253">
        <f>'Profilo eolico'!B2255*LCOH!$C$21</f>
        <v>52</v>
      </c>
      <c r="C2253">
        <f>$P$35*'Profilo fotovoltaico'!B2255</f>
        <v>0</v>
      </c>
      <c r="D2253">
        <f>$Q$37*'Profilo eolico'!B2255</f>
        <v>303.40101451464534</v>
      </c>
      <c r="E2253">
        <f>$P$39*'Profilo fotovoltaico'!B2255+'Approvvigionamento energia'!$Q$39*'Profilo eolico'!B2255</f>
        <v>227.550760885984</v>
      </c>
      <c r="F2253">
        <f>$P$41*'Profilo fotovoltaico'!B2255+'Approvvigionamento energia'!$Q$41*'Profilo eolico'!B2255</f>
        <v>151.70050725732267</v>
      </c>
      <c r="G2253">
        <f>$P$43*'Profilo fotovoltaico'!B2255+'Approvvigionamento energia'!$Q$43*'Profilo eolico'!B2255</f>
        <v>75.850253628661335</v>
      </c>
      <c r="H2253">
        <f t="shared" si="70"/>
        <v>1138.4335154826958</v>
      </c>
      <c r="I2253">
        <f>IF(LCOH!$C$28=Menu!$A$1,'Approvvigionamento energia'!C2253,0)+IF(LCOH!$C$28=Menu!$A$2,'Approvvigionamento energia'!D2253,0)+IF(LCOH!$C$28=Menu!$A$3,'Approvvigionamento energia'!E2253,0)+IF(LCOH!$C$28=Menu!$A$4,'Approvvigionamento energia'!F2253,0)+IF(LCOH!$C$28=Menu!$A$5,'Approvvigionamento energia'!G2253,0)+IF(LCOH!$C$28=Menu!$A$6,'Approvvigionamento energia'!H2253,0)</f>
        <v>151.70050725732267</v>
      </c>
      <c r="J2253">
        <f>'Approvvigionamento energia'!A2253+'Approvvigionamento energia'!B2253+'Approvvigionamento energia'!I2253</f>
        <v>203.70050725732267</v>
      </c>
      <c r="K2253">
        <f>IF(MIN(LCOH!$C$18,J2253)&gt;=$P$48*LCOH!$C$18, MIN(LCOH!$C$18,J2253),0)</f>
        <v>0</v>
      </c>
      <c r="L2253">
        <f t="shared" si="71"/>
        <v>203.70050725732267</v>
      </c>
      <c r="M2253">
        <f>K2253/LCOH!$C$18</f>
        <v>0</v>
      </c>
      <c r="N2253">
        <f>K2253/LCOH!$C$34</f>
        <v>0</v>
      </c>
    </row>
    <row r="2254" spans="1:14" x14ac:dyDescent="0.35">
      <c r="A2254">
        <f>'Profilo fotovoltaico'!B2256*LCOH!$C$20</f>
        <v>0</v>
      </c>
      <c r="B2254">
        <f>'Profilo eolico'!B2256*LCOH!$C$21</f>
        <v>61.3</v>
      </c>
      <c r="C2254">
        <f>$P$35*'Profilo fotovoltaico'!B2256</f>
        <v>0</v>
      </c>
      <c r="D2254">
        <f>$Q$37*'Profilo eolico'!B2256</f>
        <v>357.66311903361077</v>
      </c>
      <c r="E2254">
        <f>$P$39*'Profilo fotovoltaico'!B2256+'Approvvigionamento energia'!$Q$39*'Profilo eolico'!B2256</f>
        <v>268.24733927520811</v>
      </c>
      <c r="F2254">
        <f>$P$41*'Profilo fotovoltaico'!B2256+'Approvvigionamento energia'!$Q$41*'Profilo eolico'!B2256</f>
        <v>178.83155951680538</v>
      </c>
      <c r="G2254">
        <f>$P$43*'Profilo fotovoltaico'!B2256+'Approvvigionamento energia'!$Q$43*'Profilo eolico'!B2256</f>
        <v>89.415779758402692</v>
      </c>
      <c r="H2254">
        <f t="shared" si="70"/>
        <v>1138.4335154826958</v>
      </c>
      <c r="I2254">
        <f>IF(LCOH!$C$28=Menu!$A$1,'Approvvigionamento energia'!C2254,0)+IF(LCOH!$C$28=Menu!$A$2,'Approvvigionamento energia'!D2254,0)+IF(LCOH!$C$28=Menu!$A$3,'Approvvigionamento energia'!E2254,0)+IF(LCOH!$C$28=Menu!$A$4,'Approvvigionamento energia'!F2254,0)+IF(LCOH!$C$28=Menu!$A$5,'Approvvigionamento energia'!G2254,0)+IF(LCOH!$C$28=Menu!$A$6,'Approvvigionamento energia'!H2254,0)</f>
        <v>178.83155951680538</v>
      </c>
      <c r="J2254">
        <f>'Approvvigionamento energia'!A2254+'Approvvigionamento energia'!B2254+'Approvvigionamento energia'!I2254</f>
        <v>240.1315595168054</v>
      </c>
      <c r="K2254">
        <f>IF(MIN(LCOH!$C$18,J2254)&gt;=$P$48*LCOH!$C$18, MIN(LCOH!$C$18,J2254),0)</f>
        <v>0</v>
      </c>
      <c r="L2254">
        <f t="shared" si="71"/>
        <v>240.1315595168054</v>
      </c>
      <c r="M2254">
        <f>K2254/LCOH!$C$18</f>
        <v>0</v>
      </c>
      <c r="N2254">
        <f>K2254/LCOH!$C$34</f>
        <v>0</v>
      </c>
    </row>
    <row r="2255" spans="1:14" x14ac:dyDescent="0.35">
      <c r="A2255">
        <f>'Profilo fotovoltaico'!B2257*LCOH!$C$20</f>
        <v>0</v>
      </c>
      <c r="B2255">
        <f>'Profilo eolico'!B2257*LCOH!$C$21</f>
        <v>81</v>
      </c>
      <c r="C2255">
        <f>$P$35*'Profilo fotovoltaico'!B2257</f>
        <v>0</v>
      </c>
      <c r="D2255">
        <f>$Q$37*'Profilo eolico'!B2257</f>
        <v>472.60542645550532</v>
      </c>
      <c r="E2255">
        <f>$P$39*'Profilo fotovoltaico'!B2257+'Approvvigionamento energia'!$Q$39*'Profilo eolico'!B2257</f>
        <v>354.45406984162895</v>
      </c>
      <c r="F2255">
        <f>$P$41*'Profilo fotovoltaico'!B2257+'Approvvigionamento energia'!$Q$41*'Profilo eolico'!B2257</f>
        <v>236.30271322775266</v>
      </c>
      <c r="G2255">
        <f>$P$43*'Profilo fotovoltaico'!B2257+'Approvvigionamento energia'!$Q$43*'Profilo eolico'!B2257</f>
        <v>118.15135661387633</v>
      </c>
      <c r="H2255">
        <f t="shared" si="70"/>
        <v>1138.4335154826958</v>
      </c>
      <c r="I2255">
        <f>IF(LCOH!$C$28=Menu!$A$1,'Approvvigionamento energia'!C2255,0)+IF(LCOH!$C$28=Menu!$A$2,'Approvvigionamento energia'!D2255,0)+IF(LCOH!$C$28=Menu!$A$3,'Approvvigionamento energia'!E2255,0)+IF(LCOH!$C$28=Menu!$A$4,'Approvvigionamento energia'!F2255,0)+IF(LCOH!$C$28=Menu!$A$5,'Approvvigionamento energia'!G2255,0)+IF(LCOH!$C$28=Menu!$A$6,'Approvvigionamento energia'!H2255,0)</f>
        <v>236.30271322775266</v>
      </c>
      <c r="J2255">
        <f>'Approvvigionamento energia'!A2255+'Approvvigionamento energia'!B2255+'Approvvigionamento energia'!I2255</f>
        <v>317.30271322775263</v>
      </c>
      <c r="K2255">
        <f>IF(MIN(LCOH!$C$18,J2255)&gt;=$P$48*LCOH!$C$18, MIN(LCOH!$C$18,J2255),0)</f>
        <v>0</v>
      </c>
      <c r="L2255">
        <f t="shared" si="71"/>
        <v>317.30271322775263</v>
      </c>
      <c r="M2255">
        <f>K2255/LCOH!$C$18</f>
        <v>0</v>
      </c>
      <c r="N2255">
        <f>K2255/LCOH!$C$34</f>
        <v>0</v>
      </c>
    </row>
    <row r="2256" spans="1:14" x14ac:dyDescent="0.35">
      <c r="A2256">
        <f>'Profilo fotovoltaico'!B2258*LCOH!$C$20</f>
        <v>0</v>
      </c>
      <c r="B2256">
        <f>'Profilo eolico'!B2258*LCOH!$C$21</f>
        <v>101.8</v>
      </c>
      <c r="C2256">
        <f>$P$35*'Profilo fotovoltaico'!B2258</f>
        <v>0</v>
      </c>
      <c r="D2256">
        <f>$Q$37*'Profilo eolico'!B2258</f>
        <v>593.9658322613634</v>
      </c>
      <c r="E2256">
        <f>$P$39*'Profilo fotovoltaico'!B2258+'Approvvigionamento energia'!$Q$39*'Profilo eolico'!B2258</f>
        <v>445.47437419602255</v>
      </c>
      <c r="F2256">
        <f>$P$41*'Profilo fotovoltaico'!B2258+'Approvvigionamento energia'!$Q$41*'Profilo eolico'!B2258</f>
        <v>296.9829161306817</v>
      </c>
      <c r="G2256">
        <f>$P$43*'Profilo fotovoltaico'!B2258+'Approvvigionamento energia'!$Q$43*'Profilo eolico'!B2258</f>
        <v>148.49145806534085</v>
      </c>
      <c r="H2256">
        <f t="shared" si="70"/>
        <v>1138.4335154826958</v>
      </c>
      <c r="I2256">
        <f>IF(LCOH!$C$28=Menu!$A$1,'Approvvigionamento energia'!C2256,0)+IF(LCOH!$C$28=Menu!$A$2,'Approvvigionamento energia'!D2256,0)+IF(LCOH!$C$28=Menu!$A$3,'Approvvigionamento energia'!E2256,0)+IF(LCOH!$C$28=Menu!$A$4,'Approvvigionamento energia'!F2256,0)+IF(LCOH!$C$28=Menu!$A$5,'Approvvigionamento energia'!G2256,0)+IF(LCOH!$C$28=Menu!$A$6,'Approvvigionamento energia'!H2256,0)</f>
        <v>296.9829161306817</v>
      </c>
      <c r="J2256">
        <f>'Approvvigionamento energia'!A2256+'Approvvigionamento energia'!B2256+'Approvvigionamento energia'!I2256</f>
        <v>398.78291613068171</v>
      </c>
      <c r="K2256">
        <f>IF(MIN(LCOH!$C$18,J2256)&gt;=$P$48*LCOH!$C$18, MIN(LCOH!$C$18,J2256),0)</f>
        <v>398.78291613068171</v>
      </c>
      <c r="L2256">
        <f t="shared" si="71"/>
        <v>0</v>
      </c>
      <c r="M2256">
        <f>K2256/LCOH!$C$18</f>
        <v>0.26585527742045445</v>
      </c>
      <c r="N2256">
        <f>K2256/LCOH!$C$34</f>
        <v>7.6836785381634245</v>
      </c>
    </row>
    <row r="2257" spans="1:14" x14ac:dyDescent="0.35">
      <c r="A2257">
        <f>'Profilo fotovoltaico'!B2259*LCOH!$C$20</f>
        <v>0</v>
      </c>
      <c r="B2257">
        <f>'Profilo eolico'!B2259*LCOH!$C$21</f>
        <v>117.6</v>
      </c>
      <c r="C2257">
        <f>$P$35*'Profilo fotovoltaico'!B2259</f>
        <v>0</v>
      </c>
      <c r="D2257">
        <f>$Q$37*'Profilo eolico'!B2259</f>
        <v>686.15306359465956</v>
      </c>
      <c r="E2257">
        <f>$P$39*'Profilo fotovoltaico'!B2259+'Approvvigionamento energia'!$Q$39*'Profilo eolico'!B2259</f>
        <v>514.61479769599464</v>
      </c>
      <c r="F2257">
        <f>$P$41*'Profilo fotovoltaico'!B2259+'Approvvigionamento energia'!$Q$41*'Profilo eolico'!B2259</f>
        <v>343.07653179732978</v>
      </c>
      <c r="G2257">
        <f>$P$43*'Profilo fotovoltaico'!B2259+'Approvvigionamento energia'!$Q$43*'Profilo eolico'!B2259</f>
        <v>171.53826589866489</v>
      </c>
      <c r="H2257">
        <f t="shared" si="70"/>
        <v>1138.4335154826958</v>
      </c>
      <c r="I2257">
        <f>IF(LCOH!$C$28=Menu!$A$1,'Approvvigionamento energia'!C2257,0)+IF(LCOH!$C$28=Menu!$A$2,'Approvvigionamento energia'!D2257,0)+IF(LCOH!$C$28=Menu!$A$3,'Approvvigionamento energia'!E2257,0)+IF(LCOH!$C$28=Menu!$A$4,'Approvvigionamento energia'!F2257,0)+IF(LCOH!$C$28=Menu!$A$5,'Approvvigionamento energia'!G2257,0)+IF(LCOH!$C$28=Menu!$A$6,'Approvvigionamento energia'!H2257,0)</f>
        <v>343.07653179732978</v>
      </c>
      <c r="J2257">
        <f>'Approvvigionamento energia'!A2257+'Approvvigionamento energia'!B2257+'Approvvigionamento energia'!I2257</f>
        <v>460.67653179732974</v>
      </c>
      <c r="K2257">
        <f>IF(MIN(LCOH!$C$18,J2257)&gt;=$P$48*LCOH!$C$18, MIN(LCOH!$C$18,J2257),0)</f>
        <v>460.67653179732974</v>
      </c>
      <c r="L2257">
        <f t="shared" si="71"/>
        <v>0</v>
      </c>
      <c r="M2257">
        <f>K2257/LCOH!$C$18</f>
        <v>0.30711768786488652</v>
      </c>
      <c r="N2257">
        <f>K2257/LCOH!$C$34</f>
        <v>8.8762337533204185</v>
      </c>
    </row>
    <row r="2258" spans="1:14" x14ac:dyDescent="0.35">
      <c r="A2258">
        <f>'Profilo fotovoltaico'!B2260*LCOH!$C$20</f>
        <v>0</v>
      </c>
      <c r="B2258">
        <f>'Profilo eolico'!B2260*LCOH!$C$21</f>
        <v>128.70000000000002</v>
      </c>
      <c r="C2258">
        <f>$P$35*'Profilo fotovoltaico'!B2260</f>
        <v>0</v>
      </c>
      <c r="D2258">
        <f>$Q$37*'Profilo eolico'!B2260</f>
        <v>750.91751092374739</v>
      </c>
      <c r="E2258">
        <f>$P$39*'Profilo fotovoltaico'!B2260+'Approvvigionamento energia'!$Q$39*'Profilo eolico'!B2260</f>
        <v>563.18813319281048</v>
      </c>
      <c r="F2258">
        <f>$P$41*'Profilo fotovoltaico'!B2260+'Approvvigionamento energia'!$Q$41*'Profilo eolico'!B2260</f>
        <v>375.45875546187369</v>
      </c>
      <c r="G2258">
        <f>$P$43*'Profilo fotovoltaico'!B2260+'Approvvigionamento energia'!$Q$43*'Profilo eolico'!B2260</f>
        <v>187.72937773093685</v>
      </c>
      <c r="H2258">
        <f t="shared" si="70"/>
        <v>1138.4335154826958</v>
      </c>
      <c r="I2258">
        <f>IF(LCOH!$C$28=Menu!$A$1,'Approvvigionamento energia'!C2258,0)+IF(LCOH!$C$28=Menu!$A$2,'Approvvigionamento energia'!D2258,0)+IF(LCOH!$C$28=Menu!$A$3,'Approvvigionamento energia'!E2258,0)+IF(LCOH!$C$28=Menu!$A$4,'Approvvigionamento energia'!F2258,0)+IF(LCOH!$C$28=Menu!$A$5,'Approvvigionamento energia'!G2258,0)+IF(LCOH!$C$28=Menu!$A$6,'Approvvigionamento energia'!H2258,0)</f>
        <v>375.45875546187369</v>
      </c>
      <c r="J2258">
        <f>'Approvvigionamento energia'!A2258+'Approvvigionamento energia'!B2258+'Approvvigionamento energia'!I2258</f>
        <v>504.15875546187374</v>
      </c>
      <c r="K2258">
        <f>IF(MIN(LCOH!$C$18,J2258)&gt;=$P$48*LCOH!$C$18, MIN(LCOH!$C$18,J2258),0)</f>
        <v>504.15875546187374</v>
      </c>
      <c r="L2258">
        <f t="shared" si="71"/>
        <v>0</v>
      </c>
      <c r="M2258">
        <f>K2258/LCOH!$C$18</f>
        <v>0.33610583697458252</v>
      </c>
      <c r="N2258">
        <f>K2258/LCOH!$C$34</f>
        <v>9.7140415310572976</v>
      </c>
    </row>
    <row r="2259" spans="1:14" x14ac:dyDescent="0.35">
      <c r="A2259">
        <f>'Profilo fotovoltaico'!B2261*LCOH!$C$20</f>
        <v>0</v>
      </c>
      <c r="B2259">
        <f>'Profilo eolico'!B2261*LCOH!$C$21</f>
        <v>135.69999999999999</v>
      </c>
      <c r="C2259">
        <f>$P$35*'Profilo fotovoltaico'!B2261</f>
        <v>0</v>
      </c>
      <c r="D2259">
        <f>$Q$37*'Profilo eolico'!B2261</f>
        <v>791.75995518533409</v>
      </c>
      <c r="E2259">
        <f>$P$39*'Profilo fotovoltaico'!B2261+'Approvvigionamento energia'!$Q$39*'Profilo eolico'!B2261</f>
        <v>593.81996638900057</v>
      </c>
      <c r="F2259">
        <f>$P$41*'Profilo fotovoltaico'!B2261+'Approvvigionamento energia'!$Q$41*'Profilo eolico'!B2261</f>
        <v>395.87997759266705</v>
      </c>
      <c r="G2259">
        <f>$P$43*'Profilo fotovoltaico'!B2261+'Approvvigionamento energia'!$Q$43*'Profilo eolico'!B2261</f>
        <v>197.93998879633352</v>
      </c>
      <c r="H2259">
        <f t="shared" si="70"/>
        <v>1138.4335154826958</v>
      </c>
      <c r="I2259">
        <f>IF(LCOH!$C$28=Menu!$A$1,'Approvvigionamento energia'!C2259,0)+IF(LCOH!$C$28=Menu!$A$2,'Approvvigionamento energia'!D2259,0)+IF(LCOH!$C$28=Menu!$A$3,'Approvvigionamento energia'!E2259,0)+IF(LCOH!$C$28=Menu!$A$4,'Approvvigionamento energia'!F2259,0)+IF(LCOH!$C$28=Menu!$A$5,'Approvvigionamento energia'!G2259,0)+IF(LCOH!$C$28=Menu!$A$6,'Approvvigionamento energia'!H2259,0)</f>
        <v>395.87997759266705</v>
      </c>
      <c r="J2259">
        <f>'Approvvigionamento energia'!A2259+'Approvvigionamento energia'!B2259+'Approvvigionamento energia'!I2259</f>
        <v>531.57997759266709</v>
      </c>
      <c r="K2259">
        <f>IF(MIN(LCOH!$C$18,J2259)&gt;=$P$48*LCOH!$C$18, MIN(LCOH!$C$18,J2259),0)</f>
        <v>531.57997759266709</v>
      </c>
      <c r="L2259">
        <f t="shared" si="71"/>
        <v>0</v>
      </c>
      <c r="M2259">
        <f>K2259/LCOH!$C$18</f>
        <v>0.35438665172844475</v>
      </c>
      <c r="N2259">
        <f>K2259/LCOH!$C$34</f>
        <v>10.24238877827875</v>
      </c>
    </row>
    <row r="2260" spans="1:14" x14ac:dyDescent="0.35">
      <c r="A2260">
        <f>'Profilo fotovoltaico'!B2262*LCOH!$C$20</f>
        <v>0</v>
      </c>
      <c r="B2260">
        <f>'Profilo eolico'!B2262*LCOH!$C$21</f>
        <v>144.5</v>
      </c>
      <c r="C2260">
        <f>$P$35*'Profilo fotovoltaico'!B2262</f>
        <v>0</v>
      </c>
      <c r="D2260">
        <f>$Q$37*'Profilo eolico'!B2262</f>
        <v>843.10474225704331</v>
      </c>
      <c r="E2260">
        <f>$P$39*'Profilo fotovoltaico'!B2262+'Approvvigionamento energia'!$Q$39*'Profilo eolico'!B2262</f>
        <v>632.32855669278251</v>
      </c>
      <c r="F2260">
        <f>$P$41*'Profilo fotovoltaico'!B2262+'Approvvigionamento energia'!$Q$41*'Profilo eolico'!B2262</f>
        <v>421.55237112852166</v>
      </c>
      <c r="G2260">
        <f>$P$43*'Profilo fotovoltaico'!B2262+'Approvvigionamento energia'!$Q$43*'Profilo eolico'!B2262</f>
        <v>210.77618556426083</v>
      </c>
      <c r="H2260">
        <f t="shared" si="70"/>
        <v>1138.4335154826958</v>
      </c>
      <c r="I2260">
        <f>IF(LCOH!$C$28=Menu!$A$1,'Approvvigionamento energia'!C2260,0)+IF(LCOH!$C$28=Menu!$A$2,'Approvvigionamento energia'!D2260,0)+IF(LCOH!$C$28=Menu!$A$3,'Approvvigionamento energia'!E2260,0)+IF(LCOH!$C$28=Menu!$A$4,'Approvvigionamento energia'!F2260,0)+IF(LCOH!$C$28=Menu!$A$5,'Approvvigionamento energia'!G2260,0)+IF(LCOH!$C$28=Menu!$A$6,'Approvvigionamento energia'!H2260,0)</f>
        <v>421.55237112852166</v>
      </c>
      <c r="J2260">
        <f>'Approvvigionamento energia'!A2260+'Approvvigionamento energia'!B2260+'Approvvigionamento energia'!I2260</f>
        <v>566.0523711285216</v>
      </c>
      <c r="K2260">
        <f>IF(MIN(LCOH!$C$18,J2260)&gt;=$P$48*LCOH!$C$18, MIN(LCOH!$C$18,J2260),0)</f>
        <v>566.0523711285216</v>
      </c>
      <c r="L2260">
        <f t="shared" si="71"/>
        <v>0</v>
      </c>
      <c r="M2260">
        <f>K2260/LCOH!$C$18</f>
        <v>0.37736824741901442</v>
      </c>
      <c r="N2260">
        <f>K2260/LCOH!$C$34</f>
        <v>10.906596746214289</v>
      </c>
    </row>
    <row r="2261" spans="1:14" x14ac:dyDescent="0.35">
      <c r="A2261">
        <f>'Profilo fotovoltaico'!B2263*LCOH!$C$20</f>
        <v>0</v>
      </c>
      <c r="B2261">
        <f>'Profilo eolico'!B2263*LCOH!$C$21</f>
        <v>145.6</v>
      </c>
      <c r="C2261">
        <f>$P$35*'Profilo fotovoltaico'!B2263</f>
        <v>0</v>
      </c>
      <c r="D2261">
        <f>$Q$37*'Profilo eolico'!B2263</f>
        <v>849.52284064100706</v>
      </c>
      <c r="E2261">
        <f>$P$39*'Profilo fotovoltaico'!B2263+'Approvvigionamento energia'!$Q$39*'Profilo eolico'!B2263</f>
        <v>637.14213048075533</v>
      </c>
      <c r="F2261">
        <f>$P$41*'Profilo fotovoltaico'!B2263+'Approvvigionamento energia'!$Q$41*'Profilo eolico'!B2263</f>
        <v>424.76142032050353</v>
      </c>
      <c r="G2261">
        <f>$P$43*'Profilo fotovoltaico'!B2263+'Approvvigionamento energia'!$Q$43*'Profilo eolico'!B2263</f>
        <v>212.38071016025177</v>
      </c>
      <c r="H2261">
        <f t="shared" si="70"/>
        <v>1138.4335154826958</v>
      </c>
      <c r="I2261">
        <f>IF(LCOH!$C$28=Menu!$A$1,'Approvvigionamento energia'!C2261,0)+IF(LCOH!$C$28=Menu!$A$2,'Approvvigionamento energia'!D2261,0)+IF(LCOH!$C$28=Menu!$A$3,'Approvvigionamento energia'!E2261,0)+IF(LCOH!$C$28=Menu!$A$4,'Approvvigionamento energia'!F2261,0)+IF(LCOH!$C$28=Menu!$A$5,'Approvvigionamento energia'!G2261,0)+IF(LCOH!$C$28=Menu!$A$6,'Approvvigionamento energia'!H2261,0)</f>
        <v>424.76142032050353</v>
      </c>
      <c r="J2261">
        <f>'Approvvigionamento energia'!A2261+'Approvvigionamento energia'!B2261+'Approvvigionamento energia'!I2261</f>
        <v>570.3614203205035</v>
      </c>
      <c r="K2261">
        <f>IF(MIN(LCOH!$C$18,J2261)&gt;=$P$48*LCOH!$C$18, MIN(LCOH!$C$18,J2261),0)</f>
        <v>570.3614203205035</v>
      </c>
      <c r="L2261">
        <f t="shared" si="71"/>
        <v>0</v>
      </c>
      <c r="M2261">
        <f>K2261/LCOH!$C$18</f>
        <v>0.38024094688033566</v>
      </c>
      <c r="N2261">
        <f>K2261/LCOH!$C$34</f>
        <v>10.989622742206233</v>
      </c>
    </row>
    <row r="2262" spans="1:14" x14ac:dyDescent="0.35">
      <c r="A2262">
        <f>'Profilo fotovoltaico'!B2264*LCOH!$C$20</f>
        <v>0</v>
      </c>
      <c r="B2262">
        <f>'Profilo eolico'!B2264*LCOH!$C$21</f>
        <v>139.19999999999999</v>
      </c>
      <c r="C2262">
        <f>$P$35*'Profilo fotovoltaico'!B2264</f>
        <v>0</v>
      </c>
      <c r="D2262">
        <f>$Q$37*'Profilo eolico'!B2264</f>
        <v>812.18117731612756</v>
      </c>
      <c r="E2262">
        <f>$P$39*'Profilo fotovoltaico'!B2264+'Approvvigionamento energia'!$Q$39*'Profilo eolico'!B2264</f>
        <v>609.13588298709567</v>
      </c>
      <c r="F2262">
        <f>$P$41*'Profilo fotovoltaico'!B2264+'Approvvigionamento energia'!$Q$41*'Profilo eolico'!B2264</f>
        <v>406.09058865806378</v>
      </c>
      <c r="G2262">
        <f>$P$43*'Profilo fotovoltaico'!B2264+'Approvvigionamento energia'!$Q$43*'Profilo eolico'!B2264</f>
        <v>203.04529432903189</v>
      </c>
      <c r="H2262">
        <f t="shared" si="70"/>
        <v>1138.4335154826958</v>
      </c>
      <c r="I2262">
        <f>IF(LCOH!$C$28=Menu!$A$1,'Approvvigionamento energia'!C2262,0)+IF(LCOH!$C$28=Menu!$A$2,'Approvvigionamento energia'!D2262,0)+IF(LCOH!$C$28=Menu!$A$3,'Approvvigionamento energia'!E2262,0)+IF(LCOH!$C$28=Menu!$A$4,'Approvvigionamento energia'!F2262,0)+IF(LCOH!$C$28=Menu!$A$5,'Approvvigionamento energia'!G2262,0)+IF(LCOH!$C$28=Menu!$A$6,'Approvvigionamento energia'!H2262,0)</f>
        <v>406.09058865806378</v>
      </c>
      <c r="J2262">
        <f>'Approvvigionamento energia'!A2262+'Approvvigionamento energia'!B2262+'Approvvigionamento energia'!I2262</f>
        <v>545.29058865806383</v>
      </c>
      <c r="K2262">
        <f>IF(MIN(LCOH!$C$18,J2262)&gt;=$P$48*LCOH!$C$18, MIN(LCOH!$C$18,J2262),0)</f>
        <v>545.29058865806383</v>
      </c>
      <c r="L2262">
        <f t="shared" si="71"/>
        <v>0</v>
      </c>
      <c r="M2262">
        <f>K2262/LCOH!$C$18</f>
        <v>0.36352705910537586</v>
      </c>
      <c r="N2262">
        <f>K2262/LCOH!$C$34</f>
        <v>10.506562401889477</v>
      </c>
    </row>
    <row r="2263" spans="1:14" x14ac:dyDescent="0.35">
      <c r="A2263">
        <f>'Profilo fotovoltaico'!B2265*LCOH!$C$20</f>
        <v>43</v>
      </c>
      <c r="B2263">
        <f>'Profilo eolico'!B2265*LCOH!$C$21</f>
        <v>128.5</v>
      </c>
      <c r="C2263">
        <f>$P$35*'Profilo fotovoltaico'!B2265</f>
        <v>316.2483240677488</v>
      </c>
      <c r="D2263">
        <f>$Q$37*'Profilo eolico'!B2265</f>
        <v>749.75058394484483</v>
      </c>
      <c r="E2263">
        <f>$P$39*'Profilo fotovoltaico'!B2265+'Approvvigionamento energia'!$Q$39*'Profilo eolico'!B2265</f>
        <v>641.37501897557081</v>
      </c>
      <c r="F2263">
        <f>$P$41*'Profilo fotovoltaico'!B2265+'Approvvigionamento energia'!$Q$41*'Profilo eolico'!B2265</f>
        <v>532.99945400629679</v>
      </c>
      <c r="G2263">
        <f>$P$43*'Profilo fotovoltaico'!B2265+'Approvvigionamento energia'!$Q$43*'Profilo eolico'!B2265</f>
        <v>424.62388903702276</v>
      </c>
      <c r="H2263">
        <f t="shared" si="70"/>
        <v>1138.4335154826958</v>
      </c>
      <c r="I2263">
        <f>IF(LCOH!$C$28=Menu!$A$1,'Approvvigionamento energia'!C2263,0)+IF(LCOH!$C$28=Menu!$A$2,'Approvvigionamento energia'!D2263,0)+IF(LCOH!$C$28=Menu!$A$3,'Approvvigionamento energia'!E2263,0)+IF(LCOH!$C$28=Menu!$A$4,'Approvvigionamento energia'!F2263,0)+IF(LCOH!$C$28=Menu!$A$5,'Approvvigionamento energia'!G2263,0)+IF(LCOH!$C$28=Menu!$A$6,'Approvvigionamento energia'!H2263,0)</f>
        <v>532.99945400629679</v>
      </c>
      <c r="J2263">
        <f>'Approvvigionamento energia'!A2263+'Approvvigionamento energia'!B2263+'Approvvigionamento energia'!I2263</f>
        <v>704.49945400629679</v>
      </c>
      <c r="K2263">
        <f>IF(MIN(LCOH!$C$18,J2263)&gt;=$P$48*LCOH!$C$18, MIN(LCOH!$C$18,J2263),0)</f>
        <v>704.49945400629679</v>
      </c>
      <c r="L2263">
        <f t="shared" si="71"/>
        <v>0</v>
      </c>
      <c r="M2263">
        <f>K2263/LCOH!$C$18</f>
        <v>0.46966630267086451</v>
      </c>
      <c r="N2263">
        <f>K2263/LCOH!$C$34</f>
        <v>13.57417059742383</v>
      </c>
    </row>
    <row r="2264" spans="1:14" x14ac:dyDescent="0.35">
      <c r="A2264">
        <f>'Profilo fotovoltaico'!B2266*LCOH!$C$20</f>
        <v>162</v>
      </c>
      <c r="B2264">
        <f>'Profilo eolico'!B2266*LCOH!$C$21</f>
        <v>91.800000000000011</v>
      </c>
      <c r="C2264">
        <f>$P$35*'Profilo fotovoltaico'!B2266</f>
        <v>1191.4471743947745</v>
      </c>
      <c r="D2264">
        <f>$Q$37*'Profilo eolico'!B2266</f>
        <v>535.61948331623933</v>
      </c>
      <c r="E2264">
        <f>$P$39*'Profilo fotovoltaico'!B2266+'Approvvigionamento energia'!$Q$39*'Profilo eolico'!B2266</f>
        <v>699.57640608587315</v>
      </c>
      <c r="F2264">
        <f>$P$41*'Profilo fotovoltaico'!B2266+'Approvvigionamento energia'!$Q$41*'Profilo eolico'!B2266</f>
        <v>863.53332885550685</v>
      </c>
      <c r="G2264">
        <f>$P$43*'Profilo fotovoltaico'!B2266+'Approvvigionamento energia'!$Q$43*'Profilo eolico'!B2266</f>
        <v>1027.4902516251407</v>
      </c>
      <c r="H2264">
        <f t="shared" si="70"/>
        <v>1138.4335154826958</v>
      </c>
      <c r="I2264">
        <f>IF(LCOH!$C$28=Menu!$A$1,'Approvvigionamento energia'!C2264,0)+IF(LCOH!$C$28=Menu!$A$2,'Approvvigionamento energia'!D2264,0)+IF(LCOH!$C$28=Menu!$A$3,'Approvvigionamento energia'!E2264,0)+IF(LCOH!$C$28=Menu!$A$4,'Approvvigionamento energia'!F2264,0)+IF(LCOH!$C$28=Menu!$A$5,'Approvvigionamento energia'!G2264,0)+IF(LCOH!$C$28=Menu!$A$6,'Approvvigionamento energia'!H2264,0)</f>
        <v>863.53332885550685</v>
      </c>
      <c r="J2264">
        <f>'Approvvigionamento energia'!A2264+'Approvvigionamento energia'!B2264+'Approvvigionamento energia'!I2264</f>
        <v>1117.3333288555068</v>
      </c>
      <c r="K2264">
        <f>IF(MIN(LCOH!$C$18,J2264)&gt;=$P$48*LCOH!$C$18, MIN(LCOH!$C$18,J2264),0)</f>
        <v>1117.3333288555068</v>
      </c>
      <c r="L2264">
        <f t="shared" si="71"/>
        <v>0</v>
      </c>
      <c r="M2264">
        <f>K2264/LCOH!$C$18</f>
        <v>0.74488888590367119</v>
      </c>
      <c r="N2264">
        <f>K2264/LCOH!$C$34</f>
        <v>21.528580517447146</v>
      </c>
    </row>
    <row r="2265" spans="1:14" x14ac:dyDescent="0.35">
      <c r="A2265">
        <f>'Profilo fotovoltaico'!B2267*LCOH!$C$20</f>
        <v>311</v>
      </c>
      <c r="B2265">
        <f>'Profilo eolico'!B2267*LCOH!$C$21</f>
        <v>68.8</v>
      </c>
      <c r="C2265">
        <f>$P$35*'Profilo fotovoltaico'!B2267</f>
        <v>2287.2843903504622</v>
      </c>
      <c r="D2265">
        <f>$Q$37*'Profilo eolico'!B2267</f>
        <v>401.42288074245386</v>
      </c>
      <c r="E2265">
        <f>$P$39*'Profilo fotovoltaico'!B2267+'Approvvigionamento energia'!$Q$39*'Profilo eolico'!B2267</f>
        <v>872.8882581444559</v>
      </c>
      <c r="F2265">
        <f>$P$41*'Profilo fotovoltaico'!B2267+'Approvvigionamento energia'!$Q$41*'Profilo eolico'!B2267</f>
        <v>1344.353635546458</v>
      </c>
      <c r="G2265">
        <f>$P$43*'Profilo fotovoltaico'!B2267+'Approvvigionamento energia'!$Q$43*'Profilo eolico'!B2267</f>
        <v>1815.8190129484603</v>
      </c>
      <c r="H2265">
        <f t="shared" si="70"/>
        <v>1138.4335154826958</v>
      </c>
      <c r="I2265">
        <f>IF(LCOH!$C$28=Menu!$A$1,'Approvvigionamento energia'!C2265,0)+IF(LCOH!$C$28=Menu!$A$2,'Approvvigionamento energia'!D2265,0)+IF(LCOH!$C$28=Menu!$A$3,'Approvvigionamento energia'!E2265,0)+IF(LCOH!$C$28=Menu!$A$4,'Approvvigionamento energia'!F2265,0)+IF(LCOH!$C$28=Menu!$A$5,'Approvvigionamento energia'!G2265,0)+IF(LCOH!$C$28=Menu!$A$6,'Approvvigionamento energia'!H2265,0)</f>
        <v>1344.353635546458</v>
      </c>
      <c r="J2265">
        <f>'Approvvigionamento energia'!A2265+'Approvvigionamento energia'!B2265+'Approvvigionamento energia'!I2265</f>
        <v>1724.153635546458</v>
      </c>
      <c r="K2265">
        <f>IF(MIN(LCOH!$C$18,J2265)&gt;=$P$48*LCOH!$C$18, MIN(LCOH!$C$18,J2265),0)</f>
        <v>1500</v>
      </c>
      <c r="L2265">
        <f t="shared" si="71"/>
        <v>224.15363554645796</v>
      </c>
      <c r="M2265">
        <f>K2265/LCOH!$C$18</f>
        <v>1</v>
      </c>
      <c r="N2265">
        <f>K2265/LCOH!$C$34</f>
        <v>28.901734104046245</v>
      </c>
    </row>
    <row r="2266" spans="1:14" x14ac:dyDescent="0.35">
      <c r="A2266">
        <f>'Profilo fotovoltaico'!B2268*LCOH!$C$20</f>
        <v>449</v>
      </c>
      <c r="B2266">
        <f>'Profilo eolico'!B2268*LCOH!$C$21</f>
        <v>61.9</v>
      </c>
      <c r="C2266">
        <f>$P$35*'Profilo fotovoltaico'!B2268</f>
        <v>3302.2208722423075</v>
      </c>
      <c r="D2266">
        <f>$Q$37*'Profilo eolico'!B2268</f>
        <v>361.1638999703182</v>
      </c>
      <c r="E2266">
        <f>$P$39*'Profilo fotovoltaico'!B2268+'Approvvigionamento energia'!$Q$39*'Profilo eolico'!B2268</f>
        <v>1096.4281430383155</v>
      </c>
      <c r="F2266">
        <f>$P$41*'Profilo fotovoltaico'!B2268+'Approvvigionamento energia'!$Q$41*'Profilo eolico'!B2268</f>
        <v>1831.6923861063128</v>
      </c>
      <c r="G2266">
        <f>$P$43*'Profilo fotovoltaico'!B2268+'Approvvigionamento energia'!$Q$43*'Profilo eolico'!B2268</f>
        <v>2566.9566291743104</v>
      </c>
      <c r="H2266">
        <f t="shared" si="70"/>
        <v>1138.4335154826958</v>
      </c>
      <c r="I2266">
        <f>IF(LCOH!$C$28=Menu!$A$1,'Approvvigionamento energia'!C2266,0)+IF(LCOH!$C$28=Menu!$A$2,'Approvvigionamento energia'!D2266,0)+IF(LCOH!$C$28=Menu!$A$3,'Approvvigionamento energia'!E2266,0)+IF(LCOH!$C$28=Menu!$A$4,'Approvvigionamento energia'!F2266,0)+IF(LCOH!$C$28=Menu!$A$5,'Approvvigionamento energia'!G2266,0)+IF(LCOH!$C$28=Menu!$A$6,'Approvvigionamento energia'!H2266,0)</f>
        <v>1831.6923861063128</v>
      </c>
      <c r="J2266">
        <f>'Approvvigionamento energia'!A2266+'Approvvigionamento energia'!B2266+'Approvvigionamento energia'!I2266</f>
        <v>2342.5923861063129</v>
      </c>
      <c r="K2266">
        <f>IF(MIN(LCOH!$C$18,J2266)&gt;=$P$48*LCOH!$C$18, MIN(LCOH!$C$18,J2266),0)</f>
        <v>1500</v>
      </c>
      <c r="L2266">
        <f t="shared" si="71"/>
        <v>842.59238610631292</v>
      </c>
      <c r="M2266">
        <f>K2266/LCOH!$C$18</f>
        <v>1</v>
      </c>
      <c r="N2266">
        <f>K2266/LCOH!$C$34</f>
        <v>28.901734104046245</v>
      </c>
    </row>
    <row r="2267" spans="1:14" x14ac:dyDescent="0.35">
      <c r="A2267">
        <f>'Profilo fotovoltaico'!B2269*LCOH!$C$20</f>
        <v>555</v>
      </c>
      <c r="B2267">
        <f>'Profilo eolico'!B2269*LCOH!$C$21</f>
        <v>58.6</v>
      </c>
      <c r="C2267">
        <f>$P$35*'Profilo fotovoltaico'!B2269</f>
        <v>4081.8097641302465</v>
      </c>
      <c r="D2267">
        <f>$Q$37*'Profilo eolico'!B2269</f>
        <v>341.90960481842728</v>
      </c>
      <c r="E2267">
        <f>$P$39*'Profilo fotovoltaico'!B2269+'Approvvigionamento energia'!$Q$39*'Profilo eolico'!B2269</f>
        <v>1276.8846446463822</v>
      </c>
      <c r="F2267">
        <f>$P$41*'Profilo fotovoltaico'!B2269+'Approvvigionamento energia'!$Q$41*'Profilo eolico'!B2269</f>
        <v>2211.859684474337</v>
      </c>
      <c r="G2267">
        <f>$P$43*'Profilo fotovoltaico'!B2269+'Approvvigionamento energia'!$Q$43*'Profilo eolico'!B2269</f>
        <v>3146.8347243022918</v>
      </c>
      <c r="H2267">
        <f t="shared" si="70"/>
        <v>1138.4335154826958</v>
      </c>
      <c r="I2267">
        <f>IF(LCOH!$C$28=Menu!$A$1,'Approvvigionamento energia'!C2267,0)+IF(LCOH!$C$28=Menu!$A$2,'Approvvigionamento energia'!D2267,0)+IF(LCOH!$C$28=Menu!$A$3,'Approvvigionamento energia'!E2267,0)+IF(LCOH!$C$28=Menu!$A$4,'Approvvigionamento energia'!F2267,0)+IF(LCOH!$C$28=Menu!$A$5,'Approvvigionamento energia'!G2267,0)+IF(LCOH!$C$28=Menu!$A$6,'Approvvigionamento energia'!H2267,0)</f>
        <v>2211.859684474337</v>
      </c>
      <c r="J2267">
        <f>'Approvvigionamento energia'!A2267+'Approvvigionamento energia'!B2267+'Approvvigionamento energia'!I2267</f>
        <v>2825.4596844743369</v>
      </c>
      <c r="K2267">
        <f>IF(MIN(LCOH!$C$18,J2267)&gt;=$P$48*LCOH!$C$18, MIN(LCOH!$C$18,J2267),0)</f>
        <v>1500</v>
      </c>
      <c r="L2267">
        <f t="shared" si="71"/>
        <v>1325.4596844743369</v>
      </c>
      <c r="M2267">
        <f>K2267/LCOH!$C$18</f>
        <v>1</v>
      </c>
      <c r="N2267">
        <f>K2267/LCOH!$C$34</f>
        <v>28.901734104046245</v>
      </c>
    </row>
    <row r="2268" spans="1:14" x14ac:dyDescent="0.35">
      <c r="A2268">
        <f>'Profilo fotovoltaico'!B2270*LCOH!$C$20</f>
        <v>612</v>
      </c>
      <c r="B2268">
        <f>'Profilo eolico'!B2270*LCOH!$C$21</f>
        <v>60.900000000000006</v>
      </c>
      <c r="C2268">
        <f>$P$35*'Profilo fotovoltaico'!B2270</f>
        <v>4501.0226588247033</v>
      </c>
      <c r="D2268">
        <f>$Q$37*'Profilo eolico'!B2270</f>
        <v>355.32926507580584</v>
      </c>
      <c r="E2268">
        <f>$P$39*'Profilo fotovoltaico'!B2270+'Approvvigionamento energia'!$Q$39*'Profilo eolico'!B2270</f>
        <v>1391.7526135130302</v>
      </c>
      <c r="F2268">
        <f>$P$41*'Profilo fotovoltaico'!B2270+'Approvvigionamento energia'!$Q$41*'Profilo eolico'!B2270</f>
        <v>2428.1759619502545</v>
      </c>
      <c r="G2268">
        <f>$P$43*'Profilo fotovoltaico'!B2270+'Approvvigionamento energia'!$Q$43*'Profilo eolico'!B2270</f>
        <v>3464.5993103874794</v>
      </c>
      <c r="H2268">
        <f t="shared" si="70"/>
        <v>1138.4335154826958</v>
      </c>
      <c r="I2268">
        <f>IF(LCOH!$C$28=Menu!$A$1,'Approvvigionamento energia'!C2268,0)+IF(LCOH!$C$28=Menu!$A$2,'Approvvigionamento energia'!D2268,0)+IF(LCOH!$C$28=Menu!$A$3,'Approvvigionamento energia'!E2268,0)+IF(LCOH!$C$28=Menu!$A$4,'Approvvigionamento energia'!F2268,0)+IF(LCOH!$C$28=Menu!$A$5,'Approvvigionamento energia'!G2268,0)+IF(LCOH!$C$28=Menu!$A$6,'Approvvigionamento energia'!H2268,0)</f>
        <v>2428.1759619502545</v>
      </c>
      <c r="J2268">
        <f>'Approvvigionamento energia'!A2268+'Approvvigionamento energia'!B2268+'Approvvigionamento energia'!I2268</f>
        <v>3101.0759619502546</v>
      </c>
      <c r="K2268">
        <f>IF(MIN(LCOH!$C$18,J2268)&gt;=$P$48*LCOH!$C$18, MIN(LCOH!$C$18,J2268),0)</f>
        <v>1500</v>
      </c>
      <c r="L2268">
        <f t="shared" si="71"/>
        <v>1601.0759619502546</v>
      </c>
      <c r="M2268">
        <f>K2268/LCOH!$C$18</f>
        <v>1</v>
      </c>
      <c r="N2268">
        <f>K2268/LCOH!$C$34</f>
        <v>28.901734104046245</v>
      </c>
    </row>
    <row r="2269" spans="1:14" x14ac:dyDescent="0.35">
      <c r="A2269">
        <f>'Profilo fotovoltaico'!B2271*LCOH!$C$20</f>
        <v>616</v>
      </c>
      <c r="B2269">
        <f>'Profilo eolico'!B2271*LCOH!$C$21</f>
        <v>64.600000000000009</v>
      </c>
      <c r="C2269">
        <f>$P$35*'Profilo fotovoltaico'!B2271</f>
        <v>4530.4411075751923</v>
      </c>
      <c r="D2269">
        <f>$Q$37*'Profilo eolico'!B2271</f>
        <v>376.9174141855018</v>
      </c>
      <c r="E2269">
        <f>$P$39*'Profilo fotovoltaico'!B2271+'Approvvigionamento energia'!$Q$39*'Profilo eolico'!B2271</f>
        <v>1415.2983375329245</v>
      </c>
      <c r="F2269">
        <f>$P$41*'Profilo fotovoltaico'!B2271+'Approvvigionamento energia'!$Q$41*'Profilo eolico'!B2271</f>
        <v>2453.6792608803471</v>
      </c>
      <c r="G2269">
        <f>$P$43*'Profilo fotovoltaico'!B2271+'Approvvigionamento energia'!$Q$43*'Profilo eolico'!B2271</f>
        <v>3492.0601842277697</v>
      </c>
      <c r="H2269">
        <f t="shared" si="70"/>
        <v>1138.4335154826958</v>
      </c>
      <c r="I2269">
        <f>IF(LCOH!$C$28=Menu!$A$1,'Approvvigionamento energia'!C2269,0)+IF(LCOH!$C$28=Menu!$A$2,'Approvvigionamento energia'!D2269,0)+IF(LCOH!$C$28=Menu!$A$3,'Approvvigionamento energia'!E2269,0)+IF(LCOH!$C$28=Menu!$A$4,'Approvvigionamento energia'!F2269,0)+IF(LCOH!$C$28=Menu!$A$5,'Approvvigionamento energia'!G2269,0)+IF(LCOH!$C$28=Menu!$A$6,'Approvvigionamento energia'!H2269,0)</f>
        <v>2453.6792608803471</v>
      </c>
      <c r="J2269">
        <f>'Approvvigionamento energia'!A2269+'Approvvigionamento energia'!B2269+'Approvvigionamento energia'!I2269</f>
        <v>3134.279260880347</v>
      </c>
      <c r="K2269">
        <f>IF(MIN(LCOH!$C$18,J2269)&gt;=$P$48*LCOH!$C$18, MIN(LCOH!$C$18,J2269),0)</f>
        <v>1500</v>
      </c>
      <c r="L2269">
        <f t="shared" si="71"/>
        <v>1634.279260880347</v>
      </c>
      <c r="M2269">
        <f>K2269/LCOH!$C$18</f>
        <v>1</v>
      </c>
      <c r="N2269">
        <f>K2269/LCOH!$C$34</f>
        <v>28.901734104046245</v>
      </c>
    </row>
    <row r="2270" spans="1:14" x14ac:dyDescent="0.35">
      <c r="A2270">
        <f>'Profilo fotovoltaico'!B2272*LCOH!$C$20</f>
        <v>585</v>
      </c>
      <c r="B2270">
        <f>'Profilo eolico'!B2272*LCOH!$C$21</f>
        <v>69.099999999999994</v>
      </c>
      <c r="C2270">
        <f>$P$35*'Profilo fotovoltaico'!B2272</f>
        <v>4302.4481297589082</v>
      </c>
      <c r="D2270">
        <f>$Q$37*'Profilo eolico'!B2272</f>
        <v>403.17327121080757</v>
      </c>
      <c r="E2270">
        <f>$P$39*'Profilo fotovoltaico'!B2272+'Approvvigionamento energia'!$Q$39*'Profilo eolico'!B2272</f>
        <v>1377.9919858478327</v>
      </c>
      <c r="F2270">
        <f>$P$41*'Profilo fotovoltaico'!B2272+'Approvvigionamento energia'!$Q$41*'Profilo eolico'!B2272</f>
        <v>2352.810700484858</v>
      </c>
      <c r="G2270">
        <f>$P$43*'Profilo fotovoltaico'!B2272+'Approvvigionamento energia'!$Q$43*'Profilo eolico'!B2272</f>
        <v>3327.6294151218831</v>
      </c>
      <c r="H2270">
        <f t="shared" si="70"/>
        <v>1138.4335154826958</v>
      </c>
      <c r="I2270">
        <f>IF(LCOH!$C$28=Menu!$A$1,'Approvvigionamento energia'!C2270,0)+IF(LCOH!$C$28=Menu!$A$2,'Approvvigionamento energia'!D2270,0)+IF(LCOH!$C$28=Menu!$A$3,'Approvvigionamento energia'!E2270,0)+IF(LCOH!$C$28=Menu!$A$4,'Approvvigionamento energia'!F2270,0)+IF(LCOH!$C$28=Menu!$A$5,'Approvvigionamento energia'!G2270,0)+IF(LCOH!$C$28=Menu!$A$6,'Approvvigionamento energia'!H2270,0)</f>
        <v>2352.810700484858</v>
      </c>
      <c r="J2270">
        <f>'Approvvigionamento energia'!A2270+'Approvvigionamento energia'!B2270+'Approvvigionamento energia'!I2270</f>
        <v>3006.9107004848579</v>
      </c>
      <c r="K2270">
        <f>IF(MIN(LCOH!$C$18,J2270)&gt;=$P$48*LCOH!$C$18, MIN(LCOH!$C$18,J2270),0)</f>
        <v>1500</v>
      </c>
      <c r="L2270">
        <f t="shared" si="71"/>
        <v>1506.9107004848579</v>
      </c>
      <c r="M2270">
        <f>K2270/LCOH!$C$18</f>
        <v>1</v>
      </c>
      <c r="N2270">
        <f>K2270/LCOH!$C$34</f>
        <v>28.901734104046245</v>
      </c>
    </row>
    <row r="2271" spans="1:14" x14ac:dyDescent="0.35">
      <c r="A2271">
        <f>'Profilo fotovoltaico'!B2273*LCOH!$C$20</f>
        <v>505</v>
      </c>
      <c r="B2271">
        <f>'Profilo eolico'!B2273*LCOH!$C$21</f>
        <v>73.899999999999991</v>
      </c>
      <c r="C2271">
        <f>$P$35*'Profilo fotovoltaico'!B2273</f>
        <v>3714.0791547491431</v>
      </c>
      <c r="D2271">
        <f>$Q$37*'Profilo eolico'!B2273</f>
        <v>431.17951870446711</v>
      </c>
      <c r="E2271">
        <f>$P$39*'Profilo fotovoltaico'!B2273+'Approvvigionamento energia'!$Q$39*'Profilo eolico'!B2273</f>
        <v>1251.9044277156361</v>
      </c>
      <c r="F2271">
        <f>$P$41*'Profilo fotovoltaico'!B2273+'Approvvigionamento energia'!$Q$41*'Profilo eolico'!B2273</f>
        <v>2072.6293367268049</v>
      </c>
      <c r="G2271">
        <f>$P$43*'Profilo fotovoltaico'!B2273+'Approvvigionamento energia'!$Q$43*'Profilo eolico'!B2273</f>
        <v>2893.354245737974</v>
      </c>
      <c r="H2271">
        <f t="shared" si="70"/>
        <v>1138.4335154826958</v>
      </c>
      <c r="I2271">
        <f>IF(LCOH!$C$28=Menu!$A$1,'Approvvigionamento energia'!C2271,0)+IF(LCOH!$C$28=Menu!$A$2,'Approvvigionamento energia'!D2271,0)+IF(LCOH!$C$28=Menu!$A$3,'Approvvigionamento energia'!E2271,0)+IF(LCOH!$C$28=Menu!$A$4,'Approvvigionamento energia'!F2271,0)+IF(LCOH!$C$28=Menu!$A$5,'Approvvigionamento energia'!G2271,0)+IF(LCOH!$C$28=Menu!$A$6,'Approvvigionamento energia'!H2271,0)</f>
        <v>2072.6293367268049</v>
      </c>
      <c r="J2271">
        <f>'Approvvigionamento energia'!A2271+'Approvvigionamento energia'!B2271+'Approvvigionamento energia'!I2271</f>
        <v>2651.529336726805</v>
      </c>
      <c r="K2271">
        <f>IF(MIN(LCOH!$C$18,J2271)&gt;=$P$48*LCOH!$C$18, MIN(LCOH!$C$18,J2271),0)</f>
        <v>1500</v>
      </c>
      <c r="L2271">
        <f t="shared" si="71"/>
        <v>1151.529336726805</v>
      </c>
      <c r="M2271">
        <f>K2271/LCOH!$C$18</f>
        <v>1</v>
      </c>
      <c r="N2271">
        <f>K2271/LCOH!$C$34</f>
        <v>28.901734104046245</v>
      </c>
    </row>
    <row r="2272" spans="1:14" x14ac:dyDescent="0.35">
      <c r="A2272">
        <f>'Profilo fotovoltaico'!B2274*LCOH!$C$20</f>
        <v>388</v>
      </c>
      <c r="B2272">
        <f>'Profilo eolico'!B2274*LCOH!$C$21</f>
        <v>80.400000000000006</v>
      </c>
      <c r="C2272">
        <f>$P$35*'Profilo fotovoltaico'!B2274</f>
        <v>2853.5895287973613</v>
      </c>
      <c r="D2272">
        <f>$Q$37*'Profilo eolico'!B2274</f>
        <v>469.10464551879784</v>
      </c>
      <c r="E2272">
        <f>$P$39*'Profilo fotovoltaico'!B2274+'Approvvigionamento energia'!$Q$39*'Profilo eolico'!B2274</f>
        <v>1065.2258663384387</v>
      </c>
      <c r="F2272">
        <f>$P$41*'Profilo fotovoltaico'!B2274+'Approvvigionamento energia'!$Q$41*'Profilo eolico'!B2274</f>
        <v>1661.3470871580796</v>
      </c>
      <c r="G2272">
        <f>$P$43*'Profilo fotovoltaico'!B2274+'Approvvigionamento energia'!$Q$43*'Profilo eolico'!B2274</f>
        <v>2257.4683079777205</v>
      </c>
      <c r="H2272">
        <f t="shared" si="70"/>
        <v>1138.4335154826958</v>
      </c>
      <c r="I2272">
        <f>IF(LCOH!$C$28=Menu!$A$1,'Approvvigionamento energia'!C2272,0)+IF(LCOH!$C$28=Menu!$A$2,'Approvvigionamento energia'!D2272,0)+IF(LCOH!$C$28=Menu!$A$3,'Approvvigionamento energia'!E2272,0)+IF(LCOH!$C$28=Menu!$A$4,'Approvvigionamento energia'!F2272,0)+IF(LCOH!$C$28=Menu!$A$5,'Approvvigionamento energia'!G2272,0)+IF(LCOH!$C$28=Menu!$A$6,'Approvvigionamento energia'!H2272,0)</f>
        <v>1661.3470871580796</v>
      </c>
      <c r="J2272">
        <f>'Approvvigionamento energia'!A2272+'Approvvigionamento energia'!B2272+'Approvvigionamento energia'!I2272</f>
        <v>2129.7470871580795</v>
      </c>
      <c r="K2272">
        <f>IF(MIN(LCOH!$C$18,J2272)&gt;=$P$48*LCOH!$C$18, MIN(LCOH!$C$18,J2272),0)</f>
        <v>1500</v>
      </c>
      <c r="L2272">
        <f t="shared" si="71"/>
        <v>629.74708715807947</v>
      </c>
      <c r="M2272">
        <f>K2272/LCOH!$C$18</f>
        <v>1</v>
      </c>
      <c r="N2272">
        <f>K2272/LCOH!$C$34</f>
        <v>28.901734104046245</v>
      </c>
    </row>
    <row r="2273" spans="1:14" x14ac:dyDescent="0.35">
      <c r="A2273">
        <f>'Profilo fotovoltaico'!B2275*LCOH!$C$20</f>
        <v>235</v>
      </c>
      <c r="B2273">
        <f>'Profilo eolico'!B2275*LCOH!$C$21</f>
        <v>78.3</v>
      </c>
      <c r="C2273">
        <f>$P$35*'Profilo fotovoltaico'!B2275</f>
        <v>1728.3338640911852</v>
      </c>
      <c r="D2273">
        <f>$Q$37*'Profilo eolico'!B2275</f>
        <v>456.85191224032172</v>
      </c>
      <c r="E2273">
        <f>$P$39*'Profilo fotovoltaico'!B2275+'Approvvigionamento energia'!$Q$39*'Profilo eolico'!B2275</f>
        <v>774.72240020303752</v>
      </c>
      <c r="F2273">
        <f>$P$41*'Profilo fotovoltaico'!B2275+'Approvvigionamento energia'!$Q$41*'Profilo eolico'!B2275</f>
        <v>1092.5928881657535</v>
      </c>
      <c r="G2273">
        <f>$P$43*'Profilo fotovoltaico'!B2275+'Approvvigionamento energia'!$Q$43*'Profilo eolico'!B2275</f>
        <v>1410.4633761284692</v>
      </c>
      <c r="H2273">
        <f t="shared" si="70"/>
        <v>1138.4335154826958</v>
      </c>
      <c r="I2273">
        <f>IF(LCOH!$C$28=Menu!$A$1,'Approvvigionamento energia'!C2273,0)+IF(LCOH!$C$28=Menu!$A$2,'Approvvigionamento energia'!D2273,0)+IF(LCOH!$C$28=Menu!$A$3,'Approvvigionamento energia'!E2273,0)+IF(LCOH!$C$28=Menu!$A$4,'Approvvigionamento energia'!F2273,0)+IF(LCOH!$C$28=Menu!$A$5,'Approvvigionamento energia'!G2273,0)+IF(LCOH!$C$28=Menu!$A$6,'Approvvigionamento energia'!H2273,0)</f>
        <v>1092.5928881657535</v>
      </c>
      <c r="J2273">
        <f>'Approvvigionamento energia'!A2273+'Approvvigionamento energia'!B2273+'Approvvigionamento energia'!I2273</f>
        <v>1405.8928881657534</v>
      </c>
      <c r="K2273">
        <f>IF(MIN(LCOH!$C$18,J2273)&gt;=$P$48*LCOH!$C$18, MIN(LCOH!$C$18,J2273),0)</f>
        <v>1405.8928881657534</v>
      </c>
      <c r="L2273">
        <f t="shared" si="71"/>
        <v>0</v>
      </c>
      <c r="M2273">
        <f>K2273/LCOH!$C$18</f>
        <v>0.93726192544383569</v>
      </c>
      <c r="N2273">
        <f>K2273/LCOH!$C$34</f>
        <v>27.088494955024153</v>
      </c>
    </row>
    <row r="2274" spans="1:14" x14ac:dyDescent="0.35">
      <c r="A2274">
        <f>'Profilo fotovoltaico'!B2276*LCOH!$C$20</f>
        <v>86</v>
      </c>
      <c r="B2274">
        <f>'Profilo eolico'!B2276*LCOH!$C$21</f>
        <v>73.800000000000011</v>
      </c>
      <c r="C2274">
        <f>$P$35*'Profilo fotovoltaico'!B2276</f>
        <v>632.49664813549759</v>
      </c>
      <c r="D2274">
        <f>$Q$37*'Profilo eolico'!B2276</f>
        <v>430.59605521501595</v>
      </c>
      <c r="E2274">
        <f>$P$39*'Profilo fotovoltaico'!B2276+'Approvvigionamento energia'!$Q$39*'Profilo eolico'!B2276</f>
        <v>481.07120344513635</v>
      </c>
      <c r="F2274">
        <f>$P$41*'Profilo fotovoltaico'!B2276+'Approvvigionamento energia'!$Q$41*'Profilo eolico'!B2276</f>
        <v>531.5463516752568</v>
      </c>
      <c r="G2274">
        <f>$P$43*'Profilo fotovoltaico'!B2276+'Approvvigionamento energia'!$Q$43*'Profilo eolico'!B2276</f>
        <v>582.02149990537714</v>
      </c>
      <c r="H2274">
        <f t="shared" si="70"/>
        <v>1138.4335154826958</v>
      </c>
      <c r="I2274">
        <f>IF(LCOH!$C$28=Menu!$A$1,'Approvvigionamento energia'!C2274,0)+IF(LCOH!$C$28=Menu!$A$2,'Approvvigionamento energia'!D2274,0)+IF(LCOH!$C$28=Menu!$A$3,'Approvvigionamento energia'!E2274,0)+IF(LCOH!$C$28=Menu!$A$4,'Approvvigionamento energia'!F2274,0)+IF(LCOH!$C$28=Menu!$A$5,'Approvvigionamento energia'!G2274,0)+IF(LCOH!$C$28=Menu!$A$6,'Approvvigionamento energia'!H2274,0)</f>
        <v>531.5463516752568</v>
      </c>
      <c r="J2274">
        <f>'Approvvigionamento energia'!A2274+'Approvvigionamento energia'!B2274+'Approvvigionamento energia'!I2274</f>
        <v>691.34635167525676</v>
      </c>
      <c r="K2274">
        <f>IF(MIN(LCOH!$C$18,J2274)&gt;=$P$48*LCOH!$C$18, MIN(LCOH!$C$18,J2274),0)</f>
        <v>691.34635167525676</v>
      </c>
      <c r="L2274">
        <f t="shared" si="71"/>
        <v>0</v>
      </c>
      <c r="M2274">
        <f>K2274/LCOH!$C$18</f>
        <v>0.46089756778350449</v>
      </c>
      <c r="N2274">
        <f>K2274/LCOH!$C$34</f>
        <v>13.320738953280477</v>
      </c>
    </row>
    <row r="2275" spans="1:14" x14ac:dyDescent="0.35">
      <c r="A2275">
        <f>'Profilo fotovoltaico'!B2277*LCOH!$C$20</f>
        <v>3</v>
      </c>
      <c r="B2275">
        <f>'Profilo eolico'!B2277*LCOH!$C$21</f>
        <v>76.099999999999994</v>
      </c>
      <c r="C2275">
        <f>$P$35*'Profilo fotovoltaico'!B2277</f>
        <v>22.063836562866197</v>
      </c>
      <c r="D2275">
        <f>$Q$37*'Profilo eolico'!B2277</f>
        <v>444.0157154723945</v>
      </c>
      <c r="E2275">
        <f>$P$39*'Profilo fotovoltaico'!B2277+'Approvvigionamento energia'!$Q$39*'Profilo eolico'!B2277</f>
        <v>338.5277457450124</v>
      </c>
      <c r="F2275">
        <f>$P$41*'Profilo fotovoltaico'!B2277+'Approvvigionamento energia'!$Q$41*'Profilo eolico'!B2277</f>
        <v>233.03977601763034</v>
      </c>
      <c r="G2275">
        <f>$P$43*'Profilo fotovoltaico'!B2277+'Approvvigionamento energia'!$Q$43*'Profilo eolico'!B2277</f>
        <v>127.55180629024827</v>
      </c>
      <c r="H2275">
        <f t="shared" si="70"/>
        <v>1138.4335154826958</v>
      </c>
      <c r="I2275">
        <f>IF(LCOH!$C$28=Menu!$A$1,'Approvvigionamento energia'!C2275,0)+IF(LCOH!$C$28=Menu!$A$2,'Approvvigionamento energia'!D2275,0)+IF(LCOH!$C$28=Menu!$A$3,'Approvvigionamento energia'!E2275,0)+IF(LCOH!$C$28=Menu!$A$4,'Approvvigionamento energia'!F2275,0)+IF(LCOH!$C$28=Menu!$A$5,'Approvvigionamento energia'!G2275,0)+IF(LCOH!$C$28=Menu!$A$6,'Approvvigionamento energia'!H2275,0)</f>
        <v>233.03977601763034</v>
      </c>
      <c r="J2275">
        <f>'Approvvigionamento energia'!A2275+'Approvvigionamento energia'!B2275+'Approvvigionamento energia'!I2275</f>
        <v>312.13977601763031</v>
      </c>
      <c r="K2275">
        <f>IF(MIN(LCOH!$C$18,J2275)&gt;=$P$48*LCOH!$C$18, MIN(LCOH!$C$18,J2275),0)</f>
        <v>0</v>
      </c>
      <c r="L2275">
        <f t="shared" si="71"/>
        <v>312.13977601763031</v>
      </c>
      <c r="M2275">
        <f>K2275/LCOH!$C$18</f>
        <v>0</v>
      </c>
      <c r="N2275">
        <f>K2275/LCOH!$C$34</f>
        <v>0</v>
      </c>
    </row>
    <row r="2276" spans="1:14" x14ac:dyDescent="0.35">
      <c r="A2276">
        <f>'Profilo fotovoltaico'!B2278*LCOH!$C$20</f>
        <v>0</v>
      </c>
      <c r="B2276">
        <f>'Profilo eolico'!B2278*LCOH!$C$21</f>
        <v>80.8</v>
      </c>
      <c r="C2276">
        <f>$P$35*'Profilo fotovoltaico'!B2278</f>
        <v>0</v>
      </c>
      <c r="D2276">
        <f>$Q$37*'Profilo eolico'!B2278</f>
        <v>471.43849947660277</v>
      </c>
      <c r="E2276">
        <f>$P$39*'Profilo fotovoltaico'!B2278+'Approvvigionamento energia'!$Q$39*'Profilo eolico'!B2278</f>
        <v>353.57887460745206</v>
      </c>
      <c r="F2276">
        <f>$P$41*'Profilo fotovoltaico'!B2278+'Approvvigionamento energia'!$Q$41*'Profilo eolico'!B2278</f>
        <v>235.71924973830139</v>
      </c>
      <c r="G2276">
        <f>$P$43*'Profilo fotovoltaico'!B2278+'Approvvigionamento energia'!$Q$43*'Profilo eolico'!B2278</f>
        <v>117.85962486915069</v>
      </c>
      <c r="H2276">
        <f t="shared" si="70"/>
        <v>1138.4335154826958</v>
      </c>
      <c r="I2276">
        <f>IF(LCOH!$C$28=Menu!$A$1,'Approvvigionamento energia'!C2276,0)+IF(LCOH!$C$28=Menu!$A$2,'Approvvigionamento energia'!D2276,0)+IF(LCOH!$C$28=Menu!$A$3,'Approvvigionamento energia'!E2276,0)+IF(LCOH!$C$28=Menu!$A$4,'Approvvigionamento energia'!F2276,0)+IF(LCOH!$C$28=Menu!$A$5,'Approvvigionamento energia'!G2276,0)+IF(LCOH!$C$28=Menu!$A$6,'Approvvigionamento energia'!H2276,0)</f>
        <v>235.71924973830139</v>
      </c>
      <c r="J2276">
        <f>'Approvvigionamento energia'!A2276+'Approvvigionamento energia'!B2276+'Approvvigionamento energia'!I2276</f>
        <v>316.51924973830137</v>
      </c>
      <c r="K2276">
        <f>IF(MIN(LCOH!$C$18,J2276)&gt;=$P$48*LCOH!$C$18, MIN(LCOH!$C$18,J2276),0)</f>
        <v>0</v>
      </c>
      <c r="L2276">
        <f t="shared" si="71"/>
        <v>316.51924973830137</v>
      </c>
      <c r="M2276">
        <f>K2276/LCOH!$C$18</f>
        <v>0</v>
      </c>
      <c r="N2276">
        <f>K2276/LCOH!$C$34</f>
        <v>0</v>
      </c>
    </row>
    <row r="2277" spans="1:14" x14ac:dyDescent="0.35">
      <c r="A2277">
        <f>'Profilo fotovoltaico'!B2279*LCOH!$C$20</f>
        <v>0</v>
      </c>
      <c r="B2277">
        <f>'Profilo eolico'!B2279*LCOH!$C$21</f>
        <v>90.6</v>
      </c>
      <c r="C2277">
        <f>$P$35*'Profilo fotovoltaico'!B2279</f>
        <v>0</v>
      </c>
      <c r="D2277">
        <f>$Q$37*'Profilo eolico'!B2279</f>
        <v>528.61792144282447</v>
      </c>
      <c r="E2277">
        <f>$P$39*'Profilo fotovoltaico'!B2279+'Approvvigionamento energia'!$Q$39*'Profilo eolico'!B2279</f>
        <v>396.46344108211832</v>
      </c>
      <c r="F2277">
        <f>$P$41*'Profilo fotovoltaico'!B2279+'Approvvigionamento energia'!$Q$41*'Profilo eolico'!B2279</f>
        <v>264.30896072141223</v>
      </c>
      <c r="G2277">
        <f>$P$43*'Profilo fotovoltaico'!B2279+'Approvvigionamento energia'!$Q$43*'Profilo eolico'!B2279</f>
        <v>132.15448036070612</v>
      </c>
      <c r="H2277">
        <f t="shared" si="70"/>
        <v>1138.4335154826958</v>
      </c>
      <c r="I2277">
        <f>IF(LCOH!$C$28=Menu!$A$1,'Approvvigionamento energia'!C2277,0)+IF(LCOH!$C$28=Menu!$A$2,'Approvvigionamento energia'!D2277,0)+IF(LCOH!$C$28=Menu!$A$3,'Approvvigionamento energia'!E2277,0)+IF(LCOH!$C$28=Menu!$A$4,'Approvvigionamento energia'!F2277,0)+IF(LCOH!$C$28=Menu!$A$5,'Approvvigionamento energia'!G2277,0)+IF(LCOH!$C$28=Menu!$A$6,'Approvvigionamento energia'!H2277,0)</f>
        <v>264.30896072141223</v>
      </c>
      <c r="J2277">
        <f>'Approvvigionamento energia'!A2277+'Approvvigionamento energia'!B2277+'Approvvigionamento energia'!I2277</f>
        <v>354.9089607214122</v>
      </c>
      <c r="K2277">
        <f>IF(MIN(LCOH!$C$18,J2277)&gt;=$P$48*LCOH!$C$18, MIN(LCOH!$C$18,J2277),0)</f>
        <v>0</v>
      </c>
      <c r="L2277">
        <f t="shared" si="71"/>
        <v>354.9089607214122</v>
      </c>
      <c r="M2277">
        <f>K2277/LCOH!$C$18</f>
        <v>0</v>
      </c>
      <c r="N2277">
        <f>K2277/LCOH!$C$34</f>
        <v>0</v>
      </c>
    </row>
    <row r="2278" spans="1:14" x14ac:dyDescent="0.35">
      <c r="A2278">
        <f>'Profilo fotovoltaico'!B2280*LCOH!$C$20</f>
        <v>0</v>
      </c>
      <c r="B2278">
        <f>'Profilo eolico'!B2280*LCOH!$C$21</f>
        <v>108.5</v>
      </c>
      <c r="C2278">
        <f>$P$35*'Profilo fotovoltaico'!B2280</f>
        <v>0</v>
      </c>
      <c r="D2278">
        <f>$Q$37*'Profilo eolico'!B2280</f>
        <v>633.05788605459657</v>
      </c>
      <c r="E2278">
        <f>$P$39*'Profilo fotovoltaico'!B2280+'Approvvigionamento energia'!$Q$39*'Profilo eolico'!B2280</f>
        <v>474.79341454094742</v>
      </c>
      <c r="F2278">
        <f>$P$41*'Profilo fotovoltaico'!B2280+'Approvvigionamento energia'!$Q$41*'Profilo eolico'!B2280</f>
        <v>316.52894302729828</v>
      </c>
      <c r="G2278">
        <f>$P$43*'Profilo fotovoltaico'!B2280+'Approvvigionamento energia'!$Q$43*'Profilo eolico'!B2280</f>
        <v>158.26447151364914</v>
      </c>
      <c r="H2278">
        <f t="shared" si="70"/>
        <v>1138.4335154826958</v>
      </c>
      <c r="I2278">
        <f>IF(LCOH!$C$28=Menu!$A$1,'Approvvigionamento energia'!C2278,0)+IF(LCOH!$C$28=Menu!$A$2,'Approvvigionamento energia'!D2278,0)+IF(LCOH!$C$28=Menu!$A$3,'Approvvigionamento energia'!E2278,0)+IF(LCOH!$C$28=Menu!$A$4,'Approvvigionamento energia'!F2278,0)+IF(LCOH!$C$28=Menu!$A$5,'Approvvigionamento energia'!G2278,0)+IF(LCOH!$C$28=Menu!$A$6,'Approvvigionamento energia'!H2278,0)</f>
        <v>316.52894302729828</v>
      </c>
      <c r="J2278">
        <f>'Approvvigionamento energia'!A2278+'Approvvigionamento energia'!B2278+'Approvvigionamento energia'!I2278</f>
        <v>425.02894302729828</v>
      </c>
      <c r="K2278">
        <f>IF(MIN(LCOH!$C$18,J2278)&gt;=$P$48*LCOH!$C$18, MIN(LCOH!$C$18,J2278),0)</f>
        <v>425.02894302729828</v>
      </c>
      <c r="L2278">
        <f t="shared" si="71"/>
        <v>0</v>
      </c>
      <c r="M2278">
        <f>K2278/LCOH!$C$18</f>
        <v>0.28335262868486555</v>
      </c>
      <c r="N2278">
        <f>K2278/LCOH!$C$34</f>
        <v>8.1893823319325296</v>
      </c>
    </row>
    <row r="2279" spans="1:14" x14ac:dyDescent="0.35">
      <c r="A2279">
        <f>'Profilo fotovoltaico'!B2281*LCOH!$C$20</f>
        <v>0</v>
      </c>
      <c r="B2279">
        <f>'Profilo eolico'!B2281*LCOH!$C$21</f>
        <v>130.39999999999998</v>
      </c>
      <c r="C2279">
        <f>$P$35*'Profilo fotovoltaico'!B2281</f>
        <v>0</v>
      </c>
      <c r="D2279">
        <f>$Q$37*'Profilo eolico'!B2281</f>
        <v>760.83639024441834</v>
      </c>
      <c r="E2279">
        <f>$P$39*'Profilo fotovoltaico'!B2281+'Approvvigionamento energia'!$Q$39*'Profilo eolico'!B2281</f>
        <v>570.62729268331373</v>
      </c>
      <c r="F2279">
        <f>$P$41*'Profilo fotovoltaico'!B2281+'Approvvigionamento energia'!$Q$41*'Profilo eolico'!B2281</f>
        <v>380.41819512220917</v>
      </c>
      <c r="G2279">
        <f>$P$43*'Profilo fotovoltaico'!B2281+'Approvvigionamento energia'!$Q$43*'Profilo eolico'!B2281</f>
        <v>190.20909756110458</v>
      </c>
      <c r="H2279">
        <f t="shared" si="70"/>
        <v>1138.4335154826958</v>
      </c>
      <c r="I2279">
        <f>IF(LCOH!$C$28=Menu!$A$1,'Approvvigionamento energia'!C2279,0)+IF(LCOH!$C$28=Menu!$A$2,'Approvvigionamento energia'!D2279,0)+IF(LCOH!$C$28=Menu!$A$3,'Approvvigionamento energia'!E2279,0)+IF(LCOH!$C$28=Menu!$A$4,'Approvvigionamento energia'!F2279,0)+IF(LCOH!$C$28=Menu!$A$5,'Approvvigionamento energia'!G2279,0)+IF(LCOH!$C$28=Menu!$A$6,'Approvvigionamento energia'!H2279,0)</f>
        <v>380.41819512220917</v>
      </c>
      <c r="J2279">
        <f>'Approvvigionamento energia'!A2279+'Approvvigionamento energia'!B2279+'Approvvigionamento energia'!I2279</f>
        <v>510.81819512220915</v>
      </c>
      <c r="K2279">
        <f>IF(MIN(LCOH!$C$18,J2279)&gt;=$P$48*LCOH!$C$18, MIN(LCOH!$C$18,J2279),0)</f>
        <v>510.81819512220915</v>
      </c>
      <c r="L2279">
        <f t="shared" si="71"/>
        <v>0</v>
      </c>
      <c r="M2279">
        <f>K2279/LCOH!$C$18</f>
        <v>0.34054546341480607</v>
      </c>
      <c r="N2279">
        <f>K2279/LCOH!$C$34</f>
        <v>9.8423544339539344</v>
      </c>
    </row>
    <row r="2280" spans="1:14" x14ac:dyDescent="0.35">
      <c r="A2280">
        <f>'Profilo fotovoltaico'!B2282*LCOH!$C$20</f>
        <v>0</v>
      </c>
      <c r="B2280">
        <f>'Profilo eolico'!B2282*LCOH!$C$21</f>
        <v>146.4</v>
      </c>
      <c r="C2280">
        <f>$P$35*'Profilo fotovoltaico'!B2282</f>
        <v>0</v>
      </c>
      <c r="D2280">
        <f>$Q$37*'Profilo eolico'!B2282</f>
        <v>854.19054855661693</v>
      </c>
      <c r="E2280">
        <f>$P$39*'Profilo fotovoltaico'!B2282+'Approvvigionamento energia'!$Q$39*'Profilo eolico'!B2282</f>
        <v>640.64291141746264</v>
      </c>
      <c r="F2280">
        <f>$P$41*'Profilo fotovoltaico'!B2282+'Approvvigionamento energia'!$Q$41*'Profilo eolico'!B2282</f>
        <v>427.09527427830847</v>
      </c>
      <c r="G2280">
        <f>$P$43*'Profilo fotovoltaico'!B2282+'Approvvigionamento energia'!$Q$43*'Profilo eolico'!B2282</f>
        <v>213.54763713915423</v>
      </c>
      <c r="H2280">
        <f t="shared" si="70"/>
        <v>1138.4335154826958</v>
      </c>
      <c r="I2280">
        <f>IF(LCOH!$C$28=Menu!$A$1,'Approvvigionamento energia'!C2280,0)+IF(LCOH!$C$28=Menu!$A$2,'Approvvigionamento energia'!D2280,0)+IF(LCOH!$C$28=Menu!$A$3,'Approvvigionamento energia'!E2280,0)+IF(LCOH!$C$28=Menu!$A$4,'Approvvigionamento energia'!F2280,0)+IF(LCOH!$C$28=Menu!$A$5,'Approvvigionamento energia'!G2280,0)+IF(LCOH!$C$28=Menu!$A$6,'Approvvigionamento energia'!H2280,0)</f>
        <v>427.09527427830847</v>
      </c>
      <c r="J2280">
        <f>'Approvvigionamento energia'!A2280+'Approvvigionamento energia'!B2280+'Approvvigionamento energia'!I2280</f>
        <v>573.49527427830844</v>
      </c>
      <c r="K2280">
        <f>IF(MIN(LCOH!$C$18,J2280)&gt;=$P$48*LCOH!$C$18, MIN(LCOH!$C$18,J2280),0)</f>
        <v>573.49527427830844</v>
      </c>
      <c r="L2280">
        <f t="shared" si="71"/>
        <v>0</v>
      </c>
      <c r="M2280">
        <f>K2280/LCOH!$C$18</f>
        <v>0.3823301828522056</v>
      </c>
      <c r="N2280">
        <f>K2280/LCOH!$C$34</f>
        <v>11.050005284745827</v>
      </c>
    </row>
    <row r="2281" spans="1:14" x14ac:dyDescent="0.35">
      <c r="A2281">
        <f>'Profilo fotovoltaico'!B2283*LCOH!$C$20</f>
        <v>0</v>
      </c>
      <c r="B2281">
        <f>'Profilo eolico'!B2283*LCOH!$C$21</f>
        <v>154.1</v>
      </c>
      <c r="C2281">
        <f>$P$35*'Profilo fotovoltaico'!B2283</f>
        <v>0</v>
      </c>
      <c r="D2281">
        <f>$Q$37*'Profilo eolico'!B2283</f>
        <v>899.1172372443624</v>
      </c>
      <c r="E2281">
        <f>$P$39*'Profilo fotovoltaico'!B2283+'Approvvigionamento energia'!$Q$39*'Profilo eolico'!B2283</f>
        <v>674.33792793327177</v>
      </c>
      <c r="F2281">
        <f>$P$41*'Profilo fotovoltaico'!B2283+'Approvvigionamento energia'!$Q$41*'Profilo eolico'!B2283</f>
        <v>449.5586186221812</v>
      </c>
      <c r="G2281">
        <f>$P$43*'Profilo fotovoltaico'!B2283+'Approvvigionamento energia'!$Q$43*'Profilo eolico'!B2283</f>
        <v>224.7793093110906</v>
      </c>
      <c r="H2281">
        <f t="shared" si="70"/>
        <v>1138.4335154826958</v>
      </c>
      <c r="I2281">
        <f>IF(LCOH!$C$28=Menu!$A$1,'Approvvigionamento energia'!C2281,0)+IF(LCOH!$C$28=Menu!$A$2,'Approvvigionamento energia'!D2281,0)+IF(LCOH!$C$28=Menu!$A$3,'Approvvigionamento energia'!E2281,0)+IF(LCOH!$C$28=Menu!$A$4,'Approvvigionamento energia'!F2281,0)+IF(LCOH!$C$28=Menu!$A$5,'Approvvigionamento energia'!G2281,0)+IF(LCOH!$C$28=Menu!$A$6,'Approvvigionamento energia'!H2281,0)</f>
        <v>449.5586186221812</v>
      </c>
      <c r="J2281">
        <f>'Approvvigionamento energia'!A2281+'Approvvigionamento energia'!B2281+'Approvvigionamento energia'!I2281</f>
        <v>603.65861862218117</v>
      </c>
      <c r="K2281">
        <f>IF(MIN(LCOH!$C$18,J2281)&gt;=$P$48*LCOH!$C$18, MIN(LCOH!$C$18,J2281),0)</f>
        <v>603.65861862218117</v>
      </c>
      <c r="L2281">
        <f t="shared" si="71"/>
        <v>0</v>
      </c>
      <c r="M2281">
        <f>K2281/LCOH!$C$18</f>
        <v>0.4024390790814541</v>
      </c>
      <c r="N2281">
        <f>K2281/LCOH!$C$34</f>
        <v>11.631187256689426</v>
      </c>
    </row>
    <row r="2282" spans="1:14" x14ac:dyDescent="0.35">
      <c r="A2282">
        <f>'Profilo fotovoltaico'!B2284*LCOH!$C$20</f>
        <v>0</v>
      </c>
      <c r="B2282">
        <f>'Profilo eolico'!B2284*LCOH!$C$21</f>
        <v>158.1</v>
      </c>
      <c r="C2282">
        <f>$P$35*'Profilo fotovoltaico'!B2284</f>
        <v>0</v>
      </c>
      <c r="D2282">
        <f>$Q$37*'Profilo eolico'!B2284</f>
        <v>922.45577682241208</v>
      </c>
      <c r="E2282">
        <f>$P$39*'Profilo fotovoltaico'!B2284+'Approvvigionamento energia'!$Q$39*'Profilo eolico'!B2284</f>
        <v>691.84183261680903</v>
      </c>
      <c r="F2282">
        <f>$P$41*'Profilo fotovoltaico'!B2284+'Approvvigionamento energia'!$Q$41*'Profilo eolico'!B2284</f>
        <v>461.22788841120604</v>
      </c>
      <c r="G2282">
        <f>$P$43*'Profilo fotovoltaico'!B2284+'Approvvigionamento energia'!$Q$43*'Profilo eolico'!B2284</f>
        <v>230.61394420560302</v>
      </c>
      <c r="H2282">
        <f t="shared" si="70"/>
        <v>1138.4335154826958</v>
      </c>
      <c r="I2282">
        <f>IF(LCOH!$C$28=Menu!$A$1,'Approvvigionamento energia'!C2282,0)+IF(LCOH!$C$28=Menu!$A$2,'Approvvigionamento energia'!D2282,0)+IF(LCOH!$C$28=Menu!$A$3,'Approvvigionamento energia'!E2282,0)+IF(LCOH!$C$28=Menu!$A$4,'Approvvigionamento energia'!F2282,0)+IF(LCOH!$C$28=Menu!$A$5,'Approvvigionamento energia'!G2282,0)+IF(LCOH!$C$28=Menu!$A$6,'Approvvigionamento energia'!H2282,0)</f>
        <v>461.22788841120604</v>
      </c>
      <c r="J2282">
        <f>'Approvvigionamento energia'!A2282+'Approvvigionamento energia'!B2282+'Approvvigionamento energia'!I2282</f>
        <v>619.327888411206</v>
      </c>
      <c r="K2282">
        <f>IF(MIN(LCOH!$C$18,J2282)&gt;=$P$48*LCOH!$C$18, MIN(LCOH!$C$18,J2282),0)</f>
        <v>619.327888411206</v>
      </c>
      <c r="L2282">
        <f t="shared" si="71"/>
        <v>0</v>
      </c>
      <c r="M2282">
        <f>K2282/LCOH!$C$18</f>
        <v>0.41288525894080402</v>
      </c>
      <c r="N2282">
        <f>K2282/LCOH!$C$34</f>
        <v>11.933099969387399</v>
      </c>
    </row>
    <row r="2283" spans="1:14" x14ac:dyDescent="0.35">
      <c r="A2283">
        <f>'Profilo fotovoltaico'!B2285*LCOH!$C$20</f>
        <v>0</v>
      </c>
      <c r="B2283">
        <f>'Profilo eolico'!B2285*LCOH!$C$21</f>
        <v>158.20000000000002</v>
      </c>
      <c r="C2283">
        <f>$P$35*'Profilo fotovoltaico'!B2285</f>
        <v>0</v>
      </c>
      <c r="D2283">
        <f>$Q$37*'Profilo eolico'!B2285</f>
        <v>923.03924031186341</v>
      </c>
      <c r="E2283">
        <f>$P$39*'Profilo fotovoltaico'!B2285+'Approvvigionamento energia'!$Q$39*'Profilo eolico'!B2285</f>
        <v>692.27943023389753</v>
      </c>
      <c r="F2283">
        <f>$P$41*'Profilo fotovoltaico'!B2285+'Approvvigionamento energia'!$Q$41*'Profilo eolico'!B2285</f>
        <v>461.5196201559317</v>
      </c>
      <c r="G2283">
        <f>$P$43*'Profilo fotovoltaico'!B2285+'Approvvigionamento energia'!$Q$43*'Profilo eolico'!B2285</f>
        <v>230.75981007796585</v>
      </c>
      <c r="H2283">
        <f t="shared" si="70"/>
        <v>1138.4335154826958</v>
      </c>
      <c r="I2283">
        <f>IF(LCOH!$C$28=Menu!$A$1,'Approvvigionamento energia'!C2283,0)+IF(LCOH!$C$28=Menu!$A$2,'Approvvigionamento energia'!D2283,0)+IF(LCOH!$C$28=Menu!$A$3,'Approvvigionamento energia'!E2283,0)+IF(LCOH!$C$28=Menu!$A$4,'Approvvigionamento energia'!F2283,0)+IF(LCOH!$C$28=Menu!$A$5,'Approvvigionamento energia'!G2283,0)+IF(LCOH!$C$28=Menu!$A$6,'Approvvigionamento energia'!H2283,0)</f>
        <v>461.5196201559317</v>
      </c>
      <c r="J2283">
        <f>'Approvvigionamento energia'!A2283+'Approvvigionamento energia'!B2283+'Approvvigionamento energia'!I2283</f>
        <v>619.71962015593169</v>
      </c>
      <c r="K2283">
        <f>IF(MIN(LCOH!$C$18,J2283)&gt;=$P$48*LCOH!$C$18, MIN(LCOH!$C$18,J2283),0)</f>
        <v>619.71962015593169</v>
      </c>
      <c r="L2283">
        <f t="shared" si="71"/>
        <v>0</v>
      </c>
      <c r="M2283">
        <f>K2283/LCOH!$C$18</f>
        <v>0.41314641343728781</v>
      </c>
      <c r="N2283">
        <f>K2283/LCOH!$C$34</f>
        <v>11.940647787204849</v>
      </c>
    </row>
    <row r="2284" spans="1:14" x14ac:dyDescent="0.35">
      <c r="A2284">
        <f>'Profilo fotovoltaico'!B2286*LCOH!$C$20</f>
        <v>0</v>
      </c>
      <c r="B2284">
        <f>'Profilo eolico'!B2286*LCOH!$C$21</f>
        <v>157.4</v>
      </c>
      <c r="C2284">
        <f>$P$35*'Profilo fotovoltaico'!B2286</f>
        <v>0</v>
      </c>
      <c r="D2284">
        <f>$Q$37*'Profilo eolico'!B2286</f>
        <v>918.37153239625354</v>
      </c>
      <c r="E2284">
        <f>$P$39*'Profilo fotovoltaico'!B2286+'Approvvigionamento energia'!$Q$39*'Profilo eolico'!B2286</f>
        <v>688.7786492971901</v>
      </c>
      <c r="F2284">
        <f>$P$41*'Profilo fotovoltaico'!B2286+'Approvvigionamento energia'!$Q$41*'Profilo eolico'!B2286</f>
        <v>459.18576619812677</v>
      </c>
      <c r="G2284">
        <f>$P$43*'Profilo fotovoltaico'!B2286+'Approvvigionamento energia'!$Q$43*'Profilo eolico'!B2286</f>
        <v>229.59288309906339</v>
      </c>
      <c r="H2284">
        <f t="shared" si="70"/>
        <v>1138.4335154826958</v>
      </c>
      <c r="I2284">
        <f>IF(LCOH!$C$28=Menu!$A$1,'Approvvigionamento energia'!C2284,0)+IF(LCOH!$C$28=Menu!$A$2,'Approvvigionamento energia'!D2284,0)+IF(LCOH!$C$28=Menu!$A$3,'Approvvigionamento energia'!E2284,0)+IF(LCOH!$C$28=Menu!$A$4,'Approvvigionamento energia'!F2284,0)+IF(LCOH!$C$28=Menu!$A$5,'Approvvigionamento energia'!G2284,0)+IF(LCOH!$C$28=Menu!$A$6,'Approvvigionamento energia'!H2284,0)</f>
        <v>459.18576619812677</v>
      </c>
      <c r="J2284">
        <f>'Approvvigionamento energia'!A2284+'Approvvigionamento energia'!B2284+'Approvvigionamento energia'!I2284</f>
        <v>616.58576619812675</v>
      </c>
      <c r="K2284">
        <f>IF(MIN(LCOH!$C$18,J2284)&gt;=$P$48*LCOH!$C$18, MIN(LCOH!$C$18,J2284),0)</f>
        <v>616.58576619812675</v>
      </c>
      <c r="L2284">
        <f t="shared" si="71"/>
        <v>0</v>
      </c>
      <c r="M2284">
        <f>K2284/LCOH!$C$18</f>
        <v>0.41105717746541781</v>
      </c>
      <c r="N2284">
        <f>K2284/LCOH!$C$34</f>
        <v>11.880265244665255</v>
      </c>
    </row>
    <row r="2285" spans="1:14" x14ac:dyDescent="0.35">
      <c r="A2285">
        <f>'Profilo fotovoltaico'!B2287*LCOH!$C$20</f>
        <v>0</v>
      </c>
      <c r="B2285">
        <f>'Profilo eolico'!B2287*LCOH!$C$21</f>
        <v>150.69999999999999</v>
      </c>
      <c r="C2285">
        <f>$P$35*'Profilo fotovoltaico'!B2287</f>
        <v>0</v>
      </c>
      <c r="D2285">
        <f>$Q$37*'Profilo eolico'!B2287</f>
        <v>879.27947860302038</v>
      </c>
      <c r="E2285">
        <f>$P$39*'Profilo fotovoltaico'!B2287+'Approvvigionamento energia'!$Q$39*'Profilo eolico'!B2287</f>
        <v>659.45960895226517</v>
      </c>
      <c r="F2285">
        <f>$P$41*'Profilo fotovoltaico'!B2287+'Approvvigionamento energia'!$Q$41*'Profilo eolico'!B2287</f>
        <v>439.63973930151019</v>
      </c>
      <c r="G2285">
        <f>$P$43*'Profilo fotovoltaico'!B2287+'Approvvigionamento energia'!$Q$43*'Profilo eolico'!B2287</f>
        <v>219.81986965075509</v>
      </c>
      <c r="H2285">
        <f t="shared" si="70"/>
        <v>1138.4335154826958</v>
      </c>
      <c r="I2285">
        <f>IF(LCOH!$C$28=Menu!$A$1,'Approvvigionamento energia'!C2285,0)+IF(LCOH!$C$28=Menu!$A$2,'Approvvigionamento energia'!D2285,0)+IF(LCOH!$C$28=Menu!$A$3,'Approvvigionamento energia'!E2285,0)+IF(LCOH!$C$28=Menu!$A$4,'Approvvigionamento energia'!F2285,0)+IF(LCOH!$C$28=Menu!$A$5,'Approvvigionamento energia'!G2285,0)+IF(LCOH!$C$28=Menu!$A$6,'Approvvigionamento energia'!H2285,0)</f>
        <v>439.63973930151019</v>
      </c>
      <c r="J2285">
        <f>'Approvvigionamento energia'!A2285+'Approvvigionamento energia'!B2285+'Approvvigionamento energia'!I2285</f>
        <v>590.33973930151024</v>
      </c>
      <c r="K2285">
        <f>IF(MIN(LCOH!$C$18,J2285)&gt;=$P$48*LCOH!$C$18, MIN(LCOH!$C$18,J2285),0)</f>
        <v>590.33973930151024</v>
      </c>
      <c r="L2285">
        <f t="shared" si="71"/>
        <v>0</v>
      </c>
      <c r="M2285">
        <f>K2285/LCOH!$C$18</f>
        <v>0.39355982620100682</v>
      </c>
      <c r="N2285">
        <f>K2285/LCOH!$C$34</f>
        <v>11.374561450896151</v>
      </c>
    </row>
    <row r="2286" spans="1:14" x14ac:dyDescent="0.35">
      <c r="A2286">
        <f>'Profilo fotovoltaico'!B2288*LCOH!$C$20</f>
        <v>0</v>
      </c>
      <c r="B2286">
        <f>'Profilo eolico'!B2288*LCOH!$C$21</f>
        <v>138.9</v>
      </c>
      <c r="C2286">
        <f>$P$35*'Profilo fotovoltaico'!B2288</f>
        <v>0</v>
      </c>
      <c r="D2286">
        <f>$Q$37*'Profilo eolico'!B2288</f>
        <v>810.4307868477739</v>
      </c>
      <c r="E2286">
        <f>$P$39*'Profilo fotovoltaico'!B2288+'Approvvigionamento energia'!$Q$39*'Profilo eolico'!B2288</f>
        <v>607.8230901358304</v>
      </c>
      <c r="F2286">
        <f>$P$41*'Profilo fotovoltaico'!B2288+'Approvvigionamento energia'!$Q$41*'Profilo eolico'!B2288</f>
        <v>405.21539342388695</v>
      </c>
      <c r="G2286">
        <f>$P$43*'Profilo fotovoltaico'!B2288+'Approvvigionamento energia'!$Q$43*'Profilo eolico'!B2288</f>
        <v>202.60769671194348</v>
      </c>
      <c r="H2286">
        <f t="shared" si="70"/>
        <v>1138.4335154826958</v>
      </c>
      <c r="I2286">
        <f>IF(LCOH!$C$28=Menu!$A$1,'Approvvigionamento energia'!C2286,0)+IF(LCOH!$C$28=Menu!$A$2,'Approvvigionamento energia'!D2286,0)+IF(LCOH!$C$28=Menu!$A$3,'Approvvigionamento energia'!E2286,0)+IF(LCOH!$C$28=Menu!$A$4,'Approvvigionamento energia'!F2286,0)+IF(LCOH!$C$28=Menu!$A$5,'Approvvigionamento energia'!G2286,0)+IF(LCOH!$C$28=Menu!$A$6,'Approvvigionamento energia'!H2286,0)</f>
        <v>405.21539342388695</v>
      </c>
      <c r="J2286">
        <f>'Approvvigionamento energia'!A2286+'Approvvigionamento energia'!B2286+'Approvvigionamento energia'!I2286</f>
        <v>544.11539342388699</v>
      </c>
      <c r="K2286">
        <f>IF(MIN(LCOH!$C$18,J2286)&gt;=$P$48*LCOH!$C$18, MIN(LCOH!$C$18,J2286),0)</f>
        <v>544.11539342388699</v>
      </c>
      <c r="L2286">
        <f t="shared" si="71"/>
        <v>0</v>
      </c>
      <c r="M2286">
        <f>K2286/LCOH!$C$18</f>
        <v>0.36274359561592467</v>
      </c>
      <c r="N2286">
        <f>K2286/LCOH!$C$34</f>
        <v>10.483918948437129</v>
      </c>
    </row>
    <row r="2287" spans="1:14" x14ac:dyDescent="0.35">
      <c r="A2287">
        <f>'Profilo fotovoltaico'!B2289*LCOH!$C$20</f>
        <v>37</v>
      </c>
      <c r="B2287">
        <f>'Profilo eolico'!B2289*LCOH!$C$21</f>
        <v>125.6</v>
      </c>
      <c r="C2287">
        <f>$P$35*'Profilo fotovoltaico'!B2289</f>
        <v>272.12065094201637</v>
      </c>
      <c r="D2287">
        <f>$Q$37*'Profilo eolico'!B2289</f>
        <v>732.8301427507588</v>
      </c>
      <c r="E2287">
        <f>$P$39*'Profilo fotovoltaico'!B2289+'Approvvigionamento energia'!$Q$39*'Profilo eolico'!B2289</f>
        <v>617.6527697985731</v>
      </c>
      <c r="F2287">
        <f>$P$41*'Profilo fotovoltaico'!B2289+'Approvvigionamento energia'!$Q$41*'Profilo eolico'!B2289</f>
        <v>502.47539684638758</v>
      </c>
      <c r="G2287">
        <f>$P$43*'Profilo fotovoltaico'!B2289+'Approvvigionamento energia'!$Q$43*'Profilo eolico'!B2289</f>
        <v>387.298023894202</v>
      </c>
      <c r="H2287">
        <f t="shared" si="70"/>
        <v>1138.4335154826958</v>
      </c>
      <c r="I2287">
        <f>IF(LCOH!$C$28=Menu!$A$1,'Approvvigionamento energia'!C2287,0)+IF(LCOH!$C$28=Menu!$A$2,'Approvvigionamento energia'!D2287,0)+IF(LCOH!$C$28=Menu!$A$3,'Approvvigionamento energia'!E2287,0)+IF(LCOH!$C$28=Menu!$A$4,'Approvvigionamento energia'!F2287,0)+IF(LCOH!$C$28=Menu!$A$5,'Approvvigionamento energia'!G2287,0)+IF(LCOH!$C$28=Menu!$A$6,'Approvvigionamento energia'!H2287,0)</f>
        <v>502.47539684638758</v>
      </c>
      <c r="J2287">
        <f>'Approvvigionamento energia'!A2287+'Approvvigionamento energia'!B2287+'Approvvigionamento energia'!I2287</f>
        <v>665.07539684638755</v>
      </c>
      <c r="K2287">
        <f>IF(MIN(LCOH!$C$18,J2287)&gt;=$P$48*LCOH!$C$18, MIN(LCOH!$C$18,J2287),0)</f>
        <v>665.07539684638755</v>
      </c>
      <c r="L2287">
        <f t="shared" si="71"/>
        <v>0</v>
      </c>
      <c r="M2287">
        <f>K2287/LCOH!$C$18</f>
        <v>0.44338359789759169</v>
      </c>
      <c r="N2287">
        <f>K2287/LCOH!$C$34</f>
        <v>12.814554852531552</v>
      </c>
    </row>
    <row r="2288" spans="1:14" x14ac:dyDescent="0.35">
      <c r="A2288">
        <f>'Profilo fotovoltaico'!B2290*LCOH!$C$20</f>
        <v>138</v>
      </c>
      <c r="B2288">
        <f>'Profilo eolico'!B2290*LCOH!$C$21</f>
        <v>100.5</v>
      </c>
      <c r="C2288">
        <f>$P$35*'Profilo fotovoltaico'!B2290</f>
        <v>1014.936481891845</v>
      </c>
      <c r="D2288">
        <f>$Q$37*'Profilo eolico'!B2290</f>
        <v>586.38080689849733</v>
      </c>
      <c r="E2288">
        <f>$P$39*'Profilo fotovoltaico'!B2290+'Approvvigionamento energia'!$Q$39*'Profilo eolico'!B2290</f>
        <v>693.51972564683422</v>
      </c>
      <c r="F2288">
        <f>$P$41*'Profilo fotovoltaico'!B2290+'Approvvigionamento energia'!$Q$41*'Profilo eolico'!B2290</f>
        <v>800.65864439517122</v>
      </c>
      <c r="G2288">
        <f>$P$43*'Profilo fotovoltaico'!B2290+'Approvvigionamento energia'!$Q$43*'Profilo eolico'!B2290</f>
        <v>907.79756314350811</v>
      </c>
      <c r="H2288">
        <f t="shared" si="70"/>
        <v>1138.4335154826958</v>
      </c>
      <c r="I2288">
        <f>IF(LCOH!$C$28=Menu!$A$1,'Approvvigionamento energia'!C2288,0)+IF(LCOH!$C$28=Menu!$A$2,'Approvvigionamento energia'!D2288,0)+IF(LCOH!$C$28=Menu!$A$3,'Approvvigionamento energia'!E2288,0)+IF(LCOH!$C$28=Menu!$A$4,'Approvvigionamento energia'!F2288,0)+IF(LCOH!$C$28=Menu!$A$5,'Approvvigionamento energia'!G2288,0)+IF(LCOH!$C$28=Menu!$A$6,'Approvvigionamento energia'!H2288,0)</f>
        <v>800.65864439517122</v>
      </c>
      <c r="J2288">
        <f>'Approvvigionamento energia'!A2288+'Approvvigionamento energia'!B2288+'Approvvigionamento energia'!I2288</f>
        <v>1039.1586443951712</v>
      </c>
      <c r="K2288">
        <f>IF(MIN(LCOH!$C$18,J2288)&gt;=$P$48*LCOH!$C$18, MIN(LCOH!$C$18,J2288),0)</f>
        <v>1039.1586443951712</v>
      </c>
      <c r="L2288">
        <f t="shared" si="71"/>
        <v>0</v>
      </c>
      <c r="M2288">
        <f>K2288/LCOH!$C$18</f>
        <v>0.69277242959678087</v>
      </c>
      <c r="N2288">
        <f>K2288/LCOH!$C$34</f>
        <v>20.022324554820255</v>
      </c>
    </row>
    <row r="2289" spans="1:14" x14ac:dyDescent="0.35">
      <c r="A2289">
        <f>'Profilo fotovoltaico'!B2291*LCOH!$C$20</f>
        <v>269</v>
      </c>
      <c r="B2289">
        <f>'Profilo eolico'!B2291*LCOH!$C$21</f>
        <v>92.899999999999991</v>
      </c>
      <c r="C2289">
        <f>$P$35*'Profilo fotovoltaico'!B2291</f>
        <v>1978.3906784703356</v>
      </c>
      <c r="D2289">
        <f>$Q$37*'Profilo eolico'!B2291</f>
        <v>542.03758170020296</v>
      </c>
      <c r="E2289">
        <f>$P$39*'Profilo fotovoltaico'!B2291+'Approvvigionamento energia'!$Q$39*'Profilo eolico'!B2291</f>
        <v>901.12585589273613</v>
      </c>
      <c r="F2289">
        <f>$P$41*'Profilo fotovoltaico'!B2291+'Approvvigionamento energia'!$Q$41*'Profilo eolico'!B2291</f>
        <v>1260.2141300852693</v>
      </c>
      <c r="G2289">
        <f>$P$43*'Profilo fotovoltaico'!B2291+'Approvvigionamento energia'!$Q$43*'Profilo eolico'!B2291</f>
        <v>1619.3024042778025</v>
      </c>
      <c r="H2289">
        <f t="shared" si="70"/>
        <v>1138.4335154826958</v>
      </c>
      <c r="I2289">
        <f>IF(LCOH!$C$28=Menu!$A$1,'Approvvigionamento energia'!C2289,0)+IF(LCOH!$C$28=Menu!$A$2,'Approvvigionamento energia'!D2289,0)+IF(LCOH!$C$28=Menu!$A$3,'Approvvigionamento energia'!E2289,0)+IF(LCOH!$C$28=Menu!$A$4,'Approvvigionamento energia'!F2289,0)+IF(LCOH!$C$28=Menu!$A$5,'Approvvigionamento energia'!G2289,0)+IF(LCOH!$C$28=Menu!$A$6,'Approvvigionamento energia'!H2289,0)</f>
        <v>1260.2141300852693</v>
      </c>
      <c r="J2289">
        <f>'Approvvigionamento energia'!A2289+'Approvvigionamento energia'!B2289+'Approvvigionamento energia'!I2289</f>
        <v>1622.1141300852692</v>
      </c>
      <c r="K2289">
        <f>IF(MIN(LCOH!$C$18,J2289)&gt;=$P$48*LCOH!$C$18, MIN(LCOH!$C$18,J2289),0)</f>
        <v>1500</v>
      </c>
      <c r="L2289">
        <f t="shared" si="71"/>
        <v>122.11413008526915</v>
      </c>
      <c r="M2289">
        <f>K2289/LCOH!$C$18</f>
        <v>1</v>
      </c>
      <c r="N2289">
        <f>K2289/LCOH!$C$34</f>
        <v>28.901734104046245</v>
      </c>
    </row>
    <row r="2290" spans="1:14" x14ac:dyDescent="0.35">
      <c r="A2290">
        <f>'Profilo fotovoltaico'!B2292*LCOH!$C$20</f>
        <v>398</v>
      </c>
      <c r="B2290">
        <f>'Profilo eolico'!B2292*LCOH!$C$21</f>
        <v>112.8</v>
      </c>
      <c r="C2290">
        <f>$P$35*'Profilo fotovoltaico'!B2292</f>
        <v>2927.1356506735819</v>
      </c>
      <c r="D2290">
        <f>$Q$37*'Profilo eolico'!B2292</f>
        <v>658.1468161009999</v>
      </c>
      <c r="E2290">
        <f>$P$39*'Profilo fotovoltaico'!B2292+'Approvvigionamento energia'!$Q$39*'Profilo eolico'!B2292</f>
        <v>1225.3940247441456</v>
      </c>
      <c r="F2290">
        <f>$P$41*'Profilo fotovoltaico'!B2292+'Approvvigionamento energia'!$Q$41*'Profilo eolico'!B2292</f>
        <v>1792.6412333872909</v>
      </c>
      <c r="G2290">
        <f>$P$43*'Profilo fotovoltaico'!B2292+'Approvvigionamento energia'!$Q$43*'Profilo eolico'!B2292</f>
        <v>2359.8884420304366</v>
      </c>
      <c r="H2290">
        <f t="shared" si="70"/>
        <v>1138.4335154826958</v>
      </c>
      <c r="I2290">
        <f>IF(LCOH!$C$28=Menu!$A$1,'Approvvigionamento energia'!C2290,0)+IF(LCOH!$C$28=Menu!$A$2,'Approvvigionamento energia'!D2290,0)+IF(LCOH!$C$28=Menu!$A$3,'Approvvigionamento energia'!E2290,0)+IF(LCOH!$C$28=Menu!$A$4,'Approvvigionamento energia'!F2290,0)+IF(LCOH!$C$28=Menu!$A$5,'Approvvigionamento energia'!G2290,0)+IF(LCOH!$C$28=Menu!$A$6,'Approvvigionamento energia'!H2290,0)</f>
        <v>1792.6412333872909</v>
      </c>
      <c r="J2290">
        <f>'Approvvigionamento energia'!A2290+'Approvvigionamento energia'!B2290+'Approvvigionamento energia'!I2290</f>
        <v>2303.441233387291</v>
      </c>
      <c r="K2290">
        <f>IF(MIN(LCOH!$C$18,J2290)&gt;=$P$48*LCOH!$C$18, MIN(LCOH!$C$18,J2290),0)</f>
        <v>1500</v>
      </c>
      <c r="L2290">
        <f t="shared" si="71"/>
        <v>803.44123338729105</v>
      </c>
      <c r="M2290">
        <f>K2290/LCOH!$C$18</f>
        <v>1</v>
      </c>
      <c r="N2290">
        <f>K2290/LCOH!$C$34</f>
        <v>28.901734104046245</v>
      </c>
    </row>
    <row r="2291" spans="1:14" x14ac:dyDescent="0.35">
      <c r="A2291">
        <f>'Profilo fotovoltaico'!B2293*LCOH!$C$20</f>
        <v>486</v>
      </c>
      <c r="B2291">
        <f>'Profilo eolico'!B2293*LCOH!$C$21</f>
        <v>130.6</v>
      </c>
      <c r="C2291">
        <f>$P$35*'Profilo fotovoltaico'!B2293</f>
        <v>3574.3415231843237</v>
      </c>
      <c r="D2291">
        <f>$Q$37*'Profilo eolico'!B2293</f>
        <v>762.00331722332078</v>
      </c>
      <c r="E2291">
        <f>$P$39*'Profilo fotovoltaico'!B2293+'Approvvigionamento energia'!$Q$39*'Profilo eolico'!B2293</f>
        <v>1465.0878687135714</v>
      </c>
      <c r="F2291">
        <f>$P$41*'Profilo fotovoltaico'!B2293+'Approvvigionamento energia'!$Q$41*'Profilo eolico'!B2293</f>
        <v>2168.1724202038222</v>
      </c>
      <c r="G2291">
        <f>$P$43*'Profilo fotovoltaico'!B2293+'Approvvigionamento energia'!$Q$43*'Profilo eolico'!B2293</f>
        <v>2871.2569716940729</v>
      </c>
      <c r="H2291">
        <f t="shared" si="70"/>
        <v>1138.4335154826958</v>
      </c>
      <c r="I2291">
        <f>IF(LCOH!$C$28=Menu!$A$1,'Approvvigionamento energia'!C2291,0)+IF(LCOH!$C$28=Menu!$A$2,'Approvvigionamento energia'!D2291,0)+IF(LCOH!$C$28=Menu!$A$3,'Approvvigionamento energia'!E2291,0)+IF(LCOH!$C$28=Menu!$A$4,'Approvvigionamento energia'!F2291,0)+IF(LCOH!$C$28=Menu!$A$5,'Approvvigionamento energia'!G2291,0)+IF(LCOH!$C$28=Menu!$A$6,'Approvvigionamento energia'!H2291,0)</f>
        <v>2168.1724202038222</v>
      </c>
      <c r="J2291">
        <f>'Approvvigionamento energia'!A2291+'Approvvigionamento energia'!B2291+'Approvvigionamento energia'!I2291</f>
        <v>2784.7724202038221</v>
      </c>
      <c r="K2291">
        <f>IF(MIN(LCOH!$C$18,J2291)&gt;=$P$48*LCOH!$C$18, MIN(LCOH!$C$18,J2291),0)</f>
        <v>1500</v>
      </c>
      <c r="L2291">
        <f t="shared" si="71"/>
        <v>1284.7724202038221</v>
      </c>
      <c r="M2291">
        <f>K2291/LCOH!$C$18</f>
        <v>1</v>
      </c>
      <c r="N2291">
        <f>K2291/LCOH!$C$34</f>
        <v>28.901734104046245</v>
      </c>
    </row>
    <row r="2292" spans="1:14" x14ac:dyDescent="0.35">
      <c r="A2292">
        <f>'Profilo fotovoltaico'!B2294*LCOH!$C$20</f>
        <v>547</v>
      </c>
      <c r="B2292">
        <f>'Profilo eolico'!B2294*LCOH!$C$21</f>
        <v>140.4</v>
      </c>
      <c r="C2292">
        <f>$P$35*'Profilo fotovoltaico'!B2294</f>
        <v>4022.9728666292699</v>
      </c>
      <c r="D2292">
        <f>$Q$37*'Profilo eolico'!B2294</f>
        <v>819.18273918954253</v>
      </c>
      <c r="E2292">
        <f>$P$39*'Profilo fotovoltaico'!B2294+'Approvvigionamento energia'!$Q$39*'Profilo eolico'!B2294</f>
        <v>1620.1302710494742</v>
      </c>
      <c r="F2292">
        <f>$P$41*'Profilo fotovoltaico'!B2294+'Approvvigionamento energia'!$Q$41*'Profilo eolico'!B2294</f>
        <v>2421.0778029094063</v>
      </c>
      <c r="G2292">
        <f>$P$43*'Profilo fotovoltaico'!B2294+'Approvvigionamento energia'!$Q$43*'Profilo eolico'!B2294</f>
        <v>3222.0253347693379</v>
      </c>
      <c r="H2292">
        <f t="shared" si="70"/>
        <v>1138.4335154826958</v>
      </c>
      <c r="I2292">
        <f>IF(LCOH!$C$28=Menu!$A$1,'Approvvigionamento energia'!C2292,0)+IF(LCOH!$C$28=Menu!$A$2,'Approvvigionamento energia'!D2292,0)+IF(LCOH!$C$28=Menu!$A$3,'Approvvigionamento energia'!E2292,0)+IF(LCOH!$C$28=Menu!$A$4,'Approvvigionamento energia'!F2292,0)+IF(LCOH!$C$28=Menu!$A$5,'Approvvigionamento energia'!G2292,0)+IF(LCOH!$C$28=Menu!$A$6,'Approvvigionamento energia'!H2292,0)</f>
        <v>2421.0778029094063</v>
      </c>
      <c r="J2292">
        <f>'Approvvigionamento energia'!A2292+'Approvvigionamento energia'!B2292+'Approvvigionamento energia'!I2292</f>
        <v>3108.4778029094064</v>
      </c>
      <c r="K2292">
        <f>IF(MIN(LCOH!$C$18,J2292)&gt;=$P$48*LCOH!$C$18, MIN(LCOH!$C$18,J2292),0)</f>
        <v>1500</v>
      </c>
      <c r="L2292">
        <f t="shared" si="71"/>
        <v>1608.4778029094064</v>
      </c>
      <c r="M2292">
        <f>K2292/LCOH!$C$18</f>
        <v>1</v>
      </c>
      <c r="N2292">
        <f>K2292/LCOH!$C$34</f>
        <v>28.901734104046245</v>
      </c>
    </row>
    <row r="2293" spans="1:14" x14ac:dyDescent="0.35">
      <c r="A2293">
        <f>'Profilo fotovoltaico'!B2295*LCOH!$C$20</f>
        <v>560</v>
      </c>
      <c r="B2293">
        <f>'Profilo eolico'!B2295*LCOH!$C$21</f>
        <v>144</v>
      </c>
      <c r="C2293">
        <f>$P$35*'Profilo fotovoltaico'!B2295</f>
        <v>4118.5828250683571</v>
      </c>
      <c r="D2293">
        <f>$Q$37*'Profilo eolico'!B2295</f>
        <v>840.1874248097871</v>
      </c>
      <c r="E2293">
        <f>$P$39*'Profilo fotovoltaico'!B2295+'Approvvigionamento energia'!$Q$39*'Profilo eolico'!B2295</f>
        <v>1659.7862748744296</v>
      </c>
      <c r="F2293">
        <f>$P$41*'Profilo fotovoltaico'!B2295+'Approvvigionamento energia'!$Q$41*'Profilo eolico'!B2295</f>
        <v>2479.3851249390723</v>
      </c>
      <c r="G2293">
        <f>$P$43*'Profilo fotovoltaico'!B2295+'Approvvigionamento energia'!$Q$43*'Profilo eolico'!B2295</f>
        <v>3298.9839750037145</v>
      </c>
      <c r="H2293">
        <f t="shared" si="70"/>
        <v>1138.4335154826958</v>
      </c>
      <c r="I2293">
        <f>IF(LCOH!$C$28=Menu!$A$1,'Approvvigionamento energia'!C2293,0)+IF(LCOH!$C$28=Menu!$A$2,'Approvvigionamento energia'!D2293,0)+IF(LCOH!$C$28=Menu!$A$3,'Approvvigionamento energia'!E2293,0)+IF(LCOH!$C$28=Menu!$A$4,'Approvvigionamento energia'!F2293,0)+IF(LCOH!$C$28=Menu!$A$5,'Approvvigionamento energia'!G2293,0)+IF(LCOH!$C$28=Menu!$A$6,'Approvvigionamento energia'!H2293,0)</f>
        <v>2479.3851249390723</v>
      </c>
      <c r="J2293">
        <f>'Approvvigionamento energia'!A2293+'Approvvigionamento energia'!B2293+'Approvvigionamento energia'!I2293</f>
        <v>3183.3851249390723</v>
      </c>
      <c r="K2293">
        <f>IF(MIN(LCOH!$C$18,J2293)&gt;=$P$48*LCOH!$C$18, MIN(LCOH!$C$18,J2293),0)</f>
        <v>1500</v>
      </c>
      <c r="L2293">
        <f t="shared" si="71"/>
        <v>1683.3851249390723</v>
      </c>
      <c r="M2293">
        <f>K2293/LCOH!$C$18</f>
        <v>1</v>
      </c>
      <c r="N2293">
        <f>K2293/LCOH!$C$34</f>
        <v>28.901734104046245</v>
      </c>
    </row>
    <row r="2294" spans="1:14" x14ac:dyDescent="0.35">
      <c r="A2294">
        <f>'Profilo fotovoltaico'!B2296*LCOH!$C$20</f>
        <v>514</v>
      </c>
      <c r="B2294">
        <f>'Profilo eolico'!B2296*LCOH!$C$21</f>
        <v>143.9</v>
      </c>
      <c r="C2294">
        <f>$P$35*'Profilo fotovoltaico'!B2296</f>
        <v>3780.2706644377413</v>
      </c>
      <c r="D2294">
        <f>$Q$37*'Profilo eolico'!B2296</f>
        <v>839.60396132033588</v>
      </c>
      <c r="E2294">
        <f>$P$39*'Profilo fotovoltaico'!B2296+'Approvvigionamento energia'!$Q$39*'Profilo eolico'!B2296</f>
        <v>1574.7706370996873</v>
      </c>
      <c r="F2294">
        <f>$P$41*'Profilo fotovoltaico'!B2296+'Approvvigionamento energia'!$Q$41*'Profilo eolico'!B2296</f>
        <v>2309.9373128790385</v>
      </c>
      <c r="G2294">
        <f>$P$43*'Profilo fotovoltaico'!B2296+'Approvvigionamento energia'!$Q$43*'Profilo eolico'!B2296</f>
        <v>3045.1039886583903</v>
      </c>
      <c r="H2294">
        <f t="shared" si="70"/>
        <v>1138.4335154826958</v>
      </c>
      <c r="I2294">
        <f>IF(LCOH!$C$28=Menu!$A$1,'Approvvigionamento energia'!C2294,0)+IF(LCOH!$C$28=Menu!$A$2,'Approvvigionamento energia'!D2294,0)+IF(LCOH!$C$28=Menu!$A$3,'Approvvigionamento energia'!E2294,0)+IF(LCOH!$C$28=Menu!$A$4,'Approvvigionamento energia'!F2294,0)+IF(LCOH!$C$28=Menu!$A$5,'Approvvigionamento energia'!G2294,0)+IF(LCOH!$C$28=Menu!$A$6,'Approvvigionamento energia'!H2294,0)</f>
        <v>2309.9373128790385</v>
      </c>
      <c r="J2294">
        <f>'Approvvigionamento energia'!A2294+'Approvvigionamento energia'!B2294+'Approvvigionamento energia'!I2294</f>
        <v>2967.8373128790386</v>
      </c>
      <c r="K2294">
        <f>IF(MIN(LCOH!$C$18,J2294)&gt;=$P$48*LCOH!$C$18, MIN(LCOH!$C$18,J2294),0)</f>
        <v>1500</v>
      </c>
      <c r="L2294">
        <f t="shared" si="71"/>
        <v>1467.8373128790386</v>
      </c>
      <c r="M2294">
        <f>K2294/LCOH!$C$18</f>
        <v>1</v>
      </c>
      <c r="N2294">
        <f>K2294/LCOH!$C$34</f>
        <v>28.901734104046245</v>
      </c>
    </row>
    <row r="2295" spans="1:14" x14ac:dyDescent="0.35">
      <c r="A2295">
        <f>'Profilo fotovoltaico'!B2297*LCOH!$C$20</f>
        <v>435</v>
      </c>
      <c r="B2295">
        <f>'Profilo eolico'!B2297*LCOH!$C$21</f>
        <v>142.1</v>
      </c>
      <c r="C2295">
        <f>$P$35*'Profilo fotovoltaico'!B2297</f>
        <v>3199.2563016155982</v>
      </c>
      <c r="D2295">
        <f>$Q$37*'Profilo eolico'!B2297</f>
        <v>829.1016185102136</v>
      </c>
      <c r="E2295">
        <f>$P$39*'Profilo fotovoltaico'!B2297+'Approvvigionamento energia'!$Q$39*'Profilo eolico'!B2297</f>
        <v>1421.6402892865599</v>
      </c>
      <c r="F2295">
        <f>$P$41*'Profilo fotovoltaico'!B2297+'Approvvigionamento energia'!$Q$41*'Profilo eolico'!B2297</f>
        <v>2014.1789600629058</v>
      </c>
      <c r="G2295">
        <f>$P$43*'Profilo fotovoltaico'!B2297+'Approvvigionamento energia'!$Q$43*'Profilo eolico'!B2297</f>
        <v>2606.7176308392523</v>
      </c>
      <c r="H2295">
        <f t="shared" si="70"/>
        <v>1138.4335154826958</v>
      </c>
      <c r="I2295">
        <f>IF(LCOH!$C$28=Menu!$A$1,'Approvvigionamento energia'!C2295,0)+IF(LCOH!$C$28=Menu!$A$2,'Approvvigionamento energia'!D2295,0)+IF(LCOH!$C$28=Menu!$A$3,'Approvvigionamento energia'!E2295,0)+IF(LCOH!$C$28=Menu!$A$4,'Approvvigionamento energia'!F2295,0)+IF(LCOH!$C$28=Menu!$A$5,'Approvvigionamento energia'!G2295,0)+IF(LCOH!$C$28=Menu!$A$6,'Approvvigionamento energia'!H2295,0)</f>
        <v>2014.1789600629058</v>
      </c>
      <c r="J2295">
        <f>'Approvvigionamento energia'!A2295+'Approvvigionamento energia'!B2295+'Approvvigionamento energia'!I2295</f>
        <v>2591.2789600629058</v>
      </c>
      <c r="K2295">
        <f>IF(MIN(LCOH!$C$18,J2295)&gt;=$P$48*LCOH!$C$18, MIN(LCOH!$C$18,J2295),0)</f>
        <v>1500</v>
      </c>
      <c r="L2295">
        <f t="shared" si="71"/>
        <v>1091.2789600629058</v>
      </c>
      <c r="M2295">
        <f>K2295/LCOH!$C$18</f>
        <v>1</v>
      </c>
      <c r="N2295">
        <f>K2295/LCOH!$C$34</f>
        <v>28.901734104046245</v>
      </c>
    </row>
    <row r="2296" spans="1:14" x14ac:dyDescent="0.35">
      <c r="A2296">
        <f>'Profilo fotovoltaico'!B2298*LCOH!$C$20</f>
        <v>330</v>
      </c>
      <c r="B2296">
        <f>'Profilo eolico'!B2298*LCOH!$C$21</f>
        <v>141.4</v>
      </c>
      <c r="C2296">
        <f>$P$35*'Profilo fotovoltaico'!B2298</f>
        <v>2427.0220219152816</v>
      </c>
      <c r="D2296">
        <f>$Q$37*'Profilo eolico'!B2298</f>
        <v>825.01737408405495</v>
      </c>
      <c r="E2296">
        <f>$P$39*'Profilo fotovoltaico'!B2298+'Approvvigionamento energia'!$Q$39*'Profilo eolico'!B2298</f>
        <v>1225.5185360418616</v>
      </c>
      <c r="F2296">
        <f>$P$41*'Profilo fotovoltaico'!B2298+'Approvvigionamento energia'!$Q$41*'Profilo eolico'!B2298</f>
        <v>1626.0196979996683</v>
      </c>
      <c r="G2296">
        <f>$P$43*'Profilo fotovoltaico'!B2298+'Approvvigionamento energia'!$Q$43*'Profilo eolico'!B2298</f>
        <v>2026.5208599574748</v>
      </c>
      <c r="H2296">
        <f t="shared" si="70"/>
        <v>1138.4335154826958</v>
      </c>
      <c r="I2296">
        <f>IF(LCOH!$C$28=Menu!$A$1,'Approvvigionamento energia'!C2296,0)+IF(LCOH!$C$28=Menu!$A$2,'Approvvigionamento energia'!D2296,0)+IF(LCOH!$C$28=Menu!$A$3,'Approvvigionamento energia'!E2296,0)+IF(LCOH!$C$28=Menu!$A$4,'Approvvigionamento energia'!F2296,0)+IF(LCOH!$C$28=Menu!$A$5,'Approvvigionamento energia'!G2296,0)+IF(LCOH!$C$28=Menu!$A$6,'Approvvigionamento energia'!H2296,0)</f>
        <v>1626.0196979996683</v>
      </c>
      <c r="J2296">
        <f>'Approvvigionamento energia'!A2296+'Approvvigionamento energia'!B2296+'Approvvigionamento energia'!I2296</f>
        <v>2097.4196979996682</v>
      </c>
      <c r="K2296">
        <f>IF(MIN(LCOH!$C$18,J2296)&gt;=$P$48*LCOH!$C$18, MIN(LCOH!$C$18,J2296),0)</f>
        <v>1500</v>
      </c>
      <c r="L2296">
        <f t="shared" si="71"/>
        <v>597.41969799966819</v>
      </c>
      <c r="M2296">
        <f>K2296/LCOH!$C$18</f>
        <v>1</v>
      </c>
      <c r="N2296">
        <f>K2296/LCOH!$C$34</f>
        <v>28.901734104046245</v>
      </c>
    </row>
    <row r="2297" spans="1:14" x14ac:dyDescent="0.35">
      <c r="A2297">
        <f>'Profilo fotovoltaico'!B2299*LCOH!$C$20</f>
        <v>203</v>
      </c>
      <c r="B2297">
        <f>'Profilo eolico'!B2299*LCOH!$C$21</f>
        <v>133.1</v>
      </c>
      <c r="C2297">
        <f>$P$35*'Profilo fotovoltaico'!B2299</f>
        <v>1492.9862740872793</v>
      </c>
      <c r="D2297">
        <f>$Q$37*'Profilo eolico'!B2299</f>
        <v>776.58990445960183</v>
      </c>
      <c r="E2297">
        <f>$P$39*'Profilo fotovoltaico'!B2299+'Approvvigionamento energia'!$Q$39*'Profilo eolico'!B2299</f>
        <v>955.68899686652117</v>
      </c>
      <c r="F2297">
        <f>$P$41*'Profilo fotovoltaico'!B2299+'Approvvigionamento energia'!$Q$41*'Profilo eolico'!B2299</f>
        <v>1134.7880892734406</v>
      </c>
      <c r="G2297">
        <f>$P$43*'Profilo fotovoltaico'!B2299+'Approvvigionamento energia'!$Q$43*'Profilo eolico'!B2299</f>
        <v>1313.8871816803598</v>
      </c>
      <c r="H2297">
        <f t="shared" si="70"/>
        <v>1138.4335154826958</v>
      </c>
      <c r="I2297">
        <f>IF(LCOH!$C$28=Menu!$A$1,'Approvvigionamento energia'!C2297,0)+IF(LCOH!$C$28=Menu!$A$2,'Approvvigionamento energia'!D2297,0)+IF(LCOH!$C$28=Menu!$A$3,'Approvvigionamento energia'!E2297,0)+IF(LCOH!$C$28=Menu!$A$4,'Approvvigionamento energia'!F2297,0)+IF(LCOH!$C$28=Menu!$A$5,'Approvvigionamento energia'!G2297,0)+IF(LCOH!$C$28=Menu!$A$6,'Approvvigionamento energia'!H2297,0)</f>
        <v>1134.7880892734406</v>
      </c>
      <c r="J2297">
        <f>'Approvvigionamento energia'!A2297+'Approvvigionamento energia'!B2297+'Approvvigionamento energia'!I2297</f>
        <v>1470.8880892734405</v>
      </c>
      <c r="K2297">
        <f>IF(MIN(LCOH!$C$18,J2297)&gt;=$P$48*LCOH!$C$18, MIN(LCOH!$C$18,J2297),0)</f>
        <v>1470.8880892734405</v>
      </c>
      <c r="L2297">
        <f t="shared" si="71"/>
        <v>0</v>
      </c>
      <c r="M2297">
        <f>K2297/LCOH!$C$18</f>
        <v>0.980592059515627</v>
      </c>
      <c r="N2297">
        <f>K2297/LCOH!$C$34</f>
        <v>28.340810968659742</v>
      </c>
    </row>
    <row r="2298" spans="1:14" x14ac:dyDescent="0.35">
      <c r="A2298">
        <f>'Profilo fotovoltaico'!B2300*LCOH!$C$20</f>
        <v>78</v>
      </c>
      <c r="B2298">
        <f>'Profilo eolico'!B2300*LCOH!$C$21</f>
        <v>125</v>
      </c>
      <c r="C2298">
        <f>$P$35*'Profilo fotovoltaico'!B2300</f>
        <v>573.65975063452106</v>
      </c>
      <c r="D2298">
        <f>$Q$37*'Profilo eolico'!B2300</f>
        <v>729.32936181405137</v>
      </c>
      <c r="E2298">
        <f>$P$39*'Profilo fotovoltaico'!B2300+'Approvvigionamento energia'!$Q$39*'Profilo eolico'!B2300</f>
        <v>690.41195901916876</v>
      </c>
      <c r="F2298">
        <f>$P$41*'Profilo fotovoltaico'!B2300+'Approvvigionamento energia'!$Q$41*'Profilo eolico'!B2300</f>
        <v>651.49455622428627</v>
      </c>
      <c r="G2298">
        <f>$P$43*'Profilo fotovoltaico'!B2300+'Approvvigionamento energia'!$Q$43*'Profilo eolico'!B2300</f>
        <v>612.57715342940367</v>
      </c>
      <c r="H2298">
        <f t="shared" si="70"/>
        <v>1138.4335154826958</v>
      </c>
      <c r="I2298">
        <f>IF(LCOH!$C$28=Menu!$A$1,'Approvvigionamento energia'!C2298,0)+IF(LCOH!$C$28=Menu!$A$2,'Approvvigionamento energia'!D2298,0)+IF(LCOH!$C$28=Menu!$A$3,'Approvvigionamento energia'!E2298,0)+IF(LCOH!$C$28=Menu!$A$4,'Approvvigionamento energia'!F2298,0)+IF(LCOH!$C$28=Menu!$A$5,'Approvvigionamento energia'!G2298,0)+IF(LCOH!$C$28=Menu!$A$6,'Approvvigionamento energia'!H2298,0)</f>
        <v>651.49455622428627</v>
      </c>
      <c r="J2298">
        <f>'Approvvigionamento energia'!A2298+'Approvvigionamento energia'!B2298+'Approvvigionamento energia'!I2298</f>
        <v>854.49455622428627</v>
      </c>
      <c r="K2298">
        <f>IF(MIN(LCOH!$C$18,J2298)&gt;=$P$48*LCOH!$C$18, MIN(LCOH!$C$18,J2298),0)</f>
        <v>854.49455622428627</v>
      </c>
      <c r="L2298">
        <f t="shared" si="71"/>
        <v>0</v>
      </c>
      <c r="M2298">
        <f>K2298/LCOH!$C$18</f>
        <v>0.56966303748285751</v>
      </c>
      <c r="N2298">
        <f>K2298/LCOH!$C$34</f>
        <v>16.464249638232875</v>
      </c>
    </row>
    <row r="2299" spans="1:14" x14ac:dyDescent="0.35">
      <c r="A2299">
        <f>'Profilo fotovoltaico'!B2301*LCOH!$C$20</f>
        <v>5</v>
      </c>
      <c r="B2299">
        <f>'Profilo eolico'!B2301*LCOH!$C$21</f>
        <v>125</v>
      </c>
      <c r="C2299">
        <f>$P$35*'Profilo fotovoltaico'!B2301</f>
        <v>36.773060938110326</v>
      </c>
      <c r="D2299">
        <f>$Q$37*'Profilo eolico'!B2301</f>
        <v>729.32936181405137</v>
      </c>
      <c r="E2299">
        <f>$P$39*'Profilo fotovoltaico'!B2301+'Approvvigionamento energia'!$Q$39*'Profilo eolico'!B2301</f>
        <v>556.19028659506603</v>
      </c>
      <c r="F2299">
        <f>$P$41*'Profilo fotovoltaico'!B2301+'Approvvigionamento energia'!$Q$41*'Profilo eolico'!B2301</f>
        <v>383.05121137608086</v>
      </c>
      <c r="G2299">
        <f>$P$43*'Profilo fotovoltaico'!B2301+'Approvvigionamento energia'!$Q$43*'Profilo eolico'!B2301</f>
        <v>209.91213615709557</v>
      </c>
      <c r="H2299">
        <f t="shared" si="70"/>
        <v>1138.4335154826958</v>
      </c>
      <c r="I2299">
        <f>IF(LCOH!$C$28=Menu!$A$1,'Approvvigionamento energia'!C2299,0)+IF(LCOH!$C$28=Menu!$A$2,'Approvvigionamento energia'!D2299,0)+IF(LCOH!$C$28=Menu!$A$3,'Approvvigionamento energia'!E2299,0)+IF(LCOH!$C$28=Menu!$A$4,'Approvvigionamento energia'!F2299,0)+IF(LCOH!$C$28=Menu!$A$5,'Approvvigionamento energia'!G2299,0)+IF(LCOH!$C$28=Menu!$A$6,'Approvvigionamento energia'!H2299,0)</f>
        <v>383.05121137608086</v>
      </c>
      <c r="J2299">
        <f>'Approvvigionamento energia'!A2299+'Approvvigionamento energia'!B2299+'Approvvigionamento energia'!I2299</f>
        <v>513.0512113760808</v>
      </c>
      <c r="K2299">
        <f>IF(MIN(LCOH!$C$18,J2299)&gt;=$P$48*LCOH!$C$18, MIN(LCOH!$C$18,J2299),0)</f>
        <v>513.0512113760808</v>
      </c>
      <c r="L2299">
        <f t="shared" si="71"/>
        <v>0</v>
      </c>
      <c r="M2299">
        <f>K2299/LCOH!$C$18</f>
        <v>0.34203414091738721</v>
      </c>
      <c r="N2299">
        <f>K2299/LCOH!$C$34</f>
        <v>9.8853797953002083</v>
      </c>
    </row>
    <row r="2300" spans="1:14" x14ac:dyDescent="0.35">
      <c r="A2300">
        <f>'Profilo fotovoltaico'!B2302*LCOH!$C$20</f>
        <v>0</v>
      </c>
      <c r="B2300">
        <f>'Profilo eolico'!B2302*LCOH!$C$21</f>
        <v>115.7</v>
      </c>
      <c r="C2300">
        <f>$P$35*'Profilo fotovoltaico'!B2302</f>
        <v>0</v>
      </c>
      <c r="D2300">
        <f>$Q$37*'Profilo eolico'!B2302</f>
        <v>675.06725729508594</v>
      </c>
      <c r="E2300">
        <f>$P$39*'Profilo fotovoltaico'!B2302+'Approvvigionamento energia'!$Q$39*'Profilo eolico'!B2302</f>
        <v>506.3004429713144</v>
      </c>
      <c r="F2300">
        <f>$P$41*'Profilo fotovoltaico'!B2302+'Approvvigionamento energia'!$Q$41*'Profilo eolico'!B2302</f>
        <v>337.53362864754297</v>
      </c>
      <c r="G2300">
        <f>$P$43*'Profilo fotovoltaico'!B2302+'Approvvigionamento energia'!$Q$43*'Profilo eolico'!B2302</f>
        <v>168.76681432377148</v>
      </c>
      <c r="H2300">
        <f t="shared" si="70"/>
        <v>1138.4335154826958</v>
      </c>
      <c r="I2300">
        <f>IF(LCOH!$C$28=Menu!$A$1,'Approvvigionamento energia'!C2300,0)+IF(LCOH!$C$28=Menu!$A$2,'Approvvigionamento energia'!D2300,0)+IF(LCOH!$C$28=Menu!$A$3,'Approvvigionamento energia'!E2300,0)+IF(LCOH!$C$28=Menu!$A$4,'Approvvigionamento energia'!F2300,0)+IF(LCOH!$C$28=Menu!$A$5,'Approvvigionamento energia'!G2300,0)+IF(LCOH!$C$28=Menu!$A$6,'Approvvigionamento energia'!H2300,0)</f>
        <v>337.53362864754297</v>
      </c>
      <c r="J2300">
        <f>'Approvvigionamento energia'!A2300+'Approvvigionamento energia'!B2300+'Approvvigionamento energia'!I2300</f>
        <v>453.23362864754296</v>
      </c>
      <c r="K2300">
        <f>IF(MIN(LCOH!$C$18,J2300)&gt;=$P$48*LCOH!$C$18, MIN(LCOH!$C$18,J2300),0)</f>
        <v>453.23362864754296</v>
      </c>
      <c r="L2300">
        <f t="shared" si="71"/>
        <v>0</v>
      </c>
      <c r="M2300">
        <f>K2300/LCOH!$C$18</f>
        <v>0.30215575243169529</v>
      </c>
      <c r="N2300">
        <f>K2300/LCOH!$C$34</f>
        <v>8.7328252147888819</v>
      </c>
    </row>
    <row r="2301" spans="1:14" x14ac:dyDescent="0.35">
      <c r="A2301">
        <f>'Profilo fotovoltaico'!B2303*LCOH!$C$20</f>
        <v>0</v>
      </c>
      <c r="B2301">
        <f>'Profilo eolico'!B2303*LCOH!$C$21</f>
        <v>103.4</v>
      </c>
      <c r="C2301">
        <f>$P$35*'Profilo fotovoltaico'!B2303</f>
        <v>0</v>
      </c>
      <c r="D2301">
        <f>$Q$37*'Profilo eolico'!B2303</f>
        <v>603.30124809258336</v>
      </c>
      <c r="E2301">
        <f>$P$39*'Profilo fotovoltaico'!B2303+'Approvvigionamento energia'!$Q$39*'Profilo eolico'!B2303</f>
        <v>452.47593606943747</v>
      </c>
      <c r="F2301">
        <f>$P$41*'Profilo fotovoltaico'!B2303+'Approvvigionamento energia'!$Q$41*'Profilo eolico'!B2303</f>
        <v>301.65062404629168</v>
      </c>
      <c r="G2301">
        <f>$P$43*'Profilo fotovoltaico'!B2303+'Approvvigionamento energia'!$Q$43*'Profilo eolico'!B2303</f>
        <v>150.82531202314584</v>
      </c>
      <c r="H2301">
        <f t="shared" si="70"/>
        <v>1138.4335154826958</v>
      </c>
      <c r="I2301">
        <f>IF(LCOH!$C$28=Menu!$A$1,'Approvvigionamento energia'!C2301,0)+IF(LCOH!$C$28=Menu!$A$2,'Approvvigionamento energia'!D2301,0)+IF(LCOH!$C$28=Menu!$A$3,'Approvvigionamento energia'!E2301,0)+IF(LCOH!$C$28=Menu!$A$4,'Approvvigionamento energia'!F2301,0)+IF(LCOH!$C$28=Menu!$A$5,'Approvvigionamento energia'!G2301,0)+IF(LCOH!$C$28=Menu!$A$6,'Approvvigionamento energia'!H2301,0)</f>
        <v>301.65062404629168</v>
      </c>
      <c r="J2301">
        <f>'Approvvigionamento energia'!A2301+'Approvvigionamento energia'!B2301+'Approvvigionamento energia'!I2301</f>
        <v>405.05062404629166</v>
      </c>
      <c r="K2301">
        <f>IF(MIN(LCOH!$C$18,J2301)&gt;=$P$48*LCOH!$C$18, MIN(LCOH!$C$18,J2301),0)</f>
        <v>405.05062404629166</v>
      </c>
      <c r="L2301">
        <f t="shared" si="71"/>
        <v>0</v>
      </c>
      <c r="M2301">
        <f>K2301/LCOH!$C$18</f>
        <v>0.27003374936419444</v>
      </c>
      <c r="N2301">
        <f>K2301/LCOH!$C$34</f>
        <v>7.804443623242614</v>
      </c>
    </row>
    <row r="2302" spans="1:14" x14ac:dyDescent="0.35">
      <c r="A2302">
        <f>'Profilo fotovoltaico'!B2304*LCOH!$C$20</f>
        <v>0</v>
      </c>
      <c r="B2302">
        <f>'Profilo eolico'!B2304*LCOH!$C$21</f>
        <v>101.5</v>
      </c>
      <c r="C2302">
        <f>$P$35*'Profilo fotovoltaico'!B2304</f>
        <v>0</v>
      </c>
      <c r="D2302">
        <f>$Q$37*'Profilo eolico'!B2304</f>
        <v>592.21544179300975</v>
      </c>
      <c r="E2302">
        <f>$P$39*'Profilo fotovoltaico'!B2304+'Approvvigionamento energia'!$Q$39*'Profilo eolico'!B2304</f>
        <v>444.16158134475728</v>
      </c>
      <c r="F2302">
        <f>$P$41*'Profilo fotovoltaico'!B2304+'Approvvigionamento energia'!$Q$41*'Profilo eolico'!B2304</f>
        <v>296.10772089650487</v>
      </c>
      <c r="G2302">
        <f>$P$43*'Profilo fotovoltaico'!B2304+'Approvvigionamento energia'!$Q$43*'Profilo eolico'!B2304</f>
        <v>148.05386044825244</v>
      </c>
      <c r="H2302">
        <f t="shared" si="70"/>
        <v>1138.4335154826958</v>
      </c>
      <c r="I2302">
        <f>IF(LCOH!$C$28=Menu!$A$1,'Approvvigionamento energia'!C2302,0)+IF(LCOH!$C$28=Menu!$A$2,'Approvvigionamento energia'!D2302,0)+IF(LCOH!$C$28=Menu!$A$3,'Approvvigionamento energia'!E2302,0)+IF(LCOH!$C$28=Menu!$A$4,'Approvvigionamento energia'!F2302,0)+IF(LCOH!$C$28=Menu!$A$5,'Approvvigionamento energia'!G2302,0)+IF(LCOH!$C$28=Menu!$A$6,'Approvvigionamento energia'!H2302,0)</f>
        <v>296.10772089650487</v>
      </c>
      <c r="J2302">
        <f>'Approvvigionamento energia'!A2302+'Approvvigionamento energia'!B2302+'Approvvigionamento energia'!I2302</f>
        <v>397.60772089650487</v>
      </c>
      <c r="K2302">
        <f>IF(MIN(LCOH!$C$18,J2302)&gt;=$P$48*LCOH!$C$18, MIN(LCOH!$C$18,J2302),0)</f>
        <v>397.60772089650487</v>
      </c>
      <c r="L2302">
        <f t="shared" si="71"/>
        <v>0</v>
      </c>
      <c r="M2302">
        <f>K2302/LCOH!$C$18</f>
        <v>0.26507181393100326</v>
      </c>
      <c r="N2302">
        <f>K2302/LCOH!$C$34</f>
        <v>7.6610350847110764</v>
      </c>
    </row>
    <row r="2303" spans="1:14" x14ac:dyDescent="0.35">
      <c r="A2303">
        <f>'Profilo fotovoltaico'!B2305*LCOH!$C$20</f>
        <v>0</v>
      </c>
      <c r="B2303">
        <f>'Profilo eolico'!B2305*LCOH!$C$21</f>
        <v>107.5</v>
      </c>
      <c r="C2303">
        <f>$P$35*'Profilo fotovoltaico'!B2305</f>
        <v>0</v>
      </c>
      <c r="D2303">
        <f>$Q$37*'Profilo eolico'!B2305</f>
        <v>627.22325116008415</v>
      </c>
      <c r="E2303">
        <f>$P$39*'Profilo fotovoltaico'!B2305+'Approvvigionamento energia'!$Q$39*'Profilo eolico'!B2305</f>
        <v>470.41743837006311</v>
      </c>
      <c r="F2303">
        <f>$P$41*'Profilo fotovoltaico'!B2305+'Approvvigionamento energia'!$Q$41*'Profilo eolico'!B2305</f>
        <v>313.61162558004207</v>
      </c>
      <c r="G2303">
        <f>$P$43*'Profilo fotovoltaico'!B2305+'Approvvigionamento energia'!$Q$43*'Profilo eolico'!B2305</f>
        <v>156.80581279002104</v>
      </c>
      <c r="H2303">
        <f t="shared" si="70"/>
        <v>1138.4335154826958</v>
      </c>
      <c r="I2303">
        <f>IF(LCOH!$C$28=Menu!$A$1,'Approvvigionamento energia'!C2303,0)+IF(LCOH!$C$28=Menu!$A$2,'Approvvigionamento energia'!D2303,0)+IF(LCOH!$C$28=Menu!$A$3,'Approvvigionamento energia'!E2303,0)+IF(LCOH!$C$28=Menu!$A$4,'Approvvigionamento energia'!F2303,0)+IF(LCOH!$C$28=Menu!$A$5,'Approvvigionamento energia'!G2303,0)+IF(LCOH!$C$28=Menu!$A$6,'Approvvigionamento energia'!H2303,0)</f>
        <v>313.61162558004207</v>
      </c>
      <c r="J2303">
        <f>'Approvvigionamento energia'!A2303+'Approvvigionamento energia'!B2303+'Approvvigionamento energia'!I2303</f>
        <v>421.11162558004207</v>
      </c>
      <c r="K2303">
        <f>IF(MIN(LCOH!$C$18,J2303)&gt;=$P$48*LCOH!$C$18, MIN(LCOH!$C$18,J2303),0)</f>
        <v>421.11162558004207</v>
      </c>
      <c r="L2303">
        <f t="shared" si="71"/>
        <v>0</v>
      </c>
      <c r="M2303">
        <f>K2303/LCOH!$C$18</f>
        <v>0.28074108372002804</v>
      </c>
      <c r="N2303">
        <f>K2303/LCOH!$C$34</f>
        <v>8.1139041537580372</v>
      </c>
    </row>
    <row r="2304" spans="1:14" x14ac:dyDescent="0.35">
      <c r="A2304">
        <f>'Profilo fotovoltaico'!B2306*LCOH!$C$20</f>
        <v>0</v>
      </c>
      <c r="B2304">
        <f>'Profilo eolico'!B2306*LCOH!$C$21</f>
        <v>116.3</v>
      </c>
      <c r="C2304">
        <f>$P$35*'Profilo fotovoltaico'!B2306</f>
        <v>0</v>
      </c>
      <c r="D2304">
        <f>$Q$37*'Profilo eolico'!B2306</f>
        <v>678.56803823179337</v>
      </c>
      <c r="E2304">
        <f>$P$39*'Profilo fotovoltaico'!B2306+'Approvvigionamento energia'!$Q$39*'Profilo eolico'!B2306</f>
        <v>508.926028673845</v>
      </c>
      <c r="F2304">
        <f>$P$41*'Profilo fotovoltaico'!B2306+'Approvvigionamento energia'!$Q$41*'Profilo eolico'!B2306</f>
        <v>339.28401911589668</v>
      </c>
      <c r="G2304">
        <f>$P$43*'Profilo fotovoltaico'!B2306+'Approvvigionamento energia'!$Q$43*'Profilo eolico'!B2306</f>
        <v>169.64200955794834</v>
      </c>
      <c r="H2304">
        <f t="shared" si="70"/>
        <v>1138.4335154826958</v>
      </c>
      <c r="I2304">
        <f>IF(LCOH!$C$28=Menu!$A$1,'Approvvigionamento energia'!C2304,0)+IF(LCOH!$C$28=Menu!$A$2,'Approvvigionamento energia'!D2304,0)+IF(LCOH!$C$28=Menu!$A$3,'Approvvigionamento energia'!E2304,0)+IF(LCOH!$C$28=Menu!$A$4,'Approvvigionamento energia'!F2304,0)+IF(LCOH!$C$28=Menu!$A$5,'Approvvigionamento energia'!G2304,0)+IF(LCOH!$C$28=Menu!$A$6,'Approvvigionamento energia'!H2304,0)</f>
        <v>339.28401911589668</v>
      </c>
      <c r="J2304">
        <f>'Approvvigionamento energia'!A2304+'Approvvigionamento energia'!B2304+'Approvvigionamento energia'!I2304</f>
        <v>455.58401911589669</v>
      </c>
      <c r="K2304">
        <f>IF(MIN(LCOH!$C$18,J2304)&gt;=$P$48*LCOH!$C$18, MIN(LCOH!$C$18,J2304),0)</f>
        <v>455.58401911589669</v>
      </c>
      <c r="L2304">
        <f t="shared" si="71"/>
        <v>0</v>
      </c>
      <c r="M2304">
        <f>K2304/LCOH!$C$18</f>
        <v>0.30372267941059777</v>
      </c>
      <c r="N2304">
        <f>K2304/LCOH!$C$34</f>
        <v>8.778112121693578</v>
      </c>
    </row>
    <row r="2305" spans="1:14" x14ac:dyDescent="0.35">
      <c r="A2305">
        <f>'Profilo fotovoltaico'!B2307*LCOH!$C$20</f>
        <v>0</v>
      </c>
      <c r="B2305">
        <f>'Profilo eolico'!B2307*LCOH!$C$21</f>
        <v>122.5</v>
      </c>
      <c r="C2305">
        <f>$P$35*'Profilo fotovoltaico'!B2307</f>
        <v>0</v>
      </c>
      <c r="D2305">
        <f>$Q$37*'Profilo eolico'!B2307</f>
        <v>714.74277457777032</v>
      </c>
      <c r="E2305">
        <f>$P$39*'Profilo fotovoltaico'!B2307+'Approvvigionamento energia'!$Q$39*'Profilo eolico'!B2307</f>
        <v>536.05708093332771</v>
      </c>
      <c r="F2305">
        <f>$P$41*'Profilo fotovoltaico'!B2307+'Approvvigionamento energia'!$Q$41*'Profilo eolico'!B2307</f>
        <v>357.37138728888516</v>
      </c>
      <c r="G2305">
        <f>$P$43*'Profilo fotovoltaico'!B2307+'Approvvigionamento energia'!$Q$43*'Profilo eolico'!B2307</f>
        <v>178.68569364444258</v>
      </c>
      <c r="H2305">
        <f t="shared" si="70"/>
        <v>1138.4335154826958</v>
      </c>
      <c r="I2305">
        <f>IF(LCOH!$C$28=Menu!$A$1,'Approvvigionamento energia'!C2305,0)+IF(LCOH!$C$28=Menu!$A$2,'Approvvigionamento energia'!D2305,0)+IF(LCOH!$C$28=Menu!$A$3,'Approvvigionamento energia'!E2305,0)+IF(LCOH!$C$28=Menu!$A$4,'Approvvigionamento energia'!F2305,0)+IF(LCOH!$C$28=Menu!$A$5,'Approvvigionamento energia'!G2305,0)+IF(LCOH!$C$28=Menu!$A$6,'Approvvigionamento energia'!H2305,0)</f>
        <v>357.37138728888516</v>
      </c>
      <c r="J2305">
        <f>'Approvvigionamento energia'!A2305+'Approvvigionamento energia'!B2305+'Approvvigionamento energia'!I2305</f>
        <v>479.87138728888516</v>
      </c>
      <c r="K2305">
        <f>IF(MIN(LCOH!$C$18,J2305)&gt;=$P$48*LCOH!$C$18, MIN(LCOH!$C$18,J2305),0)</f>
        <v>479.87138728888516</v>
      </c>
      <c r="L2305">
        <f t="shared" si="71"/>
        <v>0</v>
      </c>
      <c r="M2305">
        <f>K2305/LCOH!$C$18</f>
        <v>0.31991425819259012</v>
      </c>
      <c r="N2305">
        <f>K2305/LCOH!$C$34</f>
        <v>9.246076826375436</v>
      </c>
    </row>
    <row r="2306" spans="1:14" x14ac:dyDescent="0.35">
      <c r="A2306">
        <f>'Profilo fotovoltaico'!B2308*LCOH!$C$20</f>
        <v>0</v>
      </c>
      <c r="B2306">
        <f>'Profilo eolico'!B2308*LCOH!$C$21</f>
        <v>124.39999999999999</v>
      </c>
      <c r="C2306">
        <f>$P$35*'Profilo fotovoltaico'!B2308</f>
        <v>0</v>
      </c>
      <c r="D2306">
        <f>$Q$37*'Profilo eolico'!B2308</f>
        <v>725.82858087734394</v>
      </c>
      <c r="E2306">
        <f>$P$39*'Profilo fotovoltaico'!B2308+'Approvvigionamento energia'!$Q$39*'Profilo eolico'!B2308</f>
        <v>544.37143565800795</v>
      </c>
      <c r="F2306">
        <f>$P$41*'Profilo fotovoltaico'!B2308+'Approvvigionamento energia'!$Q$41*'Profilo eolico'!B2308</f>
        <v>362.91429043867197</v>
      </c>
      <c r="G2306">
        <f>$P$43*'Profilo fotovoltaico'!B2308+'Approvvigionamento energia'!$Q$43*'Profilo eolico'!B2308</f>
        <v>181.45714521933598</v>
      </c>
      <c r="H2306">
        <f t="shared" ref="H2306:H2369" si="72">$P$45</f>
        <v>1138.4335154826958</v>
      </c>
      <c r="I2306">
        <f>IF(LCOH!$C$28=Menu!$A$1,'Approvvigionamento energia'!C2306,0)+IF(LCOH!$C$28=Menu!$A$2,'Approvvigionamento energia'!D2306,0)+IF(LCOH!$C$28=Menu!$A$3,'Approvvigionamento energia'!E2306,0)+IF(LCOH!$C$28=Menu!$A$4,'Approvvigionamento energia'!F2306,0)+IF(LCOH!$C$28=Menu!$A$5,'Approvvigionamento energia'!G2306,0)+IF(LCOH!$C$28=Menu!$A$6,'Approvvigionamento energia'!H2306,0)</f>
        <v>362.91429043867197</v>
      </c>
      <c r="J2306">
        <f>'Approvvigionamento energia'!A2306+'Approvvigionamento energia'!B2306+'Approvvigionamento energia'!I2306</f>
        <v>487.31429043867195</v>
      </c>
      <c r="K2306">
        <f>IF(MIN(LCOH!$C$18,J2306)&gt;=$P$48*LCOH!$C$18, MIN(LCOH!$C$18,J2306),0)</f>
        <v>487.31429043867195</v>
      </c>
      <c r="L2306">
        <f t="shared" si="71"/>
        <v>0</v>
      </c>
      <c r="M2306">
        <f>K2306/LCOH!$C$18</f>
        <v>0.3248761936257813</v>
      </c>
      <c r="N2306">
        <f>K2306/LCOH!$C$34</f>
        <v>9.3894853649069745</v>
      </c>
    </row>
    <row r="2307" spans="1:14" x14ac:dyDescent="0.35">
      <c r="A2307">
        <f>'Profilo fotovoltaico'!B2309*LCOH!$C$20</f>
        <v>0</v>
      </c>
      <c r="B2307">
        <f>'Profilo eolico'!B2309*LCOH!$C$21</f>
        <v>122.2</v>
      </c>
      <c r="C2307">
        <f>$P$35*'Profilo fotovoltaico'!B2309</f>
        <v>0</v>
      </c>
      <c r="D2307">
        <f>$Q$37*'Profilo eolico'!B2309</f>
        <v>712.99238410941666</v>
      </c>
      <c r="E2307">
        <f>$P$39*'Profilo fotovoltaico'!B2309+'Approvvigionamento energia'!$Q$39*'Profilo eolico'!B2309</f>
        <v>534.74428808206244</v>
      </c>
      <c r="F2307">
        <f>$P$41*'Profilo fotovoltaico'!B2309+'Approvvigionamento energia'!$Q$41*'Profilo eolico'!B2309</f>
        <v>356.49619205470833</v>
      </c>
      <c r="G2307">
        <f>$P$43*'Profilo fotovoltaico'!B2309+'Approvvigionamento energia'!$Q$43*'Profilo eolico'!B2309</f>
        <v>178.24809602735417</v>
      </c>
      <c r="H2307">
        <f t="shared" si="72"/>
        <v>1138.4335154826958</v>
      </c>
      <c r="I2307">
        <f>IF(LCOH!$C$28=Menu!$A$1,'Approvvigionamento energia'!C2307,0)+IF(LCOH!$C$28=Menu!$A$2,'Approvvigionamento energia'!D2307,0)+IF(LCOH!$C$28=Menu!$A$3,'Approvvigionamento energia'!E2307,0)+IF(LCOH!$C$28=Menu!$A$4,'Approvvigionamento energia'!F2307,0)+IF(LCOH!$C$28=Menu!$A$5,'Approvvigionamento energia'!G2307,0)+IF(LCOH!$C$28=Menu!$A$6,'Approvvigionamento energia'!H2307,0)</f>
        <v>356.49619205470833</v>
      </c>
      <c r="J2307">
        <f>'Approvvigionamento energia'!A2307+'Approvvigionamento energia'!B2307+'Approvvigionamento energia'!I2307</f>
        <v>478.69619205470832</v>
      </c>
      <c r="K2307">
        <f>IF(MIN(LCOH!$C$18,J2307)&gt;=$P$48*LCOH!$C$18, MIN(LCOH!$C$18,J2307),0)</f>
        <v>478.69619205470832</v>
      </c>
      <c r="L2307">
        <f t="shared" ref="L2307:L2370" si="73">J2307-K2307</f>
        <v>0</v>
      </c>
      <c r="M2307">
        <f>K2307/LCOH!$C$18</f>
        <v>0.31913079470313888</v>
      </c>
      <c r="N2307">
        <f>K2307/LCOH!$C$34</f>
        <v>9.2234333729230897</v>
      </c>
    </row>
    <row r="2308" spans="1:14" x14ac:dyDescent="0.35">
      <c r="A2308">
        <f>'Profilo fotovoltaico'!B2310*LCOH!$C$20</f>
        <v>0</v>
      </c>
      <c r="B2308">
        <f>'Profilo eolico'!B2310*LCOH!$C$21</f>
        <v>119.6</v>
      </c>
      <c r="C2308">
        <f>$P$35*'Profilo fotovoltaico'!B2310</f>
        <v>0</v>
      </c>
      <c r="D2308">
        <f>$Q$37*'Profilo eolico'!B2310</f>
        <v>697.82233338368428</v>
      </c>
      <c r="E2308">
        <f>$P$39*'Profilo fotovoltaico'!B2310+'Approvvigionamento energia'!$Q$39*'Profilo eolico'!B2310</f>
        <v>523.36675003776327</v>
      </c>
      <c r="F2308">
        <f>$P$41*'Profilo fotovoltaico'!B2310+'Approvvigionamento energia'!$Q$41*'Profilo eolico'!B2310</f>
        <v>348.91116669184214</v>
      </c>
      <c r="G2308">
        <f>$P$43*'Profilo fotovoltaico'!B2310+'Approvvigionamento energia'!$Q$43*'Profilo eolico'!B2310</f>
        <v>174.45558334592107</v>
      </c>
      <c r="H2308">
        <f t="shared" si="72"/>
        <v>1138.4335154826958</v>
      </c>
      <c r="I2308">
        <f>IF(LCOH!$C$28=Menu!$A$1,'Approvvigionamento energia'!C2308,0)+IF(LCOH!$C$28=Menu!$A$2,'Approvvigionamento energia'!D2308,0)+IF(LCOH!$C$28=Menu!$A$3,'Approvvigionamento energia'!E2308,0)+IF(LCOH!$C$28=Menu!$A$4,'Approvvigionamento energia'!F2308,0)+IF(LCOH!$C$28=Menu!$A$5,'Approvvigionamento energia'!G2308,0)+IF(LCOH!$C$28=Menu!$A$6,'Approvvigionamento energia'!H2308,0)</f>
        <v>348.91116669184214</v>
      </c>
      <c r="J2308">
        <f>'Approvvigionamento energia'!A2308+'Approvvigionamento energia'!B2308+'Approvvigionamento energia'!I2308</f>
        <v>468.51116669184216</v>
      </c>
      <c r="K2308">
        <f>IF(MIN(LCOH!$C$18,J2308)&gt;=$P$48*LCOH!$C$18, MIN(LCOH!$C$18,J2308),0)</f>
        <v>468.51116669184216</v>
      </c>
      <c r="L2308">
        <f t="shared" si="73"/>
        <v>0</v>
      </c>
      <c r="M2308">
        <f>K2308/LCOH!$C$18</f>
        <v>0.31234077779456143</v>
      </c>
      <c r="N2308">
        <f>K2308/LCOH!$C$34</f>
        <v>9.0271901096694069</v>
      </c>
    </row>
    <row r="2309" spans="1:14" x14ac:dyDescent="0.35">
      <c r="A2309">
        <f>'Profilo fotovoltaico'!B2311*LCOH!$C$20</f>
        <v>0</v>
      </c>
      <c r="B2309">
        <f>'Profilo eolico'!B2311*LCOH!$C$21</f>
        <v>118.2</v>
      </c>
      <c r="C2309">
        <f>$P$35*'Profilo fotovoltaico'!B2311</f>
        <v>0</v>
      </c>
      <c r="D2309">
        <f>$Q$37*'Profilo eolico'!B2311</f>
        <v>689.65384453136699</v>
      </c>
      <c r="E2309">
        <f>$P$39*'Profilo fotovoltaico'!B2311+'Approvvigionamento energia'!$Q$39*'Profilo eolico'!B2311</f>
        <v>517.24038339852518</v>
      </c>
      <c r="F2309">
        <f>$P$41*'Profilo fotovoltaico'!B2311+'Approvvigionamento energia'!$Q$41*'Profilo eolico'!B2311</f>
        <v>344.82692226568349</v>
      </c>
      <c r="G2309">
        <f>$P$43*'Profilo fotovoltaico'!B2311+'Approvvigionamento energia'!$Q$43*'Profilo eolico'!B2311</f>
        <v>172.41346113284175</v>
      </c>
      <c r="H2309">
        <f t="shared" si="72"/>
        <v>1138.4335154826958</v>
      </c>
      <c r="I2309">
        <f>IF(LCOH!$C$28=Menu!$A$1,'Approvvigionamento energia'!C2309,0)+IF(LCOH!$C$28=Menu!$A$2,'Approvvigionamento energia'!D2309,0)+IF(LCOH!$C$28=Menu!$A$3,'Approvvigionamento energia'!E2309,0)+IF(LCOH!$C$28=Menu!$A$4,'Approvvigionamento energia'!F2309,0)+IF(LCOH!$C$28=Menu!$A$5,'Approvvigionamento energia'!G2309,0)+IF(LCOH!$C$28=Menu!$A$6,'Approvvigionamento energia'!H2309,0)</f>
        <v>344.82692226568349</v>
      </c>
      <c r="J2309">
        <f>'Approvvigionamento energia'!A2309+'Approvvigionamento energia'!B2309+'Approvvigionamento energia'!I2309</f>
        <v>463.02692226568348</v>
      </c>
      <c r="K2309">
        <f>IF(MIN(LCOH!$C$18,J2309)&gt;=$P$48*LCOH!$C$18, MIN(LCOH!$C$18,J2309),0)</f>
        <v>463.02692226568348</v>
      </c>
      <c r="L2309">
        <f t="shared" si="73"/>
        <v>0</v>
      </c>
      <c r="M2309">
        <f>K2309/LCOH!$C$18</f>
        <v>0.30868461484378901</v>
      </c>
      <c r="N2309">
        <f>K2309/LCOH!$C$34</f>
        <v>8.9215206602251147</v>
      </c>
    </row>
    <row r="2310" spans="1:14" x14ac:dyDescent="0.35">
      <c r="A2310">
        <f>'Profilo fotovoltaico'!B2312*LCOH!$C$20</f>
        <v>0</v>
      </c>
      <c r="B2310">
        <f>'Profilo eolico'!B2312*LCOH!$C$21</f>
        <v>118.5</v>
      </c>
      <c r="C2310">
        <f>$P$35*'Profilo fotovoltaico'!B2312</f>
        <v>0</v>
      </c>
      <c r="D2310">
        <f>$Q$37*'Profilo eolico'!B2312</f>
        <v>691.40423499972064</v>
      </c>
      <c r="E2310">
        <f>$P$39*'Profilo fotovoltaico'!B2312+'Approvvigionamento energia'!$Q$39*'Profilo eolico'!B2312</f>
        <v>518.55317624979045</v>
      </c>
      <c r="F2310">
        <f>$P$41*'Profilo fotovoltaico'!B2312+'Approvvigionamento energia'!$Q$41*'Profilo eolico'!B2312</f>
        <v>345.70211749986032</v>
      </c>
      <c r="G2310">
        <f>$P$43*'Profilo fotovoltaico'!B2312+'Approvvigionamento energia'!$Q$43*'Profilo eolico'!B2312</f>
        <v>172.85105874993016</v>
      </c>
      <c r="H2310">
        <f t="shared" si="72"/>
        <v>1138.4335154826958</v>
      </c>
      <c r="I2310">
        <f>IF(LCOH!$C$28=Menu!$A$1,'Approvvigionamento energia'!C2310,0)+IF(LCOH!$C$28=Menu!$A$2,'Approvvigionamento energia'!D2310,0)+IF(LCOH!$C$28=Menu!$A$3,'Approvvigionamento energia'!E2310,0)+IF(LCOH!$C$28=Menu!$A$4,'Approvvigionamento energia'!F2310,0)+IF(LCOH!$C$28=Menu!$A$5,'Approvvigionamento energia'!G2310,0)+IF(LCOH!$C$28=Menu!$A$6,'Approvvigionamento energia'!H2310,0)</f>
        <v>345.70211749986032</v>
      </c>
      <c r="J2310">
        <f>'Approvvigionamento energia'!A2310+'Approvvigionamento energia'!B2310+'Approvvigionamento energia'!I2310</f>
        <v>464.20211749986032</v>
      </c>
      <c r="K2310">
        <f>IF(MIN(LCOH!$C$18,J2310)&gt;=$P$48*LCOH!$C$18, MIN(LCOH!$C$18,J2310),0)</f>
        <v>464.20211749986032</v>
      </c>
      <c r="L2310">
        <f t="shared" si="73"/>
        <v>0</v>
      </c>
      <c r="M2310">
        <f>K2310/LCOH!$C$18</f>
        <v>0.30946807833324019</v>
      </c>
      <c r="N2310">
        <f>K2310/LCOH!$C$34</f>
        <v>8.9441641136774628</v>
      </c>
    </row>
    <row r="2311" spans="1:14" x14ac:dyDescent="0.35">
      <c r="A2311">
        <f>'Profilo fotovoltaico'!B2313*LCOH!$C$20</f>
        <v>42</v>
      </c>
      <c r="B2311">
        <f>'Profilo eolico'!B2313*LCOH!$C$21</f>
        <v>117.4</v>
      </c>
      <c r="C2311">
        <f>$P$35*'Profilo fotovoltaico'!B2313</f>
        <v>308.89371188012677</v>
      </c>
      <c r="D2311">
        <f>$Q$37*'Profilo eolico'!B2313</f>
        <v>684.98613661575712</v>
      </c>
      <c r="E2311">
        <f>$P$39*'Profilo fotovoltaico'!B2313+'Approvvigionamento energia'!$Q$39*'Profilo eolico'!B2313</f>
        <v>590.96303043184946</v>
      </c>
      <c r="F2311">
        <f>$P$41*'Profilo fotovoltaico'!B2313+'Approvvigionamento energia'!$Q$41*'Profilo eolico'!B2313</f>
        <v>496.93992424794192</v>
      </c>
      <c r="G2311">
        <f>$P$43*'Profilo fotovoltaico'!B2313+'Approvvigionamento energia'!$Q$43*'Profilo eolico'!B2313</f>
        <v>402.91681806403437</v>
      </c>
      <c r="H2311">
        <f t="shared" si="72"/>
        <v>1138.4335154826958</v>
      </c>
      <c r="I2311">
        <f>IF(LCOH!$C$28=Menu!$A$1,'Approvvigionamento energia'!C2311,0)+IF(LCOH!$C$28=Menu!$A$2,'Approvvigionamento energia'!D2311,0)+IF(LCOH!$C$28=Menu!$A$3,'Approvvigionamento energia'!E2311,0)+IF(LCOH!$C$28=Menu!$A$4,'Approvvigionamento energia'!F2311,0)+IF(LCOH!$C$28=Menu!$A$5,'Approvvigionamento energia'!G2311,0)+IF(LCOH!$C$28=Menu!$A$6,'Approvvigionamento energia'!H2311,0)</f>
        <v>496.93992424794192</v>
      </c>
      <c r="J2311">
        <f>'Approvvigionamento energia'!A2311+'Approvvigionamento energia'!B2311+'Approvvigionamento energia'!I2311</f>
        <v>656.33992424794189</v>
      </c>
      <c r="K2311">
        <f>IF(MIN(LCOH!$C$18,J2311)&gt;=$P$48*LCOH!$C$18, MIN(LCOH!$C$18,J2311),0)</f>
        <v>656.33992424794189</v>
      </c>
      <c r="L2311">
        <f t="shared" si="73"/>
        <v>0</v>
      </c>
      <c r="M2311">
        <f>K2311/LCOH!$C$18</f>
        <v>0.43755994949862792</v>
      </c>
      <c r="N2311">
        <f>K2311/LCOH!$C$34</f>
        <v>12.646241314989247</v>
      </c>
    </row>
    <row r="2312" spans="1:14" x14ac:dyDescent="0.35">
      <c r="A2312">
        <f>'Profilo fotovoltaico'!B2314*LCOH!$C$20</f>
        <v>162</v>
      </c>
      <c r="B2312">
        <f>'Profilo eolico'!B2314*LCOH!$C$21</f>
        <v>95.5</v>
      </c>
      <c r="C2312">
        <f>$P$35*'Profilo fotovoltaico'!B2314</f>
        <v>1191.4471743947745</v>
      </c>
      <c r="D2312">
        <f>$Q$37*'Profilo eolico'!B2314</f>
        <v>557.20763242593523</v>
      </c>
      <c r="E2312">
        <f>$P$39*'Profilo fotovoltaico'!B2314+'Approvvigionamento energia'!$Q$39*'Profilo eolico'!B2314</f>
        <v>715.76751791814502</v>
      </c>
      <c r="F2312">
        <f>$P$41*'Profilo fotovoltaico'!B2314+'Approvvigionamento energia'!$Q$41*'Profilo eolico'!B2314</f>
        <v>874.32740341035492</v>
      </c>
      <c r="G2312">
        <f>$P$43*'Profilo fotovoltaico'!B2314+'Approvvigionamento energia'!$Q$43*'Profilo eolico'!B2314</f>
        <v>1032.8872889025647</v>
      </c>
      <c r="H2312">
        <f t="shared" si="72"/>
        <v>1138.4335154826958</v>
      </c>
      <c r="I2312">
        <f>IF(LCOH!$C$28=Menu!$A$1,'Approvvigionamento energia'!C2312,0)+IF(LCOH!$C$28=Menu!$A$2,'Approvvigionamento energia'!D2312,0)+IF(LCOH!$C$28=Menu!$A$3,'Approvvigionamento energia'!E2312,0)+IF(LCOH!$C$28=Menu!$A$4,'Approvvigionamento energia'!F2312,0)+IF(LCOH!$C$28=Menu!$A$5,'Approvvigionamento energia'!G2312,0)+IF(LCOH!$C$28=Menu!$A$6,'Approvvigionamento energia'!H2312,0)</f>
        <v>874.32740341035492</v>
      </c>
      <c r="J2312">
        <f>'Approvvigionamento energia'!A2312+'Approvvigionamento energia'!B2312+'Approvvigionamento energia'!I2312</f>
        <v>1131.8274034103549</v>
      </c>
      <c r="K2312">
        <f>IF(MIN(LCOH!$C$18,J2312)&gt;=$P$48*LCOH!$C$18, MIN(LCOH!$C$18,J2312),0)</f>
        <v>1131.8274034103549</v>
      </c>
      <c r="L2312">
        <f t="shared" si="73"/>
        <v>0</v>
      </c>
      <c r="M2312">
        <f>K2312/LCOH!$C$18</f>
        <v>0.75455160227356999</v>
      </c>
      <c r="N2312">
        <f>K2312/LCOH!$C$34</f>
        <v>21.807849776692773</v>
      </c>
    </row>
    <row r="2313" spans="1:14" x14ac:dyDescent="0.35">
      <c r="A2313">
        <f>'Profilo fotovoltaico'!B2315*LCOH!$C$20</f>
        <v>312</v>
      </c>
      <c r="B2313">
        <f>'Profilo eolico'!B2315*LCOH!$C$21</f>
        <v>84.8</v>
      </c>
      <c r="C2313">
        <f>$P$35*'Profilo fotovoltaico'!B2315</f>
        <v>2294.6390025380842</v>
      </c>
      <c r="D2313">
        <f>$Q$37*'Profilo eolico'!B2315</f>
        <v>494.77703905465245</v>
      </c>
      <c r="E2313">
        <f>$P$39*'Profilo fotovoltaico'!B2315+'Approvvigionamento energia'!$Q$39*'Profilo eolico'!B2315</f>
        <v>944.74252992551033</v>
      </c>
      <c r="F2313">
        <f>$P$41*'Profilo fotovoltaico'!B2315+'Approvvigionamento energia'!$Q$41*'Profilo eolico'!B2315</f>
        <v>1394.7080207963684</v>
      </c>
      <c r="G2313">
        <f>$P$43*'Profilo fotovoltaico'!B2315+'Approvvigionamento energia'!$Q$43*'Profilo eolico'!B2315</f>
        <v>1844.6735116672262</v>
      </c>
      <c r="H2313">
        <f t="shared" si="72"/>
        <v>1138.4335154826958</v>
      </c>
      <c r="I2313">
        <f>IF(LCOH!$C$28=Menu!$A$1,'Approvvigionamento energia'!C2313,0)+IF(LCOH!$C$28=Menu!$A$2,'Approvvigionamento energia'!D2313,0)+IF(LCOH!$C$28=Menu!$A$3,'Approvvigionamento energia'!E2313,0)+IF(LCOH!$C$28=Menu!$A$4,'Approvvigionamento energia'!F2313,0)+IF(LCOH!$C$28=Menu!$A$5,'Approvvigionamento energia'!G2313,0)+IF(LCOH!$C$28=Menu!$A$6,'Approvvigionamento energia'!H2313,0)</f>
        <v>1394.7080207963684</v>
      </c>
      <c r="J2313">
        <f>'Approvvigionamento energia'!A2313+'Approvvigionamento energia'!B2313+'Approvvigionamento energia'!I2313</f>
        <v>1791.5080207963683</v>
      </c>
      <c r="K2313">
        <f>IF(MIN(LCOH!$C$18,J2313)&gt;=$P$48*LCOH!$C$18, MIN(LCOH!$C$18,J2313),0)</f>
        <v>1500</v>
      </c>
      <c r="L2313">
        <f t="shared" si="73"/>
        <v>291.50802079636833</v>
      </c>
      <c r="M2313">
        <f>K2313/LCOH!$C$18</f>
        <v>1</v>
      </c>
      <c r="N2313">
        <f>K2313/LCOH!$C$34</f>
        <v>28.901734104046245</v>
      </c>
    </row>
    <row r="2314" spans="1:14" x14ac:dyDescent="0.35">
      <c r="A2314">
        <f>'Profilo fotovoltaico'!B2316*LCOH!$C$20</f>
        <v>450</v>
      </c>
      <c r="B2314">
        <f>'Profilo eolico'!B2316*LCOH!$C$21</f>
        <v>104.89999999999999</v>
      </c>
      <c r="C2314">
        <f>$P$35*'Profilo fotovoltaico'!B2316</f>
        <v>3309.5754844299295</v>
      </c>
      <c r="D2314">
        <f>$Q$37*'Profilo eolico'!B2316</f>
        <v>612.05320043435188</v>
      </c>
      <c r="E2314">
        <f>$P$39*'Profilo fotovoltaico'!B2316+'Approvvigionamento energia'!$Q$39*'Profilo eolico'!B2316</f>
        <v>1286.4337714332462</v>
      </c>
      <c r="F2314">
        <f>$P$41*'Profilo fotovoltaico'!B2316+'Approvvigionamento energia'!$Q$41*'Profilo eolico'!B2316</f>
        <v>1960.8143424321406</v>
      </c>
      <c r="G2314">
        <f>$P$43*'Profilo fotovoltaico'!B2316+'Approvvigionamento energia'!$Q$43*'Profilo eolico'!B2316</f>
        <v>2635.1949134310348</v>
      </c>
      <c r="H2314">
        <f t="shared" si="72"/>
        <v>1138.4335154826958</v>
      </c>
      <c r="I2314">
        <f>IF(LCOH!$C$28=Menu!$A$1,'Approvvigionamento energia'!C2314,0)+IF(LCOH!$C$28=Menu!$A$2,'Approvvigionamento energia'!D2314,0)+IF(LCOH!$C$28=Menu!$A$3,'Approvvigionamento energia'!E2314,0)+IF(LCOH!$C$28=Menu!$A$4,'Approvvigionamento energia'!F2314,0)+IF(LCOH!$C$28=Menu!$A$5,'Approvvigionamento energia'!G2314,0)+IF(LCOH!$C$28=Menu!$A$6,'Approvvigionamento energia'!H2314,0)</f>
        <v>1960.8143424321406</v>
      </c>
      <c r="J2314">
        <f>'Approvvigionamento energia'!A2314+'Approvvigionamento energia'!B2314+'Approvvigionamento energia'!I2314</f>
        <v>2515.7143424321407</v>
      </c>
      <c r="K2314">
        <f>IF(MIN(LCOH!$C$18,J2314)&gt;=$P$48*LCOH!$C$18, MIN(LCOH!$C$18,J2314),0)</f>
        <v>1500</v>
      </c>
      <c r="L2314">
        <f t="shared" si="73"/>
        <v>1015.7143424321407</v>
      </c>
      <c r="M2314">
        <f>K2314/LCOH!$C$18</f>
        <v>1</v>
      </c>
      <c r="N2314">
        <f>K2314/LCOH!$C$34</f>
        <v>28.901734104046245</v>
      </c>
    </row>
    <row r="2315" spans="1:14" x14ac:dyDescent="0.35">
      <c r="A2315">
        <f>'Profilo fotovoltaico'!B2317*LCOH!$C$20</f>
        <v>541</v>
      </c>
      <c r="B2315">
        <f>'Profilo eolico'!B2317*LCOH!$C$21</f>
        <v>116.8</v>
      </c>
      <c r="C2315">
        <f>$P$35*'Profilo fotovoltaico'!B2317</f>
        <v>3978.8451935035373</v>
      </c>
      <c r="D2315">
        <f>$Q$37*'Profilo eolico'!B2317</f>
        <v>681.48535567904958</v>
      </c>
      <c r="E2315">
        <f>$P$39*'Profilo fotovoltaico'!B2317+'Approvvigionamento energia'!$Q$39*'Profilo eolico'!B2317</f>
        <v>1505.8253151351714</v>
      </c>
      <c r="F2315">
        <f>$P$41*'Profilo fotovoltaico'!B2317+'Approvvigionamento energia'!$Q$41*'Profilo eolico'!B2317</f>
        <v>2330.1652745912934</v>
      </c>
      <c r="G2315">
        <f>$P$43*'Profilo fotovoltaico'!B2317+'Approvvigionamento energia'!$Q$43*'Profilo eolico'!B2317</f>
        <v>3154.5052340474153</v>
      </c>
      <c r="H2315">
        <f t="shared" si="72"/>
        <v>1138.4335154826958</v>
      </c>
      <c r="I2315">
        <f>IF(LCOH!$C$28=Menu!$A$1,'Approvvigionamento energia'!C2315,0)+IF(LCOH!$C$28=Menu!$A$2,'Approvvigionamento energia'!D2315,0)+IF(LCOH!$C$28=Menu!$A$3,'Approvvigionamento energia'!E2315,0)+IF(LCOH!$C$28=Menu!$A$4,'Approvvigionamento energia'!F2315,0)+IF(LCOH!$C$28=Menu!$A$5,'Approvvigionamento energia'!G2315,0)+IF(LCOH!$C$28=Menu!$A$6,'Approvvigionamento energia'!H2315,0)</f>
        <v>2330.1652745912934</v>
      </c>
      <c r="J2315">
        <f>'Approvvigionamento energia'!A2315+'Approvvigionamento energia'!B2315+'Approvvigionamento energia'!I2315</f>
        <v>2987.9652745912936</v>
      </c>
      <c r="K2315">
        <f>IF(MIN(LCOH!$C$18,J2315)&gt;=$P$48*LCOH!$C$18, MIN(LCOH!$C$18,J2315),0)</f>
        <v>1500</v>
      </c>
      <c r="L2315">
        <f t="shared" si="73"/>
        <v>1487.9652745912936</v>
      </c>
      <c r="M2315">
        <f>K2315/LCOH!$C$18</f>
        <v>1</v>
      </c>
      <c r="N2315">
        <f>K2315/LCOH!$C$34</f>
        <v>28.901734104046245</v>
      </c>
    </row>
    <row r="2316" spans="1:14" x14ac:dyDescent="0.35">
      <c r="A2316">
        <f>'Profilo fotovoltaico'!B2318*LCOH!$C$20</f>
        <v>580</v>
      </c>
      <c r="B2316">
        <f>'Profilo eolico'!B2318*LCOH!$C$21</f>
        <v>107.6</v>
      </c>
      <c r="C2316">
        <f>$P$35*'Profilo fotovoltaico'!B2318</f>
        <v>4265.6750688207976</v>
      </c>
      <c r="D2316">
        <f>$Q$37*'Profilo eolico'!B2318</f>
        <v>627.80671464953548</v>
      </c>
      <c r="E2316">
        <f>$P$39*'Profilo fotovoltaico'!B2318+'Approvvigionamento energia'!$Q$39*'Profilo eolico'!B2318</f>
        <v>1537.2738031923509</v>
      </c>
      <c r="F2316">
        <f>$P$41*'Profilo fotovoltaico'!B2318+'Approvvigionamento energia'!$Q$41*'Profilo eolico'!B2318</f>
        <v>2446.7408917351668</v>
      </c>
      <c r="G2316">
        <f>$P$43*'Profilo fotovoltaico'!B2318+'Approvvigionamento energia'!$Q$43*'Profilo eolico'!B2318</f>
        <v>3356.2079802779822</v>
      </c>
      <c r="H2316">
        <f t="shared" si="72"/>
        <v>1138.4335154826958</v>
      </c>
      <c r="I2316">
        <f>IF(LCOH!$C$28=Menu!$A$1,'Approvvigionamento energia'!C2316,0)+IF(LCOH!$C$28=Menu!$A$2,'Approvvigionamento energia'!D2316,0)+IF(LCOH!$C$28=Menu!$A$3,'Approvvigionamento energia'!E2316,0)+IF(LCOH!$C$28=Menu!$A$4,'Approvvigionamento energia'!F2316,0)+IF(LCOH!$C$28=Menu!$A$5,'Approvvigionamento energia'!G2316,0)+IF(LCOH!$C$28=Menu!$A$6,'Approvvigionamento energia'!H2316,0)</f>
        <v>2446.7408917351668</v>
      </c>
      <c r="J2316">
        <f>'Approvvigionamento energia'!A2316+'Approvvigionamento energia'!B2316+'Approvvigionamento energia'!I2316</f>
        <v>3134.3408917351667</v>
      </c>
      <c r="K2316">
        <f>IF(MIN(LCOH!$C$18,J2316)&gt;=$P$48*LCOH!$C$18, MIN(LCOH!$C$18,J2316),0)</f>
        <v>1500</v>
      </c>
      <c r="L2316">
        <f t="shared" si="73"/>
        <v>1634.3408917351667</v>
      </c>
      <c r="M2316">
        <f>K2316/LCOH!$C$18</f>
        <v>1</v>
      </c>
      <c r="N2316">
        <f>K2316/LCOH!$C$34</f>
        <v>28.901734104046245</v>
      </c>
    </row>
    <row r="2317" spans="1:14" x14ac:dyDescent="0.35">
      <c r="A2317">
        <f>'Profilo fotovoltaico'!B2319*LCOH!$C$20</f>
        <v>568</v>
      </c>
      <c r="B2317">
        <f>'Profilo eolico'!B2319*LCOH!$C$21</f>
        <v>93.600000000000009</v>
      </c>
      <c r="C2317">
        <f>$P$35*'Profilo fotovoltaico'!B2319</f>
        <v>4177.4197225693324</v>
      </c>
      <c r="D2317">
        <f>$Q$37*'Profilo eolico'!B2319</f>
        <v>546.12182612636173</v>
      </c>
      <c r="E2317">
        <f>$P$39*'Profilo fotovoltaico'!B2319+'Approvvigionamento energia'!$Q$39*'Profilo eolico'!B2319</f>
        <v>1453.9463002371044</v>
      </c>
      <c r="F2317">
        <f>$P$41*'Profilo fotovoltaico'!B2319+'Approvvigionamento energia'!$Q$41*'Profilo eolico'!B2319</f>
        <v>2361.7707743478472</v>
      </c>
      <c r="G2317">
        <f>$P$43*'Profilo fotovoltaico'!B2319+'Approvvigionamento energia'!$Q$43*'Profilo eolico'!B2319</f>
        <v>3269.59524845859</v>
      </c>
      <c r="H2317">
        <f t="shared" si="72"/>
        <v>1138.4335154826958</v>
      </c>
      <c r="I2317">
        <f>IF(LCOH!$C$28=Menu!$A$1,'Approvvigionamento energia'!C2317,0)+IF(LCOH!$C$28=Menu!$A$2,'Approvvigionamento energia'!D2317,0)+IF(LCOH!$C$28=Menu!$A$3,'Approvvigionamento energia'!E2317,0)+IF(LCOH!$C$28=Menu!$A$4,'Approvvigionamento energia'!F2317,0)+IF(LCOH!$C$28=Menu!$A$5,'Approvvigionamento energia'!G2317,0)+IF(LCOH!$C$28=Menu!$A$6,'Approvvigionamento energia'!H2317,0)</f>
        <v>2361.7707743478472</v>
      </c>
      <c r="J2317">
        <f>'Approvvigionamento energia'!A2317+'Approvvigionamento energia'!B2317+'Approvvigionamento energia'!I2317</f>
        <v>3023.3707743478471</v>
      </c>
      <c r="K2317">
        <f>IF(MIN(LCOH!$C$18,J2317)&gt;=$P$48*LCOH!$C$18, MIN(LCOH!$C$18,J2317),0)</f>
        <v>1500</v>
      </c>
      <c r="L2317">
        <f t="shared" si="73"/>
        <v>1523.3707743478471</v>
      </c>
      <c r="M2317">
        <f>K2317/LCOH!$C$18</f>
        <v>1</v>
      </c>
      <c r="N2317">
        <f>K2317/LCOH!$C$34</f>
        <v>28.901734104046245</v>
      </c>
    </row>
    <row r="2318" spans="1:14" x14ac:dyDescent="0.35">
      <c r="A2318">
        <f>'Profilo fotovoltaico'!B2320*LCOH!$C$20</f>
        <v>521</v>
      </c>
      <c r="B2318">
        <f>'Profilo eolico'!B2320*LCOH!$C$21</f>
        <v>84.4</v>
      </c>
      <c r="C2318">
        <f>$P$35*'Profilo fotovoltaico'!B2320</f>
        <v>3831.7529497510959</v>
      </c>
      <c r="D2318">
        <f>$Q$37*'Profilo eolico'!B2320</f>
        <v>492.44318509684751</v>
      </c>
      <c r="E2318">
        <f>$P$39*'Profilo fotovoltaico'!B2320+'Approvvigionamento energia'!$Q$39*'Profilo eolico'!B2320</f>
        <v>1327.2706262604097</v>
      </c>
      <c r="F2318">
        <f>$P$41*'Profilo fotovoltaico'!B2320+'Approvvigionamento energia'!$Q$41*'Profilo eolico'!B2320</f>
        <v>2162.0980674239718</v>
      </c>
      <c r="G2318">
        <f>$P$43*'Profilo fotovoltaico'!B2320+'Approvvigionamento energia'!$Q$43*'Profilo eolico'!B2320</f>
        <v>2996.9255085875338</v>
      </c>
      <c r="H2318">
        <f t="shared" si="72"/>
        <v>1138.4335154826958</v>
      </c>
      <c r="I2318">
        <f>IF(LCOH!$C$28=Menu!$A$1,'Approvvigionamento energia'!C2318,0)+IF(LCOH!$C$28=Menu!$A$2,'Approvvigionamento energia'!D2318,0)+IF(LCOH!$C$28=Menu!$A$3,'Approvvigionamento energia'!E2318,0)+IF(LCOH!$C$28=Menu!$A$4,'Approvvigionamento energia'!F2318,0)+IF(LCOH!$C$28=Menu!$A$5,'Approvvigionamento energia'!G2318,0)+IF(LCOH!$C$28=Menu!$A$6,'Approvvigionamento energia'!H2318,0)</f>
        <v>2162.0980674239718</v>
      </c>
      <c r="J2318">
        <f>'Approvvigionamento energia'!A2318+'Approvvigionamento energia'!B2318+'Approvvigionamento energia'!I2318</f>
        <v>2767.4980674239719</v>
      </c>
      <c r="K2318">
        <f>IF(MIN(LCOH!$C$18,J2318)&gt;=$P$48*LCOH!$C$18, MIN(LCOH!$C$18,J2318),0)</f>
        <v>1500</v>
      </c>
      <c r="L2318">
        <f t="shared" si="73"/>
        <v>1267.4980674239719</v>
      </c>
      <c r="M2318">
        <f>K2318/LCOH!$C$18</f>
        <v>1</v>
      </c>
      <c r="N2318">
        <f>K2318/LCOH!$C$34</f>
        <v>28.901734104046245</v>
      </c>
    </row>
    <row r="2319" spans="1:14" x14ac:dyDescent="0.35">
      <c r="A2319">
        <f>'Profilo fotovoltaico'!B2321*LCOH!$C$20</f>
        <v>446</v>
      </c>
      <c r="B2319">
        <f>'Profilo eolico'!B2321*LCOH!$C$21</f>
        <v>83</v>
      </c>
      <c r="C2319">
        <f>$P$35*'Profilo fotovoltaico'!B2321</f>
        <v>3280.1570356794409</v>
      </c>
      <c r="D2319">
        <f>$Q$37*'Profilo eolico'!B2321</f>
        <v>484.27469624453011</v>
      </c>
      <c r="E2319">
        <f>$P$39*'Profilo fotovoltaico'!B2321+'Approvvigionamento energia'!$Q$39*'Profilo eolico'!B2321</f>
        <v>1183.2452811032579</v>
      </c>
      <c r="F2319">
        <f>$P$41*'Profilo fotovoltaico'!B2321+'Approvvigionamento energia'!$Q$41*'Profilo eolico'!B2321</f>
        <v>1882.2158659619854</v>
      </c>
      <c r="G2319">
        <f>$P$43*'Profilo fotovoltaico'!B2321+'Approvvigionamento energia'!$Q$43*'Profilo eolico'!B2321</f>
        <v>2581.1864508207136</v>
      </c>
      <c r="H2319">
        <f t="shared" si="72"/>
        <v>1138.4335154826958</v>
      </c>
      <c r="I2319">
        <f>IF(LCOH!$C$28=Menu!$A$1,'Approvvigionamento energia'!C2319,0)+IF(LCOH!$C$28=Menu!$A$2,'Approvvigionamento energia'!D2319,0)+IF(LCOH!$C$28=Menu!$A$3,'Approvvigionamento energia'!E2319,0)+IF(LCOH!$C$28=Menu!$A$4,'Approvvigionamento energia'!F2319,0)+IF(LCOH!$C$28=Menu!$A$5,'Approvvigionamento energia'!G2319,0)+IF(LCOH!$C$28=Menu!$A$6,'Approvvigionamento energia'!H2319,0)</f>
        <v>1882.2158659619854</v>
      </c>
      <c r="J2319">
        <f>'Approvvigionamento energia'!A2319+'Approvvigionamento energia'!B2319+'Approvvigionamento energia'!I2319</f>
        <v>2411.2158659619854</v>
      </c>
      <c r="K2319">
        <f>IF(MIN(LCOH!$C$18,J2319)&gt;=$P$48*LCOH!$C$18, MIN(LCOH!$C$18,J2319),0)</f>
        <v>1500</v>
      </c>
      <c r="L2319">
        <f t="shared" si="73"/>
        <v>911.2158659619854</v>
      </c>
      <c r="M2319">
        <f>K2319/LCOH!$C$18</f>
        <v>1</v>
      </c>
      <c r="N2319">
        <f>K2319/LCOH!$C$34</f>
        <v>28.901734104046245</v>
      </c>
    </row>
    <row r="2320" spans="1:14" x14ac:dyDescent="0.35">
      <c r="A2320">
        <f>'Profilo fotovoltaico'!B2322*LCOH!$C$20</f>
        <v>337</v>
      </c>
      <c r="B2320">
        <f>'Profilo eolico'!B2322*LCOH!$C$21</f>
        <v>87.6</v>
      </c>
      <c r="C2320">
        <f>$P$35*'Profilo fotovoltaico'!B2322</f>
        <v>2478.5043072286362</v>
      </c>
      <c r="D2320">
        <f>$Q$37*'Profilo eolico'!B2322</f>
        <v>511.11401675928721</v>
      </c>
      <c r="E2320">
        <f>$P$39*'Profilo fotovoltaico'!B2322+'Approvvigionamento energia'!$Q$39*'Profilo eolico'!B2322</f>
        <v>1002.9615893766245</v>
      </c>
      <c r="F2320">
        <f>$P$41*'Profilo fotovoltaico'!B2322+'Approvvigionamento energia'!$Q$41*'Profilo eolico'!B2322</f>
        <v>1494.8091619939617</v>
      </c>
      <c r="G2320">
        <f>$P$43*'Profilo fotovoltaico'!B2322+'Approvvigionamento energia'!$Q$43*'Profilo eolico'!B2322</f>
        <v>1986.656734611299</v>
      </c>
      <c r="H2320">
        <f t="shared" si="72"/>
        <v>1138.4335154826958</v>
      </c>
      <c r="I2320">
        <f>IF(LCOH!$C$28=Menu!$A$1,'Approvvigionamento energia'!C2320,0)+IF(LCOH!$C$28=Menu!$A$2,'Approvvigionamento energia'!D2320,0)+IF(LCOH!$C$28=Menu!$A$3,'Approvvigionamento energia'!E2320,0)+IF(LCOH!$C$28=Menu!$A$4,'Approvvigionamento energia'!F2320,0)+IF(LCOH!$C$28=Menu!$A$5,'Approvvigionamento energia'!G2320,0)+IF(LCOH!$C$28=Menu!$A$6,'Approvvigionamento energia'!H2320,0)</f>
        <v>1494.8091619939617</v>
      </c>
      <c r="J2320">
        <f>'Approvvigionamento energia'!A2320+'Approvvigionamento energia'!B2320+'Approvvigionamento energia'!I2320</f>
        <v>1919.4091619939618</v>
      </c>
      <c r="K2320">
        <f>IF(MIN(LCOH!$C$18,J2320)&gt;=$P$48*LCOH!$C$18, MIN(LCOH!$C$18,J2320),0)</f>
        <v>1500</v>
      </c>
      <c r="L2320">
        <f t="shared" si="73"/>
        <v>419.40916199396179</v>
      </c>
      <c r="M2320">
        <f>K2320/LCOH!$C$18</f>
        <v>1</v>
      </c>
      <c r="N2320">
        <f>K2320/LCOH!$C$34</f>
        <v>28.901734104046245</v>
      </c>
    </row>
    <row r="2321" spans="1:14" x14ac:dyDescent="0.35">
      <c r="A2321">
        <f>'Profilo fotovoltaico'!B2323*LCOH!$C$20</f>
        <v>204</v>
      </c>
      <c r="B2321">
        <f>'Profilo eolico'!B2323*LCOH!$C$21</f>
        <v>105.1</v>
      </c>
      <c r="C2321">
        <f>$P$35*'Profilo fotovoltaico'!B2323</f>
        <v>1500.3408862749011</v>
      </c>
      <c r="D2321">
        <f>$Q$37*'Profilo eolico'!B2323</f>
        <v>613.22012741325443</v>
      </c>
      <c r="E2321">
        <f>$P$39*'Profilo fotovoltaico'!B2323+'Approvvigionamento energia'!$Q$39*'Profilo eolico'!B2323</f>
        <v>835.00031712866598</v>
      </c>
      <c r="F2321">
        <f>$P$41*'Profilo fotovoltaico'!B2323+'Approvvigionamento energia'!$Q$41*'Profilo eolico'!B2323</f>
        <v>1056.7805068440778</v>
      </c>
      <c r="G2321">
        <f>$P$43*'Profilo fotovoltaico'!B2323+'Approvvigionamento energia'!$Q$43*'Profilo eolico'!B2323</f>
        <v>1278.5606965594893</v>
      </c>
      <c r="H2321">
        <f t="shared" si="72"/>
        <v>1138.4335154826958</v>
      </c>
      <c r="I2321">
        <f>IF(LCOH!$C$28=Menu!$A$1,'Approvvigionamento energia'!C2321,0)+IF(LCOH!$C$28=Menu!$A$2,'Approvvigionamento energia'!D2321,0)+IF(LCOH!$C$28=Menu!$A$3,'Approvvigionamento energia'!E2321,0)+IF(LCOH!$C$28=Menu!$A$4,'Approvvigionamento energia'!F2321,0)+IF(LCOH!$C$28=Menu!$A$5,'Approvvigionamento energia'!G2321,0)+IF(LCOH!$C$28=Menu!$A$6,'Approvvigionamento energia'!H2321,0)</f>
        <v>1056.7805068440778</v>
      </c>
      <c r="J2321">
        <f>'Approvvigionamento energia'!A2321+'Approvvigionamento energia'!B2321+'Approvvigionamento energia'!I2321</f>
        <v>1365.8805068440779</v>
      </c>
      <c r="K2321">
        <f>IF(MIN(LCOH!$C$18,J2321)&gt;=$P$48*LCOH!$C$18, MIN(LCOH!$C$18,J2321),0)</f>
        <v>1365.8805068440779</v>
      </c>
      <c r="L2321">
        <f t="shared" si="73"/>
        <v>0</v>
      </c>
      <c r="M2321">
        <f>K2321/LCOH!$C$18</f>
        <v>0.91058700456271857</v>
      </c>
      <c r="N2321">
        <f>K2321/LCOH!$C$34</f>
        <v>26.317543484471635</v>
      </c>
    </row>
    <row r="2322" spans="1:14" x14ac:dyDescent="0.35">
      <c r="A2322">
        <f>'Profilo fotovoltaico'!B2324*LCOH!$C$20</f>
        <v>80</v>
      </c>
      <c r="B2322">
        <f>'Profilo eolico'!B2324*LCOH!$C$21</f>
        <v>130.89999999999998</v>
      </c>
      <c r="C2322">
        <f>$P$35*'Profilo fotovoltaico'!B2324</f>
        <v>588.36897500976522</v>
      </c>
      <c r="D2322">
        <f>$Q$37*'Profilo eolico'!B2324</f>
        <v>763.75370769167455</v>
      </c>
      <c r="E2322">
        <f>$P$39*'Profilo fotovoltaico'!B2324+'Approvvigionamento energia'!$Q$39*'Profilo eolico'!B2324</f>
        <v>719.90752452119716</v>
      </c>
      <c r="F2322">
        <f>$P$41*'Profilo fotovoltaico'!B2324+'Approvvigionamento energia'!$Q$41*'Profilo eolico'!B2324</f>
        <v>676.06134135071989</v>
      </c>
      <c r="G2322">
        <f>$P$43*'Profilo fotovoltaico'!B2324+'Approvvigionamento energia'!$Q$43*'Profilo eolico'!B2324</f>
        <v>632.21515818024261</v>
      </c>
      <c r="H2322">
        <f t="shared" si="72"/>
        <v>1138.4335154826958</v>
      </c>
      <c r="I2322">
        <f>IF(LCOH!$C$28=Menu!$A$1,'Approvvigionamento energia'!C2322,0)+IF(LCOH!$C$28=Menu!$A$2,'Approvvigionamento energia'!D2322,0)+IF(LCOH!$C$28=Menu!$A$3,'Approvvigionamento energia'!E2322,0)+IF(LCOH!$C$28=Menu!$A$4,'Approvvigionamento energia'!F2322,0)+IF(LCOH!$C$28=Menu!$A$5,'Approvvigionamento energia'!G2322,0)+IF(LCOH!$C$28=Menu!$A$6,'Approvvigionamento energia'!H2322,0)</f>
        <v>676.06134135071989</v>
      </c>
      <c r="J2322">
        <f>'Approvvigionamento energia'!A2322+'Approvvigionamento energia'!B2322+'Approvvigionamento energia'!I2322</f>
        <v>886.96134135071986</v>
      </c>
      <c r="K2322">
        <f>IF(MIN(LCOH!$C$18,J2322)&gt;=$P$48*LCOH!$C$18, MIN(LCOH!$C$18,J2322),0)</f>
        <v>886.96134135071986</v>
      </c>
      <c r="L2322">
        <f t="shared" si="73"/>
        <v>0</v>
      </c>
      <c r="M2322">
        <f>K2322/LCOH!$C$18</f>
        <v>0.59130756090047987</v>
      </c>
      <c r="N2322">
        <f>K2322/LCOH!$C$34</f>
        <v>17.089813898857802</v>
      </c>
    </row>
    <row r="2323" spans="1:14" x14ac:dyDescent="0.35">
      <c r="A2323">
        <f>'Profilo fotovoltaico'!B2325*LCOH!$C$20</f>
        <v>5</v>
      </c>
      <c r="B2323">
        <f>'Profilo eolico'!B2325*LCOH!$C$21</f>
        <v>151.9</v>
      </c>
      <c r="C2323">
        <f>$P$35*'Profilo fotovoltaico'!B2325</f>
        <v>36.773060938110326</v>
      </c>
      <c r="D2323">
        <f>$Q$37*'Profilo eolico'!B2325</f>
        <v>886.28104047643524</v>
      </c>
      <c r="E2323">
        <f>$P$39*'Profilo fotovoltaico'!B2325+'Approvvigionamento energia'!$Q$39*'Profilo eolico'!B2325</f>
        <v>673.9040455918539</v>
      </c>
      <c r="F2323">
        <f>$P$41*'Profilo fotovoltaico'!B2325+'Approvvigionamento energia'!$Q$41*'Profilo eolico'!B2325</f>
        <v>461.52705070727279</v>
      </c>
      <c r="G2323">
        <f>$P$43*'Profilo fotovoltaico'!B2325+'Approvvigionamento energia'!$Q$43*'Profilo eolico'!B2325</f>
        <v>249.15005582269157</v>
      </c>
      <c r="H2323">
        <f t="shared" si="72"/>
        <v>1138.4335154826958</v>
      </c>
      <c r="I2323">
        <f>IF(LCOH!$C$28=Menu!$A$1,'Approvvigionamento energia'!C2323,0)+IF(LCOH!$C$28=Menu!$A$2,'Approvvigionamento energia'!D2323,0)+IF(LCOH!$C$28=Menu!$A$3,'Approvvigionamento energia'!E2323,0)+IF(LCOH!$C$28=Menu!$A$4,'Approvvigionamento energia'!F2323,0)+IF(LCOH!$C$28=Menu!$A$5,'Approvvigionamento energia'!G2323,0)+IF(LCOH!$C$28=Menu!$A$6,'Approvvigionamento energia'!H2323,0)</f>
        <v>461.52705070727279</v>
      </c>
      <c r="J2323">
        <f>'Approvvigionamento energia'!A2323+'Approvvigionamento energia'!B2323+'Approvvigionamento energia'!I2323</f>
        <v>618.42705070727277</v>
      </c>
      <c r="K2323">
        <f>IF(MIN(LCOH!$C$18,J2323)&gt;=$P$48*LCOH!$C$18, MIN(LCOH!$C$18,J2323),0)</f>
        <v>618.42705070727277</v>
      </c>
      <c r="L2323">
        <f t="shared" si="73"/>
        <v>0</v>
      </c>
      <c r="M2323">
        <f>K2323/LCOH!$C$18</f>
        <v>0.41228470047151516</v>
      </c>
      <c r="N2323">
        <f>K2323/LCOH!$C$34</f>
        <v>11.915742788194081</v>
      </c>
    </row>
    <row r="2324" spans="1:14" x14ac:dyDescent="0.35">
      <c r="A2324">
        <f>'Profilo fotovoltaico'!B2326*LCOH!$C$20</f>
        <v>0</v>
      </c>
      <c r="B2324">
        <f>'Profilo eolico'!B2326*LCOH!$C$21</f>
        <v>159</v>
      </c>
      <c r="C2324">
        <f>$P$35*'Profilo fotovoltaico'!B2326</f>
        <v>0</v>
      </c>
      <c r="D2324">
        <f>$Q$37*'Profilo eolico'!B2326</f>
        <v>927.70694822747339</v>
      </c>
      <c r="E2324">
        <f>$P$39*'Profilo fotovoltaico'!B2326+'Approvvigionamento energia'!$Q$39*'Profilo eolico'!B2326</f>
        <v>695.78021117060496</v>
      </c>
      <c r="F2324">
        <f>$P$41*'Profilo fotovoltaico'!B2326+'Approvvigionamento energia'!$Q$41*'Profilo eolico'!B2326</f>
        <v>463.8534741137367</v>
      </c>
      <c r="G2324">
        <f>$P$43*'Profilo fotovoltaico'!B2326+'Approvvigionamento energia'!$Q$43*'Profilo eolico'!B2326</f>
        <v>231.92673705686835</v>
      </c>
      <c r="H2324">
        <f t="shared" si="72"/>
        <v>1138.4335154826958</v>
      </c>
      <c r="I2324">
        <f>IF(LCOH!$C$28=Menu!$A$1,'Approvvigionamento energia'!C2324,0)+IF(LCOH!$C$28=Menu!$A$2,'Approvvigionamento energia'!D2324,0)+IF(LCOH!$C$28=Menu!$A$3,'Approvvigionamento energia'!E2324,0)+IF(LCOH!$C$28=Menu!$A$4,'Approvvigionamento energia'!F2324,0)+IF(LCOH!$C$28=Menu!$A$5,'Approvvigionamento energia'!G2324,0)+IF(LCOH!$C$28=Menu!$A$6,'Approvvigionamento energia'!H2324,0)</f>
        <v>463.8534741137367</v>
      </c>
      <c r="J2324">
        <f>'Approvvigionamento energia'!A2324+'Approvvigionamento energia'!B2324+'Approvvigionamento energia'!I2324</f>
        <v>622.85347411373664</v>
      </c>
      <c r="K2324">
        <f>IF(MIN(LCOH!$C$18,J2324)&gt;=$P$48*LCOH!$C$18, MIN(LCOH!$C$18,J2324),0)</f>
        <v>622.85347411373664</v>
      </c>
      <c r="L2324">
        <f t="shared" si="73"/>
        <v>0</v>
      </c>
      <c r="M2324">
        <f>K2324/LCOH!$C$18</f>
        <v>0.41523564940915775</v>
      </c>
      <c r="N2324">
        <f>K2324/LCOH!$C$34</f>
        <v>12.001030329744443</v>
      </c>
    </row>
    <row r="2325" spans="1:14" x14ac:dyDescent="0.35">
      <c r="A2325">
        <f>'Profilo fotovoltaico'!B2327*LCOH!$C$20</f>
        <v>0</v>
      </c>
      <c r="B2325">
        <f>'Profilo eolico'!B2327*LCOH!$C$21</f>
        <v>154.4</v>
      </c>
      <c r="C2325">
        <f>$P$35*'Profilo fotovoltaico'!B2327</f>
        <v>0</v>
      </c>
      <c r="D2325">
        <f>$Q$37*'Profilo eolico'!B2327</f>
        <v>900.86762771271628</v>
      </c>
      <c r="E2325">
        <f>$P$39*'Profilo fotovoltaico'!B2327+'Approvvigionamento energia'!$Q$39*'Profilo eolico'!B2327</f>
        <v>675.65072078453716</v>
      </c>
      <c r="F2325">
        <f>$P$41*'Profilo fotovoltaico'!B2327+'Approvvigionamento energia'!$Q$41*'Profilo eolico'!B2327</f>
        <v>450.43381385635814</v>
      </c>
      <c r="G2325">
        <f>$P$43*'Profilo fotovoltaico'!B2327+'Approvvigionamento energia'!$Q$43*'Profilo eolico'!B2327</f>
        <v>225.21690692817907</v>
      </c>
      <c r="H2325">
        <f t="shared" si="72"/>
        <v>1138.4335154826958</v>
      </c>
      <c r="I2325">
        <f>IF(LCOH!$C$28=Menu!$A$1,'Approvvigionamento energia'!C2325,0)+IF(LCOH!$C$28=Menu!$A$2,'Approvvigionamento energia'!D2325,0)+IF(LCOH!$C$28=Menu!$A$3,'Approvvigionamento energia'!E2325,0)+IF(LCOH!$C$28=Menu!$A$4,'Approvvigionamento energia'!F2325,0)+IF(LCOH!$C$28=Menu!$A$5,'Approvvigionamento energia'!G2325,0)+IF(LCOH!$C$28=Menu!$A$6,'Approvvigionamento energia'!H2325,0)</f>
        <v>450.43381385635814</v>
      </c>
      <c r="J2325">
        <f>'Approvvigionamento energia'!A2325+'Approvvigionamento energia'!B2325+'Approvvigionamento energia'!I2325</f>
        <v>604.83381385635812</v>
      </c>
      <c r="K2325">
        <f>IF(MIN(LCOH!$C$18,J2325)&gt;=$P$48*LCOH!$C$18, MIN(LCOH!$C$18,J2325),0)</f>
        <v>604.83381385635812</v>
      </c>
      <c r="L2325">
        <f t="shared" si="73"/>
        <v>0</v>
      </c>
      <c r="M2325">
        <f>K2325/LCOH!$C$18</f>
        <v>0.4032225425709054</v>
      </c>
      <c r="N2325">
        <f>K2325/LCOH!$C$34</f>
        <v>11.653830710141776</v>
      </c>
    </row>
    <row r="2326" spans="1:14" x14ac:dyDescent="0.35">
      <c r="A2326">
        <f>'Profilo fotovoltaico'!B2328*LCOH!$C$20</f>
        <v>0</v>
      </c>
      <c r="B2326">
        <f>'Profilo eolico'!B2328*LCOH!$C$21</f>
        <v>147.9</v>
      </c>
      <c r="C2326">
        <f>$P$35*'Profilo fotovoltaico'!B2328</f>
        <v>0</v>
      </c>
      <c r="D2326">
        <f>$Q$37*'Profilo eolico'!B2328</f>
        <v>862.94250089838556</v>
      </c>
      <c r="E2326">
        <f>$P$39*'Profilo fotovoltaico'!B2328+'Approvvigionamento energia'!$Q$39*'Profilo eolico'!B2328</f>
        <v>647.20687567378911</v>
      </c>
      <c r="F2326">
        <f>$P$41*'Profilo fotovoltaico'!B2328+'Approvvigionamento energia'!$Q$41*'Profilo eolico'!B2328</f>
        <v>431.47125044919278</v>
      </c>
      <c r="G2326">
        <f>$P$43*'Profilo fotovoltaico'!B2328+'Approvvigionamento energia'!$Q$43*'Profilo eolico'!B2328</f>
        <v>215.73562522459639</v>
      </c>
      <c r="H2326">
        <f t="shared" si="72"/>
        <v>1138.4335154826958</v>
      </c>
      <c r="I2326">
        <f>IF(LCOH!$C$28=Menu!$A$1,'Approvvigionamento energia'!C2326,0)+IF(LCOH!$C$28=Menu!$A$2,'Approvvigionamento energia'!D2326,0)+IF(LCOH!$C$28=Menu!$A$3,'Approvvigionamento energia'!E2326,0)+IF(LCOH!$C$28=Menu!$A$4,'Approvvigionamento energia'!F2326,0)+IF(LCOH!$C$28=Menu!$A$5,'Approvvigionamento energia'!G2326,0)+IF(LCOH!$C$28=Menu!$A$6,'Approvvigionamento energia'!H2326,0)</f>
        <v>431.47125044919278</v>
      </c>
      <c r="J2326">
        <f>'Approvvigionamento energia'!A2326+'Approvvigionamento energia'!B2326+'Approvvigionamento energia'!I2326</f>
        <v>579.37125044919276</v>
      </c>
      <c r="K2326">
        <f>IF(MIN(LCOH!$C$18,J2326)&gt;=$P$48*LCOH!$C$18, MIN(LCOH!$C$18,J2326),0)</f>
        <v>579.37125044919276</v>
      </c>
      <c r="L2326">
        <f t="shared" si="73"/>
        <v>0</v>
      </c>
      <c r="M2326">
        <f>K2326/LCOH!$C$18</f>
        <v>0.38624750029946187</v>
      </c>
      <c r="N2326">
        <f>K2326/LCOH!$C$34</f>
        <v>11.163222552007568</v>
      </c>
    </row>
    <row r="2327" spans="1:14" x14ac:dyDescent="0.35">
      <c r="A2327">
        <f>'Profilo fotovoltaico'!B2329*LCOH!$C$20</f>
        <v>0</v>
      </c>
      <c r="B2327">
        <f>'Profilo eolico'!B2329*LCOH!$C$21</f>
        <v>143.6</v>
      </c>
      <c r="C2327">
        <f>$P$35*'Profilo fotovoltaico'!B2329</f>
        <v>0</v>
      </c>
      <c r="D2327">
        <f>$Q$37*'Profilo eolico'!B2329</f>
        <v>837.85357085198223</v>
      </c>
      <c r="E2327">
        <f>$P$39*'Profilo fotovoltaico'!B2329+'Approvvigionamento energia'!$Q$39*'Profilo eolico'!B2329</f>
        <v>628.3901781389867</v>
      </c>
      <c r="F2327">
        <f>$P$41*'Profilo fotovoltaico'!B2329+'Approvvigionamento energia'!$Q$41*'Profilo eolico'!B2329</f>
        <v>418.92678542599111</v>
      </c>
      <c r="G2327">
        <f>$P$43*'Profilo fotovoltaico'!B2329+'Approvvigionamento energia'!$Q$43*'Profilo eolico'!B2329</f>
        <v>209.46339271299556</v>
      </c>
      <c r="H2327">
        <f t="shared" si="72"/>
        <v>1138.4335154826958</v>
      </c>
      <c r="I2327">
        <f>IF(LCOH!$C$28=Menu!$A$1,'Approvvigionamento energia'!C2327,0)+IF(LCOH!$C$28=Menu!$A$2,'Approvvigionamento energia'!D2327,0)+IF(LCOH!$C$28=Menu!$A$3,'Approvvigionamento energia'!E2327,0)+IF(LCOH!$C$28=Menu!$A$4,'Approvvigionamento energia'!F2327,0)+IF(LCOH!$C$28=Menu!$A$5,'Approvvigionamento energia'!G2327,0)+IF(LCOH!$C$28=Menu!$A$6,'Approvvigionamento energia'!H2327,0)</f>
        <v>418.92678542599111</v>
      </c>
      <c r="J2327">
        <f>'Approvvigionamento energia'!A2327+'Approvvigionamento energia'!B2327+'Approvvigionamento energia'!I2327</f>
        <v>562.52678542599108</v>
      </c>
      <c r="K2327">
        <f>IF(MIN(LCOH!$C$18,J2327)&gt;=$P$48*LCOH!$C$18, MIN(LCOH!$C$18,J2327),0)</f>
        <v>562.52678542599108</v>
      </c>
      <c r="L2327">
        <f t="shared" si="73"/>
        <v>0</v>
      </c>
      <c r="M2327">
        <f>K2327/LCOH!$C$18</f>
        <v>0.3750178569506607</v>
      </c>
      <c r="N2327">
        <f>K2327/LCOH!$C$34</f>
        <v>10.838666385857247</v>
      </c>
    </row>
    <row r="2328" spans="1:14" x14ac:dyDescent="0.35">
      <c r="A2328">
        <f>'Profilo fotovoltaico'!B2330*LCOH!$C$20</f>
        <v>0</v>
      </c>
      <c r="B2328">
        <f>'Profilo eolico'!B2330*LCOH!$C$21</f>
        <v>140</v>
      </c>
      <c r="C2328">
        <f>$P$35*'Profilo fotovoltaico'!B2330</f>
        <v>0</v>
      </c>
      <c r="D2328">
        <f>$Q$37*'Profilo eolico'!B2330</f>
        <v>816.84888523173765</v>
      </c>
      <c r="E2328">
        <f>$P$39*'Profilo fotovoltaico'!B2330+'Approvvigionamento energia'!$Q$39*'Profilo eolico'!B2330</f>
        <v>612.63666392380321</v>
      </c>
      <c r="F2328">
        <f>$P$41*'Profilo fotovoltaico'!B2330+'Approvvigionamento energia'!$Q$41*'Profilo eolico'!B2330</f>
        <v>408.42444261586883</v>
      </c>
      <c r="G2328">
        <f>$P$43*'Profilo fotovoltaico'!B2330+'Approvvigionamento energia'!$Q$43*'Profilo eolico'!B2330</f>
        <v>204.21222130793441</v>
      </c>
      <c r="H2328">
        <f t="shared" si="72"/>
        <v>1138.4335154826958</v>
      </c>
      <c r="I2328">
        <f>IF(LCOH!$C$28=Menu!$A$1,'Approvvigionamento energia'!C2328,0)+IF(LCOH!$C$28=Menu!$A$2,'Approvvigionamento energia'!D2328,0)+IF(LCOH!$C$28=Menu!$A$3,'Approvvigionamento energia'!E2328,0)+IF(LCOH!$C$28=Menu!$A$4,'Approvvigionamento energia'!F2328,0)+IF(LCOH!$C$28=Menu!$A$5,'Approvvigionamento energia'!G2328,0)+IF(LCOH!$C$28=Menu!$A$6,'Approvvigionamento energia'!H2328,0)</f>
        <v>408.42444261586883</v>
      </c>
      <c r="J2328">
        <f>'Approvvigionamento energia'!A2328+'Approvvigionamento energia'!B2328+'Approvvigionamento energia'!I2328</f>
        <v>548.42444261586888</v>
      </c>
      <c r="K2328">
        <f>IF(MIN(LCOH!$C$18,J2328)&gt;=$P$48*LCOH!$C$18, MIN(LCOH!$C$18,J2328),0)</f>
        <v>548.42444261586888</v>
      </c>
      <c r="L2328">
        <f t="shared" si="73"/>
        <v>0</v>
      </c>
      <c r="M2328">
        <f>K2328/LCOH!$C$18</f>
        <v>0.36561629507724591</v>
      </c>
      <c r="N2328">
        <f>K2328/LCOH!$C$34</f>
        <v>10.566944944429073</v>
      </c>
    </row>
    <row r="2329" spans="1:14" x14ac:dyDescent="0.35">
      <c r="A2329">
        <f>'Profilo fotovoltaico'!B2331*LCOH!$C$20</f>
        <v>0</v>
      </c>
      <c r="B2329">
        <f>'Profilo eolico'!B2331*LCOH!$C$21</f>
        <v>141</v>
      </c>
      <c r="C2329">
        <f>$P$35*'Profilo fotovoltaico'!B2331</f>
        <v>0</v>
      </c>
      <c r="D2329">
        <f>$Q$37*'Profilo eolico'!B2331</f>
        <v>822.68352012624985</v>
      </c>
      <c r="E2329">
        <f>$P$39*'Profilo fotovoltaico'!B2331+'Approvvigionamento energia'!$Q$39*'Profilo eolico'!B2331</f>
        <v>617.01264009468741</v>
      </c>
      <c r="F2329">
        <f>$P$41*'Profilo fotovoltaico'!B2331+'Approvvigionamento energia'!$Q$41*'Profilo eolico'!B2331</f>
        <v>411.34176006312492</v>
      </c>
      <c r="G2329">
        <f>$P$43*'Profilo fotovoltaico'!B2331+'Approvvigionamento energia'!$Q$43*'Profilo eolico'!B2331</f>
        <v>205.67088003156246</v>
      </c>
      <c r="H2329">
        <f t="shared" si="72"/>
        <v>1138.4335154826958</v>
      </c>
      <c r="I2329">
        <f>IF(LCOH!$C$28=Menu!$A$1,'Approvvigionamento energia'!C2329,0)+IF(LCOH!$C$28=Menu!$A$2,'Approvvigionamento energia'!D2329,0)+IF(LCOH!$C$28=Menu!$A$3,'Approvvigionamento energia'!E2329,0)+IF(LCOH!$C$28=Menu!$A$4,'Approvvigionamento energia'!F2329,0)+IF(LCOH!$C$28=Menu!$A$5,'Approvvigionamento energia'!G2329,0)+IF(LCOH!$C$28=Menu!$A$6,'Approvvigionamento energia'!H2329,0)</f>
        <v>411.34176006312492</v>
      </c>
      <c r="J2329">
        <f>'Approvvigionamento energia'!A2329+'Approvvigionamento energia'!B2329+'Approvvigionamento energia'!I2329</f>
        <v>552.34176006312487</v>
      </c>
      <c r="K2329">
        <f>IF(MIN(LCOH!$C$18,J2329)&gt;=$P$48*LCOH!$C$18, MIN(LCOH!$C$18,J2329),0)</f>
        <v>552.34176006312487</v>
      </c>
      <c r="L2329">
        <f t="shared" si="73"/>
        <v>0</v>
      </c>
      <c r="M2329">
        <f>K2329/LCOH!$C$18</f>
        <v>0.36822784004208325</v>
      </c>
      <c r="N2329">
        <f>K2329/LCOH!$C$34</f>
        <v>10.642423122603562</v>
      </c>
    </row>
    <row r="2330" spans="1:14" x14ac:dyDescent="0.35">
      <c r="A2330">
        <f>'Profilo fotovoltaico'!B2332*LCOH!$C$20</f>
        <v>0</v>
      </c>
      <c r="B2330">
        <f>'Profilo eolico'!B2332*LCOH!$C$21</f>
        <v>140.9</v>
      </c>
      <c r="C2330">
        <f>$P$35*'Profilo fotovoltaico'!B2332</f>
        <v>0</v>
      </c>
      <c r="D2330">
        <f>$Q$37*'Profilo eolico'!B2332</f>
        <v>822.10005663679874</v>
      </c>
      <c r="E2330">
        <f>$P$39*'Profilo fotovoltaico'!B2332+'Approvvigionamento energia'!$Q$39*'Profilo eolico'!B2332</f>
        <v>616.57504247759903</v>
      </c>
      <c r="F2330">
        <f>$P$41*'Profilo fotovoltaico'!B2332+'Approvvigionamento energia'!$Q$41*'Profilo eolico'!B2332</f>
        <v>411.05002831839937</v>
      </c>
      <c r="G2330">
        <f>$P$43*'Profilo fotovoltaico'!B2332+'Approvvigionamento energia'!$Q$43*'Profilo eolico'!B2332</f>
        <v>205.52501415919969</v>
      </c>
      <c r="H2330">
        <f t="shared" si="72"/>
        <v>1138.4335154826958</v>
      </c>
      <c r="I2330">
        <f>IF(LCOH!$C$28=Menu!$A$1,'Approvvigionamento energia'!C2330,0)+IF(LCOH!$C$28=Menu!$A$2,'Approvvigionamento energia'!D2330,0)+IF(LCOH!$C$28=Menu!$A$3,'Approvvigionamento energia'!E2330,0)+IF(LCOH!$C$28=Menu!$A$4,'Approvvigionamento energia'!F2330,0)+IF(LCOH!$C$28=Menu!$A$5,'Approvvigionamento energia'!G2330,0)+IF(LCOH!$C$28=Menu!$A$6,'Approvvigionamento energia'!H2330,0)</f>
        <v>411.05002831839937</v>
      </c>
      <c r="J2330">
        <f>'Approvvigionamento energia'!A2330+'Approvvigionamento energia'!B2330+'Approvvigionamento energia'!I2330</f>
        <v>551.9500283183994</v>
      </c>
      <c r="K2330">
        <f>IF(MIN(LCOH!$C$18,J2330)&gt;=$P$48*LCOH!$C$18, MIN(LCOH!$C$18,J2330),0)</f>
        <v>551.9500283183994</v>
      </c>
      <c r="L2330">
        <f t="shared" si="73"/>
        <v>0</v>
      </c>
      <c r="M2330">
        <f>K2330/LCOH!$C$18</f>
        <v>0.36796668554559958</v>
      </c>
      <c r="N2330">
        <f>K2330/LCOH!$C$34</f>
        <v>10.634875304786116</v>
      </c>
    </row>
    <row r="2331" spans="1:14" x14ac:dyDescent="0.35">
      <c r="A2331">
        <f>'Profilo fotovoltaico'!B2333*LCOH!$C$20</f>
        <v>0</v>
      </c>
      <c r="B2331">
        <f>'Profilo eolico'!B2333*LCOH!$C$21</f>
        <v>141.30000000000001</v>
      </c>
      <c r="C2331">
        <f>$P$35*'Profilo fotovoltaico'!B2333</f>
        <v>0</v>
      </c>
      <c r="D2331">
        <f>$Q$37*'Profilo eolico'!B2333</f>
        <v>824.43391059460373</v>
      </c>
      <c r="E2331">
        <f>$P$39*'Profilo fotovoltaico'!B2333+'Approvvigionamento energia'!$Q$39*'Profilo eolico'!B2333</f>
        <v>618.3254329459528</v>
      </c>
      <c r="F2331">
        <f>$P$41*'Profilo fotovoltaico'!B2333+'Approvvigionamento energia'!$Q$41*'Profilo eolico'!B2333</f>
        <v>412.21695529730187</v>
      </c>
      <c r="G2331">
        <f>$P$43*'Profilo fotovoltaico'!B2333+'Approvvigionamento energia'!$Q$43*'Profilo eolico'!B2333</f>
        <v>206.10847764865093</v>
      </c>
      <c r="H2331">
        <f t="shared" si="72"/>
        <v>1138.4335154826958</v>
      </c>
      <c r="I2331">
        <f>IF(LCOH!$C$28=Menu!$A$1,'Approvvigionamento energia'!C2331,0)+IF(LCOH!$C$28=Menu!$A$2,'Approvvigionamento energia'!D2331,0)+IF(LCOH!$C$28=Menu!$A$3,'Approvvigionamento energia'!E2331,0)+IF(LCOH!$C$28=Menu!$A$4,'Approvvigionamento energia'!F2331,0)+IF(LCOH!$C$28=Menu!$A$5,'Approvvigionamento energia'!G2331,0)+IF(LCOH!$C$28=Menu!$A$6,'Approvvigionamento energia'!H2331,0)</f>
        <v>412.21695529730187</v>
      </c>
      <c r="J2331">
        <f>'Approvvigionamento energia'!A2331+'Approvvigionamento energia'!B2331+'Approvvigionamento energia'!I2331</f>
        <v>553.51695529730182</v>
      </c>
      <c r="K2331">
        <f>IF(MIN(LCOH!$C$18,J2331)&gt;=$P$48*LCOH!$C$18, MIN(LCOH!$C$18,J2331),0)</f>
        <v>553.51695529730182</v>
      </c>
      <c r="L2331">
        <f t="shared" si="73"/>
        <v>0</v>
      </c>
      <c r="M2331">
        <f>K2331/LCOH!$C$18</f>
        <v>0.36901130353153455</v>
      </c>
      <c r="N2331">
        <f>K2331/LCOH!$C$34</f>
        <v>10.665066576055912</v>
      </c>
    </row>
    <row r="2332" spans="1:14" x14ac:dyDescent="0.35">
      <c r="A2332">
        <f>'Profilo fotovoltaico'!B2334*LCOH!$C$20</f>
        <v>0</v>
      </c>
      <c r="B2332">
        <f>'Profilo eolico'!B2334*LCOH!$C$21</f>
        <v>147.9</v>
      </c>
      <c r="C2332">
        <f>$P$35*'Profilo fotovoltaico'!B2334</f>
        <v>0</v>
      </c>
      <c r="D2332">
        <f>$Q$37*'Profilo eolico'!B2334</f>
        <v>862.94250089838556</v>
      </c>
      <c r="E2332">
        <f>$P$39*'Profilo fotovoltaico'!B2334+'Approvvigionamento energia'!$Q$39*'Profilo eolico'!B2334</f>
        <v>647.20687567378911</v>
      </c>
      <c r="F2332">
        <f>$P$41*'Profilo fotovoltaico'!B2334+'Approvvigionamento energia'!$Q$41*'Profilo eolico'!B2334</f>
        <v>431.47125044919278</v>
      </c>
      <c r="G2332">
        <f>$P$43*'Profilo fotovoltaico'!B2334+'Approvvigionamento energia'!$Q$43*'Profilo eolico'!B2334</f>
        <v>215.73562522459639</v>
      </c>
      <c r="H2332">
        <f t="shared" si="72"/>
        <v>1138.4335154826958</v>
      </c>
      <c r="I2332">
        <f>IF(LCOH!$C$28=Menu!$A$1,'Approvvigionamento energia'!C2332,0)+IF(LCOH!$C$28=Menu!$A$2,'Approvvigionamento energia'!D2332,0)+IF(LCOH!$C$28=Menu!$A$3,'Approvvigionamento energia'!E2332,0)+IF(LCOH!$C$28=Menu!$A$4,'Approvvigionamento energia'!F2332,0)+IF(LCOH!$C$28=Menu!$A$5,'Approvvigionamento energia'!G2332,0)+IF(LCOH!$C$28=Menu!$A$6,'Approvvigionamento energia'!H2332,0)</f>
        <v>431.47125044919278</v>
      </c>
      <c r="J2332">
        <f>'Approvvigionamento energia'!A2332+'Approvvigionamento energia'!B2332+'Approvvigionamento energia'!I2332</f>
        <v>579.37125044919276</v>
      </c>
      <c r="K2332">
        <f>IF(MIN(LCOH!$C$18,J2332)&gt;=$P$48*LCOH!$C$18, MIN(LCOH!$C$18,J2332),0)</f>
        <v>579.37125044919276</v>
      </c>
      <c r="L2332">
        <f t="shared" si="73"/>
        <v>0</v>
      </c>
      <c r="M2332">
        <f>K2332/LCOH!$C$18</f>
        <v>0.38624750029946187</v>
      </c>
      <c r="N2332">
        <f>K2332/LCOH!$C$34</f>
        <v>11.163222552007568</v>
      </c>
    </row>
    <row r="2333" spans="1:14" x14ac:dyDescent="0.35">
      <c r="A2333">
        <f>'Profilo fotovoltaico'!B2335*LCOH!$C$20</f>
        <v>0</v>
      </c>
      <c r="B2333">
        <f>'Profilo eolico'!B2335*LCOH!$C$21</f>
        <v>165.3</v>
      </c>
      <c r="C2333">
        <f>$P$35*'Profilo fotovoltaico'!B2335</f>
        <v>0</v>
      </c>
      <c r="D2333">
        <f>$Q$37*'Profilo eolico'!B2335</f>
        <v>964.46514806290156</v>
      </c>
      <c r="E2333">
        <f>$P$39*'Profilo fotovoltaico'!B2335+'Approvvigionamento energia'!$Q$39*'Profilo eolico'!B2335</f>
        <v>723.34886104717611</v>
      </c>
      <c r="F2333">
        <f>$P$41*'Profilo fotovoltaico'!B2335+'Approvvigionamento energia'!$Q$41*'Profilo eolico'!B2335</f>
        <v>482.23257403145078</v>
      </c>
      <c r="G2333">
        <f>$P$43*'Profilo fotovoltaico'!B2335+'Approvvigionamento energia'!$Q$43*'Profilo eolico'!B2335</f>
        <v>241.11628701572539</v>
      </c>
      <c r="H2333">
        <f t="shared" si="72"/>
        <v>1138.4335154826958</v>
      </c>
      <c r="I2333">
        <f>IF(LCOH!$C$28=Menu!$A$1,'Approvvigionamento energia'!C2333,0)+IF(LCOH!$C$28=Menu!$A$2,'Approvvigionamento energia'!D2333,0)+IF(LCOH!$C$28=Menu!$A$3,'Approvvigionamento energia'!E2333,0)+IF(LCOH!$C$28=Menu!$A$4,'Approvvigionamento energia'!F2333,0)+IF(LCOH!$C$28=Menu!$A$5,'Approvvigionamento energia'!G2333,0)+IF(LCOH!$C$28=Menu!$A$6,'Approvvigionamento energia'!H2333,0)</f>
        <v>482.23257403145078</v>
      </c>
      <c r="J2333">
        <f>'Approvvigionamento energia'!A2333+'Approvvigionamento energia'!B2333+'Approvvigionamento energia'!I2333</f>
        <v>647.53257403145085</v>
      </c>
      <c r="K2333">
        <f>IF(MIN(LCOH!$C$18,J2333)&gt;=$P$48*LCOH!$C$18, MIN(LCOH!$C$18,J2333),0)</f>
        <v>647.53257403145085</v>
      </c>
      <c r="L2333">
        <f t="shared" si="73"/>
        <v>0</v>
      </c>
      <c r="M2333">
        <f>K2333/LCOH!$C$18</f>
        <v>0.43168838268763388</v>
      </c>
      <c r="N2333">
        <f>K2333/LCOH!$C$34</f>
        <v>12.476542852243755</v>
      </c>
    </row>
    <row r="2334" spans="1:14" x14ac:dyDescent="0.35">
      <c r="A2334">
        <f>'Profilo fotovoltaico'!B2336*LCOH!$C$20</f>
        <v>0</v>
      </c>
      <c r="B2334">
        <f>'Profilo eolico'!B2336*LCOH!$C$21</f>
        <v>188.20000000000002</v>
      </c>
      <c r="C2334">
        <f>$P$35*'Profilo fotovoltaico'!B2336</f>
        <v>0</v>
      </c>
      <c r="D2334">
        <f>$Q$37*'Profilo eolico'!B2336</f>
        <v>1098.0782871472359</v>
      </c>
      <c r="E2334">
        <f>$P$39*'Profilo fotovoltaico'!B2336+'Approvvigionamento energia'!$Q$39*'Profilo eolico'!B2336</f>
        <v>823.55871536042673</v>
      </c>
      <c r="F2334">
        <f>$P$41*'Profilo fotovoltaico'!B2336+'Approvvigionamento energia'!$Q$41*'Profilo eolico'!B2336</f>
        <v>549.03914357361793</v>
      </c>
      <c r="G2334">
        <f>$P$43*'Profilo fotovoltaico'!B2336+'Approvvigionamento energia'!$Q$43*'Profilo eolico'!B2336</f>
        <v>274.51957178680897</v>
      </c>
      <c r="H2334">
        <f t="shared" si="72"/>
        <v>1138.4335154826958</v>
      </c>
      <c r="I2334">
        <f>IF(LCOH!$C$28=Menu!$A$1,'Approvvigionamento energia'!C2334,0)+IF(LCOH!$C$28=Menu!$A$2,'Approvvigionamento energia'!D2334,0)+IF(LCOH!$C$28=Menu!$A$3,'Approvvigionamento energia'!E2334,0)+IF(LCOH!$C$28=Menu!$A$4,'Approvvigionamento energia'!F2334,0)+IF(LCOH!$C$28=Menu!$A$5,'Approvvigionamento energia'!G2334,0)+IF(LCOH!$C$28=Menu!$A$6,'Approvvigionamento energia'!H2334,0)</f>
        <v>549.03914357361793</v>
      </c>
      <c r="J2334">
        <f>'Approvvigionamento energia'!A2334+'Approvvigionamento energia'!B2334+'Approvvigionamento energia'!I2334</f>
        <v>737.23914357361798</v>
      </c>
      <c r="K2334">
        <f>IF(MIN(LCOH!$C$18,J2334)&gt;=$P$48*LCOH!$C$18, MIN(LCOH!$C$18,J2334),0)</f>
        <v>737.23914357361798</v>
      </c>
      <c r="L2334">
        <f t="shared" si="73"/>
        <v>0</v>
      </c>
      <c r="M2334">
        <f>K2334/LCOH!$C$18</f>
        <v>0.49149276238241196</v>
      </c>
      <c r="N2334">
        <f>K2334/LCOH!$C$34</f>
        <v>14.204993132439654</v>
      </c>
    </row>
    <row r="2335" spans="1:14" x14ac:dyDescent="0.35">
      <c r="A2335">
        <f>'Profilo fotovoltaico'!B2337*LCOH!$C$20</f>
        <v>40</v>
      </c>
      <c r="B2335">
        <f>'Profilo eolico'!B2337*LCOH!$C$21</f>
        <v>196</v>
      </c>
      <c r="C2335">
        <f>$P$35*'Profilo fotovoltaico'!B2337</f>
        <v>294.18448750488261</v>
      </c>
      <c r="D2335">
        <f>$Q$37*'Profilo eolico'!B2337</f>
        <v>1143.5884393244326</v>
      </c>
      <c r="E2335">
        <f>$P$39*'Profilo fotovoltaico'!B2337+'Approvvigionamento energia'!$Q$39*'Profilo eolico'!B2337</f>
        <v>931.23745136954506</v>
      </c>
      <c r="F2335">
        <f>$P$41*'Profilo fotovoltaico'!B2337+'Approvvigionamento energia'!$Q$41*'Profilo eolico'!B2337</f>
        <v>718.88646341465756</v>
      </c>
      <c r="G2335">
        <f>$P$43*'Profilo fotovoltaico'!B2337+'Approvvigionamento energia'!$Q$43*'Profilo eolico'!B2337</f>
        <v>506.53547545977011</v>
      </c>
      <c r="H2335">
        <f t="shared" si="72"/>
        <v>1138.4335154826958</v>
      </c>
      <c r="I2335">
        <f>IF(LCOH!$C$28=Menu!$A$1,'Approvvigionamento energia'!C2335,0)+IF(LCOH!$C$28=Menu!$A$2,'Approvvigionamento energia'!D2335,0)+IF(LCOH!$C$28=Menu!$A$3,'Approvvigionamento energia'!E2335,0)+IF(LCOH!$C$28=Menu!$A$4,'Approvvigionamento energia'!F2335,0)+IF(LCOH!$C$28=Menu!$A$5,'Approvvigionamento energia'!G2335,0)+IF(LCOH!$C$28=Menu!$A$6,'Approvvigionamento energia'!H2335,0)</f>
        <v>718.88646341465756</v>
      </c>
      <c r="J2335">
        <f>'Approvvigionamento energia'!A2335+'Approvvigionamento energia'!B2335+'Approvvigionamento energia'!I2335</f>
        <v>954.88646341465756</v>
      </c>
      <c r="K2335">
        <f>IF(MIN(LCOH!$C$18,J2335)&gt;=$P$48*LCOH!$C$18, MIN(LCOH!$C$18,J2335),0)</f>
        <v>954.88646341465756</v>
      </c>
      <c r="L2335">
        <f t="shared" si="73"/>
        <v>0</v>
      </c>
      <c r="M2335">
        <f>K2335/LCOH!$C$18</f>
        <v>0.63659097560977174</v>
      </c>
      <c r="N2335">
        <f>K2335/LCOH!$C$34</f>
        <v>18.398583110109008</v>
      </c>
    </row>
    <row r="2336" spans="1:14" x14ac:dyDescent="0.35">
      <c r="A2336">
        <f>'Profilo fotovoltaico'!B2338*LCOH!$C$20</f>
        <v>136</v>
      </c>
      <c r="B2336">
        <f>'Profilo eolico'!B2338*LCOH!$C$21</f>
        <v>191</v>
      </c>
      <c r="C2336">
        <f>$P$35*'Profilo fotovoltaico'!B2338</f>
        <v>1000.227257516601</v>
      </c>
      <c r="D2336">
        <f>$Q$37*'Profilo eolico'!B2338</f>
        <v>1114.4152648518705</v>
      </c>
      <c r="E2336">
        <f>$P$39*'Profilo fotovoltaico'!B2338+'Approvvigionamento energia'!$Q$39*'Profilo eolico'!B2338</f>
        <v>1085.8682630180531</v>
      </c>
      <c r="F2336">
        <f>$P$41*'Profilo fotovoltaico'!B2338+'Approvvigionamento energia'!$Q$41*'Profilo eolico'!B2338</f>
        <v>1057.3212611842357</v>
      </c>
      <c r="G2336">
        <f>$P$43*'Profilo fotovoltaico'!B2338+'Approvvigionamento energia'!$Q$43*'Profilo eolico'!B2338</f>
        <v>1028.7742593504183</v>
      </c>
      <c r="H2336">
        <f t="shared" si="72"/>
        <v>1138.4335154826958</v>
      </c>
      <c r="I2336">
        <f>IF(LCOH!$C$28=Menu!$A$1,'Approvvigionamento energia'!C2336,0)+IF(LCOH!$C$28=Menu!$A$2,'Approvvigionamento energia'!D2336,0)+IF(LCOH!$C$28=Menu!$A$3,'Approvvigionamento energia'!E2336,0)+IF(LCOH!$C$28=Menu!$A$4,'Approvvigionamento energia'!F2336,0)+IF(LCOH!$C$28=Menu!$A$5,'Approvvigionamento energia'!G2336,0)+IF(LCOH!$C$28=Menu!$A$6,'Approvvigionamento energia'!H2336,0)</f>
        <v>1057.3212611842357</v>
      </c>
      <c r="J2336">
        <f>'Approvvigionamento energia'!A2336+'Approvvigionamento energia'!B2336+'Approvvigionamento energia'!I2336</f>
        <v>1384.3212611842357</v>
      </c>
      <c r="K2336">
        <f>IF(MIN(LCOH!$C$18,J2336)&gt;=$P$48*LCOH!$C$18, MIN(LCOH!$C$18,J2336),0)</f>
        <v>1384.3212611842357</v>
      </c>
      <c r="L2336">
        <f t="shared" si="73"/>
        <v>0</v>
      </c>
      <c r="M2336">
        <f>K2336/LCOH!$C$18</f>
        <v>0.92288084078949051</v>
      </c>
      <c r="N2336">
        <f>K2336/LCOH!$C$34</f>
        <v>26.67285667021649</v>
      </c>
    </row>
    <row r="2337" spans="1:14" x14ac:dyDescent="0.35">
      <c r="A2337">
        <f>'Profilo fotovoltaico'!B2339*LCOH!$C$20</f>
        <v>245</v>
      </c>
      <c r="B2337">
        <f>'Profilo eolico'!B2339*LCOH!$C$21</f>
        <v>182.7</v>
      </c>
      <c r="C2337">
        <f>$P$35*'Profilo fotovoltaico'!B2339</f>
        <v>1801.8799859674059</v>
      </c>
      <c r="D2337">
        <f>$Q$37*'Profilo eolico'!B2339</f>
        <v>1065.9877952274176</v>
      </c>
      <c r="E2337">
        <f>$P$39*'Profilo fotovoltaico'!B2339+'Approvvigionamento energia'!$Q$39*'Profilo eolico'!B2339</f>
        <v>1249.9608429124146</v>
      </c>
      <c r="F2337">
        <f>$P$41*'Profilo fotovoltaico'!B2339+'Approvvigionamento energia'!$Q$41*'Profilo eolico'!B2339</f>
        <v>1433.9338905974118</v>
      </c>
      <c r="G2337">
        <f>$P$43*'Profilo fotovoltaico'!B2339+'Approvvigionamento energia'!$Q$43*'Profilo eolico'!B2339</f>
        <v>1617.9069382824089</v>
      </c>
      <c r="H2337">
        <f t="shared" si="72"/>
        <v>1138.4335154826958</v>
      </c>
      <c r="I2337">
        <f>IF(LCOH!$C$28=Menu!$A$1,'Approvvigionamento energia'!C2337,0)+IF(LCOH!$C$28=Menu!$A$2,'Approvvigionamento energia'!D2337,0)+IF(LCOH!$C$28=Menu!$A$3,'Approvvigionamento energia'!E2337,0)+IF(LCOH!$C$28=Menu!$A$4,'Approvvigionamento energia'!F2337,0)+IF(LCOH!$C$28=Menu!$A$5,'Approvvigionamento energia'!G2337,0)+IF(LCOH!$C$28=Menu!$A$6,'Approvvigionamento energia'!H2337,0)</f>
        <v>1433.9338905974118</v>
      </c>
      <c r="J2337">
        <f>'Approvvigionamento energia'!A2337+'Approvvigionamento energia'!B2337+'Approvvigionamento energia'!I2337</f>
        <v>1861.6338905974119</v>
      </c>
      <c r="K2337">
        <f>IF(MIN(LCOH!$C$18,J2337)&gt;=$P$48*LCOH!$C$18, MIN(LCOH!$C$18,J2337),0)</f>
        <v>1500</v>
      </c>
      <c r="L2337">
        <f t="shared" si="73"/>
        <v>361.63389059741189</v>
      </c>
      <c r="M2337">
        <f>K2337/LCOH!$C$18</f>
        <v>1</v>
      </c>
      <c r="N2337">
        <f>K2337/LCOH!$C$34</f>
        <v>28.901734104046245</v>
      </c>
    </row>
    <row r="2338" spans="1:14" x14ac:dyDescent="0.35">
      <c r="A2338">
        <f>'Profilo fotovoltaico'!B2340*LCOH!$C$20</f>
        <v>338</v>
      </c>
      <c r="B2338">
        <f>'Profilo eolico'!B2340*LCOH!$C$21</f>
        <v>195.1</v>
      </c>
      <c r="C2338">
        <f>$P$35*'Profilo fotovoltaico'!B2340</f>
        <v>2485.8589194162582</v>
      </c>
      <c r="D2338">
        <f>$Q$37*'Profilo eolico'!B2340</f>
        <v>1138.3372679193712</v>
      </c>
      <c r="E2338">
        <f>$P$39*'Profilo fotovoltaico'!B2340+'Approvvigionamento energia'!$Q$39*'Profilo eolico'!B2340</f>
        <v>1475.217680793593</v>
      </c>
      <c r="F2338">
        <f>$P$41*'Profilo fotovoltaico'!B2340+'Approvvigionamento energia'!$Q$41*'Profilo eolico'!B2340</f>
        <v>1812.0980936678147</v>
      </c>
      <c r="G2338">
        <f>$P$43*'Profilo fotovoltaico'!B2340+'Approvvigionamento energia'!$Q$43*'Profilo eolico'!B2340</f>
        <v>2148.9785065420365</v>
      </c>
      <c r="H2338">
        <f t="shared" si="72"/>
        <v>1138.4335154826958</v>
      </c>
      <c r="I2338">
        <f>IF(LCOH!$C$28=Menu!$A$1,'Approvvigionamento energia'!C2338,0)+IF(LCOH!$C$28=Menu!$A$2,'Approvvigionamento energia'!D2338,0)+IF(LCOH!$C$28=Menu!$A$3,'Approvvigionamento energia'!E2338,0)+IF(LCOH!$C$28=Menu!$A$4,'Approvvigionamento energia'!F2338,0)+IF(LCOH!$C$28=Menu!$A$5,'Approvvigionamento energia'!G2338,0)+IF(LCOH!$C$28=Menu!$A$6,'Approvvigionamento energia'!H2338,0)</f>
        <v>1812.0980936678147</v>
      </c>
      <c r="J2338">
        <f>'Approvvigionamento energia'!A2338+'Approvvigionamento energia'!B2338+'Approvvigionamento energia'!I2338</f>
        <v>2345.1980936678146</v>
      </c>
      <c r="K2338">
        <f>IF(MIN(LCOH!$C$18,J2338)&gt;=$P$48*LCOH!$C$18, MIN(LCOH!$C$18,J2338),0)</f>
        <v>1500</v>
      </c>
      <c r="L2338">
        <f t="shared" si="73"/>
        <v>845.19809366781465</v>
      </c>
      <c r="M2338">
        <f>K2338/LCOH!$C$18</f>
        <v>1</v>
      </c>
      <c r="N2338">
        <f>K2338/LCOH!$C$34</f>
        <v>28.901734104046245</v>
      </c>
    </row>
    <row r="2339" spans="1:14" x14ac:dyDescent="0.35">
      <c r="A2339">
        <f>'Profilo fotovoltaico'!B2341*LCOH!$C$20</f>
        <v>412</v>
      </c>
      <c r="B2339">
        <f>'Profilo eolico'!B2341*LCOH!$C$21</f>
        <v>211.79999999999998</v>
      </c>
      <c r="C2339">
        <f>$P$35*'Profilo fotovoltaico'!B2341</f>
        <v>3030.1002213002907</v>
      </c>
      <c r="D2339">
        <f>$Q$37*'Profilo eolico'!B2341</f>
        <v>1235.7756706577286</v>
      </c>
      <c r="E2339">
        <f>$P$39*'Profilo fotovoltaico'!B2341+'Approvvigionamento energia'!$Q$39*'Profilo eolico'!B2341</f>
        <v>1684.3568083183691</v>
      </c>
      <c r="F2339">
        <f>$P$41*'Profilo fotovoltaico'!B2341+'Approvvigionamento energia'!$Q$41*'Profilo eolico'!B2341</f>
        <v>2132.9379459790098</v>
      </c>
      <c r="G2339">
        <f>$P$43*'Profilo fotovoltaico'!B2341+'Approvvigionamento energia'!$Q$43*'Profilo eolico'!B2341</f>
        <v>2581.5190836396505</v>
      </c>
      <c r="H2339">
        <f t="shared" si="72"/>
        <v>1138.4335154826958</v>
      </c>
      <c r="I2339">
        <f>IF(LCOH!$C$28=Menu!$A$1,'Approvvigionamento energia'!C2339,0)+IF(LCOH!$C$28=Menu!$A$2,'Approvvigionamento energia'!D2339,0)+IF(LCOH!$C$28=Menu!$A$3,'Approvvigionamento energia'!E2339,0)+IF(LCOH!$C$28=Menu!$A$4,'Approvvigionamento energia'!F2339,0)+IF(LCOH!$C$28=Menu!$A$5,'Approvvigionamento energia'!G2339,0)+IF(LCOH!$C$28=Menu!$A$6,'Approvvigionamento energia'!H2339,0)</f>
        <v>2132.9379459790098</v>
      </c>
      <c r="J2339">
        <f>'Approvvigionamento energia'!A2339+'Approvvigionamento energia'!B2339+'Approvvigionamento energia'!I2339</f>
        <v>2756.73794597901</v>
      </c>
      <c r="K2339">
        <f>IF(MIN(LCOH!$C$18,J2339)&gt;=$P$48*LCOH!$C$18, MIN(LCOH!$C$18,J2339),0)</f>
        <v>1500</v>
      </c>
      <c r="L2339">
        <f t="shared" si="73"/>
        <v>1256.73794597901</v>
      </c>
      <c r="M2339">
        <f>K2339/LCOH!$C$18</f>
        <v>1</v>
      </c>
      <c r="N2339">
        <f>K2339/LCOH!$C$34</f>
        <v>28.901734104046245</v>
      </c>
    </row>
    <row r="2340" spans="1:14" x14ac:dyDescent="0.35">
      <c r="A2340">
        <f>'Profilo fotovoltaico'!B2342*LCOH!$C$20</f>
        <v>456</v>
      </c>
      <c r="B2340">
        <f>'Profilo eolico'!B2342*LCOH!$C$21</f>
        <v>232.8</v>
      </c>
      <c r="C2340">
        <f>$P$35*'Profilo fotovoltaico'!B2342</f>
        <v>3353.7031575556616</v>
      </c>
      <c r="D2340">
        <f>$Q$37*'Profilo eolico'!B2342</f>
        <v>1358.3030034424894</v>
      </c>
      <c r="E2340">
        <f>$P$39*'Profilo fotovoltaico'!B2342+'Approvvigionamento energia'!$Q$39*'Profilo eolico'!B2342</f>
        <v>1857.1530419707824</v>
      </c>
      <c r="F2340">
        <f>$P$41*'Profilo fotovoltaico'!B2342+'Approvvigionamento energia'!$Q$41*'Profilo eolico'!B2342</f>
        <v>2356.0030804990756</v>
      </c>
      <c r="G2340">
        <f>$P$43*'Profilo fotovoltaico'!B2342+'Approvvigionamento energia'!$Q$43*'Profilo eolico'!B2342</f>
        <v>2854.8531190273688</v>
      </c>
      <c r="H2340">
        <f t="shared" si="72"/>
        <v>1138.4335154826958</v>
      </c>
      <c r="I2340">
        <f>IF(LCOH!$C$28=Menu!$A$1,'Approvvigionamento energia'!C2340,0)+IF(LCOH!$C$28=Menu!$A$2,'Approvvigionamento energia'!D2340,0)+IF(LCOH!$C$28=Menu!$A$3,'Approvvigionamento energia'!E2340,0)+IF(LCOH!$C$28=Menu!$A$4,'Approvvigionamento energia'!F2340,0)+IF(LCOH!$C$28=Menu!$A$5,'Approvvigionamento energia'!G2340,0)+IF(LCOH!$C$28=Menu!$A$6,'Approvvigionamento energia'!H2340,0)</f>
        <v>2356.0030804990756</v>
      </c>
      <c r="J2340">
        <f>'Approvvigionamento energia'!A2340+'Approvvigionamento energia'!B2340+'Approvvigionamento energia'!I2340</f>
        <v>3044.8030804990758</v>
      </c>
      <c r="K2340">
        <f>IF(MIN(LCOH!$C$18,J2340)&gt;=$P$48*LCOH!$C$18, MIN(LCOH!$C$18,J2340),0)</f>
        <v>1500</v>
      </c>
      <c r="L2340">
        <f t="shared" si="73"/>
        <v>1544.8030804990758</v>
      </c>
      <c r="M2340">
        <f>K2340/LCOH!$C$18</f>
        <v>1</v>
      </c>
      <c r="N2340">
        <f>K2340/LCOH!$C$34</f>
        <v>28.901734104046245</v>
      </c>
    </row>
    <row r="2341" spans="1:14" x14ac:dyDescent="0.35">
      <c r="A2341">
        <f>'Profilo fotovoltaico'!B2343*LCOH!$C$20</f>
        <v>462</v>
      </c>
      <c r="B2341">
        <f>'Profilo eolico'!B2343*LCOH!$C$21</f>
        <v>263.90000000000003</v>
      </c>
      <c r="C2341">
        <f>$P$35*'Profilo fotovoltaico'!B2343</f>
        <v>3397.8308306813942</v>
      </c>
      <c r="D2341">
        <f>$Q$37*'Profilo eolico'!B2343</f>
        <v>1539.7601486618255</v>
      </c>
      <c r="E2341">
        <f>$P$39*'Profilo fotovoltaico'!B2343+'Approvvigionamento energia'!$Q$39*'Profilo eolico'!B2343</f>
        <v>2004.2778191667176</v>
      </c>
      <c r="F2341">
        <f>$P$41*'Profilo fotovoltaico'!B2343+'Approvvigionamento energia'!$Q$41*'Profilo eolico'!B2343</f>
        <v>2468.7954896716101</v>
      </c>
      <c r="G2341">
        <f>$P$43*'Profilo fotovoltaico'!B2343+'Approvvigionamento energia'!$Q$43*'Profilo eolico'!B2343</f>
        <v>2933.3131601765022</v>
      </c>
      <c r="H2341">
        <f t="shared" si="72"/>
        <v>1138.4335154826958</v>
      </c>
      <c r="I2341">
        <f>IF(LCOH!$C$28=Menu!$A$1,'Approvvigionamento energia'!C2341,0)+IF(LCOH!$C$28=Menu!$A$2,'Approvvigionamento energia'!D2341,0)+IF(LCOH!$C$28=Menu!$A$3,'Approvvigionamento energia'!E2341,0)+IF(LCOH!$C$28=Menu!$A$4,'Approvvigionamento energia'!F2341,0)+IF(LCOH!$C$28=Menu!$A$5,'Approvvigionamento energia'!G2341,0)+IF(LCOH!$C$28=Menu!$A$6,'Approvvigionamento energia'!H2341,0)</f>
        <v>2468.7954896716101</v>
      </c>
      <c r="J2341">
        <f>'Approvvigionamento energia'!A2341+'Approvvigionamento energia'!B2341+'Approvvigionamento energia'!I2341</f>
        <v>3194.6954896716102</v>
      </c>
      <c r="K2341">
        <f>IF(MIN(LCOH!$C$18,J2341)&gt;=$P$48*LCOH!$C$18, MIN(LCOH!$C$18,J2341),0)</f>
        <v>1500</v>
      </c>
      <c r="L2341">
        <f t="shared" si="73"/>
        <v>1694.6954896716102</v>
      </c>
      <c r="M2341">
        <f>K2341/LCOH!$C$18</f>
        <v>1</v>
      </c>
      <c r="N2341">
        <f>K2341/LCOH!$C$34</f>
        <v>28.901734104046245</v>
      </c>
    </row>
    <row r="2342" spans="1:14" x14ac:dyDescent="0.35">
      <c r="A2342">
        <f>'Profilo fotovoltaico'!B2344*LCOH!$C$20</f>
        <v>444</v>
      </c>
      <c r="B2342">
        <f>'Profilo eolico'!B2344*LCOH!$C$21</f>
        <v>298.5</v>
      </c>
      <c r="C2342">
        <f>$P$35*'Profilo fotovoltaico'!B2344</f>
        <v>3265.4478113041969</v>
      </c>
      <c r="D2342">
        <f>$Q$37*'Profilo eolico'!B2344</f>
        <v>1741.6385160119546</v>
      </c>
      <c r="E2342">
        <f>$P$39*'Profilo fotovoltaico'!B2344+'Approvvigionamento energia'!$Q$39*'Profilo eolico'!B2344</f>
        <v>2122.5908398350148</v>
      </c>
      <c r="F2342">
        <f>$P$41*'Profilo fotovoltaico'!B2344+'Approvvigionamento energia'!$Q$41*'Profilo eolico'!B2344</f>
        <v>2503.5431636580756</v>
      </c>
      <c r="G2342">
        <f>$P$43*'Profilo fotovoltaico'!B2344+'Approvvigionamento energia'!$Q$43*'Profilo eolico'!B2344</f>
        <v>2884.4954874811365</v>
      </c>
      <c r="H2342">
        <f t="shared" si="72"/>
        <v>1138.4335154826958</v>
      </c>
      <c r="I2342">
        <f>IF(LCOH!$C$28=Menu!$A$1,'Approvvigionamento energia'!C2342,0)+IF(LCOH!$C$28=Menu!$A$2,'Approvvigionamento energia'!D2342,0)+IF(LCOH!$C$28=Menu!$A$3,'Approvvigionamento energia'!E2342,0)+IF(LCOH!$C$28=Menu!$A$4,'Approvvigionamento energia'!F2342,0)+IF(LCOH!$C$28=Menu!$A$5,'Approvvigionamento energia'!G2342,0)+IF(LCOH!$C$28=Menu!$A$6,'Approvvigionamento energia'!H2342,0)</f>
        <v>2503.5431636580756</v>
      </c>
      <c r="J2342">
        <f>'Approvvigionamento energia'!A2342+'Approvvigionamento energia'!B2342+'Approvvigionamento energia'!I2342</f>
        <v>3246.0431636580756</v>
      </c>
      <c r="K2342">
        <f>IF(MIN(LCOH!$C$18,J2342)&gt;=$P$48*LCOH!$C$18, MIN(LCOH!$C$18,J2342),0)</f>
        <v>1500</v>
      </c>
      <c r="L2342">
        <f t="shared" si="73"/>
        <v>1746.0431636580756</v>
      </c>
      <c r="M2342">
        <f>K2342/LCOH!$C$18</f>
        <v>1</v>
      </c>
      <c r="N2342">
        <f>K2342/LCOH!$C$34</f>
        <v>28.901734104046245</v>
      </c>
    </row>
    <row r="2343" spans="1:14" x14ac:dyDescent="0.35">
      <c r="A2343">
        <f>'Profilo fotovoltaico'!B2345*LCOH!$C$20</f>
        <v>381</v>
      </c>
      <c r="B2343">
        <f>'Profilo eolico'!B2345*LCOH!$C$21</f>
        <v>312</v>
      </c>
      <c r="C2343">
        <f>$P$35*'Profilo fotovoltaico'!B2345</f>
        <v>2802.1072434840066</v>
      </c>
      <c r="D2343">
        <f>$Q$37*'Profilo eolico'!B2345</f>
        <v>1820.4060870878723</v>
      </c>
      <c r="E2343">
        <f>$P$39*'Profilo fotovoltaico'!B2345+'Approvvigionamento energia'!$Q$39*'Profilo eolico'!B2345</f>
        <v>2065.8313761869058</v>
      </c>
      <c r="F2343">
        <f>$P$41*'Profilo fotovoltaico'!B2345+'Approvvigionamento energia'!$Q$41*'Profilo eolico'!B2345</f>
        <v>2311.2566652859396</v>
      </c>
      <c r="G2343">
        <f>$P$43*'Profilo fotovoltaico'!B2345+'Approvvigionamento energia'!$Q$43*'Profilo eolico'!B2345</f>
        <v>2556.6819543849733</v>
      </c>
      <c r="H2343">
        <f t="shared" si="72"/>
        <v>1138.4335154826958</v>
      </c>
      <c r="I2343">
        <f>IF(LCOH!$C$28=Menu!$A$1,'Approvvigionamento energia'!C2343,0)+IF(LCOH!$C$28=Menu!$A$2,'Approvvigionamento energia'!D2343,0)+IF(LCOH!$C$28=Menu!$A$3,'Approvvigionamento energia'!E2343,0)+IF(LCOH!$C$28=Menu!$A$4,'Approvvigionamento energia'!F2343,0)+IF(LCOH!$C$28=Menu!$A$5,'Approvvigionamento energia'!G2343,0)+IF(LCOH!$C$28=Menu!$A$6,'Approvvigionamento energia'!H2343,0)</f>
        <v>2311.2566652859396</v>
      </c>
      <c r="J2343">
        <f>'Approvvigionamento energia'!A2343+'Approvvigionamento energia'!B2343+'Approvvigionamento energia'!I2343</f>
        <v>3004.2566652859396</v>
      </c>
      <c r="K2343">
        <f>IF(MIN(LCOH!$C$18,J2343)&gt;=$P$48*LCOH!$C$18, MIN(LCOH!$C$18,J2343),0)</f>
        <v>1500</v>
      </c>
      <c r="L2343">
        <f t="shared" si="73"/>
        <v>1504.2566652859396</v>
      </c>
      <c r="M2343">
        <f>K2343/LCOH!$C$18</f>
        <v>1</v>
      </c>
      <c r="N2343">
        <f>K2343/LCOH!$C$34</f>
        <v>28.901734104046245</v>
      </c>
    </row>
    <row r="2344" spans="1:14" x14ac:dyDescent="0.35">
      <c r="A2344">
        <f>'Profilo fotovoltaico'!B2346*LCOH!$C$20</f>
        <v>287</v>
      </c>
      <c r="B2344">
        <f>'Profilo eolico'!B2346*LCOH!$C$21</f>
        <v>308.8</v>
      </c>
      <c r="C2344">
        <f>$P$35*'Profilo fotovoltaico'!B2346</f>
        <v>2110.7736978475323</v>
      </c>
      <c r="D2344">
        <f>$Q$37*'Profilo eolico'!B2346</f>
        <v>1801.7352554254326</v>
      </c>
      <c r="E2344">
        <f>$P$39*'Profilo fotovoltaico'!B2346+'Approvvigionamento energia'!$Q$39*'Profilo eolico'!B2346</f>
        <v>1878.9948660309574</v>
      </c>
      <c r="F2344">
        <f>$P$41*'Profilo fotovoltaico'!B2346+'Approvvigionamento energia'!$Q$41*'Profilo eolico'!B2346</f>
        <v>1956.2544766364824</v>
      </c>
      <c r="G2344">
        <f>$P$43*'Profilo fotovoltaico'!B2346+'Approvvigionamento energia'!$Q$43*'Profilo eolico'!B2346</f>
        <v>2033.5140872420075</v>
      </c>
      <c r="H2344">
        <f t="shared" si="72"/>
        <v>1138.4335154826958</v>
      </c>
      <c r="I2344">
        <f>IF(LCOH!$C$28=Menu!$A$1,'Approvvigionamento energia'!C2344,0)+IF(LCOH!$C$28=Menu!$A$2,'Approvvigionamento energia'!D2344,0)+IF(LCOH!$C$28=Menu!$A$3,'Approvvigionamento energia'!E2344,0)+IF(LCOH!$C$28=Menu!$A$4,'Approvvigionamento energia'!F2344,0)+IF(LCOH!$C$28=Menu!$A$5,'Approvvigionamento energia'!G2344,0)+IF(LCOH!$C$28=Menu!$A$6,'Approvvigionamento energia'!H2344,0)</f>
        <v>1956.2544766364824</v>
      </c>
      <c r="J2344">
        <f>'Approvvigionamento energia'!A2344+'Approvvigionamento energia'!B2344+'Approvvigionamento energia'!I2344</f>
        <v>2552.0544766364824</v>
      </c>
      <c r="K2344">
        <f>IF(MIN(LCOH!$C$18,J2344)&gt;=$P$48*LCOH!$C$18, MIN(LCOH!$C$18,J2344),0)</f>
        <v>1500</v>
      </c>
      <c r="L2344">
        <f t="shared" si="73"/>
        <v>1052.0544766364824</v>
      </c>
      <c r="M2344">
        <f>K2344/LCOH!$C$18</f>
        <v>1</v>
      </c>
      <c r="N2344">
        <f>K2344/LCOH!$C$34</f>
        <v>28.901734104046245</v>
      </c>
    </row>
    <row r="2345" spans="1:14" x14ac:dyDescent="0.35">
      <c r="A2345">
        <f>'Profilo fotovoltaico'!B2347*LCOH!$C$20</f>
        <v>179</v>
      </c>
      <c r="B2345">
        <f>'Profilo eolico'!B2347*LCOH!$C$21</f>
        <v>268.8</v>
      </c>
      <c r="C2345">
        <f>$P$35*'Profilo fotovoltaico'!B2347</f>
        <v>1316.4755815843496</v>
      </c>
      <c r="D2345">
        <f>$Q$37*'Profilo eolico'!B2347</f>
        <v>1568.349859644936</v>
      </c>
      <c r="E2345">
        <f>$P$39*'Profilo fotovoltaico'!B2347+'Approvvigionamento energia'!$Q$39*'Profilo eolico'!B2347</f>
        <v>1505.3812901297892</v>
      </c>
      <c r="F2345">
        <f>$P$41*'Profilo fotovoltaico'!B2347+'Approvvigionamento energia'!$Q$41*'Profilo eolico'!B2347</f>
        <v>1442.4127206146427</v>
      </c>
      <c r="G2345">
        <f>$P$43*'Profilo fotovoltaico'!B2347+'Approvvigionamento energia'!$Q$43*'Profilo eolico'!B2347</f>
        <v>1379.4441510994961</v>
      </c>
      <c r="H2345">
        <f t="shared" si="72"/>
        <v>1138.4335154826958</v>
      </c>
      <c r="I2345">
        <f>IF(LCOH!$C$28=Menu!$A$1,'Approvvigionamento energia'!C2345,0)+IF(LCOH!$C$28=Menu!$A$2,'Approvvigionamento energia'!D2345,0)+IF(LCOH!$C$28=Menu!$A$3,'Approvvigionamento energia'!E2345,0)+IF(LCOH!$C$28=Menu!$A$4,'Approvvigionamento energia'!F2345,0)+IF(LCOH!$C$28=Menu!$A$5,'Approvvigionamento energia'!G2345,0)+IF(LCOH!$C$28=Menu!$A$6,'Approvvigionamento energia'!H2345,0)</f>
        <v>1442.4127206146427</v>
      </c>
      <c r="J2345">
        <f>'Approvvigionamento energia'!A2345+'Approvvigionamento energia'!B2345+'Approvvigionamento energia'!I2345</f>
        <v>1890.2127206146426</v>
      </c>
      <c r="K2345">
        <f>IF(MIN(LCOH!$C$18,J2345)&gt;=$P$48*LCOH!$C$18, MIN(LCOH!$C$18,J2345),0)</f>
        <v>1500</v>
      </c>
      <c r="L2345">
        <f t="shared" si="73"/>
        <v>390.21272061464265</v>
      </c>
      <c r="M2345">
        <f>K2345/LCOH!$C$18</f>
        <v>1</v>
      </c>
      <c r="N2345">
        <f>K2345/LCOH!$C$34</f>
        <v>28.901734104046245</v>
      </c>
    </row>
    <row r="2346" spans="1:14" x14ac:dyDescent="0.35">
      <c r="A2346">
        <f>'Profilo fotovoltaico'!B2348*LCOH!$C$20</f>
        <v>72</v>
      </c>
      <c r="B2346">
        <f>'Profilo eolico'!B2348*LCOH!$C$21</f>
        <v>229.9</v>
      </c>
      <c r="C2346">
        <f>$P$35*'Profilo fotovoltaico'!B2348</f>
        <v>529.53207750878869</v>
      </c>
      <c r="D2346">
        <f>$Q$37*'Profilo eolico'!B2348</f>
        <v>1341.3825622484032</v>
      </c>
      <c r="E2346">
        <f>$P$39*'Profilo fotovoltaico'!B2348+'Approvvigionamento energia'!$Q$39*'Profilo eolico'!B2348</f>
        <v>1138.4199410634994</v>
      </c>
      <c r="F2346">
        <f>$P$41*'Profilo fotovoltaico'!B2348+'Approvvigionamento energia'!$Q$41*'Profilo eolico'!B2348</f>
        <v>935.45731987859597</v>
      </c>
      <c r="G2346">
        <f>$P$43*'Profilo fotovoltaico'!B2348+'Approvvigionamento energia'!$Q$43*'Profilo eolico'!B2348</f>
        <v>732.49469869369227</v>
      </c>
      <c r="H2346">
        <f t="shared" si="72"/>
        <v>1138.4335154826958</v>
      </c>
      <c r="I2346">
        <f>IF(LCOH!$C$28=Menu!$A$1,'Approvvigionamento energia'!C2346,0)+IF(LCOH!$C$28=Menu!$A$2,'Approvvigionamento energia'!D2346,0)+IF(LCOH!$C$28=Menu!$A$3,'Approvvigionamento energia'!E2346,0)+IF(LCOH!$C$28=Menu!$A$4,'Approvvigionamento energia'!F2346,0)+IF(LCOH!$C$28=Menu!$A$5,'Approvvigionamento energia'!G2346,0)+IF(LCOH!$C$28=Menu!$A$6,'Approvvigionamento energia'!H2346,0)</f>
        <v>935.45731987859597</v>
      </c>
      <c r="J2346">
        <f>'Approvvigionamento energia'!A2346+'Approvvigionamento energia'!B2346+'Approvvigionamento energia'!I2346</f>
        <v>1237.3573198785959</v>
      </c>
      <c r="K2346">
        <f>IF(MIN(LCOH!$C$18,J2346)&gt;=$P$48*LCOH!$C$18, MIN(LCOH!$C$18,J2346),0)</f>
        <v>1237.3573198785959</v>
      </c>
      <c r="L2346">
        <f t="shared" si="73"/>
        <v>0</v>
      </c>
      <c r="M2346">
        <f>K2346/LCOH!$C$18</f>
        <v>0.82490487991906392</v>
      </c>
      <c r="N2346">
        <f>K2346/LCOH!$C$34</f>
        <v>23.841181500550981</v>
      </c>
    </row>
    <row r="2347" spans="1:14" x14ac:dyDescent="0.35">
      <c r="A2347">
        <f>'Profilo fotovoltaico'!B2349*LCOH!$C$20</f>
        <v>6</v>
      </c>
      <c r="B2347">
        <f>'Profilo eolico'!B2349*LCOH!$C$21</f>
        <v>213.29999999999998</v>
      </c>
      <c r="C2347">
        <f>$P$35*'Profilo fotovoltaico'!B2349</f>
        <v>44.127673125732393</v>
      </c>
      <c r="D2347">
        <f>$Q$37*'Profilo eolico'!B2349</f>
        <v>1244.5276229994972</v>
      </c>
      <c r="E2347">
        <f>$P$39*'Profilo fotovoltaico'!B2349+'Approvvigionamento energia'!$Q$39*'Profilo eolico'!B2349</f>
        <v>944.42763553105601</v>
      </c>
      <c r="F2347">
        <f>$P$41*'Profilo fotovoltaico'!B2349+'Approvvigionamento energia'!$Q$41*'Profilo eolico'!B2349</f>
        <v>644.3276480626148</v>
      </c>
      <c r="G2347">
        <f>$P$43*'Profilo fotovoltaico'!B2349+'Approvvigionamento energia'!$Q$43*'Profilo eolico'!B2349</f>
        <v>344.22766059417359</v>
      </c>
      <c r="H2347">
        <f t="shared" si="72"/>
        <v>1138.4335154826958</v>
      </c>
      <c r="I2347">
        <f>IF(LCOH!$C$28=Menu!$A$1,'Approvvigionamento energia'!C2347,0)+IF(LCOH!$C$28=Menu!$A$2,'Approvvigionamento energia'!D2347,0)+IF(LCOH!$C$28=Menu!$A$3,'Approvvigionamento energia'!E2347,0)+IF(LCOH!$C$28=Menu!$A$4,'Approvvigionamento energia'!F2347,0)+IF(LCOH!$C$28=Menu!$A$5,'Approvvigionamento energia'!G2347,0)+IF(LCOH!$C$28=Menu!$A$6,'Approvvigionamento energia'!H2347,0)</f>
        <v>644.3276480626148</v>
      </c>
      <c r="J2347">
        <f>'Approvvigionamento energia'!A2347+'Approvvigionamento energia'!B2347+'Approvvigionamento energia'!I2347</f>
        <v>863.62764806261475</v>
      </c>
      <c r="K2347">
        <f>IF(MIN(LCOH!$C$18,J2347)&gt;=$P$48*LCOH!$C$18, MIN(LCOH!$C$18,J2347),0)</f>
        <v>863.62764806261475</v>
      </c>
      <c r="L2347">
        <f t="shared" si="73"/>
        <v>0</v>
      </c>
      <c r="M2347">
        <f>K2347/LCOH!$C$18</f>
        <v>0.57575176537507655</v>
      </c>
      <c r="N2347">
        <f>K2347/LCOH!$C$34</f>
        <v>16.640224432805681</v>
      </c>
    </row>
    <row r="2348" spans="1:14" x14ac:dyDescent="0.35">
      <c r="A2348">
        <f>'Profilo fotovoltaico'!B2350*LCOH!$C$20</f>
        <v>0</v>
      </c>
      <c r="B2348">
        <f>'Profilo eolico'!B2350*LCOH!$C$21</f>
        <v>187.1</v>
      </c>
      <c r="C2348">
        <f>$P$35*'Profilo fotovoltaico'!B2350</f>
        <v>0</v>
      </c>
      <c r="D2348">
        <f>$Q$37*'Profilo eolico'!B2350</f>
        <v>1091.6601887632721</v>
      </c>
      <c r="E2348">
        <f>$P$39*'Profilo fotovoltaico'!B2350+'Approvvigionamento energia'!$Q$39*'Profilo eolico'!B2350</f>
        <v>818.74514157245392</v>
      </c>
      <c r="F2348">
        <f>$P$41*'Profilo fotovoltaico'!B2350+'Approvvigionamento energia'!$Q$41*'Profilo eolico'!B2350</f>
        <v>545.83009438163606</v>
      </c>
      <c r="G2348">
        <f>$P$43*'Profilo fotovoltaico'!B2350+'Approvvigionamento energia'!$Q$43*'Profilo eolico'!B2350</f>
        <v>272.91504719081803</v>
      </c>
      <c r="H2348">
        <f t="shared" si="72"/>
        <v>1138.4335154826958</v>
      </c>
      <c r="I2348">
        <f>IF(LCOH!$C$28=Menu!$A$1,'Approvvigionamento energia'!C2348,0)+IF(LCOH!$C$28=Menu!$A$2,'Approvvigionamento energia'!D2348,0)+IF(LCOH!$C$28=Menu!$A$3,'Approvvigionamento energia'!E2348,0)+IF(LCOH!$C$28=Menu!$A$4,'Approvvigionamento energia'!F2348,0)+IF(LCOH!$C$28=Menu!$A$5,'Approvvigionamento energia'!G2348,0)+IF(LCOH!$C$28=Menu!$A$6,'Approvvigionamento energia'!H2348,0)</f>
        <v>545.83009438163606</v>
      </c>
      <c r="J2348">
        <f>'Approvvigionamento energia'!A2348+'Approvvigionamento energia'!B2348+'Approvvigionamento energia'!I2348</f>
        <v>732.93009438163608</v>
      </c>
      <c r="K2348">
        <f>IF(MIN(LCOH!$C$18,J2348)&gt;=$P$48*LCOH!$C$18, MIN(LCOH!$C$18,J2348),0)</f>
        <v>732.93009438163608</v>
      </c>
      <c r="L2348">
        <f t="shared" si="73"/>
        <v>0</v>
      </c>
      <c r="M2348">
        <f>K2348/LCOH!$C$18</f>
        <v>0.48862006292109073</v>
      </c>
      <c r="N2348">
        <f>K2348/LCOH!$C$34</f>
        <v>14.12196713644771</v>
      </c>
    </row>
    <row r="2349" spans="1:14" x14ac:dyDescent="0.35">
      <c r="A2349">
        <f>'Profilo fotovoltaico'!B2351*LCOH!$C$20</f>
        <v>0</v>
      </c>
      <c r="B2349">
        <f>'Profilo eolico'!B2351*LCOH!$C$21</f>
        <v>184.9</v>
      </c>
      <c r="C2349">
        <f>$P$35*'Profilo fotovoltaico'!B2351</f>
        <v>0</v>
      </c>
      <c r="D2349">
        <f>$Q$37*'Profilo eolico'!B2351</f>
        <v>1078.8239919953448</v>
      </c>
      <c r="E2349">
        <f>$P$39*'Profilo fotovoltaico'!B2351+'Approvvigionamento energia'!$Q$39*'Profilo eolico'!B2351</f>
        <v>809.11799399650863</v>
      </c>
      <c r="F2349">
        <f>$P$41*'Profilo fotovoltaico'!B2351+'Approvvigionamento energia'!$Q$41*'Profilo eolico'!B2351</f>
        <v>539.41199599767242</v>
      </c>
      <c r="G2349">
        <f>$P$43*'Profilo fotovoltaico'!B2351+'Approvvigionamento energia'!$Q$43*'Profilo eolico'!B2351</f>
        <v>269.70599799883621</v>
      </c>
      <c r="H2349">
        <f t="shared" si="72"/>
        <v>1138.4335154826958</v>
      </c>
      <c r="I2349">
        <f>IF(LCOH!$C$28=Menu!$A$1,'Approvvigionamento energia'!C2349,0)+IF(LCOH!$C$28=Menu!$A$2,'Approvvigionamento energia'!D2349,0)+IF(LCOH!$C$28=Menu!$A$3,'Approvvigionamento energia'!E2349,0)+IF(LCOH!$C$28=Menu!$A$4,'Approvvigionamento energia'!F2349,0)+IF(LCOH!$C$28=Menu!$A$5,'Approvvigionamento energia'!G2349,0)+IF(LCOH!$C$28=Menu!$A$6,'Approvvigionamento energia'!H2349,0)</f>
        <v>539.41199599767242</v>
      </c>
      <c r="J2349">
        <f>'Approvvigionamento energia'!A2349+'Approvvigionamento energia'!B2349+'Approvvigionamento energia'!I2349</f>
        <v>724.3119959976724</v>
      </c>
      <c r="K2349">
        <f>IF(MIN(LCOH!$C$18,J2349)&gt;=$P$48*LCOH!$C$18, MIN(LCOH!$C$18,J2349),0)</f>
        <v>724.3119959976724</v>
      </c>
      <c r="L2349">
        <f t="shared" si="73"/>
        <v>0</v>
      </c>
      <c r="M2349">
        <f>K2349/LCOH!$C$18</f>
        <v>0.48287466399844825</v>
      </c>
      <c r="N2349">
        <f>K2349/LCOH!$C$34</f>
        <v>13.955915144463823</v>
      </c>
    </row>
    <row r="2350" spans="1:14" x14ac:dyDescent="0.35">
      <c r="A2350">
        <f>'Profilo fotovoltaico'!B2352*LCOH!$C$20</f>
        <v>0</v>
      </c>
      <c r="B2350">
        <f>'Profilo eolico'!B2352*LCOH!$C$21</f>
        <v>175</v>
      </c>
      <c r="C2350">
        <f>$P$35*'Profilo fotovoltaico'!B2352</f>
        <v>0</v>
      </c>
      <c r="D2350">
        <f>$Q$37*'Profilo eolico'!B2352</f>
        <v>1021.0611065396719</v>
      </c>
      <c r="E2350">
        <f>$P$39*'Profilo fotovoltaico'!B2352+'Approvvigionamento energia'!$Q$39*'Profilo eolico'!B2352</f>
        <v>765.79582990475387</v>
      </c>
      <c r="F2350">
        <f>$P$41*'Profilo fotovoltaico'!B2352+'Approvvigionamento energia'!$Q$41*'Profilo eolico'!B2352</f>
        <v>510.53055326983593</v>
      </c>
      <c r="G2350">
        <f>$P$43*'Profilo fotovoltaico'!B2352+'Approvvigionamento energia'!$Q$43*'Profilo eolico'!B2352</f>
        <v>255.26527663491797</v>
      </c>
      <c r="H2350">
        <f t="shared" si="72"/>
        <v>1138.4335154826958</v>
      </c>
      <c r="I2350">
        <f>IF(LCOH!$C$28=Menu!$A$1,'Approvvigionamento energia'!C2350,0)+IF(LCOH!$C$28=Menu!$A$2,'Approvvigionamento energia'!D2350,0)+IF(LCOH!$C$28=Menu!$A$3,'Approvvigionamento energia'!E2350,0)+IF(LCOH!$C$28=Menu!$A$4,'Approvvigionamento energia'!F2350,0)+IF(LCOH!$C$28=Menu!$A$5,'Approvvigionamento energia'!G2350,0)+IF(LCOH!$C$28=Menu!$A$6,'Approvvigionamento energia'!H2350,0)</f>
        <v>510.53055326983593</v>
      </c>
      <c r="J2350">
        <f>'Approvvigionamento energia'!A2350+'Approvvigionamento energia'!B2350+'Approvvigionamento energia'!I2350</f>
        <v>685.53055326983599</v>
      </c>
      <c r="K2350">
        <f>IF(MIN(LCOH!$C$18,J2350)&gt;=$P$48*LCOH!$C$18, MIN(LCOH!$C$18,J2350),0)</f>
        <v>685.53055326983599</v>
      </c>
      <c r="L2350">
        <f t="shared" si="73"/>
        <v>0</v>
      </c>
      <c r="M2350">
        <f>K2350/LCOH!$C$18</f>
        <v>0.45702036884655733</v>
      </c>
      <c r="N2350">
        <f>K2350/LCOH!$C$34</f>
        <v>13.20868118053634</v>
      </c>
    </row>
    <row r="2351" spans="1:14" x14ac:dyDescent="0.35">
      <c r="A2351">
        <f>'Profilo fotovoltaico'!B2353*LCOH!$C$20</f>
        <v>0</v>
      </c>
      <c r="B2351">
        <f>'Profilo eolico'!B2353*LCOH!$C$21</f>
        <v>178.7</v>
      </c>
      <c r="C2351">
        <f>$P$35*'Profilo fotovoltaico'!B2353</f>
        <v>0</v>
      </c>
      <c r="D2351">
        <f>$Q$37*'Profilo eolico'!B2353</f>
        <v>1042.6492556493679</v>
      </c>
      <c r="E2351">
        <f>$P$39*'Profilo fotovoltaico'!B2353+'Approvvigionamento energia'!$Q$39*'Profilo eolico'!B2353</f>
        <v>781.98694173702586</v>
      </c>
      <c r="F2351">
        <f>$P$41*'Profilo fotovoltaico'!B2353+'Approvvigionamento energia'!$Q$41*'Profilo eolico'!B2353</f>
        <v>521.32462782468394</v>
      </c>
      <c r="G2351">
        <f>$P$43*'Profilo fotovoltaico'!B2353+'Approvvigionamento energia'!$Q$43*'Profilo eolico'!B2353</f>
        <v>260.66231391234197</v>
      </c>
      <c r="H2351">
        <f t="shared" si="72"/>
        <v>1138.4335154826958</v>
      </c>
      <c r="I2351">
        <f>IF(LCOH!$C$28=Menu!$A$1,'Approvvigionamento energia'!C2351,0)+IF(LCOH!$C$28=Menu!$A$2,'Approvvigionamento energia'!D2351,0)+IF(LCOH!$C$28=Menu!$A$3,'Approvvigionamento energia'!E2351,0)+IF(LCOH!$C$28=Menu!$A$4,'Approvvigionamento energia'!F2351,0)+IF(LCOH!$C$28=Menu!$A$5,'Approvvigionamento energia'!G2351,0)+IF(LCOH!$C$28=Menu!$A$6,'Approvvigionamento energia'!H2351,0)</f>
        <v>521.32462782468394</v>
      </c>
      <c r="J2351">
        <f>'Approvvigionamento energia'!A2351+'Approvvigionamento energia'!B2351+'Approvvigionamento energia'!I2351</f>
        <v>700.02462782468388</v>
      </c>
      <c r="K2351">
        <f>IF(MIN(LCOH!$C$18,J2351)&gt;=$P$48*LCOH!$C$18, MIN(LCOH!$C$18,J2351),0)</f>
        <v>700.02462782468388</v>
      </c>
      <c r="L2351">
        <f t="shared" si="73"/>
        <v>0</v>
      </c>
      <c r="M2351">
        <f>K2351/LCOH!$C$18</f>
        <v>0.46668308521645591</v>
      </c>
      <c r="N2351">
        <f>K2351/LCOH!$C$34</f>
        <v>13.487950439781963</v>
      </c>
    </row>
    <row r="2352" spans="1:14" x14ac:dyDescent="0.35">
      <c r="A2352">
        <f>'Profilo fotovoltaico'!B2354*LCOH!$C$20</f>
        <v>0</v>
      </c>
      <c r="B2352">
        <f>'Profilo eolico'!B2354*LCOH!$C$21</f>
        <v>182.10000000000002</v>
      </c>
      <c r="C2352">
        <f>$P$35*'Profilo fotovoltaico'!B2354</f>
        <v>0</v>
      </c>
      <c r="D2352">
        <f>$Q$37*'Profilo eolico'!B2354</f>
        <v>1062.48701429071</v>
      </c>
      <c r="E2352">
        <f>$P$39*'Profilo fotovoltaico'!B2354+'Approvvigionamento energia'!$Q$39*'Profilo eolico'!B2354</f>
        <v>796.86526071803257</v>
      </c>
      <c r="F2352">
        <f>$P$41*'Profilo fotovoltaico'!B2354+'Approvvigionamento energia'!$Q$41*'Profilo eolico'!B2354</f>
        <v>531.24350714535501</v>
      </c>
      <c r="G2352">
        <f>$P$43*'Profilo fotovoltaico'!B2354+'Approvvigionamento energia'!$Q$43*'Profilo eolico'!B2354</f>
        <v>265.62175357267751</v>
      </c>
      <c r="H2352">
        <f t="shared" si="72"/>
        <v>1138.4335154826958</v>
      </c>
      <c r="I2352">
        <f>IF(LCOH!$C$28=Menu!$A$1,'Approvvigionamento energia'!C2352,0)+IF(LCOH!$C$28=Menu!$A$2,'Approvvigionamento energia'!D2352,0)+IF(LCOH!$C$28=Menu!$A$3,'Approvvigionamento energia'!E2352,0)+IF(LCOH!$C$28=Menu!$A$4,'Approvvigionamento energia'!F2352,0)+IF(LCOH!$C$28=Menu!$A$5,'Approvvigionamento energia'!G2352,0)+IF(LCOH!$C$28=Menu!$A$6,'Approvvigionamento energia'!H2352,0)</f>
        <v>531.24350714535501</v>
      </c>
      <c r="J2352">
        <f>'Approvvigionamento energia'!A2352+'Approvvigionamento energia'!B2352+'Approvvigionamento energia'!I2352</f>
        <v>713.34350714535503</v>
      </c>
      <c r="K2352">
        <f>IF(MIN(LCOH!$C$18,J2352)&gt;=$P$48*LCOH!$C$18, MIN(LCOH!$C$18,J2352),0)</f>
        <v>713.34350714535503</v>
      </c>
      <c r="L2352">
        <f t="shared" si="73"/>
        <v>0</v>
      </c>
      <c r="M2352">
        <f>K2352/LCOH!$C$18</f>
        <v>0.47556233809690335</v>
      </c>
      <c r="N2352">
        <f>K2352/LCOH!$C$34</f>
        <v>13.744576245575242</v>
      </c>
    </row>
    <row r="2353" spans="1:14" x14ac:dyDescent="0.35">
      <c r="A2353">
        <f>'Profilo fotovoltaico'!B2355*LCOH!$C$20</f>
        <v>0</v>
      </c>
      <c r="B2353">
        <f>'Profilo eolico'!B2355*LCOH!$C$21</f>
        <v>190.20000000000002</v>
      </c>
      <c r="C2353">
        <f>$P$35*'Profilo fotovoltaico'!B2355</f>
        <v>0</v>
      </c>
      <c r="D2353">
        <f>$Q$37*'Profilo eolico'!B2355</f>
        <v>1109.7475569362607</v>
      </c>
      <c r="E2353">
        <f>$P$39*'Profilo fotovoltaico'!B2355+'Approvvigionamento energia'!$Q$39*'Profilo eolico'!B2355</f>
        <v>832.31066770219536</v>
      </c>
      <c r="F2353">
        <f>$P$41*'Profilo fotovoltaico'!B2355+'Approvvigionamento energia'!$Q$41*'Profilo eolico'!B2355</f>
        <v>554.87377846813035</v>
      </c>
      <c r="G2353">
        <f>$P$43*'Profilo fotovoltaico'!B2355+'Approvvigionamento energia'!$Q$43*'Profilo eolico'!B2355</f>
        <v>277.43688923406518</v>
      </c>
      <c r="H2353">
        <f t="shared" si="72"/>
        <v>1138.4335154826958</v>
      </c>
      <c r="I2353">
        <f>IF(LCOH!$C$28=Menu!$A$1,'Approvvigionamento energia'!C2353,0)+IF(LCOH!$C$28=Menu!$A$2,'Approvvigionamento energia'!D2353,0)+IF(LCOH!$C$28=Menu!$A$3,'Approvvigionamento energia'!E2353,0)+IF(LCOH!$C$28=Menu!$A$4,'Approvvigionamento energia'!F2353,0)+IF(LCOH!$C$28=Menu!$A$5,'Approvvigionamento energia'!G2353,0)+IF(LCOH!$C$28=Menu!$A$6,'Approvvigionamento energia'!H2353,0)</f>
        <v>554.87377846813035</v>
      </c>
      <c r="J2353">
        <f>'Approvvigionamento energia'!A2353+'Approvvigionamento energia'!B2353+'Approvvigionamento energia'!I2353</f>
        <v>745.0737784681304</v>
      </c>
      <c r="K2353">
        <f>IF(MIN(LCOH!$C$18,J2353)&gt;=$P$48*LCOH!$C$18, MIN(LCOH!$C$18,J2353),0)</f>
        <v>745.0737784681304</v>
      </c>
      <c r="L2353">
        <f t="shared" si="73"/>
        <v>0</v>
      </c>
      <c r="M2353">
        <f>K2353/LCOH!$C$18</f>
        <v>0.49671585231208693</v>
      </c>
      <c r="N2353">
        <f>K2353/LCOH!$C$34</f>
        <v>14.355949488788641</v>
      </c>
    </row>
    <row r="2354" spans="1:14" x14ac:dyDescent="0.35">
      <c r="A2354">
        <f>'Profilo fotovoltaico'!B2356*LCOH!$C$20</f>
        <v>0</v>
      </c>
      <c r="B2354">
        <f>'Profilo eolico'!B2356*LCOH!$C$21</f>
        <v>202.7</v>
      </c>
      <c r="C2354">
        <f>$P$35*'Profilo fotovoltaico'!B2356</f>
        <v>0</v>
      </c>
      <c r="D2354">
        <f>$Q$37*'Profilo eolico'!B2356</f>
        <v>1182.6804931176657</v>
      </c>
      <c r="E2354">
        <f>$P$39*'Profilo fotovoltaico'!B2356+'Approvvigionamento energia'!$Q$39*'Profilo eolico'!B2356</f>
        <v>887.01036983824918</v>
      </c>
      <c r="F2354">
        <f>$P$41*'Profilo fotovoltaico'!B2356+'Approvvigionamento energia'!$Q$41*'Profilo eolico'!B2356</f>
        <v>591.34024655883286</v>
      </c>
      <c r="G2354">
        <f>$P$43*'Profilo fotovoltaico'!B2356+'Approvvigionamento energia'!$Q$43*'Profilo eolico'!B2356</f>
        <v>295.67012327941643</v>
      </c>
      <c r="H2354">
        <f t="shared" si="72"/>
        <v>1138.4335154826958</v>
      </c>
      <c r="I2354">
        <f>IF(LCOH!$C$28=Menu!$A$1,'Approvvigionamento energia'!C2354,0)+IF(LCOH!$C$28=Menu!$A$2,'Approvvigionamento energia'!D2354,0)+IF(LCOH!$C$28=Menu!$A$3,'Approvvigionamento energia'!E2354,0)+IF(LCOH!$C$28=Menu!$A$4,'Approvvigionamento energia'!F2354,0)+IF(LCOH!$C$28=Menu!$A$5,'Approvvigionamento energia'!G2354,0)+IF(LCOH!$C$28=Menu!$A$6,'Approvvigionamento energia'!H2354,0)</f>
        <v>591.34024655883286</v>
      </c>
      <c r="J2354">
        <f>'Approvvigionamento energia'!A2354+'Approvvigionamento energia'!B2354+'Approvvigionamento energia'!I2354</f>
        <v>794.04024655883291</v>
      </c>
      <c r="K2354">
        <f>IF(MIN(LCOH!$C$18,J2354)&gt;=$P$48*LCOH!$C$18, MIN(LCOH!$C$18,J2354),0)</f>
        <v>794.04024655883291</v>
      </c>
      <c r="L2354">
        <f t="shared" si="73"/>
        <v>0</v>
      </c>
      <c r="M2354">
        <f>K2354/LCOH!$C$18</f>
        <v>0.52936016437255529</v>
      </c>
      <c r="N2354">
        <f>K2354/LCOH!$C$34</f>
        <v>15.299426715969807</v>
      </c>
    </row>
    <row r="2355" spans="1:14" x14ac:dyDescent="0.35">
      <c r="A2355">
        <f>'Profilo fotovoltaico'!B2357*LCOH!$C$20</f>
        <v>0</v>
      </c>
      <c r="B2355">
        <f>'Profilo eolico'!B2357*LCOH!$C$21</f>
        <v>214.7</v>
      </c>
      <c r="C2355">
        <f>$P$35*'Profilo fotovoltaico'!B2357</f>
        <v>0</v>
      </c>
      <c r="D2355">
        <f>$Q$37*'Profilo eolico'!B2357</f>
        <v>1252.6961118518147</v>
      </c>
      <c r="E2355">
        <f>$P$39*'Profilo fotovoltaico'!B2357+'Approvvigionamento energia'!$Q$39*'Profilo eolico'!B2357</f>
        <v>939.52208388886095</v>
      </c>
      <c r="F2355">
        <f>$P$41*'Profilo fotovoltaico'!B2357+'Approvvigionamento energia'!$Q$41*'Profilo eolico'!B2357</f>
        <v>626.34805592590737</v>
      </c>
      <c r="G2355">
        <f>$P$43*'Profilo fotovoltaico'!B2357+'Approvvigionamento energia'!$Q$43*'Profilo eolico'!B2357</f>
        <v>313.17402796295369</v>
      </c>
      <c r="H2355">
        <f t="shared" si="72"/>
        <v>1138.4335154826958</v>
      </c>
      <c r="I2355">
        <f>IF(LCOH!$C$28=Menu!$A$1,'Approvvigionamento energia'!C2355,0)+IF(LCOH!$C$28=Menu!$A$2,'Approvvigionamento energia'!D2355,0)+IF(LCOH!$C$28=Menu!$A$3,'Approvvigionamento energia'!E2355,0)+IF(LCOH!$C$28=Menu!$A$4,'Approvvigionamento energia'!F2355,0)+IF(LCOH!$C$28=Menu!$A$5,'Approvvigionamento energia'!G2355,0)+IF(LCOH!$C$28=Menu!$A$6,'Approvvigionamento energia'!H2355,0)</f>
        <v>626.34805592590737</v>
      </c>
      <c r="J2355">
        <f>'Approvvigionamento energia'!A2355+'Approvvigionamento energia'!B2355+'Approvvigionamento energia'!I2355</f>
        <v>841.04805592590742</v>
      </c>
      <c r="K2355">
        <f>IF(MIN(LCOH!$C$18,J2355)&gt;=$P$48*LCOH!$C$18, MIN(LCOH!$C$18,J2355),0)</f>
        <v>841.04805592590742</v>
      </c>
      <c r="L2355">
        <f t="shared" si="73"/>
        <v>0</v>
      </c>
      <c r="M2355">
        <f>K2355/LCOH!$C$18</f>
        <v>0.56069870395060495</v>
      </c>
      <c r="N2355">
        <f>K2355/LCOH!$C$34</f>
        <v>16.205164854063728</v>
      </c>
    </row>
    <row r="2356" spans="1:14" x14ac:dyDescent="0.35">
      <c r="A2356">
        <f>'Profilo fotovoltaico'!B2358*LCOH!$C$20</f>
        <v>0</v>
      </c>
      <c r="B2356">
        <f>'Profilo eolico'!B2358*LCOH!$C$21</f>
        <v>220.5</v>
      </c>
      <c r="C2356">
        <f>$P$35*'Profilo fotovoltaico'!B2358</f>
        <v>0</v>
      </c>
      <c r="D2356">
        <f>$Q$37*'Profilo eolico'!B2358</f>
        <v>1286.5369942399866</v>
      </c>
      <c r="E2356">
        <f>$P$39*'Profilo fotovoltaico'!B2358+'Approvvigionamento energia'!$Q$39*'Profilo eolico'!B2358</f>
        <v>964.90274567998995</v>
      </c>
      <c r="F2356">
        <f>$P$41*'Profilo fotovoltaico'!B2358+'Approvvigionamento energia'!$Q$41*'Profilo eolico'!B2358</f>
        <v>643.2684971199933</v>
      </c>
      <c r="G2356">
        <f>$P$43*'Profilo fotovoltaico'!B2358+'Approvvigionamento energia'!$Q$43*'Profilo eolico'!B2358</f>
        <v>321.63424855999665</v>
      </c>
      <c r="H2356">
        <f t="shared" si="72"/>
        <v>1138.4335154826958</v>
      </c>
      <c r="I2356">
        <f>IF(LCOH!$C$28=Menu!$A$1,'Approvvigionamento energia'!C2356,0)+IF(LCOH!$C$28=Menu!$A$2,'Approvvigionamento energia'!D2356,0)+IF(LCOH!$C$28=Menu!$A$3,'Approvvigionamento energia'!E2356,0)+IF(LCOH!$C$28=Menu!$A$4,'Approvvigionamento energia'!F2356,0)+IF(LCOH!$C$28=Menu!$A$5,'Approvvigionamento energia'!G2356,0)+IF(LCOH!$C$28=Menu!$A$6,'Approvvigionamento energia'!H2356,0)</f>
        <v>643.2684971199933</v>
      </c>
      <c r="J2356">
        <f>'Approvvigionamento energia'!A2356+'Approvvigionamento energia'!B2356+'Approvvigionamento energia'!I2356</f>
        <v>863.7684971199933</v>
      </c>
      <c r="K2356">
        <f>IF(MIN(LCOH!$C$18,J2356)&gt;=$P$48*LCOH!$C$18, MIN(LCOH!$C$18,J2356),0)</f>
        <v>863.7684971199933</v>
      </c>
      <c r="L2356">
        <f t="shared" si="73"/>
        <v>0</v>
      </c>
      <c r="M2356">
        <f>K2356/LCOH!$C$18</f>
        <v>0.57584566474666221</v>
      </c>
      <c r="N2356">
        <f>K2356/LCOH!$C$34</f>
        <v>16.642938287475786</v>
      </c>
    </row>
    <row r="2357" spans="1:14" x14ac:dyDescent="0.35">
      <c r="A2357">
        <f>'Profilo fotovoltaico'!B2359*LCOH!$C$20</f>
        <v>0</v>
      </c>
      <c r="B2357">
        <f>'Profilo eolico'!B2359*LCOH!$C$21</f>
        <v>229.5</v>
      </c>
      <c r="C2357">
        <f>$P$35*'Profilo fotovoltaico'!B2359</f>
        <v>0</v>
      </c>
      <c r="D2357">
        <f>$Q$37*'Profilo eolico'!B2359</f>
        <v>1339.0487082905984</v>
      </c>
      <c r="E2357">
        <f>$P$39*'Profilo fotovoltaico'!B2359+'Approvvigionamento energia'!$Q$39*'Profilo eolico'!B2359</f>
        <v>1004.2865312179488</v>
      </c>
      <c r="F2357">
        <f>$P$41*'Profilo fotovoltaico'!B2359+'Approvvigionamento energia'!$Q$41*'Profilo eolico'!B2359</f>
        <v>669.52435414529918</v>
      </c>
      <c r="G2357">
        <f>$P$43*'Profilo fotovoltaico'!B2359+'Approvvigionamento energia'!$Q$43*'Profilo eolico'!B2359</f>
        <v>334.76217707264959</v>
      </c>
      <c r="H2357">
        <f t="shared" si="72"/>
        <v>1138.4335154826958</v>
      </c>
      <c r="I2357">
        <f>IF(LCOH!$C$28=Menu!$A$1,'Approvvigionamento energia'!C2357,0)+IF(LCOH!$C$28=Menu!$A$2,'Approvvigionamento energia'!D2357,0)+IF(LCOH!$C$28=Menu!$A$3,'Approvvigionamento energia'!E2357,0)+IF(LCOH!$C$28=Menu!$A$4,'Approvvigionamento energia'!F2357,0)+IF(LCOH!$C$28=Menu!$A$5,'Approvvigionamento energia'!G2357,0)+IF(LCOH!$C$28=Menu!$A$6,'Approvvigionamento energia'!H2357,0)</f>
        <v>669.52435414529918</v>
      </c>
      <c r="J2357">
        <f>'Approvvigionamento energia'!A2357+'Approvvigionamento energia'!B2357+'Approvvigionamento energia'!I2357</f>
        <v>899.02435414529918</v>
      </c>
      <c r="K2357">
        <f>IF(MIN(LCOH!$C$18,J2357)&gt;=$P$48*LCOH!$C$18, MIN(LCOH!$C$18,J2357),0)</f>
        <v>899.02435414529918</v>
      </c>
      <c r="L2357">
        <f t="shared" si="73"/>
        <v>0</v>
      </c>
      <c r="M2357">
        <f>K2357/LCOH!$C$18</f>
        <v>0.59934956943019946</v>
      </c>
      <c r="N2357">
        <f>K2357/LCOH!$C$34</f>
        <v>17.322241891046229</v>
      </c>
    </row>
    <row r="2358" spans="1:14" x14ac:dyDescent="0.35">
      <c r="A2358">
        <f>'Profilo fotovoltaico'!B2360*LCOH!$C$20</f>
        <v>0</v>
      </c>
      <c r="B2358">
        <f>'Profilo eolico'!B2360*LCOH!$C$21</f>
        <v>243</v>
      </c>
      <c r="C2358">
        <f>$P$35*'Profilo fotovoltaico'!B2360</f>
        <v>0</v>
      </c>
      <c r="D2358">
        <f>$Q$37*'Profilo eolico'!B2360</f>
        <v>1417.8162793665158</v>
      </c>
      <c r="E2358">
        <f>$P$39*'Profilo fotovoltaico'!B2360+'Approvvigionamento energia'!$Q$39*'Profilo eolico'!B2360</f>
        <v>1063.3622095248868</v>
      </c>
      <c r="F2358">
        <f>$P$41*'Profilo fotovoltaico'!B2360+'Approvvigionamento energia'!$Q$41*'Profilo eolico'!B2360</f>
        <v>708.9081396832579</v>
      </c>
      <c r="G2358">
        <f>$P$43*'Profilo fotovoltaico'!B2360+'Approvvigionamento energia'!$Q$43*'Profilo eolico'!B2360</f>
        <v>354.45406984162895</v>
      </c>
      <c r="H2358">
        <f t="shared" si="72"/>
        <v>1138.4335154826958</v>
      </c>
      <c r="I2358">
        <f>IF(LCOH!$C$28=Menu!$A$1,'Approvvigionamento energia'!C2358,0)+IF(LCOH!$C$28=Menu!$A$2,'Approvvigionamento energia'!D2358,0)+IF(LCOH!$C$28=Menu!$A$3,'Approvvigionamento energia'!E2358,0)+IF(LCOH!$C$28=Menu!$A$4,'Approvvigionamento energia'!F2358,0)+IF(LCOH!$C$28=Menu!$A$5,'Approvvigionamento energia'!G2358,0)+IF(LCOH!$C$28=Menu!$A$6,'Approvvigionamento energia'!H2358,0)</f>
        <v>708.9081396832579</v>
      </c>
      <c r="J2358">
        <f>'Approvvigionamento energia'!A2358+'Approvvigionamento energia'!B2358+'Approvvigionamento energia'!I2358</f>
        <v>951.9081396832579</v>
      </c>
      <c r="K2358">
        <f>IF(MIN(LCOH!$C$18,J2358)&gt;=$P$48*LCOH!$C$18, MIN(LCOH!$C$18,J2358),0)</f>
        <v>951.9081396832579</v>
      </c>
      <c r="L2358">
        <f t="shared" si="73"/>
        <v>0</v>
      </c>
      <c r="M2358">
        <f>K2358/LCOH!$C$18</f>
        <v>0.63460542645550522</v>
      </c>
      <c r="N2358">
        <f>K2358/LCOH!$C$34</f>
        <v>18.341197296401887</v>
      </c>
    </row>
    <row r="2359" spans="1:14" x14ac:dyDescent="0.35">
      <c r="A2359">
        <f>'Profilo fotovoltaico'!B2361*LCOH!$C$20</f>
        <v>23</v>
      </c>
      <c r="B2359">
        <f>'Profilo eolico'!B2361*LCOH!$C$21</f>
        <v>246.60000000000002</v>
      </c>
      <c r="C2359">
        <f>$P$35*'Profilo fotovoltaico'!B2361</f>
        <v>169.15608031530749</v>
      </c>
      <c r="D2359">
        <f>$Q$37*'Profilo eolico'!B2361</f>
        <v>1438.8209649867606</v>
      </c>
      <c r="E2359">
        <f>$P$39*'Profilo fotovoltaico'!B2361+'Approvvigionamento energia'!$Q$39*'Profilo eolico'!B2361</f>
        <v>1121.4047438188975</v>
      </c>
      <c r="F2359">
        <f>$P$41*'Profilo fotovoltaico'!B2361+'Approvvigionamento energia'!$Q$41*'Profilo eolico'!B2361</f>
        <v>803.98852265103403</v>
      </c>
      <c r="G2359">
        <f>$P$43*'Profilo fotovoltaico'!B2361+'Approvvigionamento energia'!$Q$43*'Profilo eolico'!B2361</f>
        <v>486.5723014831708</v>
      </c>
      <c r="H2359">
        <f t="shared" si="72"/>
        <v>1138.4335154826958</v>
      </c>
      <c r="I2359">
        <f>IF(LCOH!$C$28=Menu!$A$1,'Approvvigionamento energia'!C2359,0)+IF(LCOH!$C$28=Menu!$A$2,'Approvvigionamento energia'!D2359,0)+IF(LCOH!$C$28=Menu!$A$3,'Approvvigionamento energia'!E2359,0)+IF(LCOH!$C$28=Menu!$A$4,'Approvvigionamento energia'!F2359,0)+IF(LCOH!$C$28=Menu!$A$5,'Approvvigionamento energia'!G2359,0)+IF(LCOH!$C$28=Menu!$A$6,'Approvvigionamento energia'!H2359,0)</f>
        <v>803.98852265103403</v>
      </c>
      <c r="J2359">
        <f>'Approvvigionamento energia'!A2359+'Approvvigionamento energia'!B2359+'Approvvigionamento energia'!I2359</f>
        <v>1073.5885226510341</v>
      </c>
      <c r="K2359">
        <f>IF(MIN(LCOH!$C$18,J2359)&gt;=$P$48*LCOH!$C$18, MIN(LCOH!$C$18,J2359),0)</f>
        <v>1073.5885226510341</v>
      </c>
      <c r="L2359">
        <f t="shared" si="73"/>
        <v>0</v>
      </c>
      <c r="M2359">
        <f>K2359/LCOH!$C$18</f>
        <v>0.71572568176735607</v>
      </c>
      <c r="N2359">
        <f>K2359/LCOH!$C$34</f>
        <v>20.685713345877343</v>
      </c>
    </row>
    <row r="2360" spans="1:14" x14ac:dyDescent="0.35">
      <c r="A2360">
        <f>'Profilo fotovoltaico'!B2362*LCOH!$C$20</f>
        <v>89</v>
      </c>
      <c r="B2360">
        <f>'Profilo eolico'!B2362*LCOH!$C$21</f>
        <v>258.60000000000002</v>
      </c>
      <c r="C2360">
        <f>$P$35*'Profilo fotovoltaico'!B2362</f>
        <v>654.56048469836378</v>
      </c>
      <c r="D2360">
        <f>$Q$37*'Profilo eolico'!B2362</f>
        <v>1508.8365837209094</v>
      </c>
      <c r="E2360">
        <f>$P$39*'Profilo fotovoltaico'!B2362+'Approvvigionamento energia'!$Q$39*'Profilo eolico'!B2362</f>
        <v>1295.2675589652731</v>
      </c>
      <c r="F2360">
        <f>$P$41*'Profilo fotovoltaico'!B2362+'Approvvigionamento energia'!$Q$41*'Profilo eolico'!B2362</f>
        <v>1081.6985342096366</v>
      </c>
      <c r="G2360">
        <f>$P$43*'Profilo fotovoltaico'!B2362+'Approvvigionamento energia'!$Q$43*'Profilo eolico'!B2362</f>
        <v>868.12950945400019</v>
      </c>
      <c r="H2360">
        <f t="shared" si="72"/>
        <v>1138.4335154826958</v>
      </c>
      <c r="I2360">
        <f>IF(LCOH!$C$28=Menu!$A$1,'Approvvigionamento energia'!C2360,0)+IF(LCOH!$C$28=Menu!$A$2,'Approvvigionamento energia'!D2360,0)+IF(LCOH!$C$28=Menu!$A$3,'Approvvigionamento energia'!E2360,0)+IF(LCOH!$C$28=Menu!$A$4,'Approvvigionamento energia'!F2360,0)+IF(LCOH!$C$28=Menu!$A$5,'Approvvigionamento energia'!G2360,0)+IF(LCOH!$C$28=Menu!$A$6,'Approvvigionamento energia'!H2360,0)</f>
        <v>1081.6985342096366</v>
      </c>
      <c r="J2360">
        <f>'Approvvigionamento energia'!A2360+'Approvvigionamento energia'!B2360+'Approvvigionamento energia'!I2360</f>
        <v>1429.2985342096367</v>
      </c>
      <c r="K2360">
        <f>IF(MIN(LCOH!$C$18,J2360)&gt;=$P$48*LCOH!$C$18, MIN(LCOH!$C$18,J2360),0)</f>
        <v>1429.2985342096367</v>
      </c>
      <c r="L2360">
        <f t="shared" si="73"/>
        <v>0</v>
      </c>
      <c r="M2360">
        <f>K2360/LCOH!$C$18</f>
        <v>0.95286568947309114</v>
      </c>
      <c r="N2360">
        <f>K2360/LCOH!$C$34</f>
        <v>27.539470794019977</v>
      </c>
    </row>
    <row r="2361" spans="1:14" x14ac:dyDescent="0.35">
      <c r="A2361">
        <f>'Profilo fotovoltaico'!B2363*LCOH!$C$20</f>
        <v>174</v>
      </c>
      <c r="B2361">
        <f>'Profilo eolico'!B2363*LCOH!$C$21</f>
        <v>308.3</v>
      </c>
      <c r="C2361">
        <f>$P$35*'Profilo fotovoltaico'!B2363</f>
        <v>1279.7025206462392</v>
      </c>
      <c r="D2361">
        <f>$Q$37*'Profilo eolico'!B2363</f>
        <v>1798.8179379781764</v>
      </c>
      <c r="E2361">
        <f>$P$39*'Profilo fotovoltaico'!B2363+'Approvvigionamento energia'!$Q$39*'Profilo eolico'!B2363</f>
        <v>1669.039083645192</v>
      </c>
      <c r="F2361">
        <f>$P$41*'Profilo fotovoltaico'!B2363+'Approvvigionamento energia'!$Q$41*'Profilo eolico'!B2363</f>
        <v>1539.2602293122077</v>
      </c>
      <c r="G2361">
        <f>$P$43*'Profilo fotovoltaico'!B2363+'Approvvigionamento energia'!$Q$43*'Profilo eolico'!B2363</f>
        <v>1409.4813749792236</v>
      </c>
      <c r="H2361">
        <f t="shared" si="72"/>
        <v>1138.4335154826958</v>
      </c>
      <c r="I2361">
        <f>IF(LCOH!$C$28=Menu!$A$1,'Approvvigionamento energia'!C2361,0)+IF(LCOH!$C$28=Menu!$A$2,'Approvvigionamento energia'!D2361,0)+IF(LCOH!$C$28=Menu!$A$3,'Approvvigionamento energia'!E2361,0)+IF(LCOH!$C$28=Menu!$A$4,'Approvvigionamento energia'!F2361,0)+IF(LCOH!$C$28=Menu!$A$5,'Approvvigionamento energia'!G2361,0)+IF(LCOH!$C$28=Menu!$A$6,'Approvvigionamento energia'!H2361,0)</f>
        <v>1539.2602293122077</v>
      </c>
      <c r="J2361">
        <f>'Approvvigionamento energia'!A2361+'Approvvigionamento energia'!B2361+'Approvvigionamento energia'!I2361</f>
        <v>2021.5602293122076</v>
      </c>
      <c r="K2361">
        <f>IF(MIN(LCOH!$C$18,J2361)&gt;=$P$48*LCOH!$C$18, MIN(LCOH!$C$18,J2361),0)</f>
        <v>1500</v>
      </c>
      <c r="L2361">
        <f t="shared" si="73"/>
        <v>521.56022931220764</v>
      </c>
      <c r="M2361">
        <f>K2361/LCOH!$C$18</f>
        <v>1</v>
      </c>
      <c r="N2361">
        <f>K2361/LCOH!$C$34</f>
        <v>28.901734104046245</v>
      </c>
    </row>
    <row r="2362" spans="1:14" x14ac:dyDescent="0.35">
      <c r="A2362">
        <f>'Profilo fotovoltaico'!B2364*LCOH!$C$20</f>
        <v>248</v>
      </c>
      <c r="B2362">
        <f>'Profilo eolico'!B2364*LCOH!$C$21</f>
        <v>341.5</v>
      </c>
      <c r="C2362">
        <f>$P$35*'Profilo fotovoltaico'!B2364</f>
        <v>1823.9438225302722</v>
      </c>
      <c r="D2362">
        <f>$Q$37*'Profilo eolico'!B2364</f>
        <v>1992.5278164759884</v>
      </c>
      <c r="E2362">
        <f>$P$39*'Profilo fotovoltaico'!B2364+'Approvvigionamento energia'!$Q$39*'Profilo eolico'!B2364</f>
        <v>1950.3818179895593</v>
      </c>
      <c r="F2362">
        <f>$P$41*'Profilo fotovoltaico'!B2364+'Approvvigionamento energia'!$Q$41*'Profilo eolico'!B2364</f>
        <v>1908.2358195031302</v>
      </c>
      <c r="G2362">
        <f>$P$43*'Profilo fotovoltaico'!B2364+'Approvvigionamento energia'!$Q$43*'Profilo eolico'!B2364</f>
        <v>1866.0898210167013</v>
      </c>
      <c r="H2362">
        <f t="shared" si="72"/>
        <v>1138.4335154826958</v>
      </c>
      <c r="I2362">
        <f>IF(LCOH!$C$28=Menu!$A$1,'Approvvigionamento energia'!C2362,0)+IF(LCOH!$C$28=Menu!$A$2,'Approvvigionamento energia'!D2362,0)+IF(LCOH!$C$28=Menu!$A$3,'Approvvigionamento energia'!E2362,0)+IF(LCOH!$C$28=Menu!$A$4,'Approvvigionamento energia'!F2362,0)+IF(LCOH!$C$28=Menu!$A$5,'Approvvigionamento energia'!G2362,0)+IF(LCOH!$C$28=Menu!$A$6,'Approvvigionamento energia'!H2362,0)</f>
        <v>1908.2358195031302</v>
      </c>
      <c r="J2362">
        <f>'Approvvigionamento energia'!A2362+'Approvvigionamento energia'!B2362+'Approvvigionamento energia'!I2362</f>
        <v>2497.7358195031302</v>
      </c>
      <c r="K2362">
        <f>IF(MIN(LCOH!$C$18,J2362)&gt;=$P$48*LCOH!$C$18, MIN(LCOH!$C$18,J2362),0)</f>
        <v>1500</v>
      </c>
      <c r="L2362">
        <f t="shared" si="73"/>
        <v>997.73581950313019</v>
      </c>
      <c r="M2362">
        <f>K2362/LCOH!$C$18</f>
        <v>1</v>
      </c>
      <c r="N2362">
        <f>K2362/LCOH!$C$34</f>
        <v>28.901734104046245</v>
      </c>
    </row>
    <row r="2363" spans="1:14" x14ac:dyDescent="0.35">
      <c r="A2363">
        <f>'Profilo fotovoltaico'!B2365*LCOH!$C$20</f>
        <v>312</v>
      </c>
      <c r="B2363">
        <f>'Profilo eolico'!B2365*LCOH!$C$21</f>
        <v>355.5</v>
      </c>
      <c r="C2363">
        <f>$P$35*'Profilo fotovoltaico'!B2365</f>
        <v>2294.6390025380842</v>
      </c>
      <c r="D2363">
        <f>$Q$37*'Profilo eolico'!B2365</f>
        <v>2074.2127049991618</v>
      </c>
      <c r="E2363">
        <f>$P$39*'Profilo fotovoltaico'!B2365+'Approvvigionamento energia'!$Q$39*'Profilo eolico'!B2365</f>
        <v>2129.3192793838925</v>
      </c>
      <c r="F2363">
        <f>$P$41*'Profilo fotovoltaico'!B2365+'Approvvigionamento energia'!$Q$41*'Profilo eolico'!B2365</f>
        <v>2184.4258537686228</v>
      </c>
      <c r="G2363">
        <f>$P$43*'Profilo fotovoltaico'!B2365+'Approvvigionamento energia'!$Q$43*'Profilo eolico'!B2365</f>
        <v>2239.5324281533535</v>
      </c>
      <c r="H2363">
        <f t="shared" si="72"/>
        <v>1138.4335154826958</v>
      </c>
      <c r="I2363">
        <f>IF(LCOH!$C$28=Menu!$A$1,'Approvvigionamento energia'!C2363,0)+IF(LCOH!$C$28=Menu!$A$2,'Approvvigionamento energia'!D2363,0)+IF(LCOH!$C$28=Menu!$A$3,'Approvvigionamento energia'!E2363,0)+IF(LCOH!$C$28=Menu!$A$4,'Approvvigionamento energia'!F2363,0)+IF(LCOH!$C$28=Menu!$A$5,'Approvvigionamento energia'!G2363,0)+IF(LCOH!$C$28=Menu!$A$6,'Approvvigionamento energia'!H2363,0)</f>
        <v>2184.4258537686228</v>
      </c>
      <c r="J2363">
        <f>'Approvvigionamento energia'!A2363+'Approvvigionamento energia'!B2363+'Approvvigionamento energia'!I2363</f>
        <v>2851.9258537686228</v>
      </c>
      <c r="K2363">
        <f>IF(MIN(LCOH!$C$18,J2363)&gt;=$P$48*LCOH!$C$18, MIN(LCOH!$C$18,J2363),0)</f>
        <v>1500</v>
      </c>
      <c r="L2363">
        <f t="shared" si="73"/>
        <v>1351.9258537686228</v>
      </c>
      <c r="M2363">
        <f>K2363/LCOH!$C$18</f>
        <v>1</v>
      </c>
      <c r="N2363">
        <f>K2363/LCOH!$C$34</f>
        <v>28.901734104046245</v>
      </c>
    </row>
    <row r="2364" spans="1:14" x14ac:dyDescent="0.35">
      <c r="A2364">
        <f>'Profilo fotovoltaico'!B2366*LCOH!$C$20</f>
        <v>347</v>
      </c>
      <c r="B2364">
        <f>'Profilo eolico'!B2366*LCOH!$C$21</f>
        <v>349.5</v>
      </c>
      <c r="C2364">
        <f>$P$35*'Profilo fotovoltaico'!B2366</f>
        <v>2552.0504291048564</v>
      </c>
      <c r="D2364">
        <f>$Q$37*'Profilo eolico'!B2366</f>
        <v>2039.2048956320875</v>
      </c>
      <c r="E2364">
        <f>$P$39*'Profilo fotovoltaico'!B2366+'Approvvigionamento energia'!$Q$39*'Profilo eolico'!B2366</f>
        <v>2167.4162790002797</v>
      </c>
      <c r="F2364">
        <f>$P$41*'Profilo fotovoltaico'!B2366+'Approvvigionamento energia'!$Q$41*'Profilo eolico'!B2366</f>
        <v>2295.6276623684721</v>
      </c>
      <c r="G2364">
        <f>$P$43*'Profilo fotovoltaico'!B2366+'Approvvigionamento energia'!$Q$43*'Profilo eolico'!B2366</f>
        <v>2423.839045736664</v>
      </c>
      <c r="H2364">
        <f t="shared" si="72"/>
        <v>1138.4335154826958</v>
      </c>
      <c r="I2364">
        <f>IF(LCOH!$C$28=Menu!$A$1,'Approvvigionamento energia'!C2364,0)+IF(LCOH!$C$28=Menu!$A$2,'Approvvigionamento energia'!D2364,0)+IF(LCOH!$C$28=Menu!$A$3,'Approvvigionamento energia'!E2364,0)+IF(LCOH!$C$28=Menu!$A$4,'Approvvigionamento energia'!F2364,0)+IF(LCOH!$C$28=Menu!$A$5,'Approvvigionamento energia'!G2364,0)+IF(LCOH!$C$28=Menu!$A$6,'Approvvigionamento energia'!H2364,0)</f>
        <v>2295.6276623684721</v>
      </c>
      <c r="J2364">
        <f>'Approvvigionamento energia'!A2364+'Approvvigionamento energia'!B2364+'Approvvigionamento energia'!I2364</f>
        <v>2992.1276623684721</v>
      </c>
      <c r="K2364">
        <f>IF(MIN(LCOH!$C$18,J2364)&gt;=$P$48*LCOH!$C$18, MIN(LCOH!$C$18,J2364),0)</f>
        <v>1500</v>
      </c>
      <c r="L2364">
        <f t="shared" si="73"/>
        <v>1492.1276623684721</v>
      </c>
      <c r="M2364">
        <f>K2364/LCOH!$C$18</f>
        <v>1</v>
      </c>
      <c r="N2364">
        <f>K2364/LCOH!$C$34</f>
        <v>28.901734104046245</v>
      </c>
    </row>
    <row r="2365" spans="1:14" x14ac:dyDescent="0.35">
      <c r="A2365">
        <f>'Profilo fotovoltaico'!B2367*LCOH!$C$20</f>
        <v>355</v>
      </c>
      <c r="B2365">
        <f>'Profilo eolico'!B2367*LCOH!$C$21</f>
        <v>341.9</v>
      </c>
      <c r="C2365">
        <f>$P$35*'Profilo fotovoltaico'!B2367</f>
        <v>2610.8873266058331</v>
      </c>
      <c r="D2365">
        <f>$Q$37*'Profilo eolico'!B2367</f>
        <v>1994.8616704337933</v>
      </c>
      <c r="E2365">
        <f>$P$39*'Profilo fotovoltaico'!B2367+'Approvvigionamento energia'!$Q$39*'Profilo eolico'!B2367</f>
        <v>2148.8680844768032</v>
      </c>
      <c r="F2365">
        <f>$P$41*'Profilo fotovoltaico'!B2367+'Approvvigionamento energia'!$Q$41*'Profilo eolico'!B2367</f>
        <v>2302.8744985198132</v>
      </c>
      <c r="G2365">
        <f>$P$43*'Profilo fotovoltaico'!B2367+'Approvvigionamento energia'!$Q$43*'Profilo eolico'!B2367</f>
        <v>2456.8809125628231</v>
      </c>
      <c r="H2365">
        <f t="shared" si="72"/>
        <v>1138.4335154826958</v>
      </c>
      <c r="I2365">
        <f>IF(LCOH!$C$28=Menu!$A$1,'Approvvigionamento energia'!C2365,0)+IF(LCOH!$C$28=Menu!$A$2,'Approvvigionamento energia'!D2365,0)+IF(LCOH!$C$28=Menu!$A$3,'Approvvigionamento energia'!E2365,0)+IF(LCOH!$C$28=Menu!$A$4,'Approvvigionamento energia'!F2365,0)+IF(LCOH!$C$28=Menu!$A$5,'Approvvigionamento energia'!G2365,0)+IF(LCOH!$C$28=Menu!$A$6,'Approvvigionamento energia'!H2365,0)</f>
        <v>2302.8744985198132</v>
      </c>
      <c r="J2365">
        <f>'Approvvigionamento energia'!A2365+'Approvvigionamento energia'!B2365+'Approvvigionamento energia'!I2365</f>
        <v>2999.7744985198133</v>
      </c>
      <c r="K2365">
        <f>IF(MIN(LCOH!$C$18,J2365)&gt;=$P$48*LCOH!$C$18, MIN(LCOH!$C$18,J2365),0)</f>
        <v>1500</v>
      </c>
      <c r="L2365">
        <f t="shared" si="73"/>
        <v>1499.7744985198133</v>
      </c>
      <c r="M2365">
        <f>K2365/LCOH!$C$18</f>
        <v>1</v>
      </c>
      <c r="N2365">
        <f>K2365/LCOH!$C$34</f>
        <v>28.901734104046245</v>
      </c>
    </row>
    <row r="2366" spans="1:14" x14ac:dyDescent="0.35">
      <c r="A2366">
        <f>'Profilo fotovoltaico'!B2368*LCOH!$C$20</f>
        <v>337</v>
      </c>
      <c r="B2366">
        <f>'Profilo eolico'!B2368*LCOH!$C$21</f>
        <v>342.5</v>
      </c>
      <c r="C2366">
        <f>$P$35*'Profilo fotovoltaico'!B2368</f>
        <v>2478.5043072286362</v>
      </c>
      <c r="D2366">
        <f>$Q$37*'Profilo eolico'!B2368</f>
        <v>1998.3624513705008</v>
      </c>
      <c r="E2366">
        <f>$P$39*'Profilo fotovoltaico'!B2368+'Approvvigionamento energia'!$Q$39*'Profilo eolico'!B2368</f>
        <v>2118.3979153350347</v>
      </c>
      <c r="F2366">
        <f>$P$41*'Profilo fotovoltaico'!B2368+'Approvvigionamento energia'!$Q$41*'Profilo eolico'!B2368</f>
        <v>2238.4333792995685</v>
      </c>
      <c r="G2366">
        <f>$P$43*'Profilo fotovoltaico'!B2368+'Approvvigionamento energia'!$Q$43*'Profilo eolico'!B2368</f>
        <v>2358.4688432641024</v>
      </c>
      <c r="H2366">
        <f t="shared" si="72"/>
        <v>1138.4335154826958</v>
      </c>
      <c r="I2366">
        <f>IF(LCOH!$C$28=Menu!$A$1,'Approvvigionamento energia'!C2366,0)+IF(LCOH!$C$28=Menu!$A$2,'Approvvigionamento energia'!D2366,0)+IF(LCOH!$C$28=Menu!$A$3,'Approvvigionamento energia'!E2366,0)+IF(LCOH!$C$28=Menu!$A$4,'Approvvigionamento energia'!F2366,0)+IF(LCOH!$C$28=Menu!$A$5,'Approvvigionamento energia'!G2366,0)+IF(LCOH!$C$28=Menu!$A$6,'Approvvigionamento energia'!H2366,0)</f>
        <v>2238.4333792995685</v>
      </c>
      <c r="J2366">
        <f>'Approvvigionamento energia'!A2366+'Approvvigionamento energia'!B2366+'Approvvigionamento energia'!I2366</f>
        <v>2917.9333792995685</v>
      </c>
      <c r="K2366">
        <f>IF(MIN(LCOH!$C$18,J2366)&gt;=$P$48*LCOH!$C$18, MIN(LCOH!$C$18,J2366),0)</f>
        <v>1500</v>
      </c>
      <c r="L2366">
        <f t="shared" si="73"/>
        <v>1417.9333792995685</v>
      </c>
      <c r="M2366">
        <f>K2366/LCOH!$C$18</f>
        <v>1</v>
      </c>
      <c r="N2366">
        <f>K2366/LCOH!$C$34</f>
        <v>28.901734104046245</v>
      </c>
    </row>
    <row r="2367" spans="1:14" x14ac:dyDescent="0.35">
      <c r="A2367">
        <f>'Profilo fotovoltaico'!B2369*LCOH!$C$20</f>
        <v>286</v>
      </c>
      <c r="B2367">
        <f>'Profilo eolico'!B2369*LCOH!$C$21</f>
        <v>346.7</v>
      </c>
      <c r="C2367">
        <f>$P$35*'Profilo fotovoltaico'!B2369</f>
        <v>2103.4190856599103</v>
      </c>
      <c r="D2367">
        <f>$Q$37*'Profilo eolico'!B2369</f>
        <v>2022.8679179274529</v>
      </c>
      <c r="E2367">
        <f>$P$39*'Profilo fotovoltaico'!B2369+'Approvvigionamento energia'!$Q$39*'Profilo eolico'!B2369</f>
        <v>2043.0057098605671</v>
      </c>
      <c r="F2367">
        <f>$P$41*'Profilo fotovoltaico'!B2369+'Approvvigionamento energia'!$Q$41*'Profilo eolico'!B2369</f>
        <v>2063.1435017936815</v>
      </c>
      <c r="G2367">
        <f>$P$43*'Profilo fotovoltaico'!B2369+'Approvvigionamento energia'!$Q$43*'Profilo eolico'!B2369</f>
        <v>2083.2812937267959</v>
      </c>
      <c r="H2367">
        <f t="shared" si="72"/>
        <v>1138.4335154826958</v>
      </c>
      <c r="I2367">
        <f>IF(LCOH!$C$28=Menu!$A$1,'Approvvigionamento energia'!C2367,0)+IF(LCOH!$C$28=Menu!$A$2,'Approvvigionamento energia'!D2367,0)+IF(LCOH!$C$28=Menu!$A$3,'Approvvigionamento energia'!E2367,0)+IF(LCOH!$C$28=Menu!$A$4,'Approvvigionamento energia'!F2367,0)+IF(LCOH!$C$28=Menu!$A$5,'Approvvigionamento energia'!G2367,0)+IF(LCOH!$C$28=Menu!$A$6,'Approvvigionamento energia'!H2367,0)</f>
        <v>2063.1435017936815</v>
      </c>
      <c r="J2367">
        <f>'Approvvigionamento energia'!A2367+'Approvvigionamento energia'!B2367+'Approvvigionamento energia'!I2367</f>
        <v>2695.8435017936818</v>
      </c>
      <c r="K2367">
        <f>IF(MIN(LCOH!$C$18,J2367)&gt;=$P$48*LCOH!$C$18, MIN(LCOH!$C$18,J2367),0)</f>
        <v>1500</v>
      </c>
      <c r="L2367">
        <f t="shared" si="73"/>
        <v>1195.8435017936818</v>
      </c>
      <c r="M2367">
        <f>K2367/LCOH!$C$18</f>
        <v>1</v>
      </c>
      <c r="N2367">
        <f>K2367/LCOH!$C$34</f>
        <v>28.901734104046245</v>
      </c>
    </row>
    <row r="2368" spans="1:14" x14ac:dyDescent="0.35">
      <c r="A2368">
        <f>'Profilo fotovoltaico'!B2370*LCOH!$C$20</f>
        <v>211</v>
      </c>
      <c r="B2368">
        <f>'Profilo eolico'!B2370*LCOH!$C$21</f>
        <v>342.5</v>
      </c>
      <c r="C2368">
        <f>$P$35*'Profilo fotovoltaico'!B2370</f>
        <v>1551.8231715882557</v>
      </c>
      <c r="D2368">
        <f>$Q$37*'Profilo eolico'!B2370</f>
        <v>1998.3624513705008</v>
      </c>
      <c r="E2368">
        <f>$P$39*'Profilo fotovoltaico'!B2370+'Approvvigionamento energia'!$Q$39*'Profilo eolico'!B2370</f>
        <v>1886.7276314249395</v>
      </c>
      <c r="F2368">
        <f>$P$41*'Profilo fotovoltaico'!B2370+'Approvvigionamento energia'!$Q$41*'Profilo eolico'!B2370</f>
        <v>1775.0928114793783</v>
      </c>
      <c r="G2368">
        <f>$P$43*'Profilo fotovoltaico'!B2370+'Approvvigionamento energia'!$Q$43*'Profilo eolico'!B2370</f>
        <v>1663.457991533817</v>
      </c>
      <c r="H2368">
        <f t="shared" si="72"/>
        <v>1138.4335154826958</v>
      </c>
      <c r="I2368">
        <f>IF(LCOH!$C$28=Menu!$A$1,'Approvvigionamento energia'!C2368,0)+IF(LCOH!$C$28=Menu!$A$2,'Approvvigionamento energia'!D2368,0)+IF(LCOH!$C$28=Menu!$A$3,'Approvvigionamento energia'!E2368,0)+IF(LCOH!$C$28=Menu!$A$4,'Approvvigionamento energia'!F2368,0)+IF(LCOH!$C$28=Menu!$A$5,'Approvvigionamento energia'!G2368,0)+IF(LCOH!$C$28=Menu!$A$6,'Approvvigionamento energia'!H2368,0)</f>
        <v>1775.0928114793783</v>
      </c>
      <c r="J2368">
        <f>'Approvvigionamento energia'!A2368+'Approvvigionamento energia'!B2368+'Approvvigionamento energia'!I2368</f>
        <v>2328.5928114793783</v>
      </c>
      <c r="K2368">
        <f>IF(MIN(LCOH!$C$18,J2368)&gt;=$P$48*LCOH!$C$18, MIN(LCOH!$C$18,J2368),0)</f>
        <v>1500</v>
      </c>
      <c r="L2368">
        <f t="shared" si="73"/>
        <v>828.59281147937827</v>
      </c>
      <c r="M2368">
        <f>K2368/LCOH!$C$18</f>
        <v>1</v>
      </c>
      <c r="N2368">
        <f>K2368/LCOH!$C$34</f>
        <v>28.901734104046245</v>
      </c>
    </row>
    <row r="2369" spans="1:14" x14ac:dyDescent="0.35">
      <c r="A2369">
        <f>'Profilo fotovoltaico'!B2371*LCOH!$C$20</f>
        <v>132</v>
      </c>
      <c r="B2369">
        <f>'Profilo eolico'!B2371*LCOH!$C$21</f>
        <v>323.7</v>
      </c>
      <c r="C2369">
        <f>$P$35*'Profilo fotovoltaico'!B2371</f>
        <v>970.80880876611263</v>
      </c>
      <c r="D2369">
        <f>$Q$37*'Profilo eolico'!B2371</f>
        <v>1888.6713153536673</v>
      </c>
      <c r="E2369">
        <f>$P$39*'Profilo fotovoltaico'!B2371+'Approvvigionamento energia'!$Q$39*'Profilo eolico'!B2371</f>
        <v>1659.2056887067786</v>
      </c>
      <c r="F2369">
        <f>$P$41*'Profilo fotovoltaico'!B2371+'Approvvigionamento energia'!$Q$41*'Profilo eolico'!B2371</f>
        <v>1429.7400620598901</v>
      </c>
      <c r="G2369">
        <f>$P$43*'Profilo fotovoltaico'!B2371+'Approvvigionamento energia'!$Q$43*'Profilo eolico'!B2371</f>
        <v>1200.2744354130014</v>
      </c>
      <c r="H2369">
        <f t="shared" si="72"/>
        <v>1138.4335154826958</v>
      </c>
      <c r="I2369">
        <f>IF(LCOH!$C$28=Menu!$A$1,'Approvvigionamento energia'!C2369,0)+IF(LCOH!$C$28=Menu!$A$2,'Approvvigionamento energia'!D2369,0)+IF(LCOH!$C$28=Menu!$A$3,'Approvvigionamento energia'!E2369,0)+IF(LCOH!$C$28=Menu!$A$4,'Approvvigionamento energia'!F2369,0)+IF(LCOH!$C$28=Menu!$A$5,'Approvvigionamento energia'!G2369,0)+IF(LCOH!$C$28=Menu!$A$6,'Approvvigionamento energia'!H2369,0)</f>
        <v>1429.7400620598901</v>
      </c>
      <c r="J2369">
        <f>'Approvvigionamento energia'!A2369+'Approvvigionamento energia'!B2369+'Approvvigionamento energia'!I2369</f>
        <v>1885.4400620598901</v>
      </c>
      <c r="K2369">
        <f>IF(MIN(LCOH!$C$18,J2369)&gt;=$P$48*LCOH!$C$18, MIN(LCOH!$C$18,J2369),0)</f>
        <v>1500</v>
      </c>
      <c r="L2369">
        <f t="shared" si="73"/>
        <v>385.44006205989012</v>
      </c>
      <c r="M2369">
        <f>K2369/LCOH!$C$18</f>
        <v>1</v>
      </c>
      <c r="N2369">
        <f>K2369/LCOH!$C$34</f>
        <v>28.901734104046245</v>
      </c>
    </row>
    <row r="2370" spans="1:14" x14ac:dyDescent="0.35">
      <c r="A2370">
        <f>'Profilo fotovoltaico'!B2372*LCOH!$C$20</f>
        <v>50</v>
      </c>
      <c r="B2370">
        <f>'Profilo eolico'!B2372*LCOH!$C$21</f>
        <v>283</v>
      </c>
      <c r="C2370">
        <f>$P$35*'Profilo fotovoltaico'!B2372</f>
        <v>367.73060938110325</v>
      </c>
      <c r="D2370">
        <f>$Q$37*'Profilo eolico'!B2372</f>
        <v>1651.2016751470121</v>
      </c>
      <c r="E2370">
        <f>$P$39*'Profilo fotovoltaico'!B2372+'Approvvigionamento energia'!$Q$39*'Profilo eolico'!B2372</f>
        <v>1330.3339087055349</v>
      </c>
      <c r="F2370">
        <f>$P$41*'Profilo fotovoltaico'!B2372+'Approvvigionamento energia'!$Q$41*'Profilo eolico'!B2372</f>
        <v>1009.4661422640577</v>
      </c>
      <c r="G2370">
        <f>$P$43*'Profilo fotovoltaico'!B2372+'Approvvigionamento energia'!$Q$43*'Profilo eolico'!B2372</f>
        <v>688.59837582258046</v>
      </c>
      <c r="H2370">
        <f t="shared" ref="H2370:H2433" si="74">$P$45</f>
        <v>1138.4335154826958</v>
      </c>
      <c r="I2370">
        <f>IF(LCOH!$C$28=Menu!$A$1,'Approvvigionamento energia'!C2370,0)+IF(LCOH!$C$28=Menu!$A$2,'Approvvigionamento energia'!D2370,0)+IF(LCOH!$C$28=Menu!$A$3,'Approvvigionamento energia'!E2370,0)+IF(LCOH!$C$28=Menu!$A$4,'Approvvigionamento energia'!F2370,0)+IF(LCOH!$C$28=Menu!$A$5,'Approvvigionamento energia'!G2370,0)+IF(LCOH!$C$28=Menu!$A$6,'Approvvigionamento energia'!H2370,0)</f>
        <v>1009.4661422640577</v>
      </c>
      <c r="J2370">
        <f>'Approvvigionamento energia'!A2370+'Approvvigionamento energia'!B2370+'Approvvigionamento energia'!I2370</f>
        <v>1342.4661422640577</v>
      </c>
      <c r="K2370">
        <f>IF(MIN(LCOH!$C$18,J2370)&gt;=$P$48*LCOH!$C$18, MIN(LCOH!$C$18,J2370),0)</f>
        <v>1342.4661422640577</v>
      </c>
      <c r="L2370">
        <f t="shared" si="73"/>
        <v>0</v>
      </c>
      <c r="M2370">
        <f>K2370/LCOH!$C$18</f>
        <v>0.89497742817603843</v>
      </c>
      <c r="N2370">
        <f>K2370/LCOH!$C$34</f>
        <v>25.866399658267007</v>
      </c>
    </row>
    <row r="2371" spans="1:14" x14ac:dyDescent="0.35">
      <c r="A2371">
        <f>'Profilo fotovoltaico'!B2373*LCOH!$C$20</f>
        <v>4</v>
      </c>
      <c r="B2371">
        <f>'Profilo eolico'!B2373*LCOH!$C$21</f>
        <v>245.10000000000002</v>
      </c>
      <c r="C2371">
        <f>$P$35*'Profilo fotovoltaico'!B2373</f>
        <v>29.41844875048826</v>
      </c>
      <c r="D2371">
        <f>$Q$37*'Profilo eolico'!B2373</f>
        <v>1430.069012644992</v>
      </c>
      <c r="E2371">
        <f>$P$39*'Profilo fotovoltaico'!B2373+'Approvvigionamento energia'!$Q$39*'Profilo eolico'!B2373</f>
        <v>1079.9063716713661</v>
      </c>
      <c r="F2371">
        <f>$P$41*'Profilo fotovoltaico'!B2373+'Approvvigionamento energia'!$Q$41*'Profilo eolico'!B2373</f>
        <v>729.74373069774015</v>
      </c>
      <c r="G2371">
        <f>$P$43*'Profilo fotovoltaico'!B2373+'Approvvigionamento energia'!$Q$43*'Profilo eolico'!B2373</f>
        <v>379.58108972411418</v>
      </c>
      <c r="H2371">
        <f t="shared" si="74"/>
        <v>1138.4335154826958</v>
      </c>
      <c r="I2371">
        <f>IF(LCOH!$C$28=Menu!$A$1,'Approvvigionamento energia'!C2371,0)+IF(LCOH!$C$28=Menu!$A$2,'Approvvigionamento energia'!D2371,0)+IF(LCOH!$C$28=Menu!$A$3,'Approvvigionamento energia'!E2371,0)+IF(LCOH!$C$28=Menu!$A$4,'Approvvigionamento energia'!F2371,0)+IF(LCOH!$C$28=Menu!$A$5,'Approvvigionamento energia'!G2371,0)+IF(LCOH!$C$28=Menu!$A$6,'Approvvigionamento energia'!H2371,0)</f>
        <v>729.74373069774015</v>
      </c>
      <c r="J2371">
        <f>'Approvvigionamento energia'!A2371+'Approvvigionamento energia'!B2371+'Approvvigionamento energia'!I2371</f>
        <v>978.84373069774017</v>
      </c>
      <c r="K2371">
        <f>IF(MIN(LCOH!$C$18,J2371)&gt;=$P$48*LCOH!$C$18, MIN(LCOH!$C$18,J2371),0)</f>
        <v>978.84373069774017</v>
      </c>
      <c r="L2371">
        <f t="shared" ref="L2371:L2434" si="75">J2371-K2371</f>
        <v>0</v>
      </c>
      <c r="M2371">
        <f>K2371/LCOH!$C$18</f>
        <v>0.65256248713182674</v>
      </c>
      <c r="N2371">
        <f>K2371/LCOH!$C$34</f>
        <v>18.860187489359156</v>
      </c>
    </row>
    <row r="2372" spans="1:14" x14ac:dyDescent="0.35">
      <c r="A2372">
        <f>'Profilo fotovoltaico'!B2374*LCOH!$C$20</f>
        <v>0</v>
      </c>
      <c r="B2372">
        <f>'Profilo eolico'!B2374*LCOH!$C$21</f>
        <v>225</v>
      </c>
      <c r="C2372">
        <f>$P$35*'Profilo fotovoltaico'!B2374</f>
        <v>0</v>
      </c>
      <c r="D2372">
        <f>$Q$37*'Profilo eolico'!B2374</f>
        <v>1312.7928512652925</v>
      </c>
      <c r="E2372">
        <f>$P$39*'Profilo fotovoltaico'!B2374+'Approvvigionamento energia'!$Q$39*'Profilo eolico'!B2374</f>
        <v>984.59463844896936</v>
      </c>
      <c r="F2372">
        <f>$P$41*'Profilo fotovoltaico'!B2374+'Approvvigionamento energia'!$Q$41*'Profilo eolico'!B2374</f>
        <v>656.39642563264624</v>
      </c>
      <c r="G2372">
        <f>$P$43*'Profilo fotovoltaico'!B2374+'Approvvigionamento energia'!$Q$43*'Profilo eolico'!B2374</f>
        <v>328.19821281632312</v>
      </c>
      <c r="H2372">
        <f t="shared" si="74"/>
        <v>1138.4335154826958</v>
      </c>
      <c r="I2372">
        <f>IF(LCOH!$C$28=Menu!$A$1,'Approvvigionamento energia'!C2372,0)+IF(LCOH!$C$28=Menu!$A$2,'Approvvigionamento energia'!D2372,0)+IF(LCOH!$C$28=Menu!$A$3,'Approvvigionamento energia'!E2372,0)+IF(LCOH!$C$28=Menu!$A$4,'Approvvigionamento energia'!F2372,0)+IF(LCOH!$C$28=Menu!$A$5,'Approvvigionamento energia'!G2372,0)+IF(LCOH!$C$28=Menu!$A$6,'Approvvigionamento energia'!H2372,0)</f>
        <v>656.39642563264624</v>
      </c>
      <c r="J2372">
        <f>'Approvvigionamento energia'!A2372+'Approvvigionamento energia'!B2372+'Approvvigionamento energia'!I2372</f>
        <v>881.39642563264624</v>
      </c>
      <c r="K2372">
        <f>IF(MIN(LCOH!$C$18,J2372)&gt;=$P$48*LCOH!$C$18, MIN(LCOH!$C$18,J2372),0)</f>
        <v>881.39642563264624</v>
      </c>
      <c r="L2372">
        <f t="shared" si="75"/>
        <v>0</v>
      </c>
      <c r="M2372">
        <f>K2372/LCOH!$C$18</f>
        <v>0.58759761708843083</v>
      </c>
      <c r="N2372">
        <f>K2372/LCOH!$C$34</f>
        <v>16.982590089261006</v>
      </c>
    </row>
    <row r="2373" spans="1:14" x14ac:dyDescent="0.35">
      <c r="A2373">
        <f>'Profilo fotovoltaico'!B2375*LCOH!$C$20</f>
        <v>0</v>
      </c>
      <c r="B2373">
        <f>'Profilo eolico'!B2375*LCOH!$C$21</f>
        <v>211.2</v>
      </c>
      <c r="C2373">
        <f>$P$35*'Profilo fotovoltaico'!B2375</f>
        <v>0</v>
      </c>
      <c r="D2373">
        <f>$Q$37*'Profilo eolico'!B2375</f>
        <v>1232.2748897210213</v>
      </c>
      <c r="E2373">
        <f>$P$39*'Profilo fotovoltaico'!B2375+'Approvvigionamento energia'!$Q$39*'Profilo eolico'!B2375</f>
        <v>924.20616729076585</v>
      </c>
      <c r="F2373">
        <f>$P$41*'Profilo fotovoltaico'!B2375+'Approvvigionamento energia'!$Q$41*'Profilo eolico'!B2375</f>
        <v>616.13744486051064</v>
      </c>
      <c r="G2373">
        <f>$P$43*'Profilo fotovoltaico'!B2375+'Approvvigionamento energia'!$Q$43*'Profilo eolico'!B2375</f>
        <v>308.06872243025532</v>
      </c>
      <c r="H2373">
        <f t="shared" si="74"/>
        <v>1138.4335154826958</v>
      </c>
      <c r="I2373">
        <f>IF(LCOH!$C$28=Menu!$A$1,'Approvvigionamento energia'!C2373,0)+IF(LCOH!$C$28=Menu!$A$2,'Approvvigionamento energia'!D2373,0)+IF(LCOH!$C$28=Menu!$A$3,'Approvvigionamento energia'!E2373,0)+IF(LCOH!$C$28=Menu!$A$4,'Approvvigionamento energia'!F2373,0)+IF(LCOH!$C$28=Menu!$A$5,'Approvvigionamento energia'!G2373,0)+IF(LCOH!$C$28=Menu!$A$6,'Approvvigionamento energia'!H2373,0)</f>
        <v>616.13744486051064</v>
      </c>
      <c r="J2373">
        <f>'Approvvigionamento energia'!A2373+'Approvvigionamento energia'!B2373+'Approvvigionamento energia'!I2373</f>
        <v>827.33744486051069</v>
      </c>
      <c r="K2373">
        <f>IF(MIN(LCOH!$C$18,J2373)&gt;=$P$48*LCOH!$C$18, MIN(LCOH!$C$18,J2373),0)</f>
        <v>827.33744486051069</v>
      </c>
      <c r="L2373">
        <f t="shared" si="75"/>
        <v>0</v>
      </c>
      <c r="M2373">
        <f>K2373/LCOH!$C$18</f>
        <v>0.55155829657367383</v>
      </c>
      <c r="N2373">
        <f>K2373/LCOH!$C$34</f>
        <v>15.940991230453001</v>
      </c>
    </row>
    <row r="2374" spans="1:14" x14ac:dyDescent="0.35">
      <c r="A2374">
        <f>'Profilo fotovoltaico'!B2376*LCOH!$C$20</f>
        <v>0</v>
      </c>
      <c r="B2374">
        <f>'Profilo eolico'!B2376*LCOH!$C$21</f>
        <v>210.7</v>
      </c>
      <c r="C2374">
        <f>$P$35*'Profilo fotovoltaico'!B2376</f>
        <v>0</v>
      </c>
      <c r="D2374">
        <f>$Q$37*'Profilo eolico'!B2376</f>
        <v>1229.3575722737651</v>
      </c>
      <c r="E2374">
        <f>$P$39*'Profilo fotovoltaico'!B2376+'Approvvigionamento energia'!$Q$39*'Profilo eolico'!B2376</f>
        <v>922.01817920532369</v>
      </c>
      <c r="F2374">
        <f>$P$41*'Profilo fotovoltaico'!B2376+'Approvvigionamento energia'!$Q$41*'Profilo eolico'!B2376</f>
        <v>614.67878613688254</v>
      </c>
      <c r="G2374">
        <f>$P$43*'Profilo fotovoltaico'!B2376+'Approvvigionamento energia'!$Q$43*'Profilo eolico'!B2376</f>
        <v>307.33939306844127</v>
      </c>
      <c r="H2374">
        <f t="shared" si="74"/>
        <v>1138.4335154826958</v>
      </c>
      <c r="I2374">
        <f>IF(LCOH!$C$28=Menu!$A$1,'Approvvigionamento energia'!C2374,0)+IF(LCOH!$C$28=Menu!$A$2,'Approvvigionamento energia'!D2374,0)+IF(LCOH!$C$28=Menu!$A$3,'Approvvigionamento energia'!E2374,0)+IF(LCOH!$C$28=Menu!$A$4,'Approvvigionamento energia'!F2374,0)+IF(LCOH!$C$28=Menu!$A$5,'Approvvigionamento energia'!G2374,0)+IF(LCOH!$C$28=Menu!$A$6,'Approvvigionamento energia'!H2374,0)</f>
        <v>614.67878613688254</v>
      </c>
      <c r="J2374">
        <f>'Approvvigionamento energia'!A2374+'Approvvigionamento energia'!B2374+'Approvvigionamento energia'!I2374</f>
        <v>825.37878613688258</v>
      </c>
      <c r="K2374">
        <f>IF(MIN(LCOH!$C$18,J2374)&gt;=$P$48*LCOH!$C$18, MIN(LCOH!$C$18,J2374),0)</f>
        <v>825.37878613688258</v>
      </c>
      <c r="L2374">
        <f t="shared" si="75"/>
        <v>0</v>
      </c>
      <c r="M2374">
        <f>K2374/LCOH!$C$18</f>
        <v>0.55025252409125502</v>
      </c>
      <c r="N2374">
        <f>K2374/LCOH!$C$34</f>
        <v>15.903252141365753</v>
      </c>
    </row>
    <row r="2375" spans="1:14" x14ac:dyDescent="0.35">
      <c r="A2375">
        <f>'Profilo fotovoltaico'!B2377*LCOH!$C$20</f>
        <v>0</v>
      </c>
      <c r="B2375">
        <f>'Profilo eolico'!B2377*LCOH!$C$21</f>
        <v>225.3</v>
      </c>
      <c r="C2375">
        <f>$P$35*'Profilo fotovoltaico'!B2377</f>
        <v>0</v>
      </c>
      <c r="D2375">
        <f>$Q$37*'Profilo eolico'!B2377</f>
        <v>1314.5432417336463</v>
      </c>
      <c r="E2375">
        <f>$P$39*'Profilo fotovoltaico'!B2377+'Approvvigionamento energia'!$Q$39*'Profilo eolico'!B2377</f>
        <v>985.90743130023463</v>
      </c>
      <c r="F2375">
        <f>$P$41*'Profilo fotovoltaico'!B2377+'Approvvigionamento energia'!$Q$41*'Profilo eolico'!B2377</f>
        <v>657.27162086682313</v>
      </c>
      <c r="G2375">
        <f>$P$43*'Profilo fotovoltaico'!B2377+'Approvvigionamento energia'!$Q$43*'Profilo eolico'!B2377</f>
        <v>328.63581043341156</v>
      </c>
      <c r="H2375">
        <f t="shared" si="74"/>
        <v>1138.4335154826958</v>
      </c>
      <c r="I2375">
        <f>IF(LCOH!$C$28=Menu!$A$1,'Approvvigionamento energia'!C2375,0)+IF(LCOH!$C$28=Menu!$A$2,'Approvvigionamento energia'!D2375,0)+IF(LCOH!$C$28=Menu!$A$3,'Approvvigionamento energia'!E2375,0)+IF(LCOH!$C$28=Menu!$A$4,'Approvvigionamento energia'!F2375,0)+IF(LCOH!$C$28=Menu!$A$5,'Approvvigionamento energia'!G2375,0)+IF(LCOH!$C$28=Menu!$A$6,'Approvvigionamento energia'!H2375,0)</f>
        <v>657.27162086682313</v>
      </c>
      <c r="J2375">
        <f>'Approvvigionamento energia'!A2375+'Approvvigionamento energia'!B2375+'Approvvigionamento energia'!I2375</f>
        <v>882.5716208668232</v>
      </c>
      <c r="K2375">
        <f>IF(MIN(LCOH!$C$18,J2375)&gt;=$P$48*LCOH!$C$18, MIN(LCOH!$C$18,J2375),0)</f>
        <v>882.5716208668232</v>
      </c>
      <c r="L2375">
        <f t="shared" si="75"/>
        <v>0</v>
      </c>
      <c r="M2375">
        <f>K2375/LCOH!$C$18</f>
        <v>0.58838108057788208</v>
      </c>
      <c r="N2375">
        <f>K2375/LCOH!$C$34</f>
        <v>17.005233542713356</v>
      </c>
    </row>
    <row r="2376" spans="1:14" x14ac:dyDescent="0.35">
      <c r="A2376">
        <f>'Profilo fotovoltaico'!B2378*LCOH!$C$20</f>
        <v>0</v>
      </c>
      <c r="B2376">
        <f>'Profilo eolico'!B2378*LCOH!$C$21</f>
        <v>238.9</v>
      </c>
      <c r="C2376">
        <f>$P$35*'Profilo fotovoltaico'!B2378</f>
        <v>0</v>
      </c>
      <c r="D2376">
        <f>$Q$37*'Profilo eolico'!B2378</f>
        <v>1393.894276299015</v>
      </c>
      <c r="E2376">
        <f>$P$39*'Profilo fotovoltaico'!B2378+'Approvvigionamento energia'!$Q$39*'Profilo eolico'!B2378</f>
        <v>1045.4207072242612</v>
      </c>
      <c r="F2376">
        <f>$P$41*'Profilo fotovoltaico'!B2378+'Approvvigionamento energia'!$Q$41*'Profilo eolico'!B2378</f>
        <v>696.94713814950751</v>
      </c>
      <c r="G2376">
        <f>$P$43*'Profilo fotovoltaico'!B2378+'Approvvigionamento energia'!$Q$43*'Profilo eolico'!B2378</f>
        <v>348.47356907475375</v>
      </c>
      <c r="H2376">
        <f t="shared" si="74"/>
        <v>1138.4335154826958</v>
      </c>
      <c r="I2376">
        <f>IF(LCOH!$C$28=Menu!$A$1,'Approvvigionamento energia'!C2376,0)+IF(LCOH!$C$28=Menu!$A$2,'Approvvigionamento energia'!D2376,0)+IF(LCOH!$C$28=Menu!$A$3,'Approvvigionamento energia'!E2376,0)+IF(LCOH!$C$28=Menu!$A$4,'Approvvigionamento energia'!F2376,0)+IF(LCOH!$C$28=Menu!$A$5,'Approvvigionamento energia'!G2376,0)+IF(LCOH!$C$28=Menu!$A$6,'Approvvigionamento energia'!H2376,0)</f>
        <v>696.94713814950751</v>
      </c>
      <c r="J2376">
        <f>'Approvvigionamento energia'!A2376+'Approvvigionamento energia'!B2376+'Approvvigionamento energia'!I2376</f>
        <v>935.84713814950749</v>
      </c>
      <c r="K2376">
        <f>IF(MIN(LCOH!$C$18,J2376)&gt;=$P$48*LCOH!$C$18, MIN(LCOH!$C$18,J2376),0)</f>
        <v>935.84713814950749</v>
      </c>
      <c r="L2376">
        <f t="shared" si="75"/>
        <v>0</v>
      </c>
      <c r="M2376">
        <f>K2376/LCOH!$C$18</f>
        <v>0.62389809209967162</v>
      </c>
      <c r="N2376">
        <f>K2376/LCOH!$C$34</f>
        <v>18.031736765886464</v>
      </c>
    </row>
    <row r="2377" spans="1:14" x14ac:dyDescent="0.35">
      <c r="A2377">
        <f>'Profilo fotovoltaico'!B2379*LCOH!$C$20</f>
        <v>0</v>
      </c>
      <c r="B2377">
        <f>'Profilo eolico'!B2379*LCOH!$C$21</f>
        <v>238.8</v>
      </c>
      <c r="C2377">
        <f>$P$35*'Profilo fotovoltaico'!B2379</f>
        <v>0</v>
      </c>
      <c r="D2377">
        <f>$Q$37*'Profilo eolico'!B2379</f>
        <v>1393.3108128095639</v>
      </c>
      <c r="E2377">
        <f>$P$39*'Profilo fotovoltaico'!B2379+'Approvvigionamento energia'!$Q$39*'Profilo eolico'!B2379</f>
        <v>1044.9831096071728</v>
      </c>
      <c r="F2377">
        <f>$P$41*'Profilo fotovoltaico'!B2379+'Approvvigionamento energia'!$Q$41*'Profilo eolico'!B2379</f>
        <v>696.65540640478196</v>
      </c>
      <c r="G2377">
        <f>$P$43*'Profilo fotovoltaico'!B2379+'Approvvigionamento energia'!$Q$43*'Profilo eolico'!B2379</f>
        <v>348.32770320239098</v>
      </c>
      <c r="H2377">
        <f t="shared" si="74"/>
        <v>1138.4335154826958</v>
      </c>
      <c r="I2377">
        <f>IF(LCOH!$C$28=Menu!$A$1,'Approvvigionamento energia'!C2377,0)+IF(LCOH!$C$28=Menu!$A$2,'Approvvigionamento energia'!D2377,0)+IF(LCOH!$C$28=Menu!$A$3,'Approvvigionamento energia'!E2377,0)+IF(LCOH!$C$28=Menu!$A$4,'Approvvigionamento energia'!F2377,0)+IF(LCOH!$C$28=Menu!$A$5,'Approvvigionamento energia'!G2377,0)+IF(LCOH!$C$28=Menu!$A$6,'Approvvigionamento energia'!H2377,0)</f>
        <v>696.65540640478196</v>
      </c>
      <c r="J2377">
        <f>'Approvvigionamento energia'!A2377+'Approvvigionamento energia'!B2377+'Approvvigionamento energia'!I2377</f>
        <v>935.45540640478202</v>
      </c>
      <c r="K2377">
        <f>IF(MIN(LCOH!$C$18,J2377)&gt;=$P$48*LCOH!$C$18, MIN(LCOH!$C$18,J2377),0)</f>
        <v>935.45540640478202</v>
      </c>
      <c r="L2377">
        <f t="shared" si="75"/>
        <v>0</v>
      </c>
      <c r="M2377">
        <f>K2377/LCOH!$C$18</f>
        <v>0.62363693760318806</v>
      </c>
      <c r="N2377">
        <f>K2377/LCOH!$C$34</f>
        <v>18.024188948069018</v>
      </c>
    </row>
    <row r="2378" spans="1:14" x14ac:dyDescent="0.35">
      <c r="A2378">
        <f>'Profilo fotovoltaico'!B2380*LCOH!$C$20</f>
        <v>0</v>
      </c>
      <c r="B2378">
        <f>'Profilo eolico'!B2380*LCOH!$C$21</f>
        <v>246.9</v>
      </c>
      <c r="C2378">
        <f>$P$35*'Profilo fotovoltaico'!B2380</f>
        <v>0</v>
      </c>
      <c r="D2378">
        <f>$Q$37*'Profilo eolico'!B2380</f>
        <v>1440.5713554551144</v>
      </c>
      <c r="E2378">
        <f>$P$39*'Profilo fotovoltaico'!B2380+'Approvvigionamento energia'!$Q$39*'Profilo eolico'!B2380</f>
        <v>1080.4285165913357</v>
      </c>
      <c r="F2378">
        <f>$P$41*'Profilo fotovoltaico'!B2380+'Approvvigionamento energia'!$Q$41*'Profilo eolico'!B2380</f>
        <v>720.28567772755719</v>
      </c>
      <c r="G2378">
        <f>$P$43*'Profilo fotovoltaico'!B2380+'Approvvigionamento energia'!$Q$43*'Profilo eolico'!B2380</f>
        <v>360.14283886377859</v>
      </c>
      <c r="H2378">
        <f t="shared" si="74"/>
        <v>1138.4335154826958</v>
      </c>
      <c r="I2378">
        <f>IF(LCOH!$C$28=Menu!$A$1,'Approvvigionamento energia'!C2378,0)+IF(LCOH!$C$28=Menu!$A$2,'Approvvigionamento energia'!D2378,0)+IF(LCOH!$C$28=Menu!$A$3,'Approvvigionamento energia'!E2378,0)+IF(LCOH!$C$28=Menu!$A$4,'Approvvigionamento energia'!F2378,0)+IF(LCOH!$C$28=Menu!$A$5,'Approvvigionamento energia'!G2378,0)+IF(LCOH!$C$28=Menu!$A$6,'Approvvigionamento energia'!H2378,0)</f>
        <v>720.28567772755719</v>
      </c>
      <c r="J2378">
        <f>'Approvvigionamento energia'!A2378+'Approvvigionamento energia'!B2378+'Approvvigionamento energia'!I2378</f>
        <v>967.18567772755716</v>
      </c>
      <c r="K2378">
        <f>IF(MIN(LCOH!$C$18,J2378)&gt;=$P$48*LCOH!$C$18, MIN(LCOH!$C$18,J2378),0)</f>
        <v>967.18567772755716</v>
      </c>
      <c r="L2378">
        <f t="shared" si="75"/>
        <v>0</v>
      </c>
      <c r="M2378">
        <f>K2378/LCOH!$C$18</f>
        <v>0.64479045181837147</v>
      </c>
      <c r="N2378">
        <f>K2378/LCOH!$C$34</f>
        <v>18.635562191282411</v>
      </c>
    </row>
    <row r="2379" spans="1:14" x14ac:dyDescent="0.35">
      <c r="A2379">
        <f>'Profilo fotovoltaico'!B2381*LCOH!$C$20</f>
        <v>0</v>
      </c>
      <c r="B2379">
        <f>'Profilo eolico'!B2381*LCOH!$C$21</f>
        <v>245.60000000000002</v>
      </c>
      <c r="C2379">
        <f>$P$35*'Profilo fotovoltaico'!B2381</f>
        <v>0</v>
      </c>
      <c r="D2379">
        <f>$Q$37*'Profilo eolico'!B2381</f>
        <v>1432.9863300922482</v>
      </c>
      <c r="E2379">
        <f>$P$39*'Profilo fotovoltaico'!B2381+'Approvvigionamento energia'!$Q$39*'Profilo eolico'!B2381</f>
        <v>1074.7397475691862</v>
      </c>
      <c r="F2379">
        <f>$P$41*'Profilo fotovoltaico'!B2381+'Approvvigionamento energia'!$Q$41*'Profilo eolico'!B2381</f>
        <v>716.49316504612409</v>
      </c>
      <c r="G2379">
        <f>$P$43*'Profilo fotovoltaico'!B2381+'Approvvigionamento energia'!$Q$43*'Profilo eolico'!B2381</f>
        <v>358.24658252306205</v>
      </c>
      <c r="H2379">
        <f t="shared" si="74"/>
        <v>1138.4335154826958</v>
      </c>
      <c r="I2379">
        <f>IF(LCOH!$C$28=Menu!$A$1,'Approvvigionamento energia'!C2379,0)+IF(LCOH!$C$28=Menu!$A$2,'Approvvigionamento energia'!D2379,0)+IF(LCOH!$C$28=Menu!$A$3,'Approvvigionamento energia'!E2379,0)+IF(LCOH!$C$28=Menu!$A$4,'Approvvigionamento energia'!F2379,0)+IF(LCOH!$C$28=Menu!$A$5,'Approvvigionamento energia'!G2379,0)+IF(LCOH!$C$28=Menu!$A$6,'Approvvigionamento energia'!H2379,0)</f>
        <v>716.49316504612409</v>
      </c>
      <c r="J2379">
        <f>'Approvvigionamento energia'!A2379+'Approvvigionamento energia'!B2379+'Approvvigionamento energia'!I2379</f>
        <v>962.09316504612411</v>
      </c>
      <c r="K2379">
        <f>IF(MIN(LCOH!$C$18,J2379)&gt;=$P$48*LCOH!$C$18, MIN(LCOH!$C$18,J2379),0)</f>
        <v>962.09316504612411</v>
      </c>
      <c r="L2379">
        <f t="shared" si="75"/>
        <v>0</v>
      </c>
      <c r="M2379">
        <f>K2379/LCOH!$C$18</f>
        <v>0.64139544336408272</v>
      </c>
      <c r="N2379">
        <f>K2379/LCOH!$C$34</f>
        <v>18.537440559655572</v>
      </c>
    </row>
    <row r="2380" spans="1:14" x14ac:dyDescent="0.35">
      <c r="A2380">
        <f>'Profilo fotovoltaico'!B2382*LCOH!$C$20</f>
        <v>0</v>
      </c>
      <c r="B2380">
        <f>'Profilo eolico'!B2382*LCOH!$C$21</f>
        <v>241.29999999999998</v>
      </c>
      <c r="C2380">
        <f>$P$35*'Profilo fotovoltaico'!B2382</f>
        <v>0</v>
      </c>
      <c r="D2380">
        <f>$Q$37*'Profilo eolico'!B2382</f>
        <v>1407.8974000458447</v>
      </c>
      <c r="E2380">
        <f>$P$39*'Profilo fotovoltaico'!B2382+'Approvvigionamento energia'!$Q$39*'Profilo eolico'!B2382</f>
        <v>1055.9230500343836</v>
      </c>
      <c r="F2380">
        <f>$P$41*'Profilo fotovoltaico'!B2382+'Approvvigionamento energia'!$Q$41*'Profilo eolico'!B2382</f>
        <v>703.94870002292237</v>
      </c>
      <c r="G2380">
        <f>$P$43*'Profilo fotovoltaico'!B2382+'Approvvigionamento energia'!$Q$43*'Profilo eolico'!B2382</f>
        <v>351.97435001146118</v>
      </c>
      <c r="H2380">
        <f t="shared" si="74"/>
        <v>1138.4335154826958</v>
      </c>
      <c r="I2380">
        <f>IF(LCOH!$C$28=Menu!$A$1,'Approvvigionamento energia'!C2380,0)+IF(LCOH!$C$28=Menu!$A$2,'Approvvigionamento energia'!D2380,0)+IF(LCOH!$C$28=Menu!$A$3,'Approvvigionamento energia'!E2380,0)+IF(LCOH!$C$28=Menu!$A$4,'Approvvigionamento energia'!F2380,0)+IF(LCOH!$C$28=Menu!$A$5,'Approvvigionamento energia'!G2380,0)+IF(LCOH!$C$28=Menu!$A$6,'Approvvigionamento energia'!H2380,0)</f>
        <v>703.94870002292237</v>
      </c>
      <c r="J2380">
        <f>'Approvvigionamento energia'!A2380+'Approvvigionamento energia'!B2380+'Approvvigionamento energia'!I2380</f>
        <v>945.24870002292232</v>
      </c>
      <c r="K2380">
        <f>IF(MIN(LCOH!$C$18,J2380)&gt;=$P$48*LCOH!$C$18, MIN(LCOH!$C$18,J2380),0)</f>
        <v>945.24870002292232</v>
      </c>
      <c r="L2380">
        <f t="shared" si="75"/>
        <v>0</v>
      </c>
      <c r="M2380">
        <f>K2380/LCOH!$C$18</f>
        <v>0.63016580001528155</v>
      </c>
      <c r="N2380">
        <f>K2380/LCOH!$C$34</f>
        <v>18.212884393505249</v>
      </c>
    </row>
    <row r="2381" spans="1:14" x14ac:dyDescent="0.35">
      <c r="A2381">
        <f>'Profilo fotovoltaico'!B2383*LCOH!$C$20</f>
        <v>0</v>
      </c>
      <c r="B2381">
        <f>'Profilo eolico'!B2383*LCOH!$C$21</f>
        <v>259</v>
      </c>
      <c r="C2381">
        <f>$P$35*'Profilo fotovoltaico'!B2383</f>
        <v>0</v>
      </c>
      <c r="D2381">
        <f>$Q$37*'Profilo eolico'!B2383</f>
        <v>1511.1704376787145</v>
      </c>
      <c r="E2381">
        <f>$P$39*'Profilo fotovoltaico'!B2383+'Approvvigionamento energia'!$Q$39*'Profilo eolico'!B2383</f>
        <v>1133.3778282590358</v>
      </c>
      <c r="F2381">
        <f>$P$41*'Profilo fotovoltaico'!B2383+'Approvvigionamento energia'!$Q$41*'Profilo eolico'!B2383</f>
        <v>755.58521883935725</v>
      </c>
      <c r="G2381">
        <f>$P$43*'Profilo fotovoltaico'!B2383+'Approvvigionamento energia'!$Q$43*'Profilo eolico'!B2383</f>
        <v>377.79260941967863</v>
      </c>
      <c r="H2381">
        <f t="shared" si="74"/>
        <v>1138.4335154826958</v>
      </c>
      <c r="I2381">
        <f>IF(LCOH!$C$28=Menu!$A$1,'Approvvigionamento energia'!C2381,0)+IF(LCOH!$C$28=Menu!$A$2,'Approvvigionamento energia'!D2381,0)+IF(LCOH!$C$28=Menu!$A$3,'Approvvigionamento energia'!E2381,0)+IF(LCOH!$C$28=Menu!$A$4,'Approvvigionamento energia'!F2381,0)+IF(LCOH!$C$28=Menu!$A$5,'Approvvigionamento energia'!G2381,0)+IF(LCOH!$C$28=Menu!$A$6,'Approvvigionamento energia'!H2381,0)</f>
        <v>755.58521883935725</v>
      </c>
      <c r="J2381">
        <f>'Approvvigionamento energia'!A2381+'Approvvigionamento energia'!B2381+'Approvvigionamento energia'!I2381</f>
        <v>1014.5852188393573</v>
      </c>
      <c r="K2381">
        <f>IF(MIN(LCOH!$C$18,J2381)&gt;=$P$48*LCOH!$C$18, MIN(LCOH!$C$18,J2381),0)</f>
        <v>1014.5852188393573</v>
      </c>
      <c r="L2381">
        <f t="shared" si="75"/>
        <v>0</v>
      </c>
      <c r="M2381">
        <f>K2381/LCOH!$C$18</f>
        <v>0.6763901458929048</v>
      </c>
      <c r="N2381">
        <f>K2381/LCOH!$C$34</f>
        <v>19.54884814719378</v>
      </c>
    </row>
    <row r="2382" spans="1:14" x14ac:dyDescent="0.35">
      <c r="A2382">
        <f>'Profilo fotovoltaico'!B2384*LCOH!$C$20</f>
        <v>0</v>
      </c>
      <c r="B2382">
        <f>'Profilo eolico'!B2384*LCOH!$C$21</f>
        <v>276.7</v>
      </c>
      <c r="C2382">
        <f>$P$35*'Profilo fotovoltaico'!B2384</f>
        <v>0</v>
      </c>
      <c r="D2382">
        <f>$Q$37*'Profilo eolico'!B2384</f>
        <v>1614.4434753115841</v>
      </c>
      <c r="E2382">
        <f>$P$39*'Profilo fotovoltaico'!B2384+'Approvvigionamento energia'!$Q$39*'Profilo eolico'!B2384</f>
        <v>1210.8326064836881</v>
      </c>
      <c r="F2382">
        <f>$P$41*'Profilo fotovoltaico'!B2384+'Approvvigionamento energia'!$Q$41*'Profilo eolico'!B2384</f>
        <v>807.22173765579203</v>
      </c>
      <c r="G2382">
        <f>$P$43*'Profilo fotovoltaico'!B2384+'Approvvigionamento energia'!$Q$43*'Profilo eolico'!B2384</f>
        <v>403.61086882789601</v>
      </c>
      <c r="H2382">
        <f t="shared" si="74"/>
        <v>1138.4335154826958</v>
      </c>
      <c r="I2382">
        <f>IF(LCOH!$C$28=Menu!$A$1,'Approvvigionamento energia'!C2382,0)+IF(LCOH!$C$28=Menu!$A$2,'Approvvigionamento energia'!D2382,0)+IF(LCOH!$C$28=Menu!$A$3,'Approvvigionamento energia'!E2382,0)+IF(LCOH!$C$28=Menu!$A$4,'Approvvigionamento energia'!F2382,0)+IF(LCOH!$C$28=Menu!$A$5,'Approvvigionamento energia'!G2382,0)+IF(LCOH!$C$28=Menu!$A$6,'Approvvigionamento energia'!H2382,0)</f>
        <v>807.22173765579203</v>
      </c>
      <c r="J2382">
        <f>'Approvvigionamento energia'!A2382+'Approvvigionamento energia'!B2382+'Approvvigionamento energia'!I2382</f>
        <v>1083.921737655792</v>
      </c>
      <c r="K2382">
        <f>IF(MIN(LCOH!$C$18,J2382)&gt;=$P$48*LCOH!$C$18, MIN(LCOH!$C$18,J2382),0)</f>
        <v>1083.921737655792</v>
      </c>
      <c r="L2382">
        <f t="shared" si="75"/>
        <v>0</v>
      </c>
      <c r="M2382">
        <f>K2382/LCOH!$C$18</f>
        <v>0.72261449177052794</v>
      </c>
      <c r="N2382">
        <f>K2382/LCOH!$C$34</f>
        <v>20.884811900882312</v>
      </c>
    </row>
    <row r="2383" spans="1:14" x14ac:dyDescent="0.35">
      <c r="A2383">
        <f>'Profilo fotovoltaico'!B2385*LCOH!$C$20</f>
        <v>39</v>
      </c>
      <c r="B2383">
        <f>'Profilo eolico'!B2385*LCOH!$C$21</f>
        <v>275.5</v>
      </c>
      <c r="C2383">
        <f>$P$35*'Profilo fotovoltaico'!B2385</f>
        <v>286.82987531726053</v>
      </c>
      <c r="D2383">
        <f>$Q$37*'Profilo eolico'!B2385</f>
        <v>1607.4419134381694</v>
      </c>
      <c r="E2383">
        <f>$P$39*'Profilo fotovoltaico'!B2385+'Approvvigionamento energia'!$Q$39*'Profilo eolico'!B2385</f>
        <v>1277.2889039079421</v>
      </c>
      <c r="F2383">
        <f>$P$41*'Profilo fotovoltaico'!B2385+'Approvvigionamento energia'!$Q$41*'Profilo eolico'!B2385</f>
        <v>947.13589437771498</v>
      </c>
      <c r="G2383">
        <f>$P$43*'Profilo fotovoltaico'!B2385+'Approvvigionamento energia'!$Q$43*'Profilo eolico'!B2385</f>
        <v>616.98288484748775</v>
      </c>
      <c r="H2383">
        <f t="shared" si="74"/>
        <v>1138.4335154826958</v>
      </c>
      <c r="I2383">
        <f>IF(LCOH!$C$28=Menu!$A$1,'Approvvigionamento energia'!C2383,0)+IF(LCOH!$C$28=Menu!$A$2,'Approvvigionamento energia'!D2383,0)+IF(LCOH!$C$28=Menu!$A$3,'Approvvigionamento energia'!E2383,0)+IF(LCOH!$C$28=Menu!$A$4,'Approvvigionamento energia'!F2383,0)+IF(LCOH!$C$28=Menu!$A$5,'Approvvigionamento energia'!G2383,0)+IF(LCOH!$C$28=Menu!$A$6,'Approvvigionamento energia'!H2383,0)</f>
        <v>947.13589437771498</v>
      </c>
      <c r="J2383">
        <f>'Approvvigionamento energia'!A2383+'Approvvigionamento energia'!B2383+'Approvvigionamento energia'!I2383</f>
        <v>1261.635894377715</v>
      </c>
      <c r="K2383">
        <f>IF(MIN(LCOH!$C$18,J2383)&gt;=$P$48*LCOH!$C$18, MIN(LCOH!$C$18,J2383),0)</f>
        <v>1261.635894377715</v>
      </c>
      <c r="L2383">
        <f t="shared" si="75"/>
        <v>0</v>
      </c>
      <c r="M2383">
        <f>K2383/LCOH!$C$18</f>
        <v>0.84109059625180993</v>
      </c>
      <c r="N2383">
        <f>K2383/LCOH!$C$34</f>
        <v>24.308976770283525</v>
      </c>
    </row>
    <row r="2384" spans="1:14" x14ac:dyDescent="0.35">
      <c r="A2384">
        <f>'Profilo fotovoltaico'!B2386*LCOH!$C$20</f>
        <v>143</v>
      </c>
      <c r="B2384">
        <f>'Profilo eolico'!B2386*LCOH!$C$21</f>
        <v>299.39999999999998</v>
      </c>
      <c r="C2384">
        <f>$P$35*'Profilo fotovoltaico'!B2386</f>
        <v>1051.7095428299551</v>
      </c>
      <c r="D2384">
        <f>$Q$37*'Profilo eolico'!B2386</f>
        <v>1746.8896874170159</v>
      </c>
      <c r="E2384">
        <f>$P$39*'Profilo fotovoltaico'!B2386+'Approvvigionamento energia'!$Q$39*'Profilo eolico'!B2386</f>
        <v>1573.0946512702506</v>
      </c>
      <c r="F2384">
        <f>$P$41*'Profilo fotovoltaico'!B2386+'Approvvigionamento energia'!$Q$41*'Profilo eolico'!B2386</f>
        <v>1399.2996151234856</v>
      </c>
      <c r="G2384">
        <f>$P$43*'Profilo fotovoltaico'!B2386+'Approvvigionamento energia'!$Q$43*'Profilo eolico'!B2386</f>
        <v>1225.5045789767205</v>
      </c>
      <c r="H2384">
        <f t="shared" si="74"/>
        <v>1138.4335154826958</v>
      </c>
      <c r="I2384">
        <f>IF(LCOH!$C$28=Menu!$A$1,'Approvvigionamento energia'!C2384,0)+IF(LCOH!$C$28=Menu!$A$2,'Approvvigionamento energia'!D2384,0)+IF(LCOH!$C$28=Menu!$A$3,'Approvvigionamento energia'!E2384,0)+IF(LCOH!$C$28=Menu!$A$4,'Approvvigionamento energia'!F2384,0)+IF(LCOH!$C$28=Menu!$A$5,'Approvvigionamento energia'!G2384,0)+IF(LCOH!$C$28=Menu!$A$6,'Approvvigionamento energia'!H2384,0)</f>
        <v>1399.2996151234856</v>
      </c>
      <c r="J2384">
        <f>'Approvvigionamento energia'!A2384+'Approvvigionamento energia'!B2384+'Approvvigionamento energia'!I2384</f>
        <v>1841.6996151234857</v>
      </c>
      <c r="K2384">
        <f>IF(MIN(LCOH!$C$18,J2384)&gt;=$P$48*LCOH!$C$18, MIN(LCOH!$C$18,J2384),0)</f>
        <v>1500</v>
      </c>
      <c r="L2384">
        <f t="shared" si="75"/>
        <v>341.69961512348573</v>
      </c>
      <c r="M2384">
        <f>K2384/LCOH!$C$18</f>
        <v>1</v>
      </c>
      <c r="N2384">
        <f>K2384/LCOH!$C$34</f>
        <v>28.901734104046245</v>
      </c>
    </row>
    <row r="2385" spans="1:14" x14ac:dyDescent="0.35">
      <c r="A2385">
        <f>'Profilo fotovoltaico'!B2387*LCOH!$C$20</f>
        <v>279</v>
      </c>
      <c r="B2385">
        <f>'Profilo eolico'!B2387*LCOH!$C$21</f>
        <v>314.3</v>
      </c>
      <c r="C2385">
        <f>$P$35*'Profilo fotovoltaico'!B2387</f>
        <v>2051.9368003465565</v>
      </c>
      <c r="D2385">
        <f>$Q$37*'Profilo eolico'!B2387</f>
        <v>1833.8257473452509</v>
      </c>
      <c r="E2385">
        <f>$P$39*'Profilo fotovoltaico'!B2387+'Approvvigionamento energia'!$Q$39*'Profilo eolico'!B2387</f>
        <v>1888.3535105955771</v>
      </c>
      <c r="F2385">
        <f>$P$41*'Profilo fotovoltaico'!B2387+'Approvvigionamento energia'!$Q$41*'Profilo eolico'!B2387</f>
        <v>1942.8812738459037</v>
      </c>
      <c r="G2385">
        <f>$P$43*'Profilo fotovoltaico'!B2387+'Approvvigionamento energia'!$Q$43*'Profilo eolico'!B2387</f>
        <v>1997.4090370962299</v>
      </c>
      <c r="H2385">
        <f t="shared" si="74"/>
        <v>1138.4335154826958</v>
      </c>
      <c r="I2385">
        <f>IF(LCOH!$C$28=Menu!$A$1,'Approvvigionamento energia'!C2385,0)+IF(LCOH!$C$28=Menu!$A$2,'Approvvigionamento energia'!D2385,0)+IF(LCOH!$C$28=Menu!$A$3,'Approvvigionamento energia'!E2385,0)+IF(LCOH!$C$28=Menu!$A$4,'Approvvigionamento energia'!F2385,0)+IF(LCOH!$C$28=Menu!$A$5,'Approvvigionamento energia'!G2385,0)+IF(LCOH!$C$28=Menu!$A$6,'Approvvigionamento energia'!H2385,0)</f>
        <v>1942.8812738459037</v>
      </c>
      <c r="J2385">
        <f>'Approvvigionamento energia'!A2385+'Approvvigionamento energia'!B2385+'Approvvigionamento energia'!I2385</f>
        <v>2536.1812738459039</v>
      </c>
      <c r="K2385">
        <f>IF(MIN(LCOH!$C$18,J2385)&gt;=$P$48*LCOH!$C$18, MIN(LCOH!$C$18,J2385),0)</f>
        <v>1500</v>
      </c>
      <c r="L2385">
        <f t="shared" si="75"/>
        <v>1036.1812738459039</v>
      </c>
      <c r="M2385">
        <f>K2385/LCOH!$C$18</f>
        <v>1</v>
      </c>
      <c r="N2385">
        <f>K2385/LCOH!$C$34</f>
        <v>28.901734104046245</v>
      </c>
    </row>
    <row r="2386" spans="1:14" x14ac:dyDescent="0.35">
      <c r="A2386">
        <f>'Profilo fotovoltaico'!B2388*LCOH!$C$20</f>
        <v>389</v>
      </c>
      <c r="B2386">
        <f>'Profilo eolico'!B2388*LCOH!$C$21</f>
        <v>306.20000000000005</v>
      </c>
      <c r="C2386">
        <f>$P$35*'Profilo fotovoltaico'!B2388</f>
        <v>2860.9441409849833</v>
      </c>
      <c r="D2386">
        <f>$Q$37*'Profilo eolico'!B2388</f>
        <v>1786.5652046997004</v>
      </c>
      <c r="E2386">
        <f>$P$39*'Profilo fotovoltaico'!B2388+'Approvvigionamento energia'!$Q$39*'Profilo eolico'!B2388</f>
        <v>2055.1599387710212</v>
      </c>
      <c r="F2386">
        <f>$P$41*'Profilo fotovoltaico'!B2388+'Approvvigionamento energia'!$Q$41*'Profilo eolico'!B2388</f>
        <v>2323.7546728423417</v>
      </c>
      <c r="G2386">
        <f>$P$43*'Profilo fotovoltaico'!B2388+'Approvvigionamento energia'!$Q$43*'Profilo eolico'!B2388</f>
        <v>2592.3494069136627</v>
      </c>
      <c r="H2386">
        <f t="shared" si="74"/>
        <v>1138.4335154826958</v>
      </c>
      <c r="I2386">
        <f>IF(LCOH!$C$28=Menu!$A$1,'Approvvigionamento energia'!C2386,0)+IF(LCOH!$C$28=Menu!$A$2,'Approvvigionamento energia'!D2386,0)+IF(LCOH!$C$28=Menu!$A$3,'Approvvigionamento energia'!E2386,0)+IF(LCOH!$C$28=Menu!$A$4,'Approvvigionamento energia'!F2386,0)+IF(LCOH!$C$28=Menu!$A$5,'Approvvigionamento energia'!G2386,0)+IF(LCOH!$C$28=Menu!$A$6,'Approvvigionamento energia'!H2386,0)</f>
        <v>2323.7546728423417</v>
      </c>
      <c r="J2386">
        <f>'Approvvigionamento energia'!A2386+'Approvvigionamento energia'!B2386+'Approvvigionamento energia'!I2386</f>
        <v>3018.954672842342</v>
      </c>
      <c r="K2386">
        <f>IF(MIN(LCOH!$C$18,J2386)&gt;=$P$48*LCOH!$C$18, MIN(LCOH!$C$18,J2386),0)</f>
        <v>1500</v>
      </c>
      <c r="L2386">
        <f t="shared" si="75"/>
        <v>1518.954672842342</v>
      </c>
      <c r="M2386">
        <f>K2386/LCOH!$C$18</f>
        <v>1</v>
      </c>
      <c r="N2386">
        <f>K2386/LCOH!$C$34</f>
        <v>28.901734104046245</v>
      </c>
    </row>
    <row r="2387" spans="1:14" x14ac:dyDescent="0.35">
      <c r="A2387">
        <f>'Profilo fotovoltaico'!B2389*LCOH!$C$20</f>
        <v>455</v>
      </c>
      <c r="B2387">
        <f>'Profilo eolico'!B2389*LCOH!$C$21</f>
        <v>298.5</v>
      </c>
      <c r="C2387">
        <f>$P$35*'Profilo fotovoltaico'!B2389</f>
        <v>3346.3485453680396</v>
      </c>
      <c r="D2387">
        <f>$Q$37*'Profilo eolico'!B2389</f>
        <v>1741.6385160119546</v>
      </c>
      <c r="E2387">
        <f>$P$39*'Profilo fotovoltaico'!B2389+'Approvvigionamento energia'!$Q$39*'Profilo eolico'!B2389</f>
        <v>2142.8160233509757</v>
      </c>
      <c r="F2387">
        <f>$P$41*'Profilo fotovoltaico'!B2389+'Approvvigionamento energia'!$Q$41*'Profilo eolico'!B2389</f>
        <v>2543.993530689997</v>
      </c>
      <c r="G2387">
        <f>$P$43*'Profilo fotovoltaico'!B2389+'Approvvigionamento energia'!$Q$43*'Profilo eolico'!B2389</f>
        <v>2945.1710380290187</v>
      </c>
      <c r="H2387">
        <f t="shared" si="74"/>
        <v>1138.4335154826958</v>
      </c>
      <c r="I2387">
        <f>IF(LCOH!$C$28=Menu!$A$1,'Approvvigionamento energia'!C2387,0)+IF(LCOH!$C$28=Menu!$A$2,'Approvvigionamento energia'!D2387,0)+IF(LCOH!$C$28=Menu!$A$3,'Approvvigionamento energia'!E2387,0)+IF(LCOH!$C$28=Menu!$A$4,'Approvvigionamento energia'!F2387,0)+IF(LCOH!$C$28=Menu!$A$5,'Approvvigionamento energia'!G2387,0)+IF(LCOH!$C$28=Menu!$A$6,'Approvvigionamento energia'!H2387,0)</f>
        <v>2543.993530689997</v>
      </c>
      <c r="J2387">
        <f>'Approvvigionamento energia'!A2387+'Approvvigionamento energia'!B2387+'Approvvigionamento energia'!I2387</f>
        <v>3297.493530689997</v>
      </c>
      <c r="K2387">
        <f>IF(MIN(LCOH!$C$18,J2387)&gt;=$P$48*LCOH!$C$18, MIN(LCOH!$C$18,J2387),0)</f>
        <v>1500</v>
      </c>
      <c r="L2387">
        <f t="shared" si="75"/>
        <v>1797.493530689997</v>
      </c>
      <c r="M2387">
        <f>K2387/LCOH!$C$18</f>
        <v>1</v>
      </c>
      <c r="N2387">
        <f>K2387/LCOH!$C$34</f>
        <v>28.901734104046245</v>
      </c>
    </row>
    <row r="2388" spans="1:14" x14ac:dyDescent="0.35">
      <c r="A2388">
        <f>'Profilo fotovoltaico'!B2390*LCOH!$C$20</f>
        <v>484</v>
      </c>
      <c r="B2388">
        <f>'Profilo eolico'!B2390*LCOH!$C$21</f>
        <v>302.89999999999998</v>
      </c>
      <c r="C2388">
        <f>$P$35*'Profilo fotovoltaico'!B2390</f>
        <v>3559.6322988090792</v>
      </c>
      <c r="D2388">
        <f>$Q$37*'Profilo eolico'!B2390</f>
        <v>1767.3109095478094</v>
      </c>
      <c r="E2388">
        <f>$P$39*'Profilo fotovoltaico'!B2390+'Approvvigionamento energia'!$Q$39*'Profilo eolico'!B2390</f>
        <v>2215.3912568631267</v>
      </c>
      <c r="F2388">
        <f>$P$41*'Profilo fotovoltaico'!B2390+'Approvvigionamento energia'!$Q$41*'Profilo eolico'!B2390</f>
        <v>2663.4716041784441</v>
      </c>
      <c r="G2388">
        <f>$P$43*'Profilo fotovoltaico'!B2390+'Approvvigionamento energia'!$Q$43*'Profilo eolico'!B2390</f>
        <v>3111.5519514937623</v>
      </c>
      <c r="H2388">
        <f t="shared" si="74"/>
        <v>1138.4335154826958</v>
      </c>
      <c r="I2388">
        <f>IF(LCOH!$C$28=Menu!$A$1,'Approvvigionamento energia'!C2388,0)+IF(LCOH!$C$28=Menu!$A$2,'Approvvigionamento energia'!D2388,0)+IF(LCOH!$C$28=Menu!$A$3,'Approvvigionamento energia'!E2388,0)+IF(LCOH!$C$28=Menu!$A$4,'Approvvigionamento energia'!F2388,0)+IF(LCOH!$C$28=Menu!$A$5,'Approvvigionamento energia'!G2388,0)+IF(LCOH!$C$28=Menu!$A$6,'Approvvigionamento energia'!H2388,0)</f>
        <v>2663.4716041784441</v>
      </c>
      <c r="J2388">
        <f>'Approvvigionamento energia'!A2388+'Approvvigionamento energia'!B2388+'Approvvigionamento energia'!I2388</f>
        <v>3450.3716041784442</v>
      </c>
      <c r="K2388">
        <f>IF(MIN(LCOH!$C$18,J2388)&gt;=$P$48*LCOH!$C$18, MIN(LCOH!$C$18,J2388),0)</f>
        <v>1500</v>
      </c>
      <c r="L2388">
        <f t="shared" si="75"/>
        <v>1950.3716041784442</v>
      </c>
      <c r="M2388">
        <f>K2388/LCOH!$C$18</f>
        <v>1</v>
      </c>
      <c r="N2388">
        <f>K2388/LCOH!$C$34</f>
        <v>28.901734104046245</v>
      </c>
    </row>
    <row r="2389" spans="1:14" x14ac:dyDescent="0.35">
      <c r="A2389">
        <f>'Profilo fotovoltaico'!B2391*LCOH!$C$20</f>
        <v>483</v>
      </c>
      <c r="B2389">
        <f>'Profilo eolico'!B2391*LCOH!$C$21</f>
        <v>321.60000000000002</v>
      </c>
      <c r="C2389">
        <f>$P$35*'Profilo fotovoltaico'!B2391</f>
        <v>3552.2776866214572</v>
      </c>
      <c r="D2389">
        <f>$Q$37*'Profilo eolico'!B2391</f>
        <v>1876.4185820751914</v>
      </c>
      <c r="E2389">
        <f>$P$39*'Profilo fotovoltaico'!B2391+'Approvvigionamento energia'!$Q$39*'Profilo eolico'!B2391</f>
        <v>2295.3833582117577</v>
      </c>
      <c r="F2389">
        <f>$P$41*'Profilo fotovoltaico'!B2391+'Approvvigionamento energia'!$Q$41*'Profilo eolico'!B2391</f>
        <v>2714.3481343483245</v>
      </c>
      <c r="G2389">
        <f>$P$43*'Profilo fotovoltaico'!B2391+'Approvvigionamento energia'!$Q$43*'Profilo eolico'!B2391</f>
        <v>3133.3129104848908</v>
      </c>
      <c r="H2389">
        <f t="shared" si="74"/>
        <v>1138.4335154826958</v>
      </c>
      <c r="I2389">
        <f>IF(LCOH!$C$28=Menu!$A$1,'Approvvigionamento energia'!C2389,0)+IF(LCOH!$C$28=Menu!$A$2,'Approvvigionamento energia'!D2389,0)+IF(LCOH!$C$28=Menu!$A$3,'Approvvigionamento energia'!E2389,0)+IF(LCOH!$C$28=Menu!$A$4,'Approvvigionamento energia'!F2389,0)+IF(LCOH!$C$28=Menu!$A$5,'Approvvigionamento energia'!G2389,0)+IF(LCOH!$C$28=Menu!$A$6,'Approvvigionamento energia'!H2389,0)</f>
        <v>2714.3481343483245</v>
      </c>
      <c r="J2389">
        <f>'Approvvigionamento energia'!A2389+'Approvvigionamento energia'!B2389+'Approvvigionamento energia'!I2389</f>
        <v>3518.9481343483244</v>
      </c>
      <c r="K2389">
        <f>IF(MIN(LCOH!$C$18,J2389)&gt;=$P$48*LCOH!$C$18, MIN(LCOH!$C$18,J2389),0)</f>
        <v>1500</v>
      </c>
      <c r="L2389">
        <f t="shared" si="75"/>
        <v>2018.9481343483244</v>
      </c>
      <c r="M2389">
        <f>K2389/LCOH!$C$18</f>
        <v>1</v>
      </c>
      <c r="N2389">
        <f>K2389/LCOH!$C$34</f>
        <v>28.901734104046245</v>
      </c>
    </row>
    <row r="2390" spans="1:14" x14ac:dyDescent="0.35">
      <c r="A2390">
        <f>'Profilo fotovoltaico'!B2392*LCOH!$C$20</f>
        <v>444</v>
      </c>
      <c r="B2390">
        <f>'Profilo eolico'!B2392*LCOH!$C$21</f>
        <v>345.7</v>
      </c>
      <c r="C2390">
        <f>$P$35*'Profilo fotovoltaico'!B2392</f>
        <v>3265.4478113041969</v>
      </c>
      <c r="D2390">
        <f>$Q$37*'Profilo eolico'!B2392</f>
        <v>2017.0332830329405</v>
      </c>
      <c r="E2390">
        <f>$P$39*'Profilo fotovoltaico'!B2392+'Approvvigionamento energia'!$Q$39*'Profilo eolico'!B2392</f>
        <v>2329.1369151007548</v>
      </c>
      <c r="F2390">
        <f>$P$41*'Profilo fotovoltaico'!B2392+'Approvvigionamento energia'!$Q$41*'Profilo eolico'!B2392</f>
        <v>2641.2405471685688</v>
      </c>
      <c r="G2390">
        <f>$P$43*'Profilo fotovoltaico'!B2392+'Approvvigionamento energia'!$Q$43*'Profilo eolico'!B2392</f>
        <v>2953.3441792363828</v>
      </c>
      <c r="H2390">
        <f t="shared" si="74"/>
        <v>1138.4335154826958</v>
      </c>
      <c r="I2390">
        <f>IF(LCOH!$C$28=Menu!$A$1,'Approvvigionamento energia'!C2390,0)+IF(LCOH!$C$28=Menu!$A$2,'Approvvigionamento energia'!D2390,0)+IF(LCOH!$C$28=Menu!$A$3,'Approvvigionamento energia'!E2390,0)+IF(LCOH!$C$28=Menu!$A$4,'Approvvigionamento energia'!F2390,0)+IF(LCOH!$C$28=Menu!$A$5,'Approvvigionamento energia'!G2390,0)+IF(LCOH!$C$28=Menu!$A$6,'Approvvigionamento energia'!H2390,0)</f>
        <v>2641.2405471685688</v>
      </c>
      <c r="J2390">
        <f>'Approvvigionamento energia'!A2390+'Approvvigionamento energia'!B2390+'Approvvigionamento energia'!I2390</f>
        <v>3430.9405471685686</v>
      </c>
      <c r="K2390">
        <f>IF(MIN(LCOH!$C$18,J2390)&gt;=$P$48*LCOH!$C$18, MIN(LCOH!$C$18,J2390),0)</f>
        <v>1500</v>
      </c>
      <c r="L2390">
        <f t="shared" si="75"/>
        <v>1930.9405471685686</v>
      </c>
      <c r="M2390">
        <f>K2390/LCOH!$C$18</f>
        <v>1</v>
      </c>
      <c r="N2390">
        <f>K2390/LCOH!$C$34</f>
        <v>28.901734104046245</v>
      </c>
    </row>
    <row r="2391" spans="1:14" x14ac:dyDescent="0.35">
      <c r="A2391">
        <f>'Profilo fotovoltaico'!B2393*LCOH!$C$20</f>
        <v>358</v>
      </c>
      <c r="B2391">
        <f>'Profilo eolico'!B2393*LCOH!$C$21</f>
        <v>361.20000000000005</v>
      </c>
      <c r="C2391">
        <f>$P$35*'Profilo fotovoltaico'!B2393</f>
        <v>2632.9511631686992</v>
      </c>
      <c r="D2391">
        <f>$Q$37*'Profilo eolico'!B2393</f>
        <v>2107.4701238978828</v>
      </c>
      <c r="E2391">
        <f>$P$39*'Profilo fotovoltaico'!B2393+'Approvvigionamento energia'!$Q$39*'Profilo eolico'!B2393</f>
        <v>2238.840383715587</v>
      </c>
      <c r="F2391">
        <f>$P$41*'Profilo fotovoltaico'!B2393+'Approvvigionamento energia'!$Q$41*'Profilo eolico'!B2393</f>
        <v>2370.2106435332907</v>
      </c>
      <c r="G2391">
        <f>$P$43*'Profilo fotovoltaico'!B2393+'Approvvigionamento energia'!$Q$43*'Profilo eolico'!B2393</f>
        <v>2501.580903350995</v>
      </c>
      <c r="H2391">
        <f t="shared" si="74"/>
        <v>1138.4335154826958</v>
      </c>
      <c r="I2391">
        <f>IF(LCOH!$C$28=Menu!$A$1,'Approvvigionamento energia'!C2391,0)+IF(LCOH!$C$28=Menu!$A$2,'Approvvigionamento energia'!D2391,0)+IF(LCOH!$C$28=Menu!$A$3,'Approvvigionamento energia'!E2391,0)+IF(LCOH!$C$28=Menu!$A$4,'Approvvigionamento energia'!F2391,0)+IF(LCOH!$C$28=Menu!$A$5,'Approvvigionamento energia'!G2391,0)+IF(LCOH!$C$28=Menu!$A$6,'Approvvigionamento energia'!H2391,0)</f>
        <v>2370.2106435332907</v>
      </c>
      <c r="J2391">
        <f>'Approvvigionamento energia'!A2391+'Approvvigionamento energia'!B2391+'Approvvigionamento energia'!I2391</f>
        <v>3089.4106435332906</v>
      </c>
      <c r="K2391">
        <f>IF(MIN(LCOH!$C$18,J2391)&gt;=$P$48*LCOH!$C$18, MIN(LCOH!$C$18,J2391),0)</f>
        <v>1500</v>
      </c>
      <c r="L2391">
        <f t="shared" si="75"/>
        <v>1589.4106435332906</v>
      </c>
      <c r="M2391">
        <f>K2391/LCOH!$C$18</f>
        <v>1</v>
      </c>
      <c r="N2391">
        <f>K2391/LCOH!$C$34</f>
        <v>28.901734104046245</v>
      </c>
    </row>
    <row r="2392" spans="1:14" x14ac:dyDescent="0.35">
      <c r="A2392">
        <f>'Profilo fotovoltaico'!B2394*LCOH!$C$20</f>
        <v>261</v>
      </c>
      <c r="B2392">
        <f>'Profilo eolico'!B2394*LCOH!$C$21</f>
        <v>371.8</v>
      </c>
      <c r="C2392">
        <f>$P$35*'Profilo fotovoltaico'!B2394</f>
        <v>1919.553780969359</v>
      </c>
      <c r="D2392">
        <f>$Q$37*'Profilo eolico'!B2394</f>
        <v>2169.3172537797145</v>
      </c>
      <c r="E2392">
        <f>$P$39*'Profilo fotovoltaico'!B2394+'Approvvigionamento energia'!$Q$39*'Profilo eolico'!B2394</f>
        <v>2106.8763855771258</v>
      </c>
      <c r="F2392">
        <f>$P$41*'Profilo fotovoltaico'!B2394+'Approvvigionamento energia'!$Q$41*'Profilo eolico'!B2394</f>
        <v>2044.4355173745366</v>
      </c>
      <c r="G2392">
        <f>$P$43*'Profilo fotovoltaico'!B2394+'Approvvigionamento energia'!$Q$43*'Profilo eolico'!B2394</f>
        <v>1981.9946491719479</v>
      </c>
      <c r="H2392">
        <f t="shared" si="74"/>
        <v>1138.4335154826958</v>
      </c>
      <c r="I2392">
        <f>IF(LCOH!$C$28=Menu!$A$1,'Approvvigionamento energia'!C2392,0)+IF(LCOH!$C$28=Menu!$A$2,'Approvvigionamento energia'!D2392,0)+IF(LCOH!$C$28=Menu!$A$3,'Approvvigionamento energia'!E2392,0)+IF(LCOH!$C$28=Menu!$A$4,'Approvvigionamento energia'!F2392,0)+IF(LCOH!$C$28=Menu!$A$5,'Approvvigionamento energia'!G2392,0)+IF(LCOH!$C$28=Menu!$A$6,'Approvvigionamento energia'!H2392,0)</f>
        <v>2044.4355173745366</v>
      </c>
      <c r="J2392">
        <f>'Approvvigionamento energia'!A2392+'Approvvigionamento energia'!B2392+'Approvvigionamento energia'!I2392</f>
        <v>2677.2355173745364</v>
      </c>
      <c r="K2392">
        <f>IF(MIN(LCOH!$C$18,J2392)&gt;=$P$48*LCOH!$C$18, MIN(LCOH!$C$18,J2392),0)</f>
        <v>1500</v>
      </c>
      <c r="L2392">
        <f t="shared" si="75"/>
        <v>1177.2355173745364</v>
      </c>
      <c r="M2392">
        <f>K2392/LCOH!$C$18</f>
        <v>1</v>
      </c>
      <c r="N2392">
        <f>K2392/LCOH!$C$34</f>
        <v>28.901734104046245</v>
      </c>
    </row>
    <row r="2393" spans="1:14" x14ac:dyDescent="0.35">
      <c r="A2393">
        <f>'Profilo fotovoltaico'!B2395*LCOH!$C$20</f>
        <v>163</v>
      </c>
      <c r="B2393">
        <f>'Profilo eolico'!B2395*LCOH!$C$21</f>
        <v>378.59999999999997</v>
      </c>
      <c r="C2393">
        <f>$P$35*'Profilo fotovoltaico'!B2395</f>
        <v>1198.8017865823967</v>
      </c>
      <c r="D2393">
        <f>$Q$37*'Profilo eolico'!B2395</f>
        <v>2208.9927710623988</v>
      </c>
      <c r="E2393">
        <f>$P$39*'Profilo fotovoltaico'!B2395+'Approvvigionamento energia'!$Q$39*'Profilo eolico'!B2395</f>
        <v>1956.445024942398</v>
      </c>
      <c r="F2393">
        <f>$P$41*'Profilo fotovoltaico'!B2395+'Approvvigionamento energia'!$Q$41*'Profilo eolico'!B2395</f>
        <v>1703.8972788223978</v>
      </c>
      <c r="G2393">
        <f>$P$43*'Profilo fotovoltaico'!B2395+'Approvvigionamento energia'!$Q$43*'Profilo eolico'!B2395</f>
        <v>1451.3495327023973</v>
      </c>
      <c r="H2393">
        <f t="shared" si="74"/>
        <v>1138.4335154826958</v>
      </c>
      <c r="I2393">
        <f>IF(LCOH!$C$28=Menu!$A$1,'Approvvigionamento energia'!C2393,0)+IF(LCOH!$C$28=Menu!$A$2,'Approvvigionamento energia'!D2393,0)+IF(LCOH!$C$28=Menu!$A$3,'Approvvigionamento energia'!E2393,0)+IF(LCOH!$C$28=Menu!$A$4,'Approvvigionamento energia'!F2393,0)+IF(LCOH!$C$28=Menu!$A$5,'Approvvigionamento energia'!G2393,0)+IF(LCOH!$C$28=Menu!$A$6,'Approvvigionamento energia'!H2393,0)</f>
        <v>1703.8972788223978</v>
      </c>
      <c r="J2393">
        <f>'Approvvigionamento energia'!A2393+'Approvvigionamento energia'!B2393+'Approvvigionamento energia'!I2393</f>
        <v>2245.4972788223977</v>
      </c>
      <c r="K2393">
        <f>IF(MIN(LCOH!$C$18,J2393)&gt;=$P$48*LCOH!$C$18, MIN(LCOH!$C$18,J2393),0)</f>
        <v>1500</v>
      </c>
      <c r="L2393">
        <f t="shared" si="75"/>
        <v>745.49727882239767</v>
      </c>
      <c r="M2393">
        <f>K2393/LCOH!$C$18</f>
        <v>1</v>
      </c>
      <c r="N2393">
        <f>K2393/LCOH!$C$34</f>
        <v>28.901734104046245</v>
      </c>
    </row>
    <row r="2394" spans="1:14" x14ac:dyDescent="0.35">
      <c r="A2394">
        <f>'Profilo fotovoltaico'!B2396*LCOH!$C$20</f>
        <v>67</v>
      </c>
      <c r="B2394">
        <f>'Profilo eolico'!B2396*LCOH!$C$21</f>
        <v>368.59999999999997</v>
      </c>
      <c r="C2394">
        <f>$P$35*'Profilo fotovoltaico'!B2396</f>
        <v>492.7590165706784</v>
      </c>
      <c r="D2394">
        <f>$Q$37*'Profilo eolico'!B2396</f>
        <v>2150.6464221172746</v>
      </c>
      <c r="E2394">
        <f>$P$39*'Profilo fotovoltaico'!B2396+'Approvvigionamento energia'!$Q$39*'Profilo eolico'!B2396</f>
        <v>1736.1745707306256</v>
      </c>
      <c r="F2394">
        <f>$P$41*'Profilo fotovoltaico'!B2396+'Approvvigionamento energia'!$Q$41*'Profilo eolico'!B2396</f>
        <v>1321.7027193439765</v>
      </c>
      <c r="G2394">
        <f>$P$43*'Profilo fotovoltaico'!B2396+'Approvvigionamento energia'!$Q$43*'Profilo eolico'!B2396</f>
        <v>907.23086795732752</v>
      </c>
      <c r="H2394">
        <f t="shared" si="74"/>
        <v>1138.4335154826958</v>
      </c>
      <c r="I2394">
        <f>IF(LCOH!$C$28=Menu!$A$1,'Approvvigionamento energia'!C2394,0)+IF(LCOH!$C$28=Menu!$A$2,'Approvvigionamento energia'!D2394,0)+IF(LCOH!$C$28=Menu!$A$3,'Approvvigionamento energia'!E2394,0)+IF(LCOH!$C$28=Menu!$A$4,'Approvvigionamento energia'!F2394,0)+IF(LCOH!$C$28=Menu!$A$5,'Approvvigionamento energia'!G2394,0)+IF(LCOH!$C$28=Menu!$A$6,'Approvvigionamento energia'!H2394,0)</f>
        <v>1321.7027193439765</v>
      </c>
      <c r="J2394">
        <f>'Approvvigionamento energia'!A2394+'Approvvigionamento energia'!B2394+'Approvvigionamento energia'!I2394</f>
        <v>1757.3027193439764</v>
      </c>
      <c r="K2394">
        <f>IF(MIN(LCOH!$C$18,J2394)&gt;=$P$48*LCOH!$C$18, MIN(LCOH!$C$18,J2394),0)</f>
        <v>1500</v>
      </c>
      <c r="L2394">
        <f t="shared" si="75"/>
        <v>257.30271934397638</v>
      </c>
      <c r="M2394">
        <f>K2394/LCOH!$C$18</f>
        <v>1</v>
      </c>
      <c r="N2394">
        <f>K2394/LCOH!$C$34</f>
        <v>28.901734104046245</v>
      </c>
    </row>
    <row r="2395" spans="1:14" x14ac:dyDescent="0.35">
      <c r="A2395">
        <f>'Profilo fotovoltaico'!B2397*LCOH!$C$20</f>
        <v>6</v>
      </c>
      <c r="B2395">
        <f>'Profilo eolico'!B2397*LCOH!$C$21</f>
        <v>354</v>
      </c>
      <c r="C2395">
        <f>$P$35*'Profilo fotovoltaico'!B2397</f>
        <v>44.127673125732393</v>
      </c>
      <c r="D2395">
        <f>$Q$37*'Profilo eolico'!B2397</f>
        <v>2065.4607526573932</v>
      </c>
      <c r="E2395">
        <f>$P$39*'Profilo fotovoltaico'!B2397+'Approvvigionamento energia'!$Q$39*'Profilo eolico'!B2397</f>
        <v>1560.127482774478</v>
      </c>
      <c r="F2395">
        <f>$P$41*'Profilo fotovoltaico'!B2397+'Approvvigionamento energia'!$Q$41*'Profilo eolico'!B2397</f>
        <v>1054.7942128915629</v>
      </c>
      <c r="G2395">
        <f>$P$43*'Profilo fotovoltaico'!B2397+'Approvvigionamento energia'!$Q$43*'Profilo eolico'!B2397</f>
        <v>549.46094300864763</v>
      </c>
      <c r="H2395">
        <f t="shared" si="74"/>
        <v>1138.4335154826958</v>
      </c>
      <c r="I2395">
        <f>IF(LCOH!$C$28=Menu!$A$1,'Approvvigionamento energia'!C2395,0)+IF(LCOH!$C$28=Menu!$A$2,'Approvvigionamento energia'!D2395,0)+IF(LCOH!$C$28=Menu!$A$3,'Approvvigionamento energia'!E2395,0)+IF(LCOH!$C$28=Menu!$A$4,'Approvvigionamento energia'!F2395,0)+IF(LCOH!$C$28=Menu!$A$5,'Approvvigionamento energia'!G2395,0)+IF(LCOH!$C$28=Menu!$A$6,'Approvvigionamento energia'!H2395,0)</f>
        <v>1054.7942128915629</v>
      </c>
      <c r="J2395">
        <f>'Approvvigionamento energia'!A2395+'Approvvigionamento energia'!B2395+'Approvvigionamento energia'!I2395</f>
        <v>1414.7942128915629</v>
      </c>
      <c r="K2395">
        <f>IF(MIN(LCOH!$C$18,J2395)&gt;=$P$48*LCOH!$C$18, MIN(LCOH!$C$18,J2395),0)</f>
        <v>1414.7942128915629</v>
      </c>
      <c r="L2395">
        <f t="shared" si="75"/>
        <v>0</v>
      </c>
      <c r="M2395">
        <f>K2395/LCOH!$C$18</f>
        <v>0.94319614192770862</v>
      </c>
      <c r="N2395">
        <f>K2395/LCOH!$C$34</f>
        <v>27.260004101956895</v>
      </c>
    </row>
    <row r="2396" spans="1:14" x14ac:dyDescent="0.35">
      <c r="A2396">
        <f>'Profilo fotovoltaico'!B2398*LCOH!$C$20</f>
        <v>0</v>
      </c>
      <c r="B2396">
        <f>'Profilo eolico'!B2398*LCOH!$C$21</f>
        <v>352.5</v>
      </c>
      <c r="C2396">
        <f>$P$35*'Profilo fotovoltaico'!B2398</f>
        <v>0</v>
      </c>
      <c r="D2396">
        <f>$Q$37*'Profilo eolico'!B2398</f>
        <v>2056.7088003156246</v>
      </c>
      <c r="E2396">
        <f>$P$39*'Profilo fotovoltaico'!B2398+'Approvvigionamento energia'!$Q$39*'Profilo eolico'!B2398</f>
        <v>1542.5316002367185</v>
      </c>
      <c r="F2396">
        <f>$P$41*'Profilo fotovoltaico'!B2398+'Approvvigionamento energia'!$Q$41*'Profilo eolico'!B2398</f>
        <v>1028.3544001578123</v>
      </c>
      <c r="G2396">
        <f>$P$43*'Profilo fotovoltaico'!B2398+'Approvvigionamento energia'!$Q$43*'Profilo eolico'!B2398</f>
        <v>514.17720007890614</v>
      </c>
      <c r="H2396">
        <f t="shared" si="74"/>
        <v>1138.4335154826958</v>
      </c>
      <c r="I2396">
        <f>IF(LCOH!$C$28=Menu!$A$1,'Approvvigionamento energia'!C2396,0)+IF(LCOH!$C$28=Menu!$A$2,'Approvvigionamento energia'!D2396,0)+IF(LCOH!$C$28=Menu!$A$3,'Approvvigionamento energia'!E2396,0)+IF(LCOH!$C$28=Menu!$A$4,'Approvvigionamento energia'!F2396,0)+IF(LCOH!$C$28=Menu!$A$5,'Approvvigionamento energia'!G2396,0)+IF(LCOH!$C$28=Menu!$A$6,'Approvvigionamento energia'!H2396,0)</f>
        <v>1028.3544001578123</v>
      </c>
      <c r="J2396">
        <f>'Approvvigionamento energia'!A2396+'Approvvigionamento energia'!B2396+'Approvvigionamento energia'!I2396</f>
        <v>1380.8544001578123</v>
      </c>
      <c r="K2396">
        <f>IF(MIN(LCOH!$C$18,J2396)&gt;=$P$48*LCOH!$C$18, MIN(LCOH!$C$18,J2396),0)</f>
        <v>1380.8544001578123</v>
      </c>
      <c r="L2396">
        <f t="shared" si="75"/>
        <v>0</v>
      </c>
      <c r="M2396">
        <f>K2396/LCOH!$C$18</f>
        <v>0.92056960010520816</v>
      </c>
      <c r="N2396">
        <f>K2396/LCOH!$C$34</f>
        <v>26.606057806508908</v>
      </c>
    </row>
    <row r="2397" spans="1:14" x14ac:dyDescent="0.35">
      <c r="A2397">
        <f>'Profilo fotovoltaico'!B2399*LCOH!$C$20</f>
        <v>0</v>
      </c>
      <c r="B2397">
        <f>'Profilo eolico'!B2399*LCOH!$C$21</f>
        <v>354.5</v>
      </c>
      <c r="C2397">
        <f>$P$35*'Profilo fotovoltaico'!B2399</f>
        <v>0</v>
      </c>
      <c r="D2397">
        <f>$Q$37*'Profilo eolico'!B2399</f>
        <v>2068.3780701046494</v>
      </c>
      <c r="E2397">
        <f>$P$39*'Profilo fotovoltaico'!B2399+'Approvvigionamento energia'!$Q$39*'Profilo eolico'!B2399</f>
        <v>1551.2835525784872</v>
      </c>
      <c r="F2397">
        <f>$P$41*'Profilo fotovoltaico'!B2399+'Approvvigionamento energia'!$Q$41*'Profilo eolico'!B2399</f>
        <v>1034.1890350523247</v>
      </c>
      <c r="G2397">
        <f>$P$43*'Profilo fotovoltaico'!B2399+'Approvvigionamento energia'!$Q$43*'Profilo eolico'!B2399</f>
        <v>517.09451752616235</v>
      </c>
      <c r="H2397">
        <f t="shared" si="74"/>
        <v>1138.4335154826958</v>
      </c>
      <c r="I2397">
        <f>IF(LCOH!$C$28=Menu!$A$1,'Approvvigionamento energia'!C2397,0)+IF(LCOH!$C$28=Menu!$A$2,'Approvvigionamento energia'!D2397,0)+IF(LCOH!$C$28=Menu!$A$3,'Approvvigionamento energia'!E2397,0)+IF(LCOH!$C$28=Menu!$A$4,'Approvvigionamento energia'!F2397,0)+IF(LCOH!$C$28=Menu!$A$5,'Approvvigionamento energia'!G2397,0)+IF(LCOH!$C$28=Menu!$A$6,'Approvvigionamento energia'!H2397,0)</f>
        <v>1034.1890350523247</v>
      </c>
      <c r="J2397">
        <f>'Approvvigionamento energia'!A2397+'Approvvigionamento energia'!B2397+'Approvvigionamento energia'!I2397</f>
        <v>1388.6890350523247</v>
      </c>
      <c r="K2397">
        <f>IF(MIN(LCOH!$C$18,J2397)&gt;=$P$48*LCOH!$C$18, MIN(LCOH!$C$18,J2397),0)</f>
        <v>1388.6890350523247</v>
      </c>
      <c r="L2397">
        <f t="shared" si="75"/>
        <v>0</v>
      </c>
      <c r="M2397">
        <f>K2397/LCOH!$C$18</f>
        <v>0.92579269003488318</v>
      </c>
      <c r="N2397">
        <f>K2397/LCOH!$C$34</f>
        <v>26.757014162857896</v>
      </c>
    </row>
    <row r="2398" spans="1:14" x14ac:dyDescent="0.35">
      <c r="A2398">
        <f>'Profilo fotovoltaico'!B2400*LCOH!$C$20</f>
        <v>0</v>
      </c>
      <c r="B2398">
        <f>'Profilo eolico'!B2400*LCOH!$C$21</f>
        <v>354.1</v>
      </c>
      <c r="C2398">
        <f>$P$35*'Profilo fotovoltaico'!B2400</f>
        <v>0</v>
      </c>
      <c r="D2398">
        <f>$Q$37*'Profilo eolico'!B2400</f>
        <v>2066.044216146845</v>
      </c>
      <c r="E2398">
        <f>$P$39*'Profilo fotovoltaico'!B2400+'Approvvigionamento energia'!$Q$39*'Profilo eolico'!B2400</f>
        <v>1549.5331621101336</v>
      </c>
      <c r="F2398">
        <f>$P$41*'Profilo fotovoltaico'!B2400+'Approvvigionamento energia'!$Q$41*'Profilo eolico'!B2400</f>
        <v>1033.0221080734225</v>
      </c>
      <c r="G2398">
        <f>$P$43*'Profilo fotovoltaico'!B2400+'Approvvigionamento energia'!$Q$43*'Profilo eolico'!B2400</f>
        <v>516.51105403671124</v>
      </c>
      <c r="H2398">
        <f t="shared" si="74"/>
        <v>1138.4335154826958</v>
      </c>
      <c r="I2398">
        <f>IF(LCOH!$C$28=Menu!$A$1,'Approvvigionamento energia'!C2398,0)+IF(LCOH!$C$28=Menu!$A$2,'Approvvigionamento energia'!D2398,0)+IF(LCOH!$C$28=Menu!$A$3,'Approvvigionamento energia'!E2398,0)+IF(LCOH!$C$28=Menu!$A$4,'Approvvigionamento energia'!F2398,0)+IF(LCOH!$C$28=Menu!$A$5,'Approvvigionamento energia'!G2398,0)+IF(LCOH!$C$28=Menu!$A$6,'Approvvigionamento energia'!H2398,0)</f>
        <v>1033.0221080734225</v>
      </c>
      <c r="J2398">
        <f>'Approvvigionamento energia'!A2398+'Approvvigionamento energia'!B2398+'Approvvigionamento energia'!I2398</f>
        <v>1387.1221080734226</v>
      </c>
      <c r="K2398">
        <f>IF(MIN(LCOH!$C$18,J2398)&gt;=$P$48*LCOH!$C$18, MIN(LCOH!$C$18,J2398),0)</f>
        <v>1387.1221080734226</v>
      </c>
      <c r="L2398">
        <f t="shared" si="75"/>
        <v>0</v>
      </c>
      <c r="M2398">
        <f>K2398/LCOH!$C$18</f>
        <v>0.92474807204894838</v>
      </c>
      <c r="N2398">
        <f>K2398/LCOH!$C$34</f>
        <v>26.726822891588107</v>
      </c>
    </row>
    <row r="2399" spans="1:14" x14ac:dyDescent="0.35">
      <c r="A2399">
        <f>'Profilo fotovoltaico'!B2401*LCOH!$C$20</f>
        <v>0</v>
      </c>
      <c r="B2399">
        <f>'Profilo eolico'!B2401*LCOH!$C$21</f>
        <v>359.5</v>
      </c>
      <c r="C2399">
        <f>$P$35*'Profilo fotovoltaico'!B2401</f>
        <v>0</v>
      </c>
      <c r="D2399">
        <f>$Q$37*'Profilo eolico'!B2401</f>
        <v>2097.5512445772115</v>
      </c>
      <c r="E2399">
        <f>$P$39*'Profilo fotovoltaico'!B2401+'Approvvigionamento energia'!$Q$39*'Profilo eolico'!B2401</f>
        <v>1573.1634334329087</v>
      </c>
      <c r="F2399">
        <f>$P$41*'Profilo fotovoltaico'!B2401+'Approvvigionamento energia'!$Q$41*'Profilo eolico'!B2401</f>
        <v>1048.7756222886057</v>
      </c>
      <c r="G2399">
        <f>$P$43*'Profilo fotovoltaico'!B2401+'Approvvigionamento energia'!$Q$43*'Profilo eolico'!B2401</f>
        <v>524.38781114430287</v>
      </c>
      <c r="H2399">
        <f t="shared" si="74"/>
        <v>1138.4335154826958</v>
      </c>
      <c r="I2399">
        <f>IF(LCOH!$C$28=Menu!$A$1,'Approvvigionamento energia'!C2399,0)+IF(LCOH!$C$28=Menu!$A$2,'Approvvigionamento energia'!D2399,0)+IF(LCOH!$C$28=Menu!$A$3,'Approvvigionamento energia'!E2399,0)+IF(LCOH!$C$28=Menu!$A$4,'Approvvigionamento energia'!F2399,0)+IF(LCOH!$C$28=Menu!$A$5,'Approvvigionamento energia'!G2399,0)+IF(LCOH!$C$28=Menu!$A$6,'Approvvigionamento energia'!H2399,0)</f>
        <v>1048.7756222886057</v>
      </c>
      <c r="J2399">
        <f>'Approvvigionamento energia'!A2399+'Approvvigionamento energia'!B2399+'Approvvigionamento energia'!I2399</f>
        <v>1408.2756222886057</v>
      </c>
      <c r="K2399">
        <f>IF(MIN(LCOH!$C$18,J2399)&gt;=$P$48*LCOH!$C$18, MIN(LCOH!$C$18,J2399),0)</f>
        <v>1408.2756222886057</v>
      </c>
      <c r="L2399">
        <f t="shared" si="75"/>
        <v>0</v>
      </c>
      <c r="M2399">
        <f>K2399/LCOH!$C$18</f>
        <v>0.9388504148590705</v>
      </c>
      <c r="N2399">
        <f>K2399/LCOH!$C$34</f>
        <v>27.134405053730362</v>
      </c>
    </row>
    <row r="2400" spans="1:14" x14ac:dyDescent="0.35">
      <c r="A2400">
        <f>'Profilo fotovoltaico'!B2402*LCOH!$C$20</f>
        <v>0</v>
      </c>
      <c r="B2400">
        <f>'Profilo eolico'!B2402*LCOH!$C$21</f>
        <v>350.3</v>
      </c>
      <c r="C2400">
        <f>$P$35*'Profilo fotovoltaico'!B2402</f>
        <v>0</v>
      </c>
      <c r="D2400">
        <f>$Q$37*'Profilo eolico'!B2402</f>
        <v>2043.8726035476975</v>
      </c>
      <c r="E2400">
        <f>$P$39*'Profilo fotovoltaico'!B2402+'Approvvigionamento energia'!$Q$39*'Profilo eolico'!B2402</f>
        <v>1532.9044526607731</v>
      </c>
      <c r="F2400">
        <f>$P$41*'Profilo fotovoltaico'!B2402+'Approvvigionamento energia'!$Q$41*'Profilo eolico'!B2402</f>
        <v>1021.9363017738488</v>
      </c>
      <c r="G2400">
        <f>$P$43*'Profilo fotovoltaico'!B2402+'Approvvigionamento energia'!$Q$43*'Profilo eolico'!B2402</f>
        <v>510.96815088692438</v>
      </c>
      <c r="H2400">
        <f t="shared" si="74"/>
        <v>1138.4335154826958</v>
      </c>
      <c r="I2400">
        <f>IF(LCOH!$C$28=Menu!$A$1,'Approvvigionamento energia'!C2400,0)+IF(LCOH!$C$28=Menu!$A$2,'Approvvigionamento energia'!D2400,0)+IF(LCOH!$C$28=Menu!$A$3,'Approvvigionamento energia'!E2400,0)+IF(LCOH!$C$28=Menu!$A$4,'Approvvigionamento energia'!F2400,0)+IF(LCOH!$C$28=Menu!$A$5,'Approvvigionamento energia'!G2400,0)+IF(LCOH!$C$28=Menu!$A$6,'Approvvigionamento energia'!H2400,0)</f>
        <v>1021.9363017738488</v>
      </c>
      <c r="J2400">
        <f>'Approvvigionamento energia'!A2400+'Approvvigionamento energia'!B2400+'Approvvigionamento energia'!I2400</f>
        <v>1372.2363017738487</v>
      </c>
      <c r="K2400">
        <f>IF(MIN(LCOH!$C$18,J2400)&gt;=$P$48*LCOH!$C$18, MIN(LCOH!$C$18,J2400),0)</f>
        <v>1372.2363017738487</v>
      </c>
      <c r="L2400">
        <f t="shared" si="75"/>
        <v>0</v>
      </c>
      <c r="M2400">
        <f>K2400/LCOH!$C$18</f>
        <v>0.9148242011825658</v>
      </c>
      <c r="N2400">
        <f>K2400/LCOH!$C$34</f>
        <v>26.440005814525023</v>
      </c>
    </row>
    <row r="2401" spans="1:14" x14ac:dyDescent="0.35">
      <c r="A2401">
        <f>'Profilo fotovoltaico'!B2403*LCOH!$C$20</f>
        <v>0</v>
      </c>
      <c r="B2401">
        <f>'Profilo eolico'!B2403*LCOH!$C$21</f>
        <v>344</v>
      </c>
      <c r="C2401">
        <f>$P$35*'Profilo fotovoltaico'!B2403</f>
        <v>0</v>
      </c>
      <c r="D2401">
        <f>$Q$37*'Profilo eolico'!B2403</f>
        <v>2007.1144037122692</v>
      </c>
      <c r="E2401">
        <f>$P$39*'Profilo fotovoltaico'!B2403+'Approvvigionamento energia'!$Q$39*'Profilo eolico'!B2403</f>
        <v>1505.3358027842019</v>
      </c>
      <c r="F2401">
        <f>$P$41*'Profilo fotovoltaico'!B2403+'Approvvigionamento energia'!$Q$41*'Profilo eolico'!B2403</f>
        <v>1003.5572018561346</v>
      </c>
      <c r="G2401">
        <f>$P$43*'Profilo fotovoltaico'!B2403+'Approvvigionamento energia'!$Q$43*'Profilo eolico'!B2403</f>
        <v>501.77860092806731</v>
      </c>
      <c r="H2401">
        <f t="shared" si="74"/>
        <v>1138.4335154826958</v>
      </c>
      <c r="I2401">
        <f>IF(LCOH!$C$28=Menu!$A$1,'Approvvigionamento energia'!C2401,0)+IF(LCOH!$C$28=Menu!$A$2,'Approvvigionamento energia'!D2401,0)+IF(LCOH!$C$28=Menu!$A$3,'Approvvigionamento energia'!E2401,0)+IF(LCOH!$C$28=Menu!$A$4,'Approvvigionamento energia'!F2401,0)+IF(LCOH!$C$28=Menu!$A$5,'Approvvigionamento energia'!G2401,0)+IF(LCOH!$C$28=Menu!$A$6,'Approvvigionamento energia'!H2401,0)</f>
        <v>1003.5572018561346</v>
      </c>
      <c r="J2401">
        <f>'Approvvigionamento energia'!A2401+'Approvvigionamento energia'!B2401+'Approvvigionamento energia'!I2401</f>
        <v>1347.5572018561347</v>
      </c>
      <c r="K2401">
        <f>IF(MIN(LCOH!$C$18,J2401)&gt;=$P$48*LCOH!$C$18, MIN(LCOH!$C$18,J2401),0)</f>
        <v>1347.5572018561347</v>
      </c>
      <c r="L2401">
        <f t="shared" si="75"/>
        <v>0</v>
      </c>
      <c r="M2401">
        <f>K2401/LCOH!$C$18</f>
        <v>0.89837146790408984</v>
      </c>
      <c r="N2401">
        <f>K2401/LCOH!$C$34</f>
        <v>25.964493292025718</v>
      </c>
    </row>
    <row r="2402" spans="1:14" x14ac:dyDescent="0.35">
      <c r="A2402">
        <f>'Profilo fotovoltaico'!B2404*LCOH!$C$20</f>
        <v>0</v>
      </c>
      <c r="B2402">
        <f>'Profilo eolico'!B2404*LCOH!$C$21</f>
        <v>331.7</v>
      </c>
      <c r="C2402">
        <f>$P$35*'Profilo fotovoltaico'!B2404</f>
        <v>0</v>
      </c>
      <c r="D2402">
        <f>$Q$37*'Profilo eolico'!B2404</f>
        <v>1935.3483945097666</v>
      </c>
      <c r="E2402">
        <f>$P$39*'Profilo fotovoltaico'!B2404+'Approvvigionamento energia'!$Q$39*'Profilo eolico'!B2404</f>
        <v>1451.5112958823249</v>
      </c>
      <c r="F2402">
        <f>$P$41*'Profilo fotovoltaico'!B2404+'Approvvigionamento energia'!$Q$41*'Profilo eolico'!B2404</f>
        <v>967.67419725488332</v>
      </c>
      <c r="G2402">
        <f>$P$43*'Profilo fotovoltaico'!B2404+'Approvvigionamento energia'!$Q$43*'Profilo eolico'!B2404</f>
        <v>483.83709862744166</v>
      </c>
      <c r="H2402">
        <f t="shared" si="74"/>
        <v>1138.4335154826958</v>
      </c>
      <c r="I2402">
        <f>IF(LCOH!$C$28=Menu!$A$1,'Approvvigionamento energia'!C2402,0)+IF(LCOH!$C$28=Menu!$A$2,'Approvvigionamento energia'!D2402,0)+IF(LCOH!$C$28=Menu!$A$3,'Approvvigionamento energia'!E2402,0)+IF(LCOH!$C$28=Menu!$A$4,'Approvvigionamento energia'!F2402,0)+IF(LCOH!$C$28=Menu!$A$5,'Approvvigionamento energia'!G2402,0)+IF(LCOH!$C$28=Menu!$A$6,'Approvvigionamento energia'!H2402,0)</f>
        <v>967.67419725488332</v>
      </c>
      <c r="J2402">
        <f>'Approvvigionamento energia'!A2402+'Approvvigionamento energia'!B2402+'Approvvigionamento energia'!I2402</f>
        <v>1299.3741972548833</v>
      </c>
      <c r="K2402">
        <f>IF(MIN(LCOH!$C$18,J2402)&gt;=$P$48*LCOH!$C$18, MIN(LCOH!$C$18,J2402),0)</f>
        <v>1299.3741972548833</v>
      </c>
      <c r="L2402">
        <f t="shared" si="75"/>
        <v>0</v>
      </c>
      <c r="M2402">
        <f>K2402/LCOH!$C$18</f>
        <v>0.86624946483658882</v>
      </c>
      <c r="N2402">
        <f>K2402/LCOH!$C$34</f>
        <v>25.036111700479445</v>
      </c>
    </row>
    <row r="2403" spans="1:14" x14ac:dyDescent="0.35">
      <c r="A2403">
        <f>'Profilo fotovoltaico'!B2405*LCOH!$C$20</f>
        <v>0</v>
      </c>
      <c r="B2403">
        <f>'Profilo eolico'!B2405*LCOH!$C$21</f>
        <v>322</v>
      </c>
      <c r="C2403">
        <f>$P$35*'Profilo fotovoltaico'!B2405</f>
        <v>0</v>
      </c>
      <c r="D2403">
        <f>$Q$37*'Profilo eolico'!B2405</f>
        <v>1878.7524360329965</v>
      </c>
      <c r="E2403">
        <f>$P$39*'Profilo fotovoltaico'!B2405+'Approvvigionamento energia'!$Q$39*'Profilo eolico'!B2405</f>
        <v>1409.0643270247472</v>
      </c>
      <c r="F2403">
        <f>$P$41*'Profilo fotovoltaico'!B2405+'Approvvigionamento energia'!$Q$41*'Profilo eolico'!B2405</f>
        <v>939.37621801649823</v>
      </c>
      <c r="G2403">
        <f>$P$43*'Profilo fotovoltaico'!B2405+'Approvvigionamento energia'!$Q$43*'Profilo eolico'!B2405</f>
        <v>469.68810900824911</v>
      </c>
      <c r="H2403">
        <f t="shared" si="74"/>
        <v>1138.4335154826958</v>
      </c>
      <c r="I2403">
        <f>IF(LCOH!$C$28=Menu!$A$1,'Approvvigionamento energia'!C2403,0)+IF(LCOH!$C$28=Menu!$A$2,'Approvvigionamento energia'!D2403,0)+IF(LCOH!$C$28=Menu!$A$3,'Approvvigionamento energia'!E2403,0)+IF(LCOH!$C$28=Menu!$A$4,'Approvvigionamento energia'!F2403,0)+IF(LCOH!$C$28=Menu!$A$5,'Approvvigionamento energia'!G2403,0)+IF(LCOH!$C$28=Menu!$A$6,'Approvvigionamento energia'!H2403,0)</f>
        <v>939.37621801649823</v>
      </c>
      <c r="J2403">
        <f>'Approvvigionamento energia'!A2403+'Approvvigionamento energia'!B2403+'Approvvigionamento energia'!I2403</f>
        <v>1261.3762180164981</v>
      </c>
      <c r="K2403">
        <f>IF(MIN(LCOH!$C$18,J2403)&gt;=$P$48*LCOH!$C$18, MIN(LCOH!$C$18,J2403),0)</f>
        <v>1261.3762180164981</v>
      </c>
      <c r="L2403">
        <f t="shared" si="75"/>
        <v>0</v>
      </c>
      <c r="M2403">
        <f>K2403/LCOH!$C$18</f>
        <v>0.84091747867766542</v>
      </c>
      <c r="N2403">
        <f>K2403/LCOH!$C$34</f>
        <v>24.303973372186864</v>
      </c>
    </row>
    <row r="2404" spans="1:14" x14ac:dyDescent="0.35">
      <c r="A2404">
        <f>'Profilo fotovoltaico'!B2406*LCOH!$C$20</f>
        <v>0</v>
      </c>
      <c r="B2404">
        <f>'Profilo eolico'!B2406*LCOH!$C$21</f>
        <v>306.7</v>
      </c>
      <c r="C2404">
        <f>$P$35*'Profilo fotovoltaico'!B2406</f>
        <v>0</v>
      </c>
      <c r="D2404">
        <f>$Q$37*'Profilo eolico'!B2406</f>
        <v>1789.4825221469562</v>
      </c>
      <c r="E2404">
        <f>$P$39*'Profilo fotovoltaico'!B2406+'Approvvigionamento energia'!$Q$39*'Profilo eolico'!B2406</f>
        <v>1342.1118916102171</v>
      </c>
      <c r="F2404">
        <f>$P$41*'Profilo fotovoltaico'!B2406+'Approvvigionamento energia'!$Q$41*'Profilo eolico'!B2406</f>
        <v>894.74126107347809</v>
      </c>
      <c r="G2404">
        <f>$P$43*'Profilo fotovoltaico'!B2406+'Approvvigionamento energia'!$Q$43*'Profilo eolico'!B2406</f>
        <v>447.37063053673904</v>
      </c>
      <c r="H2404">
        <f t="shared" si="74"/>
        <v>1138.4335154826958</v>
      </c>
      <c r="I2404">
        <f>IF(LCOH!$C$28=Menu!$A$1,'Approvvigionamento energia'!C2404,0)+IF(LCOH!$C$28=Menu!$A$2,'Approvvigionamento energia'!D2404,0)+IF(LCOH!$C$28=Menu!$A$3,'Approvvigionamento energia'!E2404,0)+IF(LCOH!$C$28=Menu!$A$4,'Approvvigionamento energia'!F2404,0)+IF(LCOH!$C$28=Menu!$A$5,'Approvvigionamento energia'!G2404,0)+IF(LCOH!$C$28=Menu!$A$6,'Approvvigionamento energia'!H2404,0)</f>
        <v>894.74126107347809</v>
      </c>
      <c r="J2404">
        <f>'Approvvigionamento energia'!A2404+'Approvvigionamento energia'!B2404+'Approvvigionamento energia'!I2404</f>
        <v>1201.441261073478</v>
      </c>
      <c r="K2404">
        <f>IF(MIN(LCOH!$C$18,J2404)&gt;=$P$48*LCOH!$C$18, MIN(LCOH!$C$18,J2404),0)</f>
        <v>1201.441261073478</v>
      </c>
      <c r="L2404">
        <f t="shared" si="75"/>
        <v>0</v>
      </c>
      <c r="M2404">
        <f>K2404/LCOH!$C$18</f>
        <v>0.80096084071565199</v>
      </c>
      <c r="N2404">
        <f>K2404/LCOH!$C$34</f>
        <v>23.14915724611711</v>
      </c>
    </row>
    <row r="2405" spans="1:14" x14ac:dyDescent="0.35">
      <c r="A2405">
        <f>'Profilo fotovoltaico'!B2407*LCOH!$C$20</f>
        <v>0</v>
      </c>
      <c r="B2405">
        <f>'Profilo eolico'!B2407*LCOH!$C$21</f>
        <v>288.89999999999998</v>
      </c>
      <c r="C2405">
        <f>$P$35*'Profilo fotovoltaico'!B2407</f>
        <v>0</v>
      </c>
      <c r="D2405">
        <f>$Q$37*'Profilo eolico'!B2407</f>
        <v>1685.6260210246355</v>
      </c>
      <c r="E2405">
        <f>$P$39*'Profilo fotovoltaico'!B2407+'Approvvigionamento energia'!$Q$39*'Profilo eolico'!B2407</f>
        <v>1264.2195157684766</v>
      </c>
      <c r="F2405">
        <f>$P$41*'Profilo fotovoltaico'!B2407+'Approvvigionamento energia'!$Q$41*'Profilo eolico'!B2407</f>
        <v>842.81301051231776</v>
      </c>
      <c r="G2405">
        <f>$P$43*'Profilo fotovoltaico'!B2407+'Approvvigionamento energia'!$Q$43*'Profilo eolico'!B2407</f>
        <v>421.40650525615888</v>
      </c>
      <c r="H2405">
        <f t="shared" si="74"/>
        <v>1138.4335154826958</v>
      </c>
      <c r="I2405">
        <f>IF(LCOH!$C$28=Menu!$A$1,'Approvvigionamento energia'!C2405,0)+IF(LCOH!$C$28=Menu!$A$2,'Approvvigionamento energia'!D2405,0)+IF(LCOH!$C$28=Menu!$A$3,'Approvvigionamento energia'!E2405,0)+IF(LCOH!$C$28=Menu!$A$4,'Approvvigionamento energia'!F2405,0)+IF(LCOH!$C$28=Menu!$A$5,'Approvvigionamento energia'!G2405,0)+IF(LCOH!$C$28=Menu!$A$6,'Approvvigionamento energia'!H2405,0)</f>
        <v>842.81301051231776</v>
      </c>
      <c r="J2405">
        <f>'Approvvigionamento energia'!A2405+'Approvvigionamento energia'!B2405+'Approvvigionamento energia'!I2405</f>
        <v>1131.7130105123179</v>
      </c>
      <c r="K2405">
        <f>IF(MIN(LCOH!$C$18,J2405)&gt;=$P$48*LCOH!$C$18, MIN(LCOH!$C$18,J2405),0)</f>
        <v>1131.7130105123179</v>
      </c>
      <c r="L2405">
        <f t="shared" si="75"/>
        <v>0</v>
      </c>
      <c r="M2405">
        <f>K2405/LCOH!$C$18</f>
        <v>0.75447534034154529</v>
      </c>
      <c r="N2405">
        <f>K2405/LCOH!$C$34</f>
        <v>21.805645674611135</v>
      </c>
    </row>
    <row r="2406" spans="1:14" x14ac:dyDescent="0.35">
      <c r="A2406">
        <f>'Profilo fotovoltaico'!B2408*LCOH!$C$20</f>
        <v>0</v>
      </c>
      <c r="B2406">
        <f>'Profilo eolico'!B2408*LCOH!$C$21</f>
        <v>284.2</v>
      </c>
      <c r="C2406">
        <f>$P$35*'Profilo fotovoltaico'!B2408</f>
        <v>0</v>
      </c>
      <c r="D2406">
        <f>$Q$37*'Profilo eolico'!B2408</f>
        <v>1658.2032370204272</v>
      </c>
      <c r="E2406">
        <f>$P$39*'Profilo fotovoltaico'!B2408+'Approvvigionamento energia'!$Q$39*'Profilo eolico'!B2408</f>
        <v>1243.6524277653205</v>
      </c>
      <c r="F2406">
        <f>$P$41*'Profilo fotovoltaico'!B2408+'Approvvigionamento energia'!$Q$41*'Profilo eolico'!B2408</f>
        <v>829.1016185102136</v>
      </c>
      <c r="G2406">
        <f>$P$43*'Profilo fotovoltaico'!B2408+'Approvvigionamento energia'!$Q$43*'Profilo eolico'!B2408</f>
        <v>414.5508092551068</v>
      </c>
      <c r="H2406">
        <f t="shared" si="74"/>
        <v>1138.4335154826958</v>
      </c>
      <c r="I2406">
        <f>IF(LCOH!$C$28=Menu!$A$1,'Approvvigionamento energia'!C2406,0)+IF(LCOH!$C$28=Menu!$A$2,'Approvvigionamento energia'!D2406,0)+IF(LCOH!$C$28=Menu!$A$3,'Approvvigionamento energia'!E2406,0)+IF(LCOH!$C$28=Menu!$A$4,'Approvvigionamento energia'!F2406,0)+IF(LCOH!$C$28=Menu!$A$5,'Approvvigionamento energia'!G2406,0)+IF(LCOH!$C$28=Menu!$A$6,'Approvvigionamento energia'!H2406,0)</f>
        <v>829.1016185102136</v>
      </c>
      <c r="J2406">
        <f>'Approvvigionamento energia'!A2406+'Approvvigionamento energia'!B2406+'Approvvigionamento energia'!I2406</f>
        <v>1113.3016185102135</v>
      </c>
      <c r="K2406">
        <f>IF(MIN(LCOH!$C$18,J2406)&gt;=$P$48*LCOH!$C$18, MIN(LCOH!$C$18,J2406),0)</f>
        <v>1113.3016185102135</v>
      </c>
      <c r="L2406">
        <f t="shared" si="75"/>
        <v>0</v>
      </c>
      <c r="M2406">
        <f>K2406/LCOH!$C$18</f>
        <v>0.74220107900680898</v>
      </c>
      <c r="N2406">
        <f>K2406/LCOH!$C$34</f>
        <v>21.450898237191012</v>
      </c>
    </row>
    <row r="2407" spans="1:14" x14ac:dyDescent="0.35">
      <c r="A2407">
        <f>'Profilo fotovoltaico'!B2409*LCOH!$C$20</f>
        <v>54</v>
      </c>
      <c r="B2407">
        <f>'Profilo eolico'!B2409*LCOH!$C$21</f>
        <v>280</v>
      </c>
      <c r="C2407">
        <f>$P$35*'Profilo fotovoltaico'!B2409</f>
        <v>397.14905813159152</v>
      </c>
      <c r="D2407">
        <f>$Q$37*'Profilo eolico'!B2409</f>
        <v>1633.6977704634753</v>
      </c>
      <c r="E2407">
        <f>$P$39*'Profilo fotovoltaico'!B2409+'Approvvigionamento energia'!$Q$39*'Profilo eolico'!B2409</f>
        <v>1324.5605923805042</v>
      </c>
      <c r="F2407">
        <f>$P$41*'Profilo fotovoltaico'!B2409+'Approvvigionamento energia'!$Q$41*'Profilo eolico'!B2409</f>
        <v>1015.4234142975334</v>
      </c>
      <c r="G2407">
        <f>$P$43*'Profilo fotovoltaico'!B2409+'Approvvigionamento energia'!$Q$43*'Profilo eolico'!B2409</f>
        <v>706.28623621456245</v>
      </c>
      <c r="H2407">
        <f t="shared" si="74"/>
        <v>1138.4335154826958</v>
      </c>
      <c r="I2407">
        <f>IF(LCOH!$C$28=Menu!$A$1,'Approvvigionamento energia'!C2407,0)+IF(LCOH!$C$28=Menu!$A$2,'Approvvigionamento energia'!D2407,0)+IF(LCOH!$C$28=Menu!$A$3,'Approvvigionamento energia'!E2407,0)+IF(LCOH!$C$28=Menu!$A$4,'Approvvigionamento energia'!F2407,0)+IF(LCOH!$C$28=Menu!$A$5,'Approvvigionamento energia'!G2407,0)+IF(LCOH!$C$28=Menu!$A$6,'Approvvigionamento energia'!H2407,0)</f>
        <v>1015.4234142975334</v>
      </c>
      <c r="J2407">
        <f>'Approvvigionamento energia'!A2407+'Approvvigionamento energia'!B2407+'Approvvigionamento energia'!I2407</f>
        <v>1349.4234142975333</v>
      </c>
      <c r="K2407">
        <f>IF(MIN(LCOH!$C$18,J2407)&gt;=$P$48*LCOH!$C$18, MIN(LCOH!$C$18,J2407),0)</f>
        <v>1349.4234142975333</v>
      </c>
      <c r="L2407">
        <f t="shared" si="75"/>
        <v>0</v>
      </c>
      <c r="M2407">
        <f>K2407/LCOH!$C$18</f>
        <v>0.89961560953168884</v>
      </c>
      <c r="N2407">
        <f>K2407/LCOH!$C$34</f>
        <v>26.000451142534363</v>
      </c>
    </row>
    <row r="2408" spans="1:14" x14ac:dyDescent="0.35">
      <c r="A2408">
        <f>'Profilo fotovoltaico'!B2410*LCOH!$C$20</f>
        <v>181</v>
      </c>
      <c r="B2408">
        <f>'Profilo eolico'!B2410*LCOH!$C$21</f>
        <v>307.3</v>
      </c>
      <c r="C2408">
        <f>$P$35*'Profilo fotovoltaico'!B2410</f>
        <v>1331.1848059595936</v>
      </c>
      <c r="D2408">
        <f>$Q$37*'Profilo eolico'!B2410</f>
        <v>1792.9833030836639</v>
      </c>
      <c r="E2408">
        <f>$P$39*'Profilo fotovoltaico'!B2410+'Approvvigionamento energia'!$Q$39*'Profilo eolico'!B2410</f>
        <v>1677.5336788026461</v>
      </c>
      <c r="F2408">
        <f>$P$41*'Profilo fotovoltaico'!B2410+'Approvvigionamento energia'!$Q$41*'Profilo eolico'!B2410</f>
        <v>1562.0840545216288</v>
      </c>
      <c r="G2408">
        <f>$P$43*'Profilo fotovoltaico'!B2410+'Approvvigionamento energia'!$Q$43*'Profilo eolico'!B2410</f>
        <v>1446.6344302406114</v>
      </c>
      <c r="H2408">
        <f t="shared" si="74"/>
        <v>1138.4335154826958</v>
      </c>
      <c r="I2408">
        <f>IF(LCOH!$C$28=Menu!$A$1,'Approvvigionamento energia'!C2408,0)+IF(LCOH!$C$28=Menu!$A$2,'Approvvigionamento energia'!D2408,0)+IF(LCOH!$C$28=Menu!$A$3,'Approvvigionamento energia'!E2408,0)+IF(LCOH!$C$28=Menu!$A$4,'Approvvigionamento energia'!F2408,0)+IF(LCOH!$C$28=Menu!$A$5,'Approvvigionamento energia'!G2408,0)+IF(LCOH!$C$28=Menu!$A$6,'Approvvigionamento energia'!H2408,0)</f>
        <v>1562.0840545216288</v>
      </c>
      <c r="J2408">
        <f>'Approvvigionamento energia'!A2408+'Approvvigionamento energia'!B2408+'Approvvigionamento energia'!I2408</f>
        <v>2050.384054521629</v>
      </c>
      <c r="K2408">
        <f>IF(MIN(LCOH!$C$18,J2408)&gt;=$P$48*LCOH!$C$18, MIN(LCOH!$C$18,J2408),0)</f>
        <v>1500</v>
      </c>
      <c r="L2408">
        <f t="shared" si="75"/>
        <v>550.38405452162897</v>
      </c>
      <c r="M2408">
        <f>K2408/LCOH!$C$18</f>
        <v>1</v>
      </c>
      <c r="N2408">
        <f>K2408/LCOH!$C$34</f>
        <v>28.901734104046245</v>
      </c>
    </row>
    <row r="2409" spans="1:14" x14ac:dyDescent="0.35">
      <c r="A2409">
        <f>'Profilo fotovoltaico'!B2411*LCOH!$C$20</f>
        <v>333</v>
      </c>
      <c r="B2409">
        <f>'Profilo eolico'!B2411*LCOH!$C$21</f>
        <v>334</v>
      </c>
      <c r="C2409">
        <f>$P$35*'Profilo fotovoltaico'!B2411</f>
        <v>2449.0858584781477</v>
      </c>
      <c r="D2409">
        <f>$Q$37*'Profilo eolico'!B2411</f>
        <v>1948.7680547671453</v>
      </c>
      <c r="E2409">
        <f>$P$39*'Profilo fotovoltaico'!B2411+'Approvvigionamento energia'!$Q$39*'Profilo eolico'!B2411</f>
        <v>2073.847505694896</v>
      </c>
      <c r="F2409">
        <f>$P$41*'Profilo fotovoltaico'!B2411+'Approvvigionamento energia'!$Q$41*'Profilo eolico'!B2411</f>
        <v>2198.9269566226467</v>
      </c>
      <c r="G2409">
        <f>$P$43*'Profilo fotovoltaico'!B2411+'Approvvigionamento energia'!$Q$43*'Profilo eolico'!B2411</f>
        <v>2324.0064075503969</v>
      </c>
      <c r="H2409">
        <f t="shared" si="74"/>
        <v>1138.4335154826958</v>
      </c>
      <c r="I2409">
        <f>IF(LCOH!$C$28=Menu!$A$1,'Approvvigionamento energia'!C2409,0)+IF(LCOH!$C$28=Menu!$A$2,'Approvvigionamento energia'!D2409,0)+IF(LCOH!$C$28=Menu!$A$3,'Approvvigionamento energia'!E2409,0)+IF(LCOH!$C$28=Menu!$A$4,'Approvvigionamento energia'!F2409,0)+IF(LCOH!$C$28=Menu!$A$5,'Approvvigionamento energia'!G2409,0)+IF(LCOH!$C$28=Menu!$A$6,'Approvvigionamento energia'!H2409,0)</f>
        <v>2198.9269566226467</v>
      </c>
      <c r="J2409">
        <f>'Approvvigionamento energia'!A2409+'Approvvigionamento energia'!B2409+'Approvvigionamento energia'!I2409</f>
        <v>2865.9269566226467</v>
      </c>
      <c r="K2409">
        <f>IF(MIN(LCOH!$C$18,J2409)&gt;=$P$48*LCOH!$C$18, MIN(LCOH!$C$18,J2409),0)</f>
        <v>1500</v>
      </c>
      <c r="L2409">
        <f t="shared" si="75"/>
        <v>1365.9269566226467</v>
      </c>
      <c r="M2409">
        <f>K2409/LCOH!$C$18</f>
        <v>1</v>
      </c>
      <c r="N2409">
        <f>K2409/LCOH!$C$34</f>
        <v>28.901734104046245</v>
      </c>
    </row>
    <row r="2410" spans="1:14" x14ac:dyDescent="0.35">
      <c r="A2410">
        <f>'Profilo fotovoltaico'!B2412*LCOH!$C$20</f>
        <v>469</v>
      </c>
      <c r="B2410">
        <f>'Profilo eolico'!B2412*LCOH!$C$21</f>
        <v>331.8</v>
      </c>
      <c r="C2410">
        <f>$P$35*'Profilo fotovoltaico'!B2412</f>
        <v>3449.3131159947484</v>
      </c>
      <c r="D2410">
        <f>$Q$37*'Profilo eolico'!B2412</f>
        <v>1935.9318579992178</v>
      </c>
      <c r="E2410">
        <f>$P$39*'Profilo fotovoltaico'!B2412+'Approvvigionamento energia'!$Q$39*'Profilo eolico'!B2412</f>
        <v>2314.2771724981003</v>
      </c>
      <c r="F2410">
        <f>$P$41*'Profilo fotovoltaico'!B2412+'Approvvigionamento energia'!$Q$41*'Profilo eolico'!B2412</f>
        <v>2692.6224869969828</v>
      </c>
      <c r="G2410">
        <f>$P$43*'Profilo fotovoltaico'!B2412+'Approvvigionamento energia'!$Q$43*'Profilo eolico'!B2412</f>
        <v>3070.9678014958658</v>
      </c>
      <c r="H2410">
        <f t="shared" si="74"/>
        <v>1138.4335154826958</v>
      </c>
      <c r="I2410">
        <f>IF(LCOH!$C$28=Menu!$A$1,'Approvvigionamento energia'!C2410,0)+IF(LCOH!$C$28=Menu!$A$2,'Approvvigionamento energia'!D2410,0)+IF(LCOH!$C$28=Menu!$A$3,'Approvvigionamento energia'!E2410,0)+IF(LCOH!$C$28=Menu!$A$4,'Approvvigionamento energia'!F2410,0)+IF(LCOH!$C$28=Menu!$A$5,'Approvvigionamento energia'!G2410,0)+IF(LCOH!$C$28=Menu!$A$6,'Approvvigionamento energia'!H2410,0)</f>
        <v>2692.6224869969828</v>
      </c>
      <c r="J2410">
        <f>'Approvvigionamento energia'!A2410+'Approvvigionamento energia'!B2410+'Approvvigionamento energia'!I2410</f>
        <v>3493.422486996983</v>
      </c>
      <c r="K2410">
        <f>IF(MIN(LCOH!$C$18,J2410)&gt;=$P$48*LCOH!$C$18, MIN(LCOH!$C$18,J2410),0)</f>
        <v>1500</v>
      </c>
      <c r="L2410">
        <f t="shared" si="75"/>
        <v>1993.422486996983</v>
      </c>
      <c r="M2410">
        <f>K2410/LCOH!$C$18</f>
        <v>1</v>
      </c>
      <c r="N2410">
        <f>K2410/LCOH!$C$34</f>
        <v>28.901734104046245</v>
      </c>
    </row>
    <row r="2411" spans="1:14" x14ac:dyDescent="0.35">
      <c r="A2411">
        <f>'Profilo fotovoltaico'!B2413*LCOH!$C$20</f>
        <v>568</v>
      </c>
      <c r="B2411">
        <f>'Profilo eolico'!B2413*LCOH!$C$21</f>
        <v>318.5</v>
      </c>
      <c r="C2411">
        <f>$P$35*'Profilo fotovoltaico'!B2413</f>
        <v>4177.4197225693324</v>
      </c>
      <c r="D2411">
        <f>$Q$37*'Profilo eolico'!B2413</f>
        <v>1858.331213902203</v>
      </c>
      <c r="E2411">
        <f>$P$39*'Profilo fotovoltaico'!B2413+'Approvvigionamento energia'!$Q$39*'Profilo eolico'!B2413</f>
        <v>2438.1033410689852</v>
      </c>
      <c r="F2411">
        <f>$P$41*'Profilo fotovoltaico'!B2413+'Approvvigionamento energia'!$Q$41*'Profilo eolico'!B2413</f>
        <v>3017.8754682357676</v>
      </c>
      <c r="G2411">
        <f>$P$43*'Profilo fotovoltaico'!B2413+'Approvvigionamento energia'!$Q$43*'Profilo eolico'!B2413</f>
        <v>3597.6475954025505</v>
      </c>
      <c r="H2411">
        <f t="shared" si="74"/>
        <v>1138.4335154826958</v>
      </c>
      <c r="I2411">
        <f>IF(LCOH!$C$28=Menu!$A$1,'Approvvigionamento energia'!C2411,0)+IF(LCOH!$C$28=Menu!$A$2,'Approvvigionamento energia'!D2411,0)+IF(LCOH!$C$28=Menu!$A$3,'Approvvigionamento energia'!E2411,0)+IF(LCOH!$C$28=Menu!$A$4,'Approvvigionamento energia'!F2411,0)+IF(LCOH!$C$28=Menu!$A$5,'Approvvigionamento energia'!G2411,0)+IF(LCOH!$C$28=Menu!$A$6,'Approvvigionamento energia'!H2411,0)</f>
        <v>3017.8754682357676</v>
      </c>
      <c r="J2411">
        <f>'Approvvigionamento energia'!A2411+'Approvvigionamento energia'!B2411+'Approvvigionamento energia'!I2411</f>
        <v>3904.3754682357676</v>
      </c>
      <c r="K2411">
        <f>IF(MIN(LCOH!$C$18,J2411)&gt;=$P$48*LCOH!$C$18, MIN(LCOH!$C$18,J2411),0)</f>
        <v>1500</v>
      </c>
      <c r="L2411">
        <f t="shared" si="75"/>
        <v>2404.3754682357676</v>
      </c>
      <c r="M2411">
        <f>K2411/LCOH!$C$18</f>
        <v>1</v>
      </c>
      <c r="N2411">
        <f>K2411/LCOH!$C$34</f>
        <v>28.901734104046245</v>
      </c>
    </row>
    <row r="2412" spans="1:14" x14ac:dyDescent="0.35">
      <c r="A2412">
        <f>'Profilo fotovoltaico'!B2414*LCOH!$C$20</f>
        <v>618</v>
      </c>
      <c r="B2412">
        <f>'Profilo eolico'!B2414*LCOH!$C$21</f>
        <v>309.8</v>
      </c>
      <c r="C2412">
        <f>$P$35*'Profilo fotovoltaico'!B2414</f>
        <v>4545.1503319504363</v>
      </c>
      <c r="D2412">
        <f>$Q$37*'Profilo eolico'!B2414</f>
        <v>1807.569890319945</v>
      </c>
      <c r="E2412">
        <f>$P$39*'Profilo fotovoltaico'!B2414+'Approvvigionamento energia'!$Q$39*'Profilo eolico'!B2414</f>
        <v>2491.9650007275677</v>
      </c>
      <c r="F2412">
        <f>$P$41*'Profilo fotovoltaico'!B2414+'Approvvigionamento energia'!$Q$41*'Profilo eolico'!B2414</f>
        <v>3176.3601111351909</v>
      </c>
      <c r="G2412">
        <f>$P$43*'Profilo fotovoltaico'!B2414+'Approvvigionamento energia'!$Q$43*'Profilo eolico'!B2414</f>
        <v>3860.7552215428132</v>
      </c>
      <c r="H2412">
        <f t="shared" si="74"/>
        <v>1138.4335154826958</v>
      </c>
      <c r="I2412">
        <f>IF(LCOH!$C$28=Menu!$A$1,'Approvvigionamento energia'!C2412,0)+IF(LCOH!$C$28=Menu!$A$2,'Approvvigionamento energia'!D2412,0)+IF(LCOH!$C$28=Menu!$A$3,'Approvvigionamento energia'!E2412,0)+IF(LCOH!$C$28=Menu!$A$4,'Approvvigionamento energia'!F2412,0)+IF(LCOH!$C$28=Menu!$A$5,'Approvvigionamento energia'!G2412,0)+IF(LCOH!$C$28=Menu!$A$6,'Approvvigionamento energia'!H2412,0)</f>
        <v>3176.3601111351909</v>
      </c>
      <c r="J2412">
        <f>'Approvvigionamento energia'!A2412+'Approvvigionamento energia'!B2412+'Approvvigionamento energia'!I2412</f>
        <v>4104.1601111351911</v>
      </c>
      <c r="K2412">
        <f>IF(MIN(LCOH!$C$18,J2412)&gt;=$P$48*LCOH!$C$18, MIN(LCOH!$C$18,J2412),0)</f>
        <v>1500</v>
      </c>
      <c r="L2412">
        <f t="shared" si="75"/>
        <v>2604.1601111351911</v>
      </c>
      <c r="M2412">
        <f>K2412/LCOH!$C$18</f>
        <v>1</v>
      </c>
      <c r="N2412">
        <f>K2412/LCOH!$C$34</f>
        <v>28.901734104046245</v>
      </c>
    </row>
    <row r="2413" spans="1:14" x14ac:dyDescent="0.35">
      <c r="A2413">
        <f>'Profilo fotovoltaico'!B2415*LCOH!$C$20</f>
        <v>626</v>
      </c>
      <c r="B2413">
        <f>'Profilo eolico'!B2415*LCOH!$C$21</f>
        <v>303.20000000000005</v>
      </c>
      <c r="C2413">
        <f>$P$35*'Profilo fotovoltaico'!B2415</f>
        <v>4603.9872294514125</v>
      </c>
      <c r="D2413">
        <f>$Q$37*'Profilo eolico'!B2415</f>
        <v>1769.0613000161632</v>
      </c>
      <c r="E2413">
        <f>$P$39*'Profilo fotovoltaico'!B2415+'Approvvigionamento energia'!$Q$39*'Profilo eolico'!B2415</f>
        <v>2477.7927823749751</v>
      </c>
      <c r="F2413">
        <f>$P$41*'Profilo fotovoltaico'!B2415+'Approvvigionamento energia'!$Q$41*'Profilo eolico'!B2415</f>
        <v>3186.5242647337877</v>
      </c>
      <c r="G2413">
        <f>$P$43*'Profilo fotovoltaico'!B2415+'Approvvigionamento energia'!$Q$43*'Profilo eolico'!B2415</f>
        <v>3895.2557470926004</v>
      </c>
      <c r="H2413">
        <f t="shared" si="74"/>
        <v>1138.4335154826958</v>
      </c>
      <c r="I2413">
        <f>IF(LCOH!$C$28=Menu!$A$1,'Approvvigionamento energia'!C2413,0)+IF(LCOH!$C$28=Menu!$A$2,'Approvvigionamento energia'!D2413,0)+IF(LCOH!$C$28=Menu!$A$3,'Approvvigionamento energia'!E2413,0)+IF(LCOH!$C$28=Menu!$A$4,'Approvvigionamento energia'!F2413,0)+IF(LCOH!$C$28=Menu!$A$5,'Approvvigionamento energia'!G2413,0)+IF(LCOH!$C$28=Menu!$A$6,'Approvvigionamento energia'!H2413,0)</f>
        <v>3186.5242647337877</v>
      </c>
      <c r="J2413">
        <f>'Approvvigionamento energia'!A2413+'Approvvigionamento energia'!B2413+'Approvvigionamento energia'!I2413</f>
        <v>4115.724264733788</v>
      </c>
      <c r="K2413">
        <f>IF(MIN(LCOH!$C$18,J2413)&gt;=$P$48*LCOH!$C$18, MIN(LCOH!$C$18,J2413),0)</f>
        <v>1500</v>
      </c>
      <c r="L2413">
        <f t="shared" si="75"/>
        <v>2615.724264733788</v>
      </c>
      <c r="M2413">
        <f>K2413/LCOH!$C$18</f>
        <v>1</v>
      </c>
      <c r="N2413">
        <f>K2413/LCOH!$C$34</f>
        <v>28.901734104046245</v>
      </c>
    </row>
    <row r="2414" spans="1:14" x14ac:dyDescent="0.35">
      <c r="A2414">
        <f>'Profilo fotovoltaico'!B2416*LCOH!$C$20</f>
        <v>595</v>
      </c>
      <c r="B2414">
        <f>'Profilo eolico'!B2416*LCOH!$C$21</f>
        <v>286.10000000000002</v>
      </c>
      <c r="C2414">
        <f>$P$35*'Profilo fotovoltaico'!B2416</f>
        <v>4375.9942516351284</v>
      </c>
      <c r="D2414">
        <f>$Q$37*'Profilo eolico'!B2416</f>
        <v>1669.2890433200009</v>
      </c>
      <c r="E2414">
        <f>$P$39*'Profilo fotovoltaico'!B2416+'Approvvigionamento energia'!$Q$39*'Profilo eolico'!B2416</f>
        <v>2345.965345398783</v>
      </c>
      <c r="F2414">
        <f>$P$41*'Profilo fotovoltaico'!B2416+'Approvvigionamento energia'!$Q$41*'Profilo eolico'!B2416</f>
        <v>3022.6416474775647</v>
      </c>
      <c r="G2414">
        <f>$P$43*'Profilo fotovoltaico'!B2416+'Approvvigionamento energia'!$Q$43*'Profilo eolico'!B2416</f>
        <v>3699.3179495563468</v>
      </c>
      <c r="H2414">
        <f t="shared" si="74"/>
        <v>1138.4335154826958</v>
      </c>
      <c r="I2414">
        <f>IF(LCOH!$C$28=Menu!$A$1,'Approvvigionamento energia'!C2414,0)+IF(LCOH!$C$28=Menu!$A$2,'Approvvigionamento energia'!D2414,0)+IF(LCOH!$C$28=Menu!$A$3,'Approvvigionamento energia'!E2414,0)+IF(LCOH!$C$28=Menu!$A$4,'Approvvigionamento energia'!F2414,0)+IF(LCOH!$C$28=Menu!$A$5,'Approvvigionamento energia'!G2414,0)+IF(LCOH!$C$28=Menu!$A$6,'Approvvigionamento energia'!H2414,0)</f>
        <v>3022.6416474775647</v>
      </c>
      <c r="J2414">
        <f>'Approvvigionamento energia'!A2414+'Approvvigionamento energia'!B2414+'Approvvigionamento energia'!I2414</f>
        <v>3903.7416474775646</v>
      </c>
      <c r="K2414">
        <f>IF(MIN(LCOH!$C$18,J2414)&gt;=$P$48*LCOH!$C$18, MIN(LCOH!$C$18,J2414),0)</f>
        <v>1500</v>
      </c>
      <c r="L2414">
        <f t="shared" si="75"/>
        <v>2403.7416474775646</v>
      </c>
      <c r="M2414">
        <f>K2414/LCOH!$C$18</f>
        <v>1</v>
      </c>
      <c r="N2414">
        <f>K2414/LCOH!$C$34</f>
        <v>28.901734104046245</v>
      </c>
    </row>
    <row r="2415" spans="1:14" x14ac:dyDescent="0.35">
      <c r="A2415">
        <f>'Profilo fotovoltaico'!B2417*LCOH!$C$20</f>
        <v>526</v>
      </c>
      <c r="B2415">
        <f>'Profilo eolico'!B2417*LCOH!$C$21</f>
        <v>276.2</v>
      </c>
      <c r="C2415">
        <f>$P$35*'Profilo fotovoltaico'!B2417</f>
        <v>3868.5260106892065</v>
      </c>
      <c r="D2415">
        <f>$Q$37*'Profilo eolico'!B2417</f>
        <v>1611.5261578643278</v>
      </c>
      <c r="E2415">
        <f>$P$39*'Profilo fotovoltaico'!B2417+'Approvvigionamento energia'!$Q$39*'Profilo eolico'!B2417</f>
        <v>2175.7761210705476</v>
      </c>
      <c r="F2415">
        <f>$P$41*'Profilo fotovoltaico'!B2417+'Approvvigionamento energia'!$Q$41*'Profilo eolico'!B2417</f>
        <v>2740.0260842767671</v>
      </c>
      <c r="G2415">
        <f>$P$43*'Profilo fotovoltaico'!B2417+'Approvvigionamento energia'!$Q$43*'Profilo eolico'!B2417</f>
        <v>3304.276047482987</v>
      </c>
      <c r="H2415">
        <f t="shared" si="74"/>
        <v>1138.4335154826958</v>
      </c>
      <c r="I2415">
        <f>IF(LCOH!$C$28=Menu!$A$1,'Approvvigionamento energia'!C2415,0)+IF(LCOH!$C$28=Menu!$A$2,'Approvvigionamento energia'!D2415,0)+IF(LCOH!$C$28=Menu!$A$3,'Approvvigionamento energia'!E2415,0)+IF(LCOH!$C$28=Menu!$A$4,'Approvvigionamento energia'!F2415,0)+IF(LCOH!$C$28=Menu!$A$5,'Approvvigionamento energia'!G2415,0)+IF(LCOH!$C$28=Menu!$A$6,'Approvvigionamento energia'!H2415,0)</f>
        <v>2740.0260842767671</v>
      </c>
      <c r="J2415">
        <f>'Approvvigionamento energia'!A2415+'Approvvigionamento energia'!B2415+'Approvvigionamento energia'!I2415</f>
        <v>3542.2260842767673</v>
      </c>
      <c r="K2415">
        <f>IF(MIN(LCOH!$C$18,J2415)&gt;=$P$48*LCOH!$C$18, MIN(LCOH!$C$18,J2415),0)</f>
        <v>1500</v>
      </c>
      <c r="L2415">
        <f t="shared" si="75"/>
        <v>2042.2260842767673</v>
      </c>
      <c r="M2415">
        <f>K2415/LCOH!$C$18</f>
        <v>1</v>
      </c>
      <c r="N2415">
        <f>K2415/LCOH!$C$34</f>
        <v>28.901734104046245</v>
      </c>
    </row>
    <row r="2416" spans="1:14" x14ac:dyDescent="0.35">
      <c r="A2416">
        <f>'Profilo fotovoltaico'!B2418*LCOH!$C$20</f>
        <v>428</v>
      </c>
      <c r="B2416">
        <f>'Profilo eolico'!B2418*LCOH!$C$21</f>
        <v>257.40000000000003</v>
      </c>
      <c r="C2416">
        <f>$P$35*'Profilo fotovoltaico'!B2418</f>
        <v>3147.7740163022436</v>
      </c>
      <c r="D2416">
        <f>$Q$37*'Profilo eolico'!B2418</f>
        <v>1501.8350218474948</v>
      </c>
      <c r="E2416">
        <f>$P$39*'Profilo fotovoltaico'!B2418+'Approvvigionamento energia'!$Q$39*'Profilo eolico'!B2418</f>
        <v>1913.3197704611819</v>
      </c>
      <c r="F2416">
        <f>$P$41*'Profilo fotovoltaico'!B2418+'Approvvigionamento energia'!$Q$41*'Profilo eolico'!B2418</f>
        <v>2324.8045190748689</v>
      </c>
      <c r="G2416">
        <f>$P$43*'Profilo fotovoltaico'!B2418+'Approvvigionamento energia'!$Q$43*'Profilo eolico'!B2418</f>
        <v>2736.2892676885567</v>
      </c>
      <c r="H2416">
        <f t="shared" si="74"/>
        <v>1138.4335154826958</v>
      </c>
      <c r="I2416">
        <f>IF(LCOH!$C$28=Menu!$A$1,'Approvvigionamento energia'!C2416,0)+IF(LCOH!$C$28=Menu!$A$2,'Approvvigionamento energia'!D2416,0)+IF(LCOH!$C$28=Menu!$A$3,'Approvvigionamento energia'!E2416,0)+IF(LCOH!$C$28=Menu!$A$4,'Approvvigionamento energia'!F2416,0)+IF(LCOH!$C$28=Menu!$A$5,'Approvvigionamento energia'!G2416,0)+IF(LCOH!$C$28=Menu!$A$6,'Approvvigionamento energia'!H2416,0)</f>
        <v>2324.8045190748689</v>
      </c>
      <c r="J2416">
        <f>'Approvvigionamento energia'!A2416+'Approvvigionamento energia'!B2416+'Approvvigionamento energia'!I2416</f>
        <v>3010.204519074869</v>
      </c>
      <c r="K2416">
        <f>IF(MIN(LCOH!$C$18,J2416)&gt;=$P$48*LCOH!$C$18, MIN(LCOH!$C$18,J2416),0)</f>
        <v>1500</v>
      </c>
      <c r="L2416">
        <f t="shared" si="75"/>
        <v>1510.204519074869</v>
      </c>
      <c r="M2416">
        <f>K2416/LCOH!$C$18</f>
        <v>1</v>
      </c>
      <c r="N2416">
        <f>K2416/LCOH!$C$34</f>
        <v>28.901734104046245</v>
      </c>
    </row>
    <row r="2417" spans="1:14" x14ac:dyDescent="0.35">
      <c r="A2417">
        <f>'Profilo fotovoltaico'!B2419*LCOH!$C$20</f>
        <v>293</v>
      </c>
      <c r="B2417">
        <f>'Profilo eolico'!B2419*LCOH!$C$21</f>
        <v>231.3</v>
      </c>
      <c r="C2417">
        <f>$P$35*'Profilo fotovoltaico'!B2419</f>
        <v>2154.9013709732649</v>
      </c>
      <c r="D2417">
        <f>$Q$37*'Profilo eolico'!B2419</f>
        <v>1349.5510511007208</v>
      </c>
      <c r="E2417">
        <f>$P$39*'Profilo fotovoltaico'!B2419+'Approvvigionamento energia'!$Q$39*'Profilo eolico'!B2419</f>
        <v>1550.8886310688567</v>
      </c>
      <c r="F2417">
        <f>$P$41*'Profilo fotovoltaico'!B2419+'Approvvigionamento energia'!$Q$41*'Profilo eolico'!B2419</f>
        <v>1752.2262110369929</v>
      </c>
      <c r="G2417">
        <f>$P$43*'Profilo fotovoltaico'!B2419+'Approvvigionamento energia'!$Q$43*'Profilo eolico'!B2419</f>
        <v>1953.5637910051289</v>
      </c>
      <c r="H2417">
        <f t="shared" si="74"/>
        <v>1138.4335154826958</v>
      </c>
      <c r="I2417">
        <f>IF(LCOH!$C$28=Menu!$A$1,'Approvvigionamento energia'!C2417,0)+IF(LCOH!$C$28=Menu!$A$2,'Approvvigionamento energia'!D2417,0)+IF(LCOH!$C$28=Menu!$A$3,'Approvvigionamento energia'!E2417,0)+IF(LCOH!$C$28=Menu!$A$4,'Approvvigionamento energia'!F2417,0)+IF(LCOH!$C$28=Menu!$A$5,'Approvvigionamento energia'!G2417,0)+IF(LCOH!$C$28=Menu!$A$6,'Approvvigionamento energia'!H2417,0)</f>
        <v>1752.2262110369929</v>
      </c>
      <c r="J2417">
        <f>'Approvvigionamento energia'!A2417+'Approvvigionamento energia'!B2417+'Approvvigionamento energia'!I2417</f>
        <v>2276.5262110369931</v>
      </c>
      <c r="K2417">
        <f>IF(MIN(LCOH!$C$18,J2417)&gt;=$P$48*LCOH!$C$18, MIN(LCOH!$C$18,J2417),0)</f>
        <v>1500</v>
      </c>
      <c r="L2417">
        <f t="shared" si="75"/>
        <v>776.52621103699312</v>
      </c>
      <c r="M2417">
        <f>K2417/LCOH!$C$18</f>
        <v>1</v>
      </c>
      <c r="N2417">
        <f>K2417/LCOH!$C$34</f>
        <v>28.901734104046245</v>
      </c>
    </row>
    <row r="2418" spans="1:14" x14ac:dyDescent="0.35">
      <c r="A2418">
        <f>'Profilo fotovoltaico'!B2420*LCOH!$C$20</f>
        <v>135</v>
      </c>
      <c r="B2418">
        <f>'Profilo eolico'!B2420*LCOH!$C$21</f>
        <v>184.2</v>
      </c>
      <c r="C2418">
        <f>$P$35*'Profilo fotovoltaico'!B2420</f>
        <v>992.87264532897882</v>
      </c>
      <c r="D2418">
        <f>$Q$37*'Profilo eolico'!B2420</f>
        <v>1074.7397475691862</v>
      </c>
      <c r="E2418">
        <f>$P$39*'Profilo fotovoltaico'!B2420+'Approvvigionamento energia'!$Q$39*'Profilo eolico'!B2420</f>
        <v>1054.2729720091343</v>
      </c>
      <c r="F2418">
        <f>$P$41*'Profilo fotovoltaico'!B2420+'Approvvigionamento energia'!$Q$41*'Profilo eolico'!B2420</f>
        <v>1033.8061964490826</v>
      </c>
      <c r="G2418">
        <f>$P$43*'Profilo fotovoltaico'!B2420+'Approvvigionamento energia'!$Q$43*'Profilo eolico'!B2420</f>
        <v>1013.3394208890306</v>
      </c>
      <c r="H2418">
        <f t="shared" si="74"/>
        <v>1138.4335154826958</v>
      </c>
      <c r="I2418">
        <f>IF(LCOH!$C$28=Menu!$A$1,'Approvvigionamento energia'!C2418,0)+IF(LCOH!$C$28=Menu!$A$2,'Approvvigionamento energia'!D2418,0)+IF(LCOH!$C$28=Menu!$A$3,'Approvvigionamento energia'!E2418,0)+IF(LCOH!$C$28=Menu!$A$4,'Approvvigionamento energia'!F2418,0)+IF(LCOH!$C$28=Menu!$A$5,'Approvvigionamento energia'!G2418,0)+IF(LCOH!$C$28=Menu!$A$6,'Approvvigionamento energia'!H2418,0)</f>
        <v>1033.8061964490826</v>
      </c>
      <c r="J2418">
        <f>'Approvvigionamento energia'!A2418+'Approvvigionamento energia'!B2418+'Approvvigionamento energia'!I2418</f>
        <v>1353.0061964490826</v>
      </c>
      <c r="K2418">
        <f>IF(MIN(LCOH!$C$18,J2418)&gt;=$P$48*LCOH!$C$18, MIN(LCOH!$C$18,J2418),0)</f>
        <v>1353.0061964490826</v>
      </c>
      <c r="L2418">
        <f t="shared" si="75"/>
        <v>0</v>
      </c>
      <c r="M2418">
        <f>K2418/LCOH!$C$18</f>
        <v>0.90200413096605503</v>
      </c>
      <c r="N2418">
        <f>K2418/LCOH!$C$34</f>
        <v>26.06948355393223</v>
      </c>
    </row>
    <row r="2419" spans="1:14" x14ac:dyDescent="0.35">
      <c r="A2419">
        <f>'Profilo fotovoltaico'!B2421*LCOH!$C$20</f>
        <v>18</v>
      </c>
      <c r="B2419">
        <f>'Profilo eolico'!B2421*LCOH!$C$21</f>
        <v>158.20000000000002</v>
      </c>
      <c r="C2419">
        <f>$P$35*'Profilo fotovoltaico'!B2421</f>
        <v>132.38301937719717</v>
      </c>
      <c r="D2419">
        <f>$Q$37*'Profilo eolico'!B2421</f>
        <v>923.03924031186341</v>
      </c>
      <c r="E2419">
        <f>$P$39*'Profilo fotovoltaico'!B2421+'Approvvigionamento energia'!$Q$39*'Profilo eolico'!B2421</f>
        <v>725.37518507819686</v>
      </c>
      <c r="F2419">
        <f>$P$41*'Profilo fotovoltaico'!B2421+'Approvvigionamento energia'!$Q$41*'Profilo eolico'!B2421</f>
        <v>527.71112984453032</v>
      </c>
      <c r="G2419">
        <f>$P$43*'Profilo fotovoltaico'!B2421+'Approvvigionamento energia'!$Q$43*'Profilo eolico'!B2421</f>
        <v>330.04707461086372</v>
      </c>
      <c r="H2419">
        <f t="shared" si="74"/>
        <v>1138.4335154826958</v>
      </c>
      <c r="I2419">
        <f>IF(LCOH!$C$28=Menu!$A$1,'Approvvigionamento energia'!C2419,0)+IF(LCOH!$C$28=Menu!$A$2,'Approvvigionamento energia'!D2419,0)+IF(LCOH!$C$28=Menu!$A$3,'Approvvigionamento energia'!E2419,0)+IF(LCOH!$C$28=Menu!$A$4,'Approvvigionamento energia'!F2419,0)+IF(LCOH!$C$28=Menu!$A$5,'Approvvigionamento energia'!G2419,0)+IF(LCOH!$C$28=Menu!$A$6,'Approvvigionamento energia'!H2419,0)</f>
        <v>527.71112984453032</v>
      </c>
      <c r="J2419">
        <f>'Approvvigionamento energia'!A2419+'Approvvigionamento energia'!B2419+'Approvvigionamento energia'!I2419</f>
        <v>703.91112984453036</v>
      </c>
      <c r="K2419">
        <f>IF(MIN(LCOH!$C$18,J2419)&gt;=$P$48*LCOH!$C$18, MIN(LCOH!$C$18,J2419),0)</f>
        <v>703.91112984453036</v>
      </c>
      <c r="L2419">
        <f t="shared" si="75"/>
        <v>0</v>
      </c>
      <c r="M2419">
        <f>K2419/LCOH!$C$18</f>
        <v>0.46927408656302022</v>
      </c>
      <c r="N2419">
        <f>K2419/LCOH!$C$34</f>
        <v>13.562834871763592</v>
      </c>
    </row>
    <row r="2420" spans="1:14" x14ac:dyDescent="0.35">
      <c r="A2420">
        <f>'Profilo fotovoltaico'!B2422*LCOH!$C$20</f>
        <v>0</v>
      </c>
      <c r="B2420">
        <f>'Profilo eolico'!B2422*LCOH!$C$21</f>
        <v>145.4</v>
      </c>
      <c r="C2420">
        <f>$P$35*'Profilo fotovoltaico'!B2422</f>
        <v>0</v>
      </c>
      <c r="D2420">
        <f>$Q$37*'Profilo eolico'!B2422</f>
        <v>848.35591366210451</v>
      </c>
      <c r="E2420">
        <f>$P$39*'Profilo fotovoltaico'!B2422+'Approvvigionamento energia'!$Q$39*'Profilo eolico'!B2422</f>
        <v>636.26693524657844</v>
      </c>
      <c r="F2420">
        <f>$P$41*'Profilo fotovoltaico'!B2422+'Approvvigionamento energia'!$Q$41*'Profilo eolico'!B2422</f>
        <v>424.17795683105226</v>
      </c>
      <c r="G2420">
        <f>$P$43*'Profilo fotovoltaico'!B2422+'Approvvigionamento energia'!$Q$43*'Profilo eolico'!B2422</f>
        <v>212.08897841552613</v>
      </c>
      <c r="H2420">
        <f t="shared" si="74"/>
        <v>1138.4335154826958</v>
      </c>
      <c r="I2420">
        <f>IF(LCOH!$C$28=Menu!$A$1,'Approvvigionamento energia'!C2420,0)+IF(LCOH!$C$28=Menu!$A$2,'Approvvigionamento energia'!D2420,0)+IF(LCOH!$C$28=Menu!$A$3,'Approvvigionamento energia'!E2420,0)+IF(LCOH!$C$28=Menu!$A$4,'Approvvigionamento energia'!F2420,0)+IF(LCOH!$C$28=Menu!$A$5,'Approvvigionamento energia'!G2420,0)+IF(LCOH!$C$28=Menu!$A$6,'Approvvigionamento energia'!H2420,0)</f>
        <v>424.17795683105226</v>
      </c>
      <c r="J2420">
        <f>'Approvvigionamento energia'!A2420+'Approvvigionamento energia'!B2420+'Approvvigionamento energia'!I2420</f>
        <v>569.57795683105223</v>
      </c>
      <c r="K2420">
        <f>IF(MIN(LCOH!$C$18,J2420)&gt;=$P$48*LCOH!$C$18, MIN(LCOH!$C$18,J2420),0)</f>
        <v>569.57795683105223</v>
      </c>
      <c r="L2420">
        <f t="shared" si="75"/>
        <v>0</v>
      </c>
      <c r="M2420">
        <f>K2420/LCOH!$C$18</f>
        <v>0.37971863788736815</v>
      </c>
      <c r="N2420">
        <f>K2420/LCOH!$C$34</f>
        <v>10.974527106571335</v>
      </c>
    </row>
    <row r="2421" spans="1:14" x14ac:dyDescent="0.35">
      <c r="A2421">
        <f>'Profilo fotovoltaico'!B2423*LCOH!$C$20</f>
        <v>0</v>
      </c>
      <c r="B2421">
        <f>'Profilo eolico'!B2423*LCOH!$C$21</f>
        <v>140.9</v>
      </c>
      <c r="C2421">
        <f>$P$35*'Profilo fotovoltaico'!B2423</f>
        <v>0</v>
      </c>
      <c r="D2421">
        <f>$Q$37*'Profilo eolico'!B2423</f>
        <v>822.10005663679874</v>
      </c>
      <c r="E2421">
        <f>$P$39*'Profilo fotovoltaico'!B2423+'Approvvigionamento energia'!$Q$39*'Profilo eolico'!B2423</f>
        <v>616.57504247759903</v>
      </c>
      <c r="F2421">
        <f>$P$41*'Profilo fotovoltaico'!B2423+'Approvvigionamento energia'!$Q$41*'Profilo eolico'!B2423</f>
        <v>411.05002831839937</v>
      </c>
      <c r="G2421">
        <f>$P$43*'Profilo fotovoltaico'!B2423+'Approvvigionamento energia'!$Q$43*'Profilo eolico'!B2423</f>
        <v>205.52501415919969</v>
      </c>
      <c r="H2421">
        <f t="shared" si="74"/>
        <v>1138.4335154826958</v>
      </c>
      <c r="I2421">
        <f>IF(LCOH!$C$28=Menu!$A$1,'Approvvigionamento energia'!C2421,0)+IF(LCOH!$C$28=Menu!$A$2,'Approvvigionamento energia'!D2421,0)+IF(LCOH!$C$28=Menu!$A$3,'Approvvigionamento energia'!E2421,0)+IF(LCOH!$C$28=Menu!$A$4,'Approvvigionamento energia'!F2421,0)+IF(LCOH!$C$28=Menu!$A$5,'Approvvigionamento energia'!G2421,0)+IF(LCOH!$C$28=Menu!$A$6,'Approvvigionamento energia'!H2421,0)</f>
        <v>411.05002831839937</v>
      </c>
      <c r="J2421">
        <f>'Approvvigionamento energia'!A2421+'Approvvigionamento energia'!B2421+'Approvvigionamento energia'!I2421</f>
        <v>551.9500283183994</v>
      </c>
      <c r="K2421">
        <f>IF(MIN(LCOH!$C$18,J2421)&gt;=$P$48*LCOH!$C$18, MIN(LCOH!$C$18,J2421),0)</f>
        <v>551.9500283183994</v>
      </c>
      <c r="L2421">
        <f t="shared" si="75"/>
        <v>0</v>
      </c>
      <c r="M2421">
        <f>K2421/LCOH!$C$18</f>
        <v>0.36796668554559958</v>
      </c>
      <c r="N2421">
        <f>K2421/LCOH!$C$34</f>
        <v>10.634875304786116</v>
      </c>
    </row>
    <row r="2422" spans="1:14" x14ac:dyDescent="0.35">
      <c r="A2422">
        <f>'Profilo fotovoltaico'!B2424*LCOH!$C$20</f>
        <v>0</v>
      </c>
      <c r="B2422">
        <f>'Profilo eolico'!B2424*LCOH!$C$21</f>
        <v>151.10000000000002</v>
      </c>
      <c r="C2422">
        <f>$P$35*'Profilo fotovoltaico'!B2424</f>
        <v>0</v>
      </c>
      <c r="D2422">
        <f>$Q$37*'Profilo eolico'!B2424</f>
        <v>881.61333256082537</v>
      </c>
      <c r="E2422">
        <f>$P$39*'Profilo fotovoltaico'!B2424+'Approvvigionamento energia'!$Q$39*'Profilo eolico'!B2424</f>
        <v>661.20999942061894</v>
      </c>
      <c r="F2422">
        <f>$P$41*'Profilo fotovoltaico'!B2424+'Approvvigionamento energia'!$Q$41*'Profilo eolico'!B2424</f>
        <v>440.80666628041268</v>
      </c>
      <c r="G2422">
        <f>$P$43*'Profilo fotovoltaico'!B2424+'Approvvigionamento energia'!$Q$43*'Profilo eolico'!B2424</f>
        <v>220.40333314020634</v>
      </c>
      <c r="H2422">
        <f t="shared" si="74"/>
        <v>1138.4335154826958</v>
      </c>
      <c r="I2422">
        <f>IF(LCOH!$C$28=Menu!$A$1,'Approvvigionamento energia'!C2422,0)+IF(LCOH!$C$28=Menu!$A$2,'Approvvigionamento energia'!D2422,0)+IF(LCOH!$C$28=Menu!$A$3,'Approvvigionamento energia'!E2422,0)+IF(LCOH!$C$28=Menu!$A$4,'Approvvigionamento energia'!F2422,0)+IF(LCOH!$C$28=Menu!$A$5,'Approvvigionamento energia'!G2422,0)+IF(LCOH!$C$28=Menu!$A$6,'Approvvigionamento energia'!H2422,0)</f>
        <v>440.80666628041268</v>
      </c>
      <c r="J2422">
        <f>'Approvvigionamento energia'!A2422+'Approvvigionamento energia'!B2422+'Approvvigionamento energia'!I2422</f>
        <v>591.90666628041276</v>
      </c>
      <c r="K2422">
        <f>IF(MIN(LCOH!$C$18,J2422)&gt;=$P$48*LCOH!$C$18, MIN(LCOH!$C$18,J2422),0)</f>
        <v>591.90666628041276</v>
      </c>
      <c r="L2422">
        <f t="shared" si="75"/>
        <v>0</v>
      </c>
      <c r="M2422">
        <f>K2422/LCOH!$C$18</f>
        <v>0.39460444418694185</v>
      </c>
      <c r="N2422">
        <f>K2422/LCOH!$C$34</f>
        <v>11.40475272216595</v>
      </c>
    </row>
    <row r="2423" spans="1:14" x14ac:dyDescent="0.35">
      <c r="A2423">
        <f>'Profilo fotovoltaico'!B2425*LCOH!$C$20</f>
        <v>0</v>
      </c>
      <c r="B2423">
        <f>'Profilo eolico'!B2425*LCOH!$C$21</f>
        <v>165</v>
      </c>
      <c r="C2423">
        <f>$P$35*'Profilo fotovoltaico'!B2425</f>
        <v>0</v>
      </c>
      <c r="D2423">
        <f>$Q$37*'Profilo eolico'!B2425</f>
        <v>962.7147575945479</v>
      </c>
      <c r="E2423">
        <f>$P$39*'Profilo fotovoltaico'!B2425+'Approvvigionamento energia'!$Q$39*'Profilo eolico'!B2425</f>
        <v>722.03606819591084</v>
      </c>
      <c r="F2423">
        <f>$P$41*'Profilo fotovoltaico'!B2425+'Approvvigionamento energia'!$Q$41*'Profilo eolico'!B2425</f>
        <v>481.35737879727395</v>
      </c>
      <c r="G2423">
        <f>$P$43*'Profilo fotovoltaico'!B2425+'Approvvigionamento energia'!$Q$43*'Profilo eolico'!B2425</f>
        <v>240.67868939863698</v>
      </c>
      <c r="H2423">
        <f t="shared" si="74"/>
        <v>1138.4335154826958</v>
      </c>
      <c r="I2423">
        <f>IF(LCOH!$C$28=Menu!$A$1,'Approvvigionamento energia'!C2423,0)+IF(LCOH!$C$28=Menu!$A$2,'Approvvigionamento energia'!D2423,0)+IF(LCOH!$C$28=Menu!$A$3,'Approvvigionamento energia'!E2423,0)+IF(LCOH!$C$28=Menu!$A$4,'Approvvigionamento energia'!F2423,0)+IF(LCOH!$C$28=Menu!$A$5,'Approvvigionamento energia'!G2423,0)+IF(LCOH!$C$28=Menu!$A$6,'Approvvigionamento energia'!H2423,0)</f>
        <v>481.35737879727395</v>
      </c>
      <c r="J2423">
        <f>'Approvvigionamento energia'!A2423+'Approvvigionamento energia'!B2423+'Approvvigionamento energia'!I2423</f>
        <v>646.3573787972739</v>
      </c>
      <c r="K2423">
        <f>IF(MIN(LCOH!$C$18,J2423)&gt;=$P$48*LCOH!$C$18, MIN(LCOH!$C$18,J2423),0)</f>
        <v>646.3573787972739</v>
      </c>
      <c r="L2423">
        <f t="shared" si="75"/>
        <v>0</v>
      </c>
      <c r="M2423">
        <f>K2423/LCOH!$C$18</f>
        <v>0.43090491919818258</v>
      </c>
      <c r="N2423">
        <f>K2423/LCOH!$C$34</f>
        <v>12.453899398791405</v>
      </c>
    </row>
    <row r="2424" spans="1:14" x14ac:dyDescent="0.35">
      <c r="A2424">
        <f>'Profilo fotovoltaico'!B2426*LCOH!$C$20</f>
        <v>0</v>
      </c>
      <c r="B2424">
        <f>'Profilo eolico'!B2426*LCOH!$C$21</f>
        <v>170.5</v>
      </c>
      <c r="C2424">
        <f>$P$35*'Profilo fotovoltaico'!B2426</f>
        <v>0</v>
      </c>
      <c r="D2424">
        <f>$Q$37*'Profilo eolico'!B2426</f>
        <v>994.8052495143661</v>
      </c>
      <c r="E2424">
        <f>$P$39*'Profilo fotovoltaico'!B2426+'Approvvigionamento energia'!$Q$39*'Profilo eolico'!B2426</f>
        <v>746.10393713577457</v>
      </c>
      <c r="F2424">
        <f>$P$41*'Profilo fotovoltaico'!B2426+'Approvvigionamento energia'!$Q$41*'Profilo eolico'!B2426</f>
        <v>497.40262475718305</v>
      </c>
      <c r="G2424">
        <f>$P$43*'Profilo fotovoltaico'!B2426+'Approvvigionamento energia'!$Q$43*'Profilo eolico'!B2426</f>
        <v>248.70131237859152</v>
      </c>
      <c r="H2424">
        <f t="shared" si="74"/>
        <v>1138.4335154826958</v>
      </c>
      <c r="I2424">
        <f>IF(LCOH!$C$28=Menu!$A$1,'Approvvigionamento energia'!C2424,0)+IF(LCOH!$C$28=Menu!$A$2,'Approvvigionamento energia'!D2424,0)+IF(LCOH!$C$28=Menu!$A$3,'Approvvigionamento energia'!E2424,0)+IF(LCOH!$C$28=Menu!$A$4,'Approvvigionamento energia'!F2424,0)+IF(LCOH!$C$28=Menu!$A$5,'Approvvigionamento energia'!G2424,0)+IF(LCOH!$C$28=Menu!$A$6,'Approvvigionamento energia'!H2424,0)</f>
        <v>497.40262475718305</v>
      </c>
      <c r="J2424">
        <f>'Approvvigionamento energia'!A2424+'Approvvigionamento energia'!B2424+'Approvvigionamento energia'!I2424</f>
        <v>667.90262475718305</v>
      </c>
      <c r="K2424">
        <f>IF(MIN(LCOH!$C$18,J2424)&gt;=$P$48*LCOH!$C$18, MIN(LCOH!$C$18,J2424),0)</f>
        <v>667.90262475718305</v>
      </c>
      <c r="L2424">
        <f t="shared" si="75"/>
        <v>0</v>
      </c>
      <c r="M2424">
        <f>K2424/LCOH!$C$18</f>
        <v>0.44526841650478871</v>
      </c>
      <c r="N2424">
        <f>K2424/LCOH!$C$34</f>
        <v>12.869029378751119</v>
      </c>
    </row>
    <row r="2425" spans="1:14" x14ac:dyDescent="0.35">
      <c r="A2425">
        <f>'Profilo fotovoltaico'!B2427*LCOH!$C$20</f>
        <v>0</v>
      </c>
      <c r="B2425">
        <f>'Profilo eolico'!B2427*LCOH!$C$21</f>
        <v>173.5</v>
      </c>
      <c r="C2425">
        <f>$P$35*'Profilo fotovoltaico'!B2427</f>
        <v>0</v>
      </c>
      <c r="D2425">
        <f>$Q$37*'Profilo eolico'!B2427</f>
        <v>1012.3091541979032</v>
      </c>
      <c r="E2425">
        <f>$P$39*'Profilo fotovoltaico'!B2427+'Approvvigionamento energia'!$Q$39*'Profilo eolico'!B2427</f>
        <v>759.2318656484274</v>
      </c>
      <c r="F2425">
        <f>$P$41*'Profilo fotovoltaico'!B2427+'Approvvigionamento energia'!$Q$41*'Profilo eolico'!B2427</f>
        <v>506.15457709895162</v>
      </c>
      <c r="G2425">
        <f>$P$43*'Profilo fotovoltaico'!B2427+'Approvvigionamento energia'!$Q$43*'Profilo eolico'!B2427</f>
        <v>253.07728854947581</v>
      </c>
      <c r="H2425">
        <f t="shared" si="74"/>
        <v>1138.4335154826958</v>
      </c>
      <c r="I2425">
        <f>IF(LCOH!$C$28=Menu!$A$1,'Approvvigionamento energia'!C2425,0)+IF(LCOH!$C$28=Menu!$A$2,'Approvvigionamento energia'!D2425,0)+IF(LCOH!$C$28=Menu!$A$3,'Approvvigionamento energia'!E2425,0)+IF(LCOH!$C$28=Menu!$A$4,'Approvvigionamento energia'!F2425,0)+IF(LCOH!$C$28=Menu!$A$5,'Approvvigionamento energia'!G2425,0)+IF(LCOH!$C$28=Menu!$A$6,'Approvvigionamento energia'!H2425,0)</f>
        <v>506.15457709895162</v>
      </c>
      <c r="J2425">
        <f>'Approvvigionamento energia'!A2425+'Approvvigionamento energia'!B2425+'Approvvigionamento energia'!I2425</f>
        <v>679.65457709895168</v>
      </c>
      <c r="K2425">
        <f>IF(MIN(LCOH!$C$18,J2425)&gt;=$P$48*LCOH!$C$18, MIN(LCOH!$C$18,J2425),0)</f>
        <v>679.65457709895168</v>
      </c>
      <c r="L2425">
        <f t="shared" si="75"/>
        <v>0</v>
      </c>
      <c r="M2425">
        <f>K2425/LCOH!$C$18</f>
        <v>0.45310305139930113</v>
      </c>
      <c r="N2425">
        <f>K2425/LCOH!$C$34</f>
        <v>13.0954639132746</v>
      </c>
    </row>
    <row r="2426" spans="1:14" x14ac:dyDescent="0.35">
      <c r="A2426">
        <f>'Profilo fotovoltaico'!B2428*LCOH!$C$20</f>
        <v>0</v>
      </c>
      <c r="B2426">
        <f>'Profilo eolico'!B2428*LCOH!$C$21</f>
        <v>175.3</v>
      </c>
      <c r="C2426">
        <f>$P$35*'Profilo fotovoltaico'!B2428</f>
        <v>0</v>
      </c>
      <c r="D2426">
        <f>$Q$37*'Profilo eolico'!B2428</f>
        <v>1022.8114970080258</v>
      </c>
      <c r="E2426">
        <f>$P$39*'Profilo fotovoltaico'!B2428+'Approvvigionamento energia'!$Q$39*'Profilo eolico'!B2428</f>
        <v>767.10862275601926</v>
      </c>
      <c r="F2426">
        <f>$P$41*'Profilo fotovoltaico'!B2428+'Approvvigionamento energia'!$Q$41*'Profilo eolico'!B2428</f>
        <v>511.40574850401288</v>
      </c>
      <c r="G2426">
        <f>$P$43*'Profilo fotovoltaico'!B2428+'Approvvigionamento energia'!$Q$43*'Profilo eolico'!B2428</f>
        <v>255.70287425200644</v>
      </c>
      <c r="H2426">
        <f t="shared" si="74"/>
        <v>1138.4335154826958</v>
      </c>
      <c r="I2426">
        <f>IF(LCOH!$C$28=Menu!$A$1,'Approvvigionamento energia'!C2426,0)+IF(LCOH!$C$28=Menu!$A$2,'Approvvigionamento energia'!D2426,0)+IF(LCOH!$C$28=Menu!$A$3,'Approvvigionamento energia'!E2426,0)+IF(LCOH!$C$28=Menu!$A$4,'Approvvigionamento energia'!F2426,0)+IF(LCOH!$C$28=Menu!$A$5,'Approvvigionamento energia'!G2426,0)+IF(LCOH!$C$28=Menu!$A$6,'Approvvigionamento energia'!H2426,0)</f>
        <v>511.40574850401288</v>
      </c>
      <c r="J2426">
        <f>'Approvvigionamento energia'!A2426+'Approvvigionamento energia'!B2426+'Approvvigionamento energia'!I2426</f>
        <v>686.70574850401294</v>
      </c>
      <c r="K2426">
        <f>IF(MIN(LCOH!$C$18,J2426)&gt;=$P$48*LCOH!$C$18, MIN(LCOH!$C$18,J2426),0)</f>
        <v>686.70574850401294</v>
      </c>
      <c r="L2426">
        <f t="shared" si="75"/>
        <v>0</v>
      </c>
      <c r="M2426">
        <f>K2426/LCOH!$C$18</f>
        <v>0.45780383233600863</v>
      </c>
      <c r="N2426">
        <f>K2426/LCOH!$C$34</f>
        <v>13.23132463398869</v>
      </c>
    </row>
    <row r="2427" spans="1:14" x14ac:dyDescent="0.35">
      <c r="A2427">
        <f>'Profilo fotovoltaico'!B2429*LCOH!$C$20</f>
        <v>0</v>
      </c>
      <c r="B2427">
        <f>'Profilo eolico'!B2429*LCOH!$C$21</f>
        <v>179.2</v>
      </c>
      <c r="C2427">
        <f>$P$35*'Profilo fotovoltaico'!B2429</f>
        <v>0</v>
      </c>
      <c r="D2427">
        <f>$Q$37*'Profilo eolico'!B2429</f>
        <v>1045.5665730966241</v>
      </c>
      <c r="E2427">
        <f>$P$39*'Profilo fotovoltaico'!B2429+'Approvvigionamento energia'!$Q$39*'Profilo eolico'!B2429</f>
        <v>784.17492982246802</v>
      </c>
      <c r="F2427">
        <f>$P$41*'Profilo fotovoltaico'!B2429+'Approvvigionamento energia'!$Q$41*'Profilo eolico'!B2429</f>
        <v>522.78328654831205</v>
      </c>
      <c r="G2427">
        <f>$P$43*'Profilo fotovoltaico'!B2429+'Approvvigionamento energia'!$Q$43*'Profilo eolico'!B2429</f>
        <v>261.39164327415602</v>
      </c>
      <c r="H2427">
        <f t="shared" si="74"/>
        <v>1138.4335154826958</v>
      </c>
      <c r="I2427">
        <f>IF(LCOH!$C$28=Menu!$A$1,'Approvvigionamento energia'!C2427,0)+IF(LCOH!$C$28=Menu!$A$2,'Approvvigionamento energia'!D2427,0)+IF(LCOH!$C$28=Menu!$A$3,'Approvvigionamento energia'!E2427,0)+IF(LCOH!$C$28=Menu!$A$4,'Approvvigionamento energia'!F2427,0)+IF(LCOH!$C$28=Menu!$A$5,'Approvvigionamento energia'!G2427,0)+IF(LCOH!$C$28=Menu!$A$6,'Approvvigionamento energia'!H2427,0)</f>
        <v>522.78328654831205</v>
      </c>
      <c r="J2427">
        <f>'Approvvigionamento energia'!A2427+'Approvvigionamento energia'!B2427+'Approvvigionamento energia'!I2427</f>
        <v>701.98328654831198</v>
      </c>
      <c r="K2427">
        <f>IF(MIN(LCOH!$C$18,J2427)&gt;=$P$48*LCOH!$C$18, MIN(LCOH!$C$18,J2427),0)</f>
        <v>701.98328654831198</v>
      </c>
      <c r="L2427">
        <f t="shared" si="75"/>
        <v>0</v>
      </c>
      <c r="M2427">
        <f>K2427/LCOH!$C$18</f>
        <v>0.46798885769887466</v>
      </c>
      <c r="N2427">
        <f>K2427/LCOH!$C$34</f>
        <v>13.52568952886921</v>
      </c>
    </row>
    <row r="2428" spans="1:14" x14ac:dyDescent="0.35">
      <c r="A2428">
        <f>'Profilo fotovoltaico'!B2430*LCOH!$C$20</f>
        <v>0</v>
      </c>
      <c r="B2428">
        <f>'Profilo eolico'!B2430*LCOH!$C$21</f>
        <v>181.29999999999998</v>
      </c>
      <c r="C2428">
        <f>$P$35*'Profilo fotovoltaico'!B2430</f>
        <v>0</v>
      </c>
      <c r="D2428">
        <f>$Q$37*'Profilo eolico'!B2430</f>
        <v>1057.8193063751</v>
      </c>
      <c r="E2428">
        <f>$P$39*'Profilo fotovoltaico'!B2430+'Approvvigionamento energia'!$Q$39*'Profilo eolico'!B2430</f>
        <v>793.36447978132503</v>
      </c>
      <c r="F2428">
        <f>$P$41*'Profilo fotovoltaico'!B2430+'Approvvigionamento energia'!$Q$41*'Profilo eolico'!B2430</f>
        <v>528.90965318755002</v>
      </c>
      <c r="G2428">
        <f>$P$43*'Profilo fotovoltaico'!B2430+'Approvvigionamento energia'!$Q$43*'Profilo eolico'!B2430</f>
        <v>264.45482659377501</v>
      </c>
      <c r="H2428">
        <f t="shared" si="74"/>
        <v>1138.4335154826958</v>
      </c>
      <c r="I2428">
        <f>IF(LCOH!$C$28=Menu!$A$1,'Approvvigionamento energia'!C2428,0)+IF(LCOH!$C$28=Menu!$A$2,'Approvvigionamento energia'!D2428,0)+IF(LCOH!$C$28=Menu!$A$3,'Approvvigionamento energia'!E2428,0)+IF(LCOH!$C$28=Menu!$A$4,'Approvvigionamento energia'!F2428,0)+IF(LCOH!$C$28=Menu!$A$5,'Approvvigionamento energia'!G2428,0)+IF(LCOH!$C$28=Menu!$A$6,'Approvvigionamento energia'!H2428,0)</f>
        <v>528.90965318755002</v>
      </c>
      <c r="J2428">
        <f>'Approvvigionamento energia'!A2428+'Approvvigionamento energia'!B2428+'Approvvigionamento energia'!I2428</f>
        <v>710.20965318754997</v>
      </c>
      <c r="K2428">
        <f>IF(MIN(LCOH!$C$18,J2428)&gt;=$P$48*LCOH!$C$18, MIN(LCOH!$C$18,J2428),0)</f>
        <v>710.20965318754997</v>
      </c>
      <c r="L2428">
        <f t="shared" si="75"/>
        <v>0</v>
      </c>
      <c r="M2428">
        <f>K2428/LCOH!$C$18</f>
        <v>0.4734731021250333</v>
      </c>
      <c r="N2428">
        <f>K2428/LCOH!$C$34</f>
        <v>13.684193703035646</v>
      </c>
    </row>
    <row r="2429" spans="1:14" x14ac:dyDescent="0.35">
      <c r="A2429">
        <f>'Profilo fotovoltaico'!B2431*LCOH!$C$20</f>
        <v>0</v>
      </c>
      <c r="B2429">
        <f>'Profilo eolico'!B2431*LCOH!$C$21</f>
        <v>176.6</v>
      </c>
      <c r="C2429">
        <f>$P$35*'Profilo fotovoltaico'!B2431</f>
        <v>0</v>
      </c>
      <c r="D2429">
        <f>$Q$37*'Profilo eolico'!B2431</f>
        <v>1030.3965223708917</v>
      </c>
      <c r="E2429">
        <f>$P$39*'Profilo fotovoltaico'!B2431+'Approvvigionamento energia'!$Q$39*'Profilo eolico'!B2431</f>
        <v>772.79739177816884</v>
      </c>
      <c r="F2429">
        <f>$P$41*'Profilo fotovoltaico'!B2431+'Approvvigionamento energia'!$Q$41*'Profilo eolico'!B2431</f>
        <v>515.19826118544586</v>
      </c>
      <c r="G2429">
        <f>$P$43*'Profilo fotovoltaico'!B2431+'Approvvigionamento energia'!$Q$43*'Profilo eolico'!B2431</f>
        <v>257.59913059272293</v>
      </c>
      <c r="H2429">
        <f t="shared" si="74"/>
        <v>1138.4335154826958</v>
      </c>
      <c r="I2429">
        <f>IF(LCOH!$C$28=Menu!$A$1,'Approvvigionamento energia'!C2429,0)+IF(LCOH!$C$28=Menu!$A$2,'Approvvigionamento energia'!D2429,0)+IF(LCOH!$C$28=Menu!$A$3,'Approvvigionamento energia'!E2429,0)+IF(LCOH!$C$28=Menu!$A$4,'Approvvigionamento energia'!F2429,0)+IF(LCOH!$C$28=Menu!$A$5,'Approvvigionamento energia'!G2429,0)+IF(LCOH!$C$28=Menu!$A$6,'Approvvigionamento energia'!H2429,0)</f>
        <v>515.19826118544586</v>
      </c>
      <c r="J2429">
        <f>'Approvvigionamento energia'!A2429+'Approvvigionamento energia'!B2429+'Approvvigionamento energia'!I2429</f>
        <v>691.79826118544588</v>
      </c>
      <c r="K2429">
        <f>IF(MIN(LCOH!$C$18,J2429)&gt;=$P$48*LCOH!$C$18, MIN(LCOH!$C$18,J2429),0)</f>
        <v>691.79826118544588</v>
      </c>
      <c r="L2429">
        <f t="shared" si="75"/>
        <v>0</v>
      </c>
      <c r="M2429">
        <f>K2429/LCOH!$C$18</f>
        <v>0.46119884079029727</v>
      </c>
      <c r="N2429">
        <f>K2429/LCOH!$C$34</f>
        <v>13.329446265615529</v>
      </c>
    </row>
    <row r="2430" spans="1:14" x14ac:dyDescent="0.35">
      <c r="A2430">
        <f>'Profilo fotovoltaico'!B2432*LCOH!$C$20</f>
        <v>1</v>
      </c>
      <c r="B2430">
        <f>'Profilo eolico'!B2432*LCOH!$C$21</f>
        <v>169.9</v>
      </c>
      <c r="C2430">
        <f>$P$35*'Profilo fotovoltaico'!B2432</f>
        <v>7.3546121876220649</v>
      </c>
      <c r="D2430">
        <f>$Q$37*'Profilo eolico'!B2432</f>
        <v>991.30446857765855</v>
      </c>
      <c r="E2430">
        <f>$P$39*'Profilo fotovoltaico'!B2432+'Approvvigionamento energia'!$Q$39*'Profilo eolico'!B2432</f>
        <v>745.31700448014942</v>
      </c>
      <c r="F2430">
        <f>$P$41*'Profilo fotovoltaico'!B2432+'Approvvigionamento energia'!$Q$41*'Profilo eolico'!B2432</f>
        <v>499.32954038264029</v>
      </c>
      <c r="G2430">
        <f>$P$43*'Profilo fotovoltaico'!B2432+'Approvvigionamento energia'!$Q$43*'Profilo eolico'!B2432</f>
        <v>253.34207628513118</v>
      </c>
      <c r="H2430">
        <f t="shared" si="74"/>
        <v>1138.4335154826958</v>
      </c>
      <c r="I2430">
        <f>IF(LCOH!$C$28=Menu!$A$1,'Approvvigionamento energia'!C2430,0)+IF(LCOH!$C$28=Menu!$A$2,'Approvvigionamento energia'!D2430,0)+IF(LCOH!$C$28=Menu!$A$3,'Approvvigionamento energia'!E2430,0)+IF(LCOH!$C$28=Menu!$A$4,'Approvvigionamento energia'!F2430,0)+IF(LCOH!$C$28=Menu!$A$5,'Approvvigionamento energia'!G2430,0)+IF(LCOH!$C$28=Menu!$A$6,'Approvvigionamento energia'!H2430,0)</f>
        <v>499.32954038264029</v>
      </c>
      <c r="J2430">
        <f>'Approvvigionamento energia'!A2430+'Approvvigionamento energia'!B2430+'Approvvigionamento energia'!I2430</f>
        <v>670.22954038264027</v>
      </c>
      <c r="K2430">
        <f>IF(MIN(LCOH!$C$18,J2430)&gt;=$P$48*LCOH!$C$18, MIN(LCOH!$C$18,J2430),0)</f>
        <v>670.22954038264027</v>
      </c>
      <c r="L2430">
        <f t="shared" si="75"/>
        <v>0</v>
      </c>
      <c r="M2430">
        <f>K2430/LCOH!$C$18</f>
        <v>0.44681969358842683</v>
      </c>
      <c r="N2430">
        <f>K2430/LCOH!$C$34</f>
        <v>12.913863976544128</v>
      </c>
    </row>
    <row r="2431" spans="1:14" x14ac:dyDescent="0.35">
      <c r="A2431">
        <f>'Profilo fotovoltaico'!B2433*LCOH!$C$20</f>
        <v>73</v>
      </c>
      <c r="B2431">
        <f>'Profilo eolico'!B2433*LCOH!$C$21</f>
        <v>154.20000000000002</v>
      </c>
      <c r="C2431">
        <f>$P$35*'Profilo fotovoltaico'!B2433</f>
        <v>536.88668969641071</v>
      </c>
      <c r="D2431">
        <f>$Q$37*'Profilo eolico'!B2433</f>
        <v>899.70070073381373</v>
      </c>
      <c r="E2431">
        <f>$P$39*'Profilo fotovoltaico'!B2433+'Approvvigionamento energia'!$Q$39*'Profilo eolico'!B2433</f>
        <v>808.99719797446301</v>
      </c>
      <c r="F2431">
        <f>$P$41*'Profilo fotovoltaico'!B2433+'Approvvigionamento energia'!$Q$41*'Profilo eolico'!B2433</f>
        <v>718.29369521511217</v>
      </c>
      <c r="G2431">
        <f>$P$43*'Profilo fotovoltaico'!B2433+'Approvvigionamento energia'!$Q$43*'Profilo eolico'!B2433</f>
        <v>627.59019245576144</v>
      </c>
      <c r="H2431">
        <f t="shared" si="74"/>
        <v>1138.4335154826958</v>
      </c>
      <c r="I2431">
        <f>IF(LCOH!$C$28=Menu!$A$1,'Approvvigionamento energia'!C2431,0)+IF(LCOH!$C$28=Menu!$A$2,'Approvvigionamento energia'!D2431,0)+IF(LCOH!$C$28=Menu!$A$3,'Approvvigionamento energia'!E2431,0)+IF(LCOH!$C$28=Menu!$A$4,'Approvvigionamento energia'!F2431,0)+IF(LCOH!$C$28=Menu!$A$5,'Approvvigionamento energia'!G2431,0)+IF(LCOH!$C$28=Menu!$A$6,'Approvvigionamento energia'!H2431,0)</f>
        <v>718.29369521511217</v>
      </c>
      <c r="J2431">
        <f>'Approvvigionamento energia'!A2431+'Approvvigionamento energia'!B2431+'Approvvigionamento energia'!I2431</f>
        <v>945.49369521511221</v>
      </c>
      <c r="K2431">
        <f>IF(MIN(LCOH!$C$18,J2431)&gt;=$P$48*LCOH!$C$18, MIN(LCOH!$C$18,J2431),0)</f>
        <v>945.49369521511221</v>
      </c>
      <c r="L2431">
        <f t="shared" si="75"/>
        <v>0</v>
      </c>
      <c r="M2431">
        <f>K2431/LCOH!$C$18</f>
        <v>0.63032913014340819</v>
      </c>
      <c r="N2431">
        <f>K2431/LCOH!$C$34</f>
        <v>18.217604917439541</v>
      </c>
    </row>
    <row r="2432" spans="1:14" x14ac:dyDescent="0.35">
      <c r="A2432">
        <f>'Profilo fotovoltaico'!B2434*LCOH!$C$20</f>
        <v>214</v>
      </c>
      <c r="B2432">
        <f>'Profilo eolico'!B2434*LCOH!$C$21</f>
        <v>134.1</v>
      </c>
      <c r="C2432">
        <f>$P$35*'Profilo fotovoltaico'!B2434</f>
        <v>1573.8870081511218</v>
      </c>
      <c r="D2432">
        <f>$Q$37*'Profilo eolico'!B2434</f>
        <v>782.42453935411424</v>
      </c>
      <c r="E2432">
        <f>$P$39*'Profilo fotovoltaico'!B2434+'Approvvigionamento energia'!$Q$39*'Profilo eolico'!B2434</f>
        <v>980.29015655336616</v>
      </c>
      <c r="F2432">
        <f>$P$41*'Profilo fotovoltaico'!B2434+'Approvvigionamento energia'!$Q$41*'Profilo eolico'!B2434</f>
        <v>1178.155773752618</v>
      </c>
      <c r="G2432">
        <f>$P$43*'Profilo fotovoltaico'!B2434+'Approvvigionamento energia'!$Q$43*'Profilo eolico'!B2434</f>
        <v>1376.02139095187</v>
      </c>
      <c r="H2432">
        <f t="shared" si="74"/>
        <v>1138.4335154826958</v>
      </c>
      <c r="I2432">
        <f>IF(LCOH!$C$28=Menu!$A$1,'Approvvigionamento energia'!C2432,0)+IF(LCOH!$C$28=Menu!$A$2,'Approvvigionamento energia'!D2432,0)+IF(LCOH!$C$28=Menu!$A$3,'Approvvigionamento energia'!E2432,0)+IF(LCOH!$C$28=Menu!$A$4,'Approvvigionamento energia'!F2432,0)+IF(LCOH!$C$28=Menu!$A$5,'Approvvigionamento energia'!G2432,0)+IF(LCOH!$C$28=Menu!$A$6,'Approvvigionamento energia'!H2432,0)</f>
        <v>1178.155773752618</v>
      </c>
      <c r="J2432">
        <f>'Approvvigionamento energia'!A2432+'Approvvigionamento energia'!B2432+'Approvvigionamento energia'!I2432</f>
        <v>1526.2557737526181</v>
      </c>
      <c r="K2432">
        <f>IF(MIN(LCOH!$C$18,J2432)&gt;=$P$48*LCOH!$C$18, MIN(LCOH!$C$18,J2432),0)</f>
        <v>1500</v>
      </c>
      <c r="L2432">
        <f t="shared" si="75"/>
        <v>26.255773752618097</v>
      </c>
      <c r="M2432">
        <f>K2432/LCOH!$C$18</f>
        <v>1</v>
      </c>
      <c r="N2432">
        <f>K2432/LCOH!$C$34</f>
        <v>28.901734104046245</v>
      </c>
    </row>
    <row r="2433" spans="1:14" x14ac:dyDescent="0.35">
      <c r="A2433">
        <f>'Profilo fotovoltaico'!B2435*LCOH!$C$20</f>
        <v>386</v>
      </c>
      <c r="B2433">
        <f>'Profilo eolico'!B2435*LCOH!$C$21</f>
        <v>135.69999999999999</v>
      </c>
      <c r="C2433">
        <f>$P$35*'Profilo fotovoltaico'!B2435</f>
        <v>2838.8803044221172</v>
      </c>
      <c r="D2433">
        <f>$Q$37*'Profilo eolico'!B2435</f>
        <v>791.75995518533409</v>
      </c>
      <c r="E2433">
        <f>$P$39*'Profilo fotovoltaico'!B2435+'Approvvigionamento energia'!$Q$39*'Profilo eolico'!B2435</f>
        <v>1303.5400424945299</v>
      </c>
      <c r="F2433">
        <f>$P$41*'Profilo fotovoltaico'!B2435+'Approvvigionamento energia'!$Q$41*'Profilo eolico'!B2435</f>
        <v>1815.3201298037256</v>
      </c>
      <c r="G2433">
        <f>$P$43*'Profilo fotovoltaico'!B2435+'Approvvigionamento energia'!$Q$43*'Profilo eolico'!B2435</f>
        <v>2327.1002171129217</v>
      </c>
      <c r="H2433">
        <f t="shared" si="74"/>
        <v>1138.4335154826958</v>
      </c>
      <c r="I2433">
        <f>IF(LCOH!$C$28=Menu!$A$1,'Approvvigionamento energia'!C2433,0)+IF(LCOH!$C$28=Menu!$A$2,'Approvvigionamento energia'!D2433,0)+IF(LCOH!$C$28=Menu!$A$3,'Approvvigionamento energia'!E2433,0)+IF(LCOH!$C$28=Menu!$A$4,'Approvvigionamento energia'!F2433,0)+IF(LCOH!$C$28=Menu!$A$5,'Approvvigionamento energia'!G2433,0)+IF(LCOH!$C$28=Menu!$A$6,'Approvvigionamento energia'!H2433,0)</f>
        <v>1815.3201298037256</v>
      </c>
      <c r="J2433">
        <f>'Approvvigionamento energia'!A2433+'Approvvigionamento energia'!B2433+'Approvvigionamento energia'!I2433</f>
        <v>2337.0201298037255</v>
      </c>
      <c r="K2433">
        <f>IF(MIN(LCOH!$C$18,J2433)&gt;=$P$48*LCOH!$C$18, MIN(LCOH!$C$18,J2433),0)</f>
        <v>1500</v>
      </c>
      <c r="L2433">
        <f t="shared" si="75"/>
        <v>837.02012980372547</v>
      </c>
      <c r="M2433">
        <f>K2433/LCOH!$C$18</f>
        <v>1</v>
      </c>
      <c r="N2433">
        <f>K2433/LCOH!$C$34</f>
        <v>28.901734104046245</v>
      </c>
    </row>
    <row r="2434" spans="1:14" x14ac:dyDescent="0.35">
      <c r="A2434">
        <f>'Profilo fotovoltaico'!B2436*LCOH!$C$20</f>
        <v>538</v>
      </c>
      <c r="B2434">
        <f>'Profilo eolico'!B2436*LCOH!$C$21</f>
        <v>147.60000000000002</v>
      </c>
      <c r="C2434">
        <f>$P$35*'Profilo fotovoltaico'!B2436</f>
        <v>3956.7813569406712</v>
      </c>
      <c r="D2434">
        <f>$Q$37*'Profilo eolico'!B2436</f>
        <v>861.1921104300319</v>
      </c>
      <c r="E2434">
        <f>$P$39*'Profilo fotovoltaico'!B2436+'Approvvigionamento energia'!$Q$39*'Profilo eolico'!B2436</f>
        <v>1635.0894220576915</v>
      </c>
      <c r="F2434">
        <f>$P$41*'Profilo fotovoltaico'!B2436+'Approvvigionamento energia'!$Q$41*'Profilo eolico'!B2436</f>
        <v>2408.9867336853517</v>
      </c>
      <c r="G2434">
        <f>$P$43*'Profilo fotovoltaico'!B2436+'Approvvigionamento energia'!$Q$43*'Profilo eolico'!B2436</f>
        <v>3182.8840453130115</v>
      </c>
      <c r="H2434">
        <f t="shared" ref="H2434:H2497" si="76">$P$45</f>
        <v>1138.4335154826958</v>
      </c>
      <c r="I2434">
        <f>IF(LCOH!$C$28=Menu!$A$1,'Approvvigionamento energia'!C2434,0)+IF(LCOH!$C$28=Menu!$A$2,'Approvvigionamento energia'!D2434,0)+IF(LCOH!$C$28=Menu!$A$3,'Approvvigionamento energia'!E2434,0)+IF(LCOH!$C$28=Menu!$A$4,'Approvvigionamento energia'!F2434,0)+IF(LCOH!$C$28=Menu!$A$5,'Approvvigionamento energia'!G2434,0)+IF(LCOH!$C$28=Menu!$A$6,'Approvvigionamento energia'!H2434,0)</f>
        <v>2408.9867336853517</v>
      </c>
      <c r="J2434">
        <f>'Approvvigionamento energia'!A2434+'Approvvigionamento energia'!B2434+'Approvvigionamento energia'!I2434</f>
        <v>3094.5867336853516</v>
      </c>
      <c r="K2434">
        <f>IF(MIN(LCOH!$C$18,J2434)&gt;=$P$48*LCOH!$C$18, MIN(LCOH!$C$18,J2434),0)</f>
        <v>1500</v>
      </c>
      <c r="L2434">
        <f t="shared" si="75"/>
        <v>1594.5867336853516</v>
      </c>
      <c r="M2434">
        <f>K2434/LCOH!$C$18</f>
        <v>1</v>
      </c>
      <c r="N2434">
        <f>K2434/LCOH!$C$34</f>
        <v>28.901734104046245</v>
      </c>
    </row>
    <row r="2435" spans="1:14" x14ac:dyDescent="0.35">
      <c r="A2435">
        <f>'Profilo fotovoltaico'!B2437*LCOH!$C$20</f>
        <v>639</v>
      </c>
      <c r="B2435">
        <f>'Profilo eolico'!B2437*LCOH!$C$21</f>
        <v>162.20000000000002</v>
      </c>
      <c r="C2435">
        <f>$P$35*'Profilo fotovoltaico'!B2437</f>
        <v>4699.5971878904993</v>
      </c>
      <c r="D2435">
        <f>$Q$37*'Profilo eolico'!B2437</f>
        <v>946.37777988991309</v>
      </c>
      <c r="E2435">
        <f>$P$39*'Profilo fotovoltaico'!B2437+'Approvvigionamento energia'!$Q$39*'Profilo eolico'!B2437</f>
        <v>1884.6826318900596</v>
      </c>
      <c r="F2435">
        <f>$P$41*'Profilo fotovoltaico'!B2437+'Approvvigionamento energia'!$Q$41*'Profilo eolico'!B2437</f>
        <v>2822.987483890206</v>
      </c>
      <c r="G2435">
        <f>$P$43*'Profilo fotovoltaico'!B2437+'Approvvigionamento energia'!$Q$43*'Profilo eolico'!B2437</f>
        <v>3761.2923358903531</v>
      </c>
      <c r="H2435">
        <f t="shared" si="76"/>
        <v>1138.4335154826958</v>
      </c>
      <c r="I2435">
        <f>IF(LCOH!$C$28=Menu!$A$1,'Approvvigionamento energia'!C2435,0)+IF(LCOH!$C$28=Menu!$A$2,'Approvvigionamento energia'!D2435,0)+IF(LCOH!$C$28=Menu!$A$3,'Approvvigionamento energia'!E2435,0)+IF(LCOH!$C$28=Menu!$A$4,'Approvvigionamento energia'!F2435,0)+IF(LCOH!$C$28=Menu!$A$5,'Approvvigionamento energia'!G2435,0)+IF(LCOH!$C$28=Menu!$A$6,'Approvvigionamento energia'!H2435,0)</f>
        <v>2822.987483890206</v>
      </c>
      <c r="J2435">
        <f>'Approvvigionamento energia'!A2435+'Approvvigionamento energia'!B2435+'Approvvigionamento energia'!I2435</f>
        <v>3624.1874838902058</v>
      </c>
      <c r="K2435">
        <f>IF(MIN(LCOH!$C$18,J2435)&gt;=$P$48*LCOH!$C$18, MIN(LCOH!$C$18,J2435),0)</f>
        <v>1500</v>
      </c>
      <c r="L2435">
        <f t="shared" ref="L2435:L2498" si="77">J2435-K2435</f>
        <v>2124.1874838902058</v>
      </c>
      <c r="M2435">
        <f>K2435/LCOH!$C$18</f>
        <v>1</v>
      </c>
      <c r="N2435">
        <f>K2435/LCOH!$C$34</f>
        <v>28.901734104046245</v>
      </c>
    </row>
    <row r="2436" spans="1:14" x14ac:dyDescent="0.35">
      <c r="A2436">
        <f>'Profilo fotovoltaico'!B2438*LCOH!$C$20</f>
        <v>693</v>
      </c>
      <c r="B2436">
        <f>'Profilo eolico'!B2438*LCOH!$C$21</f>
        <v>172.2</v>
      </c>
      <c r="C2436">
        <f>$P$35*'Profilo fotovoltaico'!B2438</f>
        <v>5096.7462460220904</v>
      </c>
      <c r="D2436">
        <f>$Q$37*'Profilo eolico'!B2438</f>
        <v>1004.7241288350372</v>
      </c>
      <c r="E2436">
        <f>$P$39*'Profilo fotovoltaico'!B2438+'Approvvigionamento energia'!$Q$39*'Profilo eolico'!B2438</f>
        <v>2027.7296581318005</v>
      </c>
      <c r="F2436">
        <f>$P$41*'Profilo fotovoltaico'!B2438+'Approvvigionamento energia'!$Q$41*'Profilo eolico'!B2438</f>
        <v>3050.7351874285637</v>
      </c>
      <c r="G2436">
        <f>$P$43*'Profilo fotovoltaico'!B2438+'Approvvigionamento energia'!$Q$43*'Profilo eolico'!B2438</f>
        <v>4073.7407167253277</v>
      </c>
      <c r="H2436">
        <f t="shared" si="76"/>
        <v>1138.4335154826958</v>
      </c>
      <c r="I2436">
        <f>IF(LCOH!$C$28=Menu!$A$1,'Approvvigionamento energia'!C2436,0)+IF(LCOH!$C$28=Menu!$A$2,'Approvvigionamento energia'!D2436,0)+IF(LCOH!$C$28=Menu!$A$3,'Approvvigionamento energia'!E2436,0)+IF(LCOH!$C$28=Menu!$A$4,'Approvvigionamento energia'!F2436,0)+IF(LCOH!$C$28=Menu!$A$5,'Approvvigionamento energia'!G2436,0)+IF(LCOH!$C$28=Menu!$A$6,'Approvvigionamento energia'!H2436,0)</f>
        <v>3050.7351874285637</v>
      </c>
      <c r="J2436">
        <f>'Approvvigionamento energia'!A2436+'Approvvigionamento energia'!B2436+'Approvvigionamento energia'!I2436</f>
        <v>3915.9351874285639</v>
      </c>
      <c r="K2436">
        <f>IF(MIN(LCOH!$C$18,J2436)&gt;=$P$48*LCOH!$C$18, MIN(LCOH!$C$18,J2436),0)</f>
        <v>1500</v>
      </c>
      <c r="L2436">
        <f t="shared" si="77"/>
        <v>2415.9351874285639</v>
      </c>
      <c r="M2436">
        <f>K2436/LCOH!$C$18</f>
        <v>1</v>
      </c>
      <c r="N2436">
        <f>K2436/LCOH!$C$34</f>
        <v>28.901734104046245</v>
      </c>
    </row>
    <row r="2437" spans="1:14" x14ac:dyDescent="0.35">
      <c r="A2437">
        <f>'Profilo fotovoltaico'!B2439*LCOH!$C$20</f>
        <v>702</v>
      </c>
      <c r="B2437">
        <f>'Profilo eolico'!B2439*LCOH!$C$21</f>
        <v>179.5</v>
      </c>
      <c r="C2437">
        <f>$P$35*'Profilo fotovoltaico'!B2439</f>
        <v>5162.9377557106891</v>
      </c>
      <c r="D2437">
        <f>$Q$37*'Profilo eolico'!B2439</f>
        <v>1047.3169635649776</v>
      </c>
      <c r="E2437">
        <f>$P$39*'Profilo fotovoltaico'!B2439+'Approvvigionamento energia'!$Q$39*'Profilo eolico'!B2439</f>
        <v>2076.2221616014058</v>
      </c>
      <c r="F2437">
        <f>$P$41*'Profilo fotovoltaico'!B2439+'Approvvigionamento energia'!$Q$41*'Profilo eolico'!B2439</f>
        <v>3105.1273596378333</v>
      </c>
      <c r="G2437">
        <f>$P$43*'Profilo fotovoltaico'!B2439+'Approvvigionamento energia'!$Q$43*'Profilo eolico'!B2439</f>
        <v>4134.0325576742616</v>
      </c>
      <c r="H2437">
        <f t="shared" si="76"/>
        <v>1138.4335154826958</v>
      </c>
      <c r="I2437">
        <f>IF(LCOH!$C$28=Menu!$A$1,'Approvvigionamento energia'!C2437,0)+IF(LCOH!$C$28=Menu!$A$2,'Approvvigionamento energia'!D2437,0)+IF(LCOH!$C$28=Menu!$A$3,'Approvvigionamento energia'!E2437,0)+IF(LCOH!$C$28=Menu!$A$4,'Approvvigionamento energia'!F2437,0)+IF(LCOH!$C$28=Menu!$A$5,'Approvvigionamento energia'!G2437,0)+IF(LCOH!$C$28=Menu!$A$6,'Approvvigionamento energia'!H2437,0)</f>
        <v>3105.1273596378333</v>
      </c>
      <c r="J2437">
        <f>'Approvvigionamento energia'!A2437+'Approvvigionamento energia'!B2437+'Approvvigionamento energia'!I2437</f>
        <v>3986.6273596378333</v>
      </c>
      <c r="K2437">
        <f>IF(MIN(LCOH!$C$18,J2437)&gt;=$P$48*LCOH!$C$18, MIN(LCOH!$C$18,J2437),0)</f>
        <v>1500</v>
      </c>
      <c r="L2437">
        <f t="shared" si="77"/>
        <v>2486.6273596378333</v>
      </c>
      <c r="M2437">
        <f>K2437/LCOH!$C$18</f>
        <v>1</v>
      </c>
      <c r="N2437">
        <f>K2437/LCOH!$C$34</f>
        <v>28.901734104046245</v>
      </c>
    </row>
    <row r="2438" spans="1:14" x14ac:dyDescent="0.35">
      <c r="A2438">
        <f>'Profilo fotovoltaico'!B2440*LCOH!$C$20</f>
        <v>668</v>
      </c>
      <c r="B2438">
        <f>'Profilo eolico'!B2440*LCOH!$C$21</f>
        <v>182.60000000000002</v>
      </c>
      <c r="C2438">
        <f>$P$35*'Profilo fotovoltaico'!B2440</f>
        <v>4912.8809413315394</v>
      </c>
      <c r="D2438">
        <f>$Q$37*'Profilo eolico'!B2440</f>
        <v>1065.4043317379662</v>
      </c>
      <c r="E2438">
        <f>$P$39*'Profilo fotovoltaico'!B2440+'Approvvigionamento energia'!$Q$39*'Profilo eolico'!B2440</f>
        <v>2027.2734841363595</v>
      </c>
      <c r="F2438">
        <f>$P$41*'Profilo fotovoltaico'!B2440+'Approvvigionamento energia'!$Q$41*'Profilo eolico'!B2440</f>
        <v>2989.1426365347529</v>
      </c>
      <c r="G2438">
        <f>$P$43*'Profilo fotovoltaico'!B2440+'Approvvigionamento energia'!$Q$43*'Profilo eolico'!B2440</f>
        <v>3951.0117889331464</v>
      </c>
      <c r="H2438">
        <f t="shared" si="76"/>
        <v>1138.4335154826958</v>
      </c>
      <c r="I2438">
        <f>IF(LCOH!$C$28=Menu!$A$1,'Approvvigionamento energia'!C2438,0)+IF(LCOH!$C$28=Menu!$A$2,'Approvvigionamento energia'!D2438,0)+IF(LCOH!$C$28=Menu!$A$3,'Approvvigionamento energia'!E2438,0)+IF(LCOH!$C$28=Menu!$A$4,'Approvvigionamento energia'!F2438,0)+IF(LCOH!$C$28=Menu!$A$5,'Approvvigionamento energia'!G2438,0)+IF(LCOH!$C$28=Menu!$A$6,'Approvvigionamento energia'!H2438,0)</f>
        <v>2989.1426365347529</v>
      </c>
      <c r="J2438">
        <f>'Approvvigionamento energia'!A2438+'Approvvigionamento energia'!B2438+'Approvvigionamento energia'!I2438</f>
        <v>3839.7426365347528</v>
      </c>
      <c r="K2438">
        <f>IF(MIN(LCOH!$C$18,J2438)&gt;=$P$48*LCOH!$C$18, MIN(LCOH!$C$18,J2438),0)</f>
        <v>1500</v>
      </c>
      <c r="L2438">
        <f t="shared" si="77"/>
        <v>2339.7426365347528</v>
      </c>
      <c r="M2438">
        <f>K2438/LCOH!$C$18</f>
        <v>1</v>
      </c>
      <c r="N2438">
        <f>K2438/LCOH!$C$34</f>
        <v>28.901734104046245</v>
      </c>
    </row>
    <row r="2439" spans="1:14" x14ac:dyDescent="0.35">
      <c r="A2439">
        <f>'Profilo fotovoltaico'!B2441*LCOH!$C$20</f>
        <v>591</v>
      </c>
      <c r="B2439">
        <f>'Profilo eolico'!B2441*LCOH!$C$21</f>
        <v>176.9</v>
      </c>
      <c r="C2439">
        <f>$P$35*'Profilo fotovoltaico'!B2441</f>
        <v>4346.5758028846403</v>
      </c>
      <c r="D2439">
        <f>$Q$37*'Profilo eolico'!B2441</f>
        <v>1032.1469128392455</v>
      </c>
      <c r="E2439">
        <f>$P$39*'Profilo fotovoltaico'!B2441+'Approvvigionamento energia'!$Q$39*'Profilo eolico'!B2441</f>
        <v>1860.7541353505942</v>
      </c>
      <c r="F2439">
        <f>$P$41*'Profilo fotovoltaico'!B2441+'Approvvigionamento energia'!$Q$41*'Profilo eolico'!B2441</f>
        <v>2689.3613578619429</v>
      </c>
      <c r="G2439">
        <f>$P$43*'Profilo fotovoltaico'!B2441+'Approvvigionamento energia'!$Q$43*'Profilo eolico'!B2441</f>
        <v>3517.9685803732918</v>
      </c>
      <c r="H2439">
        <f t="shared" si="76"/>
        <v>1138.4335154826958</v>
      </c>
      <c r="I2439">
        <f>IF(LCOH!$C$28=Menu!$A$1,'Approvvigionamento energia'!C2439,0)+IF(LCOH!$C$28=Menu!$A$2,'Approvvigionamento energia'!D2439,0)+IF(LCOH!$C$28=Menu!$A$3,'Approvvigionamento energia'!E2439,0)+IF(LCOH!$C$28=Menu!$A$4,'Approvvigionamento energia'!F2439,0)+IF(LCOH!$C$28=Menu!$A$5,'Approvvigionamento energia'!G2439,0)+IF(LCOH!$C$28=Menu!$A$6,'Approvvigionamento energia'!H2439,0)</f>
        <v>2689.3613578619429</v>
      </c>
      <c r="J2439">
        <f>'Approvvigionamento energia'!A2439+'Approvvigionamento energia'!B2439+'Approvvigionamento energia'!I2439</f>
        <v>3457.261357861943</v>
      </c>
      <c r="K2439">
        <f>IF(MIN(LCOH!$C$18,J2439)&gt;=$P$48*LCOH!$C$18, MIN(LCOH!$C$18,J2439),0)</f>
        <v>1500</v>
      </c>
      <c r="L2439">
        <f t="shared" si="77"/>
        <v>1957.261357861943</v>
      </c>
      <c r="M2439">
        <f>K2439/LCOH!$C$18</f>
        <v>1</v>
      </c>
      <c r="N2439">
        <f>K2439/LCOH!$C$34</f>
        <v>28.901734104046245</v>
      </c>
    </row>
    <row r="2440" spans="1:14" x14ac:dyDescent="0.35">
      <c r="A2440">
        <f>'Profilo fotovoltaico'!B2442*LCOH!$C$20</f>
        <v>472</v>
      </c>
      <c r="B2440">
        <f>'Profilo eolico'!B2442*LCOH!$C$21</f>
        <v>156.5</v>
      </c>
      <c r="C2440">
        <f>$P$35*'Profilo fotovoltaico'!B2442</f>
        <v>3471.3769525576145</v>
      </c>
      <c r="D2440">
        <f>$Q$37*'Profilo eolico'!B2442</f>
        <v>913.12036099119234</v>
      </c>
      <c r="E2440">
        <f>$P$39*'Profilo fotovoltaico'!B2442+'Approvvigionamento energia'!$Q$39*'Profilo eolico'!B2442</f>
        <v>1552.6845088827977</v>
      </c>
      <c r="F2440">
        <f>$P$41*'Profilo fotovoltaico'!B2442+'Approvvigionamento energia'!$Q$41*'Profilo eolico'!B2442</f>
        <v>2192.2486567744036</v>
      </c>
      <c r="G2440">
        <f>$P$43*'Profilo fotovoltaico'!B2442+'Approvvigionamento energia'!$Q$43*'Profilo eolico'!B2442</f>
        <v>2831.812804666009</v>
      </c>
      <c r="H2440">
        <f t="shared" si="76"/>
        <v>1138.4335154826958</v>
      </c>
      <c r="I2440">
        <f>IF(LCOH!$C$28=Menu!$A$1,'Approvvigionamento energia'!C2440,0)+IF(LCOH!$C$28=Menu!$A$2,'Approvvigionamento energia'!D2440,0)+IF(LCOH!$C$28=Menu!$A$3,'Approvvigionamento energia'!E2440,0)+IF(LCOH!$C$28=Menu!$A$4,'Approvvigionamento energia'!F2440,0)+IF(LCOH!$C$28=Menu!$A$5,'Approvvigionamento energia'!G2440,0)+IF(LCOH!$C$28=Menu!$A$6,'Approvvigionamento energia'!H2440,0)</f>
        <v>2192.2486567744036</v>
      </c>
      <c r="J2440">
        <f>'Approvvigionamento energia'!A2440+'Approvvigionamento energia'!B2440+'Approvvigionamento energia'!I2440</f>
        <v>2820.7486567744036</v>
      </c>
      <c r="K2440">
        <f>IF(MIN(LCOH!$C$18,J2440)&gt;=$P$48*LCOH!$C$18, MIN(LCOH!$C$18,J2440),0)</f>
        <v>1500</v>
      </c>
      <c r="L2440">
        <f t="shared" si="77"/>
        <v>1320.7486567744036</v>
      </c>
      <c r="M2440">
        <f>K2440/LCOH!$C$18</f>
        <v>1</v>
      </c>
      <c r="N2440">
        <f>K2440/LCOH!$C$34</f>
        <v>28.901734104046245</v>
      </c>
    </row>
    <row r="2441" spans="1:14" x14ac:dyDescent="0.35">
      <c r="A2441">
        <f>'Profilo fotovoltaico'!B2443*LCOH!$C$20</f>
        <v>318</v>
      </c>
      <c r="B2441">
        <f>'Profilo eolico'!B2443*LCOH!$C$21</f>
        <v>133.39999999999998</v>
      </c>
      <c r="C2441">
        <f>$P$35*'Profilo fotovoltaico'!B2443</f>
        <v>2338.7666756638168</v>
      </c>
      <c r="D2441">
        <f>$Q$37*'Profilo eolico'!B2443</f>
        <v>778.3402949279556</v>
      </c>
      <c r="E2441">
        <f>$P$39*'Profilo fotovoltaico'!B2443+'Approvvigionamento energia'!$Q$39*'Profilo eolico'!B2443</f>
        <v>1168.4468901119208</v>
      </c>
      <c r="F2441">
        <f>$P$41*'Profilo fotovoltaico'!B2443+'Approvvigionamento energia'!$Q$41*'Profilo eolico'!B2443</f>
        <v>1558.5534852958863</v>
      </c>
      <c r="G2441">
        <f>$P$43*'Profilo fotovoltaico'!B2443+'Approvvigionamento energia'!$Q$43*'Profilo eolico'!B2443</f>
        <v>1948.6600804798513</v>
      </c>
      <c r="H2441">
        <f t="shared" si="76"/>
        <v>1138.4335154826958</v>
      </c>
      <c r="I2441">
        <f>IF(LCOH!$C$28=Menu!$A$1,'Approvvigionamento energia'!C2441,0)+IF(LCOH!$C$28=Menu!$A$2,'Approvvigionamento energia'!D2441,0)+IF(LCOH!$C$28=Menu!$A$3,'Approvvigionamento energia'!E2441,0)+IF(LCOH!$C$28=Menu!$A$4,'Approvvigionamento energia'!F2441,0)+IF(LCOH!$C$28=Menu!$A$5,'Approvvigionamento energia'!G2441,0)+IF(LCOH!$C$28=Menu!$A$6,'Approvvigionamento energia'!H2441,0)</f>
        <v>1558.5534852958863</v>
      </c>
      <c r="J2441">
        <f>'Approvvigionamento energia'!A2441+'Approvvigionamento energia'!B2441+'Approvvigionamento energia'!I2441</f>
        <v>2009.9534852958864</v>
      </c>
      <c r="K2441">
        <f>IF(MIN(LCOH!$C$18,J2441)&gt;=$P$48*LCOH!$C$18, MIN(LCOH!$C$18,J2441),0)</f>
        <v>1500</v>
      </c>
      <c r="L2441">
        <f t="shared" si="77"/>
        <v>509.95348529588637</v>
      </c>
      <c r="M2441">
        <f>K2441/LCOH!$C$18</f>
        <v>1</v>
      </c>
      <c r="N2441">
        <f>K2441/LCOH!$C$34</f>
        <v>28.901734104046245</v>
      </c>
    </row>
    <row r="2442" spans="1:14" x14ac:dyDescent="0.35">
      <c r="A2442">
        <f>'Profilo fotovoltaico'!B2444*LCOH!$C$20</f>
        <v>148</v>
      </c>
      <c r="B2442">
        <f>'Profilo eolico'!B2444*LCOH!$C$21</f>
        <v>115.3</v>
      </c>
      <c r="C2442">
        <f>$P$35*'Profilo fotovoltaico'!B2444</f>
        <v>1088.4826037680655</v>
      </c>
      <c r="D2442">
        <f>$Q$37*'Profilo eolico'!B2444</f>
        <v>672.73340333728095</v>
      </c>
      <c r="E2442">
        <f>$P$39*'Profilo fotovoltaico'!B2444+'Approvvigionamento energia'!$Q$39*'Profilo eolico'!B2444</f>
        <v>776.67070344497711</v>
      </c>
      <c r="F2442">
        <f>$P$41*'Profilo fotovoltaico'!B2444+'Approvvigionamento energia'!$Q$41*'Profilo eolico'!B2444</f>
        <v>880.60800355267315</v>
      </c>
      <c r="G2442">
        <f>$P$43*'Profilo fotovoltaico'!B2444+'Approvvigionamento energia'!$Q$43*'Profilo eolico'!B2444</f>
        <v>984.54530366036943</v>
      </c>
      <c r="H2442">
        <f t="shared" si="76"/>
        <v>1138.4335154826958</v>
      </c>
      <c r="I2442">
        <f>IF(LCOH!$C$28=Menu!$A$1,'Approvvigionamento energia'!C2442,0)+IF(LCOH!$C$28=Menu!$A$2,'Approvvigionamento energia'!D2442,0)+IF(LCOH!$C$28=Menu!$A$3,'Approvvigionamento energia'!E2442,0)+IF(LCOH!$C$28=Menu!$A$4,'Approvvigionamento energia'!F2442,0)+IF(LCOH!$C$28=Menu!$A$5,'Approvvigionamento energia'!G2442,0)+IF(LCOH!$C$28=Menu!$A$6,'Approvvigionamento energia'!H2442,0)</f>
        <v>880.60800355267315</v>
      </c>
      <c r="J2442">
        <f>'Approvvigionamento energia'!A2442+'Approvvigionamento energia'!B2442+'Approvvigionamento energia'!I2442</f>
        <v>1143.9080035526731</v>
      </c>
      <c r="K2442">
        <f>IF(MIN(LCOH!$C$18,J2442)&gt;=$P$48*LCOH!$C$18, MIN(LCOH!$C$18,J2442),0)</f>
        <v>1143.9080035526731</v>
      </c>
      <c r="L2442">
        <f t="shared" si="77"/>
        <v>0</v>
      </c>
      <c r="M2442">
        <f>K2442/LCOH!$C$18</f>
        <v>0.76260533570178202</v>
      </c>
      <c r="N2442">
        <f>K2442/LCOH!$C$34</f>
        <v>22.040616638779831</v>
      </c>
    </row>
    <row r="2443" spans="1:14" x14ac:dyDescent="0.35">
      <c r="A2443">
        <f>'Profilo fotovoltaico'!B2445*LCOH!$C$20</f>
        <v>18</v>
      </c>
      <c r="B2443">
        <f>'Profilo eolico'!B2445*LCOH!$C$21</f>
        <v>121.7</v>
      </c>
      <c r="C2443">
        <f>$P$35*'Profilo fotovoltaico'!B2445</f>
        <v>132.38301937719717</v>
      </c>
      <c r="D2443">
        <f>$Q$37*'Profilo eolico'!B2445</f>
        <v>710.07506666216045</v>
      </c>
      <c r="E2443">
        <f>$P$39*'Profilo fotovoltaico'!B2445+'Approvvigionamento energia'!$Q$39*'Profilo eolico'!B2445</f>
        <v>565.65205484091962</v>
      </c>
      <c r="F2443">
        <f>$P$41*'Profilo fotovoltaico'!B2445+'Approvvigionamento energia'!$Q$41*'Profilo eolico'!B2445</f>
        <v>421.22904301967878</v>
      </c>
      <c r="G2443">
        <f>$P$43*'Profilo fotovoltaico'!B2445+'Approvvigionamento energia'!$Q$43*'Profilo eolico'!B2445</f>
        <v>276.80603119843801</v>
      </c>
      <c r="H2443">
        <f t="shared" si="76"/>
        <v>1138.4335154826958</v>
      </c>
      <c r="I2443">
        <f>IF(LCOH!$C$28=Menu!$A$1,'Approvvigionamento energia'!C2443,0)+IF(LCOH!$C$28=Menu!$A$2,'Approvvigionamento energia'!D2443,0)+IF(LCOH!$C$28=Menu!$A$3,'Approvvigionamento energia'!E2443,0)+IF(LCOH!$C$28=Menu!$A$4,'Approvvigionamento energia'!F2443,0)+IF(LCOH!$C$28=Menu!$A$5,'Approvvigionamento energia'!G2443,0)+IF(LCOH!$C$28=Menu!$A$6,'Approvvigionamento energia'!H2443,0)</f>
        <v>421.22904301967878</v>
      </c>
      <c r="J2443">
        <f>'Approvvigionamento energia'!A2443+'Approvvigionamento energia'!B2443+'Approvvigionamento energia'!I2443</f>
        <v>560.92904301967883</v>
      </c>
      <c r="K2443">
        <f>IF(MIN(LCOH!$C$18,J2443)&gt;=$P$48*LCOH!$C$18, MIN(LCOH!$C$18,J2443),0)</f>
        <v>560.92904301967883</v>
      </c>
      <c r="L2443">
        <f t="shared" si="77"/>
        <v>0</v>
      </c>
      <c r="M2443">
        <f>K2443/LCOH!$C$18</f>
        <v>0.37395269534645253</v>
      </c>
      <c r="N2443">
        <f>K2443/LCOH!$C$34</f>
        <v>10.807881368394582</v>
      </c>
    </row>
    <row r="2444" spans="1:14" x14ac:dyDescent="0.35">
      <c r="A2444">
        <f>'Profilo fotovoltaico'!B2446*LCOH!$C$20</f>
        <v>0</v>
      </c>
      <c r="B2444">
        <f>'Profilo eolico'!B2446*LCOH!$C$21</f>
        <v>148.4</v>
      </c>
      <c r="C2444">
        <f>$P$35*'Profilo fotovoltaico'!B2446</f>
        <v>0</v>
      </c>
      <c r="D2444">
        <f>$Q$37*'Profilo eolico'!B2446</f>
        <v>865.85981834564177</v>
      </c>
      <c r="E2444">
        <f>$P$39*'Profilo fotovoltaico'!B2446+'Approvvigionamento energia'!$Q$39*'Profilo eolico'!B2446</f>
        <v>649.39486375923127</v>
      </c>
      <c r="F2444">
        <f>$P$41*'Profilo fotovoltaico'!B2446+'Approvvigionamento energia'!$Q$41*'Profilo eolico'!B2446</f>
        <v>432.92990917282089</v>
      </c>
      <c r="G2444">
        <f>$P$43*'Profilo fotovoltaico'!B2446+'Approvvigionamento energia'!$Q$43*'Profilo eolico'!B2446</f>
        <v>216.46495458641044</v>
      </c>
      <c r="H2444">
        <f t="shared" si="76"/>
        <v>1138.4335154826958</v>
      </c>
      <c r="I2444">
        <f>IF(LCOH!$C$28=Menu!$A$1,'Approvvigionamento energia'!C2444,0)+IF(LCOH!$C$28=Menu!$A$2,'Approvvigionamento energia'!D2444,0)+IF(LCOH!$C$28=Menu!$A$3,'Approvvigionamento energia'!E2444,0)+IF(LCOH!$C$28=Menu!$A$4,'Approvvigionamento energia'!F2444,0)+IF(LCOH!$C$28=Menu!$A$5,'Approvvigionamento energia'!G2444,0)+IF(LCOH!$C$28=Menu!$A$6,'Approvvigionamento energia'!H2444,0)</f>
        <v>432.92990917282089</v>
      </c>
      <c r="J2444">
        <f>'Approvvigionamento energia'!A2444+'Approvvigionamento energia'!B2444+'Approvvigionamento energia'!I2444</f>
        <v>581.32990917282086</v>
      </c>
      <c r="K2444">
        <f>IF(MIN(LCOH!$C$18,J2444)&gt;=$P$48*LCOH!$C$18, MIN(LCOH!$C$18,J2444),0)</f>
        <v>581.32990917282086</v>
      </c>
      <c r="L2444">
        <f t="shared" si="77"/>
        <v>0</v>
      </c>
      <c r="M2444">
        <f>K2444/LCOH!$C$18</f>
        <v>0.38755327278188056</v>
      </c>
      <c r="N2444">
        <f>K2444/LCOH!$C$34</f>
        <v>11.200961641094814</v>
      </c>
    </row>
    <row r="2445" spans="1:14" x14ac:dyDescent="0.35">
      <c r="A2445">
        <f>'Profilo fotovoltaico'!B2447*LCOH!$C$20</f>
        <v>0</v>
      </c>
      <c r="B2445">
        <f>'Profilo eolico'!B2447*LCOH!$C$21</f>
        <v>167.6</v>
      </c>
      <c r="C2445">
        <f>$P$35*'Profilo fotovoltaico'!B2447</f>
        <v>0</v>
      </c>
      <c r="D2445">
        <f>$Q$37*'Profilo eolico'!B2447</f>
        <v>977.88480832028006</v>
      </c>
      <c r="E2445">
        <f>$P$39*'Profilo fotovoltaico'!B2447+'Approvvigionamento energia'!$Q$39*'Profilo eolico'!B2447</f>
        <v>733.41360624021002</v>
      </c>
      <c r="F2445">
        <f>$P$41*'Profilo fotovoltaico'!B2447+'Approvvigionamento energia'!$Q$41*'Profilo eolico'!B2447</f>
        <v>488.94240416014003</v>
      </c>
      <c r="G2445">
        <f>$P$43*'Profilo fotovoltaico'!B2447+'Approvvigionamento energia'!$Q$43*'Profilo eolico'!B2447</f>
        <v>244.47120208007001</v>
      </c>
      <c r="H2445">
        <f t="shared" si="76"/>
        <v>1138.4335154826958</v>
      </c>
      <c r="I2445">
        <f>IF(LCOH!$C$28=Menu!$A$1,'Approvvigionamento energia'!C2445,0)+IF(LCOH!$C$28=Menu!$A$2,'Approvvigionamento energia'!D2445,0)+IF(LCOH!$C$28=Menu!$A$3,'Approvvigionamento energia'!E2445,0)+IF(LCOH!$C$28=Menu!$A$4,'Approvvigionamento energia'!F2445,0)+IF(LCOH!$C$28=Menu!$A$5,'Approvvigionamento energia'!G2445,0)+IF(LCOH!$C$28=Menu!$A$6,'Approvvigionamento energia'!H2445,0)</f>
        <v>488.94240416014003</v>
      </c>
      <c r="J2445">
        <f>'Approvvigionamento energia'!A2445+'Approvvigionamento energia'!B2445+'Approvvigionamento energia'!I2445</f>
        <v>656.54240416013999</v>
      </c>
      <c r="K2445">
        <f>IF(MIN(LCOH!$C$18,J2445)&gt;=$P$48*LCOH!$C$18, MIN(LCOH!$C$18,J2445),0)</f>
        <v>656.54240416013999</v>
      </c>
      <c r="L2445">
        <f t="shared" si="77"/>
        <v>0</v>
      </c>
      <c r="M2445">
        <f>K2445/LCOH!$C$18</f>
        <v>0.43769493610676002</v>
      </c>
      <c r="N2445">
        <f>K2445/LCOH!$C$34</f>
        <v>12.650142662045086</v>
      </c>
    </row>
    <row r="2446" spans="1:14" x14ac:dyDescent="0.35">
      <c r="A2446">
        <f>'Profilo fotovoltaico'!B2448*LCOH!$C$20</f>
        <v>0</v>
      </c>
      <c r="B2446">
        <f>'Profilo eolico'!B2448*LCOH!$C$21</f>
        <v>185.4</v>
      </c>
      <c r="C2446">
        <f>$P$35*'Profilo fotovoltaico'!B2448</f>
        <v>0</v>
      </c>
      <c r="D2446">
        <f>$Q$37*'Profilo eolico'!B2448</f>
        <v>1081.7413094426011</v>
      </c>
      <c r="E2446">
        <f>$P$39*'Profilo fotovoltaico'!B2448+'Approvvigionamento energia'!$Q$39*'Profilo eolico'!B2448</f>
        <v>811.30598208195079</v>
      </c>
      <c r="F2446">
        <f>$P$41*'Profilo fotovoltaico'!B2448+'Approvvigionamento energia'!$Q$41*'Profilo eolico'!B2448</f>
        <v>540.87065472130053</v>
      </c>
      <c r="G2446">
        <f>$P$43*'Profilo fotovoltaico'!B2448+'Approvvigionamento energia'!$Q$43*'Profilo eolico'!B2448</f>
        <v>270.43532736065026</v>
      </c>
      <c r="H2446">
        <f t="shared" si="76"/>
        <v>1138.4335154826958</v>
      </c>
      <c r="I2446">
        <f>IF(LCOH!$C$28=Menu!$A$1,'Approvvigionamento energia'!C2446,0)+IF(LCOH!$C$28=Menu!$A$2,'Approvvigionamento energia'!D2446,0)+IF(LCOH!$C$28=Menu!$A$3,'Approvvigionamento energia'!E2446,0)+IF(LCOH!$C$28=Menu!$A$4,'Approvvigionamento energia'!F2446,0)+IF(LCOH!$C$28=Menu!$A$5,'Approvvigionamento energia'!G2446,0)+IF(LCOH!$C$28=Menu!$A$6,'Approvvigionamento energia'!H2446,0)</f>
        <v>540.87065472130053</v>
      </c>
      <c r="J2446">
        <f>'Approvvigionamento energia'!A2446+'Approvvigionamento energia'!B2446+'Approvvigionamento energia'!I2446</f>
        <v>726.2706547213005</v>
      </c>
      <c r="K2446">
        <f>IF(MIN(LCOH!$C$18,J2446)&gt;=$P$48*LCOH!$C$18, MIN(LCOH!$C$18,J2446),0)</f>
        <v>726.2706547213005</v>
      </c>
      <c r="L2446">
        <f t="shared" si="77"/>
        <v>0</v>
      </c>
      <c r="M2446">
        <f>K2446/LCOH!$C$18</f>
        <v>0.484180436480867</v>
      </c>
      <c r="N2446">
        <f>K2446/LCOH!$C$34</f>
        <v>13.993654233551069</v>
      </c>
    </row>
    <row r="2447" spans="1:14" x14ac:dyDescent="0.35">
      <c r="A2447">
        <f>'Profilo fotovoltaico'!B2449*LCOH!$C$20</f>
        <v>0</v>
      </c>
      <c r="B2447">
        <f>'Profilo eolico'!B2449*LCOH!$C$21</f>
        <v>195.1</v>
      </c>
      <c r="C2447">
        <f>$P$35*'Profilo fotovoltaico'!B2449</f>
        <v>0</v>
      </c>
      <c r="D2447">
        <f>$Q$37*'Profilo eolico'!B2449</f>
        <v>1138.3372679193712</v>
      </c>
      <c r="E2447">
        <f>$P$39*'Profilo fotovoltaico'!B2449+'Approvvigionamento energia'!$Q$39*'Profilo eolico'!B2449</f>
        <v>853.75295093952843</v>
      </c>
      <c r="F2447">
        <f>$P$41*'Profilo fotovoltaico'!B2449+'Approvvigionamento energia'!$Q$41*'Profilo eolico'!B2449</f>
        <v>569.16863395968562</v>
      </c>
      <c r="G2447">
        <f>$P$43*'Profilo fotovoltaico'!B2449+'Approvvigionamento energia'!$Q$43*'Profilo eolico'!B2449</f>
        <v>284.58431697984281</v>
      </c>
      <c r="H2447">
        <f t="shared" si="76"/>
        <v>1138.4335154826958</v>
      </c>
      <c r="I2447">
        <f>IF(LCOH!$C$28=Menu!$A$1,'Approvvigionamento energia'!C2447,0)+IF(LCOH!$C$28=Menu!$A$2,'Approvvigionamento energia'!D2447,0)+IF(LCOH!$C$28=Menu!$A$3,'Approvvigionamento energia'!E2447,0)+IF(LCOH!$C$28=Menu!$A$4,'Approvvigionamento energia'!F2447,0)+IF(LCOH!$C$28=Menu!$A$5,'Approvvigionamento energia'!G2447,0)+IF(LCOH!$C$28=Menu!$A$6,'Approvvigionamento energia'!H2447,0)</f>
        <v>569.16863395968562</v>
      </c>
      <c r="J2447">
        <f>'Approvvigionamento energia'!A2447+'Approvvigionamento energia'!B2447+'Approvvigionamento energia'!I2447</f>
        <v>764.26863395968564</v>
      </c>
      <c r="K2447">
        <f>IF(MIN(LCOH!$C$18,J2447)&gt;=$P$48*LCOH!$C$18, MIN(LCOH!$C$18,J2447),0)</f>
        <v>764.26863395968564</v>
      </c>
      <c r="L2447">
        <f t="shared" si="77"/>
        <v>0</v>
      </c>
      <c r="M2447">
        <f>K2447/LCOH!$C$18</f>
        <v>0.50951242263979046</v>
      </c>
      <c r="N2447">
        <f>K2447/LCOH!$C$34</f>
        <v>14.725792561843654</v>
      </c>
    </row>
    <row r="2448" spans="1:14" x14ac:dyDescent="0.35">
      <c r="A2448">
        <f>'Profilo fotovoltaico'!B2450*LCOH!$C$20</f>
        <v>0</v>
      </c>
      <c r="B2448">
        <f>'Profilo eolico'!B2450*LCOH!$C$21</f>
        <v>197.4</v>
      </c>
      <c r="C2448">
        <f>$P$35*'Profilo fotovoltaico'!B2450</f>
        <v>0</v>
      </c>
      <c r="D2448">
        <f>$Q$37*'Profilo eolico'!B2450</f>
        <v>1151.7569281767499</v>
      </c>
      <c r="E2448">
        <f>$P$39*'Profilo fotovoltaico'!B2450+'Approvvigionamento energia'!$Q$39*'Profilo eolico'!B2450</f>
        <v>863.81769613256233</v>
      </c>
      <c r="F2448">
        <f>$P$41*'Profilo fotovoltaico'!B2450+'Approvvigionamento energia'!$Q$41*'Profilo eolico'!B2450</f>
        <v>575.87846408837493</v>
      </c>
      <c r="G2448">
        <f>$P$43*'Profilo fotovoltaico'!B2450+'Approvvigionamento energia'!$Q$43*'Profilo eolico'!B2450</f>
        <v>287.93923204418746</v>
      </c>
      <c r="H2448">
        <f t="shared" si="76"/>
        <v>1138.4335154826958</v>
      </c>
      <c r="I2448">
        <f>IF(LCOH!$C$28=Menu!$A$1,'Approvvigionamento energia'!C2448,0)+IF(LCOH!$C$28=Menu!$A$2,'Approvvigionamento energia'!D2448,0)+IF(LCOH!$C$28=Menu!$A$3,'Approvvigionamento energia'!E2448,0)+IF(LCOH!$C$28=Menu!$A$4,'Approvvigionamento energia'!F2448,0)+IF(LCOH!$C$28=Menu!$A$5,'Approvvigionamento energia'!G2448,0)+IF(LCOH!$C$28=Menu!$A$6,'Approvvigionamento energia'!H2448,0)</f>
        <v>575.87846408837493</v>
      </c>
      <c r="J2448">
        <f>'Approvvigionamento energia'!A2448+'Approvvigionamento energia'!B2448+'Approvvigionamento energia'!I2448</f>
        <v>773.2784640883749</v>
      </c>
      <c r="K2448">
        <f>IF(MIN(LCOH!$C$18,J2448)&gt;=$P$48*LCOH!$C$18, MIN(LCOH!$C$18,J2448),0)</f>
        <v>773.2784640883749</v>
      </c>
      <c r="L2448">
        <f t="shared" si="77"/>
        <v>0</v>
      </c>
      <c r="M2448">
        <f>K2448/LCOH!$C$18</f>
        <v>0.51551897605891661</v>
      </c>
      <c r="N2448">
        <f>K2448/LCOH!$C$34</f>
        <v>14.899392371644989</v>
      </c>
    </row>
    <row r="2449" spans="1:14" x14ac:dyDescent="0.35">
      <c r="A2449">
        <f>'Profilo fotovoltaico'!B2451*LCOH!$C$20</f>
        <v>0</v>
      </c>
      <c r="B2449">
        <f>'Profilo eolico'!B2451*LCOH!$C$21</f>
        <v>199.5</v>
      </c>
      <c r="C2449">
        <f>$P$35*'Profilo fotovoltaico'!B2451</f>
        <v>0</v>
      </c>
      <c r="D2449">
        <f>$Q$37*'Profilo eolico'!B2451</f>
        <v>1164.009661455226</v>
      </c>
      <c r="E2449">
        <f>$P$39*'Profilo fotovoltaico'!B2451+'Approvvigionamento energia'!$Q$39*'Profilo eolico'!B2451</f>
        <v>873.00724609141946</v>
      </c>
      <c r="F2449">
        <f>$P$41*'Profilo fotovoltaico'!B2451+'Approvvigionamento energia'!$Q$41*'Profilo eolico'!B2451</f>
        <v>582.00483072761301</v>
      </c>
      <c r="G2449">
        <f>$P$43*'Profilo fotovoltaico'!B2451+'Approvvigionamento energia'!$Q$43*'Profilo eolico'!B2451</f>
        <v>291.00241536380651</v>
      </c>
      <c r="H2449">
        <f t="shared" si="76"/>
        <v>1138.4335154826958</v>
      </c>
      <c r="I2449">
        <f>IF(LCOH!$C$28=Menu!$A$1,'Approvvigionamento energia'!C2449,0)+IF(LCOH!$C$28=Menu!$A$2,'Approvvigionamento energia'!D2449,0)+IF(LCOH!$C$28=Menu!$A$3,'Approvvigionamento energia'!E2449,0)+IF(LCOH!$C$28=Menu!$A$4,'Approvvigionamento energia'!F2449,0)+IF(LCOH!$C$28=Menu!$A$5,'Approvvigionamento energia'!G2449,0)+IF(LCOH!$C$28=Menu!$A$6,'Approvvigionamento energia'!H2449,0)</f>
        <v>582.00483072761301</v>
      </c>
      <c r="J2449">
        <f>'Approvvigionamento energia'!A2449+'Approvvigionamento energia'!B2449+'Approvvigionamento energia'!I2449</f>
        <v>781.50483072761301</v>
      </c>
      <c r="K2449">
        <f>IF(MIN(LCOH!$C$18,J2449)&gt;=$P$48*LCOH!$C$18, MIN(LCOH!$C$18,J2449),0)</f>
        <v>781.50483072761301</v>
      </c>
      <c r="L2449">
        <f t="shared" si="77"/>
        <v>0</v>
      </c>
      <c r="M2449">
        <f>K2449/LCOH!$C$18</f>
        <v>0.5210032204850753</v>
      </c>
      <c r="N2449">
        <f>K2449/LCOH!$C$34</f>
        <v>15.057896545811426</v>
      </c>
    </row>
    <row r="2450" spans="1:14" x14ac:dyDescent="0.35">
      <c r="A2450">
        <f>'Profilo fotovoltaico'!B2452*LCOH!$C$20</f>
        <v>0</v>
      </c>
      <c r="B2450">
        <f>'Profilo eolico'!B2452*LCOH!$C$21</f>
        <v>205.5</v>
      </c>
      <c r="C2450">
        <f>$P$35*'Profilo fotovoltaico'!B2452</f>
        <v>0</v>
      </c>
      <c r="D2450">
        <f>$Q$37*'Profilo eolico'!B2452</f>
        <v>1199.0174708223003</v>
      </c>
      <c r="E2450">
        <f>$P$39*'Profilo fotovoltaico'!B2452+'Approvvigionamento energia'!$Q$39*'Profilo eolico'!B2452</f>
        <v>899.26310311672523</v>
      </c>
      <c r="F2450">
        <f>$P$41*'Profilo fotovoltaico'!B2452+'Approvvigionamento energia'!$Q$41*'Profilo eolico'!B2452</f>
        <v>599.50873541115016</v>
      </c>
      <c r="G2450">
        <f>$P$43*'Profilo fotovoltaico'!B2452+'Approvvigionamento energia'!$Q$43*'Profilo eolico'!B2452</f>
        <v>299.75436770557508</v>
      </c>
      <c r="H2450">
        <f t="shared" si="76"/>
        <v>1138.4335154826958</v>
      </c>
      <c r="I2450">
        <f>IF(LCOH!$C$28=Menu!$A$1,'Approvvigionamento energia'!C2450,0)+IF(LCOH!$C$28=Menu!$A$2,'Approvvigionamento energia'!D2450,0)+IF(LCOH!$C$28=Menu!$A$3,'Approvvigionamento energia'!E2450,0)+IF(LCOH!$C$28=Menu!$A$4,'Approvvigionamento energia'!F2450,0)+IF(LCOH!$C$28=Menu!$A$5,'Approvvigionamento energia'!G2450,0)+IF(LCOH!$C$28=Menu!$A$6,'Approvvigionamento energia'!H2450,0)</f>
        <v>599.50873541115016</v>
      </c>
      <c r="J2450">
        <f>'Approvvigionamento energia'!A2450+'Approvvigionamento energia'!B2450+'Approvvigionamento energia'!I2450</f>
        <v>805.00873541115016</v>
      </c>
      <c r="K2450">
        <f>IF(MIN(LCOH!$C$18,J2450)&gt;=$P$48*LCOH!$C$18, MIN(LCOH!$C$18,J2450),0)</f>
        <v>805.00873541115016</v>
      </c>
      <c r="L2450">
        <f t="shared" si="77"/>
        <v>0</v>
      </c>
      <c r="M2450">
        <f>K2450/LCOH!$C$18</f>
        <v>0.53667249027410013</v>
      </c>
      <c r="N2450">
        <f>K2450/LCOH!$C$34</f>
        <v>15.510765614858386</v>
      </c>
    </row>
    <row r="2451" spans="1:14" x14ac:dyDescent="0.35">
      <c r="A2451">
        <f>'Profilo fotovoltaico'!B2453*LCOH!$C$20</f>
        <v>0</v>
      </c>
      <c r="B2451">
        <f>'Profilo eolico'!B2453*LCOH!$C$21</f>
        <v>208.8</v>
      </c>
      <c r="C2451">
        <f>$P$35*'Profilo fotovoltaico'!B2453</f>
        <v>0</v>
      </c>
      <c r="D2451">
        <f>$Q$37*'Profilo eolico'!B2453</f>
        <v>1218.2717659741916</v>
      </c>
      <c r="E2451">
        <f>$P$39*'Profilo fotovoltaico'!B2453+'Approvvigionamento energia'!$Q$39*'Profilo eolico'!B2453</f>
        <v>913.70382448064356</v>
      </c>
      <c r="F2451">
        <f>$P$41*'Profilo fotovoltaico'!B2453+'Approvvigionamento energia'!$Q$41*'Profilo eolico'!B2453</f>
        <v>609.13588298709578</v>
      </c>
      <c r="G2451">
        <f>$P$43*'Profilo fotovoltaico'!B2453+'Approvvigionamento energia'!$Q$43*'Profilo eolico'!B2453</f>
        <v>304.56794149354789</v>
      </c>
      <c r="H2451">
        <f t="shared" si="76"/>
        <v>1138.4335154826958</v>
      </c>
      <c r="I2451">
        <f>IF(LCOH!$C$28=Menu!$A$1,'Approvvigionamento energia'!C2451,0)+IF(LCOH!$C$28=Menu!$A$2,'Approvvigionamento energia'!D2451,0)+IF(LCOH!$C$28=Menu!$A$3,'Approvvigionamento energia'!E2451,0)+IF(LCOH!$C$28=Menu!$A$4,'Approvvigionamento energia'!F2451,0)+IF(LCOH!$C$28=Menu!$A$5,'Approvvigionamento energia'!G2451,0)+IF(LCOH!$C$28=Menu!$A$6,'Approvvigionamento energia'!H2451,0)</f>
        <v>609.13588298709578</v>
      </c>
      <c r="J2451">
        <f>'Approvvigionamento energia'!A2451+'Approvvigionamento energia'!B2451+'Approvvigionamento energia'!I2451</f>
        <v>817.93588298709574</v>
      </c>
      <c r="K2451">
        <f>IF(MIN(LCOH!$C$18,J2451)&gt;=$P$48*LCOH!$C$18, MIN(LCOH!$C$18,J2451),0)</f>
        <v>817.93588298709574</v>
      </c>
      <c r="L2451">
        <f t="shared" si="77"/>
        <v>0</v>
      </c>
      <c r="M2451">
        <f>K2451/LCOH!$C$18</f>
        <v>0.54529058865806379</v>
      </c>
      <c r="N2451">
        <f>K2451/LCOH!$C$34</f>
        <v>15.759843602834215</v>
      </c>
    </row>
    <row r="2452" spans="1:14" x14ac:dyDescent="0.35">
      <c r="A2452">
        <f>'Profilo fotovoltaico'!B2454*LCOH!$C$20</f>
        <v>0</v>
      </c>
      <c r="B2452">
        <f>'Profilo eolico'!B2454*LCOH!$C$21</f>
        <v>204.6</v>
      </c>
      <c r="C2452">
        <f>$P$35*'Profilo fotovoltaico'!B2454</f>
        <v>0</v>
      </c>
      <c r="D2452">
        <f>$Q$37*'Profilo eolico'!B2454</f>
        <v>1193.7662994172392</v>
      </c>
      <c r="E2452">
        <f>$P$39*'Profilo fotovoltaico'!B2454+'Approvvigionamento energia'!$Q$39*'Profilo eolico'!B2454</f>
        <v>895.32472456292942</v>
      </c>
      <c r="F2452">
        <f>$P$41*'Profilo fotovoltaico'!B2454+'Approvvigionamento energia'!$Q$41*'Profilo eolico'!B2454</f>
        <v>596.88314970861961</v>
      </c>
      <c r="G2452">
        <f>$P$43*'Profilo fotovoltaico'!B2454+'Approvvigionamento energia'!$Q$43*'Profilo eolico'!B2454</f>
        <v>298.44157485430981</v>
      </c>
      <c r="H2452">
        <f t="shared" si="76"/>
        <v>1138.4335154826958</v>
      </c>
      <c r="I2452">
        <f>IF(LCOH!$C$28=Menu!$A$1,'Approvvigionamento energia'!C2452,0)+IF(LCOH!$C$28=Menu!$A$2,'Approvvigionamento energia'!D2452,0)+IF(LCOH!$C$28=Menu!$A$3,'Approvvigionamento energia'!E2452,0)+IF(LCOH!$C$28=Menu!$A$4,'Approvvigionamento energia'!F2452,0)+IF(LCOH!$C$28=Menu!$A$5,'Approvvigionamento energia'!G2452,0)+IF(LCOH!$C$28=Menu!$A$6,'Approvvigionamento energia'!H2452,0)</f>
        <v>596.88314970861961</v>
      </c>
      <c r="J2452">
        <f>'Approvvigionamento energia'!A2452+'Approvvigionamento energia'!B2452+'Approvvigionamento energia'!I2452</f>
        <v>801.48314970861964</v>
      </c>
      <c r="K2452">
        <f>IF(MIN(LCOH!$C$18,J2452)&gt;=$P$48*LCOH!$C$18, MIN(LCOH!$C$18,J2452),0)</f>
        <v>801.48314970861964</v>
      </c>
      <c r="L2452">
        <f t="shared" si="77"/>
        <v>0</v>
      </c>
      <c r="M2452">
        <f>K2452/LCOH!$C$18</f>
        <v>0.53432209980574641</v>
      </c>
      <c r="N2452">
        <f>K2452/LCOH!$C$34</f>
        <v>15.442835254501341</v>
      </c>
    </row>
    <row r="2453" spans="1:14" x14ac:dyDescent="0.35">
      <c r="A2453">
        <f>'Profilo fotovoltaico'!B2455*LCOH!$C$20</f>
        <v>0</v>
      </c>
      <c r="B2453">
        <f>'Profilo eolico'!B2455*LCOH!$C$21</f>
        <v>187.20000000000002</v>
      </c>
      <c r="C2453">
        <f>$P$35*'Profilo fotovoltaico'!B2455</f>
        <v>0</v>
      </c>
      <c r="D2453">
        <f>$Q$37*'Profilo eolico'!B2455</f>
        <v>1092.2436522527235</v>
      </c>
      <c r="E2453">
        <f>$P$39*'Profilo fotovoltaico'!B2455+'Approvvigionamento energia'!$Q$39*'Profilo eolico'!B2455</f>
        <v>819.18273918954253</v>
      </c>
      <c r="F2453">
        <f>$P$41*'Profilo fotovoltaico'!B2455+'Approvvigionamento energia'!$Q$41*'Profilo eolico'!B2455</f>
        <v>546.12182612636173</v>
      </c>
      <c r="G2453">
        <f>$P$43*'Profilo fotovoltaico'!B2455+'Approvvigionamento energia'!$Q$43*'Profilo eolico'!B2455</f>
        <v>273.06091306318086</v>
      </c>
      <c r="H2453">
        <f t="shared" si="76"/>
        <v>1138.4335154826958</v>
      </c>
      <c r="I2453">
        <f>IF(LCOH!$C$28=Menu!$A$1,'Approvvigionamento energia'!C2453,0)+IF(LCOH!$C$28=Menu!$A$2,'Approvvigionamento energia'!D2453,0)+IF(LCOH!$C$28=Menu!$A$3,'Approvvigionamento energia'!E2453,0)+IF(LCOH!$C$28=Menu!$A$4,'Approvvigionamento energia'!F2453,0)+IF(LCOH!$C$28=Menu!$A$5,'Approvvigionamento energia'!G2453,0)+IF(LCOH!$C$28=Menu!$A$6,'Approvvigionamento energia'!H2453,0)</f>
        <v>546.12182612636173</v>
      </c>
      <c r="J2453">
        <f>'Approvvigionamento energia'!A2453+'Approvvigionamento energia'!B2453+'Approvvigionamento energia'!I2453</f>
        <v>733.32182612636177</v>
      </c>
      <c r="K2453">
        <f>IF(MIN(LCOH!$C$18,J2453)&gt;=$P$48*LCOH!$C$18, MIN(LCOH!$C$18,J2453),0)</f>
        <v>733.32182612636177</v>
      </c>
      <c r="L2453">
        <f t="shared" si="77"/>
        <v>0</v>
      </c>
      <c r="M2453">
        <f>K2453/LCOH!$C$18</f>
        <v>0.48888121741757451</v>
      </c>
      <c r="N2453">
        <f>K2453/LCOH!$C$34</f>
        <v>14.12951495426516</v>
      </c>
    </row>
    <row r="2454" spans="1:14" x14ac:dyDescent="0.35">
      <c r="A2454">
        <f>'Profilo fotovoltaico'!B2456*LCOH!$C$20</f>
        <v>1</v>
      </c>
      <c r="B2454">
        <f>'Profilo eolico'!B2456*LCOH!$C$21</f>
        <v>172.5</v>
      </c>
      <c r="C2454">
        <f>$P$35*'Profilo fotovoltaico'!B2456</f>
        <v>7.3546121876220649</v>
      </c>
      <c r="D2454">
        <f>$Q$37*'Profilo eolico'!B2456</f>
        <v>1006.4745193033908</v>
      </c>
      <c r="E2454">
        <f>$P$39*'Profilo fotovoltaico'!B2456+'Approvvigionamento energia'!$Q$39*'Profilo eolico'!B2456</f>
        <v>756.69454252444859</v>
      </c>
      <c r="F2454">
        <f>$P$41*'Profilo fotovoltaico'!B2456+'Approvvigionamento energia'!$Q$41*'Profilo eolico'!B2456</f>
        <v>506.91456574550642</v>
      </c>
      <c r="G2454">
        <f>$P$43*'Profilo fotovoltaico'!B2456+'Approvvigionamento energia'!$Q$43*'Profilo eolico'!B2456</f>
        <v>257.13458896656425</v>
      </c>
      <c r="H2454">
        <f t="shared" si="76"/>
        <v>1138.4335154826958</v>
      </c>
      <c r="I2454">
        <f>IF(LCOH!$C$28=Menu!$A$1,'Approvvigionamento energia'!C2454,0)+IF(LCOH!$C$28=Menu!$A$2,'Approvvigionamento energia'!D2454,0)+IF(LCOH!$C$28=Menu!$A$3,'Approvvigionamento energia'!E2454,0)+IF(LCOH!$C$28=Menu!$A$4,'Approvvigionamento energia'!F2454,0)+IF(LCOH!$C$28=Menu!$A$5,'Approvvigionamento energia'!G2454,0)+IF(LCOH!$C$28=Menu!$A$6,'Approvvigionamento energia'!H2454,0)</f>
        <v>506.91456574550642</v>
      </c>
      <c r="J2454">
        <f>'Approvvigionamento energia'!A2454+'Approvvigionamento energia'!B2454+'Approvvigionamento energia'!I2454</f>
        <v>680.41456574550648</v>
      </c>
      <c r="K2454">
        <f>IF(MIN(LCOH!$C$18,J2454)&gt;=$P$48*LCOH!$C$18, MIN(LCOH!$C$18,J2454),0)</f>
        <v>680.41456574550648</v>
      </c>
      <c r="L2454">
        <f t="shared" si="77"/>
        <v>0</v>
      </c>
      <c r="M2454">
        <f>K2454/LCOH!$C$18</f>
        <v>0.45360971049700433</v>
      </c>
      <c r="N2454">
        <f>K2454/LCOH!$C$34</f>
        <v>13.110107239797813</v>
      </c>
    </row>
    <row r="2455" spans="1:14" x14ac:dyDescent="0.35">
      <c r="A2455">
        <f>'Profilo fotovoltaico'!B2457*LCOH!$C$20</f>
        <v>73</v>
      </c>
      <c r="B2455">
        <f>'Profilo eolico'!B2457*LCOH!$C$21</f>
        <v>155.9</v>
      </c>
      <c r="C2455">
        <f>$P$35*'Profilo fotovoltaico'!B2457</f>
        <v>536.88668969641071</v>
      </c>
      <c r="D2455">
        <f>$Q$37*'Profilo eolico'!B2457</f>
        <v>909.61958005448491</v>
      </c>
      <c r="E2455">
        <f>$P$39*'Profilo fotovoltaico'!B2457+'Approvvigionamento energia'!$Q$39*'Profilo eolico'!B2457</f>
        <v>816.43635746496625</v>
      </c>
      <c r="F2455">
        <f>$P$41*'Profilo fotovoltaico'!B2457+'Approvvigionamento energia'!$Q$41*'Profilo eolico'!B2457</f>
        <v>723.25313487544781</v>
      </c>
      <c r="G2455">
        <f>$P$43*'Profilo fotovoltaico'!B2457+'Approvvigionamento energia'!$Q$43*'Profilo eolico'!B2457</f>
        <v>630.06991228592926</v>
      </c>
      <c r="H2455">
        <f t="shared" si="76"/>
        <v>1138.4335154826958</v>
      </c>
      <c r="I2455">
        <f>IF(LCOH!$C$28=Menu!$A$1,'Approvvigionamento energia'!C2455,0)+IF(LCOH!$C$28=Menu!$A$2,'Approvvigionamento energia'!D2455,0)+IF(LCOH!$C$28=Menu!$A$3,'Approvvigionamento energia'!E2455,0)+IF(LCOH!$C$28=Menu!$A$4,'Approvvigionamento energia'!F2455,0)+IF(LCOH!$C$28=Menu!$A$5,'Approvvigionamento energia'!G2455,0)+IF(LCOH!$C$28=Menu!$A$6,'Approvvigionamento energia'!H2455,0)</f>
        <v>723.25313487544781</v>
      </c>
      <c r="J2455">
        <f>'Approvvigionamento energia'!A2455+'Approvvigionamento energia'!B2455+'Approvvigionamento energia'!I2455</f>
        <v>952.15313487544779</v>
      </c>
      <c r="K2455">
        <f>IF(MIN(LCOH!$C$18,J2455)&gt;=$P$48*LCOH!$C$18, MIN(LCOH!$C$18,J2455),0)</f>
        <v>952.15313487544779</v>
      </c>
      <c r="L2455">
        <f t="shared" si="77"/>
        <v>0</v>
      </c>
      <c r="M2455">
        <f>K2455/LCOH!$C$18</f>
        <v>0.63476875658363185</v>
      </c>
      <c r="N2455">
        <f>K2455/LCOH!$C$34</f>
        <v>18.345917820336183</v>
      </c>
    </row>
    <row r="2456" spans="1:14" x14ac:dyDescent="0.35">
      <c r="A2456">
        <f>'Profilo fotovoltaico'!B2458*LCOH!$C$20</f>
        <v>227</v>
      </c>
      <c r="B2456">
        <f>'Profilo eolico'!B2458*LCOH!$C$21</f>
        <v>113.3</v>
      </c>
      <c r="C2456">
        <f>$P$35*'Profilo fotovoltaico'!B2458</f>
        <v>1669.4969665902088</v>
      </c>
      <c r="D2456">
        <f>$Q$37*'Profilo eolico'!B2458</f>
        <v>661.06413354825611</v>
      </c>
      <c r="E2456">
        <f>$P$39*'Profilo fotovoltaico'!B2458+'Approvvigionamento energia'!$Q$39*'Profilo eolico'!B2458</f>
        <v>913.17234180874425</v>
      </c>
      <c r="F2456">
        <f>$P$41*'Profilo fotovoltaico'!B2458+'Approvvigionamento energia'!$Q$41*'Profilo eolico'!B2458</f>
        <v>1165.2805500692325</v>
      </c>
      <c r="G2456">
        <f>$P$43*'Profilo fotovoltaico'!B2458+'Approvvigionamento energia'!$Q$43*'Profilo eolico'!B2458</f>
        <v>1417.3887583297208</v>
      </c>
      <c r="H2456">
        <f t="shared" si="76"/>
        <v>1138.4335154826958</v>
      </c>
      <c r="I2456">
        <f>IF(LCOH!$C$28=Menu!$A$1,'Approvvigionamento energia'!C2456,0)+IF(LCOH!$C$28=Menu!$A$2,'Approvvigionamento energia'!D2456,0)+IF(LCOH!$C$28=Menu!$A$3,'Approvvigionamento energia'!E2456,0)+IF(LCOH!$C$28=Menu!$A$4,'Approvvigionamento energia'!F2456,0)+IF(LCOH!$C$28=Menu!$A$5,'Approvvigionamento energia'!G2456,0)+IF(LCOH!$C$28=Menu!$A$6,'Approvvigionamento energia'!H2456,0)</f>
        <v>1165.2805500692325</v>
      </c>
      <c r="J2456">
        <f>'Approvvigionamento energia'!A2456+'Approvvigionamento energia'!B2456+'Approvvigionamento energia'!I2456</f>
        <v>1505.5805500692325</v>
      </c>
      <c r="K2456">
        <f>IF(MIN(LCOH!$C$18,J2456)&gt;=$P$48*LCOH!$C$18, MIN(LCOH!$C$18,J2456),0)</f>
        <v>1500</v>
      </c>
      <c r="L2456">
        <f t="shared" si="77"/>
        <v>5.5805500692324586</v>
      </c>
      <c r="M2456">
        <f>K2456/LCOH!$C$18</f>
        <v>1</v>
      </c>
      <c r="N2456">
        <f>K2456/LCOH!$C$34</f>
        <v>28.901734104046245</v>
      </c>
    </row>
    <row r="2457" spans="1:14" x14ac:dyDescent="0.35">
      <c r="A2457">
        <f>'Profilo fotovoltaico'!B2459*LCOH!$C$20</f>
        <v>399</v>
      </c>
      <c r="B2457">
        <f>'Profilo eolico'!B2459*LCOH!$C$21</f>
        <v>97</v>
      </c>
      <c r="C2457">
        <f>$P$35*'Profilo fotovoltaico'!B2459</f>
        <v>2934.490262861204</v>
      </c>
      <c r="D2457">
        <f>$Q$37*'Profilo eolico'!B2459</f>
        <v>565.95958476770386</v>
      </c>
      <c r="E2457">
        <f>$P$39*'Profilo fotovoltaico'!B2459+'Approvvigionamento energia'!$Q$39*'Profilo eolico'!B2459</f>
        <v>1158.0922542910789</v>
      </c>
      <c r="F2457">
        <f>$P$41*'Profilo fotovoltaico'!B2459+'Approvvigionamento energia'!$Q$41*'Profilo eolico'!B2459</f>
        <v>1750.2249238144539</v>
      </c>
      <c r="G2457">
        <f>$P$43*'Profilo fotovoltaico'!B2459+'Approvvigionamento energia'!$Q$43*'Profilo eolico'!B2459</f>
        <v>2342.3575933378293</v>
      </c>
      <c r="H2457">
        <f t="shared" si="76"/>
        <v>1138.4335154826958</v>
      </c>
      <c r="I2457">
        <f>IF(LCOH!$C$28=Menu!$A$1,'Approvvigionamento energia'!C2457,0)+IF(LCOH!$C$28=Menu!$A$2,'Approvvigionamento energia'!D2457,0)+IF(LCOH!$C$28=Menu!$A$3,'Approvvigionamento energia'!E2457,0)+IF(LCOH!$C$28=Menu!$A$4,'Approvvigionamento energia'!F2457,0)+IF(LCOH!$C$28=Menu!$A$5,'Approvvigionamento energia'!G2457,0)+IF(LCOH!$C$28=Menu!$A$6,'Approvvigionamento energia'!H2457,0)</f>
        <v>1750.2249238144539</v>
      </c>
      <c r="J2457">
        <f>'Approvvigionamento energia'!A2457+'Approvvigionamento energia'!B2457+'Approvvigionamento energia'!I2457</f>
        <v>2246.2249238144541</v>
      </c>
      <c r="K2457">
        <f>IF(MIN(LCOH!$C$18,J2457)&gt;=$P$48*LCOH!$C$18, MIN(LCOH!$C$18,J2457),0)</f>
        <v>1500</v>
      </c>
      <c r="L2457">
        <f t="shared" si="77"/>
        <v>746.22492381445409</v>
      </c>
      <c r="M2457">
        <f>K2457/LCOH!$C$18</f>
        <v>1</v>
      </c>
      <c r="N2457">
        <f>K2457/LCOH!$C$34</f>
        <v>28.901734104046245</v>
      </c>
    </row>
    <row r="2458" spans="1:14" x14ac:dyDescent="0.35">
      <c r="A2458">
        <f>'Profilo fotovoltaico'!B2460*LCOH!$C$20</f>
        <v>537</v>
      </c>
      <c r="B2458">
        <f>'Profilo eolico'!B2460*LCOH!$C$21</f>
        <v>123.39999999999999</v>
      </c>
      <c r="C2458">
        <f>$P$35*'Profilo fotovoltaico'!B2460</f>
        <v>3949.4267447530492</v>
      </c>
      <c r="D2458">
        <f>$Q$37*'Profilo eolico'!B2460</f>
        <v>719.99394598283152</v>
      </c>
      <c r="E2458">
        <f>$P$39*'Profilo fotovoltaico'!B2460+'Approvvigionamento energia'!$Q$39*'Profilo eolico'!B2460</f>
        <v>1527.3521456753861</v>
      </c>
      <c r="F2458">
        <f>$P$41*'Profilo fotovoltaico'!B2460+'Approvvigionamento energia'!$Q$41*'Profilo eolico'!B2460</f>
        <v>2334.7103453679401</v>
      </c>
      <c r="G2458">
        <f>$P$43*'Profilo fotovoltaico'!B2460+'Approvvigionamento energia'!$Q$43*'Profilo eolico'!B2460</f>
        <v>3142.0685450604947</v>
      </c>
      <c r="H2458">
        <f t="shared" si="76"/>
        <v>1138.4335154826958</v>
      </c>
      <c r="I2458">
        <f>IF(LCOH!$C$28=Menu!$A$1,'Approvvigionamento energia'!C2458,0)+IF(LCOH!$C$28=Menu!$A$2,'Approvvigionamento energia'!D2458,0)+IF(LCOH!$C$28=Menu!$A$3,'Approvvigionamento energia'!E2458,0)+IF(LCOH!$C$28=Menu!$A$4,'Approvvigionamento energia'!F2458,0)+IF(LCOH!$C$28=Menu!$A$5,'Approvvigionamento energia'!G2458,0)+IF(LCOH!$C$28=Menu!$A$6,'Approvvigionamento energia'!H2458,0)</f>
        <v>2334.7103453679401</v>
      </c>
      <c r="J2458">
        <f>'Approvvigionamento energia'!A2458+'Approvvigionamento energia'!B2458+'Approvvigionamento energia'!I2458</f>
        <v>2995.1103453679402</v>
      </c>
      <c r="K2458">
        <f>IF(MIN(LCOH!$C$18,J2458)&gt;=$P$48*LCOH!$C$18, MIN(LCOH!$C$18,J2458),0)</f>
        <v>1500</v>
      </c>
      <c r="L2458">
        <f t="shared" si="77"/>
        <v>1495.1103453679402</v>
      </c>
      <c r="M2458">
        <f>K2458/LCOH!$C$18</f>
        <v>1</v>
      </c>
      <c r="N2458">
        <f>K2458/LCOH!$C$34</f>
        <v>28.901734104046245</v>
      </c>
    </row>
    <row r="2459" spans="1:14" x14ac:dyDescent="0.35">
      <c r="A2459">
        <f>'Profilo fotovoltaico'!B2461*LCOH!$C$20</f>
        <v>627</v>
      </c>
      <c r="B2459">
        <f>'Profilo eolico'!B2461*LCOH!$C$21</f>
        <v>141.69999999999999</v>
      </c>
      <c r="C2459">
        <f>$P$35*'Profilo fotovoltaico'!B2461</f>
        <v>4611.341841639035</v>
      </c>
      <c r="D2459">
        <f>$Q$37*'Profilo eolico'!B2461</f>
        <v>826.76776455240861</v>
      </c>
      <c r="E2459">
        <f>$P$39*'Profilo fotovoltaico'!B2461+'Approvvigionamento energia'!$Q$39*'Profilo eolico'!B2461</f>
        <v>1772.9112838240653</v>
      </c>
      <c r="F2459">
        <f>$P$41*'Profilo fotovoltaico'!B2461+'Approvvigionamento energia'!$Q$41*'Profilo eolico'!B2461</f>
        <v>2719.0548030957216</v>
      </c>
      <c r="G2459">
        <f>$P$43*'Profilo fotovoltaico'!B2461+'Approvvigionamento energia'!$Q$43*'Profilo eolico'!B2461</f>
        <v>3665.1983223673783</v>
      </c>
      <c r="H2459">
        <f t="shared" si="76"/>
        <v>1138.4335154826958</v>
      </c>
      <c r="I2459">
        <f>IF(LCOH!$C$28=Menu!$A$1,'Approvvigionamento energia'!C2459,0)+IF(LCOH!$C$28=Menu!$A$2,'Approvvigionamento energia'!D2459,0)+IF(LCOH!$C$28=Menu!$A$3,'Approvvigionamento energia'!E2459,0)+IF(LCOH!$C$28=Menu!$A$4,'Approvvigionamento energia'!F2459,0)+IF(LCOH!$C$28=Menu!$A$5,'Approvvigionamento energia'!G2459,0)+IF(LCOH!$C$28=Menu!$A$6,'Approvvigionamento energia'!H2459,0)</f>
        <v>2719.0548030957216</v>
      </c>
      <c r="J2459">
        <f>'Approvvigionamento energia'!A2459+'Approvvigionamento energia'!B2459+'Approvvigionamento energia'!I2459</f>
        <v>3487.7548030957214</v>
      </c>
      <c r="K2459">
        <f>IF(MIN(LCOH!$C$18,J2459)&gt;=$P$48*LCOH!$C$18, MIN(LCOH!$C$18,J2459),0)</f>
        <v>1500</v>
      </c>
      <c r="L2459">
        <f t="shared" si="77"/>
        <v>1987.7548030957214</v>
      </c>
      <c r="M2459">
        <f>K2459/LCOH!$C$18</f>
        <v>1</v>
      </c>
      <c r="N2459">
        <f>K2459/LCOH!$C$34</f>
        <v>28.901734104046245</v>
      </c>
    </row>
    <row r="2460" spans="1:14" x14ac:dyDescent="0.35">
      <c r="A2460">
        <f>'Profilo fotovoltaico'!B2462*LCOH!$C$20</f>
        <v>679</v>
      </c>
      <c r="B2460">
        <f>'Profilo eolico'!B2462*LCOH!$C$21</f>
        <v>160.89999999999998</v>
      </c>
      <c r="C2460">
        <f>$P$35*'Profilo fotovoltaico'!B2462</f>
        <v>4993.7816753953821</v>
      </c>
      <c r="D2460">
        <f>$Q$37*'Profilo eolico'!B2462</f>
        <v>938.7927545270469</v>
      </c>
      <c r="E2460">
        <f>$P$39*'Profilo fotovoltaico'!B2462+'Approvvigionamento energia'!$Q$39*'Profilo eolico'!B2462</f>
        <v>1952.5399847441306</v>
      </c>
      <c r="F2460">
        <f>$P$41*'Profilo fotovoltaico'!B2462+'Approvvigionamento energia'!$Q$41*'Profilo eolico'!B2462</f>
        <v>2966.2872149612144</v>
      </c>
      <c r="G2460">
        <f>$P$43*'Profilo fotovoltaico'!B2462+'Approvvigionamento energia'!$Q$43*'Profilo eolico'!B2462</f>
        <v>3980.0344451782989</v>
      </c>
      <c r="H2460">
        <f t="shared" si="76"/>
        <v>1138.4335154826958</v>
      </c>
      <c r="I2460">
        <f>IF(LCOH!$C$28=Menu!$A$1,'Approvvigionamento energia'!C2460,0)+IF(LCOH!$C$28=Menu!$A$2,'Approvvigionamento energia'!D2460,0)+IF(LCOH!$C$28=Menu!$A$3,'Approvvigionamento energia'!E2460,0)+IF(LCOH!$C$28=Menu!$A$4,'Approvvigionamento energia'!F2460,0)+IF(LCOH!$C$28=Menu!$A$5,'Approvvigionamento energia'!G2460,0)+IF(LCOH!$C$28=Menu!$A$6,'Approvvigionamento energia'!H2460,0)</f>
        <v>2966.2872149612144</v>
      </c>
      <c r="J2460">
        <f>'Approvvigionamento energia'!A2460+'Approvvigionamento energia'!B2460+'Approvvigionamento energia'!I2460</f>
        <v>3806.1872149612145</v>
      </c>
      <c r="K2460">
        <f>IF(MIN(LCOH!$C$18,J2460)&gt;=$P$48*LCOH!$C$18, MIN(LCOH!$C$18,J2460),0)</f>
        <v>1500</v>
      </c>
      <c r="L2460">
        <f t="shared" si="77"/>
        <v>2306.1872149612145</v>
      </c>
      <c r="M2460">
        <f>K2460/LCOH!$C$18</f>
        <v>1</v>
      </c>
      <c r="N2460">
        <f>K2460/LCOH!$C$34</f>
        <v>28.901734104046245</v>
      </c>
    </row>
    <row r="2461" spans="1:14" x14ac:dyDescent="0.35">
      <c r="A2461">
        <f>'Profilo fotovoltaico'!B2463*LCOH!$C$20</f>
        <v>688</v>
      </c>
      <c r="B2461">
        <f>'Profilo eolico'!B2463*LCOH!$C$21</f>
        <v>181.29999999999998</v>
      </c>
      <c r="C2461">
        <f>$P$35*'Profilo fotovoltaico'!B2463</f>
        <v>5059.9731850839808</v>
      </c>
      <c r="D2461">
        <f>$Q$37*'Profilo eolico'!B2463</f>
        <v>1057.8193063751</v>
      </c>
      <c r="E2461">
        <f>$P$39*'Profilo fotovoltaico'!B2463+'Approvvigionamento energia'!$Q$39*'Profilo eolico'!B2463</f>
        <v>2058.3577760523203</v>
      </c>
      <c r="F2461">
        <f>$P$41*'Profilo fotovoltaico'!B2463+'Approvvigionamento energia'!$Q$41*'Profilo eolico'!B2463</f>
        <v>3058.8962457295402</v>
      </c>
      <c r="G2461">
        <f>$P$43*'Profilo fotovoltaico'!B2463+'Approvvigionamento energia'!$Q$43*'Profilo eolico'!B2463</f>
        <v>4059.4347154067605</v>
      </c>
      <c r="H2461">
        <f t="shared" si="76"/>
        <v>1138.4335154826958</v>
      </c>
      <c r="I2461">
        <f>IF(LCOH!$C$28=Menu!$A$1,'Approvvigionamento energia'!C2461,0)+IF(LCOH!$C$28=Menu!$A$2,'Approvvigionamento energia'!D2461,0)+IF(LCOH!$C$28=Menu!$A$3,'Approvvigionamento energia'!E2461,0)+IF(LCOH!$C$28=Menu!$A$4,'Approvvigionamento energia'!F2461,0)+IF(LCOH!$C$28=Menu!$A$5,'Approvvigionamento energia'!G2461,0)+IF(LCOH!$C$28=Menu!$A$6,'Approvvigionamento energia'!H2461,0)</f>
        <v>3058.8962457295402</v>
      </c>
      <c r="J2461">
        <f>'Approvvigionamento energia'!A2461+'Approvvigionamento energia'!B2461+'Approvvigionamento energia'!I2461</f>
        <v>3928.1962457295404</v>
      </c>
      <c r="K2461">
        <f>IF(MIN(LCOH!$C$18,J2461)&gt;=$P$48*LCOH!$C$18, MIN(LCOH!$C$18,J2461),0)</f>
        <v>1500</v>
      </c>
      <c r="L2461">
        <f t="shared" si="77"/>
        <v>2428.1962457295404</v>
      </c>
      <c r="M2461">
        <f>K2461/LCOH!$C$18</f>
        <v>1</v>
      </c>
      <c r="N2461">
        <f>K2461/LCOH!$C$34</f>
        <v>28.901734104046245</v>
      </c>
    </row>
    <row r="2462" spans="1:14" x14ac:dyDescent="0.35">
      <c r="A2462">
        <f>'Profilo fotovoltaico'!B2464*LCOH!$C$20</f>
        <v>652</v>
      </c>
      <c r="B2462">
        <f>'Profilo eolico'!B2464*LCOH!$C$21</f>
        <v>200.5</v>
      </c>
      <c r="C2462">
        <f>$P$35*'Profilo fotovoltaico'!B2464</f>
        <v>4795.207146329587</v>
      </c>
      <c r="D2462">
        <f>$Q$37*'Profilo eolico'!B2464</f>
        <v>1169.8442963497384</v>
      </c>
      <c r="E2462">
        <f>$P$39*'Profilo fotovoltaico'!B2464+'Approvvigionamento energia'!$Q$39*'Profilo eolico'!B2464</f>
        <v>2076.1850088447004</v>
      </c>
      <c r="F2462">
        <f>$P$41*'Profilo fotovoltaico'!B2464+'Approvvigionamento energia'!$Q$41*'Profilo eolico'!B2464</f>
        <v>2982.5257213396626</v>
      </c>
      <c r="G2462">
        <f>$P$43*'Profilo fotovoltaico'!B2464+'Approvvigionamento energia'!$Q$43*'Profilo eolico'!B2464</f>
        <v>3888.8664338346248</v>
      </c>
      <c r="H2462">
        <f t="shared" si="76"/>
        <v>1138.4335154826958</v>
      </c>
      <c r="I2462">
        <f>IF(LCOH!$C$28=Menu!$A$1,'Approvvigionamento energia'!C2462,0)+IF(LCOH!$C$28=Menu!$A$2,'Approvvigionamento energia'!D2462,0)+IF(LCOH!$C$28=Menu!$A$3,'Approvvigionamento energia'!E2462,0)+IF(LCOH!$C$28=Menu!$A$4,'Approvvigionamento energia'!F2462,0)+IF(LCOH!$C$28=Menu!$A$5,'Approvvigionamento energia'!G2462,0)+IF(LCOH!$C$28=Menu!$A$6,'Approvvigionamento energia'!H2462,0)</f>
        <v>2982.5257213396626</v>
      </c>
      <c r="J2462">
        <f>'Approvvigionamento energia'!A2462+'Approvvigionamento energia'!B2462+'Approvvigionamento energia'!I2462</f>
        <v>3835.0257213396626</v>
      </c>
      <c r="K2462">
        <f>IF(MIN(LCOH!$C$18,J2462)&gt;=$P$48*LCOH!$C$18, MIN(LCOH!$C$18,J2462),0)</f>
        <v>1500</v>
      </c>
      <c r="L2462">
        <f t="shared" si="77"/>
        <v>2335.0257213396626</v>
      </c>
      <c r="M2462">
        <f>K2462/LCOH!$C$18</f>
        <v>1</v>
      </c>
      <c r="N2462">
        <f>K2462/LCOH!$C$34</f>
        <v>28.901734104046245</v>
      </c>
    </row>
    <row r="2463" spans="1:14" x14ac:dyDescent="0.35">
      <c r="A2463">
        <f>'Profilo fotovoltaico'!B2465*LCOH!$C$20</f>
        <v>564</v>
      </c>
      <c r="B2463">
        <f>'Profilo eolico'!B2465*LCOH!$C$21</f>
        <v>214.7</v>
      </c>
      <c r="C2463">
        <f>$P$35*'Profilo fotovoltaico'!B2465</f>
        <v>4148.0012738188443</v>
      </c>
      <c r="D2463">
        <f>$Q$37*'Profilo eolico'!B2465</f>
        <v>1252.6961118518147</v>
      </c>
      <c r="E2463">
        <f>$P$39*'Profilo fotovoltaico'!B2465+'Approvvigionamento energia'!$Q$39*'Profilo eolico'!B2465</f>
        <v>1976.5224023435721</v>
      </c>
      <c r="F2463">
        <f>$P$41*'Profilo fotovoltaico'!B2465+'Approvvigionamento energia'!$Q$41*'Profilo eolico'!B2465</f>
        <v>2700.3486928353295</v>
      </c>
      <c r="G2463">
        <f>$P$43*'Profilo fotovoltaico'!B2465+'Approvvigionamento energia'!$Q$43*'Profilo eolico'!B2465</f>
        <v>3424.1749833270869</v>
      </c>
      <c r="H2463">
        <f t="shared" si="76"/>
        <v>1138.4335154826958</v>
      </c>
      <c r="I2463">
        <f>IF(LCOH!$C$28=Menu!$A$1,'Approvvigionamento energia'!C2463,0)+IF(LCOH!$C$28=Menu!$A$2,'Approvvigionamento energia'!D2463,0)+IF(LCOH!$C$28=Menu!$A$3,'Approvvigionamento energia'!E2463,0)+IF(LCOH!$C$28=Menu!$A$4,'Approvvigionamento energia'!F2463,0)+IF(LCOH!$C$28=Menu!$A$5,'Approvvigionamento energia'!G2463,0)+IF(LCOH!$C$28=Menu!$A$6,'Approvvigionamento energia'!H2463,0)</f>
        <v>2700.3486928353295</v>
      </c>
      <c r="J2463">
        <f>'Approvvigionamento energia'!A2463+'Approvvigionamento energia'!B2463+'Approvvigionamento energia'!I2463</f>
        <v>3479.0486928353293</v>
      </c>
      <c r="K2463">
        <f>IF(MIN(LCOH!$C$18,J2463)&gt;=$P$48*LCOH!$C$18, MIN(LCOH!$C$18,J2463),0)</f>
        <v>1500</v>
      </c>
      <c r="L2463">
        <f t="shared" si="77"/>
        <v>1979.0486928353293</v>
      </c>
      <c r="M2463">
        <f>K2463/LCOH!$C$18</f>
        <v>1</v>
      </c>
      <c r="N2463">
        <f>K2463/LCOH!$C$34</f>
        <v>28.901734104046245</v>
      </c>
    </row>
    <row r="2464" spans="1:14" x14ac:dyDescent="0.35">
      <c r="A2464">
        <f>'Profilo fotovoltaico'!B2466*LCOH!$C$20</f>
        <v>433</v>
      </c>
      <c r="B2464">
        <f>'Profilo eolico'!B2466*LCOH!$C$21</f>
        <v>210.10000000000002</v>
      </c>
      <c r="C2464">
        <f>$P$35*'Profilo fotovoltaico'!B2466</f>
        <v>3184.5470772403542</v>
      </c>
      <c r="D2464">
        <f>$Q$37*'Profilo eolico'!B2466</f>
        <v>1225.8567913370575</v>
      </c>
      <c r="E2464">
        <f>$P$39*'Profilo fotovoltaico'!B2466+'Approvvigionamento energia'!$Q$39*'Profilo eolico'!B2466</f>
        <v>1715.5293628128816</v>
      </c>
      <c r="F2464">
        <f>$P$41*'Profilo fotovoltaico'!B2466+'Approvvigionamento energia'!$Q$41*'Profilo eolico'!B2466</f>
        <v>2205.2019342887061</v>
      </c>
      <c r="G2464">
        <f>$P$43*'Profilo fotovoltaico'!B2466+'Approvvigionamento energia'!$Q$43*'Profilo eolico'!B2466</f>
        <v>2694.8745057645301</v>
      </c>
      <c r="H2464">
        <f t="shared" si="76"/>
        <v>1138.4335154826958</v>
      </c>
      <c r="I2464">
        <f>IF(LCOH!$C$28=Menu!$A$1,'Approvvigionamento energia'!C2464,0)+IF(LCOH!$C$28=Menu!$A$2,'Approvvigionamento energia'!D2464,0)+IF(LCOH!$C$28=Menu!$A$3,'Approvvigionamento energia'!E2464,0)+IF(LCOH!$C$28=Menu!$A$4,'Approvvigionamento energia'!F2464,0)+IF(LCOH!$C$28=Menu!$A$5,'Approvvigionamento energia'!G2464,0)+IF(LCOH!$C$28=Menu!$A$6,'Approvvigionamento energia'!H2464,0)</f>
        <v>2205.2019342887061</v>
      </c>
      <c r="J2464">
        <f>'Approvvigionamento energia'!A2464+'Approvvigionamento energia'!B2464+'Approvvigionamento energia'!I2464</f>
        <v>2848.301934288706</v>
      </c>
      <c r="K2464">
        <f>IF(MIN(LCOH!$C$18,J2464)&gt;=$P$48*LCOH!$C$18, MIN(LCOH!$C$18,J2464),0)</f>
        <v>1500</v>
      </c>
      <c r="L2464">
        <f t="shared" si="77"/>
        <v>1348.301934288706</v>
      </c>
      <c r="M2464">
        <f>K2464/LCOH!$C$18</f>
        <v>1</v>
      </c>
      <c r="N2464">
        <f>K2464/LCOH!$C$34</f>
        <v>28.901734104046245</v>
      </c>
    </row>
    <row r="2465" spans="1:14" x14ac:dyDescent="0.35">
      <c r="A2465">
        <f>'Profilo fotovoltaico'!B2467*LCOH!$C$20</f>
        <v>272</v>
      </c>
      <c r="B2465">
        <f>'Profilo eolico'!B2467*LCOH!$C$21</f>
        <v>177.8</v>
      </c>
      <c r="C2465">
        <f>$P$35*'Profilo fotovoltaico'!B2467</f>
        <v>2000.4545150332019</v>
      </c>
      <c r="D2465">
        <f>$Q$37*'Profilo eolico'!B2467</f>
        <v>1037.3980842443068</v>
      </c>
      <c r="E2465">
        <f>$P$39*'Profilo fotovoltaico'!B2467+'Approvvigionamento energia'!$Q$39*'Profilo eolico'!B2467</f>
        <v>1278.1621919415306</v>
      </c>
      <c r="F2465">
        <f>$P$41*'Profilo fotovoltaico'!B2467+'Approvvigionamento energia'!$Q$41*'Profilo eolico'!B2467</f>
        <v>1518.9262996387542</v>
      </c>
      <c r="G2465">
        <f>$P$43*'Profilo fotovoltaico'!B2467+'Approvvigionamento energia'!$Q$43*'Profilo eolico'!B2467</f>
        <v>1759.6904073359781</v>
      </c>
      <c r="H2465">
        <f t="shared" si="76"/>
        <v>1138.4335154826958</v>
      </c>
      <c r="I2465">
        <f>IF(LCOH!$C$28=Menu!$A$1,'Approvvigionamento energia'!C2465,0)+IF(LCOH!$C$28=Menu!$A$2,'Approvvigionamento energia'!D2465,0)+IF(LCOH!$C$28=Menu!$A$3,'Approvvigionamento energia'!E2465,0)+IF(LCOH!$C$28=Menu!$A$4,'Approvvigionamento energia'!F2465,0)+IF(LCOH!$C$28=Menu!$A$5,'Approvvigionamento energia'!G2465,0)+IF(LCOH!$C$28=Menu!$A$6,'Approvvigionamento energia'!H2465,0)</f>
        <v>1518.9262996387542</v>
      </c>
      <c r="J2465">
        <f>'Approvvigionamento energia'!A2465+'Approvvigionamento energia'!B2465+'Approvvigionamento energia'!I2465</f>
        <v>1968.7262996387542</v>
      </c>
      <c r="K2465">
        <f>IF(MIN(LCOH!$C$18,J2465)&gt;=$P$48*LCOH!$C$18, MIN(LCOH!$C$18,J2465),0)</f>
        <v>1500</v>
      </c>
      <c r="L2465">
        <f t="shared" si="77"/>
        <v>468.7262996387542</v>
      </c>
      <c r="M2465">
        <f>K2465/LCOH!$C$18</f>
        <v>1</v>
      </c>
      <c r="N2465">
        <f>K2465/LCOH!$C$34</f>
        <v>28.901734104046245</v>
      </c>
    </row>
    <row r="2466" spans="1:14" x14ac:dyDescent="0.35">
      <c r="A2466">
        <f>'Profilo fotovoltaico'!B2468*LCOH!$C$20</f>
        <v>110</v>
      </c>
      <c r="B2466">
        <f>'Profilo eolico'!B2468*LCOH!$C$21</f>
        <v>146.30000000000001</v>
      </c>
      <c r="C2466">
        <f>$P$35*'Profilo fotovoltaico'!B2468</f>
        <v>809.00734063842719</v>
      </c>
      <c r="D2466">
        <f>$Q$37*'Profilo eolico'!B2468</f>
        <v>853.60708506716583</v>
      </c>
      <c r="E2466">
        <f>$P$39*'Profilo fotovoltaico'!B2468+'Approvvigionamento energia'!$Q$39*'Profilo eolico'!B2468</f>
        <v>842.45714895998117</v>
      </c>
      <c r="F2466">
        <f>$P$41*'Profilo fotovoltaico'!B2468+'Approvvigionamento energia'!$Q$41*'Profilo eolico'!B2468</f>
        <v>831.30721285279651</v>
      </c>
      <c r="G2466">
        <f>$P$43*'Profilo fotovoltaico'!B2468+'Approvvigionamento energia'!$Q$43*'Profilo eolico'!B2468</f>
        <v>820.15727674561185</v>
      </c>
      <c r="H2466">
        <f t="shared" si="76"/>
        <v>1138.4335154826958</v>
      </c>
      <c r="I2466">
        <f>IF(LCOH!$C$28=Menu!$A$1,'Approvvigionamento energia'!C2466,0)+IF(LCOH!$C$28=Menu!$A$2,'Approvvigionamento energia'!D2466,0)+IF(LCOH!$C$28=Menu!$A$3,'Approvvigionamento energia'!E2466,0)+IF(LCOH!$C$28=Menu!$A$4,'Approvvigionamento energia'!F2466,0)+IF(LCOH!$C$28=Menu!$A$5,'Approvvigionamento energia'!G2466,0)+IF(LCOH!$C$28=Menu!$A$6,'Approvvigionamento energia'!H2466,0)</f>
        <v>831.30721285279651</v>
      </c>
      <c r="J2466">
        <f>'Approvvigionamento energia'!A2466+'Approvvigionamento energia'!B2466+'Approvvigionamento energia'!I2466</f>
        <v>1087.6072128527965</v>
      </c>
      <c r="K2466">
        <f>IF(MIN(LCOH!$C$18,J2466)&gt;=$P$48*LCOH!$C$18, MIN(LCOH!$C$18,J2466),0)</f>
        <v>1087.6072128527965</v>
      </c>
      <c r="L2466">
        <f t="shared" si="77"/>
        <v>0</v>
      </c>
      <c r="M2466">
        <f>K2466/LCOH!$C$18</f>
        <v>0.72507147523519766</v>
      </c>
      <c r="N2466">
        <f>K2466/LCOH!$C$34</f>
        <v>20.955822983676232</v>
      </c>
    </row>
    <row r="2467" spans="1:14" x14ac:dyDescent="0.35">
      <c r="A2467">
        <f>'Profilo fotovoltaico'!B2469*LCOH!$C$20</f>
        <v>11</v>
      </c>
      <c r="B2467">
        <f>'Profilo eolico'!B2469*LCOH!$C$21</f>
        <v>156.9</v>
      </c>
      <c r="C2467">
        <f>$P$35*'Profilo fotovoltaico'!B2469</f>
        <v>80.900734063842705</v>
      </c>
      <c r="D2467">
        <f>$Q$37*'Profilo eolico'!B2469</f>
        <v>915.45421494899733</v>
      </c>
      <c r="E2467">
        <f>$P$39*'Profilo fotovoltaico'!B2469+'Approvvigionamento energia'!$Q$39*'Profilo eolico'!B2469</f>
        <v>706.81584472770862</v>
      </c>
      <c r="F2467">
        <f>$P$41*'Profilo fotovoltaico'!B2469+'Approvvigionamento energia'!$Q$41*'Profilo eolico'!B2469</f>
        <v>498.17747450642003</v>
      </c>
      <c r="G2467">
        <f>$P$43*'Profilo fotovoltaico'!B2469+'Approvvigionamento energia'!$Q$43*'Profilo eolico'!B2469</f>
        <v>289.53910428513137</v>
      </c>
      <c r="H2467">
        <f t="shared" si="76"/>
        <v>1138.4335154826958</v>
      </c>
      <c r="I2467">
        <f>IF(LCOH!$C$28=Menu!$A$1,'Approvvigionamento energia'!C2467,0)+IF(LCOH!$C$28=Menu!$A$2,'Approvvigionamento energia'!D2467,0)+IF(LCOH!$C$28=Menu!$A$3,'Approvvigionamento energia'!E2467,0)+IF(LCOH!$C$28=Menu!$A$4,'Approvvigionamento energia'!F2467,0)+IF(LCOH!$C$28=Menu!$A$5,'Approvvigionamento energia'!G2467,0)+IF(LCOH!$C$28=Menu!$A$6,'Approvvigionamento energia'!H2467,0)</f>
        <v>498.17747450642003</v>
      </c>
      <c r="J2467">
        <f>'Approvvigionamento energia'!A2467+'Approvvigionamento energia'!B2467+'Approvvigionamento energia'!I2467</f>
        <v>666.07747450642</v>
      </c>
      <c r="K2467">
        <f>IF(MIN(LCOH!$C$18,J2467)&gt;=$P$48*LCOH!$C$18, MIN(LCOH!$C$18,J2467),0)</f>
        <v>666.07747450642</v>
      </c>
      <c r="L2467">
        <f t="shared" si="77"/>
        <v>0</v>
      </c>
      <c r="M2467">
        <f>K2467/LCOH!$C$18</f>
        <v>0.44405164967094668</v>
      </c>
      <c r="N2467">
        <f>K2467/LCOH!$C$34</f>
        <v>12.833862707252795</v>
      </c>
    </row>
    <row r="2468" spans="1:14" x14ac:dyDescent="0.35">
      <c r="A2468">
        <f>'Profilo fotovoltaico'!B2470*LCOH!$C$20</f>
        <v>0</v>
      </c>
      <c r="B2468">
        <f>'Profilo eolico'!B2470*LCOH!$C$21</f>
        <v>178</v>
      </c>
      <c r="C2468">
        <f>$P$35*'Profilo fotovoltaico'!B2470</f>
        <v>0</v>
      </c>
      <c r="D2468">
        <f>$Q$37*'Profilo eolico'!B2470</f>
        <v>1038.565011223209</v>
      </c>
      <c r="E2468">
        <f>$P$39*'Profilo fotovoltaico'!B2470+'Approvvigionamento energia'!$Q$39*'Profilo eolico'!B2470</f>
        <v>778.92375841740682</v>
      </c>
      <c r="F2468">
        <f>$P$41*'Profilo fotovoltaico'!B2470+'Approvvigionamento energia'!$Q$41*'Profilo eolico'!B2470</f>
        <v>519.28250561160451</v>
      </c>
      <c r="G2468">
        <f>$P$43*'Profilo fotovoltaico'!B2470+'Approvvigionamento energia'!$Q$43*'Profilo eolico'!B2470</f>
        <v>259.64125280580225</v>
      </c>
      <c r="H2468">
        <f t="shared" si="76"/>
        <v>1138.4335154826958</v>
      </c>
      <c r="I2468">
        <f>IF(LCOH!$C$28=Menu!$A$1,'Approvvigionamento energia'!C2468,0)+IF(LCOH!$C$28=Menu!$A$2,'Approvvigionamento energia'!D2468,0)+IF(LCOH!$C$28=Menu!$A$3,'Approvvigionamento energia'!E2468,0)+IF(LCOH!$C$28=Menu!$A$4,'Approvvigionamento energia'!F2468,0)+IF(LCOH!$C$28=Menu!$A$5,'Approvvigionamento energia'!G2468,0)+IF(LCOH!$C$28=Menu!$A$6,'Approvvigionamento energia'!H2468,0)</f>
        <v>519.28250561160451</v>
      </c>
      <c r="J2468">
        <f>'Approvvigionamento energia'!A2468+'Approvvigionamento energia'!B2468+'Approvvigionamento energia'!I2468</f>
        <v>697.28250561160451</v>
      </c>
      <c r="K2468">
        <f>IF(MIN(LCOH!$C$18,J2468)&gt;=$P$48*LCOH!$C$18, MIN(LCOH!$C$18,J2468),0)</f>
        <v>697.28250561160451</v>
      </c>
      <c r="L2468">
        <f t="shared" si="77"/>
        <v>0</v>
      </c>
      <c r="M2468">
        <f>K2468/LCOH!$C$18</f>
        <v>0.46485500374106969</v>
      </c>
      <c r="N2468">
        <f>K2468/LCOH!$C$34</f>
        <v>13.435115715059817</v>
      </c>
    </row>
    <row r="2469" spans="1:14" x14ac:dyDescent="0.35">
      <c r="A2469">
        <f>'Profilo fotovoltaico'!B2471*LCOH!$C$20</f>
        <v>0</v>
      </c>
      <c r="B2469">
        <f>'Profilo eolico'!B2471*LCOH!$C$21</f>
        <v>202.9</v>
      </c>
      <c r="C2469">
        <f>$P$35*'Profilo fotovoltaico'!B2471</f>
        <v>0</v>
      </c>
      <c r="D2469">
        <f>$Q$37*'Profilo eolico'!B2471</f>
        <v>1183.8474200965682</v>
      </c>
      <c r="E2469">
        <f>$P$39*'Profilo fotovoltaico'!B2471+'Approvvigionamento energia'!$Q$39*'Profilo eolico'!B2471</f>
        <v>887.88556507242606</v>
      </c>
      <c r="F2469">
        <f>$P$41*'Profilo fotovoltaico'!B2471+'Approvvigionamento energia'!$Q$41*'Profilo eolico'!B2471</f>
        <v>591.92371004828408</v>
      </c>
      <c r="G2469">
        <f>$P$43*'Profilo fotovoltaico'!B2471+'Approvvigionamento energia'!$Q$43*'Profilo eolico'!B2471</f>
        <v>295.96185502414204</v>
      </c>
      <c r="H2469">
        <f t="shared" si="76"/>
        <v>1138.4335154826958</v>
      </c>
      <c r="I2469">
        <f>IF(LCOH!$C$28=Menu!$A$1,'Approvvigionamento energia'!C2469,0)+IF(LCOH!$C$28=Menu!$A$2,'Approvvigionamento energia'!D2469,0)+IF(LCOH!$C$28=Menu!$A$3,'Approvvigionamento energia'!E2469,0)+IF(LCOH!$C$28=Menu!$A$4,'Approvvigionamento energia'!F2469,0)+IF(LCOH!$C$28=Menu!$A$5,'Approvvigionamento energia'!G2469,0)+IF(LCOH!$C$28=Menu!$A$6,'Approvvigionamento energia'!H2469,0)</f>
        <v>591.92371004828408</v>
      </c>
      <c r="J2469">
        <f>'Approvvigionamento energia'!A2469+'Approvvigionamento energia'!B2469+'Approvvigionamento energia'!I2469</f>
        <v>794.82371004828406</v>
      </c>
      <c r="K2469">
        <f>IF(MIN(LCOH!$C$18,J2469)&gt;=$P$48*LCOH!$C$18, MIN(LCOH!$C$18,J2469),0)</f>
        <v>794.82371004828406</v>
      </c>
      <c r="L2469">
        <f t="shared" si="77"/>
        <v>0</v>
      </c>
      <c r="M2469">
        <f>K2469/LCOH!$C$18</f>
        <v>0.52988247336552274</v>
      </c>
      <c r="N2469">
        <f>K2469/LCOH!$C$34</f>
        <v>15.314522351604703</v>
      </c>
    </row>
    <row r="2470" spans="1:14" x14ac:dyDescent="0.35">
      <c r="A2470">
        <f>'Profilo fotovoltaico'!B2472*LCOH!$C$20</f>
        <v>0</v>
      </c>
      <c r="B2470">
        <f>'Profilo eolico'!B2472*LCOH!$C$21</f>
        <v>236.3</v>
      </c>
      <c r="C2470">
        <f>$P$35*'Profilo fotovoltaico'!B2472</f>
        <v>0</v>
      </c>
      <c r="D2470">
        <f>$Q$37*'Profilo eolico'!B2472</f>
        <v>1378.7242255732829</v>
      </c>
      <c r="E2470">
        <f>$P$39*'Profilo fotovoltaico'!B2472+'Approvvigionamento energia'!$Q$39*'Profilo eolico'!B2472</f>
        <v>1034.043169179962</v>
      </c>
      <c r="F2470">
        <f>$P$41*'Profilo fotovoltaico'!B2472+'Approvvigionamento energia'!$Q$41*'Profilo eolico'!B2472</f>
        <v>689.36211278664143</v>
      </c>
      <c r="G2470">
        <f>$P$43*'Profilo fotovoltaico'!B2472+'Approvvigionamento energia'!$Q$43*'Profilo eolico'!B2472</f>
        <v>344.68105639332072</v>
      </c>
      <c r="H2470">
        <f t="shared" si="76"/>
        <v>1138.4335154826958</v>
      </c>
      <c r="I2470">
        <f>IF(LCOH!$C$28=Menu!$A$1,'Approvvigionamento energia'!C2470,0)+IF(LCOH!$C$28=Menu!$A$2,'Approvvigionamento energia'!D2470,0)+IF(LCOH!$C$28=Menu!$A$3,'Approvvigionamento energia'!E2470,0)+IF(LCOH!$C$28=Menu!$A$4,'Approvvigionamento energia'!F2470,0)+IF(LCOH!$C$28=Menu!$A$5,'Approvvigionamento energia'!G2470,0)+IF(LCOH!$C$28=Menu!$A$6,'Approvvigionamento energia'!H2470,0)</f>
        <v>689.36211278664143</v>
      </c>
      <c r="J2470">
        <f>'Approvvigionamento energia'!A2470+'Approvvigionamento energia'!B2470+'Approvvigionamento energia'!I2470</f>
        <v>925.6621127866415</v>
      </c>
      <c r="K2470">
        <f>IF(MIN(LCOH!$C$18,J2470)&gt;=$P$48*LCOH!$C$18, MIN(LCOH!$C$18,J2470),0)</f>
        <v>925.6621127866415</v>
      </c>
      <c r="L2470">
        <f t="shared" si="77"/>
        <v>0</v>
      </c>
      <c r="M2470">
        <f>K2470/LCOH!$C$18</f>
        <v>0.61710807519109434</v>
      </c>
      <c r="N2470">
        <f>K2470/LCOH!$C$34</f>
        <v>17.835493502632783</v>
      </c>
    </row>
    <row r="2471" spans="1:14" x14ac:dyDescent="0.35">
      <c r="A2471">
        <f>'Profilo fotovoltaico'!B2473*LCOH!$C$20</f>
        <v>0</v>
      </c>
      <c r="B2471">
        <f>'Profilo eolico'!B2473*LCOH!$C$21</f>
        <v>256.7</v>
      </c>
      <c r="C2471">
        <f>$P$35*'Profilo fotovoltaico'!B2473</f>
        <v>0</v>
      </c>
      <c r="D2471">
        <f>$Q$37*'Profilo eolico'!B2473</f>
        <v>1497.7507774213359</v>
      </c>
      <c r="E2471">
        <f>$P$39*'Profilo fotovoltaico'!B2473+'Approvvigionamento energia'!$Q$39*'Profilo eolico'!B2473</f>
        <v>1123.3130830660018</v>
      </c>
      <c r="F2471">
        <f>$P$41*'Profilo fotovoltaico'!B2473+'Approvvigionamento energia'!$Q$41*'Profilo eolico'!B2473</f>
        <v>748.87538871066795</v>
      </c>
      <c r="G2471">
        <f>$P$43*'Profilo fotovoltaico'!B2473+'Approvvigionamento energia'!$Q$43*'Profilo eolico'!B2473</f>
        <v>374.43769435533397</v>
      </c>
      <c r="H2471">
        <f t="shared" si="76"/>
        <v>1138.4335154826958</v>
      </c>
      <c r="I2471">
        <f>IF(LCOH!$C$28=Menu!$A$1,'Approvvigionamento energia'!C2471,0)+IF(LCOH!$C$28=Menu!$A$2,'Approvvigionamento energia'!D2471,0)+IF(LCOH!$C$28=Menu!$A$3,'Approvvigionamento energia'!E2471,0)+IF(LCOH!$C$28=Menu!$A$4,'Approvvigionamento energia'!F2471,0)+IF(LCOH!$C$28=Menu!$A$5,'Approvvigionamento energia'!G2471,0)+IF(LCOH!$C$28=Menu!$A$6,'Approvvigionamento energia'!H2471,0)</f>
        <v>748.87538871066795</v>
      </c>
      <c r="J2471">
        <f>'Approvvigionamento energia'!A2471+'Approvvigionamento energia'!B2471+'Approvvigionamento energia'!I2471</f>
        <v>1005.575388710668</v>
      </c>
      <c r="K2471">
        <f>IF(MIN(LCOH!$C$18,J2471)&gt;=$P$48*LCOH!$C$18, MIN(LCOH!$C$18,J2471),0)</f>
        <v>1005.575388710668</v>
      </c>
      <c r="L2471">
        <f t="shared" si="77"/>
        <v>0</v>
      </c>
      <c r="M2471">
        <f>K2471/LCOH!$C$18</f>
        <v>0.67038359247377866</v>
      </c>
      <c r="N2471">
        <f>K2471/LCOH!$C$34</f>
        <v>19.375248337392449</v>
      </c>
    </row>
    <row r="2472" spans="1:14" x14ac:dyDescent="0.35">
      <c r="A2472">
        <f>'Profilo fotovoltaico'!B2474*LCOH!$C$20</f>
        <v>0</v>
      </c>
      <c r="B2472">
        <f>'Profilo eolico'!B2474*LCOH!$C$21</f>
        <v>227.89999999999998</v>
      </c>
      <c r="C2472">
        <f>$P$35*'Profilo fotovoltaico'!B2474</f>
        <v>0</v>
      </c>
      <c r="D2472">
        <f>$Q$37*'Profilo eolico'!B2474</f>
        <v>1329.7132924593784</v>
      </c>
      <c r="E2472">
        <f>$P$39*'Profilo fotovoltaico'!B2474+'Approvvigionamento energia'!$Q$39*'Profilo eolico'!B2474</f>
        <v>997.28496934453381</v>
      </c>
      <c r="F2472">
        <f>$P$41*'Profilo fotovoltaico'!B2474+'Approvvigionamento energia'!$Q$41*'Profilo eolico'!B2474</f>
        <v>664.8566462296892</v>
      </c>
      <c r="G2472">
        <f>$P$43*'Profilo fotovoltaico'!B2474+'Approvvigionamento energia'!$Q$43*'Profilo eolico'!B2474</f>
        <v>332.4283231148446</v>
      </c>
      <c r="H2472">
        <f t="shared" si="76"/>
        <v>1138.4335154826958</v>
      </c>
      <c r="I2472">
        <f>IF(LCOH!$C$28=Menu!$A$1,'Approvvigionamento energia'!C2472,0)+IF(LCOH!$C$28=Menu!$A$2,'Approvvigionamento energia'!D2472,0)+IF(LCOH!$C$28=Menu!$A$3,'Approvvigionamento energia'!E2472,0)+IF(LCOH!$C$28=Menu!$A$4,'Approvvigionamento energia'!F2472,0)+IF(LCOH!$C$28=Menu!$A$5,'Approvvigionamento energia'!G2472,0)+IF(LCOH!$C$28=Menu!$A$6,'Approvvigionamento energia'!H2472,0)</f>
        <v>664.8566462296892</v>
      </c>
      <c r="J2472">
        <f>'Approvvigionamento energia'!A2472+'Approvvigionamento energia'!B2472+'Approvvigionamento energia'!I2472</f>
        <v>892.75664622968918</v>
      </c>
      <c r="K2472">
        <f>IF(MIN(LCOH!$C$18,J2472)&gt;=$P$48*LCOH!$C$18, MIN(LCOH!$C$18,J2472),0)</f>
        <v>892.75664622968918</v>
      </c>
      <c r="L2472">
        <f t="shared" si="77"/>
        <v>0</v>
      </c>
      <c r="M2472">
        <f>K2472/LCOH!$C$18</f>
        <v>0.59517109748645947</v>
      </c>
      <c r="N2472">
        <f>K2472/LCOH!$C$34</f>
        <v>17.201476805967037</v>
      </c>
    </row>
    <row r="2473" spans="1:14" x14ac:dyDescent="0.35">
      <c r="A2473">
        <f>'Profilo fotovoltaico'!B2475*LCOH!$C$20</f>
        <v>0</v>
      </c>
      <c r="B2473">
        <f>'Profilo eolico'!B2475*LCOH!$C$21</f>
        <v>225.70000000000002</v>
      </c>
      <c r="C2473">
        <f>$P$35*'Profilo fotovoltaico'!B2475</f>
        <v>0</v>
      </c>
      <c r="D2473">
        <f>$Q$37*'Profilo eolico'!B2475</f>
        <v>1316.8770956914511</v>
      </c>
      <c r="E2473">
        <f>$P$39*'Profilo fotovoltaico'!B2475+'Approvvigionamento energia'!$Q$39*'Profilo eolico'!B2475</f>
        <v>987.65782176858841</v>
      </c>
      <c r="F2473">
        <f>$P$41*'Profilo fotovoltaico'!B2475+'Approvvigionamento energia'!$Q$41*'Profilo eolico'!B2475</f>
        <v>658.43854784572557</v>
      </c>
      <c r="G2473">
        <f>$P$43*'Profilo fotovoltaico'!B2475+'Approvvigionamento energia'!$Q$43*'Profilo eolico'!B2475</f>
        <v>329.21927392286278</v>
      </c>
      <c r="H2473">
        <f t="shared" si="76"/>
        <v>1138.4335154826958</v>
      </c>
      <c r="I2473">
        <f>IF(LCOH!$C$28=Menu!$A$1,'Approvvigionamento energia'!C2473,0)+IF(LCOH!$C$28=Menu!$A$2,'Approvvigionamento energia'!D2473,0)+IF(LCOH!$C$28=Menu!$A$3,'Approvvigionamento energia'!E2473,0)+IF(LCOH!$C$28=Menu!$A$4,'Approvvigionamento energia'!F2473,0)+IF(LCOH!$C$28=Menu!$A$5,'Approvvigionamento energia'!G2473,0)+IF(LCOH!$C$28=Menu!$A$6,'Approvvigionamento energia'!H2473,0)</f>
        <v>658.43854784572557</v>
      </c>
      <c r="J2473">
        <f>'Approvvigionamento energia'!A2473+'Approvvigionamento energia'!B2473+'Approvvigionamento energia'!I2473</f>
        <v>884.13854784572561</v>
      </c>
      <c r="K2473">
        <f>IF(MIN(LCOH!$C$18,J2473)&gt;=$P$48*LCOH!$C$18, MIN(LCOH!$C$18,J2473),0)</f>
        <v>884.13854784572561</v>
      </c>
      <c r="L2473">
        <f t="shared" si="77"/>
        <v>0</v>
      </c>
      <c r="M2473">
        <f>K2473/LCOH!$C$18</f>
        <v>0.5894256985638171</v>
      </c>
      <c r="N2473">
        <f>K2473/LCOH!$C$34</f>
        <v>17.035424813983152</v>
      </c>
    </row>
    <row r="2474" spans="1:14" x14ac:dyDescent="0.35">
      <c r="A2474">
        <f>'Profilo fotovoltaico'!B2476*LCOH!$C$20</f>
        <v>0</v>
      </c>
      <c r="B2474">
        <f>'Profilo eolico'!B2476*LCOH!$C$21</f>
        <v>267.90000000000003</v>
      </c>
      <c r="C2474">
        <f>$P$35*'Profilo fotovoltaico'!B2476</f>
        <v>0</v>
      </c>
      <c r="D2474">
        <f>$Q$37*'Profilo eolico'!B2476</f>
        <v>1563.0986882398749</v>
      </c>
      <c r="E2474">
        <f>$P$39*'Profilo fotovoltaico'!B2476+'Approvvigionamento energia'!$Q$39*'Profilo eolico'!B2476</f>
        <v>1172.3240161799063</v>
      </c>
      <c r="F2474">
        <f>$P$41*'Profilo fotovoltaico'!B2476+'Approvvigionamento energia'!$Q$41*'Profilo eolico'!B2476</f>
        <v>781.54934411993747</v>
      </c>
      <c r="G2474">
        <f>$P$43*'Profilo fotovoltaico'!B2476+'Approvvigionamento energia'!$Q$43*'Profilo eolico'!B2476</f>
        <v>390.77467205996874</v>
      </c>
      <c r="H2474">
        <f t="shared" si="76"/>
        <v>1138.4335154826958</v>
      </c>
      <c r="I2474">
        <f>IF(LCOH!$C$28=Menu!$A$1,'Approvvigionamento energia'!C2474,0)+IF(LCOH!$C$28=Menu!$A$2,'Approvvigionamento energia'!D2474,0)+IF(LCOH!$C$28=Menu!$A$3,'Approvvigionamento energia'!E2474,0)+IF(LCOH!$C$28=Menu!$A$4,'Approvvigionamento energia'!F2474,0)+IF(LCOH!$C$28=Menu!$A$5,'Approvvigionamento energia'!G2474,0)+IF(LCOH!$C$28=Menu!$A$6,'Approvvigionamento energia'!H2474,0)</f>
        <v>781.54934411993747</v>
      </c>
      <c r="J2474">
        <f>'Approvvigionamento energia'!A2474+'Approvvigionamento energia'!B2474+'Approvvigionamento energia'!I2474</f>
        <v>1049.4493441199375</v>
      </c>
      <c r="K2474">
        <f>IF(MIN(LCOH!$C$18,J2474)&gt;=$P$48*LCOH!$C$18, MIN(LCOH!$C$18,J2474),0)</f>
        <v>1049.4493441199375</v>
      </c>
      <c r="L2474">
        <f t="shared" si="77"/>
        <v>0</v>
      </c>
      <c r="M2474">
        <f>K2474/LCOH!$C$18</f>
        <v>0.69963289607995827</v>
      </c>
      <c r="N2474">
        <f>K2474/LCOH!$C$34</f>
        <v>20.220603932946773</v>
      </c>
    </row>
    <row r="2475" spans="1:14" x14ac:dyDescent="0.35">
      <c r="A2475">
        <f>'Profilo fotovoltaico'!B2477*LCOH!$C$20</f>
        <v>0</v>
      </c>
      <c r="B2475">
        <f>'Profilo eolico'!B2477*LCOH!$C$21</f>
        <v>275.7</v>
      </c>
      <c r="C2475">
        <f>$P$35*'Profilo fotovoltaico'!B2477</f>
        <v>0</v>
      </c>
      <c r="D2475">
        <f>$Q$37*'Profilo eolico'!B2477</f>
        <v>1608.6088404170716</v>
      </c>
      <c r="E2475">
        <f>$P$39*'Profilo fotovoltaico'!B2477+'Approvvigionamento energia'!$Q$39*'Profilo eolico'!B2477</f>
        <v>1206.4566303128038</v>
      </c>
      <c r="F2475">
        <f>$P$41*'Profilo fotovoltaico'!B2477+'Approvvigionamento energia'!$Q$41*'Profilo eolico'!B2477</f>
        <v>804.30442020853582</v>
      </c>
      <c r="G2475">
        <f>$P$43*'Profilo fotovoltaico'!B2477+'Approvvigionamento energia'!$Q$43*'Profilo eolico'!B2477</f>
        <v>402.15221010426791</v>
      </c>
      <c r="H2475">
        <f t="shared" si="76"/>
        <v>1138.4335154826958</v>
      </c>
      <c r="I2475">
        <f>IF(LCOH!$C$28=Menu!$A$1,'Approvvigionamento energia'!C2475,0)+IF(LCOH!$C$28=Menu!$A$2,'Approvvigionamento energia'!D2475,0)+IF(LCOH!$C$28=Menu!$A$3,'Approvvigionamento energia'!E2475,0)+IF(LCOH!$C$28=Menu!$A$4,'Approvvigionamento energia'!F2475,0)+IF(LCOH!$C$28=Menu!$A$5,'Approvvigionamento energia'!G2475,0)+IF(LCOH!$C$28=Menu!$A$6,'Approvvigionamento energia'!H2475,0)</f>
        <v>804.30442020853582</v>
      </c>
      <c r="J2475">
        <f>'Approvvigionamento energia'!A2475+'Approvvigionamento energia'!B2475+'Approvvigionamento energia'!I2475</f>
        <v>1080.0044202085357</v>
      </c>
      <c r="K2475">
        <f>IF(MIN(LCOH!$C$18,J2475)&gt;=$P$48*LCOH!$C$18, MIN(LCOH!$C$18,J2475),0)</f>
        <v>1080.0044202085357</v>
      </c>
      <c r="L2475">
        <f t="shared" si="77"/>
        <v>0</v>
      </c>
      <c r="M2475">
        <f>K2475/LCOH!$C$18</f>
        <v>0.72000294680569055</v>
      </c>
      <c r="N2475">
        <f>K2475/LCOH!$C$34</f>
        <v>20.809333722707819</v>
      </c>
    </row>
    <row r="2476" spans="1:14" x14ac:dyDescent="0.35">
      <c r="A2476">
        <f>'Profilo fotovoltaico'!B2478*LCOH!$C$20</f>
        <v>0</v>
      </c>
      <c r="B2476">
        <f>'Profilo eolico'!B2478*LCOH!$C$21</f>
        <v>271.89999999999998</v>
      </c>
      <c r="C2476">
        <f>$P$35*'Profilo fotovoltaico'!B2478</f>
        <v>0</v>
      </c>
      <c r="D2476">
        <f>$Q$37*'Profilo eolico'!B2478</f>
        <v>1586.4372278179244</v>
      </c>
      <c r="E2476">
        <f>$P$39*'Profilo fotovoltaico'!B2478+'Approvvigionamento energia'!$Q$39*'Profilo eolico'!B2478</f>
        <v>1189.8279208634433</v>
      </c>
      <c r="F2476">
        <f>$P$41*'Profilo fotovoltaico'!B2478+'Approvvigionamento energia'!$Q$41*'Profilo eolico'!B2478</f>
        <v>793.2186139089622</v>
      </c>
      <c r="G2476">
        <f>$P$43*'Profilo fotovoltaico'!B2478+'Approvvigionamento energia'!$Q$43*'Profilo eolico'!B2478</f>
        <v>396.6093069544811</v>
      </c>
      <c r="H2476">
        <f t="shared" si="76"/>
        <v>1138.4335154826958</v>
      </c>
      <c r="I2476">
        <f>IF(LCOH!$C$28=Menu!$A$1,'Approvvigionamento energia'!C2476,0)+IF(LCOH!$C$28=Menu!$A$2,'Approvvigionamento energia'!D2476,0)+IF(LCOH!$C$28=Menu!$A$3,'Approvvigionamento energia'!E2476,0)+IF(LCOH!$C$28=Menu!$A$4,'Approvvigionamento energia'!F2476,0)+IF(LCOH!$C$28=Menu!$A$5,'Approvvigionamento energia'!G2476,0)+IF(LCOH!$C$28=Menu!$A$6,'Approvvigionamento energia'!H2476,0)</f>
        <v>793.2186139089622</v>
      </c>
      <c r="J2476">
        <f>'Approvvigionamento energia'!A2476+'Approvvigionamento energia'!B2476+'Approvvigionamento energia'!I2476</f>
        <v>1065.1186139089623</v>
      </c>
      <c r="K2476">
        <f>IF(MIN(LCOH!$C$18,J2476)&gt;=$P$48*LCOH!$C$18, MIN(LCOH!$C$18,J2476),0)</f>
        <v>1065.1186139089623</v>
      </c>
      <c r="L2476">
        <f t="shared" si="77"/>
        <v>0</v>
      </c>
      <c r="M2476">
        <f>K2476/LCOH!$C$18</f>
        <v>0.71007907593930819</v>
      </c>
      <c r="N2476">
        <f>K2476/LCOH!$C$34</f>
        <v>20.522516645644746</v>
      </c>
    </row>
    <row r="2477" spans="1:14" x14ac:dyDescent="0.35">
      <c r="A2477">
        <f>'Profilo fotovoltaico'!B2479*LCOH!$C$20</f>
        <v>0</v>
      </c>
      <c r="B2477">
        <f>'Profilo eolico'!B2479*LCOH!$C$21</f>
        <v>263.90000000000003</v>
      </c>
      <c r="C2477">
        <f>$P$35*'Profilo fotovoltaico'!B2479</f>
        <v>0</v>
      </c>
      <c r="D2477">
        <f>$Q$37*'Profilo eolico'!B2479</f>
        <v>1539.7601486618255</v>
      </c>
      <c r="E2477">
        <f>$P$39*'Profilo fotovoltaico'!B2479+'Approvvigionamento energia'!$Q$39*'Profilo eolico'!B2479</f>
        <v>1154.820111496369</v>
      </c>
      <c r="F2477">
        <f>$P$41*'Profilo fotovoltaico'!B2479+'Approvvigionamento energia'!$Q$41*'Profilo eolico'!B2479</f>
        <v>769.88007433091275</v>
      </c>
      <c r="G2477">
        <f>$P$43*'Profilo fotovoltaico'!B2479+'Approvvigionamento energia'!$Q$43*'Profilo eolico'!B2479</f>
        <v>384.94003716545637</v>
      </c>
      <c r="H2477">
        <f t="shared" si="76"/>
        <v>1138.4335154826958</v>
      </c>
      <c r="I2477">
        <f>IF(LCOH!$C$28=Menu!$A$1,'Approvvigionamento energia'!C2477,0)+IF(LCOH!$C$28=Menu!$A$2,'Approvvigionamento energia'!D2477,0)+IF(LCOH!$C$28=Menu!$A$3,'Approvvigionamento energia'!E2477,0)+IF(LCOH!$C$28=Menu!$A$4,'Approvvigionamento energia'!F2477,0)+IF(LCOH!$C$28=Menu!$A$5,'Approvvigionamento energia'!G2477,0)+IF(LCOH!$C$28=Menu!$A$6,'Approvvigionamento energia'!H2477,0)</f>
        <v>769.88007433091275</v>
      </c>
      <c r="J2477">
        <f>'Approvvigionamento energia'!A2477+'Approvvigionamento energia'!B2477+'Approvvigionamento energia'!I2477</f>
        <v>1033.7800743309128</v>
      </c>
      <c r="K2477">
        <f>IF(MIN(LCOH!$C$18,J2477)&gt;=$P$48*LCOH!$C$18, MIN(LCOH!$C$18,J2477),0)</f>
        <v>1033.7800743309128</v>
      </c>
      <c r="L2477">
        <f t="shared" si="77"/>
        <v>0</v>
      </c>
      <c r="M2477">
        <f>K2477/LCOH!$C$18</f>
        <v>0.68918671622060856</v>
      </c>
      <c r="N2477">
        <f>K2477/LCOH!$C$34</f>
        <v>19.918691220248803</v>
      </c>
    </row>
    <row r="2478" spans="1:14" x14ac:dyDescent="0.35">
      <c r="A2478">
        <f>'Profilo fotovoltaico'!B2480*LCOH!$C$20</f>
        <v>1</v>
      </c>
      <c r="B2478">
        <f>'Profilo eolico'!B2480*LCOH!$C$21</f>
        <v>252.5</v>
      </c>
      <c r="C2478">
        <f>$P$35*'Profilo fotovoltaico'!B2480</f>
        <v>7.3546121876220649</v>
      </c>
      <c r="D2478">
        <f>$Q$37*'Profilo eolico'!B2480</f>
        <v>1473.2453108643838</v>
      </c>
      <c r="E2478">
        <f>$P$39*'Profilo fotovoltaico'!B2480+'Approvvigionamento energia'!$Q$39*'Profilo eolico'!B2480</f>
        <v>1106.7726361951934</v>
      </c>
      <c r="F2478">
        <f>$P$41*'Profilo fotovoltaico'!B2480+'Approvvigionamento energia'!$Q$41*'Profilo eolico'!B2480</f>
        <v>740.2999615260029</v>
      </c>
      <c r="G2478">
        <f>$P$43*'Profilo fotovoltaico'!B2480+'Approvvigionamento energia'!$Q$43*'Profilo eolico'!B2480</f>
        <v>373.82728685681252</v>
      </c>
      <c r="H2478">
        <f t="shared" si="76"/>
        <v>1138.4335154826958</v>
      </c>
      <c r="I2478">
        <f>IF(LCOH!$C$28=Menu!$A$1,'Approvvigionamento energia'!C2478,0)+IF(LCOH!$C$28=Menu!$A$2,'Approvvigionamento energia'!D2478,0)+IF(LCOH!$C$28=Menu!$A$3,'Approvvigionamento energia'!E2478,0)+IF(LCOH!$C$28=Menu!$A$4,'Approvvigionamento energia'!F2478,0)+IF(LCOH!$C$28=Menu!$A$5,'Approvvigionamento energia'!G2478,0)+IF(LCOH!$C$28=Menu!$A$6,'Approvvigionamento energia'!H2478,0)</f>
        <v>740.2999615260029</v>
      </c>
      <c r="J2478">
        <f>'Approvvigionamento energia'!A2478+'Approvvigionamento energia'!B2478+'Approvvigionamento energia'!I2478</f>
        <v>993.7999615260029</v>
      </c>
      <c r="K2478">
        <f>IF(MIN(LCOH!$C$18,J2478)&gt;=$P$48*LCOH!$C$18, MIN(LCOH!$C$18,J2478),0)</f>
        <v>993.7999615260029</v>
      </c>
      <c r="L2478">
        <f t="shared" si="77"/>
        <v>0</v>
      </c>
      <c r="M2478">
        <f>K2478/LCOH!$C$18</f>
        <v>0.66253330768400198</v>
      </c>
      <c r="N2478">
        <f>K2478/LCOH!$C$34</f>
        <v>19.148361493757282</v>
      </c>
    </row>
    <row r="2479" spans="1:14" x14ac:dyDescent="0.35">
      <c r="A2479">
        <f>'Profilo fotovoltaico'!B2481*LCOH!$C$20</f>
        <v>50</v>
      </c>
      <c r="B2479">
        <f>'Profilo eolico'!B2481*LCOH!$C$21</f>
        <v>238.9</v>
      </c>
      <c r="C2479">
        <f>$P$35*'Profilo fotovoltaico'!B2481</f>
        <v>367.73060938110325</v>
      </c>
      <c r="D2479">
        <f>$Q$37*'Profilo eolico'!B2481</f>
        <v>1393.894276299015</v>
      </c>
      <c r="E2479">
        <f>$P$39*'Profilo fotovoltaico'!B2481+'Approvvigionamento energia'!$Q$39*'Profilo eolico'!B2481</f>
        <v>1137.3533595695369</v>
      </c>
      <c r="F2479">
        <f>$P$41*'Profilo fotovoltaico'!B2481+'Approvvigionamento energia'!$Q$41*'Profilo eolico'!B2481</f>
        <v>880.81244284005913</v>
      </c>
      <c r="G2479">
        <f>$P$43*'Profilo fotovoltaico'!B2481+'Approvvigionamento energia'!$Q$43*'Profilo eolico'!B2481</f>
        <v>624.27152611058114</v>
      </c>
      <c r="H2479">
        <f t="shared" si="76"/>
        <v>1138.4335154826958</v>
      </c>
      <c r="I2479">
        <f>IF(LCOH!$C$28=Menu!$A$1,'Approvvigionamento energia'!C2479,0)+IF(LCOH!$C$28=Menu!$A$2,'Approvvigionamento energia'!D2479,0)+IF(LCOH!$C$28=Menu!$A$3,'Approvvigionamento energia'!E2479,0)+IF(LCOH!$C$28=Menu!$A$4,'Approvvigionamento energia'!F2479,0)+IF(LCOH!$C$28=Menu!$A$5,'Approvvigionamento energia'!G2479,0)+IF(LCOH!$C$28=Menu!$A$6,'Approvvigionamento energia'!H2479,0)</f>
        <v>880.81244284005913</v>
      </c>
      <c r="J2479">
        <f>'Approvvigionamento energia'!A2479+'Approvvigionamento energia'!B2479+'Approvvigionamento energia'!I2479</f>
        <v>1169.7124428400591</v>
      </c>
      <c r="K2479">
        <f>IF(MIN(LCOH!$C$18,J2479)&gt;=$P$48*LCOH!$C$18, MIN(LCOH!$C$18,J2479),0)</f>
        <v>1169.7124428400591</v>
      </c>
      <c r="L2479">
        <f t="shared" si="77"/>
        <v>0</v>
      </c>
      <c r="M2479">
        <f>K2479/LCOH!$C$18</f>
        <v>0.77980829522670603</v>
      </c>
      <c r="N2479">
        <f>K2479/LCOH!$C$34</f>
        <v>22.537812000771851</v>
      </c>
    </row>
    <row r="2480" spans="1:14" x14ac:dyDescent="0.35">
      <c r="A2480">
        <f>'Profilo fotovoltaico'!B2482*LCOH!$C$20</f>
        <v>163</v>
      </c>
      <c r="B2480">
        <f>'Profilo eolico'!B2482*LCOH!$C$21</f>
        <v>209.7</v>
      </c>
      <c r="C2480">
        <f>$P$35*'Profilo fotovoltaico'!B2482</f>
        <v>1198.8017865823967</v>
      </c>
      <c r="D2480">
        <f>$Q$37*'Profilo eolico'!B2482</f>
        <v>1223.5229373792527</v>
      </c>
      <c r="E2480">
        <f>$P$39*'Profilo fotovoltaico'!B2482+'Approvvigionamento energia'!$Q$39*'Profilo eolico'!B2482</f>
        <v>1217.3426496800384</v>
      </c>
      <c r="F2480">
        <f>$P$41*'Profilo fotovoltaico'!B2482+'Approvvigionamento energia'!$Q$41*'Profilo eolico'!B2482</f>
        <v>1211.1623619808247</v>
      </c>
      <c r="G2480">
        <f>$P$43*'Profilo fotovoltaico'!B2482+'Approvvigionamento energia'!$Q$43*'Profilo eolico'!B2482</f>
        <v>1204.9820742816107</v>
      </c>
      <c r="H2480">
        <f t="shared" si="76"/>
        <v>1138.4335154826958</v>
      </c>
      <c r="I2480">
        <f>IF(LCOH!$C$28=Menu!$A$1,'Approvvigionamento energia'!C2480,0)+IF(LCOH!$C$28=Menu!$A$2,'Approvvigionamento energia'!D2480,0)+IF(LCOH!$C$28=Menu!$A$3,'Approvvigionamento energia'!E2480,0)+IF(LCOH!$C$28=Menu!$A$4,'Approvvigionamento energia'!F2480,0)+IF(LCOH!$C$28=Menu!$A$5,'Approvvigionamento energia'!G2480,0)+IF(LCOH!$C$28=Menu!$A$6,'Approvvigionamento energia'!H2480,0)</f>
        <v>1211.1623619808247</v>
      </c>
      <c r="J2480">
        <f>'Approvvigionamento energia'!A2480+'Approvvigionamento energia'!B2480+'Approvvigionamento energia'!I2480</f>
        <v>1583.8623619808247</v>
      </c>
      <c r="K2480">
        <f>IF(MIN(LCOH!$C$18,J2480)&gt;=$P$48*LCOH!$C$18, MIN(LCOH!$C$18,J2480),0)</f>
        <v>1500</v>
      </c>
      <c r="L2480">
        <f t="shared" si="77"/>
        <v>83.862361980824744</v>
      </c>
      <c r="M2480">
        <f>K2480/LCOH!$C$18</f>
        <v>1</v>
      </c>
      <c r="N2480">
        <f>K2480/LCOH!$C$34</f>
        <v>28.901734104046245</v>
      </c>
    </row>
    <row r="2481" spans="1:14" x14ac:dyDescent="0.35">
      <c r="A2481">
        <f>'Profilo fotovoltaico'!B2483*LCOH!$C$20</f>
        <v>306</v>
      </c>
      <c r="B2481">
        <f>'Profilo eolico'!B2483*LCOH!$C$21</f>
        <v>184.10000000000002</v>
      </c>
      <c r="C2481">
        <f>$P$35*'Profilo fotovoltaico'!B2483</f>
        <v>2250.5113294123516</v>
      </c>
      <c r="D2481">
        <f>$Q$37*'Profilo eolico'!B2483</f>
        <v>1074.1562840797349</v>
      </c>
      <c r="E2481">
        <f>$P$39*'Profilo fotovoltaico'!B2483+'Approvvigionamento energia'!$Q$39*'Profilo eolico'!B2483</f>
        <v>1368.2450454128891</v>
      </c>
      <c r="F2481">
        <f>$P$41*'Profilo fotovoltaico'!B2483+'Approvvigionamento energia'!$Q$41*'Profilo eolico'!B2483</f>
        <v>1662.3338067460431</v>
      </c>
      <c r="G2481">
        <f>$P$43*'Profilo fotovoltaico'!B2483+'Approvvigionamento energia'!$Q$43*'Profilo eolico'!B2483</f>
        <v>1956.4225680791976</v>
      </c>
      <c r="H2481">
        <f t="shared" si="76"/>
        <v>1138.4335154826958</v>
      </c>
      <c r="I2481">
        <f>IF(LCOH!$C$28=Menu!$A$1,'Approvvigionamento energia'!C2481,0)+IF(LCOH!$C$28=Menu!$A$2,'Approvvigionamento energia'!D2481,0)+IF(LCOH!$C$28=Menu!$A$3,'Approvvigionamento energia'!E2481,0)+IF(LCOH!$C$28=Menu!$A$4,'Approvvigionamento energia'!F2481,0)+IF(LCOH!$C$28=Menu!$A$5,'Approvvigionamento energia'!G2481,0)+IF(LCOH!$C$28=Menu!$A$6,'Approvvigionamento energia'!H2481,0)</f>
        <v>1662.3338067460431</v>
      </c>
      <c r="J2481">
        <f>'Approvvigionamento energia'!A2481+'Approvvigionamento energia'!B2481+'Approvvigionamento energia'!I2481</f>
        <v>2152.433806746043</v>
      </c>
      <c r="K2481">
        <f>IF(MIN(LCOH!$C$18,J2481)&gt;=$P$48*LCOH!$C$18, MIN(LCOH!$C$18,J2481),0)</f>
        <v>1500</v>
      </c>
      <c r="L2481">
        <f t="shared" si="77"/>
        <v>652.43380674604305</v>
      </c>
      <c r="M2481">
        <f>K2481/LCOH!$C$18</f>
        <v>1</v>
      </c>
      <c r="N2481">
        <f>K2481/LCOH!$C$34</f>
        <v>28.901734104046245</v>
      </c>
    </row>
    <row r="2482" spans="1:14" x14ac:dyDescent="0.35">
      <c r="A2482">
        <f>'Profilo fotovoltaico'!B2484*LCOH!$C$20</f>
        <v>444</v>
      </c>
      <c r="B2482">
        <f>'Profilo eolico'!B2484*LCOH!$C$21</f>
        <v>260.5</v>
      </c>
      <c r="C2482">
        <f>$P$35*'Profilo fotovoltaico'!B2484</f>
        <v>3265.4478113041969</v>
      </c>
      <c r="D2482">
        <f>$Q$37*'Profilo eolico'!B2484</f>
        <v>1519.9223900204831</v>
      </c>
      <c r="E2482">
        <f>$P$39*'Profilo fotovoltaico'!B2484+'Approvvigionamento energia'!$Q$39*'Profilo eolico'!B2484</f>
        <v>1956.3037453414115</v>
      </c>
      <c r="F2482">
        <f>$P$41*'Profilo fotovoltaico'!B2484+'Approvvigionamento energia'!$Q$41*'Profilo eolico'!B2484</f>
        <v>2392.6851006623401</v>
      </c>
      <c r="G2482">
        <f>$P$43*'Profilo fotovoltaico'!B2484+'Approvvigionamento energia'!$Q$43*'Profilo eolico'!B2484</f>
        <v>2829.0664559832685</v>
      </c>
      <c r="H2482">
        <f t="shared" si="76"/>
        <v>1138.4335154826958</v>
      </c>
      <c r="I2482">
        <f>IF(LCOH!$C$28=Menu!$A$1,'Approvvigionamento energia'!C2482,0)+IF(LCOH!$C$28=Menu!$A$2,'Approvvigionamento energia'!D2482,0)+IF(LCOH!$C$28=Menu!$A$3,'Approvvigionamento energia'!E2482,0)+IF(LCOH!$C$28=Menu!$A$4,'Approvvigionamento energia'!F2482,0)+IF(LCOH!$C$28=Menu!$A$5,'Approvvigionamento energia'!G2482,0)+IF(LCOH!$C$28=Menu!$A$6,'Approvvigionamento energia'!H2482,0)</f>
        <v>2392.6851006623401</v>
      </c>
      <c r="J2482">
        <f>'Approvvigionamento energia'!A2482+'Approvvigionamento energia'!B2482+'Approvvigionamento energia'!I2482</f>
        <v>3097.1851006623401</v>
      </c>
      <c r="K2482">
        <f>IF(MIN(LCOH!$C$18,J2482)&gt;=$P$48*LCOH!$C$18, MIN(LCOH!$C$18,J2482),0)</f>
        <v>1500</v>
      </c>
      <c r="L2482">
        <f t="shared" si="77"/>
        <v>1597.1851006623401</v>
      </c>
      <c r="M2482">
        <f>K2482/LCOH!$C$18</f>
        <v>1</v>
      </c>
      <c r="N2482">
        <f>K2482/LCOH!$C$34</f>
        <v>28.901734104046245</v>
      </c>
    </row>
    <row r="2483" spans="1:14" x14ac:dyDescent="0.35">
      <c r="A2483">
        <f>'Profilo fotovoltaico'!B2485*LCOH!$C$20</f>
        <v>541</v>
      </c>
      <c r="B2483">
        <f>'Profilo eolico'!B2485*LCOH!$C$21</f>
        <v>386.5</v>
      </c>
      <c r="C2483">
        <f>$P$35*'Profilo fotovoltaico'!B2485</f>
        <v>3978.8451935035373</v>
      </c>
      <c r="D2483">
        <f>$Q$37*'Profilo eolico'!B2485</f>
        <v>2255.0863867290468</v>
      </c>
      <c r="E2483">
        <f>$P$39*'Profilo fotovoltaico'!B2485+'Approvvigionamento energia'!$Q$39*'Profilo eolico'!B2485</f>
        <v>2686.0260884226691</v>
      </c>
      <c r="F2483">
        <f>$P$41*'Profilo fotovoltaico'!B2485+'Approvvigionamento energia'!$Q$41*'Profilo eolico'!B2485</f>
        <v>3116.9657901162918</v>
      </c>
      <c r="G2483">
        <f>$P$43*'Profilo fotovoltaico'!B2485+'Approvvigionamento energia'!$Q$43*'Profilo eolico'!B2485</f>
        <v>3547.9054918099146</v>
      </c>
      <c r="H2483">
        <f t="shared" si="76"/>
        <v>1138.4335154826958</v>
      </c>
      <c r="I2483">
        <f>IF(LCOH!$C$28=Menu!$A$1,'Approvvigionamento energia'!C2483,0)+IF(LCOH!$C$28=Menu!$A$2,'Approvvigionamento energia'!D2483,0)+IF(LCOH!$C$28=Menu!$A$3,'Approvvigionamento energia'!E2483,0)+IF(LCOH!$C$28=Menu!$A$4,'Approvvigionamento energia'!F2483,0)+IF(LCOH!$C$28=Menu!$A$5,'Approvvigionamento energia'!G2483,0)+IF(LCOH!$C$28=Menu!$A$6,'Approvvigionamento energia'!H2483,0)</f>
        <v>3116.9657901162918</v>
      </c>
      <c r="J2483">
        <f>'Approvvigionamento energia'!A2483+'Approvvigionamento energia'!B2483+'Approvvigionamento energia'!I2483</f>
        <v>4044.4657901162918</v>
      </c>
      <c r="K2483">
        <f>IF(MIN(LCOH!$C$18,J2483)&gt;=$P$48*LCOH!$C$18, MIN(LCOH!$C$18,J2483),0)</f>
        <v>1500</v>
      </c>
      <c r="L2483">
        <f t="shared" si="77"/>
        <v>2544.4657901162918</v>
      </c>
      <c r="M2483">
        <f>K2483/LCOH!$C$18</f>
        <v>1</v>
      </c>
      <c r="N2483">
        <f>K2483/LCOH!$C$34</f>
        <v>28.901734104046245</v>
      </c>
    </row>
    <row r="2484" spans="1:14" x14ac:dyDescent="0.35">
      <c r="A2484">
        <f>'Profilo fotovoltaico'!B2486*LCOH!$C$20</f>
        <v>592</v>
      </c>
      <c r="B2484">
        <f>'Profilo eolico'!B2486*LCOH!$C$21</f>
        <v>478.5</v>
      </c>
      <c r="C2484">
        <f>$P$35*'Profilo fotovoltaico'!B2486</f>
        <v>4353.9304150722619</v>
      </c>
      <c r="D2484">
        <f>$Q$37*'Profilo eolico'!B2486</f>
        <v>2791.8727970241885</v>
      </c>
      <c r="E2484">
        <f>$P$39*'Profilo fotovoltaico'!B2486+'Approvvigionamento energia'!$Q$39*'Profilo eolico'!B2486</f>
        <v>3182.3872015362067</v>
      </c>
      <c r="F2484">
        <f>$P$41*'Profilo fotovoltaico'!B2486+'Approvvigionamento energia'!$Q$41*'Profilo eolico'!B2486</f>
        <v>3572.9016060482254</v>
      </c>
      <c r="G2484">
        <f>$P$43*'Profilo fotovoltaico'!B2486+'Approvvigionamento energia'!$Q$43*'Profilo eolico'!B2486</f>
        <v>3963.4160105602441</v>
      </c>
      <c r="H2484">
        <f t="shared" si="76"/>
        <v>1138.4335154826958</v>
      </c>
      <c r="I2484">
        <f>IF(LCOH!$C$28=Menu!$A$1,'Approvvigionamento energia'!C2484,0)+IF(LCOH!$C$28=Menu!$A$2,'Approvvigionamento energia'!D2484,0)+IF(LCOH!$C$28=Menu!$A$3,'Approvvigionamento energia'!E2484,0)+IF(LCOH!$C$28=Menu!$A$4,'Approvvigionamento energia'!F2484,0)+IF(LCOH!$C$28=Menu!$A$5,'Approvvigionamento energia'!G2484,0)+IF(LCOH!$C$28=Menu!$A$6,'Approvvigionamento energia'!H2484,0)</f>
        <v>3572.9016060482254</v>
      </c>
      <c r="J2484">
        <f>'Approvvigionamento energia'!A2484+'Approvvigionamento energia'!B2484+'Approvvigionamento energia'!I2484</f>
        <v>4643.4016060482254</v>
      </c>
      <c r="K2484">
        <f>IF(MIN(LCOH!$C$18,J2484)&gt;=$P$48*LCOH!$C$18, MIN(LCOH!$C$18,J2484),0)</f>
        <v>1500</v>
      </c>
      <c r="L2484">
        <f t="shared" si="77"/>
        <v>3143.4016060482254</v>
      </c>
      <c r="M2484">
        <f>K2484/LCOH!$C$18</f>
        <v>1</v>
      </c>
      <c r="N2484">
        <f>K2484/LCOH!$C$34</f>
        <v>28.901734104046245</v>
      </c>
    </row>
    <row r="2485" spans="1:14" x14ac:dyDescent="0.35">
      <c r="A2485">
        <f>'Profilo fotovoltaico'!B2487*LCOH!$C$20</f>
        <v>592</v>
      </c>
      <c r="B2485">
        <f>'Profilo eolico'!B2487*LCOH!$C$21</f>
        <v>525.59999999999991</v>
      </c>
      <c r="C2485">
        <f>$P$35*'Profilo fotovoltaico'!B2487</f>
        <v>4353.9304150722619</v>
      </c>
      <c r="D2485">
        <f>$Q$37*'Profilo eolico'!B2487</f>
        <v>3066.684100555723</v>
      </c>
      <c r="E2485">
        <f>$P$39*'Profilo fotovoltaico'!B2487+'Approvvigionamento energia'!$Q$39*'Profilo eolico'!B2487</f>
        <v>3388.4956791848576</v>
      </c>
      <c r="F2485">
        <f>$P$41*'Profilo fotovoltaico'!B2487+'Approvvigionamento energia'!$Q$41*'Profilo eolico'!B2487</f>
        <v>3710.3072578139927</v>
      </c>
      <c r="G2485">
        <f>$P$43*'Profilo fotovoltaico'!B2487+'Approvvigionamento energia'!$Q$43*'Profilo eolico'!B2487</f>
        <v>4032.1188364431277</v>
      </c>
      <c r="H2485">
        <f t="shared" si="76"/>
        <v>1138.4335154826958</v>
      </c>
      <c r="I2485">
        <f>IF(LCOH!$C$28=Menu!$A$1,'Approvvigionamento energia'!C2485,0)+IF(LCOH!$C$28=Menu!$A$2,'Approvvigionamento energia'!D2485,0)+IF(LCOH!$C$28=Menu!$A$3,'Approvvigionamento energia'!E2485,0)+IF(LCOH!$C$28=Menu!$A$4,'Approvvigionamento energia'!F2485,0)+IF(LCOH!$C$28=Menu!$A$5,'Approvvigionamento energia'!G2485,0)+IF(LCOH!$C$28=Menu!$A$6,'Approvvigionamento energia'!H2485,0)</f>
        <v>3710.3072578139927</v>
      </c>
      <c r="J2485">
        <f>'Approvvigionamento energia'!A2485+'Approvvigionamento energia'!B2485+'Approvvigionamento energia'!I2485</f>
        <v>4827.9072578139931</v>
      </c>
      <c r="K2485">
        <f>IF(MIN(LCOH!$C$18,J2485)&gt;=$P$48*LCOH!$C$18, MIN(LCOH!$C$18,J2485),0)</f>
        <v>1500</v>
      </c>
      <c r="L2485">
        <f t="shared" si="77"/>
        <v>3327.9072578139931</v>
      </c>
      <c r="M2485">
        <f>K2485/LCOH!$C$18</f>
        <v>1</v>
      </c>
      <c r="N2485">
        <f>K2485/LCOH!$C$34</f>
        <v>28.901734104046245</v>
      </c>
    </row>
    <row r="2486" spans="1:14" x14ac:dyDescent="0.35">
      <c r="A2486">
        <f>'Profilo fotovoltaico'!B2488*LCOH!$C$20</f>
        <v>549</v>
      </c>
      <c r="B2486">
        <f>'Profilo eolico'!B2488*LCOH!$C$21</f>
        <v>549.69999999999993</v>
      </c>
      <c r="C2486">
        <f>$P$35*'Profilo fotovoltaico'!B2488</f>
        <v>4037.6820910045139</v>
      </c>
      <c r="D2486">
        <f>$Q$37*'Profilo eolico'!B2488</f>
        <v>3207.298801513472</v>
      </c>
      <c r="E2486">
        <f>$P$39*'Profilo fotovoltaico'!B2488+'Approvvigionamento energia'!$Q$39*'Profilo eolico'!B2488</f>
        <v>3414.8946238862322</v>
      </c>
      <c r="F2486">
        <f>$P$41*'Profilo fotovoltaico'!B2488+'Approvvigionamento energia'!$Q$41*'Profilo eolico'!B2488</f>
        <v>3622.490446258993</v>
      </c>
      <c r="G2486">
        <f>$P$43*'Profilo fotovoltaico'!B2488+'Approvvigionamento energia'!$Q$43*'Profilo eolico'!B2488</f>
        <v>3830.0862686317537</v>
      </c>
      <c r="H2486">
        <f t="shared" si="76"/>
        <v>1138.4335154826958</v>
      </c>
      <c r="I2486">
        <f>IF(LCOH!$C$28=Menu!$A$1,'Approvvigionamento energia'!C2486,0)+IF(LCOH!$C$28=Menu!$A$2,'Approvvigionamento energia'!D2486,0)+IF(LCOH!$C$28=Menu!$A$3,'Approvvigionamento energia'!E2486,0)+IF(LCOH!$C$28=Menu!$A$4,'Approvvigionamento energia'!F2486,0)+IF(LCOH!$C$28=Menu!$A$5,'Approvvigionamento energia'!G2486,0)+IF(LCOH!$C$28=Menu!$A$6,'Approvvigionamento energia'!H2486,0)</f>
        <v>3622.490446258993</v>
      </c>
      <c r="J2486">
        <f>'Approvvigionamento energia'!A2486+'Approvvigionamento energia'!B2486+'Approvvigionamento energia'!I2486</f>
        <v>4721.1904462589928</v>
      </c>
      <c r="K2486">
        <f>IF(MIN(LCOH!$C$18,J2486)&gt;=$P$48*LCOH!$C$18, MIN(LCOH!$C$18,J2486),0)</f>
        <v>1500</v>
      </c>
      <c r="L2486">
        <f t="shared" si="77"/>
        <v>3221.1904462589928</v>
      </c>
      <c r="M2486">
        <f>K2486/LCOH!$C$18</f>
        <v>1</v>
      </c>
      <c r="N2486">
        <f>K2486/LCOH!$C$34</f>
        <v>28.901734104046245</v>
      </c>
    </row>
    <row r="2487" spans="1:14" x14ac:dyDescent="0.35">
      <c r="A2487">
        <f>'Profilo fotovoltaico'!B2489*LCOH!$C$20</f>
        <v>472</v>
      </c>
      <c r="B2487">
        <f>'Profilo eolico'!B2489*LCOH!$C$21</f>
        <v>548.20000000000005</v>
      </c>
      <c r="C2487">
        <f>$P$35*'Profilo fotovoltaico'!B2489</f>
        <v>3471.3769525576145</v>
      </c>
      <c r="D2487">
        <f>$Q$37*'Profilo eolico'!B2489</f>
        <v>3198.5468491717038</v>
      </c>
      <c r="E2487">
        <f>$P$39*'Profilo fotovoltaico'!B2489+'Approvvigionamento energia'!$Q$39*'Profilo eolico'!B2489</f>
        <v>3266.7543750181812</v>
      </c>
      <c r="F2487">
        <f>$P$41*'Profilo fotovoltaico'!B2489+'Approvvigionamento energia'!$Q$41*'Profilo eolico'!B2489</f>
        <v>3334.9619008646591</v>
      </c>
      <c r="G2487">
        <f>$P$43*'Profilo fotovoltaico'!B2489+'Approvvigionamento energia'!$Q$43*'Profilo eolico'!B2489</f>
        <v>3403.169426711137</v>
      </c>
      <c r="H2487">
        <f t="shared" si="76"/>
        <v>1138.4335154826958</v>
      </c>
      <c r="I2487">
        <f>IF(LCOH!$C$28=Menu!$A$1,'Approvvigionamento energia'!C2487,0)+IF(LCOH!$C$28=Menu!$A$2,'Approvvigionamento energia'!D2487,0)+IF(LCOH!$C$28=Menu!$A$3,'Approvvigionamento energia'!E2487,0)+IF(LCOH!$C$28=Menu!$A$4,'Approvvigionamento energia'!F2487,0)+IF(LCOH!$C$28=Menu!$A$5,'Approvvigionamento energia'!G2487,0)+IF(LCOH!$C$28=Menu!$A$6,'Approvvigionamento energia'!H2487,0)</f>
        <v>3334.9619008646591</v>
      </c>
      <c r="J2487">
        <f>'Approvvigionamento energia'!A2487+'Approvvigionamento energia'!B2487+'Approvvigionamento energia'!I2487</f>
        <v>4355.1619008646594</v>
      </c>
      <c r="K2487">
        <f>IF(MIN(LCOH!$C$18,J2487)&gt;=$P$48*LCOH!$C$18, MIN(LCOH!$C$18,J2487),0)</f>
        <v>1500</v>
      </c>
      <c r="L2487">
        <f t="shared" si="77"/>
        <v>2855.1619008646594</v>
      </c>
      <c r="M2487">
        <f>K2487/LCOH!$C$18</f>
        <v>1</v>
      </c>
      <c r="N2487">
        <f>K2487/LCOH!$C$34</f>
        <v>28.901734104046245</v>
      </c>
    </row>
    <row r="2488" spans="1:14" x14ac:dyDescent="0.35">
      <c r="A2488">
        <f>'Profilo fotovoltaico'!B2490*LCOH!$C$20</f>
        <v>367</v>
      </c>
      <c r="B2488">
        <f>'Profilo eolico'!B2490*LCOH!$C$21</f>
        <v>518.9</v>
      </c>
      <c r="C2488">
        <f>$P$35*'Profilo fotovoltaico'!B2490</f>
        <v>2699.1426728572978</v>
      </c>
      <c r="D2488">
        <f>$Q$37*'Profilo eolico'!B2490</f>
        <v>3027.5920467624901</v>
      </c>
      <c r="E2488">
        <f>$P$39*'Profilo fotovoltaico'!B2490+'Approvvigionamento energia'!$Q$39*'Profilo eolico'!B2490</f>
        <v>2945.4797032861916</v>
      </c>
      <c r="F2488">
        <f>$P$41*'Profilo fotovoltaico'!B2490+'Approvvigionamento energia'!$Q$41*'Profilo eolico'!B2490</f>
        <v>2863.367359809894</v>
      </c>
      <c r="G2488">
        <f>$P$43*'Profilo fotovoltaico'!B2490+'Approvvigionamento energia'!$Q$43*'Profilo eolico'!B2490</f>
        <v>2781.2550163335959</v>
      </c>
      <c r="H2488">
        <f t="shared" si="76"/>
        <v>1138.4335154826958</v>
      </c>
      <c r="I2488">
        <f>IF(LCOH!$C$28=Menu!$A$1,'Approvvigionamento energia'!C2488,0)+IF(LCOH!$C$28=Menu!$A$2,'Approvvigionamento energia'!D2488,0)+IF(LCOH!$C$28=Menu!$A$3,'Approvvigionamento energia'!E2488,0)+IF(LCOH!$C$28=Menu!$A$4,'Approvvigionamento energia'!F2488,0)+IF(LCOH!$C$28=Menu!$A$5,'Approvvigionamento energia'!G2488,0)+IF(LCOH!$C$28=Menu!$A$6,'Approvvigionamento energia'!H2488,0)</f>
        <v>2863.367359809894</v>
      </c>
      <c r="J2488">
        <f>'Approvvigionamento energia'!A2488+'Approvvigionamento energia'!B2488+'Approvvigionamento energia'!I2488</f>
        <v>3749.2673598098941</v>
      </c>
      <c r="K2488">
        <f>IF(MIN(LCOH!$C$18,J2488)&gt;=$P$48*LCOH!$C$18, MIN(LCOH!$C$18,J2488),0)</f>
        <v>1500</v>
      </c>
      <c r="L2488">
        <f t="shared" si="77"/>
        <v>2249.2673598098941</v>
      </c>
      <c r="M2488">
        <f>K2488/LCOH!$C$18</f>
        <v>1</v>
      </c>
      <c r="N2488">
        <f>K2488/LCOH!$C$34</f>
        <v>28.901734104046245</v>
      </c>
    </row>
    <row r="2489" spans="1:14" x14ac:dyDescent="0.35">
      <c r="A2489">
        <f>'Profilo fotovoltaico'!B2491*LCOH!$C$20</f>
        <v>243</v>
      </c>
      <c r="B2489">
        <f>'Profilo eolico'!B2491*LCOH!$C$21</f>
        <v>466.6</v>
      </c>
      <c r="C2489">
        <f>$P$35*'Profilo fotovoltaico'!B2491</f>
        <v>1787.1707615921619</v>
      </c>
      <c r="D2489">
        <f>$Q$37*'Profilo eolico'!B2491</f>
        <v>2722.4406417794912</v>
      </c>
      <c r="E2489">
        <f>$P$39*'Profilo fotovoltaico'!B2491+'Approvvigionamento energia'!$Q$39*'Profilo eolico'!B2491</f>
        <v>2488.6231717326586</v>
      </c>
      <c r="F2489">
        <f>$P$41*'Profilo fotovoltaico'!B2491+'Approvvigionamento energia'!$Q$41*'Profilo eolico'!B2491</f>
        <v>2254.8057016858265</v>
      </c>
      <c r="G2489">
        <f>$P$43*'Profilo fotovoltaico'!B2491+'Approvvigionamento energia'!$Q$43*'Profilo eolico'!B2491</f>
        <v>2020.988231638994</v>
      </c>
      <c r="H2489">
        <f t="shared" si="76"/>
        <v>1138.4335154826958</v>
      </c>
      <c r="I2489">
        <f>IF(LCOH!$C$28=Menu!$A$1,'Approvvigionamento energia'!C2489,0)+IF(LCOH!$C$28=Menu!$A$2,'Approvvigionamento energia'!D2489,0)+IF(LCOH!$C$28=Menu!$A$3,'Approvvigionamento energia'!E2489,0)+IF(LCOH!$C$28=Menu!$A$4,'Approvvigionamento energia'!F2489,0)+IF(LCOH!$C$28=Menu!$A$5,'Approvvigionamento energia'!G2489,0)+IF(LCOH!$C$28=Menu!$A$6,'Approvvigionamento energia'!H2489,0)</f>
        <v>2254.8057016858265</v>
      </c>
      <c r="J2489">
        <f>'Approvvigionamento energia'!A2489+'Approvvigionamento energia'!B2489+'Approvvigionamento energia'!I2489</f>
        <v>2964.4057016858264</v>
      </c>
      <c r="K2489">
        <f>IF(MIN(LCOH!$C$18,J2489)&gt;=$P$48*LCOH!$C$18, MIN(LCOH!$C$18,J2489),0)</f>
        <v>1500</v>
      </c>
      <c r="L2489">
        <f t="shared" si="77"/>
        <v>1464.4057016858264</v>
      </c>
      <c r="M2489">
        <f>K2489/LCOH!$C$18</f>
        <v>1</v>
      </c>
      <c r="N2489">
        <f>K2489/LCOH!$C$34</f>
        <v>28.901734104046245</v>
      </c>
    </row>
    <row r="2490" spans="1:14" x14ac:dyDescent="0.35">
      <c r="A2490">
        <f>'Profilo fotovoltaico'!B2492*LCOH!$C$20</f>
        <v>110</v>
      </c>
      <c r="B2490">
        <f>'Profilo eolico'!B2492*LCOH!$C$21</f>
        <v>417.8</v>
      </c>
      <c r="C2490">
        <f>$P$35*'Profilo fotovoltaico'!B2492</f>
        <v>809.00734063842719</v>
      </c>
      <c r="D2490">
        <f>$Q$37*'Profilo eolico'!B2492</f>
        <v>2437.7104589272853</v>
      </c>
      <c r="E2490">
        <f>$P$39*'Profilo fotovoltaico'!B2492+'Approvvigionamento energia'!$Q$39*'Profilo eolico'!B2492</f>
        <v>2030.5346793550707</v>
      </c>
      <c r="F2490">
        <f>$P$41*'Profilo fotovoltaico'!B2492+'Approvvigionamento energia'!$Q$41*'Profilo eolico'!B2492</f>
        <v>1623.3588997828563</v>
      </c>
      <c r="G2490">
        <f>$P$43*'Profilo fotovoltaico'!B2492+'Approvvigionamento energia'!$Q$43*'Profilo eolico'!B2492</f>
        <v>1216.1831202106418</v>
      </c>
      <c r="H2490">
        <f t="shared" si="76"/>
        <v>1138.4335154826958</v>
      </c>
      <c r="I2490">
        <f>IF(LCOH!$C$28=Menu!$A$1,'Approvvigionamento energia'!C2490,0)+IF(LCOH!$C$28=Menu!$A$2,'Approvvigionamento energia'!D2490,0)+IF(LCOH!$C$28=Menu!$A$3,'Approvvigionamento energia'!E2490,0)+IF(LCOH!$C$28=Menu!$A$4,'Approvvigionamento energia'!F2490,0)+IF(LCOH!$C$28=Menu!$A$5,'Approvvigionamento energia'!G2490,0)+IF(LCOH!$C$28=Menu!$A$6,'Approvvigionamento energia'!H2490,0)</f>
        <v>1623.3588997828563</v>
      </c>
      <c r="J2490">
        <f>'Approvvigionamento energia'!A2490+'Approvvigionamento energia'!B2490+'Approvvigionamento energia'!I2490</f>
        <v>2151.1588997828562</v>
      </c>
      <c r="K2490">
        <f>IF(MIN(LCOH!$C$18,J2490)&gt;=$P$48*LCOH!$C$18, MIN(LCOH!$C$18,J2490),0)</f>
        <v>1500</v>
      </c>
      <c r="L2490">
        <f t="shared" si="77"/>
        <v>651.15889978285622</v>
      </c>
      <c r="M2490">
        <f>K2490/LCOH!$C$18</f>
        <v>1</v>
      </c>
      <c r="N2490">
        <f>K2490/LCOH!$C$34</f>
        <v>28.901734104046245</v>
      </c>
    </row>
    <row r="2491" spans="1:14" x14ac:dyDescent="0.35">
      <c r="A2491">
        <f>'Profilo fotovoltaico'!B2493*LCOH!$C$20</f>
        <v>14</v>
      </c>
      <c r="B2491">
        <f>'Profilo eolico'!B2493*LCOH!$C$21</f>
        <v>388.79999999999995</v>
      </c>
      <c r="C2491">
        <f>$P$35*'Profilo fotovoltaico'!B2493</f>
        <v>102.96457062670891</v>
      </c>
      <c r="D2491">
        <f>$Q$37*'Profilo eolico'!B2493</f>
        <v>2268.5060469864252</v>
      </c>
      <c r="E2491">
        <f>$P$39*'Profilo fotovoltaico'!B2493+'Approvvigionamento energia'!$Q$39*'Profilo eolico'!B2493</f>
        <v>1727.1206778964961</v>
      </c>
      <c r="F2491">
        <f>$P$41*'Profilo fotovoltaico'!B2493+'Approvvigionamento energia'!$Q$41*'Profilo eolico'!B2493</f>
        <v>1185.735308806567</v>
      </c>
      <c r="G2491">
        <f>$P$43*'Profilo fotovoltaico'!B2493+'Approvvigionamento energia'!$Q$43*'Profilo eolico'!B2493</f>
        <v>644.349939716638</v>
      </c>
      <c r="H2491">
        <f t="shared" si="76"/>
        <v>1138.4335154826958</v>
      </c>
      <c r="I2491">
        <f>IF(LCOH!$C$28=Menu!$A$1,'Approvvigionamento energia'!C2491,0)+IF(LCOH!$C$28=Menu!$A$2,'Approvvigionamento energia'!D2491,0)+IF(LCOH!$C$28=Menu!$A$3,'Approvvigionamento energia'!E2491,0)+IF(LCOH!$C$28=Menu!$A$4,'Approvvigionamento energia'!F2491,0)+IF(LCOH!$C$28=Menu!$A$5,'Approvvigionamento energia'!G2491,0)+IF(LCOH!$C$28=Menu!$A$6,'Approvvigionamento energia'!H2491,0)</f>
        <v>1185.735308806567</v>
      </c>
      <c r="J2491">
        <f>'Approvvigionamento energia'!A2491+'Approvvigionamento energia'!B2491+'Approvvigionamento energia'!I2491</f>
        <v>1588.5353088065669</v>
      </c>
      <c r="K2491">
        <f>IF(MIN(LCOH!$C$18,J2491)&gt;=$P$48*LCOH!$C$18, MIN(LCOH!$C$18,J2491),0)</f>
        <v>1500</v>
      </c>
      <c r="L2491">
        <f t="shared" si="77"/>
        <v>88.535308806566945</v>
      </c>
      <c r="M2491">
        <f>K2491/LCOH!$C$18</f>
        <v>1</v>
      </c>
      <c r="N2491">
        <f>K2491/LCOH!$C$34</f>
        <v>28.901734104046245</v>
      </c>
    </row>
    <row r="2492" spans="1:14" x14ac:dyDescent="0.35">
      <c r="A2492">
        <f>'Profilo fotovoltaico'!B2494*LCOH!$C$20</f>
        <v>0</v>
      </c>
      <c r="B2492">
        <f>'Profilo eolico'!B2494*LCOH!$C$21</f>
        <v>349.4</v>
      </c>
      <c r="C2492">
        <f>$P$35*'Profilo fotovoltaico'!B2494</f>
        <v>0</v>
      </c>
      <c r="D2492">
        <f>$Q$37*'Profilo eolico'!B2494</f>
        <v>2038.6214321426364</v>
      </c>
      <c r="E2492">
        <f>$P$39*'Profilo fotovoltaico'!B2494+'Approvvigionamento energia'!$Q$39*'Profilo eolico'!B2494</f>
        <v>1528.9660741069772</v>
      </c>
      <c r="F2492">
        <f>$P$41*'Profilo fotovoltaico'!B2494+'Approvvigionamento energia'!$Q$41*'Profilo eolico'!B2494</f>
        <v>1019.3107160713182</v>
      </c>
      <c r="G2492">
        <f>$P$43*'Profilo fotovoltaico'!B2494+'Approvvigionamento energia'!$Q$43*'Profilo eolico'!B2494</f>
        <v>509.65535803565911</v>
      </c>
      <c r="H2492">
        <f t="shared" si="76"/>
        <v>1138.4335154826958</v>
      </c>
      <c r="I2492">
        <f>IF(LCOH!$C$28=Menu!$A$1,'Approvvigionamento energia'!C2492,0)+IF(LCOH!$C$28=Menu!$A$2,'Approvvigionamento energia'!D2492,0)+IF(LCOH!$C$28=Menu!$A$3,'Approvvigionamento energia'!E2492,0)+IF(LCOH!$C$28=Menu!$A$4,'Approvvigionamento energia'!F2492,0)+IF(LCOH!$C$28=Menu!$A$5,'Approvvigionamento energia'!G2492,0)+IF(LCOH!$C$28=Menu!$A$6,'Approvvigionamento energia'!H2492,0)</f>
        <v>1019.3107160713182</v>
      </c>
      <c r="J2492">
        <f>'Approvvigionamento energia'!A2492+'Approvvigionamento energia'!B2492+'Approvvigionamento energia'!I2492</f>
        <v>1368.7107160713181</v>
      </c>
      <c r="K2492">
        <f>IF(MIN(LCOH!$C$18,J2492)&gt;=$P$48*LCOH!$C$18, MIN(LCOH!$C$18,J2492),0)</f>
        <v>1368.7107160713181</v>
      </c>
      <c r="L2492">
        <f t="shared" si="77"/>
        <v>0</v>
      </c>
      <c r="M2492">
        <f>K2492/LCOH!$C$18</f>
        <v>0.91247381071421207</v>
      </c>
      <c r="N2492">
        <f>K2492/LCOH!$C$34</f>
        <v>26.37207545416798</v>
      </c>
    </row>
    <row r="2493" spans="1:14" x14ac:dyDescent="0.35">
      <c r="A2493">
        <f>'Profilo fotovoltaico'!B2495*LCOH!$C$20</f>
        <v>0</v>
      </c>
      <c r="B2493">
        <f>'Profilo eolico'!B2495*LCOH!$C$21</f>
        <v>316.8</v>
      </c>
      <c r="C2493">
        <f>$P$35*'Profilo fotovoltaico'!B2495</f>
        <v>0</v>
      </c>
      <c r="D2493">
        <f>$Q$37*'Profilo eolico'!B2495</f>
        <v>1848.4123345815319</v>
      </c>
      <c r="E2493">
        <f>$P$39*'Profilo fotovoltaico'!B2495+'Approvvigionamento energia'!$Q$39*'Profilo eolico'!B2495</f>
        <v>1386.3092509361488</v>
      </c>
      <c r="F2493">
        <f>$P$41*'Profilo fotovoltaico'!B2495+'Approvvigionamento energia'!$Q$41*'Profilo eolico'!B2495</f>
        <v>924.20616729076596</v>
      </c>
      <c r="G2493">
        <f>$P$43*'Profilo fotovoltaico'!B2495+'Approvvigionamento energia'!$Q$43*'Profilo eolico'!B2495</f>
        <v>462.10308364538298</v>
      </c>
      <c r="H2493">
        <f t="shared" si="76"/>
        <v>1138.4335154826958</v>
      </c>
      <c r="I2493">
        <f>IF(LCOH!$C$28=Menu!$A$1,'Approvvigionamento energia'!C2493,0)+IF(LCOH!$C$28=Menu!$A$2,'Approvvigionamento energia'!D2493,0)+IF(LCOH!$C$28=Menu!$A$3,'Approvvigionamento energia'!E2493,0)+IF(LCOH!$C$28=Menu!$A$4,'Approvvigionamento energia'!F2493,0)+IF(LCOH!$C$28=Menu!$A$5,'Approvvigionamento energia'!G2493,0)+IF(LCOH!$C$28=Menu!$A$6,'Approvvigionamento energia'!H2493,0)</f>
        <v>924.20616729076596</v>
      </c>
      <c r="J2493">
        <f>'Approvvigionamento energia'!A2493+'Approvvigionamento energia'!B2493+'Approvvigionamento energia'!I2493</f>
        <v>1241.0061672907659</v>
      </c>
      <c r="K2493">
        <f>IF(MIN(LCOH!$C$18,J2493)&gt;=$P$48*LCOH!$C$18, MIN(LCOH!$C$18,J2493),0)</f>
        <v>1241.0061672907659</v>
      </c>
      <c r="L2493">
        <f t="shared" si="77"/>
        <v>0</v>
      </c>
      <c r="M2493">
        <f>K2493/LCOH!$C$18</f>
        <v>0.82733744486051064</v>
      </c>
      <c r="N2493">
        <f>K2493/LCOH!$C$34</f>
        <v>23.911486845679498</v>
      </c>
    </row>
    <row r="2494" spans="1:14" x14ac:dyDescent="0.35">
      <c r="A2494">
        <f>'Profilo fotovoltaico'!B2496*LCOH!$C$20</f>
        <v>0</v>
      </c>
      <c r="B2494">
        <f>'Profilo eolico'!B2496*LCOH!$C$21</f>
        <v>305.20000000000005</v>
      </c>
      <c r="C2494">
        <f>$P$35*'Profilo fotovoltaico'!B2496</f>
        <v>0</v>
      </c>
      <c r="D2494">
        <f>$Q$37*'Profilo eolico'!B2496</f>
        <v>1780.730569805188</v>
      </c>
      <c r="E2494">
        <f>$P$39*'Profilo fotovoltaico'!B2496+'Approvvigionamento energia'!$Q$39*'Profilo eolico'!B2496</f>
        <v>1335.5479273538908</v>
      </c>
      <c r="F2494">
        <f>$P$41*'Profilo fotovoltaico'!B2496+'Approvvigionamento energia'!$Q$41*'Profilo eolico'!B2496</f>
        <v>890.365284902594</v>
      </c>
      <c r="G2494">
        <f>$P$43*'Profilo fotovoltaico'!B2496+'Approvvigionamento energia'!$Q$43*'Profilo eolico'!B2496</f>
        <v>445.182642451297</v>
      </c>
      <c r="H2494">
        <f t="shared" si="76"/>
        <v>1138.4335154826958</v>
      </c>
      <c r="I2494">
        <f>IF(LCOH!$C$28=Menu!$A$1,'Approvvigionamento energia'!C2494,0)+IF(LCOH!$C$28=Menu!$A$2,'Approvvigionamento energia'!D2494,0)+IF(LCOH!$C$28=Menu!$A$3,'Approvvigionamento energia'!E2494,0)+IF(LCOH!$C$28=Menu!$A$4,'Approvvigionamento energia'!F2494,0)+IF(LCOH!$C$28=Menu!$A$5,'Approvvigionamento energia'!G2494,0)+IF(LCOH!$C$28=Menu!$A$6,'Approvvigionamento energia'!H2494,0)</f>
        <v>890.365284902594</v>
      </c>
      <c r="J2494">
        <f>'Approvvigionamento energia'!A2494+'Approvvigionamento energia'!B2494+'Approvvigionamento energia'!I2494</f>
        <v>1195.5652849025942</v>
      </c>
      <c r="K2494">
        <f>IF(MIN(LCOH!$C$18,J2494)&gt;=$P$48*LCOH!$C$18, MIN(LCOH!$C$18,J2494),0)</f>
        <v>1195.5652849025942</v>
      </c>
      <c r="L2494">
        <f t="shared" si="77"/>
        <v>0</v>
      </c>
      <c r="M2494">
        <f>K2494/LCOH!$C$18</f>
        <v>0.79704352326839611</v>
      </c>
      <c r="N2494">
        <f>K2494/LCOH!$C$34</f>
        <v>23.035939978855378</v>
      </c>
    </row>
    <row r="2495" spans="1:14" x14ac:dyDescent="0.35">
      <c r="A2495">
        <f>'Profilo fotovoltaico'!B2497*LCOH!$C$20</f>
        <v>0</v>
      </c>
      <c r="B2495">
        <f>'Profilo eolico'!B2497*LCOH!$C$21</f>
        <v>309</v>
      </c>
      <c r="C2495">
        <f>$P$35*'Profilo fotovoltaico'!B2497</f>
        <v>0</v>
      </c>
      <c r="D2495">
        <f>$Q$37*'Profilo eolico'!B2497</f>
        <v>1802.902182404335</v>
      </c>
      <c r="E2495">
        <f>$P$39*'Profilo fotovoltaico'!B2497+'Approvvigionamento energia'!$Q$39*'Profilo eolico'!B2497</f>
        <v>1352.1766368032511</v>
      </c>
      <c r="F2495">
        <f>$P$41*'Profilo fotovoltaico'!B2497+'Approvvigionamento energia'!$Q$41*'Profilo eolico'!B2497</f>
        <v>901.4510912021675</v>
      </c>
      <c r="G2495">
        <f>$P$43*'Profilo fotovoltaico'!B2497+'Approvvigionamento energia'!$Q$43*'Profilo eolico'!B2497</f>
        <v>450.72554560108375</v>
      </c>
      <c r="H2495">
        <f t="shared" si="76"/>
        <v>1138.4335154826958</v>
      </c>
      <c r="I2495">
        <f>IF(LCOH!$C$28=Menu!$A$1,'Approvvigionamento energia'!C2495,0)+IF(LCOH!$C$28=Menu!$A$2,'Approvvigionamento energia'!D2495,0)+IF(LCOH!$C$28=Menu!$A$3,'Approvvigionamento energia'!E2495,0)+IF(LCOH!$C$28=Menu!$A$4,'Approvvigionamento energia'!F2495,0)+IF(LCOH!$C$28=Menu!$A$5,'Approvvigionamento energia'!G2495,0)+IF(LCOH!$C$28=Menu!$A$6,'Approvvigionamento energia'!H2495,0)</f>
        <v>901.4510912021675</v>
      </c>
      <c r="J2495">
        <f>'Approvvigionamento energia'!A2495+'Approvvigionamento energia'!B2495+'Approvvigionamento energia'!I2495</f>
        <v>1210.4510912021674</v>
      </c>
      <c r="K2495">
        <f>IF(MIN(LCOH!$C$18,J2495)&gt;=$P$48*LCOH!$C$18, MIN(LCOH!$C$18,J2495),0)</f>
        <v>1210.4510912021674</v>
      </c>
      <c r="L2495">
        <f t="shared" si="77"/>
        <v>0</v>
      </c>
      <c r="M2495">
        <f>K2495/LCOH!$C$18</f>
        <v>0.80696739413477825</v>
      </c>
      <c r="N2495">
        <f>K2495/LCOH!$C$34</f>
        <v>23.322757055918448</v>
      </c>
    </row>
    <row r="2496" spans="1:14" x14ac:dyDescent="0.35">
      <c r="A2496">
        <f>'Profilo fotovoltaico'!B2498*LCOH!$C$20</f>
        <v>0</v>
      </c>
      <c r="B2496">
        <f>'Profilo eolico'!B2498*LCOH!$C$21</f>
        <v>318.90000000000003</v>
      </c>
      <c r="C2496">
        <f>$P$35*'Profilo fotovoltaico'!B2498</f>
        <v>0</v>
      </c>
      <c r="D2496">
        <f>$Q$37*'Profilo eolico'!B2498</f>
        <v>1860.6650678600079</v>
      </c>
      <c r="E2496">
        <f>$P$39*'Profilo fotovoltaico'!B2498+'Approvvigionamento energia'!$Q$39*'Profilo eolico'!B2498</f>
        <v>1395.4988008950058</v>
      </c>
      <c r="F2496">
        <f>$P$41*'Profilo fotovoltaico'!B2498+'Approvvigionamento energia'!$Q$41*'Profilo eolico'!B2498</f>
        <v>930.33253393000393</v>
      </c>
      <c r="G2496">
        <f>$P$43*'Profilo fotovoltaico'!B2498+'Approvvigionamento energia'!$Q$43*'Profilo eolico'!B2498</f>
        <v>465.16626696500197</v>
      </c>
      <c r="H2496">
        <f t="shared" si="76"/>
        <v>1138.4335154826958</v>
      </c>
      <c r="I2496">
        <f>IF(LCOH!$C$28=Menu!$A$1,'Approvvigionamento energia'!C2496,0)+IF(LCOH!$C$28=Menu!$A$2,'Approvvigionamento energia'!D2496,0)+IF(LCOH!$C$28=Menu!$A$3,'Approvvigionamento energia'!E2496,0)+IF(LCOH!$C$28=Menu!$A$4,'Approvvigionamento energia'!F2496,0)+IF(LCOH!$C$28=Menu!$A$5,'Approvvigionamento energia'!G2496,0)+IF(LCOH!$C$28=Menu!$A$6,'Approvvigionamento energia'!H2496,0)</f>
        <v>930.33253393000393</v>
      </c>
      <c r="J2496">
        <f>'Approvvigionamento energia'!A2496+'Approvvigionamento energia'!B2496+'Approvvigionamento energia'!I2496</f>
        <v>1249.2325339300039</v>
      </c>
      <c r="K2496">
        <f>IF(MIN(LCOH!$C$18,J2496)&gt;=$P$48*LCOH!$C$18, MIN(LCOH!$C$18,J2496),0)</f>
        <v>1249.2325339300039</v>
      </c>
      <c r="L2496">
        <f t="shared" si="77"/>
        <v>0</v>
      </c>
      <c r="M2496">
        <f>K2496/LCOH!$C$18</f>
        <v>0.83282168928666922</v>
      </c>
      <c r="N2496">
        <f>K2496/LCOH!$C$34</f>
        <v>24.069991019845933</v>
      </c>
    </row>
    <row r="2497" spans="1:14" x14ac:dyDescent="0.35">
      <c r="A2497">
        <f>'Profilo fotovoltaico'!B2499*LCOH!$C$20</f>
        <v>0</v>
      </c>
      <c r="B2497">
        <f>'Profilo eolico'!B2499*LCOH!$C$21</f>
        <v>316.3</v>
      </c>
      <c r="C2497">
        <f>$P$35*'Profilo fotovoltaico'!B2499</f>
        <v>0</v>
      </c>
      <c r="D2497">
        <f>$Q$37*'Profilo eolico'!B2499</f>
        <v>1845.4950171342757</v>
      </c>
      <c r="E2497">
        <f>$P$39*'Profilo fotovoltaico'!B2499+'Approvvigionamento energia'!$Q$39*'Profilo eolico'!B2499</f>
        <v>1384.1212628507067</v>
      </c>
      <c r="F2497">
        <f>$P$41*'Profilo fotovoltaico'!B2499+'Approvvigionamento energia'!$Q$41*'Profilo eolico'!B2499</f>
        <v>922.74750856713786</v>
      </c>
      <c r="G2497">
        <f>$P$43*'Profilo fotovoltaico'!B2499+'Approvvigionamento energia'!$Q$43*'Profilo eolico'!B2499</f>
        <v>461.37375428356893</v>
      </c>
      <c r="H2497">
        <f t="shared" si="76"/>
        <v>1138.4335154826958</v>
      </c>
      <c r="I2497">
        <f>IF(LCOH!$C$28=Menu!$A$1,'Approvvigionamento energia'!C2497,0)+IF(LCOH!$C$28=Menu!$A$2,'Approvvigionamento energia'!D2497,0)+IF(LCOH!$C$28=Menu!$A$3,'Approvvigionamento energia'!E2497,0)+IF(LCOH!$C$28=Menu!$A$4,'Approvvigionamento energia'!F2497,0)+IF(LCOH!$C$28=Menu!$A$5,'Approvvigionamento energia'!G2497,0)+IF(LCOH!$C$28=Menu!$A$6,'Approvvigionamento energia'!H2497,0)</f>
        <v>922.74750856713786</v>
      </c>
      <c r="J2497">
        <f>'Approvvigionamento energia'!A2497+'Approvvigionamento energia'!B2497+'Approvvigionamento energia'!I2497</f>
        <v>1239.0475085671378</v>
      </c>
      <c r="K2497">
        <f>IF(MIN(LCOH!$C$18,J2497)&gt;=$P$48*LCOH!$C$18, MIN(LCOH!$C$18,J2497),0)</f>
        <v>1239.0475085671378</v>
      </c>
      <c r="L2497">
        <f t="shared" si="77"/>
        <v>0</v>
      </c>
      <c r="M2497">
        <f>K2497/LCOH!$C$18</f>
        <v>0.82603167237809183</v>
      </c>
      <c r="N2497">
        <f>K2497/LCOH!$C$34</f>
        <v>23.873747756592252</v>
      </c>
    </row>
    <row r="2498" spans="1:14" x14ac:dyDescent="0.35">
      <c r="A2498">
        <f>'Profilo fotovoltaico'!B2500*LCOH!$C$20</f>
        <v>0</v>
      </c>
      <c r="B2498">
        <f>'Profilo eolico'!B2500*LCOH!$C$21</f>
        <v>312.09999999999997</v>
      </c>
      <c r="C2498">
        <f>$P$35*'Profilo fotovoltaico'!B2500</f>
        <v>0</v>
      </c>
      <c r="D2498">
        <f>$Q$37*'Profilo eolico'!B2500</f>
        <v>1820.9895505773234</v>
      </c>
      <c r="E2498">
        <f>$P$39*'Profilo fotovoltaico'!B2500+'Approvvigionamento energia'!$Q$39*'Profilo eolico'!B2500</f>
        <v>1365.7421629329924</v>
      </c>
      <c r="F2498">
        <f>$P$41*'Profilo fotovoltaico'!B2500+'Approvvigionamento energia'!$Q$41*'Profilo eolico'!B2500</f>
        <v>910.49477528866169</v>
      </c>
      <c r="G2498">
        <f>$P$43*'Profilo fotovoltaico'!B2500+'Approvvigionamento energia'!$Q$43*'Profilo eolico'!B2500</f>
        <v>455.24738764433084</v>
      </c>
      <c r="H2498">
        <f t="shared" ref="H2498:H2561" si="78">$P$45</f>
        <v>1138.4335154826958</v>
      </c>
      <c r="I2498">
        <f>IF(LCOH!$C$28=Menu!$A$1,'Approvvigionamento energia'!C2498,0)+IF(LCOH!$C$28=Menu!$A$2,'Approvvigionamento energia'!D2498,0)+IF(LCOH!$C$28=Menu!$A$3,'Approvvigionamento energia'!E2498,0)+IF(LCOH!$C$28=Menu!$A$4,'Approvvigionamento energia'!F2498,0)+IF(LCOH!$C$28=Menu!$A$5,'Approvvigionamento energia'!G2498,0)+IF(LCOH!$C$28=Menu!$A$6,'Approvvigionamento energia'!H2498,0)</f>
        <v>910.49477528866169</v>
      </c>
      <c r="J2498">
        <f>'Approvvigionamento energia'!A2498+'Approvvigionamento energia'!B2498+'Approvvigionamento energia'!I2498</f>
        <v>1222.5947752886616</v>
      </c>
      <c r="K2498">
        <f>IF(MIN(LCOH!$C$18,J2498)&gt;=$P$48*LCOH!$C$18, MIN(LCOH!$C$18,J2498),0)</f>
        <v>1222.5947752886616</v>
      </c>
      <c r="L2498">
        <f t="shared" si="77"/>
        <v>0</v>
      </c>
      <c r="M2498">
        <f>K2498/LCOH!$C$18</f>
        <v>0.81506318352577445</v>
      </c>
      <c r="N2498">
        <f>K2498/LCOH!$C$34</f>
        <v>23.556739408259375</v>
      </c>
    </row>
    <row r="2499" spans="1:14" x14ac:dyDescent="0.35">
      <c r="A2499">
        <f>'Profilo fotovoltaico'!B2501*LCOH!$C$20</f>
        <v>0</v>
      </c>
      <c r="B2499">
        <f>'Profilo eolico'!B2501*LCOH!$C$21</f>
        <v>312.7</v>
      </c>
      <c r="C2499">
        <f>$P$35*'Profilo fotovoltaico'!B2501</f>
        <v>0</v>
      </c>
      <c r="D2499">
        <f>$Q$37*'Profilo eolico'!B2501</f>
        <v>1824.4903315140307</v>
      </c>
      <c r="E2499">
        <f>$P$39*'Profilo fotovoltaico'!B2501+'Approvvigionamento energia'!$Q$39*'Profilo eolico'!B2501</f>
        <v>1368.367748635523</v>
      </c>
      <c r="F2499">
        <f>$P$41*'Profilo fotovoltaico'!B2501+'Approvvigionamento energia'!$Q$41*'Profilo eolico'!B2501</f>
        <v>912.24516575701534</v>
      </c>
      <c r="G2499">
        <f>$P$43*'Profilo fotovoltaico'!B2501+'Approvvigionamento energia'!$Q$43*'Profilo eolico'!B2501</f>
        <v>456.12258287850767</v>
      </c>
      <c r="H2499">
        <f t="shared" si="78"/>
        <v>1138.4335154826958</v>
      </c>
      <c r="I2499">
        <f>IF(LCOH!$C$28=Menu!$A$1,'Approvvigionamento energia'!C2499,0)+IF(LCOH!$C$28=Menu!$A$2,'Approvvigionamento energia'!D2499,0)+IF(LCOH!$C$28=Menu!$A$3,'Approvvigionamento energia'!E2499,0)+IF(LCOH!$C$28=Menu!$A$4,'Approvvigionamento energia'!F2499,0)+IF(LCOH!$C$28=Menu!$A$5,'Approvvigionamento energia'!G2499,0)+IF(LCOH!$C$28=Menu!$A$6,'Approvvigionamento energia'!H2499,0)</f>
        <v>912.24516575701534</v>
      </c>
      <c r="J2499">
        <f>'Approvvigionamento energia'!A2499+'Approvvigionamento energia'!B2499+'Approvvigionamento energia'!I2499</f>
        <v>1224.9451657570153</v>
      </c>
      <c r="K2499">
        <f>IF(MIN(LCOH!$C$18,J2499)&gt;=$P$48*LCOH!$C$18, MIN(LCOH!$C$18,J2499),0)</f>
        <v>1224.9451657570153</v>
      </c>
      <c r="L2499">
        <f t="shared" ref="L2499:L2562" si="79">J2499-K2499</f>
        <v>0</v>
      </c>
      <c r="M2499">
        <f>K2499/LCOH!$C$18</f>
        <v>0.81663011050467682</v>
      </c>
      <c r="N2499">
        <f>K2499/LCOH!$C$34</f>
        <v>23.602026315164071</v>
      </c>
    </row>
    <row r="2500" spans="1:14" x14ac:dyDescent="0.35">
      <c r="A2500">
        <f>'Profilo fotovoltaico'!B2502*LCOH!$C$20</f>
        <v>0</v>
      </c>
      <c r="B2500">
        <f>'Profilo eolico'!B2502*LCOH!$C$21</f>
        <v>312.40000000000003</v>
      </c>
      <c r="C2500">
        <f>$P$35*'Profilo fotovoltaico'!B2502</f>
        <v>0</v>
      </c>
      <c r="D2500">
        <f>$Q$37*'Profilo eolico'!B2502</f>
        <v>1822.7399410456771</v>
      </c>
      <c r="E2500">
        <f>$P$39*'Profilo fotovoltaico'!B2502+'Approvvigionamento energia'!$Q$39*'Profilo eolico'!B2502</f>
        <v>1367.0549557842578</v>
      </c>
      <c r="F2500">
        <f>$P$41*'Profilo fotovoltaico'!B2502+'Approvvigionamento energia'!$Q$41*'Profilo eolico'!B2502</f>
        <v>911.36997052283857</v>
      </c>
      <c r="G2500">
        <f>$P$43*'Profilo fotovoltaico'!B2502+'Approvvigionamento energia'!$Q$43*'Profilo eolico'!B2502</f>
        <v>455.68498526141929</v>
      </c>
      <c r="H2500">
        <f t="shared" si="78"/>
        <v>1138.4335154826958</v>
      </c>
      <c r="I2500">
        <f>IF(LCOH!$C$28=Menu!$A$1,'Approvvigionamento energia'!C2500,0)+IF(LCOH!$C$28=Menu!$A$2,'Approvvigionamento energia'!D2500,0)+IF(LCOH!$C$28=Menu!$A$3,'Approvvigionamento energia'!E2500,0)+IF(LCOH!$C$28=Menu!$A$4,'Approvvigionamento energia'!F2500,0)+IF(LCOH!$C$28=Menu!$A$5,'Approvvigionamento energia'!G2500,0)+IF(LCOH!$C$28=Menu!$A$6,'Approvvigionamento energia'!H2500,0)</f>
        <v>911.36997052283857</v>
      </c>
      <c r="J2500">
        <f>'Approvvigionamento energia'!A2500+'Approvvigionamento energia'!B2500+'Approvvigionamento energia'!I2500</f>
        <v>1223.7699705228385</v>
      </c>
      <c r="K2500">
        <f>IF(MIN(LCOH!$C$18,J2500)&gt;=$P$48*LCOH!$C$18, MIN(LCOH!$C$18,J2500),0)</f>
        <v>1223.7699705228385</v>
      </c>
      <c r="L2500">
        <f t="shared" si="79"/>
        <v>0</v>
      </c>
      <c r="M2500">
        <f>K2500/LCOH!$C$18</f>
        <v>0.81584664701522569</v>
      </c>
      <c r="N2500">
        <f>K2500/LCOH!$C$34</f>
        <v>23.579382861711725</v>
      </c>
    </row>
    <row r="2501" spans="1:14" x14ac:dyDescent="0.35">
      <c r="A2501">
        <f>'Profilo fotovoltaico'!B2503*LCOH!$C$20</f>
        <v>0</v>
      </c>
      <c r="B2501">
        <f>'Profilo eolico'!B2503*LCOH!$C$21</f>
        <v>311</v>
      </c>
      <c r="C2501">
        <f>$P$35*'Profilo fotovoltaico'!B2503</f>
        <v>0</v>
      </c>
      <c r="D2501">
        <f>$Q$37*'Profilo eolico'!B2503</f>
        <v>1814.5714521933598</v>
      </c>
      <c r="E2501">
        <f>$P$39*'Profilo fotovoltaico'!B2503+'Approvvigionamento energia'!$Q$39*'Profilo eolico'!B2503</f>
        <v>1360.9285891450197</v>
      </c>
      <c r="F2501">
        <f>$P$41*'Profilo fotovoltaico'!B2503+'Approvvigionamento energia'!$Q$41*'Profilo eolico'!B2503</f>
        <v>907.28572609667992</v>
      </c>
      <c r="G2501">
        <f>$P$43*'Profilo fotovoltaico'!B2503+'Approvvigionamento energia'!$Q$43*'Profilo eolico'!B2503</f>
        <v>453.64286304833996</v>
      </c>
      <c r="H2501">
        <f t="shared" si="78"/>
        <v>1138.4335154826958</v>
      </c>
      <c r="I2501">
        <f>IF(LCOH!$C$28=Menu!$A$1,'Approvvigionamento energia'!C2501,0)+IF(LCOH!$C$28=Menu!$A$2,'Approvvigionamento energia'!D2501,0)+IF(LCOH!$C$28=Menu!$A$3,'Approvvigionamento energia'!E2501,0)+IF(LCOH!$C$28=Menu!$A$4,'Approvvigionamento energia'!F2501,0)+IF(LCOH!$C$28=Menu!$A$5,'Approvvigionamento energia'!G2501,0)+IF(LCOH!$C$28=Menu!$A$6,'Approvvigionamento energia'!H2501,0)</f>
        <v>907.28572609667992</v>
      </c>
      <c r="J2501">
        <f>'Approvvigionamento energia'!A2501+'Approvvigionamento energia'!B2501+'Approvvigionamento energia'!I2501</f>
        <v>1218.2857260966798</v>
      </c>
      <c r="K2501">
        <f>IF(MIN(LCOH!$C$18,J2501)&gt;=$P$48*LCOH!$C$18, MIN(LCOH!$C$18,J2501),0)</f>
        <v>1218.2857260966798</v>
      </c>
      <c r="L2501">
        <f t="shared" si="79"/>
        <v>0</v>
      </c>
      <c r="M2501">
        <f>K2501/LCOH!$C$18</f>
        <v>0.81219048406445316</v>
      </c>
      <c r="N2501">
        <f>K2501/LCOH!$C$34</f>
        <v>23.473713412267433</v>
      </c>
    </row>
    <row r="2502" spans="1:14" x14ac:dyDescent="0.35">
      <c r="A2502">
        <f>'Profilo fotovoltaico'!B2504*LCOH!$C$20</f>
        <v>1</v>
      </c>
      <c r="B2502">
        <f>'Profilo eolico'!B2504*LCOH!$C$21</f>
        <v>304.39999999999998</v>
      </c>
      <c r="C2502">
        <f>$P$35*'Profilo fotovoltaico'!B2504</f>
        <v>7.3546121876220649</v>
      </c>
      <c r="D2502">
        <f>$Q$37*'Profilo eolico'!B2504</f>
        <v>1776.062861889578</v>
      </c>
      <c r="E2502">
        <f>$P$39*'Profilo fotovoltaico'!B2504+'Approvvigionamento energia'!$Q$39*'Profilo eolico'!B2504</f>
        <v>1333.8857994640889</v>
      </c>
      <c r="F2502">
        <f>$P$41*'Profilo fotovoltaico'!B2504+'Approvvigionamento energia'!$Q$41*'Profilo eolico'!B2504</f>
        <v>891.70873703860002</v>
      </c>
      <c r="G2502">
        <f>$P$43*'Profilo fotovoltaico'!B2504+'Approvvigionamento energia'!$Q$43*'Profilo eolico'!B2504</f>
        <v>449.53167461311108</v>
      </c>
      <c r="H2502">
        <f t="shared" si="78"/>
        <v>1138.4335154826958</v>
      </c>
      <c r="I2502">
        <f>IF(LCOH!$C$28=Menu!$A$1,'Approvvigionamento energia'!C2502,0)+IF(LCOH!$C$28=Menu!$A$2,'Approvvigionamento energia'!D2502,0)+IF(LCOH!$C$28=Menu!$A$3,'Approvvigionamento energia'!E2502,0)+IF(LCOH!$C$28=Menu!$A$4,'Approvvigionamento energia'!F2502,0)+IF(LCOH!$C$28=Menu!$A$5,'Approvvigionamento energia'!G2502,0)+IF(LCOH!$C$28=Menu!$A$6,'Approvvigionamento energia'!H2502,0)</f>
        <v>891.70873703860002</v>
      </c>
      <c r="J2502">
        <f>'Approvvigionamento energia'!A2502+'Approvvigionamento energia'!B2502+'Approvvigionamento energia'!I2502</f>
        <v>1197.1087370385999</v>
      </c>
      <c r="K2502">
        <f>IF(MIN(LCOH!$C$18,J2502)&gt;=$P$48*LCOH!$C$18, MIN(LCOH!$C$18,J2502),0)</f>
        <v>1197.1087370385999</v>
      </c>
      <c r="L2502">
        <f t="shared" si="79"/>
        <v>0</v>
      </c>
      <c r="M2502">
        <f>K2502/LCOH!$C$18</f>
        <v>0.79807249135906655</v>
      </c>
      <c r="N2502">
        <f>K2502/LCOH!$C$34</f>
        <v>23.065678941013484</v>
      </c>
    </row>
    <row r="2503" spans="1:14" x14ac:dyDescent="0.35">
      <c r="A2503">
        <f>'Profilo fotovoltaico'!B2505*LCOH!$C$20</f>
        <v>64</v>
      </c>
      <c r="B2503">
        <f>'Profilo eolico'!B2505*LCOH!$C$21</f>
        <v>270.2</v>
      </c>
      <c r="C2503">
        <f>$P$35*'Profilo fotovoltaico'!B2505</f>
        <v>470.69518000781216</v>
      </c>
      <c r="D2503">
        <f>$Q$37*'Profilo eolico'!B2505</f>
        <v>1576.5183484972533</v>
      </c>
      <c r="E2503">
        <f>$P$39*'Profilo fotovoltaico'!B2505+'Approvvigionamento energia'!$Q$39*'Profilo eolico'!B2505</f>
        <v>1300.0625563748931</v>
      </c>
      <c r="F2503">
        <f>$P$41*'Profilo fotovoltaico'!B2505+'Approvvigionamento energia'!$Q$41*'Profilo eolico'!B2505</f>
        <v>1023.6067642525327</v>
      </c>
      <c r="G2503">
        <f>$P$43*'Profilo fotovoltaico'!B2505+'Approvvigionamento energia'!$Q$43*'Profilo eolico'!B2505</f>
        <v>747.15097213017248</v>
      </c>
      <c r="H2503">
        <f t="shared" si="78"/>
        <v>1138.4335154826958</v>
      </c>
      <c r="I2503">
        <f>IF(LCOH!$C$28=Menu!$A$1,'Approvvigionamento energia'!C2503,0)+IF(LCOH!$C$28=Menu!$A$2,'Approvvigionamento energia'!D2503,0)+IF(LCOH!$C$28=Menu!$A$3,'Approvvigionamento energia'!E2503,0)+IF(LCOH!$C$28=Menu!$A$4,'Approvvigionamento energia'!F2503,0)+IF(LCOH!$C$28=Menu!$A$5,'Approvvigionamento energia'!G2503,0)+IF(LCOH!$C$28=Menu!$A$6,'Approvvigionamento energia'!H2503,0)</f>
        <v>1023.6067642525327</v>
      </c>
      <c r="J2503">
        <f>'Approvvigionamento energia'!A2503+'Approvvigionamento energia'!B2503+'Approvvigionamento energia'!I2503</f>
        <v>1357.8067642525327</v>
      </c>
      <c r="K2503">
        <f>IF(MIN(LCOH!$C$18,J2503)&gt;=$P$48*LCOH!$C$18, MIN(LCOH!$C$18,J2503),0)</f>
        <v>1357.8067642525327</v>
      </c>
      <c r="L2503">
        <f t="shared" si="79"/>
        <v>0</v>
      </c>
      <c r="M2503">
        <f>K2503/LCOH!$C$18</f>
        <v>0.90520450950168851</v>
      </c>
      <c r="N2503">
        <f>K2503/LCOH!$C$34</f>
        <v>26.161980043401403</v>
      </c>
    </row>
    <row r="2504" spans="1:14" x14ac:dyDescent="0.35">
      <c r="A2504">
        <f>'Profilo fotovoltaico'!B2506*LCOH!$C$20</f>
        <v>205</v>
      </c>
      <c r="B2504">
        <f>'Profilo eolico'!B2506*LCOH!$C$21</f>
        <v>254.30000000000004</v>
      </c>
      <c r="C2504">
        <f>$P$35*'Profilo fotovoltaico'!B2506</f>
        <v>1507.6954984625233</v>
      </c>
      <c r="D2504">
        <f>$Q$37*'Profilo eolico'!B2506</f>
        <v>1483.7476536745062</v>
      </c>
      <c r="E2504">
        <f>$P$39*'Profilo fotovoltaico'!B2506+'Approvvigionamento energia'!$Q$39*'Profilo eolico'!B2506</f>
        <v>1489.7346148715105</v>
      </c>
      <c r="F2504">
        <f>$P$41*'Profilo fotovoltaico'!B2506+'Approvvigionamento energia'!$Q$41*'Profilo eolico'!B2506</f>
        <v>1495.7215760685149</v>
      </c>
      <c r="G2504">
        <f>$P$43*'Profilo fotovoltaico'!B2506+'Approvvigionamento energia'!$Q$43*'Profilo eolico'!B2506</f>
        <v>1501.708537265519</v>
      </c>
      <c r="H2504">
        <f t="shared" si="78"/>
        <v>1138.4335154826958</v>
      </c>
      <c r="I2504">
        <f>IF(LCOH!$C$28=Menu!$A$1,'Approvvigionamento energia'!C2504,0)+IF(LCOH!$C$28=Menu!$A$2,'Approvvigionamento energia'!D2504,0)+IF(LCOH!$C$28=Menu!$A$3,'Approvvigionamento energia'!E2504,0)+IF(LCOH!$C$28=Menu!$A$4,'Approvvigionamento energia'!F2504,0)+IF(LCOH!$C$28=Menu!$A$5,'Approvvigionamento energia'!G2504,0)+IF(LCOH!$C$28=Menu!$A$6,'Approvvigionamento energia'!H2504,0)</f>
        <v>1495.7215760685149</v>
      </c>
      <c r="J2504">
        <f>'Approvvigionamento energia'!A2504+'Approvvigionamento energia'!B2504+'Approvvigionamento energia'!I2504</f>
        <v>1955.0215760685151</v>
      </c>
      <c r="K2504">
        <f>IF(MIN(LCOH!$C$18,J2504)&gt;=$P$48*LCOH!$C$18, MIN(LCOH!$C$18,J2504),0)</f>
        <v>1500</v>
      </c>
      <c r="L2504">
        <f t="shared" si="79"/>
        <v>455.02157606851506</v>
      </c>
      <c r="M2504">
        <f>K2504/LCOH!$C$18</f>
        <v>1</v>
      </c>
      <c r="N2504">
        <f>K2504/LCOH!$C$34</f>
        <v>28.901734104046245</v>
      </c>
    </row>
    <row r="2505" spans="1:14" x14ac:dyDescent="0.35">
      <c r="A2505">
        <f>'Profilo fotovoltaico'!B2507*LCOH!$C$20</f>
        <v>376</v>
      </c>
      <c r="B2505">
        <f>'Profilo eolico'!B2507*LCOH!$C$21</f>
        <v>271.5</v>
      </c>
      <c r="C2505">
        <f>$P$35*'Profilo fotovoltaico'!B2507</f>
        <v>2765.3341825458965</v>
      </c>
      <c r="D2505">
        <f>$Q$37*'Profilo eolico'!B2507</f>
        <v>1584.1033738601197</v>
      </c>
      <c r="E2505">
        <f>$P$39*'Profilo fotovoltaico'!B2507+'Approvvigionamento energia'!$Q$39*'Profilo eolico'!B2507</f>
        <v>1879.4110760315639</v>
      </c>
      <c r="F2505">
        <f>$P$41*'Profilo fotovoltaico'!B2507+'Approvvigionamento energia'!$Q$41*'Profilo eolico'!B2507</f>
        <v>2174.7187782030082</v>
      </c>
      <c r="G2505">
        <f>$P$43*'Profilo fotovoltaico'!B2507+'Approvvigionamento energia'!$Q$43*'Profilo eolico'!B2507</f>
        <v>2470.0264803744526</v>
      </c>
      <c r="H2505">
        <f t="shared" si="78"/>
        <v>1138.4335154826958</v>
      </c>
      <c r="I2505">
        <f>IF(LCOH!$C$28=Menu!$A$1,'Approvvigionamento energia'!C2505,0)+IF(LCOH!$C$28=Menu!$A$2,'Approvvigionamento energia'!D2505,0)+IF(LCOH!$C$28=Menu!$A$3,'Approvvigionamento energia'!E2505,0)+IF(LCOH!$C$28=Menu!$A$4,'Approvvigionamento energia'!F2505,0)+IF(LCOH!$C$28=Menu!$A$5,'Approvvigionamento energia'!G2505,0)+IF(LCOH!$C$28=Menu!$A$6,'Approvvigionamento energia'!H2505,0)</f>
        <v>2174.7187782030082</v>
      </c>
      <c r="J2505">
        <f>'Approvvigionamento energia'!A2505+'Approvvigionamento energia'!B2505+'Approvvigionamento energia'!I2505</f>
        <v>2822.2187782030082</v>
      </c>
      <c r="K2505">
        <f>IF(MIN(LCOH!$C$18,J2505)&gt;=$P$48*LCOH!$C$18, MIN(LCOH!$C$18,J2505),0)</f>
        <v>1500</v>
      </c>
      <c r="L2505">
        <f t="shared" si="79"/>
        <v>1322.2187782030082</v>
      </c>
      <c r="M2505">
        <f>K2505/LCOH!$C$18</f>
        <v>1</v>
      </c>
      <c r="N2505">
        <f>K2505/LCOH!$C$34</f>
        <v>28.901734104046245</v>
      </c>
    </row>
    <row r="2506" spans="1:14" x14ac:dyDescent="0.35">
      <c r="A2506">
        <f>'Profilo fotovoltaico'!B2508*LCOH!$C$20</f>
        <v>523</v>
      </c>
      <c r="B2506">
        <f>'Profilo eolico'!B2508*LCOH!$C$21</f>
        <v>263.10000000000002</v>
      </c>
      <c r="C2506">
        <f>$P$35*'Profilo fotovoltaico'!B2508</f>
        <v>3846.46217412634</v>
      </c>
      <c r="D2506">
        <f>$Q$37*'Profilo eolico'!B2508</f>
        <v>1535.0924407462153</v>
      </c>
      <c r="E2506">
        <f>$P$39*'Profilo fotovoltaico'!B2508+'Approvvigionamento energia'!$Q$39*'Profilo eolico'!B2508</f>
        <v>2112.9348740912465</v>
      </c>
      <c r="F2506">
        <f>$P$41*'Profilo fotovoltaico'!B2508+'Approvvigionamento energia'!$Q$41*'Profilo eolico'!B2508</f>
        <v>2690.7773074362776</v>
      </c>
      <c r="G2506">
        <f>$P$43*'Profilo fotovoltaico'!B2508+'Approvvigionamento energia'!$Q$43*'Profilo eolico'!B2508</f>
        <v>3268.6197407813092</v>
      </c>
      <c r="H2506">
        <f t="shared" si="78"/>
        <v>1138.4335154826958</v>
      </c>
      <c r="I2506">
        <f>IF(LCOH!$C$28=Menu!$A$1,'Approvvigionamento energia'!C2506,0)+IF(LCOH!$C$28=Menu!$A$2,'Approvvigionamento energia'!D2506,0)+IF(LCOH!$C$28=Menu!$A$3,'Approvvigionamento energia'!E2506,0)+IF(LCOH!$C$28=Menu!$A$4,'Approvvigionamento energia'!F2506,0)+IF(LCOH!$C$28=Menu!$A$5,'Approvvigionamento energia'!G2506,0)+IF(LCOH!$C$28=Menu!$A$6,'Approvvigionamento energia'!H2506,0)</f>
        <v>2690.7773074362776</v>
      </c>
      <c r="J2506">
        <f>'Approvvigionamento energia'!A2506+'Approvvigionamento energia'!B2506+'Approvvigionamento energia'!I2506</f>
        <v>3476.8773074362775</v>
      </c>
      <c r="K2506">
        <f>IF(MIN(LCOH!$C$18,J2506)&gt;=$P$48*LCOH!$C$18, MIN(LCOH!$C$18,J2506),0)</f>
        <v>1500</v>
      </c>
      <c r="L2506">
        <f t="shared" si="79"/>
        <v>1976.8773074362775</v>
      </c>
      <c r="M2506">
        <f>K2506/LCOH!$C$18</f>
        <v>1</v>
      </c>
      <c r="N2506">
        <f>K2506/LCOH!$C$34</f>
        <v>28.901734104046245</v>
      </c>
    </row>
    <row r="2507" spans="1:14" x14ac:dyDescent="0.35">
      <c r="A2507">
        <f>'Profilo fotovoltaico'!B2509*LCOH!$C$20</f>
        <v>629</v>
      </c>
      <c r="B2507">
        <f>'Profilo eolico'!B2509*LCOH!$C$21</f>
        <v>242.29999999999998</v>
      </c>
      <c r="C2507">
        <f>$P$35*'Profilo fotovoltaico'!B2509</f>
        <v>4626.0510660142791</v>
      </c>
      <c r="D2507">
        <f>$Q$37*'Profilo eolico'!B2509</f>
        <v>1413.7320349403572</v>
      </c>
      <c r="E2507">
        <f>$P$39*'Profilo fotovoltaico'!B2509+'Approvvigionamento energia'!$Q$39*'Profilo eolico'!B2509</f>
        <v>2216.8117927088379</v>
      </c>
      <c r="F2507">
        <f>$P$41*'Profilo fotovoltaico'!B2509+'Approvvigionamento energia'!$Q$41*'Profilo eolico'!B2509</f>
        <v>3019.8915504773181</v>
      </c>
      <c r="G2507">
        <f>$P$43*'Profilo fotovoltaico'!B2509+'Approvvigionamento energia'!$Q$43*'Profilo eolico'!B2509</f>
        <v>3822.9713082457984</v>
      </c>
      <c r="H2507">
        <f t="shared" si="78"/>
        <v>1138.4335154826958</v>
      </c>
      <c r="I2507">
        <f>IF(LCOH!$C$28=Menu!$A$1,'Approvvigionamento energia'!C2507,0)+IF(LCOH!$C$28=Menu!$A$2,'Approvvigionamento energia'!D2507,0)+IF(LCOH!$C$28=Menu!$A$3,'Approvvigionamento energia'!E2507,0)+IF(LCOH!$C$28=Menu!$A$4,'Approvvigionamento energia'!F2507,0)+IF(LCOH!$C$28=Menu!$A$5,'Approvvigionamento energia'!G2507,0)+IF(LCOH!$C$28=Menu!$A$6,'Approvvigionamento energia'!H2507,0)</f>
        <v>3019.8915504773181</v>
      </c>
      <c r="J2507">
        <f>'Approvvigionamento energia'!A2507+'Approvvigionamento energia'!B2507+'Approvvigionamento energia'!I2507</f>
        <v>3891.1915504773178</v>
      </c>
      <c r="K2507">
        <f>IF(MIN(LCOH!$C$18,J2507)&gt;=$P$48*LCOH!$C$18, MIN(LCOH!$C$18,J2507),0)</f>
        <v>1500</v>
      </c>
      <c r="L2507">
        <f t="shared" si="79"/>
        <v>2391.1915504773178</v>
      </c>
      <c r="M2507">
        <f>K2507/LCOH!$C$18</f>
        <v>1</v>
      </c>
      <c r="N2507">
        <f>K2507/LCOH!$C$34</f>
        <v>28.901734104046245</v>
      </c>
    </row>
    <row r="2508" spans="1:14" x14ac:dyDescent="0.35">
      <c r="A2508">
        <f>'Profilo fotovoltaico'!B2510*LCOH!$C$20</f>
        <v>688</v>
      </c>
      <c r="B2508">
        <f>'Profilo eolico'!B2510*LCOH!$C$21</f>
        <v>228.2</v>
      </c>
      <c r="C2508">
        <f>$P$35*'Profilo fotovoltaico'!B2510</f>
        <v>5059.9731850839808</v>
      </c>
      <c r="D2508">
        <f>$Q$37*'Profilo eolico'!B2510</f>
        <v>1331.4636829277322</v>
      </c>
      <c r="E2508">
        <f>$P$39*'Profilo fotovoltaico'!B2510+'Approvvigionamento energia'!$Q$39*'Profilo eolico'!B2510</f>
        <v>2263.591058466794</v>
      </c>
      <c r="F2508">
        <f>$P$41*'Profilo fotovoltaico'!B2510+'Approvvigionamento energia'!$Q$41*'Profilo eolico'!B2510</f>
        <v>3195.7184340058566</v>
      </c>
      <c r="G2508">
        <f>$P$43*'Profilo fotovoltaico'!B2510+'Approvvigionamento energia'!$Q$43*'Profilo eolico'!B2510</f>
        <v>4127.8458095449187</v>
      </c>
      <c r="H2508">
        <f t="shared" si="78"/>
        <v>1138.4335154826958</v>
      </c>
      <c r="I2508">
        <f>IF(LCOH!$C$28=Menu!$A$1,'Approvvigionamento energia'!C2508,0)+IF(LCOH!$C$28=Menu!$A$2,'Approvvigionamento energia'!D2508,0)+IF(LCOH!$C$28=Menu!$A$3,'Approvvigionamento energia'!E2508,0)+IF(LCOH!$C$28=Menu!$A$4,'Approvvigionamento energia'!F2508,0)+IF(LCOH!$C$28=Menu!$A$5,'Approvvigionamento energia'!G2508,0)+IF(LCOH!$C$28=Menu!$A$6,'Approvvigionamento energia'!H2508,0)</f>
        <v>3195.7184340058566</v>
      </c>
      <c r="J2508">
        <f>'Approvvigionamento energia'!A2508+'Approvvigionamento energia'!B2508+'Approvvigionamento energia'!I2508</f>
        <v>4111.9184340058564</v>
      </c>
      <c r="K2508">
        <f>IF(MIN(LCOH!$C$18,J2508)&gt;=$P$48*LCOH!$C$18, MIN(LCOH!$C$18,J2508),0)</f>
        <v>1500</v>
      </c>
      <c r="L2508">
        <f t="shared" si="79"/>
        <v>2611.9184340058564</v>
      </c>
      <c r="M2508">
        <f>K2508/LCOH!$C$18</f>
        <v>1</v>
      </c>
      <c r="N2508">
        <f>K2508/LCOH!$C$34</f>
        <v>28.901734104046245</v>
      </c>
    </row>
    <row r="2509" spans="1:14" x14ac:dyDescent="0.35">
      <c r="A2509">
        <f>'Profilo fotovoltaico'!B2511*LCOH!$C$20</f>
        <v>699</v>
      </c>
      <c r="B2509">
        <f>'Profilo eolico'!B2511*LCOH!$C$21</f>
        <v>219.4</v>
      </c>
      <c r="C2509">
        <f>$P$35*'Profilo fotovoltaico'!B2511</f>
        <v>5140.8739191478235</v>
      </c>
      <c r="D2509">
        <f>$Q$37*'Profilo eolico'!B2511</f>
        <v>1280.1188958560231</v>
      </c>
      <c r="E2509">
        <f>$P$39*'Profilo fotovoltaico'!B2511+'Approvvigionamento energia'!$Q$39*'Profilo eolico'!B2511</f>
        <v>2245.3076516789733</v>
      </c>
      <c r="F2509">
        <f>$P$41*'Profilo fotovoltaico'!B2511+'Approvvigionamento energia'!$Q$41*'Profilo eolico'!B2511</f>
        <v>3210.4964075019234</v>
      </c>
      <c r="G2509">
        <f>$P$43*'Profilo fotovoltaico'!B2511+'Approvvigionamento energia'!$Q$43*'Profilo eolico'!B2511</f>
        <v>4175.6851633248734</v>
      </c>
      <c r="H2509">
        <f t="shared" si="78"/>
        <v>1138.4335154826958</v>
      </c>
      <c r="I2509">
        <f>IF(LCOH!$C$28=Menu!$A$1,'Approvvigionamento energia'!C2509,0)+IF(LCOH!$C$28=Menu!$A$2,'Approvvigionamento energia'!D2509,0)+IF(LCOH!$C$28=Menu!$A$3,'Approvvigionamento energia'!E2509,0)+IF(LCOH!$C$28=Menu!$A$4,'Approvvigionamento energia'!F2509,0)+IF(LCOH!$C$28=Menu!$A$5,'Approvvigionamento energia'!G2509,0)+IF(LCOH!$C$28=Menu!$A$6,'Approvvigionamento energia'!H2509,0)</f>
        <v>3210.4964075019234</v>
      </c>
      <c r="J2509">
        <f>'Approvvigionamento energia'!A2509+'Approvvigionamento energia'!B2509+'Approvvigionamento energia'!I2509</f>
        <v>4128.896407501923</v>
      </c>
      <c r="K2509">
        <f>IF(MIN(LCOH!$C$18,J2509)&gt;=$P$48*LCOH!$C$18, MIN(LCOH!$C$18,J2509),0)</f>
        <v>1500</v>
      </c>
      <c r="L2509">
        <f t="shared" si="79"/>
        <v>2628.896407501923</v>
      </c>
      <c r="M2509">
        <f>K2509/LCOH!$C$18</f>
        <v>1</v>
      </c>
      <c r="N2509">
        <f>K2509/LCOH!$C$34</f>
        <v>28.901734104046245</v>
      </c>
    </row>
    <row r="2510" spans="1:14" x14ac:dyDescent="0.35">
      <c r="A2510">
        <f>'Profilo fotovoltaico'!B2512*LCOH!$C$20</f>
        <v>661</v>
      </c>
      <c r="B2510">
        <f>'Profilo eolico'!B2512*LCOH!$C$21</f>
        <v>219.5</v>
      </c>
      <c r="C2510">
        <f>$P$35*'Profilo fotovoltaico'!B2512</f>
        <v>4861.3986560181856</v>
      </c>
      <c r="D2510">
        <f>$Q$37*'Profilo eolico'!B2512</f>
        <v>1280.7023593454742</v>
      </c>
      <c r="E2510">
        <f>$P$39*'Profilo fotovoltaico'!B2512+'Approvvigionamento energia'!$Q$39*'Profilo eolico'!B2512</f>
        <v>2175.876433513652</v>
      </c>
      <c r="F2510">
        <f>$P$41*'Profilo fotovoltaico'!B2512+'Approvvigionamento energia'!$Q$41*'Profilo eolico'!B2512</f>
        <v>3071.0505076818299</v>
      </c>
      <c r="G2510">
        <f>$P$43*'Profilo fotovoltaico'!B2512+'Approvvigionamento energia'!$Q$43*'Profilo eolico'!B2512</f>
        <v>3966.2245818500078</v>
      </c>
      <c r="H2510">
        <f t="shared" si="78"/>
        <v>1138.4335154826958</v>
      </c>
      <c r="I2510">
        <f>IF(LCOH!$C$28=Menu!$A$1,'Approvvigionamento energia'!C2510,0)+IF(LCOH!$C$28=Menu!$A$2,'Approvvigionamento energia'!D2510,0)+IF(LCOH!$C$28=Menu!$A$3,'Approvvigionamento energia'!E2510,0)+IF(LCOH!$C$28=Menu!$A$4,'Approvvigionamento energia'!F2510,0)+IF(LCOH!$C$28=Menu!$A$5,'Approvvigionamento energia'!G2510,0)+IF(LCOH!$C$28=Menu!$A$6,'Approvvigionamento energia'!H2510,0)</f>
        <v>3071.0505076818299</v>
      </c>
      <c r="J2510">
        <f>'Approvvigionamento energia'!A2510+'Approvvigionamento energia'!B2510+'Approvvigionamento energia'!I2510</f>
        <v>3951.5505076818299</v>
      </c>
      <c r="K2510">
        <f>IF(MIN(LCOH!$C$18,J2510)&gt;=$P$48*LCOH!$C$18, MIN(LCOH!$C$18,J2510),0)</f>
        <v>1500</v>
      </c>
      <c r="L2510">
        <f t="shared" si="79"/>
        <v>2451.5505076818299</v>
      </c>
      <c r="M2510">
        <f>K2510/LCOH!$C$18</f>
        <v>1</v>
      </c>
      <c r="N2510">
        <f>K2510/LCOH!$C$34</f>
        <v>28.901734104046245</v>
      </c>
    </row>
    <row r="2511" spans="1:14" x14ac:dyDescent="0.35">
      <c r="A2511">
        <f>'Profilo fotovoltaico'!B2513*LCOH!$C$20</f>
        <v>587</v>
      </c>
      <c r="B2511">
        <f>'Profilo eolico'!B2513*LCOH!$C$21</f>
        <v>221.70000000000002</v>
      </c>
      <c r="C2511">
        <f>$P$35*'Profilo fotovoltaico'!B2513</f>
        <v>4317.1573541341522</v>
      </c>
      <c r="D2511">
        <f>$Q$37*'Profilo eolico'!B2513</f>
        <v>1293.5385561134015</v>
      </c>
      <c r="E2511">
        <f>$P$39*'Profilo fotovoltaico'!B2513+'Approvvigionamento energia'!$Q$39*'Profilo eolico'!B2513</f>
        <v>2049.4432556185893</v>
      </c>
      <c r="F2511">
        <f>$P$41*'Profilo fotovoltaico'!B2513+'Approvvigionamento energia'!$Q$41*'Profilo eolico'!B2513</f>
        <v>2805.347955123777</v>
      </c>
      <c r="G2511">
        <f>$P$43*'Profilo fotovoltaico'!B2513+'Approvvigionamento energia'!$Q$43*'Profilo eolico'!B2513</f>
        <v>3561.2526546289641</v>
      </c>
      <c r="H2511">
        <f t="shared" si="78"/>
        <v>1138.4335154826958</v>
      </c>
      <c r="I2511">
        <f>IF(LCOH!$C$28=Menu!$A$1,'Approvvigionamento energia'!C2511,0)+IF(LCOH!$C$28=Menu!$A$2,'Approvvigionamento energia'!D2511,0)+IF(LCOH!$C$28=Menu!$A$3,'Approvvigionamento energia'!E2511,0)+IF(LCOH!$C$28=Menu!$A$4,'Approvvigionamento energia'!F2511,0)+IF(LCOH!$C$28=Menu!$A$5,'Approvvigionamento energia'!G2511,0)+IF(LCOH!$C$28=Menu!$A$6,'Approvvigionamento energia'!H2511,0)</f>
        <v>2805.347955123777</v>
      </c>
      <c r="J2511">
        <f>'Approvvigionamento energia'!A2511+'Approvvigionamento energia'!B2511+'Approvvigionamento energia'!I2511</f>
        <v>3614.0479551237768</v>
      </c>
      <c r="K2511">
        <f>IF(MIN(LCOH!$C$18,J2511)&gt;=$P$48*LCOH!$C$18, MIN(LCOH!$C$18,J2511),0)</f>
        <v>1500</v>
      </c>
      <c r="L2511">
        <f t="shared" si="79"/>
        <v>2114.0479551237768</v>
      </c>
      <c r="M2511">
        <f>K2511/LCOH!$C$18</f>
        <v>1</v>
      </c>
      <c r="N2511">
        <f>K2511/LCOH!$C$34</f>
        <v>28.901734104046245</v>
      </c>
    </row>
    <row r="2512" spans="1:14" x14ac:dyDescent="0.35">
      <c r="A2512">
        <f>'Profilo fotovoltaico'!B2514*LCOH!$C$20</f>
        <v>472</v>
      </c>
      <c r="B2512">
        <f>'Profilo eolico'!B2514*LCOH!$C$21</f>
        <v>217</v>
      </c>
      <c r="C2512">
        <f>$P$35*'Profilo fotovoltaico'!B2514</f>
        <v>3471.3769525576145</v>
      </c>
      <c r="D2512">
        <f>$Q$37*'Profilo eolico'!B2514</f>
        <v>1266.1157721091931</v>
      </c>
      <c r="E2512">
        <f>$P$39*'Profilo fotovoltaico'!B2514+'Approvvigionamento energia'!$Q$39*'Profilo eolico'!B2514</f>
        <v>1817.4310672212985</v>
      </c>
      <c r="F2512">
        <f>$P$41*'Profilo fotovoltaico'!B2514+'Approvvigionamento energia'!$Q$41*'Profilo eolico'!B2514</f>
        <v>2368.7463623334038</v>
      </c>
      <c r="G2512">
        <f>$P$43*'Profilo fotovoltaico'!B2514+'Approvvigionamento energia'!$Q$43*'Profilo eolico'!B2514</f>
        <v>2920.0616574455094</v>
      </c>
      <c r="H2512">
        <f t="shared" si="78"/>
        <v>1138.4335154826958</v>
      </c>
      <c r="I2512">
        <f>IF(LCOH!$C$28=Menu!$A$1,'Approvvigionamento energia'!C2512,0)+IF(LCOH!$C$28=Menu!$A$2,'Approvvigionamento energia'!D2512,0)+IF(LCOH!$C$28=Menu!$A$3,'Approvvigionamento energia'!E2512,0)+IF(LCOH!$C$28=Menu!$A$4,'Approvvigionamento energia'!F2512,0)+IF(LCOH!$C$28=Menu!$A$5,'Approvvigionamento energia'!G2512,0)+IF(LCOH!$C$28=Menu!$A$6,'Approvvigionamento energia'!H2512,0)</f>
        <v>2368.7463623334038</v>
      </c>
      <c r="J2512">
        <f>'Approvvigionamento energia'!A2512+'Approvvigionamento energia'!B2512+'Approvvigionamento energia'!I2512</f>
        <v>3057.7463623334038</v>
      </c>
      <c r="K2512">
        <f>IF(MIN(LCOH!$C$18,J2512)&gt;=$P$48*LCOH!$C$18, MIN(LCOH!$C$18,J2512),0)</f>
        <v>1500</v>
      </c>
      <c r="L2512">
        <f t="shared" si="79"/>
        <v>1557.7463623334038</v>
      </c>
      <c r="M2512">
        <f>K2512/LCOH!$C$18</f>
        <v>1</v>
      </c>
      <c r="N2512">
        <f>K2512/LCOH!$C$34</f>
        <v>28.901734104046245</v>
      </c>
    </row>
    <row r="2513" spans="1:14" x14ac:dyDescent="0.35">
      <c r="A2513">
        <f>'Profilo fotovoltaico'!B2515*LCOH!$C$20</f>
        <v>323</v>
      </c>
      <c r="B2513">
        <f>'Profilo eolico'!B2515*LCOH!$C$21</f>
        <v>206.3</v>
      </c>
      <c r="C2513">
        <f>$P$35*'Profilo fotovoltaico'!B2515</f>
        <v>2375.539736601927</v>
      </c>
      <c r="D2513">
        <f>$Q$37*'Profilo eolico'!B2515</f>
        <v>1203.6851787379105</v>
      </c>
      <c r="E2513">
        <f>$P$39*'Profilo fotovoltaico'!B2515+'Approvvigionamento energia'!$Q$39*'Profilo eolico'!B2515</f>
        <v>1496.6488182039145</v>
      </c>
      <c r="F2513">
        <f>$P$41*'Profilo fotovoltaico'!B2515+'Approvvigionamento energia'!$Q$41*'Profilo eolico'!B2515</f>
        <v>1789.6124576699187</v>
      </c>
      <c r="G2513">
        <f>$P$43*'Profilo fotovoltaico'!B2515+'Approvvigionamento energia'!$Q$43*'Profilo eolico'!B2515</f>
        <v>2082.5760971359232</v>
      </c>
      <c r="H2513">
        <f t="shared" si="78"/>
        <v>1138.4335154826958</v>
      </c>
      <c r="I2513">
        <f>IF(LCOH!$C$28=Menu!$A$1,'Approvvigionamento energia'!C2513,0)+IF(LCOH!$C$28=Menu!$A$2,'Approvvigionamento energia'!D2513,0)+IF(LCOH!$C$28=Menu!$A$3,'Approvvigionamento energia'!E2513,0)+IF(LCOH!$C$28=Menu!$A$4,'Approvvigionamento energia'!F2513,0)+IF(LCOH!$C$28=Menu!$A$5,'Approvvigionamento energia'!G2513,0)+IF(LCOH!$C$28=Menu!$A$6,'Approvvigionamento energia'!H2513,0)</f>
        <v>1789.6124576699187</v>
      </c>
      <c r="J2513">
        <f>'Approvvigionamento energia'!A2513+'Approvvigionamento energia'!B2513+'Approvvigionamento energia'!I2513</f>
        <v>2318.9124576699187</v>
      </c>
      <c r="K2513">
        <f>IF(MIN(LCOH!$C$18,J2513)&gt;=$P$48*LCOH!$C$18, MIN(LCOH!$C$18,J2513),0)</f>
        <v>1500</v>
      </c>
      <c r="L2513">
        <f t="shared" si="79"/>
        <v>818.91245766991869</v>
      </c>
      <c r="M2513">
        <f>K2513/LCOH!$C$18</f>
        <v>1</v>
      </c>
      <c r="N2513">
        <f>K2513/LCOH!$C$34</f>
        <v>28.901734104046245</v>
      </c>
    </row>
    <row r="2514" spans="1:14" x14ac:dyDescent="0.35">
      <c r="A2514">
        <f>'Profilo fotovoltaico'!B2516*LCOH!$C$20</f>
        <v>158</v>
      </c>
      <c r="B2514">
        <f>'Profilo eolico'!B2516*LCOH!$C$21</f>
        <v>180.10000000000002</v>
      </c>
      <c r="C2514">
        <f>$P$35*'Profilo fotovoltaico'!B2516</f>
        <v>1162.0287256442862</v>
      </c>
      <c r="D2514">
        <f>$Q$37*'Profilo eolico'!B2516</f>
        <v>1050.8177445016852</v>
      </c>
      <c r="E2514">
        <f>$P$39*'Profilo fotovoltaico'!B2516+'Approvvigionamento energia'!$Q$39*'Profilo eolico'!B2516</f>
        <v>1078.6204897873354</v>
      </c>
      <c r="F2514">
        <f>$P$41*'Profilo fotovoltaico'!B2516+'Approvvigionamento energia'!$Q$41*'Profilo eolico'!B2516</f>
        <v>1106.4232350729858</v>
      </c>
      <c r="G2514">
        <f>$P$43*'Profilo fotovoltaico'!B2516+'Approvvigionamento energia'!$Q$43*'Profilo eolico'!B2516</f>
        <v>1134.225980358636</v>
      </c>
      <c r="H2514">
        <f t="shared" si="78"/>
        <v>1138.4335154826958</v>
      </c>
      <c r="I2514">
        <f>IF(LCOH!$C$28=Menu!$A$1,'Approvvigionamento energia'!C2514,0)+IF(LCOH!$C$28=Menu!$A$2,'Approvvigionamento energia'!D2514,0)+IF(LCOH!$C$28=Menu!$A$3,'Approvvigionamento energia'!E2514,0)+IF(LCOH!$C$28=Menu!$A$4,'Approvvigionamento energia'!F2514,0)+IF(LCOH!$C$28=Menu!$A$5,'Approvvigionamento energia'!G2514,0)+IF(LCOH!$C$28=Menu!$A$6,'Approvvigionamento energia'!H2514,0)</f>
        <v>1106.4232350729858</v>
      </c>
      <c r="J2514">
        <f>'Approvvigionamento energia'!A2514+'Approvvigionamento energia'!B2514+'Approvvigionamento energia'!I2514</f>
        <v>1444.5232350729857</v>
      </c>
      <c r="K2514">
        <f>IF(MIN(LCOH!$C$18,J2514)&gt;=$P$48*LCOH!$C$18, MIN(LCOH!$C$18,J2514),0)</f>
        <v>1444.5232350729857</v>
      </c>
      <c r="L2514">
        <f t="shared" si="79"/>
        <v>0</v>
      </c>
      <c r="M2514">
        <f>K2514/LCOH!$C$18</f>
        <v>0.96301549004865716</v>
      </c>
      <c r="N2514">
        <f>K2514/LCOH!$C$34</f>
        <v>27.832817631464081</v>
      </c>
    </row>
    <row r="2515" spans="1:14" x14ac:dyDescent="0.35">
      <c r="A2515">
        <f>'Profilo fotovoltaico'!B2517*LCOH!$C$20</f>
        <v>28</v>
      </c>
      <c r="B2515">
        <f>'Profilo eolico'!B2517*LCOH!$C$21</f>
        <v>149.79999999999998</v>
      </c>
      <c r="C2515">
        <f>$P$35*'Profilo fotovoltaico'!B2517</f>
        <v>205.92914125341781</v>
      </c>
      <c r="D2515">
        <f>$Q$37*'Profilo eolico'!B2517</f>
        <v>874.02830719795907</v>
      </c>
      <c r="E2515">
        <f>$P$39*'Profilo fotovoltaico'!B2517+'Approvvigionamento energia'!$Q$39*'Profilo eolico'!B2517</f>
        <v>707.00351571182364</v>
      </c>
      <c r="F2515">
        <f>$P$41*'Profilo fotovoltaico'!B2517+'Approvvigionamento energia'!$Q$41*'Profilo eolico'!B2517</f>
        <v>539.97872422568844</v>
      </c>
      <c r="G2515">
        <f>$P$43*'Profilo fotovoltaico'!B2517+'Approvvigionamento energia'!$Q$43*'Profilo eolico'!B2517</f>
        <v>372.95393273955312</v>
      </c>
      <c r="H2515">
        <f t="shared" si="78"/>
        <v>1138.4335154826958</v>
      </c>
      <c r="I2515">
        <f>IF(LCOH!$C$28=Menu!$A$1,'Approvvigionamento energia'!C2515,0)+IF(LCOH!$C$28=Menu!$A$2,'Approvvigionamento energia'!D2515,0)+IF(LCOH!$C$28=Menu!$A$3,'Approvvigionamento energia'!E2515,0)+IF(LCOH!$C$28=Menu!$A$4,'Approvvigionamento energia'!F2515,0)+IF(LCOH!$C$28=Menu!$A$5,'Approvvigionamento energia'!G2515,0)+IF(LCOH!$C$28=Menu!$A$6,'Approvvigionamento energia'!H2515,0)</f>
        <v>539.97872422568844</v>
      </c>
      <c r="J2515">
        <f>'Approvvigionamento energia'!A2515+'Approvvigionamento energia'!B2515+'Approvvigionamento energia'!I2515</f>
        <v>717.77872422568839</v>
      </c>
      <c r="K2515">
        <f>IF(MIN(LCOH!$C$18,J2515)&gt;=$P$48*LCOH!$C$18, MIN(LCOH!$C$18,J2515),0)</f>
        <v>717.77872422568839</v>
      </c>
      <c r="L2515">
        <f t="shared" si="79"/>
        <v>0</v>
      </c>
      <c r="M2515">
        <f>K2515/LCOH!$C$18</f>
        <v>0.47851914948379226</v>
      </c>
      <c r="N2515">
        <f>K2515/LCOH!$C$34</f>
        <v>13.83003322207492</v>
      </c>
    </row>
    <row r="2516" spans="1:14" x14ac:dyDescent="0.35">
      <c r="A2516">
        <f>'Profilo fotovoltaico'!B2518*LCOH!$C$20</f>
        <v>0</v>
      </c>
      <c r="B2516">
        <f>'Profilo eolico'!B2518*LCOH!$C$21</f>
        <v>130.70000000000002</v>
      </c>
      <c r="C2516">
        <f>$P$35*'Profilo fotovoltaico'!B2518</f>
        <v>0</v>
      </c>
      <c r="D2516">
        <f>$Q$37*'Profilo eolico'!B2518</f>
        <v>762.58678071277222</v>
      </c>
      <c r="E2516">
        <f>$P$39*'Profilo fotovoltaico'!B2518+'Approvvigionamento energia'!$Q$39*'Profilo eolico'!B2518</f>
        <v>571.94008553457911</v>
      </c>
      <c r="F2516">
        <f>$P$41*'Profilo fotovoltaico'!B2518+'Approvvigionamento energia'!$Q$41*'Profilo eolico'!B2518</f>
        <v>381.29339035638611</v>
      </c>
      <c r="G2516">
        <f>$P$43*'Profilo fotovoltaico'!B2518+'Approvvigionamento energia'!$Q$43*'Profilo eolico'!B2518</f>
        <v>190.64669517819306</v>
      </c>
      <c r="H2516">
        <f t="shared" si="78"/>
        <v>1138.4335154826958</v>
      </c>
      <c r="I2516">
        <f>IF(LCOH!$C$28=Menu!$A$1,'Approvvigionamento energia'!C2516,0)+IF(LCOH!$C$28=Menu!$A$2,'Approvvigionamento energia'!D2516,0)+IF(LCOH!$C$28=Menu!$A$3,'Approvvigionamento energia'!E2516,0)+IF(LCOH!$C$28=Menu!$A$4,'Approvvigionamento energia'!F2516,0)+IF(LCOH!$C$28=Menu!$A$5,'Approvvigionamento energia'!G2516,0)+IF(LCOH!$C$28=Menu!$A$6,'Approvvigionamento energia'!H2516,0)</f>
        <v>381.29339035638611</v>
      </c>
      <c r="J2516">
        <f>'Approvvigionamento energia'!A2516+'Approvvigionamento energia'!B2516+'Approvvigionamento energia'!I2516</f>
        <v>511.99339035638616</v>
      </c>
      <c r="K2516">
        <f>IF(MIN(LCOH!$C$18,J2516)&gt;=$P$48*LCOH!$C$18, MIN(LCOH!$C$18,J2516),0)</f>
        <v>511.99339035638616</v>
      </c>
      <c r="L2516">
        <f t="shared" si="79"/>
        <v>0</v>
      </c>
      <c r="M2516">
        <f>K2516/LCOH!$C$18</f>
        <v>0.34132892690425742</v>
      </c>
      <c r="N2516">
        <f>K2516/LCOH!$C$34</f>
        <v>9.8649978874062842</v>
      </c>
    </row>
    <row r="2517" spans="1:14" x14ac:dyDescent="0.35">
      <c r="A2517">
        <f>'Profilo fotovoltaico'!B2519*LCOH!$C$20</f>
        <v>0</v>
      </c>
      <c r="B2517">
        <f>'Profilo eolico'!B2519*LCOH!$C$21</f>
        <v>112.60000000000001</v>
      </c>
      <c r="C2517">
        <f>$P$35*'Profilo fotovoltaico'!B2519</f>
        <v>0</v>
      </c>
      <c r="D2517">
        <f>$Q$37*'Profilo eolico'!B2519</f>
        <v>656.97988912209746</v>
      </c>
      <c r="E2517">
        <f>$P$39*'Profilo fotovoltaico'!B2519+'Approvvigionamento energia'!$Q$39*'Profilo eolico'!B2519</f>
        <v>492.73491684157312</v>
      </c>
      <c r="F2517">
        <f>$P$41*'Profilo fotovoltaico'!B2519+'Approvvigionamento energia'!$Q$41*'Profilo eolico'!B2519</f>
        <v>328.48994456104873</v>
      </c>
      <c r="G2517">
        <f>$P$43*'Profilo fotovoltaico'!B2519+'Approvvigionamento energia'!$Q$43*'Profilo eolico'!B2519</f>
        <v>164.24497228052437</v>
      </c>
      <c r="H2517">
        <f t="shared" si="78"/>
        <v>1138.4335154826958</v>
      </c>
      <c r="I2517">
        <f>IF(LCOH!$C$28=Menu!$A$1,'Approvvigionamento energia'!C2517,0)+IF(LCOH!$C$28=Menu!$A$2,'Approvvigionamento energia'!D2517,0)+IF(LCOH!$C$28=Menu!$A$3,'Approvvigionamento energia'!E2517,0)+IF(LCOH!$C$28=Menu!$A$4,'Approvvigionamento energia'!F2517,0)+IF(LCOH!$C$28=Menu!$A$5,'Approvvigionamento energia'!G2517,0)+IF(LCOH!$C$28=Menu!$A$6,'Approvvigionamento energia'!H2517,0)</f>
        <v>328.48994456104873</v>
      </c>
      <c r="J2517">
        <f>'Approvvigionamento energia'!A2517+'Approvvigionamento energia'!B2517+'Approvvigionamento energia'!I2517</f>
        <v>441.08994456104875</v>
      </c>
      <c r="K2517">
        <f>IF(MIN(LCOH!$C$18,J2517)&gt;=$P$48*LCOH!$C$18, MIN(LCOH!$C$18,J2517),0)</f>
        <v>441.08994456104875</v>
      </c>
      <c r="L2517">
        <f t="shared" si="79"/>
        <v>0</v>
      </c>
      <c r="M2517">
        <f>K2517/LCOH!$C$18</f>
        <v>0.29405996304069915</v>
      </c>
      <c r="N2517">
        <f>K2517/LCOH!$C$34</f>
        <v>8.4988428624479528</v>
      </c>
    </row>
    <row r="2518" spans="1:14" x14ac:dyDescent="0.35">
      <c r="A2518">
        <f>'Profilo fotovoltaico'!B2520*LCOH!$C$20</f>
        <v>0</v>
      </c>
      <c r="B2518">
        <f>'Profilo eolico'!B2520*LCOH!$C$21</f>
        <v>102</v>
      </c>
      <c r="C2518">
        <f>$P$35*'Profilo fotovoltaico'!B2520</f>
        <v>0</v>
      </c>
      <c r="D2518">
        <f>$Q$37*'Profilo eolico'!B2520</f>
        <v>595.13275924026584</v>
      </c>
      <c r="E2518">
        <f>$P$39*'Profilo fotovoltaico'!B2520+'Approvvigionamento energia'!$Q$39*'Profilo eolico'!B2520</f>
        <v>446.34956943019938</v>
      </c>
      <c r="F2518">
        <f>$P$41*'Profilo fotovoltaico'!B2520+'Approvvigionamento energia'!$Q$41*'Profilo eolico'!B2520</f>
        <v>297.56637962013292</v>
      </c>
      <c r="G2518">
        <f>$P$43*'Profilo fotovoltaico'!B2520+'Approvvigionamento energia'!$Q$43*'Profilo eolico'!B2520</f>
        <v>148.78318981006646</v>
      </c>
      <c r="H2518">
        <f t="shared" si="78"/>
        <v>1138.4335154826958</v>
      </c>
      <c r="I2518">
        <f>IF(LCOH!$C$28=Menu!$A$1,'Approvvigionamento energia'!C2518,0)+IF(LCOH!$C$28=Menu!$A$2,'Approvvigionamento energia'!D2518,0)+IF(LCOH!$C$28=Menu!$A$3,'Approvvigionamento energia'!E2518,0)+IF(LCOH!$C$28=Menu!$A$4,'Approvvigionamento energia'!F2518,0)+IF(LCOH!$C$28=Menu!$A$5,'Approvvigionamento energia'!G2518,0)+IF(LCOH!$C$28=Menu!$A$6,'Approvvigionamento energia'!H2518,0)</f>
        <v>297.56637962013292</v>
      </c>
      <c r="J2518">
        <f>'Approvvigionamento energia'!A2518+'Approvvigionamento energia'!B2518+'Approvvigionamento energia'!I2518</f>
        <v>399.56637962013292</v>
      </c>
      <c r="K2518">
        <f>IF(MIN(LCOH!$C$18,J2518)&gt;=$P$48*LCOH!$C$18, MIN(LCOH!$C$18,J2518),0)</f>
        <v>399.56637962013292</v>
      </c>
      <c r="L2518">
        <f t="shared" si="79"/>
        <v>0</v>
      </c>
      <c r="M2518">
        <f>K2518/LCOH!$C$18</f>
        <v>0.26637758641342196</v>
      </c>
      <c r="N2518">
        <f>K2518/LCOH!$C$34</f>
        <v>7.6987741737983226</v>
      </c>
    </row>
    <row r="2519" spans="1:14" x14ac:dyDescent="0.35">
      <c r="A2519">
        <f>'Profilo fotovoltaico'!B2521*LCOH!$C$20</f>
        <v>0</v>
      </c>
      <c r="B2519">
        <f>'Profilo eolico'!B2521*LCOH!$C$21</f>
        <v>99.4</v>
      </c>
      <c r="C2519">
        <f>$P$35*'Profilo fotovoltaico'!B2521</f>
        <v>0</v>
      </c>
      <c r="D2519">
        <f>$Q$37*'Profilo eolico'!B2521</f>
        <v>579.96270851453369</v>
      </c>
      <c r="E2519">
        <f>$P$39*'Profilo fotovoltaico'!B2521+'Approvvigionamento energia'!$Q$39*'Profilo eolico'!B2521</f>
        <v>434.97203138590021</v>
      </c>
      <c r="F2519">
        <f>$P$41*'Profilo fotovoltaico'!B2521+'Approvvigionamento energia'!$Q$41*'Profilo eolico'!B2521</f>
        <v>289.98135425726684</v>
      </c>
      <c r="G2519">
        <f>$P$43*'Profilo fotovoltaico'!B2521+'Approvvigionamento energia'!$Q$43*'Profilo eolico'!B2521</f>
        <v>144.99067712863342</v>
      </c>
      <c r="H2519">
        <f t="shared" si="78"/>
        <v>1138.4335154826958</v>
      </c>
      <c r="I2519">
        <f>IF(LCOH!$C$28=Menu!$A$1,'Approvvigionamento energia'!C2519,0)+IF(LCOH!$C$28=Menu!$A$2,'Approvvigionamento energia'!D2519,0)+IF(LCOH!$C$28=Menu!$A$3,'Approvvigionamento energia'!E2519,0)+IF(LCOH!$C$28=Menu!$A$4,'Approvvigionamento energia'!F2519,0)+IF(LCOH!$C$28=Menu!$A$5,'Approvvigionamento energia'!G2519,0)+IF(LCOH!$C$28=Menu!$A$6,'Approvvigionamento energia'!H2519,0)</f>
        <v>289.98135425726684</v>
      </c>
      <c r="J2519">
        <f>'Approvvigionamento energia'!A2519+'Approvvigionamento energia'!B2519+'Approvvigionamento energia'!I2519</f>
        <v>389.38135425726682</v>
      </c>
      <c r="K2519">
        <f>IF(MIN(LCOH!$C$18,J2519)&gt;=$P$48*LCOH!$C$18, MIN(LCOH!$C$18,J2519),0)</f>
        <v>389.38135425726682</v>
      </c>
      <c r="L2519">
        <f t="shared" si="79"/>
        <v>0</v>
      </c>
      <c r="M2519">
        <f>K2519/LCOH!$C$18</f>
        <v>0.25958756950484457</v>
      </c>
      <c r="N2519">
        <f>K2519/LCOH!$C$34</f>
        <v>7.5025309105446407</v>
      </c>
    </row>
    <row r="2520" spans="1:14" x14ac:dyDescent="0.35">
      <c r="A2520">
        <f>'Profilo fotovoltaico'!B2522*LCOH!$C$20</f>
        <v>0</v>
      </c>
      <c r="B2520">
        <f>'Profilo eolico'!B2522*LCOH!$C$21</f>
        <v>95.2</v>
      </c>
      <c r="C2520">
        <f>$P$35*'Profilo fotovoltaico'!B2522</f>
        <v>0</v>
      </c>
      <c r="D2520">
        <f>$Q$37*'Profilo eolico'!B2522</f>
        <v>555.45724195758157</v>
      </c>
      <c r="E2520">
        <f>$P$39*'Profilo fotovoltaico'!B2522+'Approvvigionamento energia'!$Q$39*'Profilo eolico'!B2522</f>
        <v>416.59293146818612</v>
      </c>
      <c r="F2520">
        <f>$P$41*'Profilo fotovoltaico'!B2522+'Approvvigionamento energia'!$Q$41*'Profilo eolico'!B2522</f>
        <v>277.72862097879079</v>
      </c>
      <c r="G2520">
        <f>$P$43*'Profilo fotovoltaico'!B2522+'Approvvigionamento energia'!$Q$43*'Profilo eolico'!B2522</f>
        <v>138.86431048939539</v>
      </c>
      <c r="H2520">
        <f t="shared" si="78"/>
        <v>1138.4335154826958</v>
      </c>
      <c r="I2520">
        <f>IF(LCOH!$C$28=Menu!$A$1,'Approvvigionamento energia'!C2520,0)+IF(LCOH!$C$28=Menu!$A$2,'Approvvigionamento energia'!D2520,0)+IF(LCOH!$C$28=Menu!$A$3,'Approvvigionamento energia'!E2520,0)+IF(LCOH!$C$28=Menu!$A$4,'Approvvigionamento energia'!F2520,0)+IF(LCOH!$C$28=Menu!$A$5,'Approvvigionamento energia'!G2520,0)+IF(LCOH!$C$28=Menu!$A$6,'Approvvigionamento energia'!H2520,0)</f>
        <v>277.72862097879079</v>
      </c>
      <c r="J2520">
        <f>'Approvvigionamento energia'!A2520+'Approvvigionamento energia'!B2520+'Approvvigionamento energia'!I2520</f>
        <v>372.92862097879078</v>
      </c>
      <c r="K2520">
        <f>IF(MIN(LCOH!$C$18,J2520)&gt;=$P$48*LCOH!$C$18, MIN(LCOH!$C$18,J2520),0)</f>
        <v>0</v>
      </c>
      <c r="L2520">
        <f t="shared" si="79"/>
        <v>372.92862097879078</v>
      </c>
      <c r="M2520">
        <f>K2520/LCOH!$C$18</f>
        <v>0</v>
      </c>
      <c r="N2520">
        <f>K2520/LCOH!$C$34</f>
        <v>0</v>
      </c>
    </row>
    <row r="2521" spans="1:14" x14ac:dyDescent="0.35">
      <c r="A2521">
        <f>'Profilo fotovoltaico'!B2523*LCOH!$C$20</f>
        <v>0</v>
      </c>
      <c r="B2521">
        <f>'Profilo eolico'!B2523*LCOH!$C$21</f>
        <v>90.5</v>
      </c>
      <c r="C2521">
        <f>$P$35*'Profilo fotovoltaico'!B2523</f>
        <v>0</v>
      </c>
      <c r="D2521">
        <f>$Q$37*'Profilo eolico'!B2523</f>
        <v>528.03445795337313</v>
      </c>
      <c r="E2521">
        <f>$P$39*'Profilo fotovoltaico'!B2523+'Approvvigionamento energia'!$Q$39*'Profilo eolico'!B2523</f>
        <v>396.02584346502988</v>
      </c>
      <c r="F2521">
        <f>$P$41*'Profilo fotovoltaico'!B2523+'Approvvigionamento energia'!$Q$41*'Profilo eolico'!B2523</f>
        <v>264.01722897668657</v>
      </c>
      <c r="G2521">
        <f>$P$43*'Profilo fotovoltaico'!B2523+'Approvvigionamento energia'!$Q$43*'Profilo eolico'!B2523</f>
        <v>132.00861448834328</v>
      </c>
      <c r="H2521">
        <f t="shared" si="78"/>
        <v>1138.4335154826958</v>
      </c>
      <c r="I2521">
        <f>IF(LCOH!$C$28=Menu!$A$1,'Approvvigionamento energia'!C2521,0)+IF(LCOH!$C$28=Menu!$A$2,'Approvvigionamento energia'!D2521,0)+IF(LCOH!$C$28=Menu!$A$3,'Approvvigionamento energia'!E2521,0)+IF(LCOH!$C$28=Menu!$A$4,'Approvvigionamento energia'!F2521,0)+IF(LCOH!$C$28=Menu!$A$5,'Approvvigionamento energia'!G2521,0)+IF(LCOH!$C$28=Menu!$A$6,'Approvvigionamento energia'!H2521,0)</f>
        <v>264.01722897668657</v>
      </c>
      <c r="J2521">
        <f>'Approvvigionamento energia'!A2521+'Approvvigionamento energia'!B2521+'Approvvigionamento energia'!I2521</f>
        <v>354.51722897668657</v>
      </c>
      <c r="K2521">
        <f>IF(MIN(LCOH!$C$18,J2521)&gt;=$P$48*LCOH!$C$18, MIN(LCOH!$C$18,J2521),0)</f>
        <v>0</v>
      </c>
      <c r="L2521">
        <f t="shared" si="79"/>
        <v>354.51722897668657</v>
      </c>
      <c r="M2521">
        <f>K2521/LCOH!$C$18</f>
        <v>0</v>
      </c>
      <c r="N2521">
        <f>K2521/LCOH!$C$34</f>
        <v>0</v>
      </c>
    </row>
    <row r="2522" spans="1:14" x14ac:dyDescent="0.35">
      <c r="A2522">
        <f>'Profilo fotovoltaico'!B2524*LCOH!$C$20</f>
        <v>0</v>
      </c>
      <c r="B2522">
        <f>'Profilo eolico'!B2524*LCOH!$C$21</f>
        <v>85.4</v>
      </c>
      <c r="C2522">
        <f>$P$35*'Profilo fotovoltaico'!B2524</f>
        <v>0</v>
      </c>
      <c r="D2522">
        <f>$Q$37*'Profilo eolico'!B2524</f>
        <v>498.27781999135993</v>
      </c>
      <c r="E2522">
        <f>$P$39*'Profilo fotovoltaico'!B2524+'Approvvigionamento energia'!$Q$39*'Profilo eolico'!B2524</f>
        <v>373.70836499351992</v>
      </c>
      <c r="F2522">
        <f>$P$41*'Profilo fotovoltaico'!B2524+'Approvvigionamento energia'!$Q$41*'Profilo eolico'!B2524</f>
        <v>249.13890999567997</v>
      </c>
      <c r="G2522">
        <f>$P$43*'Profilo fotovoltaico'!B2524+'Approvvigionamento energia'!$Q$43*'Profilo eolico'!B2524</f>
        <v>124.56945499783998</v>
      </c>
      <c r="H2522">
        <f t="shared" si="78"/>
        <v>1138.4335154826958</v>
      </c>
      <c r="I2522">
        <f>IF(LCOH!$C$28=Menu!$A$1,'Approvvigionamento energia'!C2522,0)+IF(LCOH!$C$28=Menu!$A$2,'Approvvigionamento energia'!D2522,0)+IF(LCOH!$C$28=Menu!$A$3,'Approvvigionamento energia'!E2522,0)+IF(LCOH!$C$28=Menu!$A$4,'Approvvigionamento energia'!F2522,0)+IF(LCOH!$C$28=Menu!$A$5,'Approvvigionamento energia'!G2522,0)+IF(LCOH!$C$28=Menu!$A$6,'Approvvigionamento energia'!H2522,0)</f>
        <v>249.13890999567997</v>
      </c>
      <c r="J2522">
        <f>'Approvvigionamento energia'!A2522+'Approvvigionamento energia'!B2522+'Approvvigionamento energia'!I2522</f>
        <v>334.53890999568</v>
      </c>
      <c r="K2522">
        <f>IF(MIN(LCOH!$C$18,J2522)&gt;=$P$48*LCOH!$C$18, MIN(LCOH!$C$18,J2522),0)</f>
        <v>0</v>
      </c>
      <c r="L2522">
        <f t="shared" si="79"/>
        <v>334.53890999568</v>
      </c>
      <c r="M2522">
        <f>K2522/LCOH!$C$18</f>
        <v>0</v>
      </c>
      <c r="N2522">
        <f>K2522/LCOH!$C$34</f>
        <v>0</v>
      </c>
    </row>
    <row r="2523" spans="1:14" x14ac:dyDescent="0.35">
      <c r="A2523">
        <f>'Profilo fotovoltaico'!B2525*LCOH!$C$20</f>
        <v>0</v>
      </c>
      <c r="B2523">
        <f>'Profilo eolico'!B2525*LCOH!$C$21</f>
        <v>78.600000000000009</v>
      </c>
      <c r="C2523">
        <f>$P$35*'Profilo fotovoltaico'!B2525</f>
        <v>0</v>
      </c>
      <c r="D2523">
        <f>$Q$37*'Profilo eolico'!B2525</f>
        <v>458.6023027086755</v>
      </c>
      <c r="E2523">
        <f>$P$39*'Profilo fotovoltaico'!B2525+'Approvvigionamento energia'!$Q$39*'Profilo eolico'!B2525</f>
        <v>343.95172703150661</v>
      </c>
      <c r="F2523">
        <f>$P$41*'Profilo fotovoltaico'!B2525+'Approvvigionamento energia'!$Q$41*'Profilo eolico'!B2525</f>
        <v>229.30115135433775</v>
      </c>
      <c r="G2523">
        <f>$P$43*'Profilo fotovoltaico'!B2525+'Approvvigionamento energia'!$Q$43*'Profilo eolico'!B2525</f>
        <v>114.65057567716887</v>
      </c>
      <c r="H2523">
        <f t="shared" si="78"/>
        <v>1138.4335154826958</v>
      </c>
      <c r="I2523">
        <f>IF(LCOH!$C$28=Menu!$A$1,'Approvvigionamento energia'!C2523,0)+IF(LCOH!$C$28=Menu!$A$2,'Approvvigionamento energia'!D2523,0)+IF(LCOH!$C$28=Menu!$A$3,'Approvvigionamento energia'!E2523,0)+IF(LCOH!$C$28=Menu!$A$4,'Approvvigionamento energia'!F2523,0)+IF(LCOH!$C$28=Menu!$A$5,'Approvvigionamento energia'!G2523,0)+IF(LCOH!$C$28=Menu!$A$6,'Approvvigionamento energia'!H2523,0)</f>
        <v>229.30115135433775</v>
      </c>
      <c r="J2523">
        <f>'Approvvigionamento energia'!A2523+'Approvvigionamento energia'!B2523+'Approvvigionamento energia'!I2523</f>
        <v>307.90115135433774</v>
      </c>
      <c r="K2523">
        <f>IF(MIN(LCOH!$C$18,J2523)&gt;=$P$48*LCOH!$C$18, MIN(LCOH!$C$18,J2523),0)</f>
        <v>0</v>
      </c>
      <c r="L2523">
        <f t="shared" si="79"/>
        <v>307.90115135433774</v>
      </c>
      <c r="M2523">
        <f>K2523/LCOH!$C$18</f>
        <v>0</v>
      </c>
      <c r="N2523">
        <f>K2523/LCOH!$C$34</f>
        <v>0</v>
      </c>
    </row>
    <row r="2524" spans="1:14" x14ac:dyDescent="0.35">
      <c r="A2524">
        <f>'Profilo fotovoltaico'!B2526*LCOH!$C$20</f>
        <v>0</v>
      </c>
      <c r="B2524">
        <f>'Profilo eolico'!B2526*LCOH!$C$21</f>
        <v>69.5</v>
      </c>
      <c r="C2524">
        <f>$P$35*'Profilo fotovoltaico'!B2526</f>
        <v>0</v>
      </c>
      <c r="D2524">
        <f>$Q$37*'Profilo eolico'!B2526</f>
        <v>405.50712516861262</v>
      </c>
      <c r="E2524">
        <f>$P$39*'Profilo fotovoltaico'!B2526+'Approvvigionamento energia'!$Q$39*'Profilo eolico'!B2526</f>
        <v>304.13034387645945</v>
      </c>
      <c r="F2524">
        <f>$P$41*'Profilo fotovoltaico'!B2526+'Approvvigionamento energia'!$Q$41*'Profilo eolico'!B2526</f>
        <v>202.75356258430631</v>
      </c>
      <c r="G2524">
        <f>$P$43*'Profilo fotovoltaico'!B2526+'Approvvigionamento energia'!$Q$43*'Profilo eolico'!B2526</f>
        <v>101.37678129215315</v>
      </c>
      <c r="H2524">
        <f t="shared" si="78"/>
        <v>1138.4335154826958</v>
      </c>
      <c r="I2524">
        <f>IF(LCOH!$C$28=Menu!$A$1,'Approvvigionamento energia'!C2524,0)+IF(LCOH!$C$28=Menu!$A$2,'Approvvigionamento energia'!D2524,0)+IF(LCOH!$C$28=Menu!$A$3,'Approvvigionamento energia'!E2524,0)+IF(LCOH!$C$28=Menu!$A$4,'Approvvigionamento energia'!F2524,0)+IF(LCOH!$C$28=Menu!$A$5,'Approvvigionamento energia'!G2524,0)+IF(LCOH!$C$28=Menu!$A$6,'Approvvigionamento energia'!H2524,0)</f>
        <v>202.75356258430631</v>
      </c>
      <c r="J2524">
        <f>'Approvvigionamento energia'!A2524+'Approvvigionamento energia'!B2524+'Approvvigionamento energia'!I2524</f>
        <v>272.25356258430634</v>
      </c>
      <c r="K2524">
        <f>IF(MIN(LCOH!$C$18,J2524)&gt;=$P$48*LCOH!$C$18, MIN(LCOH!$C$18,J2524),0)</f>
        <v>0</v>
      </c>
      <c r="L2524">
        <f t="shared" si="79"/>
        <v>272.25356258430634</v>
      </c>
      <c r="M2524">
        <f>K2524/LCOH!$C$18</f>
        <v>0</v>
      </c>
      <c r="N2524">
        <f>K2524/LCOH!$C$34</f>
        <v>0</v>
      </c>
    </row>
    <row r="2525" spans="1:14" x14ac:dyDescent="0.35">
      <c r="A2525">
        <f>'Profilo fotovoltaico'!B2527*LCOH!$C$20</f>
        <v>0</v>
      </c>
      <c r="B2525">
        <f>'Profilo eolico'!B2527*LCOH!$C$21</f>
        <v>60.1</v>
      </c>
      <c r="C2525">
        <f>$P$35*'Profilo fotovoltaico'!B2527</f>
        <v>0</v>
      </c>
      <c r="D2525">
        <f>$Q$37*'Profilo eolico'!B2527</f>
        <v>350.66155716019591</v>
      </c>
      <c r="E2525">
        <f>$P$39*'Profilo fotovoltaico'!B2527+'Approvvigionamento energia'!$Q$39*'Profilo eolico'!B2527</f>
        <v>262.99616787014691</v>
      </c>
      <c r="F2525">
        <f>$P$41*'Profilo fotovoltaico'!B2527+'Approvvigionamento energia'!$Q$41*'Profilo eolico'!B2527</f>
        <v>175.33077858009796</v>
      </c>
      <c r="G2525">
        <f>$P$43*'Profilo fotovoltaico'!B2527+'Approvvigionamento energia'!$Q$43*'Profilo eolico'!B2527</f>
        <v>87.665389290048978</v>
      </c>
      <c r="H2525">
        <f t="shared" si="78"/>
        <v>1138.4335154826958</v>
      </c>
      <c r="I2525">
        <f>IF(LCOH!$C$28=Menu!$A$1,'Approvvigionamento energia'!C2525,0)+IF(LCOH!$C$28=Menu!$A$2,'Approvvigionamento energia'!D2525,0)+IF(LCOH!$C$28=Menu!$A$3,'Approvvigionamento energia'!E2525,0)+IF(LCOH!$C$28=Menu!$A$4,'Approvvigionamento energia'!F2525,0)+IF(LCOH!$C$28=Menu!$A$5,'Approvvigionamento energia'!G2525,0)+IF(LCOH!$C$28=Menu!$A$6,'Approvvigionamento energia'!H2525,0)</f>
        <v>175.33077858009796</v>
      </c>
      <c r="J2525">
        <f>'Approvvigionamento energia'!A2525+'Approvvigionamento energia'!B2525+'Approvvigionamento energia'!I2525</f>
        <v>235.43077858009795</v>
      </c>
      <c r="K2525">
        <f>IF(MIN(LCOH!$C$18,J2525)&gt;=$P$48*LCOH!$C$18, MIN(LCOH!$C$18,J2525),0)</f>
        <v>0</v>
      </c>
      <c r="L2525">
        <f t="shared" si="79"/>
        <v>235.43077858009795</v>
      </c>
      <c r="M2525">
        <f>K2525/LCOH!$C$18</f>
        <v>0</v>
      </c>
      <c r="N2525">
        <f>K2525/LCOH!$C$34</f>
        <v>0</v>
      </c>
    </row>
    <row r="2526" spans="1:14" x14ac:dyDescent="0.35">
      <c r="A2526">
        <f>'Profilo fotovoltaico'!B2528*LCOH!$C$20</f>
        <v>3</v>
      </c>
      <c r="B2526">
        <f>'Profilo eolico'!B2528*LCOH!$C$21</f>
        <v>51.2</v>
      </c>
      <c r="C2526">
        <f>$P$35*'Profilo fotovoltaico'!B2528</f>
        <v>22.063836562866197</v>
      </c>
      <c r="D2526">
        <f>$Q$37*'Profilo eolico'!B2528</f>
        <v>298.73330659903547</v>
      </c>
      <c r="E2526">
        <f>$P$39*'Profilo fotovoltaico'!B2528+'Approvvigionamento energia'!$Q$39*'Profilo eolico'!B2528</f>
        <v>229.56593908999312</v>
      </c>
      <c r="F2526">
        <f>$P$41*'Profilo fotovoltaico'!B2528+'Approvvigionamento energia'!$Q$41*'Profilo eolico'!B2528</f>
        <v>160.39857158095083</v>
      </c>
      <c r="G2526">
        <f>$P$43*'Profilo fotovoltaico'!B2528+'Approvvigionamento energia'!$Q$43*'Profilo eolico'!B2528</f>
        <v>91.231204071908508</v>
      </c>
      <c r="H2526">
        <f t="shared" si="78"/>
        <v>1138.4335154826958</v>
      </c>
      <c r="I2526">
        <f>IF(LCOH!$C$28=Menu!$A$1,'Approvvigionamento energia'!C2526,0)+IF(LCOH!$C$28=Menu!$A$2,'Approvvigionamento energia'!D2526,0)+IF(LCOH!$C$28=Menu!$A$3,'Approvvigionamento energia'!E2526,0)+IF(LCOH!$C$28=Menu!$A$4,'Approvvigionamento energia'!F2526,0)+IF(LCOH!$C$28=Menu!$A$5,'Approvvigionamento energia'!G2526,0)+IF(LCOH!$C$28=Menu!$A$6,'Approvvigionamento energia'!H2526,0)</f>
        <v>160.39857158095083</v>
      </c>
      <c r="J2526">
        <f>'Approvvigionamento energia'!A2526+'Approvvigionamento energia'!B2526+'Approvvigionamento energia'!I2526</f>
        <v>214.59857158095082</v>
      </c>
      <c r="K2526">
        <f>IF(MIN(LCOH!$C$18,J2526)&gt;=$P$48*LCOH!$C$18, MIN(LCOH!$C$18,J2526),0)</f>
        <v>0</v>
      </c>
      <c r="L2526">
        <f t="shared" si="79"/>
        <v>214.59857158095082</v>
      </c>
      <c r="M2526">
        <f>K2526/LCOH!$C$18</f>
        <v>0</v>
      </c>
      <c r="N2526">
        <f>K2526/LCOH!$C$34</f>
        <v>0</v>
      </c>
    </row>
    <row r="2527" spans="1:14" x14ac:dyDescent="0.35">
      <c r="A2527">
        <f>'Profilo fotovoltaico'!B2529*LCOH!$C$20</f>
        <v>84</v>
      </c>
      <c r="B2527">
        <f>'Profilo eolico'!B2529*LCOH!$C$21</f>
        <v>41.9</v>
      </c>
      <c r="C2527">
        <f>$P$35*'Profilo fotovoltaico'!B2529</f>
        <v>617.78742376025355</v>
      </c>
      <c r="D2527">
        <f>$Q$37*'Profilo eolico'!B2529</f>
        <v>244.47120208007001</v>
      </c>
      <c r="E2527">
        <f>$P$39*'Profilo fotovoltaico'!B2529+'Approvvigionamento energia'!$Q$39*'Profilo eolico'!B2529</f>
        <v>337.80025750011589</v>
      </c>
      <c r="F2527">
        <f>$P$41*'Profilo fotovoltaico'!B2529+'Approvvigionamento energia'!$Q$41*'Profilo eolico'!B2529</f>
        <v>431.12931292016179</v>
      </c>
      <c r="G2527">
        <f>$P$43*'Profilo fotovoltaico'!B2529+'Approvvigionamento energia'!$Q$43*'Profilo eolico'!B2529</f>
        <v>524.45836834020758</v>
      </c>
      <c r="H2527">
        <f t="shared" si="78"/>
        <v>1138.4335154826958</v>
      </c>
      <c r="I2527">
        <f>IF(LCOH!$C$28=Menu!$A$1,'Approvvigionamento energia'!C2527,0)+IF(LCOH!$C$28=Menu!$A$2,'Approvvigionamento energia'!D2527,0)+IF(LCOH!$C$28=Menu!$A$3,'Approvvigionamento energia'!E2527,0)+IF(LCOH!$C$28=Menu!$A$4,'Approvvigionamento energia'!F2527,0)+IF(LCOH!$C$28=Menu!$A$5,'Approvvigionamento energia'!G2527,0)+IF(LCOH!$C$28=Menu!$A$6,'Approvvigionamento energia'!H2527,0)</f>
        <v>431.12931292016179</v>
      </c>
      <c r="J2527">
        <f>'Approvvigionamento energia'!A2527+'Approvvigionamento energia'!B2527+'Approvvigionamento energia'!I2527</f>
        <v>557.02931292016183</v>
      </c>
      <c r="K2527">
        <f>IF(MIN(LCOH!$C$18,J2527)&gt;=$P$48*LCOH!$C$18, MIN(LCOH!$C$18,J2527),0)</f>
        <v>557.02931292016183</v>
      </c>
      <c r="L2527">
        <f t="shared" si="79"/>
        <v>0</v>
      </c>
      <c r="M2527">
        <f>K2527/LCOH!$C$18</f>
        <v>0.37135287528010791</v>
      </c>
      <c r="N2527">
        <f>K2527/LCOH!$C$34</f>
        <v>10.732742060118726</v>
      </c>
    </row>
    <row r="2528" spans="1:14" x14ac:dyDescent="0.35">
      <c r="A2528">
        <f>'Profilo fotovoltaico'!B2530*LCOH!$C$20</f>
        <v>231</v>
      </c>
      <c r="B2528">
        <f>'Profilo eolico'!B2530*LCOH!$C$21</f>
        <v>26.9</v>
      </c>
      <c r="C2528">
        <f>$P$35*'Profilo fotovoltaico'!B2530</f>
        <v>1698.9154153406971</v>
      </c>
      <c r="D2528">
        <f>$Q$37*'Profilo eolico'!B2530</f>
        <v>156.95167866238387</v>
      </c>
      <c r="E2528">
        <f>$P$39*'Profilo fotovoltaico'!B2530+'Approvvigionamento energia'!$Q$39*'Profilo eolico'!B2530</f>
        <v>542.44261283196215</v>
      </c>
      <c r="F2528">
        <f>$P$41*'Profilo fotovoltaico'!B2530+'Approvvigionamento energia'!$Q$41*'Profilo eolico'!B2530</f>
        <v>927.93354700154055</v>
      </c>
      <c r="G2528">
        <f>$P$43*'Profilo fotovoltaico'!B2530+'Approvvigionamento energia'!$Q$43*'Profilo eolico'!B2530</f>
        <v>1313.4244811711187</v>
      </c>
      <c r="H2528">
        <f t="shared" si="78"/>
        <v>1138.4335154826958</v>
      </c>
      <c r="I2528">
        <f>IF(LCOH!$C$28=Menu!$A$1,'Approvvigionamento energia'!C2528,0)+IF(LCOH!$C$28=Menu!$A$2,'Approvvigionamento energia'!D2528,0)+IF(LCOH!$C$28=Menu!$A$3,'Approvvigionamento energia'!E2528,0)+IF(LCOH!$C$28=Menu!$A$4,'Approvvigionamento energia'!F2528,0)+IF(LCOH!$C$28=Menu!$A$5,'Approvvigionamento energia'!G2528,0)+IF(LCOH!$C$28=Menu!$A$6,'Approvvigionamento energia'!H2528,0)</f>
        <v>927.93354700154055</v>
      </c>
      <c r="J2528">
        <f>'Approvvigionamento energia'!A2528+'Approvvigionamento energia'!B2528+'Approvvigionamento energia'!I2528</f>
        <v>1185.8335470015404</v>
      </c>
      <c r="K2528">
        <f>IF(MIN(LCOH!$C$18,J2528)&gt;=$P$48*LCOH!$C$18, MIN(LCOH!$C$18,J2528),0)</f>
        <v>1185.8335470015404</v>
      </c>
      <c r="L2528">
        <f t="shared" si="79"/>
        <v>0</v>
      </c>
      <c r="M2528">
        <f>K2528/LCOH!$C$18</f>
        <v>0.79055569800102699</v>
      </c>
      <c r="N2528">
        <f>K2528/LCOH!$C$34</f>
        <v>22.848430578064363</v>
      </c>
    </row>
    <row r="2529" spans="1:14" x14ac:dyDescent="0.35">
      <c r="A2529">
        <f>'Profilo fotovoltaico'!B2531*LCOH!$C$20</f>
        <v>395</v>
      </c>
      <c r="B2529">
        <f>'Profilo eolico'!B2531*LCOH!$C$21</f>
        <v>32.300000000000004</v>
      </c>
      <c r="C2529">
        <f>$P$35*'Profilo fotovoltaico'!B2531</f>
        <v>2905.0718141107159</v>
      </c>
      <c r="D2529">
        <f>$Q$37*'Profilo eolico'!B2531</f>
        <v>188.4587070927509</v>
      </c>
      <c r="E2529">
        <f>$P$39*'Profilo fotovoltaico'!B2531+'Approvvigionamento energia'!$Q$39*'Profilo eolico'!B2531</f>
        <v>867.61198384724207</v>
      </c>
      <c r="F2529">
        <f>$P$41*'Profilo fotovoltaico'!B2531+'Approvvigionamento energia'!$Q$41*'Profilo eolico'!B2531</f>
        <v>1546.7652606017334</v>
      </c>
      <c r="G2529">
        <f>$P$43*'Profilo fotovoltaico'!B2531+'Approvvigionamento energia'!$Q$43*'Profilo eolico'!B2531</f>
        <v>2225.9185373562245</v>
      </c>
      <c r="H2529">
        <f t="shared" si="78"/>
        <v>1138.4335154826958</v>
      </c>
      <c r="I2529">
        <f>IF(LCOH!$C$28=Menu!$A$1,'Approvvigionamento energia'!C2529,0)+IF(LCOH!$C$28=Menu!$A$2,'Approvvigionamento energia'!D2529,0)+IF(LCOH!$C$28=Menu!$A$3,'Approvvigionamento energia'!E2529,0)+IF(LCOH!$C$28=Menu!$A$4,'Approvvigionamento energia'!F2529,0)+IF(LCOH!$C$28=Menu!$A$5,'Approvvigionamento energia'!G2529,0)+IF(LCOH!$C$28=Menu!$A$6,'Approvvigionamento energia'!H2529,0)</f>
        <v>1546.7652606017334</v>
      </c>
      <c r="J2529">
        <f>'Approvvigionamento energia'!A2529+'Approvvigionamento energia'!B2529+'Approvvigionamento energia'!I2529</f>
        <v>1974.0652606017334</v>
      </c>
      <c r="K2529">
        <f>IF(MIN(LCOH!$C$18,J2529)&gt;=$P$48*LCOH!$C$18, MIN(LCOH!$C$18,J2529),0)</f>
        <v>1500</v>
      </c>
      <c r="L2529">
        <f t="shared" si="79"/>
        <v>474.06526060173337</v>
      </c>
      <c r="M2529">
        <f>K2529/LCOH!$C$18</f>
        <v>1</v>
      </c>
      <c r="N2529">
        <f>K2529/LCOH!$C$34</f>
        <v>28.901734104046245</v>
      </c>
    </row>
    <row r="2530" spans="1:14" x14ac:dyDescent="0.35">
      <c r="A2530">
        <f>'Profilo fotovoltaico'!B2532*LCOH!$C$20</f>
        <v>541</v>
      </c>
      <c r="B2530">
        <f>'Profilo eolico'!B2532*LCOH!$C$21</f>
        <v>41.7</v>
      </c>
      <c r="C2530">
        <f>$P$35*'Profilo fotovoltaico'!B2532</f>
        <v>3978.8451935035373</v>
      </c>
      <c r="D2530">
        <f>$Q$37*'Profilo eolico'!B2532</f>
        <v>243.30427510116755</v>
      </c>
      <c r="E2530">
        <f>$P$39*'Profilo fotovoltaico'!B2532+'Approvvigionamento energia'!$Q$39*'Profilo eolico'!B2532</f>
        <v>1177.1895047017599</v>
      </c>
      <c r="F2530">
        <f>$P$41*'Profilo fotovoltaico'!B2532+'Approvvigionamento energia'!$Q$41*'Profilo eolico'!B2532</f>
        <v>2111.0747343023522</v>
      </c>
      <c r="G2530">
        <f>$P$43*'Profilo fotovoltaico'!B2532+'Approvvigionamento energia'!$Q$43*'Profilo eolico'!B2532</f>
        <v>3044.9599639029448</v>
      </c>
      <c r="H2530">
        <f t="shared" si="78"/>
        <v>1138.4335154826958</v>
      </c>
      <c r="I2530">
        <f>IF(LCOH!$C$28=Menu!$A$1,'Approvvigionamento energia'!C2530,0)+IF(LCOH!$C$28=Menu!$A$2,'Approvvigionamento energia'!D2530,0)+IF(LCOH!$C$28=Menu!$A$3,'Approvvigionamento energia'!E2530,0)+IF(LCOH!$C$28=Menu!$A$4,'Approvvigionamento energia'!F2530,0)+IF(LCOH!$C$28=Menu!$A$5,'Approvvigionamento energia'!G2530,0)+IF(LCOH!$C$28=Menu!$A$6,'Approvvigionamento energia'!H2530,0)</f>
        <v>2111.0747343023522</v>
      </c>
      <c r="J2530">
        <f>'Approvvigionamento energia'!A2530+'Approvvigionamento energia'!B2530+'Approvvigionamento energia'!I2530</f>
        <v>2693.774734302352</v>
      </c>
      <c r="K2530">
        <f>IF(MIN(LCOH!$C$18,J2530)&gt;=$P$48*LCOH!$C$18, MIN(LCOH!$C$18,J2530),0)</f>
        <v>1500</v>
      </c>
      <c r="L2530">
        <f t="shared" si="79"/>
        <v>1193.774734302352</v>
      </c>
      <c r="M2530">
        <f>K2530/LCOH!$C$18</f>
        <v>1</v>
      </c>
      <c r="N2530">
        <f>K2530/LCOH!$C$34</f>
        <v>28.901734104046245</v>
      </c>
    </row>
    <row r="2531" spans="1:14" x14ac:dyDescent="0.35">
      <c r="A2531">
        <f>'Profilo fotovoltaico'!B2533*LCOH!$C$20</f>
        <v>650</v>
      </c>
      <c r="B2531">
        <f>'Profilo eolico'!B2533*LCOH!$C$21</f>
        <v>52.900000000000006</v>
      </c>
      <c r="C2531">
        <f>$P$35*'Profilo fotovoltaico'!B2533</f>
        <v>4780.497921954342</v>
      </c>
      <c r="D2531">
        <f>$Q$37*'Profilo eolico'!B2533</f>
        <v>308.65218591970654</v>
      </c>
      <c r="E2531">
        <f>$P$39*'Profilo fotovoltaico'!B2533+'Approvvigionamento energia'!$Q$39*'Profilo eolico'!B2533</f>
        <v>1426.6136199283653</v>
      </c>
      <c r="F2531">
        <f>$P$41*'Profilo fotovoltaico'!B2533+'Approvvigionamento energia'!$Q$41*'Profilo eolico'!B2533</f>
        <v>2544.5750539370242</v>
      </c>
      <c r="G2531">
        <f>$P$43*'Profilo fotovoltaico'!B2533+'Approvvigionamento energia'!$Q$43*'Profilo eolico'!B2533</f>
        <v>3662.5364879456838</v>
      </c>
      <c r="H2531">
        <f t="shared" si="78"/>
        <v>1138.4335154826958</v>
      </c>
      <c r="I2531">
        <f>IF(LCOH!$C$28=Menu!$A$1,'Approvvigionamento energia'!C2531,0)+IF(LCOH!$C$28=Menu!$A$2,'Approvvigionamento energia'!D2531,0)+IF(LCOH!$C$28=Menu!$A$3,'Approvvigionamento energia'!E2531,0)+IF(LCOH!$C$28=Menu!$A$4,'Approvvigionamento energia'!F2531,0)+IF(LCOH!$C$28=Menu!$A$5,'Approvvigionamento energia'!G2531,0)+IF(LCOH!$C$28=Menu!$A$6,'Approvvigionamento energia'!H2531,0)</f>
        <v>2544.5750539370242</v>
      </c>
      <c r="J2531">
        <f>'Approvvigionamento energia'!A2531+'Approvvigionamento energia'!B2531+'Approvvigionamento energia'!I2531</f>
        <v>3247.4750539370243</v>
      </c>
      <c r="K2531">
        <f>IF(MIN(LCOH!$C$18,J2531)&gt;=$P$48*LCOH!$C$18, MIN(LCOH!$C$18,J2531),0)</f>
        <v>1500</v>
      </c>
      <c r="L2531">
        <f t="shared" si="79"/>
        <v>1747.4750539370243</v>
      </c>
      <c r="M2531">
        <f>K2531/LCOH!$C$18</f>
        <v>1</v>
      </c>
      <c r="N2531">
        <f>K2531/LCOH!$C$34</f>
        <v>28.901734104046245</v>
      </c>
    </row>
    <row r="2532" spans="1:14" x14ac:dyDescent="0.35">
      <c r="A2532">
        <f>'Profilo fotovoltaico'!B2534*LCOH!$C$20</f>
        <v>698</v>
      </c>
      <c r="B2532">
        <f>'Profilo eolico'!B2534*LCOH!$C$21</f>
        <v>66.8</v>
      </c>
      <c r="C2532">
        <f>$P$35*'Profilo fotovoltaico'!B2534</f>
        <v>5133.519306960201</v>
      </c>
      <c r="D2532">
        <f>$Q$37*'Profilo eolico'!B2534</f>
        <v>389.75361095342902</v>
      </c>
      <c r="E2532">
        <f>$P$39*'Profilo fotovoltaico'!B2534+'Approvvigionamento energia'!$Q$39*'Profilo eolico'!B2534</f>
        <v>1575.6950349551221</v>
      </c>
      <c r="F2532">
        <f>$P$41*'Profilo fotovoltaico'!B2534+'Approvvigionamento energia'!$Q$41*'Profilo eolico'!B2534</f>
        <v>2761.6364589568152</v>
      </c>
      <c r="G2532">
        <f>$P$43*'Profilo fotovoltaico'!B2534+'Approvvigionamento energia'!$Q$43*'Profilo eolico'!B2534</f>
        <v>3947.5778829585079</v>
      </c>
      <c r="H2532">
        <f t="shared" si="78"/>
        <v>1138.4335154826958</v>
      </c>
      <c r="I2532">
        <f>IF(LCOH!$C$28=Menu!$A$1,'Approvvigionamento energia'!C2532,0)+IF(LCOH!$C$28=Menu!$A$2,'Approvvigionamento energia'!D2532,0)+IF(LCOH!$C$28=Menu!$A$3,'Approvvigionamento energia'!E2532,0)+IF(LCOH!$C$28=Menu!$A$4,'Approvvigionamento energia'!F2532,0)+IF(LCOH!$C$28=Menu!$A$5,'Approvvigionamento energia'!G2532,0)+IF(LCOH!$C$28=Menu!$A$6,'Approvvigionamento energia'!H2532,0)</f>
        <v>2761.6364589568152</v>
      </c>
      <c r="J2532">
        <f>'Approvvigionamento energia'!A2532+'Approvvigionamento energia'!B2532+'Approvvigionamento energia'!I2532</f>
        <v>3526.4364589568149</v>
      </c>
      <c r="K2532">
        <f>IF(MIN(LCOH!$C$18,J2532)&gt;=$P$48*LCOH!$C$18, MIN(LCOH!$C$18,J2532),0)</f>
        <v>1500</v>
      </c>
      <c r="L2532">
        <f t="shared" si="79"/>
        <v>2026.4364589568149</v>
      </c>
      <c r="M2532">
        <f>K2532/LCOH!$C$18</f>
        <v>1</v>
      </c>
      <c r="N2532">
        <f>K2532/LCOH!$C$34</f>
        <v>28.901734104046245</v>
      </c>
    </row>
    <row r="2533" spans="1:14" x14ac:dyDescent="0.35">
      <c r="A2533">
        <f>'Profilo fotovoltaico'!B2535*LCOH!$C$20</f>
        <v>698</v>
      </c>
      <c r="B2533">
        <f>'Profilo eolico'!B2535*LCOH!$C$21</f>
        <v>81.3</v>
      </c>
      <c r="C2533">
        <f>$P$35*'Profilo fotovoltaico'!B2535</f>
        <v>5133.519306960201</v>
      </c>
      <c r="D2533">
        <f>$Q$37*'Profilo eolico'!B2535</f>
        <v>474.35581692385898</v>
      </c>
      <c r="E2533">
        <f>$P$39*'Profilo fotovoltaico'!B2535+'Approvvigionamento energia'!$Q$39*'Profilo eolico'!B2535</f>
        <v>1639.1466894329444</v>
      </c>
      <c r="F2533">
        <f>$P$41*'Profilo fotovoltaico'!B2535+'Approvvigionamento energia'!$Q$41*'Profilo eolico'!B2535</f>
        <v>2803.9375619420298</v>
      </c>
      <c r="G2533">
        <f>$P$43*'Profilo fotovoltaico'!B2535+'Approvvigionamento energia'!$Q$43*'Profilo eolico'!B2535</f>
        <v>3968.7284344511154</v>
      </c>
      <c r="H2533">
        <f t="shared" si="78"/>
        <v>1138.4335154826958</v>
      </c>
      <c r="I2533">
        <f>IF(LCOH!$C$28=Menu!$A$1,'Approvvigionamento energia'!C2533,0)+IF(LCOH!$C$28=Menu!$A$2,'Approvvigionamento energia'!D2533,0)+IF(LCOH!$C$28=Menu!$A$3,'Approvvigionamento energia'!E2533,0)+IF(LCOH!$C$28=Menu!$A$4,'Approvvigionamento energia'!F2533,0)+IF(LCOH!$C$28=Menu!$A$5,'Approvvigionamento energia'!G2533,0)+IF(LCOH!$C$28=Menu!$A$6,'Approvvigionamento energia'!H2533,0)</f>
        <v>2803.9375619420298</v>
      </c>
      <c r="J2533">
        <f>'Approvvigionamento energia'!A2533+'Approvvigionamento energia'!B2533+'Approvvigionamento energia'!I2533</f>
        <v>3583.23756194203</v>
      </c>
      <c r="K2533">
        <f>IF(MIN(LCOH!$C$18,J2533)&gt;=$P$48*LCOH!$C$18, MIN(LCOH!$C$18,J2533),0)</f>
        <v>1500</v>
      </c>
      <c r="L2533">
        <f t="shared" si="79"/>
        <v>2083.23756194203</v>
      </c>
      <c r="M2533">
        <f>K2533/LCOH!$C$18</f>
        <v>1</v>
      </c>
      <c r="N2533">
        <f>K2533/LCOH!$C$34</f>
        <v>28.901734104046245</v>
      </c>
    </row>
    <row r="2534" spans="1:14" x14ac:dyDescent="0.35">
      <c r="A2534">
        <f>'Profilo fotovoltaico'!B2536*LCOH!$C$20</f>
        <v>656</v>
      </c>
      <c r="B2534">
        <f>'Profilo eolico'!B2536*LCOH!$C$21</f>
        <v>95.5</v>
      </c>
      <c r="C2534">
        <f>$P$35*'Profilo fotovoltaico'!B2536</f>
        <v>4824.6255950800751</v>
      </c>
      <c r="D2534">
        <f>$Q$37*'Profilo eolico'!B2536</f>
        <v>557.20763242593523</v>
      </c>
      <c r="E2534">
        <f>$P$39*'Profilo fotovoltaico'!B2536+'Approvvigionamento energia'!$Q$39*'Profilo eolico'!B2536</f>
        <v>1624.0621230894701</v>
      </c>
      <c r="F2534">
        <f>$P$41*'Profilo fotovoltaico'!B2536+'Approvvigionamento energia'!$Q$41*'Profilo eolico'!B2536</f>
        <v>2690.9166137530051</v>
      </c>
      <c r="G2534">
        <f>$P$43*'Profilo fotovoltaico'!B2536+'Approvvigionamento energia'!$Q$43*'Profilo eolico'!B2536</f>
        <v>3757.7711044165403</v>
      </c>
      <c r="H2534">
        <f t="shared" si="78"/>
        <v>1138.4335154826958</v>
      </c>
      <c r="I2534">
        <f>IF(LCOH!$C$28=Menu!$A$1,'Approvvigionamento energia'!C2534,0)+IF(LCOH!$C$28=Menu!$A$2,'Approvvigionamento energia'!D2534,0)+IF(LCOH!$C$28=Menu!$A$3,'Approvvigionamento energia'!E2534,0)+IF(LCOH!$C$28=Menu!$A$4,'Approvvigionamento energia'!F2534,0)+IF(LCOH!$C$28=Menu!$A$5,'Approvvigionamento energia'!G2534,0)+IF(LCOH!$C$28=Menu!$A$6,'Approvvigionamento energia'!H2534,0)</f>
        <v>2690.9166137530051</v>
      </c>
      <c r="J2534">
        <f>'Approvvigionamento energia'!A2534+'Approvvigionamento energia'!B2534+'Approvvigionamento energia'!I2534</f>
        <v>3442.4166137530051</v>
      </c>
      <c r="K2534">
        <f>IF(MIN(LCOH!$C$18,J2534)&gt;=$P$48*LCOH!$C$18, MIN(LCOH!$C$18,J2534),0)</f>
        <v>1500</v>
      </c>
      <c r="L2534">
        <f t="shared" si="79"/>
        <v>1942.4166137530051</v>
      </c>
      <c r="M2534">
        <f>K2534/LCOH!$C$18</f>
        <v>1</v>
      </c>
      <c r="N2534">
        <f>K2534/LCOH!$C$34</f>
        <v>28.901734104046245</v>
      </c>
    </row>
    <row r="2535" spans="1:14" x14ac:dyDescent="0.35">
      <c r="A2535">
        <f>'Profilo fotovoltaico'!B2537*LCOH!$C$20</f>
        <v>568</v>
      </c>
      <c r="B2535">
        <f>'Profilo eolico'!B2537*LCOH!$C$21</f>
        <v>111.5</v>
      </c>
      <c r="C2535">
        <f>$P$35*'Profilo fotovoltaico'!B2537</f>
        <v>4177.4197225693324</v>
      </c>
      <c r="D2535">
        <f>$Q$37*'Profilo eolico'!B2537</f>
        <v>650.56179073813382</v>
      </c>
      <c r="E2535">
        <f>$P$39*'Profilo fotovoltaico'!B2537+'Approvvigionamento energia'!$Q$39*'Profilo eolico'!B2537</f>
        <v>1532.2762736959335</v>
      </c>
      <c r="F2535">
        <f>$P$41*'Profilo fotovoltaico'!B2537+'Approvvigionamento energia'!$Q$41*'Profilo eolico'!B2537</f>
        <v>2413.9907566537331</v>
      </c>
      <c r="G2535">
        <f>$P$43*'Profilo fotovoltaico'!B2537+'Approvvigionamento energia'!$Q$43*'Profilo eolico'!B2537</f>
        <v>3295.7052396115332</v>
      </c>
      <c r="H2535">
        <f t="shared" si="78"/>
        <v>1138.4335154826958</v>
      </c>
      <c r="I2535">
        <f>IF(LCOH!$C$28=Menu!$A$1,'Approvvigionamento energia'!C2535,0)+IF(LCOH!$C$28=Menu!$A$2,'Approvvigionamento energia'!D2535,0)+IF(LCOH!$C$28=Menu!$A$3,'Approvvigionamento energia'!E2535,0)+IF(LCOH!$C$28=Menu!$A$4,'Approvvigionamento energia'!F2535,0)+IF(LCOH!$C$28=Menu!$A$5,'Approvvigionamento energia'!G2535,0)+IF(LCOH!$C$28=Menu!$A$6,'Approvvigionamento energia'!H2535,0)</f>
        <v>2413.9907566537331</v>
      </c>
      <c r="J2535">
        <f>'Approvvigionamento energia'!A2535+'Approvvigionamento energia'!B2535+'Approvvigionamento energia'!I2535</f>
        <v>3093.4907566537331</v>
      </c>
      <c r="K2535">
        <f>IF(MIN(LCOH!$C$18,J2535)&gt;=$P$48*LCOH!$C$18, MIN(LCOH!$C$18,J2535),0)</f>
        <v>1500</v>
      </c>
      <c r="L2535">
        <f t="shared" si="79"/>
        <v>1593.4907566537331</v>
      </c>
      <c r="M2535">
        <f>K2535/LCOH!$C$18</f>
        <v>1</v>
      </c>
      <c r="N2535">
        <f>K2535/LCOH!$C$34</f>
        <v>28.901734104046245</v>
      </c>
    </row>
    <row r="2536" spans="1:14" x14ac:dyDescent="0.35">
      <c r="A2536">
        <f>'Profilo fotovoltaico'!B2538*LCOH!$C$20</f>
        <v>448</v>
      </c>
      <c r="B2536">
        <f>'Profilo eolico'!B2538*LCOH!$C$21</f>
        <v>129</v>
      </c>
      <c r="C2536">
        <f>$P$35*'Profilo fotovoltaico'!B2538</f>
        <v>3294.866260054685</v>
      </c>
      <c r="D2536">
        <f>$Q$37*'Profilo eolico'!B2538</f>
        <v>752.66790139210104</v>
      </c>
      <c r="E2536">
        <f>$P$39*'Profilo fotovoltaico'!B2538+'Approvvigionamento energia'!$Q$39*'Profilo eolico'!B2538</f>
        <v>1388.2174910577469</v>
      </c>
      <c r="F2536">
        <f>$P$41*'Profilo fotovoltaico'!B2538+'Approvvigionamento energia'!$Q$41*'Profilo eolico'!B2538</f>
        <v>2023.7670807233931</v>
      </c>
      <c r="G2536">
        <f>$P$43*'Profilo fotovoltaico'!B2538+'Approvvigionamento energia'!$Q$43*'Profilo eolico'!B2538</f>
        <v>2659.3166703890392</v>
      </c>
      <c r="H2536">
        <f t="shared" si="78"/>
        <v>1138.4335154826958</v>
      </c>
      <c r="I2536">
        <f>IF(LCOH!$C$28=Menu!$A$1,'Approvvigionamento energia'!C2536,0)+IF(LCOH!$C$28=Menu!$A$2,'Approvvigionamento energia'!D2536,0)+IF(LCOH!$C$28=Menu!$A$3,'Approvvigionamento energia'!E2536,0)+IF(LCOH!$C$28=Menu!$A$4,'Approvvigionamento energia'!F2536,0)+IF(LCOH!$C$28=Menu!$A$5,'Approvvigionamento energia'!G2536,0)+IF(LCOH!$C$28=Menu!$A$6,'Approvvigionamento energia'!H2536,0)</f>
        <v>2023.7670807233931</v>
      </c>
      <c r="J2536">
        <f>'Approvvigionamento energia'!A2536+'Approvvigionamento energia'!B2536+'Approvvigionamento energia'!I2536</f>
        <v>2600.7670807233931</v>
      </c>
      <c r="K2536">
        <f>IF(MIN(LCOH!$C$18,J2536)&gt;=$P$48*LCOH!$C$18, MIN(LCOH!$C$18,J2536),0)</f>
        <v>1500</v>
      </c>
      <c r="L2536">
        <f t="shared" si="79"/>
        <v>1100.7670807233931</v>
      </c>
      <c r="M2536">
        <f>K2536/LCOH!$C$18</f>
        <v>1</v>
      </c>
      <c r="N2536">
        <f>K2536/LCOH!$C$34</f>
        <v>28.901734104046245</v>
      </c>
    </row>
    <row r="2537" spans="1:14" x14ac:dyDescent="0.35">
      <c r="A2537">
        <f>'Profilo fotovoltaico'!B2539*LCOH!$C$20</f>
        <v>306</v>
      </c>
      <c r="B2537">
        <f>'Profilo eolico'!B2539*LCOH!$C$21</f>
        <v>137.5</v>
      </c>
      <c r="C2537">
        <f>$P$35*'Profilo fotovoltaico'!B2539</f>
        <v>2250.5113294123516</v>
      </c>
      <c r="D2537">
        <f>$Q$37*'Profilo eolico'!B2539</f>
        <v>802.26229799545661</v>
      </c>
      <c r="E2537">
        <f>$P$39*'Profilo fotovoltaico'!B2539+'Approvvigionamento energia'!$Q$39*'Profilo eolico'!B2539</f>
        <v>1164.3245558496803</v>
      </c>
      <c r="F2537">
        <f>$P$41*'Profilo fotovoltaico'!B2539+'Approvvigionamento energia'!$Q$41*'Profilo eolico'!B2539</f>
        <v>1526.3868137039042</v>
      </c>
      <c r="G2537">
        <f>$P$43*'Profilo fotovoltaico'!B2539+'Approvvigionamento energia'!$Q$43*'Profilo eolico'!B2539</f>
        <v>1888.449071558128</v>
      </c>
      <c r="H2537">
        <f t="shared" si="78"/>
        <v>1138.4335154826958</v>
      </c>
      <c r="I2537">
        <f>IF(LCOH!$C$28=Menu!$A$1,'Approvvigionamento energia'!C2537,0)+IF(LCOH!$C$28=Menu!$A$2,'Approvvigionamento energia'!D2537,0)+IF(LCOH!$C$28=Menu!$A$3,'Approvvigionamento energia'!E2537,0)+IF(LCOH!$C$28=Menu!$A$4,'Approvvigionamento energia'!F2537,0)+IF(LCOH!$C$28=Menu!$A$5,'Approvvigionamento energia'!G2537,0)+IF(LCOH!$C$28=Menu!$A$6,'Approvvigionamento energia'!H2537,0)</f>
        <v>1526.3868137039042</v>
      </c>
      <c r="J2537">
        <f>'Approvvigionamento energia'!A2537+'Approvvigionamento energia'!B2537+'Approvvigionamento energia'!I2537</f>
        <v>1969.8868137039042</v>
      </c>
      <c r="K2537">
        <f>IF(MIN(LCOH!$C$18,J2537)&gt;=$P$48*LCOH!$C$18, MIN(LCOH!$C$18,J2537),0)</f>
        <v>1500</v>
      </c>
      <c r="L2537">
        <f t="shared" si="79"/>
        <v>469.88681370390418</v>
      </c>
      <c r="M2537">
        <f>K2537/LCOH!$C$18</f>
        <v>1</v>
      </c>
      <c r="N2537">
        <f>K2537/LCOH!$C$34</f>
        <v>28.901734104046245</v>
      </c>
    </row>
    <row r="2538" spans="1:14" x14ac:dyDescent="0.35">
      <c r="A2538">
        <f>'Profilo fotovoltaico'!B2540*LCOH!$C$20</f>
        <v>142</v>
      </c>
      <c r="B2538">
        <f>'Profilo eolico'!B2540*LCOH!$C$21</f>
        <v>135.9</v>
      </c>
      <c r="C2538">
        <f>$P$35*'Profilo fotovoltaico'!B2540</f>
        <v>1044.3549306423331</v>
      </c>
      <c r="D2538">
        <f>$Q$37*'Profilo eolico'!B2540</f>
        <v>792.92688216423664</v>
      </c>
      <c r="E2538">
        <f>$P$39*'Profilo fotovoltaico'!B2540+'Approvvigionamento energia'!$Q$39*'Profilo eolico'!B2540</f>
        <v>855.78389428376067</v>
      </c>
      <c r="F2538">
        <f>$P$41*'Profilo fotovoltaico'!B2540+'Approvvigionamento energia'!$Q$41*'Profilo eolico'!B2540</f>
        <v>918.64090640328482</v>
      </c>
      <c r="G2538">
        <f>$P$43*'Profilo fotovoltaico'!B2540+'Approvvigionamento energia'!$Q$43*'Profilo eolico'!B2540</f>
        <v>981.49791852280907</v>
      </c>
      <c r="H2538">
        <f t="shared" si="78"/>
        <v>1138.4335154826958</v>
      </c>
      <c r="I2538">
        <f>IF(LCOH!$C$28=Menu!$A$1,'Approvvigionamento energia'!C2538,0)+IF(LCOH!$C$28=Menu!$A$2,'Approvvigionamento energia'!D2538,0)+IF(LCOH!$C$28=Menu!$A$3,'Approvvigionamento energia'!E2538,0)+IF(LCOH!$C$28=Menu!$A$4,'Approvvigionamento energia'!F2538,0)+IF(LCOH!$C$28=Menu!$A$5,'Approvvigionamento energia'!G2538,0)+IF(LCOH!$C$28=Menu!$A$6,'Approvvigionamento energia'!H2538,0)</f>
        <v>918.64090640328482</v>
      </c>
      <c r="J2538">
        <f>'Approvvigionamento energia'!A2538+'Approvvigionamento energia'!B2538+'Approvvigionamento energia'!I2538</f>
        <v>1196.5409064032847</v>
      </c>
      <c r="K2538">
        <f>IF(MIN(LCOH!$C$18,J2538)&gt;=$P$48*LCOH!$C$18, MIN(LCOH!$C$18,J2538),0)</f>
        <v>1196.5409064032847</v>
      </c>
      <c r="L2538">
        <f t="shared" si="79"/>
        <v>0</v>
      </c>
      <c r="M2538">
        <f>K2538/LCOH!$C$18</f>
        <v>0.79769393760218976</v>
      </c>
      <c r="N2538">
        <f>K2538/LCOH!$C$34</f>
        <v>23.054738080988145</v>
      </c>
    </row>
    <row r="2539" spans="1:14" x14ac:dyDescent="0.35">
      <c r="A2539">
        <f>'Profilo fotovoltaico'!B2541*LCOH!$C$20</f>
        <v>22</v>
      </c>
      <c r="B2539">
        <f>'Profilo eolico'!B2541*LCOH!$C$21</f>
        <v>148.9</v>
      </c>
      <c r="C2539">
        <f>$P$35*'Profilo fotovoltaico'!B2541</f>
        <v>161.80146812768541</v>
      </c>
      <c r="D2539">
        <f>$Q$37*'Profilo eolico'!B2541</f>
        <v>868.77713579289798</v>
      </c>
      <c r="E2539">
        <f>$P$39*'Profilo fotovoltaico'!B2541+'Approvvigionamento energia'!$Q$39*'Profilo eolico'!B2541</f>
        <v>692.03321887659479</v>
      </c>
      <c r="F2539">
        <f>$P$41*'Profilo fotovoltaico'!B2541+'Approvvigionamento energia'!$Q$41*'Profilo eolico'!B2541</f>
        <v>515.28930196029171</v>
      </c>
      <c r="G2539">
        <f>$P$43*'Profilo fotovoltaico'!B2541+'Approvvigionamento energia'!$Q$43*'Profilo eolico'!B2541</f>
        <v>338.54538504398857</v>
      </c>
      <c r="H2539">
        <f t="shared" si="78"/>
        <v>1138.4335154826958</v>
      </c>
      <c r="I2539">
        <f>IF(LCOH!$C$28=Menu!$A$1,'Approvvigionamento energia'!C2539,0)+IF(LCOH!$C$28=Menu!$A$2,'Approvvigionamento energia'!D2539,0)+IF(LCOH!$C$28=Menu!$A$3,'Approvvigionamento energia'!E2539,0)+IF(LCOH!$C$28=Menu!$A$4,'Approvvigionamento energia'!F2539,0)+IF(LCOH!$C$28=Menu!$A$5,'Approvvigionamento energia'!G2539,0)+IF(LCOH!$C$28=Menu!$A$6,'Approvvigionamento energia'!H2539,0)</f>
        <v>515.28930196029171</v>
      </c>
      <c r="J2539">
        <f>'Approvvigionamento energia'!A2539+'Approvvigionamento energia'!B2539+'Approvvigionamento energia'!I2539</f>
        <v>686.18930196029169</v>
      </c>
      <c r="K2539">
        <f>IF(MIN(LCOH!$C$18,J2539)&gt;=$P$48*LCOH!$C$18, MIN(LCOH!$C$18,J2539),0)</f>
        <v>686.18930196029169</v>
      </c>
      <c r="L2539">
        <f t="shared" si="79"/>
        <v>0</v>
      </c>
      <c r="M2539">
        <f>K2539/LCOH!$C$18</f>
        <v>0.45745953464019445</v>
      </c>
      <c r="N2539">
        <f>K2539/LCOH!$C$34</f>
        <v>13.221373833531633</v>
      </c>
    </row>
    <row r="2540" spans="1:14" x14ac:dyDescent="0.35">
      <c r="A2540">
        <f>'Profilo fotovoltaico'!B2542*LCOH!$C$20</f>
        <v>0</v>
      </c>
      <c r="B2540">
        <f>'Profilo eolico'!B2542*LCOH!$C$21</f>
        <v>162</v>
      </c>
      <c r="C2540">
        <f>$P$35*'Profilo fotovoltaico'!B2542</f>
        <v>0</v>
      </c>
      <c r="D2540">
        <f>$Q$37*'Profilo eolico'!B2542</f>
        <v>945.21085291101065</v>
      </c>
      <c r="E2540">
        <f>$P$39*'Profilo fotovoltaico'!B2542+'Approvvigionamento energia'!$Q$39*'Profilo eolico'!B2542</f>
        <v>708.9081396832579</v>
      </c>
      <c r="F2540">
        <f>$P$41*'Profilo fotovoltaico'!B2542+'Approvvigionamento energia'!$Q$41*'Profilo eolico'!B2542</f>
        <v>472.60542645550532</v>
      </c>
      <c r="G2540">
        <f>$P$43*'Profilo fotovoltaico'!B2542+'Approvvigionamento energia'!$Q$43*'Profilo eolico'!B2542</f>
        <v>236.30271322775266</v>
      </c>
      <c r="H2540">
        <f t="shared" si="78"/>
        <v>1138.4335154826958</v>
      </c>
      <c r="I2540">
        <f>IF(LCOH!$C$28=Menu!$A$1,'Approvvigionamento energia'!C2540,0)+IF(LCOH!$C$28=Menu!$A$2,'Approvvigionamento energia'!D2540,0)+IF(LCOH!$C$28=Menu!$A$3,'Approvvigionamento energia'!E2540,0)+IF(LCOH!$C$28=Menu!$A$4,'Approvvigionamento energia'!F2540,0)+IF(LCOH!$C$28=Menu!$A$5,'Approvvigionamento energia'!G2540,0)+IF(LCOH!$C$28=Menu!$A$6,'Approvvigionamento energia'!H2540,0)</f>
        <v>472.60542645550532</v>
      </c>
      <c r="J2540">
        <f>'Approvvigionamento energia'!A2540+'Approvvigionamento energia'!B2540+'Approvvigionamento energia'!I2540</f>
        <v>634.60542645550527</v>
      </c>
      <c r="K2540">
        <f>IF(MIN(LCOH!$C$18,J2540)&gt;=$P$48*LCOH!$C$18, MIN(LCOH!$C$18,J2540),0)</f>
        <v>634.60542645550527</v>
      </c>
      <c r="L2540">
        <f t="shared" si="79"/>
        <v>0</v>
      </c>
      <c r="M2540">
        <f>K2540/LCOH!$C$18</f>
        <v>0.42307028430367016</v>
      </c>
      <c r="N2540">
        <f>K2540/LCOH!$C$34</f>
        <v>12.227464864267924</v>
      </c>
    </row>
    <row r="2541" spans="1:14" x14ac:dyDescent="0.35">
      <c r="A2541">
        <f>'Profilo fotovoltaico'!B2543*LCOH!$C$20</f>
        <v>0</v>
      </c>
      <c r="B2541">
        <f>'Profilo eolico'!B2543*LCOH!$C$21</f>
        <v>171.3</v>
      </c>
      <c r="C2541">
        <f>$P$35*'Profilo fotovoltaico'!B2543</f>
        <v>0</v>
      </c>
      <c r="D2541">
        <f>$Q$37*'Profilo eolico'!B2543</f>
        <v>999.47295742997608</v>
      </c>
      <c r="E2541">
        <f>$P$39*'Profilo fotovoltaico'!B2543+'Approvvigionamento energia'!$Q$39*'Profilo eolico'!B2543</f>
        <v>749.604718072482</v>
      </c>
      <c r="F2541">
        <f>$P$41*'Profilo fotovoltaico'!B2543+'Approvvigionamento energia'!$Q$41*'Profilo eolico'!B2543</f>
        <v>499.73647871498804</v>
      </c>
      <c r="G2541">
        <f>$P$43*'Profilo fotovoltaico'!B2543+'Approvvigionamento energia'!$Q$43*'Profilo eolico'!B2543</f>
        <v>249.86823935749402</v>
      </c>
      <c r="H2541">
        <f t="shared" si="78"/>
        <v>1138.4335154826958</v>
      </c>
      <c r="I2541">
        <f>IF(LCOH!$C$28=Menu!$A$1,'Approvvigionamento energia'!C2541,0)+IF(LCOH!$C$28=Menu!$A$2,'Approvvigionamento energia'!D2541,0)+IF(LCOH!$C$28=Menu!$A$3,'Approvvigionamento energia'!E2541,0)+IF(LCOH!$C$28=Menu!$A$4,'Approvvigionamento energia'!F2541,0)+IF(LCOH!$C$28=Menu!$A$5,'Approvvigionamento energia'!G2541,0)+IF(LCOH!$C$28=Menu!$A$6,'Approvvigionamento energia'!H2541,0)</f>
        <v>499.73647871498804</v>
      </c>
      <c r="J2541">
        <f>'Approvvigionamento energia'!A2541+'Approvvigionamento energia'!B2541+'Approvvigionamento energia'!I2541</f>
        <v>671.03647871498811</v>
      </c>
      <c r="K2541">
        <f>IF(MIN(LCOH!$C$18,J2541)&gt;=$P$48*LCOH!$C$18, MIN(LCOH!$C$18,J2541),0)</f>
        <v>671.03647871498811</v>
      </c>
      <c r="L2541">
        <f t="shared" si="79"/>
        <v>0</v>
      </c>
      <c r="M2541">
        <f>K2541/LCOH!$C$18</f>
        <v>0.44735765247665876</v>
      </c>
      <c r="N2541">
        <f>K2541/LCOH!$C$34</f>
        <v>12.929411921290715</v>
      </c>
    </row>
    <row r="2542" spans="1:14" x14ac:dyDescent="0.35">
      <c r="A2542">
        <f>'Profilo fotovoltaico'!B2544*LCOH!$C$20</f>
        <v>0</v>
      </c>
      <c r="B2542">
        <f>'Profilo eolico'!B2544*LCOH!$C$21</f>
        <v>190.29999999999998</v>
      </c>
      <c r="C2542">
        <f>$P$35*'Profilo fotovoltaico'!B2544</f>
        <v>0</v>
      </c>
      <c r="D2542">
        <f>$Q$37*'Profilo eolico'!B2544</f>
        <v>1110.3310204257118</v>
      </c>
      <c r="E2542">
        <f>$P$39*'Profilo fotovoltaico'!B2544+'Approvvigionamento energia'!$Q$39*'Profilo eolico'!B2544</f>
        <v>832.74826531928375</v>
      </c>
      <c r="F2542">
        <f>$P$41*'Profilo fotovoltaico'!B2544+'Approvvigionamento energia'!$Q$41*'Profilo eolico'!B2544</f>
        <v>555.16551021285591</v>
      </c>
      <c r="G2542">
        <f>$P$43*'Profilo fotovoltaico'!B2544+'Approvvigionamento energia'!$Q$43*'Profilo eolico'!B2544</f>
        <v>277.58275510642795</v>
      </c>
      <c r="H2542">
        <f t="shared" si="78"/>
        <v>1138.4335154826958</v>
      </c>
      <c r="I2542">
        <f>IF(LCOH!$C$28=Menu!$A$1,'Approvvigionamento energia'!C2542,0)+IF(LCOH!$C$28=Menu!$A$2,'Approvvigionamento energia'!D2542,0)+IF(LCOH!$C$28=Menu!$A$3,'Approvvigionamento energia'!E2542,0)+IF(LCOH!$C$28=Menu!$A$4,'Approvvigionamento energia'!F2542,0)+IF(LCOH!$C$28=Menu!$A$5,'Approvvigionamento energia'!G2542,0)+IF(LCOH!$C$28=Menu!$A$6,'Approvvigionamento energia'!H2542,0)</f>
        <v>555.16551021285591</v>
      </c>
      <c r="J2542">
        <f>'Approvvigionamento energia'!A2542+'Approvvigionamento energia'!B2542+'Approvvigionamento energia'!I2542</f>
        <v>745.46551021285586</v>
      </c>
      <c r="K2542">
        <f>IF(MIN(LCOH!$C$18,J2542)&gt;=$P$48*LCOH!$C$18, MIN(LCOH!$C$18,J2542),0)</f>
        <v>745.46551021285586</v>
      </c>
      <c r="L2542">
        <f t="shared" si="79"/>
        <v>0</v>
      </c>
      <c r="M2542">
        <f>K2542/LCOH!$C$18</f>
        <v>0.4969770068085706</v>
      </c>
      <c r="N2542">
        <f>K2542/LCOH!$C$34</f>
        <v>14.363497306606087</v>
      </c>
    </row>
    <row r="2543" spans="1:14" x14ac:dyDescent="0.35">
      <c r="A2543">
        <f>'Profilo fotovoltaico'!B2545*LCOH!$C$20</f>
        <v>0</v>
      </c>
      <c r="B2543">
        <f>'Profilo eolico'!B2545*LCOH!$C$21</f>
        <v>217.20000000000002</v>
      </c>
      <c r="C2543">
        <f>$P$35*'Profilo fotovoltaico'!B2545</f>
        <v>0</v>
      </c>
      <c r="D2543">
        <f>$Q$37*'Profilo eolico'!B2545</f>
        <v>1267.2826990880956</v>
      </c>
      <c r="E2543">
        <f>$P$39*'Profilo fotovoltaico'!B2545+'Approvvigionamento energia'!$Q$39*'Profilo eolico'!B2545</f>
        <v>950.46202431607173</v>
      </c>
      <c r="F2543">
        <f>$P$41*'Profilo fotovoltaico'!B2545+'Approvvigionamento energia'!$Q$41*'Profilo eolico'!B2545</f>
        <v>633.64134954404778</v>
      </c>
      <c r="G2543">
        <f>$P$43*'Profilo fotovoltaico'!B2545+'Approvvigionamento energia'!$Q$43*'Profilo eolico'!B2545</f>
        <v>316.82067477202389</v>
      </c>
      <c r="H2543">
        <f t="shared" si="78"/>
        <v>1138.4335154826958</v>
      </c>
      <c r="I2543">
        <f>IF(LCOH!$C$28=Menu!$A$1,'Approvvigionamento energia'!C2543,0)+IF(LCOH!$C$28=Menu!$A$2,'Approvvigionamento energia'!D2543,0)+IF(LCOH!$C$28=Menu!$A$3,'Approvvigionamento energia'!E2543,0)+IF(LCOH!$C$28=Menu!$A$4,'Approvvigionamento energia'!F2543,0)+IF(LCOH!$C$28=Menu!$A$5,'Approvvigionamento energia'!G2543,0)+IF(LCOH!$C$28=Menu!$A$6,'Approvvigionamento energia'!H2543,0)</f>
        <v>633.64134954404778</v>
      </c>
      <c r="J2543">
        <f>'Approvvigionamento energia'!A2543+'Approvvigionamento energia'!B2543+'Approvvigionamento energia'!I2543</f>
        <v>850.84134954404783</v>
      </c>
      <c r="K2543">
        <f>IF(MIN(LCOH!$C$18,J2543)&gt;=$P$48*LCOH!$C$18, MIN(LCOH!$C$18,J2543),0)</f>
        <v>850.84134954404783</v>
      </c>
      <c r="L2543">
        <f t="shared" si="79"/>
        <v>0</v>
      </c>
      <c r="M2543">
        <f>K2543/LCOH!$C$18</f>
        <v>0.56722756636269855</v>
      </c>
      <c r="N2543">
        <f>K2543/LCOH!$C$34</f>
        <v>16.393860299499959</v>
      </c>
    </row>
    <row r="2544" spans="1:14" x14ac:dyDescent="0.35">
      <c r="A2544">
        <f>'Profilo fotovoltaico'!B2546*LCOH!$C$20</f>
        <v>0</v>
      </c>
      <c r="B2544">
        <f>'Profilo eolico'!B2546*LCOH!$C$21</f>
        <v>243.79999999999998</v>
      </c>
      <c r="C2544">
        <f>$P$35*'Profilo fotovoltaico'!B2546</f>
        <v>0</v>
      </c>
      <c r="D2544">
        <f>$Q$37*'Profilo eolico'!B2546</f>
        <v>1422.4839872821258</v>
      </c>
      <c r="E2544">
        <f>$P$39*'Profilo fotovoltaico'!B2546+'Approvvigionamento energia'!$Q$39*'Profilo eolico'!B2546</f>
        <v>1066.8629904615943</v>
      </c>
      <c r="F2544">
        <f>$P$41*'Profilo fotovoltaico'!B2546+'Approvvigionamento energia'!$Q$41*'Profilo eolico'!B2546</f>
        <v>711.24199364106289</v>
      </c>
      <c r="G2544">
        <f>$P$43*'Profilo fotovoltaico'!B2546+'Approvvigionamento energia'!$Q$43*'Profilo eolico'!B2546</f>
        <v>355.62099682053145</v>
      </c>
      <c r="H2544">
        <f t="shared" si="78"/>
        <v>1138.4335154826958</v>
      </c>
      <c r="I2544">
        <f>IF(LCOH!$C$28=Menu!$A$1,'Approvvigionamento energia'!C2544,0)+IF(LCOH!$C$28=Menu!$A$2,'Approvvigionamento energia'!D2544,0)+IF(LCOH!$C$28=Menu!$A$3,'Approvvigionamento energia'!E2544,0)+IF(LCOH!$C$28=Menu!$A$4,'Approvvigionamento energia'!F2544,0)+IF(LCOH!$C$28=Menu!$A$5,'Approvvigionamento energia'!G2544,0)+IF(LCOH!$C$28=Menu!$A$6,'Approvvigionamento energia'!H2544,0)</f>
        <v>711.24199364106289</v>
      </c>
      <c r="J2544">
        <f>'Approvvigionamento energia'!A2544+'Approvvigionamento energia'!B2544+'Approvvigionamento energia'!I2544</f>
        <v>955.04199364106285</v>
      </c>
      <c r="K2544">
        <f>IF(MIN(LCOH!$C$18,J2544)&gt;=$P$48*LCOH!$C$18, MIN(LCOH!$C$18,J2544),0)</f>
        <v>955.04199364106285</v>
      </c>
      <c r="L2544">
        <f t="shared" si="79"/>
        <v>0</v>
      </c>
      <c r="M2544">
        <f>K2544/LCOH!$C$18</f>
        <v>0.63669466242737527</v>
      </c>
      <c r="N2544">
        <f>K2544/LCOH!$C$34</f>
        <v>18.40157983894148</v>
      </c>
    </row>
    <row r="2545" spans="1:14" x14ac:dyDescent="0.35">
      <c r="A2545">
        <f>'Profilo fotovoltaico'!B2547*LCOH!$C$20</f>
        <v>0</v>
      </c>
      <c r="B2545">
        <f>'Profilo eolico'!B2547*LCOH!$C$21</f>
        <v>260.79999999999995</v>
      </c>
      <c r="C2545">
        <f>$P$35*'Profilo fotovoltaico'!B2547</f>
        <v>0</v>
      </c>
      <c r="D2545">
        <f>$Q$37*'Profilo eolico'!B2547</f>
        <v>1521.6727804888367</v>
      </c>
      <c r="E2545">
        <f>$P$39*'Profilo fotovoltaico'!B2547+'Approvvigionamento energia'!$Q$39*'Profilo eolico'!B2547</f>
        <v>1141.2545853666275</v>
      </c>
      <c r="F2545">
        <f>$P$41*'Profilo fotovoltaico'!B2547+'Approvvigionamento energia'!$Q$41*'Profilo eolico'!B2547</f>
        <v>760.83639024441834</v>
      </c>
      <c r="G2545">
        <f>$P$43*'Profilo fotovoltaico'!B2547+'Approvvigionamento energia'!$Q$43*'Profilo eolico'!B2547</f>
        <v>380.41819512220917</v>
      </c>
      <c r="H2545">
        <f t="shared" si="78"/>
        <v>1138.4335154826958</v>
      </c>
      <c r="I2545">
        <f>IF(LCOH!$C$28=Menu!$A$1,'Approvvigionamento energia'!C2545,0)+IF(LCOH!$C$28=Menu!$A$2,'Approvvigionamento energia'!D2545,0)+IF(LCOH!$C$28=Menu!$A$3,'Approvvigionamento energia'!E2545,0)+IF(LCOH!$C$28=Menu!$A$4,'Approvvigionamento energia'!F2545,0)+IF(LCOH!$C$28=Menu!$A$5,'Approvvigionamento energia'!G2545,0)+IF(LCOH!$C$28=Menu!$A$6,'Approvvigionamento energia'!H2545,0)</f>
        <v>760.83639024441834</v>
      </c>
      <c r="J2545">
        <f>'Approvvigionamento energia'!A2545+'Approvvigionamento energia'!B2545+'Approvvigionamento energia'!I2545</f>
        <v>1021.6363902444183</v>
      </c>
      <c r="K2545">
        <f>IF(MIN(LCOH!$C$18,J2545)&gt;=$P$48*LCOH!$C$18, MIN(LCOH!$C$18,J2545),0)</f>
        <v>1021.6363902444183</v>
      </c>
      <c r="L2545">
        <f t="shared" si="79"/>
        <v>0</v>
      </c>
      <c r="M2545">
        <f>K2545/LCOH!$C$18</f>
        <v>0.68109092682961214</v>
      </c>
      <c r="N2545">
        <f>K2545/LCOH!$C$34</f>
        <v>19.684708867907869</v>
      </c>
    </row>
    <row r="2546" spans="1:14" x14ac:dyDescent="0.35">
      <c r="A2546">
        <f>'Profilo fotovoltaico'!B2548*LCOH!$C$20</f>
        <v>0</v>
      </c>
      <c r="B2546">
        <f>'Profilo eolico'!B2548*LCOH!$C$21</f>
        <v>270.60000000000002</v>
      </c>
      <c r="C2546">
        <f>$P$35*'Profilo fotovoltaico'!B2548</f>
        <v>0</v>
      </c>
      <c r="D2546">
        <f>$Q$37*'Profilo eolico'!B2548</f>
        <v>1578.8522024550584</v>
      </c>
      <c r="E2546">
        <f>$P$39*'Profilo fotovoltaico'!B2548+'Approvvigionamento energia'!$Q$39*'Profilo eolico'!B2548</f>
        <v>1184.1391518412938</v>
      </c>
      <c r="F2546">
        <f>$P$41*'Profilo fotovoltaico'!B2548+'Approvvigionamento energia'!$Q$41*'Profilo eolico'!B2548</f>
        <v>789.42610122752922</v>
      </c>
      <c r="G2546">
        <f>$P$43*'Profilo fotovoltaico'!B2548+'Approvvigionamento energia'!$Q$43*'Profilo eolico'!B2548</f>
        <v>394.71305061376461</v>
      </c>
      <c r="H2546">
        <f t="shared" si="78"/>
        <v>1138.4335154826958</v>
      </c>
      <c r="I2546">
        <f>IF(LCOH!$C$28=Menu!$A$1,'Approvvigionamento energia'!C2546,0)+IF(LCOH!$C$28=Menu!$A$2,'Approvvigionamento energia'!D2546,0)+IF(LCOH!$C$28=Menu!$A$3,'Approvvigionamento energia'!E2546,0)+IF(LCOH!$C$28=Menu!$A$4,'Approvvigionamento energia'!F2546,0)+IF(LCOH!$C$28=Menu!$A$5,'Approvvigionamento energia'!G2546,0)+IF(LCOH!$C$28=Menu!$A$6,'Approvvigionamento energia'!H2546,0)</f>
        <v>789.42610122752922</v>
      </c>
      <c r="J2546">
        <f>'Approvvigionamento energia'!A2546+'Approvvigionamento energia'!B2546+'Approvvigionamento energia'!I2546</f>
        <v>1060.0261012275291</v>
      </c>
      <c r="K2546">
        <f>IF(MIN(LCOH!$C$18,J2546)&gt;=$P$48*LCOH!$C$18, MIN(LCOH!$C$18,J2546),0)</f>
        <v>1060.0261012275291</v>
      </c>
      <c r="L2546">
        <f t="shared" si="79"/>
        <v>0</v>
      </c>
      <c r="M2546">
        <f>K2546/LCOH!$C$18</f>
        <v>0.70668406748501944</v>
      </c>
      <c r="N2546">
        <f>K2546/LCOH!$C$34</f>
        <v>20.424395014017904</v>
      </c>
    </row>
    <row r="2547" spans="1:14" x14ac:dyDescent="0.35">
      <c r="A2547">
        <f>'Profilo fotovoltaico'!B2549*LCOH!$C$20</f>
        <v>0</v>
      </c>
      <c r="B2547">
        <f>'Profilo eolico'!B2549*LCOH!$C$21</f>
        <v>277.8</v>
      </c>
      <c r="C2547">
        <f>$P$35*'Profilo fotovoltaico'!B2549</f>
        <v>0</v>
      </c>
      <c r="D2547">
        <f>$Q$37*'Profilo eolico'!B2549</f>
        <v>1620.8615736955478</v>
      </c>
      <c r="E2547">
        <f>$P$39*'Profilo fotovoltaico'!B2549+'Approvvigionamento energia'!$Q$39*'Profilo eolico'!B2549</f>
        <v>1215.6461802716608</v>
      </c>
      <c r="F2547">
        <f>$P$41*'Profilo fotovoltaico'!B2549+'Approvvigionamento energia'!$Q$41*'Profilo eolico'!B2549</f>
        <v>810.4307868477739</v>
      </c>
      <c r="G2547">
        <f>$P$43*'Profilo fotovoltaico'!B2549+'Approvvigionamento energia'!$Q$43*'Profilo eolico'!B2549</f>
        <v>405.21539342388695</v>
      </c>
      <c r="H2547">
        <f t="shared" si="78"/>
        <v>1138.4335154826958</v>
      </c>
      <c r="I2547">
        <f>IF(LCOH!$C$28=Menu!$A$1,'Approvvigionamento energia'!C2547,0)+IF(LCOH!$C$28=Menu!$A$2,'Approvvigionamento energia'!D2547,0)+IF(LCOH!$C$28=Menu!$A$3,'Approvvigionamento energia'!E2547,0)+IF(LCOH!$C$28=Menu!$A$4,'Approvvigionamento energia'!F2547,0)+IF(LCOH!$C$28=Menu!$A$5,'Approvvigionamento energia'!G2547,0)+IF(LCOH!$C$28=Menu!$A$6,'Approvvigionamento energia'!H2547,0)</f>
        <v>810.4307868477739</v>
      </c>
      <c r="J2547">
        <f>'Approvvigionamento energia'!A2547+'Approvvigionamento energia'!B2547+'Approvvigionamento energia'!I2547</f>
        <v>1088.230786847774</v>
      </c>
      <c r="K2547">
        <f>IF(MIN(LCOH!$C$18,J2547)&gt;=$P$48*LCOH!$C$18, MIN(LCOH!$C$18,J2547),0)</f>
        <v>1088.230786847774</v>
      </c>
      <c r="L2547">
        <f t="shared" si="79"/>
        <v>0</v>
      </c>
      <c r="M2547">
        <f>K2547/LCOH!$C$18</f>
        <v>0.72548719123184935</v>
      </c>
      <c r="N2547">
        <f>K2547/LCOH!$C$34</f>
        <v>20.967837896874258</v>
      </c>
    </row>
    <row r="2548" spans="1:14" x14ac:dyDescent="0.35">
      <c r="A2548">
        <f>'Profilo fotovoltaico'!B2550*LCOH!$C$20</f>
        <v>0</v>
      </c>
      <c r="B2548">
        <f>'Profilo eolico'!B2550*LCOH!$C$21</f>
        <v>283.8</v>
      </c>
      <c r="C2548">
        <f>$P$35*'Profilo fotovoltaico'!B2550</f>
        <v>0</v>
      </c>
      <c r="D2548">
        <f>$Q$37*'Profilo eolico'!B2550</f>
        <v>1655.8693830626221</v>
      </c>
      <c r="E2548">
        <f>$P$39*'Profilo fotovoltaico'!B2550+'Approvvigionamento energia'!$Q$39*'Profilo eolico'!B2550</f>
        <v>1241.9020372969667</v>
      </c>
      <c r="F2548">
        <f>$P$41*'Profilo fotovoltaico'!B2550+'Approvvigionamento energia'!$Q$41*'Profilo eolico'!B2550</f>
        <v>827.93469153131105</v>
      </c>
      <c r="G2548">
        <f>$P$43*'Profilo fotovoltaico'!B2550+'Approvvigionamento energia'!$Q$43*'Profilo eolico'!B2550</f>
        <v>413.96734576565552</v>
      </c>
      <c r="H2548">
        <f t="shared" si="78"/>
        <v>1138.4335154826958</v>
      </c>
      <c r="I2548">
        <f>IF(LCOH!$C$28=Menu!$A$1,'Approvvigionamento energia'!C2548,0)+IF(LCOH!$C$28=Menu!$A$2,'Approvvigionamento energia'!D2548,0)+IF(LCOH!$C$28=Menu!$A$3,'Approvvigionamento energia'!E2548,0)+IF(LCOH!$C$28=Menu!$A$4,'Approvvigionamento energia'!F2548,0)+IF(LCOH!$C$28=Menu!$A$5,'Approvvigionamento energia'!G2548,0)+IF(LCOH!$C$28=Menu!$A$6,'Approvvigionamento energia'!H2548,0)</f>
        <v>827.93469153131105</v>
      </c>
      <c r="J2548">
        <f>'Approvvigionamento energia'!A2548+'Approvvigionamento energia'!B2548+'Approvvigionamento energia'!I2548</f>
        <v>1111.734691531311</v>
      </c>
      <c r="K2548">
        <f>IF(MIN(LCOH!$C$18,J2548)&gt;=$P$48*LCOH!$C$18, MIN(LCOH!$C$18,J2548),0)</f>
        <v>1111.734691531311</v>
      </c>
      <c r="L2548">
        <f t="shared" si="79"/>
        <v>0</v>
      </c>
      <c r="M2548">
        <f>K2548/LCOH!$C$18</f>
        <v>0.74115646102087396</v>
      </c>
      <c r="N2548">
        <f>K2548/LCOH!$C$34</f>
        <v>21.420706965921216</v>
      </c>
    </row>
    <row r="2549" spans="1:14" x14ac:dyDescent="0.35">
      <c r="A2549">
        <f>'Profilo fotovoltaico'!B2551*LCOH!$C$20</f>
        <v>0</v>
      </c>
      <c r="B2549">
        <f>'Profilo eolico'!B2551*LCOH!$C$21</f>
        <v>281.5</v>
      </c>
      <c r="C2549">
        <f>$P$35*'Profilo fotovoltaico'!B2551</f>
        <v>0</v>
      </c>
      <c r="D2549">
        <f>$Q$37*'Profilo eolico'!B2551</f>
        <v>1642.4497228052435</v>
      </c>
      <c r="E2549">
        <f>$P$39*'Profilo fotovoltaico'!B2551+'Approvvigionamento energia'!$Q$39*'Profilo eolico'!B2551</f>
        <v>1231.8372921039327</v>
      </c>
      <c r="F2549">
        <f>$P$41*'Profilo fotovoltaico'!B2551+'Approvvigionamento energia'!$Q$41*'Profilo eolico'!B2551</f>
        <v>821.22486140262174</v>
      </c>
      <c r="G2549">
        <f>$P$43*'Profilo fotovoltaico'!B2551+'Approvvigionamento energia'!$Q$43*'Profilo eolico'!B2551</f>
        <v>410.61243070131087</v>
      </c>
      <c r="H2549">
        <f t="shared" si="78"/>
        <v>1138.4335154826958</v>
      </c>
      <c r="I2549">
        <f>IF(LCOH!$C$28=Menu!$A$1,'Approvvigionamento energia'!C2549,0)+IF(LCOH!$C$28=Menu!$A$2,'Approvvigionamento energia'!D2549,0)+IF(LCOH!$C$28=Menu!$A$3,'Approvvigionamento energia'!E2549,0)+IF(LCOH!$C$28=Menu!$A$4,'Approvvigionamento energia'!F2549,0)+IF(LCOH!$C$28=Menu!$A$5,'Approvvigionamento energia'!G2549,0)+IF(LCOH!$C$28=Menu!$A$6,'Approvvigionamento energia'!H2549,0)</f>
        <v>821.22486140262174</v>
      </c>
      <c r="J2549">
        <f>'Approvvigionamento energia'!A2549+'Approvvigionamento energia'!B2549+'Approvvigionamento energia'!I2549</f>
        <v>1102.7248614026216</v>
      </c>
      <c r="K2549">
        <f>IF(MIN(LCOH!$C$18,J2549)&gt;=$P$48*LCOH!$C$18, MIN(LCOH!$C$18,J2549),0)</f>
        <v>1102.7248614026216</v>
      </c>
      <c r="L2549">
        <f t="shared" si="79"/>
        <v>0</v>
      </c>
      <c r="M2549">
        <f>K2549/LCOH!$C$18</f>
        <v>0.7351499076017477</v>
      </c>
      <c r="N2549">
        <f>K2549/LCOH!$C$34</f>
        <v>21.247107156119878</v>
      </c>
    </row>
    <row r="2550" spans="1:14" x14ac:dyDescent="0.35">
      <c r="A2550">
        <f>'Profilo fotovoltaico'!B2552*LCOH!$C$20</f>
        <v>3</v>
      </c>
      <c r="B2550">
        <f>'Profilo eolico'!B2552*LCOH!$C$21</f>
        <v>273.39999999999998</v>
      </c>
      <c r="C2550">
        <f>$P$35*'Profilo fotovoltaico'!B2552</f>
        <v>22.063836562866197</v>
      </c>
      <c r="D2550">
        <f>$Q$37*'Profilo eolico'!B2552</f>
        <v>1595.189180159693</v>
      </c>
      <c r="E2550">
        <f>$P$39*'Profilo fotovoltaico'!B2552+'Approvvigionamento energia'!$Q$39*'Profilo eolico'!B2552</f>
        <v>1201.9078442604864</v>
      </c>
      <c r="F2550">
        <f>$P$41*'Profilo fotovoltaico'!B2552+'Approvvigionamento energia'!$Q$41*'Profilo eolico'!B2552</f>
        <v>808.62650836127966</v>
      </c>
      <c r="G2550">
        <f>$P$43*'Profilo fotovoltaico'!B2552+'Approvvigionamento energia'!$Q$43*'Profilo eolico'!B2552</f>
        <v>415.34517246207292</v>
      </c>
      <c r="H2550">
        <f t="shared" si="78"/>
        <v>1138.4335154826958</v>
      </c>
      <c r="I2550">
        <f>IF(LCOH!$C$28=Menu!$A$1,'Approvvigionamento energia'!C2550,0)+IF(LCOH!$C$28=Menu!$A$2,'Approvvigionamento energia'!D2550,0)+IF(LCOH!$C$28=Menu!$A$3,'Approvvigionamento energia'!E2550,0)+IF(LCOH!$C$28=Menu!$A$4,'Approvvigionamento energia'!F2550,0)+IF(LCOH!$C$28=Menu!$A$5,'Approvvigionamento energia'!G2550,0)+IF(LCOH!$C$28=Menu!$A$6,'Approvvigionamento energia'!H2550,0)</f>
        <v>808.62650836127966</v>
      </c>
      <c r="J2550">
        <f>'Approvvigionamento energia'!A2550+'Approvvigionamento energia'!B2550+'Approvvigionamento energia'!I2550</f>
        <v>1085.0265083612796</v>
      </c>
      <c r="K2550">
        <f>IF(MIN(LCOH!$C$18,J2550)&gt;=$P$48*LCOH!$C$18, MIN(LCOH!$C$18,J2550),0)</f>
        <v>1085.0265083612796</v>
      </c>
      <c r="L2550">
        <f t="shared" si="79"/>
        <v>0</v>
      </c>
      <c r="M2550">
        <f>K2550/LCOH!$C$18</f>
        <v>0.72335100557418641</v>
      </c>
      <c r="N2550">
        <f>K2550/LCOH!$C$34</f>
        <v>20.906098426999609</v>
      </c>
    </row>
    <row r="2551" spans="1:14" x14ac:dyDescent="0.35">
      <c r="A2551">
        <f>'Profilo fotovoltaico'!B2553*LCOH!$C$20</f>
        <v>87</v>
      </c>
      <c r="B2551">
        <f>'Profilo eolico'!B2553*LCOH!$C$21</f>
        <v>230.8</v>
      </c>
      <c r="C2551">
        <f>$P$35*'Profilo fotovoltaico'!B2553</f>
        <v>639.85126032311962</v>
      </c>
      <c r="D2551">
        <f>$Q$37*'Profilo eolico'!B2553</f>
        <v>1346.6337336534646</v>
      </c>
      <c r="E2551">
        <f>$P$39*'Profilo fotovoltaico'!B2553+'Approvvigionamento energia'!$Q$39*'Profilo eolico'!B2553</f>
        <v>1169.9381153208781</v>
      </c>
      <c r="F2551">
        <f>$P$41*'Profilo fotovoltaico'!B2553+'Approvvigionamento energia'!$Q$41*'Profilo eolico'!B2553</f>
        <v>993.24249698829203</v>
      </c>
      <c r="G2551">
        <f>$P$43*'Profilo fotovoltaico'!B2553+'Approvvigionamento energia'!$Q$43*'Profilo eolico'!B2553</f>
        <v>816.54687865570588</v>
      </c>
      <c r="H2551">
        <f t="shared" si="78"/>
        <v>1138.4335154826958</v>
      </c>
      <c r="I2551">
        <f>IF(LCOH!$C$28=Menu!$A$1,'Approvvigionamento energia'!C2551,0)+IF(LCOH!$C$28=Menu!$A$2,'Approvvigionamento energia'!D2551,0)+IF(LCOH!$C$28=Menu!$A$3,'Approvvigionamento energia'!E2551,0)+IF(LCOH!$C$28=Menu!$A$4,'Approvvigionamento energia'!F2551,0)+IF(LCOH!$C$28=Menu!$A$5,'Approvvigionamento energia'!G2551,0)+IF(LCOH!$C$28=Menu!$A$6,'Approvvigionamento energia'!H2551,0)</f>
        <v>993.24249698829203</v>
      </c>
      <c r="J2551">
        <f>'Approvvigionamento energia'!A2551+'Approvvigionamento energia'!B2551+'Approvvigionamento energia'!I2551</f>
        <v>1311.042496988292</v>
      </c>
      <c r="K2551">
        <f>IF(MIN(LCOH!$C$18,J2551)&gt;=$P$48*LCOH!$C$18, MIN(LCOH!$C$18,J2551),0)</f>
        <v>1311.042496988292</v>
      </c>
      <c r="L2551">
        <f t="shared" si="79"/>
        <v>0</v>
      </c>
      <c r="M2551">
        <f>K2551/LCOH!$C$18</f>
        <v>0.87402833132552804</v>
      </c>
      <c r="N2551">
        <f>K2551/LCOH!$C$34</f>
        <v>25.260934431373641</v>
      </c>
    </row>
    <row r="2552" spans="1:14" x14ac:dyDescent="0.35">
      <c r="A2552">
        <f>'Profilo fotovoltaico'!B2554*LCOH!$C$20</f>
        <v>237</v>
      </c>
      <c r="B2552">
        <f>'Profilo eolico'!B2554*LCOH!$C$21</f>
        <v>176.1</v>
      </c>
      <c r="C2552">
        <f>$P$35*'Profilo fotovoltaico'!B2554</f>
        <v>1743.0430884664293</v>
      </c>
      <c r="D2552">
        <f>$Q$37*'Profilo eolico'!B2554</f>
        <v>1027.4792049236355</v>
      </c>
      <c r="E2552">
        <f>$P$39*'Profilo fotovoltaico'!B2554+'Approvvigionamento energia'!$Q$39*'Profilo eolico'!B2554</f>
        <v>1206.3701758093339</v>
      </c>
      <c r="F2552">
        <f>$P$41*'Profilo fotovoltaico'!B2554+'Approvvigionamento energia'!$Q$41*'Profilo eolico'!B2554</f>
        <v>1385.2611466950325</v>
      </c>
      <c r="G2552">
        <f>$P$43*'Profilo fotovoltaico'!B2554+'Approvvigionamento energia'!$Q$43*'Profilo eolico'!B2554</f>
        <v>1564.1521175807309</v>
      </c>
      <c r="H2552">
        <f t="shared" si="78"/>
        <v>1138.4335154826958</v>
      </c>
      <c r="I2552">
        <f>IF(LCOH!$C$28=Menu!$A$1,'Approvvigionamento energia'!C2552,0)+IF(LCOH!$C$28=Menu!$A$2,'Approvvigionamento energia'!D2552,0)+IF(LCOH!$C$28=Menu!$A$3,'Approvvigionamento energia'!E2552,0)+IF(LCOH!$C$28=Menu!$A$4,'Approvvigionamento energia'!F2552,0)+IF(LCOH!$C$28=Menu!$A$5,'Approvvigionamento energia'!G2552,0)+IF(LCOH!$C$28=Menu!$A$6,'Approvvigionamento energia'!H2552,0)</f>
        <v>1385.2611466950325</v>
      </c>
      <c r="J2552">
        <f>'Approvvigionamento energia'!A2552+'Approvvigionamento energia'!B2552+'Approvvigionamento energia'!I2552</f>
        <v>1798.3611466950324</v>
      </c>
      <c r="K2552">
        <f>IF(MIN(LCOH!$C$18,J2552)&gt;=$P$48*LCOH!$C$18, MIN(LCOH!$C$18,J2552),0)</f>
        <v>1500</v>
      </c>
      <c r="L2552">
        <f t="shared" si="79"/>
        <v>298.3611466950324</v>
      </c>
      <c r="M2552">
        <f>K2552/LCOH!$C$18</f>
        <v>1</v>
      </c>
      <c r="N2552">
        <f>K2552/LCOH!$C$34</f>
        <v>28.901734104046245</v>
      </c>
    </row>
    <row r="2553" spans="1:14" x14ac:dyDescent="0.35">
      <c r="A2553">
        <f>'Profilo fotovoltaico'!B2555*LCOH!$C$20</f>
        <v>401</v>
      </c>
      <c r="B2553">
        <f>'Profilo eolico'!B2555*LCOH!$C$21</f>
        <v>196</v>
      </c>
      <c r="C2553">
        <f>$P$35*'Profilo fotovoltaico'!B2555</f>
        <v>2949.199487236448</v>
      </c>
      <c r="D2553">
        <f>$Q$37*'Profilo eolico'!B2555</f>
        <v>1143.5884393244326</v>
      </c>
      <c r="E2553">
        <f>$P$39*'Profilo fotovoltaico'!B2555+'Approvvigionamento energia'!$Q$39*'Profilo eolico'!B2555</f>
        <v>1594.9912013024364</v>
      </c>
      <c r="F2553">
        <f>$P$41*'Profilo fotovoltaico'!B2555+'Approvvigionamento energia'!$Q$41*'Profilo eolico'!B2555</f>
        <v>2046.3939632804404</v>
      </c>
      <c r="G2553">
        <f>$P$43*'Profilo fotovoltaico'!B2555+'Approvvigionamento energia'!$Q$43*'Profilo eolico'!B2555</f>
        <v>2497.7967252584444</v>
      </c>
      <c r="H2553">
        <f t="shared" si="78"/>
        <v>1138.4335154826958</v>
      </c>
      <c r="I2553">
        <f>IF(LCOH!$C$28=Menu!$A$1,'Approvvigionamento energia'!C2553,0)+IF(LCOH!$C$28=Menu!$A$2,'Approvvigionamento energia'!D2553,0)+IF(LCOH!$C$28=Menu!$A$3,'Approvvigionamento energia'!E2553,0)+IF(LCOH!$C$28=Menu!$A$4,'Approvvigionamento energia'!F2553,0)+IF(LCOH!$C$28=Menu!$A$5,'Approvvigionamento energia'!G2553,0)+IF(LCOH!$C$28=Menu!$A$6,'Approvvigionamento energia'!H2553,0)</f>
        <v>2046.3939632804404</v>
      </c>
      <c r="J2553">
        <f>'Approvvigionamento energia'!A2553+'Approvvigionamento energia'!B2553+'Approvvigionamento energia'!I2553</f>
        <v>2643.3939632804404</v>
      </c>
      <c r="K2553">
        <f>IF(MIN(LCOH!$C$18,J2553)&gt;=$P$48*LCOH!$C$18, MIN(LCOH!$C$18,J2553),0)</f>
        <v>1500</v>
      </c>
      <c r="L2553">
        <f t="shared" si="79"/>
        <v>1143.3939632804404</v>
      </c>
      <c r="M2553">
        <f>K2553/LCOH!$C$18</f>
        <v>1</v>
      </c>
      <c r="N2553">
        <f>K2553/LCOH!$C$34</f>
        <v>28.901734104046245</v>
      </c>
    </row>
    <row r="2554" spans="1:14" x14ac:dyDescent="0.35">
      <c r="A2554">
        <f>'Profilo fotovoltaico'!B2556*LCOH!$C$20</f>
        <v>530</v>
      </c>
      <c r="B2554">
        <f>'Profilo eolico'!B2556*LCOH!$C$21</f>
        <v>203.3</v>
      </c>
      <c r="C2554">
        <f>$P$35*'Profilo fotovoltaico'!B2556</f>
        <v>3897.9444594396946</v>
      </c>
      <c r="D2554">
        <f>$Q$37*'Profilo eolico'!B2556</f>
        <v>1186.1812740543733</v>
      </c>
      <c r="E2554">
        <f>$P$39*'Profilo fotovoltaico'!B2556+'Approvvigionamento energia'!$Q$39*'Profilo eolico'!B2556</f>
        <v>1864.1220704007035</v>
      </c>
      <c r="F2554">
        <f>$P$41*'Profilo fotovoltaico'!B2556+'Approvvigionamento energia'!$Q$41*'Profilo eolico'!B2556</f>
        <v>2542.0628667470337</v>
      </c>
      <c r="G2554">
        <f>$P$43*'Profilo fotovoltaico'!B2556+'Approvvigionamento energia'!$Q$43*'Profilo eolico'!B2556</f>
        <v>3220.0036630933646</v>
      </c>
      <c r="H2554">
        <f t="shared" si="78"/>
        <v>1138.4335154826958</v>
      </c>
      <c r="I2554">
        <f>IF(LCOH!$C$28=Menu!$A$1,'Approvvigionamento energia'!C2554,0)+IF(LCOH!$C$28=Menu!$A$2,'Approvvigionamento energia'!D2554,0)+IF(LCOH!$C$28=Menu!$A$3,'Approvvigionamento energia'!E2554,0)+IF(LCOH!$C$28=Menu!$A$4,'Approvvigionamento energia'!F2554,0)+IF(LCOH!$C$28=Menu!$A$5,'Approvvigionamento energia'!G2554,0)+IF(LCOH!$C$28=Menu!$A$6,'Approvvigionamento energia'!H2554,0)</f>
        <v>2542.0628667470337</v>
      </c>
      <c r="J2554">
        <f>'Approvvigionamento energia'!A2554+'Approvvigionamento energia'!B2554+'Approvvigionamento energia'!I2554</f>
        <v>3275.3628667470339</v>
      </c>
      <c r="K2554">
        <f>IF(MIN(LCOH!$C$18,J2554)&gt;=$P$48*LCOH!$C$18, MIN(LCOH!$C$18,J2554),0)</f>
        <v>1500</v>
      </c>
      <c r="L2554">
        <f t="shared" si="79"/>
        <v>1775.3628667470339</v>
      </c>
      <c r="M2554">
        <f>K2554/LCOH!$C$18</f>
        <v>1</v>
      </c>
      <c r="N2554">
        <f>K2554/LCOH!$C$34</f>
        <v>28.901734104046245</v>
      </c>
    </row>
    <row r="2555" spans="1:14" x14ac:dyDescent="0.35">
      <c r="A2555">
        <f>'Profilo fotovoltaico'!B2557*LCOH!$C$20</f>
        <v>616</v>
      </c>
      <c r="B2555">
        <f>'Profilo eolico'!B2557*LCOH!$C$21</f>
        <v>221.8</v>
      </c>
      <c r="C2555">
        <f>$P$35*'Profilo fotovoltaico'!B2557</f>
        <v>4530.4411075751923</v>
      </c>
      <c r="D2555">
        <f>$Q$37*'Profilo eolico'!B2557</f>
        <v>1294.1220196028528</v>
      </c>
      <c r="E2555">
        <f>$P$39*'Profilo fotovoltaico'!B2557+'Approvvigionamento energia'!$Q$39*'Profilo eolico'!B2557</f>
        <v>2103.2017915959377</v>
      </c>
      <c r="F2555">
        <f>$P$41*'Profilo fotovoltaico'!B2557+'Approvvigionamento energia'!$Q$41*'Profilo eolico'!B2557</f>
        <v>2912.2815635890224</v>
      </c>
      <c r="G2555">
        <f>$P$43*'Profilo fotovoltaico'!B2557+'Approvvigionamento energia'!$Q$43*'Profilo eolico'!B2557</f>
        <v>3721.3613355821076</v>
      </c>
      <c r="H2555">
        <f t="shared" si="78"/>
        <v>1138.4335154826958</v>
      </c>
      <c r="I2555">
        <f>IF(LCOH!$C$28=Menu!$A$1,'Approvvigionamento energia'!C2555,0)+IF(LCOH!$C$28=Menu!$A$2,'Approvvigionamento energia'!D2555,0)+IF(LCOH!$C$28=Menu!$A$3,'Approvvigionamento energia'!E2555,0)+IF(LCOH!$C$28=Menu!$A$4,'Approvvigionamento energia'!F2555,0)+IF(LCOH!$C$28=Menu!$A$5,'Approvvigionamento energia'!G2555,0)+IF(LCOH!$C$28=Menu!$A$6,'Approvvigionamento energia'!H2555,0)</f>
        <v>2912.2815635890224</v>
      </c>
      <c r="J2555">
        <f>'Approvvigionamento energia'!A2555+'Approvvigionamento energia'!B2555+'Approvvigionamento energia'!I2555</f>
        <v>3750.0815635890222</v>
      </c>
      <c r="K2555">
        <f>IF(MIN(LCOH!$C$18,J2555)&gt;=$P$48*LCOH!$C$18, MIN(LCOH!$C$18,J2555),0)</f>
        <v>1500</v>
      </c>
      <c r="L2555">
        <f t="shared" si="79"/>
        <v>2250.0815635890222</v>
      </c>
      <c r="M2555">
        <f>K2555/LCOH!$C$18</f>
        <v>1</v>
      </c>
      <c r="N2555">
        <f>K2555/LCOH!$C$34</f>
        <v>28.901734104046245</v>
      </c>
    </row>
    <row r="2556" spans="1:14" x14ac:dyDescent="0.35">
      <c r="A2556">
        <f>'Profilo fotovoltaico'!B2558*LCOH!$C$20</f>
        <v>661</v>
      </c>
      <c r="B2556">
        <f>'Profilo eolico'!B2558*LCOH!$C$21</f>
        <v>251.9</v>
      </c>
      <c r="C2556">
        <f>$P$35*'Profilo fotovoltaico'!B2558</f>
        <v>4861.3986560181856</v>
      </c>
      <c r="D2556">
        <f>$Q$37*'Profilo eolico'!B2558</f>
        <v>1469.7445299276765</v>
      </c>
      <c r="E2556">
        <f>$P$39*'Profilo fotovoltaico'!B2558+'Approvvigionamento energia'!$Q$39*'Profilo eolico'!B2558</f>
        <v>2317.6580614503036</v>
      </c>
      <c r="F2556">
        <f>$P$41*'Profilo fotovoltaico'!B2558+'Approvvigionamento energia'!$Q$41*'Profilo eolico'!B2558</f>
        <v>3165.5715929729313</v>
      </c>
      <c r="G2556">
        <f>$P$43*'Profilo fotovoltaico'!B2558+'Approvvigionamento energia'!$Q$43*'Profilo eolico'!B2558</f>
        <v>4013.4851244955585</v>
      </c>
      <c r="H2556">
        <f t="shared" si="78"/>
        <v>1138.4335154826958</v>
      </c>
      <c r="I2556">
        <f>IF(LCOH!$C$28=Menu!$A$1,'Approvvigionamento energia'!C2556,0)+IF(LCOH!$C$28=Menu!$A$2,'Approvvigionamento energia'!D2556,0)+IF(LCOH!$C$28=Menu!$A$3,'Approvvigionamento energia'!E2556,0)+IF(LCOH!$C$28=Menu!$A$4,'Approvvigionamento energia'!F2556,0)+IF(LCOH!$C$28=Menu!$A$5,'Approvvigionamento energia'!G2556,0)+IF(LCOH!$C$28=Menu!$A$6,'Approvvigionamento energia'!H2556,0)</f>
        <v>3165.5715929729313</v>
      </c>
      <c r="J2556">
        <f>'Approvvigionamento energia'!A2556+'Approvvigionamento energia'!B2556+'Approvvigionamento energia'!I2556</f>
        <v>4078.4715929729314</v>
      </c>
      <c r="K2556">
        <f>IF(MIN(LCOH!$C$18,J2556)&gt;=$P$48*LCOH!$C$18, MIN(LCOH!$C$18,J2556),0)</f>
        <v>1500</v>
      </c>
      <c r="L2556">
        <f t="shared" si="79"/>
        <v>2578.4715929729314</v>
      </c>
      <c r="M2556">
        <f>K2556/LCOH!$C$18</f>
        <v>1</v>
      </c>
      <c r="N2556">
        <f>K2556/LCOH!$C$34</f>
        <v>28.901734104046245</v>
      </c>
    </row>
    <row r="2557" spans="1:14" x14ac:dyDescent="0.35">
      <c r="A2557">
        <f>'Profilo fotovoltaico'!B2559*LCOH!$C$20</f>
        <v>660</v>
      </c>
      <c r="B2557">
        <f>'Profilo eolico'!B2559*LCOH!$C$21</f>
        <v>265.40000000000003</v>
      </c>
      <c r="C2557">
        <f>$P$35*'Profilo fotovoltaico'!B2559</f>
        <v>4854.0440438305632</v>
      </c>
      <c r="D2557">
        <f>$Q$37*'Profilo eolico'!B2559</f>
        <v>1548.5121010035939</v>
      </c>
      <c r="E2557">
        <f>$P$39*'Profilo fotovoltaico'!B2559+'Approvvigionamento energia'!$Q$39*'Profilo eolico'!B2559</f>
        <v>2374.8950867103363</v>
      </c>
      <c r="F2557">
        <f>$P$41*'Profilo fotovoltaico'!B2559+'Approvvigionamento energia'!$Q$41*'Profilo eolico'!B2559</f>
        <v>3201.2780724170784</v>
      </c>
      <c r="G2557">
        <f>$P$43*'Profilo fotovoltaico'!B2559+'Approvvigionamento energia'!$Q$43*'Profilo eolico'!B2559</f>
        <v>4027.661058123821</v>
      </c>
      <c r="H2557">
        <f t="shared" si="78"/>
        <v>1138.4335154826958</v>
      </c>
      <c r="I2557">
        <f>IF(LCOH!$C$28=Menu!$A$1,'Approvvigionamento energia'!C2557,0)+IF(LCOH!$C$28=Menu!$A$2,'Approvvigionamento energia'!D2557,0)+IF(LCOH!$C$28=Menu!$A$3,'Approvvigionamento energia'!E2557,0)+IF(LCOH!$C$28=Menu!$A$4,'Approvvigionamento energia'!F2557,0)+IF(LCOH!$C$28=Menu!$A$5,'Approvvigionamento energia'!G2557,0)+IF(LCOH!$C$28=Menu!$A$6,'Approvvigionamento energia'!H2557,0)</f>
        <v>3201.2780724170784</v>
      </c>
      <c r="J2557">
        <f>'Approvvigionamento energia'!A2557+'Approvvigionamento energia'!B2557+'Approvvigionamento energia'!I2557</f>
        <v>4126.6780724170785</v>
      </c>
      <c r="K2557">
        <f>IF(MIN(LCOH!$C$18,J2557)&gt;=$P$48*LCOH!$C$18, MIN(LCOH!$C$18,J2557),0)</f>
        <v>1500</v>
      </c>
      <c r="L2557">
        <f t="shared" si="79"/>
        <v>2626.6780724170785</v>
      </c>
      <c r="M2557">
        <f>K2557/LCOH!$C$18</f>
        <v>1</v>
      </c>
      <c r="N2557">
        <f>K2557/LCOH!$C$34</f>
        <v>28.901734104046245</v>
      </c>
    </row>
    <row r="2558" spans="1:14" x14ac:dyDescent="0.35">
      <c r="A2558">
        <f>'Profilo fotovoltaico'!B2560*LCOH!$C$20</f>
        <v>616</v>
      </c>
      <c r="B2558">
        <f>'Profilo eolico'!B2560*LCOH!$C$21</f>
        <v>251.2</v>
      </c>
      <c r="C2558">
        <f>$P$35*'Profilo fotovoltaico'!B2560</f>
        <v>4530.4411075751923</v>
      </c>
      <c r="D2558">
        <f>$Q$37*'Profilo eolico'!B2560</f>
        <v>1465.6602855015176</v>
      </c>
      <c r="E2558">
        <f>$P$39*'Profilo fotovoltaico'!B2560+'Approvvigionamento energia'!$Q$39*'Profilo eolico'!B2560</f>
        <v>2231.8554910199364</v>
      </c>
      <c r="F2558">
        <f>$P$41*'Profilo fotovoltaico'!B2560+'Approvvigionamento energia'!$Q$41*'Profilo eolico'!B2560</f>
        <v>2998.0506965383547</v>
      </c>
      <c r="G2558">
        <f>$P$43*'Profilo fotovoltaico'!B2560+'Approvvigionamento energia'!$Q$43*'Profilo eolico'!B2560</f>
        <v>3764.2459020567735</v>
      </c>
      <c r="H2558">
        <f t="shared" si="78"/>
        <v>1138.4335154826958</v>
      </c>
      <c r="I2558">
        <f>IF(LCOH!$C$28=Menu!$A$1,'Approvvigionamento energia'!C2558,0)+IF(LCOH!$C$28=Menu!$A$2,'Approvvigionamento energia'!D2558,0)+IF(LCOH!$C$28=Menu!$A$3,'Approvvigionamento energia'!E2558,0)+IF(LCOH!$C$28=Menu!$A$4,'Approvvigionamento energia'!F2558,0)+IF(LCOH!$C$28=Menu!$A$5,'Approvvigionamento energia'!G2558,0)+IF(LCOH!$C$28=Menu!$A$6,'Approvvigionamento energia'!H2558,0)</f>
        <v>2998.0506965383547</v>
      </c>
      <c r="J2558">
        <f>'Approvvigionamento energia'!A2558+'Approvvigionamento energia'!B2558+'Approvvigionamento energia'!I2558</f>
        <v>3865.2506965383545</v>
      </c>
      <c r="K2558">
        <f>IF(MIN(LCOH!$C$18,J2558)&gt;=$P$48*LCOH!$C$18, MIN(LCOH!$C$18,J2558),0)</f>
        <v>1500</v>
      </c>
      <c r="L2558">
        <f t="shared" si="79"/>
        <v>2365.2506965383545</v>
      </c>
      <c r="M2558">
        <f>K2558/LCOH!$C$18</f>
        <v>1</v>
      </c>
      <c r="N2558">
        <f>K2558/LCOH!$C$34</f>
        <v>28.901734104046245</v>
      </c>
    </row>
    <row r="2559" spans="1:14" x14ac:dyDescent="0.35">
      <c r="A2559">
        <f>'Profilo fotovoltaico'!B2561*LCOH!$C$20</f>
        <v>529</v>
      </c>
      <c r="B2559">
        <f>'Profilo eolico'!B2561*LCOH!$C$21</f>
        <v>225.39999999999998</v>
      </c>
      <c r="C2559">
        <f>$P$35*'Profilo fotovoltaico'!B2561</f>
        <v>3890.5898472520726</v>
      </c>
      <c r="D2559">
        <f>$Q$37*'Profilo eolico'!B2561</f>
        <v>1315.1267052230974</v>
      </c>
      <c r="E2559">
        <f>$P$39*'Profilo fotovoltaico'!B2561+'Approvvigionamento energia'!$Q$39*'Profilo eolico'!B2561</f>
        <v>1958.9924907303412</v>
      </c>
      <c r="F2559">
        <f>$P$41*'Profilo fotovoltaico'!B2561+'Approvvigionamento energia'!$Q$41*'Profilo eolico'!B2561</f>
        <v>2602.858276237585</v>
      </c>
      <c r="G2559">
        <f>$P$43*'Profilo fotovoltaico'!B2561+'Approvvigionamento energia'!$Q$43*'Profilo eolico'!B2561</f>
        <v>3246.7240617448292</v>
      </c>
      <c r="H2559">
        <f t="shared" si="78"/>
        <v>1138.4335154826958</v>
      </c>
      <c r="I2559">
        <f>IF(LCOH!$C$28=Menu!$A$1,'Approvvigionamento energia'!C2559,0)+IF(LCOH!$C$28=Menu!$A$2,'Approvvigionamento energia'!D2559,0)+IF(LCOH!$C$28=Menu!$A$3,'Approvvigionamento energia'!E2559,0)+IF(LCOH!$C$28=Menu!$A$4,'Approvvigionamento energia'!F2559,0)+IF(LCOH!$C$28=Menu!$A$5,'Approvvigionamento energia'!G2559,0)+IF(LCOH!$C$28=Menu!$A$6,'Approvvigionamento energia'!H2559,0)</f>
        <v>2602.858276237585</v>
      </c>
      <c r="J2559">
        <f>'Approvvigionamento energia'!A2559+'Approvvigionamento energia'!B2559+'Approvvigionamento energia'!I2559</f>
        <v>3357.2582762375851</v>
      </c>
      <c r="K2559">
        <f>IF(MIN(LCOH!$C$18,J2559)&gt;=$P$48*LCOH!$C$18, MIN(LCOH!$C$18,J2559),0)</f>
        <v>1500</v>
      </c>
      <c r="L2559">
        <f t="shared" si="79"/>
        <v>1857.2582762375851</v>
      </c>
      <c r="M2559">
        <f>K2559/LCOH!$C$18</f>
        <v>1</v>
      </c>
      <c r="N2559">
        <f>K2559/LCOH!$C$34</f>
        <v>28.901734104046245</v>
      </c>
    </row>
    <row r="2560" spans="1:14" x14ac:dyDescent="0.35">
      <c r="A2560">
        <f>'Profilo fotovoltaico'!B2562*LCOH!$C$20</f>
        <v>411</v>
      </c>
      <c r="B2560">
        <f>'Profilo eolico'!B2562*LCOH!$C$21</f>
        <v>211.10000000000002</v>
      </c>
      <c r="C2560">
        <f>$P$35*'Profilo fotovoltaico'!B2562</f>
        <v>3022.7456091126687</v>
      </c>
      <c r="D2560">
        <f>$Q$37*'Profilo eolico'!B2562</f>
        <v>1231.6914262315699</v>
      </c>
      <c r="E2560">
        <f>$P$39*'Profilo fotovoltaico'!B2562+'Approvvigionamento energia'!$Q$39*'Profilo eolico'!B2562</f>
        <v>1679.4549719518445</v>
      </c>
      <c r="F2560">
        <f>$P$41*'Profilo fotovoltaico'!B2562+'Approvvigionamento energia'!$Q$41*'Profilo eolico'!B2562</f>
        <v>2127.2185176721196</v>
      </c>
      <c r="G2560">
        <f>$P$43*'Profilo fotovoltaico'!B2562+'Approvvigionamento energia'!$Q$43*'Profilo eolico'!B2562</f>
        <v>2574.9820633923937</v>
      </c>
      <c r="H2560">
        <f t="shared" si="78"/>
        <v>1138.4335154826958</v>
      </c>
      <c r="I2560">
        <f>IF(LCOH!$C$28=Menu!$A$1,'Approvvigionamento energia'!C2560,0)+IF(LCOH!$C$28=Menu!$A$2,'Approvvigionamento energia'!D2560,0)+IF(LCOH!$C$28=Menu!$A$3,'Approvvigionamento energia'!E2560,0)+IF(LCOH!$C$28=Menu!$A$4,'Approvvigionamento energia'!F2560,0)+IF(LCOH!$C$28=Menu!$A$5,'Approvvigionamento energia'!G2560,0)+IF(LCOH!$C$28=Menu!$A$6,'Approvvigionamento energia'!H2560,0)</f>
        <v>2127.2185176721196</v>
      </c>
      <c r="J2560">
        <f>'Approvvigionamento energia'!A2560+'Approvvigionamento energia'!B2560+'Approvvigionamento energia'!I2560</f>
        <v>2749.3185176721195</v>
      </c>
      <c r="K2560">
        <f>IF(MIN(LCOH!$C$18,J2560)&gt;=$P$48*LCOH!$C$18, MIN(LCOH!$C$18,J2560),0)</f>
        <v>1500</v>
      </c>
      <c r="L2560">
        <f t="shared" si="79"/>
        <v>1249.3185176721195</v>
      </c>
      <c r="M2560">
        <f>K2560/LCOH!$C$18</f>
        <v>1</v>
      </c>
      <c r="N2560">
        <f>K2560/LCOH!$C$34</f>
        <v>28.901734104046245</v>
      </c>
    </row>
    <row r="2561" spans="1:14" x14ac:dyDescent="0.35">
      <c r="A2561">
        <f>'Profilo fotovoltaico'!B2563*LCOH!$C$20</f>
        <v>269</v>
      </c>
      <c r="B2561">
        <f>'Profilo eolico'!B2563*LCOH!$C$21</f>
        <v>220.5</v>
      </c>
      <c r="C2561">
        <f>$P$35*'Profilo fotovoltaico'!B2563</f>
        <v>1978.3906784703356</v>
      </c>
      <c r="D2561">
        <f>$Q$37*'Profilo eolico'!B2563</f>
        <v>1286.5369942399866</v>
      </c>
      <c r="E2561">
        <f>$P$39*'Profilo fotovoltaico'!B2563+'Approvvigionamento energia'!$Q$39*'Profilo eolico'!B2563</f>
        <v>1459.5004152975739</v>
      </c>
      <c r="F2561">
        <f>$P$41*'Profilo fotovoltaico'!B2563+'Approvvigionamento energia'!$Q$41*'Profilo eolico'!B2563</f>
        <v>1632.4638363551612</v>
      </c>
      <c r="G2561">
        <f>$P$43*'Profilo fotovoltaico'!B2563+'Approvvigionamento energia'!$Q$43*'Profilo eolico'!B2563</f>
        <v>1805.4272574127483</v>
      </c>
      <c r="H2561">
        <f t="shared" si="78"/>
        <v>1138.4335154826958</v>
      </c>
      <c r="I2561">
        <f>IF(LCOH!$C$28=Menu!$A$1,'Approvvigionamento energia'!C2561,0)+IF(LCOH!$C$28=Menu!$A$2,'Approvvigionamento energia'!D2561,0)+IF(LCOH!$C$28=Menu!$A$3,'Approvvigionamento energia'!E2561,0)+IF(LCOH!$C$28=Menu!$A$4,'Approvvigionamento energia'!F2561,0)+IF(LCOH!$C$28=Menu!$A$5,'Approvvigionamento energia'!G2561,0)+IF(LCOH!$C$28=Menu!$A$6,'Approvvigionamento energia'!H2561,0)</f>
        <v>1632.4638363551612</v>
      </c>
      <c r="J2561">
        <f>'Approvvigionamento energia'!A2561+'Approvvigionamento energia'!B2561+'Approvvigionamento energia'!I2561</f>
        <v>2121.9638363551612</v>
      </c>
      <c r="K2561">
        <f>IF(MIN(LCOH!$C$18,J2561)&gt;=$P$48*LCOH!$C$18, MIN(LCOH!$C$18,J2561),0)</f>
        <v>1500</v>
      </c>
      <c r="L2561">
        <f t="shared" si="79"/>
        <v>621.96383635516122</v>
      </c>
      <c r="M2561">
        <f>K2561/LCOH!$C$18</f>
        <v>1</v>
      </c>
      <c r="N2561">
        <f>K2561/LCOH!$C$34</f>
        <v>28.901734104046245</v>
      </c>
    </row>
    <row r="2562" spans="1:14" x14ac:dyDescent="0.35">
      <c r="A2562">
        <f>'Profilo fotovoltaico'!B2564*LCOH!$C$20</f>
        <v>126</v>
      </c>
      <c r="B2562">
        <f>'Profilo eolico'!B2564*LCOH!$C$21</f>
        <v>235.3</v>
      </c>
      <c r="C2562">
        <f>$P$35*'Profilo fotovoltaico'!B2564</f>
        <v>926.68113564038015</v>
      </c>
      <c r="D2562">
        <f>$Q$37*'Profilo eolico'!B2564</f>
        <v>1372.8895906787704</v>
      </c>
      <c r="E2562">
        <f>$P$39*'Profilo fotovoltaico'!B2564+'Approvvigionamento energia'!$Q$39*'Profilo eolico'!B2564</f>
        <v>1261.3374769191728</v>
      </c>
      <c r="F2562">
        <f>$P$41*'Profilo fotovoltaico'!B2564+'Approvvigionamento energia'!$Q$41*'Profilo eolico'!B2564</f>
        <v>1149.7853631595754</v>
      </c>
      <c r="G2562">
        <f>$P$43*'Profilo fotovoltaico'!B2564+'Approvvigionamento energia'!$Q$43*'Profilo eolico'!B2564</f>
        <v>1038.2332493999777</v>
      </c>
      <c r="H2562">
        <f t="shared" ref="H2562:H2625" si="80">$P$45</f>
        <v>1138.4335154826958</v>
      </c>
      <c r="I2562">
        <f>IF(LCOH!$C$28=Menu!$A$1,'Approvvigionamento energia'!C2562,0)+IF(LCOH!$C$28=Menu!$A$2,'Approvvigionamento energia'!D2562,0)+IF(LCOH!$C$28=Menu!$A$3,'Approvvigionamento energia'!E2562,0)+IF(LCOH!$C$28=Menu!$A$4,'Approvvigionamento energia'!F2562,0)+IF(LCOH!$C$28=Menu!$A$5,'Approvvigionamento energia'!G2562,0)+IF(LCOH!$C$28=Menu!$A$6,'Approvvigionamento energia'!H2562,0)</f>
        <v>1149.7853631595754</v>
      </c>
      <c r="J2562">
        <f>'Approvvigionamento energia'!A2562+'Approvvigionamento energia'!B2562+'Approvvigionamento energia'!I2562</f>
        <v>1511.0853631595753</v>
      </c>
      <c r="K2562">
        <f>IF(MIN(LCOH!$C$18,J2562)&gt;=$P$48*LCOH!$C$18, MIN(LCOH!$C$18,J2562),0)</f>
        <v>1500</v>
      </c>
      <c r="L2562">
        <f t="shared" si="79"/>
        <v>11.085363159575309</v>
      </c>
      <c r="M2562">
        <f>K2562/LCOH!$C$18</f>
        <v>1</v>
      </c>
      <c r="N2562">
        <f>K2562/LCOH!$C$34</f>
        <v>28.901734104046245</v>
      </c>
    </row>
    <row r="2563" spans="1:14" x14ac:dyDescent="0.35">
      <c r="A2563">
        <f>'Profilo fotovoltaico'!B2565*LCOH!$C$20</f>
        <v>21</v>
      </c>
      <c r="B2563">
        <f>'Profilo eolico'!B2565*LCOH!$C$21</f>
        <v>249.6</v>
      </c>
      <c r="C2563">
        <f>$P$35*'Profilo fotovoltaico'!B2565</f>
        <v>154.44685594006339</v>
      </c>
      <c r="D2563">
        <f>$Q$37*'Profilo eolico'!B2565</f>
        <v>1456.3248696702976</v>
      </c>
      <c r="E2563">
        <f>$P$39*'Profilo fotovoltaico'!B2565+'Approvvigionamento energia'!$Q$39*'Profilo eolico'!B2565</f>
        <v>1130.855366237739</v>
      </c>
      <c r="F2563">
        <f>$P$41*'Profilo fotovoltaico'!B2565+'Approvvigionamento energia'!$Q$41*'Profilo eolico'!B2565</f>
        <v>805.38586280518052</v>
      </c>
      <c r="G2563">
        <f>$P$43*'Profilo fotovoltaico'!B2565+'Approvvigionamento energia'!$Q$43*'Profilo eolico'!B2565</f>
        <v>479.91635937262197</v>
      </c>
      <c r="H2563">
        <f t="shared" si="80"/>
        <v>1138.4335154826958</v>
      </c>
      <c r="I2563">
        <f>IF(LCOH!$C$28=Menu!$A$1,'Approvvigionamento energia'!C2563,0)+IF(LCOH!$C$28=Menu!$A$2,'Approvvigionamento energia'!D2563,0)+IF(LCOH!$C$28=Menu!$A$3,'Approvvigionamento energia'!E2563,0)+IF(LCOH!$C$28=Menu!$A$4,'Approvvigionamento energia'!F2563,0)+IF(LCOH!$C$28=Menu!$A$5,'Approvvigionamento energia'!G2563,0)+IF(LCOH!$C$28=Menu!$A$6,'Approvvigionamento energia'!H2563,0)</f>
        <v>805.38586280518052</v>
      </c>
      <c r="J2563">
        <f>'Approvvigionamento energia'!A2563+'Approvvigionamento energia'!B2563+'Approvvigionamento energia'!I2563</f>
        <v>1075.9858628051807</v>
      </c>
      <c r="K2563">
        <f>IF(MIN(LCOH!$C$18,J2563)&gt;=$P$48*LCOH!$C$18, MIN(LCOH!$C$18,J2563),0)</f>
        <v>1075.9858628051807</v>
      </c>
      <c r="L2563">
        <f t="shared" ref="L2563:L2626" si="81">J2563-K2563</f>
        <v>0</v>
      </c>
      <c r="M2563">
        <f>K2563/LCOH!$C$18</f>
        <v>0.71732390853678707</v>
      </c>
      <c r="N2563">
        <f>K2563/LCOH!$C$34</f>
        <v>20.731904871005408</v>
      </c>
    </row>
    <row r="2564" spans="1:14" x14ac:dyDescent="0.35">
      <c r="A2564">
        <f>'Profilo fotovoltaico'!B2566*LCOH!$C$20</f>
        <v>0</v>
      </c>
      <c r="B2564">
        <f>'Profilo eolico'!B2566*LCOH!$C$21</f>
        <v>254.5</v>
      </c>
      <c r="C2564">
        <f>$P$35*'Profilo fotovoltaico'!B2566</f>
        <v>0</v>
      </c>
      <c r="D2564">
        <f>$Q$37*'Profilo eolico'!B2566</f>
        <v>1484.9145806534086</v>
      </c>
      <c r="E2564">
        <f>$P$39*'Profilo fotovoltaico'!B2566+'Approvvigionamento energia'!$Q$39*'Profilo eolico'!B2566</f>
        <v>1113.6859354900564</v>
      </c>
      <c r="F2564">
        <f>$P$41*'Profilo fotovoltaico'!B2566+'Approvvigionamento energia'!$Q$41*'Profilo eolico'!B2566</f>
        <v>742.45729032670431</v>
      </c>
      <c r="G2564">
        <f>$P$43*'Profilo fotovoltaico'!B2566+'Approvvigionamento energia'!$Q$43*'Profilo eolico'!B2566</f>
        <v>371.22864516335216</v>
      </c>
      <c r="H2564">
        <f t="shared" si="80"/>
        <v>1138.4335154826958</v>
      </c>
      <c r="I2564">
        <f>IF(LCOH!$C$28=Menu!$A$1,'Approvvigionamento energia'!C2564,0)+IF(LCOH!$C$28=Menu!$A$2,'Approvvigionamento energia'!D2564,0)+IF(LCOH!$C$28=Menu!$A$3,'Approvvigionamento energia'!E2564,0)+IF(LCOH!$C$28=Menu!$A$4,'Approvvigionamento energia'!F2564,0)+IF(LCOH!$C$28=Menu!$A$5,'Approvvigionamento energia'!G2564,0)+IF(LCOH!$C$28=Menu!$A$6,'Approvvigionamento energia'!H2564,0)</f>
        <v>742.45729032670431</v>
      </c>
      <c r="J2564">
        <f>'Approvvigionamento energia'!A2564+'Approvvigionamento energia'!B2564+'Approvvigionamento energia'!I2564</f>
        <v>996.95729032670431</v>
      </c>
      <c r="K2564">
        <f>IF(MIN(LCOH!$C$18,J2564)&gt;=$P$48*LCOH!$C$18, MIN(LCOH!$C$18,J2564),0)</f>
        <v>996.95729032670431</v>
      </c>
      <c r="L2564">
        <f t="shared" si="81"/>
        <v>0</v>
      </c>
      <c r="M2564">
        <f>K2564/LCOH!$C$18</f>
        <v>0.66463819355113618</v>
      </c>
      <c r="N2564">
        <f>K2564/LCOH!$C$34</f>
        <v>19.209196345408561</v>
      </c>
    </row>
    <row r="2565" spans="1:14" x14ac:dyDescent="0.35">
      <c r="A2565">
        <f>'Profilo fotovoltaico'!B2567*LCOH!$C$20</f>
        <v>0</v>
      </c>
      <c r="B2565">
        <f>'Profilo eolico'!B2567*LCOH!$C$21</f>
        <v>257.90000000000003</v>
      </c>
      <c r="C2565">
        <f>$P$35*'Profilo fotovoltaico'!B2567</f>
        <v>0</v>
      </c>
      <c r="D2565">
        <f>$Q$37*'Profilo eolico'!B2567</f>
        <v>1504.752339294751</v>
      </c>
      <c r="E2565">
        <f>$P$39*'Profilo fotovoltaico'!B2567+'Approvvigionamento energia'!$Q$39*'Profilo eolico'!B2567</f>
        <v>1128.5642544710631</v>
      </c>
      <c r="F2565">
        <f>$P$41*'Profilo fotovoltaico'!B2567+'Approvvigionamento energia'!$Q$41*'Profilo eolico'!B2567</f>
        <v>752.37616964737549</v>
      </c>
      <c r="G2565">
        <f>$P$43*'Profilo fotovoltaico'!B2567+'Approvvigionamento energia'!$Q$43*'Profilo eolico'!B2567</f>
        <v>376.18808482368775</v>
      </c>
      <c r="H2565">
        <f t="shared" si="80"/>
        <v>1138.4335154826958</v>
      </c>
      <c r="I2565">
        <f>IF(LCOH!$C$28=Menu!$A$1,'Approvvigionamento energia'!C2565,0)+IF(LCOH!$C$28=Menu!$A$2,'Approvvigionamento energia'!D2565,0)+IF(LCOH!$C$28=Menu!$A$3,'Approvvigionamento energia'!E2565,0)+IF(LCOH!$C$28=Menu!$A$4,'Approvvigionamento energia'!F2565,0)+IF(LCOH!$C$28=Menu!$A$5,'Approvvigionamento energia'!G2565,0)+IF(LCOH!$C$28=Menu!$A$6,'Approvvigionamento energia'!H2565,0)</f>
        <v>752.37616964737549</v>
      </c>
      <c r="J2565">
        <f>'Approvvigionamento energia'!A2565+'Approvvigionamento energia'!B2565+'Approvvigionamento energia'!I2565</f>
        <v>1010.2761696473756</v>
      </c>
      <c r="K2565">
        <f>IF(MIN(LCOH!$C$18,J2565)&gt;=$P$48*LCOH!$C$18, MIN(LCOH!$C$18,J2565),0)</f>
        <v>1010.2761696473756</v>
      </c>
      <c r="L2565">
        <f t="shared" si="81"/>
        <v>0</v>
      </c>
      <c r="M2565">
        <f>K2565/LCOH!$C$18</f>
        <v>0.67351744643158373</v>
      </c>
      <c r="N2565">
        <f>K2565/LCOH!$C$34</f>
        <v>19.465822151201841</v>
      </c>
    </row>
    <row r="2566" spans="1:14" x14ac:dyDescent="0.35">
      <c r="A2566">
        <f>'Profilo fotovoltaico'!B2568*LCOH!$C$20</f>
        <v>0</v>
      </c>
      <c r="B2566">
        <f>'Profilo eolico'!B2568*LCOH!$C$21</f>
        <v>273.7</v>
      </c>
      <c r="C2566">
        <f>$P$35*'Profilo fotovoltaico'!B2568</f>
        <v>0</v>
      </c>
      <c r="D2566">
        <f>$Q$37*'Profilo eolico'!B2568</f>
        <v>1596.9395706280468</v>
      </c>
      <c r="E2566">
        <f>$P$39*'Profilo fotovoltaico'!B2568+'Approvvigionamento energia'!$Q$39*'Profilo eolico'!B2568</f>
        <v>1197.7046779710352</v>
      </c>
      <c r="F2566">
        <f>$P$41*'Profilo fotovoltaico'!B2568+'Approvvigionamento energia'!$Q$41*'Profilo eolico'!B2568</f>
        <v>798.4697853140234</v>
      </c>
      <c r="G2566">
        <f>$P$43*'Profilo fotovoltaico'!B2568+'Approvvigionamento energia'!$Q$43*'Profilo eolico'!B2568</f>
        <v>399.2348926570117</v>
      </c>
      <c r="H2566">
        <f t="shared" si="80"/>
        <v>1138.4335154826958</v>
      </c>
      <c r="I2566">
        <f>IF(LCOH!$C$28=Menu!$A$1,'Approvvigionamento energia'!C2566,0)+IF(LCOH!$C$28=Menu!$A$2,'Approvvigionamento energia'!D2566,0)+IF(LCOH!$C$28=Menu!$A$3,'Approvvigionamento energia'!E2566,0)+IF(LCOH!$C$28=Menu!$A$4,'Approvvigionamento energia'!F2566,0)+IF(LCOH!$C$28=Menu!$A$5,'Approvvigionamento energia'!G2566,0)+IF(LCOH!$C$28=Menu!$A$6,'Approvvigionamento energia'!H2566,0)</f>
        <v>798.4697853140234</v>
      </c>
      <c r="J2566">
        <f>'Approvvigionamento energia'!A2566+'Approvvigionamento energia'!B2566+'Approvvigionamento energia'!I2566</f>
        <v>1072.1697853140233</v>
      </c>
      <c r="K2566">
        <f>IF(MIN(LCOH!$C$18,J2566)&gt;=$P$48*LCOH!$C$18, MIN(LCOH!$C$18,J2566),0)</f>
        <v>1072.1697853140233</v>
      </c>
      <c r="L2566">
        <f t="shared" si="81"/>
        <v>0</v>
      </c>
      <c r="M2566">
        <f>K2566/LCOH!$C$18</f>
        <v>0.71477985687601553</v>
      </c>
      <c r="N2566">
        <f>K2566/LCOH!$C$34</f>
        <v>20.658377366358831</v>
      </c>
    </row>
    <row r="2567" spans="1:14" x14ac:dyDescent="0.35">
      <c r="A2567">
        <f>'Profilo fotovoltaico'!B2569*LCOH!$C$20</f>
        <v>0</v>
      </c>
      <c r="B2567">
        <f>'Profilo eolico'!B2569*LCOH!$C$21</f>
        <v>308.7</v>
      </c>
      <c r="C2567">
        <f>$P$35*'Profilo fotovoltaico'!B2569</f>
        <v>0</v>
      </c>
      <c r="D2567">
        <f>$Q$37*'Profilo eolico'!B2569</f>
        <v>1801.151791935981</v>
      </c>
      <c r="E2567">
        <f>$P$39*'Profilo fotovoltaico'!B2569+'Approvvigionamento energia'!$Q$39*'Profilo eolico'!B2569</f>
        <v>1350.8638439519857</v>
      </c>
      <c r="F2567">
        <f>$P$41*'Profilo fotovoltaico'!B2569+'Approvvigionamento energia'!$Q$41*'Profilo eolico'!B2569</f>
        <v>900.5758959679905</v>
      </c>
      <c r="G2567">
        <f>$P$43*'Profilo fotovoltaico'!B2569+'Approvvigionamento energia'!$Q$43*'Profilo eolico'!B2569</f>
        <v>450.28794798399525</v>
      </c>
      <c r="H2567">
        <f t="shared" si="80"/>
        <v>1138.4335154826958</v>
      </c>
      <c r="I2567">
        <f>IF(LCOH!$C$28=Menu!$A$1,'Approvvigionamento energia'!C2567,0)+IF(LCOH!$C$28=Menu!$A$2,'Approvvigionamento energia'!D2567,0)+IF(LCOH!$C$28=Menu!$A$3,'Approvvigionamento energia'!E2567,0)+IF(LCOH!$C$28=Menu!$A$4,'Approvvigionamento energia'!F2567,0)+IF(LCOH!$C$28=Menu!$A$5,'Approvvigionamento energia'!G2567,0)+IF(LCOH!$C$28=Menu!$A$6,'Approvvigionamento energia'!H2567,0)</f>
        <v>900.5758959679905</v>
      </c>
      <c r="J2567">
        <f>'Approvvigionamento energia'!A2567+'Approvvigionamento energia'!B2567+'Approvvigionamento energia'!I2567</f>
        <v>1209.2758959679904</v>
      </c>
      <c r="K2567">
        <f>IF(MIN(LCOH!$C$18,J2567)&gt;=$P$48*LCOH!$C$18, MIN(LCOH!$C$18,J2567),0)</f>
        <v>1209.2758959679904</v>
      </c>
      <c r="L2567">
        <f t="shared" si="81"/>
        <v>0</v>
      </c>
      <c r="M2567">
        <f>K2567/LCOH!$C$18</f>
        <v>0.80618393064532701</v>
      </c>
      <c r="N2567">
        <f>K2567/LCOH!$C$34</f>
        <v>23.300113602466098</v>
      </c>
    </row>
    <row r="2568" spans="1:14" x14ac:dyDescent="0.35">
      <c r="A2568">
        <f>'Profilo fotovoltaico'!B2570*LCOH!$C$20</f>
        <v>0</v>
      </c>
      <c r="B2568">
        <f>'Profilo eolico'!B2570*LCOH!$C$21</f>
        <v>342.9</v>
      </c>
      <c r="C2568">
        <f>$P$35*'Profilo fotovoltaico'!B2570</f>
        <v>0</v>
      </c>
      <c r="D2568">
        <f>$Q$37*'Profilo eolico'!B2570</f>
        <v>2000.6963053283057</v>
      </c>
      <c r="E2568">
        <f>$P$39*'Profilo fotovoltaico'!B2570+'Approvvigionamento energia'!$Q$39*'Profilo eolico'!B2570</f>
        <v>1500.5222289962292</v>
      </c>
      <c r="F2568">
        <f>$P$41*'Profilo fotovoltaico'!B2570+'Approvvigionamento energia'!$Q$41*'Profilo eolico'!B2570</f>
        <v>1000.3481526641528</v>
      </c>
      <c r="G2568">
        <f>$P$43*'Profilo fotovoltaico'!B2570+'Approvvigionamento energia'!$Q$43*'Profilo eolico'!B2570</f>
        <v>500.17407633207642</v>
      </c>
      <c r="H2568">
        <f t="shared" si="80"/>
        <v>1138.4335154826958</v>
      </c>
      <c r="I2568">
        <f>IF(LCOH!$C$28=Menu!$A$1,'Approvvigionamento energia'!C2568,0)+IF(LCOH!$C$28=Menu!$A$2,'Approvvigionamento energia'!D2568,0)+IF(LCOH!$C$28=Menu!$A$3,'Approvvigionamento energia'!E2568,0)+IF(LCOH!$C$28=Menu!$A$4,'Approvvigionamento energia'!F2568,0)+IF(LCOH!$C$28=Menu!$A$5,'Approvvigionamento energia'!G2568,0)+IF(LCOH!$C$28=Menu!$A$6,'Approvvigionamento energia'!H2568,0)</f>
        <v>1000.3481526641528</v>
      </c>
      <c r="J2568">
        <f>'Approvvigionamento energia'!A2568+'Approvvigionamento energia'!B2568+'Approvvigionamento energia'!I2568</f>
        <v>1343.2481526641527</v>
      </c>
      <c r="K2568">
        <f>IF(MIN(LCOH!$C$18,J2568)&gt;=$P$48*LCOH!$C$18, MIN(LCOH!$C$18,J2568),0)</f>
        <v>1343.2481526641527</v>
      </c>
      <c r="L2568">
        <f t="shared" si="81"/>
        <v>0</v>
      </c>
      <c r="M2568">
        <f>K2568/LCOH!$C$18</f>
        <v>0.89549876844276843</v>
      </c>
      <c r="N2568">
        <f>K2568/LCOH!$C$34</f>
        <v>25.881467296033772</v>
      </c>
    </row>
    <row r="2569" spans="1:14" x14ac:dyDescent="0.35">
      <c r="A2569">
        <f>'Profilo fotovoltaico'!B2571*LCOH!$C$20</f>
        <v>0</v>
      </c>
      <c r="B2569">
        <f>'Profilo eolico'!B2571*LCOH!$C$21</f>
        <v>362.3</v>
      </c>
      <c r="C2569">
        <f>$P$35*'Profilo fotovoltaico'!B2571</f>
        <v>0</v>
      </c>
      <c r="D2569">
        <f>$Q$37*'Profilo eolico'!B2571</f>
        <v>2113.8882222818465</v>
      </c>
      <c r="E2569">
        <f>$P$39*'Profilo fotovoltaico'!B2571+'Approvvigionamento energia'!$Q$39*'Profilo eolico'!B2571</f>
        <v>1585.4161667113849</v>
      </c>
      <c r="F2569">
        <f>$P$41*'Profilo fotovoltaico'!B2571+'Approvvigionamento energia'!$Q$41*'Profilo eolico'!B2571</f>
        <v>1056.9441111409233</v>
      </c>
      <c r="G2569">
        <f>$P$43*'Profilo fotovoltaico'!B2571+'Approvvigionamento energia'!$Q$43*'Profilo eolico'!B2571</f>
        <v>528.47205557046163</v>
      </c>
      <c r="H2569">
        <f t="shared" si="80"/>
        <v>1138.4335154826958</v>
      </c>
      <c r="I2569">
        <f>IF(LCOH!$C$28=Menu!$A$1,'Approvvigionamento energia'!C2569,0)+IF(LCOH!$C$28=Menu!$A$2,'Approvvigionamento energia'!D2569,0)+IF(LCOH!$C$28=Menu!$A$3,'Approvvigionamento energia'!E2569,0)+IF(LCOH!$C$28=Menu!$A$4,'Approvvigionamento energia'!F2569,0)+IF(LCOH!$C$28=Menu!$A$5,'Approvvigionamento energia'!G2569,0)+IF(LCOH!$C$28=Menu!$A$6,'Approvvigionamento energia'!H2569,0)</f>
        <v>1056.9441111409233</v>
      </c>
      <c r="J2569">
        <f>'Approvvigionamento energia'!A2569+'Approvvigionamento energia'!B2569+'Approvvigionamento energia'!I2569</f>
        <v>1419.2441111409232</v>
      </c>
      <c r="K2569">
        <f>IF(MIN(LCOH!$C$18,J2569)&gt;=$P$48*LCOH!$C$18, MIN(LCOH!$C$18,J2569),0)</f>
        <v>1419.2441111409232</v>
      </c>
      <c r="L2569">
        <f t="shared" si="81"/>
        <v>0</v>
      </c>
      <c r="M2569">
        <f>K2569/LCOH!$C$18</f>
        <v>0.94616274076061546</v>
      </c>
      <c r="N2569">
        <f>K2569/LCOH!$C$34</f>
        <v>27.345743952618946</v>
      </c>
    </row>
    <row r="2570" spans="1:14" x14ac:dyDescent="0.35">
      <c r="A2570">
        <f>'Profilo fotovoltaico'!B2572*LCOH!$C$20</f>
        <v>0</v>
      </c>
      <c r="B2570">
        <f>'Profilo eolico'!B2572*LCOH!$C$21</f>
        <v>370.3</v>
      </c>
      <c r="C2570">
        <f>$P$35*'Profilo fotovoltaico'!B2572</f>
        <v>0</v>
      </c>
      <c r="D2570">
        <f>$Q$37*'Profilo eolico'!B2572</f>
        <v>2160.5653014379459</v>
      </c>
      <c r="E2570">
        <f>$P$39*'Profilo fotovoltaico'!B2572+'Approvvigionamento energia'!$Q$39*'Profilo eolico'!B2572</f>
        <v>1620.4239760784594</v>
      </c>
      <c r="F2570">
        <f>$P$41*'Profilo fotovoltaico'!B2572+'Approvvigionamento energia'!$Q$41*'Profilo eolico'!B2572</f>
        <v>1080.2826507189729</v>
      </c>
      <c r="G2570">
        <f>$P$43*'Profilo fotovoltaico'!B2572+'Approvvigionamento energia'!$Q$43*'Profilo eolico'!B2572</f>
        <v>540.14132535948647</v>
      </c>
      <c r="H2570">
        <f t="shared" si="80"/>
        <v>1138.4335154826958</v>
      </c>
      <c r="I2570">
        <f>IF(LCOH!$C$28=Menu!$A$1,'Approvvigionamento energia'!C2570,0)+IF(LCOH!$C$28=Menu!$A$2,'Approvvigionamento energia'!D2570,0)+IF(LCOH!$C$28=Menu!$A$3,'Approvvigionamento energia'!E2570,0)+IF(LCOH!$C$28=Menu!$A$4,'Approvvigionamento energia'!F2570,0)+IF(LCOH!$C$28=Menu!$A$5,'Approvvigionamento energia'!G2570,0)+IF(LCOH!$C$28=Menu!$A$6,'Approvvigionamento energia'!H2570,0)</f>
        <v>1080.2826507189729</v>
      </c>
      <c r="J2570">
        <f>'Approvvigionamento energia'!A2570+'Approvvigionamento energia'!B2570+'Approvvigionamento energia'!I2570</f>
        <v>1450.5826507189729</v>
      </c>
      <c r="K2570">
        <f>IF(MIN(LCOH!$C$18,J2570)&gt;=$P$48*LCOH!$C$18, MIN(LCOH!$C$18,J2570),0)</f>
        <v>1450.5826507189729</v>
      </c>
      <c r="L2570">
        <f t="shared" si="81"/>
        <v>0</v>
      </c>
      <c r="M2570">
        <f>K2570/LCOH!$C$18</f>
        <v>0.96705510047931531</v>
      </c>
      <c r="N2570">
        <f>K2570/LCOH!$C$34</f>
        <v>27.949569378014893</v>
      </c>
    </row>
    <row r="2571" spans="1:14" x14ac:dyDescent="0.35">
      <c r="A2571">
        <f>'Profilo fotovoltaico'!B2573*LCOH!$C$20</f>
        <v>0</v>
      </c>
      <c r="B2571">
        <f>'Profilo eolico'!B2573*LCOH!$C$21</f>
        <v>371.09999999999997</v>
      </c>
      <c r="C2571">
        <f>$P$35*'Profilo fotovoltaico'!B2573</f>
        <v>0</v>
      </c>
      <c r="D2571">
        <f>$Q$37*'Profilo eolico'!B2573</f>
        <v>2165.2330093535556</v>
      </c>
      <c r="E2571">
        <f>$P$39*'Profilo fotovoltaico'!B2573+'Approvvigionamento energia'!$Q$39*'Profilo eolico'!B2573</f>
        <v>1623.9247570151667</v>
      </c>
      <c r="F2571">
        <f>$P$41*'Profilo fotovoltaico'!B2573+'Approvvigionamento energia'!$Q$41*'Profilo eolico'!B2573</f>
        <v>1082.6165046767778</v>
      </c>
      <c r="G2571">
        <f>$P$43*'Profilo fotovoltaico'!B2573+'Approvvigionamento energia'!$Q$43*'Profilo eolico'!B2573</f>
        <v>541.30825233838891</v>
      </c>
      <c r="H2571">
        <f t="shared" si="80"/>
        <v>1138.4335154826958</v>
      </c>
      <c r="I2571">
        <f>IF(LCOH!$C$28=Menu!$A$1,'Approvvigionamento energia'!C2571,0)+IF(LCOH!$C$28=Menu!$A$2,'Approvvigionamento energia'!D2571,0)+IF(LCOH!$C$28=Menu!$A$3,'Approvvigionamento energia'!E2571,0)+IF(LCOH!$C$28=Menu!$A$4,'Approvvigionamento energia'!F2571,0)+IF(LCOH!$C$28=Menu!$A$5,'Approvvigionamento energia'!G2571,0)+IF(LCOH!$C$28=Menu!$A$6,'Approvvigionamento energia'!H2571,0)</f>
        <v>1082.6165046767778</v>
      </c>
      <c r="J2571">
        <f>'Approvvigionamento energia'!A2571+'Approvvigionamento energia'!B2571+'Approvvigionamento energia'!I2571</f>
        <v>1453.7165046767777</v>
      </c>
      <c r="K2571">
        <f>IF(MIN(LCOH!$C$18,J2571)&gt;=$P$48*LCOH!$C$18, MIN(LCOH!$C$18,J2571),0)</f>
        <v>1453.7165046767777</v>
      </c>
      <c r="L2571">
        <f t="shared" si="81"/>
        <v>0</v>
      </c>
      <c r="M2571">
        <f>K2571/LCOH!$C$18</f>
        <v>0.96914433645118514</v>
      </c>
      <c r="N2571">
        <f>K2571/LCOH!$C$34</f>
        <v>28.009951920554485</v>
      </c>
    </row>
    <row r="2572" spans="1:14" x14ac:dyDescent="0.35">
      <c r="A2572">
        <f>'Profilo fotovoltaico'!B2574*LCOH!$C$20</f>
        <v>0</v>
      </c>
      <c r="B2572">
        <f>'Profilo eolico'!B2574*LCOH!$C$21</f>
        <v>371.5</v>
      </c>
      <c r="C2572">
        <f>$P$35*'Profilo fotovoltaico'!B2574</f>
        <v>0</v>
      </c>
      <c r="D2572">
        <f>$Q$37*'Profilo eolico'!B2574</f>
        <v>2167.5668633113605</v>
      </c>
      <c r="E2572">
        <f>$P$39*'Profilo fotovoltaico'!B2574+'Approvvigionamento energia'!$Q$39*'Profilo eolico'!B2574</f>
        <v>1625.6751474835205</v>
      </c>
      <c r="F2572">
        <f>$P$41*'Profilo fotovoltaico'!B2574+'Approvvigionamento energia'!$Q$41*'Profilo eolico'!B2574</f>
        <v>1083.7834316556803</v>
      </c>
      <c r="G2572">
        <f>$P$43*'Profilo fotovoltaico'!B2574+'Approvvigionamento energia'!$Q$43*'Profilo eolico'!B2574</f>
        <v>541.89171582784013</v>
      </c>
      <c r="H2572">
        <f t="shared" si="80"/>
        <v>1138.4335154826958</v>
      </c>
      <c r="I2572">
        <f>IF(LCOH!$C$28=Menu!$A$1,'Approvvigionamento energia'!C2572,0)+IF(LCOH!$C$28=Menu!$A$2,'Approvvigionamento energia'!D2572,0)+IF(LCOH!$C$28=Menu!$A$3,'Approvvigionamento energia'!E2572,0)+IF(LCOH!$C$28=Menu!$A$4,'Approvvigionamento energia'!F2572,0)+IF(LCOH!$C$28=Menu!$A$5,'Approvvigionamento energia'!G2572,0)+IF(LCOH!$C$28=Menu!$A$6,'Approvvigionamento energia'!H2572,0)</f>
        <v>1083.7834316556803</v>
      </c>
      <c r="J2572">
        <f>'Approvvigionamento energia'!A2572+'Approvvigionamento energia'!B2572+'Approvvigionamento energia'!I2572</f>
        <v>1455.2834316556803</v>
      </c>
      <c r="K2572">
        <f>IF(MIN(LCOH!$C$18,J2572)&gt;=$P$48*LCOH!$C$18, MIN(LCOH!$C$18,J2572),0)</f>
        <v>1455.2834316556803</v>
      </c>
      <c r="L2572">
        <f t="shared" si="81"/>
        <v>0</v>
      </c>
      <c r="M2572">
        <f>K2572/LCOH!$C$18</f>
        <v>0.97018895443712017</v>
      </c>
      <c r="N2572">
        <f>K2572/LCOH!$C$34</f>
        <v>28.040143191824285</v>
      </c>
    </row>
    <row r="2573" spans="1:14" x14ac:dyDescent="0.35">
      <c r="A2573">
        <f>'Profilo fotovoltaico'!B2575*LCOH!$C$20</f>
        <v>0</v>
      </c>
      <c r="B2573">
        <f>'Profilo eolico'!B2575*LCOH!$C$21</f>
        <v>362.3</v>
      </c>
      <c r="C2573">
        <f>$P$35*'Profilo fotovoltaico'!B2575</f>
        <v>0</v>
      </c>
      <c r="D2573">
        <f>$Q$37*'Profilo eolico'!B2575</f>
        <v>2113.8882222818465</v>
      </c>
      <c r="E2573">
        <f>$P$39*'Profilo fotovoltaico'!B2575+'Approvvigionamento energia'!$Q$39*'Profilo eolico'!B2575</f>
        <v>1585.4161667113849</v>
      </c>
      <c r="F2573">
        <f>$P$41*'Profilo fotovoltaico'!B2575+'Approvvigionamento energia'!$Q$41*'Profilo eolico'!B2575</f>
        <v>1056.9441111409233</v>
      </c>
      <c r="G2573">
        <f>$P$43*'Profilo fotovoltaico'!B2575+'Approvvigionamento energia'!$Q$43*'Profilo eolico'!B2575</f>
        <v>528.47205557046163</v>
      </c>
      <c r="H2573">
        <f t="shared" si="80"/>
        <v>1138.4335154826958</v>
      </c>
      <c r="I2573">
        <f>IF(LCOH!$C$28=Menu!$A$1,'Approvvigionamento energia'!C2573,0)+IF(LCOH!$C$28=Menu!$A$2,'Approvvigionamento energia'!D2573,0)+IF(LCOH!$C$28=Menu!$A$3,'Approvvigionamento energia'!E2573,0)+IF(LCOH!$C$28=Menu!$A$4,'Approvvigionamento energia'!F2573,0)+IF(LCOH!$C$28=Menu!$A$5,'Approvvigionamento energia'!G2573,0)+IF(LCOH!$C$28=Menu!$A$6,'Approvvigionamento energia'!H2573,0)</f>
        <v>1056.9441111409233</v>
      </c>
      <c r="J2573">
        <f>'Approvvigionamento energia'!A2573+'Approvvigionamento energia'!B2573+'Approvvigionamento energia'!I2573</f>
        <v>1419.2441111409232</v>
      </c>
      <c r="K2573">
        <f>IF(MIN(LCOH!$C$18,J2573)&gt;=$P$48*LCOH!$C$18, MIN(LCOH!$C$18,J2573),0)</f>
        <v>1419.2441111409232</v>
      </c>
      <c r="L2573">
        <f t="shared" si="81"/>
        <v>0</v>
      </c>
      <c r="M2573">
        <f>K2573/LCOH!$C$18</f>
        <v>0.94616274076061546</v>
      </c>
      <c r="N2573">
        <f>K2573/LCOH!$C$34</f>
        <v>27.345743952618946</v>
      </c>
    </row>
    <row r="2574" spans="1:14" x14ac:dyDescent="0.35">
      <c r="A2574">
        <f>'Profilo fotovoltaico'!B2576*LCOH!$C$20</f>
        <v>2</v>
      </c>
      <c r="B2574">
        <f>'Profilo eolico'!B2576*LCOH!$C$21</f>
        <v>349.8</v>
      </c>
      <c r="C2574">
        <f>$P$35*'Profilo fotovoltaico'!B2576</f>
        <v>14.70922437524413</v>
      </c>
      <c r="D2574">
        <f>$Q$37*'Profilo eolico'!B2576</f>
        <v>2040.9552861004413</v>
      </c>
      <c r="E2574">
        <f>$P$39*'Profilo fotovoltaico'!B2576+'Approvvigionamento energia'!$Q$39*'Profilo eolico'!B2576</f>
        <v>1534.393770669142</v>
      </c>
      <c r="F2574">
        <f>$P$41*'Profilo fotovoltaico'!B2576+'Approvvigionamento energia'!$Q$41*'Profilo eolico'!B2576</f>
        <v>1027.8322552378427</v>
      </c>
      <c r="G2574">
        <f>$P$43*'Profilo fotovoltaico'!B2576+'Approvvigionamento energia'!$Q$43*'Profilo eolico'!B2576</f>
        <v>521.27073980654347</v>
      </c>
      <c r="H2574">
        <f t="shared" si="80"/>
        <v>1138.4335154826958</v>
      </c>
      <c r="I2574">
        <f>IF(LCOH!$C$28=Menu!$A$1,'Approvvigionamento energia'!C2574,0)+IF(LCOH!$C$28=Menu!$A$2,'Approvvigionamento energia'!D2574,0)+IF(LCOH!$C$28=Menu!$A$3,'Approvvigionamento energia'!E2574,0)+IF(LCOH!$C$28=Menu!$A$4,'Approvvigionamento energia'!F2574,0)+IF(LCOH!$C$28=Menu!$A$5,'Approvvigionamento energia'!G2574,0)+IF(LCOH!$C$28=Menu!$A$6,'Approvvigionamento energia'!H2574,0)</f>
        <v>1027.8322552378427</v>
      </c>
      <c r="J2574">
        <f>'Approvvigionamento energia'!A2574+'Approvvigionamento energia'!B2574+'Approvvigionamento energia'!I2574</f>
        <v>1379.6322552378426</v>
      </c>
      <c r="K2574">
        <f>IF(MIN(LCOH!$C$18,J2574)&gt;=$P$48*LCOH!$C$18, MIN(LCOH!$C$18,J2574),0)</f>
        <v>1379.6322552378426</v>
      </c>
      <c r="L2574">
        <f t="shared" si="81"/>
        <v>0</v>
      </c>
      <c r="M2574">
        <f>K2574/LCOH!$C$18</f>
        <v>0.91975483682522841</v>
      </c>
      <c r="N2574">
        <f>K2574/LCOH!$C$34</f>
        <v>26.582509734833192</v>
      </c>
    </row>
    <row r="2575" spans="1:14" x14ac:dyDescent="0.35">
      <c r="A2575">
        <f>'Profilo fotovoltaico'!B2577*LCOH!$C$20</f>
        <v>66</v>
      </c>
      <c r="B2575">
        <f>'Profilo eolico'!B2577*LCOH!$C$21</f>
        <v>319</v>
      </c>
      <c r="C2575">
        <f>$P$35*'Profilo fotovoltaico'!B2577</f>
        <v>485.40440438305632</v>
      </c>
      <c r="D2575">
        <f>$Q$37*'Profilo eolico'!B2577</f>
        <v>1861.2485313494592</v>
      </c>
      <c r="E2575">
        <f>$P$39*'Profilo fotovoltaico'!B2577+'Approvvigionamento energia'!$Q$39*'Profilo eolico'!B2577</f>
        <v>1517.2874996078583</v>
      </c>
      <c r="F2575">
        <f>$P$41*'Profilo fotovoltaico'!B2577+'Approvvigionamento energia'!$Q$41*'Profilo eolico'!B2577</f>
        <v>1173.3264678662576</v>
      </c>
      <c r="G2575">
        <f>$P$43*'Profilo fotovoltaico'!B2577+'Approvvigionamento energia'!$Q$43*'Profilo eolico'!B2577</f>
        <v>829.36543612465698</v>
      </c>
      <c r="H2575">
        <f t="shared" si="80"/>
        <v>1138.4335154826958</v>
      </c>
      <c r="I2575">
        <f>IF(LCOH!$C$28=Menu!$A$1,'Approvvigionamento energia'!C2575,0)+IF(LCOH!$C$28=Menu!$A$2,'Approvvigionamento energia'!D2575,0)+IF(LCOH!$C$28=Menu!$A$3,'Approvvigionamento energia'!E2575,0)+IF(LCOH!$C$28=Menu!$A$4,'Approvvigionamento energia'!F2575,0)+IF(LCOH!$C$28=Menu!$A$5,'Approvvigionamento energia'!G2575,0)+IF(LCOH!$C$28=Menu!$A$6,'Approvvigionamento energia'!H2575,0)</f>
        <v>1173.3264678662576</v>
      </c>
      <c r="J2575">
        <f>'Approvvigionamento energia'!A2575+'Approvvigionamento energia'!B2575+'Approvvigionamento energia'!I2575</f>
        <v>1558.3264678662576</v>
      </c>
      <c r="K2575">
        <f>IF(MIN(LCOH!$C$18,J2575)&gt;=$P$48*LCOH!$C$18, MIN(LCOH!$C$18,J2575),0)</f>
        <v>1500</v>
      </c>
      <c r="L2575">
        <f t="shared" si="81"/>
        <v>58.326467866257644</v>
      </c>
      <c r="M2575">
        <f>K2575/LCOH!$C$18</f>
        <v>1</v>
      </c>
      <c r="N2575">
        <f>K2575/LCOH!$C$34</f>
        <v>28.901734104046245</v>
      </c>
    </row>
    <row r="2576" spans="1:14" x14ac:dyDescent="0.35">
      <c r="A2576">
        <f>'Profilo fotovoltaico'!B2578*LCOH!$C$20</f>
        <v>183</v>
      </c>
      <c r="B2576">
        <f>'Profilo eolico'!B2578*LCOH!$C$21</f>
        <v>248.79999999999998</v>
      </c>
      <c r="C2576">
        <f>$P$35*'Profilo fotovoltaico'!B2578</f>
        <v>1345.8940303348379</v>
      </c>
      <c r="D2576">
        <f>$Q$37*'Profilo eolico'!B2578</f>
        <v>1451.6571617546879</v>
      </c>
      <c r="E2576">
        <f>$P$39*'Profilo fotovoltaico'!B2578+'Approvvigionamento energia'!$Q$39*'Profilo eolico'!B2578</f>
        <v>1425.2163788997254</v>
      </c>
      <c r="F2576">
        <f>$P$41*'Profilo fotovoltaico'!B2578+'Approvvigionamento energia'!$Q$41*'Profilo eolico'!B2578</f>
        <v>1398.775596044763</v>
      </c>
      <c r="G2576">
        <f>$P$43*'Profilo fotovoltaico'!B2578+'Approvvigionamento energia'!$Q$43*'Profilo eolico'!B2578</f>
        <v>1372.3348131898006</v>
      </c>
      <c r="H2576">
        <f t="shared" si="80"/>
        <v>1138.4335154826958</v>
      </c>
      <c r="I2576">
        <f>IF(LCOH!$C$28=Menu!$A$1,'Approvvigionamento energia'!C2576,0)+IF(LCOH!$C$28=Menu!$A$2,'Approvvigionamento energia'!D2576,0)+IF(LCOH!$C$28=Menu!$A$3,'Approvvigionamento energia'!E2576,0)+IF(LCOH!$C$28=Menu!$A$4,'Approvvigionamento energia'!F2576,0)+IF(LCOH!$C$28=Menu!$A$5,'Approvvigionamento energia'!G2576,0)+IF(LCOH!$C$28=Menu!$A$6,'Approvvigionamento energia'!H2576,0)</f>
        <v>1398.775596044763</v>
      </c>
      <c r="J2576">
        <f>'Approvvigionamento energia'!A2576+'Approvvigionamento energia'!B2576+'Approvvigionamento energia'!I2576</f>
        <v>1830.575596044763</v>
      </c>
      <c r="K2576">
        <f>IF(MIN(LCOH!$C$18,J2576)&gt;=$P$48*LCOH!$C$18, MIN(LCOH!$C$18,J2576),0)</f>
        <v>1500</v>
      </c>
      <c r="L2576">
        <f t="shared" si="81"/>
        <v>330.57559604476296</v>
      </c>
      <c r="M2576">
        <f>K2576/LCOH!$C$18</f>
        <v>1</v>
      </c>
      <c r="N2576">
        <f>K2576/LCOH!$C$34</f>
        <v>28.901734104046245</v>
      </c>
    </row>
    <row r="2577" spans="1:14" x14ac:dyDescent="0.35">
      <c r="A2577">
        <f>'Profilo fotovoltaico'!B2579*LCOH!$C$20</f>
        <v>300</v>
      </c>
      <c r="B2577">
        <f>'Profilo eolico'!B2579*LCOH!$C$21</f>
        <v>237.9</v>
      </c>
      <c r="C2577">
        <f>$P$35*'Profilo fotovoltaico'!B2579</f>
        <v>2206.3836562866195</v>
      </c>
      <c r="D2577">
        <f>$Q$37*'Profilo eolico'!B2579</f>
        <v>1388.0596414045026</v>
      </c>
      <c r="E2577">
        <f>$P$39*'Profilo fotovoltaico'!B2579+'Approvvigionamento energia'!$Q$39*'Profilo eolico'!B2579</f>
        <v>1592.6406451250318</v>
      </c>
      <c r="F2577">
        <f>$P$41*'Profilo fotovoltaico'!B2579+'Approvvigionamento energia'!$Q$41*'Profilo eolico'!B2579</f>
        <v>1797.221648845561</v>
      </c>
      <c r="G2577">
        <f>$P$43*'Profilo fotovoltaico'!B2579+'Approvvigionamento energia'!$Q$43*'Profilo eolico'!B2579</f>
        <v>2001.8026525660903</v>
      </c>
      <c r="H2577">
        <f t="shared" si="80"/>
        <v>1138.4335154826958</v>
      </c>
      <c r="I2577">
        <f>IF(LCOH!$C$28=Menu!$A$1,'Approvvigionamento energia'!C2577,0)+IF(LCOH!$C$28=Menu!$A$2,'Approvvigionamento energia'!D2577,0)+IF(LCOH!$C$28=Menu!$A$3,'Approvvigionamento energia'!E2577,0)+IF(LCOH!$C$28=Menu!$A$4,'Approvvigionamento energia'!F2577,0)+IF(LCOH!$C$28=Menu!$A$5,'Approvvigionamento energia'!G2577,0)+IF(LCOH!$C$28=Menu!$A$6,'Approvvigionamento energia'!H2577,0)</f>
        <v>1797.221648845561</v>
      </c>
      <c r="J2577">
        <f>'Approvvigionamento energia'!A2577+'Approvvigionamento energia'!B2577+'Approvvigionamento energia'!I2577</f>
        <v>2335.1216488455611</v>
      </c>
      <c r="K2577">
        <f>IF(MIN(LCOH!$C$18,J2577)&gt;=$P$48*LCOH!$C$18, MIN(LCOH!$C$18,J2577),0)</f>
        <v>1500</v>
      </c>
      <c r="L2577">
        <f t="shared" si="81"/>
        <v>835.12164884556114</v>
      </c>
      <c r="M2577">
        <f>K2577/LCOH!$C$18</f>
        <v>1</v>
      </c>
      <c r="N2577">
        <f>K2577/LCOH!$C$34</f>
        <v>28.901734104046245</v>
      </c>
    </row>
    <row r="2578" spans="1:14" x14ac:dyDescent="0.35">
      <c r="A2578">
        <f>'Profilo fotovoltaico'!B2580*LCOH!$C$20</f>
        <v>402</v>
      </c>
      <c r="B2578">
        <f>'Profilo eolico'!B2580*LCOH!$C$21</f>
        <v>276.60000000000002</v>
      </c>
      <c r="C2578">
        <f>$P$35*'Profilo fotovoltaico'!B2580</f>
        <v>2956.5540994240705</v>
      </c>
      <c r="D2578">
        <f>$Q$37*'Profilo eolico'!B2580</f>
        <v>1613.8600118221329</v>
      </c>
      <c r="E2578">
        <f>$P$39*'Profilo fotovoltaico'!B2580+'Approvvigionamento energia'!$Q$39*'Profilo eolico'!B2580</f>
        <v>1949.5335337226174</v>
      </c>
      <c r="F2578">
        <f>$P$41*'Profilo fotovoltaico'!B2580+'Approvvigionamento energia'!$Q$41*'Profilo eolico'!B2580</f>
        <v>2285.207055623102</v>
      </c>
      <c r="G2578">
        <f>$P$43*'Profilo fotovoltaico'!B2580+'Approvvigionamento energia'!$Q$43*'Profilo eolico'!B2580</f>
        <v>2620.880577523586</v>
      </c>
      <c r="H2578">
        <f t="shared" si="80"/>
        <v>1138.4335154826958</v>
      </c>
      <c r="I2578">
        <f>IF(LCOH!$C$28=Menu!$A$1,'Approvvigionamento energia'!C2578,0)+IF(LCOH!$C$28=Menu!$A$2,'Approvvigionamento energia'!D2578,0)+IF(LCOH!$C$28=Menu!$A$3,'Approvvigionamento energia'!E2578,0)+IF(LCOH!$C$28=Menu!$A$4,'Approvvigionamento energia'!F2578,0)+IF(LCOH!$C$28=Menu!$A$5,'Approvvigionamento energia'!G2578,0)+IF(LCOH!$C$28=Menu!$A$6,'Approvvigionamento energia'!H2578,0)</f>
        <v>2285.207055623102</v>
      </c>
      <c r="J2578">
        <f>'Approvvigionamento energia'!A2578+'Approvvigionamento energia'!B2578+'Approvvigionamento energia'!I2578</f>
        <v>2963.8070556231019</v>
      </c>
      <c r="K2578">
        <f>IF(MIN(LCOH!$C$18,J2578)&gt;=$P$48*LCOH!$C$18, MIN(LCOH!$C$18,J2578),0)</f>
        <v>1500</v>
      </c>
      <c r="L2578">
        <f t="shared" si="81"/>
        <v>1463.8070556231019</v>
      </c>
      <c r="M2578">
        <f>K2578/LCOH!$C$18</f>
        <v>1</v>
      </c>
      <c r="N2578">
        <f>K2578/LCOH!$C$34</f>
        <v>28.901734104046245</v>
      </c>
    </row>
    <row r="2579" spans="1:14" x14ac:dyDescent="0.35">
      <c r="A2579">
        <f>'Profilo fotovoltaico'!B2581*LCOH!$C$20</f>
        <v>477</v>
      </c>
      <c r="B2579">
        <f>'Profilo eolico'!B2581*LCOH!$C$21</f>
        <v>282.60000000000002</v>
      </c>
      <c r="C2579">
        <f>$P$35*'Profilo fotovoltaico'!B2581</f>
        <v>3508.150013495725</v>
      </c>
      <c r="D2579">
        <f>$Q$37*'Profilo eolico'!B2581</f>
        <v>1648.8678211892075</v>
      </c>
      <c r="E2579">
        <f>$P$39*'Profilo fotovoltaico'!B2581+'Approvvigionamento energia'!$Q$39*'Profilo eolico'!B2581</f>
        <v>2113.6883692658366</v>
      </c>
      <c r="F2579">
        <f>$P$41*'Profilo fotovoltaico'!B2581+'Approvvigionamento energia'!$Q$41*'Profilo eolico'!B2581</f>
        <v>2578.5089173424662</v>
      </c>
      <c r="G2579">
        <f>$P$43*'Profilo fotovoltaico'!B2581+'Approvvigionamento energia'!$Q$43*'Profilo eolico'!B2581</f>
        <v>3043.3294654190954</v>
      </c>
      <c r="H2579">
        <f t="shared" si="80"/>
        <v>1138.4335154826958</v>
      </c>
      <c r="I2579">
        <f>IF(LCOH!$C$28=Menu!$A$1,'Approvvigionamento energia'!C2579,0)+IF(LCOH!$C$28=Menu!$A$2,'Approvvigionamento energia'!D2579,0)+IF(LCOH!$C$28=Menu!$A$3,'Approvvigionamento energia'!E2579,0)+IF(LCOH!$C$28=Menu!$A$4,'Approvvigionamento energia'!F2579,0)+IF(LCOH!$C$28=Menu!$A$5,'Approvvigionamento energia'!G2579,0)+IF(LCOH!$C$28=Menu!$A$6,'Approvvigionamento energia'!H2579,0)</f>
        <v>2578.5089173424662</v>
      </c>
      <c r="J2579">
        <f>'Approvvigionamento energia'!A2579+'Approvvigionamento energia'!B2579+'Approvvigionamento energia'!I2579</f>
        <v>3338.1089173424662</v>
      </c>
      <c r="K2579">
        <f>IF(MIN(LCOH!$C$18,J2579)&gt;=$P$48*LCOH!$C$18, MIN(LCOH!$C$18,J2579),0)</f>
        <v>1500</v>
      </c>
      <c r="L2579">
        <f t="shared" si="81"/>
        <v>1838.1089173424662</v>
      </c>
      <c r="M2579">
        <f>K2579/LCOH!$C$18</f>
        <v>1</v>
      </c>
      <c r="N2579">
        <f>K2579/LCOH!$C$34</f>
        <v>28.901734104046245</v>
      </c>
    </row>
    <row r="2580" spans="1:14" x14ac:dyDescent="0.35">
      <c r="A2580">
        <f>'Profilo fotovoltaico'!B2582*LCOH!$C$20</f>
        <v>490</v>
      </c>
      <c r="B2580">
        <f>'Profilo eolico'!B2582*LCOH!$C$21</f>
        <v>275.2</v>
      </c>
      <c r="C2580">
        <f>$P$35*'Profilo fotovoltaico'!B2582</f>
        <v>3603.7599719348118</v>
      </c>
      <c r="D2580">
        <f>$Q$37*'Profilo eolico'!B2582</f>
        <v>1605.6915229698154</v>
      </c>
      <c r="E2580">
        <f>$P$39*'Profilo fotovoltaico'!B2582+'Approvvigionamento energia'!$Q$39*'Profilo eolico'!B2582</f>
        <v>2105.2086352110646</v>
      </c>
      <c r="F2580">
        <f>$P$41*'Profilo fotovoltaico'!B2582+'Approvvigionamento energia'!$Q$41*'Profilo eolico'!B2582</f>
        <v>2604.7257474523135</v>
      </c>
      <c r="G2580">
        <f>$P$43*'Profilo fotovoltaico'!B2582+'Approvvigionamento energia'!$Q$43*'Profilo eolico'!B2582</f>
        <v>3104.2428596935629</v>
      </c>
      <c r="H2580">
        <f t="shared" si="80"/>
        <v>1138.4335154826958</v>
      </c>
      <c r="I2580">
        <f>IF(LCOH!$C$28=Menu!$A$1,'Approvvigionamento energia'!C2580,0)+IF(LCOH!$C$28=Menu!$A$2,'Approvvigionamento energia'!D2580,0)+IF(LCOH!$C$28=Menu!$A$3,'Approvvigionamento energia'!E2580,0)+IF(LCOH!$C$28=Menu!$A$4,'Approvvigionamento energia'!F2580,0)+IF(LCOH!$C$28=Menu!$A$5,'Approvvigionamento energia'!G2580,0)+IF(LCOH!$C$28=Menu!$A$6,'Approvvigionamento energia'!H2580,0)</f>
        <v>2604.7257474523135</v>
      </c>
      <c r="J2580">
        <f>'Approvvigionamento energia'!A2580+'Approvvigionamento energia'!B2580+'Approvvigionamento energia'!I2580</f>
        <v>3369.9257474523138</v>
      </c>
      <c r="K2580">
        <f>IF(MIN(LCOH!$C$18,J2580)&gt;=$P$48*LCOH!$C$18, MIN(LCOH!$C$18,J2580),0)</f>
        <v>1500</v>
      </c>
      <c r="L2580">
        <f t="shared" si="81"/>
        <v>1869.9257474523138</v>
      </c>
      <c r="M2580">
        <f>K2580/LCOH!$C$18</f>
        <v>1</v>
      </c>
      <c r="N2580">
        <f>K2580/LCOH!$C$34</f>
        <v>28.901734104046245</v>
      </c>
    </row>
    <row r="2581" spans="1:14" x14ac:dyDescent="0.35">
      <c r="A2581">
        <f>'Profilo fotovoltaico'!B2583*LCOH!$C$20</f>
        <v>455</v>
      </c>
      <c r="B2581">
        <f>'Profilo eolico'!B2583*LCOH!$C$21</f>
        <v>264.5</v>
      </c>
      <c r="C2581">
        <f>$P$35*'Profilo fotovoltaico'!B2583</f>
        <v>3346.3485453680396</v>
      </c>
      <c r="D2581">
        <f>$Q$37*'Profilo eolico'!B2583</f>
        <v>1543.2609295985328</v>
      </c>
      <c r="E2581">
        <f>$P$39*'Profilo fotovoltaico'!B2583+'Approvvigionamento energia'!$Q$39*'Profilo eolico'!B2583</f>
        <v>1994.0328335409095</v>
      </c>
      <c r="F2581">
        <f>$P$41*'Profilo fotovoltaico'!B2583+'Approvvigionamento energia'!$Q$41*'Profilo eolico'!B2583</f>
        <v>2444.8047374832863</v>
      </c>
      <c r="G2581">
        <f>$P$43*'Profilo fotovoltaico'!B2583+'Approvvigionamento energia'!$Q$43*'Profilo eolico'!B2583</f>
        <v>2895.5766414256632</v>
      </c>
      <c r="H2581">
        <f t="shared" si="80"/>
        <v>1138.4335154826958</v>
      </c>
      <c r="I2581">
        <f>IF(LCOH!$C$28=Menu!$A$1,'Approvvigionamento energia'!C2581,0)+IF(LCOH!$C$28=Menu!$A$2,'Approvvigionamento energia'!D2581,0)+IF(LCOH!$C$28=Menu!$A$3,'Approvvigionamento energia'!E2581,0)+IF(LCOH!$C$28=Menu!$A$4,'Approvvigionamento energia'!F2581,0)+IF(LCOH!$C$28=Menu!$A$5,'Approvvigionamento energia'!G2581,0)+IF(LCOH!$C$28=Menu!$A$6,'Approvvigionamento energia'!H2581,0)</f>
        <v>2444.8047374832863</v>
      </c>
      <c r="J2581">
        <f>'Approvvigionamento energia'!A2581+'Approvvigionamento energia'!B2581+'Approvvigionamento energia'!I2581</f>
        <v>3164.3047374832863</v>
      </c>
      <c r="K2581">
        <f>IF(MIN(LCOH!$C$18,J2581)&gt;=$P$48*LCOH!$C$18, MIN(LCOH!$C$18,J2581),0)</f>
        <v>1500</v>
      </c>
      <c r="L2581">
        <f t="shared" si="81"/>
        <v>1664.3047374832863</v>
      </c>
      <c r="M2581">
        <f>K2581/LCOH!$C$18</f>
        <v>1</v>
      </c>
      <c r="N2581">
        <f>K2581/LCOH!$C$34</f>
        <v>28.901734104046245</v>
      </c>
    </row>
    <row r="2582" spans="1:14" x14ac:dyDescent="0.35">
      <c r="A2582">
        <f>'Profilo fotovoltaico'!B2584*LCOH!$C$20</f>
        <v>426</v>
      </c>
      <c r="B2582">
        <f>'Profilo eolico'!B2584*LCOH!$C$21</f>
        <v>255.5</v>
      </c>
      <c r="C2582">
        <f>$P$35*'Profilo fotovoltaico'!B2584</f>
        <v>3133.0647919269995</v>
      </c>
      <c r="D2582">
        <f>$Q$37*'Profilo eolico'!B2584</f>
        <v>1490.749215547921</v>
      </c>
      <c r="E2582">
        <f>$P$39*'Profilo fotovoltaico'!B2584+'Approvvigionamento energia'!$Q$39*'Profilo eolico'!B2584</f>
        <v>1901.3281096426906</v>
      </c>
      <c r="F2582">
        <f>$P$41*'Profilo fotovoltaico'!B2584+'Approvvigionamento energia'!$Q$41*'Profilo eolico'!B2584</f>
        <v>2311.9070037374604</v>
      </c>
      <c r="G2582">
        <f>$P$43*'Profilo fotovoltaico'!B2584+'Approvvigionamento energia'!$Q$43*'Profilo eolico'!B2584</f>
        <v>2722.48589783223</v>
      </c>
      <c r="H2582">
        <f t="shared" si="80"/>
        <v>1138.4335154826958</v>
      </c>
      <c r="I2582">
        <f>IF(LCOH!$C$28=Menu!$A$1,'Approvvigionamento energia'!C2582,0)+IF(LCOH!$C$28=Menu!$A$2,'Approvvigionamento energia'!D2582,0)+IF(LCOH!$C$28=Menu!$A$3,'Approvvigionamento energia'!E2582,0)+IF(LCOH!$C$28=Menu!$A$4,'Approvvigionamento energia'!F2582,0)+IF(LCOH!$C$28=Menu!$A$5,'Approvvigionamento energia'!G2582,0)+IF(LCOH!$C$28=Menu!$A$6,'Approvvigionamento energia'!H2582,0)</f>
        <v>2311.9070037374604</v>
      </c>
      <c r="J2582">
        <f>'Approvvigionamento energia'!A2582+'Approvvigionamento energia'!B2582+'Approvvigionamento energia'!I2582</f>
        <v>2993.4070037374604</v>
      </c>
      <c r="K2582">
        <f>IF(MIN(LCOH!$C$18,J2582)&gt;=$P$48*LCOH!$C$18, MIN(LCOH!$C$18,J2582),0)</f>
        <v>1500</v>
      </c>
      <c r="L2582">
        <f t="shared" si="81"/>
        <v>1493.4070037374604</v>
      </c>
      <c r="M2582">
        <f>K2582/LCOH!$C$18</f>
        <v>1</v>
      </c>
      <c r="N2582">
        <f>K2582/LCOH!$C$34</f>
        <v>28.901734104046245</v>
      </c>
    </row>
    <row r="2583" spans="1:14" x14ac:dyDescent="0.35">
      <c r="A2583">
        <f>'Profilo fotovoltaico'!B2585*LCOH!$C$20</f>
        <v>394</v>
      </c>
      <c r="B2583">
        <f>'Profilo eolico'!B2585*LCOH!$C$21</f>
        <v>246.4</v>
      </c>
      <c r="C2583">
        <f>$P$35*'Profilo fotovoltaico'!B2585</f>
        <v>2897.7172019230939</v>
      </c>
      <c r="D2583">
        <f>$Q$37*'Profilo eolico'!B2585</f>
        <v>1437.6540380078582</v>
      </c>
      <c r="E2583">
        <f>$P$39*'Profilo fotovoltaico'!B2585+'Approvvigionamento energia'!$Q$39*'Profilo eolico'!B2585</f>
        <v>1802.669828986667</v>
      </c>
      <c r="F2583">
        <f>$P$41*'Profilo fotovoltaico'!B2585+'Approvvigionamento energia'!$Q$41*'Profilo eolico'!B2585</f>
        <v>2167.6856199654758</v>
      </c>
      <c r="G2583">
        <f>$P$43*'Profilo fotovoltaico'!B2585+'Approvvigionamento energia'!$Q$43*'Profilo eolico'!B2585</f>
        <v>2532.7014109442848</v>
      </c>
      <c r="H2583">
        <f t="shared" si="80"/>
        <v>1138.4335154826958</v>
      </c>
      <c r="I2583">
        <f>IF(LCOH!$C$28=Menu!$A$1,'Approvvigionamento energia'!C2583,0)+IF(LCOH!$C$28=Menu!$A$2,'Approvvigionamento energia'!D2583,0)+IF(LCOH!$C$28=Menu!$A$3,'Approvvigionamento energia'!E2583,0)+IF(LCOH!$C$28=Menu!$A$4,'Approvvigionamento energia'!F2583,0)+IF(LCOH!$C$28=Menu!$A$5,'Approvvigionamento energia'!G2583,0)+IF(LCOH!$C$28=Menu!$A$6,'Approvvigionamento energia'!H2583,0)</f>
        <v>2167.6856199654758</v>
      </c>
      <c r="J2583">
        <f>'Approvvigionamento energia'!A2583+'Approvvigionamento energia'!B2583+'Approvvigionamento energia'!I2583</f>
        <v>2808.0856199654759</v>
      </c>
      <c r="K2583">
        <f>IF(MIN(LCOH!$C$18,J2583)&gt;=$P$48*LCOH!$C$18, MIN(LCOH!$C$18,J2583),0)</f>
        <v>1500</v>
      </c>
      <c r="L2583">
        <f t="shared" si="81"/>
        <v>1308.0856199654759</v>
      </c>
      <c r="M2583">
        <f>K2583/LCOH!$C$18</f>
        <v>1</v>
      </c>
      <c r="N2583">
        <f>K2583/LCOH!$C$34</f>
        <v>28.901734104046245</v>
      </c>
    </row>
    <row r="2584" spans="1:14" x14ac:dyDescent="0.35">
      <c r="A2584">
        <f>'Profilo fotovoltaico'!B2586*LCOH!$C$20</f>
        <v>324</v>
      </c>
      <c r="B2584">
        <f>'Profilo eolico'!B2586*LCOH!$C$21</f>
        <v>229.7</v>
      </c>
      <c r="C2584">
        <f>$P$35*'Profilo fotovoltaico'!B2586</f>
        <v>2382.894348789549</v>
      </c>
      <c r="D2584">
        <f>$Q$37*'Profilo eolico'!B2586</f>
        <v>1340.2156352695008</v>
      </c>
      <c r="E2584">
        <f>$P$39*'Profilo fotovoltaico'!B2586+'Approvvigionamento energia'!$Q$39*'Profilo eolico'!B2586</f>
        <v>1600.8853136495127</v>
      </c>
      <c r="F2584">
        <f>$P$41*'Profilo fotovoltaico'!B2586+'Approvvigionamento energia'!$Q$41*'Profilo eolico'!B2586</f>
        <v>1861.5549920295248</v>
      </c>
      <c r="G2584">
        <f>$P$43*'Profilo fotovoltaico'!B2586+'Approvvigionamento energia'!$Q$43*'Profilo eolico'!B2586</f>
        <v>2122.2246704095369</v>
      </c>
      <c r="H2584">
        <f t="shared" si="80"/>
        <v>1138.4335154826958</v>
      </c>
      <c r="I2584">
        <f>IF(LCOH!$C$28=Menu!$A$1,'Approvvigionamento energia'!C2584,0)+IF(LCOH!$C$28=Menu!$A$2,'Approvvigionamento energia'!D2584,0)+IF(LCOH!$C$28=Menu!$A$3,'Approvvigionamento energia'!E2584,0)+IF(LCOH!$C$28=Menu!$A$4,'Approvvigionamento energia'!F2584,0)+IF(LCOH!$C$28=Menu!$A$5,'Approvvigionamento energia'!G2584,0)+IF(LCOH!$C$28=Menu!$A$6,'Approvvigionamento energia'!H2584,0)</f>
        <v>1861.5549920295248</v>
      </c>
      <c r="J2584">
        <f>'Approvvigionamento energia'!A2584+'Approvvigionamento energia'!B2584+'Approvvigionamento energia'!I2584</f>
        <v>2415.2549920295251</v>
      </c>
      <c r="K2584">
        <f>IF(MIN(LCOH!$C$18,J2584)&gt;=$P$48*LCOH!$C$18, MIN(LCOH!$C$18,J2584),0)</f>
        <v>1500</v>
      </c>
      <c r="L2584">
        <f t="shared" si="81"/>
        <v>915.25499202952506</v>
      </c>
      <c r="M2584">
        <f>K2584/LCOH!$C$18</f>
        <v>1</v>
      </c>
      <c r="N2584">
        <f>K2584/LCOH!$C$34</f>
        <v>28.901734104046245</v>
      </c>
    </row>
    <row r="2585" spans="1:14" x14ac:dyDescent="0.35">
      <c r="A2585">
        <f>'Profilo fotovoltaico'!B2587*LCOH!$C$20</f>
        <v>231</v>
      </c>
      <c r="B2585">
        <f>'Profilo eolico'!B2587*LCOH!$C$21</f>
        <v>205.7</v>
      </c>
      <c r="C2585">
        <f>$P$35*'Profilo fotovoltaico'!B2587</f>
        <v>1698.9154153406971</v>
      </c>
      <c r="D2585">
        <f>$Q$37*'Profilo eolico'!B2587</f>
        <v>1200.184397801203</v>
      </c>
      <c r="E2585">
        <f>$P$39*'Profilo fotovoltaico'!B2587+'Approvvigionamento energia'!$Q$39*'Profilo eolico'!B2587</f>
        <v>1324.8671521860765</v>
      </c>
      <c r="F2585">
        <f>$P$41*'Profilo fotovoltaico'!B2587+'Approvvigionamento energia'!$Q$41*'Profilo eolico'!B2587</f>
        <v>1449.54990657095</v>
      </c>
      <c r="G2585">
        <f>$P$43*'Profilo fotovoltaico'!B2587+'Approvvigionamento energia'!$Q$43*'Profilo eolico'!B2587</f>
        <v>1574.2326609558236</v>
      </c>
      <c r="H2585">
        <f t="shared" si="80"/>
        <v>1138.4335154826958</v>
      </c>
      <c r="I2585">
        <f>IF(LCOH!$C$28=Menu!$A$1,'Approvvigionamento energia'!C2585,0)+IF(LCOH!$C$28=Menu!$A$2,'Approvvigionamento energia'!D2585,0)+IF(LCOH!$C$28=Menu!$A$3,'Approvvigionamento energia'!E2585,0)+IF(LCOH!$C$28=Menu!$A$4,'Approvvigionamento energia'!F2585,0)+IF(LCOH!$C$28=Menu!$A$5,'Approvvigionamento energia'!G2585,0)+IF(LCOH!$C$28=Menu!$A$6,'Approvvigionamento energia'!H2585,0)</f>
        <v>1449.54990657095</v>
      </c>
      <c r="J2585">
        <f>'Approvvigionamento energia'!A2585+'Approvvigionamento energia'!B2585+'Approvvigionamento energia'!I2585</f>
        <v>1886.2499065709501</v>
      </c>
      <c r="K2585">
        <f>IF(MIN(LCOH!$C$18,J2585)&gt;=$P$48*LCOH!$C$18, MIN(LCOH!$C$18,J2585),0)</f>
        <v>1500</v>
      </c>
      <c r="L2585">
        <f t="shared" si="81"/>
        <v>386.24990657095009</v>
      </c>
      <c r="M2585">
        <f>K2585/LCOH!$C$18</f>
        <v>1</v>
      </c>
      <c r="N2585">
        <f>K2585/LCOH!$C$34</f>
        <v>28.901734104046245</v>
      </c>
    </row>
    <row r="2586" spans="1:14" x14ac:dyDescent="0.35">
      <c r="A2586">
        <f>'Profilo fotovoltaico'!B2588*LCOH!$C$20</f>
        <v>118</v>
      </c>
      <c r="B2586">
        <f>'Profilo eolico'!B2588*LCOH!$C$21</f>
        <v>196.9</v>
      </c>
      <c r="C2586">
        <f>$P$35*'Profilo fotovoltaico'!B2588</f>
        <v>867.84423813940361</v>
      </c>
      <c r="D2586">
        <f>$Q$37*'Profilo eolico'!B2588</f>
        <v>1148.8396107294936</v>
      </c>
      <c r="E2586">
        <f>$P$39*'Profilo fotovoltaico'!B2588+'Approvvigionamento energia'!$Q$39*'Profilo eolico'!B2588</f>
        <v>1078.590767581971</v>
      </c>
      <c r="F2586">
        <f>$P$41*'Profilo fotovoltaico'!B2588+'Approvvigionamento energia'!$Q$41*'Profilo eolico'!B2588</f>
        <v>1008.3419244344486</v>
      </c>
      <c r="G2586">
        <f>$P$43*'Profilo fotovoltaico'!B2588+'Approvvigionamento energia'!$Q$43*'Profilo eolico'!B2588</f>
        <v>938.09308128692624</v>
      </c>
      <c r="H2586">
        <f t="shared" si="80"/>
        <v>1138.4335154826958</v>
      </c>
      <c r="I2586">
        <f>IF(LCOH!$C$28=Menu!$A$1,'Approvvigionamento energia'!C2586,0)+IF(LCOH!$C$28=Menu!$A$2,'Approvvigionamento energia'!D2586,0)+IF(LCOH!$C$28=Menu!$A$3,'Approvvigionamento energia'!E2586,0)+IF(LCOH!$C$28=Menu!$A$4,'Approvvigionamento energia'!F2586,0)+IF(LCOH!$C$28=Menu!$A$5,'Approvvigionamento energia'!G2586,0)+IF(LCOH!$C$28=Menu!$A$6,'Approvvigionamento energia'!H2586,0)</f>
        <v>1008.3419244344486</v>
      </c>
      <c r="J2586">
        <f>'Approvvigionamento energia'!A2586+'Approvvigionamento energia'!B2586+'Approvvigionamento energia'!I2586</f>
        <v>1323.2419244344487</v>
      </c>
      <c r="K2586">
        <f>IF(MIN(LCOH!$C$18,J2586)&gt;=$P$48*LCOH!$C$18, MIN(LCOH!$C$18,J2586),0)</f>
        <v>1323.2419244344487</v>
      </c>
      <c r="L2586">
        <f t="shared" si="81"/>
        <v>0</v>
      </c>
      <c r="M2586">
        <f>K2586/LCOH!$C$18</f>
        <v>0.88216128295629914</v>
      </c>
      <c r="N2586">
        <f>K2586/LCOH!$C$34</f>
        <v>25.495990836887259</v>
      </c>
    </row>
    <row r="2587" spans="1:14" x14ac:dyDescent="0.35">
      <c r="A2587">
        <f>'Profilo fotovoltaico'!B2589*LCOH!$C$20</f>
        <v>19</v>
      </c>
      <c r="B2587">
        <f>'Profilo eolico'!B2589*LCOH!$C$21</f>
        <v>215.4</v>
      </c>
      <c r="C2587">
        <f>$P$35*'Profilo fotovoltaico'!B2589</f>
        <v>139.73763156481922</v>
      </c>
      <c r="D2587">
        <f>$Q$37*'Profilo eolico'!B2589</f>
        <v>1256.7803562779734</v>
      </c>
      <c r="E2587">
        <f>$P$39*'Profilo fotovoltaico'!B2589+'Approvvigionamento energia'!$Q$39*'Profilo eolico'!B2589</f>
        <v>977.51967509968483</v>
      </c>
      <c r="F2587">
        <f>$P$41*'Profilo fotovoltaico'!B2589+'Approvvigionamento energia'!$Q$41*'Profilo eolico'!B2589</f>
        <v>698.25899392139627</v>
      </c>
      <c r="G2587">
        <f>$P$43*'Profilo fotovoltaico'!B2589+'Approvvigionamento energia'!$Q$43*'Profilo eolico'!B2589</f>
        <v>418.99831274310776</v>
      </c>
      <c r="H2587">
        <f t="shared" si="80"/>
        <v>1138.4335154826958</v>
      </c>
      <c r="I2587">
        <f>IF(LCOH!$C$28=Menu!$A$1,'Approvvigionamento energia'!C2587,0)+IF(LCOH!$C$28=Menu!$A$2,'Approvvigionamento energia'!D2587,0)+IF(LCOH!$C$28=Menu!$A$3,'Approvvigionamento energia'!E2587,0)+IF(LCOH!$C$28=Menu!$A$4,'Approvvigionamento energia'!F2587,0)+IF(LCOH!$C$28=Menu!$A$5,'Approvvigionamento energia'!G2587,0)+IF(LCOH!$C$28=Menu!$A$6,'Approvvigionamento energia'!H2587,0)</f>
        <v>698.25899392139627</v>
      </c>
      <c r="J2587">
        <f>'Approvvigionamento energia'!A2587+'Approvvigionamento energia'!B2587+'Approvvigionamento energia'!I2587</f>
        <v>932.65899392139625</v>
      </c>
      <c r="K2587">
        <f>IF(MIN(LCOH!$C$18,J2587)&gt;=$P$48*LCOH!$C$18, MIN(LCOH!$C$18,J2587),0)</f>
        <v>932.65899392139625</v>
      </c>
      <c r="L2587">
        <f t="shared" si="81"/>
        <v>0</v>
      </c>
      <c r="M2587">
        <f>K2587/LCOH!$C$18</f>
        <v>0.62177266261426412</v>
      </c>
      <c r="N2587">
        <f>K2587/LCOH!$C$34</f>
        <v>17.970308168042319</v>
      </c>
    </row>
    <row r="2588" spans="1:14" x14ac:dyDescent="0.35">
      <c r="A2588">
        <f>'Profilo fotovoltaico'!B2590*LCOH!$C$20</f>
        <v>0</v>
      </c>
      <c r="B2588">
        <f>'Profilo eolico'!B2590*LCOH!$C$21</f>
        <v>229.5</v>
      </c>
      <c r="C2588">
        <f>$P$35*'Profilo fotovoltaico'!B2590</f>
        <v>0</v>
      </c>
      <c r="D2588">
        <f>$Q$37*'Profilo eolico'!B2590</f>
        <v>1339.0487082905984</v>
      </c>
      <c r="E2588">
        <f>$P$39*'Profilo fotovoltaico'!B2590+'Approvvigionamento energia'!$Q$39*'Profilo eolico'!B2590</f>
        <v>1004.2865312179488</v>
      </c>
      <c r="F2588">
        <f>$P$41*'Profilo fotovoltaico'!B2590+'Approvvigionamento energia'!$Q$41*'Profilo eolico'!B2590</f>
        <v>669.52435414529918</v>
      </c>
      <c r="G2588">
        <f>$P$43*'Profilo fotovoltaico'!B2590+'Approvvigionamento energia'!$Q$43*'Profilo eolico'!B2590</f>
        <v>334.76217707264959</v>
      </c>
      <c r="H2588">
        <f t="shared" si="80"/>
        <v>1138.4335154826958</v>
      </c>
      <c r="I2588">
        <f>IF(LCOH!$C$28=Menu!$A$1,'Approvvigionamento energia'!C2588,0)+IF(LCOH!$C$28=Menu!$A$2,'Approvvigionamento energia'!D2588,0)+IF(LCOH!$C$28=Menu!$A$3,'Approvvigionamento energia'!E2588,0)+IF(LCOH!$C$28=Menu!$A$4,'Approvvigionamento energia'!F2588,0)+IF(LCOH!$C$28=Menu!$A$5,'Approvvigionamento energia'!G2588,0)+IF(LCOH!$C$28=Menu!$A$6,'Approvvigionamento energia'!H2588,0)</f>
        <v>669.52435414529918</v>
      </c>
      <c r="J2588">
        <f>'Approvvigionamento energia'!A2588+'Approvvigionamento energia'!B2588+'Approvvigionamento energia'!I2588</f>
        <v>899.02435414529918</v>
      </c>
      <c r="K2588">
        <f>IF(MIN(LCOH!$C$18,J2588)&gt;=$P$48*LCOH!$C$18, MIN(LCOH!$C$18,J2588),0)</f>
        <v>899.02435414529918</v>
      </c>
      <c r="L2588">
        <f t="shared" si="81"/>
        <v>0</v>
      </c>
      <c r="M2588">
        <f>K2588/LCOH!$C$18</f>
        <v>0.59934956943019946</v>
      </c>
      <c r="N2588">
        <f>K2588/LCOH!$C$34</f>
        <v>17.322241891046229</v>
      </c>
    </row>
    <row r="2589" spans="1:14" x14ac:dyDescent="0.35">
      <c r="A2589">
        <f>'Profilo fotovoltaico'!B2591*LCOH!$C$20</f>
        <v>0</v>
      </c>
      <c r="B2589">
        <f>'Profilo eolico'!B2591*LCOH!$C$21</f>
        <v>243.60000000000002</v>
      </c>
      <c r="C2589">
        <f>$P$35*'Profilo fotovoltaico'!B2591</f>
        <v>0</v>
      </c>
      <c r="D2589">
        <f>$Q$37*'Profilo eolico'!B2591</f>
        <v>1421.3170603032233</v>
      </c>
      <c r="E2589">
        <f>$P$39*'Profilo fotovoltaico'!B2591+'Approvvigionamento energia'!$Q$39*'Profilo eolico'!B2591</f>
        <v>1065.9877952274176</v>
      </c>
      <c r="F2589">
        <f>$P$41*'Profilo fotovoltaico'!B2591+'Approvvigionamento energia'!$Q$41*'Profilo eolico'!B2591</f>
        <v>710.65853015161167</v>
      </c>
      <c r="G2589">
        <f>$P$43*'Profilo fotovoltaico'!B2591+'Approvvigionamento energia'!$Q$43*'Profilo eolico'!B2591</f>
        <v>355.32926507580584</v>
      </c>
      <c r="H2589">
        <f t="shared" si="80"/>
        <v>1138.4335154826958</v>
      </c>
      <c r="I2589">
        <f>IF(LCOH!$C$28=Menu!$A$1,'Approvvigionamento energia'!C2589,0)+IF(LCOH!$C$28=Menu!$A$2,'Approvvigionamento energia'!D2589,0)+IF(LCOH!$C$28=Menu!$A$3,'Approvvigionamento energia'!E2589,0)+IF(LCOH!$C$28=Menu!$A$4,'Approvvigionamento energia'!F2589,0)+IF(LCOH!$C$28=Menu!$A$5,'Approvvigionamento energia'!G2589,0)+IF(LCOH!$C$28=Menu!$A$6,'Approvvigionamento energia'!H2589,0)</f>
        <v>710.65853015161167</v>
      </c>
      <c r="J2589">
        <f>'Approvvigionamento energia'!A2589+'Approvvigionamento energia'!B2589+'Approvvigionamento energia'!I2589</f>
        <v>954.25853015161169</v>
      </c>
      <c r="K2589">
        <f>IF(MIN(LCOH!$C$18,J2589)&gt;=$P$48*LCOH!$C$18, MIN(LCOH!$C$18,J2589),0)</f>
        <v>954.25853015161169</v>
      </c>
      <c r="L2589">
        <f t="shared" si="81"/>
        <v>0</v>
      </c>
      <c r="M2589">
        <f>K2589/LCOH!$C$18</f>
        <v>0.63617235343440781</v>
      </c>
      <c r="N2589">
        <f>K2589/LCOH!$C$34</f>
        <v>18.386484203306583</v>
      </c>
    </row>
    <row r="2590" spans="1:14" x14ac:dyDescent="0.35">
      <c r="A2590">
        <f>'Profilo fotovoltaico'!B2592*LCOH!$C$20</f>
        <v>0</v>
      </c>
      <c r="B2590">
        <f>'Profilo eolico'!B2592*LCOH!$C$21</f>
        <v>263.29999999999995</v>
      </c>
      <c r="C2590">
        <f>$P$35*'Profilo fotovoltaico'!B2592</f>
        <v>0</v>
      </c>
      <c r="D2590">
        <f>$Q$37*'Profilo eolico'!B2592</f>
        <v>1536.2593677251177</v>
      </c>
      <c r="E2590">
        <f>$P$39*'Profilo fotovoltaico'!B2592+'Approvvigionamento energia'!$Q$39*'Profilo eolico'!B2592</f>
        <v>1152.1945257938382</v>
      </c>
      <c r="F2590">
        <f>$P$41*'Profilo fotovoltaico'!B2592+'Approvvigionamento energia'!$Q$41*'Profilo eolico'!B2592</f>
        <v>768.12968386255886</v>
      </c>
      <c r="G2590">
        <f>$P$43*'Profilo fotovoltaico'!B2592+'Approvvigionamento energia'!$Q$43*'Profilo eolico'!B2592</f>
        <v>384.06484193127943</v>
      </c>
      <c r="H2590">
        <f t="shared" si="80"/>
        <v>1138.4335154826958</v>
      </c>
      <c r="I2590">
        <f>IF(LCOH!$C$28=Menu!$A$1,'Approvvigionamento energia'!C2590,0)+IF(LCOH!$C$28=Menu!$A$2,'Approvvigionamento energia'!D2590,0)+IF(LCOH!$C$28=Menu!$A$3,'Approvvigionamento energia'!E2590,0)+IF(LCOH!$C$28=Menu!$A$4,'Approvvigionamento energia'!F2590,0)+IF(LCOH!$C$28=Menu!$A$5,'Approvvigionamento energia'!G2590,0)+IF(LCOH!$C$28=Menu!$A$6,'Approvvigionamento energia'!H2590,0)</f>
        <v>768.12968386255886</v>
      </c>
      <c r="J2590">
        <f>'Approvvigionamento energia'!A2590+'Approvvigionamento energia'!B2590+'Approvvigionamento energia'!I2590</f>
        <v>1031.4296838625587</v>
      </c>
      <c r="K2590">
        <f>IF(MIN(LCOH!$C$18,J2590)&gt;=$P$48*LCOH!$C$18, MIN(LCOH!$C$18,J2590),0)</f>
        <v>1031.4296838625587</v>
      </c>
      <c r="L2590">
        <f t="shared" si="81"/>
        <v>0</v>
      </c>
      <c r="M2590">
        <f>K2590/LCOH!$C$18</f>
        <v>0.68761978924170575</v>
      </c>
      <c r="N2590">
        <f>K2590/LCOH!$C$34</f>
        <v>19.8734043133441</v>
      </c>
    </row>
    <row r="2591" spans="1:14" x14ac:dyDescent="0.35">
      <c r="A2591">
        <f>'Profilo fotovoltaico'!B2593*LCOH!$C$20</f>
        <v>0</v>
      </c>
      <c r="B2591">
        <f>'Profilo eolico'!B2593*LCOH!$C$21</f>
        <v>286.60000000000002</v>
      </c>
      <c r="C2591">
        <f>$P$35*'Profilo fotovoltaico'!B2593</f>
        <v>0</v>
      </c>
      <c r="D2591">
        <f>$Q$37*'Profilo eolico'!B2593</f>
        <v>1672.2063607672571</v>
      </c>
      <c r="E2591">
        <f>$P$39*'Profilo fotovoltaico'!B2593+'Approvvigionamento energia'!$Q$39*'Profilo eolico'!B2593</f>
        <v>1254.1547705754429</v>
      </c>
      <c r="F2591">
        <f>$P$41*'Profilo fotovoltaico'!B2593+'Approvvigionamento energia'!$Q$41*'Profilo eolico'!B2593</f>
        <v>836.10318038362857</v>
      </c>
      <c r="G2591">
        <f>$P$43*'Profilo fotovoltaico'!B2593+'Approvvigionamento energia'!$Q$43*'Profilo eolico'!B2593</f>
        <v>418.05159019181428</v>
      </c>
      <c r="H2591">
        <f t="shared" si="80"/>
        <v>1138.4335154826958</v>
      </c>
      <c r="I2591">
        <f>IF(LCOH!$C$28=Menu!$A$1,'Approvvigionamento energia'!C2591,0)+IF(LCOH!$C$28=Menu!$A$2,'Approvvigionamento energia'!D2591,0)+IF(LCOH!$C$28=Menu!$A$3,'Approvvigionamento energia'!E2591,0)+IF(LCOH!$C$28=Menu!$A$4,'Approvvigionamento energia'!F2591,0)+IF(LCOH!$C$28=Menu!$A$5,'Approvvigionamento energia'!G2591,0)+IF(LCOH!$C$28=Menu!$A$6,'Approvvigionamento energia'!H2591,0)</f>
        <v>836.10318038362857</v>
      </c>
      <c r="J2591">
        <f>'Approvvigionamento energia'!A2591+'Approvvigionamento energia'!B2591+'Approvvigionamento energia'!I2591</f>
        <v>1122.7031803836285</v>
      </c>
      <c r="K2591">
        <f>IF(MIN(LCOH!$C$18,J2591)&gt;=$P$48*LCOH!$C$18, MIN(LCOH!$C$18,J2591),0)</f>
        <v>1122.7031803836285</v>
      </c>
      <c r="L2591">
        <f t="shared" si="81"/>
        <v>0</v>
      </c>
      <c r="M2591">
        <f>K2591/LCOH!$C$18</f>
        <v>0.74846878692241903</v>
      </c>
      <c r="N2591">
        <f>K2591/LCOH!$C$34</f>
        <v>21.632045864809797</v>
      </c>
    </row>
    <row r="2592" spans="1:14" x14ac:dyDescent="0.35">
      <c r="A2592">
        <f>'Profilo fotovoltaico'!B2594*LCOH!$C$20</f>
        <v>0</v>
      </c>
      <c r="B2592">
        <f>'Profilo eolico'!B2594*LCOH!$C$21</f>
        <v>309.8</v>
      </c>
      <c r="C2592">
        <f>$P$35*'Profilo fotovoltaico'!B2594</f>
        <v>0</v>
      </c>
      <c r="D2592">
        <f>$Q$37*'Profilo eolico'!B2594</f>
        <v>1807.569890319945</v>
      </c>
      <c r="E2592">
        <f>$P$39*'Profilo fotovoltaico'!B2594+'Approvvigionamento energia'!$Q$39*'Profilo eolico'!B2594</f>
        <v>1355.6774177399586</v>
      </c>
      <c r="F2592">
        <f>$P$41*'Profilo fotovoltaico'!B2594+'Approvvigionamento energia'!$Q$41*'Profilo eolico'!B2594</f>
        <v>903.78494515997249</v>
      </c>
      <c r="G2592">
        <f>$P$43*'Profilo fotovoltaico'!B2594+'Approvvigionamento energia'!$Q$43*'Profilo eolico'!B2594</f>
        <v>451.89247257998625</v>
      </c>
      <c r="H2592">
        <f t="shared" si="80"/>
        <v>1138.4335154826958</v>
      </c>
      <c r="I2592">
        <f>IF(LCOH!$C$28=Menu!$A$1,'Approvvigionamento energia'!C2592,0)+IF(LCOH!$C$28=Menu!$A$2,'Approvvigionamento energia'!D2592,0)+IF(LCOH!$C$28=Menu!$A$3,'Approvvigionamento energia'!E2592,0)+IF(LCOH!$C$28=Menu!$A$4,'Approvvigionamento energia'!F2592,0)+IF(LCOH!$C$28=Menu!$A$5,'Approvvigionamento energia'!G2592,0)+IF(LCOH!$C$28=Menu!$A$6,'Approvvigionamento energia'!H2592,0)</f>
        <v>903.78494515997249</v>
      </c>
      <c r="J2592">
        <f>'Approvvigionamento energia'!A2592+'Approvvigionamento energia'!B2592+'Approvvigionamento energia'!I2592</f>
        <v>1213.5849451599724</v>
      </c>
      <c r="K2592">
        <f>IF(MIN(LCOH!$C$18,J2592)&gt;=$P$48*LCOH!$C$18, MIN(LCOH!$C$18,J2592),0)</f>
        <v>1213.5849451599724</v>
      </c>
      <c r="L2592">
        <f t="shared" si="81"/>
        <v>0</v>
      </c>
      <c r="M2592">
        <f>K2592/LCOH!$C$18</f>
        <v>0.8090566301066483</v>
      </c>
      <c r="N2592">
        <f>K2592/LCOH!$C$34</f>
        <v>23.383139598458044</v>
      </c>
    </row>
    <row r="2593" spans="1:14" x14ac:dyDescent="0.35">
      <c r="A2593">
        <f>'Profilo fotovoltaico'!B2595*LCOH!$C$20</f>
        <v>0</v>
      </c>
      <c r="B2593">
        <f>'Profilo eolico'!B2595*LCOH!$C$21</f>
        <v>332.1</v>
      </c>
      <c r="C2593">
        <f>$P$35*'Profilo fotovoltaico'!B2595</f>
        <v>0</v>
      </c>
      <c r="D2593">
        <f>$Q$37*'Profilo eolico'!B2595</f>
        <v>1937.6822484675718</v>
      </c>
      <c r="E2593">
        <f>$P$39*'Profilo fotovoltaico'!B2595+'Approvvigionamento energia'!$Q$39*'Profilo eolico'!B2595</f>
        <v>1453.2616863506787</v>
      </c>
      <c r="F2593">
        <f>$P$41*'Profilo fotovoltaico'!B2595+'Approvvigionamento energia'!$Q$41*'Profilo eolico'!B2595</f>
        <v>968.84112423378588</v>
      </c>
      <c r="G2593">
        <f>$P$43*'Profilo fotovoltaico'!B2595+'Approvvigionamento energia'!$Q$43*'Profilo eolico'!B2595</f>
        <v>484.42056211689294</v>
      </c>
      <c r="H2593">
        <f t="shared" si="80"/>
        <v>1138.4335154826958</v>
      </c>
      <c r="I2593">
        <f>IF(LCOH!$C$28=Menu!$A$1,'Approvvigionamento energia'!C2593,0)+IF(LCOH!$C$28=Menu!$A$2,'Approvvigionamento energia'!D2593,0)+IF(LCOH!$C$28=Menu!$A$3,'Approvvigionamento energia'!E2593,0)+IF(LCOH!$C$28=Menu!$A$4,'Approvvigionamento energia'!F2593,0)+IF(LCOH!$C$28=Menu!$A$5,'Approvvigionamento energia'!G2593,0)+IF(LCOH!$C$28=Menu!$A$6,'Approvvigionamento energia'!H2593,0)</f>
        <v>968.84112423378588</v>
      </c>
      <c r="J2593">
        <f>'Approvvigionamento energia'!A2593+'Approvvigionamento energia'!B2593+'Approvvigionamento energia'!I2593</f>
        <v>1300.941124233786</v>
      </c>
      <c r="K2593">
        <f>IF(MIN(LCOH!$C$18,J2593)&gt;=$P$48*LCOH!$C$18, MIN(LCOH!$C$18,J2593),0)</f>
        <v>1300.941124233786</v>
      </c>
      <c r="L2593">
        <f t="shared" si="81"/>
        <v>0</v>
      </c>
      <c r="M2593">
        <f>K2593/LCOH!$C$18</f>
        <v>0.86729408282252396</v>
      </c>
      <c r="N2593">
        <f>K2593/LCOH!$C$34</f>
        <v>25.066302971749248</v>
      </c>
    </row>
    <row r="2594" spans="1:14" x14ac:dyDescent="0.35">
      <c r="A2594">
        <f>'Profilo fotovoltaico'!B2596*LCOH!$C$20</f>
        <v>0</v>
      </c>
      <c r="B2594">
        <f>'Profilo eolico'!B2596*LCOH!$C$21</f>
        <v>347.1</v>
      </c>
      <c r="C2594">
        <f>$P$35*'Profilo fotovoltaico'!B2596</f>
        <v>0</v>
      </c>
      <c r="D2594">
        <f>$Q$37*'Profilo eolico'!B2596</f>
        <v>2025.201771885258</v>
      </c>
      <c r="E2594">
        <f>$P$39*'Profilo fotovoltaico'!B2596+'Approvvigionamento energia'!$Q$39*'Profilo eolico'!B2596</f>
        <v>1518.9013289139434</v>
      </c>
      <c r="F2594">
        <f>$P$41*'Profilo fotovoltaico'!B2596+'Approvvigionamento energia'!$Q$41*'Profilo eolico'!B2596</f>
        <v>1012.600885942629</v>
      </c>
      <c r="G2594">
        <f>$P$43*'Profilo fotovoltaico'!B2596+'Approvvigionamento energia'!$Q$43*'Profilo eolico'!B2596</f>
        <v>506.30044297131451</v>
      </c>
      <c r="H2594">
        <f t="shared" si="80"/>
        <v>1138.4335154826958</v>
      </c>
      <c r="I2594">
        <f>IF(LCOH!$C$28=Menu!$A$1,'Approvvigionamento energia'!C2594,0)+IF(LCOH!$C$28=Menu!$A$2,'Approvvigionamento energia'!D2594,0)+IF(LCOH!$C$28=Menu!$A$3,'Approvvigionamento energia'!E2594,0)+IF(LCOH!$C$28=Menu!$A$4,'Approvvigionamento energia'!F2594,0)+IF(LCOH!$C$28=Menu!$A$5,'Approvvigionamento energia'!G2594,0)+IF(LCOH!$C$28=Menu!$A$6,'Approvvigionamento energia'!H2594,0)</f>
        <v>1012.600885942629</v>
      </c>
      <c r="J2594">
        <f>'Approvvigionamento energia'!A2594+'Approvvigionamento energia'!B2594+'Approvvigionamento energia'!I2594</f>
        <v>1359.7008859426292</v>
      </c>
      <c r="K2594">
        <f>IF(MIN(LCOH!$C$18,J2594)&gt;=$P$48*LCOH!$C$18, MIN(LCOH!$C$18,J2594),0)</f>
        <v>1359.7008859426292</v>
      </c>
      <c r="L2594">
        <f t="shared" si="81"/>
        <v>0</v>
      </c>
      <c r="M2594">
        <f>K2594/LCOH!$C$18</f>
        <v>0.90646725729508615</v>
      </c>
      <c r="N2594">
        <f>K2594/LCOH!$C$34</f>
        <v>26.198475644366653</v>
      </c>
    </row>
    <row r="2595" spans="1:14" x14ac:dyDescent="0.35">
      <c r="A2595">
        <f>'Profilo fotovoltaico'!B2597*LCOH!$C$20</f>
        <v>0</v>
      </c>
      <c r="B2595">
        <f>'Profilo eolico'!B2597*LCOH!$C$21</f>
        <v>347</v>
      </c>
      <c r="C2595">
        <f>$P$35*'Profilo fotovoltaico'!B2597</f>
        <v>0</v>
      </c>
      <c r="D2595">
        <f>$Q$37*'Profilo eolico'!B2597</f>
        <v>2024.6183083958065</v>
      </c>
      <c r="E2595">
        <f>$P$39*'Profilo fotovoltaico'!B2597+'Approvvigionamento energia'!$Q$39*'Profilo eolico'!B2597</f>
        <v>1518.4637312968548</v>
      </c>
      <c r="F2595">
        <f>$P$41*'Profilo fotovoltaico'!B2597+'Approvvigionamento energia'!$Q$41*'Profilo eolico'!B2597</f>
        <v>1012.3091541979032</v>
      </c>
      <c r="G2595">
        <f>$P$43*'Profilo fotovoltaico'!B2597+'Approvvigionamento energia'!$Q$43*'Profilo eolico'!B2597</f>
        <v>506.15457709895162</v>
      </c>
      <c r="H2595">
        <f t="shared" si="80"/>
        <v>1138.4335154826958</v>
      </c>
      <c r="I2595">
        <f>IF(LCOH!$C$28=Menu!$A$1,'Approvvigionamento energia'!C2595,0)+IF(LCOH!$C$28=Menu!$A$2,'Approvvigionamento energia'!D2595,0)+IF(LCOH!$C$28=Menu!$A$3,'Approvvigionamento energia'!E2595,0)+IF(LCOH!$C$28=Menu!$A$4,'Approvvigionamento energia'!F2595,0)+IF(LCOH!$C$28=Menu!$A$5,'Approvvigionamento energia'!G2595,0)+IF(LCOH!$C$28=Menu!$A$6,'Approvvigionamento energia'!H2595,0)</f>
        <v>1012.3091541979032</v>
      </c>
      <c r="J2595">
        <f>'Approvvigionamento energia'!A2595+'Approvvigionamento energia'!B2595+'Approvvigionamento energia'!I2595</f>
        <v>1359.3091541979034</v>
      </c>
      <c r="K2595">
        <f>IF(MIN(LCOH!$C$18,J2595)&gt;=$P$48*LCOH!$C$18, MIN(LCOH!$C$18,J2595),0)</f>
        <v>1359.3091541979034</v>
      </c>
      <c r="L2595">
        <f t="shared" si="81"/>
        <v>0</v>
      </c>
      <c r="M2595">
        <f>K2595/LCOH!$C$18</f>
        <v>0.90620610279860225</v>
      </c>
      <c r="N2595">
        <f>K2595/LCOH!$C$34</f>
        <v>26.190927826549199</v>
      </c>
    </row>
    <row r="2596" spans="1:14" x14ac:dyDescent="0.35">
      <c r="A2596">
        <f>'Profilo fotovoltaico'!B2598*LCOH!$C$20</f>
        <v>0</v>
      </c>
      <c r="B2596">
        <f>'Profilo eolico'!B2598*LCOH!$C$21</f>
        <v>338.9</v>
      </c>
      <c r="C2596">
        <f>$P$35*'Profilo fotovoltaico'!B2598</f>
        <v>0</v>
      </c>
      <c r="D2596">
        <f>$Q$37*'Profilo eolico'!B2598</f>
        <v>1977.357765750256</v>
      </c>
      <c r="E2596">
        <f>$P$39*'Profilo fotovoltaico'!B2598+'Approvvigionamento energia'!$Q$39*'Profilo eolico'!B2598</f>
        <v>1483.0183243126919</v>
      </c>
      <c r="F2596">
        <f>$P$41*'Profilo fotovoltaico'!B2598+'Approvvigionamento energia'!$Q$41*'Profilo eolico'!B2598</f>
        <v>988.67888287512801</v>
      </c>
      <c r="G2596">
        <f>$P$43*'Profilo fotovoltaico'!B2598+'Approvvigionamento energia'!$Q$43*'Profilo eolico'!B2598</f>
        <v>494.33944143756401</v>
      </c>
      <c r="H2596">
        <f t="shared" si="80"/>
        <v>1138.4335154826958</v>
      </c>
      <c r="I2596">
        <f>IF(LCOH!$C$28=Menu!$A$1,'Approvvigionamento energia'!C2596,0)+IF(LCOH!$C$28=Menu!$A$2,'Approvvigionamento energia'!D2596,0)+IF(LCOH!$C$28=Menu!$A$3,'Approvvigionamento energia'!E2596,0)+IF(LCOH!$C$28=Menu!$A$4,'Approvvigionamento energia'!F2596,0)+IF(LCOH!$C$28=Menu!$A$5,'Approvvigionamento energia'!G2596,0)+IF(LCOH!$C$28=Menu!$A$6,'Approvvigionamento energia'!H2596,0)</f>
        <v>988.67888287512801</v>
      </c>
      <c r="J2596">
        <f>'Approvvigionamento energia'!A2596+'Approvvigionamento energia'!B2596+'Approvvigionamento energia'!I2596</f>
        <v>1327.5788828751279</v>
      </c>
      <c r="K2596">
        <f>IF(MIN(LCOH!$C$18,J2596)&gt;=$P$48*LCOH!$C$18, MIN(LCOH!$C$18,J2596),0)</f>
        <v>1327.5788828751279</v>
      </c>
      <c r="L2596">
        <f t="shared" si="81"/>
        <v>0</v>
      </c>
      <c r="M2596">
        <f>K2596/LCOH!$C$18</f>
        <v>0.88505258858341862</v>
      </c>
      <c r="N2596">
        <f>K2596/LCOH!$C$34</f>
        <v>25.579554583335799</v>
      </c>
    </row>
    <row r="2597" spans="1:14" x14ac:dyDescent="0.35">
      <c r="A2597">
        <f>'Profilo fotovoltaico'!B2599*LCOH!$C$20</f>
        <v>0</v>
      </c>
      <c r="B2597">
        <f>'Profilo eolico'!B2599*LCOH!$C$21</f>
        <v>326.60000000000002</v>
      </c>
      <c r="C2597">
        <f>$P$35*'Profilo fotovoltaico'!B2599</f>
        <v>0</v>
      </c>
      <c r="D2597">
        <f>$Q$37*'Profilo eolico'!B2599</f>
        <v>1905.5917565477534</v>
      </c>
      <c r="E2597">
        <f>$P$39*'Profilo fotovoltaico'!B2599+'Approvvigionamento energia'!$Q$39*'Profilo eolico'!B2599</f>
        <v>1429.193817410815</v>
      </c>
      <c r="F2597">
        <f>$P$41*'Profilo fotovoltaico'!B2599+'Approvvigionamento energia'!$Q$41*'Profilo eolico'!B2599</f>
        <v>952.79587827387672</v>
      </c>
      <c r="G2597">
        <f>$P$43*'Profilo fotovoltaico'!B2599+'Approvvigionamento energia'!$Q$43*'Profilo eolico'!B2599</f>
        <v>476.39793913693836</v>
      </c>
      <c r="H2597">
        <f t="shared" si="80"/>
        <v>1138.4335154826958</v>
      </c>
      <c r="I2597">
        <f>IF(LCOH!$C$28=Menu!$A$1,'Approvvigionamento energia'!C2597,0)+IF(LCOH!$C$28=Menu!$A$2,'Approvvigionamento energia'!D2597,0)+IF(LCOH!$C$28=Menu!$A$3,'Approvvigionamento energia'!E2597,0)+IF(LCOH!$C$28=Menu!$A$4,'Approvvigionamento energia'!F2597,0)+IF(LCOH!$C$28=Menu!$A$5,'Approvvigionamento energia'!G2597,0)+IF(LCOH!$C$28=Menu!$A$6,'Approvvigionamento energia'!H2597,0)</f>
        <v>952.79587827387672</v>
      </c>
      <c r="J2597">
        <f>'Approvvigionamento energia'!A2597+'Approvvigionamento energia'!B2597+'Approvvigionamento energia'!I2597</f>
        <v>1279.3958782738769</v>
      </c>
      <c r="K2597">
        <f>IF(MIN(LCOH!$C$18,J2597)&gt;=$P$48*LCOH!$C$18, MIN(LCOH!$C$18,J2597),0)</f>
        <v>1279.3958782738769</v>
      </c>
      <c r="L2597">
        <f t="shared" si="81"/>
        <v>0</v>
      </c>
      <c r="M2597">
        <f>K2597/LCOH!$C$18</f>
        <v>0.85293058551591794</v>
      </c>
      <c r="N2597">
        <f>K2597/LCOH!$C$34</f>
        <v>24.651172991789537</v>
      </c>
    </row>
    <row r="2598" spans="1:14" x14ac:dyDescent="0.35">
      <c r="A2598">
        <f>'Profilo fotovoltaico'!B2600*LCOH!$C$20</f>
        <v>2</v>
      </c>
      <c r="B2598">
        <f>'Profilo eolico'!B2600*LCOH!$C$21</f>
        <v>319.90000000000003</v>
      </c>
      <c r="C2598">
        <f>$P$35*'Profilo fotovoltaico'!B2600</f>
        <v>14.70922437524413</v>
      </c>
      <c r="D2598">
        <f>$Q$37*'Profilo eolico'!B2600</f>
        <v>1866.4997027545203</v>
      </c>
      <c r="E2598">
        <f>$P$39*'Profilo fotovoltaico'!B2600+'Approvvigionamento energia'!$Q$39*'Profilo eolico'!B2600</f>
        <v>1403.5520831597012</v>
      </c>
      <c r="F2598">
        <f>$P$41*'Profilo fotovoltaico'!B2600+'Approvvigionamento energia'!$Q$41*'Profilo eolico'!B2600</f>
        <v>940.60446356488217</v>
      </c>
      <c r="G2598">
        <f>$P$43*'Profilo fotovoltaico'!B2600+'Approvvigionamento energia'!$Q$43*'Profilo eolico'!B2600</f>
        <v>477.65684397006316</v>
      </c>
      <c r="H2598">
        <f t="shared" si="80"/>
        <v>1138.4335154826958</v>
      </c>
      <c r="I2598">
        <f>IF(LCOH!$C$28=Menu!$A$1,'Approvvigionamento energia'!C2598,0)+IF(LCOH!$C$28=Menu!$A$2,'Approvvigionamento energia'!D2598,0)+IF(LCOH!$C$28=Menu!$A$3,'Approvvigionamento energia'!E2598,0)+IF(LCOH!$C$28=Menu!$A$4,'Approvvigionamento energia'!F2598,0)+IF(LCOH!$C$28=Menu!$A$5,'Approvvigionamento energia'!G2598,0)+IF(LCOH!$C$28=Menu!$A$6,'Approvvigionamento energia'!H2598,0)</f>
        <v>940.60446356488217</v>
      </c>
      <c r="J2598">
        <f>'Approvvigionamento energia'!A2598+'Approvvigionamento energia'!B2598+'Approvvigionamento energia'!I2598</f>
        <v>1262.5044635648821</v>
      </c>
      <c r="K2598">
        <f>IF(MIN(LCOH!$C$18,J2598)&gt;=$P$48*LCOH!$C$18, MIN(LCOH!$C$18,J2598),0)</f>
        <v>1262.5044635648821</v>
      </c>
      <c r="L2598">
        <f t="shared" si="81"/>
        <v>0</v>
      </c>
      <c r="M2598">
        <f>K2598/LCOH!$C$18</f>
        <v>0.84166964237658815</v>
      </c>
      <c r="N2598">
        <f>K2598/LCOH!$C$34</f>
        <v>24.32571220741584</v>
      </c>
    </row>
    <row r="2599" spans="1:14" x14ac:dyDescent="0.35">
      <c r="A2599">
        <f>'Profilo fotovoltaico'!B2601*LCOH!$C$20</f>
        <v>59</v>
      </c>
      <c r="B2599">
        <f>'Profilo eolico'!B2601*LCOH!$C$21</f>
        <v>306.59999999999997</v>
      </c>
      <c r="C2599">
        <f>$P$35*'Profilo fotovoltaico'!B2601</f>
        <v>433.92211906970181</v>
      </c>
      <c r="D2599">
        <f>$Q$37*'Profilo eolico'!B2601</f>
        <v>1788.8990586575051</v>
      </c>
      <c r="E2599">
        <f>$P$39*'Profilo fotovoltaico'!B2601+'Approvvigionamento energia'!$Q$39*'Profilo eolico'!B2601</f>
        <v>1450.1548237605541</v>
      </c>
      <c r="F2599">
        <f>$P$41*'Profilo fotovoltaico'!B2601+'Approvvigionamento energia'!$Q$41*'Profilo eolico'!B2601</f>
        <v>1111.4105888636034</v>
      </c>
      <c r="G2599">
        <f>$P$43*'Profilo fotovoltaico'!B2601+'Approvvigionamento energia'!$Q$43*'Profilo eolico'!B2601</f>
        <v>772.66635396665265</v>
      </c>
      <c r="H2599">
        <f t="shared" si="80"/>
        <v>1138.4335154826958</v>
      </c>
      <c r="I2599">
        <f>IF(LCOH!$C$28=Menu!$A$1,'Approvvigionamento energia'!C2599,0)+IF(LCOH!$C$28=Menu!$A$2,'Approvvigionamento energia'!D2599,0)+IF(LCOH!$C$28=Menu!$A$3,'Approvvigionamento energia'!E2599,0)+IF(LCOH!$C$28=Menu!$A$4,'Approvvigionamento energia'!F2599,0)+IF(LCOH!$C$28=Menu!$A$5,'Approvvigionamento energia'!G2599,0)+IF(LCOH!$C$28=Menu!$A$6,'Approvvigionamento energia'!H2599,0)</f>
        <v>1111.4105888636034</v>
      </c>
      <c r="J2599">
        <f>'Approvvigionamento energia'!A2599+'Approvvigionamento energia'!B2599+'Approvvigionamento energia'!I2599</f>
        <v>1477.0105888636033</v>
      </c>
      <c r="K2599">
        <f>IF(MIN(LCOH!$C$18,J2599)&gt;=$P$48*LCOH!$C$18, MIN(LCOH!$C$18,J2599),0)</f>
        <v>1477.0105888636033</v>
      </c>
      <c r="L2599">
        <f t="shared" si="81"/>
        <v>0</v>
      </c>
      <c r="M2599">
        <f>K2599/LCOH!$C$18</f>
        <v>0.98467372590906888</v>
      </c>
      <c r="N2599">
        <f>K2599/LCOH!$C$34</f>
        <v>28.458778205464419</v>
      </c>
    </row>
    <row r="2600" spans="1:14" x14ac:dyDescent="0.35">
      <c r="A2600">
        <f>'Profilo fotovoltaico'!B2602*LCOH!$C$20</f>
        <v>169</v>
      </c>
      <c r="B2600">
        <f>'Profilo eolico'!B2602*LCOH!$C$21</f>
        <v>240.79999999999998</v>
      </c>
      <c r="C2600">
        <f>$P$35*'Profilo fotovoltaico'!B2602</f>
        <v>1242.9294597081291</v>
      </c>
      <c r="D2600">
        <f>$Q$37*'Profilo eolico'!B2602</f>
        <v>1404.9800825985885</v>
      </c>
      <c r="E2600">
        <f>$P$39*'Profilo fotovoltaico'!B2602+'Approvvigionamento energia'!$Q$39*'Profilo eolico'!B2602</f>
        <v>1364.4674268759736</v>
      </c>
      <c r="F2600">
        <f>$P$41*'Profilo fotovoltaico'!B2602+'Approvvigionamento energia'!$Q$41*'Profilo eolico'!B2602</f>
        <v>1323.9547711533587</v>
      </c>
      <c r="G2600">
        <f>$P$43*'Profilo fotovoltaico'!B2602+'Approvvigionamento energia'!$Q$43*'Profilo eolico'!B2602</f>
        <v>1283.442115430744</v>
      </c>
      <c r="H2600">
        <f t="shared" si="80"/>
        <v>1138.4335154826958</v>
      </c>
      <c r="I2600">
        <f>IF(LCOH!$C$28=Menu!$A$1,'Approvvigionamento energia'!C2600,0)+IF(LCOH!$C$28=Menu!$A$2,'Approvvigionamento energia'!D2600,0)+IF(LCOH!$C$28=Menu!$A$3,'Approvvigionamento energia'!E2600,0)+IF(LCOH!$C$28=Menu!$A$4,'Approvvigionamento energia'!F2600,0)+IF(LCOH!$C$28=Menu!$A$5,'Approvvigionamento energia'!G2600,0)+IF(LCOH!$C$28=Menu!$A$6,'Approvvigionamento energia'!H2600,0)</f>
        <v>1323.9547711533587</v>
      </c>
      <c r="J2600">
        <f>'Approvvigionamento energia'!A2600+'Approvvigionamento energia'!B2600+'Approvvigionamento energia'!I2600</f>
        <v>1733.7547711533587</v>
      </c>
      <c r="K2600">
        <f>IF(MIN(LCOH!$C$18,J2600)&gt;=$P$48*LCOH!$C$18, MIN(LCOH!$C$18,J2600),0)</f>
        <v>1500</v>
      </c>
      <c r="L2600">
        <f t="shared" si="81"/>
        <v>233.75477115335866</v>
      </c>
      <c r="M2600">
        <f>K2600/LCOH!$C$18</f>
        <v>1</v>
      </c>
      <c r="N2600">
        <f>K2600/LCOH!$C$34</f>
        <v>28.901734104046245</v>
      </c>
    </row>
    <row r="2601" spans="1:14" x14ac:dyDescent="0.35">
      <c r="A2601">
        <f>'Profilo fotovoltaico'!B2603*LCOH!$C$20</f>
        <v>296</v>
      </c>
      <c r="B2601">
        <f>'Profilo eolico'!B2603*LCOH!$C$21</f>
        <v>180.9</v>
      </c>
      <c r="C2601">
        <f>$P$35*'Profilo fotovoltaico'!B2603</f>
        <v>2176.9652075361309</v>
      </c>
      <c r="D2601">
        <f>$Q$37*'Profilo eolico'!B2603</f>
        <v>1055.4854524172952</v>
      </c>
      <c r="E2601">
        <f>$P$39*'Profilo fotovoltaico'!B2603+'Approvvigionamento energia'!$Q$39*'Profilo eolico'!B2603</f>
        <v>1335.8553911970041</v>
      </c>
      <c r="F2601">
        <f>$P$41*'Profilo fotovoltaico'!B2603+'Approvvigionamento energia'!$Q$41*'Profilo eolico'!B2603</f>
        <v>1616.2253299767131</v>
      </c>
      <c r="G2601">
        <f>$P$43*'Profilo fotovoltaico'!B2603+'Approvvigionamento energia'!$Q$43*'Profilo eolico'!B2603</f>
        <v>1896.5952687564222</v>
      </c>
      <c r="H2601">
        <f t="shared" si="80"/>
        <v>1138.4335154826958</v>
      </c>
      <c r="I2601">
        <f>IF(LCOH!$C$28=Menu!$A$1,'Approvvigionamento energia'!C2601,0)+IF(LCOH!$C$28=Menu!$A$2,'Approvvigionamento energia'!D2601,0)+IF(LCOH!$C$28=Menu!$A$3,'Approvvigionamento energia'!E2601,0)+IF(LCOH!$C$28=Menu!$A$4,'Approvvigionamento energia'!F2601,0)+IF(LCOH!$C$28=Menu!$A$5,'Approvvigionamento energia'!G2601,0)+IF(LCOH!$C$28=Menu!$A$6,'Approvvigionamento energia'!H2601,0)</f>
        <v>1616.2253299767131</v>
      </c>
      <c r="J2601">
        <f>'Approvvigionamento energia'!A2601+'Approvvigionamento energia'!B2601+'Approvvigionamento energia'!I2601</f>
        <v>2093.1253299767131</v>
      </c>
      <c r="K2601">
        <f>IF(MIN(LCOH!$C$18,J2601)&gt;=$P$48*LCOH!$C$18, MIN(LCOH!$C$18,J2601),0)</f>
        <v>1500</v>
      </c>
      <c r="L2601">
        <f t="shared" si="81"/>
        <v>593.12532997671315</v>
      </c>
      <c r="M2601">
        <f>K2601/LCOH!$C$18</f>
        <v>1</v>
      </c>
      <c r="N2601">
        <f>K2601/LCOH!$C$34</f>
        <v>28.901734104046245</v>
      </c>
    </row>
    <row r="2602" spans="1:14" x14ac:dyDescent="0.35">
      <c r="A2602">
        <f>'Profilo fotovoltaico'!B2604*LCOH!$C$20</f>
        <v>392</v>
      </c>
      <c r="B2602">
        <f>'Profilo eolico'!B2604*LCOH!$C$21</f>
        <v>183.10000000000002</v>
      </c>
      <c r="C2602">
        <f>$P$35*'Profilo fotovoltaico'!B2604</f>
        <v>2883.0079775478498</v>
      </c>
      <c r="D2602">
        <f>$Q$37*'Profilo eolico'!B2604</f>
        <v>1068.3216491852224</v>
      </c>
      <c r="E2602">
        <f>$P$39*'Profilo fotovoltaico'!B2604+'Approvvigionamento energia'!$Q$39*'Profilo eolico'!B2604</f>
        <v>1521.9932312758792</v>
      </c>
      <c r="F2602">
        <f>$P$41*'Profilo fotovoltaico'!B2604+'Approvvigionamento energia'!$Q$41*'Profilo eolico'!B2604</f>
        <v>1975.6648133665362</v>
      </c>
      <c r="G2602">
        <f>$P$43*'Profilo fotovoltaico'!B2604+'Approvvigionamento energia'!$Q$43*'Profilo eolico'!B2604</f>
        <v>2429.3363954571928</v>
      </c>
      <c r="H2602">
        <f t="shared" si="80"/>
        <v>1138.4335154826958</v>
      </c>
      <c r="I2602">
        <f>IF(LCOH!$C$28=Menu!$A$1,'Approvvigionamento energia'!C2602,0)+IF(LCOH!$C$28=Menu!$A$2,'Approvvigionamento energia'!D2602,0)+IF(LCOH!$C$28=Menu!$A$3,'Approvvigionamento energia'!E2602,0)+IF(LCOH!$C$28=Menu!$A$4,'Approvvigionamento energia'!F2602,0)+IF(LCOH!$C$28=Menu!$A$5,'Approvvigionamento energia'!G2602,0)+IF(LCOH!$C$28=Menu!$A$6,'Approvvigionamento energia'!H2602,0)</f>
        <v>1975.6648133665362</v>
      </c>
      <c r="J2602">
        <f>'Approvvigionamento energia'!A2602+'Approvvigionamento energia'!B2602+'Approvvigionamento energia'!I2602</f>
        <v>2550.7648133665361</v>
      </c>
      <c r="K2602">
        <f>IF(MIN(LCOH!$C$18,J2602)&gt;=$P$48*LCOH!$C$18, MIN(LCOH!$C$18,J2602),0)</f>
        <v>1500</v>
      </c>
      <c r="L2602">
        <f t="shared" si="81"/>
        <v>1050.7648133665361</v>
      </c>
      <c r="M2602">
        <f>K2602/LCOH!$C$18</f>
        <v>1</v>
      </c>
      <c r="N2602">
        <f>K2602/LCOH!$C$34</f>
        <v>28.901734104046245</v>
      </c>
    </row>
    <row r="2603" spans="1:14" x14ac:dyDescent="0.35">
      <c r="A2603">
        <f>'Profilo fotovoltaico'!B2605*LCOH!$C$20</f>
        <v>463</v>
      </c>
      <c r="B2603">
        <f>'Profilo eolico'!B2605*LCOH!$C$21</f>
        <v>216.29999999999998</v>
      </c>
      <c r="C2603">
        <f>$P$35*'Profilo fotovoltaico'!B2605</f>
        <v>3405.1854428690162</v>
      </c>
      <c r="D2603">
        <f>$Q$37*'Profilo eolico'!B2605</f>
        <v>1262.0315276830345</v>
      </c>
      <c r="E2603">
        <f>$P$39*'Profilo fotovoltaico'!B2605+'Approvvigionamento energia'!$Q$39*'Profilo eolico'!B2605</f>
        <v>1797.8200064795299</v>
      </c>
      <c r="F2603">
        <f>$P$41*'Profilo fotovoltaico'!B2605+'Approvvigionamento energia'!$Q$41*'Profilo eolico'!B2605</f>
        <v>2333.6084852760255</v>
      </c>
      <c r="G2603">
        <f>$P$43*'Profilo fotovoltaico'!B2605+'Approvvigionamento energia'!$Q$43*'Profilo eolico'!B2605</f>
        <v>2869.3969640725213</v>
      </c>
      <c r="H2603">
        <f t="shared" si="80"/>
        <v>1138.4335154826958</v>
      </c>
      <c r="I2603">
        <f>IF(LCOH!$C$28=Menu!$A$1,'Approvvigionamento energia'!C2603,0)+IF(LCOH!$C$28=Menu!$A$2,'Approvvigionamento energia'!D2603,0)+IF(LCOH!$C$28=Menu!$A$3,'Approvvigionamento energia'!E2603,0)+IF(LCOH!$C$28=Menu!$A$4,'Approvvigionamento energia'!F2603,0)+IF(LCOH!$C$28=Menu!$A$5,'Approvvigionamento energia'!G2603,0)+IF(LCOH!$C$28=Menu!$A$6,'Approvvigionamento energia'!H2603,0)</f>
        <v>2333.6084852760255</v>
      </c>
      <c r="J2603">
        <f>'Approvvigionamento energia'!A2603+'Approvvigionamento energia'!B2603+'Approvvigionamento energia'!I2603</f>
        <v>3012.9084852760252</v>
      </c>
      <c r="K2603">
        <f>IF(MIN(LCOH!$C$18,J2603)&gt;=$P$48*LCOH!$C$18, MIN(LCOH!$C$18,J2603),0)</f>
        <v>1500</v>
      </c>
      <c r="L2603">
        <f t="shared" si="81"/>
        <v>1512.9084852760252</v>
      </c>
      <c r="M2603">
        <f>K2603/LCOH!$C$18</f>
        <v>1</v>
      </c>
      <c r="N2603">
        <f>K2603/LCOH!$C$34</f>
        <v>28.901734104046245</v>
      </c>
    </row>
    <row r="2604" spans="1:14" x14ac:dyDescent="0.35">
      <c r="A2604">
        <f>'Profilo fotovoltaico'!B2606*LCOH!$C$20</f>
        <v>513</v>
      </c>
      <c r="B2604">
        <f>'Profilo eolico'!B2606*LCOH!$C$21</f>
        <v>257.79999999999995</v>
      </c>
      <c r="C2604">
        <f>$P$35*'Profilo fotovoltaico'!B2606</f>
        <v>3772.9160522501193</v>
      </c>
      <c r="D2604">
        <f>$Q$37*'Profilo eolico'!B2606</f>
        <v>1504.1688758052994</v>
      </c>
      <c r="E2604">
        <f>$P$39*'Profilo fotovoltaico'!B2606+'Approvvigionamento energia'!$Q$39*'Profilo eolico'!B2606</f>
        <v>2071.3556699165042</v>
      </c>
      <c r="F2604">
        <f>$P$41*'Profilo fotovoltaico'!B2606+'Approvvigionamento energia'!$Q$41*'Profilo eolico'!B2606</f>
        <v>2638.5424640277092</v>
      </c>
      <c r="G2604">
        <f>$P$43*'Profilo fotovoltaico'!B2606+'Approvvigionamento energia'!$Q$43*'Profilo eolico'!B2606</f>
        <v>3205.7292581389142</v>
      </c>
      <c r="H2604">
        <f t="shared" si="80"/>
        <v>1138.4335154826958</v>
      </c>
      <c r="I2604">
        <f>IF(LCOH!$C$28=Menu!$A$1,'Approvvigionamento energia'!C2604,0)+IF(LCOH!$C$28=Menu!$A$2,'Approvvigionamento energia'!D2604,0)+IF(LCOH!$C$28=Menu!$A$3,'Approvvigionamento energia'!E2604,0)+IF(LCOH!$C$28=Menu!$A$4,'Approvvigionamento energia'!F2604,0)+IF(LCOH!$C$28=Menu!$A$5,'Approvvigionamento energia'!G2604,0)+IF(LCOH!$C$28=Menu!$A$6,'Approvvigionamento energia'!H2604,0)</f>
        <v>2638.5424640277092</v>
      </c>
      <c r="J2604">
        <f>'Approvvigionamento energia'!A2604+'Approvvigionamento energia'!B2604+'Approvvigionamento energia'!I2604</f>
        <v>3409.342464027709</v>
      </c>
      <c r="K2604">
        <f>IF(MIN(LCOH!$C$18,J2604)&gt;=$P$48*LCOH!$C$18, MIN(LCOH!$C$18,J2604),0)</f>
        <v>1500</v>
      </c>
      <c r="L2604">
        <f t="shared" si="81"/>
        <v>1909.342464027709</v>
      </c>
      <c r="M2604">
        <f>K2604/LCOH!$C$18</f>
        <v>1</v>
      </c>
      <c r="N2604">
        <f>K2604/LCOH!$C$34</f>
        <v>28.901734104046245</v>
      </c>
    </row>
    <row r="2605" spans="1:14" x14ac:dyDescent="0.35">
      <c r="A2605">
        <f>'Profilo fotovoltaico'!B2607*LCOH!$C$20</f>
        <v>525</v>
      </c>
      <c r="B2605">
        <f>'Profilo eolico'!B2607*LCOH!$C$21</f>
        <v>289.2</v>
      </c>
      <c r="C2605">
        <f>$P$35*'Profilo fotovoltaico'!B2607</f>
        <v>3861.1713985015845</v>
      </c>
      <c r="D2605">
        <f>$Q$37*'Profilo eolico'!B2607</f>
        <v>1687.3764114929893</v>
      </c>
      <c r="E2605">
        <f>$P$39*'Profilo fotovoltaico'!B2607+'Approvvigionamento energia'!$Q$39*'Profilo eolico'!B2607</f>
        <v>2230.825158245138</v>
      </c>
      <c r="F2605">
        <f>$P$41*'Profilo fotovoltaico'!B2607+'Approvvigionamento energia'!$Q$41*'Profilo eolico'!B2607</f>
        <v>2774.273904997287</v>
      </c>
      <c r="G2605">
        <f>$P$43*'Profilo fotovoltaico'!B2607+'Approvvigionamento energia'!$Q$43*'Profilo eolico'!B2607</f>
        <v>3317.7226517494355</v>
      </c>
      <c r="H2605">
        <f t="shared" si="80"/>
        <v>1138.4335154826958</v>
      </c>
      <c r="I2605">
        <f>IF(LCOH!$C$28=Menu!$A$1,'Approvvigionamento energia'!C2605,0)+IF(LCOH!$C$28=Menu!$A$2,'Approvvigionamento energia'!D2605,0)+IF(LCOH!$C$28=Menu!$A$3,'Approvvigionamento energia'!E2605,0)+IF(LCOH!$C$28=Menu!$A$4,'Approvvigionamento energia'!F2605,0)+IF(LCOH!$C$28=Menu!$A$5,'Approvvigionamento energia'!G2605,0)+IF(LCOH!$C$28=Menu!$A$6,'Approvvigionamento energia'!H2605,0)</f>
        <v>2774.273904997287</v>
      </c>
      <c r="J2605">
        <f>'Approvvigionamento energia'!A2605+'Approvvigionamento energia'!B2605+'Approvvigionamento energia'!I2605</f>
        <v>3588.4739049972868</v>
      </c>
      <c r="K2605">
        <f>IF(MIN(LCOH!$C$18,J2605)&gt;=$P$48*LCOH!$C$18, MIN(LCOH!$C$18,J2605),0)</f>
        <v>1500</v>
      </c>
      <c r="L2605">
        <f t="shared" si="81"/>
        <v>2088.4739049972868</v>
      </c>
      <c r="M2605">
        <f>K2605/LCOH!$C$18</f>
        <v>1</v>
      </c>
      <c r="N2605">
        <f>K2605/LCOH!$C$34</f>
        <v>28.901734104046245</v>
      </c>
    </row>
    <row r="2606" spans="1:14" x14ac:dyDescent="0.35">
      <c r="A2606">
        <f>'Profilo fotovoltaico'!B2608*LCOH!$C$20</f>
        <v>492</v>
      </c>
      <c r="B2606">
        <f>'Profilo eolico'!B2608*LCOH!$C$21</f>
        <v>308.90000000000003</v>
      </c>
      <c r="C2606">
        <f>$P$35*'Profilo fotovoltaico'!B2608</f>
        <v>3618.4691963100558</v>
      </c>
      <c r="D2606">
        <f>$Q$37*'Profilo eolico'!B2608</f>
        <v>1802.3187189148837</v>
      </c>
      <c r="E2606">
        <f>$P$39*'Profilo fotovoltaico'!B2608+'Approvvigionamento energia'!$Q$39*'Profilo eolico'!B2608</f>
        <v>2256.3563382636767</v>
      </c>
      <c r="F2606">
        <f>$P$41*'Profilo fotovoltaico'!B2608+'Approvvigionamento energia'!$Q$41*'Profilo eolico'!B2608</f>
        <v>2710.3939576124699</v>
      </c>
      <c r="G2606">
        <f>$P$43*'Profilo fotovoltaico'!B2608+'Approvvigionamento energia'!$Q$43*'Profilo eolico'!B2608</f>
        <v>3164.4315769612626</v>
      </c>
      <c r="H2606">
        <f t="shared" si="80"/>
        <v>1138.4335154826958</v>
      </c>
      <c r="I2606">
        <f>IF(LCOH!$C$28=Menu!$A$1,'Approvvigionamento energia'!C2606,0)+IF(LCOH!$C$28=Menu!$A$2,'Approvvigionamento energia'!D2606,0)+IF(LCOH!$C$28=Menu!$A$3,'Approvvigionamento energia'!E2606,0)+IF(LCOH!$C$28=Menu!$A$4,'Approvvigionamento energia'!F2606,0)+IF(LCOH!$C$28=Menu!$A$5,'Approvvigionamento energia'!G2606,0)+IF(LCOH!$C$28=Menu!$A$6,'Approvvigionamento energia'!H2606,0)</f>
        <v>2710.3939576124699</v>
      </c>
      <c r="J2606">
        <f>'Approvvigionamento energia'!A2606+'Approvvigionamento energia'!B2606+'Approvvigionamento energia'!I2606</f>
        <v>3511.29395761247</v>
      </c>
      <c r="K2606">
        <f>IF(MIN(LCOH!$C$18,J2606)&gt;=$P$48*LCOH!$C$18, MIN(LCOH!$C$18,J2606),0)</f>
        <v>1500</v>
      </c>
      <c r="L2606">
        <f t="shared" si="81"/>
        <v>2011.29395761247</v>
      </c>
      <c r="M2606">
        <f>K2606/LCOH!$C$18</f>
        <v>1</v>
      </c>
      <c r="N2606">
        <f>K2606/LCOH!$C$34</f>
        <v>28.901734104046245</v>
      </c>
    </row>
    <row r="2607" spans="1:14" x14ac:dyDescent="0.35">
      <c r="A2607">
        <f>'Profilo fotovoltaico'!B2609*LCOH!$C$20</f>
        <v>445</v>
      </c>
      <c r="B2607">
        <f>'Profilo eolico'!B2609*LCOH!$C$21</f>
        <v>310</v>
      </c>
      <c r="C2607">
        <f>$P$35*'Profilo fotovoltaico'!B2609</f>
        <v>3272.8024234918189</v>
      </c>
      <c r="D2607">
        <f>$Q$37*'Profilo eolico'!B2609</f>
        <v>1808.7368172988474</v>
      </c>
      <c r="E2607">
        <f>$P$39*'Profilo fotovoltaico'!B2609+'Approvvigionamento energia'!$Q$39*'Profilo eolico'!B2609</f>
        <v>2174.75321884709</v>
      </c>
      <c r="F2607">
        <f>$P$41*'Profilo fotovoltaico'!B2609+'Approvvigionamento energia'!$Q$41*'Profilo eolico'!B2609</f>
        <v>2540.7696203953333</v>
      </c>
      <c r="G2607">
        <f>$P$43*'Profilo fotovoltaico'!B2609+'Approvvigionamento energia'!$Q$43*'Profilo eolico'!B2609</f>
        <v>2906.7860219435765</v>
      </c>
      <c r="H2607">
        <f t="shared" si="80"/>
        <v>1138.4335154826958</v>
      </c>
      <c r="I2607">
        <f>IF(LCOH!$C$28=Menu!$A$1,'Approvvigionamento energia'!C2607,0)+IF(LCOH!$C$28=Menu!$A$2,'Approvvigionamento energia'!D2607,0)+IF(LCOH!$C$28=Menu!$A$3,'Approvvigionamento energia'!E2607,0)+IF(LCOH!$C$28=Menu!$A$4,'Approvvigionamento energia'!F2607,0)+IF(LCOH!$C$28=Menu!$A$5,'Approvvigionamento energia'!G2607,0)+IF(LCOH!$C$28=Menu!$A$6,'Approvvigionamento energia'!H2607,0)</f>
        <v>2540.7696203953333</v>
      </c>
      <c r="J2607">
        <f>'Approvvigionamento energia'!A2607+'Approvvigionamento energia'!B2607+'Approvvigionamento energia'!I2607</f>
        <v>3295.7696203953333</v>
      </c>
      <c r="K2607">
        <f>IF(MIN(LCOH!$C$18,J2607)&gt;=$P$48*LCOH!$C$18, MIN(LCOH!$C$18,J2607),0)</f>
        <v>1500</v>
      </c>
      <c r="L2607">
        <f t="shared" si="81"/>
        <v>1795.7696203953333</v>
      </c>
      <c r="M2607">
        <f>K2607/LCOH!$C$18</f>
        <v>1</v>
      </c>
      <c r="N2607">
        <f>K2607/LCOH!$C$34</f>
        <v>28.901734104046245</v>
      </c>
    </row>
    <row r="2608" spans="1:14" x14ac:dyDescent="0.35">
      <c r="A2608">
        <f>'Profilo fotovoltaico'!B2610*LCOH!$C$20</f>
        <v>357</v>
      </c>
      <c r="B2608">
        <f>'Profilo eolico'!B2610*LCOH!$C$21</f>
        <v>276.2</v>
      </c>
      <c r="C2608">
        <f>$P$35*'Profilo fotovoltaico'!B2610</f>
        <v>2625.5965509810771</v>
      </c>
      <c r="D2608">
        <f>$Q$37*'Profilo eolico'!B2610</f>
        <v>1611.5261578643278</v>
      </c>
      <c r="E2608">
        <f>$P$39*'Profilo fotovoltaico'!B2610+'Approvvigionamento energia'!$Q$39*'Profilo eolico'!B2610</f>
        <v>1865.0437561435151</v>
      </c>
      <c r="F2608">
        <f>$P$41*'Profilo fotovoltaico'!B2610+'Approvvigionamento energia'!$Q$41*'Profilo eolico'!B2610</f>
        <v>2118.5613544227026</v>
      </c>
      <c r="G2608">
        <f>$P$43*'Profilo fotovoltaico'!B2610+'Approvvigionamento energia'!$Q$43*'Profilo eolico'!B2610</f>
        <v>2372.0789527018901</v>
      </c>
      <c r="H2608">
        <f t="shared" si="80"/>
        <v>1138.4335154826958</v>
      </c>
      <c r="I2608">
        <f>IF(LCOH!$C$28=Menu!$A$1,'Approvvigionamento energia'!C2608,0)+IF(LCOH!$C$28=Menu!$A$2,'Approvvigionamento energia'!D2608,0)+IF(LCOH!$C$28=Menu!$A$3,'Approvvigionamento energia'!E2608,0)+IF(LCOH!$C$28=Menu!$A$4,'Approvvigionamento energia'!F2608,0)+IF(LCOH!$C$28=Menu!$A$5,'Approvvigionamento energia'!G2608,0)+IF(LCOH!$C$28=Menu!$A$6,'Approvvigionamento energia'!H2608,0)</f>
        <v>2118.5613544227026</v>
      </c>
      <c r="J2608">
        <f>'Approvvigionamento energia'!A2608+'Approvvigionamento energia'!B2608+'Approvvigionamento energia'!I2608</f>
        <v>2751.7613544227024</v>
      </c>
      <c r="K2608">
        <f>IF(MIN(LCOH!$C$18,J2608)&gt;=$P$48*LCOH!$C$18, MIN(LCOH!$C$18,J2608),0)</f>
        <v>1500</v>
      </c>
      <c r="L2608">
        <f t="shared" si="81"/>
        <v>1251.7613544227024</v>
      </c>
      <c r="M2608">
        <f>K2608/LCOH!$C$18</f>
        <v>1</v>
      </c>
      <c r="N2608">
        <f>K2608/LCOH!$C$34</f>
        <v>28.901734104046245</v>
      </c>
    </row>
    <row r="2609" spans="1:14" x14ac:dyDescent="0.35">
      <c r="A2609">
        <f>'Profilo fotovoltaico'!B2611*LCOH!$C$20</f>
        <v>234</v>
      </c>
      <c r="B2609">
        <f>'Profilo eolico'!B2611*LCOH!$C$21</f>
        <v>205</v>
      </c>
      <c r="C2609">
        <f>$P$35*'Profilo fotovoltaico'!B2611</f>
        <v>1720.9792519035634</v>
      </c>
      <c r="D2609">
        <f>$Q$37*'Profilo eolico'!B2611</f>
        <v>1196.1001533750441</v>
      </c>
      <c r="E2609">
        <f>$P$39*'Profilo fotovoltaico'!B2611+'Approvvigionamento energia'!$Q$39*'Profilo eolico'!B2611</f>
        <v>1327.319928007174</v>
      </c>
      <c r="F2609">
        <f>$P$41*'Profilo fotovoltaico'!B2611+'Approvvigionamento energia'!$Q$41*'Profilo eolico'!B2611</f>
        <v>1458.5397026393039</v>
      </c>
      <c r="G2609">
        <f>$P$43*'Profilo fotovoltaico'!B2611+'Approvvigionamento energia'!$Q$43*'Profilo eolico'!B2611</f>
        <v>1589.7594772714335</v>
      </c>
      <c r="H2609">
        <f t="shared" si="80"/>
        <v>1138.4335154826958</v>
      </c>
      <c r="I2609">
        <f>IF(LCOH!$C$28=Menu!$A$1,'Approvvigionamento energia'!C2609,0)+IF(LCOH!$C$28=Menu!$A$2,'Approvvigionamento energia'!D2609,0)+IF(LCOH!$C$28=Menu!$A$3,'Approvvigionamento energia'!E2609,0)+IF(LCOH!$C$28=Menu!$A$4,'Approvvigionamento energia'!F2609,0)+IF(LCOH!$C$28=Menu!$A$5,'Approvvigionamento energia'!G2609,0)+IF(LCOH!$C$28=Menu!$A$6,'Approvvigionamento energia'!H2609,0)</f>
        <v>1458.5397026393039</v>
      </c>
      <c r="J2609">
        <f>'Approvvigionamento energia'!A2609+'Approvvigionamento energia'!B2609+'Approvvigionamento energia'!I2609</f>
        <v>1897.5397026393039</v>
      </c>
      <c r="K2609">
        <f>IF(MIN(LCOH!$C$18,J2609)&gt;=$P$48*LCOH!$C$18, MIN(LCOH!$C$18,J2609),0)</f>
        <v>1500</v>
      </c>
      <c r="L2609">
        <f t="shared" si="81"/>
        <v>397.53970263930387</v>
      </c>
      <c r="M2609">
        <f>K2609/LCOH!$C$18</f>
        <v>1</v>
      </c>
      <c r="N2609">
        <f>K2609/LCOH!$C$34</f>
        <v>28.901734104046245</v>
      </c>
    </row>
    <row r="2610" spans="1:14" x14ac:dyDescent="0.35">
      <c r="A2610">
        <f>'Profilo fotovoltaico'!B2612*LCOH!$C$20</f>
        <v>110</v>
      </c>
      <c r="B2610">
        <f>'Profilo eolico'!B2612*LCOH!$C$21</f>
        <v>143.4</v>
      </c>
      <c r="C2610">
        <f>$P$35*'Profilo fotovoltaico'!B2612</f>
        <v>809.00734063842719</v>
      </c>
      <c r="D2610">
        <f>$Q$37*'Profilo eolico'!B2612</f>
        <v>836.68664387307967</v>
      </c>
      <c r="E2610">
        <f>$P$39*'Profilo fotovoltaico'!B2612+'Approvvigionamento energia'!$Q$39*'Profilo eolico'!B2612</f>
        <v>829.76681806441661</v>
      </c>
      <c r="F2610">
        <f>$P$41*'Profilo fotovoltaico'!B2612+'Approvvigionamento energia'!$Q$41*'Profilo eolico'!B2612</f>
        <v>822.84699225575343</v>
      </c>
      <c r="G2610">
        <f>$P$43*'Profilo fotovoltaico'!B2612+'Approvvigionamento energia'!$Q$43*'Profilo eolico'!B2612</f>
        <v>815.92716644709026</v>
      </c>
      <c r="H2610">
        <f t="shared" si="80"/>
        <v>1138.4335154826958</v>
      </c>
      <c r="I2610">
        <f>IF(LCOH!$C$28=Menu!$A$1,'Approvvigionamento energia'!C2610,0)+IF(LCOH!$C$28=Menu!$A$2,'Approvvigionamento energia'!D2610,0)+IF(LCOH!$C$28=Menu!$A$3,'Approvvigionamento energia'!E2610,0)+IF(LCOH!$C$28=Menu!$A$4,'Approvvigionamento energia'!F2610,0)+IF(LCOH!$C$28=Menu!$A$5,'Approvvigionamento energia'!G2610,0)+IF(LCOH!$C$28=Menu!$A$6,'Approvvigionamento energia'!H2610,0)</f>
        <v>822.84699225575343</v>
      </c>
      <c r="J2610">
        <f>'Approvvigionamento energia'!A2610+'Approvvigionamento energia'!B2610+'Approvvigionamento energia'!I2610</f>
        <v>1076.2469922557534</v>
      </c>
      <c r="K2610">
        <f>IF(MIN(LCOH!$C$18,J2610)&gt;=$P$48*LCOH!$C$18, MIN(LCOH!$C$18,J2610),0)</f>
        <v>1076.2469922557534</v>
      </c>
      <c r="L2610">
        <f t="shared" si="81"/>
        <v>0</v>
      </c>
      <c r="M2610">
        <f>K2610/LCOH!$C$18</f>
        <v>0.71749799483716892</v>
      </c>
      <c r="N2610">
        <f>K2610/LCOH!$C$34</f>
        <v>20.736936266970201</v>
      </c>
    </row>
    <row r="2611" spans="1:14" x14ac:dyDescent="0.35">
      <c r="A2611">
        <f>'Profilo fotovoltaico'!B2613*LCOH!$C$20</f>
        <v>22</v>
      </c>
      <c r="B2611">
        <f>'Profilo eolico'!B2613*LCOH!$C$21</f>
        <v>119.9</v>
      </c>
      <c r="C2611">
        <f>$P$35*'Profilo fotovoltaico'!B2613</f>
        <v>161.80146812768541</v>
      </c>
      <c r="D2611">
        <f>$Q$37*'Profilo eolico'!B2613</f>
        <v>699.57272385203817</v>
      </c>
      <c r="E2611">
        <f>$P$39*'Profilo fotovoltaico'!B2613+'Approvvigionamento energia'!$Q$39*'Profilo eolico'!B2613</f>
        <v>565.1299099209499</v>
      </c>
      <c r="F2611">
        <f>$P$41*'Profilo fotovoltaico'!B2613+'Approvvigionamento energia'!$Q$41*'Profilo eolico'!B2613</f>
        <v>430.6870959898618</v>
      </c>
      <c r="G2611">
        <f>$P$43*'Profilo fotovoltaico'!B2613+'Approvvigionamento energia'!$Q$43*'Profilo eolico'!B2613</f>
        <v>296.24428205877359</v>
      </c>
      <c r="H2611">
        <f t="shared" si="80"/>
        <v>1138.4335154826958</v>
      </c>
      <c r="I2611">
        <f>IF(LCOH!$C$28=Menu!$A$1,'Approvvigionamento energia'!C2611,0)+IF(LCOH!$C$28=Menu!$A$2,'Approvvigionamento energia'!D2611,0)+IF(LCOH!$C$28=Menu!$A$3,'Approvvigionamento energia'!E2611,0)+IF(LCOH!$C$28=Menu!$A$4,'Approvvigionamento energia'!F2611,0)+IF(LCOH!$C$28=Menu!$A$5,'Approvvigionamento energia'!G2611,0)+IF(LCOH!$C$28=Menu!$A$6,'Approvvigionamento energia'!H2611,0)</f>
        <v>430.6870959898618</v>
      </c>
      <c r="J2611">
        <f>'Approvvigionamento energia'!A2611+'Approvvigionamento energia'!B2611+'Approvvigionamento energia'!I2611</f>
        <v>572.58709598986184</v>
      </c>
      <c r="K2611">
        <f>IF(MIN(LCOH!$C$18,J2611)&gt;=$P$48*LCOH!$C$18, MIN(LCOH!$C$18,J2611),0)</f>
        <v>572.58709598986184</v>
      </c>
      <c r="L2611">
        <f t="shared" si="81"/>
        <v>0</v>
      </c>
      <c r="M2611">
        <f>K2611/LCOH!$C$18</f>
        <v>0.38172473065990792</v>
      </c>
      <c r="N2611">
        <f>K2611/LCOH!$C$34</f>
        <v>11.032506666471326</v>
      </c>
    </row>
    <row r="2612" spans="1:14" x14ac:dyDescent="0.35">
      <c r="A2612">
        <f>'Profilo fotovoltaico'!B2614*LCOH!$C$20</f>
        <v>0</v>
      </c>
      <c r="B2612">
        <f>'Profilo eolico'!B2614*LCOH!$C$21</f>
        <v>113.5</v>
      </c>
      <c r="C2612">
        <f>$P$35*'Profilo fotovoltaico'!B2614</f>
        <v>0</v>
      </c>
      <c r="D2612">
        <f>$Q$37*'Profilo eolico'!B2614</f>
        <v>662.23106052715866</v>
      </c>
      <c r="E2612">
        <f>$P$39*'Profilo fotovoltaico'!B2614+'Approvvigionamento energia'!$Q$39*'Profilo eolico'!B2614</f>
        <v>496.673295395369</v>
      </c>
      <c r="F2612">
        <f>$P$41*'Profilo fotovoltaico'!B2614+'Approvvigionamento energia'!$Q$41*'Profilo eolico'!B2614</f>
        <v>331.11553026357933</v>
      </c>
      <c r="G2612">
        <f>$P$43*'Profilo fotovoltaico'!B2614+'Approvvigionamento energia'!$Q$43*'Profilo eolico'!B2614</f>
        <v>165.55776513178967</v>
      </c>
      <c r="H2612">
        <f t="shared" si="80"/>
        <v>1138.4335154826958</v>
      </c>
      <c r="I2612">
        <f>IF(LCOH!$C$28=Menu!$A$1,'Approvvigionamento energia'!C2612,0)+IF(LCOH!$C$28=Menu!$A$2,'Approvvigionamento energia'!D2612,0)+IF(LCOH!$C$28=Menu!$A$3,'Approvvigionamento energia'!E2612,0)+IF(LCOH!$C$28=Menu!$A$4,'Approvvigionamento energia'!F2612,0)+IF(LCOH!$C$28=Menu!$A$5,'Approvvigionamento energia'!G2612,0)+IF(LCOH!$C$28=Menu!$A$6,'Approvvigionamento energia'!H2612,0)</f>
        <v>331.11553026357933</v>
      </c>
      <c r="J2612">
        <f>'Approvvigionamento energia'!A2612+'Approvvigionamento energia'!B2612+'Approvvigionamento energia'!I2612</f>
        <v>444.61553026357933</v>
      </c>
      <c r="K2612">
        <f>IF(MIN(LCOH!$C$18,J2612)&gt;=$P$48*LCOH!$C$18, MIN(LCOH!$C$18,J2612),0)</f>
        <v>444.61553026357933</v>
      </c>
      <c r="L2612">
        <f t="shared" si="81"/>
        <v>0</v>
      </c>
      <c r="M2612">
        <f>K2612/LCOH!$C$18</f>
        <v>0.29641035350905287</v>
      </c>
      <c r="N2612">
        <f>K2612/LCOH!$C$34</f>
        <v>8.5667732228049971</v>
      </c>
    </row>
    <row r="2613" spans="1:14" x14ac:dyDescent="0.35">
      <c r="A2613">
        <f>'Profilo fotovoltaico'!B2615*LCOH!$C$20</f>
        <v>0</v>
      </c>
      <c r="B2613">
        <f>'Profilo eolico'!B2615*LCOH!$C$21</f>
        <v>112.3</v>
      </c>
      <c r="C2613">
        <f>$P$35*'Profilo fotovoltaico'!B2615</f>
        <v>0</v>
      </c>
      <c r="D2613">
        <f>$Q$37*'Profilo eolico'!B2615</f>
        <v>655.22949865374369</v>
      </c>
      <c r="E2613">
        <f>$P$39*'Profilo fotovoltaico'!B2615+'Approvvigionamento energia'!$Q$39*'Profilo eolico'!B2615</f>
        <v>491.4221239903078</v>
      </c>
      <c r="F2613">
        <f>$P$41*'Profilo fotovoltaico'!B2615+'Approvvigionamento energia'!$Q$41*'Profilo eolico'!B2615</f>
        <v>327.61474932687184</v>
      </c>
      <c r="G2613">
        <f>$P$43*'Profilo fotovoltaico'!B2615+'Approvvigionamento energia'!$Q$43*'Profilo eolico'!B2615</f>
        <v>163.80737466343592</v>
      </c>
      <c r="H2613">
        <f t="shared" si="80"/>
        <v>1138.4335154826958</v>
      </c>
      <c r="I2613">
        <f>IF(LCOH!$C$28=Menu!$A$1,'Approvvigionamento energia'!C2613,0)+IF(LCOH!$C$28=Menu!$A$2,'Approvvigionamento energia'!D2613,0)+IF(LCOH!$C$28=Menu!$A$3,'Approvvigionamento energia'!E2613,0)+IF(LCOH!$C$28=Menu!$A$4,'Approvvigionamento energia'!F2613,0)+IF(LCOH!$C$28=Menu!$A$5,'Approvvigionamento energia'!G2613,0)+IF(LCOH!$C$28=Menu!$A$6,'Approvvigionamento energia'!H2613,0)</f>
        <v>327.61474932687184</v>
      </c>
      <c r="J2613">
        <f>'Approvvigionamento energia'!A2613+'Approvvigionamento energia'!B2613+'Approvvigionamento energia'!I2613</f>
        <v>439.91474932687186</v>
      </c>
      <c r="K2613">
        <f>IF(MIN(LCOH!$C$18,J2613)&gt;=$P$48*LCOH!$C$18, MIN(LCOH!$C$18,J2613),0)</f>
        <v>439.91474932687186</v>
      </c>
      <c r="L2613">
        <f t="shared" si="81"/>
        <v>0</v>
      </c>
      <c r="M2613">
        <f>K2613/LCOH!$C$18</f>
        <v>0.2932764995512479</v>
      </c>
      <c r="N2613">
        <f>K2613/LCOH!$C$34</f>
        <v>8.4761994089956048</v>
      </c>
    </row>
    <row r="2614" spans="1:14" x14ac:dyDescent="0.35">
      <c r="A2614">
        <f>'Profilo fotovoltaico'!B2616*LCOH!$C$20</f>
        <v>0</v>
      </c>
      <c r="B2614">
        <f>'Profilo eolico'!B2616*LCOH!$C$21</f>
        <v>110</v>
      </c>
      <c r="C2614">
        <f>$P$35*'Profilo fotovoltaico'!B2616</f>
        <v>0</v>
      </c>
      <c r="D2614">
        <f>$Q$37*'Profilo eolico'!B2616</f>
        <v>641.80983839636519</v>
      </c>
      <c r="E2614">
        <f>$P$39*'Profilo fotovoltaico'!B2616+'Approvvigionamento energia'!$Q$39*'Profilo eolico'!B2616</f>
        <v>481.3573787972739</v>
      </c>
      <c r="F2614">
        <f>$P$41*'Profilo fotovoltaico'!B2616+'Approvvigionamento energia'!$Q$41*'Profilo eolico'!B2616</f>
        <v>320.9049191981826</v>
      </c>
      <c r="G2614">
        <f>$P$43*'Profilo fotovoltaico'!B2616+'Approvvigionamento energia'!$Q$43*'Profilo eolico'!B2616</f>
        <v>160.4524595990913</v>
      </c>
      <c r="H2614">
        <f t="shared" si="80"/>
        <v>1138.4335154826958</v>
      </c>
      <c r="I2614">
        <f>IF(LCOH!$C$28=Menu!$A$1,'Approvvigionamento energia'!C2614,0)+IF(LCOH!$C$28=Menu!$A$2,'Approvvigionamento energia'!D2614,0)+IF(LCOH!$C$28=Menu!$A$3,'Approvvigionamento energia'!E2614,0)+IF(LCOH!$C$28=Menu!$A$4,'Approvvigionamento energia'!F2614,0)+IF(LCOH!$C$28=Menu!$A$5,'Approvvigionamento energia'!G2614,0)+IF(LCOH!$C$28=Menu!$A$6,'Approvvigionamento energia'!H2614,0)</f>
        <v>320.9049191981826</v>
      </c>
      <c r="J2614">
        <f>'Approvvigionamento energia'!A2614+'Approvvigionamento energia'!B2614+'Approvvigionamento energia'!I2614</f>
        <v>430.9049191981826</v>
      </c>
      <c r="K2614">
        <f>IF(MIN(LCOH!$C$18,J2614)&gt;=$P$48*LCOH!$C$18, MIN(LCOH!$C$18,J2614),0)</f>
        <v>430.9049191981826</v>
      </c>
      <c r="L2614">
        <f t="shared" si="81"/>
        <v>0</v>
      </c>
      <c r="M2614">
        <f>K2614/LCOH!$C$18</f>
        <v>0.28726994613212176</v>
      </c>
      <c r="N2614">
        <f>K2614/LCOH!$C$34</f>
        <v>8.30259959919427</v>
      </c>
    </row>
    <row r="2615" spans="1:14" x14ac:dyDescent="0.35">
      <c r="A2615">
        <f>'Profilo fotovoltaico'!B2617*LCOH!$C$20</f>
        <v>0</v>
      </c>
      <c r="B2615">
        <f>'Profilo eolico'!B2617*LCOH!$C$21</f>
        <v>116.2</v>
      </c>
      <c r="C2615">
        <f>$P$35*'Profilo fotovoltaico'!B2617</f>
        <v>0</v>
      </c>
      <c r="D2615">
        <f>$Q$37*'Profilo eolico'!B2617</f>
        <v>677.98457474234215</v>
      </c>
      <c r="E2615">
        <f>$P$39*'Profilo fotovoltaico'!B2617+'Approvvigionamento energia'!$Q$39*'Profilo eolico'!B2617</f>
        <v>508.48843105675655</v>
      </c>
      <c r="F2615">
        <f>$P$41*'Profilo fotovoltaico'!B2617+'Approvvigionamento energia'!$Q$41*'Profilo eolico'!B2617</f>
        <v>338.99228737117107</v>
      </c>
      <c r="G2615">
        <f>$P$43*'Profilo fotovoltaico'!B2617+'Approvvigionamento energia'!$Q$43*'Profilo eolico'!B2617</f>
        <v>169.49614368558554</v>
      </c>
      <c r="H2615">
        <f t="shared" si="80"/>
        <v>1138.4335154826958</v>
      </c>
      <c r="I2615">
        <f>IF(LCOH!$C$28=Menu!$A$1,'Approvvigionamento energia'!C2615,0)+IF(LCOH!$C$28=Menu!$A$2,'Approvvigionamento energia'!D2615,0)+IF(LCOH!$C$28=Menu!$A$3,'Approvvigionamento energia'!E2615,0)+IF(LCOH!$C$28=Menu!$A$4,'Approvvigionamento energia'!F2615,0)+IF(LCOH!$C$28=Menu!$A$5,'Approvvigionamento energia'!G2615,0)+IF(LCOH!$C$28=Menu!$A$6,'Approvvigionamento energia'!H2615,0)</f>
        <v>338.99228737117107</v>
      </c>
      <c r="J2615">
        <f>'Approvvigionamento energia'!A2615+'Approvvigionamento energia'!B2615+'Approvvigionamento energia'!I2615</f>
        <v>455.19228737117106</v>
      </c>
      <c r="K2615">
        <f>IF(MIN(LCOH!$C$18,J2615)&gt;=$P$48*LCOH!$C$18, MIN(LCOH!$C$18,J2615),0)</f>
        <v>455.19228737117106</v>
      </c>
      <c r="L2615">
        <f t="shared" si="81"/>
        <v>0</v>
      </c>
      <c r="M2615">
        <f>K2615/LCOH!$C$18</f>
        <v>0.30346152491411404</v>
      </c>
      <c r="N2615">
        <f>K2615/LCOH!$C$34</f>
        <v>8.7705643038761281</v>
      </c>
    </row>
    <row r="2616" spans="1:14" x14ac:dyDescent="0.35">
      <c r="A2616">
        <f>'Profilo fotovoltaico'!B2618*LCOH!$C$20</f>
        <v>0</v>
      </c>
      <c r="B2616">
        <f>'Profilo eolico'!B2618*LCOH!$C$21</f>
        <v>134.4</v>
      </c>
      <c r="C2616">
        <f>$P$35*'Profilo fotovoltaico'!B2618</f>
        <v>0</v>
      </c>
      <c r="D2616">
        <f>$Q$37*'Profilo eolico'!B2618</f>
        <v>784.17492982246802</v>
      </c>
      <c r="E2616">
        <f>$P$39*'Profilo fotovoltaico'!B2618+'Approvvigionamento energia'!$Q$39*'Profilo eolico'!B2618</f>
        <v>588.13119736685098</v>
      </c>
      <c r="F2616">
        <f>$P$41*'Profilo fotovoltaico'!B2618+'Approvvigionamento energia'!$Q$41*'Profilo eolico'!B2618</f>
        <v>392.08746491123401</v>
      </c>
      <c r="G2616">
        <f>$P$43*'Profilo fotovoltaico'!B2618+'Approvvigionamento energia'!$Q$43*'Profilo eolico'!B2618</f>
        <v>196.043732455617</v>
      </c>
      <c r="H2616">
        <f t="shared" si="80"/>
        <v>1138.4335154826958</v>
      </c>
      <c r="I2616">
        <f>IF(LCOH!$C$28=Menu!$A$1,'Approvvigionamento energia'!C2616,0)+IF(LCOH!$C$28=Menu!$A$2,'Approvvigionamento energia'!D2616,0)+IF(LCOH!$C$28=Menu!$A$3,'Approvvigionamento energia'!E2616,0)+IF(LCOH!$C$28=Menu!$A$4,'Approvvigionamento energia'!F2616,0)+IF(LCOH!$C$28=Menu!$A$5,'Approvvigionamento energia'!G2616,0)+IF(LCOH!$C$28=Menu!$A$6,'Approvvigionamento energia'!H2616,0)</f>
        <v>392.08746491123401</v>
      </c>
      <c r="J2616">
        <f>'Approvvigionamento energia'!A2616+'Approvvigionamento energia'!B2616+'Approvvigionamento energia'!I2616</f>
        <v>526.48746491123404</v>
      </c>
      <c r="K2616">
        <f>IF(MIN(LCOH!$C$18,J2616)&gt;=$P$48*LCOH!$C$18, MIN(LCOH!$C$18,J2616),0)</f>
        <v>526.48746491123404</v>
      </c>
      <c r="L2616">
        <f t="shared" si="81"/>
        <v>0</v>
      </c>
      <c r="M2616">
        <f>K2616/LCOH!$C$18</f>
        <v>0.35099164327415605</v>
      </c>
      <c r="N2616">
        <f>K2616/LCOH!$C$34</f>
        <v>10.144267146651909</v>
      </c>
    </row>
    <row r="2617" spans="1:14" x14ac:dyDescent="0.35">
      <c r="A2617">
        <f>'Profilo fotovoltaico'!B2619*LCOH!$C$20</f>
        <v>0</v>
      </c>
      <c r="B2617">
        <f>'Profilo eolico'!B2619*LCOH!$C$21</f>
        <v>158.5</v>
      </c>
      <c r="C2617">
        <f>$P$35*'Profilo fotovoltaico'!B2619</f>
        <v>0</v>
      </c>
      <c r="D2617">
        <f>$Q$37*'Profilo eolico'!B2619</f>
        <v>924.78963078021718</v>
      </c>
      <c r="E2617">
        <f>$P$39*'Profilo fotovoltaico'!B2619+'Approvvigionamento energia'!$Q$39*'Profilo eolico'!B2619</f>
        <v>693.5922230851628</v>
      </c>
      <c r="F2617">
        <f>$P$41*'Profilo fotovoltaico'!B2619+'Approvvigionamento energia'!$Q$41*'Profilo eolico'!B2619</f>
        <v>462.39481539010859</v>
      </c>
      <c r="G2617">
        <f>$P$43*'Profilo fotovoltaico'!B2619+'Approvvigionamento energia'!$Q$43*'Profilo eolico'!B2619</f>
        <v>231.1974076950543</v>
      </c>
      <c r="H2617">
        <f t="shared" si="80"/>
        <v>1138.4335154826958</v>
      </c>
      <c r="I2617">
        <f>IF(LCOH!$C$28=Menu!$A$1,'Approvvigionamento energia'!C2617,0)+IF(LCOH!$C$28=Menu!$A$2,'Approvvigionamento energia'!D2617,0)+IF(LCOH!$C$28=Menu!$A$3,'Approvvigionamento energia'!E2617,0)+IF(LCOH!$C$28=Menu!$A$4,'Approvvigionamento energia'!F2617,0)+IF(LCOH!$C$28=Menu!$A$5,'Approvvigionamento energia'!G2617,0)+IF(LCOH!$C$28=Menu!$A$6,'Approvvigionamento energia'!H2617,0)</f>
        <v>462.39481539010859</v>
      </c>
      <c r="J2617">
        <f>'Approvvigionamento energia'!A2617+'Approvvigionamento energia'!B2617+'Approvvigionamento energia'!I2617</f>
        <v>620.89481539010853</v>
      </c>
      <c r="K2617">
        <f>IF(MIN(LCOH!$C$18,J2617)&gt;=$P$48*LCOH!$C$18, MIN(LCOH!$C$18,J2617),0)</f>
        <v>620.89481539010853</v>
      </c>
      <c r="L2617">
        <f t="shared" si="81"/>
        <v>0</v>
      </c>
      <c r="M2617">
        <f>K2617/LCOH!$C$18</f>
        <v>0.41392987692673905</v>
      </c>
      <c r="N2617">
        <f>K2617/LCOH!$C$34</f>
        <v>11.963291240657197</v>
      </c>
    </row>
    <row r="2618" spans="1:14" x14ac:dyDescent="0.35">
      <c r="A2618">
        <f>'Profilo fotovoltaico'!B2620*LCOH!$C$20</f>
        <v>0</v>
      </c>
      <c r="B2618">
        <f>'Profilo eolico'!B2620*LCOH!$C$21</f>
        <v>183.4</v>
      </c>
      <c r="C2618">
        <f>$P$35*'Profilo fotovoltaico'!B2620</f>
        <v>0</v>
      </c>
      <c r="D2618">
        <f>$Q$37*'Profilo eolico'!B2620</f>
        <v>1070.0720396535762</v>
      </c>
      <c r="E2618">
        <f>$P$39*'Profilo fotovoltaico'!B2620+'Approvvigionamento energia'!$Q$39*'Profilo eolico'!B2620</f>
        <v>802.55402974018216</v>
      </c>
      <c r="F2618">
        <f>$P$41*'Profilo fotovoltaico'!B2620+'Approvvigionamento energia'!$Q$41*'Profilo eolico'!B2620</f>
        <v>535.03601982678811</v>
      </c>
      <c r="G2618">
        <f>$P$43*'Profilo fotovoltaico'!B2620+'Approvvigionamento energia'!$Q$43*'Profilo eolico'!B2620</f>
        <v>267.51800991339405</v>
      </c>
      <c r="H2618">
        <f t="shared" si="80"/>
        <v>1138.4335154826958</v>
      </c>
      <c r="I2618">
        <f>IF(LCOH!$C$28=Menu!$A$1,'Approvvigionamento energia'!C2618,0)+IF(LCOH!$C$28=Menu!$A$2,'Approvvigionamento energia'!D2618,0)+IF(LCOH!$C$28=Menu!$A$3,'Approvvigionamento energia'!E2618,0)+IF(LCOH!$C$28=Menu!$A$4,'Approvvigionamento energia'!F2618,0)+IF(LCOH!$C$28=Menu!$A$5,'Approvvigionamento energia'!G2618,0)+IF(LCOH!$C$28=Menu!$A$6,'Approvvigionamento energia'!H2618,0)</f>
        <v>535.03601982678811</v>
      </c>
      <c r="J2618">
        <f>'Approvvigionamento energia'!A2618+'Approvvigionamento energia'!B2618+'Approvvigionamento energia'!I2618</f>
        <v>718.43601982678808</v>
      </c>
      <c r="K2618">
        <f>IF(MIN(LCOH!$C$18,J2618)&gt;=$P$48*LCOH!$C$18, MIN(LCOH!$C$18,J2618),0)</f>
        <v>718.43601982678808</v>
      </c>
      <c r="L2618">
        <f t="shared" si="81"/>
        <v>0</v>
      </c>
      <c r="M2618">
        <f>K2618/LCOH!$C$18</f>
        <v>0.47895734655119204</v>
      </c>
      <c r="N2618">
        <f>K2618/LCOH!$C$34</f>
        <v>13.842697877202083</v>
      </c>
    </row>
    <row r="2619" spans="1:14" x14ac:dyDescent="0.35">
      <c r="A2619">
        <f>'Profilo fotovoltaico'!B2621*LCOH!$C$20</f>
        <v>0</v>
      </c>
      <c r="B2619">
        <f>'Profilo eolico'!B2621*LCOH!$C$21</f>
        <v>211.4</v>
      </c>
      <c r="C2619">
        <f>$P$35*'Profilo fotovoltaico'!B2621</f>
        <v>0</v>
      </c>
      <c r="D2619">
        <f>$Q$37*'Profilo eolico'!B2621</f>
        <v>1233.4418166999237</v>
      </c>
      <c r="E2619">
        <f>$P$39*'Profilo fotovoltaico'!B2621+'Approvvigionamento energia'!$Q$39*'Profilo eolico'!B2621</f>
        <v>925.08136252494273</v>
      </c>
      <c r="F2619">
        <f>$P$41*'Profilo fotovoltaico'!B2621+'Approvvigionamento energia'!$Q$41*'Profilo eolico'!B2621</f>
        <v>616.72090834996186</v>
      </c>
      <c r="G2619">
        <f>$P$43*'Profilo fotovoltaico'!B2621+'Approvvigionamento energia'!$Q$43*'Profilo eolico'!B2621</f>
        <v>308.36045417498093</v>
      </c>
      <c r="H2619">
        <f t="shared" si="80"/>
        <v>1138.4335154826958</v>
      </c>
      <c r="I2619">
        <f>IF(LCOH!$C$28=Menu!$A$1,'Approvvigionamento energia'!C2619,0)+IF(LCOH!$C$28=Menu!$A$2,'Approvvigionamento energia'!D2619,0)+IF(LCOH!$C$28=Menu!$A$3,'Approvvigionamento energia'!E2619,0)+IF(LCOH!$C$28=Menu!$A$4,'Approvvigionamento energia'!F2619,0)+IF(LCOH!$C$28=Menu!$A$5,'Approvvigionamento energia'!G2619,0)+IF(LCOH!$C$28=Menu!$A$6,'Approvvigionamento energia'!H2619,0)</f>
        <v>616.72090834996186</v>
      </c>
      <c r="J2619">
        <f>'Approvvigionamento energia'!A2619+'Approvvigionamento energia'!B2619+'Approvvigionamento energia'!I2619</f>
        <v>828.12090834996184</v>
      </c>
      <c r="K2619">
        <f>IF(MIN(LCOH!$C$18,J2619)&gt;=$P$48*LCOH!$C$18, MIN(LCOH!$C$18,J2619),0)</f>
        <v>828.12090834996184</v>
      </c>
      <c r="L2619">
        <f t="shared" si="81"/>
        <v>0</v>
      </c>
      <c r="M2619">
        <f>K2619/LCOH!$C$18</f>
        <v>0.55208060556664118</v>
      </c>
      <c r="N2619">
        <f>K2619/LCOH!$C$34</f>
        <v>15.956086866087897</v>
      </c>
    </row>
    <row r="2620" spans="1:14" x14ac:dyDescent="0.35">
      <c r="A2620">
        <f>'Profilo fotovoltaico'!B2622*LCOH!$C$20</f>
        <v>0</v>
      </c>
      <c r="B2620">
        <f>'Profilo eolico'!B2622*LCOH!$C$21</f>
        <v>245.60000000000002</v>
      </c>
      <c r="C2620">
        <f>$P$35*'Profilo fotovoltaico'!B2622</f>
        <v>0</v>
      </c>
      <c r="D2620">
        <f>$Q$37*'Profilo eolico'!B2622</f>
        <v>1432.9863300922482</v>
      </c>
      <c r="E2620">
        <f>$P$39*'Profilo fotovoltaico'!B2622+'Approvvigionamento energia'!$Q$39*'Profilo eolico'!B2622</f>
        <v>1074.7397475691862</v>
      </c>
      <c r="F2620">
        <f>$P$41*'Profilo fotovoltaico'!B2622+'Approvvigionamento energia'!$Q$41*'Profilo eolico'!B2622</f>
        <v>716.49316504612409</v>
      </c>
      <c r="G2620">
        <f>$P$43*'Profilo fotovoltaico'!B2622+'Approvvigionamento energia'!$Q$43*'Profilo eolico'!B2622</f>
        <v>358.24658252306205</v>
      </c>
      <c r="H2620">
        <f t="shared" si="80"/>
        <v>1138.4335154826958</v>
      </c>
      <c r="I2620">
        <f>IF(LCOH!$C$28=Menu!$A$1,'Approvvigionamento energia'!C2620,0)+IF(LCOH!$C$28=Menu!$A$2,'Approvvigionamento energia'!D2620,0)+IF(LCOH!$C$28=Menu!$A$3,'Approvvigionamento energia'!E2620,0)+IF(LCOH!$C$28=Menu!$A$4,'Approvvigionamento energia'!F2620,0)+IF(LCOH!$C$28=Menu!$A$5,'Approvvigionamento energia'!G2620,0)+IF(LCOH!$C$28=Menu!$A$6,'Approvvigionamento energia'!H2620,0)</f>
        <v>716.49316504612409</v>
      </c>
      <c r="J2620">
        <f>'Approvvigionamento energia'!A2620+'Approvvigionamento energia'!B2620+'Approvvigionamento energia'!I2620</f>
        <v>962.09316504612411</v>
      </c>
      <c r="K2620">
        <f>IF(MIN(LCOH!$C$18,J2620)&gt;=$P$48*LCOH!$C$18, MIN(LCOH!$C$18,J2620),0)</f>
        <v>962.09316504612411</v>
      </c>
      <c r="L2620">
        <f t="shared" si="81"/>
        <v>0</v>
      </c>
      <c r="M2620">
        <f>K2620/LCOH!$C$18</f>
        <v>0.64139544336408272</v>
      </c>
      <c r="N2620">
        <f>K2620/LCOH!$C$34</f>
        <v>18.537440559655572</v>
      </c>
    </row>
    <row r="2621" spans="1:14" x14ac:dyDescent="0.35">
      <c r="A2621">
        <f>'Profilo fotovoltaico'!B2623*LCOH!$C$20</f>
        <v>0</v>
      </c>
      <c r="B2621">
        <f>'Profilo eolico'!B2623*LCOH!$C$21</f>
        <v>272.3</v>
      </c>
      <c r="C2621">
        <f>$P$35*'Profilo fotovoltaico'!B2623</f>
        <v>0</v>
      </c>
      <c r="D2621">
        <f>$Q$37*'Profilo eolico'!B2623</f>
        <v>1588.7710817757295</v>
      </c>
      <c r="E2621">
        <f>$P$39*'Profilo fotovoltaico'!B2623+'Approvvigionamento energia'!$Q$39*'Profilo eolico'!B2623</f>
        <v>1191.5783113317971</v>
      </c>
      <c r="F2621">
        <f>$P$41*'Profilo fotovoltaico'!B2623+'Approvvigionamento energia'!$Q$41*'Profilo eolico'!B2623</f>
        <v>794.38554088786475</v>
      </c>
      <c r="G2621">
        <f>$P$43*'Profilo fotovoltaico'!B2623+'Approvvigionamento energia'!$Q$43*'Profilo eolico'!B2623</f>
        <v>397.19277044393237</v>
      </c>
      <c r="H2621">
        <f t="shared" si="80"/>
        <v>1138.4335154826958</v>
      </c>
      <c r="I2621">
        <f>IF(LCOH!$C$28=Menu!$A$1,'Approvvigionamento energia'!C2621,0)+IF(LCOH!$C$28=Menu!$A$2,'Approvvigionamento energia'!D2621,0)+IF(LCOH!$C$28=Menu!$A$3,'Approvvigionamento energia'!E2621,0)+IF(LCOH!$C$28=Menu!$A$4,'Approvvigionamento energia'!F2621,0)+IF(LCOH!$C$28=Menu!$A$5,'Approvvigionamento energia'!G2621,0)+IF(LCOH!$C$28=Menu!$A$6,'Approvvigionamento energia'!H2621,0)</f>
        <v>794.38554088786475</v>
      </c>
      <c r="J2621">
        <f>'Approvvigionamento energia'!A2621+'Approvvigionamento energia'!B2621+'Approvvigionamento energia'!I2621</f>
        <v>1066.6855408878648</v>
      </c>
      <c r="K2621">
        <f>IF(MIN(LCOH!$C$18,J2621)&gt;=$P$48*LCOH!$C$18, MIN(LCOH!$C$18,J2621),0)</f>
        <v>1066.6855408878648</v>
      </c>
      <c r="L2621">
        <f t="shared" si="81"/>
        <v>0</v>
      </c>
      <c r="M2621">
        <f>K2621/LCOH!$C$18</f>
        <v>0.71112369392524322</v>
      </c>
      <c r="N2621">
        <f>K2621/LCOH!$C$34</f>
        <v>20.552707916914546</v>
      </c>
    </row>
    <row r="2622" spans="1:14" x14ac:dyDescent="0.35">
      <c r="A2622">
        <f>'Profilo fotovoltaico'!B2624*LCOH!$C$20</f>
        <v>5</v>
      </c>
      <c r="B2622">
        <f>'Profilo eolico'!B2624*LCOH!$C$21</f>
        <v>282.89999999999998</v>
      </c>
      <c r="C2622">
        <f>$P$35*'Profilo fotovoltaico'!B2624</f>
        <v>36.773060938110326</v>
      </c>
      <c r="D2622">
        <f>$Q$37*'Profilo eolico'!B2624</f>
        <v>1650.618211657561</v>
      </c>
      <c r="E2622">
        <f>$P$39*'Profilo fotovoltaico'!B2624+'Approvvigionamento energia'!$Q$39*'Profilo eolico'!B2624</f>
        <v>1247.1569239776984</v>
      </c>
      <c r="F2622">
        <f>$P$41*'Profilo fotovoltaico'!B2624+'Approvvigionamento energia'!$Q$41*'Profilo eolico'!B2624</f>
        <v>843.69563629783568</v>
      </c>
      <c r="G2622">
        <f>$P$43*'Profilo fotovoltaico'!B2624+'Approvvigionamento energia'!$Q$43*'Profilo eolico'!B2624</f>
        <v>440.23434861797301</v>
      </c>
      <c r="H2622">
        <f t="shared" si="80"/>
        <v>1138.4335154826958</v>
      </c>
      <c r="I2622">
        <f>IF(LCOH!$C$28=Menu!$A$1,'Approvvigionamento energia'!C2622,0)+IF(LCOH!$C$28=Menu!$A$2,'Approvvigionamento energia'!D2622,0)+IF(LCOH!$C$28=Menu!$A$3,'Approvvigionamento energia'!E2622,0)+IF(LCOH!$C$28=Menu!$A$4,'Approvvigionamento energia'!F2622,0)+IF(LCOH!$C$28=Menu!$A$5,'Approvvigionamento energia'!G2622,0)+IF(LCOH!$C$28=Menu!$A$6,'Approvvigionamento energia'!H2622,0)</f>
        <v>843.69563629783568</v>
      </c>
      <c r="J2622">
        <f>'Approvvigionamento energia'!A2622+'Approvvigionamento energia'!B2622+'Approvvigionamento energia'!I2622</f>
        <v>1131.5956362978357</v>
      </c>
      <c r="K2622">
        <f>IF(MIN(LCOH!$C$18,J2622)&gt;=$P$48*LCOH!$C$18, MIN(LCOH!$C$18,J2622),0)</f>
        <v>1131.5956362978357</v>
      </c>
      <c r="L2622">
        <f t="shared" si="81"/>
        <v>0</v>
      </c>
      <c r="M2622">
        <f>K2622/LCOH!$C$18</f>
        <v>0.75439709086522377</v>
      </c>
      <c r="N2622">
        <f>K2622/LCOH!$C$34</f>
        <v>21.803384129052709</v>
      </c>
    </row>
    <row r="2623" spans="1:14" x14ac:dyDescent="0.35">
      <c r="A2623">
        <f>'Profilo fotovoltaico'!B2625*LCOH!$C$20</f>
        <v>98</v>
      </c>
      <c r="B2623">
        <f>'Profilo eolico'!B2625*LCOH!$C$21</f>
        <v>238.5</v>
      </c>
      <c r="C2623">
        <f>$P$35*'Profilo fotovoltaico'!B2625</f>
        <v>720.75199438696245</v>
      </c>
      <c r="D2623">
        <f>$Q$37*'Profilo eolico'!B2625</f>
        <v>1391.5604223412099</v>
      </c>
      <c r="E2623">
        <f>$P$39*'Profilo fotovoltaico'!B2625+'Approvvigionamento energia'!$Q$39*'Profilo eolico'!B2625</f>
        <v>1223.8583153526479</v>
      </c>
      <c r="F2623">
        <f>$P$41*'Profilo fotovoltaico'!B2625+'Approvvigionamento energia'!$Q$41*'Profilo eolico'!B2625</f>
        <v>1056.1562083640861</v>
      </c>
      <c r="G2623">
        <f>$P$43*'Profilo fotovoltaico'!B2625+'Approvvigionamento energia'!$Q$43*'Profilo eolico'!B2625</f>
        <v>888.45410137552426</v>
      </c>
      <c r="H2623">
        <f t="shared" si="80"/>
        <v>1138.4335154826958</v>
      </c>
      <c r="I2623">
        <f>IF(LCOH!$C$28=Menu!$A$1,'Approvvigionamento energia'!C2623,0)+IF(LCOH!$C$28=Menu!$A$2,'Approvvigionamento energia'!D2623,0)+IF(LCOH!$C$28=Menu!$A$3,'Approvvigionamento energia'!E2623,0)+IF(LCOH!$C$28=Menu!$A$4,'Approvvigionamento energia'!F2623,0)+IF(LCOH!$C$28=Menu!$A$5,'Approvvigionamento energia'!G2623,0)+IF(LCOH!$C$28=Menu!$A$6,'Approvvigionamento energia'!H2623,0)</f>
        <v>1056.1562083640861</v>
      </c>
      <c r="J2623">
        <f>'Approvvigionamento energia'!A2623+'Approvvigionamento energia'!B2623+'Approvvigionamento energia'!I2623</f>
        <v>1392.6562083640861</v>
      </c>
      <c r="K2623">
        <f>IF(MIN(LCOH!$C$18,J2623)&gt;=$P$48*LCOH!$C$18, MIN(LCOH!$C$18,J2623),0)</f>
        <v>1392.6562083640861</v>
      </c>
      <c r="L2623">
        <f t="shared" si="81"/>
        <v>0</v>
      </c>
      <c r="M2623">
        <f>K2623/LCOH!$C$18</f>
        <v>0.92843747224272399</v>
      </c>
      <c r="N2623">
        <f>K2623/LCOH!$C$34</f>
        <v>26.833452954992026</v>
      </c>
    </row>
    <row r="2624" spans="1:14" x14ac:dyDescent="0.35">
      <c r="A2624">
        <f>'Profilo fotovoltaico'!B2626*LCOH!$C$20</f>
        <v>250</v>
      </c>
      <c r="B2624">
        <f>'Profilo eolico'!B2626*LCOH!$C$21</f>
        <v>212.9</v>
      </c>
      <c r="C2624">
        <f>$P$35*'Profilo fotovoltaico'!B2626</f>
        <v>1838.6530469055162</v>
      </c>
      <c r="D2624">
        <f>$Q$37*'Profilo eolico'!B2626</f>
        <v>1242.1937690416923</v>
      </c>
      <c r="E2624">
        <f>$P$39*'Profilo fotovoltaico'!B2626+'Approvvigionamento energia'!$Q$39*'Profilo eolico'!B2626</f>
        <v>1391.3085885076482</v>
      </c>
      <c r="F2624">
        <f>$P$41*'Profilo fotovoltaico'!B2626+'Approvvigionamento energia'!$Q$41*'Profilo eolico'!B2626</f>
        <v>1540.4234079736043</v>
      </c>
      <c r="G2624">
        <f>$P$43*'Profilo fotovoltaico'!B2626+'Approvvigionamento energia'!$Q$43*'Profilo eolico'!B2626</f>
        <v>1689.5382274395604</v>
      </c>
      <c r="H2624">
        <f t="shared" si="80"/>
        <v>1138.4335154826958</v>
      </c>
      <c r="I2624">
        <f>IF(LCOH!$C$28=Menu!$A$1,'Approvvigionamento energia'!C2624,0)+IF(LCOH!$C$28=Menu!$A$2,'Approvvigionamento energia'!D2624,0)+IF(LCOH!$C$28=Menu!$A$3,'Approvvigionamento energia'!E2624,0)+IF(LCOH!$C$28=Menu!$A$4,'Approvvigionamento energia'!F2624,0)+IF(LCOH!$C$28=Menu!$A$5,'Approvvigionamento energia'!G2624,0)+IF(LCOH!$C$28=Menu!$A$6,'Approvvigionamento energia'!H2624,0)</f>
        <v>1540.4234079736043</v>
      </c>
      <c r="J2624">
        <f>'Approvvigionamento energia'!A2624+'Approvvigionamento energia'!B2624+'Approvvigionamento energia'!I2624</f>
        <v>2003.3234079736044</v>
      </c>
      <c r="K2624">
        <f>IF(MIN(LCOH!$C$18,J2624)&gt;=$P$48*LCOH!$C$18, MIN(LCOH!$C$18,J2624),0)</f>
        <v>1500</v>
      </c>
      <c r="L2624">
        <f t="shared" si="81"/>
        <v>503.32340797360439</v>
      </c>
      <c r="M2624">
        <f>K2624/LCOH!$C$18</f>
        <v>1</v>
      </c>
      <c r="N2624">
        <f>K2624/LCOH!$C$34</f>
        <v>28.901734104046245</v>
      </c>
    </row>
    <row r="2625" spans="1:14" x14ac:dyDescent="0.35">
      <c r="A2625">
        <f>'Profilo fotovoltaico'!B2627*LCOH!$C$20</f>
        <v>409</v>
      </c>
      <c r="B2625">
        <f>'Profilo eolico'!B2627*LCOH!$C$21</f>
        <v>226.5</v>
      </c>
      <c r="C2625">
        <f>$P$35*'Profilo fotovoltaico'!B2627</f>
        <v>3008.0363847374242</v>
      </c>
      <c r="D2625">
        <f>$Q$37*'Profilo eolico'!B2627</f>
        <v>1321.5448036070611</v>
      </c>
      <c r="E2625">
        <f>$P$39*'Profilo fotovoltaico'!B2627+'Approvvigionamento energia'!$Q$39*'Profilo eolico'!B2627</f>
        <v>1743.167698889652</v>
      </c>
      <c r="F2625">
        <f>$P$41*'Profilo fotovoltaico'!B2627+'Approvvigionamento energia'!$Q$41*'Profilo eolico'!B2627</f>
        <v>2164.7905941722429</v>
      </c>
      <c r="G2625">
        <f>$P$43*'Profilo fotovoltaico'!B2627+'Approvvigionamento energia'!$Q$43*'Profilo eolico'!B2627</f>
        <v>2586.4134894548338</v>
      </c>
      <c r="H2625">
        <f t="shared" si="80"/>
        <v>1138.4335154826958</v>
      </c>
      <c r="I2625">
        <f>IF(LCOH!$C$28=Menu!$A$1,'Approvvigionamento energia'!C2625,0)+IF(LCOH!$C$28=Menu!$A$2,'Approvvigionamento energia'!D2625,0)+IF(LCOH!$C$28=Menu!$A$3,'Approvvigionamento energia'!E2625,0)+IF(LCOH!$C$28=Menu!$A$4,'Approvvigionamento energia'!F2625,0)+IF(LCOH!$C$28=Menu!$A$5,'Approvvigionamento energia'!G2625,0)+IF(LCOH!$C$28=Menu!$A$6,'Approvvigionamento energia'!H2625,0)</f>
        <v>2164.7905941722429</v>
      </c>
      <c r="J2625">
        <f>'Approvvigionamento energia'!A2625+'Approvvigionamento energia'!B2625+'Approvvigionamento energia'!I2625</f>
        <v>2800.2905941722429</v>
      </c>
      <c r="K2625">
        <f>IF(MIN(LCOH!$C$18,J2625)&gt;=$P$48*LCOH!$C$18, MIN(LCOH!$C$18,J2625),0)</f>
        <v>1500</v>
      </c>
      <c r="L2625">
        <f t="shared" si="81"/>
        <v>1300.2905941722429</v>
      </c>
      <c r="M2625">
        <f>K2625/LCOH!$C$18</f>
        <v>1</v>
      </c>
      <c r="N2625">
        <f>K2625/LCOH!$C$34</f>
        <v>28.901734104046245</v>
      </c>
    </row>
    <row r="2626" spans="1:14" x14ac:dyDescent="0.35">
      <c r="A2626">
        <f>'Profilo fotovoltaico'!B2628*LCOH!$C$20</f>
        <v>538</v>
      </c>
      <c r="B2626">
        <f>'Profilo eolico'!B2628*LCOH!$C$21</f>
        <v>225.6</v>
      </c>
      <c r="C2626">
        <f>$P$35*'Profilo fotovoltaico'!B2628</f>
        <v>3956.7813569406712</v>
      </c>
      <c r="D2626">
        <f>$Q$37*'Profilo eolico'!B2628</f>
        <v>1316.2936322019998</v>
      </c>
      <c r="E2626">
        <f>$P$39*'Profilo fotovoltaico'!B2628+'Approvvigionamento energia'!$Q$39*'Profilo eolico'!B2628</f>
        <v>1976.4155633866676</v>
      </c>
      <c r="F2626">
        <f>$P$41*'Profilo fotovoltaico'!B2628+'Approvvigionamento energia'!$Q$41*'Profilo eolico'!B2628</f>
        <v>2636.5374945713356</v>
      </c>
      <c r="G2626">
        <f>$P$43*'Profilo fotovoltaico'!B2628+'Approvvigionamento energia'!$Q$43*'Profilo eolico'!B2628</f>
        <v>3296.6594257560032</v>
      </c>
      <c r="H2626">
        <f t="shared" ref="H2626:H2689" si="82">$P$45</f>
        <v>1138.4335154826958</v>
      </c>
      <c r="I2626">
        <f>IF(LCOH!$C$28=Menu!$A$1,'Approvvigionamento energia'!C2626,0)+IF(LCOH!$C$28=Menu!$A$2,'Approvvigionamento energia'!D2626,0)+IF(LCOH!$C$28=Menu!$A$3,'Approvvigionamento energia'!E2626,0)+IF(LCOH!$C$28=Menu!$A$4,'Approvvigionamento energia'!F2626,0)+IF(LCOH!$C$28=Menu!$A$5,'Approvvigionamento energia'!G2626,0)+IF(LCOH!$C$28=Menu!$A$6,'Approvvigionamento energia'!H2626,0)</f>
        <v>2636.5374945713356</v>
      </c>
      <c r="J2626">
        <f>'Approvvigionamento energia'!A2626+'Approvvigionamento energia'!B2626+'Approvvigionamento energia'!I2626</f>
        <v>3400.1374945713355</v>
      </c>
      <c r="K2626">
        <f>IF(MIN(LCOH!$C$18,J2626)&gt;=$P$48*LCOH!$C$18, MIN(LCOH!$C$18,J2626),0)</f>
        <v>1500</v>
      </c>
      <c r="L2626">
        <f t="shared" si="81"/>
        <v>1900.1374945713355</v>
      </c>
      <c r="M2626">
        <f>K2626/LCOH!$C$18</f>
        <v>1</v>
      </c>
      <c r="N2626">
        <f>K2626/LCOH!$C$34</f>
        <v>28.901734104046245</v>
      </c>
    </row>
    <row r="2627" spans="1:14" x14ac:dyDescent="0.35">
      <c r="A2627">
        <f>'Profilo fotovoltaico'!B2629*LCOH!$C$20</f>
        <v>623</v>
      </c>
      <c r="B2627">
        <f>'Profilo eolico'!B2629*LCOH!$C$21</f>
        <v>233.5</v>
      </c>
      <c r="C2627">
        <f>$P$35*'Profilo fotovoltaico'!B2629</f>
        <v>4581.9233928885469</v>
      </c>
      <c r="D2627">
        <f>$Q$37*'Profilo eolico'!B2629</f>
        <v>1362.387247868648</v>
      </c>
      <c r="E2627">
        <f>$P$39*'Profilo fotovoltaico'!B2629+'Approvvigionamento energia'!$Q$39*'Profilo eolico'!B2629</f>
        <v>2167.2712841236225</v>
      </c>
      <c r="F2627">
        <f>$P$41*'Profilo fotovoltaico'!B2629+'Approvvigionamento energia'!$Q$41*'Profilo eolico'!B2629</f>
        <v>2972.1553203785975</v>
      </c>
      <c r="G2627">
        <f>$P$43*'Profilo fotovoltaico'!B2629+'Approvvigionamento energia'!$Q$43*'Profilo eolico'!B2629</f>
        <v>3777.039356633572</v>
      </c>
      <c r="H2627">
        <f t="shared" si="82"/>
        <v>1138.4335154826958</v>
      </c>
      <c r="I2627">
        <f>IF(LCOH!$C$28=Menu!$A$1,'Approvvigionamento energia'!C2627,0)+IF(LCOH!$C$28=Menu!$A$2,'Approvvigionamento energia'!D2627,0)+IF(LCOH!$C$28=Menu!$A$3,'Approvvigionamento energia'!E2627,0)+IF(LCOH!$C$28=Menu!$A$4,'Approvvigionamento energia'!F2627,0)+IF(LCOH!$C$28=Menu!$A$5,'Approvvigionamento energia'!G2627,0)+IF(LCOH!$C$28=Menu!$A$6,'Approvvigionamento energia'!H2627,0)</f>
        <v>2972.1553203785975</v>
      </c>
      <c r="J2627">
        <f>'Approvvigionamento energia'!A2627+'Approvvigionamento energia'!B2627+'Approvvigionamento energia'!I2627</f>
        <v>3828.6553203785975</v>
      </c>
      <c r="K2627">
        <f>IF(MIN(LCOH!$C$18,J2627)&gt;=$P$48*LCOH!$C$18, MIN(LCOH!$C$18,J2627),0)</f>
        <v>1500</v>
      </c>
      <c r="L2627">
        <f t="shared" ref="L2627:L2690" si="83">J2627-K2627</f>
        <v>2328.6553203785975</v>
      </c>
      <c r="M2627">
        <f>K2627/LCOH!$C$18</f>
        <v>1</v>
      </c>
      <c r="N2627">
        <f>K2627/LCOH!$C$34</f>
        <v>28.901734104046245</v>
      </c>
    </row>
    <row r="2628" spans="1:14" x14ac:dyDescent="0.35">
      <c r="A2628">
        <f>'Profilo fotovoltaico'!B2630*LCOH!$C$20</f>
        <v>679</v>
      </c>
      <c r="B2628">
        <f>'Profilo eolico'!B2630*LCOH!$C$21</f>
        <v>248.79999999999998</v>
      </c>
      <c r="C2628">
        <f>$P$35*'Profilo fotovoltaico'!B2630</f>
        <v>4993.7816753953821</v>
      </c>
      <c r="D2628">
        <f>$Q$37*'Profilo eolico'!B2630</f>
        <v>1451.6571617546879</v>
      </c>
      <c r="E2628">
        <f>$P$39*'Profilo fotovoltaico'!B2630+'Approvvigionamento energia'!$Q$39*'Profilo eolico'!B2630</f>
        <v>2337.1882901648614</v>
      </c>
      <c r="F2628">
        <f>$P$41*'Profilo fotovoltaico'!B2630+'Approvvigionamento energia'!$Q$41*'Profilo eolico'!B2630</f>
        <v>3222.719418575035</v>
      </c>
      <c r="G2628">
        <f>$P$43*'Profilo fotovoltaico'!B2630+'Approvvigionamento energia'!$Q$43*'Profilo eolico'!B2630</f>
        <v>4108.2505469852094</v>
      </c>
      <c r="H2628">
        <f t="shared" si="82"/>
        <v>1138.4335154826958</v>
      </c>
      <c r="I2628">
        <f>IF(LCOH!$C$28=Menu!$A$1,'Approvvigionamento energia'!C2628,0)+IF(LCOH!$C$28=Menu!$A$2,'Approvvigionamento energia'!D2628,0)+IF(LCOH!$C$28=Menu!$A$3,'Approvvigionamento energia'!E2628,0)+IF(LCOH!$C$28=Menu!$A$4,'Approvvigionamento energia'!F2628,0)+IF(LCOH!$C$28=Menu!$A$5,'Approvvigionamento energia'!G2628,0)+IF(LCOH!$C$28=Menu!$A$6,'Approvvigionamento energia'!H2628,0)</f>
        <v>3222.719418575035</v>
      </c>
      <c r="J2628">
        <f>'Approvvigionamento energia'!A2628+'Approvvigionamento energia'!B2628+'Approvvigionamento energia'!I2628</f>
        <v>4150.5194185750352</v>
      </c>
      <c r="K2628">
        <f>IF(MIN(LCOH!$C$18,J2628)&gt;=$P$48*LCOH!$C$18, MIN(LCOH!$C$18,J2628),0)</f>
        <v>1500</v>
      </c>
      <c r="L2628">
        <f t="shared" si="83"/>
        <v>2650.5194185750352</v>
      </c>
      <c r="M2628">
        <f>K2628/LCOH!$C$18</f>
        <v>1</v>
      </c>
      <c r="N2628">
        <f>K2628/LCOH!$C$34</f>
        <v>28.901734104046245</v>
      </c>
    </row>
    <row r="2629" spans="1:14" x14ac:dyDescent="0.35">
      <c r="A2629">
        <f>'Profilo fotovoltaico'!B2631*LCOH!$C$20</f>
        <v>693</v>
      </c>
      <c r="B2629">
        <f>'Profilo eolico'!B2631*LCOH!$C$21</f>
        <v>258.2</v>
      </c>
      <c r="C2629">
        <f>$P$35*'Profilo fotovoltaico'!B2631</f>
        <v>5096.7462460220904</v>
      </c>
      <c r="D2629">
        <f>$Q$37*'Profilo eolico'!B2631</f>
        <v>1506.5027297631045</v>
      </c>
      <c r="E2629">
        <f>$P$39*'Profilo fotovoltaico'!B2631+'Approvvigionamento energia'!$Q$39*'Profilo eolico'!B2631</f>
        <v>2404.0636088278507</v>
      </c>
      <c r="F2629">
        <f>$P$41*'Profilo fotovoltaico'!B2631+'Approvvigionamento energia'!$Q$41*'Profilo eolico'!B2631</f>
        <v>3301.6244878925972</v>
      </c>
      <c r="G2629">
        <f>$P$43*'Profilo fotovoltaico'!B2631+'Approvvigionamento energia'!$Q$43*'Profilo eolico'!B2631</f>
        <v>4199.1853669573447</v>
      </c>
      <c r="H2629">
        <f t="shared" si="82"/>
        <v>1138.4335154826958</v>
      </c>
      <c r="I2629">
        <f>IF(LCOH!$C$28=Menu!$A$1,'Approvvigionamento energia'!C2629,0)+IF(LCOH!$C$28=Menu!$A$2,'Approvvigionamento energia'!D2629,0)+IF(LCOH!$C$28=Menu!$A$3,'Approvvigionamento energia'!E2629,0)+IF(LCOH!$C$28=Menu!$A$4,'Approvvigionamento energia'!F2629,0)+IF(LCOH!$C$28=Menu!$A$5,'Approvvigionamento energia'!G2629,0)+IF(LCOH!$C$28=Menu!$A$6,'Approvvigionamento energia'!H2629,0)</f>
        <v>3301.6244878925972</v>
      </c>
      <c r="J2629">
        <f>'Approvvigionamento energia'!A2629+'Approvvigionamento energia'!B2629+'Approvvigionamento energia'!I2629</f>
        <v>4252.8244878925971</v>
      </c>
      <c r="K2629">
        <f>IF(MIN(LCOH!$C$18,J2629)&gt;=$P$48*LCOH!$C$18, MIN(LCOH!$C$18,J2629),0)</f>
        <v>1500</v>
      </c>
      <c r="L2629">
        <f t="shared" si="83"/>
        <v>2752.8244878925971</v>
      </c>
      <c r="M2629">
        <f>K2629/LCOH!$C$18</f>
        <v>1</v>
      </c>
      <c r="N2629">
        <f>K2629/LCOH!$C$34</f>
        <v>28.901734104046245</v>
      </c>
    </row>
    <row r="2630" spans="1:14" x14ac:dyDescent="0.35">
      <c r="A2630">
        <f>'Profilo fotovoltaico'!B2632*LCOH!$C$20</f>
        <v>661</v>
      </c>
      <c r="B2630">
        <f>'Profilo eolico'!B2632*LCOH!$C$21</f>
        <v>263.29999999999995</v>
      </c>
      <c r="C2630">
        <f>$P$35*'Profilo fotovoltaico'!B2632</f>
        <v>4861.3986560181856</v>
      </c>
      <c r="D2630">
        <f>$Q$37*'Profilo eolico'!B2632</f>
        <v>1536.2593677251177</v>
      </c>
      <c r="E2630">
        <f>$P$39*'Profilo fotovoltaico'!B2632+'Approvvigionamento energia'!$Q$39*'Profilo eolico'!B2632</f>
        <v>2367.5441897983847</v>
      </c>
      <c r="F2630">
        <f>$P$41*'Profilo fotovoltaico'!B2632+'Approvvigionamento energia'!$Q$41*'Profilo eolico'!B2632</f>
        <v>3198.8290118716518</v>
      </c>
      <c r="G2630">
        <f>$P$43*'Profilo fotovoltaico'!B2632+'Approvvigionamento energia'!$Q$43*'Profilo eolico'!B2632</f>
        <v>4030.1138339449185</v>
      </c>
      <c r="H2630">
        <f t="shared" si="82"/>
        <v>1138.4335154826958</v>
      </c>
      <c r="I2630">
        <f>IF(LCOH!$C$28=Menu!$A$1,'Approvvigionamento energia'!C2630,0)+IF(LCOH!$C$28=Menu!$A$2,'Approvvigionamento energia'!D2630,0)+IF(LCOH!$C$28=Menu!$A$3,'Approvvigionamento energia'!E2630,0)+IF(LCOH!$C$28=Menu!$A$4,'Approvvigionamento energia'!F2630,0)+IF(LCOH!$C$28=Menu!$A$5,'Approvvigionamento energia'!G2630,0)+IF(LCOH!$C$28=Menu!$A$6,'Approvvigionamento energia'!H2630,0)</f>
        <v>3198.8290118716518</v>
      </c>
      <c r="J2630">
        <f>'Approvvigionamento energia'!A2630+'Approvvigionamento energia'!B2630+'Approvvigionamento energia'!I2630</f>
        <v>4123.1290118716515</v>
      </c>
      <c r="K2630">
        <f>IF(MIN(LCOH!$C$18,J2630)&gt;=$P$48*LCOH!$C$18, MIN(LCOH!$C$18,J2630),0)</f>
        <v>1500</v>
      </c>
      <c r="L2630">
        <f t="shared" si="83"/>
        <v>2623.1290118716515</v>
      </c>
      <c r="M2630">
        <f>K2630/LCOH!$C$18</f>
        <v>1</v>
      </c>
      <c r="N2630">
        <f>K2630/LCOH!$C$34</f>
        <v>28.901734104046245</v>
      </c>
    </row>
    <row r="2631" spans="1:14" x14ac:dyDescent="0.35">
      <c r="A2631">
        <f>'Profilo fotovoltaico'!B2633*LCOH!$C$20</f>
        <v>582</v>
      </c>
      <c r="B2631">
        <f>'Profilo eolico'!B2633*LCOH!$C$21</f>
        <v>273.7</v>
      </c>
      <c r="C2631">
        <f>$P$35*'Profilo fotovoltaico'!B2633</f>
        <v>4280.3842931960417</v>
      </c>
      <c r="D2631">
        <f>$Q$37*'Profilo eolico'!B2633</f>
        <v>1596.9395706280468</v>
      </c>
      <c r="E2631">
        <f>$P$39*'Profilo fotovoltaico'!B2633+'Approvvigionamento energia'!$Q$39*'Profilo eolico'!B2633</f>
        <v>2267.8007512700456</v>
      </c>
      <c r="F2631">
        <f>$P$41*'Profilo fotovoltaico'!B2633+'Approvvigionamento energia'!$Q$41*'Profilo eolico'!B2633</f>
        <v>2938.6619319120441</v>
      </c>
      <c r="G2631">
        <f>$P$43*'Profilo fotovoltaico'!B2633+'Approvvigionamento energia'!$Q$43*'Profilo eolico'!B2633</f>
        <v>3609.5231125540431</v>
      </c>
      <c r="H2631">
        <f t="shared" si="82"/>
        <v>1138.4335154826958</v>
      </c>
      <c r="I2631">
        <f>IF(LCOH!$C$28=Menu!$A$1,'Approvvigionamento energia'!C2631,0)+IF(LCOH!$C$28=Menu!$A$2,'Approvvigionamento energia'!D2631,0)+IF(LCOH!$C$28=Menu!$A$3,'Approvvigionamento energia'!E2631,0)+IF(LCOH!$C$28=Menu!$A$4,'Approvvigionamento energia'!F2631,0)+IF(LCOH!$C$28=Menu!$A$5,'Approvvigionamento energia'!G2631,0)+IF(LCOH!$C$28=Menu!$A$6,'Approvvigionamento energia'!H2631,0)</f>
        <v>2938.6619319120441</v>
      </c>
      <c r="J2631">
        <f>'Approvvigionamento energia'!A2631+'Approvvigionamento energia'!B2631+'Approvvigionamento energia'!I2631</f>
        <v>3794.3619319120444</v>
      </c>
      <c r="K2631">
        <f>IF(MIN(LCOH!$C$18,J2631)&gt;=$P$48*LCOH!$C$18, MIN(LCOH!$C$18,J2631),0)</f>
        <v>1500</v>
      </c>
      <c r="L2631">
        <f t="shared" si="83"/>
        <v>2294.3619319120444</v>
      </c>
      <c r="M2631">
        <f>K2631/LCOH!$C$18</f>
        <v>1</v>
      </c>
      <c r="N2631">
        <f>K2631/LCOH!$C$34</f>
        <v>28.901734104046245</v>
      </c>
    </row>
    <row r="2632" spans="1:14" x14ac:dyDescent="0.35">
      <c r="A2632">
        <f>'Profilo fotovoltaico'!B2634*LCOH!$C$20</f>
        <v>469</v>
      </c>
      <c r="B2632">
        <f>'Profilo eolico'!B2634*LCOH!$C$21</f>
        <v>271.60000000000002</v>
      </c>
      <c r="C2632">
        <f>$P$35*'Profilo fotovoltaico'!B2634</f>
        <v>3449.3131159947484</v>
      </c>
      <c r="D2632">
        <f>$Q$37*'Profilo eolico'!B2634</f>
        <v>1584.6868373495709</v>
      </c>
      <c r="E2632">
        <f>$P$39*'Profilo fotovoltaico'!B2634+'Approvvigionamento energia'!$Q$39*'Profilo eolico'!B2634</f>
        <v>2050.8434070108651</v>
      </c>
      <c r="F2632">
        <f>$P$41*'Profilo fotovoltaico'!B2634+'Approvvigionamento energia'!$Q$41*'Profilo eolico'!B2634</f>
        <v>2516.9999766721594</v>
      </c>
      <c r="G2632">
        <f>$P$43*'Profilo fotovoltaico'!B2634+'Approvvigionamento energia'!$Q$43*'Profilo eolico'!B2634</f>
        <v>2983.1565463334541</v>
      </c>
      <c r="H2632">
        <f t="shared" si="82"/>
        <v>1138.4335154826958</v>
      </c>
      <c r="I2632">
        <f>IF(LCOH!$C$28=Menu!$A$1,'Approvvigionamento energia'!C2632,0)+IF(LCOH!$C$28=Menu!$A$2,'Approvvigionamento energia'!D2632,0)+IF(LCOH!$C$28=Menu!$A$3,'Approvvigionamento energia'!E2632,0)+IF(LCOH!$C$28=Menu!$A$4,'Approvvigionamento energia'!F2632,0)+IF(LCOH!$C$28=Menu!$A$5,'Approvvigionamento energia'!G2632,0)+IF(LCOH!$C$28=Menu!$A$6,'Approvvigionamento energia'!H2632,0)</f>
        <v>2516.9999766721594</v>
      </c>
      <c r="J2632">
        <f>'Approvvigionamento energia'!A2632+'Approvvigionamento energia'!B2632+'Approvvigionamento energia'!I2632</f>
        <v>3257.5999766721593</v>
      </c>
      <c r="K2632">
        <f>IF(MIN(LCOH!$C$18,J2632)&gt;=$P$48*LCOH!$C$18, MIN(LCOH!$C$18,J2632),0)</f>
        <v>1500</v>
      </c>
      <c r="L2632">
        <f t="shared" si="83"/>
        <v>1757.5999766721593</v>
      </c>
      <c r="M2632">
        <f>K2632/LCOH!$C$18</f>
        <v>1</v>
      </c>
      <c r="N2632">
        <f>K2632/LCOH!$C$34</f>
        <v>28.901734104046245</v>
      </c>
    </row>
    <row r="2633" spans="1:14" x14ac:dyDescent="0.35">
      <c r="A2633">
        <f>'Profilo fotovoltaico'!B2635*LCOH!$C$20</f>
        <v>329</v>
      </c>
      <c r="B2633">
        <f>'Profilo eolico'!B2635*LCOH!$C$21</f>
        <v>289.5</v>
      </c>
      <c r="C2633">
        <f>$P$35*'Profilo fotovoltaico'!B2635</f>
        <v>2419.6674097276596</v>
      </c>
      <c r="D2633">
        <f>$Q$37*'Profilo eolico'!B2635</f>
        <v>1689.1268019613428</v>
      </c>
      <c r="E2633">
        <f>$P$39*'Profilo fotovoltaico'!B2635+'Approvvigionamento energia'!$Q$39*'Profilo eolico'!B2635</f>
        <v>1871.761953902922</v>
      </c>
      <c r="F2633">
        <f>$P$41*'Profilo fotovoltaico'!B2635+'Approvvigionamento energia'!$Q$41*'Profilo eolico'!B2635</f>
        <v>2054.3971058445013</v>
      </c>
      <c r="G2633">
        <f>$P$43*'Profilo fotovoltaico'!B2635+'Approvvigionamento energia'!$Q$43*'Profilo eolico'!B2635</f>
        <v>2237.0322577860807</v>
      </c>
      <c r="H2633">
        <f t="shared" si="82"/>
        <v>1138.4335154826958</v>
      </c>
      <c r="I2633">
        <f>IF(LCOH!$C$28=Menu!$A$1,'Approvvigionamento energia'!C2633,0)+IF(LCOH!$C$28=Menu!$A$2,'Approvvigionamento energia'!D2633,0)+IF(LCOH!$C$28=Menu!$A$3,'Approvvigionamento energia'!E2633,0)+IF(LCOH!$C$28=Menu!$A$4,'Approvvigionamento energia'!F2633,0)+IF(LCOH!$C$28=Menu!$A$5,'Approvvigionamento energia'!G2633,0)+IF(LCOH!$C$28=Menu!$A$6,'Approvvigionamento energia'!H2633,0)</f>
        <v>2054.3971058445013</v>
      </c>
      <c r="J2633">
        <f>'Approvvigionamento energia'!A2633+'Approvvigionamento energia'!B2633+'Approvvigionamento energia'!I2633</f>
        <v>2672.8971058445013</v>
      </c>
      <c r="K2633">
        <f>IF(MIN(LCOH!$C$18,J2633)&gt;=$P$48*LCOH!$C$18, MIN(LCOH!$C$18,J2633),0)</f>
        <v>1500</v>
      </c>
      <c r="L2633">
        <f t="shared" si="83"/>
        <v>1172.8971058445013</v>
      </c>
      <c r="M2633">
        <f>K2633/LCOH!$C$18</f>
        <v>1</v>
      </c>
      <c r="N2633">
        <f>K2633/LCOH!$C$34</f>
        <v>28.901734104046245</v>
      </c>
    </row>
    <row r="2634" spans="1:14" x14ac:dyDescent="0.35">
      <c r="A2634">
        <f>'Profilo fotovoltaico'!B2636*LCOH!$C$20</f>
        <v>171</v>
      </c>
      <c r="B2634">
        <f>'Profilo eolico'!B2636*LCOH!$C$21</f>
        <v>325.10000000000002</v>
      </c>
      <c r="C2634">
        <f>$P$35*'Profilo fotovoltaico'!B2636</f>
        <v>1257.6386840833732</v>
      </c>
      <c r="D2634">
        <f>$Q$37*'Profilo eolico'!B2636</f>
        <v>1896.8398042059848</v>
      </c>
      <c r="E2634">
        <f>$P$39*'Profilo fotovoltaico'!B2636+'Approvvigionamento energia'!$Q$39*'Profilo eolico'!B2636</f>
        <v>1737.0395241753317</v>
      </c>
      <c r="F2634">
        <f>$P$41*'Profilo fotovoltaico'!B2636+'Approvvigionamento energia'!$Q$41*'Profilo eolico'!B2636</f>
        <v>1577.2392441446791</v>
      </c>
      <c r="G2634">
        <f>$P$43*'Profilo fotovoltaico'!B2636+'Approvvigionamento energia'!$Q$43*'Profilo eolico'!B2636</f>
        <v>1417.438964114026</v>
      </c>
      <c r="H2634">
        <f t="shared" si="82"/>
        <v>1138.4335154826958</v>
      </c>
      <c r="I2634">
        <f>IF(LCOH!$C$28=Menu!$A$1,'Approvvigionamento energia'!C2634,0)+IF(LCOH!$C$28=Menu!$A$2,'Approvvigionamento energia'!D2634,0)+IF(LCOH!$C$28=Menu!$A$3,'Approvvigionamento energia'!E2634,0)+IF(LCOH!$C$28=Menu!$A$4,'Approvvigionamento energia'!F2634,0)+IF(LCOH!$C$28=Menu!$A$5,'Approvvigionamento energia'!G2634,0)+IF(LCOH!$C$28=Menu!$A$6,'Approvvigionamento energia'!H2634,0)</f>
        <v>1577.2392441446791</v>
      </c>
      <c r="J2634">
        <f>'Approvvigionamento energia'!A2634+'Approvvigionamento energia'!B2634+'Approvvigionamento energia'!I2634</f>
        <v>2073.339244144679</v>
      </c>
      <c r="K2634">
        <f>IF(MIN(LCOH!$C$18,J2634)&gt;=$P$48*LCOH!$C$18, MIN(LCOH!$C$18,J2634),0)</f>
        <v>1500</v>
      </c>
      <c r="L2634">
        <f t="shared" si="83"/>
        <v>573.33924414467901</v>
      </c>
      <c r="M2634">
        <f>K2634/LCOH!$C$18</f>
        <v>1</v>
      </c>
      <c r="N2634">
        <f>K2634/LCOH!$C$34</f>
        <v>28.901734104046245</v>
      </c>
    </row>
    <row r="2635" spans="1:14" x14ac:dyDescent="0.35">
      <c r="A2635">
        <f>'Profilo fotovoltaico'!B2637*LCOH!$C$20</f>
        <v>38</v>
      </c>
      <c r="B2635">
        <f>'Profilo eolico'!B2637*LCOH!$C$21</f>
        <v>328</v>
      </c>
      <c r="C2635">
        <f>$P$35*'Profilo fotovoltaico'!B2637</f>
        <v>279.47526312963845</v>
      </c>
      <c r="D2635">
        <f>$Q$37*'Profilo eolico'!B2637</f>
        <v>1913.760245400071</v>
      </c>
      <c r="E2635">
        <f>$P$39*'Profilo fotovoltaico'!B2637+'Approvvigionamento energia'!$Q$39*'Profilo eolico'!B2637</f>
        <v>1505.1889998324627</v>
      </c>
      <c r="F2635">
        <f>$P$41*'Profilo fotovoltaico'!B2637+'Approvvigionamento energia'!$Q$41*'Profilo eolico'!B2637</f>
        <v>1096.6177542648547</v>
      </c>
      <c r="G2635">
        <f>$P$43*'Profilo fotovoltaico'!B2637+'Approvvigionamento energia'!$Q$43*'Profilo eolico'!B2637</f>
        <v>688.04650869724662</v>
      </c>
      <c r="H2635">
        <f t="shared" si="82"/>
        <v>1138.4335154826958</v>
      </c>
      <c r="I2635">
        <f>IF(LCOH!$C$28=Menu!$A$1,'Approvvigionamento energia'!C2635,0)+IF(LCOH!$C$28=Menu!$A$2,'Approvvigionamento energia'!D2635,0)+IF(LCOH!$C$28=Menu!$A$3,'Approvvigionamento energia'!E2635,0)+IF(LCOH!$C$28=Menu!$A$4,'Approvvigionamento energia'!F2635,0)+IF(LCOH!$C$28=Menu!$A$5,'Approvvigionamento energia'!G2635,0)+IF(LCOH!$C$28=Menu!$A$6,'Approvvigionamento energia'!H2635,0)</f>
        <v>1096.6177542648547</v>
      </c>
      <c r="J2635">
        <f>'Approvvigionamento energia'!A2635+'Approvvigionamento energia'!B2635+'Approvvigionamento energia'!I2635</f>
        <v>1462.6177542648547</v>
      </c>
      <c r="K2635">
        <f>IF(MIN(LCOH!$C$18,J2635)&gt;=$P$48*LCOH!$C$18, MIN(LCOH!$C$18,J2635),0)</f>
        <v>1462.6177542648547</v>
      </c>
      <c r="L2635">
        <f t="shared" si="83"/>
        <v>0</v>
      </c>
      <c r="M2635">
        <f>K2635/LCOH!$C$18</f>
        <v>0.97507850284323649</v>
      </c>
      <c r="N2635">
        <f>K2635/LCOH!$C$34</f>
        <v>28.181459619746722</v>
      </c>
    </row>
    <row r="2636" spans="1:14" x14ac:dyDescent="0.35">
      <c r="A2636">
        <f>'Profilo fotovoltaico'!B2638*LCOH!$C$20</f>
        <v>0</v>
      </c>
      <c r="B2636">
        <f>'Profilo eolico'!B2638*LCOH!$C$21</f>
        <v>317</v>
      </c>
      <c r="C2636">
        <f>$P$35*'Profilo fotovoltaico'!B2638</f>
        <v>0</v>
      </c>
      <c r="D2636">
        <f>$Q$37*'Profilo eolico'!B2638</f>
        <v>1849.5792615604344</v>
      </c>
      <c r="E2636">
        <f>$P$39*'Profilo fotovoltaico'!B2638+'Approvvigionamento energia'!$Q$39*'Profilo eolico'!B2638</f>
        <v>1387.1844461703256</v>
      </c>
      <c r="F2636">
        <f>$P$41*'Profilo fotovoltaico'!B2638+'Approvvigionamento energia'!$Q$41*'Profilo eolico'!B2638</f>
        <v>924.78963078021718</v>
      </c>
      <c r="G2636">
        <f>$P$43*'Profilo fotovoltaico'!B2638+'Approvvigionamento energia'!$Q$43*'Profilo eolico'!B2638</f>
        <v>462.39481539010859</v>
      </c>
      <c r="H2636">
        <f t="shared" si="82"/>
        <v>1138.4335154826958</v>
      </c>
      <c r="I2636">
        <f>IF(LCOH!$C$28=Menu!$A$1,'Approvvigionamento energia'!C2636,0)+IF(LCOH!$C$28=Menu!$A$2,'Approvvigionamento energia'!D2636,0)+IF(LCOH!$C$28=Menu!$A$3,'Approvvigionamento energia'!E2636,0)+IF(LCOH!$C$28=Menu!$A$4,'Approvvigionamento energia'!F2636,0)+IF(LCOH!$C$28=Menu!$A$5,'Approvvigionamento energia'!G2636,0)+IF(LCOH!$C$28=Menu!$A$6,'Approvvigionamento energia'!H2636,0)</f>
        <v>924.78963078021718</v>
      </c>
      <c r="J2636">
        <f>'Approvvigionamento energia'!A2636+'Approvvigionamento energia'!B2636+'Approvvigionamento energia'!I2636</f>
        <v>1241.7896307802171</v>
      </c>
      <c r="K2636">
        <f>IF(MIN(LCOH!$C$18,J2636)&gt;=$P$48*LCOH!$C$18, MIN(LCOH!$C$18,J2636),0)</f>
        <v>1241.7896307802171</v>
      </c>
      <c r="L2636">
        <f t="shared" si="83"/>
        <v>0</v>
      </c>
      <c r="M2636">
        <f>K2636/LCOH!$C$18</f>
        <v>0.8278597538534781</v>
      </c>
      <c r="N2636">
        <f>K2636/LCOH!$C$34</f>
        <v>23.926582481314394</v>
      </c>
    </row>
    <row r="2637" spans="1:14" x14ac:dyDescent="0.35">
      <c r="A2637">
        <f>'Profilo fotovoltaico'!B2639*LCOH!$C$20</f>
        <v>0</v>
      </c>
      <c r="B2637">
        <f>'Profilo eolico'!B2639*LCOH!$C$21</f>
        <v>326.79999999999995</v>
      </c>
      <c r="C2637">
        <f>$P$35*'Profilo fotovoltaico'!B2639</f>
        <v>0</v>
      </c>
      <c r="D2637">
        <f>$Q$37*'Profilo eolico'!B2639</f>
        <v>1906.7586835266559</v>
      </c>
      <c r="E2637">
        <f>$P$39*'Profilo fotovoltaico'!B2639+'Approvvigionamento energia'!$Q$39*'Profilo eolico'!B2639</f>
        <v>1430.0690126449917</v>
      </c>
      <c r="F2637">
        <f>$P$41*'Profilo fotovoltaico'!B2639+'Approvvigionamento energia'!$Q$41*'Profilo eolico'!B2639</f>
        <v>953.37934176332794</v>
      </c>
      <c r="G2637">
        <f>$P$43*'Profilo fotovoltaico'!B2639+'Approvvigionamento energia'!$Q$43*'Profilo eolico'!B2639</f>
        <v>476.68967088166397</v>
      </c>
      <c r="H2637">
        <f t="shared" si="82"/>
        <v>1138.4335154826958</v>
      </c>
      <c r="I2637">
        <f>IF(LCOH!$C$28=Menu!$A$1,'Approvvigionamento energia'!C2637,0)+IF(LCOH!$C$28=Menu!$A$2,'Approvvigionamento energia'!D2637,0)+IF(LCOH!$C$28=Menu!$A$3,'Approvvigionamento energia'!E2637,0)+IF(LCOH!$C$28=Menu!$A$4,'Approvvigionamento energia'!F2637,0)+IF(LCOH!$C$28=Menu!$A$5,'Approvvigionamento energia'!G2637,0)+IF(LCOH!$C$28=Menu!$A$6,'Approvvigionamento energia'!H2637,0)</f>
        <v>953.37934176332794</v>
      </c>
      <c r="J2637">
        <f>'Approvvigionamento energia'!A2637+'Approvvigionamento energia'!B2637+'Approvvigionamento energia'!I2637</f>
        <v>1280.179341763328</v>
      </c>
      <c r="K2637">
        <f>IF(MIN(LCOH!$C$18,J2637)&gt;=$P$48*LCOH!$C$18, MIN(LCOH!$C$18,J2637),0)</f>
        <v>1280.179341763328</v>
      </c>
      <c r="L2637">
        <f t="shared" si="83"/>
        <v>0</v>
      </c>
      <c r="M2637">
        <f>K2637/LCOH!$C$18</f>
        <v>0.8534528945088854</v>
      </c>
      <c r="N2637">
        <f>K2637/LCOH!$C$34</f>
        <v>24.666268627424433</v>
      </c>
    </row>
    <row r="2638" spans="1:14" x14ac:dyDescent="0.35">
      <c r="A2638">
        <f>'Profilo fotovoltaico'!B2640*LCOH!$C$20</f>
        <v>0</v>
      </c>
      <c r="B2638">
        <f>'Profilo eolico'!B2640*LCOH!$C$21</f>
        <v>336.8</v>
      </c>
      <c r="C2638">
        <f>$P$35*'Profilo fotovoltaico'!B2640</f>
        <v>0</v>
      </c>
      <c r="D2638">
        <f>$Q$37*'Profilo eolico'!B2640</f>
        <v>1965.1050324717799</v>
      </c>
      <c r="E2638">
        <f>$P$39*'Profilo fotovoltaico'!B2640+'Approvvigionamento energia'!$Q$39*'Profilo eolico'!B2640</f>
        <v>1473.8287743538349</v>
      </c>
      <c r="F2638">
        <f>$P$41*'Profilo fotovoltaico'!B2640+'Approvvigionamento energia'!$Q$41*'Profilo eolico'!B2640</f>
        <v>982.55251623588993</v>
      </c>
      <c r="G2638">
        <f>$P$43*'Profilo fotovoltaico'!B2640+'Approvvigionamento energia'!$Q$43*'Profilo eolico'!B2640</f>
        <v>491.27625811794496</v>
      </c>
      <c r="H2638">
        <f t="shared" si="82"/>
        <v>1138.4335154826958</v>
      </c>
      <c r="I2638">
        <f>IF(LCOH!$C$28=Menu!$A$1,'Approvvigionamento energia'!C2638,0)+IF(LCOH!$C$28=Menu!$A$2,'Approvvigionamento energia'!D2638,0)+IF(LCOH!$C$28=Menu!$A$3,'Approvvigionamento energia'!E2638,0)+IF(LCOH!$C$28=Menu!$A$4,'Approvvigionamento energia'!F2638,0)+IF(LCOH!$C$28=Menu!$A$5,'Approvvigionamento energia'!G2638,0)+IF(LCOH!$C$28=Menu!$A$6,'Approvvigionamento energia'!H2638,0)</f>
        <v>982.55251623588993</v>
      </c>
      <c r="J2638">
        <f>'Approvvigionamento energia'!A2638+'Approvvigionamento energia'!B2638+'Approvvigionamento energia'!I2638</f>
        <v>1319.3525162358899</v>
      </c>
      <c r="K2638">
        <f>IF(MIN(LCOH!$C$18,J2638)&gt;=$P$48*LCOH!$C$18, MIN(LCOH!$C$18,J2638),0)</f>
        <v>1319.3525162358899</v>
      </c>
      <c r="L2638">
        <f t="shared" si="83"/>
        <v>0</v>
      </c>
      <c r="M2638">
        <f>K2638/LCOH!$C$18</f>
        <v>0.87956834415725993</v>
      </c>
      <c r="N2638">
        <f>K2638/LCOH!$C$34</f>
        <v>25.421050409169364</v>
      </c>
    </row>
    <row r="2639" spans="1:14" x14ac:dyDescent="0.35">
      <c r="A2639">
        <f>'Profilo fotovoltaico'!B2641*LCOH!$C$20</f>
        <v>0</v>
      </c>
      <c r="B2639">
        <f>'Profilo eolico'!B2641*LCOH!$C$21</f>
        <v>343.1</v>
      </c>
      <c r="C2639">
        <f>$P$35*'Profilo fotovoltaico'!B2641</f>
        <v>0</v>
      </c>
      <c r="D2639">
        <f>$Q$37*'Profilo eolico'!B2641</f>
        <v>2001.8632323072084</v>
      </c>
      <c r="E2639">
        <f>$P$39*'Profilo fotovoltaico'!B2641+'Approvvigionamento energia'!$Q$39*'Profilo eolico'!B2641</f>
        <v>1501.3974242304062</v>
      </c>
      <c r="F2639">
        <f>$P$41*'Profilo fotovoltaico'!B2641+'Approvvigionamento energia'!$Q$41*'Profilo eolico'!B2641</f>
        <v>1000.9316161536042</v>
      </c>
      <c r="G2639">
        <f>$P$43*'Profilo fotovoltaico'!B2641+'Approvvigionamento energia'!$Q$43*'Profilo eolico'!B2641</f>
        <v>500.46580807680209</v>
      </c>
      <c r="H2639">
        <f t="shared" si="82"/>
        <v>1138.4335154826958</v>
      </c>
      <c r="I2639">
        <f>IF(LCOH!$C$28=Menu!$A$1,'Approvvigionamento energia'!C2639,0)+IF(LCOH!$C$28=Menu!$A$2,'Approvvigionamento energia'!D2639,0)+IF(LCOH!$C$28=Menu!$A$3,'Approvvigionamento energia'!E2639,0)+IF(LCOH!$C$28=Menu!$A$4,'Approvvigionamento energia'!F2639,0)+IF(LCOH!$C$28=Menu!$A$5,'Approvvigionamento energia'!G2639,0)+IF(LCOH!$C$28=Menu!$A$6,'Approvvigionamento energia'!H2639,0)</f>
        <v>1000.9316161536042</v>
      </c>
      <c r="J2639">
        <f>'Approvvigionamento energia'!A2639+'Approvvigionamento energia'!B2639+'Approvvigionamento energia'!I2639</f>
        <v>1344.0316161536043</v>
      </c>
      <c r="K2639">
        <f>IF(MIN(LCOH!$C$18,J2639)&gt;=$P$48*LCOH!$C$18, MIN(LCOH!$C$18,J2639),0)</f>
        <v>1344.0316161536043</v>
      </c>
      <c r="L2639">
        <f t="shared" si="83"/>
        <v>0</v>
      </c>
      <c r="M2639">
        <f>K2639/LCOH!$C$18</f>
        <v>0.89602107743573622</v>
      </c>
      <c r="N2639">
        <f>K2639/LCOH!$C$34</f>
        <v>25.896562931668676</v>
      </c>
    </row>
    <row r="2640" spans="1:14" x14ac:dyDescent="0.35">
      <c r="A2640">
        <f>'Profilo fotovoltaico'!B2642*LCOH!$C$20</f>
        <v>0</v>
      </c>
      <c r="B2640">
        <f>'Profilo eolico'!B2642*LCOH!$C$21</f>
        <v>357.70000000000005</v>
      </c>
      <c r="C2640">
        <f>$P$35*'Profilo fotovoltaico'!B2642</f>
        <v>0</v>
      </c>
      <c r="D2640">
        <f>$Q$37*'Profilo eolico'!B2642</f>
        <v>2087.0489017670893</v>
      </c>
      <c r="E2640">
        <f>$P$39*'Profilo fotovoltaico'!B2642+'Approvvigionamento energia'!$Q$39*'Profilo eolico'!B2642</f>
        <v>1565.2866763253171</v>
      </c>
      <c r="F2640">
        <f>$P$41*'Profilo fotovoltaico'!B2642+'Approvvigionamento energia'!$Q$41*'Profilo eolico'!B2642</f>
        <v>1043.5244508835447</v>
      </c>
      <c r="G2640">
        <f>$P$43*'Profilo fotovoltaico'!B2642+'Approvvigionamento energia'!$Q$43*'Profilo eolico'!B2642</f>
        <v>521.76222544177233</v>
      </c>
      <c r="H2640">
        <f t="shared" si="82"/>
        <v>1138.4335154826958</v>
      </c>
      <c r="I2640">
        <f>IF(LCOH!$C$28=Menu!$A$1,'Approvvigionamento energia'!C2640,0)+IF(LCOH!$C$28=Menu!$A$2,'Approvvigionamento energia'!D2640,0)+IF(LCOH!$C$28=Menu!$A$3,'Approvvigionamento energia'!E2640,0)+IF(LCOH!$C$28=Menu!$A$4,'Approvvigionamento energia'!F2640,0)+IF(LCOH!$C$28=Menu!$A$5,'Approvvigionamento energia'!G2640,0)+IF(LCOH!$C$28=Menu!$A$6,'Approvvigionamento energia'!H2640,0)</f>
        <v>1043.5244508835447</v>
      </c>
      <c r="J2640">
        <f>'Approvvigionamento energia'!A2640+'Approvvigionamento energia'!B2640+'Approvvigionamento energia'!I2640</f>
        <v>1401.2244508835447</v>
      </c>
      <c r="K2640">
        <f>IF(MIN(LCOH!$C$18,J2640)&gt;=$P$48*LCOH!$C$18, MIN(LCOH!$C$18,J2640),0)</f>
        <v>1401.2244508835447</v>
      </c>
      <c r="L2640">
        <f t="shared" si="83"/>
        <v>0</v>
      </c>
      <c r="M2640">
        <f>K2640/LCOH!$C$18</f>
        <v>0.93414963392236317</v>
      </c>
      <c r="N2640">
        <f>K2640/LCOH!$C$34</f>
        <v>26.998544333016277</v>
      </c>
    </row>
    <row r="2641" spans="1:14" x14ac:dyDescent="0.35">
      <c r="A2641">
        <f>'Profilo fotovoltaico'!B2643*LCOH!$C$20</f>
        <v>0</v>
      </c>
      <c r="B2641">
        <f>'Profilo eolico'!B2643*LCOH!$C$21</f>
        <v>366.70000000000005</v>
      </c>
      <c r="C2641">
        <f>$P$35*'Profilo fotovoltaico'!B2643</f>
        <v>0</v>
      </c>
      <c r="D2641">
        <f>$Q$37*'Profilo eolico'!B2643</f>
        <v>2139.5606158177011</v>
      </c>
      <c r="E2641">
        <f>$P$39*'Profilo fotovoltaico'!B2643+'Approvvigionamento energia'!$Q$39*'Profilo eolico'!B2643</f>
        <v>1604.6704618632759</v>
      </c>
      <c r="F2641">
        <f>$P$41*'Profilo fotovoltaico'!B2643+'Approvvigionamento energia'!$Q$41*'Profilo eolico'!B2643</f>
        <v>1069.7803079088505</v>
      </c>
      <c r="G2641">
        <f>$P$43*'Profilo fotovoltaico'!B2643+'Approvvigionamento energia'!$Q$43*'Profilo eolico'!B2643</f>
        <v>534.89015395442527</v>
      </c>
      <c r="H2641">
        <f t="shared" si="82"/>
        <v>1138.4335154826958</v>
      </c>
      <c r="I2641">
        <f>IF(LCOH!$C$28=Menu!$A$1,'Approvvigionamento energia'!C2641,0)+IF(LCOH!$C$28=Menu!$A$2,'Approvvigionamento energia'!D2641,0)+IF(LCOH!$C$28=Menu!$A$3,'Approvvigionamento energia'!E2641,0)+IF(LCOH!$C$28=Menu!$A$4,'Approvvigionamento energia'!F2641,0)+IF(LCOH!$C$28=Menu!$A$5,'Approvvigionamento energia'!G2641,0)+IF(LCOH!$C$28=Menu!$A$6,'Approvvigionamento energia'!H2641,0)</f>
        <v>1069.7803079088505</v>
      </c>
      <c r="J2641">
        <f>'Approvvigionamento energia'!A2641+'Approvvigionamento energia'!B2641+'Approvvigionamento energia'!I2641</f>
        <v>1436.4803079088506</v>
      </c>
      <c r="K2641">
        <f>IF(MIN(LCOH!$C$18,J2641)&gt;=$P$48*LCOH!$C$18, MIN(LCOH!$C$18,J2641),0)</f>
        <v>1436.4803079088506</v>
      </c>
      <c r="L2641">
        <f t="shared" si="83"/>
        <v>0</v>
      </c>
      <c r="M2641">
        <f>K2641/LCOH!$C$18</f>
        <v>0.95765353860590041</v>
      </c>
      <c r="N2641">
        <f>K2641/LCOH!$C$34</f>
        <v>27.677847936586716</v>
      </c>
    </row>
    <row r="2642" spans="1:14" x14ac:dyDescent="0.35">
      <c r="A2642">
        <f>'Profilo fotovoltaico'!B2644*LCOH!$C$20</f>
        <v>0</v>
      </c>
      <c r="B2642">
        <f>'Profilo eolico'!B2644*LCOH!$C$21</f>
        <v>361.70000000000005</v>
      </c>
      <c r="C2642">
        <f>$P$35*'Profilo fotovoltaico'!B2644</f>
        <v>0</v>
      </c>
      <c r="D2642">
        <f>$Q$37*'Profilo eolico'!B2644</f>
        <v>2110.387441345139</v>
      </c>
      <c r="E2642">
        <f>$P$39*'Profilo fotovoltaico'!B2644+'Approvvigionamento energia'!$Q$39*'Profilo eolico'!B2644</f>
        <v>1582.7905810088544</v>
      </c>
      <c r="F2642">
        <f>$P$41*'Profilo fotovoltaico'!B2644+'Approvvigionamento energia'!$Q$41*'Profilo eolico'!B2644</f>
        <v>1055.1937206725695</v>
      </c>
      <c r="G2642">
        <f>$P$43*'Profilo fotovoltaico'!B2644+'Approvvigionamento energia'!$Q$43*'Profilo eolico'!B2644</f>
        <v>527.59686033628475</v>
      </c>
      <c r="H2642">
        <f t="shared" si="82"/>
        <v>1138.4335154826958</v>
      </c>
      <c r="I2642">
        <f>IF(LCOH!$C$28=Menu!$A$1,'Approvvigionamento energia'!C2642,0)+IF(LCOH!$C$28=Menu!$A$2,'Approvvigionamento energia'!D2642,0)+IF(LCOH!$C$28=Menu!$A$3,'Approvvigionamento energia'!E2642,0)+IF(LCOH!$C$28=Menu!$A$4,'Approvvigionamento energia'!F2642,0)+IF(LCOH!$C$28=Menu!$A$5,'Approvvigionamento energia'!G2642,0)+IF(LCOH!$C$28=Menu!$A$6,'Approvvigionamento energia'!H2642,0)</f>
        <v>1055.1937206725695</v>
      </c>
      <c r="J2642">
        <f>'Approvvigionamento energia'!A2642+'Approvvigionamento energia'!B2642+'Approvvigionamento energia'!I2642</f>
        <v>1416.8937206725695</v>
      </c>
      <c r="K2642">
        <f>IF(MIN(LCOH!$C$18,J2642)&gt;=$P$48*LCOH!$C$18, MIN(LCOH!$C$18,J2642),0)</f>
        <v>1416.8937206725695</v>
      </c>
      <c r="L2642">
        <f t="shared" si="83"/>
        <v>0</v>
      </c>
      <c r="M2642">
        <f>K2642/LCOH!$C$18</f>
        <v>0.94459581378171298</v>
      </c>
      <c r="N2642">
        <f>K2642/LCOH!$C$34</f>
        <v>27.30045704571425</v>
      </c>
    </row>
    <row r="2643" spans="1:14" x14ac:dyDescent="0.35">
      <c r="A2643">
        <f>'Profilo fotovoltaico'!B2645*LCOH!$C$20</f>
        <v>0</v>
      </c>
      <c r="B2643">
        <f>'Profilo eolico'!B2645*LCOH!$C$21</f>
        <v>349.8</v>
      </c>
      <c r="C2643">
        <f>$P$35*'Profilo fotovoltaico'!B2645</f>
        <v>0</v>
      </c>
      <c r="D2643">
        <f>$Q$37*'Profilo eolico'!B2645</f>
        <v>2040.9552861004413</v>
      </c>
      <c r="E2643">
        <f>$P$39*'Profilo fotovoltaico'!B2645+'Approvvigionamento energia'!$Q$39*'Profilo eolico'!B2645</f>
        <v>1530.716464575331</v>
      </c>
      <c r="F2643">
        <f>$P$41*'Profilo fotovoltaico'!B2645+'Approvvigionamento energia'!$Q$41*'Profilo eolico'!B2645</f>
        <v>1020.4776430502206</v>
      </c>
      <c r="G2643">
        <f>$P$43*'Profilo fotovoltaico'!B2645+'Approvvigionamento energia'!$Q$43*'Profilo eolico'!B2645</f>
        <v>510.23882152511032</v>
      </c>
      <c r="H2643">
        <f t="shared" si="82"/>
        <v>1138.4335154826958</v>
      </c>
      <c r="I2643">
        <f>IF(LCOH!$C$28=Menu!$A$1,'Approvvigionamento energia'!C2643,0)+IF(LCOH!$C$28=Menu!$A$2,'Approvvigionamento energia'!D2643,0)+IF(LCOH!$C$28=Menu!$A$3,'Approvvigionamento energia'!E2643,0)+IF(LCOH!$C$28=Menu!$A$4,'Approvvigionamento energia'!F2643,0)+IF(LCOH!$C$28=Menu!$A$5,'Approvvigionamento energia'!G2643,0)+IF(LCOH!$C$28=Menu!$A$6,'Approvvigionamento energia'!H2643,0)</f>
        <v>1020.4776430502206</v>
      </c>
      <c r="J2643">
        <f>'Approvvigionamento energia'!A2643+'Approvvigionamento energia'!B2643+'Approvvigionamento energia'!I2643</f>
        <v>1370.2776430502206</v>
      </c>
      <c r="K2643">
        <f>IF(MIN(LCOH!$C$18,J2643)&gt;=$P$48*LCOH!$C$18, MIN(LCOH!$C$18,J2643),0)</f>
        <v>1370.2776430502206</v>
      </c>
      <c r="L2643">
        <f t="shared" si="83"/>
        <v>0</v>
      </c>
      <c r="M2643">
        <f>K2643/LCOH!$C$18</f>
        <v>0.9135184287001471</v>
      </c>
      <c r="N2643">
        <f>K2643/LCOH!$C$34</f>
        <v>26.402266725437777</v>
      </c>
    </row>
    <row r="2644" spans="1:14" x14ac:dyDescent="0.35">
      <c r="A2644">
        <f>'Profilo fotovoltaico'!B2646*LCOH!$C$20</f>
        <v>0</v>
      </c>
      <c r="B2644">
        <f>'Profilo eolico'!B2646*LCOH!$C$21</f>
        <v>337.5</v>
      </c>
      <c r="C2644">
        <f>$P$35*'Profilo fotovoltaico'!B2646</f>
        <v>0</v>
      </c>
      <c r="D2644">
        <f>$Q$37*'Profilo eolico'!B2646</f>
        <v>1969.1892768979387</v>
      </c>
      <c r="E2644">
        <f>$P$39*'Profilo fotovoltaico'!B2646+'Approvvigionamento energia'!$Q$39*'Profilo eolico'!B2646</f>
        <v>1476.891957673454</v>
      </c>
      <c r="F2644">
        <f>$P$41*'Profilo fotovoltaico'!B2646+'Approvvigionamento energia'!$Q$41*'Profilo eolico'!B2646</f>
        <v>984.59463844896936</v>
      </c>
      <c r="G2644">
        <f>$P$43*'Profilo fotovoltaico'!B2646+'Approvvigionamento energia'!$Q$43*'Profilo eolico'!B2646</f>
        <v>492.29731922448468</v>
      </c>
      <c r="H2644">
        <f t="shared" si="82"/>
        <v>1138.4335154826958</v>
      </c>
      <c r="I2644">
        <f>IF(LCOH!$C$28=Menu!$A$1,'Approvvigionamento energia'!C2644,0)+IF(LCOH!$C$28=Menu!$A$2,'Approvvigionamento energia'!D2644,0)+IF(LCOH!$C$28=Menu!$A$3,'Approvvigionamento energia'!E2644,0)+IF(LCOH!$C$28=Menu!$A$4,'Approvvigionamento energia'!F2644,0)+IF(LCOH!$C$28=Menu!$A$5,'Approvvigionamento energia'!G2644,0)+IF(LCOH!$C$28=Menu!$A$6,'Approvvigionamento energia'!H2644,0)</f>
        <v>984.59463844896936</v>
      </c>
      <c r="J2644">
        <f>'Approvvigionamento energia'!A2644+'Approvvigionamento energia'!B2644+'Approvvigionamento energia'!I2644</f>
        <v>1322.0946384489694</v>
      </c>
      <c r="K2644">
        <f>IF(MIN(LCOH!$C$18,J2644)&gt;=$P$48*LCOH!$C$18, MIN(LCOH!$C$18,J2644),0)</f>
        <v>1322.0946384489694</v>
      </c>
      <c r="L2644">
        <f t="shared" si="83"/>
        <v>0</v>
      </c>
      <c r="M2644">
        <f>K2644/LCOH!$C$18</f>
        <v>0.8813964256326462</v>
      </c>
      <c r="N2644">
        <f>K2644/LCOH!$C$34</f>
        <v>25.47388513389151</v>
      </c>
    </row>
    <row r="2645" spans="1:14" x14ac:dyDescent="0.35">
      <c r="A2645">
        <f>'Profilo fotovoltaico'!B2647*LCOH!$C$20</f>
        <v>0</v>
      </c>
      <c r="B2645">
        <f>'Profilo eolico'!B2647*LCOH!$C$21</f>
        <v>331.8</v>
      </c>
      <c r="C2645">
        <f>$P$35*'Profilo fotovoltaico'!B2647</f>
        <v>0</v>
      </c>
      <c r="D2645">
        <f>$Q$37*'Profilo eolico'!B2647</f>
        <v>1935.9318579992178</v>
      </c>
      <c r="E2645">
        <f>$P$39*'Profilo fotovoltaico'!B2647+'Approvvigionamento energia'!$Q$39*'Profilo eolico'!B2647</f>
        <v>1451.9488934994133</v>
      </c>
      <c r="F2645">
        <f>$P$41*'Profilo fotovoltaico'!B2647+'Approvvigionamento energia'!$Q$41*'Profilo eolico'!B2647</f>
        <v>967.96592899960888</v>
      </c>
      <c r="G2645">
        <f>$P$43*'Profilo fotovoltaico'!B2647+'Approvvigionamento energia'!$Q$43*'Profilo eolico'!B2647</f>
        <v>483.98296449980444</v>
      </c>
      <c r="H2645">
        <f t="shared" si="82"/>
        <v>1138.4335154826958</v>
      </c>
      <c r="I2645">
        <f>IF(LCOH!$C$28=Menu!$A$1,'Approvvigionamento energia'!C2645,0)+IF(LCOH!$C$28=Menu!$A$2,'Approvvigionamento energia'!D2645,0)+IF(LCOH!$C$28=Menu!$A$3,'Approvvigionamento energia'!E2645,0)+IF(LCOH!$C$28=Menu!$A$4,'Approvvigionamento energia'!F2645,0)+IF(LCOH!$C$28=Menu!$A$5,'Approvvigionamento energia'!G2645,0)+IF(LCOH!$C$28=Menu!$A$6,'Approvvigionamento energia'!H2645,0)</f>
        <v>967.96592899960888</v>
      </c>
      <c r="J2645">
        <f>'Approvvigionamento energia'!A2645+'Approvvigionamento energia'!B2645+'Approvvigionamento energia'!I2645</f>
        <v>1299.7659289996088</v>
      </c>
      <c r="K2645">
        <f>IF(MIN(LCOH!$C$18,J2645)&gt;=$P$48*LCOH!$C$18, MIN(LCOH!$C$18,J2645),0)</f>
        <v>1299.7659289996088</v>
      </c>
      <c r="L2645">
        <f t="shared" si="83"/>
        <v>0</v>
      </c>
      <c r="M2645">
        <f>K2645/LCOH!$C$18</f>
        <v>0.86651061933307261</v>
      </c>
      <c r="N2645">
        <f>K2645/LCOH!$C$34</f>
        <v>25.043659518296895</v>
      </c>
    </row>
    <row r="2646" spans="1:14" x14ac:dyDescent="0.35">
      <c r="A2646">
        <f>'Profilo fotovoltaico'!B2648*LCOH!$C$20</f>
        <v>6</v>
      </c>
      <c r="B2646">
        <f>'Profilo eolico'!B2648*LCOH!$C$21</f>
        <v>336.2</v>
      </c>
      <c r="C2646">
        <f>$P$35*'Profilo fotovoltaico'!B2648</f>
        <v>44.127673125732393</v>
      </c>
      <c r="D2646">
        <f>$Q$37*'Profilo eolico'!B2648</f>
        <v>1961.6042515350725</v>
      </c>
      <c r="E2646">
        <f>$P$39*'Profilo fotovoltaico'!B2648+'Approvvigionamento energia'!$Q$39*'Profilo eolico'!B2648</f>
        <v>1482.2351069327374</v>
      </c>
      <c r="F2646">
        <f>$P$41*'Profilo fotovoltaico'!B2648+'Approvvigionamento energia'!$Q$41*'Profilo eolico'!B2648</f>
        <v>1002.8659623304025</v>
      </c>
      <c r="G2646">
        <f>$P$43*'Profilo fotovoltaico'!B2648+'Approvvigionamento energia'!$Q$43*'Profilo eolico'!B2648</f>
        <v>523.49681772806741</v>
      </c>
      <c r="H2646">
        <f t="shared" si="82"/>
        <v>1138.4335154826958</v>
      </c>
      <c r="I2646">
        <f>IF(LCOH!$C$28=Menu!$A$1,'Approvvigionamento energia'!C2646,0)+IF(LCOH!$C$28=Menu!$A$2,'Approvvigionamento energia'!D2646,0)+IF(LCOH!$C$28=Menu!$A$3,'Approvvigionamento energia'!E2646,0)+IF(LCOH!$C$28=Menu!$A$4,'Approvvigionamento energia'!F2646,0)+IF(LCOH!$C$28=Menu!$A$5,'Approvvigionamento energia'!G2646,0)+IF(LCOH!$C$28=Menu!$A$6,'Approvvigionamento energia'!H2646,0)</f>
        <v>1002.8659623304025</v>
      </c>
      <c r="J2646">
        <f>'Approvvigionamento energia'!A2646+'Approvvigionamento energia'!B2646+'Approvvigionamento energia'!I2646</f>
        <v>1345.0659623304025</v>
      </c>
      <c r="K2646">
        <f>IF(MIN(LCOH!$C$18,J2646)&gt;=$P$48*LCOH!$C$18, MIN(LCOH!$C$18,J2646),0)</f>
        <v>1345.0659623304025</v>
      </c>
      <c r="L2646">
        <f t="shared" si="83"/>
        <v>0</v>
      </c>
      <c r="M2646">
        <f>K2646/LCOH!$C$18</f>
        <v>0.8967106415536017</v>
      </c>
      <c r="N2646">
        <f>K2646/LCOH!$C$34</f>
        <v>25.916492530450917</v>
      </c>
    </row>
    <row r="2647" spans="1:14" x14ac:dyDescent="0.35">
      <c r="A2647">
        <f>'Profilo fotovoltaico'!B2649*LCOH!$C$20</f>
        <v>111</v>
      </c>
      <c r="B2647">
        <f>'Profilo eolico'!B2649*LCOH!$C$21</f>
        <v>310.3</v>
      </c>
      <c r="C2647">
        <f>$P$35*'Profilo fotovoltaico'!B2649</f>
        <v>816.36195282604922</v>
      </c>
      <c r="D2647">
        <f>$Q$37*'Profilo eolico'!B2649</f>
        <v>1810.4872077672012</v>
      </c>
      <c r="E2647">
        <f>$P$39*'Profilo fotovoltaico'!B2649+'Approvvigionamento energia'!$Q$39*'Profilo eolico'!B2649</f>
        <v>1561.955894031913</v>
      </c>
      <c r="F2647">
        <f>$P$41*'Profilo fotovoltaico'!B2649+'Approvvigionamento energia'!$Q$41*'Profilo eolico'!B2649</f>
        <v>1313.4245802966252</v>
      </c>
      <c r="G2647">
        <f>$P$43*'Profilo fotovoltaico'!B2649+'Approvvigionamento energia'!$Q$43*'Profilo eolico'!B2649</f>
        <v>1064.8932665613372</v>
      </c>
      <c r="H2647">
        <f t="shared" si="82"/>
        <v>1138.4335154826958</v>
      </c>
      <c r="I2647">
        <f>IF(LCOH!$C$28=Menu!$A$1,'Approvvigionamento energia'!C2647,0)+IF(LCOH!$C$28=Menu!$A$2,'Approvvigionamento energia'!D2647,0)+IF(LCOH!$C$28=Menu!$A$3,'Approvvigionamento energia'!E2647,0)+IF(LCOH!$C$28=Menu!$A$4,'Approvvigionamento energia'!F2647,0)+IF(LCOH!$C$28=Menu!$A$5,'Approvvigionamento energia'!G2647,0)+IF(LCOH!$C$28=Menu!$A$6,'Approvvigionamento energia'!H2647,0)</f>
        <v>1313.4245802966252</v>
      </c>
      <c r="J2647">
        <f>'Approvvigionamento energia'!A2647+'Approvvigionamento energia'!B2647+'Approvvigionamento energia'!I2647</f>
        <v>1734.7245802966252</v>
      </c>
      <c r="K2647">
        <f>IF(MIN(LCOH!$C$18,J2647)&gt;=$P$48*LCOH!$C$18, MIN(LCOH!$C$18,J2647),0)</f>
        <v>1500</v>
      </c>
      <c r="L2647">
        <f t="shared" si="83"/>
        <v>234.72458029662516</v>
      </c>
      <c r="M2647">
        <f>K2647/LCOH!$C$18</f>
        <v>1</v>
      </c>
      <c r="N2647">
        <f>K2647/LCOH!$C$34</f>
        <v>28.901734104046245</v>
      </c>
    </row>
    <row r="2648" spans="1:14" x14ac:dyDescent="0.35">
      <c r="A2648">
        <f>'Profilo fotovoltaico'!B2650*LCOH!$C$20</f>
        <v>275</v>
      </c>
      <c r="B2648">
        <f>'Profilo eolico'!B2650*LCOH!$C$21</f>
        <v>397.9</v>
      </c>
      <c r="C2648">
        <f>$P$35*'Profilo fotovoltaico'!B2650</f>
        <v>2022.518351596068</v>
      </c>
      <c r="D2648">
        <f>$Q$37*'Profilo eolico'!B2650</f>
        <v>2321.6012245264883</v>
      </c>
      <c r="E2648">
        <f>$P$39*'Profilo fotovoltaico'!B2650+'Approvvigionamento energia'!$Q$39*'Profilo eolico'!B2650</f>
        <v>2246.830506293883</v>
      </c>
      <c r="F2648">
        <f>$P$41*'Profilo fotovoltaico'!B2650+'Approvvigionamento energia'!$Q$41*'Profilo eolico'!B2650</f>
        <v>2172.0597880612781</v>
      </c>
      <c r="G2648">
        <f>$P$43*'Profilo fotovoltaico'!B2650+'Approvvigionamento energia'!$Q$43*'Profilo eolico'!B2650</f>
        <v>2097.2890698286728</v>
      </c>
      <c r="H2648">
        <f t="shared" si="82"/>
        <v>1138.4335154826958</v>
      </c>
      <c r="I2648">
        <f>IF(LCOH!$C$28=Menu!$A$1,'Approvvigionamento energia'!C2648,0)+IF(LCOH!$C$28=Menu!$A$2,'Approvvigionamento energia'!D2648,0)+IF(LCOH!$C$28=Menu!$A$3,'Approvvigionamento energia'!E2648,0)+IF(LCOH!$C$28=Menu!$A$4,'Approvvigionamento energia'!F2648,0)+IF(LCOH!$C$28=Menu!$A$5,'Approvvigionamento energia'!G2648,0)+IF(LCOH!$C$28=Menu!$A$6,'Approvvigionamento energia'!H2648,0)</f>
        <v>2172.0597880612781</v>
      </c>
      <c r="J2648">
        <f>'Approvvigionamento energia'!A2648+'Approvvigionamento energia'!B2648+'Approvvigionamento energia'!I2648</f>
        <v>2844.9597880612782</v>
      </c>
      <c r="K2648">
        <f>IF(MIN(LCOH!$C$18,J2648)&gt;=$P$48*LCOH!$C$18, MIN(LCOH!$C$18,J2648),0)</f>
        <v>1500</v>
      </c>
      <c r="L2648">
        <f t="shared" si="83"/>
        <v>1344.9597880612782</v>
      </c>
      <c r="M2648">
        <f>K2648/LCOH!$C$18</f>
        <v>1</v>
      </c>
      <c r="N2648">
        <f>K2648/LCOH!$C$34</f>
        <v>28.901734104046245</v>
      </c>
    </row>
    <row r="2649" spans="1:14" x14ac:dyDescent="0.35">
      <c r="A2649">
        <f>'Profilo fotovoltaico'!B2651*LCOH!$C$20</f>
        <v>440</v>
      </c>
      <c r="B2649">
        <f>'Profilo eolico'!B2651*LCOH!$C$21</f>
        <v>422.3</v>
      </c>
      <c r="C2649">
        <f>$P$35*'Profilo fotovoltaico'!B2651</f>
        <v>3236.0293625537088</v>
      </c>
      <c r="D2649">
        <f>$Q$37*'Profilo eolico'!B2651</f>
        <v>2463.9663159525912</v>
      </c>
      <c r="E2649">
        <f>$P$39*'Profilo fotovoltaico'!B2651+'Approvvigionamento energia'!$Q$39*'Profilo eolico'!B2651</f>
        <v>2656.9820776028705</v>
      </c>
      <c r="F2649">
        <f>$P$41*'Profilo fotovoltaico'!B2651+'Approvvigionamento energia'!$Q$41*'Profilo eolico'!B2651</f>
        <v>2849.9978392531502</v>
      </c>
      <c r="G2649">
        <f>$P$43*'Profilo fotovoltaico'!B2651+'Approvvigionamento energia'!$Q$43*'Profilo eolico'!B2651</f>
        <v>3043.0136009034295</v>
      </c>
      <c r="H2649">
        <f t="shared" si="82"/>
        <v>1138.4335154826958</v>
      </c>
      <c r="I2649">
        <f>IF(LCOH!$C$28=Menu!$A$1,'Approvvigionamento energia'!C2649,0)+IF(LCOH!$C$28=Menu!$A$2,'Approvvigionamento energia'!D2649,0)+IF(LCOH!$C$28=Menu!$A$3,'Approvvigionamento energia'!E2649,0)+IF(LCOH!$C$28=Menu!$A$4,'Approvvigionamento energia'!F2649,0)+IF(LCOH!$C$28=Menu!$A$5,'Approvvigionamento energia'!G2649,0)+IF(LCOH!$C$28=Menu!$A$6,'Approvvigionamento energia'!H2649,0)</f>
        <v>2849.9978392531502</v>
      </c>
      <c r="J2649">
        <f>'Approvvigionamento energia'!A2649+'Approvvigionamento energia'!B2649+'Approvvigionamento energia'!I2649</f>
        <v>3712.2978392531504</v>
      </c>
      <c r="K2649">
        <f>IF(MIN(LCOH!$C$18,J2649)&gt;=$P$48*LCOH!$C$18, MIN(LCOH!$C$18,J2649),0)</f>
        <v>1500</v>
      </c>
      <c r="L2649">
        <f t="shared" si="83"/>
        <v>2212.2978392531504</v>
      </c>
      <c r="M2649">
        <f>K2649/LCOH!$C$18</f>
        <v>1</v>
      </c>
      <c r="N2649">
        <f>K2649/LCOH!$C$34</f>
        <v>28.901734104046245</v>
      </c>
    </row>
    <row r="2650" spans="1:14" x14ac:dyDescent="0.35">
      <c r="A2650">
        <f>'Profilo fotovoltaico'!B2652*LCOH!$C$20</f>
        <v>575</v>
      </c>
      <c r="B2650">
        <f>'Profilo eolico'!B2652*LCOH!$C$21</f>
        <v>412.5</v>
      </c>
      <c r="C2650">
        <f>$P$35*'Profilo fotovoltaico'!B2652</f>
        <v>4228.902007882687</v>
      </c>
      <c r="D2650">
        <f>$Q$37*'Profilo eolico'!B2652</f>
        <v>2406.7868939863693</v>
      </c>
      <c r="E2650">
        <f>$P$39*'Profilo fotovoltaico'!B2652+'Approvvigionamento energia'!$Q$39*'Profilo eolico'!B2652</f>
        <v>2862.3156724604487</v>
      </c>
      <c r="F2650">
        <f>$P$41*'Profilo fotovoltaico'!B2652+'Approvvigionamento energia'!$Q$41*'Profilo eolico'!B2652</f>
        <v>3317.8444509345281</v>
      </c>
      <c r="G2650">
        <f>$P$43*'Profilo fotovoltaico'!B2652+'Approvvigionamento energia'!$Q$43*'Profilo eolico'!B2652</f>
        <v>3773.3732294086076</v>
      </c>
      <c r="H2650">
        <f t="shared" si="82"/>
        <v>1138.4335154826958</v>
      </c>
      <c r="I2650">
        <f>IF(LCOH!$C$28=Menu!$A$1,'Approvvigionamento energia'!C2650,0)+IF(LCOH!$C$28=Menu!$A$2,'Approvvigionamento energia'!D2650,0)+IF(LCOH!$C$28=Menu!$A$3,'Approvvigionamento energia'!E2650,0)+IF(LCOH!$C$28=Menu!$A$4,'Approvvigionamento energia'!F2650,0)+IF(LCOH!$C$28=Menu!$A$5,'Approvvigionamento energia'!G2650,0)+IF(LCOH!$C$28=Menu!$A$6,'Approvvigionamento energia'!H2650,0)</f>
        <v>3317.8444509345281</v>
      </c>
      <c r="J2650">
        <f>'Approvvigionamento energia'!A2650+'Approvvigionamento energia'!B2650+'Approvvigionamento energia'!I2650</f>
        <v>4305.3444509345281</v>
      </c>
      <c r="K2650">
        <f>IF(MIN(LCOH!$C$18,J2650)&gt;=$P$48*LCOH!$C$18, MIN(LCOH!$C$18,J2650),0)</f>
        <v>1500</v>
      </c>
      <c r="L2650">
        <f t="shared" si="83"/>
        <v>2805.3444509345281</v>
      </c>
      <c r="M2650">
        <f>K2650/LCOH!$C$18</f>
        <v>1</v>
      </c>
      <c r="N2650">
        <f>K2650/LCOH!$C$34</f>
        <v>28.901734104046245</v>
      </c>
    </row>
    <row r="2651" spans="1:14" x14ac:dyDescent="0.35">
      <c r="A2651">
        <f>'Profilo fotovoltaico'!B2653*LCOH!$C$20</f>
        <v>669</v>
      </c>
      <c r="B2651">
        <f>'Profilo eolico'!B2653*LCOH!$C$21</f>
        <v>375.8</v>
      </c>
      <c r="C2651">
        <f>$P$35*'Profilo fotovoltaico'!B2653</f>
        <v>4920.2355535191618</v>
      </c>
      <c r="D2651">
        <f>$Q$37*'Profilo eolico'!B2653</f>
        <v>2192.6557933577642</v>
      </c>
      <c r="E2651">
        <f>$P$39*'Profilo fotovoltaico'!B2653+'Approvvigionamento energia'!$Q$39*'Profilo eolico'!B2653</f>
        <v>2874.5507333981136</v>
      </c>
      <c r="F2651">
        <f>$P$41*'Profilo fotovoltaico'!B2653+'Approvvigionamento energia'!$Q$41*'Profilo eolico'!B2653</f>
        <v>3556.445673438463</v>
      </c>
      <c r="G2651">
        <f>$P$43*'Profilo fotovoltaico'!B2653+'Approvvigionamento energia'!$Q$43*'Profilo eolico'!B2653</f>
        <v>4238.3406134788129</v>
      </c>
      <c r="H2651">
        <f t="shared" si="82"/>
        <v>1138.4335154826958</v>
      </c>
      <c r="I2651">
        <f>IF(LCOH!$C$28=Menu!$A$1,'Approvvigionamento energia'!C2651,0)+IF(LCOH!$C$28=Menu!$A$2,'Approvvigionamento energia'!D2651,0)+IF(LCOH!$C$28=Menu!$A$3,'Approvvigionamento energia'!E2651,0)+IF(LCOH!$C$28=Menu!$A$4,'Approvvigionamento energia'!F2651,0)+IF(LCOH!$C$28=Menu!$A$5,'Approvvigionamento energia'!G2651,0)+IF(LCOH!$C$28=Menu!$A$6,'Approvvigionamento energia'!H2651,0)</f>
        <v>3556.445673438463</v>
      </c>
      <c r="J2651">
        <f>'Approvvigionamento energia'!A2651+'Approvvigionamento energia'!B2651+'Approvvigionamento energia'!I2651</f>
        <v>4601.2456734384632</v>
      </c>
      <c r="K2651">
        <f>IF(MIN(LCOH!$C$18,J2651)&gt;=$P$48*LCOH!$C$18, MIN(LCOH!$C$18,J2651),0)</f>
        <v>1500</v>
      </c>
      <c r="L2651">
        <f t="shared" si="83"/>
        <v>3101.2456734384632</v>
      </c>
      <c r="M2651">
        <f>K2651/LCOH!$C$18</f>
        <v>1</v>
      </c>
      <c r="N2651">
        <f>K2651/LCOH!$C$34</f>
        <v>28.901734104046245</v>
      </c>
    </row>
    <row r="2652" spans="1:14" x14ac:dyDescent="0.35">
      <c r="A2652">
        <f>'Profilo fotovoltaico'!B2654*LCOH!$C$20</f>
        <v>720</v>
      </c>
      <c r="B2652">
        <f>'Profilo eolico'!B2654*LCOH!$C$21</f>
        <v>336.1</v>
      </c>
      <c r="C2652">
        <f>$P$35*'Profilo fotovoltaico'!B2654</f>
        <v>5295.3207750878864</v>
      </c>
      <c r="D2652">
        <f>$Q$37*'Profilo eolico'!B2654</f>
        <v>1961.0207880456214</v>
      </c>
      <c r="E2652">
        <f>$P$39*'Profilo fotovoltaico'!B2654+'Approvvigionamento energia'!$Q$39*'Profilo eolico'!B2654</f>
        <v>2794.5957848061876</v>
      </c>
      <c r="F2652">
        <f>$P$41*'Profilo fotovoltaico'!B2654+'Approvvigionamento energia'!$Q$41*'Profilo eolico'!B2654</f>
        <v>3628.1707815667542</v>
      </c>
      <c r="G2652">
        <f>$P$43*'Profilo fotovoltaico'!B2654+'Approvvigionamento energia'!$Q$43*'Profilo eolico'!B2654</f>
        <v>4461.7457783273203</v>
      </c>
      <c r="H2652">
        <f t="shared" si="82"/>
        <v>1138.4335154826958</v>
      </c>
      <c r="I2652">
        <f>IF(LCOH!$C$28=Menu!$A$1,'Approvvigionamento energia'!C2652,0)+IF(LCOH!$C$28=Menu!$A$2,'Approvvigionamento energia'!D2652,0)+IF(LCOH!$C$28=Menu!$A$3,'Approvvigionamento energia'!E2652,0)+IF(LCOH!$C$28=Menu!$A$4,'Approvvigionamento energia'!F2652,0)+IF(LCOH!$C$28=Menu!$A$5,'Approvvigionamento energia'!G2652,0)+IF(LCOH!$C$28=Menu!$A$6,'Approvvigionamento energia'!H2652,0)</f>
        <v>3628.1707815667542</v>
      </c>
      <c r="J2652">
        <f>'Approvvigionamento energia'!A2652+'Approvvigionamento energia'!B2652+'Approvvigionamento energia'!I2652</f>
        <v>4684.2707815667545</v>
      </c>
      <c r="K2652">
        <f>IF(MIN(LCOH!$C$18,J2652)&gt;=$P$48*LCOH!$C$18, MIN(LCOH!$C$18,J2652),0)</f>
        <v>1500</v>
      </c>
      <c r="L2652">
        <f t="shared" si="83"/>
        <v>3184.2707815667545</v>
      </c>
      <c r="M2652">
        <f>K2652/LCOH!$C$18</f>
        <v>1</v>
      </c>
      <c r="N2652">
        <f>K2652/LCOH!$C$34</f>
        <v>28.901734104046245</v>
      </c>
    </row>
    <row r="2653" spans="1:14" x14ac:dyDescent="0.35">
      <c r="A2653">
        <f>'Profilo fotovoltaico'!B2655*LCOH!$C$20</f>
        <v>729</v>
      </c>
      <c r="B2653">
        <f>'Profilo eolico'!B2655*LCOH!$C$21</f>
        <v>304.8</v>
      </c>
      <c r="C2653">
        <f>$P$35*'Profilo fotovoltaico'!B2655</f>
        <v>5361.5122847764851</v>
      </c>
      <c r="D2653">
        <f>$Q$37*'Profilo eolico'!B2655</f>
        <v>1778.3967158473829</v>
      </c>
      <c r="E2653">
        <f>$P$39*'Profilo fotovoltaico'!B2655+'Approvvigionamento energia'!$Q$39*'Profilo eolico'!B2655</f>
        <v>2674.1756080796586</v>
      </c>
      <c r="F2653">
        <f>$P$41*'Profilo fotovoltaico'!B2655+'Approvvigionamento energia'!$Q$41*'Profilo eolico'!B2655</f>
        <v>3569.9545003119338</v>
      </c>
      <c r="G2653">
        <f>$P$43*'Profilo fotovoltaico'!B2655+'Approvvigionamento energia'!$Q$43*'Profilo eolico'!B2655</f>
        <v>4465.7333925442099</v>
      </c>
      <c r="H2653">
        <f t="shared" si="82"/>
        <v>1138.4335154826958</v>
      </c>
      <c r="I2653">
        <f>IF(LCOH!$C$28=Menu!$A$1,'Approvvigionamento energia'!C2653,0)+IF(LCOH!$C$28=Menu!$A$2,'Approvvigionamento energia'!D2653,0)+IF(LCOH!$C$28=Menu!$A$3,'Approvvigionamento energia'!E2653,0)+IF(LCOH!$C$28=Menu!$A$4,'Approvvigionamento energia'!F2653,0)+IF(LCOH!$C$28=Menu!$A$5,'Approvvigionamento energia'!G2653,0)+IF(LCOH!$C$28=Menu!$A$6,'Approvvigionamento energia'!H2653,0)</f>
        <v>3569.9545003119338</v>
      </c>
      <c r="J2653">
        <f>'Approvvigionamento energia'!A2653+'Approvvigionamento energia'!B2653+'Approvvigionamento energia'!I2653</f>
        <v>4603.754500311934</v>
      </c>
      <c r="K2653">
        <f>IF(MIN(LCOH!$C$18,J2653)&gt;=$P$48*LCOH!$C$18, MIN(LCOH!$C$18,J2653),0)</f>
        <v>1500</v>
      </c>
      <c r="L2653">
        <f t="shared" si="83"/>
        <v>3103.754500311934</v>
      </c>
      <c r="M2653">
        <f>K2653/LCOH!$C$18</f>
        <v>1</v>
      </c>
      <c r="N2653">
        <f>K2653/LCOH!$C$34</f>
        <v>28.901734104046245</v>
      </c>
    </row>
    <row r="2654" spans="1:14" x14ac:dyDescent="0.35">
      <c r="A2654">
        <f>'Profilo fotovoltaico'!B2656*LCOH!$C$20</f>
        <v>696</v>
      </c>
      <c r="B2654">
        <f>'Profilo eolico'!B2656*LCOH!$C$21</f>
        <v>278.39999999999998</v>
      </c>
      <c r="C2654">
        <f>$P$35*'Profilo fotovoltaico'!B2656</f>
        <v>5118.8100825849569</v>
      </c>
      <c r="D2654">
        <f>$Q$37*'Profilo eolico'!B2656</f>
        <v>1624.3623546322551</v>
      </c>
      <c r="E2654">
        <f>$P$39*'Profilo fotovoltaico'!B2656+'Approvvigionamento energia'!$Q$39*'Profilo eolico'!B2656</f>
        <v>2497.9742866204306</v>
      </c>
      <c r="F2654">
        <f>$P$41*'Profilo fotovoltaico'!B2656+'Approvvigionamento energia'!$Q$41*'Profilo eolico'!B2656</f>
        <v>3371.586218608606</v>
      </c>
      <c r="G2654">
        <f>$P$43*'Profilo fotovoltaico'!B2656+'Approvvigionamento energia'!$Q$43*'Profilo eolico'!B2656</f>
        <v>4245.1981505967815</v>
      </c>
      <c r="H2654">
        <f t="shared" si="82"/>
        <v>1138.4335154826958</v>
      </c>
      <c r="I2654">
        <f>IF(LCOH!$C$28=Menu!$A$1,'Approvvigionamento energia'!C2654,0)+IF(LCOH!$C$28=Menu!$A$2,'Approvvigionamento energia'!D2654,0)+IF(LCOH!$C$28=Menu!$A$3,'Approvvigionamento energia'!E2654,0)+IF(LCOH!$C$28=Menu!$A$4,'Approvvigionamento energia'!F2654,0)+IF(LCOH!$C$28=Menu!$A$5,'Approvvigionamento energia'!G2654,0)+IF(LCOH!$C$28=Menu!$A$6,'Approvvigionamento energia'!H2654,0)</f>
        <v>3371.586218608606</v>
      </c>
      <c r="J2654">
        <f>'Approvvigionamento energia'!A2654+'Approvvigionamento energia'!B2654+'Approvvigionamento energia'!I2654</f>
        <v>4345.9862186086057</v>
      </c>
      <c r="K2654">
        <f>IF(MIN(LCOH!$C$18,J2654)&gt;=$P$48*LCOH!$C$18, MIN(LCOH!$C$18,J2654),0)</f>
        <v>1500</v>
      </c>
      <c r="L2654">
        <f t="shared" si="83"/>
        <v>2845.9862186086057</v>
      </c>
      <c r="M2654">
        <f>K2654/LCOH!$C$18</f>
        <v>1</v>
      </c>
      <c r="N2654">
        <f>K2654/LCOH!$C$34</f>
        <v>28.901734104046245</v>
      </c>
    </row>
    <row r="2655" spans="1:14" x14ac:dyDescent="0.35">
      <c r="A2655">
        <f>'Profilo fotovoltaico'!B2657*LCOH!$C$20</f>
        <v>619</v>
      </c>
      <c r="B2655">
        <f>'Profilo eolico'!B2657*LCOH!$C$21</f>
        <v>262.29999999999995</v>
      </c>
      <c r="C2655">
        <f>$P$35*'Profilo fotovoltaico'!B2657</f>
        <v>4552.5049441380579</v>
      </c>
      <c r="D2655">
        <f>$Q$37*'Profilo eolico'!B2657</f>
        <v>1530.4247328306053</v>
      </c>
      <c r="E2655">
        <f>$P$39*'Profilo fotovoltaico'!B2657+'Approvvigionamento energia'!$Q$39*'Profilo eolico'!B2657</f>
        <v>2285.9447856574684</v>
      </c>
      <c r="F2655">
        <f>$P$41*'Profilo fotovoltaico'!B2657+'Approvvigionamento energia'!$Q$41*'Profilo eolico'!B2657</f>
        <v>3041.4648384843317</v>
      </c>
      <c r="G2655">
        <f>$P$43*'Profilo fotovoltaico'!B2657+'Approvvigionamento energia'!$Q$43*'Profilo eolico'!B2657</f>
        <v>3796.984891311195</v>
      </c>
      <c r="H2655">
        <f t="shared" si="82"/>
        <v>1138.4335154826958</v>
      </c>
      <c r="I2655">
        <f>IF(LCOH!$C$28=Menu!$A$1,'Approvvigionamento energia'!C2655,0)+IF(LCOH!$C$28=Menu!$A$2,'Approvvigionamento energia'!D2655,0)+IF(LCOH!$C$28=Menu!$A$3,'Approvvigionamento energia'!E2655,0)+IF(LCOH!$C$28=Menu!$A$4,'Approvvigionamento energia'!F2655,0)+IF(LCOH!$C$28=Menu!$A$5,'Approvvigionamento energia'!G2655,0)+IF(LCOH!$C$28=Menu!$A$6,'Approvvigionamento energia'!H2655,0)</f>
        <v>3041.4648384843317</v>
      </c>
      <c r="J2655">
        <f>'Approvvigionamento energia'!A2655+'Approvvigionamento energia'!B2655+'Approvvigionamento energia'!I2655</f>
        <v>3922.7648384843314</v>
      </c>
      <c r="K2655">
        <f>IF(MIN(LCOH!$C$18,J2655)&gt;=$P$48*LCOH!$C$18, MIN(LCOH!$C$18,J2655),0)</f>
        <v>1500</v>
      </c>
      <c r="L2655">
        <f t="shared" si="83"/>
        <v>2422.7648384843314</v>
      </c>
      <c r="M2655">
        <f>K2655/LCOH!$C$18</f>
        <v>1</v>
      </c>
      <c r="N2655">
        <f>K2655/LCOH!$C$34</f>
        <v>28.901734104046245</v>
      </c>
    </row>
    <row r="2656" spans="1:14" x14ac:dyDescent="0.35">
      <c r="A2656">
        <f>'Profilo fotovoltaico'!B2658*LCOH!$C$20</f>
        <v>501</v>
      </c>
      <c r="B2656">
        <f>'Profilo eolico'!B2658*LCOH!$C$21</f>
        <v>256.60000000000002</v>
      </c>
      <c r="C2656">
        <f>$P$35*'Profilo fotovoltaico'!B2658</f>
        <v>3684.6607059986545</v>
      </c>
      <c r="D2656">
        <f>$Q$37*'Profilo eolico'!B2658</f>
        <v>1497.1673139318846</v>
      </c>
      <c r="E2656">
        <f>$P$39*'Profilo fotovoltaico'!B2658+'Approvvigionamento energia'!$Q$39*'Profilo eolico'!B2658</f>
        <v>2044.0406619485771</v>
      </c>
      <c r="F2656">
        <f>$P$41*'Profilo fotovoltaico'!B2658+'Approvvigionamento energia'!$Q$41*'Profilo eolico'!B2658</f>
        <v>2590.9140099652695</v>
      </c>
      <c r="G2656">
        <f>$P$43*'Profilo fotovoltaico'!B2658+'Approvvigionamento energia'!$Q$43*'Profilo eolico'!B2658</f>
        <v>3137.787357981962</v>
      </c>
      <c r="H2656">
        <f t="shared" si="82"/>
        <v>1138.4335154826958</v>
      </c>
      <c r="I2656">
        <f>IF(LCOH!$C$28=Menu!$A$1,'Approvvigionamento energia'!C2656,0)+IF(LCOH!$C$28=Menu!$A$2,'Approvvigionamento energia'!D2656,0)+IF(LCOH!$C$28=Menu!$A$3,'Approvvigionamento energia'!E2656,0)+IF(LCOH!$C$28=Menu!$A$4,'Approvvigionamento energia'!F2656,0)+IF(LCOH!$C$28=Menu!$A$5,'Approvvigionamento energia'!G2656,0)+IF(LCOH!$C$28=Menu!$A$6,'Approvvigionamento energia'!H2656,0)</f>
        <v>2590.9140099652695</v>
      </c>
      <c r="J2656">
        <f>'Approvvigionamento energia'!A2656+'Approvvigionamento energia'!B2656+'Approvvigionamento energia'!I2656</f>
        <v>3348.5140099652695</v>
      </c>
      <c r="K2656">
        <f>IF(MIN(LCOH!$C$18,J2656)&gt;=$P$48*LCOH!$C$18, MIN(LCOH!$C$18,J2656),0)</f>
        <v>1500</v>
      </c>
      <c r="L2656">
        <f t="shared" si="83"/>
        <v>1848.5140099652695</v>
      </c>
      <c r="M2656">
        <f>K2656/LCOH!$C$18</f>
        <v>1</v>
      </c>
      <c r="N2656">
        <f>K2656/LCOH!$C$34</f>
        <v>28.901734104046245</v>
      </c>
    </row>
    <row r="2657" spans="1:14" x14ac:dyDescent="0.35">
      <c r="A2657">
        <f>'Profilo fotovoltaico'!B2659*LCOH!$C$20</f>
        <v>346</v>
      </c>
      <c r="B2657">
        <f>'Profilo eolico'!B2659*LCOH!$C$21</f>
        <v>257.7</v>
      </c>
      <c r="C2657">
        <f>$P$35*'Profilo fotovoltaico'!B2659</f>
        <v>2544.6958169172344</v>
      </c>
      <c r="D2657">
        <f>$Q$37*'Profilo eolico'!B2659</f>
        <v>1503.5854123158483</v>
      </c>
      <c r="E2657">
        <f>$P$39*'Profilo fotovoltaico'!B2659+'Approvvigionamento energia'!$Q$39*'Profilo eolico'!B2659</f>
        <v>1763.8630134661948</v>
      </c>
      <c r="F2657">
        <f>$P$41*'Profilo fotovoltaico'!B2659+'Approvvigionamento energia'!$Q$41*'Profilo eolico'!B2659</f>
        <v>2024.1406146165414</v>
      </c>
      <c r="G2657">
        <f>$P$43*'Profilo fotovoltaico'!B2659+'Approvvigionamento energia'!$Q$43*'Profilo eolico'!B2659</f>
        <v>2284.4182157668879</v>
      </c>
      <c r="H2657">
        <f t="shared" si="82"/>
        <v>1138.4335154826958</v>
      </c>
      <c r="I2657">
        <f>IF(LCOH!$C$28=Menu!$A$1,'Approvvigionamento energia'!C2657,0)+IF(LCOH!$C$28=Menu!$A$2,'Approvvigionamento energia'!D2657,0)+IF(LCOH!$C$28=Menu!$A$3,'Approvvigionamento energia'!E2657,0)+IF(LCOH!$C$28=Menu!$A$4,'Approvvigionamento energia'!F2657,0)+IF(LCOH!$C$28=Menu!$A$5,'Approvvigionamento energia'!G2657,0)+IF(LCOH!$C$28=Menu!$A$6,'Approvvigionamento energia'!H2657,0)</f>
        <v>2024.1406146165414</v>
      </c>
      <c r="J2657">
        <f>'Approvvigionamento energia'!A2657+'Approvvigionamento energia'!B2657+'Approvvigionamento energia'!I2657</f>
        <v>2627.8406146165416</v>
      </c>
      <c r="K2657">
        <f>IF(MIN(LCOH!$C$18,J2657)&gt;=$P$48*LCOH!$C$18, MIN(LCOH!$C$18,J2657),0)</f>
        <v>1500</v>
      </c>
      <c r="L2657">
        <f t="shared" si="83"/>
        <v>1127.8406146165416</v>
      </c>
      <c r="M2657">
        <f>K2657/LCOH!$C$18</f>
        <v>1</v>
      </c>
      <c r="N2657">
        <f>K2657/LCOH!$C$34</f>
        <v>28.901734104046245</v>
      </c>
    </row>
    <row r="2658" spans="1:14" x14ac:dyDescent="0.35">
      <c r="A2658">
        <f>'Profilo fotovoltaico'!B2660*LCOH!$C$20</f>
        <v>173</v>
      </c>
      <c r="B2658">
        <f>'Profilo eolico'!B2660*LCOH!$C$21</f>
        <v>237.1</v>
      </c>
      <c r="C2658">
        <f>$P$35*'Profilo fotovoltaico'!B2660</f>
        <v>1272.3479084586172</v>
      </c>
      <c r="D2658">
        <f>$Q$37*'Profilo eolico'!B2660</f>
        <v>1383.3919334888926</v>
      </c>
      <c r="E2658">
        <f>$P$39*'Profilo fotovoltaico'!B2660+'Approvvigionamento energia'!$Q$39*'Profilo eolico'!B2660</f>
        <v>1355.6309272313238</v>
      </c>
      <c r="F2658">
        <f>$P$41*'Profilo fotovoltaico'!B2660+'Approvvigionamento energia'!$Q$41*'Profilo eolico'!B2660</f>
        <v>1327.8699209737549</v>
      </c>
      <c r="G2658">
        <f>$P$43*'Profilo fotovoltaico'!B2660+'Approvvigionamento energia'!$Q$43*'Profilo eolico'!B2660</f>
        <v>1300.1089147161861</v>
      </c>
      <c r="H2658">
        <f t="shared" si="82"/>
        <v>1138.4335154826958</v>
      </c>
      <c r="I2658">
        <f>IF(LCOH!$C$28=Menu!$A$1,'Approvvigionamento energia'!C2658,0)+IF(LCOH!$C$28=Menu!$A$2,'Approvvigionamento energia'!D2658,0)+IF(LCOH!$C$28=Menu!$A$3,'Approvvigionamento energia'!E2658,0)+IF(LCOH!$C$28=Menu!$A$4,'Approvvigionamento energia'!F2658,0)+IF(LCOH!$C$28=Menu!$A$5,'Approvvigionamento energia'!G2658,0)+IF(LCOH!$C$28=Menu!$A$6,'Approvvigionamento energia'!H2658,0)</f>
        <v>1327.8699209737549</v>
      </c>
      <c r="J2658">
        <f>'Approvvigionamento energia'!A2658+'Approvvigionamento energia'!B2658+'Approvvigionamento energia'!I2658</f>
        <v>1737.9699209737551</v>
      </c>
      <c r="K2658">
        <f>IF(MIN(LCOH!$C$18,J2658)&gt;=$P$48*LCOH!$C$18, MIN(LCOH!$C$18,J2658),0)</f>
        <v>1500</v>
      </c>
      <c r="L2658">
        <f t="shared" si="83"/>
        <v>237.96992097375505</v>
      </c>
      <c r="M2658">
        <f>K2658/LCOH!$C$18</f>
        <v>1</v>
      </c>
      <c r="N2658">
        <f>K2658/LCOH!$C$34</f>
        <v>28.901734104046245</v>
      </c>
    </row>
    <row r="2659" spans="1:14" x14ac:dyDescent="0.35">
      <c r="A2659">
        <f>'Profilo fotovoltaico'!B2661*LCOH!$C$20</f>
        <v>35</v>
      </c>
      <c r="B2659">
        <f>'Profilo eolico'!B2661*LCOH!$C$21</f>
        <v>218.70000000000002</v>
      </c>
      <c r="C2659">
        <f>$P$35*'Profilo fotovoltaico'!B2661</f>
        <v>257.41142656677232</v>
      </c>
      <c r="D2659">
        <f>$Q$37*'Profilo eolico'!B2661</f>
        <v>1276.0346514298642</v>
      </c>
      <c r="E2659">
        <f>$P$39*'Profilo fotovoltaico'!B2661+'Approvvigionamento energia'!$Q$39*'Profilo eolico'!B2661</f>
        <v>1021.3788452140913</v>
      </c>
      <c r="F2659">
        <f>$P$41*'Profilo fotovoltaico'!B2661+'Approvvigionamento energia'!$Q$41*'Profilo eolico'!B2661</f>
        <v>766.72303899831832</v>
      </c>
      <c r="G2659">
        <f>$P$43*'Profilo fotovoltaico'!B2661+'Approvvigionamento energia'!$Q$43*'Profilo eolico'!B2661</f>
        <v>512.06723278254526</v>
      </c>
      <c r="H2659">
        <f t="shared" si="82"/>
        <v>1138.4335154826958</v>
      </c>
      <c r="I2659">
        <f>IF(LCOH!$C$28=Menu!$A$1,'Approvvigionamento energia'!C2659,0)+IF(LCOH!$C$28=Menu!$A$2,'Approvvigionamento energia'!D2659,0)+IF(LCOH!$C$28=Menu!$A$3,'Approvvigionamento energia'!E2659,0)+IF(LCOH!$C$28=Menu!$A$4,'Approvvigionamento energia'!F2659,0)+IF(LCOH!$C$28=Menu!$A$5,'Approvvigionamento energia'!G2659,0)+IF(LCOH!$C$28=Menu!$A$6,'Approvvigionamento energia'!H2659,0)</f>
        <v>766.72303899831832</v>
      </c>
      <c r="J2659">
        <f>'Approvvigionamento energia'!A2659+'Approvvigionamento energia'!B2659+'Approvvigionamento energia'!I2659</f>
        <v>1020.4230389983184</v>
      </c>
      <c r="K2659">
        <f>IF(MIN(LCOH!$C$18,J2659)&gt;=$P$48*LCOH!$C$18, MIN(LCOH!$C$18,J2659),0)</f>
        <v>1020.4230389983184</v>
      </c>
      <c r="L2659">
        <f t="shared" si="83"/>
        <v>0</v>
      </c>
      <c r="M2659">
        <f>K2659/LCOH!$C$18</f>
        <v>0.68028202599887888</v>
      </c>
      <c r="N2659">
        <f>K2659/LCOH!$C$34</f>
        <v>19.661330231181473</v>
      </c>
    </row>
    <row r="2660" spans="1:14" x14ac:dyDescent="0.35">
      <c r="A2660">
        <f>'Profilo fotovoltaico'!B2662*LCOH!$C$20</f>
        <v>0</v>
      </c>
      <c r="B2660">
        <f>'Profilo eolico'!B2662*LCOH!$C$21</f>
        <v>228.4</v>
      </c>
      <c r="C2660">
        <f>$P$35*'Profilo fotovoltaico'!B2662</f>
        <v>0</v>
      </c>
      <c r="D2660">
        <f>$Q$37*'Profilo eolico'!B2662</f>
        <v>1332.6306099066346</v>
      </c>
      <c r="E2660">
        <f>$P$39*'Profilo fotovoltaico'!B2662+'Approvvigionamento energia'!$Q$39*'Profilo eolico'!B2662</f>
        <v>999.47295742997585</v>
      </c>
      <c r="F2660">
        <f>$P$41*'Profilo fotovoltaico'!B2662+'Approvvigionamento energia'!$Q$41*'Profilo eolico'!B2662</f>
        <v>666.31530495331731</v>
      </c>
      <c r="G2660">
        <f>$P$43*'Profilo fotovoltaico'!B2662+'Approvvigionamento energia'!$Q$43*'Profilo eolico'!B2662</f>
        <v>333.15765247665865</v>
      </c>
      <c r="H2660">
        <f t="shared" si="82"/>
        <v>1138.4335154826958</v>
      </c>
      <c r="I2660">
        <f>IF(LCOH!$C$28=Menu!$A$1,'Approvvigionamento energia'!C2660,0)+IF(LCOH!$C$28=Menu!$A$2,'Approvvigionamento energia'!D2660,0)+IF(LCOH!$C$28=Menu!$A$3,'Approvvigionamento energia'!E2660,0)+IF(LCOH!$C$28=Menu!$A$4,'Approvvigionamento energia'!F2660,0)+IF(LCOH!$C$28=Menu!$A$5,'Approvvigionamento energia'!G2660,0)+IF(LCOH!$C$28=Menu!$A$6,'Approvvigionamento energia'!H2660,0)</f>
        <v>666.31530495331731</v>
      </c>
      <c r="J2660">
        <f>'Approvvigionamento energia'!A2660+'Approvvigionamento energia'!B2660+'Approvvigionamento energia'!I2660</f>
        <v>894.71530495331729</v>
      </c>
      <c r="K2660">
        <f>IF(MIN(LCOH!$C$18,J2660)&gt;=$P$48*LCOH!$C$18, MIN(LCOH!$C$18,J2660),0)</f>
        <v>894.71530495331729</v>
      </c>
      <c r="L2660">
        <f t="shared" si="83"/>
        <v>0</v>
      </c>
      <c r="M2660">
        <f>K2660/LCOH!$C$18</f>
        <v>0.59647686996887817</v>
      </c>
      <c r="N2660">
        <f>K2660/LCOH!$C$34</f>
        <v>17.239215895054283</v>
      </c>
    </row>
    <row r="2661" spans="1:14" x14ac:dyDescent="0.35">
      <c r="A2661">
        <f>'Profilo fotovoltaico'!B2663*LCOH!$C$20</f>
        <v>0</v>
      </c>
      <c r="B2661">
        <f>'Profilo eolico'!B2663*LCOH!$C$21</f>
        <v>241.2</v>
      </c>
      <c r="C2661">
        <f>$P$35*'Profilo fotovoltaico'!B2663</f>
        <v>0</v>
      </c>
      <c r="D2661">
        <f>$Q$37*'Profilo eolico'!B2663</f>
        <v>1407.3139365563934</v>
      </c>
      <c r="E2661">
        <f>$P$39*'Profilo fotovoltaico'!B2663+'Approvvigionamento energia'!$Q$39*'Profilo eolico'!B2663</f>
        <v>1055.4854524172952</v>
      </c>
      <c r="F2661">
        <f>$P$41*'Profilo fotovoltaico'!B2663+'Approvvigionamento energia'!$Q$41*'Profilo eolico'!B2663</f>
        <v>703.6569682781967</v>
      </c>
      <c r="G2661">
        <f>$P$43*'Profilo fotovoltaico'!B2663+'Approvvigionamento energia'!$Q$43*'Profilo eolico'!B2663</f>
        <v>351.82848413909835</v>
      </c>
      <c r="H2661">
        <f t="shared" si="82"/>
        <v>1138.4335154826958</v>
      </c>
      <c r="I2661">
        <f>IF(LCOH!$C$28=Menu!$A$1,'Approvvigionamento energia'!C2661,0)+IF(LCOH!$C$28=Menu!$A$2,'Approvvigionamento energia'!D2661,0)+IF(LCOH!$C$28=Menu!$A$3,'Approvvigionamento energia'!E2661,0)+IF(LCOH!$C$28=Menu!$A$4,'Approvvigionamento energia'!F2661,0)+IF(LCOH!$C$28=Menu!$A$5,'Approvvigionamento energia'!G2661,0)+IF(LCOH!$C$28=Menu!$A$6,'Approvvigionamento energia'!H2661,0)</f>
        <v>703.6569682781967</v>
      </c>
      <c r="J2661">
        <f>'Approvvigionamento energia'!A2661+'Approvvigionamento energia'!B2661+'Approvvigionamento energia'!I2661</f>
        <v>944.85696827819675</v>
      </c>
      <c r="K2661">
        <f>IF(MIN(LCOH!$C$18,J2661)&gt;=$P$48*LCOH!$C$18, MIN(LCOH!$C$18,J2661),0)</f>
        <v>944.85696827819675</v>
      </c>
      <c r="L2661">
        <f t="shared" si="83"/>
        <v>0</v>
      </c>
      <c r="M2661">
        <f>K2661/LCOH!$C$18</f>
        <v>0.62990464551879788</v>
      </c>
      <c r="N2661">
        <f>K2661/LCOH!$C$34</f>
        <v>18.205336575687799</v>
      </c>
    </row>
    <row r="2662" spans="1:14" x14ac:dyDescent="0.35">
      <c r="A2662">
        <f>'Profilo fotovoltaico'!B2664*LCOH!$C$20</f>
        <v>0</v>
      </c>
      <c r="B2662">
        <f>'Profilo eolico'!B2664*LCOH!$C$21</f>
        <v>252.4</v>
      </c>
      <c r="C2662">
        <f>$P$35*'Profilo fotovoltaico'!B2664</f>
        <v>0</v>
      </c>
      <c r="D2662">
        <f>$Q$37*'Profilo eolico'!B2664</f>
        <v>1472.6618473749327</v>
      </c>
      <c r="E2662">
        <f>$P$39*'Profilo fotovoltaico'!B2664+'Approvvigionamento energia'!$Q$39*'Profilo eolico'!B2664</f>
        <v>1104.4963855311994</v>
      </c>
      <c r="F2662">
        <f>$P$41*'Profilo fotovoltaico'!B2664+'Approvvigionamento energia'!$Q$41*'Profilo eolico'!B2664</f>
        <v>736.33092368746634</v>
      </c>
      <c r="G2662">
        <f>$P$43*'Profilo fotovoltaico'!B2664+'Approvvigionamento energia'!$Q$43*'Profilo eolico'!B2664</f>
        <v>368.16546184373317</v>
      </c>
      <c r="H2662">
        <f t="shared" si="82"/>
        <v>1138.4335154826958</v>
      </c>
      <c r="I2662">
        <f>IF(LCOH!$C$28=Menu!$A$1,'Approvvigionamento energia'!C2662,0)+IF(LCOH!$C$28=Menu!$A$2,'Approvvigionamento energia'!D2662,0)+IF(LCOH!$C$28=Menu!$A$3,'Approvvigionamento energia'!E2662,0)+IF(LCOH!$C$28=Menu!$A$4,'Approvvigionamento energia'!F2662,0)+IF(LCOH!$C$28=Menu!$A$5,'Approvvigionamento energia'!G2662,0)+IF(LCOH!$C$28=Menu!$A$6,'Approvvigionamento energia'!H2662,0)</f>
        <v>736.33092368746634</v>
      </c>
      <c r="J2662">
        <f>'Approvvigionamento energia'!A2662+'Approvvigionamento energia'!B2662+'Approvvigionamento energia'!I2662</f>
        <v>988.73092368746632</v>
      </c>
      <c r="K2662">
        <f>IF(MIN(LCOH!$C$18,J2662)&gt;=$P$48*LCOH!$C$18, MIN(LCOH!$C$18,J2662),0)</f>
        <v>988.73092368746632</v>
      </c>
      <c r="L2662">
        <f t="shared" si="83"/>
        <v>0</v>
      </c>
      <c r="M2662">
        <f>K2662/LCOH!$C$18</f>
        <v>0.65915394912497749</v>
      </c>
      <c r="N2662">
        <f>K2662/LCOH!$C$34</f>
        <v>19.050692171242126</v>
      </c>
    </row>
    <row r="2663" spans="1:14" x14ac:dyDescent="0.35">
      <c r="A2663">
        <f>'Profilo fotovoltaico'!B2665*LCOH!$C$20</f>
        <v>0</v>
      </c>
      <c r="B2663">
        <f>'Profilo eolico'!B2665*LCOH!$C$21</f>
        <v>263.2</v>
      </c>
      <c r="C2663">
        <f>$P$35*'Profilo fotovoltaico'!B2665</f>
        <v>0</v>
      </c>
      <c r="D2663">
        <f>$Q$37*'Profilo eolico'!B2665</f>
        <v>1535.6759042356664</v>
      </c>
      <c r="E2663">
        <f>$P$39*'Profilo fotovoltaico'!B2665+'Approvvigionamento energia'!$Q$39*'Profilo eolico'!B2665</f>
        <v>1151.7569281767499</v>
      </c>
      <c r="F2663">
        <f>$P$41*'Profilo fotovoltaico'!B2665+'Approvvigionamento energia'!$Q$41*'Profilo eolico'!B2665</f>
        <v>767.8379521178332</v>
      </c>
      <c r="G2663">
        <f>$P$43*'Profilo fotovoltaico'!B2665+'Approvvigionamento energia'!$Q$43*'Profilo eolico'!B2665</f>
        <v>383.9189760589166</v>
      </c>
      <c r="H2663">
        <f t="shared" si="82"/>
        <v>1138.4335154826958</v>
      </c>
      <c r="I2663">
        <f>IF(LCOH!$C$28=Menu!$A$1,'Approvvigionamento energia'!C2663,0)+IF(LCOH!$C$28=Menu!$A$2,'Approvvigionamento energia'!D2663,0)+IF(LCOH!$C$28=Menu!$A$3,'Approvvigionamento energia'!E2663,0)+IF(LCOH!$C$28=Menu!$A$4,'Approvvigionamento energia'!F2663,0)+IF(LCOH!$C$28=Menu!$A$5,'Approvvigionamento energia'!G2663,0)+IF(LCOH!$C$28=Menu!$A$6,'Approvvigionamento energia'!H2663,0)</f>
        <v>767.8379521178332</v>
      </c>
      <c r="J2663">
        <f>'Approvvigionamento energia'!A2663+'Approvvigionamento energia'!B2663+'Approvvigionamento energia'!I2663</f>
        <v>1031.0379521178331</v>
      </c>
      <c r="K2663">
        <f>IF(MIN(LCOH!$C$18,J2663)&gt;=$P$48*LCOH!$C$18, MIN(LCOH!$C$18,J2663),0)</f>
        <v>1031.0379521178331</v>
      </c>
      <c r="L2663">
        <f t="shared" si="83"/>
        <v>0</v>
      </c>
      <c r="M2663">
        <f>K2663/LCOH!$C$18</f>
        <v>0.68735863474522207</v>
      </c>
      <c r="N2663">
        <f>K2663/LCOH!$C$34</f>
        <v>19.86585649552665</v>
      </c>
    </row>
    <row r="2664" spans="1:14" x14ac:dyDescent="0.35">
      <c r="A2664">
        <f>'Profilo fotovoltaico'!B2666*LCOH!$C$20</f>
        <v>0</v>
      </c>
      <c r="B2664">
        <f>'Profilo eolico'!B2666*LCOH!$C$21</f>
        <v>268.10000000000002</v>
      </c>
      <c r="C2664">
        <f>$P$35*'Profilo fotovoltaico'!B2666</f>
        <v>0</v>
      </c>
      <c r="D2664">
        <f>$Q$37*'Profilo eolico'!B2666</f>
        <v>1564.2656152187774</v>
      </c>
      <c r="E2664">
        <f>$P$39*'Profilo fotovoltaico'!B2666+'Approvvigionamento energia'!$Q$39*'Profilo eolico'!B2666</f>
        <v>1173.199211414083</v>
      </c>
      <c r="F2664">
        <f>$P$41*'Profilo fotovoltaico'!B2666+'Approvvigionamento energia'!$Q$41*'Profilo eolico'!B2666</f>
        <v>782.13280760938869</v>
      </c>
      <c r="G2664">
        <f>$P$43*'Profilo fotovoltaico'!B2666+'Approvvigionamento energia'!$Q$43*'Profilo eolico'!B2666</f>
        <v>391.06640380469435</v>
      </c>
      <c r="H2664">
        <f t="shared" si="82"/>
        <v>1138.4335154826958</v>
      </c>
      <c r="I2664">
        <f>IF(LCOH!$C$28=Menu!$A$1,'Approvvigionamento energia'!C2664,0)+IF(LCOH!$C$28=Menu!$A$2,'Approvvigionamento energia'!D2664,0)+IF(LCOH!$C$28=Menu!$A$3,'Approvvigionamento energia'!E2664,0)+IF(LCOH!$C$28=Menu!$A$4,'Approvvigionamento energia'!F2664,0)+IF(LCOH!$C$28=Menu!$A$5,'Approvvigionamento energia'!G2664,0)+IF(LCOH!$C$28=Menu!$A$6,'Approvvigionamento energia'!H2664,0)</f>
        <v>782.13280760938869</v>
      </c>
      <c r="J2664">
        <f>'Approvvigionamento energia'!A2664+'Approvvigionamento energia'!B2664+'Approvvigionamento energia'!I2664</f>
        <v>1050.2328076093886</v>
      </c>
      <c r="K2664">
        <f>IF(MIN(LCOH!$C$18,J2664)&gt;=$P$48*LCOH!$C$18, MIN(LCOH!$C$18,J2664),0)</f>
        <v>1050.2328076093886</v>
      </c>
      <c r="L2664">
        <f t="shared" si="83"/>
        <v>0</v>
      </c>
      <c r="M2664">
        <f>K2664/LCOH!$C$18</f>
        <v>0.70015520507292572</v>
      </c>
      <c r="N2664">
        <f>K2664/LCOH!$C$34</f>
        <v>20.235699568581669</v>
      </c>
    </row>
    <row r="2665" spans="1:14" x14ac:dyDescent="0.35">
      <c r="A2665">
        <f>'Profilo fotovoltaico'!B2667*LCOH!$C$20</f>
        <v>0</v>
      </c>
      <c r="B2665">
        <f>'Profilo eolico'!B2667*LCOH!$C$21</f>
        <v>263.2</v>
      </c>
      <c r="C2665">
        <f>$P$35*'Profilo fotovoltaico'!B2667</f>
        <v>0</v>
      </c>
      <c r="D2665">
        <f>$Q$37*'Profilo eolico'!B2667</f>
        <v>1535.6759042356664</v>
      </c>
      <c r="E2665">
        <f>$P$39*'Profilo fotovoltaico'!B2667+'Approvvigionamento energia'!$Q$39*'Profilo eolico'!B2667</f>
        <v>1151.7569281767499</v>
      </c>
      <c r="F2665">
        <f>$P$41*'Profilo fotovoltaico'!B2667+'Approvvigionamento energia'!$Q$41*'Profilo eolico'!B2667</f>
        <v>767.8379521178332</v>
      </c>
      <c r="G2665">
        <f>$P$43*'Profilo fotovoltaico'!B2667+'Approvvigionamento energia'!$Q$43*'Profilo eolico'!B2667</f>
        <v>383.9189760589166</v>
      </c>
      <c r="H2665">
        <f t="shared" si="82"/>
        <v>1138.4335154826958</v>
      </c>
      <c r="I2665">
        <f>IF(LCOH!$C$28=Menu!$A$1,'Approvvigionamento energia'!C2665,0)+IF(LCOH!$C$28=Menu!$A$2,'Approvvigionamento energia'!D2665,0)+IF(LCOH!$C$28=Menu!$A$3,'Approvvigionamento energia'!E2665,0)+IF(LCOH!$C$28=Menu!$A$4,'Approvvigionamento energia'!F2665,0)+IF(LCOH!$C$28=Menu!$A$5,'Approvvigionamento energia'!G2665,0)+IF(LCOH!$C$28=Menu!$A$6,'Approvvigionamento energia'!H2665,0)</f>
        <v>767.8379521178332</v>
      </c>
      <c r="J2665">
        <f>'Approvvigionamento energia'!A2665+'Approvvigionamento energia'!B2665+'Approvvigionamento energia'!I2665</f>
        <v>1031.0379521178331</v>
      </c>
      <c r="K2665">
        <f>IF(MIN(LCOH!$C$18,J2665)&gt;=$P$48*LCOH!$C$18, MIN(LCOH!$C$18,J2665),0)</f>
        <v>1031.0379521178331</v>
      </c>
      <c r="L2665">
        <f t="shared" si="83"/>
        <v>0</v>
      </c>
      <c r="M2665">
        <f>K2665/LCOH!$C$18</f>
        <v>0.68735863474522207</v>
      </c>
      <c r="N2665">
        <f>K2665/LCOH!$C$34</f>
        <v>19.86585649552665</v>
      </c>
    </row>
    <row r="2666" spans="1:14" x14ac:dyDescent="0.35">
      <c r="A2666">
        <f>'Profilo fotovoltaico'!B2668*LCOH!$C$20</f>
        <v>0</v>
      </c>
      <c r="B2666">
        <f>'Profilo eolico'!B2668*LCOH!$C$21</f>
        <v>255.80000000000004</v>
      </c>
      <c r="C2666">
        <f>$P$35*'Profilo fotovoltaico'!B2668</f>
        <v>0</v>
      </c>
      <c r="D2666">
        <f>$Q$37*'Profilo eolico'!B2668</f>
        <v>1492.4996060162748</v>
      </c>
      <c r="E2666">
        <f>$P$39*'Profilo fotovoltaico'!B2668+'Approvvigionamento energia'!$Q$39*'Profilo eolico'!B2668</f>
        <v>1119.3747045122061</v>
      </c>
      <c r="F2666">
        <f>$P$41*'Profilo fotovoltaico'!B2668+'Approvvigionamento energia'!$Q$41*'Profilo eolico'!B2668</f>
        <v>746.24980300813741</v>
      </c>
      <c r="G2666">
        <f>$P$43*'Profilo fotovoltaico'!B2668+'Approvvigionamento energia'!$Q$43*'Profilo eolico'!B2668</f>
        <v>373.1249015040687</v>
      </c>
      <c r="H2666">
        <f t="shared" si="82"/>
        <v>1138.4335154826958</v>
      </c>
      <c r="I2666">
        <f>IF(LCOH!$C$28=Menu!$A$1,'Approvvigionamento energia'!C2666,0)+IF(LCOH!$C$28=Menu!$A$2,'Approvvigionamento energia'!D2666,0)+IF(LCOH!$C$28=Menu!$A$3,'Approvvigionamento energia'!E2666,0)+IF(LCOH!$C$28=Menu!$A$4,'Approvvigionamento energia'!F2666,0)+IF(LCOH!$C$28=Menu!$A$5,'Approvvigionamento energia'!G2666,0)+IF(LCOH!$C$28=Menu!$A$6,'Approvvigionamento energia'!H2666,0)</f>
        <v>746.24980300813741</v>
      </c>
      <c r="J2666">
        <f>'Approvvigionamento energia'!A2666+'Approvvigionamento energia'!B2666+'Approvvigionamento energia'!I2666</f>
        <v>1002.0498030081375</v>
      </c>
      <c r="K2666">
        <f>IF(MIN(LCOH!$C$18,J2666)&gt;=$P$48*LCOH!$C$18, MIN(LCOH!$C$18,J2666),0)</f>
        <v>1002.0498030081375</v>
      </c>
      <c r="L2666">
        <f t="shared" si="83"/>
        <v>0</v>
      </c>
      <c r="M2666">
        <f>K2666/LCOH!$C$18</f>
        <v>0.66803320200542493</v>
      </c>
      <c r="N2666">
        <f>K2666/LCOH!$C$34</f>
        <v>19.307317977035403</v>
      </c>
    </row>
    <row r="2667" spans="1:14" x14ac:dyDescent="0.35">
      <c r="A2667">
        <f>'Profilo fotovoltaico'!B2669*LCOH!$C$20</f>
        <v>0</v>
      </c>
      <c r="B2667">
        <f>'Profilo eolico'!B2669*LCOH!$C$21</f>
        <v>241.2</v>
      </c>
      <c r="C2667">
        <f>$P$35*'Profilo fotovoltaico'!B2669</f>
        <v>0</v>
      </c>
      <c r="D2667">
        <f>$Q$37*'Profilo eolico'!B2669</f>
        <v>1407.3139365563934</v>
      </c>
      <c r="E2667">
        <f>$P$39*'Profilo fotovoltaico'!B2669+'Approvvigionamento energia'!$Q$39*'Profilo eolico'!B2669</f>
        <v>1055.4854524172952</v>
      </c>
      <c r="F2667">
        <f>$P$41*'Profilo fotovoltaico'!B2669+'Approvvigionamento energia'!$Q$41*'Profilo eolico'!B2669</f>
        <v>703.6569682781967</v>
      </c>
      <c r="G2667">
        <f>$P$43*'Profilo fotovoltaico'!B2669+'Approvvigionamento energia'!$Q$43*'Profilo eolico'!B2669</f>
        <v>351.82848413909835</v>
      </c>
      <c r="H2667">
        <f t="shared" si="82"/>
        <v>1138.4335154826958</v>
      </c>
      <c r="I2667">
        <f>IF(LCOH!$C$28=Menu!$A$1,'Approvvigionamento energia'!C2667,0)+IF(LCOH!$C$28=Menu!$A$2,'Approvvigionamento energia'!D2667,0)+IF(LCOH!$C$28=Menu!$A$3,'Approvvigionamento energia'!E2667,0)+IF(LCOH!$C$28=Menu!$A$4,'Approvvigionamento energia'!F2667,0)+IF(LCOH!$C$28=Menu!$A$5,'Approvvigionamento energia'!G2667,0)+IF(LCOH!$C$28=Menu!$A$6,'Approvvigionamento energia'!H2667,0)</f>
        <v>703.6569682781967</v>
      </c>
      <c r="J2667">
        <f>'Approvvigionamento energia'!A2667+'Approvvigionamento energia'!B2667+'Approvvigionamento energia'!I2667</f>
        <v>944.85696827819675</v>
      </c>
      <c r="K2667">
        <f>IF(MIN(LCOH!$C$18,J2667)&gt;=$P$48*LCOH!$C$18, MIN(LCOH!$C$18,J2667),0)</f>
        <v>944.85696827819675</v>
      </c>
      <c r="L2667">
        <f t="shared" si="83"/>
        <v>0</v>
      </c>
      <c r="M2667">
        <f>K2667/LCOH!$C$18</f>
        <v>0.62990464551879788</v>
      </c>
      <c r="N2667">
        <f>K2667/LCOH!$C$34</f>
        <v>18.205336575687799</v>
      </c>
    </row>
    <row r="2668" spans="1:14" x14ac:dyDescent="0.35">
      <c r="A2668">
        <f>'Profilo fotovoltaico'!B2670*LCOH!$C$20</f>
        <v>0</v>
      </c>
      <c r="B2668">
        <f>'Profilo eolico'!B2670*LCOH!$C$21</f>
        <v>221.29999999999998</v>
      </c>
      <c r="C2668">
        <f>$P$35*'Profilo fotovoltaico'!B2670</f>
        <v>0</v>
      </c>
      <c r="D2668">
        <f>$Q$37*'Profilo eolico'!B2670</f>
        <v>1291.2047021555966</v>
      </c>
      <c r="E2668">
        <f>$P$39*'Profilo fotovoltaico'!B2670+'Approvvigionamento energia'!$Q$39*'Profilo eolico'!B2670</f>
        <v>968.40352661669738</v>
      </c>
      <c r="F2668">
        <f>$P$41*'Profilo fotovoltaico'!B2670+'Approvvigionamento energia'!$Q$41*'Profilo eolico'!B2670</f>
        <v>645.60235107779829</v>
      </c>
      <c r="G2668">
        <f>$P$43*'Profilo fotovoltaico'!B2670+'Approvvigionamento energia'!$Q$43*'Profilo eolico'!B2670</f>
        <v>322.80117553889914</v>
      </c>
      <c r="H2668">
        <f t="shared" si="82"/>
        <v>1138.4335154826958</v>
      </c>
      <c r="I2668">
        <f>IF(LCOH!$C$28=Menu!$A$1,'Approvvigionamento energia'!C2668,0)+IF(LCOH!$C$28=Menu!$A$2,'Approvvigionamento energia'!D2668,0)+IF(LCOH!$C$28=Menu!$A$3,'Approvvigionamento energia'!E2668,0)+IF(LCOH!$C$28=Menu!$A$4,'Approvvigionamento energia'!F2668,0)+IF(LCOH!$C$28=Menu!$A$5,'Approvvigionamento energia'!G2668,0)+IF(LCOH!$C$28=Menu!$A$6,'Approvvigionamento energia'!H2668,0)</f>
        <v>645.60235107779829</v>
      </c>
      <c r="J2668">
        <f>'Approvvigionamento energia'!A2668+'Approvvigionamento energia'!B2668+'Approvvigionamento energia'!I2668</f>
        <v>866.90235107779824</v>
      </c>
      <c r="K2668">
        <f>IF(MIN(LCOH!$C$18,J2668)&gt;=$P$48*LCOH!$C$18, MIN(LCOH!$C$18,J2668),0)</f>
        <v>866.90235107779824</v>
      </c>
      <c r="L2668">
        <f t="shared" si="83"/>
        <v>0</v>
      </c>
      <c r="M2668">
        <f>K2668/LCOH!$C$18</f>
        <v>0.57793490071853215</v>
      </c>
      <c r="N2668">
        <f>K2668/LCOH!$C$34</f>
        <v>16.703320830015382</v>
      </c>
    </row>
    <row r="2669" spans="1:14" x14ac:dyDescent="0.35">
      <c r="A2669">
        <f>'Profilo fotovoltaico'!B2671*LCOH!$C$20</f>
        <v>0</v>
      </c>
      <c r="B2669">
        <f>'Profilo eolico'!B2671*LCOH!$C$21</f>
        <v>196.70000000000002</v>
      </c>
      <c r="C2669">
        <f>$P$35*'Profilo fotovoltaico'!B2671</f>
        <v>0</v>
      </c>
      <c r="D2669">
        <f>$Q$37*'Profilo eolico'!B2671</f>
        <v>1147.6726837505912</v>
      </c>
      <c r="E2669">
        <f>$P$39*'Profilo fotovoltaico'!B2671+'Approvvigionamento energia'!$Q$39*'Profilo eolico'!B2671</f>
        <v>860.7545128129434</v>
      </c>
      <c r="F2669">
        <f>$P$41*'Profilo fotovoltaico'!B2671+'Approvvigionamento energia'!$Q$41*'Profilo eolico'!B2671</f>
        <v>573.8363418752956</v>
      </c>
      <c r="G2669">
        <f>$P$43*'Profilo fotovoltaico'!B2671+'Approvvigionamento energia'!$Q$43*'Profilo eolico'!B2671</f>
        <v>286.9181709376478</v>
      </c>
      <c r="H2669">
        <f t="shared" si="82"/>
        <v>1138.4335154826958</v>
      </c>
      <c r="I2669">
        <f>IF(LCOH!$C$28=Menu!$A$1,'Approvvigionamento energia'!C2669,0)+IF(LCOH!$C$28=Menu!$A$2,'Approvvigionamento energia'!D2669,0)+IF(LCOH!$C$28=Menu!$A$3,'Approvvigionamento energia'!E2669,0)+IF(LCOH!$C$28=Menu!$A$4,'Approvvigionamento energia'!F2669,0)+IF(LCOH!$C$28=Menu!$A$5,'Approvvigionamento energia'!G2669,0)+IF(LCOH!$C$28=Menu!$A$6,'Approvvigionamento energia'!H2669,0)</f>
        <v>573.8363418752956</v>
      </c>
      <c r="J2669">
        <f>'Approvvigionamento energia'!A2669+'Approvvigionamento energia'!B2669+'Approvvigionamento energia'!I2669</f>
        <v>770.53634187529565</v>
      </c>
      <c r="K2669">
        <f>IF(MIN(LCOH!$C$18,J2669)&gt;=$P$48*LCOH!$C$18, MIN(LCOH!$C$18,J2669),0)</f>
        <v>770.53634187529565</v>
      </c>
      <c r="L2669">
        <f t="shared" si="83"/>
        <v>0</v>
      </c>
      <c r="M2669">
        <f>K2669/LCOH!$C$18</f>
        <v>0.51369089458353046</v>
      </c>
      <c r="N2669">
        <f>K2669/LCOH!$C$34</f>
        <v>14.846557646922845</v>
      </c>
    </row>
    <row r="2670" spans="1:14" x14ac:dyDescent="0.35">
      <c r="A2670">
        <f>'Profilo fotovoltaico'!B2672*LCOH!$C$20</f>
        <v>6</v>
      </c>
      <c r="B2670">
        <f>'Profilo eolico'!B2672*LCOH!$C$21</f>
        <v>172.8</v>
      </c>
      <c r="C2670">
        <f>$P$35*'Profilo fotovoltaico'!B2672</f>
        <v>44.127673125732393</v>
      </c>
      <c r="D2670">
        <f>$Q$37*'Profilo eolico'!B2672</f>
        <v>1008.2249097717447</v>
      </c>
      <c r="E2670">
        <f>$P$39*'Profilo fotovoltaico'!B2672+'Approvvigionamento energia'!$Q$39*'Profilo eolico'!B2672</f>
        <v>767.20060061024162</v>
      </c>
      <c r="F2670">
        <f>$P$41*'Profilo fotovoltaico'!B2672+'Approvvigionamento energia'!$Q$41*'Profilo eolico'!B2672</f>
        <v>526.17629144873854</v>
      </c>
      <c r="G2670">
        <f>$P$43*'Profilo fotovoltaico'!B2672+'Approvvigionamento energia'!$Q$43*'Profilo eolico'!B2672</f>
        <v>285.15198228723546</v>
      </c>
      <c r="H2670">
        <f t="shared" si="82"/>
        <v>1138.4335154826958</v>
      </c>
      <c r="I2670">
        <f>IF(LCOH!$C$28=Menu!$A$1,'Approvvigionamento energia'!C2670,0)+IF(LCOH!$C$28=Menu!$A$2,'Approvvigionamento energia'!D2670,0)+IF(LCOH!$C$28=Menu!$A$3,'Approvvigionamento energia'!E2670,0)+IF(LCOH!$C$28=Menu!$A$4,'Approvvigionamento energia'!F2670,0)+IF(LCOH!$C$28=Menu!$A$5,'Approvvigionamento energia'!G2670,0)+IF(LCOH!$C$28=Menu!$A$6,'Approvvigionamento energia'!H2670,0)</f>
        <v>526.17629144873854</v>
      </c>
      <c r="J2670">
        <f>'Approvvigionamento energia'!A2670+'Approvvigionamento energia'!B2670+'Approvvigionamento energia'!I2670</f>
        <v>704.97629144873849</v>
      </c>
      <c r="K2670">
        <f>IF(MIN(LCOH!$C$18,J2670)&gt;=$P$48*LCOH!$C$18, MIN(LCOH!$C$18,J2670),0)</f>
        <v>704.97629144873849</v>
      </c>
      <c r="L2670">
        <f t="shared" si="83"/>
        <v>0</v>
      </c>
      <c r="M2670">
        <f>K2670/LCOH!$C$18</f>
        <v>0.469984194299159</v>
      </c>
      <c r="N2670">
        <f>K2670/LCOH!$C$34</f>
        <v>13.5833582167387</v>
      </c>
    </row>
    <row r="2671" spans="1:14" x14ac:dyDescent="0.35">
      <c r="A2671">
        <f>'Profilo fotovoltaico'!B2673*LCOH!$C$20</f>
        <v>92</v>
      </c>
      <c r="B2671">
        <f>'Profilo eolico'!B2673*LCOH!$C$21</f>
        <v>136.9</v>
      </c>
      <c r="C2671">
        <f>$P$35*'Profilo fotovoltaico'!B2673</f>
        <v>676.62432126122997</v>
      </c>
      <c r="D2671">
        <f>$Q$37*'Profilo eolico'!B2673</f>
        <v>798.76151705874906</v>
      </c>
      <c r="E2671">
        <f>$P$39*'Profilo fotovoltaico'!B2673+'Approvvigionamento energia'!$Q$39*'Profilo eolico'!B2673</f>
        <v>768.22721810936923</v>
      </c>
      <c r="F2671">
        <f>$P$41*'Profilo fotovoltaico'!B2673+'Approvvigionamento energia'!$Q$41*'Profilo eolico'!B2673</f>
        <v>737.69291915998951</v>
      </c>
      <c r="G2671">
        <f>$P$43*'Profilo fotovoltaico'!B2673+'Approvvigionamento energia'!$Q$43*'Profilo eolico'!B2673</f>
        <v>707.1586202106098</v>
      </c>
      <c r="H2671">
        <f t="shared" si="82"/>
        <v>1138.4335154826958</v>
      </c>
      <c r="I2671">
        <f>IF(LCOH!$C$28=Menu!$A$1,'Approvvigionamento energia'!C2671,0)+IF(LCOH!$C$28=Menu!$A$2,'Approvvigionamento energia'!D2671,0)+IF(LCOH!$C$28=Menu!$A$3,'Approvvigionamento energia'!E2671,0)+IF(LCOH!$C$28=Menu!$A$4,'Approvvigionamento energia'!F2671,0)+IF(LCOH!$C$28=Menu!$A$5,'Approvvigionamento energia'!G2671,0)+IF(LCOH!$C$28=Menu!$A$6,'Approvvigionamento energia'!H2671,0)</f>
        <v>737.69291915998951</v>
      </c>
      <c r="J2671">
        <f>'Approvvigionamento energia'!A2671+'Approvvigionamento energia'!B2671+'Approvvigionamento energia'!I2671</f>
        <v>966.59291915998949</v>
      </c>
      <c r="K2671">
        <f>IF(MIN(LCOH!$C$18,J2671)&gt;=$P$48*LCOH!$C$18, MIN(LCOH!$C$18,J2671),0)</f>
        <v>966.59291915998949</v>
      </c>
      <c r="L2671">
        <f t="shared" si="83"/>
        <v>0</v>
      </c>
      <c r="M2671">
        <f>K2671/LCOH!$C$18</f>
        <v>0.64439527943999297</v>
      </c>
      <c r="N2671">
        <f>K2671/LCOH!$C$34</f>
        <v>18.624141024277254</v>
      </c>
    </row>
    <row r="2672" spans="1:14" x14ac:dyDescent="0.35">
      <c r="A2672">
        <f>'Profilo fotovoltaico'!B2674*LCOH!$C$20</f>
        <v>231</v>
      </c>
      <c r="B2672">
        <f>'Profilo eolico'!B2674*LCOH!$C$21</f>
        <v>153.10000000000002</v>
      </c>
      <c r="C2672">
        <f>$P$35*'Profilo fotovoltaico'!B2674</f>
        <v>1698.9154153406971</v>
      </c>
      <c r="D2672">
        <f>$Q$37*'Profilo eolico'!B2674</f>
        <v>893.28260234985021</v>
      </c>
      <c r="E2672">
        <f>$P$39*'Profilo fotovoltaico'!B2674+'Approvvigionamento energia'!$Q$39*'Profilo eolico'!B2674</f>
        <v>1094.6908055975618</v>
      </c>
      <c r="F2672">
        <f>$P$41*'Profilo fotovoltaico'!B2674+'Approvvigionamento energia'!$Q$41*'Profilo eolico'!B2674</f>
        <v>1296.0990088452736</v>
      </c>
      <c r="G2672">
        <f>$P$43*'Profilo fotovoltaico'!B2674+'Approvvigionamento energia'!$Q$43*'Profilo eolico'!B2674</f>
        <v>1497.5072120929854</v>
      </c>
      <c r="H2672">
        <f t="shared" si="82"/>
        <v>1138.4335154826958</v>
      </c>
      <c r="I2672">
        <f>IF(LCOH!$C$28=Menu!$A$1,'Approvvigionamento energia'!C2672,0)+IF(LCOH!$C$28=Menu!$A$2,'Approvvigionamento energia'!D2672,0)+IF(LCOH!$C$28=Menu!$A$3,'Approvvigionamento energia'!E2672,0)+IF(LCOH!$C$28=Menu!$A$4,'Approvvigionamento energia'!F2672,0)+IF(LCOH!$C$28=Menu!$A$5,'Approvvigionamento energia'!G2672,0)+IF(LCOH!$C$28=Menu!$A$6,'Approvvigionamento energia'!H2672,0)</f>
        <v>1296.0990088452736</v>
      </c>
      <c r="J2672">
        <f>'Approvvigionamento energia'!A2672+'Approvvigionamento energia'!B2672+'Approvvigionamento energia'!I2672</f>
        <v>1680.1990088452735</v>
      </c>
      <c r="K2672">
        <f>IF(MIN(LCOH!$C$18,J2672)&gt;=$P$48*LCOH!$C$18, MIN(LCOH!$C$18,J2672),0)</f>
        <v>1500</v>
      </c>
      <c r="L2672">
        <f t="shared" si="83"/>
        <v>180.19900884527351</v>
      </c>
      <c r="M2672">
        <f>K2672/LCOH!$C$18</f>
        <v>1</v>
      </c>
      <c r="N2672">
        <f>K2672/LCOH!$C$34</f>
        <v>28.901734104046245</v>
      </c>
    </row>
    <row r="2673" spans="1:14" x14ac:dyDescent="0.35">
      <c r="A2673">
        <f>'Profilo fotovoltaico'!B2675*LCOH!$C$20</f>
        <v>381</v>
      </c>
      <c r="B2673">
        <f>'Profilo eolico'!B2675*LCOH!$C$21</f>
        <v>163</v>
      </c>
      <c r="C2673">
        <f>$P$35*'Profilo fotovoltaico'!B2675</f>
        <v>2802.1072434840066</v>
      </c>
      <c r="D2673">
        <f>$Q$37*'Profilo eolico'!B2675</f>
        <v>951.04548780552307</v>
      </c>
      <c r="E2673">
        <f>$P$39*'Profilo fotovoltaico'!B2675+'Approvvigionamento energia'!$Q$39*'Profilo eolico'!B2675</f>
        <v>1413.8109267251439</v>
      </c>
      <c r="F2673">
        <f>$P$41*'Profilo fotovoltaico'!B2675+'Approvvigionamento energia'!$Q$41*'Profilo eolico'!B2675</f>
        <v>1876.5763656447648</v>
      </c>
      <c r="G2673">
        <f>$P$43*'Profilo fotovoltaico'!B2675+'Approvvigionamento energia'!$Q$43*'Profilo eolico'!B2675</f>
        <v>2339.3418045643857</v>
      </c>
      <c r="H2673">
        <f t="shared" si="82"/>
        <v>1138.4335154826958</v>
      </c>
      <c r="I2673">
        <f>IF(LCOH!$C$28=Menu!$A$1,'Approvvigionamento energia'!C2673,0)+IF(LCOH!$C$28=Menu!$A$2,'Approvvigionamento energia'!D2673,0)+IF(LCOH!$C$28=Menu!$A$3,'Approvvigionamento energia'!E2673,0)+IF(LCOH!$C$28=Menu!$A$4,'Approvvigionamento energia'!F2673,0)+IF(LCOH!$C$28=Menu!$A$5,'Approvvigionamento energia'!G2673,0)+IF(LCOH!$C$28=Menu!$A$6,'Approvvigionamento energia'!H2673,0)</f>
        <v>1876.5763656447648</v>
      </c>
      <c r="J2673">
        <f>'Approvvigionamento energia'!A2673+'Approvvigionamento energia'!B2673+'Approvvigionamento energia'!I2673</f>
        <v>2420.5763656447648</v>
      </c>
      <c r="K2673">
        <f>IF(MIN(LCOH!$C$18,J2673)&gt;=$P$48*LCOH!$C$18, MIN(LCOH!$C$18,J2673),0)</f>
        <v>1500</v>
      </c>
      <c r="L2673">
        <f t="shared" si="83"/>
        <v>920.57636564476479</v>
      </c>
      <c r="M2673">
        <f>K2673/LCOH!$C$18</f>
        <v>1</v>
      </c>
      <c r="N2673">
        <f>K2673/LCOH!$C$34</f>
        <v>28.901734104046245</v>
      </c>
    </row>
    <row r="2674" spans="1:14" x14ac:dyDescent="0.35">
      <c r="A2674">
        <f>'Profilo fotovoltaico'!B2676*LCOH!$C$20</f>
        <v>504</v>
      </c>
      <c r="B2674">
        <f>'Profilo eolico'!B2676*LCOH!$C$21</f>
        <v>143.9</v>
      </c>
      <c r="C2674">
        <f>$P$35*'Profilo fotovoltaico'!B2676</f>
        <v>3706.7245425615206</v>
      </c>
      <c r="D2674">
        <f>$Q$37*'Profilo eolico'!B2676</f>
        <v>839.60396132033588</v>
      </c>
      <c r="E2674">
        <f>$P$39*'Profilo fotovoltaico'!B2676+'Approvvigionamento energia'!$Q$39*'Profilo eolico'!B2676</f>
        <v>1556.3841066306322</v>
      </c>
      <c r="F2674">
        <f>$P$41*'Profilo fotovoltaico'!B2676+'Approvvigionamento energia'!$Q$41*'Profilo eolico'!B2676</f>
        <v>2273.1642519409284</v>
      </c>
      <c r="G2674">
        <f>$P$43*'Profilo fotovoltaico'!B2676+'Approvvigionamento energia'!$Q$43*'Profilo eolico'!B2676</f>
        <v>2989.9443972512245</v>
      </c>
      <c r="H2674">
        <f t="shared" si="82"/>
        <v>1138.4335154826958</v>
      </c>
      <c r="I2674">
        <f>IF(LCOH!$C$28=Menu!$A$1,'Approvvigionamento energia'!C2674,0)+IF(LCOH!$C$28=Menu!$A$2,'Approvvigionamento energia'!D2674,0)+IF(LCOH!$C$28=Menu!$A$3,'Approvvigionamento energia'!E2674,0)+IF(LCOH!$C$28=Menu!$A$4,'Approvvigionamento energia'!F2674,0)+IF(LCOH!$C$28=Menu!$A$5,'Approvvigionamento energia'!G2674,0)+IF(LCOH!$C$28=Menu!$A$6,'Approvvigionamento energia'!H2674,0)</f>
        <v>2273.1642519409284</v>
      </c>
      <c r="J2674">
        <f>'Approvvigionamento energia'!A2674+'Approvvigionamento energia'!B2674+'Approvvigionamento energia'!I2674</f>
        <v>2921.0642519409284</v>
      </c>
      <c r="K2674">
        <f>IF(MIN(LCOH!$C$18,J2674)&gt;=$P$48*LCOH!$C$18, MIN(LCOH!$C$18,J2674),0)</f>
        <v>1500</v>
      </c>
      <c r="L2674">
        <f t="shared" si="83"/>
        <v>1421.0642519409284</v>
      </c>
      <c r="M2674">
        <f>K2674/LCOH!$C$18</f>
        <v>1</v>
      </c>
      <c r="N2674">
        <f>K2674/LCOH!$C$34</f>
        <v>28.901734104046245</v>
      </c>
    </row>
    <row r="2675" spans="1:14" x14ac:dyDescent="0.35">
      <c r="A2675">
        <f>'Profilo fotovoltaico'!B2677*LCOH!$C$20</f>
        <v>580</v>
      </c>
      <c r="B2675">
        <f>'Profilo eolico'!B2677*LCOH!$C$21</f>
        <v>115.7</v>
      </c>
      <c r="C2675">
        <f>$P$35*'Profilo fotovoltaico'!B2677</f>
        <v>4265.6750688207976</v>
      </c>
      <c r="D2675">
        <f>$Q$37*'Profilo eolico'!B2677</f>
        <v>675.06725729508594</v>
      </c>
      <c r="E2675">
        <f>$P$39*'Profilo fotovoltaico'!B2677+'Approvvigionamento energia'!$Q$39*'Profilo eolico'!B2677</f>
        <v>1572.7192101765138</v>
      </c>
      <c r="F2675">
        <f>$P$41*'Profilo fotovoltaico'!B2677+'Approvvigionamento energia'!$Q$41*'Profilo eolico'!B2677</f>
        <v>2470.3711630579419</v>
      </c>
      <c r="G2675">
        <f>$P$43*'Profilo fotovoltaico'!B2677+'Approvvigionamento energia'!$Q$43*'Profilo eolico'!B2677</f>
        <v>3368.0231159393697</v>
      </c>
      <c r="H2675">
        <f t="shared" si="82"/>
        <v>1138.4335154826958</v>
      </c>
      <c r="I2675">
        <f>IF(LCOH!$C$28=Menu!$A$1,'Approvvigionamento energia'!C2675,0)+IF(LCOH!$C$28=Menu!$A$2,'Approvvigionamento energia'!D2675,0)+IF(LCOH!$C$28=Menu!$A$3,'Approvvigionamento energia'!E2675,0)+IF(LCOH!$C$28=Menu!$A$4,'Approvvigionamento energia'!F2675,0)+IF(LCOH!$C$28=Menu!$A$5,'Approvvigionamento energia'!G2675,0)+IF(LCOH!$C$28=Menu!$A$6,'Approvvigionamento energia'!H2675,0)</f>
        <v>2470.3711630579419</v>
      </c>
      <c r="J2675">
        <f>'Approvvigionamento energia'!A2675+'Approvvigionamento energia'!B2675+'Approvvigionamento energia'!I2675</f>
        <v>3166.0711630579417</v>
      </c>
      <c r="K2675">
        <f>IF(MIN(LCOH!$C$18,J2675)&gt;=$P$48*LCOH!$C$18, MIN(LCOH!$C$18,J2675),0)</f>
        <v>1500</v>
      </c>
      <c r="L2675">
        <f t="shared" si="83"/>
        <v>1666.0711630579417</v>
      </c>
      <c r="M2675">
        <f>K2675/LCOH!$C$18</f>
        <v>1</v>
      </c>
      <c r="N2675">
        <f>K2675/LCOH!$C$34</f>
        <v>28.901734104046245</v>
      </c>
    </row>
    <row r="2676" spans="1:14" x14ac:dyDescent="0.35">
      <c r="A2676">
        <f>'Profilo fotovoltaico'!B2678*LCOH!$C$20</f>
        <v>602</v>
      </c>
      <c r="B2676">
        <f>'Profilo eolico'!B2678*LCOH!$C$21</f>
        <v>86.1</v>
      </c>
      <c r="C2676">
        <f>$P$35*'Profilo fotovoltaico'!B2678</f>
        <v>4427.476536948483</v>
      </c>
      <c r="D2676">
        <f>$Q$37*'Profilo eolico'!B2678</f>
        <v>502.36206441751858</v>
      </c>
      <c r="E2676">
        <f>$P$39*'Profilo fotovoltaico'!B2678+'Approvvigionamento energia'!$Q$39*'Profilo eolico'!B2678</f>
        <v>1483.6406825502597</v>
      </c>
      <c r="F2676">
        <f>$P$41*'Profilo fotovoltaico'!B2678+'Approvvigionamento energia'!$Q$41*'Profilo eolico'!B2678</f>
        <v>2464.919300683001</v>
      </c>
      <c r="G2676">
        <f>$P$43*'Profilo fotovoltaico'!B2678+'Approvvigionamento energia'!$Q$43*'Profilo eolico'!B2678</f>
        <v>3446.197918815742</v>
      </c>
      <c r="H2676">
        <f t="shared" si="82"/>
        <v>1138.4335154826958</v>
      </c>
      <c r="I2676">
        <f>IF(LCOH!$C$28=Menu!$A$1,'Approvvigionamento energia'!C2676,0)+IF(LCOH!$C$28=Menu!$A$2,'Approvvigionamento energia'!D2676,0)+IF(LCOH!$C$28=Menu!$A$3,'Approvvigionamento energia'!E2676,0)+IF(LCOH!$C$28=Menu!$A$4,'Approvvigionamento energia'!F2676,0)+IF(LCOH!$C$28=Menu!$A$5,'Approvvigionamento energia'!G2676,0)+IF(LCOH!$C$28=Menu!$A$6,'Approvvigionamento energia'!H2676,0)</f>
        <v>2464.919300683001</v>
      </c>
      <c r="J2676">
        <f>'Approvvigionamento energia'!A2676+'Approvvigionamento energia'!B2676+'Approvvigionamento energia'!I2676</f>
        <v>3153.0193006830009</v>
      </c>
      <c r="K2676">
        <f>IF(MIN(LCOH!$C$18,J2676)&gt;=$P$48*LCOH!$C$18, MIN(LCOH!$C$18,J2676),0)</f>
        <v>1500</v>
      </c>
      <c r="L2676">
        <f t="shared" si="83"/>
        <v>1653.0193006830009</v>
      </c>
      <c r="M2676">
        <f>K2676/LCOH!$C$18</f>
        <v>1</v>
      </c>
      <c r="N2676">
        <f>K2676/LCOH!$C$34</f>
        <v>28.901734104046245</v>
      </c>
    </row>
    <row r="2677" spans="1:14" x14ac:dyDescent="0.35">
      <c r="A2677">
        <f>'Profilo fotovoltaico'!B2679*LCOH!$C$20</f>
        <v>580</v>
      </c>
      <c r="B2677">
        <f>'Profilo eolico'!B2679*LCOH!$C$21</f>
        <v>64.5</v>
      </c>
      <c r="C2677">
        <f>$P$35*'Profilo fotovoltaico'!B2679</f>
        <v>4265.6750688207976</v>
      </c>
      <c r="D2677">
        <f>$Q$37*'Profilo eolico'!B2679</f>
        <v>376.33395069605052</v>
      </c>
      <c r="E2677">
        <f>$P$39*'Profilo fotovoltaico'!B2679+'Approvvigionamento energia'!$Q$39*'Profilo eolico'!B2679</f>
        <v>1348.6692302272372</v>
      </c>
      <c r="F2677">
        <f>$P$41*'Profilo fotovoltaico'!B2679+'Approvvigionamento energia'!$Q$41*'Profilo eolico'!B2679</f>
        <v>2321.0045097584239</v>
      </c>
      <c r="G2677">
        <f>$P$43*'Profilo fotovoltaico'!B2679+'Approvvigionamento energia'!$Q$43*'Profilo eolico'!B2679</f>
        <v>3293.339789289611</v>
      </c>
      <c r="H2677">
        <f t="shared" si="82"/>
        <v>1138.4335154826958</v>
      </c>
      <c r="I2677">
        <f>IF(LCOH!$C$28=Menu!$A$1,'Approvvigionamento energia'!C2677,0)+IF(LCOH!$C$28=Menu!$A$2,'Approvvigionamento energia'!D2677,0)+IF(LCOH!$C$28=Menu!$A$3,'Approvvigionamento energia'!E2677,0)+IF(LCOH!$C$28=Menu!$A$4,'Approvvigionamento energia'!F2677,0)+IF(LCOH!$C$28=Menu!$A$5,'Approvvigionamento energia'!G2677,0)+IF(LCOH!$C$28=Menu!$A$6,'Approvvigionamento energia'!H2677,0)</f>
        <v>2321.0045097584239</v>
      </c>
      <c r="J2677">
        <f>'Approvvigionamento energia'!A2677+'Approvvigionamento energia'!B2677+'Approvvigionamento energia'!I2677</f>
        <v>2965.5045097584239</v>
      </c>
      <c r="K2677">
        <f>IF(MIN(LCOH!$C$18,J2677)&gt;=$P$48*LCOH!$C$18, MIN(LCOH!$C$18,J2677),0)</f>
        <v>1500</v>
      </c>
      <c r="L2677">
        <f t="shared" si="83"/>
        <v>1465.5045097584239</v>
      </c>
      <c r="M2677">
        <f>K2677/LCOH!$C$18</f>
        <v>1</v>
      </c>
      <c r="N2677">
        <f>K2677/LCOH!$C$34</f>
        <v>28.901734104046245</v>
      </c>
    </row>
    <row r="2678" spans="1:14" x14ac:dyDescent="0.35">
      <c r="A2678">
        <f>'Profilo fotovoltaico'!B2680*LCOH!$C$20</f>
        <v>514</v>
      </c>
      <c r="B2678">
        <f>'Profilo eolico'!B2680*LCOH!$C$21</f>
        <v>56.599999999999994</v>
      </c>
      <c r="C2678">
        <f>$P$35*'Profilo fotovoltaico'!B2680</f>
        <v>3780.2706644377413</v>
      </c>
      <c r="D2678">
        <f>$Q$37*'Profilo eolico'!B2680</f>
        <v>330.24033502940244</v>
      </c>
      <c r="E2678">
        <f>$P$39*'Profilo fotovoltaico'!B2680+'Approvvigionamento energia'!$Q$39*'Profilo eolico'!B2680</f>
        <v>1192.7479173814872</v>
      </c>
      <c r="F2678">
        <f>$P$41*'Profilo fotovoltaico'!B2680+'Approvvigionamento energia'!$Q$41*'Profilo eolico'!B2680</f>
        <v>2055.2554997335719</v>
      </c>
      <c r="G2678">
        <f>$P$43*'Profilo fotovoltaico'!B2680+'Approvvigionamento energia'!$Q$43*'Profilo eolico'!B2680</f>
        <v>2917.7630820856571</v>
      </c>
      <c r="H2678">
        <f t="shared" si="82"/>
        <v>1138.4335154826958</v>
      </c>
      <c r="I2678">
        <f>IF(LCOH!$C$28=Menu!$A$1,'Approvvigionamento energia'!C2678,0)+IF(LCOH!$C$28=Menu!$A$2,'Approvvigionamento energia'!D2678,0)+IF(LCOH!$C$28=Menu!$A$3,'Approvvigionamento energia'!E2678,0)+IF(LCOH!$C$28=Menu!$A$4,'Approvvigionamento energia'!F2678,0)+IF(LCOH!$C$28=Menu!$A$5,'Approvvigionamento energia'!G2678,0)+IF(LCOH!$C$28=Menu!$A$6,'Approvvigionamento energia'!H2678,0)</f>
        <v>2055.2554997335719</v>
      </c>
      <c r="J2678">
        <f>'Approvvigionamento energia'!A2678+'Approvvigionamento energia'!B2678+'Approvvigionamento energia'!I2678</f>
        <v>2625.8554997335718</v>
      </c>
      <c r="K2678">
        <f>IF(MIN(LCOH!$C$18,J2678)&gt;=$P$48*LCOH!$C$18, MIN(LCOH!$C$18,J2678),0)</f>
        <v>1500</v>
      </c>
      <c r="L2678">
        <f t="shared" si="83"/>
        <v>1125.8554997335718</v>
      </c>
      <c r="M2678">
        <f>K2678/LCOH!$C$18</f>
        <v>1</v>
      </c>
      <c r="N2678">
        <f>K2678/LCOH!$C$34</f>
        <v>28.901734104046245</v>
      </c>
    </row>
    <row r="2679" spans="1:14" x14ac:dyDescent="0.35">
      <c r="A2679">
        <f>'Profilo fotovoltaico'!B2681*LCOH!$C$20</f>
        <v>413</v>
      </c>
      <c r="B2679">
        <f>'Profilo eolico'!B2681*LCOH!$C$21</f>
        <v>47.5</v>
      </c>
      <c r="C2679">
        <f>$P$35*'Profilo fotovoltaico'!B2681</f>
        <v>3037.4548334879128</v>
      </c>
      <c r="D2679">
        <f>$Q$37*'Profilo eolico'!B2681</f>
        <v>277.14515748933951</v>
      </c>
      <c r="E2679">
        <f>$P$39*'Profilo fotovoltaico'!B2681+'Approvvigionamento energia'!$Q$39*'Profilo eolico'!B2681</f>
        <v>967.22257648898278</v>
      </c>
      <c r="F2679">
        <f>$P$41*'Profilo fotovoltaico'!B2681+'Approvvigionamento energia'!$Q$41*'Profilo eolico'!B2681</f>
        <v>1657.2999954886261</v>
      </c>
      <c r="G2679">
        <f>$P$43*'Profilo fotovoltaico'!B2681+'Approvvigionamento energia'!$Q$43*'Profilo eolico'!B2681</f>
        <v>2347.3774144882696</v>
      </c>
      <c r="H2679">
        <f t="shared" si="82"/>
        <v>1138.4335154826958</v>
      </c>
      <c r="I2679">
        <f>IF(LCOH!$C$28=Menu!$A$1,'Approvvigionamento energia'!C2679,0)+IF(LCOH!$C$28=Menu!$A$2,'Approvvigionamento energia'!D2679,0)+IF(LCOH!$C$28=Menu!$A$3,'Approvvigionamento energia'!E2679,0)+IF(LCOH!$C$28=Menu!$A$4,'Approvvigionamento energia'!F2679,0)+IF(LCOH!$C$28=Menu!$A$5,'Approvvigionamento energia'!G2679,0)+IF(LCOH!$C$28=Menu!$A$6,'Approvvigionamento energia'!H2679,0)</f>
        <v>1657.2999954886261</v>
      </c>
      <c r="J2679">
        <f>'Approvvigionamento energia'!A2679+'Approvvigionamento energia'!B2679+'Approvvigionamento energia'!I2679</f>
        <v>2117.7999954886263</v>
      </c>
      <c r="K2679">
        <f>IF(MIN(LCOH!$C$18,J2679)&gt;=$P$48*LCOH!$C$18, MIN(LCOH!$C$18,J2679),0)</f>
        <v>1500</v>
      </c>
      <c r="L2679">
        <f t="shared" si="83"/>
        <v>617.79999548862634</v>
      </c>
      <c r="M2679">
        <f>K2679/LCOH!$C$18</f>
        <v>1</v>
      </c>
      <c r="N2679">
        <f>K2679/LCOH!$C$34</f>
        <v>28.901734104046245</v>
      </c>
    </row>
    <row r="2680" spans="1:14" x14ac:dyDescent="0.35">
      <c r="A2680">
        <f>'Profilo fotovoltaico'!B2682*LCOH!$C$20</f>
        <v>302</v>
      </c>
      <c r="B2680">
        <f>'Profilo eolico'!B2682*LCOH!$C$21</f>
        <v>46.699999999999996</v>
      </c>
      <c r="C2680">
        <f>$P$35*'Profilo fotovoltaico'!B2682</f>
        <v>2221.0928806618635</v>
      </c>
      <c r="D2680">
        <f>$Q$37*'Profilo eolico'!B2682</f>
        <v>272.47744957372959</v>
      </c>
      <c r="E2680">
        <f>$P$39*'Profilo fotovoltaico'!B2682+'Approvvigionamento energia'!$Q$39*'Profilo eolico'!B2682</f>
        <v>759.63130734576305</v>
      </c>
      <c r="F2680">
        <f>$P$41*'Profilo fotovoltaico'!B2682+'Approvvigionamento energia'!$Q$41*'Profilo eolico'!B2682</f>
        <v>1246.7851651177966</v>
      </c>
      <c r="G2680">
        <f>$P$43*'Profilo fotovoltaico'!B2682+'Approvvigionamento energia'!$Q$43*'Profilo eolico'!B2682</f>
        <v>1733.9390228898301</v>
      </c>
      <c r="H2680">
        <f t="shared" si="82"/>
        <v>1138.4335154826958</v>
      </c>
      <c r="I2680">
        <f>IF(LCOH!$C$28=Menu!$A$1,'Approvvigionamento energia'!C2680,0)+IF(LCOH!$C$28=Menu!$A$2,'Approvvigionamento energia'!D2680,0)+IF(LCOH!$C$28=Menu!$A$3,'Approvvigionamento energia'!E2680,0)+IF(LCOH!$C$28=Menu!$A$4,'Approvvigionamento energia'!F2680,0)+IF(LCOH!$C$28=Menu!$A$5,'Approvvigionamento energia'!G2680,0)+IF(LCOH!$C$28=Menu!$A$6,'Approvvigionamento energia'!H2680,0)</f>
        <v>1246.7851651177966</v>
      </c>
      <c r="J2680">
        <f>'Approvvigionamento energia'!A2680+'Approvvigionamento energia'!B2680+'Approvvigionamento energia'!I2680</f>
        <v>1595.4851651177967</v>
      </c>
      <c r="K2680">
        <f>IF(MIN(LCOH!$C$18,J2680)&gt;=$P$48*LCOH!$C$18, MIN(LCOH!$C$18,J2680),0)</f>
        <v>1500</v>
      </c>
      <c r="L2680">
        <f t="shared" si="83"/>
        <v>95.485165117796669</v>
      </c>
      <c r="M2680">
        <f>K2680/LCOH!$C$18</f>
        <v>1</v>
      </c>
      <c r="N2680">
        <f>K2680/LCOH!$C$34</f>
        <v>28.901734104046245</v>
      </c>
    </row>
    <row r="2681" spans="1:14" x14ac:dyDescent="0.35">
      <c r="A2681">
        <f>'Profilo fotovoltaico'!B2683*LCOH!$C$20</f>
        <v>188</v>
      </c>
      <c r="B2681">
        <f>'Profilo eolico'!B2683*LCOH!$C$21</f>
        <v>62.1</v>
      </c>
      <c r="C2681">
        <f>$P$35*'Profilo fotovoltaico'!B2683</f>
        <v>1382.6670912729483</v>
      </c>
      <c r="D2681">
        <f>$Q$37*'Profilo eolico'!B2683</f>
        <v>362.33082694922075</v>
      </c>
      <c r="E2681">
        <f>$P$39*'Profilo fotovoltaico'!B2683+'Approvvigionamento energia'!$Q$39*'Profilo eolico'!B2683</f>
        <v>617.4148930301526</v>
      </c>
      <c r="F2681">
        <f>$P$41*'Profilo fotovoltaico'!B2683+'Approvvigionamento energia'!$Q$41*'Profilo eolico'!B2683</f>
        <v>872.49895911108456</v>
      </c>
      <c r="G2681">
        <f>$P$43*'Profilo fotovoltaico'!B2683+'Approvvigionamento energia'!$Q$43*'Profilo eolico'!B2683</f>
        <v>1127.5830251920165</v>
      </c>
      <c r="H2681">
        <f t="shared" si="82"/>
        <v>1138.4335154826958</v>
      </c>
      <c r="I2681">
        <f>IF(LCOH!$C$28=Menu!$A$1,'Approvvigionamento energia'!C2681,0)+IF(LCOH!$C$28=Menu!$A$2,'Approvvigionamento energia'!D2681,0)+IF(LCOH!$C$28=Menu!$A$3,'Approvvigionamento energia'!E2681,0)+IF(LCOH!$C$28=Menu!$A$4,'Approvvigionamento energia'!F2681,0)+IF(LCOH!$C$28=Menu!$A$5,'Approvvigionamento energia'!G2681,0)+IF(LCOH!$C$28=Menu!$A$6,'Approvvigionamento energia'!H2681,0)</f>
        <v>872.49895911108456</v>
      </c>
      <c r="J2681">
        <f>'Approvvigionamento energia'!A2681+'Approvvigionamento energia'!B2681+'Approvvigionamento energia'!I2681</f>
        <v>1122.5989591110845</v>
      </c>
      <c r="K2681">
        <f>IF(MIN(LCOH!$C$18,J2681)&gt;=$P$48*LCOH!$C$18, MIN(LCOH!$C$18,J2681),0)</f>
        <v>1122.5989591110845</v>
      </c>
      <c r="L2681">
        <f t="shared" si="83"/>
        <v>0</v>
      </c>
      <c r="M2681">
        <f>K2681/LCOH!$C$18</f>
        <v>0.74839930607405636</v>
      </c>
      <c r="N2681">
        <f>K2681/LCOH!$C$34</f>
        <v>21.630037747805098</v>
      </c>
    </row>
    <row r="2682" spans="1:14" x14ac:dyDescent="0.35">
      <c r="A2682">
        <f>'Profilo fotovoltaico'!B2684*LCOH!$C$20</f>
        <v>88</v>
      </c>
      <c r="B2682">
        <f>'Profilo eolico'!B2684*LCOH!$C$21</f>
        <v>71.400000000000006</v>
      </c>
      <c r="C2682">
        <f>$P$35*'Profilo fotovoltaico'!B2684</f>
        <v>647.20587251074164</v>
      </c>
      <c r="D2682">
        <f>$Q$37*'Profilo eolico'!B2684</f>
        <v>416.59293146818618</v>
      </c>
      <c r="E2682">
        <f>$P$39*'Profilo fotovoltaico'!B2684+'Approvvigionamento energia'!$Q$39*'Profilo eolico'!B2684</f>
        <v>474.24616672882507</v>
      </c>
      <c r="F2682">
        <f>$P$41*'Profilo fotovoltaico'!B2684+'Approvvigionamento energia'!$Q$41*'Profilo eolico'!B2684</f>
        <v>531.89940198946397</v>
      </c>
      <c r="G2682">
        <f>$P$43*'Profilo fotovoltaico'!B2684+'Approvvigionamento energia'!$Q$43*'Profilo eolico'!B2684</f>
        <v>589.55263725010286</v>
      </c>
      <c r="H2682">
        <f t="shared" si="82"/>
        <v>1138.4335154826958</v>
      </c>
      <c r="I2682">
        <f>IF(LCOH!$C$28=Menu!$A$1,'Approvvigionamento energia'!C2682,0)+IF(LCOH!$C$28=Menu!$A$2,'Approvvigionamento energia'!D2682,0)+IF(LCOH!$C$28=Menu!$A$3,'Approvvigionamento energia'!E2682,0)+IF(LCOH!$C$28=Menu!$A$4,'Approvvigionamento energia'!F2682,0)+IF(LCOH!$C$28=Menu!$A$5,'Approvvigionamento energia'!G2682,0)+IF(LCOH!$C$28=Menu!$A$6,'Approvvigionamento energia'!H2682,0)</f>
        <v>531.89940198946397</v>
      </c>
      <c r="J2682">
        <f>'Approvvigionamento energia'!A2682+'Approvvigionamento energia'!B2682+'Approvvigionamento energia'!I2682</f>
        <v>691.29940198946395</v>
      </c>
      <c r="K2682">
        <f>IF(MIN(LCOH!$C$18,J2682)&gt;=$P$48*LCOH!$C$18, MIN(LCOH!$C$18,J2682),0)</f>
        <v>691.29940198946395</v>
      </c>
      <c r="L2682">
        <f t="shared" si="83"/>
        <v>0</v>
      </c>
      <c r="M2682">
        <f>K2682/LCOH!$C$18</f>
        <v>0.46086626799297598</v>
      </c>
      <c r="N2682">
        <f>K2682/LCOH!$C$34</f>
        <v>13.319834335057109</v>
      </c>
    </row>
    <row r="2683" spans="1:14" x14ac:dyDescent="0.35">
      <c r="A2683">
        <f>'Profilo fotovoltaico'!B2685*LCOH!$C$20</f>
        <v>15</v>
      </c>
      <c r="B2683">
        <f>'Profilo eolico'!B2685*LCOH!$C$21</f>
        <v>61</v>
      </c>
      <c r="C2683">
        <f>$P$35*'Profilo fotovoltaico'!B2685</f>
        <v>110.31918281433097</v>
      </c>
      <c r="D2683">
        <f>$Q$37*'Profilo eolico'!B2685</f>
        <v>355.91272856525705</v>
      </c>
      <c r="E2683">
        <f>$P$39*'Profilo fotovoltaico'!B2685+'Approvvigionamento energia'!$Q$39*'Profilo eolico'!B2685</f>
        <v>294.51434212752554</v>
      </c>
      <c r="F2683">
        <f>$P$41*'Profilo fotovoltaico'!B2685+'Approvvigionamento energia'!$Q$41*'Profilo eolico'!B2685</f>
        <v>233.11595568979402</v>
      </c>
      <c r="G2683">
        <f>$P$43*'Profilo fotovoltaico'!B2685+'Approvvigionamento energia'!$Q$43*'Profilo eolico'!B2685</f>
        <v>171.7175692520625</v>
      </c>
      <c r="H2683">
        <f t="shared" si="82"/>
        <v>1138.4335154826958</v>
      </c>
      <c r="I2683">
        <f>IF(LCOH!$C$28=Menu!$A$1,'Approvvigionamento energia'!C2683,0)+IF(LCOH!$C$28=Menu!$A$2,'Approvvigionamento energia'!D2683,0)+IF(LCOH!$C$28=Menu!$A$3,'Approvvigionamento energia'!E2683,0)+IF(LCOH!$C$28=Menu!$A$4,'Approvvigionamento energia'!F2683,0)+IF(LCOH!$C$28=Menu!$A$5,'Approvvigionamento energia'!G2683,0)+IF(LCOH!$C$28=Menu!$A$6,'Approvvigionamento energia'!H2683,0)</f>
        <v>233.11595568979402</v>
      </c>
      <c r="J2683">
        <f>'Approvvigionamento energia'!A2683+'Approvvigionamento energia'!B2683+'Approvvigionamento energia'!I2683</f>
        <v>309.11595568979402</v>
      </c>
      <c r="K2683">
        <f>IF(MIN(LCOH!$C$18,J2683)&gt;=$P$48*LCOH!$C$18, MIN(LCOH!$C$18,J2683),0)</f>
        <v>0</v>
      </c>
      <c r="L2683">
        <f t="shared" si="83"/>
        <v>309.11595568979402</v>
      </c>
      <c r="M2683">
        <f>K2683/LCOH!$C$18</f>
        <v>0</v>
      </c>
      <c r="N2683">
        <f>K2683/LCOH!$C$34</f>
        <v>0</v>
      </c>
    </row>
    <row r="2684" spans="1:14" x14ac:dyDescent="0.35">
      <c r="A2684">
        <f>'Profilo fotovoltaico'!B2686*LCOH!$C$20</f>
        <v>0</v>
      </c>
      <c r="B2684">
        <f>'Profilo eolico'!B2686*LCOH!$C$21</f>
        <v>62.199999999999996</v>
      </c>
      <c r="C2684">
        <f>$P$35*'Profilo fotovoltaico'!B2686</f>
        <v>0</v>
      </c>
      <c r="D2684">
        <f>$Q$37*'Profilo eolico'!B2686</f>
        <v>362.91429043867197</v>
      </c>
      <c r="E2684">
        <f>$P$39*'Profilo fotovoltaico'!B2686+'Approvvigionamento energia'!$Q$39*'Profilo eolico'!B2686</f>
        <v>272.18571782900398</v>
      </c>
      <c r="F2684">
        <f>$P$41*'Profilo fotovoltaico'!B2686+'Approvvigionamento energia'!$Q$41*'Profilo eolico'!B2686</f>
        <v>181.45714521933598</v>
      </c>
      <c r="G2684">
        <f>$P$43*'Profilo fotovoltaico'!B2686+'Approvvigionamento energia'!$Q$43*'Profilo eolico'!B2686</f>
        <v>90.728572609667992</v>
      </c>
      <c r="H2684">
        <f t="shared" si="82"/>
        <v>1138.4335154826958</v>
      </c>
      <c r="I2684">
        <f>IF(LCOH!$C$28=Menu!$A$1,'Approvvigionamento energia'!C2684,0)+IF(LCOH!$C$28=Menu!$A$2,'Approvvigionamento energia'!D2684,0)+IF(LCOH!$C$28=Menu!$A$3,'Approvvigionamento energia'!E2684,0)+IF(LCOH!$C$28=Menu!$A$4,'Approvvigionamento energia'!F2684,0)+IF(LCOH!$C$28=Menu!$A$5,'Approvvigionamento energia'!G2684,0)+IF(LCOH!$C$28=Menu!$A$6,'Approvvigionamento energia'!H2684,0)</f>
        <v>181.45714521933598</v>
      </c>
      <c r="J2684">
        <f>'Approvvigionamento energia'!A2684+'Approvvigionamento energia'!B2684+'Approvvigionamento energia'!I2684</f>
        <v>243.65714521933597</v>
      </c>
      <c r="K2684">
        <f>IF(MIN(LCOH!$C$18,J2684)&gt;=$P$48*LCOH!$C$18, MIN(LCOH!$C$18,J2684),0)</f>
        <v>0</v>
      </c>
      <c r="L2684">
        <f t="shared" si="83"/>
        <v>243.65714521933597</v>
      </c>
      <c r="M2684">
        <f>K2684/LCOH!$C$18</f>
        <v>0</v>
      </c>
      <c r="N2684">
        <f>K2684/LCOH!$C$34</f>
        <v>0</v>
      </c>
    </row>
    <row r="2685" spans="1:14" x14ac:dyDescent="0.35">
      <c r="A2685">
        <f>'Profilo fotovoltaico'!B2687*LCOH!$C$20</f>
        <v>0</v>
      </c>
      <c r="B2685">
        <f>'Profilo eolico'!B2687*LCOH!$C$21</f>
        <v>76.2</v>
      </c>
      <c r="C2685">
        <f>$P$35*'Profilo fotovoltaico'!B2687</f>
        <v>0</v>
      </c>
      <c r="D2685">
        <f>$Q$37*'Profilo eolico'!B2687</f>
        <v>444.59917896184572</v>
      </c>
      <c r="E2685">
        <f>$P$39*'Profilo fotovoltaico'!B2687+'Approvvigionamento energia'!$Q$39*'Profilo eolico'!B2687</f>
        <v>333.44938422138426</v>
      </c>
      <c r="F2685">
        <f>$P$41*'Profilo fotovoltaico'!B2687+'Approvvigionamento energia'!$Q$41*'Profilo eolico'!B2687</f>
        <v>222.29958948092286</v>
      </c>
      <c r="G2685">
        <f>$P$43*'Profilo fotovoltaico'!B2687+'Approvvigionamento energia'!$Q$43*'Profilo eolico'!B2687</f>
        <v>111.14979474046143</v>
      </c>
      <c r="H2685">
        <f t="shared" si="82"/>
        <v>1138.4335154826958</v>
      </c>
      <c r="I2685">
        <f>IF(LCOH!$C$28=Menu!$A$1,'Approvvigionamento energia'!C2685,0)+IF(LCOH!$C$28=Menu!$A$2,'Approvvigionamento energia'!D2685,0)+IF(LCOH!$C$28=Menu!$A$3,'Approvvigionamento energia'!E2685,0)+IF(LCOH!$C$28=Menu!$A$4,'Approvvigionamento energia'!F2685,0)+IF(LCOH!$C$28=Menu!$A$5,'Approvvigionamento energia'!G2685,0)+IF(LCOH!$C$28=Menu!$A$6,'Approvvigionamento energia'!H2685,0)</f>
        <v>222.29958948092286</v>
      </c>
      <c r="J2685">
        <f>'Approvvigionamento energia'!A2685+'Approvvigionamento energia'!B2685+'Approvvigionamento energia'!I2685</f>
        <v>298.49958948092285</v>
      </c>
      <c r="K2685">
        <f>IF(MIN(LCOH!$C$18,J2685)&gt;=$P$48*LCOH!$C$18, MIN(LCOH!$C$18,J2685),0)</f>
        <v>0</v>
      </c>
      <c r="L2685">
        <f t="shared" si="83"/>
        <v>298.49958948092285</v>
      </c>
      <c r="M2685">
        <f>K2685/LCOH!$C$18</f>
        <v>0</v>
      </c>
      <c r="N2685">
        <f>K2685/LCOH!$C$34</f>
        <v>0</v>
      </c>
    </row>
    <row r="2686" spans="1:14" x14ac:dyDescent="0.35">
      <c r="A2686">
        <f>'Profilo fotovoltaico'!B2688*LCOH!$C$20</f>
        <v>0</v>
      </c>
      <c r="B2686">
        <f>'Profilo eolico'!B2688*LCOH!$C$21</f>
        <v>86.5</v>
      </c>
      <c r="C2686">
        <f>$P$35*'Profilo fotovoltaico'!B2688</f>
        <v>0</v>
      </c>
      <c r="D2686">
        <f>$Q$37*'Profilo eolico'!B2688</f>
        <v>504.69591837532352</v>
      </c>
      <c r="E2686">
        <f>$P$39*'Profilo fotovoltaico'!B2688+'Approvvigionamento energia'!$Q$39*'Profilo eolico'!B2688</f>
        <v>378.52193878149262</v>
      </c>
      <c r="F2686">
        <f>$P$41*'Profilo fotovoltaico'!B2688+'Approvvigionamento energia'!$Q$41*'Profilo eolico'!B2688</f>
        <v>252.34795918766176</v>
      </c>
      <c r="G2686">
        <f>$P$43*'Profilo fotovoltaico'!B2688+'Approvvigionamento energia'!$Q$43*'Profilo eolico'!B2688</f>
        <v>126.17397959383088</v>
      </c>
      <c r="H2686">
        <f t="shared" si="82"/>
        <v>1138.4335154826958</v>
      </c>
      <c r="I2686">
        <f>IF(LCOH!$C$28=Menu!$A$1,'Approvvigionamento energia'!C2686,0)+IF(LCOH!$C$28=Menu!$A$2,'Approvvigionamento energia'!D2686,0)+IF(LCOH!$C$28=Menu!$A$3,'Approvvigionamento energia'!E2686,0)+IF(LCOH!$C$28=Menu!$A$4,'Approvvigionamento energia'!F2686,0)+IF(LCOH!$C$28=Menu!$A$5,'Approvvigionamento energia'!G2686,0)+IF(LCOH!$C$28=Menu!$A$6,'Approvvigionamento energia'!H2686,0)</f>
        <v>252.34795918766176</v>
      </c>
      <c r="J2686">
        <f>'Approvvigionamento energia'!A2686+'Approvvigionamento energia'!B2686+'Approvvigionamento energia'!I2686</f>
        <v>338.84795918766179</v>
      </c>
      <c r="K2686">
        <f>IF(MIN(LCOH!$C$18,J2686)&gt;=$P$48*LCOH!$C$18, MIN(LCOH!$C$18,J2686),0)</f>
        <v>0</v>
      </c>
      <c r="L2686">
        <f t="shared" si="83"/>
        <v>338.84795918766179</v>
      </c>
      <c r="M2686">
        <f>K2686/LCOH!$C$18</f>
        <v>0</v>
      </c>
      <c r="N2686">
        <f>K2686/LCOH!$C$34</f>
        <v>0</v>
      </c>
    </row>
    <row r="2687" spans="1:14" x14ac:dyDescent="0.35">
      <c r="A2687">
        <f>'Profilo fotovoltaico'!B2689*LCOH!$C$20</f>
        <v>0</v>
      </c>
      <c r="B2687">
        <f>'Profilo eolico'!B2689*LCOH!$C$21</f>
        <v>78.8</v>
      </c>
      <c r="C2687">
        <f>$P$35*'Profilo fotovoltaico'!B2689</f>
        <v>0</v>
      </c>
      <c r="D2687">
        <f>$Q$37*'Profilo eolico'!B2689</f>
        <v>459.76922968757793</v>
      </c>
      <c r="E2687">
        <f>$P$39*'Profilo fotovoltaico'!B2689+'Approvvigionamento energia'!$Q$39*'Profilo eolico'!B2689</f>
        <v>344.82692226568344</v>
      </c>
      <c r="F2687">
        <f>$P$41*'Profilo fotovoltaico'!B2689+'Approvvigionamento energia'!$Q$41*'Profilo eolico'!B2689</f>
        <v>229.88461484378897</v>
      </c>
      <c r="G2687">
        <f>$P$43*'Profilo fotovoltaico'!B2689+'Approvvigionamento energia'!$Q$43*'Profilo eolico'!B2689</f>
        <v>114.94230742189448</v>
      </c>
      <c r="H2687">
        <f t="shared" si="82"/>
        <v>1138.4335154826958</v>
      </c>
      <c r="I2687">
        <f>IF(LCOH!$C$28=Menu!$A$1,'Approvvigionamento energia'!C2687,0)+IF(LCOH!$C$28=Menu!$A$2,'Approvvigionamento energia'!D2687,0)+IF(LCOH!$C$28=Menu!$A$3,'Approvvigionamento energia'!E2687,0)+IF(LCOH!$C$28=Menu!$A$4,'Approvvigionamento energia'!F2687,0)+IF(LCOH!$C$28=Menu!$A$5,'Approvvigionamento energia'!G2687,0)+IF(LCOH!$C$28=Menu!$A$6,'Approvvigionamento energia'!H2687,0)</f>
        <v>229.88461484378897</v>
      </c>
      <c r="J2687">
        <f>'Approvvigionamento energia'!A2687+'Approvvigionamento energia'!B2687+'Approvvigionamento energia'!I2687</f>
        <v>308.68461484378895</v>
      </c>
      <c r="K2687">
        <f>IF(MIN(LCOH!$C$18,J2687)&gt;=$P$48*LCOH!$C$18, MIN(LCOH!$C$18,J2687),0)</f>
        <v>0</v>
      </c>
      <c r="L2687">
        <f t="shared" si="83"/>
        <v>308.68461484378895</v>
      </c>
      <c r="M2687">
        <f>K2687/LCOH!$C$18</f>
        <v>0</v>
      </c>
      <c r="N2687">
        <f>K2687/LCOH!$C$34</f>
        <v>0</v>
      </c>
    </row>
    <row r="2688" spans="1:14" x14ac:dyDescent="0.35">
      <c r="A2688">
        <f>'Profilo fotovoltaico'!B2690*LCOH!$C$20</f>
        <v>0</v>
      </c>
      <c r="B2688">
        <f>'Profilo eolico'!B2690*LCOH!$C$21</f>
        <v>72.2</v>
      </c>
      <c r="C2688">
        <f>$P$35*'Profilo fotovoltaico'!B2690</f>
        <v>0</v>
      </c>
      <c r="D2688">
        <f>$Q$37*'Profilo eolico'!B2690</f>
        <v>421.26063938379605</v>
      </c>
      <c r="E2688">
        <f>$P$39*'Profilo fotovoltaico'!B2690+'Approvvigionamento energia'!$Q$39*'Profilo eolico'!B2690</f>
        <v>315.94547953784706</v>
      </c>
      <c r="F2688">
        <f>$P$41*'Profilo fotovoltaico'!B2690+'Approvvigionamento energia'!$Q$41*'Profilo eolico'!B2690</f>
        <v>210.63031969189802</v>
      </c>
      <c r="G2688">
        <f>$P$43*'Profilo fotovoltaico'!B2690+'Approvvigionamento energia'!$Q$43*'Profilo eolico'!B2690</f>
        <v>105.31515984594901</v>
      </c>
      <c r="H2688">
        <f t="shared" si="82"/>
        <v>1138.4335154826958</v>
      </c>
      <c r="I2688">
        <f>IF(LCOH!$C$28=Menu!$A$1,'Approvvigionamento energia'!C2688,0)+IF(LCOH!$C$28=Menu!$A$2,'Approvvigionamento energia'!D2688,0)+IF(LCOH!$C$28=Menu!$A$3,'Approvvigionamento energia'!E2688,0)+IF(LCOH!$C$28=Menu!$A$4,'Approvvigionamento energia'!F2688,0)+IF(LCOH!$C$28=Menu!$A$5,'Approvvigionamento energia'!G2688,0)+IF(LCOH!$C$28=Menu!$A$6,'Approvvigionamento energia'!H2688,0)</f>
        <v>210.63031969189802</v>
      </c>
      <c r="J2688">
        <f>'Approvvigionamento energia'!A2688+'Approvvigionamento energia'!B2688+'Approvvigionamento energia'!I2688</f>
        <v>282.83031969189801</v>
      </c>
      <c r="K2688">
        <f>IF(MIN(LCOH!$C$18,J2688)&gt;=$P$48*LCOH!$C$18, MIN(LCOH!$C$18,J2688),0)</f>
        <v>0</v>
      </c>
      <c r="L2688">
        <f t="shared" si="83"/>
        <v>282.83031969189801</v>
      </c>
      <c r="M2688">
        <f>K2688/LCOH!$C$18</f>
        <v>0</v>
      </c>
      <c r="N2688">
        <f>K2688/LCOH!$C$34</f>
        <v>0</v>
      </c>
    </row>
    <row r="2689" spans="1:14" x14ac:dyDescent="0.35">
      <c r="A2689">
        <f>'Profilo fotovoltaico'!B2691*LCOH!$C$20</f>
        <v>0</v>
      </c>
      <c r="B2689">
        <f>'Profilo eolico'!B2691*LCOH!$C$21</f>
        <v>82.9</v>
      </c>
      <c r="C2689">
        <f>$P$35*'Profilo fotovoltaico'!B2691</f>
        <v>0</v>
      </c>
      <c r="D2689">
        <f>$Q$37*'Profilo eolico'!B2691</f>
        <v>483.69123275507889</v>
      </c>
      <c r="E2689">
        <f>$P$39*'Profilo fotovoltaico'!B2691+'Approvvigionamento energia'!$Q$39*'Profilo eolico'!B2691</f>
        <v>362.76842456630914</v>
      </c>
      <c r="F2689">
        <f>$P$41*'Profilo fotovoltaico'!B2691+'Approvvigionamento energia'!$Q$41*'Profilo eolico'!B2691</f>
        <v>241.84561637753944</v>
      </c>
      <c r="G2689">
        <f>$P$43*'Profilo fotovoltaico'!B2691+'Approvvigionamento energia'!$Q$43*'Profilo eolico'!B2691</f>
        <v>120.92280818876972</v>
      </c>
      <c r="H2689">
        <f t="shared" si="82"/>
        <v>1138.4335154826958</v>
      </c>
      <c r="I2689">
        <f>IF(LCOH!$C$28=Menu!$A$1,'Approvvigionamento energia'!C2689,0)+IF(LCOH!$C$28=Menu!$A$2,'Approvvigionamento energia'!D2689,0)+IF(LCOH!$C$28=Menu!$A$3,'Approvvigionamento energia'!E2689,0)+IF(LCOH!$C$28=Menu!$A$4,'Approvvigionamento energia'!F2689,0)+IF(LCOH!$C$28=Menu!$A$5,'Approvvigionamento energia'!G2689,0)+IF(LCOH!$C$28=Menu!$A$6,'Approvvigionamento energia'!H2689,0)</f>
        <v>241.84561637753944</v>
      </c>
      <c r="J2689">
        <f>'Approvvigionamento energia'!A2689+'Approvvigionamento energia'!B2689+'Approvvigionamento energia'!I2689</f>
        <v>324.74561637753948</v>
      </c>
      <c r="K2689">
        <f>IF(MIN(LCOH!$C$18,J2689)&gt;=$P$48*LCOH!$C$18, MIN(LCOH!$C$18,J2689),0)</f>
        <v>0</v>
      </c>
      <c r="L2689">
        <f t="shared" si="83"/>
        <v>324.74561637753948</v>
      </c>
      <c r="M2689">
        <f>K2689/LCOH!$C$18</f>
        <v>0</v>
      </c>
      <c r="N2689">
        <f>K2689/LCOH!$C$34</f>
        <v>0</v>
      </c>
    </row>
    <row r="2690" spans="1:14" x14ac:dyDescent="0.35">
      <c r="A2690">
        <f>'Profilo fotovoltaico'!B2692*LCOH!$C$20</f>
        <v>0</v>
      </c>
      <c r="B2690">
        <f>'Profilo eolico'!B2692*LCOH!$C$21</f>
        <v>105.89999999999999</v>
      </c>
      <c r="C2690">
        <f>$P$35*'Profilo fotovoltaico'!B2692</f>
        <v>0</v>
      </c>
      <c r="D2690">
        <f>$Q$37*'Profilo eolico'!B2692</f>
        <v>617.8878353288643</v>
      </c>
      <c r="E2690">
        <f>$P$39*'Profilo fotovoltaico'!B2692+'Approvvigionamento energia'!$Q$39*'Profilo eolico'!B2692</f>
        <v>463.4158764966482</v>
      </c>
      <c r="F2690">
        <f>$P$41*'Profilo fotovoltaico'!B2692+'Approvvigionamento energia'!$Q$41*'Profilo eolico'!B2692</f>
        <v>308.94391766443215</v>
      </c>
      <c r="G2690">
        <f>$P$43*'Profilo fotovoltaico'!B2692+'Approvvigionamento energia'!$Q$43*'Profilo eolico'!B2692</f>
        <v>154.47195883221607</v>
      </c>
      <c r="H2690">
        <f t="shared" ref="H2690:H2753" si="84">$P$45</f>
        <v>1138.4335154826958</v>
      </c>
      <c r="I2690">
        <f>IF(LCOH!$C$28=Menu!$A$1,'Approvvigionamento energia'!C2690,0)+IF(LCOH!$C$28=Menu!$A$2,'Approvvigionamento energia'!D2690,0)+IF(LCOH!$C$28=Menu!$A$3,'Approvvigionamento energia'!E2690,0)+IF(LCOH!$C$28=Menu!$A$4,'Approvvigionamento energia'!F2690,0)+IF(LCOH!$C$28=Menu!$A$5,'Approvvigionamento energia'!G2690,0)+IF(LCOH!$C$28=Menu!$A$6,'Approvvigionamento energia'!H2690,0)</f>
        <v>308.94391766443215</v>
      </c>
      <c r="J2690">
        <f>'Approvvigionamento energia'!A2690+'Approvvigionamento energia'!B2690+'Approvvigionamento energia'!I2690</f>
        <v>414.84391766443213</v>
      </c>
      <c r="K2690">
        <f>IF(MIN(LCOH!$C$18,J2690)&gt;=$P$48*LCOH!$C$18, MIN(LCOH!$C$18,J2690),0)</f>
        <v>414.84391766443213</v>
      </c>
      <c r="L2690">
        <f t="shared" si="83"/>
        <v>0</v>
      </c>
      <c r="M2690">
        <f>K2690/LCOH!$C$18</f>
        <v>0.2765626117762881</v>
      </c>
      <c r="N2690">
        <f>K2690/LCOH!$C$34</f>
        <v>7.9931390686788468</v>
      </c>
    </row>
    <row r="2691" spans="1:14" x14ac:dyDescent="0.35">
      <c r="A2691">
        <f>'Profilo fotovoltaico'!B2693*LCOH!$C$20</f>
        <v>0</v>
      </c>
      <c r="B2691">
        <f>'Profilo eolico'!B2693*LCOH!$C$21</f>
        <v>139.9</v>
      </c>
      <c r="C2691">
        <f>$P$35*'Profilo fotovoltaico'!B2693</f>
        <v>0</v>
      </c>
      <c r="D2691">
        <f>$Q$37*'Profilo eolico'!B2693</f>
        <v>816.26542174228632</v>
      </c>
      <c r="E2691">
        <f>$P$39*'Profilo fotovoltaico'!B2693+'Approvvigionamento energia'!$Q$39*'Profilo eolico'!B2693</f>
        <v>612.19906630671471</v>
      </c>
      <c r="F2691">
        <f>$P$41*'Profilo fotovoltaico'!B2693+'Approvvigionamento energia'!$Q$41*'Profilo eolico'!B2693</f>
        <v>408.13271087114316</v>
      </c>
      <c r="G2691">
        <f>$P$43*'Profilo fotovoltaico'!B2693+'Approvvigionamento energia'!$Q$43*'Profilo eolico'!B2693</f>
        <v>204.06635543557158</v>
      </c>
      <c r="H2691">
        <f t="shared" si="84"/>
        <v>1138.4335154826958</v>
      </c>
      <c r="I2691">
        <f>IF(LCOH!$C$28=Menu!$A$1,'Approvvigionamento energia'!C2691,0)+IF(LCOH!$C$28=Menu!$A$2,'Approvvigionamento energia'!D2691,0)+IF(LCOH!$C$28=Menu!$A$3,'Approvvigionamento energia'!E2691,0)+IF(LCOH!$C$28=Menu!$A$4,'Approvvigionamento energia'!F2691,0)+IF(LCOH!$C$28=Menu!$A$5,'Approvvigionamento energia'!G2691,0)+IF(LCOH!$C$28=Menu!$A$6,'Approvvigionamento energia'!H2691,0)</f>
        <v>408.13271087114316</v>
      </c>
      <c r="J2691">
        <f>'Approvvigionamento energia'!A2691+'Approvvigionamento energia'!B2691+'Approvvigionamento energia'!I2691</f>
        <v>548.03271087114319</v>
      </c>
      <c r="K2691">
        <f>IF(MIN(LCOH!$C$18,J2691)&gt;=$P$48*LCOH!$C$18, MIN(LCOH!$C$18,J2691),0)</f>
        <v>548.03271087114319</v>
      </c>
      <c r="L2691">
        <f t="shared" ref="L2691:L2754" si="85">J2691-K2691</f>
        <v>0</v>
      </c>
      <c r="M2691">
        <f>K2691/LCOH!$C$18</f>
        <v>0.36535514058076213</v>
      </c>
      <c r="N2691">
        <f>K2691/LCOH!$C$34</f>
        <v>10.559397126611623</v>
      </c>
    </row>
    <row r="2692" spans="1:14" x14ac:dyDescent="0.35">
      <c r="A2692">
        <f>'Profilo fotovoltaico'!B2694*LCOH!$C$20</f>
        <v>0</v>
      </c>
      <c r="B2692">
        <f>'Profilo eolico'!B2694*LCOH!$C$21</f>
        <v>166.2</v>
      </c>
      <c r="C2692">
        <f>$P$35*'Profilo fotovoltaico'!B2694</f>
        <v>0</v>
      </c>
      <c r="D2692">
        <f>$Q$37*'Profilo eolico'!B2694</f>
        <v>969.71631946796265</v>
      </c>
      <c r="E2692">
        <f>$P$39*'Profilo fotovoltaico'!B2694+'Approvvigionamento energia'!$Q$39*'Profilo eolico'!B2694</f>
        <v>727.28723960097193</v>
      </c>
      <c r="F2692">
        <f>$P$41*'Profilo fotovoltaico'!B2694+'Approvvigionamento energia'!$Q$41*'Profilo eolico'!B2694</f>
        <v>484.85815973398132</v>
      </c>
      <c r="G2692">
        <f>$P$43*'Profilo fotovoltaico'!B2694+'Approvvigionamento energia'!$Q$43*'Profilo eolico'!B2694</f>
        <v>242.42907986699066</v>
      </c>
      <c r="H2692">
        <f t="shared" si="84"/>
        <v>1138.4335154826958</v>
      </c>
      <c r="I2692">
        <f>IF(LCOH!$C$28=Menu!$A$1,'Approvvigionamento energia'!C2692,0)+IF(LCOH!$C$28=Menu!$A$2,'Approvvigionamento energia'!D2692,0)+IF(LCOH!$C$28=Menu!$A$3,'Approvvigionamento energia'!E2692,0)+IF(LCOH!$C$28=Menu!$A$4,'Approvvigionamento energia'!F2692,0)+IF(LCOH!$C$28=Menu!$A$5,'Approvvigionamento energia'!G2692,0)+IF(LCOH!$C$28=Menu!$A$6,'Approvvigionamento energia'!H2692,0)</f>
        <v>484.85815973398132</v>
      </c>
      <c r="J2692">
        <f>'Approvvigionamento energia'!A2692+'Approvvigionamento energia'!B2692+'Approvvigionamento energia'!I2692</f>
        <v>651.05815973398126</v>
      </c>
      <c r="K2692">
        <f>IF(MIN(LCOH!$C$18,J2692)&gt;=$P$48*LCOH!$C$18, MIN(LCOH!$C$18,J2692),0)</f>
        <v>651.05815973398126</v>
      </c>
      <c r="L2692">
        <f t="shared" si="85"/>
        <v>0</v>
      </c>
      <c r="M2692">
        <f>K2692/LCOH!$C$18</f>
        <v>0.43403877315598749</v>
      </c>
      <c r="N2692">
        <f>K2692/LCOH!$C$34</f>
        <v>12.544473212600796</v>
      </c>
    </row>
    <row r="2693" spans="1:14" x14ac:dyDescent="0.35">
      <c r="A2693">
        <f>'Profilo fotovoltaico'!B2695*LCOH!$C$20</f>
        <v>0</v>
      </c>
      <c r="B2693">
        <f>'Profilo eolico'!B2695*LCOH!$C$21</f>
        <v>175.6</v>
      </c>
      <c r="C2693">
        <f>$P$35*'Profilo fotovoltaico'!B2695</f>
        <v>0</v>
      </c>
      <c r="D2693">
        <f>$Q$37*'Profilo eolico'!B2695</f>
        <v>1024.5618874763793</v>
      </c>
      <c r="E2693">
        <f>$P$39*'Profilo fotovoltaico'!B2695+'Approvvigionamento energia'!$Q$39*'Profilo eolico'!B2695</f>
        <v>768.42141560728453</v>
      </c>
      <c r="F2693">
        <f>$P$41*'Profilo fotovoltaico'!B2695+'Approvvigionamento energia'!$Q$41*'Profilo eolico'!B2695</f>
        <v>512.28094373818965</v>
      </c>
      <c r="G2693">
        <f>$P$43*'Profilo fotovoltaico'!B2695+'Approvvigionamento energia'!$Q$43*'Profilo eolico'!B2695</f>
        <v>256.14047186909482</v>
      </c>
      <c r="H2693">
        <f t="shared" si="84"/>
        <v>1138.4335154826958</v>
      </c>
      <c r="I2693">
        <f>IF(LCOH!$C$28=Menu!$A$1,'Approvvigionamento energia'!C2693,0)+IF(LCOH!$C$28=Menu!$A$2,'Approvvigionamento energia'!D2693,0)+IF(LCOH!$C$28=Menu!$A$3,'Approvvigionamento energia'!E2693,0)+IF(LCOH!$C$28=Menu!$A$4,'Approvvigionamento energia'!F2693,0)+IF(LCOH!$C$28=Menu!$A$5,'Approvvigionamento energia'!G2693,0)+IF(LCOH!$C$28=Menu!$A$6,'Approvvigionamento energia'!H2693,0)</f>
        <v>512.28094373818965</v>
      </c>
      <c r="J2693">
        <f>'Approvvigionamento energia'!A2693+'Approvvigionamento energia'!B2693+'Approvvigionamento energia'!I2693</f>
        <v>687.88094373818967</v>
      </c>
      <c r="K2693">
        <f>IF(MIN(LCOH!$C$18,J2693)&gt;=$P$48*LCOH!$C$18, MIN(LCOH!$C$18,J2693),0)</f>
        <v>687.88094373818967</v>
      </c>
      <c r="L2693">
        <f t="shared" si="85"/>
        <v>0</v>
      </c>
      <c r="M2693">
        <f>K2693/LCOH!$C$18</f>
        <v>0.45858729582545976</v>
      </c>
      <c r="N2693">
        <f>K2693/LCOH!$C$34</f>
        <v>13.253968087441034</v>
      </c>
    </row>
    <row r="2694" spans="1:14" x14ac:dyDescent="0.35">
      <c r="A2694">
        <f>'Profilo fotovoltaico'!B2696*LCOH!$C$20</f>
        <v>4</v>
      </c>
      <c r="B2694">
        <f>'Profilo eolico'!B2696*LCOH!$C$21</f>
        <v>171.4</v>
      </c>
      <c r="C2694">
        <f>$P$35*'Profilo fotovoltaico'!B2696</f>
        <v>29.41844875048826</v>
      </c>
      <c r="D2694">
        <f>$Q$37*'Profilo eolico'!B2696</f>
        <v>1000.0564209194272</v>
      </c>
      <c r="E2694">
        <f>$P$39*'Profilo fotovoltaico'!B2696+'Approvvigionamento energia'!$Q$39*'Profilo eolico'!B2696</f>
        <v>757.39692787719241</v>
      </c>
      <c r="F2694">
        <f>$P$41*'Profilo fotovoltaico'!B2696+'Approvvigionamento energia'!$Q$41*'Profilo eolico'!B2696</f>
        <v>514.73743483495775</v>
      </c>
      <c r="G2694">
        <f>$P$43*'Profilo fotovoltaico'!B2696+'Approvvigionamento energia'!$Q$43*'Profilo eolico'!B2696</f>
        <v>272.07794179272298</v>
      </c>
      <c r="H2694">
        <f t="shared" si="84"/>
        <v>1138.4335154826958</v>
      </c>
      <c r="I2694">
        <f>IF(LCOH!$C$28=Menu!$A$1,'Approvvigionamento energia'!C2694,0)+IF(LCOH!$C$28=Menu!$A$2,'Approvvigionamento energia'!D2694,0)+IF(LCOH!$C$28=Menu!$A$3,'Approvvigionamento energia'!E2694,0)+IF(LCOH!$C$28=Menu!$A$4,'Approvvigionamento energia'!F2694,0)+IF(LCOH!$C$28=Menu!$A$5,'Approvvigionamento energia'!G2694,0)+IF(LCOH!$C$28=Menu!$A$6,'Approvvigionamento energia'!H2694,0)</f>
        <v>514.73743483495775</v>
      </c>
      <c r="J2694">
        <f>'Approvvigionamento energia'!A2694+'Approvvigionamento energia'!B2694+'Approvvigionamento energia'!I2694</f>
        <v>690.13743483495773</v>
      </c>
      <c r="K2694">
        <f>IF(MIN(LCOH!$C$18,J2694)&gt;=$P$48*LCOH!$C$18, MIN(LCOH!$C$18,J2694),0)</f>
        <v>690.13743483495773</v>
      </c>
      <c r="L2694">
        <f t="shared" si="85"/>
        <v>0</v>
      </c>
      <c r="M2694">
        <f>K2694/LCOH!$C$18</f>
        <v>0.46009162322330516</v>
      </c>
      <c r="N2694">
        <f>K2694/LCOH!$C$34</f>
        <v>13.297445757898993</v>
      </c>
    </row>
    <row r="2695" spans="1:14" x14ac:dyDescent="0.35">
      <c r="A2695">
        <f>'Profilo fotovoltaico'!B2697*LCOH!$C$20</f>
        <v>72</v>
      </c>
      <c r="B2695">
        <f>'Profilo eolico'!B2697*LCOH!$C$21</f>
        <v>128.89999999999998</v>
      </c>
      <c r="C2695">
        <f>$P$35*'Profilo fotovoltaico'!B2697</f>
        <v>529.53207750878869</v>
      </c>
      <c r="D2695">
        <f>$Q$37*'Profilo eolico'!B2697</f>
        <v>752.08443790264971</v>
      </c>
      <c r="E2695">
        <f>$P$39*'Profilo fotovoltaico'!B2697+'Approvvigionamento energia'!$Q$39*'Profilo eolico'!B2697</f>
        <v>696.44634780418437</v>
      </c>
      <c r="F2695">
        <f>$P$41*'Profilo fotovoltaico'!B2697+'Approvvigionamento energia'!$Q$41*'Profilo eolico'!B2697</f>
        <v>640.80825770571914</v>
      </c>
      <c r="G2695">
        <f>$P$43*'Profilo fotovoltaico'!B2697+'Approvvigionamento energia'!$Q$43*'Profilo eolico'!B2697</f>
        <v>585.17016760725392</v>
      </c>
      <c r="H2695">
        <f t="shared" si="84"/>
        <v>1138.4335154826958</v>
      </c>
      <c r="I2695">
        <f>IF(LCOH!$C$28=Menu!$A$1,'Approvvigionamento energia'!C2695,0)+IF(LCOH!$C$28=Menu!$A$2,'Approvvigionamento energia'!D2695,0)+IF(LCOH!$C$28=Menu!$A$3,'Approvvigionamento energia'!E2695,0)+IF(LCOH!$C$28=Menu!$A$4,'Approvvigionamento energia'!F2695,0)+IF(LCOH!$C$28=Menu!$A$5,'Approvvigionamento energia'!G2695,0)+IF(LCOH!$C$28=Menu!$A$6,'Approvvigionamento energia'!H2695,0)</f>
        <v>640.80825770571914</v>
      </c>
      <c r="J2695">
        <f>'Approvvigionamento energia'!A2695+'Approvvigionamento energia'!B2695+'Approvvigionamento energia'!I2695</f>
        <v>841.70825770571912</v>
      </c>
      <c r="K2695">
        <f>IF(MIN(LCOH!$C$18,J2695)&gt;=$P$48*LCOH!$C$18, MIN(LCOH!$C$18,J2695),0)</f>
        <v>841.70825770571912</v>
      </c>
      <c r="L2695">
        <f t="shared" si="85"/>
        <v>0</v>
      </c>
      <c r="M2695">
        <f>K2695/LCOH!$C$18</f>
        <v>0.56113883847047941</v>
      </c>
      <c r="N2695">
        <f>K2695/LCOH!$C$34</f>
        <v>16.21788550492715</v>
      </c>
    </row>
    <row r="2696" spans="1:14" x14ac:dyDescent="0.35">
      <c r="A2696">
        <f>'Profilo fotovoltaico'!B2698*LCOH!$C$20</f>
        <v>197</v>
      </c>
      <c r="B2696">
        <f>'Profilo eolico'!B2698*LCOH!$C$21</f>
        <v>112.5</v>
      </c>
      <c r="C2696">
        <f>$P$35*'Profilo fotovoltaico'!B2698</f>
        <v>1448.8586009615469</v>
      </c>
      <c r="D2696">
        <f>$Q$37*'Profilo eolico'!B2698</f>
        <v>656.39642563264624</v>
      </c>
      <c r="E2696">
        <f>$P$39*'Profilo fotovoltaico'!B2698+'Approvvigionamento energia'!$Q$39*'Profilo eolico'!B2698</f>
        <v>854.51196946487141</v>
      </c>
      <c r="F2696">
        <f>$P$41*'Profilo fotovoltaico'!B2698+'Approvvigionamento energia'!$Q$41*'Profilo eolico'!B2698</f>
        <v>1052.6275132970966</v>
      </c>
      <c r="G2696">
        <f>$P$43*'Profilo fotovoltaico'!B2698+'Approvvigionamento energia'!$Q$43*'Profilo eolico'!B2698</f>
        <v>1250.7430571293216</v>
      </c>
      <c r="H2696">
        <f t="shared" si="84"/>
        <v>1138.4335154826958</v>
      </c>
      <c r="I2696">
        <f>IF(LCOH!$C$28=Menu!$A$1,'Approvvigionamento energia'!C2696,0)+IF(LCOH!$C$28=Menu!$A$2,'Approvvigionamento energia'!D2696,0)+IF(LCOH!$C$28=Menu!$A$3,'Approvvigionamento energia'!E2696,0)+IF(LCOH!$C$28=Menu!$A$4,'Approvvigionamento energia'!F2696,0)+IF(LCOH!$C$28=Menu!$A$5,'Approvvigionamento energia'!G2696,0)+IF(LCOH!$C$28=Menu!$A$6,'Approvvigionamento energia'!H2696,0)</f>
        <v>1052.6275132970966</v>
      </c>
      <c r="J2696">
        <f>'Approvvigionamento energia'!A2696+'Approvvigionamento energia'!B2696+'Approvvigionamento energia'!I2696</f>
        <v>1362.1275132970966</v>
      </c>
      <c r="K2696">
        <f>IF(MIN(LCOH!$C$18,J2696)&gt;=$P$48*LCOH!$C$18, MIN(LCOH!$C$18,J2696),0)</f>
        <v>1362.1275132970966</v>
      </c>
      <c r="L2696">
        <f t="shared" si="85"/>
        <v>0</v>
      </c>
      <c r="M2696">
        <f>K2696/LCOH!$C$18</f>
        <v>0.90808500886473109</v>
      </c>
      <c r="N2696">
        <f>K2696/LCOH!$C$34</f>
        <v>26.245231470078934</v>
      </c>
    </row>
    <row r="2697" spans="1:14" x14ac:dyDescent="0.35">
      <c r="A2697">
        <f>'Profilo fotovoltaico'!B2699*LCOH!$C$20</f>
        <v>345</v>
      </c>
      <c r="B2697">
        <f>'Profilo eolico'!B2699*LCOH!$C$21</f>
        <v>98.3</v>
      </c>
      <c r="C2697">
        <f>$P$35*'Profilo fotovoltaico'!B2699</f>
        <v>2537.3412047296124</v>
      </c>
      <c r="D2697">
        <f>$Q$37*'Profilo eolico'!B2699</f>
        <v>573.54461013056994</v>
      </c>
      <c r="E2697">
        <f>$P$39*'Profilo fotovoltaico'!B2699+'Approvvigionamento energia'!$Q$39*'Profilo eolico'!B2699</f>
        <v>1064.4937587803306</v>
      </c>
      <c r="F2697">
        <f>$P$41*'Profilo fotovoltaico'!B2699+'Approvvigionamento energia'!$Q$41*'Profilo eolico'!B2699</f>
        <v>1555.4429074300911</v>
      </c>
      <c r="G2697">
        <f>$P$43*'Profilo fotovoltaico'!B2699+'Approvvigionamento energia'!$Q$43*'Profilo eolico'!B2699</f>
        <v>2046.3920560798517</v>
      </c>
      <c r="H2697">
        <f t="shared" si="84"/>
        <v>1138.4335154826958</v>
      </c>
      <c r="I2697">
        <f>IF(LCOH!$C$28=Menu!$A$1,'Approvvigionamento energia'!C2697,0)+IF(LCOH!$C$28=Menu!$A$2,'Approvvigionamento energia'!D2697,0)+IF(LCOH!$C$28=Menu!$A$3,'Approvvigionamento energia'!E2697,0)+IF(LCOH!$C$28=Menu!$A$4,'Approvvigionamento energia'!F2697,0)+IF(LCOH!$C$28=Menu!$A$5,'Approvvigionamento energia'!G2697,0)+IF(LCOH!$C$28=Menu!$A$6,'Approvvigionamento energia'!H2697,0)</f>
        <v>1555.4429074300911</v>
      </c>
      <c r="J2697">
        <f>'Approvvigionamento energia'!A2697+'Approvvigionamento energia'!B2697+'Approvvigionamento energia'!I2697</f>
        <v>1998.742907430091</v>
      </c>
      <c r="K2697">
        <f>IF(MIN(LCOH!$C$18,J2697)&gt;=$P$48*LCOH!$C$18, MIN(LCOH!$C$18,J2697),0)</f>
        <v>1500</v>
      </c>
      <c r="L2697">
        <f t="shared" si="85"/>
        <v>498.74290743009101</v>
      </c>
      <c r="M2697">
        <f>K2697/LCOH!$C$18</f>
        <v>1</v>
      </c>
      <c r="N2697">
        <f>K2697/LCOH!$C$34</f>
        <v>28.901734104046245</v>
      </c>
    </row>
    <row r="2698" spans="1:14" x14ac:dyDescent="0.35">
      <c r="A2698">
        <f>'Profilo fotovoltaico'!B2700*LCOH!$C$20</f>
        <v>473</v>
      </c>
      <c r="B2698">
        <f>'Profilo eolico'!B2700*LCOH!$C$21</f>
        <v>79.900000000000006</v>
      </c>
      <c r="C2698">
        <f>$P$35*'Profilo fotovoltaico'!B2700</f>
        <v>3478.7315647452365</v>
      </c>
      <c r="D2698">
        <f>$Q$37*'Profilo eolico'!B2700</f>
        <v>466.18732807154163</v>
      </c>
      <c r="E2698">
        <f>$P$39*'Profilo fotovoltaico'!B2700+'Approvvigionamento energia'!$Q$39*'Profilo eolico'!B2700</f>
        <v>1219.3233872399653</v>
      </c>
      <c r="F2698">
        <f>$P$41*'Profilo fotovoltaico'!B2700+'Approvvigionamento energia'!$Q$41*'Profilo eolico'!B2700</f>
        <v>1972.4594464083891</v>
      </c>
      <c r="G2698">
        <f>$P$43*'Profilo fotovoltaico'!B2700+'Approvvigionamento energia'!$Q$43*'Profilo eolico'!B2700</f>
        <v>2725.5955055768127</v>
      </c>
      <c r="H2698">
        <f t="shared" si="84"/>
        <v>1138.4335154826958</v>
      </c>
      <c r="I2698">
        <f>IF(LCOH!$C$28=Menu!$A$1,'Approvvigionamento energia'!C2698,0)+IF(LCOH!$C$28=Menu!$A$2,'Approvvigionamento energia'!D2698,0)+IF(LCOH!$C$28=Menu!$A$3,'Approvvigionamento energia'!E2698,0)+IF(LCOH!$C$28=Menu!$A$4,'Approvvigionamento energia'!F2698,0)+IF(LCOH!$C$28=Menu!$A$5,'Approvvigionamento energia'!G2698,0)+IF(LCOH!$C$28=Menu!$A$6,'Approvvigionamento energia'!H2698,0)</f>
        <v>1972.4594464083891</v>
      </c>
      <c r="J2698">
        <f>'Approvvigionamento energia'!A2698+'Approvvigionamento energia'!B2698+'Approvvigionamento energia'!I2698</f>
        <v>2525.359446408389</v>
      </c>
      <c r="K2698">
        <f>IF(MIN(LCOH!$C$18,J2698)&gt;=$P$48*LCOH!$C$18, MIN(LCOH!$C$18,J2698),0)</f>
        <v>1500</v>
      </c>
      <c r="L2698">
        <f t="shared" si="85"/>
        <v>1025.359446408389</v>
      </c>
      <c r="M2698">
        <f>K2698/LCOH!$C$18</f>
        <v>1</v>
      </c>
      <c r="N2698">
        <f>K2698/LCOH!$C$34</f>
        <v>28.901734104046245</v>
      </c>
    </row>
    <row r="2699" spans="1:14" x14ac:dyDescent="0.35">
      <c r="A2699">
        <f>'Profilo fotovoltaico'!B2701*LCOH!$C$20</f>
        <v>541</v>
      </c>
      <c r="B2699">
        <f>'Profilo eolico'!B2701*LCOH!$C$21</f>
        <v>77.7</v>
      </c>
      <c r="C2699">
        <f>$P$35*'Profilo fotovoltaico'!B2701</f>
        <v>3978.8451935035373</v>
      </c>
      <c r="D2699">
        <f>$Q$37*'Profilo eolico'!B2701</f>
        <v>453.35113130361435</v>
      </c>
      <c r="E2699">
        <f>$P$39*'Profilo fotovoltaico'!B2701+'Approvvigionamento energia'!$Q$39*'Profilo eolico'!B2701</f>
        <v>1334.724646853595</v>
      </c>
      <c r="F2699">
        <f>$P$41*'Profilo fotovoltaico'!B2701+'Approvvigionamento energia'!$Q$41*'Profilo eolico'!B2701</f>
        <v>2216.0981624035758</v>
      </c>
      <c r="G2699">
        <f>$P$43*'Profilo fotovoltaico'!B2701+'Approvvigionamento energia'!$Q$43*'Profilo eolico'!B2701</f>
        <v>3097.4716779535565</v>
      </c>
      <c r="H2699">
        <f t="shared" si="84"/>
        <v>1138.4335154826958</v>
      </c>
      <c r="I2699">
        <f>IF(LCOH!$C$28=Menu!$A$1,'Approvvigionamento energia'!C2699,0)+IF(LCOH!$C$28=Menu!$A$2,'Approvvigionamento energia'!D2699,0)+IF(LCOH!$C$28=Menu!$A$3,'Approvvigionamento energia'!E2699,0)+IF(LCOH!$C$28=Menu!$A$4,'Approvvigionamento energia'!F2699,0)+IF(LCOH!$C$28=Menu!$A$5,'Approvvigionamento energia'!G2699,0)+IF(LCOH!$C$28=Menu!$A$6,'Approvvigionamento energia'!H2699,0)</f>
        <v>2216.0981624035758</v>
      </c>
      <c r="J2699">
        <f>'Approvvigionamento energia'!A2699+'Approvvigionamento energia'!B2699+'Approvvigionamento energia'!I2699</f>
        <v>2834.7981624035756</v>
      </c>
      <c r="K2699">
        <f>IF(MIN(LCOH!$C$18,J2699)&gt;=$P$48*LCOH!$C$18, MIN(LCOH!$C$18,J2699),0)</f>
        <v>1500</v>
      </c>
      <c r="L2699">
        <f t="shared" si="85"/>
        <v>1334.7981624035756</v>
      </c>
      <c r="M2699">
        <f>K2699/LCOH!$C$18</f>
        <v>1</v>
      </c>
      <c r="N2699">
        <f>K2699/LCOH!$C$34</f>
        <v>28.901734104046245</v>
      </c>
    </row>
    <row r="2700" spans="1:14" x14ac:dyDescent="0.35">
      <c r="A2700">
        <f>'Profilo fotovoltaico'!B2702*LCOH!$C$20</f>
        <v>560</v>
      </c>
      <c r="B2700">
        <f>'Profilo eolico'!B2702*LCOH!$C$21</f>
        <v>90.2</v>
      </c>
      <c r="C2700">
        <f>$P$35*'Profilo fotovoltaico'!B2702</f>
        <v>4118.5828250683571</v>
      </c>
      <c r="D2700">
        <f>$Q$37*'Profilo eolico'!B2702</f>
        <v>526.28406748501948</v>
      </c>
      <c r="E2700">
        <f>$P$39*'Profilo fotovoltaico'!B2702+'Approvvigionamento energia'!$Q$39*'Profilo eolico'!B2702</f>
        <v>1424.3587568808539</v>
      </c>
      <c r="F2700">
        <f>$P$41*'Profilo fotovoltaico'!B2702+'Approvvigionamento energia'!$Q$41*'Profilo eolico'!B2702</f>
        <v>2322.4334462766883</v>
      </c>
      <c r="G2700">
        <f>$P$43*'Profilo fotovoltaico'!B2702+'Approvvigionamento energia'!$Q$43*'Profilo eolico'!B2702</f>
        <v>3220.5081356725227</v>
      </c>
      <c r="H2700">
        <f t="shared" si="84"/>
        <v>1138.4335154826958</v>
      </c>
      <c r="I2700">
        <f>IF(LCOH!$C$28=Menu!$A$1,'Approvvigionamento energia'!C2700,0)+IF(LCOH!$C$28=Menu!$A$2,'Approvvigionamento energia'!D2700,0)+IF(LCOH!$C$28=Menu!$A$3,'Approvvigionamento energia'!E2700,0)+IF(LCOH!$C$28=Menu!$A$4,'Approvvigionamento energia'!F2700,0)+IF(LCOH!$C$28=Menu!$A$5,'Approvvigionamento energia'!G2700,0)+IF(LCOH!$C$28=Menu!$A$6,'Approvvigionamento energia'!H2700,0)</f>
        <v>2322.4334462766883</v>
      </c>
      <c r="J2700">
        <f>'Approvvigionamento energia'!A2700+'Approvvigionamento energia'!B2700+'Approvvigionamento energia'!I2700</f>
        <v>2972.6334462766881</v>
      </c>
      <c r="K2700">
        <f>IF(MIN(LCOH!$C$18,J2700)&gt;=$P$48*LCOH!$C$18, MIN(LCOH!$C$18,J2700),0)</f>
        <v>1500</v>
      </c>
      <c r="L2700">
        <f t="shared" si="85"/>
        <v>1472.6334462766881</v>
      </c>
      <c r="M2700">
        <f>K2700/LCOH!$C$18</f>
        <v>1</v>
      </c>
      <c r="N2700">
        <f>K2700/LCOH!$C$34</f>
        <v>28.901734104046245</v>
      </c>
    </row>
    <row r="2701" spans="1:14" x14ac:dyDescent="0.35">
      <c r="A2701">
        <f>'Profilo fotovoltaico'!B2703*LCOH!$C$20</f>
        <v>532</v>
      </c>
      <c r="B2701">
        <f>'Profilo eolico'!B2703*LCOH!$C$21</f>
        <v>111.8</v>
      </c>
      <c r="C2701">
        <f>$P$35*'Profilo fotovoltaico'!B2703</f>
        <v>3912.6536838149386</v>
      </c>
      <c r="D2701">
        <f>$Q$37*'Profilo eolico'!B2703</f>
        <v>652.31218120648748</v>
      </c>
      <c r="E2701">
        <f>$P$39*'Profilo fotovoltaico'!B2703+'Approvvigionamento energia'!$Q$39*'Profilo eolico'!B2703</f>
        <v>1467.3975568586002</v>
      </c>
      <c r="F2701">
        <f>$P$41*'Profilo fotovoltaico'!B2703+'Approvvigionamento energia'!$Q$41*'Profilo eolico'!B2703</f>
        <v>2282.482932510713</v>
      </c>
      <c r="G2701">
        <f>$P$43*'Profilo fotovoltaico'!B2703+'Approvvigionamento energia'!$Q$43*'Profilo eolico'!B2703</f>
        <v>3097.5683081628263</v>
      </c>
      <c r="H2701">
        <f t="shared" si="84"/>
        <v>1138.4335154826958</v>
      </c>
      <c r="I2701">
        <f>IF(LCOH!$C$28=Menu!$A$1,'Approvvigionamento energia'!C2701,0)+IF(LCOH!$C$28=Menu!$A$2,'Approvvigionamento energia'!D2701,0)+IF(LCOH!$C$28=Menu!$A$3,'Approvvigionamento energia'!E2701,0)+IF(LCOH!$C$28=Menu!$A$4,'Approvvigionamento energia'!F2701,0)+IF(LCOH!$C$28=Menu!$A$5,'Approvvigionamento energia'!G2701,0)+IF(LCOH!$C$28=Menu!$A$6,'Approvvigionamento energia'!H2701,0)</f>
        <v>2282.482932510713</v>
      </c>
      <c r="J2701">
        <f>'Approvvigionamento energia'!A2701+'Approvvigionamento energia'!B2701+'Approvvigionamento energia'!I2701</f>
        <v>2926.2829325107132</v>
      </c>
      <c r="K2701">
        <f>IF(MIN(LCOH!$C$18,J2701)&gt;=$P$48*LCOH!$C$18, MIN(LCOH!$C$18,J2701),0)</f>
        <v>1500</v>
      </c>
      <c r="L2701">
        <f t="shared" si="85"/>
        <v>1426.2829325107132</v>
      </c>
      <c r="M2701">
        <f>K2701/LCOH!$C$18</f>
        <v>1</v>
      </c>
      <c r="N2701">
        <f>K2701/LCOH!$C$34</f>
        <v>28.901734104046245</v>
      </c>
    </row>
    <row r="2702" spans="1:14" x14ac:dyDescent="0.35">
      <c r="A2702">
        <f>'Profilo fotovoltaico'!B2704*LCOH!$C$20</f>
        <v>473</v>
      </c>
      <c r="B2702">
        <f>'Profilo eolico'!B2704*LCOH!$C$21</f>
        <v>129.20000000000002</v>
      </c>
      <c r="C2702">
        <f>$P$35*'Profilo fotovoltaico'!B2704</f>
        <v>3478.7315647452365</v>
      </c>
      <c r="D2702">
        <f>$Q$37*'Profilo eolico'!B2704</f>
        <v>753.8348283710036</v>
      </c>
      <c r="E2702">
        <f>$P$39*'Profilo fotovoltaico'!B2704+'Approvvigionamento energia'!$Q$39*'Profilo eolico'!B2704</f>
        <v>1435.0590124645619</v>
      </c>
      <c r="F2702">
        <f>$P$41*'Profilo fotovoltaico'!B2704+'Approvvigionamento energia'!$Q$41*'Profilo eolico'!B2704</f>
        <v>2116.2831965581199</v>
      </c>
      <c r="G2702">
        <f>$P$43*'Profilo fotovoltaico'!B2704+'Approvvigionamento energia'!$Q$43*'Profilo eolico'!B2704</f>
        <v>2797.5073806516784</v>
      </c>
      <c r="H2702">
        <f t="shared" si="84"/>
        <v>1138.4335154826958</v>
      </c>
      <c r="I2702">
        <f>IF(LCOH!$C$28=Menu!$A$1,'Approvvigionamento energia'!C2702,0)+IF(LCOH!$C$28=Menu!$A$2,'Approvvigionamento energia'!D2702,0)+IF(LCOH!$C$28=Menu!$A$3,'Approvvigionamento energia'!E2702,0)+IF(LCOH!$C$28=Menu!$A$4,'Approvvigionamento energia'!F2702,0)+IF(LCOH!$C$28=Menu!$A$5,'Approvvigionamento energia'!G2702,0)+IF(LCOH!$C$28=Menu!$A$6,'Approvvigionamento energia'!H2702,0)</f>
        <v>2116.2831965581199</v>
      </c>
      <c r="J2702">
        <f>'Approvvigionamento energia'!A2702+'Approvvigionamento energia'!B2702+'Approvvigionamento energia'!I2702</f>
        <v>2718.4831965581197</v>
      </c>
      <c r="K2702">
        <f>IF(MIN(LCOH!$C$18,J2702)&gt;=$P$48*LCOH!$C$18, MIN(LCOH!$C$18,J2702),0)</f>
        <v>1500</v>
      </c>
      <c r="L2702">
        <f t="shared" si="85"/>
        <v>1218.4831965581197</v>
      </c>
      <c r="M2702">
        <f>K2702/LCOH!$C$18</f>
        <v>1</v>
      </c>
      <c r="N2702">
        <f>K2702/LCOH!$C$34</f>
        <v>28.901734104046245</v>
      </c>
    </row>
    <row r="2703" spans="1:14" x14ac:dyDescent="0.35">
      <c r="A2703">
        <f>'Profilo fotovoltaico'!B2705*LCOH!$C$20</f>
        <v>396</v>
      </c>
      <c r="B2703">
        <f>'Profilo eolico'!B2705*LCOH!$C$21</f>
        <v>134.69999999999999</v>
      </c>
      <c r="C2703">
        <f>$P$35*'Profilo fotovoltaico'!B2705</f>
        <v>2912.4264262983379</v>
      </c>
      <c r="D2703">
        <f>$Q$37*'Profilo eolico'!B2705</f>
        <v>785.92532029082167</v>
      </c>
      <c r="E2703">
        <f>$P$39*'Profilo fotovoltaico'!B2705+'Approvvigionamento energia'!$Q$39*'Profilo eolico'!B2705</f>
        <v>1317.5505967927006</v>
      </c>
      <c r="F2703">
        <f>$P$41*'Profilo fotovoltaico'!B2705+'Approvvigionamento energia'!$Q$41*'Profilo eolico'!B2705</f>
        <v>1849.1758732945798</v>
      </c>
      <c r="G2703">
        <f>$P$43*'Profilo fotovoltaico'!B2705+'Approvvigionamento energia'!$Q$43*'Profilo eolico'!B2705</f>
        <v>2380.801149796459</v>
      </c>
      <c r="H2703">
        <f t="shared" si="84"/>
        <v>1138.4335154826958</v>
      </c>
      <c r="I2703">
        <f>IF(LCOH!$C$28=Menu!$A$1,'Approvvigionamento energia'!C2703,0)+IF(LCOH!$C$28=Menu!$A$2,'Approvvigionamento energia'!D2703,0)+IF(LCOH!$C$28=Menu!$A$3,'Approvvigionamento energia'!E2703,0)+IF(LCOH!$C$28=Menu!$A$4,'Approvvigionamento energia'!F2703,0)+IF(LCOH!$C$28=Menu!$A$5,'Approvvigionamento energia'!G2703,0)+IF(LCOH!$C$28=Menu!$A$6,'Approvvigionamento energia'!H2703,0)</f>
        <v>1849.1758732945798</v>
      </c>
      <c r="J2703">
        <f>'Approvvigionamento energia'!A2703+'Approvvigionamento energia'!B2703+'Approvvigionamento energia'!I2703</f>
        <v>2379.8758732945798</v>
      </c>
      <c r="K2703">
        <f>IF(MIN(LCOH!$C$18,J2703)&gt;=$P$48*LCOH!$C$18, MIN(LCOH!$C$18,J2703),0)</f>
        <v>1500</v>
      </c>
      <c r="L2703">
        <f t="shared" si="85"/>
        <v>879.87587329457983</v>
      </c>
      <c r="M2703">
        <f>K2703/LCOH!$C$18</f>
        <v>1</v>
      </c>
      <c r="N2703">
        <f>K2703/LCOH!$C$34</f>
        <v>28.901734104046245</v>
      </c>
    </row>
    <row r="2704" spans="1:14" x14ac:dyDescent="0.35">
      <c r="A2704">
        <f>'Profilo fotovoltaico'!B2706*LCOH!$C$20</f>
        <v>295</v>
      </c>
      <c r="B2704">
        <f>'Profilo eolico'!B2706*LCOH!$C$21</f>
        <v>136.9</v>
      </c>
      <c r="C2704">
        <f>$P$35*'Profilo fotovoltaico'!B2706</f>
        <v>2169.6105953485089</v>
      </c>
      <c r="D2704">
        <f>$Q$37*'Profilo eolico'!B2706</f>
        <v>798.76151705874906</v>
      </c>
      <c r="E2704">
        <f>$P$39*'Profilo fotovoltaico'!B2706+'Approvvigionamento energia'!$Q$39*'Profilo eolico'!B2706</f>
        <v>1141.4737866311889</v>
      </c>
      <c r="F2704">
        <f>$P$41*'Profilo fotovoltaico'!B2706+'Approvvigionamento energia'!$Q$41*'Profilo eolico'!B2706</f>
        <v>1484.1860562036291</v>
      </c>
      <c r="G2704">
        <f>$P$43*'Profilo fotovoltaico'!B2706+'Approvvigionamento energia'!$Q$43*'Profilo eolico'!B2706</f>
        <v>1826.898325776069</v>
      </c>
      <c r="H2704">
        <f t="shared" si="84"/>
        <v>1138.4335154826958</v>
      </c>
      <c r="I2704">
        <f>IF(LCOH!$C$28=Menu!$A$1,'Approvvigionamento energia'!C2704,0)+IF(LCOH!$C$28=Menu!$A$2,'Approvvigionamento energia'!D2704,0)+IF(LCOH!$C$28=Menu!$A$3,'Approvvigionamento energia'!E2704,0)+IF(LCOH!$C$28=Menu!$A$4,'Approvvigionamento energia'!F2704,0)+IF(LCOH!$C$28=Menu!$A$5,'Approvvigionamento energia'!G2704,0)+IF(LCOH!$C$28=Menu!$A$6,'Approvvigionamento energia'!H2704,0)</f>
        <v>1484.1860562036291</v>
      </c>
      <c r="J2704">
        <f>'Approvvigionamento energia'!A2704+'Approvvigionamento energia'!B2704+'Approvvigionamento energia'!I2704</f>
        <v>1916.0860562036291</v>
      </c>
      <c r="K2704">
        <f>IF(MIN(LCOH!$C$18,J2704)&gt;=$P$48*LCOH!$C$18, MIN(LCOH!$C$18,J2704),0)</f>
        <v>1500</v>
      </c>
      <c r="L2704">
        <f t="shared" si="85"/>
        <v>416.08605620362914</v>
      </c>
      <c r="M2704">
        <f>K2704/LCOH!$C$18</f>
        <v>1</v>
      </c>
      <c r="N2704">
        <f>K2704/LCOH!$C$34</f>
        <v>28.901734104046245</v>
      </c>
    </row>
    <row r="2705" spans="1:14" x14ac:dyDescent="0.35">
      <c r="A2705">
        <f>'Profilo fotovoltaico'!B2707*LCOH!$C$20</f>
        <v>188</v>
      </c>
      <c r="B2705">
        <f>'Profilo eolico'!B2707*LCOH!$C$21</f>
        <v>135.1</v>
      </c>
      <c r="C2705">
        <f>$P$35*'Profilo fotovoltaico'!B2707</f>
        <v>1382.6670912729483</v>
      </c>
      <c r="D2705">
        <f>$Q$37*'Profilo eolico'!B2707</f>
        <v>788.25917424862666</v>
      </c>
      <c r="E2705">
        <f>$P$39*'Profilo fotovoltaico'!B2707+'Approvvigionamento energia'!$Q$39*'Profilo eolico'!B2707</f>
        <v>936.86115350470709</v>
      </c>
      <c r="F2705">
        <f>$P$41*'Profilo fotovoltaico'!B2707+'Approvvigionamento energia'!$Q$41*'Profilo eolico'!B2707</f>
        <v>1085.4631327607874</v>
      </c>
      <c r="G2705">
        <f>$P$43*'Profilo fotovoltaico'!B2707+'Approvvigionamento energia'!$Q$43*'Profilo eolico'!B2707</f>
        <v>1234.0651120168679</v>
      </c>
      <c r="H2705">
        <f t="shared" si="84"/>
        <v>1138.4335154826958</v>
      </c>
      <c r="I2705">
        <f>IF(LCOH!$C$28=Menu!$A$1,'Approvvigionamento energia'!C2705,0)+IF(LCOH!$C$28=Menu!$A$2,'Approvvigionamento energia'!D2705,0)+IF(LCOH!$C$28=Menu!$A$3,'Approvvigionamento energia'!E2705,0)+IF(LCOH!$C$28=Menu!$A$4,'Approvvigionamento energia'!F2705,0)+IF(LCOH!$C$28=Menu!$A$5,'Approvvigionamento energia'!G2705,0)+IF(LCOH!$C$28=Menu!$A$6,'Approvvigionamento energia'!H2705,0)</f>
        <v>1085.4631327607874</v>
      </c>
      <c r="J2705">
        <f>'Approvvigionamento energia'!A2705+'Approvvigionamento energia'!B2705+'Approvvigionamento energia'!I2705</f>
        <v>1408.5631327607875</v>
      </c>
      <c r="K2705">
        <f>IF(MIN(LCOH!$C$18,J2705)&gt;=$P$48*LCOH!$C$18, MIN(LCOH!$C$18,J2705),0)</f>
        <v>1408.5631327607875</v>
      </c>
      <c r="L2705">
        <f t="shared" si="85"/>
        <v>0</v>
      </c>
      <c r="M2705">
        <f>K2705/LCOH!$C$18</f>
        <v>0.93904208850719173</v>
      </c>
      <c r="N2705">
        <f>K2705/LCOH!$C$34</f>
        <v>27.139944754543112</v>
      </c>
    </row>
    <row r="2706" spans="1:14" x14ac:dyDescent="0.35">
      <c r="A2706">
        <f>'Profilo fotovoltaico'!B2708*LCOH!$C$20</f>
        <v>88</v>
      </c>
      <c r="B2706">
        <f>'Profilo eolico'!B2708*LCOH!$C$21</f>
        <v>120.89999999999999</v>
      </c>
      <c r="C2706">
        <f>$P$35*'Profilo fotovoltaico'!B2708</f>
        <v>647.20587251074164</v>
      </c>
      <c r="D2706">
        <f>$Q$37*'Profilo eolico'!B2708</f>
        <v>705.40735874655047</v>
      </c>
      <c r="E2706">
        <f>$P$39*'Profilo fotovoltaico'!B2708+'Approvvigionamento energia'!$Q$39*'Profilo eolico'!B2708</f>
        <v>690.85698718759829</v>
      </c>
      <c r="F2706">
        <f>$P$41*'Profilo fotovoltaico'!B2708+'Approvvigionamento energia'!$Q$41*'Profilo eolico'!B2708</f>
        <v>676.30661562864611</v>
      </c>
      <c r="G2706">
        <f>$P$43*'Profilo fotovoltaico'!B2708+'Approvvigionamento energia'!$Q$43*'Profilo eolico'!B2708</f>
        <v>661.75624406969382</v>
      </c>
      <c r="H2706">
        <f t="shared" si="84"/>
        <v>1138.4335154826958</v>
      </c>
      <c r="I2706">
        <f>IF(LCOH!$C$28=Menu!$A$1,'Approvvigionamento energia'!C2706,0)+IF(LCOH!$C$28=Menu!$A$2,'Approvvigionamento energia'!D2706,0)+IF(LCOH!$C$28=Menu!$A$3,'Approvvigionamento energia'!E2706,0)+IF(LCOH!$C$28=Menu!$A$4,'Approvvigionamento energia'!F2706,0)+IF(LCOH!$C$28=Menu!$A$5,'Approvvigionamento energia'!G2706,0)+IF(LCOH!$C$28=Menu!$A$6,'Approvvigionamento energia'!H2706,0)</f>
        <v>676.30661562864611</v>
      </c>
      <c r="J2706">
        <f>'Approvvigionamento energia'!A2706+'Approvvigionamento energia'!B2706+'Approvvigionamento energia'!I2706</f>
        <v>885.20661562864609</v>
      </c>
      <c r="K2706">
        <f>IF(MIN(LCOH!$C$18,J2706)&gt;=$P$48*LCOH!$C$18, MIN(LCOH!$C$18,J2706),0)</f>
        <v>885.20661562864609</v>
      </c>
      <c r="L2706">
        <f t="shared" si="85"/>
        <v>0</v>
      </c>
      <c r="M2706">
        <f>K2706/LCOH!$C$18</f>
        <v>0.59013774375243078</v>
      </c>
      <c r="N2706">
        <f>K2706/LCOH!$C$34</f>
        <v>17.056004154694531</v>
      </c>
    </row>
    <row r="2707" spans="1:14" x14ac:dyDescent="0.35">
      <c r="A2707">
        <f>'Profilo fotovoltaico'!B2709*LCOH!$C$20</f>
        <v>18</v>
      </c>
      <c r="B2707">
        <f>'Profilo eolico'!B2709*LCOH!$C$21</f>
        <v>105.7</v>
      </c>
      <c r="C2707">
        <f>$P$35*'Profilo fotovoltaico'!B2709</f>
        <v>132.38301937719717</v>
      </c>
      <c r="D2707">
        <f>$Q$37*'Profilo eolico'!B2709</f>
        <v>616.72090834996186</v>
      </c>
      <c r="E2707">
        <f>$P$39*'Profilo fotovoltaico'!B2709+'Approvvigionamento energia'!$Q$39*'Profilo eolico'!B2709</f>
        <v>495.63643610677065</v>
      </c>
      <c r="F2707">
        <f>$P$41*'Profilo fotovoltaico'!B2709+'Approvvigionamento energia'!$Q$41*'Profilo eolico'!B2709</f>
        <v>374.55196386357954</v>
      </c>
      <c r="G2707">
        <f>$P$43*'Profilo fotovoltaico'!B2709+'Approvvigionamento energia'!$Q$43*'Profilo eolico'!B2709</f>
        <v>253.46749162038833</v>
      </c>
      <c r="H2707">
        <f t="shared" si="84"/>
        <v>1138.4335154826958</v>
      </c>
      <c r="I2707">
        <f>IF(LCOH!$C$28=Menu!$A$1,'Approvvigionamento energia'!C2707,0)+IF(LCOH!$C$28=Menu!$A$2,'Approvvigionamento energia'!D2707,0)+IF(LCOH!$C$28=Menu!$A$3,'Approvvigionamento energia'!E2707,0)+IF(LCOH!$C$28=Menu!$A$4,'Approvvigionamento energia'!F2707,0)+IF(LCOH!$C$28=Menu!$A$5,'Approvvigionamento energia'!G2707,0)+IF(LCOH!$C$28=Menu!$A$6,'Approvvigionamento energia'!H2707,0)</f>
        <v>374.55196386357954</v>
      </c>
      <c r="J2707">
        <f>'Approvvigionamento energia'!A2707+'Approvvigionamento energia'!B2707+'Approvvigionamento energia'!I2707</f>
        <v>498.25196386357953</v>
      </c>
      <c r="K2707">
        <f>IF(MIN(LCOH!$C$18,J2707)&gt;=$P$48*LCOH!$C$18, MIN(LCOH!$C$18,J2707),0)</f>
        <v>498.25196386357953</v>
      </c>
      <c r="L2707">
        <f t="shared" si="85"/>
        <v>0</v>
      </c>
      <c r="M2707">
        <f>K2707/LCOH!$C$18</f>
        <v>0.332167975909053</v>
      </c>
      <c r="N2707">
        <f>K2707/LCOH!$C$34</f>
        <v>9.6002305176026894</v>
      </c>
    </row>
    <row r="2708" spans="1:14" x14ac:dyDescent="0.35">
      <c r="A2708">
        <f>'Profilo fotovoltaico'!B2710*LCOH!$C$20</f>
        <v>0</v>
      </c>
      <c r="B2708">
        <f>'Profilo eolico'!B2710*LCOH!$C$21</f>
        <v>101.7</v>
      </c>
      <c r="C2708">
        <f>$P$35*'Profilo fotovoltaico'!B2710</f>
        <v>0</v>
      </c>
      <c r="D2708">
        <f>$Q$37*'Profilo eolico'!B2710</f>
        <v>593.38236877191218</v>
      </c>
      <c r="E2708">
        <f>$P$39*'Profilo fotovoltaico'!B2710+'Approvvigionamento energia'!$Q$39*'Profilo eolico'!B2710</f>
        <v>445.03677657893411</v>
      </c>
      <c r="F2708">
        <f>$P$41*'Profilo fotovoltaico'!B2710+'Approvvigionamento energia'!$Q$41*'Profilo eolico'!B2710</f>
        <v>296.69118438595609</v>
      </c>
      <c r="G2708">
        <f>$P$43*'Profilo fotovoltaico'!B2710+'Approvvigionamento energia'!$Q$43*'Profilo eolico'!B2710</f>
        <v>148.34559219297805</v>
      </c>
      <c r="H2708">
        <f t="shared" si="84"/>
        <v>1138.4335154826958</v>
      </c>
      <c r="I2708">
        <f>IF(LCOH!$C$28=Menu!$A$1,'Approvvigionamento energia'!C2708,0)+IF(LCOH!$C$28=Menu!$A$2,'Approvvigionamento energia'!D2708,0)+IF(LCOH!$C$28=Menu!$A$3,'Approvvigionamento energia'!E2708,0)+IF(LCOH!$C$28=Menu!$A$4,'Approvvigionamento energia'!F2708,0)+IF(LCOH!$C$28=Menu!$A$5,'Approvvigionamento energia'!G2708,0)+IF(LCOH!$C$28=Menu!$A$6,'Approvvigionamento energia'!H2708,0)</f>
        <v>296.69118438595609</v>
      </c>
      <c r="J2708">
        <f>'Approvvigionamento energia'!A2708+'Approvvigionamento energia'!B2708+'Approvvigionamento energia'!I2708</f>
        <v>398.39118438595608</v>
      </c>
      <c r="K2708">
        <f>IF(MIN(LCOH!$C$18,J2708)&gt;=$P$48*LCOH!$C$18, MIN(LCOH!$C$18,J2708),0)</f>
        <v>398.39118438595608</v>
      </c>
      <c r="L2708">
        <f t="shared" si="85"/>
        <v>0</v>
      </c>
      <c r="M2708">
        <f>K2708/LCOH!$C$18</f>
        <v>0.26559412292397072</v>
      </c>
      <c r="N2708">
        <f>K2708/LCOH!$C$34</f>
        <v>7.6761307203459745</v>
      </c>
    </row>
    <row r="2709" spans="1:14" x14ac:dyDescent="0.35">
      <c r="A2709">
        <f>'Profilo fotovoltaico'!B2711*LCOH!$C$20</f>
        <v>0</v>
      </c>
      <c r="B2709">
        <f>'Profilo eolico'!B2711*LCOH!$C$21</f>
        <v>102.9</v>
      </c>
      <c r="C2709">
        <f>$P$35*'Profilo fotovoltaico'!B2711</f>
        <v>0</v>
      </c>
      <c r="D2709">
        <f>$Q$37*'Profilo eolico'!B2711</f>
        <v>600.38393064532715</v>
      </c>
      <c r="E2709">
        <f>$P$39*'Profilo fotovoltaico'!B2711+'Approvvigionamento energia'!$Q$39*'Profilo eolico'!B2711</f>
        <v>450.28794798399531</v>
      </c>
      <c r="F2709">
        <f>$P$41*'Profilo fotovoltaico'!B2711+'Approvvigionamento energia'!$Q$41*'Profilo eolico'!B2711</f>
        <v>300.19196532266358</v>
      </c>
      <c r="G2709">
        <f>$P$43*'Profilo fotovoltaico'!B2711+'Approvvigionamento energia'!$Q$43*'Profilo eolico'!B2711</f>
        <v>150.09598266133179</v>
      </c>
      <c r="H2709">
        <f t="shared" si="84"/>
        <v>1138.4335154826958</v>
      </c>
      <c r="I2709">
        <f>IF(LCOH!$C$28=Menu!$A$1,'Approvvigionamento energia'!C2709,0)+IF(LCOH!$C$28=Menu!$A$2,'Approvvigionamento energia'!D2709,0)+IF(LCOH!$C$28=Menu!$A$3,'Approvvigionamento energia'!E2709,0)+IF(LCOH!$C$28=Menu!$A$4,'Approvvigionamento energia'!F2709,0)+IF(LCOH!$C$28=Menu!$A$5,'Approvvigionamento energia'!G2709,0)+IF(LCOH!$C$28=Menu!$A$6,'Approvvigionamento energia'!H2709,0)</f>
        <v>300.19196532266358</v>
      </c>
      <c r="J2709">
        <f>'Approvvigionamento energia'!A2709+'Approvvigionamento energia'!B2709+'Approvvigionamento energia'!I2709</f>
        <v>403.09196532266355</v>
      </c>
      <c r="K2709">
        <f>IF(MIN(LCOH!$C$18,J2709)&gt;=$P$48*LCOH!$C$18, MIN(LCOH!$C$18,J2709),0)</f>
        <v>403.09196532266355</v>
      </c>
      <c r="L2709">
        <f t="shared" si="85"/>
        <v>0</v>
      </c>
      <c r="M2709">
        <f>K2709/LCOH!$C$18</f>
        <v>0.26872797688177569</v>
      </c>
      <c r="N2709">
        <f>K2709/LCOH!$C$34</f>
        <v>7.7667045341553678</v>
      </c>
    </row>
    <row r="2710" spans="1:14" x14ac:dyDescent="0.35">
      <c r="A2710">
        <f>'Profilo fotovoltaico'!B2712*LCOH!$C$20</f>
        <v>0</v>
      </c>
      <c r="B2710">
        <f>'Profilo eolico'!B2712*LCOH!$C$21</f>
        <v>110.7</v>
      </c>
      <c r="C2710">
        <f>$P$35*'Profilo fotovoltaico'!B2712</f>
        <v>0</v>
      </c>
      <c r="D2710">
        <f>$Q$37*'Profilo eolico'!B2712</f>
        <v>645.89408282252396</v>
      </c>
      <c r="E2710">
        <f>$P$39*'Profilo fotovoltaico'!B2712+'Approvvigionamento energia'!$Q$39*'Profilo eolico'!B2712</f>
        <v>484.42056211689294</v>
      </c>
      <c r="F2710">
        <f>$P$41*'Profilo fotovoltaico'!B2712+'Approvvigionamento energia'!$Q$41*'Profilo eolico'!B2712</f>
        <v>322.94704141126198</v>
      </c>
      <c r="G2710">
        <f>$P$43*'Profilo fotovoltaico'!B2712+'Approvvigionamento energia'!$Q$43*'Profilo eolico'!B2712</f>
        <v>161.47352070563099</v>
      </c>
      <c r="H2710">
        <f t="shared" si="84"/>
        <v>1138.4335154826958</v>
      </c>
      <c r="I2710">
        <f>IF(LCOH!$C$28=Menu!$A$1,'Approvvigionamento energia'!C2710,0)+IF(LCOH!$C$28=Menu!$A$2,'Approvvigionamento energia'!D2710,0)+IF(LCOH!$C$28=Menu!$A$3,'Approvvigionamento energia'!E2710,0)+IF(LCOH!$C$28=Menu!$A$4,'Approvvigionamento energia'!F2710,0)+IF(LCOH!$C$28=Menu!$A$5,'Approvvigionamento energia'!G2710,0)+IF(LCOH!$C$28=Menu!$A$6,'Approvvigionamento energia'!H2710,0)</f>
        <v>322.94704141126198</v>
      </c>
      <c r="J2710">
        <f>'Approvvigionamento energia'!A2710+'Approvvigionamento energia'!B2710+'Approvvigionamento energia'!I2710</f>
        <v>433.64704141126197</v>
      </c>
      <c r="K2710">
        <f>IF(MIN(LCOH!$C$18,J2710)&gt;=$P$48*LCOH!$C$18, MIN(LCOH!$C$18,J2710),0)</f>
        <v>433.64704141126197</v>
      </c>
      <c r="L2710">
        <f t="shared" si="85"/>
        <v>0</v>
      </c>
      <c r="M2710">
        <f>K2710/LCOH!$C$18</f>
        <v>0.28909802760750797</v>
      </c>
      <c r="N2710">
        <f>K2710/LCOH!$C$34</f>
        <v>8.3554343239164162</v>
      </c>
    </row>
    <row r="2711" spans="1:14" x14ac:dyDescent="0.35">
      <c r="A2711">
        <f>'Profilo fotovoltaico'!B2713*LCOH!$C$20</f>
        <v>0</v>
      </c>
      <c r="B2711">
        <f>'Profilo eolico'!B2713*LCOH!$C$21</f>
        <v>125.3</v>
      </c>
      <c r="C2711">
        <f>$P$35*'Profilo fotovoltaico'!B2713</f>
        <v>0</v>
      </c>
      <c r="D2711">
        <f>$Q$37*'Profilo eolico'!B2713</f>
        <v>731.07975228240502</v>
      </c>
      <c r="E2711">
        <f>$P$39*'Profilo fotovoltaico'!B2713+'Approvvigionamento energia'!$Q$39*'Profilo eolico'!B2713</f>
        <v>548.30981421180377</v>
      </c>
      <c r="F2711">
        <f>$P$41*'Profilo fotovoltaico'!B2713+'Approvvigionamento energia'!$Q$41*'Profilo eolico'!B2713</f>
        <v>365.53987614120251</v>
      </c>
      <c r="G2711">
        <f>$P$43*'Profilo fotovoltaico'!B2713+'Approvvigionamento energia'!$Q$43*'Profilo eolico'!B2713</f>
        <v>182.76993807060126</v>
      </c>
      <c r="H2711">
        <f t="shared" si="84"/>
        <v>1138.4335154826958</v>
      </c>
      <c r="I2711">
        <f>IF(LCOH!$C$28=Menu!$A$1,'Approvvigionamento energia'!C2711,0)+IF(LCOH!$C$28=Menu!$A$2,'Approvvigionamento energia'!D2711,0)+IF(LCOH!$C$28=Menu!$A$3,'Approvvigionamento energia'!E2711,0)+IF(LCOH!$C$28=Menu!$A$4,'Approvvigionamento energia'!F2711,0)+IF(LCOH!$C$28=Menu!$A$5,'Approvvigionamento energia'!G2711,0)+IF(LCOH!$C$28=Menu!$A$6,'Approvvigionamento energia'!H2711,0)</f>
        <v>365.53987614120251</v>
      </c>
      <c r="J2711">
        <f>'Approvvigionamento energia'!A2711+'Approvvigionamento energia'!B2711+'Approvvigionamento energia'!I2711</f>
        <v>490.83987614120252</v>
      </c>
      <c r="K2711">
        <f>IF(MIN(LCOH!$C$18,J2711)&gt;=$P$48*LCOH!$C$18, MIN(LCOH!$C$18,J2711),0)</f>
        <v>490.83987614120252</v>
      </c>
      <c r="L2711">
        <f t="shared" si="85"/>
        <v>0</v>
      </c>
      <c r="M2711">
        <f>K2711/LCOH!$C$18</f>
        <v>0.32722658409413502</v>
      </c>
      <c r="N2711">
        <f>K2711/LCOH!$C$34</f>
        <v>9.4574157252640187</v>
      </c>
    </row>
    <row r="2712" spans="1:14" x14ac:dyDescent="0.35">
      <c r="A2712">
        <f>'Profilo fotovoltaico'!B2714*LCOH!$C$20</f>
        <v>0</v>
      </c>
      <c r="B2712">
        <f>'Profilo eolico'!B2714*LCOH!$C$21</f>
        <v>133.1</v>
      </c>
      <c r="C2712">
        <f>$P$35*'Profilo fotovoltaico'!B2714</f>
        <v>0</v>
      </c>
      <c r="D2712">
        <f>$Q$37*'Profilo eolico'!B2714</f>
        <v>776.58990445960183</v>
      </c>
      <c r="E2712">
        <f>$P$39*'Profilo fotovoltaico'!B2714+'Approvvigionamento energia'!$Q$39*'Profilo eolico'!B2714</f>
        <v>582.4424283447014</v>
      </c>
      <c r="F2712">
        <f>$P$41*'Profilo fotovoltaico'!B2714+'Approvvigionamento energia'!$Q$41*'Profilo eolico'!B2714</f>
        <v>388.29495222980091</v>
      </c>
      <c r="G2712">
        <f>$P$43*'Profilo fotovoltaico'!B2714+'Approvvigionamento energia'!$Q$43*'Profilo eolico'!B2714</f>
        <v>194.14747611490046</v>
      </c>
      <c r="H2712">
        <f t="shared" si="84"/>
        <v>1138.4335154826958</v>
      </c>
      <c r="I2712">
        <f>IF(LCOH!$C$28=Menu!$A$1,'Approvvigionamento energia'!C2712,0)+IF(LCOH!$C$28=Menu!$A$2,'Approvvigionamento energia'!D2712,0)+IF(LCOH!$C$28=Menu!$A$3,'Approvvigionamento energia'!E2712,0)+IF(LCOH!$C$28=Menu!$A$4,'Approvvigionamento energia'!F2712,0)+IF(LCOH!$C$28=Menu!$A$5,'Approvvigionamento energia'!G2712,0)+IF(LCOH!$C$28=Menu!$A$6,'Approvvigionamento energia'!H2712,0)</f>
        <v>388.29495222980091</v>
      </c>
      <c r="J2712">
        <f>'Approvvigionamento energia'!A2712+'Approvvigionamento energia'!B2712+'Approvvigionamento energia'!I2712</f>
        <v>521.39495222980088</v>
      </c>
      <c r="K2712">
        <f>IF(MIN(LCOH!$C$18,J2712)&gt;=$P$48*LCOH!$C$18, MIN(LCOH!$C$18,J2712),0)</f>
        <v>521.39495222980088</v>
      </c>
      <c r="L2712">
        <f t="shared" si="85"/>
        <v>0</v>
      </c>
      <c r="M2712">
        <f>K2712/LCOH!$C$18</f>
        <v>0.34759663481986725</v>
      </c>
      <c r="N2712">
        <f>K2712/LCOH!$C$34</f>
        <v>10.046145515025065</v>
      </c>
    </row>
    <row r="2713" spans="1:14" x14ac:dyDescent="0.35">
      <c r="A2713">
        <f>'Profilo fotovoltaico'!B2715*LCOH!$C$20</f>
        <v>0</v>
      </c>
      <c r="B2713">
        <f>'Profilo eolico'!B2715*LCOH!$C$21</f>
        <v>135.9</v>
      </c>
      <c r="C2713">
        <f>$P$35*'Profilo fotovoltaico'!B2715</f>
        <v>0</v>
      </c>
      <c r="D2713">
        <f>$Q$37*'Profilo eolico'!B2715</f>
        <v>792.92688216423664</v>
      </c>
      <c r="E2713">
        <f>$P$39*'Profilo fotovoltaico'!B2715+'Approvvigionamento energia'!$Q$39*'Profilo eolico'!B2715</f>
        <v>594.69516162317746</v>
      </c>
      <c r="F2713">
        <f>$P$41*'Profilo fotovoltaico'!B2715+'Approvvigionamento energia'!$Q$41*'Profilo eolico'!B2715</f>
        <v>396.46344108211832</v>
      </c>
      <c r="G2713">
        <f>$P$43*'Profilo fotovoltaico'!B2715+'Approvvigionamento energia'!$Q$43*'Profilo eolico'!B2715</f>
        <v>198.23172054105916</v>
      </c>
      <c r="H2713">
        <f t="shared" si="84"/>
        <v>1138.4335154826958</v>
      </c>
      <c r="I2713">
        <f>IF(LCOH!$C$28=Menu!$A$1,'Approvvigionamento energia'!C2713,0)+IF(LCOH!$C$28=Menu!$A$2,'Approvvigionamento energia'!D2713,0)+IF(LCOH!$C$28=Menu!$A$3,'Approvvigionamento energia'!E2713,0)+IF(LCOH!$C$28=Menu!$A$4,'Approvvigionamento energia'!F2713,0)+IF(LCOH!$C$28=Menu!$A$5,'Approvvigionamento energia'!G2713,0)+IF(LCOH!$C$28=Menu!$A$6,'Approvvigionamento energia'!H2713,0)</f>
        <v>396.46344108211832</v>
      </c>
      <c r="J2713">
        <f>'Approvvigionamento energia'!A2713+'Approvvigionamento energia'!B2713+'Approvvigionamento energia'!I2713</f>
        <v>532.36344108211836</v>
      </c>
      <c r="K2713">
        <f>IF(MIN(LCOH!$C$18,J2713)&gt;=$P$48*LCOH!$C$18, MIN(LCOH!$C$18,J2713),0)</f>
        <v>532.36344108211836</v>
      </c>
      <c r="L2713">
        <f t="shared" si="85"/>
        <v>0</v>
      </c>
      <c r="M2713">
        <f>K2713/LCOH!$C$18</f>
        <v>0.35490896072141226</v>
      </c>
      <c r="N2713">
        <f>K2713/LCOH!$C$34</f>
        <v>10.257484413913648</v>
      </c>
    </row>
    <row r="2714" spans="1:14" x14ac:dyDescent="0.35">
      <c r="A2714">
        <f>'Profilo fotovoltaico'!B2716*LCOH!$C$20</f>
        <v>0</v>
      </c>
      <c r="B2714">
        <f>'Profilo eolico'!B2716*LCOH!$C$21</f>
        <v>139</v>
      </c>
      <c r="C2714">
        <f>$P$35*'Profilo fotovoltaico'!B2716</f>
        <v>0</v>
      </c>
      <c r="D2714">
        <f>$Q$37*'Profilo eolico'!B2716</f>
        <v>811.01425033722523</v>
      </c>
      <c r="E2714">
        <f>$P$39*'Profilo fotovoltaico'!B2716+'Approvvigionamento energia'!$Q$39*'Profilo eolico'!B2716</f>
        <v>608.2606877529189</v>
      </c>
      <c r="F2714">
        <f>$P$41*'Profilo fotovoltaico'!B2716+'Approvvigionamento energia'!$Q$41*'Profilo eolico'!B2716</f>
        <v>405.50712516861262</v>
      </c>
      <c r="G2714">
        <f>$P$43*'Profilo fotovoltaico'!B2716+'Approvvigionamento energia'!$Q$43*'Profilo eolico'!B2716</f>
        <v>202.75356258430631</v>
      </c>
      <c r="H2714">
        <f t="shared" si="84"/>
        <v>1138.4335154826958</v>
      </c>
      <c r="I2714">
        <f>IF(LCOH!$C$28=Menu!$A$1,'Approvvigionamento energia'!C2714,0)+IF(LCOH!$C$28=Menu!$A$2,'Approvvigionamento energia'!D2714,0)+IF(LCOH!$C$28=Menu!$A$3,'Approvvigionamento energia'!E2714,0)+IF(LCOH!$C$28=Menu!$A$4,'Approvvigionamento energia'!F2714,0)+IF(LCOH!$C$28=Menu!$A$5,'Approvvigionamento energia'!G2714,0)+IF(LCOH!$C$28=Menu!$A$6,'Approvvigionamento energia'!H2714,0)</f>
        <v>405.50712516861262</v>
      </c>
      <c r="J2714">
        <f>'Approvvigionamento energia'!A2714+'Approvvigionamento energia'!B2714+'Approvvigionamento energia'!I2714</f>
        <v>544.50712516861267</v>
      </c>
      <c r="K2714">
        <f>IF(MIN(LCOH!$C$18,J2714)&gt;=$P$48*LCOH!$C$18, MIN(LCOH!$C$18,J2714),0)</f>
        <v>544.50712516861267</v>
      </c>
      <c r="L2714">
        <f t="shared" si="85"/>
        <v>0</v>
      </c>
      <c r="M2714">
        <f>K2714/LCOH!$C$18</f>
        <v>0.36300475011240846</v>
      </c>
      <c r="N2714">
        <f>K2714/LCOH!$C$34</f>
        <v>10.491466766254581</v>
      </c>
    </row>
    <row r="2715" spans="1:14" x14ac:dyDescent="0.35">
      <c r="A2715">
        <f>'Profilo fotovoltaico'!B2717*LCOH!$C$20</f>
        <v>0</v>
      </c>
      <c r="B2715">
        <f>'Profilo eolico'!B2717*LCOH!$C$21</f>
        <v>140.30000000000001</v>
      </c>
      <c r="C2715">
        <f>$P$35*'Profilo fotovoltaico'!B2717</f>
        <v>0</v>
      </c>
      <c r="D2715">
        <f>$Q$37*'Profilo eolico'!B2717</f>
        <v>818.59927570009131</v>
      </c>
      <c r="E2715">
        <f>$P$39*'Profilo fotovoltaico'!B2717+'Approvvigionamento energia'!$Q$39*'Profilo eolico'!B2717</f>
        <v>613.94945677506848</v>
      </c>
      <c r="F2715">
        <f>$P$41*'Profilo fotovoltaico'!B2717+'Approvvigionamento energia'!$Q$41*'Profilo eolico'!B2717</f>
        <v>409.29963785004566</v>
      </c>
      <c r="G2715">
        <f>$P$43*'Profilo fotovoltaico'!B2717+'Approvvigionamento energia'!$Q$43*'Profilo eolico'!B2717</f>
        <v>204.64981892502283</v>
      </c>
      <c r="H2715">
        <f t="shared" si="84"/>
        <v>1138.4335154826958</v>
      </c>
      <c r="I2715">
        <f>IF(LCOH!$C$28=Menu!$A$1,'Approvvigionamento energia'!C2715,0)+IF(LCOH!$C$28=Menu!$A$2,'Approvvigionamento energia'!D2715,0)+IF(LCOH!$C$28=Menu!$A$3,'Approvvigionamento energia'!E2715,0)+IF(LCOH!$C$28=Menu!$A$4,'Approvvigionamento energia'!F2715,0)+IF(LCOH!$C$28=Menu!$A$5,'Approvvigionamento energia'!G2715,0)+IF(LCOH!$C$28=Menu!$A$6,'Approvvigionamento energia'!H2715,0)</f>
        <v>409.29963785004566</v>
      </c>
      <c r="J2715">
        <f>'Approvvigionamento energia'!A2715+'Approvvigionamento energia'!B2715+'Approvvigionamento energia'!I2715</f>
        <v>549.59963785004561</v>
      </c>
      <c r="K2715">
        <f>IF(MIN(LCOH!$C$18,J2715)&gt;=$P$48*LCOH!$C$18, MIN(LCOH!$C$18,J2715),0)</f>
        <v>549.59963785004561</v>
      </c>
      <c r="L2715">
        <f t="shared" si="85"/>
        <v>0</v>
      </c>
      <c r="M2715">
        <f>K2715/LCOH!$C$18</f>
        <v>0.3663997585666971</v>
      </c>
      <c r="N2715">
        <f>K2715/LCOH!$C$34</f>
        <v>10.589588397881419</v>
      </c>
    </row>
    <row r="2716" spans="1:14" x14ac:dyDescent="0.35">
      <c r="A2716">
        <f>'Profilo fotovoltaico'!B2718*LCOH!$C$20</f>
        <v>0</v>
      </c>
      <c r="B2716">
        <f>'Profilo eolico'!B2718*LCOH!$C$21</f>
        <v>138.1</v>
      </c>
      <c r="C2716">
        <f>$P$35*'Profilo fotovoltaico'!B2718</f>
        <v>0</v>
      </c>
      <c r="D2716">
        <f>$Q$37*'Profilo eolico'!B2718</f>
        <v>805.76307893216392</v>
      </c>
      <c r="E2716">
        <f>$P$39*'Profilo fotovoltaico'!B2718+'Approvvigionamento energia'!$Q$39*'Profilo eolico'!B2718</f>
        <v>604.32230919912297</v>
      </c>
      <c r="F2716">
        <f>$P$41*'Profilo fotovoltaico'!B2718+'Approvvigionamento energia'!$Q$41*'Profilo eolico'!B2718</f>
        <v>402.88153946608196</v>
      </c>
      <c r="G2716">
        <f>$P$43*'Profilo fotovoltaico'!B2718+'Approvvigionamento energia'!$Q$43*'Profilo eolico'!B2718</f>
        <v>201.44076973304098</v>
      </c>
      <c r="H2716">
        <f t="shared" si="84"/>
        <v>1138.4335154826958</v>
      </c>
      <c r="I2716">
        <f>IF(LCOH!$C$28=Menu!$A$1,'Approvvigionamento energia'!C2716,0)+IF(LCOH!$C$28=Menu!$A$2,'Approvvigionamento energia'!D2716,0)+IF(LCOH!$C$28=Menu!$A$3,'Approvvigionamento energia'!E2716,0)+IF(LCOH!$C$28=Menu!$A$4,'Approvvigionamento energia'!F2716,0)+IF(LCOH!$C$28=Menu!$A$5,'Approvvigionamento energia'!G2716,0)+IF(LCOH!$C$28=Menu!$A$6,'Approvvigionamento energia'!H2716,0)</f>
        <v>402.88153946608196</v>
      </c>
      <c r="J2716">
        <f>'Approvvigionamento energia'!A2716+'Approvvigionamento energia'!B2716+'Approvvigionamento energia'!I2716</f>
        <v>540.98153946608193</v>
      </c>
      <c r="K2716">
        <f>IF(MIN(LCOH!$C$18,J2716)&gt;=$P$48*LCOH!$C$18, MIN(LCOH!$C$18,J2716),0)</f>
        <v>540.98153946608193</v>
      </c>
      <c r="L2716">
        <f t="shared" si="85"/>
        <v>0</v>
      </c>
      <c r="M2716">
        <f>K2716/LCOH!$C$18</f>
        <v>0.36065435964405462</v>
      </c>
      <c r="N2716">
        <f>K2716/LCOH!$C$34</f>
        <v>10.423536405897533</v>
      </c>
    </row>
    <row r="2717" spans="1:14" x14ac:dyDescent="0.35">
      <c r="A2717">
        <f>'Profilo fotovoltaico'!B2719*LCOH!$C$20</f>
        <v>0</v>
      </c>
      <c r="B2717">
        <f>'Profilo eolico'!B2719*LCOH!$C$21</f>
        <v>129</v>
      </c>
      <c r="C2717">
        <f>$P$35*'Profilo fotovoltaico'!B2719</f>
        <v>0</v>
      </c>
      <c r="D2717">
        <f>$Q$37*'Profilo eolico'!B2719</f>
        <v>752.66790139210104</v>
      </c>
      <c r="E2717">
        <f>$P$39*'Profilo fotovoltaico'!B2719+'Approvvigionamento energia'!$Q$39*'Profilo eolico'!B2719</f>
        <v>564.50092604407575</v>
      </c>
      <c r="F2717">
        <f>$P$41*'Profilo fotovoltaico'!B2719+'Approvvigionamento energia'!$Q$41*'Profilo eolico'!B2719</f>
        <v>376.33395069605052</v>
      </c>
      <c r="G2717">
        <f>$P$43*'Profilo fotovoltaico'!B2719+'Approvvigionamento energia'!$Q$43*'Profilo eolico'!B2719</f>
        <v>188.16697534802526</v>
      </c>
      <c r="H2717">
        <f t="shared" si="84"/>
        <v>1138.4335154826958</v>
      </c>
      <c r="I2717">
        <f>IF(LCOH!$C$28=Menu!$A$1,'Approvvigionamento energia'!C2717,0)+IF(LCOH!$C$28=Menu!$A$2,'Approvvigionamento energia'!D2717,0)+IF(LCOH!$C$28=Menu!$A$3,'Approvvigionamento energia'!E2717,0)+IF(LCOH!$C$28=Menu!$A$4,'Approvvigionamento energia'!F2717,0)+IF(LCOH!$C$28=Menu!$A$5,'Approvvigionamento energia'!G2717,0)+IF(LCOH!$C$28=Menu!$A$6,'Approvvigionamento energia'!H2717,0)</f>
        <v>376.33395069605052</v>
      </c>
      <c r="J2717">
        <f>'Approvvigionamento energia'!A2717+'Approvvigionamento energia'!B2717+'Approvvigionamento energia'!I2717</f>
        <v>505.33395069605052</v>
      </c>
      <c r="K2717">
        <f>IF(MIN(LCOH!$C$18,J2717)&gt;=$P$48*LCOH!$C$18, MIN(LCOH!$C$18,J2717),0)</f>
        <v>505.33395069605052</v>
      </c>
      <c r="L2717">
        <f t="shared" si="85"/>
        <v>0</v>
      </c>
      <c r="M2717">
        <f>K2717/LCOH!$C$18</f>
        <v>0.3368893004640337</v>
      </c>
      <c r="N2717">
        <f>K2717/LCOH!$C$34</f>
        <v>9.7366849845096439</v>
      </c>
    </row>
    <row r="2718" spans="1:14" x14ac:dyDescent="0.35">
      <c r="A2718">
        <f>'Profilo fotovoltaico'!B2720*LCOH!$C$20</f>
        <v>3</v>
      </c>
      <c r="B2718">
        <f>'Profilo eolico'!B2720*LCOH!$C$21</f>
        <v>124.60000000000001</v>
      </c>
      <c r="C2718">
        <f>$P$35*'Profilo fotovoltaico'!B2720</f>
        <v>22.063836562866197</v>
      </c>
      <c r="D2718">
        <f>$Q$37*'Profilo eolico'!B2720</f>
        <v>726.99550785624638</v>
      </c>
      <c r="E2718">
        <f>$P$39*'Profilo fotovoltaico'!B2720+'Approvvigionamento energia'!$Q$39*'Profilo eolico'!B2720</f>
        <v>550.76259003290136</v>
      </c>
      <c r="F2718">
        <f>$P$41*'Profilo fotovoltaico'!B2720+'Approvvigionamento energia'!$Q$41*'Profilo eolico'!B2720</f>
        <v>374.52967220955628</v>
      </c>
      <c r="G2718">
        <f>$P$43*'Profilo fotovoltaico'!B2720+'Approvvigionamento energia'!$Q$43*'Profilo eolico'!B2720</f>
        <v>198.29675438621123</v>
      </c>
      <c r="H2718">
        <f t="shared" si="84"/>
        <v>1138.4335154826958</v>
      </c>
      <c r="I2718">
        <f>IF(LCOH!$C$28=Menu!$A$1,'Approvvigionamento energia'!C2718,0)+IF(LCOH!$C$28=Menu!$A$2,'Approvvigionamento energia'!D2718,0)+IF(LCOH!$C$28=Menu!$A$3,'Approvvigionamento energia'!E2718,0)+IF(LCOH!$C$28=Menu!$A$4,'Approvvigionamento energia'!F2718,0)+IF(LCOH!$C$28=Menu!$A$5,'Approvvigionamento energia'!G2718,0)+IF(LCOH!$C$28=Menu!$A$6,'Approvvigionamento energia'!H2718,0)</f>
        <v>374.52967220955628</v>
      </c>
      <c r="J2718">
        <f>'Approvvigionamento energia'!A2718+'Approvvigionamento energia'!B2718+'Approvvigionamento energia'!I2718</f>
        <v>502.1296722095563</v>
      </c>
      <c r="K2718">
        <f>IF(MIN(LCOH!$C$18,J2718)&gt;=$P$48*LCOH!$C$18, MIN(LCOH!$C$18,J2718),0)</f>
        <v>502.1296722095563</v>
      </c>
      <c r="L2718">
        <f t="shared" si="85"/>
        <v>0</v>
      </c>
      <c r="M2718">
        <f>K2718/LCOH!$C$18</f>
        <v>0.33475311480637088</v>
      </c>
      <c r="N2718">
        <f>K2718/LCOH!$C$34</f>
        <v>9.674945514634997</v>
      </c>
    </row>
    <row r="2719" spans="1:14" x14ac:dyDescent="0.35">
      <c r="A2719">
        <f>'Profilo fotovoltaico'!B2721*LCOH!$C$20</f>
        <v>54</v>
      </c>
      <c r="B2719">
        <f>'Profilo eolico'!B2721*LCOH!$C$21</f>
        <v>122.30000000000001</v>
      </c>
      <c r="C2719">
        <f>$P$35*'Profilo fotovoltaico'!B2721</f>
        <v>397.14905813159152</v>
      </c>
      <c r="D2719">
        <f>$Q$37*'Profilo eolico'!B2721</f>
        <v>713.57584759886788</v>
      </c>
      <c r="E2719">
        <f>$P$39*'Profilo fotovoltaico'!B2721+'Approvvigionamento energia'!$Q$39*'Profilo eolico'!B2721</f>
        <v>634.46915023204883</v>
      </c>
      <c r="F2719">
        <f>$P$41*'Profilo fotovoltaico'!B2721+'Approvvigionamento energia'!$Q$41*'Profilo eolico'!B2721</f>
        <v>555.36245286522967</v>
      </c>
      <c r="G2719">
        <f>$P$43*'Profilo fotovoltaico'!B2721+'Approvvigionamento energia'!$Q$43*'Profilo eolico'!B2721</f>
        <v>476.25575549841062</v>
      </c>
      <c r="H2719">
        <f t="shared" si="84"/>
        <v>1138.4335154826958</v>
      </c>
      <c r="I2719">
        <f>IF(LCOH!$C$28=Menu!$A$1,'Approvvigionamento energia'!C2719,0)+IF(LCOH!$C$28=Menu!$A$2,'Approvvigionamento energia'!D2719,0)+IF(LCOH!$C$28=Menu!$A$3,'Approvvigionamento energia'!E2719,0)+IF(LCOH!$C$28=Menu!$A$4,'Approvvigionamento energia'!F2719,0)+IF(LCOH!$C$28=Menu!$A$5,'Approvvigionamento energia'!G2719,0)+IF(LCOH!$C$28=Menu!$A$6,'Approvvigionamento energia'!H2719,0)</f>
        <v>555.36245286522967</v>
      </c>
      <c r="J2719">
        <f>'Approvvigionamento energia'!A2719+'Approvvigionamento energia'!B2719+'Approvvigionamento energia'!I2719</f>
        <v>731.66245286522962</v>
      </c>
      <c r="K2719">
        <f>IF(MIN(LCOH!$C$18,J2719)&gt;=$P$48*LCOH!$C$18, MIN(LCOH!$C$18,J2719),0)</f>
        <v>731.66245286522962</v>
      </c>
      <c r="L2719">
        <f t="shared" si="85"/>
        <v>0</v>
      </c>
      <c r="M2719">
        <f>K2719/LCOH!$C$18</f>
        <v>0.48777496857681973</v>
      </c>
      <c r="N2719">
        <f>K2719/LCOH!$C$34</f>
        <v>14.097542444416757</v>
      </c>
    </row>
    <row r="2720" spans="1:14" x14ac:dyDescent="0.35">
      <c r="A2720">
        <f>'Profilo fotovoltaico'!B2722*LCOH!$C$20</f>
        <v>141</v>
      </c>
      <c r="B2720">
        <f>'Profilo eolico'!B2722*LCOH!$C$21</f>
        <v>138.80000000000001</v>
      </c>
      <c r="C2720">
        <f>$P$35*'Profilo fotovoltaico'!B2722</f>
        <v>1037.0003184547111</v>
      </c>
      <c r="D2720">
        <f>$Q$37*'Profilo eolico'!B2722</f>
        <v>809.84732335832268</v>
      </c>
      <c r="E2720">
        <f>$P$39*'Profilo fotovoltaico'!B2722+'Approvvigionamento energia'!$Q$39*'Profilo eolico'!B2722</f>
        <v>866.63557213241984</v>
      </c>
      <c r="F2720">
        <f>$P$41*'Profilo fotovoltaico'!B2722+'Approvvigionamento energia'!$Q$41*'Profilo eolico'!B2722</f>
        <v>923.42382090651688</v>
      </c>
      <c r="G2720">
        <f>$P$43*'Profilo fotovoltaico'!B2722+'Approvvigionamento energia'!$Q$43*'Profilo eolico'!B2722</f>
        <v>980.21206968061404</v>
      </c>
      <c r="H2720">
        <f t="shared" si="84"/>
        <v>1138.4335154826958</v>
      </c>
      <c r="I2720">
        <f>IF(LCOH!$C$28=Menu!$A$1,'Approvvigionamento energia'!C2720,0)+IF(LCOH!$C$28=Menu!$A$2,'Approvvigionamento energia'!D2720,0)+IF(LCOH!$C$28=Menu!$A$3,'Approvvigionamento energia'!E2720,0)+IF(LCOH!$C$28=Menu!$A$4,'Approvvigionamento energia'!F2720,0)+IF(LCOH!$C$28=Menu!$A$5,'Approvvigionamento energia'!G2720,0)+IF(LCOH!$C$28=Menu!$A$6,'Approvvigionamento energia'!H2720,0)</f>
        <v>923.42382090651688</v>
      </c>
      <c r="J2720">
        <f>'Approvvigionamento energia'!A2720+'Approvvigionamento energia'!B2720+'Approvvigionamento energia'!I2720</f>
        <v>1203.2238209065169</v>
      </c>
      <c r="K2720">
        <f>IF(MIN(LCOH!$C$18,J2720)&gt;=$P$48*LCOH!$C$18, MIN(LCOH!$C$18,J2720),0)</f>
        <v>1203.2238209065169</v>
      </c>
      <c r="L2720">
        <f t="shared" si="85"/>
        <v>0</v>
      </c>
      <c r="M2720">
        <f>K2720/LCOH!$C$18</f>
        <v>0.80214921393767802</v>
      </c>
      <c r="N2720">
        <f>K2720/LCOH!$C$34</f>
        <v>23.183503292996473</v>
      </c>
    </row>
    <row r="2721" spans="1:14" x14ac:dyDescent="0.35">
      <c r="A2721">
        <f>'Profilo fotovoltaico'!B2723*LCOH!$C$20</f>
        <v>235</v>
      </c>
      <c r="B2721">
        <f>'Profilo eolico'!B2723*LCOH!$C$21</f>
        <v>175.6</v>
      </c>
      <c r="C2721">
        <f>$P$35*'Profilo fotovoltaico'!B2723</f>
        <v>1728.3338640911852</v>
      </c>
      <c r="D2721">
        <f>$Q$37*'Profilo eolico'!B2723</f>
        <v>1024.5618874763793</v>
      </c>
      <c r="E2721">
        <f>$P$39*'Profilo fotovoltaico'!B2723+'Approvvigionamento energia'!$Q$39*'Profilo eolico'!B2723</f>
        <v>1200.5048816300809</v>
      </c>
      <c r="F2721">
        <f>$P$41*'Profilo fotovoltaico'!B2723+'Approvvigionamento energia'!$Q$41*'Profilo eolico'!B2723</f>
        <v>1376.4478757837824</v>
      </c>
      <c r="G2721">
        <f>$P$43*'Profilo fotovoltaico'!B2723+'Approvvigionamento energia'!$Q$43*'Profilo eolico'!B2723</f>
        <v>1552.3908699374838</v>
      </c>
      <c r="H2721">
        <f t="shared" si="84"/>
        <v>1138.4335154826958</v>
      </c>
      <c r="I2721">
        <f>IF(LCOH!$C$28=Menu!$A$1,'Approvvigionamento energia'!C2721,0)+IF(LCOH!$C$28=Menu!$A$2,'Approvvigionamento energia'!D2721,0)+IF(LCOH!$C$28=Menu!$A$3,'Approvvigionamento energia'!E2721,0)+IF(LCOH!$C$28=Menu!$A$4,'Approvvigionamento energia'!F2721,0)+IF(LCOH!$C$28=Menu!$A$5,'Approvvigionamento energia'!G2721,0)+IF(LCOH!$C$28=Menu!$A$6,'Approvvigionamento energia'!H2721,0)</f>
        <v>1376.4478757837824</v>
      </c>
      <c r="J2721">
        <f>'Approvvigionamento energia'!A2721+'Approvvigionamento energia'!B2721+'Approvvigionamento energia'!I2721</f>
        <v>1787.0478757837823</v>
      </c>
      <c r="K2721">
        <f>IF(MIN(LCOH!$C$18,J2721)&gt;=$P$48*LCOH!$C$18, MIN(LCOH!$C$18,J2721),0)</f>
        <v>1500</v>
      </c>
      <c r="L2721">
        <f t="shared" si="85"/>
        <v>287.04787578378227</v>
      </c>
      <c r="M2721">
        <f>K2721/LCOH!$C$18</f>
        <v>1</v>
      </c>
      <c r="N2721">
        <f>K2721/LCOH!$C$34</f>
        <v>28.901734104046245</v>
      </c>
    </row>
    <row r="2722" spans="1:14" x14ac:dyDescent="0.35">
      <c r="A2722">
        <f>'Profilo fotovoltaico'!B2724*LCOH!$C$20</f>
        <v>309</v>
      </c>
      <c r="B2722">
        <f>'Profilo eolico'!B2724*LCOH!$C$21</f>
        <v>216.79999999999998</v>
      </c>
      <c r="C2722">
        <f>$P$35*'Profilo fotovoltaico'!B2724</f>
        <v>2272.5751659752182</v>
      </c>
      <c r="D2722">
        <f>$Q$37*'Profilo eolico'!B2724</f>
        <v>1264.9488451302907</v>
      </c>
      <c r="E2722">
        <f>$P$39*'Profilo fotovoltaico'!B2724+'Approvvigionamento energia'!$Q$39*'Profilo eolico'!B2724</f>
        <v>1516.8554253415225</v>
      </c>
      <c r="F2722">
        <f>$P$41*'Profilo fotovoltaico'!B2724+'Approvvigionamento energia'!$Q$41*'Profilo eolico'!B2724</f>
        <v>1768.7620055527545</v>
      </c>
      <c r="G2722">
        <f>$P$43*'Profilo fotovoltaico'!B2724+'Approvvigionamento energia'!$Q$43*'Profilo eolico'!B2724</f>
        <v>2020.6685857639861</v>
      </c>
      <c r="H2722">
        <f t="shared" si="84"/>
        <v>1138.4335154826958</v>
      </c>
      <c r="I2722">
        <f>IF(LCOH!$C$28=Menu!$A$1,'Approvvigionamento energia'!C2722,0)+IF(LCOH!$C$28=Menu!$A$2,'Approvvigionamento energia'!D2722,0)+IF(LCOH!$C$28=Menu!$A$3,'Approvvigionamento energia'!E2722,0)+IF(LCOH!$C$28=Menu!$A$4,'Approvvigionamento energia'!F2722,0)+IF(LCOH!$C$28=Menu!$A$5,'Approvvigionamento energia'!G2722,0)+IF(LCOH!$C$28=Menu!$A$6,'Approvvigionamento energia'!H2722,0)</f>
        <v>1768.7620055527545</v>
      </c>
      <c r="J2722">
        <f>'Approvvigionamento energia'!A2722+'Approvvigionamento energia'!B2722+'Approvvigionamento energia'!I2722</f>
        <v>2294.5620055527543</v>
      </c>
      <c r="K2722">
        <f>IF(MIN(LCOH!$C$18,J2722)&gt;=$P$48*LCOH!$C$18, MIN(LCOH!$C$18,J2722),0)</f>
        <v>1500</v>
      </c>
      <c r="L2722">
        <f t="shared" si="85"/>
        <v>794.56200555275427</v>
      </c>
      <c r="M2722">
        <f>K2722/LCOH!$C$18</f>
        <v>1</v>
      </c>
      <c r="N2722">
        <f>K2722/LCOH!$C$34</f>
        <v>28.901734104046245</v>
      </c>
    </row>
    <row r="2723" spans="1:14" x14ac:dyDescent="0.35">
      <c r="A2723">
        <f>'Profilo fotovoltaico'!B2725*LCOH!$C$20</f>
        <v>367</v>
      </c>
      <c r="B2723">
        <f>'Profilo eolico'!B2725*LCOH!$C$21</f>
        <v>262.60000000000002</v>
      </c>
      <c r="C2723">
        <f>$P$35*'Profilo fotovoltaico'!B2725</f>
        <v>2699.1426728572978</v>
      </c>
      <c r="D2723">
        <f>$Q$37*'Profilo eolico'!B2725</f>
        <v>1532.1751232989591</v>
      </c>
      <c r="E2723">
        <f>$P$39*'Profilo fotovoltaico'!B2725+'Approvvigionamento energia'!$Q$39*'Profilo eolico'!B2725</f>
        <v>1823.9170106885438</v>
      </c>
      <c r="F2723">
        <f>$P$41*'Profilo fotovoltaico'!B2725+'Approvvigionamento energia'!$Q$41*'Profilo eolico'!B2725</f>
        <v>2115.6588980781285</v>
      </c>
      <c r="G2723">
        <f>$P$43*'Profilo fotovoltaico'!B2725+'Approvvigionamento energia'!$Q$43*'Profilo eolico'!B2725</f>
        <v>2407.4007854677129</v>
      </c>
      <c r="H2723">
        <f t="shared" si="84"/>
        <v>1138.4335154826958</v>
      </c>
      <c r="I2723">
        <f>IF(LCOH!$C$28=Menu!$A$1,'Approvvigionamento energia'!C2723,0)+IF(LCOH!$C$28=Menu!$A$2,'Approvvigionamento energia'!D2723,0)+IF(LCOH!$C$28=Menu!$A$3,'Approvvigionamento energia'!E2723,0)+IF(LCOH!$C$28=Menu!$A$4,'Approvvigionamento energia'!F2723,0)+IF(LCOH!$C$28=Menu!$A$5,'Approvvigionamento energia'!G2723,0)+IF(LCOH!$C$28=Menu!$A$6,'Approvvigionamento energia'!H2723,0)</f>
        <v>2115.6588980781285</v>
      </c>
      <c r="J2723">
        <f>'Approvvigionamento energia'!A2723+'Approvvigionamento energia'!B2723+'Approvvigionamento energia'!I2723</f>
        <v>2745.2588980781284</v>
      </c>
      <c r="K2723">
        <f>IF(MIN(LCOH!$C$18,J2723)&gt;=$P$48*LCOH!$C$18, MIN(LCOH!$C$18,J2723),0)</f>
        <v>1500</v>
      </c>
      <c r="L2723">
        <f t="shared" si="85"/>
        <v>1245.2588980781284</v>
      </c>
      <c r="M2723">
        <f>K2723/LCOH!$C$18</f>
        <v>1</v>
      </c>
      <c r="N2723">
        <f>K2723/LCOH!$C$34</f>
        <v>28.901734104046245</v>
      </c>
    </row>
    <row r="2724" spans="1:14" x14ac:dyDescent="0.35">
      <c r="A2724">
        <f>'Profilo fotovoltaico'!B2726*LCOH!$C$20</f>
        <v>392</v>
      </c>
      <c r="B2724">
        <f>'Profilo eolico'!B2726*LCOH!$C$21</f>
        <v>314.8</v>
      </c>
      <c r="C2724">
        <f>$P$35*'Profilo fotovoltaico'!B2726</f>
        <v>2883.0079775478498</v>
      </c>
      <c r="D2724">
        <f>$Q$37*'Profilo eolico'!B2726</f>
        <v>1836.7430647925071</v>
      </c>
      <c r="E2724">
        <f>$P$39*'Profilo fotovoltaico'!B2726+'Approvvigionamento energia'!$Q$39*'Profilo eolico'!B2726</f>
        <v>2098.3092929813429</v>
      </c>
      <c r="F2724">
        <f>$P$41*'Profilo fotovoltaico'!B2726+'Approvvigionamento energia'!$Q$41*'Profilo eolico'!B2726</f>
        <v>2359.8755211701782</v>
      </c>
      <c r="G2724">
        <f>$P$43*'Profilo fotovoltaico'!B2726+'Approvvigionamento energia'!$Q$43*'Profilo eolico'!B2726</f>
        <v>2621.441749359014</v>
      </c>
      <c r="H2724">
        <f t="shared" si="84"/>
        <v>1138.4335154826958</v>
      </c>
      <c r="I2724">
        <f>IF(LCOH!$C$28=Menu!$A$1,'Approvvigionamento energia'!C2724,0)+IF(LCOH!$C$28=Menu!$A$2,'Approvvigionamento energia'!D2724,0)+IF(LCOH!$C$28=Menu!$A$3,'Approvvigionamento energia'!E2724,0)+IF(LCOH!$C$28=Menu!$A$4,'Approvvigionamento energia'!F2724,0)+IF(LCOH!$C$28=Menu!$A$5,'Approvvigionamento energia'!G2724,0)+IF(LCOH!$C$28=Menu!$A$6,'Approvvigionamento energia'!H2724,0)</f>
        <v>2359.8755211701782</v>
      </c>
      <c r="J2724">
        <f>'Approvvigionamento energia'!A2724+'Approvvigionamento energia'!B2724+'Approvvigionamento energia'!I2724</f>
        <v>3066.6755211701784</v>
      </c>
      <c r="K2724">
        <f>IF(MIN(LCOH!$C$18,J2724)&gt;=$P$48*LCOH!$C$18, MIN(LCOH!$C$18,J2724),0)</f>
        <v>1500</v>
      </c>
      <c r="L2724">
        <f t="shared" si="85"/>
        <v>1566.6755211701784</v>
      </c>
      <c r="M2724">
        <f>K2724/LCOH!$C$18</f>
        <v>1</v>
      </c>
      <c r="N2724">
        <f>K2724/LCOH!$C$34</f>
        <v>28.901734104046245</v>
      </c>
    </row>
    <row r="2725" spans="1:14" x14ac:dyDescent="0.35">
      <c r="A2725">
        <f>'Profilo fotovoltaico'!B2727*LCOH!$C$20</f>
        <v>378</v>
      </c>
      <c r="B2725">
        <f>'Profilo eolico'!B2727*LCOH!$C$21</f>
        <v>373</v>
      </c>
      <c r="C2725">
        <f>$P$35*'Profilo fotovoltaico'!B2727</f>
        <v>2780.0434069211406</v>
      </c>
      <c r="D2725">
        <f>$Q$37*'Profilo eolico'!B2727</f>
        <v>2176.3188156531291</v>
      </c>
      <c r="E2725">
        <f>$P$39*'Profilo fotovoltaico'!B2727+'Approvvigionamento energia'!$Q$39*'Profilo eolico'!B2727</f>
        <v>2327.2499634701321</v>
      </c>
      <c r="F2725">
        <f>$P$41*'Profilo fotovoltaico'!B2727+'Approvvigionamento energia'!$Q$41*'Profilo eolico'!B2727</f>
        <v>2478.1811112871346</v>
      </c>
      <c r="G2725">
        <f>$P$43*'Profilo fotovoltaico'!B2727+'Approvvigionamento energia'!$Q$43*'Profilo eolico'!B2727</f>
        <v>2629.1122591041376</v>
      </c>
      <c r="H2725">
        <f t="shared" si="84"/>
        <v>1138.4335154826958</v>
      </c>
      <c r="I2725">
        <f>IF(LCOH!$C$28=Menu!$A$1,'Approvvigionamento energia'!C2725,0)+IF(LCOH!$C$28=Menu!$A$2,'Approvvigionamento energia'!D2725,0)+IF(LCOH!$C$28=Menu!$A$3,'Approvvigionamento energia'!E2725,0)+IF(LCOH!$C$28=Menu!$A$4,'Approvvigionamento energia'!F2725,0)+IF(LCOH!$C$28=Menu!$A$5,'Approvvigionamento energia'!G2725,0)+IF(LCOH!$C$28=Menu!$A$6,'Approvvigionamento energia'!H2725,0)</f>
        <v>2478.1811112871346</v>
      </c>
      <c r="J2725">
        <f>'Approvvigionamento energia'!A2725+'Approvvigionamento energia'!B2725+'Approvvigionamento energia'!I2725</f>
        <v>3229.1811112871346</v>
      </c>
      <c r="K2725">
        <f>IF(MIN(LCOH!$C$18,J2725)&gt;=$P$48*LCOH!$C$18, MIN(LCOH!$C$18,J2725),0)</f>
        <v>1500</v>
      </c>
      <c r="L2725">
        <f t="shared" si="85"/>
        <v>1729.1811112871346</v>
      </c>
      <c r="M2725">
        <f>K2725/LCOH!$C$18</f>
        <v>1</v>
      </c>
      <c r="N2725">
        <f>K2725/LCOH!$C$34</f>
        <v>28.901734104046245</v>
      </c>
    </row>
    <row r="2726" spans="1:14" x14ac:dyDescent="0.35">
      <c r="A2726">
        <f>'Profilo fotovoltaico'!B2728*LCOH!$C$20</f>
        <v>351</v>
      </c>
      <c r="B2726">
        <f>'Profilo eolico'!B2728*LCOH!$C$21</f>
        <v>420.59999999999997</v>
      </c>
      <c r="C2726">
        <f>$P$35*'Profilo fotovoltaico'!B2728</f>
        <v>2581.4688778553445</v>
      </c>
      <c r="D2726">
        <f>$Q$37*'Profilo eolico'!B2728</f>
        <v>2454.0474366319199</v>
      </c>
      <c r="E2726">
        <f>$P$39*'Profilo fotovoltaico'!B2728+'Approvvigionamento energia'!$Q$39*'Profilo eolico'!B2728</f>
        <v>2485.9027969377757</v>
      </c>
      <c r="F2726">
        <f>$P$41*'Profilo fotovoltaico'!B2728+'Approvvigionamento energia'!$Q$41*'Profilo eolico'!B2728</f>
        <v>2517.758157243632</v>
      </c>
      <c r="G2726">
        <f>$P$43*'Profilo fotovoltaico'!B2728+'Approvvigionamento energia'!$Q$43*'Profilo eolico'!B2728</f>
        <v>2549.6135175494887</v>
      </c>
      <c r="H2726">
        <f t="shared" si="84"/>
        <v>1138.4335154826958</v>
      </c>
      <c r="I2726">
        <f>IF(LCOH!$C$28=Menu!$A$1,'Approvvigionamento energia'!C2726,0)+IF(LCOH!$C$28=Menu!$A$2,'Approvvigionamento energia'!D2726,0)+IF(LCOH!$C$28=Menu!$A$3,'Approvvigionamento energia'!E2726,0)+IF(LCOH!$C$28=Menu!$A$4,'Approvvigionamento energia'!F2726,0)+IF(LCOH!$C$28=Menu!$A$5,'Approvvigionamento energia'!G2726,0)+IF(LCOH!$C$28=Menu!$A$6,'Approvvigionamento energia'!H2726,0)</f>
        <v>2517.758157243632</v>
      </c>
      <c r="J2726">
        <f>'Approvvigionamento energia'!A2726+'Approvvigionamento energia'!B2726+'Approvvigionamento energia'!I2726</f>
        <v>3289.3581572436319</v>
      </c>
      <c r="K2726">
        <f>IF(MIN(LCOH!$C$18,J2726)&gt;=$P$48*LCOH!$C$18, MIN(LCOH!$C$18,J2726),0)</f>
        <v>1500</v>
      </c>
      <c r="L2726">
        <f t="shared" si="85"/>
        <v>1789.3581572436319</v>
      </c>
      <c r="M2726">
        <f>K2726/LCOH!$C$18</f>
        <v>1</v>
      </c>
      <c r="N2726">
        <f>K2726/LCOH!$C$34</f>
        <v>28.901734104046245</v>
      </c>
    </row>
    <row r="2727" spans="1:14" x14ac:dyDescent="0.35">
      <c r="A2727">
        <f>'Profilo fotovoltaico'!B2729*LCOH!$C$20</f>
        <v>305</v>
      </c>
      <c r="B2727">
        <f>'Profilo eolico'!B2729*LCOH!$C$21</f>
        <v>452.5</v>
      </c>
      <c r="C2727">
        <f>$P$35*'Profilo fotovoltaico'!B2729</f>
        <v>2243.1567172247296</v>
      </c>
      <c r="D2727">
        <f>$Q$37*'Profilo eolico'!B2729</f>
        <v>2640.172289766866</v>
      </c>
      <c r="E2727">
        <f>$P$39*'Profilo fotovoltaico'!B2729+'Approvvigionamento energia'!$Q$39*'Profilo eolico'!B2729</f>
        <v>2540.9183966313321</v>
      </c>
      <c r="F2727">
        <f>$P$41*'Profilo fotovoltaico'!B2729+'Approvvigionamento energia'!$Q$41*'Profilo eolico'!B2729</f>
        <v>2441.6645034957978</v>
      </c>
      <c r="G2727">
        <f>$P$43*'Profilo fotovoltaico'!B2729+'Approvvigionamento energia'!$Q$43*'Profilo eolico'!B2729</f>
        <v>2342.4106103602639</v>
      </c>
      <c r="H2727">
        <f t="shared" si="84"/>
        <v>1138.4335154826958</v>
      </c>
      <c r="I2727">
        <f>IF(LCOH!$C$28=Menu!$A$1,'Approvvigionamento energia'!C2727,0)+IF(LCOH!$C$28=Menu!$A$2,'Approvvigionamento energia'!D2727,0)+IF(LCOH!$C$28=Menu!$A$3,'Approvvigionamento energia'!E2727,0)+IF(LCOH!$C$28=Menu!$A$4,'Approvvigionamento energia'!F2727,0)+IF(LCOH!$C$28=Menu!$A$5,'Approvvigionamento energia'!G2727,0)+IF(LCOH!$C$28=Menu!$A$6,'Approvvigionamento energia'!H2727,0)</f>
        <v>2441.6645034957978</v>
      </c>
      <c r="J2727">
        <f>'Approvvigionamento energia'!A2727+'Approvvigionamento energia'!B2727+'Approvvigionamento energia'!I2727</f>
        <v>3199.1645034957978</v>
      </c>
      <c r="K2727">
        <f>IF(MIN(LCOH!$C$18,J2727)&gt;=$P$48*LCOH!$C$18, MIN(LCOH!$C$18,J2727),0)</f>
        <v>1500</v>
      </c>
      <c r="L2727">
        <f t="shared" si="85"/>
        <v>1699.1645034957978</v>
      </c>
      <c r="M2727">
        <f>K2727/LCOH!$C$18</f>
        <v>1</v>
      </c>
      <c r="N2727">
        <f>K2727/LCOH!$C$34</f>
        <v>28.901734104046245</v>
      </c>
    </row>
    <row r="2728" spans="1:14" x14ac:dyDescent="0.35">
      <c r="A2728">
        <f>'Profilo fotovoltaico'!B2730*LCOH!$C$20</f>
        <v>249</v>
      </c>
      <c r="B2728">
        <f>'Profilo eolico'!B2730*LCOH!$C$21</f>
        <v>473</v>
      </c>
      <c r="C2728">
        <f>$P$35*'Profilo fotovoltaico'!B2730</f>
        <v>1831.2984347178942</v>
      </c>
      <c r="D2728">
        <f>$Q$37*'Profilo eolico'!B2730</f>
        <v>2759.7823051043702</v>
      </c>
      <c r="E2728">
        <f>$P$39*'Profilo fotovoltaico'!B2730+'Approvvigionamento energia'!$Q$39*'Profilo eolico'!B2730</f>
        <v>2527.6613375077509</v>
      </c>
      <c r="F2728">
        <f>$P$41*'Profilo fotovoltaico'!B2730+'Approvvigionamento energia'!$Q$41*'Profilo eolico'!B2730</f>
        <v>2295.5403699111321</v>
      </c>
      <c r="G2728">
        <f>$P$43*'Profilo fotovoltaico'!B2730+'Approvvigionamento energia'!$Q$43*'Profilo eolico'!B2730</f>
        <v>2063.4194023145133</v>
      </c>
      <c r="H2728">
        <f t="shared" si="84"/>
        <v>1138.4335154826958</v>
      </c>
      <c r="I2728">
        <f>IF(LCOH!$C$28=Menu!$A$1,'Approvvigionamento energia'!C2728,0)+IF(LCOH!$C$28=Menu!$A$2,'Approvvigionamento energia'!D2728,0)+IF(LCOH!$C$28=Menu!$A$3,'Approvvigionamento energia'!E2728,0)+IF(LCOH!$C$28=Menu!$A$4,'Approvvigionamento energia'!F2728,0)+IF(LCOH!$C$28=Menu!$A$5,'Approvvigionamento energia'!G2728,0)+IF(LCOH!$C$28=Menu!$A$6,'Approvvigionamento energia'!H2728,0)</f>
        <v>2295.5403699111321</v>
      </c>
      <c r="J2728">
        <f>'Approvvigionamento energia'!A2728+'Approvvigionamento energia'!B2728+'Approvvigionamento energia'!I2728</f>
        <v>3017.5403699111321</v>
      </c>
      <c r="K2728">
        <f>IF(MIN(LCOH!$C$18,J2728)&gt;=$P$48*LCOH!$C$18, MIN(LCOH!$C$18,J2728),0)</f>
        <v>1500</v>
      </c>
      <c r="L2728">
        <f t="shared" si="85"/>
        <v>1517.5403699111321</v>
      </c>
      <c r="M2728">
        <f>K2728/LCOH!$C$18</f>
        <v>1</v>
      </c>
      <c r="N2728">
        <f>K2728/LCOH!$C$34</f>
        <v>28.901734104046245</v>
      </c>
    </row>
    <row r="2729" spans="1:14" x14ac:dyDescent="0.35">
      <c r="A2729">
        <f>'Profilo fotovoltaico'!B2731*LCOH!$C$20</f>
        <v>174</v>
      </c>
      <c r="B2729">
        <f>'Profilo eolico'!B2731*LCOH!$C$21</f>
        <v>468.5</v>
      </c>
      <c r="C2729">
        <f>$P$35*'Profilo fotovoltaico'!B2731</f>
        <v>1279.7025206462392</v>
      </c>
      <c r="D2729">
        <f>$Q$37*'Profilo eolico'!B2731</f>
        <v>2733.5264480790647</v>
      </c>
      <c r="E2729">
        <f>$P$39*'Profilo fotovoltaico'!B2731+'Approvvigionamento energia'!$Q$39*'Profilo eolico'!B2731</f>
        <v>2370.0704662208582</v>
      </c>
      <c r="F2729">
        <f>$P$41*'Profilo fotovoltaico'!B2731+'Approvvigionamento energia'!$Q$41*'Profilo eolico'!B2731</f>
        <v>2006.6144843626521</v>
      </c>
      <c r="G2729">
        <f>$P$43*'Profilo fotovoltaico'!B2731+'Approvvigionamento energia'!$Q$43*'Profilo eolico'!B2731</f>
        <v>1643.1585025044456</v>
      </c>
      <c r="H2729">
        <f t="shared" si="84"/>
        <v>1138.4335154826958</v>
      </c>
      <c r="I2729">
        <f>IF(LCOH!$C$28=Menu!$A$1,'Approvvigionamento energia'!C2729,0)+IF(LCOH!$C$28=Menu!$A$2,'Approvvigionamento energia'!D2729,0)+IF(LCOH!$C$28=Menu!$A$3,'Approvvigionamento energia'!E2729,0)+IF(LCOH!$C$28=Menu!$A$4,'Approvvigionamento energia'!F2729,0)+IF(LCOH!$C$28=Menu!$A$5,'Approvvigionamento energia'!G2729,0)+IF(LCOH!$C$28=Menu!$A$6,'Approvvigionamento energia'!H2729,0)</f>
        <v>2006.6144843626521</v>
      </c>
      <c r="J2729">
        <f>'Approvvigionamento energia'!A2729+'Approvvigionamento energia'!B2729+'Approvvigionamento energia'!I2729</f>
        <v>2649.1144843626521</v>
      </c>
      <c r="K2729">
        <f>IF(MIN(LCOH!$C$18,J2729)&gt;=$P$48*LCOH!$C$18, MIN(LCOH!$C$18,J2729),0)</f>
        <v>1500</v>
      </c>
      <c r="L2729">
        <f t="shared" si="85"/>
        <v>1149.1144843626521</v>
      </c>
      <c r="M2729">
        <f>K2729/LCOH!$C$18</f>
        <v>1</v>
      </c>
      <c r="N2729">
        <f>K2729/LCOH!$C$34</f>
        <v>28.901734104046245</v>
      </c>
    </row>
    <row r="2730" spans="1:14" x14ac:dyDescent="0.35">
      <c r="A2730">
        <f>'Profilo fotovoltaico'!B2732*LCOH!$C$20</f>
        <v>87</v>
      </c>
      <c r="B2730">
        <f>'Profilo eolico'!B2732*LCOH!$C$21</f>
        <v>420.70000000000005</v>
      </c>
      <c r="C2730">
        <f>$P$35*'Profilo fotovoltaico'!B2732</f>
        <v>639.85126032311962</v>
      </c>
      <c r="D2730">
        <f>$Q$37*'Profilo eolico'!B2732</f>
        <v>2454.6309001213713</v>
      </c>
      <c r="E2730">
        <f>$P$39*'Profilo fotovoltaico'!B2732+'Approvvigionamento energia'!$Q$39*'Profilo eolico'!B2732</f>
        <v>2000.9359901718083</v>
      </c>
      <c r="F2730">
        <f>$P$41*'Profilo fotovoltaico'!B2732+'Approvvigionamento energia'!$Q$41*'Profilo eolico'!B2732</f>
        <v>1547.2410802222455</v>
      </c>
      <c r="G2730">
        <f>$P$43*'Profilo fotovoltaico'!B2732+'Approvvigionamento energia'!$Q$43*'Profilo eolico'!B2732</f>
        <v>1093.5461702726825</v>
      </c>
      <c r="H2730">
        <f t="shared" si="84"/>
        <v>1138.4335154826958</v>
      </c>
      <c r="I2730">
        <f>IF(LCOH!$C$28=Menu!$A$1,'Approvvigionamento energia'!C2730,0)+IF(LCOH!$C$28=Menu!$A$2,'Approvvigionamento energia'!D2730,0)+IF(LCOH!$C$28=Menu!$A$3,'Approvvigionamento energia'!E2730,0)+IF(LCOH!$C$28=Menu!$A$4,'Approvvigionamento energia'!F2730,0)+IF(LCOH!$C$28=Menu!$A$5,'Approvvigionamento energia'!G2730,0)+IF(LCOH!$C$28=Menu!$A$6,'Approvvigionamento energia'!H2730,0)</f>
        <v>1547.2410802222455</v>
      </c>
      <c r="J2730">
        <f>'Approvvigionamento energia'!A2730+'Approvvigionamento energia'!B2730+'Approvvigionamento energia'!I2730</f>
        <v>2054.9410802222455</v>
      </c>
      <c r="K2730">
        <f>IF(MIN(LCOH!$C$18,J2730)&gt;=$P$48*LCOH!$C$18, MIN(LCOH!$C$18,J2730),0)</f>
        <v>1500</v>
      </c>
      <c r="L2730">
        <f t="shared" si="85"/>
        <v>554.94108022224555</v>
      </c>
      <c r="M2730">
        <f>K2730/LCOH!$C$18</f>
        <v>1</v>
      </c>
      <c r="N2730">
        <f>K2730/LCOH!$C$34</f>
        <v>28.901734104046245</v>
      </c>
    </row>
    <row r="2731" spans="1:14" x14ac:dyDescent="0.35">
      <c r="A2731">
        <f>'Profilo fotovoltaico'!B2733*LCOH!$C$20</f>
        <v>14</v>
      </c>
      <c r="B2731">
        <f>'Profilo eolico'!B2733*LCOH!$C$21</f>
        <v>360.3</v>
      </c>
      <c r="C2731">
        <f>$P$35*'Profilo fotovoltaico'!B2733</f>
        <v>102.96457062670891</v>
      </c>
      <c r="D2731">
        <f>$Q$37*'Profilo eolico'!B2733</f>
        <v>2102.2189524928217</v>
      </c>
      <c r="E2731">
        <f>$P$39*'Profilo fotovoltaico'!B2733+'Approvvigionamento energia'!$Q$39*'Profilo eolico'!B2733</f>
        <v>1602.4053570262936</v>
      </c>
      <c r="F2731">
        <f>$P$41*'Profilo fotovoltaico'!B2733+'Approvvigionamento energia'!$Q$41*'Profilo eolico'!B2733</f>
        <v>1102.5917615597652</v>
      </c>
      <c r="G2731">
        <f>$P$43*'Profilo fotovoltaico'!B2733+'Approvvigionamento energia'!$Q$43*'Profilo eolico'!B2733</f>
        <v>602.77816609323713</v>
      </c>
      <c r="H2731">
        <f t="shared" si="84"/>
        <v>1138.4335154826958</v>
      </c>
      <c r="I2731">
        <f>IF(LCOH!$C$28=Menu!$A$1,'Approvvigionamento energia'!C2731,0)+IF(LCOH!$C$28=Menu!$A$2,'Approvvigionamento energia'!D2731,0)+IF(LCOH!$C$28=Menu!$A$3,'Approvvigionamento energia'!E2731,0)+IF(LCOH!$C$28=Menu!$A$4,'Approvvigionamento energia'!F2731,0)+IF(LCOH!$C$28=Menu!$A$5,'Approvvigionamento energia'!G2731,0)+IF(LCOH!$C$28=Menu!$A$6,'Approvvigionamento energia'!H2731,0)</f>
        <v>1102.5917615597652</v>
      </c>
      <c r="J2731">
        <f>'Approvvigionamento energia'!A2731+'Approvvigionamento energia'!B2731+'Approvvigionamento energia'!I2731</f>
        <v>1476.8917615597652</v>
      </c>
      <c r="K2731">
        <f>IF(MIN(LCOH!$C$18,J2731)&gt;=$P$48*LCOH!$C$18, MIN(LCOH!$C$18,J2731),0)</f>
        <v>1476.8917615597652</v>
      </c>
      <c r="L2731">
        <f t="shared" si="85"/>
        <v>0</v>
      </c>
      <c r="M2731">
        <f>K2731/LCOH!$C$18</f>
        <v>0.98459450770651014</v>
      </c>
      <c r="N2731">
        <f>K2731/LCOH!$C$34</f>
        <v>28.456488662037867</v>
      </c>
    </row>
    <row r="2732" spans="1:14" x14ac:dyDescent="0.35">
      <c r="A2732">
        <f>'Profilo fotovoltaico'!B2734*LCOH!$C$20</f>
        <v>0</v>
      </c>
      <c r="B2732">
        <f>'Profilo eolico'!B2734*LCOH!$C$21</f>
        <v>341.1</v>
      </c>
      <c r="C2732">
        <f>$P$35*'Profilo fotovoltaico'!B2734</f>
        <v>0</v>
      </c>
      <c r="D2732">
        <f>$Q$37*'Profilo eolico'!B2734</f>
        <v>1990.1939625181835</v>
      </c>
      <c r="E2732">
        <f>$P$39*'Profilo fotovoltaico'!B2734+'Approvvigionamento energia'!$Q$39*'Profilo eolico'!B2734</f>
        <v>1492.6454718886375</v>
      </c>
      <c r="F2732">
        <f>$P$41*'Profilo fotovoltaico'!B2734+'Approvvigionamento energia'!$Q$41*'Profilo eolico'!B2734</f>
        <v>995.09698125909176</v>
      </c>
      <c r="G2732">
        <f>$P$43*'Profilo fotovoltaico'!B2734+'Approvvigionamento energia'!$Q$43*'Profilo eolico'!B2734</f>
        <v>497.54849062954588</v>
      </c>
      <c r="H2732">
        <f t="shared" si="84"/>
        <v>1138.4335154826958</v>
      </c>
      <c r="I2732">
        <f>IF(LCOH!$C$28=Menu!$A$1,'Approvvigionamento energia'!C2732,0)+IF(LCOH!$C$28=Menu!$A$2,'Approvvigionamento energia'!D2732,0)+IF(LCOH!$C$28=Menu!$A$3,'Approvvigionamento energia'!E2732,0)+IF(LCOH!$C$28=Menu!$A$4,'Approvvigionamento energia'!F2732,0)+IF(LCOH!$C$28=Menu!$A$5,'Approvvigionamento energia'!G2732,0)+IF(LCOH!$C$28=Menu!$A$6,'Approvvigionamento energia'!H2732,0)</f>
        <v>995.09698125909176</v>
      </c>
      <c r="J2732">
        <f>'Approvvigionamento energia'!A2732+'Approvvigionamento energia'!B2732+'Approvvigionamento energia'!I2732</f>
        <v>1336.1969812590919</v>
      </c>
      <c r="K2732">
        <f>IF(MIN(LCOH!$C$18,J2732)&gt;=$P$48*LCOH!$C$18, MIN(LCOH!$C$18,J2732),0)</f>
        <v>1336.1969812590919</v>
      </c>
      <c r="L2732">
        <f t="shared" si="85"/>
        <v>0</v>
      </c>
      <c r="M2732">
        <f>K2732/LCOH!$C$18</f>
        <v>0.89079798750606132</v>
      </c>
      <c r="N2732">
        <f>K2732/LCOH!$C$34</f>
        <v>25.745606575319691</v>
      </c>
    </row>
    <row r="2733" spans="1:14" x14ac:dyDescent="0.35">
      <c r="A2733">
        <f>'Profilo fotovoltaico'!B2735*LCOH!$C$20</f>
        <v>0</v>
      </c>
      <c r="B2733">
        <f>'Profilo eolico'!B2735*LCOH!$C$21</f>
        <v>339.9</v>
      </c>
      <c r="C2733">
        <f>$P$35*'Profilo fotovoltaico'!B2735</f>
        <v>0</v>
      </c>
      <c r="D2733">
        <f>$Q$37*'Profilo eolico'!B2735</f>
        <v>1983.1924006447684</v>
      </c>
      <c r="E2733">
        <f>$P$39*'Profilo fotovoltaico'!B2735+'Approvvigionamento energia'!$Q$39*'Profilo eolico'!B2735</f>
        <v>1487.3943004835762</v>
      </c>
      <c r="F2733">
        <f>$P$41*'Profilo fotovoltaico'!B2735+'Approvvigionamento energia'!$Q$41*'Profilo eolico'!B2735</f>
        <v>991.59620032238422</v>
      </c>
      <c r="G2733">
        <f>$P$43*'Profilo fotovoltaico'!B2735+'Approvvigionamento energia'!$Q$43*'Profilo eolico'!B2735</f>
        <v>495.79810016119211</v>
      </c>
      <c r="H2733">
        <f t="shared" si="84"/>
        <v>1138.4335154826958</v>
      </c>
      <c r="I2733">
        <f>IF(LCOH!$C$28=Menu!$A$1,'Approvvigionamento energia'!C2733,0)+IF(LCOH!$C$28=Menu!$A$2,'Approvvigionamento energia'!D2733,0)+IF(LCOH!$C$28=Menu!$A$3,'Approvvigionamento energia'!E2733,0)+IF(LCOH!$C$28=Menu!$A$4,'Approvvigionamento energia'!F2733,0)+IF(LCOH!$C$28=Menu!$A$5,'Approvvigionamento energia'!G2733,0)+IF(LCOH!$C$28=Menu!$A$6,'Approvvigionamento energia'!H2733,0)</f>
        <v>991.59620032238422</v>
      </c>
      <c r="J2733">
        <f>'Approvvigionamento energia'!A2733+'Approvvigionamento energia'!B2733+'Approvvigionamento energia'!I2733</f>
        <v>1331.4962003223841</v>
      </c>
      <c r="K2733">
        <f>IF(MIN(LCOH!$C$18,J2733)&gt;=$P$48*LCOH!$C$18, MIN(LCOH!$C$18,J2733),0)</f>
        <v>1331.4962003223841</v>
      </c>
      <c r="L2733">
        <f t="shared" si="85"/>
        <v>0</v>
      </c>
      <c r="M2733">
        <f>K2733/LCOH!$C$18</f>
        <v>0.88766413354825602</v>
      </c>
      <c r="N2733">
        <f>K2733/LCOH!$C$34</f>
        <v>25.655032761510292</v>
      </c>
    </row>
    <row r="2734" spans="1:14" x14ac:dyDescent="0.35">
      <c r="A2734">
        <f>'Profilo fotovoltaico'!B2736*LCOH!$C$20</f>
        <v>0</v>
      </c>
      <c r="B2734">
        <f>'Profilo eolico'!B2736*LCOH!$C$21</f>
        <v>351</v>
      </c>
      <c r="C2734">
        <f>$P$35*'Profilo fotovoltaico'!B2736</f>
        <v>0</v>
      </c>
      <c r="D2734">
        <f>$Q$37*'Profilo eolico'!B2736</f>
        <v>2047.9568479738562</v>
      </c>
      <c r="E2734">
        <f>$P$39*'Profilo fotovoltaico'!B2736+'Approvvigionamento energia'!$Q$39*'Profilo eolico'!B2736</f>
        <v>1535.9676359803921</v>
      </c>
      <c r="F2734">
        <f>$P$41*'Profilo fotovoltaico'!B2736+'Approvvigionamento energia'!$Q$41*'Profilo eolico'!B2736</f>
        <v>1023.9784239869281</v>
      </c>
      <c r="G2734">
        <f>$P$43*'Profilo fotovoltaico'!B2736+'Approvvigionamento energia'!$Q$43*'Profilo eolico'!B2736</f>
        <v>511.98921199346404</v>
      </c>
      <c r="H2734">
        <f t="shared" si="84"/>
        <v>1138.4335154826958</v>
      </c>
      <c r="I2734">
        <f>IF(LCOH!$C$28=Menu!$A$1,'Approvvigionamento energia'!C2734,0)+IF(LCOH!$C$28=Menu!$A$2,'Approvvigionamento energia'!D2734,0)+IF(LCOH!$C$28=Menu!$A$3,'Approvvigionamento energia'!E2734,0)+IF(LCOH!$C$28=Menu!$A$4,'Approvvigionamento energia'!F2734,0)+IF(LCOH!$C$28=Menu!$A$5,'Approvvigionamento energia'!G2734,0)+IF(LCOH!$C$28=Menu!$A$6,'Approvvigionamento energia'!H2734,0)</f>
        <v>1023.9784239869281</v>
      </c>
      <c r="J2734">
        <f>'Approvvigionamento energia'!A2734+'Approvvigionamento energia'!B2734+'Approvvigionamento energia'!I2734</f>
        <v>1374.9784239869282</v>
      </c>
      <c r="K2734">
        <f>IF(MIN(LCOH!$C$18,J2734)&gt;=$P$48*LCOH!$C$18, MIN(LCOH!$C$18,J2734),0)</f>
        <v>1374.9784239869282</v>
      </c>
      <c r="L2734">
        <f t="shared" si="85"/>
        <v>0</v>
      </c>
      <c r="M2734">
        <f>K2734/LCOH!$C$18</f>
        <v>0.91665228265795218</v>
      </c>
      <c r="N2734">
        <f>K2734/LCOH!$C$34</f>
        <v>26.492840539247172</v>
      </c>
    </row>
    <row r="2735" spans="1:14" x14ac:dyDescent="0.35">
      <c r="A2735">
        <f>'Profilo fotovoltaico'!B2737*LCOH!$C$20</f>
        <v>0</v>
      </c>
      <c r="B2735">
        <f>'Profilo eolico'!B2737*LCOH!$C$21</f>
        <v>356.9</v>
      </c>
      <c r="C2735">
        <f>$P$35*'Profilo fotovoltaico'!B2737</f>
        <v>0</v>
      </c>
      <c r="D2735">
        <f>$Q$37*'Profilo eolico'!B2737</f>
        <v>2082.3811938514796</v>
      </c>
      <c r="E2735">
        <f>$P$39*'Profilo fotovoltaico'!B2737+'Approvvigionamento energia'!$Q$39*'Profilo eolico'!B2737</f>
        <v>1561.7858953886096</v>
      </c>
      <c r="F2735">
        <f>$P$41*'Profilo fotovoltaico'!B2737+'Approvvigionamento energia'!$Q$41*'Profilo eolico'!B2737</f>
        <v>1041.1905969257398</v>
      </c>
      <c r="G2735">
        <f>$P$43*'Profilo fotovoltaico'!B2737+'Approvvigionamento energia'!$Q$43*'Profilo eolico'!B2737</f>
        <v>520.59529846286989</v>
      </c>
      <c r="H2735">
        <f t="shared" si="84"/>
        <v>1138.4335154826958</v>
      </c>
      <c r="I2735">
        <f>IF(LCOH!$C$28=Menu!$A$1,'Approvvigionamento energia'!C2735,0)+IF(LCOH!$C$28=Menu!$A$2,'Approvvigionamento energia'!D2735,0)+IF(LCOH!$C$28=Menu!$A$3,'Approvvigionamento energia'!E2735,0)+IF(LCOH!$C$28=Menu!$A$4,'Approvvigionamento energia'!F2735,0)+IF(LCOH!$C$28=Menu!$A$5,'Approvvigionamento energia'!G2735,0)+IF(LCOH!$C$28=Menu!$A$6,'Approvvigionamento energia'!H2735,0)</f>
        <v>1041.1905969257398</v>
      </c>
      <c r="J2735">
        <f>'Approvvigionamento energia'!A2735+'Approvvigionamento energia'!B2735+'Approvvigionamento energia'!I2735</f>
        <v>1398.0905969257396</v>
      </c>
      <c r="K2735">
        <f>IF(MIN(LCOH!$C$18,J2735)&gt;=$P$48*LCOH!$C$18, MIN(LCOH!$C$18,J2735),0)</f>
        <v>1398.0905969257396</v>
      </c>
      <c r="L2735">
        <f t="shared" si="85"/>
        <v>0</v>
      </c>
      <c r="M2735">
        <f>K2735/LCOH!$C$18</f>
        <v>0.93206039795049311</v>
      </c>
      <c r="N2735">
        <f>K2735/LCOH!$C$34</f>
        <v>26.938161790476681</v>
      </c>
    </row>
    <row r="2736" spans="1:14" x14ac:dyDescent="0.35">
      <c r="A2736">
        <f>'Profilo fotovoltaico'!B2738*LCOH!$C$20</f>
        <v>0</v>
      </c>
      <c r="B2736">
        <f>'Profilo eolico'!B2738*LCOH!$C$21</f>
        <v>362.8</v>
      </c>
      <c r="C2736">
        <f>$P$35*'Profilo fotovoltaico'!B2738</f>
        <v>0</v>
      </c>
      <c r="D2736">
        <f>$Q$37*'Profilo eolico'!B2738</f>
        <v>2116.8055397291027</v>
      </c>
      <c r="E2736">
        <f>$P$39*'Profilo fotovoltaico'!B2738+'Approvvigionamento energia'!$Q$39*'Profilo eolico'!B2738</f>
        <v>1587.6041547968271</v>
      </c>
      <c r="F2736">
        <f>$P$41*'Profilo fotovoltaico'!B2738+'Approvvigionamento energia'!$Q$41*'Profilo eolico'!B2738</f>
        <v>1058.4027698645514</v>
      </c>
      <c r="G2736">
        <f>$P$43*'Profilo fotovoltaico'!B2738+'Approvvigionamento energia'!$Q$43*'Profilo eolico'!B2738</f>
        <v>529.20138493227569</v>
      </c>
      <c r="H2736">
        <f t="shared" si="84"/>
        <v>1138.4335154826958</v>
      </c>
      <c r="I2736">
        <f>IF(LCOH!$C$28=Menu!$A$1,'Approvvigionamento energia'!C2736,0)+IF(LCOH!$C$28=Menu!$A$2,'Approvvigionamento energia'!D2736,0)+IF(LCOH!$C$28=Menu!$A$3,'Approvvigionamento energia'!E2736,0)+IF(LCOH!$C$28=Menu!$A$4,'Approvvigionamento energia'!F2736,0)+IF(LCOH!$C$28=Menu!$A$5,'Approvvigionamento energia'!G2736,0)+IF(LCOH!$C$28=Menu!$A$6,'Approvvigionamento energia'!H2736,0)</f>
        <v>1058.4027698645514</v>
      </c>
      <c r="J2736">
        <f>'Approvvigionamento energia'!A2736+'Approvvigionamento energia'!B2736+'Approvvigionamento energia'!I2736</f>
        <v>1421.2027698645513</v>
      </c>
      <c r="K2736">
        <f>IF(MIN(LCOH!$C$18,J2736)&gt;=$P$48*LCOH!$C$18, MIN(LCOH!$C$18,J2736),0)</f>
        <v>1421.2027698645513</v>
      </c>
      <c r="L2736">
        <f t="shared" si="85"/>
        <v>0</v>
      </c>
      <c r="M2736">
        <f>K2736/LCOH!$C$18</f>
        <v>0.94746851324303427</v>
      </c>
      <c r="N2736">
        <f>K2736/LCOH!$C$34</f>
        <v>27.383483041706192</v>
      </c>
    </row>
    <row r="2737" spans="1:14" x14ac:dyDescent="0.35">
      <c r="A2737">
        <f>'Profilo fotovoltaico'!B2739*LCOH!$C$20</f>
        <v>0</v>
      </c>
      <c r="B2737">
        <f>'Profilo eolico'!B2739*LCOH!$C$21</f>
        <v>371.7</v>
      </c>
      <c r="C2737">
        <f>$P$35*'Profilo fotovoltaico'!B2739</f>
        <v>0</v>
      </c>
      <c r="D2737">
        <f>$Q$37*'Profilo eolico'!B2739</f>
        <v>2168.7337902902632</v>
      </c>
      <c r="E2737">
        <f>$P$39*'Profilo fotovoltaico'!B2739+'Approvvigionamento energia'!$Q$39*'Profilo eolico'!B2739</f>
        <v>1626.5503427176973</v>
      </c>
      <c r="F2737">
        <f>$P$41*'Profilo fotovoltaico'!B2739+'Approvvigionamento energia'!$Q$41*'Profilo eolico'!B2739</f>
        <v>1084.3668951451316</v>
      </c>
      <c r="G2737">
        <f>$P$43*'Profilo fotovoltaico'!B2739+'Approvvigionamento energia'!$Q$43*'Profilo eolico'!B2739</f>
        <v>542.1834475725658</v>
      </c>
      <c r="H2737">
        <f t="shared" si="84"/>
        <v>1138.4335154826958</v>
      </c>
      <c r="I2737">
        <f>IF(LCOH!$C$28=Menu!$A$1,'Approvvigionamento energia'!C2737,0)+IF(LCOH!$C$28=Menu!$A$2,'Approvvigionamento energia'!D2737,0)+IF(LCOH!$C$28=Menu!$A$3,'Approvvigionamento energia'!E2737,0)+IF(LCOH!$C$28=Menu!$A$4,'Approvvigionamento energia'!F2737,0)+IF(LCOH!$C$28=Menu!$A$5,'Approvvigionamento energia'!G2737,0)+IF(LCOH!$C$28=Menu!$A$6,'Approvvigionamento energia'!H2737,0)</f>
        <v>1084.3668951451316</v>
      </c>
      <c r="J2737">
        <f>'Approvvigionamento energia'!A2737+'Approvvigionamento energia'!B2737+'Approvvigionamento energia'!I2737</f>
        <v>1456.0668951451316</v>
      </c>
      <c r="K2737">
        <f>IF(MIN(LCOH!$C$18,J2737)&gt;=$P$48*LCOH!$C$18, MIN(LCOH!$C$18,J2737),0)</f>
        <v>1456.0668951451316</v>
      </c>
      <c r="L2737">
        <f t="shared" si="85"/>
        <v>0</v>
      </c>
      <c r="M2737">
        <f>K2737/LCOH!$C$18</f>
        <v>0.97071126343008773</v>
      </c>
      <c r="N2737">
        <f>K2737/LCOH!$C$34</f>
        <v>28.055238827459185</v>
      </c>
    </row>
    <row r="2738" spans="1:14" x14ac:dyDescent="0.35">
      <c r="A2738">
        <f>'Profilo fotovoltaico'!B2740*LCOH!$C$20</f>
        <v>0</v>
      </c>
      <c r="B2738">
        <f>'Profilo eolico'!B2740*LCOH!$C$21</f>
        <v>381.79999999999995</v>
      </c>
      <c r="C2738">
        <f>$P$35*'Profilo fotovoltaico'!B2740</f>
        <v>0</v>
      </c>
      <c r="D2738">
        <f>$Q$37*'Profilo eolico'!B2740</f>
        <v>2227.6636027248383</v>
      </c>
      <c r="E2738">
        <f>$P$39*'Profilo fotovoltaico'!B2740+'Approvvigionamento energia'!$Q$39*'Profilo eolico'!B2740</f>
        <v>1670.7477020436286</v>
      </c>
      <c r="F2738">
        <f>$P$41*'Profilo fotovoltaico'!B2740+'Approvvigionamento energia'!$Q$41*'Profilo eolico'!B2740</f>
        <v>1113.8318013624191</v>
      </c>
      <c r="G2738">
        <f>$P$43*'Profilo fotovoltaico'!B2740+'Approvvigionamento energia'!$Q$43*'Profilo eolico'!B2740</f>
        <v>556.91590068120956</v>
      </c>
      <c r="H2738">
        <f t="shared" si="84"/>
        <v>1138.4335154826958</v>
      </c>
      <c r="I2738">
        <f>IF(LCOH!$C$28=Menu!$A$1,'Approvvigionamento energia'!C2738,0)+IF(LCOH!$C$28=Menu!$A$2,'Approvvigionamento energia'!D2738,0)+IF(LCOH!$C$28=Menu!$A$3,'Approvvigionamento energia'!E2738,0)+IF(LCOH!$C$28=Menu!$A$4,'Approvvigionamento energia'!F2738,0)+IF(LCOH!$C$28=Menu!$A$5,'Approvvigionamento energia'!G2738,0)+IF(LCOH!$C$28=Menu!$A$6,'Approvvigionamento energia'!H2738,0)</f>
        <v>1113.8318013624191</v>
      </c>
      <c r="J2738">
        <f>'Approvvigionamento energia'!A2738+'Approvvigionamento energia'!B2738+'Approvvigionamento energia'!I2738</f>
        <v>1495.6318013624191</v>
      </c>
      <c r="K2738">
        <f>IF(MIN(LCOH!$C$18,J2738)&gt;=$P$48*LCOH!$C$18, MIN(LCOH!$C$18,J2738),0)</f>
        <v>1495.6318013624191</v>
      </c>
      <c r="L2738">
        <f t="shared" si="85"/>
        <v>0</v>
      </c>
      <c r="M2738">
        <f>K2738/LCOH!$C$18</f>
        <v>0.99708786757494605</v>
      </c>
      <c r="N2738">
        <f>K2738/LCOH!$C$34</f>
        <v>28.817568427021563</v>
      </c>
    </row>
    <row r="2739" spans="1:14" x14ac:dyDescent="0.35">
      <c r="A2739">
        <f>'Profilo fotovoltaico'!B2741*LCOH!$C$20</f>
        <v>0</v>
      </c>
      <c r="B2739">
        <f>'Profilo eolico'!B2741*LCOH!$C$21</f>
        <v>385.79999999999995</v>
      </c>
      <c r="C2739">
        <f>$P$35*'Profilo fotovoltaico'!B2741</f>
        <v>0</v>
      </c>
      <c r="D2739">
        <f>$Q$37*'Profilo eolico'!B2741</f>
        <v>2251.0021423028879</v>
      </c>
      <c r="E2739">
        <f>$P$39*'Profilo fotovoltaico'!B2741+'Approvvigionamento energia'!$Q$39*'Profilo eolico'!B2741</f>
        <v>1688.2516067271658</v>
      </c>
      <c r="F2739">
        <f>$P$41*'Profilo fotovoltaico'!B2741+'Approvvigionamento energia'!$Q$41*'Profilo eolico'!B2741</f>
        <v>1125.501071151444</v>
      </c>
      <c r="G2739">
        <f>$P$43*'Profilo fotovoltaico'!B2741+'Approvvigionamento energia'!$Q$43*'Profilo eolico'!B2741</f>
        <v>562.75053557572198</v>
      </c>
      <c r="H2739">
        <f t="shared" si="84"/>
        <v>1138.4335154826958</v>
      </c>
      <c r="I2739">
        <f>IF(LCOH!$C$28=Menu!$A$1,'Approvvigionamento energia'!C2739,0)+IF(LCOH!$C$28=Menu!$A$2,'Approvvigionamento energia'!D2739,0)+IF(LCOH!$C$28=Menu!$A$3,'Approvvigionamento energia'!E2739,0)+IF(LCOH!$C$28=Menu!$A$4,'Approvvigionamento energia'!F2739,0)+IF(LCOH!$C$28=Menu!$A$5,'Approvvigionamento energia'!G2739,0)+IF(LCOH!$C$28=Menu!$A$6,'Approvvigionamento energia'!H2739,0)</f>
        <v>1125.501071151444</v>
      </c>
      <c r="J2739">
        <f>'Approvvigionamento energia'!A2739+'Approvvigionamento energia'!B2739+'Approvvigionamento energia'!I2739</f>
        <v>1511.3010711514439</v>
      </c>
      <c r="K2739">
        <f>IF(MIN(LCOH!$C$18,J2739)&gt;=$P$48*LCOH!$C$18, MIN(LCOH!$C$18,J2739),0)</f>
        <v>1500</v>
      </c>
      <c r="L2739">
        <f t="shared" si="85"/>
        <v>11.301071151443921</v>
      </c>
      <c r="M2739">
        <f>K2739/LCOH!$C$18</f>
        <v>1</v>
      </c>
      <c r="N2739">
        <f>K2739/LCOH!$C$34</f>
        <v>28.901734104046245</v>
      </c>
    </row>
    <row r="2740" spans="1:14" x14ac:dyDescent="0.35">
      <c r="A2740">
        <f>'Profilo fotovoltaico'!B2742*LCOH!$C$20</f>
        <v>0</v>
      </c>
      <c r="B2740">
        <f>'Profilo eolico'!B2742*LCOH!$C$21</f>
        <v>393.6</v>
      </c>
      <c r="C2740">
        <f>$P$35*'Profilo fotovoltaico'!B2742</f>
        <v>0</v>
      </c>
      <c r="D2740">
        <f>$Q$37*'Profilo eolico'!B2742</f>
        <v>2296.5122944800851</v>
      </c>
      <c r="E2740">
        <f>$P$39*'Profilo fotovoltaico'!B2742+'Approvvigionamento energia'!$Q$39*'Profilo eolico'!B2742</f>
        <v>1722.3842208600636</v>
      </c>
      <c r="F2740">
        <f>$P$41*'Profilo fotovoltaico'!B2742+'Approvvigionamento energia'!$Q$41*'Profilo eolico'!B2742</f>
        <v>1148.2561472400425</v>
      </c>
      <c r="G2740">
        <f>$P$43*'Profilo fotovoltaico'!B2742+'Approvvigionamento energia'!$Q$43*'Profilo eolico'!B2742</f>
        <v>574.12807362002127</v>
      </c>
      <c r="H2740">
        <f t="shared" si="84"/>
        <v>1138.4335154826958</v>
      </c>
      <c r="I2740">
        <f>IF(LCOH!$C$28=Menu!$A$1,'Approvvigionamento energia'!C2740,0)+IF(LCOH!$C$28=Menu!$A$2,'Approvvigionamento energia'!D2740,0)+IF(LCOH!$C$28=Menu!$A$3,'Approvvigionamento energia'!E2740,0)+IF(LCOH!$C$28=Menu!$A$4,'Approvvigionamento energia'!F2740,0)+IF(LCOH!$C$28=Menu!$A$5,'Approvvigionamento energia'!G2740,0)+IF(LCOH!$C$28=Menu!$A$6,'Approvvigionamento energia'!H2740,0)</f>
        <v>1148.2561472400425</v>
      </c>
      <c r="J2740">
        <f>'Approvvigionamento energia'!A2740+'Approvvigionamento energia'!B2740+'Approvvigionamento energia'!I2740</f>
        <v>1541.8561472400424</v>
      </c>
      <c r="K2740">
        <f>IF(MIN(LCOH!$C$18,J2740)&gt;=$P$48*LCOH!$C$18, MIN(LCOH!$C$18,J2740),0)</f>
        <v>1500</v>
      </c>
      <c r="L2740">
        <f t="shared" si="85"/>
        <v>41.856147240042446</v>
      </c>
      <c r="M2740">
        <f>K2740/LCOH!$C$18</f>
        <v>1</v>
      </c>
      <c r="N2740">
        <f>K2740/LCOH!$C$34</f>
        <v>28.901734104046245</v>
      </c>
    </row>
    <row r="2741" spans="1:14" x14ac:dyDescent="0.35">
      <c r="A2741">
        <f>'Profilo fotovoltaico'!B2743*LCOH!$C$20</f>
        <v>0</v>
      </c>
      <c r="B2741">
        <f>'Profilo eolico'!B2743*LCOH!$C$21</f>
        <v>401.2</v>
      </c>
      <c r="C2741">
        <f>$P$35*'Profilo fotovoltaico'!B2743</f>
        <v>0</v>
      </c>
      <c r="D2741">
        <f>$Q$37*'Profilo eolico'!B2743</f>
        <v>2340.8555196783791</v>
      </c>
      <c r="E2741">
        <f>$P$39*'Profilo fotovoltaico'!B2743+'Approvvigionamento energia'!$Q$39*'Profilo eolico'!B2743</f>
        <v>1755.6416397587843</v>
      </c>
      <c r="F2741">
        <f>$P$41*'Profilo fotovoltaico'!B2743+'Approvvigionamento energia'!$Q$41*'Profilo eolico'!B2743</f>
        <v>1170.4277598391895</v>
      </c>
      <c r="G2741">
        <f>$P$43*'Profilo fotovoltaico'!B2743+'Approvvigionamento energia'!$Q$43*'Profilo eolico'!B2743</f>
        <v>585.21387991959477</v>
      </c>
      <c r="H2741">
        <f t="shared" si="84"/>
        <v>1138.4335154826958</v>
      </c>
      <c r="I2741">
        <f>IF(LCOH!$C$28=Menu!$A$1,'Approvvigionamento energia'!C2741,0)+IF(LCOH!$C$28=Menu!$A$2,'Approvvigionamento energia'!D2741,0)+IF(LCOH!$C$28=Menu!$A$3,'Approvvigionamento energia'!E2741,0)+IF(LCOH!$C$28=Menu!$A$4,'Approvvigionamento energia'!F2741,0)+IF(LCOH!$C$28=Menu!$A$5,'Approvvigionamento energia'!G2741,0)+IF(LCOH!$C$28=Menu!$A$6,'Approvvigionamento energia'!H2741,0)</f>
        <v>1170.4277598391895</v>
      </c>
      <c r="J2741">
        <f>'Approvvigionamento energia'!A2741+'Approvvigionamento energia'!B2741+'Approvvigionamento energia'!I2741</f>
        <v>1571.6277598391896</v>
      </c>
      <c r="K2741">
        <f>IF(MIN(LCOH!$C$18,J2741)&gt;=$P$48*LCOH!$C$18, MIN(LCOH!$C$18,J2741),0)</f>
        <v>1500</v>
      </c>
      <c r="L2741">
        <f t="shared" si="85"/>
        <v>71.627759839189594</v>
      </c>
      <c r="M2741">
        <f>K2741/LCOH!$C$18</f>
        <v>1</v>
      </c>
      <c r="N2741">
        <f>K2741/LCOH!$C$34</f>
        <v>28.901734104046245</v>
      </c>
    </row>
    <row r="2742" spans="1:14" x14ac:dyDescent="0.35">
      <c r="A2742">
        <f>'Profilo fotovoltaico'!B2744*LCOH!$C$20</f>
        <v>4</v>
      </c>
      <c r="B2742">
        <f>'Profilo eolico'!B2744*LCOH!$C$21</f>
        <v>403.4</v>
      </c>
      <c r="C2742">
        <f>$P$35*'Profilo fotovoltaico'!B2744</f>
        <v>29.41844875048826</v>
      </c>
      <c r="D2742">
        <f>$Q$37*'Profilo eolico'!B2744</f>
        <v>2353.6917164463066</v>
      </c>
      <c r="E2742">
        <f>$P$39*'Profilo fotovoltaico'!B2744+'Approvvigionamento energia'!$Q$39*'Profilo eolico'!B2744</f>
        <v>1772.6233995223517</v>
      </c>
      <c r="F2742">
        <f>$P$41*'Profilo fotovoltaico'!B2744+'Approvvigionamento energia'!$Q$41*'Profilo eolico'!B2744</f>
        <v>1191.5550825983973</v>
      </c>
      <c r="G2742">
        <f>$P$43*'Profilo fotovoltaico'!B2744+'Approvvigionamento energia'!$Q$43*'Profilo eolico'!B2744</f>
        <v>610.48676567444284</v>
      </c>
      <c r="H2742">
        <f t="shared" si="84"/>
        <v>1138.4335154826958</v>
      </c>
      <c r="I2742">
        <f>IF(LCOH!$C$28=Menu!$A$1,'Approvvigionamento energia'!C2742,0)+IF(LCOH!$C$28=Menu!$A$2,'Approvvigionamento energia'!D2742,0)+IF(LCOH!$C$28=Menu!$A$3,'Approvvigionamento energia'!E2742,0)+IF(LCOH!$C$28=Menu!$A$4,'Approvvigionamento energia'!F2742,0)+IF(LCOH!$C$28=Menu!$A$5,'Approvvigionamento energia'!G2742,0)+IF(LCOH!$C$28=Menu!$A$6,'Approvvigionamento energia'!H2742,0)</f>
        <v>1191.5550825983973</v>
      </c>
      <c r="J2742">
        <f>'Approvvigionamento energia'!A2742+'Approvvigionamento energia'!B2742+'Approvvigionamento energia'!I2742</f>
        <v>1598.9550825983974</v>
      </c>
      <c r="K2742">
        <f>IF(MIN(LCOH!$C$18,J2742)&gt;=$P$48*LCOH!$C$18, MIN(LCOH!$C$18,J2742),0)</f>
        <v>1500</v>
      </c>
      <c r="L2742">
        <f t="shared" si="85"/>
        <v>98.955082598397439</v>
      </c>
      <c r="M2742">
        <f>K2742/LCOH!$C$18</f>
        <v>1</v>
      </c>
      <c r="N2742">
        <f>K2742/LCOH!$C$34</f>
        <v>28.901734104046245</v>
      </c>
    </row>
    <row r="2743" spans="1:14" x14ac:dyDescent="0.35">
      <c r="A2743">
        <f>'Profilo fotovoltaico'!B2745*LCOH!$C$20</f>
        <v>66</v>
      </c>
      <c r="B2743">
        <f>'Profilo eolico'!B2745*LCOH!$C$21</f>
        <v>408.1</v>
      </c>
      <c r="C2743">
        <f>$P$35*'Profilo fotovoltaico'!B2745</f>
        <v>485.40440438305632</v>
      </c>
      <c r="D2743">
        <f>$Q$37*'Profilo eolico'!B2745</f>
        <v>2381.1145004505152</v>
      </c>
      <c r="E2743">
        <f>$P$39*'Profilo fotovoltaico'!B2745+'Approvvigionamento energia'!$Q$39*'Profilo eolico'!B2745</f>
        <v>1907.1869764336502</v>
      </c>
      <c r="F2743">
        <f>$P$41*'Profilo fotovoltaico'!B2745+'Approvvigionamento energia'!$Q$41*'Profilo eolico'!B2745</f>
        <v>1433.2594524167857</v>
      </c>
      <c r="G2743">
        <f>$P$43*'Profilo fotovoltaico'!B2745+'Approvvigionamento energia'!$Q$43*'Profilo eolico'!B2745</f>
        <v>959.33192839992103</v>
      </c>
      <c r="H2743">
        <f t="shared" si="84"/>
        <v>1138.4335154826958</v>
      </c>
      <c r="I2743">
        <f>IF(LCOH!$C$28=Menu!$A$1,'Approvvigionamento energia'!C2743,0)+IF(LCOH!$C$28=Menu!$A$2,'Approvvigionamento energia'!D2743,0)+IF(LCOH!$C$28=Menu!$A$3,'Approvvigionamento energia'!E2743,0)+IF(LCOH!$C$28=Menu!$A$4,'Approvvigionamento energia'!F2743,0)+IF(LCOH!$C$28=Menu!$A$5,'Approvvigionamento energia'!G2743,0)+IF(LCOH!$C$28=Menu!$A$6,'Approvvigionamento energia'!H2743,0)</f>
        <v>1433.2594524167857</v>
      </c>
      <c r="J2743">
        <f>'Approvvigionamento energia'!A2743+'Approvvigionamento energia'!B2743+'Approvvigionamento energia'!I2743</f>
        <v>1907.3594524167856</v>
      </c>
      <c r="K2743">
        <f>IF(MIN(LCOH!$C$18,J2743)&gt;=$P$48*LCOH!$C$18, MIN(LCOH!$C$18,J2743),0)</f>
        <v>1500</v>
      </c>
      <c r="L2743">
        <f t="shared" si="85"/>
        <v>407.35945241678564</v>
      </c>
      <c r="M2743">
        <f>K2743/LCOH!$C$18</f>
        <v>1</v>
      </c>
      <c r="N2743">
        <f>K2743/LCOH!$C$34</f>
        <v>28.901734104046245</v>
      </c>
    </row>
    <row r="2744" spans="1:14" x14ac:dyDescent="0.35">
      <c r="A2744">
        <f>'Profilo fotovoltaico'!B2746*LCOH!$C$20</f>
        <v>177</v>
      </c>
      <c r="B2744">
        <f>'Profilo eolico'!B2746*LCOH!$C$21</f>
        <v>474</v>
      </c>
      <c r="C2744">
        <f>$P$35*'Profilo fotovoltaico'!B2746</f>
        <v>1301.7663572091055</v>
      </c>
      <c r="D2744">
        <f>$Q$37*'Profilo eolico'!B2746</f>
        <v>2765.6169399988826</v>
      </c>
      <c r="E2744">
        <f>$P$39*'Profilo fotovoltaico'!B2746+'Approvvigionamento energia'!$Q$39*'Profilo eolico'!B2746</f>
        <v>2399.6542943014383</v>
      </c>
      <c r="F2744">
        <f>$P$41*'Profilo fotovoltaico'!B2746+'Approvvigionamento energia'!$Q$41*'Profilo eolico'!B2746</f>
        <v>2033.6916486039941</v>
      </c>
      <c r="G2744">
        <f>$P$43*'Profilo fotovoltaico'!B2746+'Approvvigionamento energia'!$Q$43*'Profilo eolico'!B2746</f>
        <v>1667.7290029065498</v>
      </c>
      <c r="H2744">
        <f t="shared" si="84"/>
        <v>1138.4335154826958</v>
      </c>
      <c r="I2744">
        <f>IF(LCOH!$C$28=Menu!$A$1,'Approvvigionamento energia'!C2744,0)+IF(LCOH!$C$28=Menu!$A$2,'Approvvigionamento energia'!D2744,0)+IF(LCOH!$C$28=Menu!$A$3,'Approvvigionamento energia'!E2744,0)+IF(LCOH!$C$28=Menu!$A$4,'Approvvigionamento energia'!F2744,0)+IF(LCOH!$C$28=Menu!$A$5,'Approvvigionamento energia'!G2744,0)+IF(LCOH!$C$28=Menu!$A$6,'Approvvigionamento energia'!H2744,0)</f>
        <v>2033.6916486039941</v>
      </c>
      <c r="J2744">
        <f>'Approvvigionamento energia'!A2744+'Approvvigionamento energia'!B2744+'Approvvigionamento energia'!I2744</f>
        <v>2684.6916486039941</v>
      </c>
      <c r="K2744">
        <f>IF(MIN(LCOH!$C$18,J2744)&gt;=$P$48*LCOH!$C$18, MIN(LCOH!$C$18,J2744),0)</f>
        <v>1500</v>
      </c>
      <c r="L2744">
        <f t="shared" si="85"/>
        <v>1184.6916486039941</v>
      </c>
      <c r="M2744">
        <f>K2744/LCOH!$C$18</f>
        <v>1</v>
      </c>
      <c r="N2744">
        <f>K2744/LCOH!$C$34</f>
        <v>28.901734104046245</v>
      </c>
    </row>
    <row r="2745" spans="1:14" x14ac:dyDescent="0.35">
      <c r="A2745">
        <f>'Profilo fotovoltaico'!B2747*LCOH!$C$20</f>
        <v>303</v>
      </c>
      <c r="B2745">
        <f>'Profilo eolico'!B2747*LCOH!$C$21</f>
        <v>558</v>
      </c>
      <c r="C2745">
        <f>$P$35*'Profilo fotovoltaico'!B2747</f>
        <v>2228.4474928494856</v>
      </c>
      <c r="D2745">
        <f>$Q$37*'Profilo eolico'!B2747</f>
        <v>3255.7262711379258</v>
      </c>
      <c r="E2745">
        <f>$P$39*'Profilo fotovoltaico'!B2747+'Approvvigionamento energia'!$Q$39*'Profilo eolico'!B2747</f>
        <v>2998.9065765658156</v>
      </c>
      <c r="F2745">
        <f>$P$41*'Profilo fotovoltaico'!B2747+'Approvvigionamento energia'!$Q$41*'Profilo eolico'!B2747</f>
        <v>2742.0868819937059</v>
      </c>
      <c r="G2745">
        <f>$P$43*'Profilo fotovoltaico'!B2747+'Approvvigionamento energia'!$Q$43*'Profilo eolico'!B2747</f>
        <v>2485.2671874215957</v>
      </c>
      <c r="H2745">
        <f t="shared" si="84"/>
        <v>1138.4335154826958</v>
      </c>
      <c r="I2745">
        <f>IF(LCOH!$C$28=Menu!$A$1,'Approvvigionamento energia'!C2745,0)+IF(LCOH!$C$28=Menu!$A$2,'Approvvigionamento energia'!D2745,0)+IF(LCOH!$C$28=Menu!$A$3,'Approvvigionamento energia'!E2745,0)+IF(LCOH!$C$28=Menu!$A$4,'Approvvigionamento energia'!F2745,0)+IF(LCOH!$C$28=Menu!$A$5,'Approvvigionamento energia'!G2745,0)+IF(LCOH!$C$28=Menu!$A$6,'Approvvigionamento energia'!H2745,0)</f>
        <v>2742.0868819937059</v>
      </c>
      <c r="J2745">
        <f>'Approvvigionamento energia'!A2745+'Approvvigionamento energia'!B2745+'Approvvigionamento energia'!I2745</f>
        <v>3603.0868819937059</v>
      </c>
      <c r="K2745">
        <f>IF(MIN(LCOH!$C$18,J2745)&gt;=$P$48*LCOH!$C$18, MIN(LCOH!$C$18,J2745),0)</f>
        <v>1500</v>
      </c>
      <c r="L2745">
        <f t="shared" si="85"/>
        <v>2103.0868819937059</v>
      </c>
      <c r="M2745">
        <f>K2745/LCOH!$C$18</f>
        <v>1</v>
      </c>
      <c r="N2745">
        <f>K2745/LCOH!$C$34</f>
        <v>28.901734104046245</v>
      </c>
    </row>
    <row r="2746" spans="1:14" x14ac:dyDescent="0.35">
      <c r="A2746">
        <f>'Profilo fotovoltaico'!B2748*LCOH!$C$20</f>
        <v>409</v>
      </c>
      <c r="B2746">
        <f>'Profilo eolico'!B2748*LCOH!$C$21</f>
        <v>600.9</v>
      </c>
      <c r="C2746">
        <f>$P$35*'Profilo fotovoltaico'!B2748</f>
        <v>3008.0363847374242</v>
      </c>
      <c r="D2746">
        <f>$Q$37*'Profilo eolico'!B2748</f>
        <v>3506.0321081125076</v>
      </c>
      <c r="E2746">
        <f>$P$39*'Profilo fotovoltaico'!B2748+'Approvvigionamento energia'!$Q$39*'Profilo eolico'!B2748</f>
        <v>3381.5331772687368</v>
      </c>
      <c r="F2746">
        <f>$P$41*'Profilo fotovoltaico'!B2748+'Approvvigionamento energia'!$Q$41*'Profilo eolico'!B2748</f>
        <v>3257.0342464249661</v>
      </c>
      <c r="G2746">
        <f>$P$43*'Profilo fotovoltaico'!B2748+'Approvvigionamento energia'!$Q$43*'Profilo eolico'!B2748</f>
        <v>3132.5353155811954</v>
      </c>
      <c r="H2746">
        <f t="shared" si="84"/>
        <v>1138.4335154826958</v>
      </c>
      <c r="I2746">
        <f>IF(LCOH!$C$28=Menu!$A$1,'Approvvigionamento energia'!C2746,0)+IF(LCOH!$C$28=Menu!$A$2,'Approvvigionamento energia'!D2746,0)+IF(LCOH!$C$28=Menu!$A$3,'Approvvigionamento energia'!E2746,0)+IF(LCOH!$C$28=Menu!$A$4,'Approvvigionamento energia'!F2746,0)+IF(LCOH!$C$28=Menu!$A$5,'Approvvigionamento energia'!G2746,0)+IF(LCOH!$C$28=Menu!$A$6,'Approvvigionamento energia'!H2746,0)</f>
        <v>3257.0342464249661</v>
      </c>
      <c r="J2746">
        <f>'Approvvigionamento energia'!A2746+'Approvvigionamento energia'!B2746+'Approvvigionamento energia'!I2746</f>
        <v>4266.9342464249657</v>
      </c>
      <c r="K2746">
        <f>IF(MIN(LCOH!$C$18,J2746)&gt;=$P$48*LCOH!$C$18, MIN(LCOH!$C$18,J2746),0)</f>
        <v>1500</v>
      </c>
      <c r="L2746">
        <f t="shared" si="85"/>
        <v>2766.9342464249657</v>
      </c>
      <c r="M2746">
        <f>K2746/LCOH!$C$18</f>
        <v>1</v>
      </c>
      <c r="N2746">
        <f>K2746/LCOH!$C$34</f>
        <v>28.901734104046245</v>
      </c>
    </row>
    <row r="2747" spans="1:14" x14ac:dyDescent="0.35">
      <c r="A2747">
        <f>'Profilo fotovoltaico'!B2749*LCOH!$C$20</f>
        <v>478</v>
      </c>
      <c r="B2747">
        <f>'Profilo eolico'!B2749*LCOH!$C$21</f>
        <v>624.70000000000005</v>
      </c>
      <c r="C2747">
        <f>$P$35*'Profilo fotovoltaico'!B2749</f>
        <v>3515.5046256833471</v>
      </c>
      <c r="D2747">
        <f>$Q$37*'Profilo eolico'!B2749</f>
        <v>3644.8964186019034</v>
      </c>
      <c r="E2747">
        <f>$P$39*'Profilo fotovoltaico'!B2749+'Approvvigionamento energia'!$Q$39*'Profilo eolico'!B2749</f>
        <v>3612.5484703722641</v>
      </c>
      <c r="F2747">
        <f>$P$41*'Profilo fotovoltaico'!B2749+'Approvvigionamento energia'!$Q$41*'Profilo eolico'!B2749</f>
        <v>3580.2005221426252</v>
      </c>
      <c r="G2747">
        <f>$P$43*'Profilo fotovoltaico'!B2749+'Approvvigionamento energia'!$Q$43*'Profilo eolico'!B2749</f>
        <v>3547.8525739129864</v>
      </c>
      <c r="H2747">
        <f t="shared" si="84"/>
        <v>1138.4335154826958</v>
      </c>
      <c r="I2747">
        <f>IF(LCOH!$C$28=Menu!$A$1,'Approvvigionamento energia'!C2747,0)+IF(LCOH!$C$28=Menu!$A$2,'Approvvigionamento energia'!D2747,0)+IF(LCOH!$C$28=Menu!$A$3,'Approvvigionamento energia'!E2747,0)+IF(LCOH!$C$28=Menu!$A$4,'Approvvigionamento energia'!F2747,0)+IF(LCOH!$C$28=Menu!$A$5,'Approvvigionamento energia'!G2747,0)+IF(LCOH!$C$28=Menu!$A$6,'Approvvigionamento energia'!H2747,0)</f>
        <v>3580.2005221426252</v>
      </c>
      <c r="J2747">
        <f>'Approvvigionamento energia'!A2747+'Approvvigionamento energia'!B2747+'Approvvigionamento energia'!I2747</f>
        <v>4682.9005221426251</v>
      </c>
      <c r="K2747">
        <f>IF(MIN(LCOH!$C$18,J2747)&gt;=$P$48*LCOH!$C$18, MIN(LCOH!$C$18,J2747),0)</f>
        <v>1500</v>
      </c>
      <c r="L2747">
        <f t="shared" si="85"/>
        <v>3182.9005221426251</v>
      </c>
      <c r="M2747">
        <f>K2747/LCOH!$C$18</f>
        <v>1</v>
      </c>
      <c r="N2747">
        <f>K2747/LCOH!$C$34</f>
        <v>28.901734104046245</v>
      </c>
    </row>
    <row r="2748" spans="1:14" x14ac:dyDescent="0.35">
      <c r="A2748">
        <f>'Profilo fotovoltaico'!B2750*LCOH!$C$20</f>
        <v>516</v>
      </c>
      <c r="B2748">
        <f>'Profilo eolico'!B2750*LCOH!$C$21</f>
        <v>645.59999999999991</v>
      </c>
      <c r="C2748">
        <f>$P$35*'Profilo fotovoltaico'!B2750</f>
        <v>3794.9798888129858</v>
      </c>
      <c r="D2748">
        <f>$Q$37*'Profilo eolico'!B2750</f>
        <v>3766.8402878972124</v>
      </c>
      <c r="E2748">
        <f>$P$39*'Profilo fotovoltaico'!B2750+'Approvvigionamento energia'!$Q$39*'Profilo eolico'!B2750</f>
        <v>3773.8751881261555</v>
      </c>
      <c r="F2748">
        <f>$P$41*'Profilo fotovoltaico'!B2750+'Approvvigionamento energia'!$Q$41*'Profilo eolico'!B2750</f>
        <v>3780.9100883550991</v>
      </c>
      <c r="G2748">
        <f>$P$43*'Profilo fotovoltaico'!B2750+'Approvvigionamento energia'!$Q$43*'Profilo eolico'!B2750</f>
        <v>3787.9449885840422</v>
      </c>
      <c r="H2748">
        <f t="shared" si="84"/>
        <v>1138.4335154826958</v>
      </c>
      <c r="I2748">
        <f>IF(LCOH!$C$28=Menu!$A$1,'Approvvigionamento energia'!C2748,0)+IF(LCOH!$C$28=Menu!$A$2,'Approvvigionamento energia'!D2748,0)+IF(LCOH!$C$28=Menu!$A$3,'Approvvigionamento energia'!E2748,0)+IF(LCOH!$C$28=Menu!$A$4,'Approvvigionamento energia'!F2748,0)+IF(LCOH!$C$28=Menu!$A$5,'Approvvigionamento energia'!G2748,0)+IF(LCOH!$C$28=Menu!$A$6,'Approvvigionamento energia'!H2748,0)</f>
        <v>3780.9100883550991</v>
      </c>
      <c r="J2748">
        <f>'Approvvigionamento energia'!A2748+'Approvvigionamento energia'!B2748+'Approvvigionamento energia'!I2748</f>
        <v>4942.5100883550986</v>
      </c>
      <c r="K2748">
        <f>IF(MIN(LCOH!$C$18,J2748)&gt;=$P$48*LCOH!$C$18, MIN(LCOH!$C$18,J2748),0)</f>
        <v>1500</v>
      </c>
      <c r="L2748">
        <f t="shared" si="85"/>
        <v>3442.5100883550986</v>
      </c>
      <c r="M2748">
        <f>K2748/LCOH!$C$18</f>
        <v>1</v>
      </c>
      <c r="N2748">
        <f>K2748/LCOH!$C$34</f>
        <v>28.901734104046245</v>
      </c>
    </row>
    <row r="2749" spans="1:14" x14ac:dyDescent="0.35">
      <c r="A2749">
        <f>'Profilo fotovoltaico'!B2751*LCOH!$C$20</f>
        <v>524</v>
      </c>
      <c r="B2749">
        <f>'Profilo eolico'!B2751*LCOH!$C$21</f>
        <v>664.1</v>
      </c>
      <c r="C2749">
        <f>$P$35*'Profilo fotovoltaico'!B2751</f>
        <v>3853.8167863139624</v>
      </c>
      <c r="D2749">
        <f>$Q$37*'Profilo eolico'!B2751</f>
        <v>3874.7810334456922</v>
      </c>
      <c r="E2749">
        <f>$P$39*'Profilo fotovoltaico'!B2751+'Approvvigionamento energia'!$Q$39*'Profilo eolico'!B2751</f>
        <v>3869.5399716627599</v>
      </c>
      <c r="F2749">
        <f>$P$41*'Profilo fotovoltaico'!B2751+'Approvvigionamento energia'!$Q$41*'Profilo eolico'!B2751</f>
        <v>3864.2989098798271</v>
      </c>
      <c r="G2749">
        <f>$P$43*'Profilo fotovoltaico'!B2751+'Approvvigionamento energia'!$Q$43*'Profilo eolico'!B2751</f>
        <v>3859.0578480968948</v>
      </c>
      <c r="H2749">
        <f t="shared" si="84"/>
        <v>1138.4335154826958</v>
      </c>
      <c r="I2749">
        <f>IF(LCOH!$C$28=Menu!$A$1,'Approvvigionamento energia'!C2749,0)+IF(LCOH!$C$28=Menu!$A$2,'Approvvigionamento energia'!D2749,0)+IF(LCOH!$C$28=Menu!$A$3,'Approvvigionamento energia'!E2749,0)+IF(LCOH!$C$28=Menu!$A$4,'Approvvigionamento energia'!F2749,0)+IF(LCOH!$C$28=Menu!$A$5,'Approvvigionamento energia'!G2749,0)+IF(LCOH!$C$28=Menu!$A$6,'Approvvigionamento energia'!H2749,0)</f>
        <v>3864.2989098798271</v>
      </c>
      <c r="J2749">
        <f>'Approvvigionamento energia'!A2749+'Approvvigionamento energia'!B2749+'Approvvigionamento energia'!I2749</f>
        <v>5052.3989098798265</v>
      </c>
      <c r="K2749">
        <f>IF(MIN(LCOH!$C$18,J2749)&gt;=$P$48*LCOH!$C$18, MIN(LCOH!$C$18,J2749),0)</f>
        <v>1500</v>
      </c>
      <c r="L2749">
        <f t="shared" si="85"/>
        <v>3552.3989098798265</v>
      </c>
      <c r="M2749">
        <f>K2749/LCOH!$C$18</f>
        <v>1</v>
      </c>
      <c r="N2749">
        <f>K2749/LCOH!$C$34</f>
        <v>28.901734104046245</v>
      </c>
    </row>
    <row r="2750" spans="1:14" x14ac:dyDescent="0.35">
      <c r="A2750">
        <f>'Profilo fotovoltaico'!B2752*LCOH!$C$20</f>
        <v>504</v>
      </c>
      <c r="B2750">
        <f>'Profilo eolico'!B2752*LCOH!$C$21</f>
        <v>680.5</v>
      </c>
      <c r="C2750">
        <f>$P$35*'Profilo fotovoltaico'!B2752</f>
        <v>3706.7245425615206</v>
      </c>
      <c r="D2750">
        <f>$Q$37*'Profilo eolico'!B2752</f>
        <v>3970.4690457156958</v>
      </c>
      <c r="E2750">
        <f>$P$39*'Profilo fotovoltaico'!B2752+'Approvvigionamento energia'!$Q$39*'Profilo eolico'!B2752</f>
        <v>3904.5329199271514</v>
      </c>
      <c r="F2750">
        <f>$P$41*'Profilo fotovoltaico'!B2752+'Approvvigionamento energia'!$Q$41*'Profilo eolico'!B2752</f>
        <v>3838.5967941386079</v>
      </c>
      <c r="G2750">
        <f>$P$43*'Profilo fotovoltaico'!B2752+'Approvvigionamento energia'!$Q$43*'Profilo eolico'!B2752</f>
        <v>3772.6606683500645</v>
      </c>
      <c r="H2750">
        <f t="shared" si="84"/>
        <v>1138.4335154826958</v>
      </c>
      <c r="I2750">
        <f>IF(LCOH!$C$28=Menu!$A$1,'Approvvigionamento energia'!C2750,0)+IF(LCOH!$C$28=Menu!$A$2,'Approvvigionamento energia'!D2750,0)+IF(LCOH!$C$28=Menu!$A$3,'Approvvigionamento energia'!E2750,0)+IF(LCOH!$C$28=Menu!$A$4,'Approvvigionamento energia'!F2750,0)+IF(LCOH!$C$28=Menu!$A$5,'Approvvigionamento energia'!G2750,0)+IF(LCOH!$C$28=Menu!$A$6,'Approvvigionamento energia'!H2750,0)</f>
        <v>3838.5967941386079</v>
      </c>
      <c r="J2750">
        <f>'Approvvigionamento energia'!A2750+'Approvvigionamento energia'!B2750+'Approvvigionamento energia'!I2750</f>
        <v>5023.0967941386079</v>
      </c>
      <c r="K2750">
        <f>IF(MIN(LCOH!$C$18,J2750)&gt;=$P$48*LCOH!$C$18, MIN(LCOH!$C$18,J2750),0)</f>
        <v>1500</v>
      </c>
      <c r="L2750">
        <f t="shared" si="85"/>
        <v>3523.0967941386079</v>
      </c>
      <c r="M2750">
        <f>K2750/LCOH!$C$18</f>
        <v>1</v>
      </c>
      <c r="N2750">
        <f>K2750/LCOH!$C$34</f>
        <v>28.901734104046245</v>
      </c>
    </row>
    <row r="2751" spans="1:14" x14ac:dyDescent="0.35">
      <c r="A2751">
        <f>'Profilo fotovoltaico'!B2753*LCOH!$C$20</f>
        <v>457</v>
      </c>
      <c r="B2751">
        <f>'Profilo eolico'!B2753*LCOH!$C$21</f>
        <v>692.1</v>
      </c>
      <c r="C2751">
        <f>$P$35*'Profilo fotovoltaico'!B2753</f>
        <v>3361.0577697432836</v>
      </c>
      <c r="D2751">
        <f>$Q$37*'Profilo eolico'!B2753</f>
        <v>4038.1508104920399</v>
      </c>
      <c r="E2751">
        <f>$P$39*'Profilo fotovoltaico'!B2753+'Approvvigionamento energia'!$Q$39*'Profilo eolico'!B2753</f>
        <v>3868.8775503048505</v>
      </c>
      <c r="F2751">
        <f>$P$41*'Profilo fotovoltaico'!B2753+'Approvvigionamento energia'!$Q$41*'Profilo eolico'!B2753</f>
        <v>3699.6042901176615</v>
      </c>
      <c r="G2751">
        <f>$P$43*'Profilo fotovoltaico'!B2753+'Approvvigionamento energia'!$Q$43*'Profilo eolico'!B2753</f>
        <v>3530.3310299304731</v>
      </c>
      <c r="H2751">
        <f t="shared" si="84"/>
        <v>1138.4335154826958</v>
      </c>
      <c r="I2751">
        <f>IF(LCOH!$C$28=Menu!$A$1,'Approvvigionamento energia'!C2751,0)+IF(LCOH!$C$28=Menu!$A$2,'Approvvigionamento energia'!D2751,0)+IF(LCOH!$C$28=Menu!$A$3,'Approvvigionamento energia'!E2751,0)+IF(LCOH!$C$28=Menu!$A$4,'Approvvigionamento energia'!F2751,0)+IF(LCOH!$C$28=Menu!$A$5,'Approvvigionamento energia'!G2751,0)+IF(LCOH!$C$28=Menu!$A$6,'Approvvigionamento energia'!H2751,0)</f>
        <v>3699.6042901176615</v>
      </c>
      <c r="J2751">
        <f>'Approvvigionamento energia'!A2751+'Approvvigionamento energia'!B2751+'Approvvigionamento energia'!I2751</f>
        <v>4848.704290117661</v>
      </c>
      <c r="K2751">
        <f>IF(MIN(LCOH!$C$18,J2751)&gt;=$P$48*LCOH!$C$18, MIN(LCOH!$C$18,J2751),0)</f>
        <v>1500</v>
      </c>
      <c r="L2751">
        <f t="shared" si="85"/>
        <v>3348.704290117661</v>
      </c>
      <c r="M2751">
        <f>K2751/LCOH!$C$18</f>
        <v>1</v>
      </c>
      <c r="N2751">
        <f>K2751/LCOH!$C$34</f>
        <v>28.901734104046245</v>
      </c>
    </row>
    <row r="2752" spans="1:14" x14ac:dyDescent="0.35">
      <c r="A2752">
        <f>'Profilo fotovoltaico'!B2754*LCOH!$C$20</f>
        <v>371</v>
      </c>
      <c r="B2752">
        <f>'Profilo eolico'!B2754*LCOH!$C$21</f>
        <v>692.5</v>
      </c>
      <c r="C2752">
        <f>$P$35*'Profilo fotovoltaico'!B2754</f>
        <v>2728.5611216077859</v>
      </c>
      <c r="D2752">
        <f>$Q$37*'Profilo eolico'!B2754</f>
        <v>4040.4846644498448</v>
      </c>
      <c r="E2752">
        <f>$P$39*'Profilo fotovoltaico'!B2754+'Approvvigionamento energia'!$Q$39*'Profilo eolico'!B2754</f>
        <v>3712.5037787393294</v>
      </c>
      <c r="F2752">
        <f>$P$41*'Profilo fotovoltaico'!B2754+'Approvvigionamento energia'!$Q$41*'Profilo eolico'!B2754</f>
        <v>3384.5228930288154</v>
      </c>
      <c r="G2752">
        <f>$P$43*'Profilo fotovoltaico'!B2754+'Approvvigionamento energia'!$Q$43*'Profilo eolico'!B2754</f>
        <v>3056.5420073183009</v>
      </c>
      <c r="H2752">
        <f t="shared" si="84"/>
        <v>1138.4335154826958</v>
      </c>
      <c r="I2752">
        <f>IF(LCOH!$C$28=Menu!$A$1,'Approvvigionamento energia'!C2752,0)+IF(LCOH!$C$28=Menu!$A$2,'Approvvigionamento energia'!D2752,0)+IF(LCOH!$C$28=Menu!$A$3,'Approvvigionamento energia'!E2752,0)+IF(LCOH!$C$28=Menu!$A$4,'Approvvigionamento energia'!F2752,0)+IF(LCOH!$C$28=Menu!$A$5,'Approvvigionamento energia'!G2752,0)+IF(LCOH!$C$28=Menu!$A$6,'Approvvigionamento energia'!H2752,0)</f>
        <v>3384.5228930288154</v>
      </c>
      <c r="J2752">
        <f>'Approvvigionamento energia'!A2752+'Approvvigionamento energia'!B2752+'Approvvigionamento energia'!I2752</f>
        <v>4448.0228930288158</v>
      </c>
      <c r="K2752">
        <f>IF(MIN(LCOH!$C$18,J2752)&gt;=$P$48*LCOH!$C$18, MIN(LCOH!$C$18,J2752),0)</f>
        <v>1500</v>
      </c>
      <c r="L2752">
        <f t="shared" si="85"/>
        <v>2948.0228930288158</v>
      </c>
      <c r="M2752">
        <f>K2752/LCOH!$C$18</f>
        <v>1</v>
      </c>
      <c r="N2752">
        <f>K2752/LCOH!$C$34</f>
        <v>28.901734104046245</v>
      </c>
    </row>
    <row r="2753" spans="1:14" x14ac:dyDescent="0.35">
      <c r="A2753">
        <f>'Profilo fotovoltaico'!B2755*LCOH!$C$20</f>
        <v>254</v>
      </c>
      <c r="B2753">
        <f>'Profilo eolico'!B2755*LCOH!$C$21</f>
        <v>676.5</v>
      </c>
      <c r="C2753">
        <f>$P$35*'Profilo fotovoltaico'!B2755</f>
        <v>1868.0714956560046</v>
      </c>
      <c r="D2753">
        <f>$Q$37*'Profilo eolico'!B2755</f>
        <v>3947.1305061376461</v>
      </c>
      <c r="E2753">
        <f>$P$39*'Profilo fotovoltaico'!B2755+'Approvvigionamento energia'!$Q$39*'Profilo eolico'!B2755</f>
        <v>3427.3657535172351</v>
      </c>
      <c r="F2753">
        <f>$P$41*'Profilo fotovoltaico'!B2755+'Approvvigionamento energia'!$Q$41*'Profilo eolico'!B2755</f>
        <v>2907.6010008968251</v>
      </c>
      <c r="G2753">
        <f>$P$43*'Profilo fotovoltaico'!B2755+'Approvvigionamento energia'!$Q$43*'Profilo eolico'!B2755</f>
        <v>2387.8362482764151</v>
      </c>
      <c r="H2753">
        <f t="shared" si="84"/>
        <v>1138.4335154826958</v>
      </c>
      <c r="I2753">
        <f>IF(LCOH!$C$28=Menu!$A$1,'Approvvigionamento energia'!C2753,0)+IF(LCOH!$C$28=Menu!$A$2,'Approvvigionamento energia'!D2753,0)+IF(LCOH!$C$28=Menu!$A$3,'Approvvigionamento energia'!E2753,0)+IF(LCOH!$C$28=Menu!$A$4,'Approvvigionamento energia'!F2753,0)+IF(LCOH!$C$28=Menu!$A$5,'Approvvigionamento energia'!G2753,0)+IF(LCOH!$C$28=Menu!$A$6,'Approvvigionamento energia'!H2753,0)</f>
        <v>2907.6010008968251</v>
      </c>
      <c r="J2753">
        <f>'Approvvigionamento energia'!A2753+'Approvvigionamento energia'!B2753+'Approvvigionamento energia'!I2753</f>
        <v>3838.1010008968251</v>
      </c>
      <c r="K2753">
        <f>IF(MIN(LCOH!$C$18,J2753)&gt;=$P$48*LCOH!$C$18, MIN(LCOH!$C$18,J2753),0)</f>
        <v>1500</v>
      </c>
      <c r="L2753">
        <f t="shared" si="85"/>
        <v>2338.1010008968251</v>
      </c>
      <c r="M2753">
        <f>K2753/LCOH!$C$18</f>
        <v>1</v>
      </c>
      <c r="N2753">
        <f>K2753/LCOH!$C$34</f>
        <v>28.901734104046245</v>
      </c>
    </row>
    <row r="2754" spans="1:14" x14ac:dyDescent="0.35">
      <c r="A2754">
        <f>'Profilo fotovoltaico'!B2756*LCOH!$C$20</f>
        <v>122</v>
      </c>
      <c r="B2754">
        <f>'Profilo eolico'!B2756*LCOH!$C$21</f>
        <v>634</v>
      </c>
      <c r="C2754">
        <f>$P$35*'Profilo fotovoltaico'!B2756</f>
        <v>897.26268688989194</v>
      </c>
      <c r="D2754">
        <f>$Q$37*'Profilo eolico'!B2756</f>
        <v>3699.1585231208687</v>
      </c>
      <c r="E2754">
        <f>$P$39*'Profilo fotovoltaico'!B2756+'Approvvigionamento energia'!$Q$39*'Profilo eolico'!B2756</f>
        <v>2998.6845640631241</v>
      </c>
      <c r="F2754">
        <f>$P$41*'Profilo fotovoltaico'!B2756+'Approvvigionamento energia'!$Q$41*'Profilo eolico'!B2756</f>
        <v>2298.2106050053803</v>
      </c>
      <c r="G2754">
        <f>$P$43*'Profilo fotovoltaico'!B2756+'Approvvigionamento energia'!$Q$43*'Profilo eolico'!B2756</f>
        <v>1597.7366459476361</v>
      </c>
      <c r="H2754">
        <f t="shared" ref="H2754:H2817" si="86">$P$45</f>
        <v>1138.4335154826958</v>
      </c>
      <c r="I2754">
        <f>IF(LCOH!$C$28=Menu!$A$1,'Approvvigionamento energia'!C2754,0)+IF(LCOH!$C$28=Menu!$A$2,'Approvvigionamento energia'!D2754,0)+IF(LCOH!$C$28=Menu!$A$3,'Approvvigionamento energia'!E2754,0)+IF(LCOH!$C$28=Menu!$A$4,'Approvvigionamento energia'!F2754,0)+IF(LCOH!$C$28=Menu!$A$5,'Approvvigionamento energia'!G2754,0)+IF(LCOH!$C$28=Menu!$A$6,'Approvvigionamento energia'!H2754,0)</f>
        <v>2298.2106050053803</v>
      </c>
      <c r="J2754">
        <f>'Approvvigionamento energia'!A2754+'Approvvigionamento energia'!B2754+'Approvvigionamento energia'!I2754</f>
        <v>3054.2106050053803</v>
      </c>
      <c r="K2754">
        <f>IF(MIN(LCOH!$C$18,J2754)&gt;=$P$48*LCOH!$C$18, MIN(LCOH!$C$18,J2754),0)</f>
        <v>1500</v>
      </c>
      <c r="L2754">
        <f t="shared" si="85"/>
        <v>1554.2106050053803</v>
      </c>
      <c r="M2754">
        <f>K2754/LCOH!$C$18</f>
        <v>1</v>
      </c>
      <c r="N2754">
        <f>K2754/LCOH!$C$34</f>
        <v>28.901734104046245</v>
      </c>
    </row>
    <row r="2755" spans="1:14" x14ac:dyDescent="0.35">
      <c r="A2755">
        <f>'Profilo fotovoltaico'!B2757*LCOH!$C$20</f>
        <v>26</v>
      </c>
      <c r="B2755">
        <f>'Profilo eolico'!B2757*LCOH!$C$21</f>
        <v>572.30000000000007</v>
      </c>
      <c r="C2755">
        <f>$P$35*'Profilo fotovoltaico'!B2757</f>
        <v>191.21991687817368</v>
      </c>
      <c r="D2755">
        <f>$Q$37*'Profilo eolico'!B2757</f>
        <v>3339.1615501294527</v>
      </c>
      <c r="E2755">
        <f>$P$39*'Profilo fotovoltaico'!B2757+'Approvvigionamento energia'!$Q$39*'Profilo eolico'!B2757</f>
        <v>2552.1761418166329</v>
      </c>
      <c r="F2755">
        <f>$P$41*'Profilo fotovoltaico'!B2757+'Approvvigionamento energia'!$Q$41*'Profilo eolico'!B2757</f>
        <v>1765.1907335038131</v>
      </c>
      <c r="G2755">
        <f>$P$43*'Profilo fotovoltaico'!B2757+'Approvvigionamento energia'!$Q$43*'Profilo eolico'!B2757</f>
        <v>978.20532519099345</v>
      </c>
      <c r="H2755">
        <f t="shared" si="86"/>
        <v>1138.4335154826958</v>
      </c>
      <c r="I2755">
        <f>IF(LCOH!$C$28=Menu!$A$1,'Approvvigionamento energia'!C2755,0)+IF(LCOH!$C$28=Menu!$A$2,'Approvvigionamento energia'!D2755,0)+IF(LCOH!$C$28=Menu!$A$3,'Approvvigionamento energia'!E2755,0)+IF(LCOH!$C$28=Menu!$A$4,'Approvvigionamento energia'!F2755,0)+IF(LCOH!$C$28=Menu!$A$5,'Approvvigionamento energia'!G2755,0)+IF(LCOH!$C$28=Menu!$A$6,'Approvvigionamento energia'!H2755,0)</f>
        <v>1765.1907335038131</v>
      </c>
      <c r="J2755">
        <f>'Approvvigionamento energia'!A2755+'Approvvigionamento energia'!B2755+'Approvvigionamento energia'!I2755</f>
        <v>2363.4907335038133</v>
      </c>
      <c r="K2755">
        <f>IF(MIN(LCOH!$C$18,J2755)&gt;=$P$48*LCOH!$C$18, MIN(LCOH!$C$18,J2755),0)</f>
        <v>1500</v>
      </c>
      <c r="L2755">
        <f t="shared" ref="L2755:L2818" si="87">J2755-K2755</f>
        <v>863.49073350381332</v>
      </c>
      <c r="M2755">
        <f>K2755/LCOH!$C$18</f>
        <v>1</v>
      </c>
      <c r="N2755">
        <f>K2755/LCOH!$C$34</f>
        <v>28.901734104046245</v>
      </c>
    </row>
    <row r="2756" spans="1:14" x14ac:dyDescent="0.35">
      <c r="A2756">
        <f>'Profilo fotovoltaico'!B2758*LCOH!$C$20</f>
        <v>0</v>
      </c>
      <c r="B2756">
        <f>'Profilo eolico'!B2758*LCOH!$C$21</f>
        <v>544.29999999999995</v>
      </c>
      <c r="C2756">
        <f>$P$35*'Profilo fotovoltaico'!B2758</f>
        <v>0</v>
      </c>
      <c r="D2756">
        <f>$Q$37*'Profilo eolico'!B2758</f>
        <v>3175.7917730831055</v>
      </c>
      <c r="E2756">
        <f>$P$39*'Profilo fotovoltaico'!B2758+'Approvvigionamento energia'!$Q$39*'Profilo eolico'!B2758</f>
        <v>2381.8438298123287</v>
      </c>
      <c r="F2756">
        <f>$P$41*'Profilo fotovoltaico'!B2758+'Approvvigionamento energia'!$Q$41*'Profilo eolico'!B2758</f>
        <v>1587.8958865415527</v>
      </c>
      <c r="G2756">
        <f>$P$43*'Profilo fotovoltaico'!B2758+'Approvvigionamento energia'!$Q$43*'Profilo eolico'!B2758</f>
        <v>793.94794327077636</v>
      </c>
      <c r="H2756">
        <f t="shared" si="86"/>
        <v>1138.4335154826958</v>
      </c>
      <c r="I2756">
        <f>IF(LCOH!$C$28=Menu!$A$1,'Approvvigionamento energia'!C2756,0)+IF(LCOH!$C$28=Menu!$A$2,'Approvvigionamento energia'!D2756,0)+IF(LCOH!$C$28=Menu!$A$3,'Approvvigionamento energia'!E2756,0)+IF(LCOH!$C$28=Menu!$A$4,'Approvvigionamento energia'!F2756,0)+IF(LCOH!$C$28=Menu!$A$5,'Approvvigionamento energia'!G2756,0)+IF(LCOH!$C$28=Menu!$A$6,'Approvvigionamento energia'!H2756,0)</f>
        <v>1587.8958865415527</v>
      </c>
      <c r="J2756">
        <f>'Approvvigionamento energia'!A2756+'Approvvigionamento energia'!B2756+'Approvvigionamento energia'!I2756</f>
        <v>2132.1958865415527</v>
      </c>
      <c r="K2756">
        <f>IF(MIN(LCOH!$C$18,J2756)&gt;=$P$48*LCOH!$C$18, MIN(LCOH!$C$18,J2756),0)</f>
        <v>1500</v>
      </c>
      <c r="L2756">
        <f t="shared" si="87"/>
        <v>632.19588654155268</v>
      </c>
      <c r="M2756">
        <f>K2756/LCOH!$C$18</f>
        <v>1</v>
      </c>
      <c r="N2756">
        <f>K2756/LCOH!$C$34</f>
        <v>28.901734104046245</v>
      </c>
    </row>
    <row r="2757" spans="1:14" x14ac:dyDescent="0.35">
      <c r="A2757">
        <f>'Profilo fotovoltaico'!B2759*LCOH!$C$20</f>
        <v>0</v>
      </c>
      <c r="B2757">
        <f>'Profilo eolico'!B2759*LCOH!$C$21</f>
        <v>529.4</v>
      </c>
      <c r="C2757">
        <f>$P$35*'Profilo fotovoltaico'!B2759</f>
        <v>0</v>
      </c>
      <c r="D2757">
        <f>$Q$37*'Profilo eolico'!B2759</f>
        <v>3088.85571315487</v>
      </c>
      <c r="E2757">
        <f>$P$39*'Profilo fotovoltaico'!B2759+'Approvvigionamento energia'!$Q$39*'Profilo eolico'!B2759</f>
        <v>2316.6417848661526</v>
      </c>
      <c r="F2757">
        <f>$P$41*'Profilo fotovoltaico'!B2759+'Approvvigionamento energia'!$Q$41*'Profilo eolico'!B2759</f>
        <v>1544.427856577435</v>
      </c>
      <c r="G2757">
        <f>$P$43*'Profilo fotovoltaico'!B2759+'Approvvigionamento energia'!$Q$43*'Profilo eolico'!B2759</f>
        <v>772.21392828871751</v>
      </c>
      <c r="H2757">
        <f t="shared" si="86"/>
        <v>1138.4335154826958</v>
      </c>
      <c r="I2757">
        <f>IF(LCOH!$C$28=Menu!$A$1,'Approvvigionamento energia'!C2757,0)+IF(LCOH!$C$28=Menu!$A$2,'Approvvigionamento energia'!D2757,0)+IF(LCOH!$C$28=Menu!$A$3,'Approvvigionamento energia'!E2757,0)+IF(LCOH!$C$28=Menu!$A$4,'Approvvigionamento energia'!F2757,0)+IF(LCOH!$C$28=Menu!$A$5,'Approvvigionamento energia'!G2757,0)+IF(LCOH!$C$28=Menu!$A$6,'Approvvigionamento energia'!H2757,0)</f>
        <v>1544.427856577435</v>
      </c>
      <c r="J2757">
        <f>'Approvvigionamento energia'!A2757+'Approvvigionamento energia'!B2757+'Approvvigionamento energia'!I2757</f>
        <v>2073.8278565774349</v>
      </c>
      <c r="K2757">
        <f>IF(MIN(LCOH!$C$18,J2757)&gt;=$P$48*LCOH!$C$18, MIN(LCOH!$C$18,J2757),0)</f>
        <v>1500</v>
      </c>
      <c r="L2757">
        <f t="shared" si="87"/>
        <v>573.82785657743489</v>
      </c>
      <c r="M2757">
        <f>K2757/LCOH!$C$18</f>
        <v>1</v>
      </c>
      <c r="N2757">
        <f>K2757/LCOH!$C$34</f>
        <v>28.901734104046245</v>
      </c>
    </row>
    <row r="2758" spans="1:14" x14ac:dyDescent="0.35">
      <c r="A2758">
        <f>'Profilo fotovoltaico'!B2760*LCOH!$C$20</f>
        <v>0</v>
      </c>
      <c r="B2758">
        <f>'Profilo eolico'!B2760*LCOH!$C$21</f>
        <v>531.4</v>
      </c>
      <c r="C2758">
        <f>$P$35*'Profilo fotovoltaico'!B2760</f>
        <v>0</v>
      </c>
      <c r="D2758">
        <f>$Q$37*'Profilo eolico'!B2760</f>
        <v>3100.5249829438949</v>
      </c>
      <c r="E2758">
        <f>$P$39*'Profilo fotovoltaico'!B2760+'Approvvigionamento energia'!$Q$39*'Profilo eolico'!B2760</f>
        <v>2325.3937372079213</v>
      </c>
      <c r="F2758">
        <f>$P$41*'Profilo fotovoltaico'!B2760+'Approvvigionamento energia'!$Q$41*'Profilo eolico'!B2760</f>
        <v>1550.2624914719474</v>
      </c>
      <c r="G2758">
        <f>$P$43*'Profilo fotovoltaico'!B2760+'Approvvigionamento energia'!$Q$43*'Profilo eolico'!B2760</f>
        <v>775.13124573597372</v>
      </c>
      <c r="H2758">
        <f t="shared" si="86"/>
        <v>1138.4335154826958</v>
      </c>
      <c r="I2758">
        <f>IF(LCOH!$C$28=Menu!$A$1,'Approvvigionamento energia'!C2758,0)+IF(LCOH!$C$28=Menu!$A$2,'Approvvigionamento energia'!D2758,0)+IF(LCOH!$C$28=Menu!$A$3,'Approvvigionamento energia'!E2758,0)+IF(LCOH!$C$28=Menu!$A$4,'Approvvigionamento energia'!F2758,0)+IF(LCOH!$C$28=Menu!$A$5,'Approvvigionamento energia'!G2758,0)+IF(LCOH!$C$28=Menu!$A$6,'Approvvigionamento energia'!H2758,0)</f>
        <v>1550.2624914719474</v>
      </c>
      <c r="J2758">
        <f>'Approvvigionamento energia'!A2758+'Approvvigionamento energia'!B2758+'Approvvigionamento energia'!I2758</f>
        <v>2081.6624914719473</v>
      </c>
      <c r="K2758">
        <f>IF(MIN(LCOH!$C$18,J2758)&gt;=$P$48*LCOH!$C$18, MIN(LCOH!$C$18,J2758),0)</f>
        <v>1500</v>
      </c>
      <c r="L2758">
        <f t="shared" si="87"/>
        <v>581.66249147194731</v>
      </c>
      <c r="M2758">
        <f>K2758/LCOH!$C$18</f>
        <v>1</v>
      </c>
      <c r="N2758">
        <f>K2758/LCOH!$C$34</f>
        <v>28.901734104046245</v>
      </c>
    </row>
    <row r="2759" spans="1:14" x14ac:dyDescent="0.35">
      <c r="A2759">
        <f>'Profilo fotovoltaico'!B2761*LCOH!$C$20</f>
        <v>0</v>
      </c>
      <c r="B2759">
        <f>'Profilo eolico'!B2761*LCOH!$C$21</f>
        <v>534.5</v>
      </c>
      <c r="C2759">
        <f>$P$35*'Profilo fotovoltaico'!B2761</f>
        <v>0</v>
      </c>
      <c r="D2759">
        <f>$Q$37*'Profilo eolico'!B2761</f>
        <v>3118.6123511168835</v>
      </c>
      <c r="E2759">
        <f>$P$39*'Profilo fotovoltaico'!B2761+'Approvvigionamento energia'!$Q$39*'Profilo eolico'!B2761</f>
        <v>2338.9592633376624</v>
      </c>
      <c r="F2759">
        <f>$P$41*'Profilo fotovoltaico'!B2761+'Approvvigionamento energia'!$Q$41*'Profilo eolico'!B2761</f>
        <v>1559.3061755584417</v>
      </c>
      <c r="G2759">
        <f>$P$43*'Profilo fotovoltaico'!B2761+'Approvvigionamento energia'!$Q$43*'Profilo eolico'!B2761</f>
        <v>779.65308777922087</v>
      </c>
      <c r="H2759">
        <f t="shared" si="86"/>
        <v>1138.4335154826958</v>
      </c>
      <c r="I2759">
        <f>IF(LCOH!$C$28=Menu!$A$1,'Approvvigionamento energia'!C2759,0)+IF(LCOH!$C$28=Menu!$A$2,'Approvvigionamento energia'!D2759,0)+IF(LCOH!$C$28=Menu!$A$3,'Approvvigionamento energia'!E2759,0)+IF(LCOH!$C$28=Menu!$A$4,'Approvvigionamento energia'!F2759,0)+IF(LCOH!$C$28=Menu!$A$5,'Approvvigionamento energia'!G2759,0)+IF(LCOH!$C$28=Menu!$A$6,'Approvvigionamento energia'!H2759,0)</f>
        <v>1559.3061755584417</v>
      </c>
      <c r="J2759">
        <f>'Approvvigionamento energia'!A2759+'Approvvigionamento energia'!B2759+'Approvvigionamento energia'!I2759</f>
        <v>2093.8061755584417</v>
      </c>
      <c r="K2759">
        <f>IF(MIN(LCOH!$C$18,J2759)&gt;=$P$48*LCOH!$C$18, MIN(LCOH!$C$18,J2759),0)</f>
        <v>1500</v>
      </c>
      <c r="L2759">
        <f t="shared" si="87"/>
        <v>593.80617555844174</v>
      </c>
      <c r="M2759">
        <f>K2759/LCOH!$C$18</f>
        <v>1</v>
      </c>
      <c r="N2759">
        <f>K2759/LCOH!$C$34</f>
        <v>28.901734104046245</v>
      </c>
    </row>
    <row r="2760" spans="1:14" x14ac:dyDescent="0.35">
      <c r="A2760">
        <f>'Profilo fotovoltaico'!B2762*LCOH!$C$20</f>
        <v>0</v>
      </c>
      <c r="B2760">
        <f>'Profilo eolico'!B2762*LCOH!$C$21</f>
        <v>534.59999999999991</v>
      </c>
      <c r="C2760">
        <f>$P$35*'Profilo fotovoltaico'!B2762</f>
        <v>0</v>
      </c>
      <c r="D2760">
        <f>$Q$37*'Profilo eolico'!B2762</f>
        <v>3119.1958146063348</v>
      </c>
      <c r="E2760">
        <f>$P$39*'Profilo fotovoltaico'!B2762+'Approvvigionamento energia'!$Q$39*'Profilo eolico'!B2762</f>
        <v>2339.396860954751</v>
      </c>
      <c r="F2760">
        <f>$P$41*'Profilo fotovoltaico'!B2762+'Approvvigionamento energia'!$Q$41*'Profilo eolico'!B2762</f>
        <v>1559.5979073031674</v>
      </c>
      <c r="G2760">
        <f>$P$43*'Profilo fotovoltaico'!B2762+'Approvvigionamento energia'!$Q$43*'Profilo eolico'!B2762</f>
        <v>779.7989536515837</v>
      </c>
      <c r="H2760">
        <f t="shared" si="86"/>
        <v>1138.4335154826958</v>
      </c>
      <c r="I2760">
        <f>IF(LCOH!$C$28=Menu!$A$1,'Approvvigionamento energia'!C2760,0)+IF(LCOH!$C$28=Menu!$A$2,'Approvvigionamento energia'!D2760,0)+IF(LCOH!$C$28=Menu!$A$3,'Approvvigionamento energia'!E2760,0)+IF(LCOH!$C$28=Menu!$A$4,'Approvvigionamento energia'!F2760,0)+IF(LCOH!$C$28=Menu!$A$5,'Approvvigionamento energia'!G2760,0)+IF(LCOH!$C$28=Menu!$A$6,'Approvvigionamento energia'!H2760,0)</f>
        <v>1559.5979073031674</v>
      </c>
      <c r="J2760">
        <f>'Approvvigionamento energia'!A2760+'Approvvigionamento energia'!B2760+'Approvvigionamento energia'!I2760</f>
        <v>2094.1979073031671</v>
      </c>
      <c r="K2760">
        <f>IF(MIN(LCOH!$C$18,J2760)&gt;=$P$48*LCOH!$C$18, MIN(LCOH!$C$18,J2760),0)</f>
        <v>1500</v>
      </c>
      <c r="L2760">
        <f t="shared" si="87"/>
        <v>594.19790730316709</v>
      </c>
      <c r="M2760">
        <f>K2760/LCOH!$C$18</f>
        <v>1</v>
      </c>
      <c r="N2760">
        <f>K2760/LCOH!$C$34</f>
        <v>28.901734104046245</v>
      </c>
    </row>
    <row r="2761" spans="1:14" x14ac:dyDescent="0.35">
      <c r="A2761">
        <f>'Profilo fotovoltaico'!B2763*LCOH!$C$20</f>
        <v>0</v>
      </c>
      <c r="B2761">
        <f>'Profilo eolico'!B2763*LCOH!$C$21</f>
        <v>535.69999999999993</v>
      </c>
      <c r="C2761">
        <f>$P$35*'Profilo fotovoltaico'!B2763</f>
        <v>0</v>
      </c>
      <c r="D2761">
        <f>$Q$37*'Profilo eolico'!B2763</f>
        <v>3125.6139129902981</v>
      </c>
      <c r="E2761">
        <f>$P$39*'Profilo fotovoltaico'!B2763+'Approvvigionamento energia'!$Q$39*'Profilo eolico'!B2763</f>
        <v>2344.2104347427235</v>
      </c>
      <c r="F2761">
        <f>$P$41*'Profilo fotovoltaico'!B2763+'Approvvigionamento energia'!$Q$41*'Profilo eolico'!B2763</f>
        <v>1562.8069564951491</v>
      </c>
      <c r="G2761">
        <f>$P$43*'Profilo fotovoltaico'!B2763+'Approvvigionamento energia'!$Q$43*'Profilo eolico'!B2763</f>
        <v>781.40347824757453</v>
      </c>
      <c r="H2761">
        <f t="shared" si="86"/>
        <v>1138.4335154826958</v>
      </c>
      <c r="I2761">
        <f>IF(LCOH!$C$28=Menu!$A$1,'Approvvigionamento energia'!C2761,0)+IF(LCOH!$C$28=Menu!$A$2,'Approvvigionamento energia'!D2761,0)+IF(LCOH!$C$28=Menu!$A$3,'Approvvigionamento energia'!E2761,0)+IF(LCOH!$C$28=Menu!$A$4,'Approvvigionamento energia'!F2761,0)+IF(LCOH!$C$28=Menu!$A$5,'Approvvigionamento energia'!G2761,0)+IF(LCOH!$C$28=Menu!$A$6,'Approvvigionamento energia'!H2761,0)</f>
        <v>1562.8069564951491</v>
      </c>
      <c r="J2761">
        <f>'Approvvigionamento energia'!A2761+'Approvvigionamento energia'!B2761+'Approvvigionamento energia'!I2761</f>
        <v>2098.5069564951491</v>
      </c>
      <c r="K2761">
        <f>IF(MIN(LCOH!$C$18,J2761)&gt;=$P$48*LCOH!$C$18, MIN(LCOH!$C$18,J2761),0)</f>
        <v>1500</v>
      </c>
      <c r="L2761">
        <f t="shared" si="87"/>
        <v>598.5069564951491</v>
      </c>
      <c r="M2761">
        <f>K2761/LCOH!$C$18</f>
        <v>1</v>
      </c>
      <c r="N2761">
        <f>K2761/LCOH!$C$34</f>
        <v>28.901734104046245</v>
      </c>
    </row>
    <row r="2762" spans="1:14" x14ac:dyDescent="0.35">
      <c r="A2762">
        <f>'Profilo fotovoltaico'!B2764*LCOH!$C$20</f>
        <v>0</v>
      </c>
      <c r="B2762">
        <f>'Profilo eolico'!B2764*LCOH!$C$21</f>
        <v>505.70000000000005</v>
      </c>
      <c r="C2762">
        <f>$P$35*'Profilo fotovoltaico'!B2764</f>
        <v>0</v>
      </c>
      <c r="D2762">
        <f>$Q$37*'Profilo eolico'!B2764</f>
        <v>2950.5748661549264</v>
      </c>
      <c r="E2762">
        <f>$P$39*'Profilo fotovoltaico'!B2764+'Approvvigionamento energia'!$Q$39*'Profilo eolico'!B2764</f>
        <v>2212.9311496161945</v>
      </c>
      <c r="F2762">
        <f>$P$41*'Profilo fotovoltaico'!B2764+'Approvvigionamento energia'!$Q$41*'Profilo eolico'!B2764</f>
        <v>1475.2874330774632</v>
      </c>
      <c r="G2762">
        <f>$P$43*'Profilo fotovoltaico'!B2764+'Approvvigionamento energia'!$Q$43*'Profilo eolico'!B2764</f>
        <v>737.64371653873161</v>
      </c>
      <c r="H2762">
        <f t="shared" si="86"/>
        <v>1138.4335154826958</v>
      </c>
      <c r="I2762">
        <f>IF(LCOH!$C$28=Menu!$A$1,'Approvvigionamento energia'!C2762,0)+IF(LCOH!$C$28=Menu!$A$2,'Approvvigionamento energia'!D2762,0)+IF(LCOH!$C$28=Menu!$A$3,'Approvvigionamento energia'!E2762,0)+IF(LCOH!$C$28=Menu!$A$4,'Approvvigionamento energia'!F2762,0)+IF(LCOH!$C$28=Menu!$A$5,'Approvvigionamento energia'!G2762,0)+IF(LCOH!$C$28=Menu!$A$6,'Approvvigionamento energia'!H2762,0)</f>
        <v>1475.2874330774632</v>
      </c>
      <c r="J2762">
        <f>'Approvvigionamento energia'!A2762+'Approvvigionamento energia'!B2762+'Approvvigionamento energia'!I2762</f>
        <v>1980.9874330774633</v>
      </c>
      <c r="K2762">
        <f>IF(MIN(LCOH!$C$18,J2762)&gt;=$P$48*LCOH!$C$18, MIN(LCOH!$C$18,J2762),0)</f>
        <v>1500</v>
      </c>
      <c r="L2762">
        <f t="shared" si="87"/>
        <v>480.98743307746327</v>
      </c>
      <c r="M2762">
        <f>K2762/LCOH!$C$18</f>
        <v>1</v>
      </c>
      <c r="N2762">
        <f>K2762/LCOH!$C$34</f>
        <v>28.901734104046245</v>
      </c>
    </row>
    <row r="2763" spans="1:14" x14ac:dyDescent="0.35">
      <c r="A2763">
        <f>'Profilo fotovoltaico'!B2765*LCOH!$C$20</f>
        <v>0</v>
      </c>
      <c r="B2763">
        <f>'Profilo eolico'!B2765*LCOH!$C$21</f>
        <v>488.09999999999997</v>
      </c>
      <c r="C2763">
        <f>$P$35*'Profilo fotovoltaico'!B2765</f>
        <v>0</v>
      </c>
      <c r="D2763">
        <f>$Q$37*'Profilo eolico'!B2765</f>
        <v>2847.8852920115078</v>
      </c>
      <c r="E2763">
        <f>$P$39*'Profilo fotovoltaico'!B2765+'Approvvigionamento energia'!$Q$39*'Profilo eolico'!B2765</f>
        <v>2135.9139690086308</v>
      </c>
      <c r="F2763">
        <f>$P$41*'Profilo fotovoltaico'!B2765+'Approvvigionamento energia'!$Q$41*'Profilo eolico'!B2765</f>
        <v>1423.9426460057539</v>
      </c>
      <c r="G2763">
        <f>$P$43*'Profilo fotovoltaico'!B2765+'Approvvigionamento energia'!$Q$43*'Profilo eolico'!B2765</f>
        <v>711.97132300287694</v>
      </c>
      <c r="H2763">
        <f t="shared" si="86"/>
        <v>1138.4335154826958</v>
      </c>
      <c r="I2763">
        <f>IF(LCOH!$C$28=Menu!$A$1,'Approvvigionamento energia'!C2763,0)+IF(LCOH!$C$28=Menu!$A$2,'Approvvigionamento energia'!D2763,0)+IF(LCOH!$C$28=Menu!$A$3,'Approvvigionamento energia'!E2763,0)+IF(LCOH!$C$28=Menu!$A$4,'Approvvigionamento energia'!F2763,0)+IF(LCOH!$C$28=Menu!$A$5,'Approvvigionamento energia'!G2763,0)+IF(LCOH!$C$28=Menu!$A$6,'Approvvigionamento energia'!H2763,0)</f>
        <v>1423.9426460057539</v>
      </c>
      <c r="J2763">
        <f>'Approvvigionamento energia'!A2763+'Approvvigionamento energia'!B2763+'Approvvigionamento energia'!I2763</f>
        <v>1912.0426460057538</v>
      </c>
      <c r="K2763">
        <f>IF(MIN(LCOH!$C$18,J2763)&gt;=$P$48*LCOH!$C$18, MIN(LCOH!$C$18,J2763),0)</f>
        <v>1500</v>
      </c>
      <c r="L2763">
        <f t="shared" si="87"/>
        <v>412.0426460057538</v>
      </c>
      <c r="M2763">
        <f>K2763/LCOH!$C$18</f>
        <v>1</v>
      </c>
      <c r="N2763">
        <f>K2763/LCOH!$C$34</f>
        <v>28.901734104046245</v>
      </c>
    </row>
    <row r="2764" spans="1:14" x14ac:dyDescent="0.35">
      <c r="A2764">
        <f>'Profilo fotovoltaico'!B2766*LCOH!$C$20</f>
        <v>0</v>
      </c>
      <c r="B2764">
        <f>'Profilo eolico'!B2766*LCOH!$C$21</f>
        <v>460.6</v>
      </c>
      <c r="C2764">
        <f>$P$35*'Profilo fotovoltaico'!B2766</f>
        <v>0</v>
      </c>
      <c r="D2764">
        <f>$Q$37*'Profilo eolico'!B2766</f>
        <v>2687.4328324124167</v>
      </c>
      <c r="E2764">
        <f>$P$39*'Profilo fotovoltaico'!B2766+'Approvvigionamento energia'!$Q$39*'Profilo eolico'!B2766</f>
        <v>2015.5746243093122</v>
      </c>
      <c r="F2764">
        <f>$P$41*'Profilo fotovoltaico'!B2766+'Approvvigionamento energia'!$Q$41*'Profilo eolico'!B2766</f>
        <v>1343.7164162062084</v>
      </c>
      <c r="G2764">
        <f>$P$43*'Profilo fotovoltaico'!B2766+'Approvvigionamento energia'!$Q$43*'Profilo eolico'!B2766</f>
        <v>671.85820810310418</v>
      </c>
      <c r="H2764">
        <f t="shared" si="86"/>
        <v>1138.4335154826958</v>
      </c>
      <c r="I2764">
        <f>IF(LCOH!$C$28=Menu!$A$1,'Approvvigionamento energia'!C2764,0)+IF(LCOH!$C$28=Menu!$A$2,'Approvvigionamento energia'!D2764,0)+IF(LCOH!$C$28=Menu!$A$3,'Approvvigionamento energia'!E2764,0)+IF(LCOH!$C$28=Menu!$A$4,'Approvvigionamento energia'!F2764,0)+IF(LCOH!$C$28=Menu!$A$5,'Approvvigionamento energia'!G2764,0)+IF(LCOH!$C$28=Menu!$A$6,'Approvvigionamento energia'!H2764,0)</f>
        <v>1343.7164162062084</v>
      </c>
      <c r="J2764">
        <f>'Approvvigionamento energia'!A2764+'Approvvigionamento energia'!B2764+'Approvvigionamento energia'!I2764</f>
        <v>1804.3164162062085</v>
      </c>
      <c r="K2764">
        <f>IF(MIN(LCOH!$C$18,J2764)&gt;=$P$48*LCOH!$C$18, MIN(LCOH!$C$18,J2764),0)</f>
        <v>1500</v>
      </c>
      <c r="L2764">
        <f t="shared" si="87"/>
        <v>304.31641620620849</v>
      </c>
      <c r="M2764">
        <f>K2764/LCOH!$C$18</f>
        <v>1</v>
      </c>
      <c r="N2764">
        <f>K2764/LCOH!$C$34</f>
        <v>28.901734104046245</v>
      </c>
    </row>
    <row r="2765" spans="1:14" x14ac:dyDescent="0.35">
      <c r="A2765">
        <f>'Profilo fotovoltaico'!B2767*LCOH!$C$20</f>
        <v>0</v>
      </c>
      <c r="B2765">
        <f>'Profilo eolico'!B2767*LCOH!$C$21</f>
        <v>424.5</v>
      </c>
      <c r="C2765">
        <f>$P$35*'Profilo fotovoltaico'!B2767</f>
        <v>0</v>
      </c>
      <c r="D2765">
        <f>$Q$37*'Profilo eolico'!B2767</f>
        <v>2476.8025127205183</v>
      </c>
      <c r="E2765">
        <f>$P$39*'Profilo fotovoltaico'!B2767+'Approvvigionamento energia'!$Q$39*'Profilo eolico'!B2767</f>
        <v>1857.6018845403887</v>
      </c>
      <c r="F2765">
        <f>$P$41*'Profilo fotovoltaico'!B2767+'Approvvigionamento energia'!$Q$41*'Profilo eolico'!B2767</f>
        <v>1238.4012563602591</v>
      </c>
      <c r="G2765">
        <f>$P$43*'Profilo fotovoltaico'!B2767+'Approvvigionamento energia'!$Q$43*'Profilo eolico'!B2767</f>
        <v>619.20062818012957</v>
      </c>
      <c r="H2765">
        <f t="shared" si="86"/>
        <v>1138.4335154826958</v>
      </c>
      <c r="I2765">
        <f>IF(LCOH!$C$28=Menu!$A$1,'Approvvigionamento energia'!C2765,0)+IF(LCOH!$C$28=Menu!$A$2,'Approvvigionamento energia'!D2765,0)+IF(LCOH!$C$28=Menu!$A$3,'Approvvigionamento energia'!E2765,0)+IF(LCOH!$C$28=Menu!$A$4,'Approvvigionamento energia'!F2765,0)+IF(LCOH!$C$28=Menu!$A$5,'Approvvigionamento energia'!G2765,0)+IF(LCOH!$C$28=Menu!$A$6,'Approvvigionamento energia'!H2765,0)</f>
        <v>1238.4012563602591</v>
      </c>
      <c r="J2765">
        <f>'Approvvigionamento energia'!A2765+'Approvvigionamento energia'!B2765+'Approvvigionamento energia'!I2765</f>
        <v>1662.9012563602591</v>
      </c>
      <c r="K2765">
        <f>IF(MIN(LCOH!$C$18,J2765)&gt;=$P$48*LCOH!$C$18, MIN(LCOH!$C$18,J2765),0)</f>
        <v>1500</v>
      </c>
      <c r="L2765">
        <f t="shared" si="87"/>
        <v>162.90125636025914</v>
      </c>
      <c r="M2765">
        <f>K2765/LCOH!$C$18</f>
        <v>1</v>
      </c>
      <c r="N2765">
        <f>K2765/LCOH!$C$34</f>
        <v>28.901734104046245</v>
      </c>
    </row>
    <row r="2766" spans="1:14" x14ac:dyDescent="0.35">
      <c r="A2766">
        <f>'Profilo fotovoltaico'!B2768*LCOH!$C$20</f>
        <v>5</v>
      </c>
      <c r="B2766">
        <f>'Profilo eolico'!B2768*LCOH!$C$21</f>
        <v>394.3</v>
      </c>
      <c r="C2766">
        <f>$P$35*'Profilo fotovoltaico'!B2768</f>
        <v>36.773060938110326</v>
      </c>
      <c r="D2766">
        <f>$Q$37*'Profilo eolico'!B2768</f>
        <v>2300.5965389062435</v>
      </c>
      <c r="E2766">
        <f>$P$39*'Profilo fotovoltaico'!B2768+'Approvvigionamento energia'!$Q$39*'Profilo eolico'!B2768</f>
        <v>1734.6406694142102</v>
      </c>
      <c r="F2766">
        <f>$P$41*'Profilo fotovoltaico'!B2768+'Approvvigionamento energia'!$Q$41*'Profilo eolico'!B2768</f>
        <v>1168.6847999221768</v>
      </c>
      <c r="G2766">
        <f>$P$43*'Profilo fotovoltaico'!B2768+'Approvvigionamento energia'!$Q$43*'Profilo eolico'!B2768</f>
        <v>602.72893043014358</v>
      </c>
      <c r="H2766">
        <f t="shared" si="86"/>
        <v>1138.4335154826958</v>
      </c>
      <c r="I2766">
        <f>IF(LCOH!$C$28=Menu!$A$1,'Approvvigionamento energia'!C2766,0)+IF(LCOH!$C$28=Menu!$A$2,'Approvvigionamento energia'!D2766,0)+IF(LCOH!$C$28=Menu!$A$3,'Approvvigionamento energia'!E2766,0)+IF(LCOH!$C$28=Menu!$A$4,'Approvvigionamento energia'!F2766,0)+IF(LCOH!$C$28=Menu!$A$5,'Approvvigionamento energia'!G2766,0)+IF(LCOH!$C$28=Menu!$A$6,'Approvvigionamento energia'!H2766,0)</f>
        <v>1168.6847999221768</v>
      </c>
      <c r="J2766">
        <f>'Approvvigionamento energia'!A2766+'Approvvigionamento energia'!B2766+'Approvvigionamento energia'!I2766</f>
        <v>1567.9847999221768</v>
      </c>
      <c r="K2766">
        <f>IF(MIN(LCOH!$C$18,J2766)&gt;=$P$48*LCOH!$C$18, MIN(LCOH!$C$18,J2766),0)</f>
        <v>1500</v>
      </c>
      <c r="L2766">
        <f t="shared" si="87"/>
        <v>67.984799922176762</v>
      </c>
      <c r="M2766">
        <f>K2766/LCOH!$C$18</f>
        <v>1</v>
      </c>
      <c r="N2766">
        <f>K2766/LCOH!$C$34</f>
        <v>28.901734104046245</v>
      </c>
    </row>
    <row r="2767" spans="1:14" x14ac:dyDescent="0.35">
      <c r="A2767">
        <f>'Profilo fotovoltaico'!B2769*LCOH!$C$20</f>
        <v>82</v>
      </c>
      <c r="B2767">
        <f>'Profilo eolico'!B2769*LCOH!$C$21</f>
        <v>389.2</v>
      </c>
      <c r="C2767">
        <f>$P$35*'Profilo fotovoltaico'!B2769</f>
        <v>603.07819938500938</v>
      </c>
      <c r="D2767">
        <f>$Q$37*'Profilo eolico'!B2769</f>
        <v>2270.8399009442301</v>
      </c>
      <c r="E2767">
        <f>$P$39*'Profilo fotovoltaico'!B2769+'Approvvigionamento energia'!$Q$39*'Profilo eolico'!B2769</f>
        <v>1853.899475554425</v>
      </c>
      <c r="F2767">
        <f>$P$41*'Profilo fotovoltaico'!B2769+'Approvvigionamento energia'!$Q$41*'Profilo eolico'!B2769</f>
        <v>1436.9590501646198</v>
      </c>
      <c r="G2767">
        <f>$P$43*'Profilo fotovoltaico'!B2769+'Approvvigionamento energia'!$Q$43*'Profilo eolico'!B2769</f>
        <v>1020.0186247748145</v>
      </c>
      <c r="H2767">
        <f t="shared" si="86"/>
        <v>1138.4335154826958</v>
      </c>
      <c r="I2767">
        <f>IF(LCOH!$C$28=Menu!$A$1,'Approvvigionamento energia'!C2767,0)+IF(LCOH!$C$28=Menu!$A$2,'Approvvigionamento energia'!D2767,0)+IF(LCOH!$C$28=Menu!$A$3,'Approvvigionamento energia'!E2767,0)+IF(LCOH!$C$28=Menu!$A$4,'Approvvigionamento energia'!F2767,0)+IF(LCOH!$C$28=Menu!$A$5,'Approvvigionamento energia'!G2767,0)+IF(LCOH!$C$28=Menu!$A$6,'Approvvigionamento energia'!H2767,0)</f>
        <v>1436.9590501646198</v>
      </c>
      <c r="J2767">
        <f>'Approvvigionamento energia'!A2767+'Approvvigionamento energia'!B2767+'Approvvigionamento energia'!I2767</f>
        <v>1908.1590501646199</v>
      </c>
      <c r="K2767">
        <f>IF(MIN(LCOH!$C$18,J2767)&gt;=$P$48*LCOH!$C$18, MIN(LCOH!$C$18,J2767),0)</f>
        <v>1500</v>
      </c>
      <c r="L2767">
        <f t="shared" si="87"/>
        <v>408.15905016461988</v>
      </c>
      <c r="M2767">
        <f>K2767/LCOH!$C$18</f>
        <v>1</v>
      </c>
      <c r="N2767">
        <f>K2767/LCOH!$C$34</f>
        <v>28.901734104046245</v>
      </c>
    </row>
    <row r="2768" spans="1:14" x14ac:dyDescent="0.35">
      <c r="A2768">
        <f>'Profilo fotovoltaico'!B2770*LCOH!$C$20</f>
        <v>216</v>
      </c>
      <c r="B2768">
        <f>'Profilo eolico'!B2770*LCOH!$C$21</f>
        <v>431.3</v>
      </c>
      <c r="C2768">
        <f>$P$35*'Profilo fotovoltaico'!B2770</f>
        <v>1588.5962325263661</v>
      </c>
      <c r="D2768">
        <f>$Q$37*'Profilo eolico'!B2770</f>
        <v>2516.478030003203</v>
      </c>
      <c r="E2768">
        <f>$P$39*'Profilo fotovoltaico'!B2770+'Approvvigionamento energia'!$Q$39*'Profilo eolico'!B2770</f>
        <v>2284.5075806339937</v>
      </c>
      <c r="F2768">
        <f>$P$41*'Profilo fotovoltaico'!B2770+'Approvvigionamento energia'!$Q$41*'Profilo eolico'!B2770</f>
        <v>2052.5371312647844</v>
      </c>
      <c r="G2768">
        <f>$P$43*'Profilo fotovoltaico'!B2770+'Approvvigionamento energia'!$Q$43*'Profilo eolico'!B2770</f>
        <v>1820.5666818955751</v>
      </c>
      <c r="H2768">
        <f t="shared" si="86"/>
        <v>1138.4335154826958</v>
      </c>
      <c r="I2768">
        <f>IF(LCOH!$C$28=Menu!$A$1,'Approvvigionamento energia'!C2768,0)+IF(LCOH!$C$28=Menu!$A$2,'Approvvigionamento energia'!D2768,0)+IF(LCOH!$C$28=Menu!$A$3,'Approvvigionamento energia'!E2768,0)+IF(LCOH!$C$28=Menu!$A$4,'Approvvigionamento energia'!F2768,0)+IF(LCOH!$C$28=Menu!$A$5,'Approvvigionamento energia'!G2768,0)+IF(LCOH!$C$28=Menu!$A$6,'Approvvigionamento energia'!H2768,0)</f>
        <v>2052.5371312647844</v>
      </c>
      <c r="J2768">
        <f>'Approvvigionamento energia'!A2768+'Approvvigionamento energia'!B2768+'Approvvigionamento energia'!I2768</f>
        <v>2699.8371312647841</v>
      </c>
      <c r="K2768">
        <f>IF(MIN(LCOH!$C$18,J2768)&gt;=$P$48*LCOH!$C$18, MIN(LCOH!$C$18,J2768),0)</f>
        <v>1500</v>
      </c>
      <c r="L2768">
        <f t="shared" si="87"/>
        <v>1199.8371312647841</v>
      </c>
      <c r="M2768">
        <f>K2768/LCOH!$C$18</f>
        <v>1</v>
      </c>
      <c r="N2768">
        <f>K2768/LCOH!$C$34</f>
        <v>28.901734104046245</v>
      </c>
    </row>
    <row r="2769" spans="1:14" x14ac:dyDescent="0.35">
      <c r="A2769">
        <f>'Profilo fotovoltaico'!B2771*LCOH!$C$20</f>
        <v>364</v>
      </c>
      <c r="B2769">
        <f>'Profilo eolico'!B2771*LCOH!$C$21</f>
        <v>461.2</v>
      </c>
      <c r="C2769">
        <f>$P$35*'Profilo fotovoltaico'!B2771</f>
        <v>2677.0788362944318</v>
      </c>
      <c r="D2769">
        <f>$Q$37*'Profilo eolico'!B2771</f>
        <v>2690.9336133491238</v>
      </c>
      <c r="E2769">
        <f>$P$39*'Profilo fotovoltaico'!B2771+'Approvvigionamento energia'!$Q$39*'Profilo eolico'!B2771</f>
        <v>2687.4699190854508</v>
      </c>
      <c r="F2769">
        <f>$P$41*'Profilo fotovoltaico'!B2771+'Approvvigionamento energia'!$Q$41*'Profilo eolico'!B2771</f>
        <v>2684.0062248217778</v>
      </c>
      <c r="G2769">
        <f>$P$43*'Profilo fotovoltaico'!B2771+'Approvvigionamento energia'!$Q$43*'Profilo eolico'!B2771</f>
        <v>2680.5425305581048</v>
      </c>
      <c r="H2769">
        <f t="shared" si="86"/>
        <v>1138.4335154826958</v>
      </c>
      <c r="I2769">
        <f>IF(LCOH!$C$28=Menu!$A$1,'Approvvigionamento energia'!C2769,0)+IF(LCOH!$C$28=Menu!$A$2,'Approvvigionamento energia'!D2769,0)+IF(LCOH!$C$28=Menu!$A$3,'Approvvigionamento energia'!E2769,0)+IF(LCOH!$C$28=Menu!$A$4,'Approvvigionamento energia'!F2769,0)+IF(LCOH!$C$28=Menu!$A$5,'Approvvigionamento energia'!G2769,0)+IF(LCOH!$C$28=Menu!$A$6,'Approvvigionamento energia'!H2769,0)</f>
        <v>2684.0062248217778</v>
      </c>
      <c r="J2769">
        <f>'Approvvigionamento energia'!A2769+'Approvvigionamento energia'!B2769+'Approvvigionamento energia'!I2769</f>
        <v>3509.2062248217781</v>
      </c>
      <c r="K2769">
        <f>IF(MIN(LCOH!$C$18,J2769)&gt;=$P$48*LCOH!$C$18, MIN(LCOH!$C$18,J2769),0)</f>
        <v>1500</v>
      </c>
      <c r="L2769">
        <f t="shared" si="87"/>
        <v>2009.2062248217781</v>
      </c>
      <c r="M2769">
        <f>K2769/LCOH!$C$18</f>
        <v>1</v>
      </c>
      <c r="N2769">
        <f>K2769/LCOH!$C$34</f>
        <v>28.901734104046245</v>
      </c>
    </row>
    <row r="2770" spans="1:14" x14ac:dyDescent="0.35">
      <c r="A2770">
        <f>'Profilo fotovoltaico'!B2772*LCOH!$C$20</f>
        <v>482</v>
      </c>
      <c r="B2770">
        <f>'Profilo eolico'!B2772*LCOH!$C$21</f>
        <v>490.4</v>
      </c>
      <c r="C2770">
        <f>$P$35*'Profilo fotovoltaico'!B2772</f>
        <v>3544.9230744338352</v>
      </c>
      <c r="D2770">
        <f>$Q$37*'Profilo eolico'!B2772</f>
        <v>2861.3049522688862</v>
      </c>
      <c r="E2770">
        <f>$P$39*'Profilo fotovoltaico'!B2772+'Approvvigionamento energia'!$Q$39*'Profilo eolico'!B2772</f>
        <v>3032.2094828101235</v>
      </c>
      <c r="F2770">
        <f>$P$41*'Profilo fotovoltaico'!B2772+'Approvvigionamento energia'!$Q$41*'Profilo eolico'!B2772</f>
        <v>3203.1140133513609</v>
      </c>
      <c r="G2770">
        <f>$P$43*'Profilo fotovoltaico'!B2772+'Approvvigionamento energia'!$Q$43*'Profilo eolico'!B2772</f>
        <v>3374.0185438925982</v>
      </c>
      <c r="H2770">
        <f t="shared" si="86"/>
        <v>1138.4335154826958</v>
      </c>
      <c r="I2770">
        <f>IF(LCOH!$C$28=Menu!$A$1,'Approvvigionamento energia'!C2770,0)+IF(LCOH!$C$28=Menu!$A$2,'Approvvigionamento energia'!D2770,0)+IF(LCOH!$C$28=Menu!$A$3,'Approvvigionamento energia'!E2770,0)+IF(LCOH!$C$28=Menu!$A$4,'Approvvigionamento energia'!F2770,0)+IF(LCOH!$C$28=Menu!$A$5,'Approvvigionamento energia'!G2770,0)+IF(LCOH!$C$28=Menu!$A$6,'Approvvigionamento energia'!H2770,0)</f>
        <v>3203.1140133513609</v>
      </c>
      <c r="J2770">
        <f>'Approvvigionamento energia'!A2770+'Approvvigionamento energia'!B2770+'Approvvigionamento energia'!I2770</f>
        <v>4175.5140133513605</v>
      </c>
      <c r="K2770">
        <f>IF(MIN(LCOH!$C$18,J2770)&gt;=$P$48*LCOH!$C$18, MIN(LCOH!$C$18,J2770),0)</f>
        <v>1500</v>
      </c>
      <c r="L2770">
        <f t="shared" si="87"/>
        <v>2675.5140133513605</v>
      </c>
      <c r="M2770">
        <f>K2770/LCOH!$C$18</f>
        <v>1</v>
      </c>
      <c r="N2770">
        <f>K2770/LCOH!$C$34</f>
        <v>28.901734104046245</v>
      </c>
    </row>
    <row r="2771" spans="1:14" x14ac:dyDescent="0.35">
      <c r="A2771">
        <f>'Profilo fotovoltaico'!B2773*LCOH!$C$20</f>
        <v>558</v>
      </c>
      <c r="B2771">
        <f>'Profilo eolico'!B2773*LCOH!$C$21</f>
        <v>528.29999999999995</v>
      </c>
      <c r="C2771">
        <f>$P$35*'Profilo fotovoltaico'!B2773</f>
        <v>4103.8736006931131</v>
      </c>
      <c r="D2771">
        <f>$Q$37*'Profilo eolico'!B2773</f>
        <v>3082.4376147709067</v>
      </c>
      <c r="E2771">
        <f>$P$39*'Profilo fotovoltaico'!B2773+'Approvvigionamento energia'!$Q$39*'Profilo eolico'!B2773</f>
        <v>3337.7966112514578</v>
      </c>
      <c r="F2771">
        <f>$P$41*'Profilo fotovoltaico'!B2773+'Approvvigionamento energia'!$Q$41*'Profilo eolico'!B2773</f>
        <v>3593.1556077320101</v>
      </c>
      <c r="G2771">
        <f>$P$43*'Profilo fotovoltaico'!B2773+'Approvvigionamento energia'!$Q$43*'Profilo eolico'!B2773</f>
        <v>3848.5146042125612</v>
      </c>
      <c r="H2771">
        <f t="shared" si="86"/>
        <v>1138.4335154826958</v>
      </c>
      <c r="I2771">
        <f>IF(LCOH!$C$28=Menu!$A$1,'Approvvigionamento energia'!C2771,0)+IF(LCOH!$C$28=Menu!$A$2,'Approvvigionamento energia'!D2771,0)+IF(LCOH!$C$28=Menu!$A$3,'Approvvigionamento energia'!E2771,0)+IF(LCOH!$C$28=Menu!$A$4,'Approvvigionamento energia'!F2771,0)+IF(LCOH!$C$28=Menu!$A$5,'Approvvigionamento energia'!G2771,0)+IF(LCOH!$C$28=Menu!$A$6,'Approvvigionamento energia'!H2771,0)</f>
        <v>3593.1556077320101</v>
      </c>
      <c r="J2771">
        <f>'Approvvigionamento energia'!A2771+'Approvvigionamento energia'!B2771+'Approvvigionamento energia'!I2771</f>
        <v>4679.4556077320103</v>
      </c>
      <c r="K2771">
        <f>IF(MIN(LCOH!$C$18,J2771)&gt;=$P$48*LCOH!$C$18, MIN(LCOH!$C$18,J2771),0)</f>
        <v>1500</v>
      </c>
      <c r="L2771">
        <f t="shared" si="87"/>
        <v>3179.4556077320103</v>
      </c>
      <c r="M2771">
        <f>K2771/LCOH!$C$18</f>
        <v>1</v>
      </c>
      <c r="N2771">
        <f>K2771/LCOH!$C$34</f>
        <v>28.901734104046245</v>
      </c>
    </row>
    <row r="2772" spans="1:14" x14ac:dyDescent="0.35">
      <c r="A2772">
        <f>'Profilo fotovoltaico'!B2774*LCOH!$C$20</f>
        <v>607</v>
      </c>
      <c r="B2772">
        <f>'Profilo eolico'!B2774*LCOH!$C$21</f>
        <v>581.79999999999995</v>
      </c>
      <c r="C2772">
        <f>$P$35*'Profilo fotovoltaico'!B2774</f>
        <v>4464.2495978865936</v>
      </c>
      <c r="D2772">
        <f>$Q$37*'Profilo eolico'!B2774</f>
        <v>3394.5905816273207</v>
      </c>
      <c r="E2772">
        <f>$P$39*'Profilo fotovoltaico'!B2774+'Approvvigionamento energia'!$Q$39*'Profilo eolico'!B2774</f>
        <v>3662.0053356921385</v>
      </c>
      <c r="F2772">
        <f>$P$41*'Profilo fotovoltaico'!B2774+'Approvvigionamento energia'!$Q$41*'Profilo eolico'!B2774</f>
        <v>3929.4200897569572</v>
      </c>
      <c r="G2772">
        <f>$P$43*'Profilo fotovoltaico'!B2774+'Approvvigionamento energia'!$Q$43*'Profilo eolico'!B2774</f>
        <v>4196.8348438217754</v>
      </c>
      <c r="H2772">
        <f t="shared" si="86"/>
        <v>1138.4335154826958</v>
      </c>
      <c r="I2772">
        <f>IF(LCOH!$C$28=Menu!$A$1,'Approvvigionamento energia'!C2772,0)+IF(LCOH!$C$28=Menu!$A$2,'Approvvigionamento energia'!D2772,0)+IF(LCOH!$C$28=Menu!$A$3,'Approvvigionamento energia'!E2772,0)+IF(LCOH!$C$28=Menu!$A$4,'Approvvigionamento energia'!F2772,0)+IF(LCOH!$C$28=Menu!$A$5,'Approvvigionamento energia'!G2772,0)+IF(LCOH!$C$28=Menu!$A$6,'Approvvigionamento energia'!H2772,0)</f>
        <v>3929.4200897569572</v>
      </c>
      <c r="J2772">
        <f>'Approvvigionamento energia'!A2772+'Approvvigionamento energia'!B2772+'Approvvigionamento energia'!I2772</f>
        <v>5118.2200897569573</v>
      </c>
      <c r="K2772">
        <f>IF(MIN(LCOH!$C$18,J2772)&gt;=$P$48*LCOH!$C$18, MIN(LCOH!$C$18,J2772),0)</f>
        <v>1500</v>
      </c>
      <c r="L2772">
        <f t="shared" si="87"/>
        <v>3618.2200897569573</v>
      </c>
      <c r="M2772">
        <f>K2772/LCOH!$C$18</f>
        <v>1</v>
      </c>
      <c r="N2772">
        <f>K2772/LCOH!$C$34</f>
        <v>28.901734104046245</v>
      </c>
    </row>
    <row r="2773" spans="1:14" x14ac:dyDescent="0.35">
      <c r="A2773">
        <f>'Profilo fotovoltaico'!B2775*LCOH!$C$20</f>
        <v>609</v>
      </c>
      <c r="B2773">
        <f>'Profilo eolico'!B2775*LCOH!$C$21</f>
        <v>643.59999999999991</v>
      </c>
      <c r="C2773">
        <f>$P$35*'Profilo fotovoltaico'!B2775</f>
        <v>4478.9588222618377</v>
      </c>
      <c r="D2773">
        <f>$Q$37*'Profilo eolico'!B2775</f>
        <v>3755.1710181081876</v>
      </c>
      <c r="E2773">
        <f>$P$39*'Profilo fotovoltaico'!B2775+'Approvvigionamento energia'!$Q$39*'Profilo eolico'!B2775</f>
        <v>3936.1179691465995</v>
      </c>
      <c r="F2773">
        <f>$P$41*'Profilo fotovoltaico'!B2775+'Approvvigionamento energia'!$Q$41*'Profilo eolico'!B2775</f>
        <v>4117.0649201850129</v>
      </c>
      <c r="G2773">
        <f>$P$43*'Profilo fotovoltaico'!B2775+'Approvvigionamento energia'!$Q$43*'Profilo eolico'!B2775</f>
        <v>4298.0118712234253</v>
      </c>
      <c r="H2773">
        <f t="shared" si="86"/>
        <v>1138.4335154826958</v>
      </c>
      <c r="I2773">
        <f>IF(LCOH!$C$28=Menu!$A$1,'Approvvigionamento energia'!C2773,0)+IF(LCOH!$C$28=Menu!$A$2,'Approvvigionamento energia'!D2773,0)+IF(LCOH!$C$28=Menu!$A$3,'Approvvigionamento energia'!E2773,0)+IF(LCOH!$C$28=Menu!$A$4,'Approvvigionamento energia'!F2773,0)+IF(LCOH!$C$28=Menu!$A$5,'Approvvigionamento energia'!G2773,0)+IF(LCOH!$C$28=Menu!$A$6,'Approvvigionamento energia'!H2773,0)</f>
        <v>4117.0649201850129</v>
      </c>
      <c r="J2773">
        <f>'Approvvigionamento energia'!A2773+'Approvvigionamento energia'!B2773+'Approvvigionamento energia'!I2773</f>
        <v>5369.6649201850123</v>
      </c>
      <c r="K2773">
        <f>IF(MIN(LCOH!$C$18,J2773)&gt;=$P$48*LCOH!$C$18, MIN(LCOH!$C$18,J2773),0)</f>
        <v>1500</v>
      </c>
      <c r="L2773">
        <f t="shared" si="87"/>
        <v>3869.6649201850123</v>
      </c>
      <c r="M2773">
        <f>K2773/LCOH!$C$18</f>
        <v>1</v>
      </c>
      <c r="N2773">
        <f>K2773/LCOH!$C$34</f>
        <v>28.901734104046245</v>
      </c>
    </row>
    <row r="2774" spans="1:14" x14ac:dyDescent="0.35">
      <c r="A2774">
        <f>'Profilo fotovoltaico'!B2776*LCOH!$C$20</f>
        <v>580</v>
      </c>
      <c r="B2774">
        <f>'Profilo eolico'!B2776*LCOH!$C$21</f>
        <v>691.9</v>
      </c>
      <c r="C2774">
        <f>$P$35*'Profilo fotovoltaico'!B2776</f>
        <v>4265.6750688207976</v>
      </c>
      <c r="D2774">
        <f>$Q$37*'Profilo eolico'!B2776</f>
        <v>4036.9838835131368</v>
      </c>
      <c r="E2774">
        <f>$P$39*'Profilo fotovoltaico'!B2776+'Approvvigionamento energia'!$Q$39*'Profilo eolico'!B2776</f>
        <v>4094.1566798400518</v>
      </c>
      <c r="F2774">
        <f>$P$41*'Profilo fotovoltaico'!B2776+'Approvvigionamento energia'!$Q$41*'Profilo eolico'!B2776</f>
        <v>4151.3294761669677</v>
      </c>
      <c r="G2774">
        <f>$P$43*'Profilo fotovoltaico'!B2776+'Approvvigionamento energia'!$Q$43*'Profilo eolico'!B2776</f>
        <v>4208.5022724938826</v>
      </c>
      <c r="H2774">
        <f t="shared" si="86"/>
        <v>1138.4335154826958</v>
      </c>
      <c r="I2774">
        <f>IF(LCOH!$C$28=Menu!$A$1,'Approvvigionamento energia'!C2774,0)+IF(LCOH!$C$28=Menu!$A$2,'Approvvigionamento energia'!D2774,0)+IF(LCOH!$C$28=Menu!$A$3,'Approvvigionamento energia'!E2774,0)+IF(LCOH!$C$28=Menu!$A$4,'Approvvigionamento energia'!F2774,0)+IF(LCOH!$C$28=Menu!$A$5,'Approvvigionamento energia'!G2774,0)+IF(LCOH!$C$28=Menu!$A$6,'Approvvigionamento energia'!H2774,0)</f>
        <v>4151.3294761669677</v>
      </c>
      <c r="J2774">
        <f>'Approvvigionamento energia'!A2774+'Approvvigionamento energia'!B2774+'Approvvigionamento energia'!I2774</f>
        <v>5423.2294761669673</v>
      </c>
      <c r="K2774">
        <f>IF(MIN(LCOH!$C$18,J2774)&gt;=$P$48*LCOH!$C$18, MIN(LCOH!$C$18,J2774),0)</f>
        <v>1500</v>
      </c>
      <c r="L2774">
        <f t="shared" si="87"/>
        <v>3923.2294761669673</v>
      </c>
      <c r="M2774">
        <f>K2774/LCOH!$C$18</f>
        <v>1</v>
      </c>
      <c r="N2774">
        <f>K2774/LCOH!$C$34</f>
        <v>28.901734104046245</v>
      </c>
    </row>
    <row r="2775" spans="1:14" x14ac:dyDescent="0.35">
      <c r="A2775">
        <f>'Profilo fotovoltaico'!B2777*LCOH!$C$20</f>
        <v>523</v>
      </c>
      <c r="B2775">
        <f>'Profilo eolico'!B2777*LCOH!$C$21</f>
        <v>725.3</v>
      </c>
      <c r="C2775">
        <f>$P$35*'Profilo fotovoltaico'!B2777</f>
        <v>3846.46217412634</v>
      </c>
      <c r="D2775">
        <f>$Q$37*'Profilo eolico'!B2777</f>
        <v>4231.860688989851</v>
      </c>
      <c r="E2775">
        <f>$P$39*'Profilo fotovoltaico'!B2777+'Approvvigionamento energia'!$Q$39*'Profilo eolico'!B2777</f>
        <v>4135.5110602739733</v>
      </c>
      <c r="F2775">
        <f>$P$41*'Profilo fotovoltaico'!B2777+'Approvvigionamento energia'!$Q$41*'Profilo eolico'!B2777</f>
        <v>4039.1614315580955</v>
      </c>
      <c r="G2775">
        <f>$P$43*'Profilo fotovoltaico'!B2777+'Approvvigionamento energia'!$Q$43*'Profilo eolico'!B2777</f>
        <v>3942.8118028422182</v>
      </c>
      <c r="H2775">
        <f t="shared" si="86"/>
        <v>1138.4335154826958</v>
      </c>
      <c r="I2775">
        <f>IF(LCOH!$C$28=Menu!$A$1,'Approvvigionamento energia'!C2775,0)+IF(LCOH!$C$28=Menu!$A$2,'Approvvigionamento energia'!D2775,0)+IF(LCOH!$C$28=Menu!$A$3,'Approvvigionamento energia'!E2775,0)+IF(LCOH!$C$28=Menu!$A$4,'Approvvigionamento energia'!F2775,0)+IF(LCOH!$C$28=Menu!$A$5,'Approvvigionamento energia'!G2775,0)+IF(LCOH!$C$28=Menu!$A$6,'Approvvigionamento energia'!H2775,0)</f>
        <v>4039.1614315580955</v>
      </c>
      <c r="J2775">
        <f>'Approvvigionamento energia'!A2775+'Approvvigionamento energia'!B2775+'Approvvigionamento energia'!I2775</f>
        <v>5287.4614315580957</v>
      </c>
      <c r="K2775">
        <f>IF(MIN(LCOH!$C$18,J2775)&gt;=$P$48*LCOH!$C$18, MIN(LCOH!$C$18,J2775),0)</f>
        <v>1500</v>
      </c>
      <c r="L2775">
        <f t="shared" si="87"/>
        <v>3787.4614315580957</v>
      </c>
      <c r="M2775">
        <f>K2775/LCOH!$C$18</f>
        <v>1</v>
      </c>
      <c r="N2775">
        <f>K2775/LCOH!$C$34</f>
        <v>28.901734104046245</v>
      </c>
    </row>
    <row r="2776" spans="1:14" x14ac:dyDescent="0.35">
      <c r="A2776">
        <f>'Profilo fotovoltaico'!B2778*LCOH!$C$20</f>
        <v>435</v>
      </c>
      <c r="B2776">
        <f>'Profilo eolico'!B2778*LCOH!$C$21</f>
        <v>742.7</v>
      </c>
      <c r="C2776">
        <f>$P$35*'Profilo fotovoltaico'!B2778</f>
        <v>3199.2563016155982</v>
      </c>
      <c r="D2776">
        <f>$Q$37*'Profilo eolico'!B2778</f>
        <v>4333.3833361543675</v>
      </c>
      <c r="E2776">
        <f>$P$39*'Profilo fotovoltaico'!B2778+'Approvvigionamento energia'!$Q$39*'Profilo eolico'!B2778</f>
        <v>4049.8515775196752</v>
      </c>
      <c r="F2776">
        <f>$P$41*'Profilo fotovoltaico'!B2778+'Approvvigionamento energia'!$Q$41*'Profilo eolico'!B2778</f>
        <v>3766.3198188849829</v>
      </c>
      <c r="G2776">
        <f>$P$43*'Profilo fotovoltaico'!B2778+'Approvvigionamento energia'!$Q$43*'Profilo eolico'!B2778</f>
        <v>3482.7880602502905</v>
      </c>
      <c r="H2776">
        <f t="shared" si="86"/>
        <v>1138.4335154826958</v>
      </c>
      <c r="I2776">
        <f>IF(LCOH!$C$28=Menu!$A$1,'Approvvigionamento energia'!C2776,0)+IF(LCOH!$C$28=Menu!$A$2,'Approvvigionamento energia'!D2776,0)+IF(LCOH!$C$28=Menu!$A$3,'Approvvigionamento energia'!E2776,0)+IF(LCOH!$C$28=Menu!$A$4,'Approvvigionamento energia'!F2776,0)+IF(LCOH!$C$28=Menu!$A$5,'Approvvigionamento energia'!G2776,0)+IF(LCOH!$C$28=Menu!$A$6,'Approvvigionamento energia'!H2776,0)</f>
        <v>3766.3198188849829</v>
      </c>
      <c r="J2776">
        <f>'Approvvigionamento energia'!A2776+'Approvvigionamento energia'!B2776+'Approvvigionamento energia'!I2776</f>
        <v>4944.0198188849827</v>
      </c>
      <c r="K2776">
        <f>IF(MIN(LCOH!$C$18,J2776)&gt;=$P$48*LCOH!$C$18, MIN(LCOH!$C$18,J2776),0)</f>
        <v>1500</v>
      </c>
      <c r="L2776">
        <f t="shared" si="87"/>
        <v>3444.0198188849827</v>
      </c>
      <c r="M2776">
        <f>K2776/LCOH!$C$18</f>
        <v>1</v>
      </c>
      <c r="N2776">
        <f>K2776/LCOH!$C$34</f>
        <v>28.901734104046245</v>
      </c>
    </row>
    <row r="2777" spans="1:14" x14ac:dyDescent="0.35">
      <c r="A2777">
        <f>'Profilo fotovoltaico'!B2779*LCOH!$C$20</f>
        <v>319</v>
      </c>
      <c r="B2777">
        <f>'Profilo eolico'!B2779*LCOH!$C$21</f>
        <v>734.8</v>
      </c>
      <c r="C2777">
        <f>$P$35*'Profilo fotovoltaico'!B2779</f>
        <v>2346.1212878514389</v>
      </c>
      <c r="D2777">
        <f>$Q$37*'Profilo eolico'!B2779</f>
        <v>4287.2897204877199</v>
      </c>
      <c r="E2777">
        <f>$P$39*'Profilo fotovoltaico'!B2779+'Approvvigionamento energia'!$Q$39*'Profilo eolico'!B2779</f>
        <v>3801.9976123286497</v>
      </c>
      <c r="F2777">
        <f>$P$41*'Profilo fotovoltaico'!B2779+'Approvvigionamento energia'!$Q$41*'Profilo eolico'!B2779</f>
        <v>3316.7055041695794</v>
      </c>
      <c r="G2777">
        <f>$P$43*'Profilo fotovoltaico'!B2779+'Approvvigionamento energia'!$Q$43*'Profilo eolico'!B2779</f>
        <v>2831.4133960105091</v>
      </c>
      <c r="H2777">
        <f t="shared" si="86"/>
        <v>1138.4335154826958</v>
      </c>
      <c r="I2777">
        <f>IF(LCOH!$C$28=Menu!$A$1,'Approvvigionamento energia'!C2777,0)+IF(LCOH!$C$28=Menu!$A$2,'Approvvigionamento energia'!D2777,0)+IF(LCOH!$C$28=Menu!$A$3,'Approvvigionamento energia'!E2777,0)+IF(LCOH!$C$28=Menu!$A$4,'Approvvigionamento energia'!F2777,0)+IF(LCOH!$C$28=Menu!$A$5,'Approvvigionamento energia'!G2777,0)+IF(LCOH!$C$28=Menu!$A$6,'Approvvigionamento energia'!H2777,0)</f>
        <v>3316.7055041695794</v>
      </c>
      <c r="J2777">
        <f>'Approvvigionamento energia'!A2777+'Approvvigionamento energia'!B2777+'Approvvigionamento energia'!I2777</f>
        <v>4370.5055041695796</v>
      </c>
      <c r="K2777">
        <f>IF(MIN(LCOH!$C$18,J2777)&gt;=$P$48*LCOH!$C$18, MIN(LCOH!$C$18,J2777),0)</f>
        <v>1500</v>
      </c>
      <c r="L2777">
        <f t="shared" si="87"/>
        <v>2870.5055041695796</v>
      </c>
      <c r="M2777">
        <f>K2777/LCOH!$C$18</f>
        <v>1</v>
      </c>
      <c r="N2777">
        <f>K2777/LCOH!$C$34</f>
        <v>28.901734104046245</v>
      </c>
    </row>
    <row r="2778" spans="1:14" x14ac:dyDescent="0.35">
      <c r="A2778">
        <f>'Profilo fotovoltaico'!B2780*LCOH!$C$20</f>
        <v>175</v>
      </c>
      <c r="B2778">
        <f>'Profilo eolico'!B2780*LCOH!$C$21</f>
        <v>691.30000000000007</v>
      </c>
      <c r="C2778">
        <f>$P$35*'Profilo fotovoltaico'!B2780</f>
        <v>1287.0571328338613</v>
      </c>
      <c r="D2778">
        <f>$Q$37*'Profilo eolico'!B2780</f>
        <v>4033.4831025764297</v>
      </c>
      <c r="E2778">
        <f>$P$39*'Profilo fotovoltaico'!B2780+'Approvvigionamento energia'!$Q$39*'Profilo eolico'!B2780</f>
        <v>3346.8766101407873</v>
      </c>
      <c r="F2778">
        <f>$P$41*'Profilo fotovoltaico'!B2780+'Approvvigionamento energia'!$Q$41*'Profilo eolico'!B2780</f>
        <v>2660.2701177051454</v>
      </c>
      <c r="G2778">
        <f>$P$43*'Profilo fotovoltaico'!B2780+'Approvvigionamento energia'!$Q$43*'Profilo eolico'!B2780</f>
        <v>1973.6636252695034</v>
      </c>
      <c r="H2778">
        <f t="shared" si="86"/>
        <v>1138.4335154826958</v>
      </c>
      <c r="I2778">
        <f>IF(LCOH!$C$28=Menu!$A$1,'Approvvigionamento energia'!C2778,0)+IF(LCOH!$C$28=Menu!$A$2,'Approvvigionamento energia'!D2778,0)+IF(LCOH!$C$28=Menu!$A$3,'Approvvigionamento energia'!E2778,0)+IF(LCOH!$C$28=Menu!$A$4,'Approvvigionamento energia'!F2778,0)+IF(LCOH!$C$28=Menu!$A$5,'Approvvigionamento energia'!G2778,0)+IF(LCOH!$C$28=Menu!$A$6,'Approvvigionamento energia'!H2778,0)</f>
        <v>2660.2701177051454</v>
      </c>
      <c r="J2778">
        <f>'Approvvigionamento energia'!A2778+'Approvvigionamento energia'!B2778+'Approvvigionamento energia'!I2778</f>
        <v>3526.5701177051455</v>
      </c>
      <c r="K2778">
        <f>IF(MIN(LCOH!$C$18,J2778)&gt;=$P$48*LCOH!$C$18, MIN(LCOH!$C$18,J2778),0)</f>
        <v>1500</v>
      </c>
      <c r="L2778">
        <f t="shared" si="87"/>
        <v>2026.5701177051455</v>
      </c>
      <c r="M2778">
        <f>K2778/LCOH!$C$18</f>
        <v>1</v>
      </c>
      <c r="N2778">
        <f>K2778/LCOH!$C$34</f>
        <v>28.901734104046245</v>
      </c>
    </row>
    <row r="2779" spans="1:14" x14ac:dyDescent="0.35">
      <c r="A2779">
        <f>'Profilo fotovoltaico'!B2781*LCOH!$C$20</f>
        <v>45</v>
      </c>
      <c r="B2779">
        <f>'Profilo eolico'!B2781*LCOH!$C$21</f>
        <v>613.70000000000005</v>
      </c>
      <c r="C2779">
        <f>$P$35*'Profilo fotovoltaico'!B2781</f>
        <v>330.9575484429929</v>
      </c>
      <c r="D2779">
        <f>$Q$37*'Profilo eolico'!B2781</f>
        <v>3580.7154347622668</v>
      </c>
      <c r="E2779">
        <f>$P$39*'Profilo fotovoltaico'!B2781+'Approvvigionamento energia'!$Q$39*'Profilo eolico'!B2781</f>
        <v>2768.2759631824483</v>
      </c>
      <c r="F2779">
        <f>$P$41*'Profilo fotovoltaico'!B2781+'Approvvigionamento energia'!$Q$41*'Profilo eolico'!B2781</f>
        <v>1955.8364916026298</v>
      </c>
      <c r="G2779">
        <f>$P$43*'Profilo fotovoltaico'!B2781+'Approvvigionamento energia'!$Q$43*'Profilo eolico'!B2781</f>
        <v>1143.3970200228114</v>
      </c>
      <c r="H2779">
        <f t="shared" si="86"/>
        <v>1138.4335154826958</v>
      </c>
      <c r="I2779">
        <f>IF(LCOH!$C$28=Menu!$A$1,'Approvvigionamento energia'!C2779,0)+IF(LCOH!$C$28=Menu!$A$2,'Approvvigionamento energia'!D2779,0)+IF(LCOH!$C$28=Menu!$A$3,'Approvvigionamento energia'!E2779,0)+IF(LCOH!$C$28=Menu!$A$4,'Approvvigionamento energia'!F2779,0)+IF(LCOH!$C$28=Menu!$A$5,'Approvvigionamento energia'!G2779,0)+IF(LCOH!$C$28=Menu!$A$6,'Approvvigionamento energia'!H2779,0)</f>
        <v>1955.8364916026298</v>
      </c>
      <c r="J2779">
        <f>'Approvvigionamento energia'!A2779+'Approvvigionamento energia'!B2779+'Approvvigionamento energia'!I2779</f>
        <v>2614.5364916026301</v>
      </c>
      <c r="K2779">
        <f>IF(MIN(LCOH!$C$18,J2779)&gt;=$P$48*LCOH!$C$18, MIN(LCOH!$C$18,J2779),0)</f>
        <v>1500</v>
      </c>
      <c r="L2779">
        <f t="shared" si="87"/>
        <v>1114.5364916026301</v>
      </c>
      <c r="M2779">
        <f>K2779/LCOH!$C$18</f>
        <v>1</v>
      </c>
      <c r="N2779">
        <f>K2779/LCOH!$C$34</f>
        <v>28.901734104046245</v>
      </c>
    </row>
    <row r="2780" spans="1:14" x14ac:dyDescent="0.35">
      <c r="A2780">
        <f>'Profilo fotovoltaico'!B2782*LCOH!$C$20</f>
        <v>0</v>
      </c>
      <c r="B2780">
        <f>'Profilo eolico'!B2782*LCOH!$C$21</f>
        <v>549.29999999999995</v>
      </c>
      <c r="C2780">
        <f>$P$35*'Profilo fotovoltaico'!B2782</f>
        <v>0</v>
      </c>
      <c r="D2780">
        <f>$Q$37*'Profilo eolico'!B2782</f>
        <v>3204.9649475556675</v>
      </c>
      <c r="E2780">
        <f>$P$39*'Profilo fotovoltaico'!B2782+'Approvvigionamento energia'!$Q$39*'Profilo eolico'!B2782</f>
        <v>2403.7237106667503</v>
      </c>
      <c r="F2780">
        <f>$P$41*'Profilo fotovoltaico'!B2782+'Approvvigionamento energia'!$Q$41*'Profilo eolico'!B2782</f>
        <v>1602.4824737778338</v>
      </c>
      <c r="G2780">
        <f>$P$43*'Profilo fotovoltaico'!B2782+'Approvvigionamento energia'!$Q$43*'Profilo eolico'!B2782</f>
        <v>801.24123688891689</v>
      </c>
      <c r="H2780">
        <f t="shared" si="86"/>
        <v>1138.4335154826958</v>
      </c>
      <c r="I2780">
        <f>IF(LCOH!$C$28=Menu!$A$1,'Approvvigionamento energia'!C2780,0)+IF(LCOH!$C$28=Menu!$A$2,'Approvvigionamento energia'!D2780,0)+IF(LCOH!$C$28=Menu!$A$3,'Approvvigionamento energia'!E2780,0)+IF(LCOH!$C$28=Menu!$A$4,'Approvvigionamento energia'!F2780,0)+IF(LCOH!$C$28=Menu!$A$5,'Approvvigionamento energia'!G2780,0)+IF(LCOH!$C$28=Menu!$A$6,'Approvvigionamento energia'!H2780,0)</f>
        <v>1602.4824737778338</v>
      </c>
      <c r="J2780">
        <f>'Approvvigionamento energia'!A2780+'Approvvigionamento energia'!B2780+'Approvvigionamento energia'!I2780</f>
        <v>2151.7824737778337</v>
      </c>
      <c r="K2780">
        <f>IF(MIN(LCOH!$C$18,J2780)&gt;=$P$48*LCOH!$C$18, MIN(LCOH!$C$18,J2780),0)</f>
        <v>1500</v>
      </c>
      <c r="L2780">
        <f t="shared" si="87"/>
        <v>651.78247377783373</v>
      </c>
      <c r="M2780">
        <f>K2780/LCOH!$C$18</f>
        <v>1</v>
      </c>
      <c r="N2780">
        <f>K2780/LCOH!$C$34</f>
        <v>28.901734104046245</v>
      </c>
    </row>
    <row r="2781" spans="1:14" x14ac:dyDescent="0.35">
      <c r="A2781">
        <f>'Profilo fotovoltaico'!B2783*LCOH!$C$20</f>
        <v>0</v>
      </c>
      <c r="B2781">
        <f>'Profilo eolico'!B2783*LCOH!$C$21</f>
        <v>488.3</v>
      </c>
      <c r="C2781">
        <f>$P$35*'Profilo fotovoltaico'!B2783</f>
        <v>0</v>
      </c>
      <c r="D2781">
        <f>$Q$37*'Profilo eolico'!B2783</f>
        <v>2849.0522189904104</v>
      </c>
      <c r="E2781">
        <f>$P$39*'Profilo fotovoltaico'!B2783+'Approvvigionamento energia'!$Q$39*'Profilo eolico'!B2783</f>
        <v>2136.7891642428076</v>
      </c>
      <c r="F2781">
        <f>$P$41*'Profilo fotovoltaico'!B2783+'Approvvigionamento energia'!$Q$41*'Profilo eolico'!B2783</f>
        <v>1424.5261094952052</v>
      </c>
      <c r="G2781">
        <f>$P$43*'Profilo fotovoltaico'!B2783+'Approvvigionamento energia'!$Q$43*'Profilo eolico'!B2783</f>
        <v>712.26305474760261</v>
      </c>
      <c r="H2781">
        <f t="shared" si="86"/>
        <v>1138.4335154826958</v>
      </c>
      <c r="I2781">
        <f>IF(LCOH!$C$28=Menu!$A$1,'Approvvigionamento energia'!C2781,0)+IF(LCOH!$C$28=Menu!$A$2,'Approvvigionamento energia'!D2781,0)+IF(LCOH!$C$28=Menu!$A$3,'Approvvigionamento energia'!E2781,0)+IF(LCOH!$C$28=Menu!$A$4,'Approvvigionamento energia'!F2781,0)+IF(LCOH!$C$28=Menu!$A$5,'Approvvigionamento energia'!G2781,0)+IF(LCOH!$C$28=Menu!$A$6,'Approvvigionamento energia'!H2781,0)</f>
        <v>1424.5261094952052</v>
      </c>
      <c r="J2781">
        <f>'Approvvigionamento energia'!A2781+'Approvvigionamento energia'!B2781+'Approvvigionamento energia'!I2781</f>
        <v>1912.8261094952052</v>
      </c>
      <c r="K2781">
        <f>IF(MIN(LCOH!$C$18,J2781)&gt;=$P$48*LCOH!$C$18, MIN(LCOH!$C$18,J2781),0)</f>
        <v>1500</v>
      </c>
      <c r="L2781">
        <f t="shared" si="87"/>
        <v>412.82610949520517</v>
      </c>
      <c r="M2781">
        <f>K2781/LCOH!$C$18</f>
        <v>1</v>
      </c>
      <c r="N2781">
        <f>K2781/LCOH!$C$34</f>
        <v>28.901734104046245</v>
      </c>
    </row>
    <row r="2782" spans="1:14" x14ac:dyDescent="0.35">
      <c r="A2782">
        <f>'Profilo fotovoltaico'!B2784*LCOH!$C$20</f>
        <v>0</v>
      </c>
      <c r="B2782">
        <f>'Profilo eolico'!B2784*LCOH!$C$21</f>
        <v>438.59999999999997</v>
      </c>
      <c r="C2782">
        <f>$P$35*'Profilo fotovoltaico'!B2784</f>
        <v>0</v>
      </c>
      <c r="D2782">
        <f>$Q$37*'Profilo eolico'!B2784</f>
        <v>2559.0708647331435</v>
      </c>
      <c r="E2782">
        <f>$P$39*'Profilo fotovoltaico'!B2784+'Approvvigionamento energia'!$Q$39*'Profilo eolico'!B2784</f>
        <v>1919.3031485498575</v>
      </c>
      <c r="F2782">
        <f>$P$41*'Profilo fotovoltaico'!B2784+'Approvvigionamento energia'!$Q$41*'Profilo eolico'!B2784</f>
        <v>1279.5354323665717</v>
      </c>
      <c r="G2782">
        <f>$P$43*'Profilo fotovoltaico'!B2784+'Approvvigionamento energia'!$Q$43*'Profilo eolico'!B2784</f>
        <v>639.76771618328587</v>
      </c>
      <c r="H2782">
        <f t="shared" si="86"/>
        <v>1138.4335154826958</v>
      </c>
      <c r="I2782">
        <f>IF(LCOH!$C$28=Menu!$A$1,'Approvvigionamento energia'!C2782,0)+IF(LCOH!$C$28=Menu!$A$2,'Approvvigionamento energia'!D2782,0)+IF(LCOH!$C$28=Menu!$A$3,'Approvvigionamento energia'!E2782,0)+IF(LCOH!$C$28=Menu!$A$4,'Approvvigionamento energia'!F2782,0)+IF(LCOH!$C$28=Menu!$A$5,'Approvvigionamento energia'!G2782,0)+IF(LCOH!$C$28=Menu!$A$6,'Approvvigionamento energia'!H2782,0)</f>
        <v>1279.5354323665717</v>
      </c>
      <c r="J2782">
        <f>'Approvvigionamento energia'!A2782+'Approvvigionamento energia'!B2782+'Approvvigionamento energia'!I2782</f>
        <v>1718.1354323665716</v>
      </c>
      <c r="K2782">
        <f>IF(MIN(LCOH!$C$18,J2782)&gt;=$P$48*LCOH!$C$18, MIN(LCOH!$C$18,J2782),0)</f>
        <v>1500</v>
      </c>
      <c r="L2782">
        <f t="shared" si="87"/>
        <v>218.13543236657165</v>
      </c>
      <c r="M2782">
        <f>K2782/LCOH!$C$18</f>
        <v>1</v>
      </c>
      <c r="N2782">
        <f>K2782/LCOH!$C$34</f>
        <v>28.901734104046245</v>
      </c>
    </row>
    <row r="2783" spans="1:14" x14ac:dyDescent="0.35">
      <c r="A2783">
        <f>'Profilo fotovoltaico'!B2785*LCOH!$C$20</f>
        <v>0</v>
      </c>
      <c r="B2783">
        <f>'Profilo eolico'!B2785*LCOH!$C$21</f>
        <v>394.3</v>
      </c>
      <c r="C2783">
        <f>$P$35*'Profilo fotovoltaico'!B2785</f>
        <v>0</v>
      </c>
      <c r="D2783">
        <f>$Q$37*'Profilo eolico'!B2785</f>
        <v>2300.5965389062435</v>
      </c>
      <c r="E2783">
        <f>$P$39*'Profilo fotovoltaico'!B2785+'Approvvigionamento energia'!$Q$39*'Profilo eolico'!B2785</f>
        <v>1725.4474041796825</v>
      </c>
      <c r="F2783">
        <f>$P$41*'Profilo fotovoltaico'!B2785+'Approvvigionamento energia'!$Q$41*'Profilo eolico'!B2785</f>
        <v>1150.2982694531217</v>
      </c>
      <c r="G2783">
        <f>$P$43*'Profilo fotovoltaico'!B2785+'Approvvigionamento energia'!$Q$43*'Profilo eolico'!B2785</f>
        <v>575.14913472656087</v>
      </c>
      <c r="H2783">
        <f t="shared" si="86"/>
        <v>1138.4335154826958</v>
      </c>
      <c r="I2783">
        <f>IF(LCOH!$C$28=Menu!$A$1,'Approvvigionamento energia'!C2783,0)+IF(LCOH!$C$28=Menu!$A$2,'Approvvigionamento energia'!D2783,0)+IF(LCOH!$C$28=Menu!$A$3,'Approvvigionamento energia'!E2783,0)+IF(LCOH!$C$28=Menu!$A$4,'Approvvigionamento energia'!F2783,0)+IF(LCOH!$C$28=Menu!$A$5,'Approvvigionamento energia'!G2783,0)+IF(LCOH!$C$28=Menu!$A$6,'Approvvigionamento energia'!H2783,0)</f>
        <v>1150.2982694531217</v>
      </c>
      <c r="J2783">
        <f>'Approvvigionamento energia'!A2783+'Approvvigionamento energia'!B2783+'Approvvigionamento energia'!I2783</f>
        <v>1544.5982694531217</v>
      </c>
      <c r="K2783">
        <f>IF(MIN(LCOH!$C$18,J2783)&gt;=$P$48*LCOH!$C$18, MIN(LCOH!$C$18,J2783),0)</f>
        <v>1500</v>
      </c>
      <c r="L2783">
        <f t="shared" si="87"/>
        <v>44.598269453121702</v>
      </c>
      <c r="M2783">
        <f>K2783/LCOH!$C$18</f>
        <v>1</v>
      </c>
      <c r="N2783">
        <f>K2783/LCOH!$C$34</f>
        <v>28.901734104046245</v>
      </c>
    </row>
    <row r="2784" spans="1:14" x14ac:dyDescent="0.35">
      <c r="A2784">
        <f>'Profilo fotovoltaico'!B2786*LCOH!$C$20</f>
        <v>0</v>
      </c>
      <c r="B2784">
        <f>'Profilo eolico'!B2786*LCOH!$C$21</f>
        <v>352.5</v>
      </c>
      <c r="C2784">
        <f>$P$35*'Profilo fotovoltaico'!B2786</f>
        <v>0</v>
      </c>
      <c r="D2784">
        <f>$Q$37*'Profilo eolico'!B2786</f>
        <v>2056.7088003156246</v>
      </c>
      <c r="E2784">
        <f>$P$39*'Profilo fotovoltaico'!B2786+'Approvvigionamento energia'!$Q$39*'Profilo eolico'!B2786</f>
        <v>1542.5316002367185</v>
      </c>
      <c r="F2784">
        <f>$P$41*'Profilo fotovoltaico'!B2786+'Approvvigionamento energia'!$Q$41*'Profilo eolico'!B2786</f>
        <v>1028.3544001578123</v>
      </c>
      <c r="G2784">
        <f>$P$43*'Profilo fotovoltaico'!B2786+'Approvvigionamento energia'!$Q$43*'Profilo eolico'!B2786</f>
        <v>514.17720007890614</v>
      </c>
      <c r="H2784">
        <f t="shared" si="86"/>
        <v>1138.4335154826958</v>
      </c>
      <c r="I2784">
        <f>IF(LCOH!$C$28=Menu!$A$1,'Approvvigionamento energia'!C2784,0)+IF(LCOH!$C$28=Menu!$A$2,'Approvvigionamento energia'!D2784,0)+IF(LCOH!$C$28=Menu!$A$3,'Approvvigionamento energia'!E2784,0)+IF(LCOH!$C$28=Menu!$A$4,'Approvvigionamento energia'!F2784,0)+IF(LCOH!$C$28=Menu!$A$5,'Approvvigionamento energia'!G2784,0)+IF(LCOH!$C$28=Menu!$A$6,'Approvvigionamento energia'!H2784,0)</f>
        <v>1028.3544001578123</v>
      </c>
      <c r="J2784">
        <f>'Approvvigionamento energia'!A2784+'Approvvigionamento energia'!B2784+'Approvvigionamento energia'!I2784</f>
        <v>1380.8544001578123</v>
      </c>
      <c r="K2784">
        <f>IF(MIN(LCOH!$C$18,J2784)&gt;=$P$48*LCOH!$C$18, MIN(LCOH!$C$18,J2784),0)</f>
        <v>1380.8544001578123</v>
      </c>
      <c r="L2784">
        <f t="shared" si="87"/>
        <v>0</v>
      </c>
      <c r="M2784">
        <f>K2784/LCOH!$C$18</f>
        <v>0.92056960010520816</v>
      </c>
      <c r="N2784">
        <f>K2784/LCOH!$C$34</f>
        <v>26.606057806508908</v>
      </c>
    </row>
    <row r="2785" spans="1:14" x14ac:dyDescent="0.35">
      <c r="A2785">
        <f>'Profilo fotovoltaico'!B2787*LCOH!$C$20</f>
        <v>0</v>
      </c>
      <c r="B2785">
        <f>'Profilo eolico'!B2787*LCOH!$C$21</f>
        <v>324.7</v>
      </c>
      <c r="C2785">
        <f>$P$35*'Profilo fotovoltaico'!B2787</f>
        <v>0</v>
      </c>
      <c r="D2785">
        <f>$Q$37*'Profilo eolico'!B2787</f>
        <v>1894.5059502481797</v>
      </c>
      <c r="E2785">
        <f>$P$39*'Profilo fotovoltaico'!B2787+'Approvvigionamento energia'!$Q$39*'Profilo eolico'!B2787</f>
        <v>1420.8794626861347</v>
      </c>
      <c r="F2785">
        <f>$P$41*'Profilo fotovoltaico'!B2787+'Approvvigionamento energia'!$Q$41*'Profilo eolico'!B2787</f>
        <v>947.25297512408986</v>
      </c>
      <c r="G2785">
        <f>$P$43*'Profilo fotovoltaico'!B2787+'Approvvigionamento energia'!$Q$43*'Profilo eolico'!B2787</f>
        <v>473.62648756204493</v>
      </c>
      <c r="H2785">
        <f t="shared" si="86"/>
        <v>1138.4335154826958</v>
      </c>
      <c r="I2785">
        <f>IF(LCOH!$C$28=Menu!$A$1,'Approvvigionamento energia'!C2785,0)+IF(LCOH!$C$28=Menu!$A$2,'Approvvigionamento energia'!D2785,0)+IF(LCOH!$C$28=Menu!$A$3,'Approvvigionamento energia'!E2785,0)+IF(LCOH!$C$28=Menu!$A$4,'Approvvigionamento energia'!F2785,0)+IF(LCOH!$C$28=Menu!$A$5,'Approvvigionamento energia'!G2785,0)+IF(LCOH!$C$28=Menu!$A$6,'Approvvigionamento energia'!H2785,0)</f>
        <v>947.25297512408986</v>
      </c>
      <c r="J2785">
        <f>'Approvvigionamento energia'!A2785+'Approvvigionamento energia'!B2785+'Approvvigionamento energia'!I2785</f>
        <v>1271.9529751240898</v>
      </c>
      <c r="K2785">
        <f>IF(MIN(LCOH!$C$18,J2785)&gt;=$P$48*LCOH!$C$18, MIN(LCOH!$C$18,J2785),0)</f>
        <v>1271.9529751240898</v>
      </c>
      <c r="L2785">
        <f t="shared" si="87"/>
        <v>0</v>
      </c>
      <c r="M2785">
        <f>K2785/LCOH!$C$18</f>
        <v>0.84796865008272648</v>
      </c>
      <c r="N2785">
        <f>K2785/LCOH!$C$34</f>
        <v>24.507764453257991</v>
      </c>
    </row>
    <row r="2786" spans="1:14" x14ac:dyDescent="0.35">
      <c r="A2786">
        <f>'Profilo fotovoltaico'!B2788*LCOH!$C$20</f>
        <v>0</v>
      </c>
      <c r="B2786">
        <f>'Profilo eolico'!B2788*LCOH!$C$21</f>
        <v>294</v>
      </c>
      <c r="C2786">
        <f>$P$35*'Profilo fotovoltaico'!B2788</f>
        <v>0</v>
      </c>
      <c r="D2786">
        <f>$Q$37*'Profilo eolico'!B2788</f>
        <v>1715.3826589866487</v>
      </c>
      <c r="E2786">
        <f>$P$39*'Profilo fotovoltaico'!B2788+'Approvvigionamento energia'!$Q$39*'Profilo eolico'!B2788</f>
        <v>1286.5369942399864</v>
      </c>
      <c r="F2786">
        <f>$P$41*'Profilo fotovoltaico'!B2788+'Approvvigionamento energia'!$Q$41*'Profilo eolico'!B2788</f>
        <v>857.69132949332436</v>
      </c>
      <c r="G2786">
        <f>$P$43*'Profilo fotovoltaico'!B2788+'Approvvigionamento energia'!$Q$43*'Profilo eolico'!B2788</f>
        <v>428.84566474666218</v>
      </c>
      <c r="H2786">
        <f t="shared" si="86"/>
        <v>1138.4335154826958</v>
      </c>
      <c r="I2786">
        <f>IF(LCOH!$C$28=Menu!$A$1,'Approvvigionamento energia'!C2786,0)+IF(LCOH!$C$28=Menu!$A$2,'Approvvigionamento energia'!D2786,0)+IF(LCOH!$C$28=Menu!$A$3,'Approvvigionamento energia'!E2786,0)+IF(LCOH!$C$28=Menu!$A$4,'Approvvigionamento energia'!F2786,0)+IF(LCOH!$C$28=Menu!$A$5,'Approvvigionamento energia'!G2786,0)+IF(LCOH!$C$28=Menu!$A$6,'Approvvigionamento energia'!H2786,0)</f>
        <v>857.69132949332436</v>
      </c>
      <c r="J2786">
        <f>'Approvvigionamento energia'!A2786+'Approvvigionamento energia'!B2786+'Approvvigionamento energia'!I2786</f>
        <v>1151.6913294933242</v>
      </c>
      <c r="K2786">
        <f>IF(MIN(LCOH!$C$18,J2786)&gt;=$P$48*LCOH!$C$18, MIN(LCOH!$C$18,J2786),0)</f>
        <v>1151.6913294933242</v>
      </c>
      <c r="L2786">
        <f t="shared" si="87"/>
        <v>0</v>
      </c>
      <c r="M2786">
        <f>K2786/LCOH!$C$18</f>
        <v>0.76779421966221617</v>
      </c>
      <c r="N2786">
        <f>K2786/LCOH!$C$34</f>
        <v>22.190584383301047</v>
      </c>
    </row>
    <row r="2787" spans="1:14" x14ac:dyDescent="0.35">
      <c r="A2787">
        <f>'Profilo fotovoltaico'!B2789*LCOH!$C$20</f>
        <v>0</v>
      </c>
      <c r="B2787">
        <f>'Profilo eolico'!B2789*LCOH!$C$21</f>
        <v>253.2</v>
      </c>
      <c r="C2787">
        <f>$P$35*'Profilo fotovoltaico'!B2789</f>
        <v>0</v>
      </c>
      <c r="D2787">
        <f>$Q$37*'Profilo eolico'!B2789</f>
        <v>1477.3295552905424</v>
      </c>
      <c r="E2787">
        <f>$P$39*'Profilo fotovoltaico'!B2789+'Approvvigionamento energia'!$Q$39*'Profilo eolico'!B2789</f>
        <v>1107.9971664679067</v>
      </c>
      <c r="F2787">
        <f>$P$41*'Profilo fotovoltaico'!B2789+'Approvvigionamento energia'!$Q$41*'Profilo eolico'!B2789</f>
        <v>738.66477764527122</v>
      </c>
      <c r="G2787">
        <f>$P$43*'Profilo fotovoltaico'!B2789+'Approvvigionamento energia'!$Q$43*'Profilo eolico'!B2789</f>
        <v>369.33238882263561</v>
      </c>
      <c r="H2787">
        <f t="shared" si="86"/>
        <v>1138.4335154826958</v>
      </c>
      <c r="I2787">
        <f>IF(LCOH!$C$28=Menu!$A$1,'Approvvigionamento energia'!C2787,0)+IF(LCOH!$C$28=Menu!$A$2,'Approvvigionamento energia'!D2787,0)+IF(LCOH!$C$28=Menu!$A$3,'Approvvigionamento energia'!E2787,0)+IF(LCOH!$C$28=Menu!$A$4,'Approvvigionamento energia'!F2787,0)+IF(LCOH!$C$28=Menu!$A$5,'Approvvigionamento energia'!G2787,0)+IF(LCOH!$C$28=Menu!$A$6,'Approvvigionamento energia'!H2787,0)</f>
        <v>738.66477764527122</v>
      </c>
      <c r="J2787">
        <f>'Approvvigionamento energia'!A2787+'Approvvigionamento energia'!B2787+'Approvvigionamento energia'!I2787</f>
        <v>991.86477764527126</v>
      </c>
      <c r="K2787">
        <f>IF(MIN(LCOH!$C$18,J2787)&gt;=$P$48*LCOH!$C$18, MIN(LCOH!$C$18,J2787),0)</f>
        <v>991.86477764527126</v>
      </c>
      <c r="L2787">
        <f t="shared" si="87"/>
        <v>0</v>
      </c>
      <c r="M2787">
        <f>K2787/LCOH!$C$18</f>
        <v>0.66124318509684754</v>
      </c>
      <c r="N2787">
        <f>K2787/LCOH!$C$34</f>
        <v>19.111074713781722</v>
      </c>
    </row>
    <row r="2788" spans="1:14" x14ac:dyDescent="0.35">
      <c r="A2788">
        <f>'Profilo fotovoltaico'!B2790*LCOH!$C$20</f>
        <v>0</v>
      </c>
      <c r="B2788">
        <f>'Profilo eolico'!B2790*LCOH!$C$21</f>
        <v>217.5</v>
      </c>
      <c r="C2788">
        <f>$P$35*'Profilo fotovoltaico'!B2790</f>
        <v>0</v>
      </c>
      <c r="D2788">
        <f>$Q$37*'Profilo eolico'!B2790</f>
        <v>1269.0330895564493</v>
      </c>
      <c r="E2788">
        <f>$P$39*'Profilo fotovoltaico'!B2790+'Approvvigionamento energia'!$Q$39*'Profilo eolico'!B2790</f>
        <v>951.77481716733701</v>
      </c>
      <c r="F2788">
        <f>$P$41*'Profilo fotovoltaico'!B2790+'Approvvigionamento energia'!$Q$41*'Profilo eolico'!B2790</f>
        <v>634.51654477822467</v>
      </c>
      <c r="G2788">
        <f>$P$43*'Profilo fotovoltaico'!B2790+'Approvvigionamento energia'!$Q$43*'Profilo eolico'!B2790</f>
        <v>317.25827238911234</v>
      </c>
      <c r="H2788">
        <f t="shared" si="86"/>
        <v>1138.4335154826958</v>
      </c>
      <c r="I2788">
        <f>IF(LCOH!$C$28=Menu!$A$1,'Approvvigionamento energia'!C2788,0)+IF(LCOH!$C$28=Menu!$A$2,'Approvvigionamento energia'!D2788,0)+IF(LCOH!$C$28=Menu!$A$3,'Approvvigionamento energia'!E2788,0)+IF(LCOH!$C$28=Menu!$A$4,'Approvvigionamento energia'!F2788,0)+IF(LCOH!$C$28=Menu!$A$5,'Approvvigionamento energia'!G2788,0)+IF(LCOH!$C$28=Menu!$A$6,'Approvvigionamento energia'!H2788,0)</f>
        <v>634.51654477822467</v>
      </c>
      <c r="J2788">
        <f>'Approvvigionamento energia'!A2788+'Approvvigionamento energia'!B2788+'Approvvigionamento energia'!I2788</f>
        <v>852.01654477822467</v>
      </c>
      <c r="K2788">
        <f>IF(MIN(LCOH!$C$18,J2788)&gt;=$P$48*LCOH!$C$18, MIN(LCOH!$C$18,J2788),0)</f>
        <v>852.01654477822467</v>
      </c>
      <c r="L2788">
        <f t="shared" si="87"/>
        <v>0</v>
      </c>
      <c r="M2788">
        <f>K2788/LCOH!$C$18</f>
        <v>0.5680110298521498</v>
      </c>
      <c r="N2788">
        <f>K2788/LCOH!$C$34</f>
        <v>16.416503752952305</v>
      </c>
    </row>
    <row r="2789" spans="1:14" x14ac:dyDescent="0.35">
      <c r="A2789">
        <f>'Profilo fotovoltaico'!B2791*LCOH!$C$20</f>
        <v>0</v>
      </c>
      <c r="B2789">
        <f>'Profilo eolico'!B2791*LCOH!$C$21</f>
        <v>186.5</v>
      </c>
      <c r="C2789">
        <f>$P$35*'Profilo fotovoltaico'!B2791</f>
        <v>0</v>
      </c>
      <c r="D2789">
        <f>$Q$37*'Profilo eolico'!B2791</f>
        <v>1088.1594078265646</v>
      </c>
      <c r="E2789">
        <f>$P$39*'Profilo fotovoltaico'!B2791+'Approvvigionamento energia'!$Q$39*'Profilo eolico'!B2791</f>
        <v>816.11955586992349</v>
      </c>
      <c r="F2789">
        <f>$P$41*'Profilo fotovoltaico'!B2791+'Approvvigionamento energia'!$Q$41*'Profilo eolico'!B2791</f>
        <v>544.07970391328229</v>
      </c>
      <c r="G2789">
        <f>$P$43*'Profilo fotovoltaico'!B2791+'Approvvigionamento energia'!$Q$43*'Profilo eolico'!B2791</f>
        <v>272.03985195664114</v>
      </c>
      <c r="H2789">
        <f t="shared" si="86"/>
        <v>1138.4335154826958</v>
      </c>
      <c r="I2789">
        <f>IF(LCOH!$C$28=Menu!$A$1,'Approvvigionamento energia'!C2789,0)+IF(LCOH!$C$28=Menu!$A$2,'Approvvigionamento energia'!D2789,0)+IF(LCOH!$C$28=Menu!$A$3,'Approvvigionamento energia'!E2789,0)+IF(LCOH!$C$28=Menu!$A$4,'Approvvigionamento energia'!F2789,0)+IF(LCOH!$C$28=Menu!$A$5,'Approvvigionamento energia'!G2789,0)+IF(LCOH!$C$28=Menu!$A$6,'Approvvigionamento energia'!H2789,0)</f>
        <v>544.07970391328229</v>
      </c>
      <c r="J2789">
        <f>'Approvvigionamento energia'!A2789+'Approvvigionamento energia'!B2789+'Approvvigionamento energia'!I2789</f>
        <v>730.57970391328229</v>
      </c>
      <c r="K2789">
        <f>IF(MIN(LCOH!$C$18,J2789)&gt;=$P$48*LCOH!$C$18, MIN(LCOH!$C$18,J2789),0)</f>
        <v>730.57970391328229</v>
      </c>
      <c r="L2789">
        <f t="shared" si="87"/>
        <v>0</v>
      </c>
      <c r="M2789">
        <f>K2789/LCOH!$C$18</f>
        <v>0.48705313594218819</v>
      </c>
      <c r="N2789">
        <f>K2789/LCOH!$C$34</f>
        <v>14.076680229543012</v>
      </c>
    </row>
    <row r="2790" spans="1:14" x14ac:dyDescent="0.35">
      <c r="A2790">
        <f>'Profilo fotovoltaico'!B2792*LCOH!$C$20</f>
        <v>11</v>
      </c>
      <c r="B2790">
        <f>'Profilo eolico'!B2792*LCOH!$C$21</f>
        <v>158.29999999999998</v>
      </c>
      <c r="C2790">
        <f>$P$35*'Profilo fotovoltaico'!B2792</f>
        <v>80.900734063842705</v>
      </c>
      <c r="D2790">
        <f>$Q$37*'Profilo eolico'!B2792</f>
        <v>923.62270380131463</v>
      </c>
      <c r="E2790">
        <f>$P$39*'Profilo fotovoltaico'!B2792+'Approvvigionamento energia'!$Q$39*'Profilo eolico'!B2792</f>
        <v>712.94221136694659</v>
      </c>
      <c r="F2790">
        <f>$P$41*'Profilo fotovoltaico'!B2792+'Approvvigionamento energia'!$Q$41*'Profilo eolico'!B2792</f>
        <v>502.26171893257867</v>
      </c>
      <c r="G2790">
        <f>$P$43*'Profilo fotovoltaico'!B2792+'Approvvigionamento energia'!$Q$43*'Profilo eolico'!B2792</f>
        <v>291.5812264982107</v>
      </c>
      <c r="H2790">
        <f t="shared" si="86"/>
        <v>1138.4335154826958</v>
      </c>
      <c r="I2790">
        <f>IF(LCOH!$C$28=Menu!$A$1,'Approvvigionamento energia'!C2790,0)+IF(LCOH!$C$28=Menu!$A$2,'Approvvigionamento energia'!D2790,0)+IF(LCOH!$C$28=Menu!$A$3,'Approvvigionamento energia'!E2790,0)+IF(LCOH!$C$28=Menu!$A$4,'Approvvigionamento energia'!F2790,0)+IF(LCOH!$C$28=Menu!$A$5,'Approvvigionamento energia'!G2790,0)+IF(LCOH!$C$28=Menu!$A$6,'Approvvigionamento energia'!H2790,0)</f>
        <v>502.26171893257867</v>
      </c>
      <c r="J2790">
        <f>'Approvvigionamento energia'!A2790+'Approvvigionamento energia'!B2790+'Approvvigionamento energia'!I2790</f>
        <v>671.56171893257863</v>
      </c>
      <c r="K2790">
        <f>IF(MIN(LCOH!$C$18,J2790)&gt;=$P$48*LCOH!$C$18, MIN(LCOH!$C$18,J2790),0)</f>
        <v>671.56171893257863</v>
      </c>
      <c r="L2790">
        <f t="shared" si="87"/>
        <v>0</v>
      </c>
      <c r="M2790">
        <f>K2790/LCOH!$C$18</f>
        <v>0.4477078126217191</v>
      </c>
      <c r="N2790">
        <f>K2790/LCOH!$C$34</f>
        <v>12.939532156697084</v>
      </c>
    </row>
    <row r="2791" spans="1:14" x14ac:dyDescent="0.35">
      <c r="A2791">
        <f>'Profilo fotovoltaico'!B2793*LCOH!$C$20</f>
        <v>118</v>
      </c>
      <c r="B2791">
        <f>'Profilo eolico'!B2793*LCOH!$C$21</f>
        <v>123</v>
      </c>
      <c r="C2791">
        <f>$P$35*'Profilo fotovoltaico'!B2793</f>
        <v>867.84423813940361</v>
      </c>
      <c r="D2791">
        <f>$Q$37*'Profilo eolico'!B2793</f>
        <v>717.66009202502653</v>
      </c>
      <c r="E2791">
        <f>$P$39*'Profilo fotovoltaico'!B2793+'Approvvigionamento energia'!$Q$39*'Profilo eolico'!B2793</f>
        <v>755.20612855362083</v>
      </c>
      <c r="F2791">
        <f>$P$41*'Profilo fotovoltaico'!B2793+'Approvvigionamento energia'!$Q$41*'Profilo eolico'!B2793</f>
        <v>792.75216508221501</v>
      </c>
      <c r="G2791">
        <f>$P$43*'Profilo fotovoltaico'!B2793+'Approvvigionamento energia'!$Q$43*'Profilo eolico'!B2793</f>
        <v>830.29820161080943</v>
      </c>
      <c r="H2791">
        <f t="shared" si="86"/>
        <v>1138.4335154826958</v>
      </c>
      <c r="I2791">
        <f>IF(LCOH!$C$28=Menu!$A$1,'Approvvigionamento energia'!C2791,0)+IF(LCOH!$C$28=Menu!$A$2,'Approvvigionamento energia'!D2791,0)+IF(LCOH!$C$28=Menu!$A$3,'Approvvigionamento energia'!E2791,0)+IF(LCOH!$C$28=Menu!$A$4,'Approvvigionamento energia'!F2791,0)+IF(LCOH!$C$28=Menu!$A$5,'Approvvigionamento energia'!G2791,0)+IF(LCOH!$C$28=Menu!$A$6,'Approvvigionamento energia'!H2791,0)</f>
        <v>792.75216508221501</v>
      </c>
      <c r="J2791">
        <f>'Approvvigionamento energia'!A2791+'Approvvigionamento energia'!B2791+'Approvvigionamento energia'!I2791</f>
        <v>1033.752165082215</v>
      </c>
      <c r="K2791">
        <f>IF(MIN(LCOH!$C$18,J2791)&gt;=$P$48*LCOH!$C$18, MIN(LCOH!$C$18,J2791),0)</f>
        <v>1033.752165082215</v>
      </c>
      <c r="L2791">
        <f t="shared" si="87"/>
        <v>0</v>
      </c>
      <c r="M2791">
        <f>K2791/LCOH!$C$18</f>
        <v>0.68916811005481005</v>
      </c>
      <c r="N2791">
        <f>K2791/LCOH!$C$34</f>
        <v>19.918153469792198</v>
      </c>
    </row>
    <row r="2792" spans="1:14" x14ac:dyDescent="0.35">
      <c r="A2792">
        <f>'Profilo fotovoltaico'!B2794*LCOH!$C$20</f>
        <v>278</v>
      </c>
      <c r="B2792">
        <f>'Profilo eolico'!B2794*LCOH!$C$21</f>
        <v>127.7</v>
      </c>
      <c r="C2792">
        <f>$P$35*'Profilo fotovoltaico'!B2794</f>
        <v>2044.5821881589343</v>
      </c>
      <c r="D2792">
        <f>$Q$37*'Profilo eolico'!B2794</f>
        <v>745.08287602923497</v>
      </c>
      <c r="E2792">
        <f>$P$39*'Profilo fotovoltaico'!B2794+'Approvvigionamento energia'!$Q$39*'Profilo eolico'!B2794</f>
        <v>1069.9577040616598</v>
      </c>
      <c r="F2792">
        <f>$P$41*'Profilo fotovoltaico'!B2794+'Approvvigionamento energia'!$Q$41*'Profilo eolico'!B2794</f>
        <v>1394.8325320940846</v>
      </c>
      <c r="G2792">
        <f>$P$43*'Profilo fotovoltaico'!B2794+'Approvvigionamento energia'!$Q$43*'Profilo eolico'!B2794</f>
        <v>1719.7073601265095</v>
      </c>
      <c r="H2792">
        <f t="shared" si="86"/>
        <v>1138.4335154826958</v>
      </c>
      <c r="I2792">
        <f>IF(LCOH!$C$28=Menu!$A$1,'Approvvigionamento energia'!C2792,0)+IF(LCOH!$C$28=Menu!$A$2,'Approvvigionamento energia'!D2792,0)+IF(LCOH!$C$28=Menu!$A$3,'Approvvigionamento energia'!E2792,0)+IF(LCOH!$C$28=Menu!$A$4,'Approvvigionamento energia'!F2792,0)+IF(LCOH!$C$28=Menu!$A$5,'Approvvigionamento energia'!G2792,0)+IF(LCOH!$C$28=Menu!$A$6,'Approvvigionamento energia'!H2792,0)</f>
        <v>1394.8325320940846</v>
      </c>
      <c r="J2792">
        <f>'Approvvigionamento energia'!A2792+'Approvvigionamento energia'!B2792+'Approvvigionamento energia'!I2792</f>
        <v>1800.5325320940847</v>
      </c>
      <c r="K2792">
        <f>IF(MIN(LCOH!$C$18,J2792)&gt;=$P$48*LCOH!$C$18, MIN(LCOH!$C$18,J2792),0)</f>
        <v>1500</v>
      </c>
      <c r="L2792">
        <f t="shared" si="87"/>
        <v>300.53253209408467</v>
      </c>
      <c r="M2792">
        <f>K2792/LCOH!$C$18</f>
        <v>1</v>
      </c>
      <c r="N2792">
        <f>K2792/LCOH!$C$34</f>
        <v>28.901734104046245</v>
      </c>
    </row>
    <row r="2793" spans="1:14" x14ac:dyDescent="0.35">
      <c r="A2793">
        <f>'Profilo fotovoltaico'!B2795*LCOH!$C$20</f>
        <v>439</v>
      </c>
      <c r="B2793">
        <f>'Profilo eolico'!B2795*LCOH!$C$21</f>
        <v>136.1</v>
      </c>
      <c r="C2793">
        <f>$P$35*'Profilo fotovoltaico'!B2795</f>
        <v>3228.6747503660868</v>
      </c>
      <c r="D2793">
        <f>$Q$37*'Profilo eolico'!B2795</f>
        <v>794.09380914313908</v>
      </c>
      <c r="E2793">
        <f>$P$39*'Profilo fotovoltaico'!B2795+'Approvvigionamento energia'!$Q$39*'Profilo eolico'!B2795</f>
        <v>1402.739044448876</v>
      </c>
      <c r="F2793">
        <f>$P$41*'Profilo fotovoltaico'!B2795+'Approvvigionamento energia'!$Q$41*'Profilo eolico'!B2795</f>
        <v>2011.3842797546129</v>
      </c>
      <c r="G2793">
        <f>$P$43*'Profilo fotovoltaico'!B2795+'Approvvigionamento energia'!$Q$43*'Profilo eolico'!B2795</f>
        <v>2620.0295150603501</v>
      </c>
      <c r="H2793">
        <f t="shared" si="86"/>
        <v>1138.4335154826958</v>
      </c>
      <c r="I2793">
        <f>IF(LCOH!$C$28=Menu!$A$1,'Approvvigionamento energia'!C2793,0)+IF(LCOH!$C$28=Menu!$A$2,'Approvvigionamento energia'!D2793,0)+IF(LCOH!$C$28=Menu!$A$3,'Approvvigionamento energia'!E2793,0)+IF(LCOH!$C$28=Menu!$A$4,'Approvvigionamento energia'!F2793,0)+IF(LCOH!$C$28=Menu!$A$5,'Approvvigionamento energia'!G2793,0)+IF(LCOH!$C$28=Menu!$A$6,'Approvvigionamento energia'!H2793,0)</f>
        <v>2011.3842797546129</v>
      </c>
      <c r="J2793">
        <f>'Approvvigionamento energia'!A2793+'Approvvigionamento energia'!B2793+'Approvvigionamento energia'!I2793</f>
        <v>2586.484279754613</v>
      </c>
      <c r="K2793">
        <f>IF(MIN(LCOH!$C$18,J2793)&gt;=$P$48*LCOH!$C$18, MIN(LCOH!$C$18,J2793),0)</f>
        <v>1500</v>
      </c>
      <c r="L2793">
        <f t="shared" si="87"/>
        <v>1086.484279754613</v>
      </c>
      <c r="M2793">
        <f>K2793/LCOH!$C$18</f>
        <v>1</v>
      </c>
      <c r="N2793">
        <f>K2793/LCOH!$C$34</f>
        <v>28.901734104046245</v>
      </c>
    </row>
    <row r="2794" spans="1:14" x14ac:dyDescent="0.35">
      <c r="A2794">
        <f>'Profilo fotovoltaico'!B2796*LCOH!$C$20</f>
        <v>559</v>
      </c>
      <c r="B2794">
        <f>'Profilo eolico'!B2796*LCOH!$C$21</f>
        <v>148.19999999999999</v>
      </c>
      <c r="C2794">
        <f>$P$35*'Profilo fotovoltaico'!B2796</f>
        <v>4111.2282128807346</v>
      </c>
      <c r="D2794">
        <f>$Q$37*'Profilo eolico'!B2796</f>
        <v>864.69289136673933</v>
      </c>
      <c r="E2794">
        <f>$P$39*'Profilo fotovoltaico'!B2796+'Approvvigionamento energia'!$Q$39*'Profilo eolico'!B2796</f>
        <v>1676.326721745238</v>
      </c>
      <c r="F2794">
        <f>$P$41*'Profilo fotovoltaico'!B2796+'Approvvigionamento energia'!$Q$41*'Profilo eolico'!B2796</f>
        <v>2487.9605521237372</v>
      </c>
      <c r="G2794">
        <f>$P$43*'Profilo fotovoltaico'!B2796+'Approvvigionamento energia'!$Q$43*'Profilo eolico'!B2796</f>
        <v>3299.5943825022359</v>
      </c>
      <c r="H2794">
        <f t="shared" si="86"/>
        <v>1138.4335154826958</v>
      </c>
      <c r="I2794">
        <f>IF(LCOH!$C$28=Menu!$A$1,'Approvvigionamento energia'!C2794,0)+IF(LCOH!$C$28=Menu!$A$2,'Approvvigionamento energia'!D2794,0)+IF(LCOH!$C$28=Menu!$A$3,'Approvvigionamento energia'!E2794,0)+IF(LCOH!$C$28=Menu!$A$4,'Approvvigionamento energia'!F2794,0)+IF(LCOH!$C$28=Menu!$A$5,'Approvvigionamento energia'!G2794,0)+IF(LCOH!$C$28=Menu!$A$6,'Approvvigionamento energia'!H2794,0)</f>
        <v>2487.9605521237372</v>
      </c>
      <c r="J2794">
        <f>'Approvvigionamento energia'!A2794+'Approvvigionamento energia'!B2794+'Approvvigionamento energia'!I2794</f>
        <v>3195.160552123737</v>
      </c>
      <c r="K2794">
        <f>IF(MIN(LCOH!$C$18,J2794)&gt;=$P$48*LCOH!$C$18, MIN(LCOH!$C$18,J2794),0)</f>
        <v>1500</v>
      </c>
      <c r="L2794">
        <f t="shared" si="87"/>
        <v>1695.160552123737</v>
      </c>
      <c r="M2794">
        <f>K2794/LCOH!$C$18</f>
        <v>1</v>
      </c>
      <c r="N2794">
        <f>K2794/LCOH!$C$34</f>
        <v>28.901734104046245</v>
      </c>
    </row>
    <row r="2795" spans="1:14" x14ac:dyDescent="0.35">
      <c r="A2795">
        <f>'Profilo fotovoltaico'!B2797*LCOH!$C$20</f>
        <v>631</v>
      </c>
      <c r="B2795">
        <f>'Profilo eolico'!B2797*LCOH!$C$21</f>
        <v>172.6</v>
      </c>
      <c r="C2795">
        <f>$P$35*'Profilo fotovoltaico'!B2797</f>
        <v>4640.7602903895231</v>
      </c>
      <c r="D2795">
        <f>$Q$37*'Profilo eolico'!B2797</f>
        <v>1007.0579827928422</v>
      </c>
      <c r="E2795">
        <f>$P$39*'Profilo fotovoltaico'!B2797+'Approvvigionamento energia'!$Q$39*'Profilo eolico'!B2797</f>
        <v>1915.4835596920125</v>
      </c>
      <c r="F2795">
        <f>$P$41*'Profilo fotovoltaico'!B2797+'Approvvigionamento energia'!$Q$41*'Profilo eolico'!B2797</f>
        <v>2823.9091365911827</v>
      </c>
      <c r="G2795">
        <f>$P$43*'Profilo fotovoltaico'!B2797+'Approvvigionamento energia'!$Q$43*'Profilo eolico'!B2797</f>
        <v>3732.3347134903529</v>
      </c>
      <c r="H2795">
        <f t="shared" si="86"/>
        <v>1138.4335154826958</v>
      </c>
      <c r="I2795">
        <f>IF(LCOH!$C$28=Menu!$A$1,'Approvvigionamento energia'!C2795,0)+IF(LCOH!$C$28=Menu!$A$2,'Approvvigionamento energia'!D2795,0)+IF(LCOH!$C$28=Menu!$A$3,'Approvvigionamento energia'!E2795,0)+IF(LCOH!$C$28=Menu!$A$4,'Approvvigionamento energia'!F2795,0)+IF(LCOH!$C$28=Menu!$A$5,'Approvvigionamento energia'!G2795,0)+IF(LCOH!$C$28=Menu!$A$6,'Approvvigionamento energia'!H2795,0)</f>
        <v>2823.9091365911827</v>
      </c>
      <c r="J2795">
        <f>'Approvvigionamento energia'!A2795+'Approvvigionamento energia'!B2795+'Approvvigionamento energia'!I2795</f>
        <v>3627.5091365911826</v>
      </c>
      <c r="K2795">
        <f>IF(MIN(LCOH!$C$18,J2795)&gt;=$P$48*LCOH!$C$18, MIN(LCOH!$C$18,J2795),0)</f>
        <v>1500</v>
      </c>
      <c r="L2795">
        <f t="shared" si="87"/>
        <v>2127.5091365911826</v>
      </c>
      <c r="M2795">
        <f>K2795/LCOH!$C$18</f>
        <v>1</v>
      </c>
      <c r="N2795">
        <f>K2795/LCOH!$C$34</f>
        <v>28.901734104046245</v>
      </c>
    </row>
    <row r="2796" spans="1:14" x14ac:dyDescent="0.35">
      <c r="A2796">
        <f>'Profilo fotovoltaico'!B2798*LCOH!$C$20</f>
        <v>661</v>
      </c>
      <c r="B2796">
        <f>'Profilo eolico'!B2798*LCOH!$C$21</f>
        <v>214.79999999999998</v>
      </c>
      <c r="C2796">
        <f>$P$35*'Profilo fotovoltaico'!B2798</f>
        <v>4861.3986560181856</v>
      </c>
      <c r="D2796">
        <f>$Q$37*'Profilo eolico'!B2798</f>
        <v>1253.2795753412659</v>
      </c>
      <c r="E2796">
        <f>$P$39*'Profilo fotovoltaico'!B2798+'Approvvigionamento energia'!$Q$39*'Profilo eolico'!B2798</f>
        <v>2155.3093455104959</v>
      </c>
      <c r="F2796">
        <f>$P$41*'Profilo fotovoltaico'!B2798+'Approvvigionamento energia'!$Q$41*'Profilo eolico'!B2798</f>
        <v>3057.3391156797256</v>
      </c>
      <c r="G2796">
        <f>$P$43*'Profilo fotovoltaico'!B2798+'Approvvigionamento energia'!$Q$43*'Profilo eolico'!B2798</f>
        <v>3959.3688858489559</v>
      </c>
      <c r="H2796">
        <f t="shared" si="86"/>
        <v>1138.4335154826958</v>
      </c>
      <c r="I2796">
        <f>IF(LCOH!$C$28=Menu!$A$1,'Approvvigionamento energia'!C2796,0)+IF(LCOH!$C$28=Menu!$A$2,'Approvvigionamento energia'!D2796,0)+IF(LCOH!$C$28=Menu!$A$3,'Approvvigionamento energia'!E2796,0)+IF(LCOH!$C$28=Menu!$A$4,'Approvvigionamento energia'!F2796,0)+IF(LCOH!$C$28=Menu!$A$5,'Approvvigionamento energia'!G2796,0)+IF(LCOH!$C$28=Menu!$A$6,'Approvvigionamento energia'!H2796,0)</f>
        <v>3057.3391156797256</v>
      </c>
      <c r="J2796">
        <f>'Approvvigionamento energia'!A2796+'Approvvigionamento energia'!B2796+'Approvvigionamento energia'!I2796</f>
        <v>3933.1391156797254</v>
      </c>
      <c r="K2796">
        <f>IF(MIN(LCOH!$C$18,J2796)&gt;=$P$48*LCOH!$C$18, MIN(LCOH!$C$18,J2796),0)</f>
        <v>1500</v>
      </c>
      <c r="L2796">
        <f t="shared" si="87"/>
        <v>2433.1391156797254</v>
      </c>
      <c r="M2796">
        <f>K2796/LCOH!$C$18</f>
        <v>1</v>
      </c>
      <c r="N2796">
        <f>K2796/LCOH!$C$34</f>
        <v>28.901734104046245</v>
      </c>
    </row>
    <row r="2797" spans="1:14" x14ac:dyDescent="0.35">
      <c r="A2797">
        <f>'Profilo fotovoltaico'!B2799*LCOH!$C$20</f>
        <v>653</v>
      </c>
      <c r="B2797">
        <f>'Profilo eolico'!B2799*LCOH!$C$21</f>
        <v>271.8</v>
      </c>
      <c r="C2797">
        <f>$P$35*'Profilo fotovoltaico'!B2799</f>
        <v>4802.5617585172085</v>
      </c>
      <c r="D2797">
        <f>$Q$37*'Profilo eolico'!B2799</f>
        <v>1585.8537643284733</v>
      </c>
      <c r="E2797">
        <f>$P$39*'Profilo fotovoltaico'!B2799+'Approvvigionamento energia'!$Q$39*'Profilo eolico'!B2799</f>
        <v>2390.0307628756573</v>
      </c>
      <c r="F2797">
        <f>$P$41*'Profilo fotovoltaico'!B2799+'Approvvigionamento energia'!$Q$41*'Profilo eolico'!B2799</f>
        <v>3194.207761422841</v>
      </c>
      <c r="G2797">
        <f>$P$43*'Profilo fotovoltaico'!B2799+'Approvvigionamento energia'!$Q$43*'Profilo eolico'!B2799</f>
        <v>3998.3847599700248</v>
      </c>
      <c r="H2797">
        <f t="shared" si="86"/>
        <v>1138.4335154826958</v>
      </c>
      <c r="I2797">
        <f>IF(LCOH!$C$28=Menu!$A$1,'Approvvigionamento energia'!C2797,0)+IF(LCOH!$C$28=Menu!$A$2,'Approvvigionamento energia'!D2797,0)+IF(LCOH!$C$28=Menu!$A$3,'Approvvigionamento energia'!E2797,0)+IF(LCOH!$C$28=Menu!$A$4,'Approvvigionamento energia'!F2797,0)+IF(LCOH!$C$28=Menu!$A$5,'Approvvigionamento energia'!G2797,0)+IF(LCOH!$C$28=Menu!$A$6,'Approvvigionamento energia'!H2797,0)</f>
        <v>3194.207761422841</v>
      </c>
      <c r="J2797">
        <f>'Approvvigionamento energia'!A2797+'Approvvigionamento energia'!B2797+'Approvvigionamento energia'!I2797</f>
        <v>4119.0077614228412</v>
      </c>
      <c r="K2797">
        <f>IF(MIN(LCOH!$C$18,J2797)&gt;=$P$48*LCOH!$C$18, MIN(LCOH!$C$18,J2797),0)</f>
        <v>1500</v>
      </c>
      <c r="L2797">
        <f t="shared" si="87"/>
        <v>2619.0077614228412</v>
      </c>
      <c r="M2797">
        <f>K2797/LCOH!$C$18</f>
        <v>1</v>
      </c>
      <c r="N2797">
        <f>K2797/LCOH!$C$34</f>
        <v>28.901734104046245</v>
      </c>
    </row>
    <row r="2798" spans="1:14" x14ac:dyDescent="0.35">
      <c r="A2798">
        <f>'Profilo fotovoltaico'!B2800*LCOH!$C$20</f>
        <v>617</v>
      </c>
      <c r="B2798">
        <f>'Profilo eolico'!B2800*LCOH!$C$21</f>
        <v>329.2</v>
      </c>
      <c r="C2798">
        <f>$P$35*'Profilo fotovoltaico'!B2800</f>
        <v>4537.7957197628139</v>
      </c>
      <c r="D2798">
        <f>$Q$37*'Profilo eolico'!B2800</f>
        <v>1920.7618072734856</v>
      </c>
      <c r="E2798">
        <f>$P$39*'Profilo fotovoltaico'!B2800+'Approvvigionamento energia'!$Q$39*'Profilo eolico'!B2800</f>
        <v>2575.0202853958176</v>
      </c>
      <c r="F2798">
        <f>$P$41*'Profilo fotovoltaico'!B2800+'Approvvigionamento energia'!$Q$41*'Profilo eolico'!B2800</f>
        <v>3229.2787635181498</v>
      </c>
      <c r="G2798">
        <f>$P$43*'Profilo fotovoltaico'!B2800+'Approvvigionamento energia'!$Q$43*'Profilo eolico'!B2800</f>
        <v>3883.5372416404821</v>
      </c>
      <c r="H2798">
        <f t="shared" si="86"/>
        <v>1138.4335154826958</v>
      </c>
      <c r="I2798">
        <f>IF(LCOH!$C$28=Menu!$A$1,'Approvvigionamento energia'!C2798,0)+IF(LCOH!$C$28=Menu!$A$2,'Approvvigionamento energia'!D2798,0)+IF(LCOH!$C$28=Menu!$A$3,'Approvvigionamento energia'!E2798,0)+IF(LCOH!$C$28=Menu!$A$4,'Approvvigionamento energia'!F2798,0)+IF(LCOH!$C$28=Menu!$A$5,'Approvvigionamento energia'!G2798,0)+IF(LCOH!$C$28=Menu!$A$6,'Approvvigionamento energia'!H2798,0)</f>
        <v>3229.2787635181498</v>
      </c>
      <c r="J2798">
        <f>'Approvvigionamento energia'!A2798+'Approvvigionamento energia'!B2798+'Approvvigionamento energia'!I2798</f>
        <v>4175.4787635181501</v>
      </c>
      <c r="K2798">
        <f>IF(MIN(LCOH!$C$18,J2798)&gt;=$P$48*LCOH!$C$18, MIN(LCOH!$C$18,J2798),0)</f>
        <v>1500</v>
      </c>
      <c r="L2798">
        <f t="shared" si="87"/>
        <v>2675.4787635181501</v>
      </c>
      <c r="M2798">
        <f>K2798/LCOH!$C$18</f>
        <v>1</v>
      </c>
      <c r="N2798">
        <f>K2798/LCOH!$C$34</f>
        <v>28.901734104046245</v>
      </c>
    </row>
    <row r="2799" spans="1:14" x14ac:dyDescent="0.35">
      <c r="A2799">
        <f>'Profilo fotovoltaico'!B2801*LCOH!$C$20</f>
        <v>543</v>
      </c>
      <c r="B2799">
        <f>'Profilo eolico'!B2801*LCOH!$C$21</f>
        <v>372.40000000000003</v>
      </c>
      <c r="C2799">
        <f>$P$35*'Profilo fotovoltaico'!B2801</f>
        <v>3993.5544178787814</v>
      </c>
      <c r="D2799">
        <f>$Q$37*'Profilo eolico'!B2801</f>
        <v>2172.8180347164221</v>
      </c>
      <c r="E2799">
        <f>$P$39*'Profilo fotovoltaico'!B2801+'Approvvigionamento energia'!$Q$39*'Profilo eolico'!B2801</f>
        <v>2628.0021305070118</v>
      </c>
      <c r="F2799">
        <f>$P$41*'Profilo fotovoltaico'!B2801+'Approvvigionamento energia'!$Q$41*'Profilo eolico'!B2801</f>
        <v>3083.1862262976019</v>
      </c>
      <c r="G2799">
        <f>$P$43*'Profilo fotovoltaico'!B2801+'Approvvigionamento energia'!$Q$43*'Profilo eolico'!B2801</f>
        <v>3538.3703220881916</v>
      </c>
      <c r="H2799">
        <f t="shared" si="86"/>
        <v>1138.4335154826958</v>
      </c>
      <c r="I2799">
        <f>IF(LCOH!$C$28=Menu!$A$1,'Approvvigionamento energia'!C2799,0)+IF(LCOH!$C$28=Menu!$A$2,'Approvvigionamento energia'!D2799,0)+IF(LCOH!$C$28=Menu!$A$3,'Approvvigionamento energia'!E2799,0)+IF(LCOH!$C$28=Menu!$A$4,'Approvvigionamento energia'!F2799,0)+IF(LCOH!$C$28=Menu!$A$5,'Approvvigionamento energia'!G2799,0)+IF(LCOH!$C$28=Menu!$A$6,'Approvvigionamento energia'!H2799,0)</f>
        <v>3083.1862262976019</v>
      </c>
      <c r="J2799">
        <f>'Approvvigionamento energia'!A2799+'Approvvigionamento energia'!B2799+'Approvvigionamento energia'!I2799</f>
        <v>3998.586226297602</v>
      </c>
      <c r="K2799">
        <f>IF(MIN(LCOH!$C$18,J2799)&gt;=$P$48*LCOH!$C$18, MIN(LCOH!$C$18,J2799),0)</f>
        <v>1500</v>
      </c>
      <c r="L2799">
        <f t="shared" si="87"/>
        <v>2498.586226297602</v>
      </c>
      <c r="M2799">
        <f>K2799/LCOH!$C$18</f>
        <v>1</v>
      </c>
      <c r="N2799">
        <f>K2799/LCOH!$C$34</f>
        <v>28.901734104046245</v>
      </c>
    </row>
    <row r="2800" spans="1:14" x14ac:dyDescent="0.35">
      <c r="A2800">
        <f>'Profilo fotovoltaico'!B2802*LCOH!$C$20</f>
        <v>434</v>
      </c>
      <c r="B2800">
        <f>'Profilo eolico'!B2802*LCOH!$C$21</f>
        <v>390.6</v>
      </c>
      <c r="C2800">
        <f>$P$35*'Profilo fotovoltaico'!B2802</f>
        <v>3191.9016894279762</v>
      </c>
      <c r="D2800">
        <f>$Q$37*'Profilo eolico'!B2802</f>
        <v>2279.0083897965478</v>
      </c>
      <c r="E2800">
        <f>$P$39*'Profilo fotovoltaico'!B2802+'Approvvigionamento energia'!$Q$39*'Profilo eolico'!B2802</f>
        <v>2507.2317147044046</v>
      </c>
      <c r="F2800">
        <f>$P$41*'Profilo fotovoltaico'!B2802+'Approvvigionamento energia'!$Q$41*'Profilo eolico'!B2802</f>
        <v>2735.4550396122622</v>
      </c>
      <c r="G2800">
        <f>$P$43*'Profilo fotovoltaico'!B2802+'Approvvigionamento energia'!$Q$43*'Profilo eolico'!B2802</f>
        <v>2963.6783645201194</v>
      </c>
      <c r="H2800">
        <f t="shared" si="86"/>
        <v>1138.4335154826958</v>
      </c>
      <c r="I2800">
        <f>IF(LCOH!$C$28=Menu!$A$1,'Approvvigionamento energia'!C2800,0)+IF(LCOH!$C$28=Menu!$A$2,'Approvvigionamento energia'!D2800,0)+IF(LCOH!$C$28=Menu!$A$3,'Approvvigionamento energia'!E2800,0)+IF(LCOH!$C$28=Menu!$A$4,'Approvvigionamento energia'!F2800,0)+IF(LCOH!$C$28=Menu!$A$5,'Approvvigionamento energia'!G2800,0)+IF(LCOH!$C$28=Menu!$A$6,'Approvvigionamento energia'!H2800,0)</f>
        <v>2735.4550396122622</v>
      </c>
      <c r="J2800">
        <f>'Approvvigionamento energia'!A2800+'Approvvigionamento energia'!B2800+'Approvvigionamento energia'!I2800</f>
        <v>3560.0550396122621</v>
      </c>
      <c r="K2800">
        <f>IF(MIN(LCOH!$C$18,J2800)&gt;=$P$48*LCOH!$C$18, MIN(LCOH!$C$18,J2800),0)</f>
        <v>1500</v>
      </c>
      <c r="L2800">
        <f t="shared" si="87"/>
        <v>2060.0550396122621</v>
      </c>
      <c r="M2800">
        <f>K2800/LCOH!$C$18</f>
        <v>1</v>
      </c>
      <c r="N2800">
        <f>K2800/LCOH!$C$34</f>
        <v>28.901734104046245</v>
      </c>
    </row>
    <row r="2801" spans="1:14" x14ac:dyDescent="0.35">
      <c r="A2801">
        <f>'Profilo fotovoltaico'!B2803*LCOH!$C$20</f>
        <v>297</v>
      </c>
      <c r="B2801">
        <f>'Profilo eolico'!B2803*LCOH!$C$21</f>
        <v>379.09999999999997</v>
      </c>
      <c r="C2801">
        <f>$P$35*'Profilo fotovoltaico'!B2803</f>
        <v>2184.3198197237534</v>
      </c>
      <c r="D2801">
        <f>$Q$37*'Profilo eolico'!B2803</f>
        <v>2211.910088509655</v>
      </c>
      <c r="E2801">
        <f>$P$39*'Profilo fotovoltaico'!B2803+'Approvvigionamento energia'!$Q$39*'Profilo eolico'!B2803</f>
        <v>2205.0125213131796</v>
      </c>
      <c r="F2801">
        <f>$P$41*'Profilo fotovoltaico'!B2803+'Approvvigionamento energia'!$Q$41*'Profilo eolico'!B2803</f>
        <v>2198.1149541167042</v>
      </c>
      <c r="G2801">
        <f>$P$43*'Profilo fotovoltaico'!B2803+'Approvvigionamento energia'!$Q$43*'Profilo eolico'!B2803</f>
        <v>2191.2173869202288</v>
      </c>
      <c r="H2801">
        <f t="shared" si="86"/>
        <v>1138.4335154826958</v>
      </c>
      <c r="I2801">
        <f>IF(LCOH!$C$28=Menu!$A$1,'Approvvigionamento energia'!C2801,0)+IF(LCOH!$C$28=Menu!$A$2,'Approvvigionamento energia'!D2801,0)+IF(LCOH!$C$28=Menu!$A$3,'Approvvigionamento energia'!E2801,0)+IF(LCOH!$C$28=Menu!$A$4,'Approvvigionamento energia'!F2801,0)+IF(LCOH!$C$28=Menu!$A$5,'Approvvigionamento energia'!G2801,0)+IF(LCOH!$C$28=Menu!$A$6,'Approvvigionamento energia'!H2801,0)</f>
        <v>2198.1149541167042</v>
      </c>
      <c r="J2801">
        <f>'Approvvigionamento energia'!A2801+'Approvvigionamento energia'!B2801+'Approvvigionamento energia'!I2801</f>
        <v>2874.2149541167041</v>
      </c>
      <c r="K2801">
        <f>IF(MIN(LCOH!$C$18,J2801)&gt;=$P$48*LCOH!$C$18, MIN(LCOH!$C$18,J2801),0)</f>
        <v>1500</v>
      </c>
      <c r="L2801">
        <f t="shared" si="87"/>
        <v>1374.2149541167041</v>
      </c>
      <c r="M2801">
        <f>K2801/LCOH!$C$18</f>
        <v>1</v>
      </c>
      <c r="N2801">
        <f>K2801/LCOH!$C$34</f>
        <v>28.901734104046245</v>
      </c>
    </row>
    <row r="2802" spans="1:14" x14ac:dyDescent="0.35">
      <c r="A2802">
        <f>'Profilo fotovoltaico'!B2804*LCOH!$C$20</f>
        <v>149</v>
      </c>
      <c r="B2802">
        <f>'Profilo eolico'!B2804*LCOH!$C$21</f>
        <v>335.7</v>
      </c>
      <c r="C2802">
        <f>$P$35*'Profilo fotovoltaico'!B2804</f>
        <v>1095.8372159556877</v>
      </c>
      <c r="D2802">
        <f>$Q$37*'Profilo eolico'!B2804</f>
        <v>1958.6869340878163</v>
      </c>
      <c r="E2802">
        <f>$P$39*'Profilo fotovoltaico'!B2804+'Approvvigionamento energia'!$Q$39*'Profilo eolico'!B2804</f>
        <v>1742.9745045547841</v>
      </c>
      <c r="F2802">
        <f>$P$41*'Profilo fotovoltaico'!B2804+'Approvvigionamento energia'!$Q$41*'Profilo eolico'!B2804</f>
        <v>1527.262075021752</v>
      </c>
      <c r="G2802">
        <f>$P$43*'Profilo fotovoltaico'!B2804+'Approvvigionamento energia'!$Q$43*'Profilo eolico'!B2804</f>
        <v>1311.5496454887198</v>
      </c>
      <c r="H2802">
        <f t="shared" si="86"/>
        <v>1138.4335154826958</v>
      </c>
      <c r="I2802">
        <f>IF(LCOH!$C$28=Menu!$A$1,'Approvvigionamento energia'!C2802,0)+IF(LCOH!$C$28=Menu!$A$2,'Approvvigionamento energia'!D2802,0)+IF(LCOH!$C$28=Menu!$A$3,'Approvvigionamento energia'!E2802,0)+IF(LCOH!$C$28=Menu!$A$4,'Approvvigionamento energia'!F2802,0)+IF(LCOH!$C$28=Menu!$A$5,'Approvvigionamento energia'!G2802,0)+IF(LCOH!$C$28=Menu!$A$6,'Approvvigionamento energia'!H2802,0)</f>
        <v>1527.262075021752</v>
      </c>
      <c r="J2802">
        <f>'Approvvigionamento energia'!A2802+'Approvvigionamento energia'!B2802+'Approvvigionamento energia'!I2802</f>
        <v>2011.9620750217521</v>
      </c>
      <c r="K2802">
        <f>IF(MIN(LCOH!$C$18,J2802)&gt;=$P$48*LCOH!$C$18, MIN(LCOH!$C$18,J2802),0)</f>
        <v>1500</v>
      </c>
      <c r="L2802">
        <f t="shared" si="87"/>
        <v>511.96207502175207</v>
      </c>
      <c r="M2802">
        <f>K2802/LCOH!$C$18</f>
        <v>1</v>
      </c>
      <c r="N2802">
        <f>K2802/LCOH!$C$34</f>
        <v>28.901734104046245</v>
      </c>
    </row>
    <row r="2803" spans="1:14" x14ac:dyDescent="0.35">
      <c r="A2803">
        <f>'Profilo fotovoltaico'!B2805*LCOH!$C$20</f>
        <v>35</v>
      </c>
      <c r="B2803">
        <f>'Profilo eolico'!B2805*LCOH!$C$21</f>
        <v>263</v>
      </c>
      <c r="C2803">
        <f>$P$35*'Profilo fotovoltaico'!B2805</f>
        <v>257.41142656677232</v>
      </c>
      <c r="D2803">
        <f>$Q$37*'Profilo eolico'!B2805</f>
        <v>1534.5089772567642</v>
      </c>
      <c r="E2803">
        <f>$P$39*'Profilo fotovoltaico'!B2805+'Approvvigionamento energia'!$Q$39*'Profilo eolico'!B2805</f>
        <v>1215.2345895842661</v>
      </c>
      <c r="F2803">
        <f>$P$41*'Profilo fotovoltaico'!B2805+'Approvvigionamento energia'!$Q$41*'Profilo eolico'!B2805</f>
        <v>895.96020191176831</v>
      </c>
      <c r="G2803">
        <f>$P$43*'Profilo fotovoltaico'!B2805+'Approvvigionamento energia'!$Q$43*'Profilo eolico'!B2805</f>
        <v>576.68581423927026</v>
      </c>
      <c r="H2803">
        <f t="shared" si="86"/>
        <v>1138.4335154826958</v>
      </c>
      <c r="I2803">
        <f>IF(LCOH!$C$28=Menu!$A$1,'Approvvigionamento energia'!C2803,0)+IF(LCOH!$C$28=Menu!$A$2,'Approvvigionamento energia'!D2803,0)+IF(LCOH!$C$28=Menu!$A$3,'Approvvigionamento energia'!E2803,0)+IF(LCOH!$C$28=Menu!$A$4,'Approvvigionamento energia'!F2803,0)+IF(LCOH!$C$28=Menu!$A$5,'Approvvigionamento energia'!G2803,0)+IF(LCOH!$C$28=Menu!$A$6,'Approvvigionamento energia'!H2803,0)</f>
        <v>895.96020191176831</v>
      </c>
      <c r="J2803">
        <f>'Approvvigionamento energia'!A2803+'Approvvigionamento energia'!B2803+'Approvvigionamento energia'!I2803</f>
        <v>1193.9602019117683</v>
      </c>
      <c r="K2803">
        <f>IF(MIN(LCOH!$C$18,J2803)&gt;=$P$48*LCOH!$C$18, MIN(LCOH!$C$18,J2803),0)</f>
        <v>1193.9602019117683</v>
      </c>
      <c r="L2803">
        <f t="shared" si="87"/>
        <v>0</v>
      </c>
      <c r="M2803">
        <f>K2803/LCOH!$C$18</f>
        <v>0.79597346794117885</v>
      </c>
      <c r="N2803">
        <f>K2803/LCOH!$C$34</f>
        <v>23.005013524311529</v>
      </c>
    </row>
    <row r="2804" spans="1:14" x14ac:dyDescent="0.35">
      <c r="A2804">
        <f>'Profilo fotovoltaico'!B2806*LCOH!$C$20</f>
        <v>0</v>
      </c>
      <c r="B2804">
        <f>'Profilo eolico'!B2806*LCOH!$C$21</f>
        <v>232.2</v>
      </c>
      <c r="C2804">
        <f>$P$35*'Profilo fotovoltaico'!B2806</f>
        <v>0</v>
      </c>
      <c r="D2804">
        <f>$Q$37*'Profilo eolico'!B2806</f>
        <v>1354.8022225057819</v>
      </c>
      <c r="E2804">
        <f>$P$39*'Profilo fotovoltaico'!B2806+'Approvvigionamento energia'!$Q$39*'Profilo eolico'!B2806</f>
        <v>1016.1016668793362</v>
      </c>
      <c r="F2804">
        <f>$P$41*'Profilo fotovoltaico'!B2806+'Approvvigionamento energia'!$Q$41*'Profilo eolico'!B2806</f>
        <v>677.40111125289093</v>
      </c>
      <c r="G2804">
        <f>$P$43*'Profilo fotovoltaico'!B2806+'Approvvigionamento energia'!$Q$43*'Profilo eolico'!B2806</f>
        <v>338.70055562644546</v>
      </c>
      <c r="H2804">
        <f t="shared" si="86"/>
        <v>1138.4335154826958</v>
      </c>
      <c r="I2804">
        <f>IF(LCOH!$C$28=Menu!$A$1,'Approvvigionamento energia'!C2804,0)+IF(LCOH!$C$28=Menu!$A$2,'Approvvigionamento energia'!D2804,0)+IF(LCOH!$C$28=Menu!$A$3,'Approvvigionamento energia'!E2804,0)+IF(LCOH!$C$28=Menu!$A$4,'Approvvigionamento energia'!F2804,0)+IF(LCOH!$C$28=Menu!$A$5,'Approvvigionamento energia'!G2804,0)+IF(LCOH!$C$28=Menu!$A$6,'Approvvigionamento energia'!H2804,0)</f>
        <v>677.40111125289093</v>
      </c>
      <c r="J2804">
        <f>'Approvvigionamento energia'!A2804+'Approvvigionamento energia'!B2804+'Approvvigionamento energia'!I2804</f>
        <v>909.60111125289086</v>
      </c>
      <c r="K2804">
        <f>IF(MIN(LCOH!$C$18,J2804)&gt;=$P$48*LCOH!$C$18, MIN(LCOH!$C$18,J2804),0)</f>
        <v>909.60111125289086</v>
      </c>
      <c r="L2804">
        <f t="shared" si="87"/>
        <v>0</v>
      </c>
      <c r="M2804">
        <f>K2804/LCOH!$C$18</f>
        <v>0.60640074083526052</v>
      </c>
      <c r="N2804">
        <f>K2804/LCOH!$C$34</f>
        <v>17.52603297211736</v>
      </c>
    </row>
    <row r="2805" spans="1:14" x14ac:dyDescent="0.35">
      <c r="A2805">
        <f>'Profilo fotovoltaico'!B2807*LCOH!$C$20</f>
        <v>0</v>
      </c>
      <c r="B2805">
        <f>'Profilo eolico'!B2807*LCOH!$C$21</f>
        <v>228.8</v>
      </c>
      <c r="C2805">
        <f>$P$35*'Profilo fotovoltaico'!B2807</f>
        <v>0</v>
      </c>
      <c r="D2805">
        <f>$Q$37*'Profilo eolico'!B2807</f>
        <v>1334.9644638644397</v>
      </c>
      <c r="E2805">
        <f>$P$39*'Profilo fotovoltaico'!B2807+'Approvvigionamento energia'!$Q$39*'Profilo eolico'!B2807</f>
        <v>1001.2233478983297</v>
      </c>
      <c r="F2805">
        <f>$P$41*'Profilo fotovoltaico'!B2807+'Approvvigionamento energia'!$Q$41*'Profilo eolico'!B2807</f>
        <v>667.48223193221986</v>
      </c>
      <c r="G2805">
        <f>$P$43*'Profilo fotovoltaico'!B2807+'Approvvigionamento energia'!$Q$43*'Profilo eolico'!B2807</f>
        <v>333.74111596610993</v>
      </c>
      <c r="H2805">
        <f t="shared" si="86"/>
        <v>1138.4335154826958</v>
      </c>
      <c r="I2805">
        <f>IF(LCOH!$C$28=Menu!$A$1,'Approvvigionamento energia'!C2805,0)+IF(LCOH!$C$28=Menu!$A$2,'Approvvigionamento energia'!D2805,0)+IF(LCOH!$C$28=Menu!$A$3,'Approvvigionamento energia'!E2805,0)+IF(LCOH!$C$28=Menu!$A$4,'Approvvigionamento energia'!F2805,0)+IF(LCOH!$C$28=Menu!$A$5,'Approvvigionamento energia'!G2805,0)+IF(LCOH!$C$28=Menu!$A$6,'Approvvigionamento energia'!H2805,0)</f>
        <v>667.48223193221986</v>
      </c>
      <c r="J2805">
        <f>'Approvvigionamento energia'!A2805+'Approvvigionamento energia'!B2805+'Approvvigionamento energia'!I2805</f>
        <v>896.28223193221993</v>
      </c>
      <c r="K2805">
        <f>IF(MIN(LCOH!$C$18,J2805)&gt;=$P$48*LCOH!$C$18, MIN(LCOH!$C$18,J2805),0)</f>
        <v>896.28223193221993</v>
      </c>
      <c r="L2805">
        <f t="shared" si="87"/>
        <v>0</v>
      </c>
      <c r="M2805">
        <f>K2805/LCOH!$C$18</f>
        <v>0.5975214879548133</v>
      </c>
      <c r="N2805">
        <f>K2805/LCOH!$C$34</f>
        <v>17.269407166324083</v>
      </c>
    </row>
    <row r="2806" spans="1:14" x14ac:dyDescent="0.35">
      <c r="A2806">
        <f>'Profilo fotovoltaico'!B2808*LCOH!$C$20</f>
        <v>0</v>
      </c>
      <c r="B2806">
        <f>'Profilo eolico'!B2808*LCOH!$C$21</f>
        <v>233.3</v>
      </c>
      <c r="C2806">
        <f>$P$35*'Profilo fotovoltaico'!B2808</f>
        <v>0</v>
      </c>
      <c r="D2806">
        <f>$Q$37*'Profilo eolico'!B2808</f>
        <v>1361.2203208897456</v>
      </c>
      <c r="E2806">
        <f>$P$39*'Profilo fotovoltaico'!B2808+'Approvvigionamento energia'!$Q$39*'Profilo eolico'!B2808</f>
        <v>1020.915240667309</v>
      </c>
      <c r="F2806">
        <f>$P$41*'Profilo fotovoltaico'!B2808+'Approvvigionamento energia'!$Q$41*'Profilo eolico'!B2808</f>
        <v>680.6101604448728</v>
      </c>
      <c r="G2806">
        <f>$P$43*'Profilo fotovoltaico'!B2808+'Approvvigionamento energia'!$Q$43*'Profilo eolico'!B2808</f>
        <v>340.3050802224364</v>
      </c>
      <c r="H2806">
        <f t="shared" si="86"/>
        <v>1138.4335154826958</v>
      </c>
      <c r="I2806">
        <f>IF(LCOH!$C$28=Menu!$A$1,'Approvvigionamento energia'!C2806,0)+IF(LCOH!$C$28=Menu!$A$2,'Approvvigionamento energia'!D2806,0)+IF(LCOH!$C$28=Menu!$A$3,'Approvvigionamento energia'!E2806,0)+IF(LCOH!$C$28=Menu!$A$4,'Approvvigionamento energia'!F2806,0)+IF(LCOH!$C$28=Menu!$A$5,'Approvvigionamento energia'!G2806,0)+IF(LCOH!$C$28=Menu!$A$6,'Approvvigionamento energia'!H2806,0)</f>
        <v>680.6101604448728</v>
      </c>
      <c r="J2806">
        <f>'Approvvigionamento energia'!A2806+'Approvvigionamento energia'!B2806+'Approvvigionamento energia'!I2806</f>
        <v>913.91016044487287</v>
      </c>
      <c r="K2806">
        <f>IF(MIN(LCOH!$C$18,J2806)&gt;=$P$48*LCOH!$C$18, MIN(LCOH!$C$18,J2806),0)</f>
        <v>913.91016044487287</v>
      </c>
      <c r="L2806">
        <f t="shared" si="87"/>
        <v>0</v>
      </c>
      <c r="M2806">
        <f>K2806/LCOH!$C$18</f>
        <v>0.60927344029658193</v>
      </c>
      <c r="N2806">
        <f>K2806/LCOH!$C$34</f>
        <v>17.609058968109306</v>
      </c>
    </row>
    <row r="2807" spans="1:14" x14ac:dyDescent="0.35">
      <c r="A2807">
        <f>'Profilo fotovoltaico'!B2809*LCOH!$C$20</f>
        <v>0</v>
      </c>
      <c r="B2807">
        <f>'Profilo eolico'!B2809*LCOH!$C$21</f>
        <v>239.4</v>
      </c>
      <c r="C2807">
        <f>$P$35*'Profilo fotovoltaico'!B2809</f>
        <v>0</v>
      </c>
      <c r="D2807">
        <f>$Q$37*'Profilo eolico'!B2809</f>
        <v>1396.8115937462712</v>
      </c>
      <c r="E2807">
        <f>$P$39*'Profilo fotovoltaico'!B2809+'Approvvigionamento energia'!$Q$39*'Profilo eolico'!B2809</f>
        <v>1047.6086953097033</v>
      </c>
      <c r="F2807">
        <f>$P$41*'Profilo fotovoltaico'!B2809+'Approvvigionamento energia'!$Q$41*'Profilo eolico'!B2809</f>
        <v>698.40579687313561</v>
      </c>
      <c r="G2807">
        <f>$P$43*'Profilo fotovoltaico'!B2809+'Approvvigionamento energia'!$Q$43*'Profilo eolico'!B2809</f>
        <v>349.20289843656781</v>
      </c>
      <c r="H2807">
        <f t="shared" si="86"/>
        <v>1138.4335154826958</v>
      </c>
      <c r="I2807">
        <f>IF(LCOH!$C$28=Menu!$A$1,'Approvvigionamento energia'!C2807,0)+IF(LCOH!$C$28=Menu!$A$2,'Approvvigionamento energia'!D2807,0)+IF(LCOH!$C$28=Menu!$A$3,'Approvvigionamento energia'!E2807,0)+IF(LCOH!$C$28=Menu!$A$4,'Approvvigionamento energia'!F2807,0)+IF(LCOH!$C$28=Menu!$A$5,'Approvvigionamento energia'!G2807,0)+IF(LCOH!$C$28=Menu!$A$6,'Approvvigionamento energia'!H2807,0)</f>
        <v>698.40579687313561</v>
      </c>
      <c r="J2807">
        <f>'Approvvigionamento energia'!A2807+'Approvvigionamento energia'!B2807+'Approvvigionamento energia'!I2807</f>
        <v>937.80579687313559</v>
      </c>
      <c r="K2807">
        <f>IF(MIN(LCOH!$C$18,J2807)&gt;=$P$48*LCOH!$C$18, MIN(LCOH!$C$18,J2807),0)</f>
        <v>937.80579687313559</v>
      </c>
      <c r="L2807">
        <f t="shared" si="87"/>
        <v>0</v>
      </c>
      <c r="M2807">
        <f>K2807/LCOH!$C$18</f>
        <v>0.62520386458209043</v>
      </c>
      <c r="N2807">
        <f>K2807/LCOH!$C$34</f>
        <v>18.06947585497371</v>
      </c>
    </row>
    <row r="2808" spans="1:14" x14ac:dyDescent="0.35">
      <c r="A2808">
        <f>'Profilo fotovoltaico'!B2810*LCOH!$C$20</f>
        <v>0</v>
      </c>
      <c r="B2808">
        <f>'Profilo eolico'!B2810*LCOH!$C$21</f>
        <v>244.5</v>
      </c>
      <c r="C2808">
        <f>$P$35*'Profilo fotovoltaico'!B2810</f>
        <v>0</v>
      </c>
      <c r="D2808">
        <f>$Q$37*'Profilo eolico'!B2810</f>
        <v>1426.5682317082844</v>
      </c>
      <c r="E2808">
        <f>$P$39*'Profilo fotovoltaico'!B2810+'Approvvigionamento energia'!$Q$39*'Profilo eolico'!B2810</f>
        <v>1069.9261737812133</v>
      </c>
      <c r="F2808">
        <f>$P$41*'Profilo fotovoltaico'!B2810+'Approvvigionamento energia'!$Q$41*'Profilo eolico'!B2810</f>
        <v>713.28411585414221</v>
      </c>
      <c r="G2808">
        <f>$P$43*'Profilo fotovoltaico'!B2810+'Approvvigionamento energia'!$Q$43*'Profilo eolico'!B2810</f>
        <v>356.64205792707111</v>
      </c>
      <c r="H2808">
        <f t="shared" si="86"/>
        <v>1138.4335154826958</v>
      </c>
      <c r="I2808">
        <f>IF(LCOH!$C$28=Menu!$A$1,'Approvvigionamento energia'!C2808,0)+IF(LCOH!$C$28=Menu!$A$2,'Approvvigionamento energia'!D2808,0)+IF(LCOH!$C$28=Menu!$A$3,'Approvvigionamento energia'!E2808,0)+IF(LCOH!$C$28=Menu!$A$4,'Approvvigionamento energia'!F2808,0)+IF(LCOH!$C$28=Menu!$A$5,'Approvvigionamento energia'!G2808,0)+IF(LCOH!$C$28=Menu!$A$6,'Approvvigionamento energia'!H2808,0)</f>
        <v>713.28411585414221</v>
      </c>
      <c r="J2808">
        <f>'Approvvigionamento energia'!A2808+'Approvvigionamento energia'!B2808+'Approvvigionamento energia'!I2808</f>
        <v>957.78411585414221</v>
      </c>
      <c r="K2808">
        <f>IF(MIN(LCOH!$C$18,J2808)&gt;=$P$48*LCOH!$C$18, MIN(LCOH!$C$18,J2808),0)</f>
        <v>957.78411585414221</v>
      </c>
      <c r="L2808">
        <f t="shared" si="87"/>
        <v>0</v>
      </c>
      <c r="M2808">
        <f>K2808/LCOH!$C$18</f>
        <v>0.63852274390276142</v>
      </c>
      <c r="N2808">
        <f>K2808/LCOH!$C$34</f>
        <v>18.454414563663626</v>
      </c>
    </row>
    <row r="2809" spans="1:14" x14ac:dyDescent="0.35">
      <c r="A2809">
        <f>'Profilo fotovoltaico'!B2811*LCOH!$C$20</f>
        <v>0</v>
      </c>
      <c r="B2809">
        <f>'Profilo eolico'!B2811*LCOH!$C$21</f>
        <v>248.29999999999998</v>
      </c>
      <c r="C2809">
        <f>$P$35*'Profilo fotovoltaico'!B2811</f>
        <v>0</v>
      </c>
      <c r="D2809">
        <f>$Q$37*'Profilo eolico'!B2811</f>
        <v>1448.7398443074317</v>
      </c>
      <c r="E2809">
        <f>$P$39*'Profilo fotovoltaico'!B2811+'Approvvigionamento energia'!$Q$39*'Profilo eolico'!B2811</f>
        <v>1086.5548832305738</v>
      </c>
      <c r="F2809">
        <f>$P$41*'Profilo fotovoltaico'!B2811+'Approvvigionamento energia'!$Q$41*'Profilo eolico'!B2811</f>
        <v>724.36992215371583</v>
      </c>
      <c r="G2809">
        <f>$P$43*'Profilo fotovoltaico'!B2811+'Approvvigionamento energia'!$Q$43*'Profilo eolico'!B2811</f>
        <v>362.18496107685792</v>
      </c>
      <c r="H2809">
        <f t="shared" si="86"/>
        <v>1138.4335154826958</v>
      </c>
      <c r="I2809">
        <f>IF(LCOH!$C$28=Menu!$A$1,'Approvvigionamento energia'!C2809,0)+IF(LCOH!$C$28=Menu!$A$2,'Approvvigionamento energia'!D2809,0)+IF(LCOH!$C$28=Menu!$A$3,'Approvvigionamento energia'!E2809,0)+IF(LCOH!$C$28=Menu!$A$4,'Approvvigionamento energia'!F2809,0)+IF(LCOH!$C$28=Menu!$A$5,'Approvvigionamento energia'!G2809,0)+IF(LCOH!$C$28=Menu!$A$6,'Approvvigionamento energia'!H2809,0)</f>
        <v>724.36992215371583</v>
      </c>
      <c r="J2809">
        <f>'Approvvigionamento energia'!A2809+'Approvvigionamento energia'!B2809+'Approvvigionamento energia'!I2809</f>
        <v>972.66992215371579</v>
      </c>
      <c r="K2809">
        <f>IF(MIN(LCOH!$C$18,J2809)&gt;=$P$48*LCOH!$C$18, MIN(LCOH!$C$18,J2809),0)</f>
        <v>972.66992215371579</v>
      </c>
      <c r="L2809">
        <f t="shared" si="87"/>
        <v>0</v>
      </c>
      <c r="M2809">
        <f>K2809/LCOH!$C$18</f>
        <v>0.64844661476914389</v>
      </c>
      <c r="N2809">
        <f>K2809/LCOH!$C$34</f>
        <v>18.741231640726703</v>
      </c>
    </row>
    <row r="2810" spans="1:14" x14ac:dyDescent="0.35">
      <c r="A2810">
        <f>'Profilo fotovoltaico'!B2812*LCOH!$C$20</f>
        <v>0</v>
      </c>
      <c r="B2810">
        <f>'Profilo eolico'!B2812*LCOH!$C$21</f>
        <v>258.60000000000002</v>
      </c>
      <c r="C2810">
        <f>$P$35*'Profilo fotovoltaico'!B2812</f>
        <v>0</v>
      </c>
      <c r="D2810">
        <f>$Q$37*'Profilo eolico'!B2812</f>
        <v>1508.8365837209094</v>
      </c>
      <c r="E2810">
        <f>$P$39*'Profilo fotovoltaico'!B2812+'Approvvigionamento energia'!$Q$39*'Profilo eolico'!B2812</f>
        <v>1131.6274377906821</v>
      </c>
      <c r="F2810">
        <f>$P$41*'Profilo fotovoltaico'!B2812+'Approvvigionamento energia'!$Q$41*'Profilo eolico'!B2812</f>
        <v>754.4182918604547</v>
      </c>
      <c r="G2810">
        <f>$P$43*'Profilo fotovoltaico'!B2812+'Approvvigionamento energia'!$Q$43*'Profilo eolico'!B2812</f>
        <v>377.20914593022735</v>
      </c>
      <c r="H2810">
        <f t="shared" si="86"/>
        <v>1138.4335154826958</v>
      </c>
      <c r="I2810">
        <f>IF(LCOH!$C$28=Menu!$A$1,'Approvvigionamento energia'!C2810,0)+IF(LCOH!$C$28=Menu!$A$2,'Approvvigionamento energia'!D2810,0)+IF(LCOH!$C$28=Menu!$A$3,'Approvvigionamento energia'!E2810,0)+IF(LCOH!$C$28=Menu!$A$4,'Approvvigionamento energia'!F2810,0)+IF(LCOH!$C$28=Menu!$A$5,'Approvvigionamento energia'!G2810,0)+IF(LCOH!$C$28=Menu!$A$6,'Approvvigionamento energia'!H2810,0)</f>
        <v>754.4182918604547</v>
      </c>
      <c r="J2810">
        <f>'Approvvigionamento energia'!A2810+'Approvvigionamento energia'!B2810+'Approvvigionamento energia'!I2810</f>
        <v>1013.0182918604547</v>
      </c>
      <c r="K2810">
        <f>IF(MIN(LCOH!$C$18,J2810)&gt;=$P$48*LCOH!$C$18, MIN(LCOH!$C$18,J2810),0)</f>
        <v>1013.0182918604547</v>
      </c>
      <c r="L2810">
        <f t="shared" si="87"/>
        <v>0</v>
      </c>
      <c r="M2810">
        <f>K2810/LCOH!$C$18</f>
        <v>0.67534552790696978</v>
      </c>
      <c r="N2810">
        <f>K2810/LCOH!$C$34</f>
        <v>19.518656875923984</v>
      </c>
    </row>
    <row r="2811" spans="1:14" x14ac:dyDescent="0.35">
      <c r="A2811">
        <f>'Profilo fotovoltaico'!B2813*LCOH!$C$20</f>
        <v>0</v>
      </c>
      <c r="B2811">
        <f>'Profilo eolico'!B2813*LCOH!$C$21</f>
        <v>264.2</v>
      </c>
      <c r="C2811">
        <f>$P$35*'Profilo fotovoltaico'!B2813</f>
        <v>0</v>
      </c>
      <c r="D2811">
        <f>$Q$37*'Profilo eolico'!B2813</f>
        <v>1541.5105391301788</v>
      </c>
      <c r="E2811">
        <f>$P$39*'Profilo fotovoltaico'!B2813+'Approvvigionamento energia'!$Q$39*'Profilo eolico'!B2813</f>
        <v>1156.1329043476342</v>
      </c>
      <c r="F2811">
        <f>$P$41*'Profilo fotovoltaico'!B2813+'Approvvigionamento energia'!$Q$41*'Profilo eolico'!B2813</f>
        <v>770.75526956508941</v>
      </c>
      <c r="G2811">
        <f>$P$43*'Profilo fotovoltaico'!B2813+'Approvvigionamento energia'!$Q$43*'Profilo eolico'!B2813</f>
        <v>385.3776347825447</v>
      </c>
      <c r="H2811">
        <f t="shared" si="86"/>
        <v>1138.4335154826958</v>
      </c>
      <c r="I2811">
        <f>IF(LCOH!$C$28=Menu!$A$1,'Approvvigionamento energia'!C2811,0)+IF(LCOH!$C$28=Menu!$A$2,'Approvvigionamento energia'!D2811,0)+IF(LCOH!$C$28=Menu!$A$3,'Approvvigionamento energia'!E2811,0)+IF(LCOH!$C$28=Menu!$A$4,'Approvvigionamento energia'!F2811,0)+IF(LCOH!$C$28=Menu!$A$5,'Approvvigionamento energia'!G2811,0)+IF(LCOH!$C$28=Menu!$A$6,'Approvvigionamento energia'!H2811,0)</f>
        <v>770.75526956508941</v>
      </c>
      <c r="J2811">
        <f>'Approvvigionamento energia'!A2811+'Approvvigionamento energia'!B2811+'Approvvigionamento energia'!I2811</f>
        <v>1034.9552695650893</v>
      </c>
      <c r="K2811">
        <f>IF(MIN(LCOH!$C$18,J2811)&gt;=$P$48*LCOH!$C$18, MIN(LCOH!$C$18,J2811),0)</f>
        <v>1034.9552695650893</v>
      </c>
      <c r="L2811">
        <f t="shared" si="87"/>
        <v>0</v>
      </c>
      <c r="M2811">
        <f>K2811/LCOH!$C$18</f>
        <v>0.68997017971005958</v>
      </c>
      <c r="N2811">
        <f>K2811/LCOH!$C$34</f>
        <v>19.941334673701142</v>
      </c>
    </row>
    <row r="2812" spans="1:14" x14ac:dyDescent="0.35">
      <c r="A2812">
        <f>'Profilo fotovoltaico'!B2814*LCOH!$C$20</f>
        <v>0</v>
      </c>
      <c r="B2812">
        <f>'Profilo eolico'!B2814*LCOH!$C$21</f>
        <v>285.7</v>
      </c>
      <c r="C2812">
        <f>$P$35*'Profilo fotovoltaico'!B2814</f>
        <v>0</v>
      </c>
      <c r="D2812">
        <f>$Q$37*'Profilo eolico'!B2814</f>
        <v>1666.9551893621958</v>
      </c>
      <c r="E2812">
        <f>$P$39*'Profilo fotovoltaico'!B2814+'Approvvigionamento energia'!$Q$39*'Profilo eolico'!B2814</f>
        <v>1250.2163920216469</v>
      </c>
      <c r="F2812">
        <f>$P$41*'Profilo fotovoltaico'!B2814+'Approvvigionamento energia'!$Q$41*'Profilo eolico'!B2814</f>
        <v>833.47759468109791</v>
      </c>
      <c r="G2812">
        <f>$P$43*'Profilo fotovoltaico'!B2814+'Approvvigionamento energia'!$Q$43*'Profilo eolico'!B2814</f>
        <v>416.73879734054896</v>
      </c>
      <c r="H2812">
        <f t="shared" si="86"/>
        <v>1138.4335154826958</v>
      </c>
      <c r="I2812">
        <f>IF(LCOH!$C$28=Menu!$A$1,'Approvvigionamento energia'!C2812,0)+IF(LCOH!$C$28=Menu!$A$2,'Approvvigionamento energia'!D2812,0)+IF(LCOH!$C$28=Menu!$A$3,'Approvvigionamento energia'!E2812,0)+IF(LCOH!$C$28=Menu!$A$4,'Approvvigionamento energia'!F2812,0)+IF(LCOH!$C$28=Menu!$A$5,'Approvvigionamento energia'!G2812,0)+IF(LCOH!$C$28=Menu!$A$6,'Approvvigionamento energia'!H2812,0)</f>
        <v>833.47759468109791</v>
      </c>
      <c r="J2812">
        <f>'Approvvigionamento energia'!A2812+'Approvvigionamento energia'!B2812+'Approvvigionamento energia'!I2812</f>
        <v>1119.1775946810978</v>
      </c>
      <c r="K2812">
        <f>IF(MIN(LCOH!$C$18,J2812)&gt;=$P$48*LCOH!$C$18, MIN(LCOH!$C$18,J2812),0)</f>
        <v>1119.1775946810978</v>
      </c>
      <c r="L2812">
        <f t="shared" si="87"/>
        <v>0</v>
      </c>
      <c r="M2812">
        <f>K2812/LCOH!$C$18</f>
        <v>0.74611839645406519</v>
      </c>
      <c r="N2812">
        <f>K2812/LCOH!$C$34</f>
        <v>21.564115504452754</v>
      </c>
    </row>
    <row r="2813" spans="1:14" x14ac:dyDescent="0.35">
      <c r="A2813">
        <f>'Profilo fotovoltaico'!B2815*LCOH!$C$20</f>
        <v>0</v>
      </c>
      <c r="B2813">
        <f>'Profilo eolico'!B2815*LCOH!$C$21</f>
        <v>290.8</v>
      </c>
      <c r="C2813">
        <f>$P$35*'Profilo fotovoltaico'!B2815</f>
        <v>0</v>
      </c>
      <c r="D2813">
        <f>$Q$37*'Profilo eolico'!B2815</f>
        <v>1696.711827324209</v>
      </c>
      <c r="E2813">
        <f>$P$39*'Profilo fotovoltaico'!B2815+'Approvvigionamento energia'!$Q$39*'Profilo eolico'!B2815</f>
        <v>1272.5338704931569</v>
      </c>
      <c r="F2813">
        <f>$P$41*'Profilo fotovoltaico'!B2815+'Approvvigionamento energia'!$Q$41*'Profilo eolico'!B2815</f>
        <v>848.35591366210451</v>
      </c>
      <c r="G2813">
        <f>$P$43*'Profilo fotovoltaico'!B2815+'Approvvigionamento energia'!$Q$43*'Profilo eolico'!B2815</f>
        <v>424.17795683105226</v>
      </c>
      <c r="H2813">
        <f t="shared" si="86"/>
        <v>1138.4335154826958</v>
      </c>
      <c r="I2813">
        <f>IF(LCOH!$C$28=Menu!$A$1,'Approvvigionamento energia'!C2813,0)+IF(LCOH!$C$28=Menu!$A$2,'Approvvigionamento energia'!D2813,0)+IF(LCOH!$C$28=Menu!$A$3,'Approvvigionamento energia'!E2813,0)+IF(LCOH!$C$28=Menu!$A$4,'Approvvigionamento energia'!F2813,0)+IF(LCOH!$C$28=Menu!$A$5,'Approvvigionamento energia'!G2813,0)+IF(LCOH!$C$28=Menu!$A$6,'Approvvigionamento energia'!H2813,0)</f>
        <v>848.35591366210451</v>
      </c>
      <c r="J2813">
        <f>'Approvvigionamento energia'!A2813+'Approvvigionamento energia'!B2813+'Approvvigionamento energia'!I2813</f>
        <v>1139.1559136621045</v>
      </c>
      <c r="K2813">
        <f>IF(MIN(LCOH!$C$18,J2813)&gt;=$P$48*LCOH!$C$18, MIN(LCOH!$C$18,J2813),0)</f>
        <v>1139.1559136621045</v>
      </c>
      <c r="L2813">
        <f t="shared" si="87"/>
        <v>0</v>
      </c>
      <c r="M2813">
        <f>K2813/LCOH!$C$18</f>
        <v>0.7594372757747363</v>
      </c>
      <c r="N2813">
        <f>K2813/LCOH!$C$34</f>
        <v>21.94905421314267</v>
      </c>
    </row>
    <row r="2814" spans="1:14" x14ac:dyDescent="0.35">
      <c r="A2814">
        <f>'Profilo fotovoltaico'!B2816*LCOH!$C$20</f>
        <v>8</v>
      </c>
      <c r="B2814">
        <f>'Profilo eolico'!B2816*LCOH!$C$21</f>
        <v>281</v>
      </c>
      <c r="C2814">
        <f>$P$35*'Profilo fotovoltaico'!B2816</f>
        <v>58.836897500976519</v>
      </c>
      <c r="D2814">
        <f>$Q$37*'Profilo eolico'!B2816</f>
        <v>1639.5324053579877</v>
      </c>
      <c r="E2814">
        <f>$P$39*'Profilo fotovoltaico'!B2816+'Approvvigionamento energia'!$Q$39*'Profilo eolico'!B2816</f>
        <v>1244.3585283937348</v>
      </c>
      <c r="F2814">
        <f>$P$41*'Profilo fotovoltaico'!B2816+'Approvvigionamento energia'!$Q$41*'Profilo eolico'!B2816</f>
        <v>849.18465142948207</v>
      </c>
      <c r="G2814">
        <f>$P$43*'Profilo fotovoltaico'!B2816+'Approvvigionamento energia'!$Q$43*'Profilo eolico'!B2816</f>
        <v>454.0107744652293</v>
      </c>
      <c r="H2814">
        <f t="shared" si="86"/>
        <v>1138.4335154826958</v>
      </c>
      <c r="I2814">
        <f>IF(LCOH!$C$28=Menu!$A$1,'Approvvigionamento energia'!C2814,0)+IF(LCOH!$C$28=Menu!$A$2,'Approvvigionamento energia'!D2814,0)+IF(LCOH!$C$28=Menu!$A$3,'Approvvigionamento energia'!E2814,0)+IF(LCOH!$C$28=Menu!$A$4,'Approvvigionamento energia'!F2814,0)+IF(LCOH!$C$28=Menu!$A$5,'Approvvigionamento energia'!G2814,0)+IF(LCOH!$C$28=Menu!$A$6,'Approvvigionamento energia'!H2814,0)</f>
        <v>849.18465142948207</v>
      </c>
      <c r="J2814">
        <f>'Approvvigionamento energia'!A2814+'Approvvigionamento energia'!B2814+'Approvvigionamento energia'!I2814</f>
        <v>1138.1846514294821</v>
      </c>
      <c r="K2814">
        <f>IF(MIN(LCOH!$C$18,J2814)&gt;=$P$48*LCOH!$C$18, MIN(LCOH!$C$18,J2814),0)</f>
        <v>1138.1846514294821</v>
      </c>
      <c r="L2814">
        <f t="shared" si="87"/>
        <v>0</v>
      </c>
      <c r="M2814">
        <f>K2814/LCOH!$C$18</f>
        <v>0.75878976761965466</v>
      </c>
      <c r="N2814">
        <f>K2814/LCOH!$C$34</f>
        <v>21.930340104614299</v>
      </c>
    </row>
    <row r="2815" spans="1:14" x14ac:dyDescent="0.35">
      <c r="A2815">
        <f>'Profilo fotovoltaico'!B2817*LCOH!$C$20</f>
        <v>93</v>
      </c>
      <c r="B2815">
        <f>'Profilo eolico'!B2817*LCOH!$C$21</f>
        <v>254.1</v>
      </c>
      <c r="C2815">
        <f>$P$35*'Profilo fotovoltaico'!B2817</f>
        <v>683.97893344885199</v>
      </c>
      <c r="D2815">
        <f>$Q$37*'Profilo eolico'!B2817</f>
        <v>1482.5807266956035</v>
      </c>
      <c r="E2815">
        <f>$P$39*'Profilo fotovoltaico'!B2817+'Approvvigionamento energia'!$Q$39*'Profilo eolico'!B2817</f>
        <v>1282.9302783839157</v>
      </c>
      <c r="F2815">
        <f>$P$41*'Profilo fotovoltaico'!B2817+'Approvvigionamento energia'!$Q$41*'Profilo eolico'!B2817</f>
        <v>1083.2798300722277</v>
      </c>
      <c r="G2815">
        <f>$P$43*'Profilo fotovoltaico'!B2817+'Approvvigionamento energia'!$Q$43*'Profilo eolico'!B2817</f>
        <v>883.6293817605399</v>
      </c>
      <c r="H2815">
        <f t="shared" si="86"/>
        <v>1138.4335154826958</v>
      </c>
      <c r="I2815">
        <f>IF(LCOH!$C$28=Menu!$A$1,'Approvvigionamento energia'!C2815,0)+IF(LCOH!$C$28=Menu!$A$2,'Approvvigionamento energia'!D2815,0)+IF(LCOH!$C$28=Menu!$A$3,'Approvvigionamento energia'!E2815,0)+IF(LCOH!$C$28=Menu!$A$4,'Approvvigionamento energia'!F2815,0)+IF(LCOH!$C$28=Menu!$A$5,'Approvvigionamento energia'!G2815,0)+IF(LCOH!$C$28=Menu!$A$6,'Approvvigionamento energia'!H2815,0)</f>
        <v>1083.2798300722277</v>
      </c>
      <c r="J2815">
        <f>'Approvvigionamento energia'!A2815+'Approvvigionamento energia'!B2815+'Approvvigionamento energia'!I2815</f>
        <v>1430.3798300722278</v>
      </c>
      <c r="K2815">
        <f>IF(MIN(LCOH!$C$18,J2815)&gt;=$P$48*LCOH!$C$18, MIN(LCOH!$C$18,J2815),0)</f>
        <v>1430.3798300722278</v>
      </c>
      <c r="L2815">
        <f t="shared" si="87"/>
        <v>0</v>
      </c>
      <c r="M2815">
        <f>K2815/LCOH!$C$18</f>
        <v>0.95358655338148524</v>
      </c>
      <c r="N2815">
        <f>K2815/LCOH!$C$34</f>
        <v>27.560305011025584</v>
      </c>
    </row>
    <row r="2816" spans="1:14" x14ac:dyDescent="0.35">
      <c r="A2816">
        <f>'Profilo fotovoltaico'!B2818*LCOH!$C$20</f>
        <v>230</v>
      </c>
      <c r="B2816">
        <f>'Profilo eolico'!B2818*LCOH!$C$21</f>
        <v>287</v>
      </c>
      <c r="C2816">
        <f>$P$35*'Profilo fotovoltaico'!B2818</f>
        <v>1691.5608031530751</v>
      </c>
      <c r="D2816">
        <f>$Q$37*'Profilo eolico'!B2818</f>
        <v>1674.5402147250618</v>
      </c>
      <c r="E2816">
        <f>$P$39*'Profilo fotovoltaico'!B2818+'Approvvigionamento energia'!$Q$39*'Profilo eolico'!B2818</f>
        <v>1678.7953618320653</v>
      </c>
      <c r="F2816">
        <f>$P$41*'Profilo fotovoltaico'!B2818+'Approvvigionamento energia'!$Q$41*'Profilo eolico'!B2818</f>
        <v>1683.0505089390685</v>
      </c>
      <c r="G2816">
        <f>$P$43*'Profilo fotovoltaico'!B2818+'Approvvigionamento energia'!$Q$43*'Profilo eolico'!B2818</f>
        <v>1687.3056560460718</v>
      </c>
      <c r="H2816">
        <f t="shared" si="86"/>
        <v>1138.4335154826958</v>
      </c>
      <c r="I2816">
        <f>IF(LCOH!$C$28=Menu!$A$1,'Approvvigionamento energia'!C2816,0)+IF(LCOH!$C$28=Menu!$A$2,'Approvvigionamento energia'!D2816,0)+IF(LCOH!$C$28=Menu!$A$3,'Approvvigionamento energia'!E2816,0)+IF(LCOH!$C$28=Menu!$A$4,'Approvvigionamento energia'!F2816,0)+IF(LCOH!$C$28=Menu!$A$5,'Approvvigionamento energia'!G2816,0)+IF(LCOH!$C$28=Menu!$A$6,'Approvvigionamento energia'!H2816,0)</f>
        <v>1683.0505089390685</v>
      </c>
      <c r="J2816">
        <f>'Approvvigionamento energia'!A2816+'Approvvigionamento energia'!B2816+'Approvvigionamento energia'!I2816</f>
        <v>2200.0505089390685</v>
      </c>
      <c r="K2816">
        <f>IF(MIN(LCOH!$C$18,J2816)&gt;=$P$48*LCOH!$C$18, MIN(LCOH!$C$18,J2816),0)</f>
        <v>1500</v>
      </c>
      <c r="L2816">
        <f t="shared" si="87"/>
        <v>700.05050893906855</v>
      </c>
      <c r="M2816">
        <f>K2816/LCOH!$C$18</f>
        <v>1</v>
      </c>
      <c r="N2816">
        <f>K2816/LCOH!$C$34</f>
        <v>28.901734104046245</v>
      </c>
    </row>
    <row r="2817" spans="1:14" x14ac:dyDescent="0.35">
      <c r="A2817">
        <f>'Profilo fotovoltaico'!B2819*LCOH!$C$20</f>
        <v>378</v>
      </c>
      <c r="B2817">
        <f>'Profilo eolico'!B2819*LCOH!$C$21</f>
        <v>296.89999999999998</v>
      </c>
      <c r="C2817">
        <f>$P$35*'Profilo fotovoltaico'!B2819</f>
        <v>2780.0434069211406</v>
      </c>
      <c r="D2817">
        <f>$Q$37*'Profilo eolico'!B2819</f>
        <v>1732.3031001807349</v>
      </c>
      <c r="E2817">
        <f>$P$39*'Profilo fotovoltaico'!B2819+'Approvvigionamento energia'!$Q$39*'Profilo eolico'!B2819</f>
        <v>1994.2381768658361</v>
      </c>
      <c r="F2817">
        <f>$P$41*'Profilo fotovoltaico'!B2819+'Approvvigionamento energia'!$Q$41*'Profilo eolico'!B2819</f>
        <v>2256.1732535509377</v>
      </c>
      <c r="G2817">
        <f>$P$43*'Profilo fotovoltaico'!B2819+'Approvvigionamento energia'!$Q$43*'Profilo eolico'!B2819</f>
        <v>2518.1083302360394</v>
      </c>
      <c r="H2817">
        <f t="shared" si="86"/>
        <v>1138.4335154826958</v>
      </c>
      <c r="I2817">
        <f>IF(LCOH!$C$28=Menu!$A$1,'Approvvigionamento energia'!C2817,0)+IF(LCOH!$C$28=Menu!$A$2,'Approvvigionamento energia'!D2817,0)+IF(LCOH!$C$28=Menu!$A$3,'Approvvigionamento energia'!E2817,0)+IF(LCOH!$C$28=Menu!$A$4,'Approvvigionamento energia'!F2817,0)+IF(LCOH!$C$28=Menu!$A$5,'Approvvigionamento energia'!G2817,0)+IF(LCOH!$C$28=Menu!$A$6,'Approvvigionamento energia'!H2817,0)</f>
        <v>2256.1732535509377</v>
      </c>
      <c r="J2817">
        <f>'Approvvigionamento energia'!A2817+'Approvvigionamento energia'!B2817+'Approvvigionamento energia'!I2817</f>
        <v>2931.0732535509378</v>
      </c>
      <c r="K2817">
        <f>IF(MIN(LCOH!$C$18,J2817)&gt;=$P$48*LCOH!$C$18, MIN(LCOH!$C$18,J2817),0)</f>
        <v>1500</v>
      </c>
      <c r="L2817">
        <f t="shared" si="87"/>
        <v>1431.0732535509378</v>
      </c>
      <c r="M2817">
        <f>K2817/LCOH!$C$18</f>
        <v>1</v>
      </c>
      <c r="N2817">
        <f>K2817/LCOH!$C$34</f>
        <v>28.901734104046245</v>
      </c>
    </row>
    <row r="2818" spans="1:14" x14ac:dyDescent="0.35">
      <c r="A2818">
        <f>'Profilo fotovoltaico'!B2820*LCOH!$C$20</f>
        <v>508</v>
      </c>
      <c r="B2818">
        <f>'Profilo eolico'!B2820*LCOH!$C$21</f>
        <v>302</v>
      </c>
      <c r="C2818">
        <f>$P$35*'Profilo fotovoltaico'!B2820</f>
        <v>3736.1429913120091</v>
      </c>
      <c r="D2818">
        <f>$Q$37*'Profilo eolico'!B2820</f>
        <v>1762.0597381427481</v>
      </c>
      <c r="E2818">
        <f>$P$39*'Profilo fotovoltaico'!B2820+'Approvvigionamento energia'!$Q$39*'Profilo eolico'!B2820</f>
        <v>2255.5805514350632</v>
      </c>
      <c r="F2818">
        <f>$P$41*'Profilo fotovoltaico'!B2820+'Approvvigionamento energia'!$Q$41*'Profilo eolico'!B2820</f>
        <v>2749.1013647273785</v>
      </c>
      <c r="G2818">
        <f>$P$43*'Profilo fotovoltaico'!B2820+'Approvvigionamento energia'!$Q$43*'Profilo eolico'!B2820</f>
        <v>3242.6221780196943</v>
      </c>
      <c r="H2818">
        <f t="shared" ref="H2818:H2881" si="88">$P$45</f>
        <v>1138.4335154826958</v>
      </c>
      <c r="I2818">
        <f>IF(LCOH!$C$28=Menu!$A$1,'Approvvigionamento energia'!C2818,0)+IF(LCOH!$C$28=Menu!$A$2,'Approvvigionamento energia'!D2818,0)+IF(LCOH!$C$28=Menu!$A$3,'Approvvigionamento energia'!E2818,0)+IF(LCOH!$C$28=Menu!$A$4,'Approvvigionamento energia'!F2818,0)+IF(LCOH!$C$28=Menu!$A$5,'Approvvigionamento energia'!G2818,0)+IF(LCOH!$C$28=Menu!$A$6,'Approvvigionamento energia'!H2818,0)</f>
        <v>2749.1013647273785</v>
      </c>
      <c r="J2818">
        <f>'Approvvigionamento energia'!A2818+'Approvvigionamento energia'!B2818+'Approvvigionamento energia'!I2818</f>
        <v>3559.1013647273785</v>
      </c>
      <c r="K2818">
        <f>IF(MIN(LCOH!$C$18,J2818)&gt;=$P$48*LCOH!$C$18, MIN(LCOH!$C$18,J2818),0)</f>
        <v>1500</v>
      </c>
      <c r="L2818">
        <f t="shared" si="87"/>
        <v>2059.1013647273785</v>
      </c>
      <c r="M2818">
        <f>K2818/LCOH!$C$18</f>
        <v>1</v>
      </c>
      <c r="N2818">
        <f>K2818/LCOH!$C$34</f>
        <v>28.901734104046245</v>
      </c>
    </row>
    <row r="2819" spans="1:14" x14ac:dyDescent="0.35">
      <c r="A2819">
        <f>'Profilo fotovoltaico'!B2821*LCOH!$C$20</f>
        <v>607</v>
      </c>
      <c r="B2819">
        <f>'Profilo eolico'!B2821*LCOH!$C$21</f>
        <v>320.10000000000002</v>
      </c>
      <c r="C2819">
        <f>$P$35*'Profilo fotovoltaico'!B2821</f>
        <v>4464.2495978865936</v>
      </c>
      <c r="D2819">
        <f>$Q$37*'Profilo eolico'!B2821</f>
        <v>1867.6666297334227</v>
      </c>
      <c r="E2819">
        <f>$P$39*'Profilo fotovoltaico'!B2821+'Approvvigionamento energia'!$Q$39*'Profilo eolico'!B2821</f>
        <v>2516.8123717717153</v>
      </c>
      <c r="F2819">
        <f>$P$41*'Profilo fotovoltaico'!B2821+'Approvvigionamento energia'!$Q$41*'Profilo eolico'!B2821</f>
        <v>3165.9581138100084</v>
      </c>
      <c r="G2819">
        <f>$P$43*'Profilo fotovoltaico'!B2821+'Approvvigionamento energia'!$Q$43*'Profilo eolico'!B2821</f>
        <v>3815.103855848301</v>
      </c>
      <c r="H2819">
        <f t="shared" si="88"/>
        <v>1138.4335154826958</v>
      </c>
      <c r="I2819">
        <f>IF(LCOH!$C$28=Menu!$A$1,'Approvvigionamento energia'!C2819,0)+IF(LCOH!$C$28=Menu!$A$2,'Approvvigionamento energia'!D2819,0)+IF(LCOH!$C$28=Menu!$A$3,'Approvvigionamento energia'!E2819,0)+IF(LCOH!$C$28=Menu!$A$4,'Approvvigionamento energia'!F2819,0)+IF(LCOH!$C$28=Menu!$A$5,'Approvvigionamento energia'!G2819,0)+IF(LCOH!$C$28=Menu!$A$6,'Approvvigionamento energia'!H2819,0)</f>
        <v>3165.9581138100084</v>
      </c>
      <c r="J2819">
        <f>'Approvvigionamento energia'!A2819+'Approvvigionamento energia'!B2819+'Approvvigionamento energia'!I2819</f>
        <v>4093.0581138100083</v>
      </c>
      <c r="K2819">
        <f>IF(MIN(LCOH!$C$18,J2819)&gt;=$P$48*LCOH!$C$18, MIN(LCOH!$C$18,J2819),0)</f>
        <v>1500</v>
      </c>
      <c r="L2819">
        <f t="shared" ref="L2819:L2882" si="89">J2819-K2819</f>
        <v>2593.0581138100083</v>
      </c>
      <c r="M2819">
        <f>K2819/LCOH!$C$18</f>
        <v>1</v>
      </c>
      <c r="N2819">
        <f>K2819/LCOH!$C$34</f>
        <v>28.901734104046245</v>
      </c>
    </row>
    <row r="2820" spans="1:14" x14ac:dyDescent="0.35">
      <c r="A2820">
        <f>'Profilo fotovoltaico'!B2822*LCOH!$C$20</f>
        <v>663</v>
      </c>
      <c r="B2820">
        <f>'Profilo eolico'!B2822*LCOH!$C$21</f>
        <v>343.6</v>
      </c>
      <c r="C2820">
        <f>$P$35*'Profilo fotovoltaico'!B2822</f>
        <v>4876.1078803934297</v>
      </c>
      <c r="D2820">
        <f>$Q$37*'Profilo eolico'!B2822</f>
        <v>2004.7805497544646</v>
      </c>
      <c r="E2820">
        <f>$P$39*'Profilo fotovoltaico'!B2822+'Approvvigionamento energia'!$Q$39*'Profilo eolico'!B2822</f>
        <v>2722.612382414206</v>
      </c>
      <c r="F2820">
        <f>$P$41*'Profilo fotovoltaico'!B2822+'Approvvigionamento energia'!$Q$41*'Profilo eolico'!B2822</f>
        <v>3440.4442150739469</v>
      </c>
      <c r="G2820">
        <f>$P$43*'Profilo fotovoltaico'!B2822+'Approvvigionamento energia'!$Q$43*'Profilo eolico'!B2822</f>
        <v>4158.2760477336878</v>
      </c>
      <c r="H2820">
        <f t="shared" si="88"/>
        <v>1138.4335154826958</v>
      </c>
      <c r="I2820">
        <f>IF(LCOH!$C$28=Menu!$A$1,'Approvvigionamento energia'!C2820,0)+IF(LCOH!$C$28=Menu!$A$2,'Approvvigionamento energia'!D2820,0)+IF(LCOH!$C$28=Menu!$A$3,'Approvvigionamento energia'!E2820,0)+IF(LCOH!$C$28=Menu!$A$4,'Approvvigionamento energia'!F2820,0)+IF(LCOH!$C$28=Menu!$A$5,'Approvvigionamento energia'!G2820,0)+IF(LCOH!$C$28=Menu!$A$6,'Approvvigionamento energia'!H2820,0)</f>
        <v>3440.4442150739469</v>
      </c>
      <c r="J2820">
        <f>'Approvvigionamento energia'!A2820+'Approvvigionamento energia'!B2820+'Approvvigionamento energia'!I2820</f>
        <v>4447.0442150739473</v>
      </c>
      <c r="K2820">
        <f>IF(MIN(LCOH!$C$18,J2820)&gt;=$P$48*LCOH!$C$18, MIN(LCOH!$C$18,J2820),0)</f>
        <v>1500</v>
      </c>
      <c r="L2820">
        <f t="shared" si="89"/>
        <v>2947.0442150739473</v>
      </c>
      <c r="M2820">
        <f>K2820/LCOH!$C$18</f>
        <v>1</v>
      </c>
      <c r="N2820">
        <f>K2820/LCOH!$C$34</f>
        <v>28.901734104046245</v>
      </c>
    </row>
    <row r="2821" spans="1:14" x14ac:dyDescent="0.35">
      <c r="A2821">
        <f>'Profilo fotovoltaico'!B2823*LCOH!$C$20</f>
        <v>684</v>
      </c>
      <c r="B2821">
        <f>'Profilo eolico'!B2823*LCOH!$C$21</f>
        <v>357.9</v>
      </c>
      <c r="C2821">
        <f>$P$35*'Profilo fotovoltaico'!B2823</f>
        <v>5030.5547363334927</v>
      </c>
      <c r="D2821">
        <f>$Q$37*'Profilo eolico'!B2823</f>
        <v>2088.215828745992</v>
      </c>
      <c r="E2821">
        <f>$P$39*'Profilo fotovoltaico'!B2823+'Approvvigionamento energia'!$Q$39*'Profilo eolico'!B2823</f>
        <v>2823.800555642867</v>
      </c>
      <c r="F2821">
        <f>$P$41*'Profilo fotovoltaico'!B2823+'Approvvigionamento energia'!$Q$41*'Profilo eolico'!B2823</f>
        <v>3559.3852825397425</v>
      </c>
      <c r="G2821">
        <f>$P$43*'Profilo fotovoltaico'!B2823+'Approvvigionamento energia'!$Q$43*'Profilo eolico'!B2823</f>
        <v>4294.9700094366181</v>
      </c>
      <c r="H2821">
        <f t="shared" si="88"/>
        <v>1138.4335154826958</v>
      </c>
      <c r="I2821">
        <f>IF(LCOH!$C$28=Menu!$A$1,'Approvvigionamento energia'!C2821,0)+IF(LCOH!$C$28=Menu!$A$2,'Approvvigionamento energia'!D2821,0)+IF(LCOH!$C$28=Menu!$A$3,'Approvvigionamento energia'!E2821,0)+IF(LCOH!$C$28=Menu!$A$4,'Approvvigionamento energia'!F2821,0)+IF(LCOH!$C$28=Menu!$A$5,'Approvvigionamento energia'!G2821,0)+IF(LCOH!$C$28=Menu!$A$6,'Approvvigionamento energia'!H2821,0)</f>
        <v>3559.3852825397425</v>
      </c>
      <c r="J2821">
        <f>'Approvvigionamento energia'!A2821+'Approvvigionamento energia'!B2821+'Approvvigionamento energia'!I2821</f>
        <v>4601.2852825397422</v>
      </c>
      <c r="K2821">
        <f>IF(MIN(LCOH!$C$18,J2821)&gt;=$P$48*LCOH!$C$18, MIN(LCOH!$C$18,J2821),0)</f>
        <v>1500</v>
      </c>
      <c r="L2821">
        <f t="shared" si="89"/>
        <v>3101.2852825397422</v>
      </c>
      <c r="M2821">
        <f>K2821/LCOH!$C$18</f>
        <v>1</v>
      </c>
      <c r="N2821">
        <f>K2821/LCOH!$C$34</f>
        <v>28.901734104046245</v>
      </c>
    </row>
    <row r="2822" spans="1:14" x14ac:dyDescent="0.35">
      <c r="A2822">
        <f>'Profilo fotovoltaico'!B2824*LCOH!$C$20</f>
        <v>656</v>
      </c>
      <c r="B2822">
        <f>'Profilo eolico'!B2824*LCOH!$C$21</f>
        <v>360.8</v>
      </c>
      <c r="C2822">
        <f>$P$35*'Profilo fotovoltaico'!B2824</f>
        <v>4824.6255950800751</v>
      </c>
      <c r="D2822">
        <f>$Q$37*'Profilo eolico'!B2824</f>
        <v>2105.1362699400779</v>
      </c>
      <c r="E2822">
        <f>$P$39*'Profilo fotovoltaico'!B2824+'Approvvigionamento energia'!$Q$39*'Profilo eolico'!B2824</f>
        <v>2785.0086012250772</v>
      </c>
      <c r="F2822">
        <f>$P$41*'Profilo fotovoltaico'!B2824+'Approvvigionamento energia'!$Q$41*'Profilo eolico'!B2824</f>
        <v>3464.8809325100765</v>
      </c>
      <c r="G2822">
        <f>$P$43*'Profilo fotovoltaico'!B2824+'Approvvigionamento energia'!$Q$43*'Profilo eolico'!B2824</f>
        <v>4144.7532637950753</v>
      </c>
      <c r="H2822">
        <f t="shared" si="88"/>
        <v>1138.4335154826958</v>
      </c>
      <c r="I2822">
        <f>IF(LCOH!$C$28=Menu!$A$1,'Approvvigionamento energia'!C2822,0)+IF(LCOH!$C$28=Menu!$A$2,'Approvvigionamento energia'!D2822,0)+IF(LCOH!$C$28=Menu!$A$3,'Approvvigionamento energia'!E2822,0)+IF(LCOH!$C$28=Menu!$A$4,'Approvvigionamento energia'!F2822,0)+IF(LCOH!$C$28=Menu!$A$5,'Approvvigionamento energia'!G2822,0)+IF(LCOH!$C$28=Menu!$A$6,'Approvvigionamento energia'!H2822,0)</f>
        <v>3464.8809325100765</v>
      </c>
      <c r="J2822">
        <f>'Approvvigionamento energia'!A2822+'Approvvigionamento energia'!B2822+'Approvvigionamento energia'!I2822</f>
        <v>4481.6809325100767</v>
      </c>
      <c r="K2822">
        <f>IF(MIN(LCOH!$C$18,J2822)&gt;=$P$48*LCOH!$C$18, MIN(LCOH!$C$18,J2822),0)</f>
        <v>1500</v>
      </c>
      <c r="L2822">
        <f t="shared" si="89"/>
        <v>2981.6809325100767</v>
      </c>
      <c r="M2822">
        <f>K2822/LCOH!$C$18</f>
        <v>1</v>
      </c>
      <c r="N2822">
        <f>K2822/LCOH!$C$34</f>
        <v>28.901734104046245</v>
      </c>
    </row>
    <row r="2823" spans="1:14" x14ac:dyDescent="0.35">
      <c r="A2823">
        <f>'Profilo fotovoltaico'!B2825*LCOH!$C$20</f>
        <v>588</v>
      </c>
      <c r="B2823">
        <f>'Profilo eolico'!B2825*LCOH!$C$21</f>
        <v>354.2</v>
      </c>
      <c r="C2823">
        <f>$P$35*'Profilo fotovoltaico'!B2825</f>
        <v>4324.5119663217738</v>
      </c>
      <c r="D2823">
        <f>$Q$37*'Profilo eolico'!B2825</f>
        <v>2066.6276796362959</v>
      </c>
      <c r="E2823">
        <f>$P$39*'Profilo fotovoltaico'!B2825+'Approvvigionamento energia'!$Q$39*'Profilo eolico'!B2825</f>
        <v>2631.0987513076652</v>
      </c>
      <c r="F2823">
        <f>$P$41*'Profilo fotovoltaico'!B2825+'Approvvigionamento energia'!$Q$41*'Profilo eolico'!B2825</f>
        <v>3195.5698229790351</v>
      </c>
      <c r="G2823">
        <f>$P$43*'Profilo fotovoltaico'!B2825+'Approvvigionamento energia'!$Q$43*'Profilo eolico'!B2825</f>
        <v>3760.0408946504049</v>
      </c>
      <c r="H2823">
        <f t="shared" si="88"/>
        <v>1138.4335154826958</v>
      </c>
      <c r="I2823">
        <f>IF(LCOH!$C$28=Menu!$A$1,'Approvvigionamento energia'!C2823,0)+IF(LCOH!$C$28=Menu!$A$2,'Approvvigionamento energia'!D2823,0)+IF(LCOH!$C$28=Menu!$A$3,'Approvvigionamento energia'!E2823,0)+IF(LCOH!$C$28=Menu!$A$4,'Approvvigionamento energia'!F2823,0)+IF(LCOH!$C$28=Menu!$A$5,'Approvvigionamento energia'!G2823,0)+IF(LCOH!$C$28=Menu!$A$6,'Approvvigionamento energia'!H2823,0)</f>
        <v>3195.5698229790351</v>
      </c>
      <c r="J2823">
        <f>'Approvvigionamento energia'!A2823+'Approvvigionamento energia'!B2823+'Approvvigionamento energia'!I2823</f>
        <v>4137.7698229790349</v>
      </c>
      <c r="K2823">
        <f>IF(MIN(LCOH!$C$18,J2823)&gt;=$P$48*LCOH!$C$18, MIN(LCOH!$C$18,J2823),0)</f>
        <v>1500</v>
      </c>
      <c r="L2823">
        <f t="shared" si="89"/>
        <v>2637.7698229790349</v>
      </c>
      <c r="M2823">
        <f>K2823/LCOH!$C$18</f>
        <v>1</v>
      </c>
      <c r="N2823">
        <f>K2823/LCOH!$C$34</f>
        <v>28.901734104046245</v>
      </c>
    </row>
    <row r="2824" spans="1:14" x14ac:dyDescent="0.35">
      <c r="A2824">
        <f>'Profilo fotovoltaico'!B2826*LCOH!$C$20</f>
        <v>474</v>
      </c>
      <c r="B2824">
        <f>'Profilo eolico'!B2826*LCOH!$C$21</f>
        <v>334.1</v>
      </c>
      <c r="C2824">
        <f>$P$35*'Profilo fotovoltaico'!B2826</f>
        <v>3486.0861769328585</v>
      </c>
      <c r="D2824">
        <f>$Q$37*'Profilo eolico'!B2826</f>
        <v>1949.3515182565966</v>
      </c>
      <c r="E2824">
        <f>$P$39*'Profilo fotovoltaico'!B2826+'Approvvigionamento energia'!$Q$39*'Profilo eolico'!B2826</f>
        <v>2333.535182925662</v>
      </c>
      <c r="F2824">
        <f>$P$41*'Profilo fotovoltaico'!B2826+'Approvvigionamento energia'!$Q$41*'Profilo eolico'!B2826</f>
        <v>2717.7188475947278</v>
      </c>
      <c r="G2824">
        <f>$P$43*'Profilo fotovoltaico'!B2826+'Approvvigionamento energia'!$Q$43*'Profilo eolico'!B2826</f>
        <v>3101.9025122637931</v>
      </c>
      <c r="H2824">
        <f t="shared" si="88"/>
        <v>1138.4335154826958</v>
      </c>
      <c r="I2824">
        <f>IF(LCOH!$C$28=Menu!$A$1,'Approvvigionamento energia'!C2824,0)+IF(LCOH!$C$28=Menu!$A$2,'Approvvigionamento energia'!D2824,0)+IF(LCOH!$C$28=Menu!$A$3,'Approvvigionamento energia'!E2824,0)+IF(LCOH!$C$28=Menu!$A$4,'Approvvigionamento energia'!F2824,0)+IF(LCOH!$C$28=Menu!$A$5,'Approvvigionamento energia'!G2824,0)+IF(LCOH!$C$28=Menu!$A$6,'Approvvigionamento energia'!H2824,0)</f>
        <v>2717.7188475947278</v>
      </c>
      <c r="J2824">
        <f>'Approvvigionamento energia'!A2824+'Approvvigionamento energia'!B2824+'Approvvigionamento energia'!I2824</f>
        <v>3525.8188475947277</v>
      </c>
      <c r="K2824">
        <f>IF(MIN(LCOH!$C$18,J2824)&gt;=$P$48*LCOH!$C$18, MIN(LCOH!$C$18,J2824),0)</f>
        <v>1500</v>
      </c>
      <c r="L2824">
        <f t="shared" si="89"/>
        <v>2025.8188475947277</v>
      </c>
      <c r="M2824">
        <f>K2824/LCOH!$C$18</f>
        <v>1</v>
      </c>
      <c r="N2824">
        <f>K2824/LCOH!$C$34</f>
        <v>28.901734104046245</v>
      </c>
    </row>
    <row r="2825" spans="1:14" x14ac:dyDescent="0.35">
      <c r="A2825">
        <f>'Profilo fotovoltaico'!B2827*LCOH!$C$20</f>
        <v>329</v>
      </c>
      <c r="B2825">
        <f>'Profilo eolico'!B2827*LCOH!$C$21</f>
        <v>302.5</v>
      </c>
      <c r="C2825">
        <f>$P$35*'Profilo fotovoltaico'!B2827</f>
        <v>2419.6674097276596</v>
      </c>
      <c r="D2825">
        <f>$Q$37*'Profilo eolico'!B2827</f>
        <v>1764.9770555900043</v>
      </c>
      <c r="E2825">
        <f>$P$39*'Profilo fotovoltaico'!B2827+'Approvvigionamento energia'!$Q$39*'Profilo eolico'!B2827</f>
        <v>1928.649644124418</v>
      </c>
      <c r="F2825">
        <f>$P$41*'Profilo fotovoltaico'!B2827+'Approvvigionamento energia'!$Q$41*'Profilo eolico'!B2827</f>
        <v>2092.322232658832</v>
      </c>
      <c r="G2825">
        <f>$P$43*'Profilo fotovoltaico'!B2827+'Approvvigionamento energia'!$Q$43*'Profilo eolico'!B2827</f>
        <v>2255.994821193246</v>
      </c>
      <c r="H2825">
        <f t="shared" si="88"/>
        <v>1138.4335154826958</v>
      </c>
      <c r="I2825">
        <f>IF(LCOH!$C$28=Menu!$A$1,'Approvvigionamento energia'!C2825,0)+IF(LCOH!$C$28=Menu!$A$2,'Approvvigionamento energia'!D2825,0)+IF(LCOH!$C$28=Menu!$A$3,'Approvvigionamento energia'!E2825,0)+IF(LCOH!$C$28=Menu!$A$4,'Approvvigionamento energia'!F2825,0)+IF(LCOH!$C$28=Menu!$A$5,'Approvvigionamento energia'!G2825,0)+IF(LCOH!$C$28=Menu!$A$6,'Approvvigionamento energia'!H2825,0)</f>
        <v>2092.322232658832</v>
      </c>
      <c r="J2825">
        <f>'Approvvigionamento energia'!A2825+'Approvvigionamento energia'!B2825+'Approvvigionamento energia'!I2825</f>
        <v>2723.822232658832</v>
      </c>
      <c r="K2825">
        <f>IF(MIN(LCOH!$C$18,J2825)&gt;=$P$48*LCOH!$C$18, MIN(LCOH!$C$18,J2825),0)</f>
        <v>1500</v>
      </c>
      <c r="L2825">
        <f t="shared" si="89"/>
        <v>1223.822232658832</v>
      </c>
      <c r="M2825">
        <f>K2825/LCOH!$C$18</f>
        <v>1</v>
      </c>
      <c r="N2825">
        <f>K2825/LCOH!$C$34</f>
        <v>28.901734104046245</v>
      </c>
    </row>
    <row r="2826" spans="1:14" x14ac:dyDescent="0.35">
      <c r="A2826">
        <f>'Profilo fotovoltaico'!B2828*LCOH!$C$20</f>
        <v>173</v>
      </c>
      <c r="B2826">
        <f>'Profilo eolico'!B2828*LCOH!$C$21</f>
        <v>260.29999999999995</v>
      </c>
      <c r="C2826">
        <f>$P$35*'Profilo fotovoltaico'!B2828</f>
        <v>1272.3479084586172</v>
      </c>
      <c r="D2826">
        <f>$Q$37*'Profilo eolico'!B2828</f>
        <v>1518.7554630415805</v>
      </c>
      <c r="E2826">
        <f>$P$39*'Profilo fotovoltaico'!B2828+'Approvvigionamento energia'!$Q$39*'Profilo eolico'!B2828</f>
        <v>1457.1535743958395</v>
      </c>
      <c r="F2826">
        <f>$P$41*'Profilo fotovoltaico'!B2828+'Approvvigionamento energia'!$Q$41*'Profilo eolico'!B2828</f>
        <v>1395.5516857500988</v>
      </c>
      <c r="G2826">
        <f>$P$43*'Profilo fotovoltaico'!B2828+'Approvvigionamento energia'!$Q$43*'Profilo eolico'!B2828</f>
        <v>1333.9497971043579</v>
      </c>
      <c r="H2826">
        <f t="shared" si="88"/>
        <v>1138.4335154826958</v>
      </c>
      <c r="I2826">
        <f>IF(LCOH!$C$28=Menu!$A$1,'Approvvigionamento energia'!C2826,0)+IF(LCOH!$C$28=Menu!$A$2,'Approvvigionamento energia'!D2826,0)+IF(LCOH!$C$28=Menu!$A$3,'Approvvigionamento energia'!E2826,0)+IF(LCOH!$C$28=Menu!$A$4,'Approvvigionamento energia'!F2826,0)+IF(LCOH!$C$28=Menu!$A$5,'Approvvigionamento energia'!G2826,0)+IF(LCOH!$C$28=Menu!$A$6,'Approvvigionamento energia'!H2826,0)</f>
        <v>1395.5516857500988</v>
      </c>
      <c r="J2826">
        <f>'Approvvigionamento energia'!A2826+'Approvvigionamento energia'!B2826+'Approvvigionamento energia'!I2826</f>
        <v>1828.8516857500988</v>
      </c>
      <c r="K2826">
        <f>IF(MIN(LCOH!$C$18,J2826)&gt;=$P$48*LCOH!$C$18, MIN(LCOH!$C$18,J2826),0)</f>
        <v>1500</v>
      </c>
      <c r="L2826">
        <f t="shared" si="89"/>
        <v>328.8516857500988</v>
      </c>
      <c r="M2826">
        <f>K2826/LCOH!$C$18</f>
        <v>1</v>
      </c>
      <c r="N2826">
        <f>K2826/LCOH!$C$34</f>
        <v>28.901734104046245</v>
      </c>
    </row>
    <row r="2827" spans="1:14" x14ac:dyDescent="0.35">
      <c r="A2827">
        <f>'Profilo fotovoltaico'!B2829*LCOH!$C$20</f>
        <v>47</v>
      </c>
      <c r="B2827">
        <f>'Profilo eolico'!B2829*LCOH!$C$21</f>
        <v>214.29999999999998</v>
      </c>
      <c r="C2827">
        <f>$P$35*'Profilo fotovoltaico'!B2829</f>
        <v>345.66677281823706</v>
      </c>
      <c r="D2827">
        <f>$Q$37*'Profilo eolico'!B2829</f>
        <v>1250.3622578940096</v>
      </c>
      <c r="E2827">
        <f>$P$39*'Profilo fotovoltaico'!B2829+'Approvvigionamento energia'!$Q$39*'Profilo eolico'!B2829</f>
        <v>1024.1883866250664</v>
      </c>
      <c r="F2827">
        <f>$P$41*'Profilo fotovoltaico'!B2829+'Approvvigionamento energia'!$Q$41*'Profilo eolico'!B2829</f>
        <v>798.01451535612341</v>
      </c>
      <c r="G2827">
        <f>$P$43*'Profilo fotovoltaico'!B2829+'Approvvigionamento energia'!$Q$43*'Profilo eolico'!B2829</f>
        <v>571.84064408718018</v>
      </c>
      <c r="H2827">
        <f t="shared" si="88"/>
        <v>1138.4335154826958</v>
      </c>
      <c r="I2827">
        <f>IF(LCOH!$C$28=Menu!$A$1,'Approvvigionamento energia'!C2827,0)+IF(LCOH!$C$28=Menu!$A$2,'Approvvigionamento energia'!D2827,0)+IF(LCOH!$C$28=Menu!$A$3,'Approvvigionamento energia'!E2827,0)+IF(LCOH!$C$28=Menu!$A$4,'Approvvigionamento energia'!F2827,0)+IF(LCOH!$C$28=Menu!$A$5,'Approvvigionamento energia'!G2827,0)+IF(LCOH!$C$28=Menu!$A$6,'Approvvigionamento energia'!H2827,0)</f>
        <v>798.01451535612341</v>
      </c>
      <c r="J2827">
        <f>'Approvvigionamento energia'!A2827+'Approvvigionamento energia'!B2827+'Approvvigionamento energia'!I2827</f>
        <v>1059.3145153561234</v>
      </c>
      <c r="K2827">
        <f>IF(MIN(LCOH!$C$18,J2827)&gt;=$P$48*LCOH!$C$18, MIN(LCOH!$C$18,J2827),0)</f>
        <v>1059.3145153561234</v>
      </c>
      <c r="L2827">
        <f t="shared" si="89"/>
        <v>0</v>
      </c>
      <c r="M2827">
        <f>K2827/LCOH!$C$18</f>
        <v>0.70620967690408221</v>
      </c>
      <c r="N2827">
        <f>K2827/LCOH!$C$34</f>
        <v>20.410684303586194</v>
      </c>
    </row>
    <row r="2828" spans="1:14" x14ac:dyDescent="0.35">
      <c r="A2828">
        <f>'Profilo fotovoltaico'!B2830*LCOH!$C$20</f>
        <v>0</v>
      </c>
      <c r="B2828">
        <f>'Profilo eolico'!B2830*LCOH!$C$21</f>
        <v>181.29999999999998</v>
      </c>
      <c r="C2828">
        <f>$P$35*'Profilo fotovoltaico'!B2830</f>
        <v>0</v>
      </c>
      <c r="D2828">
        <f>$Q$37*'Profilo eolico'!B2830</f>
        <v>1057.8193063751</v>
      </c>
      <c r="E2828">
        <f>$P$39*'Profilo fotovoltaico'!B2830+'Approvvigionamento energia'!$Q$39*'Profilo eolico'!B2830</f>
        <v>793.36447978132503</v>
      </c>
      <c r="F2828">
        <f>$P$41*'Profilo fotovoltaico'!B2830+'Approvvigionamento energia'!$Q$41*'Profilo eolico'!B2830</f>
        <v>528.90965318755002</v>
      </c>
      <c r="G2828">
        <f>$P$43*'Profilo fotovoltaico'!B2830+'Approvvigionamento energia'!$Q$43*'Profilo eolico'!B2830</f>
        <v>264.45482659377501</v>
      </c>
      <c r="H2828">
        <f t="shared" si="88"/>
        <v>1138.4335154826958</v>
      </c>
      <c r="I2828">
        <f>IF(LCOH!$C$28=Menu!$A$1,'Approvvigionamento energia'!C2828,0)+IF(LCOH!$C$28=Menu!$A$2,'Approvvigionamento energia'!D2828,0)+IF(LCOH!$C$28=Menu!$A$3,'Approvvigionamento energia'!E2828,0)+IF(LCOH!$C$28=Menu!$A$4,'Approvvigionamento energia'!F2828,0)+IF(LCOH!$C$28=Menu!$A$5,'Approvvigionamento energia'!G2828,0)+IF(LCOH!$C$28=Menu!$A$6,'Approvvigionamento energia'!H2828,0)</f>
        <v>528.90965318755002</v>
      </c>
      <c r="J2828">
        <f>'Approvvigionamento energia'!A2828+'Approvvigionamento energia'!B2828+'Approvvigionamento energia'!I2828</f>
        <v>710.20965318754997</v>
      </c>
      <c r="K2828">
        <f>IF(MIN(LCOH!$C$18,J2828)&gt;=$P$48*LCOH!$C$18, MIN(LCOH!$C$18,J2828),0)</f>
        <v>710.20965318754997</v>
      </c>
      <c r="L2828">
        <f t="shared" si="89"/>
        <v>0</v>
      </c>
      <c r="M2828">
        <f>K2828/LCOH!$C$18</f>
        <v>0.4734731021250333</v>
      </c>
      <c r="N2828">
        <f>K2828/LCOH!$C$34</f>
        <v>13.684193703035646</v>
      </c>
    </row>
    <row r="2829" spans="1:14" x14ac:dyDescent="0.35">
      <c r="A2829">
        <f>'Profilo fotovoltaico'!B2831*LCOH!$C$20</f>
        <v>0</v>
      </c>
      <c r="B2829">
        <f>'Profilo eolico'!B2831*LCOH!$C$21</f>
        <v>161.5</v>
      </c>
      <c r="C2829">
        <f>$P$35*'Profilo fotovoltaico'!B2831</f>
        <v>0</v>
      </c>
      <c r="D2829">
        <f>$Q$37*'Profilo eolico'!B2831</f>
        <v>942.29353546375444</v>
      </c>
      <c r="E2829">
        <f>$P$39*'Profilo fotovoltaico'!B2831+'Approvvigionamento energia'!$Q$39*'Profilo eolico'!B2831</f>
        <v>706.72015159781574</v>
      </c>
      <c r="F2829">
        <f>$P$41*'Profilo fotovoltaico'!B2831+'Approvvigionamento energia'!$Q$41*'Profilo eolico'!B2831</f>
        <v>471.14676773187722</v>
      </c>
      <c r="G2829">
        <f>$P$43*'Profilo fotovoltaico'!B2831+'Approvvigionamento energia'!$Q$43*'Profilo eolico'!B2831</f>
        <v>235.57338386593861</v>
      </c>
      <c r="H2829">
        <f t="shared" si="88"/>
        <v>1138.4335154826958</v>
      </c>
      <c r="I2829">
        <f>IF(LCOH!$C$28=Menu!$A$1,'Approvvigionamento energia'!C2829,0)+IF(LCOH!$C$28=Menu!$A$2,'Approvvigionamento energia'!D2829,0)+IF(LCOH!$C$28=Menu!$A$3,'Approvvigionamento energia'!E2829,0)+IF(LCOH!$C$28=Menu!$A$4,'Approvvigionamento energia'!F2829,0)+IF(LCOH!$C$28=Menu!$A$5,'Approvvigionamento energia'!G2829,0)+IF(LCOH!$C$28=Menu!$A$6,'Approvvigionamento energia'!H2829,0)</f>
        <v>471.14676773187722</v>
      </c>
      <c r="J2829">
        <f>'Approvvigionamento energia'!A2829+'Approvvigionamento energia'!B2829+'Approvvigionamento energia'!I2829</f>
        <v>632.64676773187716</v>
      </c>
      <c r="K2829">
        <f>IF(MIN(LCOH!$C$18,J2829)&gt;=$P$48*LCOH!$C$18, MIN(LCOH!$C$18,J2829),0)</f>
        <v>632.64676773187716</v>
      </c>
      <c r="L2829">
        <f t="shared" si="89"/>
        <v>0</v>
      </c>
      <c r="M2829">
        <f>K2829/LCOH!$C$18</f>
        <v>0.42176451182125146</v>
      </c>
      <c r="N2829">
        <f>K2829/LCOH!$C$34</f>
        <v>12.189725775180678</v>
      </c>
    </row>
    <row r="2830" spans="1:14" x14ac:dyDescent="0.35">
      <c r="A2830">
        <f>'Profilo fotovoltaico'!B2832*LCOH!$C$20</f>
        <v>0</v>
      </c>
      <c r="B2830">
        <f>'Profilo eolico'!B2832*LCOH!$C$21</f>
        <v>144.4</v>
      </c>
      <c r="C2830">
        <f>$P$35*'Profilo fotovoltaico'!B2832</f>
        <v>0</v>
      </c>
      <c r="D2830">
        <f>$Q$37*'Profilo eolico'!B2832</f>
        <v>842.52127876759209</v>
      </c>
      <c r="E2830">
        <f>$P$39*'Profilo fotovoltaico'!B2832+'Approvvigionamento energia'!$Q$39*'Profilo eolico'!B2832</f>
        <v>631.89095907569413</v>
      </c>
      <c r="F2830">
        <f>$P$41*'Profilo fotovoltaico'!B2832+'Approvvigionamento energia'!$Q$41*'Profilo eolico'!B2832</f>
        <v>421.26063938379605</v>
      </c>
      <c r="G2830">
        <f>$P$43*'Profilo fotovoltaico'!B2832+'Approvvigionamento energia'!$Q$43*'Profilo eolico'!B2832</f>
        <v>210.63031969189802</v>
      </c>
      <c r="H2830">
        <f t="shared" si="88"/>
        <v>1138.4335154826958</v>
      </c>
      <c r="I2830">
        <f>IF(LCOH!$C$28=Menu!$A$1,'Approvvigionamento energia'!C2830,0)+IF(LCOH!$C$28=Menu!$A$2,'Approvvigionamento energia'!D2830,0)+IF(LCOH!$C$28=Menu!$A$3,'Approvvigionamento energia'!E2830,0)+IF(LCOH!$C$28=Menu!$A$4,'Approvvigionamento energia'!F2830,0)+IF(LCOH!$C$28=Menu!$A$5,'Approvvigionamento energia'!G2830,0)+IF(LCOH!$C$28=Menu!$A$6,'Approvvigionamento energia'!H2830,0)</f>
        <v>421.26063938379605</v>
      </c>
      <c r="J2830">
        <f>'Approvvigionamento energia'!A2830+'Approvvigionamento energia'!B2830+'Approvvigionamento energia'!I2830</f>
        <v>565.66063938379602</v>
      </c>
      <c r="K2830">
        <f>IF(MIN(LCOH!$C$18,J2830)&gt;=$P$48*LCOH!$C$18, MIN(LCOH!$C$18,J2830),0)</f>
        <v>565.66063938379602</v>
      </c>
      <c r="L2830">
        <f t="shared" si="89"/>
        <v>0</v>
      </c>
      <c r="M2830">
        <f>K2830/LCOH!$C$18</f>
        <v>0.3771070929225307</v>
      </c>
      <c r="N2830">
        <f>K2830/LCOH!$C$34</f>
        <v>10.899048928396841</v>
      </c>
    </row>
    <row r="2831" spans="1:14" x14ac:dyDescent="0.35">
      <c r="A2831">
        <f>'Profilo fotovoltaico'!B2833*LCOH!$C$20</f>
        <v>0</v>
      </c>
      <c r="B2831">
        <f>'Profilo eolico'!B2833*LCOH!$C$21</f>
        <v>136.1</v>
      </c>
      <c r="C2831">
        <f>$P$35*'Profilo fotovoltaico'!B2833</f>
        <v>0</v>
      </c>
      <c r="D2831">
        <f>$Q$37*'Profilo eolico'!B2833</f>
        <v>794.09380914313908</v>
      </c>
      <c r="E2831">
        <f>$P$39*'Profilo fotovoltaico'!B2833+'Approvvigionamento energia'!$Q$39*'Profilo eolico'!B2833</f>
        <v>595.57035685735434</v>
      </c>
      <c r="F2831">
        <f>$P$41*'Profilo fotovoltaico'!B2833+'Approvvigionamento energia'!$Q$41*'Profilo eolico'!B2833</f>
        <v>397.04690457156954</v>
      </c>
      <c r="G2831">
        <f>$P$43*'Profilo fotovoltaico'!B2833+'Approvvigionamento energia'!$Q$43*'Profilo eolico'!B2833</f>
        <v>198.52345228578477</v>
      </c>
      <c r="H2831">
        <f t="shared" si="88"/>
        <v>1138.4335154826958</v>
      </c>
      <c r="I2831">
        <f>IF(LCOH!$C$28=Menu!$A$1,'Approvvigionamento energia'!C2831,0)+IF(LCOH!$C$28=Menu!$A$2,'Approvvigionamento energia'!D2831,0)+IF(LCOH!$C$28=Menu!$A$3,'Approvvigionamento energia'!E2831,0)+IF(LCOH!$C$28=Menu!$A$4,'Approvvigionamento energia'!F2831,0)+IF(LCOH!$C$28=Menu!$A$5,'Approvvigionamento energia'!G2831,0)+IF(LCOH!$C$28=Menu!$A$6,'Approvvigionamento energia'!H2831,0)</f>
        <v>397.04690457156954</v>
      </c>
      <c r="J2831">
        <f>'Approvvigionamento energia'!A2831+'Approvvigionamento energia'!B2831+'Approvvigionamento energia'!I2831</f>
        <v>533.14690457156951</v>
      </c>
      <c r="K2831">
        <f>IF(MIN(LCOH!$C$18,J2831)&gt;=$P$48*LCOH!$C$18, MIN(LCOH!$C$18,J2831),0)</f>
        <v>533.14690457156951</v>
      </c>
      <c r="L2831">
        <f t="shared" si="89"/>
        <v>0</v>
      </c>
      <c r="M2831">
        <f>K2831/LCOH!$C$18</f>
        <v>0.35543126971437966</v>
      </c>
      <c r="N2831">
        <f>K2831/LCOH!$C$34</f>
        <v>10.272580049548546</v>
      </c>
    </row>
    <row r="2832" spans="1:14" x14ac:dyDescent="0.35">
      <c r="A2832">
        <f>'Profilo fotovoltaico'!B2834*LCOH!$C$20</f>
        <v>0</v>
      </c>
      <c r="B2832">
        <f>'Profilo eolico'!B2834*LCOH!$C$21</f>
        <v>130.89999999999998</v>
      </c>
      <c r="C2832">
        <f>$P$35*'Profilo fotovoltaico'!B2834</f>
        <v>0</v>
      </c>
      <c r="D2832">
        <f>$Q$37*'Profilo eolico'!B2834</f>
        <v>763.75370769167455</v>
      </c>
      <c r="E2832">
        <f>$P$39*'Profilo fotovoltaico'!B2834+'Approvvigionamento energia'!$Q$39*'Profilo eolico'!B2834</f>
        <v>572.81528076875588</v>
      </c>
      <c r="F2832">
        <f>$P$41*'Profilo fotovoltaico'!B2834+'Approvvigionamento energia'!$Q$41*'Profilo eolico'!B2834</f>
        <v>381.87685384583727</v>
      </c>
      <c r="G2832">
        <f>$P$43*'Profilo fotovoltaico'!B2834+'Approvvigionamento energia'!$Q$43*'Profilo eolico'!B2834</f>
        <v>190.93842692291864</v>
      </c>
      <c r="H2832">
        <f t="shared" si="88"/>
        <v>1138.4335154826958</v>
      </c>
      <c r="I2832">
        <f>IF(LCOH!$C$28=Menu!$A$1,'Approvvigionamento energia'!C2832,0)+IF(LCOH!$C$28=Menu!$A$2,'Approvvigionamento energia'!D2832,0)+IF(LCOH!$C$28=Menu!$A$3,'Approvvigionamento energia'!E2832,0)+IF(LCOH!$C$28=Menu!$A$4,'Approvvigionamento energia'!F2832,0)+IF(LCOH!$C$28=Menu!$A$5,'Approvvigionamento energia'!G2832,0)+IF(LCOH!$C$28=Menu!$A$6,'Approvvigionamento energia'!H2832,0)</f>
        <v>381.87685384583727</v>
      </c>
      <c r="J2832">
        <f>'Approvvigionamento energia'!A2832+'Approvvigionamento energia'!B2832+'Approvvigionamento energia'!I2832</f>
        <v>512.77685384583719</v>
      </c>
      <c r="K2832">
        <f>IF(MIN(LCOH!$C$18,J2832)&gt;=$P$48*LCOH!$C$18, MIN(LCOH!$C$18,J2832),0)</f>
        <v>512.77685384583719</v>
      </c>
      <c r="L2832">
        <f t="shared" si="89"/>
        <v>0</v>
      </c>
      <c r="M2832">
        <f>K2832/LCOH!$C$18</f>
        <v>0.34185123589722477</v>
      </c>
      <c r="N2832">
        <f>K2832/LCOH!$C$34</f>
        <v>9.8800935230411788</v>
      </c>
    </row>
    <row r="2833" spans="1:14" x14ac:dyDescent="0.35">
      <c r="A2833">
        <f>'Profilo fotovoltaico'!B2835*LCOH!$C$20</f>
        <v>0</v>
      </c>
      <c r="B2833">
        <f>'Profilo eolico'!B2835*LCOH!$C$21</f>
        <v>128.20000000000002</v>
      </c>
      <c r="C2833">
        <f>$P$35*'Profilo fotovoltaico'!B2835</f>
        <v>0</v>
      </c>
      <c r="D2833">
        <f>$Q$37*'Profilo eolico'!B2835</f>
        <v>748.00019347649118</v>
      </c>
      <c r="E2833">
        <f>$P$39*'Profilo fotovoltaico'!B2835+'Approvvigionamento energia'!$Q$39*'Profilo eolico'!B2835</f>
        <v>561.00014510736833</v>
      </c>
      <c r="F2833">
        <f>$P$41*'Profilo fotovoltaico'!B2835+'Approvvigionamento energia'!$Q$41*'Profilo eolico'!B2835</f>
        <v>374.00009673824559</v>
      </c>
      <c r="G2833">
        <f>$P$43*'Profilo fotovoltaico'!B2835+'Approvvigionamento energia'!$Q$43*'Profilo eolico'!B2835</f>
        <v>187.00004836912279</v>
      </c>
      <c r="H2833">
        <f t="shared" si="88"/>
        <v>1138.4335154826958</v>
      </c>
      <c r="I2833">
        <f>IF(LCOH!$C$28=Menu!$A$1,'Approvvigionamento energia'!C2833,0)+IF(LCOH!$C$28=Menu!$A$2,'Approvvigionamento energia'!D2833,0)+IF(LCOH!$C$28=Menu!$A$3,'Approvvigionamento energia'!E2833,0)+IF(LCOH!$C$28=Menu!$A$4,'Approvvigionamento energia'!F2833,0)+IF(LCOH!$C$28=Menu!$A$5,'Approvvigionamento energia'!G2833,0)+IF(LCOH!$C$28=Menu!$A$6,'Approvvigionamento energia'!H2833,0)</f>
        <v>374.00009673824559</v>
      </c>
      <c r="J2833">
        <f>'Approvvigionamento energia'!A2833+'Approvvigionamento energia'!B2833+'Approvvigionamento energia'!I2833</f>
        <v>502.20009673824563</v>
      </c>
      <c r="K2833">
        <f>IF(MIN(LCOH!$C$18,J2833)&gt;=$P$48*LCOH!$C$18, MIN(LCOH!$C$18,J2833),0)</f>
        <v>502.20009673824563</v>
      </c>
      <c r="L2833">
        <f t="shared" si="89"/>
        <v>0</v>
      </c>
      <c r="M2833">
        <f>K2833/LCOH!$C$18</f>
        <v>0.33480006449216376</v>
      </c>
      <c r="N2833">
        <f>K2833/LCOH!$C$34</f>
        <v>9.6763024419700514</v>
      </c>
    </row>
    <row r="2834" spans="1:14" x14ac:dyDescent="0.35">
      <c r="A2834">
        <f>'Profilo fotovoltaico'!B2836*LCOH!$C$20</f>
        <v>0</v>
      </c>
      <c r="B2834">
        <f>'Profilo eolico'!B2836*LCOH!$C$21</f>
        <v>131.20000000000002</v>
      </c>
      <c r="C2834">
        <f>$P$35*'Profilo fotovoltaico'!B2836</f>
        <v>0</v>
      </c>
      <c r="D2834">
        <f>$Q$37*'Profilo eolico'!B2836</f>
        <v>765.50409816002843</v>
      </c>
      <c r="E2834">
        <f>$P$39*'Profilo fotovoltaico'!B2836+'Approvvigionamento energia'!$Q$39*'Profilo eolico'!B2836</f>
        <v>574.12807362002127</v>
      </c>
      <c r="F2834">
        <f>$P$41*'Profilo fotovoltaico'!B2836+'Approvvigionamento energia'!$Q$41*'Profilo eolico'!B2836</f>
        <v>382.75204908001422</v>
      </c>
      <c r="G2834">
        <f>$P$43*'Profilo fotovoltaico'!B2836+'Approvvigionamento energia'!$Q$43*'Profilo eolico'!B2836</f>
        <v>191.37602454000711</v>
      </c>
      <c r="H2834">
        <f t="shared" si="88"/>
        <v>1138.4335154826958</v>
      </c>
      <c r="I2834">
        <f>IF(LCOH!$C$28=Menu!$A$1,'Approvvigionamento energia'!C2834,0)+IF(LCOH!$C$28=Menu!$A$2,'Approvvigionamento energia'!D2834,0)+IF(LCOH!$C$28=Menu!$A$3,'Approvvigionamento energia'!E2834,0)+IF(LCOH!$C$28=Menu!$A$4,'Approvvigionamento energia'!F2834,0)+IF(LCOH!$C$28=Menu!$A$5,'Approvvigionamento energia'!G2834,0)+IF(LCOH!$C$28=Menu!$A$6,'Approvvigionamento energia'!H2834,0)</f>
        <v>382.75204908001422</v>
      </c>
      <c r="J2834">
        <f>'Approvvigionamento energia'!A2834+'Approvvigionamento energia'!B2834+'Approvvigionamento energia'!I2834</f>
        <v>513.95204908001426</v>
      </c>
      <c r="K2834">
        <f>IF(MIN(LCOH!$C$18,J2834)&gt;=$P$48*LCOH!$C$18, MIN(LCOH!$C$18,J2834),0)</f>
        <v>513.95204908001426</v>
      </c>
      <c r="L2834">
        <f t="shared" si="89"/>
        <v>0</v>
      </c>
      <c r="M2834">
        <f>K2834/LCOH!$C$18</f>
        <v>0.34263469938667618</v>
      </c>
      <c r="N2834">
        <f>K2834/LCOH!$C$34</f>
        <v>9.9027369764935305</v>
      </c>
    </row>
    <row r="2835" spans="1:14" x14ac:dyDescent="0.35">
      <c r="A2835">
        <f>'Profilo fotovoltaico'!B2837*LCOH!$C$20</f>
        <v>0</v>
      </c>
      <c r="B2835">
        <f>'Profilo eolico'!B2837*LCOH!$C$21</f>
        <v>135.1</v>
      </c>
      <c r="C2835">
        <f>$P$35*'Profilo fotovoltaico'!B2837</f>
        <v>0</v>
      </c>
      <c r="D2835">
        <f>$Q$37*'Profilo eolico'!B2837</f>
        <v>788.25917424862666</v>
      </c>
      <c r="E2835">
        <f>$P$39*'Profilo fotovoltaico'!B2837+'Approvvigionamento energia'!$Q$39*'Profilo eolico'!B2837</f>
        <v>591.19438068647003</v>
      </c>
      <c r="F2835">
        <f>$P$41*'Profilo fotovoltaico'!B2837+'Approvvigionamento energia'!$Q$41*'Profilo eolico'!B2837</f>
        <v>394.12958712431333</v>
      </c>
      <c r="G2835">
        <f>$P$43*'Profilo fotovoltaico'!B2837+'Approvvigionamento energia'!$Q$43*'Profilo eolico'!B2837</f>
        <v>197.06479356215667</v>
      </c>
      <c r="H2835">
        <f t="shared" si="88"/>
        <v>1138.4335154826958</v>
      </c>
      <c r="I2835">
        <f>IF(LCOH!$C$28=Menu!$A$1,'Approvvigionamento energia'!C2835,0)+IF(LCOH!$C$28=Menu!$A$2,'Approvvigionamento energia'!D2835,0)+IF(LCOH!$C$28=Menu!$A$3,'Approvvigionamento energia'!E2835,0)+IF(LCOH!$C$28=Menu!$A$4,'Approvvigionamento energia'!F2835,0)+IF(LCOH!$C$28=Menu!$A$5,'Approvvigionamento energia'!G2835,0)+IF(LCOH!$C$28=Menu!$A$6,'Approvvigionamento energia'!H2835,0)</f>
        <v>394.12958712431333</v>
      </c>
      <c r="J2835">
        <f>'Approvvigionamento energia'!A2835+'Approvvigionamento energia'!B2835+'Approvvigionamento energia'!I2835</f>
        <v>529.2295871243133</v>
      </c>
      <c r="K2835">
        <f>IF(MIN(LCOH!$C$18,J2835)&gt;=$P$48*LCOH!$C$18, MIN(LCOH!$C$18,J2835),0)</f>
        <v>529.2295871243133</v>
      </c>
      <c r="L2835">
        <f t="shared" si="89"/>
        <v>0</v>
      </c>
      <c r="M2835">
        <f>K2835/LCOH!$C$18</f>
        <v>0.35281972474954221</v>
      </c>
      <c r="N2835">
        <f>K2835/LCOH!$C$34</f>
        <v>10.197101871374052</v>
      </c>
    </row>
    <row r="2836" spans="1:14" x14ac:dyDescent="0.35">
      <c r="A2836">
        <f>'Profilo fotovoltaico'!B2838*LCOH!$C$20</f>
        <v>0</v>
      </c>
      <c r="B2836">
        <f>'Profilo eolico'!B2838*LCOH!$C$21</f>
        <v>119.6</v>
      </c>
      <c r="C2836">
        <f>$P$35*'Profilo fotovoltaico'!B2838</f>
        <v>0</v>
      </c>
      <c r="D2836">
        <f>$Q$37*'Profilo eolico'!B2838</f>
        <v>697.82233338368428</v>
      </c>
      <c r="E2836">
        <f>$P$39*'Profilo fotovoltaico'!B2838+'Approvvigionamento energia'!$Q$39*'Profilo eolico'!B2838</f>
        <v>523.36675003776327</v>
      </c>
      <c r="F2836">
        <f>$P$41*'Profilo fotovoltaico'!B2838+'Approvvigionamento energia'!$Q$41*'Profilo eolico'!B2838</f>
        <v>348.91116669184214</v>
      </c>
      <c r="G2836">
        <f>$P$43*'Profilo fotovoltaico'!B2838+'Approvvigionamento energia'!$Q$43*'Profilo eolico'!B2838</f>
        <v>174.45558334592107</v>
      </c>
      <c r="H2836">
        <f t="shared" si="88"/>
        <v>1138.4335154826958</v>
      </c>
      <c r="I2836">
        <f>IF(LCOH!$C$28=Menu!$A$1,'Approvvigionamento energia'!C2836,0)+IF(LCOH!$C$28=Menu!$A$2,'Approvvigionamento energia'!D2836,0)+IF(LCOH!$C$28=Menu!$A$3,'Approvvigionamento energia'!E2836,0)+IF(LCOH!$C$28=Menu!$A$4,'Approvvigionamento energia'!F2836,0)+IF(LCOH!$C$28=Menu!$A$5,'Approvvigionamento energia'!G2836,0)+IF(LCOH!$C$28=Menu!$A$6,'Approvvigionamento energia'!H2836,0)</f>
        <v>348.91116669184214</v>
      </c>
      <c r="J2836">
        <f>'Approvvigionamento energia'!A2836+'Approvvigionamento energia'!B2836+'Approvvigionamento energia'!I2836</f>
        <v>468.51116669184216</v>
      </c>
      <c r="K2836">
        <f>IF(MIN(LCOH!$C$18,J2836)&gt;=$P$48*LCOH!$C$18, MIN(LCOH!$C$18,J2836),0)</f>
        <v>468.51116669184216</v>
      </c>
      <c r="L2836">
        <f t="shared" si="89"/>
        <v>0</v>
      </c>
      <c r="M2836">
        <f>K2836/LCOH!$C$18</f>
        <v>0.31234077779456143</v>
      </c>
      <c r="N2836">
        <f>K2836/LCOH!$C$34</f>
        <v>9.0271901096694069</v>
      </c>
    </row>
    <row r="2837" spans="1:14" x14ac:dyDescent="0.35">
      <c r="A2837">
        <f>'Profilo fotovoltaico'!B2839*LCOH!$C$20</f>
        <v>0</v>
      </c>
      <c r="B2837">
        <f>'Profilo eolico'!B2839*LCOH!$C$21</f>
        <v>92</v>
      </c>
      <c r="C2837">
        <f>$P$35*'Profilo fotovoltaico'!B2839</f>
        <v>0</v>
      </c>
      <c r="D2837">
        <f>$Q$37*'Profilo eolico'!B2839</f>
        <v>536.78641029514176</v>
      </c>
      <c r="E2837">
        <f>$P$39*'Profilo fotovoltaico'!B2839+'Approvvigionamento energia'!$Q$39*'Profilo eolico'!B2839</f>
        <v>402.58980772135635</v>
      </c>
      <c r="F2837">
        <f>$P$41*'Profilo fotovoltaico'!B2839+'Approvvigionamento energia'!$Q$41*'Profilo eolico'!B2839</f>
        <v>268.39320514757088</v>
      </c>
      <c r="G2837">
        <f>$P$43*'Profilo fotovoltaico'!B2839+'Approvvigionamento energia'!$Q$43*'Profilo eolico'!B2839</f>
        <v>134.19660257378544</v>
      </c>
      <c r="H2837">
        <f t="shared" si="88"/>
        <v>1138.4335154826958</v>
      </c>
      <c r="I2837">
        <f>IF(LCOH!$C$28=Menu!$A$1,'Approvvigionamento energia'!C2837,0)+IF(LCOH!$C$28=Menu!$A$2,'Approvvigionamento energia'!D2837,0)+IF(LCOH!$C$28=Menu!$A$3,'Approvvigionamento energia'!E2837,0)+IF(LCOH!$C$28=Menu!$A$4,'Approvvigionamento energia'!F2837,0)+IF(LCOH!$C$28=Menu!$A$5,'Approvvigionamento energia'!G2837,0)+IF(LCOH!$C$28=Menu!$A$6,'Approvvigionamento energia'!H2837,0)</f>
        <v>268.39320514757088</v>
      </c>
      <c r="J2837">
        <f>'Approvvigionamento energia'!A2837+'Approvvigionamento energia'!B2837+'Approvvigionamento energia'!I2837</f>
        <v>360.39320514757088</v>
      </c>
      <c r="K2837">
        <f>IF(MIN(LCOH!$C$18,J2837)&gt;=$P$48*LCOH!$C$18, MIN(LCOH!$C$18,J2837),0)</f>
        <v>0</v>
      </c>
      <c r="L2837">
        <f t="shared" si="89"/>
        <v>360.39320514757088</v>
      </c>
      <c r="M2837">
        <f>K2837/LCOH!$C$18</f>
        <v>0</v>
      </c>
      <c r="N2837">
        <f>K2837/LCOH!$C$34</f>
        <v>0</v>
      </c>
    </row>
    <row r="2838" spans="1:14" x14ac:dyDescent="0.35">
      <c r="A2838">
        <f>'Profilo fotovoltaico'!B2840*LCOH!$C$20</f>
        <v>10</v>
      </c>
      <c r="B2838">
        <f>'Profilo eolico'!B2840*LCOH!$C$21</f>
        <v>86.4</v>
      </c>
      <c r="C2838">
        <f>$P$35*'Profilo fotovoltaico'!B2840</f>
        <v>73.546121876220653</v>
      </c>
      <c r="D2838">
        <f>$Q$37*'Profilo eolico'!B2840</f>
        <v>504.11245488587235</v>
      </c>
      <c r="E2838">
        <f>$P$39*'Profilo fotovoltaico'!B2840+'Approvvigionamento energia'!$Q$39*'Profilo eolico'!B2840</f>
        <v>396.47087163345941</v>
      </c>
      <c r="F2838">
        <f>$P$41*'Profilo fotovoltaico'!B2840+'Approvvigionamento energia'!$Q$41*'Profilo eolico'!B2840</f>
        <v>288.82928838104652</v>
      </c>
      <c r="G2838">
        <f>$P$43*'Profilo fotovoltaico'!B2840+'Approvvigionamento energia'!$Q$43*'Profilo eolico'!B2840</f>
        <v>181.18770512863358</v>
      </c>
      <c r="H2838">
        <f t="shared" si="88"/>
        <v>1138.4335154826958</v>
      </c>
      <c r="I2838">
        <f>IF(LCOH!$C$28=Menu!$A$1,'Approvvigionamento energia'!C2838,0)+IF(LCOH!$C$28=Menu!$A$2,'Approvvigionamento energia'!D2838,0)+IF(LCOH!$C$28=Menu!$A$3,'Approvvigionamento energia'!E2838,0)+IF(LCOH!$C$28=Menu!$A$4,'Approvvigionamento energia'!F2838,0)+IF(LCOH!$C$28=Menu!$A$5,'Approvvigionamento energia'!G2838,0)+IF(LCOH!$C$28=Menu!$A$6,'Approvvigionamento energia'!H2838,0)</f>
        <v>288.82928838104652</v>
      </c>
      <c r="J2838">
        <f>'Approvvigionamento energia'!A2838+'Approvvigionamento energia'!B2838+'Approvvigionamento energia'!I2838</f>
        <v>385.22928838104656</v>
      </c>
      <c r="K2838">
        <f>IF(MIN(LCOH!$C$18,J2838)&gt;=$P$48*LCOH!$C$18, MIN(LCOH!$C$18,J2838),0)</f>
        <v>385.22928838104656</v>
      </c>
      <c r="L2838">
        <f t="shared" si="89"/>
        <v>0</v>
      </c>
      <c r="M2838">
        <f>K2838/LCOH!$C$18</f>
        <v>0.25681952558736437</v>
      </c>
      <c r="N2838">
        <f>K2838/LCOH!$C$34</f>
        <v>7.4225296412533055</v>
      </c>
    </row>
    <row r="2839" spans="1:14" x14ac:dyDescent="0.35">
      <c r="A2839">
        <f>'Profilo fotovoltaico'!B2841*LCOH!$C$20</f>
        <v>85</v>
      </c>
      <c r="B2839">
        <f>'Profilo eolico'!B2841*LCOH!$C$21</f>
        <v>81</v>
      </c>
      <c r="C2839">
        <f>$P$35*'Profilo fotovoltaico'!B2841</f>
        <v>625.14203594787557</v>
      </c>
      <c r="D2839">
        <f>$Q$37*'Profilo eolico'!B2841</f>
        <v>472.60542645550532</v>
      </c>
      <c r="E2839">
        <f>$P$39*'Profilo fotovoltaico'!B2841+'Approvvigionamento energia'!$Q$39*'Profilo eolico'!B2841</f>
        <v>510.73957882859781</v>
      </c>
      <c r="F2839">
        <f>$P$41*'Profilo fotovoltaico'!B2841+'Approvvigionamento energia'!$Q$41*'Profilo eolico'!B2841</f>
        <v>548.87373120169048</v>
      </c>
      <c r="G2839">
        <f>$P$43*'Profilo fotovoltaico'!B2841+'Approvvigionamento energia'!$Q$43*'Profilo eolico'!B2841</f>
        <v>587.00788357478302</v>
      </c>
      <c r="H2839">
        <f t="shared" si="88"/>
        <v>1138.4335154826958</v>
      </c>
      <c r="I2839">
        <f>IF(LCOH!$C$28=Menu!$A$1,'Approvvigionamento energia'!C2839,0)+IF(LCOH!$C$28=Menu!$A$2,'Approvvigionamento energia'!D2839,0)+IF(LCOH!$C$28=Menu!$A$3,'Approvvigionamento energia'!E2839,0)+IF(LCOH!$C$28=Menu!$A$4,'Approvvigionamento energia'!F2839,0)+IF(LCOH!$C$28=Menu!$A$5,'Approvvigionamento energia'!G2839,0)+IF(LCOH!$C$28=Menu!$A$6,'Approvvigionamento energia'!H2839,0)</f>
        <v>548.87373120169048</v>
      </c>
      <c r="J2839">
        <f>'Approvvigionamento energia'!A2839+'Approvvigionamento energia'!B2839+'Approvvigionamento energia'!I2839</f>
        <v>714.87373120169048</v>
      </c>
      <c r="K2839">
        <f>IF(MIN(LCOH!$C$18,J2839)&gt;=$P$48*LCOH!$C$18, MIN(LCOH!$C$18,J2839),0)</f>
        <v>714.87373120169048</v>
      </c>
      <c r="L2839">
        <f t="shared" si="89"/>
        <v>0</v>
      </c>
      <c r="M2839">
        <f>K2839/LCOH!$C$18</f>
        <v>0.47658248746779364</v>
      </c>
      <c r="N2839">
        <f>K2839/LCOH!$C$34</f>
        <v>13.774060331439124</v>
      </c>
    </row>
    <row r="2840" spans="1:14" x14ac:dyDescent="0.35">
      <c r="A2840">
        <f>'Profilo fotovoltaico'!B2842*LCOH!$C$20</f>
        <v>192</v>
      </c>
      <c r="B2840">
        <f>'Profilo eolico'!B2842*LCOH!$C$21</f>
        <v>73.400000000000006</v>
      </c>
      <c r="C2840">
        <f>$P$35*'Profilo fotovoltaico'!B2842</f>
        <v>1412.0855400234366</v>
      </c>
      <c r="D2840">
        <f>$Q$37*'Profilo eolico'!B2842</f>
        <v>428.26220125721102</v>
      </c>
      <c r="E2840">
        <f>$P$39*'Profilo fotovoltaico'!B2842+'Approvvigionamento energia'!$Q$39*'Profilo eolico'!B2842</f>
        <v>674.21803594876747</v>
      </c>
      <c r="F2840">
        <f>$P$41*'Profilo fotovoltaico'!B2842+'Approvvigionamento energia'!$Q$41*'Profilo eolico'!B2842</f>
        <v>920.1738706403238</v>
      </c>
      <c r="G2840">
        <f>$P$43*'Profilo fotovoltaico'!B2842+'Approvvigionamento energia'!$Q$43*'Profilo eolico'!B2842</f>
        <v>1166.1297053318801</v>
      </c>
      <c r="H2840">
        <f t="shared" si="88"/>
        <v>1138.4335154826958</v>
      </c>
      <c r="I2840">
        <f>IF(LCOH!$C$28=Menu!$A$1,'Approvvigionamento energia'!C2840,0)+IF(LCOH!$C$28=Menu!$A$2,'Approvvigionamento energia'!D2840,0)+IF(LCOH!$C$28=Menu!$A$3,'Approvvigionamento energia'!E2840,0)+IF(LCOH!$C$28=Menu!$A$4,'Approvvigionamento energia'!F2840,0)+IF(LCOH!$C$28=Menu!$A$5,'Approvvigionamento energia'!G2840,0)+IF(LCOH!$C$28=Menu!$A$6,'Approvvigionamento energia'!H2840,0)</f>
        <v>920.1738706403238</v>
      </c>
      <c r="J2840">
        <f>'Approvvigionamento energia'!A2840+'Approvvigionamento energia'!B2840+'Approvvigionamento energia'!I2840</f>
        <v>1185.5738706403238</v>
      </c>
      <c r="K2840">
        <f>IF(MIN(LCOH!$C$18,J2840)&gt;=$P$48*LCOH!$C$18, MIN(LCOH!$C$18,J2840),0)</f>
        <v>1185.5738706403238</v>
      </c>
      <c r="L2840">
        <f t="shared" si="89"/>
        <v>0</v>
      </c>
      <c r="M2840">
        <f>K2840/LCOH!$C$18</f>
        <v>0.79038258042688248</v>
      </c>
      <c r="N2840">
        <f>K2840/LCOH!$C$34</f>
        <v>22.843427179967705</v>
      </c>
    </row>
    <row r="2841" spans="1:14" x14ac:dyDescent="0.35">
      <c r="A2841">
        <f>'Profilo fotovoltaico'!B2843*LCOH!$C$20</f>
        <v>303</v>
      </c>
      <c r="B2841">
        <f>'Profilo eolico'!B2843*LCOH!$C$21</f>
        <v>87</v>
      </c>
      <c r="C2841">
        <f>$P$35*'Profilo fotovoltaico'!B2843</f>
        <v>2228.4474928494856</v>
      </c>
      <c r="D2841">
        <f>$Q$37*'Profilo eolico'!B2843</f>
        <v>507.61323582257972</v>
      </c>
      <c r="E2841">
        <f>$P$39*'Profilo fotovoltaico'!B2843+'Approvvigionamento energia'!$Q$39*'Profilo eolico'!B2843</f>
        <v>937.82180007930617</v>
      </c>
      <c r="F2841">
        <f>$P$41*'Profilo fotovoltaico'!B2843+'Approvvigionamento energia'!$Q$41*'Profilo eolico'!B2843</f>
        <v>1368.0303643360326</v>
      </c>
      <c r="G2841">
        <f>$P$43*'Profilo fotovoltaico'!B2843+'Approvvigionamento energia'!$Q$43*'Profilo eolico'!B2843</f>
        <v>1798.2389285927593</v>
      </c>
      <c r="H2841">
        <f t="shared" si="88"/>
        <v>1138.4335154826958</v>
      </c>
      <c r="I2841">
        <f>IF(LCOH!$C$28=Menu!$A$1,'Approvvigionamento energia'!C2841,0)+IF(LCOH!$C$28=Menu!$A$2,'Approvvigionamento energia'!D2841,0)+IF(LCOH!$C$28=Menu!$A$3,'Approvvigionamento energia'!E2841,0)+IF(LCOH!$C$28=Menu!$A$4,'Approvvigionamento energia'!F2841,0)+IF(LCOH!$C$28=Menu!$A$5,'Approvvigionamento energia'!G2841,0)+IF(LCOH!$C$28=Menu!$A$6,'Approvvigionamento energia'!H2841,0)</f>
        <v>1368.0303643360326</v>
      </c>
      <c r="J2841">
        <f>'Approvvigionamento energia'!A2841+'Approvvigionamento energia'!B2841+'Approvvigionamento energia'!I2841</f>
        <v>1758.0303643360326</v>
      </c>
      <c r="K2841">
        <f>IF(MIN(LCOH!$C$18,J2841)&gt;=$P$48*LCOH!$C$18, MIN(LCOH!$C$18,J2841),0)</f>
        <v>1500</v>
      </c>
      <c r="L2841">
        <f t="shared" si="89"/>
        <v>258.03036433603256</v>
      </c>
      <c r="M2841">
        <f>K2841/LCOH!$C$18</f>
        <v>1</v>
      </c>
      <c r="N2841">
        <f>K2841/LCOH!$C$34</f>
        <v>28.901734104046245</v>
      </c>
    </row>
    <row r="2842" spans="1:14" x14ac:dyDescent="0.35">
      <c r="A2842">
        <f>'Profilo fotovoltaico'!B2844*LCOH!$C$20</f>
        <v>390</v>
      </c>
      <c r="B2842">
        <f>'Profilo eolico'!B2844*LCOH!$C$21</f>
        <v>120.89999999999999</v>
      </c>
      <c r="C2842">
        <f>$P$35*'Profilo fotovoltaico'!B2844</f>
        <v>2868.2987531726053</v>
      </c>
      <c r="D2842">
        <f>$Q$37*'Profilo eolico'!B2844</f>
        <v>705.40735874655047</v>
      </c>
      <c r="E2842">
        <f>$P$39*'Profilo fotovoltaico'!B2844+'Approvvigionamento energia'!$Q$39*'Profilo eolico'!B2844</f>
        <v>1246.1302073530642</v>
      </c>
      <c r="F2842">
        <f>$P$41*'Profilo fotovoltaico'!B2844+'Approvvigionamento energia'!$Q$41*'Profilo eolico'!B2844</f>
        <v>1786.8530559595779</v>
      </c>
      <c r="G2842">
        <f>$P$43*'Profilo fotovoltaico'!B2844+'Approvvigionamento energia'!$Q$43*'Profilo eolico'!B2844</f>
        <v>2327.5759045660916</v>
      </c>
      <c r="H2842">
        <f t="shared" si="88"/>
        <v>1138.4335154826958</v>
      </c>
      <c r="I2842">
        <f>IF(LCOH!$C$28=Menu!$A$1,'Approvvigionamento energia'!C2842,0)+IF(LCOH!$C$28=Menu!$A$2,'Approvvigionamento energia'!D2842,0)+IF(LCOH!$C$28=Menu!$A$3,'Approvvigionamento energia'!E2842,0)+IF(LCOH!$C$28=Menu!$A$4,'Approvvigionamento energia'!F2842,0)+IF(LCOH!$C$28=Menu!$A$5,'Approvvigionamento energia'!G2842,0)+IF(LCOH!$C$28=Menu!$A$6,'Approvvigionamento energia'!H2842,0)</f>
        <v>1786.8530559595779</v>
      </c>
      <c r="J2842">
        <f>'Approvvigionamento energia'!A2842+'Approvvigionamento energia'!B2842+'Approvvigionamento energia'!I2842</f>
        <v>2297.753055959578</v>
      </c>
      <c r="K2842">
        <f>IF(MIN(LCOH!$C$18,J2842)&gt;=$P$48*LCOH!$C$18, MIN(LCOH!$C$18,J2842),0)</f>
        <v>1500</v>
      </c>
      <c r="L2842">
        <f t="shared" si="89"/>
        <v>797.75305595957798</v>
      </c>
      <c r="M2842">
        <f>K2842/LCOH!$C$18</f>
        <v>1</v>
      </c>
      <c r="N2842">
        <f>K2842/LCOH!$C$34</f>
        <v>28.901734104046245</v>
      </c>
    </row>
    <row r="2843" spans="1:14" x14ac:dyDescent="0.35">
      <c r="A2843">
        <f>'Profilo fotovoltaico'!B2845*LCOH!$C$20</f>
        <v>406</v>
      </c>
      <c r="B2843">
        <f>'Profilo eolico'!B2845*LCOH!$C$21</f>
        <v>150.79999999999998</v>
      </c>
      <c r="C2843">
        <f>$P$35*'Profilo fotovoltaico'!B2845</f>
        <v>2985.9725481745586</v>
      </c>
      <c r="D2843">
        <f>$Q$37*'Profilo eolico'!B2845</f>
        <v>879.86294209247149</v>
      </c>
      <c r="E2843">
        <f>$P$39*'Profilo fotovoltaico'!B2845+'Approvvigionamento energia'!$Q$39*'Profilo eolico'!B2845</f>
        <v>1406.3903436129931</v>
      </c>
      <c r="F2843">
        <f>$P$41*'Profilo fotovoltaico'!B2845+'Approvvigionamento energia'!$Q$41*'Profilo eolico'!B2845</f>
        <v>1932.9177451335149</v>
      </c>
      <c r="G2843">
        <f>$P$43*'Profilo fotovoltaico'!B2845+'Approvvigionamento energia'!$Q$43*'Profilo eolico'!B2845</f>
        <v>2459.4451466540368</v>
      </c>
      <c r="H2843">
        <f t="shared" si="88"/>
        <v>1138.4335154826958</v>
      </c>
      <c r="I2843">
        <f>IF(LCOH!$C$28=Menu!$A$1,'Approvvigionamento energia'!C2843,0)+IF(LCOH!$C$28=Menu!$A$2,'Approvvigionamento energia'!D2843,0)+IF(LCOH!$C$28=Menu!$A$3,'Approvvigionamento energia'!E2843,0)+IF(LCOH!$C$28=Menu!$A$4,'Approvvigionamento energia'!F2843,0)+IF(LCOH!$C$28=Menu!$A$5,'Approvvigionamento energia'!G2843,0)+IF(LCOH!$C$28=Menu!$A$6,'Approvvigionamento energia'!H2843,0)</f>
        <v>1932.9177451335149</v>
      </c>
      <c r="J2843">
        <f>'Approvvigionamento energia'!A2843+'Approvvigionamento energia'!B2843+'Approvvigionamento energia'!I2843</f>
        <v>2489.7177451335147</v>
      </c>
      <c r="K2843">
        <f>IF(MIN(LCOH!$C$18,J2843)&gt;=$P$48*LCOH!$C$18, MIN(LCOH!$C$18,J2843),0)</f>
        <v>1500</v>
      </c>
      <c r="L2843">
        <f t="shared" si="89"/>
        <v>989.71774513351465</v>
      </c>
      <c r="M2843">
        <f>K2843/LCOH!$C$18</f>
        <v>1</v>
      </c>
      <c r="N2843">
        <f>K2843/LCOH!$C$34</f>
        <v>28.901734104046245</v>
      </c>
    </row>
    <row r="2844" spans="1:14" x14ac:dyDescent="0.35">
      <c r="A2844">
        <f>'Profilo fotovoltaico'!B2846*LCOH!$C$20</f>
        <v>419</v>
      </c>
      <c r="B2844">
        <f>'Profilo eolico'!B2846*LCOH!$C$21</f>
        <v>156</v>
      </c>
      <c r="C2844">
        <f>$P$35*'Profilo fotovoltaico'!B2846</f>
        <v>3081.5825066136449</v>
      </c>
      <c r="D2844">
        <f>$Q$37*'Profilo eolico'!B2846</f>
        <v>910.20304354393613</v>
      </c>
      <c r="E2844">
        <f>$P$39*'Profilo fotovoltaico'!B2846+'Approvvigionamento energia'!$Q$39*'Profilo eolico'!B2846</f>
        <v>1453.0479093113631</v>
      </c>
      <c r="F2844">
        <f>$P$41*'Profilo fotovoltaico'!B2846+'Approvvigionamento energia'!$Q$41*'Profilo eolico'!B2846</f>
        <v>1995.8927750787905</v>
      </c>
      <c r="G2844">
        <f>$P$43*'Profilo fotovoltaico'!B2846+'Approvvigionamento energia'!$Q$43*'Profilo eolico'!B2846</f>
        <v>2538.7376408462178</v>
      </c>
      <c r="H2844">
        <f t="shared" si="88"/>
        <v>1138.4335154826958</v>
      </c>
      <c r="I2844">
        <f>IF(LCOH!$C$28=Menu!$A$1,'Approvvigionamento energia'!C2844,0)+IF(LCOH!$C$28=Menu!$A$2,'Approvvigionamento energia'!D2844,0)+IF(LCOH!$C$28=Menu!$A$3,'Approvvigionamento energia'!E2844,0)+IF(LCOH!$C$28=Menu!$A$4,'Approvvigionamento energia'!F2844,0)+IF(LCOH!$C$28=Menu!$A$5,'Approvvigionamento energia'!G2844,0)+IF(LCOH!$C$28=Menu!$A$6,'Approvvigionamento energia'!H2844,0)</f>
        <v>1995.8927750787905</v>
      </c>
      <c r="J2844">
        <f>'Approvvigionamento energia'!A2844+'Approvvigionamento energia'!B2844+'Approvvigionamento energia'!I2844</f>
        <v>2570.8927750787907</v>
      </c>
      <c r="K2844">
        <f>IF(MIN(LCOH!$C$18,J2844)&gt;=$P$48*LCOH!$C$18, MIN(LCOH!$C$18,J2844),0)</f>
        <v>1500</v>
      </c>
      <c r="L2844">
        <f t="shared" si="89"/>
        <v>1070.8927750787907</v>
      </c>
      <c r="M2844">
        <f>K2844/LCOH!$C$18</f>
        <v>1</v>
      </c>
      <c r="N2844">
        <f>K2844/LCOH!$C$34</f>
        <v>28.901734104046245</v>
      </c>
    </row>
    <row r="2845" spans="1:14" x14ac:dyDescent="0.35">
      <c r="A2845">
        <f>'Profilo fotovoltaico'!B2847*LCOH!$C$20</f>
        <v>440</v>
      </c>
      <c r="B2845">
        <f>'Profilo eolico'!B2847*LCOH!$C$21</f>
        <v>130</v>
      </c>
      <c r="C2845">
        <f>$P$35*'Profilo fotovoltaico'!B2847</f>
        <v>3236.0293625537088</v>
      </c>
      <c r="D2845">
        <f>$Q$37*'Profilo eolico'!B2847</f>
        <v>758.50253628661346</v>
      </c>
      <c r="E2845">
        <f>$P$39*'Profilo fotovoltaico'!B2847+'Approvvigionamento energia'!$Q$39*'Profilo eolico'!B2847</f>
        <v>1377.8842428533871</v>
      </c>
      <c r="F2845">
        <f>$P$41*'Profilo fotovoltaico'!B2847+'Approvvigionamento energia'!$Q$41*'Profilo eolico'!B2847</f>
        <v>1997.2659494201612</v>
      </c>
      <c r="G2845">
        <f>$P$43*'Profilo fotovoltaico'!B2847+'Approvvigionamento energia'!$Q$43*'Profilo eolico'!B2847</f>
        <v>2616.6476559869348</v>
      </c>
      <c r="H2845">
        <f t="shared" si="88"/>
        <v>1138.4335154826958</v>
      </c>
      <c r="I2845">
        <f>IF(LCOH!$C$28=Menu!$A$1,'Approvvigionamento energia'!C2845,0)+IF(LCOH!$C$28=Menu!$A$2,'Approvvigionamento energia'!D2845,0)+IF(LCOH!$C$28=Menu!$A$3,'Approvvigionamento energia'!E2845,0)+IF(LCOH!$C$28=Menu!$A$4,'Approvvigionamento energia'!F2845,0)+IF(LCOH!$C$28=Menu!$A$5,'Approvvigionamento energia'!G2845,0)+IF(LCOH!$C$28=Menu!$A$6,'Approvvigionamento energia'!H2845,0)</f>
        <v>1997.2659494201612</v>
      </c>
      <c r="J2845">
        <f>'Approvvigionamento energia'!A2845+'Approvvigionamento energia'!B2845+'Approvvigionamento energia'!I2845</f>
        <v>2567.2659494201612</v>
      </c>
      <c r="K2845">
        <f>IF(MIN(LCOH!$C$18,J2845)&gt;=$P$48*LCOH!$C$18, MIN(LCOH!$C$18,J2845),0)</f>
        <v>1500</v>
      </c>
      <c r="L2845">
        <f t="shared" si="89"/>
        <v>1067.2659494201612</v>
      </c>
      <c r="M2845">
        <f>K2845/LCOH!$C$18</f>
        <v>1</v>
      </c>
      <c r="N2845">
        <f>K2845/LCOH!$C$34</f>
        <v>28.901734104046245</v>
      </c>
    </row>
    <row r="2846" spans="1:14" x14ac:dyDescent="0.35">
      <c r="A2846">
        <f>'Profilo fotovoltaico'!B2848*LCOH!$C$20</f>
        <v>442</v>
      </c>
      <c r="B2846">
        <f>'Profilo eolico'!B2848*LCOH!$C$21</f>
        <v>99.3</v>
      </c>
      <c r="C2846">
        <f>$P$35*'Profilo fotovoltaico'!B2848</f>
        <v>3250.7385869289528</v>
      </c>
      <c r="D2846">
        <f>$Q$37*'Profilo eolico'!B2848</f>
        <v>579.37924502508235</v>
      </c>
      <c r="E2846">
        <f>$P$39*'Profilo fotovoltaico'!B2848+'Approvvigionamento energia'!$Q$39*'Profilo eolico'!B2848</f>
        <v>1247.21908050105</v>
      </c>
      <c r="F2846">
        <f>$P$41*'Profilo fotovoltaico'!B2848+'Approvvigionamento energia'!$Q$41*'Profilo eolico'!B2848</f>
        <v>1915.0589159770175</v>
      </c>
      <c r="G2846">
        <f>$P$43*'Profilo fotovoltaico'!B2848+'Approvvigionamento energia'!$Q$43*'Profilo eolico'!B2848</f>
        <v>2582.8987514529854</v>
      </c>
      <c r="H2846">
        <f t="shared" si="88"/>
        <v>1138.4335154826958</v>
      </c>
      <c r="I2846">
        <f>IF(LCOH!$C$28=Menu!$A$1,'Approvvigionamento energia'!C2846,0)+IF(LCOH!$C$28=Menu!$A$2,'Approvvigionamento energia'!D2846,0)+IF(LCOH!$C$28=Menu!$A$3,'Approvvigionamento energia'!E2846,0)+IF(LCOH!$C$28=Menu!$A$4,'Approvvigionamento energia'!F2846,0)+IF(LCOH!$C$28=Menu!$A$5,'Approvvigionamento energia'!G2846,0)+IF(LCOH!$C$28=Menu!$A$6,'Approvvigionamento energia'!H2846,0)</f>
        <v>1915.0589159770175</v>
      </c>
      <c r="J2846">
        <f>'Approvvigionamento energia'!A2846+'Approvvigionamento energia'!B2846+'Approvvigionamento energia'!I2846</f>
        <v>2456.3589159770172</v>
      </c>
      <c r="K2846">
        <f>IF(MIN(LCOH!$C$18,J2846)&gt;=$P$48*LCOH!$C$18, MIN(LCOH!$C$18,J2846),0)</f>
        <v>1500</v>
      </c>
      <c r="L2846">
        <f t="shared" si="89"/>
        <v>956.3589159770172</v>
      </c>
      <c r="M2846">
        <f>K2846/LCOH!$C$18</f>
        <v>1</v>
      </c>
      <c r="N2846">
        <f>K2846/LCOH!$C$34</f>
        <v>28.901734104046245</v>
      </c>
    </row>
    <row r="2847" spans="1:14" x14ac:dyDescent="0.35">
      <c r="A2847">
        <f>'Profilo fotovoltaico'!B2849*LCOH!$C$20</f>
        <v>395</v>
      </c>
      <c r="B2847">
        <f>'Profilo eolico'!B2849*LCOH!$C$21</f>
        <v>82.4</v>
      </c>
      <c r="C2847">
        <f>$P$35*'Profilo fotovoltaico'!B2849</f>
        <v>2905.0718141107159</v>
      </c>
      <c r="D2847">
        <f>$Q$37*'Profilo eolico'!B2849</f>
        <v>480.77391530782268</v>
      </c>
      <c r="E2847">
        <f>$P$39*'Profilo fotovoltaico'!B2849+'Approvvigionamento energia'!$Q$39*'Profilo eolico'!B2849</f>
        <v>1086.8483900085459</v>
      </c>
      <c r="F2847">
        <f>$P$41*'Profilo fotovoltaico'!B2849+'Approvvigionamento energia'!$Q$41*'Profilo eolico'!B2849</f>
        <v>1692.9228647092693</v>
      </c>
      <c r="G2847">
        <f>$P$43*'Profilo fotovoltaico'!B2849+'Approvvigionamento energia'!$Q$43*'Profilo eolico'!B2849</f>
        <v>2298.9973394099925</v>
      </c>
      <c r="H2847">
        <f t="shared" si="88"/>
        <v>1138.4335154826958</v>
      </c>
      <c r="I2847">
        <f>IF(LCOH!$C$28=Menu!$A$1,'Approvvigionamento energia'!C2847,0)+IF(LCOH!$C$28=Menu!$A$2,'Approvvigionamento energia'!D2847,0)+IF(LCOH!$C$28=Menu!$A$3,'Approvvigionamento energia'!E2847,0)+IF(LCOH!$C$28=Menu!$A$4,'Approvvigionamento energia'!F2847,0)+IF(LCOH!$C$28=Menu!$A$5,'Approvvigionamento energia'!G2847,0)+IF(LCOH!$C$28=Menu!$A$6,'Approvvigionamento energia'!H2847,0)</f>
        <v>1692.9228647092693</v>
      </c>
      <c r="J2847">
        <f>'Approvvigionamento energia'!A2847+'Approvvigionamento energia'!B2847+'Approvvigionamento energia'!I2847</f>
        <v>2170.3228647092692</v>
      </c>
      <c r="K2847">
        <f>IF(MIN(LCOH!$C$18,J2847)&gt;=$P$48*LCOH!$C$18, MIN(LCOH!$C$18,J2847),0)</f>
        <v>1500</v>
      </c>
      <c r="L2847">
        <f t="shared" si="89"/>
        <v>670.3228647092692</v>
      </c>
      <c r="M2847">
        <f>K2847/LCOH!$C$18</f>
        <v>1</v>
      </c>
      <c r="N2847">
        <f>K2847/LCOH!$C$34</f>
        <v>28.901734104046245</v>
      </c>
    </row>
    <row r="2848" spans="1:14" x14ac:dyDescent="0.35">
      <c r="A2848">
        <f>'Profilo fotovoltaico'!B2850*LCOH!$C$20</f>
        <v>304</v>
      </c>
      <c r="B2848">
        <f>'Profilo eolico'!B2850*LCOH!$C$21</f>
        <v>78.100000000000009</v>
      </c>
      <c r="C2848">
        <f>$P$35*'Profilo fotovoltaico'!B2850</f>
        <v>2235.8021050371076</v>
      </c>
      <c r="D2848">
        <f>$Q$37*'Profilo eolico'!B2850</f>
        <v>455.68498526141929</v>
      </c>
      <c r="E2848">
        <f>$P$39*'Profilo fotovoltaico'!B2850+'Approvvigionamento energia'!$Q$39*'Profilo eolico'!B2850</f>
        <v>900.71426520534135</v>
      </c>
      <c r="F2848">
        <f>$P$41*'Profilo fotovoltaico'!B2850+'Approvvigionamento energia'!$Q$41*'Profilo eolico'!B2850</f>
        <v>1345.7435451492634</v>
      </c>
      <c r="G2848">
        <f>$P$43*'Profilo fotovoltaico'!B2850+'Approvvigionamento energia'!$Q$43*'Profilo eolico'!B2850</f>
        <v>1790.7728250931857</v>
      </c>
      <c r="H2848">
        <f t="shared" si="88"/>
        <v>1138.4335154826958</v>
      </c>
      <c r="I2848">
        <f>IF(LCOH!$C$28=Menu!$A$1,'Approvvigionamento energia'!C2848,0)+IF(LCOH!$C$28=Menu!$A$2,'Approvvigionamento energia'!D2848,0)+IF(LCOH!$C$28=Menu!$A$3,'Approvvigionamento energia'!E2848,0)+IF(LCOH!$C$28=Menu!$A$4,'Approvvigionamento energia'!F2848,0)+IF(LCOH!$C$28=Menu!$A$5,'Approvvigionamento energia'!G2848,0)+IF(LCOH!$C$28=Menu!$A$6,'Approvvigionamento energia'!H2848,0)</f>
        <v>1345.7435451492634</v>
      </c>
      <c r="J2848">
        <f>'Approvvigionamento energia'!A2848+'Approvvigionamento energia'!B2848+'Approvvigionamento energia'!I2848</f>
        <v>1727.8435451492633</v>
      </c>
      <c r="K2848">
        <f>IF(MIN(LCOH!$C$18,J2848)&gt;=$P$48*LCOH!$C$18, MIN(LCOH!$C$18,J2848),0)</f>
        <v>1500</v>
      </c>
      <c r="L2848">
        <f t="shared" si="89"/>
        <v>227.84354514926326</v>
      </c>
      <c r="M2848">
        <f>K2848/LCOH!$C$18</f>
        <v>1</v>
      </c>
      <c r="N2848">
        <f>K2848/LCOH!$C$34</f>
        <v>28.901734104046245</v>
      </c>
    </row>
    <row r="2849" spans="1:14" x14ac:dyDescent="0.35">
      <c r="A2849">
        <f>'Profilo fotovoltaico'!B2851*LCOH!$C$20</f>
        <v>209</v>
      </c>
      <c r="B2849">
        <f>'Profilo eolico'!B2851*LCOH!$C$21</f>
        <v>68.099999999999994</v>
      </c>
      <c r="C2849">
        <f>$P$35*'Profilo fotovoltaico'!B2851</f>
        <v>1537.1139472130114</v>
      </c>
      <c r="D2849">
        <f>$Q$37*'Profilo eolico'!B2851</f>
        <v>397.33863631629515</v>
      </c>
      <c r="E2849">
        <f>$P$39*'Profilo fotovoltaico'!B2851+'Approvvigionamento energia'!$Q$39*'Profilo eolico'!B2851</f>
        <v>682.28246404047422</v>
      </c>
      <c r="F2849">
        <f>$P$41*'Profilo fotovoltaico'!B2851+'Approvvigionamento energia'!$Q$41*'Profilo eolico'!B2851</f>
        <v>967.2262917646533</v>
      </c>
      <c r="G2849">
        <f>$P$43*'Profilo fotovoltaico'!B2851+'Approvvigionamento energia'!$Q$43*'Profilo eolico'!B2851</f>
        <v>1252.1701194888326</v>
      </c>
      <c r="H2849">
        <f t="shared" si="88"/>
        <v>1138.4335154826958</v>
      </c>
      <c r="I2849">
        <f>IF(LCOH!$C$28=Menu!$A$1,'Approvvigionamento energia'!C2849,0)+IF(LCOH!$C$28=Menu!$A$2,'Approvvigionamento energia'!D2849,0)+IF(LCOH!$C$28=Menu!$A$3,'Approvvigionamento energia'!E2849,0)+IF(LCOH!$C$28=Menu!$A$4,'Approvvigionamento energia'!F2849,0)+IF(LCOH!$C$28=Menu!$A$5,'Approvvigionamento energia'!G2849,0)+IF(LCOH!$C$28=Menu!$A$6,'Approvvigionamento energia'!H2849,0)</f>
        <v>967.2262917646533</v>
      </c>
      <c r="J2849">
        <f>'Approvvigionamento energia'!A2849+'Approvvigionamento energia'!B2849+'Approvvigionamento energia'!I2849</f>
        <v>1244.3262917646534</v>
      </c>
      <c r="K2849">
        <f>IF(MIN(LCOH!$C$18,J2849)&gt;=$P$48*LCOH!$C$18, MIN(LCOH!$C$18,J2849),0)</f>
        <v>1244.3262917646534</v>
      </c>
      <c r="L2849">
        <f t="shared" si="89"/>
        <v>0</v>
      </c>
      <c r="M2849">
        <f>K2849/LCOH!$C$18</f>
        <v>0.82955086117643562</v>
      </c>
      <c r="N2849">
        <f>K2849/LCOH!$C$34</f>
        <v>23.975458415503919</v>
      </c>
    </row>
    <row r="2850" spans="1:14" x14ac:dyDescent="0.35">
      <c r="A2850">
        <f>'Profilo fotovoltaico'!B2852*LCOH!$C$20</f>
        <v>110</v>
      </c>
      <c r="B2850">
        <f>'Profilo eolico'!B2852*LCOH!$C$21</f>
        <v>62.1</v>
      </c>
      <c r="C2850">
        <f>$P$35*'Profilo fotovoltaico'!B2852</f>
        <v>809.00734063842719</v>
      </c>
      <c r="D2850">
        <f>$Q$37*'Profilo eolico'!B2852</f>
        <v>362.33082694922075</v>
      </c>
      <c r="E2850">
        <f>$P$39*'Profilo fotovoltaico'!B2852+'Approvvigionamento energia'!$Q$39*'Profilo eolico'!B2852</f>
        <v>473.99995537152233</v>
      </c>
      <c r="F2850">
        <f>$P$41*'Profilo fotovoltaico'!B2852+'Approvvigionamento energia'!$Q$41*'Profilo eolico'!B2852</f>
        <v>585.66908379382403</v>
      </c>
      <c r="G2850">
        <f>$P$43*'Profilo fotovoltaico'!B2852+'Approvvigionamento energia'!$Q$43*'Profilo eolico'!B2852</f>
        <v>697.33821221612561</v>
      </c>
      <c r="H2850">
        <f t="shared" si="88"/>
        <v>1138.4335154826958</v>
      </c>
      <c r="I2850">
        <f>IF(LCOH!$C$28=Menu!$A$1,'Approvvigionamento energia'!C2850,0)+IF(LCOH!$C$28=Menu!$A$2,'Approvvigionamento energia'!D2850,0)+IF(LCOH!$C$28=Menu!$A$3,'Approvvigionamento energia'!E2850,0)+IF(LCOH!$C$28=Menu!$A$4,'Approvvigionamento energia'!F2850,0)+IF(LCOH!$C$28=Menu!$A$5,'Approvvigionamento energia'!G2850,0)+IF(LCOH!$C$28=Menu!$A$6,'Approvvigionamento energia'!H2850,0)</f>
        <v>585.66908379382403</v>
      </c>
      <c r="J2850">
        <f>'Approvvigionamento energia'!A2850+'Approvvigionamento energia'!B2850+'Approvvigionamento energia'!I2850</f>
        <v>757.76908379382405</v>
      </c>
      <c r="K2850">
        <f>IF(MIN(LCOH!$C$18,J2850)&gt;=$P$48*LCOH!$C$18, MIN(LCOH!$C$18,J2850),0)</f>
        <v>757.76908379382405</v>
      </c>
      <c r="L2850">
        <f t="shared" si="89"/>
        <v>0</v>
      </c>
      <c r="M2850">
        <f>K2850/LCOH!$C$18</f>
        <v>0.50517938919588268</v>
      </c>
      <c r="N2850">
        <f>K2850/LCOH!$C$34</f>
        <v>14.600560381383893</v>
      </c>
    </row>
    <row r="2851" spans="1:14" x14ac:dyDescent="0.35">
      <c r="A2851">
        <f>'Profilo fotovoltaico'!B2853*LCOH!$C$20</f>
        <v>30</v>
      </c>
      <c r="B2851">
        <f>'Profilo eolico'!B2853*LCOH!$C$21</f>
        <v>63</v>
      </c>
      <c r="C2851">
        <f>$P$35*'Profilo fotovoltaico'!B2853</f>
        <v>220.63836562866194</v>
      </c>
      <c r="D2851">
        <f>$Q$37*'Profilo eolico'!B2853</f>
        <v>367.58199835428189</v>
      </c>
      <c r="E2851">
        <f>$P$39*'Profilo fotovoltaico'!B2853+'Approvvigionamento energia'!$Q$39*'Profilo eolico'!B2853</f>
        <v>330.84609017287687</v>
      </c>
      <c r="F2851">
        <f>$P$41*'Profilo fotovoltaico'!B2853+'Approvvigionamento energia'!$Q$41*'Profilo eolico'!B2853</f>
        <v>294.1101819914719</v>
      </c>
      <c r="G2851">
        <f>$P$43*'Profilo fotovoltaico'!B2853+'Approvvigionamento energia'!$Q$43*'Profilo eolico'!B2853</f>
        <v>257.37427381006694</v>
      </c>
      <c r="H2851">
        <f t="shared" si="88"/>
        <v>1138.4335154826958</v>
      </c>
      <c r="I2851">
        <f>IF(LCOH!$C$28=Menu!$A$1,'Approvvigionamento energia'!C2851,0)+IF(LCOH!$C$28=Menu!$A$2,'Approvvigionamento energia'!D2851,0)+IF(LCOH!$C$28=Menu!$A$3,'Approvvigionamento energia'!E2851,0)+IF(LCOH!$C$28=Menu!$A$4,'Approvvigionamento energia'!F2851,0)+IF(LCOH!$C$28=Menu!$A$5,'Approvvigionamento energia'!G2851,0)+IF(LCOH!$C$28=Menu!$A$6,'Approvvigionamento energia'!H2851,0)</f>
        <v>294.1101819914719</v>
      </c>
      <c r="J2851">
        <f>'Approvvigionamento energia'!A2851+'Approvvigionamento energia'!B2851+'Approvvigionamento energia'!I2851</f>
        <v>387.1101819914719</v>
      </c>
      <c r="K2851">
        <f>IF(MIN(LCOH!$C$18,J2851)&gt;=$P$48*LCOH!$C$18, MIN(LCOH!$C$18,J2851),0)</f>
        <v>387.1101819914719</v>
      </c>
      <c r="L2851">
        <f t="shared" si="89"/>
        <v>0</v>
      </c>
      <c r="M2851">
        <f>K2851/LCOH!$C$18</f>
        <v>0.25807345466098125</v>
      </c>
      <c r="N2851">
        <f>K2851/LCOH!$C$34</f>
        <v>7.4587703659243143</v>
      </c>
    </row>
    <row r="2852" spans="1:14" x14ac:dyDescent="0.35">
      <c r="A2852">
        <f>'Profilo fotovoltaico'!B2854*LCOH!$C$20</f>
        <v>0</v>
      </c>
      <c r="B2852">
        <f>'Profilo eolico'!B2854*LCOH!$C$21</f>
        <v>70.400000000000006</v>
      </c>
      <c r="C2852">
        <f>$P$35*'Profilo fotovoltaico'!B2854</f>
        <v>0</v>
      </c>
      <c r="D2852">
        <f>$Q$37*'Profilo eolico'!B2854</f>
        <v>410.75829657367376</v>
      </c>
      <c r="E2852">
        <f>$P$39*'Profilo fotovoltaico'!B2854+'Approvvigionamento energia'!$Q$39*'Profilo eolico'!B2854</f>
        <v>308.06872243025532</v>
      </c>
      <c r="F2852">
        <f>$P$41*'Profilo fotovoltaico'!B2854+'Approvvigionamento energia'!$Q$41*'Profilo eolico'!B2854</f>
        <v>205.37914828683688</v>
      </c>
      <c r="G2852">
        <f>$P$43*'Profilo fotovoltaico'!B2854+'Approvvigionamento energia'!$Q$43*'Profilo eolico'!B2854</f>
        <v>102.68957414341844</v>
      </c>
      <c r="H2852">
        <f t="shared" si="88"/>
        <v>1138.4335154826958</v>
      </c>
      <c r="I2852">
        <f>IF(LCOH!$C$28=Menu!$A$1,'Approvvigionamento energia'!C2852,0)+IF(LCOH!$C$28=Menu!$A$2,'Approvvigionamento energia'!D2852,0)+IF(LCOH!$C$28=Menu!$A$3,'Approvvigionamento energia'!E2852,0)+IF(LCOH!$C$28=Menu!$A$4,'Approvvigionamento energia'!F2852,0)+IF(LCOH!$C$28=Menu!$A$5,'Approvvigionamento energia'!G2852,0)+IF(LCOH!$C$28=Menu!$A$6,'Approvvigionamento energia'!H2852,0)</f>
        <v>205.37914828683688</v>
      </c>
      <c r="J2852">
        <f>'Approvvigionamento energia'!A2852+'Approvvigionamento energia'!B2852+'Approvvigionamento energia'!I2852</f>
        <v>275.77914828683686</v>
      </c>
      <c r="K2852">
        <f>IF(MIN(LCOH!$C$18,J2852)&gt;=$P$48*LCOH!$C$18, MIN(LCOH!$C$18,J2852),0)</f>
        <v>0</v>
      </c>
      <c r="L2852">
        <f t="shared" si="89"/>
        <v>275.77914828683686</v>
      </c>
      <c r="M2852">
        <f>K2852/LCOH!$C$18</f>
        <v>0</v>
      </c>
      <c r="N2852">
        <f>K2852/LCOH!$C$34</f>
        <v>0</v>
      </c>
    </row>
    <row r="2853" spans="1:14" x14ac:dyDescent="0.35">
      <c r="A2853">
        <f>'Profilo fotovoltaico'!B2855*LCOH!$C$20</f>
        <v>0</v>
      </c>
      <c r="B2853">
        <f>'Profilo eolico'!B2855*LCOH!$C$21</f>
        <v>75.2</v>
      </c>
      <c r="C2853">
        <f>$P$35*'Profilo fotovoltaico'!B2855</f>
        <v>0</v>
      </c>
      <c r="D2853">
        <f>$Q$37*'Profilo eolico'!B2855</f>
        <v>438.7645440673333</v>
      </c>
      <c r="E2853">
        <f>$P$39*'Profilo fotovoltaico'!B2855+'Approvvigionamento energia'!$Q$39*'Profilo eolico'!B2855</f>
        <v>329.07340805049995</v>
      </c>
      <c r="F2853">
        <f>$P$41*'Profilo fotovoltaico'!B2855+'Approvvigionamento energia'!$Q$41*'Profilo eolico'!B2855</f>
        <v>219.38227203366665</v>
      </c>
      <c r="G2853">
        <f>$P$43*'Profilo fotovoltaico'!B2855+'Approvvigionamento energia'!$Q$43*'Profilo eolico'!B2855</f>
        <v>109.69113601683333</v>
      </c>
      <c r="H2853">
        <f t="shared" si="88"/>
        <v>1138.4335154826958</v>
      </c>
      <c r="I2853">
        <f>IF(LCOH!$C$28=Menu!$A$1,'Approvvigionamento energia'!C2853,0)+IF(LCOH!$C$28=Menu!$A$2,'Approvvigionamento energia'!D2853,0)+IF(LCOH!$C$28=Menu!$A$3,'Approvvigionamento energia'!E2853,0)+IF(LCOH!$C$28=Menu!$A$4,'Approvvigionamento energia'!F2853,0)+IF(LCOH!$C$28=Menu!$A$5,'Approvvigionamento energia'!G2853,0)+IF(LCOH!$C$28=Menu!$A$6,'Approvvigionamento energia'!H2853,0)</f>
        <v>219.38227203366665</v>
      </c>
      <c r="J2853">
        <f>'Approvvigionamento energia'!A2853+'Approvvigionamento energia'!B2853+'Approvvigionamento energia'!I2853</f>
        <v>294.58227203366664</v>
      </c>
      <c r="K2853">
        <f>IF(MIN(LCOH!$C$18,J2853)&gt;=$P$48*LCOH!$C$18, MIN(LCOH!$C$18,J2853),0)</f>
        <v>0</v>
      </c>
      <c r="L2853">
        <f t="shared" si="89"/>
        <v>294.58227203366664</v>
      </c>
      <c r="M2853">
        <f>K2853/LCOH!$C$18</f>
        <v>0</v>
      </c>
      <c r="N2853">
        <f>K2853/LCOH!$C$34</f>
        <v>0</v>
      </c>
    </row>
    <row r="2854" spans="1:14" x14ac:dyDescent="0.35">
      <c r="A2854">
        <f>'Profilo fotovoltaico'!B2856*LCOH!$C$20</f>
        <v>0</v>
      </c>
      <c r="B2854">
        <f>'Profilo eolico'!B2856*LCOH!$C$21</f>
        <v>76.5</v>
      </c>
      <c r="C2854">
        <f>$P$35*'Profilo fotovoltaico'!B2856</f>
        <v>0</v>
      </c>
      <c r="D2854">
        <f>$Q$37*'Profilo eolico'!B2856</f>
        <v>446.34956943019944</v>
      </c>
      <c r="E2854">
        <f>$P$39*'Profilo fotovoltaico'!B2856+'Approvvigionamento energia'!$Q$39*'Profilo eolico'!B2856</f>
        <v>334.76217707264954</v>
      </c>
      <c r="F2854">
        <f>$P$41*'Profilo fotovoltaico'!B2856+'Approvvigionamento energia'!$Q$41*'Profilo eolico'!B2856</f>
        <v>223.17478471509972</v>
      </c>
      <c r="G2854">
        <f>$P$43*'Profilo fotovoltaico'!B2856+'Approvvigionamento energia'!$Q$43*'Profilo eolico'!B2856</f>
        <v>111.58739235754986</v>
      </c>
      <c r="H2854">
        <f t="shared" si="88"/>
        <v>1138.4335154826958</v>
      </c>
      <c r="I2854">
        <f>IF(LCOH!$C$28=Menu!$A$1,'Approvvigionamento energia'!C2854,0)+IF(LCOH!$C$28=Menu!$A$2,'Approvvigionamento energia'!D2854,0)+IF(LCOH!$C$28=Menu!$A$3,'Approvvigionamento energia'!E2854,0)+IF(LCOH!$C$28=Menu!$A$4,'Approvvigionamento energia'!F2854,0)+IF(LCOH!$C$28=Menu!$A$5,'Approvvigionamento energia'!G2854,0)+IF(LCOH!$C$28=Menu!$A$6,'Approvvigionamento energia'!H2854,0)</f>
        <v>223.17478471509972</v>
      </c>
      <c r="J2854">
        <f>'Approvvigionamento energia'!A2854+'Approvvigionamento energia'!B2854+'Approvvigionamento energia'!I2854</f>
        <v>299.67478471509969</v>
      </c>
      <c r="K2854">
        <f>IF(MIN(LCOH!$C$18,J2854)&gt;=$P$48*LCOH!$C$18, MIN(LCOH!$C$18,J2854),0)</f>
        <v>0</v>
      </c>
      <c r="L2854">
        <f t="shared" si="89"/>
        <v>299.67478471509969</v>
      </c>
      <c r="M2854">
        <f>K2854/LCOH!$C$18</f>
        <v>0</v>
      </c>
      <c r="N2854">
        <f>K2854/LCOH!$C$34</f>
        <v>0</v>
      </c>
    </row>
    <row r="2855" spans="1:14" x14ac:dyDescent="0.35">
      <c r="A2855">
        <f>'Profilo fotovoltaico'!B2857*LCOH!$C$20</f>
        <v>0</v>
      </c>
      <c r="B2855">
        <f>'Profilo eolico'!B2857*LCOH!$C$21</f>
        <v>75.2</v>
      </c>
      <c r="C2855">
        <f>$P$35*'Profilo fotovoltaico'!B2857</f>
        <v>0</v>
      </c>
      <c r="D2855">
        <f>$Q$37*'Profilo eolico'!B2857</f>
        <v>438.7645440673333</v>
      </c>
      <c r="E2855">
        <f>$P$39*'Profilo fotovoltaico'!B2857+'Approvvigionamento energia'!$Q$39*'Profilo eolico'!B2857</f>
        <v>329.07340805049995</v>
      </c>
      <c r="F2855">
        <f>$P$41*'Profilo fotovoltaico'!B2857+'Approvvigionamento energia'!$Q$41*'Profilo eolico'!B2857</f>
        <v>219.38227203366665</v>
      </c>
      <c r="G2855">
        <f>$P$43*'Profilo fotovoltaico'!B2857+'Approvvigionamento energia'!$Q$43*'Profilo eolico'!B2857</f>
        <v>109.69113601683333</v>
      </c>
      <c r="H2855">
        <f t="shared" si="88"/>
        <v>1138.4335154826958</v>
      </c>
      <c r="I2855">
        <f>IF(LCOH!$C$28=Menu!$A$1,'Approvvigionamento energia'!C2855,0)+IF(LCOH!$C$28=Menu!$A$2,'Approvvigionamento energia'!D2855,0)+IF(LCOH!$C$28=Menu!$A$3,'Approvvigionamento energia'!E2855,0)+IF(LCOH!$C$28=Menu!$A$4,'Approvvigionamento energia'!F2855,0)+IF(LCOH!$C$28=Menu!$A$5,'Approvvigionamento energia'!G2855,0)+IF(LCOH!$C$28=Menu!$A$6,'Approvvigionamento energia'!H2855,0)</f>
        <v>219.38227203366665</v>
      </c>
      <c r="J2855">
        <f>'Approvvigionamento energia'!A2855+'Approvvigionamento energia'!B2855+'Approvvigionamento energia'!I2855</f>
        <v>294.58227203366664</v>
      </c>
      <c r="K2855">
        <f>IF(MIN(LCOH!$C$18,J2855)&gt;=$P$48*LCOH!$C$18, MIN(LCOH!$C$18,J2855),0)</f>
        <v>0</v>
      </c>
      <c r="L2855">
        <f t="shared" si="89"/>
        <v>294.58227203366664</v>
      </c>
      <c r="M2855">
        <f>K2855/LCOH!$C$18</f>
        <v>0</v>
      </c>
      <c r="N2855">
        <f>K2855/LCOH!$C$34</f>
        <v>0</v>
      </c>
    </row>
    <row r="2856" spans="1:14" x14ac:dyDescent="0.35">
      <c r="A2856">
        <f>'Profilo fotovoltaico'!B2858*LCOH!$C$20</f>
        <v>0</v>
      </c>
      <c r="B2856">
        <f>'Profilo eolico'!B2858*LCOH!$C$21</f>
        <v>80.600000000000009</v>
      </c>
      <c r="C2856">
        <f>$P$35*'Profilo fotovoltaico'!B2858</f>
        <v>0</v>
      </c>
      <c r="D2856">
        <f>$Q$37*'Profilo eolico'!B2858</f>
        <v>470.27157249770033</v>
      </c>
      <c r="E2856">
        <f>$P$39*'Profilo fotovoltaico'!B2858+'Approvvigionamento energia'!$Q$39*'Profilo eolico'!B2858</f>
        <v>352.70367937327524</v>
      </c>
      <c r="F2856">
        <f>$P$41*'Profilo fotovoltaico'!B2858+'Approvvigionamento energia'!$Q$41*'Profilo eolico'!B2858</f>
        <v>235.13578624885017</v>
      </c>
      <c r="G2856">
        <f>$P$43*'Profilo fotovoltaico'!B2858+'Approvvigionamento energia'!$Q$43*'Profilo eolico'!B2858</f>
        <v>117.56789312442508</v>
      </c>
      <c r="H2856">
        <f t="shared" si="88"/>
        <v>1138.4335154826958</v>
      </c>
      <c r="I2856">
        <f>IF(LCOH!$C$28=Menu!$A$1,'Approvvigionamento energia'!C2856,0)+IF(LCOH!$C$28=Menu!$A$2,'Approvvigionamento energia'!D2856,0)+IF(LCOH!$C$28=Menu!$A$3,'Approvvigionamento energia'!E2856,0)+IF(LCOH!$C$28=Menu!$A$4,'Approvvigionamento energia'!F2856,0)+IF(LCOH!$C$28=Menu!$A$5,'Approvvigionamento energia'!G2856,0)+IF(LCOH!$C$28=Menu!$A$6,'Approvvigionamento energia'!H2856,0)</f>
        <v>235.13578624885017</v>
      </c>
      <c r="J2856">
        <f>'Approvvigionamento energia'!A2856+'Approvvigionamento energia'!B2856+'Approvvigionamento energia'!I2856</f>
        <v>315.73578624885016</v>
      </c>
      <c r="K2856">
        <f>IF(MIN(LCOH!$C$18,J2856)&gt;=$P$48*LCOH!$C$18, MIN(LCOH!$C$18,J2856),0)</f>
        <v>0</v>
      </c>
      <c r="L2856">
        <f t="shared" si="89"/>
        <v>315.73578624885016</v>
      </c>
      <c r="M2856">
        <f>K2856/LCOH!$C$18</f>
        <v>0</v>
      </c>
      <c r="N2856">
        <f>K2856/LCOH!$C$34</f>
        <v>0</v>
      </c>
    </row>
    <row r="2857" spans="1:14" x14ac:dyDescent="0.35">
      <c r="A2857">
        <f>'Profilo fotovoltaico'!B2859*LCOH!$C$20</f>
        <v>0</v>
      </c>
      <c r="B2857">
        <f>'Profilo eolico'!B2859*LCOH!$C$21</f>
        <v>98.6</v>
      </c>
      <c r="C2857">
        <f>$P$35*'Profilo fotovoltaico'!B2859</f>
        <v>0</v>
      </c>
      <c r="D2857">
        <f>$Q$37*'Profilo eolico'!B2859</f>
        <v>575.29500059892371</v>
      </c>
      <c r="E2857">
        <f>$P$39*'Profilo fotovoltaico'!B2859+'Approvvigionamento energia'!$Q$39*'Profilo eolico'!B2859</f>
        <v>431.47125044919272</v>
      </c>
      <c r="F2857">
        <f>$P$41*'Profilo fotovoltaico'!B2859+'Approvvigionamento energia'!$Q$41*'Profilo eolico'!B2859</f>
        <v>287.64750029946185</v>
      </c>
      <c r="G2857">
        <f>$P$43*'Profilo fotovoltaico'!B2859+'Approvvigionamento energia'!$Q$43*'Profilo eolico'!B2859</f>
        <v>143.82375014973093</v>
      </c>
      <c r="H2857">
        <f t="shared" si="88"/>
        <v>1138.4335154826958</v>
      </c>
      <c r="I2857">
        <f>IF(LCOH!$C$28=Menu!$A$1,'Approvvigionamento energia'!C2857,0)+IF(LCOH!$C$28=Menu!$A$2,'Approvvigionamento energia'!D2857,0)+IF(LCOH!$C$28=Menu!$A$3,'Approvvigionamento energia'!E2857,0)+IF(LCOH!$C$28=Menu!$A$4,'Approvvigionamento energia'!F2857,0)+IF(LCOH!$C$28=Menu!$A$5,'Approvvigionamento energia'!G2857,0)+IF(LCOH!$C$28=Menu!$A$6,'Approvvigionamento energia'!H2857,0)</f>
        <v>287.64750029946185</v>
      </c>
      <c r="J2857">
        <f>'Approvvigionamento energia'!A2857+'Approvvigionamento energia'!B2857+'Approvvigionamento energia'!I2857</f>
        <v>386.24750029946188</v>
      </c>
      <c r="K2857">
        <f>IF(MIN(LCOH!$C$18,J2857)&gt;=$P$48*LCOH!$C$18, MIN(LCOH!$C$18,J2857),0)</f>
        <v>386.24750029946188</v>
      </c>
      <c r="L2857">
        <f t="shared" si="89"/>
        <v>0</v>
      </c>
      <c r="M2857">
        <f>K2857/LCOH!$C$18</f>
        <v>0.25749833353297458</v>
      </c>
      <c r="N2857">
        <f>K2857/LCOH!$C$34</f>
        <v>7.4421483680050464</v>
      </c>
    </row>
    <row r="2858" spans="1:14" x14ac:dyDescent="0.35">
      <c r="A2858">
        <f>'Profilo fotovoltaico'!B2860*LCOH!$C$20</f>
        <v>0</v>
      </c>
      <c r="B2858">
        <f>'Profilo eolico'!B2860*LCOH!$C$21</f>
        <v>116.9</v>
      </c>
      <c r="C2858">
        <f>$P$35*'Profilo fotovoltaico'!B2860</f>
        <v>0</v>
      </c>
      <c r="D2858">
        <f>$Q$37*'Profilo eolico'!B2860</f>
        <v>682.06881916850091</v>
      </c>
      <c r="E2858">
        <f>$P$39*'Profilo fotovoltaico'!B2860+'Approvvigionamento energia'!$Q$39*'Profilo eolico'!B2860</f>
        <v>511.5516143763756</v>
      </c>
      <c r="F2858">
        <f>$P$41*'Profilo fotovoltaico'!B2860+'Approvvigionamento energia'!$Q$41*'Profilo eolico'!B2860</f>
        <v>341.03440958425045</v>
      </c>
      <c r="G2858">
        <f>$P$43*'Profilo fotovoltaico'!B2860+'Approvvigionamento energia'!$Q$43*'Profilo eolico'!B2860</f>
        <v>170.51720479212523</v>
      </c>
      <c r="H2858">
        <f t="shared" si="88"/>
        <v>1138.4335154826958</v>
      </c>
      <c r="I2858">
        <f>IF(LCOH!$C$28=Menu!$A$1,'Approvvigionamento energia'!C2858,0)+IF(LCOH!$C$28=Menu!$A$2,'Approvvigionamento energia'!D2858,0)+IF(LCOH!$C$28=Menu!$A$3,'Approvvigionamento energia'!E2858,0)+IF(LCOH!$C$28=Menu!$A$4,'Approvvigionamento energia'!F2858,0)+IF(LCOH!$C$28=Menu!$A$5,'Approvvigionamento energia'!G2858,0)+IF(LCOH!$C$28=Menu!$A$6,'Approvvigionamento energia'!H2858,0)</f>
        <v>341.03440958425045</v>
      </c>
      <c r="J2858">
        <f>'Approvvigionamento energia'!A2858+'Approvvigionamento energia'!B2858+'Approvvigionamento energia'!I2858</f>
        <v>457.93440958425049</v>
      </c>
      <c r="K2858">
        <f>IF(MIN(LCOH!$C$18,J2858)&gt;=$P$48*LCOH!$C$18, MIN(LCOH!$C$18,J2858),0)</f>
        <v>457.93440958425049</v>
      </c>
      <c r="L2858">
        <f t="shared" si="89"/>
        <v>0</v>
      </c>
      <c r="M2858">
        <f>K2858/LCOH!$C$18</f>
        <v>0.30528960638950031</v>
      </c>
      <c r="N2858">
        <f>K2858/LCOH!$C$34</f>
        <v>8.823399028598276</v>
      </c>
    </row>
    <row r="2859" spans="1:14" x14ac:dyDescent="0.35">
      <c r="A2859">
        <f>'Profilo fotovoltaico'!B2861*LCOH!$C$20</f>
        <v>0</v>
      </c>
      <c r="B2859">
        <f>'Profilo eolico'!B2861*LCOH!$C$21</f>
        <v>128.30000000000001</v>
      </c>
      <c r="C2859">
        <f>$P$35*'Profilo fotovoltaico'!B2861</f>
        <v>0</v>
      </c>
      <c r="D2859">
        <f>$Q$37*'Profilo eolico'!B2861</f>
        <v>748.58365696594228</v>
      </c>
      <c r="E2859">
        <f>$P$39*'Profilo fotovoltaico'!B2861+'Approvvigionamento energia'!$Q$39*'Profilo eolico'!B2861</f>
        <v>561.43774272445671</v>
      </c>
      <c r="F2859">
        <f>$P$41*'Profilo fotovoltaico'!B2861+'Approvvigionamento energia'!$Q$41*'Profilo eolico'!B2861</f>
        <v>374.29182848297114</v>
      </c>
      <c r="G2859">
        <f>$P$43*'Profilo fotovoltaico'!B2861+'Approvvigionamento energia'!$Q$43*'Profilo eolico'!B2861</f>
        <v>187.14591424148557</v>
      </c>
      <c r="H2859">
        <f t="shared" si="88"/>
        <v>1138.4335154826958</v>
      </c>
      <c r="I2859">
        <f>IF(LCOH!$C$28=Menu!$A$1,'Approvvigionamento energia'!C2859,0)+IF(LCOH!$C$28=Menu!$A$2,'Approvvigionamento energia'!D2859,0)+IF(LCOH!$C$28=Menu!$A$3,'Approvvigionamento energia'!E2859,0)+IF(LCOH!$C$28=Menu!$A$4,'Approvvigionamento energia'!F2859,0)+IF(LCOH!$C$28=Menu!$A$5,'Approvvigionamento energia'!G2859,0)+IF(LCOH!$C$28=Menu!$A$6,'Approvvigionamento energia'!H2859,0)</f>
        <v>374.29182848297114</v>
      </c>
      <c r="J2859">
        <f>'Approvvigionamento energia'!A2859+'Approvvigionamento energia'!B2859+'Approvvigionamento energia'!I2859</f>
        <v>502.59182848297115</v>
      </c>
      <c r="K2859">
        <f>IF(MIN(LCOH!$C$18,J2859)&gt;=$P$48*LCOH!$C$18, MIN(LCOH!$C$18,J2859),0)</f>
        <v>502.59182848297115</v>
      </c>
      <c r="L2859">
        <f t="shared" si="89"/>
        <v>0</v>
      </c>
      <c r="M2859">
        <f>K2859/LCOH!$C$18</f>
        <v>0.33506121898864744</v>
      </c>
      <c r="N2859">
        <f>K2859/LCOH!$C$34</f>
        <v>9.6838502597874978</v>
      </c>
    </row>
    <row r="2860" spans="1:14" x14ac:dyDescent="0.35">
      <c r="A2860">
        <f>'Profilo fotovoltaico'!B2862*LCOH!$C$20</f>
        <v>0</v>
      </c>
      <c r="B2860">
        <f>'Profilo eolico'!B2862*LCOH!$C$21</f>
        <v>129.5</v>
      </c>
      <c r="C2860">
        <f>$P$35*'Profilo fotovoltaico'!B2862</f>
        <v>0</v>
      </c>
      <c r="D2860">
        <f>$Q$37*'Profilo eolico'!B2862</f>
        <v>755.58521883935725</v>
      </c>
      <c r="E2860">
        <f>$P$39*'Profilo fotovoltaico'!B2862+'Approvvigionamento energia'!$Q$39*'Profilo eolico'!B2862</f>
        <v>566.68891412951791</v>
      </c>
      <c r="F2860">
        <f>$P$41*'Profilo fotovoltaico'!B2862+'Approvvigionamento energia'!$Q$41*'Profilo eolico'!B2862</f>
        <v>377.79260941967863</v>
      </c>
      <c r="G2860">
        <f>$P$43*'Profilo fotovoltaico'!B2862+'Approvvigionamento energia'!$Q$43*'Profilo eolico'!B2862</f>
        <v>188.89630470983931</v>
      </c>
      <c r="H2860">
        <f t="shared" si="88"/>
        <v>1138.4335154826958</v>
      </c>
      <c r="I2860">
        <f>IF(LCOH!$C$28=Menu!$A$1,'Approvvigionamento energia'!C2860,0)+IF(LCOH!$C$28=Menu!$A$2,'Approvvigionamento energia'!D2860,0)+IF(LCOH!$C$28=Menu!$A$3,'Approvvigionamento energia'!E2860,0)+IF(LCOH!$C$28=Menu!$A$4,'Approvvigionamento energia'!F2860,0)+IF(LCOH!$C$28=Menu!$A$5,'Approvvigionamento energia'!G2860,0)+IF(LCOH!$C$28=Menu!$A$6,'Approvvigionamento energia'!H2860,0)</f>
        <v>377.79260941967863</v>
      </c>
      <c r="J2860">
        <f>'Approvvigionamento energia'!A2860+'Approvvigionamento energia'!B2860+'Approvvigionamento energia'!I2860</f>
        <v>507.29260941967863</v>
      </c>
      <c r="K2860">
        <f>IF(MIN(LCOH!$C$18,J2860)&gt;=$P$48*LCOH!$C$18, MIN(LCOH!$C$18,J2860),0)</f>
        <v>507.29260941967863</v>
      </c>
      <c r="L2860">
        <f t="shared" si="89"/>
        <v>0</v>
      </c>
      <c r="M2860">
        <f>K2860/LCOH!$C$18</f>
        <v>0.3381950729464524</v>
      </c>
      <c r="N2860">
        <f>K2860/LCOH!$C$34</f>
        <v>9.7744240735968901</v>
      </c>
    </row>
    <row r="2861" spans="1:14" x14ac:dyDescent="0.35">
      <c r="A2861">
        <f>'Profilo fotovoltaico'!B2863*LCOH!$C$20</f>
        <v>0</v>
      </c>
      <c r="B2861">
        <f>'Profilo eolico'!B2863*LCOH!$C$21</f>
        <v>127.8</v>
      </c>
      <c r="C2861">
        <f>$P$35*'Profilo fotovoltaico'!B2863</f>
        <v>0</v>
      </c>
      <c r="D2861">
        <f>$Q$37*'Profilo eolico'!B2863</f>
        <v>745.66633951868607</v>
      </c>
      <c r="E2861">
        <f>$P$39*'Profilo fotovoltaico'!B2863+'Approvvigionamento energia'!$Q$39*'Profilo eolico'!B2863</f>
        <v>559.24975463901455</v>
      </c>
      <c r="F2861">
        <f>$P$41*'Profilo fotovoltaico'!B2863+'Approvvigionamento energia'!$Q$41*'Profilo eolico'!B2863</f>
        <v>372.83316975934304</v>
      </c>
      <c r="G2861">
        <f>$P$43*'Profilo fotovoltaico'!B2863+'Approvvigionamento energia'!$Q$43*'Profilo eolico'!B2863</f>
        <v>186.41658487967152</v>
      </c>
      <c r="H2861">
        <f t="shared" si="88"/>
        <v>1138.4335154826958</v>
      </c>
      <c r="I2861">
        <f>IF(LCOH!$C$28=Menu!$A$1,'Approvvigionamento energia'!C2861,0)+IF(LCOH!$C$28=Menu!$A$2,'Approvvigionamento energia'!D2861,0)+IF(LCOH!$C$28=Menu!$A$3,'Approvvigionamento energia'!E2861,0)+IF(LCOH!$C$28=Menu!$A$4,'Approvvigionamento energia'!F2861,0)+IF(LCOH!$C$28=Menu!$A$5,'Approvvigionamento energia'!G2861,0)+IF(LCOH!$C$28=Menu!$A$6,'Approvvigionamento energia'!H2861,0)</f>
        <v>372.83316975934304</v>
      </c>
      <c r="J2861">
        <f>'Approvvigionamento energia'!A2861+'Approvvigionamento energia'!B2861+'Approvvigionamento energia'!I2861</f>
        <v>500.63316975934305</v>
      </c>
      <c r="K2861">
        <f>IF(MIN(LCOH!$C$18,J2861)&gt;=$P$48*LCOH!$C$18, MIN(LCOH!$C$18,J2861),0)</f>
        <v>500.63316975934305</v>
      </c>
      <c r="L2861">
        <f t="shared" si="89"/>
        <v>0</v>
      </c>
      <c r="M2861">
        <f>K2861/LCOH!$C$18</f>
        <v>0.33375544650622868</v>
      </c>
      <c r="N2861">
        <f>K2861/LCOH!$C$34</f>
        <v>9.6461111707002516</v>
      </c>
    </row>
    <row r="2862" spans="1:14" x14ac:dyDescent="0.35">
      <c r="A2862">
        <f>'Profilo fotovoltaico'!B2864*LCOH!$C$20</f>
        <v>7</v>
      </c>
      <c r="B2862">
        <f>'Profilo eolico'!B2864*LCOH!$C$21</f>
        <v>124.89999999999999</v>
      </c>
      <c r="C2862">
        <f>$P$35*'Profilo fotovoltaico'!B2864</f>
        <v>51.482285313354453</v>
      </c>
      <c r="D2862">
        <f>$Q$37*'Profilo eolico'!B2864</f>
        <v>728.74589832460015</v>
      </c>
      <c r="E2862">
        <f>$P$39*'Profilo fotovoltaico'!B2864+'Approvvigionamento energia'!$Q$39*'Profilo eolico'!B2864</f>
        <v>559.42999507178865</v>
      </c>
      <c r="F2862">
        <f>$P$41*'Profilo fotovoltaico'!B2864+'Approvvigionamento energia'!$Q$41*'Profilo eolico'!B2864</f>
        <v>390.11409181897727</v>
      </c>
      <c r="G2862">
        <f>$P$43*'Profilo fotovoltaico'!B2864+'Approvvigionamento energia'!$Q$43*'Profilo eolico'!B2864</f>
        <v>220.79818856616589</v>
      </c>
      <c r="H2862">
        <f t="shared" si="88"/>
        <v>1138.4335154826958</v>
      </c>
      <c r="I2862">
        <f>IF(LCOH!$C$28=Menu!$A$1,'Approvvigionamento energia'!C2862,0)+IF(LCOH!$C$28=Menu!$A$2,'Approvvigionamento energia'!D2862,0)+IF(LCOH!$C$28=Menu!$A$3,'Approvvigionamento energia'!E2862,0)+IF(LCOH!$C$28=Menu!$A$4,'Approvvigionamento energia'!F2862,0)+IF(LCOH!$C$28=Menu!$A$5,'Approvvigionamento energia'!G2862,0)+IF(LCOH!$C$28=Menu!$A$6,'Approvvigionamento energia'!H2862,0)</f>
        <v>390.11409181897727</v>
      </c>
      <c r="J2862">
        <f>'Approvvigionamento energia'!A2862+'Approvvigionamento energia'!B2862+'Approvvigionamento energia'!I2862</f>
        <v>522.01409181897725</v>
      </c>
      <c r="K2862">
        <f>IF(MIN(LCOH!$C$18,J2862)&gt;=$P$48*LCOH!$C$18, MIN(LCOH!$C$18,J2862),0)</f>
        <v>522.01409181897725</v>
      </c>
      <c r="L2862">
        <f t="shared" si="89"/>
        <v>0</v>
      </c>
      <c r="M2862">
        <f>K2862/LCOH!$C$18</f>
        <v>0.34800939454598484</v>
      </c>
      <c r="N2862">
        <f>K2862/LCOH!$C$34</f>
        <v>10.058074986878175</v>
      </c>
    </row>
    <row r="2863" spans="1:14" x14ac:dyDescent="0.35">
      <c r="A2863">
        <f>'Profilo fotovoltaico'!B2865*LCOH!$C$20</f>
        <v>78</v>
      </c>
      <c r="B2863">
        <f>'Profilo eolico'!B2865*LCOH!$C$21</f>
        <v>105.89999999999999</v>
      </c>
      <c r="C2863">
        <f>$P$35*'Profilo fotovoltaico'!B2865</f>
        <v>573.65975063452106</v>
      </c>
      <c r="D2863">
        <f>$Q$37*'Profilo eolico'!B2865</f>
        <v>617.8878353288643</v>
      </c>
      <c r="E2863">
        <f>$P$39*'Profilo fotovoltaico'!B2865+'Approvvigionamento energia'!$Q$39*'Profilo eolico'!B2865</f>
        <v>606.8308141552784</v>
      </c>
      <c r="F2863">
        <f>$P$41*'Profilo fotovoltaico'!B2865+'Approvvigionamento energia'!$Q$41*'Profilo eolico'!B2865</f>
        <v>595.77379298169262</v>
      </c>
      <c r="G2863">
        <f>$P$43*'Profilo fotovoltaico'!B2865+'Approvvigionamento energia'!$Q$43*'Profilo eolico'!B2865</f>
        <v>584.71677180810684</v>
      </c>
      <c r="H2863">
        <f t="shared" si="88"/>
        <v>1138.4335154826958</v>
      </c>
      <c r="I2863">
        <f>IF(LCOH!$C$28=Menu!$A$1,'Approvvigionamento energia'!C2863,0)+IF(LCOH!$C$28=Menu!$A$2,'Approvvigionamento energia'!D2863,0)+IF(LCOH!$C$28=Menu!$A$3,'Approvvigionamento energia'!E2863,0)+IF(LCOH!$C$28=Menu!$A$4,'Approvvigionamento energia'!F2863,0)+IF(LCOH!$C$28=Menu!$A$5,'Approvvigionamento energia'!G2863,0)+IF(LCOH!$C$28=Menu!$A$6,'Approvvigionamento energia'!H2863,0)</f>
        <v>595.77379298169262</v>
      </c>
      <c r="J2863">
        <f>'Approvvigionamento energia'!A2863+'Approvvigionamento energia'!B2863+'Approvvigionamento energia'!I2863</f>
        <v>779.6737929816926</v>
      </c>
      <c r="K2863">
        <f>IF(MIN(LCOH!$C$18,J2863)&gt;=$P$48*LCOH!$C$18, MIN(LCOH!$C$18,J2863),0)</f>
        <v>779.6737929816926</v>
      </c>
      <c r="L2863">
        <f t="shared" si="89"/>
        <v>0</v>
      </c>
      <c r="M2863">
        <f>K2863/LCOH!$C$18</f>
        <v>0.51978252865446173</v>
      </c>
      <c r="N2863">
        <f>K2863/LCOH!$C$34</f>
        <v>15.022616435100051</v>
      </c>
    </row>
    <row r="2864" spans="1:14" x14ac:dyDescent="0.35">
      <c r="A2864">
        <f>'Profilo fotovoltaico'!B2866*LCOH!$C$20</f>
        <v>199</v>
      </c>
      <c r="B2864">
        <f>'Profilo eolico'!B2866*LCOH!$C$21</f>
        <v>112.3</v>
      </c>
      <c r="C2864">
        <f>$P$35*'Profilo fotovoltaico'!B2866</f>
        <v>1463.567825336791</v>
      </c>
      <c r="D2864">
        <f>$Q$37*'Profilo eolico'!B2866</f>
        <v>655.22949865374369</v>
      </c>
      <c r="E2864">
        <f>$P$39*'Profilo fotovoltaico'!B2866+'Approvvigionamento energia'!$Q$39*'Profilo eolico'!B2866</f>
        <v>857.31408032450554</v>
      </c>
      <c r="F2864">
        <f>$P$41*'Profilo fotovoltaico'!B2866+'Approvvigionamento energia'!$Q$41*'Profilo eolico'!B2866</f>
        <v>1059.3986619952673</v>
      </c>
      <c r="G2864">
        <f>$P$43*'Profilo fotovoltaico'!B2866+'Approvvigionamento energia'!$Q$43*'Profilo eolico'!B2866</f>
        <v>1261.4832436660292</v>
      </c>
      <c r="H2864">
        <f t="shared" si="88"/>
        <v>1138.4335154826958</v>
      </c>
      <c r="I2864">
        <f>IF(LCOH!$C$28=Menu!$A$1,'Approvvigionamento energia'!C2864,0)+IF(LCOH!$C$28=Menu!$A$2,'Approvvigionamento energia'!D2864,0)+IF(LCOH!$C$28=Menu!$A$3,'Approvvigionamento energia'!E2864,0)+IF(LCOH!$C$28=Menu!$A$4,'Approvvigionamento energia'!F2864,0)+IF(LCOH!$C$28=Menu!$A$5,'Approvvigionamento energia'!G2864,0)+IF(LCOH!$C$28=Menu!$A$6,'Approvvigionamento energia'!H2864,0)</f>
        <v>1059.3986619952673</v>
      </c>
      <c r="J2864">
        <f>'Approvvigionamento energia'!A2864+'Approvvigionamento energia'!B2864+'Approvvigionamento energia'!I2864</f>
        <v>1370.6986619952672</v>
      </c>
      <c r="K2864">
        <f>IF(MIN(LCOH!$C$18,J2864)&gt;=$P$48*LCOH!$C$18, MIN(LCOH!$C$18,J2864),0)</f>
        <v>1370.6986619952672</v>
      </c>
      <c r="L2864">
        <f t="shared" si="89"/>
        <v>0</v>
      </c>
      <c r="M2864">
        <f>K2864/LCOH!$C$18</f>
        <v>0.91379910799684483</v>
      </c>
      <c r="N2864">
        <f>K2864/LCOH!$C$34</f>
        <v>26.410378843839446</v>
      </c>
    </row>
    <row r="2865" spans="1:14" x14ac:dyDescent="0.35">
      <c r="A2865">
        <f>'Profilo fotovoltaico'!B2867*LCOH!$C$20</f>
        <v>349</v>
      </c>
      <c r="B2865">
        <f>'Profilo eolico'!B2867*LCOH!$C$21</f>
        <v>116.2</v>
      </c>
      <c r="C2865">
        <f>$P$35*'Profilo fotovoltaico'!B2867</f>
        <v>2566.7596534801005</v>
      </c>
      <c r="D2865">
        <f>$Q$37*'Profilo eolico'!B2867</f>
        <v>677.98457474234215</v>
      </c>
      <c r="E2865">
        <f>$P$39*'Profilo fotovoltaico'!B2867+'Approvvigionamento energia'!$Q$39*'Profilo eolico'!B2867</f>
        <v>1150.1783444267817</v>
      </c>
      <c r="F2865">
        <f>$P$41*'Profilo fotovoltaico'!B2867+'Approvvigionamento energia'!$Q$41*'Profilo eolico'!B2867</f>
        <v>1622.3721141112214</v>
      </c>
      <c r="G2865">
        <f>$P$43*'Profilo fotovoltaico'!B2867+'Approvvigionamento energia'!$Q$43*'Profilo eolico'!B2867</f>
        <v>2094.5658837956607</v>
      </c>
      <c r="H2865">
        <f t="shared" si="88"/>
        <v>1138.4335154826958</v>
      </c>
      <c r="I2865">
        <f>IF(LCOH!$C$28=Menu!$A$1,'Approvvigionamento energia'!C2865,0)+IF(LCOH!$C$28=Menu!$A$2,'Approvvigionamento energia'!D2865,0)+IF(LCOH!$C$28=Menu!$A$3,'Approvvigionamento energia'!E2865,0)+IF(LCOH!$C$28=Menu!$A$4,'Approvvigionamento energia'!F2865,0)+IF(LCOH!$C$28=Menu!$A$5,'Approvvigionamento energia'!G2865,0)+IF(LCOH!$C$28=Menu!$A$6,'Approvvigionamento energia'!H2865,0)</f>
        <v>1622.3721141112214</v>
      </c>
      <c r="J2865">
        <f>'Approvvigionamento energia'!A2865+'Approvvigionamento energia'!B2865+'Approvvigionamento energia'!I2865</f>
        <v>2087.5721141112213</v>
      </c>
      <c r="K2865">
        <f>IF(MIN(LCOH!$C$18,J2865)&gt;=$P$48*LCOH!$C$18, MIN(LCOH!$C$18,J2865),0)</f>
        <v>1500</v>
      </c>
      <c r="L2865">
        <f t="shared" si="89"/>
        <v>587.57211411122125</v>
      </c>
      <c r="M2865">
        <f>K2865/LCOH!$C$18</f>
        <v>1</v>
      </c>
      <c r="N2865">
        <f>K2865/LCOH!$C$34</f>
        <v>28.901734104046245</v>
      </c>
    </row>
    <row r="2866" spans="1:14" x14ac:dyDescent="0.35">
      <c r="A2866">
        <f>'Profilo fotovoltaico'!B2868*LCOH!$C$20</f>
        <v>483</v>
      </c>
      <c r="B2866">
        <f>'Profilo eolico'!B2868*LCOH!$C$21</f>
        <v>112.60000000000001</v>
      </c>
      <c r="C2866">
        <f>$P$35*'Profilo fotovoltaico'!B2868</f>
        <v>3552.2776866214572</v>
      </c>
      <c r="D2866">
        <f>$Q$37*'Profilo eolico'!B2868</f>
        <v>656.97988912209746</v>
      </c>
      <c r="E2866">
        <f>$P$39*'Profilo fotovoltaico'!B2868+'Approvvigionamento energia'!$Q$39*'Profilo eolico'!B2868</f>
        <v>1380.8043384969374</v>
      </c>
      <c r="F2866">
        <f>$P$41*'Profilo fotovoltaico'!B2868+'Approvvigionamento energia'!$Q$41*'Profilo eolico'!B2868</f>
        <v>2104.6287878717771</v>
      </c>
      <c r="G2866">
        <f>$P$43*'Profilo fotovoltaico'!B2868+'Approvvigionamento energia'!$Q$43*'Profilo eolico'!B2868</f>
        <v>2828.4532372466174</v>
      </c>
      <c r="H2866">
        <f t="shared" si="88"/>
        <v>1138.4335154826958</v>
      </c>
      <c r="I2866">
        <f>IF(LCOH!$C$28=Menu!$A$1,'Approvvigionamento energia'!C2866,0)+IF(LCOH!$C$28=Menu!$A$2,'Approvvigionamento energia'!D2866,0)+IF(LCOH!$C$28=Menu!$A$3,'Approvvigionamento energia'!E2866,0)+IF(LCOH!$C$28=Menu!$A$4,'Approvvigionamento energia'!F2866,0)+IF(LCOH!$C$28=Menu!$A$5,'Approvvigionamento energia'!G2866,0)+IF(LCOH!$C$28=Menu!$A$6,'Approvvigionamento energia'!H2866,0)</f>
        <v>2104.6287878717771</v>
      </c>
      <c r="J2866">
        <f>'Approvvigionamento energia'!A2866+'Approvvigionamento energia'!B2866+'Approvvigionamento energia'!I2866</f>
        <v>2700.2287878717771</v>
      </c>
      <c r="K2866">
        <f>IF(MIN(LCOH!$C$18,J2866)&gt;=$P$48*LCOH!$C$18, MIN(LCOH!$C$18,J2866),0)</f>
        <v>1500</v>
      </c>
      <c r="L2866">
        <f t="shared" si="89"/>
        <v>1200.2287878717771</v>
      </c>
      <c r="M2866">
        <f>K2866/LCOH!$C$18</f>
        <v>1</v>
      </c>
      <c r="N2866">
        <f>K2866/LCOH!$C$34</f>
        <v>28.901734104046245</v>
      </c>
    </row>
    <row r="2867" spans="1:14" x14ac:dyDescent="0.35">
      <c r="A2867">
        <f>'Profilo fotovoltaico'!B2869*LCOH!$C$20</f>
        <v>585</v>
      </c>
      <c r="B2867">
        <f>'Profilo eolico'!B2869*LCOH!$C$21</f>
        <v>105.6</v>
      </c>
      <c r="C2867">
        <f>$P$35*'Profilo fotovoltaico'!B2869</f>
        <v>4302.4481297589082</v>
      </c>
      <c r="D2867">
        <f>$Q$37*'Profilo eolico'!B2869</f>
        <v>616.13744486051064</v>
      </c>
      <c r="E2867">
        <f>$P$39*'Profilo fotovoltaico'!B2869+'Approvvigionamento energia'!$Q$39*'Profilo eolico'!B2869</f>
        <v>1537.7151160851099</v>
      </c>
      <c r="F2867">
        <f>$P$41*'Profilo fotovoltaico'!B2869+'Approvvigionamento energia'!$Q$41*'Profilo eolico'!B2869</f>
        <v>2459.2927873097096</v>
      </c>
      <c r="G2867">
        <f>$P$43*'Profilo fotovoltaico'!B2869+'Approvvigionamento energia'!$Q$43*'Profilo eolico'!B2869</f>
        <v>3380.8704585343089</v>
      </c>
      <c r="H2867">
        <f t="shared" si="88"/>
        <v>1138.4335154826958</v>
      </c>
      <c r="I2867">
        <f>IF(LCOH!$C$28=Menu!$A$1,'Approvvigionamento energia'!C2867,0)+IF(LCOH!$C$28=Menu!$A$2,'Approvvigionamento energia'!D2867,0)+IF(LCOH!$C$28=Menu!$A$3,'Approvvigionamento energia'!E2867,0)+IF(LCOH!$C$28=Menu!$A$4,'Approvvigionamento energia'!F2867,0)+IF(LCOH!$C$28=Menu!$A$5,'Approvvigionamento energia'!G2867,0)+IF(LCOH!$C$28=Menu!$A$6,'Approvvigionamento energia'!H2867,0)</f>
        <v>2459.2927873097096</v>
      </c>
      <c r="J2867">
        <f>'Approvvigionamento energia'!A2867+'Approvvigionamento energia'!B2867+'Approvvigionamento energia'!I2867</f>
        <v>3149.8927873097095</v>
      </c>
      <c r="K2867">
        <f>IF(MIN(LCOH!$C$18,J2867)&gt;=$P$48*LCOH!$C$18, MIN(LCOH!$C$18,J2867),0)</f>
        <v>1500</v>
      </c>
      <c r="L2867">
        <f t="shared" si="89"/>
        <v>1649.8927873097095</v>
      </c>
      <c r="M2867">
        <f>K2867/LCOH!$C$18</f>
        <v>1</v>
      </c>
      <c r="N2867">
        <f>K2867/LCOH!$C$34</f>
        <v>28.901734104046245</v>
      </c>
    </row>
    <row r="2868" spans="1:14" x14ac:dyDescent="0.35">
      <c r="A2868">
        <f>'Profilo fotovoltaico'!B2870*LCOH!$C$20</f>
        <v>633</v>
      </c>
      <c r="B2868">
        <f>'Profilo eolico'!B2870*LCOH!$C$21</f>
        <v>99.3</v>
      </c>
      <c r="C2868">
        <f>$P$35*'Profilo fotovoltaico'!B2870</f>
        <v>4655.4695147647672</v>
      </c>
      <c r="D2868">
        <f>$Q$37*'Profilo eolico'!B2870</f>
        <v>579.37924502508235</v>
      </c>
      <c r="E2868">
        <f>$P$39*'Profilo fotovoltaico'!B2870+'Approvvigionamento energia'!$Q$39*'Profilo eolico'!B2870</f>
        <v>1598.4018124600036</v>
      </c>
      <c r="F2868">
        <f>$P$41*'Profilo fotovoltaico'!B2870+'Approvvigionamento energia'!$Q$41*'Profilo eolico'!B2870</f>
        <v>2617.4243798949246</v>
      </c>
      <c r="G2868">
        <f>$P$43*'Profilo fotovoltaico'!B2870+'Approvvigionamento energia'!$Q$43*'Profilo eolico'!B2870</f>
        <v>3636.4469473298459</v>
      </c>
      <c r="H2868">
        <f t="shared" si="88"/>
        <v>1138.4335154826958</v>
      </c>
      <c r="I2868">
        <f>IF(LCOH!$C$28=Menu!$A$1,'Approvvigionamento energia'!C2868,0)+IF(LCOH!$C$28=Menu!$A$2,'Approvvigionamento energia'!D2868,0)+IF(LCOH!$C$28=Menu!$A$3,'Approvvigionamento energia'!E2868,0)+IF(LCOH!$C$28=Menu!$A$4,'Approvvigionamento energia'!F2868,0)+IF(LCOH!$C$28=Menu!$A$5,'Approvvigionamento energia'!G2868,0)+IF(LCOH!$C$28=Menu!$A$6,'Approvvigionamento energia'!H2868,0)</f>
        <v>2617.4243798949246</v>
      </c>
      <c r="J2868">
        <f>'Approvvigionamento energia'!A2868+'Approvvigionamento energia'!B2868+'Approvvigionamento energia'!I2868</f>
        <v>3349.7243798949248</v>
      </c>
      <c r="K2868">
        <f>IF(MIN(LCOH!$C$18,J2868)&gt;=$P$48*LCOH!$C$18, MIN(LCOH!$C$18,J2868),0)</f>
        <v>1500</v>
      </c>
      <c r="L2868">
        <f t="shared" si="89"/>
        <v>1849.7243798949248</v>
      </c>
      <c r="M2868">
        <f>K2868/LCOH!$C$18</f>
        <v>1</v>
      </c>
      <c r="N2868">
        <f>K2868/LCOH!$C$34</f>
        <v>28.901734104046245</v>
      </c>
    </row>
    <row r="2869" spans="1:14" x14ac:dyDescent="0.35">
      <c r="A2869">
        <f>'Profilo fotovoltaico'!B2871*LCOH!$C$20</f>
        <v>633</v>
      </c>
      <c r="B2869">
        <f>'Profilo eolico'!B2871*LCOH!$C$21</f>
        <v>96.8</v>
      </c>
      <c r="C2869">
        <f>$P$35*'Profilo fotovoltaico'!B2871</f>
        <v>4655.4695147647672</v>
      </c>
      <c r="D2869">
        <f>$Q$37*'Profilo eolico'!B2871</f>
        <v>564.79265778880131</v>
      </c>
      <c r="E2869">
        <f>$P$39*'Profilo fotovoltaico'!B2871+'Approvvigionamento energia'!$Q$39*'Profilo eolico'!B2871</f>
        <v>1587.4618720327928</v>
      </c>
      <c r="F2869">
        <f>$P$41*'Profilo fotovoltaico'!B2871+'Approvvigionamento energia'!$Q$41*'Profilo eolico'!B2871</f>
        <v>2610.1310862767841</v>
      </c>
      <c r="G2869">
        <f>$P$43*'Profilo fotovoltaico'!B2871+'Approvvigionamento energia'!$Q$43*'Profilo eolico'!B2871</f>
        <v>3632.8003005207756</v>
      </c>
      <c r="H2869">
        <f t="shared" si="88"/>
        <v>1138.4335154826958</v>
      </c>
      <c r="I2869">
        <f>IF(LCOH!$C$28=Menu!$A$1,'Approvvigionamento energia'!C2869,0)+IF(LCOH!$C$28=Menu!$A$2,'Approvvigionamento energia'!D2869,0)+IF(LCOH!$C$28=Menu!$A$3,'Approvvigionamento energia'!E2869,0)+IF(LCOH!$C$28=Menu!$A$4,'Approvvigionamento energia'!F2869,0)+IF(LCOH!$C$28=Menu!$A$5,'Approvvigionamento energia'!G2869,0)+IF(LCOH!$C$28=Menu!$A$6,'Approvvigionamento energia'!H2869,0)</f>
        <v>2610.1310862767841</v>
      </c>
      <c r="J2869">
        <f>'Approvvigionamento energia'!A2869+'Approvvigionamento energia'!B2869+'Approvvigionamento energia'!I2869</f>
        <v>3339.9310862767843</v>
      </c>
      <c r="K2869">
        <f>IF(MIN(LCOH!$C$18,J2869)&gt;=$P$48*LCOH!$C$18, MIN(LCOH!$C$18,J2869),0)</f>
        <v>1500</v>
      </c>
      <c r="L2869">
        <f t="shared" si="89"/>
        <v>1839.9310862767843</v>
      </c>
      <c r="M2869">
        <f>K2869/LCOH!$C$18</f>
        <v>1</v>
      </c>
      <c r="N2869">
        <f>K2869/LCOH!$C$34</f>
        <v>28.901734104046245</v>
      </c>
    </row>
    <row r="2870" spans="1:14" x14ac:dyDescent="0.35">
      <c r="A2870">
        <f>'Profilo fotovoltaico'!B2872*LCOH!$C$20</f>
        <v>600</v>
      </c>
      <c r="B2870">
        <f>'Profilo eolico'!B2872*LCOH!$C$21</f>
        <v>100.5</v>
      </c>
      <c r="C2870">
        <f>$P$35*'Profilo fotovoltaico'!B2872</f>
        <v>4412.767312573239</v>
      </c>
      <c r="D2870">
        <f>$Q$37*'Profilo eolico'!B2872</f>
        <v>586.38080689849733</v>
      </c>
      <c r="E2870">
        <f>$P$39*'Profilo fotovoltaico'!B2872+'Approvvigionamento energia'!$Q$39*'Profilo eolico'!B2872</f>
        <v>1542.9774333171827</v>
      </c>
      <c r="F2870">
        <f>$P$41*'Profilo fotovoltaico'!B2872+'Approvvigionamento energia'!$Q$41*'Profilo eolico'!B2872</f>
        <v>2499.5740597358681</v>
      </c>
      <c r="G2870">
        <f>$P$43*'Profilo fotovoltaico'!B2872+'Approvvigionamento energia'!$Q$43*'Profilo eolico'!B2872</f>
        <v>3456.170686154554</v>
      </c>
      <c r="H2870">
        <f t="shared" si="88"/>
        <v>1138.4335154826958</v>
      </c>
      <c r="I2870">
        <f>IF(LCOH!$C$28=Menu!$A$1,'Approvvigionamento energia'!C2870,0)+IF(LCOH!$C$28=Menu!$A$2,'Approvvigionamento energia'!D2870,0)+IF(LCOH!$C$28=Menu!$A$3,'Approvvigionamento energia'!E2870,0)+IF(LCOH!$C$28=Menu!$A$4,'Approvvigionamento energia'!F2870,0)+IF(LCOH!$C$28=Menu!$A$5,'Approvvigionamento energia'!G2870,0)+IF(LCOH!$C$28=Menu!$A$6,'Approvvigionamento energia'!H2870,0)</f>
        <v>2499.5740597358681</v>
      </c>
      <c r="J2870">
        <f>'Approvvigionamento energia'!A2870+'Approvvigionamento energia'!B2870+'Approvvigionamento energia'!I2870</f>
        <v>3200.0740597358681</v>
      </c>
      <c r="K2870">
        <f>IF(MIN(LCOH!$C$18,J2870)&gt;=$P$48*LCOH!$C$18, MIN(LCOH!$C$18,J2870),0)</f>
        <v>1500</v>
      </c>
      <c r="L2870">
        <f t="shared" si="89"/>
        <v>1700.0740597358681</v>
      </c>
      <c r="M2870">
        <f>K2870/LCOH!$C$18</f>
        <v>1</v>
      </c>
      <c r="N2870">
        <f>K2870/LCOH!$C$34</f>
        <v>28.901734104046245</v>
      </c>
    </row>
    <row r="2871" spans="1:14" x14ac:dyDescent="0.35">
      <c r="A2871">
        <f>'Profilo fotovoltaico'!B2873*LCOH!$C$20</f>
        <v>536</v>
      </c>
      <c r="B2871">
        <f>'Profilo eolico'!B2873*LCOH!$C$21</f>
        <v>107.39999999999999</v>
      </c>
      <c r="C2871">
        <f>$P$35*'Profilo fotovoltaico'!B2873</f>
        <v>3942.0721325654272</v>
      </c>
      <c r="D2871">
        <f>$Q$37*'Profilo eolico'!B2873</f>
        <v>626.63978767063293</v>
      </c>
      <c r="E2871">
        <f>$P$39*'Profilo fotovoltaico'!B2873+'Approvvigionamento energia'!$Q$39*'Profilo eolico'!B2873</f>
        <v>1455.4978738943314</v>
      </c>
      <c r="F2871">
        <f>$P$41*'Profilo fotovoltaico'!B2873+'Approvvigionamento energia'!$Q$41*'Profilo eolico'!B2873</f>
        <v>2284.35596011803</v>
      </c>
      <c r="G2871">
        <f>$P$43*'Profilo fotovoltaico'!B2873+'Approvvigionamento energia'!$Q$43*'Profilo eolico'!B2873</f>
        <v>3113.2140463417286</v>
      </c>
      <c r="H2871">
        <f t="shared" si="88"/>
        <v>1138.4335154826958</v>
      </c>
      <c r="I2871">
        <f>IF(LCOH!$C$28=Menu!$A$1,'Approvvigionamento energia'!C2871,0)+IF(LCOH!$C$28=Menu!$A$2,'Approvvigionamento energia'!D2871,0)+IF(LCOH!$C$28=Menu!$A$3,'Approvvigionamento energia'!E2871,0)+IF(LCOH!$C$28=Menu!$A$4,'Approvvigionamento energia'!F2871,0)+IF(LCOH!$C$28=Menu!$A$5,'Approvvigionamento energia'!G2871,0)+IF(LCOH!$C$28=Menu!$A$6,'Approvvigionamento energia'!H2871,0)</f>
        <v>2284.35596011803</v>
      </c>
      <c r="J2871">
        <f>'Approvvigionamento energia'!A2871+'Approvvigionamento energia'!B2871+'Approvvigionamento energia'!I2871</f>
        <v>2927.7559601180301</v>
      </c>
      <c r="K2871">
        <f>IF(MIN(LCOH!$C$18,J2871)&gt;=$P$48*LCOH!$C$18, MIN(LCOH!$C$18,J2871),0)</f>
        <v>1500</v>
      </c>
      <c r="L2871">
        <f t="shared" si="89"/>
        <v>1427.7559601180301</v>
      </c>
      <c r="M2871">
        <f>K2871/LCOH!$C$18</f>
        <v>1</v>
      </c>
      <c r="N2871">
        <f>K2871/LCOH!$C$34</f>
        <v>28.901734104046245</v>
      </c>
    </row>
    <row r="2872" spans="1:14" x14ac:dyDescent="0.35">
      <c r="A2872">
        <f>'Profilo fotovoltaico'!B2874*LCOH!$C$20</f>
        <v>440</v>
      </c>
      <c r="B2872">
        <f>'Profilo eolico'!B2874*LCOH!$C$21</f>
        <v>110.3</v>
      </c>
      <c r="C2872">
        <f>$P$35*'Profilo fotovoltaico'!B2874</f>
        <v>3236.0293625537088</v>
      </c>
      <c r="D2872">
        <f>$Q$37*'Profilo eolico'!B2874</f>
        <v>643.56022886471885</v>
      </c>
      <c r="E2872">
        <f>$P$39*'Profilo fotovoltaico'!B2874+'Approvvigionamento energia'!$Q$39*'Profilo eolico'!B2874</f>
        <v>1291.6775122869662</v>
      </c>
      <c r="F2872">
        <f>$P$41*'Profilo fotovoltaico'!B2874+'Approvvigionamento energia'!$Q$41*'Profilo eolico'!B2874</f>
        <v>1939.7947957092138</v>
      </c>
      <c r="G2872">
        <f>$P$43*'Profilo fotovoltaico'!B2874+'Approvvigionamento energia'!$Q$43*'Profilo eolico'!B2874</f>
        <v>2587.9120791314613</v>
      </c>
      <c r="H2872">
        <f t="shared" si="88"/>
        <v>1138.4335154826958</v>
      </c>
      <c r="I2872">
        <f>IF(LCOH!$C$28=Menu!$A$1,'Approvvigionamento energia'!C2872,0)+IF(LCOH!$C$28=Menu!$A$2,'Approvvigionamento energia'!D2872,0)+IF(LCOH!$C$28=Menu!$A$3,'Approvvigionamento energia'!E2872,0)+IF(LCOH!$C$28=Menu!$A$4,'Approvvigionamento energia'!F2872,0)+IF(LCOH!$C$28=Menu!$A$5,'Approvvigionamento energia'!G2872,0)+IF(LCOH!$C$28=Menu!$A$6,'Approvvigionamento energia'!H2872,0)</f>
        <v>1939.7947957092138</v>
      </c>
      <c r="J2872">
        <f>'Approvvigionamento energia'!A2872+'Approvvigionamento energia'!B2872+'Approvvigionamento energia'!I2872</f>
        <v>2490.0947957092139</v>
      </c>
      <c r="K2872">
        <f>IF(MIN(LCOH!$C$18,J2872)&gt;=$P$48*LCOH!$C$18, MIN(LCOH!$C$18,J2872),0)</f>
        <v>1500</v>
      </c>
      <c r="L2872">
        <f t="shared" si="89"/>
        <v>990.09479570921394</v>
      </c>
      <c r="M2872">
        <f>K2872/LCOH!$C$18</f>
        <v>1</v>
      </c>
      <c r="N2872">
        <f>K2872/LCOH!$C$34</f>
        <v>28.901734104046245</v>
      </c>
    </row>
    <row r="2873" spans="1:14" x14ac:dyDescent="0.35">
      <c r="A2873">
        <f>'Profilo fotovoltaico'!B2875*LCOH!$C$20</f>
        <v>308</v>
      </c>
      <c r="B2873">
        <f>'Profilo eolico'!B2875*LCOH!$C$21</f>
        <v>104.89999999999999</v>
      </c>
      <c r="C2873">
        <f>$P$35*'Profilo fotovoltaico'!B2875</f>
        <v>2265.2205537875961</v>
      </c>
      <c r="D2873">
        <f>$Q$37*'Profilo eolico'!B2875</f>
        <v>612.05320043435188</v>
      </c>
      <c r="E2873">
        <f>$P$39*'Profilo fotovoltaico'!B2875+'Approvvigionamento energia'!$Q$39*'Profilo eolico'!B2875</f>
        <v>1025.345038772663</v>
      </c>
      <c r="F2873">
        <f>$P$41*'Profilo fotovoltaico'!B2875+'Approvvigionamento energia'!$Q$41*'Profilo eolico'!B2875</f>
        <v>1438.636877110974</v>
      </c>
      <c r="G2873">
        <f>$P$43*'Profilo fotovoltaico'!B2875+'Approvvigionamento energia'!$Q$43*'Profilo eolico'!B2875</f>
        <v>1851.9287154492852</v>
      </c>
      <c r="H2873">
        <f t="shared" si="88"/>
        <v>1138.4335154826958</v>
      </c>
      <c r="I2873">
        <f>IF(LCOH!$C$28=Menu!$A$1,'Approvvigionamento energia'!C2873,0)+IF(LCOH!$C$28=Menu!$A$2,'Approvvigionamento energia'!D2873,0)+IF(LCOH!$C$28=Menu!$A$3,'Approvvigionamento energia'!E2873,0)+IF(LCOH!$C$28=Menu!$A$4,'Approvvigionamento energia'!F2873,0)+IF(LCOH!$C$28=Menu!$A$5,'Approvvigionamento energia'!G2873,0)+IF(LCOH!$C$28=Menu!$A$6,'Approvvigionamento energia'!H2873,0)</f>
        <v>1438.636877110974</v>
      </c>
      <c r="J2873">
        <f>'Approvvigionamento energia'!A2873+'Approvvigionamento energia'!B2873+'Approvvigionamento energia'!I2873</f>
        <v>1851.5368771109738</v>
      </c>
      <c r="K2873">
        <f>IF(MIN(LCOH!$C$18,J2873)&gt;=$P$48*LCOH!$C$18, MIN(LCOH!$C$18,J2873),0)</f>
        <v>1500</v>
      </c>
      <c r="L2873">
        <f t="shared" si="89"/>
        <v>351.53687711097382</v>
      </c>
      <c r="M2873">
        <f>K2873/LCOH!$C$18</f>
        <v>1</v>
      </c>
      <c r="N2873">
        <f>K2873/LCOH!$C$34</f>
        <v>28.901734104046245</v>
      </c>
    </row>
    <row r="2874" spans="1:14" x14ac:dyDescent="0.35">
      <c r="A2874">
        <f>'Profilo fotovoltaico'!B2876*LCOH!$C$20</f>
        <v>165</v>
      </c>
      <c r="B2874">
        <f>'Profilo eolico'!B2876*LCOH!$C$21</f>
        <v>96.600000000000009</v>
      </c>
      <c r="C2874">
        <f>$P$35*'Profilo fotovoltaico'!B2876</f>
        <v>1213.5110109576408</v>
      </c>
      <c r="D2874">
        <f>$Q$37*'Profilo eolico'!B2876</f>
        <v>563.62573080989898</v>
      </c>
      <c r="E2874">
        <f>$P$39*'Profilo fotovoltaico'!B2876+'Approvvigionamento energia'!$Q$39*'Profilo eolico'!B2876</f>
        <v>726.09705084683435</v>
      </c>
      <c r="F2874">
        <f>$P$41*'Profilo fotovoltaico'!B2876+'Approvvigionamento energia'!$Q$41*'Profilo eolico'!B2876</f>
        <v>888.56837088376983</v>
      </c>
      <c r="G2874">
        <f>$P$43*'Profilo fotovoltaico'!B2876+'Approvvigionamento energia'!$Q$43*'Profilo eolico'!B2876</f>
        <v>1051.0396909207054</v>
      </c>
      <c r="H2874">
        <f t="shared" si="88"/>
        <v>1138.4335154826958</v>
      </c>
      <c r="I2874">
        <f>IF(LCOH!$C$28=Menu!$A$1,'Approvvigionamento energia'!C2874,0)+IF(LCOH!$C$28=Menu!$A$2,'Approvvigionamento energia'!D2874,0)+IF(LCOH!$C$28=Menu!$A$3,'Approvvigionamento energia'!E2874,0)+IF(LCOH!$C$28=Menu!$A$4,'Approvvigionamento energia'!F2874,0)+IF(LCOH!$C$28=Menu!$A$5,'Approvvigionamento energia'!G2874,0)+IF(LCOH!$C$28=Menu!$A$6,'Approvvigionamento energia'!H2874,0)</f>
        <v>888.56837088376983</v>
      </c>
      <c r="J2874">
        <f>'Approvvigionamento energia'!A2874+'Approvvigionamento energia'!B2874+'Approvvigionamento energia'!I2874</f>
        <v>1150.16837088377</v>
      </c>
      <c r="K2874">
        <f>IF(MIN(LCOH!$C$18,J2874)&gt;=$P$48*LCOH!$C$18, MIN(LCOH!$C$18,J2874),0)</f>
        <v>1150.16837088377</v>
      </c>
      <c r="L2874">
        <f t="shared" si="89"/>
        <v>0</v>
      </c>
      <c r="M2874">
        <f>K2874/LCOH!$C$18</f>
        <v>0.76677891392251329</v>
      </c>
      <c r="N2874">
        <f>K2874/LCOH!$C$34</f>
        <v>22.161240286777844</v>
      </c>
    </row>
    <row r="2875" spans="1:14" x14ac:dyDescent="0.35">
      <c r="A2875">
        <f>'Profilo fotovoltaico'!B2877*LCOH!$C$20</f>
        <v>44</v>
      </c>
      <c r="B2875">
        <f>'Profilo eolico'!B2877*LCOH!$C$21</f>
        <v>98.5</v>
      </c>
      <c r="C2875">
        <f>$P$35*'Profilo fotovoltaico'!B2877</f>
        <v>323.60293625537082</v>
      </c>
      <c r="D2875">
        <f>$Q$37*'Profilo eolico'!B2877</f>
        <v>574.71153710947249</v>
      </c>
      <c r="E2875">
        <f>$P$39*'Profilo fotovoltaico'!B2877+'Approvvigionamento energia'!$Q$39*'Profilo eolico'!B2877</f>
        <v>511.93438689594706</v>
      </c>
      <c r="F2875">
        <f>$P$41*'Profilo fotovoltaico'!B2877+'Approvvigionamento energia'!$Q$41*'Profilo eolico'!B2877</f>
        <v>449.15723668242163</v>
      </c>
      <c r="G2875">
        <f>$P$43*'Profilo fotovoltaico'!B2877+'Approvvigionamento energia'!$Q$43*'Profilo eolico'!B2877</f>
        <v>386.38008646889625</v>
      </c>
      <c r="H2875">
        <f t="shared" si="88"/>
        <v>1138.4335154826958</v>
      </c>
      <c r="I2875">
        <f>IF(LCOH!$C$28=Menu!$A$1,'Approvvigionamento energia'!C2875,0)+IF(LCOH!$C$28=Menu!$A$2,'Approvvigionamento energia'!D2875,0)+IF(LCOH!$C$28=Menu!$A$3,'Approvvigionamento energia'!E2875,0)+IF(LCOH!$C$28=Menu!$A$4,'Approvvigionamento energia'!F2875,0)+IF(LCOH!$C$28=Menu!$A$5,'Approvvigionamento energia'!G2875,0)+IF(LCOH!$C$28=Menu!$A$6,'Approvvigionamento energia'!H2875,0)</f>
        <v>449.15723668242163</v>
      </c>
      <c r="J2875">
        <f>'Approvvigionamento energia'!A2875+'Approvvigionamento energia'!B2875+'Approvvigionamento energia'!I2875</f>
        <v>591.65723668242163</v>
      </c>
      <c r="K2875">
        <f>IF(MIN(LCOH!$C$18,J2875)&gt;=$P$48*LCOH!$C$18, MIN(LCOH!$C$18,J2875),0)</f>
        <v>591.65723668242163</v>
      </c>
      <c r="L2875">
        <f t="shared" si="89"/>
        <v>0</v>
      </c>
      <c r="M2875">
        <f>K2875/LCOH!$C$18</f>
        <v>0.39443815778828106</v>
      </c>
      <c r="N2875">
        <f>K2875/LCOH!$C$34</f>
        <v>11.399946756886736</v>
      </c>
    </row>
    <row r="2876" spans="1:14" x14ac:dyDescent="0.35">
      <c r="A2876">
        <f>'Profilo fotovoltaico'!B2878*LCOH!$C$20</f>
        <v>0</v>
      </c>
      <c r="B2876">
        <f>'Profilo eolico'!B2878*LCOH!$C$21</f>
        <v>99.2</v>
      </c>
      <c r="C2876">
        <f>$P$35*'Profilo fotovoltaico'!B2878</f>
        <v>0</v>
      </c>
      <c r="D2876">
        <f>$Q$37*'Profilo eolico'!B2878</f>
        <v>578.79578153563114</v>
      </c>
      <c r="E2876">
        <f>$P$39*'Profilo fotovoltaico'!B2878+'Approvvigionamento energia'!$Q$39*'Profilo eolico'!B2878</f>
        <v>434.09683615172332</v>
      </c>
      <c r="F2876">
        <f>$P$41*'Profilo fotovoltaico'!B2878+'Approvvigionamento energia'!$Q$41*'Profilo eolico'!B2878</f>
        <v>289.39789076781557</v>
      </c>
      <c r="G2876">
        <f>$P$43*'Profilo fotovoltaico'!B2878+'Approvvigionamento energia'!$Q$43*'Profilo eolico'!B2878</f>
        <v>144.69894538390778</v>
      </c>
      <c r="H2876">
        <f t="shared" si="88"/>
        <v>1138.4335154826958</v>
      </c>
      <c r="I2876">
        <f>IF(LCOH!$C$28=Menu!$A$1,'Approvvigionamento energia'!C2876,0)+IF(LCOH!$C$28=Menu!$A$2,'Approvvigionamento energia'!D2876,0)+IF(LCOH!$C$28=Menu!$A$3,'Approvvigionamento energia'!E2876,0)+IF(LCOH!$C$28=Menu!$A$4,'Approvvigionamento energia'!F2876,0)+IF(LCOH!$C$28=Menu!$A$5,'Approvvigionamento energia'!G2876,0)+IF(LCOH!$C$28=Menu!$A$6,'Approvvigionamento energia'!H2876,0)</f>
        <v>289.39789076781557</v>
      </c>
      <c r="J2876">
        <f>'Approvvigionamento energia'!A2876+'Approvvigionamento energia'!B2876+'Approvvigionamento energia'!I2876</f>
        <v>388.59789076781556</v>
      </c>
      <c r="K2876">
        <f>IF(MIN(LCOH!$C$18,J2876)&gt;=$P$48*LCOH!$C$18, MIN(LCOH!$C$18,J2876),0)</f>
        <v>388.59789076781556</v>
      </c>
      <c r="L2876">
        <f t="shared" si="89"/>
        <v>0</v>
      </c>
      <c r="M2876">
        <f>K2876/LCOH!$C$18</f>
        <v>0.25906526051187706</v>
      </c>
      <c r="N2876">
        <f>K2876/LCOH!$C$34</f>
        <v>7.4874352749097408</v>
      </c>
    </row>
    <row r="2877" spans="1:14" x14ac:dyDescent="0.35">
      <c r="A2877">
        <f>'Profilo fotovoltaico'!B2879*LCOH!$C$20</f>
        <v>0</v>
      </c>
      <c r="B2877">
        <f>'Profilo eolico'!B2879*LCOH!$C$21</f>
        <v>85.1</v>
      </c>
      <c r="C2877">
        <f>$P$35*'Profilo fotovoltaico'!B2879</f>
        <v>0</v>
      </c>
      <c r="D2877">
        <f>$Q$37*'Profilo eolico'!B2879</f>
        <v>496.52742952300616</v>
      </c>
      <c r="E2877">
        <f>$P$39*'Profilo fotovoltaico'!B2879+'Approvvigionamento energia'!$Q$39*'Profilo eolico'!B2879</f>
        <v>372.39557214225459</v>
      </c>
      <c r="F2877">
        <f>$P$41*'Profilo fotovoltaico'!B2879+'Approvvigionamento energia'!$Q$41*'Profilo eolico'!B2879</f>
        <v>248.26371476150308</v>
      </c>
      <c r="G2877">
        <f>$P$43*'Profilo fotovoltaico'!B2879+'Approvvigionamento energia'!$Q$43*'Profilo eolico'!B2879</f>
        <v>124.13185738075154</v>
      </c>
      <c r="H2877">
        <f t="shared" si="88"/>
        <v>1138.4335154826958</v>
      </c>
      <c r="I2877">
        <f>IF(LCOH!$C$28=Menu!$A$1,'Approvvigionamento energia'!C2877,0)+IF(LCOH!$C$28=Menu!$A$2,'Approvvigionamento energia'!D2877,0)+IF(LCOH!$C$28=Menu!$A$3,'Approvvigionamento energia'!E2877,0)+IF(LCOH!$C$28=Menu!$A$4,'Approvvigionamento energia'!F2877,0)+IF(LCOH!$C$28=Menu!$A$5,'Approvvigionamento energia'!G2877,0)+IF(LCOH!$C$28=Menu!$A$6,'Approvvigionamento energia'!H2877,0)</f>
        <v>248.26371476150308</v>
      </c>
      <c r="J2877">
        <f>'Approvvigionamento energia'!A2877+'Approvvigionamento energia'!B2877+'Approvvigionamento energia'!I2877</f>
        <v>333.36371476150305</v>
      </c>
      <c r="K2877">
        <f>IF(MIN(LCOH!$C$18,J2877)&gt;=$P$48*LCOH!$C$18, MIN(LCOH!$C$18,J2877),0)</f>
        <v>0</v>
      </c>
      <c r="L2877">
        <f t="shared" si="89"/>
        <v>333.36371476150305</v>
      </c>
      <c r="M2877">
        <f>K2877/LCOH!$C$18</f>
        <v>0</v>
      </c>
      <c r="N2877">
        <f>K2877/LCOH!$C$34</f>
        <v>0</v>
      </c>
    </row>
    <row r="2878" spans="1:14" x14ac:dyDescent="0.35">
      <c r="A2878">
        <f>'Profilo fotovoltaico'!B2880*LCOH!$C$20</f>
        <v>0</v>
      </c>
      <c r="B2878">
        <f>'Profilo eolico'!B2880*LCOH!$C$21</f>
        <v>71.8</v>
      </c>
      <c r="C2878">
        <f>$P$35*'Profilo fotovoltaico'!B2880</f>
        <v>0</v>
      </c>
      <c r="D2878">
        <f>$Q$37*'Profilo eolico'!B2880</f>
        <v>418.92678542599111</v>
      </c>
      <c r="E2878">
        <f>$P$39*'Profilo fotovoltaico'!B2880+'Approvvigionamento energia'!$Q$39*'Profilo eolico'!B2880</f>
        <v>314.19508906949335</v>
      </c>
      <c r="F2878">
        <f>$P$41*'Profilo fotovoltaico'!B2880+'Approvvigionamento energia'!$Q$41*'Profilo eolico'!B2880</f>
        <v>209.46339271299556</v>
      </c>
      <c r="G2878">
        <f>$P$43*'Profilo fotovoltaico'!B2880+'Approvvigionamento energia'!$Q$43*'Profilo eolico'!B2880</f>
        <v>104.73169635649778</v>
      </c>
      <c r="H2878">
        <f t="shared" si="88"/>
        <v>1138.4335154826958</v>
      </c>
      <c r="I2878">
        <f>IF(LCOH!$C$28=Menu!$A$1,'Approvvigionamento energia'!C2878,0)+IF(LCOH!$C$28=Menu!$A$2,'Approvvigionamento energia'!D2878,0)+IF(LCOH!$C$28=Menu!$A$3,'Approvvigionamento energia'!E2878,0)+IF(LCOH!$C$28=Menu!$A$4,'Approvvigionamento energia'!F2878,0)+IF(LCOH!$C$28=Menu!$A$5,'Approvvigionamento energia'!G2878,0)+IF(LCOH!$C$28=Menu!$A$6,'Approvvigionamento energia'!H2878,0)</f>
        <v>209.46339271299556</v>
      </c>
      <c r="J2878">
        <f>'Approvvigionamento energia'!A2878+'Approvvigionamento energia'!B2878+'Approvvigionamento energia'!I2878</f>
        <v>281.26339271299554</v>
      </c>
      <c r="K2878">
        <f>IF(MIN(LCOH!$C$18,J2878)&gt;=$P$48*LCOH!$C$18, MIN(LCOH!$C$18,J2878),0)</f>
        <v>0</v>
      </c>
      <c r="L2878">
        <f t="shared" si="89"/>
        <v>281.26339271299554</v>
      </c>
      <c r="M2878">
        <f>K2878/LCOH!$C$18</f>
        <v>0</v>
      </c>
      <c r="N2878">
        <f>K2878/LCOH!$C$34</f>
        <v>0</v>
      </c>
    </row>
    <row r="2879" spans="1:14" x14ac:dyDescent="0.35">
      <c r="A2879">
        <f>'Profilo fotovoltaico'!B2881*LCOH!$C$20</f>
        <v>0</v>
      </c>
      <c r="B2879">
        <f>'Profilo eolico'!B2881*LCOH!$C$21</f>
        <v>66.400000000000006</v>
      </c>
      <c r="C2879">
        <f>$P$35*'Profilo fotovoltaico'!B2881</f>
        <v>0</v>
      </c>
      <c r="D2879">
        <f>$Q$37*'Profilo eolico'!B2881</f>
        <v>387.41975699562408</v>
      </c>
      <c r="E2879">
        <f>$P$39*'Profilo fotovoltaico'!B2881+'Approvvigionamento energia'!$Q$39*'Profilo eolico'!B2881</f>
        <v>290.56481774671806</v>
      </c>
      <c r="F2879">
        <f>$P$41*'Profilo fotovoltaico'!B2881+'Approvvigionamento energia'!$Q$41*'Profilo eolico'!B2881</f>
        <v>193.70987849781204</v>
      </c>
      <c r="G2879">
        <f>$P$43*'Profilo fotovoltaico'!B2881+'Approvvigionamento energia'!$Q$43*'Profilo eolico'!B2881</f>
        <v>96.854939248906021</v>
      </c>
      <c r="H2879">
        <f t="shared" si="88"/>
        <v>1138.4335154826958</v>
      </c>
      <c r="I2879">
        <f>IF(LCOH!$C$28=Menu!$A$1,'Approvvigionamento energia'!C2879,0)+IF(LCOH!$C$28=Menu!$A$2,'Approvvigionamento energia'!D2879,0)+IF(LCOH!$C$28=Menu!$A$3,'Approvvigionamento energia'!E2879,0)+IF(LCOH!$C$28=Menu!$A$4,'Approvvigionamento energia'!F2879,0)+IF(LCOH!$C$28=Menu!$A$5,'Approvvigionamento energia'!G2879,0)+IF(LCOH!$C$28=Menu!$A$6,'Approvvigionamento energia'!H2879,0)</f>
        <v>193.70987849781204</v>
      </c>
      <c r="J2879">
        <f>'Approvvigionamento energia'!A2879+'Approvvigionamento energia'!B2879+'Approvvigionamento energia'!I2879</f>
        <v>260.10987849781202</v>
      </c>
      <c r="K2879">
        <f>IF(MIN(LCOH!$C$18,J2879)&gt;=$P$48*LCOH!$C$18, MIN(LCOH!$C$18,J2879),0)</f>
        <v>0</v>
      </c>
      <c r="L2879">
        <f t="shared" si="89"/>
        <v>260.10987849781202</v>
      </c>
      <c r="M2879">
        <f>K2879/LCOH!$C$18</f>
        <v>0</v>
      </c>
      <c r="N2879">
        <f>K2879/LCOH!$C$34</f>
        <v>0</v>
      </c>
    </row>
    <row r="2880" spans="1:14" x14ac:dyDescent="0.35">
      <c r="A2880">
        <f>'Profilo fotovoltaico'!B2882*LCOH!$C$20</f>
        <v>0</v>
      </c>
      <c r="B2880">
        <f>'Profilo eolico'!B2882*LCOH!$C$21</f>
        <v>65.900000000000006</v>
      </c>
      <c r="C2880">
        <f>$P$35*'Profilo fotovoltaico'!B2882</f>
        <v>0</v>
      </c>
      <c r="D2880">
        <f>$Q$37*'Profilo eolico'!B2882</f>
        <v>384.50243954836787</v>
      </c>
      <c r="E2880">
        <f>$P$39*'Profilo fotovoltaico'!B2882+'Approvvigionamento energia'!$Q$39*'Profilo eolico'!B2882</f>
        <v>288.37682966127591</v>
      </c>
      <c r="F2880">
        <f>$P$41*'Profilo fotovoltaico'!B2882+'Approvvigionamento energia'!$Q$41*'Profilo eolico'!B2882</f>
        <v>192.25121977418394</v>
      </c>
      <c r="G2880">
        <f>$P$43*'Profilo fotovoltaico'!B2882+'Approvvigionamento energia'!$Q$43*'Profilo eolico'!B2882</f>
        <v>96.125609887091969</v>
      </c>
      <c r="H2880">
        <f t="shared" si="88"/>
        <v>1138.4335154826958</v>
      </c>
      <c r="I2880">
        <f>IF(LCOH!$C$28=Menu!$A$1,'Approvvigionamento energia'!C2880,0)+IF(LCOH!$C$28=Menu!$A$2,'Approvvigionamento energia'!D2880,0)+IF(LCOH!$C$28=Menu!$A$3,'Approvvigionamento energia'!E2880,0)+IF(LCOH!$C$28=Menu!$A$4,'Approvvigionamento energia'!F2880,0)+IF(LCOH!$C$28=Menu!$A$5,'Approvvigionamento energia'!G2880,0)+IF(LCOH!$C$28=Menu!$A$6,'Approvvigionamento energia'!H2880,0)</f>
        <v>192.25121977418394</v>
      </c>
      <c r="J2880">
        <f>'Approvvigionamento energia'!A2880+'Approvvigionamento energia'!B2880+'Approvvigionamento energia'!I2880</f>
        <v>258.15121977418391</v>
      </c>
      <c r="K2880">
        <f>IF(MIN(LCOH!$C$18,J2880)&gt;=$P$48*LCOH!$C$18, MIN(LCOH!$C$18,J2880),0)</f>
        <v>0</v>
      </c>
      <c r="L2880">
        <f t="shared" si="89"/>
        <v>258.15121977418391</v>
      </c>
      <c r="M2880">
        <f>K2880/LCOH!$C$18</f>
        <v>0</v>
      </c>
      <c r="N2880">
        <f>K2880/LCOH!$C$34</f>
        <v>0</v>
      </c>
    </row>
    <row r="2881" spans="1:14" x14ac:dyDescent="0.35">
      <c r="A2881">
        <f>'Profilo fotovoltaico'!B2883*LCOH!$C$20</f>
        <v>0</v>
      </c>
      <c r="B2881">
        <f>'Profilo eolico'!B2883*LCOH!$C$21</f>
        <v>66.900000000000006</v>
      </c>
      <c r="C2881">
        <f>$P$35*'Profilo fotovoltaico'!B2883</f>
        <v>0</v>
      </c>
      <c r="D2881">
        <f>$Q$37*'Profilo eolico'!B2883</f>
        <v>390.33707444288029</v>
      </c>
      <c r="E2881">
        <f>$P$39*'Profilo fotovoltaico'!B2883+'Approvvigionamento energia'!$Q$39*'Profilo eolico'!B2883</f>
        <v>292.75280583216022</v>
      </c>
      <c r="F2881">
        <f>$P$41*'Profilo fotovoltaico'!B2883+'Approvvigionamento energia'!$Q$41*'Profilo eolico'!B2883</f>
        <v>195.16853722144015</v>
      </c>
      <c r="G2881">
        <f>$P$43*'Profilo fotovoltaico'!B2883+'Approvvigionamento energia'!$Q$43*'Profilo eolico'!B2883</f>
        <v>97.584268610720073</v>
      </c>
      <c r="H2881">
        <f t="shared" si="88"/>
        <v>1138.4335154826958</v>
      </c>
      <c r="I2881">
        <f>IF(LCOH!$C$28=Menu!$A$1,'Approvvigionamento energia'!C2881,0)+IF(LCOH!$C$28=Menu!$A$2,'Approvvigionamento energia'!D2881,0)+IF(LCOH!$C$28=Menu!$A$3,'Approvvigionamento energia'!E2881,0)+IF(LCOH!$C$28=Menu!$A$4,'Approvvigionamento energia'!F2881,0)+IF(LCOH!$C$28=Menu!$A$5,'Approvvigionamento energia'!G2881,0)+IF(LCOH!$C$28=Menu!$A$6,'Approvvigionamento energia'!H2881,0)</f>
        <v>195.16853722144015</v>
      </c>
      <c r="J2881">
        <f>'Approvvigionamento energia'!A2881+'Approvvigionamento energia'!B2881+'Approvvigionamento energia'!I2881</f>
        <v>262.06853722144012</v>
      </c>
      <c r="K2881">
        <f>IF(MIN(LCOH!$C$18,J2881)&gt;=$P$48*LCOH!$C$18, MIN(LCOH!$C$18,J2881),0)</f>
        <v>0</v>
      </c>
      <c r="L2881">
        <f t="shared" si="89"/>
        <v>262.06853722144012</v>
      </c>
      <c r="M2881">
        <f>K2881/LCOH!$C$18</f>
        <v>0</v>
      </c>
      <c r="N2881">
        <f>K2881/LCOH!$C$34</f>
        <v>0</v>
      </c>
    </row>
    <row r="2882" spans="1:14" x14ac:dyDescent="0.35">
      <c r="A2882">
        <f>'Profilo fotovoltaico'!B2884*LCOH!$C$20</f>
        <v>0</v>
      </c>
      <c r="B2882">
        <f>'Profilo eolico'!B2884*LCOH!$C$21</f>
        <v>70.5</v>
      </c>
      <c r="C2882">
        <f>$P$35*'Profilo fotovoltaico'!B2884</f>
        <v>0</v>
      </c>
      <c r="D2882">
        <f>$Q$37*'Profilo eolico'!B2884</f>
        <v>411.34176006312492</v>
      </c>
      <c r="E2882">
        <f>$P$39*'Profilo fotovoltaico'!B2884+'Approvvigionamento energia'!$Q$39*'Profilo eolico'!B2884</f>
        <v>308.50632004734371</v>
      </c>
      <c r="F2882">
        <f>$P$41*'Profilo fotovoltaico'!B2884+'Approvvigionamento energia'!$Q$41*'Profilo eolico'!B2884</f>
        <v>205.67088003156246</v>
      </c>
      <c r="G2882">
        <f>$P$43*'Profilo fotovoltaico'!B2884+'Approvvigionamento energia'!$Q$43*'Profilo eolico'!B2884</f>
        <v>102.83544001578123</v>
      </c>
      <c r="H2882">
        <f t="shared" ref="H2882:H2945" si="90">$P$45</f>
        <v>1138.4335154826958</v>
      </c>
      <c r="I2882">
        <f>IF(LCOH!$C$28=Menu!$A$1,'Approvvigionamento energia'!C2882,0)+IF(LCOH!$C$28=Menu!$A$2,'Approvvigionamento energia'!D2882,0)+IF(LCOH!$C$28=Menu!$A$3,'Approvvigionamento energia'!E2882,0)+IF(LCOH!$C$28=Menu!$A$4,'Approvvigionamento energia'!F2882,0)+IF(LCOH!$C$28=Menu!$A$5,'Approvvigionamento energia'!G2882,0)+IF(LCOH!$C$28=Menu!$A$6,'Approvvigionamento energia'!H2882,0)</f>
        <v>205.67088003156246</v>
      </c>
      <c r="J2882">
        <f>'Approvvigionamento energia'!A2882+'Approvvigionamento energia'!B2882+'Approvvigionamento energia'!I2882</f>
        <v>276.17088003156243</v>
      </c>
      <c r="K2882">
        <f>IF(MIN(LCOH!$C$18,J2882)&gt;=$P$48*LCOH!$C$18, MIN(LCOH!$C$18,J2882),0)</f>
        <v>0</v>
      </c>
      <c r="L2882">
        <f t="shared" si="89"/>
        <v>276.17088003156243</v>
      </c>
      <c r="M2882">
        <f>K2882/LCOH!$C$18</f>
        <v>0</v>
      </c>
      <c r="N2882">
        <f>K2882/LCOH!$C$34</f>
        <v>0</v>
      </c>
    </row>
    <row r="2883" spans="1:14" x14ac:dyDescent="0.35">
      <c r="A2883">
        <f>'Profilo fotovoltaico'!B2885*LCOH!$C$20</f>
        <v>0</v>
      </c>
      <c r="B2883">
        <f>'Profilo eolico'!B2885*LCOH!$C$21</f>
        <v>72.099999999999994</v>
      </c>
      <c r="C2883">
        <f>$P$35*'Profilo fotovoltaico'!B2885</f>
        <v>0</v>
      </c>
      <c r="D2883">
        <f>$Q$37*'Profilo eolico'!B2885</f>
        <v>420.67717589434483</v>
      </c>
      <c r="E2883">
        <f>$P$39*'Profilo fotovoltaico'!B2885+'Approvvigionamento energia'!$Q$39*'Profilo eolico'!B2885</f>
        <v>315.50788192075862</v>
      </c>
      <c r="F2883">
        <f>$P$41*'Profilo fotovoltaico'!B2885+'Approvvigionamento energia'!$Q$41*'Profilo eolico'!B2885</f>
        <v>210.33858794717241</v>
      </c>
      <c r="G2883">
        <f>$P$43*'Profilo fotovoltaico'!B2885+'Approvvigionamento energia'!$Q$43*'Profilo eolico'!B2885</f>
        <v>105.16929397358621</v>
      </c>
      <c r="H2883">
        <f t="shared" si="90"/>
        <v>1138.4335154826958</v>
      </c>
      <c r="I2883">
        <f>IF(LCOH!$C$28=Menu!$A$1,'Approvvigionamento energia'!C2883,0)+IF(LCOH!$C$28=Menu!$A$2,'Approvvigionamento energia'!D2883,0)+IF(LCOH!$C$28=Menu!$A$3,'Approvvigionamento energia'!E2883,0)+IF(LCOH!$C$28=Menu!$A$4,'Approvvigionamento energia'!F2883,0)+IF(LCOH!$C$28=Menu!$A$5,'Approvvigionamento energia'!G2883,0)+IF(LCOH!$C$28=Menu!$A$6,'Approvvigionamento energia'!H2883,0)</f>
        <v>210.33858794717241</v>
      </c>
      <c r="J2883">
        <f>'Approvvigionamento energia'!A2883+'Approvvigionamento energia'!B2883+'Approvvigionamento energia'!I2883</f>
        <v>282.43858794717244</v>
      </c>
      <c r="K2883">
        <f>IF(MIN(LCOH!$C$18,J2883)&gt;=$P$48*LCOH!$C$18, MIN(LCOH!$C$18,J2883),0)</f>
        <v>0</v>
      </c>
      <c r="L2883">
        <f t="shared" ref="L2883:L2946" si="91">J2883-K2883</f>
        <v>282.43858794717244</v>
      </c>
      <c r="M2883">
        <f>K2883/LCOH!$C$18</f>
        <v>0</v>
      </c>
      <c r="N2883">
        <f>K2883/LCOH!$C$34</f>
        <v>0</v>
      </c>
    </row>
    <row r="2884" spans="1:14" x14ac:dyDescent="0.35">
      <c r="A2884">
        <f>'Profilo fotovoltaico'!B2886*LCOH!$C$20</f>
        <v>0</v>
      </c>
      <c r="B2884">
        <f>'Profilo eolico'!B2886*LCOH!$C$21</f>
        <v>66.5</v>
      </c>
      <c r="C2884">
        <f>$P$35*'Profilo fotovoltaico'!B2886</f>
        <v>0</v>
      </c>
      <c r="D2884">
        <f>$Q$37*'Profilo eolico'!B2886</f>
        <v>388.00322048507536</v>
      </c>
      <c r="E2884">
        <f>$P$39*'Profilo fotovoltaico'!B2886+'Approvvigionamento energia'!$Q$39*'Profilo eolico'!B2886</f>
        <v>291.00241536380651</v>
      </c>
      <c r="F2884">
        <f>$P$41*'Profilo fotovoltaico'!B2886+'Approvvigionamento energia'!$Q$41*'Profilo eolico'!B2886</f>
        <v>194.00161024253768</v>
      </c>
      <c r="G2884">
        <f>$P$43*'Profilo fotovoltaico'!B2886+'Approvvigionamento energia'!$Q$43*'Profilo eolico'!B2886</f>
        <v>97.00080512126884</v>
      </c>
      <c r="H2884">
        <f t="shared" si="90"/>
        <v>1138.4335154826958</v>
      </c>
      <c r="I2884">
        <f>IF(LCOH!$C$28=Menu!$A$1,'Approvvigionamento energia'!C2884,0)+IF(LCOH!$C$28=Menu!$A$2,'Approvvigionamento energia'!D2884,0)+IF(LCOH!$C$28=Menu!$A$3,'Approvvigionamento energia'!E2884,0)+IF(LCOH!$C$28=Menu!$A$4,'Approvvigionamento energia'!F2884,0)+IF(LCOH!$C$28=Menu!$A$5,'Approvvigionamento energia'!G2884,0)+IF(LCOH!$C$28=Menu!$A$6,'Approvvigionamento energia'!H2884,0)</f>
        <v>194.00161024253768</v>
      </c>
      <c r="J2884">
        <f>'Approvvigionamento energia'!A2884+'Approvvigionamento energia'!B2884+'Approvvigionamento energia'!I2884</f>
        <v>260.50161024253771</v>
      </c>
      <c r="K2884">
        <f>IF(MIN(LCOH!$C$18,J2884)&gt;=$P$48*LCOH!$C$18, MIN(LCOH!$C$18,J2884),0)</f>
        <v>0</v>
      </c>
      <c r="L2884">
        <f t="shared" si="91"/>
        <v>260.50161024253771</v>
      </c>
      <c r="M2884">
        <f>K2884/LCOH!$C$18</f>
        <v>0</v>
      </c>
      <c r="N2884">
        <f>K2884/LCOH!$C$34</f>
        <v>0</v>
      </c>
    </row>
    <row r="2885" spans="1:14" x14ac:dyDescent="0.35">
      <c r="A2885">
        <f>'Profilo fotovoltaico'!B2887*LCOH!$C$20</f>
        <v>0</v>
      </c>
      <c r="B2885">
        <f>'Profilo eolico'!B2887*LCOH!$C$21</f>
        <v>62.300000000000004</v>
      </c>
      <c r="C2885">
        <f>$P$35*'Profilo fotovoltaico'!B2887</f>
        <v>0</v>
      </c>
      <c r="D2885">
        <f>$Q$37*'Profilo eolico'!B2887</f>
        <v>363.49775392812319</v>
      </c>
      <c r="E2885">
        <f>$P$39*'Profilo fotovoltaico'!B2887+'Approvvigionamento energia'!$Q$39*'Profilo eolico'!B2887</f>
        <v>272.62331544609242</v>
      </c>
      <c r="F2885">
        <f>$P$41*'Profilo fotovoltaico'!B2887+'Approvvigionamento energia'!$Q$41*'Profilo eolico'!B2887</f>
        <v>181.74887696406159</v>
      </c>
      <c r="G2885">
        <f>$P$43*'Profilo fotovoltaico'!B2887+'Approvvigionamento energia'!$Q$43*'Profilo eolico'!B2887</f>
        <v>90.874438482030797</v>
      </c>
      <c r="H2885">
        <f t="shared" si="90"/>
        <v>1138.4335154826958</v>
      </c>
      <c r="I2885">
        <f>IF(LCOH!$C$28=Menu!$A$1,'Approvvigionamento energia'!C2885,0)+IF(LCOH!$C$28=Menu!$A$2,'Approvvigionamento energia'!D2885,0)+IF(LCOH!$C$28=Menu!$A$3,'Approvvigionamento energia'!E2885,0)+IF(LCOH!$C$28=Menu!$A$4,'Approvvigionamento energia'!F2885,0)+IF(LCOH!$C$28=Menu!$A$5,'Approvvigionamento energia'!G2885,0)+IF(LCOH!$C$28=Menu!$A$6,'Approvvigionamento energia'!H2885,0)</f>
        <v>181.74887696406159</v>
      </c>
      <c r="J2885">
        <f>'Approvvigionamento energia'!A2885+'Approvvigionamento energia'!B2885+'Approvvigionamento energia'!I2885</f>
        <v>244.04887696406161</v>
      </c>
      <c r="K2885">
        <f>IF(MIN(LCOH!$C$18,J2885)&gt;=$P$48*LCOH!$C$18, MIN(LCOH!$C$18,J2885),0)</f>
        <v>0</v>
      </c>
      <c r="L2885">
        <f t="shared" si="91"/>
        <v>244.04887696406161</v>
      </c>
      <c r="M2885">
        <f>K2885/LCOH!$C$18</f>
        <v>0</v>
      </c>
      <c r="N2885">
        <f>K2885/LCOH!$C$34</f>
        <v>0</v>
      </c>
    </row>
    <row r="2886" spans="1:14" x14ac:dyDescent="0.35">
      <c r="A2886">
        <f>'Profilo fotovoltaico'!B2888*LCOH!$C$20</f>
        <v>11</v>
      </c>
      <c r="B2886">
        <f>'Profilo eolico'!B2888*LCOH!$C$21</f>
        <v>60.6</v>
      </c>
      <c r="C2886">
        <f>$P$35*'Profilo fotovoltaico'!B2888</f>
        <v>80.900734063842705</v>
      </c>
      <c r="D2886">
        <f>$Q$37*'Profilo eolico'!B2888</f>
        <v>353.57887460745212</v>
      </c>
      <c r="E2886">
        <f>$P$39*'Profilo fotovoltaico'!B2888+'Approvvigionamento energia'!$Q$39*'Profilo eolico'!B2888</f>
        <v>285.40933947154974</v>
      </c>
      <c r="F2886">
        <f>$P$41*'Profilo fotovoltaico'!B2888+'Approvvigionamento energia'!$Q$41*'Profilo eolico'!B2888</f>
        <v>217.23980433564742</v>
      </c>
      <c r="G2886">
        <f>$P$43*'Profilo fotovoltaico'!B2888+'Approvvigionamento energia'!$Q$43*'Profilo eolico'!B2888</f>
        <v>149.07026919974507</v>
      </c>
      <c r="H2886">
        <f t="shared" si="90"/>
        <v>1138.4335154826958</v>
      </c>
      <c r="I2886">
        <f>IF(LCOH!$C$28=Menu!$A$1,'Approvvigionamento energia'!C2886,0)+IF(LCOH!$C$28=Menu!$A$2,'Approvvigionamento energia'!D2886,0)+IF(LCOH!$C$28=Menu!$A$3,'Approvvigionamento energia'!E2886,0)+IF(LCOH!$C$28=Menu!$A$4,'Approvvigionamento energia'!F2886,0)+IF(LCOH!$C$28=Menu!$A$5,'Approvvigionamento energia'!G2886,0)+IF(LCOH!$C$28=Menu!$A$6,'Approvvigionamento energia'!H2886,0)</f>
        <v>217.23980433564742</v>
      </c>
      <c r="J2886">
        <f>'Approvvigionamento energia'!A2886+'Approvvigionamento energia'!B2886+'Approvvigionamento energia'!I2886</f>
        <v>288.83980433564739</v>
      </c>
      <c r="K2886">
        <f>IF(MIN(LCOH!$C$18,J2886)&gt;=$P$48*LCOH!$C$18, MIN(LCOH!$C$18,J2886),0)</f>
        <v>0</v>
      </c>
      <c r="L2886">
        <f t="shared" si="91"/>
        <v>288.83980433564739</v>
      </c>
      <c r="M2886">
        <f>K2886/LCOH!$C$18</f>
        <v>0</v>
      </c>
      <c r="N2886">
        <f>K2886/LCOH!$C$34</f>
        <v>0</v>
      </c>
    </row>
    <row r="2887" spans="1:14" x14ac:dyDescent="0.35">
      <c r="A2887">
        <f>'Profilo fotovoltaico'!B2889*LCOH!$C$20</f>
        <v>95</v>
      </c>
      <c r="B2887">
        <f>'Profilo eolico'!B2889*LCOH!$C$21</f>
        <v>56.2</v>
      </c>
      <c r="C2887">
        <f>$P$35*'Profilo fotovoltaico'!B2889</f>
        <v>698.68815782409615</v>
      </c>
      <c r="D2887">
        <f>$Q$37*'Profilo eolico'!B2889</f>
        <v>327.90648107159751</v>
      </c>
      <c r="E2887">
        <f>$P$39*'Profilo fotovoltaico'!B2889+'Approvvigionamento energia'!$Q$39*'Profilo eolico'!B2889</f>
        <v>420.60190025972213</v>
      </c>
      <c r="F2887">
        <f>$P$41*'Profilo fotovoltaico'!B2889+'Approvvigionamento energia'!$Q$41*'Profilo eolico'!B2889</f>
        <v>513.2973194478468</v>
      </c>
      <c r="G2887">
        <f>$P$43*'Profilo fotovoltaico'!B2889+'Approvvigionamento energia'!$Q$43*'Profilo eolico'!B2889</f>
        <v>605.99273863597159</v>
      </c>
      <c r="H2887">
        <f t="shared" si="90"/>
        <v>1138.4335154826958</v>
      </c>
      <c r="I2887">
        <f>IF(LCOH!$C$28=Menu!$A$1,'Approvvigionamento energia'!C2887,0)+IF(LCOH!$C$28=Menu!$A$2,'Approvvigionamento energia'!D2887,0)+IF(LCOH!$C$28=Menu!$A$3,'Approvvigionamento energia'!E2887,0)+IF(LCOH!$C$28=Menu!$A$4,'Approvvigionamento energia'!F2887,0)+IF(LCOH!$C$28=Menu!$A$5,'Approvvigionamento energia'!G2887,0)+IF(LCOH!$C$28=Menu!$A$6,'Approvvigionamento energia'!H2887,0)</f>
        <v>513.2973194478468</v>
      </c>
      <c r="J2887">
        <f>'Approvvigionamento energia'!A2887+'Approvvigionamento energia'!B2887+'Approvvigionamento energia'!I2887</f>
        <v>664.49731944784685</v>
      </c>
      <c r="K2887">
        <f>IF(MIN(LCOH!$C$18,J2887)&gt;=$P$48*LCOH!$C$18, MIN(LCOH!$C$18,J2887),0)</f>
        <v>664.49731944784685</v>
      </c>
      <c r="L2887">
        <f t="shared" si="91"/>
        <v>0</v>
      </c>
      <c r="M2887">
        <f>K2887/LCOH!$C$18</f>
        <v>0.44299821296523123</v>
      </c>
      <c r="N2887">
        <f>K2887/LCOH!$C$34</f>
        <v>12.803416559688765</v>
      </c>
    </row>
    <row r="2888" spans="1:14" x14ac:dyDescent="0.35">
      <c r="A2888">
        <f>'Profilo fotovoltaico'!B2890*LCOH!$C$20</f>
        <v>224</v>
      </c>
      <c r="B2888">
        <f>'Profilo eolico'!B2890*LCOH!$C$21</f>
        <v>52.5</v>
      </c>
      <c r="C2888">
        <f>$P$35*'Profilo fotovoltaico'!B2890</f>
        <v>1647.4331300273425</v>
      </c>
      <c r="D2888">
        <f>$Q$37*'Profilo eolico'!B2890</f>
        <v>306.31833196190155</v>
      </c>
      <c r="E2888">
        <f>$P$39*'Profilo fotovoltaico'!B2890+'Approvvigionamento energia'!$Q$39*'Profilo eolico'!B2890</f>
        <v>641.59703147826178</v>
      </c>
      <c r="F2888">
        <f>$P$41*'Profilo fotovoltaico'!B2890+'Approvvigionamento energia'!$Q$41*'Profilo eolico'!B2890</f>
        <v>976.87573099462202</v>
      </c>
      <c r="G2888">
        <f>$P$43*'Profilo fotovoltaico'!B2890+'Approvvigionamento energia'!$Q$43*'Profilo eolico'!B2890</f>
        <v>1312.1544305109824</v>
      </c>
      <c r="H2888">
        <f t="shared" si="90"/>
        <v>1138.4335154826958</v>
      </c>
      <c r="I2888">
        <f>IF(LCOH!$C$28=Menu!$A$1,'Approvvigionamento energia'!C2888,0)+IF(LCOH!$C$28=Menu!$A$2,'Approvvigionamento energia'!D2888,0)+IF(LCOH!$C$28=Menu!$A$3,'Approvvigionamento energia'!E2888,0)+IF(LCOH!$C$28=Menu!$A$4,'Approvvigionamento energia'!F2888,0)+IF(LCOH!$C$28=Menu!$A$5,'Approvvigionamento energia'!G2888,0)+IF(LCOH!$C$28=Menu!$A$6,'Approvvigionamento energia'!H2888,0)</f>
        <v>976.87573099462202</v>
      </c>
      <c r="J2888">
        <f>'Approvvigionamento energia'!A2888+'Approvvigionamento energia'!B2888+'Approvvigionamento energia'!I2888</f>
        <v>1253.375730994622</v>
      </c>
      <c r="K2888">
        <f>IF(MIN(LCOH!$C$18,J2888)&gt;=$P$48*LCOH!$C$18, MIN(LCOH!$C$18,J2888),0)</f>
        <v>1253.375730994622</v>
      </c>
      <c r="L2888">
        <f t="shared" si="91"/>
        <v>0</v>
      </c>
      <c r="M2888">
        <f>K2888/LCOH!$C$18</f>
        <v>0.83558382066308134</v>
      </c>
      <c r="N2888">
        <f>K2888/LCOH!$C$34</f>
        <v>24.149821406447437</v>
      </c>
    </row>
    <row r="2889" spans="1:14" x14ac:dyDescent="0.35">
      <c r="A2889">
        <f>'Profilo fotovoltaico'!B2891*LCOH!$C$20</f>
        <v>370</v>
      </c>
      <c r="B2889">
        <f>'Profilo eolico'!B2891*LCOH!$C$21</f>
        <v>55.800000000000004</v>
      </c>
      <c r="C2889">
        <f>$P$35*'Profilo fotovoltaico'!B2891</f>
        <v>2721.2065094201639</v>
      </c>
      <c r="D2889">
        <f>$Q$37*'Profilo eolico'!B2891</f>
        <v>325.57262711379252</v>
      </c>
      <c r="E2889">
        <f>$P$39*'Profilo fotovoltaico'!B2891+'Approvvigionamento energia'!$Q$39*'Profilo eolico'!B2891</f>
        <v>924.48109769038535</v>
      </c>
      <c r="F2889">
        <f>$P$41*'Profilo fotovoltaico'!B2891+'Approvvigionamento energia'!$Q$41*'Profilo eolico'!B2891</f>
        <v>1523.3895682669781</v>
      </c>
      <c r="G2889">
        <f>$P$43*'Profilo fotovoltaico'!B2891+'Approvvigionamento energia'!$Q$43*'Profilo eolico'!B2891</f>
        <v>2122.2980388435712</v>
      </c>
      <c r="H2889">
        <f t="shared" si="90"/>
        <v>1138.4335154826958</v>
      </c>
      <c r="I2889">
        <f>IF(LCOH!$C$28=Menu!$A$1,'Approvvigionamento energia'!C2889,0)+IF(LCOH!$C$28=Menu!$A$2,'Approvvigionamento energia'!D2889,0)+IF(LCOH!$C$28=Menu!$A$3,'Approvvigionamento energia'!E2889,0)+IF(LCOH!$C$28=Menu!$A$4,'Approvvigionamento energia'!F2889,0)+IF(LCOH!$C$28=Menu!$A$5,'Approvvigionamento energia'!G2889,0)+IF(LCOH!$C$28=Menu!$A$6,'Approvvigionamento energia'!H2889,0)</f>
        <v>1523.3895682669781</v>
      </c>
      <c r="J2889">
        <f>'Approvvigionamento energia'!A2889+'Approvvigionamento energia'!B2889+'Approvvigionamento energia'!I2889</f>
        <v>1949.1895682669781</v>
      </c>
      <c r="K2889">
        <f>IF(MIN(LCOH!$C$18,J2889)&gt;=$P$48*LCOH!$C$18, MIN(LCOH!$C$18,J2889),0)</f>
        <v>1500</v>
      </c>
      <c r="L2889">
        <f t="shared" si="91"/>
        <v>449.18956826697809</v>
      </c>
      <c r="M2889">
        <f>K2889/LCOH!$C$18</f>
        <v>1</v>
      </c>
      <c r="N2889">
        <f>K2889/LCOH!$C$34</f>
        <v>28.901734104046245</v>
      </c>
    </row>
    <row r="2890" spans="1:14" x14ac:dyDescent="0.35">
      <c r="A2890">
        <f>'Profilo fotovoltaico'!B2892*LCOH!$C$20</f>
        <v>501</v>
      </c>
      <c r="B2890">
        <f>'Profilo eolico'!B2892*LCOH!$C$21</f>
        <v>52.6</v>
      </c>
      <c r="C2890">
        <f>$P$35*'Profilo fotovoltaico'!B2892</f>
        <v>3684.6607059986545</v>
      </c>
      <c r="D2890">
        <f>$Q$37*'Profilo eolico'!B2892</f>
        <v>306.90179545135283</v>
      </c>
      <c r="E2890">
        <f>$P$39*'Profilo fotovoltaico'!B2892+'Approvvigionamento energia'!$Q$39*'Profilo eolico'!B2892</f>
        <v>1151.3415230881783</v>
      </c>
      <c r="F2890">
        <f>$P$41*'Profilo fotovoltaico'!B2892+'Approvvigionamento energia'!$Q$41*'Profilo eolico'!B2892</f>
        <v>1995.7812507250037</v>
      </c>
      <c r="G2890">
        <f>$P$43*'Profilo fotovoltaico'!B2892+'Approvvigionamento energia'!$Q$43*'Profilo eolico'!B2892</f>
        <v>2840.2209783618291</v>
      </c>
      <c r="H2890">
        <f t="shared" si="90"/>
        <v>1138.4335154826958</v>
      </c>
      <c r="I2890">
        <f>IF(LCOH!$C$28=Menu!$A$1,'Approvvigionamento energia'!C2890,0)+IF(LCOH!$C$28=Menu!$A$2,'Approvvigionamento energia'!D2890,0)+IF(LCOH!$C$28=Menu!$A$3,'Approvvigionamento energia'!E2890,0)+IF(LCOH!$C$28=Menu!$A$4,'Approvvigionamento energia'!F2890,0)+IF(LCOH!$C$28=Menu!$A$5,'Approvvigionamento energia'!G2890,0)+IF(LCOH!$C$28=Menu!$A$6,'Approvvigionamento energia'!H2890,0)</f>
        <v>1995.7812507250037</v>
      </c>
      <c r="J2890">
        <f>'Approvvigionamento energia'!A2890+'Approvvigionamento energia'!B2890+'Approvvigionamento energia'!I2890</f>
        <v>2549.3812507250036</v>
      </c>
      <c r="K2890">
        <f>IF(MIN(LCOH!$C$18,J2890)&gt;=$P$48*LCOH!$C$18, MIN(LCOH!$C$18,J2890),0)</f>
        <v>1500</v>
      </c>
      <c r="L2890">
        <f t="shared" si="91"/>
        <v>1049.3812507250036</v>
      </c>
      <c r="M2890">
        <f>K2890/LCOH!$C$18</f>
        <v>1</v>
      </c>
      <c r="N2890">
        <f>K2890/LCOH!$C$34</f>
        <v>28.901734104046245</v>
      </c>
    </row>
    <row r="2891" spans="1:14" x14ac:dyDescent="0.35">
      <c r="A2891">
        <f>'Profilo fotovoltaico'!B2893*LCOH!$C$20</f>
        <v>582</v>
      </c>
      <c r="B2891">
        <f>'Profilo eolico'!B2893*LCOH!$C$21</f>
        <v>49.5</v>
      </c>
      <c r="C2891">
        <f>$P$35*'Profilo fotovoltaico'!B2893</f>
        <v>4280.3842931960417</v>
      </c>
      <c r="D2891">
        <f>$Q$37*'Profilo eolico'!B2893</f>
        <v>288.81442727836435</v>
      </c>
      <c r="E2891">
        <f>$P$39*'Profilo fotovoltaico'!B2893+'Approvvigionamento energia'!$Q$39*'Profilo eolico'!B2893</f>
        <v>1286.7068937577837</v>
      </c>
      <c r="F2891">
        <f>$P$41*'Profilo fotovoltaico'!B2893+'Approvvigionamento energia'!$Q$41*'Profilo eolico'!B2893</f>
        <v>2284.5993602372032</v>
      </c>
      <c r="G2891">
        <f>$P$43*'Profilo fotovoltaico'!B2893+'Approvvigionamento energia'!$Q$43*'Profilo eolico'!B2893</f>
        <v>3282.4918267166227</v>
      </c>
      <c r="H2891">
        <f t="shared" si="90"/>
        <v>1138.4335154826958</v>
      </c>
      <c r="I2891">
        <f>IF(LCOH!$C$28=Menu!$A$1,'Approvvigionamento energia'!C2891,0)+IF(LCOH!$C$28=Menu!$A$2,'Approvvigionamento energia'!D2891,0)+IF(LCOH!$C$28=Menu!$A$3,'Approvvigionamento energia'!E2891,0)+IF(LCOH!$C$28=Menu!$A$4,'Approvvigionamento energia'!F2891,0)+IF(LCOH!$C$28=Menu!$A$5,'Approvvigionamento energia'!G2891,0)+IF(LCOH!$C$28=Menu!$A$6,'Approvvigionamento energia'!H2891,0)</f>
        <v>2284.5993602372032</v>
      </c>
      <c r="J2891">
        <f>'Approvvigionamento energia'!A2891+'Approvvigionamento energia'!B2891+'Approvvigionamento energia'!I2891</f>
        <v>2916.0993602372032</v>
      </c>
      <c r="K2891">
        <f>IF(MIN(LCOH!$C$18,J2891)&gt;=$P$48*LCOH!$C$18, MIN(LCOH!$C$18,J2891),0)</f>
        <v>1500</v>
      </c>
      <c r="L2891">
        <f t="shared" si="91"/>
        <v>1416.0993602372032</v>
      </c>
      <c r="M2891">
        <f>K2891/LCOH!$C$18</f>
        <v>1</v>
      </c>
      <c r="N2891">
        <f>K2891/LCOH!$C$34</f>
        <v>28.901734104046245</v>
      </c>
    </row>
    <row r="2892" spans="1:14" x14ac:dyDescent="0.35">
      <c r="A2892">
        <f>'Profilo fotovoltaico'!B2894*LCOH!$C$20</f>
        <v>619</v>
      </c>
      <c r="B2892">
        <f>'Profilo eolico'!B2894*LCOH!$C$21</f>
        <v>51</v>
      </c>
      <c r="C2892">
        <f>$P$35*'Profilo fotovoltaico'!B2894</f>
        <v>4552.5049441380579</v>
      </c>
      <c r="D2892">
        <f>$Q$37*'Profilo eolico'!B2894</f>
        <v>297.56637962013292</v>
      </c>
      <c r="E2892">
        <f>$P$39*'Profilo fotovoltaico'!B2894+'Approvvigionamento energia'!$Q$39*'Profilo eolico'!B2894</f>
        <v>1361.3010207496141</v>
      </c>
      <c r="F2892">
        <f>$P$41*'Profilo fotovoltaico'!B2894+'Approvvigionamento energia'!$Q$41*'Profilo eolico'!B2894</f>
        <v>2425.0356618790956</v>
      </c>
      <c r="G2892">
        <f>$P$43*'Profilo fotovoltaico'!B2894+'Approvvigionamento energia'!$Q$43*'Profilo eolico'!B2894</f>
        <v>3488.7703030085772</v>
      </c>
      <c r="H2892">
        <f t="shared" si="90"/>
        <v>1138.4335154826958</v>
      </c>
      <c r="I2892">
        <f>IF(LCOH!$C$28=Menu!$A$1,'Approvvigionamento energia'!C2892,0)+IF(LCOH!$C$28=Menu!$A$2,'Approvvigionamento energia'!D2892,0)+IF(LCOH!$C$28=Menu!$A$3,'Approvvigionamento energia'!E2892,0)+IF(LCOH!$C$28=Menu!$A$4,'Approvvigionamento energia'!F2892,0)+IF(LCOH!$C$28=Menu!$A$5,'Approvvigionamento energia'!G2892,0)+IF(LCOH!$C$28=Menu!$A$6,'Approvvigionamento energia'!H2892,0)</f>
        <v>2425.0356618790956</v>
      </c>
      <c r="J2892">
        <f>'Approvvigionamento energia'!A2892+'Approvvigionamento energia'!B2892+'Approvvigionamento energia'!I2892</f>
        <v>3095.0356618790956</v>
      </c>
      <c r="K2892">
        <f>IF(MIN(LCOH!$C$18,J2892)&gt;=$P$48*LCOH!$C$18, MIN(LCOH!$C$18,J2892),0)</f>
        <v>1500</v>
      </c>
      <c r="L2892">
        <f t="shared" si="91"/>
        <v>1595.0356618790956</v>
      </c>
      <c r="M2892">
        <f>K2892/LCOH!$C$18</f>
        <v>1</v>
      </c>
      <c r="N2892">
        <f>K2892/LCOH!$C$34</f>
        <v>28.901734104046245</v>
      </c>
    </row>
    <row r="2893" spans="1:14" x14ac:dyDescent="0.35">
      <c r="A2893">
        <f>'Profilo fotovoltaico'!B2895*LCOH!$C$20</f>
        <v>602</v>
      </c>
      <c r="B2893">
        <f>'Profilo eolico'!B2895*LCOH!$C$21</f>
        <v>54.699999999999996</v>
      </c>
      <c r="C2893">
        <f>$P$35*'Profilo fotovoltaico'!B2895</f>
        <v>4427.476536948483</v>
      </c>
      <c r="D2893">
        <f>$Q$37*'Profilo eolico'!B2895</f>
        <v>319.15452872982888</v>
      </c>
      <c r="E2893">
        <f>$P$39*'Profilo fotovoltaico'!B2895+'Approvvigionamento energia'!$Q$39*'Profilo eolico'!B2895</f>
        <v>1346.2350307844924</v>
      </c>
      <c r="F2893">
        <f>$P$41*'Profilo fotovoltaico'!B2895+'Approvvigionamento energia'!$Q$41*'Profilo eolico'!B2895</f>
        <v>2373.3155328391558</v>
      </c>
      <c r="G2893">
        <f>$P$43*'Profilo fotovoltaico'!B2895+'Approvvigionamento energia'!$Q$43*'Profilo eolico'!B2895</f>
        <v>3400.3960348938194</v>
      </c>
      <c r="H2893">
        <f t="shared" si="90"/>
        <v>1138.4335154826958</v>
      </c>
      <c r="I2893">
        <f>IF(LCOH!$C$28=Menu!$A$1,'Approvvigionamento energia'!C2893,0)+IF(LCOH!$C$28=Menu!$A$2,'Approvvigionamento energia'!D2893,0)+IF(LCOH!$C$28=Menu!$A$3,'Approvvigionamento energia'!E2893,0)+IF(LCOH!$C$28=Menu!$A$4,'Approvvigionamento energia'!F2893,0)+IF(LCOH!$C$28=Menu!$A$5,'Approvvigionamento energia'!G2893,0)+IF(LCOH!$C$28=Menu!$A$6,'Approvvigionamento energia'!H2893,0)</f>
        <v>2373.3155328391558</v>
      </c>
      <c r="J2893">
        <f>'Approvvigionamento energia'!A2893+'Approvvigionamento energia'!B2893+'Approvvigionamento energia'!I2893</f>
        <v>3030.0155328391556</v>
      </c>
      <c r="K2893">
        <f>IF(MIN(LCOH!$C$18,J2893)&gt;=$P$48*LCOH!$C$18, MIN(LCOH!$C$18,J2893),0)</f>
        <v>1500</v>
      </c>
      <c r="L2893">
        <f t="shared" si="91"/>
        <v>1530.0155328391556</v>
      </c>
      <c r="M2893">
        <f>K2893/LCOH!$C$18</f>
        <v>1</v>
      </c>
      <c r="N2893">
        <f>K2893/LCOH!$C$34</f>
        <v>28.901734104046245</v>
      </c>
    </row>
    <row r="2894" spans="1:14" x14ac:dyDescent="0.35">
      <c r="A2894">
        <f>'Profilo fotovoltaico'!B2896*LCOH!$C$20</f>
        <v>537</v>
      </c>
      <c r="B2894">
        <f>'Profilo eolico'!B2896*LCOH!$C$21</f>
        <v>57.8</v>
      </c>
      <c r="C2894">
        <f>$P$35*'Profilo fotovoltaico'!B2896</f>
        <v>3949.4267447530492</v>
      </c>
      <c r="D2894">
        <f>$Q$37*'Profilo eolico'!B2896</f>
        <v>337.24189690281736</v>
      </c>
      <c r="E2894">
        <f>$P$39*'Profilo fotovoltaico'!B2896+'Approvvigionamento energia'!$Q$39*'Profilo eolico'!B2896</f>
        <v>1240.2881088653753</v>
      </c>
      <c r="F2894">
        <f>$P$41*'Profilo fotovoltaico'!B2896+'Approvvigionamento energia'!$Q$41*'Profilo eolico'!B2896</f>
        <v>2143.3343208279334</v>
      </c>
      <c r="G2894">
        <f>$P$43*'Profilo fotovoltaico'!B2896+'Approvvigionamento energia'!$Q$43*'Profilo eolico'!B2896</f>
        <v>3046.3805327904911</v>
      </c>
      <c r="H2894">
        <f t="shared" si="90"/>
        <v>1138.4335154826958</v>
      </c>
      <c r="I2894">
        <f>IF(LCOH!$C$28=Menu!$A$1,'Approvvigionamento energia'!C2894,0)+IF(LCOH!$C$28=Menu!$A$2,'Approvvigionamento energia'!D2894,0)+IF(LCOH!$C$28=Menu!$A$3,'Approvvigionamento energia'!E2894,0)+IF(LCOH!$C$28=Menu!$A$4,'Approvvigionamento energia'!F2894,0)+IF(LCOH!$C$28=Menu!$A$5,'Approvvigionamento energia'!G2894,0)+IF(LCOH!$C$28=Menu!$A$6,'Approvvigionamento energia'!H2894,0)</f>
        <v>2143.3343208279334</v>
      </c>
      <c r="J2894">
        <f>'Approvvigionamento energia'!A2894+'Approvvigionamento energia'!B2894+'Approvvigionamento energia'!I2894</f>
        <v>2738.1343208279332</v>
      </c>
      <c r="K2894">
        <f>IF(MIN(LCOH!$C$18,J2894)&gt;=$P$48*LCOH!$C$18, MIN(LCOH!$C$18,J2894),0)</f>
        <v>1500</v>
      </c>
      <c r="L2894">
        <f t="shared" si="91"/>
        <v>1238.1343208279332</v>
      </c>
      <c r="M2894">
        <f>K2894/LCOH!$C$18</f>
        <v>1</v>
      </c>
      <c r="N2894">
        <f>K2894/LCOH!$C$34</f>
        <v>28.901734104046245</v>
      </c>
    </row>
    <row r="2895" spans="1:14" x14ac:dyDescent="0.35">
      <c r="A2895">
        <f>'Profilo fotovoltaico'!B2897*LCOH!$C$20</f>
        <v>443</v>
      </c>
      <c r="B2895">
        <f>'Profilo eolico'!B2897*LCOH!$C$21</f>
        <v>60.400000000000006</v>
      </c>
      <c r="C2895">
        <f>$P$35*'Profilo fotovoltaico'!B2897</f>
        <v>3258.0931991165749</v>
      </c>
      <c r="D2895">
        <f>$Q$37*'Profilo eolico'!B2897</f>
        <v>352.41194762854963</v>
      </c>
      <c r="E2895">
        <f>$P$39*'Profilo fotovoltaico'!B2897+'Approvvigionamento energia'!$Q$39*'Profilo eolico'!B2897</f>
        <v>1078.832260500556</v>
      </c>
      <c r="F2895">
        <f>$P$41*'Profilo fotovoltaico'!B2897+'Approvvigionamento energia'!$Q$41*'Profilo eolico'!B2897</f>
        <v>1805.2525733725622</v>
      </c>
      <c r="G2895">
        <f>$P$43*'Profilo fotovoltaico'!B2897+'Approvvigionamento energia'!$Q$43*'Profilo eolico'!B2897</f>
        <v>2531.6728862445689</v>
      </c>
      <c r="H2895">
        <f t="shared" si="90"/>
        <v>1138.4335154826958</v>
      </c>
      <c r="I2895">
        <f>IF(LCOH!$C$28=Menu!$A$1,'Approvvigionamento energia'!C2895,0)+IF(LCOH!$C$28=Menu!$A$2,'Approvvigionamento energia'!D2895,0)+IF(LCOH!$C$28=Menu!$A$3,'Approvvigionamento energia'!E2895,0)+IF(LCOH!$C$28=Menu!$A$4,'Approvvigionamento energia'!F2895,0)+IF(LCOH!$C$28=Menu!$A$5,'Approvvigionamento energia'!G2895,0)+IF(LCOH!$C$28=Menu!$A$6,'Approvvigionamento energia'!H2895,0)</f>
        <v>1805.2525733725622</v>
      </c>
      <c r="J2895">
        <f>'Approvvigionamento energia'!A2895+'Approvvigionamento energia'!B2895+'Approvvigionamento energia'!I2895</f>
        <v>2308.6525733725621</v>
      </c>
      <c r="K2895">
        <f>IF(MIN(LCOH!$C$18,J2895)&gt;=$P$48*LCOH!$C$18, MIN(LCOH!$C$18,J2895),0)</f>
        <v>1500</v>
      </c>
      <c r="L2895">
        <f t="shared" si="91"/>
        <v>808.65257337256207</v>
      </c>
      <c r="M2895">
        <f>K2895/LCOH!$C$18</f>
        <v>1</v>
      </c>
      <c r="N2895">
        <f>K2895/LCOH!$C$34</f>
        <v>28.901734104046245</v>
      </c>
    </row>
    <row r="2896" spans="1:14" x14ac:dyDescent="0.35">
      <c r="A2896">
        <f>'Profilo fotovoltaico'!B2898*LCOH!$C$20</f>
        <v>328</v>
      </c>
      <c r="B2896">
        <f>'Profilo eolico'!B2898*LCOH!$C$21</f>
        <v>81.199999999999989</v>
      </c>
      <c r="C2896">
        <f>$P$35*'Profilo fotovoltaico'!B2898</f>
        <v>2412.3127975400375</v>
      </c>
      <c r="D2896">
        <f>$Q$37*'Profilo eolico'!B2898</f>
        <v>473.77235343440776</v>
      </c>
      <c r="E2896">
        <f>$P$39*'Profilo fotovoltaico'!B2898+'Approvvigionamento energia'!$Q$39*'Profilo eolico'!B2898</f>
        <v>958.40746446081516</v>
      </c>
      <c r="F2896">
        <f>$P$41*'Profilo fotovoltaico'!B2898+'Approvvigionamento energia'!$Q$41*'Profilo eolico'!B2898</f>
        <v>1443.0425754872226</v>
      </c>
      <c r="G2896">
        <f>$P$43*'Profilo fotovoltaico'!B2898+'Approvvigionamento energia'!$Q$43*'Profilo eolico'!B2898</f>
        <v>1927.6776865136301</v>
      </c>
      <c r="H2896">
        <f t="shared" si="90"/>
        <v>1138.4335154826958</v>
      </c>
      <c r="I2896">
        <f>IF(LCOH!$C$28=Menu!$A$1,'Approvvigionamento energia'!C2896,0)+IF(LCOH!$C$28=Menu!$A$2,'Approvvigionamento energia'!D2896,0)+IF(LCOH!$C$28=Menu!$A$3,'Approvvigionamento energia'!E2896,0)+IF(LCOH!$C$28=Menu!$A$4,'Approvvigionamento energia'!F2896,0)+IF(LCOH!$C$28=Menu!$A$5,'Approvvigionamento energia'!G2896,0)+IF(LCOH!$C$28=Menu!$A$6,'Approvvigionamento energia'!H2896,0)</f>
        <v>1443.0425754872226</v>
      </c>
      <c r="J2896">
        <f>'Approvvigionamento energia'!A2896+'Approvvigionamento energia'!B2896+'Approvvigionamento energia'!I2896</f>
        <v>1852.2425754872227</v>
      </c>
      <c r="K2896">
        <f>IF(MIN(LCOH!$C$18,J2896)&gt;=$P$48*LCOH!$C$18, MIN(LCOH!$C$18,J2896),0)</f>
        <v>1500</v>
      </c>
      <c r="L2896">
        <f t="shared" si="91"/>
        <v>352.24257548722267</v>
      </c>
      <c r="M2896">
        <f>K2896/LCOH!$C$18</f>
        <v>1</v>
      </c>
      <c r="N2896">
        <f>K2896/LCOH!$C$34</f>
        <v>28.901734104046245</v>
      </c>
    </row>
    <row r="2897" spans="1:14" x14ac:dyDescent="0.35">
      <c r="A2897">
        <f>'Profilo fotovoltaico'!B2899*LCOH!$C$20</f>
        <v>204</v>
      </c>
      <c r="B2897">
        <f>'Profilo eolico'!B2899*LCOH!$C$21</f>
        <v>92.600000000000009</v>
      </c>
      <c r="C2897">
        <f>$P$35*'Profilo fotovoltaico'!B2899</f>
        <v>1500.3408862749011</v>
      </c>
      <c r="D2897">
        <f>$Q$37*'Profilo eolico'!B2899</f>
        <v>540.28719123184931</v>
      </c>
      <c r="E2897">
        <f>$P$39*'Profilo fotovoltaico'!B2899+'Approvvigionamento energia'!$Q$39*'Profilo eolico'!B2899</f>
        <v>780.30061499261228</v>
      </c>
      <c r="F2897">
        <f>$P$41*'Profilo fotovoltaico'!B2899+'Approvvigionamento energia'!$Q$41*'Profilo eolico'!B2899</f>
        <v>1020.3140387533751</v>
      </c>
      <c r="G2897">
        <f>$P$43*'Profilo fotovoltaico'!B2899+'Approvvigionamento energia'!$Q$43*'Profilo eolico'!B2899</f>
        <v>1260.3274625141382</v>
      </c>
      <c r="H2897">
        <f t="shared" si="90"/>
        <v>1138.4335154826958</v>
      </c>
      <c r="I2897">
        <f>IF(LCOH!$C$28=Menu!$A$1,'Approvvigionamento energia'!C2897,0)+IF(LCOH!$C$28=Menu!$A$2,'Approvvigionamento energia'!D2897,0)+IF(LCOH!$C$28=Menu!$A$3,'Approvvigionamento energia'!E2897,0)+IF(LCOH!$C$28=Menu!$A$4,'Approvvigionamento energia'!F2897,0)+IF(LCOH!$C$28=Menu!$A$5,'Approvvigionamento energia'!G2897,0)+IF(LCOH!$C$28=Menu!$A$6,'Approvvigionamento energia'!H2897,0)</f>
        <v>1020.3140387533751</v>
      </c>
      <c r="J2897">
        <f>'Approvvigionamento energia'!A2897+'Approvvigionamento energia'!B2897+'Approvvigionamento energia'!I2897</f>
        <v>1316.9140387533753</v>
      </c>
      <c r="K2897">
        <f>IF(MIN(LCOH!$C$18,J2897)&gt;=$P$48*LCOH!$C$18, MIN(LCOH!$C$18,J2897),0)</f>
        <v>1316.9140387533753</v>
      </c>
      <c r="L2897">
        <f t="shared" si="91"/>
        <v>0</v>
      </c>
      <c r="M2897">
        <f>K2897/LCOH!$C$18</f>
        <v>0.87794269250225021</v>
      </c>
      <c r="N2897">
        <f>K2897/LCOH!$C$34</f>
        <v>25.374066257290469</v>
      </c>
    </row>
    <row r="2898" spans="1:14" x14ac:dyDescent="0.35">
      <c r="A2898">
        <f>'Profilo fotovoltaico'!B2900*LCOH!$C$20</f>
        <v>92</v>
      </c>
      <c r="B2898">
        <f>'Profilo eolico'!B2900*LCOH!$C$21</f>
        <v>91</v>
      </c>
      <c r="C2898">
        <f>$P$35*'Profilo fotovoltaico'!B2900</f>
        <v>676.62432126122997</v>
      </c>
      <c r="D2898">
        <f>$Q$37*'Profilo eolico'!B2900</f>
        <v>530.95177540062934</v>
      </c>
      <c r="E2898">
        <f>$P$39*'Profilo fotovoltaico'!B2900+'Approvvigionamento energia'!$Q$39*'Profilo eolico'!B2900</f>
        <v>567.3699118657795</v>
      </c>
      <c r="F2898">
        <f>$P$41*'Profilo fotovoltaico'!B2900+'Approvvigionamento energia'!$Q$41*'Profilo eolico'!B2900</f>
        <v>603.78804833092966</v>
      </c>
      <c r="G2898">
        <f>$P$43*'Profilo fotovoltaico'!B2900+'Approvvigionamento energia'!$Q$43*'Profilo eolico'!B2900</f>
        <v>640.20618479607981</v>
      </c>
      <c r="H2898">
        <f t="shared" si="90"/>
        <v>1138.4335154826958</v>
      </c>
      <c r="I2898">
        <f>IF(LCOH!$C$28=Menu!$A$1,'Approvvigionamento energia'!C2898,0)+IF(LCOH!$C$28=Menu!$A$2,'Approvvigionamento energia'!D2898,0)+IF(LCOH!$C$28=Menu!$A$3,'Approvvigionamento energia'!E2898,0)+IF(LCOH!$C$28=Menu!$A$4,'Approvvigionamento energia'!F2898,0)+IF(LCOH!$C$28=Menu!$A$5,'Approvvigionamento energia'!G2898,0)+IF(LCOH!$C$28=Menu!$A$6,'Approvvigionamento energia'!H2898,0)</f>
        <v>603.78804833092966</v>
      </c>
      <c r="J2898">
        <f>'Approvvigionamento energia'!A2898+'Approvvigionamento energia'!B2898+'Approvvigionamento energia'!I2898</f>
        <v>786.78804833092966</v>
      </c>
      <c r="K2898">
        <f>IF(MIN(LCOH!$C$18,J2898)&gt;=$P$48*LCOH!$C$18, MIN(LCOH!$C$18,J2898),0)</f>
        <v>786.78804833092966</v>
      </c>
      <c r="L2898">
        <f t="shared" si="91"/>
        <v>0</v>
      </c>
      <c r="M2898">
        <f>K2898/LCOH!$C$18</f>
        <v>0.52452536555395313</v>
      </c>
      <c r="N2898">
        <f>K2898/LCOH!$C$34</f>
        <v>15.159692646068009</v>
      </c>
    </row>
    <row r="2899" spans="1:14" x14ac:dyDescent="0.35">
      <c r="A2899">
        <f>'Profilo fotovoltaico'!B2901*LCOH!$C$20</f>
        <v>18</v>
      </c>
      <c r="B2899">
        <f>'Profilo eolico'!B2901*LCOH!$C$21</f>
        <v>98.4</v>
      </c>
      <c r="C2899">
        <f>$P$35*'Profilo fotovoltaico'!B2901</f>
        <v>132.38301937719717</v>
      </c>
      <c r="D2899">
        <f>$Q$37*'Profilo eolico'!B2901</f>
        <v>574.12807362002127</v>
      </c>
      <c r="E2899">
        <f>$P$39*'Profilo fotovoltaico'!B2901+'Approvvigionamento energia'!$Q$39*'Profilo eolico'!B2901</f>
        <v>463.69181005931517</v>
      </c>
      <c r="F2899">
        <f>$P$41*'Profilo fotovoltaico'!B2901+'Approvvigionamento energia'!$Q$41*'Profilo eolico'!B2901</f>
        <v>353.25554649860919</v>
      </c>
      <c r="G2899">
        <f>$P$43*'Profilo fotovoltaico'!B2901+'Approvvigionamento energia'!$Q$43*'Profilo eolico'!B2901</f>
        <v>242.81928293790321</v>
      </c>
      <c r="H2899">
        <f t="shared" si="90"/>
        <v>1138.4335154826958</v>
      </c>
      <c r="I2899">
        <f>IF(LCOH!$C$28=Menu!$A$1,'Approvvigionamento energia'!C2899,0)+IF(LCOH!$C$28=Menu!$A$2,'Approvvigionamento energia'!D2899,0)+IF(LCOH!$C$28=Menu!$A$3,'Approvvigionamento energia'!E2899,0)+IF(LCOH!$C$28=Menu!$A$4,'Approvvigionamento energia'!F2899,0)+IF(LCOH!$C$28=Menu!$A$5,'Approvvigionamento energia'!G2899,0)+IF(LCOH!$C$28=Menu!$A$6,'Approvvigionamento energia'!H2899,0)</f>
        <v>353.25554649860919</v>
      </c>
      <c r="J2899">
        <f>'Approvvigionamento energia'!A2899+'Approvvigionamento energia'!B2899+'Approvvigionamento energia'!I2899</f>
        <v>469.65554649860917</v>
      </c>
      <c r="K2899">
        <f>IF(MIN(LCOH!$C$18,J2899)&gt;=$P$48*LCOH!$C$18, MIN(LCOH!$C$18,J2899),0)</f>
        <v>469.65554649860917</v>
      </c>
      <c r="L2899">
        <f t="shared" si="91"/>
        <v>0</v>
      </c>
      <c r="M2899">
        <f>K2899/LCOH!$C$18</f>
        <v>0.31310369766573942</v>
      </c>
      <c r="N2899">
        <f>K2899/LCOH!$C$34</f>
        <v>9.0492398169288855</v>
      </c>
    </row>
    <row r="2900" spans="1:14" x14ac:dyDescent="0.35">
      <c r="A2900">
        <f>'Profilo fotovoltaico'!B2902*LCOH!$C$20</f>
        <v>0</v>
      </c>
      <c r="B2900">
        <f>'Profilo eolico'!B2902*LCOH!$C$21</f>
        <v>109.5</v>
      </c>
      <c r="C2900">
        <f>$P$35*'Profilo fotovoltaico'!B2902</f>
        <v>0</v>
      </c>
      <c r="D2900">
        <f>$Q$37*'Profilo eolico'!B2902</f>
        <v>638.89252094910898</v>
      </c>
      <c r="E2900">
        <f>$P$39*'Profilo fotovoltaico'!B2902+'Approvvigionamento energia'!$Q$39*'Profilo eolico'!B2902</f>
        <v>479.16939071183174</v>
      </c>
      <c r="F2900">
        <f>$P$41*'Profilo fotovoltaico'!B2902+'Approvvigionamento energia'!$Q$41*'Profilo eolico'!B2902</f>
        <v>319.44626047455449</v>
      </c>
      <c r="G2900">
        <f>$P$43*'Profilo fotovoltaico'!B2902+'Approvvigionamento energia'!$Q$43*'Profilo eolico'!B2902</f>
        <v>159.72313023727725</v>
      </c>
      <c r="H2900">
        <f t="shared" si="90"/>
        <v>1138.4335154826958</v>
      </c>
      <c r="I2900">
        <f>IF(LCOH!$C$28=Menu!$A$1,'Approvvigionamento energia'!C2900,0)+IF(LCOH!$C$28=Menu!$A$2,'Approvvigionamento energia'!D2900,0)+IF(LCOH!$C$28=Menu!$A$3,'Approvvigionamento energia'!E2900,0)+IF(LCOH!$C$28=Menu!$A$4,'Approvvigionamento energia'!F2900,0)+IF(LCOH!$C$28=Menu!$A$5,'Approvvigionamento energia'!G2900,0)+IF(LCOH!$C$28=Menu!$A$6,'Approvvigionamento energia'!H2900,0)</f>
        <v>319.44626047455449</v>
      </c>
      <c r="J2900">
        <f>'Approvvigionamento energia'!A2900+'Approvvigionamento energia'!B2900+'Approvvigionamento energia'!I2900</f>
        <v>428.94626047455449</v>
      </c>
      <c r="K2900">
        <f>IF(MIN(LCOH!$C$18,J2900)&gt;=$P$48*LCOH!$C$18, MIN(LCOH!$C$18,J2900),0)</f>
        <v>428.94626047455449</v>
      </c>
      <c r="L2900">
        <f t="shared" si="91"/>
        <v>0</v>
      </c>
      <c r="M2900">
        <f>K2900/LCOH!$C$18</f>
        <v>0.285964173649703</v>
      </c>
      <c r="N2900">
        <f>K2900/LCOH!$C$34</f>
        <v>8.2648605101070238</v>
      </c>
    </row>
    <row r="2901" spans="1:14" x14ac:dyDescent="0.35">
      <c r="A2901">
        <f>'Profilo fotovoltaico'!B2903*LCOH!$C$20</f>
        <v>0</v>
      </c>
      <c r="B2901">
        <f>'Profilo eolico'!B2903*LCOH!$C$21</f>
        <v>111</v>
      </c>
      <c r="C2901">
        <f>$P$35*'Profilo fotovoltaico'!B2903</f>
        <v>0</v>
      </c>
      <c r="D2901">
        <f>$Q$37*'Profilo eolico'!B2903</f>
        <v>647.64447329087761</v>
      </c>
      <c r="E2901">
        <f>$P$39*'Profilo fotovoltaico'!B2903+'Approvvigionamento energia'!$Q$39*'Profilo eolico'!B2903</f>
        <v>485.73335496815821</v>
      </c>
      <c r="F2901">
        <f>$P$41*'Profilo fotovoltaico'!B2903+'Approvvigionamento energia'!$Q$41*'Profilo eolico'!B2903</f>
        <v>323.82223664543881</v>
      </c>
      <c r="G2901">
        <f>$P$43*'Profilo fotovoltaico'!B2903+'Approvvigionamento energia'!$Q$43*'Profilo eolico'!B2903</f>
        <v>161.9111183227194</v>
      </c>
      <c r="H2901">
        <f t="shared" si="90"/>
        <v>1138.4335154826958</v>
      </c>
      <c r="I2901">
        <f>IF(LCOH!$C$28=Menu!$A$1,'Approvvigionamento energia'!C2901,0)+IF(LCOH!$C$28=Menu!$A$2,'Approvvigionamento energia'!D2901,0)+IF(LCOH!$C$28=Menu!$A$3,'Approvvigionamento energia'!E2901,0)+IF(LCOH!$C$28=Menu!$A$4,'Approvvigionamento energia'!F2901,0)+IF(LCOH!$C$28=Menu!$A$5,'Approvvigionamento energia'!G2901,0)+IF(LCOH!$C$28=Menu!$A$6,'Approvvigionamento energia'!H2901,0)</f>
        <v>323.82223664543881</v>
      </c>
      <c r="J2901">
        <f>'Approvvigionamento energia'!A2901+'Approvvigionamento energia'!B2901+'Approvvigionamento energia'!I2901</f>
        <v>434.82223664543881</v>
      </c>
      <c r="K2901">
        <f>IF(MIN(LCOH!$C$18,J2901)&gt;=$P$48*LCOH!$C$18, MIN(LCOH!$C$18,J2901),0)</f>
        <v>434.82223664543881</v>
      </c>
      <c r="L2901">
        <f t="shared" si="91"/>
        <v>0</v>
      </c>
      <c r="M2901">
        <f>K2901/LCOH!$C$18</f>
        <v>0.28988149109695921</v>
      </c>
      <c r="N2901">
        <f>K2901/LCOH!$C$34</f>
        <v>8.3780777773687642</v>
      </c>
    </row>
    <row r="2902" spans="1:14" x14ac:dyDescent="0.35">
      <c r="A2902">
        <f>'Profilo fotovoltaico'!B2904*LCOH!$C$20</f>
        <v>0</v>
      </c>
      <c r="B2902">
        <f>'Profilo eolico'!B2904*LCOH!$C$21</f>
        <v>113.3</v>
      </c>
      <c r="C2902">
        <f>$P$35*'Profilo fotovoltaico'!B2904</f>
        <v>0</v>
      </c>
      <c r="D2902">
        <f>$Q$37*'Profilo eolico'!B2904</f>
        <v>661.06413354825611</v>
      </c>
      <c r="E2902">
        <f>$P$39*'Profilo fotovoltaico'!B2904+'Approvvigionamento energia'!$Q$39*'Profilo eolico'!B2904</f>
        <v>495.79810016119211</v>
      </c>
      <c r="F2902">
        <f>$P$41*'Profilo fotovoltaico'!B2904+'Approvvigionamento energia'!$Q$41*'Profilo eolico'!B2904</f>
        <v>330.53206677412805</v>
      </c>
      <c r="G2902">
        <f>$P$43*'Profilo fotovoltaico'!B2904+'Approvvigionamento energia'!$Q$43*'Profilo eolico'!B2904</f>
        <v>165.26603338706403</v>
      </c>
      <c r="H2902">
        <f t="shared" si="90"/>
        <v>1138.4335154826958</v>
      </c>
      <c r="I2902">
        <f>IF(LCOH!$C$28=Menu!$A$1,'Approvvigionamento energia'!C2902,0)+IF(LCOH!$C$28=Menu!$A$2,'Approvvigionamento energia'!D2902,0)+IF(LCOH!$C$28=Menu!$A$3,'Approvvigionamento energia'!E2902,0)+IF(LCOH!$C$28=Menu!$A$4,'Approvvigionamento energia'!F2902,0)+IF(LCOH!$C$28=Menu!$A$5,'Approvvigionamento energia'!G2902,0)+IF(LCOH!$C$28=Menu!$A$6,'Approvvigionamento energia'!H2902,0)</f>
        <v>330.53206677412805</v>
      </c>
      <c r="J2902">
        <f>'Approvvigionamento energia'!A2902+'Approvvigionamento energia'!B2902+'Approvvigionamento energia'!I2902</f>
        <v>443.83206677412807</v>
      </c>
      <c r="K2902">
        <f>IF(MIN(LCOH!$C$18,J2902)&gt;=$P$48*LCOH!$C$18, MIN(LCOH!$C$18,J2902),0)</f>
        <v>443.83206677412807</v>
      </c>
      <c r="L2902">
        <f t="shared" si="91"/>
        <v>0</v>
      </c>
      <c r="M2902">
        <f>K2902/LCOH!$C$18</f>
        <v>0.29588804451608536</v>
      </c>
      <c r="N2902">
        <f>K2902/LCOH!$C$34</f>
        <v>8.5516775871700972</v>
      </c>
    </row>
    <row r="2903" spans="1:14" x14ac:dyDescent="0.35">
      <c r="A2903">
        <f>'Profilo fotovoltaico'!B2905*LCOH!$C$20</f>
        <v>0</v>
      </c>
      <c r="B2903">
        <f>'Profilo eolico'!B2905*LCOH!$C$21</f>
        <v>101.6</v>
      </c>
      <c r="C2903">
        <f>$P$35*'Profilo fotovoltaico'!B2905</f>
        <v>0</v>
      </c>
      <c r="D2903">
        <f>$Q$37*'Profilo eolico'!B2905</f>
        <v>592.79890528246096</v>
      </c>
      <c r="E2903">
        <f>$P$39*'Profilo fotovoltaico'!B2905+'Approvvigionamento energia'!$Q$39*'Profilo eolico'!B2905</f>
        <v>444.59917896184567</v>
      </c>
      <c r="F2903">
        <f>$P$41*'Profilo fotovoltaico'!B2905+'Approvvigionamento energia'!$Q$41*'Profilo eolico'!B2905</f>
        <v>296.39945264123048</v>
      </c>
      <c r="G2903">
        <f>$P$43*'Profilo fotovoltaico'!B2905+'Approvvigionamento energia'!$Q$43*'Profilo eolico'!B2905</f>
        <v>148.19972632061524</v>
      </c>
      <c r="H2903">
        <f t="shared" si="90"/>
        <v>1138.4335154826958</v>
      </c>
      <c r="I2903">
        <f>IF(LCOH!$C$28=Menu!$A$1,'Approvvigionamento energia'!C2903,0)+IF(LCOH!$C$28=Menu!$A$2,'Approvvigionamento energia'!D2903,0)+IF(LCOH!$C$28=Menu!$A$3,'Approvvigionamento energia'!E2903,0)+IF(LCOH!$C$28=Menu!$A$4,'Approvvigionamento energia'!F2903,0)+IF(LCOH!$C$28=Menu!$A$5,'Approvvigionamento energia'!G2903,0)+IF(LCOH!$C$28=Menu!$A$6,'Approvvigionamento energia'!H2903,0)</f>
        <v>296.39945264123048</v>
      </c>
      <c r="J2903">
        <f>'Approvvigionamento energia'!A2903+'Approvvigionamento energia'!B2903+'Approvvigionamento energia'!I2903</f>
        <v>397.9994526412305</v>
      </c>
      <c r="K2903">
        <f>IF(MIN(LCOH!$C$18,J2903)&gt;=$P$48*LCOH!$C$18, MIN(LCOH!$C$18,J2903),0)</f>
        <v>397.9994526412305</v>
      </c>
      <c r="L2903">
        <f t="shared" si="91"/>
        <v>0</v>
      </c>
      <c r="M2903">
        <f>K2903/LCOH!$C$18</f>
        <v>0.26533296842748699</v>
      </c>
      <c r="N2903">
        <f>K2903/LCOH!$C$34</f>
        <v>7.6685829025285264</v>
      </c>
    </row>
    <row r="2904" spans="1:14" x14ac:dyDescent="0.35">
      <c r="A2904">
        <f>'Profilo fotovoltaico'!B2906*LCOH!$C$20</f>
        <v>0</v>
      </c>
      <c r="B2904">
        <f>'Profilo eolico'!B2906*LCOH!$C$21</f>
        <v>97</v>
      </c>
      <c r="C2904">
        <f>$P$35*'Profilo fotovoltaico'!B2906</f>
        <v>0</v>
      </c>
      <c r="D2904">
        <f>$Q$37*'Profilo eolico'!B2906</f>
        <v>565.95958476770386</v>
      </c>
      <c r="E2904">
        <f>$P$39*'Profilo fotovoltaico'!B2906+'Approvvigionamento energia'!$Q$39*'Profilo eolico'!B2906</f>
        <v>424.46968857577787</v>
      </c>
      <c r="F2904">
        <f>$P$41*'Profilo fotovoltaico'!B2906+'Approvvigionamento energia'!$Q$41*'Profilo eolico'!B2906</f>
        <v>282.97979238385193</v>
      </c>
      <c r="G2904">
        <f>$P$43*'Profilo fotovoltaico'!B2906+'Approvvigionamento energia'!$Q$43*'Profilo eolico'!B2906</f>
        <v>141.48989619192596</v>
      </c>
      <c r="H2904">
        <f t="shared" si="90"/>
        <v>1138.4335154826958</v>
      </c>
      <c r="I2904">
        <f>IF(LCOH!$C$28=Menu!$A$1,'Approvvigionamento energia'!C2904,0)+IF(LCOH!$C$28=Menu!$A$2,'Approvvigionamento energia'!D2904,0)+IF(LCOH!$C$28=Menu!$A$3,'Approvvigionamento energia'!E2904,0)+IF(LCOH!$C$28=Menu!$A$4,'Approvvigionamento energia'!F2904,0)+IF(LCOH!$C$28=Menu!$A$5,'Approvvigionamento energia'!G2904,0)+IF(LCOH!$C$28=Menu!$A$6,'Approvvigionamento energia'!H2904,0)</f>
        <v>282.97979238385193</v>
      </c>
      <c r="J2904">
        <f>'Approvvigionamento energia'!A2904+'Approvvigionamento energia'!B2904+'Approvvigionamento energia'!I2904</f>
        <v>379.97979238385193</v>
      </c>
      <c r="K2904">
        <f>IF(MIN(LCOH!$C$18,J2904)&gt;=$P$48*LCOH!$C$18, MIN(LCOH!$C$18,J2904),0)</f>
        <v>379.97979238385193</v>
      </c>
      <c r="L2904">
        <f t="shared" si="91"/>
        <v>0</v>
      </c>
      <c r="M2904">
        <f>K2904/LCOH!$C$18</f>
        <v>0.25331986158923464</v>
      </c>
      <c r="N2904">
        <f>K2904/LCOH!$C$34</f>
        <v>7.3213832829258561</v>
      </c>
    </row>
    <row r="2905" spans="1:14" x14ac:dyDescent="0.35">
      <c r="A2905">
        <f>'Profilo fotovoltaico'!B2907*LCOH!$C$20</f>
        <v>0</v>
      </c>
      <c r="B2905">
        <f>'Profilo eolico'!B2907*LCOH!$C$21</f>
        <v>109.39999999999999</v>
      </c>
      <c r="C2905">
        <f>$P$35*'Profilo fotovoltaico'!B2907</f>
        <v>0</v>
      </c>
      <c r="D2905">
        <f>$Q$37*'Profilo eolico'!B2907</f>
        <v>638.30905745965777</v>
      </c>
      <c r="E2905">
        <f>$P$39*'Profilo fotovoltaico'!B2907+'Approvvigionamento energia'!$Q$39*'Profilo eolico'!B2907</f>
        <v>478.7317930947433</v>
      </c>
      <c r="F2905">
        <f>$P$41*'Profilo fotovoltaico'!B2907+'Approvvigionamento energia'!$Q$41*'Profilo eolico'!B2907</f>
        <v>319.15452872982888</v>
      </c>
      <c r="G2905">
        <f>$P$43*'Profilo fotovoltaico'!B2907+'Approvvigionamento energia'!$Q$43*'Profilo eolico'!B2907</f>
        <v>159.57726436491444</v>
      </c>
      <c r="H2905">
        <f t="shared" si="90"/>
        <v>1138.4335154826958</v>
      </c>
      <c r="I2905">
        <f>IF(LCOH!$C$28=Menu!$A$1,'Approvvigionamento energia'!C2905,0)+IF(LCOH!$C$28=Menu!$A$2,'Approvvigionamento energia'!D2905,0)+IF(LCOH!$C$28=Menu!$A$3,'Approvvigionamento energia'!E2905,0)+IF(LCOH!$C$28=Menu!$A$4,'Approvvigionamento energia'!F2905,0)+IF(LCOH!$C$28=Menu!$A$5,'Approvvigionamento energia'!G2905,0)+IF(LCOH!$C$28=Menu!$A$6,'Approvvigionamento energia'!H2905,0)</f>
        <v>319.15452872982888</v>
      </c>
      <c r="J2905">
        <f>'Approvvigionamento energia'!A2905+'Approvvigionamento energia'!B2905+'Approvvigionamento energia'!I2905</f>
        <v>428.55452872982886</v>
      </c>
      <c r="K2905">
        <f>IF(MIN(LCOH!$C$18,J2905)&gt;=$P$48*LCOH!$C$18, MIN(LCOH!$C$18,J2905),0)</f>
        <v>428.55452872982886</v>
      </c>
      <c r="L2905">
        <f t="shared" si="91"/>
        <v>0</v>
      </c>
      <c r="M2905">
        <f>K2905/LCOH!$C$18</f>
        <v>0.28570301915321922</v>
      </c>
      <c r="N2905">
        <f>K2905/LCOH!$C$34</f>
        <v>8.2573126922895739</v>
      </c>
    </row>
    <row r="2906" spans="1:14" x14ac:dyDescent="0.35">
      <c r="A2906">
        <f>'Profilo fotovoltaico'!B2908*LCOH!$C$20</f>
        <v>0</v>
      </c>
      <c r="B2906">
        <f>'Profilo eolico'!B2908*LCOH!$C$21</f>
        <v>117.2</v>
      </c>
      <c r="C2906">
        <f>$P$35*'Profilo fotovoltaico'!B2908</f>
        <v>0</v>
      </c>
      <c r="D2906">
        <f>$Q$37*'Profilo eolico'!B2908</f>
        <v>683.81920963685457</v>
      </c>
      <c r="E2906">
        <f>$P$39*'Profilo fotovoltaico'!B2908+'Approvvigionamento energia'!$Q$39*'Profilo eolico'!B2908</f>
        <v>512.86440722764087</v>
      </c>
      <c r="F2906">
        <f>$P$41*'Profilo fotovoltaico'!B2908+'Approvvigionamento energia'!$Q$41*'Profilo eolico'!B2908</f>
        <v>341.90960481842728</v>
      </c>
      <c r="G2906">
        <f>$P$43*'Profilo fotovoltaico'!B2908+'Approvvigionamento energia'!$Q$43*'Profilo eolico'!B2908</f>
        <v>170.95480240921364</v>
      </c>
      <c r="H2906">
        <f t="shared" si="90"/>
        <v>1138.4335154826958</v>
      </c>
      <c r="I2906">
        <f>IF(LCOH!$C$28=Menu!$A$1,'Approvvigionamento energia'!C2906,0)+IF(LCOH!$C$28=Menu!$A$2,'Approvvigionamento energia'!D2906,0)+IF(LCOH!$C$28=Menu!$A$3,'Approvvigionamento energia'!E2906,0)+IF(LCOH!$C$28=Menu!$A$4,'Approvvigionamento energia'!F2906,0)+IF(LCOH!$C$28=Menu!$A$5,'Approvvigionamento energia'!G2906,0)+IF(LCOH!$C$28=Menu!$A$6,'Approvvigionamento energia'!H2906,0)</f>
        <v>341.90960481842728</v>
      </c>
      <c r="J2906">
        <f>'Approvvigionamento energia'!A2906+'Approvvigionamento energia'!B2906+'Approvvigionamento energia'!I2906</f>
        <v>459.10960481842727</v>
      </c>
      <c r="K2906">
        <f>IF(MIN(LCOH!$C$18,J2906)&gt;=$P$48*LCOH!$C$18, MIN(LCOH!$C$18,J2906),0)</f>
        <v>459.10960481842727</v>
      </c>
      <c r="L2906">
        <f t="shared" si="91"/>
        <v>0</v>
      </c>
      <c r="M2906">
        <f>K2906/LCOH!$C$18</f>
        <v>0.3060730698789515</v>
      </c>
      <c r="N2906">
        <f>K2906/LCOH!$C$34</f>
        <v>8.8460424820506223</v>
      </c>
    </row>
    <row r="2907" spans="1:14" x14ac:dyDescent="0.35">
      <c r="A2907">
        <f>'Profilo fotovoltaico'!B2909*LCOH!$C$20</f>
        <v>0</v>
      </c>
      <c r="B2907">
        <f>'Profilo eolico'!B2909*LCOH!$C$21</f>
        <v>148.10000000000002</v>
      </c>
      <c r="C2907">
        <f>$P$35*'Profilo fotovoltaico'!B2909</f>
        <v>0</v>
      </c>
      <c r="D2907">
        <f>$Q$37*'Profilo eolico'!B2909</f>
        <v>864.10942787728811</v>
      </c>
      <c r="E2907">
        <f>$P$39*'Profilo fotovoltaico'!B2909+'Approvvigionamento energia'!$Q$39*'Profilo eolico'!B2909</f>
        <v>648.082070907966</v>
      </c>
      <c r="F2907">
        <f>$P$41*'Profilo fotovoltaico'!B2909+'Approvvigionamento energia'!$Q$41*'Profilo eolico'!B2909</f>
        <v>432.05471393864406</v>
      </c>
      <c r="G2907">
        <f>$P$43*'Profilo fotovoltaico'!B2909+'Approvvigionamento energia'!$Q$43*'Profilo eolico'!B2909</f>
        <v>216.02735696932203</v>
      </c>
      <c r="H2907">
        <f t="shared" si="90"/>
        <v>1138.4335154826958</v>
      </c>
      <c r="I2907">
        <f>IF(LCOH!$C$28=Menu!$A$1,'Approvvigionamento energia'!C2907,0)+IF(LCOH!$C$28=Menu!$A$2,'Approvvigionamento energia'!D2907,0)+IF(LCOH!$C$28=Menu!$A$3,'Approvvigionamento energia'!E2907,0)+IF(LCOH!$C$28=Menu!$A$4,'Approvvigionamento energia'!F2907,0)+IF(LCOH!$C$28=Menu!$A$5,'Approvvigionamento energia'!G2907,0)+IF(LCOH!$C$28=Menu!$A$6,'Approvvigionamento energia'!H2907,0)</f>
        <v>432.05471393864406</v>
      </c>
      <c r="J2907">
        <f>'Approvvigionamento energia'!A2907+'Approvvigionamento energia'!B2907+'Approvvigionamento energia'!I2907</f>
        <v>580.15471393864414</v>
      </c>
      <c r="K2907">
        <f>IF(MIN(LCOH!$C$18,J2907)&gt;=$P$48*LCOH!$C$18, MIN(LCOH!$C$18,J2907),0)</f>
        <v>580.15471393864414</v>
      </c>
      <c r="L2907">
        <f t="shared" si="91"/>
        <v>0</v>
      </c>
      <c r="M2907">
        <f>K2907/LCOH!$C$18</f>
        <v>0.38676980929242943</v>
      </c>
      <c r="N2907">
        <f>K2907/LCOH!$C$34</f>
        <v>11.17831818764247</v>
      </c>
    </row>
    <row r="2908" spans="1:14" x14ac:dyDescent="0.35">
      <c r="A2908">
        <f>'Profilo fotovoltaico'!B2910*LCOH!$C$20</f>
        <v>0</v>
      </c>
      <c r="B2908">
        <f>'Profilo eolico'!B2910*LCOH!$C$21</f>
        <v>155</v>
      </c>
      <c r="C2908">
        <f>$P$35*'Profilo fotovoltaico'!B2910</f>
        <v>0</v>
      </c>
      <c r="D2908">
        <f>$Q$37*'Profilo eolico'!B2910</f>
        <v>904.36840864942371</v>
      </c>
      <c r="E2908">
        <f>$P$39*'Profilo fotovoltaico'!B2910+'Approvvigionamento energia'!$Q$39*'Profilo eolico'!B2910</f>
        <v>678.2763064870677</v>
      </c>
      <c r="F2908">
        <f>$P$41*'Profilo fotovoltaico'!B2910+'Approvvigionamento energia'!$Q$41*'Profilo eolico'!B2910</f>
        <v>452.18420432471186</v>
      </c>
      <c r="G2908">
        <f>$P$43*'Profilo fotovoltaico'!B2910+'Approvvigionamento energia'!$Q$43*'Profilo eolico'!B2910</f>
        <v>226.09210216235593</v>
      </c>
      <c r="H2908">
        <f t="shared" si="90"/>
        <v>1138.4335154826958</v>
      </c>
      <c r="I2908">
        <f>IF(LCOH!$C$28=Menu!$A$1,'Approvvigionamento energia'!C2908,0)+IF(LCOH!$C$28=Menu!$A$2,'Approvvigionamento energia'!D2908,0)+IF(LCOH!$C$28=Menu!$A$3,'Approvvigionamento energia'!E2908,0)+IF(LCOH!$C$28=Menu!$A$4,'Approvvigionamento energia'!F2908,0)+IF(LCOH!$C$28=Menu!$A$5,'Approvvigionamento energia'!G2908,0)+IF(LCOH!$C$28=Menu!$A$6,'Approvvigionamento energia'!H2908,0)</f>
        <v>452.18420432471186</v>
      </c>
      <c r="J2908">
        <f>'Approvvigionamento energia'!A2908+'Approvvigionamento energia'!B2908+'Approvvigionamento energia'!I2908</f>
        <v>607.1842043247118</v>
      </c>
      <c r="K2908">
        <f>IF(MIN(LCOH!$C$18,J2908)&gt;=$P$48*LCOH!$C$18, MIN(LCOH!$C$18,J2908),0)</f>
        <v>607.1842043247118</v>
      </c>
      <c r="L2908">
        <f t="shared" si="91"/>
        <v>0</v>
      </c>
      <c r="M2908">
        <f>K2908/LCOH!$C$18</f>
        <v>0.40478946954980788</v>
      </c>
      <c r="N2908">
        <f>K2908/LCOH!$C$34</f>
        <v>11.69911761704647</v>
      </c>
    </row>
    <row r="2909" spans="1:14" x14ac:dyDescent="0.35">
      <c r="A2909">
        <f>'Profilo fotovoltaico'!B2911*LCOH!$C$20</f>
        <v>0</v>
      </c>
      <c r="B2909">
        <f>'Profilo eolico'!B2911*LCOH!$C$21</f>
        <v>157.4</v>
      </c>
      <c r="C2909">
        <f>$P$35*'Profilo fotovoltaico'!B2911</f>
        <v>0</v>
      </c>
      <c r="D2909">
        <f>$Q$37*'Profilo eolico'!B2911</f>
        <v>918.37153239625354</v>
      </c>
      <c r="E2909">
        <f>$P$39*'Profilo fotovoltaico'!B2911+'Approvvigionamento energia'!$Q$39*'Profilo eolico'!B2911</f>
        <v>688.7786492971901</v>
      </c>
      <c r="F2909">
        <f>$P$41*'Profilo fotovoltaico'!B2911+'Approvvigionamento energia'!$Q$41*'Profilo eolico'!B2911</f>
        <v>459.18576619812677</v>
      </c>
      <c r="G2909">
        <f>$P$43*'Profilo fotovoltaico'!B2911+'Approvvigionamento energia'!$Q$43*'Profilo eolico'!B2911</f>
        <v>229.59288309906339</v>
      </c>
      <c r="H2909">
        <f t="shared" si="90"/>
        <v>1138.4335154826958</v>
      </c>
      <c r="I2909">
        <f>IF(LCOH!$C$28=Menu!$A$1,'Approvvigionamento energia'!C2909,0)+IF(LCOH!$C$28=Menu!$A$2,'Approvvigionamento energia'!D2909,0)+IF(LCOH!$C$28=Menu!$A$3,'Approvvigionamento energia'!E2909,0)+IF(LCOH!$C$28=Menu!$A$4,'Approvvigionamento energia'!F2909,0)+IF(LCOH!$C$28=Menu!$A$5,'Approvvigionamento energia'!G2909,0)+IF(LCOH!$C$28=Menu!$A$6,'Approvvigionamento energia'!H2909,0)</f>
        <v>459.18576619812677</v>
      </c>
      <c r="J2909">
        <f>'Approvvigionamento energia'!A2909+'Approvvigionamento energia'!B2909+'Approvvigionamento energia'!I2909</f>
        <v>616.58576619812675</v>
      </c>
      <c r="K2909">
        <f>IF(MIN(LCOH!$C$18,J2909)&gt;=$P$48*LCOH!$C$18, MIN(LCOH!$C$18,J2909),0)</f>
        <v>616.58576619812675</v>
      </c>
      <c r="L2909">
        <f t="shared" si="91"/>
        <v>0</v>
      </c>
      <c r="M2909">
        <f>K2909/LCOH!$C$18</f>
        <v>0.41105717746541781</v>
      </c>
      <c r="N2909">
        <f>K2909/LCOH!$C$34</f>
        <v>11.880265244665255</v>
      </c>
    </row>
    <row r="2910" spans="1:14" x14ac:dyDescent="0.35">
      <c r="A2910">
        <f>'Profilo fotovoltaico'!B2912*LCOH!$C$20</f>
        <v>4</v>
      </c>
      <c r="B2910">
        <f>'Profilo eolico'!B2912*LCOH!$C$21</f>
        <v>170.9</v>
      </c>
      <c r="C2910">
        <f>$P$35*'Profilo fotovoltaico'!B2912</f>
        <v>29.41844875048826</v>
      </c>
      <c r="D2910">
        <f>$Q$37*'Profilo eolico'!B2912</f>
        <v>997.13910347217097</v>
      </c>
      <c r="E2910">
        <f>$P$39*'Profilo fotovoltaico'!B2912+'Approvvigionamento energia'!$Q$39*'Profilo eolico'!B2912</f>
        <v>755.20893979175025</v>
      </c>
      <c r="F2910">
        <f>$P$41*'Profilo fotovoltaico'!B2912+'Approvvigionamento energia'!$Q$41*'Profilo eolico'!B2912</f>
        <v>513.27877611132965</v>
      </c>
      <c r="G2910">
        <f>$P$43*'Profilo fotovoltaico'!B2912+'Approvvigionamento energia'!$Q$43*'Profilo eolico'!B2912</f>
        <v>271.34861243090893</v>
      </c>
      <c r="H2910">
        <f t="shared" si="90"/>
        <v>1138.4335154826958</v>
      </c>
      <c r="I2910">
        <f>IF(LCOH!$C$28=Menu!$A$1,'Approvvigionamento energia'!C2910,0)+IF(LCOH!$C$28=Menu!$A$2,'Approvvigionamento energia'!D2910,0)+IF(LCOH!$C$28=Menu!$A$3,'Approvvigionamento energia'!E2910,0)+IF(LCOH!$C$28=Menu!$A$4,'Approvvigionamento energia'!F2910,0)+IF(LCOH!$C$28=Menu!$A$5,'Approvvigionamento energia'!G2910,0)+IF(LCOH!$C$28=Menu!$A$6,'Approvvigionamento energia'!H2910,0)</f>
        <v>513.27877611132965</v>
      </c>
      <c r="J2910">
        <f>'Approvvigionamento energia'!A2910+'Approvvigionamento energia'!B2910+'Approvvigionamento energia'!I2910</f>
        <v>688.17877611132963</v>
      </c>
      <c r="K2910">
        <f>IF(MIN(LCOH!$C$18,J2910)&gt;=$P$48*LCOH!$C$18, MIN(LCOH!$C$18,J2910),0)</f>
        <v>688.17877611132963</v>
      </c>
      <c r="L2910">
        <f t="shared" si="91"/>
        <v>0</v>
      </c>
      <c r="M2910">
        <f>K2910/LCOH!$C$18</f>
        <v>0.4587858507408864</v>
      </c>
      <c r="N2910">
        <f>K2910/LCOH!$C$34</f>
        <v>13.259706668811747</v>
      </c>
    </row>
    <row r="2911" spans="1:14" x14ac:dyDescent="0.35">
      <c r="A2911">
        <f>'Profilo fotovoltaico'!B2913*LCOH!$C$20</f>
        <v>59</v>
      </c>
      <c r="B2911">
        <f>'Profilo eolico'!B2913*LCOH!$C$21</f>
        <v>171.8</v>
      </c>
      <c r="C2911">
        <f>$P$35*'Profilo fotovoltaico'!B2913</f>
        <v>433.92211906970181</v>
      </c>
      <c r="D2911">
        <f>$Q$37*'Profilo eolico'!B2913</f>
        <v>1002.3902748772323</v>
      </c>
      <c r="E2911">
        <f>$P$39*'Profilo fotovoltaico'!B2913+'Approvvigionamento energia'!$Q$39*'Profilo eolico'!B2913</f>
        <v>860.27323592534958</v>
      </c>
      <c r="F2911">
        <f>$P$41*'Profilo fotovoltaico'!B2913+'Approvvigionamento energia'!$Q$41*'Profilo eolico'!B2913</f>
        <v>718.1561969734671</v>
      </c>
      <c r="G2911">
        <f>$P$43*'Profilo fotovoltaico'!B2913+'Approvvigionamento energia'!$Q$43*'Profilo eolico'!B2913</f>
        <v>576.0391580215844</v>
      </c>
      <c r="H2911">
        <f t="shared" si="90"/>
        <v>1138.4335154826958</v>
      </c>
      <c r="I2911">
        <f>IF(LCOH!$C$28=Menu!$A$1,'Approvvigionamento energia'!C2911,0)+IF(LCOH!$C$28=Menu!$A$2,'Approvvigionamento energia'!D2911,0)+IF(LCOH!$C$28=Menu!$A$3,'Approvvigionamento energia'!E2911,0)+IF(LCOH!$C$28=Menu!$A$4,'Approvvigionamento energia'!F2911,0)+IF(LCOH!$C$28=Menu!$A$5,'Approvvigionamento energia'!G2911,0)+IF(LCOH!$C$28=Menu!$A$6,'Approvvigionamento energia'!H2911,0)</f>
        <v>718.1561969734671</v>
      </c>
      <c r="J2911">
        <f>'Approvvigionamento energia'!A2911+'Approvvigionamento energia'!B2911+'Approvvigionamento energia'!I2911</f>
        <v>948.95619697346706</v>
      </c>
      <c r="K2911">
        <f>IF(MIN(LCOH!$C$18,J2911)&gt;=$P$48*LCOH!$C$18, MIN(LCOH!$C$18,J2911),0)</f>
        <v>948.95619697346706</v>
      </c>
      <c r="L2911">
        <f t="shared" si="91"/>
        <v>0</v>
      </c>
      <c r="M2911">
        <f>K2911/LCOH!$C$18</f>
        <v>0.63263746464897808</v>
      </c>
      <c r="N2911">
        <f>K2911/LCOH!$C$34</f>
        <v>18.284319787542717</v>
      </c>
    </row>
    <row r="2912" spans="1:14" x14ac:dyDescent="0.35">
      <c r="A2912">
        <f>'Profilo fotovoltaico'!B2914*LCOH!$C$20</f>
        <v>161</v>
      </c>
      <c r="B2912">
        <f>'Profilo eolico'!B2914*LCOH!$C$21</f>
        <v>185.5</v>
      </c>
      <c r="C2912">
        <f>$P$35*'Profilo fotovoltaico'!B2914</f>
        <v>1184.0925622071525</v>
      </c>
      <c r="D2912">
        <f>$Q$37*'Profilo eolico'!B2914</f>
        <v>1082.3247729320522</v>
      </c>
      <c r="E2912">
        <f>$P$39*'Profilo fotovoltaico'!B2914+'Approvvigionamento energia'!$Q$39*'Profilo eolico'!B2914</f>
        <v>1107.7667202508273</v>
      </c>
      <c r="F2912">
        <f>$P$41*'Profilo fotovoltaico'!B2914+'Approvvigionamento energia'!$Q$41*'Profilo eolico'!B2914</f>
        <v>1133.2086675696023</v>
      </c>
      <c r="G2912">
        <f>$P$43*'Profilo fotovoltaico'!B2914+'Approvvigionamento energia'!$Q$43*'Profilo eolico'!B2914</f>
        <v>1158.6506148883775</v>
      </c>
      <c r="H2912">
        <f t="shared" si="90"/>
        <v>1138.4335154826958</v>
      </c>
      <c r="I2912">
        <f>IF(LCOH!$C$28=Menu!$A$1,'Approvvigionamento energia'!C2912,0)+IF(LCOH!$C$28=Menu!$A$2,'Approvvigionamento energia'!D2912,0)+IF(LCOH!$C$28=Menu!$A$3,'Approvvigionamento energia'!E2912,0)+IF(LCOH!$C$28=Menu!$A$4,'Approvvigionamento energia'!F2912,0)+IF(LCOH!$C$28=Menu!$A$5,'Approvvigionamento energia'!G2912,0)+IF(LCOH!$C$28=Menu!$A$6,'Approvvigionamento energia'!H2912,0)</f>
        <v>1133.2086675696023</v>
      </c>
      <c r="J2912">
        <f>'Approvvigionamento energia'!A2912+'Approvvigionamento energia'!B2912+'Approvvigionamento energia'!I2912</f>
        <v>1479.7086675696023</v>
      </c>
      <c r="K2912">
        <f>IF(MIN(LCOH!$C$18,J2912)&gt;=$P$48*LCOH!$C$18, MIN(LCOH!$C$18,J2912),0)</f>
        <v>1479.7086675696023</v>
      </c>
      <c r="L2912">
        <f t="shared" si="91"/>
        <v>0</v>
      </c>
      <c r="M2912">
        <f>K2912/LCOH!$C$18</f>
        <v>0.98647244504640152</v>
      </c>
      <c r="N2912">
        <f>K2912/LCOH!$C$34</f>
        <v>28.510764307699468</v>
      </c>
    </row>
    <row r="2913" spans="1:14" x14ac:dyDescent="0.35">
      <c r="A2913">
        <f>'Profilo fotovoltaico'!B2915*LCOH!$C$20</f>
        <v>274</v>
      </c>
      <c r="B2913">
        <f>'Profilo eolico'!B2915*LCOH!$C$21</f>
        <v>204.5</v>
      </c>
      <c r="C2913">
        <f>$P$35*'Profilo fotovoltaico'!B2915</f>
        <v>2015.163739408446</v>
      </c>
      <c r="D2913">
        <f>$Q$37*'Profilo eolico'!B2915</f>
        <v>1193.1828359277879</v>
      </c>
      <c r="E2913">
        <f>$P$39*'Profilo fotovoltaico'!B2915+'Approvvigionamento energia'!$Q$39*'Profilo eolico'!B2915</f>
        <v>1398.6780617979525</v>
      </c>
      <c r="F2913">
        <f>$P$41*'Profilo fotovoltaico'!B2915+'Approvvigionamento energia'!$Q$41*'Profilo eolico'!B2915</f>
        <v>1604.1732876681169</v>
      </c>
      <c r="G2913">
        <f>$P$43*'Profilo fotovoltaico'!B2915+'Approvvigionamento energia'!$Q$43*'Profilo eolico'!B2915</f>
        <v>1809.6685135382816</v>
      </c>
      <c r="H2913">
        <f t="shared" si="90"/>
        <v>1138.4335154826958</v>
      </c>
      <c r="I2913">
        <f>IF(LCOH!$C$28=Menu!$A$1,'Approvvigionamento energia'!C2913,0)+IF(LCOH!$C$28=Menu!$A$2,'Approvvigionamento energia'!D2913,0)+IF(LCOH!$C$28=Menu!$A$3,'Approvvigionamento energia'!E2913,0)+IF(LCOH!$C$28=Menu!$A$4,'Approvvigionamento energia'!F2913,0)+IF(LCOH!$C$28=Menu!$A$5,'Approvvigionamento energia'!G2913,0)+IF(LCOH!$C$28=Menu!$A$6,'Approvvigionamento energia'!H2913,0)</f>
        <v>1604.1732876681169</v>
      </c>
      <c r="J2913">
        <f>'Approvvigionamento energia'!A2913+'Approvvigionamento energia'!B2913+'Approvvigionamento energia'!I2913</f>
        <v>2082.6732876681172</v>
      </c>
      <c r="K2913">
        <f>IF(MIN(LCOH!$C$18,J2913)&gt;=$P$48*LCOH!$C$18, MIN(LCOH!$C$18,J2913),0)</f>
        <v>1500</v>
      </c>
      <c r="L2913">
        <f t="shared" si="91"/>
        <v>582.67328766811715</v>
      </c>
      <c r="M2913">
        <f>K2913/LCOH!$C$18</f>
        <v>1</v>
      </c>
      <c r="N2913">
        <f>K2913/LCOH!$C$34</f>
        <v>28.901734104046245</v>
      </c>
    </row>
    <row r="2914" spans="1:14" x14ac:dyDescent="0.35">
      <c r="A2914">
        <f>'Profilo fotovoltaico'!B2916*LCOH!$C$20</f>
        <v>373</v>
      </c>
      <c r="B2914">
        <f>'Profilo eolico'!B2916*LCOH!$C$21</f>
        <v>237.9</v>
      </c>
      <c r="C2914">
        <f>$P$35*'Profilo fotovoltaico'!B2916</f>
        <v>2743.2703459830304</v>
      </c>
      <c r="D2914">
        <f>$Q$37*'Profilo eolico'!B2916</f>
        <v>1388.0596414045026</v>
      </c>
      <c r="E2914">
        <f>$P$39*'Profilo fotovoltaico'!B2916+'Approvvigionamento energia'!$Q$39*'Profilo eolico'!B2916</f>
        <v>1726.8623175491343</v>
      </c>
      <c r="F2914">
        <f>$P$41*'Profilo fotovoltaico'!B2916+'Approvvigionamento energia'!$Q$41*'Profilo eolico'!B2916</f>
        <v>2065.6649936937665</v>
      </c>
      <c r="G2914">
        <f>$P$43*'Profilo fotovoltaico'!B2916+'Approvvigionamento energia'!$Q$43*'Profilo eolico'!B2916</f>
        <v>2404.4676698383987</v>
      </c>
      <c r="H2914">
        <f t="shared" si="90"/>
        <v>1138.4335154826958</v>
      </c>
      <c r="I2914">
        <f>IF(LCOH!$C$28=Menu!$A$1,'Approvvigionamento energia'!C2914,0)+IF(LCOH!$C$28=Menu!$A$2,'Approvvigionamento energia'!D2914,0)+IF(LCOH!$C$28=Menu!$A$3,'Approvvigionamento energia'!E2914,0)+IF(LCOH!$C$28=Menu!$A$4,'Approvvigionamento energia'!F2914,0)+IF(LCOH!$C$28=Menu!$A$5,'Approvvigionamento energia'!G2914,0)+IF(LCOH!$C$28=Menu!$A$6,'Approvvigionamento energia'!H2914,0)</f>
        <v>2065.6649936937665</v>
      </c>
      <c r="J2914">
        <f>'Approvvigionamento energia'!A2914+'Approvvigionamento energia'!B2914+'Approvvigionamento energia'!I2914</f>
        <v>2676.5649936937666</v>
      </c>
      <c r="K2914">
        <f>IF(MIN(LCOH!$C$18,J2914)&gt;=$P$48*LCOH!$C$18, MIN(LCOH!$C$18,J2914),0)</f>
        <v>1500</v>
      </c>
      <c r="L2914">
        <f t="shared" si="91"/>
        <v>1176.5649936937666</v>
      </c>
      <c r="M2914">
        <f>K2914/LCOH!$C$18</f>
        <v>1</v>
      </c>
      <c r="N2914">
        <f>K2914/LCOH!$C$34</f>
        <v>28.901734104046245</v>
      </c>
    </row>
    <row r="2915" spans="1:14" x14ac:dyDescent="0.35">
      <c r="A2915">
        <f>'Profilo fotovoltaico'!B2917*LCOH!$C$20</f>
        <v>454</v>
      </c>
      <c r="B2915">
        <f>'Profilo eolico'!B2917*LCOH!$C$21</f>
        <v>269.5</v>
      </c>
      <c r="C2915">
        <f>$P$35*'Profilo fotovoltaico'!B2917</f>
        <v>3338.9939331804176</v>
      </c>
      <c r="D2915">
        <f>$Q$37*'Profilo eolico'!B2917</f>
        <v>1572.4341040710949</v>
      </c>
      <c r="E2915">
        <f>$P$39*'Profilo fotovoltaico'!B2917+'Approvvigionamento energia'!$Q$39*'Profilo eolico'!B2917</f>
        <v>2014.0740613484254</v>
      </c>
      <c r="F2915">
        <f>$P$41*'Profilo fotovoltaico'!B2917+'Approvvigionamento energia'!$Q$41*'Profilo eolico'!B2917</f>
        <v>2455.7140186257561</v>
      </c>
      <c r="G2915">
        <f>$P$43*'Profilo fotovoltaico'!B2917+'Approvvigionamento energia'!$Q$43*'Profilo eolico'!B2917</f>
        <v>2897.3539759030873</v>
      </c>
      <c r="H2915">
        <f t="shared" si="90"/>
        <v>1138.4335154826958</v>
      </c>
      <c r="I2915">
        <f>IF(LCOH!$C$28=Menu!$A$1,'Approvvigionamento energia'!C2915,0)+IF(LCOH!$C$28=Menu!$A$2,'Approvvigionamento energia'!D2915,0)+IF(LCOH!$C$28=Menu!$A$3,'Approvvigionamento energia'!E2915,0)+IF(LCOH!$C$28=Menu!$A$4,'Approvvigionamento energia'!F2915,0)+IF(LCOH!$C$28=Menu!$A$5,'Approvvigionamento energia'!G2915,0)+IF(LCOH!$C$28=Menu!$A$6,'Approvvigionamento energia'!H2915,0)</f>
        <v>2455.7140186257561</v>
      </c>
      <c r="J2915">
        <f>'Approvvigionamento energia'!A2915+'Approvvigionamento energia'!B2915+'Approvvigionamento energia'!I2915</f>
        <v>3179.2140186257561</v>
      </c>
      <c r="K2915">
        <f>IF(MIN(LCOH!$C$18,J2915)&gt;=$P$48*LCOH!$C$18, MIN(LCOH!$C$18,J2915),0)</f>
        <v>1500</v>
      </c>
      <c r="L2915">
        <f t="shared" si="91"/>
        <v>1679.2140186257561</v>
      </c>
      <c r="M2915">
        <f>K2915/LCOH!$C$18</f>
        <v>1</v>
      </c>
      <c r="N2915">
        <f>K2915/LCOH!$C$34</f>
        <v>28.901734104046245</v>
      </c>
    </row>
    <row r="2916" spans="1:14" x14ac:dyDescent="0.35">
      <c r="A2916">
        <f>'Profilo fotovoltaico'!B2918*LCOH!$C$20</f>
        <v>472</v>
      </c>
      <c r="B2916">
        <f>'Profilo eolico'!B2918*LCOH!$C$21</f>
        <v>282</v>
      </c>
      <c r="C2916">
        <f>$P$35*'Profilo fotovoltaico'!B2918</f>
        <v>3471.3769525576145</v>
      </c>
      <c r="D2916">
        <f>$Q$37*'Profilo eolico'!B2918</f>
        <v>1645.3670402524997</v>
      </c>
      <c r="E2916">
        <f>$P$39*'Profilo fotovoltaico'!B2918+'Approvvigionamento energia'!$Q$39*'Profilo eolico'!B2918</f>
        <v>2101.8695183287782</v>
      </c>
      <c r="F2916">
        <f>$P$41*'Profilo fotovoltaico'!B2918+'Approvvigionamento energia'!$Q$41*'Profilo eolico'!B2918</f>
        <v>2558.371996405057</v>
      </c>
      <c r="G2916">
        <f>$P$43*'Profilo fotovoltaico'!B2918+'Approvvigionamento energia'!$Q$43*'Profilo eolico'!B2918</f>
        <v>3014.8744744813362</v>
      </c>
      <c r="H2916">
        <f t="shared" si="90"/>
        <v>1138.4335154826958</v>
      </c>
      <c r="I2916">
        <f>IF(LCOH!$C$28=Menu!$A$1,'Approvvigionamento energia'!C2916,0)+IF(LCOH!$C$28=Menu!$A$2,'Approvvigionamento energia'!D2916,0)+IF(LCOH!$C$28=Menu!$A$3,'Approvvigionamento energia'!E2916,0)+IF(LCOH!$C$28=Menu!$A$4,'Approvvigionamento energia'!F2916,0)+IF(LCOH!$C$28=Menu!$A$5,'Approvvigionamento energia'!G2916,0)+IF(LCOH!$C$28=Menu!$A$6,'Approvvigionamento energia'!H2916,0)</f>
        <v>2558.371996405057</v>
      </c>
      <c r="J2916">
        <f>'Approvvigionamento energia'!A2916+'Approvvigionamento energia'!B2916+'Approvvigionamento energia'!I2916</f>
        <v>3312.371996405057</v>
      </c>
      <c r="K2916">
        <f>IF(MIN(LCOH!$C$18,J2916)&gt;=$P$48*LCOH!$C$18, MIN(LCOH!$C$18,J2916),0)</f>
        <v>1500</v>
      </c>
      <c r="L2916">
        <f t="shared" si="91"/>
        <v>1812.371996405057</v>
      </c>
      <c r="M2916">
        <f>K2916/LCOH!$C$18</f>
        <v>1</v>
      </c>
      <c r="N2916">
        <f>K2916/LCOH!$C$34</f>
        <v>28.901734104046245</v>
      </c>
    </row>
    <row r="2917" spans="1:14" x14ac:dyDescent="0.35">
      <c r="A2917">
        <f>'Profilo fotovoltaico'!B2919*LCOH!$C$20</f>
        <v>468</v>
      </c>
      <c r="B2917">
        <f>'Profilo eolico'!B2919*LCOH!$C$21</f>
        <v>281</v>
      </c>
      <c r="C2917">
        <f>$P$35*'Profilo fotovoltaico'!B2919</f>
        <v>3441.9585038071268</v>
      </c>
      <c r="D2917">
        <f>$Q$37*'Profilo eolico'!B2919</f>
        <v>1639.5324053579877</v>
      </c>
      <c r="E2917">
        <f>$P$39*'Profilo fotovoltaico'!B2919+'Approvvigionamento energia'!$Q$39*'Profilo eolico'!B2919</f>
        <v>2090.1389299702723</v>
      </c>
      <c r="F2917">
        <f>$P$41*'Profilo fotovoltaico'!B2919+'Approvvigionamento energia'!$Q$41*'Profilo eolico'!B2919</f>
        <v>2540.7454545825572</v>
      </c>
      <c r="G2917">
        <f>$P$43*'Profilo fotovoltaico'!B2919+'Approvvigionamento energia'!$Q$43*'Profilo eolico'!B2919</f>
        <v>2991.351979194842</v>
      </c>
      <c r="H2917">
        <f t="shared" si="90"/>
        <v>1138.4335154826958</v>
      </c>
      <c r="I2917">
        <f>IF(LCOH!$C$28=Menu!$A$1,'Approvvigionamento energia'!C2917,0)+IF(LCOH!$C$28=Menu!$A$2,'Approvvigionamento energia'!D2917,0)+IF(LCOH!$C$28=Menu!$A$3,'Approvvigionamento energia'!E2917,0)+IF(LCOH!$C$28=Menu!$A$4,'Approvvigionamento energia'!F2917,0)+IF(LCOH!$C$28=Menu!$A$5,'Approvvigionamento energia'!G2917,0)+IF(LCOH!$C$28=Menu!$A$6,'Approvvigionamento energia'!H2917,0)</f>
        <v>2540.7454545825572</v>
      </c>
      <c r="J2917">
        <f>'Approvvigionamento energia'!A2917+'Approvvigionamento energia'!B2917+'Approvvigionamento energia'!I2917</f>
        <v>3289.7454545825572</v>
      </c>
      <c r="K2917">
        <f>IF(MIN(LCOH!$C$18,J2917)&gt;=$P$48*LCOH!$C$18, MIN(LCOH!$C$18,J2917),0)</f>
        <v>1500</v>
      </c>
      <c r="L2917">
        <f t="shared" si="91"/>
        <v>1789.7454545825572</v>
      </c>
      <c r="M2917">
        <f>K2917/LCOH!$C$18</f>
        <v>1</v>
      </c>
      <c r="N2917">
        <f>K2917/LCOH!$C$34</f>
        <v>28.901734104046245</v>
      </c>
    </row>
    <row r="2918" spans="1:14" x14ac:dyDescent="0.35">
      <c r="A2918">
        <f>'Profilo fotovoltaico'!B2920*LCOH!$C$20</f>
        <v>445</v>
      </c>
      <c r="B2918">
        <f>'Profilo eolico'!B2920*LCOH!$C$21</f>
        <v>268.40000000000003</v>
      </c>
      <c r="C2918">
        <f>$P$35*'Profilo fotovoltaico'!B2920</f>
        <v>3272.8024234918189</v>
      </c>
      <c r="D2918">
        <f>$Q$37*'Profilo eolico'!B2920</f>
        <v>1566.0160056871312</v>
      </c>
      <c r="E2918">
        <f>$P$39*'Profilo fotovoltaico'!B2920+'Approvvigionamento energia'!$Q$39*'Profilo eolico'!B2920</f>
        <v>1992.7126101383033</v>
      </c>
      <c r="F2918">
        <f>$P$41*'Profilo fotovoltaico'!B2920+'Approvvigionamento energia'!$Q$41*'Profilo eolico'!B2920</f>
        <v>2419.4092145894751</v>
      </c>
      <c r="G2918">
        <f>$P$43*'Profilo fotovoltaico'!B2920+'Approvvigionamento energia'!$Q$43*'Profilo eolico'!B2920</f>
        <v>2846.1058190406475</v>
      </c>
      <c r="H2918">
        <f t="shared" si="90"/>
        <v>1138.4335154826958</v>
      </c>
      <c r="I2918">
        <f>IF(LCOH!$C$28=Menu!$A$1,'Approvvigionamento energia'!C2918,0)+IF(LCOH!$C$28=Menu!$A$2,'Approvvigionamento energia'!D2918,0)+IF(LCOH!$C$28=Menu!$A$3,'Approvvigionamento energia'!E2918,0)+IF(LCOH!$C$28=Menu!$A$4,'Approvvigionamento energia'!F2918,0)+IF(LCOH!$C$28=Menu!$A$5,'Approvvigionamento energia'!G2918,0)+IF(LCOH!$C$28=Menu!$A$6,'Approvvigionamento energia'!H2918,0)</f>
        <v>2419.4092145894751</v>
      </c>
      <c r="J2918">
        <f>'Approvvigionamento energia'!A2918+'Approvvigionamento energia'!B2918+'Approvvigionamento energia'!I2918</f>
        <v>3132.8092145894752</v>
      </c>
      <c r="K2918">
        <f>IF(MIN(LCOH!$C$18,J2918)&gt;=$P$48*LCOH!$C$18, MIN(LCOH!$C$18,J2918),0)</f>
        <v>1500</v>
      </c>
      <c r="L2918">
        <f t="shared" si="91"/>
        <v>1632.8092145894752</v>
      </c>
      <c r="M2918">
        <f>K2918/LCOH!$C$18</f>
        <v>1</v>
      </c>
      <c r="N2918">
        <f>K2918/LCOH!$C$34</f>
        <v>28.901734104046245</v>
      </c>
    </row>
    <row r="2919" spans="1:14" x14ac:dyDescent="0.35">
      <c r="A2919">
        <f>'Profilo fotovoltaico'!B2921*LCOH!$C$20</f>
        <v>395</v>
      </c>
      <c r="B2919">
        <f>'Profilo eolico'!B2921*LCOH!$C$21</f>
        <v>251.8</v>
      </c>
      <c r="C2919">
        <f>$P$35*'Profilo fotovoltaico'!B2921</f>
        <v>2905.0718141107159</v>
      </c>
      <c r="D2919">
        <f>$Q$37*'Profilo eolico'!B2921</f>
        <v>1469.1610664382251</v>
      </c>
      <c r="E2919">
        <f>$P$39*'Profilo fotovoltaico'!B2921+'Approvvigionamento energia'!$Q$39*'Profilo eolico'!B2921</f>
        <v>1828.1387533563479</v>
      </c>
      <c r="F2919">
        <f>$P$41*'Profilo fotovoltaico'!B2921+'Approvvigionamento energia'!$Q$41*'Profilo eolico'!B2921</f>
        <v>2187.1164402744707</v>
      </c>
      <c r="G2919">
        <f>$P$43*'Profilo fotovoltaico'!B2921+'Approvvigionamento energia'!$Q$43*'Profilo eolico'!B2921</f>
        <v>2546.0941271925931</v>
      </c>
      <c r="H2919">
        <f t="shared" si="90"/>
        <v>1138.4335154826958</v>
      </c>
      <c r="I2919">
        <f>IF(LCOH!$C$28=Menu!$A$1,'Approvvigionamento energia'!C2919,0)+IF(LCOH!$C$28=Menu!$A$2,'Approvvigionamento energia'!D2919,0)+IF(LCOH!$C$28=Menu!$A$3,'Approvvigionamento energia'!E2919,0)+IF(LCOH!$C$28=Menu!$A$4,'Approvvigionamento energia'!F2919,0)+IF(LCOH!$C$28=Menu!$A$5,'Approvvigionamento energia'!G2919,0)+IF(LCOH!$C$28=Menu!$A$6,'Approvvigionamento energia'!H2919,0)</f>
        <v>2187.1164402744707</v>
      </c>
      <c r="J2919">
        <f>'Approvvigionamento energia'!A2919+'Approvvigionamento energia'!B2919+'Approvvigionamento energia'!I2919</f>
        <v>2833.9164402744709</v>
      </c>
      <c r="K2919">
        <f>IF(MIN(LCOH!$C$18,J2919)&gt;=$P$48*LCOH!$C$18, MIN(LCOH!$C$18,J2919),0)</f>
        <v>1500</v>
      </c>
      <c r="L2919">
        <f t="shared" si="91"/>
        <v>1333.9164402744709</v>
      </c>
      <c r="M2919">
        <f>K2919/LCOH!$C$18</f>
        <v>1</v>
      </c>
      <c r="N2919">
        <f>K2919/LCOH!$C$34</f>
        <v>28.901734104046245</v>
      </c>
    </row>
    <row r="2920" spans="1:14" x14ac:dyDescent="0.35">
      <c r="A2920">
        <f>'Profilo fotovoltaico'!B2922*LCOH!$C$20</f>
        <v>316</v>
      </c>
      <c r="B2920">
        <f>'Profilo eolico'!B2922*LCOH!$C$21</f>
        <v>240.1</v>
      </c>
      <c r="C2920">
        <f>$P$35*'Profilo fotovoltaico'!B2922</f>
        <v>2324.0574512885723</v>
      </c>
      <c r="D2920">
        <f>$Q$37*'Profilo eolico'!B2922</f>
        <v>1400.8958381724299</v>
      </c>
      <c r="E2920">
        <f>$P$39*'Profilo fotovoltaico'!B2922+'Approvvigionamento energia'!$Q$39*'Profilo eolico'!B2922</f>
        <v>1631.6862414514655</v>
      </c>
      <c r="F2920">
        <f>$P$41*'Profilo fotovoltaico'!B2922+'Approvvigionamento energia'!$Q$41*'Profilo eolico'!B2922</f>
        <v>1862.476644730501</v>
      </c>
      <c r="G2920">
        <f>$P$43*'Profilo fotovoltaico'!B2922+'Approvvigionamento energia'!$Q$43*'Profilo eolico'!B2922</f>
        <v>2093.2670480095371</v>
      </c>
      <c r="H2920">
        <f t="shared" si="90"/>
        <v>1138.4335154826958</v>
      </c>
      <c r="I2920">
        <f>IF(LCOH!$C$28=Menu!$A$1,'Approvvigionamento energia'!C2920,0)+IF(LCOH!$C$28=Menu!$A$2,'Approvvigionamento energia'!D2920,0)+IF(LCOH!$C$28=Menu!$A$3,'Approvvigionamento energia'!E2920,0)+IF(LCOH!$C$28=Menu!$A$4,'Approvvigionamento energia'!F2920,0)+IF(LCOH!$C$28=Menu!$A$5,'Approvvigionamento energia'!G2920,0)+IF(LCOH!$C$28=Menu!$A$6,'Approvvigionamento energia'!H2920,0)</f>
        <v>1862.476644730501</v>
      </c>
      <c r="J2920">
        <f>'Approvvigionamento energia'!A2920+'Approvvigionamento energia'!B2920+'Approvvigionamento energia'!I2920</f>
        <v>2418.5766447305009</v>
      </c>
      <c r="K2920">
        <f>IF(MIN(LCOH!$C$18,J2920)&gt;=$P$48*LCOH!$C$18, MIN(LCOH!$C$18,J2920),0)</f>
        <v>1500</v>
      </c>
      <c r="L2920">
        <f t="shared" si="91"/>
        <v>918.5766447305009</v>
      </c>
      <c r="M2920">
        <f>K2920/LCOH!$C$18</f>
        <v>1</v>
      </c>
      <c r="N2920">
        <f>K2920/LCOH!$C$34</f>
        <v>28.901734104046245</v>
      </c>
    </row>
    <row r="2921" spans="1:14" x14ac:dyDescent="0.35">
      <c r="A2921">
        <f>'Profilo fotovoltaico'!B2923*LCOH!$C$20</f>
        <v>221</v>
      </c>
      <c r="B2921">
        <f>'Profilo eolico'!B2923*LCOH!$C$21</f>
        <v>222.5</v>
      </c>
      <c r="C2921">
        <f>$P$35*'Profilo fotovoltaico'!B2923</f>
        <v>1625.3692934644764</v>
      </c>
      <c r="D2921">
        <f>$Q$37*'Profilo eolico'!B2923</f>
        <v>1298.2062640290114</v>
      </c>
      <c r="E2921">
        <f>$P$39*'Profilo fotovoltaico'!B2923+'Approvvigionamento energia'!$Q$39*'Profilo eolico'!B2923</f>
        <v>1379.9970213878778</v>
      </c>
      <c r="F2921">
        <f>$P$41*'Profilo fotovoltaico'!B2923+'Approvvigionamento energia'!$Q$41*'Profilo eolico'!B2923</f>
        <v>1461.7877787467439</v>
      </c>
      <c r="G2921">
        <f>$P$43*'Profilo fotovoltaico'!B2923+'Approvvigionamento energia'!$Q$43*'Profilo eolico'!B2923</f>
        <v>1543.5785361056103</v>
      </c>
      <c r="H2921">
        <f t="shared" si="90"/>
        <v>1138.4335154826958</v>
      </c>
      <c r="I2921">
        <f>IF(LCOH!$C$28=Menu!$A$1,'Approvvigionamento energia'!C2921,0)+IF(LCOH!$C$28=Menu!$A$2,'Approvvigionamento energia'!D2921,0)+IF(LCOH!$C$28=Menu!$A$3,'Approvvigionamento energia'!E2921,0)+IF(LCOH!$C$28=Menu!$A$4,'Approvvigionamento energia'!F2921,0)+IF(LCOH!$C$28=Menu!$A$5,'Approvvigionamento energia'!G2921,0)+IF(LCOH!$C$28=Menu!$A$6,'Approvvigionamento energia'!H2921,0)</f>
        <v>1461.7877787467439</v>
      </c>
      <c r="J2921">
        <f>'Approvvigionamento energia'!A2921+'Approvvigionamento energia'!B2921+'Approvvigionamento energia'!I2921</f>
        <v>1905.2877787467439</v>
      </c>
      <c r="K2921">
        <f>IF(MIN(LCOH!$C$18,J2921)&gt;=$P$48*LCOH!$C$18, MIN(LCOH!$C$18,J2921),0)</f>
        <v>1500</v>
      </c>
      <c r="L2921">
        <f t="shared" si="91"/>
        <v>405.28777874674392</v>
      </c>
      <c r="M2921">
        <f>K2921/LCOH!$C$18</f>
        <v>1</v>
      </c>
      <c r="N2921">
        <f>K2921/LCOH!$C$34</f>
        <v>28.901734104046245</v>
      </c>
    </row>
    <row r="2922" spans="1:14" x14ac:dyDescent="0.35">
      <c r="A2922">
        <f>'Profilo fotovoltaico'!B2924*LCOH!$C$20</f>
        <v>115</v>
      </c>
      <c r="B2922">
        <f>'Profilo eolico'!B2924*LCOH!$C$21</f>
        <v>209.1</v>
      </c>
      <c r="C2922">
        <f>$P$35*'Profilo fotovoltaico'!B2924</f>
        <v>845.78040157653754</v>
      </c>
      <c r="D2922">
        <f>$Q$37*'Profilo eolico'!B2924</f>
        <v>1220.0221564425451</v>
      </c>
      <c r="E2922">
        <f>$P$39*'Profilo fotovoltaico'!B2924+'Approvvigionamento energia'!$Q$39*'Profilo eolico'!B2924</f>
        <v>1126.4617177260432</v>
      </c>
      <c r="F2922">
        <f>$P$41*'Profilo fotovoltaico'!B2924+'Approvvigionamento energia'!$Q$41*'Profilo eolico'!B2924</f>
        <v>1032.9012790095412</v>
      </c>
      <c r="G2922">
        <f>$P$43*'Profilo fotovoltaico'!B2924+'Approvvigionamento energia'!$Q$43*'Profilo eolico'!B2924</f>
        <v>939.34084029303949</v>
      </c>
      <c r="H2922">
        <f t="shared" si="90"/>
        <v>1138.4335154826958</v>
      </c>
      <c r="I2922">
        <f>IF(LCOH!$C$28=Menu!$A$1,'Approvvigionamento energia'!C2922,0)+IF(LCOH!$C$28=Menu!$A$2,'Approvvigionamento energia'!D2922,0)+IF(LCOH!$C$28=Menu!$A$3,'Approvvigionamento energia'!E2922,0)+IF(LCOH!$C$28=Menu!$A$4,'Approvvigionamento energia'!F2922,0)+IF(LCOH!$C$28=Menu!$A$5,'Approvvigionamento energia'!G2922,0)+IF(LCOH!$C$28=Menu!$A$6,'Approvvigionamento energia'!H2922,0)</f>
        <v>1032.9012790095412</v>
      </c>
      <c r="J2922">
        <f>'Approvvigionamento energia'!A2922+'Approvvigionamento energia'!B2922+'Approvvigionamento energia'!I2922</f>
        <v>1357.0012790095411</v>
      </c>
      <c r="K2922">
        <f>IF(MIN(LCOH!$C$18,J2922)&gt;=$P$48*LCOH!$C$18, MIN(LCOH!$C$18,J2922),0)</f>
        <v>1357.0012790095411</v>
      </c>
      <c r="L2922">
        <f t="shared" si="91"/>
        <v>0</v>
      </c>
      <c r="M2922">
        <f>K2922/LCOH!$C$18</f>
        <v>0.90466751933969403</v>
      </c>
      <c r="N2922">
        <f>K2922/LCOH!$C$34</f>
        <v>26.146460096522951</v>
      </c>
    </row>
    <row r="2923" spans="1:14" x14ac:dyDescent="0.35">
      <c r="A2923">
        <f>'Profilo fotovoltaico'!B2925*LCOH!$C$20</f>
        <v>27</v>
      </c>
      <c r="B2923">
        <f>'Profilo eolico'!B2925*LCOH!$C$21</f>
        <v>203.7</v>
      </c>
      <c r="C2923">
        <f>$P$35*'Profilo fotovoltaico'!B2925</f>
        <v>198.57452906579576</v>
      </c>
      <c r="D2923">
        <f>$Q$37*'Profilo eolico'!B2925</f>
        <v>1188.5151280121781</v>
      </c>
      <c r="E2923">
        <f>$P$39*'Profilo fotovoltaico'!B2925+'Approvvigionamento energia'!$Q$39*'Profilo eolico'!B2925</f>
        <v>941.02997827558238</v>
      </c>
      <c r="F2923">
        <f>$P$41*'Profilo fotovoltaico'!B2925+'Approvvigionamento energia'!$Q$41*'Profilo eolico'!B2925</f>
        <v>693.54482853898696</v>
      </c>
      <c r="G2923">
        <f>$P$43*'Profilo fotovoltaico'!B2925+'Approvvigionamento energia'!$Q$43*'Profilo eolico'!B2925</f>
        <v>446.05967880239132</v>
      </c>
      <c r="H2923">
        <f t="shared" si="90"/>
        <v>1138.4335154826958</v>
      </c>
      <c r="I2923">
        <f>IF(LCOH!$C$28=Menu!$A$1,'Approvvigionamento energia'!C2923,0)+IF(LCOH!$C$28=Menu!$A$2,'Approvvigionamento energia'!D2923,0)+IF(LCOH!$C$28=Menu!$A$3,'Approvvigionamento energia'!E2923,0)+IF(LCOH!$C$28=Menu!$A$4,'Approvvigionamento energia'!F2923,0)+IF(LCOH!$C$28=Menu!$A$5,'Approvvigionamento energia'!G2923,0)+IF(LCOH!$C$28=Menu!$A$6,'Approvvigionamento energia'!H2923,0)</f>
        <v>693.54482853898696</v>
      </c>
      <c r="J2923">
        <f>'Approvvigionamento energia'!A2923+'Approvvigionamento energia'!B2923+'Approvvigionamento energia'!I2923</f>
        <v>924.24482853898689</v>
      </c>
      <c r="K2923">
        <f>IF(MIN(LCOH!$C$18,J2923)&gt;=$P$48*LCOH!$C$18, MIN(LCOH!$C$18,J2923),0)</f>
        <v>924.24482853898689</v>
      </c>
      <c r="L2923">
        <f t="shared" si="91"/>
        <v>0</v>
      </c>
      <c r="M2923">
        <f>K2923/LCOH!$C$18</f>
        <v>0.61616321902599125</v>
      </c>
      <c r="N2923">
        <f>K2923/LCOH!$C$34</f>
        <v>17.808185520982406</v>
      </c>
    </row>
    <row r="2924" spans="1:14" x14ac:dyDescent="0.35">
      <c r="A2924">
        <f>'Profilo fotovoltaico'!B2926*LCOH!$C$20</f>
        <v>0</v>
      </c>
      <c r="B2924">
        <f>'Profilo eolico'!B2926*LCOH!$C$21</f>
        <v>201.1</v>
      </c>
      <c r="C2924">
        <f>$P$35*'Profilo fotovoltaico'!B2926</f>
        <v>0</v>
      </c>
      <c r="D2924">
        <f>$Q$37*'Profilo eolico'!B2926</f>
        <v>1173.3450772864458</v>
      </c>
      <c r="E2924">
        <f>$P$39*'Profilo fotovoltaico'!B2926+'Approvvigionamento energia'!$Q$39*'Profilo eolico'!B2926</f>
        <v>880.00880796483432</v>
      </c>
      <c r="F2924">
        <f>$P$41*'Profilo fotovoltaico'!B2926+'Approvvigionamento energia'!$Q$41*'Profilo eolico'!B2926</f>
        <v>586.67253864322288</v>
      </c>
      <c r="G2924">
        <f>$P$43*'Profilo fotovoltaico'!B2926+'Approvvigionamento energia'!$Q$43*'Profilo eolico'!B2926</f>
        <v>293.33626932161144</v>
      </c>
      <c r="H2924">
        <f t="shared" si="90"/>
        <v>1138.4335154826958</v>
      </c>
      <c r="I2924">
        <f>IF(LCOH!$C$28=Menu!$A$1,'Approvvigionamento energia'!C2924,0)+IF(LCOH!$C$28=Menu!$A$2,'Approvvigionamento energia'!D2924,0)+IF(LCOH!$C$28=Menu!$A$3,'Approvvigionamento energia'!E2924,0)+IF(LCOH!$C$28=Menu!$A$4,'Approvvigionamento energia'!F2924,0)+IF(LCOH!$C$28=Menu!$A$5,'Approvvigionamento energia'!G2924,0)+IF(LCOH!$C$28=Menu!$A$6,'Approvvigionamento energia'!H2924,0)</f>
        <v>586.67253864322288</v>
      </c>
      <c r="J2924">
        <f>'Approvvigionamento energia'!A2924+'Approvvigionamento energia'!B2924+'Approvvigionamento energia'!I2924</f>
        <v>787.7725386432229</v>
      </c>
      <c r="K2924">
        <f>IF(MIN(LCOH!$C$18,J2924)&gt;=$P$48*LCOH!$C$18, MIN(LCOH!$C$18,J2924),0)</f>
        <v>787.7725386432229</v>
      </c>
      <c r="L2924">
        <f t="shared" si="91"/>
        <v>0</v>
      </c>
      <c r="M2924">
        <f>K2924/LCOH!$C$18</f>
        <v>0.52518169242881529</v>
      </c>
      <c r="N2924">
        <f>K2924/LCOH!$C$34</f>
        <v>15.178661630890614</v>
      </c>
    </row>
    <row r="2925" spans="1:14" x14ac:dyDescent="0.35">
      <c r="A2925">
        <f>'Profilo fotovoltaico'!B2927*LCOH!$C$20</f>
        <v>0</v>
      </c>
      <c r="B2925">
        <f>'Profilo eolico'!B2927*LCOH!$C$21</f>
        <v>189.79999999999998</v>
      </c>
      <c r="C2925">
        <f>$P$35*'Profilo fotovoltaico'!B2927</f>
        <v>0</v>
      </c>
      <c r="D2925">
        <f>$Q$37*'Profilo eolico'!B2927</f>
        <v>1107.4137029784556</v>
      </c>
      <c r="E2925">
        <f>$P$39*'Profilo fotovoltaico'!B2927+'Approvvigionamento energia'!$Q$39*'Profilo eolico'!B2927</f>
        <v>830.56027723384159</v>
      </c>
      <c r="F2925">
        <f>$P$41*'Profilo fotovoltaico'!B2927+'Approvvigionamento energia'!$Q$41*'Profilo eolico'!B2927</f>
        <v>553.7068514892278</v>
      </c>
      <c r="G2925">
        <f>$P$43*'Profilo fotovoltaico'!B2927+'Approvvigionamento energia'!$Q$43*'Profilo eolico'!B2927</f>
        <v>276.8534257446139</v>
      </c>
      <c r="H2925">
        <f t="shared" si="90"/>
        <v>1138.4335154826958</v>
      </c>
      <c r="I2925">
        <f>IF(LCOH!$C$28=Menu!$A$1,'Approvvigionamento energia'!C2925,0)+IF(LCOH!$C$28=Menu!$A$2,'Approvvigionamento energia'!D2925,0)+IF(LCOH!$C$28=Menu!$A$3,'Approvvigionamento energia'!E2925,0)+IF(LCOH!$C$28=Menu!$A$4,'Approvvigionamento energia'!F2925,0)+IF(LCOH!$C$28=Menu!$A$5,'Approvvigionamento energia'!G2925,0)+IF(LCOH!$C$28=Menu!$A$6,'Approvvigionamento energia'!H2925,0)</f>
        <v>553.7068514892278</v>
      </c>
      <c r="J2925">
        <f>'Approvvigionamento energia'!A2925+'Approvvigionamento energia'!B2925+'Approvvigionamento energia'!I2925</f>
        <v>743.50685148922776</v>
      </c>
      <c r="K2925">
        <f>IF(MIN(LCOH!$C$18,J2925)&gt;=$P$48*LCOH!$C$18, MIN(LCOH!$C$18,J2925),0)</f>
        <v>743.50685148922776</v>
      </c>
      <c r="L2925">
        <f t="shared" si="91"/>
        <v>0</v>
      </c>
      <c r="M2925">
        <f>K2925/LCOH!$C$18</f>
        <v>0.49567123432615184</v>
      </c>
      <c r="N2925">
        <f>K2925/LCOH!$C$34</f>
        <v>14.325758217518839</v>
      </c>
    </row>
    <row r="2926" spans="1:14" x14ac:dyDescent="0.35">
      <c r="A2926">
        <f>'Profilo fotovoltaico'!B2928*LCOH!$C$20</f>
        <v>0</v>
      </c>
      <c r="B2926">
        <f>'Profilo eolico'!B2928*LCOH!$C$21</f>
        <v>182.2</v>
      </c>
      <c r="C2926">
        <f>$P$35*'Profilo fotovoltaico'!B2928</f>
        <v>0</v>
      </c>
      <c r="D2926">
        <f>$Q$37*'Profilo eolico'!B2928</f>
        <v>1063.0704777801614</v>
      </c>
      <c r="E2926">
        <f>$P$39*'Profilo fotovoltaico'!B2928+'Approvvigionamento energia'!$Q$39*'Profilo eolico'!B2928</f>
        <v>797.30285833512096</v>
      </c>
      <c r="F2926">
        <f>$P$41*'Profilo fotovoltaico'!B2928+'Approvvigionamento energia'!$Q$41*'Profilo eolico'!B2928</f>
        <v>531.53523889008068</v>
      </c>
      <c r="G2926">
        <f>$P$43*'Profilo fotovoltaico'!B2928+'Approvvigionamento energia'!$Q$43*'Profilo eolico'!B2928</f>
        <v>265.76761944504034</v>
      </c>
      <c r="H2926">
        <f t="shared" si="90"/>
        <v>1138.4335154826958</v>
      </c>
      <c r="I2926">
        <f>IF(LCOH!$C$28=Menu!$A$1,'Approvvigionamento energia'!C2926,0)+IF(LCOH!$C$28=Menu!$A$2,'Approvvigionamento energia'!D2926,0)+IF(LCOH!$C$28=Menu!$A$3,'Approvvigionamento energia'!E2926,0)+IF(LCOH!$C$28=Menu!$A$4,'Approvvigionamento energia'!F2926,0)+IF(LCOH!$C$28=Menu!$A$5,'Approvvigionamento energia'!G2926,0)+IF(LCOH!$C$28=Menu!$A$6,'Approvvigionamento energia'!H2926,0)</f>
        <v>531.53523889008068</v>
      </c>
      <c r="J2926">
        <f>'Approvvigionamento energia'!A2926+'Approvvigionamento energia'!B2926+'Approvvigionamento energia'!I2926</f>
        <v>713.73523889008061</v>
      </c>
      <c r="K2926">
        <f>IF(MIN(LCOH!$C$18,J2926)&gt;=$P$48*LCOH!$C$18, MIN(LCOH!$C$18,J2926),0)</f>
        <v>713.73523889008061</v>
      </c>
      <c r="L2926">
        <f t="shared" si="91"/>
        <v>0</v>
      </c>
      <c r="M2926">
        <f>K2926/LCOH!$C$18</f>
        <v>0.47582349259338708</v>
      </c>
      <c r="N2926">
        <f>K2926/LCOH!$C$34</f>
        <v>13.75212406339269</v>
      </c>
    </row>
    <row r="2927" spans="1:14" x14ac:dyDescent="0.35">
      <c r="A2927">
        <f>'Profilo fotovoltaico'!B2929*LCOH!$C$20</f>
        <v>0</v>
      </c>
      <c r="B2927">
        <f>'Profilo eolico'!B2929*LCOH!$C$21</f>
        <v>185.1</v>
      </c>
      <c r="C2927">
        <f>$P$35*'Profilo fotovoltaico'!B2929</f>
        <v>0</v>
      </c>
      <c r="D2927">
        <f>$Q$37*'Profilo eolico'!B2929</f>
        <v>1079.9909189742473</v>
      </c>
      <c r="E2927">
        <f>$P$39*'Profilo fotovoltaico'!B2929+'Approvvigionamento energia'!$Q$39*'Profilo eolico'!B2929</f>
        <v>809.9931892306854</v>
      </c>
      <c r="F2927">
        <f>$P$41*'Profilo fotovoltaico'!B2929+'Approvvigionamento energia'!$Q$41*'Profilo eolico'!B2929</f>
        <v>539.99545948712364</v>
      </c>
      <c r="G2927">
        <f>$P$43*'Profilo fotovoltaico'!B2929+'Approvvigionamento energia'!$Q$43*'Profilo eolico'!B2929</f>
        <v>269.99772974356182</v>
      </c>
      <c r="H2927">
        <f t="shared" si="90"/>
        <v>1138.4335154826958</v>
      </c>
      <c r="I2927">
        <f>IF(LCOH!$C$28=Menu!$A$1,'Approvvigionamento energia'!C2927,0)+IF(LCOH!$C$28=Menu!$A$2,'Approvvigionamento energia'!D2927,0)+IF(LCOH!$C$28=Menu!$A$3,'Approvvigionamento energia'!E2927,0)+IF(LCOH!$C$28=Menu!$A$4,'Approvvigionamento energia'!F2927,0)+IF(LCOH!$C$28=Menu!$A$5,'Approvvigionamento energia'!G2927,0)+IF(LCOH!$C$28=Menu!$A$6,'Approvvigionamento energia'!H2927,0)</f>
        <v>539.99545948712364</v>
      </c>
      <c r="J2927">
        <f>'Approvvigionamento energia'!A2927+'Approvvigionamento energia'!B2927+'Approvvigionamento energia'!I2927</f>
        <v>725.09545948712366</v>
      </c>
      <c r="K2927">
        <f>IF(MIN(LCOH!$C$18,J2927)&gt;=$P$48*LCOH!$C$18, MIN(LCOH!$C$18,J2927),0)</f>
        <v>725.09545948712366</v>
      </c>
      <c r="L2927">
        <f t="shared" si="91"/>
        <v>0</v>
      </c>
      <c r="M2927">
        <f>K2927/LCOH!$C$18</f>
        <v>0.48339697299141576</v>
      </c>
      <c r="N2927">
        <f>K2927/LCOH!$C$34</f>
        <v>13.971010780098721</v>
      </c>
    </row>
    <row r="2928" spans="1:14" x14ac:dyDescent="0.35">
      <c r="A2928">
        <f>'Profilo fotovoltaico'!B2930*LCOH!$C$20</f>
        <v>0</v>
      </c>
      <c r="B2928">
        <f>'Profilo eolico'!B2930*LCOH!$C$21</f>
        <v>191.89999999999998</v>
      </c>
      <c r="C2928">
        <f>$P$35*'Profilo fotovoltaico'!B2930</f>
        <v>0</v>
      </c>
      <c r="D2928">
        <f>$Q$37*'Profilo eolico'!B2930</f>
        <v>1119.6664362569315</v>
      </c>
      <c r="E2928">
        <f>$P$39*'Profilo fotovoltaico'!B2930+'Approvvigionamento energia'!$Q$39*'Profilo eolico'!B2930</f>
        <v>839.7498271926986</v>
      </c>
      <c r="F2928">
        <f>$P$41*'Profilo fotovoltaico'!B2930+'Approvvigionamento energia'!$Q$41*'Profilo eolico'!B2930</f>
        <v>559.83321812846577</v>
      </c>
      <c r="G2928">
        <f>$P$43*'Profilo fotovoltaico'!B2930+'Approvvigionamento energia'!$Q$43*'Profilo eolico'!B2930</f>
        <v>279.91660906423289</v>
      </c>
      <c r="H2928">
        <f t="shared" si="90"/>
        <v>1138.4335154826958</v>
      </c>
      <c r="I2928">
        <f>IF(LCOH!$C$28=Menu!$A$1,'Approvvigionamento energia'!C2928,0)+IF(LCOH!$C$28=Menu!$A$2,'Approvvigionamento energia'!D2928,0)+IF(LCOH!$C$28=Menu!$A$3,'Approvvigionamento energia'!E2928,0)+IF(LCOH!$C$28=Menu!$A$4,'Approvvigionamento energia'!F2928,0)+IF(LCOH!$C$28=Menu!$A$5,'Approvvigionamento energia'!G2928,0)+IF(LCOH!$C$28=Menu!$A$6,'Approvvigionamento energia'!H2928,0)</f>
        <v>559.83321812846577</v>
      </c>
      <c r="J2928">
        <f>'Approvvigionamento energia'!A2928+'Approvvigionamento energia'!B2928+'Approvvigionamento energia'!I2928</f>
        <v>751.73321812846575</v>
      </c>
      <c r="K2928">
        <f>IF(MIN(LCOH!$C$18,J2928)&gt;=$P$48*LCOH!$C$18, MIN(LCOH!$C$18,J2928),0)</f>
        <v>751.73321812846575</v>
      </c>
      <c r="L2928">
        <f t="shared" si="91"/>
        <v>0</v>
      </c>
      <c r="M2928">
        <f>K2928/LCOH!$C$18</f>
        <v>0.50115547875231048</v>
      </c>
      <c r="N2928">
        <f>K2928/LCOH!$C$34</f>
        <v>14.484262391685276</v>
      </c>
    </row>
    <row r="2929" spans="1:14" x14ac:dyDescent="0.35">
      <c r="A2929">
        <f>'Profilo fotovoltaico'!B2931*LCOH!$C$20</f>
        <v>0</v>
      </c>
      <c r="B2929">
        <f>'Profilo eolico'!B2931*LCOH!$C$21</f>
        <v>192.1</v>
      </c>
      <c r="C2929">
        <f>$P$35*'Profilo fotovoltaico'!B2931</f>
        <v>0</v>
      </c>
      <c r="D2929">
        <f>$Q$37*'Profilo eolico'!B2931</f>
        <v>1120.8333632358342</v>
      </c>
      <c r="E2929">
        <f>$P$39*'Profilo fotovoltaico'!B2931+'Approvvigionamento energia'!$Q$39*'Profilo eolico'!B2931</f>
        <v>840.62502242687549</v>
      </c>
      <c r="F2929">
        <f>$P$41*'Profilo fotovoltaico'!B2931+'Approvvigionamento energia'!$Q$41*'Profilo eolico'!B2931</f>
        <v>560.41668161791711</v>
      </c>
      <c r="G2929">
        <f>$P$43*'Profilo fotovoltaico'!B2931+'Approvvigionamento energia'!$Q$43*'Profilo eolico'!B2931</f>
        <v>280.20834080895855</v>
      </c>
      <c r="H2929">
        <f t="shared" si="90"/>
        <v>1138.4335154826958</v>
      </c>
      <c r="I2929">
        <f>IF(LCOH!$C$28=Menu!$A$1,'Approvvigionamento energia'!C2929,0)+IF(LCOH!$C$28=Menu!$A$2,'Approvvigionamento energia'!D2929,0)+IF(LCOH!$C$28=Menu!$A$3,'Approvvigionamento energia'!E2929,0)+IF(LCOH!$C$28=Menu!$A$4,'Approvvigionamento energia'!F2929,0)+IF(LCOH!$C$28=Menu!$A$5,'Approvvigionamento energia'!G2929,0)+IF(LCOH!$C$28=Menu!$A$6,'Approvvigionamento energia'!H2929,0)</f>
        <v>560.41668161791711</v>
      </c>
      <c r="J2929">
        <f>'Approvvigionamento energia'!A2929+'Approvvigionamento energia'!B2929+'Approvvigionamento energia'!I2929</f>
        <v>752.51668161791713</v>
      </c>
      <c r="K2929">
        <f>IF(MIN(LCOH!$C$18,J2929)&gt;=$P$48*LCOH!$C$18, MIN(LCOH!$C$18,J2929),0)</f>
        <v>752.51668161791713</v>
      </c>
      <c r="L2929">
        <f t="shared" si="91"/>
        <v>0</v>
      </c>
      <c r="M2929">
        <f>K2929/LCOH!$C$18</f>
        <v>0.50167778774527805</v>
      </c>
      <c r="N2929">
        <f>K2929/LCOH!$C$34</f>
        <v>14.499358027320175</v>
      </c>
    </row>
    <row r="2930" spans="1:14" x14ac:dyDescent="0.35">
      <c r="A2930">
        <f>'Profilo fotovoltaico'!B2932*LCOH!$C$20</f>
        <v>0</v>
      </c>
      <c r="B2930">
        <f>'Profilo eolico'!B2932*LCOH!$C$21</f>
        <v>187</v>
      </c>
      <c r="C2930">
        <f>$P$35*'Profilo fotovoltaico'!B2932</f>
        <v>0</v>
      </c>
      <c r="D2930">
        <f>$Q$37*'Profilo eolico'!B2932</f>
        <v>1091.0767252738208</v>
      </c>
      <c r="E2930">
        <f>$P$39*'Profilo fotovoltaico'!B2932+'Approvvigionamento energia'!$Q$39*'Profilo eolico'!B2932</f>
        <v>818.30754395536565</v>
      </c>
      <c r="F2930">
        <f>$P$41*'Profilo fotovoltaico'!B2932+'Approvvigionamento energia'!$Q$41*'Profilo eolico'!B2932</f>
        <v>545.53836263691039</v>
      </c>
      <c r="G2930">
        <f>$P$43*'Profilo fotovoltaico'!B2932+'Approvvigionamento energia'!$Q$43*'Profilo eolico'!B2932</f>
        <v>272.7691813184552</v>
      </c>
      <c r="H2930">
        <f t="shared" si="90"/>
        <v>1138.4335154826958</v>
      </c>
      <c r="I2930">
        <f>IF(LCOH!$C$28=Menu!$A$1,'Approvvigionamento energia'!C2930,0)+IF(LCOH!$C$28=Menu!$A$2,'Approvvigionamento energia'!D2930,0)+IF(LCOH!$C$28=Menu!$A$3,'Approvvigionamento energia'!E2930,0)+IF(LCOH!$C$28=Menu!$A$4,'Approvvigionamento energia'!F2930,0)+IF(LCOH!$C$28=Menu!$A$5,'Approvvigionamento energia'!G2930,0)+IF(LCOH!$C$28=Menu!$A$6,'Approvvigionamento energia'!H2930,0)</f>
        <v>545.53836263691039</v>
      </c>
      <c r="J2930">
        <f>'Approvvigionamento energia'!A2930+'Approvvigionamento energia'!B2930+'Approvvigionamento energia'!I2930</f>
        <v>732.53836263691039</v>
      </c>
      <c r="K2930">
        <f>IF(MIN(LCOH!$C$18,J2930)&gt;=$P$48*LCOH!$C$18, MIN(LCOH!$C$18,J2930),0)</f>
        <v>732.53836263691039</v>
      </c>
      <c r="L2930">
        <f t="shared" si="91"/>
        <v>0</v>
      </c>
      <c r="M2930">
        <f>K2930/LCOH!$C$18</f>
        <v>0.48835890842460694</v>
      </c>
      <c r="N2930">
        <f>K2930/LCOH!$C$34</f>
        <v>14.114419318630258</v>
      </c>
    </row>
    <row r="2931" spans="1:14" x14ac:dyDescent="0.35">
      <c r="A2931">
        <f>'Profilo fotovoltaico'!B2933*LCOH!$C$20</f>
        <v>0</v>
      </c>
      <c r="B2931">
        <f>'Profilo eolico'!B2933*LCOH!$C$21</f>
        <v>201.2</v>
      </c>
      <c r="C2931">
        <f>$P$35*'Profilo fotovoltaico'!B2933</f>
        <v>0</v>
      </c>
      <c r="D2931">
        <f>$Q$37*'Profilo eolico'!B2933</f>
        <v>1173.9285407758971</v>
      </c>
      <c r="E2931">
        <f>$P$39*'Profilo fotovoltaico'!B2933+'Approvvigionamento energia'!$Q$39*'Profilo eolico'!B2933</f>
        <v>880.4464055819227</v>
      </c>
      <c r="F2931">
        <f>$P$41*'Profilo fotovoltaico'!B2933+'Approvvigionamento energia'!$Q$41*'Profilo eolico'!B2933</f>
        <v>586.96427038794855</v>
      </c>
      <c r="G2931">
        <f>$P$43*'Profilo fotovoltaico'!B2933+'Approvvigionamento energia'!$Q$43*'Profilo eolico'!B2933</f>
        <v>293.48213519397427</v>
      </c>
      <c r="H2931">
        <f t="shared" si="90"/>
        <v>1138.4335154826958</v>
      </c>
      <c r="I2931">
        <f>IF(LCOH!$C$28=Menu!$A$1,'Approvvigionamento energia'!C2931,0)+IF(LCOH!$C$28=Menu!$A$2,'Approvvigionamento energia'!D2931,0)+IF(LCOH!$C$28=Menu!$A$3,'Approvvigionamento energia'!E2931,0)+IF(LCOH!$C$28=Menu!$A$4,'Approvvigionamento energia'!F2931,0)+IF(LCOH!$C$28=Menu!$A$5,'Approvvigionamento energia'!G2931,0)+IF(LCOH!$C$28=Menu!$A$6,'Approvvigionamento energia'!H2931,0)</f>
        <v>586.96427038794855</v>
      </c>
      <c r="J2931">
        <f>'Approvvigionamento energia'!A2931+'Approvvigionamento energia'!B2931+'Approvvigionamento energia'!I2931</f>
        <v>788.16427038794859</v>
      </c>
      <c r="K2931">
        <f>IF(MIN(LCOH!$C$18,J2931)&gt;=$P$48*LCOH!$C$18, MIN(LCOH!$C$18,J2931),0)</f>
        <v>788.16427038794859</v>
      </c>
      <c r="L2931">
        <f t="shared" si="91"/>
        <v>0</v>
      </c>
      <c r="M2931">
        <f>K2931/LCOH!$C$18</f>
        <v>0.52544284692529908</v>
      </c>
      <c r="N2931">
        <f>K2931/LCOH!$C$34</f>
        <v>15.186209448708066</v>
      </c>
    </row>
    <row r="2932" spans="1:14" x14ac:dyDescent="0.35">
      <c r="A2932">
        <f>'Profilo fotovoltaico'!B2934*LCOH!$C$20</f>
        <v>0</v>
      </c>
      <c r="B2932">
        <f>'Profilo eolico'!B2934*LCOH!$C$21</f>
        <v>218.70000000000002</v>
      </c>
      <c r="C2932">
        <f>$P$35*'Profilo fotovoltaico'!B2934</f>
        <v>0</v>
      </c>
      <c r="D2932">
        <f>$Q$37*'Profilo eolico'!B2934</f>
        <v>1276.0346514298642</v>
      </c>
      <c r="E2932">
        <f>$P$39*'Profilo fotovoltaico'!B2934+'Approvvigionamento energia'!$Q$39*'Profilo eolico'!B2934</f>
        <v>957.02598857239821</v>
      </c>
      <c r="F2932">
        <f>$P$41*'Profilo fotovoltaico'!B2934+'Approvvigionamento energia'!$Q$41*'Profilo eolico'!B2934</f>
        <v>638.0173257149321</v>
      </c>
      <c r="G2932">
        <f>$P$43*'Profilo fotovoltaico'!B2934+'Approvvigionamento energia'!$Q$43*'Profilo eolico'!B2934</f>
        <v>319.00866285746605</v>
      </c>
      <c r="H2932">
        <f t="shared" si="90"/>
        <v>1138.4335154826958</v>
      </c>
      <c r="I2932">
        <f>IF(LCOH!$C$28=Menu!$A$1,'Approvvigionamento energia'!C2932,0)+IF(LCOH!$C$28=Menu!$A$2,'Approvvigionamento energia'!D2932,0)+IF(LCOH!$C$28=Menu!$A$3,'Approvvigionamento energia'!E2932,0)+IF(LCOH!$C$28=Menu!$A$4,'Approvvigionamento energia'!F2932,0)+IF(LCOH!$C$28=Menu!$A$5,'Approvvigionamento energia'!G2932,0)+IF(LCOH!$C$28=Menu!$A$6,'Approvvigionamento energia'!H2932,0)</f>
        <v>638.0173257149321</v>
      </c>
      <c r="J2932">
        <f>'Approvvigionamento energia'!A2932+'Approvvigionamento energia'!B2932+'Approvvigionamento energia'!I2932</f>
        <v>856.71732571493214</v>
      </c>
      <c r="K2932">
        <f>IF(MIN(LCOH!$C$18,J2932)&gt;=$P$48*LCOH!$C$18, MIN(LCOH!$C$18,J2932),0)</f>
        <v>856.71732571493214</v>
      </c>
      <c r="L2932">
        <f t="shared" si="91"/>
        <v>0</v>
      </c>
      <c r="M2932">
        <f>K2932/LCOH!$C$18</f>
        <v>0.57114488380995476</v>
      </c>
      <c r="N2932">
        <f>K2932/LCOH!$C$34</f>
        <v>16.507077566761698</v>
      </c>
    </row>
    <row r="2933" spans="1:14" x14ac:dyDescent="0.35">
      <c r="A2933">
        <f>'Profilo fotovoltaico'!B2935*LCOH!$C$20</f>
        <v>0</v>
      </c>
      <c r="B2933">
        <f>'Profilo eolico'!B2935*LCOH!$C$21</f>
        <v>214</v>
      </c>
      <c r="C2933">
        <f>$P$35*'Profilo fotovoltaico'!B2935</f>
        <v>0</v>
      </c>
      <c r="D2933">
        <f>$Q$37*'Profilo eolico'!B2935</f>
        <v>1248.6118674256559</v>
      </c>
      <c r="E2933">
        <f>$P$39*'Profilo fotovoltaico'!B2935+'Approvvigionamento energia'!$Q$39*'Profilo eolico'!B2935</f>
        <v>936.45890056924191</v>
      </c>
      <c r="F2933">
        <f>$P$41*'Profilo fotovoltaico'!B2935+'Approvvigionamento energia'!$Q$41*'Profilo eolico'!B2935</f>
        <v>624.30593371282794</v>
      </c>
      <c r="G2933">
        <f>$P$43*'Profilo fotovoltaico'!B2935+'Approvvigionamento energia'!$Q$43*'Profilo eolico'!B2935</f>
        <v>312.15296685641397</v>
      </c>
      <c r="H2933">
        <f t="shared" si="90"/>
        <v>1138.4335154826958</v>
      </c>
      <c r="I2933">
        <f>IF(LCOH!$C$28=Menu!$A$1,'Approvvigionamento energia'!C2933,0)+IF(LCOH!$C$28=Menu!$A$2,'Approvvigionamento energia'!D2933,0)+IF(LCOH!$C$28=Menu!$A$3,'Approvvigionamento energia'!E2933,0)+IF(LCOH!$C$28=Menu!$A$4,'Approvvigionamento energia'!F2933,0)+IF(LCOH!$C$28=Menu!$A$5,'Approvvigionamento energia'!G2933,0)+IF(LCOH!$C$28=Menu!$A$6,'Approvvigionamento energia'!H2933,0)</f>
        <v>624.30593371282794</v>
      </c>
      <c r="J2933">
        <f>'Approvvigionamento energia'!A2933+'Approvvigionamento energia'!B2933+'Approvvigionamento energia'!I2933</f>
        <v>838.30593371282794</v>
      </c>
      <c r="K2933">
        <f>IF(MIN(LCOH!$C$18,J2933)&gt;=$P$48*LCOH!$C$18, MIN(LCOH!$C$18,J2933),0)</f>
        <v>838.30593371282794</v>
      </c>
      <c r="L2933">
        <f t="shared" si="91"/>
        <v>0</v>
      </c>
      <c r="M2933">
        <f>K2933/LCOH!$C$18</f>
        <v>0.55887062247521857</v>
      </c>
      <c r="N2933">
        <f>K2933/LCOH!$C$34</f>
        <v>16.152330129341578</v>
      </c>
    </row>
    <row r="2934" spans="1:14" x14ac:dyDescent="0.35">
      <c r="A2934">
        <f>'Profilo fotovoltaico'!B2936*LCOH!$C$20</f>
        <v>5</v>
      </c>
      <c r="B2934">
        <f>'Profilo eolico'!B2936*LCOH!$C$21</f>
        <v>196.8</v>
      </c>
      <c r="C2934">
        <f>$P$35*'Profilo fotovoltaico'!B2936</f>
        <v>36.773060938110326</v>
      </c>
      <c r="D2934">
        <f>$Q$37*'Profilo eolico'!B2936</f>
        <v>1148.2561472400425</v>
      </c>
      <c r="E2934">
        <f>$P$39*'Profilo fotovoltaico'!B2936+'Approvvigionamento energia'!$Q$39*'Profilo eolico'!B2936</f>
        <v>870.38537566455932</v>
      </c>
      <c r="F2934">
        <f>$P$41*'Profilo fotovoltaico'!B2936+'Approvvigionamento energia'!$Q$41*'Profilo eolico'!B2936</f>
        <v>592.51460408907644</v>
      </c>
      <c r="G2934">
        <f>$P$43*'Profilo fotovoltaico'!B2936+'Approvvigionamento energia'!$Q$43*'Profilo eolico'!B2936</f>
        <v>314.6438325135934</v>
      </c>
      <c r="H2934">
        <f t="shared" si="90"/>
        <v>1138.4335154826958</v>
      </c>
      <c r="I2934">
        <f>IF(LCOH!$C$28=Menu!$A$1,'Approvvigionamento energia'!C2934,0)+IF(LCOH!$C$28=Menu!$A$2,'Approvvigionamento energia'!D2934,0)+IF(LCOH!$C$28=Menu!$A$3,'Approvvigionamento energia'!E2934,0)+IF(LCOH!$C$28=Menu!$A$4,'Approvvigionamento energia'!F2934,0)+IF(LCOH!$C$28=Menu!$A$5,'Approvvigionamento energia'!G2934,0)+IF(LCOH!$C$28=Menu!$A$6,'Approvvigionamento energia'!H2934,0)</f>
        <v>592.51460408907644</v>
      </c>
      <c r="J2934">
        <f>'Approvvigionamento energia'!A2934+'Approvvigionamento energia'!B2934+'Approvvigionamento energia'!I2934</f>
        <v>794.31460408907651</v>
      </c>
      <c r="K2934">
        <f>IF(MIN(LCOH!$C$18,J2934)&gt;=$P$48*LCOH!$C$18, MIN(LCOH!$C$18,J2934),0)</f>
        <v>794.31460408907651</v>
      </c>
      <c r="L2934">
        <f t="shared" si="91"/>
        <v>0</v>
      </c>
      <c r="M2934">
        <f>K2934/LCOH!$C$18</f>
        <v>0.52954306939271767</v>
      </c>
      <c r="N2934">
        <f>K2934/LCOH!$C$34</f>
        <v>15.304712988228834</v>
      </c>
    </row>
    <row r="2935" spans="1:14" x14ac:dyDescent="0.35">
      <c r="A2935">
        <f>'Profilo fotovoltaico'!B2937*LCOH!$C$20</f>
        <v>55</v>
      </c>
      <c r="B2935">
        <f>'Profilo eolico'!B2937*LCOH!$C$21</f>
        <v>176.3</v>
      </c>
      <c r="C2935">
        <f>$P$35*'Profilo fotovoltaico'!B2937</f>
        <v>404.5036703192136</v>
      </c>
      <c r="D2935">
        <f>$Q$37*'Profilo eolico'!B2937</f>
        <v>1028.6461319025382</v>
      </c>
      <c r="E2935">
        <f>$P$39*'Profilo fotovoltaico'!B2937+'Approvvigionamento energia'!$Q$39*'Profilo eolico'!B2937</f>
        <v>872.61051650670697</v>
      </c>
      <c r="F2935">
        <f>$P$41*'Profilo fotovoltaico'!B2937+'Approvvigionamento energia'!$Q$41*'Profilo eolico'!B2937</f>
        <v>716.57490111087589</v>
      </c>
      <c r="G2935">
        <f>$P$43*'Profilo fotovoltaico'!B2937+'Approvvigionamento energia'!$Q$43*'Profilo eolico'!B2937</f>
        <v>560.5392857150448</v>
      </c>
      <c r="H2935">
        <f t="shared" si="90"/>
        <v>1138.4335154826958</v>
      </c>
      <c r="I2935">
        <f>IF(LCOH!$C$28=Menu!$A$1,'Approvvigionamento energia'!C2935,0)+IF(LCOH!$C$28=Menu!$A$2,'Approvvigionamento energia'!D2935,0)+IF(LCOH!$C$28=Menu!$A$3,'Approvvigionamento energia'!E2935,0)+IF(LCOH!$C$28=Menu!$A$4,'Approvvigionamento energia'!F2935,0)+IF(LCOH!$C$28=Menu!$A$5,'Approvvigionamento energia'!G2935,0)+IF(LCOH!$C$28=Menu!$A$6,'Approvvigionamento energia'!H2935,0)</f>
        <v>716.57490111087589</v>
      </c>
      <c r="J2935">
        <f>'Approvvigionamento energia'!A2935+'Approvvigionamento energia'!B2935+'Approvvigionamento energia'!I2935</f>
        <v>947.87490111087595</v>
      </c>
      <c r="K2935">
        <f>IF(MIN(LCOH!$C$18,J2935)&gt;=$P$48*LCOH!$C$18, MIN(LCOH!$C$18,J2935),0)</f>
        <v>947.87490111087595</v>
      </c>
      <c r="L2935">
        <f t="shared" si="91"/>
        <v>0</v>
      </c>
      <c r="M2935">
        <f>K2935/LCOH!$C$18</f>
        <v>0.63191660074058398</v>
      </c>
      <c r="N2935">
        <f>K2935/LCOH!$C$34</f>
        <v>18.26348557053711</v>
      </c>
    </row>
    <row r="2936" spans="1:14" x14ac:dyDescent="0.35">
      <c r="A2936">
        <f>'Profilo fotovoltaico'!B2938*LCOH!$C$20</f>
        <v>134</v>
      </c>
      <c r="B2936">
        <f>'Profilo eolico'!B2938*LCOH!$C$21</f>
        <v>190.8</v>
      </c>
      <c r="C2936">
        <f>$P$35*'Profilo fotovoltaico'!B2938</f>
        <v>985.5180331413568</v>
      </c>
      <c r="D2936">
        <f>$Q$37*'Profilo eolico'!B2938</f>
        <v>1113.248337872968</v>
      </c>
      <c r="E2936">
        <f>$P$39*'Profilo fotovoltaico'!B2938+'Approvvigionamento energia'!$Q$39*'Profilo eolico'!B2938</f>
        <v>1081.3157616900651</v>
      </c>
      <c r="F2936">
        <f>$P$41*'Profilo fotovoltaico'!B2938+'Approvvigionamento energia'!$Q$41*'Profilo eolico'!B2938</f>
        <v>1049.3831855071624</v>
      </c>
      <c r="G2936">
        <f>$P$43*'Profilo fotovoltaico'!B2938+'Approvvigionamento energia'!$Q$43*'Profilo eolico'!B2938</f>
        <v>1017.4506093242596</v>
      </c>
      <c r="H2936">
        <f t="shared" si="90"/>
        <v>1138.4335154826958</v>
      </c>
      <c r="I2936">
        <f>IF(LCOH!$C$28=Menu!$A$1,'Approvvigionamento energia'!C2936,0)+IF(LCOH!$C$28=Menu!$A$2,'Approvvigionamento energia'!D2936,0)+IF(LCOH!$C$28=Menu!$A$3,'Approvvigionamento energia'!E2936,0)+IF(LCOH!$C$28=Menu!$A$4,'Approvvigionamento energia'!F2936,0)+IF(LCOH!$C$28=Menu!$A$5,'Approvvigionamento energia'!G2936,0)+IF(LCOH!$C$28=Menu!$A$6,'Approvvigionamento energia'!H2936,0)</f>
        <v>1049.3831855071624</v>
      </c>
      <c r="J2936">
        <f>'Approvvigionamento energia'!A2936+'Approvvigionamento energia'!B2936+'Approvvigionamento energia'!I2936</f>
        <v>1374.1831855071623</v>
      </c>
      <c r="K2936">
        <f>IF(MIN(LCOH!$C$18,J2936)&gt;=$P$48*LCOH!$C$18, MIN(LCOH!$C$18,J2936),0)</f>
        <v>1374.1831855071623</v>
      </c>
      <c r="L2936">
        <f t="shared" si="91"/>
        <v>0</v>
      </c>
      <c r="M2936">
        <f>K2936/LCOH!$C$18</f>
        <v>0.91612212367144152</v>
      </c>
      <c r="N2936">
        <f>K2936/LCOH!$C$34</f>
        <v>26.477518025186171</v>
      </c>
    </row>
    <row r="2937" spans="1:14" x14ac:dyDescent="0.35">
      <c r="A2937">
        <f>'Profilo fotovoltaico'!B2939*LCOH!$C$20</f>
        <v>225</v>
      </c>
      <c r="B2937">
        <f>'Profilo eolico'!B2939*LCOH!$C$21</f>
        <v>204</v>
      </c>
      <c r="C2937">
        <f>$P$35*'Profilo fotovoltaico'!B2939</f>
        <v>1654.7877422149647</v>
      </c>
      <c r="D2937">
        <f>$Q$37*'Profilo eolico'!B2939</f>
        <v>1190.2655184805317</v>
      </c>
      <c r="E2937">
        <f>$P$39*'Profilo fotovoltaico'!B2939+'Approvvigionamento energia'!$Q$39*'Profilo eolico'!B2939</f>
        <v>1306.39607441414</v>
      </c>
      <c r="F2937">
        <f>$P$41*'Profilo fotovoltaico'!B2939+'Approvvigionamento energia'!$Q$41*'Profilo eolico'!B2939</f>
        <v>1422.5266303477483</v>
      </c>
      <c r="G2937">
        <f>$P$43*'Profilo fotovoltaico'!B2939+'Approvvigionamento energia'!$Q$43*'Profilo eolico'!B2939</f>
        <v>1538.6571862813564</v>
      </c>
      <c r="H2937">
        <f t="shared" si="90"/>
        <v>1138.4335154826958</v>
      </c>
      <c r="I2937">
        <f>IF(LCOH!$C$28=Menu!$A$1,'Approvvigionamento energia'!C2937,0)+IF(LCOH!$C$28=Menu!$A$2,'Approvvigionamento energia'!D2937,0)+IF(LCOH!$C$28=Menu!$A$3,'Approvvigionamento energia'!E2937,0)+IF(LCOH!$C$28=Menu!$A$4,'Approvvigionamento energia'!F2937,0)+IF(LCOH!$C$28=Menu!$A$5,'Approvvigionamento energia'!G2937,0)+IF(LCOH!$C$28=Menu!$A$6,'Approvvigionamento energia'!H2937,0)</f>
        <v>1422.5266303477483</v>
      </c>
      <c r="J2937">
        <f>'Approvvigionamento energia'!A2937+'Approvvigionamento energia'!B2937+'Approvvigionamento energia'!I2937</f>
        <v>1851.5266303477483</v>
      </c>
      <c r="K2937">
        <f>IF(MIN(LCOH!$C$18,J2937)&gt;=$P$48*LCOH!$C$18, MIN(LCOH!$C$18,J2937),0)</f>
        <v>1500</v>
      </c>
      <c r="L2937">
        <f t="shared" si="91"/>
        <v>351.52663034774832</v>
      </c>
      <c r="M2937">
        <f>K2937/LCOH!$C$18</f>
        <v>1</v>
      </c>
      <c r="N2937">
        <f>K2937/LCOH!$C$34</f>
        <v>28.901734104046245</v>
      </c>
    </row>
    <row r="2938" spans="1:14" x14ac:dyDescent="0.35">
      <c r="A2938">
        <f>'Profilo fotovoltaico'!B2940*LCOH!$C$20</f>
        <v>309</v>
      </c>
      <c r="B2938">
        <f>'Profilo eolico'!B2940*LCOH!$C$21</f>
        <v>224.3</v>
      </c>
      <c r="C2938">
        <f>$P$35*'Profilo fotovoltaico'!B2940</f>
        <v>2272.5751659752182</v>
      </c>
      <c r="D2938">
        <f>$Q$37*'Profilo eolico'!B2940</f>
        <v>1308.7086068391338</v>
      </c>
      <c r="E2938">
        <f>$P$39*'Profilo fotovoltaico'!B2940+'Approvvigionamento energia'!$Q$39*'Profilo eolico'!B2940</f>
        <v>1549.6752466231549</v>
      </c>
      <c r="F2938">
        <f>$P$41*'Profilo fotovoltaico'!B2940+'Approvvigionamento energia'!$Q$41*'Profilo eolico'!B2940</f>
        <v>1790.6418864071761</v>
      </c>
      <c r="G2938">
        <f>$P$43*'Profilo fotovoltaico'!B2940+'Approvvigionamento energia'!$Q$43*'Profilo eolico'!B2940</f>
        <v>2031.6085261911969</v>
      </c>
      <c r="H2938">
        <f t="shared" si="90"/>
        <v>1138.4335154826958</v>
      </c>
      <c r="I2938">
        <f>IF(LCOH!$C$28=Menu!$A$1,'Approvvigionamento energia'!C2938,0)+IF(LCOH!$C$28=Menu!$A$2,'Approvvigionamento energia'!D2938,0)+IF(LCOH!$C$28=Menu!$A$3,'Approvvigionamento energia'!E2938,0)+IF(LCOH!$C$28=Menu!$A$4,'Approvvigionamento energia'!F2938,0)+IF(LCOH!$C$28=Menu!$A$5,'Approvvigionamento energia'!G2938,0)+IF(LCOH!$C$28=Menu!$A$6,'Approvvigionamento energia'!H2938,0)</f>
        <v>1790.6418864071761</v>
      </c>
      <c r="J2938">
        <f>'Approvvigionamento energia'!A2938+'Approvvigionamento energia'!B2938+'Approvvigionamento energia'!I2938</f>
        <v>2323.9418864071758</v>
      </c>
      <c r="K2938">
        <f>IF(MIN(LCOH!$C$18,J2938)&gt;=$P$48*LCOH!$C$18, MIN(LCOH!$C$18,J2938),0)</f>
        <v>1500</v>
      </c>
      <c r="L2938">
        <f t="shared" si="91"/>
        <v>823.94188640717584</v>
      </c>
      <c r="M2938">
        <f>K2938/LCOH!$C$18</f>
        <v>1</v>
      </c>
      <c r="N2938">
        <f>K2938/LCOH!$C$34</f>
        <v>28.901734104046245</v>
      </c>
    </row>
    <row r="2939" spans="1:14" x14ac:dyDescent="0.35">
      <c r="A2939">
        <f>'Profilo fotovoltaico'!B2941*LCOH!$C$20</f>
        <v>377</v>
      </c>
      <c r="B2939">
        <f>'Profilo eolico'!B2941*LCOH!$C$21</f>
        <v>245.29999999999998</v>
      </c>
      <c r="C2939">
        <f>$P$35*'Profilo fotovoltaico'!B2941</f>
        <v>2772.6887947335185</v>
      </c>
      <c r="D2939">
        <f>$Q$37*'Profilo eolico'!B2941</f>
        <v>1431.2359396238944</v>
      </c>
      <c r="E2939">
        <f>$P$39*'Profilo fotovoltaico'!B2941+'Approvvigionamento energia'!$Q$39*'Profilo eolico'!B2941</f>
        <v>1766.5991534013006</v>
      </c>
      <c r="F2939">
        <f>$P$41*'Profilo fotovoltaico'!B2941+'Approvvigionamento energia'!$Q$41*'Profilo eolico'!B2941</f>
        <v>2101.9623671787067</v>
      </c>
      <c r="G2939">
        <f>$P$43*'Profilo fotovoltaico'!B2941+'Approvvigionamento energia'!$Q$43*'Profilo eolico'!B2941</f>
        <v>2437.3255809561124</v>
      </c>
      <c r="H2939">
        <f t="shared" si="90"/>
        <v>1138.4335154826958</v>
      </c>
      <c r="I2939">
        <f>IF(LCOH!$C$28=Menu!$A$1,'Approvvigionamento energia'!C2939,0)+IF(LCOH!$C$28=Menu!$A$2,'Approvvigionamento energia'!D2939,0)+IF(LCOH!$C$28=Menu!$A$3,'Approvvigionamento energia'!E2939,0)+IF(LCOH!$C$28=Menu!$A$4,'Approvvigionamento energia'!F2939,0)+IF(LCOH!$C$28=Menu!$A$5,'Approvvigionamento energia'!G2939,0)+IF(LCOH!$C$28=Menu!$A$6,'Approvvigionamento energia'!H2939,0)</f>
        <v>2101.9623671787067</v>
      </c>
      <c r="J2939">
        <f>'Approvvigionamento energia'!A2939+'Approvvigionamento energia'!B2939+'Approvvigionamento energia'!I2939</f>
        <v>2724.2623671787069</v>
      </c>
      <c r="K2939">
        <f>IF(MIN(LCOH!$C$18,J2939)&gt;=$P$48*LCOH!$C$18, MIN(LCOH!$C$18,J2939),0)</f>
        <v>1500</v>
      </c>
      <c r="L2939">
        <f t="shared" si="91"/>
        <v>1224.2623671787069</v>
      </c>
      <c r="M2939">
        <f>K2939/LCOH!$C$18</f>
        <v>1</v>
      </c>
      <c r="N2939">
        <f>K2939/LCOH!$C$34</f>
        <v>28.901734104046245</v>
      </c>
    </row>
    <row r="2940" spans="1:14" x14ac:dyDescent="0.35">
      <c r="A2940">
        <f>'Profilo fotovoltaico'!B2942*LCOH!$C$20</f>
        <v>424</v>
      </c>
      <c r="B2940">
        <f>'Profilo eolico'!B2942*LCOH!$C$21</f>
        <v>273.3</v>
      </c>
      <c r="C2940">
        <f>$P$35*'Profilo fotovoltaico'!B2942</f>
        <v>3118.3555675517555</v>
      </c>
      <c r="D2940">
        <f>$Q$37*'Profilo eolico'!B2942</f>
        <v>1594.6057166702419</v>
      </c>
      <c r="E2940">
        <f>$P$39*'Profilo fotovoltaico'!B2942+'Approvvigionamento energia'!$Q$39*'Profilo eolico'!B2942</f>
        <v>1975.5431793906203</v>
      </c>
      <c r="F2940">
        <f>$P$41*'Profilo fotovoltaico'!B2942+'Approvvigionamento energia'!$Q$41*'Profilo eolico'!B2942</f>
        <v>2356.4806421109988</v>
      </c>
      <c r="G2940">
        <f>$P$43*'Profilo fotovoltaico'!B2942+'Approvvigionamento energia'!$Q$43*'Profilo eolico'!B2942</f>
        <v>2737.4181048313771</v>
      </c>
      <c r="H2940">
        <f t="shared" si="90"/>
        <v>1138.4335154826958</v>
      </c>
      <c r="I2940">
        <f>IF(LCOH!$C$28=Menu!$A$1,'Approvvigionamento energia'!C2940,0)+IF(LCOH!$C$28=Menu!$A$2,'Approvvigionamento energia'!D2940,0)+IF(LCOH!$C$28=Menu!$A$3,'Approvvigionamento energia'!E2940,0)+IF(LCOH!$C$28=Menu!$A$4,'Approvvigionamento energia'!F2940,0)+IF(LCOH!$C$28=Menu!$A$5,'Approvvigionamento energia'!G2940,0)+IF(LCOH!$C$28=Menu!$A$6,'Approvvigionamento energia'!H2940,0)</f>
        <v>2356.4806421109988</v>
      </c>
      <c r="J2940">
        <f>'Approvvigionamento energia'!A2940+'Approvvigionamento energia'!B2940+'Approvvigionamento energia'!I2940</f>
        <v>3053.780642110999</v>
      </c>
      <c r="K2940">
        <f>IF(MIN(LCOH!$C$18,J2940)&gt;=$P$48*LCOH!$C$18, MIN(LCOH!$C$18,J2940),0)</f>
        <v>1500</v>
      </c>
      <c r="L2940">
        <f t="shared" si="91"/>
        <v>1553.780642110999</v>
      </c>
      <c r="M2940">
        <f>K2940/LCOH!$C$18</f>
        <v>1</v>
      </c>
      <c r="N2940">
        <f>K2940/LCOH!$C$34</f>
        <v>28.901734104046245</v>
      </c>
    </row>
    <row r="2941" spans="1:14" x14ac:dyDescent="0.35">
      <c r="A2941">
        <f>'Profilo fotovoltaico'!B2943*LCOH!$C$20</f>
        <v>432</v>
      </c>
      <c r="B2941">
        <f>'Profilo eolico'!B2943*LCOH!$C$21</f>
        <v>305.3</v>
      </c>
      <c r="C2941">
        <f>$P$35*'Profilo fotovoltaico'!B2943</f>
        <v>3177.1924650527321</v>
      </c>
      <c r="D2941">
        <f>$Q$37*'Profilo eolico'!B2943</f>
        <v>1781.3140332946391</v>
      </c>
      <c r="E2941">
        <f>$P$39*'Profilo fotovoltaico'!B2943+'Approvvigionamento energia'!$Q$39*'Profilo eolico'!B2943</f>
        <v>2130.2836412341621</v>
      </c>
      <c r="F2941">
        <f>$P$41*'Profilo fotovoltaico'!B2943+'Approvvigionamento energia'!$Q$41*'Profilo eolico'!B2943</f>
        <v>2479.2532491736856</v>
      </c>
      <c r="G2941">
        <f>$P$43*'Profilo fotovoltaico'!B2943+'Approvvigionamento energia'!$Q$43*'Profilo eolico'!B2943</f>
        <v>2828.2228571132086</v>
      </c>
      <c r="H2941">
        <f t="shared" si="90"/>
        <v>1138.4335154826958</v>
      </c>
      <c r="I2941">
        <f>IF(LCOH!$C$28=Menu!$A$1,'Approvvigionamento energia'!C2941,0)+IF(LCOH!$C$28=Menu!$A$2,'Approvvigionamento energia'!D2941,0)+IF(LCOH!$C$28=Menu!$A$3,'Approvvigionamento energia'!E2941,0)+IF(LCOH!$C$28=Menu!$A$4,'Approvvigionamento energia'!F2941,0)+IF(LCOH!$C$28=Menu!$A$5,'Approvvigionamento energia'!G2941,0)+IF(LCOH!$C$28=Menu!$A$6,'Approvvigionamento energia'!H2941,0)</f>
        <v>2479.2532491736856</v>
      </c>
      <c r="J2941">
        <f>'Approvvigionamento energia'!A2941+'Approvvigionamento energia'!B2941+'Approvvigionamento energia'!I2941</f>
        <v>3216.5532491736858</v>
      </c>
      <c r="K2941">
        <f>IF(MIN(LCOH!$C$18,J2941)&gt;=$P$48*LCOH!$C$18, MIN(LCOH!$C$18,J2941),0)</f>
        <v>1500</v>
      </c>
      <c r="L2941">
        <f t="shared" si="91"/>
        <v>1716.5532491736858</v>
      </c>
      <c r="M2941">
        <f>K2941/LCOH!$C$18</f>
        <v>1</v>
      </c>
      <c r="N2941">
        <f>K2941/LCOH!$C$34</f>
        <v>28.901734104046245</v>
      </c>
    </row>
    <row r="2942" spans="1:14" x14ac:dyDescent="0.35">
      <c r="A2942">
        <f>'Profilo fotovoltaico'!B2944*LCOH!$C$20</f>
        <v>406</v>
      </c>
      <c r="B2942">
        <f>'Profilo eolico'!B2944*LCOH!$C$21</f>
        <v>334</v>
      </c>
      <c r="C2942">
        <f>$P$35*'Profilo fotovoltaico'!B2944</f>
        <v>2985.9725481745586</v>
      </c>
      <c r="D2942">
        <f>$Q$37*'Profilo eolico'!B2944</f>
        <v>1948.7680547671453</v>
      </c>
      <c r="E2942">
        <f>$P$39*'Profilo fotovoltaico'!B2944+'Approvvigionamento energia'!$Q$39*'Profilo eolico'!B2944</f>
        <v>2208.0691781189985</v>
      </c>
      <c r="F2942">
        <f>$P$41*'Profilo fotovoltaico'!B2944+'Approvvigionamento energia'!$Q$41*'Profilo eolico'!B2944</f>
        <v>2467.3703014708517</v>
      </c>
      <c r="G2942">
        <f>$P$43*'Profilo fotovoltaico'!B2944+'Approvvigionamento energia'!$Q$43*'Profilo eolico'!B2944</f>
        <v>2726.6714248227054</v>
      </c>
      <c r="H2942">
        <f t="shared" si="90"/>
        <v>1138.4335154826958</v>
      </c>
      <c r="I2942">
        <f>IF(LCOH!$C$28=Menu!$A$1,'Approvvigionamento energia'!C2942,0)+IF(LCOH!$C$28=Menu!$A$2,'Approvvigionamento energia'!D2942,0)+IF(LCOH!$C$28=Menu!$A$3,'Approvvigionamento energia'!E2942,0)+IF(LCOH!$C$28=Menu!$A$4,'Approvvigionamento energia'!F2942,0)+IF(LCOH!$C$28=Menu!$A$5,'Approvvigionamento energia'!G2942,0)+IF(LCOH!$C$28=Menu!$A$6,'Approvvigionamento energia'!H2942,0)</f>
        <v>2467.3703014708517</v>
      </c>
      <c r="J2942">
        <f>'Approvvigionamento energia'!A2942+'Approvvigionamento energia'!B2942+'Approvvigionamento energia'!I2942</f>
        <v>3207.3703014708517</v>
      </c>
      <c r="K2942">
        <f>IF(MIN(LCOH!$C$18,J2942)&gt;=$P$48*LCOH!$C$18, MIN(LCOH!$C$18,J2942),0)</f>
        <v>1500</v>
      </c>
      <c r="L2942">
        <f t="shared" si="91"/>
        <v>1707.3703014708517</v>
      </c>
      <c r="M2942">
        <f>K2942/LCOH!$C$18</f>
        <v>1</v>
      </c>
      <c r="N2942">
        <f>K2942/LCOH!$C$34</f>
        <v>28.901734104046245</v>
      </c>
    </row>
    <row r="2943" spans="1:14" x14ac:dyDescent="0.35">
      <c r="A2943">
        <f>'Profilo fotovoltaico'!B2945*LCOH!$C$20</f>
        <v>356</v>
      </c>
      <c r="B2943">
        <f>'Profilo eolico'!B2945*LCOH!$C$21</f>
        <v>370.8</v>
      </c>
      <c r="C2943">
        <f>$P$35*'Profilo fotovoltaico'!B2945</f>
        <v>2618.2419387934551</v>
      </c>
      <c r="D2943">
        <f>$Q$37*'Profilo eolico'!B2945</f>
        <v>2163.4826188852021</v>
      </c>
      <c r="E2943">
        <f>$P$39*'Profilo fotovoltaico'!B2945+'Approvvigionamento energia'!$Q$39*'Profilo eolico'!B2945</f>
        <v>2277.1724488622654</v>
      </c>
      <c r="F2943">
        <f>$P$41*'Profilo fotovoltaico'!B2945+'Approvvigionamento energia'!$Q$41*'Profilo eolico'!B2945</f>
        <v>2390.8622788393286</v>
      </c>
      <c r="G2943">
        <f>$P$43*'Profilo fotovoltaico'!B2945+'Approvvigionamento energia'!$Q$43*'Profilo eolico'!B2945</f>
        <v>2504.5521088163919</v>
      </c>
      <c r="H2943">
        <f t="shared" si="90"/>
        <v>1138.4335154826958</v>
      </c>
      <c r="I2943">
        <f>IF(LCOH!$C$28=Menu!$A$1,'Approvvigionamento energia'!C2943,0)+IF(LCOH!$C$28=Menu!$A$2,'Approvvigionamento energia'!D2943,0)+IF(LCOH!$C$28=Menu!$A$3,'Approvvigionamento energia'!E2943,0)+IF(LCOH!$C$28=Menu!$A$4,'Approvvigionamento energia'!F2943,0)+IF(LCOH!$C$28=Menu!$A$5,'Approvvigionamento energia'!G2943,0)+IF(LCOH!$C$28=Menu!$A$6,'Approvvigionamento energia'!H2943,0)</f>
        <v>2390.8622788393286</v>
      </c>
      <c r="J2943">
        <f>'Approvvigionamento energia'!A2943+'Approvvigionamento energia'!B2943+'Approvvigionamento energia'!I2943</f>
        <v>3117.6622788393288</v>
      </c>
      <c r="K2943">
        <f>IF(MIN(LCOH!$C$18,J2943)&gt;=$P$48*LCOH!$C$18, MIN(LCOH!$C$18,J2943),0)</f>
        <v>1500</v>
      </c>
      <c r="L2943">
        <f t="shared" si="91"/>
        <v>1617.6622788393288</v>
      </c>
      <c r="M2943">
        <f>K2943/LCOH!$C$18</f>
        <v>1</v>
      </c>
      <c r="N2943">
        <f>K2943/LCOH!$C$34</f>
        <v>28.901734104046245</v>
      </c>
    </row>
    <row r="2944" spans="1:14" x14ac:dyDescent="0.35">
      <c r="A2944">
        <f>'Profilo fotovoltaico'!B2946*LCOH!$C$20</f>
        <v>281</v>
      </c>
      <c r="B2944">
        <f>'Profilo eolico'!B2946*LCOH!$C$21</f>
        <v>404.6</v>
      </c>
      <c r="C2944">
        <f>$P$35*'Profilo fotovoltaico'!B2946</f>
        <v>2066.6460247218006</v>
      </c>
      <c r="D2944">
        <f>$Q$37*'Profilo eolico'!B2946</f>
        <v>2360.6932783197217</v>
      </c>
      <c r="E2944">
        <f>$P$39*'Profilo fotovoltaico'!B2946+'Approvvigionamento energia'!$Q$39*'Profilo eolico'!B2946</f>
        <v>2287.1814649202411</v>
      </c>
      <c r="F2944">
        <f>$P$41*'Profilo fotovoltaico'!B2946+'Approvvigionamento energia'!$Q$41*'Profilo eolico'!B2946</f>
        <v>2213.6696515207614</v>
      </c>
      <c r="G2944">
        <f>$P$43*'Profilo fotovoltaico'!B2946+'Approvvigionamento energia'!$Q$43*'Profilo eolico'!B2946</f>
        <v>2140.1578381212807</v>
      </c>
      <c r="H2944">
        <f t="shared" si="90"/>
        <v>1138.4335154826958</v>
      </c>
      <c r="I2944">
        <f>IF(LCOH!$C$28=Menu!$A$1,'Approvvigionamento energia'!C2944,0)+IF(LCOH!$C$28=Menu!$A$2,'Approvvigionamento energia'!D2944,0)+IF(LCOH!$C$28=Menu!$A$3,'Approvvigionamento energia'!E2944,0)+IF(LCOH!$C$28=Menu!$A$4,'Approvvigionamento energia'!F2944,0)+IF(LCOH!$C$28=Menu!$A$5,'Approvvigionamento energia'!G2944,0)+IF(LCOH!$C$28=Menu!$A$6,'Approvvigionamento energia'!H2944,0)</f>
        <v>2213.6696515207614</v>
      </c>
      <c r="J2944">
        <f>'Approvvigionamento energia'!A2944+'Approvvigionamento energia'!B2944+'Approvvigionamento energia'!I2944</f>
        <v>2899.2696515207613</v>
      </c>
      <c r="K2944">
        <f>IF(MIN(LCOH!$C$18,J2944)&gt;=$P$48*LCOH!$C$18, MIN(LCOH!$C$18,J2944),0)</f>
        <v>1500</v>
      </c>
      <c r="L2944">
        <f t="shared" si="91"/>
        <v>1399.2696515207613</v>
      </c>
      <c r="M2944">
        <f>K2944/LCOH!$C$18</f>
        <v>1</v>
      </c>
      <c r="N2944">
        <f>K2944/LCOH!$C$34</f>
        <v>28.901734104046245</v>
      </c>
    </row>
    <row r="2945" spans="1:14" x14ac:dyDescent="0.35">
      <c r="A2945">
        <f>'Profilo fotovoltaico'!B2947*LCOH!$C$20</f>
        <v>204</v>
      </c>
      <c r="B2945">
        <f>'Profilo eolico'!B2947*LCOH!$C$21</f>
        <v>398.9</v>
      </c>
      <c r="C2945">
        <f>$P$35*'Profilo fotovoltaico'!B2947</f>
        <v>1500.3408862749011</v>
      </c>
      <c r="D2945">
        <f>$Q$37*'Profilo eolico'!B2947</f>
        <v>2327.4358594210007</v>
      </c>
      <c r="E2945">
        <f>$P$39*'Profilo fotovoltaico'!B2947+'Approvvigionamento energia'!$Q$39*'Profilo eolico'!B2947</f>
        <v>2120.6621161344756</v>
      </c>
      <c r="F2945">
        <f>$P$41*'Profilo fotovoltaico'!B2947+'Approvvigionamento energia'!$Q$41*'Profilo eolico'!B2947</f>
        <v>1913.8883728479509</v>
      </c>
      <c r="G2945">
        <f>$P$43*'Profilo fotovoltaico'!B2947+'Approvvigionamento energia'!$Q$43*'Profilo eolico'!B2947</f>
        <v>1707.114629561426</v>
      </c>
      <c r="H2945">
        <f t="shared" si="90"/>
        <v>1138.4335154826958</v>
      </c>
      <c r="I2945">
        <f>IF(LCOH!$C$28=Menu!$A$1,'Approvvigionamento energia'!C2945,0)+IF(LCOH!$C$28=Menu!$A$2,'Approvvigionamento energia'!D2945,0)+IF(LCOH!$C$28=Menu!$A$3,'Approvvigionamento energia'!E2945,0)+IF(LCOH!$C$28=Menu!$A$4,'Approvvigionamento energia'!F2945,0)+IF(LCOH!$C$28=Menu!$A$5,'Approvvigionamento energia'!G2945,0)+IF(LCOH!$C$28=Menu!$A$6,'Approvvigionamento energia'!H2945,0)</f>
        <v>1913.8883728479509</v>
      </c>
      <c r="J2945">
        <f>'Approvvigionamento energia'!A2945+'Approvvigionamento energia'!B2945+'Approvvigionamento energia'!I2945</f>
        <v>2516.788372847951</v>
      </c>
      <c r="K2945">
        <f>IF(MIN(LCOH!$C$18,J2945)&gt;=$P$48*LCOH!$C$18, MIN(LCOH!$C$18,J2945),0)</f>
        <v>1500</v>
      </c>
      <c r="L2945">
        <f t="shared" si="91"/>
        <v>1016.788372847951</v>
      </c>
      <c r="M2945">
        <f>K2945/LCOH!$C$18</f>
        <v>1</v>
      </c>
      <c r="N2945">
        <f>K2945/LCOH!$C$34</f>
        <v>28.901734104046245</v>
      </c>
    </row>
    <row r="2946" spans="1:14" x14ac:dyDescent="0.35">
      <c r="A2946">
        <f>'Profilo fotovoltaico'!B2948*LCOH!$C$20</f>
        <v>115</v>
      </c>
      <c r="B2946">
        <f>'Profilo eolico'!B2948*LCOH!$C$21</f>
        <v>359.4</v>
      </c>
      <c r="C2946">
        <f>$P$35*'Profilo fotovoltaico'!B2948</f>
        <v>845.78040157653754</v>
      </c>
      <c r="D2946">
        <f>$Q$37*'Profilo eolico'!B2948</f>
        <v>2096.9677810877606</v>
      </c>
      <c r="E2946">
        <f>$P$39*'Profilo fotovoltaico'!B2948+'Approvvigionamento energia'!$Q$39*'Profilo eolico'!B2948</f>
        <v>1784.1709362099548</v>
      </c>
      <c r="F2946">
        <f>$P$41*'Profilo fotovoltaico'!B2948+'Approvvigionamento energia'!$Q$41*'Profilo eolico'!B2948</f>
        <v>1471.374091332149</v>
      </c>
      <c r="G2946">
        <f>$P$43*'Profilo fotovoltaico'!B2948+'Approvvigionamento energia'!$Q$43*'Profilo eolico'!B2948</f>
        <v>1158.5772464543434</v>
      </c>
      <c r="H2946">
        <f t="shared" ref="H2946:H3009" si="92">$P$45</f>
        <v>1138.4335154826958</v>
      </c>
      <c r="I2946">
        <f>IF(LCOH!$C$28=Menu!$A$1,'Approvvigionamento energia'!C2946,0)+IF(LCOH!$C$28=Menu!$A$2,'Approvvigionamento energia'!D2946,0)+IF(LCOH!$C$28=Menu!$A$3,'Approvvigionamento energia'!E2946,0)+IF(LCOH!$C$28=Menu!$A$4,'Approvvigionamento energia'!F2946,0)+IF(LCOH!$C$28=Menu!$A$5,'Approvvigionamento energia'!G2946,0)+IF(LCOH!$C$28=Menu!$A$6,'Approvvigionamento energia'!H2946,0)</f>
        <v>1471.374091332149</v>
      </c>
      <c r="J2946">
        <f>'Approvvigionamento energia'!A2946+'Approvvigionamento energia'!B2946+'Approvvigionamento energia'!I2946</f>
        <v>1945.7740913321491</v>
      </c>
      <c r="K2946">
        <f>IF(MIN(LCOH!$C$18,J2946)&gt;=$P$48*LCOH!$C$18, MIN(LCOH!$C$18,J2946),0)</f>
        <v>1500</v>
      </c>
      <c r="L2946">
        <f t="shared" si="91"/>
        <v>445.77409133214906</v>
      </c>
      <c r="M2946">
        <f>K2946/LCOH!$C$18</f>
        <v>1</v>
      </c>
      <c r="N2946">
        <f>K2946/LCOH!$C$34</f>
        <v>28.901734104046245</v>
      </c>
    </row>
    <row r="2947" spans="1:14" x14ac:dyDescent="0.35">
      <c r="A2947">
        <f>'Profilo fotovoltaico'!B2949*LCOH!$C$20</f>
        <v>34</v>
      </c>
      <c r="B2947">
        <f>'Profilo eolico'!B2949*LCOH!$C$21</f>
        <v>306.8</v>
      </c>
      <c r="C2947">
        <f>$P$35*'Profilo fotovoltaico'!B2949</f>
        <v>250.05681437915024</v>
      </c>
      <c r="D2947">
        <f>$Q$37*'Profilo eolico'!B2949</f>
        <v>1790.0659856364077</v>
      </c>
      <c r="E2947">
        <f>$P$39*'Profilo fotovoltaico'!B2949+'Approvvigionamento energia'!$Q$39*'Profilo eolico'!B2949</f>
        <v>1405.0636928220933</v>
      </c>
      <c r="F2947">
        <f>$P$41*'Profilo fotovoltaico'!B2949+'Approvvigionamento energia'!$Q$41*'Profilo eolico'!B2949</f>
        <v>1020.061400007779</v>
      </c>
      <c r="G2947">
        <f>$P$43*'Profilo fotovoltaico'!B2949+'Approvvigionamento energia'!$Q$43*'Profilo eolico'!B2949</f>
        <v>635.05910719346457</v>
      </c>
      <c r="H2947">
        <f t="shared" si="92"/>
        <v>1138.4335154826958</v>
      </c>
      <c r="I2947">
        <f>IF(LCOH!$C$28=Menu!$A$1,'Approvvigionamento energia'!C2947,0)+IF(LCOH!$C$28=Menu!$A$2,'Approvvigionamento energia'!D2947,0)+IF(LCOH!$C$28=Menu!$A$3,'Approvvigionamento energia'!E2947,0)+IF(LCOH!$C$28=Menu!$A$4,'Approvvigionamento energia'!F2947,0)+IF(LCOH!$C$28=Menu!$A$5,'Approvvigionamento energia'!G2947,0)+IF(LCOH!$C$28=Menu!$A$6,'Approvvigionamento energia'!H2947,0)</f>
        <v>1020.061400007779</v>
      </c>
      <c r="J2947">
        <f>'Approvvigionamento energia'!A2947+'Approvvigionamento energia'!B2947+'Approvvigionamento energia'!I2947</f>
        <v>1360.8614000077789</v>
      </c>
      <c r="K2947">
        <f>IF(MIN(LCOH!$C$18,J2947)&gt;=$P$48*LCOH!$C$18, MIN(LCOH!$C$18,J2947),0)</f>
        <v>1360.8614000077789</v>
      </c>
      <c r="L2947">
        <f t="shared" ref="L2947:L3010" si="93">J2947-K2947</f>
        <v>0</v>
      </c>
      <c r="M2947">
        <f>K2947/LCOH!$C$18</f>
        <v>0.9072409333385193</v>
      </c>
      <c r="N2947">
        <f>K2947/LCOH!$C$34</f>
        <v>26.220836223656626</v>
      </c>
    </row>
    <row r="2948" spans="1:14" x14ac:dyDescent="0.35">
      <c r="A2948">
        <f>'Profilo fotovoltaico'!B2950*LCOH!$C$20</f>
        <v>0</v>
      </c>
      <c r="B2948">
        <f>'Profilo eolico'!B2950*LCOH!$C$21</f>
        <v>280.10000000000002</v>
      </c>
      <c r="C2948">
        <f>$P$35*'Profilo fotovoltaico'!B2950</f>
        <v>0</v>
      </c>
      <c r="D2948">
        <f>$Q$37*'Profilo eolico'!B2950</f>
        <v>1634.2812339529264</v>
      </c>
      <c r="E2948">
        <f>$P$39*'Profilo fotovoltaico'!B2950+'Approvvigionamento energia'!$Q$39*'Profilo eolico'!B2950</f>
        <v>1225.7109254646948</v>
      </c>
      <c r="F2948">
        <f>$P$41*'Profilo fotovoltaico'!B2950+'Approvvigionamento energia'!$Q$41*'Profilo eolico'!B2950</f>
        <v>817.14061697646321</v>
      </c>
      <c r="G2948">
        <f>$P$43*'Profilo fotovoltaico'!B2950+'Approvvigionamento energia'!$Q$43*'Profilo eolico'!B2950</f>
        <v>408.5703084882316</v>
      </c>
      <c r="H2948">
        <f t="shared" si="92"/>
        <v>1138.4335154826958</v>
      </c>
      <c r="I2948">
        <f>IF(LCOH!$C$28=Menu!$A$1,'Approvvigionamento energia'!C2948,0)+IF(LCOH!$C$28=Menu!$A$2,'Approvvigionamento energia'!D2948,0)+IF(LCOH!$C$28=Menu!$A$3,'Approvvigionamento energia'!E2948,0)+IF(LCOH!$C$28=Menu!$A$4,'Approvvigionamento energia'!F2948,0)+IF(LCOH!$C$28=Menu!$A$5,'Approvvigionamento energia'!G2948,0)+IF(LCOH!$C$28=Menu!$A$6,'Approvvigionamento energia'!H2948,0)</f>
        <v>817.14061697646321</v>
      </c>
      <c r="J2948">
        <f>'Approvvigionamento energia'!A2948+'Approvvigionamento energia'!B2948+'Approvvigionamento energia'!I2948</f>
        <v>1097.2406169764631</v>
      </c>
      <c r="K2948">
        <f>IF(MIN(LCOH!$C$18,J2948)&gt;=$P$48*LCOH!$C$18, MIN(LCOH!$C$18,J2948),0)</f>
        <v>1097.2406169764631</v>
      </c>
      <c r="L2948">
        <f t="shared" si="93"/>
        <v>0</v>
      </c>
      <c r="M2948">
        <f>K2948/LCOH!$C$18</f>
        <v>0.73149374465097539</v>
      </c>
      <c r="N2948">
        <f>K2948/LCOH!$C$34</f>
        <v>21.141437706675589</v>
      </c>
    </row>
    <row r="2949" spans="1:14" x14ac:dyDescent="0.35">
      <c r="A2949">
        <f>'Profilo fotovoltaico'!B2951*LCOH!$C$20</f>
        <v>0</v>
      </c>
      <c r="B2949">
        <f>'Profilo eolico'!B2951*LCOH!$C$21</f>
        <v>285.39999999999998</v>
      </c>
      <c r="C2949">
        <f>$P$35*'Profilo fotovoltaico'!B2951</f>
        <v>0</v>
      </c>
      <c r="D2949">
        <f>$Q$37*'Profilo eolico'!B2951</f>
        <v>1665.2047988938421</v>
      </c>
      <c r="E2949">
        <f>$P$39*'Profilo fotovoltaico'!B2951+'Approvvigionamento energia'!$Q$39*'Profilo eolico'!B2951</f>
        <v>1248.9035991703815</v>
      </c>
      <c r="F2949">
        <f>$P$41*'Profilo fotovoltaico'!B2951+'Approvvigionamento energia'!$Q$41*'Profilo eolico'!B2951</f>
        <v>832.60239944692103</v>
      </c>
      <c r="G2949">
        <f>$P$43*'Profilo fotovoltaico'!B2951+'Approvvigionamento energia'!$Q$43*'Profilo eolico'!B2951</f>
        <v>416.30119972346051</v>
      </c>
      <c r="H2949">
        <f t="shared" si="92"/>
        <v>1138.4335154826958</v>
      </c>
      <c r="I2949">
        <f>IF(LCOH!$C$28=Menu!$A$1,'Approvvigionamento energia'!C2949,0)+IF(LCOH!$C$28=Menu!$A$2,'Approvvigionamento energia'!D2949,0)+IF(LCOH!$C$28=Menu!$A$3,'Approvvigionamento energia'!E2949,0)+IF(LCOH!$C$28=Menu!$A$4,'Approvvigionamento energia'!F2949,0)+IF(LCOH!$C$28=Menu!$A$5,'Approvvigionamento energia'!G2949,0)+IF(LCOH!$C$28=Menu!$A$6,'Approvvigionamento energia'!H2949,0)</f>
        <v>832.60239944692103</v>
      </c>
      <c r="J2949">
        <f>'Approvvigionamento energia'!A2949+'Approvvigionamento energia'!B2949+'Approvvigionamento energia'!I2949</f>
        <v>1118.0023994469211</v>
      </c>
      <c r="K2949">
        <f>IF(MIN(LCOH!$C$18,J2949)&gt;=$P$48*LCOH!$C$18, MIN(LCOH!$C$18,J2949),0)</f>
        <v>1118.0023994469211</v>
      </c>
      <c r="L2949">
        <f t="shared" si="93"/>
        <v>0</v>
      </c>
      <c r="M2949">
        <f>K2949/LCOH!$C$18</f>
        <v>0.74533493296461406</v>
      </c>
      <c r="N2949">
        <f>K2949/LCOH!$C$34</f>
        <v>21.541472051000408</v>
      </c>
    </row>
    <row r="2950" spans="1:14" x14ac:dyDescent="0.35">
      <c r="A2950">
        <f>'Profilo fotovoltaico'!B2952*LCOH!$C$20</f>
        <v>0</v>
      </c>
      <c r="B2950">
        <f>'Profilo eolico'!B2952*LCOH!$C$21</f>
        <v>320.60000000000002</v>
      </c>
      <c r="C2950">
        <f>$P$35*'Profilo fotovoltaico'!B2952</f>
        <v>0</v>
      </c>
      <c r="D2950">
        <f>$Q$37*'Profilo eolico'!B2952</f>
        <v>1870.5839471806789</v>
      </c>
      <c r="E2950">
        <f>$P$39*'Profilo fotovoltaico'!B2952+'Approvvigionamento energia'!$Q$39*'Profilo eolico'!B2952</f>
        <v>1402.9379603855091</v>
      </c>
      <c r="F2950">
        <f>$P$41*'Profilo fotovoltaico'!B2952+'Approvvigionamento energia'!$Q$41*'Profilo eolico'!B2952</f>
        <v>935.29197359033947</v>
      </c>
      <c r="G2950">
        <f>$P$43*'Profilo fotovoltaico'!B2952+'Approvvigionamento energia'!$Q$43*'Profilo eolico'!B2952</f>
        <v>467.64598679516973</v>
      </c>
      <c r="H2950">
        <f t="shared" si="92"/>
        <v>1138.4335154826958</v>
      </c>
      <c r="I2950">
        <f>IF(LCOH!$C$28=Menu!$A$1,'Approvvigionamento energia'!C2950,0)+IF(LCOH!$C$28=Menu!$A$2,'Approvvigionamento energia'!D2950,0)+IF(LCOH!$C$28=Menu!$A$3,'Approvvigionamento energia'!E2950,0)+IF(LCOH!$C$28=Menu!$A$4,'Approvvigionamento energia'!F2950,0)+IF(LCOH!$C$28=Menu!$A$5,'Approvvigionamento energia'!G2950,0)+IF(LCOH!$C$28=Menu!$A$6,'Approvvigionamento energia'!H2950,0)</f>
        <v>935.29197359033947</v>
      </c>
      <c r="J2950">
        <f>'Approvvigionamento energia'!A2950+'Approvvigionamento energia'!B2950+'Approvvigionamento energia'!I2950</f>
        <v>1255.8919735903396</v>
      </c>
      <c r="K2950">
        <f>IF(MIN(LCOH!$C$18,J2950)&gt;=$P$48*LCOH!$C$18, MIN(LCOH!$C$18,J2950),0)</f>
        <v>1255.8919735903396</v>
      </c>
      <c r="L2950">
        <f t="shared" si="93"/>
        <v>0</v>
      </c>
      <c r="M2950">
        <f>K2950/LCOH!$C$18</f>
        <v>0.83726131572689311</v>
      </c>
      <c r="N2950">
        <f>K2950/LCOH!$C$34</f>
        <v>24.198303922742575</v>
      </c>
    </row>
    <row r="2951" spans="1:14" x14ac:dyDescent="0.35">
      <c r="A2951">
        <f>'Profilo fotovoltaico'!B2953*LCOH!$C$20</f>
        <v>0</v>
      </c>
      <c r="B2951">
        <f>'Profilo eolico'!B2953*LCOH!$C$21</f>
        <v>374.09999999999997</v>
      </c>
      <c r="C2951">
        <f>$P$35*'Profilo fotovoltaico'!B2953</f>
        <v>0</v>
      </c>
      <c r="D2951">
        <f>$Q$37*'Profilo eolico'!B2953</f>
        <v>2182.7369140370929</v>
      </c>
      <c r="E2951">
        <f>$P$39*'Profilo fotovoltaico'!B2953+'Approvvigionamento energia'!$Q$39*'Profilo eolico'!B2953</f>
        <v>1637.0526855278194</v>
      </c>
      <c r="F2951">
        <f>$P$41*'Profilo fotovoltaico'!B2953+'Approvvigionamento energia'!$Q$41*'Profilo eolico'!B2953</f>
        <v>1091.3684570185465</v>
      </c>
      <c r="G2951">
        <f>$P$43*'Profilo fotovoltaico'!B2953+'Approvvigionamento energia'!$Q$43*'Profilo eolico'!B2953</f>
        <v>545.68422850927323</v>
      </c>
      <c r="H2951">
        <f t="shared" si="92"/>
        <v>1138.4335154826958</v>
      </c>
      <c r="I2951">
        <f>IF(LCOH!$C$28=Menu!$A$1,'Approvvigionamento energia'!C2951,0)+IF(LCOH!$C$28=Menu!$A$2,'Approvvigionamento energia'!D2951,0)+IF(LCOH!$C$28=Menu!$A$3,'Approvvigionamento energia'!E2951,0)+IF(LCOH!$C$28=Menu!$A$4,'Approvvigionamento energia'!F2951,0)+IF(LCOH!$C$28=Menu!$A$5,'Approvvigionamento energia'!G2951,0)+IF(LCOH!$C$28=Menu!$A$6,'Approvvigionamento energia'!H2951,0)</f>
        <v>1091.3684570185465</v>
      </c>
      <c r="J2951">
        <f>'Approvvigionamento energia'!A2951+'Approvvigionamento energia'!B2951+'Approvvigionamento energia'!I2951</f>
        <v>1465.4684570185464</v>
      </c>
      <c r="K2951">
        <f>IF(MIN(LCOH!$C$18,J2951)&gt;=$P$48*LCOH!$C$18, MIN(LCOH!$C$18,J2951),0)</f>
        <v>1465.4684570185464</v>
      </c>
      <c r="L2951">
        <f t="shared" si="93"/>
        <v>0</v>
      </c>
      <c r="M2951">
        <f>K2951/LCOH!$C$18</f>
        <v>0.97697897134569756</v>
      </c>
      <c r="N2951">
        <f>K2951/LCOH!$C$34</f>
        <v>28.236386455077966</v>
      </c>
    </row>
    <row r="2952" spans="1:14" x14ac:dyDescent="0.35">
      <c r="A2952">
        <f>'Profilo fotovoltaico'!B2954*LCOH!$C$20</f>
        <v>0</v>
      </c>
      <c r="B2952">
        <f>'Profilo eolico'!B2954*LCOH!$C$21</f>
        <v>402.4</v>
      </c>
      <c r="C2952">
        <f>$P$35*'Profilo fotovoltaico'!B2954</f>
        <v>0</v>
      </c>
      <c r="D2952">
        <f>$Q$37*'Profilo eolico'!B2954</f>
        <v>2347.8570815517942</v>
      </c>
      <c r="E2952">
        <f>$P$39*'Profilo fotovoltaico'!B2954+'Approvvigionamento energia'!$Q$39*'Profilo eolico'!B2954</f>
        <v>1760.8928111638454</v>
      </c>
      <c r="F2952">
        <f>$P$41*'Profilo fotovoltaico'!B2954+'Approvvigionamento energia'!$Q$41*'Profilo eolico'!B2954</f>
        <v>1173.9285407758971</v>
      </c>
      <c r="G2952">
        <f>$P$43*'Profilo fotovoltaico'!B2954+'Approvvigionamento energia'!$Q$43*'Profilo eolico'!B2954</f>
        <v>586.96427038794855</v>
      </c>
      <c r="H2952">
        <f t="shared" si="92"/>
        <v>1138.4335154826958</v>
      </c>
      <c r="I2952">
        <f>IF(LCOH!$C$28=Menu!$A$1,'Approvvigionamento energia'!C2952,0)+IF(LCOH!$C$28=Menu!$A$2,'Approvvigionamento energia'!D2952,0)+IF(LCOH!$C$28=Menu!$A$3,'Approvvigionamento energia'!E2952,0)+IF(LCOH!$C$28=Menu!$A$4,'Approvvigionamento energia'!F2952,0)+IF(LCOH!$C$28=Menu!$A$5,'Approvvigionamento energia'!G2952,0)+IF(LCOH!$C$28=Menu!$A$6,'Approvvigionamento energia'!H2952,0)</f>
        <v>1173.9285407758971</v>
      </c>
      <c r="J2952">
        <f>'Approvvigionamento energia'!A2952+'Approvvigionamento energia'!B2952+'Approvvigionamento energia'!I2952</f>
        <v>1576.3285407758972</v>
      </c>
      <c r="K2952">
        <f>IF(MIN(LCOH!$C$18,J2952)&gt;=$P$48*LCOH!$C$18, MIN(LCOH!$C$18,J2952),0)</f>
        <v>1500</v>
      </c>
      <c r="L2952">
        <f t="shared" si="93"/>
        <v>76.328540775897181</v>
      </c>
      <c r="M2952">
        <f>K2952/LCOH!$C$18</f>
        <v>1</v>
      </c>
      <c r="N2952">
        <f>K2952/LCOH!$C$34</f>
        <v>28.901734104046245</v>
      </c>
    </row>
    <row r="2953" spans="1:14" x14ac:dyDescent="0.35">
      <c r="A2953">
        <f>'Profilo fotovoltaico'!B2955*LCOH!$C$20</f>
        <v>0</v>
      </c>
      <c r="B2953">
        <f>'Profilo eolico'!B2955*LCOH!$C$21</f>
        <v>433.09999999999997</v>
      </c>
      <c r="C2953">
        <f>$P$35*'Profilo fotovoltaico'!B2955</f>
        <v>0</v>
      </c>
      <c r="D2953">
        <f>$Q$37*'Profilo eolico'!B2955</f>
        <v>2526.9803728133252</v>
      </c>
      <c r="E2953">
        <f>$P$39*'Profilo fotovoltaico'!B2955+'Approvvigionamento energia'!$Q$39*'Profilo eolico'!B2955</f>
        <v>1895.2352796099938</v>
      </c>
      <c r="F2953">
        <f>$P$41*'Profilo fotovoltaico'!B2955+'Approvvigionamento energia'!$Q$41*'Profilo eolico'!B2955</f>
        <v>1263.4901864066626</v>
      </c>
      <c r="G2953">
        <f>$P$43*'Profilo fotovoltaico'!B2955+'Approvvigionamento energia'!$Q$43*'Profilo eolico'!B2955</f>
        <v>631.74509320333129</v>
      </c>
      <c r="H2953">
        <f t="shared" si="92"/>
        <v>1138.4335154826958</v>
      </c>
      <c r="I2953">
        <f>IF(LCOH!$C$28=Menu!$A$1,'Approvvigionamento energia'!C2953,0)+IF(LCOH!$C$28=Menu!$A$2,'Approvvigionamento energia'!D2953,0)+IF(LCOH!$C$28=Menu!$A$3,'Approvvigionamento energia'!E2953,0)+IF(LCOH!$C$28=Menu!$A$4,'Approvvigionamento energia'!F2953,0)+IF(LCOH!$C$28=Menu!$A$5,'Approvvigionamento energia'!G2953,0)+IF(LCOH!$C$28=Menu!$A$6,'Approvvigionamento energia'!H2953,0)</f>
        <v>1263.4901864066626</v>
      </c>
      <c r="J2953">
        <f>'Approvvigionamento energia'!A2953+'Approvvigionamento energia'!B2953+'Approvvigionamento energia'!I2953</f>
        <v>1696.5901864066625</v>
      </c>
      <c r="K2953">
        <f>IF(MIN(LCOH!$C$18,J2953)&gt;=$P$48*LCOH!$C$18, MIN(LCOH!$C$18,J2953),0)</f>
        <v>1500</v>
      </c>
      <c r="L2953">
        <f t="shared" si="93"/>
        <v>196.5901864066625</v>
      </c>
      <c r="M2953">
        <f>K2953/LCOH!$C$18</f>
        <v>1</v>
      </c>
      <c r="N2953">
        <f>K2953/LCOH!$C$34</f>
        <v>28.901734104046245</v>
      </c>
    </row>
    <row r="2954" spans="1:14" x14ac:dyDescent="0.35">
      <c r="A2954">
        <f>'Profilo fotovoltaico'!B2956*LCOH!$C$20</f>
        <v>0</v>
      </c>
      <c r="B2954">
        <f>'Profilo eolico'!B2956*LCOH!$C$21</f>
        <v>461.4</v>
      </c>
      <c r="C2954">
        <f>$P$35*'Profilo fotovoltaico'!B2956</f>
        <v>0</v>
      </c>
      <c r="D2954">
        <f>$Q$37*'Profilo eolico'!B2956</f>
        <v>2692.1005403280265</v>
      </c>
      <c r="E2954">
        <f>$P$39*'Profilo fotovoltaico'!B2956+'Approvvigionamento energia'!$Q$39*'Profilo eolico'!B2956</f>
        <v>2019.0754052460195</v>
      </c>
      <c r="F2954">
        <f>$P$41*'Profilo fotovoltaico'!B2956+'Approvvigionamento energia'!$Q$41*'Profilo eolico'!B2956</f>
        <v>1346.0502701640132</v>
      </c>
      <c r="G2954">
        <f>$P$43*'Profilo fotovoltaico'!B2956+'Approvvigionamento energia'!$Q$43*'Profilo eolico'!B2956</f>
        <v>673.02513508200661</v>
      </c>
      <c r="H2954">
        <f t="shared" si="92"/>
        <v>1138.4335154826958</v>
      </c>
      <c r="I2954">
        <f>IF(LCOH!$C$28=Menu!$A$1,'Approvvigionamento energia'!C2954,0)+IF(LCOH!$C$28=Menu!$A$2,'Approvvigionamento energia'!D2954,0)+IF(LCOH!$C$28=Menu!$A$3,'Approvvigionamento energia'!E2954,0)+IF(LCOH!$C$28=Menu!$A$4,'Approvvigionamento energia'!F2954,0)+IF(LCOH!$C$28=Menu!$A$5,'Approvvigionamento energia'!G2954,0)+IF(LCOH!$C$28=Menu!$A$6,'Approvvigionamento energia'!H2954,0)</f>
        <v>1346.0502701640132</v>
      </c>
      <c r="J2954">
        <f>'Approvvigionamento energia'!A2954+'Approvvigionamento energia'!B2954+'Approvvigionamento energia'!I2954</f>
        <v>1807.4502701640131</v>
      </c>
      <c r="K2954">
        <f>IF(MIN(LCOH!$C$18,J2954)&gt;=$P$48*LCOH!$C$18, MIN(LCOH!$C$18,J2954),0)</f>
        <v>1500</v>
      </c>
      <c r="L2954">
        <f t="shared" si="93"/>
        <v>307.45027016401309</v>
      </c>
      <c r="M2954">
        <f>K2954/LCOH!$C$18</f>
        <v>1</v>
      </c>
      <c r="N2954">
        <f>K2954/LCOH!$C$34</f>
        <v>28.901734104046245</v>
      </c>
    </row>
    <row r="2955" spans="1:14" x14ac:dyDescent="0.35">
      <c r="A2955">
        <f>'Profilo fotovoltaico'!B2957*LCOH!$C$20</f>
        <v>0</v>
      </c>
      <c r="B2955">
        <f>'Profilo eolico'!B2957*LCOH!$C$21</f>
        <v>480.7</v>
      </c>
      <c r="C2955">
        <f>$P$35*'Profilo fotovoltaico'!B2957</f>
        <v>0</v>
      </c>
      <c r="D2955">
        <f>$Q$37*'Profilo eolico'!B2957</f>
        <v>2804.708993792116</v>
      </c>
      <c r="E2955">
        <f>$P$39*'Profilo fotovoltaico'!B2957+'Approvvigionamento energia'!$Q$39*'Profilo eolico'!B2957</f>
        <v>2103.5317453440871</v>
      </c>
      <c r="F2955">
        <f>$P$41*'Profilo fotovoltaico'!B2957+'Approvvigionamento energia'!$Q$41*'Profilo eolico'!B2957</f>
        <v>1402.354496896058</v>
      </c>
      <c r="G2955">
        <f>$P$43*'Profilo fotovoltaico'!B2957+'Approvvigionamento energia'!$Q$43*'Profilo eolico'!B2957</f>
        <v>701.17724844802899</v>
      </c>
      <c r="H2955">
        <f t="shared" si="92"/>
        <v>1138.4335154826958</v>
      </c>
      <c r="I2955">
        <f>IF(LCOH!$C$28=Menu!$A$1,'Approvvigionamento energia'!C2955,0)+IF(LCOH!$C$28=Menu!$A$2,'Approvvigionamento energia'!D2955,0)+IF(LCOH!$C$28=Menu!$A$3,'Approvvigionamento energia'!E2955,0)+IF(LCOH!$C$28=Menu!$A$4,'Approvvigionamento energia'!F2955,0)+IF(LCOH!$C$28=Menu!$A$5,'Approvvigionamento energia'!G2955,0)+IF(LCOH!$C$28=Menu!$A$6,'Approvvigionamento energia'!H2955,0)</f>
        <v>1402.354496896058</v>
      </c>
      <c r="J2955">
        <f>'Approvvigionamento energia'!A2955+'Approvvigionamento energia'!B2955+'Approvvigionamento energia'!I2955</f>
        <v>1883.054496896058</v>
      </c>
      <c r="K2955">
        <f>IF(MIN(LCOH!$C$18,J2955)&gt;=$P$48*LCOH!$C$18, MIN(LCOH!$C$18,J2955),0)</f>
        <v>1500</v>
      </c>
      <c r="L2955">
        <f t="shared" si="93"/>
        <v>383.05449689605803</v>
      </c>
      <c r="M2955">
        <f>K2955/LCOH!$C$18</f>
        <v>1</v>
      </c>
      <c r="N2955">
        <f>K2955/LCOH!$C$34</f>
        <v>28.901734104046245</v>
      </c>
    </row>
    <row r="2956" spans="1:14" x14ac:dyDescent="0.35">
      <c r="A2956">
        <f>'Profilo fotovoltaico'!B2958*LCOH!$C$20</f>
        <v>0</v>
      </c>
      <c r="B2956">
        <f>'Profilo eolico'!B2958*LCOH!$C$21</f>
        <v>477.1</v>
      </c>
      <c r="C2956">
        <f>$P$35*'Profilo fotovoltaico'!B2958</f>
        <v>0</v>
      </c>
      <c r="D2956">
        <f>$Q$37*'Profilo eolico'!B2958</f>
        <v>2783.7043081718716</v>
      </c>
      <c r="E2956">
        <f>$P$39*'Profilo fotovoltaico'!B2958+'Approvvigionamento energia'!$Q$39*'Profilo eolico'!B2958</f>
        <v>2087.7782311289034</v>
      </c>
      <c r="F2956">
        <f>$P$41*'Profilo fotovoltaico'!B2958+'Approvvigionamento energia'!$Q$41*'Profilo eolico'!B2958</f>
        <v>1391.8521540859358</v>
      </c>
      <c r="G2956">
        <f>$P$43*'Profilo fotovoltaico'!B2958+'Approvvigionamento energia'!$Q$43*'Profilo eolico'!B2958</f>
        <v>695.9260770429679</v>
      </c>
      <c r="H2956">
        <f t="shared" si="92"/>
        <v>1138.4335154826958</v>
      </c>
      <c r="I2956">
        <f>IF(LCOH!$C$28=Menu!$A$1,'Approvvigionamento energia'!C2956,0)+IF(LCOH!$C$28=Menu!$A$2,'Approvvigionamento energia'!D2956,0)+IF(LCOH!$C$28=Menu!$A$3,'Approvvigionamento energia'!E2956,0)+IF(LCOH!$C$28=Menu!$A$4,'Approvvigionamento energia'!F2956,0)+IF(LCOH!$C$28=Menu!$A$5,'Approvvigionamento energia'!G2956,0)+IF(LCOH!$C$28=Menu!$A$6,'Approvvigionamento energia'!H2956,0)</f>
        <v>1391.8521540859358</v>
      </c>
      <c r="J2956">
        <f>'Approvvigionamento energia'!A2956+'Approvvigionamento energia'!B2956+'Approvvigionamento energia'!I2956</f>
        <v>1868.9521540859359</v>
      </c>
      <c r="K2956">
        <f>IF(MIN(LCOH!$C$18,J2956)&gt;=$P$48*LCOH!$C$18, MIN(LCOH!$C$18,J2956),0)</f>
        <v>1500</v>
      </c>
      <c r="L2956">
        <f t="shared" si="93"/>
        <v>368.95215408593594</v>
      </c>
      <c r="M2956">
        <f>K2956/LCOH!$C$18</f>
        <v>1</v>
      </c>
      <c r="N2956">
        <f>K2956/LCOH!$C$34</f>
        <v>28.901734104046245</v>
      </c>
    </row>
    <row r="2957" spans="1:14" x14ac:dyDescent="0.35">
      <c r="A2957">
        <f>'Profilo fotovoltaico'!B2959*LCOH!$C$20</f>
        <v>0</v>
      </c>
      <c r="B2957">
        <f>'Profilo eolico'!B2959*LCOH!$C$21</f>
        <v>488.5</v>
      </c>
      <c r="C2957">
        <f>$P$35*'Profilo fotovoltaico'!B2959</f>
        <v>0</v>
      </c>
      <c r="D2957">
        <f>$Q$37*'Profilo eolico'!B2959</f>
        <v>2850.2191459693126</v>
      </c>
      <c r="E2957">
        <f>$P$39*'Profilo fotovoltaico'!B2959+'Approvvigionamento energia'!$Q$39*'Profilo eolico'!B2959</f>
        <v>2137.6643594769844</v>
      </c>
      <c r="F2957">
        <f>$P$41*'Profilo fotovoltaico'!B2959+'Approvvigionamento energia'!$Q$41*'Profilo eolico'!B2959</f>
        <v>1425.1095729846563</v>
      </c>
      <c r="G2957">
        <f>$P$43*'Profilo fotovoltaico'!B2959+'Approvvigionamento energia'!$Q$43*'Profilo eolico'!B2959</f>
        <v>712.55478649232816</v>
      </c>
      <c r="H2957">
        <f t="shared" si="92"/>
        <v>1138.4335154826958</v>
      </c>
      <c r="I2957">
        <f>IF(LCOH!$C$28=Menu!$A$1,'Approvvigionamento energia'!C2957,0)+IF(LCOH!$C$28=Menu!$A$2,'Approvvigionamento energia'!D2957,0)+IF(LCOH!$C$28=Menu!$A$3,'Approvvigionamento energia'!E2957,0)+IF(LCOH!$C$28=Menu!$A$4,'Approvvigionamento energia'!F2957,0)+IF(LCOH!$C$28=Menu!$A$5,'Approvvigionamento energia'!G2957,0)+IF(LCOH!$C$28=Menu!$A$6,'Approvvigionamento energia'!H2957,0)</f>
        <v>1425.1095729846563</v>
      </c>
      <c r="J2957">
        <f>'Approvvigionamento energia'!A2957+'Approvvigionamento energia'!B2957+'Approvvigionamento energia'!I2957</f>
        <v>1913.6095729846563</v>
      </c>
      <c r="K2957">
        <f>IF(MIN(LCOH!$C$18,J2957)&gt;=$P$48*LCOH!$C$18, MIN(LCOH!$C$18,J2957),0)</f>
        <v>1500</v>
      </c>
      <c r="L2957">
        <f t="shared" si="93"/>
        <v>413.60957298465632</v>
      </c>
      <c r="M2957">
        <f>K2957/LCOH!$C$18</f>
        <v>1</v>
      </c>
      <c r="N2957">
        <f>K2957/LCOH!$C$34</f>
        <v>28.901734104046245</v>
      </c>
    </row>
    <row r="2958" spans="1:14" x14ac:dyDescent="0.35">
      <c r="A2958">
        <f>'Profilo fotovoltaico'!B2960*LCOH!$C$20</f>
        <v>12</v>
      </c>
      <c r="B2958">
        <f>'Profilo eolico'!B2960*LCOH!$C$21</f>
        <v>494.7</v>
      </c>
      <c r="C2958">
        <f>$P$35*'Profilo fotovoltaico'!B2960</f>
        <v>88.255346251464786</v>
      </c>
      <c r="D2958">
        <f>$Q$37*'Profilo eolico'!B2960</f>
        <v>2886.3938823152894</v>
      </c>
      <c r="E2958">
        <f>$P$39*'Profilo fotovoltaico'!B2960+'Approvvigionamento energia'!$Q$39*'Profilo eolico'!B2960</f>
        <v>2186.8592482993331</v>
      </c>
      <c r="F2958">
        <f>$P$41*'Profilo fotovoltaico'!B2960+'Approvvigionamento energia'!$Q$41*'Profilo eolico'!B2960</f>
        <v>1487.3246142833771</v>
      </c>
      <c r="G2958">
        <f>$P$43*'Profilo fotovoltaico'!B2960+'Approvvigionamento energia'!$Q$43*'Profilo eolico'!B2960</f>
        <v>787.7899802674209</v>
      </c>
      <c r="H2958">
        <f t="shared" si="92"/>
        <v>1138.4335154826958</v>
      </c>
      <c r="I2958">
        <f>IF(LCOH!$C$28=Menu!$A$1,'Approvvigionamento energia'!C2958,0)+IF(LCOH!$C$28=Menu!$A$2,'Approvvigionamento energia'!D2958,0)+IF(LCOH!$C$28=Menu!$A$3,'Approvvigionamento energia'!E2958,0)+IF(LCOH!$C$28=Menu!$A$4,'Approvvigionamento energia'!F2958,0)+IF(LCOH!$C$28=Menu!$A$5,'Approvvigionamento energia'!G2958,0)+IF(LCOH!$C$28=Menu!$A$6,'Approvvigionamento energia'!H2958,0)</f>
        <v>1487.3246142833771</v>
      </c>
      <c r="J2958">
        <f>'Approvvigionamento energia'!A2958+'Approvvigionamento energia'!B2958+'Approvvigionamento energia'!I2958</f>
        <v>1994.0246142833771</v>
      </c>
      <c r="K2958">
        <f>IF(MIN(LCOH!$C$18,J2958)&gt;=$P$48*LCOH!$C$18, MIN(LCOH!$C$18,J2958),0)</f>
        <v>1500</v>
      </c>
      <c r="L2958">
        <f t="shared" si="93"/>
        <v>494.0246142833771</v>
      </c>
      <c r="M2958">
        <f>K2958/LCOH!$C$18</f>
        <v>1</v>
      </c>
      <c r="N2958">
        <f>K2958/LCOH!$C$34</f>
        <v>28.901734104046245</v>
      </c>
    </row>
    <row r="2959" spans="1:14" x14ac:dyDescent="0.35">
      <c r="A2959">
        <f>'Profilo fotovoltaico'!B2961*LCOH!$C$20</f>
        <v>103</v>
      </c>
      <c r="B2959">
        <f>'Profilo eolico'!B2961*LCOH!$C$21</f>
        <v>489.70000000000005</v>
      </c>
      <c r="C2959">
        <f>$P$35*'Profilo fotovoltaico'!B2961</f>
        <v>757.52505532507269</v>
      </c>
      <c r="D2959">
        <f>$Q$37*'Profilo eolico'!B2961</f>
        <v>2857.2207078427277</v>
      </c>
      <c r="E2959">
        <f>$P$39*'Profilo fotovoltaico'!B2961+'Approvvigionamento energia'!$Q$39*'Profilo eolico'!B2961</f>
        <v>2332.2967947133143</v>
      </c>
      <c r="F2959">
        <f>$P$41*'Profilo fotovoltaico'!B2961+'Approvvigionamento energia'!$Q$41*'Profilo eolico'!B2961</f>
        <v>1807.3728815839002</v>
      </c>
      <c r="G2959">
        <f>$P$43*'Profilo fotovoltaico'!B2961+'Approvvigionamento energia'!$Q$43*'Profilo eolico'!B2961</f>
        <v>1282.4489684544865</v>
      </c>
      <c r="H2959">
        <f t="shared" si="92"/>
        <v>1138.4335154826958</v>
      </c>
      <c r="I2959">
        <f>IF(LCOH!$C$28=Menu!$A$1,'Approvvigionamento energia'!C2959,0)+IF(LCOH!$C$28=Menu!$A$2,'Approvvigionamento energia'!D2959,0)+IF(LCOH!$C$28=Menu!$A$3,'Approvvigionamento energia'!E2959,0)+IF(LCOH!$C$28=Menu!$A$4,'Approvvigionamento energia'!F2959,0)+IF(LCOH!$C$28=Menu!$A$5,'Approvvigionamento energia'!G2959,0)+IF(LCOH!$C$28=Menu!$A$6,'Approvvigionamento energia'!H2959,0)</f>
        <v>1807.3728815839002</v>
      </c>
      <c r="J2959">
        <f>'Approvvigionamento energia'!A2959+'Approvvigionamento energia'!B2959+'Approvvigionamento energia'!I2959</f>
        <v>2400.0728815839002</v>
      </c>
      <c r="K2959">
        <f>IF(MIN(LCOH!$C$18,J2959)&gt;=$P$48*LCOH!$C$18, MIN(LCOH!$C$18,J2959),0)</f>
        <v>1500</v>
      </c>
      <c r="L2959">
        <f t="shared" si="93"/>
        <v>900.0728815839002</v>
      </c>
      <c r="M2959">
        <f>K2959/LCOH!$C$18</f>
        <v>1</v>
      </c>
      <c r="N2959">
        <f>K2959/LCOH!$C$34</f>
        <v>28.901734104046245</v>
      </c>
    </row>
    <row r="2960" spans="1:14" x14ac:dyDescent="0.35">
      <c r="A2960">
        <f>'Profilo fotovoltaico'!B2962*LCOH!$C$20</f>
        <v>243</v>
      </c>
      <c r="B2960">
        <f>'Profilo eolico'!B2962*LCOH!$C$21</f>
        <v>536.1</v>
      </c>
      <c r="C2960">
        <f>$P$35*'Profilo fotovoltaico'!B2962</f>
        <v>1787.1707615921619</v>
      </c>
      <c r="D2960">
        <f>$Q$37*'Profilo eolico'!B2962</f>
        <v>3127.9477669481034</v>
      </c>
      <c r="E2960">
        <f>$P$39*'Profilo fotovoltaico'!B2962+'Approvvigionamento energia'!$Q$39*'Profilo eolico'!B2962</f>
        <v>2792.753515609118</v>
      </c>
      <c r="F2960">
        <f>$P$41*'Profilo fotovoltaico'!B2962+'Approvvigionamento energia'!$Q$41*'Profilo eolico'!B2962</f>
        <v>2457.5592642701326</v>
      </c>
      <c r="G2960">
        <f>$P$43*'Profilo fotovoltaico'!B2962+'Approvvigionamento energia'!$Q$43*'Profilo eolico'!B2962</f>
        <v>2122.3650129311472</v>
      </c>
      <c r="H2960">
        <f t="shared" si="92"/>
        <v>1138.4335154826958</v>
      </c>
      <c r="I2960">
        <f>IF(LCOH!$C$28=Menu!$A$1,'Approvvigionamento energia'!C2960,0)+IF(LCOH!$C$28=Menu!$A$2,'Approvvigionamento energia'!D2960,0)+IF(LCOH!$C$28=Menu!$A$3,'Approvvigionamento energia'!E2960,0)+IF(LCOH!$C$28=Menu!$A$4,'Approvvigionamento energia'!F2960,0)+IF(LCOH!$C$28=Menu!$A$5,'Approvvigionamento energia'!G2960,0)+IF(LCOH!$C$28=Menu!$A$6,'Approvvigionamento energia'!H2960,0)</f>
        <v>2457.5592642701326</v>
      </c>
      <c r="J2960">
        <f>'Approvvigionamento energia'!A2960+'Approvvigionamento energia'!B2960+'Approvvigionamento energia'!I2960</f>
        <v>3236.6592642701326</v>
      </c>
      <c r="K2960">
        <f>IF(MIN(LCOH!$C$18,J2960)&gt;=$P$48*LCOH!$C$18, MIN(LCOH!$C$18,J2960),0)</f>
        <v>1500</v>
      </c>
      <c r="L2960">
        <f t="shared" si="93"/>
        <v>1736.6592642701326</v>
      </c>
      <c r="M2960">
        <f>K2960/LCOH!$C$18</f>
        <v>1</v>
      </c>
      <c r="N2960">
        <f>K2960/LCOH!$C$34</f>
        <v>28.901734104046245</v>
      </c>
    </row>
    <row r="2961" spans="1:14" x14ac:dyDescent="0.35">
      <c r="A2961">
        <f>'Profilo fotovoltaico'!B2963*LCOH!$C$20</f>
        <v>401</v>
      </c>
      <c r="B2961">
        <f>'Profilo eolico'!B2963*LCOH!$C$21</f>
        <v>596</v>
      </c>
      <c r="C2961">
        <f>$P$35*'Profilo fotovoltaico'!B2963</f>
        <v>2949.199487236448</v>
      </c>
      <c r="D2961">
        <f>$Q$37*'Profilo eolico'!B2963</f>
        <v>3477.4423971293968</v>
      </c>
      <c r="E2961">
        <f>$P$39*'Profilo fotovoltaico'!B2963+'Approvvigionamento energia'!$Q$39*'Profilo eolico'!B2963</f>
        <v>3345.3816696561594</v>
      </c>
      <c r="F2961">
        <f>$P$41*'Profilo fotovoltaico'!B2963+'Approvvigionamento energia'!$Q$41*'Profilo eolico'!B2963</f>
        <v>3213.3209421829224</v>
      </c>
      <c r="G2961">
        <f>$P$43*'Profilo fotovoltaico'!B2963+'Approvvigionamento energia'!$Q$43*'Profilo eolico'!B2963</f>
        <v>3081.2602147096854</v>
      </c>
      <c r="H2961">
        <f t="shared" si="92"/>
        <v>1138.4335154826958</v>
      </c>
      <c r="I2961">
        <f>IF(LCOH!$C$28=Menu!$A$1,'Approvvigionamento energia'!C2961,0)+IF(LCOH!$C$28=Menu!$A$2,'Approvvigionamento energia'!D2961,0)+IF(LCOH!$C$28=Menu!$A$3,'Approvvigionamento energia'!E2961,0)+IF(LCOH!$C$28=Menu!$A$4,'Approvvigionamento energia'!F2961,0)+IF(LCOH!$C$28=Menu!$A$5,'Approvvigionamento energia'!G2961,0)+IF(LCOH!$C$28=Menu!$A$6,'Approvvigionamento energia'!H2961,0)</f>
        <v>3213.3209421829224</v>
      </c>
      <c r="J2961">
        <f>'Approvvigionamento energia'!A2961+'Approvvigionamento energia'!B2961+'Approvvigionamento energia'!I2961</f>
        <v>4210.3209421829224</v>
      </c>
      <c r="K2961">
        <f>IF(MIN(LCOH!$C$18,J2961)&gt;=$P$48*LCOH!$C$18, MIN(LCOH!$C$18,J2961),0)</f>
        <v>1500</v>
      </c>
      <c r="L2961">
        <f t="shared" si="93"/>
        <v>2710.3209421829224</v>
      </c>
      <c r="M2961">
        <f>K2961/LCOH!$C$18</f>
        <v>1</v>
      </c>
      <c r="N2961">
        <f>K2961/LCOH!$C$34</f>
        <v>28.901734104046245</v>
      </c>
    </row>
    <row r="2962" spans="1:14" x14ac:dyDescent="0.35">
      <c r="A2962">
        <f>'Profilo fotovoltaico'!B2964*LCOH!$C$20</f>
        <v>527</v>
      </c>
      <c r="B2962">
        <f>'Profilo eolico'!B2964*LCOH!$C$21</f>
        <v>604.1</v>
      </c>
      <c r="C2962">
        <f>$P$35*'Profilo fotovoltaico'!B2964</f>
        <v>3875.8806228768285</v>
      </c>
      <c r="D2962">
        <f>$Q$37*'Profilo eolico'!B2964</f>
        <v>3524.7029397749475</v>
      </c>
      <c r="E2962">
        <f>$P$39*'Profilo fotovoltaico'!B2964+'Approvvigionamento energia'!$Q$39*'Profilo eolico'!B2964</f>
        <v>3612.4973605504174</v>
      </c>
      <c r="F2962">
        <f>$P$41*'Profilo fotovoltaico'!B2964+'Approvvigionamento energia'!$Q$41*'Profilo eolico'!B2964</f>
        <v>3700.2917813258882</v>
      </c>
      <c r="G2962">
        <f>$P$43*'Profilo fotovoltaico'!B2964+'Approvvigionamento energia'!$Q$43*'Profilo eolico'!B2964</f>
        <v>3788.0862021013581</v>
      </c>
      <c r="H2962">
        <f t="shared" si="92"/>
        <v>1138.4335154826958</v>
      </c>
      <c r="I2962">
        <f>IF(LCOH!$C$28=Menu!$A$1,'Approvvigionamento energia'!C2962,0)+IF(LCOH!$C$28=Menu!$A$2,'Approvvigionamento energia'!D2962,0)+IF(LCOH!$C$28=Menu!$A$3,'Approvvigionamento energia'!E2962,0)+IF(LCOH!$C$28=Menu!$A$4,'Approvvigionamento energia'!F2962,0)+IF(LCOH!$C$28=Menu!$A$5,'Approvvigionamento energia'!G2962,0)+IF(LCOH!$C$28=Menu!$A$6,'Approvvigionamento energia'!H2962,0)</f>
        <v>3700.2917813258882</v>
      </c>
      <c r="J2962">
        <f>'Approvvigionamento energia'!A2962+'Approvvigionamento energia'!B2962+'Approvvigionamento energia'!I2962</f>
        <v>4831.3917813258886</v>
      </c>
      <c r="K2962">
        <f>IF(MIN(LCOH!$C$18,J2962)&gt;=$P$48*LCOH!$C$18, MIN(LCOH!$C$18,J2962),0)</f>
        <v>1500</v>
      </c>
      <c r="L2962">
        <f t="shared" si="93"/>
        <v>3331.3917813258886</v>
      </c>
      <c r="M2962">
        <f>K2962/LCOH!$C$18</f>
        <v>1</v>
      </c>
      <c r="N2962">
        <f>K2962/LCOH!$C$34</f>
        <v>28.901734104046245</v>
      </c>
    </row>
    <row r="2963" spans="1:14" x14ac:dyDescent="0.35">
      <c r="A2963">
        <f>'Profilo fotovoltaico'!B2965*LCOH!$C$20</f>
        <v>619</v>
      </c>
      <c r="B2963">
        <f>'Profilo eolico'!B2965*LCOH!$C$21</f>
        <v>588.79999999999995</v>
      </c>
      <c r="C2963">
        <f>$P$35*'Profilo fotovoltaico'!B2965</f>
        <v>4552.5049441380579</v>
      </c>
      <c r="D2963">
        <f>$Q$37*'Profilo eolico'!B2965</f>
        <v>3435.4330258889077</v>
      </c>
      <c r="E2963">
        <f>$P$39*'Profilo fotovoltaico'!B2965+'Approvvigionamento energia'!$Q$39*'Profilo eolico'!B2965</f>
        <v>3714.7010054511948</v>
      </c>
      <c r="F2963">
        <f>$P$41*'Profilo fotovoltaico'!B2965+'Approvvigionamento energia'!$Q$41*'Profilo eolico'!B2965</f>
        <v>3993.9689850134828</v>
      </c>
      <c r="G2963">
        <f>$P$43*'Profilo fotovoltaico'!B2965+'Approvvigionamento energia'!$Q$43*'Profilo eolico'!B2965</f>
        <v>4273.2369645757708</v>
      </c>
      <c r="H2963">
        <f t="shared" si="92"/>
        <v>1138.4335154826958</v>
      </c>
      <c r="I2963">
        <f>IF(LCOH!$C$28=Menu!$A$1,'Approvvigionamento energia'!C2963,0)+IF(LCOH!$C$28=Menu!$A$2,'Approvvigionamento energia'!D2963,0)+IF(LCOH!$C$28=Menu!$A$3,'Approvvigionamento energia'!E2963,0)+IF(LCOH!$C$28=Menu!$A$4,'Approvvigionamento energia'!F2963,0)+IF(LCOH!$C$28=Menu!$A$5,'Approvvigionamento energia'!G2963,0)+IF(LCOH!$C$28=Menu!$A$6,'Approvvigionamento energia'!H2963,0)</f>
        <v>3993.9689850134828</v>
      </c>
      <c r="J2963">
        <f>'Approvvigionamento energia'!A2963+'Approvvigionamento energia'!B2963+'Approvvigionamento energia'!I2963</f>
        <v>5201.768985013483</v>
      </c>
      <c r="K2963">
        <f>IF(MIN(LCOH!$C$18,J2963)&gt;=$P$48*LCOH!$C$18, MIN(LCOH!$C$18,J2963),0)</f>
        <v>1500</v>
      </c>
      <c r="L2963">
        <f t="shared" si="93"/>
        <v>3701.768985013483</v>
      </c>
      <c r="M2963">
        <f>K2963/LCOH!$C$18</f>
        <v>1</v>
      </c>
      <c r="N2963">
        <f>K2963/LCOH!$C$34</f>
        <v>28.901734104046245</v>
      </c>
    </row>
    <row r="2964" spans="1:14" x14ac:dyDescent="0.35">
      <c r="A2964">
        <f>'Profilo fotovoltaico'!B2966*LCOH!$C$20</f>
        <v>668</v>
      </c>
      <c r="B2964">
        <f>'Profilo eolico'!B2966*LCOH!$C$21</f>
        <v>565.4</v>
      </c>
      <c r="C2964">
        <f>$P$35*'Profilo fotovoltaico'!B2966</f>
        <v>4912.8809413315394</v>
      </c>
      <c r="D2964">
        <f>$Q$37*'Profilo eolico'!B2966</f>
        <v>3298.9025693573171</v>
      </c>
      <c r="E2964">
        <f>$P$39*'Profilo fotovoltaico'!B2966+'Approvvigionamento energia'!$Q$39*'Profilo eolico'!B2966</f>
        <v>3702.3971623508728</v>
      </c>
      <c r="F2964">
        <f>$P$41*'Profilo fotovoltaico'!B2966+'Approvvigionamento energia'!$Q$41*'Profilo eolico'!B2966</f>
        <v>4105.891755344428</v>
      </c>
      <c r="G2964">
        <f>$P$43*'Profilo fotovoltaico'!B2966+'Approvvigionamento energia'!$Q$43*'Profilo eolico'!B2966</f>
        <v>4509.3863483379846</v>
      </c>
      <c r="H2964">
        <f t="shared" si="92"/>
        <v>1138.4335154826958</v>
      </c>
      <c r="I2964">
        <f>IF(LCOH!$C$28=Menu!$A$1,'Approvvigionamento energia'!C2964,0)+IF(LCOH!$C$28=Menu!$A$2,'Approvvigionamento energia'!D2964,0)+IF(LCOH!$C$28=Menu!$A$3,'Approvvigionamento energia'!E2964,0)+IF(LCOH!$C$28=Menu!$A$4,'Approvvigionamento energia'!F2964,0)+IF(LCOH!$C$28=Menu!$A$5,'Approvvigionamento energia'!G2964,0)+IF(LCOH!$C$28=Menu!$A$6,'Approvvigionamento energia'!H2964,0)</f>
        <v>4105.891755344428</v>
      </c>
      <c r="J2964">
        <f>'Approvvigionamento energia'!A2964+'Approvvigionamento energia'!B2964+'Approvvigionamento energia'!I2964</f>
        <v>5339.2917553444277</v>
      </c>
      <c r="K2964">
        <f>IF(MIN(LCOH!$C$18,J2964)&gt;=$P$48*LCOH!$C$18, MIN(LCOH!$C$18,J2964),0)</f>
        <v>1500</v>
      </c>
      <c r="L2964">
        <f t="shared" si="93"/>
        <v>3839.2917553444277</v>
      </c>
      <c r="M2964">
        <f>K2964/LCOH!$C$18</f>
        <v>1</v>
      </c>
      <c r="N2964">
        <f>K2964/LCOH!$C$34</f>
        <v>28.901734104046245</v>
      </c>
    </row>
    <row r="2965" spans="1:14" x14ac:dyDescent="0.35">
      <c r="A2965">
        <f>'Profilo fotovoltaico'!B2967*LCOH!$C$20</f>
        <v>674</v>
      </c>
      <c r="B2965">
        <f>'Profilo eolico'!B2967*LCOH!$C$21</f>
        <v>544.1</v>
      </c>
      <c r="C2965">
        <f>$P$35*'Profilo fotovoltaico'!B2967</f>
        <v>4957.0086144572724</v>
      </c>
      <c r="D2965">
        <f>$Q$37*'Profilo eolico'!B2967</f>
        <v>3174.6248461042028</v>
      </c>
      <c r="E2965">
        <f>$P$39*'Profilo fotovoltaico'!B2967+'Approvvigionamento energia'!$Q$39*'Profilo eolico'!B2967</f>
        <v>3620.2207881924701</v>
      </c>
      <c r="F2965">
        <f>$P$41*'Profilo fotovoltaico'!B2967+'Approvvigionamento energia'!$Q$41*'Profilo eolico'!B2967</f>
        <v>4065.8167302807378</v>
      </c>
      <c r="G2965">
        <f>$P$43*'Profilo fotovoltaico'!B2967+'Approvvigionamento energia'!$Q$43*'Profilo eolico'!B2967</f>
        <v>4511.4126723690051</v>
      </c>
      <c r="H2965">
        <f t="shared" si="92"/>
        <v>1138.4335154826958</v>
      </c>
      <c r="I2965">
        <f>IF(LCOH!$C$28=Menu!$A$1,'Approvvigionamento energia'!C2965,0)+IF(LCOH!$C$28=Menu!$A$2,'Approvvigionamento energia'!D2965,0)+IF(LCOH!$C$28=Menu!$A$3,'Approvvigionamento energia'!E2965,0)+IF(LCOH!$C$28=Menu!$A$4,'Approvvigionamento energia'!F2965,0)+IF(LCOH!$C$28=Menu!$A$5,'Approvvigionamento energia'!G2965,0)+IF(LCOH!$C$28=Menu!$A$6,'Approvvigionamento energia'!H2965,0)</f>
        <v>4065.8167302807378</v>
      </c>
      <c r="J2965">
        <f>'Approvvigionamento energia'!A2965+'Approvvigionamento energia'!B2965+'Approvvigionamento energia'!I2965</f>
        <v>5283.9167302807382</v>
      </c>
      <c r="K2965">
        <f>IF(MIN(LCOH!$C$18,J2965)&gt;=$P$48*LCOH!$C$18, MIN(LCOH!$C$18,J2965),0)</f>
        <v>1500</v>
      </c>
      <c r="L2965">
        <f t="shared" si="93"/>
        <v>3783.9167302807382</v>
      </c>
      <c r="M2965">
        <f>K2965/LCOH!$C$18</f>
        <v>1</v>
      </c>
      <c r="N2965">
        <f>K2965/LCOH!$C$34</f>
        <v>28.901734104046245</v>
      </c>
    </row>
    <row r="2966" spans="1:14" x14ac:dyDescent="0.35">
      <c r="A2966">
        <f>'Profilo fotovoltaico'!B2968*LCOH!$C$20</f>
        <v>635</v>
      </c>
      <c r="B2966">
        <f>'Profilo eolico'!B2968*LCOH!$C$21</f>
        <v>531.69999999999993</v>
      </c>
      <c r="C2966">
        <f>$P$35*'Profilo fotovoltaico'!B2968</f>
        <v>4670.1787391400112</v>
      </c>
      <c r="D2966">
        <f>$Q$37*'Profilo eolico'!B2968</f>
        <v>3102.2753734122484</v>
      </c>
      <c r="E2966">
        <f>$P$39*'Profilo fotovoltaico'!B2968+'Approvvigionamento energia'!$Q$39*'Profilo eolico'!B2968</f>
        <v>3494.2512148441892</v>
      </c>
      <c r="F2966">
        <f>$P$41*'Profilo fotovoltaico'!B2968+'Approvvigionamento energia'!$Q$41*'Profilo eolico'!B2968</f>
        <v>3886.2270562761296</v>
      </c>
      <c r="G2966">
        <f>$P$43*'Profilo fotovoltaico'!B2968+'Approvvigionamento energia'!$Q$43*'Profilo eolico'!B2968</f>
        <v>4278.2028977080709</v>
      </c>
      <c r="H2966">
        <f t="shared" si="92"/>
        <v>1138.4335154826958</v>
      </c>
      <c r="I2966">
        <f>IF(LCOH!$C$28=Menu!$A$1,'Approvvigionamento energia'!C2966,0)+IF(LCOH!$C$28=Menu!$A$2,'Approvvigionamento energia'!D2966,0)+IF(LCOH!$C$28=Menu!$A$3,'Approvvigionamento energia'!E2966,0)+IF(LCOH!$C$28=Menu!$A$4,'Approvvigionamento energia'!F2966,0)+IF(LCOH!$C$28=Menu!$A$5,'Approvvigionamento energia'!G2966,0)+IF(LCOH!$C$28=Menu!$A$6,'Approvvigionamento energia'!H2966,0)</f>
        <v>3886.2270562761296</v>
      </c>
      <c r="J2966">
        <f>'Approvvigionamento energia'!A2966+'Approvvigionamento energia'!B2966+'Approvvigionamento energia'!I2966</f>
        <v>5052.9270562761294</v>
      </c>
      <c r="K2966">
        <f>IF(MIN(LCOH!$C$18,J2966)&gt;=$P$48*LCOH!$C$18, MIN(LCOH!$C$18,J2966),0)</f>
        <v>1500</v>
      </c>
      <c r="L2966">
        <f t="shared" si="93"/>
        <v>3552.9270562761294</v>
      </c>
      <c r="M2966">
        <f>K2966/LCOH!$C$18</f>
        <v>1</v>
      </c>
      <c r="N2966">
        <f>K2966/LCOH!$C$34</f>
        <v>28.901734104046245</v>
      </c>
    </row>
    <row r="2967" spans="1:14" x14ac:dyDescent="0.35">
      <c r="A2967">
        <f>'Profilo fotovoltaico'!B2969*LCOH!$C$20</f>
        <v>551</v>
      </c>
      <c r="B2967">
        <f>'Profilo eolico'!B2969*LCOH!$C$21</f>
        <v>521.80000000000007</v>
      </c>
      <c r="C2967">
        <f>$P$35*'Profilo fotovoltaico'!B2969</f>
        <v>4052.391315379758</v>
      </c>
      <c r="D2967">
        <f>$Q$37*'Profilo eolico'!B2969</f>
        <v>3044.5124879565765</v>
      </c>
      <c r="E2967">
        <f>$P$39*'Profilo fotovoltaico'!B2969+'Approvvigionamento energia'!$Q$39*'Profilo eolico'!B2969</f>
        <v>3296.4821948123717</v>
      </c>
      <c r="F2967">
        <f>$P$41*'Profilo fotovoltaico'!B2969+'Approvvigionamento energia'!$Q$41*'Profilo eolico'!B2969</f>
        <v>3548.451901668167</v>
      </c>
      <c r="G2967">
        <f>$P$43*'Profilo fotovoltaico'!B2969+'Approvvigionamento energia'!$Q$43*'Profilo eolico'!B2969</f>
        <v>3800.4216085239632</v>
      </c>
      <c r="H2967">
        <f t="shared" si="92"/>
        <v>1138.4335154826958</v>
      </c>
      <c r="I2967">
        <f>IF(LCOH!$C$28=Menu!$A$1,'Approvvigionamento energia'!C2967,0)+IF(LCOH!$C$28=Menu!$A$2,'Approvvigionamento energia'!D2967,0)+IF(LCOH!$C$28=Menu!$A$3,'Approvvigionamento energia'!E2967,0)+IF(LCOH!$C$28=Menu!$A$4,'Approvvigionamento energia'!F2967,0)+IF(LCOH!$C$28=Menu!$A$5,'Approvvigionamento energia'!G2967,0)+IF(LCOH!$C$28=Menu!$A$6,'Approvvigionamento energia'!H2967,0)</f>
        <v>3548.451901668167</v>
      </c>
      <c r="J2967">
        <f>'Approvvigionamento energia'!A2967+'Approvvigionamento energia'!B2967+'Approvvigionamento energia'!I2967</f>
        <v>4621.2519016681672</v>
      </c>
      <c r="K2967">
        <f>IF(MIN(LCOH!$C$18,J2967)&gt;=$P$48*LCOH!$C$18, MIN(LCOH!$C$18,J2967),0)</f>
        <v>1500</v>
      </c>
      <c r="L2967">
        <f t="shared" si="93"/>
        <v>3121.2519016681672</v>
      </c>
      <c r="M2967">
        <f>K2967/LCOH!$C$18</f>
        <v>1</v>
      </c>
      <c r="N2967">
        <f>K2967/LCOH!$C$34</f>
        <v>28.901734104046245</v>
      </c>
    </row>
    <row r="2968" spans="1:14" x14ac:dyDescent="0.35">
      <c r="A2968">
        <f>'Profilo fotovoltaico'!B2970*LCOH!$C$20</f>
        <v>433</v>
      </c>
      <c r="B2968">
        <f>'Profilo eolico'!B2970*LCOH!$C$21</f>
        <v>509.60000000000008</v>
      </c>
      <c r="C2968">
        <f>$P$35*'Profilo fotovoltaico'!B2970</f>
        <v>3184.5470772403542</v>
      </c>
      <c r="D2968">
        <f>$Q$37*'Profilo eolico'!B2970</f>
        <v>2973.3299422435248</v>
      </c>
      <c r="E2968">
        <f>$P$39*'Profilo fotovoltaico'!B2970+'Approvvigionamento energia'!$Q$39*'Profilo eolico'!B2970</f>
        <v>3026.1342259927324</v>
      </c>
      <c r="F2968">
        <f>$P$41*'Profilo fotovoltaico'!B2970+'Approvvigionamento energia'!$Q$41*'Profilo eolico'!B2970</f>
        <v>3078.9385097419395</v>
      </c>
      <c r="G2968">
        <f>$P$43*'Profilo fotovoltaico'!B2970+'Approvvigionamento energia'!$Q$43*'Profilo eolico'!B2970</f>
        <v>3131.742793491147</v>
      </c>
      <c r="H2968">
        <f t="shared" si="92"/>
        <v>1138.4335154826958</v>
      </c>
      <c r="I2968">
        <f>IF(LCOH!$C$28=Menu!$A$1,'Approvvigionamento energia'!C2968,0)+IF(LCOH!$C$28=Menu!$A$2,'Approvvigionamento energia'!D2968,0)+IF(LCOH!$C$28=Menu!$A$3,'Approvvigionamento energia'!E2968,0)+IF(LCOH!$C$28=Menu!$A$4,'Approvvigionamento energia'!F2968,0)+IF(LCOH!$C$28=Menu!$A$5,'Approvvigionamento energia'!G2968,0)+IF(LCOH!$C$28=Menu!$A$6,'Approvvigionamento energia'!H2968,0)</f>
        <v>3078.9385097419395</v>
      </c>
      <c r="J2968">
        <f>'Approvvigionamento energia'!A2968+'Approvvigionamento energia'!B2968+'Approvvigionamento energia'!I2968</f>
        <v>4021.5385097419394</v>
      </c>
      <c r="K2968">
        <f>IF(MIN(LCOH!$C$18,J2968)&gt;=$P$48*LCOH!$C$18, MIN(LCOH!$C$18,J2968),0)</f>
        <v>1500</v>
      </c>
      <c r="L2968">
        <f t="shared" si="93"/>
        <v>2521.5385097419394</v>
      </c>
      <c r="M2968">
        <f>K2968/LCOH!$C$18</f>
        <v>1</v>
      </c>
      <c r="N2968">
        <f>K2968/LCOH!$C$34</f>
        <v>28.901734104046245</v>
      </c>
    </row>
    <row r="2969" spans="1:14" x14ac:dyDescent="0.35">
      <c r="A2969">
        <f>'Profilo fotovoltaico'!B2971*LCOH!$C$20</f>
        <v>297</v>
      </c>
      <c r="B2969">
        <f>'Profilo eolico'!B2971*LCOH!$C$21</f>
        <v>484.8</v>
      </c>
      <c r="C2969">
        <f>$P$35*'Profilo fotovoltaico'!B2971</f>
        <v>2184.3198197237534</v>
      </c>
      <c r="D2969">
        <f>$Q$37*'Profilo eolico'!B2971</f>
        <v>2828.630996859617</v>
      </c>
      <c r="E2969">
        <f>$P$39*'Profilo fotovoltaico'!B2971+'Approvvigionamento energia'!$Q$39*'Profilo eolico'!B2971</f>
        <v>2667.5532025756511</v>
      </c>
      <c r="F2969">
        <f>$P$41*'Profilo fotovoltaico'!B2971+'Approvvigionamento energia'!$Q$41*'Profilo eolico'!B2971</f>
        <v>2506.4754082916852</v>
      </c>
      <c r="G2969">
        <f>$P$43*'Profilo fotovoltaico'!B2971+'Approvvigionamento energia'!$Q$43*'Profilo eolico'!B2971</f>
        <v>2345.3976140077193</v>
      </c>
      <c r="H2969">
        <f t="shared" si="92"/>
        <v>1138.4335154826958</v>
      </c>
      <c r="I2969">
        <f>IF(LCOH!$C$28=Menu!$A$1,'Approvvigionamento energia'!C2969,0)+IF(LCOH!$C$28=Menu!$A$2,'Approvvigionamento energia'!D2969,0)+IF(LCOH!$C$28=Menu!$A$3,'Approvvigionamento energia'!E2969,0)+IF(LCOH!$C$28=Menu!$A$4,'Approvvigionamento energia'!F2969,0)+IF(LCOH!$C$28=Menu!$A$5,'Approvvigionamento energia'!G2969,0)+IF(LCOH!$C$28=Menu!$A$6,'Approvvigionamento energia'!H2969,0)</f>
        <v>2506.4754082916852</v>
      </c>
      <c r="J2969">
        <f>'Approvvigionamento energia'!A2969+'Approvvigionamento energia'!B2969+'Approvvigionamento energia'!I2969</f>
        <v>3288.2754082916854</v>
      </c>
      <c r="K2969">
        <f>IF(MIN(LCOH!$C$18,J2969)&gt;=$P$48*LCOH!$C$18, MIN(LCOH!$C$18,J2969),0)</f>
        <v>1500</v>
      </c>
      <c r="L2969">
        <f t="shared" si="93"/>
        <v>1788.2754082916854</v>
      </c>
      <c r="M2969">
        <f>K2969/LCOH!$C$18</f>
        <v>1</v>
      </c>
      <c r="N2969">
        <f>K2969/LCOH!$C$34</f>
        <v>28.901734104046245</v>
      </c>
    </row>
    <row r="2970" spans="1:14" x14ac:dyDescent="0.35">
      <c r="A2970">
        <f>'Profilo fotovoltaico'!B2972*LCOH!$C$20</f>
        <v>155</v>
      </c>
      <c r="B2970">
        <f>'Profilo eolico'!B2972*LCOH!$C$21</f>
        <v>432</v>
      </c>
      <c r="C2970">
        <f>$P$35*'Profilo fotovoltaico'!B2972</f>
        <v>1139.9648890814201</v>
      </c>
      <c r="D2970">
        <f>$Q$37*'Profilo eolico'!B2972</f>
        <v>2520.5622744293614</v>
      </c>
      <c r="E2970">
        <f>$P$39*'Profilo fotovoltaico'!B2972+'Approvvigionamento energia'!$Q$39*'Profilo eolico'!B2972</f>
        <v>2175.4129280923762</v>
      </c>
      <c r="F2970">
        <f>$P$41*'Profilo fotovoltaico'!B2972+'Approvvigionamento energia'!$Q$41*'Profilo eolico'!B2972</f>
        <v>1830.2635817553908</v>
      </c>
      <c r="G2970">
        <f>$P$43*'Profilo fotovoltaico'!B2972+'Approvvigionamento energia'!$Q$43*'Profilo eolico'!B2972</f>
        <v>1485.1142354184053</v>
      </c>
      <c r="H2970">
        <f t="shared" si="92"/>
        <v>1138.4335154826958</v>
      </c>
      <c r="I2970">
        <f>IF(LCOH!$C$28=Menu!$A$1,'Approvvigionamento energia'!C2970,0)+IF(LCOH!$C$28=Menu!$A$2,'Approvvigionamento energia'!D2970,0)+IF(LCOH!$C$28=Menu!$A$3,'Approvvigionamento energia'!E2970,0)+IF(LCOH!$C$28=Menu!$A$4,'Approvvigionamento energia'!F2970,0)+IF(LCOH!$C$28=Menu!$A$5,'Approvvigionamento energia'!G2970,0)+IF(LCOH!$C$28=Menu!$A$6,'Approvvigionamento energia'!H2970,0)</f>
        <v>1830.2635817553908</v>
      </c>
      <c r="J2970">
        <f>'Approvvigionamento energia'!A2970+'Approvvigionamento energia'!B2970+'Approvvigionamento energia'!I2970</f>
        <v>2417.263581755391</v>
      </c>
      <c r="K2970">
        <f>IF(MIN(LCOH!$C$18,J2970)&gt;=$P$48*LCOH!$C$18, MIN(LCOH!$C$18,J2970),0)</f>
        <v>1500</v>
      </c>
      <c r="L2970">
        <f t="shared" si="93"/>
        <v>917.26358175539099</v>
      </c>
      <c r="M2970">
        <f>K2970/LCOH!$C$18</f>
        <v>1</v>
      </c>
      <c r="N2970">
        <f>K2970/LCOH!$C$34</f>
        <v>28.901734104046245</v>
      </c>
    </row>
    <row r="2971" spans="1:14" x14ac:dyDescent="0.35">
      <c r="A2971">
        <f>'Profilo fotovoltaico'!B2973*LCOH!$C$20</f>
        <v>43</v>
      </c>
      <c r="B2971">
        <f>'Profilo eolico'!B2973*LCOH!$C$21</f>
        <v>343.5</v>
      </c>
      <c r="C2971">
        <f>$P$35*'Profilo fotovoltaico'!B2973</f>
        <v>316.2483240677488</v>
      </c>
      <c r="D2971">
        <f>$Q$37*'Profilo eolico'!B2973</f>
        <v>2004.1970862650132</v>
      </c>
      <c r="E2971">
        <f>$P$39*'Profilo fotovoltaico'!B2973+'Approvvigionamento energia'!$Q$39*'Profilo eolico'!B2973</f>
        <v>1582.209895715697</v>
      </c>
      <c r="F2971">
        <f>$P$41*'Profilo fotovoltaico'!B2973+'Approvvigionamento energia'!$Q$41*'Profilo eolico'!B2973</f>
        <v>1160.222705166381</v>
      </c>
      <c r="G2971">
        <f>$P$43*'Profilo fotovoltaico'!B2973+'Approvvigionamento energia'!$Q$43*'Profilo eolico'!B2973</f>
        <v>738.23551461706484</v>
      </c>
      <c r="H2971">
        <f t="shared" si="92"/>
        <v>1138.4335154826958</v>
      </c>
      <c r="I2971">
        <f>IF(LCOH!$C$28=Menu!$A$1,'Approvvigionamento energia'!C2971,0)+IF(LCOH!$C$28=Menu!$A$2,'Approvvigionamento energia'!D2971,0)+IF(LCOH!$C$28=Menu!$A$3,'Approvvigionamento energia'!E2971,0)+IF(LCOH!$C$28=Menu!$A$4,'Approvvigionamento energia'!F2971,0)+IF(LCOH!$C$28=Menu!$A$5,'Approvvigionamento energia'!G2971,0)+IF(LCOH!$C$28=Menu!$A$6,'Approvvigionamento energia'!H2971,0)</f>
        <v>1160.222705166381</v>
      </c>
      <c r="J2971">
        <f>'Approvvigionamento energia'!A2971+'Approvvigionamento energia'!B2971+'Approvvigionamento energia'!I2971</f>
        <v>1546.722705166381</v>
      </c>
      <c r="K2971">
        <f>IF(MIN(LCOH!$C$18,J2971)&gt;=$P$48*LCOH!$C$18, MIN(LCOH!$C$18,J2971),0)</f>
        <v>1500</v>
      </c>
      <c r="L2971">
        <f t="shared" si="93"/>
        <v>46.722705166381047</v>
      </c>
      <c r="M2971">
        <f>K2971/LCOH!$C$18</f>
        <v>1</v>
      </c>
      <c r="N2971">
        <f>K2971/LCOH!$C$34</f>
        <v>28.901734104046245</v>
      </c>
    </row>
    <row r="2972" spans="1:14" x14ac:dyDescent="0.35">
      <c r="A2972">
        <f>'Profilo fotovoltaico'!B2974*LCOH!$C$20</f>
        <v>0</v>
      </c>
      <c r="B2972">
        <f>'Profilo eolico'!B2974*LCOH!$C$21</f>
        <v>278.89999999999998</v>
      </c>
      <c r="C2972">
        <f>$P$35*'Profilo fotovoltaico'!B2974</f>
        <v>0</v>
      </c>
      <c r="D2972">
        <f>$Q$37*'Profilo eolico'!B2974</f>
        <v>1627.2796720795113</v>
      </c>
      <c r="E2972">
        <f>$P$39*'Profilo fotovoltaico'!B2974+'Approvvigionamento energia'!$Q$39*'Profilo eolico'!B2974</f>
        <v>1220.4597540596335</v>
      </c>
      <c r="F2972">
        <f>$P$41*'Profilo fotovoltaico'!B2974+'Approvvigionamento energia'!$Q$41*'Profilo eolico'!B2974</f>
        <v>813.63983603975566</v>
      </c>
      <c r="G2972">
        <f>$P$43*'Profilo fotovoltaico'!B2974+'Approvvigionamento energia'!$Q$43*'Profilo eolico'!B2974</f>
        <v>406.81991801987783</v>
      </c>
      <c r="H2972">
        <f t="shared" si="92"/>
        <v>1138.4335154826958</v>
      </c>
      <c r="I2972">
        <f>IF(LCOH!$C$28=Menu!$A$1,'Approvvigionamento energia'!C2972,0)+IF(LCOH!$C$28=Menu!$A$2,'Approvvigionamento energia'!D2972,0)+IF(LCOH!$C$28=Menu!$A$3,'Approvvigionamento energia'!E2972,0)+IF(LCOH!$C$28=Menu!$A$4,'Approvvigionamento energia'!F2972,0)+IF(LCOH!$C$28=Menu!$A$5,'Approvvigionamento energia'!G2972,0)+IF(LCOH!$C$28=Menu!$A$6,'Approvvigionamento energia'!H2972,0)</f>
        <v>813.63983603975566</v>
      </c>
      <c r="J2972">
        <f>'Approvvigionamento energia'!A2972+'Approvvigionamento energia'!B2972+'Approvvigionamento energia'!I2972</f>
        <v>1092.5398360397558</v>
      </c>
      <c r="K2972">
        <f>IF(MIN(LCOH!$C$18,J2972)&gt;=$P$48*LCOH!$C$18, MIN(LCOH!$C$18,J2972),0)</f>
        <v>1092.5398360397558</v>
      </c>
      <c r="L2972">
        <f t="shared" si="93"/>
        <v>0</v>
      </c>
      <c r="M2972">
        <f>K2972/LCOH!$C$18</f>
        <v>0.72835989069317053</v>
      </c>
      <c r="N2972">
        <f>K2972/LCOH!$C$34</f>
        <v>21.0508638928662</v>
      </c>
    </row>
    <row r="2973" spans="1:14" x14ac:dyDescent="0.35">
      <c r="A2973">
        <f>'Profilo fotovoltaico'!B2975*LCOH!$C$20</f>
        <v>0</v>
      </c>
      <c r="B2973">
        <f>'Profilo eolico'!B2975*LCOH!$C$21</f>
        <v>250.1</v>
      </c>
      <c r="C2973">
        <f>$P$35*'Profilo fotovoltaico'!B2975</f>
        <v>0</v>
      </c>
      <c r="D2973">
        <f>$Q$37*'Profilo eolico'!B2975</f>
        <v>1459.2421871175538</v>
      </c>
      <c r="E2973">
        <f>$P$39*'Profilo fotovoltaico'!B2975+'Approvvigionamento energia'!$Q$39*'Profilo eolico'!B2975</f>
        <v>1094.4316403381654</v>
      </c>
      <c r="F2973">
        <f>$P$41*'Profilo fotovoltaico'!B2975+'Approvvigionamento energia'!$Q$41*'Profilo eolico'!B2975</f>
        <v>729.62109355877692</v>
      </c>
      <c r="G2973">
        <f>$P$43*'Profilo fotovoltaico'!B2975+'Approvvigionamento energia'!$Q$43*'Profilo eolico'!B2975</f>
        <v>364.81054677938846</v>
      </c>
      <c r="H2973">
        <f t="shared" si="92"/>
        <v>1138.4335154826958</v>
      </c>
      <c r="I2973">
        <f>IF(LCOH!$C$28=Menu!$A$1,'Approvvigionamento energia'!C2973,0)+IF(LCOH!$C$28=Menu!$A$2,'Approvvigionamento energia'!D2973,0)+IF(LCOH!$C$28=Menu!$A$3,'Approvvigionamento energia'!E2973,0)+IF(LCOH!$C$28=Menu!$A$4,'Approvvigionamento energia'!F2973,0)+IF(LCOH!$C$28=Menu!$A$5,'Approvvigionamento energia'!G2973,0)+IF(LCOH!$C$28=Menu!$A$6,'Approvvigionamento energia'!H2973,0)</f>
        <v>729.62109355877692</v>
      </c>
      <c r="J2973">
        <f>'Approvvigionamento energia'!A2973+'Approvvigionamento energia'!B2973+'Approvvigionamento energia'!I2973</f>
        <v>979.72109355877694</v>
      </c>
      <c r="K2973">
        <f>IF(MIN(LCOH!$C$18,J2973)&gt;=$P$48*LCOH!$C$18, MIN(LCOH!$C$18,J2973),0)</f>
        <v>979.72109355877694</v>
      </c>
      <c r="L2973">
        <f t="shared" si="93"/>
        <v>0</v>
      </c>
      <c r="M2973">
        <f>K2973/LCOH!$C$18</f>
        <v>0.65314739570585134</v>
      </c>
      <c r="N2973">
        <f>K2973/LCOH!$C$34</f>
        <v>18.877092361440788</v>
      </c>
    </row>
    <row r="2974" spans="1:14" x14ac:dyDescent="0.35">
      <c r="A2974">
        <f>'Profilo fotovoltaico'!B2976*LCOH!$C$20</f>
        <v>0</v>
      </c>
      <c r="B2974">
        <f>'Profilo eolico'!B2976*LCOH!$C$21</f>
        <v>249.5</v>
      </c>
      <c r="C2974">
        <f>$P$35*'Profilo fotovoltaico'!B2976</f>
        <v>0</v>
      </c>
      <c r="D2974">
        <f>$Q$37*'Profilo eolico'!B2976</f>
        <v>1455.7414061808465</v>
      </c>
      <c r="E2974">
        <f>$P$39*'Profilo fotovoltaico'!B2976+'Approvvigionamento energia'!$Q$39*'Profilo eolico'!B2976</f>
        <v>1091.8060546356348</v>
      </c>
      <c r="F2974">
        <f>$P$41*'Profilo fotovoltaico'!B2976+'Approvvigionamento energia'!$Q$41*'Profilo eolico'!B2976</f>
        <v>727.87070309042326</v>
      </c>
      <c r="G2974">
        <f>$P$43*'Profilo fotovoltaico'!B2976+'Approvvigionamento energia'!$Q$43*'Profilo eolico'!B2976</f>
        <v>363.93535154521163</v>
      </c>
      <c r="H2974">
        <f t="shared" si="92"/>
        <v>1138.4335154826958</v>
      </c>
      <c r="I2974">
        <f>IF(LCOH!$C$28=Menu!$A$1,'Approvvigionamento energia'!C2974,0)+IF(LCOH!$C$28=Menu!$A$2,'Approvvigionamento energia'!D2974,0)+IF(LCOH!$C$28=Menu!$A$3,'Approvvigionamento energia'!E2974,0)+IF(LCOH!$C$28=Menu!$A$4,'Approvvigionamento energia'!F2974,0)+IF(LCOH!$C$28=Menu!$A$5,'Approvvigionamento energia'!G2974,0)+IF(LCOH!$C$28=Menu!$A$6,'Approvvigionamento energia'!H2974,0)</f>
        <v>727.87070309042326</v>
      </c>
      <c r="J2974">
        <f>'Approvvigionamento energia'!A2974+'Approvvigionamento energia'!B2974+'Approvvigionamento energia'!I2974</f>
        <v>977.37070309042326</v>
      </c>
      <c r="K2974">
        <f>IF(MIN(LCOH!$C$18,J2974)&gt;=$P$48*LCOH!$C$18, MIN(LCOH!$C$18,J2974),0)</f>
        <v>977.37070309042326</v>
      </c>
      <c r="L2974">
        <f t="shared" si="93"/>
        <v>0</v>
      </c>
      <c r="M2974">
        <f>K2974/LCOH!$C$18</f>
        <v>0.65158046872694886</v>
      </c>
      <c r="N2974">
        <f>K2974/LCOH!$C$34</f>
        <v>18.831805454536095</v>
      </c>
    </row>
    <row r="2975" spans="1:14" x14ac:dyDescent="0.35">
      <c r="A2975">
        <f>'Profilo fotovoltaico'!B2977*LCOH!$C$20</f>
        <v>0</v>
      </c>
      <c r="B2975">
        <f>'Profilo eolico'!B2977*LCOH!$C$21</f>
        <v>262.40000000000003</v>
      </c>
      <c r="C2975">
        <f>$P$35*'Profilo fotovoltaico'!B2977</f>
        <v>0</v>
      </c>
      <c r="D2975">
        <f>$Q$37*'Profilo eolico'!B2977</f>
        <v>1531.0081963200569</v>
      </c>
      <c r="E2975">
        <f>$P$39*'Profilo fotovoltaico'!B2977+'Approvvigionamento energia'!$Q$39*'Profilo eolico'!B2977</f>
        <v>1148.2561472400425</v>
      </c>
      <c r="F2975">
        <f>$P$41*'Profilo fotovoltaico'!B2977+'Approvvigionamento energia'!$Q$41*'Profilo eolico'!B2977</f>
        <v>765.50409816002843</v>
      </c>
      <c r="G2975">
        <f>$P$43*'Profilo fotovoltaico'!B2977+'Approvvigionamento energia'!$Q$43*'Profilo eolico'!B2977</f>
        <v>382.75204908001422</v>
      </c>
      <c r="H2975">
        <f t="shared" si="92"/>
        <v>1138.4335154826958</v>
      </c>
      <c r="I2975">
        <f>IF(LCOH!$C$28=Menu!$A$1,'Approvvigionamento energia'!C2975,0)+IF(LCOH!$C$28=Menu!$A$2,'Approvvigionamento energia'!D2975,0)+IF(LCOH!$C$28=Menu!$A$3,'Approvvigionamento energia'!E2975,0)+IF(LCOH!$C$28=Menu!$A$4,'Approvvigionamento energia'!F2975,0)+IF(LCOH!$C$28=Menu!$A$5,'Approvvigionamento energia'!G2975,0)+IF(LCOH!$C$28=Menu!$A$6,'Approvvigionamento energia'!H2975,0)</f>
        <v>765.50409816002843</v>
      </c>
      <c r="J2975">
        <f>'Approvvigionamento energia'!A2975+'Approvvigionamento energia'!B2975+'Approvvigionamento energia'!I2975</f>
        <v>1027.9040981600285</v>
      </c>
      <c r="K2975">
        <f>IF(MIN(LCOH!$C$18,J2975)&gt;=$P$48*LCOH!$C$18, MIN(LCOH!$C$18,J2975),0)</f>
        <v>1027.9040981600285</v>
      </c>
      <c r="L2975">
        <f t="shared" si="93"/>
        <v>0</v>
      </c>
      <c r="M2975">
        <f>K2975/LCOH!$C$18</f>
        <v>0.68526939877335236</v>
      </c>
      <c r="N2975">
        <f>K2975/LCOH!$C$34</f>
        <v>19.805473952987061</v>
      </c>
    </row>
    <row r="2976" spans="1:14" x14ac:dyDescent="0.35">
      <c r="A2976">
        <f>'Profilo fotovoltaico'!B2978*LCOH!$C$20</f>
        <v>0</v>
      </c>
      <c r="B2976">
        <f>'Profilo eolico'!B2978*LCOH!$C$21</f>
        <v>269.7</v>
      </c>
      <c r="C2976">
        <f>$P$35*'Profilo fotovoltaico'!B2978</f>
        <v>0</v>
      </c>
      <c r="D2976">
        <f>$Q$37*'Profilo eolico'!B2978</f>
        <v>1573.6010310499971</v>
      </c>
      <c r="E2976">
        <f>$P$39*'Profilo fotovoltaico'!B2978+'Approvvigionamento energia'!$Q$39*'Profilo eolico'!B2978</f>
        <v>1180.2007732874979</v>
      </c>
      <c r="F2976">
        <f>$P$41*'Profilo fotovoltaico'!B2978+'Approvvigionamento energia'!$Q$41*'Profilo eolico'!B2978</f>
        <v>786.80051552499856</v>
      </c>
      <c r="G2976">
        <f>$P$43*'Profilo fotovoltaico'!B2978+'Approvvigionamento energia'!$Q$43*'Profilo eolico'!B2978</f>
        <v>393.40025776249928</v>
      </c>
      <c r="H2976">
        <f t="shared" si="92"/>
        <v>1138.4335154826958</v>
      </c>
      <c r="I2976">
        <f>IF(LCOH!$C$28=Menu!$A$1,'Approvvigionamento energia'!C2976,0)+IF(LCOH!$C$28=Menu!$A$2,'Approvvigionamento energia'!D2976,0)+IF(LCOH!$C$28=Menu!$A$3,'Approvvigionamento energia'!E2976,0)+IF(LCOH!$C$28=Menu!$A$4,'Approvvigionamento energia'!F2976,0)+IF(LCOH!$C$28=Menu!$A$5,'Approvvigionamento energia'!G2976,0)+IF(LCOH!$C$28=Menu!$A$6,'Approvvigionamento energia'!H2976,0)</f>
        <v>786.80051552499856</v>
      </c>
      <c r="J2976">
        <f>'Approvvigionamento energia'!A2976+'Approvvigionamento energia'!B2976+'Approvvigionamento energia'!I2976</f>
        <v>1056.5005155249985</v>
      </c>
      <c r="K2976">
        <f>IF(MIN(LCOH!$C$18,J2976)&gt;=$P$48*LCOH!$C$18, MIN(LCOH!$C$18,J2976),0)</f>
        <v>1056.5005155249985</v>
      </c>
      <c r="L2976">
        <f t="shared" si="93"/>
        <v>0</v>
      </c>
      <c r="M2976">
        <f>K2976/LCOH!$C$18</f>
        <v>0.70433367701666572</v>
      </c>
      <c r="N2976">
        <f>K2976/LCOH!$C$34</f>
        <v>20.356464653660858</v>
      </c>
    </row>
    <row r="2977" spans="1:14" x14ac:dyDescent="0.35">
      <c r="A2977">
        <f>'Profilo fotovoltaico'!B2979*LCOH!$C$20</f>
        <v>0</v>
      </c>
      <c r="B2977">
        <f>'Profilo eolico'!B2979*LCOH!$C$21</f>
        <v>271.8</v>
      </c>
      <c r="C2977">
        <f>$P$35*'Profilo fotovoltaico'!B2979</f>
        <v>0</v>
      </c>
      <c r="D2977">
        <f>$Q$37*'Profilo eolico'!B2979</f>
        <v>1585.8537643284733</v>
      </c>
      <c r="E2977">
        <f>$P$39*'Profilo fotovoltaico'!B2979+'Approvvigionamento energia'!$Q$39*'Profilo eolico'!B2979</f>
        <v>1189.3903232463549</v>
      </c>
      <c r="F2977">
        <f>$P$41*'Profilo fotovoltaico'!B2979+'Approvvigionamento energia'!$Q$41*'Profilo eolico'!B2979</f>
        <v>792.92688216423664</v>
      </c>
      <c r="G2977">
        <f>$P$43*'Profilo fotovoltaico'!B2979+'Approvvigionamento energia'!$Q$43*'Profilo eolico'!B2979</f>
        <v>396.46344108211832</v>
      </c>
      <c r="H2977">
        <f t="shared" si="92"/>
        <v>1138.4335154826958</v>
      </c>
      <c r="I2977">
        <f>IF(LCOH!$C$28=Menu!$A$1,'Approvvigionamento energia'!C2977,0)+IF(LCOH!$C$28=Menu!$A$2,'Approvvigionamento energia'!D2977,0)+IF(LCOH!$C$28=Menu!$A$3,'Approvvigionamento energia'!E2977,0)+IF(LCOH!$C$28=Menu!$A$4,'Approvvigionamento energia'!F2977,0)+IF(LCOH!$C$28=Menu!$A$5,'Approvvigionamento energia'!G2977,0)+IF(LCOH!$C$28=Menu!$A$6,'Approvvigionamento energia'!H2977,0)</f>
        <v>792.92688216423664</v>
      </c>
      <c r="J2977">
        <f>'Approvvigionamento energia'!A2977+'Approvvigionamento energia'!B2977+'Approvvigionamento energia'!I2977</f>
        <v>1064.7268821642367</v>
      </c>
      <c r="K2977">
        <f>IF(MIN(LCOH!$C$18,J2977)&gt;=$P$48*LCOH!$C$18, MIN(LCOH!$C$18,J2977),0)</f>
        <v>1064.7268821642367</v>
      </c>
      <c r="L2977">
        <f t="shared" si="93"/>
        <v>0</v>
      </c>
      <c r="M2977">
        <f>K2977/LCOH!$C$18</f>
        <v>0.70981792144282452</v>
      </c>
      <c r="N2977">
        <f>K2977/LCOH!$C$34</f>
        <v>20.514968827827296</v>
      </c>
    </row>
    <row r="2978" spans="1:14" x14ac:dyDescent="0.35">
      <c r="A2978">
        <f>'Profilo fotovoltaico'!B2980*LCOH!$C$20</f>
        <v>0</v>
      </c>
      <c r="B2978">
        <f>'Profilo eolico'!B2980*LCOH!$C$21</f>
        <v>268.5</v>
      </c>
      <c r="C2978">
        <f>$P$35*'Profilo fotovoltaico'!B2980</f>
        <v>0</v>
      </c>
      <c r="D2978">
        <f>$Q$37*'Profilo eolico'!B2980</f>
        <v>1566.5994691765825</v>
      </c>
      <c r="E2978">
        <f>$P$39*'Profilo fotovoltaico'!B2980+'Approvvigionamento energia'!$Q$39*'Profilo eolico'!B2980</f>
        <v>1174.9496018824368</v>
      </c>
      <c r="F2978">
        <f>$P$41*'Profilo fotovoltaico'!B2980+'Approvvigionamento energia'!$Q$41*'Profilo eolico'!B2980</f>
        <v>783.29973458829124</v>
      </c>
      <c r="G2978">
        <f>$P$43*'Profilo fotovoltaico'!B2980+'Approvvigionamento energia'!$Q$43*'Profilo eolico'!B2980</f>
        <v>391.64986729414562</v>
      </c>
      <c r="H2978">
        <f t="shared" si="92"/>
        <v>1138.4335154826958</v>
      </c>
      <c r="I2978">
        <f>IF(LCOH!$C$28=Menu!$A$1,'Approvvigionamento energia'!C2978,0)+IF(LCOH!$C$28=Menu!$A$2,'Approvvigionamento energia'!D2978,0)+IF(LCOH!$C$28=Menu!$A$3,'Approvvigionamento energia'!E2978,0)+IF(LCOH!$C$28=Menu!$A$4,'Approvvigionamento energia'!F2978,0)+IF(LCOH!$C$28=Menu!$A$5,'Approvvigionamento energia'!G2978,0)+IF(LCOH!$C$28=Menu!$A$6,'Approvvigionamento energia'!H2978,0)</f>
        <v>783.29973458829124</v>
      </c>
      <c r="J2978">
        <f>'Approvvigionamento energia'!A2978+'Approvvigionamento energia'!B2978+'Approvvigionamento energia'!I2978</f>
        <v>1051.7997345882914</v>
      </c>
      <c r="K2978">
        <f>IF(MIN(LCOH!$C$18,J2978)&gt;=$P$48*LCOH!$C$18, MIN(LCOH!$C$18,J2978),0)</f>
        <v>1051.7997345882914</v>
      </c>
      <c r="L2978">
        <f t="shared" si="93"/>
        <v>0</v>
      </c>
      <c r="M2978">
        <f>K2978/LCOH!$C$18</f>
        <v>0.70119982305886086</v>
      </c>
      <c r="N2978">
        <f>K2978/LCOH!$C$34</f>
        <v>20.265890839851473</v>
      </c>
    </row>
    <row r="2979" spans="1:14" x14ac:dyDescent="0.35">
      <c r="A2979">
        <f>'Profilo fotovoltaico'!B2981*LCOH!$C$20</f>
        <v>0</v>
      </c>
      <c r="B2979">
        <f>'Profilo eolico'!B2981*LCOH!$C$21</f>
        <v>269.3</v>
      </c>
      <c r="C2979">
        <f>$P$35*'Profilo fotovoltaico'!B2981</f>
        <v>0</v>
      </c>
      <c r="D2979">
        <f>$Q$37*'Profilo eolico'!B2981</f>
        <v>1571.2671770921922</v>
      </c>
      <c r="E2979">
        <f>$P$39*'Profilo fotovoltaico'!B2981+'Approvvigionamento energia'!$Q$39*'Profilo eolico'!B2981</f>
        <v>1178.4503828191441</v>
      </c>
      <c r="F2979">
        <f>$P$41*'Profilo fotovoltaico'!B2981+'Approvvigionamento energia'!$Q$41*'Profilo eolico'!B2981</f>
        <v>785.63358854609612</v>
      </c>
      <c r="G2979">
        <f>$P$43*'Profilo fotovoltaico'!B2981+'Approvvigionamento energia'!$Q$43*'Profilo eolico'!B2981</f>
        <v>392.81679427304806</v>
      </c>
      <c r="H2979">
        <f t="shared" si="92"/>
        <v>1138.4335154826958</v>
      </c>
      <c r="I2979">
        <f>IF(LCOH!$C$28=Menu!$A$1,'Approvvigionamento energia'!C2979,0)+IF(LCOH!$C$28=Menu!$A$2,'Approvvigionamento energia'!D2979,0)+IF(LCOH!$C$28=Menu!$A$3,'Approvvigionamento energia'!E2979,0)+IF(LCOH!$C$28=Menu!$A$4,'Approvvigionamento energia'!F2979,0)+IF(LCOH!$C$28=Menu!$A$5,'Approvvigionamento energia'!G2979,0)+IF(LCOH!$C$28=Menu!$A$6,'Approvvigionamento energia'!H2979,0)</f>
        <v>785.63358854609612</v>
      </c>
      <c r="J2979">
        <f>'Approvvigionamento energia'!A2979+'Approvvigionamento energia'!B2979+'Approvvigionamento energia'!I2979</f>
        <v>1054.9335885460962</v>
      </c>
      <c r="K2979">
        <f>IF(MIN(LCOH!$C$18,J2979)&gt;=$P$48*LCOH!$C$18, MIN(LCOH!$C$18,J2979),0)</f>
        <v>1054.9335885460962</v>
      </c>
      <c r="L2979">
        <f t="shared" si="93"/>
        <v>0</v>
      </c>
      <c r="M2979">
        <f>K2979/LCOH!$C$18</f>
        <v>0.7032890590307308</v>
      </c>
      <c r="N2979">
        <f>K2979/LCOH!$C$34</f>
        <v>20.326273382391065</v>
      </c>
    </row>
    <row r="2980" spans="1:14" x14ac:dyDescent="0.35">
      <c r="A2980">
        <f>'Profilo fotovoltaico'!B2982*LCOH!$C$20</f>
        <v>0</v>
      </c>
      <c r="B2980">
        <f>'Profilo eolico'!B2982*LCOH!$C$21</f>
        <v>275</v>
      </c>
      <c r="C2980">
        <f>$P$35*'Profilo fotovoltaico'!B2982</f>
        <v>0</v>
      </c>
      <c r="D2980">
        <f>$Q$37*'Profilo eolico'!B2982</f>
        <v>1604.5245959909132</v>
      </c>
      <c r="E2980">
        <f>$P$39*'Profilo fotovoltaico'!B2982+'Approvvigionamento energia'!$Q$39*'Profilo eolico'!B2982</f>
        <v>1203.3934469931849</v>
      </c>
      <c r="F2980">
        <f>$P$41*'Profilo fotovoltaico'!B2982+'Approvvigionamento energia'!$Q$41*'Profilo eolico'!B2982</f>
        <v>802.26229799545661</v>
      </c>
      <c r="G2980">
        <f>$P$43*'Profilo fotovoltaico'!B2982+'Approvvigionamento energia'!$Q$43*'Profilo eolico'!B2982</f>
        <v>401.1311489977283</v>
      </c>
      <c r="H2980">
        <f t="shared" si="92"/>
        <v>1138.4335154826958</v>
      </c>
      <c r="I2980">
        <f>IF(LCOH!$C$28=Menu!$A$1,'Approvvigionamento energia'!C2980,0)+IF(LCOH!$C$28=Menu!$A$2,'Approvvigionamento energia'!D2980,0)+IF(LCOH!$C$28=Menu!$A$3,'Approvvigionamento energia'!E2980,0)+IF(LCOH!$C$28=Menu!$A$4,'Approvvigionamento energia'!F2980,0)+IF(LCOH!$C$28=Menu!$A$5,'Approvvigionamento energia'!G2980,0)+IF(LCOH!$C$28=Menu!$A$6,'Approvvigionamento energia'!H2980,0)</f>
        <v>802.26229799545661</v>
      </c>
      <c r="J2980">
        <f>'Approvvigionamento energia'!A2980+'Approvvigionamento energia'!B2980+'Approvvigionamento energia'!I2980</f>
        <v>1077.2622979954567</v>
      </c>
      <c r="K2980">
        <f>IF(MIN(LCOH!$C$18,J2980)&gt;=$P$48*LCOH!$C$18, MIN(LCOH!$C$18,J2980),0)</f>
        <v>1077.2622979954567</v>
      </c>
      <c r="L2980">
        <f t="shared" si="93"/>
        <v>0</v>
      </c>
      <c r="M2980">
        <f>K2980/LCOH!$C$18</f>
        <v>0.7181748653303045</v>
      </c>
      <c r="N2980">
        <f>K2980/LCOH!$C$34</f>
        <v>20.75649899798568</v>
      </c>
    </row>
    <row r="2981" spans="1:14" x14ac:dyDescent="0.35">
      <c r="A2981">
        <f>'Profilo fotovoltaico'!B2983*LCOH!$C$20</f>
        <v>0</v>
      </c>
      <c r="B2981">
        <f>'Profilo eolico'!B2983*LCOH!$C$21</f>
        <v>278.7</v>
      </c>
      <c r="C2981">
        <f>$P$35*'Profilo fotovoltaico'!B2983</f>
        <v>0</v>
      </c>
      <c r="D2981">
        <f>$Q$37*'Profilo eolico'!B2983</f>
        <v>1626.1127451006089</v>
      </c>
      <c r="E2981">
        <f>$P$39*'Profilo fotovoltaico'!B2983+'Approvvigionamento energia'!$Q$39*'Profilo eolico'!B2983</f>
        <v>1219.5845588254567</v>
      </c>
      <c r="F2981">
        <f>$P$41*'Profilo fotovoltaico'!B2983+'Approvvigionamento energia'!$Q$41*'Profilo eolico'!B2983</f>
        <v>813.05637255030445</v>
      </c>
      <c r="G2981">
        <f>$P$43*'Profilo fotovoltaico'!B2983+'Approvvigionamento energia'!$Q$43*'Profilo eolico'!B2983</f>
        <v>406.52818627515222</v>
      </c>
      <c r="H2981">
        <f t="shared" si="92"/>
        <v>1138.4335154826958</v>
      </c>
      <c r="I2981">
        <f>IF(LCOH!$C$28=Menu!$A$1,'Approvvigionamento energia'!C2981,0)+IF(LCOH!$C$28=Menu!$A$2,'Approvvigionamento energia'!D2981,0)+IF(LCOH!$C$28=Menu!$A$3,'Approvvigionamento energia'!E2981,0)+IF(LCOH!$C$28=Menu!$A$4,'Approvvigionamento energia'!F2981,0)+IF(LCOH!$C$28=Menu!$A$5,'Approvvigionamento energia'!G2981,0)+IF(LCOH!$C$28=Menu!$A$6,'Approvvigionamento energia'!H2981,0)</f>
        <v>813.05637255030445</v>
      </c>
      <c r="J2981">
        <f>'Approvvigionamento energia'!A2981+'Approvvigionamento energia'!B2981+'Approvvigionamento energia'!I2981</f>
        <v>1091.7563725503044</v>
      </c>
      <c r="K2981">
        <f>IF(MIN(LCOH!$C$18,J2981)&gt;=$P$48*LCOH!$C$18, MIN(LCOH!$C$18,J2981),0)</f>
        <v>1091.7563725503044</v>
      </c>
      <c r="L2981">
        <f t="shared" si="93"/>
        <v>0</v>
      </c>
      <c r="M2981">
        <f>K2981/LCOH!$C$18</f>
        <v>0.72783758170020296</v>
      </c>
      <c r="N2981">
        <f>K2981/LCOH!$C$34</f>
        <v>21.0357682572313</v>
      </c>
    </row>
    <row r="2982" spans="1:14" x14ac:dyDescent="0.35">
      <c r="A2982">
        <f>'Profilo fotovoltaico'!B2984*LCOH!$C$20</f>
        <v>17</v>
      </c>
      <c r="B2982">
        <f>'Profilo eolico'!B2984*LCOH!$C$21</f>
        <v>275.7</v>
      </c>
      <c r="C2982">
        <f>$P$35*'Profilo fotovoltaico'!B2984</f>
        <v>125.02840718957512</v>
      </c>
      <c r="D2982">
        <f>$Q$37*'Profilo eolico'!B2984</f>
        <v>1608.6088404170716</v>
      </c>
      <c r="E2982">
        <f>$P$39*'Profilo fotovoltaico'!B2984+'Approvvigionamento energia'!$Q$39*'Profilo eolico'!B2984</f>
        <v>1237.7137321101975</v>
      </c>
      <c r="F2982">
        <f>$P$41*'Profilo fotovoltaico'!B2984+'Approvvigionamento energia'!$Q$41*'Profilo eolico'!B2984</f>
        <v>866.81862380332336</v>
      </c>
      <c r="G2982">
        <f>$P$43*'Profilo fotovoltaico'!B2984+'Approvvigionamento energia'!$Q$43*'Profilo eolico'!B2984</f>
        <v>495.92351549644923</v>
      </c>
      <c r="H2982">
        <f t="shared" si="92"/>
        <v>1138.4335154826958</v>
      </c>
      <c r="I2982">
        <f>IF(LCOH!$C$28=Menu!$A$1,'Approvvigionamento energia'!C2982,0)+IF(LCOH!$C$28=Menu!$A$2,'Approvvigionamento energia'!D2982,0)+IF(LCOH!$C$28=Menu!$A$3,'Approvvigionamento energia'!E2982,0)+IF(LCOH!$C$28=Menu!$A$4,'Approvvigionamento energia'!F2982,0)+IF(LCOH!$C$28=Menu!$A$5,'Approvvigionamento energia'!G2982,0)+IF(LCOH!$C$28=Menu!$A$6,'Approvvigionamento energia'!H2982,0)</f>
        <v>866.81862380332336</v>
      </c>
      <c r="J2982">
        <f>'Approvvigionamento energia'!A2982+'Approvvigionamento energia'!B2982+'Approvvigionamento energia'!I2982</f>
        <v>1159.5186238033234</v>
      </c>
      <c r="K2982">
        <f>IF(MIN(LCOH!$C$18,J2982)&gt;=$P$48*LCOH!$C$18, MIN(LCOH!$C$18,J2982),0)</f>
        <v>1159.5186238033234</v>
      </c>
      <c r="L2982">
        <f t="shared" si="93"/>
        <v>0</v>
      </c>
      <c r="M2982">
        <f>K2982/LCOH!$C$18</f>
        <v>0.77301241586888225</v>
      </c>
      <c r="N2982">
        <f>K2982/LCOH!$C$34</f>
        <v>22.341399302568853</v>
      </c>
    </row>
    <row r="2983" spans="1:14" x14ac:dyDescent="0.35">
      <c r="A2983">
        <f>'Profilo fotovoltaico'!B2985*LCOH!$C$20</f>
        <v>121</v>
      </c>
      <c r="B2983">
        <f>'Profilo eolico'!B2985*LCOH!$C$21</f>
        <v>239.5</v>
      </c>
      <c r="C2983">
        <f>$P$35*'Profilo fotovoltaico'!B2985</f>
        <v>889.9080747022698</v>
      </c>
      <c r="D2983">
        <f>$Q$37*'Profilo eolico'!B2985</f>
        <v>1397.3950572357223</v>
      </c>
      <c r="E2983">
        <f>$P$39*'Profilo fotovoltaico'!B2985+'Approvvigionamento energia'!$Q$39*'Profilo eolico'!B2985</f>
        <v>1270.5233116023592</v>
      </c>
      <c r="F2983">
        <f>$P$41*'Profilo fotovoltaico'!B2985+'Approvvigionamento energia'!$Q$41*'Profilo eolico'!B2985</f>
        <v>1143.651565968996</v>
      </c>
      <c r="G2983">
        <f>$P$43*'Profilo fotovoltaico'!B2985+'Approvvigionamento energia'!$Q$43*'Profilo eolico'!B2985</f>
        <v>1016.7798203356331</v>
      </c>
      <c r="H2983">
        <f t="shared" si="92"/>
        <v>1138.4335154826958</v>
      </c>
      <c r="I2983">
        <f>IF(LCOH!$C$28=Menu!$A$1,'Approvvigionamento energia'!C2983,0)+IF(LCOH!$C$28=Menu!$A$2,'Approvvigionamento energia'!D2983,0)+IF(LCOH!$C$28=Menu!$A$3,'Approvvigionamento energia'!E2983,0)+IF(LCOH!$C$28=Menu!$A$4,'Approvvigionamento energia'!F2983,0)+IF(LCOH!$C$28=Menu!$A$5,'Approvvigionamento energia'!G2983,0)+IF(LCOH!$C$28=Menu!$A$6,'Approvvigionamento energia'!H2983,0)</f>
        <v>1143.651565968996</v>
      </c>
      <c r="J2983">
        <f>'Approvvigionamento energia'!A2983+'Approvvigionamento energia'!B2983+'Approvvigionamento energia'!I2983</f>
        <v>1504.151565968996</v>
      </c>
      <c r="K2983">
        <f>IF(MIN(LCOH!$C$18,J2983)&gt;=$P$48*LCOH!$C$18, MIN(LCOH!$C$18,J2983),0)</f>
        <v>1500</v>
      </c>
      <c r="L2983">
        <f t="shared" si="93"/>
        <v>4.1515659689960103</v>
      </c>
      <c r="M2983">
        <f>K2983/LCOH!$C$18</f>
        <v>1</v>
      </c>
      <c r="N2983">
        <f>K2983/LCOH!$C$34</f>
        <v>28.901734104046245</v>
      </c>
    </row>
    <row r="2984" spans="1:14" x14ac:dyDescent="0.35">
      <c r="A2984">
        <f>'Profilo fotovoltaico'!B2986*LCOH!$C$20</f>
        <v>274</v>
      </c>
      <c r="B2984">
        <f>'Profilo eolico'!B2986*LCOH!$C$21</f>
        <v>290.3</v>
      </c>
      <c r="C2984">
        <f>$P$35*'Profilo fotovoltaico'!B2986</f>
        <v>2015.163739408446</v>
      </c>
      <c r="D2984">
        <f>$Q$37*'Profilo eolico'!B2986</f>
        <v>1693.7945098769528</v>
      </c>
      <c r="E2984">
        <f>$P$39*'Profilo fotovoltaico'!B2986+'Approvvigionamento energia'!$Q$39*'Profilo eolico'!B2986</f>
        <v>1774.1368172598263</v>
      </c>
      <c r="F2984">
        <f>$P$41*'Profilo fotovoltaico'!B2986+'Approvvigionamento energia'!$Q$41*'Profilo eolico'!B2986</f>
        <v>1854.4791246426994</v>
      </c>
      <c r="G2984">
        <f>$P$43*'Profilo fotovoltaico'!B2986+'Approvvigionamento energia'!$Q$43*'Profilo eolico'!B2986</f>
        <v>1934.8214320255729</v>
      </c>
      <c r="H2984">
        <f t="shared" si="92"/>
        <v>1138.4335154826958</v>
      </c>
      <c r="I2984">
        <f>IF(LCOH!$C$28=Menu!$A$1,'Approvvigionamento energia'!C2984,0)+IF(LCOH!$C$28=Menu!$A$2,'Approvvigionamento energia'!D2984,0)+IF(LCOH!$C$28=Menu!$A$3,'Approvvigionamento energia'!E2984,0)+IF(LCOH!$C$28=Menu!$A$4,'Approvvigionamento energia'!F2984,0)+IF(LCOH!$C$28=Menu!$A$5,'Approvvigionamento energia'!G2984,0)+IF(LCOH!$C$28=Menu!$A$6,'Approvvigionamento energia'!H2984,0)</f>
        <v>1854.4791246426994</v>
      </c>
      <c r="J2984">
        <f>'Approvvigionamento energia'!A2984+'Approvvigionamento energia'!B2984+'Approvvigionamento energia'!I2984</f>
        <v>2418.7791246426996</v>
      </c>
      <c r="K2984">
        <f>IF(MIN(LCOH!$C$18,J2984)&gt;=$P$48*LCOH!$C$18, MIN(LCOH!$C$18,J2984),0)</f>
        <v>1500</v>
      </c>
      <c r="L2984">
        <f t="shared" si="93"/>
        <v>918.77912464269957</v>
      </c>
      <c r="M2984">
        <f>K2984/LCOH!$C$18</f>
        <v>1</v>
      </c>
      <c r="N2984">
        <f>K2984/LCOH!$C$34</f>
        <v>28.901734104046245</v>
      </c>
    </row>
    <row r="2985" spans="1:14" x14ac:dyDescent="0.35">
      <c r="A2985">
        <f>'Profilo fotovoltaico'!B2987*LCOH!$C$20</f>
        <v>425</v>
      </c>
      <c r="B2985">
        <f>'Profilo eolico'!B2987*LCOH!$C$21</f>
        <v>347.3</v>
      </c>
      <c r="C2985">
        <f>$P$35*'Profilo fotovoltaico'!B2987</f>
        <v>3125.7101797393775</v>
      </c>
      <c r="D2985">
        <f>$Q$37*'Profilo eolico'!B2987</f>
        <v>2026.3686988641603</v>
      </c>
      <c r="E2985">
        <f>$P$39*'Profilo fotovoltaico'!B2987+'Approvvigionamento energia'!$Q$39*'Profilo eolico'!B2987</f>
        <v>2301.2040690829645</v>
      </c>
      <c r="F2985">
        <f>$P$41*'Profilo fotovoltaico'!B2987+'Approvvigionamento energia'!$Q$41*'Profilo eolico'!B2987</f>
        <v>2576.0394393017687</v>
      </c>
      <c r="G2985">
        <f>$P$43*'Profilo fotovoltaico'!B2987+'Approvvigionamento energia'!$Q$43*'Profilo eolico'!B2987</f>
        <v>2850.8748095205733</v>
      </c>
      <c r="H2985">
        <f t="shared" si="92"/>
        <v>1138.4335154826958</v>
      </c>
      <c r="I2985">
        <f>IF(LCOH!$C$28=Menu!$A$1,'Approvvigionamento energia'!C2985,0)+IF(LCOH!$C$28=Menu!$A$2,'Approvvigionamento energia'!D2985,0)+IF(LCOH!$C$28=Menu!$A$3,'Approvvigionamento energia'!E2985,0)+IF(LCOH!$C$28=Menu!$A$4,'Approvvigionamento energia'!F2985,0)+IF(LCOH!$C$28=Menu!$A$5,'Approvvigionamento energia'!G2985,0)+IF(LCOH!$C$28=Menu!$A$6,'Approvvigionamento energia'!H2985,0)</f>
        <v>2576.0394393017687</v>
      </c>
      <c r="J2985">
        <f>'Approvvigionamento energia'!A2985+'Approvvigionamento energia'!B2985+'Approvvigionamento energia'!I2985</f>
        <v>3348.3394393017688</v>
      </c>
      <c r="K2985">
        <f>IF(MIN(LCOH!$C$18,J2985)&gt;=$P$48*LCOH!$C$18, MIN(LCOH!$C$18,J2985),0)</f>
        <v>1500</v>
      </c>
      <c r="L2985">
        <f t="shared" si="93"/>
        <v>1848.3394393017688</v>
      </c>
      <c r="M2985">
        <f>K2985/LCOH!$C$18</f>
        <v>1</v>
      </c>
      <c r="N2985">
        <f>K2985/LCOH!$C$34</f>
        <v>28.901734104046245</v>
      </c>
    </row>
    <row r="2986" spans="1:14" x14ac:dyDescent="0.35">
      <c r="A2986">
        <f>'Profilo fotovoltaico'!B2988*LCOH!$C$20</f>
        <v>548</v>
      </c>
      <c r="B2986">
        <f>'Profilo eolico'!B2988*LCOH!$C$21</f>
        <v>361.5</v>
      </c>
      <c r="C2986">
        <f>$P$35*'Profilo fotovoltaico'!B2988</f>
        <v>4030.3274788168919</v>
      </c>
      <c r="D2986">
        <f>$Q$37*'Profilo eolico'!B2988</f>
        <v>2109.2205143662363</v>
      </c>
      <c r="E2986">
        <f>$P$39*'Profilo fotovoltaico'!B2988+'Approvvigionamento energia'!$Q$39*'Profilo eolico'!B2988</f>
        <v>2589.4972554789001</v>
      </c>
      <c r="F2986">
        <f>$P$41*'Profilo fotovoltaico'!B2988+'Approvvigionamento energia'!$Q$41*'Profilo eolico'!B2988</f>
        <v>3069.7739965915644</v>
      </c>
      <c r="G2986">
        <f>$P$43*'Profilo fotovoltaico'!B2988+'Approvvigionamento energia'!$Q$43*'Profilo eolico'!B2988</f>
        <v>3550.0507377042281</v>
      </c>
      <c r="H2986">
        <f t="shared" si="92"/>
        <v>1138.4335154826958</v>
      </c>
      <c r="I2986">
        <f>IF(LCOH!$C$28=Menu!$A$1,'Approvvigionamento energia'!C2986,0)+IF(LCOH!$C$28=Menu!$A$2,'Approvvigionamento energia'!D2986,0)+IF(LCOH!$C$28=Menu!$A$3,'Approvvigionamento energia'!E2986,0)+IF(LCOH!$C$28=Menu!$A$4,'Approvvigionamento energia'!F2986,0)+IF(LCOH!$C$28=Menu!$A$5,'Approvvigionamento energia'!G2986,0)+IF(LCOH!$C$28=Menu!$A$6,'Approvvigionamento energia'!H2986,0)</f>
        <v>3069.7739965915644</v>
      </c>
      <c r="J2986">
        <f>'Approvvigionamento energia'!A2986+'Approvvigionamento energia'!B2986+'Approvvigionamento energia'!I2986</f>
        <v>3979.2739965915644</v>
      </c>
      <c r="K2986">
        <f>IF(MIN(LCOH!$C$18,J2986)&gt;=$P$48*LCOH!$C$18, MIN(LCOH!$C$18,J2986),0)</f>
        <v>1500</v>
      </c>
      <c r="L2986">
        <f t="shared" si="93"/>
        <v>2479.2739965915644</v>
      </c>
      <c r="M2986">
        <f>K2986/LCOH!$C$18</f>
        <v>1</v>
      </c>
      <c r="N2986">
        <f>K2986/LCOH!$C$34</f>
        <v>28.901734104046245</v>
      </c>
    </row>
    <row r="2987" spans="1:14" x14ac:dyDescent="0.35">
      <c r="A2987">
        <f>'Profilo fotovoltaico'!B2989*LCOH!$C$20</f>
        <v>630</v>
      </c>
      <c r="B2987">
        <f>'Profilo eolico'!B2989*LCOH!$C$21</f>
        <v>362.20000000000005</v>
      </c>
      <c r="C2987">
        <f>$P$35*'Profilo fotovoltaico'!B2989</f>
        <v>4633.4056782019006</v>
      </c>
      <c r="D2987">
        <f>$Q$37*'Profilo eolico'!B2989</f>
        <v>2113.3047587923952</v>
      </c>
      <c r="E2987">
        <f>$P$39*'Profilo fotovoltaico'!B2989+'Approvvigionamento energia'!$Q$39*'Profilo eolico'!B2989</f>
        <v>2743.3299886447717</v>
      </c>
      <c r="F2987">
        <f>$P$41*'Profilo fotovoltaico'!B2989+'Approvvigionamento energia'!$Q$41*'Profilo eolico'!B2989</f>
        <v>3373.3552184971477</v>
      </c>
      <c r="G2987">
        <f>$P$43*'Profilo fotovoltaico'!B2989+'Approvvigionamento energia'!$Q$43*'Profilo eolico'!B2989</f>
        <v>4003.3804483495246</v>
      </c>
      <c r="H2987">
        <f t="shared" si="92"/>
        <v>1138.4335154826958</v>
      </c>
      <c r="I2987">
        <f>IF(LCOH!$C$28=Menu!$A$1,'Approvvigionamento energia'!C2987,0)+IF(LCOH!$C$28=Menu!$A$2,'Approvvigionamento energia'!D2987,0)+IF(LCOH!$C$28=Menu!$A$3,'Approvvigionamento energia'!E2987,0)+IF(LCOH!$C$28=Menu!$A$4,'Approvvigionamento energia'!F2987,0)+IF(LCOH!$C$28=Menu!$A$5,'Approvvigionamento energia'!G2987,0)+IF(LCOH!$C$28=Menu!$A$6,'Approvvigionamento energia'!H2987,0)</f>
        <v>3373.3552184971477</v>
      </c>
      <c r="J2987">
        <f>'Approvvigionamento energia'!A2987+'Approvvigionamento energia'!B2987+'Approvvigionamento energia'!I2987</f>
        <v>4365.5552184971475</v>
      </c>
      <c r="K2987">
        <f>IF(MIN(LCOH!$C$18,J2987)&gt;=$P$48*LCOH!$C$18, MIN(LCOH!$C$18,J2987),0)</f>
        <v>1500</v>
      </c>
      <c r="L2987">
        <f t="shared" si="93"/>
        <v>2865.5552184971475</v>
      </c>
      <c r="M2987">
        <f>K2987/LCOH!$C$18</f>
        <v>1</v>
      </c>
      <c r="N2987">
        <f>K2987/LCOH!$C$34</f>
        <v>28.901734104046245</v>
      </c>
    </row>
    <row r="2988" spans="1:14" x14ac:dyDescent="0.35">
      <c r="A2988">
        <f>'Profilo fotovoltaico'!B2990*LCOH!$C$20</f>
        <v>677</v>
      </c>
      <c r="B2988">
        <f>'Profilo eolico'!B2990*LCOH!$C$21</f>
        <v>366.59999999999997</v>
      </c>
      <c r="C2988">
        <f>$P$35*'Profilo fotovoltaico'!B2990</f>
        <v>4979.072451020138</v>
      </c>
      <c r="D2988">
        <f>$Q$37*'Profilo eolico'!B2990</f>
        <v>2138.9771523282498</v>
      </c>
      <c r="E2988">
        <f>$P$39*'Profilo fotovoltaico'!B2990+'Approvvigionamento energia'!$Q$39*'Profilo eolico'!B2990</f>
        <v>2849.0009770012221</v>
      </c>
      <c r="F2988">
        <f>$P$41*'Profilo fotovoltaico'!B2990+'Approvvigionamento energia'!$Q$41*'Profilo eolico'!B2990</f>
        <v>3559.0248016741939</v>
      </c>
      <c r="G2988">
        <f>$P$43*'Profilo fotovoltaico'!B2990+'Approvvigionamento energia'!$Q$43*'Profilo eolico'!B2990</f>
        <v>4269.0486263471666</v>
      </c>
      <c r="H2988">
        <f t="shared" si="92"/>
        <v>1138.4335154826958</v>
      </c>
      <c r="I2988">
        <f>IF(LCOH!$C$28=Menu!$A$1,'Approvvigionamento energia'!C2988,0)+IF(LCOH!$C$28=Menu!$A$2,'Approvvigionamento energia'!D2988,0)+IF(LCOH!$C$28=Menu!$A$3,'Approvvigionamento energia'!E2988,0)+IF(LCOH!$C$28=Menu!$A$4,'Approvvigionamento energia'!F2988,0)+IF(LCOH!$C$28=Menu!$A$5,'Approvvigionamento energia'!G2988,0)+IF(LCOH!$C$28=Menu!$A$6,'Approvvigionamento energia'!H2988,0)</f>
        <v>3559.0248016741939</v>
      </c>
      <c r="J2988">
        <f>'Approvvigionamento energia'!A2988+'Approvvigionamento energia'!B2988+'Approvvigionamento energia'!I2988</f>
        <v>4602.6248016741938</v>
      </c>
      <c r="K2988">
        <f>IF(MIN(LCOH!$C$18,J2988)&gt;=$P$48*LCOH!$C$18, MIN(LCOH!$C$18,J2988),0)</f>
        <v>1500</v>
      </c>
      <c r="L2988">
        <f t="shared" si="93"/>
        <v>3102.6248016741938</v>
      </c>
      <c r="M2988">
        <f>K2988/LCOH!$C$18</f>
        <v>1</v>
      </c>
      <c r="N2988">
        <f>K2988/LCOH!$C$34</f>
        <v>28.901734104046245</v>
      </c>
    </row>
    <row r="2989" spans="1:14" x14ac:dyDescent="0.35">
      <c r="A2989">
        <f>'Profilo fotovoltaico'!B2991*LCOH!$C$20</f>
        <v>683</v>
      </c>
      <c r="B2989">
        <f>'Profilo eolico'!B2991*LCOH!$C$21</f>
        <v>375.40000000000003</v>
      </c>
      <c r="C2989">
        <f>$P$35*'Profilo fotovoltaico'!B2991</f>
        <v>5023.2001241458711</v>
      </c>
      <c r="D2989">
        <f>$Q$37*'Profilo eolico'!B2991</f>
        <v>2190.3219393999593</v>
      </c>
      <c r="E2989">
        <f>$P$39*'Profilo fotovoltaico'!B2991+'Approvvigionamento energia'!$Q$39*'Profilo eolico'!B2991</f>
        <v>2898.5414855864374</v>
      </c>
      <c r="F2989">
        <f>$P$41*'Profilo fotovoltaico'!B2991+'Approvvigionamento energia'!$Q$41*'Profilo eolico'!B2991</f>
        <v>3606.761031772915</v>
      </c>
      <c r="G2989">
        <f>$P$43*'Profilo fotovoltaico'!B2991+'Approvvigionamento energia'!$Q$43*'Profilo eolico'!B2991</f>
        <v>4314.9805779593935</v>
      </c>
      <c r="H2989">
        <f t="shared" si="92"/>
        <v>1138.4335154826958</v>
      </c>
      <c r="I2989">
        <f>IF(LCOH!$C$28=Menu!$A$1,'Approvvigionamento energia'!C2989,0)+IF(LCOH!$C$28=Menu!$A$2,'Approvvigionamento energia'!D2989,0)+IF(LCOH!$C$28=Menu!$A$3,'Approvvigionamento energia'!E2989,0)+IF(LCOH!$C$28=Menu!$A$4,'Approvvigionamento energia'!F2989,0)+IF(LCOH!$C$28=Menu!$A$5,'Approvvigionamento energia'!G2989,0)+IF(LCOH!$C$28=Menu!$A$6,'Approvvigionamento energia'!H2989,0)</f>
        <v>3606.761031772915</v>
      </c>
      <c r="J2989">
        <f>'Approvvigionamento energia'!A2989+'Approvvigionamento energia'!B2989+'Approvvigionamento energia'!I2989</f>
        <v>4665.1610317729155</v>
      </c>
      <c r="K2989">
        <f>IF(MIN(LCOH!$C$18,J2989)&gt;=$P$48*LCOH!$C$18, MIN(LCOH!$C$18,J2989),0)</f>
        <v>1500</v>
      </c>
      <c r="L2989">
        <f t="shared" si="93"/>
        <v>3165.1610317729155</v>
      </c>
      <c r="M2989">
        <f>K2989/LCOH!$C$18</f>
        <v>1</v>
      </c>
      <c r="N2989">
        <f>K2989/LCOH!$C$34</f>
        <v>28.901734104046245</v>
      </c>
    </row>
    <row r="2990" spans="1:14" x14ac:dyDescent="0.35">
      <c r="A2990">
        <f>'Profilo fotovoltaico'!B2992*LCOH!$C$20</f>
        <v>651</v>
      </c>
      <c r="B2990">
        <f>'Profilo eolico'!B2992*LCOH!$C$21</f>
        <v>389.1</v>
      </c>
      <c r="C2990">
        <f>$P$35*'Profilo fotovoltaico'!B2992</f>
        <v>4787.8525341419645</v>
      </c>
      <c r="D2990">
        <f>$Q$37*'Profilo eolico'!B2992</f>
        <v>2270.2564374547792</v>
      </c>
      <c r="E2990">
        <f>$P$39*'Profilo fotovoltaico'!B2992+'Approvvigionamento energia'!$Q$39*'Profilo eolico'!B2992</f>
        <v>2899.6554616265753</v>
      </c>
      <c r="F2990">
        <f>$P$41*'Profilo fotovoltaico'!B2992+'Approvvigionamento energia'!$Q$41*'Profilo eolico'!B2992</f>
        <v>3529.0544857983718</v>
      </c>
      <c r="G2990">
        <f>$P$43*'Profilo fotovoltaico'!B2992+'Approvvigionamento energia'!$Q$43*'Profilo eolico'!B2992</f>
        <v>4158.4535099701679</v>
      </c>
      <c r="H2990">
        <f t="shared" si="92"/>
        <v>1138.4335154826958</v>
      </c>
      <c r="I2990">
        <f>IF(LCOH!$C$28=Menu!$A$1,'Approvvigionamento energia'!C2990,0)+IF(LCOH!$C$28=Menu!$A$2,'Approvvigionamento energia'!D2990,0)+IF(LCOH!$C$28=Menu!$A$3,'Approvvigionamento energia'!E2990,0)+IF(LCOH!$C$28=Menu!$A$4,'Approvvigionamento energia'!F2990,0)+IF(LCOH!$C$28=Menu!$A$5,'Approvvigionamento energia'!G2990,0)+IF(LCOH!$C$28=Menu!$A$6,'Approvvigionamento energia'!H2990,0)</f>
        <v>3529.0544857983718</v>
      </c>
      <c r="J2990">
        <f>'Approvvigionamento energia'!A2990+'Approvvigionamento energia'!B2990+'Approvvigionamento energia'!I2990</f>
        <v>4569.1544857983718</v>
      </c>
      <c r="K2990">
        <f>IF(MIN(LCOH!$C$18,J2990)&gt;=$P$48*LCOH!$C$18, MIN(LCOH!$C$18,J2990),0)</f>
        <v>1500</v>
      </c>
      <c r="L2990">
        <f t="shared" si="93"/>
        <v>3069.1544857983718</v>
      </c>
      <c r="M2990">
        <f>K2990/LCOH!$C$18</f>
        <v>1</v>
      </c>
      <c r="N2990">
        <f>K2990/LCOH!$C$34</f>
        <v>28.901734104046245</v>
      </c>
    </row>
    <row r="2991" spans="1:14" x14ac:dyDescent="0.35">
      <c r="A2991">
        <f>'Profilo fotovoltaico'!B2993*LCOH!$C$20</f>
        <v>579</v>
      </c>
      <c r="B2991">
        <f>'Profilo eolico'!B2993*LCOH!$C$21</f>
        <v>403.2</v>
      </c>
      <c r="C2991">
        <f>$P$35*'Profilo fotovoltaico'!B2993</f>
        <v>4258.3204566331751</v>
      </c>
      <c r="D2991">
        <f>$Q$37*'Profilo eolico'!B2993</f>
        <v>2352.5247894674039</v>
      </c>
      <c r="E2991">
        <f>$P$39*'Profilo fotovoltaico'!B2993+'Approvvigionamento energia'!$Q$39*'Profilo eolico'!B2993</f>
        <v>2828.9737062588465</v>
      </c>
      <c r="F2991">
        <f>$P$41*'Profilo fotovoltaico'!B2993+'Approvvigionamento energia'!$Q$41*'Profilo eolico'!B2993</f>
        <v>3305.4226230502895</v>
      </c>
      <c r="G2991">
        <f>$P$43*'Profilo fotovoltaico'!B2993+'Approvvigionamento energia'!$Q$43*'Profilo eolico'!B2993</f>
        <v>3781.8715398417326</v>
      </c>
      <c r="H2991">
        <f t="shared" si="92"/>
        <v>1138.4335154826958</v>
      </c>
      <c r="I2991">
        <f>IF(LCOH!$C$28=Menu!$A$1,'Approvvigionamento energia'!C2991,0)+IF(LCOH!$C$28=Menu!$A$2,'Approvvigionamento energia'!D2991,0)+IF(LCOH!$C$28=Menu!$A$3,'Approvvigionamento energia'!E2991,0)+IF(LCOH!$C$28=Menu!$A$4,'Approvvigionamento energia'!F2991,0)+IF(LCOH!$C$28=Menu!$A$5,'Approvvigionamento energia'!G2991,0)+IF(LCOH!$C$28=Menu!$A$6,'Approvvigionamento energia'!H2991,0)</f>
        <v>3305.4226230502895</v>
      </c>
      <c r="J2991">
        <f>'Approvvigionamento energia'!A2991+'Approvvigionamento energia'!B2991+'Approvvigionamento energia'!I2991</f>
        <v>4287.6226230502898</v>
      </c>
      <c r="K2991">
        <f>IF(MIN(LCOH!$C$18,J2991)&gt;=$P$48*LCOH!$C$18, MIN(LCOH!$C$18,J2991),0)</f>
        <v>1500</v>
      </c>
      <c r="L2991">
        <f t="shared" si="93"/>
        <v>2787.6226230502898</v>
      </c>
      <c r="M2991">
        <f>K2991/LCOH!$C$18</f>
        <v>1</v>
      </c>
      <c r="N2991">
        <f>K2991/LCOH!$C$34</f>
        <v>28.901734104046245</v>
      </c>
    </row>
    <row r="2992" spans="1:14" x14ac:dyDescent="0.35">
      <c r="A2992">
        <f>'Profilo fotovoltaico'!B2994*LCOH!$C$20</f>
        <v>471</v>
      </c>
      <c r="B2992">
        <f>'Profilo eolico'!B2994*LCOH!$C$21</f>
        <v>413.8</v>
      </c>
      <c r="C2992">
        <f>$P$35*'Profilo fotovoltaico'!B2994</f>
        <v>3464.0223403699924</v>
      </c>
      <c r="D2992">
        <f>$Q$37*'Profilo eolico'!B2994</f>
        <v>2414.3719193492357</v>
      </c>
      <c r="E2992">
        <f>$P$39*'Profilo fotovoltaico'!B2994+'Approvvigionamento energia'!$Q$39*'Profilo eolico'!B2994</f>
        <v>2676.7845246044249</v>
      </c>
      <c r="F2992">
        <f>$P$41*'Profilo fotovoltaico'!B2994+'Approvvigionamento energia'!$Q$41*'Profilo eolico'!B2994</f>
        <v>2939.1971298596141</v>
      </c>
      <c r="G2992">
        <f>$P$43*'Profilo fotovoltaico'!B2994+'Approvvigionamento energia'!$Q$43*'Profilo eolico'!B2994</f>
        <v>3201.6097351148032</v>
      </c>
      <c r="H2992">
        <f t="shared" si="92"/>
        <v>1138.4335154826958</v>
      </c>
      <c r="I2992">
        <f>IF(LCOH!$C$28=Menu!$A$1,'Approvvigionamento energia'!C2992,0)+IF(LCOH!$C$28=Menu!$A$2,'Approvvigionamento energia'!D2992,0)+IF(LCOH!$C$28=Menu!$A$3,'Approvvigionamento energia'!E2992,0)+IF(LCOH!$C$28=Menu!$A$4,'Approvvigionamento energia'!F2992,0)+IF(LCOH!$C$28=Menu!$A$5,'Approvvigionamento energia'!G2992,0)+IF(LCOH!$C$28=Menu!$A$6,'Approvvigionamento energia'!H2992,0)</f>
        <v>2939.1971298596141</v>
      </c>
      <c r="J2992">
        <f>'Approvvigionamento energia'!A2992+'Approvvigionamento energia'!B2992+'Approvvigionamento energia'!I2992</f>
        <v>3823.9971298596138</v>
      </c>
      <c r="K2992">
        <f>IF(MIN(LCOH!$C$18,J2992)&gt;=$P$48*LCOH!$C$18, MIN(LCOH!$C$18,J2992),0)</f>
        <v>1500</v>
      </c>
      <c r="L2992">
        <f t="shared" si="93"/>
        <v>2323.9971298596138</v>
      </c>
      <c r="M2992">
        <f>K2992/LCOH!$C$18</f>
        <v>1</v>
      </c>
      <c r="N2992">
        <f>K2992/LCOH!$C$34</f>
        <v>28.901734104046245</v>
      </c>
    </row>
    <row r="2993" spans="1:14" x14ac:dyDescent="0.35">
      <c r="A2993">
        <f>'Profilo fotovoltaico'!B2995*LCOH!$C$20</f>
        <v>336</v>
      </c>
      <c r="B2993">
        <f>'Profilo eolico'!B2995*LCOH!$C$21</f>
        <v>402.8</v>
      </c>
      <c r="C2993">
        <f>$P$35*'Profilo fotovoltaico'!B2995</f>
        <v>2471.1496950410142</v>
      </c>
      <c r="D2993">
        <f>$Q$37*'Profilo eolico'!B2995</f>
        <v>2350.1909355095991</v>
      </c>
      <c r="E2993">
        <f>$P$39*'Profilo fotovoltaico'!B2995+'Approvvigionamento energia'!$Q$39*'Profilo eolico'!B2995</f>
        <v>2380.4306253924528</v>
      </c>
      <c r="F2993">
        <f>$P$41*'Profilo fotovoltaico'!B2995+'Approvvigionamento energia'!$Q$41*'Profilo eolico'!B2995</f>
        <v>2410.6703152753066</v>
      </c>
      <c r="G2993">
        <f>$P$43*'Profilo fotovoltaico'!B2995+'Approvvigionamento energia'!$Q$43*'Profilo eolico'!B2995</f>
        <v>2440.9100051581604</v>
      </c>
      <c r="H2993">
        <f t="shared" si="92"/>
        <v>1138.4335154826958</v>
      </c>
      <c r="I2993">
        <f>IF(LCOH!$C$28=Menu!$A$1,'Approvvigionamento energia'!C2993,0)+IF(LCOH!$C$28=Menu!$A$2,'Approvvigionamento energia'!D2993,0)+IF(LCOH!$C$28=Menu!$A$3,'Approvvigionamento energia'!E2993,0)+IF(LCOH!$C$28=Menu!$A$4,'Approvvigionamento energia'!F2993,0)+IF(LCOH!$C$28=Menu!$A$5,'Approvvigionamento energia'!G2993,0)+IF(LCOH!$C$28=Menu!$A$6,'Approvvigionamento energia'!H2993,0)</f>
        <v>2410.6703152753066</v>
      </c>
      <c r="J2993">
        <f>'Approvvigionamento energia'!A2993+'Approvvigionamento energia'!B2993+'Approvvigionamento energia'!I2993</f>
        <v>3149.4703152753063</v>
      </c>
      <c r="K2993">
        <f>IF(MIN(LCOH!$C$18,J2993)&gt;=$P$48*LCOH!$C$18, MIN(LCOH!$C$18,J2993),0)</f>
        <v>1500</v>
      </c>
      <c r="L2993">
        <f t="shared" si="93"/>
        <v>1649.4703152753063</v>
      </c>
      <c r="M2993">
        <f>K2993/LCOH!$C$18</f>
        <v>1</v>
      </c>
      <c r="N2993">
        <f>K2993/LCOH!$C$34</f>
        <v>28.901734104046245</v>
      </c>
    </row>
    <row r="2994" spans="1:14" x14ac:dyDescent="0.35">
      <c r="A2994">
        <f>'Profilo fotovoltaico'!B2996*LCOH!$C$20</f>
        <v>188</v>
      </c>
      <c r="B2994">
        <f>'Profilo eolico'!B2996*LCOH!$C$21</f>
        <v>365.3</v>
      </c>
      <c r="C2994">
        <f>$P$35*'Profilo fotovoltaico'!B2996</f>
        <v>1382.6670912729483</v>
      </c>
      <c r="D2994">
        <f>$Q$37*'Profilo eolico'!B2996</f>
        <v>2131.3921269653838</v>
      </c>
      <c r="E2994">
        <f>$P$39*'Profilo fotovoltaico'!B2996+'Approvvigionamento energia'!$Q$39*'Profilo eolico'!B2996</f>
        <v>1944.2108680422748</v>
      </c>
      <c r="F2994">
        <f>$P$41*'Profilo fotovoltaico'!B2996+'Approvvigionamento energia'!$Q$41*'Profilo eolico'!B2996</f>
        <v>1757.029609119166</v>
      </c>
      <c r="G2994">
        <f>$P$43*'Profilo fotovoltaico'!B2996+'Approvvigionamento energia'!$Q$43*'Profilo eolico'!B2996</f>
        <v>1569.8483501960573</v>
      </c>
      <c r="H2994">
        <f t="shared" si="92"/>
        <v>1138.4335154826958</v>
      </c>
      <c r="I2994">
        <f>IF(LCOH!$C$28=Menu!$A$1,'Approvvigionamento energia'!C2994,0)+IF(LCOH!$C$28=Menu!$A$2,'Approvvigionamento energia'!D2994,0)+IF(LCOH!$C$28=Menu!$A$3,'Approvvigionamento energia'!E2994,0)+IF(LCOH!$C$28=Menu!$A$4,'Approvvigionamento energia'!F2994,0)+IF(LCOH!$C$28=Menu!$A$5,'Approvvigionamento energia'!G2994,0)+IF(LCOH!$C$28=Menu!$A$6,'Approvvigionamento energia'!H2994,0)</f>
        <v>1757.029609119166</v>
      </c>
      <c r="J2994">
        <f>'Approvvigionamento energia'!A2994+'Approvvigionamento energia'!B2994+'Approvvigionamento energia'!I2994</f>
        <v>2310.329609119166</v>
      </c>
      <c r="K2994">
        <f>IF(MIN(LCOH!$C$18,J2994)&gt;=$P$48*LCOH!$C$18, MIN(LCOH!$C$18,J2994),0)</f>
        <v>1500</v>
      </c>
      <c r="L2994">
        <f t="shared" si="93"/>
        <v>810.32960911916598</v>
      </c>
      <c r="M2994">
        <f>K2994/LCOH!$C$18</f>
        <v>1</v>
      </c>
      <c r="N2994">
        <f>K2994/LCOH!$C$34</f>
        <v>28.901734104046245</v>
      </c>
    </row>
    <row r="2995" spans="1:14" x14ac:dyDescent="0.35">
      <c r="A2995">
        <f>'Profilo fotovoltaico'!B2997*LCOH!$C$20</f>
        <v>60</v>
      </c>
      <c r="B2995">
        <f>'Profilo eolico'!B2997*LCOH!$C$21</f>
        <v>306.3</v>
      </c>
      <c r="C2995">
        <f>$P$35*'Profilo fotovoltaico'!B2997</f>
        <v>441.27673125732389</v>
      </c>
      <c r="D2995">
        <f>$Q$37*'Profilo eolico'!B2997</f>
        <v>1787.1486681891515</v>
      </c>
      <c r="E2995">
        <f>$P$39*'Profilo fotovoltaico'!B2997+'Approvvigionamento energia'!$Q$39*'Profilo eolico'!B2997</f>
        <v>1450.6806839561946</v>
      </c>
      <c r="F2995">
        <f>$P$41*'Profilo fotovoltaico'!B2997+'Approvvigionamento energia'!$Q$41*'Profilo eolico'!B2997</f>
        <v>1114.2126997232376</v>
      </c>
      <c r="G2995">
        <f>$P$43*'Profilo fotovoltaico'!B2997+'Approvvigionamento energia'!$Q$43*'Profilo eolico'!B2997</f>
        <v>777.74471549028078</v>
      </c>
      <c r="H2995">
        <f t="shared" si="92"/>
        <v>1138.4335154826958</v>
      </c>
      <c r="I2995">
        <f>IF(LCOH!$C$28=Menu!$A$1,'Approvvigionamento energia'!C2995,0)+IF(LCOH!$C$28=Menu!$A$2,'Approvvigionamento energia'!D2995,0)+IF(LCOH!$C$28=Menu!$A$3,'Approvvigionamento energia'!E2995,0)+IF(LCOH!$C$28=Menu!$A$4,'Approvvigionamento energia'!F2995,0)+IF(LCOH!$C$28=Menu!$A$5,'Approvvigionamento energia'!G2995,0)+IF(LCOH!$C$28=Menu!$A$6,'Approvvigionamento energia'!H2995,0)</f>
        <v>1114.2126997232376</v>
      </c>
      <c r="J2995">
        <f>'Approvvigionamento energia'!A2995+'Approvvigionamento energia'!B2995+'Approvvigionamento energia'!I2995</f>
        <v>1480.5126997232376</v>
      </c>
      <c r="K2995">
        <f>IF(MIN(LCOH!$C$18,J2995)&gt;=$P$48*LCOH!$C$18, MIN(LCOH!$C$18,J2995),0)</f>
        <v>1480.5126997232376</v>
      </c>
      <c r="L2995">
        <f t="shared" si="93"/>
        <v>0</v>
      </c>
      <c r="M2995">
        <f>K2995/LCOH!$C$18</f>
        <v>0.98700846648215834</v>
      </c>
      <c r="N2995">
        <f>K2995/LCOH!$C$34</f>
        <v>28.526256256709782</v>
      </c>
    </row>
    <row r="2996" spans="1:14" x14ac:dyDescent="0.35">
      <c r="A2996">
        <f>'Profilo fotovoltaico'!B2998*LCOH!$C$20</f>
        <v>1</v>
      </c>
      <c r="B2996">
        <f>'Profilo eolico'!B2998*LCOH!$C$21</f>
        <v>271.8</v>
      </c>
      <c r="C2996">
        <f>$P$35*'Profilo fotovoltaico'!B2998</f>
        <v>7.3546121876220649</v>
      </c>
      <c r="D2996">
        <f>$Q$37*'Profilo eolico'!B2998</f>
        <v>1585.8537643284733</v>
      </c>
      <c r="E2996">
        <f>$P$39*'Profilo fotovoltaico'!B2998+'Approvvigionamento energia'!$Q$39*'Profilo eolico'!B2998</f>
        <v>1191.2289762932605</v>
      </c>
      <c r="F2996">
        <f>$P$41*'Profilo fotovoltaico'!B2998+'Approvvigionamento energia'!$Q$41*'Profilo eolico'!B2998</f>
        <v>796.60418825804766</v>
      </c>
      <c r="G2996">
        <f>$P$43*'Profilo fotovoltaico'!B2998+'Approvvigionamento energia'!$Q$43*'Profilo eolico'!B2998</f>
        <v>401.9794002228349</v>
      </c>
      <c r="H2996">
        <f t="shared" si="92"/>
        <v>1138.4335154826958</v>
      </c>
      <c r="I2996">
        <f>IF(LCOH!$C$28=Menu!$A$1,'Approvvigionamento energia'!C2996,0)+IF(LCOH!$C$28=Menu!$A$2,'Approvvigionamento energia'!D2996,0)+IF(LCOH!$C$28=Menu!$A$3,'Approvvigionamento energia'!E2996,0)+IF(LCOH!$C$28=Menu!$A$4,'Approvvigionamento energia'!F2996,0)+IF(LCOH!$C$28=Menu!$A$5,'Approvvigionamento energia'!G2996,0)+IF(LCOH!$C$28=Menu!$A$6,'Approvvigionamento energia'!H2996,0)</f>
        <v>796.60418825804766</v>
      </c>
      <c r="J2996">
        <f>'Approvvigionamento energia'!A2996+'Approvvigionamento energia'!B2996+'Approvvigionamento energia'!I2996</f>
        <v>1069.4041882580477</v>
      </c>
      <c r="K2996">
        <f>IF(MIN(LCOH!$C$18,J2996)&gt;=$P$48*LCOH!$C$18, MIN(LCOH!$C$18,J2996),0)</f>
        <v>1069.4041882580477</v>
      </c>
      <c r="L2996">
        <f t="shared" si="93"/>
        <v>0</v>
      </c>
      <c r="M2996">
        <f>K2996/LCOH!$C$18</f>
        <v>0.71293612550536511</v>
      </c>
      <c r="N2996">
        <f>K2996/LCOH!$C$34</f>
        <v>20.605090332525005</v>
      </c>
    </row>
    <row r="2997" spans="1:14" x14ac:dyDescent="0.35">
      <c r="A2997">
        <f>'Profilo fotovoltaico'!B2999*LCOH!$C$20</f>
        <v>0</v>
      </c>
      <c r="B2997">
        <f>'Profilo eolico'!B2999*LCOH!$C$21</f>
        <v>256.7</v>
      </c>
      <c r="C2997">
        <f>$P$35*'Profilo fotovoltaico'!B2999</f>
        <v>0</v>
      </c>
      <c r="D2997">
        <f>$Q$37*'Profilo eolico'!B2999</f>
        <v>1497.7507774213359</v>
      </c>
      <c r="E2997">
        <f>$P$39*'Profilo fotovoltaico'!B2999+'Approvvigionamento energia'!$Q$39*'Profilo eolico'!B2999</f>
        <v>1123.3130830660018</v>
      </c>
      <c r="F2997">
        <f>$P$41*'Profilo fotovoltaico'!B2999+'Approvvigionamento energia'!$Q$41*'Profilo eolico'!B2999</f>
        <v>748.87538871066795</v>
      </c>
      <c r="G2997">
        <f>$P$43*'Profilo fotovoltaico'!B2999+'Approvvigionamento energia'!$Q$43*'Profilo eolico'!B2999</f>
        <v>374.43769435533397</v>
      </c>
      <c r="H2997">
        <f t="shared" si="92"/>
        <v>1138.4335154826958</v>
      </c>
      <c r="I2997">
        <f>IF(LCOH!$C$28=Menu!$A$1,'Approvvigionamento energia'!C2997,0)+IF(LCOH!$C$28=Menu!$A$2,'Approvvigionamento energia'!D2997,0)+IF(LCOH!$C$28=Menu!$A$3,'Approvvigionamento energia'!E2997,0)+IF(LCOH!$C$28=Menu!$A$4,'Approvvigionamento energia'!F2997,0)+IF(LCOH!$C$28=Menu!$A$5,'Approvvigionamento energia'!G2997,0)+IF(LCOH!$C$28=Menu!$A$6,'Approvvigionamento energia'!H2997,0)</f>
        <v>748.87538871066795</v>
      </c>
      <c r="J2997">
        <f>'Approvvigionamento energia'!A2997+'Approvvigionamento energia'!B2997+'Approvvigionamento energia'!I2997</f>
        <v>1005.575388710668</v>
      </c>
      <c r="K2997">
        <f>IF(MIN(LCOH!$C$18,J2997)&gt;=$P$48*LCOH!$C$18, MIN(LCOH!$C$18,J2997),0)</f>
        <v>1005.575388710668</v>
      </c>
      <c r="L2997">
        <f t="shared" si="93"/>
        <v>0</v>
      </c>
      <c r="M2997">
        <f>K2997/LCOH!$C$18</f>
        <v>0.67038359247377866</v>
      </c>
      <c r="N2997">
        <f>K2997/LCOH!$C$34</f>
        <v>19.375248337392449</v>
      </c>
    </row>
    <row r="2998" spans="1:14" x14ac:dyDescent="0.35">
      <c r="A2998">
        <f>'Profilo fotovoltaico'!B3000*LCOH!$C$20</f>
        <v>0</v>
      </c>
      <c r="B2998">
        <f>'Profilo eolico'!B3000*LCOH!$C$21</f>
        <v>243.60000000000002</v>
      </c>
      <c r="C2998">
        <f>$P$35*'Profilo fotovoltaico'!B3000</f>
        <v>0</v>
      </c>
      <c r="D2998">
        <f>$Q$37*'Profilo eolico'!B3000</f>
        <v>1421.3170603032233</v>
      </c>
      <c r="E2998">
        <f>$P$39*'Profilo fotovoltaico'!B3000+'Approvvigionamento energia'!$Q$39*'Profilo eolico'!B3000</f>
        <v>1065.9877952274176</v>
      </c>
      <c r="F2998">
        <f>$P$41*'Profilo fotovoltaico'!B3000+'Approvvigionamento energia'!$Q$41*'Profilo eolico'!B3000</f>
        <v>710.65853015161167</v>
      </c>
      <c r="G2998">
        <f>$P$43*'Profilo fotovoltaico'!B3000+'Approvvigionamento energia'!$Q$43*'Profilo eolico'!B3000</f>
        <v>355.32926507580584</v>
      </c>
      <c r="H2998">
        <f t="shared" si="92"/>
        <v>1138.4335154826958</v>
      </c>
      <c r="I2998">
        <f>IF(LCOH!$C$28=Menu!$A$1,'Approvvigionamento energia'!C2998,0)+IF(LCOH!$C$28=Menu!$A$2,'Approvvigionamento energia'!D2998,0)+IF(LCOH!$C$28=Menu!$A$3,'Approvvigionamento energia'!E2998,0)+IF(LCOH!$C$28=Menu!$A$4,'Approvvigionamento energia'!F2998,0)+IF(LCOH!$C$28=Menu!$A$5,'Approvvigionamento energia'!G2998,0)+IF(LCOH!$C$28=Menu!$A$6,'Approvvigionamento energia'!H2998,0)</f>
        <v>710.65853015161167</v>
      </c>
      <c r="J2998">
        <f>'Approvvigionamento energia'!A2998+'Approvvigionamento energia'!B2998+'Approvvigionamento energia'!I2998</f>
        <v>954.25853015161169</v>
      </c>
      <c r="K2998">
        <f>IF(MIN(LCOH!$C$18,J2998)&gt;=$P$48*LCOH!$C$18, MIN(LCOH!$C$18,J2998),0)</f>
        <v>954.25853015161169</v>
      </c>
      <c r="L2998">
        <f t="shared" si="93"/>
        <v>0</v>
      </c>
      <c r="M2998">
        <f>K2998/LCOH!$C$18</f>
        <v>0.63617235343440781</v>
      </c>
      <c r="N2998">
        <f>K2998/LCOH!$C$34</f>
        <v>18.386484203306583</v>
      </c>
    </row>
    <row r="2999" spans="1:14" x14ac:dyDescent="0.35">
      <c r="A2999">
        <f>'Profilo fotovoltaico'!B3001*LCOH!$C$20</f>
        <v>0</v>
      </c>
      <c r="B2999">
        <f>'Profilo eolico'!B3001*LCOH!$C$21</f>
        <v>232.8</v>
      </c>
      <c r="C2999">
        <f>$P$35*'Profilo fotovoltaico'!B3001</f>
        <v>0</v>
      </c>
      <c r="D2999">
        <f>$Q$37*'Profilo eolico'!B3001</f>
        <v>1358.3030034424894</v>
      </c>
      <c r="E2999">
        <f>$P$39*'Profilo fotovoltaico'!B3001+'Approvvigionamento energia'!$Q$39*'Profilo eolico'!B3001</f>
        <v>1018.7272525818669</v>
      </c>
      <c r="F2999">
        <f>$P$41*'Profilo fotovoltaico'!B3001+'Approvvigionamento energia'!$Q$41*'Profilo eolico'!B3001</f>
        <v>679.1515017212447</v>
      </c>
      <c r="G2999">
        <f>$P$43*'Profilo fotovoltaico'!B3001+'Approvvigionamento energia'!$Q$43*'Profilo eolico'!B3001</f>
        <v>339.57575086062235</v>
      </c>
      <c r="H2999">
        <f t="shared" si="92"/>
        <v>1138.4335154826958</v>
      </c>
      <c r="I2999">
        <f>IF(LCOH!$C$28=Menu!$A$1,'Approvvigionamento energia'!C2999,0)+IF(LCOH!$C$28=Menu!$A$2,'Approvvigionamento energia'!D2999,0)+IF(LCOH!$C$28=Menu!$A$3,'Approvvigionamento energia'!E2999,0)+IF(LCOH!$C$28=Menu!$A$4,'Approvvigionamento energia'!F2999,0)+IF(LCOH!$C$28=Menu!$A$5,'Approvvigionamento energia'!G2999,0)+IF(LCOH!$C$28=Menu!$A$6,'Approvvigionamento energia'!H2999,0)</f>
        <v>679.1515017212447</v>
      </c>
      <c r="J2999">
        <f>'Approvvigionamento energia'!A2999+'Approvvigionamento energia'!B2999+'Approvvigionamento energia'!I2999</f>
        <v>911.95150172124477</v>
      </c>
      <c r="K2999">
        <f>IF(MIN(LCOH!$C$18,J2999)&gt;=$P$48*LCOH!$C$18, MIN(LCOH!$C$18,J2999),0)</f>
        <v>911.95150172124477</v>
      </c>
      <c r="L2999">
        <f t="shared" si="93"/>
        <v>0</v>
      </c>
      <c r="M2999">
        <f>K2999/LCOH!$C$18</f>
        <v>0.60796766781416323</v>
      </c>
      <c r="N2999">
        <f>K2999/LCOH!$C$34</f>
        <v>17.571319879022056</v>
      </c>
    </row>
    <row r="3000" spans="1:14" x14ac:dyDescent="0.35">
      <c r="A3000">
        <f>'Profilo fotovoltaico'!B3002*LCOH!$C$20</f>
        <v>0</v>
      </c>
      <c r="B3000">
        <f>'Profilo eolico'!B3002*LCOH!$C$21</f>
        <v>220.1</v>
      </c>
      <c r="C3000">
        <f>$P$35*'Profilo fotovoltaico'!B3002</f>
        <v>0</v>
      </c>
      <c r="D3000">
        <f>$Q$37*'Profilo eolico'!B3002</f>
        <v>1284.2031402821815</v>
      </c>
      <c r="E3000">
        <f>$P$39*'Profilo fotovoltaico'!B3002+'Approvvigionamento energia'!$Q$39*'Profilo eolico'!B3002</f>
        <v>963.15235521163618</v>
      </c>
      <c r="F3000">
        <f>$P$41*'Profilo fotovoltaico'!B3002+'Approvvigionamento energia'!$Q$41*'Profilo eolico'!B3002</f>
        <v>642.10157014109075</v>
      </c>
      <c r="G3000">
        <f>$P$43*'Profilo fotovoltaico'!B3002+'Approvvigionamento energia'!$Q$43*'Profilo eolico'!B3002</f>
        <v>321.05078507054537</v>
      </c>
      <c r="H3000">
        <f t="shared" si="92"/>
        <v>1138.4335154826958</v>
      </c>
      <c r="I3000">
        <f>IF(LCOH!$C$28=Menu!$A$1,'Approvvigionamento energia'!C3000,0)+IF(LCOH!$C$28=Menu!$A$2,'Approvvigionamento energia'!D3000,0)+IF(LCOH!$C$28=Menu!$A$3,'Approvvigionamento energia'!E3000,0)+IF(LCOH!$C$28=Menu!$A$4,'Approvvigionamento energia'!F3000,0)+IF(LCOH!$C$28=Menu!$A$5,'Approvvigionamento energia'!G3000,0)+IF(LCOH!$C$28=Menu!$A$6,'Approvvigionamento energia'!H3000,0)</f>
        <v>642.10157014109075</v>
      </c>
      <c r="J3000">
        <f>'Approvvigionamento energia'!A3000+'Approvvigionamento energia'!B3000+'Approvvigionamento energia'!I3000</f>
        <v>862.20157014109077</v>
      </c>
      <c r="K3000">
        <f>IF(MIN(LCOH!$C$18,J3000)&gt;=$P$48*LCOH!$C$18, MIN(LCOH!$C$18,J3000),0)</f>
        <v>862.20157014109077</v>
      </c>
      <c r="L3000">
        <f t="shared" si="93"/>
        <v>0</v>
      </c>
      <c r="M3000">
        <f>K3000/LCOH!$C$18</f>
        <v>0.57480104676072719</v>
      </c>
      <c r="N3000">
        <f>K3000/LCOH!$C$34</f>
        <v>16.61274701620599</v>
      </c>
    </row>
    <row r="3001" spans="1:14" x14ac:dyDescent="0.35">
      <c r="A3001">
        <f>'Profilo fotovoltaico'!B3003*LCOH!$C$20</f>
        <v>0</v>
      </c>
      <c r="B3001">
        <f>'Profilo eolico'!B3003*LCOH!$C$21</f>
        <v>213.60000000000002</v>
      </c>
      <c r="C3001">
        <f>$P$35*'Profilo fotovoltaico'!B3003</f>
        <v>0</v>
      </c>
      <c r="D3001">
        <f>$Q$37*'Profilo eolico'!B3003</f>
        <v>1246.278013467851</v>
      </c>
      <c r="E3001">
        <f>$P$39*'Profilo fotovoltaico'!B3003+'Approvvigionamento energia'!$Q$39*'Profilo eolico'!B3003</f>
        <v>934.70851010088825</v>
      </c>
      <c r="F3001">
        <f>$P$41*'Profilo fotovoltaico'!B3003+'Approvvigionamento energia'!$Q$41*'Profilo eolico'!B3003</f>
        <v>623.1390067339255</v>
      </c>
      <c r="G3001">
        <f>$P$43*'Profilo fotovoltaico'!B3003+'Approvvigionamento energia'!$Q$43*'Profilo eolico'!B3003</f>
        <v>311.56950336696275</v>
      </c>
      <c r="H3001">
        <f t="shared" si="92"/>
        <v>1138.4335154826958</v>
      </c>
      <c r="I3001">
        <f>IF(LCOH!$C$28=Menu!$A$1,'Approvvigionamento energia'!C3001,0)+IF(LCOH!$C$28=Menu!$A$2,'Approvvigionamento energia'!D3001,0)+IF(LCOH!$C$28=Menu!$A$3,'Approvvigionamento energia'!E3001,0)+IF(LCOH!$C$28=Menu!$A$4,'Approvvigionamento energia'!F3001,0)+IF(LCOH!$C$28=Menu!$A$5,'Approvvigionamento energia'!G3001,0)+IF(LCOH!$C$28=Menu!$A$6,'Approvvigionamento energia'!H3001,0)</f>
        <v>623.1390067339255</v>
      </c>
      <c r="J3001">
        <f>'Approvvigionamento energia'!A3001+'Approvvigionamento energia'!B3001+'Approvvigionamento energia'!I3001</f>
        <v>836.73900673392552</v>
      </c>
      <c r="K3001">
        <f>IF(MIN(LCOH!$C$18,J3001)&gt;=$P$48*LCOH!$C$18, MIN(LCOH!$C$18,J3001),0)</f>
        <v>836.73900673392552</v>
      </c>
      <c r="L3001">
        <f t="shared" si="93"/>
        <v>0</v>
      </c>
      <c r="M3001">
        <f>K3001/LCOH!$C$18</f>
        <v>0.55782600448928366</v>
      </c>
      <c r="N3001">
        <f>K3001/LCOH!$C$34</f>
        <v>16.122138858071782</v>
      </c>
    </row>
    <row r="3002" spans="1:14" x14ac:dyDescent="0.35">
      <c r="A3002">
        <f>'Profilo fotovoltaico'!B3004*LCOH!$C$20</f>
        <v>0</v>
      </c>
      <c r="B3002">
        <f>'Profilo eolico'!B3004*LCOH!$C$21</f>
        <v>203.5</v>
      </c>
      <c r="C3002">
        <f>$P$35*'Profilo fotovoltaico'!B3004</f>
        <v>0</v>
      </c>
      <c r="D3002">
        <f>$Q$37*'Profilo eolico'!B3004</f>
        <v>1187.3482010332755</v>
      </c>
      <c r="E3002">
        <f>$P$39*'Profilo fotovoltaico'!B3004+'Approvvigionamento energia'!$Q$39*'Profilo eolico'!B3004</f>
        <v>890.5111507749566</v>
      </c>
      <c r="F3002">
        <f>$P$41*'Profilo fotovoltaico'!B3004+'Approvvigionamento energia'!$Q$41*'Profilo eolico'!B3004</f>
        <v>593.67410051663774</v>
      </c>
      <c r="G3002">
        <f>$P$43*'Profilo fotovoltaico'!B3004+'Approvvigionamento energia'!$Q$43*'Profilo eolico'!B3004</f>
        <v>296.83705025831887</v>
      </c>
      <c r="H3002">
        <f t="shared" si="92"/>
        <v>1138.4335154826958</v>
      </c>
      <c r="I3002">
        <f>IF(LCOH!$C$28=Menu!$A$1,'Approvvigionamento energia'!C3002,0)+IF(LCOH!$C$28=Menu!$A$2,'Approvvigionamento energia'!D3002,0)+IF(LCOH!$C$28=Menu!$A$3,'Approvvigionamento energia'!E3002,0)+IF(LCOH!$C$28=Menu!$A$4,'Approvvigionamento energia'!F3002,0)+IF(LCOH!$C$28=Menu!$A$5,'Approvvigionamento energia'!G3002,0)+IF(LCOH!$C$28=Menu!$A$6,'Approvvigionamento energia'!H3002,0)</f>
        <v>593.67410051663774</v>
      </c>
      <c r="J3002">
        <f>'Approvvigionamento energia'!A3002+'Approvvigionamento energia'!B3002+'Approvvigionamento energia'!I3002</f>
        <v>797.17410051663774</v>
      </c>
      <c r="K3002">
        <f>IF(MIN(LCOH!$C$18,J3002)&gt;=$P$48*LCOH!$C$18, MIN(LCOH!$C$18,J3002),0)</f>
        <v>797.17410051663774</v>
      </c>
      <c r="L3002">
        <f t="shared" si="93"/>
        <v>0</v>
      </c>
      <c r="M3002">
        <f>K3002/LCOH!$C$18</f>
        <v>0.53144940034442512</v>
      </c>
      <c r="N3002">
        <f>K3002/LCOH!$C$34</f>
        <v>15.359809258509397</v>
      </c>
    </row>
    <row r="3003" spans="1:14" x14ac:dyDescent="0.35">
      <c r="A3003">
        <f>'Profilo fotovoltaico'!B3005*LCOH!$C$20</f>
        <v>0</v>
      </c>
      <c r="B3003">
        <f>'Profilo eolico'!B3005*LCOH!$C$21</f>
        <v>195.6</v>
      </c>
      <c r="C3003">
        <f>$P$35*'Profilo fotovoltaico'!B3005</f>
        <v>0</v>
      </c>
      <c r="D3003">
        <f>$Q$37*'Profilo eolico'!B3005</f>
        <v>1141.2545853666275</v>
      </c>
      <c r="E3003">
        <f>$P$39*'Profilo fotovoltaico'!B3005+'Approvvigionamento energia'!$Q$39*'Profilo eolico'!B3005</f>
        <v>855.94093902497059</v>
      </c>
      <c r="F3003">
        <f>$P$41*'Profilo fotovoltaico'!B3005+'Approvvigionamento energia'!$Q$41*'Profilo eolico'!B3005</f>
        <v>570.62729268331373</v>
      </c>
      <c r="G3003">
        <f>$P$43*'Profilo fotovoltaico'!B3005+'Approvvigionamento energia'!$Q$43*'Profilo eolico'!B3005</f>
        <v>285.31364634165686</v>
      </c>
      <c r="H3003">
        <f t="shared" si="92"/>
        <v>1138.4335154826958</v>
      </c>
      <c r="I3003">
        <f>IF(LCOH!$C$28=Menu!$A$1,'Approvvigionamento energia'!C3003,0)+IF(LCOH!$C$28=Menu!$A$2,'Approvvigionamento energia'!D3003,0)+IF(LCOH!$C$28=Menu!$A$3,'Approvvigionamento energia'!E3003,0)+IF(LCOH!$C$28=Menu!$A$4,'Approvvigionamento energia'!F3003,0)+IF(LCOH!$C$28=Menu!$A$5,'Approvvigionamento energia'!G3003,0)+IF(LCOH!$C$28=Menu!$A$6,'Approvvigionamento energia'!H3003,0)</f>
        <v>570.62729268331373</v>
      </c>
      <c r="J3003">
        <f>'Approvvigionamento energia'!A3003+'Approvvigionamento energia'!B3003+'Approvvigionamento energia'!I3003</f>
        <v>766.22729268331375</v>
      </c>
      <c r="K3003">
        <f>IF(MIN(LCOH!$C$18,J3003)&gt;=$P$48*LCOH!$C$18, MIN(LCOH!$C$18,J3003),0)</f>
        <v>766.22729268331375</v>
      </c>
      <c r="L3003">
        <f t="shared" si="93"/>
        <v>0</v>
      </c>
      <c r="M3003">
        <f>K3003/LCOH!$C$18</f>
        <v>0.51081819512220916</v>
      </c>
      <c r="N3003">
        <f>K3003/LCOH!$C$34</f>
        <v>14.763531650930901</v>
      </c>
    </row>
    <row r="3004" spans="1:14" x14ac:dyDescent="0.35">
      <c r="A3004">
        <f>'Profilo fotovoltaico'!B3006*LCOH!$C$20</f>
        <v>0</v>
      </c>
      <c r="B3004">
        <f>'Profilo eolico'!B3006*LCOH!$C$21</f>
        <v>190.89999999999998</v>
      </c>
      <c r="C3004">
        <f>$P$35*'Profilo fotovoltaico'!B3006</f>
        <v>0</v>
      </c>
      <c r="D3004">
        <f>$Q$37*'Profilo eolico'!B3006</f>
        <v>1113.8318013624191</v>
      </c>
      <c r="E3004">
        <f>$P$39*'Profilo fotovoltaico'!B3006+'Approvvigionamento energia'!$Q$39*'Profilo eolico'!B3006</f>
        <v>835.37385102181429</v>
      </c>
      <c r="F3004">
        <f>$P$41*'Profilo fotovoltaico'!B3006+'Approvvigionamento energia'!$Q$41*'Profilo eolico'!B3006</f>
        <v>556.91590068120956</v>
      </c>
      <c r="G3004">
        <f>$P$43*'Profilo fotovoltaico'!B3006+'Approvvigionamento energia'!$Q$43*'Profilo eolico'!B3006</f>
        <v>278.45795034060478</v>
      </c>
      <c r="H3004">
        <f t="shared" si="92"/>
        <v>1138.4335154826958</v>
      </c>
      <c r="I3004">
        <f>IF(LCOH!$C$28=Menu!$A$1,'Approvvigionamento energia'!C3004,0)+IF(LCOH!$C$28=Menu!$A$2,'Approvvigionamento energia'!D3004,0)+IF(LCOH!$C$28=Menu!$A$3,'Approvvigionamento energia'!E3004,0)+IF(LCOH!$C$28=Menu!$A$4,'Approvvigionamento energia'!F3004,0)+IF(LCOH!$C$28=Menu!$A$5,'Approvvigionamento energia'!G3004,0)+IF(LCOH!$C$28=Menu!$A$6,'Approvvigionamento energia'!H3004,0)</f>
        <v>556.91590068120956</v>
      </c>
      <c r="J3004">
        <f>'Approvvigionamento energia'!A3004+'Approvvigionamento energia'!B3004+'Approvvigionamento energia'!I3004</f>
        <v>747.81590068120954</v>
      </c>
      <c r="K3004">
        <f>IF(MIN(LCOH!$C$18,J3004)&gt;=$P$48*LCOH!$C$18, MIN(LCOH!$C$18,J3004),0)</f>
        <v>747.81590068120954</v>
      </c>
      <c r="L3004">
        <f t="shared" si="93"/>
        <v>0</v>
      </c>
      <c r="M3004">
        <f>K3004/LCOH!$C$18</f>
        <v>0.49854393378747303</v>
      </c>
      <c r="N3004">
        <f>K3004/LCOH!$C$34</f>
        <v>14.408784213510781</v>
      </c>
    </row>
    <row r="3005" spans="1:14" x14ac:dyDescent="0.35">
      <c r="A3005">
        <f>'Profilo fotovoltaico'!B3007*LCOH!$C$20</f>
        <v>0</v>
      </c>
      <c r="B3005">
        <f>'Profilo eolico'!B3007*LCOH!$C$21</f>
        <v>184.9</v>
      </c>
      <c r="C3005">
        <f>$P$35*'Profilo fotovoltaico'!B3007</f>
        <v>0</v>
      </c>
      <c r="D3005">
        <f>$Q$37*'Profilo eolico'!B3007</f>
        <v>1078.8239919953448</v>
      </c>
      <c r="E3005">
        <f>$P$39*'Profilo fotovoltaico'!B3007+'Approvvigionamento energia'!$Q$39*'Profilo eolico'!B3007</f>
        <v>809.11799399650863</v>
      </c>
      <c r="F3005">
        <f>$P$41*'Profilo fotovoltaico'!B3007+'Approvvigionamento energia'!$Q$41*'Profilo eolico'!B3007</f>
        <v>539.41199599767242</v>
      </c>
      <c r="G3005">
        <f>$P$43*'Profilo fotovoltaico'!B3007+'Approvvigionamento energia'!$Q$43*'Profilo eolico'!B3007</f>
        <v>269.70599799883621</v>
      </c>
      <c r="H3005">
        <f t="shared" si="92"/>
        <v>1138.4335154826958</v>
      </c>
      <c r="I3005">
        <f>IF(LCOH!$C$28=Menu!$A$1,'Approvvigionamento energia'!C3005,0)+IF(LCOH!$C$28=Menu!$A$2,'Approvvigionamento energia'!D3005,0)+IF(LCOH!$C$28=Menu!$A$3,'Approvvigionamento energia'!E3005,0)+IF(LCOH!$C$28=Menu!$A$4,'Approvvigionamento energia'!F3005,0)+IF(LCOH!$C$28=Menu!$A$5,'Approvvigionamento energia'!G3005,0)+IF(LCOH!$C$28=Menu!$A$6,'Approvvigionamento energia'!H3005,0)</f>
        <v>539.41199599767242</v>
      </c>
      <c r="J3005">
        <f>'Approvvigionamento energia'!A3005+'Approvvigionamento energia'!B3005+'Approvvigionamento energia'!I3005</f>
        <v>724.3119959976724</v>
      </c>
      <c r="K3005">
        <f>IF(MIN(LCOH!$C$18,J3005)&gt;=$P$48*LCOH!$C$18, MIN(LCOH!$C$18,J3005),0)</f>
        <v>724.3119959976724</v>
      </c>
      <c r="L3005">
        <f t="shared" si="93"/>
        <v>0</v>
      </c>
      <c r="M3005">
        <f>K3005/LCOH!$C$18</f>
        <v>0.48287466399844825</v>
      </c>
      <c r="N3005">
        <f>K3005/LCOH!$C$34</f>
        <v>13.955915144463823</v>
      </c>
    </row>
    <row r="3006" spans="1:14" x14ac:dyDescent="0.35">
      <c r="A3006">
        <f>'Profilo fotovoltaico'!B3008*LCOH!$C$20</f>
        <v>20</v>
      </c>
      <c r="B3006">
        <f>'Profilo eolico'!B3008*LCOH!$C$21</f>
        <v>175.8</v>
      </c>
      <c r="C3006">
        <f>$P$35*'Profilo fotovoltaico'!B3008</f>
        <v>147.09224375244131</v>
      </c>
      <c r="D3006">
        <f>$Q$37*'Profilo eolico'!B3008</f>
        <v>1025.728814455282</v>
      </c>
      <c r="E3006">
        <f>$P$39*'Profilo fotovoltaico'!B3008+'Approvvigionamento energia'!$Q$39*'Profilo eolico'!B3008</f>
        <v>806.06967177957176</v>
      </c>
      <c r="F3006">
        <f>$P$41*'Profilo fotovoltaico'!B3008+'Approvvigionamento energia'!$Q$41*'Profilo eolico'!B3008</f>
        <v>586.41052910386168</v>
      </c>
      <c r="G3006">
        <f>$P$43*'Profilo fotovoltaico'!B3008+'Approvvigionamento energia'!$Q$43*'Profilo eolico'!B3008</f>
        <v>366.75138642815148</v>
      </c>
      <c r="H3006">
        <f t="shared" si="92"/>
        <v>1138.4335154826958</v>
      </c>
      <c r="I3006">
        <f>IF(LCOH!$C$28=Menu!$A$1,'Approvvigionamento energia'!C3006,0)+IF(LCOH!$C$28=Menu!$A$2,'Approvvigionamento energia'!D3006,0)+IF(LCOH!$C$28=Menu!$A$3,'Approvvigionamento energia'!E3006,0)+IF(LCOH!$C$28=Menu!$A$4,'Approvvigionamento energia'!F3006,0)+IF(LCOH!$C$28=Menu!$A$5,'Approvvigionamento energia'!G3006,0)+IF(LCOH!$C$28=Menu!$A$6,'Approvvigionamento energia'!H3006,0)</f>
        <v>586.41052910386168</v>
      </c>
      <c r="J3006">
        <f>'Approvvigionamento energia'!A3006+'Approvvigionamento energia'!B3006+'Approvvigionamento energia'!I3006</f>
        <v>782.21052910386175</v>
      </c>
      <c r="K3006">
        <f>IF(MIN(LCOH!$C$18,J3006)&gt;=$P$48*LCOH!$C$18, MIN(LCOH!$C$18,J3006),0)</f>
        <v>782.21052910386175</v>
      </c>
      <c r="L3006">
        <f t="shared" si="93"/>
        <v>0</v>
      </c>
      <c r="M3006">
        <f>K3006/LCOH!$C$18</f>
        <v>0.52147368606924116</v>
      </c>
      <c r="N3006">
        <f>K3006/LCOH!$C$34</f>
        <v>15.071493817030092</v>
      </c>
    </row>
    <row r="3007" spans="1:14" x14ac:dyDescent="0.35">
      <c r="A3007">
        <f>'Profilo fotovoltaico'!B3009*LCOH!$C$20</f>
        <v>126</v>
      </c>
      <c r="B3007">
        <f>'Profilo eolico'!B3009*LCOH!$C$21</f>
        <v>151.69999999999999</v>
      </c>
      <c r="C3007">
        <f>$P$35*'Profilo fotovoltaico'!B3009</f>
        <v>926.68113564038015</v>
      </c>
      <c r="D3007">
        <f>$Q$37*'Profilo eolico'!B3009</f>
        <v>885.1141134975328</v>
      </c>
      <c r="E3007">
        <f>$P$39*'Profilo fotovoltaico'!B3009+'Approvvigionamento energia'!$Q$39*'Profilo eolico'!B3009</f>
        <v>895.50586903324449</v>
      </c>
      <c r="F3007">
        <f>$P$41*'Profilo fotovoltaico'!B3009+'Approvvigionamento energia'!$Q$41*'Profilo eolico'!B3009</f>
        <v>905.89762456895642</v>
      </c>
      <c r="G3007">
        <f>$P$43*'Profilo fotovoltaico'!B3009+'Approvvigionamento energia'!$Q$43*'Profilo eolico'!B3009</f>
        <v>916.28938010466834</v>
      </c>
      <c r="H3007">
        <f t="shared" si="92"/>
        <v>1138.4335154826958</v>
      </c>
      <c r="I3007">
        <f>IF(LCOH!$C$28=Menu!$A$1,'Approvvigionamento energia'!C3007,0)+IF(LCOH!$C$28=Menu!$A$2,'Approvvigionamento energia'!D3007,0)+IF(LCOH!$C$28=Menu!$A$3,'Approvvigionamento energia'!E3007,0)+IF(LCOH!$C$28=Menu!$A$4,'Approvvigionamento energia'!F3007,0)+IF(LCOH!$C$28=Menu!$A$5,'Approvvigionamento energia'!G3007,0)+IF(LCOH!$C$28=Menu!$A$6,'Approvvigionamento energia'!H3007,0)</f>
        <v>905.89762456895642</v>
      </c>
      <c r="J3007">
        <f>'Approvvigionamento energia'!A3007+'Approvvigionamento energia'!B3007+'Approvvigionamento energia'!I3007</f>
        <v>1183.5976245689565</v>
      </c>
      <c r="K3007">
        <f>IF(MIN(LCOH!$C$18,J3007)&gt;=$P$48*LCOH!$C$18, MIN(LCOH!$C$18,J3007),0)</f>
        <v>1183.5976245689565</v>
      </c>
      <c r="L3007">
        <f t="shared" si="93"/>
        <v>0</v>
      </c>
      <c r="M3007">
        <f>K3007/LCOH!$C$18</f>
        <v>0.78906508304597101</v>
      </c>
      <c r="N3007">
        <f>K3007/LCOH!$C$34</f>
        <v>22.805349220981821</v>
      </c>
    </row>
    <row r="3008" spans="1:14" x14ac:dyDescent="0.35">
      <c r="A3008">
        <f>'Profilo fotovoltaico'!B3010*LCOH!$C$20</f>
        <v>279</v>
      </c>
      <c r="B3008">
        <f>'Profilo eolico'!B3010*LCOH!$C$21</f>
        <v>188</v>
      </c>
      <c r="C3008">
        <f>$P$35*'Profilo fotovoltaico'!B3010</f>
        <v>2051.9368003465565</v>
      </c>
      <c r="D3008">
        <f>$Q$37*'Profilo eolico'!B3010</f>
        <v>1096.9113601683332</v>
      </c>
      <c r="E3008">
        <f>$P$39*'Profilo fotovoltaico'!B3010+'Approvvigionamento energia'!$Q$39*'Profilo eolico'!B3010</f>
        <v>1335.667720212889</v>
      </c>
      <c r="F3008">
        <f>$P$41*'Profilo fotovoltaico'!B3010+'Approvvigionamento energia'!$Q$41*'Profilo eolico'!B3010</f>
        <v>1574.424080257445</v>
      </c>
      <c r="G3008">
        <f>$P$43*'Profilo fotovoltaico'!B3010+'Approvvigionamento energia'!$Q$43*'Profilo eolico'!B3010</f>
        <v>1813.1804403020005</v>
      </c>
      <c r="H3008">
        <f t="shared" si="92"/>
        <v>1138.4335154826958</v>
      </c>
      <c r="I3008">
        <f>IF(LCOH!$C$28=Menu!$A$1,'Approvvigionamento energia'!C3008,0)+IF(LCOH!$C$28=Menu!$A$2,'Approvvigionamento energia'!D3008,0)+IF(LCOH!$C$28=Menu!$A$3,'Approvvigionamento energia'!E3008,0)+IF(LCOH!$C$28=Menu!$A$4,'Approvvigionamento energia'!F3008,0)+IF(LCOH!$C$28=Menu!$A$5,'Approvvigionamento energia'!G3008,0)+IF(LCOH!$C$28=Menu!$A$6,'Approvvigionamento energia'!H3008,0)</f>
        <v>1574.424080257445</v>
      </c>
      <c r="J3008">
        <f>'Approvvigionamento energia'!A3008+'Approvvigionamento energia'!B3008+'Approvvigionamento energia'!I3008</f>
        <v>2041.424080257445</v>
      </c>
      <c r="K3008">
        <f>IF(MIN(LCOH!$C$18,J3008)&gt;=$P$48*LCOH!$C$18, MIN(LCOH!$C$18,J3008),0)</f>
        <v>1500</v>
      </c>
      <c r="L3008">
        <f t="shared" si="93"/>
        <v>541.42408025744498</v>
      </c>
      <c r="M3008">
        <f>K3008/LCOH!$C$18</f>
        <v>1</v>
      </c>
      <c r="N3008">
        <f>K3008/LCOH!$C$34</f>
        <v>28.901734104046245</v>
      </c>
    </row>
    <row r="3009" spans="1:14" x14ac:dyDescent="0.35">
      <c r="A3009">
        <f>'Profilo fotovoltaico'!B3011*LCOH!$C$20</f>
        <v>431</v>
      </c>
      <c r="B3009">
        <f>'Profilo eolico'!B3011*LCOH!$C$21</f>
        <v>195.8</v>
      </c>
      <c r="C3009">
        <f>$P$35*'Profilo fotovoltaico'!B3011</f>
        <v>3169.8378528651101</v>
      </c>
      <c r="D3009">
        <f>$Q$37*'Profilo eolico'!B3011</f>
        <v>1142.4215123455301</v>
      </c>
      <c r="E3009">
        <f>$P$39*'Profilo fotovoltaico'!B3011+'Approvvigionamento energia'!$Q$39*'Profilo eolico'!B3011</f>
        <v>1649.275597475425</v>
      </c>
      <c r="F3009">
        <f>$P$41*'Profilo fotovoltaico'!B3011+'Approvvigionamento energia'!$Q$41*'Profilo eolico'!B3011</f>
        <v>2156.1296826053203</v>
      </c>
      <c r="G3009">
        <f>$P$43*'Profilo fotovoltaico'!B3011+'Approvvigionamento energia'!$Q$43*'Profilo eolico'!B3011</f>
        <v>2662.9837677352152</v>
      </c>
      <c r="H3009">
        <f t="shared" si="92"/>
        <v>1138.4335154826958</v>
      </c>
      <c r="I3009">
        <f>IF(LCOH!$C$28=Menu!$A$1,'Approvvigionamento energia'!C3009,0)+IF(LCOH!$C$28=Menu!$A$2,'Approvvigionamento energia'!D3009,0)+IF(LCOH!$C$28=Menu!$A$3,'Approvvigionamento energia'!E3009,0)+IF(LCOH!$C$28=Menu!$A$4,'Approvvigionamento energia'!F3009,0)+IF(LCOH!$C$28=Menu!$A$5,'Approvvigionamento energia'!G3009,0)+IF(LCOH!$C$28=Menu!$A$6,'Approvvigionamento energia'!H3009,0)</f>
        <v>2156.1296826053203</v>
      </c>
      <c r="J3009">
        <f>'Approvvigionamento energia'!A3009+'Approvvigionamento energia'!B3009+'Approvvigionamento energia'!I3009</f>
        <v>2782.9296826053205</v>
      </c>
      <c r="K3009">
        <f>IF(MIN(LCOH!$C$18,J3009)&gt;=$P$48*LCOH!$C$18, MIN(LCOH!$C$18,J3009),0)</f>
        <v>1500</v>
      </c>
      <c r="L3009">
        <f t="shared" si="93"/>
        <v>1282.9296826053205</v>
      </c>
      <c r="M3009">
        <f>K3009/LCOH!$C$18</f>
        <v>1</v>
      </c>
      <c r="N3009">
        <f>K3009/LCOH!$C$34</f>
        <v>28.901734104046245</v>
      </c>
    </row>
    <row r="3010" spans="1:14" x14ac:dyDescent="0.35">
      <c r="A3010">
        <f>'Profilo fotovoltaico'!B3012*LCOH!$C$20</f>
        <v>550</v>
      </c>
      <c r="B3010">
        <f>'Profilo eolico'!B3012*LCOH!$C$21</f>
        <v>191.8</v>
      </c>
      <c r="C3010">
        <f>$P$35*'Profilo fotovoltaico'!B3012</f>
        <v>4045.036703192136</v>
      </c>
      <c r="D3010">
        <f>$Q$37*'Profilo eolico'!B3012</f>
        <v>1119.0829727674804</v>
      </c>
      <c r="E3010">
        <f>$P$39*'Profilo fotovoltaico'!B3012+'Approvvigionamento energia'!$Q$39*'Profilo eolico'!B3012</f>
        <v>1850.5714053736442</v>
      </c>
      <c r="F3010">
        <f>$P$41*'Profilo fotovoltaico'!B3012+'Approvvigionamento energia'!$Q$41*'Profilo eolico'!B3012</f>
        <v>2582.0598379798084</v>
      </c>
      <c r="G3010">
        <f>$P$43*'Profilo fotovoltaico'!B3012+'Approvvigionamento energia'!$Q$43*'Profilo eolico'!B3012</f>
        <v>3313.5482705859722</v>
      </c>
      <c r="H3010">
        <f t="shared" ref="H3010:H3073" si="94">$P$45</f>
        <v>1138.4335154826958</v>
      </c>
      <c r="I3010">
        <f>IF(LCOH!$C$28=Menu!$A$1,'Approvvigionamento energia'!C3010,0)+IF(LCOH!$C$28=Menu!$A$2,'Approvvigionamento energia'!D3010,0)+IF(LCOH!$C$28=Menu!$A$3,'Approvvigionamento energia'!E3010,0)+IF(LCOH!$C$28=Menu!$A$4,'Approvvigionamento energia'!F3010,0)+IF(LCOH!$C$28=Menu!$A$5,'Approvvigionamento energia'!G3010,0)+IF(LCOH!$C$28=Menu!$A$6,'Approvvigionamento energia'!H3010,0)</f>
        <v>2582.0598379798084</v>
      </c>
      <c r="J3010">
        <f>'Approvvigionamento energia'!A3010+'Approvvigionamento energia'!B3010+'Approvvigionamento energia'!I3010</f>
        <v>3323.8598379798086</v>
      </c>
      <c r="K3010">
        <f>IF(MIN(LCOH!$C$18,J3010)&gt;=$P$48*LCOH!$C$18, MIN(LCOH!$C$18,J3010),0)</f>
        <v>1500</v>
      </c>
      <c r="L3010">
        <f t="shared" si="93"/>
        <v>1823.8598379798086</v>
      </c>
      <c r="M3010">
        <f>K3010/LCOH!$C$18</f>
        <v>1</v>
      </c>
      <c r="N3010">
        <f>K3010/LCOH!$C$34</f>
        <v>28.901734104046245</v>
      </c>
    </row>
    <row r="3011" spans="1:14" x14ac:dyDescent="0.35">
      <c r="A3011">
        <f>'Profilo fotovoltaico'!B3013*LCOH!$C$20</f>
        <v>627</v>
      </c>
      <c r="B3011">
        <f>'Profilo eolico'!B3013*LCOH!$C$21</f>
        <v>184.2</v>
      </c>
      <c r="C3011">
        <f>$P$35*'Profilo fotovoltaico'!B3013</f>
        <v>4611.341841639035</v>
      </c>
      <c r="D3011">
        <f>$Q$37*'Profilo eolico'!B3013</f>
        <v>1074.7397475691862</v>
      </c>
      <c r="E3011">
        <f>$P$39*'Profilo fotovoltaico'!B3013+'Approvvigionamento energia'!$Q$39*'Profilo eolico'!B3013</f>
        <v>1958.8902710866482</v>
      </c>
      <c r="F3011">
        <f>$P$41*'Profilo fotovoltaico'!B3013+'Approvvigionamento energia'!$Q$41*'Profilo eolico'!B3013</f>
        <v>2843.0407946041105</v>
      </c>
      <c r="G3011">
        <f>$P$43*'Profilo fotovoltaico'!B3013+'Approvvigionamento energia'!$Q$43*'Profilo eolico'!B3013</f>
        <v>3727.1913181215727</v>
      </c>
      <c r="H3011">
        <f t="shared" si="94"/>
        <v>1138.4335154826958</v>
      </c>
      <c r="I3011">
        <f>IF(LCOH!$C$28=Menu!$A$1,'Approvvigionamento energia'!C3011,0)+IF(LCOH!$C$28=Menu!$A$2,'Approvvigionamento energia'!D3011,0)+IF(LCOH!$C$28=Menu!$A$3,'Approvvigionamento energia'!E3011,0)+IF(LCOH!$C$28=Menu!$A$4,'Approvvigionamento energia'!F3011,0)+IF(LCOH!$C$28=Menu!$A$5,'Approvvigionamento energia'!G3011,0)+IF(LCOH!$C$28=Menu!$A$6,'Approvvigionamento energia'!H3011,0)</f>
        <v>2843.0407946041105</v>
      </c>
      <c r="J3011">
        <f>'Approvvigionamento energia'!A3011+'Approvvigionamento energia'!B3011+'Approvvigionamento energia'!I3011</f>
        <v>3654.2407946041103</v>
      </c>
      <c r="K3011">
        <f>IF(MIN(LCOH!$C$18,J3011)&gt;=$P$48*LCOH!$C$18, MIN(LCOH!$C$18,J3011),0)</f>
        <v>1500</v>
      </c>
      <c r="L3011">
        <f t="shared" ref="L3011:L3074" si="95">J3011-K3011</f>
        <v>2154.2407946041103</v>
      </c>
      <c r="M3011">
        <f>K3011/LCOH!$C$18</f>
        <v>1</v>
      </c>
      <c r="N3011">
        <f>K3011/LCOH!$C$34</f>
        <v>28.901734104046245</v>
      </c>
    </row>
    <row r="3012" spans="1:14" x14ac:dyDescent="0.35">
      <c r="A3012">
        <f>'Profilo fotovoltaico'!B3014*LCOH!$C$20</f>
        <v>659</v>
      </c>
      <c r="B3012">
        <f>'Profilo eolico'!B3014*LCOH!$C$21</f>
        <v>176</v>
      </c>
      <c r="C3012">
        <f>$P$35*'Profilo fotovoltaico'!B3014</f>
        <v>4846.6894316429407</v>
      </c>
      <c r="D3012">
        <f>$Q$37*'Profilo eolico'!B3014</f>
        <v>1026.8957414341842</v>
      </c>
      <c r="E3012">
        <f>$P$39*'Profilo fotovoltaico'!B3014+'Approvvigionamento energia'!$Q$39*'Profilo eolico'!B3014</f>
        <v>1981.8441639863734</v>
      </c>
      <c r="F3012">
        <f>$P$41*'Profilo fotovoltaico'!B3014+'Approvvigionamento energia'!$Q$41*'Profilo eolico'!B3014</f>
        <v>2936.7925865385623</v>
      </c>
      <c r="G3012">
        <f>$P$43*'Profilo fotovoltaico'!B3014+'Approvvigionamento energia'!$Q$43*'Profilo eolico'!B3014</f>
        <v>3891.741009090752</v>
      </c>
      <c r="H3012">
        <f t="shared" si="94"/>
        <v>1138.4335154826958</v>
      </c>
      <c r="I3012">
        <f>IF(LCOH!$C$28=Menu!$A$1,'Approvvigionamento energia'!C3012,0)+IF(LCOH!$C$28=Menu!$A$2,'Approvvigionamento energia'!D3012,0)+IF(LCOH!$C$28=Menu!$A$3,'Approvvigionamento energia'!E3012,0)+IF(LCOH!$C$28=Menu!$A$4,'Approvvigionamento energia'!F3012,0)+IF(LCOH!$C$28=Menu!$A$5,'Approvvigionamento energia'!G3012,0)+IF(LCOH!$C$28=Menu!$A$6,'Approvvigionamento energia'!H3012,0)</f>
        <v>2936.7925865385623</v>
      </c>
      <c r="J3012">
        <f>'Approvvigionamento energia'!A3012+'Approvvigionamento energia'!B3012+'Approvvigionamento energia'!I3012</f>
        <v>3771.7925865385623</v>
      </c>
      <c r="K3012">
        <f>IF(MIN(LCOH!$C$18,J3012)&gt;=$P$48*LCOH!$C$18, MIN(LCOH!$C$18,J3012),0)</f>
        <v>1500</v>
      </c>
      <c r="L3012">
        <f t="shared" si="95"/>
        <v>2271.7925865385623</v>
      </c>
      <c r="M3012">
        <f>K3012/LCOH!$C$18</f>
        <v>1</v>
      </c>
      <c r="N3012">
        <f>K3012/LCOH!$C$34</f>
        <v>28.901734104046245</v>
      </c>
    </row>
    <row r="3013" spans="1:14" x14ac:dyDescent="0.35">
      <c r="A3013">
        <f>'Profilo fotovoltaico'!B3015*LCOH!$C$20</f>
        <v>655</v>
      </c>
      <c r="B3013">
        <f>'Profilo eolico'!B3015*LCOH!$C$21</f>
        <v>164.70000000000002</v>
      </c>
      <c r="C3013">
        <f>$P$35*'Profilo fotovoltaico'!B3015</f>
        <v>4817.2709828924526</v>
      </c>
      <c r="D3013">
        <f>$Q$37*'Profilo eolico'!B3015</f>
        <v>960.96436712619413</v>
      </c>
      <c r="E3013">
        <f>$P$39*'Profilo fotovoltaico'!B3015+'Approvvigionamento energia'!$Q$39*'Profilo eolico'!B3015</f>
        <v>1925.0410210677587</v>
      </c>
      <c r="F3013">
        <f>$P$41*'Profilo fotovoltaico'!B3015+'Approvvigionamento energia'!$Q$41*'Profilo eolico'!B3015</f>
        <v>2889.1176750093232</v>
      </c>
      <c r="G3013">
        <f>$P$43*'Profilo fotovoltaico'!B3015+'Approvvigionamento energia'!$Q$43*'Profilo eolico'!B3015</f>
        <v>3853.1943289508886</v>
      </c>
      <c r="H3013">
        <f t="shared" si="94"/>
        <v>1138.4335154826958</v>
      </c>
      <c r="I3013">
        <f>IF(LCOH!$C$28=Menu!$A$1,'Approvvigionamento energia'!C3013,0)+IF(LCOH!$C$28=Menu!$A$2,'Approvvigionamento energia'!D3013,0)+IF(LCOH!$C$28=Menu!$A$3,'Approvvigionamento energia'!E3013,0)+IF(LCOH!$C$28=Menu!$A$4,'Approvvigionamento energia'!F3013,0)+IF(LCOH!$C$28=Menu!$A$5,'Approvvigionamento energia'!G3013,0)+IF(LCOH!$C$28=Menu!$A$6,'Approvvigionamento energia'!H3013,0)</f>
        <v>2889.1176750093232</v>
      </c>
      <c r="J3013">
        <f>'Approvvigionamento energia'!A3013+'Approvvigionamento energia'!B3013+'Approvvigionamento energia'!I3013</f>
        <v>3708.8176750093235</v>
      </c>
      <c r="K3013">
        <f>IF(MIN(LCOH!$C$18,J3013)&gt;=$P$48*LCOH!$C$18, MIN(LCOH!$C$18,J3013),0)</f>
        <v>1500</v>
      </c>
      <c r="L3013">
        <f t="shared" si="95"/>
        <v>2208.8176750093235</v>
      </c>
      <c r="M3013">
        <f>K3013/LCOH!$C$18</f>
        <v>1</v>
      </c>
      <c r="N3013">
        <f>K3013/LCOH!$C$34</f>
        <v>28.901734104046245</v>
      </c>
    </row>
    <row r="3014" spans="1:14" x14ac:dyDescent="0.35">
      <c r="A3014">
        <f>'Profilo fotovoltaico'!B3016*LCOH!$C$20</f>
        <v>613</v>
      </c>
      <c r="B3014">
        <f>'Profilo eolico'!B3016*LCOH!$C$21</f>
        <v>150.29999999999998</v>
      </c>
      <c r="C3014">
        <f>$P$35*'Profilo fotovoltaico'!B3016</f>
        <v>4508.3772710123258</v>
      </c>
      <c r="D3014">
        <f>$Q$37*'Profilo eolico'!B3016</f>
        <v>876.94562464521528</v>
      </c>
      <c r="E3014">
        <f>$P$39*'Profilo fotovoltaico'!B3016+'Approvvigionamento energia'!$Q$39*'Profilo eolico'!B3016</f>
        <v>1784.8035362369928</v>
      </c>
      <c r="F3014">
        <f>$P$41*'Profilo fotovoltaico'!B3016+'Approvvigionamento energia'!$Q$41*'Profilo eolico'!B3016</f>
        <v>2692.6614478287706</v>
      </c>
      <c r="G3014">
        <f>$P$43*'Profilo fotovoltaico'!B3016+'Approvvigionamento energia'!$Q$43*'Profilo eolico'!B3016</f>
        <v>3600.5193594205484</v>
      </c>
      <c r="H3014">
        <f t="shared" si="94"/>
        <v>1138.4335154826958</v>
      </c>
      <c r="I3014">
        <f>IF(LCOH!$C$28=Menu!$A$1,'Approvvigionamento energia'!C3014,0)+IF(LCOH!$C$28=Menu!$A$2,'Approvvigionamento energia'!D3014,0)+IF(LCOH!$C$28=Menu!$A$3,'Approvvigionamento energia'!E3014,0)+IF(LCOH!$C$28=Menu!$A$4,'Approvvigionamento energia'!F3014,0)+IF(LCOH!$C$28=Menu!$A$5,'Approvvigionamento energia'!G3014,0)+IF(LCOH!$C$28=Menu!$A$6,'Approvvigionamento energia'!H3014,0)</f>
        <v>2692.6614478287706</v>
      </c>
      <c r="J3014">
        <f>'Approvvigionamento energia'!A3014+'Approvvigionamento energia'!B3014+'Approvvigionamento energia'!I3014</f>
        <v>3455.9614478287704</v>
      </c>
      <c r="K3014">
        <f>IF(MIN(LCOH!$C$18,J3014)&gt;=$P$48*LCOH!$C$18, MIN(LCOH!$C$18,J3014),0)</f>
        <v>1500</v>
      </c>
      <c r="L3014">
        <f t="shared" si="95"/>
        <v>1955.9614478287704</v>
      </c>
      <c r="M3014">
        <f>K3014/LCOH!$C$18</f>
        <v>1</v>
      </c>
      <c r="N3014">
        <f>K3014/LCOH!$C$34</f>
        <v>28.901734104046245</v>
      </c>
    </row>
    <row r="3015" spans="1:14" x14ac:dyDescent="0.35">
      <c r="A3015">
        <f>'Profilo fotovoltaico'!B3017*LCOH!$C$20</f>
        <v>534</v>
      </c>
      <c r="B3015">
        <f>'Profilo eolico'!B3017*LCOH!$C$21</f>
        <v>142.1</v>
      </c>
      <c r="C3015">
        <f>$P$35*'Profilo fotovoltaico'!B3017</f>
        <v>3927.3629081901831</v>
      </c>
      <c r="D3015">
        <f>$Q$37*'Profilo eolico'!B3017</f>
        <v>829.1016185102136</v>
      </c>
      <c r="E3015">
        <f>$P$39*'Profilo fotovoltaico'!B3017+'Approvvigionamento energia'!$Q$39*'Profilo eolico'!B3017</f>
        <v>1603.666940930206</v>
      </c>
      <c r="F3015">
        <f>$P$41*'Profilo fotovoltaico'!B3017+'Approvvigionamento energia'!$Q$41*'Profilo eolico'!B3017</f>
        <v>2378.2322633501985</v>
      </c>
      <c r="G3015">
        <f>$P$43*'Profilo fotovoltaico'!B3017+'Approvvigionamento energia'!$Q$43*'Profilo eolico'!B3017</f>
        <v>3152.7975857701908</v>
      </c>
      <c r="H3015">
        <f t="shared" si="94"/>
        <v>1138.4335154826958</v>
      </c>
      <c r="I3015">
        <f>IF(LCOH!$C$28=Menu!$A$1,'Approvvigionamento energia'!C3015,0)+IF(LCOH!$C$28=Menu!$A$2,'Approvvigionamento energia'!D3015,0)+IF(LCOH!$C$28=Menu!$A$3,'Approvvigionamento energia'!E3015,0)+IF(LCOH!$C$28=Menu!$A$4,'Approvvigionamento energia'!F3015,0)+IF(LCOH!$C$28=Menu!$A$5,'Approvvigionamento energia'!G3015,0)+IF(LCOH!$C$28=Menu!$A$6,'Approvvigionamento energia'!H3015,0)</f>
        <v>2378.2322633501985</v>
      </c>
      <c r="J3015">
        <f>'Approvvigionamento energia'!A3015+'Approvvigionamento energia'!B3015+'Approvvigionamento energia'!I3015</f>
        <v>3054.3322633501984</v>
      </c>
      <c r="K3015">
        <f>IF(MIN(LCOH!$C$18,J3015)&gt;=$P$48*LCOH!$C$18, MIN(LCOH!$C$18,J3015),0)</f>
        <v>1500</v>
      </c>
      <c r="L3015">
        <f t="shared" si="95"/>
        <v>1554.3322633501984</v>
      </c>
      <c r="M3015">
        <f>K3015/LCOH!$C$18</f>
        <v>1</v>
      </c>
      <c r="N3015">
        <f>K3015/LCOH!$C$34</f>
        <v>28.901734104046245</v>
      </c>
    </row>
    <row r="3016" spans="1:14" x14ac:dyDescent="0.35">
      <c r="A3016">
        <f>'Profilo fotovoltaico'!B3018*LCOH!$C$20</f>
        <v>430</v>
      </c>
      <c r="B3016">
        <f>'Profilo eolico'!B3018*LCOH!$C$21</f>
        <v>144.80000000000001</v>
      </c>
      <c r="C3016">
        <f>$P$35*'Profilo fotovoltaico'!B3018</f>
        <v>3162.4832406774881</v>
      </c>
      <c r="D3016">
        <f>$Q$37*'Profilo eolico'!B3018</f>
        <v>844.8551327253972</v>
      </c>
      <c r="E3016">
        <f>$P$39*'Profilo fotovoltaico'!B3018+'Approvvigionamento energia'!$Q$39*'Profilo eolico'!B3018</f>
        <v>1424.2621597134198</v>
      </c>
      <c r="F3016">
        <f>$P$41*'Profilo fotovoltaico'!B3018+'Approvvigionamento energia'!$Q$41*'Profilo eolico'!B3018</f>
        <v>2003.6691867014426</v>
      </c>
      <c r="G3016">
        <f>$P$43*'Profilo fotovoltaico'!B3018+'Approvvigionamento energia'!$Q$43*'Profilo eolico'!B3018</f>
        <v>2583.0762136894655</v>
      </c>
      <c r="H3016">
        <f t="shared" si="94"/>
        <v>1138.4335154826958</v>
      </c>
      <c r="I3016">
        <f>IF(LCOH!$C$28=Menu!$A$1,'Approvvigionamento energia'!C3016,0)+IF(LCOH!$C$28=Menu!$A$2,'Approvvigionamento energia'!D3016,0)+IF(LCOH!$C$28=Menu!$A$3,'Approvvigionamento energia'!E3016,0)+IF(LCOH!$C$28=Menu!$A$4,'Approvvigionamento energia'!F3016,0)+IF(LCOH!$C$28=Menu!$A$5,'Approvvigionamento energia'!G3016,0)+IF(LCOH!$C$28=Menu!$A$6,'Approvvigionamento energia'!H3016,0)</f>
        <v>2003.6691867014426</v>
      </c>
      <c r="J3016">
        <f>'Approvvigionamento energia'!A3016+'Approvvigionamento energia'!B3016+'Approvvigionamento energia'!I3016</f>
        <v>2578.4691867014426</v>
      </c>
      <c r="K3016">
        <f>IF(MIN(LCOH!$C$18,J3016)&gt;=$P$48*LCOH!$C$18, MIN(LCOH!$C$18,J3016),0)</f>
        <v>1500</v>
      </c>
      <c r="L3016">
        <f t="shared" si="95"/>
        <v>1078.4691867014426</v>
      </c>
      <c r="M3016">
        <f>K3016/LCOH!$C$18</f>
        <v>1</v>
      </c>
      <c r="N3016">
        <f>K3016/LCOH!$C$34</f>
        <v>28.901734104046245</v>
      </c>
    </row>
    <row r="3017" spans="1:14" x14ac:dyDescent="0.35">
      <c r="A3017">
        <f>'Profilo fotovoltaico'!B3019*LCOH!$C$20</f>
        <v>308</v>
      </c>
      <c r="B3017">
        <f>'Profilo eolico'!B3019*LCOH!$C$21</f>
        <v>150.10000000000002</v>
      </c>
      <c r="C3017">
        <f>$P$35*'Profilo fotovoltaico'!B3019</f>
        <v>2265.2205537875961</v>
      </c>
      <c r="D3017">
        <f>$Q$37*'Profilo eolico'!B3019</f>
        <v>875.77869766631295</v>
      </c>
      <c r="E3017">
        <f>$P$39*'Profilo fotovoltaico'!B3019+'Approvvigionamento energia'!$Q$39*'Profilo eolico'!B3019</f>
        <v>1223.1391616966337</v>
      </c>
      <c r="F3017">
        <f>$P$41*'Profilo fotovoltaico'!B3019+'Approvvigionamento energia'!$Q$41*'Profilo eolico'!B3019</f>
        <v>1570.4996257269545</v>
      </c>
      <c r="G3017">
        <f>$P$43*'Profilo fotovoltaico'!B3019+'Approvvigionamento energia'!$Q$43*'Profilo eolico'!B3019</f>
        <v>1917.8600897572753</v>
      </c>
      <c r="H3017">
        <f t="shared" si="94"/>
        <v>1138.4335154826958</v>
      </c>
      <c r="I3017">
        <f>IF(LCOH!$C$28=Menu!$A$1,'Approvvigionamento energia'!C3017,0)+IF(LCOH!$C$28=Menu!$A$2,'Approvvigionamento energia'!D3017,0)+IF(LCOH!$C$28=Menu!$A$3,'Approvvigionamento energia'!E3017,0)+IF(LCOH!$C$28=Menu!$A$4,'Approvvigionamento energia'!F3017,0)+IF(LCOH!$C$28=Menu!$A$5,'Approvvigionamento energia'!G3017,0)+IF(LCOH!$C$28=Menu!$A$6,'Approvvigionamento energia'!H3017,0)</f>
        <v>1570.4996257269545</v>
      </c>
      <c r="J3017">
        <f>'Approvvigionamento energia'!A3017+'Approvvigionamento energia'!B3017+'Approvvigionamento energia'!I3017</f>
        <v>2028.5996257269544</v>
      </c>
      <c r="K3017">
        <f>IF(MIN(LCOH!$C$18,J3017)&gt;=$P$48*LCOH!$C$18, MIN(LCOH!$C$18,J3017),0)</f>
        <v>1500</v>
      </c>
      <c r="L3017">
        <f t="shared" si="95"/>
        <v>528.5996257269544</v>
      </c>
      <c r="M3017">
        <f>K3017/LCOH!$C$18</f>
        <v>1</v>
      </c>
      <c r="N3017">
        <f>K3017/LCOH!$C$34</f>
        <v>28.901734104046245</v>
      </c>
    </row>
    <row r="3018" spans="1:14" x14ac:dyDescent="0.35">
      <c r="A3018">
        <f>'Profilo fotovoltaico'!B3020*LCOH!$C$20</f>
        <v>173</v>
      </c>
      <c r="B3018">
        <f>'Profilo eolico'!B3020*LCOH!$C$21</f>
        <v>147.9</v>
      </c>
      <c r="C3018">
        <f>$P$35*'Profilo fotovoltaico'!B3020</f>
        <v>1272.3479084586172</v>
      </c>
      <c r="D3018">
        <f>$Q$37*'Profilo eolico'!B3020</f>
        <v>862.94250089838556</v>
      </c>
      <c r="E3018">
        <f>$P$39*'Profilo fotovoltaico'!B3020+'Approvvigionamento energia'!$Q$39*'Profilo eolico'!B3020</f>
        <v>965.29385278844347</v>
      </c>
      <c r="F3018">
        <f>$P$41*'Profilo fotovoltaico'!B3020+'Approvvigionamento energia'!$Q$41*'Profilo eolico'!B3020</f>
        <v>1067.6452046785014</v>
      </c>
      <c r="G3018">
        <f>$P$43*'Profilo fotovoltaico'!B3020+'Approvvigionamento energia'!$Q$43*'Profilo eolico'!B3020</f>
        <v>1169.9965565685593</v>
      </c>
      <c r="H3018">
        <f t="shared" si="94"/>
        <v>1138.4335154826958</v>
      </c>
      <c r="I3018">
        <f>IF(LCOH!$C$28=Menu!$A$1,'Approvvigionamento energia'!C3018,0)+IF(LCOH!$C$28=Menu!$A$2,'Approvvigionamento energia'!D3018,0)+IF(LCOH!$C$28=Menu!$A$3,'Approvvigionamento energia'!E3018,0)+IF(LCOH!$C$28=Menu!$A$4,'Approvvigionamento energia'!F3018,0)+IF(LCOH!$C$28=Menu!$A$5,'Approvvigionamento energia'!G3018,0)+IF(LCOH!$C$28=Menu!$A$6,'Approvvigionamento energia'!H3018,0)</f>
        <v>1067.6452046785014</v>
      </c>
      <c r="J3018">
        <f>'Approvvigionamento energia'!A3018+'Approvvigionamento energia'!B3018+'Approvvigionamento energia'!I3018</f>
        <v>1388.5452046785012</v>
      </c>
      <c r="K3018">
        <f>IF(MIN(LCOH!$C$18,J3018)&gt;=$P$48*LCOH!$C$18, MIN(LCOH!$C$18,J3018),0)</f>
        <v>1388.5452046785012</v>
      </c>
      <c r="L3018">
        <f t="shared" si="95"/>
        <v>0</v>
      </c>
      <c r="M3018">
        <f>K3018/LCOH!$C$18</f>
        <v>0.92569680311900082</v>
      </c>
      <c r="N3018">
        <f>K3018/LCOH!$C$34</f>
        <v>26.754242864711006</v>
      </c>
    </row>
    <row r="3019" spans="1:14" x14ac:dyDescent="0.35">
      <c r="A3019">
        <f>'Profilo fotovoltaico'!B3021*LCOH!$C$20</f>
        <v>55</v>
      </c>
      <c r="B3019">
        <f>'Profilo eolico'!B3021*LCOH!$C$21</f>
        <v>139.4</v>
      </c>
      <c r="C3019">
        <f>$P$35*'Profilo fotovoltaico'!B3021</f>
        <v>404.5036703192136</v>
      </c>
      <c r="D3019">
        <f>$Q$37*'Profilo eolico'!B3021</f>
        <v>813.34810429503011</v>
      </c>
      <c r="E3019">
        <f>$P$39*'Profilo fotovoltaico'!B3021+'Approvvigionamento energia'!$Q$39*'Profilo eolico'!B3021</f>
        <v>711.13699580107595</v>
      </c>
      <c r="F3019">
        <f>$P$41*'Profilo fotovoltaico'!B3021+'Approvvigionamento energia'!$Q$41*'Profilo eolico'!B3021</f>
        <v>608.92588730712191</v>
      </c>
      <c r="G3019">
        <f>$P$43*'Profilo fotovoltaico'!B3021+'Approvvigionamento energia'!$Q$43*'Profilo eolico'!B3021</f>
        <v>506.71477881316775</v>
      </c>
      <c r="H3019">
        <f t="shared" si="94"/>
        <v>1138.4335154826958</v>
      </c>
      <c r="I3019">
        <f>IF(LCOH!$C$28=Menu!$A$1,'Approvvigionamento energia'!C3019,0)+IF(LCOH!$C$28=Menu!$A$2,'Approvvigionamento energia'!D3019,0)+IF(LCOH!$C$28=Menu!$A$3,'Approvvigionamento energia'!E3019,0)+IF(LCOH!$C$28=Menu!$A$4,'Approvvigionamento energia'!F3019,0)+IF(LCOH!$C$28=Menu!$A$5,'Approvvigionamento energia'!G3019,0)+IF(LCOH!$C$28=Menu!$A$6,'Approvvigionamento energia'!H3019,0)</f>
        <v>608.92588730712191</v>
      </c>
      <c r="J3019">
        <f>'Approvvigionamento energia'!A3019+'Approvvigionamento energia'!B3019+'Approvvigionamento energia'!I3019</f>
        <v>803.32588730712189</v>
      </c>
      <c r="K3019">
        <f>IF(MIN(LCOH!$C$18,J3019)&gt;=$P$48*LCOH!$C$18, MIN(LCOH!$C$18,J3019),0)</f>
        <v>803.32588730712189</v>
      </c>
      <c r="L3019">
        <f t="shared" si="95"/>
        <v>0</v>
      </c>
      <c r="M3019">
        <f>K3019/LCOH!$C$18</f>
        <v>0.53555059153808127</v>
      </c>
      <c r="N3019">
        <f>K3019/LCOH!$C$34</f>
        <v>15.478340795898303</v>
      </c>
    </row>
    <row r="3020" spans="1:14" x14ac:dyDescent="0.35">
      <c r="A3020">
        <f>'Profilo fotovoltaico'!B3022*LCOH!$C$20</f>
        <v>1</v>
      </c>
      <c r="B3020">
        <f>'Profilo eolico'!B3022*LCOH!$C$21</f>
        <v>134.30000000000001</v>
      </c>
      <c r="C3020">
        <f>$P$35*'Profilo fotovoltaico'!B3022</f>
        <v>7.3546121876220649</v>
      </c>
      <c r="D3020">
        <f>$Q$37*'Profilo eolico'!B3022</f>
        <v>783.5914663330168</v>
      </c>
      <c r="E3020">
        <f>$P$39*'Profilo fotovoltaico'!B3022+'Approvvigionamento energia'!$Q$39*'Profilo eolico'!B3022</f>
        <v>589.5322527966681</v>
      </c>
      <c r="F3020">
        <f>$P$41*'Profilo fotovoltaico'!B3022+'Approvvigionamento energia'!$Q$41*'Profilo eolico'!B3022</f>
        <v>395.47303926031941</v>
      </c>
      <c r="G3020">
        <f>$P$43*'Profilo fotovoltaico'!B3022+'Approvvigionamento energia'!$Q$43*'Profilo eolico'!B3022</f>
        <v>201.41382572397075</v>
      </c>
      <c r="H3020">
        <f t="shared" si="94"/>
        <v>1138.4335154826958</v>
      </c>
      <c r="I3020">
        <f>IF(LCOH!$C$28=Menu!$A$1,'Approvvigionamento energia'!C3020,0)+IF(LCOH!$C$28=Menu!$A$2,'Approvvigionamento energia'!D3020,0)+IF(LCOH!$C$28=Menu!$A$3,'Approvvigionamento energia'!E3020,0)+IF(LCOH!$C$28=Menu!$A$4,'Approvvigionamento energia'!F3020,0)+IF(LCOH!$C$28=Menu!$A$5,'Approvvigionamento energia'!G3020,0)+IF(LCOH!$C$28=Menu!$A$6,'Approvvigionamento energia'!H3020,0)</f>
        <v>395.47303926031941</v>
      </c>
      <c r="J3020">
        <f>'Approvvigionamento energia'!A3020+'Approvvigionamento energia'!B3020+'Approvvigionamento energia'!I3020</f>
        <v>530.77303926031936</v>
      </c>
      <c r="K3020">
        <f>IF(MIN(LCOH!$C$18,J3020)&gt;=$P$48*LCOH!$C$18, MIN(LCOH!$C$18,J3020),0)</f>
        <v>530.77303926031936</v>
      </c>
      <c r="L3020">
        <f t="shared" si="95"/>
        <v>0</v>
      </c>
      <c r="M3020">
        <f>K3020/LCOH!$C$18</f>
        <v>0.35384869284021292</v>
      </c>
      <c r="N3020">
        <f>K3020/LCOH!$C$34</f>
        <v>10.226840833532165</v>
      </c>
    </row>
    <row r="3021" spans="1:14" x14ac:dyDescent="0.35">
      <c r="A3021">
        <f>'Profilo fotovoltaico'!B3023*LCOH!$C$20</f>
        <v>0</v>
      </c>
      <c r="B3021">
        <f>'Profilo eolico'!B3023*LCOH!$C$21</f>
        <v>132.20000000000002</v>
      </c>
      <c r="C3021">
        <f>$P$35*'Profilo fotovoltaico'!B3023</f>
        <v>0</v>
      </c>
      <c r="D3021">
        <f>$Q$37*'Profilo eolico'!B3023</f>
        <v>771.33873305454074</v>
      </c>
      <c r="E3021">
        <f>$P$39*'Profilo fotovoltaico'!B3023+'Approvvigionamento energia'!$Q$39*'Profilo eolico'!B3023</f>
        <v>578.50404979090558</v>
      </c>
      <c r="F3021">
        <f>$P$41*'Profilo fotovoltaico'!B3023+'Approvvigionamento energia'!$Q$41*'Profilo eolico'!B3023</f>
        <v>385.66936652727037</v>
      </c>
      <c r="G3021">
        <f>$P$43*'Profilo fotovoltaico'!B3023+'Approvvigionamento energia'!$Q$43*'Profilo eolico'!B3023</f>
        <v>192.83468326363518</v>
      </c>
      <c r="H3021">
        <f t="shared" si="94"/>
        <v>1138.4335154826958</v>
      </c>
      <c r="I3021">
        <f>IF(LCOH!$C$28=Menu!$A$1,'Approvvigionamento energia'!C3021,0)+IF(LCOH!$C$28=Menu!$A$2,'Approvvigionamento energia'!D3021,0)+IF(LCOH!$C$28=Menu!$A$3,'Approvvigionamento energia'!E3021,0)+IF(LCOH!$C$28=Menu!$A$4,'Approvvigionamento energia'!F3021,0)+IF(LCOH!$C$28=Menu!$A$5,'Approvvigionamento energia'!G3021,0)+IF(LCOH!$C$28=Menu!$A$6,'Approvvigionamento energia'!H3021,0)</f>
        <v>385.66936652727037</v>
      </c>
      <c r="J3021">
        <f>'Approvvigionamento energia'!A3021+'Approvvigionamento energia'!B3021+'Approvvigionamento energia'!I3021</f>
        <v>517.86936652727036</v>
      </c>
      <c r="K3021">
        <f>IF(MIN(LCOH!$C$18,J3021)&gt;=$P$48*LCOH!$C$18, MIN(LCOH!$C$18,J3021),0)</f>
        <v>517.86936652727036</v>
      </c>
      <c r="L3021">
        <f t="shared" si="95"/>
        <v>0</v>
      </c>
      <c r="M3021">
        <f>K3021/LCOH!$C$18</f>
        <v>0.34524624435151358</v>
      </c>
      <c r="N3021">
        <f>K3021/LCOH!$C$34</f>
        <v>9.9782151546680229</v>
      </c>
    </row>
    <row r="3022" spans="1:14" x14ac:dyDescent="0.35">
      <c r="A3022">
        <f>'Profilo fotovoltaico'!B3024*LCOH!$C$20</f>
        <v>0</v>
      </c>
      <c r="B3022">
        <f>'Profilo eolico'!B3024*LCOH!$C$21</f>
        <v>134</v>
      </c>
      <c r="C3022">
        <f>$P$35*'Profilo fotovoltaico'!B3024</f>
        <v>0</v>
      </c>
      <c r="D3022">
        <f>$Q$37*'Profilo eolico'!B3024</f>
        <v>781.84107586466314</v>
      </c>
      <c r="E3022">
        <f>$P$39*'Profilo fotovoltaico'!B3024+'Approvvigionamento energia'!$Q$39*'Profilo eolico'!B3024</f>
        <v>586.38080689849733</v>
      </c>
      <c r="F3022">
        <f>$P$41*'Profilo fotovoltaico'!B3024+'Approvvigionamento energia'!$Q$41*'Profilo eolico'!B3024</f>
        <v>390.92053793233157</v>
      </c>
      <c r="G3022">
        <f>$P$43*'Profilo fotovoltaico'!B3024+'Approvvigionamento energia'!$Q$43*'Profilo eolico'!B3024</f>
        <v>195.46026896616578</v>
      </c>
      <c r="H3022">
        <f t="shared" si="94"/>
        <v>1138.4335154826958</v>
      </c>
      <c r="I3022">
        <f>IF(LCOH!$C$28=Menu!$A$1,'Approvvigionamento energia'!C3022,0)+IF(LCOH!$C$28=Menu!$A$2,'Approvvigionamento energia'!D3022,0)+IF(LCOH!$C$28=Menu!$A$3,'Approvvigionamento energia'!E3022,0)+IF(LCOH!$C$28=Menu!$A$4,'Approvvigionamento energia'!F3022,0)+IF(LCOH!$C$28=Menu!$A$5,'Approvvigionamento energia'!G3022,0)+IF(LCOH!$C$28=Menu!$A$6,'Approvvigionamento energia'!H3022,0)</f>
        <v>390.92053793233157</v>
      </c>
      <c r="J3022">
        <f>'Approvvigionamento energia'!A3022+'Approvvigionamento energia'!B3022+'Approvvigionamento energia'!I3022</f>
        <v>524.92053793233163</v>
      </c>
      <c r="K3022">
        <f>IF(MIN(LCOH!$C$18,J3022)&gt;=$P$48*LCOH!$C$18, MIN(LCOH!$C$18,J3022),0)</f>
        <v>524.92053793233163</v>
      </c>
      <c r="L3022">
        <f t="shared" si="95"/>
        <v>0</v>
      </c>
      <c r="M3022">
        <f>K3022/LCOH!$C$18</f>
        <v>0.34994702528822108</v>
      </c>
      <c r="N3022">
        <f>K3022/LCOH!$C$34</f>
        <v>10.114075875382113</v>
      </c>
    </row>
    <row r="3023" spans="1:14" x14ac:dyDescent="0.35">
      <c r="A3023">
        <f>'Profilo fotovoltaico'!B3025*LCOH!$C$20</f>
        <v>0</v>
      </c>
      <c r="B3023">
        <f>'Profilo eolico'!B3025*LCOH!$C$21</f>
        <v>138.30000000000001</v>
      </c>
      <c r="C3023">
        <f>$P$35*'Profilo fotovoltaico'!B3025</f>
        <v>0</v>
      </c>
      <c r="D3023">
        <f>$Q$37*'Profilo eolico'!B3025</f>
        <v>806.93000591106647</v>
      </c>
      <c r="E3023">
        <f>$P$39*'Profilo fotovoltaico'!B3025+'Approvvigionamento energia'!$Q$39*'Profilo eolico'!B3025</f>
        <v>605.19750443329986</v>
      </c>
      <c r="F3023">
        <f>$P$41*'Profilo fotovoltaico'!B3025+'Approvvigionamento energia'!$Q$41*'Profilo eolico'!B3025</f>
        <v>403.46500295553324</v>
      </c>
      <c r="G3023">
        <f>$P$43*'Profilo fotovoltaico'!B3025+'Approvvigionamento energia'!$Q$43*'Profilo eolico'!B3025</f>
        <v>201.73250147776662</v>
      </c>
      <c r="H3023">
        <f t="shared" si="94"/>
        <v>1138.4335154826958</v>
      </c>
      <c r="I3023">
        <f>IF(LCOH!$C$28=Menu!$A$1,'Approvvigionamento energia'!C3023,0)+IF(LCOH!$C$28=Menu!$A$2,'Approvvigionamento energia'!D3023,0)+IF(LCOH!$C$28=Menu!$A$3,'Approvvigionamento energia'!E3023,0)+IF(LCOH!$C$28=Menu!$A$4,'Approvvigionamento energia'!F3023,0)+IF(LCOH!$C$28=Menu!$A$5,'Approvvigionamento energia'!G3023,0)+IF(LCOH!$C$28=Menu!$A$6,'Approvvigionamento energia'!H3023,0)</f>
        <v>403.46500295553324</v>
      </c>
      <c r="J3023">
        <f>'Approvvigionamento energia'!A3023+'Approvvigionamento energia'!B3023+'Approvvigionamento energia'!I3023</f>
        <v>541.76500295553319</v>
      </c>
      <c r="K3023">
        <f>IF(MIN(LCOH!$C$18,J3023)&gt;=$P$48*LCOH!$C$18, MIN(LCOH!$C$18,J3023),0)</f>
        <v>541.76500295553319</v>
      </c>
      <c r="L3023">
        <f t="shared" si="95"/>
        <v>0</v>
      </c>
      <c r="M3023">
        <f>K3023/LCOH!$C$18</f>
        <v>0.36117666863702214</v>
      </c>
      <c r="N3023">
        <f>K3023/LCOH!$C$34</f>
        <v>10.438632041532431</v>
      </c>
    </row>
    <row r="3024" spans="1:14" x14ac:dyDescent="0.35">
      <c r="A3024">
        <f>'Profilo fotovoltaico'!B3026*LCOH!$C$20</f>
        <v>0</v>
      </c>
      <c r="B3024">
        <f>'Profilo eolico'!B3026*LCOH!$C$21</f>
        <v>138.69999999999999</v>
      </c>
      <c r="C3024">
        <f>$P$35*'Profilo fotovoltaico'!B3026</f>
        <v>0</v>
      </c>
      <c r="D3024">
        <f>$Q$37*'Profilo eolico'!B3026</f>
        <v>809.26385986887135</v>
      </c>
      <c r="E3024">
        <f>$P$39*'Profilo fotovoltaico'!B3026+'Approvvigionamento energia'!$Q$39*'Profilo eolico'!B3026</f>
        <v>606.94789490165351</v>
      </c>
      <c r="F3024">
        <f>$P$41*'Profilo fotovoltaico'!B3026+'Approvvigionamento energia'!$Q$41*'Profilo eolico'!B3026</f>
        <v>404.63192993443568</v>
      </c>
      <c r="G3024">
        <f>$P$43*'Profilo fotovoltaico'!B3026+'Approvvigionamento energia'!$Q$43*'Profilo eolico'!B3026</f>
        <v>202.31596496721784</v>
      </c>
      <c r="H3024">
        <f t="shared" si="94"/>
        <v>1138.4335154826958</v>
      </c>
      <c r="I3024">
        <f>IF(LCOH!$C$28=Menu!$A$1,'Approvvigionamento energia'!C3024,0)+IF(LCOH!$C$28=Menu!$A$2,'Approvvigionamento energia'!D3024,0)+IF(LCOH!$C$28=Menu!$A$3,'Approvvigionamento energia'!E3024,0)+IF(LCOH!$C$28=Menu!$A$4,'Approvvigionamento energia'!F3024,0)+IF(LCOH!$C$28=Menu!$A$5,'Approvvigionamento energia'!G3024,0)+IF(LCOH!$C$28=Menu!$A$6,'Approvvigionamento energia'!H3024,0)</f>
        <v>404.63192993443568</v>
      </c>
      <c r="J3024">
        <f>'Approvvigionamento energia'!A3024+'Approvvigionamento energia'!B3024+'Approvvigionamento energia'!I3024</f>
        <v>543.33192993443572</v>
      </c>
      <c r="K3024">
        <f>IF(MIN(LCOH!$C$18,J3024)&gt;=$P$48*LCOH!$C$18, MIN(LCOH!$C$18,J3024),0)</f>
        <v>543.33192993443572</v>
      </c>
      <c r="L3024">
        <f t="shared" si="95"/>
        <v>0</v>
      </c>
      <c r="M3024">
        <f>K3024/LCOH!$C$18</f>
        <v>0.36222128662295716</v>
      </c>
      <c r="N3024">
        <f>K3024/LCOH!$C$34</f>
        <v>10.468823312802231</v>
      </c>
    </row>
    <row r="3025" spans="1:14" x14ac:dyDescent="0.35">
      <c r="A3025">
        <f>'Profilo fotovoltaico'!B3027*LCOH!$C$20</f>
        <v>0</v>
      </c>
      <c r="B3025">
        <f>'Profilo eolico'!B3027*LCOH!$C$21</f>
        <v>137.4</v>
      </c>
      <c r="C3025">
        <f>$P$35*'Profilo fotovoltaico'!B3027</f>
        <v>0</v>
      </c>
      <c r="D3025">
        <f>$Q$37*'Profilo eolico'!B3027</f>
        <v>801.67883450600527</v>
      </c>
      <c r="E3025">
        <f>$P$39*'Profilo fotovoltaico'!B3027+'Approvvigionamento energia'!$Q$39*'Profilo eolico'!B3027</f>
        <v>601.25912587950393</v>
      </c>
      <c r="F3025">
        <f>$P$41*'Profilo fotovoltaico'!B3027+'Approvvigionamento energia'!$Q$41*'Profilo eolico'!B3027</f>
        <v>400.83941725300264</v>
      </c>
      <c r="G3025">
        <f>$P$43*'Profilo fotovoltaico'!B3027+'Approvvigionamento energia'!$Q$43*'Profilo eolico'!B3027</f>
        <v>200.41970862650132</v>
      </c>
      <c r="H3025">
        <f t="shared" si="94"/>
        <v>1138.4335154826958</v>
      </c>
      <c r="I3025">
        <f>IF(LCOH!$C$28=Menu!$A$1,'Approvvigionamento energia'!C3025,0)+IF(LCOH!$C$28=Menu!$A$2,'Approvvigionamento energia'!D3025,0)+IF(LCOH!$C$28=Menu!$A$3,'Approvvigionamento energia'!E3025,0)+IF(LCOH!$C$28=Menu!$A$4,'Approvvigionamento energia'!F3025,0)+IF(LCOH!$C$28=Menu!$A$5,'Approvvigionamento energia'!G3025,0)+IF(LCOH!$C$28=Menu!$A$6,'Approvvigionamento energia'!H3025,0)</f>
        <v>400.83941725300264</v>
      </c>
      <c r="J3025">
        <f>'Approvvigionamento energia'!A3025+'Approvvigionamento energia'!B3025+'Approvvigionamento energia'!I3025</f>
        <v>538.23941725300267</v>
      </c>
      <c r="K3025">
        <f>IF(MIN(LCOH!$C$18,J3025)&gt;=$P$48*LCOH!$C$18, MIN(LCOH!$C$18,J3025),0)</f>
        <v>538.23941725300267</v>
      </c>
      <c r="L3025">
        <f t="shared" si="95"/>
        <v>0</v>
      </c>
      <c r="M3025">
        <f>K3025/LCOH!$C$18</f>
        <v>0.35882627816866847</v>
      </c>
      <c r="N3025">
        <f>K3025/LCOH!$C$34</f>
        <v>10.370701681175388</v>
      </c>
    </row>
    <row r="3026" spans="1:14" x14ac:dyDescent="0.35">
      <c r="A3026">
        <f>'Profilo fotovoltaico'!B3028*LCOH!$C$20</f>
        <v>0</v>
      </c>
      <c r="B3026">
        <f>'Profilo eolico'!B3028*LCOH!$C$21</f>
        <v>136.4</v>
      </c>
      <c r="C3026">
        <f>$P$35*'Profilo fotovoltaico'!B3028</f>
        <v>0</v>
      </c>
      <c r="D3026">
        <f>$Q$37*'Profilo eolico'!B3028</f>
        <v>795.84419961149285</v>
      </c>
      <c r="E3026">
        <f>$P$39*'Profilo fotovoltaico'!B3028+'Approvvigionamento energia'!$Q$39*'Profilo eolico'!B3028</f>
        <v>596.88314970861961</v>
      </c>
      <c r="F3026">
        <f>$P$41*'Profilo fotovoltaico'!B3028+'Approvvigionamento energia'!$Q$41*'Profilo eolico'!B3028</f>
        <v>397.92209980574643</v>
      </c>
      <c r="G3026">
        <f>$P$43*'Profilo fotovoltaico'!B3028+'Approvvigionamento energia'!$Q$43*'Profilo eolico'!B3028</f>
        <v>198.96104990287321</v>
      </c>
      <c r="H3026">
        <f t="shared" si="94"/>
        <v>1138.4335154826958</v>
      </c>
      <c r="I3026">
        <f>IF(LCOH!$C$28=Menu!$A$1,'Approvvigionamento energia'!C3026,0)+IF(LCOH!$C$28=Menu!$A$2,'Approvvigionamento energia'!D3026,0)+IF(LCOH!$C$28=Menu!$A$3,'Approvvigionamento energia'!E3026,0)+IF(LCOH!$C$28=Menu!$A$4,'Approvvigionamento energia'!F3026,0)+IF(LCOH!$C$28=Menu!$A$5,'Approvvigionamento energia'!G3026,0)+IF(LCOH!$C$28=Menu!$A$6,'Approvvigionamento energia'!H3026,0)</f>
        <v>397.92209980574643</v>
      </c>
      <c r="J3026">
        <f>'Approvvigionamento energia'!A3026+'Approvvigionamento energia'!B3026+'Approvvigionamento energia'!I3026</f>
        <v>534.32209980574646</v>
      </c>
      <c r="K3026">
        <f>IF(MIN(LCOH!$C$18,J3026)&gt;=$P$48*LCOH!$C$18, MIN(LCOH!$C$18,J3026),0)</f>
        <v>534.32209980574646</v>
      </c>
      <c r="L3026">
        <f t="shared" si="95"/>
        <v>0</v>
      </c>
      <c r="M3026">
        <f>K3026/LCOH!$C$18</f>
        <v>0.35621473320383096</v>
      </c>
      <c r="N3026">
        <f>K3026/LCOH!$C$34</f>
        <v>10.295223503000896</v>
      </c>
    </row>
    <row r="3027" spans="1:14" x14ac:dyDescent="0.35">
      <c r="A3027">
        <f>'Profilo fotovoltaico'!B3029*LCOH!$C$20</f>
        <v>0</v>
      </c>
      <c r="B3027">
        <f>'Profilo eolico'!B3029*LCOH!$C$21</f>
        <v>138.19999999999999</v>
      </c>
      <c r="C3027">
        <f>$P$35*'Profilo fotovoltaico'!B3029</f>
        <v>0</v>
      </c>
      <c r="D3027">
        <f>$Q$37*'Profilo eolico'!B3029</f>
        <v>806.34654242161514</v>
      </c>
      <c r="E3027">
        <f>$P$39*'Profilo fotovoltaico'!B3029+'Approvvigionamento energia'!$Q$39*'Profilo eolico'!B3029</f>
        <v>604.75990681621136</v>
      </c>
      <c r="F3027">
        <f>$P$41*'Profilo fotovoltaico'!B3029+'Approvvigionamento energia'!$Q$41*'Profilo eolico'!B3029</f>
        <v>403.17327121080757</v>
      </c>
      <c r="G3027">
        <f>$P$43*'Profilo fotovoltaico'!B3029+'Approvvigionamento energia'!$Q$43*'Profilo eolico'!B3029</f>
        <v>201.58663560540379</v>
      </c>
      <c r="H3027">
        <f t="shared" si="94"/>
        <v>1138.4335154826958</v>
      </c>
      <c r="I3027">
        <f>IF(LCOH!$C$28=Menu!$A$1,'Approvvigionamento energia'!C3027,0)+IF(LCOH!$C$28=Menu!$A$2,'Approvvigionamento energia'!D3027,0)+IF(LCOH!$C$28=Menu!$A$3,'Approvvigionamento energia'!E3027,0)+IF(LCOH!$C$28=Menu!$A$4,'Approvvigionamento energia'!F3027,0)+IF(LCOH!$C$28=Menu!$A$5,'Approvvigionamento energia'!G3027,0)+IF(LCOH!$C$28=Menu!$A$6,'Approvvigionamento energia'!H3027,0)</f>
        <v>403.17327121080757</v>
      </c>
      <c r="J3027">
        <f>'Approvvigionamento energia'!A3027+'Approvvigionamento energia'!B3027+'Approvvigionamento energia'!I3027</f>
        <v>541.37327121080762</v>
      </c>
      <c r="K3027">
        <f>IF(MIN(LCOH!$C$18,J3027)&gt;=$P$48*LCOH!$C$18, MIN(LCOH!$C$18,J3027),0)</f>
        <v>541.37327121080762</v>
      </c>
      <c r="L3027">
        <f t="shared" si="95"/>
        <v>0</v>
      </c>
      <c r="M3027">
        <f>K3027/LCOH!$C$18</f>
        <v>0.36091551414053841</v>
      </c>
      <c r="N3027">
        <f>K3027/LCOH!$C$34</f>
        <v>10.431084223714983</v>
      </c>
    </row>
    <row r="3028" spans="1:14" x14ac:dyDescent="0.35">
      <c r="A3028">
        <f>'Profilo fotovoltaico'!B3030*LCOH!$C$20</f>
        <v>0</v>
      </c>
      <c r="B3028">
        <f>'Profilo eolico'!B3030*LCOH!$C$21</f>
        <v>141.5</v>
      </c>
      <c r="C3028">
        <f>$P$35*'Profilo fotovoltaico'!B3030</f>
        <v>0</v>
      </c>
      <c r="D3028">
        <f>$Q$37*'Profilo eolico'!B3030</f>
        <v>825.60083757350606</v>
      </c>
      <c r="E3028">
        <f>$P$39*'Profilo fotovoltaico'!B3030+'Approvvigionamento energia'!$Q$39*'Profilo eolico'!B3030</f>
        <v>619.20062818012957</v>
      </c>
      <c r="F3028">
        <f>$P$41*'Profilo fotovoltaico'!B3030+'Approvvigionamento energia'!$Q$41*'Profilo eolico'!B3030</f>
        <v>412.80041878675303</v>
      </c>
      <c r="G3028">
        <f>$P$43*'Profilo fotovoltaico'!B3030+'Approvvigionamento energia'!$Q$43*'Profilo eolico'!B3030</f>
        <v>206.40020939337651</v>
      </c>
      <c r="H3028">
        <f t="shared" si="94"/>
        <v>1138.4335154826958</v>
      </c>
      <c r="I3028">
        <f>IF(LCOH!$C$28=Menu!$A$1,'Approvvigionamento energia'!C3028,0)+IF(LCOH!$C$28=Menu!$A$2,'Approvvigionamento energia'!D3028,0)+IF(LCOH!$C$28=Menu!$A$3,'Approvvigionamento energia'!E3028,0)+IF(LCOH!$C$28=Menu!$A$4,'Approvvigionamento energia'!F3028,0)+IF(LCOH!$C$28=Menu!$A$5,'Approvvigionamento energia'!G3028,0)+IF(LCOH!$C$28=Menu!$A$6,'Approvvigionamento energia'!H3028,0)</f>
        <v>412.80041878675303</v>
      </c>
      <c r="J3028">
        <f>'Approvvigionamento energia'!A3028+'Approvvigionamento energia'!B3028+'Approvvigionamento energia'!I3028</f>
        <v>554.30041878675297</v>
      </c>
      <c r="K3028">
        <f>IF(MIN(LCOH!$C$18,J3028)&gt;=$P$48*LCOH!$C$18, MIN(LCOH!$C$18,J3028),0)</f>
        <v>554.30041878675297</v>
      </c>
      <c r="L3028">
        <f t="shared" si="95"/>
        <v>0</v>
      </c>
      <c r="M3028">
        <f>K3028/LCOH!$C$18</f>
        <v>0.36953361252450195</v>
      </c>
      <c r="N3028">
        <f>K3028/LCOH!$C$34</f>
        <v>10.680162211690808</v>
      </c>
    </row>
    <row r="3029" spans="1:14" x14ac:dyDescent="0.35">
      <c r="A3029">
        <f>'Profilo fotovoltaico'!B3031*LCOH!$C$20</f>
        <v>0</v>
      </c>
      <c r="B3029">
        <f>'Profilo eolico'!B3031*LCOH!$C$21</f>
        <v>134.1</v>
      </c>
      <c r="C3029">
        <f>$P$35*'Profilo fotovoltaico'!B3031</f>
        <v>0</v>
      </c>
      <c r="D3029">
        <f>$Q$37*'Profilo eolico'!B3031</f>
        <v>782.42453935411424</v>
      </c>
      <c r="E3029">
        <f>$P$39*'Profilo fotovoltaico'!B3031+'Approvvigionamento energia'!$Q$39*'Profilo eolico'!B3031</f>
        <v>586.81840451558571</v>
      </c>
      <c r="F3029">
        <f>$P$41*'Profilo fotovoltaico'!B3031+'Approvvigionamento energia'!$Q$41*'Profilo eolico'!B3031</f>
        <v>391.21226967705712</v>
      </c>
      <c r="G3029">
        <f>$P$43*'Profilo fotovoltaico'!B3031+'Approvvigionamento energia'!$Q$43*'Profilo eolico'!B3031</f>
        <v>195.60613483852856</v>
      </c>
      <c r="H3029">
        <f t="shared" si="94"/>
        <v>1138.4335154826958</v>
      </c>
      <c r="I3029">
        <f>IF(LCOH!$C$28=Menu!$A$1,'Approvvigionamento energia'!C3029,0)+IF(LCOH!$C$28=Menu!$A$2,'Approvvigionamento energia'!D3029,0)+IF(LCOH!$C$28=Menu!$A$3,'Approvvigionamento energia'!E3029,0)+IF(LCOH!$C$28=Menu!$A$4,'Approvvigionamento energia'!F3029,0)+IF(LCOH!$C$28=Menu!$A$5,'Approvvigionamento energia'!G3029,0)+IF(LCOH!$C$28=Menu!$A$6,'Approvvigionamento energia'!H3029,0)</f>
        <v>391.21226967705712</v>
      </c>
      <c r="J3029">
        <f>'Approvvigionamento energia'!A3029+'Approvvigionamento energia'!B3029+'Approvvigionamento energia'!I3029</f>
        <v>525.31226967705709</v>
      </c>
      <c r="K3029">
        <f>IF(MIN(LCOH!$C$18,J3029)&gt;=$P$48*LCOH!$C$18, MIN(LCOH!$C$18,J3029),0)</f>
        <v>525.31226967705709</v>
      </c>
      <c r="L3029">
        <f t="shared" si="95"/>
        <v>0</v>
      </c>
      <c r="M3029">
        <f>K3029/LCOH!$C$18</f>
        <v>0.3502081797847047</v>
      </c>
      <c r="N3029">
        <f>K3029/LCOH!$C$34</f>
        <v>10.12162369319956</v>
      </c>
    </row>
    <row r="3030" spans="1:14" x14ac:dyDescent="0.35">
      <c r="A3030">
        <f>'Profilo fotovoltaico'!B3032*LCOH!$C$20</f>
        <v>21</v>
      </c>
      <c r="B3030">
        <f>'Profilo eolico'!B3032*LCOH!$C$21</f>
        <v>124</v>
      </c>
      <c r="C3030">
        <f>$P$35*'Profilo fotovoltaico'!B3032</f>
        <v>154.44685594006339</v>
      </c>
      <c r="D3030">
        <f>$Q$37*'Profilo eolico'!B3032</f>
        <v>723.49472691953895</v>
      </c>
      <c r="E3030">
        <f>$P$39*'Profilo fotovoltaico'!B3032+'Approvvigionamento energia'!$Q$39*'Profilo eolico'!B3032</f>
        <v>581.23275917467004</v>
      </c>
      <c r="F3030">
        <f>$P$41*'Profilo fotovoltaico'!B3032+'Approvvigionamento energia'!$Q$41*'Profilo eolico'!B3032</f>
        <v>438.97079142980118</v>
      </c>
      <c r="G3030">
        <f>$P$43*'Profilo fotovoltaico'!B3032+'Approvvigionamento energia'!$Q$43*'Profilo eolico'!B3032</f>
        <v>296.70882368493227</v>
      </c>
      <c r="H3030">
        <f t="shared" si="94"/>
        <v>1138.4335154826958</v>
      </c>
      <c r="I3030">
        <f>IF(LCOH!$C$28=Menu!$A$1,'Approvvigionamento energia'!C3030,0)+IF(LCOH!$C$28=Menu!$A$2,'Approvvigionamento energia'!D3030,0)+IF(LCOH!$C$28=Menu!$A$3,'Approvvigionamento energia'!E3030,0)+IF(LCOH!$C$28=Menu!$A$4,'Approvvigionamento energia'!F3030,0)+IF(LCOH!$C$28=Menu!$A$5,'Approvvigionamento energia'!G3030,0)+IF(LCOH!$C$28=Menu!$A$6,'Approvvigionamento energia'!H3030,0)</f>
        <v>438.97079142980118</v>
      </c>
      <c r="J3030">
        <f>'Approvvigionamento energia'!A3030+'Approvvigionamento energia'!B3030+'Approvvigionamento energia'!I3030</f>
        <v>583.97079142980124</v>
      </c>
      <c r="K3030">
        <f>IF(MIN(LCOH!$C$18,J3030)&gt;=$P$48*LCOH!$C$18, MIN(LCOH!$C$18,J3030),0)</f>
        <v>583.97079142980124</v>
      </c>
      <c r="L3030">
        <f t="shared" si="95"/>
        <v>0</v>
      </c>
      <c r="M3030">
        <f>K3030/LCOH!$C$18</f>
        <v>0.38931386095320081</v>
      </c>
      <c r="N3030">
        <f>K3030/LCOH!$C$34</f>
        <v>11.251845692289042</v>
      </c>
    </row>
    <row r="3031" spans="1:14" x14ac:dyDescent="0.35">
      <c r="A3031">
        <f>'Profilo fotovoltaico'!B3033*LCOH!$C$20</f>
        <v>125</v>
      </c>
      <c r="B3031">
        <f>'Profilo eolico'!B3033*LCOH!$C$21</f>
        <v>99</v>
      </c>
      <c r="C3031">
        <f>$P$35*'Profilo fotovoltaico'!B3033</f>
        <v>919.32652345275812</v>
      </c>
      <c r="D3031">
        <f>$Q$37*'Profilo eolico'!B3033</f>
        <v>577.6288545567287</v>
      </c>
      <c r="E3031">
        <f>$P$39*'Profilo fotovoltaico'!B3033+'Approvvigionamento energia'!$Q$39*'Profilo eolico'!B3033</f>
        <v>663.05327178073605</v>
      </c>
      <c r="F3031">
        <f>$P$41*'Profilo fotovoltaico'!B3033+'Approvvigionamento energia'!$Q$41*'Profilo eolico'!B3033</f>
        <v>748.47768900474341</v>
      </c>
      <c r="G3031">
        <f>$P$43*'Profilo fotovoltaico'!B3033+'Approvvigionamento energia'!$Q$43*'Profilo eolico'!B3033</f>
        <v>833.90210622875077</v>
      </c>
      <c r="H3031">
        <f t="shared" si="94"/>
        <v>1138.4335154826958</v>
      </c>
      <c r="I3031">
        <f>IF(LCOH!$C$28=Menu!$A$1,'Approvvigionamento energia'!C3031,0)+IF(LCOH!$C$28=Menu!$A$2,'Approvvigionamento energia'!D3031,0)+IF(LCOH!$C$28=Menu!$A$3,'Approvvigionamento energia'!E3031,0)+IF(LCOH!$C$28=Menu!$A$4,'Approvvigionamento energia'!F3031,0)+IF(LCOH!$C$28=Menu!$A$5,'Approvvigionamento energia'!G3031,0)+IF(LCOH!$C$28=Menu!$A$6,'Approvvigionamento energia'!H3031,0)</f>
        <v>748.47768900474341</v>
      </c>
      <c r="J3031">
        <f>'Approvvigionamento energia'!A3031+'Approvvigionamento energia'!B3031+'Approvvigionamento energia'!I3031</f>
        <v>972.47768900474341</v>
      </c>
      <c r="K3031">
        <f>IF(MIN(LCOH!$C$18,J3031)&gt;=$P$48*LCOH!$C$18, MIN(LCOH!$C$18,J3031),0)</f>
        <v>972.47768900474341</v>
      </c>
      <c r="L3031">
        <f t="shared" si="95"/>
        <v>0</v>
      </c>
      <c r="M3031">
        <f>K3031/LCOH!$C$18</f>
        <v>0.64831845933649557</v>
      </c>
      <c r="N3031">
        <f>K3031/LCOH!$C$34</f>
        <v>18.737527726488313</v>
      </c>
    </row>
    <row r="3032" spans="1:14" x14ac:dyDescent="0.35">
      <c r="A3032">
        <f>'Profilo fotovoltaico'!B3034*LCOH!$C$20</f>
        <v>282</v>
      </c>
      <c r="B3032">
        <f>'Profilo eolico'!B3034*LCOH!$C$21</f>
        <v>104.5</v>
      </c>
      <c r="C3032">
        <f>$P$35*'Profilo fotovoltaico'!B3034</f>
        <v>2074.0006369094222</v>
      </c>
      <c r="D3032">
        <f>$Q$37*'Profilo eolico'!B3034</f>
        <v>609.71934647654689</v>
      </c>
      <c r="E3032">
        <f>$P$39*'Profilo fotovoltaico'!B3034+'Approvvigionamento energia'!$Q$39*'Profilo eolico'!B3034</f>
        <v>975.78966908476571</v>
      </c>
      <c r="F3032">
        <f>$P$41*'Profilo fotovoltaico'!B3034+'Approvvigionamento energia'!$Q$41*'Profilo eolico'!B3034</f>
        <v>1341.8599916929845</v>
      </c>
      <c r="G3032">
        <f>$P$43*'Profilo fotovoltaico'!B3034+'Approvvigionamento energia'!$Q$43*'Profilo eolico'!B3034</f>
        <v>1707.9303143012035</v>
      </c>
      <c r="H3032">
        <f t="shared" si="94"/>
        <v>1138.4335154826958</v>
      </c>
      <c r="I3032">
        <f>IF(LCOH!$C$28=Menu!$A$1,'Approvvigionamento energia'!C3032,0)+IF(LCOH!$C$28=Menu!$A$2,'Approvvigionamento energia'!D3032,0)+IF(LCOH!$C$28=Menu!$A$3,'Approvvigionamento energia'!E3032,0)+IF(LCOH!$C$28=Menu!$A$4,'Approvvigionamento energia'!F3032,0)+IF(LCOH!$C$28=Menu!$A$5,'Approvvigionamento energia'!G3032,0)+IF(LCOH!$C$28=Menu!$A$6,'Approvvigionamento energia'!H3032,0)</f>
        <v>1341.8599916929845</v>
      </c>
      <c r="J3032">
        <f>'Approvvigionamento energia'!A3032+'Approvvigionamento energia'!B3032+'Approvvigionamento energia'!I3032</f>
        <v>1728.3599916929845</v>
      </c>
      <c r="K3032">
        <f>IF(MIN(LCOH!$C$18,J3032)&gt;=$P$48*LCOH!$C$18, MIN(LCOH!$C$18,J3032),0)</f>
        <v>1500</v>
      </c>
      <c r="L3032">
        <f t="shared" si="95"/>
        <v>228.35999169298452</v>
      </c>
      <c r="M3032">
        <f>K3032/LCOH!$C$18</f>
        <v>1</v>
      </c>
      <c r="N3032">
        <f>K3032/LCOH!$C$34</f>
        <v>28.901734104046245</v>
      </c>
    </row>
    <row r="3033" spans="1:14" x14ac:dyDescent="0.35">
      <c r="A3033">
        <f>'Profilo fotovoltaico'!B3035*LCOH!$C$20</f>
        <v>443</v>
      </c>
      <c r="B3033">
        <f>'Profilo eolico'!B3035*LCOH!$C$21</f>
        <v>102.1</v>
      </c>
      <c r="C3033">
        <f>$P$35*'Profilo fotovoltaico'!B3035</f>
        <v>3258.0931991165749</v>
      </c>
      <c r="D3033">
        <f>$Q$37*'Profilo eolico'!B3035</f>
        <v>595.71622272971717</v>
      </c>
      <c r="E3033">
        <f>$P$39*'Profilo fotovoltaico'!B3035+'Approvvigionamento energia'!$Q$39*'Profilo eolico'!B3035</f>
        <v>1261.3104668264316</v>
      </c>
      <c r="F3033">
        <f>$P$41*'Profilo fotovoltaico'!B3035+'Approvvigionamento energia'!$Q$41*'Profilo eolico'!B3035</f>
        <v>1926.904710923146</v>
      </c>
      <c r="G3033">
        <f>$P$43*'Profilo fotovoltaico'!B3035+'Approvvigionamento energia'!$Q$43*'Profilo eolico'!B3035</f>
        <v>2592.4989550198607</v>
      </c>
      <c r="H3033">
        <f t="shared" si="94"/>
        <v>1138.4335154826958</v>
      </c>
      <c r="I3033">
        <f>IF(LCOH!$C$28=Menu!$A$1,'Approvvigionamento energia'!C3033,0)+IF(LCOH!$C$28=Menu!$A$2,'Approvvigionamento energia'!D3033,0)+IF(LCOH!$C$28=Menu!$A$3,'Approvvigionamento energia'!E3033,0)+IF(LCOH!$C$28=Menu!$A$4,'Approvvigionamento energia'!F3033,0)+IF(LCOH!$C$28=Menu!$A$5,'Approvvigionamento energia'!G3033,0)+IF(LCOH!$C$28=Menu!$A$6,'Approvvigionamento energia'!H3033,0)</f>
        <v>1926.904710923146</v>
      </c>
      <c r="J3033">
        <f>'Approvvigionamento energia'!A3033+'Approvvigionamento energia'!B3033+'Approvvigionamento energia'!I3033</f>
        <v>2472.0047109231459</v>
      </c>
      <c r="K3033">
        <f>IF(MIN(LCOH!$C$18,J3033)&gt;=$P$48*LCOH!$C$18, MIN(LCOH!$C$18,J3033),0)</f>
        <v>1500</v>
      </c>
      <c r="L3033">
        <f t="shared" si="95"/>
        <v>972.00471092314592</v>
      </c>
      <c r="M3033">
        <f>K3033/LCOH!$C$18</f>
        <v>1</v>
      </c>
      <c r="N3033">
        <f>K3033/LCOH!$C$34</f>
        <v>28.901734104046245</v>
      </c>
    </row>
    <row r="3034" spans="1:14" x14ac:dyDescent="0.35">
      <c r="A3034">
        <f>'Profilo fotovoltaico'!B3036*LCOH!$C$20</f>
        <v>567</v>
      </c>
      <c r="B3034">
        <f>'Profilo eolico'!B3036*LCOH!$C$21</f>
        <v>98.199999999999989</v>
      </c>
      <c r="C3034">
        <f>$P$35*'Profilo fotovoltaico'!B3036</f>
        <v>4170.0651103817108</v>
      </c>
      <c r="D3034">
        <f>$Q$37*'Profilo eolico'!B3036</f>
        <v>572.96114664111872</v>
      </c>
      <c r="E3034">
        <f>$P$39*'Profilo fotovoltaico'!B3036+'Approvvigionamento energia'!$Q$39*'Profilo eolico'!B3036</f>
        <v>1472.2371375762668</v>
      </c>
      <c r="F3034">
        <f>$P$41*'Profilo fotovoltaico'!B3036+'Approvvigionamento energia'!$Q$41*'Profilo eolico'!B3036</f>
        <v>2371.5131285114148</v>
      </c>
      <c r="G3034">
        <f>$P$43*'Profilo fotovoltaico'!B3036+'Approvvigionamento energia'!$Q$43*'Profilo eolico'!B3036</f>
        <v>3270.7891194465628</v>
      </c>
      <c r="H3034">
        <f t="shared" si="94"/>
        <v>1138.4335154826958</v>
      </c>
      <c r="I3034">
        <f>IF(LCOH!$C$28=Menu!$A$1,'Approvvigionamento energia'!C3034,0)+IF(LCOH!$C$28=Menu!$A$2,'Approvvigionamento energia'!D3034,0)+IF(LCOH!$C$28=Menu!$A$3,'Approvvigionamento energia'!E3034,0)+IF(LCOH!$C$28=Menu!$A$4,'Approvvigionamento energia'!F3034,0)+IF(LCOH!$C$28=Menu!$A$5,'Approvvigionamento energia'!G3034,0)+IF(LCOH!$C$28=Menu!$A$6,'Approvvigionamento energia'!H3034,0)</f>
        <v>2371.5131285114148</v>
      </c>
      <c r="J3034">
        <f>'Approvvigionamento energia'!A3034+'Approvvigionamento energia'!B3034+'Approvvigionamento energia'!I3034</f>
        <v>3036.7131285114147</v>
      </c>
      <c r="K3034">
        <f>IF(MIN(LCOH!$C$18,J3034)&gt;=$P$48*LCOH!$C$18, MIN(LCOH!$C$18,J3034),0)</f>
        <v>1500</v>
      </c>
      <c r="L3034">
        <f t="shared" si="95"/>
        <v>1536.7131285114147</v>
      </c>
      <c r="M3034">
        <f>K3034/LCOH!$C$18</f>
        <v>1</v>
      </c>
      <c r="N3034">
        <f>K3034/LCOH!$C$34</f>
        <v>28.901734104046245</v>
      </c>
    </row>
    <row r="3035" spans="1:14" x14ac:dyDescent="0.35">
      <c r="A3035">
        <f>'Profilo fotovoltaico'!B3037*LCOH!$C$20</f>
        <v>654</v>
      </c>
      <c r="B3035">
        <f>'Profilo eolico'!B3037*LCOH!$C$21</f>
        <v>95.2</v>
      </c>
      <c r="C3035">
        <f>$P$35*'Profilo fotovoltaico'!B3037</f>
        <v>4809.916370704831</v>
      </c>
      <c r="D3035">
        <f>$Q$37*'Profilo eolico'!B3037</f>
        <v>555.45724195758157</v>
      </c>
      <c r="E3035">
        <f>$P$39*'Profilo fotovoltaico'!B3037+'Approvvigionamento energia'!$Q$39*'Profilo eolico'!B3037</f>
        <v>1619.0720241443939</v>
      </c>
      <c r="F3035">
        <f>$P$41*'Profilo fotovoltaico'!B3037+'Approvvigionamento energia'!$Q$41*'Profilo eolico'!B3037</f>
        <v>2682.6868063312063</v>
      </c>
      <c r="G3035">
        <f>$P$43*'Profilo fotovoltaico'!B3037+'Approvvigionamento energia'!$Q$43*'Profilo eolico'!B3037</f>
        <v>3746.3015885180184</v>
      </c>
      <c r="H3035">
        <f t="shared" si="94"/>
        <v>1138.4335154826958</v>
      </c>
      <c r="I3035">
        <f>IF(LCOH!$C$28=Menu!$A$1,'Approvvigionamento energia'!C3035,0)+IF(LCOH!$C$28=Menu!$A$2,'Approvvigionamento energia'!D3035,0)+IF(LCOH!$C$28=Menu!$A$3,'Approvvigionamento energia'!E3035,0)+IF(LCOH!$C$28=Menu!$A$4,'Approvvigionamento energia'!F3035,0)+IF(LCOH!$C$28=Menu!$A$5,'Approvvigionamento energia'!G3035,0)+IF(LCOH!$C$28=Menu!$A$6,'Approvvigionamento energia'!H3035,0)</f>
        <v>2682.6868063312063</v>
      </c>
      <c r="J3035">
        <f>'Approvvigionamento energia'!A3035+'Approvvigionamento energia'!B3035+'Approvvigionamento energia'!I3035</f>
        <v>3431.8868063312066</v>
      </c>
      <c r="K3035">
        <f>IF(MIN(LCOH!$C$18,J3035)&gt;=$P$48*LCOH!$C$18, MIN(LCOH!$C$18,J3035),0)</f>
        <v>1500</v>
      </c>
      <c r="L3035">
        <f t="shared" si="95"/>
        <v>1931.8868063312066</v>
      </c>
      <c r="M3035">
        <f>K3035/LCOH!$C$18</f>
        <v>1</v>
      </c>
      <c r="N3035">
        <f>K3035/LCOH!$C$34</f>
        <v>28.901734104046245</v>
      </c>
    </row>
    <row r="3036" spans="1:14" x14ac:dyDescent="0.35">
      <c r="A3036">
        <f>'Profilo fotovoltaico'!B3038*LCOH!$C$20</f>
        <v>695</v>
      </c>
      <c r="B3036">
        <f>'Profilo eolico'!B3038*LCOH!$C$21</f>
        <v>90</v>
      </c>
      <c r="C3036">
        <f>$P$35*'Profilo fotovoltaico'!B3038</f>
        <v>5111.4554703973345</v>
      </c>
      <c r="D3036">
        <f>$Q$37*'Profilo eolico'!B3038</f>
        <v>525.11714050611693</v>
      </c>
      <c r="E3036">
        <f>$P$39*'Profilo fotovoltaico'!B3038+'Approvvigionamento energia'!$Q$39*'Profilo eolico'!B3038</f>
        <v>1671.7017229789212</v>
      </c>
      <c r="F3036">
        <f>$P$41*'Profilo fotovoltaico'!B3038+'Approvvigionamento energia'!$Q$41*'Profilo eolico'!B3038</f>
        <v>2818.2863054517256</v>
      </c>
      <c r="G3036">
        <f>$P$43*'Profilo fotovoltaico'!B3038+'Approvvigionamento energia'!$Q$43*'Profilo eolico'!B3038</f>
        <v>3964.8708879245305</v>
      </c>
      <c r="H3036">
        <f t="shared" si="94"/>
        <v>1138.4335154826958</v>
      </c>
      <c r="I3036">
        <f>IF(LCOH!$C$28=Menu!$A$1,'Approvvigionamento energia'!C3036,0)+IF(LCOH!$C$28=Menu!$A$2,'Approvvigionamento energia'!D3036,0)+IF(LCOH!$C$28=Menu!$A$3,'Approvvigionamento energia'!E3036,0)+IF(LCOH!$C$28=Menu!$A$4,'Approvvigionamento energia'!F3036,0)+IF(LCOH!$C$28=Menu!$A$5,'Approvvigionamento energia'!G3036,0)+IF(LCOH!$C$28=Menu!$A$6,'Approvvigionamento energia'!H3036,0)</f>
        <v>2818.2863054517256</v>
      </c>
      <c r="J3036">
        <f>'Approvvigionamento energia'!A3036+'Approvvigionamento energia'!B3036+'Approvvigionamento energia'!I3036</f>
        <v>3603.2863054517256</v>
      </c>
      <c r="K3036">
        <f>IF(MIN(LCOH!$C$18,J3036)&gt;=$P$48*LCOH!$C$18, MIN(LCOH!$C$18,J3036),0)</f>
        <v>1500</v>
      </c>
      <c r="L3036">
        <f t="shared" si="95"/>
        <v>2103.2863054517256</v>
      </c>
      <c r="M3036">
        <f>K3036/LCOH!$C$18</f>
        <v>1</v>
      </c>
      <c r="N3036">
        <f>K3036/LCOH!$C$34</f>
        <v>28.901734104046245</v>
      </c>
    </row>
    <row r="3037" spans="1:14" x14ac:dyDescent="0.35">
      <c r="A3037">
        <f>'Profilo fotovoltaico'!B3039*LCOH!$C$20</f>
        <v>696</v>
      </c>
      <c r="B3037">
        <f>'Profilo eolico'!B3039*LCOH!$C$21</f>
        <v>82.100000000000009</v>
      </c>
      <c r="C3037">
        <f>$P$35*'Profilo fotovoltaico'!B3039</f>
        <v>5118.8100825849569</v>
      </c>
      <c r="D3037">
        <f>$Q$37*'Profilo eolico'!B3039</f>
        <v>479.02352483946896</v>
      </c>
      <c r="E3037">
        <f>$P$39*'Profilo fotovoltaico'!B3039+'Approvvigionamento energia'!$Q$39*'Profilo eolico'!B3039</f>
        <v>1638.9701642758409</v>
      </c>
      <c r="F3037">
        <f>$P$41*'Profilo fotovoltaico'!B3039+'Approvvigionamento energia'!$Q$41*'Profilo eolico'!B3039</f>
        <v>2798.9168037122131</v>
      </c>
      <c r="G3037">
        <f>$P$43*'Profilo fotovoltaico'!B3039+'Approvvigionamento energia'!$Q$43*'Profilo eolico'!B3039</f>
        <v>3958.8634431485852</v>
      </c>
      <c r="H3037">
        <f t="shared" si="94"/>
        <v>1138.4335154826958</v>
      </c>
      <c r="I3037">
        <f>IF(LCOH!$C$28=Menu!$A$1,'Approvvigionamento energia'!C3037,0)+IF(LCOH!$C$28=Menu!$A$2,'Approvvigionamento energia'!D3037,0)+IF(LCOH!$C$28=Menu!$A$3,'Approvvigionamento energia'!E3037,0)+IF(LCOH!$C$28=Menu!$A$4,'Approvvigionamento energia'!F3037,0)+IF(LCOH!$C$28=Menu!$A$5,'Approvvigionamento energia'!G3037,0)+IF(LCOH!$C$28=Menu!$A$6,'Approvvigionamento energia'!H3037,0)</f>
        <v>2798.9168037122131</v>
      </c>
      <c r="J3037">
        <f>'Approvvigionamento energia'!A3037+'Approvvigionamento energia'!B3037+'Approvvigionamento energia'!I3037</f>
        <v>3577.016803712213</v>
      </c>
      <c r="K3037">
        <f>IF(MIN(LCOH!$C$18,J3037)&gt;=$P$48*LCOH!$C$18, MIN(LCOH!$C$18,J3037),0)</f>
        <v>1500</v>
      </c>
      <c r="L3037">
        <f t="shared" si="95"/>
        <v>2077.016803712213</v>
      </c>
      <c r="M3037">
        <f>K3037/LCOH!$C$18</f>
        <v>1</v>
      </c>
      <c r="N3037">
        <f>K3037/LCOH!$C$34</f>
        <v>28.901734104046245</v>
      </c>
    </row>
    <row r="3038" spans="1:14" x14ac:dyDescent="0.35">
      <c r="A3038">
        <f>'Profilo fotovoltaico'!B3040*LCOH!$C$20</f>
        <v>660</v>
      </c>
      <c r="B3038">
        <f>'Profilo eolico'!B3040*LCOH!$C$21</f>
        <v>71.2</v>
      </c>
      <c r="C3038">
        <f>$P$35*'Profilo fotovoltaico'!B3040</f>
        <v>4854.0440438305632</v>
      </c>
      <c r="D3038">
        <f>$Q$37*'Profilo eolico'!B3040</f>
        <v>415.42600448928363</v>
      </c>
      <c r="E3038">
        <f>$P$39*'Profilo fotovoltaico'!B3040+'Approvvigionamento energia'!$Q$39*'Profilo eolico'!B3040</f>
        <v>1525.0805143246034</v>
      </c>
      <c r="F3038">
        <f>$P$41*'Profilo fotovoltaico'!B3040+'Approvvigionamento energia'!$Q$41*'Profilo eolico'!B3040</f>
        <v>2634.7350241599233</v>
      </c>
      <c r="G3038">
        <f>$P$43*'Profilo fotovoltaico'!B3040+'Approvvigionamento energia'!$Q$43*'Profilo eolico'!B3040</f>
        <v>3744.3895339952433</v>
      </c>
      <c r="H3038">
        <f t="shared" si="94"/>
        <v>1138.4335154826958</v>
      </c>
      <c r="I3038">
        <f>IF(LCOH!$C$28=Menu!$A$1,'Approvvigionamento energia'!C3038,0)+IF(LCOH!$C$28=Menu!$A$2,'Approvvigionamento energia'!D3038,0)+IF(LCOH!$C$28=Menu!$A$3,'Approvvigionamento energia'!E3038,0)+IF(LCOH!$C$28=Menu!$A$4,'Approvvigionamento energia'!F3038,0)+IF(LCOH!$C$28=Menu!$A$5,'Approvvigionamento energia'!G3038,0)+IF(LCOH!$C$28=Menu!$A$6,'Approvvigionamento energia'!H3038,0)</f>
        <v>2634.7350241599233</v>
      </c>
      <c r="J3038">
        <f>'Approvvigionamento energia'!A3038+'Approvvigionamento energia'!B3038+'Approvvigionamento energia'!I3038</f>
        <v>3365.9350241599232</v>
      </c>
      <c r="K3038">
        <f>IF(MIN(LCOH!$C$18,J3038)&gt;=$P$48*LCOH!$C$18, MIN(LCOH!$C$18,J3038),0)</f>
        <v>1500</v>
      </c>
      <c r="L3038">
        <f t="shared" si="95"/>
        <v>1865.9350241599232</v>
      </c>
      <c r="M3038">
        <f>K3038/LCOH!$C$18</f>
        <v>1</v>
      </c>
      <c r="N3038">
        <f>K3038/LCOH!$C$34</f>
        <v>28.901734104046245</v>
      </c>
    </row>
    <row r="3039" spans="1:14" x14ac:dyDescent="0.35">
      <c r="A3039">
        <f>'Profilo fotovoltaico'!B3041*LCOH!$C$20</f>
        <v>587</v>
      </c>
      <c r="B3039">
        <f>'Profilo eolico'!B3041*LCOH!$C$21</f>
        <v>60.6</v>
      </c>
      <c r="C3039">
        <f>$P$35*'Profilo fotovoltaico'!B3041</f>
        <v>4317.1573541341522</v>
      </c>
      <c r="D3039">
        <f>$Q$37*'Profilo eolico'!B3041</f>
        <v>353.57887460745212</v>
      </c>
      <c r="E3039">
        <f>$P$39*'Profilo fotovoltaico'!B3041+'Approvvigionamento energia'!$Q$39*'Profilo eolico'!B3041</f>
        <v>1344.473494489127</v>
      </c>
      <c r="F3039">
        <f>$P$41*'Profilo fotovoltaico'!B3041+'Approvvigionamento energia'!$Q$41*'Profilo eolico'!B3041</f>
        <v>2335.3681143708022</v>
      </c>
      <c r="G3039">
        <f>$P$43*'Profilo fotovoltaico'!B3041+'Approvvigionamento energia'!$Q$43*'Profilo eolico'!B3041</f>
        <v>3326.262734252477</v>
      </c>
      <c r="H3039">
        <f t="shared" si="94"/>
        <v>1138.4335154826958</v>
      </c>
      <c r="I3039">
        <f>IF(LCOH!$C$28=Menu!$A$1,'Approvvigionamento energia'!C3039,0)+IF(LCOH!$C$28=Menu!$A$2,'Approvvigionamento energia'!D3039,0)+IF(LCOH!$C$28=Menu!$A$3,'Approvvigionamento energia'!E3039,0)+IF(LCOH!$C$28=Menu!$A$4,'Approvvigionamento energia'!F3039,0)+IF(LCOH!$C$28=Menu!$A$5,'Approvvigionamento energia'!G3039,0)+IF(LCOH!$C$28=Menu!$A$6,'Approvvigionamento energia'!H3039,0)</f>
        <v>2335.3681143708022</v>
      </c>
      <c r="J3039">
        <f>'Approvvigionamento energia'!A3039+'Approvvigionamento energia'!B3039+'Approvvigionamento energia'!I3039</f>
        <v>2982.9681143708021</v>
      </c>
      <c r="K3039">
        <f>IF(MIN(LCOH!$C$18,J3039)&gt;=$P$48*LCOH!$C$18, MIN(LCOH!$C$18,J3039),0)</f>
        <v>1500</v>
      </c>
      <c r="L3039">
        <f t="shared" si="95"/>
        <v>1482.9681143708021</v>
      </c>
      <c r="M3039">
        <f>K3039/LCOH!$C$18</f>
        <v>1</v>
      </c>
      <c r="N3039">
        <f>K3039/LCOH!$C$34</f>
        <v>28.901734104046245</v>
      </c>
    </row>
    <row r="3040" spans="1:14" x14ac:dyDescent="0.35">
      <c r="A3040">
        <f>'Profilo fotovoltaico'!B3042*LCOH!$C$20</f>
        <v>474</v>
      </c>
      <c r="B3040">
        <f>'Profilo eolico'!B3042*LCOH!$C$21</f>
        <v>53.199999999999996</v>
      </c>
      <c r="C3040">
        <f>$P$35*'Profilo fotovoltaico'!B3042</f>
        <v>3486.0861769328585</v>
      </c>
      <c r="D3040">
        <f>$Q$37*'Profilo eolico'!B3042</f>
        <v>310.40257638806025</v>
      </c>
      <c r="E3040">
        <f>$P$39*'Profilo fotovoltaico'!B3042+'Approvvigionamento energia'!$Q$39*'Profilo eolico'!B3042</f>
        <v>1104.3234765242598</v>
      </c>
      <c r="F3040">
        <f>$P$41*'Profilo fotovoltaico'!B3042+'Approvvigionamento energia'!$Q$41*'Profilo eolico'!B3042</f>
        <v>1898.2443766604595</v>
      </c>
      <c r="G3040">
        <f>$P$43*'Profilo fotovoltaico'!B3042+'Approvvigionamento energia'!$Q$43*'Profilo eolico'!B3042</f>
        <v>2692.1652767966589</v>
      </c>
      <c r="H3040">
        <f t="shared" si="94"/>
        <v>1138.4335154826958</v>
      </c>
      <c r="I3040">
        <f>IF(LCOH!$C$28=Menu!$A$1,'Approvvigionamento energia'!C3040,0)+IF(LCOH!$C$28=Menu!$A$2,'Approvvigionamento energia'!D3040,0)+IF(LCOH!$C$28=Menu!$A$3,'Approvvigionamento energia'!E3040,0)+IF(LCOH!$C$28=Menu!$A$4,'Approvvigionamento energia'!F3040,0)+IF(LCOH!$C$28=Menu!$A$5,'Approvvigionamento energia'!G3040,0)+IF(LCOH!$C$28=Menu!$A$6,'Approvvigionamento energia'!H3040,0)</f>
        <v>1898.2443766604595</v>
      </c>
      <c r="J3040">
        <f>'Approvvigionamento energia'!A3040+'Approvvigionamento energia'!B3040+'Approvvigionamento energia'!I3040</f>
        <v>2425.4443766604595</v>
      </c>
      <c r="K3040">
        <f>IF(MIN(LCOH!$C$18,J3040)&gt;=$P$48*LCOH!$C$18, MIN(LCOH!$C$18,J3040),0)</f>
        <v>1500</v>
      </c>
      <c r="L3040">
        <f t="shared" si="95"/>
        <v>925.44437666045951</v>
      </c>
      <c r="M3040">
        <f>K3040/LCOH!$C$18</f>
        <v>1</v>
      </c>
      <c r="N3040">
        <f>K3040/LCOH!$C$34</f>
        <v>28.901734104046245</v>
      </c>
    </row>
    <row r="3041" spans="1:14" x14ac:dyDescent="0.35">
      <c r="A3041">
        <f>'Profilo fotovoltaico'!B3043*LCOH!$C$20</f>
        <v>330</v>
      </c>
      <c r="B3041">
        <f>'Profilo eolico'!B3043*LCOH!$C$21</f>
        <v>53.1</v>
      </c>
      <c r="C3041">
        <f>$P$35*'Profilo fotovoltaico'!B3043</f>
        <v>2427.0220219152816</v>
      </c>
      <c r="D3041">
        <f>$Q$37*'Profilo eolico'!B3043</f>
        <v>309.81911289860903</v>
      </c>
      <c r="E3041">
        <f>$P$39*'Profilo fotovoltaico'!B3043+'Approvvigionamento energia'!$Q$39*'Profilo eolico'!B3043</f>
        <v>839.11984015277721</v>
      </c>
      <c r="F3041">
        <f>$P$41*'Profilo fotovoltaico'!B3043+'Approvvigionamento energia'!$Q$41*'Profilo eolico'!B3043</f>
        <v>1368.4205674069453</v>
      </c>
      <c r="G3041">
        <f>$P$43*'Profilo fotovoltaico'!B3043+'Approvvigionamento energia'!$Q$43*'Profilo eolico'!B3043</f>
        <v>1897.7212946611135</v>
      </c>
      <c r="H3041">
        <f t="shared" si="94"/>
        <v>1138.4335154826958</v>
      </c>
      <c r="I3041">
        <f>IF(LCOH!$C$28=Menu!$A$1,'Approvvigionamento energia'!C3041,0)+IF(LCOH!$C$28=Menu!$A$2,'Approvvigionamento energia'!D3041,0)+IF(LCOH!$C$28=Menu!$A$3,'Approvvigionamento energia'!E3041,0)+IF(LCOH!$C$28=Menu!$A$4,'Approvvigionamento energia'!F3041,0)+IF(LCOH!$C$28=Menu!$A$5,'Approvvigionamento energia'!G3041,0)+IF(LCOH!$C$28=Menu!$A$6,'Approvvigionamento energia'!H3041,0)</f>
        <v>1368.4205674069453</v>
      </c>
      <c r="J3041">
        <f>'Approvvigionamento energia'!A3041+'Approvvigionamento energia'!B3041+'Approvvigionamento energia'!I3041</f>
        <v>1751.5205674069452</v>
      </c>
      <c r="K3041">
        <f>IF(MIN(LCOH!$C$18,J3041)&gt;=$P$48*LCOH!$C$18, MIN(LCOH!$C$18,J3041),0)</f>
        <v>1500</v>
      </c>
      <c r="L3041">
        <f t="shared" si="95"/>
        <v>251.52056740694525</v>
      </c>
      <c r="M3041">
        <f>K3041/LCOH!$C$18</f>
        <v>1</v>
      </c>
      <c r="N3041">
        <f>K3041/LCOH!$C$34</f>
        <v>28.901734104046245</v>
      </c>
    </row>
    <row r="3042" spans="1:14" x14ac:dyDescent="0.35">
      <c r="A3042">
        <f>'Profilo fotovoltaico'!B3044*LCOH!$C$20</f>
        <v>175</v>
      </c>
      <c r="B3042">
        <f>'Profilo eolico'!B3044*LCOH!$C$21</f>
        <v>58.8</v>
      </c>
      <c r="C3042">
        <f>$P$35*'Profilo fotovoltaico'!B3044</f>
        <v>1287.0571328338613</v>
      </c>
      <c r="D3042">
        <f>$Q$37*'Profilo eolico'!B3044</f>
        <v>343.07653179732978</v>
      </c>
      <c r="E3042">
        <f>$P$39*'Profilo fotovoltaico'!B3044+'Approvvigionamento energia'!$Q$39*'Profilo eolico'!B3044</f>
        <v>579.07168205646258</v>
      </c>
      <c r="F3042">
        <f>$P$41*'Profilo fotovoltaico'!B3044+'Approvvigionamento energia'!$Q$41*'Profilo eolico'!B3044</f>
        <v>815.06683231559555</v>
      </c>
      <c r="G3042">
        <f>$P$43*'Profilo fotovoltaico'!B3044+'Approvvigionamento energia'!$Q$43*'Profilo eolico'!B3044</f>
        <v>1051.0619825747285</v>
      </c>
      <c r="H3042">
        <f t="shared" si="94"/>
        <v>1138.4335154826958</v>
      </c>
      <c r="I3042">
        <f>IF(LCOH!$C$28=Menu!$A$1,'Approvvigionamento energia'!C3042,0)+IF(LCOH!$C$28=Menu!$A$2,'Approvvigionamento energia'!D3042,0)+IF(LCOH!$C$28=Menu!$A$3,'Approvvigionamento energia'!E3042,0)+IF(LCOH!$C$28=Menu!$A$4,'Approvvigionamento energia'!F3042,0)+IF(LCOH!$C$28=Menu!$A$5,'Approvvigionamento energia'!G3042,0)+IF(LCOH!$C$28=Menu!$A$6,'Approvvigionamento energia'!H3042,0)</f>
        <v>815.06683231559555</v>
      </c>
      <c r="J3042">
        <f>'Approvvigionamento energia'!A3042+'Approvvigionamento energia'!B3042+'Approvvigionamento energia'!I3042</f>
        <v>1048.8668323155955</v>
      </c>
      <c r="K3042">
        <f>IF(MIN(LCOH!$C$18,J3042)&gt;=$P$48*LCOH!$C$18, MIN(LCOH!$C$18,J3042),0)</f>
        <v>1048.8668323155955</v>
      </c>
      <c r="L3042">
        <f t="shared" si="95"/>
        <v>0</v>
      </c>
      <c r="M3042">
        <f>K3042/LCOH!$C$18</f>
        <v>0.69924455487706372</v>
      </c>
      <c r="N3042">
        <f>K3042/LCOH!$C$34</f>
        <v>20.209380198759067</v>
      </c>
    </row>
    <row r="3043" spans="1:14" x14ac:dyDescent="0.35">
      <c r="A3043">
        <f>'Profilo fotovoltaico'!B3045*LCOH!$C$20</f>
        <v>54</v>
      </c>
      <c r="B3043">
        <f>'Profilo eolico'!B3045*LCOH!$C$21</f>
        <v>67.900000000000006</v>
      </c>
      <c r="C3043">
        <f>$P$35*'Profilo fotovoltaico'!B3045</f>
        <v>397.14905813159152</v>
      </c>
      <c r="D3043">
        <f>$Q$37*'Profilo eolico'!B3045</f>
        <v>396.17170933739271</v>
      </c>
      <c r="E3043">
        <f>$P$39*'Profilo fotovoltaico'!B3045+'Approvvigionamento energia'!$Q$39*'Profilo eolico'!B3045</f>
        <v>396.41604653594243</v>
      </c>
      <c r="F3043">
        <f>$P$41*'Profilo fotovoltaico'!B3045+'Approvvigionamento energia'!$Q$41*'Profilo eolico'!B3045</f>
        <v>396.66038373449214</v>
      </c>
      <c r="G3043">
        <f>$P$43*'Profilo fotovoltaico'!B3045+'Approvvigionamento energia'!$Q$43*'Profilo eolico'!B3045</f>
        <v>396.9047209330418</v>
      </c>
      <c r="H3043">
        <f t="shared" si="94"/>
        <v>1138.4335154826958</v>
      </c>
      <c r="I3043">
        <f>IF(LCOH!$C$28=Menu!$A$1,'Approvvigionamento energia'!C3043,0)+IF(LCOH!$C$28=Menu!$A$2,'Approvvigionamento energia'!D3043,0)+IF(LCOH!$C$28=Menu!$A$3,'Approvvigionamento energia'!E3043,0)+IF(LCOH!$C$28=Menu!$A$4,'Approvvigionamento energia'!F3043,0)+IF(LCOH!$C$28=Menu!$A$5,'Approvvigionamento energia'!G3043,0)+IF(LCOH!$C$28=Menu!$A$6,'Approvvigionamento energia'!H3043,0)</f>
        <v>396.66038373449214</v>
      </c>
      <c r="J3043">
        <f>'Approvvigionamento energia'!A3043+'Approvvigionamento energia'!B3043+'Approvvigionamento energia'!I3043</f>
        <v>518.56038373449212</v>
      </c>
      <c r="K3043">
        <f>IF(MIN(LCOH!$C$18,J3043)&gt;=$P$48*LCOH!$C$18, MIN(LCOH!$C$18,J3043),0)</f>
        <v>518.56038373449212</v>
      </c>
      <c r="L3043">
        <f t="shared" si="95"/>
        <v>0</v>
      </c>
      <c r="M3043">
        <f>K3043/LCOH!$C$18</f>
        <v>0.34570692248966139</v>
      </c>
      <c r="N3043">
        <f>K3043/LCOH!$C$34</f>
        <v>9.9915295517243194</v>
      </c>
    </row>
    <row r="3044" spans="1:14" x14ac:dyDescent="0.35">
      <c r="A3044">
        <f>'Profilo fotovoltaico'!B3046*LCOH!$C$20</f>
        <v>1</v>
      </c>
      <c r="B3044">
        <f>'Profilo eolico'!B3046*LCOH!$C$21</f>
        <v>69.2</v>
      </c>
      <c r="C3044">
        <f>$P$35*'Profilo fotovoltaico'!B3046</f>
        <v>7.3546121876220649</v>
      </c>
      <c r="D3044">
        <f>$Q$37*'Profilo eolico'!B3046</f>
        <v>403.75673470025885</v>
      </c>
      <c r="E3044">
        <f>$P$39*'Profilo fotovoltaico'!B3046+'Approvvigionamento energia'!$Q$39*'Profilo eolico'!B3046</f>
        <v>304.65620407209963</v>
      </c>
      <c r="F3044">
        <f>$P$41*'Profilo fotovoltaico'!B3046+'Approvvigionamento energia'!$Q$41*'Profilo eolico'!B3046</f>
        <v>205.55567344394046</v>
      </c>
      <c r="G3044">
        <f>$P$43*'Profilo fotovoltaico'!B3046+'Approvvigionamento energia'!$Q$43*'Profilo eolico'!B3046</f>
        <v>106.45514281578126</v>
      </c>
      <c r="H3044">
        <f t="shared" si="94"/>
        <v>1138.4335154826958</v>
      </c>
      <c r="I3044">
        <f>IF(LCOH!$C$28=Menu!$A$1,'Approvvigionamento energia'!C3044,0)+IF(LCOH!$C$28=Menu!$A$2,'Approvvigionamento energia'!D3044,0)+IF(LCOH!$C$28=Menu!$A$3,'Approvvigionamento energia'!E3044,0)+IF(LCOH!$C$28=Menu!$A$4,'Approvvigionamento energia'!F3044,0)+IF(LCOH!$C$28=Menu!$A$5,'Approvvigionamento energia'!G3044,0)+IF(LCOH!$C$28=Menu!$A$6,'Approvvigionamento energia'!H3044,0)</f>
        <v>205.55567344394046</v>
      </c>
      <c r="J3044">
        <f>'Approvvigionamento energia'!A3044+'Approvvigionamento energia'!B3044+'Approvvigionamento energia'!I3044</f>
        <v>275.75567344394045</v>
      </c>
      <c r="K3044">
        <f>IF(MIN(LCOH!$C$18,J3044)&gt;=$P$48*LCOH!$C$18, MIN(LCOH!$C$18,J3044),0)</f>
        <v>0</v>
      </c>
      <c r="L3044">
        <f t="shared" si="95"/>
        <v>275.75567344394045</v>
      </c>
      <c r="M3044">
        <f>K3044/LCOH!$C$18</f>
        <v>0</v>
      </c>
      <c r="N3044">
        <f>K3044/LCOH!$C$34</f>
        <v>0</v>
      </c>
    </row>
    <row r="3045" spans="1:14" x14ac:dyDescent="0.35">
      <c r="A3045">
        <f>'Profilo fotovoltaico'!B3047*LCOH!$C$20</f>
        <v>0</v>
      </c>
      <c r="B3045">
        <f>'Profilo eolico'!B3047*LCOH!$C$21</f>
        <v>67.900000000000006</v>
      </c>
      <c r="C3045">
        <f>$P$35*'Profilo fotovoltaico'!B3047</f>
        <v>0</v>
      </c>
      <c r="D3045">
        <f>$Q$37*'Profilo eolico'!B3047</f>
        <v>396.17170933739271</v>
      </c>
      <c r="E3045">
        <f>$P$39*'Profilo fotovoltaico'!B3047+'Approvvigionamento energia'!$Q$39*'Profilo eolico'!B3047</f>
        <v>297.12878200304453</v>
      </c>
      <c r="F3045">
        <f>$P$41*'Profilo fotovoltaico'!B3047+'Approvvigionamento energia'!$Q$41*'Profilo eolico'!B3047</f>
        <v>198.08585466869636</v>
      </c>
      <c r="G3045">
        <f>$P$43*'Profilo fotovoltaico'!B3047+'Approvvigionamento energia'!$Q$43*'Profilo eolico'!B3047</f>
        <v>99.042927334348178</v>
      </c>
      <c r="H3045">
        <f t="shared" si="94"/>
        <v>1138.4335154826958</v>
      </c>
      <c r="I3045">
        <f>IF(LCOH!$C$28=Menu!$A$1,'Approvvigionamento energia'!C3045,0)+IF(LCOH!$C$28=Menu!$A$2,'Approvvigionamento energia'!D3045,0)+IF(LCOH!$C$28=Menu!$A$3,'Approvvigionamento energia'!E3045,0)+IF(LCOH!$C$28=Menu!$A$4,'Approvvigionamento energia'!F3045,0)+IF(LCOH!$C$28=Menu!$A$5,'Approvvigionamento energia'!G3045,0)+IF(LCOH!$C$28=Menu!$A$6,'Approvvigionamento energia'!H3045,0)</f>
        <v>198.08585466869636</v>
      </c>
      <c r="J3045">
        <f>'Approvvigionamento energia'!A3045+'Approvvigionamento energia'!B3045+'Approvvigionamento energia'!I3045</f>
        <v>265.98585466869633</v>
      </c>
      <c r="K3045">
        <f>IF(MIN(LCOH!$C$18,J3045)&gt;=$P$48*LCOH!$C$18, MIN(LCOH!$C$18,J3045),0)</f>
        <v>0</v>
      </c>
      <c r="L3045">
        <f t="shared" si="95"/>
        <v>265.98585466869633</v>
      </c>
      <c r="M3045">
        <f>K3045/LCOH!$C$18</f>
        <v>0</v>
      </c>
      <c r="N3045">
        <f>K3045/LCOH!$C$34</f>
        <v>0</v>
      </c>
    </row>
    <row r="3046" spans="1:14" x14ac:dyDescent="0.35">
      <c r="A3046">
        <f>'Profilo fotovoltaico'!B3048*LCOH!$C$20</f>
        <v>0</v>
      </c>
      <c r="B3046">
        <f>'Profilo eolico'!B3048*LCOH!$C$21</f>
        <v>65.5</v>
      </c>
      <c r="C3046">
        <f>$P$35*'Profilo fotovoltaico'!B3048</f>
        <v>0</v>
      </c>
      <c r="D3046">
        <f>$Q$37*'Profilo eolico'!B3048</f>
        <v>382.16858559056294</v>
      </c>
      <c r="E3046">
        <f>$P$39*'Profilo fotovoltaico'!B3048+'Approvvigionamento energia'!$Q$39*'Profilo eolico'!B3048</f>
        <v>286.62643919292219</v>
      </c>
      <c r="F3046">
        <f>$P$41*'Profilo fotovoltaico'!B3048+'Approvvigionamento energia'!$Q$41*'Profilo eolico'!B3048</f>
        <v>191.08429279528147</v>
      </c>
      <c r="G3046">
        <f>$P$43*'Profilo fotovoltaico'!B3048+'Approvvigionamento energia'!$Q$43*'Profilo eolico'!B3048</f>
        <v>95.542146397640735</v>
      </c>
      <c r="H3046">
        <f t="shared" si="94"/>
        <v>1138.4335154826958</v>
      </c>
      <c r="I3046">
        <f>IF(LCOH!$C$28=Menu!$A$1,'Approvvigionamento energia'!C3046,0)+IF(LCOH!$C$28=Menu!$A$2,'Approvvigionamento energia'!D3046,0)+IF(LCOH!$C$28=Menu!$A$3,'Approvvigionamento energia'!E3046,0)+IF(LCOH!$C$28=Menu!$A$4,'Approvvigionamento energia'!F3046,0)+IF(LCOH!$C$28=Menu!$A$5,'Approvvigionamento energia'!G3046,0)+IF(LCOH!$C$28=Menu!$A$6,'Approvvigionamento energia'!H3046,0)</f>
        <v>191.08429279528147</v>
      </c>
      <c r="J3046">
        <f>'Approvvigionamento energia'!A3046+'Approvvigionamento energia'!B3046+'Approvvigionamento energia'!I3046</f>
        <v>256.5842927952815</v>
      </c>
      <c r="K3046">
        <f>IF(MIN(LCOH!$C$18,J3046)&gt;=$P$48*LCOH!$C$18, MIN(LCOH!$C$18,J3046),0)</f>
        <v>0</v>
      </c>
      <c r="L3046">
        <f t="shared" si="95"/>
        <v>256.5842927952815</v>
      </c>
      <c r="M3046">
        <f>K3046/LCOH!$C$18</f>
        <v>0</v>
      </c>
      <c r="N3046">
        <f>K3046/LCOH!$C$34</f>
        <v>0</v>
      </c>
    </row>
    <row r="3047" spans="1:14" x14ac:dyDescent="0.35">
      <c r="A3047">
        <f>'Profilo fotovoltaico'!B3049*LCOH!$C$20</f>
        <v>0</v>
      </c>
      <c r="B3047">
        <f>'Profilo eolico'!B3049*LCOH!$C$21</f>
        <v>72</v>
      </c>
      <c r="C3047">
        <f>$P$35*'Profilo fotovoltaico'!B3049</f>
        <v>0</v>
      </c>
      <c r="D3047">
        <f>$Q$37*'Profilo eolico'!B3049</f>
        <v>420.09371240489355</v>
      </c>
      <c r="E3047">
        <f>$P$39*'Profilo fotovoltaico'!B3049+'Approvvigionamento energia'!$Q$39*'Profilo eolico'!B3049</f>
        <v>315.07028430367018</v>
      </c>
      <c r="F3047">
        <f>$P$41*'Profilo fotovoltaico'!B3049+'Approvvigionamento energia'!$Q$41*'Profilo eolico'!B3049</f>
        <v>210.04685620244678</v>
      </c>
      <c r="G3047">
        <f>$P$43*'Profilo fotovoltaico'!B3049+'Approvvigionamento energia'!$Q$43*'Profilo eolico'!B3049</f>
        <v>105.02342810122339</v>
      </c>
      <c r="H3047">
        <f t="shared" si="94"/>
        <v>1138.4335154826958</v>
      </c>
      <c r="I3047">
        <f>IF(LCOH!$C$28=Menu!$A$1,'Approvvigionamento energia'!C3047,0)+IF(LCOH!$C$28=Menu!$A$2,'Approvvigionamento energia'!D3047,0)+IF(LCOH!$C$28=Menu!$A$3,'Approvvigionamento energia'!E3047,0)+IF(LCOH!$C$28=Menu!$A$4,'Approvvigionamento energia'!F3047,0)+IF(LCOH!$C$28=Menu!$A$5,'Approvvigionamento energia'!G3047,0)+IF(LCOH!$C$28=Menu!$A$6,'Approvvigionamento energia'!H3047,0)</f>
        <v>210.04685620244678</v>
      </c>
      <c r="J3047">
        <f>'Approvvigionamento energia'!A3047+'Approvvigionamento energia'!B3047+'Approvvigionamento energia'!I3047</f>
        <v>282.04685620244675</v>
      </c>
      <c r="K3047">
        <f>IF(MIN(LCOH!$C$18,J3047)&gt;=$P$48*LCOH!$C$18, MIN(LCOH!$C$18,J3047),0)</f>
        <v>0</v>
      </c>
      <c r="L3047">
        <f t="shared" si="95"/>
        <v>282.04685620244675</v>
      </c>
      <c r="M3047">
        <f>K3047/LCOH!$C$18</f>
        <v>0</v>
      </c>
      <c r="N3047">
        <f>K3047/LCOH!$C$34</f>
        <v>0</v>
      </c>
    </row>
    <row r="3048" spans="1:14" x14ac:dyDescent="0.35">
      <c r="A3048">
        <f>'Profilo fotovoltaico'!B3050*LCOH!$C$20</f>
        <v>0</v>
      </c>
      <c r="B3048">
        <f>'Profilo eolico'!B3050*LCOH!$C$21</f>
        <v>80</v>
      </c>
      <c r="C3048">
        <f>$P$35*'Profilo fotovoltaico'!B3050</f>
        <v>0</v>
      </c>
      <c r="D3048">
        <f>$Q$37*'Profilo eolico'!B3050</f>
        <v>466.7707915609929</v>
      </c>
      <c r="E3048">
        <f>$P$39*'Profilo fotovoltaico'!B3050+'Approvvigionamento energia'!$Q$39*'Profilo eolico'!B3050</f>
        <v>350.07809367074464</v>
      </c>
      <c r="F3048">
        <f>$P$41*'Profilo fotovoltaico'!B3050+'Approvvigionamento energia'!$Q$41*'Profilo eolico'!B3050</f>
        <v>233.38539578049645</v>
      </c>
      <c r="G3048">
        <f>$P$43*'Profilo fotovoltaico'!B3050+'Approvvigionamento energia'!$Q$43*'Profilo eolico'!B3050</f>
        <v>116.69269789024823</v>
      </c>
      <c r="H3048">
        <f t="shared" si="94"/>
        <v>1138.4335154826958</v>
      </c>
      <c r="I3048">
        <f>IF(LCOH!$C$28=Menu!$A$1,'Approvvigionamento energia'!C3048,0)+IF(LCOH!$C$28=Menu!$A$2,'Approvvigionamento energia'!D3048,0)+IF(LCOH!$C$28=Menu!$A$3,'Approvvigionamento energia'!E3048,0)+IF(LCOH!$C$28=Menu!$A$4,'Approvvigionamento energia'!F3048,0)+IF(LCOH!$C$28=Menu!$A$5,'Approvvigionamento energia'!G3048,0)+IF(LCOH!$C$28=Menu!$A$6,'Approvvigionamento energia'!H3048,0)</f>
        <v>233.38539578049645</v>
      </c>
      <c r="J3048">
        <f>'Approvvigionamento energia'!A3048+'Approvvigionamento energia'!B3048+'Approvvigionamento energia'!I3048</f>
        <v>313.38539578049642</v>
      </c>
      <c r="K3048">
        <f>IF(MIN(LCOH!$C$18,J3048)&gt;=$P$48*LCOH!$C$18, MIN(LCOH!$C$18,J3048),0)</f>
        <v>0</v>
      </c>
      <c r="L3048">
        <f t="shared" si="95"/>
        <v>313.38539578049642</v>
      </c>
      <c r="M3048">
        <f>K3048/LCOH!$C$18</f>
        <v>0</v>
      </c>
      <c r="N3048">
        <f>K3048/LCOH!$C$34</f>
        <v>0</v>
      </c>
    </row>
    <row r="3049" spans="1:14" x14ac:dyDescent="0.35">
      <c r="A3049">
        <f>'Profilo fotovoltaico'!B3051*LCOH!$C$20</f>
        <v>0</v>
      </c>
      <c r="B3049">
        <f>'Profilo eolico'!B3051*LCOH!$C$21</f>
        <v>77.7</v>
      </c>
      <c r="C3049">
        <f>$P$35*'Profilo fotovoltaico'!B3051</f>
        <v>0</v>
      </c>
      <c r="D3049">
        <f>$Q$37*'Profilo eolico'!B3051</f>
        <v>453.35113130361435</v>
      </c>
      <c r="E3049">
        <f>$P$39*'Profilo fotovoltaico'!B3051+'Approvvigionamento energia'!$Q$39*'Profilo eolico'!B3051</f>
        <v>340.01334847771074</v>
      </c>
      <c r="F3049">
        <f>$P$41*'Profilo fotovoltaico'!B3051+'Approvvigionamento energia'!$Q$41*'Profilo eolico'!B3051</f>
        <v>226.67556565180718</v>
      </c>
      <c r="G3049">
        <f>$P$43*'Profilo fotovoltaico'!B3051+'Approvvigionamento energia'!$Q$43*'Profilo eolico'!B3051</f>
        <v>113.33778282590359</v>
      </c>
      <c r="H3049">
        <f t="shared" si="94"/>
        <v>1138.4335154826958</v>
      </c>
      <c r="I3049">
        <f>IF(LCOH!$C$28=Menu!$A$1,'Approvvigionamento energia'!C3049,0)+IF(LCOH!$C$28=Menu!$A$2,'Approvvigionamento energia'!D3049,0)+IF(LCOH!$C$28=Menu!$A$3,'Approvvigionamento energia'!E3049,0)+IF(LCOH!$C$28=Menu!$A$4,'Approvvigionamento energia'!F3049,0)+IF(LCOH!$C$28=Menu!$A$5,'Approvvigionamento energia'!G3049,0)+IF(LCOH!$C$28=Menu!$A$6,'Approvvigionamento energia'!H3049,0)</f>
        <v>226.67556565180718</v>
      </c>
      <c r="J3049">
        <f>'Approvvigionamento energia'!A3049+'Approvvigionamento energia'!B3049+'Approvvigionamento energia'!I3049</f>
        <v>304.37556565180716</v>
      </c>
      <c r="K3049">
        <f>IF(MIN(LCOH!$C$18,J3049)&gt;=$P$48*LCOH!$C$18, MIN(LCOH!$C$18,J3049),0)</f>
        <v>0</v>
      </c>
      <c r="L3049">
        <f t="shared" si="95"/>
        <v>304.37556565180716</v>
      </c>
      <c r="M3049">
        <f>K3049/LCOH!$C$18</f>
        <v>0</v>
      </c>
      <c r="N3049">
        <f>K3049/LCOH!$C$34</f>
        <v>0</v>
      </c>
    </row>
    <row r="3050" spans="1:14" x14ac:dyDescent="0.35">
      <c r="A3050">
        <f>'Profilo fotovoltaico'!B3052*LCOH!$C$20</f>
        <v>0</v>
      </c>
      <c r="B3050">
        <f>'Profilo eolico'!B3052*LCOH!$C$21</f>
        <v>85.5</v>
      </c>
      <c r="C3050">
        <f>$P$35*'Profilo fotovoltaico'!B3052</f>
        <v>0</v>
      </c>
      <c r="D3050">
        <f>$Q$37*'Profilo eolico'!B3052</f>
        <v>498.86128348081115</v>
      </c>
      <c r="E3050">
        <f>$P$39*'Profilo fotovoltaico'!B3052+'Approvvigionamento energia'!$Q$39*'Profilo eolico'!B3052</f>
        <v>374.14596261060836</v>
      </c>
      <c r="F3050">
        <f>$P$41*'Profilo fotovoltaico'!B3052+'Approvvigionamento energia'!$Q$41*'Profilo eolico'!B3052</f>
        <v>249.43064174040558</v>
      </c>
      <c r="G3050">
        <f>$P$43*'Profilo fotovoltaico'!B3052+'Approvvigionamento energia'!$Q$43*'Profilo eolico'!B3052</f>
        <v>124.71532087020279</v>
      </c>
      <c r="H3050">
        <f t="shared" si="94"/>
        <v>1138.4335154826958</v>
      </c>
      <c r="I3050">
        <f>IF(LCOH!$C$28=Menu!$A$1,'Approvvigionamento energia'!C3050,0)+IF(LCOH!$C$28=Menu!$A$2,'Approvvigionamento energia'!D3050,0)+IF(LCOH!$C$28=Menu!$A$3,'Approvvigionamento energia'!E3050,0)+IF(LCOH!$C$28=Menu!$A$4,'Approvvigionamento energia'!F3050,0)+IF(LCOH!$C$28=Menu!$A$5,'Approvvigionamento energia'!G3050,0)+IF(LCOH!$C$28=Menu!$A$6,'Approvvigionamento energia'!H3050,0)</f>
        <v>249.43064174040558</v>
      </c>
      <c r="J3050">
        <f>'Approvvigionamento energia'!A3050+'Approvvigionamento energia'!B3050+'Approvvigionamento energia'!I3050</f>
        <v>334.93064174040558</v>
      </c>
      <c r="K3050">
        <f>IF(MIN(LCOH!$C$18,J3050)&gt;=$P$48*LCOH!$C$18, MIN(LCOH!$C$18,J3050),0)</f>
        <v>0</v>
      </c>
      <c r="L3050">
        <f t="shared" si="95"/>
        <v>334.93064174040558</v>
      </c>
      <c r="M3050">
        <f>K3050/LCOH!$C$18</f>
        <v>0</v>
      </c>
      <c r="N3050">
        <f>K3050/LCOH!$C$34</f>
        <v>0</v>
      </c>
    </row>
    <row r="3051" spans="1:14" x14ac:dyDescent="0.35">
      <c r="A3051">
        <f>'Profilo fotovoltaico'!B3053*LCOH!$C$20</f>
        <v>0</v>
      </c>
      <c r="B3051">
        <f>'Profilo eolico'!B3053*LCOH!$C$21</f>
        <v>97.5</v>
      </c>
      <c r="C3051">
        <f>$P$35*'Profilo fotovoltaico'!B3053</f>
        <v>0</v>
      </c>
      <c r="D3051">
        <f>$Q$37*'Profilo eolico'!B3053</f>
        <v>568.87690221496007</v>
      </c>
      <c r="E3051">
        <f>$P$39*'Profilo fotovoltaico'!B3053+'Approvvigionamento energia'!$Q$39*'Profilo eolico'!B3053</f>
        <v>426.65767666122002</v>
      </c>
      <c r="F3051">
        <f>$P$41*'Profilo fotovoltaico'!B3053+'Approvvigionamento energia'!$Q$41*'Profilo eolico'!B3053</f>
        <v>284.43845110748003</v>
      </c>
      <c r="G3051">
        <f>$P$43*'Profilo fotovoltaico'!B3053+'Approvvigionamento energia'!$Q$43*'Profilo eolico'!B3053</f>
        <v>142.21922555374002</v>
      </c>
      <c r="H3051">
        <f t="shared" si="94"/>
        <v>1138.4335154826958</v>
      </c>
      <c r="I3051">
        <f>IF(LCOH!$C$28=Menu!$A$1,'Approvvigionamento energia'!C3051,0)+IF(LCOH!$C$28=Menu!$A$2,'Approvvigionamento energia'!D3051,0)+IF(LCOH!$C$28=Menu!$A$3,'Approvvigionamento energia'!E3051,0)+IF(LCOH!$C$28=Menu!$A$4,'Approvvigionamento energia'!F3051,0)+IF(LCOH!$C$28=Menu!$A$5,'Approvvigionamento energia'!G3051,0)+IF(LCOH!$C$28=Menu!$A$6,'Approvvigionamento energia'!H3051,0)</f>
        <v>284.43845110748003</v>
      </c>
      <c r="J3051">
        <f>'Approvvigionamento energia'!A3051+'Approvvigionamento energia'!B3051+'Approvvigionamento energia'!I3051</f>
        <v>381.93845110748003</v>
      </c>
      <c r="K3051">
        <f>IF(MIN(LCOH!$C$18,J3051)&gt;=$P$48*LCOH!$C$18, MIN(LCOH!$C$18,J3051),0)</f>
        <v>381.93845110748003</v>
      </c>
      <c r="L3051">
        <f t="shared" si="95"/>
        <v>0</v>
      </c>
      <c r="M3051">
        <f>K3051/LCOH!$C$18</f>
        <v>0.25462563407165334</v>
      </c>
      <c r="N3051">
        <f>K3051/LCOH!$C$34</f>
        <v>7.3591223720131032</v>
      </c>
    </row>
    <row r="3052" spans="1:14" x14ac:dyDescent="0.35">
      <c r="A3052">
        <f>'Profilo fotovoltaico'!B3054*LCOH!$C$20</f>
        <v>0</v>
      </c>
      <c r="B3052">
        <f>'Profilo eolico'!B3054*LCOH!$C$21</f>
        <v>105.7</v>
      </c>
      <c r="C3052">
        <f>$P$35*'Profilo fotovoltaico'!B3054</f>
        <v>0</v>
      </c>
      <c r="D3052">
        <f>$Q$37*'Profilo eolico'!B3054</f>
        <v>616.72090834996186</v>
      </c>
      <c r="E3052">
        <f>$P$39*'Profilo fotovoltaico'!B3054+'Approvvigionamento energia'!$Q$39*'Profilo eolico'!B3054</f>
        <v>462.54068126247137</v>
      </c>
      <c r="F3052">
        <f>$P$41*'Profilo fotovoltaico'!B3054+'Approvvigionamento energia'!$Q$41*'Profilo eolico'!B3054</f>
        <v>308.36045417498093</v>
      </c>
      <c r="G3052">
        <f>$P$43*'Profilo fotovoltaico'!B3054+'Approvvigionamento energia'!$Q$43*'Profilo eolico'!B3054</f>
        <v>154.18022708749047</v>
      </c>
      <c r="H3052">
        <f t="shared" si="94"/>
        <v>1138.4335154826958</v>
      </c>
      <c r="I3052">
        <f>IF(LCOH!$C$28=Menu!$A$1,'Approvvigionamento energia'!C3052,0)+IF(LCOH!$C$28=Menu!$A$2,'Approvvigionamento energia'!D3052,0)+IF(LCOH!$C$28=Menu!$A$3,'Approvvigionamento energia'!E3052,0)+IF(LCOH!$C$28=Menu!$A$4,'Approvvigionamento energia'!F3052,0)+IF(LCOH!$C$28=Menu!$A$5,'Approvvigionamento energia'!G3052,0)+IF(LCOH!$C$28=Menu!$A$6,'Approvvigionamento energia'!H3052,0)</f>
        <v>308.36045417498093</v>
      </c>
      <c r="J3052">
        <f>'Approvvigionamento energia'!A3052+'Approvvigionamento energia'!B3052+'Approvvigionamento energia'!I3052</f>
        <v>414.06045417498092</v>
      </c>
      <c r="K3052">
        <f>IF(MIN(LCOH!$C$18,J3052)&gt;=$P$48*LCOH!$C$18, MIN(LCOH!$C$18,J3052),0)</f>
        <v>414.06045417498092</v>
      </c>
      <c r="L3052">
        <f t="shared" si="95"/>
        <v>0</v>
      </c>
      <c r="M3052">
        <f>K3052/LCOH!$C$18</f>
        <v>0.27604030278332059</v>
      </c>
      <c r="N3052">
        <f>K3052/LCOH!$C$34</f>
        <v>7.9780434330439487</v>
      </c>
    </row>
    <row r="3053" spans="1:14" x14ac:dyDescent="0.35">
      <c r="A3053">
        <f>'Profilo fotovoltaico'!B3055*LCOH!$C$20</f>
        <v>0</v>
      </c>
      <c r="B3053">
        <f>'Profilo eolico'!B3055*LCOH!$C$21</f>
        <v>104.6</v>
      </c>
      <c r="C3053">
        <f>$P$35*'Profilo fotovoltaico'!B3055</f>
        <v>0</v>
      </c>
      <c r="D3053">
        <f>$Q$37*'Profilo eolico'!B3055</f>
        <v>610.30280996599822</v>
      </c>
      <c r="E3053">
        <f>$P$39*'Profilo fotovoltaico'!B3055+'Approvvigionamento energia'!$Q$39*'Profilo eolico'!B3055</f>
        <v>457.72710747449861</v>
      </c>
      <c r="F3053">
        <f>$P$41*'Profilo fotovoltaico'!B3055+'Approvvigionamento energia'!$Q$41*'Profilo eolico'!B3055</f>
        <v>305.15140498299911</v>
      </c>
      <c r="G3053">
        <f>$P$43*'Profilo fotovoltaico'!B3055+'Approvvigionamento energia'!$Q$43*'Profilo eolico'!B3055</f>
        <v>152.57570249149956</v>
      </c>
      <c r="H3053">
        <f t="shared" si="94"/>
        <v>1138.4335154826958</v>
      </c>
      <c r="I3053">
        <f>IF(LCOH!$C$28=Menu!$A$1,'Approvvigionamento energia'!C3053,0)+IF(LCOH!$C$28=Menu!$A$2,'Approvvigionamento energia'!D3053,0)+IF(LCOH!$C$28=Menu!$A$3,'Approvvigionamento energia'!E3053,0)+IF(LCOH!$C$28=Menu!$A$4,'Approvvigionamento energia'!F3053,0)+IF(LCOH!$C$28=Menu!$A$5,'Approvvigionamento energia'!G3053,0)+IF(LCOH!$C$28=Menu!$A$6,'Approvvigionamento energia'!H3053,0)</f>
        <v>305.15140498299911</v>
      </c>
      <c r="J3053">
        <f>'Approvvigionamento energia'!A3053+'Approvvigionamento energia'!B3053+'Approvvigionamento energia'!I3053</f>
        <v>409.75140498299913</v>
      </c>
      <c r="K3053">
        <f>IF(MIN(LCOH!$C$18,J3053)&gt;=$P$48*LCOH!$C$18, MIN(LCOH!$C$18,J3053),0)</f>
        <v>409.75140498299913</v>
      </c>
      <c r="L3053">
        <f t="shared" si="95"/>
        <v>0</v>
      </c>
      <c r="M3053">
        <f>K3053/LCOH!$C$18</f>
        <v>0.27316760332199941</v>
      </c>
      <c r="N3053">
        <f>K3053/LCOH!$C$34</f>
        <v>7.8950174370520063</v>
      </c>
    </row>
    <row r="3054" spans="1:14" x14ac:dyDescent="0.35">
      <c r="A3054">
        <f>'Profilo fotovoltaico'!B3056*LCOH!$C$20</f>
        <v>24</v>
      </c>
      <c r="B3054">
        <f>'Profilo eolico'!B3056*LCOH!$C$21</f>
        <v>104.4</v>
      </c>
      <c r="C3054">
        <f>$P$35*'Profilo fotovoltaico'!B3056</f>
        <v>176.51069250292957</v>
      </c>
      <c r="D3054">
        <f>$Q$37*'Profilo eolico'!B3056</f>
        <v>609.13588298709578</v>
      </c>
      <c r="E3054">
        <f>$P$39*'Profilo fotovoltaico'!B3056+'Approvvigionamento energia'!$Q$39*'Profilo eolico'!B3056</f>
        <v>500.97958536605415</v>
      </c>
      <c r="F3054">
        <f>$P$41*'Profilo fotovoltaico'!B3056+'Approvvigionamento energia'!$Q$41*'Profilo eolico'!B3056</f>
        <v>392.82328774501269</v>
      </c>
      <c r="G3054">
        <f>$P$43*'Profilo fotovoltaico'!B3056+'Approvvigionamento energia'!$Q$43*'Profilo eolico'!B3056</f>
        <v>284.66699012397112</v>
      </c>
      <c r="H3054">
        <f t="shared" si="94"/>
        <v>1138.4335154826958</v>
      </c>
      <c r="I3054">
        <f>IF(LCOH!$C$28=Menu!$A$1,'Approvvigionamento energia'!C3054,0)+IF(LCOH!$C$28=Menu!$A$2,'Approvvigionamento energia'!D3054,0)+IF(LCOH!$C$28=Menu!$A$3,'Approvvigionamento energia'!E3054,0)+IF(LCOH!$C$28=Menu!$A$4,'Approvvigionamento energia'!F3054,0)+IF(LCOH!$C$28=Menu!$A$5,'Approvvigionamento energia'!G3054,0)+IF(LCOH!$C$28=Menu!$A$6,'Approvvigionamento energia'!H3054,0)</f>
        <v>392.82328774501269</v>
      </c>
      <c r="J3054">
        <f>'Approvvigionamento energia'!A3054+'Approvvigionamento energia'!B3054+'Approvvigionamento energia'!I3054</f>
        <v>521.22328774501273</v>
      </c>
      <c r="K3054">
        <f>IF(MIN(LCOH!$C$18,J3054)&gt;=$P$48*LCOH!$C$18, MIN(LCOH!$C$18,J3054),0)</f>
        <v>521.22328774501273</v>
      </c>
      <c r="L3054">
        <f t="shared" si="95"/>
        <v>0</v>
      </c>
      <c r="M3054">
        <f>K3054/LCOH!$C$18</f>
        <v>0.3474821918300085</v>
      </c>
      <c r="N3054">
        <f>K3054/LCOH!$C$34</f>
        <v>10.042837914162096</v>
      </c>
    </row>
    <row r="3055" spans="1:14" x14ac:dyDescent="0.35">
      <c r="A3055">
        <f>'Profilo fotovoltaico'!B3057*LCOH!$C$20</f>
        <v>133</v>
      </c>
      <c r="B3055">
        <f>'Profilo eolico'!B3057*LCOH!$C$21</f>
        <v>91.800000000000011</v>
      </c>
      <c r="C3055">
        <f>$P$35*'Profilo fotovoltaico'!B3057</f>
        <v>978.16342095373466</v>
      </c>
      <c r="D3055">
        <f>$Q$37*'Profilo eolico'!B3057</f>
        <v>535.61948331623933</v>
      </c>
      <c r="E3055">
        <f>$P$39*'Profilo fotovoltaico'!B3057+'Approvvigionamento energia'!$Q$39*'Profilo eolico'!B3057</f>
        <v>646.25546772561324</v>
      </c>
      <c r="F3055">
        <f>$P$41*'Profilo fotovoltaico'!B3057+'Approvvigionamento energia'!$Q$41*'Profilo eolico'!B3057</f>
        <v>756.89145213498705</v>
      </c>
      <c r="G3055">
        <f>$P$43*'Profilo fotovoltaico'!B3057+'Approvvigionamento energia'!$Q$43*'Profilo eolico'!B3057</f>
        <v>867.52743654436097</v>
      </c>
      <c r="H3055">
        <f t="shared" si="94"/>
        <v>1138.4335154826958</v>
      </c>
      <c r="I3055">
        <f>IF(LCOH!$C$28=Menu!$A$1,'Approvvigionamento energia'!C3055,0)+IF(LCOH!$C$28=Menu!$A$2,'Approvvigionamento energia'!D3055,0)+IF(LCOH!$C$28=Menu!$A$3,'Approvvigionamento energia'!E3055,0)+IF(LCOH!$C$28=Menu!$A$4,'Approvvigionamento energia'!F3055,0)+IF(LCOH!$C$28=Menu!$A$5,'Approvvigionamento energia'!G3055,0)+IF(LCOH!$C$28=Menu!$A$6,'Approvvigionamento energia'!H3055,0)</f>
        <v>756.89145213498705</v>
      </c>
      <c r="J3055">
        <f>'Approvvigionamento energia'!A3055+'Approvvigionamento energia'!B3055+'Approvvigionamento energia'!I3055</f>
        <v>981.691452134987</v>
      </c>
      <c r="K3055">
        <f>IF(MIN(LCOH!$C$18,J3055)&gt;=$P$48*LCOH!$C$18, MIN(LCOH!$C$18,J3055),0)</f>
        <v>981.691452134987</v>
      </c>
      <c r="L3055">
        <f t="shared" si="95"/>
        <v>0</v>
      </c>
      <c r="M3055">
        <f>K3055/LCOH!$C$18</f>
        <v>0.65446096808999132</v>
      </c>
      <c r="N3055">
        <f>K3055/LCOH!$C$34</f>
        <v>18.915056881213623</v>
      </c>
    </row>
    <row r="3056" spans="1:14" x14ac:dyDescent="0.35">
      <c r="A3056">
        <f>'Profilo fotovoltaico'!B3058*LCOH!$C$20</f>
        <v>281</v>
      </c>
      <c r="B3056">
        <f>'Profilo eolico'!B3058*LCOH!$C$21</f>
        <v>117.8</v>
      </c>
      <c r="C3056">
        <f>$P$35*'Profilo fotovoltaico'!B3058</f>
        <v>2066.6460247218006</v>
      </c>
      <c r="D3056">
        <f>$Q$37*'Profilo eolico'!B3058</f>
        <v>687.319990573562</v>
      </c>
      <c r="E3056">
        <f>$P$39*'Profilo fotovoltaico'!B3058+'Approvvigionamento energia'!$Q$39*'Profilo eolico'!B3058</f>
        <v>1032.1514991106217</v>
      </c>
      <c r="F3056">
        <f>$P$41*'Profilo fotovoltaico'!B3058+'Approvvigionamento energia'!$Q$41*'Profilo eolico'!B3058</f>
        <v>1376.9830076476812</v>
      </c>
      <c r="G3056">
        <f>$P$43*'Profilo fotovoltaico'!B3058+'Approvvigionamento energia'!$Q$43*'Profilo eolico'!B3058</f>
        <v>1721.8145161847408</v>
      </c>
      <c r="H3056">
        <f t="shared" si="94"/>
        <v>1138.4335154826958</v>
      </c>
      <c r="I3056">
        <f>IF(LCOH!$C$28=Menu!$A$1,'Approvvigionamento energia'!C3056,0)+IF(LCOH!$C$28=Menu!$A$2,'Approvvigionamento energia'!D3056,0)+IF(LCOH!$C$28=Menu!$A$3,'Approvvigionamento energia'!E3056,0)+IF(LCOH!$C$28=Menu!$A$4,'Approvvigionamento energia'!F3056,0)+IF(LCOH!$C$28=Menu!$A$5,'Approvvigionamento energia'!G3056,0)+IF(LCOH!$C$28=Menu!$A$6,'Approvvigionamento energia'!H3056,0)</f>
        <v>1376.9830076476812</v>
      </c>
      <c r="J3056">
        <f>'Approvvigionamento energia'!A3056+'Approvvigionamento energia'!B3056+'Approvvigionamento energia'!I3056</f>
        <v>1775.7830076476812</v>
      </c>
      <c r="K3056">
        <f>IF(MIN(LCOH!$C$18,J3056)&gt;=$P$48*LCOH!$C$18, MIN(LCOH!$C$18,J3056),0)</f>
        <v>1500</v>
      </c>
      <c r="L3056">
        <f t="shared" si="95"/>
        <v>275.78300764768119</v>
      </c>
      <c r="M3056">
        <f>K3056/LCOH!$C$18</f>
        <v>1</v>
      </c>
      <c r="N3056">
        <f>K3056/LCOH!$C$34</f>
        <v>28.901734104046245</v>
      </c>
    </row>
    <row r="3057" spans="1:14" x14ac:dyDescent="0.35">
      <c r="A3057">
        <f>'Profilo fotovoltaico'!B3059*LCOH!$C$20</f>
        <v>428</v>
      </c>
      <c r="B3057">
        <f>'Profilo eolico'!B3059*LCOH!$C$21</f>
        <v>147.9</v>
      </c>
      <c r="C3057">
        <f>$P$35*'Profilo fotovoltaico'!B3059</f>
        <v>3147.7740163022436</v>
      </c>
      <c r="D3057">
        <f>$Q$37*'Profilo eolico'!B3059</f>
        <v>862.94250089838556</v>
      </c>
      <c r="E3057">
        <f>$P$39*'Profilo fotovoltaico'!B3059+'Approvvigionamento energia'!$Q$39*'Profilo eolico'!B3059</f>
        <v>1434.1503797493501</v>
      </c>
      <c r="F3057">
        <f>$P$41*'Profilo fotovoltaico'!B3059+'Approvvigionamento energia'!$Q$41*'Profilo eolico'!B3059</f>
        <v>2005.3582586003145</v>
      </c>
      <c r="G3057">
        <f>$P$43*'Profilo fotovoltaico'!B3059+'Approvvigionamento energia'!$Q$43*'Profilo eolico'!B3059</f>
        <v>2576.5661374512792</v>
      </c>
      <c r="H3057">
        <f t="shared" si="94"/>
        <v>1138.4335154826958</v>
      </c>
      <c r="I3057">
        <f>IF(LCOH!$C$28=Menu!$A$1,'Approvvigionamento energia'!C3057,0)+IF(LCOH!$C$28=Menu!$A$2,'Approvvigionamento energia'!D3057,0)+IF(LCOH!$C$28=Menu!$A$3,'Approvvigionamento energia'!E3057,0)+IF(LCOH!$C$28=Menu!$A$4,'Approvvigionamento energia'!F3057,0)+IF(LCOH!$C$28=Menu!$A$5,'Approvvigionamento energia'!G3057,0)+IF(LCOH!$C$28=Menu!$A$6,'Approvvigionamento energia'!H3057,0)</f>
        <v>2005.3582586003145</v>
      </c>
      <c r="J3057">
        <f>'Approvvigionamento energia'!A3057+'Approvvigionamento energia'!B3057+'Approvvigionamento energia'!I3057</f>
        <v>2581.2582586003145</v>
      </c>
      <c r="K3057">
        <f>IF(MIN(LCOH!$C$18,J3057)&gt;=$P$48*LCOH!$C$18, MIN(LCOH!$C$18,J3057),0)</f>
        <v>1500</v>
      </c>
      <c r="L3057">
        <f t="shared" si="95"/>
        <v>1081.2582586003145</v>
      </c>
      <c r="M3057">
        <f>K3057/LCOH!$C$18</f>
        <v>1</v>
      </c>
      <c r="N3057">
        <f>K3057/LCOH!$C$34</f>
        <v>28.901734104046245</v>
      </c>
    </row>
    <row r="3058" spans="1:14" x14ac:dyDescent="0.35">
      <c r="A3058">
        <f>'Profilo fotovoltaico'!B3060*LCOH!$C$20</f>
        <v>550</v>
      </c>
      <c r="B3058">
        <f>'Profilo eolico'!B3060*LCOH!$C$21</f>
        <v>165.39999999999998</v>
      </c>
      <c r="C3058">
        <f>$P$35*'Profilo fotovoltaico'!B3060</f>
        <v>4045.036703192136</v>
      </c>
      <c r="D3058">
        <f>$Q$37*'Profilo eolico'!B3060</f>
        <v>965.04861155235267</v>
      </c>
      <c r="E3058">
        <f>$P$39*'Profilo fotovoltaico'!B3060+'Approvvigionamento energia'!$Q$39*'Profilo eolico'!B3060</f>
        <v>1735.0456344622985</v>
      </c>
      <c r="F3058">
        <f>$P$41*'Profilo fotovoltaico'!B3060+'Approvvigionamento energia'!$Q$41*'Profilo eolico'!B3060</f>
        <v>2505.0426573722443</v>
      </c>
      <c r="G3058">
        <f>$P$43*'Profilo fotovoltaico'!B3060+'Approvvigionamento energia'!$Q$43*'Profilo eolico'!B3060</f>
        <v>3275.0396802821901</v>
      </c>
      <c r="H3058">
        <f t="shared" si="94"/>
        <v>1138.4335154826958</v>
      </c>
      <c r="I3058">
        <f>IF(LCOH!$C$28=Menu!$A$1,'Approvvigionamento energia'!C3058,0)+IF(LCOH!$C$28=Menu!$A$2,'Approvvigionamento energia'!D3058,0)+IF(LCOH!$C$28=Menu!$A$3,'Approvvigionamento energia'!E3058,0)+IF(LCOH!$C$28=Menu!$A$4,'Approvvigionamento energia'!F3058,0)+IF(LCOH!$C$28=Menu!$A$5,'Approvvigionamento energia'!G3058,0)+IF(LCOH!$C$28=Menu!$A$6,'Approvvigionamento energia'!H3058,0)</f>
        <v>2505.0426573722443</v>
      </c>
      <c r="J3058">
        <f>'Approvvigionamento energia'!A3058+'Approvvigionamento energia'!B3058+'Approvvigionamento energia'!I3058</f>
        <v>3220.4426573722444</v>
      </c>
      <c r="K3058">
        <f>IF(MIN(LCOH!$C$18,J3058)&gt;=$P$48*LCOH!$C$18, MIN(LCOH!$C$18,J3058),0)</f>
        <v>1500</v>
      </c>
      <c r="L3058">
        <f t="shared" si="95"/>
        <v>1720.4426573722444</v>
      </c>
      <c r="M3058">
        <f>K3058/LCOH!$C$18</f>
        <v>1</v>
      </c>
      <c r="N3058">
        <f>K3058/LCOH!$C$34</f>
        <v>28.901734104046245</v>
      </c>
    </row>
    <row r="3059" spans="1:14" x14ac:dyDescent="0.35">
      <c r="A3059">
        <f>'Profilo fotovoltaico'!B3061*LCOH!$C$20</f>
        <v>628</v>
      </c>
      <c r="B3059">
        <f>'Profilo eolico'!B3061*LCOH!$C$21</f>
        <v>177.9</v>
      </c>
      <c r="C3059">
        <f>$P$35*'Profilo fotovoltaico'!B3061</f>
        <v>4618.6964538266566</v>
      </c>
      <c r="D3059">
        <f>$Q$37*'Profilo eolico'!B3061</f>
        <v>1037.9815477337579</v>
      </c>
      <c r="E3059">
        <f>$P$39*'Profilo fotovoltaico'!B3061+'Approvvigionamento energia'!$Q$39*'Profilo eolico'!B3061</f>
        <v>1933.1602742569826</v>
      </c>
      <c r="F3059">
        <f>$P$41*'Profilo fotovoltaico'!B3061+'Approvvigionamento energia'!$Q$41*'Profilo eolico'!B3061</f>
        <v>2828.3390007802072</v>
      </c>
      <c r="G3059">
        <f>$P$43*'Profilo fotovoltaico'!B3061+'Approvvigionamento energia'!$Q$43*'Profilo eolico'!B3061</f>
        <v>3723.5177273034324</v>
      </c>
      <c r="H3059">
        <f t="shared" si="94"/>
        <v>1138.4335154826958</v>
      </c>
      <c r="I3059">
        <f>IF(LCOH!$C$28=Menu!$A$1,'Approvvigionamento energia'!C3059,0)+IF(LCOH!$C$28=Menu!$A$2,'Approvvigionamento energia'!D3059,0)+IF(LCOH!$C$28=Menu!$A$3,'Approvvigionamento energia'!E3059,0)+IF(LCOH!$C$28=Menu!$A$4,'Approvvigionamento energia'!F3059,0)+IF(LCOH!$C$28=Menu!$A$5,'Approvvigionamento energia'!G3059,0)+IF(LCOH!$C$28=Menu!$A$6,'Approvvigionamento energia'!H3059,0)</f>
        <v>2828.3390007802072</v>
      </c>
      <c r="J3059">
        <f>'Approvvigionamento energia'!A3059+'Approvvigionamento energia'!B3059+'Approvvigionamento energia'!I3059</f>
        <v>3634.2390007802073</v>
      </c>
      <c r="K3059">
        <f>IF(MIN(LCOH!$C$18,J3059)&gt;=$P$48*LCOH!$C$18, MIN(LCOH!$C$18,J3059),0)</f>
        <v>1500</v>
      </c>
      <c r="L3059">
        <f t="shared" si="95"/>
        <v>2134.2390007802073</v>
      </c>
      <c r="M3059">
        <f>K3059/LCOH!$C$18</f>
        <v>1</v>
      </c>
      <c r="N3059">
        <f>K3059/LCOH!$C$34</f>
        <v>28.901734104046245</v>
      </c>
    </row>
    <row r="3060" spans="1:14" x14ac:dyDescent="0.35">
      <c r="A3060">
        <f>'Profilo fotovoltaico'!B3062*LCOH!$C$20</f>
        <v>657</v>
      </c>
      <c r="B3060">
        <f>'Profilo eolico'!B3062*LCOH!$C$21</f>
        <v>187.29999999999998</v>
      </c>
      <c r="C3060">
        <f>$P$35*'Profilo fotovoltaico'!B3062</f>
        <v>4831.9802072676966</v>
      </c>
      <c r="D3060">
        <f>$Q$37*'Profilo eolico'!B3062</f>
        <v>1092.8271157421746</v>
      </c>
      <c r="E3060">
        <f>$P$39*'Profilo fotovoltaico'!B3062+'Approvvigionamento energia'!$Q$39*'Profilo eolico'!B3062</f>
        <v>2027.615388623555</v>
      </c>
      <c r="F3060">
        <f>$P$41*'Profilo fotovoltaico'!B3062+'Approvvigionamento energia'!$Q$41*'Profilo eolico'!B3062</f>
        <v>2962.4036615049354</v>
      </c>
      <c r="G3060">
        <f>$P$43*'Profilo fotovoltaico'!B3062+'Approvvigionamento energia'!$Q$43*'Profilo eolico'!B3062</f>
        <v>3897.1919343863165</v>
      </c>
      <c r="H3060">
        <f t="shared" si="94"/>
        <v>1138.4335154826958</v>
      </c>
      <c r="I3060">
        <f>IF(LCOH!$C$28=Menu!$A$1,'Approvvigionamento energia'!C3060,0)+IF(LCOH!$C$28=Menu!$A$2,'Approvvigionamento energia'!D3060,0)+IF(LCOH!$C$28=Menu!$A$3,'Approvvigionamento energia'!E3060,0)+IF(LCOH!$C$28=Menu!$A$4,'Approvvigionamento energia'!F3060,0)+IF(LCOH!$C$28=Menu!$A$5,'Approvvigionamento energia'!G3060,0)+IF(LCOH!$C$28=Menu!$A$6,'Approvvigionamento energia'!H3060,0)</f>
        <v>2962.4036615049354</v>
      </c>
      <c r="J3060">
        <f>'Approvvigionamento energia'!A3060+'Approvvigionamento energia'!B3060+'Approvvigionamento energia'!I3060</f>
        <v>3806.7036615049356</v>
      </c>
      <c r="K3060">
        <f>IF(MIN(LCOH!$C$18,J3060)&gt;=$P$48*LCOH!$C$18, MIN(LCOH!$C$18,J3060),0)</f>
        <v>1500</v>
      </c>
      <c r="L3060">
        <f t="shared" si="95"/>
        <v>2306.7036615049356</v>
      </c>
      <c r="M3060">
        <f>K3060/LCOH!$C$18</f>
        <v>1</v>
      </c>
      <c r="N3060">
        <f>K3060/LCOH!$C$34</f>
        <v>28.901734104046245</v>
      </c>
    </row>
    <row r="3061" spans="1:14" x14ac:dyDescent="0.35">
      <c r="A3061">
        <f>'Profilo fotovoltaico'!B3063*LCOH!$C$20</f>
        <v>646</v>
      </c>
      <c r="B3061">
        <f>'Profilo eolico'!B3063*LCOH!$C$21</f>
        <v>199.5</v>
      </c>
      <c r="C3061">
        <f>$P$35*'Profilo fotovoltaico'!B3063</f>
        <v>4751.0794732038539</v>
      </c>
      <c r="D3061">
        <f>$Q$37*'Profilo eolico'!B3063</f>
        <v>1164.009661455226</v>
      </c>
      <c r="E3061">
        <f>$P$39*'Profilo fotovoltaico'!B3063+'Approvvigionamento energia'!$Q$39*'Profilo eolico'!B3063</f>
        <v>2060.7771143923828</v>
      </c>
      <c r="F3061">
        <f>$P$41*'Profilo fotovoltaico'!B3063+'Approvvigionamento energia'!$Q$41*'Profilo eolico'!B3063</f>
        <v>2957.5445673295399</v>
      </c>
      <c r="G3061">
        <f>$P$43*'Profilo fotovoltaico'!B3063+'Approvvigionamento energia'!$Q$43*'Profilo eolico'!B3063</f>
        <v>3854.3120202666973</v>
      </c>
      <c r="H3061">
        <f t="shared" si="94"/>
        <v>1138.4335154826958</v>
      </c>
      <c r="I3061">
        <f>IF(LCOH!$C$28=Menu!$A$1,'Approvvigionamento energia'!C3061,0)+IF(LCOH!$C$28=Menu!$A$2,'Approvvigionamento energia'!D3061,0)+IF(LCOH!$C$28=Menu!$A$3,'Approvvigionamento energia'!E3061,0)+IF(LCOH!$C$28=Menu!$A$4,'Approvvigionamento energia'!F3061,0)+IF(LCOH!$C$28=Menu!$A$5,'Approvvigionamento energia'!G3061,0)+IF(LCOH!$C$28=Menu!$A$6,'Approvvigionamento energia'!H3061,0)</f>
        <v>2957.5445673295399</v>
      </c>
      <c r="J3061">
        <f>'Approvvigionamento energia'!A3061+'Approvvigionamento energia'!B3061+'Approvvigionamento energia'!I3061</f>
        <v>3803.0445673295399</v>
      </c>
      <c r="K3061">
        <f>IF(MIN(LCOH!$C$18,J3061)&gt;=$P$48*LCOH!$C$18, MIN(LCOH!$C$18,J3061),0)</f>
        <v>1500</v>
      </c>
      <c r="L3061">
        <f t="shared" si="95"/>
        <v>2303.0445673295399</v>
      </c>
      <c r="M3061">
        <f>K3061/LCOH!$C$18</f>
        <v>1</v>
      </c>
      <c r="N3061">
        <f>K3061/LCOH!$C$34</f>
        <v>28.901734104046245</v>
      </c>
    </row>
    <row r="3062" spans="1:14" x14ac:dyDescent="0.35">
      <c r="A3062">
        <f>'Profilo fotovoltaico'!B3064*LCOH!$C$20</f>
        <v>594</v>
      </c>
      <c r="B3062">
        <f>'Profilo eolico'!B3064*LCOH!$C$21</f>
        <v>210.4</v>
      </c>
      <c r="C3062">
        <f>$P$35*'Profilo fotovoltaico'!B3064</f>
        <v>4368.6396394475069</v>
      </c>
      <c r="D3062">
        <f>$Q$37*'Profilo eolico'!B3064</f>
        <v>1227.6071818054113</v>
      </c>
      <c r="E3062">
        <f>$P$39*'Profilo fotovoltaico'!B3064+'Approvvigionamento energia'!$Q$39*'Profilo eolico'!B3064</f>
        <v>2012.8652962159351</v>
      </c>
      <c r="F3062">
        <f>$P$41*'Profilo fotovoltaico'!B3064+'Approvvigionamento energia'!$Q$41*'Profilo eolico'!B3064</f>
        <v>2798.1234106264592</v>
      </c>
      <c r="G3062">
        <f>$P$43*'Profilo fotovoltaico'!B3064+'Approvvigionamento energia'!$Q$43*'Profilo eolico'!B3064</f>
        <v>3583.381525036983</v>
      </c>
      <c r="H3062">
        <f t="shared" si="94"/>
        <v>1138.4335154826958</v>
      </c>
      <c r="I3062">
        <f>IF(LCOH!$C$28=Menu!$A$1,'Approvvigionamento energia'!C3062,0)+IF(LCOH!$C$28=Menu!$A$2,'Approvvigionamento energia'!D3062,0)+IF(LCOH!$C$28=Menu!$A$3,'Approvvigionamento energia'!E3062,0)+IF(LCOH!$C$28=Menu!$A$4,'Approvvigionamento energia'!F3062,0)+IF(LCOH!$C$28=Menu!$A$5,'Approvvigionamento energia'!G3062,0)+IF(LCOH!$C$28=Menu!$A$6,'Approvvigionamento energia'!H3062,0)</f>
        <v>2798.1234106264592</v>
      </c>
      <c r="J3062">
        <f>'Approvvigionamento energia'!A3062+'Approvvigionamento energia'!B3062+'Approvvigionamento energia'!I3062</f>
        <v>3602.5234106264593</v>
      </c>
      <c r="K3062">
        <f>IF(MIN(LCOH!$C$18,J3062)&gt;=$P$48*LCOH!$C$18, MIN(LCOH!$C$18,J3062),0)</f>
        <v>1500</v>
      </c>
      <c r="L3062">
        <f t="shared" si="95"/>
        <v>2102.5234106264593</v>
      </c>
      <c r="M3062">
        <f>K3062/LCOH!$C$18</f>
        <v>1</v>
      </c>
      <c r="N3062">
        <f>K3062/LCOH!$C$34</f>
        <v>28.901734104046245</v>
      </c>
    </row>
    <row r="3063" spans="1:14" x14ac:dyDescent="0.35">
      <c r="A3063">
        <f>'Profilo fotovoltaico'!B3065*LCOH!$C$20</f>
        <v>510</v>
      </c>
      <c r="B3063">
        <f>'Profilo eolico'!B3065*LCOH!$C$21</f>
        <v>210.9</v>
      </c>
      <c r="C3063">
        <f>$P$35*'Profilo fotovoltaico'!B3065</f>
        <v>3750.8522156872532</v>
      </c>
      <c r="D3063">
        <f>$Q$37*'Profilo eolico'!B3065</f>
        <v>1230.5244992526675</v>
      </c>
      <c r="E3063">
        <f>$P$39*'Profilo fotovoltaico'!B3065+'Approvvigionamento energia'!$Q$39*'Profilo eolico'!B3065</f>
        <v>1860.6064283613139</v>
      </c>
      <c r="F3063">
        <f>$P$41*'Profilo fotovoltaico'!B3065+'Approvvigionamento energia'!$Q$41*'Profilo eolico'!B3065</f>
        <v>2490.6883574699605</v>
      </c>
      <c r="G3063">
        <f>$P$43*'Profilo fotovoltaico'!B3065+'Approvvigionamento energia'!$Q$43*'Profilo eolico'!B3065</f>
        <v>3120.7702865786068</v>
      </c>
      <c r="H3063">
        <f t="shared" si="94"/>
        <v>1138.4335154826958</v>
      </c>
      <c r="I3063">
        <f>IF(LCOH!$C$28=Menu!$A$1,'Approvvigionamento energia'!C3063,0)+IF(LCOH!$C$28=Menu!$A$2,'Approvvigionamento energia'!D3063,0)+IF(LCOH!$C$28=Menu!$A$3,'Approvvigionamento energia'!E3063,0)+IF(LCOH!$C$28=Menu!$A$4,'Approvvigionamento energia'!F3063,0)+IF(LCOH!$C$28=Menu!$A$5,'Approvvigionamento energia'!G3063,0)+IF(LCOH!$C$28=Menu!$A$6,'Approvvigionamento energia'!H3063,0)</f>
        <v>2490.6883574699605</v>
      </c>
      <c r="J3063">
        <f>'Approvvigionamento energia'!A3063+'Approvvigionamento energia'!B3063+'Approvvigionamento energia'!I3063</f>
        <v>3211.5883574699606</v>
      </c>
      <c r="K3063">
        <f>IF(MIN(LCOH!$C$18,J3063)&gt;=$P$48*LCOH!$C$18, MIN(LCOH!$C$18,J3063),0)</f>
        <v>1500</v>
      </c>
      <c r="L3063">
        <f t="shared" si="95"/>
        <v>1711.5883574699606</v>
      </c>
      <c r="M3063">
        <f>K3063/LCOH!$C$18</f>
        <v>1</v>
      </c>
      <c r="N3063">
        <f>K3063/LCOH!$C$34</f>
        <v>28.901734104046245</v>
      </c>
    </row>
    <row r="3064" spans="1:14" x14ac:dyDescent="0.35">
      <c r="A3064">
        <f>'Profilo fotovoltaico'!B3066*LCOH!$C$20</f>
        <v>396</v>
      </c>
      <c r="B3064">
        <f>'Profilo eolico'!B3066*LCOH!$C$21</f>
        <v>194.89999999999998</v>
      </c>
      <c r="C3064">
        <f>$P$35*'Profilo fotovoltaico'!B3066</f>
        <v>2912.4264262983379</v>
      </c>
      <c r="D3064">
        <f>$Q$37*'Profilo eolico'!B3066</f>
        <v>1137.1703409404688</v>
      </c>
      <c r="E3064">
        <f>$P$39*'Profilo fotovoltaico'!B3066+'Approvvigionamento energia'!$Q$39*'Profilo eolico'!B3066</f>
        <v>1580.984362279936</v>
      </c>
      <c r="F3064">
        <f>$P$41*'Profilo fotovoltaico'!B3066+'Approvvigionamento energia'!$Q$41*'Profilo eolico'!B3066</f>
        <v>2024.7983836194035</v>
      </c>
      <c r="G3064">
        <f>$P$43*'Profilo fotovoltaico'!B3066+'Approvvigionamento energia'!$Q$43*'Profilo eolico'!B3066</f>
        <v>2468.6124049588707</v>
      </c>
      <c r="H3064">
        <f t="shared" si="94"/>
        <v>1138.4335154826958</v>
      </c>
      <c r="I3064">
        <f>IF(LCOH!$C$28=Menu!$A$1,'Approvvigionamento energia'!C3064,0)+IF(LCOH!$C$28=Menu!$A$2,'Approvvigionamento energia'!D3064,0)+IF(LCOH!$C$28=Menu!$A$3,'Approvvigionamento energia'!E3064,0)+IF(LCOH!$C$28=Menu!$A$4,'Approvvigionamento energia'!F3064,0)+IF(LCOH!$C$28=Menu!$A$5,'Approvvigionamento energia'!G3064,0)+IF(LCOH!$C$28=Menu!$A$6,'Approvvigionamento energia'!H3064,0)</f>
        <v>2024.7983836194035</v>
      </c>
      <c r="J3064">
        <f>'Approvvigionamento energia'!A3064+'Approvvigionamento energia'!B3064+'Approvvigionamento energia'!I3064</f>
        <v>2615.6983836194036</v>
      </c>
      <c r="K3064">
        <f>IF(MIN(LCOH!$C$18,J3064)&gt;=$P$48*LCOH!$C$18, MIN(LCOH!$C$18,J3064),0)</f>
        <v>1500</v>
      </c>
      <c r="L3064">
        <f t="shared" si="95"/>
        <v>1115.6983836194036</v>
      </c>
      <c r="M3064">
        <f>K3064/LCOH!$C$18</f>
        <v>1</v>
      </c>
      <c r="N3064">
        <f>K3064/LCOH!$C$34</f>
        <v>28.901734104046245</v>
      </c>
    </row>
    <row r="3065" spans="1:14" x14ac:dyDescent="0.35">
      <c r="A3065">
        <f>'Profilo fotovoltaico'!B3067*LCOH!$C$20</f>
        <v>264</v>
      </c>
      <c r="B3065">
        <f>'Profilo eolico'!B3067*LCOH!$C$21</f>
        <v>177.3</v>
      </c>
      <c r="C3065">
        <f>$P$35*'Profilo fotovoltaico'!B3067</f>
        <v>1941.6176175322253</v>
      </c>
      <c r="D3065">
        <f>$Q$37*'Profilo eolico'!B3067</f>
        <v>1034.4807667970506</v>
      </c>
      <c r="E3065">
        <f>$P$39*'Profilo fotovoltaico'!B3067+'Approvvigionamento energia'!$Q$39*'Profilo eolico'!B3067</f>
        <v>1261.2649794808442</v>
      </c>
      <c r="F3065">
        <f>$P$41*'Profilo fotovoltaico'!B3067+'Approvvigionamento energia'!$Q$41*'Profilo eolico'!B3067</f>
        <v>1488.049192164638</v>
      </c>
      <c r="G3065">
        <f>$P$43*'Profilo fotovoltaico'!B3067+'Approvvigionamento energia'!$Q$43*'Profilo eolico'!B3067</f>
        <v>1714.8334048484317</v>
      </c>
      <c r="H3065">
        <f t="shared" si="94"/>
        <v>1138.4335154826958</v>
      </c>
      <c r="I3065">
        <f>IF(LCOH!$C$28=Menu!$A$1,'Approvvigionamento energia'!C3065,0)+IF(LCOH!$C$28=Menu!$A$2,'Approvvigionamento energia'!D3065,0)+IF(LCOH!$C$28=Menu!$A$3,'Approvvigionamento energia'!E3065,0)+IF(LCOH!$C$28=Menu!$A$4,'Approvvigionamento energia'!F3065,0)+IF(LCOH!$C$28=Menu!$A$5,'Approvvigionamento energia'!G3065,0)+IF(LCOH!$C$28=Menu!$A$6,'Approvvigionamento energia'!H3065,0)</f>
        <v>1488.049192164638</v>
      </c>
      <c r="J3065">
        <f>'Approvvigionamento energia'!A3065+'Approvvigionamento energia'!B3065+'Approvvigionamento energia'!I3065</f>
        <v>1929.349192164638</v>
      </c>
      <c r="K3065">
        <f>IF(MIN(LCOH!$C$18,J3065)&gt;=$P$48*LCOH!$C$18, MIN(LCOH!$C$18,J3065),0)</f>
        <v>1500</v>
      </c>
      <c r="L3065">
        <f t="shared" si="95"/>
        <v>429.349192164638</v>
      </c>
      <c r="M3065">
        <f>K3065/LCOH!$C$18</f>
        <v>1</v>
      </c>
      <c r="N3065">
        <f>K3065/LCOH!$C$34</f>
        <v>28.901734104046245</v>
      </c>
    </row>
    <row r="3066" spans="1:14" x14ac:dyDescent="0.35">
      <c r="A3066">
        <f>'Profilo fotovoltaico'!B3068*LCOH!$C$20</f>
        <v>141</v>
      </c>
      <c r="B3066">
        <f>'Profilo eolico'!B3068*LCOH!$C$21</f>
        <v>155.29999999999998</v>
      </c>
      <c r="C3066">
        <f>$P$35*'Profilo fotovoltaico'!B3068</f>
        <v>1037.0003184547111</v>
      </c>
      <c r="D3066">
        <f>$Q$37*'Profilo eolico'!B3068</f>
        <v>906.11879911777737</v>
      </c>
      <c r="E3066">
        <f>$P$39*'Profilo fotovoltaico'!B3068+'Approvvigionamento energia'!$Q$39*'Profilo eolico'!B3068</f>
        <v>938.8391789520108</v>
      </c>
      <c r="F3066">
        <f>$P$41*'Profilo fotovoltaico'!B3068+'Approvvigionamento energia'!$Q$41*'Profilo eolico'!B3068</f>
        <v>971.55955878624422</v>
      </c>
      <c r="G3066">
        <f>$P$43*'Profilo fotovoltaico'!B3068+'Approvvigionamento energia'!$Q$43*'Profilo eolico'!B3068</f>
        <v>1004.2799386204777</v>
      </c>
      <c r="H3066">
        <f t="shared" si="94"/>
        <v>1138.4335154826958</v>
      </c>
      <c r="I3066">
        <f>IF(LCOH!$C$28=Menu!$A$1,'Approvvigionamento energia'!C3066,0)+IF(LCOH!$C$28=Menu!$A$2,'Approvvigionamento energia'!D3066,0)+IF(LCOH!$C$28=Menu!$A$3,'Approvvigionamento energia'!E3066,0)+IF(LCOH!$C$28=Menu!$A$4,'Approvvigionamento energia'!F3066,0)+IF(LCOH!$C$28=Menu!$A$5,'Approvvigionamento energia'!G3066,0)+IF(LCOH!$C$28=Menu!$A$6,'Approvvigionamento energia'!H3066,0)</f>
        <v>971.55955878624422</v>
      </c>
      <c r="J3066">
        <f>'Approvvigionamento energia'!A3066+'Approvvigionamento energia'!B3066+'Approvvigionamento energia'!I3066</f>
        <v>1267.8595587862442</v>
      </c>
      <c r="K3066">
        <f>IF(MIN(LCOH!$C$18,J3066)&gt;=$P$48*LCOH!$C$18, MIN(LCOH!$C$18,J3066),0)</f>
        <v>1267.8595587862442</v>
      </c>
      <c r="L3066">
        <f t="shared" si="95"/>
        <v>0</v>
      </c>
      <c r="M3066">
        <f>K3066/LCOH!$C$18</f>
        <v>0.84523970585749608</v>
      </c>
      <c r="N3066">
        <f>K3066/LCOH!$C$34</f>
        <v>24.428893232875613</v>
      </c>
    </row>
    <row r="3067" spans="1:14" x14ac:dyDescent="0.35">
      <c r="A3067">
        <f>'Profilo fotovoltaico'!B3069*LCOH!$C$20</f>
        <v>45</v>
      </c>
      <c r="B3067">
        <f>'Profilo eolico'!B3069*LCOH!$C$21</f>
        <v>140.19999999999999</v>
      </c>
      <c r="C3067">
        <f>$P$35*'Profilo fotovoltaico'!B3069</f>
        <v>330.9575484429929</v>
      </c>
      <c r="D3067">
        <f>$Q$37*'Profilo eolico'!B3069</f>
        <v>818.01581221063998</v>
      </c>
      <c r="E3067">
        <f>$P$39*'Profilo fotovoltaico'!B3069+'Approvvigionamento energia'!$Q$39*'Profilo eolico'!B3069</f>
        <v>696.25124626872821</v>
      </c>
      <c r="F3067">
        <f>$P$41*'Profilo fotovoltaico'!B3069+'Approvvigionamento energia'!$Q$41*'Profilo eolico'!B3069</f>
        <v>574.48668032681644</v>
      </c>
      <c r="G3067">
        <f>$P$43*'Profilo fotovoltaico'!B3069+'Approvvigionamento energia'!$Q$43*'Profilo eolico'!B3069</f>
        <v>452.72211438490467</v>
      </c>
      <c r="H3067">
        <f t="shared" si="94"/>
        <v>1138.4335154826958</v>
      </c>
      <c r="I3067">
        <f>IF(LCOH!$C$28=Menu!$A$1,'Approvvigionamento energia'!C3067,0)+IF(LCOH!$C$28=Menu!$A$2,'Approvvigionamento energia'!D3067,0)+IF(LCOH!$C$28=Menu!$A$3,'Approvvigionamento energia'!E3067,0)+IF(LCOH!$C$28=Menu!$A$4,'Approvvigionamento energia'!F3067,0)+IF(LCOH!$C$28=Menu!$A$5,'Approvvigionamento energia'!G3067,0)+IF(LCOH!$C$28=Menu!$A$6,'Approvvigionamento energia'!H3067,0)</f>
        <v>574.48668032681644</v>
      </c>
      <c r="J3067">
        <f>'Approvvigionamento energia'!A3067+'Approvvigionamento energia'!B3067+'Approvvigionamento energia'!I3067</f>
        <v>759.68668032681649</v>
      </c>
      <c r="K3067">
        <f>IF(MIN(LCOH!$C$18,J3067)&gt;=$P$48*LCOH!$C$18, MIN(LCOH!$C$18,J3067),0)</f>
        <v>759.68668032681649</v>
      </c>
      <c r="L3067">
        <f t="shared" si="95"/>
        <v>0</v>
      </c>
      <c r="M3067">
        <f>K3067/LCOH!$C$18</f>
        <v>0.50645778688454435</v>
      </c>
      <c r="N3067">
        <f>K3067/LCOH!$C$34</f>
        <v>14.637508291460819</v>
      </c>
    </row>
    <row r="3068" spans="1:14" x14ac:dyDescent="0.35">
      <c r="A3068">
        <f>'Profilo fotovoltaico'!B3070*LCOH!$C$20</f>
        <v>1</v>
      </c>
      <c r="B3068">
        <f>'Profilo eolico'!B3070*LCOH!$C$21</f>
        <v>133</v>
      </c>
      <c r="C3068">
        <f>$P$35*'Profilo fotovoltaico'!B3070</f>
        <v>7.3546121876220649</v>
      </c>
      <c r="D3068">
        <f>$Q$37*'Profilo eolico'!B3070</f>
        <v>776.00644097015072</v>
      </c>
      <c r="E3068">
        <f>$P$39*'Profilo fotovoltaico'!B3070+'Approvvigionamento energia'!$Q$39*'Profilo eolico'!B3070</f>
        <v>583.84348377451852</v>
      </c>
      <c r="F3068">
        <f>$P$41*'Profilo fotovoltaico'!B3070+'Approvvigionamento energia'!$Q$41*'Profilo eolico'!B3070</f>
        <v>391.68052657888637</v>
      </c>
      <c r="G3068">
        <f>$P$43*'Profilo fotovoltaico'!B3070+'Approvvigionamento energia'!$Q$43*'Profilo eolico'!B3070</f>
        <v>199.51756938325423</v>
      </c>
      <c r="H3068">
        <f t="shared" si="94"/>
        <v>1138.4335154826958</v>
      </c>
      <c r="I3068">
        <f>IF(LCOH!$C$28=Menu!$A$1,'Approvvigionamento energia'!C3068,0)+IF(LCOH!$C$28=Menu!$A$2,'Approvvigionamento energia'!D3068,0)+IF(LCOH!$C$28=Menu!$A$3,'Approvvigionamento energia'!E3068,0)+IF(LCOH!$C$28=Menu!$A$4,'Approvvigionamento energia'!F3068,0)+IF(LCOH!$C$28=Menu!$A$5,'Approvvigionamento energia'!G3068,0)+IF(LCOH!$C$28=Menu!$A$6,'Approvvigionamento energia'!H3068,0)</f>
        <v>391.68052657888637</v>
      </c>
      <c r="J3068">
        <f>'Approvvigionamento energia'!A3068+'Approvvigionamento energia'!B3068+'Approvvigionamento energia'!I3068</f>
        <v>525.68052657888643</v>
      </c>
      <c r="K3068">
        <f>IF(MIN(LCOH!$C$18,J3068)&gt;=$P$48*LCOH!$C$18, MIN(LCOH!$C$18,J3068),0)</f>
        <v>525.68052657888643</v>
      </c>
      <c r="L3068">
        <f t="shared" si="95"/>
        <v>0</v>
      </c>
      <c r="M3068">
        <f>K3068/LCOH!$C$18</f>
        <v>0.35045368438592428</v>
      </c>
      <c r="N3068">
        <f>K3068/LCOH!$C$34</f>
        <v>10.128719201905326</v>
      </c>
    </row>
    <row r="3069" spans="1:14" x14ac:dyDescent="0.35">
      <c r="A3069">
        <f>'Profilo fotovoltaico'!B3071*LCOH!$C$20</f>
        <v>0</v>
      </c>
      <c r="B3069">
        <f>'Profilo eolico'!B3071*LCOH!$C$21</f>
        <v>133.20000000000002</v>
      </c>
      <c r="C3069">
        <f>$P$35*'Profilo fotovoltaico'!B3071</f>
        <v>0</v>
      </c>
      <c r="D3069">
        <f>$Q$37*'Profilo eolico'!B3071</f>
        <v>777.17336794905316</v>
      </c>
      <c r="E3069">
        <f>$P$39*'Profilo fotovoltaico'!B3071+'Approvvigionamento energia'!$Q$39*'Profilo eolico'!B3071</f>
        <v>582.8800259617899</v>
      </c>
      <c r="F3069">
        <f>$P$41*'Profilo fotovoltaico'!B3071+'Approvvigionamento energia'!$Q$41*'Profilo eolico'!B3071</f>
        <v>388.58668397452658</v>
      </c>
      <c r="G3069">
        <f>$P$43*'Profilo fotovoltaico'!B3071+'Approvvigionamento energia'!$Q$43*'Profilo eolico'!B3071</f>
        <v>194.29334198726329</v>
      </c>
      <c r="H3069">
        <f t="shared" si="94"/>
        <v>1138.4335154826958</v>
      </c>
      <c r="I3069">
        <f>IF(LCOH!$C$28=Menu!$A$1,'Approvvigionamento energia'!C3069,0)+IF(LCOH!$C$28=Menu!$A$2,'Approvvigionamento energia'!D3069,0)+IF(LCOH!$C$28=Menu!$A$3,'Approvvigionamento energia'!E3069,0)+IF(LCOH!$C$28=Menu!$A$4,'Approvvigionamento energia'!F3069,0)+IF(LCOH!$C$28=Menu!$A$5,'Approvvigionamento energia'!G3069,0)+IF(LCOH!$C$28=Menu!$A$6,'Approvvigionamento energia'!H3069,0)</f>
        <v>388.58668397452658</v>
      </c>
      <c r="J3069">
        <f>'Approvvigionamento energia'!A3069+'Approvvigionamento energia'!B3069+'Approvvigionamento energia'!I3069</f>
        <v>521.78668397452657</v>
      </c>
      <c r="K3069">
        <f>IF(MIN(LCOH!$C$18,J3069)&gt;=$P$48*LCOH!$C$18, MIN(LCOH!$C$18,J3069),0)</f>
        <v>521.78668397452657</v>
      </c>
      <c r="L3069">
        <f t="shared" si="95"/>
        <v>0</v>
      </c>
      <c r="M3069">
        <f>K3069/LCOH!$C$18</f>
        <v>0.34785778931635103</v>
      </c>
      <c r="N3069">
        <f>K3069/LCOH!$C$34</f>
        <v>10.053693332842515</v>
      </c>
    </row>
    <row r="3070" spans="1:14" x14ac:dyDescent="0.35">
      <c r="A3070">
        <f>'Profilo fotovoltaico'!B3072*LCOH!$C$20</f>
        <v>0</v>
      </c>
      <c r="B3070">
        <f>'Profilo eolico'!B3072*LCOH!$C$21</f>
        <v>130.80000000000001</v>
      </c>
      <c r="C3070">
        <f>$P$35*'Profilo fotovoltaico'!B3072</f>
        <v>0</v>
      </c>
      <c r="D3070">
        <f>$Q$37*'Profilo eolico'!B3072</f>
        <v>763.17024420222333</v>
      </c>
      <c r="E3070">
        <f>$P$39*'Profilo fotovoltaico'!B3072+'Approvvigionamento energia'!$Q$39*'Profilo eolico'!B3072</f>
        <v>572.3776831516675</v>
      </c>
      <c r="F3070">
        <f>$P$41*'Profilo fotovoltaico'!B3072+'Approvvigionamento energia'!$Q$41*'Profilo eolico'!B3072</f>
        <v>381.58512210111166</v>
      </c>
      <c r="G3070">
        <f>$P$43*'Profilo fotovoltaico'!B3072+'Approvvigionamento energia'!$Q$43*'Profilo eolico'!B3072</f>
        <v>190.79256105055583</v>
      </c>
      <c r="H3070">
        <f t="shared" si="94"/>
        <v>1138.4335154826958</v>
      </c>
      <c r="I3070">
        <f>IF(LCOH!$C$28=Menu!$A$1,'Approvvigionamento energia'!C3070,0)+IF(LCOH!$C$28=Menu!$A$2,'Approvvigionamento energia'!D3070,0)+IF(LCOH!$C$28=Menu!$A$3,'Approvvigionamento energia'!E3070,0)+IF(LCOH!$C$28=Menu!$A$4,'Approvvigionamento energia'!F3070,0)+IF(LCOH!$C$28=Menu!$A$5,'Approvvigionamento energia'!G3070,0)+IF(LCOH!$C$28=Menu!$A$6,'Approvvigionamento energia'!H3070,0)</f>
        <v>381.58512210111166</v>
      </c>
      <c r="J3070">
        <f>'Approvvigionamento energia'!A3070+'Approvvigionamento energia'!B3070+'Approvvigionamento energia'!I3070</f>
        <v>512.38512210111162</v>
      </c>
      <c r="K3070">
        <f>IF(MIN(LCOH!$C$18,J3070)&gt;=$P$48*LCOH!$C$18, MIN(LCOH!$C$18,J3070),0)</f>
        <v>512.38512210111162</v>
      </c>
      <c r="L3070">
        <f t="shared" si="95"/>
        <v>0</v>
      </c>
      <c r="M3070">
        <f>K3070/LCOH!$C$18</f>
        <v>0.3415900814007411</v>
      </c>
      <c r="N3070">
        <f>K3070/LCOH!$C$34</f>
        <v>9.8725457052237306</v>
      </c>
    </row>
    <row r="3071" spans="1:14" x14ac:dyDescent="0.35">
      <c r="A3071">
        <f>'Profilo fotovoltaico'!B3073*LCOH!$C$20</f>
        <v>0</v>
      </c>
      <c r="B3071">
        <f>'Profilo eolico'!B3073*LCOH!$C$21</f>
        <v>122.1</v>
      </c>
      <c r="C3071">
        <f>$P$35*'Profilo fotovoltaico'!B3073</f>
        <v>0</v>
      </c>
      <c r="D3071">
        <f>$Q$37*'Profilo eolico'!B3073</f>
        <v>712.40892061996533</v>
      </c>
      <c r="E3071">
        <f>$P$39*'Profilo fotovoltaico'!B3073+'Approvvigionamento energia'!$Q$39*'Profilo eolico'!B3073</f>
        <v>534.30669046497405</v>
      </c>
      <c r="F3071">
        <f>$P$41*'Profilo fotovoltaico'!B3073+'Approvvigionamento energia'!$Q$41*'Profilo eolico'!B3073</f>
        <v>356.20446030998266</v>
      </c>
      <c r="G3071">
        <f>$P$43*'Profilo fotovoltaico'!B3073+'Approvvigionamento energia'!$Q$43*'Profilo eolico'!B3073</f>
        <v>178.10223015499133</v>
      </c>
      <c r="H3071">
        <f t="shared" si="94"/>
        <v>1138.4335154826958</v>
      </c>
      <c r="I3071">
        <f>IF(LCOH!$C$28=Menu!$A$1,'Approvvigionamento energia'!C3071,0)+IF(LCOH!$C$28=Menu!$A$2,'Approvvigionamento energia'!D3071,0)+IF(LCOH!$C$28=Menu!$A$3,'Approvvigionamento energia'!E3071,0)+IF(LCOH!$C$28=Menu!$A$4,'Approvvigionamento energia'!F3071,0)+IF(LCOH!$C$28=Menu!$A$5,'Approvvigionamento energia'!G3071,0)+IF(LCOH!$C$28=Menu!$A$6,'Approvvigionamento energia'!H3071,0)</f>
        <v>356.20446030998266</v>
      </c>
      <c r="J3071">
        <f>'Approvvigionamento energia'!A3071+'Approvvigionamento energia'!B3071+'Approvvigionamento energia'!I3071</f>
        <v>478.30446030998269</v>
      </c>
      <c r="K3071">
        <f>IF(MIN(LCOH!$C$18,J3071)&gt;=$P$48*LCOH!$C$18, MIN(LCOH!$C$18,J3071),0)</f>
        <v>478.30446030998269</v>
      </c>
      <c r="L3071">
        <f t="shared" si="95"/>
        <v>0</v>
      </c>
      <c r="M3071">
        <f>K3071/LCOH!$C$18</f>
        <v>0.31886964020665515</v>
      </c>
      <c r="N3071">
        <f>K3071/LCOH!$C$34</f>
        <v>9.2158855551056398</v>
      </c>
    </row>
    <row r="3072" spans="1:14" x14ac:dyDescent="0.35">
      <c r="A3072">
        <f>'Profilo fotovoltaico'!B3074*LCOH!$C$20</f>
        <v>0</v>
      </c>
      <c r="B3072">
        <f>'Profilo eolico'!B3074*LCOH!$C$21</f>
        <v>117.2</v>
      </c>
      <c r="C3072">
        <f>$P$35*'Profilo fotovoltaico'!B3074</f>
        <v>0</v>
      </c>
      <c r="D3072">
        <f>$Q$37*'Profilo eolico'!B3074</f>
        <v>683.81920963685457</v>
      </c>
      <c r="E3072">
        <f>$P$39*'Profilo fotovoltaico'!B3074+'Approvvigionamento energia'!$Q$39*'Profilo eolico'!B3074</f>
        <v>512.86440722764087</v>
      </c>
      <c r="F3072">
        <f>$P$41*'Profilo fotovoltaico'!B3074+'Approvvigionamento energia'!$Q$41*'Profilo eolico'!B3074</f>
        <v>341.90960481842728</v>
      </c>
      <c r="G3072">
        <f>$P$43*'Profilo fotovoltaico'!B3074+'Approvvigionamento energia'!$Q$43*'Profilo eolico'!B3074</f>
        <v>170.95480240921364</v>
      </c>
      <c r="H3072">
        <f t="shared" si="94"/>
        <v>1138.4335154826958</v>
      </c>
      <c r="I3072">
        <f>IF(LCOH!$C$28=Menu!$A$1,'Approvvigionamento energia'!C3072,0)+IF(LCOH!$C$28=Menu!$A$2,'Approvvigionamento energia'!D3072,0)+IF(LCOH!$C$28=Menu!$A$3,'Approvvigionamento energia'!E3072,0)+IF(LCOH!$C$28=Menu!$A$4,'Approvvigionamento energia'!F3072,0)+IF(LCOH!$C$28=Menu!$A$5,'Approvvigionamento energia'!G3072,0)+IF(LCOH!$C$28=Menu!$A$6,'Approvvigionamento energia'!H3072,0)</f>
        <v>341.90960481842728</v>
      </c>
      <c r="J3072">
        <f>'Approvvigionamento energia'!A3072+'Approvvigionamento energia'!B3072+'Approvvigionamento energia'!I3072</f>
        <v>459.10960481842727</v>
      </c>
      <c r="K3072">
        <f>IF(MIN(LCOH!$C$18,J3072)&gt;=$P$48*LCOH!$C$18, MIN(LCOH!$C$18,J3072),0)</f>
        <v>459.10960481842727</v>
      </c>
      <c r="L3072">
        <f t="shared" si="95"/>
        <v>0</v>
      </c>
      <c r="M3072">
        <f>K3072/LCOH!$C$18</f>
        <v>0.3060730698789515</v>
      </c>
      <c r="N3072">
        <f>K3072/LCOH!$C$34</f>
        <v>8.8460424820506223</v>
      </c>
    </row>
    <row r="3073" spans="1:14" x14ac:dyDescent="0.35">
      <c r="A3073">
        <f>'Profilo fotovoltaico'!B3075*LCOH!$C$20</f>
        <v>0</v>
      </c>
      <c r="B3073">
        <f>'Profilo eolico'!B3075*LCOH!$C$21</f>
        <v>113</v>
      </c>
      <c r="C3073">
        <f>$P$35*'Profilo fotovoltaico'!B3075</f>
        <v>0</v>
      </c>
      <c r="D3073">
        <f>$Q$37*'Profilo eolico'!B3075</f>
        <v>659.31374307990245</v>
      </c>
      <c r="E3073">
        <f>$P$39*'Profilo fotovoltaico'!B3075+'Approvvigionamento energia'!$Q$39*'Profilo eolico'!B3075</f>
        <v>494.48530730992684</v>
      </c>
      <c r="F3073">
        <f>$P$41*'Profilo fotovoltaico'!B3075+'Approvvigionamento energia'!$Q$41*'Profilo eolico'!B3075</f>
        <v>329.65687153995123</v>
      </c>
      <c r="G3073">
        <f>$P$43*'Profilo fotovoltaico'!B3075+'Approvvigionamento energia'!$Q$43*'Profilo eolico'!B3075</f>
        <v>164.82843576997561</v>
      </c>
      <c r="H3073">
        <f t="shared" si="94"/>
        <v>1138.4335154826958</v>
      </c>
      <c r="I3073">
        <f>IF(LCOH!$C$28=Menu!$A$1,'Approvvigionamento energia'!C3073,0)+IF(LCOH!$C$28=Menu!$A$2,'Approvvigionamento energia'!D3073,0)+IF(LCOH!$C$28=Menu!$A$3,'Approvvigionamento energia'!E3073,0)+IF(LCOH!$C$28=Menu!$A$4,'Approvvigionamento energia'!F3073,0)+IF(LCOH!$C$28=Menu!$A$5,'Approvvigionamento energia'!G3073,0)+IF(LCOH!$C$28=Menu!$A$6,'Approvvigionamento energia'!H3073,0)</f>
        <v>329.65687153995123</v>
      </c>
      <c r="J3073">
        <f>'Approvvigionamento energia'!A3073+'Approvvigionamento energia'!B3073+'Approvvigionamento energia'!I3073</f>
        <v>442.65687153995123</v>
      </c>
      <c r="K3073">
        <f>IF(MIN(LCOH!$C$18,J3073)&gt;=$P$48*LCOH!$C$18, MIN(LCOH!$C$18,J3073),0)</f>
        <v>442.65687153995123</v>
      </c>
      <c r="L3073">
        <f t="shared" si="95"/>
        <v>0</v>
      </c>
      <c r="M3073">
        <f>K3073/LCOH!$C$18</f>
        <v>0.29510458102663417</v>
      </c>
      <c r="N3073">
        <f>K3073/LCOH!$C$34</f>
        <v>8.5290341337177509</v>
      </c>
    </row>
    <row r="3074" spans="1:14" x14ac:dyDescent="0.35">
      <c r="A3074">
        <f>'Profilo fotovoltaico'!B3076*LCOH!$C$20</f>
        <v>0</v>
      </c>
      <c r="B3074">
        <f>'Profilo eolico'!B3076*LCOH!$C$21</f>
        <v>107.1</v>
      </c>
      <c r="C3074">
        <f>$P$35*'Profilo fotovoltaico'!B3076</f>
        <v>0</v>
      </c>
      <c r="D3074">
        <f>$Q$37*'Profilo eolico'!B3076</f>
        <v>624.88939720227927</v>
      </c>
      <c r="E3074">
        <f>$P$39*'Profilo fotovoltaico'!B3076+'Approvvigionamento energia'!$Q$39*'Profilo eolico'!B3076</f>
        <v>468.6670479017094</v>
      </c>
      <c r="F3074">
        <f>$P$41*'Profilo fotovoltaico'!B3076+'Approvvigionamento energia'!$Q$41*'Profilo eolico'!B3076</f>
        <v>312.44469860113963</v>
      </c>
      <c r="G3074">
        <f>$P$43*'Profilo fotovoltaico'!B3076+'Approvvigionamento energia'!$Q$43*'Profilo eolico'!B3076</f>
        <v>156.22234930056982</v>
      </c>
      <c r="H3074">
        <f t="shared" ref="H3074:H3137" si="96">$P$45</f>
        <v>1138.4335154826958</v>
      </c>
      <c r="I3074">
        <f>IF(LCOH!$C$28=Menu!$A$1,'Approvvigionamento energia'!C3074,0)+IF(LCOH!$C$28=Menu!$A$2,'Approvvigionamento energia'!D3074,0)+IF(LCOH!$C$28=Menu!$A$3,'Approvvigionamento energia'!E3074,0)+IF(LCOH!$C$28=Menu!$A$4,'Approvvigionamento energia'!F3074,0)+IF(LCOH!$C$28=Menu!$A$5,'Approvvigionamento energia'!G3074,0)+IF(LCOH!$C$28=Menu!$A$6,'Approvvigionamento energia'!H3074,0)</f>
        <v>312.44469860113963</v>
      </c>
      <c r="J3074">
        <f>'Approvvigionamento energia'!A3074+'Approvvigionamento energia'!B3074+'Approvvigionamento energia'!I3074</f>
        <v>419.54469860113966</v>
      </c>
      <c r="K3074">
        <f>IF(MIN(LCOH!$C$18,J3074)&gt;=$P$48*LCOH!$C$18, MIN(LCOH!$C$18,J3074),0)</f>
        <v>419.54469860113966</v>
      </c>
      <c r="L3074">
        <f t="shared" si="95"/>
        <v>0</v>
      </c>
      <c r="M3074">
        <f>K3074/LCOH!$C$18</f>
        <v>0.27969646573409312</v>
      </c>
      <c r="N3074">
        <f>K3074/LCOH!$C$34</f>
        <v>8.0837128824882409</v>
      </c>
    </row>
    <row r="3075" spans="1:14" x14ac:dyDescent="0.35">
      <c r="A3075">
        <f>'Profilo fotovoltaico'!B3077*LCOH!$C$20</f>
        <v>0</v>
      </c>
      <c r="B3075">
        <f>'Profilo eolico'!B3077*LCOH!$C$21</f>
        <v>102.3</v>
      </c>
      <c r="C3075">
        <f>$P$35*'Profilo fotovoltaico'!B3077</f>
        <v>0</v>
      </c>
      <c r="D3075">
        <f>$Q$37*'Profilo eolico'!B3077</f>
        <v>596.88314970861961</v>
      </c>
      <c r="E3075">
        <f>$P$39*'Profilo fotovoltaico'!B3077+'Approvvigionamento energia'!$Q$39*'Profilo eolico'!B3077</f>
        <v>447.66236228146471</v>
      </c>
      <c r="F3075">
        <f>$P$41*'Profilo fotovoltaico'!B3077+'Approvvigionamento energia'!$Q$41*'Profilo eolico'!B3077</f>
        <v>298.44157485430981</v>
      </c>
      <c r="G3075">
        <f>$P$43*'Profilo fotovoltaico'!B3077+'Approvvigionamento energia'!$Q$43*'Profilo eolico'!B3077</f>
        <v>149.2207874271549</v>
      </c>
      <c r="H3075">
        <f t="shared" si="96"/>
        <v>1138.4335154826958</v>
      </c>
      <c r="I3075">
        <f>IF(LCOH!$C$28=Menu!$A$1,'Approvvigionamento energia'!C3075,0)+IF(LCOH!$C$28=Menu!$A$2,'Approvvigionamento energia'!D3075,0)+IF(LCOH!$C$28=Menu!$A$3,'Approvvigionamento energia'!E3075,0)+IF(LCOH!$C$28=Menu!$A$4,'Approvvigionamento energia'!F3075,0)+IF(LCOH!$C$28=Menu!$A$5,'Approvvigionamento energia'!G3075,0)+IF(LCOH!$C$28=Menu!$A$6,'Approvvigionamento energia'!H3075,0)</f>
        <v>298.44157485430981</v>
      </c>
      <c r="J3075">
        <f>'Approvvigionamento energia'!A3075+'Approvvigionamento energia'!B3075+'Approvvigionamento energia'!I3075</f>
        <v>400.74157485430982</v>
      </c>
      <c r="K3075">
        <f>IF(MIN(LCOH!$C$18,J3075)&gt;=$P$48*LCOH!$C$18, MIN(LCOH!$C$18,J3075),0)</f>
        <v>400.74157485430982</v>
      </c>
      <c r="L3075">
        <f t="shared" ref="L3075:L3138" si="97">J3075-K3075</f>
        <v>0</v>
      </c>
      <c r="M3075">
        <f>K3075/LCOH!$C$18</f>
        <v>0.2671610499028732</v>
      </c>
      <c r="N3075">
        <f>K3075/LCOH!$C$34</f>
        <v>7.7214176272506707</v>
      </c>
    </row>
    <row r="3076" spans="1:14" x14ac:dyDescent="0.35">
      <c r="A3076">
        <f>'Profilo fotovoltaico'!B3078*LCOH!$C$20</f>
        <v>0</v>
      </c>
      <c r="B3076">
        <f>'Profilo eolico'!B3078*LCOH!$C$21</f>
        <v>101.7</v>
      </c>
      <c r="C3076">
        <f>$P$35*'Profilo fotovoltaico'!B3078</f>
        <v>0</v>
      </c>
      <c r="D3076">
        <f>$Q$37*'Profilo eolico'!B3078</f>
        <v>593.38236877191218</v>
      </c>
      <c r="E3076">
        <f>$P$39*'Profilo fotovoltaico'!B3078+'Approvvigionamento energia'!$Q$39*'Profilo eolico'!B3078</f>
        <v>445.03677657893411</v>
      </c>
      <c r="F3076">
        <f>$P$41*'Profilo fotovoltaico'!B3078+'Approvvigionamento energia'!$Q$41*'Profilo eolico'!B3078</f>
        <v>296.69118438595609</v>
      </c>
      <c r="G3076">
        <f>$P$43*'Profilo fotovoltaico'!B3078+'Approvvigionamento energia'!$Q$43*'Profilo eolico'!B3078</f>
        <v>148.34559219297805</v>
      </c>
      <c r="H3076">
        <f t="shared" si="96"/>
        <v>1138.4335154826958</v>
      </c>
      <c r="I3076">
        <f>IF(LCOH!$C$28=Menu!$A$1,'Approvvigionamento energia'!C3076,0)+IF(LCOH!$C$28=Menu!$A$2,'Approvvigionamento energia'!D3076,0)+IF(LCOH!$C$28=Menu!$A$3,'Approvvigionamento energia'!E3076,0)+IF(LCOH!$C$28=Menu!$A$4,'Approvvigionamento energia'!F3076,0)+IF(LCOH!$C$28=Menu!$A$5,'Approvvigionamento energia'!G3076,0)+IF(LCOH!$C$28=Menu!$A$6,'Approvvigionamento energia'!H3076,0)</f>
        <v>296.69118438595609</v>
      </c>
      <c r="J3076">
        <f>'Approvvigionamento energia'!A3076+'Approvvigionamento energia'!B3076+'Approvvigionamento energia'!I3076</f>
        <v>398.39118438595608</v>
      </c>
      <c r="K3076">
        <f>IF(MIN(LCOH!$C$18,J3076)&gt;=$P$48*LCOH!$C$18, MIN(LCOH!$C$18,J3076),0)</f>
        <v>398.39118438595608</v>
      </c>
      <c r="L3076">
        <f t="shared" si="97"/>
        <v>0</v>
      </c>
      <c r="M3076">
        <f>K3076/LCOH!$C$18</f>
        <v>0.26559412292397072</v>
      </c>
      <c r="N3076">
        <f>K3076/LCOH!$C$34</f>
        <v>7.6761307203459745</v>
      </c>
    </row>
    <row r="3077" spans="1:14" x14ac:dyDescent="0.35">
      <c r="A3077">
        <f>'Profilo fotovoltaico'!B3079*LCOH!$C$20</f>
        <v>0</v>
      </c>
      <c r="B3077">
        <f>'Profilo eolico'!B3079*LCOH!$C$21</f>
        <v>105.1</v>
      </c>
      <c r="C3077">
        <f>$P$35*'Profilo fotovoltaico'!B3079</f>
        <v>0</v>
      </c>
      <c r="D3077">
        <f>$Q$37*'Profilo eolico'!B3079</f>
        <v>613.22012741325443</v>
      </c>
      <c r="E3077">
        <f>$P$39*'Profilo fotovoltaico'!B3079+'Approvvigionamento energia'!$Q$39*'Profilo eolico'!B3079</f>
        <v>459.91509555994077</v>
      </c>
      <c r="F3077">
        <f>$P$41*'Profilo fotovoltaico'!B3079+'Approvvigionamento energia'!$Q$41*'Profilo eolico'!B3079</f>
        <v>306.61006370662722</v>
      </c>
      <c r="G3077">
        <f>$P$43*'Profilo fotovoltaico'!B3079+'Approvvigionamento energia'!$Q$43*'Profilo eolico'!B3079</f>
        <v>153.30503185331361</v>
      </c>
      <c r="H3077">
        <f t="shared" si="96"/>
        <v>1138.4335154826958</v>
      </c>
      <c r="I3077">
        <f>IF(LCOH!$C$28=Menu!$A$1,'Approvvigionamento energia'!C3077,0)+IF(LCOH!$C$28=Menu!$A$2,'Approvvigionamento energia'!D3077,0)+IF(LCOH!$C$28=Menu!$A$3,'Approvvigionamento energia'!E3077,0)+IF(LCOH!$C$28=Menu!$A$4,'Approvvigionamento energia'!F3077,0)+IF(LCOH!$C$28=Menu!$A$5,'Approvvigionamento energia'!G3077,0)+IF(LCOH!$C$28=Menu!$A$6,'Approvvigionamento energia'!H3077,0)</f>
        <v>306.61006370662722</v>
      </c>
      <c r="J3077">
        <f>'Approvvigionamento energia'!A3077+'Approvvigionamento energia'!B3077+'Approvvigionamento energia'!I3077</f>
        <v>411.71006370662724</v>
      </c>
      <c r="K3077">
        <f>IF(MIN(LCOH!$C$18,J3077)&gt;=$P$48*LCOH!$C$18, MIN(LCOH!$C$18,J3077),0)</f>
        <v>411.71006370662724</v>
      </c>
      <c r="L3077">
        <f t="shared" si="97"/>
        <v>0</v>
      </c>
      <c r="M3077">
        <f>K3077/LCOH!$C$18</f>
        <v>0.27447337580441816</v>
      </c>
      <c r="N3077">
        <f>K3077/LCOH!$C$34</f>
        <v>7.9327565261392534</v>
      </c>
    </row>
    <row r="3078" spans="1:14" x14ac:dyDescent="0.35">
      <c r="A3078">
        <f>'Profilo fotovoltaico'!B3080*LCOH!$C$20</f>
        <v>20</v>
      </c>
      <c r="B3078">
        <f>'Profilo eolico'!B3080*LCOH!$C$21</f>
        <v>113.4</v>
      </c>
      <c r="C3078">
        <f>$P$35*'Profilo fotovoltaico'!B3080</f>
        <v>147.09224375244131</v>
      </c>
      <c r="D3078">
        <f>$Q$37*'Profilo eolico'!B3080</f>
        <v>661.64759703770744</v>
      </c>
      <c r="E3078">
        <f>$P$39*'Profilo fotovoltaico'!B3080+'Approvvigionamento energia'!$Q$39*'Profilo eolico'!B3080</f>
        <v>533.00875871639084</v>
      </c>
      <c r="F3078">
        <f>$P$41*'Profilo fotovoltaico'!B3080+'Approvvigionamento energia'!$Q$41*'Profilo eolico'!B3080</f>
        <v>404.36992039507436</v>
      </c>
      <c r="G3078">
        <f>$P$43*'Profilo fotovoltaico'!B3080+'Approvvigionamento energia'!$Q$43*'Profilo eolico'!B3080</f>
        <v>275.73108207375788</v>
      </c>
      <c r="H3078">
        <f t="shared" si="96"/>
        <v>1138.4335154826958</v>
      </c>
      <c r="I3078">
        <f>IF(LCOH!$C$28=Menu!$A$1,'Approvvigionamento energia'!C3078,0)+IF(LCOH!$C$28=Menu!$A$2,'Approvvigionamento energia'!D3078,0)+IF(LCOH!$C$28=Menu!$A$3,'Approvvigionamento energia'!E3078,0)+IF(LCOH!$C$28=Menu!$A$4,'Approvvigionamento energia'!F3078,0)+IF(LCOH!$C$28=Menu!$A$5,'Approvvigionamento energia'!G3078,0)+IF(LCOH!$C$28=Menu!$A$6,'Approvvigionamento energia'!H3078,0)</f>
        <v>404.36992039507436</v>
      </c>
      <c r="J3078">
        <f>'Approvvigionamento energia'!A3078+'Approvvigionamento energia'!B3078+'Approvvigionamento energia'!I3078</f>
        <v>537.76992039507434</v>
      </c>
      <c r="K3078">
        <f>IF(MIN(LCOH!$C$18,J3078)&gt;=$P$48*LCOH!$C$18, MIN(LCOH!$C$18,J3078),0)</f>
        <v>537.76992039507434</v>
      </c>
      <c r="L3078">
        <f t="shared" si="97"/>
        <v>0</v>
      </c>
      <c r="M3078">
        <f>K3078/LCOH!$C$18</f>
        <v>0.35851328026338292</v>
      </c>
      <c r="N3078">
        <f>K3078/LCOH!$C$34</f>
        <v>10.361655498941703</v>
      </c>
    </row>
    <row r="3079" spans="1:14" x14ac:dyDescent="0.35">
      <c r="A3079">
        <f>'Profilo fotovoltaico'!B3081*LCOH!$C$20</f>
        <v>114</v>
      </c>
      <c r="B3079">
        <f>'Profilo eolico'!B3081*LCOH!$C$21</f>
        <v>114.2</v>
      </c>
      <c r="C3079">
        <f>$P$35*'Profilo fotovoltaico'!B3081</f>
        <v>838.4257893889154</v>
      </c>
      <c r="D3079">
        <f>$Q$37*'Profilo eolico'!B3081</f>
        <v>666.31530495331731</v>
      </c>
      <c r="E3079">
        <f>$P$39*'Profilo fotovoltaico'!B3081+'Approvvigionamento energia'!$Q$39*'Profilo eolico'!B3081</f>
        <v>709.34292606221675</v>
      </c>
      <c r="F3079">
        <f>$P$41*'Profilo fotovoltaico'!B3081+'Approvvigionamento energia'!$Q$41*'Profilo eolico'!B3081</f>
        <v>752.37054717111641</v>
      </c>
      <c r="G3079">
        <f>$P$43*'Profilo fotovoltaico'!B3081+'Approvvigionamento energia'!$Q$43*'Profilo eolico'!B3081</f>
        <v>795.39816828001585</v>
      </c>
      <c r="H3079">
        <f t="shared" si="96"/>
        <v>1138.4335154826958</v>
      </c>
      <c r="I3079">
        <f>IF(LCOH!$C$28=Menu!$A$1,'Approvvigionamento energia'!C3079,0)+IF(LCOH!$C$28=Menu!$A$2,'Approvvigionamento energia'!D3079,0)+IF(LCOH!$C$28=Menu!$A$3,'Approvvigionamento energia'!E3079,0)+IF(LCOH!$C$28=Menu!$A$4,'Approvvigionamento energia'!F3079,0)+IF(LCOH!$C$28=Menu!$A$5,'Approvvigionamento energia'!G3079,0)+IF(LCOH!$C$28=Menu!$A$6,'Approvvigionamento energia'!H3079,0)</f>
        <v>752.37054717111641</v>
      </c>
      <c r="J3079">
        <f>'Approvvigionamento energia'!A3079+'Approvvigionamento energia'!B3079+'Approvvigionamento energia'!I3079</f>
        <v>980.57054717111646</v>
      </c>
      <c r="K3079">
        <f>IF(MIN(LCOH!$C$18,J3079)&gt;=$P$48*LCOH!$C$18, MIN(LCOH!$C$18,J3079),0)</f>
        <v>980.57054717111646</v>
      </c>
      <c r="L3079">
        <f t="shared" si="97"/>
        <v>0</v>
      </c>
      <c r="M3079">
        <f>K3079/LCOH!$C$18</f>
        <v>0.65371369811407765</v>
      </c>
      <c r="N3079">
        <f>K3079/LCOH!$C$34</f>
        <v>18.893459483065829</v>
      </c>
    </row>
    <row r="3080" spans="1:14" x14ac:dyDescent="0.35">
      <c r="A3080">
        <f>'Profilo fotovoltaico'!B3082*LCOH!$C$20</f>
        <v>244</v>
      </c>
      <c r="B3080">
        <f>'Profilo eolico'!B3082*LCOH!$C$21</f>
        <v>132</v>
      </c>
      <c r="C3080">
        <f>$P$35*'Profilo fotovoltaico'!B3082</f>
        <v>1794.5253737797839</v>
      </c>
      <c r="D3080">
        <f>$Q$37*'Profilo eolico'!B3082</f>
        <v>770.1718060756383</v>
      </c>
      <c r="E3080">
        <f>$P$39*'Profilo fotovoltaico'!B3082+'Approvvigionamento energia'!$Q$39*'Profilo eolico'!B3082</f>
        <v>1026.2601980016748</v>
      </c>
      <c r="F3080">
        <f>$P$41*'Profilo fotovoltaico'!B3082+'Approvvigionamento energia'!$Q$41*'Profilo eolico'!B3082</f>
        <v>1282.3485899277111</v>
      </c>
      <c r="G3080">
        <f>$P$43*'Profilo fotovoltaico'!B3082+'Approvvigionamento energia'!$Q$43*'Profilo eolico'!B3082</f>
        <v>1538.4369818537475</v>
      </c>
      <c r="H3080">
        <f t="shared" si="96"/>
        <v>1138.4335154826958</v>
      </c>
      <c r="I3080">
        <f>IF(LCOH!$C$28=Menu!$A$1,'Approvvigionamento energia'!C3080,0)+IF(LCOH!$C$28=Menu!$A$2,'Approvvigionamento energia'!D3080,0)+IF(LCOH!$C$28=Menu!$A$3,'Approvvigionamento energia'!E3080,0)+IF(LCOH!$C$28=Menu!$A$4,'Approvvigionamento energia'!F3080,0)+IF(LCOH!$C$28=Menu!$A$5,'Approvvigionamento energia'!G3080,0)+IF(LCOH!$C$28=Menu!$A$6,'Approvvigionamento energia'!H3080,0)</f>
        <v>1282.3485899277111</v>
      </c>
      <c r="J3080">
        <f>'Approvvigionamento energia'!A3080+'Approvvigionamento energia'!B3080+'Approvvigionamento energia'!I3080</f>
        <v>1658.3485899277111</v>
      </c>
      <c r="K3080">
        <f>IF(MIN(LCOH!$C$18,J3080)&gt;=$P$48*LCOH!$C$18, MIN(LCOH!$C$18,J3080),0)</f>
        <v>1500</v>
      </c>
      <c r="L3080">
        <f t="shared" si="97"/>
        <v>158.34858992771115</v>
      </c>
      <c r="M3080">
        <f>K3080/LCOH!$C$18</f>
        <v>1</v>
      </c>
      <c r="N3080">
        <f>K3080/LCOH!$C$34</f>
        <v>28.901734104046245</v>
      </c>
    </row>
    <row r="3081" spans="1:14" x14ac:dyDescent="0.35">
      <c r="A3081">
        <f>'Profilo fotovoltaico'!B3083*LCOH!$C$20</f>
        <v>375</v>
      </c>
      <c r="B3081">
        <f>'Profilo eolico'!B3083*LCOH!$C$21</f>
        <v>154.4</v>
      </c>
      <c r="C3081">
        <f>$P$35*'Profilo fotovoltaico'!B3083</f>
        <v>2757.9795703582745</v>
      </c>
      <c r="D3081">
        <f>$Q$37*'Profilo eolico'!B3083</f>
        <v>900.86762771271628</v>
      </c>
      <c r="E3081">
        <f>$P$39*'Profilo fotovoltaico'!B3083+'Approvvigionamento energia'!$Q$39*'Profilo eolico'!B3083</f>
        <v>1365.1456133741058</v>
      </c>
      <c r="F3081">
        <f>$P$41*'Profilo fotovoltaico'!B3083+'Approvvigionamento energia'!$Q$41*'Profilo eolico'!B3083</f>
        <v>1829.4235990354955</v>
      </c>
      <c r="G3081">
        <f>$P$43*'Profilo fotovoltaico'!B3083+'Approvvigionamento energia'!$Q$43*'Profilo eolico'!B3083</f>
        <v>2293.7015846968848</v>
      </c>
      <c r="H3081">
        <f t="shared" si="96"/>
        <v>1138.4335154826958</v>
      </c>
      <c r="I3081">
        <f>IF(LCOH!$C$28=Menu!$A$1,'Approvvigionamento energia'!C3081,0)+IF(LCOH!$C$28=Menu!$A$2,'Approvvigionamento energia'!D3081,0)+IF(LCOH!$C$28=Menu!$A$3,'Approvvigionamento energia'!E3081,0)+IF(LCOH!$C$28=Menu!$A$4,'Approvvigionamento energia'!F3081,0)+IF(LCOH!$C$28=Menu!$A$5,'Approvvigionamento energia'!G3081,0)+IF(LCOH!$C$28=Menu!$A$6,'Approvvigionamento energia'!H3081,0)</f>
        <v>1829.4235990354955</v>
      </c>
      <c r="J3081">
        <f>'Approvvigionamento energia'!A3081+'Approvvigionamento energia'!B3081+'Approvvigionamento energia'!I3081</f>
        <v>2358.8235990354956</v>
      </c>
      <c r="K3081">
        <f>IF(MIN(LCOH!$C$18,J3081)&gt;=$P$48*LCOH!$C$18, MIN(LCOH!$C$18,J3081),0)</f>
        <v>1500</v>
      </c>
      <c r="L3081">
        <f t="shared" si="97"/>
        <v>858.82359903549559</v>
      </c>
      <c r="M3081">
        <f>K3081/LCOH!$C$18</f>
        <v>1</v>
      </c>
      <c r="N3081">
        <f>K3081/LCOH!$C$34</f>
        <v>28.901734104046245</v>
      </c>
    </row>
    <row r="3082" spans="1:14" x14ac:dyDescent="0.35">
      <c r="A3082">
        <f>'Profilo fotovoltaico'!B3084*LCOH!$C$20</f>
        <v>475</v>
      </c>
      <c r="B3082">
        <f>'Profilo eolico'!B3084*LCOH!$C$21</f>
        <v>161.1</v>
      </c>
      <c r="C3082">
        <f>$P$35*'Profilo fotovoltaico'!B3084</f>
        <v>3493.4407891204805</v>
      </c>
      <c r="D3082">
        <f>$Q$37*'Profilo eolico'!B3084</f>
        <v>939.95968150594933</v>
      </c>
      <c r="E3082">
        <f>$P$39*'Profilo fotovoltaico'!B3084+'Approvvigionamento energia'!$Q$39*'Profilo eolico'!B3084</f>
        <v>1578.3299584095821</v>
      </c>
      <c r="F3082">
        <f>$P$41*'Profilo fotovoltaico'!B3084+'Approvvigionamento energia'!$Q$41*'Profilo eolico'!B3084</f>
        <v>2216.7002353132148</v>
      </c>
      <c r="G3082">
        <f>$P$43*'Profilo fotovoltaico'!B3084+'Approvvigionamento energia'!$Q$43*'Profilo eolico'!B3084</f>
        <v>2855.0705122168479</v>
      </c>
      <c r="H3082">
        <f t="shared" si="96"/>
        <v>1138.4335154826958</v>
      </c>
      <c r="I3082">
        <f>IF(LCOH!$C$28=Menu!$A$1,'Approvvigionamento energia'!C3082,0)+IF(LCOH!$C$28=Menu!$A$2,'Approvvigionamento energia'!D3082,0)+IF(LCOH!$C$28=Menu!$A$3,'Approvvigionamento energia'!E3082,0)+IF(LCOH!$C$28=Menu!$A$4,'Approvvigionamento energia'!F3082,0)+IF(LCOH!$C$28=Menu!$A$5,'Approvvigionamento energia'!G3082,0)+IF(LCOH!$C$28=Menu!$A$6,'Approvvigionamento energia'!H3082,0)</f>
        <v>2216.7002353132148</v>
      </c>
      <c r="J3082">
        <f>'Approvvigionamento energia'!A3082+'Approvvigionamento energia'!B3082+'Approvvigionamento energia'!I3082</f>
        <v>2852.8002353132147</v>
      </c>
      <c r="K3082">
        <f>IF(MIN(LCOH!$C$18,J3082)&gt;=$P$48*LCOH!$C$18, MIN(LCOH!$C$18,J3082),0)</f>
        <v>1500</v>
      </c>
      <c r="L3082">
        <f t="shared" si="97"/>
        <v>1352.8002353132147</v>
      </c>
      <c r="M3082">
        <f>K3082/LCOH!$C$18</f>
        <v>1</v>
      </c>
      <c r="N3082">
        <f>K3082/LCOH!$C$34</f>
        <v>28.901734104046245</v>
      </c>
    </row>
    <row r="3083" spans="1:14" x14ac:dyDescent="0.35">
      <c r="A3083">
        <f>'Profilo fotovoltaico'!B3085*LCOH!$C$20</f>
        <v>535</v>
      </c>
      <c r="B3083">
        <f>'Profilo eolico'!B3085*LCOH!$C$21</f>
        <v>154.6</v>
      </c>
      <c r="C3083">
        <f>$P$35*'Profilo fotovoltaico'!B3085</f>
        <v>3934.7175203778052</v>
      </c>
      <c r="D3083">
        <f>$Q$37*'Profilo eolico'!B3085</f>
        <v>902.03455469161861</v>
      </c>
      <c r="E3083">
        <f>$P$39*'Profilo fotovoltaico'!B3085+'Approvvigionamento energia'!$Q$39*'Profilo eolico'!B3085</f>
        <v>1660.2052961131653</v>
      </c>
      <c r="F3083">
        <f>$P$41*'Profilo fotovoltaico'!B3085+'Approvvigionamento energia'!$Q$41*'Profilo eolico'!B3085</f>
        <v>2418.3760375347119</v>
      </c>
      <c r="G3083">
        <f>$P$43*'Profilo fotovoltaico'!B3085+'Approvvigionamento energia'!$Q$43*'Profilo eolico'!B3085</f>
        <v>3176.5467789562585</v>
      </c>
      <c r="H3083">
        <f t="shared" si="96"/>
        <v>1138.4335154826958</v>
      </c>
      <c r="I3083">
        <f>IF(LCOH!$C$28=Menu!$A$1,'Approvvigionamento energia'!C3083,0)+IF(LCOH!$C$28=Menu!$A$2,'Approvvigionamento energia'!D3083,0)+IF(LCOH!$C$28=Menu!$A$3,'Approvvigionamento energia'!E3083,0)+IF(LCOH!$C$28=Menu!$A$4,'Approvvigionamento energia'!F3083,0)+IF(LCOH!$C$28=Menu!$A$5,'Approvvigionamento energia'!G3083,0)+IF(LCOH!$C$28=Menu!$A$6,'Approvvigionamento energia'!H3083,0)</f>
        <v>2418.3760375347119</v>
      </c>
      <c r="J3083">
        <f>'Approvvigionamento energia'!A3083+'Approvvigionamento energia'!B3083+'Approvvigionamento energia'!I3083</f>
        <v>3107.9760375347118</v>
      </c>
      <c r="K3083">
        <f>IF(MIN(LCOH!$C$18,J3083)&gt;=$P$48*LCOH!$C$18, MIN(LCOH!$C$18,J3083),0)</f>
        <v>1500</v>
      </c>
      <c r="L3083">
        <f t="shared" si="97"/>
        <v>1607.9760375347118</v>
      </c>
      <c r="M3083">
        <f>K3083/LCOH!$C$18</f>
        <v>1</v>
      </c>
      <c r="N3083">
        <f>K3083/LCOH!$C$34</f>
        <v>28.901734104046245</v>
      </c>
    </row>
    <row r="3084" spans="1:14" x14ac:dyDescent="0.35">
      <c r="A3084">
        <f>'Profilo fotovoltaico'!B3086*LCOH!$C$20</f>
        <v>565</v>
      </c>
      <c r="B3084">
        <f>'Profilo eolico'!B3086*LCOH!$C$21</f>
        <v>141</v>
      </c>
      <c r="C3084">
        <f>$P$35*'Profilo fotovoltaico'!B3086</f>
        <v>4155.3558860064659</v>
      </c>
      <c r="D3084">
        <f>$Q$37*'Profilo eolico'!B3086</f>
        <v>822.68352012624985</v>
      </c>
      <c r="E3084">
        <f>$P$39*'Profilo fotovoltaico'!B3086+'Approvvigionamento energia'!$Q$39*'Profilo eolico'!B3086</f>
        <v>1655.8516115963039</v>
      </c>
      <c r="F3084">
        <f>$P$41*'Profilo fotovoltaico'!B3086+'Approvvigionamento energia'!$Q$41*'Profilo eolico'!B3086</f>
        <v>2489.019703066358</v>
      </c>
      <c r="G3084">
        <f>$P$43*'Profilo fotovoltaico'!B3086+'Approvvigionamento energia'!$Q$43*'Profilo eolico'!B3086</f>
        <v>3322.1877945364122</v>
      </c>
      <c r="H3084">
        <f t="shared" si="96"/>
        <v>1138.4335154826958</v>
      </c>
      <c r="I3084">
        <f>IF(LCOH!$C$28=Menu!$A$1,'Approvvigionamento energia'!C3084,0)+IF(LCOH!$C$28=Menu!$A$2,'Approvvigionamento energia'!D3084,0)+IF(LCOH!$C$28=Menu!$A$3,'Approvvigionamento energia'!E3084,0)+IF(LCOH!$C$28=Menu!$A$4,'Approvvigionamento energia'!F3084,0)+IF(LCOH!$C$28=Menu!$A$5,'Approvvigionamento energia'!G3084,0)+IF(LCOH!$C$28=Menu!$A$6,'Approvvigionamento energia'!H3084,0)</f>
        <v>2489.019703066358</v>
      </c>
      <c r="J3084">
        <f>'Approvvigionamento energia'!A3084+'Approvvigionamento energia'!B3084+'Approvvigionamento energia'!I3084</f>
        <v>3195.019703066358</v>
      </c>
      <c r="K3084">
        <f>IF(MIN(LCOH!$C$18,J3084)&gt;=$P$48*LCOH!$C$18, MIN(LCOH!$C$18,J3084),0)</f>
        <v>1500</v>
      </c>
      <c r="L3084">
        <f t="shared" si="97"/>
        <v>1695.019703066358</v>
      </c>
      <c r="M3084">
        <f>K3084/LCOH!$C$18</f>
        <v>1</v>
      </c>
      <c r="N3084">
        <f>K3084/LCOH!$C$34</f>
        <v>28.901734104046245</v>
      </c>
    </row>
    <row r="3085" spans="1:14" x14ac:dyDescent="0.35">
      <c r="A3085">
        <f>'Profilo fotovoltaico'!B3087*LCOH!$C$20</f>
        <v>552</v>
      </c>
      <c r="B3085">
        <f>'Profilo eolico'!B3087*LCOH!$C$21</f>
        <v>122.2</v>
      </c>
      <c r="C3085">
        <f>$P$35*'Profilo fotovoltaico'!B3087</f>
        <v>4059.74592756738</v>
      </c>
      <c r="D3085">
        <f>$Q$37*'Profilo eolico'!B3087</f>
        <v>712.99238410941666</v>
      </c>
      <c r="E3085">
        <f>$P$39*'Profilo fotovoltaico'!B3087+'Approvvigionamento energia'!$Q$39*'Profilo eolico'!B3087</f>
        <v>1549.6807699739074</v>
      </c>
      <c r="F3085">
        <f>$P$41*'Profilo fotovoltaico'!B3087+'Approvvigionamento energia'!$Q$41*'Profilo eolico'!B3087</f>
        <v>2386.3691558383985</v>
      </c>
      <c r="G3085">
        <f>$P$43*'Profilo fotovoltaico'!B3087+'Approvvigionamento energia'!$Q$43*'Profilo eolico'!B3087</f>
        <v>3223.0575417028895</v>
      </c>
      <c r="H3085">
        <f t="shared" si="96"/>
        <v>1138.4335154826958</v>
      </c>
      <c r="I3085">
        <f>IF(LCOH!$C$28=Menu!$A$1,'Approvvigionamento energia'!C3085,0)+IF(LCOH!$C$28=Menu!$A$2,'Approvvigionamento energia'!D3085,0)+IF(LCOH!$C$28=Menu!$A$3,'Approvvigionamento energia'!E3085,0)+IF(LCOH!$C$28=Menu!$A$4,'Approvvigionamento energia'!F3085,0)+IF(LCOH!$C$28=Menu!$A$5,'Approvvigionamento energia'!G3085,0)+IF(LCOH!$C$28=Menu!$A$6,'Approvvigionamento energia'!H3085,0)</f>
        <v>2386.3691558383985</v>
      </c>
      <c r="J3085">
        <f>'Approvvigionamento energia'!A3085+'Approvvigionamento energia'!B3085+'Approvvigionamento energia'!I3085</f>
        <v>3060.5691558383987</v>
      </c>
      <c r="K3085">
        <f>IF(MIN(LCOH!$C$18,J3085)&gt;=$P$48*LCOH!$C$18, MIN(LCOH!$C$18,J3085),0)</f>
        <v>1500</v>
      </c>
      <c r="L3085">
        <f t="shared" si="97"/>
        <v>1560.5691558383987</v>
      </c>
      <c r="M3085">
        <f>K3085/LCOH!$C$18</f>
        <v>1</v>
      </c>
      <c r="N3085">
        <f>K3085/LCOH!$C$34</f>
        <v>28.901734104046245</v>
      </c>
    </row>
    <row r="3086" spans="1:14" x14ac:dyDescent="0.35">
      <c r="A3086">
        <f>'Profilo fotovoltaico'!B3088*LCOH!$C$20</f>
        <v>518</v>
      </c>
      <c r="B3086">
        <f>'Profilo eolico'!B3088*LCOH!$C$21</f>
        <v>104</v>
      </c>
      <c r="C3086">
        <f>$P$35*'Profilo fotovoltaico'!B3088</f>
        <v>3809.6891131882298</v>
      </c>
      <c r="D3086">
        <f>$Q$37*'Profilo eolico'!B3088</f>
        <v>606.80202902929068</v>
      </c>
      <c r="E3086">
        <f>$P$39*'Profilo fotovoltaico'!B3088+'Approvvigionamento energia'!$Q$39*'Profilo eolico'!B3088</f>
        <v>1407.5238000690256</v>
      </c>
      <c r="F3086">
        <f>$P$41*'Profilo fotovoltaico'!B3088+'Approvvigionamento energia'!$Q$41*'Profilo eolico'!B3088</f>
        <v>2208.2455711087605</v>
      </c>
      <c r="G3086">
        <f>$P$43*'Profilo fotovoltaico'!B3088+'Approvvigionamento energia'!$Q$43*'Profilo eolico'!B3088</f>
        <v>3008.9673421484949</v>
      </c>
      <c r="H3086">
        <f t="shared" si="96"/>
        <v>1138.4335154826958</v>
      </c>
      <c r="I3086">
        <f>IF(LCOH!$C$28=Menu!$A$1,'Approvvigionamento energia'!C3086,0)+IF(LCOH!$C$28=Menu!$A$2,'Approvvigionamento energia'!D3086,0)+IF(LCOH!$C$28=Menu!$A$3,'Approvvigionamento energia'!E3086,0)+IF(LCOH!$C$28=Menu!$A$4,'Approvvigionamento energia'!F3086,0)+IF(LCOH!$C$28=Menu!$A$5,'Approvvigionamento energia'!G3086,0)+IF(LCOH!$C$28=Menu!$A$6,'Approvvigionamento energia'!H3086,0)</f>
        <v>2208.2455711087605</v>
      </c>
      <c r="J3086">
        <f>'Approvvigionamento energia'!A3086+'Approvvigionamento energia'!B3086+'Approvvigionamento energia'!I3086</f>
        <v>2830.2455711087605</v>
      </c>
      <c r="K3086">
        <f>IF(MIN(LCOH!$C$18,J3086)&gt;=$P$48*LCOH!$C$18, MIN(LCOH!$C$18,J3086),0)</f>
        <v>1500</v>
      </c>
      <c r="L3086">
        <f t="shared" si="97"/>
        <v>1330.2455711087605</v>
      </c>
      <c r="M3086">
        <f>K3086/LCOH!$C$18</f>
        <v>1</v>
      </c>
      <c r="N3086">
        <f>K3086/LCOH!$C$34</f>
        <v>28.901734104046245</v>
      </c>
    </row>
    <row r="3087" spans="1:14" x14ac:dyDescent="0.35">
      <c r="A3087">
        <f>'Profilo fotovoltaico'!B3089*LCOH!$C$20</f>
        <v>465</v>
      </c>
      <c r="B3087">
        <f>'Profilo eolico'!B3089*LCOH!$C$21</f>
        <v>89.7</v>
      </c>
      <c r="C3087">
        <f>$P$35*'Profilo fotovoltaico'!B3089</f>
        <v>3419.8946672442603</v>
      </c>
      <c r="D3087">
        <f>$Q$37*'Profilo eolico'!B3089</f>
        <v>523.36675003776327</v>
      </c>
      <c r="E3087">
        <f>$P$39*'Profilo fotovoltaico'!B3089+'Approvvigionamento energia'!$Q$39*'Profilo eolico'!B3089</f>
        <v>1247.4987293393874</v>
      </c>
      <c r="F3087">
        <f>$P$41*'Profilo fotovoltaico'!B3089+'Approvvigionamento energia'!$Q$41*'Profilo eolico'!B3089</f>
        <v>1971.6307086410118</v>
      </c>
      <c r="G3087">
        <f>$P$43*'Profilo fotovoltaico'!B3089+'Approvvigionamento energia'!$Q$43*'Profilo eolico'!B3089</f>
        <v>2695.7626879426361</v>
      </c>
      <c r="H3087">
        <f t="shared" si="96"/>
        <v>1138.4335154826958</v>
      </c>
      <c r="I3087">
        <f>IF(LCOH!$C$28=Menu!$A$1,'Approvvigionamento energia'!C3087,0)+IF(LCOH!$C$28=Menu!$A$2,'Approvvigionamento energia'!D3087,0)+IF(LCOH!$C$28=Menu!$A$3,'Approvvigionamento energia'!E3087,0)+IF(LCOH!$C$28=Menu!$A$4,'Approvvigionamento energia'!F3087,0)+IF(LCOH!$C$28=Menu!$A$5,'Approvvigionamento energia'!G3087,0)+IF(LCOH!$C$28=Menu!$A$6,'Approvvigionamento energia'!H3087,0)</f>
        <v>1971.6307086410118</v>
      </c>
      <c r="J3087">
        <f>'Approvvigionamento energia'!A3087+'Approvvigionamento energia'!B3087+'Approvvigionamento energia'!I3087</f>
        <v>2526.3307086410118</v>
      </c>
      <c r="K3087">
        <f>IF(MIN(LCOH!$C$18,J3087)&gt;=$P$48*LCOH!$C$18, MIN(LCOH!$C$18,J3087),0)</f>
        <v>1500</v>
      </c>
      <c r="L3087">
        <f t="shared" si="97"/>
        <v>1026.3307086410118</v>
      </c>
      <c r="M3087">
        <f>K3087/LCOH!$C$18</f>
        <v>1</v>
      </c>
      <c r="N3087">
        <f>K3087/LCOH!$C$34</f>
        <v>28.901734104046245</v>
      </c>
    </row>
    <row r="3088" spans="1:14" x14ac:dyDescent="0.35">
      <c r="A3088">
        <f>'Profilo fotovoltaico'!B3090*LCOH!$C$20</f>
        <v>383</v>
      </c>
      <c r="B3088">
        <f>'Profilo eolico'!B3090*LCOH!$C$21</f>
        <v>82</v>
      </c>
      <c r="C3088">
        <f>$P$35*'Profilo fotovoltaico'!B3090</f>
        <v>2816.8164678592511</v>
      </c>
      <c r="D3088">
        <f>$Q$37*'Profilo eolico'!B3090</f>
        <v>478.44006135001774</v>
      </c>
      <c r="E3088">
        <f>$P$39*'Profilo fotovoltaico'!B3090+'Approvvigionamento energia'!$Q$39*'Profilo eolico'!B3090</f>
        <v>1063.0341629773261</v>
      </c>
      <c r="F3088">
        <f>$P$41*'Profilo fotovoltaico'!B3090+'Approvvigionamento energia'!$Q$41*'Profilo eolico'!B3090</f>
        <v>1647.6282646046345</v>
      </c>
      <c r="G3088">
        <f>$P$43*'Profilo fotovoltaico'!B3090+'Approvvigionamento energia'!$Q$43*'Profilo eolico'!B3090</f>
        <v>2232.2223662319429</v>
      </c>
      <c r="H3088">
        <f t="shared" si="96"/>
        <v>1138.4335154826958</v>
      </c>
      <c r="I3088">
        <f>IF(LCOH!$C$28=Menu!$A$1,'Approvvigionamento energia'!C3088,0)+IF(LCOH!$C$28=Menu!$A$2,'Approvvigionamento energia'!D3088,0)+IF(LCOH!$C$28=Menu!$A$3,'Approvvigionamento energia'!E3088,0)+IF(LCOH!$C$28=Menu!$A$4,'Approvvigionamento energia'!F3088,0)+IF(LCOH!$C$28=Menu!$A$5,'Approvvigionamento energia'!G3088,0)+IF(LCOH!$C$28=Menu!$A$6,'Approvvigionamento energia'!H3088,0)</f>
        <v>1647.6282646046345</v>
      </c>
      <c r="J3088">
        <f>'Approvvigionamento energia'!A3088+'Approvvigionamento energia'!B3088+'Approvvigionamento energia'!I3088</f>
        <v>2112.6282646046348</v>
      </c>
      <c r="K3088">
        <f>IF(MIN(LCOH!$C$18,J3088)&gt;=$P$48*LCOH!$C$18, MIN(LCOH!$C$18,J3088),0)</f>
        <v>1500</v>
      </c>
      <c r="L3088">
        <f t="shared" si="97"/>
        <v>612.62826460463475</v>
      </c>
      <c r="M3088">
        <f>K3088/LCOH!$C$18</f>
        <v>1</v>
      </c>
      <c r="N3088">
        <f>K3088/LCOH!$C$34</f>
        <v>28.901734104046245</v>
      </c>
    </row>
    <row r="3089" spans="1:14" x14ac:dyDescent="0.35">
      <c r="A3089">
        <f>'Profilo fotovoltaico'!B3091*LCOH!$C$20</f>
        <v>270</v>
      </c>
      <c r="B3089">
        <f>'Profilo eolico'!B3091*LCOH!$C$21</f>
        <v>83.4</v>
      </c>
      <c r="C3089">
        <f>$P$35*'Profilo fotovoltaico'!B3091</f>
        <v>1985.7452906579576</v>
      </c>
      <c r="D3089">
        <f>$Q$37*'Profilo eolico'!B3091</f>
        <v>486.6085502023351</v>
      </c>
      <c r="E3089">
        <f>$P$39*'Profilo fotovoltaico'!B3091+'Approvvigionamento energia'!$Q$39*'Profilo eolico'!B3091</f>
        <v>861.39273531624076</v>
      </c>
      <c r="F3089">
        <f>$P$41*'Profilo fotovoltaico'!B3091+'Approvvigionamento energia'!$Q$41*'Profilo eolico'!B3091</f>
        <v>1236.1769204301463</v>
      </c>
      <c r="G3089">
        <f>$P$43*'Profilo fotovoltaico'!B3091+'Approvvigionamento energia'!$Q$43*'Profilo eolico'!B3091</f>
        <v>1610.9611055440521</v>
      </c>
      <c r="H3089">
        <f t="shared" si="96"/>
        <v>1138.4335154826958</v>
      </c>
      <c r="I3089">
        <f>IF(LCOH!$C$28=Menu!$A$1,'Approvvigionamento energia'!C3089,0)+IF(LCOH!$C$28=Menu!$A$2,'Approvvigionamento energia'!D3089,0)+IF(LCOH!$C$28=Menu!$A$3,'Approvvigionamento energia'!E3089,0)+IF(LCOH!$C$28=Menu!$A$4,'Approvvigionamento energia'!F3089,0)+IF(LCOH!$C$28=Menu!$A$5,'Approvvigionamento energia'!G3089,0)+IF(LCOH!$C$28=Menu!$A$6,'Approvvigionamento energia'!H3089,0)</f>
        <v>1236.1769204301463</v>
      </c>
      <c r="J3089">
        <f>'Approvvigionamento energia'!A3089+'Approvvigionamento energia'!B3089+'Approvvigionamento energia'!I3089</f>
        <v>1589.5769204301464</v>
      </c>
      <c r="K3089">
        <f>IF(MIN(LCOH!$C$18,J3089)&gt;=$P$48*LCOH!$C$18, MIN(LCOH!$C$18,J3089),0)</f>
        <v>1500</v>
      </c>
      <c r="L3089">
        <f t="shared" si="97"/>
        <v>89.576920430146401</v>
      </c>
      <c r="M3089">
        <f>K3089/LCOH!$C$18</f>
        <v>1</v>
      </c>
      <c r="N3089">
        <f>K3089/LCOH!$C$34</f>
        <v>28.901734104046245</v>
      </c>
    </row>
    <row r="3090" spans="1:14" x14ac:dyDescent="0.35">
      <c r="A3090">
        <f>'Profilo fotovoltaico'!B3092*LCOH!$C$20</f>
        <v>144</v>
      </c>
      <c r="B3090">
        <f>'Profilo eolico'!B3092*LCOH!$C$21</f>
        <v>89.7</v>
      </c>
      <c r="C3090">
        <f>$P$35*'Profilo fotovoltaico'!B3092</f>
        <v>1059.0641550175774</v>
      </c>
      <c r="D3090">
        <f>$Q$37*'Profilo eolico'!B3092</f>
        <v>523.36675003776327</v>
      </c>
      <c r="E3090">
        <f>$P$39*'Profilo fotovoltaico'!B3092+'Approvvigionamento energia'!$Q$39*'Profilo eolico'!B3092</f>
        <v>657.2911012827168</v>
      </c>
      <c r="F3090">
        <f>$P$41*'Profilo fotovoltaico'!B3092+'Approvvigionamento energia'!$Q$41*'Profilo eolico'!B3092</f>
        <v>791.21545252767032</v>
      </c>
      <c r="G3090">
        <f>$P$43*'Profilo fotovoltaico'!B3092+'Approvvigionamento energia'!$Q$43*'Profilo eolico'!B3092</f>
        <v>925.13980377262385</v>
      </c>
      <c r="H3090">
        <f t="shared" si="96"/>
        <v>1138.4335154826958</v>
      </c>
      <c r="I3090">
        <f>IF(LCOH!$C$28=Menu!$A$1,'Approvvigionamento energia'!C3090,0)+IF(LCOH!$C$28=Menu!$A$2,'Approvvigionamento energia'!D3090,0)+IF(LCOH!$C$28=Menu!$A$3,'Approvvigionamento energia'!E3090,0)+IF(LCOH!$C$28=Menu!$A$4,'Approvvigionamento energia'!F3090,0)+IF(LCOH!$C$28=Menu!$A$5,'Approvvigionamento energia'!G3090,0)+IF(LCOH!$C$28=Menu!$A$6,'Approvvigionamento energia'!H3090,0)</f>
        <v>791.21545252767032</v>
      </c>
      <c r="J3090">
        <f>'Approvvigionamento energia'!A3090+'Approvvigionamento energia'!B3090+'Approvvigionamento energia'!I3090</f>
        <v>1024.9154525276704</v>
      </c>
      <c r="K3090">
        <f>IF(MIN(LCOH!$C$18,J3090)&gt;=$P$48*LCOH!$C$18, MIN(LCOH!$C$18,J3090),0)</f>
        <v>1024.9154525276704</v>
      </c>
      <c r="L3090">
        <f t="shared" si="97"/>
        <v>0</v>
      </c>
      <c r="M3090">
        <f>K3090/LCOH!$C$18</f>
        <v>0.6832769683517802</v>
      </c>
      <c r="N3090">
        <f>K3090/LCOH!$C$34</f>
        <v>19.747889258721973</v>
      </c>
    </row>
    <row r="3091" spans="1:14" x14ac:dyDescent="0.35">
      <c r="A3091">
        <f>'Profilo fotovoltaico'!B3093*LCOH!$C$20</f>
        <v>41</v>
      </c>
      <c r="B3091">
        <f>'Profilo eolico'!B3093*LCOH!$C$21</f>
        <v>91.7</v>
      </c>
      <c r="C3091">
        <f>$P$35*'Profilo fotovoltaico'!B3093</f>
        <v>301.53909969250469</v>
      </c>
      <c r="D3091">
        <f>$Q$37*'Profilo eolico'!B3093</f>
        <v>535.03601982678811</v>
      </c>
      <c r="E3091">
        <f>$P$39*'Profilo fotovoltaico'!B3093+'Approvvigionamento energia'!$Q$39*'Profilo eolico'!B3093</f>
        <v>476.66178979321728</v>
      </c>
      <c r="F3091">
        <f>$P$41*'Profilo fotovoltaico'!B3093+'Approvvigionamento energia'!$Q$41*'Profilo eolico'!B3093</f>
        <v>418.2875597596464</v>
      </c>
      <c r="G3091">
        <f>$P$43*'Profilo fotovoltaico'!B3093+'Approvvigionamento energia'!$Q$43*'Profilo eolico'!B3093</f>
        <v>359.91332972607552</v>
      </c>
      <c r="H3091">
        <f t="shared" si="96"/>
        <v>1138.4335154826958</v>
      </c>
      <c r="I3091">
        <f>IF(LCOH!$C$28=Menu!$A$1,'Approvvigionamento energia'!C3091,0)+IF(LCOH!$C$28=Menu!$A$2,'Approvvigionamento energia'!D3091,0)+IF(LCOH!$C$28=Menu!$A$3,'Approvvigionamento energia'!E3091,0)+IF(LCOH!$C$28=Menu!$A$4,'Approvvigionamento energia'!F3091,0)+IF(LCOH!$C$28=Menu!$A$5,'Approvvigionamento energia'!G3091,0)+IF(LCOH!$C$28=Menu!$A$6,'Approvvigionamento energia'!H3091,0)</f>
        <v>418.2875597596464</v>
      </c>
      <c r="J3091">
        <f>'Approvvigionamento energia'!A3091+'Approvvigionamento energia'!B3091+'Approvvigionamento energia'!I3091</f>
        <v>550.98755975964639</v>
      </c>
      <c r="K3091">
        <f>IF(MIN(LCOH!$C$18,J3091)&gt;=$P$48*LCOH!$C$18, MIN(LCOH!$C$18,J3091),0)</f>
        <v>550.98755975964639</v>
      </c>
      <c r="L3091">
        <f t="shared" si="97"/>
        <v>0</v>
      </c>
      <c r="M3091">
        <f>K3091/LCOH!$C$18</f>
        <v>0.36732503983976428</v>
      </c>
      <c r="N3091">
        <f>K3091/LCOH!$C$34</f>
        <v>10.61633063120706</v>
      </c>
    </row>
    <row r="3092" spans="1:14" x14ac:dyDescent="0.35">
      <c r="A3092">
        <f>'Profilo fotovoltaico'!B3094*LCOH!$C$20</f>
        <v>0</v>
      </c>
      <c r="B3092">
        <f>'Profilo eolico'!B3094*LCOH!$C$21</f>
        <v>84.9</v>
      </c>
      <c r="C3092">
        <f>$P$35*'Profilo fotovoltaico'!B3094</f>
        <v>0</v>
      </c>
      <c r="D3092">
        <f>$Q$37*'Profilo eolico'!B3094</f>
        <v>495.36050254410372</v>
      </c>
      <c r="E3092">
        <f>$P$39*'Profilo fotovoltaico'!B3094+'Approvvigionamento energia'!$Q$39*'Profilo eolico'!B3094</f>
        <v>371.52037690807776</v>
      </c>
      <c r="F3092">
        <f>$P$41*'Profilo fotovoltaico'!B3094+'Approvvigionamento energia'!$Q$41*'Profilo eolico'!B3094</f>
        <v>247.68025127205186</v>
      </c>
      <c r="G3092">
        <f>$P$43*'Profilo fotovoltaico'!B3094+'Approvvigionamento energia'!$Q$43*'Profilo eolico'!B3094</f>
        <v>123.84012563602593</v>
      </c>
      <c r="H3092">
        <f t="shared" si="96"/>
        <v>1138.4335154826958</v>
      </c>
      <c r="I3092">
        <f>IF(LCOH!$C$28=Menu!$A$1,'Approvvigionamento energia'!C3092,0)+IF(LCOH!$C$28=Menu!$A$2,'Approvvigionamento energia'!D3092,0)+IF(LCOH!$C$28=Menu!$A$3,'Approvvigionamento energia'!E3092,0)+IF(LCOH!$C$28=Menu!$A$4,'Approvvigionamento energia'!F3092,0)+IF(LCOH!$C$28=Menu!$A$5,'Approvvigionamento energia'!G3092,0)+IF(LCOH!$C$28=Menu!$A$6,'Approvvigionamento energia'!H3092,0)</f>
        <v>247.68025127205186</v>
      </c>
      <c r="J3092">
        <f>'Approvvigionamento energia'!A3092+'Approvvigionamento energia'!B3092+'Approvvigionamento energia'!I3092</f>
        <v>332.5802512720519</v>
      </c>
      <c r="K3092">
        <f>IF(MIN(LCOH!$C$18,J3092)&gt;=$P$48*LCOH!$C$18, MIN(LCOH!$C$18,J3092),0)</f>
        <v>0</v>
      </c>
      <c r="L3092">
        <f t="shared" si="97"/>
        <v>332.5802512720519</v>
      </c>
      <c r="M3092">
        <f>K3092/LCOH!$C$18</f>
        <v>0</v>
      </c>
      <c r="N3092">
        <f>K3092/LCOH!$C$34</f>
        <v>0</v>
      </c>
    </row>
    <row r="3093" spans="1:14" x14ac:dyDescent="0.35">
      <c r="A3093">
        <f>'Profilo fotovoltaico'!B3095*LCOH!$C$20</f>
        <v>0</v>
      </c>
      <c r="B3093">
        <f>'Profilo eolico'!B3095*LCOH!$C$21</f>
        <v>74.899999999999991</v>
      </c>
      <c r="C3093">
        <f>$P$35*'Profilo fotovoltaico'!B3095</f>
        <v>0</v>
      </c>
      <c r="D3093">
        <f>$Q$37*'Profilo eolico'!B3095</f>
        <v>437.01415359897953</v>
      </c>
      <c r="E3093">
        <f>$P$39*'Profilo fotovoltaico'!B3095+'Approvvigionamento energia'!$Q$39*'Profilo eolico'!B3095</f>
        <v>327.76061519923462</v>
      </c>
      <c r="F3093">
        <f>$P$41*'Profilo fotovoltaico'!B3095+'Approvvigionamento energia'!$Q$41*'Profilo eolico'!B3095</f>
        <v>218.50707679948977</v>
      </c>
      <c r="G3093">
        <f>$P$43*'Profilo fotovoltaico'!B3095+'Approvvigionamento energia'!$Q$43*'Profilo eolico'!B3095</f>
        <v>109.25353839974488</v>
      </c>
      <c r="H3093">
        <f t="shared" si="96"/>
        <v>1138.4335154826958</v>
      </c>
      <c r="I3093">
        <f>IF(LCOH!$C$28=Menu!$A$1,'Approvvigionamento energia'!C3093,0)+IF(LCOH!$C$28=Menu!$A$2,'Approvvigionamento energia'!D3093,0)+IF(LCOH!$C$28=Menu!$A$3,'Approvvigionamento energia'!E3093,0)+IF(LCOH!$C$28=Menu!$A$4,'Approvvigionamento energia'!F3093,0)+IF(LCOH!$C$28=Menu!$A$5,'Approvvigionamento energia'!G3093,0)+IF(LCOH!$C$28=Menu!$A$6,'Approvvigionamento energia'!H3093,0)</f>
        <v>218.50707679948977</v>
      </c>
      <c r="J3093">
        <f>'Approvvigionamento energia'!A3093+'Approvvigionamento energia'!B3093+'Approvvigionamento energia'!I3093</f>
        <v>293.40707679948974</v>
      </c>
      <c r="K3093">
        <f>IF(MIN(LCOH!$C$18,J3093)&gt;=$P$48*LCOH!$C$18, MIN(LCOH!$C$18,J3093),0)</f>
        <v>0</v>
      </c>
      <c r="L3093">
        <f t="shared" si="97"/>
        <v>293.40707679948974</v>
      </c>
      <c r="M3093">
        <f>K3093/LCOH!$C$18</f>
        <v>0</v>
      </c>
      <c r="N3093">
        <f>K3093/LCOH!$C$34</f>
        <v>0</v>
      </c>
    </row>
    <row r="3094" spans="1:14" x14ac:dyDescent="0.35">
      <c r="A3094">
        <f>'Profilo fotovoltaico'!B3096*LCOH!$C$20</f>
        <v>0</v>
      </c>
      <c r="B3094">
        <f>'Profilo eolico'!B3096*LCOH!$C$21</f>
        <v>70.400000000000006</v>
      </c>
      <c r="C3094">
        <f>$P$35*'Profilo fotovoltaico'!B3096</f>
        <v>0</v>
      </c>
      <c r="D3094">
        <f>$Q$37*'Profilo eolico'!B3096</f>
        <v>410.75829657367376</v>
      </c>
      <c r="E3094">
        <f>$P$39*'Profilo fotovoltaico'!B3096+'Approvvigionamento energia'!$Q$39*'Profilo eolico'!B3096</f>
        <v>308.06872243025532</v>
      </c>
      <c r="F3094">
        <f>$P$41*'Profilo fotovoltaico'!B3096+'Approvvigionamento energia'!$Q$41*'Profilo eolico'!B3096</f>
        <v>205.37914828683688</v>
      </c>
      <c r="G3094">
        <f>$P$43*'Profilo fotovoltaico'!B3096+'Approvvigionamento energia'!$Q$43*'Profilo eolico'!B3096</f>
        <v>102.68957414341844</v>
      </c>
      <c r="H3094">
        <f t="shared" si="96"/>
        <v>1138.4335154826958</v>
      </c>
      <c r="I3094">
        <f>IF(LCOH!$C$28=Menu!$A$1,'Approvvigionamento energia'!C3094,0)+IF(LCOH!$C$28=Menu!$A$2,'Approvvigionamento energia'!D3094,0)+IF(LCOH!$C$28=Menu!$A$3,'Approvvigionamento energia'!E3094,0)+IF(LCOH!$C$28=Menu!$A$4,'Approvvigionamento energia'!F3094,0)+IF(LCOH!$C$28=Menu!$A$5,'Approvvigionamento energia'!G3094,0)+IF(LCOH!$C$28=Menu!$A$6,'Approvvigionamento energia'!H3094,0)</f>
        <v>205.37914828683688</v>
      </c>
      <c r="J3094">
        <f>'Approvvigionamento energia'!A3094+'Approvvigionamento energia'!B3094+'Approvvigionamento energia'!I3094</f>
        <v>275.77914828683686</v>
      </c>
      <c r="K3094">
        <f>IF(MIN(LCOH!$C$18,J3094)&gt;=$P$48*LCOH!$C$18, MIN(LCOH!$C$18,J3094),0)</f>
        <v>0</v>
      </c>
      <c r="L3094">
        <f t="shared" si="97"/>
        <v>275.77914828683686</v>
      </c>
      <c r="M3094">
        <f>K3094/LCOH!$C$18</f>
        <v>0</v>
      </c>
      <c r="N3094">
        <f>K3094/LCOH!$C$34</f>
        <v>0</v>
      </c>
    </row>
    <row r="3095" spans="1:14" x14ac:dyDescent="0.35">
      <c r="A3095">
        <f>'Profilo fotovoltaico'!B3097*LCOH!$C$20</f>
        <v>0</v>
      </c>
      <c r="B3095">
        <f>'Profilo eolico'!B3097*LCOH!$C$21</f>
        <v>63.6</v>
      </c>
      <c r="C3095">
        <f>$P$35*'Profilo fotovoltaico'!B3097</f>
        <v>0</v>
      </c>
      <c r="D3095">
        <f>$Q$37*'Profilo eolico'!B3097</f>
        <v>371.08277929098938</v>
      </c>
      <c r="E3095">
        <f>$P$39*'Profilo fotovoltaico'!B3097+'Approvvigionamento energia'!$Q$39*'Profilo eolico'!B3097</f>
        <v>278.31208446824201</v>
      </c>
      <c r="F3095">
        <f>$P$41*'Profilo fotovoltaico'!B3097+'Approvvigionamento energia'!$Q$41*'Profilo eolico'!B3097</f>
        <v>185.54138964549469</v>
      </c>
      <c r="G3095">
        <f>$P$43*'Profilo fotovoltaico'!B3097+'Approvvigionamento energia'!$Q$43*'Profilo eolico'!B3097</f>
        <v>92.770694822747345</v>
      </c>
      <c r="H3095">
        <f t="shared" si="96"/>
        <v>1138.4335154826958</v>
      </c>
      <c r="I3095">
        <f>IF(LCOH!$C$28=Menu!$A$1,'Approvvigionamento energia'!C3095,0)+IF(LCOH!$C$28=Menu!$A$2,'Approvvigionamento energia'!D3095,0)+IF(LCOH!$C$28=Menu!$A$3,'Approvvigionamento energia'!E3095,0)+IF(LCOH!$C$28=Menu!$A$4,'Approvvigionamento energia'!F3095,0)+IF(LCOH!$C$28=Menu!$A$5,'Approvvigionamento energia'!G3095,0)+IF(LCOH!$C$28=Menu!$A$6,'Approvvigionamento energia'!H3095,0)</f>
        <v>185.54138964549469</v>
      </c>
      <c r="J3095">
        <f>'Approvvigionamento energia'!A3095+'Approvvigionamento energia'!B3095+'Approvvigionamento energia'!I3095</f>
        <v>249.14138964549468</v>
      </c>
      <c r="K3095">
        <f>IF(MIN(LCOH!$C$18,J3095)&gt;=$P$48*LCOH!$C$18, MIN(LCOH!$C$18,J3095),0)</f>
        <v>0</v>
      </c>
      <c r="L3095">
        <f t="shared" si="97"/>
        <v>249.14138964549468</v>
      </c>
      <c r="M3095">
        <f>K3095/LCOH!$C$18</f>
        <v>0</v>
      </c>
      <c r="N3095">
        <f>K3095/LCOH!$C$34</f>
        <v>0</v>
      </c>
    </row>
    <row r="3096" spans="1:14" x14ac:dyDescent="0.35">
      <c r="A3096">
        <f>'Profilo fotovoltaico'!B3098*LCOH!$C$20</f>
        <v>0</v>
      </c>
      <c r="B3096">
        <f>'Profilo eolico'!B3098*LCOH!$C$21</f>
        <v>65.8</v>
      </c>
      <c r="C3096">
        <f>$P$35*'Profilo fotovoltaico'!B3098</f>
        <v>0</v>
      </c>
      <c r="D3096">
        <f>$Q$37*'Profilo eolico'!B3098</f>
        <v>383.9189760589166</v>
      </c>
      <c r="E3096">
        <f>$P$39*'Profilo fotovoltaico'!B3098+'Approvvigionamento energia'!$Q$39*'Profilo eolico'!B3098</f>
        <v>287.93923204418746</v>
      </c>
      <c r="F3096">
        <f>$P$41*'Profilo fotovoltaico'!B3098+'Approvvigionamento energia'!$Q$41*'Profilo eolico'!B3098</f>
        <v>191.9594880294583</v>
      </c>
      <c r="G3096">
        <f>$P$43*'Profilo fotovoltaico'!B3098+'Approvvigionamento energia'!$Q$43*'Profilo eolico'!B3098</f>
        <v>95.97974401472915</v>
      </c>
      <c r="H3096">
        <f t="shared" si="96"/>
        <v>1138.4335154826958</v>
      </c>
      <c r="I3096">
        <f>IF(LCOH!$C$28=Menu!$A$1,'Approvvigionamento energia'!C3096,0)+IF(LCOH!$C$28=Menu!$A$2,'Approvvigionamento energia'!D3096,0)+IF(LCOH!$C$28=Menu!$A$3,'Approvvigionamento energia'!E3096,0)+IF(LCOH!$C$28=Menu!$A$4,'Approvvigionamento energia'!F3096,0)+IF(LCOH!$C$28=Menu!$A$5,'Approvvigionamento energia'!G3096,0)+IF(LCOH!$C$28=Menu!$A$6,'Approvvigionamento energia'!H3096,0)</f>
        <v>191.9594880294583</v>
      </c>
      <c r="J3096">
        <f>'Approvvigionamento energia'!A3096+'Approvvigionamento energia'!B3096+'Approvvigionamento energia'!I3096</f>
        <v>257.75948802945828</v>
      </c>
      <c r="K3096">
        <f>IF(MIN(LCOH!$C$18,J3096)&gt;=$P$48*LCOH!$C$18, MIN(LCOH!$C$18,J3096),0)</f>
        <v>0</v>
      </c>
      <c r="L3096">
        <f t="shared" si="97"/>
        <v>257.75948802945828</v>
      </c>
      <c r="M3096">
        <f>K3096/LCOH!$C$18</f>
        <v>0</v>
      </c>
      <c r="N3096">
        <f>K3096/LCOH!$C$34</f>
        <v>0</v>
      </c>
    </row>
    <row r="3097" spans="1:14" x14ac:dyDescent="0.35">
      <c r="A3097">
        <f>'Profilo fotovoltaico'!B3099*LCOH!$C$20</f>
        <v>0</v>
      </c>
      <c r="B3097">
        <f>'Profilo eolico'!B3099*LCOH!$C$21</f>
        <v>73.5</v>
      </c>
      <c r="C3097">
        <f>$P$35*'Profilo fotovoltaico'!B3099</f>
        <v>0</v>
      </c>
      <c r="D3097">
        <f>$Q$37*'Profilo eolico'!B3099</f>
        <v>428.84566474666218</v>
      </c>
      <c r="E3097">
        <f>$P$39*'Profilo fotovoltaico'!B3099+'Approvvigionamento energia'!$Q$39*'Profilo eolico'!B3099</f>
        <v>321.63424855999659</v>
      </c>
      <c r="F3097">
        <f>$P$41*'Profilo fotovoltaico'!B3099+'Approvvigionamento energia'!$Q$41*'Profilo eolico'!B3099</f>
        <v>214.42283237333109</v>
      </c>
      <c r="G3097">
        <f>$P$43*'Profilo fotovoltaico'!B3099+'Approvvigionamento energia'!$Q$43*'Profilo eolico'!B3099</f>
        <v>107.21141618666555</v>
      </c>
      <c r="H3097">
        <f t="shared" si="96"/>
        <v>1138.4335154826958</v>
      </c>
      <c r="I3097">
        <f>IF(LCOH!$C$28=Menu!$A$1,'Approvvigionamento energia'!C3097,0)+IF(LCOH!$C$28=Menu!$A$2,'Approvvigionamento energia'!D3097,0)+IF(LCOH!$C$28=Menu!$A$3,'Approvvigionamento energia'!E3097,0)+IF(LCOH!$C$28=Menu!$A$4,'Approvvigionamento energia'!F3097,0)+IF(LCOH!$C$28=Menu!$A$5,'Approvvigionamento energia'!G3097,0)+IF(LCOH!$C$28=Menu!$A$6,'Approvvigionamento energia'!H3097,0)</f>
        <v>214.42283237333109</v>
      </c>
      <c r="J3097">
        <f>'Approvvigionamento energia'!A3097+'Approvvigionamento energia'!B3097+'Approvvigionamento energia'!I3097</f>
        <v>287.92283237333106</v>
      </c>
      <c r="K3097">
        <f>IF(MIN(LCOH!$C$18,J3097)&gt;=$P$48*LCOH!$C$18, MIN(LCOH!$C$18,J3097),0)</f>
        <v>0</v>
      </c>
      <c r="L3097">
        <f t="shared" si="97"/>
        <v>287.92283237333106</v>
      </c>
      <c r="M3097">
        <f>K3097/LCOH!$C$18</f>
        <v>0</v>
      </c>
      <c r="N3097">
        <f>K3097/LCOH!$C$34</f>
        <v>0</v>
      </c>
    </row>
    <row r="3098" spans="1:14" x14ac:dyDescent="0.35">
      <c r="A3098">
        <f>'Profilo fotovoltaico'!B3100*LCOH!$C$20</f>
        <v>0</v>
      </c>
      <c r="B3098">
        <f>'Profilo eolico'!B3100*LCOH!$C$21</f>
        <v>77.7</v>
      </c>
      <c r="C3098">
        <f>$P$35*'Profilo fotovoltaico'!B3100</f>
        <v>0</v>
      </c>
      <c r="D3098">
        <f>$Q$37*'Profilo eolico'!B3100</f>
        <v>453.35113130361435</v>
      </c>
      <c r="E3098">
        <f>$P$39*'Profilo fotovoltaico'!B3100+'Approvvigionamento energia'!$Q$39*'Profilo eolico'!B3100</f>
        <v>340.01334847771074</v>
      </c>
      <c r="F3098">
        <f>$P$41*'Profilo fotovoltaico'!B3100+'Approvvigionamento energia'!$Q$41*'Profilo eolico'!B3100</f>
        <v>226.67556565180718</v>
      </c>
      <c r="G3098">
        <f>$P$43*'Profilo fotovoltaico'!B3100+'Approvvigionamento energia'!$Q$43*'Profilo eolico'!B3100</f>
        <v>113.33778282590359</v>
      </c>
      <c r="H3098">
        <f t="shared" si="96"/>
        <v>1138.4335154826958</v>
      </c>
      <c r="I3098">
        <f>IF(LCOH!$C$28=Menu!$A$1,'Approvvigionamento energia'!C3098,0)+IF(LCOH!$C$28=Menu!$A$2,'Approvvigionamento energia'!D3098,0)+IF(LCOH!$C$28=Menu!$A$3,'Approvvigionamento energia'!E3098,0)+IF(LCOH!$C$28=Menu!$A$4,'Approvvigionamento energia'!F3098,0)+IF(LCOH!$C$28=Menu!$A$5,'Approvvigionamento energia'!G3098,0)+IF(LCOH!$C$28=Menu!$A$6,'Approvvigionamento energia'!H3098,0)</f>
        <v>226.67556565180718</v>
      </c>
      <c r="J3098">
        <f>'Approvvigionamento energia'!A3098+'Approvvigionamento energia'!B3098+'Approvvigionamento energia'!I3098</f>
        <v>304.37556565180716</v>
      </c>
      <c r="K3098">
        <f>IF(MIN(LCOH!$C$18,J3098)&gt;=$P$48*LCOH!$C$18, MIN(LCOH!$C$18,J3098),0)</f>
        <v>0</v>
      </c>
      <c r="L3098">
        <f t="shared" si="97"/>
        <v>304.37556565180716</v>
      </c>
      <c r="M3098">
        <f>K3098/LCOH!$C$18</f>
        <v>0</v>
      </c>
      <c r="N3098">
        <f>K3098/LCOH!$C$34</f>
        <v>0</v>
      </c>
    </row>
    <row r="3099" spans="1:14" x14ac:dyDescent="0.35">
      <c r="A3099">
        <f>'Profilo fotovoltaico'!B3101*LCOH!$C$20</f>
        <v>0</v>
      </c>
      <c r="B3099">
        <f>'Profilo eolico'!B3101*LCOH!$C$21</f>
        <v>80.5</v>
      </c>
      <c r="C3099">
        <f>$P$35*'Profilo fotovoltaico'!B3101</f>
        <v>0</v>
      </c>
      <c r="D3099">
        <f>$Q$37*'Profilo eolico'!B3101</f>
        <v>469.68810900824911</v>
      </c>
      <c r="E3099">
        <f>$P$39*'Profilo fotovoltaico'!B3101+'Approvvigionamento energia'!$Q$39*'Profilo eolico'!B3101</f>
        <v>352.26608175618679</v>
      </c>
      <c r="F3099">
        <f>$P$41*'Profilo fotovoltaico'!B3101+'Approvvigionamento energia'!$Q$41*'Profilo eolico'!B3101</f>
        <v>234.84405450412456</v>
      </c>
      <c r="G3099">
        <f>$P$43*'Profilo fotovoltaico'!B3101+'Approvvigionamento energia'!$Q$43*'Profilo eolico'!B3101</f>
        <v>117.42202725206228</v>
      </c>
      <c r="H3099">
        <f t="shared" si="96"/>
        <v>1138.4335154826958</v>
      </c>
      <c r="I3099">
        <f>IF(LCOH!$C$28=Menu!$A$1,'Approvvigionamento energia'!C3099,0)+IF(LCOH!$C$28=Menu!$A$2,'Approvvigionamento energia'!D3099,0)+IF(LCOH!$C$28=Menu!$A$3,'Approvvigionamento energia'!E3099,0)+IF(LCOH!$C$28=Menu!$A$4,'Approvvigionamento energia'!F3099,0)+IF(LCOH!$C$28=Menu!$A$5,'Approvvigionamento energia'!G3099,0)+IF(LCOH!$C$28=Menu!$A$6,'Approvvigionamento energia'!H3099,0)</f>
        <v>234.84405450412456</v>
      </c>
      <c r="J3099">
        <f>'Approvvigionamento energia'!A3099+'Approvvigionamento energia'!B3099+'Approvvigionamento energia'!I3099</f>
        <v>315.34405450412453</v>
      </c>
      <c r="K3099">
        <f>IF(MIN(LCOH!$C$18,J3099)&gt;=$P$48*LCOH!$C$18, MIN(LCOH!$C$18,J3099),0)</f>
        <v>0</v>
      </c>
      <c r="L3099">
        <f t="shared" si="97"/>
        <v>315.34405450412453</v>
      </c>
      <c r="M3099">
        <f>K3099/LCOH!$C$18</f>
        <v>0</v>
      </c>
      <c r="N3099">
        <f>K3099/LCOH!$C$34</f>
        <v>0</v>
      </c>
    </row>
    <row r="3100" spans="1:14" x14ac:dyDescent="0.35">
      <c r="A3100">
        <f>'Profilo fotovoltaico'!B3102*LCOH!$C$20</f>
        <v>0</v>
      </c>
      <c r="B3100">
        <f>'Profilo eolico'!B3102*LCOH!$C$21</f>
        <v>82.199999999999989</v>
      </c>
      <c r="C3100">
        <f>$P$35*'Profilo fotovoltaico'!B3102</f>
        <v>0</v>
      </c>
      <c r="D3100">
        <f>$Q$37*'Profilo eolico'!B3102</f>
        <v>479.60698832892012</v>
      </c>
      <c r="E3100">
        <f>$P$39*'Profilo fotovoltaico'!B3102+'Approvvigionamento energia'!$Q$39*'Profilo eolico'!B3102</f>
        <v>359.70524124669009</v>
      </c>
      <c r="F3100">
        <f>$P$41*'Profilo fotovoltaico'!B3102+'Approvvigionamento energia'!$Q$41*'Profilo eolico'!B3102</f>
        <v>239.80349416446006</v>
      </c>
      <c r="G3100">
        <f>$P$43*'Profilo fotovoltaico'!B3102+'Approvvigionamento energia'!$Q$43*'Profilo eolico'!B3102</f>
        <v>119.90174708223003</v>
      </c>
      <c r="H3100">
        <f t="shared" si="96"/>
        <v>1138.4335154826958</v>
      </c>
      <c r="I3100">
        <f>IF(LCOH!$C$28=Menu!$A$1,'Approvvigionamento energia'!C3100,0)+IF(LCOH!$C$28=Menu!$A$2,'Approvvigionamento energia'!D3100,0)+IF(LCOH!$C$28=Menu!$A$3,'Approvvigionamento energia'!E3100,0)+IF(LCOH!$C$28=Menu!$A$4,'Approvvigionamento energia'!F3100,0)+IF(LCOH!$C$28=Menu!$A$5,'Approvvigionamento energia'!G3100,0)+IF(LCOH!$C$28=Menu!$A$6,'Approvvigionamento energia'!H3100,0)</f>
        <v>239.80349416446006</v>
      </c>
      <c r="J3100">
        <f>'Approvvigionamento energia'!A3100+'Approvvigionamento energia'!B3100+'Approvvigionamento energia'!I3100</f>
        <v>322.00349416446005</v>
      </c>
      <c r="K3100">
        <f>IF(MIN(LCOH!$C$18,J3100)&gt;=$P$48*LCOH!$C$18, MIN(LCOH!$C$18,J3100),0)</f>
        <v>0</v>
      </c>
      <c r="L3100">
        <f t="shared" si="97"/>
        <v>322.00349416446005</v>
      </c>
      <c r="M3100">
        <f>K3100/LCOH!$C$18</f>
        <v>0</v>
      </c>
      <c r="N3100">
        <f>K3100/LCOH!$C$34</f>
        <v>0</v>
      </c>
    </row>
    <row r="3101" spans="1:14" x14ac:dyDescent="0.35">
      <c r="A3101">
        <f>'Profilo fotovoltaico'!B3103*LCOH!$C$20</f>
        <v>0</v>
      </c>
      <c r="B3101">
        <f>'Profilo eolico'!B3103*LCOH!$C$21</f>
        <v>78.3</v>
      </c>
      <c r="C3101">
        <f>$P$35*'Profilo fotovoltaico'!B3103</f>
        <v>0</v>
      </c>
      <c r="D3101">
        <f>$Q$37*'Profilo eolico'!B3103</f>
        <v>456.85191224032172</v>
      </c>
      <c r="E3101">
        <f>$P$39*'Profilo fotovoltaico'!B3103+'Approvvigionamento energia'!$Q$39*'Profilo eolico'!B3103</f>
        <v>342.63893418024128</v>
      </c>
      <c r="F3101">
        <f>$P$41*'Profilo fotovoltaico'!B3103+'Approvvigionamento energia'!$Q$41*'Profilo eolico'!B3103</f>
        <v>228.42595612016086</v>
      </c>
      <c r="G3101">
        <f>$P$43*'Profilo fotovoltaico'!B3103+'Approvvigionamento energia'!$Q$43*'Profilo eolico'!B3103</f>
        <v>114.21297806008043</v>
      </c>
      <c r="H3101">
        <f t="shared" si="96"/>
        <v>1138.4335154826958</v>
      </c>
      <c r="I3101">
        <f>IF(LCOH!$C$28=Menu!$A$1,'Approvvigionamento energia'!C3101,0)+IF(LCOH!$C$28=Menu!$A$2,'Approvvigionamento energia'!D3101,0)+IF(LCOH!$C$28=Menu!$A$3,'Approvvigionamento energia'!E3101,0)+IF(LCOH!$C$28=Menu!$A$4,'Approvvigionamento energia'!F3101,0)+IF(LCOH!$C$28=Menu!$A$5,'Approvvigionamento energia'!G3101,0)+IF(LCOH!$C$28=Menu!$A$6,'Approvvigionamento energia'!H3101,0)</f>
        <v>228.42595612016086</v>
      </c>
      <c r="J3101">
        <f>'Approvvigionamento energia'!A3101+'Approvvigionamento energia'!B3101+'Approvvigionamento energia'!I3101</f>
        <v>306.72595612016084</v>
      </c>
      <c r="K3101">
        <f>IF(MIN(LCOH!$C$18,J3101)&gt;=$P$48*LCOH!$C$18, MIN(LCOH!$C$18,J3101),0)</f>
        <v>0</v>
      </c>
      <c r="L3101">
        <f t="shared" si="97"/>
        <v>306.72595612016084</v>
      </c>
      <c r="M3101">
        <f>K3101/LCOH!$C$18</f>
        <v>0</v>
      </c>
      <c r="N3101">
        <f>K3101/LCOH!$C$34</f>
        <v>0</v>
      </c>
    </row>
    <row r="3102" spans="1:14" x14ac:dyDescent="0.35">
      <c r="A3102">
        <f>'Profilo fotovoltaico'!B3104*LCOH!$C$20</f>
        <v>10</v>
      </c>
      <c r="B3102">
        <f>'Profilo eolico'!B3104*LCOH!$C$21</f>
        <v>75.599999999999994</v>
      </c>
      <c r="C3102">
        <f>$P$35*'Profilo fotovoltaico'!B3104</f>
        <v>73.546121876220653</v>
      </c>
      <c r="D3102">
        <f>$Q$37*'Profilo eolico'!B3104</f>
        <v>441.09839802513829</v>
      </c>
      <c r="E3102">
        <f>$P$39*'Profilo fotovoltaico'!B3104+'Approvvigionamento energia'!$Q$39*'Profilo eolico'!B3104</f>
        <v>349.21032898790884</v>
      </c>
      <c r="F3102">
        <f>$P$41*'Profilo fotovoltaico'!B3104+'Approvvigionamento energia'!$Q$41*'Profilo eolico'!B3104</f>
        <v>257.32225995067949</v>
      </c>
      <c r="G3102">
        <f>$P$43*'Profilo fotovoltaico'!B3104+'Approvvigionamento energia'!$Q$43*'Profilo eolico'!B3104</f>
        <v>165.43419091345007</v>
      </c>
      <c r="H3102">
        <f t="shared" si="96"/>
        <v>1138.4335154826958</v>
      </c>
      <c r="I3102">
        <f>IF(LCOH!$C$28=Menu!$A$1,'Approvvigionamento energia'!C3102,0)+IF(LCOH!$C$28=Menu!$A$2,'Approvvigionamento energia'!D3102,0)+IF(LCOH!$C$28=Menu!$A$3,'Approvvigionamento energia'!E3102,0)+IF(LCOH!$C$28=Menu!$A$4,'Approvvigionamento energia'!F3102,0)+IF(LCOH!$C$28=Menu!$A$5,'Approvvigionamento energia'!G3102,0)+IF(LCOH!$C$28=Menu!$A$6,'Approvvigionamento energia'!H3102,0)</f>
        <v>257.32225995067949</v>
      </c>
      <c r="J3102">
        <f>'Approvvigionamento energia'!A3102+'Approvvigionamento energia'!B3102+'Approvvigionamento energia'!I3102</f>
        <v>342.92225995067952</v>
      </c>
      <c r="K3102">
        <f>IF(MIN(LCOH!$C$18,J3102)&gt;=$P$48*LCOH!$C$18, MIN(LCOH!$C$18,J3102),0)</f>
        <v>0</v>
      </c>
      <c r="L3102">
        <f t="shared" si="97"/>
        <v>342.92225995067952</v>
      </c>
      <c r="M3102">
        <f>K3102/LCOH!$C$18</f>
        <v>0</v>
      </c>
      <c r="N3102">
        <f>K3102/LCOH!$C$34</f>
        <v>0</v>
      </c>
    </row>
    <row r="3103" spans="1:14" x14ac:dyDescent="0.35">
      <c r="A3103">
        <f>'Profilo fotovoltaico'!B3105*LCOH!$C$20</f>
        <v>59</v>
      </c>
      <c r="B3103">
        <f>'Profilo eolico'!B3105*LCOH!$C$21</f>
        <v>69</v>
      </c>
      <c r="C3103">
        <f>$P$35*'Profilo fotovoltaico'!B3105</f>
        <v>433.92211906970181</v>
      </c>
      <c r="D3103">
        <f>$Q$37*'Profilo eolico'!B3105</f>
        <v>402.58980772135641</v>
      </c>
      <c r="E3103">
        <f>$P$39*'Profilo fotovoltaico'!B3105+'Approvvigionamento energia'!$Q$39*'Profilo eolico'!B3105</f>
        <v>410.42288555844277</v>
      </c>
      <c r="F3103">
        <f>$P$41*'Profilo fotovoltaico'!B3105+'Approvvigionamento energia'!$Q$41*'Profilo eolico'!B3105</f>
        <v>418.25596339552908</v>
      </c>
      <c r="G3103">
        <f>$P$43*'Profilo fotovoltaico'!B3105+'Approvvigionamento energia'!$Q$43*'Profilo eolico'!B3105</f>
        <v>426.0890412326155</v>
      </c>
      <c r="H3103">
        <f t="shared" si="96"/>
        <v>1138.4335154826958</v>
      </c>
      <c r="I3103">
        <f>IF(LCOH!$C$28=Menu!$A$1,'Approvvigionamento energia'!C3103,0)+IF(LCOH!$C$28=Menu!$A$2,'Approvvigionamento energia'!D3103,0)+IF(LCOH!$C$28=Menu!$A$3,'Approvvigionamento energia'!E3103,0)+IF(LCOH!$C$28=Menu!$A$4,'Approvvigionamento energia'!F3103,0)+IF(LCOH!$C$28=Menu!$A$5,'Approvvigionamento energia'!G3103,0)+IF(LCOH!$C$28=Menu!$A$6,'Approvvigionamento energia'!H3103,0)</f>
        <v>418.25596339552908</v>
      </c>
      <c r="J3103">
        <f>'Approvvigionamento energia'!A3103+'Approvvigionamento energia'!B3103+'Approvvigionamento energia'!I3103</f>
        <v>546.25596339552908</v>
      </c>
      <c r="K3103">
        <f>IF(MIN(LCOH!$C$18,J3103)&gt;=$P$48*LCOH!$C$18, MIN(LCOH!$C$18,J3103),0)</f>
        <v>546.25596339552908</v>
      </c>
      <c r="L3103">
        <f t="shared" si="97"/>
        <v>0</v>
      </c>
      <c r="M3103">
        <f>K3103/LCOH!$C$18</f>
        <v>0.36417064226368606</v>
      </c>
      <c r="N3103">
        <f>K3103/LCOH!$C$34</f>
        <v>10.525163071204799</v>
      </c>
    </row>
    <row r="3104" spans="1:14" x14ac:dyDescent="0.35">
      <c r="A3104">
        <f>'Profilo fotovoltaico'!B3106*LCOH!$C$20</f>
        <v>139</v>
      </c>
      <c r="B3104">
        <f>'Profilo eolico'!B3106*LCOH!$C$21</f>
        <v>69.400000000000006</v>
      </c>
      <c r="C3104">
        <f>$P$35*'Profilo fotovoltaico'!B3106</f>
        <v>1022.2910940794671</v>
      </c>
      <c r="D3104">
        <f>$Q$37*'Profilo eolico'!B3106</f>
        <v>404.92366167916134</v>
      </c>
      <c r="E3104">
        <f>$P$39*'Profilo fotovoltaico'!B3106+'Approvvigionamento energia'!$Q$39*'Profilo eolico'!B3106</f>
        <v>559.26551977923782</v>
      </c>
      <c r="F3104">
        <f>$P$41*'Profilo fotovoltaico'!B3106+'Approvvigionamento energia'!$Q$41*'Profilo eolico'!B3106</f>
        <v>713.6073778793143</v>
      </c>
      <c r="G3104">
        <f>$P$43*'Profilo fotovoltaico'!B3106+'Approvvigionamento energia'!$Q$43*'Profilo eolico'!B3106</f>
        <v>867.94923597939066</v>
      </c>
      <c r="H3104">
        <f t="shared" si="96"/>
        <v>1138.4335154826958</v>
      </c>
      <c r="I3104">
        <f>IF(LCOH!$C$28=Menu!$A$1,'Approvvigionamento energia'!C3104,0)+IF(LCOH!$C$28=Menu!$A$2,'Approvvigionamento energia'!D3104,0)+IF(LCOH!$C$28=Menu!$A$3,'Approvvigionamento energia'!E3104,0)+IF(LCOH!$C$28=Menu!$A$4,'Approvvigionamento energia'!F3104,0)+IF(LCOH!$C$28=Menu!$A$5,'Approvvigionamento energia'!G3104,0)+IF(LCOH!$C$28=Menu!$A$6,'Approvvigionamento energia'!H3104,0)</f>
        <v>713.6073778793143</v>
      </c>
      <c r="J3104">
        <f>'Approvvigionamento energia'!A3104+'Approvvigionamento energia'!B3104+'Approvvigionamento energia'!I3104</f>
        <v>922.00737787931428</v>
      </c>
      <c r="K3104">
        <f>IF(MIN(LCOH!$C$18,J3104)&gt;=$P$48*LCOH!$C$18, MIN(LCOH!$C$18,J3104),0)</f>
        <v>922.00737787931428</v>
      </c>
      <c r="L3104">
        <f t="shared" si="97"/>
        <v>0</v>
      </c>
      <c r="M3104">
        <f>K3104/LCOH!$C$18</f>
        <v>0.61467158525287613</v>
      </c>
      <c r="N3104">
        <f>K3104/LCOH!$C$34</f>
        <v>17.765074718291221</v>
      </c>
    </row>
    <row r="3105" spans="1:14" x14ac:dyDescent="0.35">
      <c r="A3105">
        <f>'Profilo fotovoltaico'!B3107*LCOH!$C$20</f>
        <v>245</v>
      </c>
      <c r="B3105">
        <f>'Profilo eolico'!B3107*LCOH!$C$21</f>
        <v>72.2</v>
      </c>
      <c r="C3105">
        <f>$P$35*'Profilo fotovoltaico'!B3107</f>
        <v>1801.8799859674059</v>
      </c>
      <c r="D3105">
        <f>$Q$37*'Profilo eolico'!B3107</f>
        <v>421.26063938379605</v>
      </c>
      <c r="E3105">
        <f>$P$39*'Profilo fotovoltaico'!B3107+'Approvvigionamento energia'!$Q$39*'Profilo eolico'!B3107</f>
        <v>766.41547602969854</v>
      </c>
      <c r="F3105">
        <f>$P$41*'Profilo fotovoltaico'!B3107+'Approvvigionamento energia'!$Q$41*'Profilo eolico'!B3107</f>
        <v>1111.5703126756009</v>
      </c>
      <c r="G3105">
        <f>$P$43*'Profilo fotovoltaico'!B3107+'Approvvigionamento energia'!$Q$43*'Profilo eolico'!B3107</f>
        <v>1456.7251493215035</v>
      </c>
      <c r="H3105">
        <f t="shared" si="96"/>
        <v>1138.4335154826958</v>
      </c>
      <c r="I3105">
        <f>IF(LCOH!$C$28=Menu!$A$1,'Approvvigionamento energia'!C3105,0)+IF(LCOH!$C$28=Menu!$A$2,'Approvvigionamento energia'!D3105,0)+IF(LCOH!$C$28=Menu!$A$3,'Approvvigionamento energia'!E3105,0)+IF(LCOH!$C$28=Menu!$A$4,'Approvvigionamento energia'!F3105,0)+IF(LCOH!$C$28=Menu!$A$5,'Approvvigionamento energia'!G3105,0)+IF(LCOH!$C$28=Menu!$A$6,'Approvvigionamento energia'!H3105,0)</f>
        <v>1111.5703126756009</v>
      </c>
      <c r="J3105">
        <f>'Approvvigionamento energia'!A3105+'Approvvigionamento energia'!B3105+'Approvvigionamento energia'!I3105</f>
        <v>1428.770312675601</v>
      </c>
      <c r="K3105">
        <f>IF(MIN(LCOH!$C$18,J3105)&gt;=$P$48*LCOH!$C$18, MIN(LCOH!$C$18,J3105),0)</f>
        <v>1428.770312675601</v>
      </c>
      <c r="L3105">
        <f t="shared" si="97"/>
        <v>0</v>
      </c>
      <c r="M3105">
        <f>K3105/LCOH!$C$18</f>
        <v>0.95251354178373393</v>
      </c>
      <c r="N3105">
        <f>K3105/LCOH!$C$34</f>
        <v>27.52929311513682</v>
      </c>
    </row>
    <row r="3106" spans="1:14" x14ac:dyDescent="0.35">
      <c r="A3106">
        <f>'Profilo fotovoltaico'!B3108*LCOH!$C$20</f>
        <v>361</v>
      </c>
      <c r="B3106">
        <f>'Profilo eolico'!B3108*LCOH!$C$21</f>
        <v>77.399999999999991</v>
      </c>
      <c r="C3106">
        <f>$P$35*'Profilo fotovoltaico'!B3108</f>
        <v>2655.0149997315652</v>
      </c>
      <c r="D3106">
        <f>$Q$37*'Profilo eolico'!B3108</f>
        <v>451.60074083526058</v>
      </c>
      <c r="E3106">
        <f>$P$39*'Profilo fotovoltaico'!B3108+'Approvvigionamento energia'!$Q$39*'Profilo eolico'!B3108</f>
        <v>1002.4543055593367</v>
      </c>
      <c r="F3106">
        <f>$P$41*'Profilo fotovoltaico'!B3108+'Approvvigionamento energia'!$Q$41*'Profilo eolico'!B3108</f>
        <v>1553.307870283413</v>
      </c>
      <c r="G3106">
        <f>$P$43*'Profilo fotovoltaico'!B3108+'Approvvigionamento energia'!$Q$43*'Profilo eolico'!B3108</f>
        <v>2104.1614350074892</v>
      </c>
      <c r="H3106">
        <f t="shared" si="96"/>
        <v>1138.4335154826958</v>
      </c>
      <c r="I3106">
        <f>IF(LCOH!$C$28=Menu!$A$1,'Approvvigionamento energia'!C3106,0)+IF(LCOH!$C$28=Menu!$A$2,'Approvvigionamento energia'!D3106,0)+IF(LCOH!$C$28=Menu!$A$3,'Approvvigionamento energia'!E3106,0)+IF(LCOH!$C$28=Menu!$A$4,'Approvvigionamento energia'!F3106,0)+IF(LCOH!$C$28=Menu!$A$5,'Approvvigionamento energia'!G3106,0)+IF(LCOH!$C$28=Menu!$A$6,'Approvvigionamento energia'!H3106,0)</f>
        <v>1553.307870283413</v>
      </c>
      <c r="J3106">
        <f>'Approvvigionamento energia'!A3106+'Approvvigionamento energia'!B3106+'Approvvigionamento energia'!I3106</f>
        <v>1991.7078702834128</v>
      </c>
      <c r="K3106">
        <f>IF(MIN(LCOH!$C$18,J3106)&gt;=$P$48*LCOH!$C$18, MIN(LCOH!$C$18,J3106),0)</f>
        <v>1500</v>
      </c>
      <c r="L3106">
        <f t="shared" si="97"/>
        <v>491.70787028341283</v>
      </c>
      <c r="M3106">
        <f>K3106/LCOH!$C$18</f>
        <v>1</v>
      </c>
      <c r="N3106">
        <f>K3106/LCOH!$C$34</f>
        <v>28.901734104046245</v>
      </c>
    </row>
    <row r="3107" spans="1:14" x14ac:dyDescent="0.35">
      <c r="A3107">
        <f>'Profilo fotovoltaico'!B3109*LCOH!$C$20</f>
        <v>467</v>
      </c>
      <c r="B3107">
        <f>'Profilo eolico'!B3109*LCOH!$C$21</f>
        <v>81.400000000000006</v>
      </c>
      <c r="C3107">
        <f>$P$35*'Profilo fotovoltaico'!B3109</f>
        <v>3434.6038916195043</v>
      </c>
      <c r="D3107">
        <f>$Q$37*'Profilo eolico'!B3109</f>
        <v>474.93928041331026</v>
      </c>
      <c r="E3107">
        <f>$P$39*'Profilo fotovoltaico'!B3109+'Approvvigionamento energia'!$Q$39*'Profilo eolico'!B3109</f>
        <v>1214.8554332148587</v>
      </c>
      <c r="F3107">
        <f>$P$41*'Profilo fotovoltaico'!B3109+'Approvvigionamento energia'!$Q$41*'Profilo eolico'!B3109</f>
        <v>1954.7715860164074</v>
      </c>
      <c r="G3107">
        <f>$P$43*'Profilo fotovoltaico'!B3109+'Approvvigionamento energia'!$Q$43*'Profilo eolico'!B3109</f>
        <v>2694.687738817956</v>
      </c>
      <c r="H3107">
        <f t="shared" si="96"/>
        <v>1138.4335154826958</v>
      </c>
      <c r="I3107">
        <f>IF(LCOH!$C$28=Menu!$A$1,'Approvvigionamento energia'!C3107,0)+IF(LCOH!$C$28=Menu!$A$2,'Approvvigionamento energia'!D3107,0)+IF(LCOH!$C$28=Menu!$A$3,'Approvvigionamento energia'!E3107,0)+IF(LCOH!$C$28=Menu!$A$4,'Approvvigionamento energia'!F3107,0)+IF(LCOH!$C$28=Menu!$A$5,'Approvvigionamento energia'!G3107,0)+IF(LCOH!$C$28=Menu!$A$6,'Approvvigionamento energia'!H3107,0)</f>
        <v>1954.7715860164074</v>
      </c>
      <c r="J3107">
        <f>'Approvvigionamento energia'!A3107+'Approvvigionamento energia'!B3107+'Approvvigionamento energia'!I3107</f>
        <v>2503.1715860164072</v>
      </c>
      <c r="K3107">
        <f>IF(MIN(LCOH!$C$18,J3107)&gt;=$P$48*LCOH!$C$18, MIN(LCOH!$C$18,J3107),0)</f>
        <v>1500</v>
      </c>
      <c r="L3107">
        <f t="shared" si="97"/>
        <v>1003.1715860164072</v>
      </c>
      <c r="M3107">
        <f>K3107/LCOH!$C$18</f>
        <v>1</v>
      </c>
      <c r="N3107">
        <f>K3107/LCOH!$C$34</f>
        <v>28.901734104046245</v>
      </c>
    </row>
    <row r="3108" spans="1:14" x14ac:dyDescent="0.35">
      <c r="A3108">
        <f>'Profilo fotovoltaico'!B3110*LCOH!$C$20</f>
        <v>546</v>
      </c>
      <c r="B3108">
        <f>'Profilo eolico'!B3110*LCOH!$C$21</f>
        <v>86.1</v>
      </c>
      <c r="C3108">
        <f>$P$35*'Profilo fotovoltaico'!B3110</f>
        <v>4015.6182544416479</v>
      </c>
      <c r="D3108">
        <f>$Q$37*'Profilo eolico'!B3110</f>
        <v>502.36206441751858</v>
      </c>
      <c r="E3108">
        <f>$P$39*'Profilo fotovoltaico'!B3110+'Approvvigionamento energia'!$Q$39*'Profilo eolico'!B3110</f>
        <v>1380.6761119235509</v>
      </c>
      <c r="F3108">
        <f>$P$41*'Profilo fotovoltaico'!B3110+'Approvvigionamento energia'!$Q$41*'Profilo eolico'!B3110</f>
        <v>2258.9901594295834</v>
      </c>
      <c r="G3108">
        <f>$P$43*'Profilo fotovoltaico'!B3110+'Approvvigionamento energia'!$Q$43*'Profilo eolico'!B3110</f>
        <v>3137.3042069356156</v>
      </c>
      <c r="H3108">
        <f t="shared" si="96"/>
        <v>1138.4335154826958</v>
      </c>
      <c r="I3108">
        <f>IF(LCOH!$C$28=Menu!$A$1,'Approvvigionamento energia'!C3108,0)+IF(LCOH!$C$28=Menu!$A$2,'Approvvigionamento energia'!D3108,0)+IF(LCOH!$C$28=Menu!$A$3,'Approvvigionamento energia'!E3108,0)+IF(LCOH!$C$28=Menu!$A$4,'Approvvigionamento energia'!F3108,0)+IF(LCOH!$C$28=Menu!$A$5,'Approvvigionamento energia'!G3108,0)+IF(LCOH!$C$28=Menu!$A$6,'Approvvigionamento energia'!H3108,0)</f>
        <v>2258.9901594295834</v>
      </c>
      <c r="J3108">
        <f>'Approvvigionamento energia'!A3108+'Approvvigionamento energia'!B3108+'Approvvigionamento energia'!I3108</f>
        <v>2891.0901594295833</v>
      </c>
      <c r="K3108">
        <f>IF(MIN(LCOH!$C$18,J3108)&gt;=$P$48*LCOH!$C$18, MIN(LCOH!$C$18,J3108),0)</f>
        <v>1500</v>
      </c>
      <c r="L3108">
        <f t="shared" si="97"/>
        <v>1391.0901594295833</v>
      </c>
      <c r="M3108">
        <f>K3108/LCOH!$C$18</f>
        <v>1</v>
      </c>
      <c r="N3108">
        <f>K3108/LCOH!$C$34</f>
        <v>28.901734104046245</v>
      </c>
    </row>
    <row r="3109" spans="1:14" x14ac:dyDescent="0.35">
      <c r="A3109">
        <f>'Profilo fotovoltaico'!B3111*LCOH!$C$20</f>
        <v>564</v>
      </c>
      <c r="B3109">
        <f>'Profilo eolico'!B3111*LCOH!$C$21</f>
        <v>89.5</v>
      </c>
      <c r="C3109">
        <f>$P$35*'Profilo fotovoltaico'!B3111</f>
        <v>4148.0012738188443</v>
      </c>
      <c r="D3109">
        <f>$Q$37*'Profilo eolico'!B3111</f>
        <v>522.19982305886072</v>
      </c>
      <c r="E3109">
        <f>$P$39*'Profilo fotovoltaico'!B3111+'Approvvigionamento energia'!$Q$39*'Profilo eolico'!B3111</f>
        <v>1428.6501857488565</v>
      </c>
      <c r="F3109">
        <f>$P$41*'Profilo fotovoltaico'!B3111+'Approvvigionamento energia'!$Q$41*'Profilo eolico'!B3111</f>
        <v>2335.1005484388525</v>
      </c>
      <c r="G3109">
        <f>$P$43*'Profilo fotovoltaico'!B3111+'Approvvigionamento energia'!$Q$43*'Profilo eolico'!B3111</f>
        <v>3241.5509111288488</v>
      </c>
      <c r="H3109">
        <f t="shared" si="96"/>
        <v>1138.4335154826958</v>
      </c>
      <c r="I3109">
        <f>IF(LCOH!$C$28=Menu!$A$1,'Approvvigionamento energia'!C3109,0)+IF(LCOH!$C$28=Menu!$A$2,'Approvvigionamento energia'!D3109,0)+IF(LCOH!$C$28=Menu!$A$3,'Approvvigionamento energia'!E3109,0)+IF(LCOH!$C$28=Menu!$A$4,'Approvvigionamento energia'!F3109,0)+IF(LCOH!$C$28=Menu!$A$5,'Approvvigionamento energia'!G3109,0)+IF(LCOH!$C$28=Menu!$A$6,'Approvvigionamento energia'!H3109,0)</f>
        <v>2335.1005484388525</v>
      </c>
      <c r="J3109">
        <f>'Approvvigionamento energia'!A3109+'Approvvigionamento energia'!B3109+'Approvvigionamento energia'!I3109</f>
        <v>2988.6005484388525</v>
      </c>
      <c r="K3109">
        <f>IF(MIN(LCOH!$C$18,J3109)&gt;=$P$48*LCOH!$C$18, MIN(LCOH!$C$18,J3109),0)</f>
        <v>1500</v>
      </c>
      <c r="L3109">
        <f t="shared" si="97"/>
        <v>1488.6005484388525</v>
      </c>
      <c r="M3109">
        <f>K3109/LCOH!$C$18</f>
        <v>1</v>
      </c>
      <c r="N3109">
        <f>K3109/LCOH!$C$34</f>
        <v>28.901734104046245</v>
      </c>
    </row>
    <row r="3110" spans="1:14" x14ac:dyDescent="0.35">
      <c r="A3110">
        <f>'Profilo fotovoltaico'!B3112*LCOH!$C$20</f>
        <v>535</v>
      </c>
      <c r="B3110">
        <f>'Profilo eolico'!B3112*LCOH!$C$21</f>
        <v>92.7</v>
      </c>
      <c r="C3110">
        <f>$P$35*'Profilo fotovoltaico'!B3112</f>
        <v>3934.7175203778052</v>
      </c>
      <c r="D3110">
        <f>$Q$37*'Profilo eolico'!B3112</f>
        <v>540.87065472130053</v>
      </c>
      <c r="E3110">
        <f>$P$39*'Profilo fotovoltaico'!B3112+'Approvvigionamento energia'!$Q$39*'Profilo eolico'!B3112</f>
        <v>1389.3323711354267</v>
      </c>
      <c r="F3110">
        <f>$P$41*'Profilo fotovoltaico'!B3112+'Approvvigionamento energia'!$Q$41*'Profilo eolico'!B3112</f>
        <v>2237.7940875495528</v>
      </c>
      <c r="G3110">
        <f>$P$43*'Profilo fotovoltaico'!B3112+'Approvvigionamento energia'!$Q$43*'Profilo eolico'!B3112</f>
        <v>3086.2558039636792</v>
      </c>
      <c r="H3110">
        <f t="shared" si="96"/>
        <v>1138.4335154826958</v>
      </c>
      <c r="I3110">
        <f>IF(LCOH!$C$28=Menu!$A$1,'Approvvigionamento energia'!C3110,0)+IF(LCOH!$C$28=Menu!$A$2,'Approvvigionamento energia'!D3110,0)+IF(LCOH!$C$28=Menu!$A$3,'Approvvigionamento energia'!E3110,0)+IF(LCOH!$C$28=Menu!$A$4,'Approvvigionamento energia'!F3110,0)+IF(LCOH!$C$28=Menu!$A$5,'Approvvigionamento energia'!G3110,0)+IF(LCOH!$C$28=Menu!$A$6,'Approvvigionamento energia'!H3110,0)</f>
        <v>2237.7940875495528</v>
      </c>
      <c r="J3110">
        <f>'Approvvigionamento energia'!A3110+'Approvvigionamento energia'!B3110+'Approvvigionamento energia'!I3110</f>
        <v>2865.4940875495531</v>
      </c>
      <c r="K3110">
        <f>IF(MIN(LCOH!$C$18,J3110)&gt;=$P$48*LCOH!$C$18, MIN(LCOH!$C$18,J3110),0)</f>
        <v>1500</v>
      </c>
      <c r="L3110">
        <f t="shared" si="97"/>
        <v>1365.4940875495531</v>
      </c>
      <c r="M3110">
        <f>K3110/LCOH!$C$18</f>
        <v>1</v>
      </c>
      <c r="N3110">
        <f>K3110/LCOH!$C$34</f>
        <v>28.901734104046245</v>
      </c>
    </row>
    <row r="3111" spans="1:14" x14ac:dyDescent="0.35">
      <c r="A3111">
        <f>'Profilo fotovoltaico'!B3113*LCOH!$C$20</f>
        <v>470</v>
      </c>
      <c r="B3111">
        <f>'Profilo eolico'!B3113*LCOH!$C$21</f>
        <v>96.5</v>
      </c>
      <c r="C3111">
        <f>$P$35*'Profilo fotovoltaico'!B3113</f>
        <v>3456.6677281823704</v>
      </c>
      <c r="D3111">
        <f>$Q$37*'Profilo eolico'!B3113</f>
        <v>563.04226732044765</v>
      </c>
      <c r="E3111">
        <f>$P$39*'Profilo fotovoltaico'!B3113+'Approvvigionamento energia'!$Q$39*'Profilo eolico'!B3113</f>
        <v>1286.4486325359283</v>
      </c>
      <c r="F3111">
        <f>$P$41*'Profilo fotovoltaico'!B3113+'Approvvigionamento energia'!$Q$41*'Profilo eolico'!B3113</f>
        <v>2009.854997751409</v>
      </c>
      <c r="G3111">
        <f>$P$43*'Profilo fotovoltaico'!B3113+'Approvvigionamento energia'!$Q$43*'Profilo eolico'!B3113</f>
        <v>2733.2613629668899</v>
      </c>
      <c r="H3111">
        <f t="shared" si="96"/>
        <v>1138.4335154826958</v>
      </c>
      <c r="I3111">
        <f>IF(LCOH!$C$28=Menu!$A$1,'Approvvigionamento energia'!C3111,0)+IF(LCOH!$C$28=Menu!$A$2,'Approvvigionamento energia'!D3111,0)+IF(LCOH!$C$28=Menu!$A$3,'Approvvigionamento energia'!E3111,0)+IF(LCOH!$C$28=Menu!$A$4,'Approvvigionamento energia'!F3111,0)+IF(LCOH!$C$28=Menu!$A$5,'Approvvigionamento energia'!G3111,0)+IF(LCOH!$C$28=Menu!$A$6,'Approvvigionamento energia'!H3111,0)</f>
        <v>2009.854997751409</v>
      </c>
      <c r="J3111">
        <f>'Approvvigionamento energia'!A3111+'Approvvigionamento energia'!B3111+'Approvvigionamento energia'!I3111</f>
        <v>2576.354997751409</v>
      </c>
      <c r="K3111">
        <f>IF(MIN(LCOH!$C$18,J3111)&gt;=$P$48*LCOH!$C$18, MIN(LCOH!$C$18,J3111),0)</f>
        <v>1500</v>
      </c>
      <c r="L3111">
        <f t="shared" si="97"/>
        <v>1076.354997751409</v>
      </c>
      <c r="M3111">
        <f>K3111/LCOH!$C$18</f>
        <v>1</v>
      </c>
      <c r="N3111">
        <f>K3111/LCOH!$C$34</f>
        <v>28.901734104046245</v>
      </c>
    </row>
    <row r="3112" spans="1:14" x14ac:dyDescent="0.35">
      <c r="A3112">
        <f>'Profilo fotovoltaico'!B3114*LCOH!$C$20</f>
        <v>368</v>
      </c>
      <c r="B3112">
        <f>'Profilo eolico'!B3114*LCOH!$C$21</f>
        <v>96.100000000000009</v>
      </c>
      <c r="C3112">
        <f>$P$35*'Profilo fotovoltaico'!B3114</f>
        <v>2706.4972850449199</v>
      </c>
      <c r="D3112">
        <f>$Q$37*'Profilo eolico'!B3114</f>
        <v>560.70841336264277</v>
      </c>
      <c r="E3112">
        <f>$P$39*'Profilo fotovoltaico'!B3114+'Approvvigionamento energia'!$Q$39*'Profilo eolico'!B3114</f>
        <v>1097.155631283212</v>
      </c>
      <c r="F3112">
        <f>$P$41*'Profilo fotovoltaico'!B3114+'Approvvigionamento energia'!$Q$41*'Profilo eolico'!B3114</f>
        <v>1633.6028492037813</v>
      </c>
      <c r="G3112">
        <f>$P$43*'Profilo fotovoltaico'!B3114+'Approvvigionamento energia'!$Q$43*'Profilo eolico'!B3114</f>
        <v>2170.0500671243508</v>
      </c>
      <c r="H3112">
        <f t="shared" si="96"/>
        <v>1138.4335154826958</v>
      </c>
      <c r="I3112">
        <f>IF(LCOH!$C$28=Menu!$A$1,'Approvvigionamento energia'!C3112,0)+IF(LCOH!$C$28=Menu!$A$2,'Approvvigionamento energia'!D3112,0)+IF(LCOH!$C$28=Menu!$A$3,'Approvvigionamento energia'!E3112,0)+IF(LCOH!$C$28=Menu!$A$4,'Approvvigionamento energia'!F3112,0)+IF(LCOH!$C$28=Menu!$A$5,'Approvvigionamento energia'!G3112,0)+IF(LCOH!$C$28=Menu!$A$6,'Approvvigionamento energia'!H3112,0)</f>
        <v>1633.6028492037813</v>
      </c>
      <c r="J3112">
        <f>'Approvvigionamento energia'!A3112+'Approvvigionamento energia'!B3112+'Approvvigionamento energia'!I3112</f>
        <v>2097.7028492037812</v>
      </c>
      <c r="K3112">
        <f>IF(MIN(LCOH!$C$18,J3112)&gt;=$P$48*LCOH!$C$18, MIN(LCOH!$C$18,J3112),0)</f>
        <v>1500</v>
      </c>
      <c r="L3112">
        <f t="shared" si="97"/>
        <v>597.70284920378117</v>
      </c>
      <c r="M3112">
        <f>K3112/LCOH!$C$18</f>
        <v>1</v>
      </c>
      <c r="N3112">
        <f>K3112/LCOH!$C$34</f>
        <v>28.901734104046245</v>
      </c>
    </row>
    <row r="3113" spans="1:14" x14ac:dyDescent="0.35">
      <c r="A3113">
        <f>'Profilo fotovoltaico'!B3115*LCOH!$C$20</f>
        <v>251</v>
      </c>
      <c r="B3113">
        <f>'Profilo eolico'!B3115*LCOH!$C$21</f>
        <v>104.5</v>
      </c>
      <c r="C3113">
        <f>$P$35*'Profilo fotovoltaico'!B3115</f>
        <v>1846.0076590931383</v>
      </c>
      <c r="D3113">
        <f>$Q$37*'Profilo eolico'!B3115</f>
        <v>609.71934647654689</v>
      </c>
      <c r="E3113">
        <f>$P$39*'Profilo fotovoltaico'!B3115+'Approvvigionamento energia'!$Q$39*'Profilo eolico'!B3115</f>
        <v>918.79142463069479</v>
      </c>
      <c r="F3113">
        <f>$P$41*'Profilo fotovoltaico'!B3115+'Approvvigionamento energia'!$Q$41*'Profilo eolico'!B3115</f>
        <v>1227.8635027848427</v>
      </c>
      <c r="G3113">
        <f>$P$43*'Profilo fotovoltaico'!B3115+'Approvvigionamento energia'!$Q$43*'Profilo eolico'!B3115</f>
        <v>1536.9355809389906</v>
      </c>
      <c r="H3113">
        <f t="shared" si="96"/>
        <v>1138.4335154826958</v>
      </c>
      <c r="I3113">
        <f>IF(LCOH!$C$28=Menu!$A$1,'Approvvigionamento energia'!C3113,0)+IF(LCOH!$C$28=Menu!$A$2,'Approvvigionamento energia'!D3113,0)+IF(LCOH!$C$28=Menu!$A$3,'Approvvigionamento energia'!E3113,0)+IF(LCOH!$C$28=Menu!$A$4,'Approvvigionamento energia'!F3113,0)+IF(LCOH!$C$28=Menu!$A$5,'Approvvigionamento energia'!G3113,0)+IF(LCOH!$C$28=Menu!$A$6,'Approvvigionamento energia'!H3113,0)</f>
        <v>1227.8635027848427</v>
      </c>
      <c r="J3113">
        <f>'Approvvigionamento energia'!A3113+'Approvvigionamento energia'!B3113+'Approvvigionamento energia'!I3113</f>
        <v>1583.3635027848427</v>
      </c>
      <c r="K3113">
        <f>IF(MIN(LCOH!$C$18,J3113)&gt;=$P$48*LCOH!$C$18, MIN(LCOH!$C$18,J3113),0)</f>
        <v>1500</v>
      </c>
      <c r="L3113">
        <f t="shared" si="97"/>
        <v>83.363502784842694</v>
      </c>
      <c r="M3113">
        <f>K3113/LCOH!$C$18</f>
        <v>1</v>
      </c>
      <c r="N3113">
        <f>K3113/LCOH!$C$34</f>
        <v>28.901734104046245</v>
      </c>
    </row>
    <row r="3114" spans="1:14" x14ac:dyDescent="0.35">
      <c r="A3114">
        <f>'Profilo fotovoltaico'!B3116*LCOH!$C$20</f>
        <v>133</v>
      </c>
      <c r="B3114">
        <f>'Profilo eolico'!B3116*LCOH!$C$21</f>
        <v>120.89999999999999</v>
      </c>
      <c r="C3114">
        <f>$P$35*'Profilo fotovoltaico'!B3116</f>
        <v>978.16342095373466</v>
      </c>
      <c r="D3114">
        <f>$Q$37*'Profilo eolico'!B3116</f>
        <v>705.40735874655047</v>
      </c>
      <c r="E3114">
        <f>$P$39*'Profilo fotovoltaico'!B3116+'Approvvigionamento energia'!$Q$39*'Profilo eolico'!B3116</f>
        <v>773.59637429834652</v>
      </c>
      <c r="F3114">
        <f>$P$41*'Profilo fotovoltaico'!B3116+'Approvvigionamento energia'!$Q$41*'Profilo eolico'!B3116</f>
        <v>841.78538985014256</v>
      </c>
      <c r="G3114">
        <f>$P$43*'Profilo fotovoltaico'!B3116+'Approvvigionamento energia'!$Q$43*'Profilo eolico'!B3116</f>
        <v>909.97440540193872</v>
      </c>
      <c r="H3114">
        <f t="shared" si="96"/>
        <v>1138.4335154826958</v>
      </c>
      <c r="I3114">
        <f>IF(LCOH!$C$28=Menu!$A$1,'Approvvigionamento energia'!C3114,0)+IF(LCOH!$C$28=Menu!$A$2,'Approvvigionamento energia'!D3114,0)+IF(LCOH!$C$28=Menu!$A$3,'Approvvigionamento energia'!E3114,0)+IF(LCOH!$C$28=Menu!$A$4,'Approvvigionamento energia'!F3114,0)+IF(LCOH!$C$28=Menu!$A$5,'Approvvigionamento energia'!G3114,0)+IF(LCOH!$C$28=Menu!$A$6,'Approvvigionamento energia'!H3114,0)</f>
        <v>841.78538985014256</v>
      </c>
      <c r="J3114">
        <f>'Approvvigionamento energia'!A3114+'Approvvigionamento energia'!B3114+'Approvvigionamento energia'!I3114</f>
        <v>1095.6853898501427</v>
      </c>
      <c r="K3114">
        <f>IF(MIN(LCOH!$C$18,J3114)&gt;=$P$48*LCOH!$C$18, MIN(LCOH!$C$18,J3114),0)</f>
        <v>1095.6853898501427</v>
      </c>
      <c r="L3114">
        <f t="shared" si="97"/>
        <v>0</v>
      </c>
      <c r="M3114">
        <f>K3114/LCOH!$C$18</f>
        <v>0.73045692656676176</v>
      </c>
      <c r="N3114">
        <f>K3114/LCOH!$C$34</f>
        <v>21.111471866091382</v>
      </c>
    </row>
    <row r="3115" spans="1:14" x14ac:dyDescent="0.35">
      <c r="A3115">
        <f>'Profilo fotovoltaico'!B3117*LCOH!$C$20</f>
        <v>36</v>
      </c>
      <c r="B3115">
        <f>'Profilo eolico'!B3117*LCOH!$C$21</f>
        <v>130.6</v>
      </c>
      <c r="C3115">
        <f>$P$35*'Profilo fotovoltaico'!B3117</f>
        <v>264.76603875439434</v>
      </c>
      <c r="D3115">
        <f>$Q$37*'Profilo eolico'!B3117</f>
        <v>762.00331722332078</v>
      </c>
      <c r="E3115">
        <f>$P$39*'Profilo fotovoltaico'!B3117+'Approvvigionamento energia'!$Q$39*'Profilo eolico'!B3117</f>
        <v>637.69399760608917</v>
      </c>
      <c r="F3115">
        <f>$P$41*'Profilo fotovoltaico'!B3117+'Approvvigionamento energia'!$Q$41*'Profilo eolico'!B3117</f>
        <v>513.38467798885756</v>
      </c>
      <c r="G3115">
        <f>$P$43*'Profilo fotovoltaico'!B3117+'Approvvigionamento energia'!$Q$43*'Profilo eolico'!B3117</f>
        <v>389.07535837162595</v>
      </c>
      <c r="H3115">
        <f t="shared" si="96"/>
        <v>1138.4335154826958</v>
      </c>
      <c r="I3115">
        <f>IF(LCOH!$C$28=Menu!$A$1,'Approvvigionamento energia'!C3115,0)+IF(LCOH!$C$28=Menu!$A$2,'Approvvigionamento energia'!D3115,0)+IF(LCOH!$C$28=Menu!$A$3,'Approvvigionamento energia'!E3115,0)+IF(LCOH!$C$28=Menu!$A$4,'Approvvigionamento energia'!F3115,0)+IF(LCOH!$C$28=Menu!$A$5,'Approvvigionamento energia'!G3115,0)+IF(LCOH!$C$28=Menu!$A$6,'Approvvigionamento energia'!H3115,0)</f>
        <v>513.38467798885756</v>
      </c>
      <c r="J3115">
        <f>'Approvvigionamento energia'!A3115+'Approvvigionamento energia'!B3115+'Approvvigionamento energia'!I3115</f>
        <v>679.98467798885758</v>
      </c>
      <c r="K3115">
        <f>IF(MIN(LCOH!$C$18,J3115)&gt;=$P$48*LCOH!$C$18, MIN(LCOH!$C$18,J3115),0)</f>
        <v>679.98467798885758</v>
      </c>
      <c r="L3115">
        <f t="shared" si="97"/>
        <v>0</v>
      </c>
      <c r="M3115">
        <f>K3115/LCOH!$C$18</f>
        <v>0.45332311865923841</v>
      </c>
      <c r="N3115">
        <f>K3115/LCOH!$C$34</f>
        <v>13.101824238706312</v>
      </c>
    </row>
    <row r="3116" spans="1:14" x14ac:dyDescent="0.35">
      <c r="A3116">
        <f>'Profilo fotovoltaico'!B3118*LCOH!$C$20</f>
        <v>0</v>
      </c>
      <c r="B3116">
        <f>'Profilo eolico'!B3118*LCOH!$C$21</f>
        <v>133.20000000000002</v>
      </c>
      <c r="C3116">
        <f>$P$35*'Profilo fotovoltaico'!B3118</f>
        <v>0</v>
      </c>
      <c r="D3116">
        <f>$Q$37*'Profilo eolico'!B3118</f>
        <v>777.17336794905316</v>
      </c>
      <c r="E3116">
        <f>$P$39*'Profilo fotovoltaico'!B3118+'Approvvigionamento energia'!$Q$39*'Profilo eolico'!B3118</f>
        <v>582.8800259617899</v>
      </c>
      <c r="F3116">
        <f>$P$41*'Profilo fotovoltaico'!B3118+'Approvvigionamento energia'!$Q$41*'Profilo eolico'!B3118</f>
        <v>388.58668397452658</v>
      </c>
      <c r="G3116">
        <f>$P$43*'Profilo fotovoltaico'!B3118+'Approvvigionamento energia'!$Q$43*'Profilo eolico'!B3118</f>
        <v>194.29334198726329</v>
      </c>
      <c r="H3116">
        <f t="shared" si="96"/>
        <v>1138.4335154826958</v>
      </c>
      <c r="I3116">
        <f>IF(LCOH!$C$28=Menu!$A$1,'Approvvigionamento energia'!C3116,0)+IF(LCOH!$C$28=Menu!$A$2,'Approvvigionamento energia'!D3116,0)+IF(LCOH!$C$28=Menu!$A$3,'Approvvigionamento energia'!E3116,0)+IF(LCOH!$C$28=Menu!$A$4,'Approvvigionamento energia'!F3116,0)+IF(LCOH!$C$28=Menu!$A$5,'Approvvigionamento energia'!G3116,0)+IF(LCOH!$C$28=Menu!$A$6,'Approvvigionamento energia'!H3116,0)</f>
        <v>388.58668397452658</v>
      </c>
      <c r="J3116">
        <f>'Approvvigionamento energia'!A3116+'Approvvigionamento energia'!B3116+'Approvvigionamento energia'!I3116</f>
        <v>521.78668397452657</v>
      </c>
      <c r="K3116">
        <f>IF(MIN(LCOH!$C$18,J3116)&gt;=$P$48*LCOH!$C$18, MIN(LCOH!$C$18,J3116),0)</f>
        <v>521.78668397452657</v>
      </c>
      <c r="L3116">
        <f t="shared" si="97"/>
        <v>0</v>
      </c>
      <c r="M3116">
        <f>K3116/LCOH!$C$18</f>
        <v>0.34785778931635103</v>
      </c>
      <c r="N3116">
        <f>K3116/LCOH!$C$34</f>
        <v>10.053693332842515</v>
      </c>
    </row>
    <row r="3117" spans="1:14" x14ac:dyDescent="0.35">
      <c r="A3117">
        <f>'Profilo fotovoltaico'!B3119*LCOH!$C$20</f>
        <v>0</v>
      </c>
      <c r="B3117">
        <f>'Profilo eolico'!B3119*LCOH!$C$21</f>
        <v>138.9</v>
      </c>
      <c r="C3117">
        <f>$P$35*'Profilo fotovoltaico'!B3119</f>
        <v>0</v>
      </c>
      <c r="D3117">
        <f>$Q$37*'Profilo eolico'!B3119</f>
        <v>810.4307868477739</v>
      </c>
      <c r="E3117">
        <f>$P$39*'Profilo fotovoltaico'!B3119+'Approvvigionamento energia'!$Q$39*'Profilo eolico'!B3119</f>
        <v>607.8230901358304</v>
      </c>
      <c r="F3117">
        <f>$P$41*'Profilo fotovoltaico'!B3119+'Approvvigionamento energia'!$Q$41*'Profilo eolico'!B3119</f>
        <v>405.21539342388695</v>
      </c>
      <c r="G3117">
        <f>$P$43*'Profilo fotovoltaico'!B3119+'Approvvigionamento energia'!$Q$43*'Profilo eolico'!B3119</f>
        <v>202.60769671194348</v>
      </c>
      <c r="H3117">
        <f t="shared" si="96"/>
        <v>1138.4335154826958</v>
      </c>
      <c r="I3117">
        <f>IF(LCOH!$C$28=Menu!$A$1,'Approvvigionamento energia'!C3117,0)+IF(LCOH!$C$28=Menu!$A$2,'Approvvigionamento energia'!D3117,0)+IF(LCOH!$C$28=Menu!$A$3,'Approvvigionamento energia'!E3117,0)+IF(LCOH!$C$28=Menu!$A$4,'Approvvigionamento energia'!F3117,0)+IF(LCOH!$C$28=Menu!$A$5,'Approvvigionamento energia'!G3117,0)+IF(LCOH!$C$28=Menu!$A$6,'Approvvigionamento energia'!H3117,0)</f>
        <v>405.21539342388695</v>
      </c>
      <c r="J3117">
        <f>'Approvvigionamento energia'!A3117+'Approvvigionamento energia'!B3117+'Approvvigionamento energia'!I3117</f>
        <v>544.11539342388699</v>
      </c>
      <c r="K3117">
        <f>IF(MIN(LCOH!$C$18,J3117)&gt;=$P$48*LCOH!$C$18, MIN(LCOH!$C$18,J3117),0)</f>
        <v>544.11539342388699</v>
      </c>
      <c r="L3117">
        <f t="shared" si="97"/>
        <v>0</v>
      </c>
      <c r="M3117">
        <f>K3117/LCOH!$C$18</f>
        <v>0.36274359561592467</v>
      </c>
      <c r="N3117">
        <f>K3117/LCOH!$C$34</f>
        <v>10.483918948437129</v>
      </c>
    </row>
    <row r="3118" spans="1:14" x14ac:dyDescent="0.35">
      <c r="A3118">
        <f>'Profilo fotovoltaico'!B3120*LCOH!$C$20</f>
        <v>0</v>
      </c>
      <c r="B3118">
        <f>'Profilo eolico'!B3120*LCOH!$C$21</f>
        <v>137.5</v>
      </c>
      <c r="C3118">
        <f>$P$35*'Profilo fotovoltaico'!B3120</f>
        <v>0</v>
      </c>
      <c r="D3118">
        <f>$Q$37*'Profilo eolico'!B3120</f>
        <v>802.26229799545661</v>
      </c>
      <c r="E3118">
        <f>$P$39*'Profilo fotovoltaico'!B3120+'Approvvigionamento energia'!$Q$39*'Profilo eolico'!B3120</f>
        <v>601.69672349659243</v>
      </c>
      <c r="F3118">
        <f>$P$41*'Profilo fotovoltaico'!B3120+'Approvvigionamento energia'!$Q$41*'Profilo eolico'!B3120</f>
        <v>401.1311489977283</v>
      </c>
      <c r="G3118">
        <f>$P$43*'Profilo fotovoltaico'!B3120+'Approvvigionamento energia'!$Q$43*'Profilo eolico'!B3120</f>
        <v>200.56557449886415</v>
      </c>
      <c r="H3118">
        <f t="shared" si="96"/>
        <v>1138.4335154826958</v>
      </c>
      <c r="I3118">
        <f>IF(LCOH!$C$28=Menu!$A$1,'Approvvigionamento energia'!C3118,0)+IF(LCOH!$C$28=Menu!$A$2,'Approvvigionamento energia'!D3118,0)+IF(LCOH!$C$28=Menu!$A$3,'Approvvigionamento energia'!E3118,0)+IF(LCOH!$C$28=Menu!$A$4,'Approvvigionamento energia'!F3118,0)+IF(LCOH!$C$28=Menu!$A$5,'Approvvigionamento energia'!G3118,0)+IF(LCOH!$C$28=Menu!$A$6,'Approvvigionamento energia'!H3118,0)</f>
        <v>401.1311489977283</v>
      </c>
      <c r="J3118">
        <f>'Approvvigionamento energia'!A3118+'Approvvigionamento energia'!B3118+'Approvvigionamento energia'!I3118</f>
        <v>538.63114899772836</v>
      </c>
      <c r="K3118">
        <f>IF(MIN(LCOH!$C$18,J3118)&gt;=$P$48*LCOH!$C$18, MIN(LCOH!$C$18,J3118),0)</f>
        <v>538.63114899772836</v>
      </c>
      <c r="L3118">
        <f t="shared" si="97"/>
        <v>0</v>
      </c>
      <c r="M3118">
        <f>K3118/LCOH!$C$18</f>
        <v>0.35908743266515225</v>
      </c>
      <c r="N3118">
        <f>K3118/LCOH!$C$34</f>
        <v>10.37824949899284</v>
      </c>
    </row>
    <row r="3119" spans="1:14" x14ac:dyDescent="0.35">
      <c r="A3119">
        <f>'Profilo fotovoltaico'!B3121*LCOH!$C$20</f>
        <v>0</v>
      </c>
      <c r="B3119">
        <f>'Profilo eolico'!B3121*LCOH!$C$21</f>
        <v>142</v>
      </c>
      <c r="C3119">
        <f>$P$35*'Profilo fotovoltaico'!B3121</f>
        <v>0</v>
      </c>
      <c r="D3119">
        <f>$Q$37*'Profilo eolico'!B3121</f>
        <v>828.51815502076226</v>
      </c>
      <c r="E3119">
        <f>$P$39*'Profilo fotovoltaico'!B3121+'Approvvigionamento energia'!$Q$39*'Profilo eolico'!B3121</f>
        <v>621.38861626557173</v>
      </c>
      <c r="F3119">
        <f>$P$41*'Profilo fotovoltaico'!B3121+'Approvvigionamento energia'!$Q$41*'Profilo eolico'!B3121</f>
        <v>414.25907751038113</v>
      </c>
      <c r="G3119">
        <f>$P$43*'Profilo fotovoltaico'!B3121+'Approvvigionamento energia'!$Q$43*'Profilo eolico'!B3121</f>
        <v>207.12953875519057</v>
      </c>
      <c r="H3119">
        <f t="shared" si="96"/>
        <v>1138.4335154826958</v>
      </c>
      <c r="I3119">
        <f>IF(LCOH!$C$28=Menu!$A$1,'Approvvigionamento energia'!C3119,0)+IF(LCOH!$C$28=Menu!$A$2,'Approvvigionamento energia'!D3119,0)+IF(LCOH!$C$28=Menu!$A$3,'Approvvigionamento energia'!E3119,0)+IF(LCOH!$C$28=Menu!$A$4,'Approvvigionamento energia'!F3119,0)+IF(LCOH!$C$28=Menu!$A$5,'Approvvigionamento energia'!G3119,0)+IF(LCOH!$C$28=Menu!$A$6,'Approvvigionamento energia'!H3119,0)</f>
        <v>414.25907751038113</v>
      </c>
      <c r="J3119">
        <f>'Approvvigionamento energia'!A3119+'Approvvigionamento energia'!B3119+'Approvvigionamento energia'!I3119</f>
        <v>556.25907751038108</v>
      </c>
      <c r="K3119">
        <f>IF(MIN(LCOH!$C$18,J3119)&gt;=$P$48*LCOH!$C$18, MIN(LCOH!$C$18,J3119),0)</f>
        <v>556.25907751038108</v>
      </c>
      <c r="L3119">
        <f t="shared" si="97"/>
        <v>0</v>
      </c>
      <c r="M3119">
        <f>K3119/LCOH!$C$18</f>
        <v>0.37083938500692071</v>
      </c>
      <c r="N3119">
        <f>K3119/LCOH!$C$34</f>
        <v>10.717901300778056</v>
      </c>
    </row>
    <row r="3120" spans="1:14" x14ac:dyDescent="0.35">
      <c r="A3120">
        <f>'Profilo fotovoltaico'!B3122*LCOH!$C$20</f>
        <v>0</v>
      </c>
      <c r="B3120">
        <f>'Profilo eolico'!B3122*LCOH!$C$21</f>
        <v>148.79999999999998</v>
      </c>
      <c r="C3120">
        <f>$P$35*'Profilo fotovoltaico'!B3122</f>
        <v>0</v>
      </c>
      <c r="D3120">
        <f>$Q$37*'Profilo eolico'!B3122</f>
        <v>868.19367230344665</v>
      </c>
      <c r="E3120">
        <f>$P$39*'Profilo fotovoltaico'!B3122+'Approvvigionamento energia'!$Q$39*'Profilo eolico'!B3122</f>
        <v>651.14525422758493</v>
      </c>
      <c r="F3120">
        <f>$P$41*'Profilo fotovoltaico'!B3122+'Approvvigionamento energia'!$Q$41*'Profilo eolico'!B3122</f>
        <v>434.09683615172332</v>
      </c>
      <c r="G3120">
        <f>$P$43*'Profilo fotovoltaico'!B3122+'Approvvigionamento energia'!$Q$43*'Profilo eolico'!B3122</f>
        <v>217.04841807586166</v>
      </c>
      <c r="H3120">
        <f t="shared" si="96"/>
        <v>1138.4335154826958</v>
      </c>
      <c r="I3120">
        <f>IF(LCOH!$C$28=Menu!$A$1,'Approvvigionamento energia'!C3120,0)+IF(LCOH!$C$28=Menu!$A$2,'Approvvigionamento energia'!D3120,0)+IF(LCOH!$C$28=Menu!$A$3,'Approvvigionamento energia'!E3120,0)+IF(LCOH!$C$28=Menu!$A$4,'Approvvigionamento energia'!F3120,0)+IF(LCOH!$C$28=Menu!$A$5,'Approvvigionamento energia'!G3120,0)+IF(LCOH!$C$28=Menu!$A$6,'Approvvigionamento energia'!H3120,0)</f>
        <v>434.09683615172332</v>
      </c>
      <c r="J3120">
        <f>'Approvvigionamento energia'!A3120+'Approvvigionamento energia'!B3120+'Approvvigionamento energia'!I3120</f>
        <v>582.89683615172328</v>
      </c>
      <c r="K3120">
        <f>IF(MIN(LCOH!$C$18,J3120)&gt;=$P$48*LCOH!$C$18, MIN(LCOH!$C$18,J3120),0)</f>
        <v>582.89683615172328</v>
      </c>
      <c r="L3120">
        <f t="shared" si="97"/>
        <v>0</v>
      </c>
      <c r="M3120">
        <f>K3120/LCOH!$C$18</f>
        <v>0.38859789076781553</v>
      </c>
      <c r="N3120">
        <f>K3120/LCOH!$C$34</f>
        <v>11.23115291236461</v>
      </c>
    </row>
    <row r="3121" spans="1:14" x14ac:dyDescent="0.35">
      <c r="A3121">
        <f>'Profilo fotovoltaico'!B3123*LCOH!$C$20</f>
        <v>0</v>
      </c>
      <c r="B3121">
        <f>'Profilo eolico'!B3123*LCOH!$C$21</f>
        <v>157.70000000000002</v>
      </c>
      <c r="C3121">
        <f>$P$35*'Profilo fotovoltaico'!B3123</f>
        <v>0</v>
      </c>
      <c r="D3121">
        <f>$Q$37*'Profilo eolico'!B3123</f>
        <v>920.1219228646072</v>
      </c>
      <c r="E3121">
        <f>$P$39*'Profilo fotovoltaico'!B3123+'Approvvigionamento energia'!$Q$39*'Profilo eolico'!B3123</f>
        <v>690.09144214845537</v>
      </c>
      <c r="F3121">
        <f>$P$41*'Profilo fotovoltaico'!B3123+'Approvvigionamento energia'!$Q$41*'Profilo eolico'!B3123</f>
        <v>460.0609614323036</v>
      </c>
      <c r="G3121">
        <f>$P$43*'Profilo fotovoltaico'!B3123+'Approvvigionamento energia'!$Q$43*'Profilo eolico'!B3123</f>
        <v>230.0304807161518</v>
      </c>
      <c r="H3121">
        <f t="shared" si="96"/>
        <v>1138.4335154826958</v>
      </c>
      <c r="I3121">
        <f>IF(LCOH!$C$28=Menu!$A$1,'Approvvigionamento energia'!C3121,0)+IF(LCOH!$C$28=Menu!$A$2,'Approvvigionamento energia'!D3121,0)+IF(LCOH!$C$28=Menu!$A$3,'Approvvigionamento energia'!E3121,0)+IF(LCOH!$C$28=Menu!$A$4,'Approvvigionamento energia'!F3121,0)+IF(LCOH!$C$28=Menu!$A$5,'Approvvigionamento energia'!G3121,0)+IF(LCOH!$C$28=Menu!$A$6,'Approvvigionamento energia'!H3121,0)</f>
        <v>460.0609614323036</v>
      </c>
      <c r="J3121">
        <f>'Approvvigionamento energia'!A3121+'Approvvigionamento energia'!B3121+'Approvvigionamento energia'!I3121</f>
        <v>617.76096143230359</v>
      </c>
      <c r="K3121">
        <f>IF(MIN(LCOH!$C$18,J3121)&gt;=$P$48*LCOH!$C$18, MIN(LCOH!$C$18,J3121),0)</f>
        <v>617.76096143230359</v>
      </c>
      <c r="L3121">
        <f t="shared" si="97"/>
        <v>0</v>
      </c>
      <c r="M3121">
        <f>K3121/LCOH!$C$18</f>
        <v>0.41184064095486905</v>
      </c>
      <c r="N3121">
        <f>K3121/LCOH!$C$34</f>
        <v>11.902908698117603</v>
      </c>
    </row>
    <row r="3122" spans="1:14" x14ac:dyDescent="0.35">
      <c r="A3122">
        <f>'Profilo fotovoltaico'!B3124*LCOH!$C$20</f>
        <v>0</v>
      </c>
      <c r="B3122">
        <f>'Profilo eolico'!B3124*LCOH!$C$21</f>
        <v>160.20000000000002</v>
      </c>
      <c r="C3122">
        <f>$P$35*'Profilo fotovoltaico'!B3124</f>
        <v>0</v>
      </c>
      <c r="D3122">
        <f>$Q$37*'Profilo eolico'!B3124</f>
        <v>934.70851010088825</v>
      </c>
      <c r="E3122">
        <f>$P$39*'Profilo fotovoltaico'!B3124+'Approvvigionamento energia'!$Q$39*'Profilo eolico'!B3124</f>
        <v>701.03138257566616</v>
      </c>
      <c r="F3122">
        <f>$P$41*'Profilo fotovoltaico'!B3124+'Approvvigionamento energia'!$Q$41*'Profilo eolico'!B3124</f>
        <v>467.35425505044412</v>
      </c>
      <c r="G3122">
        <f>$P$43*'Profilo fotovoltaico'!B3124+'Approvvigionamento energia'!$Q$43*'Profilo eolico'!B3124</f>
        <v>233.67712752522206</v>
      </c>
      <c r="H3122">
        <f t="shared" si="96"/>
        <v>1138.4335154826958</v>
      </c>
      <c r="I3122">
        <f>IF(LCOH!$C$28=Menu!$A$1,'Approvvigionamento energia'!C3122,0)+IF(LCOH!$C$28=Menu!$A$2,'Approvvigionamento energia'!D3122,0)+IF(LCOH!$C$28=Menu!$A$3,'Approvvigionamento energia'!E3122,0)+IF(LCOH!$C$28=Menu!$A$4,'Approvvigionamento energia'!F3122,0)+IF(LCOH!$C$28=Menu!$A$5,'Approvvigionamento energia'!G3122,0)+IF(LCOH!$C$28=Menu!$A$6,'Approvvigionamento energia'!H3122,0)</f>
        <v>467.35425505044412</v>
      </c>
      <c r="J3122">
        <f>'Approvvigionamento energia'!A3122+'Approvvigionamento energia'!B3122+'Approvvigionamento energia'!I3122</f>
        <v>627.55425505044411</v>
      </c>
      <c r="K3122">
        <f>IF(MIN(LCOH!$C$18,J3122)&gt;=$P$48*LCOH!$C$18, MIN(LCOH!$C$18,J3122),0)</f>
        <v>627.55425505044411</v>
      </c>
      <c r="L3122">
        <f t="shared" si="97"/>
        <v>0</v>
      </c>
      <c r="M3122">
        <f>K3122/LCOH!$C$18</f>
        <v>0.41836950336696271</v>
      </c>
      <c r="N3122">
        <f>K3122/LCOH!$C$34</f>
        <v>12.091604143553838</v>
      </c>
    </row>
    <row r="3123" spans="1:14" x14ac:dyDescent="0.35">
      <c r="A3123">
        <f>'Profilo fotovoltaico'!B3125*LCOH!$C$20</f>
        <v>0</v>
      </c>
      <c r="B3123">
        <f>'Profilo eolico'!B3125*LCOH!$C$21</f>
        <v>151.79999999999998</v>
      </c>
      <c r="C3123">
        <f>$P$35*'Profilo fotovoltaico'!B3125</f>
        <v>0</v>
      </c>
      <c r="D3123">
        <f>$Q$37*'Profilo eolico'!B3125</f>
        <v>885.6975769869839</v>
      </c>
      <c r="E3123">
        <f>$P$39*'Profilo fotovoltaico'!B3125+'Approvvigionamento energia'!$Q$39*'Profilo eolico'!B3125</f>
        <v>664.27318274023787</v>
      </c>
      <c r="F3123">
        <f>$P$41*'Profilo fotovoltaico'!B3125+'Approvvigionamento energia'!$Q$41*'Profilo eolico'!B3125</f>
        <v>442.84878849349195</v>
      </c>
      <c r="G3123">
        <f>$P$43*'Profilo fotovoltaico'!B3125+'Approvvigionamento energia'!$Q$43*'Profilo eolico'!B3125</f>
        <v>221.42439424674598</v>
      </c>
      <c r="H3123">
        <f t="shared" si="96"/>
        <v>1138.4335154826958</v>
      </c>
      <c r="I3123">
        <f>IF(LCOH!$C$28=Menu!$A$1,'Approvvigionamento energia'!C3123,0)+IF(LCOH!$C$28=Menu!$A$2,'Approvvigionamento energia'!D3123,0)+IF(LCOH!$C$28=Menu!$A$3,'Approvvigionamento energia'!E3123,0)+IF(LCOH!$C$28=Menu!$A$4,'Approvvigionamento energia'!F3123,0)+IF(LCOH!$C$28=Menu!$A$5,'Approvvigionamento energia'!G3123,0)+IF(LCOH!$C$28=Menu!$A$6,'Approvvigionamento energia'!H3123,0)</f>
        <v>442.84878849349195</v>
      </c>
      <c r="J3123">
        <f>'Approvvigionamento energia'!A3123+'Approvvigionamento energia'!B3123+'Approvvigionamento energia'!I3123</f>
        <v>594.64878849349191</v>
      </c>
      <c r="K3123">
        <f>IF(MIN(LCOH!$C$18,J3123)&gt;=$P$48*LCOH!$C$18, MIN(LCOH!$C$18,J3123),0)</f>
        <v>594.64878849349191</v>
      </c>
      <c r="L3123">
        <f t="shared" si="97"/>
        <v>0</v>
      </c>
      <c r="M3123">
        <f>K3123/LCOH!$C$18</f>
        <v>0.39643252566232795</v>
      </c>
      <c r="N3123">
        <f>K3123/LCOH!$C$34</f>
        <v>11.457587446888091</v>
      </c>
    </row>
    <row r="3124" spans="1:14" x14ac:dyDescent="0.35">
      <c r="A3124">
        <f>'Profilo fotovoltaico'!B3126*LCOH!$C$20</f>
        <v>0</v>
      </c>
      <c r="B3124">
        <f>'Profilo eolico'!B3126*LCOH!$C$21</f>
        <v>136.19999999999999</v>
      </c>
      <c r="C3124">
        <f>$P$35*'Profilo fotovoltaico'!B3126</f>
        <v>0</v>
      </c>
      <c r="D3124">
        <f>$Q$37*'Profilo eolico'!B3126</f>
        <v>794.6772726325903</v>
      </c>
      <c r="E3124">
        <f>$P$39*'Profilo fotovoltaico'!B3126+'Approvvigionamento energia'!$Q$39*'Profilo eolico'!B3126</f>
        <v>596.00795447444273</v>
      </c>
      <c r="F3124">
        <f>$P$41*'Profilo fotovoltaico'!B3126+'Approvvigionamento energia'!$Q$41*'Profilo eolico'!B3126</f>
        <v>397.33863631629515</v>
      </c>
      <c r="G3124">
        <f>$P$43*'Profilo fotovoltaico'!B3126+'Approvvigionamento energia'!$Q$43*'Profilo eolico'!B3126</f>
        <v>198.66931815814758</v>
      </c>
      <c r="H3124">
        <f t="shared" si="96"/>
        <v>1138.4335154826958</v>
      </c>
      <c r="I3124">
        <f>IF(LCOH!$C$28=Menu!$A$1,'Approvvigionamento energia'!C3124,0)+IF(LCOH!$C$28=Menu!$A$2,'Approvvigionamento energia'!D3124,0)+IF(LCOH!$C$28=Menu!$A$3,'Approvvigionamento energia'!E3124,0)+IF(LCOH!$C$28=Menu!$A$4,'Approvvigionamento energia'!F3124,0)+IF(LCOH!$C$28=Menu!$A$5,'Approvvigionamento energia'!G3124,0)+IF(LCOH!$C$28=Menu!$A$6,'Approvvigionamento energia'!H3124,0)</f>
        <v>397.33863631629515</v>
      </c>
      <c r="J3124">
        <f>'Approvvigionamento energia'!A3124+'Approvvigionamento energia'!B3124+'Approvvigionamento energia'!I3124</f>
        <v>533.5386363162952</v>
      </c>
      <c r="K3124">
        <f>IF(MIN(LCOH!$C$18,J3124)&gt;=$P$48*LCOH!$C$18, MIN(LCOH!$C$18,J3124),0)</f>
        <v>533.5386363162952</v>
      </c>
      <c r="L3124">
        <f t="shared" si="97"/>
        <v>0</v>
      </c>
      <c r="M3124">
        <f>K3124/LCOH!$C$18</f>
        <v>0.35569242421086344</v>
      </c>
      <c r="N3124">
        <f>K3124/LCOH!$C$34</f>
        <v>10.280127867365996</v>
      </c>
    </row>
    <row r="3125" spans="1:14" x14ac:dyDescent="0.35">
      <c r="A3125">
        <f>'Profilo fotovoltaico'!B3127*LCOH!$C$20</f>
        <v>0</v>
      </c>
      <c r="B3125">
        <f>'Profilo eolico'!B3127*LCOH!$C$21</f>
        <v>122</v>
      </c>
      <c r="C3125">
        <f>$P$35*'Profilo fotovoltaico'!B3127</f>
        <v>0</v>
      </c>
      <c r="D3125">
        <f>$Q$37*'Profilo eolico'!B3127</f>
        <v>711.82545713051411</v>
      </c>
      <c r="E3125">
        <f>$P$39*'Profilo fotovoltaico'!B3127+'Approvvigionamento energia'!$Q$39*'Profilo eolico'!B3127</f>
        <v>533.86909284788555</v>
      </c>
      <c r="F3125">
        <f>$P$41*'Profilo fotovoltaico'!B3127+'Approvvigionamento energia'!$Q$41*'Profilo eolico'!B3127</f>
        <v>355.91272856525705</v>
      </c>
      <c r="G3125">
        <f>$P$43*'Profilo fotovoltaico'!B3127+'Approvvigionamento energia'!$Q$43*'Profilo eolico'!B3127</f>
        <v>177.95636428262853</v>
      </c>
      <c r="H3125">
        <f t="shared" si="96"/>
        <v>1138.4335154826958</v>
      </c>
      <c r="I3125">
        <f>IF(LCOH!$C$28=Menu!$A$1,'Approvvigionamento energia'!C3125,0)+IF(LCOH!$C$28=Menu!$A$2,'Approvvigionamento energia'!D3125,0)+IF(LCOH!$C$28=Menu!$A$3,'Approvvigionamento energia'!E3125,0)+IF(LCOH!$C$28=Menu!$A$4,'Approvvigionamento energia'!F3125,0)+IF(LCOH!$C$28=Menu!$A$5,'Approvvigionamento energia'!G3125,0)+IF(LCOH!$C$28=Menu!$A$6,'Approvvigionamento energia'!H3125,0)</f>
        <v>355.91272856525705</v>
      </c>
      <c r="J3125">
        <f>'Approvvigionamento energia'!A3125+'Approvvigionamento energia'!B3125+'Approvvigionamento energia'!I3125</f>
        <v>477.91272856525705</v>
      </c>
      <c r="K3125">
        <f>IF(MIN(LCOH!$C$18,J3125)&gt;=$P$48*LCOH!$C$18, MIN(LCOH!$C$18,J3125),0)</f>
        <v>477.91272856525705</v>
      </c>
      <c r="L3125">
        <f t="shared" si="97"/>
        <v>0</v>
      </c>
      <c r="M3125">
        <f>K3125/LCOH!$C$18</f>
        <v>0.31860848571017136</v>
      </c>
      <c r="N3125">
        <f>K3125/LCOH!$C$34</f>
        <v>9.2083377372881898</v>
      </c>
    </row>
    <row r="3126" spans="1:14" x14ac:dyDescent="0.35">
      <c r="A3126">
        <f>'Profilo fotovoltaico'!B3128*LCOH!$C$20</f>
        <v>13</v>
      </c>
      <c r="B3126">
        <f>'Profilo eolico'!B3128*LCOH!$C$21</f>
        <v>114.9</v>
      </c>
      <c r="C3126">
        <f>$P$35*'Profilo fotovoltaico'!B3128</f>
        <v>95.609958439086839</v>
      </c>
      <c r="D3126">
        <f>$Q$37*'Profilo eolico'!B3128</f>
        <v>670.39954937947607</v>
      </c>
      <c r="E3126">
        <f>$P$39*'Profilo fotovoltaico'!B3128+'Approvvigionamento energia'!$Q$39*'Profilo eolico'!B3128</f>
        <v>526.70215164437866</v>
      </c>
      <c r="F3126">
        <f>$P$41*'Profilo fotovoltaico'!B3128+'Approvvigionamento energia'!$Q$41*'Profilo eolico'!B3128</f>
        <v>383.00475390928148</v>
      </c>
      <c r="G3126">
        <f>$P$43*'Profilo fotovoltaico'!B3128+'Approvvigionamento energia'!$Q$43*'Profilo eolico'!B3128</f>
        <v>239.30735617418415</v>
      </c>
      <c r="H3126">
        <f t="shared" si="96"/>
        <v>1138.4335154826958</v>
      </c>
      <c r="I3126">
        <f>IF(LCOH!$C$28=Menu!$A$1,'Approvvigionamento energia'!C3126,0)+IF(LCOH!$C$28=Menu!$A$2,'Approvvigionamento energia'!D3126,0)+IF(LCOH!$C$28=Menu!$A$3,'Approvvigionamento energia'!E3126,0)+IF(LCOH!$C$28=Menu!$A$4,'Approvvigionamento energia'!F3126,0)+IF(LCOH!$C$28=Menu!$A$5,'Approvvigionamento energia'!G3126,0)+IF(LCOH!$C$28=Menu!$A$6,'Approvvigionamento energia'!H3126,0)</f>
        <v>383.00475390928148</v>
      </c>
      <c r="J3126">
        <f>'Approvvigionamento energia'!A3126+'Approvvigionamento energia'!B3126+'Approvvigionamento energia'!I3126</f>
        <v>510.90475390928145</v>
      </c>
      <c r="K3126">
        <f>IF(MIN(LCOH!$C$18,J3126)&gt;=$P$48*LCOH!$C$18, MIN(LCOH!$C$18,J3126),0)</f>
        <v>510.90475390928145</v>
      </c>
      <c r="L3126">
        <f t="shared" si="97"/>
        <v>0</v>
      </c>
      <c r="M3126">
        <f>K3126/LCOH!$C$18</f>
        <v>0.34060316927285428</v>
      </c>
      <c r="N3126">
        <f>K3126/LCOH!$C$34</f>
        <v>9.8440222333194889</v>
      </c>
    </row>
    <row r="3127" spans="1:14" x14ac:dyDescent="0.35">
      <c r="A3127">
        <f>'Profilo fotovoltaico'!B3129*LCOH!$C$20</f>
        <v>89</v>
      </c>
      <c r="B3127">
        <f>'Profilo eolico'!B3129*LCOH!$C$21</f>
        <v>98.6</v>
      </c>
      <c r="C3127">
        <f>$P$35*'Profilo fotovoltaico'!B3129</f>
        <v>654.56048469836378</v>
      </c>
      <c r="D3127">
        <f>$Q$37*'Profilo eolico'!B3129</f>
        <v>575.29500059892371</v>
      </c>
      <c r="E3127">
        <f>$P$39*'Profilo fotovoltaico'!B3129+'Approvvigionamento energia'!$Q$39*'Profilo eolico'!B3129</f>
        <v>595.11137162378373</v>
      </c>
      <c r="F3127">
        <f>$P$41*'Profilo fotovoltaico'!B3129+'Approvvigionamento energia'!$Q$41*'Profilo eolico'!B3129</f>
        <v>614.92774264864374</v>
      </c>
      <c r="G3127">
        <f>$P$43*'Profilo fotovoltaico'!B3129+'Approvvigionamento energia'!$Q$43*'Profilo eolico'!B3129</f>
        <v>634.74411367350376</v>
      </c>
      <c r="H3127">
        <f t="shared" si="96"/>
        <v>1138.4335154826958</v>
      </c>
      <c r="I3127">
        <f>IF(LCOH!$C$28=Menu!$A$1,'Approvvigionamento energia'!C3127,0)+IF(LCOH!$C$28=Menu!$A$2,'Approvvigionamento energia'!D3127,0)+IF(LCOH!$C$28=Menu!$A$3,'Approvvigionamento energia'!E3127,0)+IF(LCOH!$C$28=Menu!$A$4,'Approvvigionamento energia'!F3127,0)+IF(LCOH!$C$28=Menu!$A$5,'Approvvigionamento energia'!G3127,0)+IF(LCOH!$C$28=Menu!$A$6,'Approvvigionamento energia'!H3127,0)</f>
        <v>614.92774264864374</v>
      </c>
      <c r="J3127">
        <f>'Approvvigionamento energia'!A3127+'Approvvigionamento energia'!B3127+'Approvvigionamento energia'!I3127</f>
        <v>802.52774264864377</v>
      </c>
      <c r="K3127">
        <f>IF(MIN(LCOH!$C$18,J3127)&gt;=$P$48*LCOH!$C$18, MIN(LCOH!$C$18,J3127),0)</f>
        <v>802.52774264864377</v>
      </c>
      <c r="L3127">
        <f t="shared" si="97"/>
        <v>0</v>
      </c>
      <c r="M3127">
        <f>K3127/LCOH!$C$18</f>
        <v>0.53501849509909583</v>
      </c>
      <c r="N3127">
        <f>K3127/LCOH!$C$34</f>
        <v>15.462962286101037</v>
      </c>
    </row>
    <row r="3128" spans="1:14" x14ac:dyDescent="0.35">
      <c r="A3128">
        <f>'Profilo fotovoltaico'!B3130*LCOH!$C$20</f>
        <v>208</v>
      </c>
      <c r="B3128">
        <f>'Profilo eolico'!B3130*LCOH!$C$21</f>
        <v>117.6</v>
      </c>
      <c r="C3128">
        <f>$P$35*'Profilo fotovoltaico'!B3130</f>
        <v>1529.7593350253894</v>
      </c>
      <c r="D3128">
        <f>$Q$37*'Profilo eolico'!B3130</f>
        <v>686.15306359465956</v>
      </c>
      <c r="E3128">
        <f>$P$39*'Profilo fotovoltaico'!B3130+'Approvvigionamento energia'!$Q$39*'Profilo eolico'!B3130</f>
        <v>897.05463145234194</v>
      </c>
      <c r="F3128">
        <f>$P$41*'Profilo fotovoltaico'!B3130+'Approvvigionamento energia'!$Q$41*'Profilo eolico'!B3130</f>
        <v>1107.9561993100244</v>
      </c>
      <c r="G3128">
        <f>$P$43*'Profilo fotovoltaico'!B3130+'Approvvigionamento energia'!$Q$43*'Profilo eolico'!B3130</f>
        <v>1318.8577671677069</v>
      </c>
      <c r="H3128">
        <f t="shared" si="96"/>
        <v>1138.4335154826958</v>
      </c>
      <c r="I3128">
        <f>IF(LCOH!$C$28=Menu!$A$1,'Approvvigionamento energia'!C3128,0)+IF(LCOH!$C$28=Menu!$A$2,'Approvvigionamento energia'!D3128,0)+IF(LCOH!$C$28=Menu!$A$3,'Approvvigionamento energia'!E3128,0)+IF(LCOH!$C$28=Menu!$A$4,'Approvvigionamento energia'!F3128,0)+IF(LCOH!$C$28=Menu!$A$5,'Approvvigionamento energia'!G3128,0)+IF(LCOH!$C$28=Menu!$A$6,'Approvvigionamento energia'!H3128,0)</f>
        <v>1107.9561993100244</v>
      </c>
      <c r="J3128">
        <f>'Approvvigionamento energia'!A3128+'Approvvigionamento energia'!B3128+'Approvvigionamento energia'!I3128</f>
        <v>1433.5561993100246</v>
      </c>
      <c r="K3128">
        <f>IF(MIN(LCOH!$C$18,J3128)&gt;=$P$48*LCOH!$C$18, MIN(LCOH!$C$18,J3128),0)</f>
        <v>1433.5561993100246</v>
      </c>
      <c r="L3128">
        <f t="shared" si="97"/>
        <v>0</v>
      </c>
      <c r="M3128">
        <f>K3128/LCOH!$C$18</f>
        <v>0.95570413287334977</v>
      </c>
      <c r="N3128">
        <f>K3128/LCOH!$C$34</f>
        <v>27.621506730443635</v>
      </c>
    </row>
    <row r="3129" spans="1:14" x14ac:dyDescent="0.35">
      <c r="A3129">
        <f>'Profilo fotovoltaico'!B3131*LCOH!$C$20</f>
        <v>336</v>
      </c>
      <c r="B3129">
        <f>'Profilo eolico'!B3131*LCOH!$C$21</f>
        <v>136.9</v>
      </c>
      <c r="C3129">
        <f>$P$35*'Profilo fotovoltaico'!B3131</f>
        <v>2471.1496950410142</v>
      </c>
      <c r="D3129">
        <f>$Q$37*'Profilo eolico'!B3131</f>
        <v>798.76151705874906</v>
      </c>
      <c r="E3129">
        <f>$P$39*'Profilo fotovoltaico'!B3131+'Approvvigionamento energia'!$Q$39*'Profilo eolico'!B3131</f>
        <v>1216.8585615543152</v>
      </c>
      <c r="F3129">
        <f>$P$41*'Profilo fotovoltaico'!B3131+'Approvvigionamento energia'!$Q$41*'Profilo eolico'!B3131</f>
        <v>1634.9556060498817</v>
      </c>
      <c r="G3129">
        <f>$P$43*'Profilo fotovoltaico'!B3131+'Approvvigionamento energia'!$Q$43*'Profilo eolico'!B3131</f>
        <v>2053.0526505454477</v>
      </c>
      <c r="H3129">
        <f t="shared" si="96"/>
        <v>1138.4335154826958</v>
      </c>
      <c r="I3129">
        <f>IF(LCOH!$C$28=Menu!$A$1,'Approvvigionamento energia'!C3129,0)+IF(LCOH!$C$28=Menu!$A$2,'Approvvigionamento energia'!D3129,0)+IF(LCOH!$C$28=Menu!$A$3,'Approvvigionamento energia'!E3129,0)+IF(LCOH!$C$28=Menu!$A$4,'Approvvigionamento energia'!F3129,0)+IF(LCOH!$C$28=Menu!$A$5,'Approvvigionamento energia'!G3129,0)+IF(LCOH!$C$28=Menu!$A$6,'Approvvigionamento energia'!H3129,0)</f>
        <v>1634.9556060498817</v>
      </c>
      <c r="J3129">
        <f>'Approvvigionamento energia'!A3129+'Approvvigionamento energia'!B3129+'Approvvigionamento energia'!I3129</f>
        <v>2107.8556060498818</v>
      </c>
      <c r="K3129">
        <f>IF(MIN(LCOH!$C$18,J3129)&gt;=$P$48*LCOH!$C$18, MIN(LCOH!$C$18,J3129),0)</f>
        <v>1500</v>
      </c>
      <c r="L3129">
        <f t="shared" si="97"/>
        <v>607.85560604988177</v>
      </c>
      <c r="M3129">
        <f>K3129/LCOH!$C$18</f>
        <v>1</v>
      </c>
      <c r="N3129">
        <f>K3129/LCOH!$C$34</f>
        <v>28.901734104046245</v>
      </c>
    </row>
    <row r="3130" spans="1:14" x14ac:dyDescent="0.35">
      <c r="A3130">
        <f>'Profilo fotovoltaico'!B3132*LCOH!$C$20</f>
        <v>458</v>
      </c>
      <c r="B3130">
        <f>'Profilo eolico'!B3132*LCOH!$C$21</f>
        <v>147.5</v>
      </c>
      <c r="C3130">
        <f>$P$35*'Profilo fotovoltaico'!B3132</f>
        <v>3368.4123819309061</v>
      </c>
      <c r="D3130">
        <f>$Q$37*'Profilo eolico'!B3132</f>
        <v>860.60864694058057</v>
      </c>
      <c r="E3130">
        <f>$P$39*'Profilo fotovoltaico'!B3132+'Approvvigionamento energia'!$Q$39*'Profilo eolico'!B3132</f>
        <v>1487.559580688162</v>
      </c>
      <c r="F3130">
        <f>$P$41*'Profilo fotovoltaico'!B3132+'Approvvigionamento energia'!$Q$41*'Profilo eolico'!B3132</f>
        <v>2114.5105144357435</v>
      </c>
      <c r="G3130">
        <f>$P$43*'Profilo fotovoltaico'!B3132+'Approvvigionamento energia'!$Q$43*'Profilo eolico'!B3132</f>
        <v>2741.4614481833246</v>
      </c>
      <c r="H3130">
        <f t="shared" si="96"/>
        <v>1138.4335154826958</v>
      </c>
      <c r="I3130">
        <f>IF(LCOH!$C$28=Menu!$A$1,'Approvvigionamento energia'!C3130,0)+IF(LCOH!$C$28=Menu!$A$2,'Approvvigionamento energia'!D3130,0)+IF(LCOH!$C$28=Menu!$A$3,'Approvvigionamento energia'!E3130,0)+IF(LCOH!$C$28=Menu!$A$4,'Approvvigionamento energia'!F3130,0)+IF(LCOH!$C$28=Menu!$A$5,'Approvvigionamento energia'!G3130,0)+IF(LCOH!$C$28=Menu!$A$6,'Approvvigionamento energia'!H3130,0)</f>
        <v>2114.5105144357435</v>
      </c>
      <c r="J3130">
        <f>'Approvvigionamento energia'!A3130+'Approvvigionamento energia'!B3130+'Approvvigionamento energia'!I3130</f>
        <v>2720.0105144357435</v>
      </c>
      <c r="K3130">
        <f>IF(MIN(LCOH!$C$18,J3130)&gt;=$P$48*LCOH!$C$18, MIN(LCOH!$C$18,J3130),0)</f>
        <v>1500</v>
      </c>
      <c r="L3130">
        <f t="shared" si="97"/>
        <v>1220.0105144357435</v>
      </c>
      <c r="M3130">
        <f>K3130/LCOH!$C$18</f>
        <v>1</v>
      </c>
      <c r="N3130">
        <f>K3130/LCOH!$C$34</f>
        <v>28.901734104046245</v>
      </c>
    </row>
    <row r="3131" spans="1:14" x14ac:dyDescent="0.35">
      <c r="A3131">
        <f>'Profilo fotovoltaico'!B3133*LCOH!$C$20</f>
        <v>552</v>
      </c>
      <c r="B3131">
        <f>'Profilo eolico'!B3133*LCOH!$C$21</f>
        <v>154.9</v>
      </c>
      <c r="C3131">
        <f>$P$35*'Profilo fotovoltaico'!B3133</f>
        <v>4059.74592756738</v>
      </c>
      <c r="D3131">
        <f>$Q$37*'Profilo eolico'!B3133</f>
        <v>903.78494515997249</v>
      </c>
      <c r="E3131">
        <f>$P$39*'Profilo fotovoltaico'!B3133+'Approvvigionamento energia'!$Q$39*'Profilo eolico'!B3133</f>
        <v>1692.7751907618244</v>
      </c>
      <c r="F3131">
        <f>$P$41*'Profilo fotovoltaico'!B3133+'Approvvigionamento energia'!$Q$41*'Profilo eolico'!B3133</f>
        <v>2481.7654363636761</v>
      </c>
      <c r="G3131">
        <f>$P$43*'Profilo fotovoltaico'!B3133+'Approvvigionamento energia'!$Q$43*'Profilo eolico'!B3133</f>
        <v>3270.7556819655283</v>
      </c>
      <c r="H3131">
        <f t="shared" si="96"/>
        <v>1138.4335154826958</v>
      </c>
      <c r="I3131">
        <f>IF(LCOH!$C$28=Menu!$A$1,'Approvvigionamento energia'!C3131,0)+IF(LCOH!$C$28=Menu!$A$2,'Approvvigionamento energia'!D3131,0)+IF(LCOH!$C$28=Menu!$A$3,'Approvvigionamento energia'!E3131,0)+IF(LCOH!$C$28=Menu!$A$4,'Approvvigionamento energia'!F3131,0)+IF(LCOH!$C$28=Menu!$A$5,'Approvvigionamento energia'!G3131,0)+IF(LCOH!$C$28=Menu!$A$6,'Approvvigionamento energia'!H3131,0)</f>
        <v>2481.7654363636761</v>
      </c>
      <c r="J3131">
        <f>'Approvvigionamento energia'!A3131+'Approvvigionamento energia'!B3131+'Approvvigionamento energia'!I3131</f>
        <v>3188.6654363636762</v>
      </c>
      <c r="K3131">
        <f>IF(MIN(LCOH!$C$18,J3131)&gt;=$P$48*LCOH!$C$18, MIN(LCOH!$C$18,J3131),0)</f>
        <v>1500</v>
      </c>
      <c r="L3131">
        <f t="shared" si="97"/>
        <v>1688.6654363636762</v>
      </c>
      <c r="M3131">
        <f>K3131/LCOH!$C$18</f>
        <v>1</v>
      </c>
      <c r="N3131">
        <f>K3131/LCOH!$C$34</f>
        <v>28.901734104046245</v>
      </c>
    </row>
    <row r="3132" spans="1:14" x14ac:dyDescent="0.35">
      <c r="A3132">
        <f>'Profilo fotovoltaico'!B3134*LCOH!$C$20</f>
        <v>612</v>
      </c>
      <c r="B3132">
        <f>'Profilo eolico'!B3134*LCOH!$C$21</f>
        <v>161.5</v>
      </c>
      <c r="C3132">
        <f>$P$35*'Profilo fotovoltaico'!B3134</f>
        <v>4501.0226588247033</v>
      </c>
      <c r="D3132">
        <f>$Q$37*'Profilo eolico'!B3134</f>
        <v>942.29353546375444</v>
      </c>
      <c r="E3132">
        <f>$P$39*'Profilo fotovoltaico'!B3134+'Approvvigionamento energia'!$Q$39*'Profilo eolico'!B3134</f>
        <v>1831.9758163039915</v>
      </c>
      <c r="F3132">
        <f>$P$41*'Profilo fotovoltaico'!B3134+'Approvvigionamento energia'!$Q$41*'Profilo eolico'!B3134</f>
        <v>2721.658097144229</v>
      </c>
      <c r="G3132">
        <f>$P$43*'Profilo fotovoltaico'!B3134+'Approvvigionamento energia'!$Q$43*'Profilo eolico'!B3134</f>
        <v>3611.3403779844662</v>
      </c>
      <c r="H3132">
        <f t="shared" si="96"/>
        <v>1138.4335154826958</v>
      </c>
      <c r="I3132">
        <f>IF(LCOH!$C$28=Menu!$A$1,'Approvvigionamento energia'!C3132,0)+IF(LCOH!$C$28=Menu!$A$2,'Approvvigionamento energia'!D3132,0)+IF(LCOH!$C$28=Menu!$A$3,'Approvvigionamento energia'!E3132,0)+IF(LCOH!$C$28=Menu!$A$4,'Approvvigionamento energia'!F3132,0)+IF(LCOH!$C$28=Menu!$A$5,'Approvvigionamento energia'!G3132,0)+IF(LCOH!$C$28=Menu!$A$6,'Approvvigionamento energia'!H3132,0)</f>
        <v>2721.658097144229</v>
      </c>
      <c r="J3132">
        <f>'Approvvigionamento energia'!A3132+'Approvvigionamento energia'!B3132+'Approvvigionamento energia'!I3132</f>
        <v>3495.158097144229</v>
      </c>
      <c r="K3132">
        <f>IF(MIN(LCOH!$C$18,J3132)&gt;=$P$48*LCOH!$C$18, MIN(LCOH!$C$18,J3132),0)</f>
        <v>1500</v>
      </c>
      <c r="L3132">
        <f t="shared" si="97"/>
        <v>1995.158097144229</v>
      </c>
      <c r="M3132">
        <f>K3132/LCOH!$C$18</f>
        <v>1</v>
      </c>
      <c r="N3132">
        <f>K3132/LCOH!$C$34</f>
        <v>28.901734104046245</v>
      </c>
    </row>
    <row r="3133" spans="1:14" x14ac:dyDescent="0.35">
      <c r="A3133">
        <f>'Profilo fotovoltaico'!B3135*LCOH!$C$20</f>
        <v>624</v>
      </c>
      <c r="B3133">
        <f>'Profilo eolico'!B3135*LCOH!$C$21</f>
        <v>171.8</v>
      </c>
      <c r="C3133">
        <f>$P$35*'Profilo fotovoltaico'!B3135</f>
        <v>4589.2780050761685</v>
      </c>
      <c r="D3133">
        <f>$Q$37*'Profilo eolico'!B3135</f>
        <v>1002.3902748772323</v>
      </c>
      <c r="E3133">
        <f>$P$39*'Profilo fotovoltaico'!B3135+'Approvvigionamento energia'!$Q$39*'Profilo eolico'!B3135</f>
        <v>1899.1122074269663</v>
      </c>
      <c r="F3133">
        <f>$P$41*'Profilo fotovoltaico'!B3135+'Approvvigionamento energia'!$Q$41*'Profilo eolico'!B3135</f>
        <v>2795.8341399767005</v>
      </c>
      <c r="G3133">
        <f>$P$43*'Profilo fotovoltaico'!B3135+'Approvvigionamento energia'!$Q$43*'Profilo eolico'!B3135</f>
        <v>3692.5560725264345</v>
      </c>
      <c r="H3133">
        <f t="shared" si="96"/>
        <v>1138.4335154826958</v>
      </c>
      <c r="I3133">
        <f>IF(LCOH!$C$28=Menu!$A$1,'Approvvigionamento energia'!C3133,0)+IF(LCOH!$C$28=Menu!$A$2,'Approvvigionamento energia'!D3133,0)+IF(LCOH!$C$28=Menu!$A$3,'Approvvigionamento energia'!E3133,0)+IF(LCOH!$C$28=Menu!$A$4,'Approvvigionamento energia'!F3133,0)+IF(LCOH!$C$28=Menu!$A$5,'Approvvigionamento energia'!G3133,0)+IF(LCOH!$C$28=Menu!$A$6,'Approvvigionamento energia'!H3133,0)</f>
        <v>2795.8341399767005</v>
      </c>
      <c r="J3133">
        <f>'Approvvigionamento energia'!A3133+'Approvvigionamento energia'!B3133+'Approvvigionamento energia'!I3133</f>
        <v>3591.6341399767007</v>
      </c>
      <c r="K3133">
        <f>IF(MIN(LCOH!$C$18,J3133)&gt;=$P$48*LCOH!$C$18, MIN(LCOH!$C$18,J3133),0)</f>
        <v>1500</v>
      </c>
      <c r="L3133">
        <f t="shared" si="97"/>
        <v>2091.6341399767007</v>
      </c>
      <c r="M3133">
        <f>K3133/LCOH!$C$18</f>
        <v>1</v>
      </c>
      <c r="N3133">
        <f>K3133/LCOH!$C$34</f>
        <v>28.901734104046245</v>
      </c>
    </row>
    <row r="3134" spans="1:14" x14ac:dyDescent="0.35">
      <c r="A3134">
        <f>'Profilo fotovoltaico'!B3136*LCOH!$C$20</f>
        <v>582</v>
      </c>
      <c r="B3134">
        <f>'Profilo eolico'!B3136*LCOH!$C$21</f>
        <v>182.29999999999998</v>
      </c>
      <c r="C3134">
        <f>$P$35*'Profilo fotovoltaico'!B3136</f>
        <v>4280.3842931960417</v>
      </c>
      <c r="D3134">
        <f>$Q$37*'Profilo eolico'!B3136</f>
        <v>1063.6539412696125</v>
      </c>
      <c r="E3134">
        <f>$P$39*'Profilo fotovoltaico'!B3136+'Approvvigionamento energia'!$Q$39*'Profilo eolico'!B3136</f>
        <v>1867.8365292512199</v>
      </c>
      <c r="F3134">
        <f>$P$41*'Profilo fotovoltaico'!B3136+'Approvvigionamento energia'!$Q$41*'Profilo eolico'!B3136</f>
        <v>2672.0191172328268</v>
      </c>
      <c r="G3134">
        <f>$P$43*'Profilo fotovoltaico'!B3136+'Approvvigionamento energia'!$Q$43*'Profilo eolico'!B3136</f>
        <v>3476.2017052144347</v>
      </c>
      <c r="H3134">
        <f t="shared" si="96"/>
        <v>1138.4335154826958</v>
      </c>
      <c r="I3134">
        <f>IF(LCOH!$C$28=Menu!$A$1,'Approvvigionamento energia'!C3134,0)+IF(LCOH!$C$28=Menu!$A$2,'Approvvigionamento energia'!D3134,0)+IF(LCOH!$C$28=Menu!$A$3,'Approvvigionamento energia'!E3134,0)+IF(LCOH!$C$28=Menu!$A$4,'Approvvigionamento energia'!F3134,0)+IF(LCOH!$C$28=Menu!$A$5,'Approvvigionamento energia'!G3134,0)+IF(LCOH!$C$28=Menu!$A$6,'Approvvigionamento energia'!H3134,0)</f>
        <v>2672.0191172328268</v>
      </c>
      <c r="J3134">
        <f>'Approvvigionamento energia'!A3134+'Approvvigionamento energia'!B3134+'Approvvigionamento energia'!I3134</f>
        <v>3436.319117232827</v>
      </c>
      <c r="K3134">
        <f>IF(MIN(LCOH!$C$18,J3134)&gt;=$P$48*LCOH!$C$18, MIN(LCOH!$C$18,J3134),0)</f>
        <v>1500</v>
      </c>
      <c r="L3134">
        <f t="shared" si="97"/>
        <v>1936.319117232827</v>
      </c>
      <c r="M3134">
        <f>K3134/LCOH!$C$18</f>
        <v>1</v>
      </c>
      <c r="N3134">
        <f>K3134/LCOH!$C$34</f>
        <v>28.901734104046245</v>
      </c>
    </row>
    <row r="3135" spans="1:14" x14ac:dyDescent="0.35">
      <c r="A3135">
        <f>'Profilo fotovoltaico'!B3137*LCOH!$C$20</f>
        <v>511</v>
      </c>
      <c r="B3135">
        <f>'Profilo eolico'!B3137*LCOH!$C$21</f>
        <v>190</v>
      </c>
      <c r="C3135">
        <f>$P$35*'Profilo fotovoltaico'!B3137</f>
        <v>3758.2068278748752</v>
      </c>
      <c r="D3135">
        <f>$Q$37*'Profilo eolico'!B3137</f>
        <v>1108.580629957358</v>
      </c>
      <c r="E3135">
        <f>$P$39*'Profilo fotovoltaico'!B3137+'Approvvigionamento energia'!$Q$39*'Profilo eolico'!B3137</f>
        <v>1770.9871794367373</v>
      </c>
      <c r="F3135">
        <f>$P$41*'Profilo fotovoltaico'!B3137+'Approvvigionamento energia'!$Q$41*'Profilo eolico'!B3137</f>
        <v>2433.3937289161167</v>
      </c>
      <c r="G3135">
        <f>$P$43*'Profilo fotovoltaico'!B3137+'Approvvigionamento energia'!$Q$43*'Profilo eolico'!B3137</f>
        <v>3095.8002783954962</v>
      </c>
      <c r="H3135">
        <f t="shared" si="96"/>
        <v>1138.4335154826958</v>
      </c>
      <c r="I3135">
        <f>IF(LCOH!$C$28=Menu!$A$1,'Approvvigionamento energia'!C3135,0)+IF(LCOH!$C$28=Menu!$A$2,'Approvvigionamento energia'!D3135,0)+IF(LCOH!$C$28=Menu!$A$3,'Approvvigionamento energia'!E3135,0)+IF(LCOH!$C$28=Menu!$A$4,'Approvvigionamento energia'!F3135,0)+IF(LCOH!$C$28=Menu!$A$5,'Approvvigionamento energia'!G3135,0)+IF(LCOH!$C$28=Menu!$A$6,'Approvvigionamento energia'!H3135,0)</f>
        <v>2433.3937289161167</v>
      </c>
      <c r="J3135">
        <f>'Approvvigionamento energia'!A3135+'Approvvigionamento energia'!B3135+'Approvvigionamento energia'!I3135</f>
        <v>3134.3937289161167</v>
      </c>
      <c r="K3135">
        <f>IF(MIN(LCOH!$C$18,J3135)&gt;=$P$48*LCOH!$C$18, MIN(LCOH!$C$18,J3135),0)</f>
        <v>1500</v>
      </c>
      <c r="L3135">
        <f t="shared" si="97"/>
        <v>1634.3937289161167</v>
      </c>
      <c r="M3135">
        <f>K3135/LCOH!$C$18</f>
        <v>1</v>
      </c>
      <c r="N3135">
        <f>K3135/LCOH!$C$34</f>
        <v>28.901734104046245</v>
      </c>
    </row>
    <row r="3136" spans="1:14" x14ac:dyDescent="0.35">
      <c r="A3136">
        <f>'Profilo fotovoltaico'!B3138*LCOH!$C$20</f>
        <v>407</v>
      </c>
      <c r="B3136">
        <f>'Profilo eolico'!B3138*LCOH!$C$21</f>
        <v>188.70000000000002</v>
      </c>
      <c r="C3136">
        <f>$P$35*'Profilo fotovoltaico'!B3138</f>
        <v>2993.3271603621802</v>
      </c>
      <c r="D3136">
        <f>$Q$37*'Profilo eolico'!B3138</f>
        <v>1100.9956045944921</v>
      </c>
      <c r="E3136">
        <f>$P$39*'Profilo fotovoltaico'!B3138+'Approvvigionamento energia'!$Q$39*'Profilo eolico'!B3138</f>
        <v>1574.078493536414</v>
      </c>
      <c r="F3136">
        <f>$P$41*'Profilo fotovoltaico'!B3138+'Approvvigionamento energia'!$Q$41*'Profilo eolico'!B3138</f>
        <v>2047.1613824783362</v>
      </c>
      <c r="G3136">
        <f>$P$43*'Profilo fotovoltaico'!B3138+'Approvvigionamento energia'!$Q$43*'Profilo eolico'!B3138</f>
        <v>2520.2442714202584</v>
      </c>
      <c r="H3136">
        <f t="shared" si="96"/>
        <v>1138.4335154826958</v>
      </c>
      <c r="I3136">
        <f>IF(LCOH!$C$28=Menu!$A$1,'Approvvigionamento energia'!C3136,0)+IF(LCOH!$C$28=Menu!$A$2,'Approvvigionamento energia'!D3136,0)+IF(LCOH!$C$28=Menu!$A$3,'Approvvigionamento energia'!E3136,0)+IF(LCOH!$C$28=Menu!$A$4,'Approvvigionamento energia'!F3136,0)+IF(LCOH!$C$28=Menu!$A$5,'Approvvigionamento energia'!G3136,0)+IF(LCOH!$C$28=Menu!$A$6,'Approvvigionamento energia'!H3136,0)</f>
        <v>2047.1613824783362</v>
      </c>
      <c r="J3136">
        <f>'Approvvigionamento energia'!A3136+'Approvvigionamento energia'!B3136+'Approvvigionamento energia'!I3136</f>
        <v>2642.8613824783361</v>
      </c>
      <c r="K3136">
        <f>IF(MIN(LCOH!$C$18,J3136)&gt;=$P$48*LCOH!$C$18, MIN(LCOH!$C$18,J3136),0)</f>
        <v>1500</v>
      </c>
      <c r="L3136">
        <f t="shared" si="97"/>
        <v>1142.8613824783361</v>
      </c>
      <c r="M3136">
        <f>K3136/LCOH!$C$18</f>
        <v>1</v>
      </c>
      <c r="N3136">
        <f>K3136/LCOH!$C$34</f>
        <v>28.901734104046245</v>
      </c>
    </row>
    <row r="3137" spans="1:14" x14ac:dyDescent="0.35">
      <c r="A3137">
        <f>'Profilo fotovoltaico'!B3139*LCOH!$C$20</f>
        <v>279</v>
      </c>
      <c r="B3137">
        <f>'Profilo eolico'!B3139*LCOH!$C$21</f>
        <v>191.20000000000002</v>
      </c>
      <c r="C3137">
        <f>$P$35*'Profilo fotovoltaico'!B3139</f>
        <v>2051.9368003465565</v>
      </c>
      <c r="D3137">
        <f>$Q$37*'Profilo eolico'!B3139</f>
        <v>1115.5821918307731</v>
      </c>
      <c r="E3137">
        <f>$P$39*'Profilo fotovoltaico'!B3139+'Approvvigionamento energia'!$Q$39*'Profilo eolico'!B3139</f>
        <v>1349.6708439597187</v>
      </c>
      <c r="F3137">
        <f>$P$41*'Profilo fotovoltaico'!B3139+'Approvvigionamento energia'!$Q$41*'Profilo eolico'!B3139</f>
        <v>1583.7594960886649</v>
      </c>
      <c r="G3137">
        <f>$P$43*'Profilo fotovoltaico'!B3139+'Approvvigionamento energia'!$Q$43*'Profilo eolico'!B3139</f>
        <v>1817.8481482176105</v>
      </c>
      <c r="H3137">
        <f t="shared" si="96"/>
        <v>1138.4335154826958</v>
      </c>
      <c r="I3137">
        <f>IF(LCOH!$C$28=Menu!$A$1,'Approvvigionamento energia'!C3137,0)+IF(LCOH!$C$28=Menu!$A$2,'Approvvigionamento energia'!D3137,0)+IF(LCOH!$C$28=Menu!$A$3,'Approvvigionamento energia'!E3137,0)+IF(LCOH!$C$28=Menu!$A$4,'Approvvigionamento energia'!F3137,0)+IF(LCOH!$C$28=Menu!$A$5,'Approvvigionamento energia'!G3137,0)+IF(LCOH!$C$28=Menu!$A$6,'Approvvigionamento energia'!H3137,0)</f>
        <v>1583.7594960886649</v>
      </c>
      <c r="J3137">
        <f>'Approvvigionamento energia'!A3137+'Approvvigionamento energia'!B3137+'Approvvigionamento energia'!I3137</f>
        <v>2053.9594960886652</v>
      </c>
      <c r="K3137">
        <f>IF(MIN(LCOH!$C$18,J3137)&gt;=$P$48*LCOH!$C$18, MIN(LCOH!$C$18,J3137),0)</f>
        <v>1500</v>
      </c>
      <c r="L3137">
        <f t="shared" si="97"/>
        <v>553.95949608866522</v>
      </c>
      <c r="M3137">
        <f>K3137/LCOH!$C$18</f>
        <v>1</v>
      </c>
      <c r="N3137">
        <f>K3137/LCOH!$C$34</f>
        <v>28.901734104046245</v>
      </c>
    </row>
    <row r="3138" spans="1:14" x14ac:dyDescent="0.35">
      <c r="A3138">
        <f>'Profilo fotovoltaico'!B3140*LCOH!$C$20</f>
        <v>144</v>
      </c>
      <c r="B3138">
        <f>'Profilo eolico'!B3140*LCOH!$C$21</f>
        <v>192.8</v>
      </c>
      <c r="C3138">
        <f>$P$35*'Profilo fotovoltaico'!B3140</f>
        <v>1059.0641550175774</v>
      </c>
      <c r="D3138">
        <f>$Q$37*'Profilo eolico'!B3140</f>
        <v>1124.9176076619929</v>
      </c>
      <c r="E3138">
        <f>$P$39*'Profilo fotovoltaico'!B3140+'Approvvigionamento energia'!$Q$39*'Profilo eolico'!B3140</f>
        <v>1108.4542445008888</v>
      </c>
      <c r="F3138">
        <f>$P$41*'Profilo fotovoltaico'!B3140+'Approvvigionamento energia'!$Q$41*'Profilo eolico'!B3140</f>
        <v>1091.9908813397851</v>
      </c>
      <c r="G3138">
        <f>$P$43*'Profilo fotovoltaico'!B3140+'Approvvigionamento energia'!$Q$43*'Profilo eolico'!B3140</f>
        <v>1075.5275181786812</v>
      </c>
      <c r="H3138">
        <f t="shared" ref="H3138:H3201" si="98">$P$45</f>
        <v>1138.4335154826958</v>
      </c>
      <c r="I3138">
        <f>IF(LCOH!$C$28=Menu!$A$1,'Approvvigionamento energia'!C3138,0)+IF(LCOH!$C$28=Menu!$A$2,'Approvvigionamento energia'!D3138,0)+IF(LCOH!$C$28=Menu!$A$3,'Approvvigionamento energia'!E3138,0)+IF(LCOH!$C$28=Menu!$A$4,'Approvvigionamento energia'!F3138,0)+IF(LCOH!$C$28=Menu!$A$5,'Approvvigionamento energia'!G3138,0)+IF(LCOH!$C$28=Menu!$A$6,'Approvvigionamento energia'!H3138,0)</f>
        <v>1091.9908813397851</v>
      </c>
      <c r="J3138">
        <f>'Approvvigionamento energia'!A3138+'Approvvigionamento energia'!B3138+'Approvvigionamento energia'!I3138</f>
        <v>1428.7908813397851</v>
      </c>
      <c r="K3138">
        <f>IF(MIN(LCOH!$C$18,J3138)&gt;=$P$48*LCOH!$C$18, MIN(LCOH!$C$18,J3138),0)</f>
        <v>1428.7908813397851</v>
      </c>
      <c r="L3138">
        <f t="shared" si="97"/>
        <v>0</v>
      </c>
      <c r="M3138">
        <f>K3138/LCOH!$C$18</f>
        <v>0.9525272542265234</v>
      </c>
      <c r="N3138">
        <f>K3138/LCOH!$C$34</f>
        <v>27.529689428512238</v>
      </c>
    </row>
    <row r="3139" spans="1:14" x14ac:dyDescent="0.35">
      <c r="A3139">
        <f>'Profilo fotovoltaico'!B3141*LCOH!$C$20</f>
        <v>40</v>
      </c>
      <c r="B3139">
        <f>'Profilo eolico'!B3141*LCOH!$C$21</f>
        <v>179.79999999999998</v>
      </c>
      <c r="C3139">
        <f>$P$35*'Profilo fotovoltaico'!B3141</f>
        <v>294.18448750488261</v>
      </c>
      <c r="D3139">
        <f>$Q$37*'Profilo eolico'!B3141</f>
        <v>1049.0673540333314</v>
      </c>
      <c r="E3139">
        <f>$P$39*'Profilo fotovoltaico'!B3141+'Approvvigionamento energia'!$Q$39*'Profilo eolico'!B3141</f>
        <v>860.34663740121925</v>
      </c>
      <c r="F3139">
        <f>$P$41*'Profilo fotovoltaico'!B3141+'Approvvigionamento energia'!$Q$41*'Profilo eolico'!B3141</f>
        <v>671.62592076910698</v>
      </c>
      <c r="G3139">
        <f>$P$43*'Profilo fotovoltaico'!B3141+'Approvvigionamento energia'!$Q$43*'Profilo eolico'!B3141</f>
        <v>482.90520413699483</v>
      </c>
      <c r="H3139">
        <f t="shared" si="98"/>
        <v>1138.4335154826958</v>
      </c>
      <c r="I3139">
        <f>IF(LCOH!$C$28=Menu!$A$1,'Approvvigionamento energia'!C3139,0)+IF(LCOH!$C$28=Menu!$A$2,'Approvvigionamento energia'!D3139,0)+IF(LCOH!$C$28=Menu!$A$3,'Approvvigionamento energia'!E3139,0)+IF(LCOH!$C$28=Menu!$A$4,'Approvvigionamento energia'!F3139,0)+IF(LCOH!$C$28=Menu!$A$5,'Approvvigionamento energia'!G3139,0)+IF(LCOH!$C$28=Menu!$A$6,'Approvvigionamento energia'!H3139,0)</f>
        <v>671.62592076910698</v>
      </c>
      <c r="J3139">
        <f>'Approvvigionamento energia'!A3139+'Approvvigionamento energia'!B3139+'Approvvigionamento energia'!I3139</f>
        <v>891.42592076910694</v>
      </c>
      <c r="K3139">
        <f>IF(MIN(LCOH!$C$18,J3139)&gt;=$P$48*LCOH!$C$18, MIN(LCOH!$C$18,J3139),0)</f>
        <v>891.42592076910694</v>
      </c>
      <c r="L3139">
        <f t="shared" ref="L3139:L3202" si="99">J3139-K3139</f>
        <v>0</v>
      </c>
      <c r="M3139">
        <f>K3139/LCOH!$C$18</f>
        <v>0.59428394717940458</v>
      </c>
      <c r="N3139">
        <f>K3139/LCOH!$C$34</f>
        <v>17.175836623682216</v>
      </c>
    </row>
    <row r="3140" spans="1:14" x14ac:dyDescent="0.35">
      <c r="A3140">
        <f>'Profilo fotovoltaico'!B3142*LCOH!$C$20</f>
        <v>1</v>
      </c>
      <c r="B3140">
        <f>'Profilo eolico'!B3142*LCOH!$C$21</f>
        <v>170.4</v>
      </c>
      <c r="C3140">
        <f>$P$35*'Profilo fotovoltaico'!B3142</f>
        <v>7.3546121876220649</v>
      </c>
      <c r="D3140">
        <f>$Q$37*'Profilo eolico'!B3142</f>
        <v>994.22178602491476</v>
      </c>
      <c r="E3140">
        <f>$P$39*'Profilo fotovoltaico'!B3142+'Approvvigionamento energia'!$Q$39*'Profilo eolico'!B3142</f>
        <v>747.50499256559158</v>
      </c>
      <c r="F3140">
        <f>$P$41*'Profilo fotovoltaico'!B3142+'Approvvigionamento energia'!$Q$41*'Profilo eolico'!B3142</f>
        <v>500.78819910626839</v>
      </c>
      <c r="G3140">
        <f>$P$43*'Profilo fotovoltaico'!B3142+'Approvvigionamento energia'!$Q$43*'Profilo eolico'!B3142</f>
        <v>254.07140564694524</v>
      </c>
      <c r="H3140">
        <f t="shared" si="98"/>
        <v>1138.4335154826958</v>
      </c>
      <c r="I3140">
        <f>IF(LCOH!$C$28=Menu!$A$1,'Approvvigionamento energia'!C3140,0)+IF(LCOH!$C$28=Menu!$A$2,'Approvvigionamento energia'!D3140,0)+IF(LCOH!$C$28=Menu!$A$3,'Approvvigionamento energia'!E3140,0)+IF(LCOH!$C$28=Menu!$A$4,'Approvvigionamento energia'!F3140,0)+IF(LCOH!$C$28=Menu!$A$5,'Approvvigionamento energia'!G3140,0)+IF(LCOH!$C$28=Menu!$A$6,'Approvvigionamento energia'!H3140,0)</f>
        <v>500.78819910626839</v>
      </c>
      <c r="J3140">
        <f>'Approvvigionamento energia'!A3140+'Approvvigionamento energia'!B3140+'Approvvigionamento energia'!I3140</f>
        <v>672.18819910626837</v>
      </c>
      <c r="K3140">
        <f>IF(MIN(LCOH!$C$18,J3140)&gt;=$P$48*LCOH!$C$18, MIN(LCOH!$C$18,J3140),0)</f>
        <v>672.18819910626837</v>
      </c>
      <c r="L3140">
        <f t="shared" si="99"/>
        <v>0</v>
      </c>
      <c r="M3140">
        <f>K3140/LCOH!$C$18</f>
        <v>0.44812546607084558</v>
      </c>
      <c r="N3140">
        <f>K3140/LCOH!$C$34</f>
        <v>12.951603065631376</v>
      </c>
    </row>
    <row r="3141" spans="1:14" x14ac:dyDescent="0.35">
      <c r="A3141">
        <f>'Profilo fotovoltaico'!B3143*LCOH!$C$20</f>
        <v>0</v>
      </c>
      <c r="B3141">
        <f>'Profilo eolico'!B3143*LCOH!$C$21</f>
        <v>162</v>
      </c>
      <c r="C3141">
        <f>$P$35*'Profilo fotovoltaico'!B3143</f>
        <v>0</v>
      </c>
      <c r="D3141">
        <f>$Q$37*'Profilo eolico'!B3143</f>
        <v>945.21085291101065</v>
      </c>
      <c r="E3141">
        <f>$P$39*'Profilo fotovoltaico'!B3143+'Approvvigionamento energia'!$Q$39*'Profilo eolico'!B3143</f>
        <v>708.9081396832579</v>
      </c>
      <c r="F3141">
        <f>$P$41*'Profilo fotovoltaico'!B3143+'Approvvigionamento energia'!$Q$41*'Profilo eolico'!B3143</f>
        <v>472.60542645550532</v>
      </c>
      <c r="G3141">
        <f>$P$43*'Profilo fotovoltaico'!B3143+'Approvvigionamento energia'!$Q$43*'Profilo eolico'!B3143</f>
        <v>236.30271322775266</v>
      </c>
      <c r="H3141">
        <f t="shared" si="98"/>
        <v>1138.4335154826958</v>
      </c>
      <c r="I3141">
        <f>IF(LCOH!$C$28=Menu!$A$1,'Approvvigionamento energia'!C3141,0)+IF(LCOH!$C$28=Menu!$A$2,'Approvvigionamento energia'!D3141,0)+IF(LCOH!$C$28=Menu!$A$3,'Approvvigionamento energia'!E3141,0)+IF(LCOH!$C$28=Menu!$A$4,'Approvvigionamento energia'!F3141,0)+IF(LCOH!$C$28=Menu!$A$5,'Approvvigionamento energia'!G3141,0)+IF(LCOH!$C$28=Menu!$A$6,'Approvvigionamento energia'!H3141,0)</f>
        <v>472.60542645550532</v>
      </c>
      <c r="J3141">
        <f>'Approvvigionamento energia'!A3141+'Approvvigionamento energia'!B3141+'Approvvigionamento energia'!I3141</f>
        <v>634.60542645550527</v>
      </c>
      <c r="K3141">
        <f>IF(MIN(LCOH!$C$18,J3141)&gt;=$P$48*LCOH!$C$18, MIN(LCOH!$C$18,J3141),0)</f>
        <v>634.60542645550527</v>
      </c>
      <c r="L3141">
        <f t="shared" si="99"/>
        <v>0</v>
      </c>
      <c r="M3141">
        <f>K3141/LCOH!$C$18</f>
        <v>0.42307028430367016</v>
      </c>
      <c r="N3141">
        <f>K3141/LCOH!$C$34</f>
        <v>12.227464864267924</v>
      </c>
    </row>
    <row r="3142" spans="1:14" x14ac:dyDescent="0.35">
      <c r="A3142">
        <f>'Profilo fotovoltaico'!B3144*LCOH!$C$20</f>
        <v>0</v>
      </c>
      <c r="B3142">
        <f>'Profilo eolico'!B3144*LCOH!$C$21</f>
        <v>166.4</v>
      </c>
      <c r="C3142">
        <f>$P$35*'Profilo fotovoltaico'!B3144</f>
        <v>0</v>
      </c>
      <c r="D3142">
        <f>$Q$37*'Profilo eolico'!B3144</f>
        <v>970.88324644686509</v>
      </c>
      <c r="E3142">
        <f>$P$39*'Profilo fotovoltaico'!B3144+'Approvvigionamento energia'!$Q$39*'Profilo eolico'!B3144</f>
        <v>728.16243483514882</v>
      </c>
      <c r="F3142">
        <f>$P$41*'Profilo fotovoltaico'!B3144+'Approvvigionamento energia'!$Q$41*'Profilo eolico'!B3144</f>
        <v>485.44162322343254</v>
      </c>
      <c r="G3142">
        <f>$P$43*'Profilo fotovoltaico'!B3144+'Approvvigionamento energia'!$Q$43*'Profilo eolico'!B3144</f>
        <v>242.72081161171627</v>
      </c>
      <c r="H3142">
        <f t="shared" si="98"/>
        <v>1138.4335154826958</v>
      </c>
      <c r="I3142">
        <f>IF(LCOH!$C$28=Menu!$A$1,'Approvvigionamento energia'!C3142,0)+IF(LCOH!$C$28=Menu!$A$2,'Approvvigionamento energia'!D3142,0)+IF(LCOH!$C$28=Menu!$A$3,'Approvvigionamento energia'!E3142,0)+IF(LCOH!$C$28=Menu!$A$4,'Approvvigionamento energia'!F3142,0)+IF(LCOH!$C$28=Menu!$A$5,'Approvvigionamento energia'!G3142,0)+IF(LCOH!$C$28=Menu!$A$6,'Approvvigionamento energia'!H3142,0)</f>
        <v>485.44162322343254</v>
      </c>
      <c r="J3142">
        <f>'Approvvigionamento energia'!A3142+'Approvvigionamento energia'!B3142+'Approvvigionamento energia'!I3142</f>
        <v>651.84162322343252</v>
      </c>
      <c r="K3142">
        <f>IF(MIN(LCOH!$C$18,J3142)&gt;=$P$48*LCOH!$C$18, MIN(LCOH!$C$18,J3142),0)</f>
        <v>651.84162322343252</v>
      </c>
      <c r="L3142">
        <f t="shared" si="99"/>
        <v>0</v>
      </c>
      <c r="M3142">
        <f>K3142/LCOH!$C$18</f>
        <v>0.434561082148955</v>
      </c>
      <c r="N3142">
        <f>K3142/LCOH!$C$34</f>
        <v>12.559568848235694</v>
      </c>
    </row>
    <row r="3143" spans="1:14" x14ac:dyDescent="0.35">
      <c r="A3143">
        <f>'Profilo fotovoltaico'!B3145*LCOH!$C$20</f>
        <v>0</v>
      </c>
      <c r="B3143">
        <f>'Profilo eolico'!B3145*LCOH!$C$21</f>
        <v>183.60000000000002</v>
      </c>
      <c r="C3143">
        <f>$P$35*'Profilo fotovoltaico'!B3145</f>
        <v>0</v>
      </c>
      <c r="D3143">
        <f>$Q$37*'Profilo eolico'!B3145</f>
        <v>1071.2389666324787</v>
      </c>
      <c r="E3143">
        <f>$P$39*'Profilo fotovoltaico'!B3145+'Approvvigionamento energia'!$Q$39*'Profilo eolico'!B3145</f>
        <v>803.42922497435904</v>
      </c>
      <c r="F3143">
        <f>$P$41*'Profilo fotovoltaico'!B3145+'Approvvigionamento energia'!$Q$41*'Profilo eolico'!B3145</f>
        <v>535.61948331623933</v>
      </c>
      <c r="G3143">
        <f>$P$43*'Profilo fotovoltaico'!B3145+'Approvvigionamento energia'!$Q$43*'Profilo eolico'!B3145</f>
        <v>267.80974165811966</v>
      </c>
      <c r="H3143">
        <f t="shared" si="98"/>
        <v>1138.4335154826958</v>
      </c>
      <c r="I3143">
        <f>IF(LCOH!$C$28=Menu!$A$1,'Approvvigionamento energia'!C3143,0)+IF(LCOH!$C$28=Menu!$A$2,'Approvvigionamento energia'!D3143,0)+IF(LCOH!$C$28=Menu!$A$3,'Approvvigionamento energia'!E3143,0)+IF(LCOH!$C$28=Menu!$A$4,'Approvvigionamento energia'!F3143,0)+IF(LCOH!$C$28=Menu!$A$5,'Approvvigionamento energia'!G3143,0)+IF(LCOH!$C$28=Menu!$A$6,'Approvvigionamento energia'!H3143,0)</f>
        <v>535.61948331623933</v>
      </c>
      <c r="J3143">
        <f>'Approvvigionamento energia'!A3143+'Approvvigionamento energia'!B3143+'Approvvigionamento energia'!I3143</f>
        <v>719.21948331623935</v>
      </c>
      <c r="K3143">
        <f>IF(MIN(LCOH!$C$18,J3143)&gt;=$P$48*LCOH!$C$18, MIN(LCOH!$C$18,J3143),0)</f>
        <v>719.21948331623935</v>
      </c>
      <c r="L3143">
        <f t="shared" si="99"/>
        <v>0</v>
      </c>
      <c r="M3143">
        <f>K3143/LCOH!$C$18</f>
        <v>0.47947965554415956</v>
      </c>
      <c r="N3143">
        <f>K3143/LCOH!$C$34</f>
        <v>13.857793512836983</v>
      </c>
    </row>
    <row r="3144" spans="1:14" x14ac:dyDescent="0.35">
      <c r="A3144">
        <f>'Profilo fotovoltaico'!B3146*LCOH!$C$20</f>
        <v>0</v>
      </c>
      <c r="B3144">
        <f>'Profilo eolico'!B3146*LCOH!$C$21</f>
        <v>207.5</v>
      </c>
      <c r="C3144">
        <f>$P$35*'Profilo fotovoltaico'!B3146</f>
        <v>0</v>
      </c>
      <c r="D3144">
        <f>$Q$37*'Profilo eolico'!B3146</f>
        <v>1210.6867406113251</v>
      </c>
      <c r="E3144">
        <f>$P$39*'Profilo fotovoltaico'!B3146+'Approvvigionamento energia'!$Q$39*'Profilo eolico'!B3146</f>
        <v>908.01505545849386</v>
      </c>
      <c r="F3144">
        <f>$P$41*'Profilo fotovoltaico'!B3146+'Approvvigionamento energia'!$Q$41*'Profilo eolico'!B3146</f>
        <v>605.34337030566257</v>
      </c>
      <c r="G3144">
        <f>$P$43*'Profilo fotovoltaico'!B3146+'Approvvigionamento energia'!$Q$43*'Profilo eolico'!B3146</f>
        <v>302.67168515283129</v>
      </c>
      <c r="H3144">
        <f t="shared" si="98"/>
        <v>1138.4335154826958</v>
      </c>
      <c r="I3144">
        <f>IF(LCOH!$C$28=Menu!$A$1,'Approvvigionamento energia'!C3144,0)+IF(LCOH!$C$28=Menu!$A$2,'Approvvigionamento energia'!D3144,0)+IF(LCOH!$C$28=Menu!$A$3,'Approvvigionamento energia'!E3144,0)+IF(LCOH!$C$28=Menu!$A$4,'Approvvigionamento energia'!F3144,0)+IF(LCOH!$C$28=Menu!$A$5,'Approvvigionamento energia'!G3144,0)+IF(LCOH!$C$28=Menu!$A$6,'Approvvigionamento energia'!H3144,0)</f>
        <v>605.34337030566257</v>
      </c>
      <c r="J3144">
        <f>'Approvvigionamento energia'!A3144+'Approvvigionamento energia'!B3144+'Approvvigionamento energia'!I3144</f>
        <v>812.84337030566257</v>
      </c>
      <c r="K3144">
        <f>IF(MIN(LCOH!$C$18,J3144)&gt;=$P$48*LCOH!$C$18, MIN(LCOH!$C$18,J3144),0)</f>
        <v>812.84337030566257</v>
      </c>
      <c r="L3144">
        <f t="shared" si="99"/>
        <v>0</v>
      </c>
      <c r="M3144">
        <f>K3144/LCOH!$C$18</f>
        <v>0.54189558020377504</v>
      </c>
      <c r="N3144">
        <f>K3144/LCOH!$C$34</f>
        <v>15.661721971207372</v>
      </c>
    </row>
    <row r="3145" spans="1:14" x14ac:dyDescent="0.35">
      <c r="A3145">
        <f>'Profilo fotovoltaico'!B3147*LCOH!$C$20</f>
        <v>0</v>
      </c>
      <c r="B3145">
        <f>'Profilo eolico'!B3147*LCOH!$C$21</f>
        <v>218.4</v>
      </c>
      <c r="C3145">
        <f>$P$35*'Profilo fotovoltaico'!B3147</f>
        <v>0</v>
      </c>
      <c r="D3145">
        <f>$Q$37*'Profilo eolico'!B3147</f>
        <v>1274.2842609615107</v>
      </c>
      <c r="E3145">
        <f>$P$39*'Profilo fotovoltaico'!B3147+'Approvvigionamento energia'!$Q$39*'Profilo eolico'!B3147</f>
        <v>955.71319572113293</v>
      </c>
      <c r="F3145">
        <f>$P$41*'Profilo fotovoltaico'!B3147+'Approvvigionamento energia'!$Q$41*'Profilo eolico'!B3147</f>
        <v>637.14213048075533</v>
      </c>
      <c r="G3145">
        <f>$P$43*'Profilo fotovoltaico'!B3147+'Approvvigionamento energia'!$Q$43*'Profilo eolico'!B3147</f>
        <v>318.57106524037766</v>
      </c>
      <c r="H3145">
        <f t="shared" si="98"/>
        <v>1138.4335154826958</v>
      </c>
      <c r="I3145">
        <f>IF(LCOH!$C$28=Menu!$A$1,'Approvvigionamento energia'!C3145,0)+IF(LCOH!$C$28=Menu!$A$2,'Approvvigionamento energia'!D3145,0)+IF(LCOH!$C$28=Menu!$A$3,'Approvvigionamento energia'!E3145,0)+IF(LCOH!$C$28=Menu!$A$4,'Approvvigionamento energia'!F3145,0)+IF(LCOH!$C$28=Menu!$A$5,'Approvvigionamento energia'!G3145,0)+IF(LCOH!$C$28=Menu!$A$6,'Approvvigionamento energia'!H3145,0)</f>
        <v>637.14213048075533</v>
      </c>
      <c r="J3145">
        <f>'Approvvigionamento energia'!A3145+'Approvvigionamento energia'!B3145+'Approvvigionamento energia'!I3145</f>
        <v>855.5421304807553</v>
      </c>
      <c r="K3145">
        <f>IF(MIN(LCOH!$C$18,J3145)&gt;=$P$48*LCOH!$C$18, MIN(LCOH!$C$18,J3145),0)</f>
        <v>855.5421304807553</v>
      </c>
      <c r="L3145">
        <f t="shared" si="99"/>
        <v>0</v>
      </c>
      <c r="M3145">
        <f>K3145/LCOH!$C$18</f>
        <v>0.57036142032050352</v>
      </c>
      <c r="N3145">
        <f>K3145/LCOH!$C$34</f>
        <v>16.484434113309351</v>
      </c>
    </row>
    <row r="3146" spans="1:14" x14ac:dyDescent="0.35">
      <c r="A3146">
        <f>'Profilo fotovoltaico'!B3148*LCOH!$C$20</f>
        <v>0</v>
      </c>
      <c r="B3146">
        <f>'Profilo eolico'!B3148*LCOH!$C$21</f>
        <v>235.3</v>
      </c>
      <c r="C3146">
        <f>$P$35*'Profilo fotovoltaico'!B3148</f>
        <v>0</v>
      </c>
      <c r="D3146">
        <f>$Q$37*'Profilo eolico'!B3148</f>
        <v>1372.8895906787704</v>
      </c>
      <c r="E3146">
        <f>$P$39*'Profilo fotovoltaico'!B3148+'Approvvigionamento energia'!$Q$39*'Profilo eolico'!B3148</f>
        <v>1029.6671930090777</v>
      </c>
      <c r="F3146">
        <f>$P$41*'Profilo fotovoltaico'!B3148+'Approvvigionamento energia'!$Q$41*'Profilo eolico'!B3148</f>
        <v>686.44479533938522</v>
      </c>
      <c r="G3146">
        <f>$P$43*'Profilo fotovoltaico'!B3148+'Approvvigionamento energia'!$Q$43*'Profilo eolico'!B3148</f>
        <v>343.22239766969261</v>
      </c>
      <c r="H3146">
        <f t="shared" si="98"/>
        <v>1138.4335154826958</v>
      </c>
      <c r="I3146">
        <f>IF(LCOH!$C$28=Menu!$A$1,'Approvvigionamento energia'!C3146,0)+IF(LCOH!$C$28=Menu!$A$2,'Approvvigionamento energia'!D3146,0)+IF(LCOH!$C$28=Menu!$A$3,'Approvvigionamento energia'!E3146,0)+IF(LCOH!$C$28=Menu!$A$4,'Approvvigionamento energia'!F3146,0)+IF(LCOH!$C$28=Menu!$A$5,'Approvvigionamento energia'!G3146,0)+IF(LCOH!$C$28=Menu!$A$6,'Approvvigionamento energia'!H3146,0)</f>
        <v>686.44479533938522</v>
      </c>
      <c r="J3146">
        <f>'Approvvigionamento energia'!A3146+'Approvvigionamento energia'!B3146+'Approvvigionamento energia'!I3146</f>
        <v>921.74479533938529</v>
      </c>
      <c r="K3146">
        <f>IF(MIN(LCOH!$C$18,J3146)&gt;=$P$48*LCOH!$C$18, MIN(LCOH!$C$18,J3146),0)</f>
        <v>921.74479533938529</v>
      </c>
      <c r="L3146">
        <f t="shared" si="99"/>
        <v>0</v>
      </c>
      <c r="M3146">
        <f>K3146/LCOH!$C$18</f>
        <v>0.61449653022625683</v>
      </c>
      <c r="N3146">
        <f>K3146/LCOH!$C$34</f>
        <v>17.760015324458291</v>
      </c>
    </row>
    <row r="3147" spans="1:14" x14ac:dyDescent="0.35">
      <c r="A3147">
        <f>'Profilo fotovoltaico'!B3149*LCOH!$C$20</f>
        <v>0</v>
      </c>
      <c r="B3147">
        <f>'Profilo eolico'!B3149*LCOH!$C$21</f>
        <v>246.2</v>
      </c>
      <c r="C3147">
        <f>$P$35*'Profilo fotovoltaico'!B3149</f>
        <v>0</v>
      </c>
      <c r="D3147">
        <f>$Q$37*'Profilo eolico'!B3149</f>
        <v>1436.4871110289555</v>
      </c>
      <c r="E3147">
        <f>$P$39*'Profilo fotovoltaico'!B3149+'Approvvigionamento energia'!$Q$39*'Profilo eolico'!B3149</f>
        <v>1077.3653332717167</v>
      </c>
      <c r="F3147">
        <f>$P$41*'Profilo fotovoltaico'!B3149+'Approvvigionamento energia'!$Q$41*'Profilo eolico'!B3149</f>
        <v>718.24355551447775</v>
      </c>
      <c r="G3147">
        <f>$P$43*'Profilo fotovoltaico'!B3149+'Approvvigionamento energia'!$Q$43*'Profilo eolico'!B3149</f>
        <v>359.12177775723887</v>
      </c>
      <c r="H3147">
        <f t="shared" si="98"/>
        <v>1138.4335154826958</v>
      </c>
      <c r="I3147">
        <f>IF(LCOH!$C$28=Menu!$A$1,'Approvvigionamento energia'!C3147,0)+IF(LCOH!$C$28=Menu!$A$2,'Approvvigionamento energia'!D3147,0)+IF(LCOH!$C$28=Menu!$A$3,'Approvvigionamento energia'!E3147,0)+IF(LCOH!$C$28=Menu!$A$4,'Approvvigionamento energia'!F3147,0)+IF(LCOH!$C$28=Menu!$A$5,'Approvvigionamento energia'!G3147,0)+IF(LCOH!$C$28=Menu!$A$6,'Approvvigionamento energia'!H3147,0)</f>
        <v>718.24355551447775</v>
      </c>
      <c r="J3147">
        <f>'Approvvigionamento energia'!A3147+'Approvvigionamento energia'!B3147+'Approvvigionamento energia'!I3147</f>
        <v>964.44355551447779</v>
      </c>
      <c r="K3147">
        <f>IF(MIN(LCOH!$C$18,J3147)&gt;=$P$48*LCOH!$C$18, MIN(LCOH!$C$18,J3147),0)</f>
        <v>964.44355551447779</v>
      </c>
      <c r="L3147">
        <f t="shared" si="99"/>
        <v>0</v>
      </c>
      <c r="M3147">
        <f>K3147/LCOH!$C$18</f>
        <v>0.6429623703429852</v>
      </c>
      <c r="N3147">
        <f>K3147/LCOH!$C$34</f>
        <v>18.582727466560268</v>
      </c>
    </row>
    <row r="3148" spans="1:14" x14ac:dyDescent="0.35">
      <c r="A3148">
        <f>'Profilo fotovoltaico'!B3150*LCOH!$C$20</f>
        <v>0</v>
      </c>
      <c r="B3148">
        <f>'Profilo eolico'!B3150*LCOH!$C$21</f>
        <v>261.29999999999995</v>
      </c>
      <c r="C3148">
        <f>$P$35*'Profilo fotovoltaico'!B3150</f>
        <v>0</v>
      </c>
      <c r="D3148">
        <f>$Q$37*'Profilo eolico'!B3150</f>
        <v>1524.5900979360929</v>
      </c>
      <c r="E3148">
        <f>$P$39*'Profilo fotovoltaico'!B3150+'Approvvigionamento energia'!$Q$39*'Profilo eolico'!B3150</f>
        <v>1143.4425734520696</v>
      </c>
      <c r="F3148">
        <f>$P$41*'Profilo fotovoltaico'!B3150+'Approvvigionamento energia'!$Q$41*'Profilo eolico'!B3150</f>
        <v>762.29504896804644</v>
      </c>
      <c r="G3148">
        <f>$P$43*'Profilo fotovoltaico'!B3150+'Approvvigionamento energia'!$Q$43*'Profilo eolico'!B3150</f>
        <v>381.14752448402322</v>
      </c>
      <c r="H3148">
        <f t="shared" si="98"/>
        <v>1138.4335154826958</v>
      </c>
      <c r="I3148">
        <f>IF(LCOH!$C$28=Menu!$A$1,'Approvvigionamento energia'!C3148,0)+IF(LCOH!$C$28=Menu!$A$2,'Approvvigionamento energia'!D3148,0)+IF(LCOH!$C$28=Menu!$A$3,'Approvvigionamento energia'!E3148,0)+IF(LCOH!$C$28=Menu!$A$4,'Approvvigionamento energia'!F3148,0)+IF(LCOH!$C$28=Menu!$A$5,'Approvvigionamento energia'!G3148,0)+IF(LCOH!$C$28=Menu!$A$6,'Approvvigionamento energia'!H3148,0)</f>
        <v>762.29504896804644</v>
      </c>
      <c r="J3148">
        <f>'Approvvigionamento energia'!A3148+'Approvvigionamento energia'!B3148+'Approvvigionamento energia'!I3148</f>
        <v>1023.5950489680464</v>
      </c>
      <c r="K3148">
        <f>IF(MIN(LCOH!$C$18,J3148)&gt;=$P$48*LCOH!$C$18, MIN(LCOH!$C$18,J3148),0)</f>
        <v>1023.5950489680464</v>
      </c>
      <c r="L3148">
        <f t="shared" si="99"/>
        <v>0</v>
      </c>
      <c r="M3148">
        <f>K3148/LCOH!$C$18</f>
        <v>0.68239669931203095</v>
      </c>
      <c r="N3148">
        <f>K3148/LCOH!$C$34</f>
        <v>19.722447956995115</v>
      </c>
    </row>
    <row r="3149" spans="1:14" x14ac:dyDescent="0.35">
      <c r="A3149">
        <f>'Profilo fotovoltaico'!B3151*LCOH!$C$20</f>
        <v>0</v>
      </c>
      <c r="B3149">
        <f>'Profilo eolico'!B3151*LCOH!$C$21</f>
        <v>262.60000000000002</v>
      </c>
      <c r="C3149">
        <f>$P$35*'Profilo fotovoltaico'!B3151</f>
        <v>0</v>
      </c>
      <c r="D3149">
        <f>$Q$37*'Profilo eolico'!B3151</f>
        <v>1532.1751232989591</v>
      </c>
      <c r="E3149">
        <f>$P$39*'Profilo fotovoltaico'!B3151+'Approvvigionamento energia'!$Q$39*'Profilo eolico'!B3151</f>
        <v>1149.1313424742193</v>
      </c>
      <c r="F3149">
        <f>$P$41*'Profilo fotovoltaico'!B3151+'Approvvigionamento energia'!$Q$41*'Profilo eolico'!B3151</f>
        <v>766.08756164947954</v>
      </c>
      <c r="G3149">
        <f>$P$43*'Profilo fotovoltaico'!B3151+'Approvvigionamento energia'!$Q$43*'Profilo eolico'!B3151</f>
        <v>383.04378082473977</v>
      </c>
      <c r="H3149">
        <f t="shared" si="98"/>
        <v>1138.4335154826958</v>
      </c>
      <c r="I3149">
        <f>IF(LCOH!$C$28=Menu!$A$1,'Approvvigionamento energia'!C3149,0)+IF(LCOH!$C$28=Menu!$A$2,'Approvvigionamento energia'!D3149,0)+IF(LCOH!$C$28=Menu!$A$3,'Approvvigionamento energia'!E3149,0)+IF(LCOH!$C$28=Menu!$A$4,'Approvvigionamento energia'!F3149,0)+IF(LCOH!$C$28=Menu!$A$5,'Approvvigionamento energia'!G3149,0)+IF(LCOH!$C$28=Menu!$A$6,'Approvvigionamento energia'!H3149,0)</f>
        <v>766.08756164947954</v>
      </c>
      <c r="J3149">
        <f>'Approvvigionamento energia'!A3149+'Approvvigionamento energia'!B3149+'Approvvigionamento energia'!I3149</f>
        <v>1028.6875616494794</v>
      </c>
      <c r="K3149">
        <f>IF(MIN(LCOH!$C$18,J3149)&gt;=$P$48*LCOH!$C$18, MIN(LCOH!$C$18,J3149),0)</f>
        <v>1028.6875616494794</v>
      </c>
      <c r="L3149">
        <f t="shared" si="99"/>
        <v>0</v>
      </c>
      <c r="M3149">
        <f>K3149/LCOH!$C$18</f>
        <v>0.68579170776631959</v>
      </c>
      <c r="N3149">
        <f>K3149/LCOH!$C$34</f>
        <v>19.820569588621954</v>
      </c>
    </row>
    <row r="3150" spans="1:14" x14ac:dyDescent="0.35">
      <c r="A3150">
        <f>'Profilo fotovoltaico'!B3152*LCOH!$C$20</f>
        <v>6</v>
      </c>
      <c r="B3150">
        <f>'Profilo eolico'!B3152*LCOH!$C$21</f>
        <v>249.9</v>
      </c>
      <c r="C3150">
        <f>$P$35*'Profilo fotovoltaico'!B3152</f>
        <v>44.127673125732393</v>
      </c>
      <c r="D3150">
        <f>$Q$37*'Profilo eolico'!B3152</f>
        <v>1458.0752601386516</v>
      </c>
      <c r="E3150">
        <f>$P$39*'Profilo fotovoltaico'!B3152+'Approvvigionamento energia'!$Q$39*'Profilo eolico'!B3152</f>
        <v>1104.5883633854216</v>
      </c>
      <c r="F3150">
        <f>$P$41*'Profilo fotovoltaico'!B3152+'Approvvigionamento energia'!$Q$41*'Profilo eolico'!B3152</f>
        <v>751.101466632192</v>
      </c>
      <c r="G3150">
        <f>$P$43*'Profilo fotovoltaico'!B3152+'Approvvigionamento energia'!$Q$43*'Profilo eolico'!B3152</f>
        <v>397.61456987896219</v>
      </c>
      <c r="H3150">
        <f t="shared" si="98"/>
        <v>1138.4335154826958</v>
      </c>
      <c r="I3150">
        <f>IF(LCOH!$C$28=Menu!$A$1,'Approvvigionamento energia'!C3150,0)+IF(LCOH!$C$28=Menu!$A$2,'Approvvigionamento energia'!D3150,0)+IF(LCOH!$C$28=Menu!$A$3,'Approvvigionamento energia'!E3150,0)+IF(LCOH!$C$28=Menu!$A$4,'Approvvigionamento energia'!F3150,0)+IF(LCOH!$C$28=Menu!$A$5,'Approvvigionamento energia'!G3150,0)+IF(LCOH!$C$28=Menu!$A$6,'Approvvigionamento energia'!H3150,0)</f>
        <v>751.101466632192</v>
      </c>
      <c r="J3150">
        <f>'Approvvigionamento energia'!A3150+'Approvvigionamento energia'!B3150+'Approvvigionamento energia'!I3150</f>
        <v>1007.001466632192</v>
      </c>
      <c r="K3150">
        <f>IF(MIN(LCOH!$C$18,J3150)&gt;=$P$48*LCOH!$C$18, MIN(LCOH!$C$18,J3150),0)</f>
        <v>1007.001466632192</v>
      </c>
      <c r="L3150">
        <f t="shared" si="99"/>
        <v>0</v>
      </c>
      <c r="M3150">
        <f>K3150/LCOH!$C$18</f>
        <v>0.67133431108812802</v>
      </c>
      <c r="N3150">
        <f>K3150/LCOH!$C$34</f>
        <v>19.40272575399214</v>
      </c>
    </row>
    <row r="3151" spans="1:14" x14ac:dyDescent="0.35">
      <c r="A3151">
        <f>'Profilo fotovoltaico'!B3153*LCOH!$C$20</f>
        <v>44</v>
      </c>
      <c r="B3151">
        <f>'Profilo eolico'!B3153*LCOH!$C$21</f>
        <v>200.8</v>
      </c>
      <c r="C3151">
        <f>$P$35*'Profilo fotovoltaico'!B3153</f>
        <v>323.60293625537082</v>
      </c>
      <c r="D3151">
        <f>$Q$37*'Profilo eolico'!B3153</f>
        <v>1171.5946868180922</v>
      </c>
      <c r="E3151">
        <f>$P$39*'Profilo fotovoltaico'!B3153+'Approvvigionamento energia'!$Q$39*'Profilo eolico'!B3153</f>
        <v>959.59674917741177</v>
      </c>
      <c r="F3151">
        <f>$P$41*'Profilo fotovoltaico'!B3153+'Approvvigionamento energia'!$Q$41*'Profilo eolico'!B3153</f>
        <v>747.59881153673155</v>
      </c>
      <c r="G3151">
        <f>$P$43*'Profilo fotovoltaico'!B3153+'Approvvigionamento energia'!$Q$43*'Profilo eolico'!B3153</f>
        <v>535.60087389605121</v>
      </c>
      <c r="H3151">
        <f t="shared" si="98"/>
        <v>1138.4335154826958</v>
      </c>
      <c r="I3151">
        <f>IF(LCOH!$C$28=Menu!$A$1,'Approvvigionamento energia'!C3151,0)+IF(LCOH!$C$28=Menu!$A$2,'Approvvigionamento energia'!D3151,0)+IF(LCOH!$C$28=Menu!$A$3,'Approvvigionamento energia'!E3151,0)+IF(LCOH!$C$28=Menu!$A$4,'Approvvigionamento energia'!F3151,0)+IF(LCOH!$C$28=Menu!$A$5,'Approvvigionamento energia'!G3151,0)+IF(LCOH!$C$28=Menu!$A$6,'Approvvigionamento energia'!H3151,0)</f>
        <v>747.59881153673155</v>
      </c>
      <c r="J3151">
        <f>'Approvvigionamento energia'!A3151+'Approvvigionamento energia'!B3151+'Approvvigionamento energia'!I3151</f>
        <v>992.3988115367315</v>
      </c>
      <c r="K3151">
        <f>IF(MIN(LCOH!$C$18,J3151)&gt;=$P$48*LCOH!$C$18, MIN(LCOH!$C$18,J3151),0)</f>
        <v>992.3988115367315</v>
      </c>
      <c r="L3151">
        <f t="shared" si="99"/>
        <v>0</v>
      </c>
      <c r="M3151">
        <f>K3151/LCOH!$C$18</f>
        <v>0.66159920769115432</v>
      </c>
      <c r="N3151">
        <f>K3151/LCOH!$C$34</f>
        <v>19.121364384137408</v>
      </c>
    </row>
    <row r="3152" spans="1:14" x14ac:dyDescent="0.35">
      <c r="A3152">
        <f>'Profilo fotovoltaico'!B3154*LCOH!$C$20</f>
        <v>117</v>
      </c>
      <c r="B3152">
        <f>'Profilo eolico'!B3154*LCOH!$C$21</f>
        <v>202.8</v>
      </c>
      <c r="C3152">
        <f>$P$35*'Profilo fotovoltaico'!B3154</f>
        <v>860.4896259517817</v>
      </c>
      <c r="D3152">
        <f>$Q$37*'Profilo eolico'!B3154</f>
        <v>1183.2639566071171</v>
      </c>
      <c r="E3152">
        <f>$P$39*'Profilo fotovoltaico'!B3154+'Approvvigionamento energia'!$Q$39*'Profilo eolico'!B3154</f>
        <v>1102.5703739432831</v>
      </c>
      <c r="F3152">
        <f>$P$41*'Profilo fotovoltaico'!B3154+'Approvvigionamento energia'!$Q$41*'Profilo eolico'!B3154</f>
        <v>1021.8767912794494</v>
      </c>
      <c r="G3152">
        <f>$P$43*'Profilo fotovoltaico'!B3154+'Approvvigionamento energia'!$Q$43*'Profilo eolico'!B3154</f>
        <v>941.18320861561551</v>
      </c>
      <c r="H3152">
        <f t="shared" si="98"/>
        <v>1138.4335154826958</v>
      </c>
      <c r="I3152">
        <f>IF(LCOH!$C$28=Menu!$A$1,'Approvvigionamento energia'!C3152,0)+IF(LCOH!$C$28=Menu!$A$2,'Approvvigionamento energia'!D3152,0)+IF(LCOH!$C$28=Menu!$A$3,'Approvvigionamento energia'!E3152,0)+IF(LCOH!$C$28=Menu!$A$4,'Approvvigionamento energia'!F3152,0)+IF(LCOH!$C$28=Menu!$A$5,'Approvvigionamento energia'!G3152,0)+IF(LCOH!$C$28=Menu!$A$6,'Approvvigionamento energia'!H3152,0)</f>
        <v>1021.8767912794494</v>
      </c>
      <c r="J3152">
        <f>'Approvvigionamento energia'!A3152+'Approvvigionamento energia'!B3152+'Approvvigionamento energia'!I3152</f>
        <v>1341.6767912794494</v>
      </c>
      <c r="K3152">
        <f>IF(MIN(LCOH!$C$18,J3152)&gt;=$P$48*LCOH!$C$18, MIN(LCOH!$C$18,J3152),0)</f>
        <v>1341.6767912794494</v>
      </c>
      <c r="L3152">
        <f t="shared" si="99"/>
        <v>0</v>
      </c>
      <c r="M3152">
        <f>K3152/LCOH!$C$18</f>
        <v>0.89445119418629959</v>
      </c>
      <c r="N3152">
        <f>K3152/LCOH!$C$34</f>
        <v>25.851190583419065</v>
      </c>
    </row>
    <row r="3153" spans="1:14" x14ac:dyDescent="0.35">
      <c r="A3153">
        <f>'Profilo fotovoltaico'!B3155*LCOH!$C$20</f>
        <v>212</v>
      </c>
      <c r="B3153">
        <f>'Profilo eolico'!B3155*LCOH!$C$21</f>
        <v>217.79999999999998</v>
      </c>
      <c r="C3153">
        <f>$P$35*'Profilo fotovoltaico'!B3155</f>
        <v>1559.1777837758777</v>
      </c>
      <c r="D3153">
        <f>$Q$37*'Profilo eolico'!B3155</f>
        <v>1270.7834800248031</v>
      </c>
      <c r="E3153">
        <f>$P$39*'Profilo fotovoltaico'!B3155+'Approvvigionamento energia'!$Q$39*'Profilo eolico'!B3155</f>
        <v>1342.8820559625717</v>
      </c>
      <c r="F3153">
        <f>$P$41*'Profilo fotovoltaico'!B3155+'Approvvigionamento energia'!$Q$41*'Profilo eolico'!B3155</f>
        <v>1414.9806319003405</v>
      </c>
      <c r="G3153">
        <f>$P$43*'Profilo fotovoltaico'!B3155+'Approvvigionamento energia'!$Q$43*'Profilo eolico'!B3155</f>
        <v>1487.0792078381091</v>
      </c>
      <c r="H3153">
        <f t="shared" si="98"/>
        <v>1138.4335154826958</v>
      </c>
      <c r="I3153">
        <f>IF(LCOH!$C$28=Menu!$A$1,'Approvvigionamento energia'!C3153,0)+IF(LCOH!$C$28=Menu!$A$2,'Approvvigionamento energia'!D3153,0)+IF(LCOH!$C$28=Menu!$A$3,'Approvvigionamento energia'!E3153,0)+IF(LCOH!$C$28=Menu!$A$4,'Approvvigionamento energia'!F3153,0)+IF(LCOH!$C$28=Menu!$A$5,'Approvvigionamento energia'!G3153,0)+IF(LCOH!$C$28=Menu!$A$6,'Approvvigionamento energia'!H3153,0)</f>
        <v>1414.9806319003405</v>
      </c>
      <c r="J3153">
        <f>'Approvvigionamento energia'!A3153+'Approvvigionamento energia'!B3153+'Approvvigionamento energia'!I3153</f>
        <v>1844.7806319003405</v>
      </c>
      <c r="K3153">
        <f>IF(MIN(LCOH!$C$18,J3153)&gt;=$P$48*LCOH!$C$18, MIN(LCOH!$C$18,J3153),0)</f>
        <v>1500</v>
      </c>
      <c r="L3153">
        <f t="shared" si="99"/>
        <v>344.7806319003405</v>
      </c>
      <c r="M3153">
        <f>K3153/LCOH!$C$18</f>
        <v>1</v>
      </c>
      <c r="N3153">
        <f>K3153/LCOH!$C$34</f>
        <v>28.901734104046245</v>
      </c>
    </row>
    <row r="3154" spans="1:14" x14ac:dyDescent="0.35">
      <c r="A3154">
        <f>'Profilo fotovoltaico'!B3156*LCOH!$C$20</f>
        <v>310</v>
      </c>
      <c r="B3154">
        <f>'Profilo eolico'!B3156*LCOH!$C$21</f>
        <v>215.4</v>
      </c>
      <c r="C3154">
        <f>$P$35*'Profilo fotovoltaico'!B3156</f>
        <v>2279.9297781628402</v>
      </c>
      <c r="D3154">
        <f>$Q$37*'Profilo eolico'!B3156</f>
        <v>1256.7803562779734</v>
      </c>
      <c r="E3154">
        <f>$P$39*'Profilo fotovoltaico'!B3156+'Approvvigionamento energia'!$Q$39*'Profilo eolico'!B3156</f>
        <v>1512.56771174919</v>
      </c>
      <c r="F3154">
        <f>$P$41*'Profilo fotovoltaico'!B3156+'Approvvigionamento energia'!$Q$41*'Profilo eolico'!B3156</f>
        <v>1768.3550672204069</v>
      </c>
      <c r="G3154">
        <f>$P$43*'Profilo fotovoltaico'!B3156+'Approvvigionamento energia'!$Q$43*'Profilo eolico'!B3156</f>
        <v>2024.1424226916236</v>
      </c>
      <c r="H3154">
        <f t="shared" si="98"/>
        <v>1138.4335154826958</v>
      </c>
      <c r="I3154">
        <f>IF(LCOH!$C$28=Menu!$A$1,'Approvvigionamento energia'!C3154,0)+IF(LCOH!$C$28=Menu!$A$2,'Approvvigionamento energia'!D3154,0)+IF(LCOH!$C$28=Menu!$A$3,'Approvvigionamento energia'!E3154,0)+IF(LCOH!$C$28=Menu!$A$4,'Approvvigionamento energia'!F3154,0)+IF(LCOH!$C$28=Menu!$A$5,'Approvvigionamento energia'!G3154,0)+IF(LCOH!$C$28=Menu!$A$6,'Approvvigionamento energia'!H3154,0)</f>
        <v>1768.3550672204069</v>
      </c>
      <c r="J3154">
        <f>'Approvvigionamento energia'!A3154+'Approvvigionamento energia'!B3154+'Approvvigionamento energia'!I3154</f>
        <v>2293.755067220407</v>
      </c>
      <c r="K3154">
        <f>IF(MIN(LCOH!$C$18,J3154)&gt;=$P$48*LCOH!$C$18, MIN(LCOH!$C$18,J3154),0)</f>
        <v>1500</v>
      </c>
      <c r="L3154">
        <f t="shared" si="99"/>
        <v>793.755067220407</v>
      </c>
      <c r="M3154">
        <f>K3154/LCOH!$C$18</f>
        <v>1</v>
      </c>
      <c r="N3154">
        <f>K3154/LCOH!$C$34</f>
        <v>28.901734104046245</v>
      </c>
    </row>
    <row r="3155" spans="1:14" x14ac:dyDescent="0.35">
      <c r="A3155">
        <f>'Profilo fotovoltaico'!B3157*LCOH!$C$20</f>
        <v>374</v>
      </c>
      <c r="B3155">
        <f>'Profilo eolico'!B3157*LCOH!$C$21</f>
        <v>202.2</v>
      </c>
      <c r="C3155">
        <f>$P$35*'Profilo fotovoltaico'!B3157</f>
        <v>2750.6249581706525</v>
      </c>
      <c r="D3155">
        <f>$Q$37*'Profilo eolico'!B3157</f>
        <v>1179.7631756704095</v>
      </c>
      <c r="E3155">
        <f>$P$39*'Profilo fotovoltaico'!B3157+'Approvvigionamento energia'!$Q$39*'Profilo eolico'!B3157</f>
        <v>1572.47862129547</v>
      </c>
      <c r="F3155">
        <f>$P$41*'Profilo fotovoltaico'!B3157+'Approvvigionamento energia'!$Q$41*'Profilo eolico'!B3157</f>
        <v>1965.194066920531</v>
      </c>
      <c r="G3155">
        <f>$P$43*'Profilo fotovoltaico'!B3157+'Approvvigionamento energia'!$Q$43*'Profilo eolico'!B3157</f>
        <v>2357.9095125455915</v>
      </c>
      <c r="H3155">
        <f t="shared" si="98"/>
        <v>1138.4335154826958</v>
      </c>
      <c r="I3155">
        <f>IF(LCOH!$C$28=Menu!$A$1,'Approvvigionamento energia'!C3155,0)+IF(LCOH!$C$28=Menu!$A$2,'Approvvigionamento energia'!D3155,0)+IF(LCOH!$C$28=Menu!$A$3,'Approvvigionamento energia'!E3155,0)+IF(LCOH!$C$28=Menu!$A$4,'Approvvigionamento energia'!F3155,0)+IF(LCOH!$C$28=Menu!$A$5,'Approvvigionamento energia'!G3155,0)+IF(LCOH!$C$28=Menu!$A$6,'Approvvigionamento energia'!H3155,0)</f>
        <v>1965.194066920531</v>
      </c>
      <c r="J3155">
        <f>'Approvvigionamento energia'!A3155+'Approvvigionamento energia'!B3155+'Approvvigionamento energia'!I3155</f>
        <v>2541.3940669205313</v>
      </c>
      <c r="K3155">
        <f>IF(MIN(LCOH!$C$18,J3155)&gt;=$P$48*LCOH!$C$18, MIN(LCOH!$C$18,J3155),0)</f>
        <v>1500</v>
      </c>
      <c r="L3155">
        <f t="shared" si="99"/>
        <v>1041.3940669205313</v>
      </c>
      <c r="M3155">
        <f>K3155/LCOH!$C$18</f>
        <v>1</v>
      </c>
      <c r="N3155">
        <f>K3155/LCOH!$C$34</f>
        <v>28.901734104046245</v>
      </c>
    </row>
    <row r="3156" spans="1:14" x14ac:dyDescent="0.35">
      <c r="A3156">
        <f>'Profilo fotovoltaico'!B3158*LCOH!$C$20</f>
        <v>408</v>
      </c>
      <c r="B3156">
        <f>'Profilo eolico'!B3158*LCOH!$C$21</f>
        <v>188.20000000000002</v>
      </c>
      <c r="C3156">
        <f>$P$35*'Profilo fotovoltaico'!B3158</f>
        <v>3000.6817725498022</v>
      </c>
      <c r="D3156">
        <f>$Q$37*'Profilo eolico'!B3158</f>
        <v>1098.0782871472359</v>
      </c>
      <c r="E3156">
        <f>$P$39*'Profilo fotovoltaico'!B3158+'Approvvigionamento energia'!$Q$39*'Profilo eolico'!B3158</f>
        <v>1573.7291584978773</v>
      </c>
      <c r="F3156">
        <f>$P$41*'Profilo fotovoltaico'!B3158+'Approvvigionamento energia'!$Q$41*'Profilo eolico'!B3158</f>
        <v>2049.3800298485189</v>
      </c>
      <c r="G3156">
        <f>$P$43*'Profilo fotovoltaico'!B3158+'Approvvigionamento energia'!$Q$43*'Profilo eolico'!B3158</f>
        <v>2525.0309011991608</v>
      </c>
      <c r="H3156">
        <f t="shared" si="98"/>
        <v>1138.4335154826958</v>
      </c>
      <c r="I3156">
        <f>IF(LCOH!$C$28=Menu!$A$1,'Approvvigionamento energia'!C3156,0)+IF(LCOH!$C$28=Menu!$A$2,'Approvvigionamento energia'!D3156,0)+IF(LCOH!$C$28=Menu!$A$3,'Approvvigionamento energia'!E3156,0)+IF(LCOH!$C$28=Menu!$A$4,'Approvvigionamento energia'!F3156,0)+IF(LCOH!$C$28=Menu!$A$5,'Approvvigionamento energia'!G3156,0)+IF(LCOH!$C$28=Menu!$A$6,'Approvvigionamento energia'!H3156,0)</f>
        <v>2049.3800298485189</v>
      </c>
      <c r="J3156">
        <f>'Approvvigionamento energia'!A3156+'Approvvigionamento energia'!B3156+'Approvvigionamento energia'!I3156</f>
        <v>2645.5800298485192</v>
      </c>
      <c r="K3156">
        <f>IF(MIN(LCOH!$C$18,J3156)&gt;=$P$48*LCOH!$C$18, MIN(LCOH!$C$18,J3156),0)</f>
        <v>1500</v>
      </c>
      <c r="L3156">
        <f t="shared" si="99"/>
        <v>1145.5800298485192</v>
      </c>
      <c r="M3156">
        <f>K3156/LCOH!$C$18</f>
        <v>1</v>
      </c>
      <c r="N3156">
        <f>K3156/LCOH!$C$34</f>
        <v>28.901734104046245</v>
      </c>
    </row>
    <row r="3157" spans="1:14" x14ac:dyDescent="0.35">
      <c r="A3157">
        <f>'Profilo fotovoltaico'!B3159*LCOH!$C$20</f>
        <v>420</v>
      </c>
      <c r="B3157">
        <f>'Profilo eolico'!B3159*LCOH!$C$21</f>
        <v>161.6</v>
      </c>
      <c r="C3157">
        <f>$P$35*'Profilo fotovoltaico'!B3159</f>
        <v>3088.9371188012674</v>
      </c>
      <c r="D3157">
        <f>$Q$37*'Profilo eolico'!B3159</f>
        <v>942.87699895320554</v>
      </c>
      <c r="E3157">
        <f>$P$39*'Profilo fotovoltaico'!B3159+'Approvvigionamento energia'!$Q$39*'Profilo eolico'!B3159</f>
        <v>1479.3920289152211</v>
      </c>
      <c r="F3157">
        <f>$P$41*'Profilo fotovoltaico'!B3159+'Approvvigionamento energia'!$Q$41*'Profilo eolico'!B3159</f>
        <v>2015.9070588772365</v>
      </c>
      <c r="G3157">
        <f>$P$43*'Profilo fotovoltaico'!B3159+'Approvvigionamento energia'!$Q$43*'Profilo eolico'!B3159</f>
        <v>2552.4220888392515</v>
      </c>
      <c r="H3157">
        <f t="shared" si="98"/>
        <v>1138.4335154826958</v>
      </c>
      <c r="I3157">
        <f>IF(LCOH!$C$28=Menu!$A$1,'Approvvigionamento energia'!C3157,0)+IF(LCOH!$C$28=Menu!$A$2,'Approvvigionamento energia'!D3157,0)+IF(LCOH!$C$28=Menu!$A$3,'Approvvigionamento energia'!E3157,0)+IF(LCOH!$C$28=Menu!$A$4,'Approvvigionamento energia'!F3157,0)+IF(LCOH!$C$28=Menu!$A$5,'Approvvigionamento energia'!G3157,0)+IF(LCOH!$C$28=Menu!$A$6,'Approvvigionamento energia'!H3157,0)</f>
        <v>2015.9070588772365</v>
      </c>
      <c r="J3157">
        <f>'Approvvigionamento energia'!A3157+'Approvvigionamento energia'!B3157+'Approvvigionamento energia'!I3157</f>
        <v>2597.5070588772364</v>
      </c>
      <c r="K3157">
        <f>IF(MIN(LCOH!$C$18,J3157)&gt;=$P$48*LCOH!$C$18, MIN(LCOH!$C$18,J3157),0)</f>
        <v>1500</v>
      </c>
      <c r="L3157">
        <f t="shared" si="99"/>
        <v>1097.5070588772364</v>
      </c>
      <c r="M3157">
        <f>K3157/LCOH!$C$18</f>
        <v>1</v>
      </c>
      <c r="N3157">
        <f>K3157/LCOH!$C$34</f>
        <v>28.901734104046245</v>
      </c>
    </row>
    <row r="3158" spans="1:14" x14ac:dyDescent="0.35">
      <c r="A3158">
        <f>'Profilo fotovoltaico'!B3160*LCOH!$C$20</f>
        <v>407</v>
      </c>
      <c r="B3158">
        <f>'Profilo eolico'!B3160*LCOH!$C$21</f>
        <v>146.1</v>
      </c>
      <c r="C3158">
        <f>$P$35*'Profilo fotovoltaico'!B3160</f>
        <v>2993.3271603621802</v>
      </c>
      <c r="D3158">
        <f>$Q$37*'Profilo eolico'!B3160</f>
        <v>852.44015808826327</v>
      </c>
      <c r="E3158">
        <f>$P$39*'Profilo fotovoltaico'!B3160+'Approvvigionamento energia'!$Q$39*'Profilo eolico'!B3160</f>
        <v>1387.6619086567425</v>
      </c>
      <c r="F3158">
        <f>$P$41*'Profilo fotovoltaico'!B3160+'Approvvigionamento energia'!$Q$41*'Profilo eolico'!B3160</f>
        <v>1922.8836592252217</v>
      </c>
      <c r="G3158">
        <f>$P$43*'Profilo fotovoltaico'!B3160+'Approvvigionamento energia'!$Q$43*'Profilo eolico'!B3160</f>
        <v>2458.1054097937013</v>
      </c>
      <c r="H3158">
        <f t="shared" si="98"/>
        <v>1138.4335154826958</v>
      </c>
      <c r="I3158">
        <f>IF(LCOH!$C$28=Menu!$A$1,'Approvvigionamento energia'!C3158,0)+IF(LCOH!$C$28=Menu!$A$2,'Approvvigionamento energia'!D3158,0)+IF(LCOH!$C$28=Menu!$A$3,'Approvvigionamento energia'!E3158,0)+IF(LCOH!$C$28=Menu!$A$4,'Approvvigionamento energia'!F3158,0)+IF(LCOH!$C$28=Menu!$A$5,'Approvvigionamento energia'!G3158,0)+IF(LCOH!$C$28=Menu!$A$6,'Approvvigionamento energia'!H3158,0)</f>
        <v>1922.8836592252217</v>
      </c>
      <c r="J3158">
        <f>'Approvvigionamento energia'!A3158+'Approvvigionamento energia'!B3158+'Approvvigionamento energia'!I3158</f>
        <v>2475.9836592252218</v>
      </c>
      <c r="K3158">
        <f>IF(MIN(LCOH!$C$18,J3158)&gt;=$P$48*LCOH!$C$18, MIN(LCOH!$C$18,J3158),0)</f>
        <v>1500</v>
      </c>
      <c r="L3158">
        <f t="shared" si="99"/>
        <v>975.9836592252218</v>
      </c>
      <c r="M3158">
        <f>K3158/LCOH!$C$18</f>
        <v>1</v>
      </c>
      <c r="N3158">
        <f>K3158/LCOH!$C$34</f>
        <v>28.901734104046245</v>
      </c>
    </row>
    <row r="3159" spans="1:14" x14ac:dyDescent="0.35">
      <c r="A3159">
        <f>'Profilo fotovoltaico'!B3161*LCOH!$C$20</f>
        <v>345</v>
      </c>
      <c r="B3159">
        <f>'Profilo eolico'!B3161*LCOH!$C$21</f>
        <v>142.19999999999999</v>
      </c>
      <c r="C3159">
        <f>$P$35*'Profilo fotovoltaico'!B3161</f>
        <v>2537.3412047296124</v>
      </c>
      <c r="D3159">
        <f>$Q$37*'Profilo eolico'!B3161</f>
        <v>829.68508199966482</v>
      </c>
      <c r="E3159">
        <f>$P$39*'Profilo fotovoltaico'!B3161+'Approvvigionamento energia'!$Q$39*'Profilo eolico'!B3161</f>
        <v>1256.5991126821518</v>
      </c>
      <c r="F3159">
        <f>$P$41*'Profilo fotovoltaico'!B3161+'Approvvigionamento energia'!$Q$41*'Profilo eolico'!B3161</f>
        <v>1683.5131433646386</v>
      </c>
      <c r="G3159">
        <f>$P$43*'Profilo fotovoltaico'!B3161+'Approvvigionamento energia'!$Q$43*'Profilo eolico'!B3161</f>
        <v>2110.4271740471254</v>
      </c>
      <c r="H3159">
        <f t="shared" si="98"/>
        <v>1138.4335154826958</v>
      </c>
      <c r="I3159">
        <f>IF(LCOH!$C$28=Menu!$A$1,'Approvvigionamento energia'!C3159,0)+IF(LCOH!$C$28=Menu!$A$2,'Approvvigionamento energia'!D3159,0)+IF(LCOH!$C$28=Menu!$A$3,'Approvvigionamento energia'!E3159,0)+IF(LCOH!$C$28=Menu!$A$4,'Approvvigionamento energia'!F3159,0)+IF(LCOH!$C$28=Menu!$A$5,'Approvvigionamento energia'!G3159,0)+IF(LCOH!$C$28=Menu!$A$6,'Approvvigionamento energia'!H3159,0)</f>
        <v>1683.5131433646386</v>
      </c>
      <c r="J3159">
        <f>'Approvvigionamento energia'!A3159+'Approvvigionamento energia'!B3159+'Approvvigionamento energia'!I3159</f>
        <v>2170.7131433646387</v>
      </c>
      <c r="K3159">
        <f>IF(MIN(LCOH!$C$18,J3159)&gt;=$P$48*LCOH!$C$18, MIN(LCOH!$C$18,J3159),0)</f>
        <v>1500</v>
      </c>
      <c r="L3159">
        <f t="shared" si="99"/>
        <v>670.71314336463865</v>
      </c>
      <c r="M3159">
        <f>K3159/LCOH!$C$18</f>
        <v>1</v>
      </c>
      <c r="N3159">
        <f>K3159/LCOH!$C$34</f>
        <v>28.901734104046245</v>
      </c>
    </row>
    <row r="3160" spans="1:14" x14ac:dyDescent="0.35">
      <c r="A3160">
        <f>'Profilo fotovoltaico'!B3162*LCOH!$C$20</f>
        <v>265</v>
      </c>
      <c r="B3160">
        <f>'Profilo eolico'!B3162*LCOH!$C$21</f>
        <v>139.30000000000001</v>
      </c>
      <c r="C3160">
        <f>$P$35*'Profilo fotovoltaico'!B3162</f>
        <v>1948.9722297198473</v>
      </c>
      <c r="D3160">
        <f>$Q$37*'Profilo eolico'!B3162</f>
        <v>812.76464080557889</v>
      </c>
      <c r="E3160">
        <f>$P$39*'Profilo fotovoltaico'!B3162+'Approvvigionamento energia'!$Q$39*'Profilo eolico'!B3162</f>
        <v>1096.8165380341461</v>
      </c>
      <c r="F3160">
        <f>$P$41*'Profilo fotovoltaico'!B3162+'Approvvigionamento energia'!$Q$41*'Profilo eolico'!B3162</f>
        <v>1380.8684352627131</v>
      </c>
      <c r="G3160">
        <f>$P$43*'Profilo fotovoltaico'!B3162+'Approvvigionamento energia'!$Q$43*'Profilo eolico'!B3162</f>
        <v>1664.9203324912803</v>
      </c>
      <c r="H3160">
        <f t="shared" si="98"/>
        <v>1138.4335154826958</v>
      </c>
      <c r="I3160">
        <f>IF(LCOH!$C$28=Menu!$A$1,'Approvvigionamento energia'!C3160,0)+IF(LCOH!$C$28=Menu!$A$2,'Approvvigionamento energia'!D3160,0)+IF(LCOH!$C$28=Menu!$A$3,'Approvvigionamento energia'!E3160,0)+IF(LCOH!$C$28=Menu!$A$4,'Approvvigionamento energia'!F3160,0)+IF(LCOH!$C$28=Menu!$A$5,'Approvvigionamento energia'!G3160,0)+IF(LCOH!$C$28=Menu!$A$6,'Approvvigionamento energia'!H3160,0)</f>
        <v>1380.8684352627131</v>
      </c>
      <c r="J3160">
        <f>'Approvvigionamento energia'!A3160+'Approvvigionamento energia'!B3160+'Approvvigionamento energia'!I3160</f>
        <v>1785.168435262713</v>
      </c>
      <c r="K3160">
        <f>IF(MIN(LCOH!$C$18,J3160)&gt;=$P$48*LCOH!$C$18, MIN(LCOH!$C$18,J3160),0)</f>
        <v>1500</v>
      </c>
      <c r="L3160">
        <f t="shared" si="99"/>
        <v>285.16843526271305</v>
      </c>
      <c r="M3160">
        <f>K3160/LCOH!$C$18</f>
        <v>1</v>
      </c>
      <c r="N3160">
        <f>K3160/LCOH!$C$34</f>
        <v>28.901734104046245</v>
      </c>
    </row>
    <row r="3161" spans="1:14" x14ac:dyDescent="0.35">
      <c r="A3161">
        <f>'Profilo fotovoltaico'!B3163*LCOH!$C$20</f>
        <v>170</v>
      </c>
      <c r="B3161">
        <f>'Profilo eolico'!B3163*LCOH!$C$21</f>
        <v>130.39999999999998</v>
      </c>
      <c r="C3161">
        <f>$P$35*'Profilo fotovoltaico'!B3163</f>
        <v>1250.2840718957511</v>
      </c>
      <c r="D3161">
        <f>$Q$37*'Profilo eolico'!B3163</f>
        <v>760.83639024441834</v>
      </c>
      <c r="E3161">
        <f>$P$39*'Profilo fotovoltaico'!B3163+'Approvvigionamento energia'!$Q$39*'Profilo eolico'!B3163</f>
        <v>883.19831065725157</v>
      </c>
      <c r="F3161">
        <f>$P$41*'Profilo fotovoltaico'!B3163+'Approvvigionamento energia'!$Q$41*'Profilo eolico'!B3163</f>
        <v>1005.5602310700847</v>
      </c>
      <c r="G3161">
        <f>$P$43*'Profilo fotovoltaico'!B3163+'Approvvigionamento energia'!$Q$43*'Profilo eolico'!B3163</f>
        <v>1127.922151482918</v>
      </c>
      <c r="H3161">
        <f t="shared" si="98"/>
        <v>1138.4335154826958</v>
      </c>
      <c r="I3161">
        <f>IF(LCOH!$C$28=Menu!$A$1,'Approvvigionamento energia'!C3161,0)+IF(LCOH!$C$28=Menu!$A$2,'Approvvigionamento energia'!D3161,0)+IF(LCOH!$C$28=Menu!$A$3,'Approvvigionamento energia'!E3161,0)+IF(LCOH!$C$28=Menu!$A$4,'Approvvigionamento energia'!F3161,0)+IF(LCOH!$C$28=Menu!$A$5,'Approvvigionamento energia'!G3161,0)+IF(LCOH!$C$28=Menu!$A$6,'Approvvigionamento energia'!H3161,0)</f>
        <v>1005.5602310700847</v>
      </c>
      <c r="J3161">
        <f>'Approvvigionamento energia'!A3161+'Approvvigionamento energia'!B3161+'Approvvigionamento energia'!I3161</f>
        <v>1305.9602310700848</v>
      </c>
      <c r="K3161">
        <f>IF(MIN(LCOH!$C$18,J3161)&gt;=$P$48*LCOH!$C$18, MIN(LCOH!$C$18,J3161),0)</f>
        <v>1305.9602310700848</v>
      </c>
      <c r="L3161">
        <f t="shared" si="99"/>
        <v>0</v>
      </c>
      <c r="M3161">
        <f>K3161/LCOH!$C$18</f>
        <v>0.87064015404672324</v>
      </c>
      <c r="N3161">
        <f>K3161/LCOH!$C$34</f>
        <v>25.163010232564254</v>
      </c>
    </row>
    <row r="3162" spans="1:14" x14ac:dyDescent="0.35">
      <c r="A3162">
        <f>'Profilo fotovoltaico'!B3164*LCOH!$C$20</f>
        <v>85</v>
      </c>
      <c r="B3162">
        <f>'Profilo eolico'!B3164*LCOH!$C$21</f>
        <v>103.3</v>
      </c>
      <c r="C3162">
        <f>$P$35*'Profilo fotovoltaico'!B3164</f>
        <v>625.14203594787557</v>
      </c>
      <c r="D3162">
        <f>$Q$37*'Profilo eolico'!B3164</f>
        <v>602.71778460313203</v>
      </c>
      <c r="E3162">
        <f>$P$39*'Profilo fotovoltaico'!B3164+'Approvvigionamento energia'!$Q$39*'Profilo eolico'!B3164</f>
        <v>608.32384743931789</v>
      </c>
      <c r="F3162">
        <f>$P$41*'Profilo fotovoltaico'!B3164+'Approvvigionamento energia'!$Q$41*'Profilo eolico'!B3164</f>
        <v>613.92991027550374</v>
      </c>
      <c r="G3162">
        <f>$P$43*'Profilo fotovoltaico'!B3164+'Approvvigionamento energia'!$Q$43*'Profilo eolico'!B3164</f>
        <v>619.53597311168971</v>
      </c>
      <c r="H3162">
        <f t="shared" si="98"/>
        <v>1138.4335154826958</v>
      </c>
      <c r="I3162">
        <f>IF(LCOH!$C$28=Menu!$A$1,'Approvvigionamento energia'!C3162,0)+IF(LCOH!$C$28=Menu!$A$2,'Approvvigionamento energia'!D3162,0)+IF(LCOH!$C$28=Menu!$A$3,'Approvvigionamento energia'!E3162,0)+IF(LCOH!$C$28=Menu!$A$4,'Approvvigionamento energia'!F3162,0)+IF(LCOH!$C$28=Menu!$A$5,'Approvvigionamento energia'!G3162,0)+IF(LCOH!$C$28=Menu!$A$6,'Approvvigionamento energia'!H3162,0)</f>
        <v>613.92991027550374</v>
      </c>
      <c r="J3162">
        <f>'Approvvigionamento energia'!A3162+'Approvvigionamento energia'!B3162+'Approvvigionamento energia'!I3162</f>
        <v>802.2299102755037</v>
      </c>
      <c r="K3162">
        <f>IF(MIN(LCOH!$C$18,J3162)&gt;=$P$48*LCOH!$C$18, MIN(LCOH!$C$18,J3162),0)</f>
        <v>802.2299102755037</v>
      </c>
      <c r="L3162">
        <f t="shared" si="99"/>
        <v>0</v>
      </c>
      <c r="M3162">
        <f>K3162/LCOH!$C$18</f>
        <v>0.53481994018366918</v>
      </c>
      <c r="N3162">
        <f>K3162/LCOH!$C$34</f>
        <v>15.457223704730323</v>
      </c>
    </row>
    <row r="3163" spans="1:14" x14ac:dyDescent="0.35">
      <c r="A3163">
        <f>'Profilo fotovoltaico'!B3165*LCOH!$C$20</f>
        <v>22</v>
      </c>
      <c r="B3163">
        <f>'Profilo eolico'!B3165*LCOH!$C$21</f>
        <v>82.100000000000009</v>
      </c>
      <c r="C3163">
        <f>$P$35*'Profilo fotovoltaico'!B3165</f>
        <v>161.80146812768541</v>
      </c>
      <c r="D3163">
        <f>$Q$37*'Profilo eolico'!B3165</f>
        <v>479.02352483946896</v>
      </c>
      <c r="E3163">
        <f>$P$39*'Profilo fotovoltaico'!B3165+'Approvvigionamento energia'!$Q$39*'Profilo eolico'!B3165</f>
        <v>399.71801066152307</v>
      </c>
      <c r="F3163">
        <f>$P$41*'Profilo fotovoltaico'!B3165+'Approvvigionamento energia'!$Q$41*'Profilo eolico'!B3165</f>
        <v>320.41249648357717</v>
      </c>
      <c r="G3163">
        <f>$P$43*'Profilo fotovoltaico'!B3165+'Approvvigionamento energia'!$Q$43*'Profilo eolico'!B3165</f>
        <v>241.10698230563131</v>
      </c>
      <c r="H3163">
        <f t="shared" si="98"/>
        <v>1138.4335154826958</v>
      </c>
      <c r="I3163">
        <f>IF(LCOH!$C$28=Menu!$A$1,'Approvvigionamento energia'!C3163,0)+IF(LCOH!$C$28=Menu!$A$2,'Approvvigionamento energia'!D3163,0)+IF(LCOH!$C$28=Menu!$A$3,'Approvvigionamento energia'!E3163,0)+IF(LCOH!$C$28=Menu!$A$4,'Approvvigionamento energia'!F3163,0)+IF(LCOH!$C$28=Menu!$A$5,'Approvvigionamento energia'!G3163,0)+IF(LCOH!$C$28=Menu!$A$6,'Approvvigionamento energia'!H3163,0)</f>
        <v>320.41249648357717</v>
      </c>
      <c r="J3163">
        <f>'Approvvigionamento energia'!A3163+'Approvvigionamento energia'!B3163+'Approvvigionamento energia'!I3163</f>
        <v>424.51249648357719</v>
      </c>
      <c r="K3163">
        <f>IF(MIN(LCOH!$C$18,J3163)&gt;=$P$48*LCOH!$C$18, MIN(LCOH!$C$18,J3163),0)</f>
        <v>424.51249648357719</v>
      </c>
      <c r="L3163">
        <f t="shared" si="99"/>
        <v>0</v>
      </c>
      <c r="M3163">
        <f>K3163/LCOH!$C$18</f>
        <v>0.28300833098905148</v>
      </c>
      <c r="N3163">
        <f>K3163/LCOH!$C$34</f>
        <v>8.1794315314754762</v>
      </c>
    </row>
    <row r="3164" spans="1:14" x14ac:dyDescent="0.35">
      <c r="A3164">
        <f>'Profilo fotovoltaico'!B3166*LCOH!$C$20</f>
        <v>0</v>
      </c>
      <c r="B3164">
        <f>'Profilo eolico'!B3166*LCOH!$C$21</f>
        <v>70.2</v>
      </c>
      <c r="C3164">
        <f>$P$35*'Profilo fotovoltaico'!B3166</f>
        <v>0</v>
      </c>
      <c r="D3164">
        <f>$Q$37*'Profilo eolico'!B3166</f>
        <v>409.59136959477127</v>
      </c>
      <c r="E3164">
        <f>$P$39*'Profilo fotovoltaico'!B3166+'Approvvigionamento energia'!$Q$39*'Profilo eolico'!B3166</f>
        <v>307.19352719607843</v>
      </c>
      <c r="F3164">
        <f>$P$41*'Profilo fotovoltaico'!B3166+'Approvvigionamento energia'!$Q$41*'Profilo eolico'!B3166</f>
        <v>204.79568479738563</v>
      </c>
      <c r="G3164">
        <f>$P$43*'Profilo fotovoltaico'!B3166+'Approvvigionamento energia'!$Q$43*'Profilo eolico'!B3166</f>
        <v>102.39784239869282</v>
      </c>
      <c r="H3164">
        <f t="shared" si="98"/>
        <v>1138.4335154826958</v>
      </c>
      <c r="I3164">
        <f>IF(LCOH!$C$28=Menu!$A$1,'Approvvigionamento energia'!C3164,0)+IF(LCOH!$C$28=Menu!$A$2,'Approvvigionamento energia'!D3164,0)+IF(LCOH!$C$28=Menu!$A$3,'Approvvigionamento energia'!E3164,0)+IF(LCOH!$C$28=Menu!$A$4,'Approvvigionamento energia'!F3164,0)+IF(LCOH!$C$28=Menu!$A$5,'Approvvigionamento energia'!G3164,0)+IF(LCOH!$C$28=Menu!$A$6,'Approvvigionamento energia'!H3164,0)</f>
        <v>204.79568479738563</v>
      </c>
      <c r="J3164">
        <f>'Approvvigionamento energia'!A3164+'Approvvigionamento energia'!B3164+'Approvvigionamento energia'!I3164</f>
        <v>274.99568479738565</v>
      </c>
      <c r="K3164">
        <f>IF(MIN(LCOH!$C$18,J3164)&gt;=$P$48*LCOH!$C$18, MIN(LCOH!$C$18,J3164),0)</f>
        <v>0</v>
      </c>
      <c r="L3164">
        <f t="shared" si="99"/>
        <v>274.99568479738565</v>
      </c>
      <c r="M3164">
        <f>K3164/LCOH!$C$18</f>
        <v>0</v>
      </c>
      <c r="N3164">
        <f>K3164/LCOH!$C$34</f>
        <v>0</v>
      </c>
    </row>
    <row r="3165" spans="1:14" x14ac:dyDescent="0.35">
      <c r="A3165">
        <f>'Profilo fotovoltaico'!B3167*LCOH!$C$20</f>
        <v>0</v>
      </c>
      <c r="B3165">
        <f>'Profilo eolico'!B3167*LCOH!$C$21</f>
        <v>79.100000000000009</v>
      </c>
      <c r="C3165">
        <f>$P$35*'Profilo fotovoltaico'!B3167</f>
        <v>0</v>
      </c>
      <c r="D3165">
        <f>$Q$37*'Profilo eolico'!B3167</f>
        <v>461.5196201559317</v>
      </c>
      <c r="E3165">
        <f>$P$39*'Profilo fotovoltaico'!B3167+'Approvvigionamento energia'!$Q$39*'Profilo eolico'!B3167</f>
        <v>346.13971511694876</v>
      </c>
      <c r="F3165">
        <f>$P$41*'Profilo fotovoltaico'!B3167+'Approvvigionamento energia'!$Q$41*'Profilo eolico'!B3167</f>
        <v>230.75981007796585</v>
      </c>
      <c r="G3165">
        <f>$P$43*'Profilo fotovoltaico'!B3167+'Approvvigionamento energia'!$Q$43*'Profilo eolico'!B3167</f>
        <v>115.37990503898293</v>
      </c>
      <c r="H3165">
        <f t="shared" si="98"/>
        <v>1138.4335154826958</v>
      </c>
      <c r="I3165">
        <f>IF(LCOH!$C$28=Menu!$A$1,'Approvvigionamento energia'!C3165,0)+IF(LCOH!$C$28=Menu!$A$2,'Approvvigionamento energia'!D3165,0)+IF(LCOH!$C$28=Menu!$A$3,'Approvvigionamento energia'!E3165,0)+IF(LCOH!$C$28=Menu!$A$4,'Approvvigionamento energia'!F3165,0)+IF(LCOH!$C$28=Menu!$A$5,'Approvvigionamento energia'!G3165,0)+IF(LCOH!$C$28=Menu!$A$6,'Approvvigionamento energia'!H3165,0)</f>
        <v>230.75981007796585</v>
      </c>
      <c r="J3165">
        <f>'Approvvigionamento energia'!A3165+'Approvvigionamento energia'!B3165+'Approvvigionamento energia'!I3165</f>
        <v>309.85981007796585</v>
      </c>
      <c r="K3165">
        <f>IF(MIN(LCOH!$C$18,J3165)&gt;=$P$48*LCOH!$C$18, MIN(LCOH!$C$18,J3165),0)</f>
        <v>0</v>
      </c>
      <c r="L3165">
        <f t="shared" si="99"/>
        <v>309.85981007796585</v>
      </c>
      <c r="M3165">
        <f>K3165/LCOH!$C$18</f>
        <v>0</v>
      </c>
      <c r="N3165">
        <f>K3165/LCOH!$C$34</f>
        <v>0</v>
      </c>
    </row>
    <row r="3166" spans="1:14" x14ac:dyDescent="0.35">
      <c r="A3166">
        <f>'Profilo fotovoltaico'!B3168*LCOH!$C$20</f>
        <v>0</v>
      </c>
      <c r="B3166">
        <f>'Profilo eolico'!B3168*LCOH!$C$21</f>
        <v>105</v>
      </c>
      <c r="C3166">
        <f>$P$35*'Profilo fotovoltaico'!B3168</f>
        <v>0</v>
      </c>
      <c r="D3166">
        <f>$Q$37*'Profilo eolico'!B3168</f>
        <v>612.6366639238031</v>
      </c>
      <c r="E3166">
        <f>$P$39*'Profilo fotovoltaico'!B3168+'Approvvigionamento energia'!$Q$39*'Profilo eolico'!B3168</f>
        <v>459.47749794285232</v>
      </c>
      <c r="F3166">
        <f>$P$41*'Profilo fotovoltaico'!B3168+'Approvvigionamento energia'!$Q$41*'Profilo eolico'!B3168</f>
        <v>306.31833196190155</v>
      </c>
      <c r="G3166">
        <f>$P$43*'Profilo fotovoltaico'!B3168+'Approvvigionamento energia'!$Q$43*'Profilo eolico'!B3168</f>
        <v>153.15916598095077</v>
      </c>
      <c r="H3166">
        <f t="shared" si="98"/>
        <v>1138.4335154826958</v>
      </c>
      <c r="I3166">
        <f>IF(LCOH!$C$28=Menu!$A$1,'Approvvigionamento energia'!C3166,0)+IF(LCOH!$C$28=Menu!$A$2,'Approvvigionamento energia'!D3166,0)+IF(LCOH!$C$28=Menu!$A$3,'Approvvigionamento energia'!E3166,0)+IF(LCOH!$C$28=Menu!$A$4,'Approvvigionamento energia'!F3166,0)+IF(LCOH!$C$28=Menu!$A$5,'Approvvigionamento energia'!G3166,0)+IF(LCOH!$C$28=Menu!$A$6,'Approvvigionamento energia'!H3166,0)</f>
        <v>306.31833196190155</v>
      </c>
      <c r="J3166">
        <f>'Approvvigionamento energia'!A3166+'Approvvigionamento energia'!B3166+'Approvvigionamento energia'!I3166</f>
        <v>411.31833196190155</v>
      </c>
      <c r="K3166">
        <f>IF(MIN(LCOH!$C$18,J3166)&gt;=$P$48*LCOH!$C$18, MIN(LCOH!$C$18,J3166),0)</f>
        <v>411.31833196190155</v>
      </c>
      <c r="L3166">
        <f t="shared" si="99"/>
        <v>0</v>
      </c>
      <c r="M3166">
        <f>K3166/LCOH!$C$18</f>
        <v>0.27421222130793438</v>
      </c>
      <c r="N3166">
        <f>K3166/LCOH!$C$34</f>
        <v>7.9252087083218026</v>
      </c>
    </row>
    <row r="3167" spans="1:14" x14ac:dyDescent="0.35">
      <c r="A3167">
        <f>'Profilo fotovoltaico'!B3169*LCOH!$C$20</f>
        <v>0</v>
      </c>
      <c r="B3167">
        <f>'Profilo eolico'!B3169*LCOH!$C$21</f>
        <v>127.90000000000002</v>
      </c>
      <c r="C3167">
        <f>$P$35*'Profilo fotovoltaico'!B3169</f>
        <v>0</v>
      </c>
      <c r="D3167">
        <f>$Q$37*'Profilo eolico'!B3169</f>
        <v>746.24980300813741</v>
      </c>
      <c r="E3167">
        <f>$P$39*'Profilo fotovoltaico'!B3169+'Approvvigionamento energia'!$Q$39*'Profilo eolico'!B3169</f>
        <v>559.68735225610305</v>
      </c>
      <c r="F3167">
        <f>$P$41*'Profilo fotovoltaico'!B3169+'Approvvigionamento energia'!$Q$41*'Profilo eolico'!B3169</f>
        <v>373.1249015040687</v>
      </c>
      <c r="G3167">
        <f>$P$43*'Profilo fotovoltaico'!B3169+'Approvvigionamento energia'!$Q$43*'Profilo eolico'!B3169</f>
        <v>186.56245075203435</v>
      </c>
      <c r="H3167">
        <f t="shared" si="98"/>
        <v>1138.4335154826958</v>
      </c>
      <c r="I3167">
        <f>IF(LCOH!$C$28=Menu!$A$1,'Approvvigionamento energia'!C3167,0)+IF(LCOH!$C$28=Menu!$A$2,'Approvvigionamento energia'!D3167,0)+IF(LCOH!$C$28=Menu!$A$3,'Approvvigionamento energia'!E3167,0)+IF(LCOH!$C$28=Menu!$A$4,'Approvvigionamento energia'!F3167,0)+IF(LCOH!$C$28=Menu!$A$5,'Approvvigionamento energia'!G3167,0)+IF(LCOH!$C$28=Menu!$A$6,'Approvvigionamento energia'!H3167,0)</f>
        <v>373.1249015040687</v>
      </c>
      <c r="J3167">
        <f>'Approvvigionamento energia'!A3167+'Approvvigionamento energia'!B3167+'Approvvigionamento energia'!I3167</f>
        <v>501.02490150406874</v>
      </c>
      <c r="K3167">
        <f>IF(MIN(LCOH!$C$18,J3167)&gt;=$P$48*LCOH!$C$18, MIN(LCOH!$C$18,J3167),0)</f>
        <v>501.02490150406874</v>
      </c>
      <c r="L3167">
        <f t="shared" si="99"/>
        <v>0</v>
      </c>
      <c r="M3167">
        <f>K3167/LCOH!$C$18</f>
        <v>0.33401660100271247</v>
      </c>
      <c r="N3167">
        <f>K3167/LCOH!$C$34</f>
        <v>9.6536589885177015</v>
      </c>
    </row>
    <row r="3168" spans="1:14" x14ac:dyDescent="0.35">
      <c r="A3168">
        <f>'Profilo fotovoltaico'!B3170*LCOH!$C$20</f>
        <v>0</v>
      </c>
      <c r="B3168">
        <f>'Profilo eolico'!B3170*LCOH!$C$21</f>
        <v>168.7</v>
      </c>
      <c r="C3168">
        <f>$P$35*'Profilo fotovoltaico'!B3170</f>
        <v>0</v>
      </c>
      <c r="D3168">
        <f>$Q$37*'Profilo eolico'!B3170</f>
        <v>984.3029067042437</v>
      </c>
      <c r="E3168">
        <f>$P$39*'Profilo fotovoltaico'!B3170+'Approvvigionamento energia'!$Q$39*'Profilo eolico'!B3170</f>
        <v>738.22718002818272</v>
      </c>
      <c r="F3168">
        <f>$P$41*'Profilo fotovoltaico'!B3170+'Approvvigionamento energia'!$Q$41*'Profilo eolico'!B3170</f>
        <v>492.15145335212185</v>
      </c>
      <c r="G3168">
        <f>$P$43*'Profilo fotovoltaico'!B3170+'Approvvigionamento energia'!$Q$43*'Profilo eolico'!B3170</f>
        <v>246.07572667606092</v>
      </c>
      <c r="H3168">
        <f t="shared" si="98"/>
        <v>1138.4335154826958</v>
      </c>
      <c r="I3168">
        <f>IF(LCOH!$C$28=Menu!$A$1,'Approvvigionamento energia'!C3168,0)+IF(LCOH!$C$28=Menu!$A$2,'Approvvigionamento energia'!D3168,0)+IF(LCOH!$C$28=Menu!$A$3,'Approvvigionamento energia'!E3168,0)+IF(LCOH!$C$28=Menu!$A$4,'Approvvigionamento energia'!F3168,0)+IF(LCOH!$C$28=Menu!$A$5,'Approvvigionamento energia'!G3168,0)+IF(LCOH!$C$28=Menu!$A$6,'Approvvigionamento energia'!H3168,0)</f>
        <v>492.15145335212185</v>
      </c>
      <c r="J3168">
        <f>'Approvvigionamento energia'!A3168+'Approvvigionamento energia'!B3168+'Approvvigionamento energia'!I3168</f>
        <v>660.85145335212178</v>
      </c>
      <c r="K3168">
        <f>IF(MIN(LCOH!$C$18,J3168)&gt;=$P$48*LCOH!$C$18, MIN(LCOH!$C$18,J3168),0)</f>
        <v>660.85145335212178</v>
      </c>
      <c r="L3168">
        <f t="shared" si="99"/>
        <v>0</v>
      </c>
      <c r="M3168">
        <f>K3168/LCOH!$C$18</f>
        <v>0.44056763556808121</v>
      </c>
      <c r="N3168">
        <f>K3168/LCOH!$C$34</f>
        <v>12.733168658037028</v>
      </c>
    </row>
    <row r="3169" spans="1:14" x14ac:dyDescent="0.35">
      <c r="A3169">
        <f>'Profilo fotovoltaico'!B3171*LCOH!$C$20</f>
        <v>0</v>
      </c>
      <c r="B3169">
        <f>'Profilo eolico'!B3171*LCOH!$C$21</f>
        <v>255.5</v>
      </c>
      <c r="C3169">
        <f>$P$35*'Profilo fotovoltaico'!B3171</f>
        <v>0</v>
      </c>
      <c r="D3169">
        <f>$Q$37*'Profilo eolico'!B3171</f>
        <v>1490.749215547921</v>
      </c>
      <c r="E3169">
        <f>$P$39*'Profilo fotovoltaico'!B3171+'Approvvigionamento energia'!$Q$39*'Profilo eolico'!B3171</f>
        <v>1118.0619116609407</v>
      </c>
      <c r="F3169">
        <f>$P$41*'Profilo fotovoltaico'!B3171+'Approvvigionamento energia'!$Q$41*'Profilo eolico'!B3171</f>
        <v>745.37460777396052</v>
      </c>
      <c r="G3169">
        <f>$P$43*'Profilo fotovoltaico'!B3171+'Approvvigionamento energia'!$Q$43*'Profilo eolico'!B3171</f>
        <v>372.68730388698026</v>
      </c>
      <c r="H3169">
        <f t="shared" si="98"/>
        <v>1138.4335154826958</v>
      </c>
      <c r="I3169">
        <f>IF(LCOH!$C$28=Menu!$A$1,'Approvvigionamento energia'!C3169,0)+IF(LCOH!$C$28=Menu!$A$2,'Approvvigionamento energia'!D3169,0)+IF(LCOH!$C$28=Menu!$A$3,'Approvvigionamento energia'!E3169,0)+IF(LCOH!$C$28=Menu!$A$4,'Approvvigionamento energia'!F3169,0)+IF(LCOH!$C$28=Menu!$A$5,'Approvvigionamento energia'!G3169,0)+IF(LCOH!$C$28=Menu!$A$6,'Approvvigionamento energia'!H3169,0)</f>
        <v>745.37460777396052</v>
      </c>
      <c r="J3169">
        <f>'Approvvigionamento energia'!A3169+'Approvvigionamento energia'!B3169+'Approvvigionamento energia'!I3169</f>
        <v>1000.8746077739605</v>
      </c>
      <c r="K3169">
        <f>IF(MIN(LCOH!$C$18,J3169)&gt;=$P$48*LCOH!$C$18, MIN(LCOH!$C$18,J3169),0)</f>
        <v>1000.8746077739605</v>
      </c>
      <c r="L3169">
        <f t="shared" si="99"/>
        <v>0</v>
      </c>
      <c r="M3169">
        <f>K3169/LCOH!$C$18</f>
        <v>0.66724973851597369</v>
      </c>
      <c r="N3169">
        <f>K3169/LCOH!$C$34</f>
        <v>19.284674523583053</v>
      </c>
    </row>
    <row r="3170" spans="1:14" x14ac:dyDescent="0.35">
      <c r="A3170">
        <f>'Profilo fotovoltaico'!B3172*LCOH!$C$20</f>
        <v>0</v>
      </c>
      <c r="B3170">
        <f>'Profilo eolico'!B3172*LCOH!$C$21</f>
        <v>241.2</v>
      </c>
      <c r="C3170">
        <f>$P$35*'Profilo fotovoltaico'!B3172</f>
        <v>0</v>
      </c>
      <c r="D3170">
        <f>$Q$37*'Profilo eolico'!B3172</f>
        <v>1407.3139365563934</v>
      </c>
      <c r="E3170">
        <f>$P$39*'Profilo fotovoltaico'!B3172+'Approvvigionamento energia'!$Q$39*'Profilo eolico'!B3172</f>
        <v>1055.4854524172952</v>
      </c>
      <c r="F3170">
        <f>$P$41*'Profilo fotovoltaico'!B3172+'Approvvigionamento energia'!$Q$41*'Profilo eolico'!B3172</f>
        <v>703.6569682781967</v>
      </c>
      <c r="G3170">
        <f>$P$43*'Profilo fotovoltaico'!B3172+'Approvvigionamento energia'!$Q$43*'Profilo eolico'!B3172</f>
        <v>351.82848413909835</v>
      </c>
      <c r="H3170">
        <f t="shared" si="98"/>
        <v>1138.4335154826958</v>
      </c>
      <c r="I3170">
        <f>IF(LCOH!$C$28=Menu!$A$1,'Approvvigionamento energia'!C3170,0)+IF(LCOH!$C$28=Menu!$A$2,'Approvvigionamento energia'!D3170,0)+IF(LCOH!$C$28=Menu!$A$3,'Approvvigionamento energia'!E3170,0)+IF(LCOH!$C$28=Menu!$A$4,'Approvvigionamento energia'!F3170,0)+IF(LCOH!$C$28=Menu!$A$5,'Approvvigionamento energia'!G3170,0)+IF(LCOH!$C$28=Menu!$A$6,'Approvvigionamento energia'!H3170,0)</f>
        <v>703.6569682781967</v>
      </c>
      <c r="J3170">
        <f>'Approvvigionamento energia'!A3170+'Approvvigionamento energia'!B3170+'Approvvigionamento energia'!I3170</f>
        <v>944.85696827819675</v>
      </c>
      <c r="K3170">
        <f>IF(MIN(LCOH!$C$18,J3170)&gt;=$P$48*LCOH!$C$18, MIN(LCOH!$C$18,J3170),0)</f>
        <v>944.85696827819675</v>
      </c>
      <c r="L3170">
        <f t="shared" si="99"/>
        <v>0</v>
      </c>
      <c r="M3170">
        <f>K3170/LCOH!$C$18</f>
        <v>0.62990464551879788</v>
      </c>
      <c r="N3170">
        <f>K3170/LCOH!$C$34</f>
        <v>18.205336575687799</v>
      </c>
    </row>
    <row r="3171" spans="1:14" x14ac:dyDescent="0.35">
      <c r="A3171">
        <f>'Profilo fotovoltaico'!B3173*LCOH!$C$20</f>
        <v>0</v>
      </c>
      <c r="B3171">
        <f>'Profilo eolico'!B3173*LCOH!$C$21</f>
        <v>261.2</v>
      </c>
      <c r="C3171">
        <f>$P$35*'Profilo fotovoltaico'!B3173</f>
        <v>0</v>
      </c>
      <c r="D3171">
        <f>$Q$37*'Profilo eolico'!B3173</f>
        <v>1524.0066344466416</v>
      </c>
      <c r="E3171">
        <f>$P$39*'Profilo fotovoltaico'!B3173+'Approvvigionamento energia'!$Q$39*'Profilo eolico'!B3173</f>
        <v>1143.0049758349812</v>
      </c>
      <c r="F3171">
        <f>$P$41*'Profilo fotovoltaico'!B3173+'Approvvigionamento energia'!$Q$41*'Profilo eolico'!B3173</f>
        <v>762.00331722332078</v>
      </c>
      <c r="G3171">
        <f>$P$43*'Profilo fotovoltaico'!B3173+'Approvvigionamento energia'!$Q$43*'Profilo eolico'!B3173</f>
        <v>381.00165861166039</v>
      </c>
      <c r="H3171">
        <f t="shared" si="98"/>
        <v>1138.4335154826958</v>
      </c>
      <c r="I3171">
        <f>IF(LCOH!$C$28=Menu!$A$1,'Approvvigionamento energia'!C3171,0)+IF(LCOH!$C$28=Menu!$A$2,'Approvvigionamento energia'!D3171,0)+IF(LCOH!$C$28=Menu!$A$3,'Approvvigionamento energia'!E3171,0)+IF(LCOH!$C$28=Menu!$A$4,'Approvvigionamento energia'!F3171,0)+IF(LCOH!$C$28=Menu!$A$5,'Approvvigionamento energia'!G3171,0)+IF(LCOH!$C$28=Menu!$A$6,'Approvvigionamento energia'!H3171,0)</f>
        <v>762.00331722332078</v>
      </c>
      <c r="J3171">
        <f>'Approvvigionamento energia'!A3171+'Approvvigionamento energia'!B3171+'Approvvigionamento energia'!I3171</f>
        <v>1023.2033172233207</v>
      </c>
      <c r="K3171">
        <f>IF(MIN(LCOH!$C$18,J3171)&gt;=$P$48*LCOH!$C$18, MIN(LCOH!$C$18,J3171),0)</f>
        <v>1023.2033172233207</v>
      </c>
      <c r="L3171">
        <f t="shared" si="99"/>
        <v>0</v>
      </c>
      <c r="M3171">
        <f>K3171/LCOH!$C$18</f>
        <v>0.68213554481554717</v>
      </c>
      <c r="N3171">
        <f>K3171/LCOH!$C$34</f>
        <v>19.714900139177665</v>
      </c>
    </row>
    <row r="3172" spans="1:14" x14ac:dyDescent="0.35">
      <c r="A3172">
        <f>'Profilo fotovoltaico'!B3174*LCOH!$C$20</f>
        <v>0</v>
      </c>
      <c r="B3172">
        <f>'Profilo eolico'!B3174*LCOH!$C$21</f>
        <v>249.70000000000002</v>
      </c>
      <c r="C3172">
        <f>$P$35*'Profilo fotovoltaico'!B3174</f>
        <v>0</v>
      </c>
      <c r="D3172">
        <f>$Q$37*'Profilo eolico'!B3174</f>
        <v>1456.908333159749</v>
      </c>
      <c r="E3172">
        <f>$P$39*'Profilo fotovoltaico'!B3174+'Approvvigionamento energia'!$Q$39*'Profilo eolico'!B3174</f>
        <v>1092.6812498698118</v>
      </c>
      <c r="F3172">
        <f>$P$41*'Profilo fotovoltaico'!B3174+'Approvvigionamento energia'!$Q$41*'Profilo eolico'!B3174</f>
        <v>728.45416657987448</v>
      </c>
      <c r="G3172">
        <f>$P$43*'Profilo fotovoltaico'!B3174+'Approvvigionamento energia'!$Q$43*'Profilo eolico'!B3174</f>
        <v>364.22708328993724</v>
      </c>
      <c r="H3172">
        <f t="shared" si="98"/>
        <v>1138.4335154826958</v>
      </c>
      <c r="I3172">
        <f>IF(LCOH!$C$28=Menu!$A$1,'Approvvigionamento energia'!C3172,0)+IF(LCOH!$C$28=Menu!$A$2,'Approvvigionamento energia'!D3172,0)+IF(LCOH!$C$28=Menu!$A$3,'Approvvigionamento energia'!E3172,0)+IF(LCOH!$C$28=Menu!$A$4,'Approvvigionamento energia'!F3172,0)+IF(LCOH!$C$28=Menu!$A$5,'Approvvigionamento energia'!G3172,0)+IF(LCOH!$C$28=Menu!$A$6,'Approvvigionamento energia'!H3172,0)</f>
        <v>728.45416657987448</v>
      </c>
      <c r="J3172">
        <f>'Approvvigionamento energia'!A3172+'Approvvigionamento energia'!B3172+'Approvvigionamento energia'!I3172</f>
        <v>978.15416657987453</v>
      </c>
      <c r="K3172">
        <f>IF(MIN(LCOH!$C$18,J3172)&gt;=$P$48*LCOH!$C$18, MIN(LCOH!$C$18,J3172),0)</f>
        <v>978.15416657987453</v>
      </c>
      <c r="L3172">
        <f t="shared" si="99"/>
        <v>0</v>
      </c>
      <c r="M3172">
        <f>K3172/LCOH!$C$18</f>
        <v>0.65210277771991632</v>
      </c>
      <c r="N3172">
        <f>K3172/LCOH!$C$34</f>
        <v>18.846901090170995</v>
      </c>
    </row>
    <row r="3173" spans="1:14" x14ac:dyDescent="0.35">
      <c r="A3173">
        <f>'Profilo fotovoltaico'!B3175*LCOH!$C$20</f>
        <v>0</v>
      </c>
      <c r="B3173">
        <f>'Profilo eolico'!B3175*LCOH!$C$21</f>
        <v>224.70000000000002</v>
      </c>
      <c r="C3173">
        <f>$P$35*'Profilo fotovoltaico'!B3175</f>
        <v>0</v>
      </c>
      <c r="D3173">
        <f>$Q$37*'Profilo eolico'!B3175</f>
        <v>1311.0424607969387</v>
      </c>
      <c r="E3173">
        <f>$P$39*'Profilo fotovoltaico'!B3175+'Approvvigionamento energia'!$Q$39*'Profilo eolico'!B3175</f>
        <v>983.28184559770409</v>
      </c>
      <c r="F3173">
        <f>$P$41*'Profilo fotovoltaico'!B3175+'Approvvigionamento energia'!$Q$41*'Profilo eolico'!B3175</f>
        <v>655.52123039846936</v>
      </c>
      <c r="G3173">
        <f>$P$43*'Profilo fotovoltaico'!B3175+'Approvvigionamento energia'!$Q$43*'Profilo eolico'!B3175</f>
        <v>327.76061519923468</v>
      </c>
      <c r="H3173">
        <f t="shared" si="98"/>
        <v>1138.4335154826958</v>
      </c>
      <c r="I3173">
        <f>IF(LCOH!$C$28=Menu!$A$1,'Approvvigionamento energia'!C3173,0)+IF(LCOH!$C$28=Menu!$A$2,'Approvvigionamento energia'!D3173,0)+IF(LCOH!$C$28=Menu!$A$3,'Approvvigionamento energia'!E3173,0)+IF(LCOH!$C$28=Menu!$A$4,'Approvvigionamento energia'!F3173,0)+IF(LCOH!$C$28=Menu!$A$5,'Approvvigionamento energia'!G3173,0)+IF(LCOH!$C$28=Menu!$A$6,'Approvvigionamento energia'!H3173,0)</f>
        <v>655.52123039846936</v>
      </c>
      <c r="J3173">
        <f>'Approvvigionamento energia'!A3173+'Approvvigionamento energia'!B3173+'Approvvigionamento energia'!I3173</f>
        <v>880.2212303984694</v>
      </c>
      <c r="K3173">
        <f>IF(MIN(LCOH!$C$18,J3173)&gt;=$P$48*LCOH!$C$18, MIN(LCOH!$C$18,J3173),0)</f>
        <v>880.2212303984694</v>
      </c>
      <c r="L3173">
        <f t="shared" si="99"/>
        <v>0</v>
      </c>
      <c r="M3173">
        <f>K3173/LCOH!$C$18</f>
        <v>0.58681415359897959</v>
      </c>
      <c r="N3173">
        <f>K3173/LCOH!$C$34</f>
        <v>16.959946635808659</v>
      </c>
    </row>
    <row r="3174" spans="1:14" x14ac:dyDescent="0.35">
      <c r="A3174">
        <f>'Profilo fotovoltaico'!B3176*LCOH!$C$20</f>
        <v>10</v>
      </c>
      <c r="B3174">
        <f>'Profilo eolico'!B3176*LCOH!$C$21</f>
        <v>206.1</v>
      </c>
      <c r="C3174">
        <f>$P$35*'Profilo fotovoltaico'!B3176</f>
        <v>73.546121876220653</v>
      </c>
      <c r="D3174">
        <f>$Q$37*'Profilo eolico'!B3176</f>
        <v>1202.5182517590079</v>
      </c>
      <c r="E3174">
        <f>$P$39*'Profilo fotovoltaico'!B3176+'Approvvigionamento energia'!$Q$39*'Profilo eolico'!B3176</f>
        <v>920.27521928831106</v>
      </c>
      <c r="F3174">
        <f>$P$41*'Profilo fotovoltaico'!B3176+'Approvvigionamento energia'!$Q$41*'Profilo eolico'!B3176</f>
        <v>638.03218681761427</v>
      </c>
      <c r="G3174">
        <f>$P$43*'Profilo fotovoltaico'!B3176+'Approvvigionamento energia'!$Q$43*'Profilo eolico'!B3176</f>
        <v>355.78915434691748</v>
      </c>
      <c r="H3174">
        <f t="shared" si="98"/>
        <v>1138.4335154826958</v>
      </c>
      <c r="I3174">
        <f>IF(LCOH!$C$28=Menu!$A$1,'Approvvigionamento energia'!C3174,0)+IF(LCOH!$C$28=Menu!$A$2,'Approvvigionamento energia'!D3174,0)+IF(LCOH!$C$28=Menu!$A$3,'Approvvigionamento energia'!E3174,0)+IF(LCOH!$C$28=Menu!$A$4,'Approvvigionamento energia'!F3174,0)+IF(LCOH!$C$28=Menu!$A$5,'Approvvigionamento energia'!G3174,0)+IF(LCOH!$C$28=Menu!$A$6,'Approvvigionamento energia'!H3174,0)</f>
        <v>638.03218681761427</v>
      </c>
      <c r="J3174">
        <f>'Approvvigionamento energia'!A3174+'Approvvigionamento energia'!B3174+'Approvvigionamento energia'!I3174</f>
        <v>854.1321868176143</v>
      </c>
      <c r="K3174">
        <f>IF(MIN(LCOH!$C$18,J3174)&gt;=$P$48*LCOH!$C$18, MIN(LCOH!$C$18,J3174),0)</f>
        <v>854.1321868176143</v>
      </c>
      <c r="L3174">
        <f t="shared" si="99"/>
        <v>0</v>
      </c>
      <c r="M3174">
        <f>K3174/LCOH!$C$18</f>
        <v>0.56942145787840948</v>
      </c>
      <c r="N3174">
        <f>K3174/LCOH!$C$34</f>
        <v>16.457267568740161</v>
      </c>
    </row>
    <row r="3175" spans="1:14" x14ac:dyDescent="0.35">
      <c r="A3175">
        <f>'Profilo fotovoltaico'!B3177*LCOH!$C$20</f>
        <v>75</v>
      </c>
      <c r="B3175">
        <f>'Profilo eolico'!B3177*LCOH!$C$21</f>
        <v>210.29999999999998</v>
      </c>
      <c r="C3175">
        <f>$P$35*'Profilo fotovoltaico'!B3177</f>
        <v>551.59591407165487</v>
      </c>
      <c r="D3175">
        <f>$Q$37*'Profilo eolico'!B3177</f>
        <v>1227.02371831596</v>
      </c>
      <c r="E3175">
        <f>$P$39*'Profilo fotovoltaico'!B3177+'Approvvigionamento energia'!$Q$39*'Profilo eolico'!B3177</f>
        <v>1058.1667672548836</v>
      </c>
      <c r="F3175">
        <f>$P$41*'Profilo fotovoltaico'!B3177+'Approvvigionamento energia'!$Q$41*'Profilo eolico'!B3177</f>
        <v>889.30981619380736</v>
      </c>
      <c r="G3175">
        <f>$P$43*'Profilo fotovoltaico'!B3177+'Approvvigionamento energia'!$Q$43*'Profilo eolico'!B3177</f>
        <v>720.45286513273118</v>
      </c>
      <c r="H3175">
        <f t="shared" si="98"/>
        <v>1138.4335154826958</v>
      </c>
      <c r="I3175">
        <f>IF(LCOH!$C$28=Menu!$A$1,'Approvvigionamento energia'!C3175,0)+IF(LCOH!$C$28=Menu!$A$2,'Approvvigionamento energia'!D3175,0)+IF(LCOH!$C$28=Menu!$A$3,'Approvvigionamento energia'!E3175,0)+IF(LCOH!$C$28=Menu!$A$4,'Approvvigionamento energia'!F3175,0)+IF(LCOH!$C$28=Menu!$A$5,'Approvvigionamento energia'!G3175,0)+IF(LCOH!$C$28=Menu!$A$6,'Approvvigionamento energia'!H3175,0)</f>
        <v>889.30981619380736</v>
      </c>
      <c r="J3175">
        <f>'Approvvigionamento energia'!A3175+'Approvvigionamento energia'!B3175+'Approvvigionamento energia'!I3175</f>
        <v>1174.6098161938073</v>
      </c>
      <c r="K3175">
        <f>IF(MIN(LCOH!$C$18,J3175)&gt;=$P$48*LCOH!$C$18, MIN(LCOH!$C$18,J3175),0)</f>
        <v>1174.6098161938073</v>
      </c>
      <c r="L3175">
        <f t="shared" si="99"/>
        <v>0</v>
      </c>
      <c r="M3175">
        <f>K3175/LCOH!$C$18</f>
        <v>0.78307321079587155</v>
      </c>
      <c r="N3175">
        <f>K3175/LCOH!$C$34</f>
        <v>22.632173722424035</v>
      </c>
    </row>
    <row r="3176" spans="1:14" x14ac:dyDescent="0.35">
      <c r="A3176">
        <f>'Profilo fotovoltaico'!B3178*LCOH!$C$20</f>
        <v>185</v>
      </c>
      <c r="B3176">
        <f>'Profilo eolico'!B3178*LCOH!$C$21</f>
        <v>267.7</v>
      </c>
      <c r="C3176">
        <f>$P$35*'Profilo fotovoltaico'!B3178</f>
        <v>1360.603254710082</v>
      </c>
      <c r="D3176">
        <f>$Q$37*'Profilo eolico'!B3178</f>
        <v>1561.9317612609723</v>
      </c>
      <c r="E3176">
        <f>$P$39*'Profilo fotovoltaico'!B3178+'Approvvigionamento energia'!$Q$39*'Profilo eolico'!B3178</f>
        <v>1511.5996346232498</v>
      </c>
      <c r="F3176">
        <f>$P$41*'Profilo fotovoltaico'!B3178+'Approvvigionamento energia'!$Q$41*'Profilo eolico'!B3178</f>
        <v>1461.2675079855271</v>
      </c>
      <c r="G3176">
        <f>$P$43*'Profilo fotovoltaico'!B3178+'Approvvigionamento energia'!$Q$43*'Profilo eolico'!B3178</f>
        <v>1410.9353813478047</v>
      </c>
      <c r="H3176">
        <f t="shared" si="98"/>
        <v>1138.4335154826958</v>
      </c>
      <c r="I3176">
        <f>IF(LCOH!$C$28=Menu!$A$1,'Approvvigionamento energia'!C3176,0)+IF(LCOH!$C$28=Menu!$A$2,'Approvvigionamento energia'!D3176,0)+IF(LCOH!$C$28=Menu!$A$3,'Approvvigionamento energia'!E3176,0)+IF(LCOH!$C$28=Menu!$A$4,'Approvvigionamento energia'!F3176,0)+IF(LCOH!$C$28=Menu!$A$5,'Approvvigionamento energia'!G3176,0)+IF(LCOH!$C$28=Menu!$A$6,'Approvvigionamento energia'!H3176,0)</f>
        <v>1461.2675079855271</v>
      </c>
      <c r="J3176">
        <f>'Approvvigionamento energia'!A3176+'Approvvigionamento energia'!B3176+'Approvvigionamento energia'!I3176</f>
        <v>1913.9675079855272</v>
      </c>
      <c r="K3176">
        <f>IF(MIN(LCOH!$C$18,J3176)&gt;=$P$48*LCOH!$C$18, MIN(LCOH!$C$18,J3176),0)</f>
        <v>1500</v>
      </c>
      <c r="L3176">
        <f t="shared" si="99"/>
        <v>413.96750798552716</v>
      </c>
      <c r="M3176">
        <f>K3176/LCOH!$C$18</f>
        <v>1</v>
      </c>
      <c r="N3176">
        <f>K3176/LCOH!$C$34</f>
        <v>28.901734104046245</v>
      </c>
    </row>
    <row r="3177" spans="1:14" x14ac:dyDescent="0.35">
      <c r="A3177">
        <f>'Profilo fotovoltaico'!B3179*LCOH!$C$20</f>
        <v>297</v>
      </c>
      <c r="B3177">
        <f>'Profilo eolico'!B3179*LCOH!$C$21</f>
        <v>297.8</v>
      </c>
      <c r="C3177">
        <f>$P$35*'Profilo fotovoltaico'!B3179</f>
        <v>2184.3198197237534</v>
      </c>
      <c r="D3177">
        <f>$Q$37*'Profilo eolico'!B3179</f>
        <v>1737.554271585796</v>
      </c>
      <c r="E3177">
        <f>$P$39*'Profilo fotovoltaico'!B3179+'Approvvigionamento energia'!$Q$39*'Profilo eolico'!B3179</f>
        <v>1849.2456586202852</v>
      </c>
      <c r="F3177">
        <f>$P$41*'Profilo fotovoltaico'!B3179+'Approvvigionamento energia'!$Q$41*'Profilo eolico'!B3179</f>
        <v>1960.9370456547747</v>
      </c>
      <c r="G3177">
        <f>$P$43*'Profilo fotovoltaico'!B3179+'Approvvigionamento energia'!$Q$43*'Profilo eolico'!B3179</f>
        <v>2072.6284326892642</v>
      </c>
      <c r="H3177">
        <f t="shared" si="98"/>
        <v>1138.4335154826958</v>
      </c>
      <c r="I3177">
        <f>IF(LCOH!$C$28=Menu!$A$1,'Approvvigionamento energia'!C3177,0)+IF(LCOH!$C$28=Menu!$A$2,'Approvvigionamento energia'!D3177,0)+IF(LCOH!$C$28=Menu!$A$3,'Approvvigionamento energia'!E3177,0)+IF(LCOH!$C$28=Menu!$A$4,'Approvvigionamento energia'!F3177,0)+IF(LCOH!$C$28=Menu!$A$5,'Approvvigionamento energia'!G3177,0)+IF(LCOH!$C$28=Menu!$A$6,'Approvvigionamento energia'!H3177,0)</f>
        <v>1960.9370456547747</v>
      </c>
      <c r="J3177">
        <f>'Approvvigionamento energia'!A3177+'Approvvigionamento energia'!B3177+'Approvvigionamento energia'!I3177</f>
        <v>2555.7370456547746</v>
      </c>
      <c r="K3177">
        <f>IF(MIN(LCOH!$C$18,J3177)&gt;=$P$48*LCOH!$C$18, MIN(LCOH!$C$18,J3177),0)</f>
        <v>1500</v>
      </c>
      <c r="L3177">
        <f t="shared" si="99"/>
        <v>1055.7370456547746</v>
      </c>
      <c r="M3177">
        <f>K3177/LCOH!$C$18</f>
        <v>1</v>
      </c>
      <c r="N3177">
        <f>K3177/LCOH!$C$34</f>
        <v>28.901734104046245</v>
      </c>
    </row>
    <row r="3178" spans="1:14" x14ac:dyDescent="0.35">
      <c r="A3178">
        <f>'Profilo fotovoltaico'!B3180*LCOH!$C$20</f>
        <v>400</v>
      </c>
      <c r="B3178">
        <f>'Profilo eolico'!B3180*LCOH!$C$21</f>
        <v>304.20000000000005</v>
      </c>
      <c r="C3178">
        <f>$P$35*'Profilo fotovoltaico'!B3180</f>
        <v>2941.844875048826</v>
      </c>
      <c r="D3178">
        <f>$Q$37*'Profilo eolico'!B3180</f>
        <v>1774.8959349106756</v>
      </c>
      <c r="E3178">
        <f>$P$39*'Profilo fotovoltaico'!B3180+'Approvvigionamento energia'!$Q$39*'Profilo eolico'!B3180</f>
        <v>2066.633169945213</v>
      </c>
      <c r="F3178">
        <f>$P$41*'Profilo fotovoltaico'!B3180+'Approvvigionamento energia'!$Q$41*'Profilo eolico'!B3180</f>
        <v>2358.3704049797507</v>
      </c>
      <c r="G3178">
        <f>$P$43*'Profilo fotovoltaico'!B3180+'Approvvigionamento energia'!$Q$43*'Profilo eolico'!B3180</f>
        <v>2650.1076400142883</v>
      </c>
      <c r="H3178">
        <f t="shared" si="98"/>
        <v>1138.4335154826958</v>
      </c>
      <c r="I3178">
        <f>IF(LCOH!$C$28=Menu!$A$1,'Approvvigionamento energia'!C3178,0)+IF(LCOH!$C$28=Menu!$A$2,'Approvvigionamento energia'!D3178,0)+IF(LCOH!$C$28=Menu!$A$3,'Approvvigionamento energia'!E3178,0)+IF(LCOH!$C$28=Menu!$A$4,'Approvvigionamento energia'!F3178,0)+IF(LCOH!$C$28=Menu!$A$5,'Approvvigionamento energia'!G3178,0)+IF(LCOH!$C$28=Menu!$A$6,'Approvvigionamento energia'!H3178,0)</f>
        <v>2358.3704049797507</v>
      </c>
      <c r="J3178">
        <f>'Approvvigionamento energia'!A3178+'Approvvigionamento energia'!B3178+'Approvvigionamento energia'!I3178</f>
        <v>3062.5704049797505</v>
      </c>
      <c r="K3178">
        <f>IF(MIN(LCOH!$C$18,J3178)&gt;=$P$48*LCOH!$C$18, MIN(LCOH!$C$18,J3178),0)</f>
        <v>1500</v>
      </c>
      <c r="L3178">
        <f t="shared" si="99"/>
        <v>1562.5704049797505</v>
      </c>
      <c r="M3178">
        <f>K3178/LCOH!$C$18</f>
        <v>1</v>
      </c>
      <c r="N3178">
        <f>K3178/LCOH!$C$34</f>
        <v>28.901734104046245</v>
      </c>
    </row>
    <row r="3179" spans="1:14" x14ac:dyDescent="0.35">
      <c r="A3179">
        <f>'Profilo fotovoltaico'!B3181*LCOH!$C$20</f>
        <v>493</v>
      </c>
      <c r="B3179">
        <f>'Profilo eolico'!B3181*LCOH!$C$21</f>
        <v>343.5</v>
      </c>
      <c r="C3179">
        <f>$P$35*'Profilo fotovoltaico'!B3181</f>
        <v>3625.8238084976779</v>
      </c>
      <c r="D3179">
        <f>$Q$37*'Profilo eolico'!B3181</f>
        <v>2004.1970862650132</v>
      </c>
      <c r="E3179">
        <f>$P$39*'Profilo fotovoltaico'!B3181+'Approvvigionamento energia'!$Q$39*'Profilo eolico'!B3181</f>
        <v>2409.6037668231793</v>
      </c>
      <c r="F3179">
        <f>$P$41*'Profilo fotovoltaico'!B3181+'Approvvigionamento energia'!$Q$41*'Profilo eolico'!B3181</f>
        <v>2815.0104473813453</v>
      </c>
      <c r="G3179">
        <f>$P$43*'Profilo fotovoltaico'!B3181+'Approvvigionamento energia'!$Q$43*'Profilo eolico'!B3181</f>
        <v>3220.4171279395123</v>
      </c>
      <c r="H3179">
        <f t="shared" si="98"/>
        <v>1138.4335154826958</v>
      </c>
      <c r="I3179">
        <f>IF(LCOH!$C$28=Menu!$A$1,'Approvvigionamento energia'!C3179,0)+IF(LCOH!$C$28=Menu!$A$2,'Approvvigionamento energia'!D3179,0)+IF(LCOH!$C$28=Menu!$A$3,'Approvvigionamento energia'!E3179,0)+IF(LCOH!$C$28=Menu!$A$4,'Approvvigionamento energia'!F3179,0)+IF(LCOH!$C$28=Menu!$A$5,'Approvvigionamento energia'!G3179,0)+IF(LCOH!$C$28=Menu!$A$6,'Approvvigionamento energia'!H3179,0)</f>
        <v>2815.0104473813453</v>
      </c>
      <c r="J3179">
        <f>'Approvvigionamento energia'!A3179+'Approvvigionamento energia'!B3179+'Approvvigionamento energia'!I3179</f>
        <v>3651.5104473813453</v>
      </c>
      <c r="K3179">
        <f>IF(MIN(LCOH!$C$18,J3179)&gt;=$P$48*LCOH!$C$18, MIN(LCOH!$C$18,J3179),0)</f>
        <v>1500</v>
      </c>
      <c r="L3179">
        <f t="shared" si="99"/>
        <v>2151.5104473813453</v>
      </c>
      <c r="M3179">
        <f>K3179/LCOH!$C$18</f>
        <v>1</v>
      </c>
      <c r="N3179">
        <f>K3179/LCOH!$C$34</f>
        <v>28.901734104046245</v>
      </c>
    </row>
    <row r="3180" spans="1:14" x14ac:dyDescent="0.35">
      <c r="A3180">
        <f>'Profilo fotovoltaico'!B3182*LCOH!$C$20</f>
        <v>543</v>
      </c>
      <c r="B3180">
        <f>'Profilo eolico'!B3182*LCOH!$C$21</f>
        <v>374.59999999999997</v>
      </c>
      <c r="C3180">
        <f>$P$35*'Profilo fotovoltaico'!B3182</f>
        <v>3993.5544178787814</v>
      </c>
      <c r="D3180">
        <f>$Q$37*'Profilo eolico'!B3182</f>
        <v>2185.6542314843491</v>
      </c>
      <c r="E3180">
        <f>$P$39*'Profilo fotovoltaico'!B3182+'Approvvigionamento energia'!$Q$39*'Profilo eolico'!B3182</f>
        <v>2637.6292780829572</v>
      </c>
      <c r="F3180">
        <f>$P$41*'Profilo fotovoltaico'!B3182+'Approvvigionamento energia'!$Q$41*'Profilo eolico'!B3182</f>
        <v>3089.6043246815652</v>
      </c>
      <c r="G3180">
        <f>$P$43*'Profilo fotovoltaico'!B3182+'Approvvigionamento energia'!$Q$43*'Profilo eolico'!B3182</f>
        <v>3541.5793712801733</v>
      </c>
      <c r="H3180">
        <f t="shared" si="98"/>
        <v>1138.4335154826958</v>
      </c>
      <c r="I3180">
        <f>IF(LCOH!$C$28=Menu!$A$1,'Approvvigionamento energia'!C3180,0)+IF(LCOH!$C$28=Menu!$A$2,'Approvvigionamento energia'!D3180,0)+IF(LCOH!$C$28=Menu!$A$3,'Approvvigionamento energia'!E3180,0)+IF(LCOH!$C$28=Menu!$A$4,'Approvvigionamento energia'!F3180,0)+IF(LCOH!$C$28=Menu!$A$5,'Approvvigionamento energia'!G3180,0)+IF(LCOH!$C$28=Menu!$A$6,'Approvvigionamento energia'!H3180,0)</f>
        <v>3089.6043246815652</v>
      </c>
      <c r="J3180">
        <f>'Approvvigionamento energia'!A3180+'Approvvigionamento energia'!B3180+'Approvvigionamento energia'!I3180</f>
        <v>4007.2043246815651</v>
      </c>
      <c r="K3180">
        <f>IF(MIN(LCOH!$C$18,J3180)&gt;=$P$48*LCOH!$C$18, MIN(LCOH!$C$18,J3180),0)</f>
        <v>1500</v>
      </c>
      <c r="L3180">
        <f t="shared" si="99"/>
        <v>2507.2043246815651</v>
      </c>
      <c r="M3180">
        <f>K3180/LCOH!$C$18</f>
        <v>1</v>
      </c>
      <c r="N3180">
        <f>K3180/LCOH!$C$34</f>
        <v>28.901734104046245</v>
      </c>
    </row>
    <row r="3181" spans="1:14" x14ac:dyDescent="0.35">
      <c r="A3181">
        <f>'Profilo fotovoltaico'!B3183*LCOH!$C$20</f>
        <v>578</v>
      </c>
      <c r="B3181">
        <f>'Profilo eolico'!B3183*LCOH!$C$21</f>
        <v>401.9</v>
      </c>
      <c r="C3181">
        <f>$P$35*'Profilo fotovoltaico'!B3183</f>
        <v>4250.9658444455536</v>
      </c>
      <c r="D3181">
        <f>$Q$37*'Profilo eolico'!B3183</f>
        <v>2344.939764104538</v>
      </c>
      <c r="E3181">
        <f>$P$39*'Profilo fotovoltaico'!B3183+'Approvvigionamento energia'!$Q$39*'Profilo eolico'!B3183</f>
        <v>2821.4462841897916</v>
      </c>
      <c r="F3181">
        <f>$P$41*'Profilo fotovoltaico'!B3183+'Approvvigionamento energia'!$Q$41*'Profilo eolico'!B3183</f>
        <v>3297.9528042750458</v>
      </c>
      <c r="G3181">
        <f>$P$43*'Profilo fotovoltaico'!B3183+'Approvvigionamento energia'!$Q$43*'Profilo eolico'!B3183</f>
        <v>3774.4593243602994</v>
      </c>
      <c r="H3181">
        <f t="shared" si="98"/>
        <v>1138.4335154826958</v>
      </c>
      <c r="I3181">
        <f>IF(LCOH!$C$28=Menu!$A$1,'Approvvigionamento energia'!C3181,0)+IF(LCOH!$C$28=Menu!$A$2,'Approvvigionamento energia'!D3181,0)+IF(LCOH!$C$28=Menu!$A$3,'Approvvigionamento energia'!E3181,0)+IF(LCOH!$C$28=Menu!$A$4,'Approvvigionamento energia'!F3181,0)+IF(LCOH!$C$28=Menu!$A$5,'Approvvigionamento energia'!G3181,0)+IF(LCOH!$C$28=Menu!$A$6,'Approvvigionamento energia'!H3181,0)</f>
        <v>3297.9528042750458</v>
      </c>
      <c r="J3181">
        <f>'Approvvigionamento energia'!A3181+'Approvvigionamento energia'!B3181+'Approvvigionamento energia'!I3181</f>
        <v>4277.8528042750459</v>
      </c>
      <c r="K3181">
        <f>IF(MIN(LCOH!$C$18,J3181)&gt;=$P$48*LCOH!$C$18, MIN(LCOH!$C$18,J3181),0)</f>
        <v>1500</v>
      </c>
      <c r="L3181">
        <f t="shared" si="99"/>
        <v>2777.8528042750459</v>
      </c>
      <c r="M3181">
        <f>K3181/LCOH!$C$18</f>
        <v>1</v>
      </c>
      <c r="N3181">
        <f>K3181/LCOH!$C$34</f>
        <v>28.901734104046245</v>
      </c>
    </row>
    <row r="3182" spans="1:14" x14ac:dyDescent="0.35">
      <c r="A3182">
        <f>'Profilo fotovoltaico'!B3184*LCOH!$C$20</f>
        <v>559</v>
      </c>
      <c r="B3182">
        <f>'Profilo eolico'!B3184*LCOH!$C$21</f>
        <v>413.8</v>
      </c>
      <c r="C3182">
        <f>$P$35*'Profilo fotovoltaico'!B3184</f>
        <v>4111.2282128807346</v>
      </c>
      <c r="D3182">
        <f>$Q$37*'Profilo eolico'!B3184</f>
        <v>2414.3719193492357</v>
      </c>
      <c r="E3182">
        <f>$P$39*'Profilo fotovoltaico'!B3184+'Approvvigionamento energia'!$Q$39*'Profilo eolico'!B3184</f>
        <v>2838.5859927321103</v>
      </c>
      <c r="F3182">
        <f>$P$41*'Profilo fotovoltaico'!B3184+'Approvvigionamento energia'!$Q$41*'Profilo eolico'!B3184</f>
        <v>3262.8000661149854</v>
      </c>
      <c r="G3182">
        <f>$P$43*'Profilo fotovoltaico'!B3184+'Approvvigionamento energia'!$Q$43*'Profilo eolico'!B3184</f>
        <v>3687.01413949786</v>
      </c>
      <c r="H3182">
        <f t="shared" si="98"/>
        <v>1138.4335154826958</v>
      </c>
      <c r="I3182">
        <f>IF(LCOH!$C$28=Menu!$A$1,'Approvvigionamento energia'!C3182,0)+IF(LCOH!$C$28=Menu!$A$2,'Approvvigionamento energia'!D3182,0)+IF(LCOH!$C$28=Menu!$A$3,'Approvvigionamento energia'!E3182,0)+IF(LCOH!$C$28=Menu!$A$4,'Approvvigionamento energia'!F3182,0)+IF(LCOH!$C$28=Menu!$A$5,'Approvvigionamento energia'!G3182,0)+IF(LCOH!$C$28=Menu!$A$6,'Approvvigionamento energia'!H3182,0)</f>
        <v>3262.8000661149854</v>
      </c>
      <c r="J3182">
        <f>'Approvvigionamento energia'!A3182+'Approvvigionamento energia'!B3182+'Approvvigionamento energia'!I3182</f>
        <v>4235.6000661149856</v>
      </c>
      <c r="K3182">
        <f>IF(MIN(LCOH!$C$18,J3182)&gt;=$P$48*LCOH!$C$18, MIN(LCOH!$C$18,J3182),0)</f>
        <v>1500</v>
      </c>
      <c r="L3182">
        <f t="shared" si="99"/>
        <v>2735.6000661149856</v>
      </c>
      <c r="M3182">
        <f>K3182/LCOH!$C$18</f>
        <v>1</v>
      </c>
      <c r="N3182">
        <f>K3182/LCOH!$C$34</f>
        <v>28.901734104046245</v>
      </c>
    </row>
    <row r="3183" spans="1:14" x14ac:dyDescent="0.35">
      <c r="A3183">
        <f>'Profilo fotovoltaico'!B3185*LCOH!$C$20</f>
        <v>502</v>
      </c>
      <c r="B3183">
        <f>'Profilo eolico'!B3185*LCOH!$C$21</f>
        <v>421.5</v>
      </c>
      <c r="C3183">
        <f>$P$35*'Profilo fotovoltaico'!B3185</f>
        <v>3692.0153181862765</v>
      </c>
      <c r="D3183">
        <f>$Q$37*'Profilo eolico'!B3185</f>
        <v>2459.298608036981</v>
      </c>
      <c r="E3183">
        <f>$P$39*'Profilo fotovoltaico'!B3185+'Approvvigionamento energia'!$Q$39*'Profilo eolico'!B3185</f>
        <v>2767.477785574305</v>
      </c>
      <c r="F3183">
        <f>$P$41*'Profilo fotovoltaico'!B3185+'Approvvigionamento energia'!$Q$41*'Profilo eolico'!B3185</f>
        <v>3075.656963111629</v>
      </c>
      <c r="G3183">
        <f>$P$43*'Profilo fotovoltaico'!B3185+'Approvvigionamento energia'!$Q$43*'Profilo eolico'!B3185</f>
        <v>3383.836140648953</v>
      </c>
      <c r="H3183">
        <f t="shared" si="98"/>
        <v>1138.4335154826958</v>
      </c>
      <c r="I3183">
        <f>IF(LCOH!$C$28=Menu!$A$1,'Approvvigionamento energia'!C3183,0)+IF(LCOH!$C$28=Menu!$A$2,'Approvvigionamento energia'!D3183,0)+IF(LCOH!$C$28=Menu!$A$3,'Approvvigionamento energia'!E3183,0)+IF(LCOH!$C$28=Menu!$A$4,'Approvvigionamento energia'!F3183,0)+IF(LCOH!$C$28=Menu!$A$5,'Approvvigionamento energia'!G3183,0)+IF(LCOH!$C$28=Menu!$A$6,'Approvvigionamento energia'!H3183,0)</f>
        <v>3075.656963111629</v>
      </c>
      <c r="J3183">
        <f>'Approvvigionamento energia'!A3183+'Approvvigionamento energia'!B3183+'Approvvigionamento energia'!I3183</f>
        <v>3999.156963111629</v>
      </c>
      <c r="K3183">
        <f>IF(MIN(LCOH!$C$18,J3183)&gt;=$P$48*LCOH!$C$18, MIN(LCOH!$C$18,J3183),0)</f>
        <v>1500</v>
      </c>
      <c r="L3183">
        <f t="shared" si="99"/>
        <v>2499.156963111629</v>
      </c>
      <c r="M3183">
        <f>K3183/LCOH!$C$18</f>
        <v>1</v>
      </c>
      <c r="N3183">
        <f>K3183/LCOH!$C$34</f>
        <v>28.901734104046245</v>
      </c>
    </row>
    <row r="3184" spans="1:14" x14ac:dyDescent="0.35">
      <c r="A3184">
        <f>'Profilo fotovoltaico'!B3186*LCOH!$C$20</f>
        <v>409</v>
      </c>
      <c r="B3184">
        <f>'Profilo eolico'!B3186*LCOH!$C$21</f>
        <v>428.20000000000005</v>
      </c>
      <c r="C3184">
        <f>$P$35*'Profilo fotovoltaico'!B3186</f>
        <v>3008.0363847374242</v>
      </c>
      <c r="D3184">
        <f>$Q$37*'Profilo eolico'!B3186</f>
        <v>2498.3906618302144</v>
      </c>
      <c r="E3184">
        <f>$P$39*'Profilo fotovoltaico'!B3186+'Approvvigionamento energia'!$Q$39*'Profilo eolico'!B3186</f>
        <v>2625.8020925570167</v>
      </c>
      <c r="F3184">
        <f>$P$41*'Profilo fotovoltaico'!B3186+'Approvvigionamento energia'!$Q$41*'Profilo eolico'!B3186</f>
        <v>2753.2135232838191</v>
      </c>
      <c r="G3184">
        <f>$P$43*'Profilo fotovoltaico'!B3186+'Approvvigionamento energia'!$Q$43*'Profilo eolico'!B3186</f>
        <v>2880.6249540106219</v>
      </c>
      <c r="H3184">
        <f t="shared" si="98"/>
        <v>1138.4335154826958</v>
      </c>
      <c r="I3184">
        <f>IF(LCOH!$C$28=Menu!$A$1,'Approvvigionamento energia'!C3184,0)+IF(LCOH!$C$28=Menu!$A$2,'Approvvigionamento energia'!D3184,0)+IF(LCOH!$C$28=Menu!$A$3,'Approvvigionamento energia'!E3184,0)+IF(LCOH!$C$28=Menu!$A$4,'Approvvigionamento energia'!F3184,0)+IF(LCOH!$C$28=Menu!$A$5,'Approvvigionamento energia'!G3184,0)+IF(LCOH!$C$28=Menu!$A$6,'Approvvigionamento energia'!H3184,0)</f>
        <v>2753.2135232838191</v>
      </c>
      <c r="J3184">
        <f>'Approvvigionamento energia'!A3184+'Approvvigionamento energia'!B3184+'Approvvigionamento energia'!I3184</f>
        <v>3590.4135232838189</v>
      </c>
      <c r="K3184">
        <f>IF(MIN(LCOH!$C$18,J3184)&gt;=$P$48*LCOH!$C$18, MIN(LCOH!$C$18,J3184),0)</f>
        <v>1500</v>
      </c>
      <c r="L3184">
        <f t="shared" si="99"/>
        <v>2090.4135232838189</v>
      </c>
      <c r="M3184">
        <f>K3184/LCOH!$C$18</f>
        <v>1</v>
      </c>
      <c r="N3184">
        <f>K3184/LCOH!$C$34</f>
        <v>28.901734104046245</v>
      </c>
    </row>
    <row r="3185" spans="1:14" x14ac:dyDescent="0.35">
      <c r="A3185">
        <f>'Profilo fotovoltaico'!B3187*LCOH!$C$20</f>
        <v>289</v>
      </c>
      <c r="B3185">
        <f>'Profilo eolico'!B3187*LCOH!$C$21</f>
        <v>430.9</v>
      </c>
      <c r="C3185">
        <f>$P$35*'Profilo fotovoltaico'!B3187</f>
        <v>2125.4829222227768</v>
      </c>
      <c r="D3185">
        <f>$Q$37*'Profilo eolico'!B3187</f>
        <v>2514.1441760453981</v>
      </c>
      <c r="E3185">
        <f>$P$39*'Profilo fotovoltaico'!B3187+'Approvvigionamento energia'!$Q$39*'Profilo eolico'!B3187</f>
        <v>2416.9788625897427</v>
      </c>
      <c r="F3185">
        <f>$P$41*'Profilo fotovoltaico'!B3187+'Approvvigionamento energia'!$Q$41*'Profilo eolico'!B3187</f>
        <v>2319.8135491340872</v>
      </c>
      <c r="G3185">
        <f>$P$43*'Profilo fotovoltaico'!B3187+'Approvvigionamento energia'!$Q$43*'Profilo eolico'!B3187</f>
        <v>2222.6482356784318</v>
      </c>
      <c r="H3185">
        <f t="shared" si="98"/>
        <v>1138.4335154826958</v>
      </c>
      <c r="I3185">
        <f>IF(LCOH!$C$28=Menu!$A$1,'Approvvigionamento energia'!C3185,0)+IF(LCOH!$C$28=Menu!$A$2,'Approvvigionamento energia'!D3185,0)+IF(LCOH!$C$28=Menu!$A$3,'Approvvigionamento energia'!E3185,0)+IF(LCOH!$C$28=Menu!$A$4,'Approvvigionamento energia'!F3185,0)+IF(LCOH!$C$28=Menu!$A$5,'Approvvigionamento energia'!G3185,0)+IF(LCOH!$C$28=Menu!$A$6,'Approvvigionamento energia'!H3185,0)</f>
        <v>2319.8135491340872</v>
      </c>
      <c r="J3185">
        <f>'Approvvigionamento energia'!A3185+'Approvvigionamento energia'!B3185+'Approvvigionamento energia'!I3185</f>
        <v>3039.7135491340873</v>
      </c>
      <c r="K3185">
        <f>IF(MIN(LCOH!$C$18,J3185)&gt;=$P$48*LCOH!$C$18, MIN(LCOH!$C$18,J3185),0)</f>
        <v>1500</v>
      </c>
      <c r="L3185">
        <f t="shared" si="99"/>
        <v>1539.7135491340873</v>
      </c>
      <c r="M3185">
        <f>K3185/LCOH!$C$18</f>
        <v>1</v>
      </c>
      <c r="N3185">
        <f>K3185/LCOH!$C$34</f>
        <v>28.901734104046245</v>
      </c>
    </row>
    <row r="3186" spans="1:14" x14ac:dyDescent="0.35">
      <c r="A3186">
        <f>'Profilo fotovoltaico'!B3188*LCOH!$C$20</f>
        <v>162</v>
      </c>
      <c r="B3186">
        <f>'Profilo eolico'!B3188*LCOH!$C$21</f>
        <v>418.4</v>
      </c>
      <c r="C3186">
        <f>$P$35*'Profilo fotovoltaico'!B3188</f>
        <v>1191.4471743947745</v>
      </c>
      <c r="D3186">
        <f>$Q$37*'Profilo eolico'!B3188</f>
        <v>2441.2112398639929</v>
      </c>
      <c r="E3186">
        <f>$P$39*'Profilo fotovoltaico'!B3188+'Approvvigionamento energia'!$Q$39*'Profilo eolico'!B3188</f>
        <v>2128.7702234966882</v>
      </c>
      <c r="F3186">
        <f>$P$41*'Profilo fotovoltaico'!B3188+'Approvvigionamento energia'!$Q$41*'Profilo eolico'!B3188</f>
        <v>1816.3292071293836</v>
      </c>
      <c r="G3186">
        <f>$P$43*'Profilo fotovoltaico'!B3188+'Approvvigionamento energia'!$Q$43*'Profilo eolico'!B3188</f>
        <v>1503.8881907620791</v>
      </c>
      <c r="H3186">
        <f t="shared" si="98"/>
        <v>1138.4335154826958</v>
      </c>
      <c r="I3186">
        <f>IF(LCOH!$C$28=Menu!$A$1,'Approvvigionamento energia'!C3186,0)+IF(LCOH!$C$28=Menu!$A$2,'Approvvigionamento energia'!D3186,0)+IF(LCOH!$C$28=Menu!$A$3,'Approvvigionamento energia'!E3186,0)+IF(LCOH!$C$28=Menu!$A$4,'Approvvigionamento energia'!F3186,0)+IF(LCOH!$C$28=Menu!$A$5,'Approvvigionamento energia'!G3186,0)+IF(LCOH!$C$28=Menu!$A$6,'Approvvigionamento energia'!H3186,0)</f>
        <v>1816.3292071293836</v>
      </c>
      <c r="J3186">
        <f>'Approvvigionamento energia'!A3186+'Approvvigionamento energia'!B3186+'Approvvigionamento energia'!I3186</f>
        <v>2396.7292071293837</v>
      </c>
      <c r="K3186">
        <f>IF(MIN(LCOH!$C$18,J3186)&gt;=$P$48*LCOH!$C$18, MIN(LCOH!$C$18,J3186),0)</f>
        <v>1500</v>
      </c>
      <c r="L3186">
        <f t="shared" si="99"/>
        <v>896.72920712938367</v>
      </c>
      <c r="M3186">
        <f>K3186/LCOH!$C$18</f>
        <v>1</v>
      </c>
      <c r="N3186">
        <f>K3186/LCOH!$C$34</f>
        <v>28.901734104046245</v>
      </c>
    </row>
    <row r="3187" spans="1:14" x14ac:dyDescent="0.35">
      <c r="A3187">
        <f>'Profilo fotovoltaico'!B3189*LCOH!$C$20</f>
        <v>50</v>
      </c>
      <c r="B3187">
        <f>'Profilo eolico'!B3189*LCOH!$C$21</f>
        <v>366.70000000000005</v>
      </c>
      <c r="C3187">
        <f>$P$35*'Profilo fotovoltaico'!B3189</f>
        <v>367.73060938110325</v>
      </c>
      <c r="D3187">
        <f>$Q$37*'Profilo eolico'!B3189</f>
        <v>2139.5606158177011</v>
      </c>
      <c r="E3187">
        <f>$P$39*'Profilo fotovoltaico'!B3189+'Approvvigionamento energia'!$Q$39*'Profilo eolico'!B3189</f>
        <v>1696.6031142085517</v>
      </c>
      <c r="F3187">
        <f>$P$41*'Profilo fotovoltaico'!B3189+'Approvvigionamento energia'!$Q$41*'Profilo eolico'!B3189</f>
        <v>1253.6456125994023</v>
      </c>
      <c r="G3187">
        <f>$P$43*'Profilo fotovoltaico'!B3189+'Approvvigionamento energia'!$Q$43*'Profilo eolico'!B3189</f>
        <v>810.68811099025265</v>
      </c>
      <c r="H3187">
        <f t="shared" si="98"/>
        <v>1138.4335154826958</v>
      </c>
      <c r="I3187">
        <f>IF(LCOH!$C$28=Menu!$A$1,'Approvvigionamento energia'!C3187,0)+IF(LCOH!$C$28=Menu!$A$2,'Approvvigionamento energia'!D3187,0)+IF(LCOH!$C$28=Menu!$A$3,'Approvvigionamento energia'!E3187,0)+IF(LCOH!$C$28=Menu!$A$4,'Approvvigionamento energia'!F3187,0)+IF(LCOH!$C$28=Menu!$A$5,'Approvvigionamento energia'!G3187,0)+IF(LCOH!$C$28=Menu!$A$6,'Approvvigionamento energia'!H3187,0)</f>
        <v>1253.6456125994023</v>
      </c>
      <c r="J3187">
        <f>'Approvvigionamento energia'!A3187+'Approvvigionamento energia'!B3187+'Approvvigionamento energia'!I3187</f>
        <v>1670.3456125994023</v>
      </c>
      <c r="K3187">
        <f>IF(MIN(LCOH!$C$18,J3187)&gt;=$P$48*LCOH!$C$18, MIN(LCOH!$C$18,J3187),0)</f>
        <v>1500</v>
      </c>
      <c r="L3187">
        <f t="shared" si="99"/>
        <v>170.34561259940233</v>
      </c>
      <c r="M3187">
        <f>K3187/LCOH!$C$18</f>
        <v>1</v>
      </c>
      <c r="N3187">
        <f>K3187/LCOH!$C$34</f>
        <v>28.901734104046245</v>
      </c>
    </row>
    <row r="3188" spans="1:14" x14ac:dyDescent="0.35">
      <c r="A3188">
        <f>'Profilo fotovoltaico'!B3190*LCOH!$C$20</f>
        <v>1</v>
      </c>
      <c r="B3188">
        <f>'Profilo eolico'!B3190*LCOH!$C$21</f>
        <v>340.8</v>
      </c>
      <c r="C3188">
        <f>$P$35*'Profilo fotovoltaico'!B3190</f>
        <v>7.3546121876220649</v>
      </c>
      <c r="D3188">
        <f>$Q$37*'Profilo eolico'!B3190</f>
        <v>1988.4435720498295</v>
      </c>
      <c r="E3188">
        <f>$P$39*'Profilo fotovoltaico'!B3190+'Approvvigionamento energia'!$Q$39*'Profilo eolico'!B3190</f>
        <v>1493.1713320842778</v>
      </c>
      <c r="F3188">
        <f>$P$41*'Profilo fotovoltaico'!B3190+'Approvvigionamento energia'!$Q$41*'Profilo eolico'!B3190</f>
        <v>997.89909211872578</v>
      </c>
      <c r="G3188">
        <f>$P$43*'Profilo fotovoltaico'!B3190+'Approvvigionamento energia'!$Q$43*'Profilo eolico'!B3190</f>
        <v>502.62685215317396</v>
      </c>
      <c r="H3188">
        <f t="shared" si="98"/>
        <v>1138.4335154826958</v>
      </c>
      <c r="I3188">
        <f>IF(LCOH!$C$28=Menu!$A$1,'Approvvigionamento energia'!C3188,0)+IF(LCOH!$C$28=Menu!$A$2,'Approvvigionamento energia'!D3188,0)+IF(LCOH!$C$28=Menu!$A$3,'Approvvigionamento energia'!E3188,0)+IF(LCOH!$C$28=Menu!$A$4,'Approvvigionamento energia'!F3188,0)+IF(LCOH!$C$28=Menu!$A$5,'Approvvigionamento energia'!G3188,0)+IF(LCOH!$C$28=Menu!$A$6,'Approvvigionamento energia'!H3188,0)</f>
        <v>997.89909211872578</v>
      </c>
      <c r="J3188">
        <f>'Approvvigionamento energia'!A3188+'Approvvigionamento energia'!B3188+'Approvvigionamento energia'!I3188</f>
        <v>1339.6990921187257</v>
      </c>
      <c r="K3188">
        <f>IF(MIN(LCOH!$C$18,J3188)&gt;=$P$48*LCOH!$C$18, MIN(LCOH!$C$18,J3188),0)</f>
        <v>1339.6990921187257</v>
      </c>
      <c r="L3188">
        <f t="shared" si="99"/>
        <v>0</v>
      </c>
      <c r="M3188">
        <f>K3188/LCOH!$C$18</f>
        <v>0.89313272807915045</v>
      </c>
      <c r="N3188">
        <f>K3188/LCOH!$C$34</f>
        <v>25.813084626565043</v>
      </c>
    </row>
    <row r="3189" spans="1:14" x14ac:dyDescent="0.35">
      <c r="A3189">
        <f>'Profilo fotovoltaico'!B3191*LCOH!$C$20</f>
        <v>0</v>
      </c>
      <c r="B3189">
        <f>'Profilo eolico'!B3191*LCOH!$C$21</f>
        <v>340.3</v>
      </c>
      <c r="C3189">
        <f>$P$35*'Profilo fotovoltaico'!B3191</f>
        <v>0</v>
      </c>
      <c r="D3189">
        <f>$Q$37*'Profilo eolico'!B3191</f>
        <v>1985.5262546025733</v>
      </c>
      <c r="E3189">
        <f>$P$39*'Profilo fotovoltaico'!B3191+'Approvvigionamento energia'!$Q$39*'Profilo eolico'!B3191</f>
        <v>1489.14469095193</v>
      </c>
      <c r="F3189">
        <f>$P$41*'Profilo fotovoltaico'!B3191+'Approvvigionamento energia'!$Q$41*'Profilo eolico'!B3191</f>
        <v>992.76312730128666</v>
      </c>
      <c r="G3189">
        <f>$P$43*'Profilo fotovoltaico'!B3191+'Approvvigionamento energia'!$Q$43*'Profilo eolico'!B3191</f>
        <v>496.38156365064333</v>
      </c>
      <c r="H3189">
        <f t="shared" si="98"/>
        <v>1138.4335154826958</v>
      </c>
      <c r="I3189">
        <f>IF(LCOH!$C$28=Menu!$A$1,'Approvvigionamento energia'!C3189,0)+IF(LCOH!$C$28=Menu!$A$2,'Approvvigionamento energia'!D3189,0)+IF(LCOH!$C$28=Menu!$A$3,'Approvvigionamento energia'!E3189,0)+IF(LCOH!$C$28=Menu!$A$4,'Approvvigionamento energia'!F3189,0)+IF(LCOH!$C$28=Menu!$A$5,'Approvvigionamento energia'!G3189,0)+IF(LCOH!$C$28=Menu!$A$6,'Approvvigionamento energia'!H3189,0)</f>
        <v>992.76312730128666</v>
      </c>
      <c r="J3189">
        <f>'Approvvigionamento energia'!A3189+'Approvvigionamento energia'!B3189+'Approvvigionamento energia'!I3189</f>
        <v>1333.0631273012866</v>
      </c>
      <c r="K3189">
        <f>IF(MIN(LCOH!$C$18,J3189)&gt;=$P$48*LCOH!$C$18, MIN(LCOH!$C$18,J3189),0)</f>
        <v>1333.0631273012866</v>
      </c>
      <c r="L3189">
        <f t="shared" si="99"/>
        <v>0</v>
      </c>
      <c r="M3189">
        <f>K3189/LCOH!$C$18</f>
        <v>0.88870875153419104</v>
      </c>
      <c r="N3189">
        <f>K3189/LCOH!$C$34</f>
        <v>25.685224032780091</v>
      </c>
    </row>
    <row r="3190" spans="1:14" x14ac:dyDescent="0.35">
      <c r="A3190">
        <f>'Profilo fotovoltaico'!B3192*LCOH!$C$20</f>
        <v>0</v>
      </c>
      <c r="B3190">
        <f>'Profilo eolico'!B3192*LCOH!$C$21</f>
        <v>353.1</v>
      </c>
      <c r="C3190">
        <f>$P$35*'Profilo fotovoltaico'!B3192</f>
        <v>0</v>
      </c>
      <c r="D3190">
        <f>$Q$37*'Profilo eolico'!B3192</f>
        <v>2060.2095812523326</v>
      </c>
      <c r="E3190">
        <f>$P$39*'Profilo fotovoltaico'!B3192+'Approvvigionamento energia'!$Q$39*'Profilo eolico'!B3192</f>
        <v>1545.1571859392493</v>
      </c>
      <c r="F3190">
        <f>$P$41*'Profilo fotovoltaico'!B3192+'Approvvigionamento energia'!$Q$41*'Profilo eolico'!B3192</f>
        <v>1030.1047906261663</v>
      </c>
      <c r="G3190">
        <f>$P$43*'Profilo fotovoltaico'!B3192+'Approvvigionamento energia'!$Q$43*'Profilo eolico'!B3192</f>
        <v>515.05239531308314</v>
      </c>
      <c r="H3190">
        <f t="shared" si="98"/>
        <v>1138.4335154826958</v>
      </c>
      <c r="I3190">
        <f>IF(LCOH!$C$28=Menu!$A$1,'Approvvigionamento energia'!C3190,0)+IF(LCOH!$C$28=Menu!$A$2,'Approvvigionamento energia'!D3190,0)+IF(LCOH!$C$28=Menu!$A$3,'Approvvigionamento energia'!E3190,0)+IF(LCOH!$C$28=Menu!$A$4,'Approvvigionamento energia'!F3190,0)+IF(LCOH!$C$28=Menu!$A$5,'Approvvigionamento energia'!G3190,0)+IF(LCOH!$C$28=Menu!$A$6,'Approvvigionamento energia'!H3190,0)</f>
        <v>1030.1047906261663</v>
      </c>
      <c r="J3190">
        <f>'Approvvigionamento energia'!A3190+'Approvvigionamento energia'!B3190+'Approvvigionamento energia'!I3190</f>
        <v>1383.2047906261664</v>
      </c>
      <c r="K3190">
        <f>IF(MIN(LCOH!$C$18,J3190)&gt;=$P$48*LCOH!$C$18, MIN(LCOH!$C$18,J3190),0)</f>
        <v>1383.2047906261664</v>
      </c>
      <c r="L3190">
        <f t="shared" si="99"/>
        <v>0</v>
      </c>
      <c r="M3190">
        <f>K3190/LCOH!$C$18</f>
        <v>0.92213652708411098</v>
      </c>
      <c r="N3190">
        <f>K3190/LCOH!$C$34</f>
        <v>26.651344713413611</v>
      </c>
    </row>
    <row r="3191" spans="1:14" x14ac:dyDescent="0.35">
      <c r="A3191">
        <f>'Profilo fotovoltaico'!B3193*LCOH!$C$20</f>
        <v>0</v>
      </c>
      <c r="B3191">
        <f>'Profilo eolico'!B3193*LCOH!$C$21</f>
        <v>359.4</v>
      </c>
      <c r="C3191">
        <f>$P$35*'Profilo fotovoltaico'!B3193</f>
        <v>0</v>
      </c>
      <c r="D3191">
        <f>$Q$37*'Profilo eolico'!B3193</f>
        <v>2096.9677810877606</v>
      </c>
      <c r="E3191">
        <f>$P$39*'Profilo fotovoltaico'!B3193+'Approvvigionamento energia'!$Q$39*'Profilo eolico'!B3193</f>
        <v>1572.7258358158203</v>
      </c>
      <c r="F3191">
        <f>$P$41*'Profilo fotovoltaico'!B3193+'Approvvigionamento energia'!$Q$41*'Profilo eolico'!B3193</f>
        <v>1048.4838905438803</v>
      </c>
      <c r="G3191">
        <f>$P$43*'Profilo fotovoltaico'!B3193+'Approvvigionamento energia'!$Q$43*'Profilo eolico'!B3193</f>
        <v>524.24194527194015</v>
      </c>
      <c r="H3191">
        <f t="shared" si="98"/>
        <v>1138.4335154826958</v>
      </c>
      <c r="I3191">
        <f>IF(LCOH!$C$28=Menu!$A$1,'Approvvigionamento energia'!C3191,0)+IF(LCOH!$C$28=Menu!$A$2,'Approvvigionamento energia'!D3191,0)+IF(LCOH!$C$28=Menu!$A$3,'Approvvigionamento energia'!E3191,0)+IF(LCOH!$C$28=Menu!$A$4,'Approvvigionamento energia'!F3191,0)+IF(LCOH!$C$28=Menu!$A$5,'Approvvigionamento energia'!G3191,0)+IF(LCOH!$C$28=Menu!$A$6,'Approvvigionamento energia'!H3191,0)</f>
        <v>1048.4838905438803</v>
      </c>
      <c r="J3191">
        <f>'Approvvigionamento energia'!A3191+'Approvvigionamento energia'!B3191+'Approvvigionamento energia'!I3191</f>
        <v>1407.8838905438802</v>
      </c>
      <c r="K3191">
        <f>IF(MIN(LCOH!$C$18,J3191)&gt;=$P$48*LCOH!$C$18, MIN(LCOH!$C$18,J3191),0)</f>
        <v>1407.8838905438802</v>
      </c>
      <c r="L3191">
        <f t="shared" si="99"/>
        <v>0</v>
      </c>
      <c r="M3191">
        <f>K3191/LCOH!$C$18</f>
        <v>0.93858926036258683</v>
      </c>
      <c r="N3191">
        <f>K3191/LCOH!$C$34</f>
        <v>27.126857235912915</v>
      </c>
    </row>
    <row r="3192" spans="1:14" x14ac:dyDescent="0.35">
      <c r="A3192">
        <f>'Profilo fotovoltaico'!B3194*LCOH!$C$20</f>
        <v>0</v>
      </c>
      <c r="B3192">
        <f>'Profilo eolico'!B3194*LCOH!$C$21</f>
        <v>359.3</v>
      </c>
      <c r="C3192">
        <f>$P$35*'Profilo fotovoltaico'!B3194</f>
        <v>0</v>
      </c>
      <c r="D3192">
        <f>$Q$37*'Profilo eolico'!B3194</f>
        <v>2096.3843175983093</v>
      </c>
      <c r="E3192">
        <f>$P$39*'Profilo fotovoltaico'!B3194+'Approvvigionamento energia'!$Q$39*'Profilo eolico'!B3194</f>
        <v>1572.288238198732</v>
      </c>
      <c r="F3192">
        <f>$P$41*'Profilo fotovoltaico'!B3194+'Approvvigionamento energia'!$Q$41*'Profilo eolico'!B3194</f>
        <v>1048.1921587991546</v>
      </c>
      <c r="G3192">
        <f>$P$43*'Profilo fotovoltaico'!B3194+'Approvvigionamento energia'!$Q$43*'Profilo eolico'!B3194</f>
        <v>524.09607939957732</v>
      </c>
      <c r="H3192">
        <f t="shared" si="98"/>
        <v>1138.4335154826958</v>
      </c>
      <c r="I3192">
        <f>IF(LCOH!$C$28=Menu!$A$1,'Approvvigionamento energia'!C3192,0)+IF(LCOH!$C$28=Menu!$A$2,'Approvvigionamento energia'!D3192,0)+IF(LCOH!$C$28=Menu!$A$3,'Approvvigionamento energia'!E3192,0)+IF(LCOH!$C$28=Menu!$A$4,'Approvvigionamento energia'!F3192,0)+IF(LCOH!$C$28=Menu!$A$5,'Approvvigionamento energia'!G3192,0)+IF(LCOH!$C$28=Menu!$A$6,'Approvvigionamento energia'!H3192,0)</f>
        <v>1048.1921587991546</v>
      </c>
      <c r="J3192">
        <f>'Approvvigionamento energia'!A3192+'Approvvigionamento energia'!B3192+'Approvvigionamento energia'!I3192</f>
        <v>1407.4921587991546</v>
      </c>
      <c r="K3192">
        <f>IF(MIN(LCOH!$C$18,J3192)&gt;=$P$48*LCOH!$C$18, MIN(LCOH!$C$18,J3192),0)</f>
        <v>1407.4921587991546</v>
      </c>
      <c r="L3192">
        <f t="shared" si="99"/>
        <v>0</v>
      </c>
      <c r="M3192">
        <f>K3192/LCOH!$C$18</f>
        <v>0.93832810586610305</v>
      </c>
      <c r="N3192">
        <f>K3192/LCOH!$C$34</f>
        <v>27.119309418095465</v>
      </c>
    </row>
    <row r="3193" spans="1:14" x14ac:dyDescent="0.35">
      <c r="A3193">
        <f>'Profilo fotovoltaico'!B3195*LCOH!$C$20</f>
        <v>0</v>
      </c>
      <c r="B3193">
        <f>'Profilo eolico'!B3195*LCOH!$C$21</f>
        <v>353.2</v>
      </c>
      <c r="C3193">
        <f>$P$35*'Profilo fotovoltaico'!B3195</f>
        <v>0</v>
      </c>
      <c r="D3193">
        <f>$Q$37*'Profilo eolico'!B3195</f>
        <v>2060.7930447417834</v>
      </c>
      <c r="E3193">
        <f>$P$39*'Profilo fotovoltaico'!B3195+'Approvvigionamento energia'!$Q$39*'Profilo eolico'!B3195</f>
        <v>1545.5947835563377</v>
      </c>
      <c r="F3193">
        <f>$P$41*'Profilo fotovoltaico'!B3195+'Approvvigionamento energia'!$Q$41*'Profilo eolico'!B3195</f>
        <v>1030.3965223708917</v>
      </c>
      <c r="G3193">
        <f>$P$43*'Profilo fotovoltaico'!B3195+'Approvvigionamento energia'!$Q$43*'Profilo eolico'!B3195</f>
        <v>515.19826118544586</v>
      </c>
      <c r="H3193">
        <f t="shared" si="98"/>
        <v>1138.4335154826958</v>
      </c>
      <c r="I3193">
        <f>IF(LCOH!$C$28=Menu!$A$1,'Approvvigionamento energia'!C3193,0)+IF(LCOH!$C$28=Menu!$A$2,'Approvvigionamento energia'!D3193,0)+IF(LCOH!$C$28=Menu!$A$3,'Approvvigionamento energia'!E3193,0)+IF(LCOH!$C$28=Menu!$A$4,'Approvvigionamento energia'!F3193,0)+IF(LCOH!$C$28=Menu!$A$5,'Approvvigionamento energia'!G3193,0)+IF(LCOH!$C$28=Menu!$A$6,'Approvvigionamento energia'!H3193,0)</f>
        <v>1030.3965223708917</v>
      </c>
      <c r="J3193">
        <f>'Approvvigionamento energia'!A3193+'Approvvigionamento energia'!B3193+'Approvvigionamento energia'!I3193</f>
        <v>1383.5965223708918</v>
      </c>
      <c r="K3193">
        <f>IF(MIN(LCOH!$C$18,J3193)&gt;=$P$48*LCOH!$C$18, MIN(LCOH!$C$18,J3193),0)</f>
        <v>1383.5965223708918</v>
      </c>
      <c r="L3193">
        <f t="shared" si="99"/>
        <v>0</v>
      </c>
      <c r="M3193">
        <f>K3193/LCOH!$C$18</f>
        <v>0.92239768158059454</v>
      </c>
      <c r="N3193">
        <f>K3193/LCOH!$C$34</f>
        <v>26.658892531231057</v>
      </c>
    </row>
    <row r="3194" spans="1:14" x14ac:dyDescent="0.35">
      <c r="A3194">
        <f>'Profilo fotovoltaico'!B3196*LCOH!$C$20</f>
        <v>0</v>
      </c>
      <c r="B3194">
        <f>'Profilo eolico'!B3196*LCOH!$C$21</f>
        <v>332.6</v>
      </c>
      <c r="C3194">
        <f>$P$35*'Profilo fotovoltaico'!B3196</f>
        <v>0</v>
      </c>
      <c r="D3194">
        <f>$Q$37*'Profilo eolico'!B3196</f>
        <v>1940.599565914828</v>
      </c>
      <c r="E3194">
        <f>$P$39*'Profilo fotovoltaico'!B3196+'Approvvigionamento energia'!$Q$39*'Profilo eolico'!B3196</f>
        <v>1455.4496744361209</v>
      </c>
      <c r="F3194">
        <f>$P$41*'Profilo fotovoltaico'!B3196+'Approvvigionamento energia'!$Q$41*'Profilo eolico'!B3196</f>
        <v>970.29978295741398</v>
      </c>
      <c r="G3194">
        <f>$P$43*'Profilo fotovoltaico'!B3196+'Approvvigionamento energia'!$Q$43*'Profilo eolico'!B3196</f>
        <v>485.14989147870699</v>
      </c>
      <c r="H3194">
        <f t="shared" si="98"/>
        <v>1138.4335154826958</v>
      </c>
      <c r="I3194">
        <f>IF(LCOH!$C$28=Menu!$A$1,'Approvvigionamento energia'!C3194,0)+IF(LCOH!$C$28=Menu!$A$2,'Approvvigionamento energia'!D3194,0)+IF(LCOH!$C$28=Menu!$A$3,'Approvvigionamento energia'!E3194,0)+IF(LCOH!$C$28=Menu!$A$4,'Approvvigionamento energia'!F3194,0)+IF(LCOH!$C$28=Menu!$A$5,'Approvvigionamento energia'!G3194,0)+IF(LCOH!$C$28=Menu!$A$6,'Approvvigionamento energia'!H3194,0)</f>
        <v>970.29978295741398</v>
      </c>
      <c r="J3194">
        <f>'Approvvigionamento energia'!A3194+'Approvvigionamento energia'!B3194+'Approvvigionamento energia'!I3194</f>
        <v>1302.8997829574141</v>
      </c>
      <c r="K3194">
        <f>IF(MIN(LCOH!$C$18,J3194)&gt;=$P$48*LCOH!$C$18, MIN(LCOH!$C$18,J3194),0)</f>
        <v>1302.8997829574141</v>
      </c>
      <c r="L3194">
        <f t="shared" si="99"/>
        <v>0</v>
      </c>
      <c r="M3194">
        <f>K3194/LCOH!$C$18</f>
        <v>0.86859985530494277</v>
      </c>
      <c r="N3194">
        <f>K3194/LCOH!$C$34</f>
        <v>25.104042060836495</v>
      </c>
    </row>
    <row r="3195" spans="1:14" x14ac:dyDescent="0.35">
      <c r="A3195">
        <f>'Profilo fotovoltaico'!B3197*LCOH!$C$20</f>
        <v>0</v>
      </c>
      <c r="B3195">
        <f>'Profilo eolico'!B3197*LCOH!$C$21</f>
        <v>306.7</v>
      </c>
      <c r="C3195">
        <f>$P$35*'Profilo fotovoltaico'!B3197</f>
        <v>0</v>
      </c>
      <c r="D3195">
        <f>$Q$37*'Profilo eolico'!B3197</f>
        <v>1789.4825221469562</v>
      </c>
      <c r="E3195">
        <f>$P$39*'Profilo fotovoltaico'!B3197+'Approvvigionamento energia'!$Q$39*'Profilo eolico'!B3197</f>
        <v>1342.1118916102171</v>
      </c>
      <c r="F3195">
        <f>$P$41*'Profilo fotovoltaico'!B3197+'Approvvigionamento energia'!$Q$41*'Profilo eolico'!B3197</f>
        <v>894.74126107347809</v>
      </c>
      <c r="G3195">
        <f>$P$43*'Profilo fotovoltaico'!B3197+'Approvvigionamento energia'!$Q$43*'Profilo eolico'!B3197</f>
        <v>447.37063053673904</v>
      </c>
      <c r="H3195">
        <f t="shared" si="98"/>
        <v>1138.4335154826958</v>
      </c>
      <c r="I3195">
        <f>IF(LCOH!$C$28=Menu!$A$1,'Approvvigionamento energia'!C3195,0)+IF(LCOH!$C$28=Menu!$A$2,'Approvvigionamento energia'!D3195,0)+IF(LCOH!$C$28=Menu!$A$3,'Approvvigionamento energia'!E3195,0)+IF(LCOH!$C$28=Menu!$A$4,'Approvvigionamento energia'!F3195,0)+IF(LCOH!$C$28=Menu!$A$5,'Approvvigionamento energia'!G3195,0)+IF(LCOH!$C$28=Menu!$A$6,'Approvvigionamento energia'!H3195,0)</f>
        <v>894.74126107347809</v>
      </c>
      <c r="J3195">
        <f>'Approvvigionamento energia'!A3195+'Approvvigionamento energia'!B3195+'Approvvigionamento energia'!I3195</f>
        <v>1201.441261073478</v>
      </c>
      <c r="K3195">
        <f>IF(MIN(LCOH!$C$18,J3195)&gt;=$P$48*LCOH!$C$18, MIN(LCOH!$C$18,J3195),0)</f>
        <v>1201.441261073478</v>
      </c>
      <c r="L3195">
        <f t="shared" si="99"/>
        <v>0</v>
      </c>
      <c r="M3195">
        <f>K3195/LCOH!$C$18</f>
        <v>0.80096084071565199</v>
      </c>
      <c r="N3195">
        <f>K3195/LCOH!$C$34</f>
        <v>23.14915724611711</v>
      </c>
    </row>
    <row r="3196" spans="1:14" x14ac:dyDescent="0.35">
      <c r="A3196">
        <f>'Profilo fotovoltaico'!B3198*LCOH!$C$20</f>
        <v>0</v>
      </c>
      <c r="B3196">
        <f>'Profilo eolico'!B3198*LCOH!$C$21</f>
        <v>290.10000000000002</v>
      </c>
      <c r="C3196">
        <f>$P$35*'Profilo fotovoltaico'!B3198</f>
        <v>0</v>
      </c>
      <c r="D3196">
        <f>$Q$37*'Profilo eolico'!B3198</f>
        <v>1692.6275828980506</v>
      </c>
      <c r="E3196">
        <f>$P$39*'Profilo fotovoltaico'!B3198+'Approvvigionamento energia'!$Q$39*'Profilo eolico'!B3198</f>
        <v>1269.470687173538</v>
      </c>
      <c r="F3196">
        <f>$P$41*'Profilo fotovoltaico'!B3198+'Approvvigionamento energia'!$Q$41*'Profilo eolico'!B3198</f>
        <v>846.3137914490253</v>
      </c>
      <c r="G3196">
        <f>$P$43*'Profilo fotovoltaico'!B3198+'Approvvigionamento energia'!$Q$43*'Profilo eolico'!B3198</f>
        <v>423.15689572451265</v>
      </c>
      <c r="H3196">
        <f t="shared" si="98"/>
        <v>1138.4335154826958</v>
      </c>
      <c r="I3196">
        <f>IF(LCOH!$C$28=Menu!$A$1,'Approvvigionamento energia'!C3196,0)+IF(LCOH!$C$28=Menu!$A$2,'Approvvigionamento energia'!D3196,0)+IF(LCOH!$C$28=Menu!$A$3,'Approvvigionamento energia'!E3196,0)+IF(LCOH!$C$28=Menu!$A$4,'Approvvigionamento energia'!F3196,0)+IF(LCOH!$C$28=Menu!$A$5,'Approvvigionamento energia'!G3196,0)+IF(LCOH!$C$28=Menu!$A$6,'Approvvigionamento energia'!H3196,0)</f>
        <v>846.3137914490253</v>
      </c>
      <c r="J3196">
        <f>'Approvvigionamento energia'!A3196+'Approvvigionamento energia'!B3196+'Approvvigionamento energia'!I3196</f>
        <v>1136.4137914490252</v>
      </c>
      <c r="K3196">
        <f>IF(MIN(LCOH!$C$18,J3196)&gt;=$P$48*LCOH!$C$18, MIN(LCOH!$C$18,J3196),0)</f>
        <v>1136.4137914490252</v>
      </c>
      <c r="L3196">
        <f t="shared" si="99"/>
        <v>0</v>
      </c>
      <c r="M3196">
        <f>K3196/LCOH!$C$18</f>
        <v>0.75760919429935014</v>
      </c>
      <c r="N3196">
        <f>K3196/LCOH!$C$34</f>
        <v>21.896219488420524</v>
      </c>
    </row>
    <row r="3197" spans="1:14" x14ac:dyDescent="0.35">
      <c r="A3197">
        <f>'Profilo fotovoltaico'!B3199*LCOH!$C$20</f>
        <v>0</v>
      </c>
      <c r="B3197">
        <f>'Profilo eolico'!B3199*LCOH!$C$21</f>
        <v>274.89999999999998</v>
      </c>
      <c r="C3197">
        <f>$P$35*'Profilo fotovoltaico'!B3199</f>
        <v>0</v>
      </c>
      <c r="D3197">
        <f>$Q$37*'Profilo eolico'!B3199</f>
        <v>1603.9411325014617</v>
      </c>
      <c r="E3197">
        <f>$P$39*'Profilo fotovoltaico'!B3199+'Approvvigionamento energia'!$Q$39*'Profilo eolico'!B3199</f>
        <v>1202.9558493760962</v>
      </c>
      <c r="F3197">
        <f>$P$41*'Profilo fotovoltaico'!B3199+'Approvvigionamento energia'!$Q$41*'Profilo eolico'!B3199</f>
        <v>801.97056625073083</v>
      </c>
      <c r="G3197">
        <f>$P$43*'Profilo fotovoltaico'!B3199+'Approvvigionamento energia'!$Q$43*'Profilo eolico'!B3199</f>
        <v>400.98528312536541</v>
      </c>
      <c r="H3197">
        <f t="shared" si="98"/>
        <v>1138.4335154826958</v>
      </c>
      <c r="I3197">
        <f>IF(LCOH!$C$28=Menu!$A$1,'Approvvigionamento energia'!C3197,0)+IF(LCOH!$C$28=Menu!$A$2,'Approvvigionamento energia'!D3197,0)+IF(LCOH!$C$28=Menu!$A$3,'Approvvigionamento energia'!E3197,0)+IF(LCOH!$C$28=Menu!$A$4,'Approvvigionamento energia'!F3197,0)+IF(LCOH!$C$28=Menu!$A$5,'Approvvigionamento energia'!G3197,0)+IF(LCOH!$C$28=Menu!$A$6,'Approvvigionamento energia'!H3197,0)</f>
        <v>801.97056625073083</v>
      </c>
      <c r="J3197">
        <f>'Approvvigionamento energia'!A3197+'Approvvigionamento energia'!B3197+'Approvvigionamento energia'!I3197</f>
        <v>1076.8705662507309</v>
      </c>
      <c r="K3197">
        <f>IF(MIN(LCOH!$C$18,J3197)&gt;=$P$48*LCOH!$C$18, MIN(LCOH!$C$18,J3197),0)</f>
        <v>1076.8705662507309</v>
      </c>
      <c r="L3197">
        <f t="shared" si="99"/>
        <v>0</v>
      </c>
      <c r="M3197">
        <f>K3197/LCOH!$C$18</f>
        <v>0.71791371083382061</v>
      </c>
      <c r="N3197">
        <f>K3197/LCOH!$C$34</f>
        <v>20.748951180168227</v>
      </c>
    </row>
    <row r="3198" spans="1:14" x14ac:dyDescent="0.35">
      <c r="A3198">
        <f>'Profilo fotovoltaico'!B3200*LCOH!$C$20</f>
        <v>20</v>
      </c>
      <c r="B3198">
        <f>'Profilo eolico'!B3200*LCOH!$C$21</f>
        <v>257.90000000000003</v>
      </c>
      <c r="C3198">
        <f>$P$35*'Profilo fotovoltaico'!B3200</f>
        <v>147.09224375244131</v>
      </c>
      <c r="D3198">
        <f>$Q$37*'Profilo eolico'!B3200</f>
        <v>1504.752339294751</v>
      </c>
      <c r="E3198">
        <f>$P$39*'Profilo fotovoltaico'!B3200+'Approvvigionamento energia'!$Q$39*'Profilo eolico'!B3200</f>
        <v>1165.3373154091735</v>
      </c>
      <c r="F3198">
        <f>$P$41*'Profilo fotovoltaico'!B3200+'Approvvigionamento energia'!$Q$41*'Profilo eolico'!B3200</f>
        <v>825.92229152359619</v>
      </c>
      <c r="G3198">
        <f>$P$43*'Profilo fotovoltaico'!B3200+'Approvvigionamento energia'!$Q$43*'Profilo eolico'!B3200</f>
        <v>486.50726763801873</v>
      </c>
      <c r="H3198">
        <f t="shared" si="98"/>
        <v>1138.4335154826958</v>
      </c>
      <c r="I3198">
        <f>IF(LCOH!$C$28=Menu!$A$1,'Approvvigionamento energia'!C3198,0)+IF(LCOH!$C$28=Menu!$A$2,'Approvvigionamento energia'!D3198,0)+IF(LCOH!$C$28=Menu!$A$3,'Approvvigionamento energia'!E3198,0)+IF(LCOH!$C$28=Menu!$A$4,'Approvvigionamento energia'!F3198,0)+IF(LCOH!$C$28=Menu!$A$5,'Approvvigionamento energia'!G3198,0)+IF(LCOH!$C$28=Menu!$A$6,'Approvvigionamento energia'!H3198,0)</f>
        <v>825.92229152359619</v>
      </c>
      <c r="J3198">
        <f>'Approvvigionamento energia'!A3198+'Approvvigionamento energia'!B3198+'Approvvigionamento energia'!I3198</f>
        <v>1103.8222915235963</v>
      </c>
      <c r="K3198">
        <f>IF(MIN(LCOH!$C$18,J3198)&gt;=$P$48*LCOH!$C$18, MIN(LCOH!$C$18,J3198),0)</f>
        <v>1103.8222915235963</v>
      </c>
      <c r="L3198">
        <f t="shared" si="99"/>
        <v>0</v>
      </c>
      <c r="M3198">
        <f>K3198/LCOH!$C$18</f>
        <v>0.73588152768239756</v>
      </c>
      <c r="N3198">
        <f>K3198/LCOH!$C$34</f>
        <v>21.268252245155999</v>
      </c>
    </row>
    <row r="3199" spans="1:14" x14ac:dyDescent="0.35">
      <c r="A3199">
        <f>'Profilo fotovoltaico'!B3201*LCOH!$C$20</f>
        <v>99</v>
      </c>
      <c r="B3199">
        <f>'Profilo eolico'!B3201*LCOH!$C$21</f>
        <v>271.3</v>
      </c>
      <c r="C3199">
        <f>$P$35*'Profilo fotovoltaico'!B3201</f>
        <v>728.10660657458448</v>
      </c>
      <c r="D3199">
        <f>$Q$37*'Profilo eolico'!B3201</f>
        <v>1582.9364468812171</v>
      </c>
      <c r="E3199">
        <f>$P$39*'Profilo fotovoltaico'!B3201+'Approvvigionamento energia'!$Q$39*'Profilo eolico'!B3201</f>
        <v>1369.2289868045589</v>
      </c>
      <c r="F3199">
        <f>$P$41*'Profilo fotovoltaico'!B3201+'Approvvigionamento energia'!$Q$41*'Profilo eolico'!B3201</f>
        <v>1155.5215267279009</v>
      </c>
      <c r="G3199">
        <f>$P$43*'Profilo fotovoltaico'!B3201+'Approvvigionamento energia'!$Q$43*'Profilo eolico'!B3201</f>
        <v>941.81406665124268</v>
      </c>
      <c r="H3199">
        <f t="shared" si="98"/>
        <v>1138.4335154826958</v>
      </c>
      <c r="I3199">
        <f>IF(LCOH!$C$28=Menu!$A$1,'Approvvigionamento energia'!C3199,0)+IF(LCOH!$C$28=Menu!$A$2,'Approvvigionamento energia'!D3199,0)+IF(LCOH!$C$28=Menu!$A$3,'Approvvigionamento energia'!E3199,0)+IF(LCOH!$C$28=Menu!$A$4,'Approvvigionamento energia'!F3199,0)+IF(LCOH!$C$28=Menu!$A$5,'Approvvigionamento energia'!G3199,0)+IF(LCOH!$C$28=Menu!$A$6,'Approvvigionamento energia'!H3199,0)</f>
        <v>1155.5215267279009</v>
      </c>
      <c r="J3199">
        <f>'Approvvigionamento energia'!A3199+'Approvvigionamento energia'!B3199+'Approvvigionamento energia'!I3199</f>
        <v>1525.8215267279008</v>
      </c>
      <c r="K3199">
        <f>IF(MIN(LCOH!$C$18,J3199)&gt;=$P$48*LCOH!$C$18, MIN(LCOH!$C$18,J3199),0)</f>
        <v>1500</v>
      </c>
      <c r="L3199">
        <f t="shared" si="99"/>
        <v>25.821526727900846</v>
      </c>
      <c r="M3199">
        <f>K3199/LCOH!$C$18</f>
        <v>1</v>
      </c>
      <c r="N3199">
        <f>K3199/LCOH!$C$34</f>
        <v>28.901734104046245</v>
      </c>
    </row>
    <row r="3200" spans="1:14" x14ac:dyDescent="0.35">
      <c r="A3200">
        <f>'Profilo fotovoltaico'!B3202*LCOH!$C$20</f>
        <v>215</v>
      </c>
      <c r="B3200">
        <f>'Profilo eolico'!B3202*LCOH!$C$21</f>
        <v>382.79999999999995</v>
      </c>
      <c r="C3200">
        <f>$P$35*'Profilo fotovoltaico'!B3202</f>
        <v>1581.241620338744</v>
      </c>
      <c r="D3200">
        <f>$Q$37*'Profilo eolico'!B3202</f>
        <v>2233.4982376193507</v>
      </c>
      <c r="E3200">
        <f>$P$39*'Profilo fotovoltaico'!B3202+'Approvvigionamento energia'!$Q$39*'Profilo eolico'!B3202</f>
        <v>2070.4340832991988</v>
      </c>
      <c r="F3200">
        <f>$P$41*'Profilo fotovoltaico'!B3202+'Approvvigionamento energia'!$Q$41*'Profilo eolico'!B3202</f>
        <v>1907.3699289790475</v>
      </c>
      <c r="G3200">
        <f>$P$43*'Profilo fotovoltaico'!B3202+'Approvvigionamento energia'!$Q$43*'Profilo eolico'!B3202</f>
        <v>1744.3057746588956</v>
      </c>
      <c r="H3200">
        <f t="shared" si="98"/>
        <v>1138.4335154826958</v>
      </c>
      <c r="I3200">
        <f>IF(LCOH!$C$28=Menu!$A$1,'Approvvigionamento energia'!C3200,0)+IF(LCOH!$C$28=Menu!$A$2,'Approvvigionamento energia'!D3200,0)+IF(LCOH!$C$28=Menu!$A$3,'Approvvigionamento energia'!E3200,0)+IF(LCOH!$C$28=Menu!$A$4,'Approvvigionamento energia'!F3200,0)+IF(LCOH!$C$28=Menu!$A$5,'Approvvigionamento energia'!G3200,0)+IF(LCOH!$C$28=Menu!$A$6,'Approvvigionamento energia'!H3200,0)</f>
        <v>1907.3699289790475</v>
      </c>
      <c r="J3200">
        <f>'Approvvigionamento energia'!A3200+'Approvvigionamento energia'!B3200+'Approvvigionamento energia'!I3200</f>
        <v>2505.1699289790477</v>
      </c>
      <c r="K3200">
        <f>IF(MIN(LCOH!$C$18,J3200)&gt;=$P$48*LCOH!$C$18, MIN(LCOH!$C$18,J3200),0)</f>
        <v>1500</v>
      </c>
      <c r="L3200">
        <f t="shared" si="99"/>
        <v>1005.1699289790477</v>
      </c>
      <c r="M3200">
        <f>K3200/LCOH!$C$18</f>
        <v>1</v>
      </c>
      <c r="N3200">
        <f>K3200/LCOH!$C$34</f>
        <v>28.901734104046245</v>
      </c>
    </row>
    <row r="3201" spans="1:14" x14ac:dyDescent="0.35">
      <c r="A3201">
        <f>'Profilo fotovoltaico'!B3203*LCOH!$C$20</f>
        <v>330</v>
      </c>
      <c r="B3201">
        <f>'Profilo eolico'!B3203*LCOH!$C$21</f>
        <v>450.40000000000003</v>
      </c>
      <c r="C3201">
        <f>$P$35*'Profilo fotovoltaico'!B3203</f>
        <v>2427.0220219152816</v>
      </c>
      <c r="D3201">
        <f>$Q$37*'Profilo eolico'!B3203</f>
        <v>2627.9195564883898</v>
      </c>
      <c r="E3201">
        <f>$P$39*'Profilo fotovoltaico'!B3203+'Approvvigionamento energia'!$Q$39*'Profilo eolico'!B3203</f>
        <v>2577.6951728451131</v>
      </c>
      <c r="F3201">
        <f>$P$41*'Profilo fotovoltaico'!B3203+'Approvvigionamento energia'!$Q$41*'Profilo eolico'!B3203</f>
        <v>2527.4707892018359</v>
      </c>
      <c r="G3201">
        <f>$P$43*'Profilo fotovoltaico'!B3203+'Approvvigionamento energia'!$Q$43*'Profilo eolico'!B3203</f>
        <v>2477.2464055585588</v>
      </c>
      <c r="H3201">
        <f t="shared" si="98"/>
        <v>1138.4335154826958</v>
      </c>
      <c r="I3201">
        <f>IF(LCOH!$C$28=Menu!$A$1,'Approvvigionamento energia'!C3201,0)+IF(LCOH!$C$28=Menu!$A$2,'Approvvigionamento energia'!D3201,0)+IF(LCOH!$C$28=Menu!$A$3,'Approvvigionamento energia'!E3201,0)+IF(LCOH!$C$28=Menu!$A$4,'Approvvigionamento energia'!F3201,0)+IF(LCOH!$C$28=Menu!$A$5,'Approvvigionamento energia'!G3201,0)+IF(LCOH!$C$28=Menu!$A$6,'Approvvigionamento energia'!H3201,0)</f>
        <v>2527.4707892018359</v>
      </c>
      <c r="J3201">
        <f>'Approvvigionamento energia'!A3201+'Approvvigionamento energia'!B3201+'Approvvigionamento energia'!I3201</f>
        <v>3307.870789201836</v>
      </c>
      <c r="K3201">
        <f>IF(MIN(LCOH!$C$18,J3201)&gt;=$P$48*LCOH!$C$18, MIN(LCOH!$C$18,J3201),0)</f>
        <v>1500</v>
      </c>
      <c r="L3201">
        <f t="shared" si="99"/>
        <v>1807.870789201836</v>
      </c>
      <c r="M3201">
        <f>K3201/LCOH!$C$18</f>
        <v>1</v>
      </c>
      <c r="N3201">
        <f>K3201/LCOH!$C$34</f>
        <v>28.901734104046245</v>
      </c>
    </row>
    <row r="3202" spans="1:14" x14ac:dyDescent="0.35">
      <c r="A3202">
        <f>'Profilo fotovoltaico'!B3204*LCOH!$C$20</f>
        <v>417</v>
      </c>
      <c r="B3202">
        <f>'Profilo eolico'!B3204*LCOH!$C$21</f>
        <v>507.4</v>
      </c>
      <c r="C3202">
        <f>$P$35*'Profilo fotovoltaico'!B3204</f>
        <v>3066.8732822384009</v>
      </c>
      <c r="D3202">
        <f>$Q$37*'Profilo eolico'!B3204</f>
        <v>2960.4937454755973</v>
      </c>
      <c r="E3202">
        <f>$P$39*'Profilo fotovoltaico'!B3204+'Approvvigionamento energia'!$Q$39*'Profilo eolico'!B3204</f>
        <v>2987.0886296662979</v>
      </c>
      <c r="F3202">
        <f>$P$41*'Profilo fotovoltaico'!B3204+'Approvvigionamento energia'!$Q$41*'Profilo eolico'!B3204</f>
        <v>3013.6835138569991</v>
      </c>
      <c r="G3202">
        <f>$P$43*'Profilo fotovoltaico'!B3204+'Approvvigionamento energia'!$Q$43*'Profilo eolico'!B3204</f>
        <v>3040.2783980476997</v>
      </c>
      <c r="H3202">
        <f t="shared" ref="H3202:H3265" si="100">$P$45</f>
        <v>1138.4335154826958</v>
      </c>
      <c r="I3202">
        <f>IF(LCOH!$C$28=Menu!$A$1,'Approvvigionamento energia'!C3202,0)+IF(LCOH!$C$28=Menu!$A$2,'Approvvigionamento energia'!D3202,0)+IF(LCOH!$C$28=Menu!$A$3,'Approvvigionamento energia'!E3202,0)+IF(LCOH!$C$28=Menu!$A$4,'Approvvigionamento energia'!F3202,0)+IF(LCOH!$C$28=Menu!$A$5,'Approvvigionamento energia'!G3202,0)+IF(LCOH!$C$28=Menu!$A$6,'Approvvigionamento energia'!H3202,0)</f>
        <v>3013.6835138569991</v>
      </c>
      <c r="J3202">
        <f>'Approvvigionamento energia'!A3202+'Approvvigionamento energia'!B3202+'Approvvigionamento energia'!I3202</f>
        <v>3938.0835138569992</v>
      </c>
      <c r="K3202">
        <f>IF(MIN(LCOH!$C$18,J3202)&gt;=$P$48*LCOH!$C$18, MIN(LCOH!$C$18,J3202),0)</f>
        <v>1500</v>
      </c>
      <c r="L3202">
        <f t="shared" si="99"/>
        <v>2438.0835138569992</v>
      </c>
      <c r="M3202">
        <f>K3202/LCOH!$C$18</f>
        <v>1</v>
      </c>
      <c r="N3202">
        <f>K3202/LCOH!$C$34</f>
        <v>28.901734104046245</v>
      </c>
    </row>
    <row r="3203" spans="1:14" x14ac:dyDescent="0.35">
      <c r="A3203">
        <f>'Profilo fotovoltaico'!B3205*LCOH!$C$20</f>
        <v>473</v>
      </c>
      <c r="B3203">
        <f>'Profilo eolico'!B3205*LCOH!$C$21</f>
        <v>559.4</v>
      </c>
      <c r="C3203">
        <f>$P$35*'Profilo fotovoltaico'!B3205</f>
        <v>3478.7315647452365</v>
      </c>
      <c r="D3203">
        <f>$Q$37*'Profilo eolico'!B3205</f>
        <v>3263.8947599902426</v>
      </c>
      <c r="E3203">
        <f>$P$39*'Profilo fotovoltaico'!B3205+'Approvvigionamento energia'!$Q$39*'Profilo eolico'!B3205</f>
        <v>3317.6039611789911</v>
      </c>
      <c r="F3203">
        <f>$P$41*'Profilo fotovoltaico'!B3205+'Approvvigionamento energia'!$Q$41*'Profilo eolico'!B3205</f>
        <v>3371.3131623677396</v>
      </c>
      <c r="G3203">
        <f>$P$43*'Profilo fotovoltaico'!B3205+'Approvvigionamento energia'!$Q$43*'Profilo eolico'!B3205</f>
        <v>3425.022363556488</v>
      </c>
      <c r="H3203">
        <f t="shared" si="100"/>
        <v>1138.4335154826958</v>
      </c>
      <c r="I3203">
        <f>IF(LCOH!$C$28=Menu!$A$1,'Approvvigionamento energia'!C3203,0)+IF(LCOH!$C$28=Menu!$A$2,'Approvvigionamento energia'!D3203,0)+IF(LCOH!$C$28=Menu!$A$3,'Approvvigionamento energia'!E3203,0)+IF(LCOH!$C$28=Menu!$A$4,'Approvvigionamento energia'!F3203,0)+IF(LCOH!$C$28=Menu!$A$5,'Approvvigionamento energia'!G3203,0)+IF(LCOH!$C$28=Menu!$A$6,'Approvvigionamento energia'!H3203,0)</f>
        <v>3371.3131623677396</v>
      </c>
      <c r="J3203">
        <f>'Approvvigionamento energia'!A3203+'Approvvigionamento energia'!B3203+'Approvvigionamento energia'!I3203</f>
        <v>4403.7131623677396</v>
      </c>
      <c r="K3203">
        <f>IF(MIN(LCOH!$C$18,J3203)&gt;=$P$48*LCOH!$C$18, MIN(LCOH!$C$18,J3203),0)</f>
        <v>1500</v>
      </c>
      <c r="L3203">
        <f t="shared" ref="L3203:L3266" si="101">J3203-K3203</f>
        <v>2903.7131623677396</v>
      </c>
      <c r="M3203">
        <f>K3203/LCOH!$C$18</f>
        <v>1</v>
      </c>
      <c r="N3203">
        <f>K3203/LCOH!$C$34</f>
        <v>28.901734104046245</v>
      </c>
    </row>
    <row r="3204" spans="1:14" x14ac:dyDescent="0.35">
      <c r="A3204">
        <f>'Profilo fotovoltaico'!B3206*LCOH!$C$20</f>
        <v>502</v>
      </c>
      <c r="B3204">
        <f>'Profilo eolico'!B3206*LCOH!$C$21</f>
        <v>596.6</v>
      </c>
      <c r="C3204">
        <f>$P$35*'Profilo fotovoltaico'!B3206</f>
        <v>3692.0153181862765</v>
      </c>
      <c r="D3204">
        <f>$Q$37*'Profilo eolico'!B3206</f>
        <v>3480.9431780661043</v>
      </c>
      <c r="E3204">
        <f>$P$39*'Profilo fotovoltaico'!B3206+'Approvvigionamento energia'!$Q$39*'Profilo eolico'!B3206</f>
        <v>3533.7112130961473</v>
      </c>
      <c r="F3204">
        <f>$P$41*'Profilo fotovoltaico'!B3206+'Approvvigionamento energia'!$Q$41*'Profilo eolico'!B3206</f>
        <v>3586.4792481261902</v>
      </c>
      <c r="G3204">
        <f>$P$43*'Profilo fotovoltaico'!B3206+'Approvvigionamento energia'!$Q$43*'Profilo eolico'!B3206</f>
        <v>3639.2472831562336</v>
      </c>
      <c r="H3204">
        <f t="shared" si="100"/>
        <v>1138.4335154826958</v>
      </c>
      <c r="I3204">
        <f>IF(LCOH!$C$28=Menu!$A$1,'Approvvigionamento energia'!C3204,0)+IF(LCOH!$C$28=Menu!$A$2,'Approvvigionamento energia'!D3204,0)+IF(LCOH!$C$28=Menu!$A$3,'Approvvigionamento energia'!E3204,0)+IF(LCOH!$C$28=Menu!$A$4,'Approvvigionamento energia'!F3204,0)+IF(LCOH!$C$28=Menu!$A$5,'Approvvigionamento energia'!G3204,0)+IF(LCOH!$C$28=Menu!$A$6,'Approvvigionamento energia'!H3204,0)</f>
        <v>3586.4792481261902</v>
      </c>
      <c r="J3204">
        <f>'Approvvigionamento energia'!A3204+'Approvvigionamento energia'!B3204+'Approvvigionamento energia'!I3204</f>
        <v>4685.0792481261906</v>
      </c>
      <c r="K3204">
        <f>IF(MIN(LCOH!$C$18,J3204)&gt;=$P$48*LCOH!$C$18, MIN(LCOH!$C$18,J3204),0)</f>
        <v>1500</v>
      </c>
      <c r="L3204">
        <f t="shared" si="101"/>
        <v>3185.0792481261906</v>
      </c>
      <c r="M3204">
        <f>K3204/LCOH!$C$18</f>
        <v>1</v>
      </c>
      <c r="N3204">
        <f>K3204/LCOH!$C$34</f>
        <v>28.901734104046245</v>
      </c>
    </row>
    <row r="3205" spans="1:14" x14ac:dyDescent="0.35">
      <c r="A3205">
        <f>'Profilo fotovoltaico'!B3207*LCOH!$C$20</f>
        <v>502</v>
      </c>
      <c r="B3205">
        <f>'Profilo eolico'!B3207*LCOH!$C$21</f>
        <v>615.1</v>
      </c>
      <c r="C3205">
        <f>$P$35*'Profilo fotovoltaico'!B3207</f>
        <v>3692.0153181862765</v>
      </c>
      <c r="D3205">
        <f>$Q$37*'Profilo eolico'!B3207</f>
        <v>3588.8839236145836</v>
      </c>
      <c r="E3205">
        <f>$P$39*'Profilo fotovoltaico'!B3207+'Approvvigionamento energia'!$Q$39*'Profilo eolico'!B3207</f>
        <v>3614.6667722575071</v>
      </c>
      <c r="F3205">
        <f>$P$41*'Profilo fotovoltaico'!B3207+'Approvvigionamento energia'!$Q$41*'Profilo eolico'!B3207</f>
        <v>3640.4496209004301</v>
      </c>
      <c r="G3205">
        <f>$P$43*'Profilo fotovoltaico'!B3207+'Approvvigionamento energia'!$Q$43*'Profilo eolico'!B3207</f>
        <v>3666.2324695433535</v>
      </c>
      <c r="H3205">
        <f t="shared" si="100"/>
        <v>1138.4335154826958</v>
      </c>
      <c r="I3205">
        <f>IF(LCOH!$C$28=Menu!$A$1,'Approvvigionamento energia'!C3205,0)+IF(LCOH!$C$28=Menu!$A$2,'Approvvigionamento energia'!D3205,0)+IF(LCOH!$C$28=Menu!$A$3,'Approvvigionamento energia'!E3205,0)+IF(LCOH!$C$28=Menu!$A$4,'Approvvigionamento energia'!F3205,0)+IF(LCOH!$C$28=Menu!$A$5,'Approvvigionamento energia'!G3205,0)+IF(LCOH!$C$28=Menu!$A$6,'Approvvigionamento energia'!H3205,0)</f>
        <v>3640.4496209004301</v>
      </c>
      <c r="J3205">
        <f>'Approvvigionamento energia'!A3205+'Approvvigionamento energia'!B3205+'Approvvigionamento energia'!I3205</f>
        <v>4757.5496209004305</v>
      </c>
      <c r="K3205">
        <f>IF(MIN(LCOH!$C$18,J3205)&gt;=$P$48*LCOH!$C$18, MIN(LCOH!$C$18,J3205),0)</f>
        <v>1500</v>
      </c>
      <c r="L3205">
        <f t="shared" si="101"/>
        <v>3257.5496209004305</v>
      </c>
      <c r="M3205">
        <f>K3205/LCOH!$C$18</f>
        <v>1</v>
      </c>
      <c r="N3205">
        <f>K3205/LCOH!$C$34</f>
        <v>28.901734104046245</v>
      </c>
    </row>
    <row r="3206" spans="1:14" x14ac:dyDescent="0.35">
      <c r="A3206">
        <f>'Profilo fotovoltaico'!B3208*LCOH!$C$20</f>
        <v>472</v>
      </c>
      <c r="B3206">
        <f>'Profilo eolico'!B3208*LCOH!$C$21</f>
        <v>621.80000000000007</v>
      </c>
      <c r="C3206">
        <f>$P$35*'Profilo fotovoltaico'!B3208</f>
        <v>3471.3769525576145</v>
      </c>
      <c r="D3206">
        <f>$Q$37*'Profilo eolico'!B3208</f>
        <v>3627.975977407817</v>
      </c>
      <c r="E3206">
        <f>$P$39*'Profilo fotovoltaico'!B3208+'Approvvigionamento energia'!$Q$39*'Profilo eolico'!B3208</f>
        <v>3588.826221195266</v>
      </c>
      <c r="F3206">
        <f>$P$41*'Profilo fotovoltaico'!B3208+'Approvvigionamento energia'!$Q$41*'Profilo eolico'!B3208</f>
        <v>3549.6764649827155</v>
      </c>
      <c r="G3206">
        <f>$P$43*'Profilo fotovoltaico'!B3208+'Approvvigionamento energia'!$Q$43*'Profilo eolico'!B3208</f>
        <v>3510.5267087701654</v>
      </c>
      <c r="H3206">
        <f t="shared" si="100"/>
        <v>1138.4335154826958</v>
      </c>
      <c r="I3206">
        <f>IF(LCOH!$C$28=Menu!$A$1,'Approvvigionamento energia'!C3206,0)+IF(LCOH!$C$28=Menu!$A$2,'Approvvigionamento energia'!D3206,0)+IF(LCOH!$C$28=Menu!$A$3,'Approvvigionamento energia'!E3206,0)+IF(LCOH!$C$28=Menu!$A$4,'Approvvigionamento energia'!F3206,0)+IF(LCOH!$C$28=Menu!$A$5,'Approvvigionamento energia'!G3206,0)+IF(LCOH!$C$28=Menu!$A$6,'Approvvigionamento energia'!H3206,0)</f>
        <v>3549.6764649827155</v>
      </c>
      <c r="J3206">
        <f>'Approvvigionamento energia'!A3206+'Approvvigionamento energia'!B3206+'Approvvigionamento energia'!I3206</f>
        <v>4643.4764649827157</v>
      </c>
      <c r="K3206">
        <f>IF(MIN(LCOH!$C$18,J3206)&gt;=$P$48*LCOH!$C$18, MIN(LCOH!$C$18,J3206),0)</f>
        <v>1500</v>
      </c>
      <c r="L3206">
        <f t="shared" si="101"/>
        <v>3143.4764649827157</v>
      </c>
      <c r="M3206">
        <f>K3206/LCOH!$C$18</f>
        <v>1</v>
      </c>
      <c r="N3206">
        <f>K3206/LCOH!$C$34</f>
        <v>28.901734104046245</v>
      </c>
    </row>
    <row r="3207" spans="1:14" x14ac:dyDescent="0.35">
      <c r="A3207">
        <f>'Profilo fotovoltaico'!B3209*LCOH!$C$20</f>
        <v>412</v>
      </c>
      <c r="B3207">
        <f>'Profilo eolico'!B3209*LCOH!$C$21</f>
        <v>619.4</v>
      </c>
      <c r="C3207">
        <f>$P$35*'Profilo fotovoltaico'!B3209</f>
        <v>3030.1002213002907</v>
      </c>
      <c r="D3207">
        <f>$Q$37*'Profilo eolico'!B3209</f>
        <v>3613.9728536609869</v>
      </c>
      <c r="E3207">
        <f>$P$39*'Profilo fotovoltaico'!B3209+'Approvvigionamento energia'!$Q$39*'Profilo eolico'!B3209</f>
        <v>3468.0046955708126</v>
      </c>
      <c r="F3207">
        <f>$P$41*'Profilo fotovoltaico'!B3209+'Approvvigionamento energia'!$Q$41*'Profilo eolico'!B3209</f>
        <v>3322.0365374806388</v>
      </c>
      <c r="G3207">
        <f>$P$43*'Profilo fotovoltaico'!B3209+'Approvvigionamento energia'!$Q$43*'Profilo eolico'!B3209</f>
        <v>3176.068379390465</v>
      </c>
      <c r="H3207">
        <f t="shared" si="100"/>
        <v>1138.4335154826958</v>
      </c>
      <c r="I3207">
        <f>IF(LCOH!$C$28=Menu!$A$1,'Approvvigionamento energia'!C3207,0)+IF(LCOH!$C$28=Menu!$A$2,'Approvvigionamento energia'!D3207,0)+IF(LCOH!$C$28=Menu!$A$3,'Approvvigionamento energia'!E3207,0)+IF(LCOH!$C$28=Menu!$A$4,'Approvvigionamento energia'!F3207,0)+IF(LCOH!$C$28=Menu!$A$5,'Approvvigionamento energia'!G3207,0)+IF(LCOH!$C$28=Menu!$A$6,'Approvvigionamento energia'!H3207,0)</f>
        <v>3322.0365374806388</v>
      </c>
      <c r="J3207">
        <f>'Approvvigionamento energia'!A3207+'Approvvigionamento energia'!B3207+'Approvvigionamento energia'!I3207</f>
        <v>4353.4365374806384</v>
      </c>
      <c r="K3207">
        <f>IF(MIN(LCOH!$C$18,J3207)&gt;=$P$48*LCOH!$C$18, MIN(LCOH!$C$18,J3207),0)</f>
        <v>1500</v>
      </c>
      <c r="L3207">
        <f t="shared" si="101"/>
        <v>2853.4365374806384</v>
      </c>
      <c r="M3207">
        <f>K3207/LCOH!$C$18</f>
        <v>1</v>
      </c>
      <c r="N3207">
        <f>K3207/LCOH!$C$34</f>
        <v>28.901734104046245</v>
      </c>
    </row>
    <row r="3208" spans="1:14" x14ac:dyDescent="0.35">
      <c r="A3208">
        <f>'Profilo fotovoltaico'!B3210*LCOH!$C$20</f>
        <v>332</v>
      </c>
      <c r="B3208">
        <f>'Profilo eolico'!B3210*LCOH!$C$21</f>
        <v>612.5</v>
      </c>
      <c r="C3208">
        <f>$P$35*'Profilo fotovoltaico'!B3210</f>
        <v>2441.7312462905256</v>
      </c>
      <c r="D3208">
        <f>$Q$37*'Profilo eolico'!B3210</f>
        <v>3573.7138728888522</v>
      </c>
      <c r="E3208">
        <f>$P$39*'Profilo fotovoltaico'!B3210+'Approvvigionamento energia'!$Q$39*'Profilo eolico'!B3210</f>
        <v>3290.7182162392701</v>
      </c>
      <c r="F3208">
        <f>$P$41*'Profilo fotovoltaico'!B3210+'Approvvigionamento energia'!$Q$41*'Profilo eolico'!B3210</f>
        <v>3007.7225595896889</v>
      </c>
      <c r="G3208">
        <f>$P$43*'Profilo fotovoltaico'!B3210+'Approvvigionamento energia'!$Q$43*'Profilo eolico'!B3210</f>
        <v>2724.7269029401077</v>
      </c>
      <c r="H3208">
        <f t="shared" si="100"/>
        <v>1138.4335154826958</v>
      </c>
      <c r="I3208">
        <f>IF(LCOH!$C$28=Menu!$A$1,'Approvvigionamento energia'!C3208,0)+IF(LCOH!$C$28=Menu!$A$2,'Approvvigionamento energia'!D3208,0)+IF(LCOH!$C$28=Menu!$A$3,'Approvvigionamento energia'!E3208,0)+IF(LCOH!$C$28=Menu!$A$4,'Approvvigionamento energia'!F3208,0)+IF(LCOH!$C$28=Menu!$A$5,'Approvvigionamento energia'!G3208,0)+IF(LCOH!$C$28=Menu!$A$6,'Approvvigionamento energia'!H3208,0)</f>
        <v>3007.7225595896889</v>
      </c>
      <c r="J3208">
        <f>'Approvvigionamento energia'!A3208+'Approvvigionamento energia'!B3208+'Approvvigionamento energia'!I3208</f>
        <v>3952.2225595896889</v>
      </c>
      <c r="K3208">
        <f>IF(MIN(LCOH!$C$18,J3208)&gt;=$P$48*LCOH!$C$18, MIN(LCOH!$C$18,J3208),0)</f>
        <v>1500</v>
      </c>
      <c r="L3208">
        <f t="shared" si="101"/>
        <v>2452.2225595896889</v>
      </c>
      <c r="M3208">
        <f>K3208/LCOH!$C$18</f>
        <v>1</v>
      </c>
      <c r="N3208">
        <f>K3208/LCOH!$C$34</f>
        <v>28.901734104046245</v>
      </c>
    </row>
    <row r="3209" spans="1:14" x14ac:dyDescent="0.35">
      <c r="A3209">
        <f>'Profilo fotovoltaico'!B3211*LCOH!$C$20</f>
        <v>232</v>
      </c>
      <c r="B3209">
        <f>'Profilo eolico'!B3211*LCOH!$C$21</f>
        <v>594.19999999999993</v>
      </c>
      <c r="C3209">
        <f>$P$35*'Profilo fotovoltaico'!B3211</f>
        <v>1706.2700275283191</v>
      </c>
      <c r="D3209">
        <f>$Q$37*'Profilo eolico'!B3211</f>
        <v>3466.9400543192742</v>
      </c>
      <c r="E3209">
        <f>$P$39*'Profilo fotovoltaico'!B3211+'Approvvigionamento energia'!$Q$39*'Profilo eolico'!B3211</f>
        <v>3026.7725476215351</v>
      </c>
      <c r="F3209">
        <f>$P$41*'Profilo fotovoltaico'!B3211+'Approvvigionamento energia'!$Q$41*'Profilo eolico'!B3211</f>
        <v>2586.6050409237969</v>
      </c>
      <c r="G3209">
        <f>$P$43*'Profilo fotovoltaico'!B3211+'Approvvigionamento energia'!$Q$43*'Profilo eolico'!B3211</f>
        <v>2146.4375342260582</v>
      </c>
      <c r="H3209">
        <f t="shared" si="100"/>
        <v>1138.4335154826958</v>
      </c>
      <c r="I3209">
        <f>IF(LCOH!$C$28=Menu!$A$1,'Approvvigionamento energia'!C3209,0)+IF(LCOH!$C$28=Menu!$A$2,'Approvvigionamento energia'!D3209,0)+IF(LCOH!$C$28=Menu!$A$3,'Approvvigionamento energia'!E3209,0)+IF(LCOH!$C$28=Menu!$A$4,'Approvvigionamento energia'!F3209,0)+IF(LCOH!$C$28=Menu!$A$5,'Approvvigionamento energia'!G3209,0)+IF(LCOH!$C$28=Menu!$A$6,'Approvvigionamento energia'!H3209,0)</f>
        <v>2586.6050409237969</v>
      </c>
      <c r="J3209">
        <f>'Approvvigionamento energia'!A3209+'Approvvigionamento energia'!B3209+'Approvvigionamento energia'!I3209</f>
        <v>3412.8050409237967</v>
      </c>
      <c r="K3209">
        <f>IF(MIN(LCOH!$C$18,J3209)&gt;=$P$48*LCOH!$C$18, MIN(LCOH!$C$18,J3209),0)</f>
        <v>1500</v>
      </c>
      <c r="L3209">
        <f t="shared" si="101"/>
        <v>1912.8050409237967</v>
      </c>
      <c r="M3209">
        <f>K3209/LCOH!$C$18</f>
        <v>1</v>
      </c>
      <c r="N3209">
        <f>K3209/LCOH!$C$34</f>
        <v>28.901734104046245</v>
      </c>
    </row>
    <row r="3210" spans="1:14" x14ac:dyDescent="0.35">
      <c r="A3210">
        <f>'Profilo fotovoltaico'!B3212*LCOH!$C$20</f>
        <v>124</v>
      </c>
      <c r="B3210">
        <f>'Profilo eolico'!B3212*LCOH!$C$21</f>
        <v>536.4</v>
      </c>
      <c r="C3210">
        <f>$P$35*'Profilo fotovoltaico'!B3212</f>
        <v>911.9719112651361</v>
      </c>
      <c r="D3210">
        <f>$Q$37*'Profilo eolico'!B3212</f>
        <v>3129.698157416457</v>
      </c>
      <c r="E3210">
        <f>$P$39*'Profilo fotovoltaico'!B3212+'Approvvigionamento energia'!$Q$39*'Profilo eolico'!B3212</f>
        <v>2575.266595878627</v>
      </c>
      <c r="F3210">
        <f>$P$41*'Profilo fotovoltaico'!B3212+'Approvvigionamento energia'!$Q$41*'Profilo eolico'!B3212</f>
        <v>2020.8350343407965</v>
      </c>
      <c r="G3210">
        <f>$P$43*'Profilo fotovoltaico'!B3212+'Approvvigionamento energia'!$Q$43*'Profilo eolico'!B3212</f>
        <v>1466.4034728029665</v>
      </c>
      <c r="H3210">
        <f t="shared" si="100"/>
        <v>1138.4335154826958</v>
      </c>
      <c r="I3210">
        <f>IF(LCOH!$C$28=Menu!$A$1,'Approvvigionamento energia'!C3210,0)+IF(LCOH!$C$28=Menu!$A$2,'Approvvigionamento energia'!D3210,0)+IF(LCOH!$C$28=Menu!$A$3,'Approvvigionamento energia'!E3210,0)+IF(LCOH!$C$28=Menu!$A$4,'Approvvigionamento energia'!F3210,0)+IF(LCOH!$C$28=Menu!$A$5,'Approvvigionamento energia'!G3210,0)+IF(LCOH!$C$28=Menu!$A$6,'Approvvigionamento energia'!H3210,0)</f>
        <v>2020.8350343407965</v>
      </c>
      <c r="J3210">
        <f>'Approvvigionamento energia'!A3210+'Approvvigionamento energia'!B3210+'Approvvigionamento energia'!I3210</f>
        <v>2681.2350343407966</v>
      </c>
      <c r="K3210">
        <f>IF(MIN(LCOH!$C$18,J3210)&gt;=$P$48*LCOH!$C$18, MIN(LCOH!$C$18,J3210),0)</f>
        <v>1500</v>
      </c>
      <c r="L3210">
        <f t="shared" si="101"/>
        <v>1181.2350343407966</v>
      </c>
      <c r="M3210">
        <f>K3210/LCOH!$C$18</f>
        <v>1</v>
      </c>
      <c r="N3210">
        <f>K3210/LCOH!$C$34</f>
        <v>28.901734104046245</v>
      </c>
    </row>
    <row r="3211" spans="1:14" x14ac:dyDescent="0.35">
      <c r="A3211">
        <f>'Profilo fotovoltaico'!B3213*LCOH!$C$20</f>
        <v>37</v>
      </c>
      <c r="B3211">
        <f>'Profilo eolico'!B3213*LCOH!$C$21</f>
        <v>447.5</v>
      </c>
      <c r="C3211">
        <f>$P$35*'Profilo fotovoltaico'!B3213</f>
        <v>272.12065094201637</v>
      </c>
      <c r="D3211">
        <f>$Q$37*'Profilo eolico'!B3213</f>
        <v>2610.9991152943039</v>
      </c>
      <c r="E3211">
        <f>$P$39*'Profilo fotovoltaico'!B3213+'Approvvigionamento energia'!$Q$39*'Profilo eolico'!B3213</f>
        <v>2026.279499206232</v>
      </c>
      <c r="F3211">
        <f>$P$41*'Profilo fotovoltaico'!B3213+'Approvvigionamento energia'!$Q$41*'Profilo eolico'!B3213</f>
        <v>1441.5598831181601</v>
      </c>
      <c r="G3211">
        <f>$P$43*'Profilo fotovoltaico'!B3213+'Approvvigionamento energia'!$Q$43*'Profilo eolico'!B3213</f>
        <v>856.84026703008828</v>
      </c>
      <c r="H3211">
        <f t="shared" si="100"/>
        <v>1138.4335154826958</v>
      </c>
      <c r="I3211">
        <f>IF(LCOH!$C$28=Menu!$A$1,'Approvvigionamento energia'!C3211,0)+IF(LCOH!$C$28=Menu!$A$2,'Approvvigionamento energia'!D3211,0)+IF(LCOH!$C$28=Menu!$A$3,'Approvvigionamento energia'!E3211,0)+IF(LCOH!$C$28=Menu!$A$4,'Approvvigionamento energia'!F3211,0)+IF(LCOH!$C$28=Menu!$A$5,'Approvvigionamento energia'!G3211,0)+IF(LCOH!$C$28=Menu!$A$6,'Approvvigionamento energia'!H3211,0)</f>
        <v>1441.5598831181601</v>
      </c>
      <c r="J3211">
        <f>'Approvvigionamento energia'!A3211+'Approvvigionamento energia'!B3211+'Approvvigionamento energia'!I3211</f>
        <v>1926.0598831181601</v>
      </c>
      <c r="K3211">
        <f>IF(MIN(LCOH!$C$18,J3211)&gt;=$P$48*LCOH!$C$18, MIN(LCOH!$C$18,J3211),0)</f>
        <v>1500</v>
      </c>
      <c r="L3211">
        <f t="shared" si="101"/>
        <v>426.05988311816009</v>
      </c>
      <c r="M3211">
        <f>K3211/LCOH!$C$18</f>
        <v>1</v>
      </c>
      <c r="N3211">
        <f>K3211/LCOH!$C$34</f>
        <v>28.901734104046245</v>
      </c>
    </row>
    <row r="3212" spans="1:14" x14ac:dyDescent="0.35">
      <c r="A3212">
        <f>'Profilo fotovoltaico'!B3214*LCOH!$C$20</f>
        <v>1</v>
      </c>
      <c r="B3212">
        <f>'Profilo eolico'!B3214*LCOH!$C$21</f>
        <v>383.5</v>
      </c>
      <c r="C3212">
        <f>$P$35*'Profilo fotovoltaico'!B3214</f>
        <v>7.3546121876220649</v>
      </c>
      <c r="D3212">
        <f>$Q$37*'Profilo eolico'!B3214</f>
        <v>2237.5824820455096</v>
      </c>
      <c r="E3212">
        <f>$P$39*'Profilo fotovoltaico'!B3214+'Approvvigionamento energia'!$Q$39*'Profilo eolico'!B3214</f>
        <v>1680.0255145810377</v>
      </c>
      <c r="F3212">
        <f>$P$41*'Profilo fotovoltaico'!B3214+'Approvvigionamento energia'!$Q$41*'Profilo eolico'!B3214</f>
        <v>1122.4685471165658</v>
      </c>
      <c r="G3212">
        <f>$P$43*'Profilo fotovoltaico'!B3214+'Approvvigionamento energia'!$Q$43*'Profilo eolico'!B3214</f>
        <v>564.91157965209391</v>
      </c>
      <c r="H3212">
        <f t="shared" si="100"/>
        <v>1138.4335154826958</v>
      </c>
      <c r="I3212">
        <f>IF(LCOH!$C$28=Menu!$A$1,'Approvvigionamento energia'!C3212,0)+IF(LCOH!$C$28=Menu!$A$2,'Approvvigionamento energia'!D3212,0)+IF(LCOH!$C$28=Menu!$A$3,'Approvvigionamento energia'!E3212,0)+IF(LCOH!$C$28=Menu!$A$4,'Approvvigionamento energia'!F3212,0)+IF(LCOH!$C$28=Menu!$A$5,'Approvvigionamento energia'!G3212,0)+IF(LCOH!$C$28=Menu!$A$6,'Approvvigionamento energia'!H3212,0)</f>
        <v>1122.4685471165658</v>
      </c>
      <c r="J3212">
        <f>'Approvvigionamento energia'!A3212+'Approvvigionamento energia'!B3212+'Approvvigionamento energia'!I3212</f>
        <v>1506.9685471165658</v>
      </c>
      <c r="K3212">
        <f>IF(MIN(LCOH!$C$18,J3212)&gt;=$P$48*LCOH!$C$18, MIN(LCOH!$C$18,J3212),0)</f>
        <v>1500</v>
      </c>
      <c r="L3212">
        <f t="shared" si="101"/>
        <v>6.9685471165657873</v>
      </c>
      <c r="M3212">
        <f>K3212/LCOH!$C$18</f>
        <v>1</v>
      </c>
      <c r="N3212">
        <f>K3212/LCOH!$C$34</f>
        <v>28.901734104046245</v>
      </c>
    </row>
    <row r="3213" spans="1:14" x14ac:dyDescent="0.35">
      <c r="A3213">
        <f>'Profilo fotovoltaico'!B3215*LCOH!$C$20</f>
        <v>0</v>
      </c>
      <c r="B3213">
        <f>'Profilo eolico'!B3215*LCOH!$C$21</f>
        <v>370.2</v>
      </c>
      <c r="C3213">
        <f>$P$35*'Profilo fotovoltaico'!B3215</f>
        <v>0</v>
      </c>
      <c r="D3213">
        <f>$Q$37*'Profilo eolico'!B3215</f>
        <v>2159.9818379484946</v>
      </c>
      <c r="E3213">
        <f>$P$39*'Profilo fotovoltaico'!B3215+'Approvvigionamento energia'!$Q$39*'Profilo eolico'!B3215</f>
        <v>1619.9863784613708</v>
      </c>
      <c r="F3213">
        <f>$P$41*'Profilo fotovoltaico'!B3215+'Approvvigionamento energia'!$Q$41*'Profilo eolico'!B3215</f>
        <v>1079.9909189742473</v>
      </c>
      <c r="G3213">
        <f>$P$43*'Profilo fotovoltaico'!B3215+'Approvvigionamento energia'!$Q$43*'Profilo eolico'!B3215</f>
        <v>539.99545948712364</v>
      </c>
      <c r="H3213">
        <f t="shared" si="100"/>
        <v>1138.4335154826958</v>
      </c>
      <c r="I3213">
        <f>IF(LCOH!$C$28=Menu!$A$1,'Approvvigionamento energia'!C3213,0)+IF(LCOH!$C$28=Menu!$A$2,'Approvvigionamento energia'!D3213,0)+IF(LCOH!$C$28=Menu!$A$3,'Approvvigionamento energia'!E3213,0)+IF(LCOH!$C$28=Menu!$A$4,'Approvvigionamento energia'!F3213,0)+IF(LCOH!$C$28=Menu!$A$5,'Approvvigionamento energia'!G3213,0)+IF(LCOH!$C$28=Menu!$A$6,'Approvvigionamento energia'!H3213,0)</f>
        <v>1079.9909189742473</v>
      </c>
      <c r="J3213">
        <f>'Approvvigionamento energia'!A3213+'Approvvigionamento energia'!B3213+'Approvvigionamento energia'!I3213</f>
        <v>1450.1909189742473</v>
      </c>
      <c r="K3213">
        <f>IF(MIN(LCOH!$C$18,J3213)&gt;=$P$48*LCOH!$C$18, MIN(LCOH!$C$18,J3213),0)</f>
        <v>1450.1909189742473</v>
      </c>
      <c r="L3213">
        <f t="shared" si="101"/>
        <v>0</v>
      </c>
      <c r="M3213">
        <f>K3213/LCOH!$C$18</f>
        <v>0.96679394598283153</v>
      </c>
      <c r="N3213">
        <f>K3213/LCOH!$C$34</f>
        <v>27.942021560197443</v>
      </c>
    </row>
    <row r="3214" spans="1:14" x14ac:dyDescent="0.35">
      <c r="A3214">
        <f>'Profilo fotovoltaico'!B3216*LCOH!$C$20</f>
        <v>0</v>
      </c>
      <c r="B3214">
        <f>'Profilo eolico'!B3216*LCOH!$C$21</f>
        <v>373.59999999999997</v>
      </c>
      <c r="C3214">
        <f>$P$35*'Profilo fotovoltaico'!B3216</f>
        <v>0</v>
      </c>
      <c r="D3214">
        <f>$Q$37*'Profilo eolico'!B3216</f>
        <v>2179.8195965898367</v>
      </c>
      <c r="E3214">
        <f>$P$39*'Profilo fotovoltaico'!B3216+'Approvvigionamento energia'!$Q$39*'Profilo eolico'!B3216</f>
        <v>1634.8646974423775</v>
      </c>
      <c r="F3214">
        <f>$P$41*'Profilo fotovoltaico'!B3216+'Approvvigionamento energia'!$Q$41*'Profilo eolico'!B3216</f>
        <v>1089.9097982949183</v>
      </c>
      <c r="G3214">
        <f>$P$43*'Profilo fotovoltaico'!B3216+'Approvvigionamento energia'!$Q$43*'Profilo eolico'!B3216</f>
        <v>544.95489914745917</v>
      </c>
      <c r="H3214">
        <f t="shared" si="100"/>
        <v>1138.4335154826958</v>
      </c>
      <c r="I3214">
        <f>IF(LCOH!$C$28=Menu!$A$1,'Approvvigionamento energia'!C3214,0)+IF(LCOH!$C$28=Menu!$A$2,'Approvvigionamento energia'!D3214,0)+IF(LCOH!$C$28=Menu!$A$3,'Approvvigionamento energia'!E3214,0)+IF(LCOH!$C$28=Menu!$A$4,'Approvvigionamento energia'!F3214,0)+IF(LCOH!$C$28=Menu!$A$5,'Approvvigionamento energia'!G3214,0)+IF(LCOH!$C$28=Menu!$A$6,'Approvvigionamento energia'!H3214,0)</f>
        <v>1089.9097982949183</v>
      </c>
      <c r="J3214">
        <f>'Approvvigionamento energia'!A3214+'Approvvigionamento energia'!B3214+'Approvvigionamento energia'!I3214</f>
        <v>1463.5097982949183</v>
      </c>
      <c r="K3214">
        <f>IF(MIN(LCOH!$C$18,J3214)&gt;=$P$48*LCOH!$C$18, MIN(LCOH!$C$18,J3214),0)</f>
        <v>1463.5097982949183</v>
      </c>
      <c r="L3214">
        <f t="shared" si="101"/>
        <v>0</v>
      </c>
      <c r="M3214">
        <f>K3214/LCOH!$C$18</f>
        <v>0.97567319886327886</v>
      </c>
      <c r="N3214">
        <f>K3214/LCOH!$C$34</f>
        <v>28.19864736599072</v>
      </c>
    </row>
    <row r="3215" spans="1:14" x14ac:dyDescent="0.35">
      <c r="A3215">
        <f>'Profilo fotovoltaico'!B3217*LCOH!$C$20</f>
        <v>0</v>
      </c>
      <c r="B3215">
        <f>'Profilo eolico'!B3217*LCOH!$C$21</f>
        <v>366.4</v>
      </c>
      <c r="C3215">
        <f>$P$35*'Profilo fotovoltaico'!B3217</f>
        <v>0</v>
      </c>
      <c r="D3215">
        <f>$Q$37*'Profilo eolico'!B3217</f>
        <v>2137.8102253493475</v>
      </c>
      <c r="E3215">
        <f>$P$39*'Profilo fotovoltaico'!B3217+'Approvvigionamento energia'!$Q$39*'Profilo eolico'!B3217</f>
        <v>1603.3576690120105</v>
      </c>
      <c r="F3215">
        <f>$P$41*'Profilo fotovoltaico'!B3217+'Approvvigionamento energia'!$Q$41*'Profilo eolico'!B3217</f>
        <v>1068.9051126746738</v>
      </c>
      <c r="G3215">
        <f>$P$43*'Profilo fotovoltaico'!B3217+'Approvvigionamento energia'!$Q$43*'Profilo eolico'!B3217</f>
        <v>534.45255633733689</v>
      </c>
      <c r="H3215">
        <f t="shared" si="100"/>
        <v>1138.4335154826958</v>
      </c>
      <c r="I3215">
        <f>IF(LCOH!$C$28=Menu!$A$1,'Approvvigionamento energia'!C3215,0)+IF(LCOH!$C$28=Menu!$A$2,'Approvvigionamento energia'!D3215,0)+IF(LCOH!$C$28=Menu!$A$3,'Approvvigionamento energia'!E3215,0)+IF(LCOH!$C$28=Menu!$A$4,'Approvvigionamento energia'!F3215,0)+IF(LCOH!$C$28=Menu!$A$5,'Approvvigionamento energia'!G3215,0)+IF(LCOH!$C$28=Menu!$A$6,'Approvvigionamento energia'!H3215,0)</f>
        <v>1068.9051126746738</v>
      </c>
      <c r="J3215">
        <f>'Approvvigionamento energia'!A3215+'Approvvigionamento energia'!B3215+'Approvvigionamento energia'!I3215</f>
        <v>1435.3051126746736</v>
      </c>
      <c r="K3215">
        <f>IF(MIN(LCOH!$C$18,J3215)&gt;=$P$48*LCOH!$C$18, MIN(LCOH!$C$18,J3215),0)</f>
        <v>1435.3051126746736</v>
      </c>
      <c r="L3215">
        <f t="shared" si="101"/>
        <v>0</v>
      </c>
      <c r="M3215">
        <f>K3215/LCOH!$C$18</f>
        <v>0.95687007511644906</v>
      </c>
      <c r="N3215">
        <f>K3215/LCOH!$C$34</f>
        <v>27.655204483134369</v>
      </c>
    </row>
    <row r="3216" spans="1:14" x14ac:dyDescent="0.35">
      <c r="A3216">
        <f>'Profilo fotovoltaico'!B3218*LCOH!$C$20</f>
        <v>0</v>
      </c>
      <c r="B3216">
        <f>'Profilo eolico'!B3218*LCOH!$C$21</f>
        <v>354.8</v>
      </c>
      <c r="C3216">
        <f>$P$35*'Profilo fotovoltaico'!B3218</f>
        <v>0</v>
      </c>
      <c r="D3216">
        <f>$Q$37*'Profilo eolico'!B3218</f>
        <v>2070.1284605730034</v>
      </c>
      <c r="E3216">
        <f>$P$39*'Profilo fotovoltaico'!B3218+'Approvvigionamento energia'!$Q$39*'Profilo eolico'!B3218</f>
        <v>1552.5963454297525</v>
      </c>
      <c r="F3216">
        <f>$P$41*'Profilo fotovoltaico'!B3218+'Approvvigionamento energia'!$Q$41*'Profilo eolico'!B3218</f>
        <v>1035.0642302865017</v>
      </c>
      <c r="G3216">
        <f>$P$43*'Profilo fotovoltaico'!B3218+'Approvvigionamento energia'!$Q$43*'Profilo eolico'!B3218</f>
        <v>517.53211514325085</v>
      </c>
      <c r="H3216">
        <f t="shared" si="100"/>
        <v>1138.4335154826958</v>
      </c>
      <c r="I3216">
        <f>IF(LCOH!$C$28=Menu!$A$1,'Approvvigionamento energia'!C3216,0)+IF(LCOH!$C$28=Menu!$A$2,'Approvvigionamento energia'!D3216,0)+IF(LCOH!$C$28=Menu!$A$3,'Approvvigionamento energia'!E3216,0)+IF(LCOH!$C$28=Menu!$A$4,'Approvvigionamento energia'!F3216,0)+IF(LCOH!$C$28=Menu!$A$5,'Approvvigionamento energia'!G3216,0)+IF(LCOH!$C$28=Menu!$A$6,'Approvvigionamento energia'!H3216,0)</f>
        <v>1035.0642302865017</v>
      </c>
      <c r="J3216">
        <f>'Approvvigionamento energia'!A3216+'Approvvigionamento energia'!B3216+'Approvvigionamento energia'!I3216</f>
        <v>1389.8642302865017</v>
      </c>
      <c r="K3216">
        <f>IF(MIN(LCOH!$C$18,J3216)&gt;=$P$48*LCOH!$C$18, MIN(LCOH!$C$18,J3216),0)</f>
        <v>1389.8642302865017</v>
      </c>
      <c r="L3216">
        <f t="shared" si="101"/>
        <v>0</v>
      </c>
      <c r="M3216">
        <f>K3216/LCOH!$C$18</f>
        <v>0.92657615352433442</v>
      </c>
      <c r="N3216">
        <f>K3216/LCOH!$C$34</f>
        <v>26.779657616310246</v>
      </c>
    </row>
    <row r="3217" spans="1:14" x14ac:dyDescent="0.35">
      <c r="A3217">
        <f>'Profilo fotovoltaico'!B3219*LCOH!$C$20</f>
        <v>0</v>
      </c>
      <c r="B3217">
        <f>'Profilo eolico'!B3219*LCOH!$C$21</f>
        <v>340.6</v>
      </c>
      <c r="C3217">
        <f>$P$35*'Profilo fotovoltaico'!B3219</f>
        <v>0</v>
      </c>
      <c r="D3217">
        <f>$Q$37*'Profilo eolico'!B3219</f>
        <v>1987.2766450709273</v>
      </c>
      <c r="E3217">
        <f>$P$39*'Profilo fotovoltaico'!B3219+'Approvvigionamento energia'!$Q$39*'Profilo eolico'!B3219</f>
        <v>1490.4574838031954</v>
      </c>
      <c r="F3217">
        <f>$P$41*'Profilo fotovoltaico'!B3219+'Approvvigionamento energia'!$Q$41*'Profilo eolico'!B3219</f>
        <v>993.63832253546366</v>
      </c>
      <c r="G3217">
        <f>$P$43*'Profilo fotovoltaico'!B3219+'Approvvigionamento energia'!$Q$43*'Profilo eolico'!B3219</f>
        <v>496.81916126773183</v>
      </c>
      <c r="H3217">
        <f t="shared" si="100"/>
        <v>1138.4335154826958</v>
      </c>
      <c r="I3217">
        <f>IF(LCOH!$C$28=Menu!$A$1,'Approvvigionamento energia'!C3217,0)+IF(LCOH!$C$28=Menu!$A$2,'Approvvigionamento energia'!D3217,0)+IF(LCOH!$C$28=Menu!$A$3,'Approvvigionamento energia'!E3217,0)+IF(LCOH!$C$28=Menu!$A$4,'Approvvigionamento energia'!F3217,0)+IF(LCOH!$C$28=Menu!$A$5,'Approvvigionamento energia'!G3217,0)+IF(LCOH!$C$28=Menu!$A$6,'Approvvigionamento energia'!H3217,0)</f>
        <v>993.63832253546366</v>
      </c>
      <c r="J3217">
        <f>'Approvvigionamento energia'!A3217+'Approvvigionamento energia'!B3217+'Approvvigionamento energia'!I3217</f>
        <v>1334.2383225354638</v>
      </c>
      <c r="K3217">
        <f>IF(MIN(LCOH!$C$18,J3217)&gt;=$P$48*LCOH!$C$18, MIN(LCOH!$C$18,J3217),0)</f>
        <v>1334.2383225354638</v>
      </c>
      <c r="L3217">
        <f t="shared" si="101"/>
        <v>0</v>
      </c>
      <c r="M3217">
        <f>K3217/LCOH!$C$18</f>
        <v>0.88949221502364251</v>
      </c>
      <c r="N3217">
        <f>K3217/LCOH!$C$34</f>
        <v>25.707867486232445</v>
      </c>
    </row>
    <row r="3218" spans="1:14" x14ac:dyDescent="0.35">
      <c r="A3218">
        <f>'Profilo fotovoltaico'!B3220*LCOH!$C$20</f>
        <v>0</v>
      </c>
      <c r="B3218">
        <f>'Profilo eolico'!B3220*LCOH!$C$21</f>
        <v>332.3</v>
      </c>
      <c r="C3218">
        <f>$P$35*'Profilo fotovoltaico'!B3220</f>
        <v>0</v>
      </c>
      <c r="D3218">
        <f>$Q$37*'Profilo eolico'!B3220</f>
        <v>1938.849175446474</v>
      </c>
      <c r="E3218">
        <f>$P$39*'Profilo fotovoltaico'!B3220+'Approvvigionamento energia'!$Q$39*'Profilo eolico'!B3220</f>
        <v>1454.1368815848555</v>
      </c>
      <c r="F3218">
        <f>$P$41*'Profilo fotovoltaico'!B3220+'Approvvigionamento energia'!$Q$41*'Profilo eolico'!B3220</f>
        <v>969.42458772323698</v>
      </c>
      <c r="G3218">
        <f>$P$43*'Profilo fotovoltaico'!B3220+'Approvvigionamento energia'!$Q$43*'Profilo eolico'!B3220</f>
        <v>484.71229386161849</v>
      </c>
      <c r="H3218">
        <f t="shared" si="100"/>
        <v>1138.4335154826958</v>
      </c>
      <c r="I3218">
        <f>IF(LCOH!$C$28=Menu!$A$1,'Approvvigionamento energia'!C3218,0)+IF(LCOH!$C$28=Menu!$A$2,'Approvvigionamento energia'!D3218,0)+IF(LCOH!$C$28=Menu!$A$3,'Approvvigionamento energia'!E3218,0)+IF(LCOH!$C$28=Menu!$A$4,'Approvvigionamento energia'!F3218,0)+IF(LCOH!$C$28=Menu!$A$5,'Approvvigionamento energia'!G3218,0)+IF(LCOH!$C$28=Menu!$A$6,'Approvvigionamento energia'!H3218,0)</f>
        <v>969.42458772323698</v>
      </c>
      <c r="J3218">
        <f>'Approvvigionamento energia'!A3218+'Approvvigionamento energia'!B3218+'Approvvigionamento energia'!I3218</f>
        <v>1301.7245877232369</v>
      </c>
      <c r="K3218">
        <f>IF(MIN(LCOH!$C$18,J3218)&gt;=$P$48*LCOH!$C$18, MIN(LCOH!$C$18,J3218),0)</f>
        <v>1301.7245877232369</v>
      </c>
      <c r="L3218">
        <f t="shared" si="101"/>
        <v>0</v>
      </c>
      <c r="M3218">
        <f>K3218/LCOH!$C$18</f>
        <v>0.86781639181549131</v>
      </c>
      <c r="N3218">
        <f>K3218/LCOH!$C$34</f>
        <v>25.081398607384141</v>
      </c>
    </row>
    <row r="3219" spans="1:14" x14ac:dyDescent="0.35">
      <c r="A3219">
        <f>'Profilo fotovoltaico'!B3221*LCOH!$C$20</f>
        <v>0</v>
      </c>
      <c r="B3219">
        <f>'Profilo eolico'!B3221*LCOH!$C$21</f>
        <v>336.1</v>
      </c>
      <c r="C3219">
        <f>$P$35*'Profilo fotovoltaico'!B3221</f>
        <v>0</v>
      </c>
      <c r="D3219">
        <f>$Q$37*'Profilo eolico'!B3221</f>
        <v>1961.0207880456214</v>
      </c>
      <c r="E3219">
        <f>$P$39*'Profilo fotovoltaico'!B3221+'Approvvigionamento energia'!$Q$39*'Profilo eolico'!B3221</f>
        <v>1470.765591034216</v>
      </c>
      <c r="F3219">
        <f>$P$41*'Profilo fotovoltaico'!B3221+'Approvvigionamento energia'!$Q$41*'Profilo eolico'!B3221</f>
        <v>980.51039402281071</v>
      </c>
      <c r="G3219">
        <f>$P$43*'Profilo fotovoltaico'!B3221+'Approvvigionamento energia'!$Q$43*'Profilo eolico'!B3221</f>
        <v>490.25519701140536</v>
      </c>
      <c r="H3219">
        <f t="shared" si="100"/>
        <v>1138.4335154826958</v>
      </c>
      <c r="I3219">
        <f>IF(LCOH!$C$28=Menu!$A$1,'Approvvigionamento energia'!C3219,0)+IF(LCOH!$C$28=Menu!$A$2,'Approvvigionamento energia'!D3219,0)+IF(LCOH!$C$28=Menu!$A$3,'Approvvigionamento energia'!E3219,0)+IF(LCOH!$C$28=Menu!$A$4,'Approvvigionamento energia'!F3219,0)+IF(LCOH!$C$28=Menu!$A$5,'Approvvigionamento energia'!G3219,0)+IF(LCOH!$C$28=Menu!$A$6,'Approvvigionamento energia'!H3219,0)</f>
        <v>980.51039402281071</v>
      </c>
      <c r="J3219">
        <f>'Approvvigionamento energia'!A3219+'Approvvigionamento energia'!B3219+'Approvvigionamento energia'!I3219</f>
        <v>1316.6103940228109</v>
      </c>
      <c r="K3219">
        <f>IF(MIN(LCOH!$C$18,J3219)&gt;=$P$48*LCOH!$C$18, MIN(LCOH!$C$18,J3219),0)</f>
        <v>1316.6103940228109</v>
      </c>
      <c r="L3219">
        <f t="shared" si="101"/>
        <v>0</v>
      </c>
      <c r="M3219">
        <f>K3219/LCOH!$C$18</f>
        <v>0.87774026268187388</v>
      </c>
      <c r="N3219">
        <f>K3219/LCOH!$C$34</f>
        <v>25.368215684447222</v>
      </c>
    </row>
    <row r="3220" spans="1:14" x14ac:dyDescent="0.35">
      <c r="A3220">
        <f>'Profilo fotovoltaico'!B3222*LCOH!$C$20</f>
        <v>0</v>
      </c>
      <c r="B3220">
        <f>'Profilo eolico'!B3222*LCOH!$C$21</f>
        <v>337.6</v>
      </c>
      <c r="C3220">
        <f>$P$35*'Profilo fotovoltaico'!B3222</f>
        <v>0</v>
      </c>
      <c r="D3220">
        <f>$Q$37*'Profilo eolico'!B3222</f>
        <v>1969.7727403873901</v>
      </c>
      <c r="E3220">
        <f>$P$39*'Profilo fotovoltaico'!B3222+'Approvvigionamento energia'!$Q$39*'Profilo eolico'!B3222</f>
        <v>1477.3295552905424</v>
      </c>
      <c r="F3220">
        <f>$P$41*'Profilo fotovoltaico'!B3222+'Approvvigionamento energia'!$Q$41*'Profilo eolico'!B3222</f>
        <v>984.88637019369503</v>
      </c>
      <c r="G3220">
        <f>$P$43*'Profilo fotovoltaico'!B3222+'Approvvigionamento energia'!$Q$43*'Profilo eolico'!B3222</f>
        <v>492.44318509684751</v>
      </c>
      <c r="H3220">
        <f t="shared" si="100"/>
        <v>1138.4335154826958</v>
      </c>
      <c r="I3220">
        <f>IF(LCOH!$C$28=Menu!$A$1,'Approvvigionamento energia'!C3220,0)+IF(LCOH!$C$28=Menu!$A$2,'Approvvigionamento energia'!D3220,0)+IF(LCOH!$C$28=Menu!$A$3,'Approvvigionamento energia'!E3220,0)+IF(LCOH!$C$28=Menu!$A$4,'Approvvigionamento energia'!F3220,0)+IF(LCOH!$C$28=Menu!$A$5,'Approvvigionamento energia'!G3220,0)+IF(LCOH!$C$28=Menu!$A$6,'Approvvigionamento energia'!H3220,0)</f>
        <v>984.88637019369503</v>
      </c>
      <c r="J3220">
        <f>'Approvvigionamento energia'!A3220+'Approvvigionamento energia'!B3220+'Approvvigionamento energia'!I3220</f>
        <v>1322.4863701936952</v>
      </c>
      <c r="K3220">
        <f>IF(MIN(LCOH!$C$18,J3220)&gt;=$P$48*LCOH!$C$18, MIN(LCOH!$C$18,J3220),0)</f>
        <v>1322.4863701936952</v>
      </c>
      <c r="L3220">
        <f t="shared" si="101"/>
        <v>0</v>
      </c>
      <c r="M3220">
        <f>K3220/LCOH!$C$18</f>
        <v>0.88165758012913009</v>
      </c>
      <c r="N3220">
        <f>K3220/LCOH!$C$34</f>
        <v>25.481432951708964</v>
      </c>
    </row>
    <row r="3221" spans="1:14" x14ac:dyDescent="0.35">
      <c r="A3221">
        <f>'Profilo fotovoltaico'!B3223*LCOH!$C$20</f>
        <v>0</v>
      </c>
      <c r="B3221">
        <f>'Profilo eolico'!B3223*LCOH!$C$21</f>
        <v>345.9</v>
      </c>
      <c r="C3221">
        <f>$P$35*'Profilo fotovoltaico'!B3223</f>
        <v>0</v>
      </c>
      <c r="D3221">
        <f>$Q$37*'Profilo eolico'!B3223</f>
        <v>2018.200210011843</v>
      </c>
      <c r="E3221">
        <f>$P$39*'Profilo fotovoltaico'!B3223+'Approvvigionamento energia'!$Q$39*'Profilo eolico'!B3223</f>
        <v>1513.6501575088821</v>
      </c>
      <c r="F3221">
        <f>$P$41*'Profilo fotovoltaico'!B3223+'Approvvigionamento energia'!$Q$41*'Profilo eolico'!B3223</f>
        <v>1009.1001050059215</v>
      </c>
      <c r="G3221">
        <f>$P$43*'Profilo fotovoltaico'!B3223+'Approvvigionamento energia'!$Q$43*'Profilo eolico'!B3223</f>
        <v>504.55005250296074</v>
      </c>
      <c r="H3221">
        <f t="shared" si="100"/>
        <v>1138.4335154826958</v>
      </c>
      <c r="I3221">
        <f>IF(LCOH!$C$28=Menu!$A$1,'Approvvigionamento energia'!C3221,0)+IF(LCOH!$C$28=Menu!$A$2,'Approvvigionamento energia'!D3221,0)+IF(LCOH!$C$28=Menu!$A$3,'Approvvigionamento energia'!E3221,0)+IF(LCOH!$C$28=Menu!$A$4,'Approvvigionamento energia'!F3221,0)+IF(LCOH!$C$28=Menu!$A$5,'Approvvigionamento energia'!G3221,0)+IF(LCOH!$C$28=Menu!$A$6,'Approvvigionamento energia'!H3221,0)</f>
        <v>1009.1001050059215</v>
      </c>
      <c r="J3221">
        <f>'Approvvigionamento energia'!A3221+'Approvvigionamento energia'!B3221+'Approvvigionamento energia'!I3221</f>
        <v>1355.0001050059213</v>
      </c>
      <c r="K3221">
        <f>IF(MIN(LCOH!$C$18,J3221)&gt;=$P$48*LCOH!$C$18, MIN(LCOH!$C$18,J3221),0)</f>
        <v>1355.0001050059213</v>
      </c>
      <c r="L3221">
        <f t="shared" si="101"/>
        <v>0</v>
      </c>
      <c r="M3221">
        <f>K3221/LCOH!$C$18</f>
        <v>0.90333340333728085</v>
      </c>
      <c r="N3221">
        <f>K3221/LCOH!$C$34</f>
        <v>26.107901830557253</v>
      </c>
    </row>
    <row r="3222" spans="1:14" x14ac:dyDescent="0.35">
      <c r="A3222">
        <f>'Profilo fotovoltaico'!B3224*LCOH!$C$20</f>
        <v>20</v>
      </c>
      <c r="B3222">
        <f>'Profilo eolico'!B3224*LCOH!$C$21</f>
        <v>353.1</v>
      </c>
      <c r="C3222">
        <f>$P$35*'Profilo fotovoltaico'!B3224</f>
        <v>147.09224375244131</v>
      </c>
      <c r="D3222">
        <f>$Q$37*'Profilo eolico'!B3224</f>
        <v>2060.2095812523326</v>
      </c>
      <c r="E3222">
        <f>$P$39*'Profilo fotovoltaico'!B3224+'Approvvigionamento energia'!$Q$39*'Profilo eolico'!B3224</f>
        <v>1581.9302468773597</v>
      </c>
      <c r="F3222">
        <f>$P$41*'Profilo fotovoltaico'!B3224+'Approvvigionamento energia'!$Q$41*'Profilo eolico'!B3224</f>
        <v>1103.650912502387</v>
      </c>
      <c r="G3222">
        <f>$P$43*'Profilo fotovoltaico'!B3224+'Approvvigionamento energia'!$Q$43*'Profilo eolico'!B3224</f>
        <v>625.37157812741407</v>
      </c>
      <c r="H3222">
        <f t="shared" si="100"/>
        <v>1138.4335154826958</v>
      </c>
      <c r="I3222">
        <f>IF(LCOH!$C$28=Menu!$A$1,'Approvvigionamento energia'!C3222,0)+IF(LCOH!$C$28=Menu!$A$2,'Approvvigionamento energia'!D3222,0)+IF(LCOH!$C$28=Menu!$A$3,'Approvvigionamento energia'!E3222,0)+IF(LCOH!$C$28=Menu!$A$4,'Approvvigionamento energia'!F3222,0)+IF(LCOH!$C$28=Menu!$A$5,'Approvvigionamento energia'!G3222,0)+IF(LCOH!$C$28=Menu!$A$6,'Approvvigionamento energia'!H3222,0)</f>
        <v>1103.650912502387</v>
      </c>
      <c r="J3222">
        <f>'Approvvigionamento energia'!A3222+'Approvvigionamento energia'!B3222+'Approvvigionamento energia'!I3222</f>
        <v>1476.7509125023871</v>
      </c>
      <c r="K3222">
        <f>IF(MIN(LCOH!$C$18,J3222)&gt;=$P$48*LCOH!$C$18, MIN(LCOH!$C$18,J3222),0)</f>
        <v>1476.7509125023871</v>
      </c>
      <c r="L3222">
        <f t="shared" si="101"/>
        <v>0</v>
      </c>
      <c r="M3222">
        <f>K3222/LCOH!$C$18</f>
        <v>0.9845006083349247</v>
      </c>
      <c r="N3222">
        <f>K3222/LCOH!$C$34</f>
        <v>28.453774807367768</v>
      </c>
    </row>
    <row r="3223" spans="1:14" x14ac:dyDescent="0.35">
      <c r="A3223">
        <f>'Profilo fotovoltaico'!B3225*LCOH!$C$20</f>
        <v>104</v>
      </c>
      <c r="B3223">
        <f>'Profilo eolico'!B3225*LCOH!$C$21</f>
        <v>355.6</v>
      </c>
      <c r="C3223">
        <f>$P$35*'Profilo fotovoltaico'!B3225</f>
        <v>764.87966751269471</v>
      </c>
      <c r="D3223">
        <f>$Q$37*'Profilo eolico'!B3225</f>
        <v>2074.7961684886136</v>
      </c>
      <c r="E3223">
        <f>$P$39*'Profilo fotovoltaico'!B3225+'Approvvigionamento energia'!$Q$39*'Profilo eolico'!B3225</f>
        <v>1747.3170432446339</v>
      </c>
      <c r="F3223">
        <f>$P$41*'Profilo fotovoltaico'!B3225+'Approvvigionamento energia'!$Q$41*'Profilo eolico'!B3225</f>
        <v>1419.8379180006541</v>
      </c>
      <c r="G3223">
        <f>$P$43*'Profilo fotovoltaico'!B3225+'Approvvigionamento energia'!$Q$43*'Profilo eolico'!B3225</f>
        <v>1092.3587927566746</v>
      </c>
      <c r="H3223">
        <f t="shared" si="100"/>
        <v>1138.4335154826958</v>
      </c>
      <c r="I3223">
        <f>IF(LCOH!$C$28=Menu!$A$1,'Approvvigionamento energia'!C3223,0)+IF(LCOH!$C$28=Menu!$A$2,'Approvvigionamento energia'!D3223,0)+IF(LCOH!$C$28=Menu!$A$3,'Approvvigionamento energia'!E3223,0)+IF(LCOH!$C$28=Menu!$A$4,'Approvvigionamento energia'!F3223,0)+IF(LCOH!$C$28=Menu!$A$5,'Approvvigionamento energia'!G3223,0)+IF(LCOH!$C$28=Menu!$A$6,'Approvvigionamento energia'!H3223,0)</f>
        <v>1419.8379180006541</v>
      </c>
      <c r="J3223">
        <f>'Approvvigionamento energia'!A3223+'Approvvigionamento energia'!B3223+'Approvvigionamento energia'!I3223</f>
        <v>1879.437918000654</v>
      </c>
      <c r="K3223">
        <f>IF(MIN(LCOH!$C$18,J3223)&gt;=$P$48*LCOH!$C$18, MIN(LCOH!$C$18,J3223),0)</f>
        <v>1500</v>
      </c>
      <c r="L3223">
        <f t="shared" si="101"/>
        <v>379.43791800065401</v>
      </c>
      <c r="M3223">
        <f>K3223/LCOH!$C$18</f>
        <v>1</v>
      </c>
      <c r="N3223">
        <f>K3223/LCOH!$C$34</f>
        <v>28.901734104046245</v>
      </c>
    </row>
    <row r="3224" spans="1:14" x14ac:dyDescent="0.35">
      <c r="A3224">
        <f>'Profilo fotovoltaico'!B3226*LCOH!$C$20</f>
        <v>224</v>
      </c>
      <c r="B3224">
        <f>'Profilo eolico'!B3226*LCOH!$C$21</f>
        <v>439</v>
      </c>
      <c r="C3224">
        <f>$P$35*'Profilo fotovoltaico'!B3226</f>
        <v>1647.4331300273425</v>
      </c>
      <c r="D3224">
        <f>$Q$37*'Profilo eolico'!B3226</f>
        <v>2561.4047186909484</v>
      </c>
      <c r="E3224">
        <f>$P$39*'Profilo fotovoltaico'!B3226+'Approvvigionamento energia'!$Q$39*'Profilo eolico'!B3226</f>
        <v>2332.9118215250469</v>
      </c>
      <c r="F3224">
        <f>$P$41*'Profilo fotovoltaico'!B3226+'Approvvigionamento energia'!$Q$41*'Profilo eolico'!B3226</f>
        <v>2104.4189243591454</v>
      </c>
      <c r="G3224">
        <f>$P$43*'Profilo fotovoltaico'!B3226+'Approvvigionamento energia'!$Q$43*'Profilo eolico'!B3226</f>
        <v>1875.9260271932442</v>
      </c>
      <c r="H3224">
        <f t="shared" si="100"/>
        <v>1138.4335154826958</v>
      </c>
      <c r="I3224">
        <f>IF(LCOH!$C$28=Menu!$A$1,'Approvvigionamento energia'!C3224,0)+IF(LCOH!$C$28=Menu!$A$2,'Approvvigionamento energia'!D3224,0)+IF(LCOH!$C$28=Menu!$A$3,'Approvvigionamento energia'!E3224,0)+IF(LCOH!$C$28=Menu!$A$4,'Approvvigionamento energia'!F3224,0)+IF(LCOH!$C$28=Menu!$A$5,'Approvvigionamento energia'!G3224,0)+IF(LCOH!$C$28=Menu!$A$6,'Approvvigionamento energia'!H3224,0)</f>
        <v>2104.4189243591454</v>
      </c>
      <c r="J3224">
        <f>'Approvvigionamento energia'!A3224+'Approvvigionamento energia'!B3224+'Approvvigionamento energia'!I3224</f>
        <v>2767.4189243591454</v>
      </c>
      <c r="K3224">
        <f>IF(MIN(LCOH!$C$18,J3224)&gt;=$P$48*LCOH!$C$18, MIN(LCOH!$C$18,J3224),0)</f>
        <v>1500</v>
      </c>
      <c r="L3224">
        <f t="shared" si="101"/>
        <v>1267.4189243591454</v>
      </c>
      <c r="M3224">
        <f>K3224/LCOH!$C$18</f>
        <v>1</v>
      </c>
      <c r="N3224">
        <f>K3224/LCOH!$C$34</f>
        <v>28.901734104046245</v>
      </c>
    </row>
    <row r="3225" spans="1:14" x14ac:dyDescent="0.35">
      <c r="A3225">
        <f>'Profilo fotovoltaico'!B3227*LCOH!$C$20</f>
        <v>345</v>
      </c>
      <c r="B3225">
        <f>'Profilo eolico'!B3227*LCOH!$C$21</f>
        <v>494.40000000000003</v>
      </c>
      <c r="C3225">
        <f>$P$35*'Profilo fotovoltaico'!B3227</f>
        <v>2537.3412047296124</v>
      </c>
      <c r="D3225">
        <f>$Q$37*'Profilo eolico'!B3227</f>
        <v>2884.6434918469358</v>
      </c>
      <c r="E3225">
        <f>$P$39*'Profilo fotovoltaico'!B3227+'Approvvigionamento energia'!$Q$39*'Profilo eolico'!B3227</f>
        <v>2797.817920067605</v>
      </c>
      <c r="F3225">
        <f>$P$41*'Profilo fotovoltaico'!B3227+'Approvvigionamento energia'!$Q$41*'Profilo eolico'!B3227</f>
        <v>2710.9923482882741</v>
      </c>
      <c r="G3225">
        <f>$P$43*'Profilo fotovoltaico'!B3227+'Approvvigionamento energia'!$Q$43*'Profilo eolico'!B3227</f>
        <v>2624.1667765089433</v>
      </c>
      <c r="H3225">
        <f t="shared" si="100"/>
        <v>1138.4335154826958</v>
      </c>
      <c r="I3225">
        <f>IF(LCOH!$C$28=Menu!$A$1,'Approvvigionamento energia'!C3225,0)+IF(LCOH!$C$28=Menu!$A$2,'Approvvigionamento energia'!D3225,0)+IF(LCOH!$C$28=Menu!$A$3,'Approvvigionamento energia'!E3225,0)+IF(LCOH!$C$28=Menu!$A$4,'Approvvigionamento energia'!F3225,0)+IF(LCOH!$C$28=Menu!$A$5,'Approvvigionamento energia'!G3225,0)+IF(LCOH!$C$28=Menu!$A$6,'Approvvigionamento energia'!H3225,0)</f>
        <v>2710.9923482882741</v>
      </c>
      <c r="J3225">
        <f>'Approvvigionamento energia'!A3225+'Approvvigionamento energia'!B3225+'Approvvigionamento energia'!I3225</f>
        <v>3550.3923482882742</v>
      </c>
      <c r="K3225">
        <f>IF(MIN(LCOH!$C$18,J3225)&gt;=$P$48*LCOH!$C$18, MIN(LCOH!$C$18,J3225),0)</f>
        <v>1500</v>
      </c>
      <c r="L3225">
        <f t="shared" si="101"/>
        <v>2050.3923482882742</v>
      </c>
      <c r="M3225">
        <f>K3225/LCOH!$C$18</f>
        <v>1</v>
      </c>
      <c r="N3225">
        <f>K3225/LCOH!$C$34</f>
        <v>28.901734104046245</v>
      </c>
    </row>
    <row r="3226" spans="1:14" x14ac:dyDescent="0.35">
      <c r="A3226">
        <f>'Profilo fotovoltaico'!B3228*LCOH!$C$20</f>
        <v>446</v>
      </c>
      <c r="B3226">
        <f>'Profilo eolico'!B3228*LCOH!$C$21</f>
        <v>503.8</v>
      </c>
      <c r="C3226">
        <f>$P$35*'Profilo fotovoltaico'!B3228</f>
        <v>3280.1570356794409</v>
      </c>
      <c r="D3226">
        <f>$Q$37*'Profilo eolico'!B3228</f>
        <v>2939.4890598553529</v>
      </c>
      <c r="E3226">
        <f>$P$39*'Profilo fotovoltaico'!B3228+'Approvvigionamento energia'!$Q$39*'Profilo eolico'!B3228</f>
        <v>3024.6560538113745</v>
      </c>
      <c r="F3226">
        <f>$P$41*'Profilo fotovoltaico'!B3228+'Approvvigionamento energia'!$Q$41*'Profilo eolico'!B3228</f>
        <v>3109.8230477673969</v>
      </c>
      <c r="G3226">
        <f>$P$43*'Profilo fotovoltaico'!B3228+'Approvvigionamento energia'!$Q$43*'Profilo eolico'!B3228</f>
        <v>3194.9900417234194</v>
      </c>
      <c r="H3226">
        <f t="shared" si="100"/>
        <v>1138.4335154826958</v>
      </c>
      <c r="I3226">
        <f>IF(LCOH!$C$28=Menu!$A$1,'Approvvigionamento energia'!C3226,0)+IF(LCOH!$C$28=Menu!$A$2,'Approvvigionamento energia'!D3226,0)+IF(LCOH!$C$28=Menu!$A$3,'Approvvigionamento energia'!E3226,0)+IF(LCOH!$C$28=Menu!$A$4,'Approvvigionamento energia'!F3226,0)+IF(LCOH!$C$28=Menu!$A$5,'Approvvigionamento energia'!G3226,0)+IF(LCOH!$C$28=Menu!$A$6,'Approvvigionamento energia'!H3226,0)</f>
        <v>3109.8230477673969</v>
      </c>
      <c r="J3226">
        <f>'Approvvigionamento energia'!A3226+'Approvvigionamento energia'!B3226+'Approvvigionamento energia'!I3226</f>
        <v>4059.6230477673971</v>
      </c>
      <c r="K3226">
        <f>IF(MIN(LCOH!$C$18,J3226)&gt;=$P$48*LCOH!$C$18, MIN(LCOH!$C$18,J3226),0)</f>
        <v>1500</v>
      </c>
      <c r="L3226">
        <f t="shared" si="101"/>
        <v>2559.6230477673971</v>
      </c>
      <c r="M3226">
        <f>K3226/LCOH!$C$18</f>
        <v>1</v>
      </c>
      <c r="N3226">
        <f>K3226/LCOH!$C$34</f>
        <v>28.901734104046245</v>
      </c>
    </row>
    <row r="3227" spans="1:14" x14ac:dyDescent="0.35">
      <c r="A3227">
        <f>'Profilo fotovoltaico'!B3229*LCOH!$C$20</f>
        <v>502</v>
      </c>
      <c r="B3227">
        <f>'Profilo eolico'!B3229*LCOH!$C$21</f>
        <v>506.29999999999995</v>
      </c>
      <c r="C3227">
        <f>$P$35*'Profilo fotovoltaico'!B3229</f>
        <v>3692.0153181862765</v>
      </c>
      <c r="D3227">
        <f>$Q$37*'Profilo eolico'!B3229</f>
        <v>2954.0756470916335</v>
      </c>
      <c r="E3227">
        <f>$P$39*'Profilo fotovoltaico'!B3229+'Approvvigionamento energia'!$Q$39*'Profilo eolico'!B3229</f>
        <v>3138.5605648652941</v>
      </c>
      <c r="F3227">
        <f>$P$41*'Profilo fotovoltaico'!B3229+'Approvvigionamento energia'!$Q$41*'Profilo eolico'!B3229</f>
        <v>3323.045482638955</v>
      </c>
      <c r="G3227">
        <f>$P$43*'Profilo fotovoltaico'!B3229+'Approvvigionamento energia'!$Q$43*'Profilo eolico'!B3229</f>
        <v>3507.530400412616</v>
      </c>
      <c r="H3227">
        <f t="shared" si="100"/>
        <v>1138.4335154826958</v>
      </c>
      <c r="I3227">
        <f>IF(LCOH!$C$28=Menu!$A$1,'Approvvigionamento energia'!C3227,0)+IF(LCOH!$C$28=Menu!$A$2,'Approvvigionamento energia'!D3227,0)+IF(LCOH!$C$28=Menu!$A$3,'Approvvigionamento energia'!E3227,0)+IF(LCOH!$C$28=Menu!$A$4,'Approvvigionamento energia'!F3227,0)+IF(LCOH!$C$28=Menu!$A$5,'Approvvigionamento energia'!G3227,0)+IF(LCOH!$C$28=Menu!$A$6,'Approvvigionamento energia'!H3227,0)</f>
        <v>3323.045482638955</v>
      </c>
      <c r="J3227">
        <f>'Approvvigionamento energia'!A3227+'Approvvigionamento energia'!B3227+'Approvvigionamento energia'!I3227</f>
        <v>4331.3454826389552</v>
      </c>
      <c r="K3227">
        <f>IF(MIN(LCOH!$C$18,J3227)&gt;=$P$48*LCOH!$C$18, MIN(LCOH!$C$18,J3227),0)</f>
        <v>1500</v>
      </c>
      <c r="L3227">
        <f t="shared" si="101"/>
        <v>2831.3454826389552</v>
      </c>
      <c r="M3227">
        <f>K3227/LCOH!$C$18</f>
        <v>1</v>
      </c>
      <c r="N3227">
        <f>K3227/LCOH!$C$34</f>
        <v>28.901734104046245</v>
      </c>
    </row>
    <row r="3228" spans="1:14" x14ac:dyDescent="0.35">
      <c r="A3228">
        <f>'Profilo fotovoltaico'!B3230*LCOH!$C$20</f>
        <v>519</v>
      </c>
      <c r="B3228">
        <f>'Profilo eolico'!B3230*LCOH!$C$21</f>
        <v>511.1</v>
      </c>
      <c r="C3228">
        <f>$P$35*'Profilo fotovoltaico'!B3230</f>
        <v>3817.0437253758519</v>
      </c>
      <c r="D3228">
        <f>$Q$37*'Profilo eolico'!B3230</f>
        <v>2982.0818945852934</v>
      </c>
      <c r="E3228">
        <f>$P$39*'Profilo fotovoltaico'!B3230+'Approvvigionamento energia'!$Q$39*'Profilo eolico'!B3230</f>
        <v>3190.8223522829326</v>
      </c>
      <c r="F3228">
        <f>$P$41*'Profilo fotovoltaico'!B3230+'Approvvigionamento energia'!$Q$41*'Profilo eolico'!B3230</f>
        <v>3399.5628099805726</v>
      </c>
      <c r="G3228">
        <f>$P$43*'Profilo fotovoltaico'!B3230+'Approvvigionamento energia'!$Q$43*'Profilo eolico'!B3230</f>
        <v>3608.3032676782123</v>
      </c>
      <c r="H3228">
        <f t="shared" si="100"/>
        <v>1138.4335154826958</v>
      </c>
      <c r="I3228">
        <f>IF(LCOH!$C$28=Menu!$A$1,'Approvvigionamento energia'!C3228,0)+IF(LCOH!$C$28=Menu!$A$2,'Approvvigionamento energia'!D3228,0)+IF(LCOH!$C$28=Menu!$A$3,'Approvvigionamento energia'!E3228,0)+IF(LCOH!$C$28=Menu!$A$4,'Approvvigionamento energia'!F3228,0)+IF(LCOH!$C$28=Menu!$A$5,'Approvvigionamento energia'!G3228,0)+IF(LCOH!$C$28=Menu!$A$6,'Approvvigionamento energia'!H3228,0)</f>
        <v>3399.5628099805726</v>
      </c>
      <c r="J3228">
        <f>'Approvvigionamento energia'!A3228+'Approvvigionamento energia'!B3228+'Approvvigionamento energia'!I3228</f>
        <v>4429.662809980573</v>
      </c>
      <c r="K3228">
        <f>IF(MIN(LCOH!$C$18,J3228)&gt;=$P$48*LCOH!$C$18, MIN(LCOH!$C$18,J3228),0)</f>
        <v>1500</v>
      </c>
      <c r="L3228">
        <f t="shared" si="101"/>
        <v>2929.662809980573</v>
      </c>
      <c r="M3228">
        <f>K3228/LCOH!$C$18</f>
        <v>1</v>
      </c>
      <c r="N3228">
        <f>K3228/LCOH!$C$34</f>
        <v>28.901734104046245</v>
      </c>
    </row>
    <row r="3229" spans="1:14" x14ac:dyDescent="0.35">
      <c r="A3229">
        <f>'Profilo fotovoltaico'!B3231*LCOH!$C$20</f>
        <v>504</v>
      </c>
      <c r="B3229">
        <f>'Profilo eolico'!B3231*LCOH!$C$21</f>
        <v>512</v>
      </c>
      <c r="C3229">
        <f>$P$35*'Profilo fotovoltaico'!B3231</f>
        <v>3706.7245425615206</v>
      </c>
      <c r="D3229">
        <f>$Q$37*'Profilo eolico'!B3231</f>
        <v>2987.3330659903545</v>
      </c>
      <c r="E3229">
        <f>$P$39*'Profilo fotovoltaico'!B3231+'Approvvigionamento energia'!$Q$39*'Profilo eolico'!B3231</f>
        <v>3167.1809351331458</v>
      </c>
      <c r="F3229">
        <f>$P$41*'Profilo fotovoltaico'!B3231+'Approvvigionamento energia'!$Q$41*'Profilo eolico'!B3231</f>
        <v>3347.0288042759375</v>
      </c>
      <c r="G3229">
        <f>$P$43*'Profilo fotovoltaico'!B3231+'Approvvigionamento energia'!$Q$43*'Profilo eolico'!B3231</f>
        <v>3526.8766734187293</v>
      </c>
      <c r="H3229">
        <f t="shared" si="100"/>
        <v>1138.4335154826958</v>
      </c>
      <c r="I3229">
        <f>IF(LCOH!$C$28=Menu!$A$1,'Approvvigionamento energia'!C3229,0)+IF(LCOH!$C$28=Menu!$A$2,'Approvvigionamento energia'!D3229,0)+IF(LCOH!$C$28=Menu!$A$3,'Approvvigionamento energia'!E3229,0)+IF(LCOH!$C$28=Menu!$A$4,'Approvvigionamento energia'!F3229,0)+IF(LCOH!$C$28=Menu!$A$5,'Approvvigionamento energia'!G3229,0)+IF(LCOH!$C$28=Menu!$A$6,'Approvvigionamento energia'!H3229,0)</f>
        <v>3347.0288042759375</v>
      </c>
      <c r="J3229">
        <f>'Approvvigionamento energia'!A3229+'Approvvigionamento energia'!B3229+'Approvvigionamento energia'!I3229</f>
        <v>4363.0288042759375</v>
      </c>
      <c r="K3229">
        <f>IF(MIN(LCOH!$C$18,J3229)&gt;=$P$48*LCOH!$C$18, MIN(LCOH!$C$18,J3229),0)</f>
        <v>1500</v>
      </c>
      <c r="L3229">
        <f t="shared" si="101"/>
        <v>2863.0288042759375</v>
      </c>
      <c r="M3229">
        <f>K3229/LCOH!$C$18</f>
        <v>1</v>
      </c>
      <c r="N3229">
        <f>K3229/LCOH!$C$34</f>
        <v>28.901734104046245</v>
      </c>
    </row>
    <row r="3230" spans="1:14" x14ac:dyDescent="0.35">
      <c r="A3230">
        <f>'Profilo fotovoltaico'!B3232*LCOH!$C$20</f>
        <v>456</v>
      </c>
      <c r="B3230">
        <f>'Profilo eolico'!B3232*LCOH!$C$21</f>
        <v>512.29999999999995</v>
      </c>
      <c r="C3230">
        <f>$P$35*'Profilo fotovoltaico'!B3232</f>
        <v>3353.7031575556616</v>
      </c>
      <c r="D3230">
        <f>$Q$37*'Profilo eolico'!B3232</f>
        <v>2989.083456458708</v>
      </c>
      <c r="E3230">
        <f>$P$39*'Profilo fotovoltaico'!B3232+'Approvvigionamento energia'!$Q$39*'Profilo eolico'!B3232</f>
        <v>3080.238381732946</v>
      </c>
      <c r="F3230">
        <f>$P$41*'Profilo fotovoltaico'!B3232+'Approvvigionamento energia'!$Q$41*'Profilo eolico'!B3232</f>
        <v>3171.3933070071848</v>
      </c>
      <c r="G3230">
        <f>$P$43*'Profilo fotovoltaico'!B3232+'Approvvigionamento energia'!$Q$43*'Profilo eolico'!B3232</f>
        <v>3262.5482322814232</v>
      </c>
      <c r="H3230">
        <f t="shared" si="100"/>
        <v>1138.4335154826958</v>
      </c>
      <c r="I3230">
        <f>IF(LCOH!$C$28=Menu!$A$1,'Approvvigionamento energia'!C3230,0)+IF(LCOH!$C$28=Menu!$A$2,'Approvvigionamento energia'!D3230,0)+IF(LCOH!$C$28=Menu!$A$3,'Approvvigionamento energia'!E3230,0)+IF(LCOH!$C$28=Menu!$A$4,'Approvvigionamento energia'!F3230,0)+IF(LCOH!$C$28=Menu!$A$5,'Approvvigionamento energia'!G3230,0)+IF(LCOH!$C$28=Menu!$A$6,'Approvvigionamento energia'!H3230,0)</f>
        <v>3171.3933070071848</v>
      </c>
      <c r="J3230">
        <f>'Approvvigionamento energia'!A3230+'Approvvigionamento energia'!B3230+'Approvvigionamento energia'!I3230</f>
        <v>4139.6933070071846</v>
      </c>
      <c r="K3230">
        <f>IF(MIN(LCOH!$C$18,J3230)&gt;=$P$48*LCOH!$C$18, MIN(LCOH!$C$18,J3230),0)</f>
        <v>1500</v>
      </c>
      <c r="L3230">
        <f t="shared" si="101"/>
        <v>2639.6933070071846</v>
      </c>
      <c r="M3230">
        <f>K3230/LCOH!$C$18</f>
        <v>1</v>
      </c>
      <c r="N3230">
        <f>K3230/LCOH!$C$34</f>
        <v>28.901734104046245</v>
      </c>
    </row>
    <row r="3231" spans="1:14" x14ac:dyDescent="0.35">
      <c r="A3231">
        <f>'Profilo fotovoltaico'!B3233*LCOH!$C$20</f>
        <v>384</v>
      </c>
      <c r="B3231">
        <f>'Profilo eolico'!B3233*LCOH!$C$21</f>
        <v>514.1</v>
      </c>
      <c r="C3231">
        <f>$P$35*'Profilo fotovoltaico'!B3233</f>
        <v>2824.1710800468732</v>
      </c>
      <c r="D3231">
        <f>$Q$37*'Profilo eolico'!B3233</f>
        <v>2999.5857992688307</v>
      </c>
      <c r="E3231">
        <f>$P$39*'Profilo fotovoltaico'!B3233+'Approvvigionamento energia'!$Q$39*'Profilo eolico'!B3233</f>
        <v>2955.732119463341</v>
      </c>
      <c r="F3231">
        <f>$P$41*'Profilo fotovoltaico'!B3233+'Approvvigionamento energia'!$Q$41*'Profilo eolico'!B3233</f>
        <v>2911.8784396578521</v>
      </c>
      <c r="G3231">
        <f>$P$43*'Profilo fotovoltaico'!B3233+'Approvvigionamento energia'!$Q$43*'Profilo eolico'!B3233</f>
        <v>2868.0247598523624</v>
      </c>
      <c r="H3231">
        <f t="shared" si="100"/>
        <v>1138.4335154826958</v>
      </c>
      <c r="I3231">
        <f>IF(LCOH!$C$28=Menu!$A$1,'Approvvigionamento energia'!C3231,0)+IF(LCOH!$C$28=Menu!$A$2,'Approvvigionamento energia'!D3231,0)+IF(LCOH!$C$28=Menu!$A$3,'Approvvigionamento energia'!E3231,0)+IF(LCOH!$C$28=Menu!$A$4,'Approvvigionamento energia'!F3231,0)+IF(LCOH!$C$28=Menu!$A$5,'Approvvigionamento energia'!G3231,0)+IF(LCOH!$C$28=Menu!$A$6,'Approvvigionamento energia'!H3231,0)</f>
        <v>2911.8784396578521</v>
      </c>
      <c r="J3231">
        <f>'Approvvigionamento energia'!A3231+'Approvvigionamento energia'!B3231+'Approvvigionamento energia'!I3231</f>
        <v>3809.9784396578521</v>
      </c>
      <c r="K3231">
        <f>IF(MIN(LCOH!$C$18,J3231)&gt;=$P$48*LCOH!$C$18, MIN(LCOH!$C$18,J3231),0)</f>
        <v>1500</v>
      </c>
      <c r="L3231">
        <f t="shared" si="101"/>
        <v>2309.9784396578521</v>
      </c>
      <c r="M3231">
        <f>K3231/LCOH!$C$18</f>
        <v>1</v>
      </c>
      <c r="N3231">
        <f>K3231/LCOH!$C$34</f>
        <v>28.901734104046245</v>
      </c>
    </row>
    <row r="3232" spans="1:14" x14ac:dyDescent="0.35">
      <c r="A3232">
        <f>'Profilo fotovoltaico'!B3234*LCOH!$C$20</f>
        <v>299</v>
      </c>
      <c r="B3232">
        <f>'Profilo eolico'!B3234*LCOH!$C$21</f>
        <v>511.60000000000008</v>
      </c>
      <c r="C3232">
        <f>$P$35*'Profilo fotovoltaico'!B3234</f>
        <v>2199.0290440989975</v>
      </c>
      <c r="D3232">
        <f>$Q$37*'Profilo eolico'!B3234</f>
        <v>2984.9992120325496</v>
      </c>
      <c r="E3232">
        <f>$P$39*'Profilo fotovoltaico'!B3234+'Approvvigionamento energia'!$Q$39*'Profilo eolico'!B3234</f>
        <v>2788.5066700491616</v>
      </c>
      <c r="F3232">
        <f>$P$41*'Profilo fotovoltaico'!B3234+'Approvvigionamento energia'!$Q$41*'Profilo eolico'!B3234</f>
        <v>2592.0141280657735</v>
      </c>
      <c r="G3232">
        <f>$P$43*'Profilo fotovoltaico'!B3234+'Approvvigionamento energia'!$Q$43*'Profilo eolico'!B3234</f>
        <v>2395.5215860823855</v>
      </c>
      <c r="H3232">
        <f t="shared" si="100"/>
        <v>1138.4335154826958</v>
      </c>
      <c r="I3232">
        <f>IF(LCOH!$C$28=Menu!$A$1,'Approvvigionamento energia'!C3232,0)+IF(LCOH!$C$28=Menu!$A$2,'Approvvigionamento energia'!D3232,0)+IF(LCOH!$C$28=Menu!$A$3,'Approvvigionamento energia'!E3232,0)+IF(LCOH!$C$28=Menu!$A$4,'Approvvigionamento energia'!F3232,0)+IF(LCOH!$C$28=Menu!$A$5,'Approvvigionamento energia'!G3232,0)+IF(LCOH!$C$28=Menu!$A$6,'Approvvigionamento energia'!H3232,0)</f>
        <v>2592.0141280657735</v>
      </c>
      <c r="J3232">
        <f>'Approvvigionamento energia'!A3232+'Approvvigionamento energia'!B3232+'Approvvigionamento energia'!I3232</f>
        <v>3402.6141280657739</v>
      </c>
      <c r="K3232">
        <f>IF(MIN(LCOH!$C$18,J3232)&gt;=$P$48*LCOH!$C$18, MIN(LCOH!$C$18,J3232),0)</f>
        <v>1500</v>
      </c>
      <c r="L3232">
        <f t="shared" si="101"/>
        <v>1902.6141280657739</v>
      </c>
      <c r="M3232">
        <f>K3232/LCOH!$C$18</f>
        <v>1</v>
      </c>
      <c r="N3232">
        <f>K3232/LCOH!$C$34</f>
        <v>28.901734104046245</v>
      </c>
    </row>
    <row r="3233" spans="1:14" x14ac:dyDescent="0.35">
      <c r="A3233">
        <f>'Profilo fotovoltaico'!B3235*LCOH!$C$20</f>
        <v>209</v>
      </c>
      <c r="B3233">
        <f>'Profilo eolico'!B3235*LCOH!$C$21</f>
        <v>491.20000000000005</v>
      </c>
      <c r="C3233">
        <f>$P$35*'Profilo fotovoltaico'!B3235</f>
        <v>1537.1139472130114</v>
      </c>
      <c r="D3233">
        <f>$Q$37*'Profilo eolico'!B3235</f>
        <v>2865.9726601844964</v>
      </c>
      <c r="E3233">
        <f>$P$39*'Profilo fotovoltaico'!B3235+'Approvvigionamento energia'!$Q$39*'Profilo eolico'!B3235</f>
        <v>2533.7579819416251</v>
      </c>
      <c r="F3233">
        <f>$P$41*'Profilo fotovoltaico'!B3235+'Approvvigionamento energia'!$Q$41*'Profilo eolico'!B3235</f>
        <v>2201.5433036987538</v>
      </c>
      <c r="G3233">
        <f>$P$43*'Profilo fotovoltaico'!B3235+'Approvvigionamento energia'!$Q$43*'Profilo eolico'!B3235</f>
        <v>1869.328625455883</v>
      </c>
      <c r="H3233">
        <f t="shared" si="100"/>
        <v>1138.4335154826958</v>
      </c>
      <c r="I3233">
        <f>IF(LCOH!$C$28=Menu!$A$1,'Approvvigionamento energia'!C3233,0)+IF(LCOH!$C$28=Menu!$A$2,'Approvvigionamento energia'!D3233,0)+IF(LCOH!$C$28=Menu!$A$3,'Approvvigionamento energia'!E3233,0)+IF(LCOH!$C$28=Menu!$A$4,'Approvvigionamento energia'!F3233,0)+IF(LCOH!$C$28=Menu!$A$5,'Approvvigionamento energia'!G3233,0)+IF(LCOH!$C$28=Menu!$A$6,'Approvvigionamento energia'!H3233,0)</f>
        <v>2201.5433036987538</v>
      </c>
      <c r="J3233">
        <f>'Approvvigionamento energia'!A3233+'Approvvigionamento energia'!B3233+'Approvvigionamento energia'!I3233</f>
        <v>2901.7433036987541</v>
      </c>
      <c r="K3233">
        <f>IF(MIN(LCOH!$C$18,J3233)&gt;=$P$48*LCOH!$C$18, MIN(LCOH!$C$18,J3233),0)</f>
        <v>1500</v>
      </c>
      <c r="L3233">
        <f t="shared" si="101"/>
        <v>1401.7433036987541</v>
      </c>
      <c r="M3233">
        <f>K3233/LCOH!$C$18</f>
        <v>1</v>
      </c>
      <c r="N3233">
        <f>K3233/LCOH!$C$34</f>
        <v>28.901734104046245</v>
      </c>
    </row>
    <row r="3234" spans="1:14" x14ac:dyDescent="0.35">
      <c r="A3234">
        <f>'Profilo fotovoltaico'!B3236*LCOH!$C$20</f>
        <v>117</v>
      </c>
      <c r="B3234">
        <f>'Profilo eolico'!B3236*LCOH!$C$21</f>
        <v>427.4</v>
      </c>
      <c r="C3234">
        <f>$P$35*'Profilo fotovoltaico'!B3236</f>
        <v>860.4896259517817</v>
      </c>
      <c r="D3234">
        <f>$Q$37*'Profilo eolico'!B3236</f>
        <v>2493.7229539146047</v>
      </c>
      <c r="E3234">
        <f>$P$39*'Profilo fotovoltaico'!B3236+'Approvvigionamento energia'!$Q$39*'Profilo eolico'!B3236</f>
        <v>2085.4146219238987</v>
      </c>
      <c r="F3234">
        <f>$P$41*'Profilo fotovoltaico'!B3236+'Approvvigionamento energia'!$Q$41*'Profilo eolico'!B3236</f>
        <v>1677.1062899331932</v>
      </c>
      <c r="G3234">
        <f>$P$43*'Profilo fotovoltaico'!B3236+'Approvvigionamento energia'!$Q$43*'Profilo eolico'!B3236</f>
        <v>1268.7979579424873</v>
      </c>
      <c r="H3234">
        <f t="shared" si="100"/>
        <v>1138.4335154826958</v>
      </c>
      <c r="I3234">
        <f>IF(LCOH!$C$28=Menu!$A$1,'Approvvigionamento energia'!C3234,0)+IF(LCOH!$C$28=Menu!$A$2,'Approvvigionamento energia'!D3234,0)+IF(LCOH!$C$28=Menu!$A$3,'Approvvigionamento energia'!E3234,0)+IF(LCOH!$C$28=Menu!$A$4,'Approvvigionamento energia'!F3234,0)+IF(LCOH!$C$28=Menu!$A$5,'Approvvigionamento energia'!G3234,0)+IF(LCOH!$C$28=Menu!$A$6,'Approvvigionamento energia'!H3234,0)</f>
        <v>1677.1062899331932</v>
      </c>
      <c r="J3234">
        <f>'Approvvigionamento energia'!A3234+'Approvvigionamento energia'!B3234+'Approvvigionamento energia'!I3234</f>
        <v>2221.5062899331933</v>
      </c>
      <c r="K3234">
        <f>IF(MIN(LCOH!$C$18,J3234)&gt;=$P$48*LCOH!$C$18, MIN(LCOH!$C$18,J3234),0)</f>
        <v>1500</v>
      </c>
      <c r="L3234">
        <f t="shared" si="101"/>
        <v>721.50628993319333</v>
      </c>
      <c r="M3234">
        <f>K3234/LCOH!$C$18</f>
        <v>1</v>
      </c>
      <c r="N3234">
        <f>K3234/LCOH!$C$34</f>
        <v>28.901734104046245</v>
      </c>
    </row>
    <row r="3235" spans="1:14" x14ac:dyDescent="0.35">
      <c r="A3235">
        <f>'Profilo fotovoltaico'!B3237*LCOH!$C$20</f>
        <v>39</v>
      </c>
      <c r="B3235">
        <f>'Profilo eolico'!B3237*LCOH!$C$21</f>
        <v>326.7</v>
      </c>
      <c r="C3235">
        <f>$P$35*'Profilo fotovoltaico'!B3237</f>
        <v>286.82987531726053</v>
      </c>
      <c r="D3235">
        <f>$Q$37*'Profilo eolico'!B3237</f>
        <v>1906.1752200372046</v>
      </c>
      <c r="E3235">
        <f>$P$39*'Profilo fotovoltaico'!B3237+'Approvvigionamento energia'!$Q$39*'Profilo eolico'!B3237</f>
        <v>1501.3388838572184</v>
      </c>
      <c r="F3235">
        <f>$P$41*'Profilo fotovoltaico'!B3237+'Approvvigionamento energia'!$Q$41*'Profilo eolico'!B3237</f>
        <v>1096.5025476772325</v>
      </c>
      <c r="G3235">
        <f>$P$43*'Profilo fotovoltaico'!B3237+'Approvvigionamento energia'!$Q$43*'Profilo eolico'!B3237</f>
        <v>691.66621149724654</v>
      </c>
      <c r="H3235">
        <f t="shared" si="100"/>
        <v>1138.4335154826958</v>
      </c>
      <c r="I3235">
        <f>IF(LCOH!$C$28=Menu!$A$1,'Approvvigionamento energia'!C3235,0)+IF(LCOH!$C$28=Menu!$A$2,'Approvvigionamento energia'!D3235,0)+IF(LCOH!$C$28=Menu!$A$3,'Approvvigionamento energia'!E3235,0)+IF(LCOH!$C$28=Menu!$A$4,'Approvvigionamento energia'!F3235,0)+IF(LCOH!$C$28=Menu!$A$5,'Approvvigionamento energia'!G3235,0)+IF(LCOH!$C$28=Menu!$A$6,'Approvvigionamento energia'!H3235,0)</f>
        <v>1096.5025476772325</v>
      </c>
      <c r="J3235">
        <f>'Approvvigionamento energia'!A3235+'Approvvigionamento energia'!B3235+'Approvvigionamento energia'!I3235</f>
        <v>1462.2025476772326</v>
      </c>
      <c r="K3235">
        <f>IF(MIN(LCOH!$C$18,J3235)&gt;=$P$48*LCOH!$C$18, MIN(LCOH!$C$18,J3235),0)</f>
        <v>1462.2025476772326</v>
      </c>
      <c r="L3235">
        <f t="shared" si="101"/>
        <v>0</v>
      </c>
      <c r="M3235">
        <f>K3235/LCOH!$C$18</f>
        <v>0.97480169845148834</v>
      </c>
      <c r="N3235">
        <f>K3235/LCOH!$C$34</f>
        <v>28.173459492817585</v>
      </c>
    </row>
    <row r="3236" spans="1:14" x14ac:dyDescent="0.35">
      <c r="A3236">
        <f>'Profilo fotovoltaico'!B3238*LCOH!$C$20</f>
        <v>1</v>
      </c>
      <c r="B3236">
        <f>'Profilo eolico'!B3238*LCOH!$C$21</f>
        <v>284.7</v>
      </c>
      <c r="C3236">
        <f>$P$35*'Profilo fotovoltaico'!B3238</f>
        <v>7.3546121876220649</v>
      </c>
      <c r="D3236">
        <f>$Q$37*'Profilo eolico'!B3238</f>
        <v>1661.1205544676834</v>
      </c>
      <c r="E3236">
        <f>$P$39*'Profilo fotovoltaico'!B3238+'Approvvigionamento energia'!$Q$39*'Profilo eolico'!B3238</f>
        <v>1247.6790688976682</v>
      </c>
      <c r="F3236">
        <f>$P$41*'Profilo fotovoltaico'!B3238+'Approvvigionamento energia'!$Q$41*'Profilo eolico'!B3238</f>
        <v>834.23758332765271</v>
      </c>
      <c r="G3236">
        <f>$P$43*'Profilo fotovoltaico'!B3238+'Approvvigionamento energia'!$Q$43*'Profilo eolico'!B3238</f>
        <v>420.79609775763743</v>
      </c>
      <c r="H3236">
        <f t="shared" si="100"/>
        <v>1138.4335154826958</v>
      </c>
      <c r="I3236">
        <f>IF(LCOH!$C$28=Menu!$A$1,'Approvvigionamento energia'!C3236,0)+IF(LCOH!$C$28=Menu!$A$2,'Approvvigionamento energia'!D3236,0)+IF(LCOH!$C$28=Menu!$A$3,'Approvvigionamento energia'!E3236,0)+IF(LCOH!$C$28=Menu!$A$4,'Approvvigionamento energia'!F3236,0)+IF(LCOH!$C$28=Menu!$A$5,'Approvvigionamento energia'!G3236,0)+IF(LCOH!$C$28=Menu!$A$6,'Approvvigionamento energia'!H3236,0)</f>
        <v>834.23758332765271</v>
      </c>
      <c r="J3236">
        <f>'Approvvigionamento energia'!A3236+'Approvvigionamento energia'!B3236+'Approvvigionamento energia'!I3236</f>
        <v>1119.9375833276526</v>
      </c>
      <c r="K3236">
        <f>IF(MIN(LCOH!$C$18,J3236)&gt;=$P$48*LCOH!$C$18, MIN(LCOH!$C$18,J3236),0)</f>
        <v>1119.9375833276526</v>
      </c>
      <c r="L3236">
        <f t="shared" si="101"/>
        <v>0</v>
      </c>
      <c r="M3236">
        <f>K3236/LCOH!$C$18</f>
        <v>0.74662505555176839</v>
      </c>
      <c r="N3236">
        <f>K3236/LCOH!$C$34</f>
        <v>21.578758830975968</v>
      </c>
    </row>
    <row r="3237" spans="1:14" x14ac:dyDescent="0.35">
      <c r="A3237">
        <f>'Profilo fotovoltaico'!B3239*LCOH!$C$20</f>
        <v>0</v>
      </c>
      <c r="B3237">
        <f>'Profilo eolico'!B3239*LCOH!$C$21</f>
        <v>262.40000000000003</v>
      </c>
      <c r="C3237">
        <f>$P$35*'Profilo fotovoltaico'!B3239</f>
        <v>0</v>
      </c>
      <c r="D3237">
        <f>$Q$37*'Profilo eolico'!B3239</f>
        <v>1531.0081963200569</v>
      </c>
      <c r="E3237">
        <f>$P$39*'Profilo fotovoltaico'!B3239+'Approvvigionamento energia'!$Q$39*'Profilo eolico'!B3239</f>
        <v>1148.2561472400425</v>
      </c>
      <c r="F3237">
        <f>$P$41*'Profilo fotovoltaico'!B3239+'Approvvigionamento energia'!$Q$41*'Profilo eolico'!B3239</f>
        <v>765.50409816002843</v>
      </c>
      <c r="G3237">
        <f>$P$43*'Profilo fotovoltaico'!B3239+'Approvvigionamento energia'!$Q$43*'Profilo eolico'!B3239</f>
        <v>382.75204908001422</v>
      </c>
      <c r="H3237">
        <f t="shared" si="100"/>
        <v>1138.4335154826958</v>
      </c>
      <c r="I3237">
        <f>IF(LCOH!$C$28=Menu!$A$1,'Approvvigionamento energia'!C3237,0)+IF(LCOH!$C$28=Menu!$A$2,'Approvvigionamento energia'!D3237,0)+IF(LCOH!$C$28=Menu!$A$3,'Approvvigionamento energia'!E3237,0)+IF(LCOH!$C$28=Menu!$A$4,'Approvvigionamento energia'!F3237,0)+IF(LCOH!$C$28=Menu!$A$5,'Approvvigionamento energia'!G3237,0)+IF(LCOH!$C$28=Menu!$A$6,'Approvvigionamento energia'!H3237,0)</f>
        <v>765.50409816002843</v>
      </c>
      <c r="J3237">
        <f>'Approvvigionamento energia'!A3237+'Approvvigionamento energia'!B3237+'Approvvigionamento energia'!I3237</f>
        <v>1027.9040981600285</v>
      </c>
      <c r="K3237">
        <f>IF(MIN(LCOH!$C$18,J3237)&gt;=$P$48*LCOH!$C$18, MIN(LCOH!$C$18,J3237),0)</f>
        <v>1027.9040981600285</v>
      </c>
      <c r="L3237">
        <f t="shared" si="101"/>
        <v>0</v>
      </c>
      <c r="M3237">
        <f>K3237/LCOH!$C$18</f>
        <v>0.68526939877335236</v>
      </c>
      <c r="N3237">
        <f>K3237/LCOH!$C$34</f>
        <v>19.805473952987061</v>
      </c>
    </row>
    <row r="3238" spans="1:14" x14ac:dyDescent="0.35">
      <c r="A3238">
        <f>'Profilo fotovoltaico'!B3240*LCOH!$C$20</f>
        <v>0</v>
      </c>
      <c r="B3238">
        <f>'Profilo eolico'!B3240*LCOH!$C$21</f>
        <v>257.29999999999995</v>
      </c>
      <c r="C3238">
        <f>$P$35*'Profilo fotovoltaico'!B3240</f>
        <v>0</v>
      </c>
      <c r="D3238">
        <f>$Q$37*'Profilo eolico'!B3240</f>
        <v>1501.2515583580432</v>
      </c>
      <c r="E3238">
        <f>$P$39*'Profilo fotovoltaico'!B3240+'Approvvigionamento energia'!$Q$39*'Profilo eolico'!B3240</f>
        <v>1125.9386687685324</v>
      </c>
      <c r="F3238">
        <f>$P$41*'Profilo fotovoltaico'!B3240+'Approvvigionamento energia'!$Q$41*'Profilo eolico'!B3240</f>
        <v>750.62577917902161</v>
      </c>
      <c r="G3238">
        <f>$P$43*'Profilo fotovoltaico'!B3240+'Approvvigionamento energia'!$Q$43*'Profilo eolico'!B3240</f>
        <v>375.3128895895108</v>
      </c>
      <c r="H3238">
        <f t="shared" si="100"/>
        <v>1138.4335154826958</v>
      </c>
      <c r="I3238">
        <f>IF(LCOH!$C$28=Menu!$A$1,'Approvvigionamento energia'!C3238,0)+IF(LCOH!$C$28=Menu!$A$2,'Approvvigionamento energia'!D3238,0)+IF(LCOH!$C$28=Menu!$A$3,'Approvvigionamento energia'!E3238,0)+IF(LCOH!$C$28=Menu!$A$4,'Approvvigionamento energia'!F3238,0)+IF(LCOH!$C$28=Menu!$A$5,'Approvvigionamento energia'!G3238,0)+IF(LCOH!$C$28=Menu!$A$6,'Approvvigionamento energia'!H3238,0)</f>
        <v>750.62577917902161</v>
      </c>
      <c r="J3238">
        <f>'Approvvigionamento energia'!A3238+'Approvvigionamento energia'!B3238+'Approvvigionamento energia'!I3238</f>
        <v>1007.9257791790216</v>
      </c>
      <c r="K3238">
        <f>IF(MIN(LCOH!$C$18,J3238)&gt;=$P$48*LCOH!$C$18, MIN(LCOH!$C$18,J3238),0)</f>
        <v>1007.9257791790216</v>
      </c>
      <c r="L3238">
        <f t="shared" si="101"/>
        <v>0</v>
      </c>
      <c r="M3238">
        <f>K3238/LCOH!$C$18</f>
        <v>0.67195051945268103</v>
      </c>
      <c r="N3238">
        <f>K3238/LCOH!$C$34</f>
        <v>19.420535244297142</v>
      </c>
    </row>
    <row r="3239" spans="1:14" x14ac:dyDescent="0.35">
      <c r="A3239">
        <f>'Profilo fotovoltaico'!B3241*LCOH!$C$20</f>
        <v>0</v>
      </c>
      <c r="B3239">
        <f>'Profilo eolico'!B3241*LCOH!$C$21</f>
        <v>273.3</v>
      </c>
      <c r="C3239">
        <f>$P$35*'Profilo fotovoltaico'!B3241</f>
        <v>0</v>
      </c>
      <c r="D3239">
        <f>$Q$37*'Profilo eolico'!B3241</f>
        <v>1594.6057166702419</v>
      </c>
      <c r="E3239">
        <f>$P$39*'Profilo fotovoltaico'!B3241+'Approvvigionamento energia'!$Q$39*'Profilo eolico'!B3241</f>
        <v>1195.9542875026814</v>
      </c>
      <c r="F3239">
        <f>$P$41*'Profilo fotovoltaico'!B3241+'Approvvigionamento energia'!$Q$41*'Profilo eolico'!B3241</f>
        <v>797.30285833512096</v>
      </c>
      <c r="G3239">
        <f>$P$43*'Profilo fotovoltaico'!B3241+'Approvvigionamento energia'!$Q$43*'Profilo eolico'!B3241</f>
        <v>398.65142916756048</v>
      </c>
      <c r="H3239">
        <f t="shared" si="100"/>
        <v>1138.4335154826958</v>
      </c>
      <c r="I3239">
        <f>IF(LCOH!$C$28=Menu!$A$1,'Approvvigionamento energia'!C3239,0)+IF(LCOH!$C$28=Menu!$A$2,'Approvvigionamento energia'!D3239,0)+IF(LCOH!$C$28=Menu!$A$3,'Approvvigionamento energia'!E3239,0)+IF(LCOH!$C$28=Menu!$A$4,'Approvvigionamento energia'!F3239,0)+IF(LCOH!$C$28=Menu!$A$5,'Approvvigionamento energia'!G3239,0)+IF(LCOH!$C$28=Menu!$A$6,'Approvvigionamento energia'!H3239,0)</f>
        <v>797.30285833512096</v>
      </c>
      <c r="J3239">
        <f>'Approvvigionamento energia'!A3239+'Approvvigionamento energia'!B3239+'Approvvigionamento energia'!I3239</f>
        <v>1070.602858335121</v>
      </c>
      <c r="K3239">
        <f>IF(MIN(LCOH!$C$18,J3239)&gt;=$P$48*LCOH!$C$18, MIN(LCOH!$C$18,J3239),0)</f>
        <v>1070.602858335121</v>
      </c>
      <c r="L3239">
        <f t="shared" si="101"/>
        <v>0</v>
      </c>
      <c r="M3239">
        <f>K3239/LCOH!$C$18</f>
        <v>0.71373523889008073</v>
      </c>
      <c r="N3239">
        <f>K3239/LCOH!$C$34</f>
        <v>20.628186095089038</v>
      </c>
    </row>
    <row r="3240" spans="1:14" x14ac:dyDescent="0.35">
      <c r="A3240">
        <f>'Profilo fotovoltaico'!B3242*LCOH!$C$20</f>
        <v>0</v>
      </c>
      <c r="B3240">
        <f>'Profilo eolico'!B3242*LCOH!$C$21</f>
        <v>300.20000000000005</v>
      </c>
      <c r="C3240">
        <f>$P$35*'Profilo fotovoltaico'!B3242</f>
        <v>0</v>
      </c>
      <c r="D3240">
        <f>$Q$37*'Profilo eolico'!B3242</f>
        <v>1751.5573953326259</v>
      </c>
      <c r="E3240">
        <f>$P$39*'Profilo fotovoltaico'!B3242+'Approvvigionamento energia'!$Q$39*'Profilo eolico'!B3242</f>
        <v>1313.6680464994693</v>
      </c>
      <c r="F3240">
        <f>$P$41*'Profilo fotovoltaico'!B3242+'Approvvigionamento energia'!$Q$41*'Profilo eolico'!B3242</f>
        <v>875.77869766631295</v>
      </c>
      <c r="G3240">
        <f>$P$43*'Profilo fotovoltaico'!B3242+'Approvvigionamento energia'!$Q$43*'Profilo eolico'!B3242</f>
        <v>437.88934883315648</v>
      </c>
      <c r="H3240">
        <f t="shared" si="100"/>
        <v>1138.4335154826958</v>
      </c>
      <c r="I3240">
        <f>IF(LCOH!$C$28=Menu!$A$1,'Approvvigionamento energia'!C3240,0)+IF(LCOH!$C$28=Menu!$A$2,'Approvvigionamento energia'!D3240,0)+IF(LCOH!$C$28=Menu!$A$3,'Approvvigionamento energia'!E3240,0)+IF(LCOH!$C$28=Menu!$A$4,'Approvvigionamento energia'!F3240,0)+IF(LCOH!$C$28=Menu!$A$5,'Approvvigionamento energia'!G3240,0)+IF(LCOH!$C$28=Menu!$A$6,'Approvvigionamento energia'!H3240,0)</f>
        <v>875.77869766631295</v>
      </c>
      <c r="J3240">
        <f>'Approvvigionamento energia'!A3240+'Approvvigionamento energia'!B3240+'Approvvigionamento energia'!I3240</f>
        <v>1175.9786976663131</v>
      </c>
      <c r="K3240">
        <f>IF(MIN(LCOH!$C$18,J3240)&gt;=$P$48*LCOH!$C$18, MIN(LCOH!$C$18,J3240),0)</f>
        <v>1175.9786976663131</v>
      </c>
      <c r="L3240">
        <f t="shared" si="101"/>
        <v>0</v>
      </c>
      <c r="M3240">
        <f>K3240/LCOH!$C$18</f>
        <v>0.78398579844420879</v>
      </c>
      <c r="N3240">
        <f>K3240/LCOH!$C$34</f>
        <v>22.658549087982912</v>
      </c>
    </row>
    <row r="3241" spans="1:14" x14ac:dyDescent="0.35">
      <c r="A3241">
        <f>'Profilo fotovoltaico'!B3243*LCOH!$C$20</f>
        <v>0</v>
      </c>
      <c r="B3241">
        <f>'Profilo eolico'!B3243*LCOH!$C$21</f>
        <v>334.3</v>
      </c>
      <c r="C3241">
        <f>$P$35*'Profilo fotovoltaico'!B3243</f>
        <v>0</v>
      </c>
      <c r="D3241">
        <f>$Q$37*'Profilo eolico'!B3243</f>
        <v>1950.5184452354988</v>
      </c>
      <c r="E3241">
        <f>$P$39*'Profilo fotovoltaico'!B3243+'Approvvigionamento energia'!$Q$39*'Profilo eolico'!B3243</f>
        <v>1462.8888339266241</v>
      </c>
      <c r="F3241">
        <f>$P$41*'Profilo fotovoltaico'!B3243+'Approvvigionamento energia'!$Q$41*'Profilo eolico'!B3243</f>
        <v>975.2592226177494</v>
      </c>
      <c r="G3241">
        <f>$P$43*'Profilo fotovoltaico'!B3243+'Approvvigionamento energia'!$Q$43*'Profilo eolico'!B3243</f>
        <v>487.6296113088747</v>
      </c>
      <c r="H3241">
        <f t="shared" si="100"/>
        <v>1138.4335154826958</v>
      </c>
      <c r="I3241">
        <f>IF(LCOH!$C$28=Menu!$A$1,'Approvvigionamento energia'!C3241,0)+IF(LCOH!$C$28=Menu!$A$2,'Approvvigionamento energia'!D3241,0)+IF(LCOH!$C$28=Menu!$A$3,'Approvvigionamento energia'!E3241,0)+IF(LCOH!$C$28=Menu!$A$4,'Approvvigionamento energia'!F3241,0)+IF(LCOH!$C$28=Menu!$A$5,'Approvvigionamento energia'!G3241,0)+IF(LCOH!$C$28=Menu!$A$6,'Approvvigionamento energia'!H3241,0)</f>
        <v>975.2592226177494</v>
      </c>
      <c r="J3241">
        <f>'Approvvigionamento energia'!A3241+'Approvvigionamento energia'!B3241+'Approvvigionamento energia'!I3241</f>
        <v>1309.5592226177494</v>
      </c>
      <c r="K3241">
        <f>IF(MIN(LCOH!$C$18,J3241)&gt;=$P$48*LCOH!$C$18, MIN(LCOH!$C$18,J3241),0)</f>
        <v>1309.5592226177494</v>
      </c>
      <c r="L3241">
        <f t="shared" si="101"/>
        <v>0</v>
      </c>
      <c r="M3241">
        <f>K3241/LCOH!$C$18</f>
        <v>0.87303948174516621</v>
      </c>
      <c r="N3241">
        <f>K3241/LCOH!$C$34</f>
        <v>25.23235496373313</v>
      </c>
    </row>
    <row r="3242" spans="1:14" x14ac:dyDescent="0.35">
      <c r="A3242">
        <f>'Profilo fotovoltaico'!B3244*LCOH!$C$20</f>
        <v>0</v>
      </c>
      <c r="B3242">
        <f>'Profilo eolico'!B3244*LCOH!$C$21</f>
        <v>363.4</v>
      </c>
      <c r="C3242">
        <f>$P$35*'Profilo fotovoltaico'!B3244</f>
        <v>0</v>
      </c>
      <c r="D3242">
        <f>$Q$37*'Profilo eolico'!B3244</f>
        <v>2120.3063206658103</v>
      </c>
      <c r="E3242">
        <f>$P$39*'Profilo fotovoltaico'!B3244+'Approvvigionamento energia'!$Q$39*'Profilo eolico'!B3244</f>
        <v>1590.2297404993576</v>
      </c>
      <c r="F3242">
        <f>$P$41*'Profilo fotovoltaico'!B3244+'Approvvigionamento energia'!$Q$41*'Profilo eolico'!B3244</f>
        <v>1060.1531603329051</v>
      </c>
      <c r="G3242">
        <f>$P$43*'Profilo fotovoltaico'!B3244+'Approvvigionamento energia'!$Q$43*'Profilo eolico'!B3244</f>
        <v>530.07658016645257</v>
      </c>
      <c r="H3242">
        <f t="shared" si="100"/>
        <v>1138.4335154826958</v>
      </c>
      <c r="I3242">
        <f>IF(LCOH!$C$28=Menu!$A$1,'Approvvigionamento energia'!C3242,0)+IF(LCOH!$C$28=Menu!$A$2,'Approvvigionamento energia'!D3242,0)+IF(LCOH!$C$28=Menu!$A$3,'Approvvigionamento energia'!E3242,0)+IF(LCOH!$C$28=Menu!$A$4,'Approvvigionamento energia'!F3242,0)+IF(LCOH!$C$28=Menu!$A$5,'Approvvigionamento energia'!G3242,0)+IF(LCOH!$C$28=Menu!$A$6,'Approvvigionamento energia'!H3242,0)</f>
        <v>1060.1531603329051</v>
      </c>
      <c r="J3242">
        <f>'Approvvigionamento energia'!A3242+'Approvvigionamento energia'!B3242+'Approvvigionamento energia'!I3242</f>
        <v>1423.553160332905</v>
      </c>
      <c r="K3242">
        <f>IF(MIN(LCOH!$C$18,J3242)&gt;=$P$48*LCOH!$C$18, MIN(LCOH!$C$18,J3242),0)</f>
        <v>1423.553160332905</v>
      </c>
      <c r="L3242">
        <f t="shared" si="101"/>
        <v>0</v>
      </c>
      <c r="M3242">
        <f>K3242/LCOH!$C$18</f>
        <v>0.94903544022193664</v>
      </c>
      <c r="N3242">
        <f>K3242/LCOH!$C$34</f>
        <v>27.428769948610888</v>
      </c>
    </row>
    <row r="3243" spans="1:14" x14ac:dyDescent="0.35">
      <c r="A3243">
        <f>'Profilo fotovoltaico'!B3245*LCOH!$C$20</f>
        <v>0</v>
      </c>
      <c r="B3243">
        <f>'Profilo eolico'!B3245*LCOH!$C$21</f>
        <v>384.1</v>
      </c>
      <c r="C3243">
        <f>$P$35*'Profilo fotovoltaico'!B3245</f>
        <v>0</v>
      </c>
      <c r="D3243">
        <f>$Q$37*'Profilo eolico'!B3245</f>
        <v>2241.0832629822171</v>
      </c>
      <c r="E3243">
        <f>$P$39*'Profilo fotovoltaico'!B3245+'Approvvigionamento energia'!$Q$39*'Profilo eolico'!B3245</f>
        <v>1680.8124472366626</v>
      </c>
      <c r="F3243">
        <f>$P$41*'Profilo fotovoltaico'!B3245+'Approvvigionamento energia'!$Q$41*'Profilo eolico'!B3245</f>
        <v>1120.5416314911085</v>
      </c>
      <c r="G3243">
        <f>$P$43*'Profilo fotovoltaico'!B3245+'Approvvigionamento energia'!$Q$43*'Profilo eolico'!B3245</f>
        <v>560.27081574555427</v>
      </c>
      <c r="H3243">
        <f t="shared" si="100"/>
        <v>1138.4335154826958</v>
      </c>
      <c r="I3243">
        <f>IF(LCOH!$C$28=Menu!$A$1,'Approvvigionamento energia'!C3243,0)+IF(LCOH!$C$28=Menu!$A$2,'Approvvigionamento energia'!D3243,0)+IF(LCOH!$C$28=Menu!$A$3,'Approvvigionamento energia'!E3243,0)+IF(LCOH!$C$28=Menu!$A$4,'Approvvigionamento energia'!F3243,0)+IF(LCOH!$C$28=Menu!$A$5,'Approvvigionamento energia'!G3243,0)+IF(LCOH!$C$28=Menu!$A$6,'Approvvigionamento energia'!H3243,0)</f>
        <v>1120.5416314911085</v>
      </c>
      <c r="J3243">
        <f>'Approvvigionamento energia'!A3243+'Approvvigionamento energia'!B3243+'Approvvigionamento energia'!I3243</f>
        <v>1504.6416314911085</v>
      </c>
      <c r="K3243">
        <f>IF(MIN(LCOH!$C$18,J3243)&gt;=$P$48*LCOH!$C$18, MIN(LCOH!$C$18,J3243),0)</f>
        <v>1500</v>
      </c>
      <c r="L3243">
        <f t="shared" si="101"/>
        <v>4.6416314911084555</v>
      </c>
      <c r="M3243">
        <f>K3243/LCOH!$C$18</f>
        <v>1</v>
      </c>
      <c r="N3243">
        <f>K3243/LCOH!$C$34</f>
        <v>28.901734104046245</v>
      </c>
    </row>
    <row r="3244" spans="1:14" x14ac:dyDescent="0.35">
      <c r="A3244">
        <f>'Profilo fotovoltaico'!B3246*LCOH!$C$20</f>
        <v>0</v>
      </c>
      <c r="B3244">
        <f>'Profilo eolico'!B3246*LCOH!$C$21</f>
        <v>397.6</v>
      </c>
      <c r="C3244">
        <f>$P$35*'Profilo fotovoltaico'!B3246</f>
        <v>0</v>
      </c>
      <c r="D3244">
        <f>$Q$37*'Profilo eolico'!B3246</f>
        <v>2319.8508340581348</v>
      </c>
      <c r="E3244">
        <f>$P$39*'Profilo fotovoltaico'!B3246+'Approvvigionamento energia'!$Q$39*'Profilo eolico'!B3246</f>
        <v>1739.8881255436008</v>
      </c>
      <c r="F3244">
        <f>$P$41*'Profilo fotovoltaico'!B3246+'Approvvigionamento energia'!$Q$41*'Profilo eolico'!B3246</f>
        <v>1159.9254170290674</v>
      </c>
      <c r="G3244">
        <f>$P$43*'Profilo fotovoltaico'!B3246+'Approvvigionamento energia'!$Q$43*'Profilo eolico'!B3246</f>
        <v>579.96270851453369</v>
      </c>
      <c r="H3244">
        <f t="shared" si="100"/>
        <v>1138.4335154826958</v>
      </c>
      <c r="I3244">
        <f>IF(LCOH!$C$28=Menu!$A$1,'Approvvigionamento energia'!C3244,0)+IF(LCOH!$C$28=Menu!$A$2,'Approvvigionamento energia'!D3244,0)+IF(LCOH!$C$28=Menu!$A$3,'Approvvigionamento energia'!E3244,0)+IF(LCOH!$C$28=Menu!$A$4,'Approvvigionamento energia'!F3244,0)+IF(LCOH!$C$28=Menu!$A$5,'Approvvigionamento energia'!G3244,0)+IF(LCOH!$C$28=Menu!$A$6,'Approvvigionamento energia'!H3244,0)</f>
        <v>1159.9254170290674</v>
      </c>
      <c r="J3244">
        <f>'Approvvigionamento energia'!A3244+'Approvvigionamento energia'!B3244+'Approvvigionamento energia'!I3244</f>
        <v>1557.5254170290673</v>
      </c>
      <c r="K3244">
        <f>IF(MIN(LCOH!$C$18,J3244)&gt;=$P$48*LCOH!$C$18, MIN(LCOH!$C$18,J3244),0)</f>
        <v>1500</v>
      </c>
      <c r="L3244">
        <f t="shared" si="101"/>
        <v>57.525417029067285</v>
      </c>
      <c r="M3244">
        <f>K3244/LCOH!$C$18</f>
        <v>1</v>
      </c>
      <c r="N3244">
        <f>K3244/LCOH!$C$34</f>
        <v>28.901734104046245</v>
      </c>
    </row>
    <row r="3245" spans="1:14" x14ac:dyDescent="0.35">
      <c r="A3245">
        <f>'Profilo fotovoltaico'!B3247*LCOH!$C$20</f>
        <v>0</v>
      </c>
      <c r="B3245">
        <f>'Profilo eolico'!B3247*LCOH!$C$21</f>
        <v>384.40000000000003</v>
      </c>
      <c r="C3245">
        <f>$P$35*'Profilo fotovoltaico'!B3247</f>
        <v>0</v>
      </c>
      <c r="D3245">
        <f>$Q$37*'Profilo eolico'!B3247</f>
        <v>2242.8336534505711</v>
      </c>
      <c r="E3245">
        <f>$P$39*'Profilo fotovoltaico'!B3247+'Approvvigionamento energia'!$Q$39*'Profilo eolico'!B3247</f>
        <v>1682.125240087928</v>
      </c>
      <c r="F3245">
        <f>$P$41*'Profilo fotovoltaico'!B3247+'Approvvigionamento energia'!$Q$41*'Profilo eolico'!B3247</f>
        <v>1121.4168267252855</v>
      </c>
      <c r="G3245">
        <f>$P$43*'Profilo fotovoltaico'!B3247+'Approvvigionamento energia'!$Q$43*'Profilo eolico'!B3247</f>
        <v>560.70841336264277</v>
      </c>
      <c r="H3245">
        <f t="shared" si="100"/>
        <v>1138.4335154826958</v>
      </c>
      <c r="I3245">
        <f>IF(LCOH!$C$28=Menu!$A$1,'Approvvigionamento energia'!C3245,0)+IF(LCOH!$C$28=Menu!$A$2,'Approvvigionamento energia'!D3245,0)+IF(LCOH!$C$28=Menu!$A$3,'Approvvigionamento energia'!E3245,0)+IF(LCOH!$C$28=Menu!$A$4,'Approvvigionamento energia'!F3245,0)+IF(LCOH!$C$28=Menu!$A$5,'Approvvigionamento energia'!G3245,0)+IF(LCOH!$C$28=Menu!$A$6,'Approvvigionamento energia'!H3245,0)</f>
        <v>1121.4168267252855</v>
      </c>
      <c r="J3245">
        <f>'Approvvigionamento energia'!A3245+'Approvvigionamento energia'!B3245+'Approvvigionamento energia'!I3245</f>
        <v>1505.8168267252856</v>
      </c>
      <c r="K3245">
        <f>IF(MIN(LCOH!$C$18,J3245)&gt;=$P$48*LCOH!$C$18, MIN(LCOH!$C$18,J3245),0)</f>
        <v>1500</v>
      </c>
      <c r="L3245">
        <f t="shared" si="101"/>
        <v>5.8168267252856367</v>
      </c>
      <c r="M3245">
        <f>K3245/LCOH!$C$18</f>
        <v>1</v>
      </c>
      <c r="N3245">
        <f>K3245/LCOH!$C$34</f>
        <v>28.901734104046245</v>
      </c>
    </row>
    <row r="3246" spans="1:14" x14ac:dyDescent="0.35">
      <c r="A3246">
        <f>'Profilo fotovoltaico'!B3248*LCOH!$C$20</f>
        <v>24</v>
      </c>
      <c r="B3246">
        <f>'Profilo eolico'!B3248*LCOH!$C$21</f>
        <v>354.6</v>
      </c>
      <c r="C3246">
        <f>$P$35*'Profilo fotovoltaico'!B3248</f>
        <v>176.51069250292957</v>
      </c>
      <c r="D3246">
        <f>$Q$37*'Profilo eolico'!B3248</f>
        <v>2068.9615335941012</v>
      </c>
      <c r="E3246">
        <f>$P$39*'Profilo fotovoltaico'!B3248+'Approvvigionamento energia'!$Q$39*'Profilo eolico'!B3248</f>
        <v>1595.8488233213081</v>
      </c>
      <c r="F3246">
        <f>$P$41*'Profilo fotovoltaico'!B3248+'Approvvigionamento energia'!$Q$41*'Profilo eolico'!B3248</f>
        <v>1122.7361130485153</v>
      </c>
      <c r="G3246">
        <f>$P$43*'Profilo fotovoltaico'!B3248+'Approvvigionamento energia'!$Q$43*'Profilo eolico'!B3248</f>
        <v>649.62340277572252</v>
      </c>
      <c r="H3246">
        <f t="shared" si="100"/>
        <v>1138.4335154826958</v>
      </c>
      <c r="I3246">
        <f>IF(LCOH!$C$28=Menu!$A$1,'Approvvigionamento energia'!C3246,0)+IF(LCOH!$C$28=Menu!$A$2,'Approvvigionamento energia'!D3246,0)+IF(LCOH!$C$28=Menu!$A$3,'Approvvigionamento energia'!E3246,0)+IF(LCOH!$C$28=Menu!$A$4,'Approvvigionamento energia'!F3246,0)+IF(LCOH!$C$28=Menu!$A$5,'Approvvigionamento energia'!G3246,0)+IF(LCOH!$C$28=Menu!$A$6,'Approvvigionamento energia'!H3246,0)</f>
        <v>1122.7361130485153</v>
      </c>
      <c r="J3246">
        <f>'Approvvigionamento energia'!A3246+'Approvvigionamento energia'!B3246+'Approvvigionamento energia'!I3246</f>
        <v>1501.3361130485155</v>
      </c>
      <c r="K3246">
        <f>IF(MIN(LCOH!$C$18,J3246)&gt;=$P$48*LCOH!$C$18, MIN(LCOH!$C$18,J3246),0)</f>
        <v>1500</v>
      </c>
      <c r="L3246">
        <f t="shared" si="101"/>
        <v>1.3361130485154717</v>
      </c>
      <c r="M3246">
        <f>K3246/LCOH!$C$18</f>
        <v>1</v>
      </c>
      <c r="N3246">
        <f>K3246/LCOH!$C$34</f>
        <v>28.901734104046245</v>
      </c>
    </row>
    <row r="3247" spans="1:14" x14ac:dyDescent="0.35">
      <c r="A3247">
        <f>'Profilo fotovoltaico'!B3249*LCOH!$C$20</f>
        <v>119</v>
      </c>
      <c r="B3247">
        <f>'Profilo eolico'!B3249*LCOH!$C$21</f>
        <v>351.6</v>
      </c>
      <c r="C3247">
        <f>$P$35*'Profilo fotovoltaico'!B3249</f>
        <v>875.19885032702564</v>
      </c>
      <c r="D3247">
        <f>$Q$37*'Profilo eolico'!B3249</f>
        <v>2051.4576289105639</v>
      </c>
      <c r="E3247">
        <f>$P$39*'Profilo fotovoltaico'!B3249+'Approvvigionamento energia'!$Q$39*'Profilo eolico'!B3249</f>
        <v>1757.3929342646793</v>
      </c>
      <c r="F3247">
        <f>$P$41*'Profilo fotovoltaico'!B3249+'Approvvigionamento energia'!$Q$41*'Profilo eolico'!B3249</f>
        <v>1463.3282396187947</v>
      </c>
      <c r="G3247">
        <f>$P$43*'Profilo fotovoltaico'!B3249+'Approvvigionamento energia'!$Q$43*'Profilo eolico'!B3249</f>
        <v>1169.2635449729103</v>
      </c>
      <c r="H3247">
        <f t="shared" si="100"/>
        <v>1138.4335154826958</v>
      </c>
      <c r="I3247">
        <f>IF(LCOH!$C$28=Menu!$A$1,'Approvvigionamento energia'!C3247,0)+IF(LCOH!$C$28=Menu!$A$2,'Approvvigionamento energia'!D3247,0)+IF(LCOH!$C$28=Menu!$A$3,'Approvvigionamento energia'!E3247,0)+IF(LCOH!$C$28=Menu!$A$4,'Approvvigionamento energia'!F3247,0)+IF(LCOH!$C$28=Menu!$A$5,'Approvvigionamento energia'!G3247,0)+IF(LCOH!$C$28=Menu!$A$6,'Approvvigionamento energia'!H3247,0)</f>
        <v>1463.3282396187947</v>
      </c>
      <c r="J3247">
        <f>'Approvvigionamento energia'!A3247+'Approvvigionamento energia'!B3247+'Approvvigionamento energia'!I3247</f>
        <v>1933.9282396187946</v>
      </c>
      <c r="K3247">
        <f>IF(MIN(LCOH!$C$18,J3247)&gt;=$P$48*LCOH!$C$18, MIN(LCOH!$C$18,J3247),0)</f>
        <v>1500</v>
      </c>
      <c r="L3247">
        <f t="shared" si="101"/>
        <v>433.92823961879458</v>
      </c>
      <c r="M3247">
        <f>K3247/LCOH!$C$18</f>
        <v>1</v>
      </c>
      <c r="N3247">
        <f>K3247/LCOH!$C$34</f>
        <v>28.901734104046245</v>
      </c>
    </row>
    <row r="3248" spans="1:14" x14ac:dyDescent="0.35">
      <c r="A3248">
        <f>'Profilo fotovoltaico'!B3250*LCOH!$C$20</f>
        <v>265</v>
      </c>
      <c r="B3248">
        <f>'Profilo eolico'!B3250*LCOH!$C$21</f>
        <v>406</v>
      </c>
      <c r="C3248">
        <f>$P$35*'Profilo fotovoltaico'!B3250</f>
        <v>1948.9722297198473</v>
      </c>
      <c r="D3248">
        <f>$Q$37*'Profilo eolico'!B3250</f>
        <v>2368.861767172039</v>
      </c>
      <c r="E3248">
        <f>$P$39*'Profilo fotovoltaico'!B3250+'Approvvigionamento energia'!$Q$39*'Profilo eolico'!B3250</f>
        <v>2263.8893828089908</v>
      </c>
      <c r="F3248">
        <f>$P$41*'Profilo fotovoltaico'!B3250+'Approvvigionamento energia'!$Q$41*'Profilo eolico'!B3250</f>
        <v>2158.9169984459431</v>
      </c>
      <c r="G3248">
        <f>$P$43*'Profilo fotovoltaico'!B3250+'Approvvigionamento energia'!$Q$43*'Profilo eolico'!B3250</f>
        <v>2053.9446140828954</v>
      </c>
      <c r="H3248">
        <f t="shared" si="100"/>
        <v>1138.4335154826958</v>
      </c>
      <c r="I3248">
        <f>IF(LCOH!$C$28=Menu!$A$1,'Approvvigionamento energia'!C3248,0)+IF(LCOH!$C$28=Menu!$A$2,'Approvvigionamento energia'!D3248,0)+IF(LCOH!$C$28=Menu!$A$3,'Approvvigionamento energia'!E3248,0)+IF(LCOH!$C$28=Menu!$A$4,'Approvvigionamento energia'!F3248,0)+IF(LCOH!$C$28=Menu!$A$5,'Approvvigionamento energia'!G3248,0)+IF(LCOH!$C$28=Menu!$A$6,'Approvvigionamento energia'!H3248,0)</f>
        <v>2158.9169984459431</v>
      </c>
      <c r="J3248">
        <f>'Approvvigionamento energia'!A3248+'Approvvigionamento energia'!B3248+'Approvvigionamento energia'!I3248</f>
        <v>2829.9169984459431</v>
      </c>
      <c r="K3248">
        <f>IF(MIN(LCOH!$C$18,J3248)&gt;=$P$48*LCOH!$C$18, MIN(LCOH!$C$18,J3248),0)</f>
        <v>1500</v>
      </c>
      <c r="L3248">
        <f t="shared" si="101"/>
        <v>1329.9169984459431</v>
      </c>
      <c r="M3248">
        <f>K3248/LCOH!$C$18</f>
        <v>1</v>
      </c>
      <c r="N3248">
        <f>K3248/LCOH!$C$34</f>
        <v>28.901734104046245</v>
      </c>
    </row>
    <row r="3249" spans="1:14" x14ac:dyDescent="0.35">
      <c r="A3249">
        <f>'Profilo fotovoltaico'!B3251*LCOH!$C$20</f>
        <v>411</v>
      </c>
      <c r="B3249">
        <f>'Profilo eolico'!B3251*LCOH!$C$21</f>
        <v>424.09999999999997</v>
      </c>
      <c r="C3249">
        <f>$P$35*'Profilo fotovoltaico'!B3251</f>
        <v>3022.7456091126687</v>
      </c>
      <c r="D3249">
        <f>$Q$37*'Profilo eolico'!B3251</f>
        <v>2474.4686587627134</v>
      </c>
      <c r="E3249">
        <f>$P$39*'Profilo fotovoltaico'!B3251+'Approvvigionamento energia'!$Q$39*'Profilo eolico'!B3251</f>
        <v>2611.5378963502021</v>
      </c>
      <c r="F3249">
        <f>$P$41*'Profilo fotovoltaico'!B3251+'Approvvigionamento energia'!$Q$41*'Profilo eolico'!B3251</f>
        <v>2748.6071339376913</v>
      </c>
      <c r="G3249">
        <f>$P$43*'Profilo fotovoltaico'!B3251+'Approvvigionamento energia'!$Q$43*'Profilo eolico'!B3251</f>
        <v>2885.6763715251795</v>
      </c>
      <c r="H3249">
        <f t="shared" si="100"/>
        <v>1138.4335154826958</v>
      </c>
      <c r="I3249">
        <f>IF(LCOH!$C$28=Menu!$A$1,'Approvvigionamento energia'!C3249,0)+IF(LCOH!$C$28=Menu!$A$2,'Approvvigionamento energia'!D3249,0)+IF(LCOH!$C$28=Menu!$A$3,'Approvvigionamento energia'!E3249,0)+IF(LCOH!$C$28=Menu!$A$4,'Approvvigionamento energia'!F3249,0)+IF(LCOH!$C$28=Menu!$A$5,'Approvvigionamento energia'!G3249,0)+IF(LCOH!$C$28=Menu!$A$6,'Approvvigionamento energia'!H3249,0)</f>
        <v>2748.6071339376913</v>
      </c>
      <c r="J3249">
        <f>'Approvvigionamento energia'!A3249+'Approvvigionamento energia'!B3249+'Approvvigionamento energia'!I3249</f>
        <v>3583.7071339376912</v>
      </c>
      <c r="K3249">
        <f>IF(MIN(LCOH!$C$18,J3249)&gt;=$P$48*LCOH!$C$18, MIN(LCOH!$C$18,J3249),0)</f>
        <v>1500</v>
      </c>
      <c r="L3249">
        <f t="shared" si="101"/>
        <v>2083.7071339376912</v>
      </c>
      <c r="M3249">
        <f>K3249/LCOH!$C$18</f>
        <v>1</v>
      </c>
      <c r="N3249">
        <f>K3249/LCOH!$C$34</f>
        <v>28.901734104046245</v>
      </c>
    </row>
    <row r="3250" spans="1:14" x14ac:dyDescent="0.35">
      <c r="A3250">
        <f>'Profilo fotovoltaico'!B3252*LCOH!$C$20</f>
        <v>527</v>
      </c>
      <c r="B3250">
        <f>'Profilo eolico'!B3252*LCOH!$C$21</f>
        <v>420.70000000000005</v>
      </c>
      <c r="C3250">
        <f>$P$35*'Profilo fotovoltaico'!B3252</f>
        <v>3875.8806228768285</v>
      </c>
      <c r="D3250">
        <f>$Q$37*'Profilo eolico'!B3252</f>
        <v>2454.6309001213713</v>
      </c>
      <c r="E3250">
        <f>$P$39*'Profilo fotovoltaico'!B3252+'Approvvigionamento energia'!$Q$39*'Profilo eolico'!B3252</f>
        <v>2809.9433308102357</v>
      </c>
      <c r="F3250">
        <f>$P$41*'Profilo fotovoltaico'!B3252+'Approvvigionamento energia'!$Q$41*'Profilo eolico'!B3252</f>
        <v>3165.2557614991001</v>
      </c>
      <c r="G3250">
        <f>$P$43*'Profilo fotovoltaico'!B3252+'Approvvigionamento energia'!$Q$43*'Profilo eolico'!B3252</f>
        <v>3520.5681921879641</v>
      </c>
      <c r="H3250">
        <f t="shared" si="100"/>
        <v>1138.4335154826958</v>
      </c>
      <c r="I3250">
        <f>IF(LCOH!$C$28=Menu!$A$1,'Approvvigionamento energia'!C3250,0)+IF(LCOH!$C$28=Menu!$A$2,'Approvvigionamento energia'!D3250,0)+IF(LCOH!$C$28=Menu!$A$3,'Approvvigionamento energia'!E3250,0)+IF(LCOH!$C$28=Menu!$A$4,'Approvvigionamento energia'!F3250,0)+IF(LCOH!$C$28=Menu!$A$5,'Approvvigionamento energia'!G3250,0)+IF(LCOH!$C$28=Menu!$A$6,'Approvvigionamento energia'!H3250,0)</f>
        <v>3165.2557614991001</v>
      </c>
      <c r="J3250">
        <f>'Approvvigionamento energia'!A3250+'Approvvigionamento energia'!B3250+'Approvvigionamento energia'!I3250</f>
        <v>4112.9557614990999</v>
      </c>
      <c r="K3250">
        <f>IF(MIN(LCOH!$C$18,J3250)&gt;=$P$48*LCOH!$C$18, MIN(LCOH!$C$18,J3250),0)</f>
        <v>1500</v>
      </c>
      <c r="L3250">
        <f t="shared" si="101"/>
        <v>2612.9557614990999</v>
      </c>
      <c r="M3250">
        <f>K3250/LCOH!$C$18</f>
        <v>1</v>
      </c>
      <c r="N3250">
        <f>K3250/LCOH!$C$34</f>
        <v>28.901734104046245</v>
      </c>
    </row>
    <row r="3251" spans="1:14" x14ac:dyDescent="0.35">
      <c r="A3251">
        <f>'Profilo fotovoltaico'!B3253*LCOH!$C$20</f>
        <v>602</v>
      </c>
      <c r="B3251">
        <f>'Profilo eolico'!B3253*LCOH!$C$21</f>
        <v>419.20000000000005</v>
      </c>
      <c r="C3251">
        <f>$P$35*'Profilo fotovoltaico'!B3253</f>
        <v>4427.476536948483</v>
      </c>
      <c r="D3251">
        <f>$Q$37*'Profilo eolico'!B3253</f>
        <v>2445.8789477796026</v>
      </c>
      <c r="E3251">
        <f>$P$39*'Profilo fotovoltaico'!B3253+'Approvvigionamento energia'!$Q$39*'Profilo eolico'!B3253</f>
        <v>2941.2783450718225</v>
      </c>
      <c r="F3251">
        <f>$P$41*'Profilo fotovoltaico'!B3253+'Approvvigionamento energia'!$Q$41*'Profilo eolico'!B3253</f>
        <v>3436.6777423640428</v>
      </c>
      <c r="G3251">
        <f>$P$43*'Profilo fotovoltaico'!B3253+'Approvvigionamento energia'!$Q$43*'Profilo eolico'!B3253</f>
        <v>3932.0771396562632</v>
      </c>
      <c r="H3251">
        <f t="shared" si="100"/>
        <v>1138.4335154826958</v>
      </c>
      <c r="I3251">
        <f>IF(LCOH!$C$28=Menu!$A$1,'Approvvigionamento energia'!C3251,0)+IF(LCOH!$C$28=Menu!$A$2,'Approvvigionamento energia'!D3251,0)+IF(LCOH!$C$28=Menu!$A$3,'Approvvigionamento energia'!E3251,0)+IF(LCOH!$C$28=Menu!$A$4,'Approvvigionamento energia'!F3251,0)+IF(LCOH!$C$28=Menu!$A$5,'Approvvigionamento energia'!G3251,0)+IF(LCOH!$C$28=Menu!$A$6,'Approvvigionamento energia'!H3251,0)</f>
        <v>3436.6777423640428</v>
      </c>
      <c r="J3251">
        <f>'Approvvigionamento energia'!A3251+'Approvvigionamento energia'!B3251+'Approvvigionamento energia'!I3251</f>
        <v>4457.8777423640431</v>
      </c>
      <c r="K3251">
        <f>IF(MIN(LCOH!$C$18,J3251)&gt;=$P$48*LCOH!$C$18, MIN(LCOH!$C$18,J3251),0)</f>
        <v>1500</v>
      </c>
      <c r="L3251">
        <f t="shared" si="101"/>
        <v>2957.8777423640431</v>
      </c>
      <c r="M3251">
        <f>K3251/LCOH!$C$18</f>
        <v>1</v>
      </c>
      <c r="N3251">
        <f>K3251/LCOH!$C$34</f>
        <v>28.901734104046245</v>
      </c>
    </row>
    <row r="3252" spans="1:14" x14ac:dyDescent="0.35">
      <c r="A3252">
        <f>'Profilo fotovoltaico'!B3254*LCOH!$C$20</f>
        <v>627</v>
      </c>
      <c r="B3252">
        <f>'Profilo eolico'!B3254*LCOH!$C$21</f>
        <v>424.8</v>
      </c>
      <c r="C3252">
        <f>$P$35*'Profilo fotovoltaico'!B3254</f>
        <v>4611.341841639035</v>
      </c>
      <c r="D3252">
        <f>$Q$37*'Profilo eolico'!B3254</f>
        <v>2478.5529031888723</v>
      </c>
      <c r="E3252">
        <f>$P$39*'Profilo fotovoltaico'!B3254+'Approvvigionamento energia'!$Q$39*'Profilo eolico'!B3254</f>
        <v>3011.7501378014131</v>
      </c>
      <c r="F3252">
        <f>$P$41*'Profilo fotovoltaico'!B3254+'Approvvigionamento energia'!$Q$41*'Profilo eolico'!B3254</f>
        <v>3544.9473724139534</v>
      </c>
      <c r="G3252">
        <f>$P$43*'Profilo fotovoltaico'!B3254+'Approvvigionamento energia'!$Q$43*'Profilo eolico'!B3254</f>
        <v>4078.1446070264942</v>
      </c>
      <c r="H3252">
        <f t="shared" si="100"/>
        <v>1138.4335154826958</v>
      </c>
      <c r="I3252">
        <f>IF(LCOH!$C$28=Menu!$A$1,'Approvvigionamento energia'!C3252,0)+IF(LCOH!$C$28=Menu!$A$2,'Approvvigionamento energia'!D3252,0)+IF(LCOH!$C$28=Menu!$A$3,'Approvvigionamento energia'!E3252,0)+IF(LCOH!$C$28=Menu!$A$4,'Approvvigionamento energia'!F3252,0)+IF(LCOH!$C$28=Menu!$A$5,'Approvvigionamento energia'!G3252,0)+IF(LCOH!$C$28=Menu!$A$6,'Approvvigionamento energia'!H3252,0)</f>
        <v>3544.9473724139534</v>
      </c>
      <c r="J3252">
        <f>'Approvvigionamento energia'!A3252+'Approvvigionamento energia'!B3252+'Approvvigionamento energia'!I3252</f>
        <v>4596.7473724139536</v>
      </c>
      <c r="K3252">
        <f>IF(MIN(LCOH!$C$18,J3252)&gt;=$P$48*LCOH!$C$18, MIN(LCOH!$C$18,J3252),0)</f>
        <v>1500</v>
      </c>
      <c r="L3252">
        <f t="shared" si="101"/>
        <v>3096.7473724139536</v>
      </c>
      <c r="M3252">
        <f>K3252/LCOH!$C$18</f>
        <v>1</v>
      </c>
      <c r="N3252">
        <f>K3252/LCOH!$C$34</f>
        <v>28.901734104046245</v>
      </c>
    </row>
    <row r="3253" spans="1:14" x14ac:dyDescent="0.35">
      <c r="A3253">
        <f>'Profilo fotovoltaico'!B3255*LCOH!$C$20</f>
        <v>609</v>
      </c>
      <c r="B3253">
        <f>'Profilo eolico'!B3255*LCOH!$C$21</f>
        <v>436.2</v>
      </c>
      <c r="C3253">
        <f>$P$35*'Profilo fotovoltaico'!B3255</f>
        <v>4478.9588222618377</v>
      </c>
      <c r="D3253">
        <f>$Q$37*'Profilo eolico'!B3255</f>
        <v>2545.0677409863133</v>
      </c>
      <c r="E3253">
        <f>$P$39*'Profilo fotovoltaico'!B3255+'Approvvigionamento energia'!$Q$39*'Profilo eolico'!B3255</f>
        <v>3028.5405113051947</v>
      </c>
      <c r="F3253">
        <f>$P$41*'Profilo fotovoltaico'!B3255+'Approvvigionamento energia'!$Q$41*'Profilo eolico'!B3255</f>
        <v>3512.0132816240757</v>
      </c>
      <c r="G3253">
        <f>$P$43*'Profilo fotovoltaico'!B3255+'Approvvigionamento energia'!$Q$43*'Profilo eolico'!B3255</f>
        <v>3995.4860519429562</v>
      </c>
      <c r="H3253">
        <f t="shared" si="100"/>
        <v>1138.4335154826958</v>
      </c>
      <c r="I3253">
        <f>IF(LCOH!$C$28=Menu!$A$1,'Approvvigionamento energia'!C3253,0)+IF(LCOH!$C$28=Menu!$A$2,'Approvvigionamento energia'!D3253,0)+IF(LCOH!$C$28=Menu!$A$3,'Approvvigionamento energia'!E3253,0)+IF(LCOH!$C$28=Menu!$A$4,'Approvvigionamento energia'!F3253,0)+IF(LCOH!$C$28=Menu!$A$5,'Approvvigionamento energia'!G3253,0)+IF(LCOH!$C$28=Menu!$A$6,'Approvvigionamento energia'!H3253,0)</f>
        <v>3512.0132816240757</v>
      </c>
      <c r="J3253">
        <f>'Approvvigionamento energia'!A3253+'Approvvigionamento energia'!B3253+'Approvvigionamento energia'!I3253</f>
        <v>4557.2132816240755</v>
      </c>
      <c r="K3253">
        <f>IF(MIN(LCOH!$C$18,J3253)&gt;=$P$48*LCOH!$C$18, MIN(LCOH!$C$18,J3253),0)</f>
        <v>1500</v>
      </c>
      <c r="L3253">
        <f t="shared" si="101"/>
        <v>3057.2132816240755</v>
      </c>
      <c r="M3253">
        <f>K3253/LCOH!$C$18</f>
        <v>1</v>
      </c>
      <c r="N3253">
        <f>K3253/LCOH!$C$34</f>
        <v>28.901734104046245</v>
      </c>
    </row>
    <row r="3254" spans="1:14" x14ac:dyDescent="0.35">
      <c r="A3254">
        <f>'Profilo fotovoltaico'!B3256*LCOH!$C$20</f>
        <v>563</v>
      </c>
      <c r="B3254">
        <f>'Profilo eolico'!B3256*LCOH!$C$21</f>
        <v>445.2</v>
      </c>
      <c r="C3254">
        <f>$P$35*'Profilo fotovoltaico'!B3256</f>
        <v>4140.6466616312218</v>
      </c>
      <c r="D3254">
        <f>$Q$37*'Profilo eolico'!B3256</f>
        <v>2597.5794550369251</v>
      </c>
      <c r="E3254">
        <f>$P$39*'Profilo fotovoltaico'!B3256+'Approvvigionamento energia'!$Q$39*'Profilo eolico'!B3256</f>
        <v>2983.3462566854996</v>
      </c>
      <c r="F3254">
        <f>$P$41*'Profilo fotovoltaico'!B3256+'Approvvigionamento energia'!$Q$41*'Profilo eolico'!B3256</f>
        <v>3369.1130583340737</v>
      </c>
      <c r="G3254">
        <f>$P$43*'Profilo fotovoltaico'!B3256+'Approvvigionamento energia'!$Q$43*'Profilo eolico'!B3256</f>
        <v>3754.8798599826478</v>
      </c>
      <c r="H3254">
        <f t="shared" si="100"/>
        <v>1138.4335154826958</v>
      </c>
      <c r="I3254">
        <f>IF(LCOH!$C$28=Menu!$A$1,'Approvvigionamento energia'!C3254,0)+IF(LCOH!$C$28=Menu!$A$2,'Approvvigionamento energia'!D3254,0)+IF(LCOH!$C$28=Menu!$A$3,'Approvvigionamento energia'!E3254,0)+IF(LCOH!$C$28=Menu!$A$4,'Approvvigionamento energia'!F3254,0)+IF(LCOH!$C$28=Menu!$A$5,'Approvvigionamento energia'!G3254,0)+IF(LCOH!$C$28=Menu!$A$6,'Approvvigionamento energia'!H3254,0)</f>
        <v>3369.1130583340737</v>
      </c>
      <c r="J3254">
        <f>'Approvvigionamento energia'!A3254+'Approvvigionamento energia'!B3254+'Approvvigionamento energia'!I3254</f>
        <v>4377.3130583340735</v>
      </c>
      <c r="K3254">
        <f>IF(MIN(LCOH!$C$18,J3254)&gt;=$P$48*LCOH!$C$18, MIN(LCOH!$C$18,J3254),0)</f>
        <v>1500</v>
      </c>
      <c r="L3254">
        <f t="shared" si="101"/>
        <v>2877.3130583340735</v>
      </c>
      <c r="M3254">
        <f>K3254/LCOH!$C$18</f>
        <v>1</v>
      </c>
      <c r="N3254">
        <f>K3254/LCOH!$C$34</f>
        <v>28.901734104046245</v>
      </c>
    </row>
    <row r="3255" spans="1:14" x14ac:dyDescent="0.35">
      <c r="A3255">
        <f>'Profilo fotovoltaico'!B3257*LCOH!$C$20</f>
        <v>508</v>
      </c>
      <c r="B3255">
        <f>'Profilo eolico'!B3257*LCOH!$C$21</f>
        <v>447.6</v>
      </c>
      <c r="C3255">
        <f>$P$35*'Profilo fotovoltaico'!B3257</f>
        <v>3736.1429913120091</v>
      </c>
      <c r="D3255">
        <f>$Q$37*'Profilo eolico'!B3257</f>
        <v>2611.5825787837553</v>
      </c>
      <c r="E3255">
        <f>$P$39*'Profilo fotovoltaico'!B3257+'Approvvigionamento energia'!$Q$39*'Profilo eolico'!B3257</f>
        <v>2892.7226819158186</v>
      </c>
      <c r="F3255">
        <f>$P$41*'Profilo fotovoltaico'!B3257+'Approvvigionamento energia'!$Q$41*'Profilo eolico'!B3257</f>
        <v>3173.8627850478824</v>
      </c>
      <c r="G3255">
        <f>$P$43*'Profilo fotovoltaico'!B3257+'Approvvigionamento energia'!$Q$43*'Profilo eolico'!B3257</f>
        <v>3455.0028881799458</v>
      </c>
      <c r="H3255">
        <f t="shared" si="100"/>
        <v>1138.4335154826958</v>
      </c>
      <c r="I3255">
        <f>IF(LCOH!$C$28=Menu!$A$1,'Approvvigionamento energia'!C3255,0)+IF(LCOH!$C$28=Menu!$A$2,'Approvvigionamento energia'!D3255,0)+IF(LCOH!$C$28=Menu!$A$3,'Approvvigionamento energia'!E3255,0)+IF(LCOH!$C$28=Menu!$A$4,'Approvvigionamento energia'!F3255,0)+IF(LCOH!$C$28=Menu!$A$5,'Approvvigionamento energia'!G3255,0)+IF(LCOH!$C$28=Menu!$A$6,'Approvvigionamento energia'!H3255,0)</f>
        <v>3173.8627850478824</v>
      </c>
      <c r="J3255">
        <f>'Approvvigionamento energia'!A3255+'Approvvigionamento energia'!B3255+'Approvvigionamento energia'!I3255</f>
        <v>4129.4627850478828</v>
      </c>
      <c r="K3255">
        <f>IF(MIN(LCOH!$C$18,J3255)&gt;=$P$48*LCOH!$C$18, MIN(LCOH!$C$18,J3255),0)</f>
        <v>1500</v>
      </c>
      <c r="L3255">
        <f t="shared" si="101"/>
        <v>2629.4627850478828</v>
      </c>
      <c r="M3255">
        <f>K3255/LCOH!$C$18</f>
        <v>1</v>
      </c>
      <c r="N3255">
        <f>K3255/LCOH!$C$34</f>
        <v>28.901734104046245</v>
      </c>
    </row>
    <row r="3256" spans="1:14" x14ac:dyDescent="0.35">
      <c r="A3256">
        <f>'Profilo fotovoltaico'!B3258*LCOH!$C$20</f>
        <v>411</v>
      </c>
      <c r="B3256">
        <f>'Profilo eolico'!B3258*LCOH!$C$21</f>
        <v>441.40000000000003</v>
      </c>
      <c r="C3256">
        <f>$P$35*'Profilo fotovoltaico'!B3258</f>
        <v>3022.7456091126687</v>
      </c>
      <c r="D3256">
        <f>$Q$37*'Profilo eolico'!B3258</f>
        <v>2575.4078424377781</v>
      </c>
      <c r="E3256">
        <f>$P$39*'Profilo fotovoltaico'!B3258+'Approvvigionamento energia'!$Q$39*'Profilo eolico'!B3258</f>
        <v>2687.2422841065008</v>
      </c>
      <c r="F3256">
        <f>$P$41*'Profilo fotovoltaico'!B3258+'Approvvigionamento energia'!$Q$41*'Profilo eolico'!B3258</f>
        <v>2799.0767257752232</v>
      </c>
      <c r="G3256">
        <f>$P$43*'Profilo fotovoltaico'!B3258+'Approvvigionamento energia'!$Q$43*'Profilo eolico'!B3258</f>
        <v>2910.9111674439459</v>
      </c>
      <c r="H3256">
        <f t="shared" si="100"/>
        <v>1138.4335154826958</v>
      </c>
      <c r="I3256">
        <f>IF(LCOH!$C$28=Menu!$A$1,'Approvvigionamento energia'!C3256,0)+IF(LCOH!$C$28=Menu!$A$2,'Approvvigionamento energia'!D3256,0)+IF(LCOH!$C$28=Menu!$A$3,'Approvvigionamento energia'!E3256,0)+IF(LCOH!$C$28=Menu!$A$4,'Approvvigionamento energia'!F3256,0)+IF(LCOH!$C$28=Menu!$A$5,'Approvvigionamento energia'!G3256,0)+IF(LCOH!$C$28=Menu!$A$6,'Approvvigionamento energia'!H3256,0)</f>
        <v>2799.0767257752232</v>
      </c>
      <c r="J3256">
        <f>'Approvvigionamento energia'!A3256+'Approvvigionamento energia'!B3256+'Approvvigionamento energia'!I3256</f>
        <v>3651.4767257752233</v>
      </c>
      <c r="K3256">
        <f>IF(MIN(LCOH!$C$18,J3256)&gt;=$P$48*LCOH!$C$18, MIN(LCOH!$C$18,J3256),0)</f>
        <v>1500</v>
      </c>
      <c r="L3256">
        <f t="shared" si="101"/>
        <v>2151.4767257752233</v>
      </c>
      <c r="M3256">
        <f>K3256/LCOH!$C$18</f>
        <v>1</v>
      </c>
      <c r="N3256">
        <f>K3256/LCOH!$C$34</f>
        <v>28.901734104046245</v>
      </c>
    </row>
    <row r="3257" spans="1:14" x14ac:dyDescent="0.35">
      <c r="A3257">
        <f>'Profilo fotovoltaico'!B3259*LCOH!$C$20</f>
        <v>290</v>
      </c>
      <c r="B3257">
        <f>'Profilo eolico'!B3259*LCOH!$C$21</f>
        <v>429.70000000000005</v>
      </c>
      <c r="C3257">
        <f>$P$35*'Profilo fotovoltaico'!B3259</f>
        <v>2132.8375344103988</v>
      </c>
      <c r="D3257">
        <f>$Q$37*'Profilo eolico'!B3259</f>
        <v>2507.142614171983</v>
      </c>
      <c r="E3257">
        <f>$P$39*'Profilo fotovoltaico'!B3259+'Approvvigionamento energia'!$Q$39*'Profilo eolico'!B3259</f>
        <v>2413.5663442315872</v>
      </c>
      <c r="F3257">
        <f>$P$41*'Profilo fotovoltaico'!B3259+'Approvvigionamento energia'!$Q$41*'Profilo eolico'!B3259</f>
        <v>2319.9900742911909</v>
      </c>
      <c r="G3257">
        <f>$P$43*'Profilo fotovoltaico'!B3259+'Approvvigionamento energia'!$Q$43*'Profilo eolico'!B3259</f>
        <v>2226.4138043507946</v>
      </c>
      <c r="H3257">
        <f t="shared" si="100"/>
        <v>1138.4335154826958</v>
      </c>
      <c r="I3257">
        <f>IF(LCOH!$C$28=Menu!$A$1,'Approvvigionamento energia'!C3257,0)+IF(LCOH!$C$28=Menu!$A$2,'Approvvigionamento energia'!D3257,0)+IF(LCOH!$C$28=Menu!$A$3,'Approvvigionamento energia'!E3257,0)+IF(LCOH!$C$28=Menu!$A$4,'Approvvigionamento energia'!F3257,0)+IF(LCOH!$C$28=Menu!$A$5,'Approvvigionamento energia'!G3257,0)+IF(LCOH!$C$28=Menu!$A$6,'Approvvigionamento energia'!H3257,0)</f>
        <v>2319.9900742911909</v>
      </c>
      <c r="J3257">
        <f>'Approvvigionamento energia'!A3257+'Approvvigionamento energia'!B3257+'Approvvigionamento energia'!I3257</f>
        <v>3039.6900742911912</v>
      </c>
      <c r="K3257">
        <f>IF(MIN(LCOH!$C$18,J3257)&gt;=$P$48*LCOH!$C$18, MIN(LCOH!$C$18,J3257),0)</f>
        <v>1500</v>
      </c>
      <c r="L3257">
        <f t="shared" si="101"/>
        <v>1539.6900742911912</v>
      </c>
      <c r="M3257">
        <f>K3257/LCOH!$C$18</f>
        <v>1</v>
      </c>
      <c r="N3257">
        <f>K3257/LCOH!$C$34</f>
        <v>28.901734104046245</v>
      </c>
    </row>
    <row r="3258" spans="1:14" x14ac:dyDescent="0.35">
      <c r="A3258">
        <f>'Profilo fotovoltaico'!B3260*LCOH!$C$20</f>
        <v>163</v>
      </c>
      <c r="B3258">
        <f>'Profilo eolico'!B3260*LCOH!$C$21</f>
        <v>404.3</v>
      </c>
      <c r="C3258">
        <f>$P$35*'Profilo fotovoltaico'!B3260</f>
        <v>1198.8017865823967</v>
      </c>
      <c r="D3258">
        <f>$Q$37*'Profilo eolico'!B3260</f>
        <v>2358.9428878513677</v>
      </c>
      <c r="E3258">
        <f>$P$39*'Profilo fotovoltaico'!B3260+'Approvvigionamento energia'!$Q$39*'Profilo eolico'!B3260</f>
        <v>2068.9076125341248</v>
      </c>
      <c r="F3258">
        <f>$P$41*'Profilo fotovoltaico'!B3260+'Approvvigionamento energia'!$Q$41*'Profilo eolico'!B3260</f>
        <v>1778.8723372168822</v>
      </c>
      <c r="G3258">
        <f>$P$43*'Profilo fotovoltaico'!B3260+'Approvvigionamento energia'!$Q$43*'Profilo eolico'!B3260</f>
        <v>1488.8370618996396</v>
      </c>
      <c r="H3258">
        <f t="shared" si="100"/>
        <v>1138.4335154826958</v>
      </c>
      <c r="I3258">
        <f>IF(LCOH!$C$28=Menu!$A$1,'Approvvigionamento energia'!C3258,0)+IF(LCOH!$C$28=Menu!$A$2,'Approvvigionamento energia'!D3258,0)+IF(LCOH!$C$28=Menu!$A$3,'Approvvigionamento energia'!E3258,0)+IF(LCOH!$C$28=Menu!$A$4,'Approvvigionamento energia'!F3258,0)+IF(LCOH!$C$28=Menu!$A$5,'Approvvigionamento energia'!G3258,0)+IF(LCOH!$C$28=Menu!$A$6,'Approvvigionamento energia'!H3258,0)</f>
        <v>1778.8723372168822</v>
      </c>
      <c r="J3258">
        <f>'Approvvigionamento energia'!A3258+'Approvvigionamento energia'!B3258+'Approvvigionamento energia'!I3258</f>
        <v>2346.1723372168822</v>
      </c>
      <c r="K3258">
        <f>IF(MIN(LCOH!$C$18,J3258)&gt;=$P$48*LCOH!$C$18, MIN(LCOH!$C$18,J3258),0)</f>
        <v>1500</v>
      </c>
      <c r="L3258">
        <f t="shared" si="101"/>
        <v>846.17233721688217</v>
      </c>
      <c r="M3258">
        <f>K3258/LCOH!$C$18</f>
        <v>1</v>
      </c>
      <c r="N3258">
        <f>K3258/LCOH!$C$34</f>
        <v>28.901734104046245</v>
      </c>
    </row>
    <row r="3259" spans="1:14" x14ac:dyDescent="0.35">
      <c r="A3259">
        <f>'Profilo fotovoltaico'!B3261*LCOH!$C$20</f>
        <v>60</v>
      </c>
      <c r="B3259">
        <f>'Profilo eolico'!B3261*LCOH!$C$21</f>
        <v>335.6</v>
      </c>
      <c r="C3259">
        <f>$P$35*'Profilo fotovoltaico'!B3261</f>
        <v>441.27673125732389</v>
      </c>
      <c r="D3259">
        <f>$Q$37*'Profilo eolico'!B3261</f>
        <v>1958.1034705983652</v>
      </c>
      <c r="E3259">
        <f>$P$39*'Profilo fotovoltaico'!B3261+'Approvvigionamento energia'!$Q$39*'Profilo eolico'!B3261</f>
        <v>1578.8967857631048</v>
      </c>
      <c r="F3259">
        <f>$P$41*'Profilo fotovoltaico'!B3261+'Approvvigionamento energia'!$Q$41*'Profilo eolico'!B3261</f>
        <v>1199.6901009278445</v>
      </c>
      <c r="G3259">
        <f>$P$43*'Profilo fotovoltaico'!B3261+'Approvvigionamento energia'!$Q$43*'Profilo eolico'!B3261</f>
        <v>820.48341609258421</v>
      </c>
      <c r="H3259">
        <f t="shared" si="100"/>
        <v>1138.4335154826958</v>
      </c>
      <c r="I3259">
        <f>IF(LCOH!$C$28=Menu!$A$1,'Approvvigionamento energia'!C3259,0)+IF(LCOH!$C$28=Menu!$A$2,'Approvvigionamento energia'!D3259,0)+IF(LCOH!$C$28=Menu!$A$3,'Approvvigionamento energia'!E3259,0)+IF(LCOH!$C$28=Menu!$A$4,'Approvvigionamento energia'!F3259,0)+IF(LCOH!$C$28=Menu!$A$5,'Approvvigionamento energia'!G3259,0)+IF(LCOH!$C$28=Menu!$A$6,'Approvvigionamento energia'!H3259,0)</f>
        <v>1199.6901009278445</v>
      </c>
      <c r="J3259">
        <f>'Approvvigionamento energia'!A3259+'Approvvigionamento energia'!B3259+'Approvvigionamento energia'!I3259</f>
        <v>1595.2901009278444</v>
      </c>
      <c r="K3259">
        <f>IF(MIN(LCOH!$C$18,J3259)&gt;=$P$48*LCOH!$C$18, MIN(LCOH!$C$18,J3259),0)</f>
        <v>1500</v>
      </c>
      <c r="L3259">
        <f t="shared" si="101"/>
        <v>95.290100927844378</v>
      </c>
      <c r="M3259">
        <f>K3259/LCOH!$C$18</f>
        <v>1</v>
      </c>
      <c r="N3259">
        <f>K3259/LCOH!$C$34</f>
        <v>28.901734104046245</v>
      </c>
    </row>
    <row r="3260" spans="1:14" x14ac:dyDescent="0.35">
      <c r="A3260">
        <f>'Profilo fotovoltaico'!B3262*LCOH!$C$20</f>
        <v>3</v>
      </c>
      <c r="B3260">
        <f>'Profilo eolico'!B3262*LCOH!$C$21</f>
        <v>292.7</v>
      </c>
      <c r="C3260">
        <f>$P$35*'Profilo fotovoltaico'!B3262</f>
        <v>22.063836562866197</v>
      </c>
      <c r="D3260">
        <f>$Q$37*'Profilo eolico'!B3262</f>
        <v>1707.7976336237828</v>
      </c>
      <c r="E3260">
        <f>$P$39*'Profilo fotovoltaico'!B3262+'Approvvigionamento energia'!$Q$39*'Profilo eolico'!B3262</f>
        <v>1286.3641843585538</v>
      </c>
      <c r="F3260">
        <f>$P$41*'Profilo fotovoltaico'!B3262+'Approvvigionamento energia'!$Q$41*'Profilo eolico'!B3262</f>
        <v>864.93073509332453</v>
      </c>
      <c r="G3260">
        <f>$P$43*'Profilo fotovoltaico'!B3262+'Approvvigionamento energia'!$Q$43*'Profilo eolico'!B3262</f>
        <v>443.49728582809536</v>
      </c>
      <c r="H3260">
        <f t="shared" si="100"/>
        <v>1138.4335154826958</v>
      </c>
      <c r="I3260">
        <f>IF(LCOH!$C$28=Menu!$A$1,'Approvvigionamento energia'!C3260,0)+IF(LCOH!$C$28=Menu!$A$2,'Approvvigionamento energia'!D3260,0)+IF(LCOH!$C$28=Menu!$A$3,'Approvvigionamento energia'!E3260,0)+IF(LCOH!$C$28=Menu!$A$4,'Approvvigionamento energia'!F3260,0)+IF(LCOH!$C$28=Menu!$A$5,'Approvvigionamento energia'!G3260,0)+IF(LCOH!$C$28=Menu!$A$6,'Approvvigionamento energia'!H3260,0)</f>
        <v>864.93073509332453</v>
      </c>
      <c r="J3260">
        <f>'Approvvigionamento energia'!A3260+'Approvvigionamento energia'!B3260+'Approvvigionamento energia'!I3260</f>
        <v>1160.6307350933246</v>
      </c>
      <c r="K3260">
        <f>IF(MIN(LCOH!$C$18,J3260)&gt;=$P$48*LCOH!$C$18, MIN(LCOH!$C$18,J3260),0)</f>
        <v>1160.6307350933246</v>
      </c>
      <c r="L3260">
        <f t="shared" si="101"/>
        <v>0</v>
      </c>
      <c r="M3260">
        <f>K3260/LCOH!$C$18</f>
        <v>0.77375382339554977</v>
      </c>
      <c r="N3260">
        <f>K3260/LCOH!$C$34</f>
        <v>22.362827265767333</v>
      </c>
    </row>
    <row r="3261" spans="1:14" x14ac:dyDescent="0.35">
      <c r="A3261">
        <f>'Profilo fotovoltaico'!B3263*LCOH!$C$20</f>
        <v>0</v>
      </c>
      <c r="B3261">
        <f>'Profilo eolico'!B3263*LCOH!$C$21</f>
        <v>271.8</v>
      </c>
      <c r="C3261">
        <f>$P$35*'Profilo fotovoltaico'!B3263</f>
        <v>0</v>
      </c>
      <c r="D3261">
        <f>$Q$37*'Profilo eolico'!B3263</f>
        <v>1585.8537643284733</v>
      </c>
      <c r="E3261">
        <f>$P$39*'Profilo fotovoltaico'!B3263+'Approvvigionamento energia'!$Q$39*'Profilo eolico'!B3263</f>
        <v>1189.3903232463549</v>
      </c>
      <c r="F3261">
        <f>$P$41*'Profilo fotovoltaico'!B3263+'Approvvigionamento energia'!$Q$41*'Profilo eolico'!B3263</f>
        <v>792.92688216423664</v>
      </c>
      <c r="G3261">
        <f>$P$43*'Profilo fotovoltaico'!B3263+'Approvvigionamento energia'!$Q$43*'Profilo eolico'!B3263</f>
        <v>396.46344108211832</v>
      </c>
      <c r="H3261">
        <f t="shared" si="100"/>
        <v>1138.4335154826958</v>
      </c>
      <c r="I3261">
        <f>IF(LCOH!$C$28=Menu!$A$1,'Approvvigionamento energia'!C3261,0)+IF(LCOH!$C$28=Menu!$A$2,'Approvvigionamento energia'!D3261,0)+IF(LCOH!$C$28=Menu!$A$3,'Approvvigionamento energia'!E3261,0)+IF(LCOH!$C$28=Menu!$A$4,'Approvvigionamento energia'!F3261,0)+IF(LCOH!$C$28=Menu!$A$5,'Approvvigionamento energia'!G3261,0)+IF(LCOH!$C$28=Menu!$A$6,'Approvvigionamento energia'!H3261,0)</f>
        <v>792.92688216423664</v>
      </c>
      <c r="J3261">
        <f>'Approvvigionamento energia'!A3261+'Approvvigionamento energia'!B3261+'Approvvigionamento energia'!I3261</f>
        <v>1064.7268821642367</v>
      </c>
      <c r="K3261">
        <f>IF(MIN(LCOH!$C$18,J3261)&gt;=$P$48*LCOH!$C$18, MIN(LCOH!$C$18,J3261),0)</f>
        <v>1064.7268821642367</v>
      </c>
      <c r="L3261">
        <f t="shared" si="101"/>
        <v>0</v>
      </c>
      <c r="M3261">
        <f>K3261/LCOH!$C$18</f>
        <v>0.70981792144282452</v>
      </c>
      <c r="N3261">
        <f>K3261/LCOH!$C$34</f>
        <v>20.514968827827296</v>
      </c>
    </row>
    <row r="3262" spans="1:14" x14ac:dyDescent="0.35">
      <c r="A3262">
        <f>'Profilo fotovoltaico'!B3264*LCOH!$C$20</f>
        <v>0</v>
      </c>
      <c r="B3262">
        <f>'Profilo eolico'!B3264*LCOH!$C$21</f>
        <v>265</v>
      </c>
      <c r="C3262">
        <f>$P$35*'Profilo fotovoltaico'!B3264</f>
        <v>0</v>
      </c>
      <c r="D3262">
        <f>$Q$37*'Profilo eolico'!B3264</f>
        <v>1546.178247045789</v>
      </c>
      <c r="E3262">
        <f>$P$39*'Profilo fotovoltaico'!B3264+'Approvvigionamento energia'!$Q$39*'Profilo eolico'!B3264</f>
        <v>1159.6336852843417</v>
      </c>
      <c r="F3262">
        <f>$P$41*'Profilo fotovoltaico'!B3264+'Approvvigionamento energia'!$Q$41*'Profilo eolico'!B3264</f>
        <v>773.08912352289451</v>
      </c>
      <c r="G3262">
        <f>$P$43*'Profilo fotovoltaico'!B3264+'Approvvigionamento energia'!$Q$43*'Profilo eolico'!B3264</f>
        <v>386.54456176144726</v>
      </c>
      <c r="H3262">
        <f t="shared" si="100"/>
        <v>1138.4335154826958</v>
      </c>
      <c r="I3262">
        <f>IF(LCOH!$C$28=Menu!$A$1,'Approvvigionamento energia'!C3262,0)+IF(LCOH!$C$28=Menu!$A$2,'Approvvigionamento energia'!D3262,0)+IF(LCOH!$C$28=Menu!$A$3,'Approvvigionamento energia'!E3262,0)+IF(LCOH!$C$28=Menu!$A$4,'Approvvigionamento energia'!F3262,0)+IF(LCOH!$C$28=Menu!$A$5,'Approvvigionamento energia'!G3262,0)+IF(LCOH!$C$28=Menu!$A$6,'Approvvigionamento energia'!H3262,0)</f>
        <v>773.08912352289451</v>
      </c>
      <c r="J3262">
        <f>'Approvvigionamento energia'!A3262+'Approvvigionamento energia'!B3262+'Approvvigionamento energia'!I3262</f>
        <v>1038.0891235228946</v>
      </c>
      <c r="K3262">
        <f>IF(MIN(LCOH!$C$18,J3262)&gt;=$P$48*LCOH!$C$18, MIN(LCOH!$C$18,J3262),0)</f>
        <v>1038.0891235228946</v>
      </c>
      <c r="L3262">
        <f t="shared" si="101"/>
        <v>0</v>
      </c>
      <c r="M3262">
        <f>K3262/LCOH!$C$18</f>
        <v>0.69205941568192975</v>
      </c>
      <c r="N3262">
        <f>K3262/LCOH!$C$34</f>
        <v>20.001717216240746</v>
      </c>
    </row>
    <row r="3263" spans="1:14" x14ac:dyDescent="0.35">
      <c r="A3263">
        <f>'Profilo fotovoltaico'!B3265*LCOH!$C$20</f>
        <v>0</v>
      </c>
      <c r="B3263">
        <f>'Profilo eolico'!B3265*LCOH!$C$21</f>
        <v>255.9</v>
      </c>
      <c r="C3263">
        <f>$P$35*'Profilo fotovoltaico'!B3265</f>
        <v>0</v>
      </c>
      <c r="D3263">
        <f>$Q$37*'Profilo eolico'!B3265</f>
        <v>1493.0830695057261</v>
      </c>
      <c r="E3263">
        <f>$P$39*'Profilo fotovoltaico'!B3265+'Approvvigionamento energia'!$Q$39*'Profilo eolico'!B3265</f>
        <v>1119.8123021292945</v>
      </c>
      <c r="F3263">
        <f>$P$41*'Profilo fotovoltaico'!B3265+'Approvvigionamento energia'!$Q$41*'Profilo eolico'!B3265</f>
        <v>746.54153475286307</v>
      </c>
      <c r="G3263">
        <f>$P$43*'Profilo fotovoltaico'!B3265+'Approvvigionamento energia'!$Q$43*'Profilo eolico'!B3265</f>
        <v>373.27076737643154</v>
      </c>
      <c r="H3263">
        <f t="shared" si="100"/>
        <v>1138.4335154826958</v>
      </c>
      <c r="I3263">
        <f>IF(LCOH!$C$28=Menu!$A$1,'Approvvigionamento energia'!C3263,0)+IF(LCOH!$C$28=Menu!$A$2,'Approvvigionamento energia'!D3263,0)+IF(LCOH!$C$28=Menu!$A$3,'Approvvigionamento energia'!E3263,0)+IF(LCOH!$C$28=Menu!$A$4,'Approvvigionamento energia'!F3263,0)+IF(LCOH!$C$28=Menu!$A$5,'Approvvigionamento energia'!G3263,0)+IF(LCOH!$C$28=Menu!$A$6,'Approvvigionamento energia'!H3263,0)</f>
        <v>746.54153475286307</v>
      </c>
      <c r="J3263">
        <f>'Approvvigionamento energia'!A3263+'Approvvigionamento energia'!B3263+'Approvvigionamento energia'!I3263</f>
        <v>1002.441534752863</v>
      </c>
      <c r="K3263">
        <f>IF(MIN(LCOH!$C$18,J3263)&gt;=$P$48*LCOH!$C$18, MIN(LCOH!$C$18,J3263),0)</f>
        <v>1002.441534752863</v>
      </c>
      <c r="L3263">
        <f t="shared" si="101"/>
        <v>0</v>
      </c>
      <c r="M3263">
        <f>K3263/LCOH!$C$18</f>
        <v>0.66829435650190872</v>
      </c>
      <c r="N3263">
        <f>K3263/LCOH!$C$34</f>
        <v>19.314865794852853</v>
      </c>
    </row>
    <row r="3264" spans="1:14" x14ac:dyDescent="0.35">
      <c r="A3264">
        <f>'Profilo fotovoltaico'!B3266*LCOH!$C$20</f>
        <v>0</v>
      </c>
      <c r="B3264">
        <f>'Profilo eolico'!B3266*LCOH!$C$21</f>
        <v>243.79999999999998</v>
      </c>
      <c r="C3264">
        <f>$P$35*'Profilo fotovoltaico'!B3266</f>
        <v>0</v>
      </c>
      <c r="D3264">
        <f>$Q$37*'Profilo eolico'!B3266</f>
        <v>1422.4839872821258</v>
      </c>
      <c r="E3264">
        <f>$P$39*'Profilo fotovoltaico'!B3266+'Approvvigionamento energia'!$Q$39*'Profilo eolico'!B3266</f>
        <v>1066.8629904615943</v>
      </c>
      <c r="F3264">
        <f>$P$41*'Profilo fotovoltaico'!B3266+'Approvvigionamento energia'!$Q$41*'Profilo eolico'!B3266</f>
        <v>711.24199364106289</v>
      </c>
      <c r="G3264">
        <f>$P$43*'Profilo fotovoltaico'!B3266+'Approvvigionamento energia'!$Q$43*'Profilo eolico'!B3266</f>
        <v>355.62099682053145</v>
      </c>
      <c r="H3264">
        <f t="shared" si="100"/>
        <v>1138.4335154826958</v>
      </c>
      <c r="I3264">
        <f>IF(LCOH!$C$28=Menu!$A$1,'Approvvigionamento energia'!C3264,0)+IF(LCOH!$C$28=Menu!$A$2,'Approvvigionamento energia'!D3264,0)+IF(LCOH!$C$28=Menu!$A$3,'Approvvigionamento energia'!E3264,0)+IF(LCOH!$C$28=Menu!$A$4,'Approvvigionamento energia'!F3264,0)+IF(LCOH!$C$28=Menu!$A$5,'Approvvigionamento energia'!G3264,0)+IF(LCOH!$C$28=Menu!$A$6,'Approvvigionamento energia'!H3264,0)</f>
        <v>711.24199364106289</v>
      </c>
      <c r="J3264">
        <f>'Approvvigionamento energia'!A3264+'Approvvigionamento energia'!B3264+'Approvvigionamento energia'!I3264</f>
        <v>955.04199364106285</v>
      </c>
      <c r="K3264">
        <f>IF(MIN(LCOH!$C$18,J3264)&gt;=$P$48*LCOH!$C$18, MIN(LCOH!$C$18,J3264),0)</f>
        <v>955.04199364106285</v>
      </c>
      <c r="L3264">
        <f t="shared" si="101"/>
        <v>0</v>
      </c>
      <c r="M3264">
        <f>K3264/LCOH!$C$18</f>
        <v>0.63669466242737527</v>
      </c>
      <c r="N3264">
        <f>K3264/LCOH!$C$34</f>
        <v>18.40157983894148</v>
      </c>
    </row>
    <row r="3265" spans="1:14" x14ac:dyDescent="0.35">
      <c r="A3265">
        <f>'Profilo fotovoltaico'!B3267*LCOH!$C$20</f>
        <v>0</v>
      </c>
      <c r="B3265">
        <f>'Profilo eolico'!B3267*LCOH!$C$21</f>
        <v>240.2</v>
      </c>
      <c r="C3265">
        <f>$P$35*'Profilo fotovoltaico'!B3267</f>
        <v>0</v>
      </c>
      <c r="D3265">
        <f>$Q$37*'Profilo eolico'!B3267</f>
        <v>1401.479301661881</v>
      </c>
      <c r="E3265">
        <f>$P$39*'Profilo fotovoltaico'!B3267+'Approvvigionamento energia'!$Q$39*'Profilo eolico'!B3267</f>
        <v>1051.1094762464108</v>
      </c>
      <c r="F3265">
        <f>$P$41*'Profilo fotovoltaico'!B3267+'Approvvigionamento energia'!$Q$41*'Profilo eolico'!B3267</f>
        <v>700.73965083094049</v>
      </c>
      <c r="G3265">
        <f>$P$43*'Profilo fotovoltaico'!B3267+'Approvvigionamento energia'!$Q$43*'Profilo eolico'!B3267</f>
        <v>350.36982541547025</v>
      </c>
      <c r="H3265">
        <f t="shared" si="100"/>
        <v>1138.4335154826958</v>
      </c>
      <c r="I3265">
        <f>IF(LCOH!$C$28=Menu!$A$1,'Approvvigionamento energia'!C3265,0)+IF(LCOH!$C$28=Menu!$A$2,'Approvvigionamento energia'!D3265,0)+IF(LCOH!$C$28=Menu!$A$3,'Approvvigionamento energia'!E3265,0)+IF(LCOH!$C$28=Menu!$A$4,'Approvvigionamento energia'!F3265,0)+IF(LCOH!$C$28=Menu!$A$5,'Approvvigionamento energia'!G3265,0)+IF(LCOH!$C$28=Menu!$A$6,'Approvvigionamento energia'!H3265,0)</f>
        <v>700.73965083094049</v>
      </c>
      <c r="J3265">
        <f>'Approvvigionamento energia'!A3265+'Approvvigionamento energia'!B3265+'Approvvigionamento energia'!I3265</f>
        <v>940.93965083094054</v>
      </c>
      <c r="K3265">
        <f>IF(MIN(LCOH!$C$18,J3265)&gt;=$P$48*LCOH!$C$18, MIN(LCOH!$C$18,J3265),0)</f>
        <v>940.93965083094054</v>
      </c>
      <c r="L3265">
        <f t="shared" si="101"/>
        <v>0</v>
      </c>
      <c r="M3265">
        <f>K3265/LCOH!$C$18</f>
        <v>0.62729310055396037</v>
      </c>
      <c r="N3265">
        <f>K3265/LCOH!$C$34</f>
        <v>18.129858397513306</v>
      </c>
    </row>
    <row r="3266" spans="1:14" x14ac:dyDescent="0.35">
      <c r="A3266">
        <f>'Profilo fotovoltaico'!B3268*LCOH!$C$20</f>
        <v>0</v>
      </c>
      <c r="B3266">
        <f>'Profilo eolico'!B3268*LCOH!$C$21</f>
        <v>231.4</v>
      </c>
      <c r="C3266">
        <f>$P$35*'Profilo fotovoltaico'!B3268</f>
        <v>0</v>
      </c>
      <c r="D3266">
        <f>$Q$37*'Profilo eolico'!B3268</f>
        <v>1350.1345145901719</v>
      </c>
      <c r="E3266">
        <f>$P$39*'Profilo fotovoltaico'!B3268+'Approvvigionamento energia'!$Q$39*'Profilo eolico'!B3268</f>
        <v>1012.6008859426288</v>
      </c>
      <c r="F3266">
        <f>$P$41*'Profilo fotovoltaico'!B3268+'Approvvigionamento energia'!$Q$41*'Profilo eolico'!B3268</f>
        <v>675.06725729508594</v>
      </c>
      <c r="G3266">
        <f>$P$43*'Profilo fotovoltaico'!B3268+'Approvvigionamento energia'!$Q$43*'Profilo eolico'!B3268</f>
        <v>337.53362864754297</v>
      </c>
      <c r="H3266">
        <f t="shared" ref="H3266:H3329" si="102">$P$45</f>
        <v>1138.4335154826958</v>
      </c>
      <c r="I3266">
        <f>IF(LCOH!$C$28=Menu!$A$1,'Approvvigionamento energia'!C3266,0)+IF(LCOH!$C$28=Menu!$A$2,'Approvvigionamento energia'!D3266,0)+IF(LCOH!$C$28=Menu!$A$3,'Approvvigionamento energia'!E3266,0)+IF(LCOH!$C$28=Menu!$A$4,'Approvvigionamento energia'!F3266,0)+IF(LCOH!$C$28=Menu!$A$5,'Approvvigionamento energia'!G3266,0)+IF(LCOH!$C$28=Menu!$A$6,'Approvvigionamento energia'!H3266,0)</f>
        <v>675.06725729508594</v>
      </c>
      <c r="J3266">
        <f>'Approvvigionamento energia'!A3266+'Approvvigionamento energia'!B3266+'Approvvigionamento energia'!I3266</f>
        <v>906.46725729508591</v>
      </c>
      <c r="K3266">
        <f>IF(MIN(LCOH!$C$18,J3266)&gt;=$P$48*LCOH!$C$18, MIN(LCOH!$C$18,J3266),0)</f>
        <v>906.46725729508591</v>
      </c>
      <c r="L3266">
        <f t="shared" si="101"/>
        <v>0</v>
      </c>
      <c r="M3266">
        <f>K3266/LCOH!$C$18</f>
        <v>0.60431150486339058</v>
      </c>
      <c r="N3266">
        <f>K3266/LCOH!$C$34</f>
        <v>17.465650429577764</v>
      </c>
    </row>
    <row r="3267" spans="1:14" x14ac:dyDescent="0.35">
      <c r="A3267">
        <f>'Profilo fotovoltaico'!B3269*LCOH!$C$20</f>
        <v>0</v>
      </c>
      <c r="B3267">
        <f>'Profilo eolico'!B3269*LCOH!$C$21</f>
        <v>227.89999999999998</v>
      </c>
      <c r="C3267">
        <f>$P$35*'Profilo fotovoltaico'!B3269</f>
        <v>0</v>
      </c>
      <c r="D3267">
        <f>$Q$37*'Profilo eolico'!B3269</f>
        <v>1329.7132924593784</v>
      </c>
      <c r="E3267">
        <f>$P$39*'Profilo fotovoltaico'!B3269+'Approvvigionamento energia'!$Q$39*'Profilo eolico'!B3269</f>
        <v>997.28496934453381</v>
      </c>
      <c r="F3267">
        <f>$P$41*'Profilo fotovoltaico'!B3269+'Approvvigionamento energia'!$Q$41*'Profilo eolico'!B3269</f>
        <v>664.8566462296892</v>
      </c>
      <c r="G3267">
        <f>$P$43*'Profilo fotovoltaico'!B3269+'Approvvigionamento energia'!$Q$43*'Profilo eolico'!B3269</f>
        <v>332.4283231148446</v>
      </c>
      <c r="H3267">
        <f t="shared" si="102"/>
        <v>1138.4335154826958</v>
      </c>
      <c r="I3267">
        <f>IF(LCOH!$C$28=Menu!$A$1,'Approvvigionamento energia'!C3267,0)+IF(LCOH!$C$28=Menu!$A$2,'Approvvigionamento energia'!D3267,0)+IF(LCOH!$C$28=Menu!$A$3,'Approvvigionamento energia'!E3267,0)+IF(LCOH!$C$28=Menu!$A$4,'Approvvigionamento energia'!F3267,0)+IF(LCOH!$C$28=Menu!$A$5,'Approvvigionamento energia'!G3267,0)+IF(LCOH!$C$28=Menu!$A$6,'Approvvigionamento energia'!H3267,0)</f>
        <v>664.8566462296892</v>
      </c>
      <c r="J3267">
        <f>'Approvvigionamento energia'!A3267+'Approvvigionamento energia'!B3267+'Approvvigionamento energia'!I3267</f>
        <v>892.75664622968918</v>
      </c>
      <c r="K3267">
        <f>IF(MIN(LCOH!$C$18,J3267)&gt;=$P$48*LCOH!$C$18, MIN(LCOH!$C$18,J3267),0)</f>
        <v>892.75664622968918</v>
      </c>
      <c r="L3267">
        <f t="shared" ref="L3267:L3330" si="103">J3267-K3267</f>
        <v>0</v>
      </c>
      <c r="M3267">
        <f>K3267/LCOH!$C$18</f>
        <v>0.59517109748645947</v>
      </c>
      <c r="N3267">
        <f>K3267/LCOH!$C$34</f>
        <v>17.201476805967037</v>
      </c>
    </row>
    <row r="3268" spans="1:14" x14ac:dyDescent="0.35">
      <c r="A3268">
        <f>'Profilo fotovoltaico'!B3270*LCOH!$C$20</f>
        <v>0</v>
      </c>
      <c r="B3268">
        <f>'Profilo eolico'!B3270*LCOH!$C$21</f>
        <v>225.8</v>
      </c>
      <c r="C3268">
        <f>$P$35*'Profilo fotovoltaico'!B3270</f>
        <v>0</v>
      </c>
      <c r="D3268">
        <f>$Q$37*'Profilo eolico'!B3270</f>
        <v>1317.4605591809025</v>
      </c>
      <c r="E3268">
        <f>$P$39*'Profilo fotovoltaico'!B3270+'Approvvigionamento energia'!$Q$39*'Profilo eolico'!B3270</f>
        <v>988.09541938567679</v>
      </c>
      <c r="F3268">
        <f>$P$41*'Profilo fotovoltaico'!B3270+'Approvvigionamento energia'!$Q$41*'Profilo eolico'!B3270</f>
        <v>658.73027959045123</v>
      </c>
      <c r="G3268">
        <f>$P$43*'Profilo fotovoltaico'!B3270+'Approvvigionamento energia'!$Q$43*'Profilo eolico'!B3270</f>
        <v>329.36513979522562</v>
      </c>
      <c r="H3268">
        <f t="shared" si="102"/>
        <v>1138.4335154826958</v>
      </c>
      <c r="I3268">
        <f>IF(LCOH!$C$28=Menu!$A$1,'Approvvigionamento energia'!C3268,0)+IF(LCOH!$C$28=Menu!$A$2,'Approvvigionamento energia'!D3268,0)+IF(LCOH!$C$28=Menu!$A$3,'Approvvigionamento energia'!E3268,0)+IF(LCOH!$C$28=Menu!$A$4,'Approvvigionamento energia'!F3268,0)+IF(LCOH!$C$28=Menu!$A$5,'Approvvigionamento energia'!G3268,0)+IF(LCOH!$C$28=Menu!$A$6,'Approvvigionamento energia'!H3268,0)</f>
        <v>658.73027959045123</v>
      </c>
      <c r="J3268">
        <f>'Approvvigionamento energia'!A3268+'Approvvigionamento energia'!B3268+'Approvvigionamento energia'!I3268</f>
        <v>884.5302795904513</v>
      </c>
      <c r="K3268">
        <f>IF(MIN(LCOH!$C$18,J3268)&gt;=$P$48*LCOH!$C$18, MIN(LCOH!$C$18,J3268),0)</f>
        <v>884.5302795904513</v>
      </c>
      <c r="L3268">
        <f t="shared" si="103"/>
        <v>0</v>
      </c>
      <c r="M3268">
        <f>K3268/LCOH!$C$18</f>
        <v>0.58968685306030089</v>
      </c>
      <c r="N3268">
        <f>K3268/LCOH!$C$34</f>
        <v>17.042972631800602</v>
      </c>
    </row>
    <row r="3269" spans="1:14" x14ac:dyDescent="0.35">
      <c r="A3269">
        <f>'Profilo fotovoltaico'!B3271*LCOH!$C$20</f>
        <v>0</v>
      </c>
      <c r="B3269">
        <f>'Profilo eolico'!B3271*LCOH!$C$21</f>
        <v>215.9</v>
      </c>
      <c r="C3269">
        <f>$P$35*'Profilo fotovoltaico'!B3271</f>
        <v>0</v>
      </c>
      <c r="D3269">
        <f>$Q$37*'Profilo eolico'!B3271</f>
        <v>1259.6976737252296</v>
      </c>
      <c r="E3269">
        <f>$P$39*'Profilo fotovoltaico'!B3271+'Approvvigionamento energia'!$Q$39*'Profilo eolico'!B3271</f>
        <v>944.77325529392215</v>
      </c>
      <c r="F3269">
        <f>$P$41*'Profilo fotovoltaico'!B3271+'Approvvigionamento energia'!$Q$41*'Profilo eolico'!B3271</f>
        <v>629.8488368626148</v>
      </c>
      <c r="G3269">
        <f>$P$43*'Profilo fotovoltaico'!B3271+'Approvvigionamento energia'!$Q$43*'Profilo eolico'!B3271</f>
        <v>314.9244184313074</v>
      </c>
      <c r="H3269">
        <f t="shared" si="102"/>
        <v>1138.4335154826958</v>
      </c>
      <c r="I3269">
        <f>IF(LCOH!$C$28=Menu!$A$1,'Approvvigionamento energia'!C3269,0)+IF(LCOH!$C$28=Menu!$A$2,'Approvvigionamento energia'!D3269,0)+IF(LCOH!$C$28=Menu!$A$3,'Approvvigionamento energia'!E3269,0)+IF(LCOH!$C$28=Menu!$A$4,'Approvvigionamento energia'!F3269,0)+IF(LCOH!$C$28=Menu!$A$5,'Approvvigionamento energia'!G3269,0)+IF(LCOH!$C$28=Menu!$A$6,'Approvvigionamento energia'!H3269,0)</f>
        <v>629.8488368626148</v>
      </c>
      <c r="J3269">
        <f>'Approvvigionamento energia'!A3269+'Approvvigionamento energia'!B3269+'Approvvigionamento energia'!I3269</f>
        <v>845.74883686261478</v>
      </c>
      <c r="K3269">
        <f>IF(MIN(LCOH!$C$18,J3269)&gt;=$P$48*LCOH!$C$18, MIN(LCOH!$C$18,J3269),0)</f>
        <v>845.74883686261478</v>
      </c>
      <c r="L3269">
        <f t="shared" si="103"/>
        <v>0</v>
      </c>
      <c r="M3269">
        <f>K3269/LCOH!$C$18</f>
        <v>0.5638325579084098</v>
      </c>
      <c r="N3269">
        <f>K3269/LCOH!$C$34</f>
        <v>16.295738667873117</v>
      </c>
    </row>
    <row r="3270" spans="1:14" x14ac:dyDescent="0.35">
      <c r="A3270">
        <f>'Profilo fotovoltaico'!B3272*LCOH!$C$20</f>
        <v>25</v>
      </c>
      <c r="B3270">
        <f>'Profilo eolico'!B3272*LCOH!$C$21</f>
        <v>192.3</v>
      </c>
      <c r="C3270">
        <f>$P$35*'Profilo fotovoltaico'!B3272</f>
        <v>183.86530469055162</v>
      </c>
      <c r="D3270">
        <f>$Q$37*'Profilo eolico'!B3272</f>
        <v>1122.0002902147367</v>
      </c>
      <c r="E3270">
        <f>$P$39*'Profilo fotovoltaico'!B3272+'Approvvigionamento energia'!$Q$39*'Profilo eolico'!B3272</f>
        <v>887.46654383369025</v>
      </c>
      <c r="F3270">
        <f>$P$41*'Profilo fotovoltaico'!B3272+'Approvvigionamento energia'!$Q$41*'Profilo eolico'!B3272</f>
        <v>652.93279745264408</v>
      </c>
      <c r="G3270">
        <f>$P$43*'Profilo fotovoltaico'!B3272+'Approvvigionamento energia'!$Q$43*'Profilo eolico'!B3272</f>
        <v>418.39905107159791</v>
      </c>
      <c r="H3270">
        <f t="shared" si="102"/>
        <v>1138.4335154826958</v>
      </c>
      <c r="I3270">
        <f>IF(LCOH!$C$28=Menu!$A$1,'Approvvigionamento energia'!C3270,0)+IF(LCOH!$C$28=Menu!$A$2,'Approvvigionamento energia'!D3270,0)+IF(LCOH!$C$28=Menu!$A$3,'Approvvigionamento energia'!E3270,0)+IF(LCOH!$C$28=Menu!$A$4,'Approvvigionamento energia'!F3270,0)+IF(LCOH!$C$28=Menu!$A$5,'Approvvigionamento energia'!G3270,0)+IF(LCOH!$C$28=Menu!$A$6,'Approvvigionamento energia'!H3270,0)</f>
        <v>652.93279745264408</v>
      </c>
      <c r="J3270">
        <f>'Approvvigionamento energia'!A3270+'Approvvigionamento energia'!B3270+'Approvvigionamento energia'!I3270</f>
        <v>870.23279745264404</v>
      </c>
      <c r="K3270">
        <f>IF(MIN(LCOH!$C$18,J3270)&gt;=$P$48*LCOH!$C$18, MIN(LCOH!$C$18,J3270),0)</f>
        <v>870.23279745264404</v>
      </c>
      <c r="L3270">
        <f t="shared" si="103"/>
        <v>0</v>
      </c>
      <c r="M3270">
        <f>K3270/LCOH!$C$18</f>
        <v>0.58015519830176265</v>
      </c>
      <c r="N3270">
        <f>K3270/LCOH!$C$34</f>
        <v>16.767491280397767</v>
      </c>
    </row>
    <row r="3271" spans="1:14" x14ac:dyDescent="0.35">
      <c r="A3271">
        <f>'Profilo fotovoltaico'!B3273*LCOH!$C$20</f>
        <v>121</v>
      </c>
      <c r="B3271">
        <f>'Profilo eolico'!B3273*LCOH!$C$21</f>
        <v>183.4</v>
      </c>
      <c r="C3271">
        <f>$P$35*'Profilo fotovoltaico'!B3273</f>
        <v>889.9080747022698</v>
      </c>
      <c r="D3271">
        <f>$Q$37*'Profilo eolico'!B3273</f>
        <v>1070.0720396535762</v>
      </c>
      <c r="E3271">
        <f>$P$39*'Profilo fotovoltaico'!B3273+'Approvvigionamento energia'!$Q$39*'Profilo eolico'!B3273</f>
        <v>1025.0310484157496</v>
      </c>
      <c r="F3271">
        <f>$P$41*'Profilo fotovoltaico'!B3273+'Approvvigionamento energia'!$Q$41*'Profilo eolico'!B3273</f>
        <v>979.99005717792306</v>
      </c>
      <c r="G3271">
        <f>$P$43*'Profilo fotovoltaico'!B3273+'Approvvigionamento energia'!$Q$43*'Profilo eolico'!B3273</f>
        <v>934.94906594009649</v>
      </c>
      <c r="H3271">
        <f t="shared" si="102"/>
        <v>1138.4335154826958</v>
      </c>
      <c r="I3271">
        <f>IF(LCOH!$C$28=Menu!$A$1,'Approvvigionamento energia'!C3271,0)+IF(LCOH!$C$28=Menu!$A$2,'Approvvigionamento energia'!D3271,0)+IF(LCOH!$C$28=Menu!$A$3,'Approvvigionamento energia'!E3271,0)+IF(LCOH!$C$28=Menu!$A$4,'Approvvigionamento energia'!F3271,0)+IF(LCOH!$C$28=Menu!$A$5,'Approvvigionamento energia'!G3271,0)+IF(LCOH!$C$28=Menu!$A$6,'Approvvigionamento energia'!H3271,0)</f>
        <v>979.99005717792306</v>
      </c>
      <c r="J3271">
        <f>'Approvvigionamento energia'!A3271+'Approvvigionamento energia'!B3271+'Approvvigionamento energia'!I3271</f>
        <v>1284.3900571779232</v>
      </c>
      <c r="K3271">
        <f>IF(MIN(LCOH!$C$18,J3271)&gt;=$P$48*LCOH!$C$18, MIN(LCOH!$C$18,J3271),0)</f>
        <v>1284.3900571779232</v>
      </c>
      <c r="L3271">
        <f t="shared" si="103"/>
        <v>0</v>
      </c>
      <c r="M3271">
        <f>K3271/LCOH!$C$18</f>
        <v>0.8562600381186154</v>
      </c>
      <c r="N3271">
        <f>K3271/LCOH!$C$34</f>
        <v>24.747399945624725</v>
      </c>
    </row>
    <row r="3272" spans="1:14" x14ac:dyDescent="0.35">
      <c r="A3272">
        <f>'Profilo fotovoltaico'!B3274*LCOH!$C$20</f>
        <v>262</v>
      </c>
      <c r="B3272">
        <f>'Profilo eolico'!B3274*LCOH!$C$21</f>
        <v>199.8</v>
      </c>
      <c r="C3272">
        <f>$P$35*'Profilo fotovoltaico'!B3274</f>
        <v>1926.9083931569812</v>
      </c>
      <c r="D3272">
        <f>$Q$37*'Profilo eolico'!B3274</f>
        <v>1165.7600519235798</v>
      </c>
      <c r="E3272">
        <f>$P$39*'Profilo fotovoltaico'!B3274+'Approvvigionamento energia'!$Q$39*'Profilo eolico'!B3274</f>
        <v>1356.04713723193</v>
      </c>
      <c r="F3272">
        <f>$P$41*'Profilo fotovoltaico'!B3274+'Approvvigionamento energia'!$Q$41*'Profilo eolico'!B3274</f>
        <v>1546.3342225402805</v>
      </c>
      <c r="G3272">
        <f>$P$43*'Profilo fotovoltaico'!B3274+'Approvvigionamento energia'!$Q$43*'Profilo eolico'!B3274</f>
        <v>1736.6213078486307</v>
      </c>
      <c r="H3272">
        <f t="shared" si="102"/>
        <v>1138.4335154826958</v>
      </c>
      <c r="I3272">
        <f>IF(LCOH!$C$28=Menu!$A$1,'Approvvigionamento energia'!C3272,0)+IF(LCOH!$C$28=Menu!$A$2,'Approvvigionamento energia'!D3272,0)+IF(LCOH!$C$28=Menu!$A$3,'Approvvigionamento energia'!E3272,0)+IF(LCOH!$C$28=Menu!$A$4,'Approvvigionamento energia'!F3272,0)+IF(LCOH!$C$28=Menu!$A$5,'Approvvigionamento energia'!G3272,0)+IF(LCOH!$C$28=Menu!$A$6,'Approvvigionamento energia'!H3272,0)</f>
        <v>1546.3342225402805</v>
      </c>
      <c r="J3272">
        <f>'Approvvigionamento energia'!A3272+'Approvvigionamento energia'!B3272+'Approvvigionamento energia'!I3272</f>
        <v>2008.1342225402805</v>
      </c>
      <c r="K3272">
        <f>IF(MIN(LCOH!$C$18,J3272)&gt;=$P$48*LCOH!$C$18, MIN(LCOH!$C$18,J3272),0)</f>
        <v>1500</v>
      </c>
      <c r="L3272">
        <f t="shared" si="103"/>
        <v>508.13422254028046</v>
      </c>
      <c r="M3272">
        <f>K3272/LCOH!$C$18</f>
        <v>1</v>
      </c>
      <c r="N3272">
        <f>K3272/LCOH!$C$34</f>
        <v>28.901734104046245</v>
      </c>
    </row>
    <row r="3273" spans="1:14" x14ac:dyDescent="0.35">
      <c r="A3273">
        <f>'Profilo fotovoltaico'!B3275*LCOH!$C$20</f>
        <v>404</v>
      </c>
      <c r="B3273">
        <f>'Profilo eolico'!B3275*LCOH!$C$21</f>
        <v>195.89999999999998</v>
      </c>
      <c r="C3273">
        <f>$P$35*'Profilo fotovoltaico'!B3275</f>
        <v>2971.2633237993145</v>
      </c>
      <c r="D3273">
        <f>$Q$37*'Profilo eolico'!B3275</f>
        <v>1143.0049758349812</v>
      </c>
      <c r="E3273">
        <f>$P$39*'Profilo fotovoltaico'!B3275+'Approvvigionamento energia'!$Q$39*'Profilo eolico'!B3275</f>
        <v>1600.0695628260646</v>
      </c>
      <c r="F3273">
        <f>$P$41*'Profilo fotovoltaico'!B3275+'Approvvigionamento energia'!$Q$41*'Profilo eolico'!B3275</f>
        <v>2057.1341498171478</v>
      </c>
      <c r="G3273">
        <f>$P$43*'Profilo fotovoltaico'!B3275+'Approvvigionamento energia'!$Q$43*'Profilo eolico'!B3275</f>
        <v>2514.1987368082314</v>
      </c>
      <c r="H3273">
        <f t="shared" si="102"/>
        <v>1138.4335154826958</v>
      </c>
      <c r="I3273">
        <f>IF(LCOH!$C$28=Menu!$A$1,'Approvvigionamento energia'!C3273,0)+IF(LCOH!$C$28=Menu!$A$2,'Approvvigionamento energia'!D3273,0)+IF(LCOH!$C$28=Menu!$A$3,'Approvvigionamento energia'!E3273,0)+IF(LCOH!$C$28=Menu!$A$4,'Approvvigionamento energia'!F3273,0)+IF(LCOH!$C$28=Menu!$A$5,'Approvvigionamento energia'!G3273,0)+IF(LCOH!$C$28=Menu!$A$6,'Approvvigionamento energia'!H3273,0)</f>
        <v>2057.1341498171478</v>
      </c>
      <c r="J3273">
        <f>'Approvvigionamento energia'!A3273+'Approvvigionamento energia'!B3273+'Approvvigionamento energia'!I3273</f>
        <v>2657.0341498171479</v>
      </c>
      <c r="K3273">
        <f>IF(MIN(LCOH!$C$18,J3273)&gt;=$P$48*LCOH!$C$18, MIN(LCOH!$C$18,J3273),0)</f>
        <v>1500</v>
      </c>
      <c r="L3273">
        <f t="shared" si="103"/>
        <v>1157.0341498171479</v>
      </c>
      <c r="M3273">
        <f>K3273/LCOH!$C$18</f>
        <v>1</v>
      </c>
      <c r="N3273">
        <f>K3273/LCOH!$C$34</f>
        <v>28.901734104046245</v>
      </c>
    </row>
    <row r="3274" spans="1:14" x14ac:dyDescent="0.35">
      <c r="A3274">
        <f>'Profilo fotovoltaico'!B3276*LCOH!$C$20</f>
        <v>519</v>
      </c>
      <c r="B3274">
        <f>'Profilo eolico'!B3276*LCOH!$C$21</f>
        <v>186.20000000000002</v>
      </c>
      <c r="C3274">
        <f>$P$35*'Profilo fotovoltaico'!B3276</f>
        <v>3817.0437253758519</v>
      </c>
      <c r="D3274">
        <f>$Q$37*'Profilo eolico'!B3276</f>
        <v>1086.409017358211</v>
      </c>
      <c r="E3274">
        <f>$P$39*'Profilo fotovoltaico'!B3276+'Approvvigionamento energia'!$Q$39*'Profilo eolico'!B3276</f>
        <v>1769.0676943626213</v>
      </c>
      <c r="F3274">
        <f>$P$41*'Profilo fotovoltaico'!B3276+'Approvvigionamento energia'!$Q$41*'Profilo eolico'!B3276</f>
        <v>2451.7263713670313</v>
      </c>
      <c r="G3274">
        <f>$P$43*'Profilo fotovoltaico'!B3276+'Approvvigionamento energia'!$Q$43*'Profilo eolico'!B3276</f>
        <v>3134.3850483714418</v>
      </c>
      <c r="H3274">
        <f t="shared" si="102"/>
        <v>1138.4335154826958</v>
      </c>
      <c r="I3274">
        <f>IF(LCOH!$C$28=Menu!$A$1,'Approvvigionamento energia'!C3274,0)+IF(LCOH!$C$28=Menu!$A$2,'Approvvigionamento energia'!D3274,0)+IF(LCOH!$C$28=Menu!$A$3,'Approvvigionamento energia'!E3274,0)+IF(LCOH!$C$28=Menu!$A$4,'Approvvigionamento energia'!F3274,0)+IF(LCOH!$C$28=Menu!$A$5,'Approvvigionamento energia'!G3274,0)+IF(LCOH!$C$28=Menu!$A$6,'Approvvigionamento energia'!H3274,0)</f>
        <v>2451.7263713670313</v>
      </c>
      <c r="J3274">
        <f>'Approvvigionamento energia'!A3274+'Approvvigionamento energia'!B3274+'Approvvigionamento energia'!I3274</f>
        <v>3156.9263713670316</v>
      </c>
      <c r="K3274">
        <f>IF(MIN(LCOH!$C$18,J3274)&gt;=$P$48*LCOH!$C$18, MIN(LCOH!$C$18,J3274),0)</f>
        <v>1500</v>
      </c>
      <c r="L3274">
        <f t="shared" si="103"/>
        <v>1656.9263713670316</v>
      </c>
      <c r="M3274">
        <f>K3274/LCOH!$C$18</f>
        <v>1</v>
      </c>
      <c r="N3274">
        <f>K3274/LCOH!$C$34</f>
        <v>28.901734104046245</v>
      </c>
    </row>
    <row r="3275" spans="1:14" x14ac:dyDescent="0.35">
      <c r="A3275">
        <f>'Profilo fotovoltaico'!B3277*LCOH!$C$20</f>
        <v>586</v>
      </c>
      <c r="B3275">
        <f>'Profilo eolico'!B3277*LCOH!$C$21</f>
        <v>183.4</v>
      </c>
      <c r="C3275">
        <f>$P$35*'Profilo fotovoltaico'!B3277</f>
        <v>4309.8027419465297</v>
      </c>
      <c r="D3275">
        <f>$Q$37*'Profilo eolico'!B3277</f>
        <v>1070.0720396535762</v>
      </c>
      <c r="E3275">
        <f>$P$39*'Profilo fotovoltaico'!B3277+'Approvvigionamento energia'!$Q$39*'Profilo eolico'!B3277</f>
        <v>1880.0047152268146</v>
      </c>
      <c r="F3275">
        <f>$P$41*'Profilo fotovoltaico'!B3277+'Approvvigionamento energia'!$Q$41*'Profilo eolico'!B3277</f>
        <v>2689.937390800053</v>
      </c>
      <c r="G3275">
        <f>$P$43*'Profilo fotovoltaico'!B3277+'Approvvigionamento energia'!$Q$43*'Profilo eolico'!B3277</f>
        <v>3499.8700663732916</v>
      </c>
      <c r="H3275">
        <f t="shared" si="102"/>
        <v>1138.4335154826958</v>
      </c>
      <c r="I3275">
        <f>IF(LCOH!$C$28=Menu!$A$1,'Approvvigionamento energia'!C3275,0)+IF(LCOH!$C$28=Menu!$A$2,'Approvvigionamento energia'!D3275,0)+IF(LCOH!$C$28=Menu!$A$3,'Approvvigionamento energia'!E3275,0)+IF(LCOH!$C$28=Menu!$A$4,'Approvvigionamento energia'!F3275,0)+IF(LCOH!$C$28=Menu!$A$5,'Approvvigionamento energia'!G3275,0)+IF(LCOH!$C$28=Menu!$A$6,'Approvvigionamento energia'!H3275,0)</f>
        <v>2689.937390800053</v>
      </c>
      <c r="J3275">
        <f>'Approvvigionamento energia'!A3275+'Approvvigionamento energia'!B3275+'Approvvigionamento energia'!I3275</f>
        <v>3459.3373908000531</v>
      </c>
      <c r="K3275">
        <f>IF(MIN(LCOH!$C$18,J3275)&gt;=$P$48*LCOH!$C$18, MIN(LCOH!$C$18,J3275),0)</f>
        <v>1500</v>
      </c>
      <c r="L3275">
        <f t="shared" si="103"/>
        <v>1959.3373908000531</v>
      </c>
      <c r="M3275">
        <f>K3275/LCOH!$C$18</f>
        <v>1</v>
      </c>
      <c r="N3275">
        <f>K3275/LCOH!$C$34</f>
        <v>28.901734104046245</v>
      </c>
    </row>
    <row r="3276" spans="1:14" x14ac:dyDescent="0.35">
      <c r="A3276">
        <f>'Profilo fotovoltaico'!B3278*LCOH!$C$20</f>
        <v>620</v>
      </c>
      <c r="B3276">
        <f>'Profilo eolico'!B3278*LCOH!$C$21</f>
        <v>188.20000000000002</v>
      </c>
      <c r="C3276">
        <f>$P$35*'Profilo fotovoltaico'!B3278</f>
        <v>4559.8595563256804</v>
      </c>
      <c r="D3276">
        <f>$Q$37*'Profilo eolico'!B3278</f>
        <v>1098.0782871472359</v>
      </c>
      <c r="E3276">
        <f>$P$39*'Profilo fotovoltaico'!B3278+'Approvvigionamento energia'!$Q$39*'Profilo eolico'!B3278</f>
        <v>1963.5236044418468</v>
      </c>
      <c r="F3276">
        <f>$P$41*'Profilo fotovoltaico'!B3278+'Approvvigionamento energia'!$Q$41*'Profilo eolico'!B3278</f>
        <v>2828.968921736458</v>
      </c>
      <c r="G3276">
        <f>$P$43*'Profilo fotovoltaico'!B3278+'Approvvigionamento energia'!$Q$43*'Profilo eolico'!B3278</f>
        <v>3694.4142390310694</v>
      </c>
      <c r="H3276">
        <f t="shared" si="102"/>
        <v>1138.4335154826958</v>
      </c>
      <c r="I3276">
        <f>IF(LCOH!$C$28=Menu!$A$1,'Approvvigionamento energia'!C3276,0)+IF(LCOH!$C$28=Menu!$A$2,'Approvvigionamento energia'!D3276,0)+IF(LCOH!$C$28=Menu!$A$3,'Approvvigionamento energia'!E3276,0)+IF(LCOH!$C$28=Menu!$A$4,'Approvvigionamento energia'!F3276,0)+IF(LCOH!$C$28=Menu!$A$5,'Approvvigionamento energia'!G3276,0)+IF(LCOH!$C$28=Menu!$A$6,'Approvvigionamento energia'!H3276,0)</f>
        <v>2828.968921736458</v>
      </c>
      <c r="J3276">
        <f>'Approvvigionamento energia'!A3276+'Approvvigionamento energia'!B3276+'Approvvigionamento energia'!I3276</f>
        <v>3637.1689217364583</v>
      </c>
      <c r="K3276">
        <f>IF(MIN(LCOH!$C$18,J3276)&gt;=$P$48*LCOH!$C$18, MIN(LCOH!$C$18,J3276),0)</f>
        <v>1500</v>
      </c>
      <c r="L3276">
        <f t="shared" si="103"/>
        <v>2137.1689217364583</v>
      </c>
      <c r="M3276">
        <f>K3276/LCOH!$C$18</f>
        <v>1</v>
      </c>
      <c r="N3276">
        <f>K3276/LCOH!$C$34</f>
        <v>28.901734104046245</v>
      </c>
    </row>
    <row r="3277" spans="1:14" x14ac:dyDescent="0.35">
      <c r="A3277">
        <f>'Profilo fotovoltaico'!B3279*LCOH!$C$20</f>
        <v>614</v>
      </c>
      <c r="B3277">
        <f>'Profilo eolico'!B3279*LCOH!$C$21</f>
        <v>193.8</v>
      </c>
      <c r="C3277">
        <f>$P$35*'Profilo fotovoltaico'!B3279</f>
        <v>4515.7318831999482</v>
      </c>
      <c r="D3277">
        <f>$Q$37*'Profilo eolico'!B3279</f>
        <v>1130.7522425565053</v>
      </c>
      <c r="E3277">
        <f>$P$39*'Profilo fotovoltaico'!B3279+'Approvvigionamento energia'!$Q$39*'Profilo eolico'!B3279</f>
        <v>1976.9971527173659</v>
      </c>
      <c r="F3277">
        <f>$P$41*'Profilo fotovoltaico'!B3279+'Approvvigionamento energia'!$Q$41*'Profilo eolico'!B3279</f>
        <v>2823.2420628782265</v>
      </c>
      <c r="G3277">
        <f>$P$43*'Profilo fotovoltaico'!B3279+'Approvvigionamento energia'!$Q$43*'Profilo eolico'!B3279</f>
        <v>3669.4869730390874</v>
      </c>
      <c r="H3277">
        <f t="shared" si="102"/>
        <v>1138.4335154826958</v>
      </c>
      <c r="I3277">
        <f>IF(LCOH!$C$28=Menu!$A$1,'Approvvigionamento energia'!C3277,0)+IF(LCOH!$C$28=Menu!$A$2,'Approvvigionamento energia'!D3277,0)+IF(LCOH!$C$28=Menu!$A$3,'Approvvigionamento energia'!E3277,0)+IF(LCOH!$C$28=Menu!$A$4,'Approvvigionamento energia'!F3277,0)+IF(LCOH!$C$28=Menu!$A$5,'Approvvigionamento energia'!G3277,0)+IF(LCOH!$C$28=Menu!$A$6,'Approvvigionamento energia'!H3277,0)</f>
        <v>2823.2420628782265</v>
      </c>
      <c r="J3277">
        <f>'Approvvigionamento energia'!A3277+'Approvvigionamento energia'!B3277+'Approvvigionamento energia'!I3277</f>
        <v>3631.0420628782267</v>
      </c>
      <c r="K3277">
        <f>IF(MIN(LCOH!$C$18,J3277)&gt;=$P$48*LCOH!$C$18, MIN(LCOH!$C$18,J3277),0)</f>
        <v>1500</v>
      </c>
      <c r="L3277">
        <f t="shared" si="103"/>
        <v>2131.0420628782267</v>
      </c>
      <c r="M3277">
        <f>K3277/LCOH!$C$18</f>
        <v>1</v>
      </c>
      <c r="N3277">
        <f>K3277/LCOH!$C$34</f>
        <v>28.901734104046245</v>
      </c>
    </row>
    <row r="3278" spans="1:14" x14ac:dyDescent="0.35">
      <c r="A3278">
        <f>'Profilo fotovoltaico'!B3280*LCOH!$C$20</f>
        <v>570</v>
      </c>
      <c r="B3278">
        <f>'Profilo eolico'!B3280*LCOH!$C$21</f>
        <v>196</v>
      </c>
      <c r="C3278">
        <f>$P$35*'Profilo fotovoltaico'!B3280</f>
        <v>4192.1289469445765</v>
      </c>
      <c r="D3278">
        <f>$Q$37*'Profilo eolico'!B3280</f>
        <v>1143.5884393244326</v>
      </c>
      <c r="E3278">
        <f>$P$39*'Profilo fotovoltaico'!B3280+'Approvvigionamento energia'!$Q$39*'Profilo eolico'!B3280</f>
        <v>1905.7235662294684</v>
      </c>
      <c r="F3278">
        <f>$P$41*'Profilo fotovoltaico'!B3280+'Approvvigionamento energia'!$Q$41*'Profilo eolico'!B3280</f>
        <v>2667.8586931345044</v>
      </c>
      <c r="G3278">
        <f>$P$43*'Profilo fotovoltaico'!B3280+'Approvvigionamento energia'!$Q$43*'Profilo eolico'!B3280</f>
        <v>3429.9938200395409</v>
      </c>
      <c r="H3278">
        <f t="shared" si="102"/>
        <v>1138.4335154826958</v>
      </c>
      <c r="I3278">
        <f>IF(LCOH!$C$28=Menu!$A$1,'Approvvigionamento energia'!C3278,0)+IF(LCOH!$C$28=Menu!$A$2,'Approvvigionamento energia'!D3278,0)+IF(LCOH!$C$28=Menu!$A$3,'Approvvigionamento energia'!E3278,0)+IF(LCOH!$C$28=Menu!$A$4,'Approvvigionamento energia'!F3278,0)+IF(LCOH!$C$28=Menu!$A$5,'Approvvigionamento energia'!G3278,0)+IF(LCOH!$C$28=Menu!$A$6,'Approvvigionamento energia'!H3278,0)</f>
        <v>2667.8586931345044</v>
      </c>
      <c r="J3278">
        <f>'Approvvigionamento energia'!A3278+'Approvvigionamento energia'!B3278+'Approvvigionamento energia'!I3278</f>
        <v>3433.8586931345044</v>
      </c>
      <c r="K3278">
        <f>IF(MIN(LCOH!$C$18,J3278)&gt;=$P$48*LCOH!$C$18, MIN(LCOH!$C$18,J3278),0)</f>
        <v>1500</v>
      </c>
      <c r="L3278">
        <f t="shared" si="103"/>
        <v>1933.8586931345044</v>
      </c>
      <c r="M3278">
        <f>K3278/LCOH!$C$18</f>
        <v>1</v>
      </c>
      <c r="N3278">
        <f>K3278/LCOH!$C$34</f>
        <v>28.901734104046245</v>
      </c>
    </row>
    <row r="3279" spans="1:14" x14ac:dyDescent="0.35">
      <c r="A3279">
        <f>'Profilo fotovoltaico'!B3281*LCOH!$C$20</f>
        <v>500</v>
      </c>
      <c r="B3279">
        <f>'Profilo eolico'!B3281*LCOH!$C$21</f>
        <v>193.5</v>
      </c>
      <c r="C3279">
        <f>$P$35*'Profilo fotovoltaico'!B3281</f>
        <v>3677.3060938110325</v>
      </c>
      <c r="D3279">
        <f>$Q$37*'Profilo eolico'!B3281</f>
        <v>1129.0018520881515</v>
      </c>
      <c r="E3279">
        <f>$P$39*'Profilo fotovoltaico'!B3281+'Approvvigionamento energia'!$Q$39*'Profilo eolico'!B3281</f>
        <v>1766.0779125188717</v>
      </c>
      <c r="F3279">
        <f>$P$41*'Profilo fotovoltaico'!B3281+'Approvvigionamento energia'!$Q$41*'Profilo eolico'!B3281</f>
        <v>2403.1539729495921</v>
      </c>
      <c r="G3279">
        <f>$P$43*'Profilo fotovoltaico'!B3281+'Approvvigionamento energia'!$Q$43*'Profilo eolico'!B3281</f>
        <v>3040.2300333803123</v>
      </c>
      <c r="H3279">
        <f t="shared" si="102"/>
        <v>1138.4335154826958</v>
      </c>
      <c r="I3279">
        <f>IF(LCOH!$C$28=Menu!$A$1,'Approvvigionamento energia'!C3279,0)+IF(LCOH!$C$28=Menu!$A$2,'Approvvigionamento energia'!D3279,0)+IF(LCOH!$C$28=Menu!$A$3,'Approvvigionamento energia'!E3279,0)+IF(LCOH!$C$28=Menu!$A$4,'Approvvigionamento energia'!F3279,0)+IF(LCOH!$C$28=Menu!$A$5,'Approvvigionamento energia'!G3279,0)+IF(LCOH!$C$28=Menu!$A$6,'Approvvigionamento energia'!H3279,0)</f>
        <v>2403.1539729495921</v>
      </c>
      <c r="J3279">
        <f>'Approvvigionamento energia'!A3279+'Approvvigionamento energia'!B3279+'Approvvigionamento energia'!I3279</f>
        <v>3096.6539729495921</v>
      </c>
      <c r="K3279">
        <f>IF(MIN(LCOH!$C$18,J3279)&gt;=$P$48*LCOH!$C$18, MIN(LCOH!$C$18,J3279),0)</f>
        <v>1500</v>
      </c>
      <c r="L3279">
        <f t="shared" si="103"/>
        <v>1596.6539729495921</v>
      </c>
      <c r="M3279">
        <f>K3279/LCOH!$C$18</f>
        <v>1</v>
      </c>
      <c r="N3279">
        <f>K3279/LCOH!$C$34</f>
        <v>28.901734104046245</v>
      </c>
    </row>
    <row r="3280" spans="1:14" x14ac:dyDescent="0.35">
      <c r="A3280">
        <f>'Profilo fotovoltaico'!B3282*LCOH!$C$20</f>
        <v>401</v>
      </c>
      <c r="B3280">
        <f>'Profilo eolico'!B3282*LCOH!$C$21</f>
        <v>186.29999999999998</v>
      </c>
      <c r="C3280">
        <f>$P$35*'Profilo fotovoltaico'!B3282</f>
        <v>2949.199487236448</v>
      </c>
      <c r="D3280">
        <f>$Q$37*'Profilo eolico'!B3282</f>
        <v>1086.9924808476621</v>
      </c>
      <c r="E3280">
        <f>$P$39*'Profilo fotovoltaico'!B3282+'Approvvigionamento energia'!$Q$39*'Profilo eolico'!B3282</f>
        <v>1552.5442324448586</v>
      </c>
      <c r="F3280">
        <f>$P$41*'Profilo fotovoltaico'!B3282+'Approvvigionamento energia'!$Q$41*'Profilo eolico'!B3282</f>
        <v>2018.0959840420551</v>
      </c>
      <c r="G3280">
        <f>$P$43*'Profilo fotovoltaico'!B3282+'Approvvigionamento energia'!$Q$43*'Profilo eolico'!B3282</f>
        <v>2483.647735639252</v>
      </c>
      <c r="H3280">
        <f t="shared" si="102"/>
        <v>1138.4335154826958</v>
      </c>
      <c r="I3280">
        <f>IF(LCOH!$C$28=Menu!$A$1,'Approvvigionamento energia'!C3280,0)+IF(LCOH!$C$28=Menu!$A$2,'Approvvigionamento energia'!D3280,0)+IF(LCOH!$C$28=Menu!$A$3,'Approvvigionamento energia'!E3280,0)+IF(LCOH!$C$28=Menu!$A$4,'Approvvigionamento energia'!F3280,0)+IF(LCOH!$C$28=Menu!$A$5,'Approvvigionamento energia'!G3280,0)+IF(LCOH!$C$28=Menu!$A$6,'Approvvigionamento energia'!H3280,0)</f>
        <v>2018.0959840420551</v>
      </c>
      <c r="J3280">
        <f>'Approvvigionamento energia'!A3280+'Approvvigionamento energia'!B3280+'Approvvigionamento energia'!I3280</f>
        <v>2605.3959840420548</v>
      </c>
      <c r="K3280">
        <f>IF(MIN(LCOH!$C$18,J3280)&gt;=$P$48*LCOH!$C$18, MIN(LCOH!$C$18,J3280),0)</f>
        <v>1500</v>
      </c>
      <c r="L3280">
        <f t="shared" si="103"/>
        <v>1105.3959840420548</v>
      </c>
      <c r="M3280">
        <f>K3280/LCOH!$C$18</f>
        <v>1</v>
      </c>
      <c r="N3280">
        <f>K3280/LCOH!$C$34</f>
        <v>28.901734104046245</v>
      </c>
    </row>
    <row r="3281" spans="1:14" x14ac:dyDescent="0.35">
      <c r="A3281">
        <f>'Profilo fotovoltaico'!B3283*LCOH!$C$20</f>
        <v>280</v>
      </c>
      <c r="B3281">
        <f>'Profilo eolico'!B3283*LCOH!$C$21</f>
        <v>175.8</v>
      </c>
      <c r="C3281">
        <f>$P$35*'Profilo fotovoltaico'!B3283</f>
        <v>2059.2914125341786</v>
      </c>
      <c r="D3281">
        <f>$Q$37*'Profilo eolico'!B3283</f>
        <v>1025.728814455282</v>
      </c>
      <c r="E3281">
        <f>$P$39*'Profilo fotovoltaico'!B3283+'Approvvigionamento energia'!$Q$39*'Profilo eolico'!B3283</f>
        <v>1284.1194639750061</v>
      </c>
      <c r="F3281">
        <f>$P$41*'Profilo fotovoltaico'!B3283+'Approvvigionamento energia'!$Q$41*'Profilo eolico'!B3283</f>
        <v>1542.5101134947304</v>
      </c>
      <c r="G3281">
        <f>$P$43*'Profilo fotovoltaico'!B3283+'Approvvigionamento energia'!$Q$43*'Profilo eolico'!B3283</f>
        <v>1800.9007630144545</v>
      </c>
      <c r="H3281">
        <f t="shared" si="102"/>
        <v>1138.4335154826958</v>
      </c>
      <c r="I3281">
        <f>IF(LCOH!$C$28=Menu!$A$1,'Approvvigionamento energia'!C3281,0)+IF(LCOH!$C$28=Menu!$A$2,'Approvvigionamento energia'!D3281,0)+IF(LCOH!$C$28=Menu!$A$3,'Approvvigionamento energia'!E3281,0)+IF(LCOH!$C$28=Menu!$A$4,'Approvvigionamento energia'!F3281,0)+IF(LCOH!$C$28=Menu!$A$5,'Approvvigionamento energia'!G3281,0)+IF(LCOH!$C$28=Menu!$A$6,'Approvvigionamento energia'!H3281,0)</f>
        <v>1542.5101134947304</v>
      </c>
      <c r="J3281">
        <f>'Approvvigionamento energia'!A3281+'Approvvigionamento energia'!B3281+'Approvvigionamento energia'!I3281</f>
        <v>1998.3101134947303</v>
      </c>
      <c r="K3281">
        <f>IF(MIN(LCOH!$C$18,J3281)&gt;=$P$48*LCOH!$C$18, MIN(LCOH!$C$18,J3281),0)</f>
        <v>1500</v>
      </c>
      <c r="L3281">
        <f t="shared" si="103"/>
        <v>498.31011349473033</v>
      </c>
      <c r="M3281">
        <f>K3281/LCOH!$C$18</f>
        <v>1</v>
      </c>
      <c r="N3281">
        <f>K3281/LCOH!$C$34</f>
        <v>28.901734104046245</v>
      </c>
    </row>
    <row r="3282" spans="1:14" x14ac:dyDescent="0.35">
      <c r="A3282">
        <f>'Profilo fotovoltaico'!B3284*LCOH!$C$20</f>
        <v>156</v>
      </c>
      <c r="B3282">
        <f>'Profilo eolico'!B3284*LCOH!$C$21</f>
        <v>160.20000000000002</v>
      </c>
      <c r="C3282">
        <f>$P$35*'Profilo fotovoltaico'!B3284</f>
        <v>1147.3195012690421</v>
      </c>
      <c r="D3282">
        <f>$Q$37*'Profilo eolico'!B3284</f>
        <v>934.70851010088825</v>
      </c>
      <c r="E3282">
        <f>$P$39*'Profilo fotovoltaico'!B3284+'Approvvigionamento energia'!$Q$39*'Profilo eolico'!B3284</f>
        <v>987.86125789292669</v>
      </c>
      <c r="F3282">
        <f>$P$41*'Profilo fotovoltaico'!B3284+'Approvvigionamento energia'!$Q$41*'Profilo eolico'!B3284</f>
        <v>1041.0140056849652</v>
      </c>
      <c r="G3282">
        <f>$P$43*'Profilo fotovoltaico'!B3284+'Approvvigionamento energia'!$Q$43*'Profilo eolico'!B3284</f>
        <v>1094.1667534770036</v>
      </c>
      <c r="H3282">
        <f t="shared" si="102"/>
        <v>1138.4335154826958</v>
      </c>
      <c r="I3282">
        <f>IF(LCOH!$C$28=Menu!$A$1,'Approvvigionamento energia'!C3282,0)+IF(LCOH!$C$28=Menu!$A$2,'Approvvigionamento energia'!D3282,0)+IF(LCOH!$C$28=Menu!$A$3,'Approvvigionamento energia'!E3282,0)+IF(LCOH!$C$28=Menu!$A$4,'Approvvigionamento energia'!F3282,0)+IF(LCOH!$C$28=Menu!$A$5,'Approvvigionamento energia'!G3282,0)+IF(LCOH!$C$28=Menu!$A$6,'Approvvigionamento energia'!H3282,0)</f>
        <v>1041.0140056849652</v>
      </c>
      <c r="J3282">
        <f>'Approvvigionamento energia'!A3282+'Approvvigionamento energia'!B3282+'Approvvigionamento energia'!I3282</f>
        <v>1357.2140056849653</v>
      </c>
      <c r="K3282">
        <f>IF(MIN(LCOH!$C$18,J3282)&gt;=$P$48*LCOH!$C$18, MIN(LCOH!$C$18,J3282),0)</f>
        <v>1357.2140056849653</v>
      </c>
      <c r="L3282">
        <f t="shared" si="103"/>
        <v>0</v>
      </c>
      <c r="M3282">
        <f>K3282/LCOH!$C$18</f>
        <v>0.90480933712331024</v>
      </c>
      <c r="N3282">
        <f>K3282/LCOH!$C$34</f>
        <v>26.15055887639625</v>
      </c>
    </row>
    <row r="3283" spans="1:14" x14ac:dyDescent="0.35">
      <c r="A3283">
        <f>'Profilo fotovoltaico'!B3285*LCOH!$C$20</f>
        <v>54</v>
      </c>
      <c r="B3283">
        <f>'Profilo eolico'!B3285*LCOH!$C$21</f>
        <v>131.5</v>
      </c>
      <c r="C3283">
        <f>$P$35*'Profilo fotovoltaico'!B3285</f>
        <v>397.14905813159152</v>
      </c>
      <c r="D3283">
        <f>$Q$37*'Profilo eolico'!B3285</f>
        <v>767.25448862838209</v>
      </c>
      <c r="E3283">
        <f>$P$39*'Profilo fotovoltaico'!B3285+'Approvvigionamento energia'!$Q$39*'Profilo eolico'!B3285</f>
        <v>674.72813100418443</v>
      </c>
      <c r="F3283">
        <f>$P$41*'Profilo fotovoltaico'!B3285+'Approvvigionamento energia'!$Q$41*'Profilo eolico'!B3285</f>
        <v>582.20177337998678</v>
      </c>
      <c r="G3283">
        <f>$P$43*'Profilo fotovoltaico'!B3285+'Approvvigionamento energia'!$Q$43*'Profilo eolico'!B3285</f>
        <v>489.67541575578912</v>
      </c>
      <c r="H3283">
        <f t="shared" si="102"/>
        <v>1138.4335154826958</v>
      </c>
      <c r="I3283">
        <f>IF(LCOH!$C$28=Menu!$A$1,'Approvvigionamento energia'!C3283,0)+IF(LCOH!$C$28=Menu!$A$2,'Approvvigionamento energia'!D3283,0)+IF(LCOH!$C$28=Menu!$A$3,'Approvvigionamento energia'!E3283,0)+IF(LCOH!$C$28=Menu!$A$4,'Approvvigionamento energia'!F3283,0)+IF(LCOH!$C$28=Menu!$A$5,'Approvvigionamento energia'!G3283,0)+IF(LCOH!$C$28=Menu!$A$6,'Approvvigionamento energia'!H3283,0)</f>
        <v>582.20177337998678</v>
      </c>
      <c r="J3283">
        <f>'Approvvigionamento energia'!A3283+'Approvvigionamento energia'!B3283+'Approvvigionamento energia'!I3283</f>
        <v>767.70177337998678</v>
      </c>
      <c r="K3283">
        <f>IF(MIN(LCOH!$C$18,J3283)&gt;=$P$48*LCOH!$C$18, MIN(LCOH!$C$18,J3283),0)</f>
        <v>767.70177337998678</v>
      </c>
      <c r="L3283">
        <f t="shared" si="103"/>
        <v>0</v>
      </c>
      <c r="M3283">
        <f>K3283/LCOH!$C$18</f>
        <v>0.51180118225332449</v>
      </c>
      <c r="N3283">
        <f>K3283/LCOH!$C$34</f>
        <v>14.791941683622097</v>
      </c>
    </row>
    <row r="3284" spans="1:14" x14ac:dyDescent="0.35">
      <c r="A3284">
        <f>'Profilo fotovoltaico'!B3286*LCOH!$C$20</f>
        <v>2</v>
      </c>
      <c r="B3284">
        <f>'Profilo eolico'!B3286*LCOH!$C$21</f>
        <v>109.89999999999999</v>
      </c>
      <c r="C3284">
        <f>$P$35*'Profilo fotovoltaico'!B3286</f>
        <v>14.70922437524413</v>
      </c>
      <c r="D3284">
        <f>$Q$37*'Profilo eolico'!B3286</f>
        <v>641.22637490691397</v>
      </c>
      <c r="E3284">
        <f>$P$39*'Profilo fotovoltaico'!B3286+'Approvvigionamento energia'!$Q$39*'Profilo eolico'!B3286</f>
        <v>484.59708727399646</v>
      </c>
      <c r="F3284">
        <f>$P$41*'Profilo fotovoltaico'!B3286+'Approvvigionamento energia'!$Q$41*'Profilo eolico'!B3286</f>
        <v>327.96779964107907</v>
      </c>
      <c r="G3284">
        <f>$P$43*'Profilo fotovoltaico'!B3286+'Approvvigionamento energia'!$Q$43*'Profilo eolico'!B3286</f>
        <v>171.33851200816159</v>
      </c>
      <c r="H3284">
        <f t="shared" si="102"/>
        <v>1138.4335154826958</v>
      </c>
      <c r="I3284">
        <f>IF(LCOH!$C$28=Menu!$A$1,'Approvvigionamento energia'!C3284,0)+IF(LCOH!$C$28=Menu!$A$2,'Approvvigionamento energia'!D3284,0)+IF(LCOH!$C$28=Menu!$A$3,'Approvvigionamento energia'!E3284,0)+IF(LCOH!$C$28=Menu!$A$4,'Approvvigionamento energia'!F3284,0)+IF(LCOH!$C$28=Menu!$A$5,'Approvvigionamento energia'!G3284,0)+IF(LCOH!$C$28=Menu!$A$6,'Approvvigionamento energia'!H3284,0)</f>
        <v>327.96779964107907</v>
      </c>
      <c r="J3284">
        <f>'Approvvigionamento energia'!A3284+'Approvvigionamento energia'!B3284+'Approvvigionamento energia'!I3284</f>
        <v>439.86779964107905</v>
      </c>
      <c r="K3284">
        <f>IF(MIN(LCOH!$C$18,J3284)&gt;=$P$48*LCOH!$C$18, MIN(LCOH!$C$18,J3284),0)</f>
        <v>439.86779964107905</v>
      </c>
      <c r="L3284">
        <f t="shared" si="103"/>
        <v>0</v>
      </c>
      <c r="M3284">
        <f>K3284/LCOH!$C$18</f>
        <v>0.29324519976071939</v>
      </c>
      <c r="N3284">
        <f>K3284/LCOH!$C$34</f>
        <v>8.4752947907722369</v>
      </c>
    </row>
    <row r="3285" spans="1:14" x14ac:dyDescent="0.35">
      <c r="A3285">
        <f>'Profilo fotovoltaico'!B3287*LCOH!$C$20</f>
        <v>0</v>
      </c>
      <c r="B3285">
        <f>'Profilo eolico'!B3287*LCOH!$C$21</f>
        <v>97.600000000000009</v>
      </c>
      <c r="C3285">
        <f>$P$35*'Profilo fotovoltaico'!B3287</f>
        <v>0</v>
      </c>
      <c r="D3285">
        <f>$Q$37*'Profilo eolico'!B3287</f>
        <v>569.46036570441129</v>
      </c>
      <c r="E3285">
        <f>$P$39*'Profilo fotovoltaico'!B3287+'Approvvigionamento energia'!$Q$39*'Profilo eolico'!B3287</f>
        <v>427.09527427830847</v>
      </c>
      <c r="F3285">
        <f>$P$41*'Profilo fotovoltaico'!B3287+'Approvvigionamento energia'!$Q$41*'Profilo eolico'!B3287</f>
        <v>284.73018285220564</v>
      </c>
      <c r="G3285">
        <f>$P$43*'Profilo fotovoltaico'!B3287+'Approvvigionamento energia'!$Q$43*'Profilo eolico'!B3287</f>
        <v>142.36509142610282</v>
      </c>
      <c r="H3285">
        <f t="shared" si="102"/>
        <v>1138.4335154826958</v>
      </c>
      <c r="I3285">
        <f>IF(LCOH!$C$28=Menu!$A$1,'Approvvigionamento energia'!C3285,0)+IF(LCOH!$C$28=Menu!$A$2,'Approvvigionamento energia'!D3285,0)+IF(LCOH!$C$28=Menu!$A$3,'Approvvigionamento energia'!E3285,0)+IF(LCOH!$C$28=Menu!$A$4,'Approvvigionamento energia'!F3285,0)+IF(LCOH!$C$28=Menu!$A$5,'Approvvigionamento energia'!G3285,0)+IF(LCOH!$C$28=Menu!$A$6,'Approvvigionamento energia'!H3285,0)</f>
        <v>284.73018285220564</v>
      </c>
      <c r="J3285">
        <f>'Approvvigionamento energia'!A3285+'Approvvigionamento energia'!B3285+'Approvvigionamento energia'!I3285</f>
        <v>382.33018285220567</v>
      </c>
      <c r="K3285">
        <f>IF(MIN(LCOH!$C$18,J3285)&gt;=$P$48*LCOH!$C$18, MIN(LCOH!$C$18,J3285),0)</f>
        <v>382.33018285220567</v>
      </c>
      <c r="L3285">
        <f t="shared" si="103"/>
        <v>0</v>
      </c>
      <c r="M3285">
        <f>K3285/LCOH!$C$18</f>
        <v>0.25488678856813712</v>
      </c>
      <c r="N3285">
        <f>K3285/LCOH!$C$34</f>
        <v>7.3666701898305522</v>
      </c>
    </row>
    <row r="3286" spans="1:14" x14ac:dyDescent="0.35">
      <c r="A3286">
        <f>'Profilo fotovoltaico'!B3288*LCOH!$C$20</f>
        <v>0</v>
      </c>
      <c r="B3286">
        <f>'Profilo eolico'!B3288*LCOH!$C$21</f>
        <v>88.9</v>
      </c>
      <c r="C3286">
        <f>$P$35*'Profilo fotovoltaico'!B3288</f>
        <v>0</v>
      </c>
      <c r="D3286">
        <f>$Q$37*'Profilo eolico'!B3288</f>
        <v>518.6990421221534</v>
      </c>
      <c r="E3286">
        <f>$P$39*'Profilo fotovoltaico'!B3288+'Approvvigionamento energia'!$Q$39*'Profilo eolico'!B3288</f>
        <v>389.02428159161502</v>
      </c>
      <c r="F3286">
        <f>$P$41*'Profilo fotovoltaico'!B3288+'Approvvigionamento energia'!$Q$41*'Profilo eolico'!B3288</f>
        <v>259.3495210610767</v>
      </c>
      <c r="G3286">
        <f>$P$43*'Profilo fotovoltaico'!B3288+'Approvvigionamento energia'!$Q$43*'Profilo eolico'!B3288</f>
        <v>129.67476053053835</v>
      </c>
      <c r="H3286">
        <f t="shared" si="102"/>
        <v>1138.4335154826958</v>
      </c>
      <c r="I3286">
        <f>IF(LCOH!$C$28=Menu!$A$1,'Approvvigionamento energia'!C3286,0)+IF(LCOH!$C$28=Menu!$A$2,'Approvvigionamento energia'!D3286,0)+IF(LCOH!$C$28=Menu!$A$3,'Approvvigionamento energia'!E3286,0)+IF(LCOH!$C$28=Menu!$A$4,'Approvvigionamento energia'!F3286,0)+IF(LCOH!$C$28=Menu!$A$5,'Approvvigionamento energia'!G3286,0)+IF(LCOH!$C$28=Menu!$A$6,'Approvvigionamento energia'!H3286,0)</f>
        <v>259.3495210610767</v>
      </c>
      <c r="J3286">
        <f>'Approvvigionamento energia'!A3286+'Approvvigionamento energia'!B3286+'Approvvigionamento energia'!I3286</f>
        <v>348.24952106107673</v>
      </c>
      <c r="K3286">
        <f>IF(MIN(LCOH!$C$18,J3286)&gt;=$P$48*LCOH!$C$18, MIN(LCOH!$C$18,J3286),0)</f>
        <v>0</v>
      </c>
      <c r="L3286">
        <f t="shared" si="103"/>
        <v>348.24952106107673</v>
      </c>
      <c r="M3286">
        <f>K3286/LCOH!$C$18</f>
        <v>0</v>
      </c>
      <c r="N3286">
        <f>K3286/LCOH!$C$34</f>
        <v>0</v>
      </c>
    </row>
    <row r="3287" spans="1:14" x14ac:dyDescent="0.35">
      <c r="A3287">
        <f>'Profilo fotovoltaico'!B3289*LCOH!$C$20</f>
        <v>0</v>
      </c>
      <c r="B3287">
        <f>'Profilo eolico'!B3289*LCOH!$C$21</f>
        <v>88.1</v>
      </c>
      <c r="C3287">
        <f>$P$35*'Profilo fotovoltaico'!B3289</f>
        <v>0</v>
      </c>
      <c r="D3287">
        <f>$Q$37*'Profilo eolico'!B3289</f>
        <v>514.03133420654342</v>
      </c>
      <c r="E3287">
        <f>$P$39*'Profilo fotovoltaico'!B3289+'Approvvigionamento energia'!$Q$39*'Profilo eolico'!B3289</f>
        <v>385.52350065490754</v>
      </c>
      <c r="F3287">
        <f>$P$41*'Profilo fotovoltaico'!B3289+'Approvvigionamento energia'!$Q$41*'Profilo eolico'!B3289</f>
        <v>257.01566710327171</v>
      </c>
      <c r="G3287">
        <f>$P$43*'Profilo fotovoltaico'!B3289+'Approvvigionamento energia'!$Q$43*'Profilo eolico'!B3289</f>
        <v>128.50783355163585</v>
      </c>
      <c r="H3287">
        <f t="shared" si="102"/>
        <v>1138.4335154826958</v>
      </c>
      <c r="I3287">
        <f>IF(LCOH!$C$28=Menu!$A$1,'Approvvigionamento energia'!C3287,0)+IF(LCOH!$C$28=Menu!$A$2,'Approvvigionamento energia'!D3287,0)+IF(LCOH!$C$28=Menu!$A$3,'Approvvigionamento energia'!E3287,0)+IF(LCOH!$C$28=Menu!$A$4,'Approvvigionamento energia'!F3287,0)+IF(LCOH!$C$28=Menu!$A$5,'Approvvigionamento energia'!G3287,0)+IF(LCOH!$C$28=Menu!$A$6,'Approvvigionamento energia'!H3287,0)</f>
        <v>257.01566710327171</v>
      </c>
      <c r="J3287">
        <f>'Approvvigionamento energia'!A3287+'Approvvigionamento energia'!B3287+'Approvvigionamento energia'!I3287</f>
        <v>345.11566710327168</v>
      </c>
      <c r="K3287">
        <f>IF(MIN(LCOH!$C$18,J3287)&gt;=$P$48*LCOH!$C$18, MIN(LCOH!$C$18,J3287),0)</f>
        <v>0</v>
      </c>
      <c r="L3287">
        <f t="shared" si="103"/>
        <v>345.11566710327168</v>
      </c>
      <c r="M3287">
        <f>K3287/LCOH!$C$18</f>
        <v>0</v>
      </c>
      <c r="N3287">
        <f>K3287/LCOH!$C$34</f>
        <v>0</v>
      </c>
    </row>
    <row r="3288" spans="1:14" x14ac:dyDescent="0.35">
      <c r="A3288">
        <f>'Profilo fotovoltaico'!B3290*LCOH!$C$20</f>
        <v>0</v>
      </c>
      <c r="B3288">
        <f>'Profilo eolico'!B3290*LCOH!$C$21</f>
        <v>90.1</v>
      </c>
      <c r="C3288">
        <f>$P$35*'Profilo fotovoltaico'!B3290</f>
        <v>0</v>
      </c>
      <c r="D3288">
        <f>$Q$37*'Profilo eolico'!B3290</f>
        <v>525.70060399556826</v>
      </c>
      <c r="E3288">
        <f>$P$39*'Profilo fotovoltaico'!B3290+'Approvvigionamento energia'!$Q$39*'Profilo eolico'!B3290</f>
        <v>394.27545299667617</v>
      </c>
      <c r="F3288">
        <f>$P$41*'Profilo fotovoltaico'!B3290+'Approvvigionamento energia'!$Q$41*'Profilo eolico'!B3290</f>
        <v>262.85030199778413</v>
      </c>
      <c r="G3288">
        <f>$P$43*'Profilo fotovoltaico'!B3290+'Approvvigionamento energia'!$Q$43*'Profilo eolico'!B3290</f>
        <v>131.42515099889206</v>
      </c>
      <c r="H3288">
        <f t="shared" si="102"/>
        <v>1138.4335154826958</v>
      </c>
      <c r="I3288">
        <f>IF(LCOH!$C$28=Menu!$A$1,'Approvvigionamento energia'!C3288,0)+IF(LCOH!$C$28=Menu!$A$2,'Approvvigionamento energia'!D3288,0)+IF(LCOH!$C$28=Menu!$A$3,'Approvvigionamento energia'!E3288,0)+IF(LCOH!$C$28=Menu!$A$4,'Approvvigionamento energia'!F3288,0)+IF(LCOH!$C$28=Menu!$A$5,'Approvvigionamento energia'!G3288,0)+IF(LCOH!$C$28=Menu!$A$6,'Approvvigionamento energia'!H3288,0)</f>
        <v>262.85030199778413</v>
      </c>
      <c r="J3288">
        <f>'Approvvigionamento energia'!A3288+'Approvvigionamento energia'!B3288+'Approvvigionamento energia'!I3288</f>
        <v>352.95030199778409</v>
      </c>
      <c r="K3288">
        <f>IF(MIN(LCOH!$C$18,J3288)&gt;=$P$48*LCOH!$C$18, MIN(LCOH!$C$18,J3288),0)</f>
        <v>0</v>
      </c>
      <c r="L3288">
        <f t="shared" si="103"/>
        <v>352.95030199778409</v>
      </c>
      <c r="M3288">
        <f>K3288/LCOH!$C$18</f>
        <v>0</v>
      </c>
      <c r="N3288">
        <f>K3288/LCOH!$C$34</f>
        <v>0</v>
      </c>
    </row>
    <row r="3289" spans="1:14" x14ac:dyDescent="0.35">
      <c r="A3289">
        <f>'Profilo fotovoltaico'!B3291*LCOH!$C$20</f>
        <v>0</v>
      </c>
      <c r="B3289">
        <f>'Profilo eolico'!B3291*LCOH!$C$21</f>
        <v>90.5</v>
      </c>
      <c r="C3289">
        <f>$P$35*'Profilo fotovoltaico'!B3291</f>
        <v>0</v>
      </c>
      <c r="D3289">
        <f>$Q$37*'Profilo eolico'!B3291</f>
        <v>528.03445795337313</v>
      </c>
      <c r="E3289">
        <f>$P$39*'Profilo fotovoltaico'!B3291+'Approvvigionamento energia'!$Q$39*'Profilo eolico'!B3291</f>
        <v>396.02584346502988</v>
      </c>
      <c r="F3289">
        <f>$P$41*'Profilo fotovoltaico'!B3291+'Approvvigionamento energia'!$Q$41*'Profilo eolico'!B3291</f>
        <v>264.01722897668657</v>
      </c>
      <c r="G3289">
        <f>$P$43*'Profilo fotovoltaico'!B3291+'Approvvigionamento energia'!$Q$43*'Profilo eolico'!B3291</f>
        <v>132.00861448834328</v>
      </c>
      <c r="H3289">
        <f t="shared" si="102"/>
        <v>1138.4335154826958</v>
      </c>
      <c r="I3289">
        <f>IF(LCOH!$C$28=Menu!$A$1,'Approvvigionamento energia'!C3289,0)+IF(LCOH!$C$28=Menu!$A$2,'Approvvigionamento energia'!D3289,0)+IF(LCOH!$C$28=Menu!$A$3,'Approvvigionamento energia'!E3289,0)+IF(LCOH!$C$28=Menu!$A$4,'Approvvigionamento energia'!F3289,0)+IF(LCOH!$C$28=Menu!$A$5,'Approvvigionamento energia'!G3289,0)+IF(LCOH!$C$28=Menu!$A$6,'Approvvigionamento energia'!H3289,0)</f>
        <v>264.01722897668657</v>
      </c>
      <c r="J3289">
        <f>'Approvvigionamento energia'!A3289+'Approvvigionamento energia'!B3289+'Approvvigionamento energia'!I3289</f>
        <v>354.51722897668657</v>
      </c>
      <c r="K3289">
        <f>IF(MIN(LCOH!$C$18,J3289)&gt;=$P$48*LCOH!$C$18, MIN(LCOH!$C$18,J3289),0)</f>
        <v>0</v>
      </c>
      <c r="L3289">
        <f t="shared" si="103"/>
        <v>354.51722897668657</v>
      </c>
      <c r="M3289">
        <f>K3289/LCOH!$C$18</f>
        <v>0</v>
      </c>
      <c r="N3289">
        <f>K3289/LCOH!$C$34</f>
        <v>0</v>
      </c>
    </row>
    <row r="3290" spans="1:14" x14ac:dyDescent="0.35">
      <c r="A3290">
        <f>'Profilo fotovoltaico'!B3292*LCOH!$C$20</f>
        <v>0</v>
      </c>
      <c r="B3290">
        <f>'Profilo eolico'!B3292*LCOH!$C$21</f>
        <v>88</v>
      </c>
      <c r="C3290">
        <f>$P$35*'Profilo fotovoltaico'!B3292</f>
        <v>0</v>
      </c>
      <c r="D3290">
        <f>$Q$37*'Profilo eolico'!B3292</f>
        <v>513.44787071709209</v>
      </c>
      <c r="E3290">
        <f>$P$39*'Profilo fotovoltaico'!B3292+'Approvvigionamento energia'!$Q$39*'Profilo eolico'!B3292</f>
        <v>385.08590303781909</v>
      </c>
      <c r="F3290">
        <f>$P$41*'Profilo fotovoltaico'!B3292+'Approvvigionamento energia'!$Q$41*'Profilo eolico'!B3292</f>
        <v>256.72393535854604</v>
      </c>
      <c r="G3290">
        <f>$P$43*'Profilo fotovoltaico'!B3292+'Approvvigionamento energia'!$Q$43*'Profilo eolico'!B3292</f>
        <v>128.36196767927302</v>
      </c>
      <c r="H3290">
        <f t="shared" si="102"/>
        <v>1138.4335154826958</v>
      </c>
      <c r="I3290">
        <f>IF(LCOH!$C$28=Menu!$A$1,'Approvvigionamento energia'!C3290,0)+IF(LCOH!$C$28=Menu!$A$2,'Approvvigionamento energia'!D3290,0)+IF(LCOH!$C$28=Menu!$A$3,'Approvvigionamento energia'!E3290,0)+IF(LCOH!$C$28=Menu!$A$4,'Approvvigionamento energia'!F3290,0)+IF(LCOH!$C$28=Menu!$A$5,'Approvvigionamento energia'!G3290,0)+IF(LCOH!$C$28=Menu!$A$6,'Approvvigionamento energia'!H3290,0)</f>
        <v>256.72393535854604</v>
      </c>
      <c r="J3290">
        <f>'Approvvigionamento energia'!A3290+'Approvvigionamento energia'!B3290+'Approvvigionamento energia'!I3290</f>
        <v>344.72393535854604</v>
      </c>
      <c r="K3290">
        <f>IF(MIN(LCOH!$C$18,J3290)&gt;=$P$48*LCOH!$C$18, MIN(LCOH!$C$18,J3290),0)</f>
        <v>0</v>
      </c>
      <c r="L3290">
        <f t="shared" si="103"/>
        <v>344.72393535854604</v>
      </c>
      <c r="M3290">
        <f>K3290/LCOH!$C$18</f>
        <v>0</v>
      </c>
      <c r="N3290">
        <f>K3290/LCOH!$C$34</f>
        <v>0</v>
      </c>
    </row>
    <row r="3291" spans="1:14" x14ac:dyDescent="0.35">
      <c r="A3291">
        <f>'Profilo fotovoltaico'!B3293*LCOH!$C$20</f>
        <v>0</v>
      </c>
      <c r="B3291">
        <f>'Profilo eolico'!B3293*LCOH!$C$21</f>
        <v>87.7</v>
      </c>
      <c r="C3291">
        <f>$P$35*'Profilo fotovoltaico'!B3293</f>
        <v>0</v>
      </c>
      <c r="D3291">
        <f>$Q$37*'Profilo eolico'!B3293</f>
        <v>511.69748024873843</v>
      </c>
      <c r="E3291">
        <f>$P$39*'Profilo fotovoltaico'!B3293+'Approvvigionamento energia'!$Q$39*'Profilo eolico'!B3293</f>
        <v>383.77311018655382</v>
      </c>
      <c r="F3291">
        <f>$P$41*'Profilo fotovoltaico'!B3293+'Approvvigionamento energia'!$Q$41*'Profilo eolico'!B3293</f>
        <v>255.84874012436921</v>
      </c>
      <c r="G3291">
        <f>$P$43*'Profilo fotovoltaico'!B3293+'Approvvigionamento energia'!$Q$43*'Profilo eolico'!B3293</f>
        <v>127.92437006218461</v>
      </c>
      <c r="H3291">
        <f t="shared" si="102"/>
        <v>1138.4335154826958</v>
      </c>
      <c r="I3291">
        <f>IF(LCOH!$C$28=Menu!$A$1,'Approvvigionamento energia'!C3291,0)+IF(LCOH!$C$28=Menu!$A$2,'Approvvigionamento energia'!D3291,0)+IF(LCOH!$C$28=Menu!$A$3,'Approvvigionamento energia'!E3291,0)+IF(LCOH!$C$28=Menu!$A$4,'Approvvigionamento energia'!F3291,0)+IF(LCOH!$C$28=Menu!$A$5,'Approvvigionamento energia'!G3291,0)+IF(LCOH!$C$28=Menu!$A$6,'Approvvigionamento energia'!H3291,0)</f>
        <v>255.84874012436921</v>
      </c>
      <c r="J3291">
        <f>'Approvvigionamento energia'!A3291+'Approvvigionamento energia'!B3291+'Approvvigionamento energia'!I3291</f>
        <v>343.5487401243692</v>
      </c>
      <c r="K3291">
        <f>IF(MIN(LCOH!$C$18,J3291)&gt;=$P$48*LCOH!$C$18, MIN(LCOH!$C$18,J3291),0)</f>
        <v>0</v>
      </c>
      <c r="L3291">
        <f t="shared" si="103"/>
        <v>343.5487401243692</v>
      </c>
      <c r="M3291">
        <f>K3291/LCOH!$C$18</f>
        <v>0</v>
      </c>
      <c r="N3291">
        <f>K3291/LCOH!$C$34</f>
        <v>0</v>
      </c>
    </row>
    <row r="3292" spans="1:14" x14ac:dyDescent="0.35">
      <c r="A3292">
        <f>'Profilo fotovoltaico'!B3294*LCOH!$C$20</f>
        <v>0</v>
      </c>
      <c r="B3292">
        <f>'Profilo eolico'!B3294*LCOH!$C$21</f>
        <v>88.6</v>
      </c>
      <c r="C3292">
        <f>$P$35*'Profilo fotovoltaico'!B3294</f>
        <v>0</v>
      </c>
      <c r="D3292">
        <f>$Q$37*'Profilo eolico'!B3294</f>
        <v>516.94865165379963</v>
      </c>
      <c r="E3292">
        <f>$P$39*'Profilo fotovoltaico'!B3294+'Approvvigionamento energia'!$Q$39*'Profilo eolico'!B3294</f>
        <v>387.71148874034969</v>
      </c>
      <c r="F3292">
        <f>$P$41*'Profilo fotovoltaico'!B3294+'Approvvigionamento energia'!$Q$41*'Profilo eolico'!B3294</f>
        <v>258.47432582689981</v>
      </c>
      <c r="G3292">
        <f>$P$43*'Profilo fotovoltaico'!B3294+'Approvvigionamento energia'!$Q$43*'Profilo eolico'!B3294</f>
        <v>129.23716291344991</v>
      </c>
      <c r="H3292">
        <f t="shared" si="102"/>
        <v>1138.4335154826958</v>
      </c>
      <c r="I3292">
        <f>IF(LCOH!$C$28=Menu!$A$1,'Approvvigionamento energia'!C3292,0)+IF(LCOH!$C$28=Menu!$A$2,'Approvvigionamento energia'!D3292,0)+IF(LCOH!$C$28=Menu!$A$3,'Approvvigionamento energia'!E3292,0)+IF(LCOH!$C$28=Menu!$A$4,'Approvvigionamento energia'!F3292,0)+IF(LCOH!$C$28=Menu!$A$5,'Approvvigionamento energia'!G3292,0)+IF(LCOH!$C$28=Menu!$A$6,'Approvvigionamento energia'!H3292,0)</f>
        <v>258.47432582689981</v>
      </c>
      <c r="J3292">
        <f>'Approvvigionamento energia'!A3292+'Approvvigionamento energia'!B3292+'Approvvigionamento energia'!I3292</f>
        <v>347.07432582689978</v>
      </c>
      <c r="K3292">
        <f>IF(MIN(LCOH!$C$18,J3292)&gt;=$P$48*LCOH!$C$18, MIN(LCOH!$C$18,J3292),0)</f>
        <v>0</v>
      </c>
      <c r="L3292">
        <f t="shared" si="103"/>
        <v>347.07432582689978</v>
      </c>
      <c r="M3292">
        <f>K3292/LCOH!$C$18</f>
        <v>0</v>
      </c>
      <c r="N3292">
        <f>K3292/LCOH!$C$34</f>
        <v>0</v>
      </c>
    </row>
    <row r="3293" spans="1:14" x14ac:dyDescent="0.35">
      <c r="A3293">
        <f>'Profilo fotovoltaico'!B3295*LCOH!$C$20</f>
        <v>0</v>
      </c>
      <c r="B3293">
        <f>'Profilo eolico'!B3295*LCOH!$C$21</f>
        <v>90.7</v>
      </c>
      <c r="C3293">
        <f>$P$35*'Profilo fotovoltaico'!B3295</f>
        <v>0</v>
      </c>
      <c r="D3293">
        <f>$Q$37*'Profilo eolico'!B3295</f>
        <v>529.20138493227569</v>
      </c>
      <c r="E3293">
        <f>$P$39*'Profilo fotovoltaico'!B3295+'Approvvigionamento energia'!$Q$39*'Profilo eolico'!B3295</f>
        <v>396.90103869920677</v>
      </c>
      <c r="F3293">
        <f>$P$41*'Profilo fotovoltaico'!B3295+'Approvvigionamento energia'!$Q$41*'Profilo eolico'!B3295</f>
        <v>264.60069246613784</v>
      </c>
      <c r="G3293">
        <f>$P$43*'Profilo fotovoltaico'!B3295+'Approvvigionamento energia'!$Q$43*'Profilo eolico'!B3295</f>
        <v>132.30034623306892</v>
      </c>
      <c r="H3293">
        <f t="shared" si="102"/>
        <v>1138.4335154826958</v>
      </c>
      <c r="I3293">
        <f>IF(LCOH!$C$28=Menu!$A$1,'Approvvigionamento energia'!C3293,0)+IF(LCOH!$C$28=Menu!$A$2,'Approvvigionamento energia'!D3293,0)+IF(LCOH!$C$28=Menu!$A$3,'Approvvigionamento energia'!E3293,0)+IF(LCOH!$C$28=Menu!$A$4,'Approvvigionamento energia'!F3293,0)+IF(LCOH!$C$28=Menu!$A$5,'Approvvigionamento energia'!G3293,0)+IF(LCOH!$C$28=Menu!$A$6,'Approvvigionamento energia'!H3293,0)</f>
        <v>264.60069246613784</v>
      </c>
      <c r="J3293">
        <f>'Approvvigionamento energia'!A3293+'Approvvigionamento energia'!B3293+'Approvvigionamento energia'!I3293</f>
        <v>355.30069246613783</v>
      </c>
      <c r="K3293">
        <f>IF(MIN(LCOH!$C$18,J3293)&gt;=$P$48*LCOH!$C$18, MIN(LCOH!$C$18,J3293),0)</f>
        <v>0</v>
      </c>
      <c r="L3293">
        <f t="shared" si="103"/>
        <v>355.30069246613783</v>
      </c>
      <c r="M3293">
        <f>K3293/LCOH!$C$18</f>
        <v>0</v>
      </c>
      <c r="N3293">
        <f>K3293/LCOH!$C$34</f>
        <v>0</v>
      </c>
    </row>
    <row r="3294" spans="1:14" x14ac:dyDescent="0.35">
      <c r="A3294">
        <f>'Profilo fotovoltaico'!B3296*LCOH!$C$20</f>
        <v>26</v>
      </c>
      <c r="B3294">
        <f>'Profilo eolico'!B3296*LCOH!$C$21</f>
        <v>91.899999999999991</v>
      </c>
      <c r="C3294">
        <f>$P$35*'Profilo fotovoltaico'!B3296</f>
        <v>191.21991687817368</v>
      </c>
      <c r="D3294">
        <f>$Q$37*'Profilo eolico'!B3296</f>
        <v>536.20294680569054</v>
      </c>
      <c r="E3294">
        <f>$P$39*'Profilo fotovoltaico'!B3296+'Approvvigionamento energia'!$Q$39*'Profilo eolico'!B3296</f>
        <v>449.95718932381135</v>
      </c>
      <c r="F3294">
        <f>$P$41*'Profilo fotovoltaico'!B3296+'Approvvigionamento energia'!$Q$41*'Profilo eolico'!B3296</f>
        <v>363.7114318419321</v>
      </c>
      <c r="G3294">
        <f>$P$43*'Profilo fotovoltaico'!B3296+'Approvvigionamento energia'!$Q$43*'Profilo eolico'!B3296</f>
        <v>277.4656743600529</v>
      </c>
      <c r="H3294">
        <f t="shared" si="102"/>
        <v>1138.4335154826958</v>
      </c>
      <c r="I3294">
        <f>IF(LCOH!$C$28=Menu!$A$1,'Approvvigionamento energia'!C3294,0)+IF(LCOH!$C$28=Menu!$A$2,'Approvvigionamento energia'!D3294,0)+IF(LCOH!$C$28=Menu!$A$3,'Approvvigionamento energia'!E3294,0)+IF(LCOH!$C$28=Menu!$A$4,'Approvvigionamento energia'!F3294,0)+IF(LCOH!$C$28=Menu!$A$5,'Approvvigionamento energia'!G3294,0)+IF(LCOH!$C$28=Menu!$A$6,'Approvvigionamento energia'!H3294,0)</f>
        <v>363.7114318419321</v>
      </c>
      <c r="J3294">
        <f>'Approvvigionamento energia'!A3294+'Approvvigionamento energia'!B3294+'Approvvigionamento energia'!I3294</f>
        <v>481.61143184193207</v>
      </c>
      <c r="K3294">
        <f>IF(MIN(LCOH!$C$18,J3294)&gt;=$P$48*LCOH!$C$18, MIN(LCOH!$C$18,J3294),0)</f>
        <v>481.61143184193207</v>
      </c>
      <c r="L3294">
        <f t="shared" si="103"/>
        <v>0</v>
      </c>
      <c r="M3294">
        <f>K3294/LCOH!$C$18</f>
        <v>0.32107428789462139</v>
      </c>
      <c r="N3294">
        <f>K3294/LCOH!$C$34</f>
        <v>9.2796036963763413</v>
      </c>
    </row>
    <row r="3295" spans="1:14" x14ac:dyDescent="0.35">
      <c r="A3295">
        <f>'Profilo fotovoltaico'!B3297*LCOH!$C$20</f>
        <v>118</v>
      </c>
      <c r="B3295">
        <f>'Profilo eolico'!B3297*LCOH!$C$21</f>
        <v>87</v>
      </c>
      <c r="C3295">
        <f>$P$35*'Profilo fotovoltaico'!B3297</f>
        <v>867.84423813940361</v>
      </c>
      <c r="D3295">
        <f>$Q$37*'Profilo eolico'!B3297</f>
        <v>507.61323582257972</v>
      </c>
      <c r="E3295">
        <f>$P$39*'Profilo fotovoltaico'!B3297+'Approvvigionamento energia'!$Q$39*'Profilo eolico'!B3297</f>
        <v>597.67098640178574</v>
      </c>
      <c r="F3295">
        <f>$P$41*'Profilo fotovoltaico'!B3297+'Approvvigionamento energia'!$Q$41*'Profilo eolico'!B3297</f>
        <v>687.7287369809917</v>
      </c>
      <c r="G3295">
        <f>$P$43*'Profilo fotovoltaico'!B3297+'Approvvigionamento energia'!$Q$43*'Profilo eolico'!B3297</f>
        <v>777.78648756019766</v>
      </c>
      <c r="H3295">
        <f t="shared" si="102"/>
        <v>1138.4335154826958</v>
      </c>
      <c r="I3295">
        <f>IF(LCOH!$C$28=Menu!$A$1,'Approvvigionamento energia'!C3295,0)+IF(LCOH!$C$28=Menu!$A$2,'Approvvigionamento energia'!D3295,0)+IF(LCOH!$C$28=Menu!$A$3,'Approvvigionamento energia'!E3295,0)+IF(LCOH!$C$28=Menu!$A$4,'Approvvigionamento energia'!F3295,0)+IF(LCOH!$C$28=Menu!$A$5,'Approvvigionamento energia'!G3295,0)+IF(LCOH!$C$28=Menu!$A$6,'Approvvigionamento energia'!H3295,0)</f>
        <v>687.7287369809917</v>
      </c>
      <c r="J3295">
        <f>'Approvvigionamento energia'!A3295+'Approvvigionamento energia'!B3295+'Approvvigionamento energia'!I3295</f>
        <v>892.7287369809917</v>
      </c>
      <c r="K3295">
        <f>IF(MIN(LCOH!$C$18,J3295)&gt;=$P$48*LCOH!$C$18, MIN(LCOH!$C$18,J3295),0)</f>
        <v>892.7287369809917</v>
      </c>
      <c r="L3295">
        <f t="shared" si="103"/>
        <v>0</v>
      </c>
      <c r="M3295">
        <f>K3295/LCOH!$C$18</f>
        <v>0.59515249132066117</v>
      </c>
      <c r="N3295">
        <f>K3295/LCOH!$C$34</f>
        <v>17.200939055510439</v>
      </c>
    </row>
    <row r="3296" spans="1:14" x14ac:dyDescent="0.35">
      <c r="A3296">
        <f>'Profilo fotovoltaico'!B3298*LCOH!$C$20</f>
        <v>255</v>
      </c>
      <c r="B3296">
        <f>'Profilo eolico'!B3298*LCOH!$C$21</f>
        <v>103.2</v>
      </c>
      <c r="C3296">
        <f>$P$35*'Profilo fotovoltaico'!B3298</f>
        <v>1875.4261078436266</v>
      </c>
      <c r="D3296">
        <f>$Q$37*'Profilo eolico'!B3298</f>
        <v>602.13432111368081</v>
      </c>
      <c r="E3296">
        <f>$P$39*'Profilo fotovoltaico'!B3298+'Approvvigionamento energia'!$Q$39*'Profilo eolico'!B3298</f>
        <v>920.45726779616723</v>
      </c>
      <c r="F3296">
        <f>$P$41*'Profilo fotovoltaico'!B3298+'Approvvigionamento energia'!$Q$41*'Profilo eolico'!B3298</f>
        <v>1238.7802144786538</v>
      </c>
      <c r="G3296">
        <f>$P$43*'Profilo fotovoltaico'!B3298+'Approvvigionamento energia'!$Q$43*'Profilo eolico'!B3298</f>
        <v>1557.1031611611402</v>
      </c>
      <c r="H3296">
        <f t="shared" si="102"/>
        <v>1138.4335154826958</v>
      </c>
      <c r="I3296">
        <f>IF(LCOH!$C$28=Menu!$A$1,'Approvvigionamento energia'!C3296,0)+IF(LCOH!$C$28=Menu!$A$2,'Approvvigionamento energia'!D3296,0)+IF(LCOH!$C$28=Menu!$A$3,'Approvvigionamento energia'!E3296,0)+IF(LCOH!$C$28=Menu!$A$4,'Approvvigionamento energia'!F3296,0)+IF(LCOH!$C$28=Menu!$A$5,'Approvvigionamento energia'!G3296,0)+IF(LCOH!$C$28=Menu!$A$6,'Approvvigionamento energia'!H3296,0)</f>
        <v>1238.7802144786538</v>
      </c>
      <c r="J3296">
        <f>'Approvvigionamento energia'!A3296+'Approvvigionamento energia'!B3296+'Approvvigionamento energia'!I3296</f>
        <v>1596.9802144786538</v>
      </c>
      <c r="K3296">
        <f>IF(MIN(LCOH!$C$18,J3296)&gt;=$P$48*LCOH!$C$18, MIN(LCOH!$C$18,J3296),0)</f>
        <v>1500</v>
      </c>
      <c r="L3296">
        <f t="shared" si="103"/>
        <v>96.980214478653807</v>
      </c>
      <c r="M3296">
        <f>K3296/LCOH!$C$18</f>
        <v>1</v>
      </c>
      <c r="N3296">
        <f>K3296/LCOH!$C$34</f>
        <v>28.901734104046245</v>
      </c>
    </row>
    <row r="3297" spans="1:14" x14ac:dyDescent="0.35">
      <c r="A3297">
        <f>'Profilo fotovoltaico'!B3299*LCOH!$C$20</f>
        <v>397</v>
      </c>
      <c r="B3297">
        <f>'Profilo eolico'!B3299*LCOH!$C$21</f>
        <v>112.3</v>
      </c>
      <c r="C3297">
        <f>$P$35*'Profilo fotovoltaico'!B3299</f>
        <v>2919.7810384859599</v>
      </c>
      <c r="D3297">
        <f>$Q$37*'Profilo eolico'!B3299</f>
        <v>655.22949865374369</v>
      </c>
      <c r="E3297">
        <f>$P$39*'Profilo fotovoltaico'!B3299+'Approvvigionamento energia'!$Q$39*'Profilo eolico'!B3299</f>
        <v>1221.3673836117978</v>
      </c>
      <c r="F3297">
        <f>$P$41*'Profilo fotovoltaico'!B3299+'Approvvigionamento energia'!$Q$41*'Profilo eolico'!B3299</f>
        <v>1787.5052685698518</v>
      </c>
      <c r="G3297">
        <f>$P$43*'Profilo fotovoltaico'!B3299+'Approvvigionamento energia'!$Q$43*'Profilo eolico'!B3299</f>
        <v>2353.6431535279057</v>
      </c>
      <c r="H3297">
        <f t="shared" si="102"/>
        <v>1138.4335154826958</v>
      </c>
      <c r="I3297">
        <f>IF(LCOH!$C$28=Menu!$A$1,'Approvvigionamento energia'!C3297,0)+IF(LCOH!$C$28=Menu!$A$2,'Approvvigionamento energia'!D3297,0)+IF(LCOH!$C$28=Menu!$A$3,'Approvvigionamento energia'!E3297,0)+IF(LCOH!$C$28=Menu!$A$4,'Approvvigionamento energia'!F3297,0)+IF(LCOH!$C$28=Menu!$A$5,'Approvvigionamento energia'!G3297,0)+IF(LCOH!$C$28=Menu!$A$6,'Approvvigionamento energia'!H3297,0)</f>
        <v>1787.5052685698518</v>
      </c>
      <c r="J3297">
        <f>'Approvvigionamento energia'!A3297+'Approvvigionamento energia'!B3297+'Approvvigionamento energia'!I3297</f>
        <v>2296.8052685698517</v>
      </c>
      <c r="K3297">
        <f>IF(MIN(LCOH!$C$18,J3297)&gt;=$P$48*LCOH!$C$18, MIN(LCOH!$C$18,J3297),0)</f>
        <v>1500</v>
      </c>
      <c r="L3297">
        <f t="shared" si="103"/>
        <v>796.80526856985171</v>
      </c>
      <c r="M3297">
        <f>K3297/LCOH!$C$18</f>
        <v>1</v>
      </c>
      <c r="N3297">
        <f>K3297/LCOH!$C$34</f>
        <v>28.901734104046245</v>
      </c>
    </row>
    <row r="3298" spans="1:14" x14ac:dyDescent="0.35">
      <c r="A3298">
        <f>'Profilo fotovoltaico'!B3300*LCOH!$C$20</f>
        <v>502</v>
      </c>
      <c r="B3298">
        <f>'Profilo eolico'!B3300*LCOH!$C$21</f>
        <v>121</v>
      </c>
      <c r="C3298">
        <f>$P$35*'Profilo fotovoltaico'!B3300</f>
        <v>3692.0153181862765</v>
      </c>
      <c r="D3298">
        <f>$Q$37*'Profilo eolico'!B3300</f>
        <v>705.99082223600169</v>
      </c>
      <c r="E3298">
        <f>$P$39*'Profilo fotovoltaico'!B3300+'Approvvigionamento energia'!$Q$39*'Profilo eolico'!B3300</f>
        <v>1452.4969462235704</v>
      </c>
      <c r="F3298">
        <f>$P$41*'Profilo fotovoltaico'!B3300+'Approvvigionamento energia'!$Q$41*'Profilo eolico'!B3300</f>
        <v>2199.0030702111389</v>
      </c>
      <c r="G3298">
        <f>$P$43*'Profilo fotovoltaico'!B3300+'Approvvigionamento energia'!$Q$43*'Profilo eolico'!B3300</f>
        <v>2945.509194198708</v>
      </c>
      <c r="H3298">
        <f t="shared" si="102"/>
        <v>1138.4335154826958</v>
      </c>
      <c r="I3298">
        <f>IF(LCOH!$C$28=Menu!$A$1,'Approvvigionamento energia'!C3298,0)+IF(LCOH!$C$28=Menu!$A$2,'Approvvigionamento energia'!D3298,0)+IF(LCOH!$C$28=Menu!$A$3,'Approvvigionamento energia'!E3298,0)+IF(LCOH!$C$28=Menu!$A$4,'Approvvigionamento energia'!F3298,0)+IF(LCOH!$C$28=Menu!$A$5,'Approvvigionamento energia'!G3298,0)+IF(LCOH!$C$28=Menu!$A$6,'Approvvigionamento energia'!H3298,0)</f>
        <v>2199.0030702111389</v>
      </c>
      <c r="J3298">
        <f>'Approvvigionamento energia'!A3298+'Approvvigionamento energia'!B3298+'Approvvigionamento energia'!I3298</f>
        <v>2822.0030702111389</v>
      </c>
      <c r="K3298">
        <f>IF(MIN(LCOH!$C$18,J3298)&gt;=$P$48*LCOH!$C$18, MIN(LCOH!$C$18,J3298),0)</f>
        <v>1500</v>
      </c>
      <c r="L3298">
        <f t="shared" si="103"/>
        <v>1322.0030702111389</v>
      </c>
      <c r="M3298">
        <f>K3298/LCOH!$C$18</f>
        <v>1</v>
      </c>
      <c r="N3298">
        <f>K3298/LCOH!$C$34</f>
        <v>28.901734104046245</v>
      </c>
    </row>
    <row r="3299" spans="1:14" x14ac:dyDescent="0.35">
      <c r="A3299">
        <f>'Profilo fotovoltaico'!B3301*LCOH!$C$20</f>
        <v>567</v>
      </c>
      <c r="B3299">
        <f>'Profilo eolico'!B3301*LCOH!$C$21</f>
        <v>128.20000000000002</v>
      </c>
      <c r="C3299">
        <f>$P$35*'Profilo fotovoltaico'!B3301</f>
        <v>4170.0651103817108</v>
      </c>
      <c r="D3299">
        <f>$Q$37*'Profilo eolico'!B3301</f>
        <v>748.00019347649118</v>
      </c>
      <c r="E3299">
        <f>$P$39*'Profilo fotovoltaico'!B3301+'Approvvigionamento energia'!$Q$39*'Profilo eolico'!B3301</f>
        <v>1603.516422702796</v>
      </c>
      <c r="F3299">
        <f>$P$41*'Profilo fotovoltaico'!B3301+'Approvvigionamento energia'!$Q$41*'Profilo eolico'!B3301</f>
        <v>2459.0326519291011</v>
      </c>
      <c r="G3299">
        <f>$P$43*'Profilo fotovoltaico'!B3301+'Approvvigionamento energia'!$Q$43*'Profilo eolico'!B3301</f>
        <v>3314.548881155406</v>
      </c>
      <c r="H3299">
        <f t="shared" si="102"/>
        <v>1138.4335154826958</v>
      </c>
      <c r="I3299">
        <f>IF(LCOH!$C$28=Menu!$A$1,'Approvvigionamento energia'!C3299,0)+IF(LCOH!$C$28=Menu!$A$2,'Approvvigionamento energia'!D3299,0)+IF(LCOH!$C$28=Menu!$A$3,'Approvvigionamento energia'!E3299,0)+IF(LCOH!$C$28=Menu!$A$4,'Approvvigionamento energia'!F3299,0)+IF(LCOH!$C$28=Menu!$A$5,'Approvvigionamento energia'!G3299,0)+IF(LCOH!$C$28=Menu!$A$6,'Approvvigionamento energia'!H3299,0)</f>
        <v>2459.0326519291011</v>
      </c>
      <c r="J3299">
        <f>'Approvvigionamento energia'!A3299+'Approvvigionamento energia'!B3299+'Approvvigionamento energia'!I3299</f>
        <v>3154.2326519291009</v>
      </c>
      <c r="K3299">
        <f>IF(MIN(LCOH!$C$18,J3299)&gt;=$P$48*LCOH!$C$18, MIN(LCOH!$C$18,J3299),0)</f>
        <v>1500</v>
      </c>
      <c r="L3299">
        <f t="shared" si="103"/>
        <v>1654.2326519291009</v>
      </c>
      <c r="M3299">
        <f>K3299/LCOH!$C$18</f>
        <v>1</v>
      </c>
      <c r="N3299">
        <f>K3299/LCOH!$C$34</f>
        <v>28.901734104046245</v>
      </c>
    </row>
    <row r="3300" spans="1:14" x14ac:dyDescent="0.35">
      <c r="A3300">
        <f>'Profilo fotovoltaico'!B3302*LCOH!$C$20</f>
        <v>599</v>
      </c>
      <c r="B3300">
        <f>'Profilo eolico'!B3302*LCOH!$C$21</f>
        <v>133.70000000000002</v>
      </c>
      <c r="C3300">
        <f>$P$35*'Profilo fotovoltaico'!B3302</f>
        <v>4405.4127003856165</v>
      </c>
      <c r="D3300">
        <f>$Q$37*'Profilo eolico'!B3302</f>
        <v>780.09068539630937</v>
      </c>
      <c r="E3300">
        <f>$P$39*'Profilo fotovoltaico'!B3302+'Approvvigionamento energia'!$Q$39*'Profilo eolico'!B3302</f>
        <v>1686.4211891436362</v>
      </c>
      <c r="F3300">
        <f>$P$41*'Profilo fotovoltaico'!B3302+'Approvvigionamento energia'!$Q$41*'Profilo eolico'!B3302</f>
        <v>2592.7516928909631</v>
      </c>
      <c r="G3300">
        <f>$P$43*'Profilo fotovoltaico'!B3302+'Approvvigionamento energia'!$Q$43*'Profilo eolico'!B3302</f>
        <v>3499.08219663829</v>
      </c>
      <c r="H3300">
        <f t="shared" si="102"/>
        <v>1138.4335154826958</v>
      </c>
      <c r="I3300">
        <f>IF(LCOH!$C$28=Menu!$A$1,'Approvvigionamento energia'!C3300,0)+IF(LCOH!$C$28=Menu!$A$2,'Approvvigionamento energia'!D3300,0)+IF(LCOH!$C$28=Menu!$A$3,'Approvvigionamento energia'!E3300,0)+IF(LCOH!$C$28=Menu!$A$4,'Approvvigionamento energia'!F3300,0)+IF(LCOH!$C$28=Menu!$A$5,'Approvvigionamento energia'!G3300,0)+IF(LCOH!$C$28=Menu!$A$6,'Approvvigionamento energia'!H3300,0)</f>
        <v>2592.7516928909631</v>
      </c>
      <c r="J3300">
        <f>'Approvvigionamento energia'!A3300+'Approvvigionamento energia'!B3300+'Approvvigionamento energia'!I3300</f>
        <v>3325.4516928909634</v>
      </c>
      <c r="K3300">
        <f>IF(MIN(LCOH!$C$18,J3300)&gt;=$P$48*LCOH!$C$18, MIN(LCOH!$C$18,J3300),0)</f>
        <v>1500</v>
      </c>
      <c r="L3300">
        <f t="shared" si="103"/>
        <v>1825.4516928909634</v>
      </c>
      <c r="M3300">
        <f>K3300/LCOH!$C$18</f>
        <v>1</v>
      </c>
      <c r="N3300">
        <f>K3300/LCOH!$C$34</f>
        <v>28.901734104046245</v>
      </c>
    </row>
    <row r="3301" spans="1:14" x14ac:dyDescent="0.35">
      <c r="A3301">
        <f>'Profilo fotovoltaico'!B3303*LCOH!$C$20</f>
        <v>605</v>
      </c>
      <c r="B3301">
        <f>'Profilo eolico'!B3303*LCOH!$C$21</f>
        <v>137.80000000000001</v>
      </c>
      <c r="C3301">
        <f>$P$35*'Profilo fotovoltaico'!B3303</f>
        <v>4449.5403735113496</v>
      </c>
      <c r="D3301">
        <f>$Q$37*'Profilo eolico'!B3303</f>
        <v>804.01268846381026</v>
      </c>
      <c r="E3301">
        <f>$P$39*'Profilo fotovoltaico'!B3303+'Approvvigionamento energia'!$Q$39*'Profilo eolico'!B3303</f>
        <v>1715.3946097256951</v>
      </c>
      <c r="F3301">
        <f>$P$41*'Profilo fotovoltaico'!B3303+'Approvvigionamento energia'!$Q$41*'Profilo eolico'!B3303</f>
        <v>2626.7765309875799</v>
      </c>
      <c r="G3301">
        <f>$P$43*'Profilo fotovoltaico'!B3303+'Approvvigionamento energia'!$Q$43*'Profilo eolico'!B3303</f>
        <v>3538.1584522494645</v>
      </c>
      <c r="H3301">
        <f t="shared" si="102"/>
        <v>1138.4335154826958</v>
      </c>
      <c r="I3301">
        <f>IF(LCOH!$C$28=Menu!$A$1,'Approvvigionamento energia'!C3301,0)+IF(LCOH!$C$28=Menu!$A$2,'Approvvigionamento energia'!D3301,0)+IF(LCOH!$C$28=Menu!$A$3,'Approvvigionamento energia'!E3301,0)+IF(LCOH!$C$28=Menu!$A$4,'Approvvigionamento energia'!F3301,0)+IF(LCOH!$C$28=Menu!$A$5,'Approvvigionamento energia'!G3301,0)+IF(LCOH!$C$28=Menu!$A$6,'Approvvigionamento energia'!H3301,0)</f>
        <v>2626.7765309875799</v>
      </c>
      <c r="J3301">
        <f>'Approvvigionamento energia'!A3301+'Approvvigionamento energia'!B3301+'Approvvigionamento energia'!I3301</f>
        <v>3369.5765309875796</v>
      </c>
      <c r="K3301">
        <f>IF(MIN(LCOH!$C$18,J3301)&gt;=$P$48*LCOH!$C$18, MIN(LCOH!$C$18,J3301),0)</f>
        <v>1500</v>
      </c>
      <c r="L3301">
        <f t="shared" si="103"/>
        <v>1869.5765309875796</v>
      </c>
      <c r="M3301">
        <f>K3301/LCOH!$C$18</f>
        <v>1</v>
      </c>
      <c r="N3301">
        <f>K3301/LCOH!$C$34</f>
        <v>28.901734104046245</v>
      </c>
    </row>
    <row r="3302" spans="1:14" x14ac:dyDescent="0.35">
      <c r="A3302">
        <f>'Profilo fotovoltaico'!B3304*LCOH!$C$20</f>
        <v>574</v>
      </c>
      <c r="B3302">
        <f>'Profilo eolico'!B3304*LCOH!$C$21</f>
        <v>143.4</v>
      </c>
      <c r="C3302">
        <f>$P$35*'Profilo fotovoltaico'!B3304</f>
        <v>4221.5473956950646</v>
      </c>
      <c r="D3302">
        <f>$Q$37*'Profilo eolico'!B3304</f>
        <v>836.68664387307967</v>
      </c>
      <c r="E3302">
        <f>$P$39*'Profilo fotovoltaico'!B3304+'Approvvigionamento energia'!$Q$39*'Profilo eolico'!B3304</f>
        <v>1682.901831828576</v>
      </c>
      <c r="F3302">
        <f>$P$41*'Profilo fotovoltaico'!B3304+'Approvvigionamento energia'!$Q$41*'Profilo eolico'!B3304</f>
        <v>2529.117019784072</v>
      </c>
      <c r="G3302">
        <f>$P$43*'Profilo fotovoltaico'!B3304+'Approvvigionamento energia'!$Q$43*'Profilo eolico'!B3304</f>
        <v>3375.3322077395687</v>
      </c>
      <c r="H3302">
        <f t="shared" si="102"/>
        <v>1138.4335154826958</v>
      </c>
      <c r="I3302">
        <f>IF(LCOH!$C$28=Menu!$A$1,'Approvvigionamento energia'!C3302,0)+IF(LCOH!$C$28=Menu!$A$2,'Approvvigionamento energia'!D3302,0)+IF(LCOH!$C$28=Menu!$A$3,'Approvvigionamento energia'!E3302,0)+IF(LCOH!$C$28=Menu!$A$4,'Approvvigionamento energia'!F3302,0)+IF(LCOH!$C$28=Menu!$A$5,'Approvvigionamento energia'!G3302,0)+IF(LCOH!$C$28=Menu!$A$6,'Approvvigionamento energia'!H3302,0)</f>
        <v>2529.117019784072</v>
      </c>
      <c r="J3302">
        <f>'Approvvigionamento energia'!A3302+'Approvvigionamento energia'!B3302+'Approvvigionamento energia'!I3302</f>
        <v>3246.5170197840721</v>
      </c>
      <c r="K3302">
        <f>IF(MIN(LCOH!$C$18,J3302)&gt;=$P$48*LCOH!$C$18, MIN(LCOH!$C$18,J3302),0)</f>
        <v>1500</v>
      </c>
      <c r="L3302">
        <f t="shared" si="103"/>
        <v>1746.5170197840721</v>
      </c>
      <c r="M3302">
        <f>K3302/LCOH!$C$18</f>
        <v>1</v>
      </c>
      <c r="N3302">
        <f>K3302/LCOH!$C$34</f>
        <v>28.901734104046245</v>
      </c>
    </row>
    <row r="3303" spans="1:14" x14ac:dyDescent="0.35">
      <c r="A3303">
        <f>'Profilo fotovoltaico'!B3305*LCOH!$C$20</f>
        <v>516</v>
      </c>
      <c r="B3303">
        <f>'Profilo eolico'!B3305*LCOH!$C$21</f>
        <v>149.79999999999998</v>
      </c>
      <c r="C3303">
        <f>$P$35*'Profilo fotovoltaico'!B3305</f>
        <v>3794.9798888129858</v>
      </c>
      <c r="D3303">
        <f>$Q$37*'Profilo eolico'!B3305</f>
        <v>874.02830719795907</v>
      </c>
      <c r="E3303">
        <f>$P$39*'Profilo fotovoltaico'!B3305+'Approvvigionamento energia'!$Q$39*'Profilo eolico'!B3305</f>
        <v>1604.2662026017156</v>
      </c>
      <c r="F3303">
        <f>$P$41*'Profilo fotovoltaico'!B3305+'Approvvigionamento energia'!$Q$41*'Profilo eolico'!B3305</f>
        <v>2334.5040980054723</v>
      </c>
      <c r="G3303">
        <f>$P$43*'Profilo fotovoltaico'!B3305+'Approvvigionamento energia'!$Q$43*'Profilo eolico'!B3305</f>
        <v>3064.7419934092291</v>
      </c>
      <c r="H3303">
        <f t="shared" si="102"/>
        <v>1138.4335154826958</v>
      </c>
      <c r="I3303">
        <f>IF(LCOH!$C$28=Menu!$A$1,'Approvvigionamento energia'!C3303,0)+IF(LCOH!$C$28=Menu!$A$2,'Approvvigionamento energia'!D3303,0)+IF(LCOH!$C$28=Menu!$A$3,'Approvvigionamento energia'!E3303,0)+IF(LCOH!$C$28=Menu!$A$4,'Approvvigionamento energia'!F3303,0)+IF(LCOH!$C$28=Menu!$A$5,'Approvvigionamento energia'!G3303,0)+IF(LCOH!$C$28=Menu!$A$6,'Approvvigionamento energia'!H3303,0)</f>
        <v>2334.5040980054723</v>
      </c>
      <c r="J3303">
        <f>'Approvvigionamento energia'!A3303+'Approvvigionamento energia'!B3303+'Approvvigionamento energia'!I3303</f>
        <v>3000.304098005472</v>
      </c>
      <c r="K3303">
        <f>IF(MIN(LCOH!$C$18,J3303)&gt;=$P$48*LCOH!$C$18, MIN(LCOH!$C$18,J3303),0)</f>
        <v>1500</v>
      </c>
      <c r="L3303">
        <f t="shared" si="103"/>
        <v>1500.304098005472</v>
      </c>
      <c r="M3303">
        <f>K3303/LCOH!$C$18</f>
        <v>1</v>
      </c>
      <c r="N3303">
        <f>K3303/LCOH!$C$34</f>
        <v>28.901734104046245</v>
      </c>
    </row>
    <row r="3304" spans="1:14" x14ac:dyDescent="0.35">
      <c r="A3304">
        <f>'Profilo fotovoltaico'!B3306*LCOH!$C$20</f>
        <v>431</v>
      </c>
      <c r="B3304">
        <f>'Profilo eolico'!B3306*LCOH!$C$21</f>
        <v>150.79999999999998</v>
      </c>
      <c r="C3304">
        <f>$P$35*'Profilo fotovoltaico'!B3306</f>
        <v>3169.8378528651101</v>
      </c>
      <c r="D3304">
        <f>$Q$37*'Profilo eolico'!B3306</f>
        <v>879.86294209247149</v>
      </c>
      <c r="E3304">
        <f>$P$39*'Profilo fotovoltaico'!B3306+'Approvvigionamento energia'!$Q$39*'Profilo eolico'!B3306</f>
        <v>1452.3566697856311</v>
      </c>
      <c r="F3304">
        <f>$P$41*'Profilo fotovoltaico'!B3306+'Approvvigionamento energia'!$Q$41*'Profilo eolico'!B3306</f>
        <v>2024.8503974787909</v>
      </c>
      <c r="G3304">
        <f>$P$43*'Profilo fotovoltaico'!B3306+'Approvvigionamento energia'!$Q$43*'Profilo eolico'!B3306</f>
        <v>2597.3441251719505</v>
      </c>
      <c r="H3304">
        <f t="shared" si="102"/>
        <v>1138.4335154826958</v>
      </c>
      <c r="I3304">
        <f>IF(LCOH!$C$28=Menu!$A$1,'Approvvigionamento energia'!C3304,0)+IF(LCOH!$C$28=Menu!$A$2,'Approvvigionamento energia'!D3304,0)+IF(LCOH!$C$28=Menu!$A$3,'Approvvigionamento energia'!E3304,0)+IF(LCOH!$C$28=Menu!$A$4,'Approvvigionamento energia'!F3304,0)+IF(LCOH!$C$28=Menu!$A$5,'Approvvigionamento energia'!G3304,0)+IF(LCOH!$C$28=Menu!$A$6,'Approvvigionamento energia'!H3304,0)</f>
        <v>2024.8503974787909</v>
      </c>
      <c r="J3304">
        <f>'Approvvigionamento energia'!A3304+'Approvvigionamento energia'!B3304+'Approvvigionamento energia'!I3304</f>
        <v>2606.6503974787911</v>
      </c>
      <c r="K3304">
        <f>IF(MIN(LCOH!$C$18,J3304)&gt;=$P$48*LCOH!$C$18, MIN(LCOH!$C$18,J3304),0)</f>
        <v>1500</v>
      </c>
      <c r="L3304">
        <f t="shared" si="103"/>
        <v>1106.6503974787911</v>
      </c>
      <c r="M3304">
        <f>K3304/LCOH!$C$18</f>
        <v>1</v>
      </c>
      <c r="N3304">
        <f>K3304/LCOH!$C$34</f>
        <v>28.901734104046245</v>
      </c>
    </row>
    <row r="3305" spans="1:14" x14ac:dyDescent="0.35">
      <c r="A3305">
        <f>'Profilo fotovoltaico'!B3307*LCOH!$C$20</f>
        <v>321</v>
      </c>
      <c r="B3305">
        <f>'Profilo eolico'!B3307*LCOH!$C$21</f>
        <v>145.19999999999999</v>
      </c>
      <c r="C3305">
        <f>$P$35*'Profilo fotovoltaico'!B3307</f>
        <v>2360.8305122266829</v>
      </c>
      <c r="D3305">
        <f>$Q$37*'Profilo eolico'!B3307</f>
        <v>847.18898668320207</v>
      </c>
      <c r="E3305">
        <f>$P$39*'Profilo fotovoltaico'!B3307+'Approvvigionamento energia'!$Q$39*'Profilo eolico'!B3307</f>
        <v>1225.5993680690722</v>
      </c>
      <c r="F3305">
        <f>$P$41*'Profilo fotovoltaico'!B3307+'Approvvigionamento energia'!$Q$41*'Profilo eolico'!B3307</f>
        <v>1604.0097494549425</v>
      </c>
      <c r="G3305">
        <f>$P$43*'Profilo fotovoltaico'!B3307+'Approvvigionamento energia'!$Q$43*'Profilo eolico'!B3307</f>
        <v>1982.4201308408128</v>
      </c>
      <c r="H3305">
        <f t="shared" si="102"/>
        <v>1138.4335154826958</v>
      </c>
      <c r="I3305">
        <f>IF(LCOH!$C$28=Menu!$A$1,'Approvvigionamento energia'!C3305,0)+IF(LCOH!$C$28=Menu!$A$2,'Approvvigionamento energia'!D3305,0)+IF(LCOH!$C$28=Menu!$A$3,'Approvvigionamento energia'!E3305,0)+IF(LCOH!$C$28=Menu!$A$4,'Approvvigionamento energia'!F3305,0)+IF(LCOH!$C$28=Menu!$A$5,'Approvvigionamento energia'!G3305,0)+IF(LCOH!$C$28=Menu!$A$6,'Approvvigionamento energia'!H3305,0)</f>
        <v>1604.0097494549425</v>
      </c>
      <c r="J3305">
        <f>'Approvvigionamento energia'!A3305+'Approvvigionamento energia'!B3305+'Approvvigionamento energia'!I3305</f>
        <v>2070.2097494549425</v>
      </c>
      <c r="K3305">
        <f>IF(MIN(LCOH!$C$18,J3305)&gt;=$P$48*LCOH!$C$18, MIN(LCOH!$C$18,J3305),0)</f>
        <v>1500</v>
      </c>
      <c r="L3305">
        <f t="shared" si="103"/>
        <v>570.20974945494254</v>
      </c>
      <c r="M3305">
        <f>K3305/LCOH!$C$18</f>
        <v>1</v>
      </c>
      <c r="N3305">
        <f>K3305/LCOH!$C$34</f>
        <v>28.901734104046245</v>
      </c>
    </row>
    <row r="3306" spans="1:14" x14ac:dyDescent="0.35">
      <c r="A3306">
        <f>'Profilo fotovoltaico'!B3308*LCOH!$C$20</f>
        <v>193</v>
      </c>
      <c r="B3306">
        <f>'Profilo eolico'!B3308*LCOH!$C$21</f>
        <v>130</v>
      </c>
      <c r="C3306">
        <f>$P$35*'Profilo fotovoltaico'!B3308</f>
        <v>1419.4401522110586</v>
      </c>
      <c r="D3306">
        <f>$Q$37*'Profilo eolico'!B3308</f>
        <v>758.50253628661346</v>
      </c>
      <c r="E3306">
        <f>$P$39*'Profilo fotovoltaico'!B3308+'Approvvigionamento energia'!$Q$39*'Profilo eolico'!B3308</f>
        <v>923.73694026772478</v>
      </c>
      <c r="F3306">
        <f>$P$41*'Profilo fotovoltaico'!B3308+'Approvvigionamento energia'!$Q$41*'Profilo eolico'!B3308</f>
        <v>1088.971344248836</v>
      </c>
      <c r="G3306">
        <f>$P$43*'Profilo fotovoltaico'!B3308+'Approvvigionamento energia'!$Q$43*'Profilo eolico'!B3308</f>
        <v>1254.2057482299474</v>
      </c>
      <c r="H3306">
        <f t="shared" si="102"/>
        <v>1138.4335154826958</v>
      </c>
      <c r="I3306">
        <f>IF(LCOH!$C$28=Menu!$A$1,'Approvvigionamento energia'!C3306,0)+IF(LCOH!$C$28=Menu!$A$2,'Approvvigionamento energia'!D3306,0)+IF(LCOH!$C$28=Menu!$A$3,'Approvvigionamento energia'!E3306,0)+IF(LCOH!$C$28=Menu!$A$4,'Approvvigionamento energia'!F3306,0)+IF(LCOH!$C$28=Menu!$A$5,'Approvvigionamento energia'!G3306,0)+IF(LCOH!$C$28=Menu!$A$6,'Approvvigionamento energia'!H3306,0)</f>
        <v>1088.971344248836</v>
      </c>
      <c r="J3306">
        <f>'Approvvigionamento energia'!A3306+'Approvvigionamento energia'!B3306+'Approvvigionamento energia'!I3306</f>
        <v>1411.971344248836</v>
      </c>
      <c r="K3306">
        <f>IF(MIN(LCOH!$C$18,J3306)&gt;=$P$48*LCOH!$C$18, MIN(LCOH!$C$18,J3306),0)</f>
        <v>1411.971344248836</v>
      </c>
      <c r="L3306">
        <f t="shared" si="103"/>
        <v>0</v>
      </c>
      <c r="M3306">
        <f>K3306/LCOH!$C$18</f>
        <v>0.94131422949922394</v>
      </c>
      <c r="N3306">
        <f>K3306/LCOH!$C$34</f>
        <v>27.205613569341736</v>
      </c>
    </row>
    <row r="3307" spans="1:14" x14ac:dyDescent="0.35">
      <c r="A3307">
        <f>'Profilo fotovoltaico'!B3309*LCOH!$C$20</f>
        <v>74</v>
      </c>
      <c r="B3307">
        <f>'Profilo eolico'!B3309*LCOH!$C$21</f>
        <v>103.3</v>
      </c>
      <c r="C3307">
        <f>$P$35*'Profilo fotovoltaico'!B3309</f>
        <v>544.24130188403274</v>
      </c>
      <c r="D3307">
        <f>$Q$37*'Profilo eolico'!B3309</f>
        <v>602.71778460313203</v>
      </c>
      <c r="E3307">
        <f>$P$39*'Profilo fotovoltaico'!B3309+'Approvvigionamento energia'!$Q$39*'Profilo eolico'!B3309</f>
        <v>588.09866392335721</v>
      </c>
      <c r="F3307">
        <f>$P$41*'Profilo fotovoltaico'!B3309+'Approvvigionamento energia'!$Q$41*'Profilo eolico'!B3309</f>
        <v>573.47954324358238</v>
      </c>
      <c r="G3307">
        <f>$P$43*'Profilo fotovoltaico'!B3309+'Approvvigionamento energia'!$Q$43*'Profilo eolico'!B3309</f>
        <v>558.86042256380756</v>
      </c>
      <c r="H3307">
        <f t="shared" si="102"/>
        <v>1138.4335154826958</v>
      </c>
      <c r="I3307">
        <f>IF(LCOH!$C$28=Menu!$A$1,'Approvvigionamento energia'!C3307,0)+IF(LCOH!$C$28=Menu!$A$2,'Approvvigionamento energia'!D3307,0)+IF(LCOH!$C$28=Menu!$A$3,'Approvvigionamento energia'!E3307,0)+IF(LCOH!$C$28=Menu!$A$4,'Approvvigionamento energia'!F3307,0)+IF(LCOH!$C$28=Menu!$A$5,'Approvvigionamento energia'!G3307,0)+IF(LCOH!$C$28=Menu!$A$6,'Approvvigionamento energia'!H3307,0)</f>
        <v>573.47954324358238</v>
      </c>
      <c r="J3307">
        <f>'Approvvigionamento energia'!A3307+'Approvvigionamento energia'!B3307+'Approvvigionamento energia'!I3307</f>
        <v>750.77954324358234</v>
      </c>
      <c r="K3307">
        <f>IF(MIN(LCOH!$C$18,J3307)&gt;=$P$48*LCOH!$C$18, MIN(LCOH!$C$18,J3307),0)</f>
        <v>750.77954324358234</v>
      </c>
      <c r="L3307">
        <f t="shared" si="103"/>
        <v>0</v>
      </c>
      <c r="M3307">
        <f>K3307/LCOH!$C$18</f>
        <v>0.50051969549572151</v>
      </c>
      <c r="N3307">
        <f>K3307/LCOH!$C$34</f>
        <v>14.465887153055537</v>
      </c>
    </row>
    <row r="3308" spans="1:14" x14ac:dyDescent="0.35">
      <c r="A3308">
        <f>'Profilo fotovoltaico'!B3310*LCOH!$C$20</f>
        <v>5</v>
      </c>
      <c r="B3308">
        <f>'Profilo eolico'!B3310*LCOH!$C$21</f>
        <v>86</v>
      </c>
      <c r="C3308">
        <f>$P$35*'Profilo fotovoltaico'!B3310</f>
        <v>36.773060938110326</v>
      </c>
      <c r="D3308">
        <f>$Q$37*'Profilo eolico'!B3310</f>
        <v>501.77860092806731</v>
      </c>
      <c r="E3308">
        <f>$P$39*'Profilo fotovoltaico'!B3310+'Approvvigionamento energia'!$Q$39*'Profilo eolico'!B3310</f>
        <v>385.52721593057805</v>
      </c>
      <c r="F3308">
        <f>$P$41*'Profilo fotovoltaico'!B3310+'Approvvigionamento energia'!$Q$41*'Profilo eolico'!B3310</f>
        <v>269.2758309330888</v>
      </c>
      <c r="G3308">
        <f>$P$43*'Profilo fotovoltaico'!B3310+'Approvvigionamento energia'!$Q$43*'Profilo eolico'!B3310</f>
        <v>153.02444593559957</v>
      </c>
      <c r="H3308">
        <f t="shared" si="102"/>
        <v>1138.4335154826958</v>
      </c>
      <c r="I3308">
        <f>IF(LCOH!$C$28=Menu!$A$1,'Approvvigionamento energia'!C3308,0)+IF(LCOH!$C$28=Menu!$A$2,'Approvvigionamento energia'!D3308,0)+IF(LCOH!$C$28=Menu!$A$3,'Approvvigionamento energia'!E3308,0)+IF(LCOH!$C$28=Menu!$A$4,'Approvvigionamento energia'!F3308,0)+IF(LCOH!$C$28=Menu!$A$5,'Approvvigionamento energia'!G3308,0)+IF(LCOH!$C$28=Menu!$A$6,'Approvvigionamento energia'!H3308,0)</f>
        <v>269.2758309330888</v>
      </c>
      <c r="J3308">
        <f>'Approvvigionamento energia'!A3308+'Approvvigionamento energia'!B3308+'Approvvigionamento energia'!I3308</f>
        <v>360.2758309330888</v>
      </c>
      <c r="K3308">
        <f>IF(MIN(LCOH!$C$18,J3308)&gt;=$P$48*LCOH!$C$18, MIN(LCOH!$C$18,J3308),0)</f>
        <v>0</v>
      </c>
      <c r="L3308">
        <f t="shared" si="103"/>
        <v>360.2758309330888</v>
      </c>
      <c r="M3308">
        <f>K3308/LCOH!$C$18</f>
        <v>0</v>
      </c>
      <c r="N3308">
        <f>K3308/LCOH!$C$34</f>
        <v>0</v>
      </c>
    </row>
    <row r="3309" spans="1:14" x14ac:dyDescent="0.35">
      <c r="A3309">
        <f>'Profilo fotovoltaico'!B3311*LCOH!$C$20</f>
        <v>0</v>
      </c>
      <c r="B3309">
        <f>'Profilo eolico'!B3311*LCOH!$C$21</f>
        <v>70.8</v>
      </c>
      <c r="C3309">
        <f>$P$35*'Profilo fotovoltaico'!B3311</f>
        <v>0</v>
      </c>
      <c r="D3309">
        <f>$Q$37*'Profilo eolico'!B3311</f>
        <v>413.09215053147869</v>
      </c>
      <c r="E3309">
        <f>$P$39*'Profilo fotovoltaico'!B3311+'Approvvigionamento energia'!$Q$39*'Profilo eolico'!B3311</f>
        <v>309.81911289860903</v>
      </c>
      <c r="F3309">
        <f>$P$41*'Profilo fotovoltaico'!B3311+'Approvvigionamento energia'!$Q$41*'Profilo eolico'!B3311</f>
        <v>206.54607526573935</v>
      </c>
      <c r="G3309">
        <f>$P$43*'Profilo fotovoltaico'!B3311+'Approvvigionamento energia'!$Q$43*'Profilo eolico'!B3311</f>
        <v>103.27303763286967</v>
      </c>
      <c r="H3309">
        <f t="shared" si="102"/>
        <v>1138.4335154826958</v>
      </c>
      <c r="I3309">
        <f>IF(LCOH!$C$28=Menu!$A$1,'Approvvigionamento energia'!C3309,0)+IF(LCOH!$C$28=Menu!$A$2,'Approvvigionamento energia'!D3309,0)+IF(LCOH!$C$28=Menu!$A$3,'Approvvigionamento energia'!E3309,0)+IF(LCOH!$C$28=Menu!$A$4,'Approvvigionamento energia'!F3309,0)+IF(LCOH!$C$28=Menu!$A$5,'Approvvigionamento energia'!G3309,0)+IF(LCOH!$C$28=Menu!$A$6,'Approvvigionamento energia'!H3309,0)</f>
        <v>206.54607526573935</v>
      </c>
      <c r="J3309">
        <f>'Approvvigionamento energia'!A3309+'Approvvigionamento energia'!B3309+'Approvvigionamento energia'!I3309</f>
        <v>277.34607526573933</v>
      </c>
      <c r="K3309">
        <f>IF(MIN(LCOH!$C$18,J3309)&gt;=$P$48*LCOH!$C$18, MIN(LCOH!$C$18,J3309),0)</f>
        <v>0</v>
      </c>
      <c r="L3309">
        <f t="shared" si="103"/>
        <v>277.34607526573933</v>
      </c>
      <c r="M3309">
        <f>K3309/LCOH!$C$18</f>
        <v>0</v>
      </c>
      <c r="N3309">
        <f>K3309/LCOH!$C$34</f>
        <v>0</v>
      </c>
    </row>
    <row r="3310" spans="1:14" x14ac:dyDescent="0.35">
      <c r="A3310">
        <f>'Profilo fotovoltaico'!B3312*LCOH!$C$20</f>
        <v>0</v>
      </c>
      <c r="B3310">
        <f>'Profilo eolico'!B3312*LCOH!$C$21</f>
        <v>59.4</v>
      </c>
      <c r="C3310">
        <f>$P$35*'Profilo fotovoltaico'!B3312</f>
        <v>0</v>
      </c>
      <c r="D3310">
        <f>$Q$37*'Profilo eolico'!B3312</f>
        <v>346.57731273403721</v>
      </c>
      <c r="E3310">
        <f>$P$39*'Profilo fotovoltaico'!B3312+'Approvvigionamento energia'!$Q$39*'Profilo eolico'!B3312</f>
        <v>259.93298455052792</v>
      </c>
      <c r="F3310">
        <f>$P$41*'Profilo fotovoltaico'!B3312+'Approvvigionamento energia'!$Q$41*'Profilo eolico'!B3312</f>
        <v>173.2886563670186</v>
      </c>
      <c r="G3310">
        <f>$P$43*'Profilo fotovoltaico'!B3312+'Approvvigionamento energia'!$Q$43*'Profilo eolico'!B3312</f>
        <v>86.644328183509302</v>
      </c>
      <c r="H3310">
        <f t="shared" si="102"/>
        <v>1138.4335154826958</v>
      </c>
      <c r="I3310">
        <f>IF(LCOH!$C$28=Menu!$A$1,'Approvvigionamento energia'!C3310,0)+IF(LCOH!$C$28=Menu!$A$2,'Approvvigionamento energia'!D3310,0)+IF(LCOH!$C$28=Menu!$A$3,'Approvvigionamento energia'!E3310,0)+IF(LCOH!$C$28=Menu!$A$4,'Approvvigionamento energia'!F3310,0)+IF(LCOH!$C$28=Menu!$A$5,'Approvvigionamento energia'!G3310,0)+IF(LCOH!$C$28=Menu!$A$6,'Approvvigionamento energia'!H3310,0)</f>
        <v>173.2886563670186</v>
      </c>
      <c r="J3310">
        <f>'Approvvigionamento energia'!A3310+'Approvvigionamento energia'!B3310+'Approvvigionamento energia'!I3310</f>
        <v>232.68865636701861</v>
      </c>
      <c r="K3310">
        <f>IF(MIN(LCOH!$C$18,J3310)&gt;=$P$48*LCOH!$C$18, MIN(LCOH!$C$18,J3310),0)</f>
        <v>0</v>
      </c>
      <c r="L3310">
        <f t="shared" si="103"/>
        <v>232.68865636701861</v>
      </c>
      <c r="M3310">
        <f>K3310/LCOH!$C$18</f>
        <v>0</v>
      </c>
      <c r="N3310">
        <f>K3310/LCOH!$C$34</f>
        <v>0</v>
      </c>
    </row>
    <row r="3311" spans="1:14" x14ac:dyDescent="0.35">
      <c r="A3311">
        <f>'Profilo fotovoltaico'!B3313*LCOH!$C$20</f>
        <v>0</v>
      </c>
      <c r="B3311">
        <f>'Profilo eolico'!B3313*LCOH!$C$21</f>
        <v>52.1</v>
      </c>
      <c r="C3311">
        <f>$P$35*'Profilo fotovoltaico'!B3313</f>
        <v>0</v>
      </c>
      <c r="D3311">
        <f>$Q$37*'Profilo eolico'!B3313</f>
        <v>303.98447800409662</v>
      </c>
      <c r="E3311">
        <f>$P$39*'Profilo fotovoltaico'!B3313+'Approvvigionamento energia'!$Q$39*'Profilo eolico'!B3313</f>
        <v>227.98835850307245</v>
      </c>
      <c r="F3311">
        <f>$P$41*'Profilo fotovoltaico'!B3313+'Approvvigionamento energia'!$Q$41*'Profilo eolico'!B3313</f>
        <v>151.99223900204831</v>
      </c>
      <c r="G3311">
        <f>$P$43*'Profilo fotovoltaico'!B3313+'Approvvigionamento energia'!$Q$43*'Profilo eolico'!B3313</f>
        <v>75.996119501024154</v>
      </c>
      <c r="H3311">
        <f t="shared" si="102"/>
        <v>1138.4335154826958</v>
      </c>
      <c r="I3311">
        <f>IF(LCOH!$C$28=Menu!$A$1,'Approvvigionamento energia'!C3311,0)+IF(LCOH!$C$28=Menu!$A$2,'Approvvigionamento energia'!D3311,0)+IF(LCOH!$C$28=Menu!$A$3,'Approvvigionamento energia'!E3311,0)+IF(LCOH!$C$28=Menu!$A$4,'Approvvigionamento energia'!F3311,0)+IF(LCOH!$C$28=Menu!$A$5,'Approvvigionamento energia'!G3311,0)+IF(LCOH!$C$28=Menu!$A$6,'Approvvigionamento energia'!H3311,0)</f>
        <v>151.99223900204831</v>
      </c>
      <c r="J3311">
        <f>'Approvvigionamento energia'!A3311+'Approvvigionamento energia'!B3311+'Approvvigionamento energia'!I3311</f>
        <v>204.0922390020483</v>
      </c>
      <c r="K3311">
        <f>IF(MIN(LCOH!$C$18,J3311)&gt;=$P$48*LCOH!$C$18, MIN(LCOH!$C$18,J3311),0)</f>
        <v>0</v>
      </c>
      <c r="L3311">
        <f t="shared" si="103"/>
        <v>204.0922390020483</v>
      </c>
      <c r="M3311">
        <f>K3311/LCOH!$C$18</f>
        <v>0</v>
      </c>
      <c r="N3311">
        <f>K3311/LCOH!$C$34</f>
        <v>0</v>
      </c>
    </row>
    <row r="3312" spans="1:14" x14ac:dyDescent="0.35">
      <c r="A3312">
        <f>'Profilo fotovoltaico'!B3314*LCOH!$C$20</f>
        <v>0</v>
      </c>
      <c r="B3312">
        <f>'Profilo eolico'!B3314*LCOH!$C$21</f>
        <v>48.2</v>
      </c>
      <c r="C3312">
        <f>$P$35*'Profilo fotovoltaico'!B3314</f>
        <v>0</v>
      </c>
      <c r="D3312">
        <f>$Q$37*'Profilo eolico'!B3314</f>
        <v>281.22940191549822</v>
      </c>
      <c r="E3312">
        <f>$P$39*'Profilo fotovoltaico'!B3314+'Approvvigionamento energia'!$Q$39*'Profilo eolico'!B3314</f>
        <v>210.92205143662363</v>
      </c>
      <c r="F3312">
        <f>$P$41*'Profilo fotovoltaico'!B3314+'Approvvigionamento energia'!$Q$41*'Profilo eolico'!B3314</f>
        <v>140.61470095774911</v>
      </c>
      <c r="G3312">
        <f>$P$43*'Profilo fotovoltaico'!B3314+'Approvvigionamento energia'!$Q$43*'Profilo eolico'!B3314</f>
        <v>70.307350478874554</v>
      </c>
      <c r="H3312">
        <f t="shared" si="102"/>
        <v>1138.4335154826958</v>
      </c>
      <c r="I3312">
        <f>IF(LCOH!$C$28=Menu!$A$1,'Approvvigionamento energia'!C3312,0)+IF(LCOH!$C$28=Menu!$A$2,'Approvvigionamento energia'!D3312,0)+IF(LCOH!$C$28=Menu!$A$3,'Approvvigionamento energia'!E3312,0)+IF(LCOH!$C$28=Menu!$A$4,'Approvvigionamento energia'!F3312,0)+IF(LCOH!$C$28=Menu!$A$5,'Approvvigionamento energia'!G3312,0)+IF(LCOH!$C$28=Menu!$A$6,'Approvvigionamento energia'!H3312,0)</f>
        <v>140.61470095774911</v>
      </c>
      <c r="J3312">
        <f>'Approvvigionamento energia'!A3312+'Approvvigionamento energia'!B3312+'Approvvigionamento energia'!I3312</f>
        <v>188.8147009577491</v>
      </c>
      <c r="K3312">
        <f>IF(MIN(LCOH!$C$18,J3312)&gt;=$P$48*LCOH!$C$18, MIN(LCOH!$C$18,J3312),0)</f>
        <v>0</v>
      </c>
      <c r="L3312">
        <f t="shared" si="103"/>
        <v>188.8147009577491</v>
      </c>
      <c r="M3312">
        <f>K3312/LCOH!$C$18</f>
        <v>0</v>
      </c>
      <c r="N3312">
        <f>K3312/LCOH!$C$34</f>
        <v>0</v>
      </c>
    </row>
    <row r="3313" spans="1:14" x14ac:dyDescent="0.35">
      <c r="A3313">
        <f>'Profilo fotovoltaico'!B3315*LCOH!$C$20</f>
        <v>0</v>
      </c>
      <c r="B3313">
        <f>'Profilo eolico'!B3315*LCOH!$C$21</f>
        <v>45</v>
      </c>
      <c r="C3313">
        <f>$P$35*'Profilo fotovoltaico'!B3315</f>
        <v>0</v>
      </c>
      <c r="D3313">
        <f>$Q$37*'Profilo eolico'!B3315</f>
        <v>262.55857025305846</v>
      </c>
      <c r="E3313">
        <f>$P$39*'Profilo fotovoltaico'!B3315+'Approvvigionamento energia'!$Q$39*'Profilo eolico'!B3315</f>
        <v>196.91892768979386</v>
      </c>
      <c r="F3313">
        <f>$P$41*'Profilo fotovoltaico'!B3315+'Approvvigionamento energia'!$Q$41*'Profilo eolico'!B3315</f>
        <v>131.27928512652923</v>
      </c>
      <c r="G3313">
        <f>$P$43*'Profilo fotovoltaico'!B3315+'Approvvigionamento energia'!$Q$43*'Profilo eolico'!B3315</f>
        <v>65.639642563264616</v>
      </c>
      <c r="H3313">
        <f t="shared" si="102"/>
        <v>1138.4335154826958</v>
      </c>
      <c r="I3313">
        <f>IF(LCOH!$C$28=Menu!$A$1,'Approvvigionamento energia'!C3313,0)+IF(LCOH!$C$28=Menu!$A$2,'Approvvigionamento energia'!D3313,0)+IF(LCOH!$C$28=Menu!$A$3,'Approvvigionamento energia'!E3313,0)+IF(LCOH!$C$28=Menu!$A$4,'Approvvigionamento energia'!F3313,0)+IF(LCOH!$C$28=Menu!$A$5,'Approvvigionamento energia'!G3313,0)+IF(LCOH!$C$28=Menu!$A$6,'Approvvigionamento energia'!H3313,0)</f>
        <v>131.27928512652923</v>
      </c>
      <c r="J3313">
        <f>'Approvvigionamento energia'!A3313+'Approvvigionamento energia'!B3313+'Approvvigionamento energia'!I3313</f>
        <v>176.27928512652923</v>
      </c>
      <c r="K3313">
        <f>IF(MIN(LCOH!$C$18,J3313)&gt;=$P$48*LCOH!$C$18, MIN(LCOH!$C$18,J3313),0)</f>
        <v>0</v>
      </c>
      <c r="L3313">
        <f t="shared" si="103"/>
        <v>176.27928512652923</v>
      </c>
      <c r="M3313">
        <f>K3313/LCOH!$C$18</f>
        <v>0</v>
      </c>
      <c r="N3313">
        <f>K3313/LCOH!$C$34</f>
        <v>0</v>
      </c>
    </row>
    <row r="3314" spans="1:14" x14ac:dyDescent="0.35">
      <c r="A3314">
        <f>'Profilo fotovoltaico'!B3316*LCOH!$C$20</f>
        <v>0</v>
      </c>
      <c r="B3314">
        <f>'Profilo eolico'!B3316*LCOH!$C$21</f>
        <v>41.8</v>
      </c>
      <c r="C3314">
        <f>$P$35*'Profilo fotovoltaico'!B3316</f>
        <v>0</v>
      </c>
      <c r="D3314">
        <f>$Q$37*'Profilo eolico'!B3316</f>
        <v>243.88773859061877</v>
      </c>
      <c r="E3314">
        <f>$P$39*'Profilo fotovoltaico'!B3316+'Approvvigionamento energia'!$Q$39*'Profilo eolico'!B3316</f>
        <v>182.91580394296406</v>
      </c>
      <c r="F3314">
        <f>$P$41*'Profilo fotovoltaico'!B3316+'Approvvigionamento energia'!$Q$41*'Profilo eolico'!B3316</f>
        <v>121.94386929530938</v>
      </c>
      <c r="G3314">
        <f>$P$43*'Profilo fotovoltaico'!B3316+'Approvvigionamento energia'!$Q$43*'Profilo eolico'!B3316</f>
        <v>60.971934647654692</v>
      </c>
      <c r="H3314">
        <f t="shared" si="102"/>
        <v>1138.4335154826958</v>
      </c>
      <c r="I3314">
        <f>IF(LCOH!$C$28=Menu!$A$1,'Approvvigionamento energia'!C3314,0)+IF(LCOH!$C$28=Menu!$A$2,'Approvvigionamento energia'!D3314,0)+IF(LCOH!$C$28=Menu!$A$3,'Approvvigionamento energia'!E3314,0)+IF(LCOH!$C$28=Menu!$A$4,'Approvvigionamento energia'!F3314,0)+IF(LCOH!$C$28=Menu!$A$5,'Approvvigionamento energia'!G3314,0)+IF(LCOH!$C$28=Menu!$A$6,'Approvvigionamento energia'!H3314,0)</f>
        <v>121.94386929530938</v>
      </c>
      <c r="J3314">
        <f>'Approvvigionamento energia'!A3314+'Approvvigionamento energia'!B3314+'Approvvigionamento energia'!I3314</f>
        <v>163.74386929530937</v>
      </c>
      <c r="K3314">
        <f>IF(MIN(LCOH!$C$18,J3314)&gt;=$P$48*LCOH!$C$18, MIN(LCOH!$C$18,J3314),0)</f>
        <v>0</v>
      </c>
      <c r="L3314">
        <f t="shared" si="103"/>
        <v>163.74386929530937</v>
      </c>
      <c r="M3314">
        <f>K3314/LCOH!$C$18</f>
        <v>0</v>
      </c>
      <c r="N3314">
        <f>K3314/LCOH!$C$34</f>
        <v>0</v>
      </c>
    </row>
    <row r="3315" spans="1:14" x14ac:dyDescent="0.35">
      <c r="A3315">
        <f>'Profilo fotovoltaico'!B3317*LCOH!$C$20</f>
        <v>0</v>
      </c>
      <c r="B3315">
        <f>'Profilo eolico'!B3317*LCOH!$C$21</f>
        <v>38.1</v>
      </c>
      <c r="C3315">
        <f>$P$35*'Profilo fotovoltaico'!B3317</f>
        <v>0</v>
      </c>
      <c r="D3315">
        <f>$Q$37*'Profilo eolico'!B3317</f>
        <v>222.29958948092286</v>
      </c>
      <c r="E3315">
        <f>$P$39*'Profilo fotovoltaico'!B3317+'Approvvigionamento energia'!$Q$39*'Profilo eolico'!B3317</f>
        <v>166.72469211069213</v>
      </c>
      <c r="F3315">
        <f>$P$41*'Profilo fotovoltaico'!B3317+'Approvvigionamento energia'!$Q$41*'Profilo eolico'!B3317</f>
        <v>111.14979474046143</v>
      </c>
      <c r="G3315">
        <f>$P$43*'Profilo fotovoltaico'!B3317+'Approvvigionamento energia'!$Q$43*'Profilo eolico'!B3317</f>
        <v>55.574897370230715</v>
      </c>
      <c r="H3315">
        <f t="shared" si="102"/>
        <v>1138.4335154826958</v>
      </c>
      <c r="I3315">
        <f>IF(LCOH!$C$28=Menu!$A$1,'Approvvigionamento energia'!C3315,0)+IF(LCOH!$C$28=Menu!$A$2,'Approvvigionamento energia'!D3315,0)+IF(LCOH!$C$28=Menu!$A$3,'Approvvigionamento energia'!E3315,0)+IF(LCOH!$C$28=Menu!$A$4,'Approvvigionamento energia'!F3315,0)+IF(LCOH!$C$28=Menu!$A$5,'Approvvigionamento energia'!G3315,0)+IF(LCOH!$C$28=Menu!$A$6,'Approvvigionamento energia'!H3315,0)</f>
        <v>111.14979474046143</v>
      </c>
      <c r="J3315">
        <f>'Approvvigionamento energia'!A3315+'Approvvigionamento energia'!B3315+'Approvvigionamento energia'!I3315</f>
        <v>149.24979474046143</v>
      </c>
      <c r="K3315">
        <f>IF(MIN(LCOH!$C$18,J3315)&gt;=$P$48*LCOH!$C$18, MIN(LCOH!$C$18,J3315),0)</f>
        <v>0</v>
      </c>
      <c r="L3315">
        <f t="shared" si="103"/>
        <v>149.24979474046143</v>
      </c>
      <c r="M3315">
        <f>K3315/LCOH!$C$18</f>
        <v>0</v>
      </c>
      <c r="N3315">
        <f>K3315/LCOH!$C$34</f>
        <v>0</v>
      </c>
    </row>
    <row r="3316" spans="1:14" x14ac:dyDescent="0.35">
      <c r="A3316">
        <f>'Profilo fotovoltaico'!B3318*LCOH!$C$20</f>
        <v>0</v>
      </c>
      <c r="B3316">
        <f>'Profilo eolico'!B3318*LCOH!$C$21</f>
        <v>35.4</v>
      </c>
      <c r="C3316">
        <f>$P$35*'Profilo fotovoltaico'!B3318</f>
        <v>0</v>
      </c>
      <c r="D3316">
        <f>$Q$37*'Profilo eolico'!B3318</f>
        <v>206.54607526573935</v>
      </c>
      <c r="E3316">
        <f>$P$39*'Profilo fotovoltaico'!B3318+'Approvvigionamento energia'!$Q$39*'Profilo eolico'!B3318</f>
        <v>154.90955644930452</v>
      </c>
      <c r="F3316">
        <f>$P$41*'Profilo fotovoltaico'!B3318+'Approvvigionamento energia'!$Q$41*'Profilo eolico'!B3318</f>
        <v>103.27303763286967</v>
      </c>
      <c r="G3316">
        <f>$P$43*'Profilo fotovoltaico'!B3318+'Approvvigionamento energia'!$Q$43*'Profilo eolico'!B3318</f>
        <v>51.636518816434837</v>
      </c>
      <c r="H3316">
        <f t="shared" si="102"/>
        <v>1138.4335154826958</v>
      </c>
      <c r="I3316">
        <f>IF(LCOH!$C$28=Menu!$A$1,'Approvvigionamento energia'!C3316,0)+IF(LCOH!$C$28=Menu!$A$2,'Approvvigionamento energia'!D3316,0)+IF(LCOH!$C$28=Menu!$A$3,'Approvvigionamento energia'!E3316,0)+IF(LCOH!$C$28=Menu!$A$4,'Approvvigionamento energia'!F3316,0)+IF(LCOH!$C$28=Menu!$A$5,'Approvvigionamento energia'!G3316,0)+IF(LCOH!$C$28=Menu!$A$6,'Approvvigionamento energia'!H3316,0)</f>
        <v>103.27303763286967</v>
      </c>
      <c r="J3316">
        <f>'Approvvigionamento energia'!A3316+'Approvvigionamento energia'!B3316+'Approvvigionamento energia'!I3316</f>
        <v>138.67303763286967</v>
      </c>
      <c r="K3316">
        <f>IF(MIN(LCOH!$C$18,J3316)&gt;=$P$48*LCOH!$C$18, MIN(LCOH!$C$18,J3316),0)</f>
        <v>0</v>
      </c>
      <c r="L3316">
        <f t="shared" si="103"/>
        <v>138.67303763286967</v>
      </c>
      <c r="M3316">
        <f>K3316/LCOH!$C$18</f>
        <v>0</v>
      </c>
      <c r="N3316">
        <f>K3316/LCOH!$C$34</f>
        <v>0</v>
      </c>
    </row>
    <row r="3317" spans="1:14" x14ac:dyDescent="0.35">
      <c r="A3317">
        <f>'Profilo fotovoltaico'!B3319*LCOH!$C$20</f>
        <v>0</v>
      </c>
      <c r="B3317">
        <f>'Profilo eolico'!B3319*LCOH!$C$21</f>
        <v>33</v>
      </c>
      <c r="C3317">
        <f>$P$35*'Profilo fotovoltaico'!B3319</f>
        <v>0</v>
      </c>
      <c r="D3317">
        <f>$Q$37*'Profilo eolico'!B3319</f>
        <v>192.54295151890958</v>
      </c>
      <c r="E3317">
        <f>$P$39*'Profilo fotovoltaico'!B3319+'Approvvigionamento energia'!$Q$39*'Profilo eolico'!B3319</f>
        <v>144.40721363918217</v>
      </c>
      <c r="F3317">
        <f>$P$41*'Profilo fotovoltaico'!B3319+'Approvvigionamento energia'!$Q$41*'Profilo eolico'!B3319</f>
        <v>96.271475759454788</v>
      </c>
      <c r="G3317">
        <f>$P$43*'Profilo fotovoltaico'!B3319+'Approvvigionamento energia'!$Q$43*'Profilo eolico'!B3319</f>
        <v>48.135737879727394</v>
      </c>
      <c r="H3317">
        <f t="shared" si="102"/>
        <v>1138.4335154826958</v>
      </c>
      <c r="I3317">
        <f>IF(LCOH!$C$28=Menu!$A$1,'Approvvigionamento energia'!C3317,0)+IF(LCOH!$C$28=Menu!$A$2,'Approvvigionamento energia'!D3317,0)+IF(LCOH!$C$28=Menu!$A$3,'Approvvigionamento energia'!E3317,0)+IF(LCOH!$C$28=Menu!$A$4,'Approvvigionamento energia'!F3317,0)+IF(LCOH!$C$28=Menu!$A$5,'Approvvigionamento energia'!G3317,0)+IF(LCOH!$C$28=Menu!$A$6,'Approvvigionamento energia'!H3317,0)</f>
        <v>96.271475759454788</v>
      </c>
      <c r="J3317">
        <f>'Approvvigionamento energia'!A3317+'Approvvigionamento energia'!B3317+'Approvvigionamento energia'!I3317</f>
        <v>129.2714757594548</v>
      </c>
      <c r="K3317">
        <f>IF(MIN(LCOH!$C$18,J3317)&gt;=$P$48*LCOH!$C$18, MIN(LCOH!$C$18,J3317),0)</f>
        <v>0</v>
      </c>
      <c r="L3317">
        <f t="shared" si="103"/>
        <v>129.2714757594548</v>
      </c>
      <c r="M3317">
        <f>K3317/LCOH!$C$18</f>
        <v>0</v>
      </c>
      <c r="N3317">
        <f>K3317/LCOH!$C$34</f>
        <v>0</v>
      </c>
    </row>
    <row r="3318" spans="1:14" x14ac:dyDescent="0.35">
      <c r="A3318">
        <f>'Profilo fotovoltaico'!B3320*LCOH!$C$20</f>
        <v>34</v>
      </c>
      <c r="B3318">
        <f>'Profilo eolico'!B3320*LCOH!$C$21</f>
        <v>31.099999999999998</v>
      </c>
      <c r="C3318">
        <f>$P$35*'Profilo fotovoltaico'!B3320</f>
        <v>250.05681437915024</v>
      </c>
      <c r="D3318">
        <f>$Q$37*'Profilo eolico'!B3320</f>
        <v>181.45714521933598</v>
      </c>
      <c r="E3318">
        <f>$P$39*'Profilo fotovoltaico'!B3320+'Approvvigionamento energia'!$Q$39*'Profilo eolico'!B3320</f>
        <v>198.60706250928956</v>
      </c>
      <c r="F3318">
        <f>$P$41*'Profilo fotovoltaico'!B3320+'Approvvigionamento energia'!$Q$41*'Profilo eolico'!B3320</f>
        <v>215.75697979924311</v>
      </c>
      <c r="G3318">
        <f>$P$43*'Profilo fotovoltaico'!B3320+'Approvvigionamento energia'!$Q$43*'Profilo eolico'!B3320</f>
        <v>232.90689708919666</v>
      </c>
      <c r="H3318">
        <f t="shared" si="102"/>
        <v>1138.4335154826958</v>
      </c>
      <c r="I3318">
        <f>IF(LCOH!$C$28=Menu!$A$1,'Approvvigionamento energia'!C3318,0)+IF(LCOH!$C$28=Menu!$A$2,'Approvvigionamento energia'!D3318,0)+IF(LCOH!$C$28=Menu!$A$3,'Approvvigionamento energia'!E3318,0)+IF(LCOH!$C$28=Menu!$A$4,'Approvvigionamento energia'!F3318,0)+IF(LCOH!$C$28=Menu!$A$5,'Approvvigionamento energia'!G3318,0)+IF(LCOH!$C$28=Menu!$A$6,'Approvvigionamento energia'!H3318,0)</f>
        <v>215.75697979924311</v>
      </c>
      <c r="J3318">
        <f>'Approvvigionamento energia'!A3318+'Approvvigionamento energia'!B3318+'Approvvigionamento energia'!I3318</f>
        <v>280.85697979924311</v>
      </c>
      <c r="K3318">
        <f>IF(MIN(LCOH!$C$18,J3318)&gt;=$P$48*LCOH!$C$18, MIN(LCOH!$C$18,J3318),0)</f>
        <v>0</v>
      </c>
      <c r="L3318">
        <f t="shared" si="103"/>
        <v>280.85697979924311</v>
      </c>
      <c r="M3318">
        <f>K3318/LCOH!$C$18</f>
        <v>0</v>
      </c>
      <c r="N3318">
        <f>K3318/LCOH!$C$34</f>
        <v>0</v>
      </c>
    </row>
    <row r="3319" spans="1:14" x14ac:dyDescent="0.35">
      <c r="A3319">
        <f>'Profilo fotovoltaico'!B3321*LCOH!$C$20</f>
        <v>143</v>
      </c>
      <c r="B3319">
        <f>'Profilo eolico'!B3321*LCOH!$C$21</f>
        <v>25.6</v>
      </c>
      <c r="C3319">
        <f>$P$35*'Profilo fotovoltaico'!B3321</f>
        <v>1051.7095428299551</v>
      </c>
      <c r="D3319">
        <f>$Q$37*'Profilo eolico'!B3321</f>
        <v>149.36665329951774</v>
      </c>
      <c r="E3319">
        <f>$P$39*'Profilo fotovoltaico'!B3321+'Approvvigionamento energia'!$Q$39*'Profilo eolico'!B3321</f>
        <v>374.95237568212707</v>
      </c>
      <c r="F3319">
        <f>$P$41*'Profilo fotovoltaico'!B3321+'Approvvigionamento energia'!$Q$41*'Profilo eolico'!B3321</f>
        <v>600.53809806473646</v>
      </c>
      <c r="G3319">
        <f>$P$43*'Profilo fotovoltaico'!B3321+'Approvvigionamento energia'!$Q$43*'Profilo eolico'!B3321</f>
        <v>826.12382044734579</v>
      </c>
      <c r="H3319">
        <f t="shared" si="102"/>
        <v>1138.4335154826958</v>
      </c>
      <c r="I3319">
        <f>IF(LCOH!$C$28=Menu!$A$1,'Approvvigionamento energia'!C3319,0)+IF(LCOH!$C$28=Menu!$A$2,'Approvvigionamento energia'!D3319,0)+IF(LCOH!$C$28=Menu!$A$3,'Approvvigionamento energia'!E3319,0)+IF(LCOH!$C$28=Menu!$A$4,'Approvvigionamento energia'!F3319,0)+IF(LCOH!$C$28=Menu!$A$5,'Approvvigionamento energia'!G3319,0)+IF(LCOH!$C$28=Menu!$A$6,'Approvvigionamento energia'!H3319,0)</f>
        <v>600.53809806473646</v>
      </c>
      <c r="J3319">
        <f>'Approvvigionamento energia'!A3319+'Approvvigionamento energia'!B3319+'Approvvigionamento energia'!I3319</f>
        <v>769.13809806473648</v>
      </c>
      <c r="K3319">
        <f>IF(MIN(LCOH!$C$18,J3319)&gt;=$P$48*LCOH!$C$18, MIN(LCOH!$C$18,J3319),0)</f>
        <v>769.13809806473648</v>
      </c>
      <c r="L3319">
        <f t="shared" si="103"/>
        <v>0</v>
      </c>
      <c r="M3319">
        <f>K3319/LCOH!$C$18</f>
        <v>0.51275873204315769</v>
      </c>
      <c r="N3319">
        <f>K3319/LCOH!$C$34</f>
        <v>14.819616533039239</v>
      </c>
    </row>
    <row r="3320" spans="1:14" x14ac:dyDescent="0.35">
      <c r="A3320">
        <f>'Profilo fotovoltaico'!B3322*LCOH!$C$20</f>
        <v>293</v>
      </c>
      <c r="B3320">
        <f>'Profilo eolico'!B3322*LCOH!$C$21</f>
        <v>19.7</v>
      </c>
      <c r="C3320">
        <f>$P$35*'Profilo fotovoltaico'!B3322</f>
        <v>2154.9013709732649</v>
      </c>
      <c r="D3320">
        <f>$Q$37*'Profilo eolico'!B3322</f>
        <v>114.94230742189448</v>
      </c>
      <c r="E3320">
        <f>$P$39*'Profilo fotovoltaico'!B3322+'Approvvigionamento energia'!$Q$39*'Profilo eolico'!B3322</f>
        <v>624.93207330973712</v>
      </c>
      <c r="F3320">
        <f>$P$41*'Profilo fotovoltaico'!B3322+'Approvvigionamento energia'!$Q$41*'Profilo eolico'!B3322</f>
        <v>1134.9218391975796</v>
      </c>
      <c r="G3320">
        <f>$P$43*'Profilo fotovoltaico'!B3322+'Approvvigionamento energia'!$Q$43*'Profilo eolico'!B3322</f>
        <v>1644.9116050854225</v>
      </c>
      <c r="H3320">
        <f t="shared" si="102"/>
        <v>1138.4335154826958</v>
      </c>
      <c r="I3320">
        <f>IF(LCOH!$C$28=Menu!$A$1,'Approvvigionamento energia'!C3320,0)+IF(LCOH!$C$28=Menu!$A$2,'Approvvigionamento energia'!D3320,0)+IF(LCOH!$C$28=Menu!$A$3,'Approvvigionamento energia'!E3320,0)+IF(LCOH!$C$28=Menu!$A$4,'Approvvigionamento energia'!F3320,0)+IF(LCOH!$C$28=Menu!$A$5,'Approvvigionamento energia'!G3320,0)+IF(LCOH!$C$28=Menu!$A$6,'Approvvigionamento energia'!H3320,0)</f>
        <v>1134.9218391975796</v>
      </c>
      <c r="J3320">
        <f>'Approvvigionamento energia'!A3320+'Approvvigionamento energia'!B3320+'Approvvigionamento energia'!I3320</f>
        <v>1447.6218391975797</v>
      </c>
      <c r="K3320">
        <f>IF(MIN(LCOH!$C$18,J3320)&gt;=$P$48*LCOH!$C$18, MIN(LCOH!$C$18,J3320),0)</f>
        <v>1447.6218391975797</v>
      </c>
      <c r="L3320">
        <f t="shared" si="103"/>
        <v>0</v>
      </c>
      <c r="M3320">
        <f>K3320/LCOH!$C$18</f>
        <v>0.96508122613171976</v>
      </c>
      <c r="N3320">
        <f>K3320/LCOH!$C$34</f>
        <v>27.89252098646589</v>
      </c>
    </row>
    <row r="3321" spans="1:14" x14ac:dyDescent="0.35">
      <c r="A3321">
        <f>'Profilo fotovoltaico'!B3323*LCOH!$C$20</f>
        <v>445</v>
      </c>
      <c r="B3321">
        <f>'Profilo eolico'!B3323*LCOH!$C$21</f>
        <v>18.100000000000001</v>
      </c>
      <c r="C3321">
        <f>$P$35*'Profilo fotovoltaico'!B3323</f>
        <v>3272.8024234918189</v>
      </c>
      <c r="D3321">
        <f>$Q$37*'Profilo eolico'!B3323</f>
        <v>105.60689159067465</v>
      </c>
      <c r="E3321">
        <f>$P$39*'Profilo fotovoltaico'!B3323+'Approvvigionamento energia'!$Q$39*'Profilo eolico'!B3323</f>
        <v>897.40577456596066</v>
      </c>
      <c r="F3321">
        <f>$P$41*'Profilo fotovoltaico'!B3323+'Approvvigionamento energia'!$Q$41*'Profilo eolico'!B3323</f>
        <v>1689.2046575412469</v>
      </c>
      <c r="G3321">
        <f>$P$43*'Profilo fotovoltaico'!B3323+'Approvvigionamento energia'!$Q$43*'Profilo eolico'!B3323</f>
        <v>2481.0035405165331</v>
      </c>
      <c r="H3321">
        <f t="shared" si="102"/>
        <v>1138.4335154826958</v>
      </c>
      <c r="I3321">
        <f>IF(LCOH!$C$28=Menu!$A$1,'Approvvigionamento energia'!C3321,0)+IF(LCOH!$C$28=Menu!$A$2,'Approvvigionamento energia'!D3321,0)+IF(LCOH!$C$28=Menu!$A$3,'Approvvigionamento energia'!E3321,0)+IF(LCOH!$C$28=Menu!$A$4,'Approvvigionamento energia'!F3321,0)+IF(LCOH!$C$28=Menu!$A$5,'Approvvigionamento energia'!G3321,0)+IF(LCOH!$C$28=Menu!$A$6,'Approvvigionamento energia'!H3321,0)</f>
        <v>1689.2046575412469</v>
      </c>
      <c r="J3321">
        <f>'Approvvigionamento energia'!A3321+'Approvvigionamento energia'!B3321+'Approvvigionamento energia'!I3321</f>
        <v>2152.3046575412468</v>
      </c>
      <c r="K3321">
        <f>IF(MIN(LCOH!$C$18,J3321)&gt;=$P$48*LCOH!$C$18, MIN(LCOH!$C$18,J3321),0)</f>
        <v>1500</v>
      </c>
      <c r="L3321">
        <f t="shared" si="103"/>
        <v>652.3046575412468</v>
      </c>
      <c r="M3321">
        <f>K3321/LCOH!$C$18</f>
        <v>1</v>
      </c>
      <c r="N3321">
        <f>K3321/LCOH!$C$34</f>
        <v>28.901734104046245</v>
      </c>
    </row>
    <row r="3322" spans="1:14" x14ac:dyDescent="0.35">
      <c r="A3322">
        <f>'Profilo fotovoltaico'!B3324*LCOH!$C$20</f>
        <v>561</v>
      </c>
      <c r="B3322">
        <f>'Profilo eolico'!B3324*LCOH!$C$21</f>
        <v>17</v>
      </c>
      <c r="C3322">
        <f>$P$35*'Profilo fotovoltaico'!B3324</f>
        <v>4125.9374372559787</v>
      </c>
      <c r="D3322">
        <f>$Q$37*'Profilo eolico'!B3324</f>
        <v>99.188793206710997</v>
      </c>
      <c r="E3322">
        <f>$P$39*'Profilo fotovoltaico'!B3324+'Approvvigionamento energia'!$Q$39*'Profilo eolico'!B3324</f>
        <v>1105.875954219028</v>
      </c>
      <c r="F3322">
        <f>$P$41*'Profilo fotovoltaico'!B3324+'Approvvigionamento energia'!$Q$41*'Profilo eolico'!B3324</f>
        <v>2112.5631152313449</v>
      </c>
      <c r="G3322">
        <f>$P$43*'Profilo fotovoltaico'!B3324+'Approvvigionamento energia'!$Q$43*'Profilo eolico'!B3324</f>
        <v>3119.250276243662</v>
      </c>
      <c r="H3322">
        <f t="shared" si="102"/>
        <v>1138.4335154826958</v>
      </c>
      <c r="I3322">
        <f>IF(LCOH!$C$28=Menu!$A$1,'Approvvigionamento energia'!C3322,0)+IF(LCOH!$C$28=Menu!$A$2,'Approvvigionamento energia'!D3322,0)+IF(LCOH!$C$28=Menu!$A$3,'Approvvigionamento energia'!E3322,0)+IF(LCOH!$C$28=Menu!$A$4,'Approvvigionamento energia'!F3322,0)+IF(LCOH!$C$28=Menu!$A$5,'Approvvigionamento energia'!G3322,0)+IF(LCOH!$C$28=Menu!$A$6,'Approvvigionamento energia'!H3322,0)</f>
        <v>2112.5631152313449</v>
      </c>
      <c r="J3322">
        <f>'Approvvigionamento energia'!A3322+'Approvvigionamento energia'!B3322+'Approvvigionamento energia'!I3322</f>
        <v>2690.5631152313449</v>
      </c>
      <c r="K3322">
        <f>IF(MIN(LCOH!$C$18,J3322)&gt;=$P$48*LCOH!$C$18, MIN(LCOH!$C$18,J3322),0)</f>
        <v>1500</v>
      </c>
      <c r="L3322">
        <f t="shared" si="103"/>
        <v>1190.5631152313449</v>
      </c>
      <c r="M3322">
        <f>K3322/LCOH!$C$18</f>
        <v>1</v>
      </c>
      <c r="N3322">
        <f>K3322/LCOH!$C$34</f>
        <v>28.901734104046245</v>
      </c>
    </row>
    <row r="3323" spans="1:14" x14ac:dyDescent="0.35">
      <c r="A3323">
        <f>'Profilo fotovoltaico'!B3325*LCOH!$C$20</f>
        <v>635</v>
      </c>
      <c r="B3323">
        <f>'Profilo eolico'!B3325*LCOH!$C$21</f>
        <v>18.3</v>
      </c>
      <c r="C3323">
        <f>$P$35*'Profilo fotovoltaico'!B3325</f>
        <v>4670.1787391400112</v>
      </c>
      <c r="D3323">
        <f>$Q$37*'Profilo eolico'!B3325</f>
        <v>106.77381856957712</v>
      </c>
      <c r="E3323">
        <f>$P$39*'Profilo fotovoltaico'!B3325+'Approvvigionamento energia'!$Q$39*'Profilo eolico'!B3325</f>
        <v>1247.6250487121856</v>
      </c>
      <c r="F3323">
        <f>$P$41*'Profilo fotovoltaico'!B3325+'Approvvigionamento energia'!$Q$41*'Profilo eolico'!B3325</f>
        <v>2388.4762788547941</v>
      </c>
      <c r="G3323">
        <f>$P$43*'Profilo fotovoltaico'!B3325+'Approvvigionamento energia'!$Q$43*'Profilo eolico'!B3325</f>
        <v>3529.3275089974031</v>
      </c>
      <c r="H3323">
        <f t="shared" si="102"/>
        <v>1138.4335154826958</v>
      </c>
      <c r="I3323">
        <f>IF(LCOH!$C$28=Menu!$A$1,'Approvvigionamento energia'!C3323,0)+IF(LCOH!$C$28=Menu!$A$2,'Approvvigionamento energia'!D3323,0)+IF(LCOH!$C$28=Menu!$A$3,'Approvvigionamento energia'!E3323,0)+IF(LCOH!$C$28=Menu!$A$4,'Approvvigionamento energia'!F3323,0)+IF(LCOH!$C$28=Menu!$A$5,'Approvvigionamento energia'!G3323,0)+IF(LCOH!$C$28=Menu!$A$6,'Approvvigionamento energia'!H3323,0)</f>
        <v>2388.4762788547941</v>
      </c>
      <c r="J3323">
        <f>'Approvvigionamento energia'!A3323+'Approvvigionamento energia'!B3323+'Approvvigionamento energia'!I3323</f>
        <v>3041.7762788547943</v>
      </c>
      <c r="K3323">
        <f>IF(MIN(LCOH!$C$18,J3323)&gt;=$P$48*LCOH!$C$18, MIN(LCOH!$C$18,J3323),0)</f>
        <v>1500</v>
      </c>
      <c r="L3323">
        <f t="shared" si="103"/>
        <v>1541.7762788547943</v>
      </c>
      <c r="M3323">
        <f>K3323/LCOH!$C$18</f>
        <v>1</v>
      </c>
      <c r="N3323">
        <f>K3323/LCOH!$C$34</f>
        <v>28.901734104046245</v>
      </c>
    </row>
    <row r="3324" spans="1:14" x14ac:dyDescent="0.35">
      <c r="A3324">
        <f>'Profilo fotovoltaico'!B3326*LCOH!$C$20</f>
        <v>654</v>
      </c>
      <c r="B3324">
        <f>'Profilo eolico'!B3326*LCOH!$C$21</f>
        <v>23.5</v>
      </c>
      <c r="C3324">
        <f>$P$35*'Profilo fotovoltaico'!B3326</f>
        <v>4809.916370704831</v>
      </c>
      <c r="D3324">
        <f>$Q$37*'Profilo eolico'!B3326</f>
        <v>137.11392002104165</v>
      </c>
      <c r="E3324">
        <f>$P$39*'Profilo fotovoltaico'!B3326+'Approvvigionamento energia'!$Q$39*'Profilo eolico'!B3326</f>
        <v>1305.3145326919889</v>
      </c>
      <c r="F3324">
        <f>$P$41*'Profilo fotovoltaico'!B3326+'Approvvigionamento energia'!$Q$41*'Profilo eolico'!B3326</f>
        <v>2473.5151453629364</v>
      </c>
      <c r="G3324">
        <f>$P$43*'Profilo fotovoltaico'!B3326+'Approvvigionamento energia'!$Q$43*'Profilo eolico'!B3326</f>
        <v>3641.7157580338835</v>
      </c>
      <c r="H3324">
        <f t="shared" si="102"/>
        <v>1138.4335154826958</v>
      </c>
      <c r="I3324">
        <f>IF(LCOH!$C$28=Menu!$A$1,'Approvvigionamento energia'!C3324,0)+IF(LCOH!$C$28=Menu!$A$2,'Approvvigionamento energia'!D3324,0)+IF(LCOH!$C$28=Menu!$A$3,'Approvvigionamento energia'!E3324,0)+IF(LCOH!$C$28=Menu!$A$4,'Approvvigionamento energia'!F3324,0)+IF(LCOH!$C$28=Menu!$A$5,'Approvvigionamento energia'!G3324,0)+IF(LCOH!$C$28=Menu!$A$6,'Approvvigionamento energia'!H3324,0)</f>
        <v>2473.5151453629364</v>
      </c>
      <c r="J3324">
        <f>'Approvvigionamento energia'!A3324+'Approvvigionamento energia'!B3324+'Approvvigionamento energia'!I3324</f>
        <v>3151.0151453629364</v>
      </c>
      <c r="K3324">
        <f>IF(MIN(LCOH!$C$18,J3324)&gt;=$P$48*LCOH!$C$18, MIN(LCOH!$C$18,J3324),0)</f>
        <v>1500</v>
      </c>
      <c r="L3324">
        <f t="shared" si="103"/>
        <v>1651.0151453629364</v>
      </c>
      <c r="M3324">
        <f>K3324/LCOH!$C$18</f>
        <v>1</v>
      </c>
      <c r="N3324">
        <f>K3324/LCOH!$C$34</f>
        <v>28.901734104046245</v>
      </c>
    </row>
    <row r="3325" spans="1:14" x14ac:dyDescent="0.35">
      <c r="A3325">
        <f>'Profilo fotovoltaico'!B3327*LCOH!$C$20</f>
        <v>628</v>
      </c>
      <c r="B3325">
        <f>'Profilo eolico'!B3327*LCOH!$C$21</f>
        <v>40.700000000000003</v>
      </c>
      <c r="C3325">
        <f>$P$35*'Profilo fotovoltaico'!B3327</f>
        <v>4618.6964538266566</v>
      </c>
      <c r="D3325">
        <f>$Q$37*'Profilo eolico'!B3327</f>
        <v>237.46964020665513</v>
      </c>
      <c r="E3325">
        <f>$P$39*'Profilo fotovoltaico'!B3327+'Approvvigionamento energia'!$Q$39*'Profilo eolico'!B3327</f>
        <v>1332.7763436116554</v>
      </c>
      <c r="F3325">
        <f>$P$41*'Profilo fotovoltaico'!B3327+'Approvvigionamento energia'!$Q$41*'Profilo eolico'!B3327</f>
        <v>2428.0830470166557</v>
      </c>
      <c r="G3325">
        <f>$P$43*'Profilo fotovoltaico'!B3327+'Approvvigionamento energia'!$Q$43*'Profilo eolico'!B3327</f>
        <v>3523.3897504216566</v>
      </c>
      <c r="H3325">
        <f t="shared" si="102"/>
        <v>1138.4335154826958</v>
      </c>
      <c r="I3325">
        <f>IF(LCOH!$C$28=Menu!$A$1,'Approvvigionamento energia'!C3325,0)+IF(LCOH!$C$28=Menu!$A$2,'Approvvigionamento energia'!D3325,0)+IF(LCOH!$C$28=Menu!$A$3,'Approvvigionamento energia'!E3325,0)+IF(LCOH!$C$28=Menu!$A$4,'Approvvigionamento energia'!F3325,0)+IF(LCOH!$C$28=Menu!$A$5,'Approvvigionamento energia'!G3325,0)+IF(LCOH!$C$28=Menu!$A$6,'Approvvigionamento energia'!H3325,0)</f>
        <v>2428.0830470166557</v>
      </c>
      <c r="J3325">
        <f>'Approvvigionamento energia'!A3325+'Approvvigionamento energia'!B3325+'Approvvigionamento energia'!I3325</f>
        <v>3096.7830470166555</v>
      </c>
      <c r="K3325">
        <f>IF(MIN(LCOH!$C$18,J3325)&gt;=$P$48*LCOH!$C$18, MIN(LCOH!$C$18,J3325),0)</f>
        <v>1500</v>
      </c>
      <c r="L3325">
        <f t="shared" si="103"/>
        <v>1596.7830470166555</v>
      </c>
      <c r="M3325">
        <f>K3325/LCOH!$C$18</f>
        <v>1</v>
      </c>
      <c r="N3325">
        <f>K3325/LCOH!$C$34</f>
        <v>28.901734104046245</v>
      </c>
    </row>
    <row r="3326" spans="1:14" x14ac:dyDescent="0.35">
      <c r="A3326">
        <f>'Profilo fotovoltaico'!B3328*LCOH!$C$20</f>
        <v>558</v>
      </c>
      <c r="B3326">
        <f>'Profilo eolico'!B3328*LCOH!$C$21</f>
        <v>58.9</v>
      </c>
      <c r="C3326">
        <f>$P$35*'Profilo fotovoltaico'!B3328</f>
        <v>4103.8736006931131</v>
      </c>
      <c r="D3326">
        <f>$Q$37*'Profilo eolico'!B3328</f>
        <v>343.659995286781</v>
      </c>
      <c r="E3326">
        <f>$P$39*'Profilo fotovoltaico'!B3328+'Approvvigionamento energia'!$Q$39*'Profilo eolico'!B3328</f>
        <v>1283.713396638364</v>
      </c>
      <c r="F3326">
        <f>$P$41*'Profilo fotovoltaico'!B3328+'Approvvigionamento energia'!$Q$41*'Profilo eolico'!B3328</f>
        <v>2223.766797989947</v>
      </c>
      <c r="G3326">
        <f>$P$43*'Profilo fotovoltaico'!B3328+'Approvvigionamento energia'!$Q$43*'Profilo eolico'!B3328</f>
        <v>3163.82019934153</v>
      </c>
      <c r="H3326">
        <f t="shared" si="102"/>
        <v>1138.4335154826958</v>
      </c>
      <c r="I3326">
        <f>IF(LCOH!$C$28=Menu!$A$1,'Approvvigionamento energia'!C3326,0)+IF(LCOH!$C$28=Menu!$A$2,'Approvvigionamento energia'!D3326,0)+IF(LCOH!$C$28=Menu!$A$3,'Approvvigionamento energia'!E3326,0)+IF(LCOH!$C$28=Menu!$A$4,'Approvvigionamento energia'!F3326,0)+IF(LCOH!$C$28=Menu!$A$5,'Approvvigionamento energia'!G3326,0)+IF(LCOH!$C$28=Menu!$A$6,'Approvvigionamento energia'!H3326,0)</f>
        <v>2223.766797989947</v>
      </c>
      <c r="J3326">
        <f>'Approvvigionamento energia'!A3326+'Approvvigionamento energia'!B3326+'Approvvigionamento energia'!I3326</f>
        <v>2840.6667979899471</v>
      </c>
      <c r="K3326">
        <f>IF(MIN(LCOH!$C$18,J3326)&gt;=$P$48*LCOH!$C$18, MIN(LCOH!$C$18,J3326),0)</f>
        <v>1500</v>
      </c>
      <c r="L3326">
        <f t="shared" si="103"/>
        <v>1340.6667979899471</v>
      </c>
      <c r="M3326">
        <f>K3326/LCOH!$C$18</f>
        <v>1</v>
      </c>
      <c r="N3326">
        <f>K3326/LCOH!$C$34</f>
        <v>28.901734104046245</v>
      </c>
    </row>
    <row r="3327" spans="1:14" x14ac:dyDescent="0.35">
      <c r="A3327">
        <f>'Profilo fotovoltaico'!B3329*LCOH!$C$20</f>
        <v>458</v>
      </c>
      <c r="B3327">
        <f>'Profilo eolico'!B3329*LCOH!$C$21</f>
        <v>76.5</v>
      </c>
      <c r="C3327">
        <f>$P$35*'Profilo fotovoltaico'!B3329</f>
        <v>3368.4123819309061</v>
      </c>
      <c r="D3327">
        <f>$Q$37*'Profilo eolico'!B3329</f>
        <v>446.34956943019944</v>
      </c>
      <c r="E3327">
        <f>$P$39*'Profilo fotovoltaico'!B3329+'Approvvigionamento energia'!$Q$39*'Profilo eolico'!B3329</f>
        <v>1176.8652725553761</v>
      </c>
      <c r="F3327">
        <f>$P$41*'Profilo fotovoltaico'!B3329+'Approvvigionamento energia'!$Q$41*'Profilo eolico'!B3329</f>
        <v>1907.3809756805529</v>
      </c>
      <c r="G3327">
        <f>$P$43*'Profilo fotovoltaico'!B3329+'Approvvigionamento energia'!$Q$43*'Profilo eolico'!B3329</f>
        <v>2637.8966788057296</v>
      </c>
      <c r="H3327">
        <f t="shared" si="102"/>
        <v>1138.4335154826958</v>
      </c>
      <c r="I3327">
        <f>IF(LCOH!$C$28=Menu!$A$1,'Approvvigionamento energia'!C3327,0)+IF(LCOH!$C$28=Menu!$A$2,'Approvvigionamento energia'!D3327,0)+IF(LCOH!$C$28=Menu!$A$3,'Approvvigionamento energia'!E3327,0)+IF(LCOH!$C$28=Menu!$A$4,'Approvvigionamento energia'!F3327,0)+IF(LCOH!$C$28=Menu!$A$5,'Approvvigionamento energia'!G3327,0)+IF(LCOH!$C$28=Menu!$A$6,'Approvvigionamento energia'!H3327,0)</f>
        <v>1907.3809756805529</v>
      </c>
      <c r="J3327">
        <f>'Approvvigionamento energia'!A3327+'Approvvigionamento energia'!B3327+'Approvvigionamento energia'!I3327</f>
        <v>2441.8809756805531</v>
      </c>
      <c r="K3327">
        <f>IF(MIN(LCOH!$C$18,J3327)&gt;=$P$48*LCOH!$C$18, MIN(LCOH!$C$18,J3327),0)</f>
        <v>1500</v>
      </c>
      <c r="L3327">
        <f t="shared" si="103"/>
        <v>941.88097568055309</v>
      </c>
      <c r="M3327">
        <f>K3327/LCOH!$C$18</f>
        <v>1</v>
      </c>
      <c r="N3327">
        <f>K3327/LCOH!$C$34</f>
        <v>28.901734104046245</v>
      </c>
    </row>
    <row r="3328" spans="1:14" x14ac:dyDescent="0.35">
      <c r="A3328">
        <f>'Profilo fotovoltaico'!B3330*LCOH!$C$20</f>
        <v>356</v>
      </c>
      <c r="B3328">
        <f>'Profilo eolico'!B3330*LCOH!$C$21</f>
        <v>104.6</v>
      </c>
      <c r="C3328">
        <f>$P$35*'Profilo fotovoltaico'!B3330</f>
        <v>2618.2419387934551</v>
      </c>
      <c r="D3328">
        <f>$Q$37*'Profilo eolico'!B3330</f>
        <v>610.30280996599822</v>
      </c>
      <c r="E3328">
        <f>$P$39*'Profilo fotovoltaico'!B3330+'Approvvigionamento energia'!$Q$39*'Profilo eolico'!B3330</f>
        <v>1112.2875921728623</v>
      </c>
      <c r="F3328">
        <f>$P$41*'Profilo fotovoltaico'!B3330+'Approvvigionamento energia'!$Q$41*'Profilo eolico'!B3330</f>
        <v>1614.2723743797267</v>
      </c>
      <c r="G3328">
        <f>$P$43*'Profilo fotovoltaico'!B3330+'Approvvigionamento energia'!$Q$43*'Profilo eolico'!B3330</f>
        <v>2116.257156586591</v>
      </c>
      <c r="H3328">
        <f t="shared" si="102"/>
        <v>1138.4335154826958</v>
      </c>
      <c r="I3328">
        <f>IF(LCOH!$C$28=Menu!$A$1,'Approvvigionamento energia'!C3328,0)+IF(LCOH!$C$28=Menu!$A$2,'Approvvigionamento energia'!D3328,0)+IF(LCOH!$C$28=Menu!$A$3,'Approvvigionamento energia'!E3328,0)+IF(LCOH!$C$28=Menu!$A$4,'Approvvigionamento energia'!F3328,0)+IF(LCOH!$C$28=Menu!$A$5,'Approvvigionamento energia'!G3328,0)+IF(LCOH!$C$28=Menu!$A$6,'Approvvigionamento energia'!H3328,0)</f>
        <v>1614.2723743797267</v>
      </c>
      <c r="J3328">
        <f>'Approvvigionamento energia'!A3328+'Approvvigionamento energia'!B3328+'Approvvigionamento energia'!I3328</f>
        <v>2074.8723743797268</v>
      </c>
      <c r="K3328">
        <f>IF(MIN(LCOH!$C$18,J3328)&gt;=$P$48*LCOH!$C$18, MIN(LCOH!$C$18,J3328),0)</f>
        <v>1500</v>
      </c>
      <c r="L3328">
        <f t="shared" si="103"/>
        <v>574.87237437972681</v>
      </c>
      <c r="M3328">
        <f>K3328/LCOH!$C$18</f>
        <v>1</v>
      </c>
      <c r="N3328">
        <f>K3328/LCOH!$C$34</f>
        <v>28.901734104046245</v>
      </c>
    </row>
    <row r="3329" spans="1:14" x14ac:dyDescent="0.35">
      <c r="A3329">
        <f>'Profilo fotovoltaico'!B3331*LCOH!$C$20</f>
        <v>247</v>
      </c>
      <c r="B3329">
        <f>'Profilo eolico'!B3331*LCOH!$C$21</f>
        <v>127.7</v>
      </c>
      <c r="C3329">
        <f>$P$35*'Profilo fotovoltaico'!B3331</f>
        <v>1816.5892103426499</v>
      </c>
      <c r="D3329">
        <f>$Q$37*'Profilo eolico'!B3331</f>
        <v>745.08287602923497</v>
      </c>
      <c r="E3329">
        <f>$P$39*'Profilo fotovoltaico'!B3331+'Approvvigionamento energia'!$Q$39*'Profilo eolico'!B3331</f>
        <v>1012.9594596075887</v>
      </c>
      <c r="F3329">
        <f>$P$41*'Profilo fotovoltaico'!B3331+'Approvvigionamento energia'!$Q$41*'Profilo eolico'!B3331</f>
        <v>1280.8360431859423</v>
      </c>
      <c r="G3329">
        <f>$P$43*'Profilo fotovoltaico'!B3331+'Approvvigionamento energia'!$Q$43*'Profilo eolico'!B3331</f>
        <v>1548.7126267642964</v>
      </c>
      <c r="H3329">
        <f t="shared" si="102"/>
        <v>1138.4335154826958</v>
      </c>
      <c r="I3329">
        <f>IF(LCOH!$C$28=Menu!$A$1,'Approvvigionamento energia'!C3329,0)+IF(LCOH!$C$28=Menu!$A$2,'Approvvigionamento energia'!D3329,0)+IF(LCOH!$C$28=Menu!$A$3,'Approvvigionamento energia'!E3329,0)+IF(LCOH!$C$28=Menu!$A$4,'Approvvigionamento energia'!F3329,0)+IF(LCOH!$C$28=Menu!$A$5,'Approvvigionamento energia'!G3329,0)+IF(LCOH!$C$28=Menu!$A$6,'Approvvigionamento energia'!H3329,0)</f>
        <v>1280.8360431859423</v>
      </c>
      <c r="J3329">
        <f>'Approvvigionamento energia'!A3329+'Approvvigionamento energia'!B3329+'Approvvigionamento energia'!I3329</f>
        <v>1655.5360431859424</v>
      </c>
      <c r="K3329">
        <f>IF(MIN(LCOH!$C$18,J3329)&gt;=$P$48*LCOH!$C$18, MIN(LCOH!$C$18,J3329),0)</f>
        <v>1500</v>
      </c>
      <c r="L3329">
        <f t="shared" si="103"/>
        <v>155.53604318594239</v>
      </c>
      <c r="M3329">
        <f>K3329/LCOH!$C$18</f>
        <v>1</v>
      </c>
      <c r="N3329">
        <f>K3329/LCOH!$C$34</f>
        <v>28.901734104046245</v>
      </c>
    </row>
    <row r="3330" spans="1:14" x14ac:dyDescent="0.35">
      <c r="A3330">
        <f>'Profilo fotovoltaico'!B3332*LCOH!$C$20</f>
        <v>131</v>
      </c>
      <c r="B3330">
        <f>'Profilo eolico'!B3332*LCOH!$C$21</f>
        <v>134.69999999999999</v>
      </c>
      <c r="C3330">
        <f>$P$35*'Profilo fotovoltaico'!B3332</f>
        <v>963.45419657849061</v>
      </c>
      <c r="D3330">
        <f>$Q$37*'Profilo eolico'!B3332</f>
        <v>785.92532029082167</v>
      </c>
      <c r="E3330">
        <f>$P$39*'Profilo fotovoltaico'!B3332+'Approvvigionamento energia'!$Q$39*'Profilo eolico'!B3332</f>
        <v>830.30753936273891</v>
      </c>
      <c r="F3330">
        <f>$P$41*'Profilo fotovoltaico'!B3332+'Approvvigionamento energia'!$Q$41*'Profilo eolico'!B3332</f>
        <v>874.68975843465614</v>
      </c>
      <c r="G3330">
        <f>$P$43*'Profilo fotovoltaico'!B3332+'Approvvigionamento energia'!$Q$43*'Profilo eolico'!B3332</f>
        <v>919.07197750657338</v>
      </c>
      <c r="H3330">
        <f t="shared" ref="H3330:H3393" si="104">$P$45</f>
        <v>1138.4335154826958</v>
      </c>
      <c r="I3330">
        <f>IF(LCOH!$C$28=Menu!$A$1,'Approvvigionamento energia'!C3330,0)+IF(LCOH!$C$28=Menu!$A$2,'Approvvigionamento energia'!D3330,0)+IF(LCOH!$C$28=Menu!$A$3,'Approvvigionamento energia'!E3330,0)+IF(LCOH!$C$28=Menu!$A$4,'Approvvigionamento energia'!F3330,0)+IF(LCOH!$C$28=Menu!$A$5,'Approvvigionamento energia'!G3330,0)+IF(LCOH!$C$28=Menu!$A$6,'Approvvigionamento energia'!H3330,0)</f>
        <v>874.68975843465614</v>
      </c>
      <c r="J3330">
        <f>'Approvvigionamento energia'!A3330+'Approvvigionamento energia'!B3330+'Approvvigionamento energia'!I3330</f>
        <v>1140.3897584346562</v>
      </c>
      <c r="K3330">
        <f>IF(MIN(LCOH!$C$18,J3330)&gt;=$P$48*LCOH!$C$18, MIN(LCOH!$C$18,J3330),0)</f>
        <v>1140.3897584346562</v>
      </c>
      <c r="L3330">
        <f t="shared" si="103"/>
        <v>0</v>
      </c>
      <c r="M3330">
        <f>K3330/LCOH!$C$18</f>
        <v>0.76025983895643745</v>
      </c>
      <c r="N3330">
        <f>K3330/LCOH!$C$34</f>
        <v>21.972827715503975</v>
      </c>
    </row>
    <row r="3331" spans="1:14" x14ac:dyDescent="0.35">
      <c r="A3331">
        <f>'Profilo fotovoltaico'!B3333*LCOH!$C$20</f>
        <v>42</v>
      </c>
      <c r="B3331">
        <f>'Profilo eolico'!B3333*LCOH!$C$21</f>
        <v>118.4</v>
      </c>
      <c r="C3331">
        <f>$P$35*'Profilo fotovoltaico'!B3333</f>
        <v>308.89371188012677</v>
      </c>
      <c r="D3331">
        <f>$Q$37*'Profilo eolico'!B3333</f>
        <v>690.82077151026954</v>
      </c>
      <c r="E3331">
        <f>$P$39*'Profilo fotovoltaico'!B3333+'Approvvigionamento energia'!$Q$39*'Profilo eolico'!B3333</f>
        <v>595.33900660273378</v>
      </c>
      <c r="F3331">
        <f>$P$41*'Profilo fotovoltaico'!B3333+'Approvvigionamento energia'!$Q$41*'Profilo eolico'!B3333</f>
        <v>499.85724169519813</v>
      </c>
      <c r="G3331">
        <f>$P$43*'Profilo fotovoltaico'!B3333+'Approvvigionamento energia'!$Q$43*'Profilo eolico'!B3333</f>
        <v>404.37547678766248</v>
      </c>
      <c r="H3331">
        <f t="shared" si="104"/>
        <v>1138.4335154826958</v>
      </c>
      <c r="I3331">
        <f>IF(LCOH!$C$28=Menu!$A$1,'Approvvigionamento energia'!C3331,0)+IF(LCOH!$C$28=Menu!$A$2,'Approvvigionamento energia'!D3331,0)+IF(LCOH!$C$28=Menu!$A$3,'Approvvigionamento energia'!E3331,0)+IF(LCOH!$C$28=Menu!$A$4,'Approvvigionamento energia'!F3331,0)+IF(LCOH!$C$28=Menu!$A$5,'Approvvigionamento energia'!G3331,0)+IF(LCOH!$C$28=Menu!$A$6,'Approvvigionamento energia'!H3331,0)</f>
        <v>499.85724169519813</v>
      </c>
      <c r="J3331">
        <f>'Approvvigionamento energia'!A3331+'Approvvigionamento energia'!B3331+'Approvvigionamento energia'!I3331</f>
        <v>660.2572416951981</v>
      </c>
      <c r="K3331">
        <f>IF(MIN(LCOH!$C$18,J3331)&gt;=$P$48*LCOH!$C$18, MIN(LCOH!$C$18,J3331),0)</f>
        <v>660.2572416951981</v>
      </c>
      <c r="L3331">
        <f t="shared" ref="L3331:L3394" si="105">J3331-K3331</f>
        <v>0</v>
      </c>
      <c r="M3331">
        <f>K3331/LCOH!$C$18</f>
        <v>0.44017149446346543</v>
      </c>
      <c r="N3331">
        <f>K3331/LCOH!$C$34</f>
        <v>12.721719493163741</v>
      </c>
    </row>
    <row r="3332" spans="1:14" x14ac:dyDescent="0.35">
      <c r="A3332">
        <f>'Profilo fotovoltaico'!B3334*LCOH!$C$20</f>
        <v>2</v>
      </c>
      <c r="B3332">
        <f>'Profilo eolico'!B3334*LCOH!$C$21</f>
        <v>110.9</v>
      </c>
      <c r="C3332">
        <f>$P$35*'Profilo fotovoltaico'!B3334</f>
        <v>14.70922437524413</v>
      </c>
      <c r="D3332">
        <f>$Q$37*'Profilo eolico'!B3334</f>
        <v>647.06100980142639</v>
      </c>
      <c r="E3332">
        <f>$P$39*'Profilo fotovoltaico'!B3334+'Approvvigionamento energia'!$Q$39*'Profilo eolico'!B3334</f>
        <v>488.97306344488078</v>
      </c>
      <c r="F3332">
        <f>$P$41*'Profilo fotovoltaico'!B3334+'Approvvigionamento energia'!$Q$41*'Profilo eolico'!B3334</f>
        <v>330.88511708833528</v>
      </c>
      <c r="G3332">
        <f>$P$43*'Profilo fotovoltaico'!B3334+'Approvvigionamento energia'!$Q$43*'Profilo eolico'!B3334</f>
        <v>172.79717073178969</v>
      </c>
      <c r="H3332">
        <f t="shared" si="104"/>
        <v>1138.4335154826958</v>
      </c>
      <c r="I3332">
        <f>IF(LCOH!$C$28=Menu!$A$1,'Approvvigionamento energia'!C3332,0)+IF(LCOH!$C$28=Menu!$A$2,'Approvvigionamento energia'!D3332,0)+IF(LCOH!$C$28=Menu!$A$3,'Approvvigionamento energia'!E3332,0)+IF(LCOH!$C$28=Menu!$A$4,'Approvvigionamento energia'!F3332,0)+IF(LCOH!$C$28=Menu!$A$5,'Approvvigionamento energia'!G3332,0)+IF(LCOH!$C$28=Menu!$A$6,'Approvvigionamento energia'!H3332,0)</f>
        <v>330.88511708833528</v>
      </c>
      <c r="J3332">
        <f>'Approvvigionamento energia'!A3332+'Approvvigionamento energia'!B3332+'Approvvigionamento energia'!I3332</f>
        <v>443.78511708833526</v>
      </c>
      <c r="K3332">
        <f>IF(MIN(LCOH!$C$18,J3332)&gt;=$P$48*LCOH!$C$18, MIN(LCOH!$C$18,J3332),0)</f>
        <v>443.78511708833526</v>
      </c>
      <c r="L3332">
        <f t="shared" si="105"/>
        <v>0</v>
      </c>
      <c r="M3332">
        <f>K3332/LCOH!$C$18</f>
        <v>0.29585674472555684</v>
      </c>
      <c r="N3332">
        <f>K3332/LCOH!$C$34</f>
        <v>8.5507729689467293</v>
      </c>
    </row>
    <row r="3333" spans="1:14" x14ac:dyDescent="0.35">
      <c r="A3333">
        <f>'Profilo fotovoltaico'!B3335*LCOH!$C$20</f>
        <v>0</v>
      </c>
      <c r="B3333">
        <f>'Profilo eolico'!B3335*LCOH!$C$21</f>
        <v>115.4</v>
      </c>
      <c r="C3333">
        <f>$P$35*'Profilo fotovoltaico'!B3335</f>
        <v>0</v>
      </c>
      <c r="D3333">
        <f>$Q$37*'Profilo eolico'!B3335</f>
        <v>673.31686682673228</v>
      </c>
      <c r="E3333">
        <f>$P$39*'Profilo fotovoltaico'!B3335+'Approvvigionamento energia'!$Q$39*'Profilo eolico'!B3335</f>
        <v>504.98765012004912</v>
      </c>
      <c r="F3333">
        <f>$P$41*'Profilo fotovoltaico'!B3335+'Approvvigionamento energia'!$Q$41*'Profilo eolico'!B3335</f>
        <v>336.65843341336614</v>
      </c>
      <c r="G3333">
        <f>$P$43*'Profilo fotovoltaico'!B3335+'Approvvigionamento energia'!$Q$43*'Profilo eolico'!B3335</f>
        <v>168.32921670668307</v>
      </c>
      <c r="H3333">
        <f t="shared" si="104"/>
        <v>1138.4335154826958</v>
      </c>
      <c r="I3333">
        <f>IF(LCOH!$C$28=Menu!$A$1,'Approvvigionamento energia'!C3333,0)+IF(LCOH!$C$28=Menu!$A$2,'Approvvigionamento energia'!D3333,0)+IF(LCOH!$C$28=Menu!$A$3,'Approvvigionamento energia'!E3333,0)+IF(LCOH!$C$28=Menu!$A$4,'Approvvigionamento energia'!F3333,0)+IF(LCOH!$C$28=Menu!$A$5,'Approvvigionamento energia'!G3333,0)+IF(LCOH!$C$28=Menu!$A$6,'Approvvigionamento energia'!H3333,0)</f>
        <v>336.65843341336614</v>
      </c>
      <c r="J3333">
        <f>'Approvvigionamento energia'!A3333+'Approvvigionamento energia'!B3333+'Approvvigionamento energia'!I3333</f>
        <v>452.05843341336617</v>
      </c>
      <c r="K3333">
        <f>IF(MIN(LCOH!$C$18,J3333)&gt;=$P$48*LCOH!$C$18, MIN(LCOH!$C$18,J3333),0)</f>
        <v>452.05843341336617</v>
      </c>
      <c r="L3333">
        <f t="shared" si="105"/>
        <v>0</v>
      </c>
      <c r="M3333">
        <f>K3333/LCOH!$C$18</f>
        <v>0.3013722889422441</v>
      </c>
      <c r="N3333">
        <f>K3333/LCOH!$C$34</f>
        <v>8.7101817613365355</v>
      </c>
    </row>
    <row r="3334" spans="1:14" x14ac:dyDescent="0.35">
      <c r="A3334">
        <f>'Profilo fotovoltaico'!B3336*LCOH!$C$20</f>
        <v>0</v>
      </c>
      <c r="B3334">
        <f>'Profilo eolico'!B3336*LCOH!$C$21</f>
        <v>115.8</v>
      </c>
      <c r="C3334">
        <f>$P$35*'Profilo fotovoltaico'!B3336</f>
        <v>0</v>
      </c>
      <c r="D3334">
        <f>$Q$37*'Profilo eolico'!B3336</f>
        <v>675.65072078453716</v>
      </c>
      <c r="E3334">
        <f>$P$39*'Profilo fotovoltaico'!B3336+'Approvvigionamento energia'!$Q$39*'Profilo eolico'!B3336</f>
        <v>506.73804058840284</v>
      </c>
      <c r="F3334">
        <f>$P$41*'Profilo fotovoltaico'!B3336+'Approvvigionamento energia'!$Q$41*'Profilo eolico'!B3336</f>
        <v>337.82536039226858</v>
      </c>
      <c r="G3334">
        <f>$P$43*'Profilo fotovoltaico'!B3336+'Approvvigionamento energia'!$Q$43*'Profilo eolico'!B3336</f>
        <v>168.91268019613429</v>
      </c>
      <c r="H3334">
        <f t="shared" si="104"/>
        <v>1138.4335154826958</v>
      </c>
      <c r="I3334">
        <f>IF(LCOH!$C$28=Menu!$A$1,'Approvvigionamento energia'!C3334,0)+IF(LCOH!$C$28=Menu!$A$2,'Approvvigionamento energia'!D3334,0)+IF(LCOH!$C$28=Menu!$A$3,'Approvvigionamento energia'!E3334,0)+IF(LCOH!$C$28=Menu!$A$4,'Approvvigionamento energia'!F3334,0)+IF(LCOH!$C$28=Menu!$A$5,'Approvvigionamento energia'!G3334,0)+IF(LCOH!$C$28=Menu!$A$6,'Approvvigionamento energia'!H3334,0)</f>
        <v>337.82536039226858</v>
      </c>
      <c r="J3334">
        <f>'Approvvigionamento energia'!A3334+'Approvvigionamento energia'!B3334+'Approvvigionamento energia'!I3334</f>
        <v>453.62536039226859</v>
      </c>
      <c r="K3334">
        <f>IF(MIN(LCOH!$C$18,J3334)&gt;=$P$48*LCOH!$C$18, MIN(LCOH!$C$18,J3334),0)</f>
        <v>453.62536039226859</v>
      </c>
      <c r="L3334">
        <f t="shared" si="105"/>
        <v>0</v>
      </c>
      <c r="M3334">
        <f>K3334/LCOH!$C$18</f>
        <v>0.30241690692817907</v>
      </c>
      <c r="N3334">
        <f>K3334/LCOH!$C$34</f>
        <v>8.7403730326063318</v>
      </c>
    </row>
    <row r="3335" spans="1:14" x14ac:dyDescent="0.35">
      <c r="A3335">
        <f>'Profilo fotovoltaico'!B3337*LCOH!$C$20</f>
        <v>0</v>
      </c>
      <c r="B3335">
        <f>'Profilo eolico'!B3337*LCOH!$C$21</f>
        <v>119.3</v>
      </c>
      <c r="C3335">
        <f>$P$35*'Profilo fotovoltaico'!B3337</f>
        <v>0</v>
      </c>
      <c r="D3335">
        <f>$Q$37*'Profilo eolico'!B3337</f>
        <v>696.07194291533062</v>
      </c>
      <c r="E3335">
        <f>$P$39*'Profilo fotovoltaico'!B3337+'Approvvigionamento energia'!$Q$39*'Profilo eolico'!B3337</f>
        <v>522.053957186498</v>
      </c>
      <c r="F3335">
        <f>$P$41*'Profilo fotovoltaico'!B3337+'Approvvigionamento energia'!$Q$41*'Profilo eolico'!B3337</f>
        <v>348.03597145766531</v>
      </c>
      <c r="G3335">
        <f>$P$43*'Profilo fotovoltaico'!B3337+'Approvvigionamento energia'!$Q$43*'Profilo eolico'!B3337</f>
        <v>174.01798572883266</v>
      </c>
      <c r="H3335">
        <f t="shared" si="104"/>
        <v>1138.4335154826958</v>
      </c>
      <c r="I3335">
        <f>IF(LCOH!$C$28=Menu!$A$1,'Approvvigionamento energia'!C3335,0)+IF(LCOH!$C$28=Menu!$A$2,'Approvvigionamento energia'!D3335,0)+IF(LCOH!$C$28=Menu!$A$3,'Approvvigionamento energia'!E3335,0)+IF(LCOH!$C$28=Menu!$A$4,'Approvvigionamento energia'!F3335,0)+IF(LCOH!$C$28=Menu!$A$5,'Approvvigionamento energia'!G3335,0)+IF(LCOH!$C$28=Menu!$A$6,'Approvvigionamento energia'!H3335,0)</f>
        <v>348.03597145766531</v>
      </c>
      <c r="J3335">
        <f>'Approvvigionamento energia'!A3335+'Approvvigionamento energia'!B3335+'Approvvigionamento energia'!I3335</f>
        <v>467.33597145766532</v>
      </c>
      <c r="K3335">
        <f>IF(MIN(LCOH!$C$18,J3335)&gt;=$P$48*LCOH!$C$18, MIN(LCOH!$C$18,J3335),0)</f>
        <v>467.33597145766532</v>
      </c>
      <c r="L3335">
        <f t="shared" si="105"/>
        <v>0</v>
      </c>
      <c r="M3335">
        <f>K3335/LCOH!$C$18</f>
        <v>0.31155731430511019</v>
      </c>
      <c r="N3335">
        <f>K3335/LCOH!$C$34</f>
        <v>9.0045466562170589</v>
      </c>
    </row>
    <row r="3336" spans="1:14" x14ac:dyDescent="0.35">
      <c r="A3336">
        <f>'Profilo fotovoltaico'!B3338*LCOH!$C$20</f>
        <v>0</v>
      </c>
      <c r="B3336">
        <f>'Profilo eolico'!B3338*LCOH!$C$21</f>
        <v>130.20000000000002</v>
      </c>
      <c r="C3336">
        <f>$P$35*'Profilo fotovoltaico'!B3338</f>
        <v>0</v>
      </c>
      <c r="D3336">
        <f>$Q$37*'Profilo eolico'!B3338</f>
        <v>759.66946326551601</v>
      </c>
      <c r="E3336">
        <f>$P$39*'Profilo fotovoltaico'!B3338+'Approvvigionamento energia'!$Q$39*'Profilo eolico'!B3338</f>
        <v>569.75209744913695</v>
      </c>
      <c r="F3336">
        <f>$P$41*'Profilo fotovoltaico'!B3338+'Approvvigionamento energia'!$Q$41*'Profilo eolico'!B3338</f>
        <v>379.83473163275801</v>
      </c>
      <c r="G3336">
        <f>$P$43*'Profilo fotovoltaico'!B3338+'Approvvigionamento energia'!$Q$43*'Profilo eolico'!B3338</f>
        <v>189.917365816379</v>
      </c>
      <c r="H3336">
        <f t="shared" si="104"/>
        <v>1138.4335154826958</v>
      </c>
      <c r="I3336">
        <f>IF(LCOH!$C$28=Menu!$A$1,'Approvvigionamento energia'!C3336,0)+IF(LCOH!$C$28=Menu!$A$2,'Approvvigionamento energia'!D3336,0)+IF(LCOH!$C$28=Menu!$A$3,'Approvvigionamento energia'!E3336,0)+IF(LCOH!$C$28=Menu!$A$4,'Approvvigionamento energia'!F3336,0)+IF(LCOH!$C$28=Menu!$A$5,'Approvvigionamento energia'!G3336,0)+IF(LCOH!$C$28=Menu!$A$6,'Approvvigionamento energia'!H3336,0)</f>
        <v>379.83473163275801</v>
      </c>
      <c r="J3336">
        <f>'Approvvigionamento energia'!A3336+'Approvvigionamento energia'!B3336+'Approvvigionamento energia'!I3336</f>
        <v>510.03473163275805</v>
      </c>
      <c r="K3336">
        <f>IF(MIN(LCOH!$C$18,J3336)&gt;=$P$48*LCOH!$C$18, MIN(LCOH!$C$18,J3336),0)</f>
        <v>510.03473163275805</v>
      </c>
      <c r="L3336">
        <f t="shared" si="105"/>
        <v>0</v>
      </c>
      <c r="M3336">
        <f>K3336/LCOH!$C$18</f>
        <v>0.34002315442183872</v>
      </c>
      <c r="N3336">
        <f>K3336/LCOH!$C$34</f>
        <v>9.827258798319038</v>
      </c>
    </row>
    <row r="3337" spans="1:14" x14ac:dyDescent="0.35">
      <c r="A3337">
        <f>'Profilo fotovoltaico'!B3339*LCOH!$C$20</f>
        <v>0</v>
      </c>
      <c r="B3337">
        <f>'Profilo eolico'!B3339*LCOH!$C$21</f>
        <v>147.10000000000002</v>
      </c>
      <c r="C3337">
        <f>$P$35*'Profilo fotovoltaico'!B3339</f>
        <v>0</v>
      </c>
      <c r="D3337">
        <f>$Q$37*'Profilo eolico'!B3339</f>
        <v>858.27479298277569</v>
      </c>
      <c r="E3337">
        <f>$P$39*'Profilo fotovoltaico'!B3339+'Approvvigionamento energia'!$Q$39*'Profilo eolico'!B3339</f>
        <v>643.70609473708168</v>
      </c>
      <c r="F3337">
        <f>$P$41*'Profilo fotovoltaico'!B3339+'Approvvigionamento energia'!$Q$41*'Profilo eolico'!B3339</f>
        <v>429.13739649138785</v>
      </c>
      <c r="G3337">
        <f>$P$43*'Profilo fotovoltaico'!B3339+'Approvvigionamento energia'!$Q$43*'Profilo eolico'!B3339</f>
        <v>214.56869824569392</v>
      </c>
      <c r="H3337">
        <f t="shared" si="104"/>
        <v>1138.4335154826958</v>
      </c>
      <c r="I3337">
        <f>IF(LCOH!$C$28=Menu!$A$1,'Approvvigionamento energia'!C3337,0)+IF(LCOH!$C$28=Menu!$A$2,'Approvvigionamento energia'!D3337,0)+IF(LCOH!$C$28=Menu!$A$3,'Approvvigionamento energia'!E3337,0)+IF(LCOH!$C$28=Menu!$A$4,'Approvvigionamento energia'!F3337,0)+IF(LCOH!$C$28=Menu!$A$5,'Approvvigionamento energia'!G3337,0)+IF(LCOH!$C$28=Menu!$A$6,'Approvvigionamento energia'!H3337,0)</f>
        <v>429.13739649138785</v>
      </c>
      <c r="J3337">
        <f>'Approvvigionamento energia'!A3337+'Approvvigionamento energia'!B3337+'Approvvigionamento energia'!I3337</f>
        <v>576.23739649138793</v>
      </c>
      <c r="K3337">
        <f>IF(MIN(LCOH!$C$18,J3337)&gt;=$P$48*LCOH!$C$18, MIN(LCOH!$C$18,J3337),0)</f>
        <v>576.23739649138793</v>
      </c>
      <c r="L3337">
        <f t="shared" si="105"/>
        <v>0</v>
      </c>
      <c r="M3337">
        <f>K3337/LCOH!$C$18</f>
        <v>0.38415826432759193</v>
      </c>
      <c r="N3337">
        <f>K3337/LCOH!$C$34</f>
        <v>11.102840009467975</v>
      </c>
    </row>
    <row r="3338" spans="1:14" x14ac:dyDescent="0.35">
      <c r="A3338">
        <f>'Profilo fotovoltaico'!B3340*LCOH!$C$20</f>
        <v>0</v>
      </c>
      <c r="B3338">
        <f>'Profilo eolico'!B3340*LCOH!$C$21</f>
        <v>163.89999999999998</v>
      </c>
      <c r="C3338">
        <f>$P$35*'Profilo fotovoltaico'!B3340</f>
        <v>0</v>
      </c>
      <c r="D3338">
        <f>$Q$37*'Profilo eolico'!B3340</f>
        <v>956.29665921058404</v>
      </c>
      <c r="E3338">
        <f>$P$39*'Profilo fotovoltaico'!B3340+'Approvvigionamento energia'!$Q$39*'Profilo eolico'!B3340</f>
        <v>717.22249440793803</v>
      </c>
      <c r="F3338">
        <f>$P$41*'Profilo fotovoltaico'!B3340+'Approvvigionamento energia'!$Q$41*'Profilo eolico'!B3340</f>
        <v>478.14832960529202</v>
      </c>
      <c r="G3338">
        <f>$P$43*'Profilo fotovoltaico'!B3340+'Approvvigionamento energia'!$Q$43*'Profilo eolico'!B3340</f>
        <v>239.07416480264601</v>
      </c>
      <c r="H3338">
        <f t="shared" si="104"/>
        <v>1138.4335154826958</v>
      </c>
      <c r="I3338">
        <f>IF(LCOH!$C$28=Menu!$A$1,'Approvvigionamento energia'!C3338,0)+IF(LCOH!$C$28=Menu!$A$2,'Approvvigionamento energia'!D3338,0)+IF(LCOH!$C$28=Menu!$A$3,'Approvvigionamento energia'!E3338,0)+IF(LCOH!$C$28=Menu!$A$4,'Approvvigionamento energia'!F3338,0)+IF(LCOH!$C$28=Menu!$A$5,'Approvvigionamento energia'!G3338,0)+IF(LCOH!$C$28=Menu!$A$6,'Approvvigionamento energia'!H3338,0)</f>
        <v>478.14832960529202</v>
      </c>
      <c r="J3338">
        <f>'Approvvigionamento energia'!A3338+'Approvvigionamento energia'!B3338+'Approvvigionamento energia'!I3338</f>
        <v>642.048329605292</v>
      </c>
      <c r="K3338">
        <f>IF(MIN(LCOH!$C$18,J3338)&gt;=$P$48*LCOH!$C$18, MIN(LCOH!$C$18,J3338),0)</f>
        <v>642.048329605292</v>
      </c>
      <c r="L3338">
        <f t="shared" si="105"/>
        <v>0</v>
      </c>
      <c r="M3338">
        <f>K3338/LCOH!$C$18</f>
        <v>0.42803221973686134</v>
      </c>
      <c r="N3338">
        <f>K3338/LCOH!$C$34</f>
        <v>12.370873402799461</v>
      </c>
    </row>
    <row r="3339" spans="1:14" x14ac:dyDescent="0.35">
      <c r="A3339">
        <f>'Profilo fotovoltaico'!B3341*LCOH!$C$20</f>
        <v>0</v>
      </c>
      <c r="B3339">
        <f>'Profilo eolico'!B3341*LCOH!$C$21</f>
        <v>174.7</v>
      </c>
      <c r="C3339">
        <f>$P$35*'Profilo fotovoltaico'!B3341</f>
        <v>0</v>
      </c>
      <c r="D3339">
        <f>$Q$37*'Profilo eolico'!B3341</f>
        <v>1019.3107160713182</v>
      </c>
      <c r="E3339">
        <f>$P$39*'Profilo fotovoltaico'!B3341+'Approvvigionamento energia'!$Q$39*'Profilo eolico'!B3341</f>
        <v>764.4830370534886</v>
      </c>
      <c r="F3339">
        <f>$P$41*'Profilo fotovoltaico'!B3341+'Approvvigionamento energia'!$Q$41*'Profilo eolico'!B3341</f>
        <v>509.65535803565911</v>
      </c>
      <c r="G3339">
        <f>$P$43*'Profilo fotovoltaico'!B3341+'Approvvigionamento energia'!$Q$43*'Profilo eolico'!B3341</f>
        <v>254.82767901782955</v>
      </c>
      <c r="H3339">
        <f t="shared" si="104"/>
        <v>1138.4335154826958</v>
      </c>
      <c r="I3339">
        <f>IF(LCOH!$C$28=Menu!$A$1,'Approvvigionamento energia'!C3339,0)+IF(LCOH!$C$28=Menu!$A$2,'Approvvigionamento energia'!D3339,0)+IF(LCOH!$C$28=Menu!$A$3,'Approvvigionamento energia'!E3339,0)+IF(LCOH!$C$28=Menu!$A$4,'Approvvigionamento energia'!F3339,0)+IF(LCOH!$C$28=Menu!$A$5,'Approvvigionamento energia'!G3339,0)+IF(LCOH!$C$28=Menu!$A$6,'Approvvigionamento energia'!H3339,0)</f>
        <v>509.65535803565911</v>
      </c>
      <c r="J3339">
        <f>'Approvvigionamento energia'!A3339+'Approvvigionamento energia'!B3339+'Approvvigionamento energia'!I3339</f>
        <v>684.35535803565904</v>
      </c>
      <c r="K3339">
        <f>IF(MIN(LCOH!$C$18,J3339)&gt;=$P$48*LCOH!$C$18, MIN(LCOH!$C$18,J3339),0)</f>
        <v>684.35535803565904</v>
      </c>
      <c r="L3339">
        <f t="shared" si="105"/>
        <v>0</v>
      </c>
      <c r="M3339">
        <f>K3339/LCOH!$C$18</f>
        <v>0.45623690535710604</v>
      </c>
      <c r="N3339">
        <f>K3339/LCOH!$C$34</f>
        <v>13.18603772708399</v>
      </c>
    </row>
    <row r="3340" spans="1:14" x14ac:dyDescent="0.35">
      <c r="A3340">
        <f>'Profilo fotovoltaico'!B3342*LCOH!$C$20</f>
        <v>0</v>
      </c>
      <c r="B3340">
        <f>'Profilo eolico'!B3342*LCOH!$C$21</f>
        <v>181.29999999999998</v>
      </c>
      <c r="C3340">
        <f>$P$35*'Profilo fotovoltaico'!B3342</f>
        <v>0</v>
      </c>
      <c r="D3340">
        <f>$Q$37*'Profilo eolico'!B3342</f>
        <v>1057.8193063751</v>
      </c>
      <c r="E3340">
        <f>$P$39*'Profilo fotovoltaico'!B3342+'Approvvigionamento energia'!$Q$39*'Profilo eolico'!B3342</f>
        <v>793.36447978132503</v>
      </c>
      <c r="F3340">
        <f>$P$41*'Profilo fotovoltaico'!B3342+'Approvvigionamento energia'!$Q$41*'Profilo eolico'!B3342</f>
        <v>528.90965318755002</v>
      </c>
      <c r="G3340">
        <f>$P$43*'Profilo fotovoltaico'!B3342+'Approvvigionamento energia'!$Q$43*'Profilo eolico'!B3342</f>
        <v>264.45482659377501</v>
      </c>
      <c r="H3340">
        <f t="shared" si="104"/>
        <v>1138.4335154826958</v>
      </c>
      <c r="I3340">
        <f>IF(LCOH!$C$28=Menu!$A$1,'Approvvigionamento energia'!C3340,0)+IF(LCOH!$C$28=Menu!$A$2,'Approvvigionamento energia'!D3340,0)+IF(LCOH!$C$28=Menu!$A$3,'Approvvigionamento energia'!E3340,0)+IF(LCOH!$C$28=Menu!$A$4,'Approvvigionamento energia'!F3340,0)+IF(LCOH!$C$28=Menu!$A$5,'Approvvigionamento energia'!G3340,0)+IF(LCOH!$C$28=Menu!$A$6,'Approvvigionamento energia'!H3340,0)</f>
        <v>528.90965318755002</v>
      </c>
      <c r="J3340">
        <f>'Approvvigionamento energia'!A3340+'Approvvigionamento energia'!B3340+'Approvvigionamento energia'!I3340</f>
        <v>710.20965318754997</v>
      </c>
      <c r="K3340">
        <f>IF(MIN(LCOH!$C$18,J3340)&gt;=$P$48*LCOH!$C$18, MIN(LCOH!$C$18,J3340),0)</f>
        <v>710.20965318754997</v>
      </c>
      <c r="L3340">
        <f t="shared" si="105"/>
        <v>0</v>
      </c>
      <c r="M3340">
        <f>K3340/LCOH!$C$18</f>
        <v>0.4734731021250333</v>
      </c>
      <c r="N3340">
        <f>K3340/LCOH!$C$34</f>
        <v>13.684193703035646</v>
      </c>
    </row>
    <row r="3341" spans="1:14" x14ac:dyDescent="0.35">
      <c r="A3341">
        <f>'Profilo fotovoltaico'!B3343*LCOH!$C$20</f>
        <v>0</v>
      </c>
      <c r="B3341">
        <f>'Profilo eolico'!B3343*LCOH!$C$21</f>
        <v>168.8</v>
      </c>
      <c r="C3341">
        <f>$P$35*'Profilo fotovoltaico'!B3343</f>
        <v>0</v>
      </c>
      <c r="D3341">
        <f>$Q$37*'Profilo eolico'!B3343</f>
        <v>984.88637019369503</v>
      </c>
      <c r="E3341">
        <f>$P$39*'Profilo fotovoltaico'!B3343+'Approvvigionamento energia'!$Q$39*'Profilo eolico'!B3343</f>
        <v>738.66477764527122</v>
      </c>
      <c r="F3341">
        <f>$P$41*'Profilo fotovoltaico'!B3343+'Approvvigionamento energia'!$Q$41*'Profilo eolico'!B3343</f>
        <v>492.44318509684751</v>
      </c>
      <c r="G3341">
        <f>$P$43*'Profilo fotovoltaico'!B3343+'Approvvigionamento energia'!$Q$43*'Profilo eolico'!B3343</f>
        <v>246.22159254842376</v>
      </c>
      <c r="H3341">
        <f t="shared" si="104"/>
        <v>1138.4335154826958</v>
      </c>
      <c r="I3341">
        <f>IF(LCOH!$C$28=Menu!$A$1,'Approvvigionamento energia'!C3341,0)+IF(LCOH!$C$28=Menu!$A$2,'Approvvigionamento energia'!D3341,0)+IF(LCOH!$C$28=Menu!$A$3,'Approvvigionamento energia'!E3341,0)+IF(LCOH!$C$28=Menu!$A$4,'Approvvigionamento energia'!F3341,0)+IF(LCOH!$C$28=Menu!$A$5,'Approvvigionamento energia'!G3341,0)+IF(LCOH!$C$28=Menu!$A$6,'Approvvigionamento energia'!H3341,0)</f>
        <v>492.44318509684751</v>
      </c>
      <c r="J3341">
        <f>'Approvvigionamento energia'!A3341+'Approvvigionamento energia'!B3341+'Approvvigionamento energia'!I3341</f>
        <v>661.24318509684758</v>
      </c>
      <c r="K3341">
        <f>IF(MIN(LCOH!$C$18,J3341)&gt;=$P$48*LCOH!$C$18, MIN(LCOH!$C$18,J3341),0)</f>
        <v>661.24318509684758</v>
      </c>
      <c r="L3341">
        <f t="shared" si="105"/>
        <v>0</v>
      </c>
      <c r="M3341">
        <f>K3341/LCOH!$C$18</f>
        <v>0.44082879006456505</v>
      </c>
      <c r="N3341">
        <f>K3341/LCOH!$C$34</f>
        <v>12.740716475854482</v>
      </c>
    </row>
    <row r="3342" spans="1:14" x14ac:dyDescent="0.35">
      <c r="A3342">
        <f>'Profilo fotovoltaico'!B3344*LCOH!$C$20</f>
        <v>21</v>
      </c>
      <c r="B3342">
        <f>'Profilo eolico'!B3344*LCOH!$C$21</f>
        <v>141.9</v>
      </c>
      <c r="C3342">
        <f>$P$35*'Profilo fotovoltaico'!B3344</f>
        <v>154.44685594006339</v>
      </c>
      <c r="D3342">
        <f>$Q$37*'Profilo eolico'!B3344</f>
        <v>827.93469153131105</v>
      </c>
      <c r="E3342">
        <f>$P$39*'Profilo fotovoltaico'!B3344+'Approvvigionamento energia'!$Q$39*'Profilo eolico'!B3344</f>
        <v>659.56273263349919</v>
      </c>
      <c r="F3342">
        <f>$P$41*'Profilo fotovoltaico'!B3344+'Approvvigionamento energia'!$Q$41*'Profilo eolico'!B3344</f>
        <v>491.19077373568723</v>
      </c>
      <c r="G3342">
        <f>$P$43*'Profilo fotovoltaico'!B3344+'Approvvigionamento energia'!$Q$43*'Profilo eolico'!B3344</f>
        <v>322.81881483787527</v>
      </c>
      <c r="H3342">
        <f t="shared" si="104"/>
        <v>1138.4335154826958</v>
      </c>
      <c r="I3342">
        <f>IF(LCOH!$C$28=Menu!$A$1,'Approvvigionamento energia'!C3342,0)+IF(LCOH!$C$28=Menu!$A$2,'Approvvigionamento energia'!D3342,0)+IF(LCOH!$C$28=Menu!$A$3,'Approvvigionamento energia'!E3342,0)+IF(LCOH!$C$28=Menu!$A$4,'Approvvigionamento energia'!F3342,0)+IF(LCOH!$C$28=Menu!$A$5,'Approvvigionamento energia'!G3342,0)+IF(LCOH!$C$28=Menu!$A$6,'Approvvigionamento energia'!H3342,0)</f>
        <v>491.19077373568723</v>
      </c>
      <c r="J3342">
        <f>'Approvvigionamento energia'!A3342+'Approvvigionamento energia'!B3342+'Approvvigionamento energia'!I3342</f>
        <v>654.09077373568721</v>
      </c>
      <c r="K3342">
        <f>IF(MIN(LCOH!$C$18,J3342)&gt;=$P$48*LCOH!$C$18, MIN(LCOH!$C$18,J3342),0)</f>
        <v>654.09077373568721</v>
      </c>
      <c r="L3342">
        <f t="shared" si="105"/>
        <v>0</v>
      </c>
      <c r="M3342">
        <f>K3342/LCOH!$C$18</f>
        <v>0.43606051582379146</v>
      </c>
      <c r="N3342">
        <f>K3342/LCOH!$C$34</f>
        <v>12.602905081612471</v>
      </c>
    </row>
    <row r="3343" spans="1:14" x14ac:dyDescent="0.35">
      <c r="A3343">
        <f>'Profilo fotovoltaico'!B3345*LCOH!$C$20</f>
        <v>101</v>
      </c>
      <c r="B3343">
        <f>'Profilo eolico'!B3345*LCOH!$C$21</f>
        <v>115.3</v>
      </c>
      <c r="C3343">
        <f>$P$35*'Profilo fotovoltaico'!B3345</f>
        <v>742.81583094982864</v>
      </c>
      <c r="D3343">
        <f>$Q$37*'Profilo eolico'!B3345</f>
        <v>672.73340333728095</v>
      </c>
      <c r="E3343">
        <f>$P$39*'Profilo fotovoltaico'!B3345+'Approvvigionamento energia'!$Q$39*'Profilo eolico'!B3345</f>
        <v>690.25401024041787</v>
      </c>
      <c r="F3343">
        <f>$P$41*'Profilo fotovoltaico'!B3345+'Approvvigionamento energia'!$Q$41*'Profilo eolico'!B3345</f>
        <v>707.77461714355479</v>
      </c>
      <c r="G3343">
        <f>$P$43*'Profilo fotovoltaico'!B3345+'Approvvigionamento energia'!$Q$43*'Profilo eolico'!B3345</f>
        <v>725.29522404669171</v>
      </c>
      <c r="H3343">
        <f t="shared" si="104"/>
        <v>1138.4335154826958</v>
      </c>
      <c r="I3343">
        <f>IF(LCOH!$C$28=Menu!$A$1,'Approvvigionamento energia'!C3343,0)+IF(LCOH!$C$28=Menu!$A$2,'Approvvigionamento energia'!D3343,0)+IF(LCOH!$C$28=Menu!$A$3,'Approvvigionamento energia'!E3343,0)+IF(LCOH!$C$28=Menu!$A$4,'Approvvigionamento energia'!F3343,0)+IF(LCOH!$C$28=Menu!$A$5,'Approvvigionamento energia'!G3343,0)+IF(LCOH!$C$28=Menu!$A$6,'Approvvigionamento energia'!H3343,0)</f>
        <v>707.77461714355479</v>
      </c>
      <c r="J3343">
        <f>'Approvvigionamento energia'!A3343+'Approvvigionamento energia'!B3343+'Approvvigionamento energia'!I3343</f>
        <v>924.07461714355486</v>
      </c>
      <c r="K3343">
        <f>IF(MIN(LCOH!$C$18,J3343)&gt;=$P$48*LCOH!$C$18, MIN(LCOH!$C$18,J3343),0)</f>
        <v>924.07461714355486</v>
      </c>
      <c r="L3343">
        <f t="shared" si="105"/>
        <v>0</v>
      </c>
      <c r="M3343">
        <f>K3343/LCOH!$C$18</f>
        <v>0.61604974476236996</v>
      </c>
      <c r="N3343">
        <f>K3343/LCOH!$C$34</f>
        <v>17.804905917987568</v>
      </c>
    </row>
    <row r="3344" spans="1:14" x14ac:dyDescent="0.35">
      <c r="A3344">
        <f>'Profilo fotovoltaico'!B3346*LCOH!$C$20</f>
        <v>203</v>
      </c>
      <c r="B3344">
        <f>'Profilo eolico'!B3346*LCOH!$C$21</f>
        <v>136.80000000000001</v>
      </c>
      <c r="C3344">
        <f>$P$35*'Profilo fotovoltaico'!B3346</f>
        <v>1492.9862740872793</v>
      </c>
      <c r="D3344">
        <f>$Q$37*'Profilo eolico'!B3346</f>
        <v>798.17805356929784</v>
      </c>
      <c r="E3344">
        <f>$P$39*'Profilo fotovoltaico'!B3346+'Approvvigionamento energia'!$Q$39*'Profilo eolico'!B3346</f>
        <v>971.88010869879326</v>
      </c>
      <c r="F3344">
        <f>$P$41*'Profilo fotovoltaico'!B3346+'Approvvigionamento energia'!$Q$41*'Profilo eolico'!B3346</f>
        <v>1145.5821638282887</v>
      </c>
      <c r="G3344">
        <f>$P$43*'Profilo fotovoltaico'!B3346+'Approvvigionamento energia'!$Q$43*'Profilo eolico'!B3346</f>
        <v>1319.2842189577839</v>
      </c>
      <c r="H3344">
        <f t="shared" si="104"/>
        <v>1138.4335154826958</v>
      </c>
      <c r="I3344">
        <f>IF(LCOH!$C$28=Menu!$A$1,'Approvvigionamento energia'!C3344,0)+IF(LCOH!$C$28=Menu!$A$2,'Approvvigionamento energia'!D3344,0)+IF(LCOH!$C$28=Menu!$A$3,'Approvvigionamento energia'!E3344,0)+IF(LCOH!$C$28=Menu!$A$4,'Approvvigionamento energia'!F3344,0)+IF(LCOH!$C$28=Menu!$A$5,'Approvvigionamento energia'!G3344,0)+IF(LCOH!$C$28=Menu!$A$6,'Approvvigionamento energia'!H3344,0)</f>
        <v>1145.5821638282887</v>
      </c>
      <c r="J3344">
        <f>'Approvvigionamento energia'!A3344+'Approvvigionamento energia'!B3344+'Approvvigionamento energia'!I3344</f>
        <v>1485.3821638282886</v>
      </c>
      <c r="K3344">
        <f>IF(MIN(LCOH!$C$18,J3344)&gt;=$P$48*LCOH!$C$18, MIN(LCOH!$C$18,J3344),0)</f>
        <v>1485.3821638282886</v>
      </c>
      <c r="L3344">
        <f t="shared" si="105"/>
        <v>0</v>
      </c>
      <c r="M3344">
        <f>K3344/LCOH!$C$18</f>
        <v>0.9902547758855258</v>
      </c>
      <c r="N3344">
        <f>K3344/LCOH!$C$34</f>
        <v>28.620080227905369</v>
      </c>
    </row>
    <row r="3345" spans="1:14" x14ac:dyDescent="0.35">
      <c r="A3345">
        <f>'Profilo fotovoltaico'!B3347*LCOH!$C$20</f>
        <v>298</v>
      </c>
      <c r="B3345">
        <f>'Profilo eolico'!B3347*LCOH!$C$21</f>
        <v>134.69999999999999</v>
      </c>
      <c r="C3345">
        <f>$P$35*'Profilo fotovoltaico'!B3347</f>
        <v>2191.6744319113754</v>
      </c>
      <c r="D3345">
        <f>$Q$37*'Profilo eolico'!B3347</f>
        <v>785.92532029082167</v>
      </c>
      <c r="E3345">
        <f>$P$39*'Profilo fotovoltaico'!B3347+'Approvvigionamento energia'!$Q$39*'Profilo eolico'!B3347</f>
        <v>1137.3625981959601</v>
      </c>
      <c r="F3345">
        <f>$P$41*'Profilo fotovoltaico'!B3347+'Approvvigionamento energia'!$Q$41*'Profilo eolico'!B3347</f>
        <v>1488.7998761010986</v>
      </c>
      <c r="G3345">
        <f>$P$43*'Profilo fotovoltaico'!B3347+'Approvvigionamento energia'!$Q$43*'Profilo eolico'!B3347</f>
        <v>1840.2371540062368</v>
      </c>
      <c r="H3345">
        <f t="shared" si="104"/>
        <v>1138.4335154826958</v>
      </c>
      <c r="I3345">
        <f>IF(LCOH!$C$28=Menu!$A$1,'Approvvigionamento energia'!C3345,0)+IF(LCOH!$C$28=Menu!$A$2,'Approvvigionamento energia'!D3345,0)+IF(LCOH!$C$28=Menu!$A$3,'Approvvigionamento energia'!E3345,0)+IF(LCOH!$C$28=Menu!$A$4,'Approvvigionamento energia'!F3345,0)+IF(LCOH!$C$28=Menu!$A$5,'Approvvigionamento energia'!G3345,0)+IF(LCOH!$C$28=Menu!$A$6,'Approvvigionamento energia'!H3345,0)</f>
        <v>1488.7998761010986</v>
      </c>
      <c r="J3345">
        <f>'Approvvigionamento energia'!A3345+'Approvvigionamento energia'!B3345+'Approvvigionamento energia'!I3345</f>
        <v>1921.4998761010986</v>
      </c>
      <c r="K3345">
        <f>IF(MIN(LCOH!$C$18,J3345)&gt;=$P$48*LCOH!$C$18, MIN(LCOH!$C$18,J3345),0)</f>
        <v>1500</v>
      </c>
      <c r="L3345">
        <f t="shared" si="105"/>
        <v>421.49987610109861</v>
      </c>
      <c r="M3345">
        <f>K3345/LCOH!$C$18</f>
        <v>1</v>
      </c>
      <c r="N3345">
        <f>K3345/LCOH!$C$34</f>
        <v>28.901734104046245</v>
      </c>
    </row>
    <row r="3346" spans="1:14" x14ac:dyDescent="0.35">
      <c r="A3346">
        <f>'Profilo fotovoltaico'!B3348*LCOH!$C$20</f>
        <v>380</v>
      </c>
      <c r="B3346">
        <f>'Profilo eolico'!B3348*LCOH!$C$21</f>
        <v>145.80000000000001</v>
      </c>
      <c r="C3346">
        <f>$P$35*'Profilo fotovoltaico'!B3348</f>
        <v>2794.7526312963846</v>
      </c>
      <c r="D3346">
        <f>$Q$37*'Profilo eolico'!B3348</f>
        <v>850.68976761990962</v>
      </c>
      <c r="E3346">
        <f>$P$39*'Profilo fotovoltaico'!B3348+'Approvvigionamento energia'!$Q$39*'Profilo eolico'!B3348</f>
        <v>1336.7054835390284</v>
      </c>
      <c r="F3346">
        <f>$P$41*'Profilo fotovoltaico'!B3348+'Approvvigionamento energia'!$Q$41*'Profilo eolico'!B3348</f>
        <v>1822.7211994581471</v>
      </c>
      <c r="G3346">
        <f>$P$43*'Profilo fotovoltaico'!B3348+'Approvvigionamento energia'!$Q$43*'Profilo eolico'!B3348</f>
        <v>2308.7369153772661</v>
      </c>
      <c r="H3346">
        <f t="shared" si="104"/>
        <v>1138.4335154826958</v>
      </c>
      <c r="I3346">
        <f>IF(LCOH!$C$28=Menu!$A$1,'Approvvigionamento energia'!C3346,0)+IF(LCOH!$C$28=Menu!$A$2,'Approvvigionamento energia'!D3346,0)+IF(LCOH!$C$28=Menu!$A$3,'Approvvigionamento energia'!E3346,0)+IF(LCOH!$C$28=Menu!$A$4,'Approvvigionamento energia'!F3346,0)+IF(LCOH!$C$28=Menu!$A$5,'Approvvigionamento energia'!G3346,0)+IF(LCOH!$C$28=Menu!$A$6,'Approvvigionamento energia'!H3346,0)</f>
        <v>1822.7211994581471</v>
      </c>
      <c r="J3346">
        <f>'Approvvigionamento energia'!A3346+'Approvvigionamento energia'!B3346+'Approvvigionamento energia'!I3346</f>
        <v>2348.5211994581468</v>
      </c>
      <c r="K3346">
        <f>IF(MIN(LCOH!$C$18,J3346)&gt;=$P$48*LCOH!$C$18, MIN(LCOH!$C$18,J3346),0)</f>
        <v>1500</v>
      </c>
      <c r="L3346">
        <f t="shared" si="105"/>
        <v>848.52119945814684</v>
      </c>
      <c r="M3346">
        <f>K3346/LCOH!$C$18</f>
        <v>1</v>
      </c>
      <c r="N3346">
        <f>K3346/LCOH!$C$34</f>
        <v>28.901734104046245</v>
      </c>
    </row>
    <row r="3347" spans="1:14" x14ac:dyDescent="0.35">
      <c r="A3347">
        <f>'Profilo fotovoltaico'!B3349*LCOH!$C$20</f>
        <v>443</v>
      </c>
      <c r="B3347">
        <f>'Profilo eolico'!B3349*LCOH!$C$21</f>
        <v>177.2</v>
      </c>
      <c r="C3347">
        <f>$P$35*'Profilo fotovoltaico'!B3349</f>
        <v>3258.0931991165749</v>
      </c>
      <c r="D3347">
        <f>$Q$37*'Profilo eolico'!B3349</f>
        <v>1033.8973033075993</v>
      </c>
      <c r="E3347">
        <f>$P$39*'Profilo fotovoltaico'!B3349+'Approvvigionamento energia'!$Q$39*'Profilo eolico'!B3349</f>
        <v>1589.9462772598431</v>
      </c>
      <c r="F3347">
        <f>$P$41*'Profilo fotovoltaico'!B3349+'Approvvigionamento energia'!$Q$41*'Profilo eolico'!B3349</f>
        <v>2145.9952512120872</v>
      </c>
      <c r="G3347">
        <f>$P$43*'Profilo fotovoltaico'!B3349+'Approvvigionamento energia'!$Q$43*'Profilo eolico'!B3349</f>
        <v>2702.0442251643312</v>
      </c>
      <c r="H3347">
        <f t="shared" si="104"/>
        <v>1138.4335154826958</v>
      </c>
      <c r="I3347">
        <f>IF(LCOH!$C$28=Menu!$A$1,'Approvvigionamento energia'!C3347,0)+IF(LCOH!$C$28=Menu!$A$2,'Approvvigionamento energia'!D3347,0)+IF(LCOH!$C$28=Menu!$A$3,'Approvvigionamento energia'!E3347,0)+IF(LCOH!$C$28=Menu!$A$4,'Approvvigionamento energia'!F3347,0)+IF(LCOH!$C$28=Menu!$A$5,'Approvvigionamento energia'!G3347,0)+IF(LCOH!$C$28=Menu!$A$6,'Approvvigionamento energia'!H3347,0)</f>
        <v>2145.9952512120872</v>
      </c>
      <c r="J3347">
        <f>'Approvvigionamento energia'!A3347+'Approvvigionamento energia'!B3347+'Approvvigionamento energia'!I3347</f>
        <v>2766.195251212087</v>
      </c>
      <c r="K3347">
        <f>IF(MIN(LCOH!$C$18,J3347)&gt;=$P$48*LCOH!$C$18, MIN(LCOH!$C$18,J3347),0)</f>
        <v>1500</v>
      </c>
      <c r="L3347">
        <f t="shared" si="105"/>
        <v>1266.195251212087</v>
      </c>
      <c r="M3347">
        <f>K3347/LCOH!$C$18</f>
        <v>1</v>
      </c>
      <c r="N3347">
        <f>K3347/LCOH!$C$34</f>
        <v>28.901734104046245</v>
      </c>
    </row>
    <row r="3348" spans="1:14" x14ac:dyDescent="0.35">
      <c r="A3348">
        <f>'Profilo fotovoltaico'!B3350*LCOH!$C$20</f>
        <v>460</v>
      </c>
      <c r="B3348">
        <f>'Profilo eolico'!B3350*LCOH!$C$21</f>
        <v>228.8</v>
      </c>
      <c r="C3348">
        <f>$P$35*'Profilo fotovoltaico'!B3350</f>
        <v>3383.1216063061502</v>
      </c>
      <c r="D3348">
        <f>$Q$37*'Profilo eolico'!B3350</f>
        <v>1334.9644638644397</v>
      </c>
      <c r="E3348">
        <f>$P$39*'Profilo fotovoltaico'!B3350+'Approvvigionamento energia'!$Q$39*'Profilo eolico'!B3350</f>
        <v>1847.0037494748672</v>
      </c>
      <c r="F3348">
        <f>$P$41*'Profilo fotovoltaico'!B3350+'Approvvigionamento energia'!$Q$41*'Profilo eolico'!B3350</f>
        <v>2359.0430350852948</v>
      </c>
      <c r="G3348">
        <f>$P$43*'Profilo fotovoltaico'!B3350+'Approvvigionamento energia'!$Q$43*'Profilo eolico'!B3350</f>
        <v>2871.082320695723</v>
      </c>
      <c r="H3348">
        <f t="shared" si="104"/>
        <v>1138.4335154826958</v>
      </c>
      <c r="I3348">
        <f>IF(LCOH!$C$28=Menu!$A$1,'Approvvigionamento energia'!C3348,0)+IF(LCOH!$C$28=Menu!$A$2,'Approvvigionamento energia'!D3348,0)+IF(LCOH!$C$28=Menu!$A$3,'Approvvigionamento energia'!E3348,0)+IF(LCOH!$C$28=Menu!$A$4,'Approvvigionamento energia'!F3348,0)+IF(LCOH!$C$28=Menu!$A$5,'Approvvigionamento energia'!G3348,0)+IF(LCOH!$C$28=Menu!$A$6,'Approvvigionamento energia'!H3348,0)</f>
        <v>2359.0430350852948</v>
      </c>
      <c r="J3348">
        <f>'Approvvigionamento energia'!A3348+'Approvvigionamento energia'!B3348+'Approvvigionamento energia'!I3348</f>
        <v>3047.843035085295</v>
      </c>
      <c r="K3348">
        <f>IF(MIN(LCOH!$C$18,J3348)&gt;=$P$48*LCOH!$C$18, MIN(LCOH!$C$18,J3348),0)</f>
        <v>1500</v>
      </c>
      <c r="L3348">
        <f t="shared" si="105"/>
        <v>1547.843035085295</v>
      </c>
      <c r="M3348">
        <f>K3348/LCOH!$C$18</f>
        <v>1</v>
      </c>
      <c r="N3348">
        <f>K3348/LCOH!$C$34</f>
        <v>28.901734104046245</v>
      </c>
    </row>
    <row r="3349" spans="1:14" x14ac:dyDescent="0.35">
      <c r="A3349">
        <f>'Profilo fotovoltaico'!B3351*LCOH!$C$20</f>
        <v>450</v>
      </c>
      <c r="B3349">
        <f>'Profilo eolico'!B3351*LCOH!$C$21</f>
        <v>261.10000000000002</v>
      </c>
      <c r="C3349">
        <f>$P$35*'Profilo fotovoltaico'!B3351</f>
        <v>3309.5754844299295</v>
      </c>
      <c r="D3349">
        <f>$Q$37*'Profilo eolico'!B3351</f>
        <v>1523.4231709571905</v>
      </c>
      <c r="E3349">
        <f>$P$39*'Profilo fotovoltaico'!B3351+'Approvvigionamento energia'!$Q$39*'Profilo eolico'!B3351</f>
        <v>1969.9612493253753</v>
      </c>
      <c r="F3349">
        <f>$P$41*'Profilo fotovoltaico'!B3351+'Approvvigionamento energia'!$Q$41*'Profilo eolico'!B3351</f>
        <v>2416.4993276935602</v>
      </c>
      <c r="G3349">
        <f>$P$43*'Profilo fotovoltaico'!B3351+'Approvvigionamento energia'!$Q$43*'Profilo eolico'!B3351</f>
        <v>2863.0374060617446</v>
      </c>
      <c r="H3349">
        <f t="shared" si="104"/>
        <v>1138.4335154826958</v>
      </c>
      <c r="I3349">
        <f>IF(LCOH!$C$28=Menu!$A$1,'Approvvigionamento energia'!C3349,0)+IF(LCOH!$C$28=Menu!$A$2,'Approvvigionamento energia'!D3349,0)+IF(LCOH!$C$28=Menu!$A$3,'Approvvigionamento energia'!E3349,0)+IF(LCOH!$C$28=Menu!$A$4,'Approvvigionamento energia'!F3349,0)+IF(LCOH!$C$28=Menu!$A$5,'Approvvigionamento energia'!G3349,0)+IF(LCOH!$C$28=Menu!$A$6,'Approvvigionamento energia'!H3349,0)</f>
        <v>2416.4993276935602</v>
      </c>
      <c r="J3349">
        <f>'Approvvigionamento energia'!A3349+'Approvvigionamento energia'!B3349+'Approvvigionamento energia'!I3349</f>
        <v>3127.5993276935601</v>
      </c>
      <c r="K3349">
        <f>IF(MIN(LCOH!$C$18,J3349)&gt;=$P$48*LCOH!$C$18, MIN(LCOH!$C$18,J3349),0)</f>
        <v>1500</v>
      </c>
      <c r="L3349">
        <f t="shared" si="105"/>
        <v>1627.5993276935601</v>
      </c>
      <c r="M3349">
        <f>K3349/LCOH!$C$18</f>
        <v>1</v>
      </c>
      <c r="N3349">
        <f>K3349/LCOH!$C$34</f>
        <v>28.901734104046245</v>
      </c>
    </row>
    <row r="3350" spans="1:14" x14ac:dyDescent="0.35">
      <c r="A3350">
        <f>'Profilo fotovoltaico'!B3352*LCOH!$C$20</f>
        <v>420</v>
      </c>
      <c r="B3350">
        <f>'Profilo eolico'!B3352*LCOH!$C$21</f>
        <v>280.3</v>
      </c>
      <c r="C3350">
        <f>$P$35*'Profilo fotovoltaico'!B3352</f>
        <v>3088.9371188012674</v>
      </c>
      <c r="D3350">
        <f>$Q$37*'Profilo eolico'!B3352</f>
        <v>1635.4481609318289</v>
      </c>
      <c r="E3350">
        <f>$P$39*'Profilo fotovoltaico'!B3352+'Approvvigionamento energia'!$Q$39*'Profilo eolico'!B3352</f>
        <v>1998.8204003991884</v>
      </c>
      <c r="F3350">
        <f>$P$41*'Profilo fotovoltaico'!B3352+'Approvvigionamento energia'!$Q$41*'Profilo eolico'!B3352</f>
        <v>2362.1926398665482</v>
      </c>
      <c r="G3350">
        <f>$P$43*'Profilo fotovoltaico'!B3352+'Approvvigionamento energia'!$Q$43*'Profilo eolico'!B3352</f>
        <v>2725.5648793339074</v>
      </c>
      <c r="H3350">
        <f t="shared" si="104"/>
        <v>1138.4335154826958</v>
      </c>
      <c r="I3350">
        <f>IF(LCOH!$C$28=Menu!$A$1,'Approvvigionamento energia'!C3350,0)+IF(LCOH!$C$28=Menu!$A$2,'Approvvigionamento energia'!D3350,0)+IF(LCOH!$C$28=Menu!$A$3,'Approvvigionamento energia'!E3350,0)+IF(LCOH!$C$28=Menu!$A$4,'Approvvigionamento energia'!F3350,0)+IF(LCOH!$C$28=Menu!$A$5,'Approvvigionamento energia'!G3350,0)+IF(LCOH!$C$28=Menu!$A$6,'Approvvigionamento energia'!H3350,0)</f>
        <v>2362.1926398665482</v>
      </c>
      <c r="J3350">
        <f>'Approvvigionamento energia'!A3350+'Approvvigionamento energia'!B3350+'Approvvigionamento energia'!I3350</f>
        <v>3062.4926398665484</v>
      </c>
      <c r="K3350">
        <f>IF(MIN(LCOH!$C$18,J3350)&gt;=$P$48*LCOH!$C$18, MIN(LCOH!$C$18,J3350),0)</f>
        <v>1500</v>
      </c>
      <c r="L3350">
        <f t="shared" si="105"/>
        <v>1562.4926398665484</v>
      </c>
      <c r="M3350">
        <f>K3350/LCOH!$C$18</f>
        <v>1</v>
      </c>
      <c r="N3350">
        <f>K3350/LCOH!$C$34</f>
        <v>28.901734104046245</v>
      </c>
    </row>
    <row r="3351" spans="1:14" x14ac:dyDescent="0.35">
      <c r="A3351">
        <f>'Profilo fotovoltaico'!B3353*LCOH!$C$20</f>
        <v>359</v>
      </c>
      <c r="B3351">
        <f>'Profilo eolico'!B3353*LCOH!$C$21</f>
        <v>298.20000000000005</v>
      </c>
      <c r="C3351">
        <f>$P$35*'Profilo fotovoltaico'!B3353</f>
        <v>2640.3057753563212</v>
      </c>
      <c r="D3351">
        <f>$Q$37*'Profilo eolico'!B3353</f>
        <v>1739.8881255436011</v>
      </c>
      <c r="E3351">
        <f>$P$39*'Profilo fotovoltaico'!B3353+'Approvvigionamento energia'!$Q$39*'Profilo eolico'!B3353</f>
        <v>1964.9925379967808</v>
      </c>
      <c r="F3351">
        <f>$P$41*'Profilo fotovoltaico'!B3353+'Approvvigionamento energia'!$Q$41*'Profilo eolico'!B3353</f>
        <v>2190.0969504499612</v>
      </c>
      <c r="G3351">
        <f>$P$43*'Profilo fotovoltaico'!B3353+'Approvvigionamento energia'!$Q$43*'Profilo eolico'!B3353</f>
        <v>2415.2013629031412</v>
      </c>
      <c r="H3351">
        <f t="shared" si="104"/>
        <v>1138.4335154826958</v>
      </c>
      <c r="I3351">
        <f>IF(LCOH!$C$28=Menu!$A$1,'Approvvigionamento energia'!C3351,0)+IF(LCOH!$C$28=Menu!$A$2,'Approvvigionamento energia'!D3351,0)+IF(LCOH!$C$28=Menu!$A$3,'Approvvigionamento energia'!E3351,0)+IF(LCOH!$C$28=Menu!$A$4,'Approvvigionamento energia'!F3351,0)+IF(LCOH!$C$28=Menu!$A$5,'Approvvigionamento energia'!G3351,0)+IF(LCOH!$C$28=Menu!$A$6,'Approvvigionamento energia'!H3351,0)</f>
        <v>2190.0969504499612</v>
      </c>
      <c r="J3351">
        <f>'Approvvigionamento energia'!A3351+'Approvvigionamento energia'!B3351+'Approvvigionamento energia'!I3351</f>
        <v>2847.2969504499615</v>
      </c>
      <c r="K3351">
        <f>IF(MIN(LCOH!$C$18,J3351)&gt;=$P$48*LCOH!$C$18, MIN(LCOH!$C$18,J3351),0)</f>
        <v>1500</v>
      </c>
      <c r="L3351">
        <f t="shared" si="105"/>
        <v>1347.2969504499615</v>
      </c>
      <c r="M3351">
        <f>K3351/LCOH!$C$18</f>
        <v>1</v>
      </c>
      <c r="N3351">
        <f>K3351/LCOH!$C$34</f>
        <v>28.901734104046245</v>
      </c>
    </row>
    <row r="3352" spans="1:14" x14ac:dyDescent="0.35">
      <c r="A3352">
        <f>'Profilo fotovoltaico'!B3354*LCOH!$C$20</f>
        <v>285</v>
      </c>
      <c r="B3352">
        <f>'Profilo eolico'!B3354*LCOH!$C$21</f>
        <v>317.59999999999997</v>
      </c>
      <c r="C3352">
        <f>$P$35*'Profilo fotovoltaico'!B3354</f>
        <v>2096.0644734722882</v>
      </c>
      <c r="D3352">
        <f>$Q$37*'Profilo eolico'!B3354</f>
        <v>1853.0800424971417</v>
      </c>
      <c r="E3352">
        <f>$P$39*'Profilo fotovoltaico'!B3354+'Approvvigionamento energia'!$Q$39*'Profilo eolico'!B3354</f>
        <v>1913.8261502409282</v>
      </c>
      <c r="F3352">
        <f>$P$41*'Profilo fotovoltaico'!B3354+'Approvvigionamento energia'!$Q$41*'Profilo eolico'!B3354</f>
        <v>1974.572257984715</v>
      </c>
      <c r="G3352">
        <f>$P$43*'Profilo fotovoltaico'!B3354+'Approvvigionamento energia'!$Q$43*'Profilo eolico'!B3354</f>
        <v>2035.3183657285017</v>
      </c>
      <c r="H3352">
        <f t="shared" si="104"/>
        <v>1138.4335154826958</v>
      </c>
      <c r="I3352">
        <f>IF(LCOH!$C$28=Menu!$A$1,'Approvvigionamento energia'!C3352,0)+IF(LCOH!$C$28=Menu!$A$2,'Approvvigionamento energia'!D3352,0)+IF(LCOH!$C$28=Menu!$A$3,'Approvvigionamento energia'!E3352,0)+IF(LCOH!$C$28=Menu!$A$4,'Approvvigionamento energia'!F3352,0)+IF(LCOH!$C$28=Menu!$A$5,'Approvvigionamento energia'!G3352,0)+IF(LCOH!$C$28=Menu!$A$6,'Approvvigionamento energia'!H3352,0)</f>
        <v>1974.572257984715</v>
      </c>
      <c r="J3352">
        <f>'Approvvigionamento energia'!A3352+'Approvvigionamento energia'!B3352+'Approvvigionamento energia'!I3352</f>
        <v>2577.1722579847146</v>
      </c>
      <c r="K3352">
        <f>IF(MIN(LCOH!$C$18,J3352)&gt;=$P$48*LCOH!$C$18, MIN(LCOH!$C$18,J3352),0)</f>
        <v>1500</v>
      </c>
      <c r="L3352">
        <f t="shared" si="105"/>
        <v>1077.1722579847146</v>
      </c>
      <c r="M3352">
        <f>K3352/LCOH!$C$18</f>
        <v>1</v>
      </c>
      <c r="N3352">
        <f>K3352/LCOH!$C$34</f>
        <v>28.901734104046245</v>
      </c>
    </row>
    <row r="3353" spans="1:14" x14ac:dyDescent="0.35">
      <c r="A3353">
        <f>'Profilo fotovoltaico'!B3355*LCOH!$C$20</f>
        <v>200</v>
      </c>
      <c r="B3353">
        <f>'Profilo eolico'!B3355*LCOH!$C$21</f>
        <v>322</v>
      </c>
      <c r="C3353">
        <f>$P$35*'Profilo fotovoltaico'!B3355</f>
        <v>1470.922437524413</v>
      </c>
      <c r="D3353">
        <f>$Q$37*'Profilo eolico'!B3355</f>
        <v>1878.7524360329965</v>
      </c>
      <c r="E3353">
        <f>$P$39*'Profilo fotovoltaico'!B3355+'Approvvigionamento energia'!$Q$39*'Profilo eolico'!B3355</f>
        <v>1776.7949364058504</v>
      </c>
      <c r="F3353">
        <f>$P$41*'Profilo fotovoltaico'!B3355+'Approvvigionamento energia'!$Q$41*'Profilo eolico'!B3355</f>
        <v>1674.8374367787046</v>
      </c>
      <c r="G3353">
        <f>$P$43*'Profilo fotovoltaico'!B3355+'Approvvigionamento energia'!$Q$43*'Profilo eolico'!B3355</f>
        <v>1572.8799371515588</v>
      </c>
      <c r="H3353">
        <f t="shared" si="104"/>
        <v>1138.4335154826958</v>
      </c>
      <c r="I3353">
        <f>IF(LCOH!$C$28=Menu!$A$1,'Approvvigionamento energia'!C3353,0)+IF(LCOH!$C$28=Menu!$A$2,'Approvvigionamento energia'!D3353,0)+IF(LCOH!$C$28=Menu!$A$3,'Approvvigionamento energia'!E3353,0)+IF(LCOH!$C$28=Menu!$A$4,'Approvvigionamento energia'!F3353,0)+IF(LCOH!$C$28=Menu!$A$5,'Approvvigionamento energia'!G3353,0)+IF(LCOH!$C$28=Menu!$A$6,'Approvvigionamento energia'!H3353,0)</f>
        <v>1674.8374367787046</v>
      </c>
      <c r="J3353">
        <f>'Approvvigionamento energia'!A3353+'Approvvigionamento energia'!B3353+'Approvvigionamento energia'!I3353</f>
        <v>2196.8374367787046</v>
      </c>
      <c r="K3353">
        <f>IF(MIN(LCOH!$C$18,J3353)&gt;=$P$48*LCOH!$C$18, MIN(LCOH!$C$18,J3353),0)</f>
        <v>1500</v>
      </c>
      <c r="L3353">
        <f t="shared" si="105"/>
        <v>696.83743677870461</v>
      </c>
      <c r="M3353">
        <f>K3353/LCOH!$C$18</f>
        <v>1</v>
      </c>
      <c r="N3353">
        <f>K3353/LCOH!$C$34</f>
        <v>28.901734104046245</v>
      </c>
    </row>
    <row r="3354" spans="1:14" x14ac:dyDescent="0.35">
      <c r="A3354">
        <f>'Profilo fotovoltaico'!B3356*LCOH!$C$20</f>
        <v>115</v>
      </c>
      <c r="B3354">
        <f>'Profilo eolico'!B3356*LCOH!$C$21</f>
        <v>308.40000000000003</v>
      </c>
      <c r="C3354">
        <f>$P$35*'Profilo fotovoltaico'!B3356</f>
        <v>845.78040157653754</v>
      </c>
      <c r="D3354">
        <f>$Q$37*'Profilo eolico'!B3356</f>
        <v>1799.4014014676275</v>
      </c>
      <c r="E3354">
        <f>$P$39*'Profilo fotovoltaico'!B3356+'Approvvigionamento energia'!$Q$39*'Profilo eolico'!B3356</f>
        <v>1560.996151494855</v>
      </c>
      <c r="F3354">
        <f>$P$41*'Profilo fotovoltaico'!B3356+'Approvvigionamento energia'!$Q$41*'Profilo eolico'!B3356</f>
        <v>1322.5909015220825</v>
      </c>
      <c r="G3354">
        <f>$P$43*'Profilo fotovoltaico'!B3356+'Approvvigionamento energia'!$Q$43*'Profilo eolico'!B3356</f>
        <v>1084.18565154931</v>
      </c>
      <c r="H3354">
        <f t="shared" si="104"/>
        <v>1138.4335154826958</v>
      </c>
      <c r="I3354">
        <f>IF(LCOH!$C$28=Menu!$A$1,'Approvvigionamento energia'!C3354,0)+IF(LCOH!$C$28=Menu!$A$2,'Approvvigionamento energia'!D3354,0)+IF(LCOH!$C$28=Menu!$A$3,'Approvvigionamento energia'!E3354,0)+IF(LCOH!$C$28=Menu!$A$4,'Approvvigionamento energia'!F3354,0)+IF(LCOH!$C$28=Menu!$A$5,'Approvvigionamento energia'!G3354,0)+IF(LCOH!$C$28=Menu!$A$6,'Approvvigionamento energia'!H3354,0)</f>
        <v>1322.5909015220825</v>
      </c>
      <c r="J3354">
        <f>'Approvvigionamento energia'!A3354+'Approvvigionamento energia'!B3354+'Approvvigionamento energia'!I3354</f>
        <v>1745.9909015220826</v>
      </c>
      <c r="K3354">
        <f>IF(MIN(LCOH!$C$18,J3354)&gt;=$P$48*LCOH!$C$18, MIN(LCOH!$C$18,J3354),0)</f>
        <v>1500</v>
      </c>
      <c r="L3354">
        <f t="shared" si="105"/>
        <v>245.99090152208259</v>
      </c>
      <c r="M3354">
        <f>K3354/LCOH!$C$18</f>
        <v>1</v>
      </c>
      <c r="N3354">
        <f>K3354/LCOH!$C$34</f>
        <v>28.901734104046245</v>
      </c>
    </row>
    <row r="3355" spans="1:14" x14ac:dyDescent="0.35">
      <c r="A3355">
        <f>'Profilo fotovoltaico'!B3357*LCOH!$C$20</f>
        <v>42</v>
      </c>
      <c r="B3355">
        <f>'Profilo eolico'!B3357*LCOH!$C$21</f>
        <v>272.39999999999998</v>
      </c>
      <c r="C3355">
        <f>$P$35*'Profilo fotovoltaico'!B3357</f>
        <v>308.89371188012677</v>
      </c>
      <c r="D3355">
        <f>$Q$37*'Profilo eolico'!B3357</f>
        <v>1589.3545452651806</v>
      </c>
      <c r="E3355">
        <f>$P$39*'Profilo fotovoltaico'!B3357+'Approvvigionamento energia'!$Q$39*'Profilo eolico'!B3357</f>
        <v>1269.2393369189172</v>
      </c>
      <c r="F3355">
        <f>$P$41*'Profilo fotovoltaico'!B3357+'Approvvigionamento energia'!$Q$41*'Profilo eolico'!B3357</f>
        <v>949.12412857265372</v>
      </c>
      <c r="G3355">
        <f>$P$43*'Profilo fotovoltaico'!B3357+'Approvvigionamento energia'!$Q$43*'Profilo eolico'!B3357</f>
        <v>629.00892022639027</v>
      </c>
      <c r="H3355">
        <f t="shared" si="104"/>
        <v>1138.4335154826958</v>
      </c>
      <c r="I3355">
        <f>IF(LCOH!$C$28=Menu!$A$1,'Approvvigionamento energia'!C3355,0)+IF(LCOH!$C$28=Menu!$A$2,'Approvvigionamento energia'!D3355,0)+IF(LCOH!$C$28=Menu!$A$3,'Approvvigionamento energia'!E3355,0)+IF(LCOH!$C$28=Menu!$A$4,'Approvvigionamento energia'!F3355,0)+IF(LCOH!$C$28=Menu!$A$5,'Approvvigionamento energia'!G3355,0)+IF(LCOH!$C$28=Menu!$A$6,'Approvvigionamento energia'!H3355,0)</f>
        <v>949.12412857265372</v>
      </c>
      <c r="J3355">
        <f>'Approvvigionamento energia'!A3355+'Approvvigionamento energia'!B3355+'Approvvigionamento energia'!I3355</f>
        <v>1263.5241285726538</v>
      </c>
      <c r="K3355">
        <f>IF(MIN(LCOH!$C$18,J3355)&gt;=$P$48*LCOH!$C$18, MIN(LCOH!$C$18,J3355),0)</f>
        <v>1263.5241285726538</v>
      </c>
      <c r="L3355">
        <f t="shared" si="105"/>
        <v>0</v>
      </c>
      <c r="M3355">
        <f>K3355/LCOH!$C$18</f>
        <v>0.84234941904843585</v>
      </c>
      <c r="N3355">
        <f>K3355/LCOH!$C$34</f>
        <v>24.345358932035719</v>
      </c>
    </row>
    <row r="3356" spans="1:14" x14ac:dyDescent="0.35">
      <c r="A3356">
        <f>'Profilo fotovoltaico'!B3358*LCOH!$C$20</f>
        <v>3</v>
      </c>
      <c r="B3356">
        <f>'Profilo eolico'!B3358*LCOH!$C$21</f>
        <v>264.40000000000003</v>
      </c>
      <c r="C3356">
        <f>$P$35*'Profilo fotovoltaico'!B3358</f>
        <v>22.063836562866197</v>
      </c>
      <c r="D3356">
        <f>$Q$37*'Profilo eolico'!B3358</f>
        <v>1542.6774661090815</v>
      </c>
      <c r="E3356">
        <f>$P$39*'Profilo fotovoltaico'!B3358+'Approvvigionamento energia'!$Q$39*'Profilo eolico'!B3358</f>
        <v>1162.5240587225278</v>
      </c>
      <c r="F3356">
        <f>$P$41*'Profilo fotovoltaico'!B3358+'Approvvigionamento energia'!$Q$41*'Profilo eolico'!B3358</f>
        <v>782.37065133597389</v>
      </c>
      <c r="G3356">
        <f>$P$43*'Profilo fotovoltaico'!B3358+'Approvvigionamento energia'!$Q$43*'Profilo eolico'!B3358</f>
        <v>402.21724394942004</v>
      </c>
      <c r="H3356">
        <f t="shared" si="104"/>
        <v>1138.4335154826958</v>
      </c>
      <c r="I3356">
        <f>IF(LCOH!$C$28=Menu!$A$1,'Approvvigionamento energia'!C3356,0)+IF(LCOH!$C$28=Menu!$A$2,'Approvvigionamento energia'!D3356,0)+IF(LCOH!$C$28=Menu!$A$3,'Approvvigionamento energia'!E3356,0)+IF(LCOH!$C$28=Menu!$A$4,'Approvvigionamento energia'!F3356,0)+IF(LCOH!$C$28=Menu!$A$5,'Approvvigionamento energia'!G3356,0)+IF(LCOH!$C$28=Menu!$A$6,'Approvvigionamento energia'!H3356,0)</f>
        <v>782.37065133597389</v>
      </c>
      <c r="J3356">
        <f>'Approvvigionamento energia'!A3356+'Approvvigionamento energia'!B3356+'Approvvigionamento energia'!I3356</f>
        <v>1049.770651335974</v>
      </c>
      <c r="K3356">
        <f>IF(MIN(LCOH!$C$18,J3356)&gt;=$P$48*LCOH!$C$18, MIN(LCOH!$C$18,J3356),0)</f>
        <v>1049.770651335974</v>
      </c>
      <c r="L3356">
        <f t="shared" si="105"/>
        <v>0</v>
      </c>
      <c r="M3356">
        <f>K3356/LCOH!$C$18</f>
        <v>0.69984710089064928</v>
      </c>
      <c r="N3356">
        <f>K3356/LCOH!$C$34</f>
        <v>20.22679482342917</v>
      </c>
    </row>
    <row r="3357" spans="1:14" x14ac:dyDescent="0.35">
      <c r="A3357">
        <f>'Profilo fotovoltaico'!B3359*LCOH!$C$20</f>
        <v>0</v>
      </c>
      <c r="B3357">
        <f>'Profilo eolico'!B3359*LCOH!$C$21</f>
        <v>263.79999999999995</v>
      </c>
      <c r="C3357">
        <f>$P$35*'Profilo fotovoltaico'!B3359</f>
        <v>0</v>
      </c>
      <c r="D3357">
        <f>$Q$37*'Profilo eolico'!B3359</f>
        <v>1539.1766851723739</v>
      </c>
      <c r="E3357">
        <f>$P$39*'Profilo fotovoltaico'!B3359+'Approvvigionamento energia'!$Q$39*'Profilo eolico'!B3359</f>
        <v>1154.3825138792804</v>
      </c>
      <c r="F3357">
        <f>$P$41*'Profilo fotovoltaico'!B3359+'Approvvigionamento energia'!$Q$41*'Profilo eolico'!B3359</f>
        <v>769.58834258618697</v>
      </c>
      <c r="G3357">
        <f>$P$43*'Profilo fotovoltaico'!B3359+'Approvvigionamento energia'!$Q$43*'Profilo eolico'!B3359</f>
        <v>384.79417129309348</v>
      </c>
      <c r="H3357">
        <f t="shared" si="104"/>
        <v>1138.4335154826958</v>
      </c>
      <c r="I3357">
        <f>IF(LCOH!$C$28=Menu!$A$1,'Approvvigionamento energia'!C3357,0)+IF(LCOH!$C$28=Menu!$A$2,'Approvvigionamento energia'!D3357,0)+IF(LCOH!$C$28=Menu!$A$3,'Approvvigionamento energia'!E3357,0)+IF(LCOH!$C$28=Menu!$A$4,'Approvvigionamento energia'!F3357,0)+IF(LCOH!$C$28=Menu!$A$5,'Approvvigionamento energia'!G3357,0)+IF(LCOH!$C$28=Menu!$A$6,'Approvvigionamento energia'!H3357,0)</f>
        <v>769.58834258618697</v>
      </c>
      <c r="J3357">
        <f>'Approvvigionamento energia'!A3357+'Approvvigionamento energia'!B3357+'Approvvigionamento energia'!I3357</f>
        <v>1033.3883425861868</v>
      </c>
      <c r="K3357">
        <f>IF(MIN(LCOH!$C$18,J3357)&gt;=$P$48*LCOH!$C$18, MIN(LCOH!$C$18,J3357),0)</f>
        <v>1033.3883425861868</v>
      </c>
      <c r="L3357">
        <f t="shared" si="105"/>
        <v>0</v>
      </c>
      <c r="M3357">
        <f>K3357/LCOH!$C$18</f>
        <v>0.68892556172412456</v>
      </c>
      <c r="N3357">
        <f>K3357/LCOH!$C$34</f>
        <v>19.911143402431346</v>
      </c>
    </row>
    <row r="3358" spans="1:14" x14ac:dyDescent="0.35">
      <c r="A3358">
        <f>'Profilo fotovoltaico'!B3360*LCOH!$C$20</f>
        <v>0</v>
      </c>
      <c r="B3358">
        <f>'Profilo eolico'!B3360*LCOH!$C$21</f>
        <v>268.60000000000002</v>
      </c>
      <c r="C3358">
        <f>$P$35*'Profilo fotovoltaico'!B3360</f>
        <v>0</v>
      </c>
      <c r="D3358">
        <f>$Q$37*'Profilo eolico'!B3360</f>
        <v>1567.1829326660336</v>
      </c>
      <c r="E3358">
        <f>$P$39*'Profilo fotovoltaico'!B3360+'Approvvigionamento energia'!$Q$39*'Profilo eolico'!B3360</f>
        <v>1175.3871994995252</v>
      </c>
      <c r="F3358">
        <f>$P$41*'Profilo fotovoltaico'!B3360+'Approvvigionamento energia'!$Q$41*'Profilo eolico'!B3360</f>
        <v>783.5914663330168</v>
      </c>
      <c r="G3358">
        <f>$P$43*'Profilo fotovoltaico'!B3360+'Approvvigionamento energia'!$Q$43*'Profilo eolico'!B3360</f>
        <v>391.7957331665084</v>
      </c>
      <c r="H3358">
        <f t="shared" si="104"/>
        <v>1138.4335154826958</v>
      </c>
      <c r="I3358">
        <f>IF(LCOH!$C$28=Menu!$A$1,'Approvvigionamento energia'!C3358,0)+IF(LCOH!$C$28=Menu!$A$2,'Approvvigionamento energia'!D3358,0)+IF(LCOH!$C$28=Menu!$A$3,'Approvvigionamento energia'!E3358,0)+IF(LCOH!$C$28=Menu!$A$4,'Approvvigionamento energia'!F3358,0)+IF(LCOH!$C$28=Menu!$A$5,'Approvvigionamento energia'!G3358,0)+IF(LCOH!$C$28=Menu!$A$6,'Approvvigionamento energia'!H3358,0)</f>
        <v>783.5914663330168</v>
      </c>
      <c r="J3358">
        <f>'Approvvigionamento energia'!A3358+'Approvvigionamento energia'!B3358+'Approvvigionamento energia'!I3358</f>
        <v>1052.1914663330167</v>
      </c>
      <c r="K3358">
        <f>IF(MIN(LCOH!$C$18,J3358)&gt;=$P$48*LCOH!$C$18, MIN(LCOH!$C$18,J3358),0)</f>
        <v>1052.1914663330167</v>
      </c>
      <c r="L3358">
        <f t="shared" si="105"/>
        <v>0</v>
      </c>
      <c r="M3358">
        <f>K3358/LCOH!$C$18</f>
        <v>0.70146097755534442</v>
      </c>
      <c r="N3358">
        <f>K3358/LCOH!$C$34</f>
        <v>20.273438657668915</v>
      </c>
    </row>
    <row r="3359" spans="1:14" x14ac:dyDescent="0.35">
      <c r="A3359">
        <f>'Profilo fotovoltaico'!B3361*LCOH!$C$20</f>
        <v>0</v>
      </c>
      <c r="B3359">
        <f>'Profilo eolico'!B3361*LCOH!$C$21</f>
        <v>261.7</v>
      </c>
      <c r="C3359">
        <f>$P$35*'Profilo fotovoltaico'!B3361</f>
        <v>0</v>
      </c>
      <c r="D3359">
        <f>$Q$37*'Profilo eolico'!B3361</f>
        <v>1526.9239518938978</v>
      </c>
      <c r="E3359">
        <f>$P$39*'Profilo fotovoltaico'!B3361+'Approvvigionamento energia'!$Q$39*'Profilo eolico'!B3361</f>
        <v>1145.1929639204234</v>
      </c>
      <c r="F3359">
        <f>$P$41*'Profilo fotovoltaico'!B3361+'Approvvigionamento energia'!$Q$41*'Profilo eolico'!B3361</f>
        <v>763.46197594694888</v>
      </c>
      <c r="G3359">
        <f>$P$43*'Profilo fotovoltaico'!B3361+'Approvvigionamento energia'!$Q$43*'Profilo eolico'!B3361</f>
        <v>381.73098797347444</v>
      </c>
      <c r="H3359">
        <f t="shared" si="104"/>
        <v>1138.4335154826958</v>
      </c>
      <c r="I3359">
        <f>IF(LCOH!$C$28=Menu!$A$1,'Approvvigionamento energia'!C3359,0)+IF(LCOH!$C$28=Menu!$A$2,'Approvvigionamento energia'!D3359,0)+IF(LCOH!$C$28=Menu!$A$3,'Approvvigionamento energia'!E3359,0)+IF(LCOH!$C$28=Menu!$A$4,'Approvvigionamento energia'!F3359,0)+IF(LCOH!$C$28=Menu!$A$5,'Approvvigionamento energia'!G3359,0)+IF(LCOH!$C$28=Menu!$A$6,'Approvvigionamento energia'!H3359,0)</f>
        <v>763.46197594694888</v>
      </c>
      <c r="J3359">
        <f>'Approvvigionamento energia'!A3359+'Approvvigionamento energia'!B3359+'Approvvigionamento energia'!I3359</f>
        <v>1025.1619759469488</v>
      </c>
      <c r="K3359">
        <f>IF(MIN(LCOH!$C$18,J3359)&gt;=$P$48*LCOH!$C$18, MIN(LCOH!$C$18,J3359),0)</f>
        <v>1025.1619759469488</v>
      </c>
      <c r="L3359">
        <f t="shared" si="105"/>
        <v>0</v>
      </c>
      <c r="M3359">
        <f>K3359/LCOH!$C$18</f>
        <v>0.68344131729796587</v>
      </c>
      <c r="N3359">
        <f>K3359/LCOH!$C$34</f>
        <v>19.752639228264911</v>
      </c>
    </row>
    <row r="3360" spans="1:14" x14ac:dyDescent="0.35">
      <c r="A3360">
        <f>'Profilo fotovoltaico'!B3362*LCOH!$C$20</f>
        <v>0</v>
      </c>
      <c r="B3360">
        <f>'Profilo eolico'!B3362*LCOH!$C$21</f>
        <v>253.3</v>
      </c>
      <c r="C3360">
        <f>$P$35*'Profilo fotovoltaico'!B3362</f>
        <v>0</v>
      </c>
      <c r="D3360">
        <f>$Q$37*'Profilo eolico'!B3362</f>
        <v>1477.9130187799938</v>
      </c>
      <c r="E3360">
        <f>$P$39*'Profilo fotovoltaico'!B3362+'Approvvigionamento energia'!$Q$39*'Profilo eolico'!B3362</f>
        <v>1108.4347640849953</v>
      </c>
      <c r="F3360">
        <f>$P$41*'Profilo fotovoltaico'!B3362+'Approvvigionamento energia'!$Q$41*'Profilo eolico'!B3362</f>
        <v>738.95650938999688</v>
      </c>
      <c r="G3360">
        <f>$P$43*'Profilo fotovoltaico'!B3362+'Approvvigionamento energia'!$Q$43*'Profilo eolico'!B3362</f>
        <v>369.47825469499844</v>
      </c>
      <c r="H3360">
        <f t="shared" si="104"/>
        <v>1138.4335154826958</v>
      </c>
      <c r="I3360">
        <f>IF(LCOH!$C$28=Menu!$A$1,'Approvvigionamento energia'!C3360,0)+IF(LCOH!$C$28=Menu!$A$2,'Approvvigionamento energia'!D3360,0)+IF(LCOH!$C$28=Menu!$A$3,'Approvvigionamento energia'!E3360,0)+IF(LCOH!$C$28=Menu!$A$4,'Approvvigionamento energia'!F3360,0)+IF(LCOH!$C$28=Menu!$A$5,'Approvvigionamento energia'!G3360,0)+IF(LCOH!$C$28=Menu!$A$6,'Approvvigionamento energia'!H3360,0)</f>
        <v>738.95650938999688</v>
      </c>
      <c r="J3360">
        <f>'Approvvigionamento energia'!A3360+'Approvvigionamento energia'!B3360+'Approvvigionamento energia'!I3360</f>
        <v>992.25650938999684</v>
      </c>
      <c r="K3360">
        <f>IF(MIN(LCOH!$C$18,J3360)&gt;=$P$48*LCOH!$C$18, MIN(LCOH!$C$18,J3360),0)</f>
        <v>992.25650938999684</v>
      </c>
      <c r="L3360">
        <f t="shared" si="105"/>
        <v>0</v>
      </c>
      <c r="M3360">
        <f>K3360/LCOH!$C$18</f>
        <v>0.66150433959333121</v>
      </c>
      <c r="N3360">
        <f>K3360/LCOH!$C$34</f>
        <v>19.118622531599168</v>
      </c>
    </row>
    <row r="3361" spans="1:14" x14ac:dyDescent="0.35">
      <c r="A3361">
        <f>'Profilo fotovoltaico'!B3363*LCOH!$C$20</f>
        <v>0</v>
      </c>
      <c r="B3361">
        <f>'Profilo eolico'!B3363*LCOH!$C$21</f>
        <v>226.89999999999998</v>
      </c>
      <c r="C3361">
        <f>$P$35*'Profilo fotovoltaico'!B3363</f>
        <v>0</v>
      </c>
      <c r="D3361">
        <f>$Q$37*'Profilo eolico'!B3363</f>
        <v>1323.878657564866</v>
      </c>
      <c r="E3361">
        <f>$P$39*'Profilo fotovoltaico'!B3363+'Approvvigionamento energia'!$Q$39*'Profilo eolico'!B3363</f>
        <v>992.90899317364949</v>
      </c>
      <c r="F3361">
        <f>$P$41*'Profilo fotovoltaico'!B3363+'Approvvigionamento energia'!$Q$41*'Profilo eolico'!B3363</f>
        <v>661.93932878243299</v>
      </c>
      <c r="G3361">
        <f>$P$43*'Profilo fotovoltaico'!B3363+'Approvvigionamento energia'!$Q$43*'Profilo eolico'!B3363</f>
        <v>330.9696643912165</v>
      </c>
      <c r="H3361">
        <f t="shared" si="104"/>
        <v>1138.4335154826958</v>
      </c>
      <c r="I3361">
        <f>IF(LCOH!$C$28=Menu!$A$1,'Approvvigionamento energia'!C3361,0)+IF(LCOH!$C$28=Menu!$A$2,'Approvvigionamento energia'!D3361,0)+IF(LCOH!$C$28=Menu!$A$3,'Approvvigionamento energia'!E3361,0)+IF(LCOH!$C$28=Menu!$A$4,'Approvvigionamento energia'!F3361,0)+IF(LCOH!$C$28=Menu!$A$5,'Approvvigionamento energia'!G3361,0)+IF(LCOH!$C$28=Menu!$A$6,'Approvvigionamento energia'!H3361,0)</f>
        <v>661.93932878243299</v>
      </c>
      <c r="J3361">
        <f>'Approvvigionamento energia'!A3361+'Approvvigionamento energia'!B3361+'Approvvigionamento energia'!I3361</f>
        <v>888.83932878243297</v>
      </c>
      <c r="K3361">
        <f>IF(MIN(LCOH!$C$18,J3361)&gt;=$P$48*LCOH!$C$18, MIN(LCOH!$C$18,J3361),0)</f>
        <v>888.83932878243297</v>
      </c>
      <c r="L3361">
        <f t="shared" si="105"/>
        <v>0</v>
      </c>
      <c r="M3361">
        <f>K3361/LCOH!$C$18</f>
        <v>0.59255955252162196</v>
      </c>
      <c r="N3361">
        <f>K3361/LCOH!$C$34</f>
        <v>17.125998627792544</v>
      </c>
    </row>
    <row r="3362" spans="1:14" x14ac:dyDescent="0.35">
      <c r="A3362">
        <f>'Profilo fotovoltaico'!B3364*LCOH!$C$20</f>
        <v>0</v>
      </c>
      <c r="B3362">
        <f>'Profilo eolico'!B3364*LCOH!$C$21</f>
        <v>200</v>
      </c>
      <c r="C3362">
        <f>$P$35*'Profilo fotovoltaico'!B3364</f>
        <v>0</v>
      </c>
      <c r="D3362">
        <f>$Q$37*'Profilo eolico'!B3364</f>
        <v>1166.9269789024822</v>
      </c>
      <c r="E3362">
        <f>$P$39*'Profilo fotovoltaico'!B3364+'Approvvigionamento energia'!$Q$39*'Profilo eolico'!B3364</f>
        <v>875.19523417686162</v>
      </c>
      <c r="F3362">
        <f>$P$41*'Profilo fotovoltaico'!B3364+'Approvvigionamento energia'!$Q$41*'Profilo eolico'!B3364</f>
        <v>583.46348945124112</v>
      </c>
      <c r="G3362">
        <f>$P$43*'Profilo fotovoltaico'!B3364+'Approvvigionamento energia'!$Q$43*'Profilo eolico'!B3364</f>
        <v>291.73174472562056</v>
      </c>
      <c r="H3362">
        <f t="shared" si="104"/>
        <v>1138.4335154826958</v>
      </c>
      <c r="I3362">
        <f>IF(LCOH!$C$28=Menu!$A$1,'Approvvigionamento energia'!C3362,0)+IF(LCOH!$C$28=Menu!$A$2,'Approvvigionamento energia'!D3362,0)+IF(LCOH!$C$28=Menu!$A$3,'Approvvigionamento energia'!E3362,0)+IF(LCOH!$C$28=Menu!$A$4,'Approvvigionamento energia'!F3362,0)+IF(LCOH!$C$28=Menu!$A$5,'Approvvigionamento energia'!G3362,0)+IF(LCOH!$C$28=Menu!$A$6,'Approvvigionamento energia'!H3362,0)</f>
        <v>583.46348945124112</v>
      </c>
      <c r="J3362">
        <f>'Approvvigionamento energia'!A3362+'Approvvigionamento energia'!B3362+'Approvvigionamento energia'!I3362</f>
        <v>783.46348945124112</v>
      </c>
      <c r="K3362">
        <f>IF(MIN(LCOH!$C$18,J3362)&gt;=$P$48*LCOH!$C$18, MIN(LCOH!$C$18,J3362),0)</f>
        <v>783.46348945124112</v>
      </c>
      <c r="L3362">
        <f t="shared" si="105"/>
        <v>0</v>
      </c>
      <c r="M3362">
        <f>K3362/LCOH!$C$18</f>
        <v>0.52230899296749411</v>
      </c>
      <c r="N3362">
        <f>K3362/LCOH!$C$34</f>
        <v>15.095635634898674</v>
      </c>
    </row>
    <row r="3363" spans="1:14" x14ac:dyDescent="0.35">
      <c r="A3363">
        <f>'Profilo fotovoltaico'!B3365*LCOH!$C$20</f>
        <v>0</v>
      </c>
      <c r="B3363">
        <f>'Profilo eolico'!B3365*LCOH!$C$21</f>
        <v>188.29999999999998</v>
      </c>
      <c r="C3363">
        <f>$P$35*'Profilo fotovoltaico'!B3365</f>
        <v>0</v>
      </c>
      <c r="D3363">
        <f>$Q$37*'Profilo eolico'!B3365</f>
        <v>1098.661750636687</v>
      </c>
      <c r="E3363">
        <f>$P$39*'Profilo fotovoltaico'!B3365+'Approvvigionamento energia'!$Q$39*'Profilo eolico'!B3365</f>
        <v>823.99631297751512</v>
      </c>
      <c r="F3363">
        <f>$P$41*'Profilo fotovoltaico'!B3365+'Approvvigionamento energia'!$Q$41*'Profilo eolico'!B3365</f>
        <v>549.33087531834349</v>
      </c>
      <c r="G3363">
        <f>$P$43*'Profilo fotovoltaico'!B3365+'Approvvigionamento energia'!$Q$43*'Profilo eolico'!B3365</f>
        <v>274.66543765917174</v>
      </c>
      <c r="H3363">
        <f t="shared" si="104"/>
        <v>1138.4335154826958</v>
      </c>
      <c r="I3363">
        <f>IF(LCOH!$C$28=Menu!$A$1,'Approvvigionamento energia'!C3363,0)+IF(LCOH!$C$28=Menu!$A$2,'Approvvigionamento energia'!D3363,0)+IF(LCOH!$C$28=Menu!$A$3,'Approvvigionamento energia'!E3363,0)+IF(LCOH!$C$28=Menu!$A$4,'Approvvigionamento energia'!F3363,0)+IF(LCOH!$C$28=Menu!$A$5,'Approvvigionamento energia'!G3363,0)+IF(LCOH!$C$28=Menu!$A$6,'Approvvigionamento energia'!H3363,0)</f>
        <v>549.33087531834349</v>
      </c>
      <c r="J3363">
        <f>'Approvvigionamento energia'!A3363+'Approvvigionamento energia'!B3363+'Approvvigionamento energia'!I3363</f>
        <v>737.63087531834344</v>
      </c>
      <c r="K3363">
        <f>IF(MIN(LCOH!$C$18,J3363)&gt;=$P$48*LCOH!$C$18, MIN(LCOH!$C$18,J3363),0)</f>
        <v>737.63087531834344</v>
      </c>
      <c r="L3363">
        <f t="shared" si="105"/>
        <v>0</v>
      </c>
      <c r="M3363">
        <f>K3363/LCOH!$C$18</f>
        <v>0.49175391687889564</v>
      </c>
      <c r="N3363">
        <f>K3363/LCOH!$C$34</f>
        <v>14.2125409502571</v>
      </c>
    </row>
    <row r="3364" spans="1:14" x14ac:dyDescent="0.35">
      <c r="A3364">
        <f>'Profilo fotovoltaico'!B3366*LCOH!$C$20</f>
        <v>0</v>
      </c>
      <c r="B3364">
        <f>'Profilo eolico'!B3366*LCOH!$C$21</f>
        <v>193</v>
      </c>
      <c r="C3364">
        <f>$P$35*'Profilo fotovoltaico'!B3366</f>
        <v>0</v>
      </c>
      <c r="D3364">
        <f>$Q$37*'Profilo eolico'!B3366</f>
        <v>1126.0845346408953</v>
      </c>
      <c r="E3364">
        <f>$P$39*'Profilo fotovoltaico'!B3366+'Approvvigionamento energia'!$Q$39*'Profilo eolico'!B3366</f>
        <v>844.56340098067142</v>
      </c>
      <c r="F3364">
        <f>$P$41*'Profilo fotovoltaico'!B3366+'Approvvigionamento energia'!$Q$41*'Profilo eolico'!B3366</f>
        <v>563.04226732044765</v>
      </c>
      <c r="G3364">
        <f>$P$43*'Profilo fotovoltaico'!B3366+'Approvvigionamento energia'!$Q$43*'Profilo eolico'!B3366</f>
        <v>281.52113366022382</v>
      </c>
      <c r="H3364">
        <f t="shared" si="104"/>
        <v>1138.4335154826958</v>
      </c>
      <c r="I3364">
        <f>IF(LCOH!$C$28=Menu!$A$1,'Approvvigionamento energia'!C3364,0)+IF(LCOH!$C$28=Menu!$A$2,'Approvvigionamento energia'!D3364,0)+IF(LCOH!$C$28=Menu!$A$3,'Approvvigionamento energia'!E3364,0)+IF(LCOH!$C$28=Menu!$A$4,'Approvvigionamento energia'!F3364,0)+IF(LCOH!$C$28=Menu!$A$5,'Approvvigionamento energia'!G3364,0)+IF(LCOH!$C$28=Menu!$A$6,'Approvvigionamento energia'!H3364,0)</f>
        <v>563.04226732044765</v>
      </c>
      <c r="J3364">
        <f>'Approvvigionamento energia'!A3364+'Approvvigionamento energia'!B3364+'Approvvigionamento energia'!I3364</f>
        <v>756.04226732044765</v>
      </c>
      <c r="K3364">
        <f>IF(MIN(LCOH!$C$18,J3364)&gt;=$P$48*LCOH!$C$18, MIN(LCOH!$C$18,J3364),0)</f>
        <v>756.04226732044765</v>
      </c>
      <c r="L3364">
        <f t="shared" si="105"/>
        <v>0</v>
      </c>
      <c r="M3364">
        <f>K3364/LCOH!$C$18</f>
        <v>0.50402817821363177</v>
      </c>
      <c r="N3364">
        <f>K3364/LCOH!$C$34</f>
        <v>14.56728838767722</v>
      </c>
    </row>
    <row r="3365" spans="1:14" x14ac:dyDescent="0.35">
      <c r="A3365">
        <f>'Profilo fotovoltaico'!B3367*LCOH!$C$20</f>
        <v>0</v>
      </c>
      <c r="B3365">
        <f>'Profilo eolico'!B3367*LCOH!$C$21</f>
        <v>201.2</v>
      </c>
      <c r="C3365">
        <f>$P$35*'Profilo fotovoltaico'!B3367</f>
        <v>0</v>
      </c>
      <c r="D3365">
        <f>$Q$37*'Profilo eolico'!B3367</f>
        <v>1173.9285407758971</v>
      </c>
      <c r="E3365">
        <f>$P$39*'Profilo fotovoltaico'!B3367+'Approvvigionamento energia'!$Q$39*'Profilo eolico'!B3367</f>
        <v>880.4464055819227</v>
      </c>
      <c r="F3365">
        <f>$P$41*'Profilo fotovoltaico'!B3367+'Approvvigionamento energia'!$Q$41*'Profilo eolico'!B3367</f>
        <v>586.96427038794855</v>
      </c>
      <c r="G3365">
        <f>$P$43*'Profilo fotovoltaico'!B3367+'Approvvigionamento energia'!$Q$43*'Profilo eolico'!B3367</f>
        <v>293.48213519397427</v>
      </c>
      <c r="H3365">
        <f t="shared" si="104"/>
        <v>1138.4335154826958</v>
      </c>
      <c r="I3365">
        <f>IF(LCOH!$C$28=Menu!$A$1,'Approvvigionamento energia'!C3365,0)+IF(LCOH!$C$28=Menu!$A$2,'Approvvigionamento energia'!D3365,0)+IF(LCOH!$C$28=Menu!$A$3,'Approvvigionamento energia'!E3365,0)+IF(LCOH!$C$28=Menu!$A$4,'Approvvigionamento energia'!F3365,0)+IF(LCOH!$C$28=Menu!$A$5,'Approvvigionamento energia'!G3365,0)+IF(LCOH!$C$28=Menu!$A$6,'Approvvigionamento energia'!H3365,0)</f>
        <v>586.96427038794855</v>
      </c>
      <c r="J3365">
        <f>'Approvvigionamento energia'!A3365+'Approvvigionamento energia'!B3365+'Approvvigionamento energia'!I3365</f>
        <v>788.16427038794859</v>
      </c>
      <c r="K3365">
        <f>IF(MIN(LCOH!$C$18,J3365)&gt;=$P$48*LCOH!$C$18, MIN(LCOH!$C$18,J3365),0)</f>
        <v>788.16427038794859</v>
      </c>
      <c r="L3365">
        <f t="shared" si="105"/>
        <v>0</v>
      </c>
      <c r="M3365">
        <f>K3365/LCOH!$C$18</f>
        <v>0.52544284692529908</v>
      </c>
      <c r="N3365">
        <f>K3365/LCOH!$C$34</f>
        <v>15.186209448708066</v>
      </c>
    </row>
    <row r="3366" spans="1:14" x14ac:dyDescent="0.35">
      <c r="A3366">
        <f>'Profilo fotovoltaico'!B3368*LCOH!$C$20</f>
        <v>28</v>
      </c>
      <c r="B3366">
        <f>'Profilo eolico'!B3368*LCOH!$C$21</f>
        <v>190.1</v>
      </c>
      <c r="C3366">
        <f>$P$35*'Profilo fotovoltaico'!B3368</f>
        <v>205.92914125341781</v>
      </c>
      <c r="D3366">
        <f>$Q$37*'Profilo eolico'!B3368</f>
        <v>1109.1640934468094</v>
      </c>
      <c r="E3366">
        <f>$P$39*'Profilo fotovoltaico'!B3368+'Approvvigionamento energia'!$Q$39*'Profilo eolico'!B3368</f>
        <v>883.35535539846137</v>
      </c>
      <c r="F3366">
        <f>$P$41*'Profilo fotovoltaico'!B3368+'Approvvigionamento energia'!$Q$41*'Profilo eolico'!B3368</f>
        <v>657.54661735011359</v>
      </c>
      <c r="G3366">
        <f>$P$43*'Profilo fotovoltaico'!B3368+'Approvvigionamento energia'!$Q$43*'Profilo eolico'!B3368</f>
        <v>431.7378793017657</v>
      </c>
      <c r="H3366">
        <f t="shared" si="104"/>
        <v>1138.4335154826958</v>
      </c>
      <c r="I3366">
        <f>IF(LCOH!$C$28=Menu!$A$1,'Approvvigionamento energia'!C3366,0)+IF(LCOH!$C$28=Menu!$A$2,'Approvvigionamento energia'!D3366,0)+IF(LCOH!$C$28=Menu!$A$3,'Approvvigionamento energia'!E3366,0)+IF(LCOH!$C$28=Menu!$A$4,'Approvvigionamento energia'!F3366,0)+IF(LCOH!$C$28=Menu!$A$5,'Approvvigionamento energia'!G3366,0)+IF(LCOH!$C$28=Menu!$A$6,'Approvvigionamento energia'!H3366,0)</f>
        <v>657.54661735011359</v>
      </c>
      <c r="J3366">
        <f>'Approvvigionamento energia'!A3366+'Approvvigionamento energia'!B3366+'Approvvigionamento energia'!I3366</f>
        <v>875.64661735011362</v>
      </c>
      <c r="K3366">
        <f>IF(MIN(LCOH!$C$18,J3366)&gt;=$P$48*LCOH!$C$18, MIN(LCOH!$C$18,J3366),0)</f>
        <v>875.64661735011362</v>
      </c>
      <c r="L3366">
        <f t="shared" si="105"/>
        <v>0</v>
      </c>
      <c r="M3366">
        <f>K3366/LCOH!$C$18</f>
        <v>0.58376441156674241</v>
      </c>
      <c r="N3366">
        <f>K3366/LCOH!$C$34</f>
        <v>16.871803802507007</v>
      </c>
    </row>
    <row r="3367" spans="1:14" x14ac:dyDescent="0.35">
      <c r="A3367">
        <f>'Profilo fotovoltaico'!B3369*LCOH!$C$20</f>
        <v>127</v>
      </c>
      <c r="B3367">
        <f>'Profilo eolico'!B3369*LCOH!$C$21</f>
        <v>161.5</v>
      </c>
      <c r="C3367">
        <f>$P$35*'Profilo fotovoltaico'!B3369</f>
        <v>934.03574782800229</v>
      </c>
      <c r="D3367">
        <f>$Q$37*'Profilo eolico'!B3369</f>
        <v>942.29353546375444</v>
      </c>
      <c r="E3367">
        <f>$P$39*'Profilo fotovoltaico'!B3369+'Approvvigionamento energia'!$Q$39*'Profilo eolico'!B3369</f>
        <v>940.22908855481637</v>
      </c>
      <c r="F3367">
        <f>$P$41*'Profilo fotovoltaico'!B3369+'Approvvigionamento energia'!$Q$41*'Profilo eolico'!B3369</f>
        <v>938.16464164587842</v>
      </c>
      <c r="G3367">
        <f>$P$43*'Profilo fotovoltaico'!B3369+'Approvvigionamento energia'!$Q$43*'Profilo eolico'!B3369</f>
        <v>936.10019473694035</v>
      </c>
      <c r="H3367">
        <f t="shared" si="104"/>
        <v>1138.4335154826958</v>
      </c>
      <c r="I3367">
        <f>IF(LCOH!$C$28=Menu!$A$1,'Approvvigionamento energia'!C3367,0)+IF(LCOH!$C$28=Menu!$A$2,'Approvvigionamento energia'!D3367,0)+IF(LCOH!$C$28=Menu!$A$3,'Approvvigionamento energia'!E3367,0)+IF(LCOH!$C$28=Menu!$A$4,'Approvvigionamento energia'!F3367,0)+IF(LCOH!$C$28=Menu!$A$5,'Approvvigionamento energia'!G3367,0)+IF(LCOH!$C$28=Menu!$A$6,'Approvvigionamento energia'!H3367,0)</f>
        <v>938.16464164587842</v>
      </c>
      <c r="J3367">
        <f>'Approvvigionamento energia'!A3367+'Approvvigionamento energia'!B3367+'Approvvigionamento energia'!I3367</f>
        <v>1226.6646416458784</v>
      </c>
      <c r="K3367">
        <f>IF(MIN(LCOH!$C$18,J3367)&gt;=$P$48*LCOH!$C$18, MIN(LCOH!$C$18,J3367),0)</f>
        <v>1226.6646416458784</v>
      </c>
      <c r="L3367">
        <f t="shared" si="105"/>
        <v>0</v>
      </c>
      <c r="M3367">
        <f>K3367/LCOH!$C$18</f>
        <v>0.8177764277639189</v>
      </c>
      <c r="N3367">
        <f>K3367/LCOH!$C$34</f>
        <v>23.635156871789565</v>
      </c>
    </row>
    <row r="3368" spans="1:14" x14ac:dyDescent="0.35">
      <c r="A3368">
        <f>'Profilo fotovoltaico'!B3370*LCOH!$C$20</f>
        <v>266</v>
      </c>
      <c r="B3368">
        <f>'Profilo eolico'!B3370*LCOH!$C$21</f>
        <v>181.7</v>
      </c>
      <c r="C3368">
        <f>$P$35*'Profilo fotovoltaico'!B3370</f>
        <v>1956.3268419074693</v>
      </c>
      <c r="D3368">
        <f>$Q$37*'Profilo eolico'!B3370</f>
        <v>1060.1531603329051</v>
      </c>
      <c r="E3368">
        <f>$P$39*'Profilo fotovoltaico'!B3370+'Approvvigionamento energia'!$Q$39*'Profilo eolico'!B3370</f>
        <v>1284.196580726546</v>
      </c>
      <c r="F3368">
        <f>$P$41*'Profilo fotovoltaico'!B3370+'Approvvigionamento energia'!$Q$41*'Profilo eolico'!B3370</f>
        <v>1508.2400011201871</v>
      </c>
      <c r="G3368">
        <f>$P$43*'Profilo fotovoltaico'!B3370+'Approvvigionamento energia'!$Q$43*'Profilo eolico'!B3370</f>
        <v>1732.2834215138284</v>
      </c>
      <c r="H3368">
        <f t="shared" si="104"/>
        <v>1138.4335154826958</v>
      </c>
      <c r="I3368">
        <f>IF(LCOH!$C$28=Menu!$A$1,'Approvvigionamento energia'!C3368,0)+IF(LCOH!$C$28=Menu!$A$2,'Approvvigionamento energia'!D3368,0)+IF(LCOH!$C$28=Menu!$A$3,'Approvvigionamento energia'!E3368,0)+IF(LCOH!$C$28=Menu!$A$4,'Approvvigionamento energia'!F3368,0)+IF(LCOH!$C$28=Menu!$A$5,'Approvvigionamento energia'!G3368,0)+IF(LCOH!$C$28=Menu!$A$6,'Approvvigionamento energia'!H3368,0)</f>
        <v>1508.2400011201871</v>
      </c>
      <c r="J3368">
        <f>'Approvvigionamento energia'!A3368+'Approvvigionamento energia'!B3368+'Approvvigionamento energia'!I3368</f>
        <v>1955.9400011201872</v>
      </c>
      <c r="K3368">
        <f>IF(MIN(LCOH!$C$18,J3368)&gt;=$P$48*LCOH!$C$18, MIN(LCOH!$C$18,J3368),0)</f>
        <v>1500</v>
      </c>
      <c r="L3368">
        <f t="shared" si="105"/>
        <v>455.94000112018716</v>
      </c>
      <c r="M3368">
        <f>K3368/LCOH!$C$18</f>
        <v>1</v>
      </c>
      <c r="N3368">
        <f>K3368/LCOH!$C$34</f>
        <v>28.901734104046245</v>
      </c>
    </row>
    <row r="3369" spans="1:14" x14ac:dyDescent="0.35">
      <c r="A3369">
        <f>'Profilo fotovoltaico'!B3371*LCOH!$C$20</f>
        <v>402</v>
      </c>
      <c r="B3369">
        <f>'Profilo eolico'!B3371*LCOH!$C$21</f>
        <v>175.2</v>
      </c>
      <c r="C3369">
        <f>$P$35*'Profilo fotovoltaico'!B3371</f>
        <v>2956.5540994240705</v>
      </c>
      <c r="D3369">
        <f>$Q$37*'Profilo eolico'!B3371</f>
        <v>1022.2280335185744</v>
      </c>
      <c r="E3369">
        <f>$P$39*'Profilo fotovoltaico'!B3371+'Approvvigionamento energia'!$Q$39*'Profilo eolico'!B3371</f>
        <v>1505.8095499949484</v>
      </c>
      <c r="F3369">
        <f>$P$41*'Profilo fotovoltaico'!B3371+'Approvvigionamento energia'!$Q$41*'Profilo eolico'!B3371</f>
        <v>1989.3910664713226</v>
      </c>
      <c r="G3369">
        <f>$P$43*'Profilo fotovoltaico'!B3371+'Approvvigionamento energia'!$Q$43*'Profilo eolico'!B3371</f>
        <v>2472.9725829476965</v>
      </c>
      <c r="H3369">
        <f t="shared" si="104"/>
        <v>1138.4335154826958</v>
      </c>
      <c r="I3369">
        <f>IF(LCOH!$C$28=Menu!$A$1,'Approvvigionamento energia'!C3369,0)+IF(LCOH!$C$28=Menu!$A$2,'Approvvigionamento energia'!D3369,0)+IF(LCOH!$C$28=Menu!$A$3,'Approvvigionamento energia'!E3369,0)+IF(LCOH!$C$28=Menu!$A$4,'Approvvigionamento energia'!F3369,0)+IF(LCOH!$C$28=Menu!$A$5,'Approvvigionamento energia'!G3369,0)+IF(LCOH!$C$28=Menu!$A$6,'Approvvigionamento energia'!H3369,0)</f>
        <v>1989.3910664713226</v>
      </c>
      <c r="J3369">
        <f>'Approvvigionamento energia'!A3369+'Approvvigionamento energia'!B3369+'Approvvigionamento energia'!I3369</f>
        <v>2566.5910664713228</v>
      </c>
      <c r="K3369">
        <f>IF(MIN(LCOH!$C$18,J3369)&gt;=$P$48*LCOH!$C$18, MIN(LCOH!$C$18,J3369),0)</f>
        <v>1500</v>
      </c>
      <c r="L3369">
        <f t="shared" si="105"/>
        <v>1066.5910664713228</v>
      </c>
      <c r="M3369">
        <f>K3369/LCOH!$C$18</f>
        <v>1</v>
      </c>
      <c r="N3369">
        <f>K3369/LCOH!$C$34</f>
        <v>28.901734104046245</v>
      </c>
    </row>
    <row r="3370" spans="1:14" x14ac:dyDescent="0.35">
      <c r="A3370">
        <f>'Profilo fotovoltaico'!B3372*LCOH!$C$20</f>
        <v>511</v>
      </c>
      <c r="B3370">
        <f>'Profilo eolico'!B3372*LCOH!$C$21</f>
        <v>170.8</v>
      </c>
      <c r="C3370">
        <f>$P$35*'Profilo fotovoltaico'!B3372</f>
        <v>3758.2068278748752</v>
      </c>
      <c r="D3370">
        <f>$Q$37*'Profilo eolico'!B3372</f>
        <v>996.55563998271987</v>
      </c>
      <c r="E3370">
        <f>$P$39*'Profilo fotovoltaico'!B3372+'Approvvigionamento energia'!$Q$39*'Profilo eolico'!B3372</f>
        <v>1686.9684369557585</v>
      </c>
      <c r="F3370">
        <f>$P$41*'Profilo fotovoltaico'!B3372+'Approvvigionamento energia'!$Q$41*'Profilo eolico'!B3372</f>
        <v>2377.3812339287974</v>
      </c>
      <c r="G3370">
        <f>$P$43*'Profilo fotovoltaico'!B3372+'Approvvigionamento energia'!$Q$43*'Profilo eolico'!B3372</f>
        <v>3067.7940309018368</v>
      </c>
      <c r="H3370">
        <f t="shared" si="104"/>
        <v>1138.4335154826958</v>
      </c>
      <c r="I3370">
        <f>IF(LCOH!$C$28=Menu!$A$1,'Approvvigionamento energia'!C3370,0)+IF(LCOH!$C$28=Menu!$A$2,'Approvvigionamento energia'!D3370,0)+IF(LCOH!$C$28=Menu!$A$3,'Approvvigionamento energia'!E3370,0)+IF(LCOH!$C$28=Menu!$A$4,'Approvvigionamento energia'!F3370,0)+IF(LCOH!$C$28=Menu!$A$5,'Approvvigionamento energia'!G3370,0)+IF(LCOH!$C$28=Menu!$A$6,'Approvvigionamento energia'!H3370,0)</f>
        <v>2377.3812339287974</v>
      </c>
      <c r="J3370">
        <f>'Approvvigionamento energia'!A3370+'Approvvigionamento energia'!B3370+'Approvvigionamento energia'!I3370</f>
        <v>3059.1812339287972</v>
      </c>
      <c r="K3370">
        <f>IF(MIN(LCOH!$C$18,J3370)&gt;=$P$48*LCOH!$C$18, MIN(LCOH!$C$18,J3370),0)</f>
        <v>1500</v>
      </c>
      <c r="L3370">
        <f t="shared" si="105"/>
        <v>1559.1812339287972</v>
      </c>
      <c r="M3370">
        <f>K3370/LCOH!$C$18</f>
        <v>1</v>
      </c>
      <c r="N3370">
        <f>K3370/LCOH!$C$34</f>
        <v>28.901734104046245</v>
      </c>
    </row>
    <row r="3371" spans="1:14" x14ac:dyDescent="0.35">
      <c r="A3371">
        <f>'Profilo fotovoltaico'!B3373*LCOH!$C$20</f>
        <v>582</v>
      </c>
      <c r="B3371">
        <f>'Profilo eolico'!B3373*LCOH!$C$21</f>
        <v>164.1</v>
      </c>
      <c r="C3371">
        <f>$P$35*'Profilo fotovoltaico'!B3373</f>
        <v>4280.3842931960417</v>
      </c>
      <c r="D3371">
        <f>$Q$37*'Profilo eolico'!B3373</f>
        <v>957.46358618948659</v>
      </c>
      <c r="E3371">
        <f>$P$39*'Profilo fotovoltaico'!B3373+'Approvvigionamento energia'!$Q$39*'Profilo eolico'!B3373</f>
        <v>1788.1937629411254</v>
      </c>
      <c r="F3371">
        <f>$P$41*'Profilo fotovoltaico'!B3373+'Approvvigionamento energia'!$Q$41*'Profilo eolico'!B3373</f>
        <v>2618.9239396927642</v>
      </c>
      <c r="G3371">
        <f>$P$43*'Profilo fotovoltaico'!B3373+'Approvvigionamento energia'!$Q$43*'Profilo eolico'!B3373</f>
        <v>3449.6541164444029</v>
      </c>
      <c r="H3371">
        <f t="shared" si="104"/>
        <v>1138.4335154826958</v>
      </c>
      <c r="I3371">
        <f>IF(LCOH!$C$28=Menu!$A$1,'Approvvigionamento energia'!C3371,0)+IF(LCOH!$C$28=Menu!$A$2,'Approvvigionamento energia'!D3371,0)+IF(LCOH!$C$28=Menu!$A$3,'Approvvigionamento energia'!E3371,0)+IF(LCOH!$C$28=Menu!$A$4,'Approvvigionamento energia'!F3371,0)+IF(LCOH!$C$28=Menu!$A$5,'Approvvigionamento energia'!G3371,0)+IF(LCOH!$C$28=Menu!$A$6,'Approvvigionamento energia'!H3371,0)</f>
        <v>2618.9239396927642</v>
      </c>
      <c r="J3371">
        <f>'Approvvigionamento energia'!A3371+'Approvvigionamento energia'!B3371+'Approvvigionamento energia'!I3371</f>
        <v>3365.0239396927641</v>
      </c>
      <c r="K3371">
        <f>IF(MIN(LCOH!$C$18,J3371)&gt;=$P$48*LCOH!$C$18, MIN(LCOH!$C$18,J3371),0)</f>
        <v>1500</v>
      </c>
      <c r="L3371">
        <f t="shared" si="105"/>
        <v>1865.0239396927641</v>
      </c>
      <c r="M3371">
        <f>K3371/LCOH!$C$18</f>
        <v>1</v>
      </c>
      <c r="N3371">
        <f>K3371/LCOH!$C$34</f>
        <v>28.901734104046245</v>
      </c>
    </row>
    <row r="3372" spans="1:14" x14ac:dyDescent="0.35">
      <c r="A3372">
        <f>'Profilo fotovoltaico'!B3374*LCOH!$C$20</f>
        <v>618</v>
      </c>
      <c r="B3372">
        <f>'Profilo eolico'!B3374*LCOH!$C$21</f>
        <v>161.20000000000002</v>
      </c>
      <c r="C3372">
        <f>$P$35*'Profilo fotovoltaico'!B3374</f>
        <v>4545.1503319504363</v>
      </c>
      <c r="D3372">
        <f>$Q$37*'Profilo eolico'!B3374</f>
        <v>940.54314499540067</v>
      </c>
      <c r="E3372">
        <f>$P$39*'Profilo fotovoltaico'!B3374+'Approvvigionamento energia'!$Q$39*'Profilo eolico'!B3374</f>
        <v>1841.6949417341596</v>
      </c>
      <c r="F3372">
        <f>$P$41*'Profilo fotovoltaico'!B3374+'Approvvigionamento energia'!$Q$41*'Profilo eolico'!B3374</f>
        <v>2742.8467384729183</v>
      </c>
      <c r="G3372">
        <f>$P$43*'Profilo fotovoltaico'!B3374+'Approvvigionamento energia'!$Q$43*'Profilo eolico'!B3374</f>
        <v>3643.9985352116773</v>
      </c>
      <c r="H3372">
        <f t="shared" si="104"/>
        <v>1138.4335154826958</v>
      </c>
      <c r="I3372">
        <f>IF(LCOH!$C$28=Menu!$A$1,'Approvvigionamento energia'!C3372,0)+IF(LCOH!$C$28=Menu!$A$2,'Approvvigionamento energia'!D3372,0)+IF(LCOH!$C$28=Menu!$A$3,'Approvvigionamento energia'!E3372,0)+IF(LCOH!$C$28=Menu!$A$4,'Approvvigionamento energia'!F3372,0)+IF(LCOH!$C$28=Menu!$A$5,'Approvvigionamento energia'!G3372,0)+IF(LCOH!$C$28=Menu!$A$6,'Approvvigionamento energia'!H3372,0)</f>
        <v>2742.8467384729183</v>
      </c>
      <c r="J3372">
        <f>'Approvvigionamento energia'!A3372+'Approvvigionamento energia'!B3372+'Approvvigionamento energia'!I3372</f>
        <v>3522.0467384729182</v>
      </c>
      <c r="K3372">
        <f>IF(MIN(LCOH!$C$18,J3372)&gt;=$P$48*LCOH!$C$18, MIN(LCOH!$C$18,J3372),0)</f>
        <v>1500</v>
      </c>
      <c r="L3372">
        <f t="shared" si="105"/>
        <v>2022.0467384729182</v>
      </c>
      <c r="M3372">
        <f>K3372/LCOH!$C$18</f>
        <v>1</v>
      </c>
      <c r="N3372">
        <f>K3372/LCOH!$C$34</f>
        <v>28.901734104046245</v>
      </c>
    </row>
    <row r="3373" spans="1:14" x14ac:dyDescent="0.35">
      <c r="A3373">
        <f>'Profilo fotovoltaico'!B3375*LCOH!$C$20</f>
        <v>623</v>
      </c>
      <c r="B3373">
        <f>'Profilo eolico'!B3375*LCOH!$C$21</f>
        <v>172.7</v>
      </c>
      <c r="C3373">
        <f>$P$35*'Profilo fotovoltaico'!B3375</f>
        <v>4581.9233928885469</v>
      </c>
      <c r="D3373">
        <f>$Q$37*'Profilo eolico'!B3375</f>
        <v>1007.6414462822934</v>
      </c>
      <c r="E3373">
        <f>$P$39*'Profilo fotovoltaico'!B3375+'Approvvigionamento energia'!$Q$39*'Profilo eolico'!B3375</f>
        <v>1901.2119329338566</v>
      </c>
      <c r="F3373">
        <f>$P$41*'Profilo fotovoltaico'!B3375+'Approvvigionamento energia'!$Q$41*'Profilo eolico'!B3375</f>
        <v>2794.78241958542</v>
      </c>
      <c r="G3373">
        <f>$P$43*'Profilo fotovoltaico'!B3375+'Approvvigionamento energia'!$Q$43*'Profilo eolico'!B3375</f>
        <v>3688.3529062369835</v>
      </c>
      <c r="H3373">
        <f t="shared" si="104"/>
        <v>1138.4335154826958</v>
      </c>
      <c r="I3373">
        <f>IF(LCOH!$C$28=Menu!$A$1,'Approvvigionamento energia'!C3373,0)+IF(LCOH!$C$28=Menu!$A$2,'Approvvigionamento energia'!D3373,0)+IF(LCOH!$C$28=Menu!$A$3,'Approvvigionamento energia'!E3373,0)+IF(LCOH!$C$28=Menu!$A$4,'Approvvigionamento energia'!F3373,0)+IF(LCOH!$C$28=Menu!$A$5,'Approvvigionamento energia'!G3373,0)+IF(LCOH!$C$28=Menu!$A$6,'Approvvigionamento energia'!H3373,0)</f>
        <v>2794.78241958542</v>
      </c>
      <c r="J3373">
        <f>'Approvvigionamento energia'!A3373+'Approvvigionamento energia'!B3373+'Approvvigionamento energia'!I3373</f>
        <v>3590.4824195854198</v>
      </c>
      <c r="K3373">
        <f>IF(MIN(LCOH!$C$18,J3373)&gt;=$P$48*LCOH!$C$18, MIN(LCOH!$C$18,J3373),0)</f>
        <v>1500</v>
      </c>
      <c r="L3373">
        <f t="shared" si="105"/>
        <v>2090.4824195854198</v>
      </c>
      <c r="M3373">
        <f>K3373/LCOH!$C$18</f>
        <v>1</v>
      </c>
      <c r="N3373">
        <f>K3373/LCOH!$C$34</f>
        <v>28.901734104046245</v>
      </c>
    </row>
    <row r="3374" spans="1:14" x14ac:dyDescent="0.35">
      <c r="A3374">
        <f>'Profilo fotovoltaico'!B3376*LCOH!$C$20</f>
        <v>592</v>
      </c>
      <c r="B3374">
        <f>'Profilo eolico'!B3376*LCOH!$C$21</f>
        <v>196.9</v>
      </c>
      <c r="C3374">
        <f>$P$35*'Profilo fotovoltaico'!B3376</f>
        <v>4353.9304150722619</v>
      </c>
      <c r="D3374">
        <f>$Q$37*'Profilo eolico'!B3376</f>
        <v>1148.8396107294936</v>
      </c>
      <c r="E3374">
        <f>$P$39*'Profilo fotovoltaico'!B3376+'Approvvigionamento energia'!$Q$39*'Profilo eolico'!B3376</f>
        <v>1950.1123118151856</v>
      </c>
      <c r="F3374">
        <f>$P$41*'Profilo fotovoltaico'!B3376+'Approvvigionamento energia'!$Q$41*'Profilo eolico'!B3376</f>
        <v>2751.3850129008779</v>
      </c>
      <c r="G3374">
        <f>$P$43*'Profilo fotovoltaico'!B3376+'Approvvigionamento energia'!$Q$43*'Profilo eolico'!B3376</f>
        <v>3552.6577139865703</v>
      </c>
      <c r="H3374">
        <f t="shared" si="104"/>
        <v>1138.4335154826958</v>
      </c>
      <c r="I3374">
        <f>IF(LCOH!$C$28=Menu!$A$1,'Approvvigionamento energia'!C3374,0)+IF(LCOH!$C$28=Menu!$A$2,'Approvvigionamento energia'!D3374,0)+IF(LCOH!$C$28=Menu!$A$3,'Approvvigionamento energia'!E3374,0)+IF(LCOH!$C$28=Menu!$A$4,'Approvvigionamento energia'!F3374,0)+IF(LCOH!$C$28=Menu!$A$5,'Approvvigionamento energia'!G3374,0)+IF(LCOH!$C$28=Menu!$A$6,'Approvvigionamento energia'!H3374,0)</f>
        <v>2751.3850129008779</v>
      </c>
      <c r="J3374">
        <f>'Approvvigionamento energia'!A3374+'Approvvigionamento energia'!B3374+'Approvvigionamento energia'!I3374</f>
        <v>3540.285012900878</v>
      </c>
      <c r="K3374">
        <f>IF(MIN(LCOH!$C$18,J3374)&gt;=$P$48*LCOH!$C$18, MIN(LCOH!$C$18,J3374),0)</f>
        <v>1500</v>
      </c>
      <c r="L3374">
        <f t="shared" si="105"/>
        <v>2040.285012900878</v>
      </c>
      <c r="M3374">
        <f>K3374/LCOH!$C$18</f>
        <v>1</v>
      </c>
      <c r="N3374">
        <f>K3374/LCOH!$C$34</f>
        <v>28.901734104046245</v>
      </c>
    </row>
    <row r="3375" spans="1:14" x14ac:dyDescent="0.35">
      <c r="A3375">
        <f>'Profilo fotovoltaico'!B3377*LCOH!$C$20</f>
        <v>532</v>
      </c>
      <c r="B3375">
        <f>'Profilo eolico'!B3377*LCOH!$C$21</f>
        <v>228.3</v>
      </c>
      <c r="C3375">
        <f>$P$35*'Profilo fotovoltaico'!B3377</f>
        <v>3912.6536838149386</v>
      </c>
      <c r="D3375">
        <f>$Q$37*'Profilo eolico'!B3377</f>
        <v>1332.0471464171835</v>
      </c>
      <c r="E3375">
        <f>$P$39*'Profilo fotovoltaico'!B3377+'Approvvigionamento energia'!$Q$39*'Profilo eolico'!B3377</f>
        <v>1977.1987807666223</v>
      </c>
      <c r="F3375">
        <f>$P$41*'Profilo fotovoltaico'!B3377+'Approvvigionamento energia'!$Q$41*'Profilo eolico'!B3377</f>
        <v>2622.350415116061</v>
      </c>
      <c r="G3375">
        <f>$P$43*'Profilo fotovoltaico'!B3377+'Approvvigionamento energia'!$Q$43*'Profilo eolico'!B3377</f>
        <v>3267.5020494655005</v>
      </c>
      <c r="H3375">
        <f t="shared" si="104"/>
        <v>1138.4335154826958</v>
      </c>
      <c r="I3375">
        <f>IF(LCOH!$C$28=Menu!$A$1,'Approvvigionamento energia'!C3375,0)+IF(LCOH!$C$28=Menu!$A$2,'Approvvigionamento energia'!D3375,0)+IF(LCOH!$C$28=Menu!$A$3,'Approvvigionamento energia'!E3375,0)+IF(LCOH!$C$28=Menu!$A$4,'Approvvigionamento energia'!F3375,0)+IF(LCOH!$C$28=Menu!$A$5,'Approvvigionamento energia'!G3375,0)+IF(LCOH!$C$28=Menu!$A$6,'Approvvigionamento energia'!H3375,0)</f>
        <v>2622.350415116061</v>
      </c>
      <c r="J3375">
        <f>'Approvvigionamento energia'!A3375+'Approvvigionamento energia'!B3375+'Approvvigionamento energia'!I3375</f>
        <v>3382.6504151160607</v>
      </c>
      <c r="K3375">
        <f>IF(MIN(LCOH!$C$18,J3375)&gt;=$P$48*LCOH!$C$18, MIN(LCOH!$C$18,J3375),0)</f>
        <v>1500</v>
      </c>
      <c r="L3375">
        <f t="shared" si="105"/>
        <v>1882.6504151160607</v>
      </c>
      <c r="M3375">
        <f>K3375/LCOH!$C$18</f>
        <v>1</v>
      </c>
      <c r="N3375">
        <f>K3375/LCOH!$C$34</f>
        <v>28.901734104046245</v>
      </c>
    </row>
    <row r="3376" spans="1:14" x14ac:dyDescent="0.35">
      <c r="A3376">
        <f>'Profilo fotovoltaico'!B3378*LCOH!$C$20</f>
        <v>443</v>
      </c>
      <c r="B3376">
        <f>'Profilo eolico'!B3378*LCOH!$C$21</f>
        <v>270.3</v>
      </c>
      <c r="C3376">
        <f>$P$35*'Profilo fotovoltaico'!B3378</f>
        <v>3258.0931991165749</v>
      </c>
      <c r="D3376">
        <f>$Q$37*'Profilo eolico'!B3378</f>
        <v>1577.1018119867047</v>
      </c>
      <c r="E3376">
        <f>$P$39*'Profilo fotovoltaico'!B3378+'Approvvigionamento energia'!$Q$39*'Profilo eolico'!B3378</f>
        <v>1997.349658769172</v>
      </c>
      <c r="F3376">
        <f>$P$41*'Profilo fotovoltaico'!B3378+'Approvvigionamento energia'!$Q$41*'Profilo eolico'!B3378</f>
        <v>2417.5975055516396</v>
      </c>
      <c r="G3376">
        <f>$P$43*'Profilo fotovoltaico'!B3378+'Approvvigionamento energia'!$Q$43*'Profilo eolico'!B3378</f>
        <v>2837.8453523341072</v>
      </c>
      <c r="H3376">
        <f t="shared" si="104"/>
        <v>1138.4335154826958</v>
      </c>
      <c r="I3376">
        <f>IF(LCOH!$C$28=Menu!$A$1,'Approvvigionamento energia'!C3376,0)+IF(LCOH!$C$28=Menu!$A$2,'Approvvigionamento energia'!D3376,0)+IF(LCOH!$C$28=Menu!$A$3,'Approvvigionamento energia'!E3376,0)+IF(LCOH!$C$28=Menu!$A$4,'Approvvigionamento energia'!F3376,0)+IF(LCOH!$C$28=Menu!$A$5,'Approvvigionamento energia'!G3376,0)+IF(LCOH!$C$28=Menu!$A$6,'Approvvigionamento energia'!H3376,0)</f>
        <v>2417.5975055516396</v>
      </c>
      <c r="J3376">
        <f>'Approvvigionamento energia'!A3376+'Approvvigionamento energia'!B3376+'Approvvigionamento energia'!I3376</f>
        <v>3130.8975055516394</v>
      </c>
      <c r="K3376">
        <f>IF(MIN(LCOH!$C$18,J3376)&gt;=$P$48*LCOH!$C$18, MIN(LCOH!$C$18,J3376),0)</f>
        <v>1500</v>
      </c>
      <c r="L3376">
        <f t="shared" si="105"/>
        <v>1630.8975055516394</v>
      </c>
      <c r="M3376">
        <f>K3376/LCOH!$C$18</f>
        <v>1</v>
      </c>
      <c r="N3376">
        <f>K3376/LCOH!$C$34</f>
        <v>28.901734104046245</v>
      </c>
    </row>
    <row r="3377" spans="1:14" x14ac:dyDescent="0.35">
      <c r="A3377">
        <f>'Profilo fotovoltaico'!B3379*LCOH!$C$20</f>
        <v>329</v>
      </c>
      <c r="B3377">
        <f>'Profilo eolico'!B3379*LCOH!$C$21</f>
        <v>324.40000000000003</v>
      </c>
      <c r="C3377">
        <f>$P$35*'Profilo fotovoltaico'!B3379</f>
        <v>2419.6674097276596</v>
      </c>
      <c r="D3377">
        <f>$Q$37*'Profilo eolico'!B3379</f>
        <v>1892.7555597798262</v>
      </c>
      <c r="E3377">
        <f>$P$39*'Profilo fotovoltaico'!B3379+'Approvvigionamento energia'!$Q$39*'Profilo eolico'!B3379</f>
        <v>2024.4835222667843</v>
      </c>
      <c r="F3377">
        <f>$P$41*'Profilo fotovoltaico'!B3379+'Approvvigionamento energia'!$Q$41*'Profilo eolico'!B3379</f>
        <v>2156.2114847537428</v>
      </c>
      <c r="G3377">
        <f>$P$43*'Profilo fotovoltaico'!B3379+'Approvvigionamento energia'!$Q$43*'Profilo eolico'!B3379</f>
        <v>2287.9394472407012</v>
      </c>
      <c r="H3377">
        <f t="shared" si="104"/>
        <v>1138.4335154826958</v>
      </c>
      <c r="I3377">
        <f>IF(LCOH!$C$28=Menu!$A$1,'Approvvigionamento energia'!C3377,0)+IF(LCOH!$C$28=Menu!$A$2,'Approvvigionamento energia'!D3377,0)+IF(LCOH!$C$28=Menu!$A$3,'Approvvigionamento energia'!E3377,0)+IF(LCOH!$C$28=Menu!$A$4,'Approvvigionamento energia'!F3377,0)+IF(LCOH!$C$28=Menu!$A$5,'Approvvigionamento energia'!G3377,0)+IF(LCOH!$C$28=Menu!$A$6,'Approvvigionamento energia'!H3377,0)</f>
        <v>2156.2114847537428</v>
      </c>
      <c r="J3377">
        <f>'Approvvigionamento energia'!A3377+'Approvvigionamento energia'!B3377+'Approvvigionamento energia'!I3377</f>
        <v>2809.6114847537428</v>
      </c>
      <c r="K3377">
        <f>IF(MIN(LCOH!$C$18,J3377)&gt;=$P$48*LCOH!$C$18, MIN(LCOH!$C$18,J3377),0)</f>
        <v>1500</v>
      </c>
      <c r="L3377">
        <f t="shared" si="105"/>
        <v>1309.6114847537428</v>
      </c>
      <c r="M3377">
        <f>K3377/LCOH!$C$18</f>
        <v>1</v>
      </c>
      <c r="N3377">
        <f>K3377/LCOH!$C$34</f>
        <v>28.901734104046245</v>
      </c>
    </row>
    <row r="3378" spans="1:14" x14ac:dyDescent="0.35">
      <c r="A3378">
        <f>'Profilo fotovoltaico'!B3380*LCOH!$C$20</f>
        <v>196</v>
      </c>
      <c r="B3378">
        <f>'Profilo eolico'!B3380*LCOH!$C$21</f>
        <v>362.9</v>
      </c>
      <c r="C3378">
        <f>$P$35*'Profilo fotovoltaico'!B3380</f>
        <v>1441.5039887739249</v>
      </c>
      <c r="D3378">
        <f>$Q$37*'Profilo eolico'!B3380</f>
        <v>2117.3890032185541</v>
      </c>
      <c r="E3378">
        <f>$P$39*'Profilo fotovoltaico'!B3380+'Approvvigionamento energia'!$Q$39*'Profilo eolico'!B3380</f>
        <v>1948.4177496073967</v>
      </c>
      <c r="F3378">
        <f>$P$41*'Profilo fotovoltaico'!B3380+'Approvvigionamento energia'!$Q$41*'Profilo eolico'!B3380</f>
        <v>1779.4464959962395</v>
      </c>
      <c r="G3378">
        <f>$P$43*'Profilo fotovoltaico'!B3380+'Approvvigionamento energia'!$Q$43*'Profilo eolico'!B3380</f>
        <v>1610.4752423850823</v>
      </c>
      <c r="H3378">
        <f t="shared" si="104"/>
        <v>1138.4335154826958</v>
      </c>
      <c r="I3378">
        <f>IF(LCOH!$C$28=Menu!$A$1,'Approvvigionamento energia'!C3378,0)+IF(LCOH!$C$28=Menu!$A$2,'Approvvigionamento energia'!D3378,0)+IF(LCOH!$C$28=Menu!$A$3,'Approvvigionamento energia'!E3378,0)+IF(LCOH!$C$28=Menu!$A$4,'Approvvigionamento energia'!F3378,0)+IF(LCOH!$C$28=Menu!$A$5,'Approvvigionamento energia'!G3378,0)+IF(LCOH!$C$28=Menu!$A$6,'Approvvigionamento energia'!H3378,0)</f>
        <v>1779.4464959962395</v>
      </c>
      <c r="J3378">
        <f>'Approvvigionamento energia'!A3378+'Approvvigionamento energia'!B3378+'Approvvigionamento energia'!I3378</f>
        <v>2338.3464959962394</v>
      </c>
      <c r="K3378">
        <f>IF(MIN(LCOH!$C$18,J3378)&gt;=$P$48*LCOH!$C$18, MIN(LCOH!$C$18,J3378),0)</f>
        <v>1500</v>
      </c>
      <c r="L3378">
        <f t="shared" si="105"/>
        <v>838.34649599623936</v>
      </c>
      <c r="M3378">
        <f>K3378/LCOH!$C$18</f>
        <v>1</v>
      </c>
      <c r="N3378">
        <f>K3378/LCOH!$C$34</f>
        <v>28.901734104046245</v>
      </c>
    </row>
    <row r="3379" spans="1:14" x14ac:dyDescent="0.35">
      <c r="A3379">
        <f>'Profilo fotovoltaico'!B3381*LCOH!$C$20</f>
        <v>77</v>
      </c>
      <c r="B3379">
        <f>'Profilo eolico'!B3381*LCOH!$C$21</f>
        <v>365.9</v>
      </c>
      <c r="C3379">
        <f>$P$35*'Profilo fotovoltaico'!B3381</f>
        <v>566.30513844689904</v>
      </c>
      <c r="D3379">
        <f>$Q$37*'Profilo eolico'!B3381</f>
        <v>2134.8929079020913</v>
      </c>
      <c r="E3379">
        <f>$P$39*'Profilo fotovoltaico'!B3381+'Approvvigionamento energia'!$Q$39*'Profilo eolico'!B3381</f>
        <v>1742.7459655382931</v>
      </c>
      <c r="F3379">
        <f>$P$41*'Profilo fotovoltaico'!B3381+'Approvvigionamento energia'!$Q$41*'Profilo eolico'!B3381</f>
        <v>1350.5990231744952</v>
      </c>
      <c r="G3379">
        <f>$P$43*'Profilo fotovoltaico'!B3381+'Approvvigionamento energia'!$Q$43*'Profilo eolico'!B3381</f>
        <v>958.45208081069711</v>
      </c>
      <c r="H3379">
        <f t="shared" si="104"/>
        <v>1138.4335154826958</v>
      </c>
      <c r="I3379">
        <f>IF(LCOH!$C$28=Menu!$A$1,'Approvvigionamento energia'!C3379,0)+IF(LCOH!$C$28=Menu!$A$2,'Approvvigionamento energia'!D3379,0)+IF(LCOH!$C$28=Menu!$A$3,'Approvvigionamento energia'!E3379,0)+IF(LCOH!$C$28=Menu!$A$4,'Approvvigionamento energia'!F3379,0)+IF(LCOH!$C$28=Menu!$A$5,'Approvvigionamento energia'!G3379,0)+IF(LCOH!$C$28=Menu!$A$6,'Approvvigionamento energia'!H3379,0)</f>
        <v>1350.5990231744952</v>
      </c>
      <c r="J3379">
        <f>'Approvvigionamento energia'!A3379+'Approvvigionamento energia'!B3379+'Approvvigionamento energia'!I3379</f>
        <v>1793.4990231744951</v>
      </c>
      <c r="K3379">
        <f>IF(MIN(LCOH!$C$18,J3379)&gt;=$P$48*LCOH!$C$18, MIN(LCOH!$C$18,J3379),0)</f>
        <v>1500</v>
      </c>
      <c r="L3379">
        <f t="shared" si="105"/>
        <v>293.49902317449505</v>
      </c>
      <c r="M3379">
        <f>K3379/LCOH!$C$18</f>
        <v>1</v>
      </c>
      <c r="N3379">
        <f>K3379/LCOH!$C$34</f>
        <v>28.901734104046245</v>
      </c>
    </row>
    <row r="3380" spans="1:14" x14ac:dyDescent="0.35">
      <c r="A3380">
        <f>'Profilo fotovoltaico'!B3382*LCOH!$C$20</f>
        <v>6</v>
      </c>
      <c r="B3380">
        <f>'Profilo eolico'!B3382*LCOH!$C$21</f>
        <v>368.3</v>
      </c>
      <c r="C3380">
        <f>$P$35*'Profilo fotovoltaico'!B3382</f>
        <v>44.127673125732393</v>
      </c>
      <c r="D3380">
        <f>$Q$37*'Profilo eolico'!B3382</f>
        <v>2148.8960316489211</v>
      </c>
      <c r="E3380">
        <f>$P$39*'Profilo fotovoltaico'!B3382+'Approvvigionamento energia'!$Q$39*'Profilo eolico'!B3382</f>
        <v>1622.7039420181238</v>
      </c>
      <c r="F3380">
        <f>$P$41*'Profilo fotovoltaico'!B3382+'Approvvigionamento energia'!$Q$41*'Profilo eolico'!B3382</f>
        <v>1096.5118523873268</v>
      </c>
      <c r="G3380">
        <f>$P$43*'Profilo fotovoltaico'!B3382+'Approvvigionamento energia'!$Q$43*'Profilo eolico'!B3382</f>
        <v>570.3197627565296</v>
      </c>
      <c r="H3380">
        <f t="shared" si="104"/>
        <v>1138.4335154826958</v>
      </c>
      <c r="I3380">
        <f>IF(LCOH!$C$28=Menu!$A$1,'Approvvigionamento energia'!C3380,0)+IF(LCOH!$C$28=Menu!$A$2,'Approvvigionamento energia'!D3380,0)+IF(LCOH!$C$28=Menu!$A$3,'Approvvigionamento energia'!E3380,0)+IF(LCOH!$C$28=Menu!$A$4,'Approvvigionamento energia'!F3380,0)+IF(LCOH!$C$28=Menu!$A$5,'Approvvigionamento energia'!G3380,0)+IF(LCOH!$C$28=Menu!$A$6,'Approvvigionamento energia'!H3380,0)</f>
        <v>1096.5118523873268</v>
      </c>
      <c r="J3380">
        <f>'Approvvigionamento energia'!A3380+'Approvvigionamento energia'!B3380+'Approvvigionamento energia'!I3380</f>
        <v>1470.8118523873268</v>
      </c>
      <c r="K3380">
        <f>IF(MIN(LCOH!$C$18,J3380)&gt;=$P$48*LCOH!$C$18, MIN(LCOH!$C$18,J3380),0)</f>
        <v>1470.8118523873268</v>
      </c>
      <c r="L3380">
        <f t="shared" si="105"/>
        <v>0</v>
      </c>
      <c r="M3380">
        <f>K3380/LCOH!$C$18</f>
        <v>0.98054123492488454</v>
      </c>
      <c r="N3380">
        <f>K3380/LCOH!$C$34</f>
        <v>28.339342049852153</v>
      </c>
    </row>
    <row r="3381" spans="1:14" x14ac:dyDescent="0.35">
      <c r="A3381">
        <f>'Profilo fotovoltaico'!B3383*LCOH!$C$20</f>
        <v>0</v>
      </c>
      <c r="B3381">
        <f>'Profilo eolico'!B3383*LCOH!$C$21</f>
        <v>380.59999999999997</v>
      </c>
      <c r="C3381">
        <f>$P$35*'Profilo fotovoltaico'!B3383</f>
        <v>0</v>
      </c>
      <c r="D3381">
        <f>$Q$37*'Profilo eolico'!B3383</f>
        <v>2220.6620408514236</v>
      </c>
      <c r="E3381">
        <f>$P$39*'Profilo fotovoltaico'!B3383+'Approvvigionamento energia'!$Q$39*'Profilo eolico'!B3383</f>
        <v>1665.4965306385675</v>
      </c>
      <c r="F3381">
        <f>$P$41*'Profilo fotovoltaico'!B3383+'Approvvigionamento energia'!$Q$41*'Profilo eolico'!B3383</f>
        <v>1110.3310204257118</v>
      </c>
      <c r="G3381">
        <f>$P$43*'Profilo fotovoltaico'!B3383+'Approvvigionamento energia'!$Q$43*'Profilo eolico'!B3383</f>
        <v>555.16551021285591</v>
      </c>
      <c r="H3381">
        <f t="shared" si="104"/>
        <v>1138.4335154826958</v>
      </c>
      <c r="I3381">
        <f>IF(LCOH!$C$28=Menu!$A$1,'Approvvigionamento energia'!C3381,0)+IF(LCOH!$C$28=Menu!$A$2,'Approvvigionamento energia'!D3381,0)+IF(LCOH!$C$28=Menu!$A$3,'Approvvigionamento energia'!E3381,0)+IF(LCOH!$C$28=Menu!$A$4,'Approvvigionamento energia'!F3381,0)+IF(LCOH!$C$28=Menu!$A$5,'Approvvigionamento energia'!G3381,0)+IF(LCOH!$C$28=Menu!$A$6,'Approvvigionamento energia'!H3381,0)</f>
        <v>1110.3310204257118</v>
      </c>
      <c r="J3381">
        <f>'Approvvigionamento energia'!A3381+'Approvvigionamento energia'!B3381+'Approvvigionamento energia'!I3381</f>
        <v>1490.9310204257117</v>
      </c>
      <c r="K3381">
        <f>IF(MIN(LCOH!$C$18,J3381)&gt;=$P$48*LCOH!$C$18, MIN(LCOH!$C$18,J3381),0)</f>
        <v>1490.9310204257117</v>
      </c>
      <c r="L3381">
        <f t="shared" si="105"/>
        <v>0</v>
      </c>
      <c r="M3381">
        <f>K3381/LCOH!$C$18</f>
        <v>0.9939540136171412</v>
      </c>
      <c r="N3381">
        <f>K3381/LCOH!$C$34</f>
        <v>28.726994613212174</v>
      </c>
    </row>
    <row r="3382" spans="1:14" x14ac:dyDescent="0.35">
      <c r="A3382">
        <f>'Profilo fotovoltaico'!B3384*LCOH!$C$20</f>
        <v>0</v>
      </c>
      <c r="B3382">
        <f>'Profilo eolico'!B3384*LCOH!$C$21</f>
        <v>377.40000000000003</v>
      </c>
      <c r="C3382">
        <f>$P$35*'Profilo fotovoltaico'!B3384</f>
        <v>0</v>
      </c>
      <c r="D3382">
        <f>$Q$37*'Profilo eolico'!B3384</f>
        <v>2201.9912091889842</v>
      </c>
      <c r="E3382">
        <f>$P$39*'Profilo fotovoltaico'!B3384+'Approvvigionamento energia'!$Q$39*'Profilo eolico'!B3384</f>
        <v>1651.4934068917378</v>
      </c>
      <c r="F3382">
        <f>$P$41*'Profilo fotovoltaico'!B3384+'Approvvigionamento energia'!$Q$41*'Profilo eolico'!B3384</f>
        <v>1100.9956045944921</v>
      </c>
      <c r="G3382">
        <f>$P$43*'Profilo fotovoltaico'!B3384+'Approvvigionamento energia'!$Q$43*'Profilo eolico'!B3384</f>
        <v>550.49780229724604</v>
      </c>
      <c r="H3382">
        <f t="shared" si="104"/>
        <v>1138.4335154826958</v>
      </c>
      <c r="I3382">
        <f>IF(LCOH!$C$28=Menu!$A$1,'Approvvigionamento energia'!C3382,0)+IF(LCOH!$C$28=Menu!$A$2,'Approvvigionamento energia'!D3382,0)+IF(LCOH!$C$28=Menu!$A$3,'Approvvigionamento energia'!E3382,0)+IF(LCOH!$C$28=Menu!$A$4,'Approvvigionamento energia'!F3382,0)+IF(LCOH!$C$28=Menu!$A$5,'Approvvigionamento energia'!G3382,0)+IF(LCOH!$C$28=Menu!$A$6,'Approvvigionamento energia'!H3382,0)</f>
        <v>1100.9956045944921</v>
      </c>
      <c r="J3382">
        <f>'Approvvigionamento energia'!A3382+'Approvvigionamento energia'!B3382+'Approvvigionamento energia'!I3382</f>
        <v>1478.3956045944922</v>
      </c>
      <c r="K3382">
        <f>IF(MIN(LCOH!$C$18,J3382)&gt;=$P$48*LCOH!$C$18, MIN(LCOH!$C$18,J3382),0)</f>
        <v>1478.3956045944922</v>
      </c>
      <c r="L3382">
        <f t="shared" si="105"/>
        <v>0</v>
      </c>
      <c r="M3382">
        <f>K3382/LCOH!$C$18</f>
        <v>0.98559706972966143</v>
      </c>
      <c r="N3382">
        <f>K3382/LCOH!$C$34</f>
        <v>28.4854644430538</v>
      </c>
    </row>
    <row r="3383" spans="1:14" x14ac:dyDescent="0.35">
      <c r="A3383">
        <f>'Profilo fotovoltaico'!B3385*LCOH!$C$20</f>
        <v>0</v>
      </c>
      <c r="B3383">
        <f>'Profilo eolico'!B3385*LCOH!$C$21</f>
        <v>384.40000000000003</v>
      </c>
      <c r="C3383">
        <f>$P$35*'Profilo fotovoltaico'!B3385</f>
        <v>0</v>
      </c>
      <c r="D3383">
        <f>$Q$37*'Profilo eolico'!B3385</f>
        <v>2242.8336534505711</v>
      </c>
      <c r="E3383">
        <f>$P$39*'Profilo fotovoltaico'!B3385+'Approvvigionamento energia'!$Q$39*'Profilo eolico'!B3385</f>
        <v>1682.125240087928</v>
      </c>
      <c r="F3383">
        <f>$P$41*'Profilo fotovoltaico'!B3385+'Approvvigionamento energia'!$Q$41*'Profilo eolico'!B3385</f>
        <v>1121.4168267252855</v>
      </c>
      <c r="G3383">
        <f>$P$43*'Profilo fotovoltaico'!B3385+'Approvvigionamento energia'!$Q$43*'Profilo eolico'!B3385</f>
        <v>560.70841336264277</v>
      </c>
      <c r="H3383">
        <f t="shared" si="104"/>
        <v>1138.4335154826958</v>
      </c>
      <c r="I3383">
        <f>IF(LCOH!$C$28=Menu!$A$1,'Approvvigionamento energia'!C3383,0)+IF(LCOH!$C$28=Menu!$A$2,'Approvvigionamento energia'!D3383,0)+IF(LCOH!$C$28=Menu!$A$3,'Approvvigionamento energia'!E3383,0)+IF(LCOH!$C$28=Menu!$A$4,'Approvvigionamento energia'!F3383,0)+IF(LCOH!$C$28=Menu!$A$5,'Approvvigionamento energia'!G3383,0)+IF(LCOH!$C$28=Menu!$A$6,'Approvvigionamento energia'!H3383,0)</f>
        <v>1121.4168267252855</v>
      </c>
      <c r="J3383">
        <f>'Approvvigionamento energia'!A3383+'Approvvigionamento energia'!B3383+'Approvvigionamento energia'!I3383</f>
        <v>1505.8168267252856</v>
      </c>
      <c r="K3383">
        <f>IF(MIN(LCOH!$C$18,J3383)&gt;=$P$48*LCOH!$C$18, MIN(LCOH!$C$18,J3383),0)</f>
        <v>1500</v>
      </c>
      <c r="L3383">
        <f t="shared" si="105"/>
        <v>5.8168267252856367</v>
      </c>
      <c r="M3383">
        <f>K3383/LCOH!$C$18</f>
        <v>1</v>
      </c>
      <c r="N3383">
        <f>K3383/LCOH!$C$34</f>
        <v>28.901734104046245</v>
      </c>
    </row>
    <row r="3384" spans="1:14" x14ac:dyDescent="0.35">
      <c r="A3384">
        <f>'Profilo fotovoltaico'!B3386*LCOH!$C$20</f>
        <v>0</v>
      </c>
      <c r="B3384">
        <f>'Profilo eolico'!B3386*LCOH!$C$21</f>
        <v>371.7</v>
      </c>
      <c r="C3384">
        <f>$P$35*'Profilo fotovoltaico'!B3386</f>
        <v>0</v>
      </c>
      <c r="D3384">
        <f>$Q$37*'Profilo eolico'!B3386</f>
        <v>2168.7337902902632</v>
      </c>
      <c r="E3384">
        <f>$P$39*'Profilo fotovoltaico'!B3386+'Approvvigionamento energia'!$Q$39*'Profilo eolico'!B3386</f>
        <v>1626.5503427176973</v>
      </c>
      <c r="F3384">
        <f>$P$41*'Profilo fotovoltaico'!B3386+'Approvvigionamento energia'!$Q$41*'Profilo eolico'!B3386</f>
        <v>1084.3668951451316</v>
      </c>
      <c r="G3384">
        <f>$P$43*'Profilo fotovoltaico'!B3386+'Approvvigionamento energia'!$Q$43*'Profilo eolico'!B3386</f>
        <v>542.1834475725658</v>
      </c>
      <c r="H3384">
        <f t="shared" si="104"/>
        <v>1138.4335154826958</v>
      </c>
      <c r="I3384">
        <f>IF(LCOH!$C$28=Menu!$A$1,'Approvvigionamento energia'!C3384,0)+IF(LCOH!$C$28=Menu!$A$2,'Approvvigionamento energia'!D3384,0)+IF(LCOH!$C$28=Menu!$A$3,'Approvvigionamento energia'!E3384,0)+IF(LCOH!$C$28=Menu!$A$4,'Approvvigionamento energia'!F3384,0)+IF(LCOH!$C$28=Menu!$A$5,'Approvvigionamento energia'!G3384,0)+IF(LCOH!$C$28=Menu!$A$6,'Approvvigionamento energia'!H3384,0)</f>
        <v>1084.3668951451316</v>
      </c>
      <c r="J3384">
        <f>'Approvvigionamento energia'!A3384+'Approvvigionamento energia'!B3384+'Approvvigionamento energia'!I3384</f>
        <v>1456.0668951451316</v>
      </c>
      <c r="K3384">
        <f>IF(MIN(LCOH!$C$18,J3384)&gt;=$P$48*LCOH!$C$18, MIN(LCOH!$C$18,J3384),0)</f>
        <v>1456.0668951451316</v>
      </c>
      <c r="L3384">
        <f t="shared" si="105"/>
        <v>0</v>
      </c>
      <c r="M3384">
        <f>K3384/LCOH!$C$18</f>
        <v>0.97071126343008773</v>
      </c>
      <c r="N3384">
        <f>K3384/LCOH!$C$34</f>
        <v>28.055238827459185</v>
      </c>
    </row>
    <row r="3385" spans="1:14" x14ac:dyDescent="0.35">
      <c r="A3385">
        <f>'Profilo fotovoltaico'!B3387*LCOH!$C$20</f>
        <v>0</v>
      </c>
      <c r="B3385">
        <f>'Profilo eolico'!B3387*LCOH!$C$21</f>
        <v>348.5</v>
      </c>
      <c r="C3385">
        <f>$P$35*'Profilo fotovoltaico'!B3387</f>
        <v>0</v>
      </c>
      <c r="D3385">
        <f>$Q$37*'Profilo eolico'!B3387</f>
        <v>2033.3702607375751</v>
      </c>
      <c r="E3385">
        <f>$P$39*'Profilo fotovoltaico'!B3387+'Approvvigionamento energia'!$Q$39*'Profilo eolico'!B3387</f>
        <v>1525.0276955531813</v>
      </c>
      <c r="F3385">
        <f>$P$41*'Profilo fotovoltaico'!B3387+'Approvvigionamento energia'!$Q$41*'Profilo eolico'!B3387</f>
        <v>1016.6851303687876</v>
      </c>
      <c r="G3385">
        <f>$P$43*'Profilo fotovoltaico'!B3387+'Approvvigionamento energia'!$Q$43*'Profilo eolico'!B3387</f>
        <v>508.34256518439378</v>
      </c>
      <c r="H3385">
        <f t="shared" si="104"/>
        <v>1138.4335154826958</v>
      </c>
      <c r="I3385">
        <f>IF(LCOH!$C$28=Menu!$A$1,'Approvvigionamento energia'!C3385,0)+IF(LCOH!$C$28=Menu!$A$2,'Approvvigionamento energia'!D3385,0)+IF(LCOH!$C$28=Menu!$A$3,'Approvvigionamento energia'!E3385,0)+IF(LCOH!$C$28=Menu!$A$4,'Approvvigionamento energia'!F3385,0)+IF(LCOH!$C$28=Menu!$A$5,'Approvvigionamento energia'!G3385,0)+IF(LCOH!$C$28=Menu!$A$6,'Approvvigionamento energia'!H3385,0)</f>
        <v>1016.6851303687876</v>
      </c>
      <c r="J3385">
        <f>'Approvvigionamento energia'!A3385+'Approvvigionamento energia'!B3385+'Approvvigionamento energia'!I3385</f>
        <v>1365.1851303687877</v>
      </c>
      <c r="K3385">
        <f>IF(MIN(LCOH!$C$18,J3385)&gt;=$P$48*LCOH!$C$18, MIN(LCOH!$C$18,J3385),0)</f>
        <v>1365.1851303687877</v>
      </c>
      <c r="L3385">
        <f t="shared" si="105"/>
        <v>0</v>
      </c>
      <c r="M3385">
        <f>K3385/LCOH!$C$18</f>
        <v>0.91012342024585846</v>
      </c>
      <c r="N3385">
        <f>K3385/LCOH!$C$34</f>
        <v>26.304145093810938</v>
      </c>
    </row>
    <row r="3386" spans="1:14" x14ac:dyDescent="0.35">
      <c r="A3386">
        <f>'Profilo fotovoltaico'!B3388*LCOH!$C$20</f>
        <v>0</v>
      </c>
      <c r="B3386">
        <f>'Profilo eolico'!B3388*LCOH!$C$21</f>
        <v>327.7</v>
      </c>
      <c r="C3386">
        <f>$P$35*'Profilo fotovoltaico'!B3388</f>
        <v>0</v>
      </c>
      <c r="D3386">
        <f>$Q$37*'Profilo eolico'!B3388</f>
        <v>1912.009854931717</v>
      </c>
      <c r="E3386">
        <f>$P$39*'Profilo fotovoltaico'!B3388+'Approvvigionamento energia'!$Q$39*'Profilo eolico'!B3388</f>
        <v>1434.0073911987877</v>
      </c>
      <c r="F3386">
        <f>$P$41*'Profilo fotovoltaico'!B3388+'Approvvigionamento energia'!$Q$41*'Profilo eolico'!B3388</f>
        <v>956.00492746585849</v>
      </c>
      <c r="G3386">
        <f>$P$43*'Profilo fotovoltaico'!B3388+'Approvvigionamento energia'!$Q$43*'Profilo eolico'!B3388</f>
        <v>478.00246373292924</v>
      </c>
      <c r="H3386">
        <f t="shared" si="104"/>
        <v>1138.4335154826958</v>
      </c>
      <c r="I3386">
        <f>IF(LCOH!$C$28=Menu!$A$1,'Approvvigionamento energia'!C3386,0)+IF(LCOH!$C$28=Menu!$A$2,'Approvvigionamento energia'!D3386,0)+IF(LCOH!$C$28=Menu!$A$3,'Approvvigionamento energia'!E3386,0)+IF(LCOH!$C$28=Menu!$A$4,'Approvvigionamento energia'!F3386,0)+IF(LCOH!$C$28=Menu!$A$5,'Approvvigionamento energia'!G3386,0)+IF(LCOH!$C$28=Menu!$A$6,'Approvvigionamento energia'!H3386,0)</f>
        <v>956.00492746585849</v>
      </c>
      <c r="J3386">
        <f>'Approvvigionamento energia'!A3386+'Approvvigionamento energia'!B3386+'Approvvigionamento energia'!I3386</f>
        <v>1283.7049274658584</v>
      </c>
      <c r="K3386">
        <f>IF(MIN(LCOH!$C$18,J3386)&gt;=$P$48*LCOH!$C$18, MIN(LCOH!$C$18,J3386),0)</f>
        <v>1283.7049274658584</v>
      </c>
      <c r="L3386">
        <f t="shared" si="105"/>
        <v>0</v>
      </c>
      <c r="M3386">
        <f>K3386/LCOH!$C$18</f>
        <v>0.8558032849772389</v>
      </c>
      <c r="N3386">
        <f>K3386/LCOH!$C$34</f>
        <v>24.734198987781472</v>
      </c>
    </row>
    <row r="3387" spans="1:14" x14ac:dyDescent="0.35">
      <c r="A3387">
        <f>'Profilo fotovoltaico'!B3389*LCOH!$C$20</f>
        <v>0</v>
      </c>
      <c r="B3387">
        <f>'Profilo eolico'!B3389*LCOH!$C$21</f>
        <v>323.40000000000003</v>
      </c>
      <c r="C3387">
        <f>$P$35*'Profilo fotovoltaico'!B3389</f>
        <v>0</v>
      </c>
      <c r="D3387">
        <f>$Q$37*'Profilo eolico'!B3389</f>
        <v>1886.9209248853138</v>
      </c>
      <c r="E3387">
        <f>$P$39*'Profilo fotovoltaico'!B3389+'Approvvigionamento energia'!$Q$39*'Profilo eolico'!B3389</f>
        <v>1415.1906936639853</v>
      </c>
      <c r="F3387">
        <f>$P$41*'Profilo fotovoltaico'!B3389+'Approvvigionamento energia'!$Q$41*'Profilo eolico'!B3389</f>
        <v>943.46046244265688</v>
      </c>
      <c r="G3387">
        <f>$P$43*'Profilo fotovoltaico'!B3389+'Approvvigionamento energia'!$Q$43*'Profilo eolico'!B3389</f>
        <v>471.73023122132844</v>
      </c>
      <c r="H3387">
        <f t="shared" si="104"/>
        <v>1138.4335154826958</v>
      </c>
      <c r="I3387">
        <f>IF(LCOH!$C$28=Menu!$A$1,'Approvvigionamento energia'!C3387,0)+IF(LCOH!$C$28=Menu!$A$2,'Approvvigionamento energia'!D3387,0)+IF(LCOH!$C$28=Menu!$A$3,'Approvvigionamento energia'!E3387,0)+IF(LCOH!$C$28=Menu!$A$4,'Approvvigionamento energia'!F3387,0)+IF(LCOH!$C$28=Menu!$A$5,'Approvvigionamento energia'!G3387,0)+IF(LCOH!$C$28=Menu!$A$6,'Approvvigionamento energia'!H3387,0)</f>
        <v>943.46046244265688</v>
      </c>
      <c r="J3387">
        <f>'Approvvigionamento energia'!A3387+'Approvvigionamento energia'!B3387+'Approvvigionamento energia'!I3387</f>
        <v>1266.8604624426569</v>
      </c>
      <c r="K3387">
        <f>IF(MIN(LCOH!$C$18,J3387)&gt;=$P$48*LCOH!$C$18, MIN(LCOH!$C$18,J3387),0)</f>
        <v>1266.8604624426569</v>
      </c>
      <c r="L3387">
        <f t="shared" si="105"/>
        <v>0</v>
      </c>
      <c r="M3387">
        <f>K3387/LCOH!$C$18</f>
        <v>0.84457364162843795</v>
      </c>
      <c r="N3387">
        <f>K3387/LCOH!$C$34</f>
        <v>24.409642821631152</v>
      </c>
    </row>
    <row r="3388" spans="1:14" x14ac:dyDescent="0.35">
      <c r="A3388">
        <f>'Profilo fotovoltaico'!B3390*LCOH!$C$20</f>
        <v>0</v>
      </c>
      <c r="B3388">
        <f>'Profilo eolico'!B3390*LCOH!$C$21</f>
        <v>342.7</v>
      </c>
      <c r="C3388">
        <f>$P$35*'Profilo fotovoltaico'!B3390</f>
        <v>0</v>
      </c>
      <c r="D3388">
        <f>$Q$37*'Profilo eolico'!B3390</f>
        <v>1999.5293783494033</v>
      </c>
      <c r="E3388">
        <f>$P$39*'Profilo fotovoltaico'!B3390+'Approvvigionamento energia'!$Q$39*'Profilo eolico'!B3390</f>
        <v>1499.6470337620524</v>
      </c>
      <c r="F3388">
        <f>$P$41*'Profilo fotovoltaico'!B3390+'Approvvigionamento energia'!$Q$41*'Profilo eolico'!B3390</f>
        <v>999.76468917470163</v>
      </c>
      <c r="G3388">
        <f>$P$43*'Profilo fotovoltaico'!B3390+'Approvvigionamento energia'!$Q$43*'Profilo eolico'!B3390</f>
        <v>499.88234458735081</v>
      </c>
      <c r="H3388">
        <f t="shared" si="104"/>
        <v>1138.4335154826958</v>
      </c>
      <c r="I3388">
        <f>IF(LCOH!$C$28=Menu!$A$1,'Approvvigionamento energia'!C3388,0)+IF(LCOH!$C$28=Menu!$A$2,'Approvvigionamento energia'!D3388,0)+IF(LCOH!$C$28=Menu!$A$3,'Approvvigionamento energia'!E3388,0)+IF(LCOH!$C$28=Menu!$A$4,'Approvvigionamento energia'!F3388,0)+IF(LCOH!$C$28=Menu!$A$5,'Approvvigionamento energia'!G3388,0)+IF(LCOH!$C$28=Menu!$A$6,'Approvvigionamento energia'!H3388,0)</f>
        <v>999.76468917470163</v>
      </c>
      <c r="J3388">
        <f>'Approvvigionamento energia'!A3388+'Approvvigionamento energia'!B3388+'Approvvigionamento energia'!I3388</f>
        <v>1342.4646891747016</v>
      </c>
      <c r="K3388">
        <f>IF(MIN(LCOH!$C$18,J3388)&gt;=$P$48*LCOH!$C$18, MIN(LCOH!$C$18,J3388),0)</f>
        <v>1342.4646891747016</v>
      </c>
      <c r="L3388">
        <f t="shared" si="105"/>
        <v>0</v>
      </c>
      <c r="M3388">
        <f>K3388/LCOH!$C$18</f>
        <v>0.89497645944980109</v>
      </c>
      <c r="N3388">
        <f>K3388/LCOH!$C$34</f>
        <v>25.866371660398876</v>
      </c>
    </row>
    <row r="3389" spans="1:14" x14ac:dyDescent="0.35">
      <c r="A3389">
        <f>'Profilo fotovoltaico'!B3391*LCOH!$C$20</f>
        <v>0</v>
      </c>
      <c r="B3389">
        <f>'Profilo eolico'!B3391*LCOH!$C$21</f>
        <v>342.4</v>
      </c>
      <c r="C3389">
        <f>$P$35*'Profilo fotovoltaico'!B3391</f>
        <v>0</v>
      </c>
      <c r="D3389">
        <f>$Q$37*'Profilo eolico'!B3391</f>
        <v>1997.7789878810495</v>
      </c>
      <c r="E3389">
        <f>$P$39*'Profilo fotovoltaico'!B3391+'Approvvigionamento energia'!$Q$39*'Profilo eolico'!B3391</f>
        <v>1498.334240910787</v>
      </c>
      <c r="F3389">
        <f>$P$41*'Profilo fotovoltaico'!B3391+'Approvvigionamento energia'!$Q$41*'Profilo eolico'!B3391</f>
        <v>998.88949394052474</v>
      </c>
      <c r="G3389">
        <f>$P$43*'Profilo fotovoltaico'!B3391+'Approvvigionamento energia'!$Q$43*'Profilo eolico'!B3391</f>
        <v>499.44474697026237</v>
      </c>
      <c r="H3389">
        <f t="shared" si="104"/>
        <v>1138.4335154826958</v>
      </c>
      <c r="I3389">
        <f>IF(LCOH!$C$28=Menu!$A$1,'Approvvigionamento energia'!C3389,0)+IF(LCOH!$C$28=Menu!$A$2,'Approvvigionamento energia'!D3389,0)+IF(LCOH!$C$28=Menu!$A$3,'Approvvigionamento energia'!E3389,0)+IF(LCOH!$C$28=Menu!$A$4,'Approvvigionamento energia'!F3389,0)+IF(LCOH!$C$28=Menu!$A$5,'Approvvigionamento energia'!G3389,0)+IF(LCOH!$C$28=Menu!$A$6,'Approvvigionamento energia'!H3389,0)</f>
        <v>998.88949394052474</v>
      </c>
      <c r="J3389">
        <f>'Approvvigionamento energia'!A3389+'Approvvigionamento energia'!B3389+'Approvvigionamento energia'!I3389</f>
        <v>1341.2894939405246</v>
      </c>
      <c r="K3389">
        <f>IF(MIN(LCOH!$C$18,J3389)&gt;=$P$48*LCOH!$C$18, MIN(LCOH!$C$18,J3389),0)</f>
        <v>1341.2894939405246</v>
      </c>
      <c r="L3389">
        <f t="shared" si="105"/>
        <v>0</v>
      </c>
      <c r="M3389">
        <f>K3389/LCOH!$C$18</f>
        <v>0.89419299596034973</v>
      </c>
      <c r="N3389">
        <f>K3389/LCOH!$C$34</f>
        <v>25.843728206946526</v>
      </c>
    </row>
    <row r="3390" spans="1:14" x14ac:dyDescent="0.35">
      <c r="A3390">
        <f>'Profilo fotovoltaico'!B3392*LCOH!$C$20</f>
        <v>36</v>
      </c>
      <c r="B3390">
        <f>'Profilo eolico'!B3392*LCOH!$C$21</f>
        <v>331.8</v>
      </c>
      <c r="C3390">
        <f>$P$35*'Profilo fotovoltaico'!B3392</f>
        <v>264.76603875439434</v>
      </c>
      <c r="D3390">
        <f>$Q$37*'Profilo eolico'!B3392</f>
        <v>1935.9318579992178</v>
      </c>
      <c r="E3390">
        <f>$P$39*'Profilo fotovoltaico'!B3392+'Approvvigionamento energia'!$Q$39*'Profilo eolico'!B3392</f>
        <v>1518.140403188012</v>
      </c>
      <c r="F3390">
        <f>$P$41*'Profilo fotovoltaico'!B3392+'Approvvigionamento energia'!$Q$41*'Profilo eolico'!B3392</f>
        <v>1100.348948376806</v>
      </c>
      <c r="G3390">
        <f>$P$43*'Profilo fotovoltaico'!B3392+'Approvvigionamento energia'!$Q$43*'Profilo eolico'!B3392</f>
        <v>682.55749356560023</v>
      </c>
      <c r="H3390">
        <f t="shared" si="104"/>
        <v>1138.4335154826958</v>
      </c>
      <c r="I3390">
        <f>IF(LCOH!$C$28=Menu!$A$1,'Approvvigionamento energia'!C3390,0)+IF(LCOH!$C$28=Menu!$A$2,'Approvvigionamento energia'!D3390,0)+IF(LCOH!$C$28=Menu!$A$3,'Approvvigionamento energia'!E3390,0)+IF(LCOH!$C$28=Menu!$A$4,'Approvvigionamento energia'!F3390,0)+IF(LCOH!$C$28=Menu!$A$5,'Approvvigionamento energia'!G3390,0)+IF(LCOH!$C$28=Menu!$A$6,'Approvvigionamento energia'!H3390,0)</f>
        <v>1100.348948376806</v>
      </c>
      <c r="J3390">
        <f>'Approvvigionamento energia'!A3390+'Approvvigionamento energia'!B3390+'Approvvigionamento energia'!I3390</f>
        <v>1468.1489483768059</v>
      </c>
      <c r="K3390">
        <f>IF(MIN(LCOH!$C$18,J3390)&gt;=$P$48*LCOH!$C$18, MIN(LCOH!$C$18,J3390),0)</f>
        <v>1468.1489483768059</v>
      </c>
      <c r="L3390">
        <f t="shared" si="105"/>
        <v>0</v>
      </c>
      <c r="M3390">
        <f>K3390/LCOH!$C$18</f>
        <v>0.97876596558453732</v>
      </c>
      <c r="N3390">
        <f>K3390/LCOH!$C$34</f>
        <v>28.288033687414373</v>
      </c>
    </row>
    <row r="3391" spans="1:14" x14ac:dyDescent="0.35">
      <c r="A3391">
        <f>'Profilo fotovoltaico'!B3393*LCOH!$C$20</f>
        <v>140</v>
      </c>
      <c r="B3391">
        <f>'Profilo eolico'!B3393*LCOH!$C$21</f>
        <v>322.5</v>
      </c>
      <c r="C3391">
        <f>$P$35*'Profilo fotovoltaico'!B3393</f>
        <v>1029.6457062670893</v>
      </c>
      <c r="D3391">
        <f>$Q$37*'Profilo eolico'!B3393</f>
        <v>1881.6697534802527</v>
      </c>
      <c r="E3391">
        <f>$P$39*'Profilo fotovoltaico'!B3393+'Approvvigionamento energia'!$Q$39*'Profilo eolico'!B3393</f>
        <v>1668.6637416769618</v>
      </c>
      <c r="F3391">
        <f>$P$41*'Profilo fotovoltaico'!B3393+'Approvvigionamento energia'!$Q$41*'Profilo eolico'!B3393</f>
        <v>1455.6577298736711</v>
      </c>
      <c r="G3391">
        <f>$P$43*'Profilo fotovoltaico'!B3393+'Approvvigionamento energia'!$Q$43*'Profilo eolico'!B3393</f>
        <v>1242.6517180703802</v>
      </c>
      <c r="H3391">
        <f t="shared" si="104"/>
        <v>1138.4335154826958</v>
      </c>
      <c r="I3391">
        <f>IF(LCOH!$C$28=Menu!$A$1,'Approvvigionamento energia'!C3391,0)+IF(LCOH!$C$28=Menu!$A$2,'Approvvigionamento energia'!D3391,0)+IF(LCOH!$C$28=Menu!$A$3,'Approvvigionamento energia'!E3391,0)+IF(LCOH!$C$28=Menu!$A$4,'Approvvigionamento energia'!F3391,0)+IF(LCOH!$C$28=Menu!$A$5,'Approvvigionamento energia'!G3391,0)+IF(LCOH!$C$28=Menu!$A$6,'Approvvigionamento energia'!H3391,0)</f>
        <v>1455.6577298736711</v>
      </c>
      <c r="J3391">
        <f>'Approvvigionamento energia'!A3391+'Approvvigionamento energia'!B3391+'Approvvigionamento energia'!I3391</f>
        <v>1918.1577298736711</v>
      </c>
      <c r="K3391">
        <f>IF(MIN(LCOH!$C$18,J3391)&gt;=$P$48*LCOH!$C$18, MIN(LCOH!$C$18,J3391),0)</f>
        <v>1500</v>
      </c>
      <c r="L3391">
        <f t="shared" si="105"/>
        <v>418.15772987367109</v>
      </c>
      <c r="M3391">
        <f>K3391/LCOH!$C$18</f>
        <v>1</v>
      </c>
      <c r="N3391">
        <f>K3391/LCOH!$C$34</f>
        <v>28.901734104046245</v>
      </c>
    </row>
    <row r="3392" spans="1:14" x14ac:dyDescent="0.35">
      <c r="A3392">
        <f>'Profilo fotovoltaico'!B3394*LCOH!$C$20</f>
        <v>283</v>
      </c>
      <c r="B3392">
        <f>'Profilo eolico'!B3394*LCOH!$C$21</f>
        <v>403.8</v>
      </c>
      <c r="C3392">
        <f>$P$35*'Profilo fotovoltaico'!B3394</f>
        <v>2081.3552490970442</v>
      </c>
      <c r="D3392">
        <f>$Q$37*'Profilo eolico'!B3394</f>
        <v>2356.0255704041115</v>
      </c>
      <c r="E3392">
        <f>$P$39*'Profilo fotovoltaico'!B3394+'Approvvigionamento energia'!$Q$39*'Profilo eolico'!B3394</f>
        <v>2287.3579900773448</v>
      </c>
      <c r="F3392">
        <f>$P$41*'Profilo fotovoltaico'!B3394+'Approvvigionamento energia'!$Q$41*'Profilo eolico'!B3394</f>
        <v>2218.6904097505776</v>
      </c>
      <c r="G3392">
        <f>$P$43*'Profilo fotovoltaico'!B3394+'Approvvigionamento energia'!$Q$43*'Profilo eolico'!B3394</f>
        <v>2150.0228294238109</v>
      </c>
      <c r="H3392">
        <f t="shared" si="104"/>
        <v>1138.4335154826958</v>
      </c>
      <c r="I3392">
        <f>IF(LCOH!$C$28=Menu!$A$1,'Approvvigionamento energia'!C3392,0)+IF(LCOH!$C$28=Menu!$A$2,'Approvvigionamento energia'!D3392,0)+IF(LCOH!$C$28=Menu!$A$3,'Approvvigionamento energia'!E3392,0)+IF(LCOH!$C$28=Menu!$A$4,'Approvvigionamento energia'!F3392,0)+IF(LCOH!$C$28=Menu!$A$5,'Approvvigionamento energia'!G3392,0)+IF(LCOH!$C$28=Menu!$A$6,'Approvvigionamento energia'!H3392,0)</f>
        <v>2218.6904097505776</v>
      </c>
      <c r="J3392">
        <f>'Approvvigionamento energia'!A3392+'Approvvigionamento energia'!B3392+'Approvvigionamento energia'!I3392</f>
        <v>2905.4904097505778</v>
      </c>
      <c r="K3392">
        <f>IF(MIN(LCOH!$C$18,J3392)&gt;=$P$48*LCOH!$C$18, MIN(LCOH!$C$18,J3392),0)</f>
        <v>1500</v>
      </c>
      <c r="L3392">
        <f t="shared" si="105"/>
        <v>1405.4904097505778</v>
      </c>
      <c r="M3392">
        <f>K3392/LCOH!$C$18</f>
        <v>1</v>
      </c>
      <c r="N3392">
        <f>K3392/LCOH!$C$34</f>
        <v>28.901734104046245</v>
      </c>
    </row>
    <row r="3393" spans="1:14" x14ac:dyDescent="0.35">
      <c r="A3393">
        <f>'Profilo fotovoltaico'!B3395*LCOH!$C$20</f>
        <v>434</v>
      </c>
      <c r="B3393">
        <f>'Profilo eolico'!B3395*LCOH!$C$21</f>
        <v>482.8</v>
      </c>
      <c r="C3393">
        <f>$P$35*'Profilo fotovoltaico'!B3395</f>
        <v>3191.9016894279762</v>
      </c>
      <c r="D3393">
        <f>$Q$37*'Profilo eolico'!B3395</f>
        <v>2816.9617270705921</v>
      </c>
      <c r="E3393">
        <f>$P$39*'Profilo fotovoltaico'!B3395+'Approvvigionamento energia'!$Q$39*'Profilo eolico'!B3395</f>
        <v>2910.6967176599378</v>
      </c>
      <c r="F3393">
        <f>$P$41*'Profilo fotovoltaico'!B3395+'Approvvigionamento energia'!$Q$41*'Profilo eolico'!B3395</f>
        <v>3004.4317082492844</v>
      </c>
      <c r="G3393">
        <f>$P$43*'Profilo fotovoltaico'!B3395+'Approvvigionamento energia'!$Q$43*'Profilo eolico'!B3395</f>
        <v>3098.1666988386305</v>
      </c>
      <c r="H3393">
        <f t="shared" si="104"/>
        <v>1138.4335154826958</v>
      </c>
      <c r="I3393">
        <f>IF(LCOH!$C$28=Menu!$A$1,'Approvvigionamento energia'!C3393,0)+IF(LCOH!$C$28=Menu!$A$2,'Approvvigionamento energia'!D3393,0)+IF(LCOH!$C$28=Menu!$A$3,'Approvvigionamento energia'!E3393,0)+IF(LCOH!$C$28=Menu!$A$4,'Approvvigionamento energia'!F3393,0)+IF(LCOH!$C$28=Menu!$A$5,'Approvvigionamento energia'!G3393,0)+IF(LCOH!$C$28=Menu!$A$6,'Approvvigionamento energia'!H3393,0)</f>
        <v>3004.4317082492844</v>
      </c>
      <c r="J3393">
        <f>'Approvvigionamento energia'!A3393+'Approvvigionamento energia'!B3393+'Approvvigionamento energia'!I3393</f>
        <v>3921.2317082492846</v>
      </c>
      <c r="K3393">
        <f>IF(MIN(LCOH!$C$18,J3393)&gt;=$P$48*LCOH!$C$18, MIN(LCOH!$C$18,J3393),0)</f>
        <v>1500</v>
      </c>
      <c r="L3393">
        <f t="shared" si="105"/>
        <v>2421.2317082492846</v>
      </c>
      <c r="M3393">
        <f>K3393/LCOH!$C$18</f>
        <v>1</v>
      </c>
      <c r="N3393">
        <f>K3393/LCOH!$C$34</f>
        <v>28.901734104046245</v>
      </c>
    </row>
    <row r="3394" spans="1:14" x14ac:dyDescent="0.35">
      <c r="A3394">
        <f>'Profilo fotovoltaico'!B3396*LCOH!$C$20</f>
        <v>550</v>
      </c>
      <c r="B3394">
        <f>'Profilo eolico'!B3396*LCOH!$C$21</f>
        <v>510.29999999999995</v>
      </c>
      <c r="C3394">
        <f>$P$35*'Profilo fotovoltaico'!B3396</f>
        <v>4045.036703192136</v>
      </c>
      <c r="D3394">
        <f>$Q$37*'Profilo eolico'!B3396</f>
        <v>2977.4141866696832</v>
      </c>
      <c r="E3394">
        <f>$P$39*'Profilo fotovoltaico'!B3396+'Approvvigionamento energia'!$Q$39*'Profilo eolico'!B3396</f>
        <v>3244.3198158002961</v>
      </c>
      <c r="F3394">
        <f>$P$41*'Profilo fotovoltaico'!B3396+'Approvvigionamento energia'!$Q$41*'Profilo eolico'!B3396</f>
        <v>3511.2254449309094</v>
      </c>
      <c r="G3394">
        <f>$P$43*'Profilo fotovoltaico'!B3396+'Approvvigionamento energia'!$Q$43*'Profilo eolico'!B3396</f>
        <v>3778.1310740615227</v>
      </c>
      <c r="H3394">
        <f t="shared" ref="H3394:H3457" si="106">$P$45</f>
        <v>1138.4335154826958</v>
      </c>
      <c r="I3394">
        <f>IF(LCOH!$C$28=Menu!$A$1,'Approvvigionamento energia'!C3394,0)+IF(LCOH!$C$28=Menu!$A$2,'Approvvigionamento energia'!D3394,0)+IF(LCOH!$C$28=Menu!$A$3,'Approvvigionamento energia'!E3394,0)+IF(LCOH!$C$28=Menu!$A$4,'Approvvigionamento energia'!F3394,0)+IF(LCOH!$C$28=Menu!$A$5,'Approvvigionamento energia'!G3394,0)+IF(LCOH!$C$28=Menu!$A$6,'Approvvigionamento energia'!H3394,0)</f>
        <v>3511.2254449309094</v>
      </c>
      <c r="J3394">
        <f>'Approvvigionamento energia'!A3394+'Approvvigionamento energia'!B3394+'Approvvigionamento energia'!I3394</f>
        <v>4571.5254449309095</v>
      </c>
      <c r="K3394">
        <f>IF(MIN(LCOH!$C$18,J3394)&gt;=$P$48*LCOH!$C$18, MIN(LCOH!$C$18,J3394),0)</f>
        <v>1500</v>
      </c>
      <c r="L3394">
        <f t="shared" si="105"/>
        <v>3071.5254449309095</v>
      </c>
      <c r="M3394">
        <f>K3394/LCOH!$C$18</f>
        <v>1</v>
      </c>
      <c r="N3394">
        <f>K3394/LCOH!$C$34</f>
        <v>28.901734104046245</v>
      </c>
    </row>
    <row r="3395" spans="1:14" x14ac:dyDescent="0.35">
      <c r="A3395">
        <f>'Profilo fotovoltaico'!B3397*LCOH!$C$20</f>
        <v>627</v>
      </c>
      <c r="B3395">
        <f>'Profilo eolico'!B3397*LCOH!$C$21</f>
        <v>510.8</v>
      </c>
      <c r="C3395">
        <f>$P$35*'Profilo fotovoltaico'!B3397</f>
        <v>4611.341841639035</v>
      </c>
      <c r="D3395">
        <f>$Q$37*'Profilo eolico'!B3397</f>
        <v>2980.3315041169399</v>
      </c>
      <c r="E3395">
        <f>$P$39*'Profilo fotovoltaico'!B3397+'Approvvigionamento energia'!$Q$39*'Profilo eolico'!B3397</f>
        <v>3388.0840884974632</v>
      </c>
      <c r="F3395">
        <f>$P$41*'Profilo fotovoltaico'!B3397+'Approvvigionamento energia'!$Q$41*'Profilo eolico'!B3397</f>
        <v>3795.8366728779874</v>
      </c>
      <c r="G3395">
        <f>$P$43*'Profilo fotovoltaico'!B3397+'Approvvigionamento energia'!$Q$43*'Profilo eolico'!B3397</f>
        <v>4203.5892572585108</v>
      </c>
      <c r="H3395">
        <f t="shared" si="106"/>
        <v>1138.4335154826958</v>
      </c>
      <c r="I3395">
        <f>IF(LCOH!$C$28=Menu!$A$1,'Approvvigionamento energia'!C3395,0)+IF(LCOH!$C$28=Menu!$A$2,'Approvvigionamento energia'!D3395,0)+IF(LCOH!$C$28=Menu!$A$3,'Approvvigionamento energia'!E3395,0)+IF(LCOH!$C$28=Menu!$A$4,'Approvvigionamento energia'!F3395,0)+IF(LCOH!$C$28=Menu!$A$5,'Approvvigionamento energia'!G3395,0)+IF(LCOH!$C$28=Menu!$A$6,'Approvvigionamento energia'!H3395,0)</f>
        <v>3795.8366728779874</v>
      </c>
      <c r="J3395">
        <f>'Approvvigionamento energia'!A3395+'Approvvigionamento energia'!B3395+'Approvvigionamento energia'!I3395</f>
        <v>4933.6366728779876</v>
      </c>
      <c r="K3395">
        <f>IF(MIN(LCOH!$C$18,J3395)&gt;=$P$48*LCOH!$C$18, MIN(LCOH!$C$18,J3395),0)</f>
        <v>1500</v>
      </c>
      <c r="L3395">
        <f t="shared" ref="L3395:L3458" si="107">J3395-K3395</f>
        <v>3433.6366728779876</v>
      </c>
      <c r="M3395">
        <f>K3395/LCOH!$C$18</f>
        <v>1</v>
      </c>
      <c r="N3395">
        <f>K3395/LCOH!$C$34</f>
        <v>28.901734104046245</v>
      </c>
    </row>
    <row r="3396" spans="1:14" x14ac:dyDescent="0.35">
      <c r="A3396">
        <f>'Profilo fotovoltaico'!B3398*LCOH!$C$20</f>
        <v>676</v>
      </c>
      <c r="B3396">
        <f>'Profilo eolico'!B3398*LCOH!$C$21</f>
        <v>500.4</v>
      </c>
      <c r="C3396">
        <f>$P$35*'Profilo fotovoltaico'!B3398</f>
        <v>4971.7178388325165</v>
      </c>
      <c r="D3396">
        <f>$Q$37*'Profilo eolico'!B3398</f>
        <v>2919.6513012140103</v>
      </c>
      <c r="E3396">
        <f>$P$39*'Profilo fotovoltaico'!B3398+'Approvvigionamento energia'!$Q$39*'Profilo eolico'!B3398</f>
        <v>3432.6679356186369</v>
      </c>
      <c r="F3396">
        <f>$P$41*'Profilo fotovoltaico'!B3398+'Approvvigionamento energia'!$Q$41*'Profilo eolico'!B3398</f>
        <v>3945.6845700232634</v>
      </c>
      <c r="G3396">
        <f>$P$43*'Profilo fotovoltaico'!B3398+'Approvvigionamento energia'!$Q$43*'Profilo eolico'!B3398</f>
        <v>4458.7012044278899</v>
      </c>
      <c r="H3396">
        <f t="shared" si="106"/>
        <v>1138.4335154826958</v>
      </c>
      <c r="I3396">
        <f>IF(LCOH!$C$28=Menu!$A$1,'Approvvigionamento energia'!C3396,0)+IF(LCOH!$C$28=Menu!$A$2,'Approvvigionamento energia'!D3396,0)+IF(LCOH!$C$28=Menu!$A$3,'Approvvigionamento energia'!E3396,0)+IF(LCOH!$C$28=Menu!$A$4,'Approvvigionamento energia'!F3396,0)+IF(LCOH!$C$28=Menu!$A$5,'Approvvigionamento energia'!G3396,0)+IF(LCOH!$C$28=Menu!$A$6,'Approvvigionamento energia'!H3396,0)</f>
        <v>3945.6845700232634</v>
      </c>
      <c r="J3396">
        <f>'Approvvigionamento energia'!A3396+'Approvvigionamento energia'!B3396+'Approvvigionamento energia'!I3396</f>
        <v>5122.084570023264</v>
      </c>
      <c r="K3396">
        <f>IF(MIN(LCOH!$C$18,J3396)&gt;=$P$48*LCOH!$C$18, MIN(LCOH!$C$18,J3396),0)</f>
        <v>1500</v>
      </c>
      <c r="L3396">
        <f t="shared" si="107"/>
        <v>3622.084570023264</v>
      </c>
      <c r="M3396">
        <f>K3396/LCOH!$C$18</f>
        <v>1</v>
      </c>
      <c r="N3396">
        <f>K3396/LCOH!$C$34</f>
        <v>28.901734104046245</v>
      </c>
    </row>
    <row r="3397" spans="1:14" x14ac:dyDescent="0.35">
      <c r="A3397">
        <f>'Profilo fotovoltaico'!B3399*LCOH!$C$20</f>
        <v>688</v>
      </c>
      <c r="B3397">
        <f>'Profilo eolico'!B3399*LCOH!$C$21</f>
        <v>490.3</v>
      </c>
      <c r="C3397">
        <f>$P$35*'Profilo fotovoltaico'!B3399</f>
        <v>5059.9731850839808</v>
      </c>
      <c r="D3397">
        <f>$Q$37*'Profilo eolico'!B3399</f>
        <v>2860.7214887794353</v>
      </c>
      <c r="E3397">
        <f>$P$39*'Profilo fotovoltaico'!B3399+'Approvvigionamento energia'!$Q$39*'Profilo eolico'!B3399</f>
        <v>3410.5344128555716</v>
      </c>
      <c r="F3397">
        <f>$P$41*'Profilo fotovoltaico'!B3399+'Approvvigionamento energia'!$Q$41*'Profilo eolico'!B3399</f>
        <v>3960.347336931708</v>
      </c>
      <c r="G3397">
        <f>$P$43*'Profilo fotovoltaico'!B3399+'Approvvigionamento energia'!$Q$43*'Profilo eolico'!B3399</f>
        <v>4510.1602610078444</v>
      </c>
      <c r="H3397">
        <f t="shared" si="106"/>
        <v>1138.4335154826958</v>
      </c>
      <c r="I3397">
        <f>IF(LCOH!$C$28=Menu!$A$1,'Approvvigionamento energia'!C3397,0)+IF(LCOH!$C$28=Menu!$A$2,'Approvvigionamento energia'!D3397,0)+IF(LCOH!$C$28=Menu!$A$3,'Approvvigionamento energia'!E3397,0)+IF(LCOH!$C$28=Menu!$A$4,'Approvvigionamento energia'!F3397,0)+IF(LCOH!$C$28=Menu!$A$5,'Approvvigionamento energia'!G3397,0)+IF(LCOH!$C$28=Menu!$A$6,'Approvvigionamento energia'!H3397,0)</f>
        <v>3960.347336931708</v>
      </c>
      <c r="J3397">
        <f>'Approvvigionamento energia'!A3397+'Approvvigionamento energia'!B3397+'Approvvigionamento energia'!I3397</f>
        <v>5138.6473369317082</v>
      </c>
      <c r="K3397">
        <f>IF(MIN(LCOH!$C$18,J3397)&gt;=$P$48*LCOH!$C$18, MIN(LCOH!$C$18,J3397),0)</f>
        <v>1500</v>
      </c>
      <c r="L3397">
        <f t="shared" si="107"/>
        <v>3638.6473369317082</v>
      </c>
      <c r="M3397">
        <f>K3397/LCOH!$C$18</f>
        <v>1</v>
      </c>
      <c r="N3397">
        <f>K3397/LCOH!$C$34</f>
        <v>28.901734104046245</v>
      </c>
    </row>
    <row r="3398" spans="1:14" x14ac:dyDescent="0.35">
      <c r="A3398">
        <f>'Profilo fotovoltaico'!B3400*LCOH!$C$20</f>
        <v>659</v>
      </c>
      <c r="B3398">
        <f>'Profilo eolico'!B3400*LCOH!$C$21</f>
        <v>475.6</v>
      </c>
      <c r="C3398">
        <f>$P$35*'Profilo fotovoltaico'!B3400</f>
        <v>4846.6894316429407</v>
      </c>
      <c r="D3398">
        <f>$Q$37*'Profilo eolico'!B3400</f>
        <v>2774.952355830103</v>
      </c>
      <c r="E3398">
        <f>$P$39*'Profilo fotovoltaico'!B3400+'Approvvigionamento energia'!$Q$39*'Profilo eolico'!B3400</f>
        <v>3292.8866247833121</v>
      </c>
      <c r="F3398">
        <f>$P$41*'Profilo fotovoltaico'!B3400+'Approvvigionamento energia'!$Q$41*'Profilo eolico'!B3400</f>
        <v>3810.8208937365216</v>
      </c>
      <c r="G3398">
        <f>$P$43*'Profilo fotovoltaico'!B3400+'Approvvigionamento energia'!$Q$43*'Profilo eolico'!B3400</f>
        <v>4328.7551626897321</v>
      </c>
      <c r="H3398">
        <f t="shared" si="106"/>
        <v>1138.4335154826958</v>
      </c>
      <c r="I3398">
        <f>IF(LCOH!$C$28=Menu!$A$1,'Approvvigionamento energia'!C3398,0)+IF(LCOH!$C$28=Menu!$A$2,'Approvvigionamento energia'!D3398,0)+IF(LCOH!$C$28=Menu!$A$3,'Approvvigionamento energia'!E3398,0)+IF(LCOH!$C$28=Menu!$A$4,'Approvvigionamento energia'!F3398,0)+IF(LCOH!$C$28=Menu!$A$5,'Approvvigionamento energia'!G3398,0)+IF(LCOH!$C$28=Menu!$A$6,'Approvvigionamento energia'!H3398,0)</f>
        <v>3810.8208937365216</v>
      </c>
      <c r="J3398">
        <f>'Approvvigionamento energia'!A3398+'Approvvigionamento energia'!B3398+'Approvvigionamento energia'!I3398</f>
        <v>4945.420893736522</v>
      </c>
      <c r="K3398">
        <f>IF(MIN(LCOH!$C$18,J3398)&gt;=$P$48*LCOH!$C$18, MIN(LCOH!$C$18,J3398),0)</f>
        <v>1500</v>
      </c>
      <c r="L3398">
        <f t="shared" si="107"/>
        <v>3445.420893736522</v>
      </c>
      <c r="M3398">
        <f>K3398/LCOH!$C$18</f>
        <v>1</v>
      </c>
      <c r="N3398">
        <f>K3398/LCOH!$C$34</f>
        <v>28.901734104046245</v>
      </c>
    </row>
    <row r="3399" spans="1:14" x14ac:dyDescent="0.35">
      <c r="A3399">
        <f>'Profilo fotovoltaico'!B3401*LCOH!$C$20</f>
        <v>594</v>
      </c>
      <c r="B3399">
        <f>'Profilo eolico'!B3401*LCOH!$C$21</f>
        <v>452.5</v>
      </c>
      <c r="C3399">
        <f>$P$35*'Profilo fotovoltaico'!B3401</f>
        <v>4368.6396394475069</v>
      </c>
      <c r="D3399">
        <f>$Q$37*'Profilo eolico'!B3401</f>
        <v>2640.172289766866</v>
      </c>
      <c r="E3399">
        <f>$P$39*'Profilo fotovoltaico'!B3401+'Approvvigionamento energia'!$Q$39*'Profilo eolico'!B3401</f>
        <v>3072.2891271870262</v>
      </c>
      <c r="F3399">
        <f>$P$41*'Profilo fotovoltaico'!B3401+'Approvvigionamento energia'!$Q$41*'Profilo eolico'!B3401</f>
        <v>3504.4059646071864</v>
      </c>
      <c r="G3399">
        <f>$P$43*'Profilo fotovoltaico'!B3401+'Approvvigionamento energia'!$Q$43*'Profilo eolico'!B3401</f>
        <v>3936.5228020273466</v>
      </c>
      <c r="H3399">
        <f t="shared" si="106"/>
        <v>1138.4335154826958</v>
      </c>
      <c r="I3399">
        <f>IF(LCOH!$C$28=Menu!$A$1,'Approvvigionamento energia'!C3399,0)+IF(LCOH!$C$28=Menu!$A$2,'Approvvigionamento energia'!D3399,0)+IF(LCOH!$C$28=Menu!$A$3,'Approvvigionamento energia'!E3399,0)+IF(LCOH!$C$28=Menu!$A$4,'Approvvigionamento energia'!F3399,0)+IF(LCOH!$C$28=Menu!$A$5,'Approvvigionamento energia'!G3399,0)+IF(LCOH!$C$28=Menu!$A$6,'Approvvigionamento energia'!H3399,0)</f>
        <v>3504.4059646071864</v>
      </c>
      <c r="J3399">
        <f>'Approvvigionamento energia'!A3399+'Approvvigionamento energia'!B3399+'Approvvigionamento energia'!I3399</f>
        <v>4550.9059646071864</v>
      </c>
      <c r="K3399">
        <f>IF(MIN(LCOH!$C$18,J3399)&gt;=$P$48*LCOH!$C$18, MIN(LCOH!$C$18,J3399),0)</f>
        <v>1500</v>
      </c>
      <c r="L3399">
        <f t="shared" si="107"/>
        <v>3050.9059646071864</v>
      </c>
      <c r="M3399">
        <f>K3399/LCOH!$C$18</f>
        <v>1</v>
      </c>
      <c r="N3399">
        <f>K3399/LCOH!$C$34</f>
        <v>28.901734104046245</v>
      </c>
    </row>
    <row r="3400" spans="1:14" x14ac:dyDescent="0.35">
      <c r="A3400">
        <f>'Profilo fotovoltaico'!B3402*LCOH!$C$20</f>
        <v>488</v>
      </c>
      <c r="B3400">
        <f>'Profilo eolico'!B3402*LCOH!$C$21</f>
        <v>420.20000000000005</v>
      </c>
      <c r="C3400">
        <f>$P$35*'Profilo fotovoltaico'!B3402</f>
        <v>3589.0507475595678</v>
      </c>
      <c r="D3400">
        <f>$Q$37*'Profilo eolico'!B3402</f>
        <v>2451.7135826741151</v>
      </c>
      <c r="E3400">
        <f>$P$39*'Profilo fotovoltaico'!B3402+'Approvvigionamento energia'!$Q$39*'Profilo eolico'!B3402</f>
        <v>2736.047873895478</v>
      </c>
      <c r="F3400">
        <f>$P$41*'Profilo fotovoltaico'!B3402+'Approvvigionamento energia'!$Q$41*'Profilo eolico'!B3402</f>
        <v>3020.3821651168414</v>
      </c>
      <c r="G3400">
        <f>$P$43*'Profilo fotovoltaico'!B3402+'Approvvigionamento energia'!$Q$43*'Profilo eolico'!B3402</f>
        <v>3304.7164563382048</v>
      </c>
      <c r="H3400">
        <f t="shared" si="106"/>
        <v>1138.4335154826958</v>
      </c>
      <c r="I3400">
        <f>IF(LCOH!$C$28=Menu!$A$1,'Approvvigionamento energia'!C3400,0)+IF(LCOH!$C$28=Menu!$A$2,'Approvvigionamento energia'!D3400,0)+IF(LCOH!$C$28=Menu!$A$3,'Approvvigionamento energia'!E3400,0)+IF(LCOH!$C$28=Menu!$A$4,'Approvvigionamento energia'!F3400,0)+IF(LCOH!$C$28=Menu!$A$5,'Approvvigionamento energia'!G3400,0)+IF(LCOH!$C$28=Menu!$A$6,'Approvvigionamento energia'!H3400,0)</f>
        <v>3020.3821651168414</v>
      </c>
      <c r="J3400">
        <f>'Approvvigionamento energia'!A3400+'Approvvigionamento energia'!B3400+'Approvvigionamento energia'!I3400</f>
        <v>3928.5821651168417</v>
      </c>
      <c r="K3400">
        <f>IF(MIN(LCOH!$C$18,J3400)&gt;=$P$48*LCOH!$C$18, MIN(LCOH!$C$18,J3400),0)</f>
        <v>1500</v>
      </c>
      <c r="L3400">
        <f t="shared" si="107"/>
        <v>2428.5821651168417</v>
      </c>
      <c r="M3400">
        <f>K3400/LCOH!$C$18</f>
        <v>1</v>
      </c>
      <c r="N3400">
        <f>K3400/LCOH!$C$34</f>
        <v>28.901734104046245</v>
      </c>
    </row>
    <row r="3401" spans="1:14" x14ac:dyDescent="0.35">
      <c r="A3401">
        <f>'Profilo fotovoltaico'!B3403*LCOH!$C$20</f>
        <v>355</v>
      </c>
      <c r="B3401">
        <f>'Profilo eolico'!B3403*LCOH!$C$21</f>
        <v>387.5</v>
      </c>
      <c r="C3401">
        <f>$P$35*'Profilo fotovoltaico'!B3403</f>
        <v>2610.8873266058331</v>
      </c>
      <c r="D3401">
        <f>$Q$37*'Profilo eolico'!B3403</f>
        <v>2260.9210216235592</v>
      </c>
      <c r="E3401">
        <f>$P$39*'Profilo fotovoltaico'!B3403+'Approvvigionamento energia'!$Q$39*'Profilo eolico'!B3403</f>
        <v>2348.4125978691277</v>
      </c>
      <c r="F3401">
        <f>$P$41*'Profilo fotovoltaico'!B3403+'Approvvigionamento energia'!$Q$41*'Profilo eolico'!B3403</f>
        <v>2435.9041741146962</v>
      </c>
      <c r="G3401">
        <f>$P$43*'Profilo fotovoltaico'!B3403+'Approvvigionamento energia'!$Q$43*'Profilo eolico'!B3403</f>
        <v>2523.3957503602646</v>
      </c>
      <c r="H3401">
        <f t="shared" si="106"/>
        <v>1138.4335154826958</v>
      </c>
      <c r="I3401">
        <f>IF(LCOH!$C$28=Menu!$A$1,'Approvvigionamento energia'!C3401,0)+IF(LCOH!$C$28=Menu!$A$2,'Approvvigionamento energia'!D3401,0)+IF(LCOH!$C$28=Menu!$A$3,'Approvvigionamento energia'!E3401,0)+IF(LCOH!$C$28=Menu!$A$4,'Approvvigionamento energia'!F3401,0)+IF(LCOH!$C$28=Menu!$A$5,'Approvvigionamento energia'!G3401,0)+IF(LCOH!$C$28=Menu!$A$6,'Approvvigionamento energia'!H3401,0)</f>
        <v>2435.9041741146962</v>
      </c>
      <c r="J3401">
        <f>'Approvvigionamento energia'!A3401+'Approvvigionamento energia'!B3401+'Approvvigionamento energia'!I3401</f>
        <v>3178.4041741146962</v>
      </c>
      <c r="K3401">
        <f>IF(MIN(LCOH!$C$18,J3401)&gt;=$P$48*LCOH!$C$18, MIN(LCOH!$C$18,J3401),0)</f>
        <v>1500</v>
      </c>
      <c r="L3401">
        <f t="shared" si="107"/>
        <v>1678.4041741146962</v>
      </c>
      <c r="M3401">
        <f>K3401/LCOH!$C$18</f>
        <v>1</v>
      </c>
      <c r="N3401">
        <f>K3401/LCOH!$C$34</f>
        <v>28.901734104046245</v>
      </c>
    </row>
    <row r="3402" spans="1:14" x14ac:dyDescent="0.35">
      <c r="A3402">
        <f>'Profilo fotovoltaico'!B3404*LCOH!$C$20</f>
        <v>207</v>
      </c>
      <c r="B3402">
        <f>'Profilo eolico'!B3404*LCOH!$C$21</f>
        <v>343.7</v>
      </c>
      <c r="C3402">
        <f>$P$35*'Profilo fotovoltaico'!B3404</f>
        <v>1522.4047228377674</v>
      </c>
      <c r="D3402">
        <f>$Q$37*'Profilo eolico'!B3404</f>
        <v>2005.3640132439157</v>
      </c>
      <c r="E3402">
        <f>$P$39*'Profilo fotovoltaico'!B3404+'Approvvigionamento energia'!$Q$39*'Profilo eolico'!B3404</f>
        <v>1884.6241906423786</v>
      </c>
      <c r="F3402">
        <f>$P$41*'Profilo fotovoltaico'!B3404+'Approvvigionamento energia'!$Q$41*'Profilo eolico'!B3404</f>
        <v>1763.8843680408415</v>
      </c>
      <c r="G3402">
        <f>$P$43*'Profilo fotovoltaico'!B3404+'Approvvigionamento energia'!$Q$43*'Profilo eolico'!B3404</f>
        <v>1643.1445454393045</v>
      </c>
      <c r="H3402">
        <f t="shared" si="106"/>
        <v>1138.4335154826958</v>
      </c>
      <c r="I3402">
        <f>IF(LCOH!$C$28=Menu!$A$1,'Approvvigionamento energia'!C3402,0)+IF(LCOH!$C$28=Menu!$A$2,'Approvvigionamento energia'!D3402,0)+IF(LCOH!$C$28=Menu!$A$3,'Approvvigionamento energia'!E3402,0)+IF(LCOH!$C$28=Menu!$A$4,'Approvvigionamento energia'!F3402,0)+IF(LCOH!$C$28=Menu!$A$5,'Approvvigionamento energia'!G3402,0)+IF(LCOH!$C$28=Menu!$A$6,'Approvvigionamento energia'!H3402,0)</f>
        <v>1763.8843680408415</v>
      </c>
      <c r="J3402">
        <f>'Approvvigionamento energia'!A3402+'Approvvigionamento energia'!B3402+'Approvvigionamento energia'!I3402</f>
        <v>2314.5843680408416</v>
      </c>
      <c r="K3402">
        <f>IF(MIN(LCOH!$C$18,J3402)&gt;=$P$48*LCOH!$C$18, MIN(LCOH!$C$18,J3402),0)</f>
        <v>1500</v>
      </c>
      <c r="L3402">
        <f t="shared" si="107"/>
        <v>814.58436804084158</v>
      </c>
      <c r="M3402">
        <f>K3402/LCOH!$C$18</f>
        <v>1</v>
      </c>
      <c r="N3402">
        <f>K3402/LCOH!$C$34</f>
        <v>28.901734104046245</v>
      </c>
    </row>
    <row r="3403" spans="1:14" x14ac:dyDescent="0.35">
      <c r="A3403">
        <f>'Profilo fotovoltaico'!B3405*LCOH!$C$20</f>
        <v>79</v>
      </c>
      <c r="B3403">
        <f>'Profilo eolico'!B3405*LCOH!$C$21</f>
        <v>281.5</v>
      </c>
      <c r="C3403">
        <f>$P$35*'Profilo fotovoltaico'!B3405</f>
        <v>581.01436282214308</v>
      </c>
      <c r="D3403">
        <f>$Q$37*'Profilo eolico'!B3405</f>
        <v>1642.4497228052435</v>
      </c>
      <c r="E3403">
        <f>$P$39*'Profilo fotovoltaico'!B3405+'Approvvigionamento energia'!$Q$39*'Profilo eolico'!B3405</f>
        <v>1377.0908828094684</v>
      </c>
      <c r="F3403">
        <f>$P$41*'Profilo fotovoltaico'!B3405+'Approvvigionamento energia'!$Q$41*'Profilo eolico'!B3405</f>
        <v>1111.7320428136932</v>
      </c>
      <c r="G3403">
        <f>$P$43*'Profilo fotovoltaico'!B3405+'Approvvigionamento energia'!$Q$43*'Profilo eolico'!B3405</f>
        <v>846.37320281791824</v>
      </c>
      <c r="H3403">
        <f t="shared" si="106"/>
        <v>1138.4335154826958</v>
      </c>
      <c r="I3403">
        <f>IF(LCOH!$C$28=Menu!$A$1,'Approvvigionamento energia'!C3403,0)+IF(LCOH!$C$28=Menu!$A$2,'Approvvigionamento energia'!D3403,0)+IF(LCOH!$C$28=Menu!$A$3,'Approvvigionamento energia'!E3403,0)+IF(LCOH!$C$28=Menu!$A$4,'Approvvigionamento energia'!F3403,0)+IF(LCOH!$C$28=Menu!$A$5,'Approvvigionamento energia'!G3403,0)+IF(LCOH!$C$28=Menu!$A$6,'Approvvigionamento energia'!H3403,0)</f>
        <v>1111.7320428136932</v>
      </c>
      <c r="J3403">
        <f>'Approvvigionamento energia'!A3403+'Approvvigionamento energia'!B3403+'Approvvigionamento energia'!I3403</f>
        <v>1472.2320428136932</v>
      </c>
      <c r="K3403">
        <f>IF(MIN(LCOH!$C$18,J3403)&gt;=$P$48*LCOH!$C$18, MIN(LCOH!$C$18,J3403),0)</f>
        <v>1472.2320428136932</v>
      </c>
      <c r="L3403">
        <f t="shared" si="107"/>
        <v>0</v>
      </c>
      <c r="M3403">
        <f>K3403/LCOH!$C$18</f>
        <v>0.98148802854246209</v>
      </c>
      <c r="N3403">
        <f>K3403/LCOH!$C$34</f>
        <v>28.366706027238791</v>
      </c>
    </row>
    <row r="3404" spans="1:14" x14ac:dyDescent="0.35">
      <c r="A3404">
        <f>'Profilo fotovoltaico'!B3406*LCOH!$C$20</f>
        <v>6</v>
      </c>
      <c r="B3404">
        <f>'Profilo eolico'!B3406*LCOH!$C$21</f>
        <v>260.7</v>
      </c>
      <c r="C3404">
        <f>$P$35*'Profilo fotovoltaico'!B3406</f>
        <v>44.127673125732393</v>
      </c>
      <c r="D3404">
        <f>$Q$37*'Profilo eolico'!B3406</f>
        <v>1521.0893169993853</v>
      </c>
      <c r="E3404">
        <f>$P$39*'Profilo fotovoltaico'!B3406+'Approvvigionamento energia'!$Q$39*'Profilo eolico'!B3406</f>
        <v>1151.8489060309721</v>
      </c>
      <c r="F3404">
        <f>$P$41*'Profilo fotovoltaico'!B3406+'Approvvigionamento energia'!$Q$41*'Profilo eolico'!B3406</f>
        <v>782.60849506255886</v>
      </c>
      <c r="G3404">
        <f>$P$43*'Profilo fotovoltaico'!B3406+'Approvvigionamento energia'!$Q$43*'Profilo eolico'!B3406</f>
        <v>413.36808409414562</v>
      </c>
      <c r="H3404">
        <f t="shared" si="106"/>
        <v>1138.4335154826958</v>
      </c>
      <c r="I3404">
        <f>IF(LCOH!$C$28=Menu!$A$1,'Approvvigionamento energia'!C3404,0)+IF(LCOH!$C$28=Menu!$A$2,'Approvvigionamento energia'!D3404,0)+IF(LCOH!$C$28=Menu!$A$3,'Approvvigionamento energia'!E3404,0)+IF(LCOH!$C$28=Menu!$A$4,'Approvvigionamento energia'!F3404,0)+IF(LCOH!$C$28=Menu!$A$5,'Approvvigionamento energia'!G3404,0)+IF(LCOH!$C$28=Menu!$A$6,'Approvvigionamento energia'!H3404,0)</f>
        <v>782.60849506255886</v>
      </c>
      <c r="J3404">
        <f>'Approvvigionamento energia'!A3404+'Approvvigionamento energia'!B3404+'Approvvigionamento energia'!I3404</f>
        <v>1049.3084950625589</v>
      </c>
      <c r="K3404">
        <f>IF(MIN(LCOH!$C$18,J3404)&gt;=$P$48*LCOH!$C$18, MIN(LCOH!$C$18,J3404),0)</f>
        <v>1049.3084950625589</v>
      </c>
      <c r="L3404">
        <f t="shared" si="107"/>
        <v>0</v>
      </c>
      <c r="M3404">
        <f>K3404/LCOH!$C$18</f>
        <v>0.69953899670837261</v>
      </c>
      <c r="N3404">
        <f>K3404/LCOH!$C$34</f>
        <v>20.217890078276664</v>
      </c>
    </row>
    <row r="3405" spans="1:14" x14ac:dyDescent="0.35">
      <c r="A3405">
        <f>'Profilo fotovoltaico'!B3407*LCOH!$C$20</f>
        <v>0</v>
      </c>
      <c r="B3405">
        <f>'Profilo eolico'!B3407*LCOH!$C$21</f>
        <v>250.7</v>
      </c>
      <c r="C3405">
        <f>$P$35*'Profilo fotovoltaico'!B3407</f>
        <v>0</v>
      </c>
      <c r="D3405">
        <f>$Q$37*'Profilo eolico'!B3407</f>
        <v>1462.7429680542614</v>
      </c>
      <c r="E3405">
        <f>$P$39*'Profilo fotovoltaico'!B3407+'Approvvigionamento energia'!$Q$39*'Profilo eolico'!B3407</f>
        <v>1097.0572260406959</v>
      </c>
      <c r="F3405">
        <f>$P$41*'Profilo fotovoltaico'!B3407+'Approvvigionamento energia'!$Q$41*'Profilo eolico'!B3407</f>
        <v>731.37148402713069</v>
      </c>
      <c r="G3405">
        <f>$P$43*'Profilo fotovoltaico'!B3407+'Approvvigionamento energia'!$Q$43*'Profilo eolico'!B3407</f>
        <v>365.68574201356535</v>
      </c>
      <c r="H3405">
        <f t="shared" si="106"/>
        <v>1138.4335154826958</v>
      </c>
      <c r="I3405">
        <f>IF(LCOH!$C$28=Menu!$A$1,'Approvvigionamento energia'!C3405,0)+IF(LCOH!$C$28=Menu!$A$2,'Approvvigionamento energia'!D3405,0)+IF(LCOH!$C$28=Menu!$A$3,'Approvvigionamento energia'!E3405,0)+IF(LCOH!$C$28=Menu!$A$4,'Approvvigionamento energia'!F3405,0)+IF(LCOH!$C$28=Menu!$A$5,'Approvvigionamento energia'!G3405,0)+IF(LCOH!$C$28=Menu!$A$6,'Approvvigionamento energia'!H3405,0)</f>
        <v>731.37148402713069</v>
      </c>
      <c r="J3405">
        <f>'Approvvigionamento energia'!A3405+'Approvvigionamento energia'!B3405+'Approvvigionamento energia'!I3405</f>
        <v>982.07148402713074</v>
      </c>
      <c r="K3405">
        <f>IF(MIN(LCOH!$C$18,J3405)&gt;=$P$48*LCOH!$C$18, MIN(LCOH!$C$18,J3405),0)</f>
        <v>982.07148402713074</v>
      </c>
      <c r="L3405">
        <f t="shared" si="107"/>
        <v>0</v>
      </c>
      <c r="M3405">
        <f>K3405/LCOH!$C$18</f>
        <v>0.65471432268475382</v>
      </c>
      <c r="N3405">
        <f>K3405/LCOH!$C$34</f>
        <v>18.922379268345487</v>
      </c>
    </row>
    <row r="3406" spans="1:14" x14ac:dyDescent="0.35">
      <c r="A3406">
        <f>'Profilo fotovoltaico'!B3408*LCOH!$C$20</f>
        <v>0</v>
      </c>
      <c r="B3406">
        <f>'Profilo eolico'!B3408*LCOH!$C$21</f>
        <v>241.2</v>
      </c>
      <c r="C3406">
        <f>$P$35*'Profilo fotovoltaico'!B3408</f>
        <v>0</v>
      </c>
      <c r="D3406">
        <f>$Q$37*'Profilo eolico'!B3408</f>
        <v>1407.3139365563934</v>
      </c>
      <c r="E3406">
        <f>$P$39*'Profilo fotovoltaico'!B3408+'Approvvigionamento energia'!$Q$39*'Profilo eolico'!B3408</f>
        <v>1055.4854524172952</v>
      </c>
      <c r="F3406">
        <f>$P$41*'Profilo fotovoltaico'!B3408+'Approvvigionamento energia'!$Q$41*'Profilo eolico'!B3408</f>
        <v>703.6569682781967</v>
      </c>
      <c r="G3406">
        <f>$P$43*'Profilo fotovoltaico'!B3408+'Approvvigionamento energia'!$Q$43*'Profilo eolico'!B3408</f>
        <v>351.82848413909835</v>
      </c>
      <c r="H3406">
        <f t="shared" si="106"/>
        <v>1138.4335154826958</v>
      </c>
      <c r="I3406">
        <f>IF(LCOH!$C$28=Menu!$A$1,'Approvvigionamento energia'!C3406,0)+IF(LCOH!$C$28=Menu!$A$2,'Approvvigionamento energia'!D3406,0)+IF(LCOH!$C$28=Menu!$A$3,'Approvvigionamento energia'!E3406,0)+IF(LCOH!$C$28=Menu!$A$4,'Approvvigionamento energia'!F3406,0)+IF(LCOH!$C$28=Menu!$A$5,'Approvvigionamento energia'!G3406,0)+IF(LCOH!$C$28=Menu!$A$6,'Approvvigionamento energia'!H3406,0)</f>
        <v>703.6569682781967</v>
      </c>
      <c r="J3406">
        <f>'Approvvigionamento energia'!A3406+'Approvvigionamento energia'!B3406+'Approvvigionamento energia'!I3406</f>
        <v>944.85696827819675</v>
      </c>
      <c r="K3406">
        <f>IF(MIN(LCOH!$C$18,J3406)&gt;=$P$48*LCOH!$C$18, MIN(LCOH!$C$18,J3406),0)</f>
        <v>944.85696827819675</v>
      </c>
      <c r="L3406">
        <f t="shared" si="107"/>
        <v>0</v>
      </c>
      <c r="M3406">
        <f>K3406/LCOH!$C$18</f>
        <v>0.62990464551879788</v>
      </c>
      <c r="N3406">
        <f>K3406/LCOH!$C$34</f>
        <v>18.205336575687799</v>
      </c>
    </row>
    <row r="3407" spans="1:14" x14ac:dyDescent="0.35">
      <c r="A3407">
        <f>'Profilo fotovoltaico'!B3409*LCOH!$C$20</f>
        <v>0</v>
      </c>
      <c r="B3407">
        <f>'Profilo eolico'!B3409*LCOH!$C$21</f>
        <v>240.5</v>
      </c>
      <c r="C3407">
        <f>$P$35*'Profilo fotovoltaico'!B3409</f>
        <v>0</v>
      </c>
      <c r="D3407">
        <f>$Q$37*'Profilo eolico'!B3409</f>
        <v>1403.2296921302348</v>
      </c>
      <c r="E3407">
        <f>$P$39*'Profilo fotovoltaico'!B3409+'Approvvigionamento energia'!$Q$39*'Profilo eolico'!B3409</f>
        <v>1052.422269097676</v>
      </c>
      <c r="F3407">
        <f>$P$41*'Profilo fotovoltaico'!B3409+'Approvvigionamento energia'!$Q$41*'Profilo eolico'!B3409</f>
        <v>701.61484606511738</v>
      </c>
      <c r="G3407">
        <f>$P$43*'Profilo fotovoltaico'!B3409+'Approvvigionamento energia'!$Q$43*'Profilo eolico'!B3409</f>
        <v>350.80742303255869</v>
      </c>
      <c r="H3407">
        <f t="shared" si="106"/>
        <v>1138.4335154826958</v>
      </c>
      <c r="I3407">
        <f>IF(LCOH!$C$28=Menu!$A$1,'Approvvigionamento energia'!C3407,0)+IF(LCOH!$C$28=Menu!$A$2,'Approvvigionamento energia'!D3407,0)+IF(LCOH!$C$28=Menu!$A$3,'Approvvigionamento energia'!E3407,0)+IF(LCOH!$C$28=Menu!$A$4,'Approvvigionamento energia'!F3407,0)+IF(LCOH!$C$28=Menu!$A$5,'Approvvigionamento energia'!G3407,0)+IF(LCOH!$C$28=Menu!$A$6,'Approvvigionamento energia'!H3407,0)</f>
        <v>701.61484606511738</v>
      </c>
      <c r="J3407">
        <f>'Approvvigionamento energia'!A3407+'Approvvigionamento energia'!B3407+'Approvvigionamento energia'!I3407</f>
        <v>942.11484606511738</v>
      </c>
      <c r="K3407">
        <f>IF(MIN(LCOH!$C$18,J3407)&gt;=$P$48*LCOH!$C$18, MIN(LCOH!$C$18,J3407),0)</f>
        <v>942.11484606511738</v>
      </c>
      <c r="L3407">
        <f t="shared" si="107"/>
        <v>0</v>
      </c>
      <c r="M3407">
        <f>K3407/LCOH!$C$18</f>
        <v>0.62807656404341161</v>
      </c>
      <c r="N3407">
        <f>K3407/LCOH!$C$34</f>
        <v>18.152501850965653</v>
      </c>
    </row>
    <row r="3408" spans="1:14" x14ac:dyDescent="0.35">
      <c r="A3408">
        <f>'Profilo fotovoltaico'!B3410*LCOH!$C$20</f>
        <v>0</v>
      </c>
      <c r="B3408">
        <f>'Profilo eolico'!B3410*LCOH!$C$21</f>
        <v>241.4</v>
      </c>
      <c r="C3408">
        <f>$P$35*'Profilo fotovoltaico'!B3410</f>
        <v>0</v>
      </c>
      <c r="D3408">
        <f>$Q$37*'Profilo eolico'!B3410</f>
        <v>1408.4808635352961</v>
      </c>
      <c r="E3408">
        <f>$P$39*'Profilo fotovoltaico'!B3410+'Approvvigionamento energia'!$Q$39*'Profilo eolico'!B3410</f>
        <v>1056.3606476514719</v>
      </c>
      <c r="F3408">
        <f>$P$41*'Profilo fotovoltaico'!B3410+'Approvvigionamento energia'!$Q$41*'Profilo eolico'!B3410</f>
        <v>704.24043176764803</v>
      </c>
      <c r="G3408">
        <f>$P$43*'Profilo fotovoltaico'!B3410+'Approvvigionamento energia'!$Q$43*'Profilo eolico'!B3410</f>
        <v>352.12021588382402</v>
      </c>
      <c r="H3408">
        <f t="shared" si="106"/>
        <v>1138.4335154826958</v>
      </c>
      <c r="I3408">
        <f>IF(LCOH!$C$28=Menu!$A$1,'Approvvigionamento energia'!C3408,0)+IF(LCOH!$C$28=Menu!$A$2,'Approvvigionamento energia'!D3408,0)+IF(LCOH!$C$28=Menu!$A$3,'Approvvigionamento energia'!E3408,0)+IF(LCOH!$C$28=Menu!$A$4,'Approvvigionamento energia'!F3408,0)+IF(LCOH!$C$28=Menu!$A$5,'Approvvigionamento energia'!G3408,0)+IF(LCOH!$C$28=Menu!$A$6,'Approvvigionamento energia'!H3408,0)</f>
        <v>704.24043176764803</v>
      </c>
      <c r="J3408">
        <f>'Approvvigionamento energia'!A3408+'Approvvigionamento energia'!B3408+'Approvvigionamento energia'!I3408</f>
        <v>945.64043176764801</v>
      </c>
      <c r="K3408">
        <f>IF(MIN(LCOH!$C$18,J3408)&gt;=$P$48*LCOH!$C$18, MIN(LCOH!$C$18,J3408),0)</f>
        <v>945.64043176764801</v>
      </c>
      <c r="L3408">
        <f t="shared" si="107"/>
        <v>0</v>
      </c>
      <c r="M3408">
        <f>K3408/LCOH!$C$18</f>
        <v>0.63042695451176534</v>
      </c>
      <c r="N3408">
        <f>K3408/LCOH!$C$34</f>
        <v>18.220432211322699</v>
      </c>
    </row>
    <row r="3409" spans="1:14" x14ac:dyDescent="0.35">
      <c r="A3409">
        <f>'Profilo fotovoltaico'!B3411*LCOH!$C$20</f>
        <v>0</v>
      </c>
      <c r="B3409">
        <f>'Profilo eolico'!B3411*LCOH!$C$21</f>
        <v>239.2</v>
      </c>
      <c r="C3409">
        <f>$P$35*'Profilo fotovoltaico'!B3411</f>
        <v>0</v>
      </c>
      <c r="D3409">
        <f>$Q$37*'Profilo eolico'!B3411</f>
        <v>1395.6446667673686</v>
      </c>
      <c r="E3409">
        <f>$P$39*'Profilo fotovoltaico'!B3411+'Approvvigionamento energia'!$Q$39*'Profilo eolico'!B3411</f>
        <v>1046.7335000755265</v>
      </c>
      <c r="F3409">
        <f>$P$41*'Profilo fotovoltaico'!B3411+'Approvvigionamento energia'!$Q$41*'Profilo eolico'!B3411</f>
        <v>697.82233338368428</v>
      </c>
      <c r="G3409">
        <f>$P$43*'Profilo fotovoltaico'!B3411+'Approvvigionamento energia'!$Q$43*'Profilo eolico'!B3411</f>
        <v>348.91116669184214</v>
      </c>
      <c r="H3409">
        <f t="shared" si="106"/>
        <v>1138.4335154826958</v>
      </c>
      <c r="I3409">
        <f>IF(LCOH!$C$28=Menu!$A$1,'Approvvigionamento energia'!C3409,0)+IF(LCOH!$C$28=Menu!$A$2,'Approvvigionamento energia'!D3409,0)+IF(LCOH!$C$28=Menu!$A$3,'Approvvigionamento energia'!E3409,0)+IF(LCOH!$C$28=Menu!$A$4,'Approvvigionamento energia'!F3409,0)+IF(LCOH!$C$28=Menu!$A$5,'Approvvigionamento energia'!G3409,0)+IF(LCOH!$C$28=Menu!$A$6,'Approvvigionamento energia'!H3409,0)</f>
        <v>697.82233338368428</v>
      </c>
      <c r="J3409">
        <f>'Approvvigionamento energia'!A3409+'Approvvigionamento energia'!B3409+'Approvvigionamento energia'!I3409</f>
        <v>937.02233338368433</v>
      </c>
      <c r="K3409">
        <f>IF(MIN(LCOH!$C$18,J3409)&gt;=$P$48*LCOH!$C$18, MIN(LCOH!$C$18,J3409),0)</f>
        <v>937.02233338368433</v>
      </c>
      <c r="L3409">
        <f t="shared" si="107"/>
        <v>0</v>
      </c>
      <c r="M3409">
        <f>K3409/LCOH!$C$18</f>
        <v>0.62468155558912286</v>
      </c>
      <c r="N3409">
        <f>K3409/LCOH!$C$34</f>
        <v>18.054380219338814</v>
      </c>
    </row>
    <row r="3410" spans="1:14" x14ac:dyDescent="0.35">
      <c r="A3410">
        <f>'Profilo fotovoltaico'!B3412*LCOH!$C$20</f>
        <v>0</v>
      </c>
      <c r="B3410">
        <f>'Profilo eolico'!B3412*LCOH!$C$21</f>
        <v>229.7</v>
      </c>
      <c r="C3410">
        <f>$P$35*'Profilo fotovoltaico'!B3412</f>
        <v>0</v>
      </c>
      <c r="D3410">
        <f>$Q$37*'Profilo eolico'!B3412</f>
        <v>1340.2156352695008</v>
      </c>
      <c r="E3410">
        <f>$P$39*'Profilo fotovoltaico'!B3412+'Approvvigionamento energia'!$Q$39*'Profilo eolico'!B3412</f>
        <v>1005.1617264521254</v>
      </c>
      <c r="F3410">
        <f>$P$41*'Profilo fotovoltaico'!B3412+'Approvvigionamento energia'!$Q$41*'Profilo eolico'!B3412</f>
        <v>670.1078176347504</v>
      </c>
      <c r="G3410">
        <f>$P$43*'Profilo fotovoltaico'!B3412+'Approvvigionamento energia'!$Q$43*'Profilo eolico'!B3412</f>
        <v>335.0539088173752</v>
      </c>
      <c r="H3410">
        <f t="shared" si="106"/>
        <v>1138.4335154826958</v>
      </c>
      <c r="I3410">
        <f>IF(LCOH!$C$28=Menu!$A$1,'Approvvigionamento energia'!C3410,0)+IF(LCOH!$C$28=Menu!$A$2,'Approvvigionamento energia'!D3410,0)+IF(LCOH!$C$28=Menu!$A$3,'Approvvigionamento energia'!E3410,0)+IF(LCOH!$C$28=Menu!$A$4,'Approvvigionamento energia'!F3410,0)+IF(LCOH!$C$28=Menu!$A$5,'Approvvigionamento energia'!G3410,0)+IF(LCOH!$C$28=Menu!$A$6,'Approvvigionamento energia'!H3410,0)</f>
        <v>670.1078176347504</v>
      </c>
      <c r="J3410">
        <f>'Approvvigionamento energia'!A3410+'Approvvigionamento energia'!B3410+'Approvvigionamento energia'!I3410</f>
        <v>899.80781763475034</v>
      </c>
      <c r="K3410">
        <f>IF(MIN(LCOH!$C$18,J3410)&gt;=$P$48*LCOH!$C$18, MIN(LCOH!$C$18,J3410),0)</f>
        <v>899.80781763475034</v>
      </c>
      <c r="L3410">
        <f t="shared" si="107"/>
        <v>0</v>
      </c>
      <c r="M3410">
        <f>K3410/LCOH!$C$18</f>
        <v>0.59987187842316692</v>
      </c>
      <c r="N3410">
        <f>K3410/LCOH!$C$34</f>
        <v>17.337337526681125</v>
      </c>
    </row>
    <row r="3411" spans="1:14" x14ac:dyDescent="0.35">
      <c r="A3411">
        <f>'Profilo fotovoltaico'!B3413*LCOH!$C$20</f>
        <v>0</v>
      </c>
      <c r="B3411">
        <f>'Profilo eolico'!B3413*LCOH!$C$21</f>
        <v>214.2</v>
      </c>
      <c r="C3411">
        <f>$P$35*'Profilo fotovoltaico'!B3413</f>
        <v>0</v>
      </c>
      <c r="D3411">
        <f>$Q$37*'Profilo eolico'!B3413</f>
        <v>1249.7787944045585</v>
      </c>
      <c r="E3411">
        <f>$P$39*'Profilo fotovoltaico'!B3413+'Approvvigionamento energia'!$Q$39*'Profilo eolico'!B3413</f>
        <v>937.33409580341879</v>
      </c>
      <c r="F3411">
        <f>$P$41*'Profilo fotovoltaico'!B3413+'Approvvigionamento energia'!$Q$41*'Profilo eolico'!B3413</f>
        <v>624.88939720227927</v>
      </c>
      <c r="G3411">
        <f>$P$43*'Profilo fotovoltaico'!B3413+'Approvvigionamento energia'!$Q$43*'Profilo eolico'!B3413</f>
        <v>312.44469860113963</v>
      </c>
      <c r="H3411">
        <f t="shared" si="106"/>
        <v>1138.4335154826958</v>
      </c>
      <c r="I3411">
        <f>IF(LCOH!$C$28=Menu!$A$1,'Approvvigionamento energia'!C3411,0)+IF(LCOH!$C$28=Menu!$A$2,'Approvvigionamento energia'!D3411,0)+IF(LCOH!$C$28=Menu!$A$3,'Approvvigionamento energia'!E3411,0)+IF(LCOH!$C$28=Menu!$A$4,'Approvvigionamento energia'!F3411,0)+IF(LCOH!$C$28=Menu!$A$5,'Approvvigionamento energia'!G3411,0)+IF(LCOH!$C$28=Menu!$A$6,'Approvvigionamento energia'!H3411,0)</f>
        <v>624.88939720227927</v>
      </c>
      <c r="J3411">
        <f>'Approvvigionamento energia'!A3411+'Approvvigionamento energia'!B3411+'Approvvigionamento energia'!I3411</f>
        <v>839.08939720227932</v>
      </c>
      <c r="K3411">
        <f>IF(MIN(LCOH!$C$18,J3411)&gt;=$P$48*LCOH!$C$18, MIN(LCOH!$C$18,J3411),0)</f>
        <v>839.08939720227932</v>
      </c>
      <c r="L3411">
        <f t="shared" si="107"/>
        <v>0</v>
      </c>
      <c r="M3411">
        <f>K3411/LCOH!$C$18</f>
        <v>0.55939293146818625</v>
      </c>
      <c r="N3411">
        <f>K3411/LCOH!$C$34</f>
        <v>16.167425764976482</v>
      </c>
    </row>
    <row r="3412" spans="1:14" x14ac:dyDescent="0.35">
      <c r="A3412">
        <f>'Profilo fotovoltaico'!B3414*LCOH!$C$20</f>
        <v>0</v>
      </c>
      <c r="B3412">
        <f>'Profilo eolico'!B3414*LCOH!$C$21</f>
        <v>197.3</v>
      </c>
      <c r="C3412">
        <f>$P$35*'Profilo fotovoltaico'!B3414</f>
        <v>0</v>
      </c>
      <c r="D3412">
        <f>$Q$37*'Profilo eolico'!B3414</f>
        <v>1151.1734646872987</v>
      </c>
      <c r="E3412">
        <f>$P$39*'Profilo fotovoltaico'!B3414+'Approvvigionamento energia'!$Q$39*'Profilo eolico'!B3414</f>
        <v>863.38009851547395</v>
      </c>
      <c r="F3412">
        <f>$P$41*'Profilo fotovoltaico'!B3414+'Approvvigionamento energia'!$Q$41*'Profilo eolico'!B3414</f>
        <v>575.58673234364937</v>
      </c>
      <c r="G3412">
        <f>$P$43*'Profilo fotovoltaico'!B3414+'Approvvigionamento energia'!$Q$43*'Profilo eolico'!B3414</f>
        <v>287.79336617182469</v>
      </c>
      <c r="H3412">
        <f t="shared" si="106"/>
        <v>1138.4335154826958</v>
      </c>
      <c r="I3412">
        <f>IF(LCOH!$C$28=Menu!$A$1,'Approvvigionamento energia'!C3412,0)+IF(LCOH!$C$28=Menu!$A$2,'Approvvigionamento energia'!D3412,0)+IF(LCOH!$C$28=Menu!$A$3,'Approvvigionamento energia'!E3412,0)+IF(LCOH!$C$28=Menu!$A$4,'Approvvigionamento energia'!F3412,0)+IF(LCOH!$C$28=Menu!$A$5,'Approvvigionamento energia'!G3412,0)+IF(LCOH!$C$28=Menu!$A$6,'Approvvigionamento energia'!H3412,0)</f>
        <v>575.58673234364937</v>
      </c>
      <c r="J3412">
        <f>'Approvvigionamento energia'!A3412+'Approvvigionamento energia'!B3412+'Approvvigionamento energia'!I3412</f>
        <v>772.88673234364933</v>
      </c>
      <c r="K3412">
        <f>IF(MIN(LCOH!$C$18,J3412)&gt;=$P$48*LCOH!$C$18, MIN(LCOH!$C$18,J3412),0)</f>
        <v>772.88673234364933</v>
      </c>
      <c r="L3412">
        <f t="shared" si="107"/>
        <v>0</v>
      </c>
      <c r="M3412">
        <f>K3412/LCOH!$C$18</f>
        <v>0.51525782156243294</v>
      </c>
      <c r="N3412">
        <f>K3412/LCOH!$C$34</f>
        <v>14.891844553827541</v>
      </c>
    </row>
    <row r="3413" spans="1:14" x14ac:dyDescent="0.35">
      <c r="A3413">
        <f>'Profilo fotovoltaico'!B3415*LCOH!$C$20</f>
        <v>0</v>
      </c>
      <c r="B3413">
        <f>'Profilo eolico'!B3415*LCOH!$C$21</f>
        <v>166</v>
      </c>
      <c r="C3413">
        <f>$P$35*'Profilo fotovoltaico'!B3415</f>
        <v>0</v>
      </c>
      <c r="D3413">
        <f>$Q$37*'Profilo eolico'!B3415</f>
        <v>968.54939248906021</v>
      </c>
      <c r="E3413">
        <f>$P$39*'Profilo fotovoltaico'!B3415+'Approvvigionamento energia'!$Q$39*'Profilo eolico'!B3415</f>
        <v>726.41204436679516</v>
      </c>
      <c r="F3413">
        <f>$P$41*'Profilo fotovoltaico'!B3415+'Approvvigionamento energia'!$Q$41*'Profilo eolico'!B3415</f>
        <v>484.27469624453011</v>
      </c>
      <c r="G3413">
        <f>$P$43*'Profilo fotovoltaico'!B3415+'Approvvigionamento energia'!$Q$43*'Profilo eolico'!B3415</f>
        <v>242.13734812226505</v>
      </c>
      <c r="H3413">
        <f t="shared" si="106"/>
        <v>1138.4335154826958</v>
      </c>
      <c r="I3413">
        <f>IF(LCOH!$C$28=Menu!$A$1,'Approvvigionamento energia'!C3413,0)+IF(LCOH!$C$28=Menu!$A$2,'Approvvigionamento energia'!D3413,0)+IF(LCOH!$C$28=Menu!$A$3,'Approvvigionamento energia'!E3413,0)+IF(LCOH!$C$28=Menu!$A$4,'Approvvigionamento energia'!F3413,0)+IF(LCOH!$C$28=Menu!$A$5,'Approvvigionamento energia'!G3413,0)+IF(LCOH!$C$28=Menu!$A$6,'Approvvigionamento energia'!H3413,0)</f>
        <v>484.27469624453011</v>
      </c>
      <c r="J3413">
        <f>'Approvvigionamento energia'!A3413+'Approvvigionamento energia'!B3413+'Approvvigionamento energia'!I3413</f>
        <v>650.27469624453011</v>
      </c>
      <c r="K3413">
        <f>IF(MIN(LCOH!$C$18,J3413)&gt;=$P$48*LCOH!$C$18, MIN(LCOH!$C$18,J3413),0)</f>
        <v>650.27469624453011</v>
      </c>
      <c r="L3413">
        <f t="shared" si="107"/>
        <v>0</v>
      </c>
      <c r="M3413">
        <f>K3413/LCOH!$C$18</f>
        <v>0.43351646416302009</v>
      </c>
      <c r="N3413">
        <f>K3413/LCOH!$C$34</f>
        <v>12.529377576965897</v>
      </c>
    </row>
    <row r="3414" spans="1:14" x14ac:dyDescent="0.35">
      <c r="A3414">
        <f>'Profilo fotovoltaico'!B3416*LCOH!$C$20</f>
        <v>41</v>
      </c>
      <c r="B3414">
        <f>'Profilo eolico'!B3416*LCOH!$C$21</f>
        <v>132.5</v>
      </c>
      <c r="C3414">
        <f>$P$35*'Profilo fotovoltaico'!B3416</f>
        <v>301.53909969250469</v>
      </c>
      <c r="D3414">
        <f>$Q$37*'Profilo eolico'!B3416</f>
        <v>773.08912352289451</v>
      </c>
      <c r="E3414">
        <f>$P$39*'Profilo fotovoltaico'!B3416+'Approvvigionamento energia'!$Q$39*'Profilo eolico'!B3416</f>
        <v>655.20161756529706</v>
      </c>
      <c r="F3414">
        <f>$P$41*'Profilo fotovoltaico'!B3416+'Approvvigionamento energia'!$Q$41*'Profilo eolico'!B3416</f>
        <v>537.3141116076996</v>
      </c>
      <c r="G3414">
        <f>$P$43*'Profilo fotovoltaico'!B3416+'Approvvigionamento energia'!$Q$43*'Profilo eolico'!B3416</f>
        <v>419.42660565010215</v>
      </c>
      <c r="H3414">
        <f t="shared" si="106"/>
        <v>1138.4335154826958</v>
      </c>
      <c r="I3414">
        <f>IF(LCOH!$C$28=Menu!$A$1,'Approvvigionamento energia'!C3414,0)+IF(LCOH!$C$28=Menu!$A$2,'Approvvigionamento energia'!D3414,0)+IF(LCOH!$C$28=Menu!$A$3,'Approvvigionamento energia'!E3414,0)+IF(LCOH!$C$28=Menu!$A$4,'Approvvigionamento energia'!F3414,0)+IF(LCOH!$C$28=Menu!$A$5,'Approvvigionamento energia'!G3414,0)+IF(LCOH!$C$28=Menu!$A$6,'Approvvigionamento energia'!H3414,0)</f>
        <v>537.3141116076996</v>
      </c>
      <c r="J3414">
        <f>'Approvvigionamento energia'!A3414+'Approvvigionamento energia'!B3414+'Approvvigionamento energia'!I3414</f>
        <v>710.8141116076996</v>
      </c>
      <c r="K3414">
        <f>IF(MIN(LCOH!$C$18,J3414)&gt;=$P$48*LCOH!$C$18, MIN(LCOH!$C$18,J3414),0)</f>
        <v>710.8141116076996</v>
      </c>
      <c r="L3414">
        <f t="shared" si="107"/>
        <v>0</v>
      </c>
      <c r="M3414">
        <f>K3414/LCOH!$C$18</f>
        <v>0.47387607440513307</v>
      </c>
      <c r="N3414">
        <f>K3414/LCOH!$C$34</f>
        <v>13.69584030072639</v>
      </c>
    </row>
    <row r="3415" spans="1:14" x14ac:dyDescent="0.35">
      <c r="A3415">
        <f>'Profilo fotovoltaico'!B3417*LCOH!$C$20</f>
        <v>153</v>
      </c>
      <c r="B3415">
        <f>'Profilo eolico'!B3417*LCOH!$C$21</f>
        <v>87.2</v>
      </c>
      <c r="C3415">
        <f>$P$35*'Profilo fotovoltaico'!B3417</f>
        <v>1125.2556647061758</v>
      </c>
      <c r="D3415">
        <f>$Q$37*'Profilo eolico'!B3417</f>
        <v>508.78016280148222</v>
      </c>
      <c r="E3415">
        <f>$P$39*'Profilo fotovoltaico'!B3417+'Approvvigionamento energia'!$Q$39*'Profilo eolico'!B3417</f>
        <v>662.89903827765556</v>
      </c>
      <c r="F3415">
        <f>$P$41*'Profilo fotovoltaico'!B3417+'Approvvigionamento energia'!$Q$41*'Profilo eolico'!B3417</f>
        <v>817.01791375382902</v>
      </c>
      <c r="G3415">
        <f>$P$43*'Profilo fotovoltaico'!B3417+'Approvvigionamento energia'!$Q$43*'Profilo eolico'!B3417</f>
        <v>971.13678923000248</v>
      </c>
      <c r="H3415">
        <f t="shared" si="106"/>
        <v>1138.4335154826958</v>
      </c>
      <c r="I3415">
        <f>IF(LCOH!$C$28=Menu!$A$1,'Approvvigionamento energia'!C3415,0)+IF(LCOH!$C$28=Menu!$A$2,'Approvvigionamento energia'!D3415,0)+IF(LCOH!$C$28=Menu!$A$3,'Approvvigionamento energia'!E3415,0)+IF(LCOH!$C$28=Menu!$A$4,'Approvvigionamento energia'!F3415,0)+IF(LCOH!$C$28=Menu!$A$5,'Approvvigionamento energia'!G3415,0)+IF(LCOH!$C$28=Menu!$A$6,'Approvvigionamento energia'!H3415,0)</f>
        <v>817.01791375382902</v>
      </c>
      <c r="J3415">
        <f>'Approvvigionamento energia'!A3415+'Approvvigionamento energia'!B3415+'Approvvigionamento energia'!I3415</f>
        <v>1057.217913753829</v>
      </c>
      <c r="K3415">
        <f>IF(MIN(LCOH!$C$18,J3415)&gt;=$P$48*LCOH!$C$18, MIN(LCOH!$C$18,J3415),0)</f>
        <v>1057.217913753829</v>
      </c>
      <c r="L3415">
        <f t="shared" si="107"/>
        <v>0</v>
      </c>
      <c r="M3415">
        <f>K3415/LCOH!$C$18</f>
        <v>0.70481194250255264</v>
      </c>
      <c r="N3415">
        <f>K3415/LCOH!$C$34</f>
        <v>20.370287355565104</v>
      </c>
    </row>
    <row r="3416" spans="1:14" x14ac:dyDescent="0.35">
      <c r="A3416">
        <f>'Profilo fotovoltaico'!B3418*LCOH!$C$20</f>
        <v>304</v>
      </c>
      <c r="B3416">
        <f>'Profilo eolico'!B3418*LCOH!$C$21</f>
        <v>67.5</v>
      </c>
      <c r="C3416">
        <f>$P$35*'Profilo fotovoltaico'!B3418</f>
        <v>2235.8021050371076</v>
      </c>
      <c r="D3416">
        <f>$Q$37*'Profilo eolico'!B3418</f>
        <v>393.83785537958778</v>
      </c>
      <c r="E3416">
        <f>$P$39*'Profilo fotovoltaico'!B3418+'Approvvigionamento energia'!$Q$39*'Profilo eolico'!B3418</f>
        <v>854.32891779396778</v>
      </c>
      <c r="F3416">
        <f>$P$41*'Profilo fotovoltaico'!B3418+'Approvvigionamento energia'!$Q$41*'Profilo eolico'!B3418</f>
        <v>1314.8199802083477</v>
      </c>
      <c r="G3416">
        <f>$P$43*'Profilo fotovoltaico'!B3418+'Approvvigionamento energia'!$Q$43*'Profilo eolico'!B3418</f>
        <v>1775.3110426227277</v>
      </c>
      <c r="H3416">
        <f t="shared" si="106"/>
        <v>1138.4335154826958</v>
      </c>
      <c r="I3416">
        <f>IF(LCOH!$C$28=Menu!$A$1,'Approvvigionamento energia'!C3416,0)+IF(LCOH!$C$28=Menu!$A$2,'Approvvigionamento energia'!D3416,0)+IF(LCOH!$C$28=Menu!$A$3,'Approvvigionamento energia'!E3416,0)+IF(LCOH!$C$28=Menu!$A$4,'Approvvigionamento energia'!F3416,0)+IF(LCOH!$C$28=Menu!$A$5,'Approvvigionamento energia'!G3416,0)+IF(LCOH!$C$28=Menu!$A$6,'Approvvigionamento energia'!H3416,0)</f>
        <v>1314.8199802083477</v>
      </c>
      <c r="J3416">
        <f>'Approvvigionamento energia'!A3416+'Approvvigionamento energia'!B3416+'Approvvigionamento energia'!I3416</f>
        <v>1686.3199802083477</v>
      </c>
      <c r="K3416">
        <f>IF(MIN(LCOH!$C$18,J3416)&gt;=$P$48*LCOH!$C$18, MIN(LCOH!$C$18,J3416),0)</f>
        <v>1500</v>
      </c>
      <c r="L3416">
        <f t="shared" si="107"/>
        <v>186.31998020834772</v>
      </c>
      <c r="M3416">
        <f>K3416/LCOH!$C$18</f>
        <v>1</v>
      </c>
      <c r="N3416">
        <f>K3416/LCOH!$C$34</f>
        <v>28.901734104046245</v>
      </c>
    </row>
    <row r="3417" spans="1:14" x14ac:dyDescent="0.35">
      <c r="A3417">
        <f>'Profilo fotovoltaico'!B3419*LCOH!$C$20</f>
        <v>457</v>
      </c>
      <c r="B3417">
        <f>'Profilo eolico'!B3419*LCOH!$C$21</f>
        <v>65.900000000000006</v>
      </c>
      <c r="C3417">
        <f>$P$35*'Profilo fotovoltaico'!B3419</f>
        <v>3361.0577697432836</v>
      </c>
      <c r="D3417">
        <f>$Q$37*'Profilo eolico'!B3419</f>
        <v>384.50243954836787</v>
      </c>
      <c r="E3417">
        <f>$P$39*'Profilo fotovoltaico'!B3419+'Approvvigionamento energia'!$Q$39*'Profilo eolico'!B3419</f>
        <v>1128.6412720970968</v>
      </c>
      <c r="F3417">
        <f>$P$41*'Profilo fotovoltaico'!B3419+'Approvvigionamento energia'!$Q$41*'Profilo eolico'!B3419</f>
        <v>1872.7801046458258</v>
      </c>
      <c r="G3417">
        <f>$P$43*'Profilo fotovoltaico'!B3419+'Approvvigionamento energia'!$Q$43*'Profilo eolico'!B3419</f>
        <v>2616.9189371945549</v>
      </c>
      <c r="H3417">
        <f t="shared" si="106"/>
        <v>1138.4335154826958</v>
      </c>
      <c r="I3417">
        <f>IF(LCOH!$C$28=Menu!$A$1,'Approvvigionamento energia'!C3417,0)+IF(LCOH!$C$28=Menu!$A$2,'Approvvigionamento energia'!D3417,0)+IF(LCOH!$C$28=Menu!$A$3,'Approvvigionamento energia'!E3417,0)+IF(LCOH!$C$28=Menu!$A$4,'Approvvigionamento energia'!F3417,0)+IF(LCOH!$C$28=Menu!$A$5,'Approvvigionamento energia'!G3417,0)+IF(LCOH!$C$28=Menu!$A$6,'Approvvigionamento energia'!H3417,0)</f>
        <v>1872.7801046458258</v>
      </c>
      <c r="J3417">
        <f>'Approvvigionamento energia'!A3417+'Approvvigionamento energia'!B3417+'Approvvigionamento energia'!I3417</f>
        <v>2395.6801046458258</v>
      </c>
      <c r="K3417">
        <f>IF(MIN(LCOH!$C$18,J3417)&gt;=$P$48*LCOH!$C$18, MIN(LCOH!$C$18,J3417),0)</f>
        <v>1500</v>
      </c>
      <c r="L3417">
        <f t="shared" si="107"/>
        <v>895.68010464582585</v>
      </c>
      <c r="M3417">
        <f>K3417/LCOH!$C$18</f>
        <v>1</v>
      </c>
      <c r="N3417">
        <f>K3417/LCOH!$C$34</f>
        <v>28.901734104046245</v>
      </c>
    </row>
    <row r="3418" spans="1:14" x14ac:dyDescent="0.35">
      <c r="A3418">
        <f>'Profilo fotovoltaico'!B3420*LCOH!$C$20</f>
        <v>574</v>
      </c>
      <c r="B3418">
        <f>'Profilo eolico'!B3420*LCOH!$C$21</f>
        <v>62.8</v>
      </c>
      <c r="C3418">
        <f>$P$35*'Profilo fotovoltaico'!B3420</f>
        <v>4221.5473956950646</v>
      </c>
      <c r="D3418">
        <f>$Q$37*'Profilo eolico'!B3420</f>
        <v>366.4150713753794</v>
      </c>
      <c r="E3418">
        <f>$P$39*'Profilo fotovoltaico'!B3420+'Approvvigionamento energia'!$Q$39*'Profilo eolico'!B3420</f>
        <v>1330.1981524553007</v>
      </c>
      <c r="F3418">
        <f>$P$41*'Profilo fotovoltaico'!B3420+'Approvvigionamento energia'!$Q$41*'Profilo eolico'!B3420</f>
        <v>2293.9812335352221</v>
      </c>
      <c r="G3418">
        <f>$P$43*'Profilo fotovoltaico'!B3420+'Approvvigionamento energia'!$Q$43*'Profilo eolico'!B3420</f>
        <v>3257.7643146151436</v>
      </c>
      <c r="H3418">
        <f t="shared" si="106"/>
        <v>1138.4335154826958</v>
      </c>
      <c r="I3418">
        <f>IF(LCOH!$C$28=Menu!$A$1,'Approvvigionamento energia'!C3418,0)+IF(LCOH!$C$28=Menu!$A$2,'Approvvigionamento energia'!D3418,0)+IF(LCOH!$C$28=Menu!$A$3,'Approvvigionamento energia'!E3418,0)+IF(LCOH!$C$28=Menu!$A$4,'Approvvigionamento energia'!F3418,0)+IF(LCOH!$C$28=Menu!$A$5,'Approvvigionamento energia'!G3418,0)+IF(LCOH!$C$28=Menu!$A$6,'Approvvigionamento energia'!H3418,0)</f>
        <v>2293.9812335352221</v>
      </c>
      <c r="J3418">
        <f>'Approvvigionamento energia'!A3418+'Approvvigionamento energia'!B3418+'Approvvigionamento energia'!I3418</f>
        <v>2930.7812335352219</v>
      </c>
      <c r="K3418">
        <f>IF(MIN(LCOH!$C$18,J3418)&gt;=$P$48*LCOH!$C$18, MIN(LCOH!$C$18,J3418),0)</f>
        <v>1500</v>
      </c>
      <c r="L3418">
        <f t="shared" si="107"/>
        <v>1430.7812335352219</v>
      </c>
      <c r="M3418">
        <f>K3418/LCOH!$C$18</f>
        <v>1</v>
      </c>
      <c r="N3418">
        <f>K3418/LCOH!$C$34</f>
        <v>28.901734104046245</v>
      </c>
    </row>
    <row r="3419" spans="1:14" x14ac:dyDescent="0.35">
      <c r="A3419">
        <f>'Profilo fotovoltaico'!B3421*LCOH!$C$20</f>
        <v>654</v>
      </c>
      <c r="B3419">
        <f>'Profilo eolico'!B3421*LCOH!$C$21</f>
        <v>59.3</v>
      </c>
      <c r="C3419">
        <f>$P$35*'Profilo fotovoltaico'!B3421</f>
        <v>4809.916370704831</v>
      </c>
      <c r="D3419">
        <f>$Q$37*'Profilo eolico'!B3421</f>
        <v>345.99384924458599</v>
      </c>
      <c r="E3419">
        <f>$P$39*'Profilo fotovoltaico'!B3421+'Approvvigionamento energia'!$Q$39*'Profilo eolico'!B3421</f>
        <v>1461.9744796096472</v>
      </c>
      <c r="F3419">
        <f>$P$41*'Profilo fotovoltaico'!B3421+'Approvvigionamento energia'!$Q$41*'Profilo eolico'!B3421</f>
        <v>2577.9551099747086</v>
      </c>
      <c r="G3419">
        <f>$P$43*'Profilo fotovoltaico'!B3421+'Approvvigionamento energia'!$Q$43*'Profilo eolico'!B3421</f>
        <v>3693.9357403397694</v>
      </c>
      <c r="H3419">
        <f t="shared" si="106"/>
        <v>1138.4335154826958</v>
      </c>
      <c r="I3419">
        <f>IF(LCOH!$C$28=Menu!$A$1,'Approvvigionamento energia'!C3419,0)+IF(LCOH!$C$28=Menu!$A$2,'Approvvigionamento energia'!D3419,0)+IF(LCOH!$C$28=Menu!$A$3,'Approvvigionamento energia'!E3419,0)+IF(LCOH!$C$28=Menu!$A$4,'Approvvigionamento energia'!F3419,0)+IF(LCOH!$C$28=Menu!$A$5,'Approvvigionamento energia'!G3419,0)+IF(LCOH!$C$28=Menu!$A$6,'Approvvigionamento energia'!H3419,0)</f>
        <v>2577.9551099747086</v>
      </c>
      <c r="J3419">
        <f>'Approvvigionamento energia'!A3419+'Approvvigionamento energia'!B3419+'Approvvigionamento energia'!I3419</f>
        <v>3291.2551099747088</v>
      </c>
      <c r="K3419">
        <f>IF(MIN(LCOH!$C$18,J3419)&gt;=$P$48*LCOH!$C$18, MIN(LCOH!$C$18,J3419),0)</f>
        <v>1500</v>
      </c>
      <c r="L3419">
        <f t="shared" si="107"/>
        <v>1791.2551099747088</v>
      </c>
      <c r="M3419">
        <f>K3419/LCOH!$C$18</f>
        <v>1</v>
      </c>
      <c r="N3419">
        <f>K3419/LCOH!$C$34</f>
        <v>28.901734104046245</v>
      </c>
    </row>
    <row r="3420" spans="1:14" x14ac:dyDescent="0.35">
      <c r="A3420">
        <f>'Profilo fotovoltaico'!B3422*LCOH!$C$20</f>
        <v>699</v>
      </c>
      <c r="B3420">
        <f>'Profilo eolico'!B3422*LCOH!$C$21</f>
        <v>55.9</v>
      </c>
      <c r="C3420">
        <f>$P$35*'Profilo fotovoltaico'!B3422</f>
        <v>5140.8739191478235</v>
      </c>
      <c r="D3420">
        <f>$Q$37*'Profilo eolico'!B3422</f>
        <v>326.15609060324374</v>
      </c>
      <c r="E3420">
        <f>$P$39*'Profilo fotovoltaico'!B3422+'Approvvigionamento energia'!$Q$39*'Profilo eolico'!B3422</f>
        <v>1529.8355477393886</v>
      </c>
      <c r="F3420">
        <f>$P$41*'Profilo fotovoltaico'!B3422+'Approvvigionamento energia'!$Q$41*'Profilo eolico'!B3422</f>
        <v>2733.5150048755336</v>
      </c>
      <c r="G3420">
        <f>$P$43*'Profilo fotovoltaico'!B3422+'Approvvigionamento energia'!$Q$43*'Profilo eolico'!B3422</f>
        <v>3937.1944620116788</v>
      </c>
      <c r="H3420">
        <f t="shared" si="106"/>
        <v>1138.4335154826958</v>
      </c>
      <c r="I3420">
        <f>IF(LCOH!$C$28=Menu!$A$1,'Approvvigionamento energia'!C3420,0)+IF(LCOH!$C$28=Menu!$A$2,'Approvvigionamento energia'!D3420,0)+IF(LCOH!$C$28=Menu!$A$3,'Approvvigionamento energia'!E3420,0)+IF(LCOH!$C$28=Menu!$A$4,'Approvvigionamento energia'!F3420,0)+IF(LCOH!$C$28=Menu!$A$5,'Approvvigionamento energia'!G3420,0)+IF(LCOH!$C$28=Menu!$A$6,'Approvvigionamento energia'!H3420,0)</f>
        <v>2733.5150048755336</v>
      </c>
      <c r="J3420">
        <f>'Approvvigionamento energia'!A3420+'Approvvigionamento energia'!B3420+'Approvvigionamento energia'!I3420</f>
        <v>3488.4150048755337</v>
      </c>
      <c r="K3420">
        <f>IF(MIN(LCOH!$C$18,J3420)&gt;=$P$48*LCOH!$C$18, MIN(LCOH!$C$18,J3420),0)</f>
        <v>1500</v>
      </c>
      <c r="L3420">
        <f t="shared" si="107"/>
        <v>1988.4150048755337</v>
      </c>
      <c r="M3420">
        <f>K3420/LCOH!$C$18</f>
        <v>1</v>
      </c>
      <c r="N3420">
        <f>K3420/LCOH!$C$34</f>
        <v>28.901734104046245</v>
      </c>
    </row>
    <row r="3421" spans="1:14" x14ac:dyDescent="0.35">
      <c r="A3421">
        <f>'Profilo fotovoltaico'!B3423*LCOH!$C$20</f>
        <v>703</v>
      </c>
      <c r="B3421">
        <f>'Profilo eolico'!B3423*LCOH!$C$21</f>
        <v>53.400000000000006</v>
      </c>
      <c r="C3421">
        <f>$P$35*'Profilo fotovoltaico'!B3423</f>
        <v>5170.2923678983116</v>
      </c>
      <c r="D3421">
        <f>$Q$37*'Profilo eolico'!B3423</f>
        <v>311.56950336696275</v>
      </c>
      <c r="E3421">
        <f>$P$39*'Profilo fotovoltaico'!B3423+'Approvvigionamento energia'!$Q$39*'Profilo eolico'!B3423</f>
        <v>1526.2502194997999</v>
      </c>
      <c r="F3421">
        <f>$P$41*'Profilo fotovoltaico'!B3423+'Approvvigionamento energia'!$Q$41*'Profilo eolico'!B3423</f>
        <v>2740.9309356326371</v>
      </c>
      <c r="G3421">
        <f>$P$43*'Profilo fotovoltaico'!B3423+'Approvvigionamento energia'!$Q$43*'Profilo eolico'!B3423</f>
        <v>3955.6116517654746</v>
      </c>
      <c r="H3421">
        <f t="shared" si="106"/>
        <v>1138.4335154826958</v>
      </c>
      <c r="I3421">
        <f>IF(LCOH!$C$28=Menu!$A$1,'Approvvigionamento energia'!C3421,0)+IF(LCOH!$C$28=Menu!$A$2,'Approvvigionamento energia'!D3421,0)+IF(LCOH!$C$28=Menu!$A$3,'Approvvigionamento energia'!E3421,0)+IF(LCOH!$C$28=Menu!$A$4,'Approvvigionamento energia'!F3421,0)+IF(LCOH!$C$28=Menu!$A$5,'Approvvigionamento energia'!G3421,0)+IF(LCOH!$C$28=Menu!$A$6,'Approvvigionamento energia'!H3421,0)</f>
        <v>2740.9309356326371</v>
      </c>
      <c r="J3421">
        <f>'Approvvigionamento energia'!A3421+'Approvvigionamento energia'!B3421+'Approvvigionamento energia'!I3421</f>
        <v>3497.3309356326372</v>
      </c>
      <c r="K3421">
        <f>IF(MIN(LCOH!$C$18,J3421)&gt;=$P$48*LCOH!$C$18, MIN(LCOH!$C$18,J3421),0)</f>
        <v>1500</v>
      </c>
      <c r="L3421">
        <f t="shared" si="107"/>
        <v>1997.3309356326372</v>
      </c>
      <c r="M3421">
        <f>K3421/LCOH!$C$18</f>
        <v>1</v>
      </c>
      <c r="N3421">
        <f>K3421/LCOH!$C$34</f>
        <v>28.901734104046245</v>
      </c>
    </row>
    <row r="3422" spans="1:14" x14ac:dyDescent="0.35">
      <c r="A3422">
        <f>'Profilo fotovoltaico'!B3424*LCOH!$C$20</f>
        <v>667</v>
      </c>
      <c r="B3422">
        <f>'Profilo eolico'!B3424*LCOH!$C$21</f>
        <v>51.9</v>
      </c>
      <c r="C3422">
        <f>$P$35*'Profilo fotovoltaico'!B3424</f>
        <v>4905.5263291439178</v>
      </c>
      <c r="D3422">
        <f>$Q$37*'Profilo eolico'!B3424</f>
        <v>302.81755102519412</v>
      </c>
      <c r="E3422">
        <f>$P$39*'Profilo fotovoltaico'!B3424+'Approvvigionamento energia'!$Q$39*'Profilo eolico'!B3424</f>
        <v>1453.494745554875</v>
      </c>
      <c r="F3422">
        <f>$P$41*'Profilo fotovoltaico'!B3424+'Approvvigionamento energia'!$Q$41*'Profilo eolico'!B3424</f>
        <v>2604.1719400845559</v>
      </c>
      <c r="G3422">
        <f>$P$43*'Profilo fotovoltaico'!B3424+'Approvvigionamento energia'!$Q$43*'Profilo eolico'!B3424</f>
        <v>3754.8491346142373</v>
      </c>
      <c r="H3422">
        <f t="shared" si="106"/>
        <v>1138.4335154826958</v>
      </c>
      <c r="I3422">
        <f>IF(LCOH!$C$28=Menu!$A$1,'Approvvigionamento energia'!C3422,0)+IF(LCOH!$C$28=Menu!$A$2,'Approvvigionamento energia'!D3422,0)+IF(LCOH!$C$28=Menu!$A$3,'Approvvigionamento energia'!E3422,0)+IF(LCOH!$C$28=Menu!$A$4,'Approvvigionamento energia'!F3422,0)+IF(LCOH!$C$28=Menu!$A$5,'Approvvigionamento energia'!G3422,0)+IF(LCOH!$C$28=Menu!$A$6,'Approvvigionamento energia'!H3422,0)</f>
        <v>2604.1719400845559</v>
      </c>
      <c r="J3422">
        <f>'Approvvigionamento energia'!A3422+'Approvvigionamento energia'!B3422+'Approvvigionamento energia'!I3422</f>
        <v>3323.071940084556</v>
      </c>
      <c r="K3422">
        <f>IF(MIN(LCOH!$C$18,J3422)&gt;=$P$48*LCOH!$C$18, MIN(LCOH!$C$18,J3422),0)</f>
        <v>1500</v>
      </c>
      <c r="L3422">
        <f t="shared" si="107"/>
        <v>1823.071940084556</v>
      </c>
      <c r="M3422">
        <f>K3422/LCOH!$C$18</f>
        <v>1</v>
      </c>
      <c r="N3422">
        <f>K3422/LCOH!$C$34</f>
        <v>28.901734104046245</v>
      </c>
    </row>
    <row r="3423" spans="1:14" x14ac:dyDescent="0.35">
      <c r="A3423">
        <f>'Profilo fotovoltaico'!B3425*LCOH!$C$20</f>
        <v>597</v>
      </c>
      <c r="B3423">
        <f>'Profilo eolico'!B3425*LCOH!$C$21</f>
        <v>50.6</v>
      </c>
      <c r="C3423">
        <f>$P$35*'Profilo fotovoltaico'!B3425</f>
        <v>4390.7034760103725</v>
      </c>
      <c r="D3423">
        <f>$Q$37*'Profilo eolico'!B3425</f>
        <v>295.23252566232799</v>
      </c>
      <c r="E3423">
        <f>$P$39*'Profilo fotovoltaico'!B3425+'Approvvigionamento energia'!$Q$39*'Profilo eolico'!B3425</f>
        <v>1319.1002632493392</v>
      </c>
      <c r="F3423">
        <f>$P$41*'Profilo fotovoltaico'!B3425+'Approvvigionamento energia'!$Q$41*'Profilo eolico'!B3425</f>
        <v>2342.9680008363503</v>
      </c>
      <c r="G3423">
        <f>$P$43*'Profilo fotovoltaico'!B3425+'Approvvigionamento energia'!$Q$43*'Profilo eolico'!B3425</f>
        <v>3366.8357384233618</v>
      </c>
      <c r="H3423">
        <f t="shared" si="106"/>
        <v>1138.4335154826958</v>
      </c>
      <c r="I3423">
        <f>IF(LCOH!$C$28=Menu!$A$1,'Approvvigionamento energia'!C3423,0)+IF(LCOH!$C$28=Menu!$A$2,'Approvvigionamento energia'!D3423,0)+IF(LCOH!$C$28=Menu!$A$3,'Approvvigionamento energia'!E3423,0)+IF(LCOH!$C$28=Menu!$A$4,'Approvvigionamento energia'!F3423,0)+IF(LCOH!$C$28=Menu!$A$5,'Approvvigionamento energia'!G3423,0)+IF(LCOH!$C$28=Menu!$A$6,'Approvvigionamento energia'!H3423,0)</f>
        <v>2342.9680008363503</v>
      </c>
      <c r="J3423">
        <f>'Approvvigionamento energia'!A3423+'Approvvigionamento energia'!B3423+'Approvvigionamento energia'!I3423</f>
        <v>2990.5680008363502</v>
      </c>
      <c r="K3423">
        <f>IF(MIN(LCOH!$C$18,J3423)&gt;=$P$48*LCOH!$C$18, MIN(LCOH!$C$18,J3423),0)</f>
        <v>1500</v>
      </c>
      <c r="L3423">
        <f t="shared" si="107"/>
        <v>1490.5680008363502</v>
      </c>
      <c r="M3423">
        <f>K3423/LCOH!$C$18</f>
        <v>1</v>
      </c>
      <c r="N3423">
        <f>K3423/LCOH!$C$34</f>
        <v>28.901734104046245</v>
      </c>
    </row>
    <row r="3424" spans="1:14" x14ac:dyDescent="0.35">
      <c r="A3424">
        <f>'Profilo fotovoltaico'!B3426*LCOH!$C$20</f>
        <v>495</v>
      </c>
      <c r="B3424">
        <f>'Profilo eolico'!B3426*LCOH!$C$21</f>
        <v>49.9</v>
      </c>
      <c r="C3424">
        <f>$P$35*'Profilo fotovoltaico'!B3426</f>
        <v>3640.5330328729219</v>
      </c>
      <c r="D3424">
        <f>$Q$37*'Profilo eolico'!B3426</f>
        <v>291.14828123616928</v>
      </c>
      <c r="E3424">
        <f>$P$39*'Profilo fotovoltaico'!B3426+'Approvvigionamento energia'!$Q$39*'Profilo eolico'!B3426</f>
        <v>1128.4944691453575</v>
      </c>
      <c r="F3424">
        <f>$P$41*'Profilo fotovoltaico'!B3426+'Approvvigionamento energia'!$Q$41*'Profilo eolico'!B3426</f>
        <v>1965.8406570545455</v>
      </c>
      <c r="G3424">
        <f>$P$43*'Profilo fotovoltaico'!B3426+'Approvvigionamento energia'!$Q$43*'Profilo eolico'!B3426</f>
        <v>2803.1868449637341</v>
      </c>
      <c r="H3424">
        <f t="shared" si="106"/>
        <v>1138.4335154826958</v>
      </c>
      <c r="I3424">
        <f>IF(LCOH!$C$28=Menu!$A$1,'Approvvigionamento energia'!C3424,0)+IF(LCOH!$C$28=Menu!$A$2,'Approvvigionamento energia'!D3424,0)+IF(LCOH!$C$28=Menu!$A$3,'Approvvigionamento energia'!E3424,0)+IF(LCOH!$C$28=Menu!$A$4,'Approvvigionamento energia'!F3424,0)+IF(LCOH!$C$28=Menu!$A$5,'Approvvigionamento energia'!G3424,0)+IF(LCOH!$C$28=Menu!$A$6,'Approvvigionamento energia'!H3424,0)</f>
        <v>1965.8406570545455</v>
      </c>
      <c r="J3424">
        <f>'Approvvigionamento energia'!A3424+'Approvvigionamento energia'!B3424+'Approvvigionamento energia'!I3424</f>
        <v>2510.7406570545454</v>
      </c>
      <c r="K3424">
        <f>IF(MIN(LCOH!$C$18,J3424)&gt;=$P$48*LCOH!$C$18, MIN(LCOH!$C$18,J3424),0)</f>
        <v>1500</v>
      </c>
      <c r="L3424">
        <f t="shared" si="107"/>
        <v>1010.7406570545454</v>
      </c>
      <c r="M3424">
        <f>K3424/LCOH!$C$18</f>
        <v>1</v>
      </c>
      <c r="N3424">
        <f>K3424/LCOH!$C$34</f>
        <v>28.901734104046245</v>
      </c>
    </row>
    <row r="3425" spans="1:14" x14ac:dyDescent="0.35">
      <c r="A3425">
        <f>'Profilo fotovoltaico'!B3427*LCOH!$C$20</f>
        <v>362</v>
      </c>
      <c r="B3425">
        <f>'Profilo eolico'!B3427*LCOH!$C$21</f>
        <v>49.2</v>
      </c>
      <c r="C3425">
        <f>$P$35*'Profilo fotovoltaico'!B3427</f>
        <v>2662.3696119191873</v>
      </c>
      <c r="D3425">
        <f>$Q$37*'Profilo eolico'!B3427</f>
        <v>287.06403681001063</v>
      </c>
      <c r="E3425">
        <f>$P$39*'Profilo fotovoltaico'!B3427+'Approvvigionamento energia'!$Q$39*'Profilo eolico'!B3427</f>
        <v>880.89043058730476</v>
      </c>
      <c r="F3425">
        <f>$P$41*'Profilo fotovoltaico'!B3427+'Approvvigionamento energia'!$Q$41*'Profilo eolico'!B3427</f>
        <v>1474.716824364599</v>
      </c>
      <c r="G3425">
        <f>$P$43*'Profilo fotovoltaico'!B3427+'Approvvigionamento energia'!$Q$43*'Profilo eolico'!B3427</f>
        <v>2068.5432181418932</v>
      </c>
      <c r="H3425">
        <f t="shared" si="106"/>
        <v>1138.4335154826958</v>
      </c>
      <c r="I3425">
        <f>IF(LCOH!$C$28=Menu!$A$1,'Approvvigionamento energia'!C3425,0)+IF(LCOH!$C$28=Menu!$A$2,'Approvvigionamento energia'!D3425,0)+IF(LCOH!$C$28=Menu!$A$3,'Approvvigionamento energia'!E3425,0)+IF(LCOH!$C$28=Menu!$A$4,'Approvvigionamento energia'!F3425,0)+IF(LCOH!$C$28=Menu!$A$5,'Approvvigionamento energia'!G3425,0)+IF(LCOH!$C$28=Menu!$A$6,'Approvvigionamento energia'!H3425,0)</f>
        <v>1474.716824364599</v>
      </c>
      <c r="J3425">
        <f>'Approvvigionamento energia'!A3425+'Approvvigionamento energia'!B3425+'Approvvigionamento energia'!I3425</f>
        <v>1885.9168243645991</v>
      </c>
      <c r="K3425">
        <f>IF(MIN(LCOH!$C$18,J3425)&gt;=$P$48*LCOH!$C$18, MIN(LCOH!$C$18,J3425),0)</f>
        <v>1500</v>
      </c>
      <c r="L3425">
        <f t="shared" si="107"/>
        <v>385.91682436459905</v>
      </c>
      <c r="M3425">
        <f>K3425/LCOH!$C$18</f>
        <v>1</v>
      </c>
      <c r="N3425">
        <f>K3425/LCOH!$C$34</f>
        <v>28.901734104046245</v>
      </c>
    </row>
    <row r="3426" spans="1:14" x14ac:dyDescent="0.35">
      <c r="A3426">
        <f>'Profilo fotovoltaico'!B3428*LCOH!$C$20</f>
        <v>209</v>
      </c>
      <c r="B3426">
        <f>'Profilo eolico'!B3428*LCOH!$C$21</f>
        <v>49.9</v>
      </c>
      <c r="C3426">
        <f>$P$35*'Profilo fotovoltaico'!B3428</f>
        <v>1537.1139472130114</v>
      </c>
      <c r="D3426">
        <f>$Q$37*'Profilo eolico'!B3428</f>
        <v>291.14828123616928</v>
      </c>
      <c r="E3426">
        <f>$P$39*'Profilo fotovoltaico'!B3428+'Approvvigionamento energia'!$Q$39*'Profilo eolico'!B3428</f>
        <v>602.63969773037979</v>
      </c>
      <c r="F3426">
        <f>$P$41*'Profilo fotovoltaico'!B3428+'Approvvigionamento energia'!$Q$41*'Profilo eolico'!B3428</f>
        <v>914.13111422459042</v>
      </c>
      <c r="G3426">
        <f>$P$43*'Profilo fotovoltaico'!B3428+'Approvvigionamento energia'!$Q$43*'Profilo eolico'!B3428</f>
        <v>1225.622530718801</v>
      </c>
      <c r="H3426">
        <f t="shared" si="106"/>
        <v>1138.4335154826958</v>
      </c>
      <c r="I3426">
        <f>IF(LCOH!$C$28=Menu!$A$1,'Approvvigionamento energia'!C3426,0)+IF(LCOH!$C$28=Menu!$A$2,'Approvvigionamento energia'!D3426,0)+IF(LCOH!$C$28=Menu!$A$3,'Approvvigionamento energia'!E3426,0)+IF(LCOH!$C$28=Menu!$A$4,'Approvvigionamento energia'!F3426,0)+IF(LCOH!$C$28=Menu!$A$5,'Approvvigionamento energia'!G3426,0)+IF(LCOH!$C$28=Menu!$A$6,'Approvvigionamento energia'!H3426,0)</f>
        <v>914.13111422459042</v>
      </c>
      <c r="J3426">
        <f>'Approvvigionamento energia'!A3426+'Approvvigionamento energia'!B3426+'Approvvigionamento energia'!I3426</f>
        <v>1173.0311142245905</v>
      </c>
      <c r="K3426">
        <f>IF(MIN(LCOH!$C$18,J3426)&gt;=$P$48*LCOH!$C$18, MIN(LCOH!$C$18,J3426),0)</f>
        <v>1173.0311142245905</v>
      </c>
      <c r="L3426">
        <f t="shared" si="107"/>
        <v>0</v>
      </c>
      <c r="M3426">
        <f>K3426/LCOH!$C$18</f>
        <v>0.78202074281639367</v>
      </c>
      <c r="N3426">
        <f>K3426/LCOH!$C$34</f>
        <v>22.601755572728141</v>
      </c>
    </row>
    <row r="3427" spans="1:14" x14ac:dyDescent="0.35">
      <c r="A3427">
        <f>'Profilo fotovoltaico'!B3429*LCOH!$C$20</f>
        <v>76</v>
      </c>
      <c r="B3427">
        <f>'Profilo eolico'!B3429*LCOH!$C$21</f>
        <v>55.7</v>
      </c>
      <c r="C3427">
        <f>$P$35*'Profilo fotovoltaico'!B3429</f>
        <v>558.9505262592769</v>
      </c>
      <c r="D3427">
        <f>$Q$37*'Profilo eolico'!B3429</f>
        <v>324.9891636243413</v>
      </c>
      <c r="E3427">
        <f>$P$39*'Profilo fotovoltaico'!B3429+'Approvvigionamento energia'!$Q$39*'Profilo eolico'!B3429</f>
        <v>383.47950428307519</v>
      </c>
      <c r="F3427">
        <f>$P$41*'Profilo fotovoltaico'!B3429+'Approvvigionamento energia'!$Q$41*'Profilo eolico'!B3429</f>
        <v>441.96984494180913</v>
      </c>
      <c r="G3427">
        <f>$P$43*'Profilo fotovoltaico'!B3429+'Approvvigionamento energia'!$Q$43*'Profilo eolico'!B3429</f>
        <v>500.46018560054301</v>
      </c>
      <c r="H3427">
        <f t="shared" si="106"/>
        <v>1138.4335154826958</v>
      </c>
      <c r="I3427">
        <f>IF(LCOH!$C$28=Menu!$A$1,'Approvvigionamento energia'!C3427,0)+IF(LCOH!$C$28=Menu!$A$2,'Approvvigionamento energia'!D3427,0)+IF(LCOH!$C$28=Menu!$A$3,'Approvvigionamento energia'!E3427,0)+IF(LCOH!$C$28=Menu!$A$4,'Approvvigionamento energia'!F3427,0)+IF(LCOH!$C$28=Menu!$A$5,'Approvvigionamento energia'!G3427,0)+IF(LCOH!$C$28=Menu!$A$6,'Approvvigionamento energia'!H3427,0)</f>
        <v>441.96984494180913</v>
      </c>
      <c r="J3427">
        <f>'Approvvigionamento energia'!A3427+'Approvvigionamento energia'!B3427+'Approvvigionamento energia'!I3427</f>
        <v>573.66984494180906</v>
      </c>
      <c r="K3427">
        <f>IF(MIN(LCOH!$C$18,J3427)&gt;=$P$48*LCOH!$C$18, MIN(LCOH!$C$18,J3427),0)</f>
        <v>573.66984494180906</v>
      </c>
      <c r="L3427">
        <f t="shared" si="107"/>
        <v>0</v>
      </c>
      <c r="M3427">
        <f>K3427/LCOH!$C$18</f>
        <v>0.38244656329453935</v>
      </c>
      <c r="N3427">
        <f>K3427/LCOH!$C$34</f>
        <v>11.053368881345069</v>
      </c>
    </row>
    <row r="3428" spans="1:14" x14ac:dyDescent="0.35">
      <c r="A3428">
        <f>'Profilo fotovoltaico'!B3430*LCOH!$C$20</f>
        <v>5</v>
      </c>
      <c r="B3428">
        <f>'Profilo eolico'!B3430*LCOH!$C$21</f>
        <v>65.8</v>
      </c>
      <c r="C3428">
        <f>$P$35*'Profilo fotovoltaico'!B3430</f>
        <v>36.773060938110326</v>
      </c>
      <c r="D3428">
        <f>$Q$37*'Profilo eolico'!B3430</f>
        <v>383.9189760589166</v>
      </c>
      <c r="E3428">
        <f>$P$39*'Profilo fotovoltaico'!B3430+'Approvvigionamento energia'!$Q$39*'Profilo eolico'!B3430</f>
        <v>297.13249727871505</v>
      </c>
      <c r="F3428">
        <f>$P$41*'Profilo fotovoltaico'!B3430+'Approvvigionamento energia'!$Q$41*'Profilo eolico'!B3430</f>
        <v>210.34601849851347</v>
      </c>
      <c r="G3428">
        <f>$P$43*'Profilo fotovoltaico'!B3430+'Approvvigionamento energia'!$Q$43*'Profilo eolico'!B3430</f>
        <v>123.5595397183119</v>
      </c>
      <c r="H3428">
        <f t="shared" si="106"/>
        <v>1138.4335154826958</v>
      </c>
      <c r="I3428">
        <f>IF(LCOH!$C$28=Menu!$A$1,'Approvvigionamento energia'!C3428,0)+IF(LCOH!$C$28=Menu!$A$2,'Approvvigionamento energia'!D3428,0)+IF(LCOH!$C$28=Menu!$A$3,'Approvvigionamento energia'!E3428,0)+IF(LCOH!$C$28=Menu!$A$4,'Approvvigionamento energia'!F3428,0)+IF(LCOH!$C$28=Menu!$A$5,'Approvvigionamento energia'!G3428,0)+IF(LCOH!$C$28=Menu!$A$6,'Approvvigionamento energia'!H3428,0)</f>
        <v>210.34601849851347</v>
      </c>
      <c r="J3428">
        <f>'Approvvigionamento energia'!A3428+'Approvvigionamento energia'!B3428+'Approvvigionamento energia'!I3428</f>
        <v>281.14601849851346</v>
      </c>
      <c r="K3428">
        <f>IF(MIN(LCOH!$C$18,J3428)&gt;=$P$48*LCOH!$C$18, MIN(LCOH!$C$18,J3428),0)</f>
        <v>0</v>
      </c>
      <c r="L3428">
        <f t="shared" si="107"/>
        <v>281.14601849851346</v>
      </c>
      <c r="M3428">
        <f>K3428/LCOH!$C$18</f>
        <v>0</v>
      </c>
      <c r="N3428">
        <f>K3428/LCOH!$C$34</f>
        <v>0</v>
      </c>
    </row>
    <row r="3429" spans="1:14" x14ac:dyDescent="0.35">
      <c r="A3429">
        <f>'Profilo fotovoltaico'!B3431*LCOH!$C$20</f>
        <v>0</v>
      </c>
      <c r="B3429">
        <f>'Profilo eolico'!B3431*LCOH!$C$21</f>
        <v>78.5</v>
      </c>
      <c r="C3429">
        <f>$P$35*'Profilo fotovoltaico'!B3431</f>
        <v>0</v>
      </c>
      <c r="D3429">
        <f>$Q$37*'Profilo eolico'!B3431</f>
        <v>458.01883921922428</v>
      </c>
      <c r="E3429">
        <f>$P$39*'Profilo fotovoltaico'!B3431+'Approvvigionamento energia'!$Q$39*'Profilo eolico'!B3431</f>
        <v>343.51412941441816</v>
      </c>
      <c r="F3429">
        <f>$P$41*'Profilo fotovoltaico'!B3431+'Approvvigionamento energia'!$Q$41*'Profilo eolico'!B3431</f>
        <v>229.00941960961214</v>
      </c>
      <c r="G3429">
        <f>$P$43*'Profilo fotovoltaico'!B3431+'Approvvigionamento energia'!$Q$43*'Profilo eolico'!B3431</f>
        <v>114.50470980480607</v>
      </c>
      <c r="H3429">
        <f t="shared" si="106"/>
        <v>1138.4335154826958</v>
      </c>
      <c r="I3429">
        <f>IF(LCOH!$C$28=Menu!$A$1,'Approvvigionamento energia'!C3429,0)+IF(LCOH!$C$28=Menu!$A$2,'Approvvigionamento energia'!D3429,0)+IF(LCOH!$C$28=Menu!$A$3,'Approvvigionamento energia'!E3429,0)+IF(LCOH!$C$28=Menu!$A$4,'Approvvigionamento energia'!F3429,0)+IF(LCOH!$C$28=Menu!$A$5,'Approvvigionamento energia'!G3429,0)+IF(LCOH!$C$28=Menu!$A$6,'Approvvigionamento energia'!H3429,0)</f>
        <v>229.00941960961214</v>
      </c>
      <c r="J3429">
        <f>'Approvvigionamento energia'!A3429+'Approvvigionamento energia'!B3429+'Approvvigionamento energia'!I3429</f>
        <v>307.50941960961211</v>
      </c>
      <c r="K3429">
        <f>IF(MIN(LCOH!$C$18,J3429)&gt;=$P$48*LCOH!$C$18, MIN(LCOH!$C$18,J3429),0)</f>
        <v>0</v>
      </c>
      <c r="L3429">
        <f t="shared" si="107"/>
        <v>307.50941960961211</v>
      </c>
      <c r="M3429">
        <f>K3429/LCOH!$C$18</f>
        <v>0</v>
      </c>
      <c r="N3429">
        <f>K3429/LCOH!$C$34</f>
        <v>0</v>
      </c>
    </row>
    <row r="3430" spans="1:14" x14ac:dyDescent="0.35">
      <c r="A3430">
        <f>'Profilo fotovoltaico'!B3432*LCOH!$C$20</f>
        <v>0</v>
      </c>
      <c r="B3430">
        <f>'Profilo eolico'!B3432*LCOH!$C$21</f>
        <v>101.2</v>
      </c>
      <c r="C3430">
        <f>$P$35*'Profilo fotovoltaico'!B3432</f>
        <v>0</v>
      </c>
      <c r="D3430">
        <f>$Q$37*'Profilo eolico'!B3432</f>
        <v>590.46505132465597</v>
      </c>
      <c r="E3430">
        <f>$P$39*'Profilo fotovoltaico'!B3432+'Approvvigionamento energia'!$Q$39*'Profilo eolico'!B3432</f>
        <v>442.84878849349195</v>
      </c>
      <c r="F3430">
        <f>$P$41*'Profilo fotovoltaico'!B3432+'Approvvigionamento energia'!$Q$41*'Profilo eolico'!B3432</f>
        <v>295.23252566232799</v>
      </c>
      <c r="G3430">
        <f>$P$43*'Profilo fotovoltaico'!B3432+'Approvvigionamento energia'!$Q$43*'Profilo eolico'!B3432</f>
        <v>147.61626283116399</v>
      </c>
      <c r="H3430">
        <f t="shared" si="106"/>
        <v>1138.4335154826958</v>
      </c>
      <c r="I3430">
        <f>IF(LCOH!$C$28=Menu!$A$1,'Approvvigionamento energia'!C3430,0)+IF(LCOH!$C$28=Menu!$A$2,'Approvvigionamento energia'!D3430,0)+IF(LCOH!$C$28=Menu!$A$3,'Approvvigionamento energia'!E3430,0)+IF(LCOH!$C$28=Menu!$A$4,'Approvvigionamento energia'!F3430,0)+IF(LCOH!$C$28=Menu!$A$5,'Approvvigionamento energia'!G3430,0)+IF(LCOH!$C$28=Menu!$A$6,'Approvvigionamento energia'!H3430,0)</f>
        <v>295.23252566232799</v>
      </c>
      <c r="J3430">
        <f>'Approvvigionamento energia'!A3430+'Approvvigionamento energia'!B3430+'Approvvigionamento energia'!I3430</f>
        <v>396.43252566232798</v>
      </c>
      <c r="K3430">
        <f>IF(MIN(LCOH!$C$18,J3430)&gt;=$P$48*LCOH!$C$18, MIN(LCOH!$C$18,J3430),0)</f>
        <v>396.43252566232798</v>
      </c>
      <c r="L3430">
        <f t="shared" si="107"/>
        <v>0</v>
      </c>
      <c r="M3430">
        <f>K3430/LCOH!$C$18</f>
        <v>0.26428835044155197</v>
      </c>
      <c r="N3430">
        <f>K3430/LCOH!$C$34</f>
        <v>7.6383916312587283</v>
      </c>
    </row>
    <row r="3431" spans="1:14" x14ac:dyDescent="0.35">
      <c r="A3431">
        <f>'Profilo fotovoltaico'!B3433*LCOH!$C$20</f>
        <v>0</v>
      </c>
      <c r="B3431">
        <f>'Profilo eolico'!B3433*LCOH!$C$21</f>
        <v>133.30000000000001</v>
      </c>
      <c r="C3431">
        <f>$P$35*'Profilo fotovoltaico'!B3433</f>
        <v>0</v>
      </c>
      <c r="D3431">
        <f>$Q$37*'Profilo eolico'!B3433</f>
        <v>777.75683143850438</v>
      </c>
      <c r="E3431">
        <f>$P$39*'Profilo fotovoltaico'!B3433+'Approvvigionamento energia'!$Q$39*'Profilo eolico'!B3433</f>
        <v>583.31762357887828</v>
      </c>
      <c r="F3431">
        <f>$P$41*'Profilo fotovoltaico'!B3433+'Approvvigionamento energia'!$Q$41*'Profilo eolico'!B3433</f>
        <v>388.87841571925219</v>
      </c>
      <c r="G3431">
        <f>$P$43*'Profilo fotovoltaico'!B3433+'Approvvigionamento energia'!$Q$43*'Profilo eolico'!B3433</f>
        <v>194.43920785962609</v>
      </c>
      <c r="H3431">
        <f t="shared" si="106"/>
        <v>1138.4335154826958</v>
      </c>
      <c r="I3431">
        <f>IF(LCOH!$C$28=Menu!$A$1,'Approvvigionamento energia'!C3431,0)+IF(LCOH!$C$28=Menu!$A$2,'Approvvigionamento energia'!D3431,0)+IF(LCOH!$C$28=Menu!$A$3,'Approvvigionamento energia'!E3431,0)+IF(LCOH!$C$28=Menu!$A$4,'Approvvigionamento energia'!F3431,0)+IF(LCOH!$C$28=Menu!$A$5,'Approvvigionamento energia'!G3431,0)+IF(LCOH!$C$28=Menu!$A$6,'Approvvigionamento energia'!H3431,0)</f>
        <v>388.87841571925219</v>
      </c>
      <c r="J3431">
        <f>'Approvvigionamento energia'!A3431+'Approvvigionamento energia'!B3431+'Approvvigionamento energia'!I3431</f>
        <v>522.17841571925214</v>
      </c>
      <c r="K3431">
        <f>IF(MIN(LCOH!$C$18,J3431)&gt;=$P$48*LCOH!$C$18, MIN(LCOH!$C$18,J3431),0)</f>
        <v>522.17841571925214</v>
      </c>
      <c r="L3431">
        <f t="shared" si="107"/>
        <v>0</v>
      </c>
      <c r="M3431">
        <f>K3431/LCOH!$C$18</f>
        <v>0.34811894381283476</v>
      </c>
      <c r="N3431">
        <f>K3431/LCOH!$C$34</f>
        <v>10.061241150659965</v>
      </c>
    </row>
    <row r="3432" spans="1:14" x14ac:dyDescent="0.35">
      <c r="A3432">
        <f>'Profilo fotovoltaico'!B3434*LCOH!$C$20</f>
        <v>0</v>
      </c>
      <c r="B3432">
        <f>'Profilo eolico'!B3434*LCOH!$C$21</f>
        <v>167.4</v>
      </c>
      <c r="C3432">
        <f>$P$35*'Profilo fotovoltaico'!B3434</f>
        <v>0</v>
      </c>
      <c r="D3432">
        <f>$Q$37*'Profilo eolico'!B3434</f>
        <v>976.71788134137751</v>
      </c>
      <c r="E3432">
        <f>$P$39*'Profilo fotovoltaico'!B3434+'Approvvigionamento energia'!$Q$39*'Profilo eolico'!B3434</f>
        <v>732.53841100603313</v>
      </c>
      <c r="F3432">
        <f>$P$41*'Profilo fotovoltaico'!B3434+'Approvvigionamento energia'!$Q$41*'Profilo eolico'!B3434</f>
        <v>488.35894067068875</v>
      </c>
      <c r="G3432">
        <f>$P$43*'Profilo fotovoltaico'!B3434+'Approvvigionamento energia'!$Q$43*'Profilo eolico'!B3434</f>
        <v>244.17947033534438</v>
      </c>
      <c r="H3432">
        <f t="shared" si="106"/>
        <v>1138.4335154826958</v>
      </c>
      <c r="I3432">
        <f>IF(LCOH!$C$28=Menu!$A$1,'Approvvigionamento energia'!C3432,0)+IF(LCOH!$C$28=Menu!$A$2,'Approvvigionamento energia'!D3432,0)+IF(LCOH!$C$28=Menu!$A$3,'Approvvigionamento energia'!E3432,0)+IF(LCOH!$C$28=Menu!$A$4,'Approvvigionamento energia'!F3432,0)+IF(LCOH!$C$28=Menu!$A$5,'Approvvigionamento energia'!G3432,0)+IF(LCOH!$C$28=Menu!$A$6,'Approvvigionamento energia'!H3432,0)</f>
        <v>488.35894067068875</v>
      </c>
      <c r="J3432">
        <f>'Approvvigionamento energia'!A3432+'Approvvigionamento energia'!B3432+'Approvvigionamento energia'!I3432</f>
        <v>655.75894067068873</v>
      </c>
      <c r="K3432">
        <f>IF(MIN(LCOH!$C$18,J3432)&gt;=$P$48*LCOH!$C$18, MIN(LCOH!$C$18,J3432),0)</f>
        <v>655.75894067068873</v>
      </c>
      <c r="L3432">
        <f t="shared" si="107"/>
        <v>0</v>
      </c>
      <c r="M3432">
        <f>K3432/LCOH!$C$18</f>
        <v>0.43717262711379251</v>
      </c>
      <c r="N3432">
        <f>K3432/LCOH!$C$34</f>
        <v>12.635047026410188</v>
      </c>
    </row>
    <row r="3433" spans="1:14" x14ac:dyDescent="0.35">
      <c r="A3433">
        <f>'Profilo fotovoltaico'!B3435*LCOH!$C$20</f>
        <v>0</v>
      </c>
      <c r="B3433">
        <f>'Profilo eolico'!B3435*LCOH!$C$21</f>
        <v>194.89999999999998</v>
      </c>
      <c r="C3433">
        <f>$P$35*'Profilo fotovoltaico'!B3435</f>
        <v>0</v>
      </c>
      <c r="D3433">
        <f>$Q$37*'Profilo eolico'!B3435</f>
        <v>1137.1703409404688</v>
      </c>
      <c r="E3433">
        <f>$P$39*'Profilo fotovoltaico'!B3435+'Approvvigionamento energia'!$Q$39*'Profilo eolico'!B3435</f>
        <v>852.87775570535155</v>
      </c>
      <c r="F3433">
        <f>$P$41*'Profilo fotovoltaico'!B3435+'Approvvigionamento energia'!$Q$41*'Profilo eolico'!B3435</f>
        <v>568.5851704702344</v>
      </c>
      <c r="G3433">
        <f>$P$43*'Profilo fotovoltaico'!B3435+'Approvvigionamento energia'!$Q$43*'Profilo eolico'!B3435</f>
        <v>284.2925852351172</v>
      </c>
      <c r="H3433">
        <f t="shared" si="106"/>
        <v>1138.4335154826958</v>
      </c>
      <c r="I3433">
        <f>IF(LCOH!$C$28=Menu!$A$1,'Approvvigionamento energia'!C3433,0)+IF(LCOH!$C$28=Menu!$A$2,'Approvvigionamento energia'!D3433,0)+IF(LCOH!$C$28=Menu!$A$3,'Approvvigionamento energia'!E3433,0)+IF(LCOH!$C$28=Menu!$A$4,'Approvvigionamento energia'!F3433,0)+IF(LCOH!$C$28=Menu!$A$5,'Approvvigionamento energia'!G3433,0)+IF(LCOH!$C$28=Menu!$A$6,'Approvvigionamento energia'!H3433,0)</f>
        <v>568.5851704702344</v>
      </c>
      <c r="J3433">
        <f>'Approvvigionamento energia'!A3433+'Approvvigionamento energia'!B3433+'Approvvigionamento energia'!I3433</f>
        <v>763.48517047023438</v>
      </c>
      <c r="K3433">
        <f>IF(MIN(LCOH!$C$18,J3433)&gt;=$P$48*LCOH!$C$18, MIN(LCOH!$C$18,J3433),0)</f>
        <v>763.48517047023438</v>
      </c>
      <c r="L3433">
        <f t="shared" si="107"/>
        <v>0</v>
      </c>
      <c r="M3433">
        <f>K3433/LCOH!$C$18</f>
        <v>0.50899011364682289</v>
      </c>
      <c r="N3433">
        <f>K3433/LCOH!$C$34</f>
        <v>14.710696926208755</v>
      </c>
    </row>
    <row r="3434" spans="1:14" x14ac:dyDescent="0.35">
      <c r="A3434">
        <f>'Profilo fotovoltaico'!B3436*LCOH!$C$20</f>
        <v>0</v>
      </c>
      <c r="B3434">
        <f>'Profilo eolico'!B3436*LCOH!$C$21</f>
        <v>222.70000000000002</v>
      </c>
      <c r="C3434">
        <f>$P$35*'Profilo fotovoltaico'!B3436</f>
        <v>0</v>
      </c>
      <c r="D3434">
        <f>$Q$37*'Profilo eolico'!B3436</f>
        <v>1299.3731910079139</v>
      </c>
      <c r="E3434">
        <f>$P$39*'Profilo fotovoltaico'!B3436+'Approvvigionamento energia'!$Q$39*'Profilo eolico'!B3436</f>
        <v>974.52989325593546</v>
      </c>
      <c r="F3434">
        <f>$P$41*'Profilo fotovoltaico'!B3436+'Approvvigionamento energia'!$Q$41*'Profilo eolico'!B3436</f>
        <v>649.68659550395694</v>
      </c>
      <c r="G3434">
        <f>$P$43*'Profilo fotovoltaico'!B3436+'Approvvigionamento energia'!$Q$43*'Profilo eolico'!B3436</f>
        <v>324.84329775197847</v>
      </c>
      <c r="H3434">
        <f t="shared" si="106"/>
        <v>1138.4335154826958</v>
      </c>
      <c r="I3434">
        <f>IF(LCOH!$C$28=Menu!$A$1,'Approvvigionamento energia'!C3434,0)+IF(LCOH!$C$28=Menu!$A$2,'Approvvigionamento energia'!D3434,0)+IF(LCOH!$C$28=Menu!$A$3,'Approvvigionamento energia'!E3434,0)+IF(LCOH!$C$28=Menu!$A$4,'Approvvigionamento energia'!F3434,0)+IF(LCOH!$C$28=Menu!$A$5,'Approvvigionamento energia'!G3434,0)+IF(LCOH!$C$28=Menu!$A$6,'Approvvigionamento energia'!H3434,0)</f>
        <v>649.68659550395694</v>
      </c>
      <c r="J3434">
        <f>'Approvvigionamento energia'!A3434+'Approvvigionamento energia'!B3434+'Approvvigionamento energia'!I3434</f>
        <v>872.38659550395698</v>
      </c>
      <c r="K3434">
        <f>IF(MIN(LCOH!$C$18,J3434)&gt;=$P$48*LCOH!$C$18, MIN(LCOH!$C$18,J3434),0)</f>
        <v>872.38659550395698</v>
      </c>
      <c r="L3434">
        <f t="shared" si="107"/>
        <v>0</v>
      </c>
      <c r="M3434">
        <f>K3434/LCOH!$C$18</f>
        <v>0.58159106366930469</v>
      </c>
      <c r="N3434">
        <f>K3434/LCOH!$C$34</f>
        <v>16.808990279459671</v>
      </c>
    </row>
    <row r="3435" spans="1:14" x14ac:dyDescent="0.35">
      <c r="A3435">
        <f>'Profilo fotovoltaico'!B3437*LCOH!$C$20</f>
        <v>0</v>
      </c>
      <c r="B3435">
        <f>'Profilo eolico'!B3437*LCOH!$C$21</f>
        <v>251.9</v>
      </c>
      <c r="C3435">
        <f>$P$35*'Profilo fotovoltaico'!B3437</f>
        <v>0</v>
      </c>
      <c r="D3435">
        <f>$Q$37*'Profilo eolico'!B3437</f>
        <v>1469.7445299276765</v>
      </c>
      <c r="E3435">
        <f>$P$39*'Profilo fotovoltaico'!B3437+'Approvvigionamento energia'!$Q$39*'Profilo eolico'!B3437</f>
        <v>1102.3083974457572</v>
      </c>
      <c r="F3435">
        <f>$P$41*'Profilo fotovoltaico'!B3437+'Approvvigionamento energia'!$Q$41*'Profilo eolico'!B3437</f>
        <v>734.87226496383823</v>
      </c>
      <c r="G3435">
        <f>$P$43*'Profilo fotovoltaico'!B3437+'Approvvigionamento energia'!$Q$43*'Profilo eolico'!B3437</f>
        <v>367.43613248191912</v>
      </c>
      <c r="H3435">
        <f t="shared" si="106"/>
        <v>1138.4335154826958</v>
      </c>
      <c r="I3435">
        <f>IF(LCOH!$C$28=Menu!$A$1,'Approvvigionamento energia'!C3435,0)+IF(LCOH!$C$28=Menu!$A$2,'Approvvigionamento energia'!D3435,0)+IF(LCOH!$C$28=Menu!$A$3,'Approvvigionamento energia'!E3435,0)+IF(LCOH!$C$28=Menu!$A$4,'Approvvigionamento energia'!F3435,0)+IF(LCOH!$C$28=Menu!$A$5,'Approvvigionamento energia'!G3435,0)+IF(LCOH!$C$28=Menu!$A$6,'Approvvigionamento energia'!H3435,0)</f>
        <v>734.87226496383823</v>
      </c>
      <c r="J3435">
        <f>'Approvvigionamento energia'!A3435+'Approvvigionamento energia'!B3435+'Approvvigionamento energia'!I3435</f>
        <v>986.77226496383821</v>
      </c>
      <c r="K3435">
        <f>IF(MIN(LCOH!$C$18,J3435)&gt;=$P$48*LCOH!$C$18, MIN(LCOH!$C$18,J3435),0)</f>
        <v>986.77226496383821</v>
      </c>
      <c r="L3435">
        <f t="shared" si="107"/>
        <v>0</v>
      </c>
      <c r="M3435">
        <f>K3435/LCOH!$C$18</f>
        <v>0.65784817664255879</v>
      </c>
      <c r="N3435">
        <f>K3435/LCOH!$C$34</f>
        <v>19.01295308215488</v>
      </c>
    </row>
    <row r="3436" spans="1:14" x14ac:dyDescent="0.35">
      <c r="A3436">
        <f>'Profilo fotovoltaico'!B3438*LCOH!$C$20</f>
        <v>0</v>
      </c>
      <c r="B3436">
        <f>'Profilo eolico'!B3438*LCOH!$C$21</f>
        <v>279.7</v>
      </c>
      <c r="C3436">
        <f>$P$35*'Profilo fotovoltaico'!B3438</f>
        <v>0</v>
      </c>
      <c r="D3436">
        <f>$Q$37*'Profilo eolico'!B3438</f>
        <v>1631.9473799951213</v>
      </c>
      <c r="E3436">
        <f>$P$39*'Profilo fotovoltaico'!B3438+'Approvvigionamento energia'!$Q$39*'Profilo eolico'!B3438</f>
        <v>1223.960534996341</v>
      </c>
      <c r="F3436">
        <f>$P$41*'Profilo fotovoltaico'!B3438+'Approvvigionamento energia'!$Q$41*'Profilo eolico'!B3438</f>
        <v>815.97368999756065</v>
      </c>
      <c r="G3436">
        <f>$P$43*'Profilo fotovoltaico'!B3438+'Approvvigionamento energia'!$Q$43*'Profilo eolico'!B3438</f>
        <v>407.98684499878033</v>
      </c>
      <c r="H3436">
        <f t="shared" si="106"/>
        <v>1138.4335154826958</v>
      </c>
      <c r="I3436">
        <f>IF(LCOH!$C$28=Menu!$A$1,'Approvvigionamento energia'!C3436,0)+IF(LCOH!$C$28=Menu!$A$2,'Approvvigionamento energia'!D3436,0)+IF(LCOH!$C$28=Menu!$A$3,'Approvvigionamento energia'!E3436,0)+IF(LCOH!$C$28=Menu!$A$4,'Approvvigionamento energia'!F3436,0)+IF(LCOH!$C$28=Menu!$A$5,'Approvvigionamento energia'!G3436,0)+IF(LCOH!$C$28=Menu!$A$6,'Approvvigionamento energia'!H3436,0)</f>
        <v>815.97368999756065</v>
      </c>
      <c r="J3436">
        <f>'Approvvigionamento energia'!A3436+'Approvvigionamento energia'!B3436+'Approvvigionamento energia'!I3436</f>
        <v>1095.6736899975606</v>
      </c>
      <c r="K3436">
        <f>IF(MIN(LCOH!$C$18,J3436)&gt;=$P$48*LCOH!$C$18, MIN(LCOH!$C$18,J3436),0)</f>
        <v>1095.6736899975606</v>
      </c>
      <c r="L3436">
        <f t="shared" si="107"/>
        <v>0</v>
      </c>
      <c r="M3436">
        <f>K3436/LCOH!$C$18</f>
        <v>0.73044912666504036</v>
      </c>
      <c r="N3436">
        <f>K3436/LCOH!$C$34</f>
        <v>21.111246435405793</v>
      </c>
    </row>
    <row r="3437" spans="1:14" x14ac:dyDescent="0.35">
      <c r="A3437">
        <f>'Profilo fotovoltaico'!B3439*LCOH!$C$20</f>
        <v>0</v>
      </c>
      <c r="B3437">
        <f>'Profilo eolico'!B3439*LCOH!$C$21</f>
        <v>301.59999999999997</v>
      </c>
      <c r="C3437">
        <f>$P$35*'Profilo fotovoltaico'!B3439</f>
        <v>0</v>
      </c>
      <c r="D3437">
        <f>$Q$37*'Profilo eolico'!B3439</f>
        <v>1759.725884184943</v>
      </c>
      <c r="E3437">
        <f>$P$39*'Profilo fotovoltaico'!B3439+'Approvvigionamento energia'!$Q$39*'Profilo eolico'!B3439</f>
        <v>1319.7944131387071</v>
      </c>
      <c r="F3437">
        <f>$P$41*'Profilo fotovoltaico'!B3439+'Approvvigionamento energia'!$Q$41*'Profilo eolico'!B3439</f>
        <v>879.86294209247149</v>
      </c>
      <c r="G3437">
        <f>$P$43*'Profilo fotovoltaico'!B3439+'Approvvigionamento energia'!$Q$43*'Profilo eolico'!B3439</f>
        <v>439.93147104623574</v>
      </c>
      <c r="H3437">
        <f t="shared" si="106"/>
        <v>1138.4335154826958</v>
      </c>
      <c r="I3437">
        <f>IF(LCOH!$C$28=Menu!$A$1,'Approvvigionamento energia'!C3437,0)+IF(LCOH!$C$28=Menu!$A$2,'Approvvigionamento energia'!D3437,0)+IF(LCOH!$C$28=Menu!$A$3,'Approvvigionamento energia'!E3437,0)+IF(LCOH!$C$28=Menu!$A$4,'Approvvigionamento energia'!F3437,0)+IF(LCOH!$C$28=Menu!$A$5,'Approvvigionamento energia'!G3437,0)+IF(LCOH!$C$28=Menu!$A$6,'Approvvigionamento energia'!H3437,0)</f>
        <v>879.86294209247149</v>
      </c>
      <c r="J3437">
        <f>'Approvvigionamento energia'!A3437+'Approvvigionamento energia'!B3437+'Approvvigionamento energia'!I3437</f>
        <v>1181.4629420924714</v>
      </c>
      <c r="K3437">
        <f>IF(MIN(LCOH!$C$18,J3437)&gt;=$P$48*LCOH!$C$18, MIN(LCOH!$C$18,J3437),0)</f>
        <v>1181.4629420924714</v>
      </c>
      <c r="L3437">
        <f t="shared" si="107"/>
        <v>0</v>
      </c>
      <c r="M3437">
        <f>K3437/LCOH!$C$18</f>
        <v>0.78764196139498088</v>
      </c>
      <c r="N3437">
        <f>K3437/LCOH!$C$34</f>
        <v>22.764218537427194</v>
      </c>
    </row>
    <row r="3438" spans="1:14" x14ac:dyDescent="0.35">
      <c r="A3438">
        <f>'Profilo fotovoltaico'!B3440*LCOH!$C$20</f>
        <v>36</v>
      </c>
      <c r="B3438">
        <f>'Profilo eolico'!B3440*LCOH!$C$21</f>
        <v>300.39999999999998</v>
      </c>
      <c r="C3438">
        <f>$P$35*'Profilo fotovoltaico'!B3440</f>
        <v>264.76603875439434</v>
      </c>
      <c r="D3438">
        <f>$Q$37*'Profilo eolico'!B3440</f>
        <v>1752.7243223115283</v>
      </c>
      <c r="E3438">
        <f>$P$39*'Profilo fotovoltaico'!B3440+'Approvvigionamento energia'!$Q$39*'Profilo eolico'!B3440</f>
        <v>1380.7347514222447</v>
      </c>
      <c r="F3438">
        <f>$P$41*'Profilo fotovoltaico'!B3440+'Approvvigionamento energia'!$Q$41*'Profilo eolico'!B3440</f>
        <v>1008.7451805329613</v>
      </c>
      <c r="G3438">
        <f>$P$43*'Profilo fotovoltaico'!B3440+'Approvvigionamento energia'!$Q$43*'Profilo eolico'!B3440</f>
        <v>636.75560964367787</v>
      </c>
      <c r="H3438">
        <f t="shared" si="106"/>
        <v>1138.4335154826958</v>
      </c>
      <c r="I3438">
        <f>IF(LCOH!$C$28=Menu!$A$1,'Approvvigionamento energia'!C3438,0)+IF(LCOH!$C$28=Menu!$A$2,'Approvvigionamento energia'!D3438,0)+IF(LCOH!$C$28=Menu!$A$3,'Approvvigionamento energia'!E3438,0)+IF(LCOH!$C$28=Menu!$A$4,'Approvvigionamento energia'!F3438,0)+IF(LCOH!$C$28=Menu!$A$5,'Approvvigionamento energia'!G3438,0)+IF(LCOH!$C$28=Menu!$A$6,'Approvvigionamento energia'!H3438,0)</f>
        <v>1008.7451805329613</v>
      </c>
      <c r="J3438">
        <f>'Approvvigionamento energia'!A3438+'Approvvigionamento energia'!B3438+'Approvvigionamento energia'!I3438</f>
        <v>1345.1451805329611</v>
      </c>
      <c r="K3438">
        <f>IF(MIN(LCOH!$C$18,J3438)&gt;=$P$48*LCOH!$C$18, MIN(LCOH!$C$18,J3438),0)</f>
        <v>1345.1451805329611</v>
      </c>
      <c r="L3438">
        <f t="shared" si="107"/>
        <v>0</v>
      </c>
      <c r="M3438">
        <f>K3438/LCOH!$C$18</f>
        <v>0.89676345368864074</v>
      </c>
      <c r="N3438">
        <f>K3438/LCOH!$C$34</f>
        <v>25.918018892735283</v>
      </c>
    </row>
    <row r="3439" spans="1:14" x14ac:dyDescent="0.35">
      <c r="A3439">
        <f>'Profilo fotovoltaico'!B3441*LCOH!$C$20</f>
        <v>139</v>
      </c>
      <c r="B3439">
        <f>'Profilo eolico'!B3441*LCOH!$C$21</f>
        <v>261.90000000000003</v>
      </c>
      <c r="C3439">
        <f>$P$35*'Profilo fotovoltaico'!B3441</f>
        <v>1022.2910940794671</v>
      </c>
      <c r="D3439">
        <f>$Q$37*'Profilo eolico'!B3441</f>
        <v>1528.0908788728007</v>
      </c>
      <c r="E3439">
        <f>$P$39*'Profilo fotovoltaico'!B3441+'Approvvigionamento energia'!$Q$39*'Profilo eolico'!B3441</f>
        <v>1401.6409326744672</v>
      </c>
      <c r="F3439">
        <f>$P$41*'Profilo fotovoltaico'!B3441+'Approvvigionamento energia'!$Q$41*'Profilo eolico'!B3441</f>
        <v>1275.190986476134</v>
      </c>
      <c r="G3439">
        <f>$P$43*'Profilo fotovoltaico'!B3441+'Approvvigionamento energia'!$Q$43*'Profilo eolico'!B3441</f>
        <v>1148.7410402778005</v>
      </c>
      <c r="H3439">
        <f t="shared" si="106"/>
        <v>1138.4335154826958</v>
      </c>
      <c r="I3439">
        <f>IF(LCOH!$C$28=Menu!$A$1,'Approvvigionamento energia'!C3439,0)+IF(LCOH!$C$28=Menu!$A$2,'Approvvigionamento energia'!D3439,0)+IF(LCOH!$C$28=Menu!$A$3,'Approvvigionamento energia'!E3439,0)+IF(LCOH!$C$28=Menu!$A$4,'Approvvigionamento energia'!F3439,0)+IF(LCOH!$C$28=Menu!$A$5,'Approvvigionamento energia'!G3439,0)+IF(LCOH!$C$28=Menu!$A$6,'Approvvigionamento energia'!H3439,0)</f>
        <v>1275.190986476134</v>
      </c>
      <c r="J3439">
        <f>'Approvvigionamento energia'!A3439+'Approvvigionamento energia'!B3439+'Approvvigionamento energia'!I3439</f>
        <v>1676.090986476134</v>
      </c>
      <c r="K3439">
        <f>IF(MIN(LCOH!$C$18,J3439)&gt;=$P$48*LCOH!$C$18, MIN(LCOH!$C$18,J3439),0)</f>
        <v>1500</v>
      </c>
      <c r="L3439">
        <f t="shared" si="107"/>
        <v>176.09098647613405</v>
      </c>
      <c r="M3439">
        <f>K3439/LCOH!$C$18</f>
        <v>1</v>
      </c>
      <c r="N3439">
        <f>K3439/LCOH!$C$34</f>
        <v>28.901734104046245</v>
      </c>
    </row>
    <row r="3440" spans="1:14" x14ac:dyDescent="0.35">
      <c r="A3440">
        <f>'Profilo fotovoltaico'!B3442*LCOH!$C$20</f>
        <v>276</v>
      </c>
      <c r="B3440">
        <f>'Profilo eolico'!B3442*LCOH!$C$21</f>
        <v>337.4</v>
      </c>
      <c r="C3440">
        <f>$P$35*'Profilo fotovoltaico'!B3442</f>
        <v>2029.87296378369</v>
      </c>
      <c r="D3440">
        <f>$Q$37*'Profilo eolico'!B3442</f>
        <v>1968.6058134084874</v>
      </c>
      <c r="E3440">
        <f>$P$39*'Profilo fotovoltaico'!B3442+'Approvvigionamento energia'!$Q$39*'Profilo eolico'!B3442</f>
        <v>1983.922601002288</v>
      </c>
      <c r="F3440">
        <f>$P$41*'Profilo fotovoltaico'!B3442+'Approvvigionamento energia'!$Q$41*'Profilo eolico'!B3442</f>
        <v>1999.2393885960887</v>
      </c>
      <c r="G3440">
        <f>$P$43*'Profilo fotovoltaico'!B3442+'Approvvigionamento energia'!$Q$43*'Profilo eolico'!B3442</f>
        <v>2014.5561761898894</v>
      </c>
      <c r="H3440">
        <f t="shared" si="106"/>
        <v>1138.4335154826958</v>
      </c>
      <c r="I3440">
        <f>IF(LCOH!$C$28=Menu!$A$1,'Approvvigionamento energia'!C3440,0)+IF(LCOH!$C$28=Menu!$A$2,'Approvvigionamento energia'!D3440,0)+IF(LCOH!$C$28=Menu!$A$3,'Approvvigionamento energia'!E3440,0)+IF(LCOH!$C$28=Menu!$A$4,'Approvvigionamento energia'!F3440,0)+IF(LCOH!$C$28=Menu!$A$5,'Approvvigionamento energia'!G3440,0)+IF(LCOH!$C$28=Menu!$A$6,'Approvvigionamento energia'!H3440,0)</f>
        <v>1999.2393885960887</v>
      </c>
      <c r="J3440">
        <f>'Approvvigionamento energia'!A3440+'Approvvigionamento energia'!B3440+'Approvvigionamento energia'!I3440</f>
        <v>2612.6393885960888</v>
      </c>
      <c r="K3440">
        <f>IF(MIN(LCOH!$C$18,J3440)&gt;=$P$48*LCOH!$C$18, MIN(LCOH!$C$18,J3440),0)</f>
        <v>1500</v>
      </c>
      <c r="L3440">
        <f t="shared" si="107"/>
        <v>1112.6393885960888</v>
      </c>
      <c r="M3440">
        <f>K3440/LCOH!$C$18</f>
        <v>1</v>
      </c>
      <c r="N3440">
        <f>K3440/LCOH!$C$34</f>
        <v>28.901734104046245</v>
      </c>
    </row>
    <row r="3441" spans="1:14" x14ac:dyDescent="0.35">
      <c r="A3441">
        <f>'Profilo fotovoltaico'!B3443*LCOH!$C$20</f>
        <v>409</v>
      </c>
      <c r="B3441">
        <f>'Profilo eolico'!B3443*LCOH!$C$21</f>
        <v>412.3</v>
      </c>
      <c r="C3441">
        <f>$P$35*'Profilo fotovoltaico'!B3443</f>
        <v>3008.0363847374242</v>
      </c>
      <c r="D3441">
        <f>$Q$37*'Profilo eolico'!B3443</f>
        <v>2405.619967007467</v>
      </c>
      <c r="E3441">
        <f>$P$39*'Profilo fotovoltaico'!B3443+'Approvvigionamento energia'!$Q$39*'Profilo eolico'!B3443</f>
        <v>2556.2240714399563</v>
      </c>
      <c r="F3441">
        <f>$P$41*'Profilo fotovoltaico'!B3443+'Approvvigionamento energia'!$Q$41*'Profilo eolico'!B3443</f>
        <v>2706.8281758724456</v>
      </c>
      <c r="G3441">
        <f>$P$43*'Profilo fotovoltaico'!B3443+'Approvvigionamento energia'!$Q$43*'Profilo eolico'!B3443</f>
        <v>2857.4322803049354</v>
      </c>
      <c r="H3441">
        <f t="shared" si="106"/>
        <v>1138.4335154826958</v>
      </c>
      <c r="I3441">
        <f>IF(LCOH!$C$28=Menu!$A$1,'Approvvigionamento energia'!C3441,0)+IF(LCOH!$C$28=Menu!$A$2,'Approvvigionamento energia'!D3441,0)+IF(LCOH!$C$28=Menu!$A$3,'Approvvigionamento energia'!E3441,0)+IF(LCOH!$C$28=Menu!$A$4,'Approvvigionamento energia'!F3441,0)+IF(LCOH!$C$28=Menu!$A$5,'Approvvigionamento energia'!G3441,0)+IF(LCOH!$C$28=Menu!$A$6,'Approvvigionamento energia'!H3441,0)</f>
        <v>2706.8281758724456</v>
      </c>
      <c r="J3441">
        <f>'Approvvigionamento energia'!A3441+'Approvvigionamento energia'!B3441+'Approvvigionamento energia'!I3441</f>
        <v>3528.1281758724454</v>
      </c>
      <c r="K3441">
        <f>IF(MIN(LCOH!$C$18,J3441)&gt;=$P$48*LCOH!$C$18, MIN(LCOH!$C$18,J3441),0)</f>
        <v>1500</v>
      </c>
      <c r="L3441">
        <f t="shared" si="107"/>
        <v>2028.1281758724454</v>
      </c>
      <c r="M3441">
        <f>K3441/LCOH!$C$18</f>
        <v>1</v>
      </c>
      <c r="N3441">
        <f>K3441/LCOH!$C$34</f>
        <v>28.901734104046245</v>
      </c>
    </row>
    <row r="3442" spans="1:14" x14ac:dyDescent="0.35">
      <c r="A3442">
        <f>'Profilo fotovoltaico'!B3444*LCOH!$C$20</f>
        <v>504</v>
      </c>
      <c r="B3442">
        <f>'Profilo eolico'!B3444*LCOH!$C$21</f>
        <v>440.59999999999997</v>
      </c>
      <c r="C3442">
        <f>$P$35*'Profilo fotovoltaico'!B3444</f>
        <v>3706.7245425615206</v>
      </c>
      <c r="D3442">
        <f>$Q$37*'Profilo eolico'!B3444</f>
        <v>2570.7401345221683</v>
      </c>
      <c r="E3442">
        <f>$P$39*'Profilo fotovoltaico'!B3444+'Approvvigionamento energia'!$Q$39*'Profilo eolico'!B3444</f>
        <v>2854.7362365320064</v>
      </c>
      <c r="F3442">
        <f>$P$41*'Profilo fotovoltaico'!B3444+'Approvvigionamento energia'!$Q$41*'Profilo eolico'!B3444</f>
        <v>3138.7323385418445</v>
      </c>
      <c r="G3442">
        <f>$P$43*'Profilo fotovoltaico'!B3444+'Approvvigionamento energia'!$Q$43*'Profilo eolico'!B3444</f>
        <v>3422.7284405516825</v>
      </c>
      <c r="H3442">
        <f t="shared" si="106"/>
        <v>1138.4335154826958</v>
      </c>
      <c r="I3442">
        <f>IF(LCOH!$C$28=Menu!$A$1,'Approvvigionamento energia'!C3442,0)+IF(LCOH!$C$28=Menu!$A$2,'Approvvigionamento energia'!D3442,0)+IF(LCOH!$C$28=Menu!$A$3,'Approvvigionamento energia'!E3442,0)+IF(LCOH!$C$28=Menu!$A$4,'Approvvigionamento energia'!F3442,0)+IF(LCOH!$C$28=Menu!$A$5,'Approvvigionamento energia'!G3442,0)+IF(LCOH!$C$28=Menu!$A$6,'Approvvigionamento energia'!H3442,0)</f>
        <v>3138.7323385418445</v>
      </c>
      <c r="J3442">
        <f>'Approvvigionamento energia'!A3442+'Approvvigionamento energia'!B3442+'Approvvigionamento energia'!I3442</f>
        <v>4083.3323385418444</v>
      </c>
      <c r="K3442">
        <f>IF(MIN(LCOH!$C$18,J3442)&gt;=$P$48*LCOH!$C$18, MIN(LCOH!$C$18,J3442),0)</f>
        <v>1500</v>
      </c>
      <c r="L3442">
        <f t="shared" si="107"/>
        <v>2583.3323385418444</v>
      </c>
      <c r="M3442">
        <f>K3442/LCOH!$C$18</f>
        <v>1</v>
      </c>
      <c r="N3442">
        <f>K3442/LCOH!$C$34</f>
        <v>28.901734104046245</v>
      </c>
    </row>
    <row r="3443" spans="1:14" x14ac:dyDescent="0.35">
      <c r="A3443">
        <f>'Profilo fotovoltaico'!B3445*LCOH!$C$20</f>
        <v>558</v>
      </c>
      <c r="B3443">
        <f>'Profilo eolico'!B3445*LCOH!$C$21</f>
        <v>459.4</v>
      </c>
      <c r="C3443">
        <f>$P$35*'Profilo fotovoltaico'!B3445</f>
        <v>4103.8736006931131</v>
      </c>
      <c r="D3443">
        <f>$Q$37*'Profilo eolico'!B3445</f>
        <v>2680.4312705390016</v>
      </c>
      <c r="E3443">
        <f>$P$39*'Profilo fotovoltaico'!B3445+'Approvvigionamento energia'!$Q$39*'Profilo eolico'!B3445</f>
        <v>3036.2918530775291</v>
      </c>
      <c r="F3443">
        <f>$P$41*'Profilo fotovoltaico'!B3445+'Approvvigionamento energia'!$Q$41*'Profilo eolico'!B3445</f>
        <v>3392.1524356160571</v>
      </c>
      <c r="G3443">
        <f>$P$43*'Profilo fotovoltaico'!B3445+'Approvvigionamento energia'!$Q$43*'Profilo eolico'!B3445</f>
        <v>3748.0130181545851</v>
      </c>
      <c r="H3443">
        <f t="shared" si="106"/>
        <v>1138.4335154826958</v>
      </c>
      <c r="I3443">
        <f>IF(LCOH!$C$28=Menu!$A$1,'Approvvigionamento energia'!C3443,0)+IF(LCOH!$C$28=Menu!$A$2,'Approvvigionamento energia'!D3443,0)+IF(LCOH!$C$28=Menu!$A$3,'Approvvigionamento energia'!E3443,0)+IF(LCOH!$C$28=Menu!$A$4,'Approvvigionamento energia'!F3443,0)+IF(LCOH!$C$28=Menu!$A$5,'Approvvigionamento energia'!G3443,0)+IF(LCOH!$C$28=Menu!$A$6,'Approvvigionamento energia'!H3443,0)</f>
        <v>3392.1524356160571</v>
      </c>
      <c r="J3443">
        <f>'Approvvigionamento energia'!A3443+'Approvvigionamento energia'!B3443+'Approvvigionamento energia'!I3443</f>
        <v>4409.5524356160568</v>
      </c>
      <c r="K3443">
        <f>IF(MIN(LCOH!$C$18,J3443)&gt;=$P$48*LCOH!$C$18, MIN(LCOH!$C$18,J3443),0)</f>
        <v>1500</v>
      </c>
      <c r="L3443">
        <f t="shared" si="107"/>
        <v>2909.5524356160568</v>
      </c>
      <c r="M3443">
        <f>K3443/LCOH!$C$18</f>
        <v>1</v>
      </c>
      <c r="N3443">
        <f>K3443/LCOH!$C$34</f>
        <v>28.901734104046245</v>
      </c>
    </row>
    <row r="3444" spans="1:14" x14ac:dyDescent="0.35">
      <c r="A3444">
        <f>'Profilo fotovoltaico'!B3446*LCOH!$C$20</f>
        <v>591</v>
      </c>
      <c r="B3444">
        <f>'Profilo eolico'!B3446*LCOH!$C$21</f>
        <v>491.09999999999997</v>
      </c>
      <c r="C3444">
        <f>$P$35*'Profilo fotovoltaico'!B3446</f>
        <v>4346.5758028846403</v>
      </c>
      <c r="D3444">
        <f>$Q$37*'Profilo eolico'!B3446</f>
        <v>2865.389196695045</v>
      </c>
      <c r="E3444">
        <f>$P$39*'Profilo fotovoltaico'!B3446+'Approvvigionamento energia'!$Q$39*'Profilo eolico'!B3446</f>
        <v>3235.6858482424441</v>
      </c>
      <c r="F3444">
        <f>$P$41*'Profilo fotovoltaico'!B3446+'Approvvigionamento energia'!$Q$41*'Profilo eolico'!B3446</f>
        <v>3605.9824997898427</v>
      </c>
      <c r="G3444">
        <f>$P$43*'Profilo fotovoltaico'!B3446+'Approvvigionamento energia'!$Q$43*'Profilo eolico'!B3446</f>
        <v>3976.2791513372417</v>
      </c>
      <c r="H3444">
        <f t="shared" si="106"/>
        <v>1138.4335154826958</v>
      </c>
      <c r="I3444">
        <f>IF(LCOH!$C$28=Menu!$A$1,'Approvvigionamento energia'!C3444,0)+IF(LCOH!$C$28=Menu!$A$2,'Approvvigionamento energia'!D3444,0)+IF(LCOH!$C$28=Menu!$A$3,'Approvvigionamento energia'!E3444,0)+IF(LCOH!$C$28=Menu!$A$4,'Approvvigionamento energia'!F3444,0)+IF(LCOH!$C$28=Menu!$A$5,'Approvvigionamento energia'!G3444,0)+IF(LCOH!$C$28=Menu!$A$6,'Approvvigionamento energia'!H3444,0)</f>
        <v>3605.9824997898427</v>
      </c>
      <c r="J3444">
        <f>'Approvvigionamento energia'!A3444+'Approvvigionamento energia'!B3444+'Approvvigionamento energia'!I3444</f>
        <v>4688.0824997898426</v>
      </c>
      <c r="K3444">
        <f>IF(MIN(LCOH!$C$18,J3444)&gt;=$P$48*LCOH!$C$18, MIN(LCOH!$C$18,J3444),0)</f>
        <v>1500</v>
      </c>
      <c r="L3444">
        <f t="shared" si="107"/>
        <v>3188.0824997898426</v>
      </c>
      <c r="M3444">
        <f>K3444/LCOH!$C$18</f>
        <v>1</v>
      </c>
      <c r="N3444">
        <f>K3444/LCOH!$C$34</f>
        <v>28.901734104046245</v>
      </c>
    </row>
    <row r="3445" spans="1:14" x14ac:dyDescent="0.35">
      <c r="A3445">
        <f>'Profilo fotovoltaico'!B3447*LCOH!$C$20</f>
        <v>591</v>
      </c>
      <c r="B3445">
        <f>'Profilo eolico'!B3447*LCOH!$C$21</f>
        <v>527.69999999999993</v>
      </c>
      <c r="C3445">
        <f>$P$35*'Profilo fotovoltaico'!B3447</f>
        <v>4346.5758028846403</v>
      </c>
      <c r="D3445">
        <f>$Q$37*'Profilo eolico'!B3447</f>
        <v>3078.9368338341988</v>
      </c>
      <c r="E3445">
        <f>$P$39*'Profilo fotovoltaico'!B3447+'Approvvigionamento energia'!$Q$39*'Profilo eolico'!B3447</f>
        <v>3395.8465760968093</v>
      </c>
      <c r="F3445">
        <f>$P$41*'Profilo fotovoltaico'!B3447+'Approvvigionamento energia'!$Q$41*'Profilo eolico'!B3447</f>
        <v>3712.7563183594193</v>
      </c>
      <c r="G3445">
        <f>$P$43*'Profilo fotovoltaico'!B3447+'Approvvigionamento energia'!$Q$43*'Profilo eolico'!B3447</f>
        <v>4029.6660606220303</v>
      </c>
      <c r="H3445">
        <f t="shared" si="106"/>
        <v>1138.4335154826958</v>
      </c>
      <c r="I3445">
        <f>IF(LCOH!$C$28=Menu!$A$1,'Approvvigionamento energia'!C3445,0)+IF(LCOH!$C$28=Menu!$A$2,'Approvvigionamento energia'!D3445,0)+IF(LCOH!$C$28=Menu!$A$3,'Approvvigionamento energia'!E3445,0)+IF(LCOH!$C$28=Menu!$A$4,'Approvvigionamento energia'!F3445,0)+IF(LCOH!$C$28=Menu!$A$5,'Approvvigionamento energia'!G3445,0)+IF(LCOH!$C$28=Menu!$A$6,'Approvvigionamento energia'!H3445,0)</f>
        <v>3712.7563183594193</v>
      </c>
      <c r="J3445">
        <f>'Approvvigionamento energia'!A3445+'Approvvigionamento energia'!B3445+'Approvvigionamento energia'!I3445</f>
        <v>4831.4563183594191</v>
      </c>
      <c r="K3445">
        <f>IF(MIN(LCOH!$C$18,J3445)&gt;=$P$48*LCOH!$C$18, MIN(LCOH!$C$18,J3445),0)</f>
        <v>1500</v>
      </c>
      <c r="L3445">
        <f t="shared" si="107"/>
        <v>3331.4563183594191</v>
      </c>
      <c r="M3445">
        <f>K3445/LCOH!$C$18</f>
        <v>1</v>
      </c>
      <c r="N3445">
        <f>K3445/LCOH!$C$34</f>
        <v>28.901734104046245</v>
      </c>
    </row>
    <row r="3446" spans="1:14" x14ac:dyDescent="0.35">
      <c r="A3446">
        <f>'Profilo fotovoltaico'!B3448*LCOH!$C$20</f>
        <v>567</v>
      </c>
      <c r="B3446">
        <f>'Profilo eolico'!B3448*LCOH!$C$21</f>
        <v>557.30000000000007</v>
      </c>
      <c r="C3446">
        <f>$P$35*'Profilo fotovoltaico'!B3448</f>
        <v>4170.0651103817108</v>
      </c>
      <c r="D3446">
        <f>$Q$37*'Profilo eolico'!B3448</f>
        <v>3251.6420267117669</v>
      </c>
      <c r="E3446">
        <f>$P$39*'Profilo fotovoltaico'!B3448+'Approvvigionamento energia'!$Q$39*'Profilo eolico'!B3448</f>
        <v>3481.2477976292525</v>
      </c>
      <c r="F3446">
        <f>$P$41*'Profilo fotovoltaico'!B3448+'Approvvigionamento energia'!$Q$41*'Profilo eolico'!B3448</f>
        <v>3710.8535685467386</v>
      </c>
      <c r="G3446">
        <f>$P$43*'Profilo fotovoltaico'!B3448+'Approvvigionamento energia'!$Q$43*'Profilo eolico'!B3448</f>
        <v>3940.4593394642247</v>
      </c>
      <c r="H3446">
        <f t="shared" si="106"/>
        <v>1138.4335154826958</v>
      </c>
      <c r="I3446">
        <f>IF(LCOH!$C$28=Menu!$A$1,'Approvvigionamento energia'!C3446,0)+IF(LCOH!$C$28=Menu!$A$2,'Approvvigionamento energia'!D3446,0)+IF(LCOH!$C$28=Menu!$A$3,'Approvvigionamento energia'!E3446,0)+IF(LCOH!$C$28=Menu!$A$4,'Approvvigionamento energia'!F3446,0)+IF(LCOH!$C$28=Menu!$A$5,'Approvvigionamento energia'!G3446,0)+IF(LCOH!$C$28=Menu!$A$6,'Approvvigionamento energia'!H3446,0)</f>
        <v>3710.8535685467386</v>
      </c>
      <c r="J3446">
        <f>'Approvvigionamento energia'!A3446+'Approvvigionamento energia'!B3446+'Approvvigionamento energia'!I3446</f>
        <v>4835.1535685467388</v>
      </c>
      <c r="K3446">
        <f>IF(MIN(LCOH!$C$18,J3446)&gt;=$P$48*LCOH!$C$18, MIN(LCOH!$C$18,J3446),0)</f>
        <v>1500</v>
      </c>
      <c r="L3446">
        <f t="shared" si="107"/>
        <v>3335.1535685467388</v>
      </c>
      <c r="M3446">
        <f>K3446/LCOH!$C$18</f>
        <v>1</v>
      </c>
      <c r="N3446">
        <f>K3446/LCOH!$C$34</f>
        <v>28.901734104046245</v>
      </c>
    </row>
    <row r="3447" spans="1:14" x14ac:dyDescent="0.35">
      <c r="A3447">
        <f>'Profilo fotovoltaico'!B3449*LCOH!$C$20</f>
        <v>512</v>
      </c>
      <c r="B3447">
        <f>'Profilo eolico'!B3449*LCOH!$C$21</f>
        <v>576</v>
      </c>
      <c r="C3447">
        <f>$P$35*'Profilo fotovoltaico'!B3449</f>
        <v>3765.5614400624972</v>
      </c>
      <c r="D3447">
        <f>$Q$37*'Profilo eolico'!B3449</f>
        <v>3360.7496992391484</v>
      </c>
      <c r="E3447">
        <f>$P$39*'Profilo fotovoltaico'!B3449+'Approvvigionamento energia'!$Q$39*'Profilo eolico'!B3449</f>
        <v>3461.952634444986</v>
      </c>
      <c r="F3447">
        <f>$P$41*'Profilo fotovoltaico'!B3449+'Approvvigionamento energia'!$Q$41*'Profilo eolico'!B3449</f>
        <v>3563.1555696508231</v>
      </c>
      <c r="G3447">
        <f>$P$43*'Profilo fotovoltaico'!B3449+'Approvvigionamento energia'!$Q$43*'Profilo eolico'!B3449</f>
        <v>3664.3585048566601</v>
      </c>
      <c r="H3447">
        <f t="shared" si="106"/>
        <v>1138.4335154826958</v>
      </c>
      <c r="I3447">
        <f>IF(LCOH!$C$28=Menu!$A$1,'Approvvigionamento energia'!C3447,0)+IF(LCOH!$C$28=Menu!$A$2,'Approvvigionamento energia'!D3447,0)+IF(LCOH!$C$28=Menu!$A$3,'Approvvigionamento energia'!E3447,0)+IF(LCOH!$C$28=Menu!$A$4,'Approvvigionamento energia'!F3447,0)+IF(LCOH!$C$28=Menu!$A$5,'Approvvigionamento energia'!G3447,0)+IF(LCOH!$C$28=Menu!$A$6,'Approvvigionamento energia'!H3447,0)</f>
        <v>3563.1555696508231</v>
      </c>
      <c r="J3447">
        <f>'Approvvigionamento energia'!A3447+'Approvvigionamento energia'!B3447+'Approvvigionamento energia'!I3447</f>
        <v>4651.1555696508231</v>
      </c>
      <c r="K3447">
        <f>IF(MIN(LCOH!$C$18,J3447)&gt;=$P$48*LCOH!$C$18, MIN(LCOH!$C$18,J3447),0)</f>
        <v>1500</v>
      </c>
      <c r="L3447">
        <f t="shared" si="107"/>
        <v>3151.1555696508231</v>
      </c>
      <c r="M3447">
        <f>K3447/LCOH!$C$18</f>
        <v>1</v>
      </c>
      <c r="N3447">
        <f>K3447/LCOH!$C$34</f>
        <v>28.901734104046245</v>
      </c>
    </row>
    <row r="3448" spans="1:14" x14ac:dyDescent="0.35">
      <c r="A3448">
        <f>'Profilo fotovoltaico'!B3450*LCOH!$C$20</f>
        <v>424</v>
      </c>
      <c r="B3448">
        <f>'Profilo eolico'!B3450*LCOH!$C$21</f>
        <v>584.30000000000007</v>
      </c>
      <c r="C3448">
        <f>$P$35*'Profilo fotovoltaico'!B3450</f>
        <v>3118.3555675517555</v>
      </c>
      <c r="D3448">
        <f>$Q$37*'Profilo eolico'!B3450</f>
        <v>3409.1771688636018</v>
      </c>
      <c r="E3448">
        <f>$P$39*'Profilo fotovoltaico'!B3450+'Approvvigionamento energia'!$Q$39*'Profilo eolico'!B3450</f>
        <v>3336.47176853564</v>
      </c>
      <c r="F3448">
        <f>$P$41*'Profilo fotovoltaico'!B3450+'Approvvigionamento energia'!$Q$41*'Profilo eolico'!B3450</f>
        <v>3263.7663682076786</v>
      </c>
      <c r="G3448">
        <f>$P$43*'Profilo fotovoltaico'!B3450+'Approvvigionamento energia'!$Q$43*'Profilo eolico'!B3450</f>
        <v>3191.0609678797173</v>
      </c>
      <c r="H3448">
        <f t="shared" si="106"/>
        <v>1138.4335154826958</v>
      </c>
      <c r="I3448">
        <f>IF(LCOH!$C$28=Menu!$A$1,'Approvvigionamento energia'!C3448,0)+IF(LCOH!$C$28=Menu!$A$2,'Approvvigionamento energia'!D3448,0)+IF(LCOH!$C$28=Menu!$A$3,'Approvvigionamento energia'!E3448,0)+IF(LCOH!$C$28=Menu!$A$4,'Approvvigionamento energia'!F3448,0)+IF(LCOH!$C$28=Menu!$A$5,'Approvvigionamento energia'!G3448,0)+IF(LCOH!$C$28=Menu!$A$6,'Approvvigionamento energia'!H3448,0)</f>
        <v>3263.7663682076786</v>
      </c>
      <c r="J3448">
        <f>'Approvvigionamento energia'!A3448+'Approvvigionamento energia'!B3448+'Approvvigionamento energia'!I3448</f>
        <v>4272.0663682076784</v>
      </c>
      <c r="K3448">
        <f>IF(MIN(LCOH!$C$18,J3448)&gt;=$P$48*LCOH!$C$18, MIN(LCOH!$C$18,J3448),0)</f>
        <v>1500</v>
      </c>
      <c r="L3448">
        <f t="shared" si="107"/>
        <v>2772.0663682076784</v>
      </c>
      <c r="M3448">
        <f>K3448/LCOH!$C$18</f>
        <v>1</v>
      </c>
      <c r="N3448">
        <f>K3448/LCOH!$C$34</f>
        <v>28.901734104046245</v>
      </c>
    </row>
    <row r="3449" spans="1:14" x14ac:dyDescent="0.35">
      <c r="A3449">
        <f>'Profilo fotovoltaico'!B3451*LCOH!$C$20</f>
        <v>307</v>
      </c>
      <c r="B3449">
        <f>'Profilo eolico'!B3451*LCOH!$C$21</f>
        <v>578.9</v>
      </c>
      <c r="C3449">
        <f>$P$35*'Profilo fotovoltaico'!B3451</f>
        <v>2257.8659415999741</v>
      </c>
      <c r="D3449">
        <f>$Q$37*'Profilo eolico'!B3451</f>
        <v>3377.6701404332343</v>
      </c>
      <c r="E3449">
        <f>$P$39*'Profilo fotovoltaico'!B3451+'Approvvigionamento energia'!$Q$39*'Profilo eolico'!B3451</f>
        <v>3097.7190907249192</v>
      </c>
      <c r="F3449">
        <f>$P$41*'Profilo fotovoltaico'!B3451+'Approvvigionamento energia'!$Q$41*'Profilo eolico'!B3451</f>
        <v>2817.768041016604</v>
      </c>
      <c r="G3449">
        <f>$P$43*'Profilo fotovoltaico'!B3451+'Approvvigionamento energia'!$Q$43*'Profilo eolico'!B3451</f>
        <v>2537.8169913082893</v>
      </c>
      <c r="H3449">
        <f t="shared" si="106"/>
        <v>1138.4335154826958</v>
      </c>
      <c r="I3449">
        <f>IF(LCOH!$C$28=Menu!$A$1,'Approvvigionamento energia'!C3449,0)+IF(LCOH!$C$28=Menu!$A$2,'Approvvigionamento energia'!D3449,0)+IF(LCOH!$C$28=Menu!$A$3,'Approvvigionamento energia'!E3449,0)+IF(LCOH!$C$28=Menu!$A$4,'Approvvigionamento energia'!F3449,0)+IF(LCOH!$C$28=Menu!$A$5,'Approvvigionamento energia'!G3449,0)+IF(LCOH!$C$28=Menu!$A$6,'Approvvigionamento energia'!H3449,0)</f>
        <v>2817.768041016604</v>
      </c>
      <c r="J3449">
        <f>'Approvvigionamento energia'!A3449+'Approvvigionamento energia'!B3449+'Approvvigionamento energia'!I3449</f>
        <v>3703.6680410166041</v>
      </c>
      <c r="K3449">
        <f>IF(MIN(LCOH!$C$18,J3449)&gt;=$P$48*LCOH!$C$18, MIN(LCOH!$C$18,J3449),0)</f>
        <v>1500</v>
      </c>
      <c r="L3449">
        <f t="shared" si="107"/>
        <v>2203.6680410166041</v>
      </c>
      <c r="M3449">
        <f>K3449/LCOH!$C$18</f>
        <v>1</v>
      </c>
      <c r="N3449">
        <f>K3449/LCOH!$C$34</f>
        <v>28.901734104046245</v>
      </c>
    </row>
    <row r="3450" spans="1:14" x14ac:dyDescent="0.35">
      <c r="A3450">
        <f>'Profilo fotovoltaico'!B3452*LCOH!$C$20</f>
        <v>171</v>
      </c>
      <c r="B3450">
        <f>'Profilo eolico'!B3452*LCOH!$C$21</f>
        <v>549.90000000000009</v>
      </c>
      <c r="C3450">
        <f>$P$35*'Profilo fotovoltaico'!B3452</f>
        <v>1257.6386840833732</v>
      </c>
      <c r="D3450">
        <f>$Q$37*'Profilo eolico'!B3452</f>
        <v>3208.4657284923751</v>
      </c>
      <c r="E3450">
        <f>$P$39*'Profilo fotovoltaico'!B3452+'Approvvigionamento energia'!$Q$39*'Profilo eolico'!B3452</f>
        <v>2720.7589673901243</v>
      </c>
      <c r="F3450">
        <f>$P$41*'Profilo fotovoltaico'!B3452+'Approvvigionamento energia'!$Q$41*'Profilo eolico'!B3452</f>
        <v>2233.052206287874</v>
      </c>
      <c r="G3450">
        <f>$P$43*'Profilo fotovoltaico'!B3452+'Approvvigionamento energia'!$Q$43*'Profilo eolico'!B3452</f>
        <v>1745.3454451856237</v>
      </c>
      <c r="H3450">
        <f t="shared" si="106"/>
        <v>1138.4335154826958</v>
      </c>
      <c r="I3450">
        <f>IF(LCOH!$C$28=Menu!$A$1,'Approvvigionamento energia'!C3450,0)+IF(LCOH!$C$28=Menu!$A$2,'Approvvigionamento energia'!D3450,0)+IF(LCOH!$C$28=Menu!$A$3,'Approvvigionamento energia'!E3450,0)+IF(LCOH!$C$28=Menu!$A$4,'Approvvigionamento energia'!F3450,0)+IF(LCOH!$C$28=Menu!$A$5,'Approvvigionamento energia'!G3450,0)+IF(LCOH!$C$28=Menu!$A$6,'Approvvigionamento energia'!H3450,0)</f>
        <v>2233.052206287874</v>
      </c>
      <c r="J3450">
        <f>'Approvvigionamento energia'!A3450+'Approvvigionamento energia'!B3450+'Approvvigionamento energia'!I3450</f>
        <v>2953.9522062878741</v>
      </c>
      <c r="K3450">
        <f>IF(MIN(LCOH!$C$18,J3450)&gt;=$P$48*LCOH!$C$18, MIN(LCOH!$C$18,J3450),0)</f>
        <v>1500</v>
      </c>
      <c r="L3450">
        <f t="shared" si="107"/>
        <v>1453.9522062878741</v>
      </c>
      <c r="M3450">
        <f>K3450/LCOH!$C$18</f>
        <v>1</v>
      </c>
      <c r="N3450">
        <f>K3450/LCOH!$C$34</f>
        <v>28.901734104046245</v>
      </c>
    </row>
    <row r="3451" spans="1:14" x14ac:dyDescent="0.35">
      <c r="A3451">
        <f>'Profilo fotovoltaico'!B3453*LCOH!$C$20</f>
        <v>63</v>
      </c>
      <c r="B3451">
        <f>'Profilo eolico'!B3453*LCOH!$C$21</f>
        <v>490.5</v>
      </c>
      <c r="C3451">
        <f>$P$35*'Profilo fotovoltaico'!B3453</f>
        <v>463.34056782019007</v>
      </c>
      <c r="D3451">
        <f>$Q$37*'Profilo eolico'!B3453</f>
        <v>2861.8884157583375</v>
      </c>
      <c r="E3451">
        <f>$P$39*'Profilo fotovoltaico'!B3453+'Approvvigionamento energia'!$Q$39*'Profilo eolico'!B3453</f>
        <v>2262.2514537738007</v>
      </c>
      <c r="F3451">
        <f>$P$41*'Profilo fotovoltaico'!B3453+'Approvvigionamento energia'!$Q$41*'Profilo eolico'!B3453</f>
        <v>1662.6144917892639</v>
      </c>
      <c r="G3451">
        <f>$P$43*'Profilo fotovoltaico'!B3453+'Approvvigionamento energia'!$Q$43*'Profilo eolico'!B3453</f>
        <v>1062.9775298047271</v>
      </c>
      <c r="H3451">
        <f t="shared" si="106"/>
        <v>1138.4335154826958</v>
      </c>
      <c r="I3451">
        <f>IF(LCOH!$C$28=Menu!$A$1,'Approvvigionamento energia'!C3451,0)+IF(LCOH!$C$28=Menu!$A$2,'Approvvigionamento energia'!D3451,0)+IF(LCOH!$C$28=Menu!$A$3,'Approvvigionamento energia'!E3451,0)+IF(LCOH!$C$28=Menu!$A$4,'Approvvigionamento energia'!F3451,0)+IF(LCOH!$C$28=Menu!$A$5,'Approvvigionamento energia'!G3451,0)+IF(LCOH!$C$28=Menu!$A$6,'Approvvigionamento energia'!H3451,0)</f>
        <v>1662.6144917892639</v>
      </c>
      <c r="J3451">
        <f>'Approvvigionamento energia'!A3451+'Approvvigionamento energia'!B3451+'Approvvigionamento energia'!I3451</f>
        <v>2216.1144917892639</v>
      </c>
      <c r="K3451">
        <f>IF(MIN(LCOH!$C$18,J3451)&gt;=$P$48*LCOH!$C$18, MIN(LCOH!$C$18,J3451),0)</f>
        <v>1500</v>
      </c>
      <c r="L3451">
        <f t="shared" si="107"/>
        <v>716.11449178926387</v>
      </c>
      <c r="M3451">
        <f>K3451/LCOH!$C$18</f>
        <v>1</v>
      </c>
      <c r="N3451">
        <f>K3451/LCOH!$C$34</f>
        <v>28.901734104046245</v>
      </c>
    </row>
    <row r="3452" spans="1:14" x14ac:dyDescent="0.35">
      <c r="A3452">
        <f>'Profilo fotovoltaico'!B3454*LCOH!$C$20</f>
        <v>4</v>
      </c>
      <c r="B3452">
        <f>'Profilo eolico'!B3454*LCOH!$C$21</f>
        <v>441.8</v>
      </c>
      <c r="C3452">
        <f>$P$35*'Profilo fotovoltaico'!B3454</f>
        <v>29.41844875048826</v>
      </c>
      <c r="D3452">
        <f>$Q$37*'Profilo eolico'!B3454</f>
        <v>2577.7416963955834</v>
      </c>
      <c r="E3452">
        <f>$P$39*'Profilo fotovoltaico'!B3454+'Approvvigionamento energia'!$Q$39*'Profilo eolico'!B3454</f>
        <v>1940.6608844843095</v>
      </c>
      <c r="F3452">
        <f>$P$41*'Profilo fotovoltaico'!B3454+'Approvvigionamento energia'!$Q$41*'Profilo eolico'!B3454</f>
        <v>1303.5800725730357</v>
      </c>
      <c r="G3452">
        <f>$P$43*'Profilo fotovoltaico'!B3454+'Approvvigionamento energia'!$Q$43*'Profilo eolico'!B3454</f>
        <v>666.49926066176204</v>
      </c>
      <c r="H3452">
        <f t="shared" si="106"/>
        <v>1138.4335154826958</v>
      </c>
      <c r="I3452">
        <f>IF(LCOH!$C$28=Menu!$A$1,'Approvvigionamento energia'!C3452,0)+IF(LCOH!$C$28=Menu!$A$2,'Approvvigionamento energia'!D3452,0)+IF(LCOH!$C$28=Menu!$A$3,'Approvvigionamento energia'!E3452,0)+IF(LCOH!$C$28=Menu!$A$4,'Approvvigionamento energia'!F3452,0)+IF(LCOH!$C$28=Menu!$A$5,'Approvvigionamento energia'!G3452,0)+IF(LCOH!$C$28=Menu!$A$6,'Approvvigionamento energia'!H3452,0)</f>
        <v>1303.5800725730357</v>
      </c>
      <c r="J3452">
        <f>'Approvvigionamento energia'!A3452+'Approvvigionamento energia'!B3452+'Approvvigionamento energia'!I3452</f>
        <v>1749.3800725730357</v>
      </c>
      <c r="K3452">
        <f>IF(MIN(LCOH!$C$18,J3452)&gt;=$P$48*LCOH!$C$18, MIN(LCOH!$C$18,J3452),0)</f>
        <v>1500</v>
      </c>
      <c r="L3452">
        <f t="shared" si="107"/>
        <v>249.3800725730357</v>
      </c>
      <c r="M3452">
        <f>K3452/LCOH!$C$18</f>
        <v>1</v>
      </c>
      <c r="N3452">
        <f>K3452/LCOH!$C$34</f>
        <v>28.901734104046245</v>
      </c>
    </row>
    <row r="3453" spans="1:14" x14ac:dyDescent="0.35">
      <c r="A3453">
        <f>'Profilo fotovoltaico'!B3455*LCOH!$C$20</f>
        <v>0</v>
      </c>
      <c r="B3453">
        <f>'Profilo eolico'!B3455*LCOH!$C$21</f>
        <v>420.4</v>
      </c>
      <c r="C3453">
        <f>$P$35*'Profilo fotovoltaico'!B3455</f>
        <v>0</v>
      </c>
      <c r="D3453">
        <f>$Q$37*'Profilo eolico'!B3455</f>
        <v>2452.8805096530177</v>
      </c>
      <c r="E3453">
        <f>$P$39*'Profilo fotovoltaico'!B3455+'Approvvigionamento energia'!$Q$39*'Profilo eolico'!B3455</f>
        <v>1839.6603822397631</v>
      </c>
      <c r="F3453">
        <f>$P$41*'Profilo fotovoltaico'!B3455+'Approvvigionamento energia'!$Q$41*'Profilo eolico'!B3455</f>
        <v>1226.4402548265089</v>
      </c>
      <c r="G3453">
        <f>$P$43*'Profilo fotovoltaico'!B3455+'Approvvigionamento energia'!$Q$43*'Profilo eolico'!B3455</f>
        <v>613.22012741325443</v>
      </c>
      <c r="H3453">
        <f t="shared" si="106"/>
        <v>1138.4335154826958</v>
      </c>
      <c r="I3453">
        <f>IF(LCOH!$C$28=Menu!$A$1,'Approvvigionamento energia'!C3453,0)+IF(LCOH!$C$28=Menu!$A$2,'Approvvigionamento energia'!D3453,0)+IF(LCOH!$C$28=Menu!$A$3,'Approvvigionamento energia'!E3453,0)+IF(LCOH!$C$28=Menu!$A$4,'Approvvigionamento energia'!F3453,0)+IF(LCOH!$C$28=Menu!$A$5,'Approvvigionamento energia'!G3453,0)+IF(LCOH!$C$28=Menu!$A$6,'Approvvigionamento energia'!H3453,0)</f>
        <v>1226.4402548265089</v>
      </c>
      <c r="J3453">
        <f>'Approvvigionamento energia'!A3453+'Approvvigionamento energia'!B3453+'Approvvigionamento energia'!I3453</f>
        <v>1646.840254826509</v>
      </c>
      <c r="K3453">
        <f>IF(MIN(LCOH!$C$18,J3453)&gt;=$P$48*LCOH!$C$18, MIN(LCOH!$C$18,J3453),0)</f>
        <v>1500</v>
      </c>
      <c r="L3453">
        <f t="shared" si="107"/>
        <v>146.84025482650895</v>
      </c>
      <c r="M3453">
        <f>K3453/LCOH!$C$18</f>
        <v>1</v>
      </c>
      <c r="N3453">
        <f>K3453/LCOH!$C$34</f>
        <v>28.901734104046245</v>
      </c>
    </row>
    <row r="3454" spans="1:14" x14ac:dyDescent="0.35">
      <c r="A3454">
        <f>'Profilo fotovoltaico'!B3456*LCOH!$C$20</f>
        <v>0</v>
      </c>
      <c r="B3454">
        <f>'Profilo eolico'!B3456*LCOH!$C$21</f>
        <v>407.9</v>
      </c>
      <c r="C3454">
        <f>$P$35*'Profilo fotovoltaico'!B3456</f>
        <v>0</v>
      </c>
      <c r="D3454">
        <f>$Q$37*'Profilo eolico'!B3456</f>
        <v>2379.9475734716125</v>
      </c>
      <c r="E3454">
        <f>$P$39*'Profilo fotovoltaico'!B3456+'Approvvigionamento energia'!$Q$39*'Profilo eolico'!B3456</f>
        <v>1784.9606801037091</v>
      </c>
      <c r="F3454">
        <f>$P$41*'Profilo fotovoltaico'!B3456+'Approvvigionamento energia'!$Q$41*'Profilo eolico'!B3456</f>
        <v>1189.9737867358062</v>
      </c>
      <c r="G3454">
        <f>$P$43*'Profilo fotovoltaico'!B3456+'Approvvigionamento energia'!$Q$43*'Profilo eolico'!B3456</f>
        <v>594.98689336790312</v>
      </c>
      <c r="H3454">
        <f t="shared" si="106"/>
        <v>1138.4335154826958</v>
      </c>
      <c r="I3454">
        <f>IF(LCOH!$C$28=Menu!$A$1,'Approvvigionamento energia'!C3454,0)+IF(LCOH!$C$28=Menu!$A$2,'Approvvigionamento energia'!D3454,0)+IF(LCOH!$C$28=Menu!$A$3,'Approvvigionamento energia'!E3454,0)+IF(LCOH!$C$28=Menu!$A$4,'Approvvigionamento energia'!F3454,0)+IF(LCOH!$C$28=Menu!$A$5,'Approvvigionamento energia'!G3454,0)+IF(LCOH!$C$28=Menu!$A$6,'Approvvigionamento energia'!H3454,0)</f>
        <v>1189.9737867358062</v>
      </c>
      <c r="J3454">
        <f>'Approvvigionamento energia'!A3454+'Approvvigionamento energia'!B3454+'Approvvigionamento energia'!I3454</f>
        <v>1597.8737867358063</v>
      </c>
      <c r="K3454">
        <f>IF(MIN(LCOH!$C$18,J3454)&gt;=$P$48*LCOH!$C$18, MIN(LCOH!$C$18,J3454),0)</f>
        <v>1500</v>
      </c>
      <c r="L3454">
        <f t="shared" si="107"/>
        <v>97.873786735806334</v>
      </c>
      <c r="M3454">
        <f>K3454/LCOH!$C$18</f>
        <v>1</v>
      </c>
      <c r="N3454">
        <f>K3454/LCOH!$C$34</f>
        <v>28.901734104046245</v>
      </c>
    </row>
    <row r="3455" spans="1:14" x14ac:dyDescent="0.35">
      <c r="A3455">
        <f>'Profilo fotovoltaico'!B3457*LCOH!$C$20</f>
        <v>0</v>
      </c>
      <c r="B3455">
        <f>'Profilo eolico'!B3457*LCOH!$C$21</f>
        <v>404.8</v>
      </c>
      <c r="C3455">
        <f>$P$35*'Profilo fotovoltaico'!B3457</f>
        <v>0</v>
      </c>
      <c r="D3455">
        <f>$Q$37*'Profilo eolico'!B3457</f>
        <v>2361.8602052986239</v>
      </c>
      <c r="E3455">
        <f>$P$39*'Profilo fotovoltaico'!B3457+'Approvvigionamento energia'!$Q$39*'Profilo eolico'!B3457</f>
        <v>1771.3951539739678</v>
      </c>
      <c r="F3455">
        <f>$P$41*'Profilo fotovoltaico'!B3457+'Approvvigionamento energia'!$Q$41*'Profilo eolico'!B3457</f>
        <v>1180.9301026493119</v>
      </c>
      <c r="G3455">
        <f>$P$43*'Profilo fotovoltaico'!B3457+'Approvvigionamento energia'!$Q$43*'Profilo eolico'!B3457</f>
        <v>590.46505132465597</v>
      </c>
      <c r="H3455">
        <f t="shared" si="106"/>
        <v>1138.4335154826958</v>
      </c>
      <c r="I3455">
        <f>IF(LCOH!$C$28=Menu!$A$1,'Approvvigionamento energia'!C3455,0)+IF(LCOH!$C$28=Menu!$A$2,'Approvvigionamento energia'!D3455,0)+IF(LCOH!$C$28=Menu!$A$3,'Approvvigionamento energia'!E3455,0)+IF(LCOH!$C$28=Menu!$A$4,'Approvvigionamento energia'!F3455,0)+IF(LCOH!$C$28=Menu!$A$5,'Approvvigionamento energia'!G3455,0)+IF(LCOH!$C$28=Menu!$A$6,'Approvvigionamento energia'!H3455,0)</f>
        <v>1180.9301026493119</v>
      </c>
      <c r="J3455">
        <f>'Approvvigionamento energia'!A3455+'Approvvigionamento energia'!B3455+'Approvvigionamento energia'!I3455</f>
        <v>1585.7301026493119</v>
      </c>
      <c r="K3455">
        <f>IF(MIN(LCOH!$C$18,J3455)&gt;=$P$48*LCOH!$C$18, MIN(LCOH!$C$18,J3455),0)</f>
        <v>1500</v>
      </c>
      <c r="L3455">
        <f t="shared" si="107"/>
        <v>85.730102649311902</v>
      </c>
      <c r="M3455">
        <f>K3455/LCOH!$C$18</f>
        <v>1</v>
      </c>
      <c r="N3455">
        <f>K3455/LCOH!$C$34</f>
        <v>28.901734104046245</v>
      </c>
    </row>
    <row r="3456" spans="1:14" x14ac:dyDescent="0.35">
      <c r="A3456">
        <f>'Profilo fotovoltaico'!B3458*LCOH!$C$20</f>
        <v>0</v>
      </c>
      <c r="B3456">
        <f>'Profilo eolico'!B3458*LCOH!$C$21</f>
        <v>402.7</v>
      </c>
      <c r="C3456">
        <f>$P$35*'Profilo fotovoltaico'!B3458</f>
        <v>0</v>
      </c>
      <c r="D3456">
        <f>$Q$37*'Profilo eolico'!B3458</f>
        <v>2349.6074720201477</v>
      </c>
      <c r="E3456">
        <f>$P$39*'Profilo fotovoltaico'!B3458+'Approvvigionamento energia'!$Q$39*'Profilo eolico'!B3458</f>
        <v>1762.2056040151108</v>
      </c>
      <c r="F3456">
        <f>$P$41*'Profilo fotovoltaico'!B3458+'Approvvigionamento energia'!$Q$41*'Profilo eolico'!B3458</f>
        <v>1174.8037360100739</v>
      </c>
      <c r="G3456">
        <f>$P$43*'Profilo fotovoltaico'!B3458+'Approvvigionamento energia'!$Q$43*'Profilo eolico'!B3458</f>
        <v>587.40186800503693</v>
      </c>
      <c r="H3456">
        <f t="shared" si="106"/>
        <v>1138.4335154826958</v>
      </c>
      <c r="I3456">
        <f>IF(LCOH!$C$28=Menu!$A$1,'Approvvigionamento energia'!C3456,0)+IF(LCOH!$C$28=Menu!$A$2,'Approvvigionamento energia'!D3456,0)+IF(LCOH!$C$28=Menu!$A$3,'Approvvigionamento energia'!E3456,0)+IF(LCOH!$C$28=Menu!$A$4,'Approvvigionamento energia'!F3456,0)+IF(LCOH!$C$28=Menu!$A$5,'Approvvigionamento energia'!G3456,0)+IF(LCOH!$C$28=Menu!$A$6,'Approvvigionamento energia'!H3456,0)</f>
        <v>1174.8037360100739</v>
      </c>
      <c r="J3456">
        <f>'Approvvigionamento energia'!A3456+'Approvvigionamento energia'!B3456+'Approvvigionamento energia'!I3456</f>
        <v>1577.5037360100739</v>
      </c>
      <c r="K3456">
        <f>IF(MIN(LCOH!$C$18,J3456)&gt;=$P$48*LCOH!$C$18, MIN(LCOH!$C$18,J3456),0)</f>
        <v>1500</v>
      </c>
      <c r="L3456">
        <f t="shared" si="107"/>
        <v>77.503736010073908</v>
      </c>
      <c r="M3456">
        <f>K3456/LCOH!$C$18</f>
        <v>1</v>
      </c>
      <c r="N3456">
        <f>K3456/LCOH!$C$34</f>
        <v>28.901734104046245</v>
      </c>
    </row>
    <row r="3457" spans="1:14" x14ac:dyDescent="0.35">
      <c r="A3457">
        <f>'Profilo fotovoltaico'!B3459*LCOH!$C$20</f>
        <v>0</v>
      </c>
      <c r="B3457">
        <f>'Profilo eolico'!B3459*LCOH!$C$21</f>
        <v>403.3</v>
      </c>
      <c r="C3457">
        <f>$P$35*'Profilo fotovoltaico'!B3459</f>
        <v>0</v>
      </c>
      <c r="D3457">
        <f>$Q$37*'Profilo eolico'!B3459</f>
        <v>2353.1082529568553</v>
      </c>
      <c r="E3457">
        <f>$P$39*'Profilo fotovoltaico'!B3459+'Approvvigionamento energia'!$Q$39*'Profilo eolico'!B3459</f>
        <v>1764.8311897176413</v>
      </c>
      <c r="F3457">
        <f>$P$41*'Profilo fotovoltaico'!B3459+'Approvvigionamento energia'!$Q$41*'Profilo eolico'!B3459</f>
        <v>1176.5541264784276</v>
      </c>
      <c r="G3457">
        <f>$P$43*'Profilo fotovoltaico'!B3459+'Approvvigionamento energia'!$Q$43*'Profilo eolico'!B3459</f>
        <v>588.27706323921382</v>
      </c>
      <c r="H3457">
        <f t="shared" si="106"/>
        <v>1138.4335154826958</v>
      </c>
      <c r="I3457">
        <f>IF(LCOH!$C$28=Menu!$A$1,'Approvvigionamento energia'!C3457,0)+IF(LCOH!$C$28=Menu!$A$2,'Approvvigionamento energia'!D3457,0)+IF(LCOH!$C$28=Menu!$A$3,'Approvvigionamento energia'!E3457,0)+IF(LCOH!$C$28=Menu!$A$4,'Approvvigionamento energia'!F3457,0)+IF(LCOH!$C$28=Menu!$A$5,'Approvvigionamento energia'!G3457,0)+IF(LCOH!$C$28=Menu!$A$6,'Approvvigionamento energia'!H3457,0)</f>
        <v>1176.5541264784276</v>
      </c>
      <c r="J3457">
        <f>'Approvvigionamento energia'!A3457+'Approvvigionamento energia'!B3457+'Approvvigionamento energia'!I3457</f>
        <v>1579.8541264784276</v>
      </c>
      <c r="K3457">
        <f>IF(MIN(LCOH!$C$18,J3457)&gt;=$P$48*LCOH!$C$18, MIN(LCOH!$C$18,J3457),0)</f>
        <v>1500</v>
      </c>
      <c r="L3457">
        <f t="shared" si="107"/>
        <v>79.854126478427588</v>
      </c>
      <c r="M3457">
        <f>K3457/LCOH!$C$18</f>
        <v>1</v>
      </c>
      <c r="N3457">
        <f>K3457/LCOH!$C$34</f>
        <v>28.901734104046245</v>
      </c>
    </row>
    <row r="3458" spans="1:14" x14ac:dyDescent="0.35">
      <c r="A3458">
        <f>'Profilo fotovoltaico'!B3460*LCOH!$C$20</f>
        <v>0</v>
      </c>
      <c r="B3458">
        <f>'Profilo eolico'!B3460*LCOH!$C$21</f>
        <v>396.5</v>
      </c>
      <c r="C3458">
        <f>$P$35*'Profilo fotovoltaico'!B3460</f>
        <v>0</v>
      </c>
      <c r="D3458">
        <f>$Q$37*'Profilo eolico'!B3460</f>
        <v>2313.432735674171</v>
      </c>
      <c r="E3458">
        <f>$P$39*'Profilo fotovoltaico'!B3460+'Approvvigionamento energia'!$Q$39*'Profilo eolico'!B3460</f>
        <v>1735.0745517556281</v>
      </c>
      <c r="F3458">
        <f>$P$41*'Profilo fotovoltaico'!B3460+'Approvvigionamento energia'!$Q$41*'Profilo eolico'!B3460</f>
        <v>1156.7163678370855</v>
      </c>
      <c r="G3458">
        <f>$P$43*'Profilo fotovoltaico'!B3460+'Approvvigionamento energia'!$Q$43*'Profilo eolico'!B3460</f>
        <v>578.35818391854275</v>
      </c>
      <c r="H3458">
        <f t="shared" ref="H3458:H3521" si="108">$P$45</f>
        <v>1138.4335154826958</v>
      </c>
      <c r="I3458">
        <f>IF(LCOH!$C$28=Menu!$A$1,'Approvvigionamento energia'!C3458,0)+IF(LCOH!$C$28=Menu!$A$2,'Approvvigionamento energia'!D3458,0)+IF(LCOH!$C$28=Menu!$A$3,'Approvvigionamento energia'!E3458,0)+IF(LCOH!$C$28=Menu!$A$4,'Approvvigionamento energia'!F3458,0)+IF(LCOH!$C$28=Menu!$A$5,'Approvvigionamento energia'!G3458,0)+IF(LCOH!$C$28=Menu!$A$6,'Approvvigionamento energia'!H3458,0)</f>
        <v>1156.7163678370855</v>
      </c>
      <c r="J3458">
        <f>'Approvvigionamento energia'!A3458+'Approvvigionamento energia'!B3458+'Approvvigionamento energia'!I3458</f>
        <v>1553.2163678370855</v>
      </c>
      <c r="K3458">
        <f>IF(MIN(LCOH!$C$18,J3458)&gt;=$P$48*LCOH!$C$18, MIN(LCOH!$C$18,J3458),0)</f>
        <v>1500</v>
      </c>
      <c r="L3458">
        <f t="shared" si="107"/>
        <v>53.2163678370855</v>
      </c>
      <c r="M3458">
        <f>K3458/LCOH!$C$18</f>
        <v>1</v>
      </c>
      <c r="N3458">
        <f>K3458/LCOH!$C$34</f>
        <v>28.901734104046245</v>
      </c>
    </row>
    <row r="3459" spans="1:14" x14ac:dyDescent="0.35">
      <c r="A3459">
        <f>'Profilo fotovoltaico'!B3461*LCOH!$C$20</f>
        <v>0</v>
      </c>
      <c r="B3459">
        <f>'Profilo eolico'!B3461*LCOH!$C$21</f>
        <v>388.1</v>
      </c>
      <c r="C3459">
        <f>$P$35*'Profilo fotovoltaico'!B3461</f>
        <v>0</v>
      </c>
      <c r="D3459">
        <f>$Q$37*'Profilo eolico'!B3461</f>
        <v>2264.4218025602668</v>
      </c>
      <c r="E3459">
        <f>$P$39*'Profilo fotovoltaico'!B3461+'Approvvigionamento energia'!$Q$39*'Profilo eolico'!B3461</f>
        <v>1698.3163519201998</v>
      </c>
      <c r="F3459">
        <f>$P$41*'Profilo fotovoltaico'!B3461+'Approvvigionamento energia'!$Q$41*'Profilo eolico'!B3461</f>
        <v>1132.2109012801334</v>
      </c>
      <c r="G3459">
        <f>$P$43*'Profilo fotovoltaico'!B3461+'Approvvigionamento energia'!$Q$43*'Profilo eolico'!B3461</f>
        <v>566.10545064006669</v>
      </c>
      <c r="H3459">
        <f t="shared" si="108"/>
        <v>1138.4335154826958</v>
      </c>
      <c r="I3459">
        <f>IF(LCOH!$C$28=Menu!$A$1,'Approvvigionamento energia'!C3459,0)+IF(LCOH!$C$28=Menu!$A$2,'Approvvigionamento energia'!D3459,0)+IF(LCOH!$C$28=Menu!$A$3,'Approvvigionamento energia'!E3459,0)+IF(LCOH!$C$28=Menu!$A$4,'Approvvigionamento energia'!F3459,0)+IF(LCOH!$C$28=Menu!$A$5,'Approvvigionamento energia'!G3459,0)+IF(LCOH!$C$28=Menu!$A$6,'Approvvigionamento energia'!H3459,0)</f>
        <v>1132.2109012801334</v>
      </c>
      <c r="J3459">
        <f>'Approvvigionamento energia'!A3459+'Approvvigionamento energia'!B3459+'Approvvigionamento energia'!I3459</f>
        <v>1520.3109012801333</v>
      </c>
      <c r="K3459">
        <f>IF(MIN(LCOH!$C$18,J3459)&gt;=$P$48*LCOH!$C$18, MIN(LCOH!$C$18,J3459),0)</f>
        <v>1500</v>
      </c>
      <c r="L3459">
        <f t="shared" ref="L3459:L3522" si="109">J3459-K3459</f>
        <v>20.310901280133294</v>
      </c>
      <c r="M3459">
        <f>K3459/LCOH!$C$18</f>
        <v>1</v>
      </c>
      <c r="N3459">
        <f>K3459/LCOH!$C$34</f>
        <v>28.901734104046245</v>
      </c>
    </row>
    <row r="3460" spans="1:14" x14ac:dyDescent="0.35">
      <c r="A3460">
        <f>'Profilo fotovoltaico'!B3462*LCOH!$C$20</f>
        <v>0</v>
      </c>
      <c r="B3460">
        <f>'Profilo eolico'!B3462*LCOH!$C$21</f>
        <v>379.3</v>
      </c>
      <c r="C3460">
        <f>$P$35*'Profilo fotovoltaico'!B3462</f>
        <v>0</v>
      </c>
      <c r="D3460">
        <f>$Q$37*'Profilo eolico'!B3462</f>
        <v>2213.0770154885577</v>
      </c>
      <c r="E3460">
        <f>$P$39*'Profilo fotovoltaico'!B3462+'Approvvigionamento energia'!$Q$39*'Profilo eolico'!B3462</f>
        <v>1659.807761616418</v>
      </c>
      <c r="F3460">
        <f>$P$41*'Profilo fotovoltaico'!B3462+'Approvvigionamento energia'!$Q$41*'Profilo eolico'!B3462</f>
        <v>1106.5385077442788</v>
      </c>
      <c r="G3460">
        <f>$P$43*'Profilo fotovoltaico'!B3462+'Approvvigionamento energia'!$Q$43*'Profilo eolico'!B3462</f>
        <v>553.26925387213942</v>
      </c>
      <c r="H3460">
        <f t="shared" si="108"/>
        <v>1138.4335154826958</v>
      </c>
      <c r="I3460">
        <f>IF(LCOH!$C$28=Menu!$A$1,'Approvvigionamento energia'!C3460,0)+IF(LCOH!$C$28=Menu!$A$2,'Approvvigionamento energia'!D3460,0)+IF(LCOH!$C$28=Menu!$A$3,'Approvvigionamento energia'!E3460,0)+IF(LCOH!$C$28=Menu!$A$4,'Approvvigionamento energia'!F3460,0)+IF(LCOH!$C$28=Menu!$A$5,'Approvvigionamento energia'!G3460,0)+IF(LCOH!$C$28=Menu!$A$6,'Approvvigionamento energia'!H3460,0)</f>
        <v>1106.5385077442788</v>
      </c>
      <c r="J3460">
        <f>'Approvvigionamento energia'!A3460+'Approvvigionamento energia'!B3460+'Approvvigionamento energia'!I3460</f>
        <v>1485.8385077442788</v>
      </c>
      <c r="K3460">
        <f>IF(MIN(LCOH!$C$18,J3460)&gt;=$P$48*LCOH!$C$18, MIN(LCOH!$C$18,J3460),0)</f>
        <v>1485.8385077442788</v>
      </c>
      <c r="L3460">
        <f t="shared" si="109"/>
        <v>0</v>
      </c>
      <c r="M3460">
        <f>K3460/LCOH!$C$18</f>
        <v>0.99055900516285256</v>
      </c>
      <c r="N3460">
        <f>K3460/LCOH!$C$34</f>
        <v>28.628872981585335</v>
      </c>
    </row>
    <row r="3461" spans="1:14" x14ac:dyDescent="0.35">
      <c r="A3461">
        <f>'Profilo fotovoltaico'!B3463*LCOH!$C$20</f>
        <v>0</v>
      </c>
      <c r="B3461">
        <f>'Profilo eolico'!B3463*LCOH!$C$21</f>
        <v>366.09999999999997</v>
      </c>
      <c r="C3461">
        <f>$P$35*'Profilo fotovoltaico'!B3463</f>
        <v>0</v>
      </c>
      <c r="D3461">
        <f>$Q$37*'Profilo eolico'!B3463</f>
        <v>2136.0598348809935</v>
      </c>
      <c r="E3461">
        <f>$P$39*'Profilo fotovoltaico'!B3463+'Approvvigionamento energia'!$Q$39*'Profilo eolico'!B3463</f>
        <v>1602.0448761607452</v>
      </c>
      <c r="F3461">
        <f>$P$41*'Profilo fotovoltaico'!B3463+'Approvvigionamento energia'!$Q$41*'Profilo eolico'!B3463</f>
        <v>1068.0299174404968</v>
      </c>
      <c r="G3461">
        <f>$P$43*'Profilo fotovoltaico'!B3463+'Approvvigionamento energia'!$Q$43*'Profilo eolico'!B3463</f>
        <v>534.01495872024839</v>
      </c>
      <c r="H3461">
        <f t="shared" si="108"/>
        <v>1138.4335154826958</v>
      </c>
      <c r="I3461">
        <f>IF(LCOH!$C$28=Menu!$A$1,'Approvvigionamento energia'!C3461,0)+IF(LCOH!$C$28=Menu!$A$2,'Approvvigionamento energia'!D3461,0)+IF(LCOH!$C$28=Menu!$A$3,'Approvvigionamento energia'!E3461,0)+IF(LCOH!$C$28=Menu!$A$4,'Approvvigionamento energia'!F3461,0)+IF(LCOH!$C$28=Menu!$A$5,'Approvvigionamento energia'!G3461,0)+IF(LCOH!$C$28=Menu!$A$6,'Approvvigionamento energia'!H3461,0)</f>
        <v>1068.0299174404968</v>
      </c>
      <c r="J3461">
        <f>'Approvvigionamento energia'!A3461+'Approvvigionamento energia'!B3461+'Approvvigionamento energia'!I3461</f>
        <v>1434.1299174404967</v>
      </c>
      <c r="K3461">
        <f>IF(MIN(LCOH!$C$18,J3461)&gt;=$P$48*LCOH!$C$18, MIN(LCOH!$C$18,J3461),0)</f>
        <v>1434.1299174404967</v>
      </c>
      <c r="L3461">
        <f t="shared" si="109"/>
        <v>0</v>
      </c>
      <c r="M3461">
        <f>K3461/LCOH!$C$18</f>
        <v>0.95608661162699782</v>
      </c>
      <c r="N3461">
        <f>K3461/LCOH!$C$34</f>
        <v>27.632561029682019</v>
      </c>
    </row>
    <row r="3462" spans="1:14" x14ac:dyDescent="0.35">
      <c r="A3462">
        <f>'Profilo fotovoltaico'!B3464*LCOH!$C$20</f>
        <v>37</v>
      </c>
      <c r="B3462">
        <f>'Profilo eolico'!B3464*LCOH!$C$21</f>
        <v>338.9</v>
      </c>
      <c r="C3462">
        <f>$P$35*'Profilo fotovoltaico'!B3464</f>
        <v>272.12065094201637</v>
      </c>
      <c r="D3462">
        <f>$Q$37*'Profilo eolico'!B3464</f>
        <v>1977.357765750256</v>
      </c>
      <c r="E3462">
        <f>$P$39*'Profilo fotovoltaico'!B3464+'Approvvigionamento energia'!$Q$39*'Profilo eolico'!B3464</f>
        <v>1551.048487048196</v>
      </c>
      <c r="F3462">
        <f>$P$41*'Profilo fotovoltaico'!B3464+'Approvvigionamento energia'!$Q$41*'Profilo eolico'!B3464</f>
        <v>1124.7392083461361</v>
      </c>
      <c r="G3462">
        <f>$P$43*'Profilo fotovoltaico'!B3464+'Approvvigionamento energia'!$Q$43*'Profilo eolico'!B3464</f>
        <v>698.42992964407631</v>
      </c>
      <c r="H3462">
        <f t="shared" si="108"/>
        <v>1138.4335154826958</v>
      </c>
      <c r="I3462">
        <f>IF(LCOH!$C$28=Menu!$A$1,'Approvvigionamento energia'!C3462,0)+IF(LCOH!$C$28=Menu!$A$2,'Approvvigionamento energia'!D3462,0)+IF(LCOH!$C$28=Menu!$A$3,'Approvvigionamento energia'!E3462,0)+IF(LCOH!$C$28=Menu!$A$4,'Approvvigionamento energia'!F3462,0)+IF(LCOH!$C$28=Menu!$A$5,'Approvvigionamento energia'!G3462,0)+IF(LCOH!$C$28=Menu!$A$6,'Approvvigionamento energia'!H3462,0)</f>
        <v>1124.7392083461361</v>
      </c>
      <c r="J3462">
        <f>'Approvvigionamento energia'!A3462+'Approvvigionamento energia'!B3462+'Approvvigionamento energia'!I3462</f>
        <v>1500.639208346136</v>
      </c>
      <c r="K3462">
        <f>IF(MIN(LCOH!$C$18,J3462)&gt;=$P$48*LCOH!$C$18, MIN(LCOH!$C$18,J3462),0)</f>
        <v>1500</v>
      </c>
      <c r="L3462">
        <f t="shared" si="109"/>
        <v>0.63920834613600164</v>
      </c>
      <c r="M3462">
        <f>K3462/LCOH!$C$18</f>
        <v>1</v>
      </c>
      <c r="N3462">
        <f>K3462/LCOH!$C$34</f>
        <v>28.901734104046245</v>
      </c>
    </row>
    <row r="3463" spans="1:14" x14ac:dyDescent="0.35">
      <c r="A3463">
        <f>'Profilo fotovoltaico'!B3465*LCOH!$C$20</f>
        <v>145</v>
      </c>
      <c r="B3463">
        <f>'Profilo eolico'!B3465*LCOH!$C$21</f>
        <v>352.4</v>
      </c>
      <c r="C3463">
        <f>$P$35*'Profilo fotovoltaico'!B3465</f>
        <v>1066.4187672051994</v>
      </c>
      <c r="D3463">
        <f>$Q$37*'Profilo eolico'!B3465</f>
        <v>2056.1253368261737</v>
      </c>
      <c r="E3463">
        <f>$P$39*'Profilo fotovoltaico'!B3465+'Approvvigionamento energia'!$Q$39*'Profilo eolico'!B3465</f>
        <v>1808.69869442093</v>
      </c>
      <c r="F3463">
        <f>$P$41*'Profilo fotovoltaico'!B3465+'Approvvigionamento energia'!$Q$41*'Profilo eolico'!B3465</f>
        <v>1561.2720520156865</v>
      </c>
      <c r="G3463">
        <f>$P$43*'Profilo fotovoltaico'!B3465+'Approvvigionamento energia'!$Q$43*'Profilo eolico'!B3465</f>
        <v>1313.8454096104429</v>
      </c>
      <c r="H3463">
        <f t="shared" si="108"/>
        <v>1138.4335154826958</v>
      </c>
      <c r="I3463">
        <f>IF(LCOH!$C$28=Menu!$A$1,'Approvvigionamento energia'!C3463,0)+IF(LCOH!$C$28=Menu!$A$2,'Approvvigionamento energia'!D3463,0)+IF(LCOH!$C$28=Menu!$A$3,'Approvvigionamento energia'!E3463,0)+IF(LCOH!$C$28=Menu!$A$4,'Approvvigionamento energia'!F3463,0)+IF(LCOH!$C$28=Menu!$A$5,'Approvvigionamento energia'!G3463,0)+IF(LCOH!$C$28=Menu!$A$6,'Approvvigionamento energia'!H3463,0)</f>
        <v>1561.2720520156865</v>
      </c>
      <c r="J3463">
        <f>'Approvvigionamento energia'!A3463+'Approvvigionamento energia'!B3463+'Approvvigionamento energia'!I3463</f>
        <v>2058.6720520156864</v>
      </c>
      <c r="K3463">
        <f>IF(MIN(LCOH!$C$18,J3463)&gt;=$P$48*LCOH!$C$18, MIN(LCOH!$C$18,J3463),0)</f>
        <v>1500</v>
      </c>
      <c r="L3463">
        <f t="shared" si="109"/>
        <v>558.6720520156864</v>
      </c>
      <c r="M3463">
        <f>K3463/LCOH!$C$18</f>
        <v>1</v>
      </c>
      <c r="N3463">
        <f>K3463/LCOH!$C$34</f>
        <v>28.901734104046245</v>
      </c>
    </row>
    <row r="3464" spans="1:14" x14ac:dyDescent="0.35">
      <c r="A3464">
        <f>'Profilo fotovoltaico'!B3466*LCOH!$C$20</f>
        <v>294</v>
      </c>
      <c r="B3464">
        <f>'Profilo eolico'!B3466*LCOH!$C$21</f>
        <v>416.2</v>
      </c>
      <c r="C3464">
        <f>$P$35*'Profilo fotovoltaico'!B3466</f>
        <v>2162.2559831608869</v>
      </c>
      <c r="D3464">
        <f>$Q$37*'Profilo eolico'!B3466</f>
        <v>2428.3750430960654</v>
      </c>
      <c r="E3464">
        <f>$P$39*'Profilo fotovoltaico'!B3466+'Approvvigionamento energia'!$Q$39*'Profilo eolico'!B3466</f>
        <v>2361.8452781122705</v>
      </c>
      <c r="F3464">
        <f>$P$41*'Profilo fotovoltaico'!B3466+'Approvvigionamento energia'!$Q$41*'Profilo eolico'!B3466</f>
        <v>2295.3155131284761</v>
      </c>
      <c r="G3464">
        <f>$P$43*'Profilo fotovoltaico'!B3466+'Approvvigionamento energia'!$Q$43*'Profilo eolico'!B3466</f>
        <v>2228.7857481446817</v>
      </c>
      <c r="H3464">
        <f t="shared" si="108"/>
        <v>1138.4335154826958</v>
      </c>
      <c r="I3464">
        <f>IF(LCOH!$C$28=Menu!$A$1,'Approvvigionamento energia'!C3464,0)+IF(LCOH!$C$28=Menu!$A$2,'Approvvigionamento energia'!D3464,0)+IF(LCOH!$C$28=Menu!$A$3,'Approvvigionamento energia'!E3464,0)+IF(LCOH!$C$28=Menu!$A$4,'Approvvigionamento energia'!F3464,0)+IF(LCOH!$C$28=Menu!$A$5,'Approvvigionamento energia'!G3464,0)+IF(LCOH!$C$28=Menu!$A$6,'Approvvigionamento energia'!H3464,0)</f>
        <v>2295.3155131284761</v>
      </c>
      <c r="J3464">
        <f>'Approvvigionamento energia'!A3464+'Approvvigionamento energia'!B3464+'Approvvigionamento energia'!I3464</f>
        <v>3005.5155131284764</v>
      </c>
      <c r="K3464">
        <f>IF(MIN(LCOH!$C$18,J3464)&gt;=$P$48*LCOH!$C$18, MIN(LCOH!$C$18,J3464),0)</f>
        <v>1500</v>
      </c>
      <c r="L3464">
        <f t="shared" si="109"/>
        <v>1505.5155131284764</v>
      </c>
      <c r="M3464">
        <f>K3464/LCOH!$C$18</f>
        <v>1</v>
      </c>
      <c r="N3464">
        <f>K3464/LCOH!$C$34</f>
        <v>28.901734104046245</v>
      </c>
    </row>
    <row r="3465" spans="1:14" x14ac:dyDescent="0.35">
      <c r="A3465">
        <f>'Profilo fotovoltaico'!B3467*LCOH!$C$20</f>
        <v>443</v>
      </c>
      <c r="B3465">
        <f>'Profilo eolico'!B3467*LCOH!$C$21</f>
        <v>440.3</v>
      </c>
      <c r="C3465">
        <f>$P$35*'Profilo fotovoltaico'!B3467</f>
        <v>3258.0931991165749</v>
      </c>
      <c r="D3465">
        <f>$Q$37*'Profilo eolico'!B3467</f>
        <v>2568.9897440538148</v>
      </c>
      <c r="E3465">
        <f>$P$39*'Profilo fotovoltaico'!B3467+'Approvvigionamento energia'!$Q$39*'Profilo eolico'!B3467</f>
        <v>2741.2656078195046</v>
      </c>
      <c r="F3465">
        <f>$P$41*'Profilo fotovoltaico'!B3467+'Approvvigionamento energia'!$Q$41*'Profilo eolico'!B3467</f>
        <v>2913.5414715851948</v>
      </c>
      <c r="G3465">
        <f>$P$43*'Profilo fotovoltaico'!B3467+'Approvvigionamento energia'!$Q$43*'Profilo eolico'!B3467</f>
        <v>3085.8173353508851</v>
      </c>
      <c r="H3465">
        <f t="shared" si="108"/>
        <v>1138.4335154826958</v>
      </c>
      <c r="I3465">
        <f>IF(LCOH!$C$28=Menu!$A$1,'Approvvigionamento energia'!C3465,0)+IF(LCOH!$C$28=Menu!$A$2,'Approvvigionamento energia'!D3465,0)+IF(LCOH!$C$28=Menu!$A$3,'Approvvigionamento energia'!E3465,0)+IF(LCOH!$C$28=Menu!$A$4,'Approvvigionamento energia'!F3465,0)+IF(LCOH!$C$28=Menu!$A$5,'Approvvigionamento energia'!G3465,0)+IF(LCOH!$C$28=Menu!$A$6,'Approvvigionamento energia'!H3465,0)</f>
        <v>2913.5414715851948</v>
      </c>
      <c r="J3465">
        <f>'Approvvigionamento energia'!A3465+'Approvvigionamento energia'!B3465+'Approvvigionamento energia'!I3465</f>
        <v>3796.841471585195</v>
      </c>
      <c r="K3465">
        <f>IF(MIN(LCOH!$C$18,J3465)&gt;=$P$48*LCOH!$C$18, MIN(LCOH!$C$18,J3465),0)</f>
        <v>1500</v>
      </c>
      <c r="L3465">
        <f t="shared" si="109"/>
        <v>2296.841471585195</v>
      </c>
      <c r="M3465">
        <f>K3465/LCOH!$C$18</f>
        <v>1</v>
      </c>
      <c r="N3465">
        <f>K3465/LCOH!$C$34</f>
        <v>28.901734104046245</v>
      </c>
    </row>
    <row r="3466" spans="1:14" x14ac:dyDescent="0.35">
      <c r="A3466">
        <f>'Profilo fotovoltaico'!B3468*LCOH!$C$20</f>
        <v>564</v>
      </c>
      <c r="B3466">
        <f>'Profilo eolico'!B3468*LCOH!$C$21</f>
        <v>449.90000000000003</v>
      </c>
      <c r="C3466">
        <f>$P$35*'Profilo fotovoltaico'!B3468</f>
        <v>4148.0012738188443</v>
      </c>
      <c r="D3466">
        <f>$Q$37*'Profilo eolico'!B3468</f>
        <v>2625.0022390411336</v>
      </c>
      <c r="E3466">
        <f>$P$39*'Profilo fotovoltaico'!B3468+'Approvvigionamento energia'!$Q$39*'Profilo eolico'!B3468</f>
        <v>3005.7519977355614</v>
      </c>
      <c r="F3466">
        <f>$P$41*'Profilo fotovoltaico'!B3468+'Approvvigionamento energia'!$Q$41*'Profilo eolico'!B3468</f>
        <v>3386.5017564299887</v>
      </c>
      <c r="G3466">
        <f>$P$43*'Profilo fotovoltaico'!B3468+'Approvvigionamento energia'!$Q$43*'Profilo eolico'!B3468</f>
        <v>3767.251515124417</v>
      </c>
      <c r="H3466">
        <f t="shared" si="108"/>
        <v>1138.4335154826958</v>
      </c>
      <c r="I3466">
        <f>IF(LCOH!$C$28=Menu!$A$1,'Approvvigionamento energia'!C3466,0)+IF(LCOH!$C$28=Menu!$A$2,'Approvvigionamento energia'!D3466,0)+IF(LCOH!$C$28=Menu!$A$3,'Approvvigionamento energia'!E3466,0)+IF(LCOH!$C$28=Menu!$A$4,'Approvvigionamento energia'!F3466,0)+IF(LCOH!$C$28=Menu!$A$5,'Approvvigionamento energia'!G3466,0)+IF(LCOH!$C$28=Menu!$A$6,'Approvvigionamento energia'!H3466,0)</f>
        <v>3386.5017564299887</v>
      </c>
      <c r="J3466">
        <f>'Approvvigionamento energia'!A3466+'Approvvigionamento energia'!B3466+'Approvvigionamento energia'!I3466</f>
        <v>4400.4017564299884</v>
      </c>
      <c r="K3466">
        <f>IF(MIN(LCOH!$C$18,J3466)&gt;=$P$48*LCOH!$C$18, MIN(LCOH!$C$18,J3466),0)</f>
        <v>1500</v>
      </c>
      <c r="L3466">
        <f t="shared" si="109"/>
        <v>2900.4017564299884</v>
      </c>
      <c r="M3466">
        <f>K3466/LCOH!$C$18</f>
        <v>1</v>
      </c>
      <c r="N3466">
        <f>K3466/LCOH!$C$34</f>
        <v>28.901734104046245</v>
      </c>
    </row>
    <row r="3467" spans="1:14" x14ac:dyDescent="0.35">
      <c r="A3467">
        <f>'Profilo fotovoltaico'!B3469*LCOH!$C$20</f>
        <v>649</v>
      </c>
      <c r="B3467">
        <f>'Profilo eolico'!B3469*LCOH!$C$21</f>
        <v>437.5</v>
      </c>
      <c r="C3467">
        <f>$P$35*'Profilo fotovoltaico'!B3469</f>
        <v>4773.1433097667204</v>
      </c>
      <c r="D3467">
        <f>$Q$37*'Profilo eolico'!B3469</f>
        <v>2552.6527663491797</v>
      </c>
      <c r="E3467">
        <f>$P$39*'Profilo fotovoltaico'!B3469+'Approvvigionamento energia'!$Q$39*'Profilo eolico'!B3469</f>
        <v>3107.7754022035651</v>
      </c>
      <c r="F3467">
        <f>$P$41*'Profilo fotovoltaico'!B3469+'Approvvigionamento energia'!$Q$41*'Profilo eolico'!B3469</f>
        <v>3662.8980380579501</v>
      </c>
      <c r="G3467">
        <f>$P$43*'Profilo fotovoltaico'!B3469+'Approvvigionamento energia'!$Q$43*'Profilo eolico'!B3469</f>
        <v>4218.020673912335</v>
      </c>
      <c r="H3467">
        <f t="shared" si="108"/>
        <v>1138.4335154826958</v>
      </c>
      <c r="I3467">
        <f>IF(LCOH!$C$28=Menu!$A$1,'Approvvigionamento energia'!C3467,0)+IF(LCOH!$C$28=Menu!$A$2,'Approvvigionamento energia'!D3467,0)+IF(LCOH!$C$28=Menu!$A$3,'Approvvigionamento energia'!E3467,0)+IF(LCOH!$C$28=Menu!$A$4,'Approvvigionamento energia'!F3467,0)+IF(LCOH!$C$28=Menu!$A$5,'Approvvigionamento energia'!G3467,0)+IF(LCOH!$C$28=Menu!$A$6,'Approvvigionamento energia'!H3467,0)</f>
        <v>3662.8980380579501</v>
      </c>
      <c r="J3467">
        <f>'Approvvigionamento energia'!A3467+'Approvvigionamento energia'!B3467+'Approvvigionamento energia'!I3467</f>
        <v>4749.3980380579505</v>
      </c>
      <c r="K3467">
        <f>IF(MIN(LCOH!$C$18,J3467)&gt;=$P$48*LCOH!$C$18, MIN(LCOH!$C$18,J3467),0)</f>
        <v>1500</v>
      </c>
      <c r="L3467">
        <f t="shared" si="109"/>
        <v>3249.3980380579505</v>
      </c>
      <c r="M3467">
        <f>K3467/LCOH!$C$18</f>
        <v>1</v>
      </c>
      <c r="N3467">
        <f>K3467/LCOH!$C$34</f>
        <v>28.901734104046245</v>
      </c>
    </row>
    <row r="3468" spans="1:14" x14ac:dyDescent="0.35">
      <c r="A3468">
        <f>'Profilo fotovoltaico'!B3470*LCOH!$C$20</f>
        <v>696</v>
      </c>
      <c r="B3468">
        <f>'Profilo eolico'!B3470*LCOH!$C$21</f>
        <v>419.09999999999997</v>
      </c>
      <c r="C3468">
        <f>$P$35*'Profilo fotovoltaico'!B3470</f>
        <v>5118.8100825849569</v>
      </c>
      <c r="D3468">
        <f>$Q$37*'Profilo eolico'!B3470</f>
        <v>2445.2954842901513</v>
      </c>
      <c r="E3468">
        <f>$P$39*'Profilo fotovoltaico'!B3470+'Approvvigionamento energia'!$Q$39*'Profilo eolico'!B3470</f>
        <v>3113.6741338638526</v>
      </c>
      <c r="F3468">
        <f>$P$41*'Profilo fotovoltaico'!B3470+'Approvvigionamento energia'!$Q$41*'Profilo eolico'!B3470</f>
        <v>3782.0527834375544</v>
      </c>
      <c r="G3468">
        <f>$P$43*'Profilo fotovoltaico'!B3470+'Approvvigionamento energia'!$Q$43*'Profilo eolico'!B3470</f>
        <v>4450.4314330112556</v>
      </c>
      <c r="H3468">
        <f t="shared" si="108"/>
        <v>1138.4335154826958</v>
      </c>
      <c r="I3468">
        <f>IF(LCOH!$C$28=Menu!$A$1,'Approvvigionamento energia'!C3468,0)+IF(LCOH!$C$28=Menu!$A$2,'Approvvigionamento energia'!D3468,0)+IF(LCOH!$C$28=Menu!$A$3,'Approvvigionamento energia'!E3468,0)+IF(LCOH!$C$28=Menu!$A$4,'Approvvigionamento energia'!F3468,0)+IF(LCOH!$C$28=Menu!$A$5,'Approvvigionamento energia'!G3468,0)+IF(LCOH!$C$28=Menu!$A$6,'Approvvigionamento energia'!H3468,0)</f>
        <v>3782.0527834375544</v>
      </c>
      <c r="J3468">
        <f>'Approvvigionamento energia'!A3468+'Approvvigionamento energia'!B3468+'Approvvigionamento energia'!I3468</f>
        <v>4897.1527834375538</v>
      </c>
      <c r="K3468">
        <f>IF(MIN(LCOH!$C$18,J3468)&gt;=$P$48*LCOH!$C$18, MIN(LCOH!$C$18,J3468),0)</f>
        <v>1500</v>
      </c>
      <c r="L3468">
        <f t="shared" si="109"/>
        <v>3397.1527834375538</v>
      </c>
      <c r="M3468">
        <f>K3468/LCOH!$C$18</f>
        <v>1</v>
      </c>
      <c r="N3468">
        <f>K3468/LCOH!$C$34</f>
        <v>28.901734104046245</v>
      </c>
    </row>
    <row r="3469" spans="1:14" x14ac:dyDescent="0.35">
      <c r="A3469">
        <f>'Profilo fotovoltaico'!B3471*LCOH!$C$20</f>
        <v>699</v>
      </c>
      <c r="B3469">
        <f>'Profilo eolico'!B3471*LCOH!$C$21</f>
        <v>400.9</v>
      </c>
      <c r="C3469">
        <f>$P$35*'Profilo fotovoltaico'!B3471</f>
        <v>5140.8739191478235</v>
      </c>
      <c r="D3469">
        <f>$Q$37*'Profilo eolico'!B3471</f>
        <v>2339.1051292100256</v>
      </c>
      <c r="E3469">
        <f>$P$39*'Profilo fotovoltaico'!B3471+'Approvvigionamento energia'!$Q$39*'Profilo eolico'!B3471</f>
        <v>3039.5473266944746</v>
      </c>
      <c r="F3469">
        <f>$P$41*'Profilo fotovoltaico'!B3471+'Approvvigionamento energia'!$Q$41*'Profilo eolico'!B3471</f>
        <v>3739.9895241789245</v>
      </c>
      <c r="G3469">
        <f>$P$43*'Profilo fotovoltaico'!B3471+'Approvvigionamento energia'!$Q$43*'Profilo eolico'!B3471</f>
        <v>4440.4317216633735</v>
      </c>
      <c r="H3469">
        <f t="shared" si="108"/>
        <v>1138.4335154826958</v>
      </c>
      <c r="I3469">
        <f>IF(LCOH!$C$28=Menu!$A$1,'Approvvigionamento energia'!C3469,0)+IF(LCOH!$C$28=Menu!$A$2,'Approvvigionamento energia'!D3469,0)+IF(LCOH!$C$28=Menu!$A$3,'Approvvigionamento energia'!E3469,0)+IF(LCOH!$C$28=Menu!$A$4,'Approvvigionamento energia'!F3469,0)+IF(LCOH!$C$28=Menu!$A$5,'Approvvigionamento energia'!G3469,0)+IF(LCOH!$C$28=Menu!$A$6,'Approvvigionamento energia'!H3469,0)</f>
        <v>3739.9895241789245</v>
      </c>
      <c r="J3469">
        <f>'Approvvigionamento energia'!A3469+'Approvvigionamento energia'!B3469+'Approvvigionamento energia'!I3469</f>
        <v>4839.8895241789251</v>
      </c>
      <c r="K3469">
        <f>IF(MIN(LCOH!$C$18,J3469)&gt;=$P$48*LCOH!$C$18, MIN(LCOH!$C$18,J3469),0)</f>
        <v>1500</v>
      </c>
      <c r="L3469">
        <f t="shared" si="109"/>
        <v>3339.8895241789251</v>
      </c>
      <c r="M3469">
        <f>K3469/LCOH!$C$18</f>
        <v>1</v>
      </c>
      <c r="N3469">
        <f>K3469/LCOH!$C$34</f>
        <v>28.901734104046245</v>
      </c>
    </row>
    <row r="3470" spans="1:14" x14ac:dyDescent="0.35">
      <c r="A3470">
        <f>'Profilo fotovoltaico'!B3472*LCOH!$C$20</f>
        <v>661</v>
      </c>
      <c r="B3470">
        <f>'Profilo eolico'!B3472*LCOH!$C$21</f>
        <v>381.29999999999995</v>
      </c>
      <c r="C3470">
        <f>$P$35*'Profilo fotovoltaico'!B3472</f>
        <v>4861.3986560181856</v>
      </c>
      <c r="D3470">
        <f>$Q$37*'Profilo eolico'!B3472</f>
        <v>2224.746285277582</v>
      </c>
      <c r="E3470">
        <f>$P$39*'Profilo fotovoltaico'!B3472+'Approvvigionamento energia'!$Q$39*'Profilo eolico'!B3472</f>
        <v>2883.9093779627328</v>
      </c>
      <c r="F3470">
        <f>$P$41*'Profilo fotovoltaico'!B3472+'Approvvigionamento energia'!$Q$41*'Profilo eolico'!B3472</f>
        <v>3543.0724706478841</v>
      </c>
      <c r="G3470">
        <f>$P$43*'Profilo fotovoltaico'!B3472+'Approvvigionamento energia'!$Q$43*'Profilo eolico'!B3472</f>
        <v>4202.2355633330344</v>
      </c>
      <c r="H3470">
        <f t="shared" si="108"/>
        <v>1138.4335154826958</v>
      </c>
      <c r="I3470">
        <f>IF(LCOH!$C$28=Menu!$A$1,'Approvvigionamento energia'!C3470,0)+IF(LCOH!$C$28=Menu!$A$2,'Approvvigionamento energia'!D3470,0)+IF(LCOH!$C$28=Menu!$A$3,'Approvvigionamento energia'!E3470,0)+IF(LCOH!$C$28=Menu!$A$4,'Approvvigionamento energia'!F3470,0)+IF(LCOH!$C$28=Menu!$A$5,'Approvvigionamento energia'!G3470,0)+IF(LCOH!$C$28=Menu!$A$6,'Approvvigionamento energia'!H3470,0)</f>
        <v>3543.0724706478841</v>
      </c>
      <c r="J3470">
        <f>'Approvvigionamento energia'!A3470+'Approvvigionamento energia'!B3470+'Approvvigionamento energia'!I3470</f>
        <v>4585.3724706478843</v>
      </c>
      <c r="K3470">
        <f>IF(MIN(LCOH!$C$18,J3470)&gt;=$P$48*LCOH!$C$18, MIN(LCOH!$C$18,J3470),0)</f>
        <v>1500</v>
      </c>
      <c r="L3470">
        <f t="shared" si="109"/>
        <v>3085.3724706478843</v>
      </c>
      <c r="M3470">
        <f>K3470/LCOH!$C$18</f>
        <v>1</v>
      </c>
      <c r="N3470">
        <f>K3470/LCOH!$C$34</f>
        <v>28.901734104046245</v>
      </c>
    </row>
    <row r="3471" spans="1:14" x14ac:dyDescent="0.35">
      <c r="A3471">
        <f>'Profilo fotovoltaico'!B3473*LCOH!$C$20</f>
        <v>590</v>
      </c>
      <c r="B3471">
        <f>'Profilo eolico'!B3473*LCOH!$C$21</f>
        <v>348</v>
      </c>
      <c r="C3471">
        <f>$P$35*'Profilo fotovoltaico'!B3473</f>
        <v>4339.2211906970178</v>
      </c>
      <c r="D3471">
        <f>$Q$37*'Profilo eolico'!B3473</f>
        <v>2030.4529432903189</v>
      </c>
      <c r="E3471">
        <f>$P$39*'Profilo fotovoltaico'!B3473+'Approvvigionamento energia'!$Q$39*'Profilo eolico'!B3473</f>
        <v>2607.6450051419934</v>
      </c>
      <c r="F3471">
        <f>$P$41*'Profilo fotovoltaico'!B3473+'Approvvigionamento energia'!$Q$41*'Profilo eolico'!B3473</f>
        <v>3184.8370669936685</v>
      </c>
      <c r="G3471">
        <f>$P$43*'Profilo fotovoltaico'!B3473+'Approvvigionamento energia'!$Q$43*'Profilo eolico'!B3473</f>
        <v>3762.0291288453432</v>
      </c>
      <c r="H3471">
        <f t="shared" si="108"/>
        <v>1138.4335154826958</v>
      </c>
      <c r="I3471">
        <f>IF(LCOH!$C$28=Menu!$A$1,'Approvvigionamento energia'!C3471,0)+IF(LCOH!$C$28=Menu!$A$2,'Approvvigionamento energia'!D3471,0)+IF(LCOH!$C$28=Menu!$A$3,'Approvvigionamento energia'!E3471,0)+IF(LCOH!$C$28=Menu!$A$4,'Approvvigionamento energia'!F3471,0)+IF(LCOH!$C$28=Menu!$A$5,'Approvvigionamento energia'!G3471,0)+IF(LCOH!$C$28=Menu!$A$6,'Approvvigionamento energia'!H3471,0)</f>
        <v>3184.8370669936685</v>
      </c>
      <c r="J3471">
        <f>'Approvvigionamento energia'!A3471+'Approvvigionamento energia'!B3471+'Approvvigionamento energia'!I3471</f>
        <v>4122.8370669936685</v>
      </c>
      <c r="K3471">
        <f>IF(MIN(LCOH!$C$18,J3471)&gt;=$P$48*LCOH!$C$18, MIN(LCOH!$C$18,J3471),0)</f>
        <v>1500</v>
      </c>
      <c r="L3471">
        <f t="shared" si="109"/>
        <v>2622.8370669936685</v>
      </c>
      <c r="M3471">
        <f>K3471/LCOH!$C$18</f>
        <v>1</v>
      </c>
      <c r="N3471">
        <f>K3471/LCOH!$C$34</f>
        <v>28.901734104046245</v>
      </c>
    </row>
    <row r="3472" spans="1:14" x14ac:dyDescent="0.35">
      <c r="A3472">
        <f>'Profilo fotovoltaico'!B3474*LCOH!$C$20</f>
        <v>486</v>
      </c>
      <c r="B3472">
        <f>'Profilo eolico'!B3474*LCOH!$C$21</f>
        <v>312.40000000000003</v>
      </c>
      <c r="C3472">
        <f>$P$35*'Profilo fotovoltaico'!B3474</f>
        <v>3574.3415231843237</v>
      </c>
      <c r="D3472">
        <f>$Q$37*'Profilo eolico'!B3474</f>
        <v>1822.7399410456771</v>
      </c>
      <c r="E3472">
        <f>$P$39*'Profilo fotovoltaico'!B3474+'Approvvigionamento energia'!$Q$39*'Profilo eolico'!B3474</f>
        <v>2260.640336580339</v>
      </c>
      <c r="F3472">
        <f>$P$41*'Profilo fotovoltaico'!B3474+'Approvvigionamento energia'!$Q$41*'Profilo eolico'!B3474</f>
        <v>2698.5407321150005</v>
      </c>
      <c r="G3472">
        <f>$P$43*'Profilo fotovoltaico'!B3474+'Approvvigionamento energia'!$Q$43*'Profilo eolico'!B3474</f>
        <v>3136.4411276496617</v>
      </c>
      <c r="H3472">
        <f t="shared" si="108"/>
        <v>1138.4335154826958</v>
      </c>
      <c r="I3472">
        <f>IF(LCOH!$C$28=Menu!$A$1,'Approvvigionamento energia'!C3472,0)+IF(LCOH!$C$28=Menu!$A$2,'Approvvigionamento energia'!D3472,0)+IF(LCOH!$C$28=Menu!$A$3,'Approvvigionamento energia'!E3472,0)+IF(LCOH!$C$28=Menu!$A$4,'Approvvigionamento energia'!F3472,0)+IF(LCOH!$C$28=Menu!$A$5,'Approvvigionamento energia'!G3472,0)+IF(LCOH!$C$28=Menu!$A$6,'Approvvigionamento energia'!H3472,0)</f>
        <v>2698.5407321150005</v>
      </c>
      <c r="J3472">
        <f>'Approvvigionamento energia'!A3472+'Approvvigionamento energia'!B3472+'Approvvigionamento energia'!I3472</f>
        <v>3496.9407321150006</v>
      </c>
      <c r="K3472">
        <f>IF(MIN(LCOH!$C$18,J3472)&gt;=$P$48*LCOH!$C$18, MIN(LCOH!$C$18,J3472),0)</f>
        <v>1500</v>
      </c>
      <c r="L3472">
        <f t="shared" si="109"/>
        <v>1996.9407321150006</v>
      </c>
      <c r="M3472">
        <f>K3472/LCOH!$C$18</f>
        <v>1</v>
      </c>
      <c r="N3472">
        <f>K3472/LCOH!$C$34</f>
        <v>28.901734104046245</v>
      </c>
    </row>
    <row r="3473" spans="1:14" x14ac:dyDescent="0.35">
      <c r="A3473">
        <f>'Profilo fotovoltaico'!B3475*LCOH!$C$20</f>
        <v>346</v>
      </c>
      <c r="B3473">
        <f>'Profilo eolico'!B3475*LCOH!$C$21</f>
        <v>285</v>
      </c>
      <c r="C3473">
        <f>$P$35*'Profilo fotovoltaico'!B3475</f>
        <v>2544.6958169172344</v>
      </c>
      <c r="D3473">
        <f>$Q$37*'Profilo eolico'!B3475</f>
        <v>1662.8709449360369</v>
      </c>
      <c r="E3473">
        <f>$P$39*'Profilo fotovoltaico'!B3475+'Approvvigionamento energia'!$Q$39*'Profilo eolico'!B3475</f>
        <v>1883.3271629313363</v>
      </c>
      <c r="F3473">
        <f>$P$41*'Profilo fotovoltaico'!B3475+'Approvvigionamento energia'!$Q$41*'Profilo eolico'!B3475</f>
        <v>2103.7833809266358</v>
      </c>
      <c r="G3473">
        <f>$P$43*'Profilo fotovoltaico'!B3475+'Approvvigionamento energia'!$Q$43*'Profilo eolico'!B3475</f>
        <v>2324.2395989219349</v>
      </c>
      <c r="H3473">
        <f t="shared" si="108"/>
        <v>1138.4335154826958</v>
      </c>
      <c r="I3473">
        <f>IF(LCOH!$C$28=Menu!$A$1,'Approvvigionamento energia'!C3473,0)+IF(LCOH!$C$28=Menu!$A$2,'Approvvigionamento energia'!D3473,0)+IF(LCOH!$C$28=Menu!$A$3,'Approvvigionamento energia'!E3473,0)+IF(LCOH!$C$28=Menu!$A$4,'Approvvigionamento energia'!F3473,0)+IF(LCOH!$C$28=Menu!$A$5,'Approvvigionamento energia'!G3473,0)+IF(LCOH!$C$28=Menu!$A$6,'Approvvigionamento energia'!H3473,0)</f>
        <v>2103.7833809266358</v>
      </c>
      <c r="J3473">
        <f>'Approvvigionamento energia'!A3473+'Approvvigionamento energia'!B3473+'Approvvigionamento energia'!I3473</f>
        <v>2734.7833809266358</v>
      </c>
      <c r="K3473">
        <f>IF(MIN(LCOH!$C$18,J3473)&gt;=$P$48*LCOH!$C$18, MIN(LCOH!$C$18,J3473),0)</f>
        <v>1500</v>
      </c>
      <c r="L3473">
        <f t="shared" si="109"/>
        <v>1234.7833809266358</v>
      </c>
      <c r="M3473">
        <f>K3473/LCOH!$C$18</f>
        <v>1</v>
      </c>
      <c r="N3473">
        <f>K3473/LCOH!$C$34</f>
        <v>28.901734104046245</v>
      </c>
    </row>
    <row r="3474" spans="1:14" x14ac:dyDescent="0.35">
      <c r="A3474">
        <f>'Profilo fotovoltaico'!B3476*LCOH!$C$20</f>
        <v>200</v>
      </c>
      <c r="B3474">
        <f>'Profilo eolico'!B3476*LCOH!$C$21</f>
        <v>244.60000000000002</v>
      </c>
      <c r="C3474">
        <f>$P$35*'Profilo fotovoltaico'!B3476</f>
        <v>1470.922437524413</v>
      </c>
      <c r="D3474">
        <f>$Q$37*'Profilo eolico'!B3476</f>
        <v>1427.1516951977358</v>
      </c>
      <c r="E3474">
        <f>$P$39*'Profilo fotovoltaico'!B3476+'Approvvigionamento energia'!$Q$39*'Profilo eolico'!B3476</f>
        <v>1438.0943807794051</v>
      </c>
      <c r="F3474">
        <f>$P$41*'Profilo fotovoltaico'!B3476+'Approvvigionamento energia'!$Q$41*'Profilo eolico'!B3476</f>
        <v>1449.0370663610743</v>
      </c>
      <c r="G3474">
        <f>$P$43*'Profilo fotovoltaico'!B3476+'Approvvigionamento energia'!$Q$43*'Profilo eolico'!B3476</f>
        <v>1459.9797519427436</v>
      </c>
      <c r="H3474">
        <f t="shared" si="108"/>
        <v>1138.4335154826958</v>
      </c>
      <c r="I3474">
        <f>IF(LCOH!$C$28=Menu!$A$1,'Approvvigionamento energia'!C3474,0)+IF(LCOH!$C$28=Menu!$A$2,'Approvvigionamento energia'!D3474,0)+IF(LCOH!$C$28=Menu!$A$3,'Approvvigionamento energia'!E3474,0)+IF(LCOH!$C$28=Menu!$A$4,'Approvvigionamento energia'!F3474,0)+IF(LCOH!$C$28=Menu!$A$5,'Approvvigionamento energia'!G3474,0)+IF(LCOH!$C$28=Menu!$A$6,'Approvvigionamento energia'!H3474,0)</f>
        <v>1449.0370663610743</v>
      </c>
      <c r="J3474">
        <f>'Approvvigionamento energia'!A3474+'Approvvigionamento energia'!B3474+'Approvvigionamento energia'!I3474</f>
        <v>1893.6370663610742</v>
      </c>
      <c r="K3474">
        <f>IF(MIN(LCOH!$C$18,J3474)&gt;=$P$48*LCOH!$C$18, MIN(LCOH!$C$18,J3474),0)</f>
        <v>1500</v>
      </c>
      <c r="L3474">
        <f t="shared" si="109"/>
        <v>393.63706636107418</v>
      </c>
      <c r="M3474">
        <f>K3474/LCOH!$C$18</f>
        <v>1</v>
      </c>
      <c r="N3474">
        <f>K3474/LCOH!$C$34</f>
        <v>28.901734104046245</v>
      </c>
    </row>
    <row r="3475" spans="1:14" x14ac:dyDescent="0.35">
      <c r="A3475">
        <f>'Profilo fotovoltaico'!B3477*LCOH!$C$20</f>
        <v>80</v>
      </c>
      <c r="B3475">
        <f>'Profilo eolico'!B3477*LCOH!$C$21</f>
        <v>186.29999999999998</v>
      </c>
      <c r="C3475">
        <f>$P$35*'Profilo fotovoltaico'!B3477</f>
        <v>588.36897500976522</v>
      </c>
      <c r="D3475">
        <f>$Q$37*'Profilo eolico'!B3477</f>
        <v>1086.9924808476621</v>
      </c>
      <c r="E3475">
        <f>$P$39*'Profilo fotovoltaico'!B3477+'Approvvigionamento energia'!$Q$39*'Profilo eolico'!B3477</f>
        <v>962.33660438818788</v>
      </c>
      <c r="F3475">
        <f>$P$41*'Profilo fotovoltaico'!B3477+'Approvvigionamento energia'!$Q$41*'Profilo eolico'!B3477</f>
        <v>837.68072792871362</v>
      </c>
      <c r="G3475">
        <f>$P$43*'Profilo fotovoltaico'!B3477+'Approvvigionamento energia'!$Q$43*'Profilo eolico'!B3477</f>
        <v>713.02485146923948</v>
      </c>
      <c r="H3475">
        <f t="shared" si="108"/>
        <v>1138.4335154826958</v>
      </c>
      <c r="I3475">
        <f>IF(LCOH!$C$28=Menu!$A$1,'Approvvigionamento energia'!C3475,0)+IF(LCOH!$C$28=Menu!$A$2,'Approvvigionamento energia'!D3475,0)+IF(LCOH!$C$28=Menu!$A$3,'Approvvigionamento energia'!E3475,0)+IF(LCOH!$C$28=Menu!$A$4,'Approvvigionamento energia'!F3475,0)+IF(LCOH!$C$28=Menu!$A$5,'Approvvigionamento energia'!G3475,0)+IF(LCOH!$C$28=Menu!$A$6,'Approvvigionamento energia'!H3475,0)</f>
        <v>837.68072792871362</v>
      </c>
      <c r="J3475">
        <f>'Approvvigionamento energia'!A3475+'Approvvigionamento energia'!B3475+'Approvvigionamento energia'!I3475</f>
        <v>1103.9807279287136</v>
      </c>
      <c r="K3475">
        <f>IF(MIN(LCOH!$C$18,J3475)&gt;=$P$48*LCOH!$C$18, MIN(LCOH!$C$18,J3475),0)</f>
        <v>1103.9807279287136</v>
      </c>
      <c r="L3475">
        <f t="shared" si="109"/>
        <v>0</v>
      </c>
      <c r="M3475">
        <f>K3475/LCOH!$C$18</f>
        <v>0.73598715195247577</v>
      </c>
      <c r="N3475">
        <f>K3475/LCOH!$C$34</f>
        <v>21.271304969724731</v>
      </c>
    </row>
    <row r="3476" spans="1:14" x14ac:dyDescent="0.35">
      <c r="A3476">
        <f>'Profilo fotovoltaico'!B3478*LCOH!$C$20</f>
        <v>7</v>
      </c>
      <c r="B3476">
        <f>'Profilo eolico'!B3478*LCOH!$C$21</f>
        <v>155.20000000000002</v>
      </c>
      <c r="C3476">
        <f>$P$35*'Profilo fotovoltaico'!B3478</f>
        <v>51.482285313354453</v>
      </c>
      <c r="D3476">
        <f>$Q$37*'Profilo eolico'!B3478</f>
        <v>905.53533562832615</v>
      </c>
      <c r="E3476">
        <f>$P$39*'Profilo fotovoltaico'!B3478+'Approvvigionamento energia'!$Q$39*'Profilo eolico'!B3478</f>
        <v>692.02207304958324</v>
      </c>
      <c r="F3476">
        <f>$P$41*'Profilo fotovoltaico'!B3478+'Approvvigionamento energia'!$Q$41*'Profilo eolico'!B3478</f>
        <v>478.50881047084033</v>
      </c>
      <c r="G3476">
        <f>$P$43*'Profilo fotovoltaico'!B3478+'Approvvigionamento energia'!$Q$43*'Profilo eolico'!B3478</f>
        <v>264.99554789209736</v>
      </c>
      <c r="H3476">
        <f t="shared" si="108"/>
        <v>1138.4335154826958</v>
      </c>
      <c r="I3476">
        <f>IF(LCOH!$C$28=Menu!$A$1,'Approvvigionamento energia'!C3476,0)+IF(LCOH!$C$28=Menu!$A$2,'Approvvigionamento energia'!D3476,0)+IF(LCOH!$C$28=Menu!$A$3,'Approvvigionamento energia'!E3476,0)+IF(LCOH!$C$28=Menu!$A$4,'Approvvigionamento energia'!F3476,0)+IF(LCOH!$C$28=Menu!$A$5,'Approvvigionamento energia'!G3476,0)+IF(LCOH!$C$28=Menu!$A$6,'Approvvigionamento energia'!H3476,0)</f>
        <v>478.50881047084033</v>
      </c>
      <c r="J3476">
        <f>'Approvvigionamento energia'!A3476+'Approvvigionamento energia'!B3476+'Approvvigionamento energia'!I3476</f>
        <v>640.70881047084038</v>
      </c>
      <c r="K3476">
        <f>IF(MIN(LCOH!$C$18,J3476)&gt;=$P$48*LCOH!$C$18, MIN(LCOH!$C$18,J3476),0)</f>
        <v>640.70881047084038</v>
      </c>
      <c r="L3476">
        <f t="shared" si="109"/>
        <v>0</v>
      </c>
      <c r="M3476">
        <f>K3476/LCOH!$C$18</f>
        <v>0.42713920698056024</v>
      </c>
      <c r="N3476">
        <f>K3476/LCOH!$C$34</f>
        <v>12.345063785565326</v>
      </c>
    </row>
    <row r="3477" spans="1:14" x14ac:dyDescent="0.35">
      <c r="A3477">
        <f>'Profilo fotovoltaico'!B3479*LCOH!$C$20</f>
        <v>0</v>
      </c>
      <c r="B3477">
        <f>'Profilo eolico'!B3479*LCOH!$C$21</f>
        <v>131.6</v>
      </c>
      <c r="C3477">
        <f>$P$35*'Profilo fotovoltaico'!B3479</f>
        <v>0</v>
      </c>
      <c r="D3477">
        <f>$Q$37*'Profilo eolico'!B3479</f>
        <v>767.8379521178332</v>
      </c>
      <c r="E3477">
        <f>$P$39*'Profilo fotovoltaico'!B3479+'Approvvigionamento energia'!$Q$39*'Profilo eolico'!B3479</f>
        <v>575.87846408837493</v>
      </c>
      <c r="F3477">
        <f>$P$41*'Profilo fotovoltaico'!B3479+'Approvvigionamento energia'!$Q$41*'Profilo eolico'!B3479</f>
        <v>383.9189760589166</v>
      </c>
      <c r="G3477">
        <f>$P$43*'Profilo fotovoltaico'!B3479+'Approvvigionamento energia'!$Q$43*'Profilo eolico'!B3479</f>
        <v>191.9594880294583</v>
      </c>
      <c r="H3477">
        <f t="shared" si="108"/>
        <v>1138.4335154826958</v>
      </c>
      <c r="I3477">
        <f>IF(LCOH!$C$28=Menu!$A$1,'Approvvigionamento energia'!C3477,0)+IF(LCOH!$C$28=Menu!$A$2,'Approvvigionamento energia'!D3477,0)+IF(LCOH!$C$28=Menu!$A$3,'Approvvigionamento energia'!E3477,0)+IF(LCOH!$C$28=Menu!$A$4,'Approvvigionamento energia'!F3477,0)+IF(LCOH!$C$28=Menu!$A$5,'Approvvigionamento energia'!G3477,0)+IF(LCOH!$C$28=Menu!$A$6,'Approvvigionamento energia'!H3477,0)</f>
        <v>383.9189760589166</v>
      </c>
      <c r="J3477">
        <f>'Approvvigionamento energia'!A3477+'Approvvigionamento energia'!B3477+'Approvvigionamento energia'!I3477</f>
        <v>515.51897605891656</v>
      </c>
      <c r="K3477">
        <f>IF(MIN(LCOH!$C$18,J3477)&gt;=$P$48*LCOH!$C$18, MIN(LCOH!$C$18,J3477),0)</f>
        <v>515.51897605891656</v>
      </c>
      <c r="L3477">
        <f t="shared" si="109"/>
        <v>0</v>
      </c>
      <c r="M3477">
        <f>K3477/LCOH!$C$18</f>
        <v>0.34367931737261104</v>
      </c>
      <c r="N3477">
        <f>K3477/LCOH!$C$34</f>
        <v>9.9329282477633249</v>
      </c>
    </row>
    <row r="3478" spans="1:14" x14ac:dyDescent="0.35">
      <c r="A3478">
        <f>'Profilo fotovoltaico'!B3480*LCOH!$C$20</f>
        <v>0</v>
      </c>
      <c r="B3478">
        <f>'Profilo eolico'!B3480*LCOH!$C$21</f>
        <v>116.8</v>
      </c>
      <c r="C3478">
        <f>$P$35*'Profilo fotovoltaico'!B3480</f>
        <v>0</v>
      </c>
      <c r="D3478">
        <f>$Q$37*'Profilo eolico'!B3480</f>
        <v>681.48535567904958</v>
      </c>
      <c r="E3478">
        <f>$P$39*'Profilo fotovoltaico'!B3480+'Approvvigionamento energia'!$Q$39*'Profilo eolico'!B3480</f>
        <v>511.11401675928715</v>
      </c>
      <c r="F3478">
        <f>$P$41*'Profilo fotovoltaico'!B3480+'Approvvigionamento energia'!$Q$41*'Profilo eolico'!B3480</f>
        <v>340.74267783952479</v>
      </c>
      <c r="G3478">
        <f>$P$43*'Profilo fotovoltaico'!B3480+'Approvvigionamento energia'!$Q$43*'Profilo eolico'!B3480</f>
        <v>170.37133891976239</v>
      </c>
      <c r="H3478">
        <f t="shared" si="108"/>
        <v>1138.4335154826958</v>
      </c>
      <c r="I3478">
        <f>IF(LCOH!$C$28=Menu!$A$1,'Approvvigionamento energia'!C3478,0)+IF(LCOH!$C$28=Menu!$A$2,'Approvvigionamento energia'!D3478,0)+IF(LCOH!$C$28=Menu!$A$3,'Approvvigionamento energia'!E3478,0)+IF(LCOH!$C$28=Menu!$A$4,'Approvvigionamento energia'!F3478,0)+IF(LCOH!$C$28=Menu!$A$5,'Approvvigionamento energia'!G3478,0)+IF(LCOH!$C$28=Menu!$A$6,'Approvvigionamento energia'!H3478,0)</f>
        <v>340.74267783952479</v>
      </c>
      <c r="J3478">
        <f>'Approvvigionamento energia'!A3478+'Approvvigionamento energia'!B3478+'Approvvigionamento energia'!I3478</f>
        <v>457.5426778395248</v>
      </c>
      <c r="K3478">
        <f>IF(MIN(LCOH!$C$18,J3478)&gt;=$P$48*LCOH!$C$18, MIN(LCOH!$C$18,J3478),0)</f>
        <v>457.5426778395248</v>
      </c>
      <c r="L3478">
        <f t="shared" si="109"/>
        <v>0</v>
      </c>
      <c r="M3478">
        <f>K3478/LCOH!$C$18</f>
        <v>0.30502845189301653</v>
      </c>
      <c r="N3478">
        <f>K3478/LCOH!$C$34</f>
        <v>8.8158512107808242</v>
      </c>
    </row>
    <row r="3479" spans="1:14" x14ac:dyDescent="0.35">
      <c r="A3479">
        <f>'Profilo fotovoltaico'!B3481*LCOH!$C$20</f>
        <v>0</v>
      </c>
      <c r="B3479">
        <f>'Profilo eolico'!B3481*LCOH!$C$21</f>
        <v>119</v>
      </c>
      <c r="C3479">
        <f>$P$35*'Profilo fotovoltaico'!B3481</f>
        <v>0</v>
      </c>
      <c r="D3479">
        <f>$Q$37*'Profilo eolico'!B3481</f>
        <v>694.32155244697685</v>
      </c>
      <c r="E3479">
        <f>$P$39*'Profilo fotovoltaico'!B3481+'Approvvigionamento energia'!$Q$39*'Profilo eolico'!B3481</f>
        <v>520.74116433523261</v>
      </c>
      <c r="F3479">
        <f>$P$41*'Profilo fotovoltaico'!B3481+'Approvvigionamento energia'!$Q$41*'Profilo eolico'!B3481</f>
        <v>347.16077622348843</v>
      </c>
      <c r="G3479">
        <f>$P$43*'Profilo fotovoltaico'!B3481+'Approvvigionamento energia'!$Q$43*'Profilo eolico'!B3481</f>
        <v>173.58038811174421</v>
      </c>
      <c r="H3479">
        <f t="shared" si="108"/>
        <v>1138.4335154826958</v>
      </c>
      <c r="I3479">
        <f>IF(LCOH!$C$28=Menu!$A$1,'Approvvigionamento energia'!C3479,0)+IF(LCOH!$C$28=Menu!$A$2,'Approvvigionamento energia'!D3479,0)+IF(LCOH!$C$28=Menu!$A$3,'Approvvigionamento energia'!E3479,0)+IF(LCOH!$C$28=Menu!$A$4,'Approvvigionamento energia'!F3479,0)+IF(LCOH!$C$28=Menu!$A$5,'Approvvigionamento energia'!G3479,0)+IF(LCOH!$C$28=Menu!$A$6,'Approvvigionamento energia'!H3479,0)</f>
        <v>347.16077622348843</v>
      </c>
      <c r="J3479">
        <f>'Approvvigionamento energia'!A3479+'Approvvigionamento energia'!B3479+'Approvvigionamento energia'!I3479</f>
        <v>466.16077622348843</v>
      </c>
      <c r="K3479">
        <f>IF(MIN(LCOH!$C$18,J3479)&gt;=$P$48*LCOH!$C$18, MIN(LCOH!$C$18,J3479),0)</f>
        <v>466.16077622348843</v>
      </c>
      <c r="L3479">
        <f t="shared" si="109"/>
        <v>0</v>
      </c>
      <c r="M3479">
        <f>K3479/LCOH!$C$18</f>
        <v>0.31077385081565895</v>
      </c>
      <c r="N3479">
        <f>K3479/LCOH!$C$34</f>
        <v>8.981903202764709</v>
      </c>
    </row>
    <row r="3480" spans="1:14" x14ac:dyDescent="0.35">
      <c r="A3480">
        <f>'Profilo fotovoltaico'!B3482*LCOH!$C$20</f>
        <v>0</v>
      </c>
      <c r="B3480">
        <f>'Profilo eolico'!B3482*LCOH!$C$21</f>
        <v>120.39999999999999</v>
      </c>
      <c r="C3480">
        <f>$P$35*'Profilo fotovoltaico'!B3482</f>
        <v>0</v>
      </c>
      <c r="D3480">
        <f>$Q$37*'Profilo eolico'!B3482</f>
        <v>702.49004129929426</v>
      </c>
      <c r="E3480">
        <f>$P$39*'Profilo fotovoltaico'!B3482+'Approvvigionamento energia'!$Q$39*'Profilo eolico'!B3482</f>
        <v>526.8675309744707</v>
      </c>
      <c r="F3480">
        <f>$P$41*'Profilo fotovoltaico'!B3482+'Approvvigionamento energia'!$Q$41*'Profilo eolico'!B3482</f>
        <v>351.24502064964713</v>
      </c>
      <c r="G3480">
        <f>$P$43*'Profilo fotovoltaico'!B3482+'Approvvigionamento energia'!$Q$43*'Profilo eolico'!B3482</f>
        <v>175.62251032482357</v>
      </c>
      <c r="H3480">
        <f t="shared" si="108"/>
        <v>1138.4335154826958</v>
      </c>
      <c r="I3480">
        <f>IF(LCOH!$C$28=Menu!$A$1,'Approvvigionamento energia'!C3480,0)+IF(LCOH!$C$28=Menu!$A$2,'Approvvigionamento energia'!D3480,0)+IF(LCOH!$C$28=Menu!$A$3,'Approvvigionamento energia'!E3480,0)+IF(LCOH!$C$28=Menu!$A$4,'Approvvigionamento energia'!F3480,0)+IF(LCOH!$C$28=Menu!$A$5,'Approvvigionamento energia'!G3480,0)+IF(LCOH!$C$28=Menu!$A$6,'Approvvigionamento energia'!H3480,0)</f>
        <v>351.24502064964713</v>
      </c>
      <c r="J3480">
        <f>'Approvvigionamento energia'!A3480+'Approvvigionamento energia'!B3480+'Approvvigionamento energia'!I3480</f>
        <v>471.64502064964711</v>
      </c>
      <c r="K3480">
        <f>IF(MIN(LCOH!$C$18,J3480)&gt;=$P$48*LCOH!$C$18, MIN(LCOH!$C$18,J3480),0)</f>
        <v>471.64502064964711</v>
      </c>
      <c r="L3480">
        <f t="shared" si="109"/>
        <v>0</v>
      </c>
      <c r="M3480">
        <f>K3480/LCOH!$C$18</f>
        <v>0.31443001376643143</v>
      </c>
      <c r="N3480">
        <f>K3480/LCOH!$C$34</f>
        <v>9.0875726522090012</v>
      </c>
    </row>
    <row r="3481" spans="1:14" x14ac:dyDescent="0.35">
      <c r="A3481">
        <f>'Profilo fotovoltaico'!B3483*LCOH!$C$20</f>
        <v>0</v>
      </c>
      <c r="B3481">
        <f>'Profilo eolico'!B3483*LCOH!$C$21</f>
        <v>117.1</v>
      </c>
      <c r="C3481">
        <f>$P$35*'Profilo fotovoltaico'!B3483</f>
        <v>0</v>
      </c>
      <c r="D3481">
        <f>$Q$37*'Profilo eolico'!B3483</f>
        <v>683.23574614740335</v>
      </c>
      <c r="E3481">
        <f>$P$39*'Profilo fotovoltaico'!B3483+'Approvvigionamento energia'!$Q$39*'Profilo eolico'!B3483</f>
        <v>512.42680961055248</v>
      </c>
      <c r="F3481">
        <f>$P$41*'Profilo fotovoltaico'!B3483+'Approvvigionamento energia'!$Q$41*'Profilo eolico'!B3483</f>
        <v>341.61787307370167</v>
      </c>
      <c r="G3481">
        <f>$P$43*'Profilo fotovoltaico'!B3483+'Approvvigionamento energia'!$Q$43*'Profilo eolico'!B3483</f>
        <v>170.80893653685084</v>
      </c>
      <c r="H3481">
        <f t="shared" si="108"/>
        <v>1138.4335154826958</v>
      </c>
      <c r="I3481">
        <f>IF(LCOH!$C$28=Menu!$A$1,'Approvvigionamento energia'!C3481,0)+IF(LCOH!$C$28=Menu!$A$2,'Approvvigionamento energia'!D3481,0)+IF(LCOH!$C$28=Menu!$A$3,'Approvvigionamento energia'!E3481,0)+IF(LCOH!$C$28=Menu!$A$4,'Approvvigionamento energia'!F3481,0)+IF(LCOH!$C$28=Menu!$A$5,'Approvvigionamento energia'!G3481,0)+IF(LCOH!$C$28=Menu!$A$6,'Approvvigionamento energia'!H3481,0)</f>
        <v>341.61787307370167</v>
      </c>
      <c r="J3481">
        <f>'Approvvigionamento energia'!A3481+'Approvvigionamento energia'!B3481+'Approvvigionamento energia'!I3481</f>
        <v>458.71787307370164</v>
      </c>
      <c r="K3481">
        <f>IF(MIN(LCOH!$C$18,J3481)&gt;=$P$48*LCOH!$C$18, MIN(LCOH!$C$18,J3481),0)</f>
        <v>458.71787307370164</v>
      </c>
      <c r="L3481">
        <f t="shared" si="109"/>
        <v>0</v>
      </c>
      <c r="M3481">
        <f>K3481/LCOH!$C$18</f>
        <v>0.30581191538246777</v>
      </c>
      <c r="N3481">
        <f>K3481/LCOH!$C$34</f>
        <v>8.8384946642331723</v>
      </c>
    </row>
    <row r="3482" spans="1:14" x14ac:dyDescent="0.35">
      <c r="A3482">
        <f>'Profilo fotovoltaico'!B3484*LCOH!$C$20</f>
        <v>0</v>
      </c>
      <c r="B3482">
        <f>'Profilo eolico'!B3484*LCOH!$C$21</f>
        <v>127.8</v>
      </c>
      <c r="C3482">
        <f>$P$35*'Profilo fotovoltaico'!B3484</f>
        <v>0</v>
      </c>
      <c r="D3482">
        <f>$Q$37*'Profilo eolico'!B3484</f>
        <v>745.66633951868607</v>
      </c>
      <c r="E3482">
        <f>$P$39*'Profilo fotovoltaico'!B3484+'Approvvigionamento energia'!$Q$39*'Profilo eolico'!B3484</f>
        <v>559.24975463901455</v>
      </c>
      <c r="F3482">
        <f>$P$41*'Profilo fotovoltaico'!B3484+'Approvvigionamento energia'!$Q$41*'Profilo eolico'!B3484</f>
        <v>372.83316975934304</v>
      </c>
      <c r="G3482">
        <f>$P$43*'Profilo fotovoltaico'!B3484+'Approvvigionamento energia'!$Q$43*'Profilo eolico'!B3484</f>
        <v>186.41658487967152</v>
      </c>
      <c r="H3482">
        <f t="shared" si="108"/>
        <v>1138.4335154826958</v>
      </c>
      <c r="I3482">
        <f>IF(LCOH!$C$28=Menu!$A$1,'Approvvigionamento energia'!C3482,0)+IF(LCOH!$C$28=Menu!$A$2,'Approvvigionamento energia'!D3482,0)+IF(LCOH!$C$28=Menu!$A$3,'Approvvigionamento energia'!E3482,0)+IF(LCOH!$C$28=Menu!$A$4,'Approvvigionamento energia'!F3482,0)+IF(LCOH!$C$28=Menu!$A$5,'Approvvigionamento energia'!G3482,0)+IF(LCOH!$C$28=Menu!$A$6,'Approvvigionamento energia'!H3482,0)</f>
        <v>372.83316975934304</v>
      </c>
      <c r="J3482">
        <f>'Approvvigionamento energia'!A3482+'Approvvigionamento energia'!B3482+'Approvvigionamento energia'!I3482</f>
        <v>500.63316975934305</v>
      </c>
      <c r="K3482">
        <f>IF(MIN(LCOH!$C$18,J3482)&gt;=$P$48*LCOH!$C$18, MIN(LCOH!$C$18,J3482),0)</f>
        <v>500.63316975934305</v>
      </c>
      <c r="L3482">
        <f t="shared" si="109"/>
        <v>0</v>
      </c>
      <c r="M3482">
        <f>K3482/LCOH!$C$18</f>
        <v>0.33375544650622868</v>
      </c>
      <c r="N3482">
        <f>K3482/LCOH!$C$34</f>
        <v>9.6461111707002516</v>
      </c>
    </row>
    <row r="3483" spans="1:14" x14ac:dyDescent="0.35">
      <c r="A3483">
        <f>'Profilo fotovoltaico'!B3485*LCOH!$C$20</f>
        <v>0</v>
      </c>
      <c r="B3483">
        <f>'Profilo eolico'!B3485*LCOH!$C$21</f>
        <v>131.5</v>
      </c>
      <c r="C3483">
        <f>$P$35*'Profilo fotovoltaico'!B3485</f>
        <v>0</v>
      </c>
      <c r="D3483">
        <f>$Q$37*'Profilo eolico'!B3485</f>
        <v>767.25448862838209</v>
      </c>
      <c r="E3483">
        <f>$P$39*'Profilo fotovoltaico'!B3485+'Approvvigionamento energia'!$Q$39*'Profilo eolico'!B3485</f>
        <v>575.44086647128654</v>
      </c>
      <c r="F3483">
        <f>$P$41*'Profilo fotovoltaico'!B3485+'Approvvigionamento energia'!$Q$41*'Profilo eolico'!B3485</f>
        <v>383.62724431419105</v>
      </c>
      <c r="G3483">
        <f>$P$43*'Profilo fotovoltaico'!B3485+'Approvvigionamento energia'!$Q$43*'Profilo eolico'!B3485</f>
        <v>191.81362215709552</v>
      </c>
      <c r="H3483">
        <f t="shared" si="108"/>
        <v>1138.4335154826958</v>
      </c>
      <c r="I3483">
        <f>IF(LCOH!$C$28=Menu!$A$1,'Approvvigionamento energia'!C3483,0)+IF(LCOH!$C$28=Menu!$A$2,'Approvvigionamento energia'!D3483,0)+IF(LCOH!$C$28=Menu!$A$3,'Approvvigionamento energia'!E3483,0)+IF(LCOH!$C$28=Menu!$A$4,'Approvvigionamento energia'!F3483,0)+IF(LCOH!$C$28=Menu!$A$5,'Approvvigionamento energia'!G3483,0)+IF(LCOH!$C$28=Menu!$A$6,'Approvvigionamento energia'!H3483,0)</f>
        <v>383.62724431419105</v>
      </c>
      <c r="J3483">
        <f>'Approvvigionamento energia'!A3483+'Approvvigionamento energia'!B3483+'Approvvigionamento energia'!I3483</f>
        <v>515.1272443141911</v>
      </c>
      <c r="K3483">
        <f>IF(MIN(LCOH!$C$18,J3483)&gt;=$P$48*LCOH!$C$18, MIN(LCOH!$C$18,J3483),0)</f>
        <v>515.1272443141911</v>
      </c>
      <c r="L3483">
        <f t="shared" si="109"/>
        <v>0</v>
      </c>
      <c r="M3483">
        <f>K3483/LCOH!$C$18</f>
        <v>0.34341816287612742</v>
      </c>
      <c r="N3483">
        <f>K3483/LCOH!$C$34</f>
        <v>9.9253804299458785</v>
      </c>
    </row>
    <row r="3484" spans="1:14" x14ac:dyDescent="0.35">
      <c r="A3484">
        <f>'Profilo fotovoltaico'!B3486*LCOH!$C$20</f>
        <v>0</v>
      </c>
      <c r="B3484">
        <f>'Profilo eolico'!B3486*LCOH!$C$21</f>
        <v>128</v>
      </c>
      <c r="C3484">
        <f>$P$35*'Profilo fotovoltaico'!B3486</f>
        <v>0</v>
      </c>
      <c r="D3484">
        <f>$Q$37*'Profilo eolico'!B3486</f>
        <v>746.83326649758862</v>
      </c>
      <c r="E3484">
        <f>$P$39*'Profilo fotovoltaico'!B3486+'Approvvigionamento energia'!$Q$39*'Profilo eolico'!B3486</f>
        <v>560.12494987319144</v>
      </c>
      <c r="F3484">
        <f>$P$41*'Profilo fotovoltaico'!B3486+'Approvvigionamento energia'!$Q$41*'Profilo eolico'!B3486</f>
        <v>373.41663324879431</v>
      </c>
      <c r="G3484">
        <f>$P$43*'Profilo fotovoltaico'!B3486+'Approvvigionamento energia'!$Q$43*'Profilo eolico'!B3486</f>
        <v>186.70831662439716</v>
      </c>
      <c r="H3484">
        <f t="shared" si="108"/>
        <v>1138.4335154826958</v>
      </c>
      <c r="I3484">
        <f>IF(LCOH!$C$28=Menu!$A$1,'Approvvigionamento energia'!C3484,0)+IF(LCOH!$C$28=Menu!$A$2,'Approvvigionamento energia'!D3484,0)+IF(LCOH!$C$28=Menu!$A$3,'Approvvigionamento energia'!E3484,0)+IF(LCOH!$C$28=Menu!$A$4,'Approvvigionamento energia'!F3484,0)+IF(LCOH!$C$28=Menu!$A$5,'Approvvigionamento energia'!G3484,0)+IF(LCOH!$C$28=Menu!$A$6,'Approvvigionamento energia'!H3484,0)</f>
        <v>373.41663324879431</v>
      </c>
      <c r="J3484">
        <f>'Approvvigionamento energia'!A3484+'Approvvigionamento energia'!B3484+'Approvvigionamento energia'!I3484</f>
        <v>501.41663324879431</v>
      </c>
      <c r="K3484">
        <f>IF(MIN(LCOH!$C$18,J3484)&gt;=$P$48*LCOH!$C$18, MIN(LCOH!$C$18,J3484),0)</f>
        <v>501.41663324879431</v>
      </c>
      <c r="L3484">
        <f t="shared" si="109"/>
        <v>0</v>
      </c>
      <c r="M3484">
        <f>K3484/LCOH!$C$18</f>
        <v>0.33427775549919619</v>
      </c>
      <c r="N3484">
        <f>K3484/LCOH!$C$34</f>
        <v>9.6612068063351515</v>
      </c>
    </row>
    <row r="3485" spans="1:14" x14ac:dyDescent="0.35">
      <c r="A3485">
        <f>'Profilo fotovoltaico'!B3487*LCOH!$C$20</f>
        <v>0</v>
      </c>
      <c r="B3485">
        <f>'Profilo eolico'!B3487*LCOH!$C$21</f>
        <v>126.1</v>
      </c>
      <c r="C3485">
        <f>$P$35*'Profilo fotovoltaico'!B3487</f>
        <v>0</v>
      </c>
      <c r="D3485">
        <f>$Q$37*'Profilo eolico'!B3487</f>
        <v>735.74746019801501</v>
      </c>
      <c r="E3485">
        <f>$P$39*'Profilo fotovoltaico'!B3487+'Approvvigionamento energia'!$Q$39*'Profilo eolico'!B3487</f>
        <v>551.8105951485112</v>
      </c>
      <c r="F3485">
        <f>$P$41*'Profilo fotovoltaico'!B3487+'Approvvigionamento energia'!$Q$41*'Profilo eolico'!B3487</f>
        <v>367.8737300990075</v>
      </c>
      <c r="G3485">
        <f>$P$43*'Profilo fotovoltaico'!B3487+'Approvvigionamento energia'!$Q$43*'Profilo eolico'!B3487</f>
        <v>183.93686504950375</v>
      </c>
      <c r="H3485">
        <f t="shared" si="108"/>
        <v>1138.4335154826958</v>
      </c>
      <c r="I3485">
        <f>IF(LCOH!$C$28=Menu!$A$1,'Approvvigionamento energia'!C3485,0)+IF(LCOH!$C$28=Menu!$A$2,'Approvvigionamento energia'!D3485,0)+IF(LCOH!$C$28=Menu!$A$3,'Approvvigionamento energia'!E3485,0)+IF(LCOH!$C$28=Menu!$A$4,'Approvvigionamento energia'!F3485,0)+IF(LCOH!$C$28=Menu!$A$5,'Approvvigionamento energia'!G3485,0)+IF(LCOH!$C$28=Menu!$A$6,'Approvvigionamento energia'!H3485,0)</f>
        <v>367.8737300990075</v>
      </c>
      <c r="J3485">
        <f>'Approvvigionamento energia'!A3485+'Approvvigionamento energia'!B3485+'Approvvigionamento energia'!I3485</f>
        <v>493.97373009900753</v>
      </c>
      <c r="K3485">
        <f>IF(MIN(LCOH!$C$18,J3485)&gt;=$P$48*LCOH!$C$18, MIN(LCOH!$C$18,J3485),0)</f>
        <v>493.97373009900753</v>
      </c>
      <c r="L3485">
        <f t="shared" si="109"/>
        <v>0</v>
      </c>
      <c r="M3485">
        <f>K3485/LCOH!$C$18</f>
        <v>0.32931582006600502</v>
      </c>
      <c r="N3485">
        <f>K3485/LCOH!$C$34</f>
        <v>9.517798267803613</v>
      </c>
    </row>
    <row r="3486" spans="1:14" x14ac:dyDescent="0.35">
      <c r="A3486">
        <f>'Profilo fotovoltaico'!B3488*LCOH!$C$20</f>
        <v>41</v>
      </c>
      <c r="B3486">
        <f>'Profilo eolico'!B3488*LCOH!$C$21</f>
        <v>115.4</v>
      </c>
      <c r="C3486">
        <f>$P$35*'Profilo fotovoltaico'!B3488</f>
        <v>301.53909969250469</v>
      </c>
      <c r="D3486">
        <f>$Q$37*'Profilo eolico'!B3488</f>
        <v>673.31686682673228</v>
      </c>
      <c r="E3486">
        <f>$P$39*'Profilo fotovoltaico'!B3488+'Approvvigionamento energia'!$Q$39*'Profilo eolico'!B3488</f>
        <v>580.37242504317533</v>
      </c>
      <c r="F3486">
        <f>$P$41*'Profilo fotovoltaico'!B3488+'Approvvigionamento energia'!$Q$41*'Profilo eolico'!B3488</f>
        <v>487.42798325961849</v>
      </c>
      <c r="G3486">
        <f>$P$43*'Profilo fotovoltaico'!B3488+'Approvvigionamento energia'!$Q$43*'Profilo eolico'!B3488</f>
        <v>394.48354147606159</v>
      </c>
      <c r="H3486">
        <f t="shared" si="108"/>
        <v>1138.4335154826958</v>
      </c>
      <c r="I3486">
        <f>IF(LCOH!$C$28=Menu!$A$1,'Approvvigionamento energia'!C3486,0)+IF(LCOH!$C$28=Menu!$A$2,'Approvvigionamento energia'!D3486,0)+IF(LCOH!$C$28=Menu!$A$3,'Approvvigionamento energia'!E3486,0)+IF(LCOH!$C$28=Menu!$A$4,'Approvvigionamento energia'!F3486,0)+IF(LCOH!$C$28=Menu!$A$5,'Approvvigionamento energia'!G3486,0)+IF(LCOH!$C$28=Menu!$A$6,'Approvvigionamento energia'!H3486,0)</f>
        <v>487.42798325961849</v>
      </c>
      <c r="J3486">
        <f>'Approvvigionamento energia'!A3486+'Approvvigionamento energia'!B3486+'Approvvigionamento energia'!I3486</f>
        <v>643.82798325961846</v>
      </c>
      <c r="K3486">
        <f>IF(MIN(LCOH!$C$18,J3486)&gt;=$P$48*LCOH!$C$18, MIN(LCOH!$C$18,J3486),0)</f>
        <v>643.82798325961846</v>
      </c>
      <c r="L3486">
        <f t="shared" si="109"/>
        <v>0</v>
      </c>
      <c r="M3486">
        <f>K3486/LCOH!$C$18</f>
        <v>0.42921865550641231</v>
      </c>
      <c r="N3486">
        <f>K3486/LCOH!$C$34</f>
        <v>12.405163453942553</v>
      </c>
    </row>
    <row r="3487" spans="1:14" x14ac:dyDescent="0.35">
      <c r="A3487">
        <f>'Profilo fotovoltaico'!B3489*LCOH!$C$20</f>
        <v>147</v>
      </c>
      <c r="B3487">
        <f>'Profilo eolico'!B3489*LCOH!$C$21</f>
        <v>99.5</v>
      </c>
      <c r="C3487">
        <f>$P$35*'Profilo fotovoltaico'!B3489</f>
        <v>1081.1279915804434</v>
      </c>
      <c r="D3487">
        <f>$Q$37*'Profilo eolico'!B3489</f>
        <v>580.54617200398491</v>
      </c>
      <c r="E3487">
        <f>$P$39*'Profilo fotovoltaico'!B3489+'Approvvigionamento energia'!$Q$39*'Profilo eolico'!B3489</f>
        <v>705.69162689809946</v>
      </c>
      <c r="F3487">
        <f>$P$41*'Profilo fotovoltaico'!B3489+'Approvvigionamento energia'!$Q$41*'Profilo eolico'!B3489</f>
        <v>830.83708179221412</v>
      </c>
      <c r="G3487">
        <f>$P$43*'Profilo fotovoltaico'!B3489+'Approvvigionamento energia'!$Q$43*'Profilo eolico'!B3489</f>
        <v>955.9825366863289</v>
      </c>
      <c r="H3487">
        <f t="shared" si="108"/>
        <v>1138.4335154826958</v>
      </c>
      <c r="I3487">
        <f>IF(LCOH!$C$28=Menu!$A$1,'Approvvigionamento energia'!C3487,0)+IF(LCOH!$C$28=Menu!$A$2,'Approvvigionamento energia'!D3487,0)+IF(LCOH!$C$28=Menu!$A$3,'Approvvigionamento energia'!E3487,0)+IF(LCOH!$C$28=Menu!$A$4,'Approvvigionamento energia'!F3487,0)+IF(LCOH!$C$28=Menu!$A$5,'Approvvigionamento energia'!G3487,0)+IF(LCOH!$C$28=Menu!$A$6,'Approvvigionamento energia'!H3487,0)</f>
        <v>830.83708179221412</v>
      </c>
      <c r="J3487">
        <f>'Approvvigionamento energia'!A3487+'Approvvigionamento energia'!B3487+'Approvvigionamento energia'!I3487</f>
        <v>1077.3370817922141</v>
      </c>
      <c r="K3487">
        <f>IF(MIN(LCOH!$C$18,J3487)&gt;=$P$48*LCOH!$C$18, MIN(LCOH!$C$18,J3487),0)</f>
        <v>1077.3370817922141</v>
      </c>
      <c r="L3487">
        <f t="shared" si="109"/>
        <v>0</v>
      </c>
      <c r="M3487">
        <f>K3487/LCOH!$C$18</f>
        <v>0.7182247211948094</v>
      </c>
      <c r="N3487">
        <f>K3487/LCOH!$C$34</f>
        <v>20.757939918925128</v>
      </c>
    </row>
    <row r="3488" spans="1:14" x14ac:dyDescent="0.35">
      <c r="A3488">
        <f>'Profilo fotovoltaico'!B3490*LCOH!$C$20</f>
        <v>280</v>
      </c>
      <c r="B3488">
        <f>'Profilo eolico'!B3490*LCOH!$C$21</f>
        <v>87.4</v>
      </c>
      <c r="C3488">
        <f>$P$35*'Profilo fotovoltaico'!B3490</f>
        <v>2059.2914125341786</v>
      </c>
      <c r="D3488">
        <f>$Q$37*'Profilo eolico'!B3490</f>
        <v>509.94708978038477</v>
      </c>
      <c r="E3488">
        <f>$P$39*'Profilo fotovoltaico'!B3490+'Approvvigionamento energia'!$Q$39*'Profilo eolico'!B3490</f>
        <v>897.28317046883319</v>
      </c>
      <c r="F3488">
        <f>$P$41*'Profilo fotovoltaico'!B3490+'Approvvigionamento energia'!$Q$41*'Profilo eolico'!B3490</f>
        <v>1284.6192511572817</v>
      </c>
      <c r="G3488">
        <f>$P$43*'Profilo fotovoltaico'!B3490+'Approvvigionamento energia'!$Q$43*'Profilo eolico'!B3490</f>
        <v>1671.9553318457301</v>
      </c>
      <c r="H3488">
        <f t="shared" si="108"/>
        <v>1138.4335154826958</v>
      </c>
      <c r="I3488">
        <f>IF(LCOH!$C$28=Menu!$A$1,'Approvvigionamento energia'!C3488,0)+IF(LCOH!$C$28=Menu!$A$2,'Approvvigionamento energia'!D3488,0)+IF(LCOH!$C$28=Menu!$A$3,'Approvvigionamento energia'!E3488,0)+IF(LCOH!$C$28=Menu!$A$4,'Approvvigionamento energia'!F3488,0)+IF(LCOH!$C$28=Menu!$A$5,'Approvvigionamento energia'!G3488,0)+IF(LCOH!$C$28=Menu!$A$6,'Approvvigionamento energia'!H3488,0)</f>
        <v>1284.6192511572817</v>
      </c>
      <c r="J3488">
        <f>'Approvvigionamento energia'!A3488+'Approvvigionamento energia'!B3488+'Approvvigionamento energia'!I3488</f>
        <v>1652.0192511572818</v>
      </c>
      <c r="K3488">
        <f>IF(MIN(LCOH!$C$18,J3488)&gt;=$P$48*LCOH!$C$18, MIN(LCOH!$C$18,J3488),0)</f>
        <v>1500</v>
      </c>
      <c r="L3488">
        <f t="shared" si="109"/>
        <v>152.01925115728181</v>
      </c>
      <c r="M3488">
        <f>K3488/LCOH!$C$18</f>
        <v>1</v>
      </c>
      <c r="N3488">
        <f>K3488/LCOH!$C$34</f>
        <v>28.901734104046245</v>
      </c>
    </row>
    <row r="3489" spans="1:14" x14ac:dyDescent="0.35">
      <c r="A3489">
        <f>'Profilo fotovoltaico'!B3491*LCOH!$C$20</f>
        <v>403</v>
      </c>
      <c r="B3489">
        <f>'Profilo eolico'!B3491*LCOH!$C$21</f>
        <v>80.600000000000009</v>
      </c>
      <c r="C3489">
        <f>$P$35*'Profilo fotovoltaico'!B3491</f>
        <v>2963.9087116116925</v>
      </c>
      <c r="D3489">
        <f>$Q$37*'Profilo eolico'!B3491</f>
        <v>470.27157249770033</v>
      </c>
      <c r="E3489">
        <f>$P$39*'Profilo fotovoltaico'!B3491+'Approvvigionamento energia'!$Q$39*'Profilo eolico'!B3491</f>
        <v>1093.6808572761984</v>
      </c>
      <c r="F3489">
        <f>$P$41*'Profilo fotovoltaico'!B3491+'Approvvigionamento energia'!$Q$41*'Profilo eolico'!B3491</f>
        <v>1717.0901420546963</v>
      </c>
      <c r="G3489">
        <f>$P$43*'Profilo fotovoltaico'!B3491+'Approvvigionamento energia'!$Q$43*'Profilo eolico'!B3491</f>
        <v>2340.4994268331943</v>
      </c>
      <c r="H3489">
        <f t="shared" si="108"/>
        <v>1138.4335154826958</v>
      </c>
      <c r="I3489">
        <f>IF(LCOH!$C$28=Menu!$A$1,'Approvvigionamento energia'!C3489,0)+IF(LCOH!$C$28=Menu!$A$2,'Approvvigionamento energia'!D3489,0)+IF(LCOH!$C$28=Menu!$A$3,'Approvvigionamento energia'!E3489,0)+IF(LCOH!$C$28=Menu!$A$4,'Approvvigionamento energia'!F3489,0)+IF(LCOH!$C$28=Menu!$A$5,'Approvvigionamento energia'!G3489,0)+IF(LCOH!$C$28=Menu!$A$6,'Approvvigionamento energia'!H3489,0)</f>
        <v>1717.0901420546963</v>
      </c>
      <c r="J3489">
        <f>'Approvvigionamento energia'!A3489+'Approvvigionamento energia'!B3489+'Approvvigionamento energia'!I3489</f>
        <v>2200.6901420546965</v>
      </c>
      <c r="K3489">
        <f>IF(MIN(LCOH!$C$18,J3489)&gt;=$P$48*LCOH!$C$18, MIN(LCOH!$C$18,J3489),0)</f>
        <v>1500</v>
      </c>
      <c r="L3489">
        <f t="shared" si="109"/>
        <v>700.69014205469648</v>
      </c>
      <c r="M3489">
        <f>K3489/LCOH!$C$18</f>
        <v>1</v>
      </c>
      <c r="N3489">
        <f>K3489/LCOH!$C$34</f>
        <v>28.901734104046245</v>
      </c>
    </row>
    <row r="3490" spans="1:14" x14ac:dyDescent="0.35">
      <c r="A3490">
        <f>'Profilo fotovoltaico'!B3492*LCOH!$C$20</f>
        <v>507</v>
      </c>
      <c r="B3490">
        <f>'Profilo eolico'!B3492*LCOH!$C$21</f>
        <v>74</v>
      </c>
      <c r="C3490">
        <f>$P$35*'Profilo fotovoltaico'!B3492</f>
        <v>3728.7883791243871</v>
      </c>
      <c r="D3490">
        <f>$Q$37*'Profilo eolico'!B3492</f>
        <v>431.76298219391839</v>
      </c>
      <c r="E3490">
        <f>$P$39*'Profilo fotovoltaico'!B3492+'Approvvigionamento energia'!$Q$39*'Profilo eolico'!B3492</f>
        <v>1256.0193314265355</v>
      </c>
      <c r="F3490">
        <f>$P$41*'Profilo fotovoltaico'!B3492+'Approvvigionamento energia'!$Q$41*'Profilo eolico'!B3492</f>
        <v>2080.2756806591528</v>
      </c>
      <c r="G3490">
        <f>$P$43*'Profilo fotovoltaico'!B3492+'Approvvigionamento energia'!$Q$43*'Profilo eolico'!B3492</f>
        <v>2904.53202989177</v>
      </c>
      <c r="H3490">
        <f t="shared" si="108"/>
        <v>1138.4335154826958</v>
      </c>
      <c r="I3490">
        <f>IF(LCOH!$C$28=Menu!$A$1,'Approvvigionamento energia'!C3490,0)+IF(LCOH!$C$28=Menu!$A$2,'Approvvigionamento energia'!D3490,0)+IF(LCOH!$C$28=Menu!$A$3,'Approvvigionamento energia'!E3490,0)+IF(LCOH!$C$28=Menu!$A$4,'Approvvigionamento energia'!F3490,0)+IF(LCOH!$C$28=Menu!$A$5,'Approvvigionamento energia'!G3490,0)+IF(LCOH!$C$28=Menu!$A$6,'Approvvigionamento energia'!H3490,0)</f>
        <v>2080.2756806591528</v>
      </c>
      <c r="J3490">
        <f>'Approvvigionamento energia'!A3490+'Approvvigionamento energia'!B3490+'Approvvigionamento energia'!I3490</f>
        <v>2661.2756806591528</v>
      </c>
      <c r="K3490">
        <f>IF(MIN(LCOH!$C$18,J3490)&gt;=$P$48*LCOH!$C$18, MIN(LCOH!$C$18,J3490),0)</f>
        <v>1500</v>
      </c>
      <c r="L3490">
        <f t="shared" si="109"/>
        <v>1161.2756806591528</v>
      </c>
      <c r="M3490">
        <f>K3490/LCOH!$C$18</f>
        <v>1</v>
      </c>
      <c r="N3490">
        <f>K3490/LCOH!$C$34</f>
        <v>28.901734104046245</v>
      </c>
    </row>
    <row r="3491" spans="1:14" x14ac:dyDescent="0.35">
      <c r="A3491">
        <f>'Profilo fotovoltaico'!B3493*LCOH!$C$20</f>
        <v>596</v>
      </c>
      <c r="B3491">
        <f>'Profilo eolico'!B3493*LCOH!$C$21</f>
        <v>73.599999999999994</v>
      </c>
      <c r="C3491">
        <f>$P$35*'Profilo fotovoltaico'!B3493</f>
        <v>4383.3488638227509</v>
      </c>
      <c r="D3491">
        <f>$Q$37*'Profilo eolico'!B3493</f>
        <v>429.42912823611346</v>
      </c>
      <c r="E3491">
        <f>$P$39*'Profilo fotovoltaico'!B3493+'Approvvigionamento energia'!$Q$39*'Profilo eolico'!B3493</f>
        <v>1417.9090621327728</v>
      </c>
      <c r="F3491">
        <f>$P$41*'Profilo fotovoltaico'!B3493+'Approvvigionamento energia'!$Q$41*'Profilo eolico'!B3493</f>
        <v>2406.3889960294323</v>
      </c>
      <c r="G3491">
        <f>$P$43*'Profilo fotovoltaico'!B3493+'Approvvigionamento energia'!$Q$43*'Profilo eolico'!B3493</f>
        <v>3394.8689299260914</v>
      </c>
      <c r="H3491">
        <f t="shared" si="108"/>
        <v>1138.4335154826958</v>
      </c>
      <c r="I3491">
        <f>IF(LCOH!$C$28=Menu!$A$1,'Approvvigionamento energia'!C3491,0)+IF(LCOH!$C$28=Menu!$A$2,'Approvvigionamento energia'!D3491,0)+IF(LCOH!$C$28=Menu!$A$3,'Approvvigionamento energia'!E3491,0)+IF(LCOH!$C$28=Menu!$A$4,'Approvvigionamento energia'!F3491,0)+IF(LCOH!$C$28=Menu!$A$5,'Approvvigionamento energia'!G3491,0)+IF(LCOH!$C$28=Menu!$A$6,'Approvvigionamento energia'!H3491,0)</f>
        <v>2406.3889960294323</v>
      </c>
      <c r="J3491">
        <f>'Approvvigionamento energia'!A3491+'Approvvigionamento energia'!B3491+'Approvvigionamento energia'!I3491</f>
        <v>3075.9889960294322</v>
      </c>
      <c r="K3491">
        <f>IF(MIN(LCOH!$C$18,J3491)&gt;=$P$48*LCOH!$C$18, MIN(LCOH!$C$18,J3491),0)</f>
        <v>1500</v>
      </c>
      <c r="L3491">
        <f t="shared" si="109"/>
        <v>1575.9889960294322</v>
      </c>
      <c r="M3491">
        <f>K3491/LCOH!$C$18</f>
        <v>1</v>
      </c>
      <c r="N3491">
        <f>K3491/LCOH!$C$34</f>
        <v>28.901734104046245</v>
      </c>
    </row>
    <row r="3492" spans="1:14" x14ac:dyDescent="0.35">
      <c r="A3492">
        <f>'Profilo fotovoltaico'!B3494*LCOH!$C$20</f>
        <v>651</v>
      </c>
      <c r="B3492">
        <f>'Profilo eolico'!B3494*LCOH!$C$21</f>
        <v>80.3</v>
      </c>
      <c r="C3492">
        <f>$P$35*'Profilo fotovoltaico'!B3494</f>
        <v>4787.8525341419645</v>
      </c>
      <c r="D3492">
        <f>$Q$37*'Profilo eolico'!B3494</f>
        <v>468.52118202934656</v>
      </c>
      <c r="E3492">
        <f>$P$39*'Profilo fotovoltaico'!B3494+'Approvvigionamento energia'!$Q$39*'Profilo eolico'!B3494</f>
        <v>1548.354020057501</v>
      </c>
      <c r="F3492">
        <f>$P$41*'Profilo fotovoltaico'!B3494+'Approvvigionamento energia'!$Q$41*'Profilo eolico'!B3494</f>
        <v>2628.1868580856553</v>
      </c>
      <c r="G3492">
        <f>$P$43*'Profilo fotovoltaico'!B3494+'Approvvigionamento energia'!$Q$43*'Profilo eolico'!B3494</f>
        <v>3708.0196961138099</v>
      </c>
      <c r="H3492">
        <f t="shared" si="108"/>
        <v>1138.4335154826958</v>
      </c>
      <c r="I3492">
        <f>IF(LCOH!$C$28=Menu!$A$1,'Approvvigionamento energia'!C3492,0)+IF(LCOH!$C$28=Menu!$A$2,'Approvvigionamento energia'!D3492,0)+IF(LCOH!$C$28=Menu!$A$3,'Approvvigionamento energia'!E3492,0)+IF(LCOH!$C$28=Menu!$A$4,'Approvvigionamento energia'!F3492,0)+IF(LCOH!$C$28=Menu!$A$5,'Approvvigionamento energia'!G3492,0)+IF(LCOH!$C$28=Menu!$A$6,'Approvvigionamento energia'!H3492,0)</f>
        <v>2628.1868580856553</v>
      </c>
      <c r="J3492">
        <f>'Approvvigionamento energia'!A3492+'Approvvigionamento energia'!B3492+'Approvvigionamento energia'!I3492</f>
        <v>3359.4868580856555</v>
      </c>
      <c r="K3492">
        <f>IF(MIN(LCOH!$C$18,J3492)&gt;=$P$48*LCOH!$C$18, MIN(LCOH!$C$18,J3492),0)</f>
        <v>1500</v>
      </c>
      <c r="L3492">
        <f t="shared" si="109"/>
        <v>1859.4868580856555</v>
      </c>
      <c r="M3492">
        <f>K3492/LCOH!$C$18</f>
        <v>1</v>
      </c>
      <c r="N3492">
        <f>K3492/LCOH!$C$34</f>
        <v>28.901734104046245</v>
      </c>
    </row>
    <row r="3493" spans="1:14" x14ac:dyDescent="0.35">
      <c r="A3493">
        <f>'Profilo fotovoltaico'!B3495*LCOH!$C$20</f>
        <v>664</v>
      </c>
      <c r="B3493">
        <f>'Profilo eolico'!B3495*LCOH!$C$21</f>
        <v>89.2</v>
      </c>
      <c r="C3493">
        <f>$P$35*'Profilo fotovoltaico'!B3495</f>
        <v>4883.4624925810513</v>
      </c>
      <c r="D3493">
        <f>$Q$37*'Profilo eolico'!B3495</f>
        <v>520.44943259050706</v>
      </c>
      <c r="E3493">
        <f>$P$39*'Profilo fotovoltaico'!B3495+'Approvvigionamento energia'!$Q$39*'Profilo eolico'!B3495</f>
        <v>1611.2026975881431</v>
      </c>
      <c r="F3493">
        <f>$P$41*'Profilo fotovoltaico'!B3495+'Approvvigionamento energia'!$Q$41*'Profilo eolico'!B3495</f>
        <v>2701.9559625857792</v>
      </c>
      <c r="G3493">
        <f>$P$43*'Profilo fotovoltaico'!B3495+'Approvvigionamento energia'!$Q$43*'Profilo eolico'!B3495</f>
        <v>3792.7092275834157</v>
      </c>
      <c r="H3493">
        <f t="shared" si="108"/>
        <v>1138.4335154826958</v>
      </c>
      <c r="I3493">
        <f>IF(LCOH!$C$28=Menu!$A$1,'Approvvigionamento energia'!C3493,0)+IF(LCOH!$C$28=Menu!$A$2,'Approvvigionamento energia'!D3493,0)+IF(LCOH!$C$28=Menu!$A$3,'Approvvigionamento energia'!E3493,0)+IF(LCOH!$C$28=Menu!$A$4,'Approvvigionamento energia'!F3493,0)+IF(LCOH!$C$28=Menu!$A$5,'Approvvigionamento energia'!G3493,0)+IF(LCOH!$C$28=Menu!$A$6,'Approvvigionamento energia'!H3493,0)</f>
        <v>2701.9559625857792</v>
      </c>
      <c r="J3493">
        <f>'Approvvigionamento energia'!A3493+'Approvvigionamento energia'!B3493+'Approvvigionamento energia'!I3493</f>
        <v>3455.155962585779</v>
      </c>
      <c r="K3493">
        <f>IF(MIN(LCOH!$C$18,J3493)&gt;=$P$48*LCOH!$C$18, MIN(LCOH!$C$18,J3493),0)</f>
        <v>1500</v>
      </c>
      <c r="L3493">
        <f t="shared" si="109"/>
        <v>1955.155962585779</v>
      </c>
      <c r="M3493">
        <f>K3493/LCOH!$C$18</f>
        <v>1</v>
      </c>
      <c r="N3493">
        <f>K3493/LCOH!$C$34</f>
        <v>28.901734104046245</v>
      </c>
    </row>
    <row r="3494" spans="1:14" x14ac:dyDescent="0.35">
      <c r="A3494">
        <f>'Profilo fotovoltaico'!B3496*LCOH!$C$20</f>
        <v>627</v>
      </c>
      <c r="B3494">
        <f>'Profilo eolico'!B3496*LCOH!$C$21</f>
        <v>91.899999999999991</v>
      </c>
      <c r="C3494">
        <f>$P$35*'Profilo fotovoltaico'!B3496</f>
        <v>4611.341841639035</v>
      </c>
      <c r="D3494">
        <f>$Q$37*'Profilo eolico'!B3496</f>
        <v>536.20294680569054</v>
      </c>
      <c r="E3494">
        <f>$P$39*'Profilo fotovoltaico'!B3496+'Approvvigionamento energia'!$Q$39*'Profilo eolico'!B3496</f>
        <v>1554.9876705140266</v>
      </c>
      <c r="F3494">
        <f>$P$41*'Profilo fotovoltaico'!B3496+'Approvvigionamento energia'!$Q$41*'Profilo eolico'!B3496</f>
        <v>2573.7723942223629</v>
      </c>
      <c r="G3494">
        <f>$P$43*'Profilo fotovoltaico'!B3496+'Approvvigionamento energia'!$Q$43*'Profilo eolico'!B3496</f>
        <v>3592.5571179306985</v>
      </c>
      <c r="H3494">
        <f t="shared" si="108"/>
        <v>1138.4335154826958</v>
      </c>
      <c r="I3494">
        <f>IF(LCOH!$C$28=Menu!$A$1,'Approvvigionamento energia'!C3494,0)+IF(LCOH!$C$28=Menu!$A$2,'Approvvigionamento energia'!D3494,0)+IF(LCOH!$C$28=Menu!$A$3,'Approvvigionamento energia'!E3494,0)+IF(LCOH!$C$28=Menu!$A$4,'Approvvigionamento energia'!F3494,0)+IF(LCOH!$C$28=Menu!$A$5,'Approvvigionamento energia'!G3494,0)+IF(LCOH!$C$28=Menu!$A$6,'Approvvigionamento energia'!H3494,0)</f>
        <v>2573.7723942223629</v>
      </c>
      <c r="J3494">
        <f>'Approvvigionamento energia'!A3494+'Approvvigionamento energia'!B3494+'Approvvigionamento energia'!I3494</f>
        <v>3292.672394222363</v>
      </c>
      <c r="K3494">
        <f>IF(MIN(LCOH!$C$18,J3494)&gt;=$P$48*LCOH!$C$18, MIN(LCOH!$C$18,J3494),0)</f>
        <v>1500</v>
      </c>
      <c r="L3494">
        <f t="shared" si="109"/>
        <v>1792.672394222363</v>
      </c>
      <c r="M3494">
        <f>K3494/LCOH!$C$18</f>
        <v>1</v>
      </c>
      <c r="N3494">
        <f>K3494/LCOH!$C$34</f>
        <v>28.901734104046245</v>
      </c>
    </row>
    <row r="3495" spans="1:14" x14ac:dyDescent="0.35">
      <c r="A3495">
        <f>'Profilo fotovoltaico'!B3497*LCOH!$C$20</f>
        <v>547</v>
      </c>
      <c r="B3495">
        <f>'Profilo eolico'!B3497*LCOH!$C$21</f>
        <v>89.899999999999991</v>
      </c>
      <c r="C3495">
        <f>$P$35*'Profilo fotovoltaico'!B3497</f>
        <v>4022.9728666292699</v>
      </c>
      <c r="D3495">
        <f>$Q$37*'Profilo eolico'!B3497</f>
        <v>524.53367701666571</v>
      </c>
      <c r="E3495">
        <f>$P$39*'Profilo fotovoltaico'!B3497+'Approvvigionamento energia'!$Q$39*'Profilo eolico'!B3497</f>
        <v>1399.1434744198168</v>
      </c>
      <c r="F3495">
        <f>$P$41*'Profilo fotovoltaico'!B3497+'Approvvigionamento energia'!$Q$41*'Profilo eolico'!B3497</f>
        <v>2273.7532718229677</v>
      </c>
      <c r="G3495">
        <f>$P$43*'Profilo fotovoltaico'!B3497+'Approvvigionamento energia'!$Q$43*'Profilo eolico'!B3497</f>
        <v>3148.3630692261186</v>
      </c>
      <c r="H3495">
        <f t="shared" si="108"/>
        <v>1138.4335154826958</v>
      </c>
      <c r="I3495">
        <f>IF(LCOH!$C$28=Menu!$A$1,'Approvvigionamento energia'!C3495,0)+IF(LCOH!$C$28=Menu!$A$2,'Approvvigionamento energia'!D3495,0)+IF(LCOH!$C$28=Menu!$A$3,'Approvvigionamento energia'!E3495,0)+IF(LCOH!$C$28=Menu!$A$4,'Approvvigionamento energia'!F3495,0)+IF(LCOH!$C$28=Menu!$A$5,'Approvvigionamento energia'!G3495,0)+IF(LCOH!$C$28=Menu!$A$6,'Approvvigionamento energia'!H3495,0)</f>
        <v>2273.7532718229677</v>
      </c>
      <c r="J3495">
        <f>'Approvvigionamento energia'!A3495+'Approvvigionamento energia'!B3495+'Approvvigionamento energia'!I3495</f>
        <v>2910.6532718229678</v>
      </c>
      <c r="K3495">
        <f>IF(MIN(LCOH!$C$18,J3495)&gt;=$P$48*LCOH!$C$18, MIN(LCOH!$C$18,J3495),0)</f>
        <v>1500</v>
      </c>
      <c r="L3495">
        <f t="shared" si="109"/>
        <v>1410.6532718229678</v>
      </c>
      <c r="M3495">
        <f>K3495/LCOH!$C$18</f>
        <v>1</v>
      </c>
      <c r="N3495">
        <f>K3495/LCOH!$C$34</f>
        <v>28.901734104046245</v>
      </c>
    </row>
    <row r="3496" spans="1:14" x14ac:dyDescent="0.35">
      <c r="A3496">
        <f>'Profilo fotovoltaico'!B3498*LCOH!$C$20</f>
        <v>440</v>
      </c>
      <c r="B3496">
        <f>'Profilo eolico'!B3498*LCOH!$C$21</f>
        <v>85</v>
      </c>
      <c r="C3496">
        <f>$P$35*'Profilo fotovoltaico'!B3498</f>
        <v>3236.0293625537088</v>
      </c>
      <c r="D3496">
        <f>$Q$37*'Profilo eolico'!B3498</f>
        <v>495.94396603355494</v>
      </c>
      <c r="E3496">
        <f>$P$39*'Profilo fotovoltaico'!B3498+'Approvvigionamento energia'!$Q$39*'Profilo eolico'!B3498</f>
        <v>1180.9653151635935</v>
      </c>
      <c r="F3496">
        <f>$P$41*'Profilo fotovoltaico'!B3498+'Approvvigionamento energia'!$Q$41*'Profilo eolico'!B3498</f>
        <v>1865.9866642936317</v>
      </c>
      <c r="G3496">
        <f>$P$43*'Profilo fotovoltaico'!B3498+'Approvvigionamento energia'!$Q$43*'Profilo eolico'!B3498</f>
        <v>2551.0080134236705</v>
      </c>
      <c r="H3496">
        <f t="shared" si="108"/>
        <v>1138.4335154826958</v>
      </c>
      <c r="I3496">
        <f>IF(LCOH!$C$28=Menu!$A$1,'Approvvigionamento energia'!C3496,0)+IF(LCOH!$C$28=Menu!$A$2,'Approvvigionamento energia'!D3496,0)+IF(LCOH!$C$28=Menu!$A$3,'Approvvigionamento energia'!E3496,0)+IF(LCOH!$C$28=Menu!$A$4,'Approvvigionamento energia'!F3496,0)+IF(LCOH!$C$28=Menu!$A$5,'Approvvigionamento energia'!G3496,0)+IF(LCOH!$C$28=Menu!$A$6,'Approvvigionamento energia'!H3496,0)</f>
        <v>1865.9866642936317</v>
      </c>
      <c r="J3496">
        <f>'Approvvigionamento energia'!A3496+'Approvvigionamento energia'!B3496+'Approvvigionamento energia'!I3496</f>
        <v>2390.9866642936317</v>
      </c>
      <c r="K3496">
        <f>IF(MIN(LCOH!$C$18,J3496)&gt;=$P$48*LCOH!$C$18, MIN(LCOH!$C$18,J3496),0)</f>
        <v>1500</v>
      </c>
      <c r="L3496">
        <f t="shared" si="109"/>
        <v>890.98666429363175</v>
      </c>
      <c r="M3496">
        <f>K3496/LCOH!$C$18</f>
        <v>1</v>
      </c>
      <c r="N3496">
        <f>K3496/LCOH!$C$34</f>
        <v>28.901734104046245</v>
      </c>
    </row>
    <row r="3497" spans="1:14" x14ac:dyDescent="0.35">
      <c r="A3497">
        <f>'Profilo fotovoltaico'!B3499*LCOH!$C$20</f>
        <v>318</v>
      </c>
      <c r="B3497">
        <f>'Profilo eolico'!B3499*LCOH!$C$21</f>
        <v>75.5</v>
      </c>
      <c r="C3497">
        <f>$P$35*'Profilo fotovoltaico'!B3499</f>
        <v>2338.7666756638168</v>
      </c>
      <c r="D3497">
        <f>$Q$37*'Profilo eolico'!B3499</f>
        <v>440.51493453568702</v>
      </c>
      <c r="E3497">
        <f>$P$39*'Profilo fotovoltaico'!B3499+'Approvvigionamento energia'!$Q$39*'Profilo eolico'!B3499</f>
        <v>915.07786981771937</v>
      </c>
      <c r="F3497">
        <f>$P$41*'Profilo fotovoltaico'!B3499+'Approvvigionamento energia'!$Q$41*'Profilo eolico'!B3499</f>
        <v>1389.640805099752</v>
      </c>
      <c r="G3497">
        <f>$P$43*'Profilo fotovoltaico'!B3499+'Approvvigionamento energia'!$Q$43*'Profilo eolico'!B3499</f>
        <v>1864.2037403817842</v>
      </c>
      <c r="H3497">
        <f t="shared" si="108"/>
        <v>1138.4335154826958</v>
      </c>
      <c r="I3497">
        <f>IF(LCOH!$C$28=Menu!$A$1,'Approvvigionamento energia'!C3497,0)+IF(LCOH!$C$28=Menu!$A$2,'Approvvigionamento energia'!D3497,0)+IF(LCOH!$C$28=Menu!$A$3,'Approvvigionamento energia'!E3497,0)+IF(LCOH!$C$28=Menu!$A$4,'Approvvigionamento energia'!F3497,0)+IF(LCOH!$C$28=Menu!$A$5,'Approvvigionamento energia'!G3497,0)+IF(LCOH!$C$28=Menu!$A$6,'Approvvigionamento energia'!H3497,0)</f>
        <v>1389.640805099752</v>
      </c>
      <c r="J3497">
        <f>'Approvvigionamento energia'!A3497+'Approvvigionamento energia'!B3497+'Approvvigionamento energia'!I3497</f>
        <v>1783.140805099752</v>
      </c>
      <c r="K3497">
        <f>IF(MIN(LCOH!$C$18,J3497)&gt;=$P$48*LCOH!$C$18, MIN(LCOH!$C$18,J3497),0)</f>
        <v>1500</v>
      </c>
      <c r="L3497">
        <f t="shared" si="109"/>
        <v>283.14080509975201</v>
      </c>
      <c r="M3497">
        <f>K3497/LCOH!$C$18</f>
        <v>1</v>
      </c>
      <c r="N3497">
        <f>K3497/LCOH!$C$34</f>
        <v>28.901734104046245</v>
      </c>
    </row>
    <row r="3498" spans="1:14" x14ac:dyDescent="0.35">
      <c r="A3498">
        <f>'Profilo fotovoltaico'!B3500*LCOH!$C$20</f>
        <v>190</v>
      </c>
      <c r="B3498">
        <f>'Profilo eolico'!B3500*LCOH!$C$21</f>
        <v>65.400000000000006</v>
      </c>
      <c r="C3498">
        <f>$P$35*'Profilo fotovoltaico'!B3500</f>
        <v>1397.3763156481923</v>
      </c>
      <c r="D3498">
        <f>$Q$37*'Profilo eolico'!B3500</f>
        <v>381.58512210111166</v>
      </c>
      <c r="E3498">
        <f>$P$39*'Profilo fotovoltaico'!B3500+'Approvvigionamento energia'!$Q$39*'Profilo eolico'!B3500</f>
        <v>635.53292048788182</v>
      </c>
      <c r="F3498">
        <f>$P$41*'Profilo fotovoltaico'!B3500+'Approvvigionamento energia'!$Q$41*'Profilo eolico'!B3500</f>
        <v>889.48071887465198</v>
      </c>
      <c r="G3498">
        <f>$P$43*'Profilo fotovoltaico'!B3500+'Approvvigionamento energia'!$Q$43*'Profilo eolico'!B3500</f>
        <v>1143.4285172614223</v>
      </c>
      <c r="H3498">
        <f t="shared" si="108"/>
        <v>1138.4335154826958</v>
      </c>
      <c r="I3498">
        <f>IF(LCOH!$C$28=Menu!$A$1,'Approvvigionamento energia'!C3498,0)+IF(LCOH!$C$28=Menu!$A$2,'Approvvigionamento energia'!D3498,0)+IF(LCOH!$C$28=Menu!$A$3,'Approvvigionamento energia'!E3498,0)+IF(LCOH!$C$28=Menu!$A$4,'Approvvigionamento energia'!F3498,0)+IF(LCOH!$C$28=Menu!$A$5,'Approvvigionamento energia'!G3498,0)+IF(LCOH!$C$28=Menu!$A$6,'Approvvigionamento energia'!H3498,0)</f>
        <v>889.48071887465198</v>
      </c>
      <c r="J3498">
        <f>'Approvvigionamento energia'!A3498+'Approvvigionamento energia'!B3498+'Approvvigionamento energia'!I3498</f>
        <v>1144.8807188746521</v>
      </c>
      <c r="K3498">
        <f>IF(MIN(LCOH!$C$18,J3498)&gt;=$P$48*LCOH!$C$18, MIN(LCOH!$C$18,J3498),0)</f>
        <v>1144.8807188746521</v>
      </c>
      <c r="L3498">
        <f t="shared" si="109"/>
        <v>0</v>
      </c>
      <c r="M3498">
        <f>K3498/LCOH!$C$18</f>
        <v>0.76325381258310143</v>
      </c>
      <c r="N3498">
        <f>K3498/LCOH!$C$34</f>
        <v>22.05935874517634</v>
      </c>
    </row>
    <row r="3499" spans="1:14" x14ac:dyDescent="0.35">
      <c r="A3499">
        <f>'Profilo fotovoltaico'!B3501*LCOH!$C$20</f>
        <v>76</v>
      </c>
      <c r="B3499">
        <f>'Profilo eolico'!B3501*LCOH!$C$21</f>
        <v>58.4</v>
      </c>
      <c r="C3499">
        <f>$P$35*'Profilo fotovoltaico'!B3501</f>
        <v>558.9505262592769</v>
      </c>
      <c r="D3499">
        <f>$Q$37*'Profilo eolico'!B3501</f>
        <v>340.74267783952479</v>
      </c>
      <c r="E3499">
        <f>$P$39*'Profilo fotovoltaico'!B3501+'Approvvigionamento energia'!$Q$39*'Profilo eolico'!B3501</f>
        <v>395.2946399444628</v>
      </c>
      <c r="F3499">
        <f>$P$41*'Profilo fotovoltaico'!B3501+'Approvvigionamento energia'!$Q$41*'Profilo eolico'!B3501</f>
        <v>449.84660204940087</v>
      </c>
      <c r="G3499">
        <f>$P$43*'Profilo fotovoltaico'!B3501+'Approvvigionamento energia'!$Q$43*'Profilo eolico'!B3501</f>
        <v>504.39856415433889</v>
      </c>
      <c r="H3499">
        <f t="shared" si="108"/>
        <v>1138.4335154826958</v>
      </c>
      <c r="I3499">
        <f>IF(LCOH!$C$28=Menu!$A$1,'Approvvigionamento energia'!C3499,0)+IF(LCOH!$C$28=Menu!$A$2,'Approvvigionamento energia'!D3499,0)+IF(LCOH!$C$28=Menu!$A$3,'Approvvigionamento energia'!E3499,0)+IF(LCOH!$C$28=Menu!$A$4,'Approvvigionamento energia'!F3499,0)+IF(LCOH!$C$28=Menu!$A$5,'Approvvigionamento energia'!G3499,0)+IF(LCOH!$C$28=Menu!$A$6,'Approvvigionamento energia'!H3499,0)</f>
        <v>449.84660204940087</v>
      </c>
      <c r="J3499">
        <f>'Approvvigionamento energia'!A3499+'Approvvigionamento energia'!B3499+'Approvvigionamento energia'!I3499</f>
        <v>584.24660204940085</v>
      </c>
      <c r="K3499">
        <f>IF(MIN(LCOH!$C$18,J3499)&gt;=$P$48*LCOH!$C$18, MIN(LCOH!$C$18,J3499),0)</f>
        <v>584.24660204940085</v>
      </c>
      <c r="L3499">
        <f t="shared" si="109"/>
        <v>0</v>
      </c>
      <c r="M3499">
        <f>K3499/LCOH!$C$18</f>
        <v>0.38949773469960058</v>
      </c>
      <c r="N3499">
        <f>K3499/LCOH!$C$34</f>
        <v>11.257159962416202</v>
      </c>
    </row>
    <row r="3500" spans="1:14" x14ac:dyDescent="0.35">
      <c r="A3500">
        <f>'Profilo fotovoltaico'!B3502*LCOH!$C$20</f>
        <v>7</v>
      </c>
      <c r="B3500">
        <f>'Profilo eolico'!B3502*LCOH!$C$21</f>
        <v>48.800000000000004</v>
      </c>
      <c r="C3500">
        <f>$P$35*'Profilo fotovoltaico'!B3502</f>
        <v>51.482285313354453</v>
      </c>
      <c r="D3500">
        <f>$Q$37*'Profilo eolico'!B3502</f>
        <v>284.73018285220564</v>
      </c>
      <c r="E3500">
        <f>$P$39*'Profilo fotovoltaico'!B3502+'Approvvigionamento energia'!$Q$39*'Profilo eolico'!B3502</f>
        <v>226.41820846749283</v>
      </c>
      <c r="F3500">
        <f>$P$41*'Profilo fotovoltaico'!B3502+'Approvvigionamento energia'!$Q$41*'Profilo eolico'!B3502</f>
        <v>168.10623408278005</v>
      </c>
      <c r="G3500">
        <f>$P$43*'Profilo fotovoltaico'!B3502+'Approvvigionamento energia'!$Q$43*'Profilo eolico'!B3502</f>
        <v>109.79425969806726</v>
      </c>
      <c r="H3500">
        <f t="shared" si="108"/>
        <v>1138.4335154826958</v>
      </c>
      <c r="I3500">
        <f>IF(LCOH!$C$28=Menu!$A$1,'Approvvigionamento energia'!C3500,0)+IF(LCOH!$C$28=Menu!$A$2,'Approvvigionamento energia'!D3500,0)+IF(LCOH!$C$28=Menu!$A$3,'Approvvigionamento energia'!E3500,0)+IF(LCOH!$C$28=Menu!$A$4,'Approvvigionamento energia'!F3500,0)+IF(LCOH!$C$28=Menu!$A$5,'Approvvigionamento energia'!G3500,0)+IF(LCOH!$C$28=Menu!$A$6,'Approvvigionamento energia'!H3500,0)</f>
        <v>168.10623408278005</v>
      </c>
      <c r="J3500">
        <f>'Approvvigionamento energia'!A3500+'Approvvigionamento energia'!B3500+'Approvvigionamento energia'!I3500</f>
        <v>223.90623408278006</v>
      </c>
      <c r="K3500">
        <f>IF(MIN(LCOH!$C$18,J3500)&gt;=$P$48*LCOH!$C$18, MIN(LCOH!$C$18,J3500),0)</f>
        <v>0</v>
      </c>
      <c r="L3500">
        <f t="shared" si="109"/>
        <v>223.90623408278006</v>
      </c>
      <c r="M3500">
        <f>K3500/LCOH!$C$18</f>
        <v>0</v>
      </c>
      <c r="N3500">
        <f>K3500/LCOH!$C$34</f>
        <v>0</v>
      </c>
    </row>
    <row r="3501" spans="1:14" x14ac:dyDescent="0.35">
      <c r="A3501">
        <f>'Profilo fotovoltaico'!B3503*LCOH!$C$20</f>
        <v>0</v>
      </c>
      <c r="B3501">
        <f>'Profilo eolico'!B3503*LCOH!$C$21</f>
        <v>47.9</v>
      </c>
      <c r="C3501">
        <f>$P$35*'Profilo fotovoltaico'!B3503</f>
        <v>0</v>
      </c>
      <c r="D3501">
        <f>$Q$37*'Profilo eolico'!B3503</f>
        <v>279.4790114471445</v>
      </c>
      <c r="E3501">
        <f>$P$39*'Profilo fotovoltaico'!B3503+'Approvvigionamento energia'!$Q$39*'Profilo eolico'!B3503</f>
        <v>209.60925858535833</v>
      </c>
      <c r="F3501">
        <f>$P$41*'Profilo fotovoltaico'!B3503+'Approvvigionamento energia'!$Q$41*'Profilo eolico'!B3503</f>
        <v>139.73950572357225</v>
      </c>
      <c r="G3501">
        <f>$P$43*'Profilo fotovoltaico'!B3503+'Approvvigionamento energia'!$Q$43*'Profilo eolico'!B3503</f>
        <v>69.869752861786125</v>
      </c>
      <c r="H3501">
        <f t="shared" si="108"/>
        <v>1138.4335154826958</v>
      </c>
      <c r="I3501">
        <f>IF(LCOH!$C$28=Menu!$A$1,'Approvvigionamento energia'!C3501,0)+IF(LCOH!$C$28=Menu!$A$2,'Approvvigionamento energia'!D3501,0)+IF(LCOH!$C$28=Menu!$A$3,'Approvvigionamento energia'!E3501,0)+IF(LCOH!$C$28=Menu!$A$4,'Approvvigionamento energia'!F3501,0)+IF(LCOH!$C$28=Menu!$A$5,'Approvvigionamento energia'!G3501,0)+IF(LCOH!$C$28=Menu!$A$6,'Approvvigionamento energia'!H3501,0)</f>
        <v>139.73950572357225</v>
      </c>
      <c r="J3501">
        <f>'Approvvigionamento energia'!A3501+'Approvvigionamento energia'!B3501+'Approvvigionamento energia'!I3501</f>
        <v>187.63950572357226</v>
      </c>
      <c r="K3501">
        <f>IF(MIN(LCOH!$C$18,J3501)&gt;=$P$48*LCOH!$C$18, MIN(LCOH!$C$18,J3501),0)</f>
        <v>0</v>
      </c>
      <c r="L3501">
        <f t="shared" si="109"/>
        <v>187.63950572357226</v>
      </c>
      <c r="M3501">
        <f>K3501/LCOH!$C$18</f>
        <v>0</v>
      </c>
      <c r="N3501">
        <f>K3501/LCOH!$C$34</f>
        <v>0</v>
      </c>
    </row>
    <row r="3502" spans="1:14" x14ac:dyDescent="0.35">
      <c r="A3502">
        <f>'Profilo fotovoltaico'!B3504*LCOH!$C$20</f>
        <v>0</v>
      </c>
      <c r="B3502">
        <f>'Profilo eolico'!B3504*LCOH!$C$21</f>
        <v>63.8</v>
      </c>
      <c r="C3502">
        <f>$P$35*'Profilo fotovoltaico'!B3504</f>
        <v>0</v>
      </c>
      <c r="D3502">
        <f>$Q$37*'Profilo eolico'!B3504</f>
        <v>372.24970626989182</v>
      </c>
      <c r="E3502">
        <f>$P$39*'Profilo fotovoltaico'!B3504+'Approvvigionamento energia'!$Q$39*'Profilo eolico'!B3504</f>
        <v>279.18727970241883</v>
      </c>
      <c r="F3502">
        <f>$P$41*'Profilo fotovoltaico'!B3504+'Approvvigionamento energia'!$Q$41*'Profilo eolico'!B3504</f>
        <v>186.12485313494591</v>
      </c>
      <c r="G3502">
        <f>$P$43*'Profilo fotovoltaico'!B3504+'Approvvigionamento energia'!$Q$43*'Profilo eolico'!B3504</f>
        <v>93.062426567472954</v>
      </c>
      <c r="H3502">
        <f t="shared" si="108"/>
        <v>1138.4335154826958</v>
      </c>
      <c r="I3502">
        <f>IF(LCOH!$C$28=Menu!$A$1,'Approvvigionamento energia'!C3502,0)+IF(LCOH!$C$28=Menu!$A$2,'Approvvigionamento energia'!D3502,0)+IF(LCOH!$C$28=Menu!$A$3,'Approvvigionamento energia'!E3502,0)+IF(LCOH!$C$28=Menu!$A$4,'Approvvigionamento energia'!F3502,0)+IF(LCOH!$C$28=Menu!$A$5,'Approvvigionamento energia'!G3502,0)+IF(LCOH!$C$28=Menu!$A$6,'Approvvigionamento energia'!H3502,0)</f>
        <v>186.12485313494591</v>
      </c>
      <c r="J3502">
        <f>'Approvvigionamento energia'!A3502+'Approvvigionamento energia'!B3502+'Approvvigionamento energia'!I3502</f>
        <v>249.92485313494592</v>
      </c>
      <c r="K3502">
        <f>IF(MIN(LCOH!$C$18,J3502)&gt;=$P$48*LCOH!$C$18, MIN(LCOH!$C$18,J3502),0)</f>
        <v>0</v>
      </c>
      <c r="L3502">
        <f t="shared" si="109"/>
        <v>249.92485313494592</v>
      </c>
      <c r="M3502">
        <f>K3502/LCOH!$C$18</f>
        <v>0</v>
      </c>
      <c r="N3502">
        <f>K3502/LCOH!$C$34</f>
        <v>0</v>
      </c>
    </row>
    <row r="3503" spans="1:14" x14ac:dyDescent="0.35">
      <c r="A3503">
        <f>'Profilo fotovoltaico'!B3505*LCOH!$C$20</f>
        <v>0</v>
      </c>
      <c r="B3503">
        <f>'Profilo eolico'!B3505*LCOH!$C$21</f>
        <v>88.6</v>
      </c>
      <c r="C3503">
        <f>$P$35*'Profilo fotovoltaico'!B3505</f>
        <v>0</v>
      </c>
      <c r="D3503">
        <f>$Q$37*'Profilo eolico'!B3505</f>
        <v>516.94865165379963</v>
      </c>
      <c r="E3503">
        <f>$P$39*'Profilo fotovoltaico'!B3505+'Approvvigionamento energia'!$Q$39*'Profilo eolico'!B3505</f>
        <v>387.71148874034969</v>
      </c>
      <c r="F3503">
        <f>$P$41*'Profilo fotovoltaico'!B3505+'Approvvigionamento energia'!$Q$41*'Profilo eolico'!B3505</f>
        <v>258.47432582689981</v>
      </c>
      <c r="G3503">
        <f>$P$43*'Profilo fotovoltaico'!B3505+'Approvvigionamento energia'!$Q$43*'Profilo eolico'!B3505</f>
        <v>129.23716291344991</v>
      </c>
      <c r="H3503">
        <f t="shared" si="108"/>
        <v>1138.4335154826958</v>
      </c>
      <c r="I3503">
        <f>IF(LCOH!$C$28=Menu!$A$1,'Approvvigionamento energia'!C3503,0)+IF(LCOH!$C$28=Menu!$A$2,'Approvvigionamento energia'!D3503,0)+IF(LCOH!$C$28=Menu!$A$3,'Approvvigionamento energia'!E3503,0)+IF(LCOH!$C$28=Menu!$A$4,'Approvvigionamento energia'!F3503,0)+IF(LCOH!$C$28=Menu!$A$5,'Approvvigionamento energia'!G3503,0)+IF(LCOH!$C$28=Menu!$A$6,'Approvvigionamento energia'!H3503,0)</f>
        <v>258.47432582689981</v>
      </c>
      <c r="J3503">
        <f>'Approvvigionamento energia'!A3503+'Approvvigionamento energia'!B3503+'Approvvigionamento energia'!I3503</f>
        <v>347.07432582689978</v>
      </c>
      <c r="K3503">
        <f>IF(MIN(LCOH!$C$18,J3503)&gt;=$P$48*LCOH!$C$18, MIN(LCOH!$C$18,J3503),0)</f>
        <v>0</v>
      </c>
      <c r="L3503">
        <f t="shared" si="109"/>
        <v>347.07432582689978</v>
      </c>
      <c r="M3503">
        <f>K3503/LCOH!$C$18</f>
        <v>0</v>
      </c>
      <c r="N3503">
        <f>K3503/LCOH!$C$34</f>
        <v>0</v>
      </c>
    </row>
    <row r="3504" spans="1:14" x14ac:dyDescent="0.35">
      <c r="A3504">
        <f>'Profilo fotovoltaico'!B3506*LCOH!$C$20</f>
        <v>0</v>
      </c>
      <c r="B3504">
        <f>'Profilo eolico'!B3506*LCOH!$C$21</f>
        <v>111.10000000000001</v>
      </c>
      <c r="C3504">
        <f>$P$35*'Profilo fotovoltaico'!B3506</f>
        <v>0</v>
      </c>
      <c r="D3504">
        <f>$Q$37*'Profilo eolico'!B3506</f>
        <v>648.22793678032883</v>
      </c>
      <c r="E3504">
        <f>$P$39*'Profilo fotovoltaico'!B3506+'Approvvigionamento energia'!$Q$39*'Profilo eolico'!B3506</f>
        <v>486.17095258524665</v>
      </c>
      <c r="F3504">
        <f>$P$41*'Profilo fotovoltaico'!B3506+'Approvvigionamento energia'!$Q$41*'Profilo eolico'!B3506</f>
        <v>324.11396839016442</v>
      </c>
      <c r="G3504">
        <f>$P$43*'Profilo fotovoltaico'!B3506+'Approvvigionamento energia'!$Q$43*'Profilo eolico'!B3506</f>
        <v>162.05698419508221</v>
      </c>
      <c r="H3504">
        <f t="shared" si="108"/>
        <v>1138.4335154826958</v>
      </c>
      <c r="I3504">
        <f>IF(LCOH!$C$28=Menu!$A$1,'Approvvigionamento energia'!C3504,0)+IF(LCOH!$C$28=Menu!$A$2,'Approvvigionamento energia'!D3504,0)+IF(LCOH!$C$28=Menu!$A$3,'Approvvigionamento energia'!E3504,0)+IF(LCOH!$C$28=Menu!$A$4,'Approvvigionamento energia'!F3504,0)+IF(LCOH!$C$28=Menu!$A$5,'Approvvigionamento energia'!G3504,0)+IF(LCOH!$C$28=Menu!$A$6,'Approvvigionamento energia'!H3504,0)</f>
        <v>324.11396839016442</v>
      </c>
      <c r="J3504">
        <f>'Approvvigionamento energia'!A3504+'Approvvigionamento energia'!B3504+'Approvvigionamento energia'!I3504</f>
        <v>435.21396839016444</v>
      </c>
      <c r="K3504">
        <f>IF(MIN(LCOH!$C$18,J3504)&gt;=$P$48*LCOH!$C$18, MIN(LCOH!$C$18,J3504),0)</f>
        <v>435.21396839016444</v>
      </c>
      <c r="L3504">
        <f t="shared" si="109"/>
        <v>0</v>
      </c>
      <c r="M3504">
        <f>K3504/LCOH!$C$18</f>
        <v>0.29014264559344294</v>
      </c>
      <c r="N3504">
        <f>K3504/LCOH!$C$34</f>
        <v>8.3856255951862124</v>
      </c>
    </row>
    <row r="3505" spans="1:14" x14ac:dyDescent="0.35">
      <c r="A3505">
        <f>'Profilo fotovoltaico'!B3507*LCOH!$C$20</f>
        <v>0</v>
      </c>
      <c r="B3505">
        <f>'Profilo eolico'!B3507*LCOH!$C$21</f>
        <v>125.7</v>
      </c>
      <c r="C3505">
        <f>$P$35*'Profilo fotovoltaico'!B3507</f>
        <v>0</v>
      </c>
      <c r="D3505">
        <f>$Q$37*'Profilo eolico'!B3507</f>
        <v>733.41360624021013</v>
      </c>
      <c r="E3505">
        <f>$P$39*'Profilo fotovoltaico'!B3507+'Approvvigionamento energia'!$Q$39*'Profilo eolico'!B3507</f>
        <v>550.06020468015754</v>
      </c>
      <c r="F3505">
        <f>$P$41*'Profilo fotovoltaico'!B3507+'Approvvigionamento energia'!$Q$41*'Profilo eolico'!B3507</f>
        <v>366.70680312010506</v>
      </c>
      <c r="G3505">
        <f>$P$43*'Profilo fotovoltaico'!B3507+'Approvvigionamento energia'!$Q$43*'Profilo eolico'!B3507</f>
        <v>183.35340156005253</v>
      </c>
      <c r="H3505">
        <f t="shared" si="108"/>
        <v>1138.4335154826958</v>
      </c>
      <c r="I3505">
        <f>IF(LCOH!$C$28=Menu!$A$1,'Approvvigionamento energia'!C3505,0)+IF(LCOH!$C$28=Menu!$A$2,'Approvvigionamento energia'!D3505,0)+IF(LCOH!$C$28=Menu!$A$3,'Approvvigionamento energia'!E3505,0)+IF(LCOH!$C$28=Menu!$A$4,'Approvvigionamento energia'!F3505,0)+IF(LCOH!$C$28=Menu!$A$5,'Approvvigionamento energia'!G3505,0)+IF(LCOH!$C$28=Menu!$A$6,'Approvvigionamento energia'!H3505,0)</f>
        <v>366.70680312010506</v>
      </c>
      <c r="J3505">
        <f>'Approvvigionamento energia'!A3505+'Approvvigionamento energia'!B3505+'Approvvigionamento energia'!I3505</f>
        <v>492.40680312010505</v>
      </c>
      <c r="K3505">
        <f>IF(MIN(LCOH!$C$18,J3505)&gt;=$P$48*LCOH!$C$18, MIN(LCOH!$C$18,J3505),0)</f>
        <v>492.40680312010505</v>
      </c>
      <c r="L3505">
        <f t="shared" si="109"/>
        <v>0</v>
      </c>
      <c r="M3505">
        <f>K3505/LCOH!$C$18</f>
        <v>0.32827120208007005</v>
      </c>
      <c r="N3505">
        <f>K3505/LCOH!$C$34</f>
        <v>9.4876069965338168</v>
      </c>
    </row>
    <row r="3506" spans="1:14" x14ac:dyDescent="0.35">
      <c r="A3506">
        <f>'Profilo fotovoltaico'!B3508*LCOH!$C$20</f>
        <v>0</v>
      </c>
      <c r="B3506">
        <f>'Profilo eolico'!B3508*LCOH!$C$21</f>
        <v>133.5</v>
      </c>
      <c r="C3506">
        <f>$P$35*'Profilo fotovoltaico'!B3508</f>
        <v>0</v>
      </c>
      <c r="D3506">
        <f>$Q$37*'Profilo eolico'!B3508</f>
        <v>778.92375841740693</v>
      </c>
      <c r="E3506">
        <f>$P$39*'Profilo fotovoltaico'!B3508+'Approvvigionamento energia'!$Q$39*'Profilo eolico'!B3508</f>
        <v>584.19281881305517</v>
      </c>
      <c r="F3506">
        <f>$P$41*'Profilo fotovoltaico'!B3508+'Approvvigionamento energia'!$Q$41*'Profilo eolico'!B3508</f>
        <v>389.46187920870346</v>
      </c>
      <c r="G3506">
        <f>$P$43*'Profilo fotovoltaico'!B3508+'Approvvigionamento energia'!$Q$43*'Profilo eolico'!B3508</f>
        <v>194.73093960435173</v>
      </c>
      <c r="H3506">
        <f t="shared" si="108"/>
        <v>1138.4335154826958</v>
      </c>
      <c r="I3506">
        <f>IF(LCOH!$C$28=Menu!$A$1,'Approvvigionamento energia'!C3506,0)+IF(LCOH!$C$28=Menu!$A$2,'Approvvigionamento energia'!D3506,0)+IF(LCOH!$C$28=Menu!$A$3,'Approvvigionamento energia'!E3506,0)+IF(LCOH!$C$28=Menu!$A$4,'Approvvigionamento energia'!F3506,0)+IF(LCOH!$C$28=Menu!$A$5,'Approvvigionamento energia'!G3506,0)+IF(LCOH!$C$28=Menu!$A$6,'Approvvigionamento energia'!H3506,0)</f>
        <v>389.46187920870346</v>
      </c>
      <c r="J3506">
        <f>'Approvvigionamento energia'!A3506+'Approvvigionamento energia'!B3506+'Approvvigionamento energia'!I3506</f>
        <v>522.96187920870352</v>
      </c>
      <c r="K3506">
        <f>IF(MIN(LCOH!$C$18,J3506)&gt;=$P$48*LCOH!$C$18, MIN(LCOH!$C$18,J3506),0)</f>
        <v>522.96187920870352</v>
      </c>
      <c r="L3506">
        <f t="shared" si="109"/>
        <v>0</v>
      </c>
      <c r="M3506">
        <f>K3506/LCOH!$C$18</f>
        <v>0.34864125280580233</v>
      </c>
      <c r="N3506">
        <f>K3506/LCOH!$C$34</f>
        <v>10.076336786294865</v>
      </c>
    </row>
    <row r="3507" spans="1:14" x14ac:dyDescent="0.35">
      <c r="A3507">
        <f>'Profilo fotovoltaico'!B3509*LCOH!$C$20</f>
        <v>0</v>
      </c>
      <c r="B3507">
        <f>'Profilo eolico'!B3509*LCOH!$C$21</f>
        <v>136.80000000000001</v>
      </c>
      <c r="C3507">
        <f>$P$35*'Profilo fotovoltaico'!B3509</f>
        <v>0</v>
      </c>
      <c r="D3507">
        <f>$Q$37*'Profilo eolico'!B3509</f>
        <v>798.17805356929784</v>
      </c>
      <c r="E3507">
        <f>$P$39*'Profilo fotovoltaico'!B3509+'Approvvigionamento energia'!$Q$39*'Profilo eolico'!B3509</f>
        <v>598.63354017697338</v>
      </c>
      <c r="F3507">
        <f>$P$41*'Profilo fotovoltaico'!B3509+'Approvvigionamento energia'!$Q$41*'Profilo eolico'!B3509</f>
        <v>399.08902678464892</v>
      </c>
      <c r="G3507">
        <f>$P$43*'Profilo fotovoltaico'!B3509+'Approvvigionamento energia'!$Q$43*'Profilo eolico'!B3509</f>
        <v>199.54451339232446</v>
      </c>
      <c r="H3507">
        <f t="shared" si="108"/>
        <v>1138.4335154826958</v>
      </c>
      <c r="I3507">
        <f>IF(LCOH!$C$28=Menu!$A$1,'Approvvigionamento energia'!C3507,0)+IF(LCOH!$C$28=Menu!$A$2,'Approvvigionamento energia'!D3507,0)+IF(LCOH!$C$28=Menu!$A$3,'Approvvigionamento energia'!E3507,0)+IF(LCOH!$C$28=Menu!$A$4,'Approvvigionamento energia'!F3507,0)+IF(LCOH!$C$28=Menu!$A$5,'Approvvigionamento energia'!G3507,0)+IF(LCOH!$C$28=Menu!$A$6,'Approvvigionamento energia'!H3507,0)</f>
        <v>399.08902678464892</v>
      </c>
      <c r="J3507">
        <f>'Approvvigionamento energia'!A3507+'Approvvigionamento energia'!B3507+'Approvvigionamento energia'!I3507</f>
        <v>535.88902678464888</v>
      </c>
      <c r="K3507">
        <f>IF(MIN(LCOH!$C$18,J3507)&gt;=$P$48*LCOH!$C$18, MIN(LCOH!$C$18,J3507),0)</f>
        <v>535.88902678464888</v>
      </c>
      <c r="L3507">
        <f t="shared" si="109"/>
        <v>0</v>
      </c>
      <c r="M3507">
        <f>K3507/LCOH!$C$18</f>
        <v>0.35725935118976593</v>
      </c>
      <c r="N3507">
        <f>K3507/LCOH!$C$34</f>
        <v>10.325414774270692</v>
      </c>
    </row>
    <row r="3508" spans="1:14" x14ac:dyDescent="0.35">
      <c r="A3508">
        <f>'Profilo fotovoltaico'!B3510*LCOH!$C$20</f>
        <v>0</v>
      </c>
      <c r="B3508">
        <f>'Profilo eolico'!B3510*LCOH!$C$21</f>
        <v>137.9</v>
      </c>
      <c r="C3508">
        <f>$P$35*'Profilo fotovoltaico'!B3510</f>
        <v>0</v>
      </c>
      <c r="D3508">
        <f>$Q$37*'Profilo eolico'!B3510</f>
        <v>804.59615195326148</v>
      </c>
      <c r="E3508">
        <f>$P$39*'Profilo fotovoltaico'!B3510+'Approvvigionamento energia'!$Q$39*'Profilo eolico'!B3510</f>
        <v>603.44711396494608</v>
      </c>
      <c r="F3508">
        <f>$P$41*'Profilo fotovoltaico'!B3510+'Approvvigionamento energia'!$Q$41*'Profilo eolico'!B3510</f>
        <v>402.29807597663074</v>
      </c>
      <c r="G3508">
        <f>$P$43*'Profilo fotovoltaico'!B3510+'Approvvigionamento energia'!$Q$43*'Profilo eolico'!B3510</f>
        <v>201.14903798831537</v>
      </c>
      <c r="H3508">
        <f t="shared" si="108"/>
        <v>1138.4335154826958</v>
      </c>
      <c r="I3508">
        <f>IF(LCOH!$C$28=Menu!$A$1,'Approvvigionamento energia'!C3508,0)+IF(LCOH!$C$28=Menu!$A$2,'Approvvigionamento energia'!D3508,0)+IF(LCOH!$C$28=Menu!$A$3,'Approvvigionamento energia'!E3508,0)+IF(LCOH!$C$28=Menu!$A$4,'Approvvigionamento energia'!F3508,0)+IF(LCOH!$C$28=Menu!$A$5,'Approvvigionamento energia'!G3508,0)+IF(LCOH!$C$28=Menu!$A$6,'Approvvigionamento energia'!H3508,0)</f>
        <v>402.29807597663074</v>
      </c>
      <c r="J3508">
        <f>'Approvvigionamento energia'!A3508+'Approvvigionamento energia'!B3508+'Approvvigionamento energia'!I3508</f>
        <v>540.19807597663078</v>
      </c>
      <c r="K3508">
        <f>IF(MIN(LCOH!$C$18,J3508)&gt;=$P$48*LCOH!$C$18, MIN(LCOH!$C$18,J3508),0)</f>
        <v>540.19807597663078</v>
      </c>
      <c r="L3508">
        <f t="shared" si="109"/>
        <v>0</v>
      </c>
      <c r="M3508">
        <f>K3508/LCOH!$C$18</f>
        <v>0.36013205065108717</v>
      </c>
      <c r="N3508">
        <f>K3508/LCOH!$C$34</f>
        <v>10.408440770262636</v>
      </c>
    </row>
    <row r="3509" spans="1:14" x14ac:dyDescent="0.35">
      <c r="A3509">
        <f>'Profilo fotovoltaico'!B3511*LCOH!$C$20</f>
        <v>0</v>
      </c>
      <c r="B3509">
        <f>'Profilo eolico'!B3511*LCOH!$C$21</f>
        <v>130.6</v>
      </c>
      <c r="C3509">
        <f>$P$35*'Profilo fotovoltaico'!B3511</f>
        <v>0</v>
      </c>
      <c r="D3509">
        <f>$Q$37*'Profilo eolico'!B3511</f>
        <v>762.00331722332078</v>
      </c>
      <c r="E3509">
        <f>$P$39*'Profilo fotovoltaico'!B3511+'Approvvigionamento energia'!$Q$39*'Profilo eolico'!B3511</f>
        <v>571.50248791749061</v>
      </c>
      <c r="F3509">
        <f>$P$41*'Profilo fotovoltaico'!B3511+'Approvvigionamento energia'!$Q$41*'Profilo eolico'!B3511</f>
        <v>381.00165861166039</v>
      </c>
      <c r="G3509">
        <f>$P$43*'Profilo fotovoltaico'!B3511+'Approvvigionamento energia'!$Q$43*'Profilo eolico'!B3511</f>
        <v>190.50082930583019</v>
      </c>
      <c r="H3509">
        <f t="shared" si="108"/>
        <v>1138.4335154826958</v>
      </c>
      <c r="I3509">
        <f>IF(LCOH!$C$28=Menu!$A$1,'Approvvigionamento energia'!C3509,0)+IF(LCOH!$C$28=Menu!$A$2,'Approvvigionamento energia'!D3509,0)+IF(LCOH!$C$28=Menu!$A$3,'Approvvigionamento energia'!E3509,0)+IF(LCOH!$C$28=Menu!$A$4,'Approvvigionamento energia'!F3509,0)+IF(LCOH!$C$28=Menu!$A$5,'Approvvigionamento energia'!G3509,0)+IF(LCOH!$C$28=Menu!$A$6,'Approvvigionamento energia'!H3509,0)</f>
        <v>381.00165861166039</v>
      </c>
      <c r="J3509">
        <f>'Approvvigionamento energia'!A3509+'Approvvigionamento energia'!B3509+'Approvvigionamento energia'!I3509</f>
        <v>511.60165861166035</v>
      </c>
      <c r="K3509">
        <f>IF(MIN(LCOH!$C$18,J3509)&gt;=$P$48*LCOH!$C$18, MIN(LCOH!$C$18,J3509),0)</f>
        <v>511.60165861166035</v>
      </c>
      <c r="L3509">
        <f t="shared" si="109"/>
        <v>0</v>
      </c>
      <c r="M3509">
        <f>K3509/LCOH!$C$18</f>
        <v>0.34106777240777358</v>
      </c>
      <c r="N3509">
        <f>K3509/LCOH!$C$34</f>
        <v>9.8574500695888325</v>
      </c>
    </row>
    <row r="3510" spans="1:14" x14ac:dyDescent="0.35">
      <c r="A3510">
        <f>'Profilo fotovoltaico'!B3512*LCOH!$C$20</f>
        <v>42</v>
      </c>
      <c r="B3510">
        <f>'Profilo eolico'!B3512*LCOH!$C$21</f>
        <v>114</v>
      </c>
      <c r="C3510">
        <f>$P$35*'Profilo fotovoltaico'!B3512</f>
        <v>308.89371188012677</v>
      </c>
      <c r="D3510">
        <f>$Q$37*'Profilo eolico'!B3512</f>
        <v>665.14837797441487</v>
      </c>
      <c r="E3510">
        <f>$P$39*'Profilo fotovoltaico'!B3512+'Approvvigionamento energia'!$Q$39*'Profilo eolico'!B3512</f>
        <v>576.08471145084286</v>
      </c>
      <c r="F3510">
        <f>$P$41*'Profilo fotovoltaico'!B3512+'Approvvigionamento energia'!$Q$41*'Profilo eolico'!B3512</f>
        <v>487.02104492727085</v>
      </c>
      <c r="G3510">
        <f>$P$43*'Profilo fotovoltaico'!B3512+'Approvvigionamento energia'!$Q$43*'Profilo eolico'!B3512</f>
        <v>397.95737840369878</v>
      </c>
      <c r="H3510">
        <f t="shared" si="108"/>
        <v>1138.4335154826958</v>
      </c>
      <c r="I3510">
        <f>IF(LCOH!$C$28=Menu!$A$1,'Approvvigionamento energia'!C3510,0)+IF(LCOH!$C$28=Menu!$A$2,'Approvvigionamento energia'!D3510,0)+IF(LCOH!$C$28=Menu!$A$3,'Approvvigionamento energia'!E3510,0)+IF(LCOH!$C$28=Menu!$A$4,'Approvvigionamento energia'!F3510,0)+IF(LCOH!$C$28=Menu!$A$5,'Approvvigionamento energia'!G3510,0)+IF(LCOH!$C$28=Menu!$A$6,'Approvvigionamento energia'!H3510,0)</f>
        <v>487.02104492727085</v>
      </c>
      <c r="J3510">
        <f>'Approvvigionamento energia'!A3510+'Approvvigionamento energia'!B3510+'Approvvigionamento energia'!I3510</f>
        <v>643.02104492727085</v>
      </c>
      <c r="K3510">
        <f>IF(MIN(LCOH!$C$18,J3510)&gt;=$P$48*LCOH!$C$18, MIN(LCOH!$C$18,J3510),0)</f>
        <v>643.02104492727085</v>
      </c>
      <c r="L3510">
        <f t="shared" si="109"/>
        <v>0</v>
      </c>
      <c r="M3510">
        <f>K3510/LCOH!$C$18</f>
        <v>0.42868069661818059</v>
      </c>
      <c r="N3510">
        <f>K3510/LCOH!$C$34</f>
        <v>12.38961550919597</v>
      </c>
    </row>
    <row r="3511" spans="1:14" x14ac:dyDescent="0.35">
      <c r="A3511">
        <f>'Profilo fotovoltaico'!B3513*LCOH!$C$20</f>
        <v>151</v>
      </c>
      <c r="B3511">
        <f>'Profilo eolico'!B3513*LCOH!$C$21</f>
        <v>70.5</v>
      </c>
      <c r="C3511">
        <f>$P$35*'Profilo fotovoltaico'!B3513</f>
        <v>1110.5464403309318</v>
      </c>
      <c r="D3511">
        <f>$Q$37*'Profilo eolico'!B3513</f>
        <v>411.34176006312492</v>
      </c>
      <c r="E3511">
        <f>$P$39*'Profilo fotovoltaico'!B3513+'Approvvigionamento energia'!$Q$39*'Profilo eolico'!B3513</f>
        <v>586.14293013007659</v>
      </c>
      <c r="F3511">
        <f>$P$41*'Profilo fotovoltaico'!B3513+'Approvvigionamento energia'!$Q$41*'Profilo eolico'!B3513</f>
        <v>760.94410019702832</v>
      </c>
      <c r="G3511">
        <f>$P$43*'Profilo fotovoltaico'!B3513+'Approvvigionamento energia'!$Q$43*'Profilo eolico'!B3513</f>
        <v>935.74527026398016</v>
      </c>
      <c r="H3511">
        <f t="shared" si="108"/>
        <v>1138.4335154826958</v>
      </c>
      <c r="I3511">
        <f>IF(LCOH!$C$28=Menu!$A$1,'Approvvigionamento energia'!C3511,0)+IF(LCOH!$C$28=Menu!$A$2,'Approvvigionamento energia'!D3511,0)+IF(LCOH!$C$28=Menu!$A$3,'Approvvigionamento energia'!E3511,0)+IF(LCOH!$C$28=Menu!$A$4,'Approvvigionamento energia'!F3511,0)+IF(LCOH!$C$28=Menu!$A$5,'Approvvigionamento energia'!G3511,0)+IF(LCOH!$C$28=Menu!$A$6,'Approvvigionamento energia'!H3511,0)</f>
        <v>760.94410019702832</v>
      </c>
      <c r="J3511">
        <f>'Approvvigionamento energia'!A3511+'Approvvigionamento energia'!B3511+'Approvvigionamento energia'!I3511</f>
        <v>982.44410019702832</v>
      </c>
      <c r="K3511">
        <f>IF(MIN(LCOH!$C$18,J3511)&gt;=$P$48*LCOH!$C$18, MIN(LCOH!$C$18,J3511),0)</f>
        <v>982.44410019702832</v>
      </c>
      <c r="L3511">
        <f t="shared" si="109"/>
        <v>0</v>
      </c>
      <c r="M3511">
        <f>K3511/LCOH!$C$18</f>
        <v>0.65496273346468559</v>
      </c>
      <c r="N3511">
        <f>K3511/LCOH!$C$34</f>
        <v>18.929558770655653</v>
      </c>
    </row>
    <row r="3512" spans="1:14" x14ac:dyDescent="0.35">
      <c r="A3512">
        <f>'Profilo fotovoltaico'!B3514*LCOH!$C$20</f>
        <v>283</v>
      </c>
      <c r="B3512">
        <f>'Profilo eolico'!B3514*LCOH!$C$21</f>
        <v>43.8</v>
      </c>
      <c r="C3512">
        <f>$P$35*'Profilo fotovoltaico'!B3514</f>
        <v>2081.3552490970442</v>
      </c>
      <c r="D3512">
        <f>$Q$37*'Profilo eolico'!B3514</f>
        <v>255.55700837964361</v>
      </c>
      <c r="E3512">
        <f>$P$39*'Profilo fotovoltaico'!B3514+'Approvvigionamento energia'!$Q$39*'Profilo eolico'!B3514</f>
        <v>712.00656855899376</v>
      </c>
      <c r="F3512">
        <f>$P$41*'Profilo fotovoltaico'!B3514+'Approvvigionamento energia'!$Q$41*'Profilo eolico'!B3514</f>
        <v>1168.456128738344</v>
      </c>
      <c r="G3512">
        <f>$P$43*'Profilo fotovoltaico'!B3514+'Approvvigionamento energia'!$Q$43*'Profilo eolico'!B3514</f>
        <v>1624.9056889176941</v>
      </c>
      <c r="H3512">
        <f t="shared" si="108"/>
        <v>1138.4335154826958</v>
      </c>
      <c r="I3512">
        <f>IF(LCOH!$C$28=Menu!$A$1,'Approvvigionamento energia'!C3512,0)+IF(LCOH!$C$28=Menu!$A$2,'Approvvigionamento energia'!D3512,0)+IF(LCOH!$C$28=Menu!$A$3,'Approvvigionamento energia'!E3512,0)+IF(LCOH!$C$28=Menu!$A$4,'Approvvigionamento energia'!F3512,0)+IF(LCOH!$C$28=Menu!$A$5,'Approvvigionamento energia'!G3512,0)+IF(LCOH!$C$28=Menu!$A$6,'Approvvigionamento energia'!H3512,0)</f>
        <v>1168.456128738344</v>
      </c>
      <c r="J3512">
        <f>'Approvvigionamento energia'!A3512+'Approvvigionamento energia'!B3512+'Approvvigionamento energia'!I3512</f>
        <v>1495.2561287383439</v>
      </c>
      <c r="K3512">
        <f>IF(MIN(LCOH!$C$18,J3512)&gt;=$P$48*LCOH!$C$18, MIN(LCOH!$C$18,J3512),0)</f>
        <v>1495.2561287383439</v>
      </c>
      <c r="L3512">
        <f t="shared" si="109"/>
        <v>0</v>
      </c>
      <c r="M3512">
        <f>K3512/LCOH!$C$18</f>
        <v>0.99683741915889601</v>
      </c>
      <c r="N3512">
        <f>K3512/LCOH!$C$34</f>
        <v>28.810330033494104</v>
      </c>
    </row>
    <row r="3513" spans="1:14" x14ac:dyDescent="0.35">
      <c r="A3513">
        <f>'Profilo fotovoltaico'!B3515*LCOH!$C$20</f>
        <v>402</v>
      </c>
      <c r="B3513">
        <f>'Profilo eolico'!B3515*LCOH!$C$21</f>
        <v>36.799999999999997</v>
      </c>
      <c r="C3513">
        <f>$P$35*'Profilo fotovoltaico'!B3515</f>
        <v>2956.5540994240705</v>
      </c>
      <c r="D3513">
        <f>$Q$37*'Profilo eolico'!B3515</f>
        <v>214.71456411805673</v>
      </c>
      <c r="E3513">
        <f>$P$39*'Profilo fotovoltaico'!B3515+'Approvvigionamento energia'!$Q$39*'Profilo eolico'!B3515</f>
        <v>900.17444794456014</v>
      </c>
      <c r="F3513">
        <f>$P$41*'Profilo fotovoltaico'!B3515+'Approvvigionamento energia'!$Q$41*'Profilo eolico'!B3515</f>
        <v>1585.6343317710637</v>
      </c>
      <c r="G3513">
        <f>$P$43*'Profilo fotovoltaico'!B3515+'Approvvigionamento energia'!$Q$43*'Profilo eolico'!B3515</f>
        <v>2271.0942155975667</v>
      </c>
      <c r="H3513">
        <f t="shared" si="108"/>
        <v>1138.4335154826958</v>
      </c>
      <c r="I3513">
        <f>IF(LCOH!$C$28=Menu!$A$1,'Approvvigionamento energia'!C3513,0)+IF(LCOH!$C$28=Menu!$A$2,'Approvvigionamento energia'!D3513,0)+IF(LCOH!$C$28=Menu!$A$3,'Approvvigionamento energia'!E3513,0)+IF(LCOH!$C$28=Menu!$A$4,'Approvvigionamento energia'!F3513,0)+IF(LCOH!$C$28=Menu!$A$5,'Approvvigionamento energia'!G3513,0)+IF(LCOH!$C$28=Menu!$A$6,'Approvvigionamento energia'!H3513,0)</f>
        <v>1585.6343317710637</v>
      </c>
      <c r="J3513">
        <f>'Approvvigionamento energia'!A3513+'Approvvigionamento energia'!B3513+'Approvvigionamento energia'!I3513</f>
        <v>2024.4343317710636</v>
      </c>
      <c r="K3513">
        <f>IF(MIN(LCOH!$C$18,J3513)&gt;=$P$48*LCOH!$C$18, MIN(LCOH!$C$18,J3513),0)</f>
        <v>1500</v>
      </c>
      <c r="L3513">
        <f t="shared" si="109"/>
        <v>524.43433177106363</v>
      </c>
      <c r="M3513">
        <f>K3513/LCOH!$C$18</f>
        <v>1</v>
      </c>
      <c r="N3513">
        <f>K3513/LCOH!$C$34</f>
        <v>28.901734104046245</v>
      </c>
    </row>
    <row r="3514" spans="1:14" x14ac:dyDescent="0.35">
      <c r="A3514">
        <f>'Profilo fotovoltaico'!B3516*LCOH!$C$20</f>
        <v>487</v>
      </c>
      <c r="B3514">
        <f>'Profilo eolico'!B3516*LCOH!$C$21</f>
        <v>31.9</v>
      </c>
      <c r="C3514">
        <f>$P$35*'Profilo fotovoltaico'!B3516</f>
        <v>3581.6961353719457</v>
      </c>
      <c r="D3514">
        <f>$Q$37*'Profilo eolico'!B3516</f>
        <v>186.12485313494591</v>
      </c>
      <c r="E3514">
        <f>$P$39*'Profilo fotovoltaico'!B3516+'Approvvigionamento energia'!$Q$39*'Profilo eolico'!B3516</f>
        <v>1035.0176736941958</v>
      </c>
      <c r="F3514">
        <f>$P$41*'Profilo fotovoltaico'!B3516+'Approvvigionamento energia'!$Q$41*'Profilo eolico'!B3516</f>
        <v>1883.9104942534459</v>
      </c>
      <c r="G3514">
        <f>$P$43*'Profilo fotovoltaico'!B3516+'Approvvigionamento energia'!$Q$43*'Profilo eolico'!B3516</f>
        <v>2732.803314812696</v>
      </c>
      <c r="H3514">
        <f t="shared" si="108"/>
        <v>1138.4335154826958</v>
      </c>
      <c r="I3514">
        <f>IF(LCOH!$C$28=Menu!$A$1,'Approvvigionamento energia'!C3514,0)+IF(LCOH!$C$28=Menu!$A$2,'Approvvigionamento energia'!D3514,0)+IF(LCOH!$C$28=Menu!$A$3,'Approvvigionamento energia'!E3514,0)+IF(LCOH!$C$28=Menu!$A$4,'Approvvigionamento energia'!F3514,0)+IF(LCOH!$C$28=Menu!$A$5,'Approvvigionamento energia'!G3514,0)+IF(LCOH!$C$28=Menu!$A$6,'Approvvigionamento energia'!H3514,0)</f>
        <v>1883.9104942534459</v>
      </c>
      <c r="J3514">
        <f>'Approvvigionamento energia'!A3514+'Approvvigionamento energia'!B3514+'Approvvigionamento energia'!I3514</f>
        <v>2402.810494253446</v>
      </c>
      <c r="K3514">
        <f>IF(MIN(LCOH!$C$18,J3514)&gt;=$P$48*LCOH!$C$18, MIN(LCOH!$C$18,J3514),0)</f>
        <v>1500</v>
      </c>
      <c r="L3514">
        <f t="shared" si="109"/>
        <v>902.810494253446</v>
      </c>
      <c r="M3514">
        <f>K3514/LCOH!$C$18</f>
        <v>1</v>
      </c>
      <c r="N3514">
        <f>K3514/LCOH!$C$34</f>
        <v>28.901734104046245</v>
      </c>
    </row>
    <row r="3515" spans="1:14" x14ac:dyDescent="0.35">
      <c r="A3515">
        <f>'Profilo fotovoltaico'!B3517*LCOH!$C$20</f>
        <v>559</v>
      </c>
      <c r="B3515">
        <f>'Profilo eolico'!B3517*LCOH!$C$21</f>
        <v>31.8</v>
      </c>
      <c r="C3515">
        <f>$P$35*'Profilo fotovoltaico'!B3517</f>
        <v>4111.2282128807346</v>
      </c>
      <c r="D3515">
        <f>$Q$37*'Profilo eolico'!B3517</f>
        <v>185.54138964549469</v>
      </c>
      <c r="E3515">
        <f>$P$39*'Profilo fotovoltaico'!B3517+'Approvvigionamento energia'!$Q$39*'Profilo eolico'!B3517</f>
        <v>1166.9630954543047</v>
      </c>
      <c r="F3515">
        <f>$P$41*'Profilo fotovoltaico'!B3517+'Approvvigionamento energia'!$Q$41*'Profilo eolico'!B3517</f>
        <v>2148.3848012631147</v>
      </c>
      <c r="G3515">
        <f>$P$43*'Profilo fotovoltaico'!B3517+'Approvvigionamento energia'!$Q$43*'Profilo eolico'!B3517</f>
        <v>3129.8065070719244</v>
      </c>
      <c r="H3515">
        <f t="shared" si="108"/>
        <v>1138.4335154826958</v>
      </c>
      <c r="I3515">
        <f>IF(LCOH!$C$28=Menu!$A$1,'Approvvigionamento energia'!C3515,0)+IF(LCOH!$C$28=Menu!$A$2,'Approvvigionamento energia'!D3515,0)+IF(LCOH!$C$28=Menu!$A$3,'Approvvigionamento energia'!E3515,0)+IF(LCOH!$C$28=Menu!$A$4,'Approvvigionamento energia'!F3515,0)+IF(LCOH!$C$28=Menu!$A$5,'Approvvigionamento energia'!G3515,0)+IF(LCOH!$C$28=Menu!$A$6,'Approvvigionamento energia'!H3515,0)</f>
        <v>2148.3848012631147</v>
      </c>
      <c r="J3515">
        <f>'Approvvigionamento energia'!A3515+'Approvvigionamento energia'!B3515+'Approvvigionamento energia'!I3515</f>
        <v>2739.1848012631144</v>
      </c>
      <c r="K3515">
        <f>IF(MIN(LCOH!$C$18,J3515)&gt;=$P$48*LCOH!$C$18, MIN(LCOH!$C$18,J3515),0)</f>
        <v>1500</v>
      </c>
      <c r="L3515">
        <f t="shared" si="109"/>
        <v>1239.1848012631144</v>
      </c>
      <c r="M3515">
        <f>K3515/LCOH!$C$18</f>
        <v>1</v>
      </c>
      <c r="N3515">
        <f>K3515/LCOH!$C$34</f>
        <v>28.901734104046245</v>
      </c>
    </row>
    <row r="3516" spans="1:14" x14ac:dyDescent="0.35">
      <c r="A3516">
        <f>'Profilo fotovoltaico'!B3518*LCOH!$C$20</f>
        <v>606</v>
      </c>
      <c r="B3516">
        <f>'Profilo eolico'!B3518*LCOH!$C$21</f>
        <v>37.699999999999996</v>
      </c>
      <c r="C3516">
        <f>$P$35*'Profilo fotovoltaico'!B3518</f>
        <v>4456.8949856989711</v>
      </c>
      <c r="D3516">
        <f>$Q$37*'Profilo eolico'!B3518</f>
        <v>219.96573552311787</v>
      </c>
      <c r="E3516">
        <f>$P$39*'Profilo fotovoltaico'!B3518+'Approvvigionamento energia'!$Q$39*'Profilo eolico'!B3518</f>
        <v>1279.1980480670811</v>
      </c>
      <c r="F3516">
        <f>$P$41*'Profilo fotovoltaico'!B3518+'Approvvigionamento energia'!$Q$41*'Profilo eolico'!B3518</f>
        <v>2338.4303606110443</v>
      </c>
      <c r="G3516">
        <f>$P$43*'Profilo fotovoltaico'!B3518+'Approvvigionamento energia'!$Q$43*'Profilo eolico'!B3518</f>
        <v>3397.6626731550082</v>
      </c>
      <c r="H3516">
        <f t="shared" si="108"/>
        <v>1138.4335154826958</v>
      </c>
      <c r="I3516">
        <f>IF(LCOH!$C$28=Menu!$A$1,'Approvvigionamento energia'!C3516,0)+IF(LCOH!$C$28=Menu!$A$2,'Approvvigionamento energia'!D3516,0)+IF(LCOH!$C$28=Menu!$A$3,'Approvvigionamento energia'!E3516,0)+IF(LCOH!$C$28=Menu!$A$4,'Approvvigionamento energia'!F3516,0)+IF(LCOH!$C$28=Menu!$A$5,'Approvvigionamento energia'!G3516,0)+IF(LCOH!$C$28=Menu!$A$6,'Approvvigionamento energia'!H3516,0)</f>
        <v>2338.4303606110443</v>
      </c>
      <c r="J3516">
        <f>'Approvvigionamento energia'!A3516+'Approvvigionamento energia'!B3516+'Approvvigionamento energia'!I3516</f>
        <v>2982.1303606110441</v>
      </c>
      <c r="K3516">
        <f>IF(MIN(LCOH!$C$18,J3516)&gt;=$P$48*LCOH!$C$18, MIN(LCOH!$C$18,J3516),0)</f>
        <v>1500</v>
      </c>
      <c r="L3516">
        <f t="shared" si="109"/>
        <v>1482.1303606110441</v>
      </c>
      <c r="M3516">
        <f>K3516/LCOH!$C$18</f>
        <v>1</v>
      </c>
      <c r="N3516">
        <f>K3516/LCOH!$C$34</f>
        <v>28.901734104046245</v>
      </c>
    </row>
    <row r="3517" spans="1:14" x14ac:dyDescent="0.35">
      <c r="A3517">
        <f>'Profilo fotovoltaico'!B3519*LCOH!$C$20</f>
        <v>622</v>
      </c>
      <c r="B3517">
        <f>'Profilo eolico'!B3519*LCOH!$C$21</f>
        <v>46.9</v>
      </c>
      <c r="C3517">
        <f>$P$35*'Profilo fotovoltaico'!B3519</f>
        <v>4574.5687807009244</v>
      </c>
      <c r="D3517">
        <f>$Q$37*'Profilo eolico'!B3519</f>
        <v>273.64437655263208</v>
      </c>
      <c r="E3517">
        <f>$P$39*'Profilo fotovoltaico'!B3519+'Approvvigionamento energia'!$Q$39*'Profilo eolico'!B3519</f>
        <v>1348.875477589705</v>
      </c>
      <c r="F3517">
        <f>$P$41*'Profilo fotovoltaico'!B3519+'Approvvigionamento energia'!$Q$41*'Profilo eolico'!B3519</f>
        <v>2424.1065786267782</v>
      </c>
      <c r="G3517">
        <f>$P$43*'Profilo fotovoltaico'!B3519+'Approvvigionamento energia'!$Q$43*'Profilo eolico'!B3519</f>
        <v>3499.3376796638518</v>
      </c>
      <c r="H3517">
        <f t="shared" si="108"/>
        <v>1138.4335154826958</v>
      </c>
      <c r="I3517">
        <f>IF(LCOH!$C$28=Menu!$A$1,'Approvvigionamento energia'!C3517,0)+IF(LCOH!$C$28=Menu!$A$2,'Approvvigionamento energia'!D3517,0)+IF(LCOH!$C$28=Menu!$A$3,'Approvvigionamento energia'!E3517,0)+IF(LCOH!$C$28=Menu!$A$4,'Approvvigionamento energia'!F3517,0)+IF(LCOH!$C$28=Menu!$A$5,'Approvvigionamento energia'!G3517,0)+IF(LCOH!$C$28=Menu!$A$6,'Approvvigionamento energia'!H3517,0)</f>
        <v>2424.1065786267782</v>
      </c>
      <c r="J3517">
        <f>'Approvvigionamento energia'!A3517+'Approvvigionamento energia'!B3517+'Approvvigionamento energia'!I3517</f>
        <v>3093.0065786267783</v>
      </c>
      <c r="K3517">
        <f>IF(MIN(LCOH!$C$18,J3517)&gt;=$P$48*LCOH!$C$18, MIN(LCOH!$C$18,J3517),0)</f>
        <v>1500</v>
      </c>
      <c r="L3517">
        <f t="shared" si="109"/>
        <v>1593.0065786267783</v>
      </c>
      <c r="M3517">
        <f>K3517/LCOH!$C$18</f>
        <v>1</v>
      </c>
      <c r="N3517">
        <f>K3517/LCOH!$C$34</f>
        <v>28.901734104046245</v>
      </c>
    </row>
    <row r="3518" spans="1:14" x14ac:dyDescent="0.35">
      <c r="A3518">
        <f>'Profilo fotovoltaico'!B3520*LCOH!$C$20</f>
        <v>598</v>
      </c>
      <c r="B3518">
        <f>'Profilo eolico'!B3520*LCOH!$C$21</f>
        <v>57.3</v>
      </c>
      <c r="C3518">
        <f>$P$35*'Profilo fotovoltaico'!B3520</f>
        <v>4398.0580881979949</v>
      </c>
      <c r="D3518">
        <f>$Q$37*'Profilo eolico'!B3520</f>
        <v>334.32457945556115</v>
      </c>
      <c r="E3518">
        <f>$P$39*'Profilo fotovoltaico'!B3520+'Approvvigionamento energia'!$Q$39*'Profilo eolico'!B3520</f>
        <v>1350.2579566411696</v>
      </c>
      <c r="F3518">
        <f>$P$41*'Profilo fotovoltaico'!B3520+'Approvvigionamento energia'!$Q$41*'Profilo eolico'!B3520</f>
        <v>2366.1913338267782</v>
      </c>
      <c r="G3518">
        <f>$P$43*'Profilo fotovoltaico'!B3520+'Approvvigionamento energia'!$Q$43*'Profilo eolico'!B3520</f>
        <v>3382.1247110123863</v>
      </c>
      <c r="H3518">
        <f t="shared" si="108"/>
        <v>1138.4335154826958</v>
      </c>
      <c r="I3518">
        <f>IF(LCOH!$C$28=Menu!$A$1,'Approvvigionamento energia'!C3518,0)+IF(LCOH!$C$28=Menu!$A$2,'Approvvigionamento energia'!D3518,0)+IF(LCOH!$C$28=Menu!$A$3,'Approvvigionamento energia'!E3518,0)+IF(LCOH!$C$28=Menu!$A$4,'Approvvigionamento energia'!F3518,0)+IF(LCOH!$C$28=Menu!$A$5,'Approvvigionamento energia'!G3518,0)+IF(LCOH!$C$28=Menu!$A$6,'Approvvigionamento energia'!H3518,0)</f>
        <v>2366.1913338267782</v>
      </c>
      <c r="J3518">
        <f>'Approvvigionamento energia'!A3518+'Approvvigionamento energia'!B3518+'Approvvigionamento energia'!I3518</f>
        <v>3021.4913338267779</v>
      </c>
      <c r="K3518">
        <f>IF(MIN(LCOH!$C$18,J3518)&gt;=$P$48*LCOH!$C$18, MIN(LCOH!$C$18,J3518),0)</f>
        <v>1500</v>
      </c>
      <c r="L3518">
        <f t="shared" si="109"/>
        <v>1521.4913338267779</v>
      </c>
      <c r="M3518">
        <f>K3518/LCOH!$C$18</f>
        <v>1</v>
      </c>
      <c r="N3518">
        <f>K3518/LCOH!$C$34</f>
        <v>28.901734104046245</v>
      </c>
    </row>
    <row r="3519" spans="1:14" x14ac:dyDescent="0.35">
      <c r="A3519">
        <f>'Profilo fotovoltaico'!B3521*LCOH!$C$20</f>
        <v>536</v>
      </c>
      <c r="B3519">
        <f>'Profilo eolico'!B3521*LCOH!$C$21</f>
        <v>65.5</v>
      </c>
      <c r="C3519">
        <f>$P$35*'Profilo fotovoltaico'!B3521</f>
        <v>3942.0721325654272</v>
      </c>
      <c r="D3519">
        <f>$Q$37*'Profilo eolico'!B3521</f>
        <v>382.16858559056294</v>
      </c>
      <c r="E3519">
        <f>$P$39*'Profilo fotovoltaico'!B3521+'Approvvigionamento energia'!$Q$39*'Profilo eolico'!B3521</f>
        <v>1272.144472334279</v>
      </c>
      <c r="F3519">
        <f>$P$41*'Profilo fotovoltaico'!B3521+'Approvvigionamento energia'!$Q$41*'Profilo eolico'!B3521</f>
        <v>2162.1203590779951</v>
      </c>
      <c r="G3519">
        <f>$P$43*'Profilo fotovoltaico'!B3521+'Approvvigionamento energia'!$Q$43*'Profilo eolico'!B3521</f>
        <v>3052.0962458217114</v>
      </c>
      <c r="H3519">
        <f t="shared" si="108"/>
        <v>1138.4335154826958</v>
      </c>
      <c r="I3519">
        <f>IF(LCOH!$C$28=Menu!$A$1,'Approvvigionamento energia'!C3519,0)+IF(LCOH!$C$28=Menu!$A$2,'Approvvigionamento energia'!D3519,0)+IF(LCOH!$C$28=Menu!$A$3,'Approvvigionamento energia'!E3519,0)+IF(LCOH!$C$28=Menu!$A$4,'Approvvigionamento energia'!F3519,0)+IF(LCOH!$C$28=Menu!$A$5,'Approvvigionamento energia'!G3519,0)+IF(LCOH!$C$28=Menu!$A$6,'Approvvigionamento energia'!H3519,0)</f>
        <v>2162.1203590779951</v>
      </c>
      <c r="J3519">
        <f>'Approvvigionamento energia'!A3519+'Approvvigionamento energia'!B3519+'Approvvigionamento energia'!I3519</f>
        <v>2763.6203590779951</v>
      </c>
      <c r="K3519">
        <f>IF(MIN(LCOH!$C$18,J3519)&gt;=$P$48*LCOH!$C$18, MIN(LCOH!$C$18,J3519),0)</f>
        <v>1500</v>
      </c>
      <c r="L3519">
        <f t="shared" si="109"/>
        <v>1263.6203590779951</v>
      </c>
      <c r="M3519">
        <f>K3519/LCOH!$C$18</f>
        <v>1</v>
      </c>
      <c r="N3519">
        <f>K3519/LCOH!$C$34</f>
        <v>28.901734104046245</v>
      </c>
    </row>
    <row r="3520" spans="1:14" x14ac:dyDescent="0.35">
      <c r="A3520">
        <f>'Profilo fotovoltaico'!B3522*LCOH!$C$20</f>
        <v>435</v>
      </c>
      <c r="B3520">
        <f>'Profilo eolico'!B3522*LCOH!$C$21</f>
        <v>70.2</v>
      </c>
      <c r="C3520">
        <f>$P$35*'Profilo fotovoltaico'!B3522</f>
        <v>3199.2563016155982</v>
      </c>
      <c r="D3520">
        <f>$Q$37*'Profilo eolico'!B3522</f>
        <v>409.59136959477127</v>
      </c>
      <c r="E3520">
        <f>$P$39*'Profilo fotovoltaico'!B3522+'Approvvigionamento energia'!$Q$39*'Profilo eolico'!B3522</f>
        <v>1107.0076025999779</v>
      </c>
      <c r="F3520">
        <f>$P$41*'Profilo fotovoltaico'!B3522+'Approvvigionamento energia'!$Q$41*'Profilo eolico'!B3522</f>
        <v>1804.4238356051846</v>
      </c>
      <c r="G3520">
        <f>$P$43*'Profilo fotovoltaico'!B3522+'Approvvigionamento energia'!$Q$43*'Profilo eolico'!B3522</f>
        <v>2501.8400686103914</v>
      </c>
      <c r="H3520">
        <f t="shared" si="108"/>
        <v>1138.4335154826958</v>
      </c>
      <c r="I3520">
        <f>IF(LCOH!$C$28=Menu!$A$1,'Approvvigionamento energia'!C3520,0)+IF(LCOH!$C$28=Menu!$A$2,'Approvvigionamento energia'!D3520,0)+IF(LCOH!$C$28=Menu!$A$3,'Approvvigionamento energia'!E3520,0)+IF(LCOH!$C$28=Menu!$A$4,'Approvvigionamento energia'!F3520,0)+IF(LCOH!$C$28=Menu!$A$5,'Approvvigionamento energia'!G3520,0)+IF(LCOH!$C$28=Menu!$A$6,'Approvvigionamento energia'!H3520,0)</f>
        <v>1804.4238356051846</v>
      </c>
      <c r="J3520">
        <f>'Approvvigionamento energia'!A3520+'Approvvigionamento energia'!B3520+'Approvvigionamento energia'!I3520</f>
        <v>2309.6238356051845</v>
      </c>
      <c r="K3520">
        <f>IF(MIN(LCOH!$C$18,J3520)&gt;=$P$48*LCOH!$C$18, MIN(LCOH!$C$18,J3520),0)</f>
        <v>1500</v>
      </c>
      <c r="L3520">
        <f t="shared" si="109"/>
        <v>809.62383560518447</v>
      </c>
      <c r="M3520">
        <f>K3520/LCOH!$C$18</f>
        <v>1</v>
      </c>
      <c r="N3520">
        <f>K3520/LCOH!$C$34</f>
        <v>28.901734104046245</v>
      </c>
    </row>
    <row r="3521" spans="1:14" x14ac:dyDescent="0.35">
      <c r="A3521">
        <f>'Profilo fotovoltaico'!B3523*LCOH!$C$20</f>
        <v>305</v>
      </c>
      <c r="B3521">
        <f>'Profilo eolico'!B3523*LCOH!$C$21</f>
        <v>69.8</v>
      </c>
      <c r="C3521">
        <f>$P$35*'Profilo fotovoltaico'!B3523</f>
        <v>2243.1567172247296</v>
      </c>
      <c r="D3521">
        <f>$Q$37*'Profilo eolico'!B3523</f>
        <v>407.25751563696627</v>
      </c>
      <c r="E3521">
        <f>$P$39*'Profilo fotovoltaico'!B3523+'Approvvigionamento energia'!$Q$39*'Profilo eolico'!B3523</f>
        <v>866.23231603390718</v>
      </c>
      <c r="F3521">
        <f>$P$41*'Profilo fotovoltaico'!B3523+'Approvvigionamento energia'!$Q$41*'Profilo eolico'!B3523</f>
        <v>1325.2071164308479</v>
      </c>
      <c r="G3521">
        <f>$P$43*'Profilo fotovoltaico'!B3523+'Approvvigionamento energia'!$Q$43*'Profilo eolico'!B3523</f>
        <v>1784.1819168277891</v>
      </c>
      <c r="H3521">
        <f t="shared" si="108"/>
        <v>1138.4335154826958</v>
      </c>
      <c r="I3521">
        <f>IF(LCOH!$C$28=Menu!$A$1,'Approvvigionamento energia'!C3521,0)+IF(LCOH!$C$28=Menu!$A$2,'Approvvigionamento energia'!D3521,0)+IF(LCOH!$C$28=Menu!$A$3,'Approvvigionamento energia'!E3521,0)+IF(LCOH!$C$28=Menu!$A$4,'Approvvigionamento energia'!F3521,0)+IF(LCOH!$C$28=Menu!$A$5,'Approvvigionamento energia'!G3521,0)+IF(LCOH!$C$28=Menu!$A$6,'Approvvigionamento energia'!H3521,0)</f>
        <v>1325.2071164308479</v>
      </c>
      <c r="J3521">
        <f>'Approvvigionamento energia'!A3521+'Approvvigionamento energia'!B3521+'Approvvigionamento energia'!I3521</f>
        <v>1700.0071164308479</v>
      </c>
      <c r="K3521">
        <f>IF(MIN(LCOH!$C$18,J3521)&gt;=$P$48*LCOH!$C$18, MIN(LCOH!$C$18,J3521),0)</f>
        <v>1500</v>
      </c>
      <c r="L3521">
        <f t="shared" si="109"/>
        <v>200.00711643084787</v>
      </c>
      <c r="M3521">
        <f>K3521/LCOH!$C$18</f>
        <v>1</v>
      </c>
      <c r="N3521">
        <f>K3521/LCOH!$C$34</f>
        <v>28.901734104046245</v>
      </c>
    </row>
    <row r="3522" spans="1:14" x14ac:dyDescent="0.35">
      <c r="A3522">
        <f>'Profilo fotovoltaico'!B3524*LCOH!$C$20</f>
        <v>175</v>
      </c>
      <c r="B3522">
        <f>'Profilo eolico'!B3524*LCOH!$C$21</f>
        <v>67.100000000000009</v>
      </c>
      <c r="C3522">
        <f>$P$35*'Profilo fotovoltaico'!B3524</f>
        <v>1287.0571328338613</v>
      </c>
      <c r="D3522">
        <f>$Q$37*'Profilo eolico'!B3524</f>
        <v>391.50400142178279</v>
      </c>
      <c r="E3522">
        <f>$P$39*'Profilo fotovoltaico'!B3524+'Approvvigionamento energia'!$Q$39*'Profilo eolico'!B3524</f>
        <v>615.39228427480248</v>
      </c>
      <c r="F3522">
        <f>$P$41*'Profilo fotovoltaico'!B3524+'Approvvigionamento energia'!$Q$41*'Profilo eolico'!B3524</f>
        <v>839.280567127822</v>
      </c>
      <c r="G3522">
        <f>$P$43*'Profilo fotovoltaico'!B3524+'Approvvigionamento energia'!$Q$43*'Profilo eolico'!B3524</f>
        <v>1063.1688499808417</v>
      </c>
      <c r="H3522">
        <f t="shared" ref="H3522:H3585" si="110">$P$45</f>
        <v>1138.4335154826958</v>
      </c>
      <c r="I3522">
        <f>IF(LCOH!$C$28=Menu!$A$1,'Approvvigionamento energia'!C3522,0)+IF(LCOH!$C$28=Menu!$A$2,'Approvvigionamento energia'!D3522,0)+IF(LCOH!$C$28=Menu!$A$3,'Approvvigionamento energia'!E3522,0)+IF(LCOH!$C$28=Menu!$A$4,'Approvvigionamento energia'!F3522,0)+IF(LCOH!$C$28=Menu!$A$5,'Approvvigionamento energia'!G3522,0)+IF(LCOH!$C$28=Menu!$A$6,'Approvvigionamento energia'!H3522,0)</f>
        <v>839.280567127822</v>
      </c>
      <c r="J3522">
        <f>'Approvvigionamento energia'!A3522+'Approvvigionamento energia'!B3522+'Approvvigionamento energia'!I3522</f>
        <v>1081.3805671278219</v>
      </c>
      <c r="K3522">
        <f>IF(MIN(LCOH!$C$18,J3522)&gt;=$P$48*LCOH!$C$18, MIN(LCOH!$C$18,J3522),0)</f>
        <v>1081.3805671278219</v>
      </c>
      <c r="L3522">
        <f t="shared" si="109"/>
        <v>0</v>
      </c>
      <c r="M3522">
        <f>K3522/LCOH!$C$18</f>
        <v>0.72092037808521459</v>
      </c>
      <c r="N3522">
        <f>K3522/LCOH!$C$34</f>
        <v>20.83584907760736</v>
      </c>
    </row>
    <row r="3523" spans="1:14" x14ac:dyDescent="0.35">
      <c r="A3523">
        <f>'Profilo fotovoltaico'!B3525*LCOH!$C$20</f>
        <v>66</v>
      </c>
      <c r="B3523">
        <f>'Profilo eolico'!B3525*LCOH!$C$21</f>
        <v>66.5</v>
      </c>
      <c r="C3523">
        <f>$P$35*'Profilo fotovoltaico'!B3525</f>
        <v>485.40440438305632</v>
      </c>
      <c r="D3523">
        <f>$Q$37*'Profilo eolico'!B3525</f>
        <v>388.00322048507536</v>
      </c>
      <c r="E3523">
        <f>$P$39*'Profilo fotovoltaico'!B3525+'Approvvigionamento energia'!$Q$39*'Profilo eolico'!B3525</f>
        <v>412.35351645957059</v>
      </c>
      <c r="F3523">
        <f>$P$41*'Profilo fotovoltaico'!B3525+'Approvvigionamento energia'!$Q$41*'Profilo eolico'!B3525</f>
        <v>436.70381243406587</v>
      </c>
      <c r="G3523">
        <f>$P$43*'Profilo fotovoltaico'!B3525+'Approvvigionamento energia'!$Q$43*'Profilo eolico'!B3525</f>
        <v>461.05410840856109</v>
      </c>
      <c r="H3523">
        <f t="shared" si="110"/>
        <v>1138.4335154826958</v>
      </c>
      <c r="I3523">
        <f>IF(LCOH!$C$28=Menu!$A$1,'Approvvigionamento energia'!C3523,0)+IF(LCOH!$C$28=Menu!$A$2,'Approvvigionamento energia'!D3523,0)+IF(LCOH!$C$28=Menu!$A$3,'Approvvigionamento energia'!E3523,0)+IF(LCOH!$C$28=Menu!$A$4,'Approvvigionamento energia'!F3523,0)+IF(LCOH!$C$28=Menu!$A$5,'Approvvigionamento energia'!G3523,0)+IF(LCOH!$C$28=Menu!$A$6,'Approvvigionamento energia'!H3523,0)</f>
        <v>436.70381243406587</v>
      </c>
      <c r="J3523">
        <f>'Approvvigionamento energia'!A3523+'Approvvigionamento energia'!B3523+'Approvvigionamento energia'!I3523</f>
        <v>569.20381243406587</v>
      </c>
      <c r="K3523">
        <f>IF(MIN(LCOH!$C$18,J3523)&gt;=$P$48*LCOH!$C$18, MIN(LCOH!$C$18,J3523),0)</f>
        <v>569.20381243406587</v>
      </c>
      <c r="L3523">
        <f t="shared" ref="L3523:L3586" si="111">J3523-K3523</f>
        <v>0</v>
      </c>
      <c r="M3523">
        <f>K3523/LCOH!$C$18</f>
        <v>0.37946920828937725</v>
      </c>
      <c r="N3523">
        <f>K3523/LCOH!$C$34</f>
        <v>10.967318158652521</v>
      </c>
    </row>
    <row r="3524" spans="1:14" x14ac:dyDescent="0.35">
      <c r="A3524">
        <f>'Profilo fotovoltaico'!B3526*LCOH!$C$20</f>
        <v>5</v>
      </c>
      <c r="B3524">
        <f>'Profilo eolico'!B3526*LCOH!$C$21</f>
        <v>67.2</v>
      </c>
      <c r="C3524">
        <f>$P$35*'Profilo fotovoltaico'!B3526</f>
        <v>36.773060938110326</v>
      </c>
      <c r="D3524">
        <f>$Q$37*'Profilo eolico'!B3526</f>
        <v>392.08746491123401</v>
      </c>
      <c r="E3524">
        <f>$P$39*'Profilo fotovoltaico'!B3526+'Approvvigionamento energia'!$Q$39*'Profilo eolico'!B3526</f>
        <v>303.25886391795308</v>
      </c>
      <c r="F3524">
        <f>$P$41*'Profilo fotovoltaico'!B3526+'Approvvigionamento energia'!$Q$41*'Profilo eolico'!B3526</f>
        <v>214.43026292467218</v>
      </c>
      <c r="G3524">
        <f>$P$43*'Profilo fotovoltaico'!B3526+'Approvvigionamento energia'!$Q$43*'Profilo eolico'!B3526</f>
        <v>125.60166193139125</v>
      </c>
      <c r="H3524">
        <f t="shared" si="110"/>
        <v>1138.4335154826958</v>
      </c>
      <c r="I3524">
        <f>IF(LCOH!$C$28=Menu!$A$1,'Approvvigionamento energia'!C3524,0)+IF(LCOH!$C$28=Menu!$A$2,'Approvvigionamento energia'!D3524,0)+IF(LCOH!$C$28=Menu!$A$3,'Approvvigionamento energia'!E3524,0)+IF(LCOH!$C$28=Menu!$A$4,'Approvvigionamento energia'!F3524,0)+IF(LCOH!$C$28=Menu!$A$5,'Approvvigionamento energia'!G3524,0)+IF(LCOH!$C$28=Menu!$A$6,'Approvvigionamento energia'!H3524,0)</f>
        <v>214.43026292467218</v>
      </c>
      <c r="J3524">
        <f>'Approvvigionamento energia'!A3524+'Approvvigionamento energia'!B3524+'Approvvigionamento energia'!I3524</f>
        <v>286.63026292467219</v>
      </c>
      <c r="K3524">
        <f>IF(MIN(LCOH!$C$18,J3524)&gt;=$P$48*LCOH!$C$18, MIN(LCOH!$C$18,J3524),0)</f>
        <v>0</v>
      </c>
      <c r="L3524">
        <f t="shared" si="111"/>
        <v>286.63026292467219</v>
      </c>
      <c r="M3524">
        <f>K3524/LCOH!$C$18</f>
        <v>0</v>
      </c>
      <c r="N3524">
        <f>K3524/LCOH!$C$34</f>
        <v>0</v>
      </c>
    </row>
    <row r="3525" spans="1:14" x14ac:dyDescent="0.35">
      <c r="A3525">
        <f>'Profilo fotovoltaico'!B3527*LCOH!$C$20</f>
        <v>0</v>
      </c>
      <c r="B3525">
        <f>'Profilo eolico'!B3527*LCOH!$C$21</f>
        <v>71.400000000000006</v>
      </c>
      <c r="C3525">
        <f>$P$35*'Profilo fotovoltaico'!B3527</f>
        <v>0</v>
      </c>
      <c r="D3525">
        <f>$Q$37*'Profilo eolico'!B3527</f>
        <v>416.59293146818618</v>
      </c>
      <c r="E3525">
        <f>$P$39*'Profilo fotovoltaico'!B3527+'Approvvigionamento energia'!$Q$39*'Profilo eolico'!B3527</f>
        <v>312.44469860113963</v>
      </c>
      <c r="F3525">
        <f>$P$41*'Profilo fotovoltaico'!B3527+'Approvvigionamento energia'!$Q$41*'Profilo eolico'!B3527</f>
        <v>208.29646573409309</v>
      </c>
      <c r="G3525">
        <f>$P$43*'Profilo fotovoltaico'!B3527+'Approvvigionamento energia'!$Q$43*'Profilo eolico'!B3527</f>
        <v>104.14823286704654</v>
      </c>
      <c r="H3525">
        <f t="shared" si="110"/>
        <v>1138.4335154826958</v>
      </c>
      <c r="I3525">
        <f>IF(LCOH!$C$28=Menu!$A$1,'Approvvigionamento energia'!C3525,0)+IF(LCOH!$C$28=Menu!$A$2,'Approvvigionamento energia'!D3525,0)+IF(LCOH!$C$28=Menu!$A$3,'Approvvigionamento energia'!E3525,0)+IF(LCOH!$C$28=Menu!$A$4,'Approvvigionamento energia'!F3525,0)+IF(LCOH!$C$28=Menu!$A$5,'Approvvigionamento energia'!G3525,0)+IF(LCOH!$C$28=Menu!$A$6,'Approvvigionamento energia'!H3525,0)</f>
        <v>208.29646573409309</v>
      </c>
      <c r="J3525">
        <f>'Approvvigionamento energia'!A3525+'Approvvigionamento energia'!B3525+'Approvvigionamento energia'!I3525</f>
        <v>279.69646573409307</v>
      </c>
      <c r="K3525">
        <f>IF(MIN(LCOH!$C$18,J3525)&gt;=$P$48*LCOH!$C$18, MIN(LCOH!$C$18,J3525),0)</f>
        <v>0</v>
      </c>
      <c r="L3525">
        <f t="shared" si="111"/>
        <v>279.69646573409307</v>
      </c>
      <c r="M3525">
        <f>K3525/LCOH!$C$18</f>
        <v>0</v>
      </c>
      <c r="N3525">
        <f>K3525/LCOH!$C$34</f>
        <v>0</v>
      </c>
    </row>
    <row r="3526" spans="1:14" x14ac:dyDescent="0.35">
      <c r="A3526">
        <f>'Profilo fotovoltaico'!B3528*LCOH!$C$20</f>
        <v>0</v>
      </c>
      <c r="B3526">
        <f>'Profilo eolico'!B3528*LCOH!$C$21</f>
        <v>79</v>
      </c>
      <c r="C3526">
        <f>$P$35*'Profilo fotovoltaico'!B3528</f>
        <v>0</v>
      </c>
      <c r="D3526">
        <f>$Q$37*'Profilo eolico'!B3528</f>
        <v>460.93615666648049</v>
      </c>
      <c r="E3526">
        <f>$P$39*'Profilo fotovoltaico'!B3528+'Approvvigionamento energia'!$Q$39*'Profilo eolico'!B3528</f>
        <v>345.70211749986032</v>
      </c>
      <c r="F3526">
        <f>$P$41*'Profilo fotovoltaico'!B3528+'Approvvigionamento energia'!$Q$41*'Profilo eolico'!B3528</f>
        <v>230.46807833324024</v>
      </c>
      <c r="G3526">
        <f>$P$43*'Profilo fotovoltaico'!B3528+'Approvvigionamento energia'!$Q$43*'Profilo eolico'!B3528</f>
        <v>115.23403916662012</v>
      </c>
      <c r="H3526">
        <f t="shared" si="110"/>
        <v>1138.4335154826958</v>
      </c>
      <c r="I3526">
        <f>IF(LCOH!$C$28=Menu!$A$1,'Approvvigionamento energia'!C3526,0)+IF(LCOH!$C$28=Menu!$A$2,'Approvvigionamento energia'!D3526,0)+IF(LCOH!$C$28=Menu!$A$3,'Approvvigionamento energia'!E3526,0)+IF(LCOH!$C$28=Menu!$A$4,'Approvvigionamento energia'!F3526,0)+IF(LCOH!$C$28=Menu!$A$5,'Approvvigionamento energia'!G3526,0)+IF(LCOH!$C$28=Menu!$A$6,'Approvvigionamento energia'!H3526,0)</f>
        <v>230.46807833324024</v>
      </c>
      <c r="J3526">
        <f>'Approvvigionamento energia'!A3526+'Approvvigionamento energia'!B3526+'Approvvigionamento energia'!I3526</f>
        <v>309.46807833324021</v>
      </c>
      <c r="K3526">
        <f>IF(MIN(LCOH!$C$18,J3526)&gt;=$P$48*LCOH!$C$18, MIN(LCOH!$C$18,J3526),0)</f>
        <v>0</v>
      </c>
      <c r="L3526">
        <f t="shared" si="111"/>
        <v>309.46807833324021</v>
      </c>
      <c r="M3526">
        <f>K3526/LCOH!$C$18</f>
        <v>0</v>
      </c>
      <c r="N3526">
        <f>K3526/LCOH!$C$34</f>
        <v>0</v>
      </c>
    </row>
    <row r="3527" spans="1:14" x14ac:dyDescent="0.35">
      <c r="A3527">
        <f>'Profilo fotovoltaico'!B3529*LCOH!$C$20</f>
        <v>0</v>
      </c>
      <c r="B3527">
        <f>'Profilo eolico'!B3529*LCOH!$C$21</f>
        <v>90.5</v>
      </c>
      <c r="C3527">
        <f>$P$35*'Profilo fotovoltaico'!B3529</f>
        <v>0</v>
      </c>
      <c r="D3527">
        <f>$Q$37*'Profilo eolico'!B3529</f>
        <v>528.03445795337313</v>
      </c>
      <c r="E3527">
        <f>$P$39*'Profilo fotovoltaico'!B3529+'Approvvigionamento energia'!$Q$39*'Profilo eolico'!B3529</f>
        <v>396.02584346502988</v>
      </c>
      <c r="F3527">
        <f>$P$41*'Profilo fotovoltaico'!B3529+'Approvvigionamento energia'!$Q$41*'Profilo eolico'!B3529</f>
        <v>264.01722897668657</v>
      </c>
      <c r="G3527">
        <f>$P$43*'Profilo fotovoltaico'!B3529+'Approvvigionamento energia'!$Q$43*'Profilo eolico'!B3529</f>
        <v>132.00861448834328</v>
      </c>
      <c r="H3527">
        <f t="shared" si="110"/>
        <v>1138.4335154826958</v>
      </c>
      <c r="I3527">
        <f>IF(LCOH!$C$28=Menu!$A$1,'Approvvigionamento energia'!C3527,0)+IF(LCOH!$C$28=Menu!$A$2,'Approvvigionamento energia'!D3527,0)+IF(LCOH!$C$28=Menu!$A$3,'Approvvigionamento energia'!E3527,0)+IF(LCOH!$C$28=Menu!$A$4,'Approvvigionamento energia'!F3527,0)+IF(LCOH!$C$28=Menu!$A$5,'Approvvigionamento energia'!G3527,0)+IF(LCOH!$C$28=Menu!$A$6,'Approvvigionamento energia'!H3527,0)</f>
        <v>264.01722897668657</v>
      </c>
      <c r="J3527">
        <f>'Approvvigionamento energia'!A3527+'Approvvigionamento energia'!B3527+'Approvvigionamento energia'!I3527</f>
        <v>354.51722897668657</v>
      </c>
      <c r="K3527">
        <f>IF(MIN(LCOH!$C$18,J3527)&gt;=$P$48*LCOH!$C$18, MIN(LCOH!$C$18,J3527),0)</f>
        <v>0</v>
      </c>
      <c r="L3527">
        <f t="shared" si="111"/>
        <v>354.51722897668657</v>
      </c>
      <c r="M3527">
        <f>K3527/LCOH!$C$18</f>
        <v>0</v>
      </c>
      <c r="N3527">
        <f>K3527/LCOH!$C$34</f>
        <v>0</v>
      </c>
    </row>
    <row r="3528" spans="1:14" x14ac:dyDescent="0.35">
      <c r="A3528">
        <f>'Profilo fotovoltaico'!B3530*LCOH!$C$20</f>
        <v>0</v>
      </c>
      <c r="B3528">
        <f>'Profilo eolico'!B3530*LCOH!$C$21</f>
        <v>99.5</v>
      </c>
      <c r="C3528">
        <f>$P$35*'Profilo fotovoltaico'!B3530</f>
        <v>0</v>
      </c>
      <c r="D3528">
        <f>$Q$37*'Profilo eolico'!B3530</f>
        <v>580.54617200398491</v>
      </c>
      <c r="E3528">
        <f>$P$39*'Profilo fotovoltaico'!B3530+'Approvvigionamento energia'!$Q$39*'Profilo eolico'!B3530</f>
        <v>435.40962900298865</v>
      </c>
      <c r="F3528">
        <f>$P$41*'Profilo fotovoltaico'!B3530+'Approvvigionamento energia'!$Q$41*'Profilo eolico'!B3530</f>
        <v>290.27308600199245</v>
      </c>
      <c r="G3528">
        <f>$P$43*'Profilo fotovoltaico'!B3530+'Approvvigionamento energia'!$Q$43*'Profilo eolico'!B3530</f>
        <v>145.13654300099623</v>
      </c>
      <c r="H3528">
        <f t="shared" si="110"/>
        <v>1138.4335154826958</v>
      </c>
      <c r="I3528">
        <f>IF(LCOH!$C$28=Menu!$A$1,'Approvvigionamento energia'!C3528,0)+IF(LCOH!$C$28=Menu!$A$2,'Approvvigionamento energia'!D3528,0)+IF(LCOH!$C$28=Menu!$A$3,'Approvvigionamento energia'!E3528,0)+IF(LCOH!$C$28=Menu!$A$4,'Approvvigionamento energia'!F3528,0)+IF(LCOH!$C$28=Menu!$A$5,'Approvvigionamento energia'!G3528,0)+IF(LCOH!$C$28=Menu!$A$6,'Approvvigionamento energia'!H3528,0)</f>
        <v>290.27308600199245</v>
      </c>
      <c r="J3528">
        <f>'Approvvigionamento energia'!A3528+'Approvvigionamento energia'!B3528+'Approvvigionamento energia'!I3528</f>
        <v>389.77308600199245</v>
      </c>
      <c r="K3528">
        <f>IF(MIN(LCOH!$C$18,J3528)&gt;=$P$48*LCOH!$C$18, MIN(LCOH!$C$18,J3528),0)</f>
        <v>389.77308600199245</v>
      </c>
      <c r="L3528">
        <f t="shared" si="111"/>
        <v>0</v>
      </c>
      <c r="M3528">
        <f>K3528/LCOH!$C$18</f>
        <v>0.2598487240013283</v>
      </c>
      <c r="N3528">
        <f>K3528/LCOH!$C$34</f>
        <v>7.5100787283620898</v>
      </c>
    </row>
    <row r="3529" spans="1:14" x14ac:dyDescent="0.35">
      <c r="A3529">
        <f>'Profilo fotovoltaico'!B3531*LCOH!$C$20</f>
        <v>0</v>
      </c>
      <c r="B3529">
        <f>'Profilo eolico'!B3531*LCOH!$C$21</f>
        <v>101.7</v>
      </c>
      <c r="C3529">
        <f>$P$35*'Profilo fotovoltaico'!B3531</f>
        <v>0</v>
      </c>
      <c r="D3529">
        <f>$Q$37*'Profilo eolico'!B3531</f>
        <v>593.38236877191218</v>
      </c>
      <c r="E3529">
        <f>$P$39*'Profilo fotovoltaico'!B3531+'Approvvigionamento energia'!$Q$39*'Profilo eolico'!B3531</f>
        <v>445.03677657893411</v>
      </c>
      <c r="F3529">
        <f>$P$41*'Profilo fotovoltaico'!B3531+'Approvvigionamento energia'!$Q$41*'Profilo eolico'!B3531</f>
        <v>296.69118438595609</v>
      </c>
      <c r="G3529">
        <f>$P$43*'Profilo fotovoltaico'!B3531+'Approvvigionamento energia'!$Q$43*'Profilo eolico'!B3531</f>
        <v>148.34559219297805</v>
      </c>
      <c r="H3529">
        <f t="shared" si="110"/>
        <v>1138.4335154826958</v>
      </c>
      <c r="I3529">
        <f>IF(LCOH!$C$28=Menu!$A$1,'Approvvigionamento energia'!C3529,0)+IF(LCOH!$C$28=Menu!$A$2,'Approvvigionamento energia'!D3529,0)+IF(LCOH!$C$28=Menu!$A$3,'Approvvigionamento energia'!E3529,0)+IF(LCOH!$C$28=Menu!$A$4,'Approvvigionamento energia'!F3529,0)+IF(LCOH!$C$28=Menu!$A$5,'Approvvigionamento energia'!G3529,0)+IF(LCOH!$C$28=Menu!$A$6,'Approvvigionamento energia'!H3529,0)</f>
        <v>296.69118438595609</v>
      </c>
      <c r="J3529">
        <f>'Approvvigionamento energia'!A3529+'Approvvigionamento energia'!B3529+'Approvvigionamento energia'!I3529</f>
        <v>398.39118438595608</v>
      </c>
      <c r="K3529">
        <f>IF(MIN(LCOH!$C$18,J3529)&gt;=$P$48*LCOH!$C$18, MIN(LCOH!$C$18,J3529),0)</f>
        <v>398.39118438595608</v>
      </c>
      <c r="L3529">
        <f t="shared" si="111"/>
        <v>0</v>
      </c>
      <c r="M3529">
        <f>K3529/LCOH!$C$18</f>
        <v>0.26559412292397072</v>
      </c>
      <c r="N3529">
        <f>K3529/LCOH!$C$34</f>
        <v>7.6761307203459745</v>
      </c>
    </row>
    <row r="3530" spans="1:14" x14ac:dyDescent="0.35">
      <c r="A3530">
        <f>'Profilo fotovoltaico'!B3532*LCOH!$C$20</f>
        <v>0</v>
      </c>
      <c r="B3530">
        <f>'Profilo eolico'!B3532*LCOH!$C$21</f>
        <v>98.4</v>
      </c>
      <c r="C3530">
        <f>$P$35*'Profilo fotovoltaico'!B3532</f>
        <v>0</v>
      </c>
      <c r="D3530">
        <f>$Q$37*'Profilo eolico'!B3532</f>
        <v>574.12807362002127</v>
      </c>
      <c r="E3530">
        <f>$P$39*'Profilo fotovoltaico'!B3532+'Approvvigionamento energia'!$Q$39*'Profilo eolico'!B3532</f>
        <v>430.59605521501589</v>
      </c>
      <c r="F3530">
        <f>$P$41*'Profilo fotovoltaico'!B3532+'Approvvigionamento energia'!$Q$41*'Profilo eolico'!B3532</f>
        <v>287.06403681001063</v>
      </c>
      <c r="G3530">
        <f>$P$43*'Profilo fotovoltaico'!B3532+'Approvvigionamento energia'!$Q$43*'Profilo eolico'!B3532</f>
        <v>143.53201840500532</v>
      </c>
      <c r="H3530">
        <f t="shared" si="110"/>
        <v>1138.4335154826958</v>
      </c>
      <c r="I3530">
        <f>IF(LCOH!$C$28=Menu!$A$1,'Approvvigionamento energia'!C3530,0)+IF(LCOH!$C$28=Menu!$A$2,'Approvvigionamento energia'!D3530,0)+IF(LCOH!$C$28=Menu!$A$3,'Approvvigionamento energia'!E3530,0)+IF(LCOH!$C$28=Menu!$A$4,'Approvvigionamento energia'!F3530,0)+IF(LCOH!$C$28=Menu!$A$5,'Approvvigionamento energia'!G3530,0)+IF(LCOH!$C$28=Menu!$A$6,'Approvvigionamento energia'!H3530,0)</f>
        <v>287.06403681001063</v>
      </c>
      <c r="J3530">
        <f>'Approvvigionamento energia'!A3530+'Approvvigionamento energia'!B3530+'Approvvigionamento energia'!I3530</f>
        <v>385.46403681001061</v>
      </c>
      <c r="K3530">
        <f>IF(MIN(LCOH!$C$18,J3530)&gt;=$P$48*LCOH!$C$18, MIN(LCOH!$C$18,J3530),0)</f>
        <v>385.46403681001061</v>
      </c>
      <c r="L3530">
        <f t="shared" si="111"/>
        <v>0</v>
      </c>
      <c r="M3530">
        <f>K3530/LCOH!$C$18</f>
        <v>0.25697602454000706</v>
      </c>
      <c r="N3530">
        <f>K3530/LCOH!$C$34</f>
        <v>7.4270527323701465</v>
      </c>
    </row>
    <row r="3531" spans="1:14" x14ac:dyDescent="0.35">
      <c r="A3531">
        <f>'Profilo fotovoltaico'!B3533*LCOH!$C$20</f>
        <v>0</v>
      </c>
      <c r="B3531">
        <f>'Profilo eolico'!B3533*LCOH!$C$21</f>
        <v>96.5</v>
      </c>
      <c r="C3531">
        <f>$P$35*'Profilo fotovoltaico'!B3533</f>
        <v>0</v>
      </c>
      <c r="D3531">
        <f>$Q$37*'Profilo eolico'!B3533</f>
        <v>563.04226732044765</v>
      </c>
      <c r="E3531">
        <f>$P$39*'Profilo fotovoltaico'!B3533+'Approvvigionamento energia'!$Q$39*'Profilo eolico'!B3533</f>
        <v>422.28170049033571</v>
      </c>
      <c r="F3531">
        <f>$P$41*'Profilo fotovoltaico'!B3533+'Approvvigionamento energia'!$Q$41*'Profilo eolico'!B3533</f>
        <v>281.52113366022382</v>
      </c>
      <c r="G3531">
        <f>$P$43*'Profilo fotovoltaico'!B3533+'Approvvigionamento energia'!$Q$43*'Profilo eolico'!B3533</f>
        <v>140.76056683011191</v>
      </c>
      <c r="H3531">
        <f t="shared" si="110"/>
        <v>1138.4335154826958</v>
      </c>
      <c r="I3531">
        <f>IF(LCOH!$C$28=Menu!$A$1,'Approvvigionamento energia'!C3531,0)+IF(LCOH!$C$28=Menu!$A$2,'Approvvigionamento energia'!D3531,0)+IF(LCOH!$C$28=Menu!$A$3,'Approvvigionamento energia'!E3531,0)+IF(LCOH!$C$28=Menu!$A$4,'Approvvigionamento energia'!F3531,0)+IF(LCOH!$C$28=Menu!$A$5,'Approvvigionamento energia'!G3531,0)+IF(LCOH!$C$28=Menu!$A$6,'Approvvigionamento energia'!H3531,0)</f>
        <v>281.52113366022382</v>
      </c>
      <c r="J3531">
        <f>'Approvvigionamento energia'!A3531+'Approvvigionamento energia'!B3531+'Approvvigionamento energia'!I3531</f>
        <v>378.02113366022382</v>
      </c>
      <c r="K3531">
        <f>IF(MIN(LCOH!$C$18,J3531)&gt;=$P$48*LCOH!$C$18, MIN(LCOH!$C$18,J3531),0)</f>
        <v>378.02113366022382</v>
      </c>
      <c r="L3531">
        <f t="shared" si="111"/>
        <v>0</v>
      </c>
      <c r="M3531">
        <f>K3531/LCOH!$C$18</f>
        <v>0.25201408910681589</v>
      </c>
      <c r="N3531">
        <f>K3531/LCOH!$C$34</f>
        <v>7.2836441938386098</v>
      </c>
    </row>
    <row r="3532" spans="1:14" x14ac:dyDescent="0.35">
      <c r="A3532">
        <f>'Profilo fotovoltaico'!B3534*LCOH!$C$20</f>
        <v>0</v>
      </c>
      <c r="B3532">
        <f>'Profilo eolico'!B3534*LCOH!$C$21</f>
        <v>100.3</v>
      </c>
      <c r="C3532">
        <f>$P$35*'Profilo fotovoltaico'!B3534</f>
        <v>0</v>
      </c>
      <c r="D3532">
        <f>$Q$37*'Profilo eolico'!B3534</f>
        <v>585.21387991959477</v>
      </c>
      <c r="E3532">
        <f>$P$39*'Profilo fotovoltaico'!B3534+'Approvvigionamento energia'!$Q$39*'Profilo eolico'!B3534</f>
        <v>438.91040993969608</v>
      </c>
      <c r="F3532">
        <f>$P$41*'Profilo fotovoltaico'!B3534+'Approvvigionamento energia'!$Q$41*'Profilo eolico'!B3534</f>
        <v>292.60693995979739</v>
      </c>
      <c r="G3532">
        <f>$P$43*'Profilo fotovoltaico'!B3534+'Approvvigionamento energia'!$Q$43*'Profilo eolico'!B3534</f>
        <v>146.30346997989869</v>
      </c>
      <c r="H3532">
        <f t="shared" si="110"/>
        <v>1138.4335154826958</v>
      </c>
      <c r="I3532">
        <f>IF(LCOH!$C$28=Menu!$A$1,'Approvvigionamento energia'!C3532,0)+IF(LCOH!$C$28=Menu!$A$2,'Approvvigionamento energia'!D3532,0)+IF(LCOH!$C$28=Menu!$A$3,'Approvvigionamento energia'!E3532,0)+IF(LCOH!$C$28=Menu!$A$4,'Approvvigionamento energia'!F3532,0)+IF(LCOH!$C$28=Menu!$A$5,'Approvvigionamento energia'!G3532,0)+IF(LCOH!$C$28=Menu!$A$6,'Approvvigionamento energia'!H3532,0)</f>
        <v>292.60693995979739</v>
      </c>
      <c r="J3532">
        <f>'Approvvigionamento energia'!A3532+'Approvvigionamento energia'!B3532+'Approvvigionamento energia'!I3532</f>
        <v>392.9069399597974</v>
      </c>
      <c r="K3532">
        <f>IF(MIN(LCOH!$C$18,J3532)&gt;=$P$48*LCOH!$C$18, MIN(LCOH!$C$18,J3532),0)</f>
        <v>392.9069399597974</v>
      </c>
      <c r="L3532">
        <f t="shared" si="111"/>
        <v>0</v>
      </c>
      <c r="M3532">
        <f>K3532/LCOH!$C$18</f>
        <v>0.26193795997319824</v>
      </c>
      <c r="N3532">
        <f>K3532/LCOH!$C$34</f>
        <v>7.5704612709016841</v>
      </c>
    </row>
    <row r="3533" spans="1:14" x14ac:dyDescent="0.35">
      <c r="A3533">
        <f>'Profilo fotovoltaico'!B3535*LCOH!$C$20</f>
        <v>0</v>
      </c>
      <c r="B3533">
        <f>'Profilo eolico'!B3535*LCOH!$C$21</f>
        <v>101.6</v>
      </c>
      <c r="C3533">
        <f>$P$35*'Profilo fotovoltaico'!B3535</f>
        <v>0</v>
      </c>
      <c r="D3533">
        <f>$Q$37*'Profilo eolico'!B3535</f>
        <v>592.79890528246096</v>
      </c>
      <c r="E3533">
        <f>$P$39*'Profilo fotovoltaico'!B3535+'Approvvigionamento energia'!$Q$39*'Profilo eolico'!B3535</f>
        <v>444.59917896184567</v>
      </c>
      <c r="F3533">
        <f>$P$41*'Profilo fotovoltaico'!B3535+'Approvvigionamento energia'!$Q$41*'Profilo eolico'!B3535</f>
        <v>296.39945264123048</v>
      </c>
      <c r="G3533">
        <f>$P$43*'Profilo fotovoltaico'!B3535+'Approvvigionamento energia'!$Q$43*'Profilo eolico'!B3535</f>
        <v>148.19972632061524</v>
      </c>
      <c r="H3533">
        <f t="shared" si="110"/>
        <v>1138.4335154826958</v>
      </c>
      <c r="I3533">
        <f>IF(LCOH!$C$28=Menu!$A$1,'Approvvigionamento energia'!C3533,0)+IF(LCOH!$C$28=Menu!$A$2,'Approvvigionamento energia'!D3533,0)+IF(LCOH!$C$28=Menu!$A$3,'Approvvigionamento energia'!E3533,0)+IF(LCOH!$C$28=Menu!$A$4,'Approvvigionamento energia'!F3533,0)+IF(LCOH!$C$28=Menu!$A$5,'Approvvigionamento energia'!G3533,0)+IF(LCOH!$C$28=Menu!$A$6,'Approvvigionamento energia'!H3533,0)</f>
        <v>296.39945264123048</v>
      </c>
      <c r="J3533">
        <f>'Approvvigionamento energia'!A3533+'Approvvigionamento energia'!B3533+'Approvvigionamento energia'!I3533</f>
        <v>397.9994526412305</v>
      </c>
      <c r="K3533">
        <f>IF(MIN(LCOH!$C$18,J3533)&gt;=$P$48*LCOH!$C$18, MIN(LCOH!$C$18,J3533),0)</f>
        <v>397.9994526412305</v>
      </c>
      <c r="L3533">
        <f t="shared" si="111"/>
        <v>0</v>
      </c>
      <c r="M3533">
        <f>K3533/LCOH!$C$18</f>
        <v>0.26533296842748699</v>
      </c>
      <c r="N3533">
        <f>K3533/LCOH!$C$34</f>
        <v>7.6685829025285264</v>
      </c>
    </row>
    <row r="3534" spans="1:14" x14ac:dyDescent="0.35">
      <c r="A3534">
        <f>'Profilo fotovoltaico'!B3536*LCOH!$C$20</f>
        <v>35</v>
      </c>
      <c r="B3534">
        <f>'Profilo eolico'!B3536*LCOH!$C$21</f>
        <v>100.5</v>
      </c>
      <c r="C3534">
        <f>$P$35*'Profilo fotovoltaico'!B3536</f>
        <v>257.41142656677232</v>
      </c>
      <c r="D3534">
        <f>$Q$37*'Profilo eolico'!B3536</f>
        <v>586.38080689849733</v>
      </c>
      <c r="E3534">
        <f>$P$39*'Profilo fotovoltaico'!B3536+'Approvvigionamento energia'!$Q$39*'Profilo eolico'!B3536</f>
        <v>504.13846181556607</v>
      </c>
      <c r="F3534">
        <f>$P$41*'Profilo fotovoltaico'!B3536+'Approvvigionamento energia'!$Q$41*'Profilo eolico'!B3536</f>
        <v>421.89611673263482</v>
      </c>
      <c r="G3534">
        <f>$P$43*'Profilo fotovoltaico'!B3536+'Approvvigionamento energia'!$Q$43*'Profilo eolico'!B3536</f>
        <v>339.65377164970357</v>
      </c>
      <c r="H3534">
        <f t="shared" si="110"/>
        <v>1138.4335154826958</v>
      </c>
      <c r="I3534">
        <f>IF(LCOH!$C$28=Menu!$A$1,'Approvvigionamento energia'!C3534,0)+IF(LCOH!$C$28=Menu!$A$2,'Approvvigionamento energia'!D3534,0)+IF(LCOH!$C$28=Menu!$A$3,'Approvvigionamento energia'!E3534,0)+IF(LCOH!$C$28=Menu!$A$4,'Approvvigionamento energia'!F3534,0)+IF(LCOH!$C$28=Menu!$A$5,'Approvvigionamento energia'!G3534,0)+IF(LCOH!$C$28=Menu!$A$6,'Approvvigionamento energia'!H3534,0)</f>
        <v>421.89611673263482</v>
      </c>
      <c r="J3534">
        <f>'Approvvigionamento energia'!A3534+'Approvvigionamento energia'!B3534+'Approvvigionamento energia'!I3534</f>
        <v>557.39611673263482</v>
      </c>
      <c r="K3534">
        <f>IF(MIN(LCOH!$C$18,J3534)&gt;=$P$48*LCOH!$C$18, MIN(LCOH!$C$18,J3534),0)</f>
        <v>557.39611673263482</v>
      </c>
      <c r="L3534">
        <f t="shared" si="111"/>
        <v>0</v>
      </c>
      <c r="M3534">
        <f>K3534/LCOH!$C$18</f>
        <v>0.37159741115508987</v>
      </c>
      <c r="N3534">
        <f>K3534/LCOH!$C$34</f>
        <v>10.739809570956355</v>
      </c>
    </row>
    <row r="3535" spans="1:14" x14ac:dyDescent="0.35">
      <c r="A3535">
        <f>'Profilo fotovoltaico'!B3537*LCOH!$C$20</f>
        <v>133</v>
      </c>
      <c r="B3535">
        <f>'Profilo eolico'!B3537*LCOH!$C$21</f>
        <v>82.100000000000009</v>
      </c>
      <c r="C3535">
        <f>$P$35*'Profilo fotovoltaico'!B3537</f>
        <v>978.16342095373466</v>
      </c>
      <c r="D3535">
        <f>$Q$37*'Profilo eolico'!B3537</f>
        <v>479.02352483946896</v>
      </c>
      <c r="E3535">
        <f>$P$39*'Profilo fotovoltaico'!B3537+'Approvvigionamento energia'!$Q$39*'Profilo eolico'!B3537</f>
        <v>603.80849886803537</v>
      </c>
      <c r="F3535">
        <f>$P$41*'Profilo fotovoltaico'!B3537+'Approvvigionamento energia'!$Q$41*'Profilo eolico'!B3537</f>
        <v>728.59347289660184</v>
      </c>
      <c r="G3535">
        <f>$P$43*'Profilo fotovoltaico'!B3537+'Approvvigionamento energia'!$Q$43*'Profilo eolico'!B3537</f>
        <v>853.3784469251683</v>
      </c>
      <c r="H3535">
        <f t="shared" si="110"/>
        <v>1138.4335154826958</v>
      </c>
      <c r="I3535">
        <f>IF(LCOH!$C$28=Menu!$A$1,'Approvvigionamento energia'!C3535,0)+IF(LCOH!$C$28=Menu!$A$2,'Approvvigionamento energia'!D3535,0)+IF(LCOH!$C$28=Menu!$A$3,'Approvvigionamento energia'!E3535,0)+IF(LCOH!$C$28=Menu!$A$4,'Approvvigionamento energia'!F3535,0)+IF(LCOH!$C$28=Menu!$A$5,'Approvvigionamento energia'!G3535,0)+IF(LCOH!$C$28=Menu!$A$6,'Approvvigionamento energia'!H3535,0)</f>
        <v>728.59347289660184</v>
      </c>
      <c r="J3535">
        <f>'Approvvigionamento energia'!A3535+'Approvvigionamento energia'!B3535+'Approvvigionamento energia'!I3535</f>
        <v>943.69347289660186</v>
      </c>
      <c r="K3535">
        <f>IF(MIN(LCOH!$C$18,J3535)&gt;=$P$48*LCOH!$C$18, MIN(LCOH!$C$18,J3535),0)</f>
        <v>943.69347289660186</v>
      </c>
      <c r="L3535">
        <f t="shared" si="111"/>
        <v>0</v>
      </c>
      <c r="M3535">
        <f>K3535/LCOH!$C$18</f>
        <v>0.62912898193106792</v>
      </c>
      <c r="N3535">
        <f>K3535/LCOH!$C$34</f>
        <v>18.182918552921038</v>
      </c>
    </row>
    <row r="3536" spans="1:14" x14ac:dyDescent="0.35">
      <c r="A3536">
        <f>'Profilo fotovoltaico'!B3538*LCOH!$C$20</f>
        <v>269</v>
      </c>
      <c r="B3536">
        <f>'Profilo eolico'!B3538*LCOH!$C$21</f>
        <v>66.199999999999989</v>
      </c>
      <c r="C3536">
        <f>$P$35*'Profilo fotovoltaico'!B3538</f>
        <v>1978.3906784703356</v>
      </c>
      <c r="D3536">
        <f>$Q$37*'Profilo eolico'!B3538</f>
        <v>386.25283001672159</v>
      </c>
      <c r="E3536">
        <f>$P$39*'Profilo fotovoltaico'!B3538+'Approvvigionamento energia'!$Q$39*'Profilo eolico'!B3538</f>
        <v>784.28729213012502</v>
      </c>
      <c r="F3536">
        <f>$P$41*'Profilo fotovoltaico'!B3538+'Approvvigionamento energia'!$Q$41*'Profilo eolico'!B3538</f>
        <v>1182.3217542435286</v>
      </c>
      <c r="G3536">
        <f>$P$43*'Profilo fotovoltaico'!B3538+'Approvvigionamento energia'!$Q$43*'Profilo eolico'!B3538</f>
        <v>1580.356216356932</v>
      </c>
      <c r="H3536">
        <f t="shared" si="110"/>
        <v>1138.4335154826958</v>
      </c>
      <c r="I3536">
        <f>IF(LCOH!$C$28=Menu!$A$1,'Approvvigionamento energia'!C3536,0)+IF(LCOH!$C$28=Menu!$A$2,'Approvvigionamento energia'!D3536,0)+IF(LCOH!$C$28=Menu!$A$3,'Approvvigionamento energia'!E3536,0)+IF(LCOH!$C$28=Menu!$A$4,'Approvvigionamento energia'!F3536,0)+IF(LCOH!$C$28=Menu!$A$5,'Approvvigionamento energia'!G3536,0)+IF(LCOH!$C$28=Menu!$A$6,'Approvvigionamento energia'!H3536,0)</f>
        <v>1182.3217542435286</v>
      </c>
      <c r="J3536">
        <f>'Approvvigionamento energia'!A3536+'Approvvigionamento energia'!B3536+'Approvvigionamento energia'!I3536</f>
        <v>1517.5217542435287</v>
      </c>
      <c r="K3536">
        <f>IF(MIN(LCOH!$C$18,J3536)&gt;=$P$48*LCOH!$C$18, MIN(LCOH!$C$18,J3536),0)</f>
        <v>1500</v>
      </c>
      <c r="L3536">
        <f t="shared" si="111"/>
        <v>17.521754243528676</v>
      </c>
      <c r="M3536">
        <f>K3536/LCOH!$C$18</f>
        <v>1</v>
      </c>
      <c r="N3536">
        <f>K3536/LCOH!$C$34</f>
        <v>28.901734104046245</v>
      </c>
    </row>
    <row r="3537" spans="1:14" x14ac:dyDescent="0.35">
      <c r="A3537">
        <f>'Profilo fotovoltaico'!B3539*LCOH!$C$20</f>
        <v>415</v>
      </c>
      <c r="B3537">
        <f>'Profilo eolico'!B3539*LCOH!$C$21</f>
        <v>59.3</v>
      </c>
      <c r="C3537">
        <f>$P$35*'Profilo fotovoltaico'!B3539</f>
        <v>3052.1640578631568</v>
      </c>
      <c r="D3537">
        <f>$Q$37*'Profilo eolico'!B3539</f>
        <v>345.99384924458599</v>
      </c>
      <c r="E3537">
        <f>$P$39*'Profilo fotovoltaico'!B3539+'Approvvigionamento energia'!$Q$39*'Profilo eolico'!B3539</f>
        <v>1022.5364013992287</v>
      </c>
      <c r="F3537">
        <f>$P$41*'Profilo fotovoltaico'!B3539+'Approvvigionamento energia'!$Q$41*'Profilo eolico'!B3539</f>
        <v>1699.0789535538713</v>
      </c>
      <c r="G3537">
        <f>$P$43*'Profilo fotovoltaico'!B3539+'Approvvigionamento energia'!$Q$43*'Profilo eolico'!B3539</f>
        <v>2375.6215057085142</v>
      </c>
      <c r="H3537">
        <f t="shared" si="110"/>
        <v>1138.4335154826958</v>
      </c>
      <c r="I3537">
        <f>IF(LCOH!$C$28=Menu!$A$1,'Approvvigionamento energia'!C3537,0)+IF(LCOH!$C$28=Menu!$A$2,'Approvvigionamento energia'!D3537,0)+IF(LCOH!$C$28=Menu!$A$3,'Approvvigionamento energia'!E3537,0)+IF(LCOH!$C$28=Menu!$A$4,'Approvvigionamento energia'!F3537,0)+IF(LCOH!$C$28=Menu!$A$5,'Approvvigionamento energia'!G3537,0)+IF(LCOH!$C$28=Menu!$A$6,'Approvvigionamento energia'!H3537,0)</f>
        <v>1699.0789535538713</v>
      </c>
      <c r="J3537">
        <f>'Approvvigionamento energia'!A3537+'Approvvigionamento energia'!B3537+'Approvvigionamento energia'!I3537</f>
        <v>2173.3789535538713</v>
      </c>
      <c r="K3537">
        <f>IF(MIN(LCOH!$C$18,J3537)&gt;=$P$48*LCOH!$C$18, MIN(LCOH!$C$18,J3537),0)</f>
        <v>1500</v>
      </c>
      <c r="L3537">
        <f t="shared" si="111"/>
        <v>673.37895355387127</v>
      </c>
      <c r="M3537">
        <f>K3537/LCOH!$C$18</f>
        <v>1</v>
      </c>
      <c r="N3537">
        <f>K3537/LCOH!$C$34</f>
        <v>28.901734104046245</v>
      </c>
    </row>
    <row r="3538" spans="1:14" x14ac:dyDescent="0.35">
      <c r="A3538">
        <f>'Profilo fotovoltaico'!B3540*LCOH!$C$20</f>
        <v>533</v>
      </c>
      <c r="B3538">
        <f>'Profilo eolico'!B3540*LCOH!$C$21</f>
        <v>51</v>
      </c>
      <c r="C3538">
        <f>$P$35*'Profilo fotovoltaico'!B3540</f>
        <v>3920.0082960025607</v>
      </c>
      <c r="D3538">
        <f>$Q$37*'Profilo eolico'!B3540</f>
        <v>297.56637962013292</v>
      </c>
      <c r="E3538">
        <f>$P$39*'Profilo fotovoltaico'!B3540+'Approvvigionamento energia'!$Q$39*'Profilo eolico'!B3540</f>
        <v>1203.1768587157399</v>
      </c>
      <c r="F3538">
        <f>$P$41*'Profilo fotovoltaico'!B3540+'Approvvigionamento energia'!$Q$41*'Profilo eolico'!B3540</f>
        <v>2108.7873378113468</v>
      </c>
      <c r="G3538">
        <f>$P$43*'Profilo fotovoltaico'!B3540+'Approvvigionamento energia'!$Q$43*'Profilo eolico'!B3540</f>
        <v>3014.3978169069542</v>
      </c>
      <c r="H3538">
        <f t="shared" si="110"/>
        <v>1138.4335154826958</v>
      </c>
      <c r="I3538">
        <f>IF(LCOH!$C$28=Menu!$A$1,'Approvvigionamento energia'!C3538,0)+IF(LCOH!$C$28=Menu!$A$2,'Approvvigionamento energia'!D3538,0)+IF(LCOH!$C$28=Menu!$A$3,'Approvvigionamento energia'!E3538,0)+IF(LCOH!$C$28=Menu!$A$4,'Approvvigionamento energia'!F3538,0)+IF(LCOH!$C$28=Menu!$A$5,'Approvvigionamento energia'!G3538,0)+IF(LCOH!$C$28=Menu!$A$6,'Approvvigionamento energia'!H3538,0)</f>
        <v>2108.7873378113468</v>
      </c>
      <c r="J3538">
        <f>'Approvvigionamento energia'!A3538+'Approvvigionamento energia'!B3538+'Approvvigionamento energia'!I3538</f>
        <v>2692.7873378113468</v>
      </c>
      <c r="K3538">
        <f>IF(MIN(LCOH!$C$18,J3538)&gt;=$P$48*LCOH!$C$18, MIN(LCOH!$C$18,J3538),0)</f>
        <v>1500</v>
      </c>
      <c r="L3538">
        <f t="shared" si="111"/>
        <v>1192.7873378113468</v>
      </c>
      <c r="M3538">
        <f>K3538/LCOH!$C$18</f>
        <v>1</v>
      </c>
      <c r="N3538">
        <f>K3538/LCOH!$C$34</f>
        <v>28.901734104046245</v>
      </c>
    </row>
    <row r="3539" spans="1:14" x14ac:dyDescent="0.35">
      <c r="A3539">
        <f>'Profilo fotovoltaico'!B3541*LCOH!$C$20</f>
        <v>614</v>
      </c>
      <c r="B3539">
        <f>'Profilo eolico'!B3541*LCOH!$C$21</f>
        <v>47.1</v>
      </c>
      <c r="C3539">
        <f>$P$35*'Profilo fotovoltaico'!B3541</f>
        <v>4515.7318831999482</v>
      </c>
      <c r="D3539">
        <f>$Q$37*'Profilo eolico'!B3541</f>
        <v>274.81130353153458</v>
      </c>
      <c r="E3539">
        <f>$P$39*'Profilo fotovoltaico'!B3541+'Approvvigionamento energia'!$Q$39*'Profilo eolico'!B3541</f>
        <v>1335.041448448638</v>
      </c>
      <c r="F3539">
        <f>$P$41*'Profilo fotovoltaico'!B3541+'Approvvigionamento energia'!$Q$41*'Profilo eolico'!B3541</f>
        <v>2395.2715933657414</v>
      </c>
      <c r="G3539">
        <f>$P$43*'Profilo fotovoltaico'!B3541+'Approvvigionamento energia'!$Q$43*'Profilo eolico'!B3541</f>
        <v>3455.5017382828446</v>
      </c>
      <c r="H3539">
        <f t="shared" si="110"/>
        <v>1138.4335154826958</v>
      </c>
      <c r="I3539">
        <f>IF(LCOH!$C$28=Menu!$A$1,'Approvvigionamento energia'!C3539,0)+IF(LCOH!$C$28=Menu!$A$2,'Approvvigionamento energia'!D3539,0)+IF(LCOH!$C$28=Menu!$A$3,'Approvvigionamento energia'!E3539,0)+IF(LCOH!$C$28=Menu!$A$4,'Approvvigionamento energia'!F3539,0)+IF(LCOH!$C$28=Menu!$A$5,'Approvvigionamento energia'!G3539,0)+IF(LCOH!$C$28=Menu!$A$6,'Approvvigionamento energia'!H3539,0)</f>
        <v>2395.2715933657414</v>
      </c>
      <c r="J3539">
        <f>'Approvvigionamento energia'!A3539+'Approvvigionamento energia'!B3539+'Approvvigionamento energia'!I3539</f>
        <v>3056.3715933657413</v>
      </c>
      <c r="K3539">
        <f>IF(MIN(LCOH!$C$18,J3539)&gt;=$P$48*LCOH!$C$18, MIN(LCOH!$C$18,J3539),0)</f>
        <v>1500</v>
      </c>
      <c r="L3539">
        <f t="shared" si="111"/>
        <v>1556.3715933657413</v>
      </c>
      <c r="M3539">
        <f>K3539/LCOH!$C$18</f>
        <v>1</v>
      </c>
      <c r="N3539">
        <f>K3539/LCOH!$C$34</f>
        <v>28.901734104046245</v>
      </c>
    </row>
    <row r="3540" spans="1:14" x14ac:dyDescent="0.35">
      <c r="A3540">
        <f>'Profilo fotovoltaico'!B3542*LCOH!$C$20</f>
        <v>654</v>
      </c>
      <c r="B3540">
        <f>'Profilo eolico'!B3542*LCOH!$C$21</f>
        <v>52.3</v>
      </c>
      <c r="C3540">
        <f>$P$35*'Profilo fotovoltaico'!B3542</f>
        <v>4809.916370704831</v>
      </c>
      <c r="D3540">
        <f>$Q$37*'Profilo eolico'!B3542</f>
        <v>305.15140498299911</v>
      </c>
      <c r="E3540">
        <f>$P$39*'Profilo fotovoltaico'!B3542+'Approvvigionamento energia'!$Q$39*'Profilo eolico'!B3542</f>
        <v>1431.342646413457</v>
      </c>
      <c r="F3540">
        <f>$P$41*'Profilo fotovoltaico'!B3542+'Approvvigionamento energia'!$Q$41*'Profilo eolico'!B3542</f>
        <v>2557.5338878439152</v>
      </c>
      <c r="G3540">
        <f>$P$43*'Profilo fotovoltaico'!B3542+'Approvvigionamento energia'!$Q$43*'Profilo eolico'!B3542</f>
        <v>3683.7251292743726</v>
      </c>
      <c r="H3540">
        <f t="shared" si="110"/>
        <v>1138.4335154826958</v>
      </c>
      <c r="I3540">
        <f>IF(LCOH!$C$28=Menu!$A$1,'Approvvigionamento energia'!C3540,0)+IF(LCOH!$C$28=Menu!$A$2,'Approvvigionamento energia'!D3540,0)+IF(LCOH!$C$28=Menu!$A$3,'Approvvigionamento energia'!E3540,0)+IF(LCOH!$C$28=Menu!$A$4,'Approvvigionamento energia'!F3540,0)+IF(LCOH!$C$28=Menu!$A$5,'Approvvigionamento energia'!G3540,0)+IF(LCOH!$C$28=Menu!$A$6,'Approvvigionamento energia'!H3540,0)</f>
        <v>2557.5338878439152</v>
      </c>
      <c r="J3540">
        <f>'Approvvigionamento energia'!A3540+'Approvvigionamento energia'!B3540+'Approvvigionamento energia'!I3540</f>
        <v>3263.8338878439154</v>
      </c>
      <c r="K3540">
        <f>IF(MIN(LCOH!$C$18,J3540)&gt;=$P$48*LCOH!$C$18, MIN(LCOH!$C$18,J3540),0)</f>
        <v>1500</v>
      </c>
      <c r="L3540">
        <f t="shared" si="111"/>
        <v>1763.8338878439154</v>
      </c>
      <c r="M3540">
        <f>K3540/LCOH!$C$18</f>
        <v>1</v>
      </c>
      <c r="N3540">
        <f>K3540/LCOH!$C$34</f>
        <v>28.901734104046245</v>
      </c>
    </row>
    <row r="3541" spans="1:14" x14ac:dyDescent="0.35">
      <c r="A3541">
        <f>'Profilo fotovoltaico'!B3543*LCOH!$C$20</f>
        <v>655</v>
      </c>
      <c r="B3541">
        <f>'Profilo eolico'!B3543*LCOH!$C$21</f>
        <v>62.6</v>
      </c>
      <c r="C3541">
        <f>$P$35*'Profilo fotovoltaico'!B3543</f>
        <v>4817.2709828924526</v>
      </c>
      <c r="D3541">
        <f>$Q$37*'Profilo eolico'!B3543</f>
        <v>365.24814439647696</v>
      </c>
      <c r="E3541">
        <f>$P$39*'Profilo fotovoltaico'!B3543+'Approvvigionamento energia'!$Q$39*'Profilo eolico'!B3543</f>
        <v>1478.253854020471</v>
      </c>
      <c r="F3541">
        <f>$P$41*'Profilo fotovoltaico'!B3543+'Approvvigionamento energia'!$Q$41*'Profilo eolico'!B3543</f>
        <v>2591.2595636444648</v>
      </c>
      <c r="G3541">
        <f>$P$43*'Profilo fotovoltaico'!B3543+'Approvvigionamento energia'!$Q$43*'Profilo eolico'!B3543</f>
        <v>3704.2652732684592</v>
      </c>
      <c r="H3541">
        <f t="shared" si="110"/>
        <v>1138.4335154826958</v>
      </c>
      <c r="I3541">
        <f>IF(LCOH!$C$28=Menu!$A$1,'Approvvigionamento energia'!C3541,0)+IF(LCOH!$C$28=Menu!$A$2,'Approvvigionamento energia'!D3541,0)+IF(LCOH!$C$28=Menu!$A$3,'Approvvigionamento energia'!E3541,0)+IF(LCOH!$C$28=Menu!$A$4,'Approvvigionamento energia'!F3541,0)+IF(LCOH!$C$28=Menu!$A$5,'Approvvigionamento energia'!G3541,0)+IF(LCOH!$C$28=Menu!$A$6,'Approvvigionamento energia'!H3541,0)</f>
        <v>2591.2595636444648</v>
      </c>
      <c r="J3541">
        <f>'Approvvigionamento energia'!A3541+'Approvvigionamento energia'!B3541+'Approvvigionamento energia'!I3541</f>
        <v>3308.8595636444647</v>
      </c>
      <c r="K3541">
        <f>IF(MIN(LCOH!$C$18,J3541)&gt;=$P$48*LCOH!$C$18, MIN(LCOH!$C$18,J3541),0)</f>
        <v>1500</v>
      </c>
      <c r="L3541">
        <f t="shared" si="111"/>
        <v>1808.8595636444647</v>
      </c>
      <c r="M3541">
        <f>K3541/LCOH!$C$18</f>
        <v>1</v>
      </c>
      <c r="N3541">
        <f>K3541/LCOH!$C$34</f>
        <v>28.901734104046245</v>
      </c>
    </row>
    <row r="3542" spans="1:14" x14ac:dyDescent="0.35">
      <c r="A3542">
        <f>'Profilo fotovoltaico'!B3544*LCOH!$C$20</f>
        <v>624</v>
      </c>
      <c r="B3542">
        <f>'Profilo eolico'!B3544*LCOH!$C$21</f>
        <v>73.7</v>
      </c>
      <c r="C3542">
        <f>$P$35*'Profilo fotovoltaico'!B3544</f>
        <v>4589.2780050761685</v>
      </c>
      <c r="D3542">
        <f>$Q$37*'Profilo eolico'!B3544</f>
        <v>430.01259172556468</v>
      </c>
      <c r="E3542">
        <f>$P$39*'Profilo fotovoltaico'!B3544+'Approvvigionamento energia'!$Q$39*'Profilo eolico'!B3544</f>
        <v>1469.8289450632155</v>
      </c>
      <c r="F3542">
        <f>$P$41*'Profilo fotovoltaico'!B3544+'Approvvigionamento energia'!$Q$41*'Profilo eolico'!B3544</f>
        <v>2509.6452984008665</v>
      </c>
      <c r="G3542">
        <f>$P$43*'Profilo fotovoltaico'!B3544+'Approvvigionamento energia'!$Q$43*'Profilo eolico'!B3544</f>
        <v>3549.4616517385175</v>
      </c>
      <c r="H3542">
        <f t="shared" si="110"/>
        <v>1138.4335154826958</v>
      </c>
      <c r="I3542">
        <f>IF(LCOH!$C$28=Menu!$A$1,'Approvvigionamento energia'!C3542,0)+IF(LCOH!$C$28=Menu!$A$2,'Approvvigionamento energia'!D3542,0)+IF(LCOH!$C$28=Menu!$A$3,'Approvvigionamento energia'!E3542,0)+IF(LCOH!$C$28=Menu!$A$4,'Approvvigionamento energia'!F3542,0)+IF(LCOH!$C$28=Menu!$A$5,'Approvvigionamento energia'!G3542,0)+IF(LCOH!$C$28=Menu!$A$6,'Approvvigionamento energia'!H3542,0)</f>
        <v>2509.6452984008665</v>
      </c>
      <c r="J3542">
        <f>'Approvvigionamento energia'!A3542+'Approvvigionamento energia'!B3542+'Approvvigionamento energia'!I3542</f>
        <v>3207.3452984008663</v>
      </c>
      <c r="K3542">
        <f>IF(MIN(LCOH!$C$18,J3542)&gt;=$P$48*LCOH!$C$18, MIN(LCOH!$C$18,J3542),0)</f>
        <v>1500</v>
      </c>
      <c r="L3542">
        <f t="shared" si="111"/>
        <v>1707.3452984008663</v>
      </c>
      <c r="M3542">
        <f>K3542/LCOH!$C$18</f>
        <v>1</v>
      </c>
      <c r="N3542">
        <f>K3542/LCOH!$C$34</f>
        <v>28.901734104046245</v>
      </c>
    </row>
    <row r="3543" spans="1:14" x14ac:dyDescent="0.35">
      <c r="A3543">
        <f>'Profilo fotovoltaico'!B3545*LCOH!$C$20</f>
        <v>559</v>
      </c>
      <c r="B3543">
        <f>'Profilo eolico'!B3545*LCOH!$C$21</f>
        <v>81.199999999999989</v>
      </c>
      <c r="C3543">
        <f>$P$35*'Profilo fotovoltaico'!B3545</f>
        <v>4111.2282128807346</v>
      </c>
      <c r="D3543">
        <f>$Q$37*'Profilo eolico'!B3545</f>
        <v>473.77235343440776</v>
      </c>
      <c r="E3543">
        <f>$P$39*'Profilo fotovoltaico'!B3545+'Approvvigionamento energia'!$Q$39*'Profilo eolico'!B3545</f>
        <v>1383.1363182959894</v>
      </c>
      <c r="F3543">
        <f>$P$41*'Profilo fotovoltaico'!B3545+'Approvvigionamento energia'!$Q$41*'Profilo eolico'!B3545</f>
        <v>2292.5002831575712</v>
      </c>
      <c r="G3543">
        <f>$P$43*'Profilo fotovoltaico'!B3545+'Approvvigionamento energia'!$Q$43*'Profilo eolico'!B3545</f>
        <v>3201.8642480191529</v>
      </c>
      <c r="H3543">
        <f t="shared" si="110"/>
        <v>1138.4335154826958</v>
      </c>
      <c r="I3543">
        <f>IF(LCOH!$C$28=Menu!$A$1,'Approvvigionamento energia'!C3543,0)+IF(LCOH!$C$28=Menu!$A$2,'Approvvigionamento energia'!D3543,0)+IF(LCOH!$C$28=Menu!$A$3,'Approvvigionamento energia'!E3543,0)+IF(LCOH!$C$28=Menu!$A$4,'Approvvigionamento energia'!F3543,0)+IF(LCOH!$C$28=Menu!$A$5,'Approvvigionamento energia'!G3543,0)+IF(LCOH!$C$28=Menu!$A$6,'Approvvigionamento energia'!H3543,0)</f>
        <v>2292.5002831575712</v>
      </c>
      <c r="J3543">
        <f>'Approvvigionamento energia'!A3543+'Approvvigionamento energia'!B3543+'Approvvigionamento energia'!I3543</f>
        <v>2932.700283157571</v>
      </c>
      <c r="K3543">
        <f>IF(MIN(LCOH!$C$18,J3543)&gt;=$P$48*LCOH!$C$18, MIN(LCOH!$C$18,J3543),0)</f>
        <v>1500</v>
      </c>
      <c r="L3543">
        <f t="shared" si="111"/>
        <v>1432.700283157571</v>
      </c>
      <c r="M3543">
        <f>K3543/LCOH!$C$18</f>
        <v>1</v>
      </c>
      <c r="N3543">
        <f>K3543/LCOH!$C$34</f>
        <v>28.901734104046245</v>
      </c>
    </row>
    <row r="3544" spans="1:14" x14ac:dyDescent="0.35">
      <c r="A3544">
        <f>'Profilo fotovoltaico'!B3546*LCOH!$C$20</f>
        <v>456</v>
      </c>
      <c r="B3544">
        <f>'Profilo eolico'!B3546*LCOH!$C$21</f>
        <v>87.6</v>
      </c>
      <c r="C3544">
        <f>$P$35*'Profilo fotovoltaico'!B3546</f>
        <v>3353.7031575556616</v>
      </c>
      <c r="D3544">
        <f>$Q$37*'Profilo eolico'!B3546</f>
        <v>511.11401675928721</v>
      </c>
      <c r="E3544">
        <f>$P$39*'Profilo fotovoltaico'!B3546+'Approvvigionamento energia'!$Q$39*'Profilo eolico'!B3546</f>
        <v>1221.7613019583807</v>
      </c>
      <c r="F3544">
        <f>$P$41*'Profilo fotovoltaico'!B3546+'Approvvigionamento energia'!$Q$41*'Profilo eolico'!B3546</f>
        <v>1932.4085871574744</v>
      </c>
      <c r="G3544">
        <f>$P$43*'Profilo fotovoltaico'!B3546+'Approvvigionamento energia'!$Q$43*'Profilo eolico'!B3546</f>
        <v>2643.0558723565682</v>
      </c>
      <c r="H3544">
        <f t="shared" si="110"/>
        <v>1138.4335154826958</v>
      </c>
      <c r="I3544">
        <f>IF(LCOH!$C$28=Menu!$A$1,'Approvvigionamento energia'!C3544,0)+IF(LCOH!$C$28=Menu!$A$2,'Approvvigionamento energia'!D3544,0)+IF(LCOH!$C$28=Menu!$A$3,'Approvvigionamento energia'!E3544,0)+IF(LCOH!$C$28=Menu!$A$4,'Approvvigionamento energia'!F3544,0)+IF(LCOH!$C$28=Menu!$A$5,'Approvvigionamento energia'!G3544,0)+IF(LCOH!$C$28=Menu!$A$6,'Approvvigionamento energia'!H3544,0)</f>
        <v>1932.4085871574744</v>
      </c>
      <c r="J3544">
        <f>'Approvvigionamento energia'!A3544+'Approvvigionamento energia'!B3544+'Approvvigionamento energia'!I3544</f>
        <v>2476.0085871574743</v>
      </c>
      <c r="K3544">
        <f>IF(MIN(LCOH!$C$18,J3544)&gt;=$P$48*LCOH!$C$18, MIN(LCOH!$C$18,J3544),0)</f>
        <v>1500</v>
      </c>
      <c r="L3544">
        <f t="shared" si="111"/>
        <v>976.00858715747427</v>
      </c>
      <c r="M3544">
        <f>K3544/LCOH!$C$18</f>
        <v>1</v>
      </c>
      <c r="N3544">
        <f>K3544/LCOH!$C$34</f>
        <v>28.901734104046245</v>
      </c>
    </row>
    <row r="3545" spans="1:14" x14ac:dyDescent="0.35">
      <c r="A3545">
        <f>'Profilo fotovoltaico'!B3547*LCOH!$C$20</f>
        <v>325</v>
      </c>
      <c r="B3545">
        <f>'Profilo eolico'!B3547*LCOH!$C$21</f>
        <v>93.8</v>
      </c>
      <c r="C3545">
        <f>$P$35*'Profilo fotovoltaico'!B3547</f>
        <v>2390.248960977171</v>
      </c>
      <c r="D3545">
        <f>$Q$37*'Profilo eolico'!B3547</f>
        <v>547.28875310526416</v>
      </c>
      <c r="E3545">
        <f>$P$39*'Profilo fotovoltaico'!B3547+'Approvvigionamento energia'!$Q$39*'Profilo eolico'!B3547</f>
        <v>1008.0288050732408</v>
      </c>
      <c r="F3545">
        <f>$P$41*'Profilo fotovoltaico'!B3547+'Approvvigionamento energia'!$Q$41*'Profilo eolico'!B3547</f>
        <v>1468.7688570412176</v>
      </c>
      <c r="G3545">
        <f>$P$43*'Profilo fotovoltaico'!B3547+'Approvvigionamento energia'!$Q$43*'Profilo eolico'!B3547</f>
        <v>1929.5089090091944</v>
      </c>
      <c r="H3545">
        <f t="shared" si="110"/>
        <v>1138.4335154826958</v>
      </c>
      <c r="I3545">
        <f>IF(LCOH!$C$28=Menu!$A$1,'Approvvigionamento energia'!C3545,0)+IF(LCOH!$C$28=Menu!$A$2,'Approvvigionamento energia'!D3545,0)+IF(LCOH!$C$28=Menu!$A$3,'Approvvigionamento energia'!E3545,0)+IF(LCOH!$C$28=Menu!$A$4,'Approvvigionamento energia'!F3545,0)+IF(LCOH!$C$28=Menu!$A$5,'Approvvigionamento energia'!G3545,0)+IF(LCOH!$C$28=Menu!$A$6,'Approvvigionamento energia'!H3545,0)</f>
        <v>1468.7688570412176</v>
      </c>
      <c r="J3545">
        <f>'Approvvigionamento energia'!A3545+'Approvvigionamento energia'!B3545+'Approvvigionamento energia'!I3545</f>
        <v>1887.5688570412176</v>
      </c>
      <c r="K3545">
        <f>IF(MIN(LCOH!$C$18,J3545)&gt;=$P$48*LCOH!$C$18, MIN(LCOH!$C$18,J3545),0)</f>
        <v>1500</v>
      </c>
      <c r="L3545">
        <f t="shared" si="111"/>
        <v>387.5688570412176</v>
      </c>
      <c r="M3545">
        <f>K3545/LCOH!$C$18</f>
        <v>1</v>
      </c>
      <c r="N3545">
        <f>K3545/LCOH!$C$34</f>
        <v>28.901734104046245</v>
      </c>
    </row>
    <row r="3546" spans="1:14" x14ac:dyDescent="0.35">
      <c r="A3546">
        <f>'Profilo fotovoltaico'!B3548*LCOH!$C$20</f>
        <v>192</v>
      </c>
      <c r="B3546">
        <f>'Profilo eolico'!B3548*LCOH!$C$21</f>
        <v>97.699999999999989</v>
      </c>
      <c r="C3546">
        <f>$P$35*'Profilo fotovoltaico'!B3548</f>
        <v>1412.0855400234366</v>
      </c>
      <c r="D3546">
        <f>$Q$37*'Profilo eolico'!B3548</f>
        <v>570.04382919386251</v>
      </c>
      <c r="E3546">
        <f>$P$39*'Profilo fotovoltaico'!B3548+'Approvvigionamento energia'!$Q$39*'Profilo eolico'!B3548</f>
        <v>780.55425690125594</v>
      </c>
      <c r="F3546">
        <f>$P$41*'Profilo fotovoltaico'!B3548+'Approvvigionamento energia'!$Q$41*'Profilo eolico'!B3548</f>
        <v>991.06468460864949</v>
      </c>
      <c r="G3546">
        <f>$P$43*'Profilo fotovoltaico'!B3548+'Approvvigionamento energia'!$Q$43*'Profilo eolico'!B3548</f>
        <v>1201.575112316043</v>
      </c>
      <c r="H3546">
        <f t="shared" si="110"/>
        <v>1138.4335154826958</v>
      </c>
      <c r="I3546">
        <f>IF(LCOH!$C$28=Menu!$A$1,'Approvvigionamento energia'!C3546,0)+IF(LCOH!$C$28=Menu!$A$2,'Approvvigionamento energia'!D3546,0)+IF(LCOH!$C$28=Menu!$A$3,'Approvvigionamento energia'!E3546,0)+IF(LCOH!$C$28=Menu!$A$4,'Approvvigionamento energia'!F3546,0)+IF(LCOH!$C$28=Menu!$A$5,'Approvvigionamento energia'!G3546,0)+IF(LCOH!$C$28=Menu!$A$6,'Approvvigionamento energia'!H3546,0)</f>
        <v>991.06468460864949</v>
      </c>
      <c r="J3546">
        <f>'Approvvigionamento energia'!A3546+'Approvvigionamento energia'!B3546+'Approvvigionamento energia'!I3546</f>
        <v>1280.7646846086495</v>
      </c>
      <c r="K3546">
        <f>IF(MIN(LCOH!$C$18,J3546)&gt;=$P$48*LCOH!$C$18, MIN(LCOH!$C$18,J3546),0)</f>
        <v>1280.7646846086495</v>
      </c>
      <c r="L3546">
        <f t="shared" si="111"/>
        <v>0</v>
      </c>
      <c r="M3546">
        <f>K3546/LCOH!$C$18</f>
        <v>0.85384312307243304</v>
      </c>
      <c r="N3546">
        <f>K3546/LCOH!$C$34</f>
        <v>24.677546909607891</v>
      </c>
    </row>
    <row r="3547" spans="1:14" x14ac:dyDescent="0.35">
      <c r="A3547">
        <f>'Profilo fotovoltaico'!B3549*LCOH!$C$20</f>
        <v>76</v>
      </c>
      <c r="B3547">
        <f>'Profilo eolico'!B3549*LCOH!$C$21</f>
        <v>98.199999999999989</v>
      </c>
      <c r="C3547">
        <f>$P$35*'Profilo fotovoltaico'!B3549</f>
        <v>558.9505262592769</v>
      </c>
      <c r="D3547">
        <f>$Q$37*'Profilo eolico'!B3549</f>
        <v>572.96114664111872</v>
      </c>
      <c r="E3547">
        <f>$P$39*'Profilo fotovoltaico'!B3549+'Approvvigionamento energia'!$Q$39*'Profilo eolico'!B3549</f>
        <v>569.45849154565826</v>
      </c>
      <c r="F3547">
        <f>$P$41*'Profilo fotovoltaico'!B3549+'Approvvigionamento energia'!$Q$41*'Profilo eolico'!B3549</f>
        <v>565.95583645019781</v>
      </c>
      <c r="G3547">
        <f>$P$43*'Profilo fotovoltaico'!B3549+'Approvvigionamento energia'!$Q$43*'Profilo eolico'!B3549</f>
        <v>562.45318135473735</v>
      </c>
      <c r="H3547">
        <f t="shared" si="110"/>
        <v>1138.4335154826958</v>
      </c>
      <c r="I3547">
        <f>IF(LCOH!$C$28=Menu!$A$1,'Approvvigionamento energia'!C3547,0)+IF(LCOH!$C$28=Menu!$A$2,'Approvvigionamento energia'!D3547,0)+IF(LCOH!$C$28=Menu!$A$3,'Approvvigionamento energia'!E3547,0)+IF(LCOH!$C$28=Menu!$A$4,'Approvvigionamento energia'!F3547,0)+IF(LCOH!$C$28=Menu!$A$5,'Approvvigionamento energia'!G3547,0)+IF(LCOH!$C$28=Menu!$A$6,'Approvvigionamento energia'!H3547,0)</f>
        <v>565.95583645019781</v>
      </c>
      <c r="J3547">
        <f>'Approvvigionamento energia'!A3547+'Approvvigionamento energia'!B3547+'Approvvigionamento energia'!I3547</f>
        <v>740.15583645019774</v>
      </c>
      <c r="K3547">
        <f>IF(MIN(LCOH!$C$18,J3547)&gt;=$P$48*LCOH!$C$18, MIN(LCOH!$C$18,J3547),0)</f>
        <v>740.15583645019774</v>
      </c>
      <c r="L3547">
        <f t="shared" si="111"/>
        <v>0</v>
      </c>
      <c r="M3547">
        <f>K3547/LCOH!$C$18</f>
        <v>0.49343722430013182</v>
      </c>
      <c r="N3547">
        <f>K3547/LCOH!$C$34</f>
        <v>14.261191453761036</v>
      </c>
    </row>
    <row r="3548" spans="1:14" x14ac:dyDescent="0.35">
      <c r="A3548">
        <f>'Profilo fotovoltaico'!B3550*LCOH!$C$20</f>
        <v>7</v>
      </c>
      <c r="B3548">
        <f>'Profilo eolico'!B3550*LCOH!$C$21</f>
        <v>92.600000000000009</v>
      </c>
      <c r="C3548">
        <f>$P$35*'Profilo fotovoltaico'!B3550</f>
        <v>51.482285313354453</v>
      </c>
      <c r="D3548">
        <f>$Q$37*'Profilo eolico'!B3550</f>
        <v>540.28719123184931</v>
      </c>
      <c r="E3548">
        <f>$P$39*'Profilo fotovoltaico'!B3550+'Approvvigionamento energia'!$Q$39*'Profilo eolico'!B3550</f>
        <v>418.08596475222555</v>
      </c>
      <c r="F3548">
        <f>$P$41*'Profilo fotovoltaico'!B3550+'Approvvigionamento energia'!$Q$41*'Profilo eolico'!B3550</f>
        <v>295.88473827260191</v>
      </c>
      <c r="G3548">
        <f>$P$43*'Profilo fotovoltaico'!B3550+'Approvvigionamento energia'!$Q$43*'Profilo eolico'!B3550</f>
        <v>173.68351179297818</v>
      </c>
      <c r="H3548">
        <f t="shared" si="110"/>
        <v>1138.4335154826958</v>
      </c>
      <c r="I3548">
        <f>IF(LCOH!$C$28=Menu!$A$1,'Approvvigionamento energia'!C3548,0)+IF(LCOH!$C$28=Menu!$A$2,'Approvvigionamento energia'!D3548,0)+IF(LCOH!$C$28=Menu!$A$3,'Approvvigionamento energia'!E3548,0)+IF(LCOH!$C$28=Menu!$A$4,'Approvvigionamento energia'!F3548,0)+IF(LCOH!$C$28=Menu!$A$5,'Approvvigionamento energia'!G3548,0)+IF(LCOH!$C$28=Menu!$A$6,'Approvvigionamento energia'!H3548,0)</f>
        <v>295.88473827260191</v>
      </c>
      <c r="J3548">
        <f>'Approvvigionamento energia'!A3548+'Approvvigionamento energia'!B3548+'Approvvigionamento energia'!I3548</f>
        <v>395.48473827260193</v>
      </c>
      <c r="K3548">
        <f>IF(MIN(LCOH!$C$18,J3548)&gt;=$P$48*LCOH!$C$18, MIN(LCOH!$C$18,J3548),0)</f>
        <v>395.48473827260193</v>
      </c>
      <c r="L3548">
        <f t="shared" si="111"/>
        <v>0</v>
      </c>
      <c r="M3548">
        <f>K3548/LCOH!$C$18</f>
        <v>0.26365649218173465</v>
      </c>
      <c r="N3548">
        <f>K3548/LCOH!$C$34</f>
        <v>7.620129831842041</v>
      </c>
    </row>
    <row r="3549" spans="1:14" x14ac:dyDescent="0.35">
      <c r="A3549">
        <f>'Profilo fotovoltaico'!B3551*LCOH!$C$20</f>
        <v>0</v>
      </c>
      <c r="B3549">
        <f>'Profilo eolico'!B3551*LCOH!$C$21</f>
        <v>69.5</v>
      </c>
      <c r="C3549">
        <f>$P$35*'Profilo fotovoltaico'!B3551</f>
        <v>0</v>
      </c>
      <c r="D3549">
        <f>$Q$37*'Profilo eolico'!B3551</f>
        <v>405.50712516861262</v>
      </c>
      <c r="E3549">
        <f>$P$39*'Profilo fotovoltaico'!B3551+'Approvvigionamento energia'!$Q$39*'Profilo eolico'!B3551</f>
        <v>304.13034387645945</v>
      </c>
      <c r="F3549">
        <f>$P$41*'Profilo fotovoltaico'!B3551+'Approvvigionamento energia'!$Q$41*'Profilo eolico'!B3551</f>
        <v>202.75356258430631</v>
      </c>
      <c r="G3549">
        <f>$P$43*'Profilo fotovoltaico'!B3551+'Approvvigionamento energia'!$Q$43*'Profilo eolico'!B3551</f>
        <v>101.37678129215315</v>
      </c>
      <c r="H3549">
        <f t="shared" si="110"/>
        <v>1138.4335154826958</v>
      </c>
      <c r="I3549">
        <f>IF(LCOH!$C$28=Menu!$A$1,'Approvvigionamento energia'!C3549,0)+IF(LCOH!$C$28=Menu!$A$2,'Approvvigionamento energia'!D3549,0)+IF(LCOH!$C$28=Menu!$A$3,'Approvvigionamento energia'!E3549,0)+IF(LCOH!$C$28=Menu!$A$4,'Approvvigionamento energia'!F3549,0)+IF(LCOH!$C$28=Menu!$A$5,'Approvvigionamento energia'!G3549,0)+IF(LCOH!$C$28=Menu!$A$6,'Approvvigionamento energia'!H3549,0)</f>
        <v>202.75356258430631</v>
      </c>
      <c r="J3549">
        <f>'Approvvigionamento energia'!A3549+'Approvvigionamento energia'!B3549+'Approvvigionamento energia'!I3549</f>
        <v>272.25356258430634</v>
      </c>
      <c r="K3549">
        <f>IF(MIN(LCOH!$C$18,J3549)&gt;=$P$48*LCOH!$C$18, MIN(LCOH!$C$18,J3549),0)</f>
        <v>0</v>
      </c>
      <c r="L3549">
        <f t="shared" si="111"/>
        <v>272.25356258430634</v>
      </c>
      <c r="M3549">
        <f>K3549/LCOH!$C$18</f>
        <v>0</v>
      </c>
      <c r="N3549">
        <f>K3549/LCOH!$C$34</f>
        <v>0</v>
      </c>
    </row>
    <row r="3550" spans="1:14" x14ac:dyDescent="0.35">
      <c r="A3550">
        <f>'Profilo fotovoltaico'!B3552*LCOH!$C$20</f>
        <v>0</v>
      </c>
      <c r="B3550">
        <f>'Profilo eolico'!B3552*LCOH!$C$21</f>
        <v>52.6</v>
      </c>
      <c r="C3550">
        <f>$P$35*'Profilo fotovoltaico'!B3552</f>
        <v>0</v>
      </c>
      <c r="D3550">
        <f>$Q$37*'Profilo eolico'!B3552</f>
        <v>306.90179545135283</v>
      </c>
      <c r="E3550">
        <f>$P$39*'Profilo fotovoltaico'!B3552+'Approvvigionamento energia'!$Q$39*'Profilo eolico'!B3552</f>
        <v>230.1763465885146</v>
      </c>
      <c r="F3550">
        <f>$P$41*'Profilo fotovoltaico'!B3552+'Approvvigionamento energia'!$Q$41*'Profilo eolico'!B3552</f>
        <v>153.45089772567641</v>
      </c>
      <c r="G3550">
        <f>$P$43*'Profilo fotovoltaico'!B3552+'Approvvigionamento energia'!$Q$43*'Profilo eolico'!B3552</f>
        <v>76.725448862838206</v>
      </c>
      <c r="H3550">
        <f t="shared" si="110"/>
        <v>1138.4335154826958</v>
      </c>
      <c r="I3550">
        <f>IF(LCOH!$C$28=Menu!$A$1,'Approvvigionamento energia'!C3550,0)+IF(LCOH!$C$28=Menu!$A$2,'Approvvigionamento energia'!D3550,0)+IF(LCOH!$C$28=Menu!$A$3,'Approvvigionamento energia'!E3550,0)+IF(LCOH!$C$28=Menu!$A$4,'Approvvigionamento energia'!F3550,0)+IF(LCOH!$C$28=Menu!$A$5,'Approvvigionamento energia'!G3550,0)+IF(LCOH!$C$28=Menu!$A$6,'Approvvigionamento energia'!H3550,0)</f>
        <v>153.45089772567641</v>
      </c>
      <c r="J3550">
        <f>'Approvvigionamento energia'!A3550+'Approvvigionamento energia'!B3550+'Approvvigionamento energia'!I3550</f>
        <v>206.05089772567641</v>
      </c>
      <c r="K3550">
        <f>IF(MIN(LCOH!$C$18,J3550)&gt;=$P$48*LCOH!$C$18, MIN(LCOH!$C$18,J3550),0)</f>
        <v>0</v>
      </c>
      <c r="L3550">
        <f t="shared" si="111"/>
        <v>206.05089772567641</v>
      </c>
      <c r="M3550">
        <f>K3550/LCOH!$C$18</f>
        <v>0</v>
      </c>
      <c r="N3550">
        <f>K3550/LCOH!$C$34</f>
        <v>0</v>
      </c>
    </row>
    <row r="3551" spans="1:14" x14ac:dyDescent="0.35">
      <c r="A3551">
        <f>'Profilo fotovoltaico'!B3553*LCOH!$C$20</f>
        <v>0</v>
      </c>
      <c r="B3551">
        <f>'Profilo eolico'!B3553*LCOH!$C$21</f>
        <v>50.6</v>
      </c>
      <c r="C3551">
        <f>$P$35*'Profilo fotovoltaico'!B3553</f>
        <v>0</v>
      </c>
      <c r="D3551">
        <f>$Q$37*'Profilo eolico'!B3553</f>
        <v>295.23252566232799</v>
      </c>
      <c r="E3551">
        <f>$P$39*'Profilo fotovoltaico'!B3553+'Approvvigionamento energia'!$Q$39*'Profilo eolico'!B3553</f>
        <v>221.42439424674598</v>
      </c>
      <c r="F3551">
        <f>$P$41*'Profilo fotovoltaico'!B3553+'Approvvigionamento energia'!$Q$41*'Profilo eolico'!B3553</f>
        <v>147.61626283116399</v>
      </c>
      <c r="G3551">
        <f>$P$43*'Profilo fotovoltaico'!B3553+'Approvvigionamento energia'!$Q$43*'Profilo eolico'!B3553</f>
        <v>73.808131415581997</v>
      </c>
      <c r="H3551">
        <f t="shared" si="110"/>
        <v>1138.4335154826958</v>
      </c>
      <c r="I3551">
        <f>IF(LCOH!$C$28=Menu!$A$1,'Approvvigionamento energia'!C3551,0)+IF(LCOH!$C$28=Menu!$A$2,'Approvvigionamento energia'!D3551,0)+IF(LCOH!$C$28=Menu!$A$3,'Approvvigionamento energia'!E3551,0)+IF(LCOH!$C$28=Menu!$A$4,'Approvvigionamento energia'!F3551,0)+IF(LCOH!$C$28=Menu!$A$5,'Approvvigionamento energia'!G3551,0)+IF(LCOH!$C$28=Menu!$A$6,'Approvvigionamento energia'!H3551,0)</f>
        <v>147.61626283116399</v>
      </c>
      <c r="J3551">
        <f>'Approvvigionamento energia'!A3551+'Approvvigionamento energia'!B3551+'Approvvigionamento energia'!I3551</f>
        <v>198.21626283116399</v>
      </c>
      <c r="K3551">
        <f>IF(MIN(LCOH!$C$18,J3551)&gt;=$P$48*LCOH!$C$18, MIN(LCOH!$C$18,J3551),0)</f>
        <v>0</v>
      </c>
      <c r="L3551">
        <f t="shared" si="111"/>
        <v>198.21626283116399</v>
      </c>
      <c r="M3551">
        <f>K3551/LCOH!$C$18</f>
        <v>0</v>
      </c>
      <c r="N3551">
        <f>K3551/LCOH!$C$34</f>
        <v>0</v>
      </c>
    </row>
    <row r="3552" spans="1:14" x14ac:dyDescent="0.35">
      <c r="A3552">
        <f>'Profilo fotovoltaico'!B3554*LCOH!$C$20</f>
        <v>0</v>
      </c>
      <c r="B3552">
        <f>'Profilo eolico'!B3554*LCOH!$C$21</f>
        <v>63.6</v>
      </c>
      <c r="C3552">
        <f>$P$35*'Profilo fotovoltaico'!B3554</f>
        <v>0</v>
      </c>
      <c r="D3552">
        <f>$Q$37*'Profilo eolico'!B3554</f>
        <v>371.08277929098938</v>
      </c>
      <c r="E3552">
        <f>$P$39*'Profilo fotovoltaico'!B3554+'Approvvigionamento energia'!$Q$39*'Profilo eolico'!B3554</f>
        <v>278.31208446824201</v>
      </c>
      <c r="F3552">
        <f>$P$41*'Profilo fotovoltaico'!B3554+'Approvvigionamento energia'!$Q$41*'Profilo eolico'!B3554</f>
        <v>185.54138964549469</v>
      </c>
      <c r="G3552">
        <f>$P$43*'Profilo fotovoltaico'!B3554+'Approvvigionamento energia'!$Q$43*'Profilo eolico'!B3554</f>
        <v>92.770694822747345</v>
      </c>
      <c r="H3552">
        <f t="shared" si="110"/>
        <v>1138.4335154826958</v>
      </c>
      <c r="I3552">
        <f>IF(LCOH!$C$28=Menu!$A$1,'Approvvigionamento energia'!C3552,0)+IF(LCOH!$C$28=Menu!$A$2,'Approvvigionamento energia'!D3552,0)+IF(LCOH!$C$28=Menu!$A$3,'Approvvigionamento energia'!E3552,0)+IF(LCOH!$C$28=Menu!$A$4,'Approvvigionamento energia'!F3552,0)+IF(LCOH!$C$28=Menu!$A$5,'Approvvigionamento energia'!G3552,0)+IF(LCOH!$C$28=Menu!$A$6,'Approvvigionamento energia'!H3552,0)</f>
        <v>185.54138964549469</v>
      </c>
      <c r="J3552">
        <f>'Approvvigionamento energia'!A3552+'Approvvigionamento energia'!B3552+'Approvvigionamento energia'!I3552</f>
        <v>249.14138964549468</v>
      </c>
      <c r="K3552">
        <f>IF(MIN(LCOH!$C$18,J3552)&gt;=$P$48*LCOH!$C$18, MIN(LCOH!$C$18,J3552),0)</f>
        <v>0</v>
      </c>
      <c r="L3552">
        <f t="shared" si="111"/>
        <v>249.14138964549468</v>
      </c>
      <c r="M3552">
        <f>K3552/LCOH!$C$18</f>
        <v>0</v>
      </c>
      <c r="N3552">
        <f>K3552/LCOH!$C$34</f>
        <v>0</v>
      </c>
    </row>
    <row r="3553" spans="1:14" x14ac:dyDescent="0.35">
      <c r="A3553">
        <f>'Profilo fotovoltaico'!B3555*LCOH!$C$20</f>
        <v>0</v>
      </c>
      <c r="B3553">
        <f>'Profilo eolico'!B3555*LCOH!$C$21</f>
        <v>82.5</v>
      </c>
      <c r="C3553">
        <f>$P$35*'Profilo fotovoltaico'!B3555</f>
        <v>0</v>
      </c>
      <c r="D3553">
        <f>$Q$37*'Profilo eolico'!B3555</f>
        <v>481.35737879727395</v>
      </c>
      <c r="E3553">
        <f>$P$39*'Profilo fotovoltaico'!B3555+'Approvvigionamento energia'!$Q$39*'Profilo eolico'!B3555</f>
        <v>361.01803409795542</v>
      </c>
      <c r="F3553">
        <f>$P$41*'Profilo fotovoltaico'!B3555+'Approvvigionamento energia'!$Q$41*'Profilo eolico'!B3555</f>
        <v>240.67868939863698</v>
      </c>
      <c r="G3553">
        <f>$P$43*'Profilo fotovoltaico'!B3555+'Approvvigionamento energia'!$Q$43*'Profilo eolico'!B3555</f>
        <v>120.33934469931849</v>
      </c>
      <c r="H3553">
        <f t="shared" si="110"/>
        <v>1138.4335154826958</v>
      </c>
      <c r="I3553">
        <f>IF(LCOH!$C$28=Menu!$A$1,'Approvvigionamento energia'!C3553,0)+IF(LCOH!$C$28=Menu!$A$2,'Approvvigionamento energia'!D3553,0)+IF(LCOH!$C$28=Menu!$A$3,'Approvvigionamento energia'!E3553,0)+IF(LCOH!$C$28=Menu!$A$4,'Approvvigionamento energia'!F3553,0)+IF(LCOH!$C$28=Menu!$A$5,'Approvvigionamento energia'!G3553,0)+IF(LCOH!$C$28=Menu!$A$6,'Approvvigionamento energia'!H3553,0)</f>
        <v>240.67868939863698</v>
      </c>
      <c r="J3553">
        <f>'Approvvigionamento energia'!A3553+'Approvvigionamento energia'!B3553+'Approvvigionamento energia'!I3553</f>
        <v>323.17868939863695</v>
      </c>
      <c r="K3553">
        <f>IF(MIN(LCOH!$C$18,J3553)&gt;=$P$48*LCOH!$C$18, MIN(LCOH!$C$18,J3553),0)</f>
        <v>0</v>
      </c>
      <c r="L3553">
        <f t="shared" si="111"/>
        <v>323.17868939863695</v>
      </c>
      <c r="M3553">
        <f>K3553/LCOH!$C$18</f>
        <v>0</v>
      </c>
      <c r="N3553">
        <f>K3553/LCOH!$C$34</f>
        <v>0</v>
      </c>
    </row>
    <row r="3554" spans="1:14" x14ac:dyDescent="0.35">
      <c r="A3554">
        <f>'Profilo fotovoltaico'!B3556*LCOH!$C$20</f>
        <v>0</v>
      </c>
      <c r="B3554">
        <f>'Profilo eolico'!B3556*LCOH!$C$21</f>
        <v>98.4</v>
      </c>
      <c r="C3554">
        <f>$P$35*'Profilo fotovoltaico'!B3556</f>
        <v>0</v>
      </c>
      <c r="D3554">
        <f>$Q$37*'Profilo eolico'!B3556</f>
        <v>574.12807362002127</v>
      </c>
      <c r="E3554">
        <f>$P$39*'Profilo fotovoltaico'!B3556+'Approvvigionamento energia'!$Q$39*'Profilo eolico'!B3556</f>
        <v>430.59605521501589</v>
      </c>
      <c r="F3554">
        <f>$P$41*'Profilo fotovoltaico'!B3556+'Approvvigionamento energia'!$Q$41*'Profilo eolico'!B3556</f>
        <v>287.06403681001063</v>
      </c>
      <c r="G3554">
        <f>$P$43*'Profilo fotovoltaico'!B3556+'Approvvigionamento energia'!$Q$43*'Profilo eolico'!B3556</f>
        <v>143.53201840500532</v>
      </c>
      <c r="H3554">
        <f t="shared" si="110"/>
        <v>1138.4335154826958</v>
      </c>
      <c r="I3554">
        <f>IF(LCOH!$C$28=Menu!$A$1,'Approvvigionamento energia'!C3554,0)+IF(LCOH!$C$28=Menu!$A$2,'Approvvigionamento energia'!D3554,0)+IF(LCOH!$C$28=Menu!$A$3,'Approvvigionamento energia'!E3554,0)+IF(LCOH!$C$28=Menu!$A$4,'Approvvigionamento energia'!F3554,0)+IF(LCOH!$C$28=Menu!$A$5,'Approvvigionamento energia'!G3554,0)+IF(LCOH!$C$28=Menu!$A$6,'Approvvigionamento energia'!H3554,0)</f>
        <v>287.06403681001063</v>
      </c>
      <c r="J3554">
        <f>'Approvvigionamento energia'!A3554+'Approvvigionamento energia'!B3554+'Approvvigionamento energia'!I3554</f>
        <v>385.46403681001061</v>
      </c>
      <c r="K3554">
        <f>IF(MIN(LCOH!$C$18,J3554)&gt;=$P$48*LCOH!$C$18, MIN(LCOH!$C$18,J3554),0)</f>
        <v>385.46403681001061</v>
      </c>
      <c r="L3554">
        <f t="shared" si="111"/>
        <v>0</v>
      </c>
      <c r="M3554">
        <f>K3554/LCOH!$C$18</f>
        <v>0.25697602454000706</v>
      </c>
      <c r="N3554">
        <f>K3554/LCOH!$C$34</f>
        <v>7.4270527323701465</v>
      </c>
    </row>
    <row r="3555" spans="1:14" x14ac:dyDescent="0.35">
      <c r="A3555">
        <f>'Profilo fotovoltaico'!B3557*LCOH!$C$20</f>
        <v>0</v>
      </c>
      <c r="B3555">
        <f>'Profilo eolico'!B3557*LCOH!$C$21</f>
        <v>105.80000000000001</v>
      </c>
      <c r="C3555">
        <f>$P$35*'Profilo fotovoltaico'!B3557</f>
        <v>0</v>
      </c>
      <c r="D3555">
        <f>$Q$37*'Profilo eolico'!B3557</f>
        <v>617.30437183941308</v>
      </c>
      <c r="E3555">
        <f>$P$39*'Profilo fotovoltaico'!B3557+'Approvvigionamento energia'!$Q$39*'Profilo eolico'!B3557</f>
        <v>462.97827887955981</v>
      </c>
      <c r="F3555">
        <f>$P$41*'Profilo fotovoltaico'!B3557+'Approvvigionamento energia'!$Q$41*'Profilo eolico'!B3557</f>
        <v>308.65218591970654</v>
      </c>
      <c r="G3555">
        <f>$P$43*'Profilo fotovoltaico'!B3557+'Approvvigionamento energia'!$Q$43*'Profilo eolico'!B3557</f>
        <v>154.32609295985327</v>
      </c>
      <c r="H3555">
        <f t="shared" si="110"/>
        <v>1138.4335154826958</v>
      </c>
      <c r="I3555">
        <f>IF(LCOH!$C$28=Menu!$A$1,'Approvvigionamento energia'!C3555,0)+IF(LCOH!$C$28=Menu!$A$2,'Approvvigionamento energia'!D3555,0)+IF(LCOH!$C$28=Menu!$A$3,'Approvvigionamento energia'!E3555,0)+IF(LCOH!$C$28=Menu!$A$4,'Approvvigionamento energia'!F3555,0)+IF(LCOH!$C$28=Menu!$A$5,'Approvvigionamento energia'!G3555,0)+IF(LCOH!$C$28=Menu!$A$6,'Approvvigionamento energia'!H3555,0)</f>
        <v>308.65218591970654</v>
      </c>
      <c r="J3555">
        <f>'Approvvigionamento energia'!A3555+'Approvvigionamento energia'!B3555+'Approvvigionamento energia'!I3555</f>
        <v>414.45218591970655</v>
      </c>
      <c r="K3555">
        <f>IF(MIN(LCOH!$C$18,J3555)&gt;=$P$48*LCOH!$C$18, MIN(LCOH!$C$18,J3555),0)</f>
        <v>414.45218591970655</v>
      </c>
      <c r="L3555">
        <f t="shared" si="111"/>
        <v>0</v>
      </c>
      <c r="M3555">
        <f>K3555/LCOH!$C$18</f>
        <v>0.27630145727980437</v>
      </c>
      <c r="N3555">
        <f>K3555/LCOH!$C$34</f>
        <v>7.9855912508613978</v>
      </c>
    </row>
    <row r="3556" spans="1:14" x14ac:dyDescent="0.35">
      <c r="A3556">
        <f>'Profilo fotovoltaico'!B3558*LCOH!$C$20</f>
        <v>0</v>
      </c>
      <c r="B3556">
        <f>'Profilo eolico'!B3558*LCOH!$C$21</f>
        <v>107</v>
      </c>
      <c r="C3556">
        <f>$P$35*'Profilo fotovoltaico'!B3558</f>
        <v>0</v>
      </c>
      <c r="D3556">
        <f>$Q$37*'Profilo eolico'!B3558</f>
        <v>624.30593371282794</v>
      </c>
      <c r="E3556">
        <f>$P$39*'Profilo fotovoltaico'!B3558+'Approvvigionamento energia'!$Q$39*'Profilo eolico'!B3558</f>
        <v>468.22945028462095</v>
      </c>
      <c r="F3556">
        <f>$P$41*'Profilo fotovoltaico'!B3558+'Approvvigionamento energia'!$Q$41*'Profilo eolico'!B3558</f>
        <v>312.15296685641397</v>
      </c>
      <c r="G3556">
        <f>$P$43*'Profilo fotovoltaico'!B3558+'Approvvigionamento energia'!$Q$43*'Profilo eolico'!B3558</f>
        <v>156.07648342820698</v>
      </c>
      <c r="H3556">
        <f t="shared" si="110"/>
        <v>1138.4335154826958</v>
      </c>
      <c r="I3556">
        <f>IF(LCOH!$C$28=Menu!$A$1,'Approvvigionamento energia'!C3556,0)+IF(LCOH!$C$28=Menu!$A$2,'Approvvigionamento energia'!D3556,0)+IF(LCOH!$C$28=Menu!$A$3,'Approvvigionamento energia'!E3556,0)+IF(LCOH!$C$28=Menu!$A$4,'Approvvigionamento energia'!F3556,0)+IF(LCOH!$C$28=Menu!$A$5,'Approvvigionamento energia'!G3556,0)+IF(LCOH!$C$28=Menu!$A$6,'Approvvigionamento energia'!H3556,0)</f>
        <v>312.15296685641397</v>
      </c>
      <c r="J3556">
        <f>'Approvvigionamento energia'!A3556+'Approvvigionamento energia'!B3556+'Approvvigionamento energia'!I3556</f>
        <v>419.15296685641397</v>
      </c>
      <c r="K3556">
        <f>IF(MIN(LCOH!$C$18,J3556)&gt;=$P$48*LCOH!$C$18, MIN(LCOH!$C$18,J3556),0)</f>
        <v>419.15296685641397</v>
      </c>
      <c r="L3556">
        <f t="shared" si="111"/>
        <v>0</v>
      </c>
      <c r="M3556">
        <f>K3556/LCOH!$C$18</f>
        <v>0.27943531123760929</v>
      </c>
      <c r="N3556">
        <f>K3556/LCOH!$C$34</f>
        <v>8.0761650646707892</v>
      </c>
    </row>
    <row r="3557" spans="1:14" x14ac:dyDescent="0.35">
      <c r="A3557">
        <f>'Profilo fotovoltaico'!B3559*LCOH!$C$20</f>
        <v>0</v>
      </c>
      <c r="B3557">
        <f>'Profilo eolico'!B3559*LCOH!$C$21</f>
        <v>102.8</v>
      </c>
      <c r="C3557">
        <f>$P$35*'Profilo fotovoltaico'!B3559</f>
        <v>0</v>
      </c>
      <c r="D3557">
        <f>$Q$37*'Profilo eolico'!B3559</f>
        <v>599.80046715587582</v>
      </c>
      <c r="E3557">
        <f>$P$39*'Profilo fotovoltaico'!B3559+'Approvvigionamento energia'!$Q$39*'Profilo eolico'!B3559</f>
        <v>449.85035036690687</v>
      </c>
      <c r="F3557">
        <f>$P$41*'Profilo fotovoltaico'!B3559+'Approvvigionamento energia'!$Q$41*'Profilo eolico'!B3559</f>
        <v>299.90023357793791</v>
      </c>
      <c r="G3557">
        <f>$P$43*'Profilo fotovoltaico'!B3559+'Approvvigionamento energia'!$Q$43*'Profilo eolico'!B3559</f>
        <v>149.95011678896896</v>
      </c>
      <c r="H3557">
        <f t="shared" si="110"/>
        <v>1138.4335154826958</v>
      </c>
      <c r="I3557">
        <f>IF(LCOH!$C$28=Menu!$A$1,'Approvvigionamento energia'!C3557,0)+IF(LCOH!$C$28=Menu!$A$2,'Approvvigionamento energia'!D3557,0)+IF(LCOH!$C$28=Menu!$A$3,'Approvvigionamento energia'!E3557,0)+IF(LCOH!$C$28=Menu!$A$4,'Approvvigionamento energia'!F3557,0)+IF(LCOH!$C$28=Menu!$A$5,'Approvvigionamento energia'!G3557,0)+IF(LCOH!$C$28=Menu!$A$6,'Approvvigionamento energia'!H3557,0)</f>
        <v>299.90023357793791</v>
      </c>
      <c r="J3557">
        <f>'Approvvigionamento energia'!A3557+'Approvvigionamento energia'!B3557+'Approvvigionamento energia'!I3557</f>
        <v>402.70023357793792</v>
      </c>
      <c r="K3557">
        <f>IF(MIN(LCOH!$C$18,J3557)&gt;=$P$48*LCOH!$C$18, MIN(LCOH!$C$18,J3557),0)</f>
        <v>402.70023357793792</v>
      </c>
      <c r="L3557">
        <f t="shared" si="111"/>
        <v>0</v>
      </c>
      <c r="M3557">
        <f>K3557/LCOH!$C$18</f>
        <v>0.26846682238529196</v>
      </c>
      <c r="N3557">
        <f>K3557/LCOH!$C$34</f>
        <v>7.7591567163379178</v>
      </c>
    </row>
    <row r="3558" spans="1:14" x14ac:dyDescent="0.35">
      <c r="A3558">
        <f>'Profilo fotovoltaico'!B3560*LCOH!$C$20</f>
        <v>39</v>
      </c>
      <c r="B3558">
        <f>'Profilo eolico'!B3560*LCOH!$C$21</f>
        <v>92.600000000000009</v>
      </c>
      <c r="C3558">
        <f>$P$35*'Profilo fotovoltaico'!B3560</f>
        <v>286.82987531726053</v>
      </c>
      <c r="D3558">
        <f>$Q$37*'Profilo eolico'!B3560</f>
        <v>540.28719123184931</v>
      </c>
      <c r="E3558">
        <f>$P$39*'Profilo fotovoltaico'!B3560+'Approvvigionamento energia'!$Q$39*'Profilo eolico'!B3560</f>
        <v>476.92286225320208</v>
      </c>
      <c r="F3558">
        <f>$P$41*'Profilo fotovoltaico'!B3560+'Approvvigionamento energia'!$Q$41*'Profilo eolico'!B3560</f>
        <v>413.55853327455492</v>
      </c>
      <c r="G3558">
        <f>$P$43*'Profilo fotovoltaico'!B3560+'Approvvigionamento energia'!$Q$43*'Profilo eolico'!B3560</f>
        <v>350.19420429590775</v>
      </c>
      <c r="H3558">
        <f t="shared" si="110"/>
        <v>1138.4335154826958</v>
      </c>
      <c r="I3558">
        <f>IF(LCOH!$C$28=Menu!$A$1,'Approvvigionamento energia'!C3558,0)+IF(LCOH!$C$28=Menu!$A$2,'Approvvigionamento energia'!D3558,0)+IF(LCOH!$C$28=Menu!$A$3,'Approvvigionamento energia'!E3558,0)+IF(LCOH!$C$28=Menu!$A$4,'Approvvigionamento energia'!F3558,0)+IF(LCOH!$C$28=Menu!$A$5,'Approvvigionamento energia'!G3558,0)+IF(LCOH!$C$28=Menu!$A$6,'Approvvigionamento energia'!H3558,0)</f>
        <v>413.55853327455492</v>
      </c>
      <c r="J3558">
        <f>'Approvvigionamento energia'!A3558+'Approvvigionamento energia'!B3558+'Approvvigionamento energia'!I3558</f>
        <v>545.15853327455488</v>
      </c>
      <c r="K3558">
        <f>IF(MIN(LCOH!$C$18,J3558)&gt;=$P$48*LCOH!$C$18, MIN(LCOH!$C$18,J3558),0)</f>
        <v>545.15853327455488</v>
      </c>
      <c r="L3558">
        <f t="shared" si="111"/>
        <v>0</v>
      </c>
      <c r="M3558">
        <f>K3558/LCOH!$C$18</f>
        <v>0.36343902218303659</v>
      </c>
      <c r="N3558">
        <f>K3558/LCOH!$C$34</f>
        <v>10.504017982168687</v>
      </c>
    </row>
    <row r="3559" spans="1:14" x14ac:dyDescent="0.35">
      <c r="A3559">
        <f>'Profilo fotovoltaico'!B3561*LCOH!$C$20</f>
        <v>140</v>
      </c>
      <c r="B3559">
        <f>'Profilo eolico'!B3561*LCOH!$C$21</f>
        <v>66.8</v>
      </c>
      <c r="C3559">
        <f>$P$35*'Profilo fotovoltaico'!B3561</f>
        <v>1029.6457062670893</v>
      </c>
      <c r="D3559">
        <f>$Q$37*'Profilo eolico'!B3561</f>
        <v>389.75361095342902</v>
      </c>
      <c r="E3559">
        <f>$P$39*'Profilo fotovoltaico'!B3561+'Approvvigionamento energia'!$Q$39*'Profilo eolico'!B3561</f>
        <v>549.72663478184404</v>
      </c>
      <c r="F3559">
        <f>$P$41*'Profilo fotovoltaico'!B3561+'Approvvigionamento energia'!$Q$41*'Profilo eolico'!B3561</f>
        <v>709.69965861025912</v>
      </c>
      <c r="G3559">
        <f>$P$43*'Profilo fotovoltaico'!B3561+'Approvvigionamento energia'!$Q$43*'Profilo eolico'!B3561</f>
        <v>869.6726824386742</v>
      </c>
      <c r="H3559">
        <f t="shared" si="110"/>
        <v>1138.4335154826958</v>
      </c>
      <c r="I3559">
        <f>IF(LCOH!$C$28=Menu!$A$1,'Approvvigionamento energia'!C3559,0)+IF(LCOH!$C$28=Menu!$A$2,'Approvvigionamento energia'!D3559,0)+IF(LCOH!$C$28=Menu!$A$3,'Approvvigionamento energia'!E3559,0)+IF(LCOH!$C$28=Menu!$A$4,'Approvvigionamento energia'!F3559,0)+IF(LCOH!$C$28=Menu!$A$5,'Approvvigionamento energia'!G3559,0)+IF(LCOH!$C$28=Menu!$A$6,'Approvvigionamento energia'!H3559,0)</f>
        <v>709.69965861025912</v>
      </c>
      <c r="J3559">
        <f>'Approvvigionamento energia'!A3559+'Approvvigionamento energia'!B3559+'Approvvigionamento energia'!I3559</f>
        <v>916.49965861025908</v>
      </c>
      <c r="K3559">
        <f>IF(MIN(LCOH!$C$18,J3559)&gt;=$P$48*LCOH!$C$18, MIN(LCOH!$C$18,J3559),0)</f>
        <v>916.49965861025908</v>
      </c>
      <c r="L3559">
        <f t="shared" si="111"/>
        <v>0</v>
      </c>
      <c r="M3559">
        <f>K3559/LCOH!$C$18</f>
        <v>0.61099977240683934</v>
      </c>
      <c r="N3559">
        <f>K3559/LCOH!$C$34</f>
        <v>17.658952959735242</v>
      </c>
    </row>
    <row r="3560" spans="1:14" x14ac:dyDescent="0.35">
      <c r="A3560">
        <f>'Profilo fotovoltaico'!B3562*LCOH!$C$20</f>
        <v>280</v>
      </c>
      <c r="B3560">
        <f>'Profilo eolico'!B3562*LCOH!$C$21</f>
        <v>41.2</v>
      </c>
      <c r="C3560">
        <f>$P$35*'Profilo fotovoltaico'!B3562</f>
        <v>2059.2914125341786</v>
      </c>
      <c r="D3560">
        <f>$Q$37*'Profilo eolico'!B3562</f>
        <v>240.38695765391134</v>
      </c>
      <c r="E3560">
        <f>$P$39*'Profilo fotovoltaico'!B3562+'Approvvigionamento energia'!$Q$39*'Profilo eolico'!B3562</f>
        <v>695.11307137397807</v>
      </c>
      <c r="F3560">
        <f>$P$41*'Profilo fotovoltaico'!B3562+'Approvvigionamento energia'!$Q$41*'Profilo eolico'!B3562</f>
        <v>1149.839185094045</v>
      </c>
      <c r="G3560">
        <f>$P$43*'Profilo fotovoltaico'!B3562+'Approvvigionamento energia'!$Q$43*'Profilo eolico'!B3562</f>
        <v>1604.5652988141117</v>
      </c>
      <c r="H3560">
        <f t="shared" si="110"/>
        <v>1138.4335154826958</v>
      </c>
      <c r="I3560">
        <f>IF(LCOH!$C$28=Menu!$A$1,'Approvvigionamento energia'!C3560,0)+IF(LCOH!$C$28=Menu!$A$2,'Approvvigionamento energia'!D3560,0)+IF(LCOH!$C$28=Menu!$A$3,'Approvvigionamento energia'!E3560,0)+IF(LCOH!$C$28=Menu!$A$4,'Approvvigionamento energia'!F3560,0)+IF(LCOH!$C$28=Menu!$A$5,'Approvvigionamento energia'!G3560,0)+IF(LCOH!$C$28=Menu!$A$6,'Approvvigionamento energia'!H3560,0)</f>
        <v>1149.839185094045</v>
      </c>
      <c r="J3560">
        <f>'Approvvigionamento energia'!A3560+'Approvvigionamento energia'!B3560+'Approvvigionamento energia'!I3560</f>
        <v>1471.039185094045</v>
      </c>
      <c r="K3560">
        <f>IF(MIN(LCOH!$C$18,J3560)&gt;=$P$48*LCOH!$C$18, MIN(LCOH!$C$18,J3560),0)</f>
        <v>1471.039185094045</v>
      </c>
      <c r="L3560">
        <f t="shared" si="111"/>
        <v>0</v>
      </c>
      <c r="M3560">
        <f>K3560/LCOH!$C$18</f>
        <v>0.98069279006269672</v>
      </c>
      <c r="N3560">
        <f>K3560/LCOH!$C$34</f>
        <v>28.343722256147302</v>
      </c>
    </row>
    <row r="3561" spans="1:14" x14ac:dyDescent="0.35">
      <c r="A3561">
        <f>'Profilo fotovoltaico'!B3563*LCOH!$C$20</f>
        <v>425</v>
      </c>
      <c r="B3561">
        <f>'Profilo eolico'!B3563*LCOH!$C$21</f>
        <v>43.2</v>
      </c>
      <c r="C3561">
        <f>$P$35*'Profilo fotovoltaico'!B3563</f>
        <v>3125.7101797393775</v>
      </c>
      <c r="D3561">
        <f>$Q$37*'Profilo eolico'!B3563</f>
        <v>252.05622744293618</v>
      </c>
      <c r="E3561">
        <f>$P$39*'Profilo fotovoltaico'!B3563+'Approvvigionamento energia'!$Q$39*'Profilo eolico'!B3563</f>
        <v>970.46971551704655</v>
      </c>
      <c r="F3561">
        <f>$P$41*'Profilo fotovoltaico'!B3563+'Approvvigionamento energia'!$Q$41*'Profilo eolico'!B3563</f>
        <v>1688.8832035911569</v>
      </c>
      <c r="G3561">
        <f>$P$43*'Profilo fotovoltaico'!B3563+'Approvvigionamento energia'!$Q$43*'Profilo eolico'!B3563</f>
        <v>2407.2966916652672</v>
      </c>
      <c r="H3561">
        <f t="shared" si="110"/>
        <v>1138.4335154826958</v>
      </c>
      <c r="I3561">
        <f>IF(LCOH!$C$28=Menu!$A$1,'Approvvigionamento energia'!C3561,0)+IF(LCOH!$C$28=Menu!$A$2,'Approvvigionamento energia'!D3561,0)+IF(LCOH!$C$28=Menu!$A$3,'Approvvigionamento energia'!E3561,0)+IF(LCOH!$C$28=Menu!$A$4,'Approvvigionamento energia'!F3561,0)+IF(LCOH!$C$28=Menu!$A$5,'Approvvigionamento energia'!G3561,0)+IF(LCOH!$C$28=Menu!$A$6,'Approvvigionamento energia'!H3561,0)</f>
        <v>1688.8832035911569</v>
      </c>
      <c r="J3561">
        <f>'Approvvigionamento energia'!A3561+'Approvvigionamento energia'!B3561+'Approvvigionamento energia'!I3561</f>
        <v>2157.0832035911567</v>
      </c>
      <c r="K3561">
        <f>IF(MIN(LCOH!$C$18,J3561)&gt;=$P$48*LCOH!$C$18, MIN(LCOH!$C$18,J3561),0)</f>
        <v>1500</v>
      </c>
      <c r="L3561">
        <f t="shared" si="111"/>
        <v>657.08320359115669</v>
      </c>
      <c r="M3561">
        <f>K3561/LCOH!$C$18</f>
        <v>1</v>
      </c>
      <c r="N3561">
        <f>K3561/LCOH!$C$34</f>
        <v>28.901734104046245</v>
      </c>
    </row>
    <row r="3562" spans="1:14" x14ac:dyDescent="0.35">
      <c r="A3562">
        <f>'Profilo fotovoltaico'!B3564*LCOH!$C$20</f>
        <v>540</v>
      </c>
      <c r="B3562">
        <f>'Profilo eolico'!B3564*LCOH!$C$21</f>
        <v>52.8</v>
      </c>
      <c r="C3562">
        <f>$P$35*'Profilo fotovoltaico'!B3564</f>
        <v>3971.4905813159153</v>
      </c>
      <c r="D3562">
        <f>$Q$37*'Profilo eolico'!B3564</f>
        <v>308.06872243025532</v>
      </c>
      <c r="E3562">
        <f>$P$39*'Profilo fotovoltaico'!B3564+'Approvvigionamento energia'!$Q$39*'Profilo eolico'!B3564</f>
        <v>1223.9241871516704</v>
      </c>
      <c r="F3562">
        <f>$P$41*'Profilo fotovoltaico'!B3564+'Approvvigionamento energia'!$Q$41*'Profilo eolico'!B3564</f>
        <v>2139.7796518730852</v>
      </c>
      <c r="G3562">
        <f>$P$43*'Profilo fotovoltaico'!B3564+'Approvvigionamento energia'!$Q$43*'Profilo eolico'!B3564</f>
        <v>3055.6351165945002</v>
      </c>
      <c r="H3562">
        <f t="shared" si="110"/>
        <v>1138.4335154826958</v>
      </c>
      <c r="I3562">
        <f>IF(LCOH!$C$28=Menu!$A$1,'Approvvigionamento energia'!C3562,0)+IF(LCOH!$C$28=Menu!$A$2,'Approvvigionamento energia'!D3562,0)+IF(LCOH!$C$28=Menu!$A$3,'Approvvigionamento energia'!E3562,0)+IF(LCOH!$C$28=Menu!$A$4,'Approvvigionamento energia'!F3562,0)+IF(LCOH!$C$28=Menu!$A$5,'Approvvigionamento energia'!G3562,0)+IF(LCOH!$C$28=Menu!$A$6,'Approvvigionamento energia'!H3562,0)</f>
        <v>2139.7796518730852</v>
      </c>
      <c r="J3562">
        <f>'Approvvigionamento energia'!A3562+'Approvvigionamento energia'!B3562+'Approvvigionamento energia'!I3562</f>
        <v>2732.5796518730849</v>
      </c>
      <c r="K3562">
        <f>IF(MIN(LCOH!$C$18,J3562)&gt;=$P$48*LCOH!$C$18, MIN(LCOH!$C$18,J3562),0)</f>
        <v>1500</v>
      </c>
      <c r="L3562">
        <f t="shared" si="111"/>
        <v>1232.5796518730849</v>
      </c>
      <c r="M3562">
        <f>K3562/LCOH!$C$18</f>
        <v>1</v>
      </c>
      <c r="N3562">
        <f>K3562/LCOH!$C$34</f>
        <v>28.901734104046245</v>
      </c>
    </row>
    <row r="3563" spans="1:14" x14ac:dyDescent="0.35">
      <c r="A3563">
        <f>'Profilo fotovoltaico'!B3565*LCOH!$C$20</f>
        <v>608</v>
      </c>
      <c r="B3563">
        <f>'Profilo eolico'!B3565*LCOH!$C$21</f>
        <v>57.6</v>
      </c>
      <c r="C3563">
        <f>$P$35*'Profilo fotovoltaico'!B3565</f>
        <v>4471.6042100742152</v>
      </c>
      <c r="D3563">
        <f>$Q$37*'Profilo eolico'!B3565</f>
        <v>336.07496992391486</v>
      </c>
      <c r="E3563">
        <f>$P$39*'Profilo fotovoltaico'!B3565+'Approvvigionamento energia'!$Q$39*'Profilo eolico'!B3565</f>
        <v>1369.9572799614898</v>
      </c>
      <c r="F3563">
        <f>$P$41*'Profilo fotovoltaico'!B3565+'Approvvigionamento energia'!$Q$41*'Profilo eolico'!B3565</f>
        <v>2403.8395899990651</v>
      </c>
      <c r="G3563">
        <f>$P$43*'Profilo fotovoltaico'!B3565+'Approvvigionamento energia'!$Q$43*'Profilo eolico'!B3565</f>
        <v>3437.7219000366404</v>
      </c>
      <c r="H3563">
        <f t="shared" si="110"/>
        <v>1138.4335154826958</v>
      </c>
      <c r="I3563">
        <f>IF(LCOH!$C$28=Menu!$A$1,'Approvvigionamento energia'!C3563,0)+IF(LCOH!$C$28=Menu!$A$2,'Approvvigionamento energia'!D3563,0)+IF(LCOH!$C$28=Menu!$A$3,'Approvvigionamento energia'!E3563,0)+IF(LCOH!$C$28=Menu!$A$4,'Approvvigionamento energia'!F3563,0)+IF(LCOH!$C$28=Menu!$A$5,'Approvvigionamento energia'!G3563,0)+IF(LCOH!$C$28=Menu!$A$6,'Approvvigionamento energia'!H3563,0)</f>
        <v>2403.8395899990651</v>
      </c>
      <c r="J3563">
        <f>'Approvvigionamento energia'!A3563+'Approvvigionamento energia'!B3563+'Approvvigionamento energia'!I3563</f>
        <v>3069.439589999065</v>
      </c>
      <c r="K3563">
        <f>IF(MIN(LCOH!$C$18,J3563)&gt;=$P$48*LCOH!$C$18, MIN(LCOH!$C$18,J3563),0)</f>
        <v>1500</v>
      </c>
      <c r="L3563">
        <f t="shared" si="111"/>
        <v>1569.439589999065</v>
      </c>
      <c r="M3563">
        <f>K3563/LCOH!$C$18</f>
        <v>1</v>
      </c>
      <c r="N3563">
        <f>K3563/LCOH!$C$34</f>
        <v>28.901734104046245</v>
      </c>
    </row>
    <row r="3564" spans="1:14" x14ac:dyDescent="0.35">
      <c r="A3564">
        <f>'Profilo fotovoltaico'!B3566*LCOH!$C$20</f>
        <v>638</v>
      </c>
      <c r="B3564">
        <f>'Profilo eolico'!B3566*LCOH!$C$21</f>
        <v>59.7</v>
      </c>
      <c r="C3564">
        <f>$P$35*'Profilo fotovoltaico'!B3566</f>
        <v>4692.2425757028777</v>
      </c>
      <c r="D3564">
        <f>$Q$37*'Profilo eolico'!B3566</f>
        <v>348.32770320239098</v>
      </c>
      <c r="E3564">
        <f>$P$39*'Profilo fotovoltaico'!B3566+'Approvvigionamento energia'!$Q$39*'Profilo eolico'!B3566</f>
        <v>1434.3064213275127</v>
      </c>
      <c r="F3564">
        <f>$P$41*'Profilo fotovoltaico'!B3566+'Approvvigionamento energia'!$Q$41*'Profilo eolico'!B3566</f>
        <v>2520.2851394526342</v>
      </c>
      <c r="G3564">
        <f>$P$43*'Profilo fotovoltaico'!B3566+'Approvvigionamento energia'!$Q$43*'Profilo eolico'!B3566</f>
        <v>3606.263857577756</v>
      </c>
      <c r="H3564">
        <f t="shared" si="110"/>
        <v>1138.4335154826958</v>
      </c>
      <c r="I3564">
        <f>IF(LCOH!$C$28=Menu!$A$1,'Approvvigionamento energia'!C3564,0)+IF(LCOH!$C$28=Menu!$A$2,'Approvvigionamento energia'!D3564,0)+IF(LCOH!$C$28=Menu!$A$3,'Approvvigionamento energia'!E3564,0)+IF(LCOH!$C$28=Menu!$A$4,'Approvvigionamento energia'!F3564,0)+IF(LCOH!$C$28=Menu!$A$5,'Approvvigionamento energia'!G3564,0)+IF(LCOH!$C$28=Menu!$A$6,'Approvvigionamento energia'!H3564,0)</f>
        <v>2520.2851394526342</v>
      </c>
      <c r="J3564">
        <f>'Approvvigionamento energia'!A3564+'Approvvigionamento energia'!B3564+'Approvvigionamento energia'!I3564</f>
        <v>3217.985139452634</v>
      </c>
      <c r="K3564">
        <f>IF(MIN(LCOH!$C$18,J3564)&gt;=$P$48*LCOH!$C$18, MIN(LCOH!$C$18,J3564),0)</f>
        <v>1500</v>
      </c>
      <c r="L3564">
        <f t="shared" si="111"/>
        <v>1717.985139452634</v>
      </c>
      <c r="M3564">
        <f>K3564/LCOH!$C$18</f>
        <v>1</v>
      </c>
      <c r="N3564">
        <f>K3564/LCOH!$C$34</f>
        <v>28.901734104046245</v>
      </c>
    </row>
    <row r="3565" spans="1:14" x14ac:dyDescent="0.35">
      <c r="A3565">
        <f>'Profilo fotovoltaico'!B3567*LCOH!$C$20</f>
        <v>632</v>
      </c>
      <c r="B3565">
        <f>'Profilo eolico'!B3567*LCOH!$C$21</f>
        <v>60</v>
      </c>
      <c r="C3565">
        <f>$P$35*'Profilo fotovoltaico'!B3567</f>
        <v>4648.1149025771447</v>
      </c>
      <c r="D3565">
        <f>$Q$37*'Profilo eolico'!B3567</f>
        <v>350.07809367074464</v>
      </c>
      <c r="E3565">
        <f>$P$39*'Profilo fotovoltaico'!B3567+'Approvvigionamento energia'!$Q$39*'Profilo eolico'!B3567</f>
        <v>1424.5872958973446</v>
      </c>
      <c r="F3565">
        <f>$P$41*'Profilo fotovoltaico'!B3567+'Approvvigionamento energia'!$Q$41*'Profilo eolico'!B3567</f>
        <v>2499.0964981239445</v>
      </c>
      <c r="G3565">
        <f>$P$43*'Profilo fotovoltaico'!B3567+'Approvvigionamento energia'!$Q$43*'Profilo eolico'!B3567</f>
        <v>3573.6057003505452</v>
      </c>
      <c r="H3565">
        <f t="shared" si="110"/>
        <v>1138.4335154826958</v>
      </c>
      <c r="I3565">
        <f>IF(LCOH!$C$28=Menu!$A$1,'Approvvigionamento energia'!C3565,0)+IF(LCOH!$C$28=Menu!$A$2,'Approvvigionamento energia'!D3565,0)+IF(LCOH!$C$28=Menu!$A$3,'Approvvigionamento energia'!E3565,0)+IF(LCOH!$C$28=Menu!$A$4,'Approvvigionamento energia'!F3565,0)+IF(LCOH!$C$28=Menu!$A$5,'Approvvigionamento energia'!G3565,0)+IF(LCOH!$C$28=Menu!$A$6,'Approvvigionamento energia'!H3565,0)</f>
        <v>2499.0964981239445</v>
      </c>
      <c r="J3565">
        <f>'Approvvigionamento energia'!A3565+'Approvvigionamento energia'!B3565+'Approvvigionamento energia'!I3565</f>
        <v>3191.0964981239445</v>
      </c>
      <c r="K3565">
        <f>IF(MIN(LCOH!$C$18,J3565)&gt;=$P$48*LCOH!$C$18, MIN(LCOH!$C$18,J3565),0)</f>
        <v>1500</v>
      </c>
      <c r="L3565">
        <f t="shared" si="111"/>
        <v>1691.0964981239445</v>
      </c>
      <c r="M3565">
        <f>K3565/LCOH!$C$18</f>
        <v>1</v>
      </c>
      <c r="N3565">
        <f>K3565/LCOH!$C$34</f>
        <v>28.901734104046245</v>
      </c>
    </row>
    <row r="3566" spans="1:14" x14ac:dyDescent="0.35">
      <c r="A3566">
        <f>'Profilo fotovoltaico'!B3568*LCOH!$C$20</f>
        <v>594</v>
      </c>
      <c r="B3566">
        <f>'Profilo eolico'!B3568*LCOH!$C$21</f>
        <v>62.300000000000004</v>
      </c>
      <c r="C3566">
        <f>$P$35*'Profilo fotovoltaico'!B3568</f>
        <v>4368.6396394475069</v>
      </c>
      <c r="D3566">
        <f>$Q$37*'Profilo eolico'!B3568</f>
        <v>363.49775392812319</v>
      </c>
      <c r="E3566">
        <f>$P$39*'Profilo fotovoltaico'!B3568+'Approvvigionamento energia'!$Q$39*'Profilo eolico'!B3568</f>
        <v>1364.7832253079691</v>
      </c>
      <c r="F3566">
        <f>$P$41*'Profilo fotovoltaico'!B3568+'Approvvigionamento energia'!$Q$41*'Profilo eolico'!B3568</f>
        <v>2366.0686966878152</v>
      </c>
      <c r="G3566">
        <f>$P$43*'Profilo fotovoltaico'!B3568+'Approvvigionamento energia'!$Q$43*'Profilo eolico'!B3568</f>
        <v>3367.3541680676608</v>
      </c>
      <c r="H3566">
        <f t="shared" si="110"/>
        <v>1138.4335154826958</v>
      </c>
      <c r="I3566">
        <f>IF(LCOH!$C$28=Menu!$A$1,'Approvvigionamento energia'!C3566,0)+IF(LCOH!$C$28=Menu!$A$2,'Approvvigionamento energia'!D3566,0)+IF(LCOH!$C$28=Menu!$A$3,'Approvvigionamento energia'!E3566,0)+IF(LCOH!$C$28=Menu!$A$4,'Approvvigionamento energia'!F3566,0)+IF(LCOH!$C$28=Menu!$A$5,'Approvvigionamento energia'!G3566,0)+IF(LCOH!$C$28=Menu!$A$6,'Approvvigionamento energia'!H3566,0)</f>
        <v>2366.0686966878152</v>
      </c>
      <c r="J3566">
        <f>'Approvvigionamento energia'!A3566+'Approvvigionamento energia'!B3566+'Approvvigionamento energia'!I3566</f>
        <v>3022.3686966878149</v>
      </c>
      <c r="K3566">
        <f>IF(MIN(LCOH!$C$18,J3566)&gt;=$P$48*LCOH!$C$18, MIN(LCOH!$C$18,J3566),0)</f>
        <v>1500</v>
      </c>
      <c r="L3566">
        <f t="shared" si="111"/>
        <v>1522.3686966878149</v>
      </c>
      <c r="M3566">
        <f>K3566/LCOH!$C$18</f>
        <v>1</v>
      </c>
      <c r="N3566">
        <f>K3566/LCOH!$C$34</f>
        <v>28.901734104046245</v>
      </c>
    </row>
    <row r="3567" spans="1:14" x14ac:dyDescent="0.35">
      <c r="A3567">
        <f>'Profilo fotovoltaico'!B3569*LCOH!$C$20</f>
        <v>527</v>
      </c>
      <c r="B3567">
        <f>'Profilo eolico'!B3569*LCOH!$C$21</f>
        <v>63</v>
      </c>
      <c r="C3567">
        <f>$P$35*'Profilo fotovoltaico'!B3569</f>
        <v>3875.8806228768285</v>
      </c>
      <c r="D3567">
        <f>$Q$37*'Profilo eolico'!B3569</f>
        <v>367.58199835428189</v>
      </c>
      <c r="E3567">
        <f>$P$39*'Profilo fotovoltaico'!B3569+'Approvvigionamento energia'!$Q$39*'Profilo eolico'!B3569</f>
        <v>1244.6566544849186</v>
      </c>
      <c r="F3567">
        <f>$P$41*'Profilo fotovoltaico'!B3569+'Approvvigionamento energia'!$Q$41*'Profilo eolico'!B3569</f>
        <v>2121.7313106155552</v>
      </c>
      <c r="G3567">
        <f>$P$43*'Profilo fotovoltaico'!B3569+'Approvvigionamento energia'!$Q$43*'Profilo eolico'!B3569</f>
        <v>2998.8059667461921</v>
      </c>
      <c r="H3567">
        <f t="shared" si="110"/>
        <v>1138.4335154826958</v>
      </c>
      <c r="I3567">
        <f>IF(LCOH!$C$28=Menu!$A$1,'Approvvigionamento energia'!C3567,0)+IF(LCOH!$C$28=Menu!$A$2,'Approvvigionamento energia'!D3567,0)+IF(LCOH!$C$28=Menu!$A$3,'Approvvigionamento energia'!E3567,0)+IF(LCOH!$C$28=Menu!$A$4,'Approvvigionamento energia'!F3567,0)+IF(LCOH!$C$28=Menu!$A$5,'Approvvigionamento energia'!G3567,0)+IF(LCOH!$C$28=Menu!$A$6,'Approvvigionamento energia'!H3567,0)</f>
        <v>2121.7313106155552</v>
      </c>
      <c r="J3567">
        <f>'Approvvigionamento energia'!A3567+'Approvvigionamento energia'!B3567+'Approvvigionamento energia'!I3567</f>
        <v>2711.7313106155552</v>
      </c>
      <c r="K3567">
        <f>IF(MIN(LCOH!$C$18,J3567)&gt;=$P$48*LCOH!$C$18, MIN(LCOH!$C$18,J3567),0)</f>
        <v>1500</v>
      </c>
      <c r="L3567">
        <f t="shared" si="111"/>
        <v>1211.7313106155552</v>
      </c>
      <c r="M3567">
        <f>K3567/LCOH!$C$18</f>
        <v>1</v>
      </c>
      <c r="N3567">
        <f>K3567/LCOH!$C$34</f>
        <v>28.901734104046245</v>
      </c>
    </row>
    <row r="3568" spans="1:14" x14ac:dyDescent="0.35">
      <c r="A3568">
        <f>'Profilo fotovoltaico'!B3570*LCOH!$C$20</f>
        <v>424</v>
      </c>
      <c r="B3568">
        <f>'Profilo eolico'!B3570*LCOH!$C$21</f>
        <v>61.5</v>
      </c>
      <c r="C3568">
        <f>$P$35*'Profilo fotovoltaico'!B3570</f>
        <v>3118.3555675517555</v>
      </c>
      <c r="D3568">
        <f>$Q$37*'Profilo eolico'!B3570</f>
        <v>358.83004601251326</v>
      </c>
      <c r="E3568">
        <f>$P$39*'Profilo fotovoltaico'!B3570+'Approvvigionamento energia'!$Q$39*'Profilo eolico'!B3570</f>
        <v>1048.7114263973237</v>
      </c>
      <c r="F3568">
        <f>$P$41*'Profilo fotovoltaico'!B3570+'Approvvigionamento energia'!$Q$41*'Profilo eolico'!B3570</f>
        <v>1738.5928067821344</v>
      </c>
      <c r="G3568">
        <f>$P$43*'Profilo fotovoltaico'!B3570+'Approvvigionamento energia'!$Q$43*'Profilo eolico'!B3570</f>
        <v>2428.4741871669453</v>
      </c>
      <c r="H3568">
        <f t="shared" si="110"/>
        <v>1138.4335154826958</v>
      </c>
      <c r="I3568">
        <f>IF(LCOH!$C$28=Menu!$A$1,'Approvvigionamento energia'!C3568,0)+IF(LCOH!$C$28=Menu!$A$2,'Approvvigionamento energia'!D3568,0)+IF(LCOH!$C$28=Menu!$A$3,'Approvvigionamento energia'!E3568,0)+IF(LCOH!$C$28=Menu!$A$4,'Approvvigionamento energia'!F3568,0)+IF(LCOH!$C$28=Menu!$A$5,'Approvvigionamento energia'!G3568,0)+IF(LCOH!$C$28=Menu!$A$6,'Approvvigionamento energia'!H3568,0)</f>
        <v>1738.5928067821344</v>
      </c>
      <c r="J3568">
        <f>'Approvvigionamento energia'!A3568+'Approvvigionamento energia'!B3568+'Approvvigionamento energia'!I3568</f>
        <v>2224.0928067821342</v>
      </c>
      <c r="K3568">
        <f>IF(MIN(LCOH!$C$18,J3568)&gt;=$P$48*LCOH!$C$18, MIN(LCOH!$C$18,J3568),0)</f>
        <v>1500</v>
      </c>
      <c r="L3568">
        <f t="shared" si="111"/>
        <v>724.09280678213418</v>
      </c>
      <c r="M3568">
        <f>K3568/LCOH!$C$18</f>
        <v>1</v>
      </c>
      <c r="N3568">
        <f>K3568/LCOH!$C$34</f>
        <v>28.901734104046245</v>
      </c>
    </row>
    <row r="3569" spans="1:14" x14ac:dyDescent="0.35">
      <c r="A3569">
        <f>'Profilo fotovoltaico'!B3571*LCOH!$C$20</f>
        <v>297</v>
      </c>
      <c r="B3569">
        <f>'Profilo eolico'!B3571*LCOH!$C$21</f>
        <v>66.199999999999989</v>
      </c>
      <c r="C3569">
        <f>$P$35*'Profilo fotovoltaico'!B3571</f>
        <v>2184.3198197237534</v>
      </c>
      <c r="D3569">
        <f>$Q$37*'Profilo eolico'!B3571</f>
        <v>386.25283001672159</v>
      </c>
      <c r="E3569">
        <f>$P$39*'Profilo fotovoltaico'!B3571+'Approvvigionamento energia'!$Q$39*'Profilo eolico'!B3571</f>
        <v>835.76957744347953</v>
      </c>
      <c r="F3569">
        <f>$P$41*'Profilo fotovoltaico'!B3571+'Approvvigionamento energia'!$Q$41*'Profilo eolico'!B3571</f>
        <v>1285.2863248702374</v>
      </c>
      <c r="G3569">
        <f>$P$43*'Profilo fotovoltaico'!B3571+'Approvvigionamento energia'!$Q$43*'Profilo eolico'!B3571</f>
        <v>1734.8030722969954</v>
      </c>
      <c r="H3569">
        <f t="shared" si="110"/>
        <v>1138.4335154826958</v>
      </c>
      <c r="I3569">
        <f>IF(LCOH!$C$28=Menu!$A$1,'Approvvigionamento energia'!C3569,0)+IF(LCOH!$C$28=Menu!$A$2,'Approvvigionamento energia'!D3569,0)+IF(LCOH!$C$28=Menu!$A$3,'Approvvigionamento energia'!E3569,0)+IF(LCOH!$C$28=Menu!$A$4,'Approvvigionamento energia'!F3569,0)+IF(LCOH!$C$28=Menu!$A$5,'Approvvigionamento energia'!G3569,0)+IF(LCOH!$C$28=Menu!$A$6,'Approvvigionamento energia'!H3569,0)</f>
        <v>1285.2863248702374</v>
      </c>
      <c r="J3569">
        <f>'Approvvigionamento energia'!A3569+'Approvvigionamento energia'!B3569+'Approvvigionamento energia'!I3569</f>
        <v>1648.4863248702375</v>
      </c>
      <c r="K3569">
        <f>IF(MIN(LCOH!$C$18,J3569)&gt;=$P$48*LCOH!$C$18, MIN(LCOH!$C$18,J3569),0)</f>
        <v>1500</v>
      </c>
      <c r="L3569">
        <f t="shared" si="111"/>
        <v>148.48632487023747</v>
      </c>
      <c r="M3569">
        <f>K3569/LCOH!$C$18</f>
        <v>1</v>
      </c>
      <c r="N3569">
        <f>K3569/LCOH!$C$34</f>
        <v>28.901734104046245</v>
      </c>
    </row>
    <row r="3570" spans="1:14" x14ac:dyDescent="0.35">
      <c r="A3570">
        <f>'Profilo fotovoltaico'!B3572*LCOH!$C$20</f>
        <v>157</v>
      </c>
      <c r="B3570">
        <f>'Profilo eolico'!B3572*LCOH!$C$21</f>
        <v>66.5</v>
      </c>
      <c r="C3570">
        <f>$P$35*'Profilo fotovoltaico'!B3572</f>
        <v>1154.6741134566641</v>
      </c>
      <c r="D3570">
        <f>$Q$37*'Profilo eolico'!B3572</f>
        <v>388.00322048507536</v>
      </c>
      <c r="E3570">
        <f>$P$39*'Profilo fotovoltaico'!B3572+'Approvvigionamento energia'!$Q$39*'Profilo eolico'!B3572</f>
        <v>579.6709437279726</v>
      </c>
      <c r="F3570">
        <f>$P$41*'Profilo fotovoltaico'!B3572+'Approvvigionamento energia'!$Q$41*'Profilo eolico'!B3572</f>
        <v>771.33866697086978</v>
      </c>
      <c r="G3570">
        <f>$P$43*'Profilo fotovoltaico'!B3572+'Approvvigionamento energia'!$Q$43*'Profilo eolico'!B3572</f>
        <v>963.00639021376708</v>
      </c>
      <c r="H3570">
        <f t="shared" si="110"/>
        <v>1138.4335154826958</v>
      </c>
      <c r="I3570">
        <f>IF(LCOH!$C$28=Menu!$A$1,'Approvvigionamento energia'!C3570,0)+IF(LCOH!$C$28=Menu!$A$2,'Approvvigionamento energia'!D3570,0)+IF(LCOH!$C$28=Menu!$A$3,'Approvvigionamento energia'!E3570,0)+IF(LCOH!$C$28=Menu!$A$4,'Approvvigionamento energia'!F3570,0)+IF(LCOH!$C$28=Menu!$A$5,'Approvvigionamento energia'!G3570,0)+IF(LCOH!$C$28=Menu!$A$6,'Approvvigionamento energia'!H3570,0)</f>
        <v>771.33866697086978</v>
      </c>
      <c r="J3570">
        <f>'Approvvigionamento energia'!A3570+'Approvvigionamento energia'!B3570+'Approvvigionamento energia'!I3570</f>
        <v>994.83866697086978</v>
      </c>
      <c r="K3570">
        <f>IF(MIN(LCOH!$C$18,J3570)&gt;=$P$48*LCOH!$C$18, MIN(LCOH!$C$18,J3570),0)</f>
        <v>994.83866697086978</v>
      </c>
      <c r="L3570">
        <f t="shared" si="111"/>
        <v>0</v>
      </c>
      <c r="M3570">
        <f>K3570/LCOH!$C$18</f>
        <v>0.6632257779805798</v>
      </c>
      <c r="N3570">
        <f>K3570/LCOH!$C$34</f>
        <v>19.168375086143929</v>
      </c>
    </row>
    <row r="3571" spans="1:14" x14ac:dyDescent="0.35">
      <c r="A3571">
        <f>'Profilo fotovoltaico'!B3573*LCOH!$C$20</f>
        <v>56</v>
      </c>
      <c r="B3571">
        <f>'Profilo eolico'!B3573*LCOH!$C$21</f>
        <v>72.2</v>
      </c>
      <c r="C3571">
        <f>$P$35*'Profilo fotovoltaico'!B3573</f>
        <v>411.85828250683562</v>
      </c>
      <c r="D3571">
        <f>$Q$37*'Profilo eolico'!B3573</f>
        <v>421.26063938379605</v>
      </c>
      <c r="E3571">
        <f>$P$39*'Profilo fotovoltaico'!B3573+'Approvvigionamento energia'!$Q$39*'Profilo eolico'!B3573</f>
        <v>418.91005016455597</v>
      </c>
      <c r="F3571">
        <f>$P$41*'Profilo fotovoltaico'!B3573+'Approvvigionamento energia'!$Q$41*'Profilo eolico'!B3573</f>
        <v>416.55946094531583</v>
      </c>
      <c r="G3571">
        <f>$P$43*'Profilo fotovoltaico'!B3573+'Approvvigionamento energia'!$Q$43*'Profilo eolico'!B3573</f>
        <v>414.20887172607581</v>
      </c>
      <c r="H3571">
        <f t="shared" si="110"/>
        <v>1138.4335154826958</v>
      </c>
      <c r="I3571">
        <f>IF(LCOH!$C$28=Menu!$A$1,'Approvvigionamento energia'!C3571,0)+IF(LCOH!$C$28=Menu!$A$2,'Approvvigionamento energia'!D3571,0)+IF(LCOH!$C$28=Menu!$A$3,'Approvvigionamento energia'!E3571,0)+IF(LCOH!$C$28=Menu!$A$4,'Approvvigionamento energia'!F3571,0)+IF(LCOH!$C$28=Menu!$A$5,'Approvvigionamento energia'!G3571,0)+IF(LCOH!$C$28=Menu!$A$6,'Approvvigionamento energia'!H3571,0)</f>
        <v>416.55946094531583</v>
      </c>
      <c r="J3571">
        <f>'Approvvigionamento energia'!A3571+'Approvvigionamento energia'!B3571+'Approvvigionamento energia'!I3571</f>
        <v>544.75946094531582</v>
      </c>
      <c r="K3571">
        <f>IF(MIN(LCOH!$C$18,J3571)&gt;=$P$48*LCOH!$C$18, MIN(LCOH!$C$18,J3571),0)</f>
        <v>544.75946094531582</v>
      </c>
      <c r="L3571">
        <f t="shared" si="111"/>
        <v>0</v>
      </c>
      <c r="M3571">
        <f>K3571/LCOH!$C$18</f>
        <v>0.36317297396354387</v>
      </c>
      <c r="N3571">
        <f>K3571/LCOH!$C$34</f>
        <v>10.496328727270054</v>
      </c>
    </row>
    <row r="3572" spans="1:14" x14ac:dyDescent="0.35">
      <c r="A3572">
        <f>'Profilo fotovoltaico'!B3574*LCOH!$C$20</f>
        <v>5</v>
      </c>
      <c r="B3572">
        <f>'Profilo eolico'!B3574*LCOH!$C$21</f>
        <v>80</v>
      </c>
      <c r="C3572">
        <f>$P$35*'Profilo fotovoltaico'!B3574</f>
        <v>36.773060938110326</v>
      </c>
      <c r="D3572">
        <f>$Q$37*'Profilo eolico'!B3574</f>
        <v>466.7707915609929</v>
      </c>
      <c r="E3572">
        <f>$P$39*'Profilo fotovoltaico'!B3574+'Approvvigionamento energia'!$Q$39*'Profilo eolico'!B3574</f>
        <v>359.27135890527222</v>
      </c>
      <c r="F3572">
        <f>$P$41*'Profilo fotovoltaico'!B3574+'Approvvigionamento energia'!$Q$41*'Profilo eolico'!B3574</f>
        <v>251.77192624955163</v>
      </c>
      <c r="G3572">
        <f>$P$43*'Profilo fotovoltaico'!B3574+'Approvvigionamento energia'!$Q$43*'Profilo eolico'!B3574</f>
        <v>144.27249359383097</v>
      </c>
      <c r="H3572">
        <f t="shared" si="110"/>
        <v>1138.4335154826958</v>
      </c>
      <c r="I3572">
        <f>IF(LCOH!$C$28=Menu!$A$1,'Approvvigionamento energia'!C3572,0)+IF(LCOH!$C$28=Menu!$A$2,'Approvvigionamento energia'!D3572,0)+IF(LCOH!$C$28=Menu!$A$3,'Approvvigionamento energia'!E3572,0)+IF(LCOH!$C$28=Menu!$A$4,'Approvvigionamento energia'!F3572,0)+IF(LCOH!$C$28=Menu!$A$5,'Approvvigionamento energia'!G3572,0)+IF(LCOH!$C$28=Menu!$A$6,'Approvvigionamento energia'!H3572,0)</f>
        <v>251.77192624955163</v>
      </c>
      <c r="J3572">
        <f>'Approvvigionamento energia'!A3572+'Approvvigionamento energia'!B3572+'Approvvigionamento energia'!I3572</f>
        <v>336.7719262495516</v>
      </c>
      <c r="K3572">
        <f>IF(MIN(LCOH!$C$18,J3572)&gt;=$P$48*LCOH!$C$18, MIN(LCOH!$C$18,J3572),0)</f>
        <v>0</v>
      </c>
      <c r="L3572">
        <f t="shared" si="111"/>
        <v>336.7719262495516</v>
      </c>
      <c r="M3572">
        <f>K3572/LCOH!$C$18</f>
        <v>0</v>
      </c>
      <c r="N3572">
        <f>K3572/LCOH!$C$34</f>
        <v>0</v>
      </c>
    </row>
    <row r="3573" spans="1:14" x14ac:dyDescent="0.35">
      <c r="A3573">
        <f>'Profilo fotovoltaico'!B3575*LCOH!$C$20</f>
        <v>0</v>
      </c>
      <c r="B3573">
        <f>'Profilo eolico'!B3575*LCOH!$C$21</f>
        <v>81</v>
      </c>
      <c r="C3573">
        <f>$P$35*'Profilo fotovoltaico'!B3575</f>
        <v>0</v>
      </c>
      <c r="D3573">
        <f>$Q$37*'Profilo eolico'!B3575</f>
        <v>472.60542645550532</v>
      </c>
      <c r="E3573">
        <f>$P$39*'Profilo fotovoltaico'!B3575+'Approvvigionamento energia'!$Q$39*'Profilo eolico'!B3575</f>
        <v>354.45406984162895</v>
      </c>
      <c r="F3573">
        <f>$P$41*'Profilo fotovoltaico'!B3575+'Approvvigionamento energia'!$Q$41*'Profilo eolico'!B3575</f>
        <v>236.30271322775266</v>
      </c>
      <c r="G3573">
        <f>$P$43*'Profilo fotovoltaico'!B3575+'Approvvigionamento energia'!$Q$43*'Profilo eolico'!B3575</f>
        <v>118.15135661387633</v>
      </c>
      <c r="H3573">
        <f t="shared" si="110"/>
        <v>1138.4335154826958</v>
      </c>
      <c r="I3573">
        <f>IF(LCOH!$C$28=Menu!$A$1,'Approvvigionamento energia'!C3573,0)+IF(LCOH!$C$28=Menu!$A$2,'Approvvigionamento energia'!D3573,0)+IF(LCOH!$C$28=Menu!$A$3,'Approvvigionamento energia'!E3573,0)+IF(LCOH!$C$28=Menu!$A$4,'Approvvigionamento energia'!F3573,0)+IF(LCOH!$C$28=Menu!$A$5,'Approvvigionamento energia'!G3573,0)+IF(LCOH!$C$28=Menu!$A$6,'Approvvigionamento energia'!H3573,0)</f>
        <v>236.30271322775266</v>
      </c>
      <c r="J3573">
        <f>'Approvvigionamento energia'!A3573+'Approvvigionamento energia'!B3573+'Approvvigionamento energia'!I3573</f>
        <v>317.30271322775263</v>
      </c>
      <c r="K3573">
        <f>IF(MIN(LCOH!$C$18,J3573)&gt;=$P$48*LCOH!$C$18, MIN(LCOH!$C$18,J3573),0)</f>
        <v>0</v>
      </c>
      <c r="L3573">
        <f t="shared" si="111"/>
        <v>317.30271322775263</v>
      </c>
      <c r="M3573">
        <f>K3573/LCOH!$C$18</f>
        <v>0</v>
      </c>
      <c r="N3573">
        <f>K3573/LCOH!$C$34</f>
        <v>0</v>
      </c>
    </row>
    <row r="3574" spans="1:14" x14ac:dyDescent="0.35">
      <c r="A3574">
        <f>'Profilo fotovoltaico'!B3576*LCOH!$C$20</f>
        <v>0</v>
      </c>
      <c r="B3574">
        <f>'Profilo eolico'!B3576*LCOH!$C$21</f>
        <v>88.6</v>
      </c>
      <c r="C3574">
        <f>$P$35*'Profilo fotovoltaico'!B3576</f>
        <v>0</v>
      </c>
      <c r="D3574">
        <f>$Q$37*'Profilo eolico'!B3576</f>
        <v>516.94865165379963</v>
      </c>
      <c r="E3574">
        <f>$P$39*'Profilo fotovoltaico'!B3576+'Approvvigionamento energia'!$Q$39*'Profilo eolico'!B3576</f>
        <v>387.71148874034969</v>
      </c>
      <c r="F3574">
        <f>$P$41*'Profilo fotovoltaico'!B3576+'Approvvigionamento energia'!$Q$41*'Profilo eolico'!B3576</f>
        <v>258.47432582689981</v>
      </c>
      <c r="G3574">
        <f>$P$43*'Profilo fotovoltaico'!B3576+'Approvvigionamento energia'!$Q$43*'Profilo eolico'!B3576</f>
        <v>129.23716291344991</v>
      </c>
      <c r="H3574">
        <f t="shared" si="110"/>
        <v>1138.4335154826958</v>
      </c>
      <c r="I3574">
        <f>IF(LCOH!$C$28=Menu!$A$1,'Approvvigionamento energia'!C3574,0)+IF(LCOH!$C$28=Menu!$A$2,'Approvvigionamento energia'!D3574,0)+IF(LCOH!$C$28=Menu!$A$3,'Approvvigionamento energia'!E3574,0)+IF(LCOH!$C$28=Menu!$A$4,'Approvvigionamento energia'!F3574,0)+IF(LCOH!$C$28=Menu!$A$5,'Approvvigionamento energia'!G3574,0)+IF(LCOH!$C$28=Menu!$A$6,'Approvvigionamento energia'!H3574,0)</f>
        <v>258.47432582689981</v>
      </c>
      <c r="J3574">
        <f>'Approvvigionamento energia'!A3574+'Approvvigionamento energia'!B3574+'Approvvigionamento energia'!I3574</f>
        <v>347.07432582689978</v>
      </c>
      <c r="K3574">
        <f>IF(MIN(LCOH!$C$18,J3574)&gt;=$P$48*LCOH!$C$18, MIN(LCOH!$C$18,J3574),0)</f>
        <v>0</v>
      </c>
      <c r="L3574">
        <f t="shared" si="111"/>
        <v>347.07432582689978</v>
      </c>
      <c r="M3574">
        <f>K3574/LCOH!$C$18</f>
        <v>0</v>
      </c>
      <c r="N3574">
        <f>K3574/LCOH!$C$34</f>
        <v>0</v>
      </c>
    </row>
    <row r="3575" spans="1:14" x14ac:dyDescent="0.35">
      <c r="A3575">
        <f>'Profilo fotovoltaico'!B3577*LCOH!$C$20</f>
        <v>0</v>
      </c>
      <c r="B3575">
        <f>'Profilo eolico'!B3577*LCOH!$C$21</f>
        <v>105.39999999999999</v>
      </c>
      <c r="C3575">
        <f>$P$35*'Profilo fotovoltaico'!B3577</f>
        <v>0</v>
      </c>
      <c r="D3575">
        <f>$Q$37*'Profilo eolico'!B3577</f>
        <v>614.97051788160809</v>
      </c>
      <c r="E3575">
        <f>$P$39*'Profilo fotovoltaico'!B3577+'Approvvigionamento energia'!$Q$39*'Profilo eolico'!B3577</f>
        <v>461.22788841120604</v>
      </c>
      <c r="F3575">
        <f>$P$41*'Profilo fotovoltaico'!B3577+'Approvvigionamento energia'!$Q$41*'Profilo eolico'!B3577</f>
        <v>307.48525894080404</v>
      </c>
      <c r="G3575">
        <f>$P$43*'Profilo fotovoltaico'!B3577+'Approvvigionamento energia'!$Q$43*'Profilo eolico'!B3577</f>
        <v>153.74262947040202</v>
      </c>
      <c r="H3575">
        <f t="shared" si="110"/>
        <v>1138.4335154826958</v>
      </c>
      <c r="I3575">
        <f>IF(LCOH!$C$28=Menu!$A$1,'Approvvigionamento energia'!C3575,0)+IF(LCOH!$C$28=Menu!$A$2,'Approvvigionamento energia'!D3575,0)+IF(LCOH!$C$28=Menu!$A$3,'Approvvigionamento energia'!E3575,0)+IF(LCOH!$C$28=Menu!$A$4,'Approvvigionamento energia'!F3575,0)+IF(LCOH!$C$28=Menu!$A$5,'Approvvigionamento energia'!G3575,0)+IF(LCOH!$C$28=Menu!$A$6,'Approvvigionamento energia'!H3575,0)</f>
        <v>307.48525894080404</v>
      </c>
      <c r="J3575">
        <f>'Approvvigionamento energia'!A3575+'Approvvigionamento energia'!B3575+'Approvvigionamento energia'!I3575</f>
        <v>412.88525894080402</v>
      </c>
      <c r="K3575">
        <f>IF(MIN(LCOH!$C$18,J3575)&gt;=$P$48*LCOH!$C$18, MIN(LCOH!$C$18,J3575),0)</f>
        <v>412.88525894080402</v>
      </c>
      <c r="L3575">
        <f t="shared" si="111"/>
        <v>0</v>
      </c>
      <c r="M3575">
        <f>K3575/LCOH!$C$18</f>
        <v>0.27525683929386935</v>
      </c>
      <c r="N3575">
        <f>K3575/LCOH!$C$34</f>
        <v>7.9553999795915997</v>
      </c>
    </row>
    <row r="3576" spans="1:14" x14ac:dyDescent="0.35">
      <c r="A3576">
        <f>'Profilo fotovoltaico'!B3578*LCOH!$C$20</f>
        <v>0</v>
      </c>
      <c r="B3576">
        <f>'Profilo eolico'!B3578*LCOH!$C$21</f>
        <v>106.1</v>
      </c>
      <c r="C3576">
        <f>$P$35*'Profilo fotovoltaico'!B3578</f>
        <v>0</v>
      </c>
      <c r="D3576">
        <f>$Q$37*'Profilo eolico'!B3578</f>
        <v>619.05476230776685</v>
      </c>
      <c r="E3576">
        <f>$P$39*'Profilo fotovoltaico'!B3578+'Approvvigionamento energia'!$Q$39*'Profilo eolico'!B3578</f>
        <v>464.29107173082508</v>
      </c>
      <c r="F3576">
        <f>$P$41*'Profilo fotovoltaico'!B3578+'Approvvigionamento energia'!$Q$41*'Profilo eolico'!B3578</f>
        <v>309.52738115388343</v>
      </c>
      <c r="G3576">
        <f>$P$43*'Profilo fotovoltaico'!B3578+'Approvvigionamento energia'!$Q$43*'Profilo eolico'!B3578</f>
        <v>154.76369057694171</v>
      </c>
      <c r="H3576">
        <f t="shared" si="110"/>
        <v>1138.4335154826958</v>
      </c>
      <c r="I3576">
        <f>IF(LCOH!$C$28=Menu!$A$1,'Approvvigionamento energia'!C3576,0)+IF(LCOH!$C$28=Menu!$A$2,'Approvvigionamento energia'!D3576,0)+IF(LCOH!$C$28=Menu!$A$3,'Approvvigionamento energia'!E3576,0)+IF(LCOH!$C$28=Menu!$A$4,'Approvvigionamento energia'!F3576,0)+IF(LCOH!$C$28=Menu!$A$5,'Approvvigionamento energia'!G3576,0)+IF(LCOH!$C$28=Menu!$A$6,'Approvvigionamento energia'!H3576,0)</f>
        <v>309.52738115388343</v>
      </c>
      <c r="J3576">
        <f>'Approvvigionamento energia'!A3576+'Approvvigionamento energia'!B3576+'Approvvigionamento energia'!I3576</f>
        <v>415.62738115388345</v>
      </c>
      <c r="K3576">
        <f>IF(MIN(LCOH!$C$18,J3576)&gt;=$P$48*LCOH!$C$18, MIN(LCOH!$C$18,J3576),0)</f>
        <v>415.62738115388345</v>
      </c>
      <c r="L3576">
        <f t="shared" si="111"/>
        <v>0</v>
      </c>
      <c r="M3576">
        <f>K3576/LCOH!$C$18</f>
        <v>0.27708492076925562</v>
      </c>
      <c r="N3576">
        <f>K3576/LCOH!$C$34</f>
        <v>8.0082347043137467</v>
      </c>
    </row>
    <row r="3577" spans="1:14" x14ac:dyDescent="0.35">
      <c r="A3577">
        <f>'Profilo fotovoltaico'!B3579*LCOH!$C$20</f>
        <v>0</v>
      </c>
      <c r="B3577">
        <f>'Profilo eolico'!B3579*LCOH!$C$21</f>
        <v>129.20000000000002</v>
      </c>
      <c r="C3577">
        <f>$P$35*'Profilo fotovoltaico'!B3579</f>
        <v>0</v>
      </c>
      <c r="D3577">
        <f>$Q$37*'Profilo eolico'!B3579</f>
        <v>753.8348283710036</v>
      </c>
      <c r="E3577">
        <f>$P$39*'Profilo fotovoltaico'!B3579+'Approvvigionamento energia'!$Q$39*'Profilo eolico'!B3579</f>
        <v>565.37612127825264</v>
      </c>
      <c r="F3577">
        <f>$P$41*'Profilo fotovoltaico'!B3579+'Approvvigionamento energia'!$Q$41*'Profilo eolico'!B3579</f>
        <v>376.9174141855018</v>
      </c>
      <c r="G3577">
        <f>$P$43*'Profilo fotovoltaico'!B3579+'Approvvigionamento energia'!$Q$43*'Profilo eolico'!B3579</f>
        <v>188.4587070927509</v>
      </c>
      <c r="H3577">
        <f t="shared" si="110"/>
        <v>1138.4335154826958</v>
      </c>
      <c r="I3577">
        <f>IF(LCOH!$C$28=Menu!$A$1,'Approvvigionamento energia'!C3577,0)+IF(LCOH!$C$28=Menu!$A$2,'Approvvigionamento energia'!D3577,0)+IF(LCOH!$C$28=Menu!$A$3,'Approvvigionamento energia'!E3577,0)+IF(LCOH!$C$28=Menu!$A$4,'Approvvigionamento energia'!F3577,0)+IF(LCOH!$C$28=Menu!$A$5,'Approvvigionamento energia'!G3577,0)+IF(LCOH!$C$28=Menu!$A$6,'Approvvigionamento energia'!H3577,0)</f>
        <v>376.9174141855018</v>
      </c>
      <c r="J3577">
        <f>'Approvvigionamento energia'!A3577+'Approvvigionamento energia'!B3577+'Approvvigionamento energia'!I3577</f>
        <v>506.11741418550184</v>
      </c>
      <c r="K3577">
        <f>IF(MIN(LCOH!$C$18,J3577)&gt;=$P$48*LCOH!$C$18, MIN(LCOH!$C$18,J3577),0)</f>
        <v>506.11741418550184</v>
      </c>
      <c r="L3577">
        <f t="shared" si="111"/>
        <v>0</v>
      </c>
      <c r="M3577">
        <f>K3577/LCOH!$C$18</f>
        <v>0.33741160945700122</v>
      </c>
      <c r="N3577">
        <f>K3577/LCOH!$C$34</f>
        <v>9.7517806201445438</v>
      </c>
    </row>
    <row r="3578" spans="1:14" x14ac:dyDescent="0.35">
      <c r="A3578">
        <f>'Profilo fotovoltaico'!B3580*LCOH!$C$20</f>
        <v>0</v>
      </c>
      <c r="B3578">
        <f>'Profilo eolico'!B3580*LCOH!$C$21</f>
        <v>190</v>
      </c>
      <c r="C3578">
        <f>$P$35*'Profilo fotovoltaico'!B3580</f>
        <v>0</v>
      </c>
      <c r="D3578">
        <f>$Q$37*'Profilo eolico'!B3580</f>
        <v>1108.580629957358</v>
      </c>
      <c r="E3578">
        <f>$P$39*'Profilo fotovoltaico'!B3580+'Approvvigionamento energia'!$Q$39*'Profilo eolico'!B3580</f>
        <v>831.43547246801847</v>
      </c>
      <c r="F3578">
        <f>$P$41*'Profilo fotovoltaico'!B3580+'Approvvigionamento energia'!$Q$41*'Profilo eolico'!B3580</f>
        <v>554.29031497867902</v>
      </c>
      <c r="G3578">
        <f>$P$43*'Profilo fotovoltaico'!B3580+'Approvvigionamento energia'!$Q$43*'Profilo eolico'!B3580</f>
        <v>277.14515748933951</v>
      </c>
      <c r="H3578">
        <f t="shared" si="110"/>
        <v>1138.4335154826958</v>
      </c>
      <c r="I3578">
        <f>IF(LCOH!$C$28=Menu!$A$1,'Approvvigionamento energia'!C3578,0)+IF(LCOH!$C$28=Menu!$A$2,'Approvvigionamento energia'!D3578,0)+IF(LCOH!$C$28=Menu!$A$3,'Approvvigionamento energia'!E3578,0)+IF(LCOH!$C$28=Menu!$A$4,'Approvvigionamento energia'!F3578,0)+IF(LCOH!$C$28=Menu!$A$5,'Approvvigionamento energia'!G3578,0)+IF(LCOH!$C$28=Menu!$A$6,'Approvvigionamento energia'!H3578,0)</f>
        <v>554.29031497867902</v>
      </c>
      <c r="J3578">
        <f>'Approvvigionamento energia'!A3578+'Approvvigionamento energia'!B3578+'Approvvigionamento energia'!I3578</f>
        <v>744.29031497867902</v>
      </c>
      <c r="K3578">
        <f>IF(MIN(LCOH!$C$18,J3578)&gt;=$P$48*LCOH!$C$18, MIN(LCOH!$C$18,J3578),0)</f>
        <v>744.29031497867902</v>
      </c>
      <c r="L3578">
        <f t="shared" si="111"/>
        <v>0</v>
      </c>
      <c r="M3578">
        <f>K3578/LCOH!$C$18</f>
        <v>0.49619354331911936</v>
      </c>
      <c r="N3578">
        <f>K3578/LCOH!$C$34</f>
        <v>14.340853853153739</v>
      </c>
    </row>
    <row r="3579" spans="1:14" x14ac:dyDescent="0.35">
      <c r="A3579">
        <f>'Profilo fotovoltaico'!B3581*LCOH!$C$20</f>
        <v>0</v>
      </c>
      <c r="B3579">
        <f>'Profilo eolico'!B3581*LCOH!$C$21</f>
        <v>207.5</v>
      </c>
      <c r="C3579">
        <f>$P$35*'Profilo fotovoltaico'!B3581</f>
        <v>0</v>
      </c>
      <c r="D3579">
        <f>$Q$37*'Profilo eolico'!B3581</f>
        <v>1210.6867406113251</v>
      </c>
      <c r="E3579">
        <f>$P$39*'Profilo fotovoltaico'!B3581+'Approvvigionamento energia'!$Q$39*'Profilo eolico'!B3581</f>
        <v>908.01505545849386</v>
      </c>
      <c r="F3579">
        <f>$P$41*'Profilo fotovoltaico'!B3581+'Approvvigionamento energia'!$Q$41*'Profilo eolico'!B3581</f>
        <v>605.34337030566257</v>
      </c>
      <c r="G3579">
        <f>$P$43*'Profilo fotovoltaico'!B3581+'Approvvigionamento energia'!$Q$43*'Profilo eolico'!B3581</f>
        <v>302.67168515283129</v>
      </c>
      <c r="H3579">
        <f t="shared" si="110"/>
        <v>1138.4335154826958</v>
      </c>
      <c r="I3579">
        <f>IF(LCOH!$C$28=Menu!$A$1,'Approvvigionamento energia'!C3579,0)+IF(LCOH!$C$28=Menu!$A$2,'Approvvigionamento energia'!D3579,0)+IF(LCOH!$C$28=Menu!$A$3,'Approvvigionamento energia'!E3579,0)+IF(LCOH!$C$28=Menu!$A$4,'Approvvigionamento energia'!F3579,0)+IF(LCOH!$C$28=Menu!$A$5,'Approvvigionamento energia'!G3579,0)+IF(LCOH!$C$28=Menu!$A$6,'Approvvigionamento energia'!H3579,0)</f>
        <v>605.34337030566257</v>
      </c>
      <c r="J3579">
        <f>'Approvvigionamento energia'!A3579+'Approvvigionamento energia'!B3579+'Approvvigionamento energia'!I3579</f>
        <v>812.84337030566257</v>
      </c>
      <c r="K3579">
        <f>IF(MIN(LCOH!$C$18,J3579)&gt;=$P$48*LCOH!$C$18, MIN(LCOH!$C$18,J3579),0)</f>
        <v>812.84337030566257</v>
      </c>
      <c r="L3579">
        <f t="shared" si="111"/>
        <v>0</v>
      </c>
      <c r="M3579">
        <f>K3579/LCOH!$C$18</f>
        <v>0.54189558020377504</v>
      </c>
      <c r="N3579">
        <f>K3579/LCOH!$C$34</f>
        <v>15.661721971207372</v>
      </c>
    </row>
    <row r="3580" spans="1:14" x14ac:dyDescent="0.35">
      <c r="A3580">
        <f>'Profilo fotovoltaico'!B3582*LCOH!$C$20</f>
        <v>0</v>
      </c>
      <c r="B3580">
        <f>'Profilo eolico'!B3582*LCOH!$C$21</f>
        <v>181.2</v>
      </c>
      <c r="C3580">
        <f>$P$35*'Profilo fotovoltaico'!B3582</f>
        <v>0</v>
      </c>
      <c r="D3580">
        <f>$Q$37*'Profilo eolico'!B3582</f>
        <v>1057.2358428856489</v>
      </c>
      <c r="E3580">
        <f>$P$39*'Profilo fotovoltaico'!B3582+'Approvvigionamento energia'!$Q$39*'Profilo eolico'!B3582</f>
        <v>792.92688216423664</v>
      </c>
      <c r="F3580">
        <f>$P$41*'Profilo fotovoltaico'!B3582+'Approvvigionamento energia'!$Q$41*'Profilo eolico'!B3582</f>
        <v>528.61792144282447</v>
      </c>
      <c r="G3580">
        <f>$P$43*'Profilo fotovoltaico'!B3582+'Approvvigionamento energia'!$Q$43*'Profilo eolico'!B3582</f>
        <v>264.30896072141223</v>
      </c>
      <c r="H3580">
        <f t="shared" si="110"/>
        <v>1138.4335154826958</v>
      </c>
      <c r="I3580">
        <f>IF(LCOH!$C$28=Menu!$A$1,'Approvvigionamento energia'!C3580,0)+IF(LCOH!$C$28=Menu!$A$2,'Approvvigionamento energia'!D3580,0)+IF(LCOH!$C$28=Menu!$A$3,'Approvvigionamento energia'!E3580,0)+IF(LCOH!$C$28=Menu!$A$4,'Approvvigionamento energia'!F3580,0)+IF(LCOH!$C$28=Menu!$A$5,'Approvvigionamento energia'!G3580,0)+IF(LCOH!$C$28=Menu!$A$6,'Approvvigionamento energia'!H3580,0)</f>
        <v>528.61792144282447</v>
      </c>
      <c r="J3580">
        <f>'Approvvigionamento energia'!A3580+'Approvvigionamento energia'!B3580+'Approvvigionamento energia'!I3580</f>
        <v>709.8179214428244</v>
      </c>
      <c r="K3580">
        <f>IF(MIN(LCOH!$C$18,J3580)&gt;=$P$48*LCOH!$C$18, MIN(LCOH!$C$18,J3580),0)</f>
        <v>709.8179214428244</v>
      </c>
      <c r="L3580">
        <f t="shared" si="111"/>
        <v>0</v>
      </c>
      <c r="M3580">
        <f>K3580/LCOH!$C$18</f>
        <v>0.47321194762854962</v>
      </c>
      <c r="N3580">
        <f>K3580/LCOH!$C$34</f>
        <v>13.676645885218196</v>
      </c>
    </row>
    <row r="3581" spans="1:14" x14ac:dyDescent="0.35">
      <c r="A3581">
        <f>'Profilo fotovoltaico'!B3583*LCOH!$C$20</f>
        <v>0</v>
      </c>
      <c r="B3581">
        <f>'Profilo eolico'!B3583*LCOH!$C$21</f>
        <v>172.6</v>
      </c>
      <c r="C3581">
        <f>$P$35*'Profilo fotovoltaico'!B3583</f>
        <v>0</v>
      </c>
      <c r="D3581">
        <f>$Q$37*'Profilo eolico'!B3583</f>
        <v>1007.0579827928422</v>
      </c>
      <c r="E3581">
        <f>$P$39*'Profilo fotovoltaico'!B3583+'Approvvigionamento energia'!$Q$39*'Profilo eolico'!B3583</f>
        <v>755.29348709463159</v>
      </c>
      <c r="F3581">
        <f>$P$41*'Profilo fotovoltaico'!B3583+'Approvvigionamento energia'!$Q$41*'Profilo eolico'!B3583</f>
        <v>503.52899139642108</v>
      </c>
      <c r="G3581">
        <f>$P$43*'Profilo fotovoltaico'!B3583+'Approvvigionamento energia'!$Q$43*'Profilo eolico'!B3583</f>
        <v>251.76449569821054</v>
      </c>
      <c r="H3581">
        <f t="shared" si="110"/>
        <v>1138.4335154826958</v>
      </c>
      <c r="I3581">
        <f>IF(LCOH!$C$28=Menu!$A$1,'Approvvigionamento energia'!C3581,0)+IF(LCOH!$C$28=Menu!$A$2,'Approvvigionamento energia'!D3581,0)+IF(LCOH!$C$28=Menu!$A$3,'Approvvigionamento energia'!E3581,0)+IF(LCOH!$C$28=Menu!$A$4,'Approvvigionamento energia'!F3581,0)+IF(LCOH!$C$28=Menu!$A$5,'Approvvigionamento energia'!G3581,0)+IF(LCOH!$C$28=Menu!$A$6,'Approvvigionamento energia'!H3581,0)</f>
        <v>503.52899139642108</v>
      </c>
      <c r="J3581">
        <f>'Approvvigionamento energia'!A3581+'Approvvigionamento energia'!B3581+'Approvvigionamento energia'!I3581</f>
        <v>676.12899139642104</v>
      </c>
      <c r="K3581">
        <f>IF(MIN(LCOH!$C$18,J3581)&gt;=$P$48*LCOH!$C$18, MIN(LCOH!$C$18,J3581),0)</f>
        <v>676.12899139642104</v>
      </c>
      <c r="L3581">
        <f t="shared" si="111"/>
        <v>0</v>
      </c>
      <c r="M3581">
        <f>K3581/LCOH!$C$18</f>
        <v>0.45075266093094735</v>
      </c>
      <c r="N3581">
        <f>K3581/LCOH!$C$34</f>
        <v>13.027533552917554</v>
      </c>
    </row>
    <row r="3582" spans="1:14" x14ac:dyDescent="0.35">
      <c r="A3582">
        <f>'Profilo fotovoltaico'!B3584*LCOH!$C$20</f>
        <v>25</v>
      </c>
      <c r="B3582">
        <f>'Profilo eolico'!B3584*LCOH!$C$21</f>
        <v>157.20000000000002</v>
      </c>
      <c r="C3582">
        <f>$P$35*'Profilo fotovoltaico'!B3584</f>
        <v>183.86530469055162</v>
      </c>
      <c r="D3582">
        <f>$Q$37*'Profilo eolico'!B3584</f>
        <v>917.20460541735099</v>
      </c>
      <c r="E3582">
        <f>$P$39*'Profilo fotovoltaico'!B3584+'Approvvigionamento energia'!$Q$39*'Profilo eolico'!B3584</f>
        <v>733.86978023565109</v>
      </c>
      <c r="F3582">
        <f>$P$41*'Profilo fotovoltaico'!B3584+'Approvvigionamento energia'!$Q$41*'Profilo eolico'!B3584</f>
        <v>550.53495505395131</v>
      </c>
      <c r="G3582">
        <f>$P$43*'Profilo fotovoltaico'!B3584+'Approvvigionamento energia'!$Q$43*'Profilo eolico'!B3584</f>
        <v>367.20012987225147</v>
      </c>
      <c r="H3582">
        <f t="shared" si="110"/>
        <v>1138.4335154826958</v>
      </c>
      <c r="I3582">
        <f>IF(LCOH!$C$28=Menu!$A$1,'Approvvigionamento energia'!C3582,0)+IF(LCOH!$C$28=Menu!$A$2,'Approvvigionamento energia'!D3582,0)+IF(LCOH!$C$28=Menu!$A$3,'Approvvigionamento energia'!E3582,0)+IF(LCOH!$C$28=Menu!$A$4,'Approvvigionamento energia'!F3582,0)+IF(LCOH!$C$28=Menu!$A$5,'Approvvigionamento energia'!G3582,0)+IF(LCOH!$C$28=Menu!$A$6,'Approvvigionamento energia'!H3582,0)</f>
        <v>550.53495505395131</v>
      </c>
      <c r="J3582">
        <f>'Approvvigionamento energia'!A3582+'Approvvigionamento energia'!B3582+'Approvvigionamento energia'!I3582</f>
        <v>732.73495505395135</v>
      </c>
      <c r="K3582">
        <f>IF(MIN(LCOH!$C$18,J3582)&gt;=$P$48*LCOH!$C$18, MIN(LCOH!$C$18,J3582),0)</f>
        <v>732.73495505395135</v>
      </c>
      <c r="L3582">
        <f t="shared" si="111"/>
        <v>0</v>
      </c>
      <c r="M3582">
        <f>K3582/LCOH!$C$18</f>
        <v>0.48848997003596756</v>
      </c>
      <c r="N3582">
        <f>K3582/LCOH!$C$34</f>
        <v>14.118207226473052</v>
      </c>
    </row>
    <row r="3583" spans="1:14" x14ac:dyDescent="0.35">
      <c r="A3583">
        <f>'Profilo fotovoltaico'!B3585*LCOH!$C$20</f>
        <v>100</v>
      </c>
      <c r="B3583">
        <f>'Profilo eolico'!B3585*LCOH!$C$21</f>
        <v>121.30000000000001</v>
      </c>
      <c r="C3583">
        <f>$P$35*'Profilo fotovoltaico'!B3585</f>
        <v>735.4612187622065</v>
      </c>
      <c r="D3583">
        <f>$Q$37*'Profilo eolico'!B3585</f>
        <v>707.74121270435546</v>
      </c>
      <c r="E3583">
        <f>$P$39*'Profilo fotovoltaico'!B3585+'Approvvigionamento energia'!$Q$39*'Profilo eolico'!B3585</f>
        <v>714.67121421881825</v>
      </c>
      <c r="F3583">
        <f>$P$41*'Profilo fotovoltaico'!B3585+'Approvvigionamento energia'!$Q$41*'Profilo eolico'!B3585</f>
        <v>721.60121573328092</v>
      </c>
      <c r="G3583">
        <f>$P$43*'Profilo fotovoltaico'!B3585+'Approvvigionamento energia'!$Q$43*'Profilo eolico'!B3585</f>
        <v>728.53121724774371</v>
      </c>
      <c r="H3583">
        <f t="shared" si="110"/>
        <v>1138.4335154826958</v>
      </c>
      <c r="I3583">
        <f>IF(LCOH!$C$28=Menu!$A$1,'Approvvigionamento energia'!C3583,0)+IF(LCOH!$C$28=Menu!$A$2,'Approvvigionamento energia'!D3583,0)+IF(LCOH!$C$28=Menu!$A$3,'Approvvigionamento energia'!E3583,0)+IF(LCOH!$C$28=Menu!$A$4,'Approvvigionamento energia'!F3583,0)+IF(LCOH!$C$28=Menu!$A$5,'Approvvigionamento energia'!G3583,0)+IF(LCOH!$C$28=Menu!$A$6,'Approvvigionamento energia'!H3583,0)</f>
        <v>721.60121573328092</v>
      </c>
      <c r="J3583">
        <f>'Approvvigionamento energia'!A3583+'Approvvigionamento energia'!B3583+'Approvvigionamento energia'!I3583</f>
        <v>942.90121573328088</v>
      </c>
      <c r="K3583">
        <f>IF(MIN(LCOH!$C$18,J3583)&gt;=$P$48*LCOH!$C$18, MIN(LCOH!$C$18,J3583),0)</f>
        <v>942.90121573328088</v>
      </c>
      <c r="L3583">
        <f t="shared" si="111"/>
        <v>0</v>
      </c>
      <c r="M3583">
        <f>K3583/LCOH!$C$18</f>
        <v>0.62860081048885397</v>
      </c>
      <c r="N3583">
        <f>K3583/LCOH!$C$34</f>
        <v>18.167653482336817</v>
      </c>
    </row>
    <row r="3584" spans="1:14" x14ac:dyDescent="0.35">
      <c r="A3584">
        <f>'Profilo fotovoltaico'!B3586*LCOH!$C$20</f>
        <v>214</v>
      </c>
      <c r="B3584">
        <f>'Profilo eolico'!B3586*LCOH!$C$21</f>
        <v>129.1</v>
      </c>
      <c r="C3584">
        <f>$P$35*'Profilo fotovoltaico'!B3586</f>
        <v>1573.8870081511218</v>
      </c>
      <c r="D3584">
        <f>$Q$37*'Profilo eolico'!B3586</f>
        <v>753.25136488155226</v>
      </c>
      <c r="E3584">
        <f>$P$39*'Profilo fotovoltaico'!B3586+'Approvvigionamento energia'!$Q$39*'Profilo eolico'!B3586</f>
        <v>958.41027569894459</v>
      </c>
      <c r="F3584">
        <f>$P$41*'Profilo fotovoltaico'!B3586+'Approvvigionamento energia'!$Q$41*'Profilo eolico'!B3586</f>
        <v>1163.5691865163371</v>
      </c>
      <c r="G3584">
        <f>$P$43*'Profilo fotovoltaico'!B3586+'Approvvigionamento energia'!$Q$43*'Profilo eolico'!B3586</f>
        <v>1368.7280973337295</v>
      </c>
      <c r="H3584">
        <f t="shared" si="110"/>
        <v>1138.4335154826958</v>
      </c>
      <c r="I3584">
        <f>IF(LCOH!$C$28=Menu!$A$1,'Approvvigionamento energia'!C3584,0)+IF(LCOH!$C$28=Menu!$A$2,'Approvvigionamento energia'!D3584,0)+IF(LCOH!$C$28=Menu!$A$3,'Approvvigionamento energia'!E3584,0)+IF(LCOH!$C$28=Menu!$A$4,'Approvvigionamento energia'!F3584,0)+IF(LCOH!$C$28=Menu!$A$5,'Approvvigionamento energia'!G3584,0)+IF(LCOH!$C$28=Menu!$A$6,'Approvvigionamento energia'!H3584,0)</f>
        <v>1163.5691865163371</v>
      </c>
      <c r="J3584">
        <f>'Approvvigionamento energia'!A3584+'Approvvigionamento energia'!B3584+'Approvvigionamento energia'!I3584</f>
        <v>1506.669186516337</v>
      </c>
      <c r="K3584">
        <f>IF(MIN(LCOH!$C$18,J3584)&gt;=$P$48*LCOH!$C$18, MIN(LCOH!$C$18,J3584),0)</f>
        <v>1500</v>
      </c>
      <c r="L3584">
        <f t="shared" si="111"/>
        <v>6.6691865163370494</v>
      </c>
      <c r="M3584">
        <f>K3584/LCOH!$C$18</f>
        <v>1</v>
      </c>
      <c r="N3584">
        <f>K3584/LCOH!$C$34</f>
        <v>28.901734104046245</v>
      </c>
    </row>
    <row r="3585" spans="1:14" x14ac:dyDescent="0.35">
      <c r="A3585">
        <f>'Profilo fotovoltaico'!B3587*LCOH!$C$20</f>
        <v>311</v>
      </c>
      <c r="B3585">
        <f>'Profilo eolico'!B3587*LCOH!$C$21</f>
        <v>183.5</v>
      </c>
      <c r="C3585">
        <f>$P$35*'Profilo fotovoltaico'!B3587</f>
        <v>2287.2843903504622</v>
      </c>
      <c r="D3585">
        <f>$Q$37*'Profilo eolico'!B3587</f>
        <v>1070.6555031430273</v>
      </c>
      <c r="E3585">
        <f>$P$39*'Profilo fotovoltaico'!B3587+'Approvvigionamento energia'!$Q$39*'Profilo eolico'!B3587</f>
        <v>1374.8127249448862</v>
      </c>
      <c r="F3585">
        <f>$P$41*'Profilo fotovoltaico'!B3587+'Approvvigionamento energia'!$Q$41*'Profilo eolico'!B3587</f>
        <v>1678.9699467467449</v>
      </c>
      <c r="G3585">
        <f>$P$43*'Profilo fotovoltaico'!B3587+'Approvvigionamento energia'!$Q$43*'Profilo eolico'!B3587</f>
        <v>1983.1271685486035</v>
      </c>
      <c r="H3585">
        <f t="shared" si="110"/>
        <v>1138.4335154826958</v>
      </c>
      <c r="I3585">
        <f>IF(LCOH!$C$28=Menu!$A$1,'Approvvigionamento energia'!C3585,0)+IF(LCOH!$C$28=Menu!$A$2,'Approvvigionamento energia'!D3585,0)+IF(LCOH!$C$28=Menu!$A$3,'Approvvigionamento energia'!E3585,0)+IF(LCOH!$C$28=Menu!$A$4,'Approvvigionamento energia'!F3585,0)+IF(LCOH!$C$28=Menu!$A$5,'Approvvigionamento energia'!G3585,0)+IF(LCOH!$C$28=Menu!$A$6,'Approvvigionamento energia'!H3585,0)</f>
        <v>1678.9699467467449</v>
      </c>
      <c r="J3585">
        <f>'Approvvigionamento energia'!A3585+'Approvvigionamento energia'!B3585+'Approvvigionamento energia'!I3585</f>
        <v>2173.4699467467449</v>
      </c>
      <c r="K3585">
        <f>IF(MIN(LCOH!$C$18,J3585)&gt;=$P$48*LCOH!$C$18, MIN(LCOH!$C$18,J3585),0)</f>
        <v>1500</v>
      </c>
      <c r="L3585">
        <f t="shared" si="111"/>
        <v>673.46994674674488</v>
      </c>
      <c r="M3585">
        <f>K3585/LCOH!$C$18</f>
        <v>1</v>
      </c>
      <c r="N3585">
        <f>K3585/LCOH!$C$34</f>
        <v>28.901734104046245</v>
      </c>
    </row>
    <row r="3586" spans="1:14" x14ac:dyDescent="0.35">
      <c r="A3586">
        <f>'Profilo fotovoltaico'!B3588*LCOH!$C$20</f>
        <v>341</v>
      </c>
      <c r="B3586">
        <f>'Profilo eolico'!B3588*LCOH!$C$21</f>
        <v>234.9</v>
      </c>
      <c r="C3586">
        <f>$P$35*'Profilo fotovoltaico'!B3588</f>
        <v>2507.9227559791243</v>
      </c>
      <c r="D3586">
        <f>$Q$37*'Profilo eolico'!B3588</f>
        <v>1370.5557367209653</v>
      </c>
      <c r="E3586">
        <f>$P$39*'Profilo fotovoltaico'!B3588+'Approvvigionamento energia'!$Q$39*'Profilo eolico'!B3588</f>
        <v>1654.897491535505</v>
      </c>
      <c r="F3586">
        <f>$P$41*'Profilo fotovoltaico'!B3588+'Approvvigionamento energia'!$Q$41*'Profilo eolico'!B3588</f>
        <v>1939.2392463500448</v>
      </c>
      <c r="G3586">
        <f>$P$43*'Profilo fotovoltaico'!B3588+'Approvvigionamento energia'!$Q$43*'Profilo eolico'!B3588</f>
        <v>2223.5810011645844</v>
      </c>
      <c r="H3586">
        <f t="shared" ref="H3586:H3649" si="112">$P$45</f>
        <v>1138.4335154826958</v>
      </c>
      <c r="I3586">
        <f>IF(LCOH!$C$28=Menu!$A$1,'Approvvigionamento energia'!C3586,0)+IF(LCOH!$C$28=Menu!$A$2,'Approvvigionamento energia'!D3586,0)+IF(LCOH!$C$28=Menu!$A$3,'Approvvigionamento energia'!E3586,0)+IF(LCOH!$C$28=Menu!$A$4,'Approvvigionamento energia'!F3586,0)+IF(LCOH!$C$28=Menu!$A$5,'Approvvigionamento energia'!G3586,0)+IF(LCOH!$C$28=Menu!$A$6,'Approvvigionamento energia'!H3586,0)</f>
        <v>1939.2392463500448</v>
      </c>
      <c r="J3586">
        <f>'Approvvigionamento energia'!A3586+'Approvvigionamento energia'!B3586+'Approvvigionamento energia'!I3586</f>
        <v>2515.1392463500447</v>
      </c>
      <c r="K3586">
        <f>IF(MIN(LCOH!$C$18,J3586)&gt;=$P$48*LCOH!$C$18, MIN(LCOH!$C$18,J3586),0)</f>
        <v>1500</v>
      </c>
      <c r="L3586">
        <f t="shared" si="111"/>
        <v>1015.1392463500447</v>
      </c>
      <c r="M3586">
        <f>K3586/LCOH!$C$18</f>
        <v>1</v>
      </c>
      <c r="N3586">
        <f>K3586/LCOH!$C$34</f>
        <v>28.901734104046245</v>
      </c>
    </row>
    <row r="3587" spans="1:14" x14ac:dyDescent="0.35">
      <c r="A3587">
        <f>'Profilo fotovoltaico'!B3589*LCOH!$C$20</f>
        <v>372</v>
      </c>
      <c r="B3587">
        <f>'Profilo eolico'!B3589*LCOH!$C$21</f>
        <v>290.39999999999998</v>
      </c>
      <c r="C3587">
        <f>$P$35*'Profilo fotovoltaico'!B3589</f>
        <v>2735.915733795408</v>
      </c>
      <c r="D3587">
        <f>$Q$37*'Profilo eolico'!B3589</f>
        <v>1694.3779733664041</v>
      </c>
      <c r="E3587">
        <f>$P$39*'Profilo fotovoltaico'!B3589+'Approvvigionamento energia'!$Q$39*'Profilo eolico'!B3589</f>
        <v>1954.7624134736552</v>
      </c>
      <c r="F3587">
        <f>$P$41*'Profilo fotovoltaico'!B3589+'Approvvigionamento energia'!$Q$41*'Profilo eolico'!B3589</f>
        <v>2215.1468535809063</v>
      </c>
      <c r="G3587">
        <f>$P$43*'Profilo fotovoltaico'!B3589+'Approvvigionamento energia'!$Q$43*'Profilo eolico'!B3589</f>
        <v>2475.5312936881573</v>
      </c>
      <c r="H3587">
        <f t="shared" si="112"/>
        <v>1138.4335154826958</v>
      </c>
      <c r="I3587">
        <f>IF(LCOH!$C$28=Menu!$A$1,'Approvvigionamento energia'!C3587,0)+IF(LCOH!$C$28=Menu!$A$2,'Approvvigionamento energia'!D3587,0)+IF(LCOH!$C$28=Menu!$A$3,'Approvvigionamento energia'!E3587,0)+IF(LCOH!$C$28=Menu!$A$4,'Approvvigionamento energia'!F3587,0)+IF(LCOH!$C$28=Menu!$A$5,'Approvvigionamento energia'!G3587,0)+IF(LCOH!$C$28=Menu!$A$6,'Approvvigionamento energia'!H3587,0)</f>
        <v>2215.1468535809063</v>
      </c>
      <c r="J3587">
        <f>'Approvvigionamento energia'!A3587+'Approvvigionamento energia'!B3587+'Approvvigionamento energia'!I3587</f>
        <v>2877.5468535809064</v>
      </c>
      <c r="K3587">
        <f>IF(MIN(LCOH!$C$18,J3587)&gt;=$P$48*LCOH!$C$18, MIN(LCOH!$C$18,J3587),0)</f>
        <v>1500</v>
      </c>
      <c r="L3587">
        <f t="shared" ref="L3587:L3650" si="113">J3587-K3587</f>
        <v>1377.5468535809064</v>
      </c>
      <c r="M3587">
        <f>K3587/LCOH!$C$18</f>
        <v>1</v>
      </c>
      <c r="N3587">
        <f>K3587/LCOH!$C$34</f>
        <v>28.901734104046245</v>
      </c>
    </row>
    <row r="3588" spans="1:14" x14ac:dyDescent="0.35">
      <c r="A3588">
        <f>'Profilo fotovoltaico'!B3590*LCOH!$C$20</f>
        <v>420</v>
      </c>
      <c r="B3588">
        <f>'Profilo eolico'!B3590*LCOH!$C$21</f>
        <v>384.5</v>
      </c>
      <c r="C3588">
        <f>$P$35*'Profilo fotovoltaico'!B3590</f>
        <v>3088.9371188012674</v>
      </c>
      <c r="D3588">
        <f>$Q$37*'Profilo eolico'!B3590</f>
        <v>2243.417116940022</v>
      </c>
      <c r="E3588">
        <f>$P$39*'Profilo fotovoltaico'!B3590+'Approvvigionamento energia'!$Q$39*'Profilo eolico'!B3590</f>
        <v>2454.7971174053332</v>
      </c>
      <c r="F3588">
        <f>$P$41*'Profilo fotovoltaico'!B3590+'Approvvigionamento energia'!$Q$41*'Profilo eolico'!B3590</f>
        <v>2666.1771178706449</v>
      </c>
      <c r="G3588">
        <f>$P$43*'Profilo fotovoltaico'!B3590+'Approvvigionamento energia'!$Q$43*'Profilo eolico'!B3590</f>
        <v>2877.5571183359557</v>
      </c>
      <c r="H3588">
        <f t="shared" si="112"/>
        <v>1138.4335154826958</v>
      </c>
      <c r="I3588">
        <f>IF(LCOH!$C$28=Menu!$A$1,'Approvvigionamento energia'!C3588,0)+IF(LCOH!$C$28=Menu!$A$2,'Approvvigionamento energia'!D3588,0)+IF(LCOH!$C$28=Menu!$A$3,'Approvvigionamento energia'!E3588,0)+IF(LCOH!$C$28=Menu!$A$4,'Approvvigionamento energia'!F3588,0)+IF(LCOH!$C$28=Menu!$A$5,'Approvvigionamento energia'!G3588,0)+IF(LCOH!$C$28=Menu!$A$6,'Approvvigionamento energia'!H3588,0)</f>
        <v>2666.1771178706449</v>
      </c>
      <c r="J3588">
        <f>'Approvvigionamento energia'!A3588+'Approvvigionamento energia'!B3588+'Approvvigionamento energia'!I3588</f>
        <v>3470.6771178706449</v>
      </c>
      <c r="K3588">
        <f>IF(MIN(LCOH!$C$18,J3588)&gt;=$P$48*LCOH!$C$18, MIN(LCOH!$C$18,J3588),0)</f>
        <v>1500</v>
      </c>
      <c r="L3588">
        <f t="shared" si="113"/>
        <v>1970.6771178706449</v>
      </c>
      <c r="M3588">
        <f>K3588/LCOH!$C$18</f>
        <v>1</v>
      </c>
      <c r="N3588">
        <f>K3588/LCOH!$C$34</f>
        <v>28.901734104046245</v>
      </c>
    </row>
    <row r="3589" spans="1:14" x14ac:dyDescent="0.35">
      <c r="A3589">
        <f>'Profilo fotovoltaico'!B3591*LCOH!$C$20</f>
        <v>443</v>
      </c>
      <c r="B3589">
        <f>'Profilo eolico'!B3591*LCOH!$C$21</f>
        <v>437.40000000000003</v>
      </c>
      <c r="C3589">
        <f>$P$35*'Profilo fotovoltaico'!B3591</f>
        <v>3258.0931991165749</v>
      </c>
      <c r="D3589">
        <f>$Q$37*'Profilo eolico'!B3591</f>
        <v>2552.0693028597284</v>
      </c>
      <c r="E3589">
        <f>$P$39*'Profilo fotovoltaico'!B3591+'Approvvigionamento energia'!$Q$39*'Profilo eolico'!B3591</f>
        <v>2728.5752769239402</v>
      </c>
      <c r="F3589">
        <f>$P$41*'Profilo fotovoltaico'!B3591+'Approvvigionamento energia'!$Q$41*'Profilo eolico'!B3591</f>
        <v>2905.0812509881516</v>
      </c>
      <c r="G3589">
        <f>$P$43*'Profilo fotovoltaico'!B3591+'Approvvigionamento energia'!$Q$43*'Profilo eolico'!B3591</f>
        <v>3081.5872250523635</v>
      </c>
      <c r="H3589">
        <f t="shared" si="112"/>
        <v>1138.4335154826958</v>
      </c>
      <c r="I3589">
        <f>IF(LCOH!$C$28=Menu!$A$1,'Approvvigionamento energia'!C3589,0)+IF(LCOH!$C$28=Menu!$A$2,'Approvvigionamento energia'!D3589,0)+IF(LCOH!$C$28=Menu!$A$3,'Approvvigionamento energia'!E3589,0)+IF(LCOH!$C$28=Menu!$A$4,'Approvvigionamento energia'!F3589,0)+IF(LCOH!$C$28=Menu!$A$5,'Approvvigionamento energia'!G3589,0)+IF(LCOH!$C$28=Menu!$A$6,'Approvvigionamento energia'!H3589,0)</f>
        <v>2905.0812509881516</v>
      </c>
      <c r="J3589">
        <f>'Approvvigionamento energia'!A3589+'Approvvigionamento energia'!B3589+'Approvvigionamento energia'!I3589</f>
        <v>3785.4812509881517</v>
      </c>
      <c r="K3589">
        <f>IF(MIN(LCOH!$C$18,J3589)&gt;=$P$48*LCOH!$C$18, MIN(LCOH!$C$18,J3589),0)</f>
        <v>1500</v>
      </c>
      <c r="L3589">
        <f t="shared" si="113"/>
        <v>2285.4812509881517</v>
      </c>
      <c r="M3589">
        <f>K3589/LCOH!$C$18</f>
        <v>1</v>
      </c>
      <c r="N3589">
        <f>K3589/LCOH!$C$34</f>
        <v>28.901734104046245</v>
      </c>
    </row>
    <row r="3590" spans="1:14" x14ac:dyDescent="0.35">
      <c r="A3590">
        <f>'Profilo fotovoltaico'!B3592*LCOH!$C$20</f>
        <v>426</v>
      </c>
      <c r="B3590">
        <f>'Profilo eolico'!B3592*LCOH!$C$21</f>
        <v>405.9</v>
      </c>
      <c r="C3590">
        <f>$P$35*'Profilo fotovoltaico'!B3592</f>
        <v>3133.0647919269995</v>
      </c>
      <c r="D3590">
        <f>$Q$37*'Profilo eolico'!B3592</f>
        <v>2368.2783036825876</v>
      </c>
      <c r="E3590">
        <f>$P$39*'Profilo fotovoltaico'!B3592+'Approvvigionamento energia'!$Q$39*'Profilo eolico'!B3592</f>
        <v>2559.4749257436906</v>
      </c>
      <c r="F3590">
        <f>$P$41*'Profilo fotovoltaico'!B3592+'Approvvigionamento energia'!$Q$41*'Profilo eolico'!B3592</f>
        <v>2750.6715478047936</v>
      </c>
      <c r="G3590">
        <f>$P$43*'Profilo fotovoltaico'!B3592+'Approvvigionamento energia'!$Q$43*'Profilo eolico'!B3592</f>
        <v>2941.8681698658966</v>
      </c>
      <c r="H3590">
        <f t="shared" si="112"/>
        <v>1138.4335154826958</v>
      </c>
      <c r="I3590">
        <f>IF(LCOH!$C$28=Menu!$A$1,'Approvvigionamento energia'!C3590,0)+IF(LCOH!$C$28=Menu!$A$2,'Approvvigionamento energia'!D3590,0)+IF(LCOH!$C$28=Menu!$A$3,'Approvvigionamento energia'!E3590,0)+IF(LCOH!$C$28=Menu!$A$4,'Approvvigionamento energia'!F3590,0)+IF(LCOH!$C$28=Menu!$A$5,'Approvvigionamento energia'!G3590,0)+IF(LCOH!$C$28=Menu!$A$6,'Approvvigionamento energia'!H3590,0)</f>
        <v>2750.6715478047936</v>
      </c>
      <c r="J3590">
        <f>'Approvvigionamento energia'!A3590+'Approvvigionamento energia'!B3590+'Approvvigionamento energia'!I3590</f>
        <v>3582.5715478047937</v>
      </c>
      <c r="K3590">
        <f>IF(MIN(LCOH!$C$18,J3590)&gt;=$P$48*LCOH!$C$18, MIN(LCOH!$C$18,J3590),0)</f>
        <v>1500</v>
      </c>
      <c r="L3590">
        <f t="shared" si="113"/>
        <v>2082.5715478047937</v>
      </c>
      <c r="M3590">
        <f>K3590/LCOH!$C$18</f>
        <v>1</v>
      </c>
      <c r="N3590">
        <f>K3590/LCOH!$C$34</f>
        <v>28.901734104046245</v>
      </c>
    </row>
    <row r="3591" spans="1:14" x14ac:dyDescent="0.35">
      <c r="A3591">
        <f>'Profilo fotovoltaico'!B3593*LCOH!$C$20</f>
        <v>389</v>
      </c>
      <c r="B3591">
        <f>'Profilo eolico'!B3593*LCOH!$C$21</f>
        <v>357.70000000000005</v>
      </c>
      <c r="C3591">
        <f>$P$35*'Profilo fotovoltaico'!B3593</f>
        <v>2860.9441409849833</v>
      </c>
      <c r="D3591">
        <f>$Q$37*'Profilo eolico'!B3593</f>
        <v>2087.0489017670893</v>
      </c>
      <c r="E3591">
        <f>$P$39*'Profilo fotovoltaico'!B3593+'Approvvigionamento energia'!$Q$39*'Profilo eolico'!B3593</f>
        <v>2280.5227115715629</v>
      </c>
      <c r="F3591">
        <f>$P$41*'Profilo fotovoltaico'!B3593+'Approvvigionamento energia'!$Q$41*'Profilo eolico'!B3593</f>
        <v>2473.9965213760361</v>
      </c>
      <c r="G3591">
        <f>$P$43*'Profilo fotovoltaico'!B3593+'Approvvigionamento energia'!$Q$43*'Profilo eolico'!B3593</f>
        <v>2667.4703311805101</v>
      </c>
      <c r="H3591">
        <f t="shared" si="112"/>
        <v>1138.4335154826958</v>
      </c>
      <c r="I3591">
        <f>IF(LCOH!$C$28=Menu!$A$1,'Approvvigionamento energia'!C3591,0)+IF(LCOH!$C$28=Menu!$A$2,'Approvvigionamento energia'!D3591,0)+IF(LCOH!$C$28=Menu!$A$3,'Approvvigionamento energia'!E3591,0)+IF(LCOH!$C$28=Menu!$A$4,'Approvvigionamento energia'!F3591,0)+IF(LCOH!$C$28=Menu!$A$5,'Approvvigionamento energia'!G3591,0)+IF(LCOH!$C$28=Menu!$A$6,'Approvvigionamento energia'!H3591,0)</f>
        <v>2473.9965213760361</v>
      </c>
      <c r="J3591">
        <f>'Approvvigionamento energia'!A3591+'Approvvigionamento energia'!B3591+'Approvvigionamento energia'!I3591</f>
        <v>3220.6965213760359</v>
      </c>
      <c r="K3591">
        <f>IF(MIN(LCOH!$C$18,J3591)&gt;=$P$48*LCOH!$C$18, MIN(LCOH!$C$18,J3591),0)</f>
        <v>1500</v>
      </c>
      <c r="L3591">
        <f t="shared" si="113"/>
        <v>1720.6965213760359</v>
      </c>
      <c r="M3591">
        <f>K3591/LCOH!$C$18</f>
        <v>1</v>
      </c>
      <c r="N3591">
        <f>K3591/LCOH!$C$34</f>
        <v>28.901734104046245</v>
      </c>
    </row>
    <row r="3592" spans="1:14" x14ac:dyDescent="0.35">
      <c r="A3592">
        <f>'Profilo fotovoltaico'!B3594*LCOH!$C$20</f>
        <v>329</v>
      </c>
      <c r="B3592">
        <f>'Profilo eolico'!B3594*LCOH!$C$21</f>
        <v>333.4</v>
      </c>
      <c r="C3592">
        <f>$P$35*'Profilo fotovoltaico'!B3594</f>
        <v>2419.6674097276596</v>
      </c>
      <c r="D3592">
        <f>$Q$37*'Profilo eolico'!B3594</f>
        <v>1945.2672738304377</v>
      </c>
      <c r="E3592">
        <f>$P$39*'Profilo fotovoltaico'!B3594+'Approvvigionamento energia'!$Q$39*'Profilo eolico'!B3594</f>
        <v>2063.8673078047432</v>
      </c>
      <c r="F3592">
        <f>$P$41*'Profilo fotovoltaico'!B3594+'Approvvigionamento energia'!$Q$41*'Profilo eolico'!B3594</f>
        <v>2182.4673417790486</v>
      </c>
      <c r="G3592">
        <f>$P$43*'Profilo fotovoltaico'!B3594+'Approvvigionamento energia'!$Q$43*'Profilo eolico'!B3594</f>
        <v>2301.0673757533541</v>
      </c>
      <c r="H3592">
        <f t="shared" si="112"/>
        <v>1138.4335154826958</v>
      </c>
      <c r="I3592">
        <f>IF(LCOH!$C$28=Menu!$A$1,'Approvvigionamento energia'!C3592,0)+IF(LCOH!$C$28=Menu!$A$2,'Approvvigionamento energia'!D3592,0)+IF(LCOH!$C$28=Menu!$A$3,'Approvvigionamento energia'!E3592,0)+IF(LCOH!$C$28=Menu!$A$4,'Approvvigionamento energia'!F3592,0)+IF(LCOH!$C$28=Menu!$A$5,'Approvvigionamento energia'!G3592,0)+IF(LCOH!$C$28=Menu!$A$6,'Approvvigionamento energia'!H3592,0)</f>
        <v>2182.4673417790486</v>
      </c>
      <c r="J3592">
        <f>'Approvvigionamento energia'!A3592+'Approvvigionamento energia'!B3592+'Approvvigionamento energia'!I3592</f>
        <v>2844.8673417790487</v>
      </c>
      <c r="K3592">
        <f>IF(MIN(LCOH!$C$18,J3592)&gt;=$P$48*LCOH!$C$18, MIN(LCOH!$C$18,J3592),0)</f>
        <v>1500</v>
      </c>
      <c r="L3592">
        <f t="shared" si="113"/>
        <v>1344.8673417790487</v>
      </c>
      <c r="M3592">
        <f>K3592/LCOH!$C$18</f>
        <v>1</v>
      </c>
      <c r="N3592">
        <f>K3592/LCOH!$C$34</f>
        <v>28.901734104046245</v>
      </c>
    </row>
    <row r="3593" spans="1:14" x14ac:dyDescent="0.35">
      <c r="A3593">
        <f>'Profilo fotovoltaico'!B3595*LCOH!$C$20</f>
        <v>249</v>
      </c>
      <c r="B3593">
        <f>'Profilo eolico'!B3595*LCOH!$C$21</f>
        <v>330.29999999999995</v>
      </c>
      <c r="C3593">
        <f>$P$35*'Profilo fotovoltaico'!B3595</f>
        <v>1831.2984347178942</v>
      </c>
      <c r="D3593">
        <f>$Q$37*'Profilo eolico'!B3595</f>
        <v>1927.1799056574491</v>
      </c>
      <c r="E3593">
        <f>$P$39*'Profilo fotovoltaico'!B3595+'Approvvigionamento energia'!$Q$39*'Profilo eolico'!B3595</f>
        <v>1903.2095379225605</v>
      </c>
      <c r="F3593">
        <f>$P$41*'Profilo fotovoltaico'!B3595+'Approvvigionamento energia'!$Q$41*'Profilo eolico'!B3595</f>
        <v>1879.2391701876718</v>
      </c>
      <c r="G3593">
        <f>$P$43*'Profilo fotovoltaico'!B3595+'Approvvigionamento energia'!$Q$43*'Profilo eolico'!B3595</f>
        <v>1855.2688024527829</v>
      </c>
      <c r="H3593">
        <f t="shared" si="112"/>
        <v>1138.4335154826958</v>
      </c>
      <c r="I3593">
        <f>IF(LCOH!$C$28=Menu!$A$1,'Approvvigionamento energia'!C3593,0)+IF(LCOH!$C$28=Menu!$A$2,'Approvvigionamento energia'!D3593,0)+IF(LCOH!$C$28=Menu!$A$3,'Approvvigionamento energia'!E3593,0)+IF(LCOH!$C$28=Menu!$A$4,'Approvvigionamento energia'!F3593,0)+IF(LCOH!$C$28=Menu!$A$5,'Approvvigionamento energia'!G3593,0)+IF(LCOH!$C$28=Menu!$A$6,'Approvvigionamento energia'!H3593,0)</f>
        <v>1879.2391701876718</v>
      </c>
      <c r="J3593">
        <f>'Approvvigionamento energia'!A3593+'Approvvigionamento energia'!B3593+'Approvvigionamento energia'!I3593</f>
        <v>2458.5391701876715</v>
      </c>
      <c r="K3593">
        <f>IF(MIN(LCOH!$C$18,J3593)&gt;=$P$48*LCOH!$C$18, MIN(LCOH!$C$18,J3593),0)</f>
        <v>1500</v>
      </c>
      <c r="L3593">
        <f t="shared" si="113"/>
        <v>958.53917018767152</v>
      </c>
      <c r="M3593">
        <f>K3593/LCOH!$C$18</f>
        <v>1</v>
      </c>
      <c r="N3593">
        <f>K3593/LCOH!$C$34</f>
        <v>28.901734104046245</v>
      </c>
    </row>
    <row r="3594" spans="1:14" x14ac:dyDescent="0.35">
      <c r="A3594">
        <f>'Profilo fotovoltaico'!B3596*LCOH!$C$20</f>
        <v>152</v>
      </c>
      <c r="B3594">
        <f>'Profilo eolico'!B3596*LCOH!$C$21</f>
        <v>322.10000000000002</v>
      </c>
      <c r="C3594">
        <f>$P$35*'Profilo fotovoltaico'!B3596</f>
        <v>1117.9010525185538</v>
      </c>
      <c r="D3594">
        <f>$Q$37*'Profilo eolico'!B3596</f>
        <v>1879.3358995224476</v>
      </c>
      <c r="E3594">
        <f>$P$39*'Profilo fotovoltaico'!B3596+'Approvvigionamento energia'!$Q$39*'Profilo eolico'!B3596</f>
        <v>1688.9771877714741</v>
      </c>
      <c r="F3594">
        <f>$P$41*'Profilo fotovoltaico'!B3596+'Approvvigionamento energia'!$Q$41*'Profilo eolico'!B3596</f>
        <v>1498.6184760205006</v>
      </c>
      <c r="G3594">
        <f>$P$43*'Profilo fotovoltaico'!B3596+'Approvvigionamento energia'!$Q$43*'Profilo eolico'!B3596</f>
        <v>1308.2597642695273</v>
      </c>
      <c r="H3594">
        <f t="shared" si="112"/>
        <v>1138.4335154826958</v>
      </c>
      <c r="I3594">
        <f>IF(LCOH!$C$28=Menu!$A$1,'Approvvigionamento energia'!C3594,0)+IF(LCOH!$C$28=Menu!$A$2,'Approvvigionamento energia'!D3594,0)+IF(LCOH!$C$28=Menu!$A$3,'Approvvigionamento energia'!E3594,0)+IF(LCOH!$C$28=Menu!$A$4,'Approvvigionamento energia'!F3594,0)+IF(LCOH!$C$28=Menu!$A$5,'Approvvigionamento energia'!G3594,0)+IF(LCOH!$C$28=Menu!$A$6,'Approvvigionamento energia'!H3594,0)</f>
        <v>1498.6184760205006</v>
      </c>
      <c r="J3594">
        <f>'Approvvigionamento energia'!A3594+'Approvvigionamento energia'!B3594+'Approvvigionamento energia'!I3594</f>
        <v>1972.7184760205005</v>
      </c>
      <c r="K3594">
        <f>IF(MIN(LCOH!$C$18,J3594)&gt;=$P$48*LCOH!$C$18, MIN(LCOH!$C$18,J3594),0)</f>
        <v>1500</v>
      </c>
      <c r="L3594">
        <f t="shared" si="113"/>
        <v>472.71847602050047</v>
      </c>
      <c r="M3594">
        <f>K3594/LCOH!$C$18</f>
        <v>1</v>
      </c>
      <c r="N3594">
        <f>K3594/LCOH!$C$34</f>
        <v>28.901734104046245</v>
      </c>
    </row>
    <row r="3595" spans="1:14" x14ac:dyDescent="0.35">
      <c r="A3595">
        <f>'Profilo fotovoltaico'!B3597*LCOH!$C$20</f>
        <v>60</v>
      </c>
      <c r="B3595">
        <f>'Profilo eolico'!B3597*LCOH!$C$21</f>
        <v>289.60000000000002</v>
      </c>
      <c r="C3595">
        <f>$P$35*'Profilo fotovoltaico'!B3597</f>
        <v>441.27673125732389</v>
      </c>
      <c r="D3595">
        <f>$Q$37*'Profilo eolico'!B3597</f>
        <v>1689.7102654507944</v>
      </c>
      <c r="E3595">
        <f>$P$39*'Profilo fotovoltaico'!B3597+'Approvvigionamento energia'!$Q$39*'Profilo eolico'!B3597</f>
        <v>1377.6018819024268</v>
      </c>
      <c r="F3595">
        <f>$P$41*'Profilo fotovoltaico'!B3597+'Approvvigionamento energia'!$Q$41*'Profilo eolico'!B3597</f>
        <v>1065.4934983540591</v>
      </c>
      <c r="G3595">
        <f>$P$43*'Profilo fotovoltaico'!B3597+'Approvvigionamento energia'!$Q$43*'Profilo eolico'!B3597</f>
        <v>753.3851148056915</v>
      </c>
      <c r="H3595">
        <f t="shared" si="112"/>
        <v>1138.4335154826958</v>
      </c>
      <c r="I3595">
        <f>IF(LCOH!$C$28=Menu!$A$1,'Approvvigionamento energia'!C3595,0)+IF(LCOH!$C$28=Menu!$A$2,'Approvvigionamento energia'!D3595,0)+IF(LCOH!$C$28=Menu!$A$3,'Approvvigionamento energia'!E3595,0)+IF(LCOH!$C$28=Menu!$A$4,'Approvvigionamento energia'!F3595,0)+IF(LCOH!$C$28=Menu!$A$5,'Approvvigionamento energia'!G3595,0)+IF(LCOH!$C$28=Menu!$A$6,'Approvvigionamento energia'!H3595,0)</f>
        <v>1065.4934983540591</v>
      </c>
      <c r="J3595">
        <f>'Approvvigionamento energia'!A3595+'Approvvigionamento energia'!B3595+'Approvvigionamento energia'!I3595</f>
        <v>1415.0934983540592</v>
      </c>
      <c r="K3595">
        <f>IF(MIN(LCOH!$C$18,J3595)&gt;=$P$48*LCOH!$C$18, MIN(LCOH!$C$18,J3595),0)</f>
        <v>1415.0934983540592</v>
      </c>
      <c r="L3595">
        <f t="shared" si="113"/>
        <v>0</v>
      </c>
      <c r="M3595">
        <f>K3595/LCOH!$C$18</f>
        <v>0.94339566556937282</v>
      </c>
      <c r="N3595">
        <f>K3595/LCOH!$C$34</f>
        <v>27.265770681195747</v>
      </c>
    </row>
    <row r="3596" spans="1:14" x14ac:dyDescent="0.35">
      <c r="A3596">
        <f>'Profilo fotovoltaico'!B3598*LCOH!$C$20</f>
        <v>5</v>
      </c>
      <c r="B3596">
        <f>'Profilo eolico'!B3598*LCOH!$C$21</f>
        <v>263</v>
      </c>
      <c r="C3596">
        <f>$P$35*'Profilo fotovoltaico'!B3598</f>
        <v>36.773060938110326</v>
      </c>
      <c r="D3596">
        <f>$Q$37*'Profilo eolico'!B3598</f>
        <v>1534.5089772567642</v>
      </c>
      <c r="E3596">
        <f>$P$39*'Profilo fotovoltaico'!B3598+'Approvvigionamento energia'!$Q$39*'Profilo eolico'!B3598</f>
        <v>1160.0749981771007</v>
      </c>
      <c r="F3596">
        <f>$P$41*'Profilo fotovoltaico'!B3598+'Approvvigionamento energia'!$Q$41*'Profilo eolico'!B3598</f>
        <v>785.64101909743727</v>
      </c>
      <c r="G3596">
        <f>$P$43*'Profilo fotovoltaico'!B3598+'Approvvigionamento energia'!$Q$43*'Profilo eolico'!B3598</f>
        <v>411.20704001777381</v>
      </c>
      <c r="H3596">
        <f t="shared" si="112"/>
        <v>1138.4335154826958</v>
      </c>
      <c r="I3596">
        <f>IF(LCOH!$C$28=Menu!$A$1,'Approvvigionamento energia'!C3596,0)+IF(LCOH!$C$28=Menu!$A$2,'Approvvigionamento energia'!D3596,0)+IF(LCOH!$C$28=Menu!$A$3,'Approvvigionamento energia'!E3596,0)+IF(LCOH!$C$28=Menu!$A$4,'Approvvigionamento energia'!F3596,0)+IF(LCOH!$C$28=Menu!$A$5,'Approvvigionamento energia'!G3596,0)+IF(LCOH!$C$28=Menu!$A$6,'Approvvigionamento energia'!H3596,0)</f>
        <v>785.64101909743727</v>
      </c>
      <c r="J3596">
        <f>'Approvvigionamento energia'!A3596+'Approvvigionamento energia'!B3596+'Approvvigionamento energia'!I3596</f>
        <v>1053.6410190974373</v>
      </c>
      <c r="K3596">
        <f>IF(MIN(LCOH!$C$18,J3596)&gt;=$P$48*LCOH!$C$18, MIN(LCOH!$C$18,J3596),0)</f>
        <v>1053.6410190974373</v>
      </c>
      <c r="L3596">
        <f t="shared" si="113"/>
        <v>0</v>
      </c>
      <c r="M3596">
        <f>K3596/LCOH!$C$18</f>
        <v>0.70242734606495816</v>
      </c>
      <c r="N3596">
        <f>K3596/LCOH!$C$34</f>
        <v>20.301368383380293</v>
      </c>
    </row>
    <row r="3597" spans="1:14" x14ac:dyDescent="0.35">
      <c r="A3597">
        <f>'Profilo fotovoltaico'!B3599*LCOH!$C$20</f>
        <v>0</v>
      </c>
      <c r="B3597">
        <f>'Profilo eolico'!B3599*LCOH!$C$21</f>
        <v>253.9</v>
      </c>
      <c r="C3597">
        <f>$P$35*'Profilo fotovoltaico'!B3599</f>
        <v>0</v>
      </c>
      <c r="D3597">
        <f>$Q$37*'Profilo eolico'!B3599</f>
        <v>1481.4137997167013</v>
      </c>
      <c r="E3597">
        <f>$P$39*'Profilo fotovoltaico'!B3599+'Approvvigionamento energia'!$Q$39*'Profilo eolico'!B3599</f>
        <v>1111.0603497875259</v>
      </c>
      <c r="F3597">
        <f>$P$41*'Profilo fotovoltaico'!B3599+'Approvvigionamento energia'!$Q$41*'Profilo eolico'!B3599</f>
        <v>740.70689985835065</v>
      </c>
      <c r="G3597">
        <f>$P$43*'Profilo fotovoltaico'!B3599+'Approvvigionamento energia'!$Q$43*'Profilo eolico'!B3599</f>
        <v>370.35344992917533</v>
      </c>
      <c r="H3597">
        <f t="shared" si="112"/>
        <v>1138.4335154826958</v>
      </c>
      <c r="I3597">
        <f>IF(LCOH!$C$28=Menu!$A$1,'Approvvigionamento energia'!C3597,0)+IF(LCOH!$C$28=Menu!$A$2,'Approvvigionamento energia'!D3597,0)+IF(LCOH!$C$28=Menu!$A$3,'Approvvigionamento energia'!E3597,0)+IF(LCOH!$C$28=Menu!$A$4,'Approvvigionamento energia'!F3597,0)+IF(LCOH!$C$28=Menu!$A$5,'Approvvigionamento energia'!G3597,0)+IF(LCOH!$C$28=Menu!$A$6,'Approvvigionamento energia'!H3597,0)</f>
        <v>740.70689985835065</v>
      </c>
      <c r="J3597">
        <f>'Approvvigionamento energia'!A3597+'Approvvigionamento energia'!B3597+'Approvvigionamento energia'!I3597</f>
        <v>994.60689985835063</v>
      </c>
      <c r="K3597">
        <f>IF(MIN(LCOH!$C$18,J3597)&gt;=$P$48*LCOH!$C$18, MIN(LCOH!$C$18,J3597),0)</f>
        <v>994.60689985835063</v>
      </c>
      <c r="L3597">
        <f t="shared" si="113"/>
        <v>0</v>
      </c>
      <c r="M3597">
        <f>K3597/LCOH!$C$18</f>
        <v>0.66307126657223381</v>
      </c>
      <c r="N3597">
        <f>K3597/LCOH!$C$34</f>
        <v>19.163909438503865</v>
      </c>
    </row>
    <row r="3598" spans="1:14" x14ac:dyDescent="0.35">
      <c r="A3598">
        <f>'Profilo fotovoltaico'!B3600*LCOH!$C$20</f>
        <v>0</v>
      </c>
      <c r="B3598">
        <f>'Profilo eolico'!B3600*LCOH!$C$21</f>
        <v>254.9</v>
      </c>
      <c r="C3598">
        <f>$P$35*'Profilo fotovoltaico'!B3600</f>
        <v>0</v>
      </c>
      <c r="D3598">
        <f>$Q$37*'Profilo eolico'!B3600</f>
        <v>1487.2484346112137</v>
      </c>
      <c r="E3598">
        <f>$P$39*'Profilo fotovoltaico'!B3600+'Approvvigionamento energia'!$Q$39*'Profilo eolico'!B3600</f>
        <v>1115.4363259584102</v>
      </c>
      <c r="F3598">
        <f>$P$41*'Profilo fotovoltaico'!B3600+'Approvvigionamento energia'!$Q$41*'Profilo eolico'!B3600</f>
        <v>743.62421730560686</v>
      </c>
      <c r="G3598">
        <f>$P$43*'Profilo fotovoltaico'!B3600+'Approvvigionamento energia'!$Q$43*'Profilo eolico'!B3600</f>
        <v>371.81210865280343</v>
      </c>
      <c r="H3598">
        <f t="shared" si="112"/>
        <v>1138.4335154826958</v>
      </c>
      <c r="I3598">
        <f>IF(LCOH!$C$28=Menu!$A$1,'Approvvigionamento energia'!C3598,0)+IF(LCOH!$C$28=Menu!$A$2,'Approvvigionamento energia'!D3598,0)+IF(LCOH!$C$28=Menu!$A$3,'Approvvigionamento energia'!E3598,0)+IF(LCOH!$C$28=Menu!$A$4,'Approvvigionamento energia'!F3598,0)+IF(LCOH!$C$28=Menu!$A$5,'Approvvigionamento energia'!G3598,0)+IF(LCOH!$C$28=Menu!$A$6,'Approvvigionamento energia'!H3598,0)</f>
        <v>743.62421730560686</v>
      </c>
      <c r="J3598">
        <f>'Approvvigionamento energia'!A3598+'Approvvigionamento energia'!B3598+'Approvvigionamento energia'!I3598</f>
        <v>998.52421730560684</v>
      </c>
      <c r="K3598">
        <f>IF(MIN(LCOH!$C$18,J3598)&gt;=$P$48*LCOH!$C$18, MIN(LCOH!$C$18,J3598),0)</f>
        <v>998.52421730560684</v>
      </c>
      <c r="L3598">
        <f t="shared" si="113"/>
        <v>0</v>
      </c>
      <c r="M3598">
        <f>K3598/LCOH!$C$18</f>
        <v>0.66568281153707121</v>
      </c>
      <c r="N3598">
        <f>K3598/LCOH!$C$34</f>
        <v>19.239387616678361</v>
      </c>
    </row>
    <row r="3599" spans="1:14" x14ac:dyDescent="0.35">
      <c r="A3599">
        <f>'Profilo fotovoltaico'!B3601*LCOH!$C$20</f>
        <v>0</v>
      </c>
      <c r="B3599">
        <f>'Profilo eolico'!B3601*LCOH!$C$21</f>
        <v>253.3</v>
      </c>
      <c r="C3599">
        <f>$P$35*'Profilo fotovoltaico'!B3601</f>
        <v>0</v>
      </c>
      <c r="D3599">
        <f>$Q$37*'Profilo eolico'!B3601</f>
        <v>1477.9130187799938</v>
      </c>
      <c r="E3599">
        <f>$P$39*'Profilo fotovoltaico'!B3601+'Approvvigionamento energia'!$Q$39*'Profilo eolico'!B3601</f>
        <v>1108.4347640849953</v>
      </c>
      <c r="F3599">
        <f>$P$41*'Profilo fotovoltaico'!B3601+'Approvvigionamento energia'!$Q$41*'Profilo eolico'!B3601</f>
        <v>738.95650938999688</v>
      </c>
      <c r="G3599">
        <f>$P$43*'Profilo fotovoltaico'!B3601+'Approvvigionamento energia'!$Q$43*'Profilo eolico'!B3601</f>
        <v>369.47825469499844</v>
      </c>
      <c r="H3599">
        <f t="shared" si="112"/>
        <v>1138.4335154826958</v>
      </c>
      <c r="I3599">
        <f>IF(LCOH!$C$28=Menu!$A$1,'Approvvigionamento energia'!C3599,0)+IF(LCOH!$C$28=Menu!$A$2,'Approvvigionamento energia'!D3599,0)+IF(LCOH!$C$28=Menu!$A$3,'Approvvigionamento energia'!E3599,0)+IF(LCOH!$C$28=Menu!$A$4,'Approvvigionamento energia'!F3599,0)+IF(LCOH!$C$28=Menu!$A$5,'Approvvigionamento energia'!G3599,0)+IF(LCOH!$C$28=Menu!$A$6,'Approvvigionamento energia'!H3599,0)</f>
        <v>738.95650938999688</v>
      </c>
      <c r="J3599">
        <f>'Approvvigionamento energia'!A3599+'Approvvigionamento energia'!B3599+'Approvvigionamento energia'!I3599</f>
        <v>992.25650938999684</v>
      </c>
      <c r="K3599">
        <f>IF(MIN(LCOH!$C$18,J3599)&gt;=$P$48*LCOH!$C$18, MIN(LCOH!$C$18,J3599),0)</f>
        <v>992.25650938999684</v>
      </c>
      <c r="L3599">
        <f t="shared" si="113"/>
        <v>0</v>
      </c>
      <c r="M3599">
        <f>K3599/LCOH!$C$18</f>
        <v>0.66150433959333121</v>
      </c>
      <c r="N3599">
        <f>K3599/LCOH!$C$34</f>
        <v>19.118622531599168</v>
      </c>
    </row>
    <row r="3600" spans="1:14" x14ac:dyDescent="0.35">
      <c r="A3600">
        <f>'Profilo fotovoltaico'!B3602*LCOH!$C$20</f>
        <v>0</v>
      </c>
      <c r="B3600">
        <f>'Profilo eolico'!B3602*LCOH!$C$21</f>
        <v>245.7</v>
      </c>
      <c r="C3600">
        <f>$P$35*'Profilo fotovoltaico'!B3602</f>
        <v>0</v>
      </c>
      <c r="D3600">
        <f>$Q$37*'Profilo eolico'!B3602</f>
        <v>1433.5697935816993</v>
      </c>
      <c r="E3600">
        <f>$P$39*'Profilo fotovoltaico'!B3602+'Approvvigionamento energia'!$Q$39*'Profilo eolico'!B3602</f>
        <v>1075.1773451862746</v>
      </c>
      <c r="F3600">
        <f>$P$41*'Profilo fotovoltaico'!B3602+'Approvvigionamento energia'!$Q$41*'Profilo eolico'!B3602</f>
        <v>716.78489679084964</v>
      </c>
      <c r="G3600">
        <f>$P$43*'Profilo fotovoltaico'!B3602+'Approvvigionamento energia'!$Q$43*'Profilo eolico'!B3602</f>
        <v>358.39244839542482</v>
      </c>
      <c r="H3600">
        <f t="shared" si="112"/>
        <v>1138.4335154826958</v>
      </c>
      <c r="I3600">
        <f>IF(LCOH!$C$28=Menu!$A$1,'Approvvigionamento energia'!C3600,0)+IF(LCOH!$C$28=Menu!$A$2,'Approvvigionamento energia'!D3600,0)+IF(LCOH!$C$28=Menu!$A$3,'Approvvigionamento energia'!E3600,0)+IF(LCOH!$C$28=Menu!$A$4,'Approvvigionamento energia'!F3600,0)+IF(LCOH!$C$28=Menu!$A$5,'Approvvigionamento energia'!G3600,0)+IF(LCOH!$C$28=Menu!$A$6,'Approvvigionamento energia'!H3600,0)</f>
        <v>716.78489679084964</v>
      </c>
      <c r="J3600">
        <f>'Approvvigionamento energia'!A3600+'Approvvigionamento energia'!B3600+'Approvvigionamento energia'!I3600</f>
        <v>962.48489679084969</v>
      </c>
      <c r="K3600">
        <f>IF(MIN(LCOH!$C$18,J3600)&gt;=$P$48*LCOH!$C$18, MIN(LCOH!$C$18,J3600),0)</f>
        <v>962.48489679084969</v>
      </c>
      <c r="L3600">
        <f t="shared" si="113"/>
        <v>0</v>
      </c>
      <c r="M3600">
        <f>K3600/LCOH!$C$18</f>
        <v>0.6416565978605665</v>
      </c>
      <c r="N3600">
        <f>K3600/LCOH!$C$34</f>
        <v>18.544988377473018</v>
      </c>
    </row>
    <row r="3601" spans="1:14" x14ac:dyDescent="0.35">
      <c r="A3601">
        <f>'Profilo fotovoltaico'!B3603*LCOH!$C$20</f>
        <v>0</v>
      </c>
      <c r="B3601">
        <f>'Profilo eolico'!B3603*LCOH!$C$21</f>
        <v>235.7</v>
      </c>
      <c r="C3601">
        <f>$P$35*'Profilo fotovoltaico'!B3603</f>
        <v>0</v>
      </c>
      <c r="D3601">
        <f>$Q$37*'Profilo eolico'!B3603</f>
        <v>1375.2234446365753</v>
      </c>
      <c r="E3601">
        <f>$P$39*'Profilo fotovoltaico'!B3603+'Approvvigionamento energia'!$Q$39*'Profilo eolico'!B3603</f>
        <v>1031.4175834774314</v>
      </c>
      <c r="F3601">
        <f>$P$41*'Profilo fotovoltaico'!B3603+'Approvvigionamento energia'!$Q$41*'Profilo eolico'!B3603</f>
        <v>687.61172231828766</v>
      </c>
      <c r="G3601">
        <f>$P$43*'Profilo fotovoltaico'!B3603+'Approvvigionamento energia'!$Q$43*'Profilo eolico'!B3603</f>
        <v>343.80586115914383</v>
      </c>
      <c r="H3601">
        <f t="shared" si="112"/>
        <v>1138.4335154826958</v>
      </c>
      <c r="I3601">
        <f>IF(LCOH!$C$28=Menu!$A$1,'Approvvigionamento energia'!C3601,0)+IF(LCOH!$C$28=Menu!$A$2,'Approvvigionamento energia'!D3601,0)+IF(LCOH!$C$28=Menu!$A$3,'Approvvigionamento energia'!E3601,0)+IF(LCOH!$C$28=Menu!$A$4,'Approvvigionamento energia'!F3601,0)+IF(LCOH!$C$28=Menu!$A$5,'Approvvigionamento energia'!G3601,0)+IF(LCOH!$C$28=Menu!$A$6,'Approvvigionamento energia'!H3601,0)</f>
        <v>687.61172231828766</v>
      </c>
      <c r="J3601">
        <f>'Approvvigionamento energia'!A3601+'Approvvigionamento energia'!B3601+'Approvvigionamento energia'!I3601</f>
        <v>923.31172231828759</v>
      </c>
      <c r="K3601">
        <f>IF(MIN(LCOH!$C$18,J3601)&gt;=$P$48*LCOH!$C$18, MIN(LCOH!$C$18,J3601),0)</f>
        <v>923.31172231828759</v>
      </c>
      <c r="L3601">
        <f t="shared" si="113"/>
        <v>0</v>
      </c>
      <c r="M3601">
        <f>K3601/LCOH!$C$18</f>
        <v>0.61554114821219175</v>
      </c>
      <c r="N3601">
        <f>K3601/LCOH!$C$34</f>
        <v>17.790206595728087</v>
      </c>
    </row>
    <row r="3602" spans="1:14" x14ac:dyDescent="0.35">
      <c r="A3602">
        <f>'Profilo fotovoltaico'!B3604*LCOH!$C$20</f>
        <v>0</v>
      </c>
      <c r="B3602">
        <f>'Profilo eolico'!B3604*LCOH!$C$21</f>
        <v>224.3</v>
      </c>
      <c r="C3602">
        <f>$P$35*'Profilo fotovoltaico'!B3604</f>
        <v>0</v>
      </c>
      <c r="D3602">
        <f>$Q$37*'Profilo eolico'!B3604</f>
        <v>1308.7086068391338</v>
      </c>
      <c r="E3602">
        <f>$P$39*'Profilo fotovoltaico'!B3604+'Approvvigionamento energia'!$Q$39*'Profilo eolico'!B3604</f>
        <v>981.53145512935032</v>
      </c>
      <c r="F3602">
        <f>$P$41*'Profilo fotovoltaico'!B3604+'Approvvigionamento energia'!$Q$41*'Profilo eolico'!B3604</f>
        <v>654.35430341956692</v>
      </c>
      <c r="G3602">
        <f>$P$43*'Profilo fotovoltaico'!B3604+'Approvvigionamento energia'!$Q$43*'Profilo eolico'!B3604</f>
        <v>327.17715170978346</v>
      </c>
      <c r="H3602">
        <f t="shared" si="112"/>
        <v>1138.4335154826958</v>
      </c>
      <c r="I3602">
        <f>IF(LCOH!$C$28=Menu!$A$1,'Approvvigionamento energia'!C3602,0)+IF(LCOH!$C$28=Menu!$A$2,'Approvvigionamento energia'!D3602,0)+IF(LCOH!$C$28=Menu!$A$3,'Approvvigionamento energia'!E3602,0)+IF(LCOH!$C$28=Menu!$A$4,'Approvvigionamento energia'!F3602,0)+IF(LCOH!$C$28=Menu!$A$5,'Approvvigionamento energia'!G3602,0)+IF(LCOH!$C$28=Menu!$A$6,'Approvvigionamento energia'!H3602,0)</f>
        <v>654.35430341956692</v>
      </c>
      <c r="J3602">
        <f>'Approvvigionamento energia'!A3602+'Approvvigionamento energia'!B3602+'Approvvigionamento energia'!I3602</f>
        <v>878.65430341956699</v>
      </c>
      <c r="K3602">
        <f>IF(MIN(LCOH!$C$18,J3602)&gt;=$P$48*LCOH!$C$18, MIN(LCOH!$C$18,J3602),0)</f>
        <v>878.65430341956699</v>
      </c>
      <c r="L3602">
        <f t="shared" si="113"/>
        <v>0</v>
      </c>
      <c r="M3602">
        <f>K3602/LCOH!$C$18</f>
        <v>0.58576953561304468</v>
      </c>
      <c r="N3602">
        <f>K3602/LCOH!$C$34</f>
        <v>16.929755364538863</v>
      </c>
    </row>
    <row r="3603" spans="1:14" x14ac:dyDescent="0.35">
      <c r="A3603">
        <f>'Profilo fotovoltaico'!B3605*LCOH!$C$20</f>
        <v>0</v>
      </c>
      <c r="B3603">
        <f>'Profilo eolico'!B3605*LCOH!$C$21</f>
        <v>213.79999999999998</v>
      </c>
      <c r="C3603">
        <f>$P$35*'Profilo fotovoltaico'!B3605</f>
        <v>0</v>
      </c>
      <c r="D3603">
        <f>$Q$37*'Profilo eolico'!B3605</f>
        <v>1247.4449404467534</v>
      </c>
      <c r="E3603">
        <f>$P$39*'Profilo fotovoltaico'!B3605+'Approvvigionamento energia'!$Q$39*'Profilo eolico'!B3605</f>
        <v>935.58370533506502</v>
      </c>
      <c r="F3603">
        <f>$P$41*'Profilo fotovoltaico'!B3605+'Approvvigionamento energia'!$Q$41*'Profilo eolico'!B3605</f>
        <v>623.72247022337672</v>
      </c>
      <c r="G3603">
        <f>$P$43*'Profilo fotovoltaico'!B3605+'Approvvigionamento energia'!$Q$43*'Profilo eolico'!B3605</f>
        <v>311.86123511168836</v>
      </c>
      <c r="H3603">
        <f t="shared" si="112"/>
        <v>1138.4335154826958</v>
      </c>
      <c r="I3603">
        <f>IF(LCOH!$C$28=Menu!$A$1,'Approvvigionamento energia'!C3603,0)+IF(LCOH!$C$28=Menu!$A$2,'Approvvigionamento energia'!D3603,0)+IF(LCOH!$C$28=Menu!$A$3,'Approvvigionamento energia'!E3603,0)+IF(LCOH!$C$28=Menu!$A$4,'Approvvigionamento energia'!F3603,0)+IF(LCOH!$C$28=Menu!$A$5,'Approvvigionamento energia'!G3603,0)+IF(LCOH!$C$28=Menu!$A$6,'Approvvigionamento energia'!H3603,0)</f>
        <v>623.72247022337672</v>
      </c>
      <c r="J3603">
        <f>'Approvvigionamento energia'!A3603+'Approvvigionamento energia'!B3603+'Approvvigionamento energia'!I3603</f>
        <v>837.52247022337667</v>
      </c>
      <c r="K3603">
        <f>IF(MIN(LCOH!$C$18,J3603)&gt;=$P$48*LCOH!$C$18, MIN(LCOH!$C$18,J3603),0)</f>
        <v>837.52247022337667</v>
      </c>
      <c r="L3603">
        <f t="shared" si="113"/>
        <v>0</v>
      </c>
      <c r="M3603">
        <f>K3603/LCOH!$C$18</f>
        <v>0.55834831348225111</v>
      </c>
      <c r="N3603">
        <f>K3603/LCOH!$C$34</f>
        <v>16.137234493706679</v>
      </c>
    </row>
    <row r="3604" spans="1:14" x14ac:dyDescent="0.35">
      <c r="A3604">
        <f>'Profilo fotovoltaico'!B3606*LCOH!$C$20</f>
        <v>0</v>
      </c>
      <c r="B3604">
        <f>'Profilo eolico'!B3606*LCOH!$C$21</f>
        <v>206.8</v>
      </c>
      <c r="C3604">
        <f>$P$35*'Profilo fotovoltaico'!B3606</f>
        <v>0</v>
      </c>
      <c r="D3604">
        <f>$Q$37*'Profilo eolico'!B3606</f>
        <v>1206.6024961851667</v>
      </c>
      <c r="E3604">
        <f>$P$39*'Profilo fotovoltaico'!B3606+'Approvvigionamento energia'!$Q$39*'Profilo eolico'!B3606</f>
        <v>904.95187213887493</v>
      </c>
      <c r="F3604">
        <f>$P$41*'Profilo fotovoltaico'!B3606+'Approvvigionamento energia'!$Q$41*'Profilo eolico'!B3606</f>
        <v>603.30124809258336</v>
      </c>
      <c r="G3604">
        <f>$P$43*'Profilo fotovoltaico'!B3606+'Approvvigionamento energia'!$Q$43*'Profilo eolico'!B3606</f>
        <v>301.65062404629168</v>
      </c>
      <c r="H3604">
        <f t="shared" si="112"/>
        <v>1138.4335154826958</v>
      </c>
      <c r="I3604">
        <f>IF(LCOH!$C$28=Menu!$A$1,'Approvvigionamento energia'!C3604,0)+IF(LCOH!$C$28=Menu!$A$2,'Approvvigionamento energia'!D3604,0)+IF(LCOH!$C$28=Menu!$A$3,'Approvvigionamento energia'!E3604,0)+IF(LCOH!$C$28=Menu!$A$4,'Approvvigionamento energia'!F3604,0)+IF(LCOH!$C$28=Menu!$A$5,'Approvvigionamento energia'!G3604,0)+IF(LCOH!$C$28=Menu!$A$6,'Approvvigionamento energia'!H3604,0)</f>
        <v>603.30124809258336</v>
      </c>
      <c r="J3604">
        <f>'Approvvigionamento energia'!A3604+'Approvvigionamento energia'!B3604+'Approvvigionamento energia'!I3604</f>
        <v>810.10124809258332</v>
      </c>
      <c r="K3604">
        <f>IF(MIN(LCOH!$C$18,J3604)&gt;=$P$48*LCOH!$C$18, MIN(LCOH!$C$18,J3604),0)</f>
        <v>810.10124809258332</v>
      </c>
      <c r="L3604">
        <f t="shared" si="113"/>
        <v>0</v>
      </c>
      <c r="M3604">
        <f>K3604/LCOH!$C$18</f>
        <v>0.54006749872838888</v>
      </c>
      <c r="N3604">
        <f>K3604/LCOH!$C$34</f>
        <v>15.608887246485228</v>
      </c>
    </row>
    <row r="3605" spans="1:14" x14ac:dyDescent="0.35">
      <c r="A3605">
        <f>'Profilo fotovoltaico'!B3607*LCOH!$C$20</f>
        <v>0</v>
      </c>
      <c r="B3605">
        <f>'Profilo eolico'!B3607*LCOH!$C$21</f>
        <v>203.3</v>
      </c>
      <c r="C3605">
        <f>$P$35*'Profilo fotovoltaico'!B3607</f>
        <v>0</v>
      </c>
      <c r="D3605">
        <f>$Q$37*'Profilo eolico'!B3607</f>
        <v>1186.1812740543733</v>
      </c>
      <c r="E3605">
        <f>$P$39*'Profilo fotovoltaico'!B3607+'Approvvigionamento energia'!$Q$39*'Profilo eolico'!B3607</f>
        <v>889.63595554077983</v>
      </c>
      <c r="F3605">
        <f>$P$41*'Profilo fotovoltaico'!B3607+'Approvvigionamento energia'!$Q$41*'Profilo eolico'!B3607</f>
        <v>593.09063702718663</v>
      </c>
      <c r="G3605">
        <f>$P$43*'Profilo fotovoltaico'!B3607+'Approvvigionamento energia'!$Q$43*'Profilo eolico'!B3607</f>
        <v>296.54531851359332</v>
      </c>
      <c r="H3605">
        <f t="shared" si="112"/>
        <v>1138.4335154826958</v>
      </c>
      <c r="I3605">
        <f>IF(LCOH!$C$28=Menu!$A$1,'Approvvigionamento energia'!C3605,0)+IF(LCOH!$C$28=Menu!$A$2,'Approvvigionamento energia'!D3605,0)+IF(LCOH!$C$28=Menu!$A$3,'Approvvigionamento energia'!E3605,0)+IF(LCOH!$C$28=Menu!$A$4,'Approvvigionamento energia'!F3605,0)+IF(LCOH!$C$28=Menu!$A$5,'Approvvigionamento energia'!G3605,0)+IF(LCOH!$C$28=Menu!$A$6,'Approvvigionamento energia'!H3605,0)</f>
        <v>593.09063702718663</v>
      </c>
      <c r="J3605">
        <f>'Approvvigionamento energia'!A3605+'Approvvigionamento energia'!B3605+'Approvvigionamento energia'!I3605</f>
        <v>796.39063702718659</v>
      </c>
      <c r="K3605">
        <f>IF(MIN(LCOH!$C$18,J3605)&gt;=$P$48*LCOH!$C$18, MIN(LCOH!$C$18,J3605),0)</f>
        <v>796.39063702718659</v>
      </c>
      <c r="L3605">
        <f t="shared" si="113"/>
        <v>0</v>
      </c>
      <c r="M3605">
        <f>K3605/LCOH!$C$18</f>
        <v>0.53092709135145777</v>
      </c>
      <c r="N3605">
        <f>K3605/LCOH!$C$34</f>
        <v>15.344713622874501</v>
      </c>
    </row>
    <row r="3606" spans="1:14" x14ac:dyDescent="0.35">
      <c r="A3606">
        <f>'Profilo fotovoltaico'!B3608*LCOH!$C$20</f>
        <v>36</v>
      </c>
      <c r="B3606">
        <f>'Profilo eolico'!B3608*LCOH!$C$21</f>
        <v>186.5</v>
      </c>
      <c r="C3606">
        <f>$P$35*'Profilo fotovoltaico'!B3608</f>
        <v>264.76603875439434</v>
      </c>
      <c r="D3606">
        <f>$Q$37*'Profilo eolico'!B3608</f>
        <v>1088.1594078265646</v>
      </c>
      <c r="E3606">
        <f>$P$39*'Profilo fotovoltaico'!B3608+'Approvvigionamento energia'!$Q$39*'Profilo eolico'!B3608</f>
        <v>882.31106555852205</v>
      </c>
      <c r="F3606">
        <f>$P$41*'Profilo fotovoltaico'!B3608+'Approvvigionamento energia'!$Q$41*'Profilo eolico'!B3608</f>
        <v>676.46272329047952</v>
      </c>
      <c r="G3606">
        <f>$P$43*'Profilo fotovoltaico'!B3608+'Approvvigionamento energia'!$Q$43*'Profilo eolico'!B3608</f>
        <v>470.61438102243687</v>
      </c>
      <c r="H3606">
        <f t="shared" si="112"/>
        <v>1138.4335154826958</v>
      </c>
      <c r="I3606">
        <f>IF(LCOH!$C$28=Menu!$A$1,'Approvvigionamento energia'!C3606,0)+IF(LCOH!$C$28=Menu!$A$2,'Approvvigionamento energia'!D3606,0)+IF(LCOH!$C$28=Menu!$A$3,'Approvvigionamento energia'!E3606,0)+IF(LCOH!$C$28=Menu!$A$4,'Approvvigionamento energia'!F3606,0)+IF(LCOH!$C$28=Menu!$A$5,'Approvvigionamento energia'!G3606,0)+IF(LCOH!$C$28=Menu!$A$6,'Approvvigionamento energia'!H3606,0)</f>
        <v>676.46272329047952</v>
      </c>
      <c r="J3606">
        <f>'Approvvigionamento energia'!A3606+'Approvvigionamento energia'!B3606+'Approvvigionamento energia'!I3606</f>
        <v>898.96272329047952</v>
      </c>
      <c r="K3606">
        <f>IF(MIN(LCOH!$C$18,J3606)&gt;=$P$48*LCOH!$C$18, MIN(LCOH!$C$18,J3606),0)</f>
        <v>898.96272329047952</v>
      </c>
      <c r="L3606">
        <f t="shared" si="113"/>
        <v>0</v>
      </c>
      <c r="M3606">
        <f>K3606/LCOH!$C$18</f>
        <v>0.59930848219365296</v>
      </c>
      <c r="N3606">
        <f>K3606/LCOH!$C$34</f>
        <v>17.321054398660493</v>
      </c>
    </row>
    <row r="3607" spans="1:14" x14ac:dyDescent="0.35">
      <c r="A3607">
        <f>'Profilo fotovoltaico'!B3609*LCOH!$C$20</f>
        <v>136</v>
      </c>
      <c r="B3607">
        <f>'Profilo eolico'!B3609*LCOH!$C$21</f>
        <v>177.7</v>
      </c>
      <c r="C3607">
        <f>$P$35*'Profilo fotovoltaico'!B3609</f>
        <v>1000.227257516601</v>
      </c>
      <c r="D3607">
        <f>$Q$37*'Profilo eolico'!B3609</f>
        <v>1036.8146207548555</v>
      </c>
      <c r="E3607">
        <f>$P$39*'Profilo fotovoltaico'!B3609+'Approvvigionamento energia'!$Q$39*'Profilo eolico'!B3609</f>
        <v>1027.6677799452918</v>
      </c>
      <c r="F3607">
        <f>$P$41*'Profilo fotovoltaico'!B3609+'Approvvigionamento energia'!$Q$41*'Profilo eolico'!B3609</f>
        <v>1018.5209391357282</v>
      </c>
      <c r="G3607">
        <f>$P$43*'Profilo fotovoltaico'!B3609+'Approvvigionamento energia'!$Q$43*'Profilo eolico'!B3609</f>
        <v>1009.3740983261646</v>
      </c>
      <c r="H3607">
        <f t="shared" si="112"/>
        <v>1138.4335154826958</v>
      </c>
      <c r="I3607">
        <f>IF(LCOH!$C$28=Menu!$A$1,'Approvvigionamento energia'!C3607,0)+IF(LCOH!$C$28=Menu!$A$2,'Approvvigionamento energia'!D3607,0)+IF(LCOH!$C$28=Menu!$A$3,'Approvvigionamento energia'!E3607,0)+IF(LCOH!$C$28=Menu!$A$4,'Approvvigionamento energia'!F3607,0)+IF(LCOH!$C$28=Menu!$A$5,'Approvvigionamento energia'!G3607,0)+IF(LCOH!$C$28=Menu!$A$6,'Approvvigionamento energia'!H3607,0)</f>
        <v>1018.5209391357282</v>
      </c>
      <c r="J3607">
        <f>'Approvvigionamento energia'!A3607+'Approvvigionamento energia'!B3607+'Approvvigionamento energia'!I3607</f>
        <v>1332.2209391357283</v>
      </c>
      <c r="K3607">
        <f>IF(MIN(LCOH!$C$18,J3607)&gt;=$P$48*LCOH!$C$18, MIN(LCOH!$C$18,J3607),0)</f>
        <v>1332.2209391357283</v>
      </c>
      <c r="L3607">
        <f t="shared" si="113"/>
        <v>0</v>
      </c>
      <c r="M3607">
        <f>K3607/LCOH!$C$18</f>
        <v>0.88814729275715221</v>
      </c>
      <c r="N3607">
        <f>K3607/LCOH!$C$34</f>
        <v>25.668996900495728</v>
      </c>
    </row>
    <row r="3608" spans="1:14" x14ac:dyDescent="0.35">
      <c r="A3608">
        <f>'Profilo fotovoltaico'!B3610*LCOH!$C$20</f>
        <v>267</v>
      </c>
      <c r="B3608">
        <f>'Profilo eolico'!B3610*LCOH!$C$21</f>
        <v>188.6</v>
      </c>
      <c r="C3608">
        <f>$P$35*'Profilo fotovoltaico'!B3610</f>
        <v>1963.6814540950916</v>
      </c>
      <c r="D3608">
        <f>$Q$37*'Profilo eolico'!B3610</f>
        <v>1100.4121411050407</v>
      </c>
      <c r="E3608">
        <f>$P$39*'Profilo fotovoltaico'!B3610+'Approvvigionamento energia'!$Q$39*'Profilo eolico'!B3610</f>
        <v>1316.2294693525532</v>
      </c>
      <c r="F3608">
        <f>$P$41*'Profilo fotovoltaico'!B3610+'Approvvigionamento energia'!$Q$41*'Profilo eolico'!B3610</f>
        <v>1532.0467976000662</v>
      </c>
      <c r="G3608">
        <f>$P$43*'Profilo fotovoltaico'!B3610+'Approvvigionamento energia'!$Q$43*'Profilo eolico'!B3610</f>
        <v>1747.8641258475789</v>
      </c>
      <c r="H3608">
        <f t="shared" si="112"/>
        <v>1138.4335154826958</v>
      </c>
      <c r="I3608">
        <f>IF(LCOH!$C$28=Menu!$A$1,'Approvvigionamento energia'!C3608,0)+IF(LCOH!$C$28=Menu!$A$2,'Approvvigionamento energia'!D3608,0)+IF(LCOH!$C$28=Menu!$A$3,'Approvvigionamento energia'!E3608,0)+IF(LCOH!$C$28=Menu!$A$4,'Approvvigionamento energia'!F3608,0)+IF(LCOH!$C$28=Menu!$A$5,'Approvvigionamento energia'!G3608,0)+IF(LCOH!$C$28=Menu!$A$6,'Approvvigionamento energia'!H3608,0)</f>
        <v>1532.0467976000662</v>
      </c>
      <c r="J3608">
        <f>'Approvvigionamento energia'!A3608+'Approvvigionamento energia'!B3608+'Approvvigionamento energia'!I3608</f>
        <v>1987.6467976000663</v>
      </c>
      <c r="K3608">
        <f>IF(MIN(LCOH!$C$18,J3608)&gt;=$P$48*LCOH!$C$18, MIN(LCOH!$C$18,J3608),0)</f>
        <v>1500</v>
      </c>
      <c r="L3608">
        <f t="shared" si="113"/>
        <v>487.64679760006629</v>
      </c>
      <c r="M3608">
        <f>K3608/LCOH!$C$18</f>
        <v>1</v>
      </c>
      <c r="N3608">
        <f>K3608/LCOH!$C$34</f>
        <v>28.901734104046245</v>
      </c>
    </row>
    <row r="3609" spans="1:14" x14ac:dyDescent="0.35">
      <c r="A3609">
        <f>'Profilo fotovoltaico'!B3611*LCOH!$C$20</f>
        <v>397</v>
      </c>
      <c r="B3609">
        <f>'Profilo eolico'!B3611*LCOH!$C$21</f>
        <v>187.4</v>
      </c>
      <c r="C3609">
        <f>$P$35*'Profilo fotovoltaico'!B3611</f>
        <v>2919.7810384859599</v>
      </c>
      <c r="D3609">
        <f>$Q$37*'Profilo eolico'!B3611</f>
        <v>1093.4105792316259</v>
      </c>
      <c r="E3609">
        <f>$P$39*'Profilo fotovoltaico'!B3611+'Approvvigionamento energia'!$Q$39*'Profilo eolico'!B3611</f>
        <v>1550.0031940452095</v>
      </c>
      <c r="F3609">
        <f>$P$41*'Profilo fotovoltaico'!B3611+'Approvvigionamento energia'!$Q$41*'Profilo eolico'!B3611</f>
        <v>2006.5958088587929</v>
      </c>
      <c r="G3609">
        <f>$P$43*'Profilo fotovoltaico'!B3611+'Approvvigionamento energia'!$Q$43*'Profilo eolico'!B3611</f>
        <v>2463.1884236723763</v>
      </c>
      <c r="H3609">
        <f t="shared" si="112"/>
        <v>1138.4335154826958</v>
      </c>
      <c r="I3609">
        <f>IF(LCOH!$C$28=Menu!$A$1,'Approvvigionamento energia'!C3609,0)+IF(LCOH!$C$28=Menu!$A$2,'Approvvigionamento energia'!D3609,0)+IF(LCOH!$C$28=Menu!$A$3,'Approvvigionamento energia'!E3609,0)+IF(LCOH!$C$28=Menu!$A$4,'Approvvigionamento energia'!F3609,0)+IF(LCOH!$C$28=Menu!$A$5,'Approvvigionamento energia'!G3609,0)+IF(LCOH!$C$28=Menu!$A$6,'Approvvigionamento energia'!H3609,0)</f>
        <v>2006.5958088587929</v>
      </c>
      <c r="J3609">
        <f>'Approvvigionamento energia'!A3609+'Approvvigionamento energia'!B3609+'Approvvigionamento energia'!I3609</f>
        <v>2590.9958088587928</v>
      </c>
      <c r="K3609">
        <f>IF(MIN(LCOH!$C$18,J3609)&gt;=$P$48*LCOH!$C$18, MIN(LCOH!$C$18,J3609),0)</f>
        <v>1500</v>
      </c>
      <c r="L3609">
        <f t="shared" si="113"/>
        <v>1090.9958088587928</v>
      </c>
      <c r="M3609">
        <f>K3609/LCOH!$C$18</f>
        <v>1</v>
      </c>
      <c r="N3609">
        <f>K3609/LCOH!$C$34</f>
        <v>28.901734104046245</v>
      </c>
    </row>
    <row r="3610" spans="1:14" x14ac:dyDescent="0.35">
      <c r="A3610">
        <f>'Profilo fotovoltaico'!B3612*LCOH!$C$20</f>
        <v>502</v>
      </c>
      <c r="B3610">
        <f>'Profilo eolico'!B3612*LCOH!$C$21</f>
        <v>200.5</v>
      </c>
      <c r="C3610">
        <f>$P$35*'Profilo fotovoltaico'!B3612</f>
        <v>3692.0153181862765</v>
      </c>
      <c r="D3610">
        <f>$Q$37*'Profilo eolico'!B3612</f>
        <v>1169.8442963497384</v>
      </c>
      <c r="E3610">
        <f>$P$39*'Profilo fotovoltaico'!B3612+'Approvvigionamento energia'!$Q$39*'Profilo eolico'!B3612</f>
        <v>1800.3870518088729</v>
      </c>
      <c r="F3610">
        <f>$P$41*'Profilo fotovoltaico'!B3612+'Approvvigionamento energia'!$Q$41*'Profilo eolico'!B3612</f>
        <v>2430.9298072680076</v>
      </c>
      <c r="G3610">
        <f>$P$43*'Profilo fotovoltaico'!B3612+'Approvvigionamento energia'!$Q$43*'Profilo eolico'!B3612</f>
        <v>3061.4725627271423</v>
      </c>
      <c r="H3610">
        <f t="shared" si="112"/>
        <v>1138.4335154826958</v>
      </c>
      <c r="I3610">
        <f>IF(LCOH!$C$28=Menu!$A$1,'Approvvigionamento energia'!C3610,0)+IF(LCOH!$C$28=Menu!$A$2,'Approvvigionamento energia'!D3610,0)+IF(LCOH!$C$28=Menu!$A$3,'Approvvigionamento energia'!E3610,0)+IF(LCOH!$C$28=Menu!$A$4,'Approvvigionamento energia'!F3610,0)+IF(LCOH!$C$28=Menu!$A$5,'Approvvigionamento energia'!G3610,0)+IF(LCOH!$C$28=Menu!$A$6,'Approvvigionamento energia'!H3610,0)</f>
        <v>2430.9298072680076</v>
      </c>
      <c r="J3610">
        <f>'Approvvigionamento energia'!A3610+'Approvvigionamento energia'!B3610+'Approvvigionamento energia'!I3610</f>
        <v>3133.4298072680076</v>
      </c>
      <c r="K3610">
        <f>IF(MIN(LCOH!$C$18,J3610)&gt;=$P$48*LCOH!$C$18, MIN(LCOH!$C$18,J3610),0)</f>
        <v>1500</v>
      </c>
      <c r="L3610">
        <f t="shared" si="113"/>
        <v>1633.4298072680076</v>
      </c>
      <c r="M3610">
        <f>K3610/LCOH!$C$18</f>
        <v>1</v>
      </c>
      <c r="N3610">
        <f>K3610/LCOH!$C$34</f>
        <v>28.901734104046245</v>
      </c>
    </row>
    <row r="3611" spans="1:14" x14ac:dyDescent="0.35">
      <c r="A3611">
        <f>'Profilo fotovoltaico'!B3613*LCOH!$C$20</f>
        <v>574</v>
      </c>
      <c r="B3611">
        <f>'Profilo eolico'!B3613*LCOH!$C$21</f>
        <v>221.1</v>
      </c>
      <c r="C3611">
        <f>$P$35*'Profilo fotovoltaico'!B3613</f>
        <v>4221.5473956950646</v>
      </c>
      <c r="D3611">
        <f>$Q$37*'Profilo eolico'!B3613</f>
        <v>1290.0377751766939</v>
      </c>
      <c r="E3611">
        <f>$P$39*'Profilo fotovoltaico'!B3613+'Approvvigionamento energia'!$Q$39*'Profilo eolico'!B3613</f>
        <v>2022.9151803062866</v>
      </c>
      <c r="F3611">
        <f>$P$41*'Profilo fotovoltaico'!B3613+'Approvvigionamento energia'!$Q$41*'Profilo eolico'!B3613</f>
        <v>2755.7925854358791</v>
      </c>
      <c r="G3611">
        <f>$P$43*'Profilo fotovoltaico'!B3613+'Approvvigionamento energia'!$Q$43*'Profilo eolico'!B3613</f>
        <v>3488.6699905654723</v>
      </c>
      <c r="H3611">
        <f t="shared" si="112"/>
        <v>1138.4335154826958</v>
      </c>
      <c r="I3611">
        <f>IF(LCOH!$C$28=Menu!$A$1,'Approvvigionamento energia'!C3611,0)+IF(LCOH!$C$28=Menu!$A$2,'Approvvigionamento energia'!D3611,0)+IF(LCOH!$C$28=Menu!$A$3,'Approvvigionamento energia'!E3611,0)+IF(LCOH!$C$28=Menu!$A$4,'Approvvigionamento energia'!F3611,0)+IF(LCOH!$C$28=Menu!$A$5,'Approvvigionamento energia'!G3611,0)+IF(LCOH!$C$28=Menu!$A$6,'Approvvigionamento energia'!H3611,0)</f>
        <v>2755.7925854358791</v>
      </c>
      <c r="J3611">
        <f>'Approvvigionamento energia'!A3611+'Approvvigionamento energia'!B3611+'Approvvigionamento energia'!I3611</f>
        <v>3550.892585435879</v>
      </c>
      <c r="K3611">
        <f>IF(MIN(LCOH!$C$18,J3611)&gt;=$P$48*LCOH!$C$18, MIN(LCOH!$C$18,J3611),0)</f>
        <v>1500</v>
      </c>
      <c r="L3611">
        <f t="shared" si="113"/>
        <v>2050.892585435879</v>
      </c>
      <c r="M3611">
        <f>K3611/LCOH!$C$18</f>
        <v>1</v>
      </c>
      <c r="N3611">
        <f>K3611/LCOH!$C$34</f>
        <v>28.901734104046245</v>
      </c>
    </row>
    <row r="3612" spans="1:14" x14ac:dyDescent="0.35">
      <c r="A3612">
        <f>'Profilo fotovoltaico'!B3614*LCOH!$C$20</f>
        <v>607</v>
      </c>
      <c r="B3612">
        <f>'Profilo eolico'!B3614*LCOH!$C$21</f>
        <v>232.8</v>
      </c>
      <c r="C3612">
        <f>$P$35*'Profilo fotovoltaico'!B3614</f>
        <v>4464.2495978865936</v>
      </c>
      <c r="D3612">
        <f>$Q$37*'Profilo eolico'!B3614</f>
        <v>1358.3030034424894</v>
      </c>
      <c r="E3612">
        <f>$P$39*'Profilo fotovoltaico'!B3614+'Approvvigionamento energia'!$Q$39*'Profilo eolico'!B3614</f>
        <v>2134.7896520535151</v>
      </c>
      <c r="F3612">
        <f>$P$41*'Profilo fotovoltaico'!B3614+'Approvvigionamento energia'!$Q$41*'Profilo eolico'!B3614</f>
        <v>2911.2763006645414</v>
      </c>
      <c r="G3612">
        <f>$P$43*'Profilo fotovoltaico'!B3614+'Approvvigionamento energia'!$Q$43*'Profilo eolico'!B3614</f>
        <v>3687.7629492755677</v>
      </c>
      <c r="H3612">
        <f t="shared" si="112"/>
        <v>1138.4335154826958</v>
      </c>
      <c r="I3612">
        <f>IF(LCOH!$C$28=Menu!$A$1,'Approvvigionamento energia'!C3612,0)+IF(LCOH!$C$28=Menu!$A$2,'Approvvigionamento energia'!D3612,0)+IF(LCOH!$C$28=Menu!$A$3,'Approvvigionamento energia'!E3612,0)+IF(LCOH!$C$28=Menu!$A$4,'Approvvigionamento energia'!F3612,0)+IF(LCOH!$C$28=Menu!$A$5,'Approvvigionamento energia'!G3612,0)+IF(LCOH!$C$28=Menu!$A$6,'Approvvigionamento energia'!H3612,0)</f>
        <v>2911.2763006645414</v>
      </c>
      <c r="J3612">
        <f>'Approvvigionamento energia'!A3612+'Approvvigionamento energia'!B3612+'Approvvigionamento energia'!I3612</f>
        <v>3751.0763006645411</v>
      </c>
      <c r="K3612">
        <f>IF(MIN(LCOH!$C$18,J3612)&gt;=$P$48*LCOH!$C$18, MIN(LCOH!$C$18,J3612),0)</f>
        <v>1500</v>
      </c>
      <c r="L3612">
        <f t="shared" si="113"/>
        <v>2251.0763006645411</v>
      </c>
      <c r="M3612">
        <f>K3612/LCOH!$C$18</f>
        <v>1</v>
      </c>
      <c r="N3612">
        <f>K3612/LCOH!$C$34</f>
        <v>28.901734104046245</v>
      </c>
    </row>
    <row r="3613" spans="1:14" x14ac:dyDescent="0.35">
      <c r="A3613">
        <f>'Profilo fotovoltaico'!B3615*LCOH!$C$20</f>
        <v>609</v>
      </c>
      <c r="B3613">
        <f>'Profilo eolico'!B3615*LCOH!$C$21</f>
        <v>241.5</v>
      </c>
      <c r="C3613">
        <f>$P$35*'Profilo fotovoltaico'!B3615</f>
        <v>4478.9588222618377</v>
      </c>
      <c r="D3613">
        <f>$Q$37*'Profilo eolico'!B3615</f>
        <v>1409.0643270247472</v>
      </c>
      <c r="E3613">
        <f>$P$39*'Profilo fotovoltaico'!B3615+'Approvvigionamento energia'!$Q$39*'Profilo eolico'!B3615</f>
        <v>2176.5379508340197</v>
      </c>
      <c r="F3613">
        <f>$P$41*'Profilo fotovoltaico'!B3615+'Approvvigionamento energia'!$Q$41*'Profilo eolico'!B3615</f>
        <v>2944.0115746432925</v>
      </c>
      <c r="G3613">
        <f>$P$43*'Profilo fotovoltaico'!B3615+'Approvvigionamento energia'!$Q$43*'Profilo eolico'!B3615</f>
        <v>3711.4851984525649</v>
      </c>
      <c r="H3613">
        <f t="shared" si="112"/>
        <v>1138.4335154826958</v>
      </c>
      <c r="I3613">
        <f>IF(LCOH!$C$28=Menu!$A$1,'Approvvigionamento energia'!C3613,0)+IF(LCOH!$C$28=Menu!$A$2,'Approvvigionamento energia'!D3613,0)+IF(LCOH!$C$28=Menu!$A$3,'Approvvigionamento energia'!E3613,0)+IF(LCOH!$C$28=Menu!$A$4,'Approvvigionamento energia'!F3613,0)+IF(LCOH!$C$28=Menu!$A$5,'Approvvigionamento energia'!G3613,0)+IF(LCOH!$C$28=Menu!$A$6,'Approvvigionamento energia'!H3613,0)</f>
        <v>2944.0115746432925</v>
      </c>
      <c r="J3613">
        <f>'Approvvigionamento energia'!A3613+'Approvvigionamento energia'!B3613+'Approvvigionamento energia'!I3613</f>
        <v>3794.5115746432925</v>
      </c>
      <c r="K3613">
        <f>IF(MIN(LCOH!$C$18,J3613)&gt;=$P$48*LCOH!$C$18, MIN(LCOH!$C$18,J3613),0)</f>
        <v>1500</v>
      </c>
      <c r="L3613">
        <f t="shared" si="113"/>
        <v>2294.5115746432925</v>
      </c>
      <c r="M3613">
        <f>K3613/LCOH!$C$18</f>
        <v>1</v>
      </c>
      <c r="N3613">
        <f>K3613/LCOH!$C$34</f>
        <v>28.901734104046245</v>
      </c>
    </row>
    <row r="3614" spans="1:14" x14ac:dyDescent="0.35">
      <c r="A3614">
        <f>'Profilo fotovoltaico'!B3616*LCOH!$C$20</f>
        <v>574</v>
      </c>
      <c r="B3614">
        <f>'Profilo eolico'!B3616*LCOH!$C$21</f>
        <v>253.1</v>
      </c>
      <c r="C3614">
        <f>$P$35*'Profilo fotovoltaico'!B3616</f>
        <v>4221.5473956950646</v>
      </c>
      <c r="D3614">
        <f>$Q$37*'Profilo eolico'!B3616</f>
        <v>1476.7460918010911</v>
      </c>
      <c r="E3614">
        <f>$P$39*'Profilo fotovoltaico'!B3616+'Approvvigionamento energia'!$Q$39*'Profilo eolico'!B3616</f>
        <v>2162.9464177745845</v>
      </c>
      <c r="F3614">
        <f>$P$41*'Profilo fotovoltaico'!B3616+'Approvvigionamento energia'!$Q$41*'Profilo eolico'!B3616</f>
        <v>2849.1467437480778</v>
      </c>
      <c r="G3614">
        <f>$P$43*'Profilo fotovoltaico'!B3616+'Approvvigionamento energia'!$Q$43*'Profilo eolico'!B3616</f>
        <v>3535.3470697215716</v>
      </c>
      <c r="H3614">
        <f t="shared" si="112"/>
        <v>1138.4335154826958</v>
      </c>
      <c r="I3614">
        <f>IF(LCOH!$C$28=Menu!$A$1,'Approvvigionamento energia'!C3614,0)+IF(LCOH!$C$28=Menu!$A$2,'Approvvigionamento energia'!D3614,0)+IF(LCOH!$C$28=Menu!$A$3,'Approvvigionamento energia'!E3614,0)+IF(LCOH!$C$28=Menu!$A$4,'Approvvigionamento energia'!F3614,0)+IF(LCOH!$C$28=Menu!$A$5,'Approvvigionamento energia'!G3614,0)+IF(LCOH!$C$28=Menu!$A$6,'Approvvigionamento energia'!H3614,0)</f>
        <v>2849.1467437480778</v>
      </c>
      <c r="J3614">
        <f>'Approvvigionamento energia'!A3614+'Approvvigionamento energia'!B3614+'Approvvigionamento energia'!I3614</f>
        <v>3676.2467437480777</v>
      </c>
      <c r="K3614">
        <f>IF(MIN(LCOH!$C$18,J3614)&gt;=$P$48*LCOH!$C$18, MIN(LCOH!$C$18,J3614),0)</f>
        <v>1500</v>
      </c>
      <c r="L3614">
        <f t="shared" si="113"/>
        <v>2176.2467437480777</v>
      </c>
      <c r="M3614">
        <f>K3614/LCOH!$C$18</f>
        <v>1</v>
      </c>
      <c r="N3614">
        <f>K3614/LCOH!$C$34</f>
        <v>28.901734104046245</v>
      </c>
    </row>
    <row r="3615" spans="1:14" x14ac:dyDescent="0.35">
      <c r="A3615">
        <f>'Profilo fotovoltaico'!B3617*LCOH!$C$20</f>
        <v>510</v>
      </c>
      <c r="B3615">
        <f>'Profilo eolico'!B3617*LCOH!$C$21</f>
        <v>260.7</v>
      </c>
      <c r="C3615">
        <f>$P$35*'Profilo fotovoltaico'!B3617</f>
        <v>3750.8522156872532</v>
      </c>
      <c r="D3615">
        <f>$Q$37*'Profilo eolico'!B3617</f>
        <v>1521.0893169993853</v>
      </c>
      <c r="E3615">
        <f>$P$39*'Profilo fotovoltaico'!B3617+'Approvvigionamento energia'!$Q$39*'Profilo eolico'!B3617</f>
        <v>2078.5300416713526</v>
      </c>
      <c r="F3615">
        <f>$P$41*'Profilo fotovoltaico'!B3617+'Approvvigionamento energia'!$Q$41*'Profilo eolico'!B3617</f>
        <v>2635.9707663433192</v>
      </c>
      <c r="G3615">
        <f>$P$43*'Profilo fotovoltaico'!B3617+'Approvvigionamento energia'!$Q$43*'Profilo eolico'!B3617</f>
        <v>3193.4114910152862</v>
      </c>
      <c r="H3615">
        <f t="shared" si="112"/>
        <v>1138.4335154826958</v>
      </c>
      <c r="I3615">
        <f>IF(LCOH!$C$28=Menu!$A$1,'Approvvigionamento energia'!C3615,0)+IF(LCOH!$C$28=Menu!$A$2,'Approvvigionamento energia'!D3615,0)+IF(LCOH!$C$28=Menu!$A$3,'Approvvigionamento energia'!E3615,0)+IF(LCOH!$C$28=Menu!$A$4,'Approvvigionamento energia'!F3615,0)+IF(LCOH!$C$28=Menu!$A$5,'Approvvigionamento energia'!G3615,0)+IF(LCOH!$C$28=Menu!$A$6,'Approvvigionamento energia'!H3615,0)</f>
        <v>2635.9707663433192</v>
      </c>
      <c r="J3615">
        <f>'Approvvigionamento energia'!A3615+'Approvvigionamento energia'!B3615+'Approvvigionamento energia'!I3615</f>
        <v>3406.670766343319</v>
      </c>
      <c r="K3615">
        <f>IF(MIN(LCOH!$C$18,J3615)&gt;=$P$48*LCOH!$C$18, MIN(LCOH!$C$18,J3615),0)</f>
        <v>1500</v>
      </c>
      <c r="L3615">
        <f t="shared" si="113"/>
        <v>1906.670766343319</v>
      </c>
      <c r="M3615">
        <f>K3615/LCOH!$C$18</f>
        <v>1</v>
      </c>
      <c r="N3615">
        <f>K3615/LCOH!$C$34</f>
        <v>28.901734104046245</v>
      </c>
    </row>
    <row r="3616" spans="1:14" x14ac:dyDescent="0.35">
      <c r="A3616">
        <f>'Profilo fotovoltaico'!B3618*LCOH!$C$20</f>
        <v>423</v>
      </c>
      <c r="B3616">
        <f>'Profilo eolico'!B3618*LCOH!$C$21</f>
        <v>253.4</v>
      </c>
      <c r="C3616">
        <f>$P$35*'Profilo fotovoltaico'!B3618</f>
        <v>3111.0009553641335</v>
      </c>
      <c r="D3616">
        <f>$Q$37*'Profilo eolico'!B3618</f>
        <v>1478.4964822694451</v>
      </c>
      <c r="E3616">
        <f>$P$39*'Profilo fotovoltaico'!B3618+'Approvvigionamento energia'!$Q$39*'Profilo eolico'!B3618</f>
        <v>1886.6226005431172</v>
      </c>
      <c r="F3616">
        <f>$P$41*'Profilo fotovoltaico'!B3618+'Approvvigionamento energia'!$Q$41*'Profilo eolico'!B3618</f>
        <v>2294.7487188167893</v>
      </c>
      <c r="G3616">
        <f>$P$43*'Profilo fotovoltaico'!B3618+'Approvvigionamento energia'!$Q$43*'Profilo eolico'!B3618</f>
        <v>2702.8748370904614</v>
      </c>
      <c r="H3616">
        <f t="shared" si="112"/>
        <v>1138.4335154826958</v>
      </c>
      <c r="I3616">
        <f>IF(LCOH!$C$28=Menu!$A$1,'Approvvigionamento energia'!C3616,0)+IF(LCOH!$C$28=Menu!$A$2,'Approvvigionamento energia'!D3616,0)+IF(LCOH!$C$28=Menu!$A$3,'Approvvigionamento energia'!E3616,0)+IF(LCOH!$C$28=Menu!$A$4,'Approvvigionamento energia'!F3616,0)+IF(LCOH!$C$28=Menu!$A$5,'Approvvigionamento energia'!G3616,0)+IF(LCOH!$C$28=Menu!$A$6,'Approvvigionamento energia'!H3616,0)</f>
        <v>2294.7487188167893</v>
      </c>
      <c r="J3616">
        <f>'Approvvigionamento energia'!A3616+'Approvvigionamento energia'!B3616+'Approvvigionamento energia'!I3616</f>
        <v>2971.1487188167894</v>
      </c>
      <c r="K3616">
        <f>IF(MIN(LCOH!$C$18,J3616)&gt;=$P$48*LCOH!$C$18, MIN(LCOH!$C$18,J3616),0)</f>
        <v>1500</v>
      </c>
      <c r="L3616">
        <f t="shared" si="113"/>
        <v>1471.1487188167894</v>
      </c>
      <c r="M3616">
        <f>K3616/LCOH!$C$18</f>
        <v>1</v>
      </c>
      <c r="N3616">
        <f>K3616/LCOH!$C$34</f>
        <v>28.901734104046245</v>
      </c>
    </row>
    <row r="3617" spans="1:14" x14ac:dyDescent="0.35">
      <c r="A3617">
        <f>'Profilo fotovoltaico'!B3619*LCOH!$C$20</f>
        <v>310</v>
      </c>
      <c r="B3617">
        <f>'Profilo eolico'!B3619*LCOH!$C$21</f>
        <v>238.6</v>
      </c>
      <c r="C3617">
        <f>$P$35*'Profilo fotovoltaico'!B3619</f>
        <v>2279.9297781628402</v>
      </c>
      <c r="D3617">
        <f>$Q$37*'Profilo eolico'!B3619</f>
        <v>1392.1438858306612</v>
      </c>
      <c r="E3617">
        <f>$P$39*'Profilo fotovoltaico'!B3619+'Approvvigionamento energia'!$Q$39*'Profilo eolico'!B3619</f>
        <v>1614.090358913706</v>
      </c>
      <c r="F3617">
        <f>$P$41*'Profilo fotovoltaico'!B3619+'Approvvigionamento energia'!$Q$41*'Profilo eolico'!B3619</f>
        <v>1836.0368319967506</v>
      </c>
      <c r="G3617">
        <f>$P$43*'Profilo fotovoltaico'!B3619+'Approvvigionamento energia'!$Q$43*'Profilo eolico'!B3619</f>
        <v>2057.9833050797956</v>
      </c>
      <c r="H3617">
        <f t="shared" si="112"/>
        <v>1138.4335154826958</v>
      </c>
      <c r="I3617">
        <f>IF(LCOH!$C$28=Menu!$A$1,'Approvvigionamento energia'!C3617,0)+IF(LCOH!$C$28=Menu!$A$2,'Approvvigionamento energia'!D3617,0)+IF(LCOH!$C$28=Menu!$A$3,'Approvvigionamento energia'!E3617,0)+IF(LCOH!$C$28=Menu!$A$4,'Approvvigionamento energia'!F3617,0)+IF(LCOH!$C$28=Menu!$A$5,'Approvvigionamento energia'!G3617,0)+IF(LCOH!$C$28=Menu!$A$6,'Approvvigionamento energia'!H3617,0)</f>
        <v>1836.0368319967506</v>
      </c>
      <c r="J3617">
        <f>'Approvvigionamento energia'!A3617+'Approvvigionamento energia'!B3617+'Approvvigionamento energia'!I3617</f>
        <v>2384.6368319967505</v>
      </c>
      <c r="K3617">
        <f>IF(MIN(LCOH!$C$18,J3617)&gt;=$P$48*LCOH!$C$18, MIN(LCOH!$C$18,J3617),0)</f>
        <v>1500</v>
      </c>
      <c r="L3617">
        <f t="shared" si="113"/>
        <v>884.63683199675052</v>
      </c>
      <c r="M3617">
        <f>K3617/LCOH!$C$18</f>
        <v>1</v>
      </c>
      <c r="N3617">
        <f>K3617/LCOH!$C$34</f>
        <v>28.901734104046245</v>
      </c>
    </row>
    <row r="3618" spans="1:14" x14ac:dyDescent="0.35">
      <c r="A3618">
        <f>'Profilo fotovoltaico'!B3620*LCOH!$C$20</f>
        <v>182</v>
      </c>
      <c r="B3618">
        <f>'Profilo eolico'!B3620*LCOH!$C$21</f>
        <v>225.8</v>
      </c>
      <c r="C3618">
        <f>$P$35*'Profilo fotovoltaico'!B3620</f>
        <v>1338.5394181472159</v>
      </c>
      <c r="D3618">
        <f>$Q$37*'Profilo eolico'!B3620</f>
        <v>1317.4605591809025</v>
      </c>
      <c r="E3618">
        <f>$P$39*'Profilo fotovoltaico'!B3620+'Approvvigionamento energia'!$Q$39*'Profilo eolico'!B3620</f>
        <v>1322.7302739224808</v>
      </c>
      <c r="F3618">
        <f>$P$41*'Profilo fotovoltaico'!B3620+'Approvvigionamento energia'!$Q$41*'Profilo eolico'!B3620</f>
        <v>1327.9999886640592</v>
      </c>
      <c r="G3618">
        <f>$P$43*'Profilo fotovoltaico'!B3620+'Approvvigionamento energia'!$Q$43*'Profilo eolico'!B3620</f>
        <v>1333.2697034056375</v>
      </c>
      <c r="H3618">
        <f t="shared" si="112"/>
        <v>1138.4335154826958</v>
      </c>
      <c r="I3618">
        <f>IF(LCOH!$C$28=Menu!$A$1,'Approvvigionamento energia'!C3618,0)+IF(LCOH!$C$28=Menu!$A$2,'Approvvigionamento energia'!D3618,0)+IF(LCOH!$C$28=Menu!$A$3,'Approvvigionamento energia'!E3618,0)+IF(LCOH!$C$28=Menu!$A$4,'Approvvigionamento energia'!F3618,0)+IF(LCOH!$C$28=Menu!$A$5,'Approvvigionamento energia'!G3618,0)+IF(LCOH!$C$28=Menu!$A$6,'Approvvigionamento energia'!H3618,0)</f>
        <v>1327.9999886640592</v>
      </c>
      <c r="J3618">
        <f>'Approvvigionamento energia'!A3618+'Approvvigionamento energia'!B3618+'Approvvigionamento energia'!I3618</f>
        <v>1735.7999886640591</v>
      </c>
      <c r="K3618">
        <f>IF(MIN(LCOH!$C$18,J3618)&gt;=$P$48*LCOH!$C$18, MIN(LCOH!$C$18,J3618),0)</f>
        <v>1500</v>
      </c>
      <c r="L3618">
        <f t="shared" si="113"/>
        <v>235.79998866405913</v>
      </c>
      <c r="M3618">
        <f>K3618/LCOH!$C$18</f>
        <v>1</v>
      </c>
      <c r="N3618">
        <f>K3618/LCOH!$C$34</f>
        <v>28.901734104046245</v>
      </c>
    </row>
    <row r="3619" spans="1:14" x14ac:dyDescent="0.35">
      <c r="A3619">
        <f>'Profilo fotovoltaico'!B3621*LCOH!$C$20</f>
        <v>70</v>
      </c>
      <c r="B3619">
        <f>'Profilo eolico'!B3621*LCOH!$C$21</f>
        <v>212.5</v>
      </c>
      <c r="C3619">
        <f>$P$35*'Profilo fotovoltaico'!B3621</f>
        <v>514.82285313354464</v>
      </c>
      <c r="D3619">
        <f>$Q$37*'Profilo eolico'!B3621</f>
        <v>1239.8599150838872</v>
      </c>
      <c r="E3619">
        <f>$P$39*'Profilo fotovoltaico'!B3621+'Approvvigionamento energia'!$Q$39*'Profilo eolico'!B3621</f>
        <v>1058.6006495963015</v>
      </c>
      <c r="F3619">
        <f>$P$41*'Profilo fotovoltaico'!B3621+'Approvvigionamento energia'!$Q$41*'Profilo eolico'!B3621</f>
        <v>877.34138410871594</v>
      </c>
      <c r="G3619">
        <f>$P$43*'Profilo fotovoltaico'!B3621+'Approvvigionamento energia'!$Q$43*'Profilo eolico'!B3621</f>
        <v>696.08211862113035</v>
      </c>
      <c r="H3619">
        <f t="shared" si="112"/>
        <v>1138.4335154826958</v>
      </c>
      <c r="I3619">
        <f>IF(LCOH!$C$28=Menu!$A$1,'Approvvigionamento energia'!C3619,0)+IF(LCOH!$C$28=Menu!$A$2,'Approvvigionamento energia'!D3619,0)+IF(LCOH!$C$28=Menu!$A$3,'Approvvigionamento energia'!E3619,0)+IF(LCOH!$C$28=Menu!$A$4,'Approvvigionamento energia'!F3619,0)+IF(LCOH!$C$28=Menu!$A$5,'Approvvigionamento energia'!G3619,0)+IF(LCOH!$C$28=Menu!$A$6,'Approvvigionamento energia'!H3619,0)</f>
        <v>877.34138410871594</v>
      </c>
      <c r="J3619">
        <f>'Approvvigionamento energia'!A3619+'Approvvigionamento energia'!B3619+'Approvvigionamento energia'!I3619</f>
        <v>1159.8413841087158</v>
      </c>
      <c r="K3619">
        <f>IF(MIN(LCOH!$C$18,J3619)&gt;=$P$48*LCOH!$C$18, MIN(LCOH!$C$18,J3619),0)</f>
        <v>1159.8413841087158</v>
      </c>
      <c r="L3619">
        <f t="shared" si="113"/>
        <v>0</v>
      </c>
      <c r="M3619">
        <f>K3619/LCOH!$C$18</f>
        <v>0.7732275894058106</v>
      </c>
      <c r="N3619">
        <f>K3619/LCOH!$C$34</f>
        <v>22.347618190919381</v>
      </c>
    </row>
    <row r="3620" spans="1:14" x14ac:dyDescent="0.35">
      <c r="A3620">
        <f>'Profilo fotovoltaico'!B3622*LCOH!$C$20</f>
        <v>6</v>
      </c>
      <c r="B3620">
        <f>'Profilo eolico'!B3622*LCOH!$C$21</f>
        <v>210.5</v>
      </c>
      <c r="C3620">
        <f>$P$35*'Profilo fotovoltaico'!B3622</f>
        <v>44.127673125732393</v>
      </c>
      <c r="D3620">
        <f>$Q$37*'Profilo eolico'!B3622</f>
        <v>1228.1906452948624</v>
      </c>
      <c r="E3620">
        <f>$P$39*'Profilo fotovoltaico'!B3622+'Approvvigionamento energia'!$Q$39*'Profilo eolico'!B3622</f>
        <v>932.17490225257995</v>
      </c>
      <c r="F3620">
        <f>$P$41*'Profilo fotovoltaico'!B3622+'Approvvigionamento energia'!$Q$41*'Profilo eolico'!B3622</f>
        <v>636.15915921029739</v>
      </c>
      <c r="G3620">
        <f>$P$43*'Profilo fotovoltaico'!B3622+'Approvvigionamento energia'!$Q$43*'Profilo eolico'!B3622</f>
        <v>340.14341616801488</v>
      </c>
      <c r="H3620">
        <f t="shared" si="112"/>
        <v>1138.4335154826958</v>
      </c>
      <c r="I3620">
        <f>IF(LCOH!$C$28=Menu!$A$1,'Approvvigionamento energia'!C3620,0)+IF(LCOH!$C$28=Menu!$A$2,'Approvvigionamento energia'!D3620,0)+IF(LCOH!$C$28=Menu!$A$3,'Approvvigionamento energia'!E3620,0)+IF(LCOH!$C$28=Menu!$A$4,'Approvvigionamento energia'!F3620,0)+IF(LCOH!$C$28=Menu!$A$5,'Approvvigionamento energia'!G3620,0)+IF(LCOH!$C$28=Menu!$A$6,'Approvvigionamento energia'!H3620,0)</f>
        <v>636.15915921029739</v>
      </c>
      <c r="J3620">
        <f>'Approvvigionamento energia'!A3620+'Approvvigionamento energia'!B3620+'Approvvigionamento energia'!I3620</f>
        <v>852.65915921029739</v>
      </c>
      <c r="K3620">
        <f>IF(MIN(LCOH!$C$18,J3620)&gt;=$P$48*LCOH!$C$18, MIN(LCOH!$C$18,J3620),0)</f>
        <v>852.65915921029739</v>
      </c>
      <c r="L3620">
        <f t="shared" si="113"/>
        <v>0</v>
      </c>
      <c r="M3620">
        <f>K3620/LCOH!$C$18</f>
        <v>0.56843943947353159</v>
      </c>
      <c r="N3620">
        <f>K3620/LCOH!$C$34</f>
        <v>16.4288855339171</v>
      </c>
    </row>
    <row r="3621" spans="1:14" x14ac:dyDescent="0.35">
      <c r="A3621">
        <f>'Profilo fotovoltaico'!B3623*LCOH!$C$20</f>
        <v>0</v>
      </c>
      <c r="B3621">
        <f>'Profilo eolico'!B3623*LCOH!$C$21</f>
        <v>204.9</v>
      </c>
      <c r="C3621">
        <f>$P$35*'Profilo fotovoltaico'!B3623</f>
        <v>0</v>
      </c>
      <c r="D3621">
        <f>$Q$37*'Profilo eolico'!B3623</f>
        <v>1195.516689885593</v>
      </c>
      <c r="E3621">
        <f>$P$39*'Profilo fotovoltaico'!B3623+'Approvvigionamento energia'!$Q$39*'Profilo eolico'!B3623</f>
        <v>896.63751741419469</v>
      </c>
      <c r="F3621">
        <f>$P$41*'Profilo fotovoltaico'!B3623+'Approvvigionamento energia'!$Q$41*'Profilo eolico'!B3623</f>
        <v>597.7583449427965</v>
      </c>
      <c r="G3621">
        <f>$P$43*'Profilo fotovoltaico'!B3623+'Approvvigionamento energia'!$Q$43*'Profilo eolico'!B3623</f>
        <v>298.87917247139825</v>
      </c>
      <c r="H3621">
        <f t="shared" si="112"/>
        <v>1138.4335154826958</v>
      </c>
      <c r="I3621">
        <f>IF(LCOH!$C$28=Menu!$A$1,'Approvvigionamento energia'!C3621,0)+IF(LCOH!$C$28=Menu!$A$2,'Approvvigionamento energia'!D3621,0)+IF(LCOH!$C$28=Menu!$A$3,'Approvvigionamento energia'!E3621,0)+IF(LCOH!$C$28=Menu!$A$4,'Approvvigionamento energia'!F3621,0)+IF(LCOH!$C$28=Menu!$A$5,'Approvvigionamento energia'!G3621,0)+IF(LCOH!$C$28=Menu!$A$6,'Approvvigionamento energia'!H3621,0)</f>
        <v>597.7583449427965</v>
      </c>
      <c r="J3621">
        <f>'Approvvigionamento energia'!A3621+'Approvvigionamento energia'!B3621+'Approvvigionamento energia'!I3621</f>
        <v>802.65834494279648</v>
      </c>
      <c r="K3621">
        <f>IF(MIN(LCOH!$C$18,J3621)&gt;=$P$48*LCOH!$C$18, MIN(LCOH!$C$18,J3621),0)</f>
        <v>802.65834494279648</v>
      </c>
      <c r="L3621">
        <f t="shared" si="113"/>
        <v>0</v>
      </c>
      <c r="M3621">
        <f>K3621/LCOH!$C$18</f>
        <v>0.53510556329519765</v>
      </c>
      <c r="N3621">
        <f>K3621/LCOH!$C$34</f>
        <v>15.46547870795369</v>
      </c>
    </row>
    <row r="3622" spans="1:14" x14ac:dyDescent="0.35">
      <c r="A3622">
        <f>'Profilo fotovoltaico'!B3624*LCOH!$C$20</f>
        <v>0</v>
      </c>
      <c r="B3622">
        <f>'Profilo eolico'!B3624*LCOH!$C$21</f>
        <v>204.6</v>
      </c>
      <c r="C3622">
        <f>$P$35*'Profilo fotovoltaico'!B3624</f>
        <v>0</v>
      </c>
      <c r="D3622">
        <f>$Q$37*'Profilo eolico'!B3624</f>
        <v>1193.7662994172392</v>
      </c>
      <c r="E3622">
        <f>$P$39*'Profilo fotovoltaico'!B3624+'Approvvigionamento energia'!$Q$39*'Profilo eolico'!B3624</f>
        <v>895.32472456292942</v>
      </c>
      <c r="F3622">
        <f>$P$41*'Profilo fotovoltaico'!B3624+'Approvvigionamento energia'!$Q$41*'Profilo eolico'!B3624</f>
        <v>596.88314970861961</v>
      </c>
      <c r="G3622">
        <f>$P$43*'Profilo fotovoltaico'!B3624+'Approvvigionamento energia'!$Q$43*'Profilo eolico'!B3624</f>
        <v>298.44157485430981</v>
      </c>
      <c r="H3622">
        <f t="shared" si="112"/>
        <v>1138.4335154826958</v>
      </c>
      <c r="I3622">
        <f>IF(LCOH!$C$28=Menu!$A$1,'Approvvigionamento energia'!C3622,0)+IF(LCOH!$C$28=Menu!$A$2,'Approvvigionamento energia'!D3622,0)+IF(LCOH!$C$28=Menu!$A$3,'Approvvigionamento energia'!E3622,0)+IF(LCOH!$C$28=Menu!$A$4,'Approvvigionamento energia'!F3622,0)+IF(LCOH!$C$28=Menu!$A$5,'Approvvigionamento energia'!G3622,0)+IF(LCOH!$C$28=Menu!$A$6,'Approvvigionamento energia'!H3622,0)</f>
        <v>596.88314970861961</v>
      </c>
      <c r="J3622">
        <f>'Approvvigionamento energia'!A3622+'Approvvigionamento energia'!B3622+'Approvvigionamento energia'!I3622</f>
        <v>801.48314970861964</v>
      </c>
      <c r="K3622">
        <f>IF(MIN(LCOH!$C$18,J3622)&gt;=$P$48*LCOH!$C$18, MIN(LCOH!$C$18,J3622),0)</f>
        <v>801.48314970861964</v>
      </c>
      <c r="L3622">
        <f t="shared" si="113"/>
        <v>0</v>
      </c>
      <c r="M3622">
        <f>K3622/LCOH!$C$18</f>
        <v>0.53432209980574641</v>
      </c>
      <c r="N3622">
        <f>K3622/LCOH!$C$34</f>
        <v>15.442835254501341</v>
      </c>
    </row>
    <row r="3623" spans="1:14" x14ac:dyDescent="0.35">
      <c r="A3623">
        <f>'Profilo fotovoltaico'!B3625*LCOH!$C$20</f>
        <v>0</v>
      </c>
      <c r="B3623">
        <f>'Profilo eolico'!B3625*LCOH!$C$21</f>
        <v>210.10000000000002</v>
      </c>
      <c r="C3623">
        <f>$P$35*'Profilo fotovoltaico'!B3625</f>
        <v>0</v>
      </c>
      <c r="D3623">
        <f>$Q$37*'Profilo eolico'!B3625</f>
        <v>1225.8567913370575</v>
      </c>
      <c r="E3623">
        <f>$P$39*'Profilo fotovoltaico'!B3625+'Approvvigionamento energia'!$Q$39*'Profilo eolico'!B3625</f>
        <v>919.39259350279315</v>
      </c>
      <c r="F3623">
        <f>$P$41*'Profilo fotovoltaico'!B3625+'Approvvigionamento energia'!$Q$41*'Profilo eolico'!B3625</f>
        <v>612.92839566852876</v>
      </c>
      <c r="G3623">
        <f>$P$43*'Profilo fotovoltaico'!B3625+'Approvvigionamento energia'!$Q$43*'Profilo eolico'!B3625</f>
        <v>306.46419783426438</v>
      </c>
      <c r="H3623">
        <f t="shared" si="112"/>
        <v>1138.4335154826958</v>
      </c>
      <c r="I3623">
        <f>IF(LCOH!$C$28=Menu!$A$1,'Approvvigionamento energia'!C3623,0)+IF(LCOH!$C$28=Menu!$A$2,'Approvvigionamento energia'!D3623,0)+IF(LCOH!$C$28=Menu!$A$3,'Approvvigionamento energia'!E3623,0)+IF(LCOH!$C$28=Menu!$A$4,'Approvvigionamento energia'!F3623,0)+IF(LCOH!$C$28=Menu!$A$5,'Approvvigionamento energia'!G3623,0)+IF(LCOH!$C$28=Menu!$A$6,'Approvvigionamento energia'!H3623,0)</f>
        <v>612.92839566852876</v>
      </c>
      <c r="J3623">
        <f>'Approvvigionamento energia'!A3623+'Approvvigionamento energia'!B3623+'Approvvigionamento energia'!I3623</f>
        <v>823.02839566852879</v>
      </c>
      <c r="K3623">
        <f>IF(MIN(LCOH!$C$18,J3623)&gt;=$P$48*LCOH!$C$18, MIN(LCOH!$C$18,J3623),0)</f>
        <v>823.02839566852879</v>
      </c>
      <c r="L3623">
        <f t="shared" si="113"/>
        <v>0</v>
      </c>
      <c r="M3623">
        <f>K3623/LCOH!$C$18</f>
        <v>0.54868559711235254</v>
      </c>
      <c r="N3623">
        <f>K3623/LCOH!$C$34</f>
        <v>15.857965234461057</v>
      </c>
    </row>
    <row r="3624" spans="1:14" x14ac:dyDescent="0.35">
      <c r="A3624">
        <f>'Profilo fotovoltaico'!B3626*LCOH!$C$20</f>
        <v>0</v>
      </c>
      <c r="B3624">
        <f>'Profilo eolico'!B3626*LCOH!$C$21</f>
        <v>217.20000000000002</v>
      </c>
      <c r="C3624">
        <f>$P$35*'Profilo fotovoltaico'!B3626</f>
        <v>0</v>
      </c>
      <c r="D3624">
        <f>$Q$37*'Profilo eolico'!B3626</f>
        <v>1267.2826990880956</v>
      </c>
      <c r="E3624">
        <f>$P$39*'Profilo fotovoltaico'!B3626+'Approvvigionamento energia'!$Q$39*'Profilo eolico'!B3626</f>
        <v>950.46202431607173</v>
      </c>
      <c r="F3624">
        <f>$P$41*'Profilo fotovoltaico'!B3626+'Approvvigionamento energia'!$Q$41*'Profilo eolico'!B3626</f>
        <v>633.64134954404778</v>
      </c>
      <c r="G3624">
        <f>$P$43*'Profilo fotovoltaico'!B3626+'Approvvigionamento energia'!$Q$43*'Profilo eolico'!B3626</f>
        <v>316.82067477202389</v>
      </c>
      <c r="H3624">
        <f t="shared" si="112"/>
        <v>1138.4335154826958</v>
      </c>
      <c r="I3624">
        <f>IF(LCOH!$C$28=Menu!$A$1,'Approvvigionamento energia'!C3624,0)+IF(LCOH!$C$28=Menu!$A$2,'Approvvigionamento energia'!D3624,0)+IF(LCOH!$C$28=Menu!$A$3,'Approvvigionamento energia'!E3624,0)+IF(LCOH!$C$28=Menu!$A$4,'Approvvigionamento energia'!F3624,0)+IF(LCOH!$C$28=Menu!$A$5,'Approvvigionamento energia'!G3624,0)+IF(LCOH!$C$28=Menu!$A$6,'Approvvigionamento energia'!H3624,0)</f>
        <v>633.64134954404778</v>
      </c>
      <c r="J3624">
        <f>'Approvvigionamento energia'!A3624+'Approvvigionamento energia'!B3624+'Approvvigionamento energia'!I3624</f>
        <v>850.84134954404783</v>
      </c>
      <c r="K3624">
        <f>IF(MIN(LCOH!$C$18,J3624)&gt;=$P$48*LCOH!$C$18, MIN(LCOH!$C$18,J3624),0)</f>
        <v>850.84134954404783</v>
      </c>
      <c r="L3624">
        <f t="shared" si="113"/>
        <v>0</v>
      </c>
      <c r="M3624">
        <f>K3624/LCOH!$C$18</f>
        <v>0.56722756636269855</v>
      </c>
      <c r="N3624">
        <f>K3624/LCOH!$C$34</f>
        <v>16.393860299499959</v>
      </c>
    </row>
    <row r="3625" spans="1:14" x14ac:dyDescent="0.35">
      <c r="A3625">
        <f>'Profilo fotovoltaico'!B3627*LCOH!$C$20</f>
        <v>0</v>
      </c>
      <c r="B3625">
        <f>'Profilo eolico'!B3627*LCOH!$C$21</f>
        <v>219.4</v>
      </c>
      <c r="C3625">
        <f>$P$35*'Profilo fotovoltaico'!B3627</f>
        <v>0</v>
      </c>
      <c r="D3625">
        <f>$Q$37*'Profilo eolico'!B3627</f>
        <v>1280.1188958560231</v>
      </c>
      <c r="E3625">
        <f>$P$39*'Profilo fotovoltaico'!B3627+'Approvvigionamento energia'!$Q$39*'Profilo eolico'!B3627</f>
        <v>960.08917189201725</v>
      </c>
      <c r="F3625">
        <f>$P$41*'Profilo fotovoltaico'!B3627+'Approvvigionamento energia'!$Q$41*'Profilo eolico'!B3627</f>
        <v>640.05944792801154</v>
      </c>
      <c r="G3625">
        <f>$P$43*'Profilo fotovoltaico'!B3627+'Approvvigionamento energia'!$Q$43*'Profilo eolico'!B3627</f>
        <v>320.02972396400577</v>
      </c>
      <c r="H3625">
        <f t="shared" si="112"/>
        <v>1138.4335154826958</v>
      </c>
      <c r="I3625">
        <f>IF(LCOH!$C$28=Menu!$A$1,'Approvvigionamento energia'!C3625,0)+IF(LCOH!$C$28=Menu!$A$2,'Approvvigionamento energia'!D3625,0)+IF(LCOH!$C$28=Menu!$A$3,'Approvvigionamento energia'!E3625,0)+IF(LCOH!$C$28=Menu!$A$4,'Approvvigionamento energia'!F3625,0)+IF(LCOH!$C$28=Menu!$A$5,'Approvvigionamento energia'!G3625,0)+IF(LCOH!$C$28=Menu!$A$6,'Approvvigionamento energia'!H3625,0)</f>
        <v>640.05944792801154</v>
      </c>
      <c r="J3625">
        <f>'Approvvigionamento energia'!A3625+'Approvvigionamento energia'!B3625+'Approvvigionamento energia'!I3625</f>
        <v>859.45944792801151</v>
      </c>
      <c r="K3625">
        <f>IF(MIN(LCOH!$C$18,J3625)&gt;=$P$48*LCOH!$C$18, MIN(LCOH!$C$18,J3625),0)</f>
        <v>859.45944792801151</v>
      </c>
      <c r="L3625">
        <f t="shared" si="113"/>
        <v>0</v>
      </c>
      <c r="M3625">
        <f>K3625/LCOH!$C$18</f>
        <v>0.57297296528534103</v>
      </c>
      <c r="N3625">
        <f>K3625/LCOH!$C$34</f>
        <v>16.559912291483844</v>
      </c>
    </row>
    <row r="3626" spans="1:14" x14ac:dyDescent="0.35">
      <c r="A3626">
        <f>'Profilo fotovoltaico'!B3628*LCOH!$C$20</f>
        <v>0</v>
      </c>
      <c r="B3626">
        <f>'Profilo eolico'!B3628*LCOH!$C$21</f>
        <v>214.7</v>
      </c>
      <c r="C3626">
        <f>$P$35*'Profilo fotovoltaico'!B3628</f>
        <v>0</v>
      </c>
      <c r="D3626">
        <f>$Q$37*'Profilo eolico'!B3628</f>
        <v>1252.6961118518147</v>
      </c>
      <c r="E3626">
        <f>$P$39*'Profilo fotovoltaico'!B3628+'Approvvigionamento energia'!$Q$39*'Profilo eolico'!B3628</f>
        <v>939.52208388886095</v>
      </c>
      <c r="F3626">
        <f>$P$41*'Profilo fotovoltaico'!B3628+'Approvvigionamento energia'!$Q$41*'Profilo eolico'!B3628</f>
        <v>626.34805592590737</v>
      </c>
      <c r="G3626">
        <f>$P$43*'Profilo fotovoltaico'!B3628+'Approvvigionamento energia'!$Q$43*'Profilo eolico'!B3628</f>
        <v>313.17402796295369</v>
      </c>
      <c r="H3626">
        <f t="shared" si="112"/>
        <v>1138.4335154826958</v>
      </c>
      <c r="I3626">
        <f>IF(LCOH!$C$28=Menu!$A$1,'Approvvigionamento energia'!C3626,0)+IF(LCOH!$C$28=Menu!$A$2,'Approvvigionamento energia'!D3626,0)+IF(LCOH!$C$28=Menu!$A$3,'Approvvigionamento energia'!E3626,0)+IF(LCOH!$C$28=Menu!$A$4,'Approvvigionamento energia'!F3626,0)+IF(LCOH!$C$28=Menu!$A$5,'Approvvigionamento energia'!G3626,0)+IF(LCOH!$C$28=Menu!$A$6,'Approvvigionamento energia'!H3626,0)</f>
        <v>626.34805592590737</v>
      </c>
      <c r="J3626">
        <f>'Approvvigionamento energia'!A3626+'Approvvigionamento energia'!B3626+'Approvvigionamento energia'!I3626</f>
        <v>841.04805592590742</v>
      </c>
      <c r="K3626">
        <f>IF(MIN(LCOH!$C$18,J3626)&gt;=$P$48*LCOH!$C$18, MIN(LCOH!$C$18,J3626),0)</f>
        <v>841.04805592590742</v>
      </c>
      <c r="L3626">
        <f t="shared" si="113"/>
        <v>0</v>
      </c>
      <c r="M3626">
        <f>K3626/LCOH!$C$18</f>
        <v>0.56069870395060495</v>
      </c>
      <c r="N3626">
        <f>K3626/LCOH!$C$34</f>
        <v>16.205164854063728</v>
      </c>
    </row>
    <row r="3627" spans="1:14" x14ac:dyDescent="0.35">
      <c r="A3627">
        <f>'Profilo fotovoltaico'!B3629*LCOH!$C$20</f>
        <v>0</v>
      </c>
      <c r="B3627">
        <f>'Profilo eolico'!B3629*LCOH!$C$21</f>
        <v>206</v>
      </c>
      <c r="C3627">
        <f>$P$35*'Profilo fotovoltaico'!B3629</f>
        <v>0</v>
      </c>
      <c r="D3627">
        <f>$Q$37*'Profilo eolico'!B3629</f>
        <v>1201.9347882695565</v>
      </c>
      <c r="E3627">
        <f>$P$39*'Profilo fotovoltaico'!B3629+'Approvvigionamento energia'!$Q$39*'Profilo eolico'!B3629</f>
        <v>901.45109120216739</v>
      </c>
      <c r="F3627">
        <f>$P$41*'Profilo fotovoltaico'!B3629+'Approvvigionamento energia'!$Q$41*'Profilo eolico'!B3629</f>
        <v>600.96739413477826</v>
      </c>
      <c r="G3627">
        <f>$P$43*'Profilo fotovoltaico'!B3629+'Approvvigionamento energia'!$Q$43*'Profilo eolico'!B3629</f>
        <v>300.48369706738913</v>
      </c>
      <c r="H3627">
        <f t="shared" si="112"/>
        <v>1138.4335154826958</v>
      </c>
      <c r="I3627">
        <f>IF(LCOH!$C$28=Menu!$A$1,'Approvvigionamento energia'!C3627,0)+IF(LCOH!$C$28=Menu!$A$2,'Approvvigionamento energia'!D3627,0)+IF(LCOH!$C$28=Menu!$A$3,'Approvvigionamento energia'!E3627,0)+IF(LCOH!$C$28=Menu!$A$4,'Approvvigionamento energia'!F3627,0)+IF(LCOH!$C$28=Menu!$A$5,'Approvvigionamento energia'!G3627,0)+IF(LCOH!$C$28=Menu!$A$6,'Approvvigionamento energia'!H3627,0)</f>
        <v>600.96739413477826</v>
      </c>
      <c r="J3627">
        <f>'Approvvigionamento energia'!A3627+'Approvvigionamento energia'!B3627+'Approvvigionamento energia'!I3627</f>
        <v>806.96739413477826</v>
      </c>
      <c r="K3627">
        <f>IF(MIN(LCOH!$C$18,J3627)&gt;=$P$48*LCOH!$C$18, MIN(LCOH!$C$18,J3627),0)</f>
        <v>806.96739413477826</v>
      </c>
      <c r="L3627">
        <f t="shared" si="113"/>
        <v>0</v>
      </c>
      <c r="M3627">
        <f>K3627/LCOH!$C$18</f>
        <v>0.53797826275651883</v>
      </c>
      <c r="N3627">
        <f>K3627/LCOH!$C$34</f>
        <v>15.548504703945632</v>
      </c>
    </row>
    <row r="3628" spans="1:14" x14ac:dyDescent="0.35">
      <c r="A3628">
        <f>'Profilo fotovoltaico'!B3630*LCOH!$C$20</f>
        <v>0</v>
      </c>
      <c r="B3628">
        <f>'Profilo eolico'!B3630*LCOH!$C$21</f>
        <v>196.70000000000002</v>
      </c>
      <c r="C3628">
        <f>$P$35*'Profilo fotovoltaico'!B3630</f>
        <v>0</v>
      </c>
      <c r="D3628">
        <f>$Q$37*'Profilo eolico'!B3630</f>
        <v>1147.6726837505912</v>
      </c>
      <c r="E3628">
        <f>$P$39*'Profilo fotovoltaico'!B3630+'Approvvigionamento energia'!$Q$39*'Profilo eolico'!B3630</f>
        <v>860.7545128129434</v>
      </c>
      <c r="F3628">
        <f>$P$41*'Profilo fotovoltaico'!B3630+'Approvvigionamento energia'!$Q$41*'Profilo eolico'!B3630</f>
        <v>573.8363418752956</v>
      </c>
      <c r="G3628">
        <f>$P$43*'Profilo fotovoltaico'!B3630+'Approvvigionamento energia'!$Q$43*'Profilo eolico'!B3630</f>
        <v>286.9181709376478</v>
      </c>
      <c r="H3628">
        <f t="shared" si="112"/>
        <v>1138.4335154826958</v>
      </c>
      <c r="I3628">
        <f>IF(LCOH!$C$28=Menu!$A$1,'Approvvigionamento energia'!C3628,0)+IF(LCOH!$C$28=Menu!$A$2,'Approvvigionamento energia'!D3628,0)+IF(LCOH!$C$28=Menu!$A$3,'Approvvigionamento energia'!E3628,0)+IF(LCOH!$C$28=Menu!$A$4,'Approvvigionamento energia'!F3628,0)+IF(LCOH!$C$28=Menu!$A$5,'Approvvigionamento energia'!G3628,0)+IF(LCOH!$C$28=Menu!$A$6,'Approvvigionamento energia'!H3628,0)</f>
        <v>573.8363418752956</v>
      </c>
      <c r="J3628">
        <f>'Approvvigionamento energia'!A3628+'Approvvigionamento energia'!B3628+'Approvvigionamento energia'!I3628</f>
        <v>770.53634187529565</v>
      </c>
      <c r="K3628">
        <f>IF(MIN(LCOH!$C$18,J3628)&gt;=$P$48*LCOH!$C$18, MIN(LCOH!$C$18,J3628),0)</f>
        <v>770.53634187529565</v>
      </c>
      <c r="L3628">
        <f t="shared" si="113"/>
        <v>0</v>
      </c>
      <c r="M3628">
        <f>K3628/LCOH!$C$18</f>
        <v>0.51369089458353046</v>
      </c>
      <c r="N3628">
        <f>K3628/LCOH!$C$34</f>
        <v>14.846557646922845</v>
      </c>
    </row>
    <row r="3629" spans="1:14" x14ac:dyDescent="0.35">
      <c r="A3629">
        <f>'Profilo fotovoltaico'!B3631*LCOH!$C$20</f>
        <v>0</v>
      </c>
      <c r="B3629">
        <f>'Profilo eolico'!B3631*LCOH!$C$21</f>
        <v>187.9</v>
      </c>
      <c r="C3629">
        <f>$P$35*'Profilo fotovoltaico'!B3631</f>
        <v>0</v>
      </c>
      <c r="D3629">
        <f>$Q$37*'Profilo eolico'!B3631</f>
        <v>1096.3278966788821</v>
      </c>
      <c r="E3629">
        <f>$P$39*'Profilo fotovoltaico'!B3631+'Approvvigionamento energia'!$Q$39*'Profilo eolico'!B3631</f>
        <v>822.24592250916157</v>
      </c>
      <c r="F3629">
        <f>$P$41*'Profilo fotovoltaico'!B3631+'Approvvigionamento energia'!$Q$41*'Profilo eolico'!B3631</f>
        <v>548.16394833944105</v>
      </c>
      <c r="G3629">
        <f>$P$43*'Profilo fotovoltaico'!B3631+'Approvvigionamento energia'!$Q$43*'Profilo eolico'!B3631</f>
        <v>274.08197416972052</v>
      </c>
      <c r="H3629">
        <f t="shared" si="112"/>
        <v>1138.4335154826958</v>
      </c>
      <c r="I3629">
        <f>IF(LCOH!$C$28=Menu!$A$1,'Approvvigionamento energia'!C3629,0)+IF(LCOH!$C$28=Menu!$A$2,'Approvvigionamento energia'!D3629,0)+IF(LCOH!$C$28=Menu!$A$3,'Approvvigionamento energia'!E3629,0)+IF(LCOH!$C$28=Menu!$A$4,'Approvvigionamento energia'!F3629,0)+IF(LCOH!$C$28=Menu!$A$5,'Approvvigionamento energia'!G3629,0)+IF(LCOH!$C$28=Menu!$A$6,'Approvvigionamento energia'!H3629,0)</f>
        <v>548.16394833944105</v>
      </c>
      <c r="J3629">
        <f>'Approvvigionamento energia'!A3629+'Approvvigionamento energia'!B3629+'Approvvigionamento energia'!I3629</f>
        <v>736.06394833944103</v>
      </c>
      <c r="K3629">
        <f>IF(MIN(LCOH!$C$18,J3629)&gt;=$P$48*LCOH!$C$18, MIN(LCOH!$C$18,J3629),0)</f>
        <v>736.06394833944103</v>
      </c>
      <c r="L3629">
        <f t="shared" si="113"/>
        <v>0</v>
      </c>
      <c r="M3629">
        <f>K3629/LCOH!$C$18</f>
        <v>0.49070929889296067</v>
      </c>
      <c r="N3629">
        <f>K3629/LCOH!$C$34</f>
        <v>14.182349678987304</v>
      </c>
    </row>
    <row r="3630" spans="1:14" x14ac:dyDescent="0.35">
      <c r="A3630">
        <f>'Profilo fotovoltaico'!B3632*LCOH!$C$20</f>
        <v>42</v>
      </c>
      <c r="B3630">
        <f>'Profilo eolico'!B3632*LCOH!$C$21</f>
        <v>155.4</v>
      </c>
      <c r="C3630">
        <f>$P$35*'Profilo fotovoltaico'!B3632</f>
        <v>308.89371188012677</v>
      </c>
      <c r="D3630">
        <f>$Q$37*'Profilo eolico'!B3632</f>
        <v>906.7022626072287</v>
      </c>
      <c r="E3630">
        <f>$P$39*'Profilo fotovoltaico'!B3632+'Approvvigionamento energia'!$Q$39*'Profilo eolico'!B3632</f>
        <v>757.25012492545318</v>
      </c>
      <c r="F3630">
        <f>$P$41*'Profilo fotovoltaico'!B3632+'Approvvigionamento energia'!$Q$41*'Profilo eolico'!B3632</f>
        <v>607.79798724367777</v>
      </c>
      <c r="G3630">
        <f>$P$43*'Profilo fotovoltaico'!B3632+'Approvvigionamento energia'!$Q$43*'Profilo eolico'!B3632</f>
        <v>458.34584956190224</v>
      </c>
      <c r="H3630">
        <f t="shared" si="112"/>
        <v>1138.4335154826958</v>
      </c>
      <c r="I3630">
        <f>IF(LCOH!$C$28=Menu!$A$1,'Approvvigionamento energia'!C3630,0)+IF(LCOH!$C$28=Menu!$A$2,'Approvvigionamento energia'!D3630,0)+IF(LCOH!$C$28=Menu!$A$3,'Approvvigionamento energia'!E3630,0)+IF(LCOH!$C$28=Menu!$A$4,'Approvvigionamento energia'!F3630,0)+IF(LCOH!$C$28=Menu!$A$5,'Approvvigionamento energia'!G3630,0)+IF(LCOH!$C$28=Menu!$A$6,'Approvvigionamento energia'!H3630,0)</f>
        <v>607.79798724367777</v>
      </c>
      <c r="J3630">
        <f>'Approvvigionamento energia'!A3630+'Approvvigionamento energia'!B3630+'Approvvigionamento energia'!I3630</f>
        <v>805.19798724367774</v>
      </c>
      <c r="K3630">
        <f>IF(MIN(LCOH!$C$18,J3630)&gt;=$P$48*LCOH!$C$18, MIN(LCOH!$C$18,J3630),0)</f>
        <v>805.19798724367774</v>
      </c>
      <c r="L3630">
        <f t="shared" si="113"/>
        <v>0</v>
      </c>
      <c r="M3630">
        <f>K3630/LCOH!$C$18</f>
        <v>0.53679865816245187</v>
      </c>
      <c r="N3630">
        <f>K3630/LCOH!$C$34</f>
        <v>15.514412085619995</v>
      </c>
    </row>
    <row r="3631" spans="1:14" x14ac:dyDescent="0.35">
      <c r="A3631">
        <f>'Profilo fotovoltaico'!B3633*LCOH!$C$20</f>
        <v>146</v>
      </c>
      <c r="B3631">
        <f>'Profilo eolico'!B3633*LCOH!$C$21</f>
        <v>109.89999999999999</v>
      </c>
      <c r="C3631">
        <f>$P$35*'Profilo fotovoltaico'!B3633</f>
        <v>1073.7733793928214</v>
      </c>
      <c r="D3631">
        <f>$Q$37*'Profilo eolico'!B3633</f>
        <v>641.22637490691397</v>
      </c>
      <c r="E3631">
        <f>$P$39*'Profilo fotovoltaico'!B3633+'Approvvigionamento energia'!$Q$39*'Profilo eolico'!B3633</f>
        <v>749.36312602839075</v>
      </c>
      <c r="F3631">
        <f>$P$41*'Profilo fotovoltaico'!B3633+'Approvvigionamento energia'!$Q$41*'Profilo eolico'!B3633</f>
        <v>857.49987714986764</v>
      </c>
      <c r="G3631">
        <f>$P$43*'Profilo fotovoltaico'!B3633+'Approvvigionamento energia'!$Q$43*'Profilo eolico'!B3633</f>
        <v>965.63662827134453</v>
      </c>
      <c r="H3631">
        <f t="shared" si="112"/>
        <v>1138.4335154826958</v>
      </c>
      <c r="I3631">
        <f>IF(LCOH!$C$28=Menu!$A$1,'Approvvigionamento energia'!C3631,0)+IF(LCOH!$C$28=Menu!$A$2,'Approvvigionamento energia'!D3631,0)+IF(LCOH!$C$28=Menu!$A$3,'Approvvigionamento energia'!E3631,0)+IF(LCOH!$C$28=Menu!$A$4,'Approvvigionamento energia'!F3631,0)+IF(LCOH!$C$28=Menu!$A$5,'Approvvigionamento energia'!G3631,0)+IF(LCOH!$C$28=Menu!$A$6,'Approvvigionamento energia'!H3631,0)</f>
        <v>857.49987714986764</v>
      </c>
      <c r="J3631">
        <f>'Approvvigionamento energia'!A3631+'Approvvigionamento energia'!B3631+'Approvvigionamento energia'!I3631</f>
        <v>1113.3998771498677</v>
      </c>
      <c r="K3631">
        <f>IF(MIN(LCOH!$C$18,J3631)&gt;=$P$48*LCOH!$C$18, MIN(LCOH!$C$18,J3631),0)</f>
        <v>1113.3998771498677</v>
      </c>
      <c r="L3631">
        <f t="shared" si="113"/>
        <v>0</v>
      </c>
      <c r="M3631">
        <f>K3631/LCOH!$C$18</f>
        <v>0.74226658476657847</v>
      </c>
      <c r="N3631">
        <f>K3631/LCOH!$C$34</f>
        <v>21.452791467242154</v>
      </c>
    </row>
    <row r="3632" spans="1:14" x14ac:dyDescent="0.35">
      <c r="A3632">
        <f>'Profilo fotovoltaico'!B3634*LCOH!$C$20</f>
        <v>283</v>
      </c>
      <c r="B3632">
        <f>'Profilo eolico'!B3634*LCOH!$C$21</f>
        <v>97.3</v>
      </c>
      <c r="C3632">
        <f>$P$35*'Profilo fotovoltaico'!B3634</f>
        <v>2081.3552490970442</v>
      </c>
      <c r="D3632">
        <f>$Q$37*'Profilo eolico'!B3634</f>
        <v>567.70997523605752</v>
      </c>
      <c r="E3632">
        <f>$P$39*'Profilo fotovoltaico'!B3634+'Approvvigionamento energia'!$Q$39*'Profilo eolico'!B3634</f>
        <v>946.12129370130424</v>
      </c>
      <c r="F3632">
        <f>$P$41*'Profilo fotovoltaico'!B3634+'Approvvigionamento energia'!$Q$41*'Profilo eolico'!B3634</f>
        <v>1324.5326121665507</v>
      </c>
      <c r="G3632">
        <f>$P$43*'Profilo fotovoltaico'!B3634+'Approvvigionamento energia'!$Q$43*'Profilo eolico'!B3634</f>
        <v>1702.9439306317975</v>
      </c>
      <c r="H3632">
        <f t="shared" si="112"/>
        <v>1138.4335154826958</v>
      </c>
      <c r="I3632">
        <f>IF(LCOH!$C$28=Menu!$A$1,'Approvvigionamento energia'!C3632,0)+IF(LCOH!$C$28=Menu!$A$2,'Approvvigionamento energia'!D3632,0)+IF(LCOH!$C$28=Menu!$A$3,'Approvvigionamento energia'!E3632,0)+IF(LCOH!$C$28=Menu!$A$4,'Approvvigionamento energia'!F3632,0)+IF(LCOH!$C$28=Menu!$A$5,'Approvvigionamento energia'!G3632,0)+IF(LCOH!$C$28=Menu!$A$6,'Approvvigionamento energia'!H3632,0)</f>
        <v>1324.5326121665507</v>
      </c>
      <c r="J3632">
        <f>'Approvvigionamento energia'!A3632+'Approvvigionamento energia'!B3632+'Approvvigionamento energia'!I3632</f>
        <v>1704.8326121665507</v>
      </c>
      <c r="K3632">
        <f>IF(MIN(LCOH!$C$18,J3632)&gt;=$P$48*LCOH!$C$18, MIN(LCOH!$C$18,J3632),0)</f>
        <v>1500</v>
      </c>
      <c r="L3632">
        <f t="shared" si="113"/>
        <v>204.83261216655069</v>
      </c>
      <c r="M3632">
        <f>K3632/LCOH!$C$18</f>
        <v>1</v>
      </c>
      <c r="N3632">
        <f>K3632/LCOH!$C$34</f>
        <v>28.901734104046245</v>
      </c>
    </row>
    <row r="3633" spans="1:14" x14ac:dyDescent="0.35">
      <c r="A3633">
        <f>'Profilo fotovoltaico'!B3635*LCOH!$C$20</f>
        <v>406</v>
      </c>
      <c r="B3633">
        <f>'Profilo eolico'!B3635*LCOH!$C$21</f>
        <v>92.600000000000009</v>
      </c>
      <c r="C3633">
        <f>$P$35*'Profilo fotovoltaico'!B3635</f>
        <v>2985.9725481745586</v>
      </c>
      <c r="D3633">
        <f>$Q$37*'Profilo eolico'!B3635</f>
        <v>540.28719123184931</v>
      </c>
      <c r="E3633">
        <f>$P$39*'Profilo fotovoltaico'!B3635+'Approvvigionamento energia'!$Q$39*'Profilo eolico'!B3635</f>
        <v>1151.7085304675265</v>
      </c>
      <c r="F3633">
        <f>$P$41*'Profilo fotovoltaico'!B3635+'Approvvigionamento energia'!$Q$41*'Profilo eolico'!B3635</f>
        <v>1763.1298697032039</v>
      </c>
      <c r="G3633">
        <f>$P$43*'Profilo fotovoltaico'!B3635+'Approvvigionamento energia'!$Q$43*'Profilo eolico'!B3635</f>
        <v>2374.5512089388812</v>
      </c>
      <c r="H3633">
        <f t="shared" si="112"/>
        <v>1138.4335154826958</v>
      </c>
      <c r="I3633">
        <f>IF(LCOH!$C$28=Menu!$A$1,'Approvvigionamento energia'!C3633,0)+IF(LCOH!$C$28=Menu!$A$2,'Approvvigionamento energia'!D3633,0)+IF(LCOH!$C$28=Menu!$A$3,'Approvvigionamento energia'!E3633,0)+IF(LCOH!$C$28=Menu!$A$4,'Approvvigionamento energia'!F3633,0)+IF(LCOH!$C$28=Menu!$A$5,'Approvvigionamento energia'!G3633,0)+IF(LCOH!$C$28=Menu!$A$6,'Approvvigionamento energia'!H3633,0)</f>
        <v>1763.1298697032039</v>
      </c>
      <c r="J3633">
        <f>'Approvvigionamento energia'!A3633+'Approvvigionamento energia'!B3633+'Approvvigionamento energia'!I3633</f>
        <v>2261.7298697032038</v>
      </c>
      <c r="K3633">
        <f>IF(MIN(LCOH!$C$18,J3633)&gt;=$P$48*LCOH!$C$18, MIN(LCOH!$C$18,J3633),0)</f>
        <v>1500</v>
      </c>
      <c r="L3633">
        <f t="shared" si="113"/>
        <v>761.7298697032038</v>
      </c>
      <c r="M3633">
        <f>K3633/LCOH!$C$18</f>
        <v>1</v>
      </c>
      <c r="N3633">
        <f>K3633/LCOH!$C$34</f>
        <v>28.901734104046245</v>
      </c>
    </row>
    <row r="3634" spans="1:14" x14ac:dyDescent="0.35">
      <c r="A3634">
        <f>'Profilo fotovoltaico'!B3636*LCOH!$C$20</f>
        <v>506</v>
      </c>
      <c r="B3634">
        <f>'Profilo eolico'!B3636*LCOH!$C$21</f>
        <v>97.3</v>
      </c>
      <c r="C3634">
        <f>$P$35*'Profilo fotovoltaico'!B3636</f>
        <v>3721.4337669367651</v>
      </c>
      <c r="D3634">
        <f>$Q$37*'Profilo eolico'!B3636</f>
        <v>567.70997523605752</v>
      </c>
      <c r="E3634">
        <f>$P$39*'Profilo fotovoltaico'!B3636+'Approvvigionamento energia'!$Q$39*'Profilo eolico'!B3636</f>
        <v>1356.1409231612345</v>
      </c>
      <c r="F3634">
        <f>$P$41*'Profilo fotovoltaico'!B3636+'Approvvigionamento energia'!$Q$41*'Profilo eolico'!B3636</f>
        <v>2144.5718710864112</v>
      </c>
      <c r="G3634">
        <f>$P$43*'Profilo fotovoltaico'!B3636+'Approvvigionamento energia'!$Q$43*'Profilo eolico'!B3636</f>
        <v>2933.0028190115881</v>
      </c>
      <c r="H3634">
        <f t="shared" si="112"/>
        <v>1138.4335154826958</v>
      </c>
      <c r="I3634">
        <f>IF(LCOH!$C$28=Menu!$A$1,'Approvvigionamento energia'!C3634,0)+IF(LCOH!$C$28=Menu!$A$2,'Approvvigionamento energia'!D3634,0)+IF(LCOH!$C$28=Menu!$A$3,'Approvvigionamento energia'!E3634,0)+IF(LCOH!$C$28=Menu!$A$4,'Approvvigionamento energia'!F3634,0)+IF(LCOH!$C$28=Menu!$A$5,'Approvvigionamento energia'!G3634,0)+IF(LCOH!$C$28=Menu!$A$6,'Approvvigionamento energia'!H3634,0)</f>
        <v>2144.5718710864112</v>
      </c>
      <c r="J3634">
        <f>'Approvvigionamento energia'!A3634+'Approvvigionamento energia'!B3634+'Approvvigionamento energia'!I3634</f>
        <v>2747.8718710864114</v>
      </c>
      <c r="K3634">
        <f>IF(MIN(LCOH!$C$18,J3634)&gt;=$P$48*LCOH!$C$18, MIN(LCOH!$C$18,J3634),0)</f>
        <v>1500</v>
      </c>
      <c r="L3634">
        <f t="shared" si="113"/>
        <v>1247.8718710864114</v>
      </c>
      <c r="M3634">
        <f>K3634/LCOH!$C$18</f>
        <v>1</v>
      </c>
      <c r="N3634">
        <f>K3634/LCOH!$C$34</f>
        <v>28.901734104046245</v>
      </c>
    </row>
    <row r="3635" spans="1:14" x14ac:dyDescent="0.35">
      <c r="A3635">
        <f>'Profilo fotovoltaico'!B3637*LCOH!$C$20</f>
        <v>561</v>
      </c>
      <c r="B3635">
        <f>'Profilo eolico'!B3637*LCOH!$C$21</f>
        <v>98.9</v>
      </c>
      <c r="C3635">
        <f>$P$35*'Profilo fotovoltaico'!B3637</f>
        <v>4125.9374372559787</v>
      </c>
      <c r="D3635">
        <f>$Q$37*'Profilo eolico'!B3637</f>
        <v>577.04539106727748</v>
      </c>
      <c r="E3635">
        <f>$P$39*'Profilo fotovoltaico'!B3637+'Approvvigionamento energia'!$Q$39*'Profilo eolico'!B3637</f>
        <v>1464.2684026144527</v>
      </c>
      <c r="F3635">
        <f>$P$41*'Profilo fotovoltaico'!B3637+'Approvvigionamento energia'!$Q$41*'Profilo eolico'!B3637</f>
        <v>2351.4914141616282</v>
      </c>
      <c r="G3635">
        <f>$P$43*'Profilo fotovoltaico'!B3637+'Approvvigionamento energia'!$Q$43*'Profilo eolico'!B3637</f>
        <v>3238.7144257088034</v>
      </c>
      <c r="H3635">
        <f t="shared" si="112"/>
        <v>1138.4335154826958</v>
      </c>
      <c r="I3635">
        <f>IF(LCOH!$C$28=Menu!$A$1,'Approvvigionamento energia'!C3635,0)+IF(LCOH!$C$28=Menu!$A$2,'Approvvigionamento energia'!D3635,0)+IF(LCOH!$C$28=Menu!$A$3,'Approvvigionamento energia'!E3635,0)+IF(LCOH!$C$28=Menu!$A$4,'Approvvigionamento energia'!F3635,0)+IF(LCOH!$C$28=Menu!$A$5,'Approvvigionamento energia'!G3635,0)+IF(LCOH!$C$28=Menu!$A$6,'Approvvigionamento energia'!H3635,0)</f>
        <v>2351.4914141616282</v>
      </c>
      <c r="J3635">
        <f>'Approvvigionamento energia'!A3635+'Approvvigionamento energia'!B3635+'Approvvigionamento energia'!I3635</f>
        <v>3011.3914141616283</v>
      </c>
      <c r="K3635">
        <f>IF(MIN(LCOH!$C$18,J3635)&gt;=$P$48*LCOH!$C$18, MIN(LCOH!$C$18,J3635),0)</f>
        <v>1500</v>
      </c>
      <c r="L3635">
        <f t="shared" si="113"/>
        <v>1511.3914141616283</v>
      </c>
      <c r="M3635">
        <f>K3635/LCOH!$C$18</f>
        <v>1</v>
      </c>
      <c r="N3635">
        <f>K3635/LCOH!$C$34</f>
        <v>28.901734104046245</v>
      </c>
    </row>
    <row r="3636" spans="1:14" x14ac:dyDescent="0.35">
      <c r="A3636">
        <f>'Profilo fotovoltaico'!B3638*LCOH!$C$20</f>
        <v>582</v>
      </c>
      <c r="B3636">
        <f>'Profilo eolico'!B3638*LCOH!$C$21</f>
        <v>103.3</v>
      </c>
      <c r="C3636">
        <f>$P$35*'Profilo fotovoltaico'!B3638</f>
        <v>4280.3842931960417</v>
      </c>
      <c r="D3636">
        <f>$Q$37*'Profilo eolico'!B3638</f>
        <v>602.71778460313203</v>
      </c>
      <c r="E3636">
        <f>$P$39*'Profilo fotovoltaico'!B3638+'Approvvigionamento energia'!$Q$39*'Profilo eolico'!B3638</f>
        <v>1522.1344117513595</v>
      </c>
      <c r="F3636">
        <f>$P$41*'Profilo fotovoltaico'!B3638+'Approvvigionamento energia'!$Q$41*'Profilo eolico'!B3638</f>
        <v>2441.5510388995867</v>
      </c>
      <c r="G3636">
        <f>$P$43*'Profilo fotovoltaico'!B3638+'Approvvigionamento energia'!$Q$43*'Profilo eolico'!B3638</f>
        <v>3360.9676660478144</v>
      </c>
      <c r="H3636">
        <f t="shared" si="112"/>
        <v>1138.4335154826958</v>
      </c>
      <c r="I3636">
        <f>IF(LCOH!$C$28=Menu!$A$1,'Approvvigionamento energia'!C3636,0)+IF(LCOH!$C$28=Menu!$A$2,'Approvvigionamento energia'!D3636,0)+IF(LCOH!$C$28=Menu!$A$3,'Approvvigionamento energia'!E3636,0)+IF(LCOH!$C$28=Menu!$A$4,'Approvvigionamento energia'!F3636,0)+IF(LCOH!$C$28=Menu!$A$5,'Approvvigionamento energia'!G3636,0)+IF(LCOH!$C$28=Menu!$A$6,'Approvvigionamento energia'!H3636,0)</f>
        <v>2441.5510388995867</v>
      </c>
      <c r="J3636">
        <f>'Approvvigionamento energia'!A3636+'Approvvigionamento energia'!B3636+'Approvvigionamento energia'!I3636</f>
        <v>3126.8510388995865</v>
      </c>
      <c r="K3636">
        <f>IF(MIN(LCOH!$C$18,J3636)&gt;=$P$48*LCOH!$C$18, MIN(LCOH!$C$18,J3636),0)</f>
        <v>1500</v>
      </c>
      <c r="L3636">
        <f t="shared" si="113"/>
        <v>1626.8510388995865</v>
      </c>
      <c r="M3636">
        <f>K3636/LCOH!$C$18</f>
        <v>1</v>
      </c>
      <c r="N3636">
        <f>K3636/LCOH!$C$34</f>
        <v>28.901734104046245</v>
      </c>
    </row>
    <row r="3637" spans="1:14" x14ac:dyDescent="0.35">
      <c r="A3637">
        <f>'Profilo fotovoltaico'!B3639*LCOH!$C$20</f>
        <v>577</v>
      </c>
      <c r="B3637">
        <f>'Profilo eolico'!B3639*LCOH!$C$21</f>
        <v>126.8</v>
      </c>
      <c r="C3637">
        <f>$P$35*'Profilo fotovoltaico'!B3639</f>
        <v>4243.6112322579311</v>
      </c>
      <c r="D3637">
        <f>$Q$37*'Profilo eolico'!B3639</f>
        <v>739.83170462417365</v>
      </c>
      <c r="E3637">
        <f>$P$39*'Profilo fotovoltaico'!B3639+'Approvvigionamento energia'!$Q$39*'Profilo eolico'!B3639</f>
        <v>1615.776586532613</v>
      </c>
      <c r="F3637">
        <f>$P$41*'Profilo fotovoltaico'!B3639+'Approvvigionamento energia'!$Q$41*'Profilo eolico'!B3639</f>
        <v>2491.7214684410524</v>
      </c>
      <c r="G3637">
        <f>$P$43*'Profilo fotovoltaico'!B3639+'Approvvigionamento energia'!$Q$43*'Profilo eolico'!B3639</f>
        <v>3367.6663503494919</v>
      </c>
      <c r="H3637">
        <f t="shared" si="112"/>
        <v>1138.4335154826958</v>
      </c>
      <c r="I3637">
        <f>IF(LCOH!$C$28=Menu!$A$1,'Approvvigionamento energia'!C3637,0)+IF(LCOH!$C$28=Menu!$A$2,'Approvvigionamento energia'!D3637,0)+IF(LCOH!$C$28=Menu!$A$3,'Approvvigionamento energia'!E3637,0)+IF(LCOH!$C$28=Menu!$A$4,'Approvvigionamento energia'!F3637,0)+IF(LCOH!$C$28=Menu!$A$5,'Approvvigionamento energia'!G3637,0)+IF(LCOH!$C$28=Menu!$A$6,'Approvvigionamento energia'!H3637,0)</f>
        <v>2491.7214684410524</v>
      </c>
      <c r="J3637">
        <f>'Approvvigionamento energia'!A3637+'Approvvigionamento energia'!B3637+'Approvvigionamento energia'!I3637</f>
        <v>3195.5214684410521</v>
      </c>
      <c r="K3637">
        <f>IF(MIN(LCOH!$C$18,J3637)&gt;=$P$48*LCOH!$C$18, MIN(LCOH!$C$18,J3637),0)</f>
        <v>1500</v>
      </c>
      <c r="L3637">
        <f t="shared" si="113"/>
        <v>1695.5214684410521</v>
      </c>
      <c r="M3637">
        <f>K3637/LCOH!$C$18</f>
        <v>1</v>
      </c>
      <c r="N3637">
        <f>K3637/LCOH!$C$34</f>
        <v>28.901734104046245</v>
      </c>
    </row>
    <row r="3638" spans="1:14" x14ac:dyDescent="0.35">
      <c r="A3638">
        <f>'Profilo fotovoltaico'!B3640*LCOH!$C$20</f>
        <v>526</v>
      </c>
      <c r="B3638">
        <f>'Profilo eolico'!B3640*LCOH!$C$21</f>
        <v>151.29999999999998</v>
      </c>
      <c r="C3638">
        <f>$P$35*'Profilo fotovoltaico'!B3640</f>
        <v>3868.5260106892065</v>
      </c>
      <c r="D3638">
        <f>$Q$37*'Profilo eolico'!B3640</f>
        <v>882.78025953972769</v>
      </c>
      <c r="E3638">
        <f>$P$39*'Profilo fotovoltaico'!B3640+'Approvvigionamento energia'!$Q$39*'Profilo eolico'!B3640</f>
        <v>1629.2166973270973</v>
      </c>
      <c r="F3638">
        <f>$P$41*'Profilo fotovoltaico'!B3640+'Approvvigionamento energia'!$Q$41*'Profilo eolico'!B3640</f>
        <v>2375.6531351144672</v>
      </c>
      <c r="G3638">
        <f>$P$43*'Profilo fotovoltaico'!B3640+'Approvvigionamento energia'!$Q$43*'Profilo eolico'!B3640</f>
        <v>3122.0895729018371</v>
      </c>
      <c r="H3638">
        <f t="shared" si="112"/>
        <v>1138.4335154826958</v>
      </c>
      <c r="I3638">
        <f>IF(LCOH!$C$28=Menu!$A$1,'Approvvigionamento energia'!C3638,0)+IF(LCOH!$C$28=Menu!$A$2,'Approvvigionamento energia'!D3638,0)+IF(LCOH!$C$28=Menu!$A$3,'Approvvigionamento energia'!E3638,0)+IF(LCOH!$C$28=Menu!$A$4,'Approvvigionamento energia'!F3638,0)+IF(LCOH!$C$28=Menu!$A$5,'Approvvigionamento energia'!G3638,0)+IF(LCOH!$C$28=Menu!$A$6,'Approvvigionamento energia'!H3638,0)</f>
        <v>2375.6531351144672</v>
      </c>
      <c r="J3638">
        <f>'Approvvigionamento energia'!A3638+'Approvvigionamento energia'!B3638+'Approvvigionamento energia'!I3638</f>
        <v>3052.9531351144669</v>
      </c>
      <c r="K3638">
        <f>IF(MIN(LCOH!$C$18,J3638)&gt;=$P$48*LCOH!$C$18, MIN(LCOH!$C$18,J3638),0)</f>
        <v>1500</v>
      </c>
      <c r="L3638">
        <f t="shared" si="113"/>
        <v>1552.9531351144669</v>
      </c>
      <c r="M3638">
        <f>K3638/LCOH!$C$18</f>
        <v>1</v>
      </c>
      <c r="N3638">
        <f>K3638/LCOH!$C$34</f>
        <v>28.901734104046245</v>
      </c>
    </row>
    <row r="3639" spans="1:14" x14ac:dyDescent="0.35">
      <c r="A3639">
        <f>'Profilo fotovoltaico'!B3641*LCOH!$C$20</f>
        <v>454</v>
      </c>
      <c r="B3639">
        <f>'Profilo eolico'!B3641*LCOH!$C$21</f>
        <v>154.20000000000002</v>
      </c>
      <c r="C3639">
        <f>$P$35*'Profilo fotovoltaico'!B3641</f>
        <v>3338.9939331804176</v>
      </c>
      <c r="D3639">
        <f>$Q$37*'Profilo eolico'!B3641</f>
        <v>899.70070073381373</v>
      </c>
      <c r="E3639">
        <f>$P$39*'Profilo fotovoltaico'!B3641+'Approvvigionamento energia'!$Q$39*'Profilo eolico'!B3641</f>
        <v>1509.5240088454648</v>
      </c>
      <c r="F3639">
        <f>$P$41*'Profilo fotovoltaico'!B3641+'Approvvigionamento energia'!$Q$41*'Profilo eolico'!B3641</f>
        <v>2119.3473169571157</v>
      </c>
      <c r="G3639">
        <f>$P$43*'Profilo fotovoltaico'!B3641+'Approvvigionamento energia'!$Q$43*'Profilo eolico'!B3641</f>
        <v>2729.1706250687671</v>
      </c>
      <c r="H3639">
        <f t="shared" si="112"/>
        <v>1138.4335154826958</v>
      </c>
      <c r="I3639">
        <f>IF(LCOH!$C$28=Menu!$A$1,'Approvvigionamento energia'!C3639,0)+IF(LCOH!$C$28=Menu!$A$2,'Approvvigionamento energia'!D3639,0)+IF(LCOH!$C$28=Menu!$A$3,'Approvvigionamento energia'!E3639,0)+IF(LCOH!$C$28=Menu!$A$4,'Approvvigionamento energia'!F3639,0)+IF(LCOH!$C$28=Menu!$A$5,'Approvvigionamento energia'!G3639,0)+IF(LCOH!$C$28=Menu!$A$6,'Approvvigionamento energia'!H3639,0)</f>
        <v>2119.3473169571157</v>
      </c>
      <c r="J3639">
        <f>'Approvvigionamento energia'!A3639+'Approvvigionamento energia'!B3639+'Approvvigionamento energia'!I3639</f>
        <v>2727.547316957116</v>
      </c>
      <c r="K3639">
        <f>IF(MIN(LCOH!$C$18,J3639)&gt;=$P$48*LCOH!$C$18, MIN(LCOH!$C$18,J3639),0)</f>
        <v>1500</v>
      </c>
      <c r="L3639">
        <f t="shared" si="113"/>
        <v>1227.547316957116</v>
      </c>
      <c r="M3639">
        <f>K3639/LCOH!$C$18</f>
        <v>1</v>
      </c>
      <c r="N3639">
        <f>K3639/LCOH!$C$34</f>
        <v>28.901734104046245</v>
      </c>
    </row>
    <row r="3640" spans="1:14" x14ac:dyDescent="0.35">
      <c r="A3640">
        <f>'Profilo fotovoltaico'!B3642*LCOH!$C$20</f>
        <v>361</v>
      </c>
      <c r="B3640">
        <f>'Profilo eolico'!B3642*LCOH!$C$21</f>
        <v>156.1</v>
      </c>
      <c r="C3640">
        <f>$P$35*'Profilo fotovoltaico'!B3642</f>
        <v>2655.0149997315652</v>
      </c>
      <c r="D3640">
        <f>$Q$37*'Profilo eolico'!B3642</f>
        <v>910.78650703338724</v>
      </c>
      <c r="E3640">
        <f>$P$39*'Profilo fotovoltaico'!B3642+'Approvvigionamento energia'!$Q$39*'Profilo eolico'!B3642</f>
        <v>1346.8436302079317</v>
      </c>
      <c r="F3640">
        <f>$P$41*'Profilo fotovoltaico'!B3642+'Approvvigionamento energia'!$Q$41*'Profilo eolico'!B3642</f>
        <v>1782.9007533824763</v>
      </c>
      <c r="G3640">
        <f>$P$43*'Profilo fotovoltaico'!B3642+'Approvvigionamento energia'!$Q$43*'Profilo eolico'!B3642</f>
        <v>2218.9578765570209</v>
      </c>
      <c r="H3640">
        <f t="shared" si="112"/>
        <v>1138.4335154826958</v>
      </c>
      <c r="I3640">
        <f>IF(LCOH!$C$28=Menu!$A$1,'Approvvigionamento energia'!C3640,0)+IF(LCOH!$C$28=Menu!$A$2,'Approvvigionamento energia'!D3640,0)+IF(LCOH!$C$28=Menu!$A$3,'Approvvigionamento energia'!E3640,0)+IF(LCOH!$C$28=Menu!$A$4,'Approvvigionamento energia'!F3640,0)+IF(LCOH!$C$28=Menu!$A$5,'Approvvigionamento energia'!G3640,0)+IF(LCOH!$C$28=Menu!$A$6,'Approvvigionamento energia'!H3640,0)</f>
        <v>1782.9007533824763</v>
      </c>
      <c r="J3640">
        <f>'Approvvigionamento energia'!A3640+'Approvvigionamento energia'!B3640+'Approvvigionamento energia'!I3640</f>
        <v>2300.0007533824764</v>
      </c>
      <c r="K3640">
        <f>IF(MIN(LCOH!$C$18,J3640)&gt;=$P$48*LCOH!$C$18, MIN(LCOH!$C$18,J3640),0)</f>
        <v>1500</v>
      </c>
      <c r="L3640">
        <f t="shared" si="113"/>
        <v>800.00075338247643</v>
      </c>
      <c r="M3640">
        <f>K3640/LCOH!$C$18</f>
        <v>1</v>
      </c>
      <c r="N3640">
        <f>K3640/LCOH!$C$34</f>
        <v>28.901734104046245</v>
      </c>
    </row>
    <row r="3641" spans="1:14" x14ac:dyDescent="0.35">
      <c r="A3641">
        <f>'Profilo fotovoltaico'!B3643*LCOH!$C$20</f>
        <v>253</v>
      </c>
      <c r="B3641">
        <f>'Profilo eolico'!B3643*LCOH!$C$21</f>
        <v>199.3</v>
      </c>
      <c r="C3641">
        <f>$P$35*'Profilo fotovoltaico'!B3643</f>
        <v>1860.7168834683825</v>
      </c>
      <c r="D3641">
        <f>$Q$37*'Profilo eolico'!B3643</f>
        <v>1162.8427344763236</v>
      </c>
      <c r="E3641">
        <f>$P$39*'Profilo fotovoltaico'!B3643+'Approvvigionamento energia'!$Q$39*'Profilo eolico'!B3643</f>
        <v>1337.3112717243382</v>
      </c>
      <c r="F3641">
        <f>$P$41*'Profilo fotovoltaico'!B3643+'Approvvigionamento energia'!$Q$41*'Profilo eolico'!B3643</f>
        <v>1511.7798089723531</v>
      </c>
      <c r="G3641">
        <f>$P$43*'Profilo fotovoltaico'!B3643+'Approvvigionamento energia'!$Q$43*'Profilo eolico'!B3643</f>
        <v>1686.2483462203677</v>
      </c>
      <c r="H3641">
        <f t="shared" si="112"/>
        <v>1138.4335154826958</v>
      </c>
      <c r="I3641">
        <f>IF(LCOH!$C$28=Menu!$A$1,'Approvvigionamento energia'!C3641,0)+IF(LCOH!$C$28=Menu!$A$2,'Approvvigionamento energia'!D3641,0)+IF(LCOH!$C$28=Menu!$A$3,'Approvvigionamento energia'!E3641,0)+IF(LCOH!$C$28=Menu!$A$4,'Approvvigionamento energia'!F3641,0)+IF(LCOH!$C$28=Menu!$A$5,'Approvvigionamento energia'!G3641,0)+IF(LCOH!$C$28=Menu!$A$6,'Approvvigionamento energia'!H3641,0)</f>
        <v>1511.7798089723531</v>
      </c>
      <c r="J3641">
        <f>'Approvvigionamento energia'!A3641+'Approvvigionamento energia'!B3641+'Approvvigionamento energia'!I3641</f>
        <v>1964.079808972353</v>
      </c>
      <c r="K3641">
        <f>IF(MIN(LCOH!$C$18,J3641)&gt;=$P$48*LCOH!$C$18, MIN(LCOH!$C$18,J3641),0)</f>
        <v>1500</v>
      </c>
      <c r="L3641">
        <f t="shared" si="113"/>
        <v>464.07980897235302</v>
      </c>
      <c r="M3641">
        <f>K3641/LCOH!$C$18</f>
        <v>1</v>
      </c>
      <c r="N3641">
        <f>K3641/LCOH!$C$34</f>
        <v>28.901734104046245</v>
      </c>
    </row>
    <row r="3642" spans="1:14" x14ac:dyDescent="0.35">
      <c r="A3642">
        <f>'Profilo fotovoltaico'!B3644*LCOH!$C$20</f>
        <v>133</v>
      </c>
      <c r="B3642">
        <f>'Profilo eolico'!B3644*LCOH!$C$21</f>
        <v>233.3</v>
      </c>
      <c r="C3642">
        <f>$P$35*'Profilo fotovoltaico'!B3644</f>
        <v>978.16342095373466</v>
      </c>
      <c r="D3642">
        <f>$Q$37*'Profilo eolico'!B3644</f>
        <v>1361.2203208897456</v>
      </c>
      <c r="E3642">
        <f>$P$39*'Profilo fotovoltaico'!B3644+'Approvvigionamento energia'!$Q$39*'Profilo eolico'!B3644</f>
        <v>1265.4560959057426</v>
      </c>
      <c r="F3642">
        <f>$P$41*'Profilo fotovoltaico'!B3644+'Approvvigionamento energia'!$Q$41*'Profilo eolico'!B3644</f>
        <v>1169.6918709217402</v>
      </c>
      <c r="G3642">
        <f>$P$43*'Profilo fotovoltaico'!B3644+'Approvvigionamento energia'!$Q$43*'Profilo eolico'!B3644</f>
        <v>1073.9276459377375</v>
      </c>
      <c r="H3642">
        <f t="shared" si="112"/>
        <v>1138.4335154826958</v>
      </c>
      <c r="I3642">
        <f>IF(LCOH!$C$28=Menu!$A$1,'Approvvigionamento energia'!C3642,0)+IF(LCOH!$C$28=Menu!$A$2,'Approvvigionamento energia'!D3642,0)+IF(LCOH!$C$28=Menu!$A$3,'Approvvigionamento energia'!E3642,0)+IF(LCOH!$C$28=Menu!$A$4,'Approvvigionamento energia'!F3642,0)+IF(LCOH!$C$28=Menu!$A$5,'Approvvigionamento energia'!G3642,0)+IF(LCOH!$C$28=Menu!$A$6,'Approvvigionamento energia'!H3642,0)</f>
        <v>1169.6918709217402</v>
      </c>
      <c r="J3642">
        <f>'Approvvigionamento energia'!A3642+'Approvvigionamento energia'!B3642+'Approvvigionamento energia'!I3642</f>
        <v>1535.9918709217402</v>
      </c>
      <c r="K3642">
        <f>IF(MIN(LCOH!$C$18,J3642)&gt;=$P$48*LCOH!$C$18, MIN(LCOH!$C$18,J3642),0)</f>
        <v>1500</v>
      </c>
      <c r="L3642">
        <f t="shared" si="113"/>
        <v>35.991870921740201</v>
      </c>
      <c r="M3642">
        <f>K3642/LCOH!$C$18</f>
        <v>1</v>
      </c>
      <c r="N3642">
        <f>K3642/LCOH!$C$34</f>
        <v>28.901734104046245</v>
      </c>
    </row>
    <row r="3643" spans="1:14" x14ac:dyDescent="0.35">
      <c r="A3643">
        <f>'Profilo fotovoltaico'!B3645*LCOH!$C$20</f>
        <v>48</v>
      </c>
      <c r="B3643">
        <f>'Profilo eolico'!B3645*LCOH!$C$21</f>
        <v>201.4</v>
      </c>
      <c r="C3643">
        <f>$P$35*'Profilo fotovoltaico'!B3645</f>
        <v>353.02138500585914</v>
      </c>
      <c r="D3643">
        <f>$Q$37*'Profilo eolico'!B3645</f>
        <v>1175.0954677547995</v>
      </c>
      <c r="E3643">
        <f>$P$39*'Profilo fotovoltaico'!B3645+'Approvvigionamento energia'!$Q$39*'Profilo eolico'!B3645</f>
        <v>969.57694706756433</v>
      </c>
      <c r="F3643">
        <f>$P$41*'Profilo fotovoltaico'!B3645+'Approvvigionamento energia'!$Q$41*'Profilo eolico'!B3645</f>
        <v>764.05842638032937</v>
      </c>
      <c r="G3643">
        <f>$P$43*'Profilo fotovoltaico'!B3645+'Approvvigionamento energia'!$Q$43*'Profilo eolico'!B3645</f>
        <v>558.53990569309417</v>
      </c>
      <c r="H3643">
        <f t="shared" si="112"/>
        <v>1138.4335154826958</v>
      </c>
      <c r="I3643">
        <f>IF(LCOH!$C$28=Menu!$A$1,'Approvvigionamento energia'!C3643,0)+IF(LCOH!$C$28=Menu!$A$2,'Approvvigionamento energia'!D3643,0)+IF(LCOH!$C$28=Menu!$A$3,'Approvvigionamento energia'!E3643,0)+IF(LCOH!$C$28=Menu!$A$4,'Approvvigionamento energia'!F3643,0)+IF(LCOH!$C$28=Menu!$A$5,'Approvvigionamento energia'!G3643,0)+IF(LCOH!$C$28=Menu!$A$6,'Approvvigionamento energia'!H3643,0)</f>
        <v>764.05842638032937</v>
      </c>
      <c r="J3643">
        <f>'Approvvigionamento energia'!A3643+'Approvvigionamento energia'!B3643+'Approvvigionamento energia'!I3643</f>
        <v>1013.4584263803293</v>
      </c>
      <c r="K3643">
        <f>IF(MIN(LCOH!$C$18,J3643)&gt;=$P$48*LCOH!$C$18, MIN(LCOH!$C$18,J3643),0)</f>
        <v>1013.4584263803293</v>
      </c>
      <c r="L3643">
        <f t="shared" si="113"/>
        <v>0</v>
      </c>
      <c r="M3643">
        <f>K3643/LCOH!$C$18</f>
        <v>0.67563895092021953</v>
      </c>
      <c r="N3643">
        <f>K3643/LCOH!$C$34</f>
        <v>19.527137309832934</v>
      </c>
    </row>
    <row r="3644" spans="1:14" x14ac:dyDescent="0.35">
      <c r="A3644">
        <f>'Profilo fotovoltaico'!B3646*LCOH!$C$20</f>
        <v>4</v>
      </c>
      <c r="B3644">
        <f>'Profilo eolico'!B3646*LCOH!$C$21</f>
        <v>181.29999999999998</v>
      </c>
      <c r="C3644">
        <f>$P$35*'Profilo fotovoltaico'!B3646</f>
        <v>29.41844875048826</v>
      </c>
      <c r="D3644">
        <f>$Q$37*'Profilo eolico'!B3646</f>
        <v>1057.8193063751</v>
      </c>
      <c r="E3644">
        <f>$P$39*'Profilo fotovoltaico'!B3646+'Approvvigionamento energia'!$Q$39*'Profilo eolico'!B3646</f>
        <v>800.71909196894705</v>
      </c>
      <c r="F3644">
        <f>$P$41*'Profilo fotovoltaico'!B3646+'Approvvigionamento energia'!$Q$41*'Profilo eolico'!B3646</f>
        <v>543.61887756279418</v>
      </c>
      <c r="G3644">
        <f>$P$43*'Profilo fotovoltaico'!B3646+'Approvvigionamento energia'!$Q$43*'Profilo eolico'!B3646</f>
        <v>286.5186631566412</v>
      </c>
      <c r="H3644">
        <f t="shared" si="112"/>
        <v>1138.4335154826958</v>
      </c>
      <c r="I3644">
        <f>IF(LCOH!$C$28=Menu!$A$1,'Approvvigionamento energia'!C3644,0)+IF(LCOH!$C$28=Menu!$A$2,'Approvvigionamento energia'!D3644,0)+IF(LCOH!$C$28=Menu!$A$3,'Approvvigionamento energia'!E3644,0)+IF(LCOH!$C$28=Menu!$A$4,'Approvvigionamento energia'!F3644,0)+IF(LCOH!$C$28=Menu!$A$5,'Approvvigionamento energia'!G3644,0)+IF(LCOH!$C$28=Menu!$A$6,'Approvvigionamento energia'!H3644,0)</f>
        <v>543.61887756279418</v>
      </c>
      <c r="J3644">
        <f>'Approvvigionamento energia'!A3644+'Approvvigionamento energia'!B3644+'Approvvigionamento energia'!I3644</f>
        <v>728.91887756279414</v>
      </c>
      <c r="K3644">
        <f>IF(MIN(LCOH!$C$18,J3644)&gt;=$P$48*LCOH!$C$18, MIN(LCOH!$C$18,J3644),0)</f>
        <v>728.91887756279414</v>
      </c>
      <c r="L3644">
        <f t="shared" si="113"/>
        <v>0</v>
      </c>
      <c r="M3644">
        <f>K3644/LCOH!$C$18</f>
        <v>0.48594591837519607</v>
      </c>
      <c r="N3644">
        <f>K3644/LCOH!$C$34</f>
        <v>14.044679721826476</v>
      </c>
    </row>
    <row r="3645" spans="1:14" x14ac:dyDescent="0.35">
      <c r="A3645">
        <f>'Profilo fotovoltaico'!B3647*LCOH!$C$20</f>
        <v>0</v>
      </c>
      <c r="B3645">
        <f>'Profilo eolico'!B3647*LCOH!$C$21</f>
        <v>157.79999999999998</v>
      </c>
      <c r="C3645">
        <f>$P$35*'Profilo fotovoltaico'!B3647</f>
        <v>0</v>
      </c>
      <c r="D3645">
        <f>$Q$37*'Profilo eolico'!B3647</f>
        <v>920.70538635405842</v>
      </c>
      <c r="E3645">
        <f>$P$39*'Profilo fotovoltaico'!B3647+'Approvvigionamento energia'!$Q$39*'Profilo eolico'!B3647</f>
        <v>690.52903976554376</v>
      </c>
      <c r="F3645">
        <f>$P$41*'Profilo fotovoltaico'!B3647+'Approvvigionamento energia'!$Q$41*'Profilo eolico'!B3647</f>
        <v>460.35269317702921</v>
      </c>
      <c r="G3645">
        <f>$P$43*'Profilo fotovoltaico'!B3647+'Approvvigionamento energia'!$Q$43*'Profilo eolico'!B3647</f>
        <v>230.1763465885146</v>
      </c>
      <c r="H3645">
        <f t="shared" si="112"/>
        <v>1138.4335154826958</v>
      </c>
      <c r="I3645">
        <f>IF(LCOH!$C$28=Menu!$A$1,'Approvvigionamento energia'!C3645,0)+IF(LCOH!$C$28=Menu!$A$2,'Approvvigionamento energia'!D3645,0)+IF(LCOH!$C$28=Menu!$A$3,'Approvvigionamento energia'!E3645,0)+IF(LCOH!$C$28=Menu!$A$4,'Approvvigionamento energia'!F3645,0)+IF(LCOH!$C$28=Menu!$A$5,'Approvvigionamento energia'!G3645,0)+IF(LCOH!$C$28=Menu!$A$6,'Approvvigionamento energia'!H3645,0)</f>
        <v>460.35269317702921</v>
      </c>
      <c r="J3645">
        <f>'Approvvigionamento energia'!A3645+'Approvvigionamento energia'!B3645+'Approvvigionamento energia'!I3645</f>
        <v>618.15269317702916</v>
      </c>
      <c r="K3645">
        <f>IF(MIN(LCOH!$C$18,J3645)&gt;=$P$48*LCOH!$C$18, MIN(LCOH!$C$18,J3645),0)</f>
        <v>618.15269317702916</v>
      </c>
      <c r="L3645">
        <f t="shared" si="113"/>
        <v>0</v>
      </c>
      <c r="M3645">
        <f>K3645/LCOH!$C$18</f>
        <v>0.41210179545135278</v>
      </c>
      <c r="N3645">
        <f>K3645/LCOH!$C$34</f>
        <v>11.910456515935051</v>
      </c>
    </row>
    <row r="3646" spans="1:14" x14ac:dyDescent="0.35">
      <c r="A3646">
        <f>'Profilo fotovoltaico'!B3648*LCOH!$C$20</f>
        <v>0</v>
      </c>
      <c r="B3646">
        <f>'Profilo eolico'!B3648*LCOH!$C$21</f>
        <v>141.69999999999999</v>
      </c>
      <c r="C3646">
        <f>$P$35*'Profilo fotovoltaico'!B3648</f>
        <v>0</v>
      </c>
      <c r="D3646">
        <f>$Q$37*'Profilo eolico'!B3648</f>
        <v>826.76776455240861</v>
      </c>
      <c r="E3646">
        <f>$P$39*'Profilo fotovoltaico'!B3648+'Approvvigionamento energia'!$Q$39*'Profilo eolico'!B3648</f>
        <v>620.07582341430646</v>
      </c>
      <c r="F3646">
        <f>$P$41*'Profilo fotovoltaico'!B3648+'Approvvigionamento energia'!$Q$41*'Profilo eolico'!B3648</f>
        <v>413.3838822762043</v>
      </c>
      <c r="G3646">
        <f>$P$43*'Profilo fotovoltaico'!B3648+'Approvvigionamento energia'!$Q$43*'Profilo eolico'!B3648</f>
        <v>206.69194113810215</v>
      </c>
      <c r="H3646">
        <f t="shared" si="112"/>
        <v>1138.4335154826958</v>
      </c>
      <c r="I3646">
        <f>IF(LCOH!$C$28=Menu!$A$1,'Approvvigionamento energia'!C3646,0)+IF(LCOH!$C$28=Menu!$A$2,'Approvvigionamento energia'!D3646,0)+IF(LCOH!$C$28=Menu!$A$3,'Approvvigionamento energia'!E3646,0)+IF(LCOH!$C$28=Menu!$A$4,'Approvvigionamento energia'!F3646,0)+IF(LCOH!$C$28=Menu!$A$5,'Approvvigionamento energia'!G3646,0)+IF(LCOH!$C$28=Menu!$A$6,'Approvvigionamento energia'!H3646,0)</f>
        <v>413.3838822762043</v>
      </c>
      <c r="J3646">
        <f>'Approvvigionamento energia'!A3646+'Approvvigionamento energia'!B3646+'Approvvigionamento energia'!I3646</f>
        <v>555.08388227620435</v>
      </c>
      <c r="K3646">
        <f>IF(MIN(LCOH!$C$18,J3646)&gt;=$P$48*LCOH!$C$18, MIN(LCOH!$C$18,J3646),0)</f>
        <v>555.08388227620435</v>
      </c>
      <c r="L3646">
        <f t="shared" si="113"/>
        <v>0</v>
      </c>
      <c r="M3646">
        <f>K3646/LCOH!$C$18</f>
        <v>0.37005592151746958</v>
      </c>
      <c r="N3646">
        <f>K3646/LCOH!$C$34</f>
        <v>10.69525784732571</v>
      </c>
    </row>
    <row r="3647" spans="1:14" x14ac:dyDescent="0.35">
      <c r="A3647">
        <f>'Profilo fotovoltaico'!B3649*LCOH!$C$20</f>
        <v>0</v>
      </c>
      <c r="B3647">
        <f>'Profilo eolico'!B3649*LCOH!$C$21</f>
        <v>142.19999999999999</v>
      </c>
      <c r="C3647">
        <f>$P$35*'Profilo fotovoltaico'!B3649</f>
        <v>0</v>
      </c>
      <c r="D3647">
        <f>$Q$37*'Profilo eolico'!B3649</f>
        <v>829.68508199966482</v>
      </c>
      <c r="E3647">
        <f>$P$39*'Profilo fotovoltaico'!B3649+'Approvvigionamento energia'!$Q$39*'Profilo eolico'!B3649</f>
        <v>622.26381149974861</v>
      </c>
      <c r="F3647">
        <f>$P$41*'Profilo fotovoltaico'!B3649+'Approvvigionamento energia'!$Q$41*'Profilo eolico'!B3649</f>
        <v>414.84254099983241</v>
      </c>
      <c r="G3647">
        <f>$P$43*'Profilo fotovoltaico'!B3649+'Approvvigionamento energia'!$Q$43*'Profilo eolico'!B3649</f>
        <v>207.4212704999162</v>
      </c>
      <c r="H3647">
        <f t="shared" si="112"/>
        <v>1138.4335154826958</v>
      </c>
      <c r="I3647">
        <f>IF(LCOH!$C$28=Menu!$A$1,'Approvvigionamento energia'!C3647,0)+IF(LCOH!$C$28=Menu!$A$2,'Approvvigionamento energia'!D3647,0)+IF(LCOH!$C$28=Menu!$A$3,'Approvvigionamento energia'!E3647,0)+IF(LCOH!$C$28=Menu!$A$4,'Approvvigionamento energia'!F3647,0)+IF(LCOH!$C$28=Menu!$A$5,'Approvvigionamento energia'!G3647,0)+IF(LCOH!$C$28=Menu!$A$6,'Approvvigionamento energia'!H3647,0)</f>
        <v>414.84254099983241</v>
      </c>
      <c r="J3647">
        <f>'Approvvigionamento energia'!A3647+'Approvvigionamento energia'!B3647+'Approvvigionamento energia'!I3647</f>
        <v>557.04254099983245</v>
      </c>
      <c r="K3647">
        <f>IF(MIN(LCOH!$C$18,J3647)&gt;=$P$48*LCOH!$C$18, MIN(LCOH!$C$18,J3647),0)</f>
        <v>557.04254099983245</v>
      </c>
      <c r="L3647">
        <f t="shared" si="113"/>
        <v>0</v>
      </c>
      <c r="M3647">
        <f>K3647/LCOH!$C$18</f>
        <v>0.37136169399988828</v>
      </c>
      <c r="N3647">
        <f>K3647/LCOH!$C$34</f>
        <v>10.732996936412958</v>
      </c>
    </row>
    <row r="3648" spans="1:14" x14ac:dyDescent="0.35">
      <c r="A3648">
        <f>'Profilo fotovoltaico'!B3650*LCOH!$C$20</f>
        <v>0</v>
      </c>
      <c r="B3648">
        <f>'Profilo eolico'!B3650*LCOH!$C$21</f>
        <v>158.1</v>
      </c>
      <c r="C3648">
        <f>$P$35*'Profilo fotovoltaico'!B3650</f>
        <v>0</v>
      </c>
      <c r="D3648">
        <f>$Q$37*'Profilo eolico'!B3650</f>
        <v>922.45577682241208</v>
      </c>
      <c r="E3648">
        <f>$P$39*'Profilo fotovoltaico'!B3650+'Approvvigionamento energia'!$Q$39*'Profilo eolico'!B3650</f>
        <v>691.84183261680903</v>
      </c>
      <c r="F3648">
        <f>$P$41*'Profilo fotovoltaico'!B3650+'Approvvigionamento energia'!$Q$41*'Profilo eolico'!B3650</f>
        <v>461.22788841120604</v>
      </c>
      <c r="G3648">
        <f>$P$43*'Profilo fotovoltaico'!B3650+'Approvvigionamento energia'!$Q$43*'Profilo eolico'!B3650</f>
        <v>230.61394420560302</v>
      </c>
      <c r="H3648">
        <f t="shared" si="112"/>
        <v>1138.4335154826958</v>
      </c>
      <c r="I3648">
        <f>IF(LCOH!$C$28=Menu!$A$1,'Approvvigionamento energia'!C3648,0)+IF(LCOH!$C$28=Menu!$A$2,'Approvvigionamento energia'!D3648,0)+IF(LCOH!$C$28=Menu!$A$3,'Approvvigionamento energia'!E3648,0)+IF(LCOH!$C$28=Menu!$A$4,'Approvvigionamento energia'!F3648,0)+IF(LCOH!$C$28=Menu!$A$5,'Approvvigionamento energia'!G3648,0)+IF(LCOH!$C$28=Menu!$A$6,'Approvvigionamento energia'!H3648,0)</f>
        <v>461.22788841120604</v>
      </c>
      <c r="J3648">
        <f>'Approvvigionamento energia'!A3648+'Approvvigionamento energia'!B3648+'Approvvigionamento energia'!I3648</f>
        <v>619.327888411206</v>
      </c>
      <c r="K3648">
        <f>IF(MIN(LCOH!$C$18,J3648)&gt;=$P$48*LCOH!$C$18, MIN(LCOH!$C$18,J3648),0)</f>
        <v>619.327888411206</v>
      </c>
      <c r="L3648">
        <f t="shared" si="113"/>
        <v>0</v>
      </c>
      <c r="M3648">
        <f>K3648/LCOH!$C$18</f>
        <v>0.41288525894080402</v>
      </c>
      <c r="N3648">
        <f>K3648/LCOH!$C$34</f>
        <v>11.933099969387399</v>
      </c>
    </row>
    <row r="3649" spans="1:14" x14ac:dyDescent="0.35">
      <c r="A3649">
        <f>'Profilo fotovoltaico'!B3651*LCOH!$C$20</f>
        <v>0</v>
      </c>
      <c r="B3649">
        <f>'Profilo eolico'!B3651*LCOH!$C$21</f>
        <v>198.5</v>
      </c>
      <c r="C3649">
        <f>$P$35*'Profilo fotovoltaico'!B3651</f>
        <v>0</v>
      </c>
      <c r="D3649">
        <f>$Q$37*'Profilo eolico'!B3651</f>
        <v>1158.1750265607136</v>
      </c>
      <c r="E3649">
        <f>$P$39*'Profilo fotovoltaico'!B3651+'Approvvigionamento energia'!$Q$39*'Profilo eolico'!B3651</f>
        <v>868.63126992053515</v>
      </c>
      <c r="F3649">
        <f>$P$41*'Profilo fotovoltaico'!B3651+'Approvvigionamento energia'!$Q$41*'Profilo eolico'!B3651</f>
        <v>579.0875132803568</v>
      </c>
      <c r="G3649">
        <f>$P$43*'Profilo fotovoltaico'!B3651+'Approvvigionamento energia'!$Q$43*'Profilo eolico'!B3651</f>
        <v>289.5437566401784</v>
      </c>
      <c r="H3649">
        <f t="shared" si="112"/>
        <v>1138.4335154826958</v>
      </c>
      <c r="I3649">
        <f>IF(LCOH!$C$28=Menu!$A$1,'Approvvigionamento energia'!C3649,0)+IF(LCOH!$C$28=Menu!$A$2,'Approvvigionamento energia'!D3649,0)+IF(LCOH!$C$28=Menu!$A$3,'Approvvigionamento energia'!E3649,0)+IF(LCOH!$C$28=Menu!$A$4,'Approvvigionamento energia'!F3649,0)+IF(LCOH!$C$28=Menu!$A$5,'Approvvigionamento energia'!G3649,0)+IF(LCOH!$C$28=Menu!$A$6,'Approvvigionamento energia'!H3649,0)</f>
        <v>579.0875132803568</v>
      </c>
      <c r="J3649">
        <f>'Approvvigionamento energia'!A3649+'Approvvigionamento energia'!B3649+'Approvvigionamento energia'!I3649</f>
        <v>777.5875132803568</v>
      </c>
      <c r="K3649">
        <f>IF(MIN(LCOH!$C$18,J3649)&gt;=$P$48*LCOH!$C$18, MIN(LCOH!$C$18,J3649),0)</f>
        <v>777.5875132803568</v>
      </c>
      <c r="L3649">
        <f t="shared" si="113"/>
        <v>0</v>
      </c>
      <c r="M3649">
        <f>K3649/LCOH!$C$18</f>
        <v>0.5183916755202379</v>
      </c>
      <c r="N3649">
        <f>K3649/LCOH!$C$34</f>
        <v>14.982418367636933</v>
      </c>
    </row>
    <row r="3650" spans="1:14" x14ac:dyDescent="0.35">
      <c r="A3650">
        <f>'Profilo fotovoltaico'!B3652*LCOH!$C$20</f>
        <v>0</v>
      </c>
      <c r="B3650">
        <f>'Profilo eolico'!B3652*LCOH!$C$21</f>
        <v>157.1</v>
      </c>
      <c r="C3650">
        <f>$P$35*'Profilo fotovoltaico'!B3652</f>
        <v>0</v>
      </c>
      <c r="D3650">
        <f>$Q$37*'Profilo eolico'!B3652</f>
        <v>916.62114192789966</v>
      </c>
      <c r="E3650">
        <f>$P$39*'Profilo fotovoltaico'!B3652+'Approvvigionamento energia'!$Q$39*'Profilo eolico'!B3652</f>
        <v>687.46585644592471</v>
      </c>
      <c r="F3650">
        <f>$P$41*'Profilo fotovoltaico'!B3652+'Approvvigionamento energia'!$Q$41*'Profilo eolico'!B3652</f>
        <v>458.31057096394983</v>
      </c>
      <c r="G3650">
        <f>$P$43*'Profilo fotovoltaico'!B3652+'Approvvigionamento energia'!$Q$43*'Profilo eolico'!B3652</f>
        <v>229.15528548197491</v>
      </c>
      <c r="H3650">
        <f t="shared" ref="H3650:H3713" si="114">$P$45</f>
        <v>1138.4335154826958</v>
      </c>
      <c r="I3650">
        <f>IF(LCOH!$C$28=Menu!$A$1,'Approvvigionamento energia'!C3650,0)+IF(LCOH!$C$28=Menu!$A$2,'Approvvigionamento energia'!D3650,0)+IF(LCOH!$C$28=Menu!$A$3,'Approvvigionamento energia'!E3650,0)+IF(LCOH!$C$28=Menu!$A$4,'Approvvigionamento energia'!F3650,0)+IF(LCOH!$C$28=Menu!$A$5,'Approvvigionamento energia'!G3650,0)+IF(LCOH!$C$28=Menu!$A$6,'Approvvigionamento energia'!H3650,0)</f>
        <v>458.31057096394983</v>
      </c>
      <c r="J3650">
        <f>'Approvvigionamento energia'!A3650+'Approvvigionamento energia'!B3650+'Approvvigionamento energia'!I3650</f>
        <v>615.41057096394979</v>
      </c>
      <c r="K3650">
        <f>IF(MIN(LCOH!$C$18,J3650)&gt;=$P$48*LCOH!$C$18, MIN(LCOH!$C$18,J3650),0)</f>
        <v>615.41057096394979</v>
      </c>
      <c r="L3650">
        <f t="shared" si="113"/>
        <v>0</v>
      </c>
      <c r="M3650">
        <f>K3650/LCOH!$C$18</f>
        <v>0.41027371397596651</v>
      </c>
      <c r="N3650">
        <f>K3650/LCOH!$C$34</f>
        <v>11.857621791212905</v>
      </c>
    </row>
    <row r="3651" spans="1:14" x14ac:dyDescent="0.35">
      <c r="A3651">
        <f>'Profilo fotovoltaico'!B3653*LCOH!$C$20</f>
        <v>0</v>
      </c>
      <c r="B3651">
        <f>'Profilo eolico'!B3653*LCOH!$C$21</f>
        <v>135.1</v>
      </c>
      <c r="C3651">
        <f>$P$35*'Profilo fotovoltaico'!B3653</f>
        <v>0</v>
      </c>
      <c r="D3651">
        <f>$Q$37*'Profilo eolico'!B3653</f>
        <v>788.25917424862666</v>
      </c>
      <c r="E3651">
        <f>$P$39*'Profilo fotovoltaico'!B3653+'Approvvigionamento energia'!$Q$39*'Profilo eolico'!B3653</f>
        <v>591.19438068647003</v>
      </c>
      <c r="F3651">
        <f>$P$41*'Profilo fotovoltaico'!B3653+'Approvvigionamento energia'!$Q$41*'Profilo eolico'!B3653</f>
        <v>394.12958712431333</v>
      </c>
      <c r="G3651">
        <f>$P$43*'Profilo fotovoltaico'!B3653+'Approvvigionamento energia'!$Q$43*'Profilo eolico'!B3653</f>
        <v>197.06479356215667</v>
      </c>
      <c r="H3651">
        <f t="shared" si="114"/>
        <v>1138.4335154826958</v>
      </c>
      <c r="I3651">
        <f>IF(LCOH!$C$28=Menu!$A$1,'Approvvigionamento energia'!C3651,0)+IF(LCOH!$C$28=Menu!$A$2,'Approvvigionamento energia'!D3651,0)+IF(LCOH!$C$28=Menu!$A$3,'Approvvigionamento energia'!E3651,0)+IF(LCOH!$C$28=Menu!$A$4,'Approvvigionamento energia'!F3651,0)+IF(LCOH!$C$28=Menu!$A$5,'Approvvigionamento energia'!G3651,0)+IF(LCOH!$C$28=Menu!$A$6,'Approvvigionamento energia'!H3651,0)</f>
        <v>394.12958712431333</v>
      </c>
      <c r="J3651">
        <f>'Approvvigionamento energia'!A3651+'Approvvigionamento energia'!B3651+'Approvvigionamento energia'!I3651</f>
        <v>529.2295871243133</v>
      </c>
      <c r="K3651">
        <f>IF(MIN(LCOH!$C$18,J3651)&gt;=$P$48*LCOH!$C$18, MIN(LCOH!$C$18,J3651),0)</f>
        <v>529.2295871243133</v>
      </c>
      <c r="L3651">
        <f t="shared" ref="L3651:L3714" si="115">J3651-K3651</f>
        <v>0</v>
      </c>
      <c r="M3651">
        <f>K3651/LCOH!$C$18</f>
        <v>0.35281972474954221</v>
      </c>
      <c r="N3651">
        <f>K3651/LCOH!$C$34</f>
        <v>10.197101871374052</v>
      </c>
    </row>
    <row r="3652" spans="1:14" x14ac:dyDescent="0.35">
      <c r="A3652">
        <f>'Profilo fotovoltaico'!B3654*LCOH!$C$20</f>
        <v>0</v>
      </c>
      <c r="B3652">
        <f>'Profilo eolico'!B3654*LCOH!$C$21</f>
        <v>127.7</v>
      </c>
      <c r="C3652">
        <f>$P$35*'Profilo fotovoltaico'!B3654</f>
        <v>0</v>
      </c>
      <c r="D3652">
        <f>$Q$37*'Profilo eolico'!B3654</f>
        <v>745.08287602923497</v>
      </c>
      <c r="E3652">
        <f>$P$39*'Profilo fotovoltaico'!B3654+'Approvvigionamento energia'!$Q$39*'Profilo eolico'!B3654</f>
        <v>558.81215702192617</v>
      </c>
      <c r="F3652">
        <f>$P$41*'Profilo fotovoltaico'!B3654+'Approvvigionamento energia'!$Q$41*'Profilo eolico'!B3654</f>
        <v>372.54143801461748</v>
      </c>
      <c r="G3652">
        <f>$P$43*'Profilo fotovoltaico'!B3654+'Approvvigionamento energia'!$Q$43*'Profilo eolico'!B3654</f>
        <v>186.27071900730874</v>
      </c>
      <c r="H3652">
        <f t="shared" si="114"/>
        <v>1138.4335154826958</v>
      </c>
      <c r="I3652">
        <f>IF(LCOH!$C$28=Menu!$A$1,'Approvvigionamento energia'!C3652,0)+IF(LCOH!$C$28=Menu!$A$2,'Approvvigionamento energia'!D3652,0)+IF(LCOH!$C$28=Menu!$A$3,'Approvvigionamento energia'!E3652,0)+IF(LCOH!$C$28=Menu!$A$4,'Approvvigionamento energia'!F3652,0)+IF(LCOH!$C$28=Menu!$A$5,'Approvvigionamento energia'!G3652,0)+IF(LCOH!$C$28=Menu!$A$6,'Approvvigionamento energia'!H3652,0)</f>
        <v>372.54143801461748</v>
      </c>
      <c r="J3652">
        <f>'Approvvigionamento energia'!A3652+'Approvvigionamento energia'!B3652+'Approvvigionamento energia'!I3652</f>
        <v>500.24143801461747</v>
      </c>
      <c r="K3652">
        <f>IF(MIN(LCOH!$C$18,J3652)&gt;=$P$48*LCOH!$C$18, MIN(LCOH!$C$18,J3652),0)</f>
        <v>500.24143801461747</v>
      </c>
      <c r="L3652">
        <f t="shared" si="115"/>
        <v>0</v>
      </c>
      <c r="M3652">
        <f>K3652/LCOH!$C$18</f>
        <v>0.33349429200974501</v>
      </c>
      <c r="N3652">
        <f>K3652/LCOH!$C$34</f>
        <v>9.6385633528828034</v>
      </c>
    </row>
    <row r="3653" spans="1:14" x14ac:dyDescent="0.35">
      <c r="A3653">
        <f>'Profilo fotovoltaico'!B3655*LCOH!$C$20</f>
        <v>0</v>
      </c>
      <c r="B3653">
        <f>'Profilo eolico'!B3655*LCOH!$C$21</f>
        <v>141</v>
      </c>
      <c r="C3653">
        <f>$P$35*'Profilo fotovoltaico'!B3655</f>
        <v>0</v>
      </c>
      <c r="D3653">
        <f>$Q$37*'Profilo eolico'!B3655</f>
        <v>822.68352012624985</v>
      </c>
      <c r="E3653">
        <f>$P$39*'Profilo fotovoltaico'!B3655+'Approvvigionamento energia'!$Q$39*'Profilo eolico'!B3655</f>
        <v>617.01264009468741</v>
      </c>
      <c r="F3653">
        <f>$P$41*'Profilo fotovoltaico'!B3655+'Approvvigionamento energia'!$Q$41*'Profilo eolico'!B3655</f>
        <v>411.34176006312492</v>
      </c>
      <c r="G3653">
        <f>$P$43*'Profilo fotovoltaico'!B3655+'Approvvigionamento energia'!$Q$43*'Profilo eolico'!B3655</f>
        <v>205.67088003156246</v>
      </c>
      <c r="H3653">
        <f t="shared" si="114"/>
        <v>1138.4335154826958</v>
      </c>
      <c r="I3653">
        <f>IF(LCOH!$C$28=Menu!$A$1,'Approvvigionamento energia'!C3653,0)+IF(LCOH!$C$28=Menu!$A$2,'Approvvigionamento energia'!D3653,0)+IF(LCOH!$C$28=Menu!$A$3,'Approvvigionamento energia'!E3653,0)+IF(LCOH!$C$28=Menu!$A$4,'Approvvigionamento energia'!F3653,0)+IF(LCOH!$C$28=Menu!$A$5,'Approvvigionamento energia'!G3653,0)+IF(LCOH!$C$28=Menu!$A$6,'Approvvigionamento energia'!H3653,0)</f>
        <v>411.34176006312492</v>
      </c>
      <c r="J3653">
        <f>'Approvvigionamento energia'!A3653+'Approvvigionamento energia'!B3653+'Approvvigionamento energia'!I3653</f>
        <v>552.34176006312487</v>
      </c>
      <c r="K3653">
        <f>IF(MIN(LCOH!$C$18,J3653)&gt;=$P$48*LCOH!$C$18, MIN(LCOH!$C$18,J3653),0)</f>
        <v>552.34176006312487</v>
      </c>
      <c r="L3653">
        <f t="shared" si="115"/>
        <v>0</v>
      </c>
      <c r="M3653">
        <f>K3653/LCOH!$C$18</f>
        <v>0.36822784004208325</v>
      </c>
      <c r="N3653">
        <f>K3653/LCOH!$C$34</f>
        <v>10.642423122603562</v>
      </c>
    </row>
    <row r="3654" spans="1:14" x14ac:dyDescent="0.35">
      <c r="A3654">
        <f>'Profilo fotovoltaico'!B3656*LCOH!$C$20</f>
        <v>27</v>
      </c>
      <c r="B3654">
        <f>'Profilo eolico'!B3656*LCOH!$C$21</f>
        <v>117</v>
      </c>
      <c r="C3654">
        <f>$P$35*'Profilo fotovoltaico'!B3656</f>
        <v>198.57452906579576</v>
      </c>
      <c r="D3654">
        <f>$Q$37*'Profilo eolico'!B3656</f>
        <v>682.65228265795213</v>
      </c>
      <c r="E3654">
        <f>$P$39*'Profilo fotovoltaico'!B3656+'Approvvigionamento energia'!$Q$39*'Profilo eolico'!B3656</f>
        <v>561.63284425991299</v>
      </c>
      <c r="F3654">
        <f>$P$41*'Profilo fotovoltaico'!B3656+'Approvvigionamento energia'!$Q$41*'Profilo eolico'!B3656</f>
        <v>440.61340586187396</v>
      </c>
      <c r="G3654">
        <f>$P$43*'Profilo fotovoltaico'!B3656+'Approvvigionamento energia'!$Q$43*'Profilo eolico'!B3656</f>
        <v>319.59396746383482</v>
      </c>
      <c r="H3654">
        <f t="shared" si="114"/>
        <v>1138.4335154826958</v>
      </c>
      <c r="I3654">
        <f>IF(LCOH!$C$28=Menu!$A$1,'Approvvigionamento energia'!C3654,0)+IF(LCOH!$C$28=Menu!$A$2,'Approvvigionamento energia'!D3654,0)+IF(LCOH!$C$28=Menu!$A$3,'Approvvigionamento energia'!E3654,0)+IF(LCOH!$C$28=Menu!$A$4,'Approvvigionamento energia'!F3654,0)+IF(LCOH!$C$28=Menu!$A$5,'Approvvigionamento energia'!G3654,0)+IF(LCOH!$C$28=Menu!$A$6,'Approvvigionamento energia'!H3654,0)</f>
        <v>440.61340586187396</v>
      </c>
      <c r="J3654">
        <f>'Approvvigionamento energia'!A3654+'Approvvigionamento energia'!B3654+'Approvvigionamento energia'!I3654</f>
        <v>584.61340586187396</v>
      </c>
      <c r="K3654">
        <f>IF(MIN(LCOH!$C$18,J3654)&gt;=$P$48*LCOH!$C$18, MIN(LCOH!$C$18,J3654),0)</f>
        <v>584.61340586187396</v>
      </c>
      <c r="L3654">
        <f t="shared" si="115"/>
        <v>0</v>
      </c>
      <c r="M3654">
        <f>K3654/LCOH!$C$18</f>
        <v>0.38974227057458266</v>
      </c>
      <c r="N3654">
        <f>K3654/LCOH!$C$34</f>
        <v>11.264227473253834</v>
      </c>
    </row>
    <row r="3655" spans="1:14" x14ac:dyDescent="0.35">
      <c r="A3655">
        <f>'Profilo fotovoltaico'!B3657*LCOH!$C$20</f>
        <v>107</v>
      </c>
      <c r="B3655">
        <f>'Profilo eolico'!B3657*LCOH!$C$21</f>
        <v>84.6</v>
      </c>
      <c r="C3655">
        <f>$P$35*'Profilo fotovoltaico'!B3657</f>
        <v>786.9435040755609</v>
      </c>
      <c r="D3655">
        <f>$Q$37*'Profilo eolico'!B3657</f>
        <v>493.61011207574995</v>
      </c>
      <c r="E3655">
        <f>$P$39*'Profilo fotovoltaico'!B3657+'Approvvigionamento energia'!$Q$39*'Profilo eolico'!B3657</f>
        <v>566.94346007570266</v>
      </c>
      <c r="F3655">
        <f>$P$41*'Profilo fotovoltaico'!B3657+'Approvvigionamento energia'!$Q$41*'Profilo eolico'!B3657</f>
        <v>640.27680807565548</v>
      </c>
      <c r="G3655">
        <f>$P$43*'Profilo fotovoltaico'!B3657+'Approvvigionamento energia'!$Q$43*'Profilo eolico'!B3657</f>
        <v>713.61015607560819</v>
      </c>
      <c r="H3655">
        <f t="shared" si="114"/>
        <v>1138.4335154826958</v>
      </c>
      <c r="I3655">
        <f>IF(LCOH!$C$28=Menu!$A$1,'Approvvigionamento energia'!C3655,0)+IF(LCOH!$C$28=Menu!$A$2,'Approvvigionamento energia'!D3655,0)+IF(LCOH!$C$28=Menu!$A$3,'Approvvigionamento energia'!E3655,0)+IF(LCOH!$C$28=Menu!$A$4,'Approvvigionamento energia'!F3655,0)+IF(LCOH!$C$28=Menu!$A$5,'Approvvigionamento energia'!G3655,0)+IF(LCOH!$C$28=Menu!$A$6,'Approvvigionamento energia'!H3655,0)</f>
        <v>640.27680807565548</v>
      </c>
      <c r="J3655">
        <f>'Approvvigionamento energia'!A3655+'Approvvigionamento energia'!B3655+'Approvvigionamento energia'!I3655</f>
        <v>831.8768080756555</v>
      </c>
      <c r="K3655">
        <f>IF(MIN(LCOH!$C$18,J3655)&gt;=$P$48*LCOH!$C$18, MIN(LCOH!$C$18,J3655),0)</f>
        <v>831.8768080756555</v>
      </c>
      <c r="L3655">
        <f t="shared" si="115"/>
        <v>0</v>
      </c>
      <c r="M3655">
        <f>K3655/LCOH!$C$18</f>
        <v>0.55458453871710367</v>
      </c>
      <c r="N3655">
        <f>K3655/LCOH!$C$34</f>
        <v>16.02845487621687</v>
      </c>
    </row>
    <row r="3656" spans="1:14" x14ac:dyDescent="0.35">
      <c r="A3656">
        <f>'Profilo fotovoltaico'!B3658*LCOH!$C$20</f>
        <v>212</v>
      </c>
      <c r="B3656">
        <f>'Profilo eolico'!B3658*LCOH!$C$21</f>
        <v>78.7</v>
      </c>
      <c r="C3656">
        <f>$P$35*'Profilo fotovoltaico'!B3658</f>
        <v>1559.1777837758777</v>
      </c>
      <c r="D3656">
        <f>$Q$37*'Profilo eolico'!B3658</f>
        <v>459.18576619812677</v>
      </c>
      <c r="E3656">
        <f>$P$39*'Profilo fotovoltaico'!B3658+'Approvvigionamento energia'!$Q$39*'Profilo eolico'!B3658</f>
        <v>734.18377059256454</v>
      </c>
      <c r="F3656">
        <f>$P$41*'Profilo fotovoltaico'!B3658+'Approvvigionamento energia'!$Q$41*'Profilo eolico'!B3658</f>
        <v>1009.1817749870022</v>
      </c>
      <c r="G3656">
        <f>$P$43*'Profilo fotovoltaico'!B3658+'Approvvigionamento energia'!$Q$43*'Profilo eolico'!B3658</f>
        <v>1284.1797793814401</v>
      </c>
      <c r="H3656">
        <f t="shared" si="114"/>
        <v>1138.4335154826958</v>
      </c>
      <c r="I3656">
        <f>IF(LCOH!$C$28=Menu!$A$1,'Approvvigionamento energia'!C3656,0)+IF(LCOH!$C$28=Menu!$A$2,'Approvvigionamento energia'!D3656,0)+IF(LCOH!$C$28=Menu!$A$3,'Approvvigionamento energia'!E3656,0)+IF(LCOH!$C$28=Menu!$A$4,'Approvvigionamento energia'!F3656,0)+IF(LCOH!$C$28=Menu!$A$5,'Approvvigionamento energia'!G3656,0)+IF(LCOH!$C$28=Menu!$A$6,'Approvvigionamento energia'!H3656,0)</f>
        <v>1009.1817749870022</v>
      </c>
      <c r="J3656">
        <f>'Approvvigionamento energia'!A3656+'Approvvigionamento energia'!B3656+'Approvvigionamento energia'!I3656</f>
        <v>1299.8817749870022</v>
      </c>
      <c r="K3656">
        <f>IF(MIN(LCOH!$C$18,J3656)&gt;=$P$48*LCOH!$C$18, MIN(LCOH!$C$18,J3656),0)</f>
        <v>1299.8817749870022</v>
      </c>
      <c r="L3656">
        <f t="shared" si="115"/>
        <v>0</v>
      </c>
      <c r="M3656">
        <f>K3656/LCOH!$C$18</f>
        <v>0.86658784999133487</v>
      </c>
      <c r="N3656">
        <f>K3656/LCOH!$C$34</f>
        <v>25.045891618246671</v>
      </c>
    </row>
    <row r="3657" spans="1:14" x14ac:dyDescent="0.35">
      <c r="A3657">
        <f>'Profilo fotovoltaico'!B3659*LCOH!$C$20</f>
        <v>312</v>
      </c>
      <c r="B3657">
        <f>'Profilo eolico'!B3659*LCOH!$C$21</f>
        <v>77</v>
      </c>
      <c r="C3657">
        <f>$P$35*'Profilo fotovoltaico'!B3659</f>
        <v>2294.6390025380842</v>
      </c>
      <c r="D3657">
        <f>$Q$37*'Profilo eolico'!B3659</f>
        <v>449.26688687745565</v>
      </c>
      <c r="E3657">
        <f>$P$39*'Profilo fotovoltaico'!B3659+'Approvvigionamento energia'!$Q$39*'Profilo eolico'!B3659</f>
        <v>910.60991579261281</v>
      </c>
      <c r="F3657">
        <f>$P$41*'Profilo fotovoltaico'!B3659+'Approvvigionamento energia'!$Q$41*'Profilo eolico'!B3659</f>
        <v>1371.95294470777</v>
      </c>
      <c r="G3657">
        <f>$P$43*'Profilo fotovoltaico'!B3659+'Approvvigionamento energia'!$Q$43*'Profilo eolico'!B3659</f>
        <v>1833.295973622927</v>
      </c>
      <c r="H3657">
        <f t="shared" si="114"/>
        <v>1138.4335154826958</v>
      </c>
      <c r="I3657">
        <f>IF(LCOH!$C$28=Menu!$A$1,'Approvvigionamento energia'!C3657,0)+IF(LCOH!$C$28=Menu!$A$2,'Approvvigionamento energia'!D3657,0)+IF(LCOH!$C$28=Menu!$A$3,'Approvvigionamento energia'!E3657,0)+IF(LCOH!$C$28=Menu!$A$4,'Approvvigionamento energia'!F3657,0)+IF(LCOH!$C$28=Menu!$A$5,'Approvvigionamento energia'!G3657,0)+IF(LCOH!$C$28=Menu!$A$6,'Approvvigionamento energia'!H3657,0)</f>
        <v>1371.95294470777</v>
      </c>
      <c r="J3657">
        <f>'Approvvigionamento energia'!A3657+'Approvvigionamento energia'!B3657+'Approvvigionamento energia'!I3657</f>
        <v>1760.95294470777</v>
      </c>
      <c r="K3657">
        <f>IF(MIN(LCOH!$C$18,J3657)&gt;=$P$48*LCOH!$C$18, MIN(LCOH!$C$18,J3657),0)</f>
        <v>1500</v>
      </c>
      <c r="L3657">
        <f t="shared" si="115"/>
        <v>260.95294470777003</v>
      </c>
      <c r="M3657">
        <f>K3657/LCOH!$C$18</f>
        <v>1</v>
      </c>
      <c r="N3657">
        <f>K3657/LCOH!$C$34</f>
        <v>28.901734104046245</v>
      </c>
    </row>
    <row r="3658" spans="1:14" x14ac:dyDescent="0.35">
      <c r="A3658">
        <f>'Profilo fotovoltaico'!B3660*LCOH!$C$20</f>
        <v>393</v>
      </c>
      <c r="B3658">
        <f>'Profilo eolico'!B3660*LCOH!$C$21</f>
        <v>88.9</v>
      </c>
      <c r="C3658">
        <f>$P$35*'Profilo fotovoltaico'!B3660</f>
        <v>2890.3625897354718</v>
      </c>
      <c r="D3658">
        <f>$Q$37*'Profilo eolico'!B3660</f>
        <v>518.6990421221534</v>
      </c>
      <c r="E3658">
        <f>$P$39*'Profilo fotovoltaico'!B3660+'Approvvigionamento energia'!$Q$39*'Profilo eolico'!B3660</f>
        <v>1111.614929025483</v>
      </c>
      <c r="F3658">
        <f>$P$41*'Profilo fotovoltaico'!B3660+'Approvvigionamento energia'!$Q$41*'Profilo eolico'!B3660</f>
        <v>1704.5308159288127</v>
      </c>
      <c r="G3658">
        <f>$P$43*'Profilo fotovoltaico'!B3660+'Approvvigionamento energia'!$Q$43*'Profilo eolico'!B3660</f>
        <v>2297.4467028321419</v>
      </c>
      <c r="H3658">
        <f t="shared" si="114"/>
        <v>1138.4335154826958</v>
      </c>
      <c r="I3658">
        <f>IF(LCOH!$C$28=Menu!$A$1,'Approvvigionamento energia'!C3658,0)+IF(LCOH!$C$28=Menu!$A$2,'Approvvigionamento energia'!D3658,0)+IF(LCOH!$C$28=Menu!$A$3,'Approvvigionamento energia'!E3658,0)+IF(LCOH!$C$28=Menu!$A$4,'Approvvigionamento energia'!F3658,0)+IF(LCOH!$C$28=Menu!$A$5,'Approvvigionamento energia'!G3658,0)+IF(LCOH!$C$28=Menu!$A$6,'Approvvigionamento energia'!H3658,0)</f>
        <v>1704.5308159288127</v>
      </c>
      <c r="J3658">
        <f>'Approvvigionamento energia'!A3658+'Approvvigionamento energia'!B3658+'Approvvigionamento energia'!I3658</f>
        <v>2186.4308159288125</v>
      </c>
      <c r="K3658">
        <f>IF(MIN(LCOH!$C$18,J3658)&gt;=$P$48*LCOH!$C$18, MIN(LCOH!$C$18,J3658),0)</f>
        <v>1500</v>
      </c>
      <c r="L3658">
        <f t="shared" si="115"/>
        <v>686.43081592881254</v>
      </c>
      <c r="M3658">
        <f>K3658/LCOH!$C$18</f>
        <v>1</v>
      </c>
      <c r="N3658">
        <f>K3658/LCOH!$C$34</f>
        <v>28.901734104046245</v>
      </c>
    </row>
    <row r="3659" spans="1:14" x14ac:dyDescent="0.35">
      <c r="A3659">
        <f>'Profilo fotovoltaico'!B3661*LCOH!$C$20</f>
        <v>455</v>
      </c>
      <c r="B3659">
        <f>'Profilo eolico'!B3661*LCOH!$C$21</f>
        <v>110.3</v>
      </c>
      <c r="C3659">
        <f>$P$35*'Profilo fotovoltaico'!B3661</f>
        <v>3346.3485453680396</v>
      </c>
      <c r="D3659">
        <f>$Q$37*'Profilo eolico'!B3661</f>
        <v>643.56022886471885</v>
      </c>
      <c r="E3659">
        <f>$P$39*'Profilo fotovoltaico'!B3661+'Approvvigionamento energia'!$Q$39*'Profilo eolico'!B3661</f>
        <v>1319.2573079905492</v>
      </c>
      <c r="F3659">
        <f>$P$41*'Profilo fotovoltaico'!B3661+'Approvvigionamento energia'!$Q$41*'Profilo eolico'!B3661</f>
        <v>1994.9543871163792</v>
      </c>
      <c r="G3659">
        <f>$P$43*'Profilo fotovoltaico'!B3661+'Approvvigionamento energia'!$Q$43*'Profilo eolico'!B3661</f>
        <v>2670.6514662422096</v>
      </c>
      <c r="H3659">
        <f t="shared" si="114"/>
        <v>1138.4335154826958</v>
      </c>
      <c r="I3659">
        <f>IF(LCOH!$C$28=Menu!$A$1,'Approvvigionamento energia'!C3659,0)+IF(LCOH!$C$28=Menu!$A$2,'Approvvigionamento energia'!D3659,0)+IF(LCOH!$C$28=Menu!$A$3,'Approvvigionamento energia'!E3659,0)+IF(LCOH!$C$28=Menu!$A$4,'Approvvigionamento energia'!F3659,0)+IF(LCOH!$C$28=Menu!$A$5,'Approvvigionamento energia'!G3659,0)+IF(LCOH!$C$28=Menu!$A$6,'Approvvigionamento energia'!H3659,0)</f>
        <v>1994.9543871163792</v>
      </c>
      <c r="J3659">
        <f>'Approvvigionamento energia'!A3659+'Approvvigionamento energia'!B3659+'Approvvigionamento energia'!I3659</f>
        <v>2560.2543871163789</v>
      </c>
      <c r="K3659">
        <f>IF(MIN(LCOH!$C$18,J3659)&gt;=$P$48*LCOH!$C$18, MIN(LCOH!$C$18,J3659),0)</f>
        <v>1500</v>
      </c>
      <c r="L3659">
        <f t="shared" si="115"/>
        <v>1060.2543871163789</v>
      </c>
      <c r="M3659">
        <f>K3659/LCOH!$C$18</f>
        <v>1</v>
      </c>
      <c r="N3659">
        <f>K3659/LCOH!$C$34</f>
        <v>28.901734104046245</v>
      </c>
    </row>
    <row r="3660" spans="1:14" x14ac:dyDescent="0.35">
      <c r="A3660">
        <f>'Profilo fotovoltaico'!B3662*LCOH!$C$20</f>
        <v>479</v>
      </c>
      <c r="B3660">
        <f>'Profilo eolico'!B3662*LCOH!$C$21</f>
        <v>121.89999999999999</v>
      </c>
      <c r="C3660">
        <f>$P$35*'Profilo fotovoltaico'!B3662</f>
        <v>3522.8592378709691</v>
      </c>
      <c r="D3660">
        <f>$Q$37*'Profilo eolico'!B3662</f>
        <v>711.24199364106289</v>
      </c>
      <c r="E3660">
        <f>$P$39*'Profilo fotovoltaico'!B3662+'Approvvigionamento energia'!$Q$39*'Profilo eolico'!B3662</f>
        <v>1414.1463046985396</v>
      </c>
      <c r="F3660">
        <f>$P$41*'Profilo fotovoltaico'!B3662+'Approvvigionamento energia'!$Q$41*'Profilo eolico'!B3662</f>
        <v>2117.0506157560158</v>
      </c>
      <c r="G3660">
        <f>$P$43*'Profilo fotovoltaico'!B3662+'Approvvigionamento energia'!$Q$43*'Profilo eolico'!B3662</f>
        <v>2819.9549268134924</v>
      </c>
      <c r="H3660">
        <f t="shared" si="114"/>
        <v>1138.4335154826958</v>
      </c>
      <c r="I3660">
        <f>IF(LCOH!$C$28=Menu!$A$1,'Approvvigionamento energia'!C3660,0)+IF(LCOH!$C$28=Menu!$A$2,'Approvvigionamento energia'!D3660,0)+IF(LCOH!$C$28=Menu!$A$3,'Approvvigionamento energia'!E3660,0)+IF(LCOH!$C$28=Menu!$A$4,'Approvvigionamento energia'!F3660,0)+IF(LCOH!$C$28=Menu!$A$5,'Approvvigionamento energia'!G3660,0)+IF(LCOH!$C$28=Menu!$A$6,'Approvvigionamento energia'!H3660,0)</f>
        <v>2117.0506157560158</v>
      </c>
      <c r="J3660">
        <f>'Approvvigionamento energia'!A3660+'Approvvigionamento energia'!B3660+'Approvvigionamento energia'!I3660</f>
        <v>2717.9506157560158</v>
      </c>
      <c r="K3660">
        <f>IF(MIN(LCOH!$C$18,J3660)&gt;=$P$48*LCOH!$C$18, MIN(LCOH!$C$18,J3660),0)</f>
        <v>1500</v>
      </c>
      <c r="L3660">
        <f t="shared" si="115"/>
        <v>1217.9506157560158</v>
      </c>
      <c r="M3660">
        <f>K3660/LCOH!$C$18</f>
        <v>1</v>
      </c>
      <c r="N3660">
        <f>K3660/LCOH!$C$34</f>
        <v>28.901734104046245</v>
      </c>
    </row>
    <row r="3661" spans="1:14" x14ac:dyDescent="0.35">
      <c r="A3661">
        <f>'Profilo fotovoltaico'!B3663*LCOH!$C$20</f>
        <v>466</v>
      </c>
      <c r="B3661">
        <f>'Profilo eolico'!B3663*LCOH!$C$21</f>
        <v>132.1</v>
      </c>
      <c r="C3661">
        <f>$P$35*'Profilo fotovoltaico'!B3663</f>
        <v>3427.2492794318823</v>
      </c>
      <c r="D3661">
        <f>$Q$37*'Profilo eolico'!B3663</f>
        <v>770.75526956508941</v>
      </c>
      <c r="E3661">
        <f>$P$39*'Profilo fotovoltaico'!B3663+'Approvvigionamento energia'!$Q$39*'Profilo eolico'!B3663</f>
        <v>1434.8787720317878</v>
      </c>
      <c r="F3661">
        <f>$P$41*'Profilo fotovoltaico'!B3663+'Approvvigionamento energia'!$Q$41*'Profilo eolico'!B3663</f>
        <v>2099.0022744984858</v>
      </c>
      <c r="G3661">
        <f>$P$43*'Profilo fotovoltaico'!B3663+'Approvvigionamento energia'!$Q$43*'Profilo eolico'!B3663</f>
        <v>2763.1257769651843</v>
      </c>
      <c r="H3661">
        <f t="shared" si="114"/>
        <v>1138.4335154826958</v>
      </c>
      <c r="I3661">
        <f>IF(LCOH!$C$28=Menu!$A$1,'Approvvigionamento energia'!C3661,0)+IF(LCOH!$C$28=Menu!$A$2,'Approvvigionamento energia'!D3661,0)+IF(LCOH!$C$28=Menu!$A$3,'Approvvigionamento energia'!E3661,0)+IF(LCOH!$C$28=Menu!$A$4,'Approvvigionamento energia'!F3661,0)+IF(LCOH!$C$28=Menu!$A$5,'Approvvigionamento energia'!G3661,0)+IF(LCOH!$C$28=Menu!$A$6,'Approvvigionamento energia'!H3661,0)</f>
        <v>2099.0022744984858</v>
      </c>
      <c r="J3661">
        <f>'Approvvigionamento energia'!A3661+'Approvvigionamento energia'!B3661+'Approvvigionamento energia'!I3661</f>
        <v>2697.1022744984857</v>
      </c>
      <c r="K3661">
        <f>IF(MIN(LCOH!$C$18,J3661)&gt;=$P$48*LCOH!$C$18, MIN(LCOH!$C$18,J3661),0)</f>
        <v>1500</v>
      </c>
      <c r="L3661">
        <f t="shared" si="115"/>
        <v>1197.1022744984857</v>
      </c>
      <c r="M3661">
        <f>K3661/LCOH!$C$18</f>
        <v>1</v>
      </c>
      <c r="N3661">
        <f>K3661/LCOH!$C$34</f>
        <v>28.901734104046245</v>
      </c>
    </row>
    <row r="3662" spans="1:14" x14ac:dyDescent="0.35">
      <c r="A3662">
        <f>'Profilo fotovoltaico'!B3664*LCOH!$C$20</f>
        <v>441</v>
      </c>
      <c r="B3662">
        <f>'Profilo eolico'!B3664*LCOH!$C$21</f>
        <v>146.19999999999999</v>
      </c>
      <c r="C3662">
        <f>$P$35*'Profilo fotovoltaico'!B3664</f>
        <v>3243.3839747413308</v>
      </c>
      <c r="D3662">
        <f>$Q$37*'Profilo eolico'!B3664</f>
        <v>853.02362157771449</v>
      </c>
      <c r="E3662">
        <f>$P$39*'Profilo fotovoltaico'!B3664+'Approvvigionamento energia'!$Q$39*'Profilo eolico'!B3664</f>
        <v>1450.6137098686186</v>
      </c>
      <c r="F3662">
        <f>$P$41*'Profilo fotovoltaico'!B3664+'Approvvigionamento energia'!$Q$41*'Profilo eolico'!B3664</f>
        <v>2048.2037981595226</v>
      </c>
      <c r="G3662">
        <f>$P$43*'Profilo fotovoltaico'!B3664+'Approvvigionamento energia'!$Q$43*'Profilo eolico'!B3664</f>
        <v>2645.7938864504267</v>
      </c>
      <c r="H3662">
        <f t="shared" si="114"/>
        <v>1138.4335154826958</v>
      </c>
      <c r="I3662">
        <f>IF(LCOH!$C$28=Menu!$A$1,'Approvvigionamento energia'!C3662,0)+IF(LCOH!$C$28=Menu!$A$2,'Approvvigionamento energia'!D3662,0)+IF(LCOH!$C$28=Menu!$A$3,'Approvvigionamento energia'!E3662,0)+IF(LCOH!$C$28=Menu!$A$4,'Approvvigionamento energia'!F3662,0)+IF(LCOH!$C$28=Menu!$A$5,'Approvvigionamento energia'!G3662,0)+IF(LCOH!$C$28=Menu!$A$6,'Approvvigionamento energia'!H3662,0)</f>
        <v>2048.2037981595226</v>
      </c>
      <c r="J3662">
        <f>'Approvvigionamento energia'!A3662+'Approvvigionamento energia'!B3662+'Approvvigionamento energia'!I3662</f>
        <v>2635.4037981595229</v>
      </c>
      <c r="K3662">
        <f>IF(MIN(LCOH!$C$18,J3662)&gt;=$P$48*LCOH!$C$18, MIN(LCOH!$C$18,J3662),0)</f>
        <v>1500</v>
      </c>
      <c r="L3662">
        <f t="shared" si="115"/>
        <v>1135.4037981595229</v>
      </c>
      <c r="M3662">
        <f>K3662/LCOH!$C$18</f>
        <v>1</v>
      </c>
      <c r="N3662">
        <f>K3662/LCOH!$C$34</f>
        <v>28.901734104046245</v>
      </c>
    </row>
    <row r="3663" spans="1:14" x14ac:dyDescent="0.35">
      <c r="A3663">
        <f>'Profilo fotovoltaico'!B3665*LCOH!$C$20</f>
        <v>385</v>
      </c>
      <c r="B3663">
        <f>'Profilo eolico'!B3665*LCOH!$C$21</f>
        <v>158.79999999999998</v>
      </c>
      <c r="C3663">
        <f>$P$35*'Profilo fotovoltaico'!B3665</f>
        <v>2831.5256922344952</v>
      </c>
      <c r="D3663">
        <f>$Q$37*'Profilo eolico'!B3665</f>
        <v>926.54002124857084</v>
      </c>
      <c r="E3663">
        <f>$P$39*'Profilo fotovoltaico'!B3665+'Approvvigionamento energia'!$Q$39*'Profilo eolico'!B3665</f>
        <v>1402.7864389950519</v>
      </c>
      <c r="F3663">
        <f>$P$41*'Profilo fotovoltaico'!B3665+'Approvvigionamento energia'!$Q$41*'Profilo eolico'!B3665</f>
        <v>1879.0328567415331</v>
      </c>
      <c r="G3663">
        <f>$P$43*'Profilo fotovoltaico'!B3665+'Approvvigionamento energia'!$Q$43*'Profilo eolico'!B3665</f>
        <v>2355.2792744880144</v>
      </c>
      <c r="H3663">
        <f t="shared" si="114"/>
        <v>1138.4335154826958</v>
      </c>
      <c r="I3663">
        <f>IF(LCOH!$C$28=Menu!$A$1,'Approvvigionamento energia'!C3663,0)+IF(LCOH!$C$28=Menu!$A$2,'Approvvigionamento energia'!D3663,0)+IF(LCOH!$C$28=Menu!$A$3,'Approvvigionamento energia'!E3663,0)+IF(LCOH!$C$28=Menu!$A$4,'Approvvigionamento energia'!F3663,0)+IF(LCOH!$C$28=Menu!$A$5,'Approvvigionamento energia'!G3663,0)+IF(LCOH!$C$28=Menu!$A$6,'Approvvigionamento energia'!H3663,0)</f>
        <v>1879.0328567415331</v>
      </c>
      <c r="J3663">
        <f>'Approvvigionamento energia'!A3663+'Approvvigionamento energia'!B3663+'Approvvigionamento energia'!I3663</f>
        <v>2422.8328567415329</v>
      </c>
      <c r="K3663">
        <f>IF(MIN(LCOH!$C$18,J3663)&gt;=$P$48*LCOH!$C$18, MIN(LCOH!$C$18,J3663),0)</f>
        <v>1500</v>
      </c>
      <c r="L3663">
        <f t="shared" si="115"/>
        <v>922.83285674153285</v>
      </c>
      <c r="M3663">
        <f>K3663/LCOH!$C$18</f>
        <v>1</v>
      </c>
      <c r="N3663">
        <f>K3663/LCOH!$C$34</f>
        <v>28.901734104046245</v>
      </c>
    </row>
    <row r="3664" spans="1:14" x14ac:dyDescent="0.35">
      <c r="A3664">
        <f>'Profilo fotovoltaico'!B3666*LCOH!$C$20</f>
        <v>314</v>
      </c>
      <c r="B3664">
        <f>'Profilo eolico'!B3666*LCOH!$C$21</f>
        <v>164.89999999999998</v>
      </c>
      <c r="C3664">
        <f>$P$35*'Profilo fotovoltaico'!B3666</f>
        <v>2309.3482269133283</v>
      </c>
      <c r="D3664">
        <f>$Q$37*'Profilo eolico'!B3666</f>
        <v>962.13129410509646</v>
      </c>
      <c r="E3664">
        <f>$P$39*'Profilo fotovoltaico'!B3666+'Approvvigionamento energia'!$Q$39*'Profilo eolico'!B3666</f>
        <v>1298.9355273071544</v>
      </c>
      <c r="F3664">
        <f>$P$41*'Profilo fotovoltaico'!B3666+'Approvvigionamento energia'!$Q$41*'Profilo eolico'!B3666</f>
        <v>1635.7397605092124</v>
      </c>
      <c r="G3664">
        <f>$P$43*'Profilo fotovoltaico'!B3666+'Approvvigionamento energia'!$Q$43*'Profilo eolico'!B3666</f>
        <v>1972.5439937112706</v>
      </c>
      <c r="H3664">
        <f t="shared" si="114"/>
        <v>1138.4335154826958</v>
      </c>
      <c r="I3664">
        <f>IF(LCOH!$C$28=Menu!$A$1,'Approvvigionamento energia'!C3664,0)+IF(LCOH!$C$28=Menu!$A$2,'Approvvigionamento energia'!D3664,0)+IF(LCOH!$C$28=Menu!$A$3,'Approvvigionamento energia'!E3664,0)+IF(LCOH!$C$28=Menu!$A$4,'Approvvigionamento energia'!F3664,0)+IF(LCOH!$C$28=Menu!$A$5,'Approvvigionamento energia'!G3664,0)+IF(LCOH!$C$28=Menu!$A$6,'Approvvigionamento energia'!H3664,0)</f>
        <v>1635.7397605092124</v>
      </c>
      <c r="J3664">
        <f>'Approvvigionamento energia'!A3664+'Approvvigionamento energia'!B3664+'Approvvigionamento energia'!I3664</f>
        <v>2114.6397605092125</v>
      </c>
      <c r="K3664">
        <f>IF(MIN(LCOH!$C$18,J3664)&gt;=$P$48*LCOH!$C$18, MIN(LCOH!$C$18,J3664),0)</f>
        <v>1500</v>
      </c>
      <c r="L3664">
        <f t="shared" si="115"/>
        <v>614.63976050921246</v>
      </c>
      <c r="M3664">
        <f>K3664/LCOH!$C$18</f>
        <v>1</v>
      </c>
      <c r="N3664">
        <f>K3664/LCOH!$C$34</f>
        <v>28.901734104046245</v>
      </c>
    </row>
    <row r="3665" spans="1:14" x14ac:dyDescent="0.35">
      <c r="A3665">
        <f>'Profilo fotovoltaico'!B3667*LCOH!$C$20</f>
        <v>229</v>
      </c>
      <c r="B3665">
        <f>'Profilo eolico'!B3667*LCOH!$C$21</f>
        <v>156.5</v>
      </c>
      <c r="C3665">
        <f>$P$35*'Profilo fotovoltaico'!B3667</f>
        <v>1684.2061909654531</v>
      </c>
      <c r="D3665">
        <f>$Q$37*'Profilo eolico'!B3667</f>
        <v>913.12036099119234</v>
      </c>
      <c r="E3665">
        <f>$P$39*'Profilo fotovoltaico'!B3667+'Approvvigionamento energia'!$Q$39*'Profilo eolico'!B3667</f>
        <v>1105.8918184847576</v>
      </c>
      <c r="F3665">
        <f>$P$41*'Profilo fotovoltaico'!B3667+'Approvvigionamento energia'!$Q$41*'Profilo eolico'!B3667</f>
        <v>1298.6632759783226</v>
      </c>
      <c r="G3665">
        <f>$P$43*'Profilo fotovoltaico'!B3667+'Approvvigionamento energia'!$Q$43*'Profilo eolico'!B3667</f>
        <v>1491.434733471888</v>
      </c>
      <c r="H3665">
        <f t="shared" si="114"/>
        <v>1138.4335154826958</v>
      </c>
      <c r="I3665">
        <f>IF(LCOH!$C$28=Menu!$A$1,'Approvvigionamento energia'!C3665,0)+IF(LCOH!$C$28=Menu!$A$2,'Approvvigionamento energia'!D3665,0)+IF(LCOH!$C$28=Menu!$A$3,'Approvvigionamento energia'!E3665,0)+IF(LCOH!$C$28=Menu!$A$4,'Approvvigionamento energia'!F3665,0)+IF(LCOH!$C$28=Menu!$A$5,'Approvvigionamento energia'!G3665,0)+IF(LCOH!$C$28=Menu!$A$6,'Approvvigionamento energia'!H3665,0)</f>
        <v>1298.6632759783226</v>
      </c>
      <c r="J3665">
        <f>'Approvvigionamento energia'!A3665+'Approvvigionamento energia'!B3665+'Approvvigionamento energia'!I3665</f>
        <v>1684.1632759783226</v>
      </c>
      <c r="K3665">
        <f>IF(MIN(LCOH!$C$18,J3665)&gt;=$P$48*LCOH!$C$18, MIN(LCOH!$C$18,J3665),0)</f>
        <v>1500</v>
      </c>
      <c r="L3665">
        <f t="shared" si="115"/>
        <v>184.16327597832264</v>
      </c>
      <c r="M3665">
        <f>K3665/LCOH!$C$18</f>
        <v>1</v>
      </c>
      <c r="N3665">
        <f>K3665/LCOH!$C$34</f>
        <v>28.901734104046245</v>
      </c>
    </row>
    <row r="3666" spans="1:14" x14ac:dyDescent="0.35">
      <c r="A3666">
        <f>'Profilo fotovoltaico'!B3668*LCOH!$C$20</f>
        <v>140</v>
      </c>
      <c r="B3666">
        <f>'Profilo eolico'!B3668*LCOH!$C$21</f>
        <v>139.5</v>
      </c>
      <c r="C3666">
        <f>$P$35*'Profilo fotovoltaico'!B3668</f>
        <v>1029.6457062670893</v>
      </c>
      <c r="D3666">
        <f>$Q$37*'Profilo eolico'!B3668</f>
        <v>813.93156778448144</v>
      </c>
      <c r="E3666">
        <f>$P$39*'Profilo fotovoltaico'!B3668+'Approvvigionamento energia'!$Q$39*'Profilo eolico'!B3668</f>
        <v>867.86010240513338</v>
      </c>
      <c r="F3666">
        <f>$P$41*'Profilo fotovoltaico'!B3668+'Approvvigionamento energia'!$Q$41*'Profilo eolico'!B3668</f>
        <v>921.78863702578542</v>
      </c>
      <c r="G3666">
        <f>$P$43*'Profilo fotovoltaico'!B3668+'Approvvigionamento energia'!$Q$43*'Profilo eolico'!B3668</f>
        <v>975.71717164643735</v>
      </c>
      <c r="H3666">
        <f t="shared" si="114"/>
        <v>1138.4335154826958</v>
      </c>
      <c r="I3666">
        <f>IF(LCOH!$C$28=Menu!$A$1,'Approvvigionamento energia'!C3666,0)+IF(LCOH!$C$28=Menu!$A$2,'Approvvigionamento energia'!D3666,0)+IF(LCOH!$C$28=Menu!$A$3,'Approvvigionamento energia'!E3666,0)+IF(LCOH!$C$28=Menu!$A$4,'Approvvigionamento energia'!F3666,0)+IF(LCOH!$C$28=Menu!$A$5,'Approvvigionamento energia'!G3666,0)+IF(LCOH!$C$28=Menu!$A$6,'Approvvigionamento energia'!H3666,0)</f>
        <v>921.78863702578542</v>
      </c>
      <c r="J3666">
        <f>'Approvvigionamento energia'!A3666+'Approvvigionamento energia'!B3666+'Approvvigionamento energia'!I3666</f>
        <v>1201.2886370257854</v>
      </c>
      <c r="K3666">
        <f>IF(MIN(LCOH!$C$18,J3666)&gt;=$P$48*LCOH!$C$18, MIN(LCOH!$C$18,J3666),0)</f>
        <v>1201.2886370257854</v>
      </c>
      <c r="L3666">
        <f t="shared" si="115"/>
        <v>0</v>
      </c>
      <c r="M3666">
        <f>K3666/LCOH!$C$18</f>
        <v>0.80085909135052358</v>
      </c>
      <c r="N3666">
        <f>K3666/LCOH!$C$34</f>
        <v>23.146216513020914</v>
      </c>
    </row>
    <row r="3667" spans="1:14" x14ac:dyDescent="0.35">
      <c r="A3667">
        <f>'Profilo fotovoltaico'!B3669*LCOH!$C$20</f>
        <v>56</v>
      </c>
      <c r="B3667">
        <f>'Profilo eolico'!B3669*LCOH!$C$21</f>
        <v>118.2</v>
      </c>
      <c r="C3667">
        <f>$P$35*'Profilo fotovoltaico'!B3669</f>
        <v>411.85828250683562</v>
      </c>
      <c r="D3667">
        <f>$Q$37*'Profilo eolico'!B3669</f>
        <v>689.65384453136699</v>
      </c>
      <c r="E3667">
        <f>$P$39*'Profilo fotovoltaico'!B3669+'Approvvigionamento energia'!$Q$39*'Profilo eolico'!B3669</f>
        <v>620.20495402523409</v>
      </c>
      <c r="F3667">
        <f>$P$41*'Profilo fotovoltaico'!B3669+'Approvvigionamento energia'!$Q$41*'Profilo eolico'!B3669</f>
        <v>550.7560635191013</v>
      </c>
      <c r="G3667">
        <f>$P$43*'Profilo fotovoltaico'!B3669+'Approvvigionamento energia'!$Q$43*'Profilo eolico'!B3669</f>
        <v>481.30717301296852</v>
      </c>
      <c r="H3667">
        <f t="shared" si="114"/>
        <v>1138.4335154826958</v>
      </c>
      <c r="I3667">
        <f>IF(LCOH!$C$28=Menu!$A$1,'Approvvigionamento energia'!C3667,0)+IF(LCOH!$C$28=Menu!$A$2,'Approvvigionamento energia'!D3667,0)+IF(LCOH!$C$28=Menu!$A$3,'Approvvigionamento energia'!E3667,0)+IF(LCOH!$C$28=Menu!$A$4,'Approvvigionamento energia'!F3667,0)+IF(LCOH!$C$28=Menu!$A$5,'Approvvigionamento energia'!G3667,0)+IF(LCOH!$C$28=Menu!$A$6,'Approvvigionamento energia'!H3667,0)</f>
        <v>550.7560635191013</v>
      </c>
      <c r="J3667">
        <f>'Approvvigionamento energia'!A3667+'Approvvigionamento energia'!B3667+'Approvvigionamento energia'!I3667</f>
        <v>724.95606351910124</v>
      </c>
      <c r="K3667">
        <f>IF(MIN(LCOH!$C$18,J3667)&gt;=$P$48*LCOH!$C$18, MIN(LCOH!$C$18,J3667),0)</f>
        <v>724.95606351910124</v>
      </c>
      <c r="L3667">
        <f t="shared" si="115"/>
        <v>0</v>
      </c>
      <c r="M3667">
        <f>K3667/LCOH!$C$18</f>
        <v>0.4833040423460675</v>
      </c>
      <c r="N3667">
        <f>K3667/LCOH!$C$34</f>
        <v>13.968324923296748</v>
      </c>
    </row>
    <row r="3668" spans="1:14" x14ac:dyDescent="0.35">
      <c r="A3668">
        <f>'Profilo fotovoltaico'!B3670*LCOH!$C$20</f>
        <v>5</v>
      </c>
      <c r="B3668">
        <f>'Profilo eolico'!B3670*LCOH!$C$21</f>
        <v>112.9</v>
      </c>
      <c r="C3668">
        <f>$P$35*'Profilo fotovoltaico'!B3670</f>
        <v>36.773060938110326</v>
      </c>
      <c r="D3668">
        <f>$Q$37*'Profilo eolico'!B3670</f>
        <v>658.73027959045123</v>
      </c>
      <c r="E3668">
        <f>$P$39*'Profilo fotovoltaico'!B3670+'Approvvigionamento energia'!$Q$39*'Profilo eolico'!B3670</f>
        <v>503.24097492736598</v>
      </c>
      <c r="F3668">
        <f>$P$41*'Profilo fotovoltaico'!B3670+'Approvvigionamento energia'!$Q$41*'Profilo eolico'!B3670</f>
        <v>347.75167026428079</v>
      </c>
      <c r="G3668">
        <f>$P$43*'Profilo fotovoltaico'!B3670+'Approvvigionamento energia'!$Q$43*'Profilo eolico'!B3670</f>
        <v>192.26236560119554</v>
      </c>
      <c r="H3668">
        <f t="shared" si="114"/>
        <v>1138.4335154826958</v>
      </c>
      <c r="I3668">
        <f>IF(LCOH!$C$28=Menu!$A$1,'Approvvigionamento energia'!C3668,0)+IF(LCOH!$C$28=Menu!$A$2,'Approvvigionamento energia'!D3668,0)+IF(LCOH!$C$28=Menu!$A$3,'Approvvigionamento energia'!E3668,0)+IF(LCOH!$C$28=Menu!$A$4,'Approvvigionamento energia'!F3668,0)+IF(LCOH!$C$28=Menu!$A$5,'Approvvigionamento energia'!G3668,0)+IF(LCOH!$C$28=Menu!$A$6,'Approvvigionamento energia'!H3668,0)</f>
        <v>347.75167026428079</v>
      </c>
      <c r="J3668">
        <f>'Approvvigionamento energia'!A3668+'Approvvigionamento energia'!B3668+'Approvvigionamento energia'!I3668</f>
        <v>465.65167026428082</v>
      </c>
      <c r="K3668">
        <f>IF(MIN(LCOH!$C$18,J3668)&gt;=$P$48*LCOH!$C$18, MIN(LCOH!$C$18,J3668),0)</f>
        <v>465.65167026428082</v>
      </c>
      <c r="L3668">
        <f t="shared" si="115"/>
        <v>0</v>
      </c>
      <c r="M3668">
        <f>K3668/LCOH!$C$18</f>
        <v>0.31043444684285387</v>
      </c>
      <c r="N3668">
        <f>K3668/LCOH!$C$34</f>
        <v>8.9720938393888403</v>
      </c>
    </row>
    <row r="3669" spans="1:14" x14ac:dyDescent="0.35">
      <c r="A3669">
        <f>'Profilo fotovoltaico'!B3671*LCOH!$C$20</f>
        <v>0</v>
      </c>
      <c r="B3669">
        <f>'Profilo eolico'!B3671*LCOH!$C$21</f>
        <v>121.7</v>
      </c>
      <c r="C3669">
        <f>$P$35*'Profilo fotovoltaico'!B3671</f>
        <v>0</v>
      </c>
      <c r="D3669">
        <f>$Q$37*'Profilo eolico'!B3671</f>
        <v>710.07506666216045</v>
      </c>
      <c r="E3669">
        <f>$P$39*'Profilo fotovoltaico'!B3671+'Approvvigionamento energia'!$Q$39*'Profilo eolico'!B3671</f>
        <v>532.55629999662028</v>
      </c>
      <c r="F3669">
        <f>$P$41*'Profilo fotovoltaico'!B3671+'Approvvigionamento energia'!$Q$41*'Profilo eolico'!B3671</f>
        <v>355.03753333108023</v>
      </c>
      <c r="G3669">
        <f>$P$43*'Profilo fotovoltaico'!B3671+'Approvvigionamento energia'!$Q$43*'Profilo eolico'!B3671</f>
        <v>177.51876666554011</v>
      </c>
      <c r="H3669">
        <f t="shared" si="114"/>
        <v>1138.4335154826958</v>
      </c>
      <c r="I3669">
        <f>IF(LCOH!$C$28=Menu!$A$1,'Approvvigionamento energia'!C3669,0)+IF(LCOH!$C$28=Menu!$A$2,'Approvvigionamento energia'!D3669,0)+IF(LCOH!$C$28=Menu!$A$3,'Approvvigionamento energia'!E3669,0)+IF(LCOH!$C$28=Menu!$A$4,'Approvvigionamento energia'!F3669,0)+IF(LCOH!$C$28=Menu!$A$5,'Approvvigionamento energia'!G3669,0)+IF(LCOH!$C$28=Menu!$A$6,'Approvvigionamento energia'!H3669,0)</f>
        <v>355.03753333108023</v>
      </c>
      <c r="J3669">
        <f>'Approvvigionamento energia'!A3669+'Approvvigionamento energia'!B3669+'Approvvigionamento energia'!I3669</f>
        <v>476.73753333108021</v>
      </c>
      <c r="K3669">
        <f>IF(MIN(LCOH!$C$18,J3669)&gt;=$P$48*LCOH!$C$18, MIN(LCOH!$C$18,J3669),0)</f>
        <v>476.73753333108021</v>
      </c>
      <c r="L3669">
        <f t="shared" si="115"/>
        <v>0</v>
      </c>
      <c r="M3669">
        <f>K3669/LCOH!$C$18</f>
        <v>0.31782502222072012</v>
      </c>
      <c r="N3669">
        <f>K3669/LCOH!$C$34</f>
        <v>9.1856942838358417</v>
      </c>
    </row>
    <row r="3670" spans="1:14" x14ac:dyDescent="0.35">
      <c r="A3670">
        <f>'Profilo fotovoltaico'!B3672*LCOH!$C$20</f>
        <v>0</v>
      </c>
      <c r="B3670">
        <f>'Profilo eolico'!B3672*LCOH!$C$21</f>
        <v>142.9</v>
      </c>
      <c r="C3670">
        <f>$P$35*'Profilo fotovoltaico'!B3672</f>
        <v>0</v>
      </c>
      <c r="D3670">
        <f>$Q$37*'Profilo eolico'!B3672</f>
        <v>833.76932642582346</v>
      </c>
      <c r="E3670">
        <f>$P$39*'Profilo fotovoltaico'!B3672+'Approvvigionamento energia'!$Q$39*'Profilo eolico'!B3672</f>
        <v>625.32699481936766</v>
      </c>
      <c r="F3670">
        <f>$P$41*'Profilo fotovoltaico'!B3672+'Approvvigionamento energia'!$Q$41*'Profilo eolico'!B3672</f>
        <v>416.88466321291173</v>
      </c>
      <c r="G3670">
        <f>$P$43*'Profilo fotovoltaico'!B3672+'Approvvigionamento energia'!$Q$43*'Profilo eolico'!B3672</f>
        <v>208.44233160645587</v>
      </c>
      <c r="H3670">
        <f t="shared" si="114"/>
        <v>1138.4335154826958</v>
      </c>
      <c r="I3670">
        <f>IF(LCOH!$C$28=Menu!$A$1,'Approvvigionamento energia'!C3670,0)+IF(LCOH!$C$28=Menu!$A$2,'Approvvigionamento energia'!D3670,0)+IF(LCOH!$C$28=Menu!$A$3,'Approvvigionamento energia'!E3670,0)+IF(LCOH!$C$28=Menu!$A$4,'Approvvigionamento energia'!F3670,0)+IF(LCOH!$C$28=Menu!$A$5,'Approvvigionamento energia'!G3670,0)+IF(LCOH!$C$28=Menu!$A$6,'Approvvigionamento energia'!H3670,0)</f>
        <v>416.88466321291173</v>
      </c>
      <c r="J3670">
        <f>'Approvvigionamento energia'!A3670+'Approvvigionamento energia'!B3670+'Approvvigionamento energia'!I3670</f>
        <v>559.78466321291171</v>
      </c>
      <c r="K3670">
        <f>IF(MIN(LCOH!$C$18,J3670)&gt;=$P$48*LCOH!$C$18, MIN(LCOH!$C$18,J3670),0)</f>
        <v>559.78466321291171</v>
      </c>
      <c r="L3670">
        <f t="shared" si="115"/>
        <v>0</v>
      </c>
      <c r="M3670">
        <f>K3670/LCOH!$C$18</f>
        <v>0.37318977547527449</v>
      </c>
      <c r="N3670">
        <f>K3670/LCOH!$C$34</f>
        <v>10.7858316611351</v>
      </c>
    </row>
    <row r="3671" spans="1:14" x14ac:dyDescent="0.35">
      <c r="A3671">
        <f>'Profilo fotovoltaico'!B3673*LCOH!$C$20</f>
        <v>0</v>
      </c>
      <c r="B3671">
        <f>'Profilo eolico'!B3673*LCOH!$C$21</f>
        <v>169.6</v>
      </c>
      <c r="C3671">
        <f>$P$35*'Profilo fotovoltaico'!B3673</f>
        <v>0</v>
      </c>
      <c r="D3671">
        <f>$Q$37*'Profilo eolico'!B3673</f>
        <v>989.5540781093049</v>
      </c>
      <c r="E3671">
        <f>$P$39*'Profilo fotovoltaico'!B3673+'Approvvigionamento energia'!$Q$39*'Profilo eolico'!B3673</f>
        <v>742.16555858197864</v>
      </c>
      <c r="F3671">
        <f>$P$41*'Profilo fotovoltaico'!B3673+'Approvvigionamento energia'!$Q$41*'Profilo eolico'!B3673</f>
        <v>494.77703905465245</v>
      </c>
      <c r="G3671">
        <f>$P$43*'Profilo fotovoltaico'!B3673+'Approvvigionamento energia'!$Q$43*'Profilo eolico'!B3673</f>
        <v>247.38851952732622</v>
      </c>
      <c r="H3671">
        <f t="shared" si="114"/>
        <v>1138.4335154826958</v>
      </c>
      <c r="I3671">
        <f>IF(LCOH!$C$28=Menu!$A$1,'Approvvigionamento energia'!C3671,0)+IF(LCOH!$C$28=Menu!$A$2,'Approvvigionamento energia'!D3671,0)+IF(LCOH!$C$28=Menu!$A$3,'Approvvigionamento energia'!E3671,0)+IF(LCOH!$C$28=Menu!$A$4,'Approvvigionamento energia'!F3671,0)+IF(LCOH!$C$28=Menu!$A$5,'Approvvigionamento energia'!G3671,0)+IF(LCOH!$C$28=Menu!$A$6,'Approvvigionamento energia'!H3671,0)</f>
        <v>494.77703905465245</v>
      </c>
      <c r="J3671">
        <f>'Approvvigionamento energia'!A3671+'Approvvigionamento energia'!B3671+'Approvvigionamento energia'!I3671</f>
        <v>664.37703905465241</v>
      </c>
      <c r="K3671">
        <f>IF(MIN(LCOH!$C$18,J3671)&gt;=$P$48*LCOH!$C$18, MIN(LCOH!$C$18,J3671),0)</f>
        <v>664.37703905465241</v>
      </c>
      <c r="L3671">
        <f t="shared" si="115"/>
        <v>0</v>
      </c>
      <c r="M3671">
        <f>K3671/LCOH!$C$18</f>
        <v>0.44291802603643493</v>
      </c>
      <c r="N3671">
        <f>K3671/LCOH!$C$34</f>
        <v>12.801099018394074</v>
      </c>
    </row>
    <row r="3672" spans="1:14" x14ac:dyDescent="0.35">
      <c r="A3672">
        <f>'Profilo fotovoltaico'!B3674*LCOH!$C$20</f>
        <v>0</v>
      </c>
      <c r="B3672">
        <f>'Profilo eolico'!B3674*LCOH!$C$21</f>
        <v>187.29999999999998</v>
      </c>
      <c r="C3672">
        <f>$P$35*'Profilo fotovoltaico'!B3674</f>
        <v>0</v>
      </c>
      <c r="D3672">
        <f>$Q$37*'Profilo eolico'!B3674</f>
        <v>1092.8271157421746</v>
      </c>
      <c r="E3672">
        <f>$P$39*'Profilo fotovoltaico'!B3674+'Approvvigionamento energia'!$Q$39*'Profilo eolico'!B3674</f>
        <v>819.6203368066308</v>
      </c>
      <c r="F3672">
        <f>$P$41*'Profilo fotovoltaico'!B3674+'Approvvigionamento energia'!$Q$41*'Profilo eolico'!B3674</f>
        <v>546.41355787108728</v>
      </c>
      <c r="G3672">
        <f>$P$43*'Profilo fotovoltaico'!B3674+'Approvvigionamento energia'!$Q$43*'Profilo eolico'!B3674</f>
        <v>273.20677893554364</v>
      </c>
      <c r="H3672">
        <f t="shared" si="114"/>
        <v>1138.4335154826958</v>
      </c>
      <c r="I3672">
        <f>IF(LCOH!$C$28=Menu!$A$1,'Approvvigionamento energia'!C3672,0)+IF(LCOH!$C$28=Menu!$A$2,'Approvvigionamento energia'!D3672,0)+IF(LCOH!$C$28=Menu!$A$3,'Approvvigionamento energia'!E3672,0)+IF(LCOH!$C$28=Menu!$A$4,'Approvvigionamento energia'!F3672,0)+IF(LCOH!$C$28=Menu!$A$5,'Approvvigionamento energia'!G3672,0)+IF(LCOH!$C$28=Menu!$A$6,'Approvvigionamento energia'!H3672,0)</f>
        <v>546.41355787108728</v>
      </c>
      <c r="J3672">
        <f>'Approvvigionamento energia'!A3672+'Approvvigionamento energia'!B3672+'Approvvigionamento energia'!I3672</f>
        <v>733.71355787108723</v>
      </c>
      <c r="K3672">
        <f>IF(MIN(LCOH!$C$18,J3672)&gt;=$P$48*LCOH!$C$18, MIN(LCOH!$C$18,J3672),0)</f>
        <v>733.71355787108723</v>
      </c>
      <c r="L3672">
        <f t="shared" si="115"/>
        <v>0</v>
      </c>
      <c r="M3672">
        <f>K3672/LCOH!$C$18</f>
        <v>0.48914237191405813</v>
      </c>
      <c r="N3672">
        <f>K3672/LCOH!$C$34</f>
        <v>14.137062772082606</v>
      </c>
    </row>
    <row r="3673" spans="1:14" x14ac:dyDescent="0.35">
      <c r="A3673">
        <f>'Profilo fotovoltaico'!B3675*LCOH!$C$20</f>
        <v>0</v>
      </c>
      <c r="B3673">
        <f>'Profilo eolico'!B3675*LCOH!$C$21</f>
        <v>193.39999999999998</v>
      </c>
      <c r="C3673">
        <f>$P$35*'Profilo fotovoltaico'!B3675</f>
        <v>0</v>
      </c>
      <c r="D3673">
        <f>$Q$37*'Profilo eolico'!B3675</f>
        <v>1128.4183885987002</v>
      </c>
      <c r="E3673">
        <f>$P$39*'Profilo fotovoltaico'!B3675+'Approvvigionamento energia'!$Q$39*'Profilo eolico'!B3675</f>
        <v>846.31379144902508</v>
      </c>
      <c r="F3673">
        <f>$P$41*'Profilo fotovoltaico'!B3675+'Approvvigionamento energia'!$Q$41*'Profilo eolico'!B3675</f>
        <v>564.20919429935009</v>
      </c>
      <c r="G3673">
        <f>$P$43*'Profilo fotovoltaico'!B3675+'Approvvigionamento energia'!$Q$43*'Profilo eolico'!B3675</f>
        <v>282.10459714967504</v>
      </c>
      <c r="H3673">
        <f t="shared" si="114"/>
        <v>1138.4335154826958</v>
      </c>
      <c r="I3673">
        <f>IF(LCOH!$C$28=Menu!$A$1,'Approvvigionamento energia'!C3673,0)+IF(LCOH!$C$28=Menu!$A$2,'Approvvigionamento energia'!D3673,0)+IF(LCOH!$C$28=Menu!$A$3,'Approvvigionamento energia'!E3673,0)+IF(LCOH!$C$28=Menu!$A$4,'Approvvigionamento energia'!F3673,0)+IF(LCOH!$C$28=Menu!$A$5,'Approvvigionamento energia'!G3673,0)+IF(LCOH!$C$28=Menu!$A$6,'Approvvigionamento energia'!H3673,0)</f>
        <v>564.20919429935009</v>
      </c>
      <c r="J3673">
        <f>'Approvvigionamento energia'!A3673+'Approvvigionamento energia'!B3673+'Approvvigionamento energia'!I3673</f>
        <v>757.60919429935007</v>
      </c>
      <c r="K3673">
        <f>IF(MIN(LCOH!$C$18,J3673)&gt;=$P$48*LCOH!$C$18, MIN(LCOH!$C$18,J3673),0)</f>
        <v>757.60919429935007</v>
      </c>
      <c r="L3673">
        <f t="shared" si="115"/>
        <v>0</v>
      </c>
      <c r="M3673">
        <f>K3673/LCOH!$C$18</f>
        <v>0.50507279619956669</v>
      </c>
      <c r="N3673">
        <f>K3673/LCOH!$C$34</f>
        <v>14.597479658947016</v>
      </c>
    </row>
    <row r="3674" spans="1:14" x14ac:dyDescent="0.35">
      <c r="A3674">
        <f>'Profilo fotovoltaico'!B3676*LCOH!$C$20</f>
        <v>0</v>
      </c>
      <c r="B3674">
        <f>'Profilo eolico'!B3676*LCOH!$C$21</f>
        <v>196.9</v>
      </c>
      <c r="C3674">
        <f>$P$35*'Profilo fotovoltaico'!B3676</f>
        <v>0</v>
      </c>
      <c r="D3674">
        <f>$Q$37*'Profilo eolico'!B3676</f>
        <v>1148.8396107294936</v>
      </c>
      <c r="E3674">
        <f>$P$39*'Profilo fotovoltaico'!B3676+'Approvvigionamento energia'!$Q$39*'Profilo eolico'!B3676</f>
        <v>861.62970804712018</v>
      </c>
      <c r="F3674">
        <f>$P$41*'Profilo fotovoltaico'!B3676+'Approvvigionamento energia'!$Q$41*'Profilo eolico'!B3676</f>
        <v>574.41980536474682</v>
      </c>
      <c r="G3674">
        <f>$P$43*'Profilo fotovoltaico'!B3676+'Approvvigionamento energia'!$Q$43*'Profilo eolico'!B3676</f>
        <v>287.20990268237341</v>
      </c>
      <c r="H3674">
        <f t="shared" si="114"/>
        <v>1138.4335154826958</v>
      </c>
      <c r="I3674">
        <f>IF(LCOH!$C$28=Menu!$A$1,'Approvvigionamento energia'!C3674,0)+IF(LCOH!$C$28=Menu!$A$2,'Approvvigionamento energia'!D3674,0)+IF(LCOH!$C$28=Menu!$A$3,'Approvvigionamento energia'!E3674,0)+IF(LCOH!$C$28=Menu!$A$4,'Approvvigionamento energia'!F3674,0)+IF(LCOH!$C$28=Menu!$A$5,'Approvvigionamento energia'!G3674,0)+IF(LCOH!$C$28=Menu!$A$6,'Approvvigionamento energia'!H3674,0)</f>
        <v>574.41980536474682</v>
      </c>
      <c r="J3674">
        <f>'Approvvigionamento energia'!A3674+'Approvvigionamento energia'!B3674+'Approvvigionamento energia'!I3674</f>
        <v>771.3198053647468</v>
      </c>
      <c r="K3674">
        <f>IF(MIN(LCOH!$C$18,J3674)&gt;=$P$48*LCOH!$C$18, MIN(LCOH!$C$18,J3674),0)</f>
        <v>771.3198053647468</v>
      </c>
      <c r="L3674">
        <f t="shared" si="115"/>
        <v>0</v>
      </c>
      <c r="M3674">
        <f>K3674/LCOH!$C$18</f>
        <v>0.51421320357649791</v>
      </c>
      <c r="N3674">
        <f>K3674/LCOH!$C$34</f>
        <v>14.861653282557743</v>
      </c>
    </row>
    <row r="3675" spans="1:14" x14ac:dyDescent="0.35">
      <c r="A3675">
        <f>'Profilo fotovoltaico'!B3677*LCOH!$C$20</f>
        <v>0</v>
      </c>
      <c r="B3675">
        <f>'Profilo eolico'!B3677*LCOH!$C$21</f>
        <v>208.9</v>
      </c>
      <c r="C3675">
        <f>$P$35*'Profilo fotovoltaico'!B3677</f>
        <v>0</v>
      </c>
      <c r="D3675">
        <f>$Q$37*'Profilo eolico'!B3677</f>
        <v>1218.8552294636427</v>
      </c>
      <c r="E3675">
        <f>$P$39*'Profilo fotovoltaico'!B3677+'Approvvigionamento energia'!$Q$39*'Profilo eolico'!B3677</f>
        <v>914.14142209773195</v>
      </c>
      <c r="F3675">
        <f>$P$41*'Profilo fotovoltaico'!B3677+'Approvvigionamento energia'!$Q$41*'Profilo eolico'!B3677</f>
        <v>609.42761473182134</v>
      </c>
      <c r="G3675">
        <f>$P$43*'Profilo fotovoltaico'!B3677+'Approvvigionamento energia'!$Q$43*'Profilo eolico'!B3677</f>
        <v>304.71380736591067</v>
      </c>
      <c r="H3675">
        <f t="shared" si="114"/>
        <v>1138.4335154826958</v>
      </c>
      <c r="I3675">
        <f>IF(LCOH!$C$28=Menu!$A$1,'Approvvigionamento energia'!C3675,0)+IF(LCOH!$C$28=Menu!$A$2,'Approvvigionamento energia'!D3675,0)+IF(LCOH!$C$28=Menu!$A$3,'Approvvigionamento energia'!E3675,0)+IF(LCOH!$C$28=Menu!$A$4,'Approvvigionamento energia'!F3675,0)+IF(LCOH!$C$28=Menu!$A$5,'Approvvigionamento energia'!G3675,0)+IF(LCOH!$C$28=Menu!$A$6,'Approvvigionamento energia'!H3675,0)</f>
        <v>609.42761473182134</v>
      </c>
      <c r="J3675">
        <f>'Approvvigionamento energia'!A3675+'Approvvigionamento energia'!B3675+'Approvvigionamento energia'!I3675</f>
        <v>818.32761473182131</v>
      </c>
      <c r="K3675">
        <f>IF(MIN(LCOH!$C$18,J3675)&gt;=$P$48*LCOH!$C$18, MIN(LCOH!$C$18,J3675),0)</f>
        <v>818.32761473182131</v>
      </c>
      <c r="L3675">
        <f t="shared" si="115"/>
        <v>0</v>
      </c>
      <c r="M3675">
        <f>K3675/LCOH!$C$18</f>
        <v>0.54555174315454757</v>
      </c>
      <c r="N3675">
        <f>K3675/LCOH!$C$34</f>
        <v>15.767391420651663</v>
      </c>
    </row>
    <row r="3676" spans="1:14" x14ac:dyDescent="0.35">
      <c r="A3676">
        <f>'Profilo fotovoltaico'!B3678*LCOH!$C$20</f>
        <v>0</v>
      </c>
      <c r="B3676">
        <f>'Profilo eolico'!B3678*LCOH!$C$21</f>
        <v>213.79999999999998</v>
      </c>
      <c r="C3676">
        <f>$P$35*'Profilo fotovoltaico'!B3678</f>
        <v>0</v>
      </c>
      <c r="D3676">
        <f>$Q$37*'Profilo eolico'!B3678</f>
        <v>1247.4449404467534</v>
      </c>
      <c r="E3676">
        <f>$P$39*'Profilo fotovoltaico'!B3678+'Approvvigionamento energia'!$Q$39*'Profilo eolico'!B3678</f>
        <v>935.58370533506502</v>
      </c>
      <c r="F3676">
        <f>$P$41*'Profilo fotovoltaico'!B3678+'Approvvigionamento energia'!$Q$41*'Profilo eolico'!B3678</f>
        <v>623.72247022337672</v>
      </c>
      <c r="G3676">
        <f>$P$43*'Profilo fotovoltaico'!B3678+'Approvvigionamento energia'!$Q$43*'Profilo eolico'!B3678</f>
        <v>311.86123511168836</v>
      </c>
      <c r="H3676">
        <f t="shared" si="114"/>
        <v>1138.4335154826958</v>
      </c>
      <c r="I3676">
        <f>IF(LCOH!$C$28=Menu!$A$1,'Approvvigionamento energia'!C3676,0)+IF(LCOH!$C$28=Menu!$A$2,'Approvvigionamento energia'!D3676,0)+IF(LCOH!$C$28=Menu!$A$3,'Approvvigionamento energia'!E3676,0)+IF(LCOH!$C$28=Menu!$A$4,'Approvvigionamento energia'!F3676,0)+IF(LCOH!$C$28=Menu!$A$5,'Approvvigionamento energia'!G3676,0)+IF(LCOH!$C$28=Menu!$A$6,'Approvvigionamento energia'!H3676,0)</f>
        <v>623.72247022337672</v>
      </c>
      <c r="J3676">
        <f>'Approvvigionamento energia'!A3676+'Approvvigionamento energia'!B3676+'Approvvigionamento energia'!I3676</f>
        <v>837.52247022337667</v>
      </c>
      <c r="K3676">
        <f>IF(MIN(LCOH!$C$18,J3676)&gt;=$P$48*LCOH!$C$18, MIN(LCOH!$C$18,J3676),0)</f>
        <v>837.52247022337667</v>
      </c>
      <c r="L3676">
        <f t="shared" si="115"/>
        <v>0</v>
      </c>
      <c r="M3676">
        <f>K3676/LCOH!$C$18</f>
        <v>0.55834831348225111</v>
      </c>
      <c r="N3676">
        <f>K3676/LCOH!$C$34</f>
        <v>16.137234493706679</v>
      </c>
    </row>
    <row r="3677" spans="1:14" x14ac:dyDescent="0.35">
      <c r="A3677">
        <f>'Profilo fotovoltaico'!B3679*LCOH!$C$20</f>
        <v>0</v>
      </c>
      <c r="B3677">
        <f>'Profilo eolico'!B3679*LCOH!$C$21</f>
        <v>199.6</v>
      </c>
      <c r="C3677">
        <f>$P$35*'Profilo fotovoltaico'!B3679</f>
        <v>0</v>
      </c>
      <c r="D3677">
        <f>$Q$37*'Profilo eolico'!B3679</f>
        <v>1164.5931249446771</v>
      </c>
      <c r="E3677">
        <f>$P$39*'Profilo fotovoltaico'!B3679+'Approvvigionamento energia'!$Q$39*'Profilo eolico'!B3679</f>
        <v>873.44484370850785</v>
      </c>
      <c r="F3677">
        <f>$P$41*'Profilo fotovoltaico'!B3679+'Approvvigionamento energia'!$Q$41*'Profilo eolico'!B3679</f>
        <v>582.29656247233856</v>
      </c>
      <c r="G3677">
        <f>$P$43*'Profilo fotovoltaico'!B3679+'Approvvigionamento energia'!$Q$43*'Profilo eolico'!B3679</f>
        <v>291.14828123616928</v>
      </c>
      <c r="H3677">
        <f t="shared" si="114"/>
        <v>1138.4335154826958</v>
      </c>
      <c r="I3677">
        <f>IF(LCOH!$C$28=Menu!$A$1,'Approvvigionamento energia'!C3677,0)+IF(LCOH!$C$28=Menu!$A$2,'Approvvigionamento energia'!D3677,0)+IF(LCOH!$C$28=Menu!$A$3,'Approvvigionamento energia'!E3677,0)+IF(LCOH!$C$28=Menu!$A$4,'Approvvigionamento energia'!F3677,0)+IF(LCOH!$C$28=Menu!$A$5,'Approvvigionamento energia'!G3677,0)+IF(LCOH!$C$28=Menu!$A$6,'Approvvigionamento energia'!H3677,0)</f>
        <v>582.29656247233856</v>
      </c>
      <c r="J3677">
        <f>'Approvvigionamento energia'!A3677+'Approvvigionamento energia'!B3677+'Approvvigionamento energia'!I3677</f>
        <v>781.89656247233859</v>
      </c>
      <c r="K3677">
        <f>IF(MIN(LCOH!$C$18,J3677)&gt;=$P$48*LCOH!$C$18, MIN(LCOH!$C$18,J3677),0)</f>
        <v>781.89656247233859</v>
      </c>
      <c r="L3677">
        <f t="shared" si="115"/>
        <v>0</v>
      </c>
      <c r="M3677">
        <f>K3677/LCOH!$C$18</f>
        <v>0.52126437498155909</v>
      </c>
      <c r="N3677">
        <f>K3677/LCOH!$C$34</f>
        <v>15.065444363628876</v>
      </c>
    </row>
    <row r="3678" spans="1:14" x14ac:dyDescent="0.35">
      <c r="A3678">
        <f>'Profilo fotovoltaico'!B3680*LCOH!$C$20</f>
        <v>33</v>
      </c>
      <c r="B3678">
        <f>'Profilo eolico'!B3680*LCOH!$C$21</f>
        <v>160.6</v>
      </c>
      <c r="C3678">
        <f>$P$35*'Profilo fotovoltaico'!B3680</f>
        <v>242.70220219152816</v>
      </c>
      <c r="D3678">
        <f>$Q$37*'Profilo eolico'!B3680</f>
        <v>937.04236405869312</v>
      </c>
      <c r="E3678">
        <f>$P$39*'Profilo fotovoltaico'!B3680+'Approvvigionamento energia'!$Q$39*'Profilo eolico'!B3680</f>
        <v>763.45732359190185</v>
      </c>
      <c r="F3678">
        <f>$P$41*'Profilo fotovoltaico'!B3680+'Approvvigionamento energia'!$Q$41*'Profilo eolico'!B3680</f>
        <v>589.8722831251107</v>
      </c>
      <c r="G3678">
        <f>$P$43*'Profilo fotovoltaico'!B3680+'Approvvigionamento energia'!$Q$43*'Profilo eolico'!B3680</f>
        <v>416.28724265831943</v>
      </c>
      <c r="H3678">
        <f t="shared" si="114"/>
        <v>1138.4335154826958</v>
      </c>
      <c r="I3678">
        <f>IF(LCOH!$C$28=Menu!$A$1,'Approvvigionamento energia'!C3678,0)+IF(LCOH!$C$28=Menu!$A$2,'Approvvigionamento energia'!D3678,0)+IF(LCOH!$C$28=Menu!$A$3,'Approvvigionamento energia'!E3678,0)+IF(LCOH!$C$28=Menu!$A$4,'Approvvigionamento energia'!F3678,0)+IF(LCOH!$C$28=Menu!$A$5,'Approvvigionamento energia'!G3678,0)+IF(LCOH!$C$28=Menu!$A$6,'Approvvigionamento energia'!H3678,0)</f>
        <v>589.8722831251107</v>
      </c>
      <c r="J3678">
        <f>'Approvvigionamento energia'!A3678+'Approvvigionamento energia'!B3678+'Approvvigionamento energia'!I3678</f>
        <v>783.47228312511072</v>
      </c>
      <c r="K3678">
        <f>IF(MIN(LCOH!$C$18,J3678)&gt;=$P$48*LCOH!$C$18, MIN(LCOH!$C$18,J3678),0)</f>
        <v>783.47228312511072</v>
      </c>
      <c r="L3678">
        <f t="shared" si="115"/>
        <v>0</v>
      </c>
      <c r="M3678">
        <f>K3678/LCOH!$C$18</f>
        <v>0.5223148554167405</v>
      </c>
      <c r="N3678">
        <f>K3678/LCOH!$C$34</f>
        <v>15.095805069847991</v>
      </c>
    </row>
    <row r="3679" spans="1:14" x14ac:dyDescent="0.35">
      <c r="A3679">
        <f>'Profilo fotovoltaico'!B3681*LCOH!$C$20</f>
        <v>120</v>
      </c>
      <c r="B3679">
        <f>'Profilo eolico'!B3681*LCOH!$C$21</f>
        <v>162.20000000000002</v>
      </c>
      <c r="C3679">
        <f>$P$35*'Profilo fotovoltaico'!B3681</f>
        <v>882.55346251464778</v>
      </c>
      <c r="D3679">
        <f>$Q$37*'Profilo eolico'!B3681</f>
        <v>946.37777988991309</v>
      </c>
      <c r="E3679">
        <f>$P$39*'Profilo fotovoltaico'!B3681+'Approvvigionamento energia'!$Q$39*'Profilo eolico'!B3681</f>
        <v>930.42170054609676</v>
      </c>
      <c r="F3679">
        <f>$P$41*'Profilo fotovoltaico'!B3681+'Approvvigionamento energia'!$Q$41*'Profilo eolico'!B3681</f>
        <v>914.46562120228043</v>
      </c>
      <c r="G3679">
        <f>$P$43*'Profilo fotovoltaico'!B3681+'Approvvigionamento energia'!$Q$43*'Profilo eolico'!B3681</f>
        <v>898.5095418584641</v>
      </c>
      <c r="H3679">
        <f t="shared" si="114"/>
        <v>1138.4335154826958</v>
      </c>
      <c r="I3679">
        <f>IF(LCOH!$C$28=Menu!$A$1,'Approvvigionamento energia'!C3679,0)+IF(LCOH!$C$28=Menu!$A$2,'Approvvigionamento energia'!D3679,0)+IF(LCOH!$C$28=Menu!$A$3,'Approvvigionamento energia'!E3679,0)+IF(LCOH!$C$28=Menu!$A$4,'Approvvigionamento energia'!F3679,0)+IF(LCOH!$C$28=Menu!$A$5,'Approvvigionamento energia'!G3679,0)+IF(LCOH!$C$28=Menu!$A$6,'Approvvigionamento energia'!H3679,0)</f>
        <v>914.46562120228043</v>
      </c>
      <c r="J3679">
        <f>'Approvvigionamento energia'!A3679+'Approvvigionamento energia'!B3679+'Approvvigionamento energia'!I3679</f>
        <v>1196.6656212022804</v>
      </c>
      <c r="K3679">
        <f>IF(MIN(LCOH!$C$18,J3679)&gt;=$P$48*LCOH!$C$18, MIN(LCOH!$C$18,J3679),0)</f>
        <v>1196.6656212022804</v>
      </c>
      <c r="L3679">
        <f t="shared" si="115"/>
        <v>0</v>
      </c>
      <c r="M3679">
        <f>K3679/LCOH!$C$18</f>
        <v>0.79777708080152021</v>
      </c>
      <c r="N3679">
        <f>K3679/LCOH!$C$34</f>
        <v>23.057141063627753</v>
      </c>
    </row>
    <row r="3680" spans="1:14" x14ac:dyDescent="0.35">
      <c r="A3680">
        <f>'Profilo fotovoltaico'!B3682*LCOH!$C$20</f>
        <v>242</v>
      </c>
      <c r="B3680">
        <f>'Profilo eolico'!B3682*LCOH!$C$21</f>
        <v>160.80000000000001</v>
      </c>
      <c r="C3680">
        <f>$P$35*'Profilo fotovoltaico'!B3682</f>
        <v>1779.8161494045396</v>
      </c>
      <c r="D3680">
        <f>$Q$37*'Profilo eolico'!B3682</f>
        <v>938.20929103759568</v>
      </c>
      <c r="E3680">
        <f>$P$39*'Profilo fotovoltaico'!B3682+'Approvvigionamento energia'!$Q$39*'Profilo eolico'!B3682</f>
        <v>1148.6110056293317</v>
      </c>
      <c r="F3680">
        <f>$P$41*'Profilo fotovoltaico'!B3682+'Approvvigionamento energia'!$Q$41*'Profilo eolico'!B3682</f>
        <v>1359.0127202210676</v>
      </c>
      <c r="G3680">
        <f>$P$43*'Profilo fotovoltaico'!B3682+'Approvvigionamento energia'!$Q$43*'Profilo eolico'!B3682</f>
        <v>1569.4144348128038</v>
      </c>
      <c r="H3680">
        <f t="shared" si="114"/>
        <v>1138.4335154826958</v>
      </c>
      <c r="I3680">
        <f>IF(LCOH!$C$28=Menu!$A$1,'Approvvigionamento energia'!C3680,0)+IF(LCOH!$C$28=Menu!$A$2,'Approvvigionamento energia'!D3680,0)+IF(LCOH!$C$28=Menu!$A$3,'Approvvigionamento energia'!E3680,0)+IF(LCOH!$C$28=Menu!$A$4,'Approvvigionamento energia'!F3680,0)+IF(LCOH!$C$28=Menu!$A$5,'Approvvigionamento energia'!G3680,0)+IF(LCOH!$C$28=Menu!$A$6,'Approvvigionamento energia'!H3680,0)</f>
        <v>1359.0127202210676</v>
      </c>
      <c r="J3680">
        <f>'Approvvigionamento energia'!A3680+'Approvvigionamento energia'!B3680+'Approvvigionamento energia'!I3680</f>
        <v>1761.8127202210676</v>
      </c>
      <c r="K3680">
        <f>IF(MIN(LCOH!$C$18,J3680)&gt;=$P$48*LCOH!$C$18, MIN(LCOH!$C$18,J3680),0)</f>
        <v>1500</v>
      </c>
      <c r="L3680">
        <f t="shared" si="115"/>
        <v>261.81272022106759</v>
      </c>
      <c r="M3680">
        <f>K3680/LCOH!$C$18</f>
        <v>1</v>
      </c>
      <c r="N3680">
        <f>K3680/LCOH!$C$34</f>
        <v>28.901734104046245</v>
      </c>
    </row>
    <row r="3681" spans="1:14" x14ac:dyDescent="0.35">
      <c r="A3681">
        <f>'Profilo fotovoltaico'!B3683*LCOH!$C$20</f>
        <v>363</v>
      </c>
      <c r="B3681">
        <f>'Profilo eolico'!B3683*LCOH!$C$21</f>
        <v>149.5</v>
      </c>
      <c r="C3681">
        <f>$P$35*'Profilo fotovoltaico'!B3683</f>
        <v>2669.7242241068093</v>
      </c>
      <c r="D3681">
        <f>$Q$37*'Profilo eolico'!B3683</f>
        <v>872.27791672960541</v>
      </c>
      <c r="E3681">
        <f>$P$39*'Profilo fotovoltaico'!B3683+'Approvvigionamento energia'!$Q$39*'Profilo eolico'!B3683</f>
        <v>1321.6394935739063</v>
      </c>
      <c r="F3681">
        <f>$P$41*'Profilo fotovoltaico'!B3683+'Approvvigionamento energia'!$Q$41*'Profilo eolico'!B3683</f>
        <v>1771.0010704182073</v>
      </c>
      <c r="G3681">
        <f>$P$43*'Profilo fotovoltaico'!B3683+'Approvvigionamento energia'!$Q$43*'Profilo eolico'!B3683</f>
        <v>2220.3626472625087</v>
      </c>
      <c r="H3681">
        <f t="shared" si="114"/>
        <v>1138.4335154826958</v>
      </c>
      <c r="I3681">
        <f>IF(LCOH!$C$28=Menu!$A$1,'Approvvigionamento energia'!C3681,0)+IF(LCOH!$C$28=Menu!$A$2,'Approvvigionamento energia'!D3681,0)+IF(LCOH!$C$28=Menu!$A$3,'Approvvigionamento energia'!E3681,0)+IF(LCOH!$C$28=Menu!$A$4,'Approvvigionamento energia'!F3681,0)+IF(LCOH!$C$28=Menu!$A$5,'Approvvigionamento energia'!G3681,0)+IF(LCOH!$C$28=Menu!$A$6,'Approvvigionamento energia'!H3681,0)</f>
        <v>1771.0010704182073</v>
      </c>
      <c r="J3681">
        <f>'Approvvigionamento energia'!A3681+'Approvvigionamento energia'!B3681+'Approvvigionamento energia'!I3681</f>
        <v>2283.5010704182073</v>
      </c>
      <c r="K3681">
        <f>IF(MIN(LCOH!$C$18,J3681)&gt;=$P$48*LCOH!$C$18, MIN(LCOH!$C$18,J3681),0)</f>
        <v>1500</v>
      </c>
      <c r="L3681">
        <f t="shared" si="115"/>
        <v>783.50107041820729</v>
      </c>
      <c r="M3681">
        <f>K3681/LCOH!$C$18</f>
        <v>1</v>
      </c>
      <c r="N3681">
        <f>K3681/LCOH!$C$34</f>
        <v>28.901734104046245</v>
      </c>
    </row>
    <row r="3682" spans="1:14" x14ac:dyDescent="0.35">
      <c r="A3682">
        <f>'Profilo fotovoltaico'!B3684*LCOH!$C$20</f>
        <v>458</v>
      </c>
      <c r="B3682">
        <f>'Profilo eolico'!B3684*LCOH!$C$21</f>
        <v>158</v>
      </c>
      <c r="C3682">
        <f>$P$35*'Profilo fotovoltaico'!B3684</f>
        <v>3368.4123819309061</v>
      </c>
      <c r="D3682">
        <f>$Q$37*'Profilo eolico'!B3684</f>
        <v>921.87231333296097</v>
      </c>
      <c r="E3682">
        <f>$P$39*'Profilo fotovoltaico'!B3684+'Approvvigionamento energia'!$Q$39*'Profilo eolico'!B3684</f>
        <v>1533.5073304824473</v>
      </c>
      <c r="F3682">
        <f>$P$41*'Profilo fotovoltaico'!B3684+'Approvvigionamento energia'!$Q$41*'Profilo eolico'!B3684</f>
        <v>2145.1423476319337</v>
      </c>
      <c r="G3682">
        <f>$P$43*'Profilo fotovoltaico'!B3684+'Approvvigionamento energia'!$Q$43*'Profilo eolico'!B3684</f>
        <v>2756.7773647814197</v>
      </c>
      <c r="H3682">
        <f t="shared" si="114"/>
        <v>1138.4335154826958</v>
      </c>
      <c r="I3682">
        <f>IF(LCOH!$C$28=Menu!$A$1,'Approvvigionamento energia'!C3682,0)+IF(LCOH!$C$28=Menu!$A$2,'Approvvigionamento energia'!D3682,0)+IF(LCOH!$C$28=Menu!$A$3,'Approvvigionamento energia'!E3682,0)+IF(LCOH!$C$28=Menu!$A$4,'Approvvigionamento energia'!F3682,0)+IF(LCOH!$C$28=Menu!$A$5,'Approvvigionamento energia'!G3682,0)+IF(LCOH!$C$28=Menu!$A$6,'Approvvigionamento energia'!H3682,0)</f>
        <v>2145.1423476319337</v>
      </c>
      <c r="J3682">
        <f>'Approvvigionamento energia'!A3682+'Approvvigionamento energia'!B3682+'Approvvigionamento energia'!I3682</f>
        <v>2761.1423476319337</v>
      </c>
      <c r="K3682">
        <f>IF(MIN(LCOH!$C$18,J3682)&gt;=$P$48*LCOH!$C$18, MIN(LCOH!$C$18,J3682),0)</f>
        <v>1500</v>
      </c>
      <c r="L3682">
        <f t="shared" si="115"/>
        <v>1261.1423476319337</v>
      </c>
      <c r="M3682">
        <f>K3682/LCOH!$C$18</f>
        <v>1</v>
      </c>
      <c r="N3682">
        <f>K3682/LCOH!$C$34</f>
        <v>28.901734104046245</v>
      </c>
    </row>
    <row r="3683" spans="1:14" x14ac:dyDescent="0.35">
      <c r="A3683">
        <f>'Profilo fotovoltaico'!B3685*LCOH!$C$20</f>
        <v>511</v>
      </c>
      <c r="B3683">
        <f>'Profilo eolico'!B3685*LCOH!$C$21</f>
        <v>173.4</v>
      </c>
      <c r="C3683">
        <f>$P$35*'Profilo fotovoltaico'!B3685</f>
        <v>3758.2068278748752</v>
      </c>
      <c r="D3683">
        <f>$Q$37*'Profilo eolico'!B3685</f>
        <v>1011.725690708452</v>
      </c>
      <c r="E3683">
        <f>$P$39*'Profilo fotovoltaico'!B3685+'Approvvigionamento energia'!$Q$39*'Profilo eolico'!B3685</f>
        <v>1698.3459750000579</v>
      </c>
      <c r="F3683">
        <f>$P$41*'Profilo fotovoltaico'!B3685+'Approvvigionamento energia'!$Q$41*'Profilo eolico'!B3685</f>
        <v>2384.9662592916638</v>
      </c>
      <c r="G3683">
        <f>$P$43*'Profilo fotovoltaico'!B3685+'Approvvigionamento energia'!$Q$43*'Profilo eolico'!B3685</f>
        <v>3071.5865435832698</v>
      </c>
      <c r="H3683">
        <f t="shared" si="114"/>
        <v>1138.4335154826958</v>
      </c>
      <c r="I3683">
        <f>IF(LCOH!$C$28=Menu!$A$1,'Approvvigionamento energia'!C3683,0)+IF(LCOH!$C$28=Menu!$A$2,'Approvvigionamento energia'!D3683,0)+IF(LCOH!$C$28=Menu!$A$3,'Approvvigionamento energia'!E3683,0)+IF(LCOH!$C$28=Menu!$A$4,'Approvvigionamento energia'!F3683,0)+IF(LCOH!$C$28=Menu!$A$5,'Approvvigionamento energia'!G3683,0)+IF(LCOH!$C$28=Menu!$A$6,'Approvvigionamento energia'!H3683,0)</f>
        <v>2384.9662592916638</v>
      </c>
      <c r="J3683">
        <f>'Approvvigionamento energia'!A3683+'Approvvigionamento energia'!B3683+'Approvvigionamento energia'!I3683</f>
        <v>3069.3662592916639</v>
      </c>
      <c r="K3683">
        <f>IF(MIN(LCOH!$C$18,J3683)&gt;=$P$48*LCOH!$C$18, MIN(LCOH!$C$18,J3683),0)</f>
        <v>1500</v>
      </c>
      <c r="L3683">
        <f t="shared" si="115"/>
        <v>1569.3662592916639</v>
      </c>
      <c r="M3683">
        <f>K3683/LCOH!$C$18</f>
        <v>1</v>
      </c>
      <c r="N3683">
        <f>K3683/LCOH!$C$34</f>
        <v>28.901734104046245</v>
      </c>
    </row>
    <row r="3684" spans="1:14" x14ac:dyDescent="0.35">
      <c r="A3684">
        <f>'Profilo fotovoltaico'!B3686*LCOH!$C$20</f>
        <v>529</v>
      </c>
      <c r="B3684">
        <f>'Profilo eolico'!B3686*LCOH!$C$21</f>
        <v>187.6</v>
      </c>
      <c r="C3684">
        <f>$P$35*'Profilo fotovoltaico'!B3686</f>
        <v>3890.5898472520726</v>
      </c>
      <c r="D3684">
        <f>$Q$37*'Profilo eolico'!B3686</f>
        <v>1094.5775062105283</v>
      </c>
      <c r="E3684">
        <f>$P$39*'Profilo fotovoltaico'!B3686+'Approvvigionamento energia'!$Q$39*'Profilo eolico'!B3686</f>
        <v>1793.5805914709142</v>
      </c>
      <c r="F3684">
        <f>$P$41*'Profilo fotovoltaico'!B3686+'Approvvigionamento energia'!$Q$41*'Profilo eolico'!B3686</f>
        <v>2492.5836767313003</v>
      </c>
      <c r="G3684">
        <f>$P$43*'Profilo fotovoltaico'!B3686+'Approvvigionamento energia'!$Q$43*'Profilo eolico'!B3686</f>
        <v>3191.5867619916867</v>
      </c>
      <c r="H3684">
        <f t="shared" si="114"/>
        <v>1138.4335154826958</v>
      </c>
      <c r="I3684">
        <f>IF(LCOH!$C$28=Menu!$A$1,'Approvvigionamento energia'!C3684,0)+IF(LCOH!$C$28=Menu!$A$2,'Approvvigionamento energia'!D3684,0)+IF(LCOH!$C$28=Menu!$A$3,'Approvvigionamento energia'!E3684,0)+IF(LCOH!$C$28=Menu!$A$4,'Approvvigionamento energia'!F3684,0)+IF(LCOH!$C$28=Menu!$A$5,'Approvvigionamento energia'!G3684,0)+IF(LCOH!$C$28=Menu!$A$6,'Approvvigionamento energia'!H3684,0)</f>
        <v>2492.5836767313003</v>
      </c>
      <c r="J3684">
        <f>'Approvvigionamento energia'!A3684+'Approvvigionamento energia'!B3684+'Approvvigionamento energia'!I3684</f>
        <v>3209.1836767313002</v>
      </c>
      <c r="K3684">
        <f>IF(MIN(LCOH!$C$18,J3684)&gt;=$P$48*LCOH!$C$18, MIN(LCOH!$C$18,J3684),0)</f>
        <v>1500</v>
      </c>
      <c r="L3684">
        <f t="shared" si="115"/>
        <v>1709.1836767313002</v>
      </c>
      <c r="M3684">
        <f>K3684/LCOH!$C$18</f>
        <v>1</v>
      </c>
      <c r="N3684">
        <f>K3684/LCOH!$C$34</f>
        <v>28.901734104046245</v>
      </c>
    </row>
    <row r="3685" spans="1:14" x14ac:dyDescent="0.35">
      <c r="A3685">
        <f>'Profilo fotovoltaico'!B3687*LCOH!$C$20</f>
        <v>513</v>
      </c>
      <c r="B3685">
        <f>'Profilo eolico'!B3687*LCOH!$C$21</f>
        <v>200.5</v>
      </c>
      <c r="C3685">
        <f>$P$35*'Profilo fotovoltaico'!B3687</f>
        <v>3772.9160522501193</v>
      </c>
      <c r="D3685">
        <f>$Q$37*'Profilo eolico'!B3687</f>
        <v>1169.8442963497384</v>
      </c>
      <c r="E3685">
        <f>$P$39*'Profilo fotovoltaico'!B3687+'Approvvigionamento energia'!$Q$39*'Profilo eolico'!B3687</f>
        <v>1820.6122353248336</v>
      </c>
      <c r="F3685">
        <f>$P$41*'Profilo fotovoltaico'!B3687+'Approvvigionamento energia'!$Q$41*'Profilo eolico'!B3687</f>
        <v>2471.380174299929</v>
      </c>
      <c r="G3685">
        <f>$P$43*'Profilo fotovoltaico'!B3687+'Approvvigionamento energia'!$Q$43*'Profilo eolico'!B3687</f>
        <v>3122.1481132750241</v>
      </c>
      <c r="H3685">
        <f t="shared" si="114"/>
        <v>1138.4335154826958</v>
      </c>
      <c r="I3685">
        <f>IF(LCOH!$C$28=Menu!$A$1,'Approvvigionamento energia'!C3685,0)+IF(LCOH!$C$28=Menu!$A$2,'Approvvigionamento energia'!D3685,0)+IF(LCOH!$C$28=Menu!$A$3,'Approvvigionamento energia'!E3685,0)+IF(LCOH!$C$28=Menu!$A$4,'Approvvigionamento energia'!F3685,0)+IF(LCOH!$C$28=Menu!$A$5,'Approvvigionamento energia'!G3685,0)+IF(LCOH!$C$28=Menu!$A$6,'Approvvigionamento energia'!H3685,0)</f>
        <v>2471.380174299929</v>
      </c>
      <c r="J3685">
        <f>'Approvvigionamento energia'!A3685+'Approvvigionamento energia'!B3685+'Approvvigionamento energia'!I3685</f>
        <v>3184.880174299929</v>
      </c>
      <c r="K3685">
        <f>IF(MIN(LCOH!$C$18,J3685)&gt;=$P$48*LCOH!$C$18, MIN(LCOH!$C$18,J3685),0)</f>
        <v>1500</v>
      </c>
      <c r="L3685">
        <f t="shared" si="115"/>
        <v>1684.880174299929</v>
      </c>
      <c r="M3685">
        <f>K3685/LCOH!$C$18</f>
        <v>1</v>
      </c>
      <c r="N3685">
        <f>K3685/LCOH!$C$34</f>
        <v>28.901734104046245</v>
      </c>
    </row>
    <row r="3686" spans="1:14" x14ac:dyDescent="0.35">
      <c r="A3686">
        <f>'Profilo fotovoltaico'!B3688*LCOH!$C$20</f>
        <v>471</v>
      </c>
      <c r="B3686">
        <f>'Profilo eolico'!B3688*LCOH!$C$21</f>
        <v>211.5</v>
      </c>
      <c r="C3686">
        <f>$P$35*'Profilo fotovoltaico'!B3688</f>
        <v>3464.0223403699924</v>
      </c>
      <c r="D3686">
        <f>$Q$37*'Profilo eolico'!B3688</f>
        <v>1234.0252801893748</v>
      </c>
      <c r="E3686">
        <f>$P$39*'Profilo fotovoltaico'!B3688+'Approvvigionamento energia'!$Q$39*'Profilo eolico'!B3688</f>
        <v>1791.5245452345293</v>
      </c>
      <c r="F3686">
        <f>$P$41*'Profilo fotovoltaico'!B3688+'Approvvigionamento energia'!$Q$41*'Profilo eolico'!B3688</f>
        <v>2349.0238102796839</v>
      </c>
      <c r="G3686">
        <f>$P$43*'Profilo fotovoltaico'!B3688+'Approvvigionamento energia'!$Q$43*'Profilo eolico'!B3688</f>
        <v>2906.5230753248379</v>
      </c>
      <c r="H3686">
        <f t="shared" si="114"/>
        <v>1138.4335154826958</v>
      </c>
      <c r="I3686">
        <f>IF(LCOH!$C$28=Menu!$A$1,'Approvvigionamento energia'!C3686,0)+IF(LCOH!$C$28=Menu!$A$2,'Approvvigionamento energia'!D3686,0)+IF(LCOH!$C$28=Menu!$A$3,'Approvvigionamento energia'!E3686,0)+IF(LCOH!$C$28=Menu!$A$4,'Approvvigionamento energia'!F3686,0)+IF(LCOH!$C$28=Menu!$A$5,'Approvvigionamento energia'!G3686,0)+IF(LCOH!$C$28=Menu!$A$6,'Approvvigionamento energia'!H3686,0)</f>
        <v>2349.0238102796839</v>
      </c>
      <c r="J3686">
        <f>'Approvvigionamento energia'!A3686+'Approvvigionamento energia'!B3686+'Approvvigionamento energia'!I3686</f>
        <v>3031.5238102796839</v>
      </c>
      <c r="K3686">
        <f>IF(MIN(LCOH!$C$18,J3686)&gt;=$P$48*LCOH!$C$18, MIN(LCOH!$C$18,J3686),0)</f>
        <v>1500</v>
      </c>
      <c r="L3686">
        <f t="shared" si="115"/>
        <v>1531.5238102796839</v>
      </c>
      <c r="M3686">
        <f>K3686/LCOH!$C$18</f>
        <v>1</v>
      </c>
      <c r="N3686">
        <f>K3686/LCOH!$C$34</f>
        <v>28.901734104046245</v>
      </c>
    </row>
    <row r="3687" spans="1:14" x14ac:dyDescent="0.35">
      <c r="A3687">
        <f>'Profilo fotovoltaico'!B3689*LCOH!$C$20</f>
        <v>411</v>
      </c>
      <c r="B3687">
        <f>'Profilo eolico'!B3689*LCOH!$C$21</f>
        <v>221.20000000000002</v>
      </c>
      <c r="C3687">
        <f>$P$35*'Profilo fotovoltaico'!B3689</f>
        <v>3022.7456091126687</v>
      </c>
      <c r="D3687">
        <f>$Q$37*'Profilo eolico'!B3689</f>
        <v>1290.6212386661452</v>
      </c>
      <c r="E3687">
        <f>$P$39*'Profilo fotovoltaico'!B3689+'Approvvigionamento energia'!$Q$39*'Profilo eolico'!B3689</f>
        <v>1723.6523312777763</v>
      </c>
      <c r="F3687">
        <f>$P$41*'Profilo fotovoltaico'!B3689+'Approvvigionamento energia'!$Q$41*'Profilo eolico'!B3689</f>
        <v>2156.6834238894071</v>
      </c>
      <c r="G3687">
        <f>$P$43*'Profilo fotovoltaico'!B3689+'Approvvigionamento energia'!$Q$43*'Profilo eolico'!B3689</f>
        <v>2589.7145165010375</v>
      </c>
      <c r="H3687">
        <f t="shared" si="114"/>
        <v>1138.4335154826958</v>
      </c>
      <c r="I3687">
        <f>IF(LCOH!$C$28=Menu!$A$1,'Approvvigionamento energia'!C3687,0)+IF(LCOH!$C$28=Menu!$A$2,'Approvvigionamento energia'!D3687,0)+IF(LCOH!$C$28=Menu!$A$3,'Approvvigionamento energia'!E3687,0)+IF(LCOH!$C$28=Menu!$A$4,'Approvvigionamento energia'!F3687,0)+IF(LCOH!$C$28=Menu!$A$5,'Approvvigionamento energia'!G3687,0)+IF(LCOH!$C$28=Menu!$A$6,'Approvvigionamento energia'!H3687,0)</f>
        <v>2156.6834238894071</v>
      </c>
      <c r="J3687">
        <f>'Approvvigionamento energia'!A3687+'Approvvigionamento energia'!B3687+'Approvvigionamento energia'!I3687</f>
        <v>2788.8834238894069</v>
      </c>
      <c r="K3687">
        <f>IF(MIN(LCOH!$C$18,J3687)&gt;=$P$48*LCOH!$C$18, MIN(LCOH!$C$18,J3687),0)</f>
        <v>1500</v>
      </c>
      <c r="L3687">
        <f t="shared" si="115"/>
        <v>1288.8834238894069</v>
      </c>
      <c r="M3687">
        <f>K3687/LCOH!$C$18</f>
        <v>1</v>
      </c>
      <c r="N3687">
        <f>K3687/LCOH!$C$34</f>
        <v>28.901734104046245</v>
      </c>
    </row>
    <row r="3688" spans="1:14" x14ac:dyDescent="0.35">
      <c r="A3688">
        <f>'Profilo fotovoltaico'!B3690*LCOH!$C$20</f>
        <v>331</v>
      </c>
      <c r="B3688">
        <f>'Profilo eolico'!B3690*LCOH!$C$21</f>
        <v>221.8</v>
      </c>
      <c r="C3688">
        <f>$P$35*'Profilo fotovoltaico'!B3690</f>
        <v>2434.3766341029036</v>
      </c>
      <c r="D3688">
        <f>$Q$37*'Profilo eolico'!B3690</f>
        <v>1294.1220196028528</v>
      </c>
      <c r="E3688">
        <f>$P$39*'Profilo fotovoltaico'!B3690+'Approvvigionamento energia'!$Q$39*'Profilo eolico'!B3690</f>
        <v>1579.1856732278654</v>
      </c>
      <c r="F3688">
        <f>$P$41*'Profilo fotovoltaico'!B3690+'Approvvigionamento energia'!$Q$41*'Profilo eolico'!B3690</f>
        <v>1864.2493268528783</v>
      </c>
      <c r="G3688">
        <f>$P$43*'Profilo fotovoltaico'!B3690+'Approvvigionamento energia'!$Q$43*'Profilo eolico'!B3690</f>
        <v>2149.312980477891</v>
      </c>
      <c r="H3688">
        <f t="shared" si="114"/>
        <v>1138.4335154826958</v>
      </c>
      <c r="I3688">
        <f>IF(LCOH!$C$28=Menu!$A$1,'Approvvigionamento energia'!C3688,0)+IF(LCOH!$C$28=Menu!$A$2,'Approvvigionamento energia'!D3688,0)+IF(LCOH!$C$28=Menu!$A$3,'Approvvigionamento energia'!E3688,0)+IF(LCOH!$C$28=Menu!$A$4,'Approvvigionamento energia'!F3688,0)+IF(LCOH!$C$28=Menu!$A$5,'Approvvigionamento energia'!G3688,0)+IF(LCOH!$C$28=Menu!$A$6,'Approvvigionamento energia'!H3688,0)</f>
        <v>1864.2493268528783</v>
      </c>
      <c r="J3688">
        <f>'Approvvigionamento energia'!A3688+'Approvvigionamento energia'!B3688+'Approvvigionamento energia'!I3688</f>
        <v>2417.049326852878</v>
      </c>
      <c r="K3688">
        <f>IF(MIN(LCOH!$C$18,J3688)&gt;=$P$48*LCOH!$C$18, MIN(LCOH!$C$18,J3688),0)</f>
        <v>1500</v>
      </c>
      <c r="L3688">
        <f t="shared" si="115"/>
        <v>917.04932685287804</v>
      </c>
      <c r="M3688">
        <f>K3688/LCOH!$C$18</f>
        <v>1</v>
      </c>
      <c r="N3688">
        <f>K3688/LCOH!$C$34</f>
        <v>28.901734104046245</v>
      </c>
    </row>
    <row r="3689" spans="1:14" x14ac:dyDescent="0.35">
      <c r="A3689">
        <f>'Profilo fotovoltaico'!B3691*LCOH!$C$20</f>
        <v>236</v>
      </c>
      <c r="B3689">
        <f>'Profilo eolico'!B3691*LCOH!$C$21</f>
        <v>216.5</v>
      </c>
      <c r="C3689">
        <f>$P$35*'Profilo fotovoltaico'!B3691</f>
        <v>1735.6884762788072</v>
      </c>
      <c r="D3689">
        <f>$Q$37*'Profilo eolico'!B3691</f>
        <v>1263.1984546619369</v>
      </c>
      <c r="E3689">
        <f>$P$39*'Profilo fotovoltaico'!B3691+'Approvvigionamento energia'!$Q$39*'Profilo eolico'!B3691</f>
        <v>1381.3209600661544</v>
      </c>
      <c r="F3689">
        <f>$P$41*'Profilo fotovoltaico'!B3691+'Approvvigionamento energia'!$Q$41*'Profilo eolico'!B3691</f>
        <v>1499.4434654703721</v>
      </c>
      <c r="G3689">
        <f>$P$43*'Profilo fotovoltaico'!B3691+'Approvvigionamento energia'!$Q$43*'Profilo eolico'!B3691</f>
        <v>1617.5659708745898</v>
      </c>
      <c r="H3689">
        <f t="shared" si="114"/>
        <v>1138.4335154826958</v>
      </c>
      <c r="I3689">
        <f>IF(LCOH!$C$28=Menu!$A$1,'Approvvigionamento energia'!C3689,0)+IF(LCOH!$C$28=Menu!$A$2,'Approvvigionamento energia'!D3689,0)+IF(LCOH!$C$28=Menu!$A$3,'Approvvigionamento energia'!E3689,0)+IF(LCOH!$C$28=Menu!$A$4,'Approvvigionamento energia'!F3689,0)+IF(LCOH!$C$28=Menu!$A$5,'Approvvigionamento energia'!G3689,0)+IF(LCOH!$C$28=Menu!$A$6,'Approvvigionamento energia'!H3689,0)</f>
        <v>1499.4434654703721</v>
      </c>
      <c r="J3689">
        <f>'Approvvigionamento energia'!A3689+'Approvvigionamento energia'!B3689+'Approvvigionamento energia'!I3689</f>
        <v>1951.9434654703721</v>
      </c>
      <c r="K3689">
        <f>IF(MIN(LCOH!$C$18,J3689)&gt;=$P$48*LCOH!$C$18, MIN(LCOH!$C$18,J3689),0)</f>
        <v>1500</v>
      </c>
      <c r="L3689">
        <f t="shared" si="115"/>
        <v>451.94346547037208</v>
      </c>
      <c r="M3689">
        <f>K3689/LCOH!$C$18</f>
        <v>1</v>
      </c>
      <c r="N3689">
        <f>K3689/LCOH!$C$34</f>
        <v>28.901734104046245</v>
      </c>
    </row>
    <row r="3690" spans="1:14" x14ac:dyDescent="0.35">
      <c r="A3690">
        <f>'Profilo fotovoltaico'!B3692*LCOH!$C$20</f>
        <v>134</v>
      </c>
      <c r="B3690">
        <f>'Profilo eolico'!B3692*LCOH!$C$21</f>
        <v>205.1</v>
      </c>
      <c r="C3690">
        <f>$P$35*'Profilo fotovoltaico'!B3692</f>
        <v>985.5180331413568</v>
      </c>
      <c r="D3690">
        <f>$Q$37*'Profilo eolico'!B3692</f>
        <v>1196.6836168644954</v>
      </c>
      <c r="E3690">
        <f>$P$39*'Profilo fotovoltaico'!B3692+'Approvvigionamento energia'!$Q$39*'Profilo eolico'!B3692</f>
        <v>1143.8922209337109</v>
      </c>
      <c r="F3690">
        <f>$P$41*'Profilo fotovoltaico'!B3692+'Approvvigionamento energia'!$Q$41*'Profilo eolico'!B3692</f>
        <v>1091.1008250029261</v>
      </c>
      <c r="G3690">
        <f>$P$43*'Profilo fotovoltaico'!B3692+'Approvvigionamento energia'!$Q$43*'Profilo eolico'!B3692</f>
        <v>1038.3094290721415</v>
      </c>
      <c r="H3690">
        <f t="shared" si="114"/>
        <v>1138.4335154826958</v>
      </c>
      <c r="I3690">
        <f>IF(LCOH!$C$28=Menu!$A$1,'Approvvigionamento energia'!C3690,0)+IF(LCOH!$C$28=Menu!$A$2,'Approvvigionamento energia'!D3690,0)+IF(LCOH!$C$28=Menu!$A$3,'Approvvigionamento energia'!E3690,0)+IF(LCOH!$C$28=Menu!$A$4,'Approvvigionamento energia'!F3690,0)+IF(LCOH!$C$28=Menu!$A$5,'Approvvigionamento energia'!G3690,0)+IF(LCOH!$C$28=Menu!$A$6,'Approvvigionamento energia'!H3690,0)</f>
        <v>1091.1008250029261</v>
      </c>
      <c r="J3690">
        <f>'Approvvigionamento energia'!A3690+'Approvvigionamento energia'!B3690+'Approvvigionamento energia'!I3690</f>
        <v>1430.2008250029262</v>
      </c>
      <c r="K3690">
        <f>IF(MIN(LCOH!$C$18,J3690)&gt;=$P$48*LCOH!$C$18, MIN(LCOH!$C$18,J3690),0)</f>
        <v>1430.2008250029262</v>
      </c>
      <c r="L3690">
        <f t="shared" si="115"/>
        <v>0</v>
      </c>
      <c r="M3690">
        <f>K3690/LCOH!$C$18</f>
        <v>0.95346721666861745</v>
      </c>
      <c r="N3690">
        <f>K3690/LCOH!$C$34</f>
        <v>27.556855973081429</v>
      </c>
    </row>
    <row r="3691" spans="1:14" x14ac:dyDescent="0.35">
      <c r="A3691">
        <f>'Profilo fotovoltaico'!B3693*LCOH!$C$20</f>
        <v>50</v>
      </c>
      <c r="B3691">
        <f>'Profilo eolico'!B3693*LCOH!$C$21</f>
        <v>178.4</v>
      </c>
      <c r="C3691">
        <f>$P$35*'Profilo fotovoltaico'!B3693</f>
        <v>367.73060938110325</v>
      </c>
      <c r="D3691">
        <f>$Q$37*'Profilo eolico'!B3693</f>
        <v>1040.8988651810141</v>
      </c>
      <c r="E3691">
        <f>$P$39*'Profilo fotovoltaico'!B3693+'Approvvigionamento energia'!$Q$39*'Profilo eolico'!B3693</f>
        <v>872.60680123103634</v>
      </c>
      <c r="F3691">
        <f>$P$41*'Profilo fotovoltaico'!B3693+'Approvvigionamento energia'!$Q$41*'Profilo eolico'!B3693</f>
        <v>704.31473728105868</v>
      </c>
      <c r="G3691">
        <f>$P$43*'Profilo fotovoltaico'!B3693+'Approvvigionamento energia'!$Q$43*'Profilo eolico'!B3693</f>
        <v>536.02267333108102</v>
      </c>
      <c r="H3691">
        <f t="shared" si="114"/>
        <v>1138.4335154826958</v>
      </c>
      <c r="I3691">
        <f>IF(LCOH!$C$28=Menu!$A$1,'Approvvigionamento energia'!C3691,0)+IF(LCOH!$C$28=Menu!$A$2,'Approvvigionamento energia'!D3691,0)+IF(LCOH!$C$28=Menu!$A$3,'Approvvigionamento energia'!E3691,0)+IF(LCOH!$C$28=Menu!$A$4,'Approvvigionamento energia'!F3691,0)+IF(LCOH!$C$28=Menu!$A$5,'Approvvigionamento energia'!G3691,0)+IF(LCOH!$C$28=Menu!$A$6,'Approvvigionamento energia'!H3691,0)</f>
        <v>704.31473728105868</v>
      </c>
      <c r="J3691">
        <f>'Approvvigionamento energia'!A3691+'Approvvigionamento energia'!B3691+'Approvvigionamento energia'!I3691</f>
        <v>932.71473728105866</v>
      </c>
      <c r="K3691">
        <f>IF(MIN(LCOH!$C$18,J3691)&gt;=$P$48*LCOH!$C$18, MIN(LCOH!$C$18,J3691),0)</f>
        <v>932.71473728105866</v>
      </c>
      <c r="L3691">
        <f t="shared" si="115"/>
        <v>0</v>
      </c>
      <c r="M3691">
        <f>K3691/LCOH!$C$18</f>
        <v>0.62180982485403913</v>
      </c>
      <c r="N3691">
        <f>K3691/LCOH!$C$34</f>
        <v>17.971382221215002</v>
      </c>
    </row>
    <row r="3692" spans="1:14" x14ac:dyDescent="0.35">
      <c r="A3692">
        <f>'Profilo fotovoltaico'!B3694*LCOH!$C$20</f>
        <v>3</v>
      </c>
      <c r="B3692">
        <f>'Profilo eolico'!B3694*LCOH!$C$21</f>
        <v>155.79999999999998</v>
      </c>
      <c r="C3692">
        <f>$P$35*'Profilo fotovoltaico'!B3694</f>
        <v>22.063836562866197</v>
      </c>
      <c r="D3692">
        <f>$Q$37*'Profilo eolico'!B3694</f>
        <v>909.03611656503358</v>
      </c>
      <c r="E3692">
        <f>$P$39*'Profilo fotovoltaico'!B3694+'Approvvigionamento energia'!$Q$39*'Profilo eolico'!B3694</f>
        <v>687.29304656449165</v>
      </c>
      <c r="F3692">
        <f>$P$41*'Profilo fotovoltaico'!B3694+'Approvvigionamento energia'!$Q$41*'Profilo eolico'!B3694</f>
        <v>465.54997656394988</v>
      </c>
      <c r="G3692">
        <f>$P$43*'Profilo fotovoltaico'!B3694+'Approvvigionamento energia'!$Q$43*'Profilo eolico'!B3694</f>
        <v>243.80690656340803</v>
      </c>
      <c r="H3692">
        <f t="shared" si="114"/>
        <v>1138.4335154826958</v>
      </c>
      <c r="I3692">
        <f>IF(LCOH!$C$28=Menu!$A$1,'Approvvigionamento energia'!C3692,0)+IF(LCOH!$C$28=Menu!$A$2,'Approvvigionamento energia'!D3692,0)+IF(LCOH!$C$28=Menu!$A$3,'Approvvigionamento energia'!E3692,0)+IF(LCOH!$C$28=Menu!$A$4,'Approvvigionamento energia'!F3692,0)+IF(LCOH!$C$28=Menu!$A$5,'Approvvigionamento energia'!G3692,0)+IF(LCOH!$C$28=Menu!$A$6,'Approvvigionamento energia'!H3692,0)</f>
        <v>465.54997656394988</v>
      </c>
      <c r="J3692">
        <f>'Approvvigionamento energia'!A3692+'Approvvigionamento energia'!B3692+'Approvvigionamento energia'!I3692</f>
        <v>624.34997656394989</v>
      </c>
      <c r="K3692">
        <f>IF(MIN(LCOH!$C$18,J3692)&gt;=$P$48*LCOH!$C$18, MIN(LCOH!$C$18,J3692),0)</f>
        <v>624.34997656394989</v>
      </c>
      <c r="L3692">
        <f t="shared" si="115"/>
        <v>0</v>
      </c>
      <c r="M3692">
        <f>K3692/LCOH!$C$18</f>
        <v>0.41623331770929994</v>
      </c>
      <c r="N3692">
        <f>K3692/LCOH!$C$34</f>
        <v>12.029864673679189</v>
      </c>
    </row>
    <row r="3693" spans="1:14" x14ac:dyDescent="0.35">
      <c r="A3693">
        <f>'Profilo fotovoltaico'!B3695*LCOH!$C$20</f>
        <v>0</v>
      </c>
      <c r="B3693">
        <f>'Profilo eolico'!B3695*LCOH!$C$21</f>
        <v>145.69999999999999</v>
      </c>
      <c r="C3693">
        <f>$P$35*'Profilo fotovoltaico'!B3695</f>
        <v>0</v>
      </c>
      <c r="D3693">
        <f>$Q$37*'Profilo eolico'!B3695</f>
        <v>850.10630413045828</v>
      </c>
      <c r="E3693">
        <f>$P$39*'Profilo fotovoltaico'!B3695+'Approvvigionamento energia'!$Q$39*'Profilo eolico'!B3695</f>
        <v>637.5797280978436</v>
      </c>
      <c r="F3693">
        <f>$P$41*'Profilo fotovoltaico'!B3695+'Approvvigionamento energia'!$Q$41*'Profilo eolico'!B3695</f>
        <v>425.05315206522914</v>
      </c>
      <c r="G3693">
        <f>$P$43*'Profilo fotovoltaico'!B3695+'Approvvigionamento energia'!$Q$43*'Profilo eolico'!B3695</f>
        <v>212.52657603261457</v>
      </c>
      <c r="H3693">
        <f t="shared" si="114"/>
        <v>1138.4335154826958</v>
      </c>
      <c r="I3693">
        <f>IF(LCOH!$C$28=Menu!$A$1,'Approvvigionamento energia'!C3693,0)+IF(LCOH!$C$28=Menu!$A$2,'Approvvigionamento energia'!D3693,0)+IF(LCOH!$C$28=Menu!$A$3,'Approvvigionamento energia'!E3693,0)+IF(LCOH!$C$28=Menu!$A$4,'Approvvigionamento energia'!F3693,0)+IF(LCOH!$C$28=Menu!$A$5,'Approvvigionamento energia'!G3693,0)+IF(LCOH!$C$28=Menu!$A$6,'Approvvigionamento energia'!H3693,0)</f>
        <v>425.05315206522914</v>
      </c>
      <c r="J3693">
        <f>'Approvvigionamento energia'!A3693+'Approvvigionamento energia'!B3693+'Approvvigionamento energia'!I3693</f>
        <v>570.75315206522919</v>
      </c>
      <c r="K3693">
        <f>IF(MIN(LCOH!$C$18,J3693)&gt;=$P$48*LCOH!$C$18, MIN(LCOH!$C$18,J3693),0)</f>
        <v>570.75315206522919</v>
      </c>
      <c r="L3693">
        <f t="shared" si="115"/>
        <v>0</v>
      </c>
      <c r="M3693">
        <f>K3693/LCOH!$C$18</f>
        <v>0.38050210137681945</v>
      </c>
      <c r="N3693">
        <f>K3693/LCOH!$C$34</f>
        <v>10.997170560023685</v>
      </c>
    </row>
    <row r="3694" spans="1:14" x14ac:dyDescent="0.35">
      <c r="A3694">
        <f>'Profilo fotovoltaico'!B3696*LCOH!$C$20</f>
        <v>0</v>
      </c>
      <c r="B3694">
        <f>'Profilo eolico'!B3696*LCOH!$C$21</f>
        <v>142.19999999999999</v>
      </c>
      <c r="C3694">
        <f>$P$35*'Profilo fotovoltaico'!B3696</f>
        <v>0</v>
      </c>
      <c r="D3694">
        <f>$Q$37*'Profilo eolico'!B3696</f>
        <v>829.68508199966482</v>
      </c>
      <c r="E3694">
        <f>$P$39*'Profilo fotovoltaico'!B3696+'Approvvigionamento energia'!$Q$39*'Profilo eolico'!B3696</f>
        <v>622.26381149974861</v>
      </c>
      <c r="F3694">
        <f>$P$41*'Profilo fotovoltaico'!B3696+'Approvvigionamento energia'!$Q$41*'Profilo eolico'!B3696</f>
        <v>414.84254099983241</v>
      </c>
      <c r="G3694">
        <f>$P$43*'Profilo fotovoltaico'!B3696+'Approvvigionamento energia'!$Q$43*'Profilo eolico'!B3696</f>
        <v>207.4212704999162</v>
      </c>
      <c r="H3694">
        <f t="shared" si="114"/>
        <v>1138.4335154826958</v>
      </c>
      <c r="I3694">
        <f>IF(LCOH!$C$28=Menu!$A$1,'Approvvigionamento energia'!C3694,0)+IF(LCOH!$C$28=Menu!$A$2,'Approvvigionamento energia'!D3694,0)+IF(LCOH!$C$28=Menu!$A$3,'Approvvigionamento energia'!E3694,0)+IF(LCOH!$C$28=Menu!$A$4,'Approvvigionamento energia'!F3694,0)+IF(LCOH!$C$28=Menu!$A$5,'Approvvigionamento energia'!G3694,0)+IF(LCOH!$C$28=Menu!$A$6,'Approvvigionamento energia'!H3694,0)</f>
        <v>414.84254099983241</v>
      </c>
      <c r="J3694">
        <f>'Approvvigionamento energia'!A3694+'Approvvigionamento energia'!B3694+'Approvvigionamento energia'!I3694</f>
        <v>557.04254099983245</v>
      </c>
      <c r="K3694">
        <f>IF(MIN(LCOH!$C$18,J3694)&gt;=$P$48*LCOH!$C$18, MIN(LCOH!$C$18,J3694),0)</f>
        <v>557.04254099983245</v>
      </c>
      <c r="L3694">
        <f t="shared" si="115"/>
        <v>0</v>
      </c>
      <c r="M3694">
        <f>K3694/LCOH!$C$18</f>
        <v>0.37136169399988828</v>
      </c>
      <c r="N3694">
        <f>K3694/LCOH!$C$34</f>
        <v>10.732996936412958</v>
      </c>
    </row>
    <row r="3695" spans="1:14" x14ac:dyDescent="0.35">
      <c r="A3695">
        <f>'Profilo fotovoltaico'!B3697*LCOH!$C$20</f>
        <v>0</v>
      </c>
      <c r="B3695">
        <f>'Profilo eolico'!B3697*LCOH!$C$21</f>
        <v>145.6</v>
      </c>
      <c r="C3695">
        <f>$P$35*'Profilo fotovoltaico'!B3697</f>
        <v>0</v>
      </c>
      <c r="D3695">
        <f>$Q$37*'Profilo eolico'!B3697</f>
        <v>849.52284064100706</v>
      </c>
      <c r="E3695">
        <f>$P$39*'Profilo fotovoltaico'!B3697+'Approvvigionamento energia'!$Q$39*'Profilo eolico'!B3697</f>
        <v>637.14213048075533</v>
      </c>
      <c r="F3695">
        <f>$P$41*'Profilo fotovoltaico'!B3697+'Approvvigionamento energia'!$Q$41*'Profilo eolico'!B3697</f>
        <v>424.76142032050353</v>
      </c>
      <c r="G3695">
        <f>$P$43*'Profilo fotovoltaico'!B3697+'Approvvigionamento energia'!$Q$43*'Profilo eolico'!B3697</f>
        <v>212.38071016025177</v>
      </c>
      <c r="H3695">
        <f t="shared" si="114"/>
        <v>1138.4335154826958</v>
      </c>
      <c r="I3695">
        <f>IF(LCOH!$C$28=Menu!$A$1,'Approvvigionamento energia'!C3695,0)+IF(LCOH!$C$28=Menu!$A$2,'Approvvigionamento energia'!D3695,0)+IF(LCOH!$C$28=Menu!$A$3,'Approvvigionamento energia'!E3695,0)+IF(LCOH!$C$28=Menu!$A$4,'Approvvigionamento energia'!F3695,0)+IF(LCOH!$C$28=Menu!$A$5,'Approvvigionamento energia'!G3695,0)+IF(LCOH!$C$28=Menu!$A$6,'Approvvigionamento energia'!H3695,0)</f>
        <v>424.76142032050353</v>
      </c>
      <c r="J3695">
        <f>'Approvvigionamento energia'!A3695+'Approvvigionamento energia'!B3695+'Approvvigionamento energia'!I3695</f>
        <v>570.3614203205035</v>
      </c>
      <c r="K3695">
        <f>IF(MIN(LCOH!$C$18,J3695)&gt;=$P$48*LCOH!$C$18, MIN(LCOH!$C$18,J3695),0)</f>
        <v>570.3614203205035</v>
      </c>
      <c r="L3695">
        <f t="shared" si="115"/>
        <v>0</v>
      </c>
      <c r="M3695">
        <f>K3695/LCOH!$C$18</f>
        <v>0.38024094688033566</v>
      </c>
      <c r="N3695">
        <f>K3695/LCOH!$C$34</f>
        <v>10.989622742206233</v>
      </c>
    </row>
    <row r="3696" spans="1:14" x14ac:dyDescent="0.35">
      <c r="A3696">
        <f>'Profilo fotovoltaico'!B3698*LCOH!$C$20</f>
        <v>0</v>
      </c>
      <c r="B3696">
        <f>'Profilo eolico'!B3698*LCOH!$C$21</f>
        <v>146.69999999999999</v>
      </c>
      <c r="C3696">
        <f>$P$35*'Profilo fotovoltaico'!B3698</f>
        <v>0</v>
      </c>
      <c r="D3696">
        <f>$Q$37*'Profilo eolico'!B3698</f>
        <v>855.9409390249707</v>
      </c>
      <c r="E3696">
        <f>$P$39*'Profilo fotovoltaico'!B3698+'Approvvigionamento energia'!$Q$39*'Profilo eolico'!B3698</f>
        <v>641.95570426872791</v>
      </c>
      <c r="F3696">
        <f>$P$41*'Profilo fotovoltaico'!B3698+'Approvvigionamento energia'!$Q$41*'Profilo eolico'!B3698</f>
        <v>427.97046951248535</v>
      </c>
      <c r="G3696">
        <f>$P$43*'Profilo fotovoltaico'!B3698+'Approvvigionamento energia'!$Q$43*'Profilo eolico'!B3698</f>
        <v>213.98523475624268</v>
      </c>
      <c r="H3696">
        <f t="shared" si="114"/>
        <v>1138.4335154826958</v>
      </c>
      <c r="I3696">
        <f>IF(LCOH!$C$28=Menu!$A$1,'Approvvigionamento energia'!C3696,0)+IF(LCOH!$C$28=Menu!$A$2,'Approvvigionamento energia'!D3696,0)+IF(LCOH!$C$28=Menu!$A$3,'Approvvigionamento energia'!E3696,0)+IF(LCOH!$C$28=Menu!$A$4,'Approvvigionamento energia'!F3696,0)+IF(LCOH!$C$28=Menu!$A$5,'Approvvigionamento energia'!G3696,0)+IF(LCOH!$C$28=Menu!$A$6,'Approvvigionamento energia'!H3696,0)</f>
        <v>427.97046951248535</v>
      </c>
      <c r="J3696">
        <f>'Approvvigionamento energia'!A3696+'Approvvigionamento energia'!B3696+'Approvvigionamento energia'!I3696</f>
        <v>574.6704695124854</v>
      </c>
      <c r="K3696">
        <f>IF(MIN(LCOH!$C$18,J3696)&gt;=$P$48*LCOH!$C$18, MIN(LCOH!$C$18,J3696),0)</f>
        <v>574.6704695124854</v>
      </c>
      <c r="L3696">
        <f t="shared" si="115"/>
        <v>0</v>
      </c>
      <c r="M3696">
        <f>K3696/LCOH!$C$18</f>
        <v>0.38311364634165695</v>
      </c>
      <c r="N3696">
        <f>K3696/LCOH!$C$34</f>
        <v>11.072648738198177</v>
      </c>
    </row>
    <row r="3697" spans="1:14" x14ac:dyDescent="0.35">
      <c r="A3697">
        <f>'Profilo fotovoltaico'!B3699*LCOH!$C$20</f>
        <v>0</v>
      </c>
      <c r="B3697">
        <f>'Profilo eolico'!B3699*LCOH!$C$21</f>
        <v>147</v>
      </c>
      <c r="C3697">
        <f>$P$35*'Profilo fotovoltaico'!B3699</f>
        <v>0</v>
      </c>
      <c r="D3697">
        <f>$Q$37*'Profilo eolico'!B3699</f>
        <v>857.69132949332436</v>
      </c>
      <c r="E3697">
        <f>$P$39*'Profilo fotovoltaico'!B3699+'Approvvigionamento energia'!$Q$39*'Profilo eolico'!B3699</f>
        <v>643.26849711999319</v>
      </c>
      <c r="F3697">
        <f>$P$41*'Profilo fotovoltaico'!B3699+'Approvvigionamento energia'!$Q$41*'Profilo eolico'!B3699</f>
        <v>428.84566474666218</v>
      </c>
      <c r="G3697">
        <f>$P$43*'Profilo fotovoltaico'!B3699+'Approvvigionamento energia'!$Q$43*'Profilo eolico'!B3699</f>
        <v>214.42283237333109</v>
      </c>
      <c r="H3697">
        <f t="shared" si="114"/>
        <v>1138.4335154826958</v>
      </c>
      <c r="I3697">
        <f>IF(LCOH!$C$28=Menu!$A$1,'Approvvigionamento energia'!C3697,0)+IF(LCOH!$C$28=Menu!$A$2,'Approvvigionamento energia'!D3697,0)+IF(LCOH!$C$28=Menu!$A$3,'Approvvigionamento energia'!E3697,0)+IF(LCOH!$C$28=Menu!$A$4,'Approvvigionamento energia'!F3697,0)+IF(LCOH!$C$28=Menu!$A$5,'Approvvigionamento energia'!G3697,0)+IF(LCOH!$C$28=Menu!$A$6,'Approvvigionamento energia'!H3697,0)</f>
        <v>428.84566474666218</v>
      </c>
      <c r="J3697">
        <f>'Approvvigionamento energia'!A3697+'Approvvigionamento energia'!B3697+'Approvvigionamento energia'!I3697</f>
        <v>575.84566474666212</v>
      </c>
      <c r="K3697">
        <f>IF(MIN(LCOH!$C$18,J3697)&gt;=$P$48*LCOH!$C$18, MIN(LCOH!$C$18,J3697),0)</f>
        <v>575.84566474666212</v>
      </c>
      <c r="L3697">
        <f t="shared" si="115"/>
        <v>0</v>
      </c>
      <c r="M3697">
        <f>K3697/LCOH!$C$18</f>
        <v>0.38389710983110809</v>
      </c>
      <c r="N3697">
        <f>K3697/LCOH!$C$34</f>
        <v>11.095292191650524</v>
      </c>
    </row>
    <row r="3698" spans="1:14" x14ac:dyDescent="0.35">
      <c r="A3698">
        <f>'Profilo fotovoltaico'!B3700*LCOH!$C$20</f>
        <v>0</v>
      </c>
      <c r="B3698">
        <f>'Profilo eolico'!B3700*LCOH!$C$21</f>
        <v>139.5</v>
      </c>
      <c r="C3698">
        <f>$P$35*'Profilo fotovoltaico'!B3700</f>
        <v>0</v>
      </c>
      <c r="D3698">
        <f>$Q$37*'Profilo eolico'!B3700</f>
        <v>813.93156778448144</v>
      </c>
      <c r="E3698">
        <f>$P$39*'Profilo fotovoltaico'!B3700+'Approvvigionamento energia'!$Q$39*'Profilo eolico'!B3700</f>
        <v>610.44867583836105</v>
      </c>
      <c r="F3698">
        <f>$P$41*'Profilo fotovoltaico'!B3700+'Approvvigionamento energia'!$Q$41*'Profilo eolico'!B3700</f>
        <v>406.96578389224072</v>
      </c>
      <c r="G3698">
        <f>$P$43*'Profilo fotovoltaico'!B3700+'Approvvigionamento energia'!$Q$43*'Profilo eolico'!B3700</f>
        <v>203.48289194612036</v>
      </c>
      <c r="H3698">
        <f t="shared" si="114"/>
        <v>1138.4335154826958</v>
      </c>
      <c r="I3698">
        <f>IF(LCOH!$C$28=Menu!$A$1,'Approvvigionamento energia'!C3698,0)+IF(LCOH!$C$28=Menu!$A$2,'Approvvigionamento energia'!D3698,0)+IF(LCOH!$C$28=Menu!$A$3,'Approvvigionamento energia'!E3698,0)+IF(LCOH!$C$28=Menu!$A$4,'Approvvigionamento energia'!F3698,0)+IF(LCOH!$C$28=Menu!$A$5,'Approvvigionamento energia'!G3698,0)+IF(LCOH!$C$28=Menu!$A$6,'Approvvigionamento energia'!H3698,0)</f>
        <v>406.96578389224072</v>
      </c>
      <c r="J3698">
        <f>'Approvvigionamento energia'!A3698+'Approvvigionamento energia'!B3698+'Approvvigionamento energia'!I3698</f>
        <v>546.46578389224078</v>
      </c>
      <c r="K3698">
        <f>IF(MIN(LCOH!$C$18,J3698)&gt;=$P$48*LCOH!$C$18, MIN(LCOH!$C$18,J3698),0)</f>
        <v>546.46578389224078</v>
      </c>
      <c r="L3698">
        <f t="shared" si="115"/>
        <v>0</v>
      </c>
      <c r="M3698">
        <f>K3698/LCOH!$C$18</f>
        <v>0.36431052259482721</v>
      </c>
      <c r="N3698">
        <f>K3698/LCOH!$C$34</f>
        <v>10.529205855341827</v>
      </c>
    </row>
    <row r="3699" spans="1:14" x14ac:dyDescent="0.35">
      <c r="A3699">
        <f>'Profilo fotovoltaico'!B3701*LCOH!$C$20</f>
        <v>0</v>
      </c>
      <c r="B3699">
        <f>'Profilo eolico'!B3701*LCOH!$C$21</f>
        <v>132.5</v>
      </c>
      <c r="C3699">
        <f>$P$35*'Profilo fotovoltaico'!B3701</f>
        <v>0</v>
      </c>
      <c r="D3699">
        <f>$Q$37*'Profilo eolico'!B3701</f>
        <v>773.08912352289451</v>
      </c>
      <c r="E3699">
        <f>$P$39*'Profilo fotovoltaico'!B3701+'Approvvigionamento energia'!$Q$39*'Profilo eolico'!B3701</f>
        <v>579.81684264217085</v>
      </c>
      <c r="F3699">
        <f>$P$41*'Profilo fotovoltaico'!B3701+'Approvvigionamento energia'!$Q$41*'Profilo eolico'!B3701</f>
        <v>386.54456176144726</v>
      </c>
      <c r="G3699">
        <f>$P$43*'Profilo fotovoltaico'!B3701+'Approvvigionamento energia'!$Q$43*'Profilo eolico'!B3701</f>
        <v>193.27228088072363</v>
      </c>
      <c r="H3699">
        <f t="shared" si="114"/>
        <v>1138.4335154826958</v>
      </c>
      <c r="I3699">
        <f>IF(LCOH!$C$28=Menu!$A$1,'Approvvigionamento energia'!C3699,0)+IF(LCOH!$C$28=Menu!$A$2,'Approvvigionamento energia'!D3699,0)+IF(LCOH!$C$28=Menu!$A$3,'Approvvigionamento energia'!E3699,0)+IF(LCOH!$C$28=Menu!$A$4,'Approvvigionamento energia'!F3699,0)+IF(LCOH!$C$28=Menu!$A$5,'Approvvigionamento energia'!G3699,0)+IF(LCOH!$C$28=Menu!$A$6,'Approvvigionamento energia'!H3699,0)</f>
        <v>386.54456176144726</v>
      </c>
      <c r="J3699">
        <f>'Approvvigionamento energia'!A3699+'Approvvigionamento energia'!B3699+'Approvvigionamento energia'!I3699</f>
        <v>519.04456176144731</v>
      </c>
      <c r="K3699">
        <f>IF(MIN(LCOH!$C$18,J3699)&gt;=$P$48*LCOH!$C$18, MIN(LCOH!$C$18,J3699),0)</f>
        <v>519.04456176144731</v>
      </c>
      <c r="L3699">
        <f t="shared" si="115"/>
        <v>0</v>
      </c>
      <c r="M3699">
        <f>K3699/LCOH!$C$18</f>
        <v>0.34602970784096487</v>
      </c>
      <c r="N3699">
        <f>K3699/LCOH!$C$34</f>
        <v>10.000858608120373</v>
      </c>
    </row>
    <row r="3700" spans="1:14" x14ac:dyDescent="0.35">
      <c r="A3700">
        <f>'Profilo fotovoltaico'!B3702*LCOH!$C$20</f>
        <v>0</v>
      </c>
      <c r="B3700">
        <f>'Profilo eolico'!B3702*LCOH!$C$21</f>
        <v>127.3</v>
      </c>
      <c r="C3700">
        <f>$P$35*'Profilo fotovoltaico'!B3702</f>
        <v>0</v>
      </c>
      <c r="D3700">
        <f>$Q$37*'Profilo eolico'!B3702</f>
        <v>742.74902207142986</v>
      </c>
      <c r="E3700">
        <f>$P$39*'Profilo fotovoltaico'!B3702+'Approvvigionamento energia'!$Q$39*'Profilo eolico'!B3702</f>
        <v>557.0617665535724</v>
      </c>
      <c r="F3700">
        <f>$P$41*'Profilo fotovoltaico'!B3702+'Approvvigionamento energia'!$Q$41*'Profilo eolico'!B3702</f>
        <v>371.37451103571493</v>
      </c>
      <c r="G3700">
        <f>$P$43*'Profilo fotovoltaico'!B3702+'Approvvigionamento energia'!$Q$43*'Profilo eolico'!B3702</f>
        <v>185.68725551785747</v>
      </c>
      <c r="H3700">
        <f t="shared" si="114"/>
        <v>1138.4335154826958</v>
      </c>
      <c r="I3700">
        <f>IF(LCOH!$C$28=Menu!$A$1,'Approvvigionamento energia'!C3700,0)+IF(LCOH!$C$28=Menu!$A$2,'Approvvigionamento energia'!D3700,0)+IF(LCOH!$C$28=Menu!$A$3,'Approvvigionamento energia'!E3700,0)+IF(LCOH!$C$28=Menu!$A$4,'Approvvigionamento energia'!F3700,0)+IF(LCOH!$C$28=Menu!$A$5,'Approvvigionamento energia'!G3700,0)+IF(LCOH!$C$28=Menu!$A$6,'Approvvigionamento energia'!H3700,0)</f>
        <v>371.37451103571493</v>
      </c>
      <c r="J3700">
        <f>'Approvvigionamento energia'!A3700+'Approvvigionamento energia'!B3700+'Approvvigionamento energia'!I3700</f>
        <v>498.67451103571494</v>
      </c>
      <c r="K3700">
        <f>IF(MIN(LCOH!$C$18,J3700)&gt;=$P$48*LCOH!$C$18, MIN(LCOH!$C$18,J3700),0)</f>
        <v>498.67451103571494</v>
      </c>
      <c r="L3700">
        <f t="shared" si="115"/>
        <v>0</v>
      </c>
      <c r="M3700">
        <f>K3700/LCOH!$C$18</f>
        <v>0.33244967402380998</v>
      </c>
      <c r="N3700">
        <f>K3700/LCOH!$C$34</f>
        <v>9.6083720816130054</v>
      </c>
    </row>
    <row r="3701" spans="1:14" x14ac:dyDescent="0.35">
      <c r="A3701">
        <f>'Profilo fotovoltaico'!B3703*LCOH!$C$20</f>
        <v>0</v>
      </c>
      <c r="B3701">
        <f>'Profilo eolico'!B3703*LCOH!$C$21</f>
        <v>120.5</v>
      </c>
      <c r="C3701">
        <f>$P$35*'Profilo fotovoltaico'!B3703</f>
        <v>0</v>
      </c>
      <c r="D3701">
        <f>$Q$37*'Profilo eolico'!B3703</f>
        <v>703.07350478874548</v>
      </c>
      <c r="E3701">
        <f>$P$39*'Profilo fotovoltaico'!B3703+'Approvvigionamento energia'!$Q$39*'Profilo eolico'!B3703</f>
        <v>527.30512859155908</v>
      </c>
      <c r="F3701">
        <f>$P$41*'Profilo fotovoltaico'!B3703+'Approvvigionamento energia'!$Q$41*'Profilo eolico'!B3703</f>
        <v>351.53675239437274</v>
      </c>
      <c r="G3701">
        <f>$P$43*'Profilo fotovoltaico'!B3703+'Approvvigionamento energia'!$Q$43*'Profilo eolico'!B3703</f>
        <v>175.76837619718637</v>
      </c>
      <c r="H3701">
        <f t="shared" si="114"/>
        <v>1138.4335154826958</v>
      </c>
      <c r="I3701">
        <f>IF(LCOH!$C$28=Menu!$A$1,'Approvvigionamento energia'!C3701,0)+IF(LCOH!$C$28=Menu!$A$2,'Approvvigionamento energia'!D3701,0)+IF(LCOH!$C$28=Menu!$A$3,'Approvvigionamento energia'!E3701,0)+IF(LCOH!$C$28=Menu!$A$4,'Approvvigionamento energia'!F3701,0)+IF(LCOH!$C$28=Menu!$A$5,'Approvvigionamento energia'!G3701,0)+IF(LCOH!$C$28=Menu!$A$6,'Approvvigionamento energia'!H3701,0)</f>
        <v>351.53675239437274</v>
      </c>
      <c r="J3701">
        <f>'Approvvigionamento energia'!A3701+'Approvvigionamento energia'!B3701+'Approvvigionamento energia'!I3701</f>
        <v>472.03675239437274</v>
      </c>
      <c r="K3701">
        <f>IF(MIN(LCOH!$C$18,J3701)&gt;=$P$48*LCOH!$C$18, MIN(LCOH!$C$18,J3701),0)</f>
        <v>472.03675239437274</v>
      </c>
      <c r="L3701">
        <f t="shared" si="115"/>
        <v>0</v>
      </c>
      <c r="M3701">
        <f>K3701/LCOH!$C$18</f>
        <v>0.31469116826291516</v>
      </c>
      <c r="N3701">
        <f>K3701/LCOH!$C$34</f>
        <v>9.0951204700264494</v>
      </c>
    </row>
    <row r="3702" spans="1:14" x14ac:dyDescent="0.35">
      <c r="A3702">
        <f>'Profilo fotovoltaico'!B3704*LCOH!$C$20</f>
        <v>30</v>
      </c>
      <c r="B3702">
        <f>'Profilo eolico'!B3704*LCOH!$C$21</f>
        <v>99.2</v>
      </c>
      <c r="C3702">
        <f>$P$35*'Profilo fotovoltaico'!B3704</f>
        <v>220.63836562866194</v>
      </c>
      <c r="D3702">
        <f>$Q$37*'Profilo eolico'!B3704</f>
        <v>578.79578153563114</v>
      </c>
      <c r="E3702">
        <f>$P$39*'Profilo fotovoltaico'!B3704+'Approvvigionamento energia'!$Q$39*'Profilo eolico'!B3704</f>
        <v>489.25642755888879</v>
      </c>
      <c r="F3702">
        <f>$P$41*'Profilo fotovoltaico'!B3704+'Approvvigionamento energia'!$Q$41*'Profilo eolico'!B3704</f>
        <v>399.71707358214655</v>
      </c>
      <c r="G3702">
        <f>$P$43*'Profilo fotovoltaico'!B3704+'Approvvigionamento energia'!$Q$43*'Profilo eolico'!B3704</f>
        <v>310.17771960540426</v>
      </c>
      <c r="H3702">
        <f t="shared" si="114"/>
        <v>1138.4335154826958</v>
      </c>
      <c r="I3702">
        <f>IF(LCOH!$C$28=Menu!$A$1,'Approvvigionamento energia'!C3702,0)+IF(LCOH!$C$28=Menu!$A$2,'Approvvigionamento energia'!D3702,0)+IF(LCOH!$C$28=Menu!$A$3,'Approvvigionamento energia'!E3702,0)+IF(LCOH!$C$28=Menu!$A$4,'Approvvigionamento energia'!F3702,0)+IF(LCOH!$C$28=Menu!$A$5,'Approvvigionamento energia'!G3702,0)+IF(LCOH!$C$28=Menu!$A$6,'Approvvigionamento energia'!H3702,0)</f>
        <v>399.71707358214655</v>
      </c>
      <c r="J3702">
        <f>'Approvvigionamento energia'!A3702+'Approvvigionamento energia'!B3702+'Approvvigionamento energia'!I3702</f>
        <v>528.91707358214649</v>
      </c>
      <c r="K3702">
        <f>IF(MIN(LCOH!$C$18,J3702)&gt;=$P$48*LCOH!$C$18, MIN(LCOH!$C$18,J3702),0)</f>
        <v>528.91707358214649</v>
      </c>
      <c r="L3702">
        <f t="shared" si="115"/>
        <v>0</v>
      </c>
      <c r="M3702">
        <f>K3702/LCOH!$C$18</f>
        <v>0.35261138238809764</v>
      </c>
      <c r="N3702">
        <f>K3702/LCOH!$C$34</f>
        <v>10.191080415840974</v>
      </c>
    </row>
    <row r="3703" spans="1:14" x14ac:dyDescent="0.35">
      <c r="A3703">
        <f>'Profilo fotovoltaico'!B3705*LCOH!$C$20</f>
        <v>111</v>
      </c>
      <c r="B3703">
        <f>'Profilo eolico'!B3705*LCOH!$C$21</f>
        <v>84.5</v>
      </c>
      <c r="C3703">
        <f>$P$35*'Profilo fotovoltaico'!B3705</f>
        <v>816.36195282604922</v>
      </c>
      <c r="D3703">
        <f>$Q$37*'Profilo eolico'!B3705</f>
        <v>493.02664858629873</v>
      </c>
      <c r="E3703">
        <f>$P$39*'Profilo fotovoltaico'!B3705+'Approvvigionamento energia'!$Q$39*'Profilo eolico'!B3705</f>
        <v>573.8604746462363</v>
      </c>
      <c r="F3703">
        <f>$P$41*'Profilo fotovoltaico'!B3705+'Approvvigionamento energia'!$Q$41*'Profilo eolico'!B3705</f>
        <v>654.69430070617398</v>
      </c>
      <c r="G3703">
        <f>$P$43*'Profilo fotovoltaico'!B3705+'Approvvigionamento energia'!$Q$43*'Profilo eolico'!B3705</f>
        <v>735.52812676611165</v>
      </c>
      <c r="H3703">
        <f t="shared" si="114"/>
        <v>1138.4335154826958</v>
      </c>
      <c r="I3703">
        <f>IF(LCOH!$C$28=Menu!$A$1,'Approvvigionamento energia'!C3703,0)+IF(LCOH!$C$28=Menu!$A$2,'Approvvigionamento energia'!D3703,0)+IF(LCOH!$C$28=Menu!$A$3,'Approvvigionamento energia'!E3703,0)+IF(LCOH!$C$28=Menu!$A$4,'Approvvigionamento energia'!F3703,0)+IF(LCOH!$C$28=Menu!$A$5,'Approvvigionamento energia'!G3703,0)+IF(LCOH!$C$28=Menu!$A$6,'Approvvigionamento energia'!H3703,0)</f>
        <v>654.69430070617398</v>
      </c>
      <c r="J3703">
        <f>'Approvvigionamento energia'!A3703+'Approvvigionamento energia'!B3703+'Approvvigionamento energia'!I3703</f>
        <v>850.19430070617398</v>
      </c>
      <c r="K3703">
        <f>IF(MIN(LCOH!$C$18,J3703)&gt;=$P$48*LCOH!$C$18, MIN(LCOH!$C$18,J3703),0)</f>
        <v>850.19430070617398</v>
      </c>
      <c r="L3703">
        <f t="shared" si="115"/>
        <v>0</v>
      </c>
      <c r="M3703">
        <f>K3703/LCOH!$C$18</f>
        <v>0.56679620047078261</v>
      </c>
      <c r="N3703">
        <f>K3703/LCOH!$C$34</f>
        <v>16.38139307719025</v>
      </c>
    </row>
    <row r="3704" spans="1:14" x14ac:dyDescent="0.35">
      <c r="A3704">
        <f>'Profilo fotovoltaico'!B3706*LCOH!$C$20</f>
        <v>231</v>
      </c>
      <c r="B3704">
        <f>'Profilo eolico'!B3706*LCOH!$C$21</f>
        <v>66</v>
      </c>
      <c r="C3704">
        <f>$P$35*'Profilo fotovoltaico'!B3706</f>
        <v>1698.9154153406971</v>
      </c>
      <c r="D3704">
        <f>$Q$37*'Profilo eolico'!B3706</f>
        <v>385.08590303781915</v>
      </c>
      <c r="E3704">
        <f>$P$39*'Profilo fotovoltaico'!B3706+'Approvvigionamento energia'!$Q$39*'Profilo eolico'!B3706</f>
        <v>713.54328111353857</v>
      </c>
      <c r="F3704">
        <f>$P$41*'Profilo fotovoltaico'!B3706+'Approvvigionamento energia'!$Q$41*'Profilo eolico'!B3706</f>
        <v>1042.0006591892582</v>
      </c>
      <c r="G3704">
        <f>$P$43*'Profilo fotovoltaico'!B3706+'Approvvigionamento energia'!$Q$43*'Profilo eolico'!B3706</f>
        <v>1370.4580372649775</v>
      </c>
      <c r="H3704">
        <f t="shared" si="114"/>
        <v>1138.4335154826958</v>
      </c>
      <c r="I3704">
        <f>IF(LCOH!$C$28=Menu!$A$1,'Approvvigionamento energia'!C3704,0)+IF(LCOH!$C$28=Menu!$A$2,'Approvvigionamento energia'!D3704,0)+IF(LCOH!$C$28=Menu!$A$3,'Approvvigionamento energia'!E3704,0)+IF(LCOH!$C$28=Menu!$A$4,'Approvvigionamento energia'!F3704,0)+IF(LCOH!$C$28=Menu!$A$5,'Approvvigionamento energia'!G3704,0)+IF(LCOH!$C$28=Menu!$A$6,'Approvvigionamento energia'!H3704,0)</f>
        <v>1042.0006591892582</v>
      </c>
      <c r="J3704">
        <f>'Approvvigionamento energia'!A3704+'Approvvigionamento energia'!B3704+'Approvvigionamento energia'!I3704</f>
        <v>1339.0006591892582</v>
      </c>
      <c r="K3704">
        <f>IF(MIN(LCOH!$C$18,J3704)&gt;=$P$48*LCOH!$C$18, MIN(LCOH!$C$18,J3704),0)</f>
        <v>1339.0006591892582</v>
      </c>
      <c r="L3704">
        <f t="shared" si="115"/>
        <v>0</v>
      </c>
      <c r="M3704">
        <f>K3704/LCOH!$C$18</f>
        <v>0.89266710612617206</v>
      </c>
      <c r="N3704">
        <f>K3704/LCOH!$C$34</f>
        <v>25.799627344687057</v>
      </c>
    </row>
    <row r="3705" spans="1:14" x14ac:dyDescent="0.35">
      <c r="A3705">
        <f>'Profilo fotovoltaico'!B3707*LCOH!$C$20</f>
        <v>351</v>
      </c>
      <c r="B3705">
        <f>'Profilo eolico'!B3707*LCOH!$C$21</f>
        <v>55</v>
      </c>
      <c r="C3705">
        <f>$P$35*'Profilo fotovoltaico'!B3707</f>
        <v>2581.4688778553445</v>
      </c>
      <c r="D3705">
        <f>$Q$37*'Profilo eolico'!B3707</f>
        <v>320.9049191981826</v>
      </c>
      <c r="E3705">
        <f>$P$39*'Profilo fotovoltaico'!B3707+'Approvvigionamento energia'!$Q$39*'Profilo eolico'!B3707</f>
        <v>886.04590886247308</v>
      </c>
      <c r="F3705">
        <f>$P$41*'Profilo fotovoltaico'!B3707+'Approvvigionamento energia'!$Q$41*'Profilo eolico'!B3707</f>
        <v>1451.1868985267636</v>
      </c>
      <c r="G3705">
        <f>$P$43*'Profilo fotovoltaico'!B3707+'Approvvigionamento energia'!$Q$43*'Profilo eolico'!B3707</f>
        <v>2016.3278881910542</v>
      </c>
      <c r="H3705">
        <f t="shared" si="114"/>
        <v>1138.4335154826958</v>
      </c>
      <c r="I3705">
        <f>IF(LCOH!$C$28=Menu!$A$1,'Approvvigionamento energia'!C3705,0)+IF(LCOH!$C$28=Menu!$A$2,'Approvvigionamento energia'!D3705,0)+IF(LCOH!$C$28=Menu!$A$3,'Approvvigionamento energia'!E3705,0)+IF(LCOH!$C$28=Menu!$A$4,'Approvvigionamento energia'!F3705,0)+IF(LCOH!$C$28=Menu!$A$5,'Approvvigionamento energia'!G3705,0)+IF(LCOH!$C$28=Menu!$A$6,'Approvvigionamento energia'!H3705,0)</f>
        <v>1451.1868985267636</v>
      </c>
      <c r="J3705">
        <f>'Approvvigionamento energia'!A3705+'Approvvigionamento energia'!B3705+'Approvvigionamento energia'!I3705</f>
        <v>1857.1868985267636</v>
      </c>
      <c r="K3705">
        <f>IF(MIN(LCOH!$C$18,J3705)&gt;=$P$48*LCOH!$C$18, MIN(LCOH!$C$18,J3705),0)</f>
        <v>1500</v>
      </c>
      <c r="L3705">
        <f t="shared" si="115"/>
        <v>357.18689852676357</v>
      </c>
      <c r="M3705">
        <f>K3705/LCOH!$C$18</f>
        <v>1</v>
      </c>
      <c r="N3705">
        <f>K3705/LCOH!$C$34</f>
        <v>28.901734104046245</v>
      </c>
    </row>
    <row r="3706" spans="1:14" x14ac:dyDescent="0.35">
      <c r="A3706">
        <f>'Profilo fotovoltaico'!B3708*LCOH!$C$20</f>
        <v>448</v>
      </c>
      <c r="B3706">
        <f>'Profilo eolico'!B3708*LCOH!$C$21</f>
        <v>54.699999999999996</v>
      </c>
      <c r="C3706">
        <f>$P$35*'Profilo fotovoltaico'!B3708</f>
        <v>3294.866260054685</v>
      </c>
      <c r="D3706">
        <f>$Q$37*'Profilo eolico'!B3708</f>
        <v>319.15452872982888</v>
      </c>
      <c r="E3706">
        <f>$P$39*'Profilo fotovoltaico'!B3708+'Approvvigionamento energia'!$Q$39*'Profilo eolico'!B3708</f>
        <v>1063.0824615610429</v>
      </c>
      <c r="F3706">
        <f>$P$41*'Profilo fotovoltaico'!B3708+'Approvvigionamento energia'!$Q$41*'Profilo eolico'!B3708</f>
        <v>1807.010394392257</v>
      </c>
      <c r="G3706">
        <f>$P$43*'Profilo fotovoltaico'!B3708+'Approvvigionamento energia'!$Q$43*'Profilo eolico'!B3708</f>
        <v>2550.9383272234713</v>
      </c>
      <c r="H3706">
        <f t="shared" si="114"/>
        <v>1138.4335154826958</v>
      </c>
      <c r="I3706">
        <f>IF(LCOH!$C$28=Menu!$A$1,'Approvvigionamento energia'!C3706,0)+IF(LCOH!$C$28=Menu!$A$2,'Approvvigionamento energia'!D3706,0)+IF(LCOH!$C$28=Menu!$A$3,'Approvvigionamento energia'!E3706,0)+IF(LCOH!$C$28=Menu!$A$4,'Approvvigionamento energia'!F3706,0)+IF(LCOH!$C$28=Menu!$A$5,'Approvvigionamento energia'!G3706,0)+IF(LCOH!$C$28=Menu!$A$6,'Approvvigionamento energia'!H3706,0)</f>
        <v>1807.010394392257</v>
      </c>
      <c r="J3706">
        <f>'Approvvigionamento energia'!A3706+'Approvvigionamento energia'!B3706+'Approvvigionamento energia'!I3706</f>
        <v>2309.7103943922571</v>
      </c>
      <c r="K3706">
        <f>IF(MIN(LCOH!$C$18,J3706)&gt;=$P$48*LCOH!$C$18, MIN(LCOH!$C$18,J3706),0)</f>
        <v>1500</v>
      </c>
      <c r="L3706">
        <f t="shared" si="115"/>
        <v>809.71039439225706</v>
      </c>
      <c r="M3706">
        <f>K3706/LCOH!$C$18</f>
        <v>1</v>
      </c>
      <c r="N3706">
        <f>K3706/LCOH!$C$34</f>
        <v>28.901734104046245</v>
      </c>
    </row>
    <row r="3707" spans="1:14" x14ac:dyDescent="0.35">
      <c r="A3707">
        <f>'Profilo fotovoltaico'!B3709*LCOH!$C$20</f>
        <v>500</v>
      </c>
      <c r="B3707">
        <f>'Profilo eolico'!B3709*LCOH!$C$21</f>
        <v>61.9</v>
      </c>
      <c r="C3707">
        <f>$P$35*'Profilo fotovoltaico'!B3709</f>
        <v>3677.3060938110325</v>
      </c>
      <c r="D3707">
        <f>$Q$37*'Profilo eolico'!B3709</f>
        <v>361.1638999703182</v>
      </c>
      <c r="E3707">
        <f>$P$39*'Profilo fotovoltaico'!B3709+'Approvvigionamento energia'!$Q$39*'Profilo eolico'!B3709</f>
        <v>1190.1994484304969</v>
      </c>
      <c r="F3707">
        <f>$P$41*'Profilo fotovoltaico'!B3709+'Approvvigionamento energia'!$Q$41*'Profilo eolico'!B3709</f>
        <v>2019.2349968906753</v>
      </c>
      <c r="G3707">
        <f>$P$43*'Profilo fotovoltaico'!B3709+'Approvvigionamento energia'!$Q$43*'Profilo eolico'!B3709</f>
        <v>2848.2705453508543</v>
      </c>
      <c r="H3707">
        <f t="shared" si="114"/>
        <v>1138.4335154826958</v>
      </c>
      <c r="I3707">
        <f>IF(LCOH!$C$28=Menu!$A$1,'Approvvigionamento energia'!C3707,0)+IF(LCOH!$C$28=Menu!$A$2,'Approvvigionamento energia'!D3707,0)+IF(LCOH!$C$28=Menu!$A$3,'Approvvigionamento energia'!E3707,0)+IF(LCOH!$C$28=Menu!$A$4,'Approvvigionamento energia'!F3707,0)+IF(LCOH!$C$28=Menu!$A$5,'Approvvigionamento energia'!G3707,0)+IF(LCOH!$C$28=Menu!$A$6,'Approvvigionamento energia'!H3707,0)</f>
        <v>2019.2349968906753</v>
      </c>
      <c r="J3707">
        <f>'Approvvigionamento energia'!A3707+'Approvvigionamento energia'!B3707+'Approvvigionamento energia'!I3707</f>
        <v>2581.1349968906752</v>
      </c>
      <c r="K3707">
        <f>IF(MIN(LCOH!$C$18,J3707)&gt;=$P$48*LCOH!$C$18, MIN(LCOH!$C$18,J3707),0)</f>
        <v>1500</v>
      </c>
      <c r="L3707">
        <f t="shared" si="115"/>
        <v>1081.1349968906752</v>
      </c>
      <c r="M3707">
        <f>K3707/LCOH!$C$18</f>
        <v>1</v>
      </c>
      <c r="N3707">
        <f>K3707/LCOH!$C$34</f>
        <v>28.901734104046245</v>
      </c>
    </row>
    <row r="3708" spans="1:14" x14ac:dyDescent="0.35">
      <c r="A3708">
        <f>'Profilo fotovoltaico'!B3710*LCOH!$C$20</f>
        <v>528</v>
      </c>
      <c r="B3708">
        <f>'Profilo eolico'!B3710*LCOH!$C$21</f>
        <v>73.3</v>
      </c>
      <c r="C3708">
        <f>$P$35*'Profilo fotovoltaico'!B3710</f>
        <v>3883.2352350644505</v>
      </c>
      <c r="D3708">
        <f>$Q$37*'Profilo eolico'!B3710</f>
        <v>427.67873776775974</v>
      </c>
      <c r="E3708">
        <f>$P$39*'Profilo fotovoltaico'!B3710+'Approvvigionamento energia'!$Q$39*'Profilo eolico'!B3710</f>
        <v>1291.5678620919325</v>
      </c>
      <c r="F3708">
        <f>$P$41*'Profilo fotovoltaico'!B3710+'Approvvigionamento energia'!$Q$41*'Profilo eolico'!B3710</f>
        <v>2155.4569864161053</v>
      </c>
      <c r="G3708">
        <f>$P$43*'Profilo fotovoltaico'!B3710+'Approvvigionamento energia'!$Q$43*'Profilo eolico'!B3710</f>
        <v>3019.3461107402777</v>
      </c>
      <c r="H3708">
        <f t="shared" si="114"/>
        <v>1138.4335154826958</v>
      </c>
      <c r="I3708">
        <f>IF(LCOH!$C$28=Menu!$A$1,'Approvvigionamento energia'!C3708,0)+IF(LCOH!$C$28=Menu!$A$2,'Approvvigionamento energia'!D3708,0)+IF(LCOH!$C$28=Menu!$A$3,'Approvvigionamento energia'!E3708,0)+IF(LCOH!$C$28=Menu!$A$4,'Approvvigionamento energia'!F3708,0)+IF(LCOH!$C$28=Menu!$A$5,'Approvvigionamento energia'!G3708,0)+IF(LCOH!$C$28=Menu!$A$6,'Approvvigionamento energia'!H3708,0)</f>
        <v>2155.4569864161053</v>
      </c>
      <c r="J3708">
        <f>'Approvvigionamento energia'!A3708+'Approvvigionamento energia'!B3708+'Approvvigionamento energia'!I3708</f>
        <v>2756.7569864161051</v>
      </c>
      <c r="K3708">
        <f>IF(MIN(LCOH!$C$18,J3708)&gt;=$P$48*LCOH!$C$18, MIN(LCOH!$C$18,J3708),0)</f>
        <v>1500</v>
      </c>
      <c r="L3708">
        <f t="shared" si="115"/>
        <v>1256.7569864161051</v>
      </c>
      <c r="M3708">
        <f>K3708/LCOH!$C$18</f>
        <v>1</v>
      </c>
      <c r="N3708">
        <f>K3708/LCOH!$C$34</f>
        <v>28.901734104046245</v>
      </c>
    </row>
    <row r="3709" spans="1:14" x14ac:dyDescent="0.35">
      <c r="A3709">
        <f>'Profilo fotovoltaico'!B3711*LCOH!$C$20</f>
        <v>534</v>
      </c>
      <c r="B3709">
        <f>'Profilo eolico'!B3711*LCOH!$C$21</f>
        <v>86.6</v>
      </c>
      <c r="C3709">
        <f>$P$35*'Profilo fotovoltaico'!B3711</f>
        <v>3927.3629081901831</v>
      </c>
      <c r="D3709">
        <f>$Q$37*'Profilo eolico'!B3711</f>
        <v>505.27938186477479</v>
      </c>
      <c r="E3709">
        <f>$P$39*'Profilo fotovoltaico'!B3711+'Approvvigionamento energia'!$Q$39*'Profilo eolico'!B3711</f>
        <v>1360.8002634461268</v>
      </c>
      <c r="F3709">
        <f>$P$41*'Profilo fotovoltaico'!B3711+'Approvvigionamento energia'!$Q$41*'Profilo eolico'!B3711</f>
        <v>2216.3211450274789</v>
      </c>
      <c r="G3709">
        <f>$P$43*'Profilo fotovoltaico'!B3711+'Approvvigionamento energia'!$Q$43*'Profilo eolico'!B3711</f>
        <v>3071.842026608831</v>
      </c>
      <c r="H3709">
        <f t="shared" si="114"/>
        <v>1138.4335154826958</v>
      </c>
      <c r="I3709">
        <f>IF(LCOH!$C$28=Menu!$A$1,'Approvvigionamento energia'!C3709,0)+IF(LCOH!$C$28=Menu!$A$2,'Approvvigionamento energia'!D3709,0)+IF(LCOH!$C$28=Menu!$A$3,'Approvvigionamento energia'!E3709,0)+IF(LCOH!$C$28=Menu!$A$4,'Approvvigionamento energia'!F3709,0)+IF(LCOH!$C$28=Menu!$A$5,'Approvvigionamento energia'!G3709,0)+IF(LCOH!$C$28=Menu!$A$6,'Approvvigionamento energia'!H3709,0)</f>
        <v>2216.3211450274789</v>
      </c>
      <c r="J3709">
        <f>'Approvvigionamento energia'!A3709+'Approvvigionamento energia'!B3709+'Approvvigionamento energia'!I3709</f>
        <v>2836.9211450274788</v>
      </c>
      <c r="K3709">
        <f>IF(MIN(LCOH!$C$18,J3709)&gt;=$P$48*LCOH!$C$18, MIN(LCOH!$C$18,J3709),0)</f>
        <v>1500</v>
      </c>
      <c r="L3709">
        <f t="shared" si="115"/>
        <v>1336.9211450274788</v>
      </c>
      <c r="M3709">
        <f>K3709/LCOH!$C$18</f>
        <v>1</v>
      </c>
      <c r="N3709">
        <f>K3709/LCOH!$C$34</f>
        <v>28.901734104046245</v>
      </c>
    </row>
    <row r="3710" spans="1:14" x14ac:dyDescent="0.35">
      <c r="A3710">
        <f>'Profilo fotovoltaico'!B3712*LCOH!$C$20</f>
        <v>504</v>
      </c>
      <c r="B3710">
        <f>'Profilo eolico'!B3712*LCOH!$C$21</f>
        <v>98.100000000000009</v>
      </c>
      <c r="C3710">
        <f>$P$35*'Profilo fotovoltaico'!B3712</f>
        <v>3706.7245425615206</v>
      </c>
      <c r="D3710">
        <f>$Q$37*'Profilo eolico'!B3712</f>
        <v>572.3776831516675</v>
      </c>
      <c r="E3710">
        <f>$P$39*'Profilo fotovoltaico'!B3712+'Approvvigionamento energia'!$Q$39*'Profilo eolico'!B3712</f>
        <v>1355.9643980041308</v>
      </c>
      <c r="F3710">
        <f>$P$41*'Profilo fotovoltaico'!B3712+'Approvvigionamento energia'!$Q$41*'Profilo eolico'!B3712</f>
        <v>2139.551112856594</v>
      </c>
      <c r="G3710">
        <f>$P$43*'Profilo fotovoltaico'!B3712+'Approvvigionamento energia'!$Q$43*'Profilo eolico'!B3712</f>
        <v>2923.1378277090575</v>
      </c>
      <c r="H3710">
        <f t="shared" si="114"/>
        <v>1138.4335154826958</v>
      </c>
      <c r="I3710">
        <f>IF(LCOH!$C$28=Menu!$A$1,'Approvvigionamento energia'!C3710,0)+IF(LCOH!$C$28=Menu!$A$2,'Approvvigionamento energia'!D3710,0)+IF(LCOH!$C$28=Menu!$A$3,'Approvvigionamento energia'!E3710,0)+IF(LCOH!$C$28=Menu!$A$4,'Approvvigionamento energia'!F3710,0)+IF(LCOH!$C$28=Menu!$A$5,'Approvvigionamento energia'!G3710,0)+IF(LCOH!$C$28=Menu!$A$6,'Approvvigionamento energia'!H3710,0)</f>
        <v>2139.551112856594</v>
      </c>
      <c r="J3710">
        <f>'Approvvigionamento energia'!A3710+'Approvvigionamento energia'!B3710+'Approvvigionamento energia'!I3710</f>
        <v>2741.651112856594</v>
      </c>
      <c r="K3710">
        <f>IF(MIN(LCOH!$C$18,J3710)&gt;=$P$48*LCOH!$C$18, MIN(LCOH!$C$18,J3710),0)</f>
        <v>1500</v>
      </c>
      <c r="L3710">
        <f t="shared" si="115"/>
        <v>1241.651112856594</v>
      </c>
      <c r="M3710">
        <f>K3710/LCOH!$C$18</f>
        <v>1</v>
      </c>
      <c r="N3710">
        <f>K3710/LCOH!$C$34</f>
        <v>28.901734104046245</v>
      </c>
    </row>
    <row r="3711" spans="1:14" x14ac:dyDescent="0.35">
      <c r="A3711">
        <f>'Profilo fotovoltaico'!B3713*LCOH!$C$20</f>
        <v>446</v>
      </c>
      <c r="B3711">
        <f>'Profilo eolico'!B3713*LCOH!$C$21</f>
        <v>106</v>
      </c>
      <c r="C3711">
        <f>$P$35*'Profilo fotovoltaico'!B3713</f>
        <v>3280.1570356794409</v>
      </c>
      <c r="D3711">
        <f>$Q$37*'Profilo eolico'!B3713</f>
        <v>618.47129881831552</v>
      </c>
      <c r="E3711">
        <f>$P$39*'Profilo fotovoltaico'!B3713+'Approvvigionamento energia'!$Q$39*'Profilo eolico'!B3713</f>
        <v>1283.8927330335969</v>
      </c>
      <c r="F3711">
        <f>$P$41*'Profilo fotovoltaico'!B3713+'Approvvigionamento energia'!$Q$41*'Profilo eolico'!B3713</f>
        <v>1949.3141672488782</v>
      </c>
      <c r="G3711">
        <f>$P$43*'Profilo fotovoltaico'!B3713+'Approvvigionamento energia'!$Q$43*'Profilo eolico'!B3713</f>
        <v>2614.73560146416</v>
      </c>
      <c r="H3711">
        <f t="shared" si="114"/>
        <v>1138.4335154826958</v>
      </c>
      <c r="I3711">
        <f>IF(LCOH!$C$28=Menu!$A$1,'Approvvigionamento energia'!C3711,0)+IF(LCOH!$C$28=Menu!$A$2,'Approvvigionamento energia'!D3711,0)+IF(LCOH!$C$28=Menu!$A$3,'Approvvigionamento energia'!E3711,0)+IF(LCOH!$C$28=Menu!$A$4,'Approvvigionamento energia'!F3711,0)+IF(LCOH!$C$28=Menu!$A$5,'Approvvigionamento energia'!G3711,0)+IF(LCOH!$C$28=Menu!$A$6,'Approvvigionamento energia'!H3711,0)</f>
        <v>1949.3141672488782</v>
      </c>
      <c r="J3711">
        <f>'Approvvigionamento energia'!A3711+'Approvvigionamento energia'!B3711+'Approvvigionamento energia'!I3711</f>
        <v>2501.3141672488782</v>
      </c>
      <c r="K3711">
        <f>IF(MIN(LCOH!$C$18,J3711)&gt;=$P$48*LCOH!$C$18, MIN(LCOH!$C$18,J3711),0)</f>
        <v>1500</v>
      </c>
      <c r="L3711">
        <f t="shared" si="115"/>
        <v>1001.3141672488782</v>
      </c>
      <c r="M3711">
        <f>K3711/LCOH!$C$18</f>
        <v>1</v>
      </c>
      <c r="N3711">
        <f>K3711/LCOH!$C$34</f>
        <v>28.901734104046245</v>
      </c>
    </row>
    <row r="3712" spans="1:14" x14ac:dyDescent="0.35">
      <c r="A3712">
        <f>'Profilo fotovoltaico'!B3714*LCOH!$C$20</f>
        <v>365</v>
      </c>
      <c r="B3712">
        <f>'Profilo eolico'!B3714*LCOH!$C$21</f>
        <v>110.3</v>
      </c>
      <c r="C3712">
        <f>$P$35*'Profilo fotovoltaico'!B3714</f>
        <v>2684.4334484820538</v>
      </c>
      <c r="D3712">
        <f>$Q$37*'Profilo eolico'!B3714</f>
        <v>643.56022886471885</v>
      </c>
      <c r="E3712">
        <f>$P$39*'Profilo fotovoltaico'!B3714+'Approvvigionamento energia'!$Q$39*'Profilo eolico'!B3714</f>
        <v>1153.7785337690525</v>
      </c>
      <c r="F3712">
        <f>$P$41*'Profilo fotovoltaico'!B3714+'Approvvigionamento energia'!$Q$41*'Profilo eolico'!B3714</f>
        <v>1663.9968386733863</v>
      </c>
      <c r="G3712">
        <f>$P$43*'Profilo fotovoltaico'!B3714+'Approvvigionamento energia'!$Q$43*'Profilo eolico'!B3714</f>
        <v>2174.21514357772</v>
      </c>
      <c r="H3712">
        <f t="shared" si="114"/>
        <v>1138.4335154826958</v>
      </c>
      <c r="I3712">
        <f>IF(LCOH!$C$28=Menu!$A$1,'Approvvigionamento energia'!C3712,0)+IF(LCOH!$C$28=Menu!$A$2,'Approvvigionamento energia'!D3712,0)+IF(LCOH!$C$28=Menu!$A$3,'Approvvigionamento energia'!E3712,0)+IF(LCOH!$C$28=Menu!$A$4,'Approvvigionamento energia'!F3712,0)+IF(LCOH!$C$28=Menu!$A$5,'Approvvigionamento energia'!G3712,0)+IF(LCOH!$C$28=Menu!$A$6,'Approvvigionamento energia'!H3712,0)</f>
        <v>1663.9968386733863</v>
      </c>
      <c r="J3712">
        <f>'Approvvigionamento energia'!A3712+'Approvvigionamento energia'!B3712+'Approvvigionamento energia'!I3712</f>
        <v>2139.2968386733864</v>
      </c>
      <c r="K3712">
        <f>IF(MIN(LCOH!$C$18,J3712)&gt;=$P$48*LCOH!$C$18, MIN(LCOH!$C$18,J3712),0)</f>
        <v>1500</v>
      </c>
      <c r="L3712">
        <f t="shared" si="115"/>
        <v>639.29683867338645</v>
      </c>
      <c r="M3712">
        <f>K3712/LCOH!$C$18</f>
        <v>1</v>
      </c>
      <c r="N3712">
        <f>K3712/LCOH!$C$34</f>
        <v>28.901734104046245</v>
      </c>
    </row>
    <row r="3713" spans="1:14" x14ac:dyDescent="0.35">
      <c r="A3713">
        <f>'Profilo fotovoltaico'!B3715*LCOH!$C$20</f>
        <v>263</v>
      </c>
      <c r="B3713">
        <f>'Profilo eolico'!B3715*LCOH!$C$21</f>
        <v>108</v>
      </c>
      <c r="C3713">
        <f>$P$35*'Profilo fotovoltaico'!B3715</f>
        <v>1934.2630053446032</v>
      </c>
      <c r="D3713">
        <f>$Q$37*'Profilo eolico'!B3715</f>
        <v>630.14056860734036</v>
      </c>
      <c r="E3713">
        <f>$P$39*'Profilo fotovoltaico'!B3715+'Approvvigionamento energia'!$Q$39*'Profilo eolico'!B3715</f>
        <v>956.17117779165608</v>
      </c>
      <c r="F3713">
        <f>$P$41*'Profilo fotovoltaico'!B3715+'Approvvigionamento energia'!$Q$41*'Profilo eolico'!B3715</f>
        <v>1282.2017869759718</v>
      </c>
      <c r="G3713">
        <f>$P$43*'Profilo fotovoltaico'!B3715+'Approvvigionamento energia'!$Q$43*'Profilo eolico'!B3715</f>
        <v>1608.2323961602876</v>
      </c>
      <c r="H3713">
        <f t="shared" si="114"/>
        <v>1138.4335154826958</v>
      </c>
      <c r="I3713">
        <f>IF(LCOH!$C$28=Menu!$A$1,'Approvvigionamento energia'!C3713,0)+IF(LCOH!$C$28=Menu!$A$2,'Approvvigionamento energia'!D3713,0)+IF(LCOH!$C$28=Menu!$A$3,'Approvvigionamento energia'!E3713,0)+IF(LCOH!$C$28=Menu!$A$4,'Approvvigionamento energia'!F3713,0)+IF(LCOH!$C$28=Menu!$A$5,'Approvvigionamento energia'!G3713,0)+IF(LCOH!$C$28=Menu!$A$6,'Approvvigionamento energia'!H3713,0)</f>
        <v>1282.2017869759718</v>
      </c>
      <c r="J3713">
        <f>'Approvvigionamento energia'!A3713+'Approvvigionamento energia'!B3713+'Approvvigionamento energia'!I3713</f>
        <v>1653.2017869759718</v>
      </c>
      <c r="K3713">
        <f>IF(MIN(LCOH!$C$18,J3713)&gt;=$P$48*LCOH!$C$18, MIN(LCOH!$C$18,J3713),0)</f>
        <v>1500</v>
      </c>
      <c r="L3713">
        <f t="shared" si="115"/>
        <v>153.2017869759718</v>
      </c>
      <c r="M3713">
        <f>K3713/LCOH!$C$18</f>
        <v>1</v>
      </c>
      <c r="N3713">
        <f>K3713/LCOH!$C$34</f>
        <v>28.901734104046245</v>
      </c>
    </row>
    <row r="3714" spans="1:14" x14ac:dyDescent="0.35">
      <c r="A3714">
        <f>'Profilo fotovoltaico'!B3716*LCOH!$C$20</f>
        <v>158</v>
      </c>
      <c r="B3714">
        <f>'Profilo eolico'!B3716*LCOH!$C$21</f>
        <v>94.5</v>
      </c>
      <c r="C3714">
        <f>$P$35*'Profilo fotovoltaico'!B3716</f>
        <v>1162.0287256442862</v>
      </c>
      <c r="D3714">
        <f>$Q$37*'Profilo eolico'!B3716</f>
        <v>551.37299753142281</v>
      </c>
      <c r="E3714">
        <f>$P$39*'Profilo fotovoltaico'!B3716+'Approvvigionamento energia'!$Q$39*'Profilo eolico'!B3716</f>
        <v>704.03692955963857</v>
      </c>
      <c r="F3714">
        <f>$P$41*'Profilo fotovoltaico'!B3716+'Approvvigionamento energia'!$Q$41*'Profilo eolico'!B3716</f>
        <v>856.70086158785443</v>
      </c>
      <c r="G3714">
        <f>$P$43*'Profilo fotovoltaico'!B3716+'Approvvigionamento energia'!$Q$43*'Profilo eolico'!B3716</f>
        <v>1009.3647936160704</v>
      </c>
      <c r="H3714">
        <f t="shared" ref="H3714:H3777" si="116">$P$45</f>
        <v>1138.4335154826958</v>
      </c>
      <c r="I3714">
        <f>IF(LCOH!$C$28=Menu!$A$1,'Approvvigionamento energia'!C3714,0)+IF(LCOH!$C$28=Menu!$A$2,'Approvvigionamento energia'!D3714,0)+IF(LCOH!$C$28=Menu!$A$3,'Approvvigionamento energia'!E3714,0)+IF(LCOH!$C$28=Menu!$A$4,'Approvvigionamento energia'!F3714,0)+IF(LCOH!$C$28=Menu!$A$5,'Approvvigionamento energia'!G3714,0)+IF(LCOH!$C$28=Menu!$A$6,'Approvvigionamento energia'!H3714,0)</f>
        <v>856.70086158785443</v>
      </c>
      <c r="J3714">
        <f>'Approvvigionamento energia'!A3714+'Approvvigionamento energia'!B3714+'Approvvigionamento energia'!I3714</f>
        <v>1109.2008615878544</v>
      </c>
      <c r="K3714">
        <f>IF(MIN(LCOH!$C$18,J3714)&gt;=$P$48*LCOH!$C$18, MIN(LCOH!$C$18,J3714),0)</f>
        <v>1109.2008615878544</v>
      </c>
      <c r="L3714">
        <f t="shared" si="115"/>
        <v>0</v>
      </c>
      <c r="M3714">
        <f>K3714/LCOH!$C$18</f>
        <v>0.73946724105856965</v>
      </c>
      <c r="N3714">
        <f>K3714/LCOH!$C$34</f>
        <v>21.371885579727447</v>
      </c>
    </row>
    <row r="3715" spans="1:14" x14ac:dyDescent="0.35">
      <c r="A3715">
        <f>'Profilo fotovoltaico'!B3717*LCOH!$C$20</f>
        <v>64</v>
      </c>
      <c r="B3715">
        <f>'Profilo eolico'!B3717*LCOH!$C$21</f>
        <v>71.099999999999994</v>
      </c>
      <c r="C3715">
        <f>$P$35*'Profilo fotovoltaico'!B3717</f>
        <v>470.69518000781216</v>
      </c>
      <c r="D3715">
        <f>$Q$37*'Profilo eolico'!B3717</f>
        <v>414.84254099983241</v>
      </c>
      <c r="E3715">
        <f>$P$39*'Profilo fotovoltaico'!B3717+'Approvvigionamento energia'!$Q$39*'Profilo eolico'!B3717</f>
        <v>428.80570075182732</v>
      </c>
      <c r="F3715">
        <f>$P$41*'Profilo fotovoltaico'!B3717+'Approvvigionamento energia'!$Q$41*'Profilo eolico'!B3717</f>
        <v>442.76886050382228</v>
      </c>
      <c r="G3715">
        <f>$P$43*'Profilo fotovoltaico'!B3717+'Approvvigionamento energia'!$Q$43*'Profilo eolico'!B3717</f>
        <v>456.73202025581725</v>
      </c>
      <c r="H3715">
        <f t="shared" si="116"/>
        <v>1138.4335154826958</v>
      </c>
      <c r="I3715">
        <f>IF(LCOH!$C$28=Menu!$A$1,'Approvvigionamento energia'!C3715,0)+IF(LCOH!$C$28=Menu!$A$2,'Approvvigionamento energia'!D3715,0)+IF(LCOH!$C$28=Menu!$A$3,'Approvvigionamento energia'!E3715,0)+IF(LCOH!$C$28=Menu!$A$4,'Approvvigionamento energia'!F3715,0)+IF(LCOH!$C$28=Menu!$A$5,'Approvvigionamento energia'!G3715,0)+IF(LCOH!$C$28=Menu!$A$6,'Approvvigionamento energia'!H3715,0)</f>
        <v>442.76886050382228</v>
      </c>
      <c r="J3715">
        <f>'Approvvigionamento energia'!A3715+'Approvvigionamento energia'!B3715+'Approvvigionamento energia'!I3715</f>
        <v>577.86886050382225</v>
      </c>
      <c r="K3715">
        <f>IF(MIN(LCOH!$C$18,J3715)&gt;=$P$48*LCOH!$C$18, MIN(LCOH!$C$18,J3715),0)</f>
        <v>577.86886050382225</v>
      </c>
      <c r="L3715">
        <f t="shared" ref="L3715:L3778" si="117">J3715-K3715</f>
        <v>0</v>
      </c>
      <c r="M3715">
        <f>K3715/LCOH!$C$18</f>
        <v>0.38524590700254818</v>
      </c>
      <c r="N3715">
        <f>K3715/LCOH!$C$34</f>
        <v>11.134274768859774</v>
      </c>
    </row>
    <row r="3716" spans="1:14" x14ac:dyDescent="0.35">
      <c r="A3716">
        <f>'Profilo fotovoltaico'!B3718*LCOH!$C$20</f>
        <v>6</v>
      </c>
      <c r="B3716">
        <f>'Profilo eolico'!B3718*LCOH!$C$21</f>
        <v>61.6</v>
      </c>
      <c r="C3716">
        <f>$P$35*'Profilo fotovoltaico'!B3718</f>
        <v>44.127673125732393</v>
      </c>
      <c r="D3716">
        <f>$Q$37*'Profilo eolico'!B3718</f>
        <v>359.41350950196454</v>
      </c>
      <c r="E3716">
        <f>$P$39*'Profilo fotovoltaico'!B3718+'Approvvigionamento energia'!$Q$39*'Profilo eolico'!B3718</f>
        <v>280.59205040790647</v>
      </c>
      <c r="F3716">
        <f>$P$41*'Profilo fotovoltaico'!B3718+'Approvvigionamento energia'!$Q$41*'Profilo eolico'!B3718</f>
        <v>201.77059131384846</v>
      </c>
      <c r="G3716">
        <f>$P$43*'Profilo fotovoltaico'!B3718+'Approvvigionamento energia'!$Q$43*'Profilo eolico'!B3718</f>
        <v>122.94913221979043</v>
      </c>
      <c r="H3716">
        <f t="shared" si="116"/>
        <v>1138.4335154826958</v>
      </c>
      <c r="I3716">
        <f>IF(LCOH!$C$28=Menu!$A$1,'Approvvigionamento energia'!C3716,0)+IF(LCOH!$C$28=Menu!$A$2,'Approvvigionamento energia'!D3716,0)+IF(LCOH!$C$28=Menu!$A$3,'Approvvigionamento energia'!E3716,0)+IF(LCOH!$C$28=Menu!$A$4,'Approvvigionamento energia'!F3716,0)+IF(LCOH!$C$28=Menu!$A$5,'Approvvigionamento energia'!G3716,0)+IF(LCOH!$C$28=Menu!$A$6,'Approvvigionamento energia'!H3716,0)</f>
        <v>201.77059131384846</v>
      </c>
      <c r="J3716">
        <f>'Approvvigionamento energia'!A3716+'Approvvigionamento energia'!B3716+'Approvvigionamento energia'!I3716</f>
        <v>269.37059131384842</v>
      </c>
      <c r="K3716">
        <f>IF(MIN(LCOH!$C$18,J3716)&gt;=$P$48*LCOH!$C$18, MIN(LCOH!$C$18,J3716),0)</f>
        <v>0</v>
      </c>
      <c r="L3716">
        <f t="shared" si="117"/>
        <v>269.37059131384842</v>
      </c>
      <c r="M3716">
        <f>K3716/LCOH!$C$18</f>
        <v>0</v>
      </c>
      <c r="N3716">
        <f>K3716/LCOH!$C$34</f>
        <v>0</v>
      </c>
    </row>
    <row r="3717" spans="1:14" x14ac:dyDescent="0.35">
      <c r="A3717">
        <f>'Profilo fotovoltaico'!B3719*LCOH!$C$20</f>
        <v>0</v>
      </c>
      <c r="B3717">
        <f>'Profilo eolico'!B3719*LCOH!$C$21</f>
        <v>56</v>
      </c>
      <c r="C3717">
        <f>$P$35*'Profilo fotovoltaico'!B3719</f>
        <v>0</v>
      </c>
      <c r="D3717">
        <f>$Q$37*'Profilo eolico'!B3719</f>
        <v>326.73955409269502</v>
      </c>
      <c r="E3717">
        <f>$P$39*'Profilo fotovoltaico'!B3719+'Approvvigionamento energia'!$Q$39*'Profilo eolico'!B3719</f>
        <v>245.05466556952126</v>
      </c>
      <c r="F3717">
        <f>$P$41*'Profilo fotovoltaico'!B3719+'Approvvigionamento energia'!$Q$41*'Profilo eolico'!B3719</f>
        <v>163.36977704634751</v>
      </c>
      <c r="G3717">
        <f>$P$43*'Profilo fotovoltaico'!B3719+'Approvvigionamento energia'!$Q$43*'Profilo eolico'!B3719</f>
        <v>81.684888523173754</v>
      </c>
      <c r="H3717">
        <f t="shared" si="116"/>
        <v>1138.4335154826958</v>
      </c>
      <c r="I3717">
        <f>IF(LCOH!$C$28=Menu!$A$1,'Approvvigionamento energia'!C3717,0)+IF(LCOH!$C$28=Menu!$A$2,'Approvvigionamento energia'!D3717,0)+IF(LCOH!$C$28=Menu!$A$3,'Approvvigionamento energia'!E3717,0)+IF(LCOH!$C$28=Menu!$A$4,'Approvvigionamento energia'!F3717,0)+IF(LCOH!$C$28=Menu!$A$5,'Approvvigionamento energia'!G3717,0)+IF(LCOH!$C$28=Menu!$A$6,'Approvvigionamento energia'!H3717,0)</f>
        <v>163.36977704634751</v>
      </c>
      <c r="J3717">
        <f>'Approvvigionamento energia'!A3717+'Approvvigionamento energia'!B3717+'Approvvigionamento energia'!I3717</f>
        <v>219.36977704634751</v>
      </c>
      <c r="K3717">
        <f>IF(MIN(LCOH!$C$18,J3717)&gt;=$P$48*LCOH!$C$18, MIN(LCOH!$C$18,J3717),0)</f>
        <v>0</v>
      </c>
      <c r="L3717">
        <f t="shared" si="117"/>
        <v>219.36977704634751</v>
      </c>
      <c r="M3717">
        <f>K3717/LCOH!$C$18</f>
        <v>0</v>
      </c>
      <c r="N3717">
        <f>K3717/LCOH!$C$34</f>
        <v>0</v>
      </c>
    </row>
    <row r="3718" spans="1:14" x14ac:dyDescent="0.35">
      <c r="A3718">
        <f>'Profilo fotovoltaico'!B3720*LCOH!$C$20</f>
        <v>0</v>
      </c>
      <c r="B3718">
        <f>'Profilo eolico'!B3720*LCOH!$C$21</f>
        <v>55.599999999999994</v>
      </c>
      <c r="C3718">
        <f>$P$35*'Profilo fotovoltaico'!B3720</f>
        <v>0</v>
      </c>
      <c r="D3718">
        <f>$Q$37*'Profilo eolico'!B3720</f>
        <v>324.40570013489003</v>
      </c>
      <c r="E3718">
        <f>$P$39*'Profilo fotovoltaico'!B3720+'Approvvigionamento energia'!$Q$39*'Profilo eolico'!B3720</f>
        <v>243.30427510116752</v>
      </c>
      <c r="F3718">
        <f>$P$41*'Profilo fotovoltaico'!B3720+'Approvvigionamento energia'!$Q$41*'Profilo eolico'!B3720</f>
        <v>162.20285006744501</v>
      </c>
      <c r="G3718">
        <f>$P$43*'Profilo fotovoltaico'!B3720+'Approvvigionamento energia'!$Q$43*'Profilo eolico'!B3720</f>
        <v>81.101425033722506</v>
      </c>
      <c r="H3718">
        <f t="shared" si="116"/>
        <v>1138.4335154826958</v>
      </c>
      <c r="I3718">
        <f>IF(LCOH!$C$28=Menu!$A$1,'Approvvigionamento energia'!C3718,0)+IF(LCOH!$C$28=Menu!$A$2,'Approvvigionamento energia'!D3718,0)+IF(LCOH!$C$28=Menu!$A$3,'Approvvigionamento energia'!E3718,0)+IF(LCOH!$C$28=Menu!$A$4,'Approvvigionamento energia'!F3718,0)+IF(LCOH!$C$28=Menu!$A$5,'Approvvigionamento energia'!G3718,0)+IF(LCOH!$C$28=Menu!$A$6,'Approvvigionamento energia'!H3718,0)</f>
        <v>162.20285006744501</v>
      </c>
      <c r="J3718">
        <f>'Approvvigionamento energia'!A3718+'Approvvigionamento energia'!B3718+'Approvvigionamento energia'!I3718</f>
        <v>217.80285006744501</v>
      </c>
      <c r="K3718">
        <f>IF(MIN(LCOH!$C$18,J3718)&gt;=$P$48*LCOH!$C$18, MIN(LCOH!$C$18,J3718),0)</f>
        <v>0</v>
      </c>
      <c r="L3718">
        <f t="shared" si="117"/>
        <v>217.80285006744501</v>
      </c>
      <c r="M3718">
        <f>K3718/LCOH!$C$18</f>
        <v>0</v>
      </c>
      <c r="N3718">
        <f>K3718/LCOH!$C$34</f>
        <v>0</v>
      </c>
    </row>
    <row r="3719" spans="1:14" x14ac:dyDescent="0.35">
      <c r="A3719">
        <f>'Profilo fotovoltaico'!B3721*LCOH!$C$20</f>
        <v>0</v>
      </c>
      <c r="B3719">
        <f>'Profilo eolico'!B3721*LCOH!$C$21</f>
        <v>61.5</v>
      </c>
      <c r="C3719">
        <f>$P$35*'Profilo fotovoltaico'!B3721</f>
        <v>0</v>
      </c>
      <c r="D3719">
        <f>$Q$37*'Profilo eolico'!B3721</f>
        <v>358.83004601251326</v>
      </c>
      <c r="E3719">
        <f>$P$39*'Profilo fotovoltaico'!B3721+'Approvvigionamento energia'!$Q$39*'Profilo eolico'!B3721</f>
        <v>269.12253450938493</v>
      </c>
      <c r="F3719">
        <f>$P$41*'Profilo fotovoltaico'!B3721+'Approvvigionamento energia'!$Q$41*'Profilo eolico'!B3721</f>
        <v>179.41502300625663</v>
      </c>
      <c r="G3719">
        <f>$P$43*'Profilo fotovoltaico'!B3721+'Approvvigionamento energia'!$Q$43*'Profilo eolico'!B3721</f>
        <v>89.707511503128316</v>
      </c>
      <c r="H3719">
        <f t="shared" si="116"/>
        <v>1138.4335154826958</v>
      </c>
      <c r="I3719">
        <f>IF(LCOH!$C$28=Menu!$A$1,'Approvvigionamento energia'!C3719,0)+IF(LCOH!$C$28=Menu!$A$2,'Approvvigionamento energia'!D3719,0)+IF(LCOH!$C$28=Menu!$A$3,'Approvvigionamento energia'!E3719,0)+IF(LCOH!$C$28=Menu!$A$4,'Approvvigionamento energia'!F3719,0)+IF(LCOH!$C$28=Menu!$A$5,'Approvvigionamento energia'!G3719,0)+IF(LCOH!$C$28=Menu!$A$6,'Approvvigionamento energia'!H3719,0)</f>
        <v>179.41502300625663</v>
      </c>
      <c r="J3719">
        <f>'Approvvigionamento energia'!A3719+'Approvvigionamento energia'!B3719+'Approvvigionamento energia'!I3719</f>
        <v>240.91502300625663</v>
      </c>
      <c r="K3719">
        <f>IF(MIN(LCOH!$C$18,J3719)&gt;=$P$48*LCOH!$C$18, MIN(LCOH!$C$18,J3719),0)</f>
        <v>0</v>
      </c>
      <c r="L3719">
        <f t="shared" si="117"/>
        <v>240.91502300625663</v>
      </c>
      <c r="M3719">
        <f>K3719/LCOH!$C$18</f>
        <v>0</v>
      </c>
      <c r="N3719">
        <f>K3719/LCOH!$C$34</f>
        <v>0</v>
      </c>
    </row>
    <row r="3720" spans="1:14" x14ac:dyDescent="0.35">
      <c r="A3720">
        <f>'Profilo fotovoltaico'!B3722*LCOH!$C$20</f>
        <v>0</v>
      </c>
      <c r="B3720">
        <f>'Profilo eolico'!B3722*LCOH!$C$21</f>
        <v>76.399999999999991</v>
      </c>
      <c r="C3720">
        <f>$P$35*'Profilo fotovoltaico'!B3722</f>
        <v>0</v>
      </c>
      <c r="D3720">
        <f>$Q$37*'Profilo eolico'!B3722</f>
        <v>445.76610594074816</v>
      </c>
      <c r="E3720">
        <f>$P$39*'Profilo fotovoltaico'!B3722+'Approvvigionamento energia'!$Q$39*'Profilo eolico'!B3722</f>
        <v>334.32457945556109</v>
      </c>
      <c r="F3720">
        <f>$P$41*'Profilo fotovoltaico'!B3722+'Approvvigionamento energia'!$Q$41*'Profilo eolico'!B3722</f>
        <v>222.88305297037408</v>
      </c>
      <c r="G3720">
        <f>$P$43*'Profilo fotovoltaico'!B3722+'Approvvigionamento energia'!$Q$43*'Profilo eolico'!B3722</f>
        <v>111.44152648518704</v>
      </c>
      <c r="H3720">
        <f t="shared" si="116"/>
        <v>1138.4335154826958</v>
      </c>
      <c r="I3720">
        <f>IF(LCOH!$C$28=Menu!$A$1,'Approvvigionamento energia'!C3720,0)+IF(LCOH!$C$28=Menu!$A$2,'Approvvigionamento energia'!D3720,0)+IF(LCOH!$C$28=Menu!$A$3,'Approvvigionamento energia'!E3720,0)+IF(LCOH!$C$28=Menu!$A$4,'Approvvigionamento energia'!F3720,0)+IF(LCOH!$C$28=Menu!$A$5,'Approvvigionamento energia'!G3720,0)+IF(LCOH!$C$28=Menu!$A$6,'Approvvigionamento energia'!H3720,0)</f>
        <v>222.88305297037408</v>
      </c>
      <c r="J3720">
        <f>'Approvvigionamento energia'!A3720+'Approvvigionamento energia'!B3720+'Approvvigionamento energia'!I3720</f>
        <v>299.28305297037406</v>
      </c>
      <c r="K3720">
        <f>IF(MIN(LCOH!$C$18,J3720)&gt;=$P$48*LCOH!$C$18, MIN(LCOH!$C$18,J3720),0)</f>
        <v>0</v>
      </c>
      <c r="L3720">
        <f t="shared" si="117"/>
        <v>299.28305297037406</v>
      </c>
      <c r="M3720">
        <f>K3720/LCOH!$C$18</f>
        <v>0</v>
      </c>
      <c r="N3720">
        <f>K3720/LCOH!$C$34</f>
        <v>0</v>
      </c>
    </row>
    <row r="3721" spans="1:14" x14ac:dyDescent="0.35">
      <c r="A3721">
        <f>'Profilo fotovoltaico'!B3723*LCOH!$C$20</f>
        <v>0</v>
      </c>
      <c r="B3721">
        <f>'Profilo eolico'!B3723*LCOH!$C$21</f>
        <v>91.800000000000011</v>
      </c>
      <c r="C3721">
        <f>$P$35*'Profilo fotovoltaico'!B3723</f>
        <v>0</v>
      </c>
      <c r="D3721">
        <f>$Q$37*'Profilo eolico'!B3723</f>
        <v>535.61948331623933</v>
      </c>
      <c r="E3721">
        <f>$P$39*'Profilo fotovoltaico'!B3723+'Approvvigionamento energia'!$Q$39*'Profilo eolico'!B3723</f>
        <v>401.71461248717952</v>
      </c>
      <c r="F3721">
        <f>$P$41*'Profilo fotovoltaico'!B3723+'Approvvigionamento energia'!$Q$41*'Profilo eolico'!B3723</f>
        <v>267.80974165811966</v>
      </c>
      <c r="G3721">
        <f>$P$43*'Profilo fotovoltaico'!B3723+'Approvvigionamento energia'!$Q$43*'Profilo eolico'!B3723</f>
        <v>133.90487082905983</v>
      </c>
      <c r="H3721">
        <f t="shared" si="116"/>
        <v>1138.4335154826958</v>
      </c>
      <c r="I3721">
        <f>IF(LCOH!$C$28=Menu!$A$1,'Approvvigionamento energia'!C3721,0)+IF(LCOH!$C$28=Menu!$A$2,'Approvvigionamento energia'!D3721,0)+IF(LCOH!$C$28=Menu!$A$3,'Approvvigionamento energia'!E3721,0)+IF(LCOH!$C$28=Menu!$A$4,'Approvvigionamento energia'!F3721,0)+IF(LCOH!$C$28=Menu!$A$5,'Approvvigionamento energia'!G3721,0)+IF(LCOH!$C$28=Menu!$A$6,'Approvvigionamento energia'!H3721,0)</f>
        <v>267.80974165811966</v>
      </c>
      <c r="J3721">
        <f>'Approvvigionamento energia'!A3721+'Approvvigionamento energia'!B3721+'Approvvigionamento energia'!I3721</f>
        <v>359.60974165811967</v>
      </c>
      <c r="K3721">
        <f>IF(MIN(LCOH!$C$18,J3721)&gt;=$P$48*LCOH!$C$18, MIN(LCOH!$C$18,J3721),0)</f>
        <v>0</v>
      </c>
      <c r="L3721">
        <f t="shared" si="117"/>
        <v>359.60974165811967</v>
      </c>
      <c r="M3721">
        <f>K3721/LCOH!$C$18</f>
        <v>0</v>
      </c>
      <c r="N3721">
        <f>K3721/LCOH!$C$34</f>
        <v>0</v>
      </c>
    </row>
    <row r="3722" spans="1:14" x14ac:dyDescent="0.35">
      <c r="A3722">
        <f>'Profilo fotovoltaico'!B3724*LCOH!$C$20</f>
        <v>0</v>
      </c>
      <c r="B3722">
        <f>'Profilo eolico'!B3724*LCOH!$C$21</f>
        <v>99.8</v>
      </c>
      <c r="C3722">
        <f>$P$35*'Profilo fotovoltaico'!B3724</f>
        <v>0</v>
      </c>
      <c r="D3722">
        <f>$Q$37*'Profilo eolico'!B3724</f>
        <v>582.29656247233856</v>
      </c>
      <c r="E3722">
        <f>$P$39*'Profilo fotovoltaico'!B3724+'Approvvigionamento energia'!$Q$39*'Profilo eolico'!B3724</f>
        <v>436.72242185425392</v>
      </c>
      <c r="F3722">
        <f>$P$41*'Profilo fotovoltaico'!B3724+'Approvvigionamento energia'!$Q$41*'Profilo eolico'!B3724</f>
        <v>291.14828123616928</v>
      </c>
      <c r="G3722">
        <f>$P$43*'Profilo fotovoltaico'!B3724+'Approvvigionamento energia'!$Q$43*'Profilo eolico'!B3724</f>
        <v>145.57414061808464</v>
      </c>
      <c r="H3722">
        <f t="shared" si="116"/>
        <v>1138.4335154826958</v>
      </c>
      <c r="I3722">
        <f>IF(LCOH!$C$28=Menu!$A$1,'Approvvigionamento energia'!C3722,0)+IF(LCOH!$C$28=Menu!$A$2,'Approvvigionamento energia'!D3722,0)+IF(LCOH!$C$28=Menu!$A$3,'Approvvigionamento energia'!E3722,0)+IF(LCOH!$C$28=Menu!$A$4,'Approvvigionamento energia'!F3722,0)+IF(LCOH!$C$28=Menu!$A$5,'Approvvigionamento energia'!G3722,0)+IF(LCOH!$C$28=Menu!$A$6,'Approvvigionamento energia'!H3722,0)</f>
        <v>291.14828123616928</v>
      </c>
      <c r="J3722">
        <f>'Approvvigionamento energia'!A3722+'Approvvigionamento energia'!B3722+'Approvvigionamento energia'!I3722</f>
        <v>390.94828123616929</v>
      </c>
      <c r="K3722">
        <f>IF(MIN(LCOH!$C$18,J3722)&gt;=$P$48*LCOH!$C$18, MIN(LCOH!$C$18,J3722),0)</f>
        <v>390.94828123616929</v>
      </c>
      <c r="L3722">
        <f t="shared" si="117"/>
        <v>0</v>
      </c>
      <c r="M3722">
        <f>K3722/LCOH!$C$18</f>
        <v>0.26063218749077954</v>
      </c>
      <c r="N3722">
        <f>K3722/LCOH!$C$34</f>
        <v>7.5327221818144379</v>
      </c>
    </row>
    <row r="3723" spans="1:14" x14ac:dyDescent="0.35">
      <c r="A3723">
        <f>'Profilo fotovoltaico'!B3725*LCOH!$C$20</f>
        <v>0</v>
      </c>
      <c r="B3723">
        <f>'Profilo eolico'!B3725*LCOH!$C$21</f>
        <v>102</v>
      </c>
      <c r="C3723">
        <f>$P$35*'Profilo fotovoltaico'!B3725</f>
        <v>0</v>
      </c>
      <c r="D3723">
        <f>$Q$37*'Profilo eolico'!B3725</f>
        <v>595.13275924026584</v>
      </c>
      <c r="E3723">
        <f>$P$39*'Profilo fotovoltaico'!B3725+'Approvvigionamento energia'!$Q$39*'Profilo eolico'!B3725</f>
        <v>446.34956943019938</v>
      </c>
      <c r="F3723">
        <f>$P$41*'Profilo fotovoltaico'!B3725+'Approvvigionamento energia'!$Q$41*'Profilo eolico'!B3725</f>
        <v>297.56637962013292</v>
      </c>
      <c r="G3723">
        <f>$P$43*'Profilo fotovoltaico'!B3725+'Approvvigionamento energia'!$Q$43*'Profilo eolico'!B3725</f>
        <v>148.78318981006646</v>
      </c>
      <c r="H3723">
        <f t="shared" si="116"/>
        <v>1138.4335154826958</v>
      </c>
      <c r="I3723">
        <f>IF(LCOH!$C$28=Menu!$A$1,'Approvvigionamento energia'!C3723,0)+IF(LCOH!$C$28=Menu!$A$2,'Approvvigionamento energia'!D3723,0)+IF(LCOH!$C$28=Menu!$A$3,'Approvvigionamento energia'!E3723,0)+IF(LCOH!$C$28=Menu!$A$4,'Approvvigionamento energia'!F3723,0)+IF(LCOH!$C$28=Menu!$A$5,'Approvvigionamento energia'!G3723,0)+IF(LCOH!$C$28=Menu!$A$6,'Approvvigionamento energia'!H3723,0)</f>
        <v>297.56637962013292</v>
      </c>
      <c r="J3723">
        <f>'Approvvigionamento energia'!A3723+'Approvvigionamento energia'!B3723+'Approvvigionamento energia'!I3723</f>
        <v>399.56637962013292</v>
      </c>
      <c r="K3723">
        <f>IF(MIN(LCOH!$C$18,J3723)&gt;=$P$48*LCOH!$C$18, MIN(LCOH!$C$18,J3723),0)</f>
        <v>399.56637962013292</v>
      </c>
      <c r="L3723">
        <f t="shared" si="117"/>
        <v>0</v>
      </c>
      <c r="M3723">
        <f>K3723/LCOH!$C$18</f>
        <v>0.26637758641342196</v>
      </c>
      <c r="N3723">
        <f>K3723/LCOH!$C$34</f>
        <v>7.6987741737983226</v>
      </c>
    </row>
    <row r="3724" spans="1:14" x14ac:dyDescent="0.35">
      <c r="A3724">
        <f>'Profilo fotovoltaico'!B3726*LCOH!$C$20</f>
        <v>0</v>
      </c>
      <c r="B3724">
        <f>'Profilo eolico'!B3726*LCOH!$C$21</f>
        <v>101</v>
      </c>
      <c r="C3724">
        <f>$P$35*'Profilo fotovoltaico'!B3726</f>
        <v>0</v>
      </c>
      <c r="D3724">
        <f>$Q$37*'Profilo eolico'!B3726</f>
        <v>589.29812434575354</v>
      </c>
      <c r="E3724">
        <f>$P$39*'Profilo fotovoltaico'!B3726+'Approvvigionamento energia'!$Q$39*'Profilo eolico'!B3726</f>
        <v>441.97359325931512</v>
      </c>
      <c r="F3724">
        <f>$P$41*'Profilo fotovoltaico'!B3726+'Approvvigionamento energia'!$Q$41*'Profilo eolico'!B3726</f>
        <v>294.64906217287677</v>
      </c>
      <c r="G3724">
        <f>$P$43*'Profilo fotovoltaico'!B3726+'Approvvigionamento energia'!$Q$43*'Profilo eolico'!B3726</f>
        <v>147.32453108643838</v>
      </c>
      <c r="H3724">
        <f t="shared" si="116"/>
        <v>1138.4335154826958</v>
      </c>
      <c r="I3724">
        <f>IF(LCOH!$C$28=Menu!$A$1,'Approvvigionamento energia'!C3724,0)+IF(LCOH!$C$28=Menu!$A$2,'Approvvigionamento energia'!D3724,0)+IF(LCOH!$C$28=Menu!$A$3,'Approvvigionamento energia'!E3724,0)+IF(LCOH!$C$28=Menu!$A$4,'Approvvigionamento energia'!F3724,0)+IF(LCOH!$C$28=Menu!$A$5,'Approvvigionamento energia'!G3724,0)+IF(LCOH!$C$28=Menu!$A$6,'Approvvigionamento energia'!H3724,0)</f>
        <v>294.64906217287677</v>
      </c>
      <c r="J3724">
        <f>'Approvvigionamento energia'!A3724+'Approvvigionamento energia'!B3724+'Approvvigionamento energia'!I3724</f>
        <v>395.64906217287677</v>
      </c>
      <c r="K3724">
        <f>IF(MIN(LCOH!$C$18,J3724)&gt;=$P$48*LCOH!$C$18, MIN(LCOH!$C$18,J3724),0)</f>
        <v>395.64906217287677</v>
      </c>
      <c r="L3724">
        <f t="shared" si="117"/>
        <v>0</v>
      </c>
      <c r="M3724">
        <f>K3724/LCOH!$C$18</f>
        <v>0.26376604144858451</v>
      </c>
      <c r="N3724">
        <f>K3724/LCOH!$C$34</f>
        <v>7.6232959956238302</v>
      </c>
    </row>
    <row r="3725" spans="1:14" x14ac:dyDescent="0.35">
      <c r="A3725">
        <f>'Profilo fotovoltaico'!B3727*LCOH!$C$20</f>
        <v>0</v>
      </c>
      <c r="B3725">
        <f>'Profilo eolico'!B3727*LCOH!$C$21</f>
        <v>94.2</v>
      </c>
      <c r="C3725">
        <f>$P$35*'Profilo fotovoltaico'!B3727</f>
        <v>0</v>
      </c>
      <c r="D3725">
        <f>$Q$37*'Profilo eolico'!B3727</f>
        <v>549.62260706306915</v>
      </c>
      <c r="E3725">
        <f>$P$39*'Profilo fotovoltaico'!B3727+'Approvvigionamento energia'!$Q$39*'Profilo eolico'!B3727</f>
        <v>412.21695529730187</v>
      </c>
      <c r="F3725">
        <f>$P$41*'Profilo fotovoltaico'!B3727+'Approvvigionamento energia'!$Q$41*'Profilo eolico'!B3727</f>
        <v>274.81130353153458</v>
      </c>
      <c r="G3725">
        <f>$P$43*'Profilo fotovoltaico'!B3727+'Approvvigionamento energia'!$Q$43*'Profilo eolico'!B3727</f>
        <v>137.40565176576729</v>
      </c>
      <c r="H3725">
        <f t="shared" si="116"/>
        <v>1138.4335154826958</v>
      </c>
      <c r="I3725">
        <f>IF(LCOH!$C$28=Menu!$A$1,'Approvvigionamento energia'!C3725,0)+IF(LCOH!$C$28=Menu!$A$2,'Approvvigionamento energia'!D3725,0)+IF(LCOH!$C$28=Menu!$A$3,'Approvvigionamento energia'!E3725,0)+IF(LCOH!$C$28=Menu!$A$4,'Approvvigionamento energia'!F3725,0)+IF(LCOH!$C$28=Menu!$A$5,'Approvvigionamento energia'!G3725,0)+IF(LCOH!$C$28=Menu!$A$6,'Approvvigionamento energia'!H3725,0)</f>
        <v>274.81130353153458</v>
      </c>
      <c r="J3725">
        <f>'Approvvigionamento energia'!A3725+'Approvvigionamento energia'!B3725+'Approvvigionamento energia'!I3725</f>
        <v>369.01130353153457</v>
      </c>
      <c r="K3725">
        <f>IF(MIN(LCOH!$C$18,J3725)&gt;=$P$48*LCOH!$C$18, MIN(LCOH!$C$18,J3725),0)</f>
        <v>0</v>
      </c>
      <c r="L3725">
        <f t="shared" si="117"/>
        <v>369.01130353153457</v>
      </c>
      <c r="M3725">
        <f>K3725/LCOH!$C$18</f>
        <v>0</v>
      </c>
      <c r="N3725">
        <f>K3725/LCOH!$C$34</f>
        <v>0</v>
      </c>
    </row>
    <row r="3726" spans="1:14" x14ac:dyDescent="0.35">
      <c r="A3726">
        <f>'Profilo fotovoltaico'!B3728*LCOH!$C$20</f>
        <v>39</v>
      </c>
      <c r="B3726">
        <f>'Profilo eolico'!B3728*LCOH!$C$21</f>
        <v>70.5</v>
      </c>
      <c r="C3726">
        <f>$P$35*'Profilo fotovoltaico'!B3728</f>
        <v>286.82987531726053</v>
      </c>
      <c r="D3726">
        <f>$Q$37*'Profilo eolico'!B3728</f>
        <v>411.34176006312492</v>
      </c>
      <c r="E3726">
        <f>$P$39*'Profilo fotovoltaico'!B3728+'Approvvigionamento energia'!$Q$39*'Profilo eolico'!B3728</f>
        <v>380.21378887665884</v>
      </c>
      <c r="F3726">
        <f>$P$41*'Profilo fotovoltaico'!B3728+'Approvvigionamento energia'!$Q$41*'Profilo eolico'!B3728</f>
        <v>349.0858176901927</v>
      </c>
      <c r="G3726">
        <f>$P$43*'Profilo fotovoltaico'!B3728+'Approvvigionamento energia'!$Q$43*'Profilo eolico'!B3728</f>
        <v>317.95784650372661</v>
      </c>
      <c r="H3726">
        <f t="shared" si="116"/>
        <v>1138.4335154826958</v>
      </c>
      <c r="I3726">
        <f>IF(LCOH!$C$28=Menu!$A$1,'Approvvigionamento energia'!C3726,0)+IF(LCOH!$C$28=Menu!$A$2,'Approvvigionamento energia'!D3726,0)+IF(LCOH!$C$28=Menu!$A$3,'Approvvigionamento energia'!E3726,0)+IF(LCOH!$C$28=Menu!$A$4,'Approvvigionamento energia'!F3726,0)+IF(LCOH!$C$28=Menu!$A$5,'Approvvigionamento energia'!G3726,0)+IF(LCOH!$C$28=Menu!$A$6,'Approvvigionamento energia'!H3726,0)</f>
        <v>349.0858176901927</v>
      </c>
      <c r="J3726">
        <f>'Approvvigionamento energia'!A3726+'Approvvigionamento energia'!B3726+'Approvvigionamento energia'!I3726</f>
        <v>458.5858176901927</v>
      </c>
      <c r="K3726">
        <f>IF(MIN(LCOH!$C$18,J3726)&gt;=$P$48*LCOH!$C$18, MIN(LCOH!$C$18,J3726),0)</f>
        <v>458.5858176901927</v>
      </c>
      <c r="L3726">
        <f t="shared" si="117"/>
        <v>0</v>
      </c>
      <c r="M3726">
        <f>K3726/LCOH!$C$18</f>
        <v>0.30572387846012844</v>
      </c>
      <c r="N3726">
        <f>K3726/LCOH!$C$34</f>
        <v>8.8359502445123841</v>
      </c>
    </row>
    <row r="3727" spans="1:14" x14ac:dyDescent="0.35">
      <c r="A3727">
        <f>'Profilo fotovoltaico'!B3729*LCOH!$C$20</f>
        <v>129</v>
      </c>
      <c r="B3727">
        <f>'Profilo eolico'!B3729*LCOH!$C$21</f>
        <v>40.4</v>
      </c>
      <c r="C3727">
        <f>$P$35*'Profilo fotovoltaico'!B3729</f>
        <v>948.74497220324645</v>
      </c>
      <c r="D3727">
        <f>$Q$37*'Profilo eolico'!B3729</f>
        <v>235.71924973830139</v>
      </c>
      <c r="E3727">
        <f>$P$39*'Profilo fotovoltaico'!B3729+'Approvvigionamento energia'!$Q$39*'Profilo eolico'!B3729</f>
        <v>413.97568035453764</v>
      </c>
      <c r="F3727">
        <f>$P$41*'Profilo fotovoltaico'!B3729+'Approvvigionamento energia'!$Q$41*'Profilo eolico'!B3729</f>
        <v>592.23211097077387</v>
      </c>
      <c r="G3727">
        <f>$P$43*'Profilo fotovoltaico'!B3729+'Approvvigionamento energia'!$Q$43*'Profilo eolico'!B3729</f>
        <v>770.4885415870101</v>
      </c>
      <c r="H3727">
        <f t="shared" si="116"/>
        <v>1138.4335154826958</v>
      </c>
      <c r="I3727">
        <f>IF(LCOH!$C$28=Menu!$A$1,'Approvvigionamento energia'!C3727,0)+IF(LCOH!$C$28=Menu!$A$2,'Approvvigionamento energia'!D3727,0)+IF(LCOH!$C$28=Menu!$A$3,'Approvvigionamento energia'!E3727,0)+IF(LCOH!$C$28=Menu!$A$4,'Approvvigionamento energia'!F3727,0)+IF(LCOH!$C$28=Menu!$A$5,'Approvvigionamento energia'!G3727,0)+IF(LCOH!$C$28=Menu!$A$6,'Approvvigionamento energia'!H3727,0)</f>
        <v>592.23211097077387</v>
      </c>
      <c r="J3727">
        <f>'Approvvigionamento energia'!A3727+'Approvvigionamento energia'!B3727+'Approvvigionamento energia'!I3727</f>
        <v>761.63211097077385</v>
      </c>
      <c r="K3727">
        <f>IF(MIN(LCOH!$C$18,J3727)&gt;=$P$48*LCOH!$C$18, MIN(LCOH!$C$18,J3727),0)</f>
        <v>761.63211097077385</v>
      </c>
      <c r="L3727">
        <f t="shared" si="117"/>
        <v>0</v>
      </c>
      <c r="M3727">
        <f>K3727/LCOH!$C$18</f>
        <v>0.50775474064718262</v>
      </c>
      <c r="N3727">
        <f>K3727/LCOH!$C$34</f>
        <v>14.674992504253831</v>
      </c>
    </row>
    <row r="3728" spans="1:14" x14ac:dyDescent="0.35">
      <c r="A3728">
        <f>'Profilo fotovoltaico'!B3730*LCOH!$C$20</f>
        <v>248</v>
      </c>
      <c r="B3728">
        <f>'Profilo eolico'!B3730*LCOH!$C$21</f>
        <v>20.9</v>
      </c>
      <c r="C3728">
        <f>$P$35*'Profilo fotovoltaico'!B3730</f>
        <v>1823.9438225302722</v>
      </c>
      <c r="D3728">
        <f>$Q$37*'Profilo eolico'!B3730</f>
        <v>121.94386929530938</v>
      </c>
      <c r="E3728">
        <f>$P$39*'Profilo fotovoltaico'!B3730+'Approvvigionamento energia'!$Q$39*'Profilo eolico'!B3730</f>
        <v>547.44385760405009</v>
      </c>
      <c r="F3728">
        <f>$P$41*'Profilo fotovoltaico'!B3730+'Approvvigionamento energia'!$Q$41*'Profilo eolico'!B3730</f>
        <v>972.94384591279083</v>
      </c>
      <c r="G3728">
        <f>$P$43*'Profilo fotovoltaico'!B3730+'Approvvigionamento energia'!$Q$43*'Profilo eolico'!B3730</f>
        <v>1398.4438342215315</v>
      </c>
      <c r="H3728">
        <f t="shared" si="116"/>
        <v>1138.4335154826958</v>
      </c>
      <c r="I3728">
        <f>IF(LCOH!$C$28=Menu!$A$1,'Approvvigionamento energia'!C3728,0)+IF(LCOH!$C$28=Menu!$A$2,'Approvvigionamento energia'!D3728,0)+IF(LCOH!$C$28=Menu!$A$3,'Approvvigionamento energia'!E3728,0)+IF(LCOH!$C$28=Menu!$A$4,'Approvvigionamento energia'!F3728,0)+IF(LCOH!$C$28=Menu!$A$5,'Approvvigionamento energia'!G3728,0)+IF(LCOH!$C$28=Menu!$A$6,'Approvvigionamento energia'!H3728,0)</f>
        <v>972.94384591279083</v>
      </c>
      <c r="J3728">
        <f>'Approvvigionamento energia'!A3728+'Approvvigionamento energia'!B3728+'Approvvigionamento energia'!I3728</f>
        <v>1241.8438459127908</v>
      </c>
      <c r="K3728">
        <f>IF(MIN(LCOH!$C$18,J3728)&gt;=$P$48*LCOH!$C$18, MIN(LCOH!$C$18,J3728),0)</f>
        <v>1241.8438459127908</v>
      </c>
      <c r="L3728">
        <f t="shared" si="117"/>
        <v>0</v>
      </c>
      <c r="M3728">
        <f>K3728/LCOH!$C$18</f>
        <v>0.82789589727519386</v>
      </c>
      <c r="N3728">
        <f>K3728/LCOH!$C$34</f>
        <v>23.927627088878435</v>
      </c>
    </row>
    <row r="3729" spans="1:14" x14ac:dyDescent="0.35">
      <c r="A3729">
        <f>'Profilo fotovoltaico'!B3731*LCOH!$C$20</f>
        <v>373</v>
      </c>
      <c r="B3729">
        <f>'Profilo eolico'!B3731*LCOH!$C$21</f>
        <v>18.2</v>
      </c>
      <c r="C3729">
        <f>$P$35*'Profilo fotovoltaico'!B3731</f>
        <v>2743.2703459830304</v>
      </c>
      <c r="D3729">
        <f>$Q$37*'Profilo eolico'!B3731</f>
        <v>106.19035508012588</v>
      </c>
      <c r="E3729">
        <f>$P$39*'Profilo fotovoltaico'!B3731+'Approvvigionamento energia'!$Q$39*'Profilo eolico'!B3731</f>
        <v>765.46035280585204</v>
      </c>
      <c r="F3729">
        <f>$P$41*'Profilo fotovoltaico'!B3731+'Approvvigionamento energia'!$Q$41*'Profilo eolico'!B3731</f>
        <v>1424.7303505315781</v>
      </c>
      <c r="G3729">
        <f>$P$43*'Profilo fotovoltaico'!B3731+'Approvvigionamento energia'!$Q$43*'Profilo eolico'!B3731</f>
        <v>2084.0003482573043</v>
      </c>
      <c r="H3729">
        <f t="shared" si="116"/>
        <v>1138.4335154826958</v>
      </c>
      <c r="I3729">
        <f>IF(LCOH!$C$28=Menu!$A$1,'Approvvigionamento energia'!C3729,0)+IF(LCOH!$C$28=Menu!$A$2,'Approvvigionamento energia'!D3729,0)+IF(LCOH!$C$28=Menu!$A$3,'Approvvigionamento energia'!E3729,0)+IF(LCOH!$C$28=Menu!$A$4,'Approvvigionamento energia'!F3729,0)+IF(LCOH!$C$28=Menu!$A$5,'Approvvigionamento energia'!G3729,0)+IF(LCOH!$C$28=Menu!$A$6,'Approvvigionamento energia'!H3729,0)</f>
        <v>1424.7303505315781</v>
      </c>
      <c r="J3729">
        <f>'Approvvigionamento energia'!A3729+'Approvvigionamento energia'!B3729+'Approvvigionamento energia'!I3729</f>
        <v>1815.9303505315781</v>
      </c>
      <c r="K3729">
        <f>IF(MIN(LCOH!$C$18,J3729)&gt;=$P$48*LCOH!$C$18, MIN(LCOH!$C$18,J3729),0)</f>
        <v>1500</v>
      </c>
      <c r="L3729">
        <f t="shared" si="117"/>
        <v>315.93035053157814</v>
      </c>
      <c r="M3729">
        <f>K3729/LCOH!$C$18</f>
        <v>1</v>
      </c>
      <c r="N3729">
        <f>K3729/LCOH!$C$34</f>
        <v>28.901734104046245</v>
      </c>
    </row>
    <row r="3730" spans="1:14" x14ac:dyDescent="0.35">
      <c r="A3730">
        <f>'Profilo fotovoltaico'!B3732*LCOH!$C$20</f>
        <v>477</v>
      </c>
      <c r="B3730">
        <f>'Profilo eolico'!B3732*LCOH!$C$21</f>
        <v>23.2</v>
      </c>
      <c r="C3730">
        <f>$P$35*'Profilo fotovoltaico'!B3732</f>
        <v>3508.150013495725</v>
      </c>
      <c r="D3730">
        <f>$Q$37*'Profilo eolico'!B3732</f>
        <v>135.36352955268794</v>
      </c>
      <c r="E3730">
        <f>$P$39*'Profilo fotovoltaico'!B3732+'Approvvigionamento energia'!$Q$39*'Profilo eolico'!B3732</f>
        <v>978.56015053844726</v>
      </c>
      <c r="F3730">
        <f>$P$41*'Profilo fotovoltaico'!B3732+'Approvvigionamento energia'!$Q$41*'Profilo eolico'!B3732</f>
        <v>1821.7567715242064</v>
      </c>
      <c r="G3730">
        <f>$P$43*'Profilo fotovoltaico'!B3732+'Approvvigionamento energia'!$Q$43*'Profilo eolico'!B3732</f>
        <v>2664.9533925099654</v>
      </c>
      <c r="H3730">
        <f t="shared" si="116"/>
        <v>1138.4335154826958</v>
      </c>
      <c r="I3730">
        <f>IF(LCOH!$C$28=Menu!$A$1,'Approvvigionamento energia'!C3730,0)+IF(LCOH!$C$28=Menu!$A$2,'Approvvigionamento energia'!D3730,0)+IF(LCOH!$C$28=Menu!$A$3,'Approvvigionamento energia'!E3730,0)+IF(LCOH!$C$28=Menu!$A$4,'Approvvigionamento energia'!F3730,0)+IF(LCOH!$C$28=Menu!$A$5,'Approvvigionamento energia'!G3730,0)+IF(LCOH!$C$28=Menu!$A$6,'Approvvigionamento energia'!H3730,0)</f>
        <v>1821.7567715242064</v>
      </c>
      <c r="J3730">
        <f>'Approvvigionamento energia'!A3730+'Approvvigionamento energia'!B3730+'Approvvigionamento energia'!I3730</f>
        <v>2321.9567715242065</v>
      </c>
      <c r="K3730">
        <f>IF(MIN(LCOH!$C$18,J3730)&gt;=$P$48*LCOH!$C$18, MIN(LCOH!$C$18,J3730),0)</f>
        <v>1500</v>
      </c>
      <c r="L3730">
        <f t="shared" si="117"/>
        <v>821.95677152420649</v>
      </c>
      <c r="M3730">
        <f>K3730/LCOH!$C$18</f>
        <v>1</v>
      </c>
      <c r="N3730">
        <f>K3730/LCOH!$C$34</f>
        <v>28.901734104046245</v>
      </c>
    </row>
    <row r="3731" spans="1:14" x14ac:dyDescent="0.35">
      <c r="A3731">
        <f>'Profilo fotovoltaico'!B3733*LCOH!$C$20</f>
        <v>542</v>
      </c>
      <c r="B3731">
        <f>'Profilo eolico'!B3733*LCOH!$C$21</f>
        <v>27.900000000000002</v>
      </c>
      <c r="C3731">
        <f>$P$35*'Profilo fotovoltaico'!B3733</f>
        <v>3986.1998056911593</v>
      </c>
      <c r="D3731">
        <f>$Q$37*'Profilo eolico'!B3733</f>
        <v>162.78631355689626</v>
      </c>
      <c r="E3731">
        <f>$P$39*'Profilo fotovoltaico'!B3733+'Approvvigionamento energia'!$Q$39*'Profilo eolico'!B3733</f>
        <v>1118.6396865904621</v>
      </c>
      <c r="F3731">
        <f>$P$41*'Profilo fotovoltaico'!B3733+'Approvvigionamento energia'!$Q$41*'Profilo eolico'!B3733</f>
        <v>2074.4930596240279</v>
      </c>
      <c r="G3731">
        <f>$P$43*'Profilo fotovoltaico'!B3733+'Approvvigionamento energia'!$Q$43*'Profilo eolico'!B3733</f>
        <v>3030.3464326575941</v>
      </c>
      <c r="H3731">
        <f t="shared" si="116"/>
        <v>1138.4335154826958</v>
      </c>
      <c r="I3731">
        <f>IF(LCOH!$C$28=Menu!$A$1,'Approvvigionamento energia'!C3731,0)+IF(LCOH!$C$28=Menu!$A$2,'Approvvigionamento energia'!D3731,0)+IF(LCOH!$C$28=Menu!$A$3,'Approvvigionamento energia'!E3731,0)+IF(LCOH!$C$28=Menu!$A$4,'Approvvigionamento energia'!F3731,0)+IF(LCOH!$C$28=Menu!$A$5,'Approvvigionamento energia'!G3731,0)+IF(LCOH!$C$28=Menu!$A$6,'Approvvigionamento energia'!H3731,0)</f>
        <v>2074.4930596240279</v>
      </c>
      <c r="J3731">
        <f>'Approvvigionamento energia'!A3731+'Approvvigionamento energia'!B3731+'Approvvigionamento energia'!I3731</f>
        <v>2644.393059624028</v>
      </c>
      <c r="K3731">
        <f>IF(MIN(LCOH!$C$18,J3731)&gt;=$P$48*LCOH!$C$18, MIN(LCOH!$C$18,J3731),0)</f>
        <v>1500</v>
      </c>
      <c r="L3731">
        <f t="shared" si="117"/>
        <v>1144.393059624028</v>
      </c>
      <c r="M3731">
        <f>K3731/LCOH!$C$18</f>
        <v>1</v>
      </c>
      <c r="N3731">
        <f>K3731/LCOH!$C$34</f>
        <v>28.901734104046245</v>
      </c>
    </row>
    <row r="3732" spans="1:14" x14ac:dyDescent="0.35">
      <c r="A3732">
        <f>'Profilo fotovoltaico'!B3734*LCOH!$C$20</f>
        <v>544</v>
      </c>
      <c r="B3732">
        <f>'Profilo eolico'!B3734*LCOH!$C$21</f>
        <v>29.3</v>
      </c>
      <c r="C3732">
        <f>$P$35*'Profilo fotovoltaico'!B3734</f>
        <v>4000.9090300664038</v>
      </c>
      <c r="D3732">
        <f>$Q$37*'Profilo eolico'!B3734</f>
        <v>170.95480240921364</v>
      </c>
      <c r="E3732">
        <f>$P$39*'Profilo fotovoltaico'!B3734+'Approvvigionamento energia'!$Q$39*'Profilo eolico'!B3734</f>
        <v>1128.4433593235112</v>
      </c>
      <c r="F3732">
        <f>$P$41*'Profilo fotovoltaico'!B3734+'Approvvigionamento energia'!$Q$41*'Profilo eolico'!B3734</f>
        <v>2085.9319162378088</v>
      </c>
      <c r="G3732">
        <f>$P$43*'Profilo fotovoltaico'!B3734+'Approvvigionamento energia'!$Q$43*'Profilo eolico'!B3734</f>
        <v>3043.4204731521058</v>
      </c>
      <c r="H3732">
        <f t="shared" si="116"/>
        <v>1138.4335154826958</v>
      </c>
      <c r="I3732">
        <f>IF(LCOH!$C$28=Menu!$A$1,'Approvvigionamento energia'!C3732,0)+IF(LCOH!$C$28=Menu!$A$2,'Approvvigionamento energia'!D3732,0)+IF(LCOH!$C$28=Menu!$A$3,'Approvvigionamento energia'!E3732,0)+IF(LCOH!$C$28=Menu!$A$4,'Approvvigionamento energia'!F3732,0)+IF(LCOH!$C$28=Menu!$A$5,'Approvvigionamento energia'!G3732,0)+IF(LCOH!$C$28=Menu!$A$6,'Approvvigionamento energia'!H3732,0)</f>
        <v>2085.9319162378088</v>
      </c>
      <c r="J3732">
        <f>'Approvvigionamento energia'!A3732+'Approvvigionamento energia'!B3732+'Approvvigionamento energia'!I3732</f>
        <v>2659.2319162378089</v>
      </c>
      <c r="K3732">
        <f>IF(MIN(LCOH!$C$18,J3732)&gt;=$P$48*LCOH!$C$18, MIN(LCOH!$C$18,J3732),0)</f>
        <v>1500</v>
      </c>
      <c r="L3732">
        <f t="shared" si="117"/>
        <v>1159.2319162378089</v>
      </c>
      <c r="M3732">
        <f>K3732/LCOH!$C$18</f>
        <v>1</v>
      </c>
      <c r="N3732">
        <f>K3732/LCOH!$C$34</f>
        <v>28.901734104046245</v>
      </c>
    </row>
    <row r="3733" spans="1:14" x14ac:dyDescent="0.35">
      <c r="A3733">
        <f>'Profilo fotovoltaico'!B3735*LCOH!$C$20</f>
        <v>516</v>
      </c>
      <c r="B3733">
        <f>'Profilo eolico'!B3735*LCOH!$C$21</f>
        <v>30.8</v>
      </c>
      <c r="C3733">
        <f>$P$35*'Profilo fotovoltaico'!B3735</f>
        <v>3794.9798888129858</v>
      </c>
      <c r="D3733">
        <f>$Q$37*'Profilo eolico'!B3735</f>
        <v>179.70675475098227</v>
      </c>
      <c r="E3733">
        <f>$P$39*'Profilo fotovoltaico'!B3735+'Approvvigionamento energia'!$Q$39*'Profilo eolico'!B3735</f>
        <v>1083.5250382664831</v>
      </c>
      <c r="F3733">
        <f>$P$41*'Profilo fotovoltaico'!B3735+'Approvvigionamento energia'!$Q$41*'Profilo eolico'!B3735</f>
        <v>1987.3433217819841</v>
      </c>
      <c r="G3733">
        <f>$P$43*'Profilo fotovoltaico'!B3735+'Approvvigionamento energia'!$Q$43*'Profilo eolico'!B3735</f>
        <v>2891.1616052974846</v>
      </c>
      <c r="H3733">
        <f t="shared" si="116"/>
        <v>1138.4335154826958</v>
      </c>
      <c r="I3733">
        <f>IF(LCOH!$C$28=Menu!$A$1,'Approvvigionamento energia'!C3733,0)+IF(LCOH!$C$28=Menu!$A$2,'Approvvigionamento energia'!D3733,0)+IF(LCOH!$C$28=Menu!$A$3,'Approvvigionamento energia'!E3733,0)+IF(LCOH!$C$28=Menu!$A$4,'Approvvigionamento energia'!F3733,0)+IF(LCOH!$C$28=Menu!$A$5,'Approvvigionamento energia'!G3733,0)+IF(LCOH!$C$28=Menu!$A$6,'Approvvigionamento energia'!H3733,0)</f>
        <v>1987.3433217819841</v>
      </c>
      <c r="J3733">
        <f>'Approvvigionamento energia'!A3733+'Approvvigionamento energia'!B3733+'Approvvigionamento energia'!I3733</f>
        <v>2534.143321781984</v>
      </c>
      <c r="K3733">
        <f>IF(MIN(LCOH!$C$18,J3733)&gt;=$P$48*LCOH!$C$18, MIN(LCOH!$C$18,J3733),0)</f>
        <v>1500</v>
      </c>
      <c r="L3733">
        <f t="shared" si="117"/>
        <v>1034.143321781984</v>
      </c>
      <c r="M3733">
        <f>K3733/LCOH!$C$18</f>
        <v>1</v>
      </c>
      <c r="N3733">
        <f>K3733/LCOH!$C$34</f>
        <v>28.901734104046245</v>
      </c>
    </row>
    <row r="3734" spans="1:14" x14ac:dyDescent="0.35">
      <c r="A3734">
        <f>'Profilo fotovoltaico'!B3736*LCOH!$C$20</f>
        <v>485</v>
      </c>
      <c r="B3734">
        <f>'Profilo eolico'!B3736*LCOH!$C$21</f>
        <v>35.1</v>
      </c>
      <c r="C3734">
        <f>$P$35*'Profilo fotovoltaico'!B3736</f>
        <v>3566.9869109967012</v>
      </c>
      <c r="D3734">
        <f>$Q$37*'Profilo eolico'!B3736</f>
        <v>204.79568479738563</v>
      </c>
      <c r="E3734">
        <f>$P$39*'Profilo fotovoltaico'!B3736+'Approvvigionamento energia'!$Q$39*'Profilo eolico'!B3736</f>
        <v>1045.3434913472145</v>
      </c>
      <c r="F3734">
        <f>$P$41*'Profilo fotovoltaico'!B3736+'Approvvigionamento energia'!$Q$41*'Profilo eolico'!B3736</f>
        <v>1885.8912978970434</v>
      </c>
      <c r="G3734">
        <f>$P$43*'Profilo fotovoltaico'!B3736+'Approvvigionamento energia'!$Q$43*'Profilo eolico'!B3736</f>
        <v>2726.4391044468725</v>
      </c>
      <c r="H3734">
        <f t="shared" si="116"/>
        <v>1138.4335154826958</v>
      </c>
      <c r="I3734">
        <f>IF(LCOH!$C$28=Menu!$A$1,'Approvvigionamento energia'!C3734,0)+IF(LCOH!$C$28=Menu!$A$2,'Approvvigionamento energia'!D3734,0)+IF(LCOH!$C$28=Menu!$A$3,'Approvvigionamento energia'!E3734,0)+IF(LCOH!$C$28=Menu!$A$4,'Approvvigionamento energia'!F3734,0)+IF(LCOH!$C$28=Menu!$A$5,'Approvvigionamento energia'!G3734,0)+IF(LCOH!$C$28=Menu!$A$6,'Approvvigionamento energia'!H3734,0)</f>
        <v>1885.8912978970434</v>
      </c>
      <c r="J3734">
        <f>'Approvvigionamento energia'!A3734+'Approvvigionamento energia'!B3734+'Approvvigionamento energia'!I3734</f>
        <v>2405.9912978970433</v>
      </c>
      <c r="K3734">
        <f>IF(MIN(LCOH!$C$18,J3734)&gt;=$P$48*LCOH!$C$18, MIN(LCOH!$C$18,J3734),0)</f>
        <v>1500</v>
      </c>
      <c r="L3734">
        <f t="shared" si="117"/>
        <v>905.9912978970433</v>
      </c>
      <c r="M3734">
        <f>K3734/LCOH!$C$18</f>
        <v>1</v>
      </c>
      <c r="N3734">
        <f>K3734/LCOH!$C$34</f>
        <v>28.901734104046245</v>
      </c>
    </row>
    <row r="3735" spans="1:14" x14ac:dyDescent="0.35">
      <c r="A3735">
        <f>'Profilo fotovoltaico'!B3737*LCOH!$C$20</f>
        <v>431</v>
      </c>
      <c r="B3735">
        <f>'Profilo eolico'!B3737*LCOH!$C$21</f>
        <v>37.900000000000006</v>
      </c>
      <c r="C3735">
        <f>$P$35*'Profilo fotovoltaico'!B3737</f>
        <v>3169.8378528651101</v>
      </c>
      <c r="D3735">
        <f>$Q$37*'Profilo eolico'!B3737</f>
        <v>221.13266250202039</v>
      </c>
      <c r="E3735">
        <f>$P$39*'Profilo fotovoltaico'!B3737+'Approvvigionamento energia'!$Q$39*'Profilo eolico'!B3737</f>
        <v>958.30896009279286</v>
      </c>
      <c r="F3735">
        <f>$P$41*'Profilo fotovoltaico'!B3737+'Approvvigionamento energia'!$Q$41*'Profilo eolico'!B3737</f>
        <v>1695.4852576835654</v>
      </c>
      <c r="G3735">
        <f>$P$43*'Profilo fotovoltaico'!B3737+'Approvvigionamento energia'!$Q$43*'Profilo eolico'!B3737</f>
        <v>2432.6615552743378</v>
      </c>
      <c r="H3735">
        <f t="shared" si="116"/>
        <v>1138.4335154826958</v>
      </c>
      <c r="I3735">
        <f>IF(LCOH!$C$28=Menu!$A$1,'Approvvigionamento energia'!C3735,0)+IF(LCOH!$C$28=Menu!$A$2,'Approvvigionamento energia'!D3735,0)+IF(LCOH!$C$28=Menu!$A$3,'Approvvigionamento energia'!E3735,0)+IF(LCOH!$C$28=Menu!$A$4,'Approvvigionamento energia'!F3735,0)+IF(LCOH!$C$28=Menu!$A$5,'Approvvigionamento energia'!G3735,0)+IF(LCOH!$C$28=Menu!$A$6,'Approvvigionamento energia'!H3735,0)</f>
        <v>1695.4852576835654</v>
      </c>
      <c r="J3735">
        <f>'Approvvigionamento energia'!A3735+'Approvvigionamento energia'!B3735+'Approvvigionamento energia'!I3735</f>
        <v>2164.3852576835652</v>
      </c>
      <c r="K3735">
        <f>IF(MIN(LCOH!$C$18,J3735)&gt;=$P$48*LCOH!$C$18, MIN(LCOH!$C$18,J3735),0)</f>
        <v>1500</v>
      </c>
      <c r="L3735">
        <f t="shared" si="117"/>
        <v>664.38525768356521</v>
      </c>
      <c r="M3735">
        <f>K3735/LCOH!$C$18</f>
        <v>1</v>
      </c>
      <c r="N3735">
        <f>K3735/LCOH!$C$34</f>
        <v>28.901734104046245</v>
      </c>
    </row>
    <row r="3736" spans="1:14" x14ac:dyDescent="0.35">
      <c r="A3736">
        <f>'Profilo fotovoltaico'!B3738*LCOH!$C$20</f>
        <v>357</v>
      </c>
      <c r="B3736">
        <f>'Profilo eolico'!B3738*LCOH!$C$21</f>
        <v>40.599999999999994</v>
      </c>
      <c r="C3736">
        <f>$P$35*'Profilo fotovoltaico'!B3738</f>
        <v>2625.5965509810771</v>
      </c>
      <c r="D3736">
        <f>$Q$37*'Profilo eolico'!B3738</f>
        <v>236.88617671720388</v>
      </c>
      <c r="E3736">
        <f>$P$39*'Profilo fotovoltaico'!B3738+'Approvvigionamento energia'!$Q$39*'Profilo eolico'!B3738</f>
        <v>834.06377028317218</v>
      </c>
      <c r="F3736">
        <f>$P$41*'Profilo fotovoltaico'!B3738+'Approvvigionamento energia'!$Q$41*'Profilo eolico'!B3738</f>
        <v>1431.2413638491405</v>
      </c>
      <c r="G3736">
        <f>$P$43*'Profilo fotovoltaico'!B3738+'Approvvigionamento energia'!$Q$43*'Profilo eolico'!B3738</f>
        <v>2028.4189574151089</v>
      </c>
      <c r="H3736">
        <f t="shared" si="116"/>
        <v>1138.4335154826958</v>
      </c>
      <c r="I3736">
        <f>IF(LCOH!$C$28=Menu!$A$1,'Approvvigionamento energia'!C3736,0)+IF(LCOH!$C$28=Menu!$A$2,'Approvvigionamento energia'!D3736,0)+IF(LCOH!$C$28=Menu!$A$3,'Approvvigionamento energia'!E3736,0)+IF(LCOH!$C$28=Menu!$A$4,'Approvvigionamento energia'!F3736,0)+IF(LCOH!$C$28=Menu!$A$5,'Approvvigionamento energia'!G3736,0)+IF(LCOH!$C$28=Menu!$A$6,'Approvvigionamento energia'!H3736,0)</f>
        <v>1431.2413638491405</v>
      </c>
      <c r="J3736">
        <f>'Approvvigionamento energia'!A3736+'Approvvigionamento energia'!B3736+'Approvvigionamento energia'!I3736</f>
        <v>1828.8413638491406</v>
      </c>
      <c r="K3736">
        <f>IF(MIN(LCOH!$C$18,J3736)&gt;=$P$48*LCOH!$C$18, MIN(LCOH!$C$18,J3736),0)</f>
        <v>1500</v>
      </c>
      <c r="L3736">
        <f t="shared" si="117"/>
        <v>328.84136384914063</v>
      </c>
      <c r="M3736">
        <f>K3736/LCOH!$C$18</f>
        <v>1</v>
      </c>
      <c r="N3736">
        <f>K3736/LCOH!$C$34</f>
        <v>28.901734104046245</v>
      </c>
    </row>
    <row r="3737" spans="1:14" x14ac:dyDescent="0.35">
      <c r="A3737">
        <f>'Profilo fotovoltaico'!B3739*LCOH!$C$20</f>
        <v>256</v>
      </c>
      <c r="B3737">
        <f>'Profilo eolico'!B3739*LCOH!$C$21</f>
        <v>44.1</v>
      </c>
      <c r="C3737">
        <f>$P$35*'Profilo fotovoltaico'!B3739</f>
        <v>1882.7807200312486</v>
      </c>
      <c r="D3737">
        <f>$Q$37*'Profilo eolico'!B3739</f>
        <v>257.30739884799732</v>
      </c>
      <c r="E3737">
        <f>$P$39*'Profilo fotovoltaico'!B3739+'Approvvigionamento energia'!$Q$39*'Profilo eolico'!B3739</f>
        <v>663.67572914381014</v>
      </c>
      <c r="F3737">
        <f>$P$41*'Profilo fotovoltaico'!B3739+'Approvvigionamento energia'!$Q$41*'Profilo eolico'!B3739</f>
        <v>1070.044059439623</v>
      </c>
      <c r="G3737">
        <f>$P$43*'Profilo fotovoltaico'!B3739+'Approvvigionamento energia'!$Q$43*'Profilo eolico'!B3739</f>
        <v>1476.4123897354359</v>
      </c>
      <c r="H3737">
        <f t="shared" si="116"/>
        <v>1138.4335154826958</v>
      </c>
      <c r="I3737">
        <f>IF(LCOH!$C$28=Menu!$A$1,'Approvvigionamento energia'!C3737,0)+IF(LCOH!$C$28=Menu!$A$2,'Approvvigionamento energia'!D3737,0)+IF(LCOH!$C$28=Menu!$A$3,'Approvvigionamento energia'!E3737,0)+IF(LCOH!$C$28=Menu!$A$4,'Approvvigionamento energia'!F3737,0)+IF(LCOH!$C$28=Menu!$A$5,'Approvvigionamento energia'!G3737,0)+IF(LCOH!$C$28=Menu!$A$6,'Approvvigionamento energia'!H3737,0)</f>
        <v>1070.044059439623</v>
      </c>
      <c r="J3737">
        <f>'Approvvigionamento energia'!A3737+'Approvvigionamento energia'!B3737+'Approvvigionamento energia'!I3737</f>
        <v>1370.1440594396231</v>
      </c>
      <c r="K3737">
        <f>IF(MIN(LCOH!$C$18,J3737)&gt;=$P$48*LCOH!$C$18, MIN(LCOH!$C$18,J3737),0)</f>
        <v>1370.1440594396231</v>
      </c>
      <c r="L3737">
        <f t="shared" si="117"/>
        <v>0</v>
      </c>
      <c r="M3737">
        <f>K3737/LCOH!$C$18</f>
        <v>0.91342937295974869</v>
      </c>
      <c r="N3737">
        <f>K3737/LCOH!$C$34</f>
        <v>26.399692860108345</v>
      </c>
    </row>
    <row r="3738" spans="1:14" x14ac:dyDescent="0.35">
      <c r="A3738">
        <f>'Profilo fotovoltaico'!B3740*LCOH!$C$20</f>
        <v>145</v>
      </c>
      <c r="B3738">
        <f>'Profilo eolico'!B3740*LCOH!$C$21</f>
        <v>50.7</v>
      </c>
      <c r="C3738">
        <f>$P$35*'Profilo fotovoltaico'!B3740</f>
        <v>1066.4187672051994</v>
      </c>
      <c r="D3738">
        <f>$Q$37*'Profilo eolico'!B3740</f>
        <v>295.81598915177926</v>
      </c>
      <c r="E3738">
        <f>$P$39*'Profilo fotovoltaico'!B3740+'Approvvigionamento energia'!$Q$39*'Profilo eolico'!B3740</f>
        <v>488.46668366513427</v>
      </c>
      <c r="F3738">
        <f>$P$41*'Profilo fotovoltaico'!B3740+'Approvvigionamento energia'!$Q$41*'Profilo eolico'!B3740</f>
        <v>681.11737817848939</v>
      </c>
      <c r="G3738">
        <f>$P$43*'Profilo fotovoltaico'!B3740+'Approvvigionamento energia'!$Q$43*'Profilo eolico'!B3740</f>
        <v>873.7680726918444</v>
      </c>
      <c r="H3738">
        <f t="shared" si="116"/>
        <v>1138.4335154826958</v>
      </c>
      <c r="I3738">
        <f>IF(LCOH!$C$28=Menu!$A$1,'Approvvigionamento energia'!C3738,0)+IF(LCOH!$C$28=Menu!$A$2,'Approvvigionamento energia'!D3738,0)+IF(LCOH!$C$28=Menu!$A$3,'Approvvigionamento energia'!E3738,0)+IF(LCOH!$C$28=Menu!$A$4,'Approvvigionamento energia'!F3738,0)+IF(LCOH!$C$28=Menu!$A$5,'Approvvigionamento energia'!G3738,0)+IF(LCOH!$C$28=Menu!$A$6,'Approvvigionamento energia'!H3738,0)</f>
        <v>681.11737817848939</v>
      </c>
      <c r="J3738">
        <f>'Approvvigionamento energia'!A3738+'Approvvigionamento energia'!B3738+'Approvvigionamento energia'!I3738</f>
        <v>876.81737817848943</v>
      </c>
      <c r="K3738">
        <f>IF(MIN(LCOH!$C$18,J3738)&gt;=$P$48*LCOH!$C$18, MIN(LCOH!$C$18,J3738),0)</f>
        <v>876.81737817848943</v>
      </c>
      <c r="L3738">
        <f t="shared" si="117"/>
        <v>0</v>
      </c>
      <c r="M3738">
        <f>K3738/LCOH!$C$18</f>
        <v>0.58454491878565962</v>
      </c>
      <c r="N3738">
        <f>K3738/LCOH!$C$34</f>
        <v>16.894361814614442</v>
      </c>
    </row>
    <row r="3739" spans="1:14" x14ac:dyDescent="0.35">
      <c r="A3739">
        <f>'Profilo fotovoltaico'!B3741*LCOH!$C$20</f>
        <v>57</v>
      </c>
      <c r="B3739">
        <f>'Profilo eolico'!B3741*LCOH!$C$21</f>
        <v>52.699999999999996</v>
      </c>
      <c r="C3739">
        <f>$P$35*'Profilo fotovoltaico'!B3741</f>
        <v>419.2128946944577</v>
      </c>
      <c r="D3739">
        <f>$Q$37*'Profilo eolico'!B3741</f>
        <v>307.48525894080404</v>
      </c>
      <c r="E3739">
        <f>$P$39*'Profilo fotovoltaico'!B3741+'Approvvigionamento energia'!$Q$39*'Profilo eolico'!B3741</f>
        <v>335.41716787921746</v>
      </c>
      <c r="F3739">
        <f>$P$41*'Profilo fotovoltaico'!B3741+'Approvvigionamento energia'!$Q$41*'Profilo eolico'!B3741</f>
        <v>363.34907681763087</v>
      </c>
      <c r="G3739">
        <f>$P$43*'Profilo fotovoltaico'!B3741+'Approvvigionamento energia'!$Q$43*'Profilo eolico'!B3741</f>
        <v>391.28098575604429</v>
      </c>
      <c r="H3739">
        <f t="shared" si="116"/>
        <v>1138.4335154826958</v>
      </c>
      <c r="I3739">
        <f>IF(LCOH!$C$28=Menu!$A$1,'Approvvigionamento energia'!C3739,0)+IF(LCOH!$C$28=Menu!$A$2,'Approvvigionamento energia'!D3739,0)+IF(LCOH!$C$28=Menu!$A$3,'Approvvigionamento energia'!E3739,0)+IF(LCOH!$C$28=Menu!$A$4,'Approvvigionamento energia'!F3739,0)+IF(LCOH!$C$28=Menu!$A$5,'Approvvigionamento energia'!G3739,0)+IF(LCOH!$C$28=Menu!$A$6,'Approvvigionamento energia'!H3739,0)</f>
        <v>363.34907681763087</v>
      </c>
      <c r="J3739">
        <f>'Approvvigionamento energia'!A3739+'Approvvigionamento energia'!B3739+'Approvvigionamento energia'!I3739</f>
        <v>473.04907681763086</v>
      </c>
      <c r="K3739">
        <f>IF(MIN(LCOH!$C$18,J3739)&gt;=$P$48*LCOH!$C$18, MIN(LCOH!$C$18,J3739),0)</f>
        <v>473.04907681763086</v>
      </c>
      <c r="L3739">
        <f t="shared" si="117"/>
        <v>0</v>
      </c>
      <c r="M3739">
        <f>K3739/LCOH!$C$18</f>
        <v>0.31536605121175393</v>
      </c>
      <c r="N3739">
        <f>K3739/LCOH!$C$34</f>
        <v>9.1146257575651415</v>
      </c>
    </row>
    <row r="3740" spans="1:14" x14ac:dyDescent="0.35">
      <c r="A3740">
        <f>'Profilo fotovoltaico'!B3742*LCOH!$C$20</f>
        <v>5</v>
      </c>
      <c r="B3740">
        <f>'Profilo eolico'!B3742*LCOH!$C$21</f>
        <v>52.3</v>
      </c>
      <c r="C3740">
        <f>$P$35*'Profilo fotovoltaico'!B3742</f>
        <v>36.773060938110326</v>
      </c>
      <c r="D3740">
        <f>$Q$37*'Profilo eolico'!B3742</f>
        <v>305.15140498299911</v>
      </c>
      <c r="E3740">
        <f>$P$39*'Profilo fotovoltaico'!B3742+'Approvvigionamento energia'!$Q$39*'Profilo eolico'!B3742</f>
        <v>238.05681897177689</v>
      </c>
      <c r="F3740">
        <f>$P$41*'Profilo fotovoltaico'!B3742+'Approvvigionamento energia'!$Q$41*'Profilo eolico'!B3742</f>
        <v>170.96223296055473</v>
      </c>
      <c r="G3740">
        <f>$P$43*'Profilo fotovoltaico'!B3742+'Approvvigionamento energia'!$Q$43*'Profilo eolico'!B3742</f>
        <v>103.86764694933252</v>
      </c>
      <c r="H3740">
        <f t="shared" si="116"/>
        <v>1138.4335154826958</v>
      </c>
      <c r="I3740">
        <f>IF(LCOH!$C$28=Menu!$A$1,'Approvvigionamento energia'!C3740,0)+IF(LCOH!$C$28=Menu!$A$2,'Approvvigionamento energia'!D3740,0)+IF(LCOH!$C$28=Menu!$A$3,'Approvvigionamento energia'!E3740,0)+IF(LCOH!$C$28=Menu!$A$4,'Approvvigionamento energia'!F3740,0)+IF(LCOH!$C$28=Menu!$A$5,'Approvvigionamento energia'!G3740,0)+IF(LCOH!$C$28=Menu!$A$6,'Approvvigionamento energia'!H3740,0)</f>
        <v>170.96223296055473</v>
      </c>
      <c r="J3740">
        <f>'Approvvigionamento energia'!A3740+'Approvvigionamento energia'!B3740+'Approvvigionamento energia'!I3740</f>
        <v>228.26223296055474</v>
      </c>
      <c r="K3740">
        <f>IF(MIN(LCOH!$C$18,J3740)&gt;=$P$48*LCOH!$C$18, MIN(LCOH!$C$18,J3740),0)</f>
        <v>0</v>
      </c>
      <c r="L3740">
        <f t="shared" si="117"/>
        <v>228.26223296055474</v>
      </c>
      <c r="M3740">
        <f>K3740/LCOH!$C$18</f>
        <v>0</v>
      </c>
      <c r="N3740">
        <f>K3740/LCOH!$C$34</f>
        <v>0</v>
      </c>
    </row>
    <row r="3741" spans="1:14" x14ac:dyDescent="0.35">
      <c r="A3741">
        <f>'Profilo fotovoltaico'!B3743*LCOH!$C$20</f>
        <v>0</v>
      </c>
      <c r="B3741">
        <f>'Profilo eolico'!B3743*LCOH!$C$21</f>
        <v>44.699999999999996</v>
      </c>
      <c r="C3741">
        <f>$P$35*'Profilo fotovoltaico'!B3743</f>
        <v>0</v>
      </c>
      <c r="D3741">
        <f>$Q$37*'Profilo eolico'!B3743</f>
        <v>260.80817978470475</v>
      </c>
      <c r="E3741">
        <f>$P$39*'Profilo fotovoltaico'!B3743+'Approvvigionamento energia'!$Q$39*'Profilo eolico'!B3743</f>
        <v>195.60613483852856</v>
      </c>
      <c r="F3741">
        <f>$P$41*'Profilo fotovoltaico'!B3743+'Approvvigionamento energia'!$Q$41*'Profilo eolico'!B3743</f>
        <v>130.40408989235237</v>
      </c>
      <c r="G3741">
        <f>$P$43*'Profilo fotovoltaico'!B3743+'Approvvigionamento energia'!$Q$43*'Profilo eolico'!B3743</f>
        <v>65.202044946176187</v>
      </c>
      <c r="H3741">
        <f t="shared" si="116"/>
        <v>1138.4335154826958</v>
      </c>
      <c r="I3741">
        <f>IF(LCOH!$C$28=Menu!$A$1,'Approvvigionamento energia'!C3741,0)+IF(LCOH!$C$28=Menu!$A$2,'Approvvigionamento energia'!D3741,0)+IF(LCOH!$C$28=Menu!$A$3,'Approvvigionamento energia'!E3741,0)+IF(LCOH!$C$28=Menu!$A$4,'Approvvigionamento energia'!F3741,0)+IF(LCOH!$C$28=Menu!$A$5,'Approvvigionamento energia'!G3741,0)+IF(LCOH!$C$28=Menu!$A$6,'Approvvigionamento energia'!H3741,0)</f>
        <v>130.40408989235237</v>
      </c>
      <c r="J3741">
        <f>'Approvvigionamento energia'!A3741+'Approvvigionamento energia'!B3741+'Approvvigionamento energia'!I3741</f>
        <v>175.10408989235236</v>
      </c>
      <c r="K3741">
        <f>IF(MIN(LCOH!$C$18,J3741)&gt;=$P$48*LCOH!$C$18, MIN(LCOH!$C$18,J3741),0)</f>
        <v>0</v>
      </c>
      <c r="L3741">
        <f t="shared" si="117"/>
        <v>175.10408989235236</v>
      </c>
      <c r="M3741">
        <f>K3741/LCOH!$C$18</f>
        <v>0</v>
      </c>
      <c r="N3741">
        <f>K3741/LCOH!$C$34</f>
        <v>0</v>
      </c>
    </row>
    <row r="3742" spans="1:14" x14ac:dyDescent="0.35">
      <c r="A3742">
        <f>'Profilo fotovoltaico'!B3744*LCOH!$C$20</f>
        <v>0</v>
      </c>
      <c r="B3742">
        <f>'Profilo eolico'!B3744*LCOH!$C$21</f>
        <v>38.1</v>
      </c>
      <c r="C3742">
        <f>$P$35*'Profilo fotovoltaico'!B3744</f>
        <v>0</v>
      </c>
      <c r="D3742">
        <f>$Q$37*'Profilo eolico'!B3744</f>
        <v>222.29958948092286</v>
      </c>
      <c r="E3742">
        <f>$P$39*'Profilo fotovoltaico'!B3744+'Approvvigionamento energia'!$Q$39*'Profilo eolico'!B3744</f>
        <v>166.72469211069213</v>
      </c>
      <c r="F3742">
        <f>$P$41*'Profilo fotovoltaico'!B3744+'Approvvigionamento energia'!$Q$41*'Profilo eolico'!B3744</f>
        <v>111.14979474046143</v>
      </c>
      <c r="G3742">
        <f>$P$43*'Profilo fotovoltaico'!B3744+'Approvvigionamento energia'!$Q$43*'Profilo eolico'!B3744</f>
        <v>55.574897370230715</v>
      </c>
      <c r="H3742">
        <f t="shared" si="116"/>
        <v>1138.4335154826958</v>
      </c>
      <c r="I3742">
        <f>IF(LCOH!$C$28=Menu!$A$1,'Approvvigionamento energia'!C3742,0)+IF(LCOH!$C$28=Menu!$A$2,'Approvvigionamento energia'!D3742,0)+IF(LCOH!$C$28=Menu!$A$3,'Approvvigionamento energia'!E3742,0)+IF(LCOH!$C$28=Menu!$A$4,'Approvvigionamento energia'!F3742,0)+IF(LCOH!$C$28=Menu!$A$5,'Approvvigionamento energia'!G3742,0)+IF(LCOH!$C$28=Menu!$A$6,'Approvvigionamento energia'!H3742,0)</f>
        <v>111.14979474046143</v>
      </c>
      <c r="J3742">
        <f>'Approvvigionamento energia'!A3742+'Approvvigionamento energia'!B3742+'Approvvigionamento energia'!I3742</f>
        <v>149.24979474046143</v>
      </c>
      <c r="K3742">
        <f>IF(MIN(LCOH!$C$18,J3742)&gt;=$P$48*LCOH!$C$18, MIN(LCOH!$C$18,J3742),0)</f>
        <v>0</v>
      </c>
      <c r="L3742">
        <f t="shared" si="117"/>
        <v>149.24979474046143</v>
      </c>
      <c r="M3742">
        <f>K3742/LCOH!$C$18</f>
        <v>0</v>
      </c>
      <c r="N3742">
        <f>K3742/LCOH!$C$34</f>
        <v>0</v>
      </c>
    </row>
    <row r="3743" spans="1:14" x14ac:dyDescent="0.35">
      <c r="A3743">
        <f>'Profilo fotovoltaico'!B3745*LCOH!$C$20</f>
        <v>0</v>
      </c>
      <c r="B3743">
        <f>'Profilo eolico'!B3745*LCOH!$C$21</f>
        <v>43.1</v>
      </c>
      <c r="C3743">
        <f>$P$35*'Profilo fotovoltaico'!B3745</f>
        <v>0</v>
      </c>
      <c r="D3743">
        <f>$Q$37*'Profilo eolico'!B3745</f>
        <v>251.4727639534849</v>
      </c>
      <c r="E3743">
        <f>$P$39*'Profilo fotovoltaico'!B3745+'Approvvigionamento energia'!$Q$39*'Profilo eolico'!B3745</f>
        <v>188.60457296511368</v>
      </c>
      <c r="F3743">
        <f>$P$41*'Profilo fotovoltaico'!B3745+'Approvvigionamento energia'!$Q$41*'Profilo eolico'!B3745</f>
        <v>125.73638197674245</v>
      </c>
      <c r="G3743">
        <f>$P$43*'Profilo fotovoltaico'!B3745+'Approvvigionamento energia'!$Q$43*'Profilo eolico'!B3745</f>
        <v>62.868190988371225</v>
      </c>
      <c r="H3743">
        <f t="shared" si="116"/>
        <v>1138.4335154826958</v>
      </c>
      <c r="I3743">
        <f>IF(LCOH!$C$28=Menu!$A$1,'Approvvigionamento energia'!C3743,0)+IF(LCOH!$C$28=Menu!$A$2,'Approvvigionamento energia'!D3743,0)+IF(LCOH!$C$28=Menu!$A$3,'Approvvigionamento energia'!E3743,0)+IF(LCOH!$C$28=Menu!$A$4,'Approvvigionamento energia'!F3743,0)+IF(LCOH!$C$28=Menu!$A$5,'Approvvigionamento energia'!G3743,0)+IF(LCOH!$C$28=Menu!$A$6,'Approvvigionamento energia'!H3743,0)</f>
        <v>125.73638197674245</v>
      </c>
      <c r="J3743">
        <f>'Approvvigionamento energia'!A3743+'Approvvigionamento energia'!B3743+'Approvvigionamento energia'!I3743</f>
        <v>168.83638197674244</v>
      </c>
      <c r="K3743">
        <f>IF(MIN(LCOH!$C$18,J3743)&gt;=$P$48*LCOH!$C$18, MIN(LCOH!$C$18,J3743),0)</f>
        <v>0</v>
      </c>
      <c r="L3743">
        <f t="shared" si="117"/>
        <v>168.83638197674244</v>
      </c>
      <c r="M3743">
        <f>K3743/LCOH!$C$18</f>
        <v>0</v>
      </c>
      <c r="N3743">
        <f>K3743/LCOH!$C$34</f>
        <v>0</v>
      </c>
    </row>
    <row r="3744" spans="1:14" x14ac:dyDescent="0.35">
      <c r="A3744">
        <f>'Profilo fotovoltaico'!B3746*LCOH!$C$20</f>
        <v>0</v>
      </c>
      <c r="B3744">
        <f>'Profilo eolico'!B3746*LCOH!$C$21</f>
        <v>51</v>
      </c>
      <c r="C3744">
        <f>$P$35*'Profilo fotovoltaico'!B3746</f>
        <v>0</v>
      </c>
      <c r="D3744">
        <f>$Q$37*'Profilo eolico'!B3746</f>
        <v>297.56637962013292</v>
      </c>
      <c r="E3744">
        <f>$P$39*'Profilo fotovoltaico'!B3746+'Approvvigionamento energia'!$Q$39*'Profilo eolico'!B3746</f>
        <v>223.17478471509969</v>
      </c>
      <c r="F3744">
        <f>$P$41*'Profilo fotovoltaico'!B3746+'Approvvigionamento energia'!$Q$41*'Profilo eolico'!B3746</f>
        <v>148.78318981006646</v>
      </c>
      <c r="G3744">
        <f>$P$43*'Profilo fotovoltaico'!B3746+'Approvvigionamento energia'!$Q$43*'Profilo eolico'!B3746</f>
        <v>74.39159490503323</v>
      </c>
      <c r="H3744">
        <f t="shared" si="116"/>
        <v>1138.4335154826958</v>
      </c>
      <c r="I3744">
        <f>IF(LCOH!$C$28=Menu!$A$1,'Approvvigionamento energia'!C3744,0)+IF(LCOH!$C$28=Menu!$A$2,'Approvvigionamento energia'!D3744,0)+IF(LCOH!$C$28=Menu!$A$3,'Approvvigionamento energia'!E3744,0)+IF(LCOH!$C$28=Menu!$A$4,'Approvvigionamento energia'!F3744,0)+IF(LCOH!$C$28=Menu!$A$5,'Approvvigionamento energia'!G3744,0)+IF(LCOH!$C$28=Menu!$A$6,'Approvvigionamento energia'!H3744,0)</f>
        <v>148.78318981006646</v>
      </c>
      <c r="J3744">
        <f>'Approvvigionamento energia'!A3744+'Approvvigionamento energia'!B3744+'Approvvigionamento energia'!I3744</f>
        <v>199.78318981006646</v>
      </c>
      <c r="K3744">
        <f>IF(MIN(LCOH!$C$18,J3744)&gt;=$P$48*LCOH!$C$18, MIN(LCOH!$C$18,J3744),0)</f>
        <v>0</v>
      </c>
      <c r="L3744">
        <f t="shared" si="117"/>
        <v>199.78318981006646</v>
      </c>
      <c r="M3744">
        <f>K3744/LCOH!$C$18</f>
        <v>0</v>
      </c>
      <c r="N3744">
        <f>K3744/LCOH!$C$34</f>
        <v>0</v>
      </c>
    </row>
    <row r="3745" spans="1:14" x14ac:dyDescent="0.35">
      <c r="A3745">
        <f>'Profilo fotovoltaico'!B3747*LCOH!$C$20</f>
        <v>0</v>
      </c>
      <c r="B3745">
        <f>'Profilo eolico'!B3747*LCOH!$C$21</f>
        <v>60.199999999999996</v>
      </c>
      <c r="C3745">
        <f>$P$35*'Profilo fotovoltaico'!B3747</f>
        <v>0</v>
      </c>
      <c r="D3745">
        <f>$Q$37*'Profilo eolico'!B3747</f>
        <v>351.24502064964713</v>
      </c>
      <c r="E3745">
        <f>$P$39*'Profilo fotovoltaico'!B3747+'Approvvigionamento energia'!$Q$39*'Profilo eolico'!B3747</f>
        <v>263.43376548723535</v>
      </c>
      <c r="F3745">
        <f>$P$41*'Profilo fotovoltaico'!B3747+'Approvvigionamento energia'!$Q$41*'Profilo eolico'!B3747</f>
        <v>175.62251032482357</v>
      </c>
      <c r="G3745">
        <f>$P$43*'Profilo fotovoltaico'!B3747+'Approvvigionamento energia'!$Q$43*'Profilo eolico'!B3747</f>
        <v>87.811255162411783</v>
      </c>
      <c r="H3745">
        <f t="shared" si="116"/>
        <v>1138.4335154826958</v>
      </c>
      <c r="I3745">
        <f>IF(LCOH!$C$28=Menu!$A$1,'Approvvigionamento energia'!C3745,0)+IF(LCOH!$C$28=Menu!$A$2,'Approvvigionamento energia'!D3745,0)+IF(LCOH!$C$28=Menu!$A$3,'Approvvigionamento energia'!E3745,0)+IF(LCOH!$C$28=Menu!$A$4,'Approvvigionamento energia'!F3745,0)+IF(LCOH!$C$28=Menu!$A$5,'Approvvigionamento energia'!G3745,0)+IF(LCOH!$C$28=Menu!$A$6,'Approvvigionamento energia'!H3745,0)</f>
        <v>175.62251032482357</v>
      </c>
      <c r="J3745">
        <f>'Approvvigionamento energia'!A3745+'Approvvigionamento energia'!B3745+'Approvvigionamento energia'!I3745</f>
        <v>235.82251032482355</v>
      </c>
      <c r="K3745">
        <f>IF(MIN(LCOH!$C$18,J3745)&gt;=$P$48*LCOH!$C$18, MIN(LCOH!$C$18,J3745),0)</f>
        <v>0</v>
      </c>
      <c r="L3745">
        <f t="shared" si="117"/>
        <v>235.82251032482355</v>
      </c>
      <c r="M3745">
        <f>K3745/LCOH!$C$18</f>
        <v>0</v>
      </c>
      <c r="N3745">
        <f>K3745/LCOH!$C$34</f>
        <v>0</v>
      </c>
    </row>
    <row r="3746" spans="1:14" x14ac:dyDescent="0.35">
      <c r="A3746">
        <f>'Profilo fotovoltaico'!B3748*LCOH!$C$20</f>
        <v>0</v>
      </c>
      <c r="B3746">
        <f>'Profilo eolico'!B3748*LCOH!$C$21</f>
        <v>65.8</v>
      </c>
      <c r="C3746">
        <f>$P$35*'Profilo fotovoltaico'!B3748</f>
        <v>0</v>
      </c>
      <c r="D3746">
        <f>$Q$37*'Profilo eolico'!B3748</f>
        <v>383.9189760589166</v>
      </c>
      <c r="E3746">
        <f>$P$39*'Profilo fotovoltaico'!B3748+'Approvvigionamento energia'!$Q$39*'Profilo eolico'!B3748</f>
        <v>287.93923204418746</v>
      </c>
      <c r="F3746">
        <f>$P$41*'Profilo fotovoltaico'!B3748+'Approvvigionamento energia'!$Q$41*'Profilo eolico'!B3748</f>
        <v>191.9594880294583</v>
      </c>
      <c r="G3746">
        <f>$P$43*'Profilo fotovoltaico'!B3748+'Approvvigionamento energia'!$Q$43*'Profilo eolico'!B3748</f>
        <v>95.97974401472915</v>
      </c>
      <c r="H3746">
        <f t="shared" si="116"/>
        <v>1138.4335154826958</v>
      </c>
      <c r="I3746">
        <f>IF(LCOH!$C$28=Menu!$A$1,'Approvvigionamento energia'!C3746,0)+IF(LCOH!$C$28=Menu!$A$2,'Approvvigionamento energia'!D3746,0)+IF(LCOH!$C$28=Menu!$A$3,'Approvvigionamento energia'!E3746,0)+IF(LCOH!$C$28=Menu!$A$4,'Approvvigionamento energia'!F3746,0)+IF(LCOH!$C$28=Menu!$A$5,'Approvvigionamento energia'!G3746,0)+IF(LCOH!$C$28=Menu!$A$6,'Approvvigionamento energia'!H3746,0)</f>
        <v>191.9594880294583</v>
      </c>
      <c r="J3746">
        <f>'Approvvigionamento energia'!A3746+'Approvvigionamento energia'!B3746+'Approvvigionamento energia'!I3746</f>
        <v>257.75948802945828</v>
      </c>
      <c r="K3746">
        <f>IF(MIN(LCOH!$C$18,J3746)&gt;=$P$48*LCOH!$C$18, MIN(LCOH!$C$18,J3746),0)</f>
        <v>0</v>
      </c>
      <c r="L3746">
        <f t="shared" si="117"/>
        <v>257.75948802945828</v>
      </c>
      <c r="M3746">
        <f>K3746/LCOH!$C$18</f>
        <v>0</v>
      </c>
      <c r="N3746">
        <f>K3746/LCOH!$C$34</f>
        <v>0</v>
      </c>
    </row>
    <row r="3747" spans="1:14" x14ac:dyDescent="0.35">
      <c r="A3747">
        <f>'Profilo fotovoltaico'!B3749*LCOH!$C$20</f>
        <v>0</v>
      </c>
      <c r="B3747">
        <f>'Profilo eolico'!B3749*LCOH!$C$21</f>
        <v>78.399999999999991</v>
      </c>
      <c r="C3747">
        <f>$P$35*'Profilo fotovoltaico'!B3749</f>
        <v>0</v>
      </c>
      <c r="D3747">
        <f>$Q$37*'Profilo eolico'!B3749</f>
        <v>457.435375729773</v>
      </c>
      <c r="E3747">
        <f>$P$39*'Profilo fotovoltaico'!B3749+'Approvvigionamento energia'!$Q$39*'Profilo eolico'!B3749</f>
        <v>343.07653179732972</v>
      </c>
      <c r="F3747">
        <f>$P$41*'Profilo fotovoltaico'!B3749+'Approvvigionamento energia'!$Q$41*'Profilo eolico'!B3749</f>
        <v>228.7176878648865</v>
      </c>
      <c r="G3747">
        <f>$P$43*'Profilo fotovoltaico'!B3749+'Approvvigionamento energia'!$Q$43*'Profilo eolico'!B3749</f>
        <v>114.35884393244325</v>
      </c>
      <c r="H3747">
        <f t="shared" si="116"/>
        <v>1138.4335154826958</v>
      </c>
      <c r="I3747">
        <f>IF(LCOH!$C$28=Menu!$A$1,'Approvvigionamento energia'!C3747,0)+IF(LCOH!$C$28=Menu!$A$2,'Approvvigionamento energia'!D3747,0)+IF(LCOH!$C$28=Menu!$A$3,'Approvvigionamento energia'!E3747,0)+IF(LCOH!$C$28=Menu!$A$4,'Approvvigionamento energia'!F3747,0)+IF(LCOH!$C$28=Menu!$A$5,'Approvvigionamento energia'!G3747,0)+IF(LCOH!$C$28=Menu!$A$6,'Approvvigionamento energia'!H3747,0)</f>
        <v>228.7176878648865</v>
      </c>
      <c r="J3747">
        <f>'Approvvigionamento energia'!A3747+'Approvvigionamento energia'!B3747+'Approvvigionamento energia'!I3747</f>
        <v>307.11768786488648</v>
      </c>
      <c r="K3747">
        <f>IF(MIN(LCOH!$C$18,J3747)&gt;=$P$48*LCOH!$C$18, MIN(LCOH!$C$18,J3747),0)</f>
        <v>0</v>
      </c>
      <c r="L3747">
        <f t="shared" si="117"/>
        <v>307.11768786488648</v>
      </c>
      <c r="M3747">
        <f>K3747/LCOH!$C$18</f>
        <v>0</v>
      </c>
      <c r="N3747">
        <f>K3747/LCOH!$C$34</f>
        <v>0</v>
      </c>
    </row>
    <row r="3748" spans="1:14" x14ac:dyDescent="0.35">
      <c r="A3748">
        <f>'Profilo fotovoltaico'!B3750*LCOH!$C$20</f>
        <v>0</v>
      </c>
      <c r="B3748">
        <f>'Profilo eolico'!B3750*LCOH!$C$21</f>
        <v>89</v>
      </c>
      <c r="C3748">
        <f>$P$35*'Profilo fotovoltaico'!B3750</f>
        <v>0</v>
      </c>
      <c r="D3748">
        <f>$Q$37*'Profilo eolico'!B3750</f>
        <v>519.28250561160451</v>
      </c>
      <c r="E3748">
        <f>$P$39*'Profilo fotovoltaico'!B3750+'Approvvigionamento energia'!$Q$39*'Profilo eolico'!B3750</f>
        <v>389.46187920870341</v>
      </c>
      <c r="F3748">
        <f>$P$41*'Profilo fotovoltaico'!B3750+'Approvvigionamento energia'!$Q$41*'Profilo eolico'!B3750</f>
        <v>259.64125280580225</v>
      </c>
      <c r="G3748">
        <f>$P$43*'Profilo fotovoltaico'!B3750+'Approvvigionamento energia'!$Q$43*'Profilo eolico'!B3750</f>
        <v>129.82062640290113</v>
      </c>
      <c r="H3748">
        <f t="shared" si="116"/>
        <v>1138.4335154826958</v>
      </c>
      <c r="I3748">
        <f>IF(LCOH!$C$28=Menu!$A$1,'Approvvigionamento energia'!C3748,0)+IF(LCOH!$C$28=Menu!$A$2,'Approvvigionamento energia'!D3748,0)+IF(LCOH!$C$28=Menu!$A$3,'Approvvigionamento energia'!E3748,0)+IF(LCOH!$C$28=Menu!$A$4,'Approvvigionamento energia'!F3748,0)+IF(LCOH!$C$28=Menu!$A$5,'Approvvigionamento energia'!G3748,0)+IF(LCOH!$C$28=Menu!$A$6,'Approvvigionamento energia'!H3748,0)</f>
        <v>259.64125280580225</v>
      </c>
      <c r="J3748">
        <f>'Approvvigionamento energia'!A3748+'Approvvigionamento energia'!B3748+'Approvvigionamento energia'!I3748</f>
        <v>348.64125280580225</v>
      </c>
      <c r="K3748">
        <f>IF(MIN(LCOH!$C$18,J3748)&gt;=$P$48*LCOH!$C$18, MIN(LCOH!$C$18,J3748),0)</f>
        <v>0</v>
      </c>
      <c r="L3748">
        <f t="shared" si="117"/>
        <v>348.64125280580225</v>
      </c>
      <c r="M3748">
        <f>K3748/LCOH!$C$18</f>
        <v>0</v>
      </c>
      <c r="N3748">
        <f>K3748/LCOH!$C$34</f>
        <v>0</v>
      </c>
    </row>
    <row r="3749" spans="1:14" x14ac:dyDescent="0.35">
      <c r="A3749">
        <f>'Profilo fotovoltaico'!B3751*LCOH!$C$20</f>
        <v>0</v>
      </c>
      <c r="B3749">
        <f>'Profilo eolico'!B3751*LCOH!$C$21</f>
        <v>100.9</v>
      </c>
      <c r="C3749">
        <f>$P$35*'Profilo fotovoltaico'!B3751</f>
        <v>0</v>
      </c>
      <c r="D3749">
        <f>$Q$37*'Profilo eolico'!B3751</f>
        <v>588.71466085630232</v>
      </c>
      <c r="E3749">
        <f>$P$39*'Profilo fotovoltaico'!B3751+'Approvvigionamento energia'!$Q$39*'Profilo eolico'!B3751</f>
        <v>441.53599564222668</v>
      </c>
      <c r="F3749">
        <f>$P$41*'Profilo fotovoltaico'!B3751+'Approvvigionamento energia'!$Q$41*'Profilo eolico'!B3751</f>
        <v>294.35733042815116</v>
      </c>
      <c r="G3749">
        <f>$P$43*'Profilo fotovoltaico'!B3751+'Approvvigionamento energia'!$Q$43*'Profilo eolico'!B3751</f>
        <v>147.17866521407558</v>
      </c>
      <c r="H3749">
        <f t="shared" si="116"/>
        <v>1138.4335154826958</v>
      </c>
      <c r="I3749">
        <f>IF(LCOH!$C$28=Menu!$A$1,'Approvvigionamento energia'!C3749,0)+IF(LCOH!$C$28=Menu!$A$2,'Approvvigionamento energia'!D3749,0)+IF(LCOH!$C$28=Menu!$A$3,'Approvvigionamento energia'!E3749,0)+IF(LCOH!$C$28=Menu!$A$4,'Approvvigionamento energia'!F3749,0)+IF(LCOH!$C$28=Menu!$A$5,'Approvvigionamento energia'!G3749,0)+IF(LCOH!$C$28=Menu!$A$6,'Approvvigionamento energia'!H3749,0)</f>
        <v>294.35733042815116</v>
      </c>
      <c r="J3749">
        <f>'Approvvigionamento energia'!A3749+'Approvvigionamento energia'!B3749+'Approvvigionamento energia'!I3749</f>
        <v>395.25733042815114</v>
      </c>
      <c r="K3749">
        <f>IF(MIN(LCOH!$C$18,J3749)&gt;=$P$48*LCOH!$C$18, MIN(LCOH!$C$18,J3749),0)</f>
        <v>395.25733042815114</v>
      </c>
      <c r="L3749">
        <f t="shared" si="117"/>
        <v>0</v>
      </c>
      <c r="M3749">
        <f>K3749/LCOH!$C$18</f>
        <v>0.26350488695210078</v>
      </c>
      <c r="N3749">
        <f>K3749/LCOH!$C$34</f>
        <v>7.6157481778063802</v>
      </c>
    </row>
    <row r="3750" spans="1:14" x14ac:dyDescent="0.35">
      <c r="A3750">
        <f>'Profilo fotovoltaico'!B3752*LCOH!$C$20</f>
        <v>39</v>
      </c>
      <c r="B3750">
        <f>'Profilo eolico'!B3752*LCOH!$C$21</f>
        <v>68.5</v>
      </c>
      <c r="C3750">
        <f>$P$35*'Profilo fotovoltaico'!B3752</f>
        <v>286.82987531726053</v>
      </c>
      <c r="D3750">
        <f>$Q$37*'Profilo eolico'!B3752</f>
        <v>399.6724902741002</v>
      </c>
      <c r="E3750">
        <f>$P$39*'Profilo fotovoltaico'!B3752+'Approvvigionamento energia'!$Q$39*'Profilo eolico'!B3752</f>
        <v>371.46183653489027</v>
      </c>
      <c r="F3750">
        <f>$P$41*'Profilo fotovoltaico'!B3752+'Approvvigionamento energia'!$Q$41*'Profilo eolico'!B3752</f>
        <v>343.25118279568039</v>
      </c>
      <c r="G3750">
        <f>$P$43*'Profilo fotovoltaico'!B3752+'Approvvigionamento energia'!$Q$43*'Profilo eolico'!B3752</f>
        <v>315.04052905647046</v>
      </c>
      <c r="H3750">
        <f t="shared" si="116"/>
        <v>1138.4335154826958</v>
      </c>
      <c r="I3750">
        <f>IF(LCOH!$C$28=Menu!$A$1,'Approvvigionamento energia'!C3750,0)+IF(LCOH!$C$28=Menu!$A$2,'Approvvigionamento energia'!D3750,0)+IF(LCOH!$C$28=Menu!$A$3,'Approvvigionamento energia'!E3750,0)+IF(LCOH!$C$28=Menu!$A$4,'Approvvigionamento energia'!F3750,0)+IF(LCOH!$C$28=Menu!$A$5,'Approvvigionamento energia'!G3750,0)+IF(LCOH!$C$28=Menu!$A$6,'Approvvigionamento energia'!H3750,0)</f>
        <v>343.25118279568039</v>
      </c>
      <c r="J3750">
        <f>'Approvvigionamento energia'!A3750+'Approvvigionamento energia'!B3750+'Approvvigionamento energia'!I3750</f>
        <v>450.75118279568039</v>
      </c>
      <c r="K3750">
        <f>IF(MIN(LCOH!$C$18,J3750)&gt;=$P$48*LCOH!$C$18, MIN(LCOH!$C$18,J3750),0)</f>
        <v>450.75118279568039</v>
      </c>
      <c r="L3750">
        <f t="shared" si="117"/>
        <v>0</v>
      </c>
      <c r="M3750">
        <f>K3750/LCOH!$C$18</f>
        <v>0.30050078853045359</v>
      </c>
      <c r="N3750">
        <f>K3750/LCOH!$C$34</f>
        <v>8.6849938881633992</v>
      </c>
    </row>
    <row r="3751" spans="1:14" x14ac:dyDescent="0.35">
      <c r="A3751">
        <f>'Profilo fotovoltaico'!B3753*LCOH!$C$20</f>
        <v>118</v>
      </c>
      <c r="B3751">
        <f>'Profilo eolico'!B3753*LCOH!$C$21</f>
        <v>38.5</v>
      </c>
      <c r="C3751">
        <f>$P$35*'Profilo fotovoltaico'!B3753</f>
        <v>867.84423813940361</v>
      </c>
      <c r="D3751">
        <f>$Q$37*'Profilo eolico'!B3753</f>
        <v>224.63344343872782</v>
      </c>
      <c r="E3751">
        <f>$P$39*'Profilo fotovoltaico'!B3753+'Approvvigionamento energia'!$Q$39*'Profilo eolico'!B3753</f>
        <v>385.43614211389672</v>
      </c>
      <c r="F3751">
        <f>$P$41*'Profilo fotovoltaico'!B3753+'Approvvigionamento energia'!$Q$41*'Profilo eolico'!B3753</f>
        <v>546.23884078906576</v>
      </c>
      <c r="G3751">
        <f>$P$43*'Profilo fotovoltaico'!B3753+'Approvvigionamento energia'!$Q$43*'Profilo eolico'!B3753</f>
        <v>707.04153946423469</v>
      </c>
      <c r="H3751">
        <f t="shared" si="116"/>
        <v>1138.4335154826958</v>
      </c>
      <c r="I3751">
        <f>IF(LCOH!$C$28=Menu!$A$1,'Approvvigionamento energia'!C3751,0)+IF(LCOH!$C$28=Menu!$A$2,'Approvvigionamento energia'!D3751,0)+IF(LCOH!$C$28=Menu!$A$3,'Approvvigionamento energia'!E3751,0)+IF(LCOH!$C$28=Menu!$A$4,'Approvvigionamento energia'!F3751,0)+IF(LCOH!$C$28=Menu!$A$5,'Approvvigionamento energia'!G3751,0)+IF(LCOH!$C$28=Menu!$A$6,'Approvvigionamento energia'!H3751,0)</f>
        <v>546.23884078906576</v>
      </c>
      <c r="J3751">
        <f>'Approvvigionamento energia'!A3751+'Approvvigionamento energia'!B3751+'Approvvigionamento energia'!I3751</f>
        <v>702.73884078906576</v>
      </c>
      <c r="K3751">
        <f>IF(MIN(LCOH!$C$18,J3751)&gt;=$P$48*LCOH!$C$18, MIN(LCOH!$C$18,J3751),0)</f>
        <v>702.73884078906576</v>
      </c>
      <c r="L3751">
        <f t="shared" si="117"/>
        <v>0</v>
      </c>
      <c r="M3751">
        <f>K3751/LCOH!$C$18</f>
        <v>0.46849256052604382</v>
      </c>
      <c r="N3751">
        <f>K3751/LCOH!$C$34</f>
        <v>13.54024741404751</v>
      </c>
    </row>
    <row r="3752" spans="1:14" x14ac:dyDescent="0.35">
      <c r="A3752">
        <f>'Profilo fotovoltaico'!B3754*LCOH!$C$20</f>
        <v>222</v>
      </c>
      <c r="B3752">
        <f>'Profilo eolico'!B3754*LCOH!$C$21</f>
        <v>40.700000000000003</v>
      </c>
      <c r="C3752">
        <f>$P$35*'Profilo fotovoltaico'!B3754</f>
        <v>1632.7239056520984</v>
      </c>
      <c r="D3752">
        <f>$Q$37*'Profilo eolico'!B3754</f>
        <v>237.46964020665513</v>
      </c>
      <c r="E3752">
        <f>$P$39*'Profilo fotovoltaico'!B3754+'Approvvigionamento energia'!$Q$39*'Profilo eolico'!B3754</f>
        <v>586.28320656801588</v>
      </c>
      <c r="F3752">
        <f>$P$41*'Profilo fotovoltaico'!B3754+'Approvvigionamento energia'!$Q$41*'Profilo eolico'!B3754</f>
        <v>935.09677292937681</v>
      </c>
      <c r="G3752">
        <f>$P$43*'Profilo fotovoltaico'!B3754+'Approvvigionamento energia'!$Q$43*'Profilo eolico'!B3754</f>
        <v>1283.9103392907375</v>
      </c>
      <c r="H3752">
        <f t="shared" si="116"/>
        <v>1138.4335154826958</v>
      </c>
      <c r="I3752">
        <f>IF(LCOH!$C$28=Menu!$A$1,'Approvvigionamento energia'!C3752,0)+IF(LCOH!$C$28=Menu!$A$2,'Approvvigionamento energia'!D3752,0)+IF(LCOH!$C$28=Menu!$A$3,'Approvvigionamento energia'!E3752,0)+IF(LCOH!$C$28=Menu!$A$4,'Approvvigionamento energia'!F3752,0)+IF(LCOH!$C$28=Menu!$A$5,'Approvvigionamento energia'!G3752,0)+IF(LCOH!$C$28=Menu!$A$6,'Approvvigionamento energia'!H3752,0)</f>
        <v>935.09677292937681</v>
      </c>
      <c r="J3752">
        <f>'Approvvigionamento energia'!A3752+'Approvvigionamento energia'!B3752+'Approvvigionamento energia'!I3752</f>
        <v>1197.7967729293769</v>
      </c>
      <c r="K3752">
        <f>IF(MIN(LCOH!$C$18,J3752)&gt;=$P$48*LCOH!$C$18, MIN(LCOH!$C$18,J3752),0)</f>
        <v>1197.7967729293769</v>
      </c>
      <c r="L3752">
        <f t="shared" si="117"/>
        <v>0</v>
      </c>
      <c r="M3752">
        <f>K3752/LCOH!$C$18</f>
        <v>0.79853118195291795</v>
      </c>
      <c r="N3752">
        <f>K3752/LCOH!$C$34</f>
        <v>23.078935894593005</v>
      </c>
    </row>
    <row r="3753" spans="1:14" x14ac:dyDescent="0.35">
      <c r="A3753">
        <f>'Profilo fotovoltaico'!B3755*LCOH!$C$20</f>
        <v>328</v>
      </c>
      <c r="B3753">
        <f>'Profilo eolico'!B3755*LCOH!$C$21</f>
        <v>50.8</v>
      </c>
      <c r="C3753">
        <f>$P$35*'Profilo fotovoltaico'!B3755</f>
        <v>2412.3127975400375</v>
      </c>
      <c r="D3753">
        <f>$Q$37*'Profilo eolico'!B3755</f>
        <v>296.39945264123048</v>
      </c>
      <c r="E3753">
        <f>$P$39*'Profilo fotovoltaico'!B3755+'Approvvigionamento energia'!$Q$39*'Profilo eolico'!B3755</f>
        <v>825.37778886593219</v>
      </c>
      <c r="F3753">
        <f>$P$41*'Profilo fotovoltaico'!B3755+'Approvvigionamento energia'!$Q$41*'Profilo eolico'!B3755</f>
        <v>1354.3561250906341</v>
      </c>
      <c r="G3753">
        <f>$P$43*'Profilo fotovoltaico'!B3755+'Approvvigionamento energia'!$Q$43*'Profilo eolico'!B3755</f>
        <v>1883.3344613153358</v>
      </c>
      <c r="H3753">
        <f t="shared" si="116"/>
        <v>1138.4335154826958</v>
      </c>
      <c r="I3753">
        <f>IF(LCOH!$C$28=Menu!$A$1,'Approvvigionamento energia'!C3753,0)+IF(LCOH!$C$28=Menu!$A$2,'Approvvigionamento energia'!D3753,0)+IF(LCOH!$C$28=Menu!$A$3,'Approvvigionamento energia'!E3753,0)+IF(LCOH!$C$28=Menu!$A$4,'Approvvigionamento energia'!F3753,0)+IF(LCOH!$C$28=Menu!$A$5,'Approvvigionamento energia'!G3753,0)+IF(LCOH!$C$28=Menu!$A$6,'Approvvigionamento energia'!H3753,0)</f>
        <v>1354.3561250906341</v>
      </c>
      <c r="J3753">
        <f>'Approvvigionamento energia'!A3753+'Approvvigionamento energia'!B3753+'Approvvigionamento energia'!I3753</f>
        <v>1733.1561250906341</v>
      </c>
      <c r="K3753">
        <f>IF(MIN(LCOH!$C$18,J3753)&gt;=$P$48*LCOH!$C$18, MIN(LCOH!$C$18,J3753),0)</f>
        <v>1500</v>
      </c>
      <c r="L3753">
        <f t="shared" si="117"/>
        <v>233.15612509063408</v>
      </c>
      <c r="M3753">
        <f>K3753/LCOH!$C$18</f>
        <v>1</v>
      </c>
      <c r="N3753">
        <f>K3753/LCOH!$C$34</f>
        <v>28.901734104046245</v>
      </c>
    </row>
    <row r="3754" spans="1:14" x14ac:dyDescent="0.35">
      <c r="A3754">
        <f>'Profilo fotovoltaico'!B3756*LCOH!$C$20</f>
        <v>402</v>
      </c>
      <c r="B3754">
        <f>'Profilo eolico'!B3756*LCOH!$C$21</f>
        <v>54.1</v>
      </c>
      <c r="C3754">
        <f>$P$35*'Profilo fotovoltaico'!B3756</f>
        <v>2956.5540994240705</v>
      </c>
      <c r="D3754">
        <f>$Q$37*'Profilo eolico'!B3756</f>
        <v>315.65374779312145</v>
      </c>
      <c r="E3754">
        <f>$P$39*'Profilo fotovoltaico'!B3756+'Approvvigionamento energia'!$Q$39*'Profilo eolico'!B3756</f>
        <v>975.87883570085864</v>
      </c>
      <c r="F3754">
        <f>$P$41*'Profilo fotovoltaico'!B3756+'Approvvigionamento energia'!$Q$41*'Profilo eolico'!B3756</f>
        <v>1636.103923608596</v>
      </c>
      <c r="G3754">
        <f>$P$43*'Profilo fotovoltaico'!B3756+'Approvvigionamento energia'!$Q$43*'Profilo eolico'!B3756</f>
        <v>2296.3290115163331</v>
      </c>
      <c r="H3754">
        <f t="shared" si="116"/>
        <v>1138.4335154826958</v>
      </c>
      <c r="I3754">
        <f>IF(LCOH!$C$28=Menu!$A$1,'Approvvigionamento energia'!C3754,0)+IF(LCOH!$C$28=Menu!$A$2,'Approvvigionamento energia'!D3754,0)+IF(LCOH!$C$28=Menu!$A$3,'Approvvigionamento energia'!E3754,0)+IF(LCOH!$C$28=Menu!$A$4,'Approvvigionamento energia'!F3754,0)+IF(LCOH!$C$28=Menu!$A$5,'Approvvigionamento energia'!G3754,0)+IF(LCOH!$C$28=Menu!$A$6,'Approvvigionamento energia'!H3754,0)</f>
        <v>1636.103923608596</v>
      </c>
      <c r="J3754">
        <f>'Approvvigionamento energia'!A3754+'Approvvigionamento energia'!B3754+'Approvvigionamento energia'!I3754</f>
        <v>2092.2039236085961</v>
      </c>
      <c r="K3754">
        <f>IF(MIN(LCOH!$C$18,J3754)&gt;=$P$48*LCOH!$C$18, MIN(LCOH!$C$18,J3754),0)</f>
        <v>1500</v>
      </c>
      <c r="L3754">
        <f t="shared" si="117"/>
        <v>592.20392360859614</v>
      </c>
      <c r="M3754">
        <f>K3754/LCOH!$C$18</f>
        <v>1</v>
      </c>
      <c r="N3754">
        <f>K3754/LCOH!$C$34</f>
        <v>28.901734104046245</v>
      </c>
    </row>
    <row r="3755" spans="1:14" x14ac:dyDescent="0.35">
      <c r="A3755">
        <f>'Profilo fotovoltaico'!B3757*LCOH!$C$20</f>
        <v>452</v>
      </c>
      <c r="B3755">
        <f>'Profilo eolico'!B3757*LCOH!$C$21</f>
        <v>39.9</v>
      </c>
      <c r="C3755">
        <f>$P$35*'Profilo fotovoltaico'!B3757</f>
        <v>3324.2847088051735</v>
      </c>
      <c r="D3755">
        <f>$Q$37*'Profilo eolico'!B3757</f>
        <v>232.80193229104518</v>
      </c>
      <c r="E3755">
        <f>$P$39*'Profilo fotovoltaico'!B3757+'Approvvigionamento energia'!$Q$39*'Profilo eolico'!B3757</f>
        <v>1005.6726264195772</v>
      </c>
      <c r="F3755">
        <f>$P$41*'Profilo fotovoltaico'!B3757+'Approvvigionamento energia'!$Q$41*'Profilo eolico'!B3757</f>
        <v>1778.5433205481093</v>
      </c>
      <c r="G3755">
        <f>$P$43*'Profilo fotovoltaico'!B3757+'Approvvigionamento energia'!$Q$43*'Profilo eolico'!B3757</f>
        <v>2551.4140146766417</v>
      </c>
      <c r="H3755">
        <f t="shared" si="116"/>
        <v>1138.4335154826958</v>
      </c>
      <c r="I3755">
        <f>IF(LCOH!$C$28=Menu!$A$1,'Approvvigionamento energia'!C3755,0)+IF(LCOH!$C$28=Menu!$A$2,'Approvvigionamento energia'!D3755,0)+IF(LCOH!$C$28=Menu!$A$3,'Approvvigionamento energia'!E3755,0)+IF(LCOH!$C$28=Menu!$A$4,'Approvvigionamento energia'!F3755,0)+IF(LCOH!$C$28=Menu!$A$5,'Approvvigionamento energia'!G3755,0)+IF(LCOH!$C$28=Menu!$A$6,'Approvvigionamento energia'!H3755,0)</f>
        <v>1778.5433205481093</v>
      </c>
      <c r="J3755">
        <f>'Approvvigionamento energia'!A3755+'Approvvigionamento energia'!B3755+'Approvvigionamento energia'!I3755</f>
        <v>2270.4433205481091</v>
      </c>
      <c r="K3755">
        <f>IF(MIN(LCOH!$C$18,J3755)&gt;=$P$48*LCOH!$C$18, MIN(LCOH!$C$18,J3755),0)</f>
        <v>1500</v>
      </c>
      <c r="L3755">
        <f t="shared" si="117"/>
        <v>770.44332054810911</v>
      </c>
      <c r="M3755">
        <f>K3755/LCOH!$C$18</f>
        <v>1</v>
      </c>
      <c r="N3755">
        <f>K3755/LCOH!$C$34</f>
        <v>28.901734104046245</v>
      </c>
    </row>
    <row r="3756" spans="1:14" x14ac:dyDescent="0.35">
      <c r="A3756">
        <f>'Profilo fotovoltaico'!B3758*LCOH!$C$20</f>
        <v>489</v>
      </c>
      <c r="B3756">
        <f>'Profilo eolico'!B3758*LCOH!$C$21</f>
        <v>33.6</v>
      </c>
      <c r="C3756">
        <f>$P$35*'Profilo fotovoltaico'!B3758</f>
        <v>3596.4053597471898</v>
      </c>
      <c r="D3756">
        <f>$Q$37*'Profilo eolico'!B3758</f>
        <v>196.043732455617</v>
      </c>
      <c r="E3756">
        <f>$P$39*'Profilo fotovoltaico'!B3758+'Approvvigionamento energia'!$Q$39*'Profilo eolico'!B3758</f>
        <v>1046.1341392785102</v>
      </c>
      <c r="F3756">
        <f>$P$41*'Profilo fotovoltaico'!B3758+'Approvvigionamento energia'!$Q$41*'Profilo eolico'!B3758</f>
        <v>1896.2245461014033</v>
      </c>
      <c r="G3756">
        <f>$P$43*'Profilo fotovoltaico'!B3758+'Approvvigionamento energia'!$Q$43*'Profilo eolico'!B3758</f>
        <v>2746.3149529242964</v>
      </c>
      <c r="H3756">
        <f t="shared" si="116"/>
        <v>1138.4335154826958</v>
      </c>
      <c r="I3756">
        <f>IF(LCOH!$C$28=Menu!$A$1,'Approvvigionamento energia'!C3756,0)+IF(LCOH!$C$28=Menu!$A$2,'Approvvigionamento energia'!D3756,0)+IF(LCOH!$C$28=Menu!$A$3,'Approvvigionamento energia'!E3756,0)+IF(LCOH!$C$28=Menu!$A$4,'Approvvigionamento energia'!F3756,0)+IF(LCOH!$C$28=Menu!$A$5,'Approvvigionamento energia'!G3756,0)+IF(LCOH!$C$28=Menu!$A$6,'Approvvigionamento energia'!H3756,0)</f>
        <v>1896.2245461014033</v>
      </c>
      <c r="J3756">
        <f>'Approvvigionamento energia'!A3756+'Approvvigionamento energia'!B3756+'Approvvigionamento energia'!I3756</f>
        <v>2418.8245461014035</v>
      </c>
      <c r="K3756">
        <f>IF(MIN(LCOH!$C$18,J3756)&gt;=$P$48*LCOH!$C$18, MIN(LCOH!$C$18,J3756),0)</f>
        <v>1500</v>
      </c>
      <c r="L3756">
        <f t="shared" si="117"/>
        <v>918.82454610140348</v>
      </c>
      <c r="M3756">
        <f>K3756/LCOH!$C$18</f>
        <v>1</v>
      </c>
      <c r="N3756">
        <f>K3756/LCOH!$C$34</f>
        <v>28.901734104046245</v>
      </c>
    </row>
    <row r="3757" spans="1:14" x14ac:dyDescent="0.35">
      <c r="A3757">
        <f>'Profilo fotovoltaico'!B3759*LCOH!$C$20</f>
        <v>501</v>
      </c>
      <c r="B3757">
        <f>'Profilo eolico'!B3759*LCOH!$C$21</f>
        <v>39.9</v>
      </c>
      <c r="C3757">
        <f>$P$35*'Profilo fotovoltaico'!B3759</f>
        <v>3684.6607059986545</v>
      </c>
      <c r="D3757">
        <f>$Q$37*'Profilo eolico'!B3759</f>
        <v>232.80193229104518</v>
      </c>
      <c r="E3757">
        <f>$P$39*'Profilo fotovoltaico'!B3759+'Approvvigionamento energia'!$Q$39*'Profilo eolico'!B3759</f>
        <v>1095.7666257179476</v>
      </c>
      <c r="F3757">
        <f>$P$41*'Profilo fotovoltaico'!B3759+'Approvvigionamento energia'!$Q$41*'Profilo eolico'!B3759</f>
        <v>1958.7313191448497</v>
      </c>
      <c r="G3757">
        <f>$P$43*'Profilo fotovoltaico'!B3759+'Approvvigionamento energia'!$Q$43*'Profilo eolico'!B3759</f>
        <v>2821.6960125717524</v>
      </c>
      <c r="H3757">
        <f t="shared" si="116"/>
        <v>1138.4335154826958</v>
      </c>
      <c r="I3757">
        <f>IF(LCOH!$C$28=Menu!$A$1,'Approvvigionamento energia'!C3757,0)+IF(LCOH!$C$28=Menu!$A$2,'Approvvigionamento energia'!D3757,0)+IF(LCOH!$C$28=Menu!$A$3,'Approvvigionamento energia'!E3757,0)+IF(LCOH!$C$28=Menu!$A$4,'Approvvigionamento energia'!F3757,0)+IF(LCOH!$C$28=Menu!$A$5,'Approvvigionamento energia'!G3757,0)+IF(LCOH!$C$28=Menu!$A$6,'Approvvigionamento energia'!H3757,0)</f>
        <v>1958.7313191448497</v>
      </c>
      <c r="J3757">
        <f>'Approvvigionamento energia'!A3757+'Approvvigionamento energia'!B3757+'Approvvigionamento energia'!I3757</f>
        <v>2499.6313191448498</v>
      </c>
      <c r="K3757">
        <f>IF(MIN(LCOH!$C$18,J3757)&gt;=$P$48*LCOH!$C$18, MIN(LCOH!$C$18,J3757),0)</f>
        <v>1500</v>
      </c>
      <c r="L3757">
        <f t="shared" si="117"/>
        <v>999.63131914484984</v>
      </c>
      <c r="M3757">
        <f>K3757/LCOH!$C$18</f>
        <v>1</v>
      </c>
      <c r="N3757">
        <f>K3757/LCOH!$C$34</f>
        <v>28.901734104046245</v>
      </c>
    </row>
    <row r="3758" spans="1:14" x14ac:dyDescent="0.35">
      <c r="A3758">
        <f>'Profilo fotovoltaico'!B3760*LCOH!$C$20</f>
        <v>484</v>
      </c>
      <c r="B3758">
        <f>'Profilo eolico'!B3760*LCOH!$C$21</f>
        <v>45.8</v>
      </c>
      <c r="C3758">
        <f>$P$35*'Profilo fotovoltaico'!B3760</f>
        <v>3559.6322988090792</v>
      </c>
      <c r="D3758">
        <f>$Q$37*'Profilo eolico'!B3760</f>
        <v>267.22627816866844</v>
      </c>
      <c r="E3758">
        <f>$P$39*'Profilo fotovoltaico'!B3760+'Approvvigionamento energia'!$Q$39*'Profilo eolico'!B3760</f>
        <v>1090.3277833287711</v>
      </c>
      <c r="F3758">
        <f>$P$41*'Profilo fotovoltaico'!B3760+'Approvvigionamento energia'!$Q$41*'Profilo eolico'!B3760</f>
        <v>1913.4292884888739</v>
      </c>
      <c r="G3758">
        <f>$P$43*'Profilo fotovoltaico'!B3760+'Approvvigionamento energia'!$Q$43*'Profilo eolico'!B3760</f>
        <v>2736.5307936489767</v>
      </c>
      <c r="H3758">
        <f t="shared" si="116"/>
        <v>1138.4335154826958</v>
      </c>
      <c r="I3758">
        <f>IF(LCOH!$C$28=Menu!$A$1,'Approvvigionamento energia'!C3758,0)+IF(LCOH!$C$28=Menu!$A$2,'Approvvigionamento energia'!D3758,0)+IF(LCOH!$C$28=Menu!$A$3,'Approvvigionamento energia'!E3758,0)+IF(LCOH!$C$28=Menu!$A$4,'Approvvigionamento energia'!F3758,0)+IF(LCOH!$C$28=Menu!$A$5,'Approvvigionamento energia'!G3758,0)+IF(LCOH!$C$28=Menu!$A$6,'Approvvigionamento energia'!H3758,0)</f>
        <v>1913.4292884888739</v>
      </c>
      <c r="J3758">
        <f>'Approvvigionamento energia'!A3758+'Approvvigionamento energia'!B3758+'Approvvigionamento energia'!I3758</f>
        <v>2443.2292884888739</v>
      </c>
      <c r="K3758">
        <f>IF(MIN(LCOH!$C$18,J3758)&gt;=$P$48*LCOH!$C$18, MIN(LCOH!$C$18,J3758),0)</f>
        <v>1500</v>
      </c>
      <c r="L3758">
        <f t="shared" si="117"/>
        <v>943.22928848887386</v>
      </c>
      <c r="M3758">
        <f>K3758/LCOH!$C$18</f>
        <v>1</v>
      </c>
      <c r="N3758">
        <f>K3758/LCOH!$C$34</f>
        <v>28.901734104046245</v>
      </c>
    </row>
    <row r="3759" spans="1:14" x14ac:dyDescent="0.35">
      <c r="A3759">
        <f>'Profilo fotovoltaico'!B3761*LCOH!$C$20</f>
        <v>423</v>
      </c>
      <c r="B3759">
        <f>'Profilo eolico'!B3761*LCOH!$C$21</f>
        <v>45</v>
      </c>
      <c r="C3759">
        <f>$P$35*'Profilo fotovoltaico'!B3761</f>
        <v>3111.0009553641335</v>
      </c>
      <c r="D3759">
        <f>$Q$37*'Profilo eolico'!B3761</f>
        <v>262.55857025305846</v>
      </c>
      <c r="E3759">
        <f>$P$39*'Profilo fotovoltaico'!B3761+'Approvvigionamento energia'!$Q$39*'Profilo eolico'!B3761</f>
        <v>974.66916653082717</v>
      </c>
      <c r="F3759">
        <f>$P$41*'Profilo fotovoltaico'!B3761+'Approvvigionamento energia'!$Q$41*'Profilo eolico'!B3761</f>
        <v>1686.7797628085959</v>
      </c>
      <c r="G3759">
        <f>$P$43*'Profilo fotovoltaico'!B3761+'Approvvigionamento energia'!$Q$43*'Profilo eolico'!B3761</f>
        <v>2398.8903590863647</v>
      </c>
      <c r="H3759">
        <f t="shared" si="116"/>
        <v>1138.4335154826958</v>
      </c>
      <c r="I3759">
        <f>IF(LCOH!$C$28=Menu!$A$1,'Approvvigionamento energia'!C3759,0)+IF(LCOH!$C$28=Menu!$A$2,'Approvvigionamento energia'!D3759,0)+IF(LCOH!$C$28=Menu!$A$3,'Approvvigionamento energia'!E3759,0)+IF(LCOH!$C$28=Menu!$A$4,'Approvvigionamento energia'!F3759,0)+IF(LCOH!$C$28=Menu!$A$5,'Approvvigionamento energia'!G3759,0)+IF(LCOH!$C$28=Menu!$A$6,'Approvvigionamento energia'!H3759,0)</f>
        <v>1686.7797628085959</v>
      </c>
      <c r="J3759">
        <f>'Approvvigionamento energia'!A3759+'Approvvigionamento energia'!B3759+'Approvvigionamento energia'!I3759</f>
        <v>2154.7797628085959</v>
      </c>
      <c r="K3759">
        <f>IF(MIN(LCOH!$C$18,J3759)&gt;=$P$48*LCOH!$C$18, MIN(LCOH!$C$18,J3759),0)</f>
        <v>1500</v>
      </c>
      <c r="L3759">
        <f t="shared" si="117"/>
        <v>654.77976280859593</v>
      </c>
      <c r="M3759">
        <f>K3759/LCOH!$C$18</f>
        <v>1</v>
      </c>
      <c r="N3759">
        <f>K3759/LCOH!$C$34</f>
        <v>28.901734104046245</v>
      </c>
    </row>
    <row r="3760" spans="1:14" x14ac:dyDescent="0.35">
      <c r="A3760">
        <f>'Profilo fotovoltaico'!B3762*LCOH!$C$20</f>
        <v>343</v>
      </c>
      <c r="B3760">
        <f>'Profilo eolico'!B3762*LCOH!$C$21</f>
        <v>36.200000000000003</v>
      </c>
      <c r="C3760">
        <f>$P$35*'Profilo fotovoltaico'!B3762</f>
        <v>2522.6319803543684</v>
      </c>
      <c r="D3760">
        <f>$Q$37*'Profilo eolico'!B3762</f>
        <v>211.2137831813493</v>
      </c>
      <c r="E3760">
        <f>$P$39*'Profilo fotovoltaico'!B3762+'Approvvigionamento energia'!$Q$39*'Profilo eolico'!B3762</f>
        <v>789.06833247460406</v>
      </c>
      <c r="F3760">
        <f>$P$41*'Profilo fotovoltaico'!B3762+'Approvvigionamento energia'!$Q$41*'Profilo eolico'!B3762</f>
        <v>1366.9228817678588</v>
      </c>
      <c r="G3760">
        <f>$P$43*'Profilo fotovoltaico'!B3762+'Approvvigionamento energia'!$Q$43*'Profilo eolico'!B3762</f>
        <v>1944.7774310611139</v>
      </c>
      <c r="H3760">
        <f t="shared" si="116"/>
        <v>1138.4335154826958</v>
      </c>
      <c r="I3760">
        <f>IF(LCOH!$C$28=Menu!$A$1,'Approvvigionamento energia'!C3760,0)+IF(LCOH!$C$28=Menu!$A$2,'Approvvigionamento energia'!D3760,0)+IF(LCOH!$C$28=Menu!$A$3,'Approvvigionamento energia'!E3760,0)+IF(LCOH!$C$28=Menu!$A$4,'Approvvigionamento energia'!F3760,0)+IF(LCOH!$C$28=Menu!$A$5,'Approvvigionamento energia'!G3760,0)+IF(LCOH!$C$28=Menu!$A$6,'Approvvigionamento energia'!H3760,0)</f>
        <v>1366.9228817678588</v>
      </c>
      <c r="J3760">
        <f>'Approvvigionamento energia'!A3760+'Approvvigionamento energia'!B3760+'Approvvigionamento energia'!I3760</f>
        <v>1746.1228817678589</v>
      </c>
      <c r="K3760">
        <f>IF(MIN(LCOH!$C$18,J3760)&gt;=$P$48*LCOH!$C$18, MIN(LCOH!$C$18,J3760),0)</f>
        <v>1500</v>
      </c>
      <c r="L3760">
        <f t="shared" si="117"/>
        <v>246.12288176785887</v>
      </c>
      <c r="M3760">
        <f>K3760/LCOH!$C$18</f>
        <v>1</v>
      </c>
      <c r="N3760">
        <f>K3760/LCOH!$C$34</f>
        <v>28.901734104046245</v>
      </c>
    </row>
    <row r="3761" spans="1:14" x14ac:dyDescent="0.35">
      <c r="A3761">
        <f>'Profilo fotovoltaico'!B3763*LCOH!$C$20</f>
        <v>253</v>
      </c>
      <c r="B3761">
        <f>'Profilo eolico'!B3763*LCOH!$C$21</f>
        <v>29.7</v>
      </c>
      <c r="C3761">
        <f>$P$35*'Profilo fotovoltaico'!B3763</f>
        <v>1860.7168834683825</v>
      </c>
      <c r="D3761">
        <f>$Q$37*'Profilo eolico'!B3763</f>
        <v>173.2886563670186</v>
      </c>
      <c r="E3761">
        <f>$P$39*'Profilo fotovoltaico'!B3763+'Approvvigionamento energia'!$Q$39*'Profilo eolico'!B3763</f>
        <v>595.14571314235957</v>
      </c>
      <c r="F3761">
        <f>$P$41*'Profilo fotovoltaico'!B3763+'Approvvigionamento energia'!$Q$41*'Profilo eolico'!B3763</f>
        <v>1017.0027699177006</v>
      </c>
      <c r="G3761">
        <f>$P$43*'Profilo fotovoltaico'!B3763+'Approvvigionamento energia'!$Q$43*'Profilo eolico'!B3763</f>
        <v>1438.8598266930417</v>
      </c>
      <c r="H3761">
        <f t="shared" si="116"/>
        <v>1138.4335154826958</v>
      </c>
      <c r="I3761">
        <f>IF(LCOH!$C$28=Menu!$A$1,'Approvvigionamento energia'!C3761,0)+IF(LCOH!$C$28=Menu!$A$2,'Approvvigionamento energia'!D3761,0)+IF(LCOH!$C$28=Menu!$A$3,'Approvvigionamento energia'!E3761,0)+IF(LCOH!$C$28=Menu!$A$4,'Approvvigionamento energia'!F3761,0)+IF(LCOH!$C$28=Menu!$A$5,'Approvvigionamento energia'!G3761,0)+IF(LCOH!$C$28=Menu!$A$6,'Approvvigionamento energia'!H3761,0)</f>
        <v>1017.0027699177006</v>
      </c>
      <c r="J3761">
        <f>'Approvvigionamento energia'!A3761+'Approvvigionamento energia'!B3761+'Approvvigionamento energia'!I3761</f>
        <v>1299.7027699177006</v>
      </c>
      <c r="K3761">
        <f>IF(MIN(LCOH!$C$18,J3761)&gt;=$P$48*LCOH!$C$18, MIN(LCOH!$C$18,J3761),0)</f>
        <v>1299.7027699177006</v>
      </c>
      <c r="L3761">
        <f t="shared" si="117"/>
        <v>0</v>
      </c>
      <c r="M3761">
        <f>K3761/LCOH!$C$18</f>
        <v>0.86646851327846708</v>
      </c>
      <c r="N3761">
        <f>K3761/LCOH!$C$34</f>
        <v>25.042442580302517</v>
      </c>
    </row>
    <row r="3762" spans="1:14" x14ac:dyDescent="0.35">
      <c r="A3762">
        <f>'Profilo fotovoltaico'!B3764*LCOH!$C$20</f>
        <v>154</v>
      </c>
      <c r="B3762">
        <f>'Profilo eolico'!B3764*LCOH!$C$21</f>
        <v>26.4</v>
      </c>
      <c r="C3762">
        <f>$P$35*'Profilo fotovoltaico'!B3764</f>
        <v>1132.6102768937981</v>
      </c>
      <c r="D3762">
        <f>$Q$37*'Profilo eolico'!B3764</f>
        <v>154.03436121512766</v>
      </c>
      <c r="E3762">
        <f>$P$39*'Profilo fotovoltaico'!B3764+'Approvvigionamento energia'!$Q$39*'Profilo eolico'!B3764</f>
        <v>398.67834013479523</v>
      </c>
      <c r="F3762">
        <f>$P$41*'Profilo fotovoltaico'!B3764+'Approvvigionamento energia'!$Q$41*'Profilo eolico'!B3764</f>
        <v>643.32231905446292</v>
      </c>
      <c r="G3762">
        <f>$P$43*'Profilo fotovoltaico'!B3764+'Approvvigionamento energia'!$Q$43*'Profilo eolico'!B3764</f>
        <v>887.9662979741305</v>
      </c>
      <c r="H3762">
        <f t="shared" si="116"/>
        <v>1138.4335154826958</v>
      </c>
      <c r="I3762">
        <f>IF(LCOH!$C$28=Menu!$A$1,'Approvvigionamento energia'!C3762,0)+IF(LCOH!$C$28=Menu!$A$2,'Approvvigionamento energia'!D3762,0)+IF(LCOH!$C$28=Menu!$A$3,'Approvvigionamento energia'!E3762,0)+IF(LCOH!$C$28=Menu!$A$4,'Approvvigionamento energia'!F3762,0)+IF(LCOH!$C$28=Menu!$A$5,'Approvvigionamento energia'!G3762,0)+IF(LCOH!$C$28=Menu!$A$6,'Approvvigionamento energia'!H3762,0)</f>
        <v>643.32231905446292</v>
      </c>
      <c r="J3762">
        <f>'Approvvigionamento energia'!A3762+'Approvvigionamento energia'!B3762+'Approvvigionamento energia'!I3762</f>
        <v>823.7223190544629</v>
      </c>
      <c r="K3762">
        <f>IF(MIN(LCOH!$C$18,J3762)&gt;=$P$48*LCOH!$C$18, MIN(LCOH!$C$18,J3762),0)</f>
        <v>823.7223190544629</v>
      </c>
      <c r="L3762">
        <f t="shared" si="117"/>
        <v>0</v>
      </c>
      <c r="M3762">
        <f>K3762/LCOH!$C$18</f>
        <v>0.54914821270297531</v>
      </c>
      <c r="N3762">
        <f>K3762/LCOH!$C$34</f>
        <v>15.871335627253622</v>
      </c>
    </row>
    <row r="3763" spans="1:14" x14ac:dyDescent="0.35">
      <c r="A3763">
        <f>'Profilo fotovoltaico'!B3765*LCOH!$C$20</f>
        <v>62</v>
      </c>
      <c r="B3763">
        <f>'Profilo eolico'!B3765*LCOH!$C$21</f>
        <v>28.2</v>
      </c>
      <c r="C3763">
        <f>$P$35*'Profilo fotovoltaico'!B3765</f>
        <v>455.98595563256805</v>
      </c>
      <c r="D3763">
        <f>$Q$37*'Profilo eolico'!B3765</f>
        <v>164.53670402524997</v>
      </c>
      <c r="E3763">
        <f>$P$39*'Profilo fotovoltaico'!B3765+'Approvvigionamento energia'!$Q$39*'Profilo eolico'!B3765</f>
        <v>237.39901692707951</v>
      </c>
      <c r="F3763">
        <f>$P$41*'Profilo fotovoltaico'!B3765+'Approvvigionamento energia'!$Q$41*'Profilo eolico'!B3765</f>
        <v>310.26132982890903</v>
      </c>
      <c r="G3763">
        <f>$P$43*'Profilo fotovoltaico'!B3765+'Approvvigionamento energia'!$Q$43*'Profilo eolico'!B3765</f>
        <v>383.12364273073854</v>
      </c>
      <c r="H3763">
        <f t="shared" si="116"/>
        <v>1138.4335154826958</v>
      </c>
      <c r="I3763">
        <f>IF(LCOH!$C$28=Menu!$A$1,'Approvvigionamento energia'!C3763,0)+IF(LCOH!$C$28=Menu!$A$2,'Approvvigionamento energia'!D3763,0)+IF(LCOH!$C$28=Menu!$A$3,'Approvvigionamento energia'!E3763,0)+IF(LCOH!$C$28=Menu!$A$4,'Approvvigionamento energia'!F3763,0)+IF(LCOH!$C$28=Menu!$A$5,'Approvvigionamento energia'!G3763,0)+IF(LCOH!$C$28=Menu!$A$6,'Approvvigionamento energia'!H3763,0)</f>
        <v>310.26132982890903</v>
      </c>
      <c r="J3763">
        <f>'Approvvigionamento energia'!A3763+'Approvvigionamento energia'!B3763+'Approvvigionamento energia'!I3763</f>
        <v>400.46132982890902</v>
      </c>
      <c r="K3763">
        <f>IF(MIN(LCOH!$C$18,J3763)&gt;=$P$48*LCOH!$C$18, MIN(LCOH!$C$18,J3763),0)</f>
        <v>400.46132982890902</v>
      </c>
      <c r="L3763">
        <f t="shared" si="117"/>
        <v>0</v>
      </c>
      <c r="M3763">
        <f>K3763/LCOH!$C$18</f>
        <v>0.26697421988593933</v>
      </c>
      <c r="N3763">
        <f>K3763/LCOH!$C$34</f>
        <v>7.7160179157785942</v>
      </c>
    </row>
    <row r="3764" spans="1:14" x14ac:dyDescent="0.35">
      <c r="A3764">
        <f>'Profilo fotovoltaico'!B3766*LCOH!$C$20</f>
        <v>6</v>
      </c>
      <c r="B3764">
        <f>'Profilo eolico'!B3766*LCOH!$C$21</f>
        <v>35.200000000000003</v>
      </c>
      <c r="C3764">
        <f>$P$35*'Profilo fotovoltaico'!B3766</f>
        <v>44.127673125732393</v>
      </c>
      <c r="D3764">
        <f>$Q$37*'Profilo eolico'!B3766</f>
        <v>205.37914828683688</v>
      </c>
      <c r="E3764">
        <f>$P$39*'Profilo fotovoltaico'!B3766+'Approvvigionamento energia'!$Q$39*'Profilo eolico'!B3766</f>
        <v>165.06627949656075</v>
      </c>
      <c r="F3764">
        <f>$P$41*'Profilo fotovoltaico'!B3766+'Approvvigionamento energia'!$Q$41*'Profilo eolico'!B3766</f>
        <v>124.75341070628464</v>
      </c>
      <c r="G3764">
        <f>$P$43*'Profilo fotovoltaico'!B3766+'Approvvigionamento energia'!$Q$43*'Profilo eolico'!B3766</f>
        <v>84.440541916008513</v>
      </c>
      <c r="H3764">
        <f t="shared" si="116"/>
        <v>1138.4335154826958</v>
      </c>
      <c r="I3764">
        <f>IF(LCOH!$C$28=Menu!$A$1,'Approvvigionamento energia'!C3764,0)+IF(LCOH!$C$28=Menu!$A$2,'Approvvigionamento energia'!D3764,0)+IF(LCOH!$C$28=Menu!$A$3,'Approvvigionamento energia'!E3764,0)+IF(LCOH!$C$28=Menu!$A$4,'Approvvigionamento energia'!F3764,0)+IF(LCOH!$C$28=Menu!$A$5,'Approvvigionamento energia'!G3764,0)+IF(LCOH!$C$28=Menu!$A$6,'Approvvigionamento energia'!H3764,0)</f>
        <v>124.75341070628464</v>
      </c>
      <c r="J3764">
        <f>'Approvvigionamento energia'!A3764+'Approvvigionamento energia'!B3764+'Approvvigionamento energia'!I3764</f>
        <v>165.95341070628464</v>
      </c>
      <c r="K3764">
        <f>IF(MIN(LCOH!$C$18,J3764)&gt;=$P$48*LCOH!$C$18, MIN(LCOH!$C$18,J3764),0)</f>
        <v>0</v>
      </c>
      <c r="L3764">
        <f t="shared" si="117"/>
        <v>165.95341070628464</v>
      </c>
      <c r="M3764">
        <f>K3764/LCOH!$C$18</f>
        <v>0</v>
      </c>
      <c r="N3764">
        <f>K3764/LCOH!$C$34</f>
        <v>0</v>
      </c>
    </row>
    <row r="3765" spans="1:14" x14ac:dyDescent="0.35">
      <c r="A3765">
        <f>'Profilo fotovoltaico'!B3767*LCOH!$C$20</f>
        <v>0</v>
      </c>
      <c r="B3765">
        <f>'Profilo eolico'!B3767*LCOH!$C$21</f>
        <v>35.9</v>
      </c>
      <c r="C3765">
        <f>$P$35*'Profilo fotovoltaico'!B3767</f>
        <v>0</v>
      </c>
      <c r="D3765">
        <f>$Q$37*'Profilo eolico'!B3767</f>
        <v>209.46339271299556</v>
      </c>
      <c r="E3765">
        <f>$P$39*'Profilo fotovoltaico'!B3767+'Approvvigionamento energia'!$Q$39*'Profilo eolico'!B3767</f>
        <v>157.09754453474667</v>
      </c>
      <c r="F3765">
        <f>$P$41*'Profilo fotovoltaico'!B3767+'Approvvigionamento energia'!$Q$41*'Profilo eolico'!B3767</f>
        <v>104.73169635649778</v>
      </c>
      <c r="G3765">
        <f>$P$43*'Profilo fotovoltaico'!B3767+'Approvvigionamento energia'!$Q$43*'Profilo eolico'!B3767</f>
        <v>52.365848178248889</v>
      </c>
      <c r="H3765">
        <f t="shared" si="116"/>
        <v>1138.4335154826958</v>
      </c>
      <c r="I3765">
        <f>IF(LCOH!$C$28=Menu!$A$1,'Approvvigionamento energia'!C3765,0)+IF(LCOH!$C$28=Menu!$A$2,'Approvvigionamento energia'!D3765,0)+IF(LCOH!$C$28=Menu!$A$3,'Approvvigionamento energia'!E3765,0)+IF(LCOH!$C$28=Menu!$A$4,'Approvvigionamento energia'!F3765,0)+IF(LCOH!$C$28=Menu!$A$5,'Approvvigionamento energia'!G3765,0)+IF(LCOH!$C$28=Menu!$A$6,'Approvvigionamento energia'!H3765,0)</f>
        <v>104.73169635649778</v>
      </c>
      <c r="J3765">
        <f>'Approvvigionamento energia'!A3765+'Approvvigionamento energia'!B3765+'Approvvigionamento energia'!I3765</f>
        <v>140.63169635649777</v>
      </c>
      <c r="K3765">
        <f>IF(MIN(LCOH!$C$18,J3765)&gt;=$P$48*LCOH!$C$18, MIN(LCOH!$C$18,J3765),0)</f>
        <v>0</v>
      </c>
      <c r="L3765">
        <f t="shared" si="117"/>
        <v>140.63169635649777</v>
      </c>
      <c r="M3765">
        <f>K3765/LCOH!$C$18</f>
        <v>0</v>
      </c>
      <c r="N3765">
        <f>K3765/LCOH!$C$34</f>
        <v>0</v>
      </c>
    </row>
    <row r="3766" spans="1:14" x14ac:dyDescent="0.35">
      <c r="A3766">
        <f>'Profilo fotovoltaico'!B3768*LCOH!$C$20</f>
        <v>0</v>
      </c>
      <c r="B3766">
        <f>'Profilo eolico'!B3768*LCOH!$C$21</f>
        <v>37.299999999999997</v>
      </c>
      <c r="C3766">
        <f>$P$35*'Profilo fotovoltaico'!B3768</f>
        <v>0</v>
      </c>
      <c r="D3766">
        <f>$Q$37*'Profilo eolico'!B3768</f>
        <v>217.63188156531294</v>
      </c>
      <c r="E3766">
        <f>$P$39*'Profilo fotovoltaico'!B3768+'Approvvigionamento energia'!$Q$39*'Profilo eolico'!B3768</f>
        <v>163.22391117398467</v>
      </c>
      <c r="F3766">
        <f>$P$41*'Profilo fotovoltaico'!B3768+'Approvvigionamento energia'!$Q$41*'Profilo eolico'!B3768</f>
        <v>108.81594078265647</v>
      </c>
      <c r="G3766">
        <f>$P$43*'Profilo fotovoltaico'!B3768+'Approvvigionamento energia'!$Q$43*'Profilo eolico'!B3768</f>
        <v>54.407970391328234</v>
      </c>
      <c r="H3766">
        <f t="shared" si="116"/>
        <v>1138.4335154826958</v>
      </c>
      <c r="I3766">
        <f>IF(LCOH!$C$28=Menu!$A$1,'Approvvigionamento energia'!C3766,0)+IF(LCOH!$C$28=Menu!$A$2,'Approvvigionamento energia'!D3766,0)+IF(LCOH!$C$28=Menu!$A$3,'Approvvigionamento energia'!E3766,0)+IF(LCOH!$C$28=Menu!$A$4,'Approvvigionamento energia'!F3766,0)+IF(LCOH!$C$28=Menu!$A$5,'Approvvigionamento energia'!G3766,0)+IF(LCOH!$C$28=Menu!$A$6,'Approvvigionamento energia'!H3766,0)</f>
        <v>108.81594078265647</v>
      </c>
      <c r="J3766">
        <f>'Approvvigionamento energia'!A3766+'Approvvigionamento energia'!B3766+'Approvvigionamento energia'!I3766</f>
        <v>146.11594078265648</v>
      </c>
      <c r="K3766">
        <f>IF(MIN(LCOH!$C$18,J3766)&gt;=$P$48*LCOH!$C$18, MIN(LCOH!$C$18,J3766),0)</f>
        <v>0</v>
      </c>
      <c r="L3766">
        <f t="shared" si="117"/>
        <v>146.11594078265648</v>
      </c>
      <c r="M3766">
        <f>K3766/LCOH!$C$18</f>
        <v>0</v>
      </c>
      <c r="N3766">
        <f>K3766/LCOH!$C$34</f>
        <v>0</v>
      </c>
    </row>
    <row r="3767" spans="1:14" x14ac:dyDescent="0.35">
      <c r="A3767">
        <f>'Profilo fotovoltaico'!B3769*LCOH!$C$20</f>
        <v>0</v>
      </c>
      <c r="B3767">
        <f>'Profilo eolico'!B3769*LCOH!$C$21</f>
        <v>43.9</v>
      </c>
      <c r="C3767">
        <f>$P$35*'Profilo fotovoltaico'!B3769</f>
        <v>0</v>
      </c>
      <c r="D3767">
        <f>$Q$37*'Profilo eolico'!B3769</f>
        <v>256.14047186909482</v>
      </c>
      <c r="E3767">
        <f>$P$39*'Profilo fotovoltaico'!B3769+'Approvvigionamento energia'!$Q$39*'Profilo eolico'!B3769</f>
        <v>192.10535390182113</v>
      </c>
      <c r="F3767">
        <f>$P$41*'Profilo fotovoltaico'!B3769+'Approvvigionamento energia'!$Q$41*'Profilo eolico'!B3769</f>
        <v>128.07023593454741</v>
      </c>
      <c r="G3767">
        <f>$P$43*'Profilo fotovoltaico'!B3769+'Approvvigionamento energia'!$Q$43*'Profilo eolico'!B3769</f>
        <v>64.035117967273706</v>
      </c>
      <c r="H3767">
        <f t="shared" si="116"/>
        <v>1138.4335154826958</v>
      </c>
      <c r="I3767">
        <f>IF(LCOH!$C$28=Menu!$A$1,'Approvvigionamento energia'!C3767,0)+IF(LCOH!$C$28=Menu!$A$2,'Approvvigionamento energia'!D3767,0)+IF(LCOH!$C$28=Menu!$A$3,'Approvvigionamento energia'!E3767,0)+IF(LCOH!$C$28=Menu!$A$4,'Approvvigionamento energia'!F3767,0)+IF(LCOH!$C$28=Menu!$A$5,'Approvvigionamento energia'!G3767,0)+IF(LCOH!$C$28=Menu!$A$6,'Approvvigionamento energia'!H3767,0)</f>
        <v>128.07023593454741</v>
      </c>
      <c r="J3767">
        <f>'Approvvigionamento energia'!A3767+'Approvvigionamento energia'!B3767+'Approvvigionamento energia'!I3767</f>
        <v>171.97023593454742</v>
      </c>
      <c r="K3767">
        <f>IF(MIN(LCOH!$C$18,J3767)&gt;=$P$48*LCOH!$C$18, MIN(LCOH!$C$18,J3767),0)</f>
        <v>0</v>
      </c>
      <c r="L3767">
        <f t="shared" si="117"/>
        <v>171.97023593454742</v>
      </c>
      <c r="M3767">
        <f>K3767/LCOH!$C$18</f>
        <v>0</v>
      </c>
      <c r="N3767">
        <f>K3767/LCOH!$C$34</f>
        <v>0</v>
      </c>
    </row>
    <row r="3768" spans="1:14" x14ac:dyDescent="0.35">
      <c r="A3768">
        <f>'Profilo fotovoltaico'!B3770*LCOH!$C$20</f>
        <v>0</v>
      </c>
      <c r="B3768">
        <f>'Profilo eolico'!B3770*LCOH!$C$21</f>
        <v>53.5</v>
      </c>
      <c r="C3768">
        <f>$P$35*'Profilo fotovoltaico'!B3770</f>
        <v>0</v>
      </c>
      <c r="D3768">
        <f>$Q$37*'Profilo eolico'!B3770</f>
        <v>312.15296685641397</v>
      </c>
      <c r="E3768">
        <f>$P$39*'Profilo fotovoltaico'!B3770+'Approvvigionamento energia'!$Q$39*'Profilo eolico'!B3770</f>
        <v>234.11472514231048</v>
      </c>
      <c r="F3768">
        <f>$P$41*'Profilo fotovoltaico'!B3770+'Approvvigionamento energia'!$Q$41*'Profilo eolico'!B3770</f>
        <v>156.07648342820698</v>
      </c>
      <c r="G3768">
        <f>$P$43*'Profilo fotovoltaico'!B3770+'Approvvigionamento energia'!$Q$43*'Profilo eolico'!B3770</f>
        <v>78.038241714103492</v>
      </c>
      <c r="H3768">
        <f t="shared" si="116"/>
        <v>1138.4335154826958</v>
      </c>
      <c r="I3768">
        <f>IF(LCOH!$C$28=Menu!$A$1,'Approvvigionamento energia'!C3768,0)+IF(LCOH!$C$28=Menu!$A$2,'Approvvigionamento energia'!D3768,0)+IF(LCOH!$C$28=Menu!$A$3,'Approvvigionamento energia'!E3768,0)+IF(LCOH!$C$28=Menu!$A$4,'Approvvigionamento energia'!F3768,0)+IF(LCOH!$C$28=Menu!$A$5,'Approvvigionamento energia'!G3768,0)+IF(LCOH!$C$28=Menu!$A$6,'Approvvigionamento energia'!H3768,0)</f>
        <v>156.07648342820698</v>
      </c>
      <c r="J3768">
        <f>'Approvvigionamento energia'!A3768+'Approvvigionamento energia'!B3768+'Approvvigionamento energia'!I3768</f>
        <v>209.57648342820698</v>
      </c>
      <c r="K3768">
        <f>IF(MIN(LCOH!$C$18,J3768)&gt;=$P$48*LCOH!$C$18, MIN(LCOH!$C$18,J3768),0)</f>
        <v>0</v>
      </c>
      <c r="L3768">
        <f t="shared" si="117"/>
        <v>209.57648342820698</v>
      </c>
      <c r="M3768">
        <f>K3768/LCOH!$C$18</f>
        <v>0</v>
      </c>
      <c r="N3768">
        <f>K3768/LCOH!$C$34</f>
        <v>0</v>
      </c>
    </row>
    <row r="3769" spans="1:14" x14ac:dyDescent="0.35">
      <c r="A3769">
        <f>'Profilo fotovoltaico'!B3771*LCOH!$C$20</f>
        <v>0</v>
      </c>
      <c r="B3769">
        <f>'Profilo eolico'!B3771*LCOH!$C$21</f>
        <v>66.100000000000009</v>
      </c>
      <c r="C3769">
        <f>$P$35*'Profilo fotovoltaico'!B3771</f>
        <v>0</v>
      </c>
      <c r="D3769">
        <f>$Q$37*'Profilo eolico'!B3771</f>
        <v>385.66936652727037</v>
      </c>
      <c r="E3769">
        <f>$P$39*'Profilo fotovoltaico'!B3771+'Approvvigionamento energia'!$Q$39*'Profilo eolico'!B3771</f>
        <v>289.25202489545279</v>
      </c>
      <c r="F3769">
        <f>$P$41*'Profilo fotovoltaico'!B3771+'Approvvigionamento energia'!$Q$41*'Profilo eolico'!B3771</f>
        <v>192.83468326363518</v>
      </c>
      <c r="G3769">
        <f>$P$43*'Profilo fotovoltaico'!B3771+'Approvvigionamento energia'!$Q$43*'Profilo eolico'!B3771</f>
        <v>96.417341631817592</v>
      </c>
      <c r="H3769">
        <f t="shared" si="116"/>
        <v>1138.4335154826958</v>
      </c>
      <c r="I3769">
        <f>IF(LCOH!$C$28=Menu!$A$1,'Approvvigionamento energia'!C3769,0)+IF(LCOH!$C$28=Menu!$A$2,'Approvvigionamento energia'!D3769,0)+IF(LCOH!$C$28=Menu!$A$3,'Approvvigionamento energia'!E3769,0)+IF(LCOH!$C$28=Menu!$A$4,'Approvvigionamento energia'!F3769,0)+IF(LCOH!$C$28=Menu!$A$5,'Approvvigionamento energia'!G3769,0)+IF(LCOH!$C$28=Menu!$A$6,'Approvvigionamento energia'!H3769,0)</f>
        <v>192.83468326363518</v>
      </c>
      <c r="J3769">
        <f>'Approvvigionamento energia'!A3769+'Approvvigionamento energia'!B3769+'Approvvigionamento energia'!I3769</f>
        <v>258.93468326363518</v>
      </c>
      <c r="K3769">
        <f>IF(MIN(LCOH!$C$18,J3769)&gt;=$P$48*LCOH!$C$18, MIN(LCOH!$C$18,J3769),0)</f>
        <v>0</v>
      </c>
      <c r="L3769">
        <f t="shared" si="117"/>
        <v>258.93468326363518</v>
      </c>
      <c r="M3769">
        <f>K3769/LCOH!$C$18</f>
        <v>0</v>
      </c>
      <c r="N3769">
        <f>K3769/LCOH!$C$34</f>
        <v>0</v>
      </c>
    </row>
    <row r="3770" spans="1:14" x14ac:dyDescent="0.35">
      <c r="A3770">
        <f>'Profilo fotovoltaico'!B3772*LCOH!$C$20</f>
        <v>0</v>
      </c>
      <c r="B3770">
        <f>'Profilo eolico'!B3772*LCOH!$C$21</f>
        <v>73.800000000000011</v>
      </c>
      <c r="C3770">
        <f>$P$35*'Profilo fotovoltaico'!B3772</f>
        <v>0</v>
      </c>
      <c r="D3770">
        <f>$Q$37*'Profilo eolico'!B3772</f>
        <v>430.59605521501595</v>
      </c>
      <c r="E3770">
        <f>$P$39*'Profilo fotovoltaico'!B3772+'Approvvigionamento energia'!$Q$39*'Profilo eolico'!B3772</f>
        <v>322.94704141126192</v>
      </c>
      <c r="F3770">
        <f>$P$41*'Profilo fotovoltaico'!B3772+'Approvvigionamento energia'!$Q$41*'Profilo eolico'!B3772</f>
        <v>215.29802760750798</v>
      </c>
      <c r="G3770">
        <f>$P$43*'Profilo fotovoltaico'!B3772+'Approvvigionamento energia'!$Q$43*'Profilo eolico'!B3772</f>
        <v>107.64901380375399</v>
      </c>
      <c r="H3770">
        <f t="shared" si="116"/>
        <v>1138.4335154826958</v>
      </c>
      <c r="I3770">
        <f>IF(LCOH!$C$28=Menu!$A$1,'Approvvigionamento energia'!C3770,0)+IF(LCOH!$C$28=Menu!$A$2,'Approvvigionamento energia'!D3770,0)+IF(LCOH!$C$28=Menu!$A$3,'Approvvigionamento energia'!E3770,0)+IF(LCOH!$C$28=Menu!$A$4,'Approvvigionamento energia'!F3770,0)+IF(LCOH!$C$28=Menu!$A$5,'Approvvigionamento energia'!G3770,0)+IF(LCOH!$C$28=Menu!$A$6,'Approvvigionamento energia'!H3770,0)</f>
        <v>215.29802760750798</v>
      </c>
      <c r="J3770">
        <f>'Approvvigionamento energia'!A3770+'Approvvigionamento energia'!B3770+'Approvvigionamento energia'!I3770</f>
        <v>289.09802760750802</v>
      </c>
      <c r="K3770">
        <f>IF(MIN(LCOH!$C$18,J3770)&gt;=$P$48*LCOH!$C$18, MIN(LCOH!$C$18,J3770),0)</f>
        <v>0</v>
      </c>
      <c r="L3770">
        <f t="shared" si="117"/>
        <v>289.09802760750802</v>
      </c>
      <c r="M3770">
        <f>K3770/LCOH!$C$18</f>
        <v>0</v>
      </c>
      <c r="N3770">
        <f>K3770/LCOH!$C$34</f>
        <v>0</v>
      </c>
    </row>
    <row r="3771" spans="1:14" x14ac:dyDescent="0.35">
      <c r="A3771">
        <f>'Profilo fotovoltaico'!B3773*LCOH!$C$20</f>
        <v>0</v>
      </c>
      <c r="B3771">
        <f>'Profilo eolico'!B3773*LCOH!$C$21</f>
        <v>80.100000000000009</v>
      </c>
      <c r="C3771">
        <f>$P$35*'Profilo fotovoltaico'!B3773</f>
        <v>0</v>
      </c>
      <c r="D3771">
        <f>$Q$37*'Profilo eolico'!B3773</f>
        <v>467.35425505044412</v>
      </c>
      <c r="E3771">
        <f>$P$39*'Profilo fotovoltaico'!B3773+'Approvvigionamento energia'!$Q$39*'Profilo eolico'!B3773</f>
        <v>350.51569128783308</v>
      </c>
      <c r="F3771">
        <f>$P$41*'Profilo fotovoltaico'!B3773+'Approvvigionamento energia'!$Q$41*'Profilo eolico'!B3773</f>
        <v>233.67712752522206</v>
      </c>
      <c r="G3771">
        <f>$P$43*'Profilo fotovoltaico'!B3773+'Approvvigionamento energia'!$Q$43*'Profilo eolico'!B3773</f>
        <v>116.83856376261103</v>
      </c>
      <c r="H3771">
        <f t="shared" si="116"/>
        <v>1138.4335154826958</v>
      </c>
      <c r="I3771">
        <f>IF(LCOH!$C$28=Menu!$A$1,'Approvvigionamento energia'!C3771,0)+IF(LCOH!$C$28=Menu!$A$2,'Approvvigionamento energia'!D3771,0)+IF(LCOH!$C$28=Menu!$A$3,'Approvvigionamento energia'!E3771,0)+IF(LCOH!$C$28=Menu!$A$4,'Approvvigionamento energia'!F3771,0)+IF(LCOH!$C$28=Menu!$A$5,'Approvvigionamento energia'!G3771,0)+IF(LCOH!$C$28=Menu!$A$6,'Approvvigionamento energia'!H3771,0)</f>
        <v>233.67712752522206</v>
      </c>
      <c r="J3771">
        <f>'Approvvigionamento energia'!A3771+'Approvvigionamento energia'!B3771+'Approvvigionamento energia'!I3771</f>
        <v>313.77712752522206</v>
      </c>
      <c r="K3771">
        <f>IF(MIN(LCOH!$C$18,J3771)&gt;=$P$48*LCOH!$C$18, MIN(LCOH!$C$18,J3771),0)</f>
        <v>0</v>
      </c>
      <c r="L3771">
        <f t="shared" si="117"/>
        <v>313.77712752522206</v>
      </c>
      <c r="M3771">
        <f>K3771/LCOH!$C$18</f>
        <v>0</v>
      </c>
      <c r="N3771">
        <f>K3771/LCOH!$C$34</f>
        <v>0</v>
      </c>
    </row>
    <row r="3772" spans="1:14" x14ac:dyDescent="0.35">
      <c r="A3772">
        <f>'Profilo fotovoltaico'!B3774*LCOH!$C$20</f>
        <v>0</v>
      </c>
      <c r="B3772">
        <f>'Profilo eolico'!B3774*LCOH!$C$21</f>
        <v>85.9</v>
      </c>
      <c r="C3772">
        <f>$P$35*'Profilo fotovoltaico'!B3774</f>
        <v>0</v>
      </c>
      <c r="D3772">
        <f>$Q$37*'Profilo eolico'!B3774</f>
        <v>501.19513743861614</v>
      </c>
      <c r="E3772">
        <f>$P$39*'Profilo fotovoltaico'!B3774+'Approvvigionamento energia'!$Q$39*'Profilo eolico'!B3774</f>
        <v>375.89635307896208</v>
      </c>
      <c r="F3772">
        <f>$P$41*'Profilo fotovoltaico'!B3774+'Approvvigionamento energia'!$Q$41*'Profilo eolico'!B3774</f>
        <v>250.59756871930807</v>
      </c>
      <c r="G3772">
        <f>$P$43*'Profilo fotovoltaico'!B3774+'Approvvigionamento energia'!$Q$43*'Profilo eolico'!B3774</f>
        <v>125.29878435965404</v>
      </c>
      <c r="H3772">
        <f t="shared" si="116"/>
        <v>1138.4335154826958</v>
      </c>
      <c r="I3772">
        <f>IF(LCOH!$C$28=Menu!$A$1,'Approvvigionamento energia'!C3772,0)+IF(LCOH!$C$28=Menu!$A$2,'Approvvigionamento energia'!D3772,0)+IF(LCOH!$C$28=Menu!$A$3,'Approvvigionamento energia'!E3772,0)+IF(LCOH!$C$28=Menu!$A$4,'Approvvigionamento energia'!F3772,0)+IF(LCOH!$C$28=Menu!$A$5,'Approvvigionamento energia'!G3772,0)+IF(LCOH!$C$28=Menu!$A$6,'Approvvigionamento energia'!H3772,0)</f>
        <v>250.59756871930807</v>
      </c>
      <c r="J3772">
        <f>'Approvvigionamento energia'!A3772+'Approvvigionamento energia'!B3772+'Approvvigionamento energia'!I3772</f>
        <v>336.49756871930811</v>
      </c>
      <c r="K3772">
        <f>IF(MIN(LCOH!$C$18,J3772)&gt;=$P$48*LCOH!$C$18, MIN(LCOH!$C$18,J3772),0)</f>
        <v>0</v>
      </c>
      <c r="L3772">
        <f t="shared" si="117"/>
        <v>336.49756871930811</v>
      </c>
      <c r="M3772">
        <f>K3772/LCOH!$C$18</f>
        <v>0</v>
      </c>
      <c r="N3772">
        <f>K3772/LCOH!$C$34</f>
        <v>0</v>
      </c>
    </row>
    <row r="3773" spans="1:14" x14ac:dyDescent="0.35">
      <c r="A3773">
        <f>'Profilo fotovoltaico'!B3775*LCOH!$C$20</f>
        <v>0</v>
      </c>
      <c r="B3773">
        <f>'Profilo eolico'!B3775*LCOH!$C$21</f>
        <v>88.8</v>
      </c>
      <c r="C3773">
        <f>$P$35*'Profilo fotovoltaico'!B3775</f>
        <v>0</v>
      </c>
      <c r="D3773">
        <f>$Q$37*'Profilo eolico'!B3775</f>
        <v>518.11557863270207</v>
      </c>
      <c r="E3773">
        <f>$P$39*'Profilo fotovoltaico'!B3775+'Approvvigionamento energia'!$Q$39*'Profilo eolico'!B3775</f>
        <v>388.58668397452658</v>
      </c>
      <c r="F3773">
        <f>$P$41*'Profilo fotovoltaico'!B3775+'Approvvigionamento energia'!$Q$41*'Profilo eolico'!B3775</f>
        <v>259.05778931635103</v>
      </c>
      <c r="G3773">
        <f>$P$43*'Profilo fotovoltaico'!B3775+'Approvvigionamento energia'!$Q$43*'Profilo eolico'!B3775</f>
        <v>129.52889465817552</v>
      </c>
      <c r="H3773">
        <f t="shared" si="116"/>
        <v>1138.4335154826958</v>
      </c>
      <c r="I3773">
        <f>IF(LCOH!$C$28=Menu!$A$1,'Approvvigionamento energia'!C3773,0)+IF(LCOH!$C$28=Menu!$A$2,'Approvvigionamento energia'!D3773,0)+IF(LCOH!$C$28=Menu!$A$3,'Approvvigionamento energia'!E3773,0)+IF(LCOH!$C$28=Menu!$A$4,'Approvvigionamento energia'!F3773,0)+IF(LCOH!$C$28=Menu!$A$5,'Approvvigionamento energia'!G3773,0)+IF(LCOH!$C$28=Menu!$A$6,'Approvvigionamento energia'!H3773,0)</f>
        <v>259.05778931635103</v>
      </c>
      <c r="J3773">
        <f>'Approvvigionamento energia'!A3773+'Approvvigionamento energia'!B3773+'Approvvigionamento energia'!I3773</f>
        <v>347.85778931635105</v>
      </c>
      <c r="K3773">
        <f>IF(MIN(LCOH!$C$18,J3773)&gt;=$P$48*LCOH!$C$18, MIN(LCOH!$C$18,J3773),0)</f>
        <v>0</v>
      </c>
      <c r="L3773">
        <f t="shared" si="117"/>
        <v>347.85778931635105</v>
      </c>
      <c r="M3773">
        <f>K3773/LCOH!$C$18</f>
        <v>0</v>
      </c>
      <c r="N3773">
        <f>K3773/LCOH!$C$34</f>
        <v>0</v>
      </c>
    </row>
    <row r="3774" spans="1:14" x14ac:dyDescent="0.35">
      <c r="A3774">
        <f>'Profilo fotovoltaico'!B3776*LCOH!$C$20</f>
        <v>40</v>
      </c>
      <c r="B3774">
        <f>'Profilo eolico'!B3776*LCOH!$C$21</f>
        <v>75.099999999999994</v>
      </c>
      <c r="C3774">
        <f>$P$35*'Profilo fotovoltaico'!B3776</f>
        <v>294.18448750488261</v>
      </c>
      <c r="D3774">
        <f>$Q$37*'Profilo eolico'!B3776</f>
        <v>438.18108057788208</v>
      </c>
      <c r="E3774">
        <f>$P$39*'Profilo fotovoltaico'!B3776+'Approvvigionamento energia'!$Q$39*'Profilo eolico'!B3776</f>
        <v>402.18193230963215</v>
      </c>
      <c r="F3774">
        <f>$P$41*'Profilo fotovoltaico'!B3776+'Approvvigionamento energia'!$Q$41*'Profilo eolico'!B3776</f>
        <v>366.18278404138232</v>
      </c>
      <c r="G3774">
        <f>$P$43*'Profilo fotovoltaico'!B3776+'Approvvigionamento energia'!$Q$43*'Profilo eolico'!B3776</f>
        <v>330.18363577313249</v>
      </c>
      <c r="H3774">
        <f t="shared" si="116"/>
        <v>1138.4335154826958</v>
      </c>
      <c r="I3774">
        <f>IF(LCOH!$C$28=Menu!$A$1,'Approvvigionamento energia'!C3774,0)+IF(LCOH!$C$28=Menu!$A$2,'Approvvigionamento energia'!D3774,0)+IF(LCOH!$C$28=Menu!$A$3,'Approvvigionamento energia'!E3774,0)+IF(LCOH!$C$28=Menu!$A$4,'Approvvigionamento energia'!F3774,0)+IF(LCOH!$C$28=Menu!$A$5,'Approvvigionamento energia'!G3774,0)+IF(LCOH!$C$28=Menu!$A$6,'Approvvigionamento energia'!H3774,0)</f>
        <v>366.18278404138232</v>
      </c>
      <c r="J3774">
        <f>'Approvvigionamento energia'!A3774+'Approvvigionamento energia'!B3774+'Approvvigionamento energia'!I3774</f>
        <v>481.28278404138234</v>
      </c>
      <c r="K3774">
        <f>IF(MIN(LCOH!$C$18,J3774)&gt;=$P$48*LCOH!$C$18, MIN(LCOH!$C$18,J3774),0)</f>
        <v>481.28278404138234</v>
      </c>
      <c r="L3774">
        <f t="shared" si="117"/>
        <v>0</v>
      </c>
      <c r="M3774">
        <f>K3774/LCOH!$C$18</f>
        <v>0.32085518936092156</v>
      </c>
      <c r="N3774">
        <f>K3774/LCOH!$C$34</f>
        <v>9.2732713688127628</v>
      </c>
    </row>
    <row r="3775" spans="1:14" x14ac:dyDescent="0.35">
      <c r="A3775">
        <f>'Profilo fotovoltaico'!B3777*LCOH!$C$20</f>
        <v>137</v>
      </c>
      <c r="B3775">
        <f>'Profilo eolico'!B3777*LCOH!$C$21</f>
        <v>45.3</v>
      </c>
      <c r="C3775">
        <f>$P$35*'Profilo fotovoltaico'!B3777</f>
        <v>1007.581869704223</v>
      </c>
      <c r="D3775">
        <f>$Q$37*'Profilo eolico'!B3777</f>
        <v>264.30896072141223</v>
      </c>
      <c r="E3775">
        <f>$P$39*'Profilo fotovoltaico'!B3777+'Approvvigionamento energia'!$Q$39*'Profilo eolico'!B3777</f>
        <v>450.12718796711488</v>
      </c>
      <c r="F3775">
        <f>$P$41*'Profilo fotovoltaico'!B3777+'Approvvigionamento energia'!$Q$41*'Profilo eolico'!B3777</f>
        <v>635.94541521281758</v>
      </c>
      <c r="G3775">
        <f>$P$43*'Profilo fotovoltaico'!B3777+'Approvvigionamento energia'!$Q$43*'Profilo eolico'!B3777</f>
        <v>821.76364245852039</v>
      </c>
      <c r="H3775">
        <f t="shared" si="116"/>
        <v>1138.4335154826958</v>
      </c>
      <c r="I3775">
        <f>IF(LCOH!$C$28=Menu!$A$1,'Approvvigionamento energia'!C3775,0)+IF(LCOH!$C$28=Menu!$A$2,'Approvvigionamento energia'!D3775,0)+IF(LCOH!$C$28=Menu!$A$3,'Approvvigionamento energia'!E3775,0)+IF(LCOH!$C$28=Menu!$A$4,'Approvvigionamento energia'!F3775,0)+IF(LCOH!$C$28=Menu!$A$5,'Approvvigionamento energia'!G3775,0)+IF(LCOH!$C$28=Menu!$A$6,'Approvvigionamento energia'!H3775,0)</f>
        <v>635.94541521281758</v>
      </c>
      <c r="J3775">
        <f>'Approvvigionamento energia'!A3775+'Approvvigionamento energia'!B3775+'Approvvigionamento energia'!I3775</f>
        <v>818.24541521281753</v>
      </c>
      <c r="K3775">
        <f>IF(MIN(LCOH!$C$18,J3775)&gt;=$P$48*LCOH!$C$18, MIN(LCOH!$C$18,J3775),0)</f>
        <v>818.24541521281753</v>
      </c>
      <c r="L3775">
        <f t="shared" si="117"/>
        <v>0</v>
      </c>
      <c r="M3775">
        <f>K3775/LCOH!$C$18</f>
        <v>0.54549694347521172</v>
      </c>
      <c r="N3775">
        <f>K3775/LCOH!$C$34</f>
        <v>15.765807614890512</v>
      </c>
    </row>
    <row r="3776" spans="1:14" x14ac:dyDescent="0.35">
      <c r="A3776">
        <f>'Profilo fotovoltaico'!B3778*LCOH!$C$20</f>
        <v>265</v>
      </c>
      <c r="B3776">
        <f>'Profilo eolico'!B3778*LCOH!$C$21</f>
        <v>36.5</v>
      </c>
      <c r="C3776">
        <f>$P$35*'Profilo fotovoltaico'!B3778</f>
        <v>1948.9722297198473</v>
      </c>
      <c r="D3776">
        <f>$Q$37*'Profilo eolico'!B3778</f>
        <v>212.96417364970299</v>
      </c>
      <c r="E3776">
        <f>$P$39*'Profilo fotovoltaico'!B3778+'Approvvigionamento energia'!$Q$39*'Profilo eolico'!B3778</f>
        <v>646.96618766723907</v>
      </c>
      <c r="F3776">
        <f>$P$41*'Profilo fotovoltaico'!B3778+'Approvvigionamento energia'!$Q$41*'Profilo eolico'!B3778</f>
        <v>1080.9682016847751</v>
      </c>
      <c r="G3776">
        <f>$P$43*'Profilo fotovoltaico'!B3778+'Approvvigionamento energia'!$Q$43*'Profilo eolico'!B3778</f>
        <v>1514.9702157023114</v>
      </c>
      <c r="H3776">
        <f t="shared" si="116"/>
        <v>1138.4335154826958</v>
      </c>
      <c r="I3776">
        <f>IF(LCOH!$C$28=Menu!$A$1,'Approvvigionamento energia'!C3776,0)+IF(LCOH!$C$28=Menu!$A$2,'Approvvigionamento energia'!D3776,0)+IF(LCOH!$C$28=Menu!$A$3,'Approvvigionamento energia'!E3776,0)+IF(LCOH!$C$28=Menu!$A$4,'Approvvigionamento energia'!F3776,0)+IF(LCOH!$C$28=Menu!$A$5,'Approvvigionamento energia'!G3776,0)+IF(LCOH!$C$28=Menu!$A$6,'Approvvigionamento energia'!H3776,0)</f>
        <v>1080.9682016847751</v>
      </c>
      <c r="J3776">
        <f>'Approvvigionamento energia'!A3776+'Approvvigionamento energia'!B3776+'Approvvigionamento energia'!I3776</f>
        <v>1382.4682016847751</v>
      </c>
      <c r="K3776">
        <f>IF(MIN(LCOH!$C$18,J3776)&gt;=$P$48*LCOH!$C$18, MIN(LCOH!$C$18,J3776),0)</f>
        <v>1382.4682016847751</v>
      </c>
      <c r="L3776">
        <f t="shared" si="117"/>
        <v>0</v>
      </c>
      <c r="M3776">
        <f>K3776/LCOH!$C$18</f>
        <v>0.92164546778985001</v>
      </c>
      <c r="N3776">
        <f>K3776/LCOH!$C$34</f>
        <v>26.637152248261561</v>
      </c>
    </row>
    <row r="3777" spans="1:14" x14ac:dyDescent="0.35">
      <c r="A3777">
        <f>'Profilo fotovoltaico'!B3779*LCOH!$C$20</f>
        <v>387</v>
      </c>
      <c r="B3777">
        <f>'Profilo eolico'!B3779*LCOH!$C$21</f>
        <v>33.9</v>
      </c>
      <c r="C3777">
        <f>$P$35*'Profilo fotovoltaico'!B3779</f>
        <v>2846.2349166097392</v>
      </c>
      <c r="D3777">
        <f>$Q$37*'Profilo eolico'!B3779</f>
        <v>197.79412292397072</v>
      </c>
      <c r="E3777">
        <f>$P$39*'Profilo fotovoltaico'!B3779+'Approvvigionamento energia'!$Q$39*'Profilo eolico'!B3779</f>
        <v>859.90432134541288</v>
      </c>
      <c r="F3777">
        <f>$P$41*'Profilo fotovoltaico'!B3779+'Approvvigionamento energia'!$Q$41*'Profilo eolico'!B3779</f>
        <v>1522.0145197668551</v>
      </c>
      <c r="G3777">
        <f>$P$43*'Profilo fotovoltaico'!B3779+'Approvvigionamento energia'!$Q$43*'Profilo eolico'!B3779</f>
        <v>2184.1247181882973</v>
      </c>
      <c r="H3777">
        <f t="shared" si="116"/>
        <v>1138.4335154826958</v>
      </c>
      <c r="I3777">
        <f>IF(LCOH!$C$28=Menu!$A$1,'Approvvigionamento energia'!C3777,0)+IF(LCOH!$C$28=Menu!$A$2,'Approvvigionamento energia'!D3777,0)+IF(LCOH!$C$28=Menu!$A$3,'Approvvigionamento energia'!E3777,0)+IF(LCOH!$C$28=Menu!$A$4,'Approvvigionamento energia'!F3777,0)+IF(LCOH!$C$28=Menu!$A$5,'Approvvigionamento energia'!G3777,0)+IF(LCOH!$C$28=Menu!$A$6,'Approvvigionamento energia'!H3777,0)</f>
        <v>1522.0145197668551</v>
      </c>
      <c r="J3777">
        <f>'Approvvigionamento energia'!A3777+'Approvvigionamento energia'!B3777+'Approvvigionamento energia'!I3777</f>
        <v>1942.9145197668549</v>
      </c>
      <c r="K3777">
        <f>IF(MIN(LCOH!$C$18,J3777)&gt;=$P$48*LCOH!$C$18, MIN(LCOH!$C$18,J3777),0)</f>
        <v>1500</v>
      </c>
      <c r="L3777">
        <f t="shared" si="117"/>
        <v>442.91451976685494</v>
      </c>
      <c r="M3777">
        <f>K3777/LCOH!$C$18</f>
        <v>1</v>
      </c>
      <c r="N3777">
        <f>K3777/LCOH!$C$34</f>
        <v>28.901734104046245</v>
      </c>
    </row>
    <row r="3778" spans="1:14" x14ac:dyDescent="0.35">
      <c r="A3778">
        <f>'Profilo fotovoltaico'!B3780*LCOH!$C$20</f>
        <v>479</v>
      </c>
      <c r="B3778">
        <f>'Profilo eolico'!B3780*LCOH!$C$21</f>
        <v>34</v>
      </c>
      <c r="C3778">
        <f>$P$35*'Profilo fotovoltaico'!B3780</f>
        <v>3522.8592378709691</v>
      </c>
      <c r="D3778">
        <f>$Q$37*'Profilo eolico'!B3780</f>
        <v>198.37758641342199</v>
      </c>
      <c r="E3778">
        <f>$P$39*'Profilo fotovoltaico'!B3780+'Approvvigionamento energia'!$Q$39*'Profilo eolico'!B3780</f>
        <v>1029.4979992778087</v>
      </c>
      <c r="F3778">
        <f>$P$41*'Profilo fotovoltaico'!B3780+'Approvvigionamento energia'!$Q$41*'Profilo eolico'!B3780</f>
        <v>1860.6184121421954</v>
      </c>
      <c r="G3778">
        <f>$P$43*'Profilo fotovoltaico'!B3780+'Approvvigionamento energia'!$Q$43*'Profilo eolico'!B3780</f>
        <v>2691.7388250065824</v>
      </c>
      <c r="H3778">
        <f t="shared" ref="H3778:H3841" si="118">$P$45</f>
        <v>1138.4335154826958</v>
      </c>
      <c r="I3778">
        <f>IF(LCOH!$C$28=Menu!$A$1,'Approvvigionamento energia'!C3778,0)+IF(LCOH!$C$28=Menu!$A$2,'Approvvigionamento energia'!D3778,0)+IF(LCOH!$C$28=Menu!$A$3,'Approvvigionamento energia'!E3778,0)+IF(LCOH!$C$28=Menu!$A$4,'Approvvigionamento energia'!F3778,0)+IF(LCOH!$C$28=Menu!$A$5,'Approvvigionamento energia'!G3778,0)+IF(LCOH!$C$28=Menu!$A$6,'Approvvigionamento energia'!H3778,0)</f>
        <v>1860.6184121421954</v>
      </c>
      <c r="J3778">
        <f>'Approvvigionamento energia'!A3778+'Approvvigionamento energia'!B3778+'Approvvigionamento energia'!I3778</f>
        <v>2373.6184121421957</v>
      </c>
      <c r="K3778">
        <f>IF(MIN(LCOH!$C$18,J3778)&gt;=$P$48*LCOH!$C$18, MIN(LCOH!$C$18,J3778),0)</f>
        <v>1500</v>
      </c>
      <c r="L3778">
        <f t="shared" si="117"/>
        <v>873.61841214219567</v>
      </c>
      <c r="M3778">
        <f>K3778/LCOH!$C$18</f>
        <v>1</v>
      </c>
      <c r="N3778">
        <f>K3778/LCOH!$C$34</f>
        <v>28.901734104046245</v>
      </c>
    </row>
    <row r="3779" spans="1:14" x14ac:dyDescent="0.35">
      <c r="A3779">
        <f>'Profilo fotovoltaico'!B3781*LCOH!$C$20</f>
        <v>532</v>
      </c>
      <c r="B3779">
        <f>'Profilo eolico'!B3781*LCOH!$C$21</f>
        <v>35.700000000000003</v>
      </c>
      <c r="C3779">
        <f>$P$35*'Profilo fotovoltaico'!B3781</f>
        <v>3912.6536838149386</v>
      </c>
      <c r="D3779">
        <f>$Q$37*'Profilo eolico'!B3781</f>
        <v>208.29646573409309</v>
      </c>
      <c r="E3779">
        <f>$P$39*'Profilo fotovoltaico'!B3781+'Approvvigionamento energia'!$Q$39*'Profilo eolico'!B3781</f>
        <v>1134.3857702543046</v>
      </c>
      <c r="F3779">
        <f>$P$41*'Profilo fotovoltaico'!B3781+'Approvvigionamento energia'!$Q$41*'Profilo eolico'!B3781</f>
        <v>2060.4750747745156</v>
      </c>
      <c r="G3779">
        <f>$P$43*'Profilo fotovoltaico'!B3781+'Approvvigionamento energia'!$Q$43*'Profilo eolico'!B3781</f>
        <v>2986.5643792947276</v>
      </c>
      <c r="H3779">
        <f t="shared" si="118"/>
        <v>1138.4335154826958</v>
      </c>
      <c r="I3779">
        <f>IF(LCOH!$C$28=Menu!$A$1,'Approvvigionamento energia'!C3779,0)+IF(LCOH!$C$28=Menu!$A$2,'Approvvigionamento energia'!D3779,0)+IF(LCOH!$C$28=Menu!$A$3,'Approvvigionamento energia'!E3779,0)+IF(LCOH!$C$28=Menu!$A$4,'Approvvigionamento energia'!F3779,0)+IF(LCOH!$C$28=Menu!$A$5,'Approvvigionamento energia'!G3779,0)+IF(LCOH!$C$28=Menu!$A$6,'Approvvigionamento energia'!H3779,0)</f>
        <v>2060.4750747745156</v>
      </c>
      <c r="J3779">
        <f>'Approvvigionamento energia'!A3779+'Approvvigionamento energia'!B3779+'Approvvigionamento energia'!I3779</f>
        <v>2628.1750747745155</v>
      </c>
      <c r="K3779">
        <f>IF(MIN(LCOH!$C$18,J3779)&gt;=$P$48*LCOH!$C$18, MIN(LCOH!$C$18,J3779),0)</f>
        <v>1500</v>
      </c>
      <c r="L3779">
        <f t="shared" ref="L3779:L3842" si="119">J3779-K3779</f>
        <v>1128.1750747745155</v>
      </c>
      <c r="M3779">
        <f>K3779/LCOH!$C$18</f>
        <v>1</v>
      </c>
      <c r="N3779">
        <f>K3779/LCOH!$C$34</f>
        <v>28.901734104046245</v>
      </c>
    </row>
    <row r="3780" spans="1:14" x14ac:dyDescent="0.35">
      <c r="A3780">
        <f>'Profilo fotovoltaico'!B3782*LCOH!$C$20</f>
        <v>549</v>
      </c>
      <c r="B3780">
        <f>'Profilo eolico'!B3782*LCOH!$C$21</f>
        <v>38.800000000000004</v>
      </c>
      <c r="C3780">
        <f>$P$35*'Profilo fotovoltaico'!B3782</f>
        <v>4037.6820910045139</v>
      </c>
      <c r="D3780">
        <f>$Q$37*'Profilo eolico'!B3782</f>
        <v>226.38383390708154</v>
      </c>
      <c r="E3780">
        <f>$P$39*'Profilo fotovoltaico'!B3782+'Approvvigionamento energia'!$Q$39*'Profilo eolico'!B3782</f>
        <v>1179.2083981814396</v>
      </c>
      <c r="F3780">
        <f>$P$41*'Profilo fotovoltaico'!B3782+'Approvvigionamento energia'!$Q$41*'Profilo eolico'!B3782</f>
        <v>2132.0329624557976</v>
      </c>
      <c r="G3780">
        <f>$P$43*'Profilo fotovoltaico'!B3782+'Approvvigionamento energia'!$Q$43*'Profilo eolico'!B3782</f>
        <v>3084.8575267301558</v>
      </c>
      <c r="H3780">
        <f t="shared" si="118"/>
        <v>1138.4335154826958</v>
      </c>
      <c r="I3780">
        <f>IF(LCOH!$C$28=Menu!$A$1,'Approvvigionamento energia'!C3780,0)+IF(LCOH!$C$28=Menu!$A$2,'Approvvigionamento energia'!D3780,0)+IF(LCOH!$C$28=Menu!$A$3,'Approvvigionamento energia'!E3780,0)+IF(LCOH!$C$28=Menu!$A$4,'Approvvigionamento energia'!F3780,0)+IF(LCOH!$C$28=Menu!$A$5,'Approvvigionamento energia'!G3780,0)+IF(LCOH!$C$28=Menu!$A$6,'Approvvigionamento energia'!H3780,0)</f>
        <v>2132.0329624557976</v>
      </c>
      <c r="J3780">
        <f>'Approvvigionamento energia'!A3780+'Approvvigionamento energia'!B3780+'Approvvigionamento energia'!I3780</f>
        <v>2719.8329624557973</v>
      </c>
      <c r="K3780">
        <f>IF(MIN(LCOH!$C$18,J3780)&gt;=$P$48*LCOH!$C$18, MIN(LCOH!$C$18,J3780),0)</f>
        <v>1500</v>
      </c>
      <c r="L3780">
        <f t="shared" si="119"/>
        <v>1219.8329624557973</v>
      </c>
      <c r="M3780">
        <f>K3780/LCOH!$C$18</f>
        <v>1</v>
      </c>
      <c r="N3780">
        <f>K3780/LCOH!$C$34</f>
        <v>28.901734104046245</v>
      </c>
    </row>
    <row r="3781" spans="1:14" x14ac:dyDescent="0.35">
      <c r="A3781">
        <f>'Profilo fotovoltaico'!B3783*LCOH!$C$20</f>
        <v>534</v>
      </c>
      <c r="B3781">
        <f>'Profilo eolico'!B3783*LCOH!$C$21</f>
        <v>44.3</v>
      </c>
      <c r="C3781">
        <f>$P$35*'Profilo fotovoltaico'!B3783</f>
        <v>3927.3629081901831</v>
      </c>
      <c r="D3781">
        <f>$Q$37*'Profilo eolico'!B3783</f>
        <v>258.47432582689981</v>
      </c>
      <c r="E3781">
        <f>$P$39*'Profilo fotovoltaico'!B3783+'Approvvigionamento energia'!$Q$39*'Profilo eolico'!B3783</f>
        <v>1175.6964714177207</v>
      </c>
      <c r="F3781">
        <f>$P$41*'Profilo fotovoltaico'!B3783+'Approvvigionamento energia'!$Q$41*'Profilo eolico'!B3783</f>
        <v>2092.9186170085413</v>
      </c>
      <c r="G3781">
        <f>$P$43*'Profilo fotovoltaico'!B3783+'Approvvigionamento energia'!$Q$43*'Profilo eolico'!B3783</f>
        <v>3010.140762599362</v>
      </c>
      <c r="H3781">
        <f t="shared" si="118"/>
        <v>1138.4335154826958</v>
      </c>
      <c r="I3781">
        <f>IF(LCOH!$C$28=Menu!$A$1,'Approvvigionamento energia'!C3781,0)+IF(LCOH!$C$28=Menu!$A$2,'Approvvigionamento energia'!D3781,0)+IF(LCOH!$C$28=Menu!$A$3,'Approvvigionamento energia'!E3781,0)+IF(LCOH!$C$28=Menu!$A$4,'Approvvigionamento energia'!F3781,0)+IF(LCOH!$C$28=Menu!$A$5,'Approvvigionamento energia'!G3781,0)+IF(LCOH!$C$28=Menu!$A$6,'Approvvigionamento energia'!H3781,0)</f>
        <v>2092.9186170085413</v>
      </c>
      <c r="J3781">
        <f>'Approvvigionamento energia'!A3781+'Approvvigionamento energia'!B3781+'Approvvigionamento energia'!I3781</f>
        <v>2671.2186170085415</v>
      </c>
      <c r="K3781">
        <f>IF(MIN(LCOH!$C$18,J3781)&gt;=$P$48*LCOH!$C$18, MIN(LCOH!$C$18,J3781),0)</f>
        <v>1500</v>
      </c>
      <c r="L3781">
        <f t="shared" si="119"/>
        <v>1171.2186170085415</v>
      </c>
      <c r="M3781">
        <f>K3781/LCOH!$C$18</f>
        <v>1</v>
      </c>
      <c r="N3781">
        <f>K3781/LCOH!$C$34</f>
        <v>28.901734104046245</v>
      </c>
    </row>
    <row r="3782" spans="1:14" x14ac:dyDescent="0.35">
      <c r="A3782">
        <f>'Profilo fotovoltaico'!B3784*LCOH!$C$20</f>
        <v>501</v>
      </c>
      <c r="B3782">
        <f>'Profilo eolico'!B3784*LCOH!$C$21</f>
        <v>50.8</v>
      </c>
      <c r="C3782">
        <f>$P$35*'Profilo fotovoltaico'!B3784</f>
        <v>3684.6607059986545</v>
      </c>
      <c r="D3782">
        <f>$Q$37*'Profilo eolico'!B3784</f>
        <v>296.39945264123048</v>
      </c>
      <c r="E3782">
        <f>$P$39*'Profilo fotovoltaico'!B3784+'Approvvigionamento energia'!$Q$39*'Profilo eolico'!B3784</f>
        <v>1143.4647659805864</v>
      </c>
      <c r="F3782">
        <f>$P$41*'Profilo fotovoltaico'!B3784+'Approvvigionamento energia'!$Q$41*'Profilo eolico'!B3784</f>
        <v>1990.5300793199426</v>
      </c>
      <c r="G3782">
        <f>$P$43*'Profilo fotovoltaico'!B3784+'Approvvigionamento energia'!$Q$43*'Profilo eolico'!B3784</f>
        <v>2837.5953926592983</v>
      </c>
      <c r="H3782">
        <f t="shared" si="118"/>
        <v>1138.4335154826958</v>
      </c>
      <c r="I3782">
        <f>IF(LCOH!$C$28=Menu!$A$1,'Approvvigionamento energia'!C3782,0)+IF(LCOH!$C$28=Menu!$A$2,'Approvvigionamento energia'!D3782,0)+IF(LCOH!$C$28=Menu!$A$3,'Approvvigionamento energia'!E3782,0)+IF(LCOH!$C$28=Menu!$A$4,'Approvvigionamento energia'!F3782,0)+IF(LCOH!$C$28=Menu!$A$5,'Approvvigionamento energia'!G3782,0)+IF(LCOH!$C$28=Menu!$A$6,'Approvvigionamento energia'!H3782,0)</f>
        <v>1990.5300793199426</v>
      </c>
      <c r="J3782">
        <f>'Approvvigionamento energia'!A3782+'Approvvigionamento energia'!B3782+'Approvvigionamento energia'!I3782</f>
        <v>2542.3300793199423</v>
      </c>
      <c r="K3782">
        <f>IF(MIN(LCOH!$C$18,J3782)&gt;=$P$48*LCOH!$C$18, MIN(LCOH!$C$18,J3782),0)</f>
        <v>1500</v>
      </c>
      <c r="L3782">
        <f t="shared" si="119"/>
        <v>1042.3300793199423</v>
      </c>
      <c r="M3782">
        <f>K3782/LCOH!$C$18</f>
        <v>1</v>
      </c>
      <c r="N3782">
        <f>K3782/LCOH!$C$34</f>
        <v>28.901734104046245</v>
      </c>
    </row>
    <row r="3783" spans="1:14" x14ac:dyDescent="0.35">
      <c r="A3783">
        <f>'Profilo fotovoltaico'!B3785*LCOH!$C$20</f>
        <v>440</v>
      </c>
      <c r="B3783">
        <f>'Profilo eolico'!B3785*LCOH!$C$21</f>
        <v>57.8</v>
      </c>
      <c r="C3783">
        <f>$P$35*'Profilo fotovoltaico'!B3785</f>
        <v>3236.0293625537088</v>
      </c>
      <c r="D3783">
        <f>$Q$37*'Profilo eolico'!B3785</f>
        <v>337.24189690281736</v>
      </c>
      <c r="E3783">
        <f>$P$39*'Profilo fotovoltaico'!B3785+'Approvvigionamento energia'!$Q$39*'Profilo eolico'!B3785</f>
        <v>1061.9387633155402</v>
      </c>
      <c r="F3783">
        <f>$P$41*'Profilo fotovoltaico'!B3785+'Approvvigionamento energia'!$Q$41*'Profilo eolico'!B3785</f>
        <v>1786.635629728263</v>
      </c>
      <c r="G3783">
        <f>$P$43*'Profilo fotovoltaico'!B3785+'Approvvigionamento energia'!$Q$43*'Profilo eolico'!B3785</f>
        <v>2511.3324961409858</v>
      </c>
      <c r="H3783">
        <f t="shared" si="118"/>
        <v>1138.4335154826958</v>
      </c>
      <c r="I3783">
        <f>IF(LCOH!$C$28=Menu!$A$1,'Approvvigionamento energia'!C3783,0)+IF(LCOH!$C$28=Menu!$A$2,'Approvvigionamento energia'!D3783,0)+IF(LCOH!$C$28=Menu!$A$3,'Approvvigionamento energia'!E3783,0)+IF(LCOH!$C$28=Menu!$A$4,'Approvvigionamento energia'!F3783,0)+IF(LCOH!$C$28=Menu!$A$5,'Approvvigionamento energia'!G3783,0)+IF(LCOH!$C$28=Menu!$A$6,'Approvvigionamento energia'!H3783,0)</f>
        <v>1786.635629728263</v>
      </c>
      <c r="J3783">
        <f>'Approvvigionamento energia'!A3783+'Approvvigionamento energia'!B3783+'Approvvigionamento energia'!I3783</f>
        <v>2284.4356297282629</v>
      </c>
      <c r="K3783">
        <f>IF(MIN(LCOH!$C$18,J3783)&gt;=$P$48*LCOH!$C$18, MIN(LCOH!$C$18,J3783),0)</f>
        <v>1500</v>
      </c>
      <c r="L3783">
        <f t="shared" si="119"/>
        <v>784.43562972826294</v>
      </c>
      <c r="M3783">
        <f>K3783/LCOH!$C$18</f>
        <v>1</v>
      </c>
      <c r="N3783">
        <f>K3783/LCOH!$C$34</f>
        <v>28.901734104046245</v>
      </c>
    </row>
    <row r="3784" spans="1:14" x14ac:dyDescent="0.35">
      <c r="A3784">
        <f>'Profilo fotovoltaico'!B3786*LCOH!$C$20</f>
        <v>361</v>
      </c>
      <c r="B3784">
        <f>'Profilo eolico'!B3786*LCOH!$C$21</f>
        <v>65.100000000000009</v>
      </c>
      <c r="C3784">
        <f>$P$35*'Profilo fotovoltaico'!B3786</f>
        <v>2655.0149997315652</v>
      </c>
      <c r="D3784">
        <f>$Q$37*'Profilo eolico'!B3786</f>
        <v>379.83473163275801</v>
      </c>
      <c r="E3784">
        <f>$P$39*'Profilo fotovoltaico'!B3786+'Approvvigionamento energia'!$Q$39*'Profilo eolico'!B3786</f>
        <v>948.62979865745979</v>
      </c>
      <c r="F3784">
        <f>$P$41*'Profilo fotovoltaico'!B3786+'Approvvigionamento energia'!$Q$41*'Profilo eolico'!B3786</f>
        <v>1517.4248656821617</v>
      </c>
      <c r="G3784">
        <f>$P$43*'Profilo fotovoltaico'!B3786+'Approvvigionamento energia'!$Q$43*'Profilo eolico'!B3786</f>
        <v>2086.2199327068633</v>
      </c>
      <c r="H3784">
        <f t="shared" si="118"/>
        <v>1138.4335154826958</v>
      </c>
      <c r="I3784">
        <f>IF(LCOH!$C$28=Menu!$A$1,'Approvvigionamento energia'!C3784,0)+IF(LCOH!$C$28=Menu!$A$2,'Approvvigionamento energia'!D3784,0)+IF(LCOH!$C$28=Menu!$A$3,'Approvvigionamento energia'!E3784,0)+IF(LCOH!$C$28=Menu!$A$4,'Approvvigionamento energia'!F3784,0)+IF(LCOH!$C$28=Menu!$A$5,'Approvvigionamento energia'!G3784,0)+IF(LCOH!$C$28=Menu!$A$6,'Approvvigionamento energia'!H3784,0)</f>
        <v>1517.4248656821617</v>
      </c>
      <c r="J3784">
        <f>'Approvvigionamento energia'!A3784+'Approvvigionamento energia'!B3784+'Approvvigionamento energia'!I3784</f>
        <v>1943.5248656821618</v>
      </c>
      <c r="K3784">
        <f>IF(MIN(LCOH!$C$18,J3784)&gt;=$P$48*LCOH!$C$18, MIN(LCOH!$C$18,J3784),0)</f>
        <v>1500</v>
      </c>
      <c r="L3784">
        <f t="shared" si="119"/>
        <v>443.52486568216182</v>
      </c>
      <c r="M3784">
        <f>K3784/LCOH!$C$18</f>
        <v>1</v>
      </c>
      <c r="N3784">
        <f>K3784/LCOH!$C$34</f>
        <v>28.901734104046245</v>
      </c>
    </row>
    <row r="3785" spans="1:14" x14ac:dyDescent="0.35">
      <c r="A3785">
        <f>'Profilo fotovoltaico'!B3787*LCOH!$C$20</f>
        <v>263</v>
      </c>
      <c r="B3785">
        <f>'Profilo eolico'!B3787*LCOH!$C$21</f>
        <v>70.8</v>
      </c>
      <c r="C3785">
        <f>$P$35*'Profilo fotovoltaico'!B3787</f>
        <v>1934.2630053446032</v>
      </c>
      <c r="D3785">
        <f>$Q$37*'Profilo eolico'!B3787</f>
        <v>413.09215053147869</v>
      </c>
      <c r="E3785">
        <f>$P$39*'Profilo fotovoltaico'!B3787+'Approvvigionamento energia'!$Q$39*'Profilo eolico'!B3787</f>
        <v>793.38486423475979</v>
      </c>
      <c r="F3785">
        <f>$P$41*'Profilo fotovoltaico'!B3787+'Approvvigionamento energia'!$Q$41*'Profilo eolico'!B3787</f>
        <v>1173.6775779380409</v>
      </c>
      <c r="G3785">
        <f>$P$43*'Profilo fotovoltaico'!B3787+'Approvvigionamento energia'!$Q$43*'Profilo eolico'!B3787</f>
        <v>1553.9702916413223</v>
      </c>
      <c r="H3785">
        <f t="shared" si="118"/>
        <v>1138.4335154826958</v>
      </c>
      <c r="I3785">
        <f>IF(LCOH!$C$28=Menu!$A$1,'Approvvigionamento energia'!C3785,0)+IF(LCOH!$C$28=Menu!$A$2,'Approvvigionamento energia'!D3785,0)+IF(LCOH!$C$28=Menu!$A$3,'Approvvigionamento energia'!E3785,0)+IF(LCOH!$C$28=Menu!$A$4,'Approvvigionamento energia'!F3785,0)+IF(LCOH!$C$28=Menu!$A$5,'Approvvigionamento energia'!G3785,0)+IF(LCOH!$C$28=Menu!$A$6,'Approvvigionamento energia'!H3785,0)</f>
        <v>1173.6775779380409</v>
      </c>
      <c r="J3785">
        <f>'Approvvigionamento energia'!A3785+'Approvvigionamento energia'!B3785+'Approvvigionamento energia'!I3785</f>
        <v>1507.4775779380409</v>
      </c>
      <c r="K3785">
        <f>IF(MIN(LCOH!$C$18,J3785)&gt;=$P$48*LCOH!$C$18, MIN(LCOH!$C$18,J3785),0)</f>
        <v>1500</v>
      </c>
      <c r="L3785">
        <f t="shared" si="119"/>
        <v>7.4775779380408949</v>
      </c>
      <c r="M3785">
        <f>K3785/LCOH!$C$18</f>
        <v>1</v>
      </c>
      <c r="N3785">
        <f>K3785/LCOH!$C$34</f>
        <v>28.901734104046245</v>
      </c>
    </row>
    <row r="3786" spans="1:14" x14ac:dyDescent="0.35">
      <c r="A3786">
        <f>'Profilo fotovoltaico'!B3788*LCOH!$C$20</f>
        <v>160</v>
      </c>
      <c r="B3786">
        <f>'Profilo eolico'!B3788*LCOH!$C$21</f>
        <v>74</v>
      </c>
      <c r="C3786">
        <f>$P$35*'Profilo fotovoltaico'!B3788</f>
        <v>1176.7379500195304</v>
      </c>
      <c r="D3786">
        <f>$Q$37*'Profilo eolico'!B3788</f>
        <v>431.76298219391839</v>
      </c>
      <c r="E3786">
        <f>$P$39*'Profilo fotovoltaico'!B3788+'Approvvigionamento energia'!$Q$39*'Profilo eolico'!B3788</f>
        <v>618.00672415032136</v>
      </c>
      <c r="F3786">
        <f>$P$41*'Profilo fotovoltaico'!B3788+'Approvvigionamento energia'!$Q$41*'Profilo eolico'!B3788</f>
        <v>804.25046610672439</v>
      </c>
      <c r="G3786">
        <f>$P$43*'Profilo fotovoltaico'!B3788+'Approvvigionamento energia'!$Q$43*'Profilo eolico'!B3788</f>
        <v>990.49420806312753</v>
      </c>
      <c r="H3786">
        <f t="shared" si="118"/>
        <v>1138.4335154826958</v>
      </c>
      <c r="I3786">
        <f>IF(LCOH!$C$28=Menu!$A$1,'Approvvigionamento energia'!C3786,0)+IF(LCOH!$C$28=Menu!$A$2,'Approvvigionamento energia'!D3786,0)+IF(LCOH!$C$28=Menu!$A$3,'Approvvigionamento energia'!E3786,0)+IF(LCOH!$C$28=Menu!$A$4,'Approvvigionamento energia'!F3786,0)+IF(LCOH!$C$28=Menu!$A$5,'Approvvigionamento energia'!G3786,0)+IF(LCOH!$C$28=Menu!$A$6,'Approvvigionamento energia'!H3786,0)</f>
        <v>804.25046610672439</v>
      </c>
      <c r="J3786">
        <f>'Approvvigionamento energia'!A3786+'Approvvigionamento energia'!B3786+'Approvvigionamento energia'!I3786</f>
        <v>1038.2504661067244</v>
      </c>
      <c r="K3786">
        <f>IF(MIN(LCOH!$C$18,J3786)&gt;=$P$48*LCOH!$C$18, MIN(LCOH!$C$18,J3786),0)</f>
        <v>1038.2504661067244</v>
      </c>
      <c r="L3786">
        <f t="shared" si="119"/>
        <v>0</v>
      </c>
      <c r="M3786">
        <f>K3786/LCOH!$C$18</f>
        <v>0.69216697740448296</v>
      </c>
      <c r="N3786">
        <f>K3786/LCOH!$C$34</f>
        <v>20.00482593654575</v>
      </c>
    </row>
    <row r="3787" spans="1:14" x14ac:dyDescent="0.35">
      <c r="A3787">
        <f>'Profilo fotovoltaico'!B3789*LCOH!$C$20</f>
        <v>66</v>
      </c>
      <c r="B3787">
        <f>'Profilo eolico'!B3789*LCOH!$C$21</f>
        <v>73.400000000000006</v>
      </c>
      <c r="C3787">
        <f>$P$35*'Profilo fotovoltaico'!B3789</f>
        <v>485.40440438305632</v>
      </c>
      <c r="D3787">
        <f>$Q$37*'Profilo eolico'!B3789</f>
        <v>428.26220125721102</v>
      </c>
      <c r="E3787">
        <f>$P$39*'Profilo fotovoltaico'!B3789+'Approvvigionamento energia'!$Q$39*'Profilo eolico'!B3789</f>
        <v>442.54775203867234</v>
      </c>
      <c r="F3787">
        <f>$P$41*'Profilo fotovoltaico'!B3789+'Approvvigionamento energia'!$Q$41*'Profilo eolico'!B3789</f>
        <v>456.83330282013367</v>
      </c>
      <c r="G3787">
        <f>$P$43*'Profilo fotovoltaico'!B3789+'Approvvigionamento energia'!$Q$43*'Profilo eolico'!B3789</f>
        <v>471.11885360159499</v>
      </c>
      <c r="H3787">
        <f t="shared" si="118"/>
        <v>1138.4335154826958</v>
      </c>
      <c r="I3787">
        <f>IF(LCOH!$C$28=Menu!$A$1,'Approvvigionamento energia'!C3787,0)+IF(LCOH!$C$28=Menu!$A$2,'Approvvigionamento energia'!D3787,0)+IF(LCOH!$C$28=Menu!$A$3,'Approvvigionamento energia'!E3787,0)+IF(LCOH!$C$28=Menu!$A$4,'Approvvigionamento energia'!F3787,0)+IF(LCOH!$C$28=Menu!$A$5,'Approvvigionamento energia'!G3787,0)+IF(LCOH!$C$28=Menu!$A$6,'Approvvigionamento energia'!H3787,0)</f>
        <v>456.83330282013367</v>
      </c>
      <c r="J3787">
        <f>'Approvvigionamento energia'!A3787+'Approvvigionamento energia'!B3787+'Approvvigionamento energia'!I3787</f>
        <v>596.23330282013364</v>
      </c>
      <c r="K3787">
        <f>IF(MIN(LCOH!$C$18,J3787)&gt;=$P$48*LCOH!$C$18, MIN(LCOH!$C$18,J3787),0)</f>
        <v>596.23330282013364</v>
      </c>
      <c r="L3787">
        <f t="shared" si="119"/>
        <v>0</v>
      </c>
      <c r="M3787">
        <f>K3787/LCOH!$C$18</f>
        <v>0.39748886854675575</v>
      </c>
      <c r="N3787">
        <f>K3787/LCOH!$C$34</f>
        <v>11.488117588056525</v>
      </c>
    </row>
    <row r="3788" spans="1:14" x14ac:dyDescent="0.35">
      <c r="A3788">
        <f>'Profilo fotovoltaico'!B3790*LCOH!$C$20</f>
        <v>7</v>
      </c>
      <c r="B3788">
        <f>'Profilo eolico'!B3790*LCOH!$C$21</f>
        <v>71.599999999999994</v>
      </c>
      <c r="C3788">
        <f>$P$35*'Profilo fotovoltaico'!B3790</f>
        <v>51.482285313354453</v>
      </c>
      <c r="D3788">
        <f>$Q$37*'Profilo eolico'!B3790</f>
        <v>417.75985844708862</v>
      </c>
      <c r="E3788">
        <f>$P$39*'Profilo fotovoltaico'!B3790+'Approvvigionamento energia'!$Q$39*'Profilo eolico'!B3790</f>
        <v>326.19046516365506</v>
      </c>
      <c r="F3788">
        <f>$P$41*'Profilo fotovoltaico'!B3790+'Approvvigionamento energia'!$Q$41*'Profilo eolico'!B3790</f>
        <v>234.62107188022154</v>
      </c>
      <c r="G3788">
        <f>$P$43*'Profilo fotovoltaico'!B3790+'Approvvigionamento energia'!$Q$43*'Profilo eolico'!B3790</f>
        <v>143.05167859678801</v>
      </c>
      <c r="H3788">
        <f t="shared" si="118"/>
        <v>1138.4335154826958</v>
      </c>
      <c r="I3788">
        <f>IF(LCOH!$C$28=Menu!$A$1,'Approvvigionamento energia'!C3788,0)+IF(LCOH!$C$28=Menu!$A$2,'Approvvigionamento energia'!D3788,0)+IF(LCOH!$C$28=Menu!$A$3,'Approvvigionamento energia'!E3788,0)+IF(LCOH!$C$28=Menu!$A$4,'Approvvigionamento energia'!F3788,0)+IF(LCOH!$C$28=Menu!$A$5,'Approvvigionamento energia'!G3788,0)+IF(LCOH!$C$28=Menu!$A$6,'Approvvigionamento energia'!H3788,0)</f>
        <v>234.62107188022154</v>
      </c>
      <c r="J3788">
        <f>'Approvvigionamento energia'!A3788+'Approvvigionamento energia'!B3788+'Approvvigionamento energia'!I3788</f>
        <v>313.22107188022153</v>
      </c>
      <c r="K3788">
        <f>IF(MIN(LCOH!$C$18,J3788)&gt;=$P$48*LCOH!$C$18, MIN(LCOH!$C$18,J3788),0)</f>
        <v>0</v>
      </c>
      <c r="L3788">
        <f t="shared" si="119"/>
        <v>313.22107188022153</v>
      </c>
      <c r="M3788">
        <f>K3788/LCOH!$C$18</f>
        <v>0</v>
      </c>
      <c r="N3788">
        <f>K3788/LCOH!$C$34</f>
        <v>0</v>
      </c>
    </row>
    <row r="3789" spans="1:14" x14ac:dyDescent="0.35">
      <c r="A3789">
        <f>'Profilo fotovoltaico'!B3791*LCOH!$C$20</f>
        <v>0</v>
      </c>
      <c r="B3789">
        <f>'Profilo eolico'!B3791*LCOH!$C$21</f>
        <v>64.8</v>
      </c>
      <c r="C3789">
        <f>$P$35*'Profilo fotovoltaico'!B3791</f>
        <v>0</v>
      </c>
      <c r="D3789">
        <f>$Q$37*'Profilo eolico'!B3791</f>
        <v>378.08434116440424</v>
      </c>
      <c r="E3789">
        <f>$P$39*'Profilo fotovoltaico'!B3791+'Approvvigionamento energia'!$Q$39*'Profilo eolico'!B3791</f>
        <v>283.56325587330315</v>
      </c>
      <c r="F3789">
        <f>$P$41*'Profilo fotovoltaico'!B3791+'Approvvigionamento energia'!$Q$41*'Profilo eolico'!B3791</f>
        <v>189.04217058220212</v>
      </c>
      <c r="G3789">
        <f>$P$43*'Profilo fotovoltaico'!B3791+'Approvvigionamento energia'!$Q$43*'Profilo eolico'!B3791</f>
        <v>94.521085291101059</v>
      </c>
      <c r="H3789">
        <f t="shared" si="118"/>
        <v>1138.4335154826958</v>
      </c>
      <c r="I3789">
        <f>IF(LCOH!$C$28=Menu!$A$1,'Approvvigionamento energia'!C3789,0)+IF(LCOH!$C$28=Menu!$A$2,'Approvvigionamento energia'!D3789,0)+IF(LCOH!$C$28=Menu!$A$3,'Approvvigionamento energia'!E3789,0)+IF(LCOH!$C$28=Menu!$A$4,'Approvvigionamento energia'!F3789,0)+IF(LCOH!$C$28=Menu!$A$5,'Approvvigionamento energia'!G3789,0)+IF(LCOH!$C$28=Menu!$A$6,'Approvvigionamento energia'!H3789,0)</f>
        <v>189.04217058220212</v>
      </c>
      <c r="J3789">
        <f>'Approvvigionamento energia'!A3789+'Approvvigionamento energia'!B3789+'Approvvigionamento energia'!I3789</f>
        <v>253.84217058220213</v>
      </c>
      <c r="K3789">
        <f>IF(MIN(LCOH!$C$18,J3789)&gt;=$P$48*LCOH!$C$18, MIN(LCOH!$C$18,J3789),0)</f>
        <v>0</v>
      </c>
      <c r="L3789">
        <f t="shared" si="119"/>
        <v>253.84217058220213</v>
      </c>
      <c r="M3789">
        <f>K3789/LCOH!$C$18</f>
        <v>0</v>
      </c>
      <c r="N3789">
        <f>K3789/LCOH!$C$34</f>
        <v>0</v>
      </c>
    </row>
    <row r="3790" spans="1:14" x14ac:dyDescent="0.35">
      <c r="A3790">
        <f>'Profilo fotovoltaico'!B3792*LCOH!$C$20</f>
        <v>0</v>
      </c>
      <c r="B3790">
        <f>'Profilo eolico'!B3792*LCOH!$C$21</f>
        <v>57.2</v>
      </c>
      <c r="C3790">
        <f>$P$35*'Profilo fotovoltaico'!B3792</f>
        <v>0</v>
      </c>
      <c r="D3790">
        <f>$Q$37*'Profilo eolico'!B3792</f>
        <v>333.74111596610993</v>
      </c>
      <c r="E3790">
        <f>$P$39*'Profilo fotovoltaico'!B3792+'Approvvigionamento energia'!$Q$39*'Profilo eolico'!B3792</f>
        <v>250.30583697458243</v>
      </c>
      <c r="F3790">
        <f>$P$41*'Profilo fotovoltaico'!B3792+'Approvvigionamento energia'!$Q$41*'Profilo eolico'!B3792</f>
        <v>166.87055798305497</v>
      </c>
      <c r="G3790">
        <f>$P$43*'Profilo fotovoltaico'!B3792+'Approvvigionamento energia'!$Q$43*'Profilo eolico'!B3792</f>
        <v>83.435278991527483</v>
      </c>
      <c r="H3790">
        <f t="shared" si="118"/>
        <v>1138.4335154826958</v>
      </c>
      <c r="I3790">
        <f>IF(LCOH!$C$28=Menu!$A$1,'Approvvigionamento energia'!C3790,0)+IF(LCOH!$C$28=Menu!$A$2,'Approvvigionamento energia'!D3790,0)+IF(LCOH!$C$28=Menu!$A$3,'Approvvigionamento energia'!E3790,0)+IF(LCOH!$C$28=Menu!$A$4,'Approvvigionamento energia'!F3790,0)+IF(LCOH!$C$28=Menu!$A$5,'Approvvigionamento energia'!G3790,0)+IF(LCOH!$C$28=Menu!$A$6,'Approvvigionamento energia'!H3790,0)</f>
        <v>166.87055798305497</v>
      </c>
      <c r="J3790">
        <f>'Approvvigionamento energia'!A3790+'Approvvigionamento energia'!B3790+'Approvvigionamento energia'!I3790</f>
        <v>224.07055798305498</v>
      </c>
      <c r="K3790">
        <f>IF(MIN(LCOH!$C$18,J3790)&gt;=$P$48*LCOH!$C$18, MIN(LCOH!$C$18,J3790),0)</f>
        <v>0</v>
      </c>
      <c r="L3790">
        <f t="shared" si="119"/>
        <v>224.07055798305498</v>
      </c>
      <c r="M3790">
        <f>K3790/LCOH!$C$18</f>
        <v>0</v>
      </c>
      <c r="N3790">
        <f>K3790/LCOH!$C$34</f>
        <v>0</v>
      </c>
    </row>
    <row r="3791" spans="1:14" x14ac:dyDescent="0.35">
      <c r="A3791">
        <f>'Profilo fotovoltaico'!B3793*LCOH!$C$20</f>
        <v>0</v>
      </c>
      <c r="B3791">
        <f>'Profilo eolico'!B3793*LCOH!$C$21</f>
        <v>52.3</v>
      </c>
      <c r="C3791">
        <f>$P$35*'Profilo fotovoltaico'!B3793</f>
        <v>0</v>
      </c>
      <c r="D3791">
        <f>$Q$37*'Profilo eolico'!B3793</f>
        <v>305.15140498299911</v>
      </c>
      <c r="E3791">
        <f>$P$39*'Profilo fotovoltaico'!B3793+'Approvvigionamento energia'!$Q$39*'Profilo eolico'!B3793</f>
        <v>228.8635537372493</v>
      </c>
      <c r="F3791">
        <f>$P$41*'Profilo fotovoltaico'!B3793+'Approvvigionamento energia'!$Q$41*'Profilo eolico'!B3793</f>
        <v>152.57570249149956</v>
      </c>
      <c r="G3791">
        <f>$P$43*'Profilo fotovoltaico'!B3793+'Approvvigionamento energia'!$Q$43*'Profilo eolico'!B3793</f>
        <v>76.287851245749778</v>
      </c>
      <c r="H3791">
        <f t="shared" si="118"/>
        <v>1138.4335154826958</v>
      </c>
      <c r="I3791">
        <f>IF(LCOH!$C$28=Menu!$A$1,'Approvvigionamento energia'!C3791,0)+IF(LCOH!$C$28=Menu!$A$2,'Approvvigionamento energia'!D3791,0)+IF(LCOH!$C$28=Menu!$A$3,'Approvvigionamento energia'!E3791,0)+IF(LCOH!$C$28=Menu!$A$4,'Approvvigionamento energia'!F3791,0)+IF(LCOH!$C$28=Menu!$A$5,'Approvvigionamento energia'!G3791,0)+IF(LCOH!$C$28=Menu!$A$6,'Approvvigionamento energia'!H3791,0)</f>
        <v>152.57570249149956</v>
      </c>
      <c r="J3791">
        <f>'Approvvigionamento energia'!A3791+'Approvvigionamento energia'!B3791+'Approvvigionamento energia'!I3791</f>
        <v>204.87570249149957</v>
      </c>
      <c r="K3791">
        <f>IF(MIN(LCOH!$C$18,J3791)&gt;=$P$48*LCOH!$C$18, MIN(LCOH!$C$18,J3791),0)</f>
        <v>0</v>
      </c>
      <c r="L3791">
        <f t="shared" si="119"/>
        <v>204.87570249149957</v>
      </c>
      <c r="M3791">
        <f>K3791/LCOH!$C$18</f>
        <v>0</v>
      </c>
      <c r="N3791">
        <f>K3791/LCOH!$C$34</f>
        <v>0</v>
      </c>
    </row>
    <row r="3792" spans="1:14" x14ac:dyDescent="0.35">
      <c r="A3792">
        <f>'Profilo fotovoltaico'!B3794*LCOH!$C$20</f>
        <v>0</v>
      </c>
      <c r="B3792">
        <f>'Profilo eolico'!B3794*LCOH!$C$21</f>
        <v>49.9</v>
      </c>
      <c r="C3792">
        <f>$P$35*'Profilo fotovoltaico'!B3794</f>
        <v>0</v>
      </c>
      <c r="D3792">
        <f>$Q$37*'Profilo eolico'!B3794</f>
        <v>291.14828123616928</v>
      </c>
      <c r="E3792">
        <f>$P$39*'Profilo fotovoltaico'!B3794+'Approvvigionamento energia'!$Q$39*'Profilo eolico'!B3794</f>
        <v>218.36121092712696</v>
      </c>
      <c r="F3792">
        <f>$P$41*'Profilo fotovoltaico'!B3794+'Approvvigionamento energia'!$Q$41*'Profilo eolico'!B3794</f>
        <v>145.57414061808464</v>
      </c>
      <c r="G3792">
        <f>$P$43*'Profilo fotovoltaico'!B3794+'Approvvigionamento energia'!$Q$43*'Profilo eolico'!B3794</f>
        <v>72.787070309042321</v>
      </c>
      <c r="H3792">
        <f t="shared" si="118"/>
        <v>1138.4335154826958</v>
      </c>
      <c r="I3792">
        <f>IF(LCOH!$C$28=Menu!$A$1,'Approvvigionamento energia'!C3792,0)+IF(LCOH!$C$28=Menu!$A$2,'Approvvigionamento energia'!D3792,0)+IF(LCOH!$C$28=Menu!$A$3,'Approvvigionamento energia'!E3792,0)+IF(LCOH!$C$28=Menu!$A$4,'Approvvigionamento energia'!F3792,0)+IF(LCOH!$C$28=Menu!$A$5,'Approvvigionamento energia'!G3792,0)+IF(LCOH!$C$28=Menu!$A$6,'Approvvigionamento energia'!H3792,0)</f>
        <v>145.57414061808464</v>
      </c>
      <c r="J3792">
        <f>'Approvvigionamento energia'!A3792+'Approvvigionamento energia'!B3792+'Approvvigionamento energia'!I3792</f>
        <v>195.47414061808465</v>
      </c>
      <c r="K3792">
        <f>IF(MIN(LCOH!$C$18,J3792)&gt;=$P$48*LCOH!$C$18, MIN(LCOH!$C$18,J3792),0)</f>
        <v>0</v>
      </c>
      <c r="L3792">
        <f t="shared" si="119"/>
        <v>195.47414061808465</v>
      </c>
      <c r="M3792">
        <f>K3792/LCOH!$C$18</f>
        <v>0</v>
      </c>
      <c r="N3792">
        <f>K3792/LCOH!$C$34</f>
        <v>0</v>
      </c>
    </row>
    <row r="3793" spans="1:14" x14ac:dyDescent="0.35">
      <c r="A3793">
        <f>'Profilo fotovoltaico'!B3795*LCOH!$C$20</f>
        <v>0</v>
      </c>
      <c r="B3793">
        <f>'Profilo eolico'!B3795*LCOH!$C$21</f>
        <v>51.5</v>
      </c>
      <c r="C3793">
        <f>$P$35*'Profilo fotovoltaico'!B3795</f>
        <v>0</v>
      </c>
      <c r="D3793">
        <f>$Q$37*'Profilo eolico'!B3795</f>
        <v>300.48369706738913</v>
      </c>
      <c r="E3793">
        <f>$P$39*'Profilo fotovoltaico'!B3795+'Approvvigionamento energia'!$Q$39*'Profilo eolico'!B3795</f>
        <v>225.36277280054185</v>
      </c>
      <c r="F3793">
        <f>$P$41*'Profilo fotovoltaico'!B3795+'Approvvigionamento energia'!$Q$41*'Profilo eolico'!B3795</f>
        <v>150.24184853369457</v>
      </c>
      <c r="G3793">
        <f>$P$43*'Profilo fotovoltaico'!B3795+'Approvvigionamento energia'!$Q$43*'Profilo eolico'!B3795</f>
        <v>75.120924266847283</v>
      </c>
      <c r="H3793">
        <f t="shared" si="118"/>
        <v>1138.4335154826958</v>
      </c>
      <c r="I3793">
        <f>IF(LCOH!$C$28=Menu!$A$1,'Approvvigionamento energia'!C3793,0)+IF(LCOH!$C$28=Menu!$A$2,'Approvvigionamento energia'!D3793,0)+IF(LCOH!$C$28=Menu!$A$3,'Approvvigionamento energia'!E3793,0)+IF(LCOH!$C$28=Menu!$A$4,'Approvvigionamento energia'!F3793,0)+IF(LCOH!$C$28=Menu!$A$5,'Approvvigionamento energia'!G3793,0)+IF(LCOH!$C$28=Menu!$A$6,'Approvvigionamento energia'!H3793,0)</f>
        <v>150.24184853369457</v>
      </c>
      <c r="J3793">
        <f>'Approvvigionamento energia'!A3793+'Approvvigionamento energia'!B3793+'Approvvigionamento energia'!I3793</f>
        <v>201.74184853369457</v>
      </c>
      <c r="K3793">
        <f>IF(MIN(LCOH!$C$18,J3793)&gt;=$P$48*LCOH!$C$18, MIN(LCOH!$C$18,J3793),0)</f>
        <v>0</v>
      </c>
      <c r="L3793">
        <f t="shared" si="119"/>
        <v>201.74184853369457</v>
      </c>
      <c r="M3793">
        <f>K3793/LCOH!$C$18</f>
        <v>0</v>
      </c>
      <c r="N3793">
        <f>K3793/LCOH!$C$34</f>
        <v>0</v>
      </c>
    </row>
    <row r="3794" spans="1:14" x14ac:dyDescent="0.35">
      <c r="A3794">
        <f>'Profilo fotovoltaico'!B3796*LCOH!$C$20</f>
        <v>0</v>
      </c>
      <c r="B3794">
        <f>'Profilo eolico'!B3796*LCOH!$C$21</f>
        <v>56.4</v>
      </c>
      <c r="C3794">
        <f>$P$35*'Profilo fotovoltaico'!B3796</f>
        <v>0</v>
      </c>
      <c r="D3794">
        <f>$Q$37*'Profilo eolico'!B3796</f>
        <v>329.07340805049995</v>
      </c>
      <c r="E3794">
        <f>$P$39*'Profilo fotovoltaico'!B3796+'Approvvigionamento energia'!$Q$39*'Profilo eolico'!B3796</f>
        <v>246.80505603787498</v>
      </c>
      <c r="F3794">
        <f>$P$41*'Profilo fotovoltaico'!B3796+'Approvvigionamento energia'!$Q$41*'Profilo eolico'!B3796</f>
        <v>164.53670402524997</v>
      </c>
      <c r="G3794">
        <f>$P$43*'Profilo fotovoltaico'!B3796+'Approvvigionamento energia'!$Q$43*'Profilo eolico'!B3796</f>
        <v>82.268352012624987</v>
      </c>
      <c r="H3794">
        <f t="shared" si="118"/>
        <v>1138.4335154826958</v>
      </c>
      <c r="I3794">
        <f>IF(LCOH!$C$28=Menu!$A$1,'Approvvigionamento energia'!C3794,0)+IF(LCOH!$C$28=Menu!$A$2,'Approvvigionamento energia'!D3794,0)+IF(LCOH!$C$28=Menu!$A$3,'Approvvigionamento energia'!E3794,0)+IF(LCOH!$C$28=Menu!$A$4,'Approvvigionamento energia'!F3794,0)+IF(LCOH!$C$28=Menu!$A$5,'Approvvigionamento energia'!G3794,0)+IF(LCOH!$C$28=Menu!$A$6,'Approvvigionamento energia'!H3794,0)</f>
        <v>164.53670402524997</v>
      </c>
      <c r="J3794">
        <f>'Approvvigionamento energia'!A3794+'Approvvigionamento energia'!B3794+'Approvvigionamento energia'!I3794</f>
        <v>220.93670402524998</v>
      </c>
      <c r="K3794">
        <f>IF(MIN(LCOH!$C$18,J3794)&gt;=$P$48*LCOH!$C$18, MIN(LCOH!$C$18,J3794),0)</f>
        <v>0</v>
      </c>
      <c r="L3794">
        <f t="shared" si="119"/>
        <v>220.93670402524998</v>
      </c>
      <c r="M3794">
        <f>K3794/LCOH!$C$18</f>
        <v>0</v>
      </c>
      <c r="N3794">
        <f>K3794/LCOH!$C$34</f>
        <v>0</v>
      </c>
    </row>
    <row r="3795" spans="1:14" x14ac:dyDescent="0.35">
      <c r="A3795">
        <f>'Profilo fotovoltaico'!B3797*LCOH!$C$20</f>
        <v>0</v>
      </c>
      <c r="B3795">
        <f>'Profilo eolico'!B3797*LCOH!$C$21</f>
        <v>60.5</v>
      </c>
      <c r="C3795">
        <f>$P$35*'Profilo fotovoltaico'!B3797</f>
        <v>0</v>
      </c>
      <c r="D3795">
        <f>$Q$37*'Profilo eolico'!B3797</f>
        <v>352.99541111800085</v>
      </c>
      <c r="E3795">
        <f>$P$39*'Profilo fotovoltaico'!B3797+'Approvvigionamento energia'!$Q$39*'Profilo eolico'!B3797</f>
        <v>264.74655833850062</v>
      </c>
      <c r="F3795">
        <f>$P$41*'Profilo fotovoltaico'!B3797+'Approvvigionamento energia'!$Q$41*'Profilo eolico'!B3797</f>
        <v>176.49770555900042</v>
      </c>
      <c r="G3795">
        <f>$P$43*'Profilo fotovoltaico'!B3797+'Approvvigionamento energia'!$Q$43*'Profilo eolico'!B3797</f>
        <v>88.248852779500211</v>
      </c>
      <c r="H3795">
        <f t="shared" si="118"/>
        <v>1138.4335154826958</v>
      </c>
      <c r="I3795">
        <f>IF(LCOH!$C$28=Menu!$A$1,'Approvvigionamento energia'!C3795,0)+IF(LCOH!$C$28=Menu!$A$2,'Approvvigionamento energia'!D3795,0)+IF(LCOH!$C$28=Menu!$A$3,'Approvvigionamento energia'!E3795,0)+IF(LCOH!$C$28=Menu!$A$4,'Approvvigionamento energia'!F3795,0)+IF(LCOH!$C$28=Menu!$A$5,'Approvvigionamento energia'!G3795,0)+IF(LCOH!$C$28=Menu!$A$6,'Approvvigionamento energia'!H3795,0)</f>
        <v>176.49770555900042</v>
      </c>
      <c r="J3795">
        <f>'Approvvigionamento energia'!A3795+'Approvvigionamento energia'!B3795+'Approvvigionamento energia'!I3795</f>
        <v>236.99770555900042</v>
      </c>
      <c r="K3795">
        <f>IF(MIN(LCOH!$C$18,J3795)&gt;=$P$48*LCOH!$C$18, MIN(LCOH!$C$18,J3795),0)</f>
        <v>0</v>
      </c>
      <c r="L3795">
        <f t="shared" si="119"/>
        <v>236.99770555900042</v>
      </c>
      <c r="M3795">
        <f>K3795/LCOH!$C$18</f>
        <v>0</v>
      </c>
      <c r="N3795">
        <f>K3795/LCOH!$C$34</f>
        <v>0</v>
      </c>
    </row>
    <row r="3796" spans="1:14" x14ac:dyDescent="0.35">
      <c r="A3796">
        <f>'Profilo fotovoltaico'!B3798*LCOH!$C$20</f>
        <v>0</v>
      </c>
      <c r="B3796">
        <f>'Profilo eolico'!B3798*LCOH!$C$21</f>
        <v>62.6</v>
      </c>
      <c r="C3796">
        <f>$P$35*'Profilo fotovoltaico'!B3798</f>
        <v>0</v>
      </c>
      <c r="D3796">
        <f>$Q$37*'Profilo eolico'!B3798</f>
        <v>365.24814439647696</v>
      </c>
      <c r="E3796">
        <f>$P$39*'Profilo fotovoltaico'!B3798+'Approvvigionamento energia'!$Q$39*'Profilo eolico'!B3798</f>
        <v>273.93610829735769</v>
      </c>
      <c r="F3796">
        <f>$P$41*'Profilo fotovoltaico'!B3798+'Approvvigionamento energia'!$Q$41*'Profilo eolico'!B3798</f>
        <v>182.62407219823848</v>
      </c>
      <c r="G3796">
        <f>$P$43*'Profilo fotovoltaico'!B3798+'Approvvigionamento energia'!$Q$43*'Profilo eolico'!B3798</f>
        <v>91.31203609911924</v>
      </c>
      <c r="H3796">
        <f t="shared" si="118"/>
        <v>1138.4335154826958</v>
      </c>
      <c r="I3796">
        <f>IF(LCOH!$C$28=Menu!$A$1,'Approvvigionamento energia'!C3796,0)+IF(LCOH!$C$28=Menu!$A$2,'Approvvigionamento energia'!D3796,0)+IF(LCOH!$C$28=Menu!$A$3,'Approvvigionamento energia'!E3796,0)+IF(LCOH!$C$28=Menu!$A$4,'Approvvigionamento energia'!F3796,0)+IF(LCOH!$C$28=Menu!$A$5,'Approvvigionamento energia'!G3796,0)+IF(LCOH!$C$28=Menu!$A$6,'Approvvigionamento energia'!H3796,0)</f>
        <v>182.62407219823848</v>
      </c>
      <c r="J3796">
        <f>'Approvvigionamento energia'!A3796+'Approvvigionamento energia'!B3796+'Approvvigionamento energia'!I3796</f>
        <v>245.22407219823847</v>
      </c>
      <c r="K3796">
        <f>IF(MIN(LCOH!$C$18,J3796)&gt;=$P$48*LCOH!$C$18, MIN(LCOH!$C$18,J3796),0)</f>
        <v>0</v>
      </c>
      <c r="L3796">
        <f t="shared" si="119"/>
        <v>245.22407219823847</v>
      </c>
      <c r="M3796">
        <f>K3796/LCOH!$C$18</f>
        <v>0</v>
      </c>
      <c r="N3796">
        <f>K3796/LCOH!$C$34</f>
        <v>0</v>
      </c>
    </row>
    <row r="3797" spans="1:14" x14ac:dyDescent="0.35">
      <c r="A3797">
        <f>'Profilo fotovoltaico'!B3799*LCOH!$C$20</f>
        <v>0</v>
      </c>
      <c r="B3797">
        <f>'Profilo eolico'!B3799*LCOH!$C$21</f>
        <v>63.4</v>
      </c>
      <c r="C3797">
        <f>$P$35*'Profilo fotovoltaico'!B3799</f>
        <v>0</v>
      </c>
      <c r="D3797">
        <f>$Q$37*'Profilo eolico'!B3799</f>
        <v>369.91585231208683</v>
      </c>
      <c r="E3797">
        <f>$P$39*'Profilo fotovoltaico'!B3799+'Approvvigionamento energia'!$Q$39*'Profilo eolico'!B3799</f>
        <v>277.43688923406512</v>
      </c>
      <c r="F3797">
        <f>$P$41*'Profilo fotovoltaico'!B3799+'Approvvigionamento energia'!$Q$41*'Profilo eolico'!B3799</f>
        <v>184.95792615604341</v>
      </c>
      <c r="G3797">
        <f>$P$43*'Profilo fotovoltaico'!B3799+'Approvvigionamento energia'!$Q$43*'Profilo eolico'!B3799</f>
        <v>92.478963078021707</v>
      </c>
      <c r="H3797">
        <f t="shared" si="118"/>
        <v>1138.4335154826958</v>
      </c>
      <c r="I3797">
        <f>IF(LCOH!$C$28=Menu!$A$1,'Approvvigionamento energia'!C3797,0)+IF(LCOH!$C$28=Menu!$A$2,'Approvvigionamento energia'!D3797,0)+IF(LCOH!$C$28=Menu!$A$3,'Approvvigionamento energia'!E3797,0)+IF(LCOH!$C$28=Menu!$A$4,'Approvvigionamento energia'!F3797,0)+IF(LCOH!$C$28=Menu!$A$5,'Approvvigionamento energia'!G3797,0)+IF(LCOH!$C$28=Menu!$A$6,'Approvvigionamento energia'!H3797,0)</f>
        <v>184.95792615604341</v>
      </c>
      <c r="J3797">
        <f>'Approvvigionamento energia'!A3797+'Approvvigionamento energia'!B3797+'Approvvigionamento energia'!I3797</f>
        <v>248.35792615604342</v>
      </c>
      <c r="K3797">
        <f>IF(MIN(LCOH!$C$18,J3797)&gt;=$P$48*LCOH!$C$18, MIN(LCOH!$C$18,J3797),0)</f>
        <v>0</v>
      </c>
      <c r="L3797">
        <f t="shared" si="119"/>
        <v>248.35792615604342</v>
      </c>
      <c r="M3797">
        <f>K3797/LCOH!$C$18</f>
        <v>0</v>
      </c>
      <c r="N3797">
        <f>K3797/LCOH!$C$34</f>
        <v>0</v>
      </c>
    </row>
    <row r="3798" spans="1:14" x14ac:dyDescent="0.35">
      <c r="A3798">
        <f>'Profilo fotovoltaico'!B3800*LCOH!$C$20</f>
        <v>45</v>
      </c>
      <c r="B3798">
        <f>'Profilo eolico'!B3800*LCOH!$C$21</f>
        <v>57.3</v>
      </c>
      <c r="C3798">
        <f>$P$35*'Profilo fotovoltaico'!B3800</f>
        <v>330.9575484429929</v>
      </c>
      <c r="D3798">
        <f>$Q$37*'Profilo eolico'!B3800</f>
        <v>334.32457945556115</v>
      </c>
      <c r="E3798">
        <f>$P$39*'Profilo fotovoltaico'!B3800+'Approvvigionamento energia'!$Q$39*'Profilo eolico'!B3800</f>
        <v>333.48282170241907</v>
      </c>
      <c r="F3798">
        <f>$P$41*'Profilo fotovoltaico'!B3800+'Approvvigionamento energia'!$Q$41*'Profilo eolico'!B3800</f>
        <v>332.64106394927705</v>
      </c>
      <c r="G3798">
        <f>$P$43*'Profilo fotovoltaico'!B3800+'Approvvigionamento energia'!$Q$43*'Profilo eolico'!B3800</f>
        <v>331.79930619613498</v>
      </c>
      <c r="H3798">
        <f t="shared" si="118"/>
        <v>1138.4335154826958</v>
      </c>
      <c r="I3798">
        <f>IF(LCOH!$C$28=Menu!$A$1,'Approvvigionamento energia'!C3798,0)+IF(LCOH!$C$28=Menu!$A$2,'Approvvigionamento energia'!D3798,0)+IF(LCOH!$C$28=Menu!$A$3,'Approvvigionamento energia'!E3798,0)+IF(LCOH!$C$28=Menu!$A$4,'Approvvigionamento energia'!F3798,0)+IF(LCOH!$C$28=Menu!$A$5,'Approvvigionamento energia'!G3798,0)+IF(LCOH!$C$28=Menu!$A$6,'Approvvigionamento energia'!H3798,0)</f>
        <v>332.64106394927705</v>
      </c>
      <c r="J3798">
        <f>'Approvvigionamento energia'!A3798+'Approvvigionamento energia'!B3798+'Approvvigionamento energia'!I3798</f>
        <v>434.94106394927707</v>
      </c>
      <c r="K3798">
        <f>IF(MIN(LCOH!$C$18,J3798)&gt;=$P$48*LCOH!$C$18, MIN(LCOH!$C$18,J3798),0)</f>
        <v>434.94106394927707</v>
      </c>
      <c r="L3798">
        <f t="shared" si="119"/>
        <v>0</v>
      </c>
      <c r="M3798">
        <f>K3798/LCOH!$C$18</f>
        <v>0.28996070929951806</v>
      </c>
      <c r="N3798">
        <f>K3798/LCOH!$C$34</f>
        <v>8.3803673207953189</v>
      </c>
    </row>
    <row r="3799" spans="1:14" x14ac:dyDescent="0.35">
      <c r="A3799">
        <f>'Profilo fotovoltaico'!B3801*LCOH!$C$20</f>
        <v>143</v>
      </c>
      <c r="B3799">
        <f>'Profilo eolico'!B3801*LCOH!$C$21</f>
        <v>49.9</v>
      </c>
      <c r="C3799">
        <f>$P$35*'Profilo fotovoltaico'!B3801</f>
        <v>1051.7095428299551</v>
      </c>
      <c r="D3799">
        <f>$Q$37*'Profilo eolico'!B3801</f>
        <v>291.14828123616928</v>
      </c>
      <c r="E3799">
        <f>$P$39*'Profilo fotovoltaico'!B3801+'Approvvigionamento energia'!$Q$39*'Profilo eolico'!B3801</f>
        <v>481.28859663461571</v>
      </c>
      <c r="F3799">
        <f>$P$41*'Profilo fotovoltaico'!B3801+'Approvvigionamento energia'!$Q$41*'Profilo eolico'!B3801</f>
        <v>671.42891203306226</v>
      </c>
      <c r="G3799">
        <f>$P$43*'Profilo fotovoltaico'!B3801+'Approvvigionamento energia'!$Q$43*'Profilo eolico'!B3801</f>
        <v>861.56922743150869</v>
      </c>
      <c r="H3799">
        <f t="shared" si="118"/>
        <v>1138.4335154826958</v>
      </c>
      <c r="I3799">
        <f>IF(LCOH!$C$28=Menu!$A$1,'Approvvigionamento energia'!C3799,0)+IF(LCOH!$C$28=Menu!$A$2,'Approvvigionamento energia'!D3799,0)+IF(LCOH!$C$28=Menu!$A$3,'Approvvigionamento energia'!E3799,0)+IF(LCOH!$C$28=Menu!$A$4,'Approvvigionamento energia'!F3799,0)+IF(LCOH!$C$28=Menu!$A$5,'Approvvigionamento energia'!G3799,0)+IF(LCOH!$C$28=Menu!$A$6,'Approvvigionamento energia'!H3799,0)</f>
        <v>671.42891203306226</v>
      </c>
      <c r="J3799">
        <f>'Approvvigionamento energia'!A3799+'Approvvigionamento energia'!B3799+'Approvvigionamento energia'!I3799</f>
        <v>864.32891203306224</v>
      </c>
      <c r="K3799">
        <f>IF(MIN(LCOH!$C$18,J3799)&gt;=$P$48*LCOH!$C$18, MIN(LCOH!$C$18,J3799),0)</f>
        <v>864.32891203306224</v>
      </c>
      <c r="L3799">
        <f t="shared" si="119"/>
        <v>0</v>
      </c>
      <c r="M3799">
        <f>K3799/LCOH!$C$18</f>
        <v>0.57621927468870815</v>
      </c>
      <c r="N3799">
        <f>K3799/LCOH!$C$34</f>
        <v>16.653736262679427</v>
      </c>
    </row>
    <row r="3800" spans="1:14" x14ac:dyDescent="0.35">
      <c r="A3800">
        <f>'Profilo fotovoltaico'!B3802*LCOH!$C$20</f>
        <v>275</v>
      </c>
      <c r="B3800">
        <f>'Profilo eolico'!B3802*LCOH!$C$21</f>
        <v>58.3</v>
      </c>
      <c r="C3800">
        <f>$P$35*'Profilo fotovoltaico'!B3802</f>
        <v>2022.518351596068</v>
      </c>
      <c r="D3800">
        <f>$Q$37*'Profilo eolico'!B3802</f>
        <v>340.15921435007357</v>
      </c>
      <c r="E3800">
        <f>$P$39*'Profilo fotovoltaico'!B3802+'Approvvigionamento energia'!$Q$39*'Profilo eolico'!B3802</f>
        <v>760.74899866157216</v>
      </c>
      <c r="F3800">
        <f>$P$41*'Profilo fotovoltaico'!B3802+'Approvvigionamento energia'!$Q$41*'Profilo eolico'!B3802</f>
        <v>1181.3387829730707</v>
      </c>
      <c r="G3800">
        <f>$P$43*'Profilo fotovoltaico'!B3802+'Approvvigionamento energia'!$Q$43*'Profilo eolico'!B3802</f>
        <v>1601.9285672845695</v>
      </c>
      <c r="H3800">
        <f t="shared" si="118"/>
        <v>1138.4335154826958</v>
      </c>
      <c r="I3800">
        <f>IF(LCOH!$C$28=Menu!$A$1,'Approvvigionamento energia'!C3800,0)+IF(LCOH!$C$28=Menu!$A$2,'Approvvigionamento energia'!D3800,0)+IF(LCOH!$C$28=Menu!$A$3,'Approvvigionamento energia'!E3800,0)+IF(LCOH!$C$28=Menu!$A$4,'Approvvigionamento energia'!F3800,0)+IF(LCOH!$C$28=Menu!$A$5,'Approvvigionamento energia'!G3800,0)+IF(LCOH!$C$28=Menu!$A$6,'Approvvigionamento energia'!H3800,0)</f>
        <v>1181.3387829730707</v>
      </c>
      <c r="J3800">
        <f>'Approvvigionamento energia'!A3800+'Approvvigionamento energia'!B3800+'Approvvigionamento energia'!I3800</f>
        <v>1514.6387829730706</v>
      </c>
      <c r="K3800">
        <f>IF(MIN(LCOH!$C$18,J3800)&gt;=$P$48*LCOH!$C$18, MIN(LCOH!$C$18,J3800),0)</f>
        <v>1500</v>
      </c>
      <c r="L3800">
        <f t="shared" si="119"/>
        <v>14.638782973070647</v>
      </c>
      <c r="M3800">
        <f>K3800/LCOH!$C$18</f>
        <v>1</v>
      </c>
      <c r="N3800">
        <f>K3800/LCOH!$C$34</f>
        <v>28.901734104046245</v>
      </c>
    </row>
    <row r="3801" spans="1:14" x14ac:dyDescent="0.35">
      <c r="A3801">
        <f>'Profilo fotovoltaico'!B3803*LCOH!$C$20</f>
        <v>410</v>
      </c>
      <c r="B3801">
        <f>'Profilo eolico'!B3803*LCOH!$C$21</f>
        <v>66.3</v>
      </c>
      <c r="C3801">
        <f>$P$35*'Profilo fotovoltaico'!B3803</f>
        <v>3015.3909969250467</v>
      </c>
      <c r="D3801">
        <f>$Q$37*'Profilo eolico'!B3803</f>
        <v>386.83629350617281</v>
      </c>
      <c r="E3801">
        <f>$P$39*'Profilo fotovoltaico'!B3803+'Approvvigionamento energia'!$Q$39*'Profilo eolico'!B3803</f>
        <v>1043.9749693608912</v>
      </c>
      <c r="F3801">
        <f>$P$41*'Profilo fotovoltaico'!B3803+'Approvvigionamento energia'!$Q$41*'Profilo eolico'!B3803</f>
        <v>1701.1136452156097</v>
      </c>
      <c r="G3801">
        <f>$P$43*'Profilo fotovoltaico'!B3803+'Approvvigionamento energia'!$Q$43*'Profilo eolico'!B3803</f>
        <v>2358.252321070328</v>
      </c>
      <c r="H3801">
        <f t="shared" si="118"/>
        <v>1138.4335154826958</v>
      </c>
      <c r="I3801">
        <f>IF(LCOH!$C$28=Menu!$A$1,'Approvvigionamento energia'!C3801,0)+IF(LCOH!$C$28=Menu!$A$2,'Approvvigionamento energia'!D3801,0)+IF(LCOH!$C$28=Menu!$A$3,'Approvvigionamento energia'!E3801,0)+IF(LCOH!$C$28=Menu!$A$4,'Approvvigionamento energia'!F3801,0)+IF(LCOH!$C$28=Menu!$A$5,'Approvvigionamento energia'!G3801,0)+IF(LCOH!$C$28=Menu!$A$6,'Approvvigionamento energia'!H3801,0)</f>
        <v>1701.1136452156097</v>
      </c>
      <c r="J3801">
        <f>'Approvvigionamento energia'!A3801+'Approvvigionamento energia'!B3801+'Approvvigionamento energia'!I3801</f>
        <v>2177.4136452156099</v>
      </c>
      <c r="K3801">
        <f>IF(MIN(LCOH!$C$18,J3801)&gt;=$P$48*LCOH!$C$18, MIN(LCOH!$C$18,J3801),0)</f>
        <v>1500</v>
      </c>
      <c r="L3801">
        <f t="shared" si="119"/>
        <v>677.4136452156099</v>
      </c>
      <c r="M3801">
        <f>K3801/LCOH!$C$18</f>
        <v>1</v>
      </c>
      <c r="N3801">
        <f>K3801/LCOH!$C$34</f>
        <v>28.901734104046245</v>
      </c>
    </row>
    <row r="3802" spans="1:14" x14ac:dyDescent="0.35">
      <c r="A3802">
        <f>'Profilo fotovoltaico'!B3804*LCOH!$C$20</f>
        <v>511</v>
      </c>
      <c r="B3802">
        <f>'Profilo eolico'!B3804*LCOH!$C$21</f>
        <v>74.599999999999994</v>
      </c>
      <c r="C3802">
        <f>$P$35*'Profilo fotovoltaico'!B3804</f>
        <v>3758.2068278748752</v>
      </c>
      <c r="D3802">
        <f>$Q$37*'Profilo eolico'!B3804</f>
        <v>435.26376313062588</v>
      </c>
      <c r="E3802">
        <f>$P$39*'Profilo fotovoltaico'!B3804+'Approvvigionamento energia'!$Q$39*'Profilo eolico'!B3804</f>
        <v>1265.999529316688</v>
      </c>
      <c r="F3802">
        <f>$P$41*'Profilo fotovoltaico'!B3804+'Approvvigionamento energia'!$Q$41*'Profilo eolico'!B3804</f>
        <v>2096.7352955027504</v>
      </c>
      <c r="G3802">
        <f>$P$43*'Profilo fotovoltaico'!B3804+'Approvvigionamento energia'!$Q$43*'Profilo eolico'!B3804</f>
        <v>2927.4710616888133</v>
      </c>
      <c r="H3802">
        <f t="shared" si="118"/>
        <v>1138.4335154826958</v>
      </c>
      <c r="I3802">
        <f>IF(LCOH!$C$28=Menu!$A$1,'Approvvigionamento energia'!C3802,0)+IF(LCOH!$C$28=Menu!$A$2,'Approvvigionamento energia'!D3802,0)+IF(LCOH!$C$28=Menu!$A$3,'Approvvigionamento energia'!E3802,0)+IF(LCOH!$C$28=Menu!$A$4,'Approvvigionamento energia'!F3802,0)+IF(LCOH!$C$28=Menu!$A$5,'Approvvigionamento energia'!G3802,0)+IF(LCOH!$C$28=Menu!$A$6,'Approvvigionamento energia'!H3802,0)</f>
        <v>2096.7352955027504</v>
      </c>
      <c r="J3802">
        <f>'Approvvigionamento energia'!A3802+'Approvvigionamento energia'!B3802+'Approvvigionamento energia'!I3802</f>
        <v>2682.3352955027503</v>
      </c>
      <c r="K3802">
        <f>IF(MIN(LCOH!$C$18,J3802)&gt;=$P$48*LCOH!$C$18, MIN(LCOH!$C$18,J3802),0)</f>
        <v>1500</v>
      </c>
      <c r="L3802">
        <f t="shared" si="119"/>
        <v>1182.3352955027503</v>
      </c>
      <c r="M3802">
        <f>K3802/LCOH!$C$18</f>
        <v>1</v>
      </c>
      <c r="N3802">
        <f>K3802/LCOH!$C$34</f>
        <v>28.901734104046245</v>
      </c>
    </row>
    <row r="3803" spans="1:14" x14ac:dyDescent="0.35">
      <c r="A3803">
        <f>'Profilo fotovoltaico'!B3805*LCOH!$C$20</f>
        <v>578</v>
      </c>
      <c r="B3803">
        <f>'Profilo eolico'!B3805*LCOH!$C$21</f>
        <v>81.3</v>
      </c>
      <c r="C3803">
        <f>$P$35*'Profilo fotovoltaico'!B3805</f>
        <v>4250.9658444455536</v>
      </c>
      <c r="D3803">
        <f>$Q$37*'Profilo eolico'!B3805</f>
        <v>474.35581692385898</v>
      </c>
      <c r="E3803">
        <f>$P$39*'Profilo fotovoltaico'!B3805+'Approvvigionamento energia'!$Q$39*'Profilo eolico'!B3805</f>
        <v>1418.5083238042826</v>
      </c>
      <c r="F3803">
        <f>$P$41*'Profilo fotovoltaico'!B3805+'Approvvigionamento energia'!$Q$41*'Profilo eolico'!B3805</f>
        <v>2362.6608306847061</v>
      </c>
      <c r="G3803">
        <f>$P$43*'Profilo fotovoltaico'!B3805+'Approvvigionamento energia'!$Q$43*'Profilo eolico'!B3805</f>
        <v>3306.8133375651296</v>
      </c>
      <c r="H3803">
        <f t="shared" si="118"/>
        <v>1138.4335154826958</v>
      </c>
      <c r="I3803">
        <f>IF(LCOH!$C$28=Menu!$A$1,'Approvvigionamento energia'!C3803,0)+IF(LCOH!$C$28=Menu!$A$2,'Approvvigionamento energia'!D3803,0)+IF(LCOH!$C$28=Menu!$A$3,'Approvvigionamento energia'!E3803,0)+IF(LCOH!$C$28=Menu!$A$4,'Approvvigionamento energia'!F3803,0)+IF(LCOH!$C$28=Menu!$A$5,'Approvvigionamento energia'!G3803,0)+IF(LCOH!$C$28=Menu!$A$6,'Approvvigionamento energia'!H3803,0)</f>
        <v>2362.6608306847061</v>
      </c>
      <c r="J3803">
        <f>'Approvvigionamento energia'!A3803+'Approvvigionamento energia'!B3803+'Approvvigionamento energia'!I3803</f>
        <v>3021.9608306847058</v>
      </c>
      <c r="K3803">
        <f>IF(MIN(LCOH!$C$18,J3803)&gt;=$P$48*LCOH!$C$18, MIN(LCOH!$C$18,J3803),0)</f>
        <v>1500</v>
      </c>
      <c r="L3803">
        <f t="shared" si="119"/>
        <v>1521.9608306847058</v>
      </c>
      <c r="M3803">
        <f>K3803/LCOH!$C$18</f>
        <v>1</v>
      </c>
      <c r="N3803">
        <f>K3803/LCOH!$C$34</f>
        <v>28.901734104046245</v>
      </c>
    </row>
    <row r="3804" spans="1:14" x14ac:dyDescent="0.35">
      <c r="A3804">
        <f>'Profilo fotovoltaico'!B3806*LCOH!$C$20</f>
        <v>603</v>
      </c>
      <c r="B3804">
        <f>'Profilo eolico'!B3806*LCOH!$C$21</f>
        <v>86.7</v>
      </c>
      <c r="C3804">
        <f>$P$35*'Profilo fotovoltaico'!B3806</f>
        <v>4434.8311491361046</v>
      </c>
      <c r="D3804">
        <f>$Q$37*'Profilo eolico'!B3806</f>
        <v>505.86284535422601</v>
      </c>
      <c r="E3804">
        <f>$P$39*'Profilo fotovoltaico'!B3806+'Approvvigionamento energia'!$Q$39*'Profilo eolico'!B3806</f>
        <v>1488.1049212996957</v>
      </c>
      <c r="F3804">
        <f>$P$41*'Profilo fotovoltaico'!B3806+'Approvvigionamento energia'!$Q$41*'Profilo eolico'!B3806</f>
        <v>2470.3469972451653</v>
      </c>
      <c r="G3804">
        <f>$P$43*'Profilo fotovoltaico'!B3806+'Approvvigionamento energia'!$Q$43*'Profilo eolico'!B3806</f>
        <v>3452.5890731906356</v>
      </c>
      <c r="H3804">
        <f t="shared" si="118"/>
        <v>1138.4335154826958</v>
      </c>
      <c r="I3804">
        <f>IF(LCOH!$C$28=Menu!$A$1,'Approvvigionamento energia'!C3804,0)+IF(LCOH!$C$28=Menu!$A$2,'Approvvigionamento energia'!D3804,0)+IF(LCOH!$C$28=Menu!$A$3,'Approvvigionamento energia'!E3804,0)+IF(LCOH!$C$28=Menu!$A$4,'Approvvigionamento energia'!F3804,0)+IF(LCOH!$C$28=Menu!$A$5,'Approvvigionamento energia'!G3804,0)+IF(LCOH!$C$28=Menu!$A$6,'Approvvigionamento energia'!H3804,0)</f>
        <v>2470.3469972451653</v>
      </c>
      <c r="J3804">
        <f>'Approvvigionamento energia'!A3804+'Approvvigionamento energia'!B3804+'Approvvigionamento energia'!I3804</f>
        <v>3160.0469972451656</v>
      </c>
      <c r="K3804">
        <f>IF(MIN(LCOH!$C$18,J3804)&gt;=$P$48*LCOH!$C$18, MIN(LCOH!$C$18,J3804),0)</f>
        <v>1500</v>
      </c>
      <c r="L3804">
        <f t="shared" si="119"/>
        <v>1660.0469972451656</v>
      </c>
      <c r="M3804">
        <f>K3804/LCOH!$C$18</f>
        <v>1</v>
      </c>
      <c r="N3804">
        <f>K3804/LCOH!$C$34</f>
        <v>28.901734104046245</v>
      </c>
    </row>
    <row r="3805" spans="1:14" x14ac:dyDescent="0.35">
      <c r="A3805">
        <f>'Profilo fotovoltaico'!B3807*LCOH!$C$20</f>
        <v>583</v>
      </c>
      <c r="B3805">
        <f>'Profilo eolico'!B3807*LCOH!$C$21</f>
        <v>94.600000000000009</v>
      </c>
      <c r="C3805">
        <f>$P$35*'Profilo fotovoltaico'!B3807</f>
        <v>4287.7389053836632</v>
      </c>
      <c r="D3805">
        <f>$Q$37*'Profilo eolico'!B3807</f>
        <v>551.95646102087414</v>
      </c>
      <c r="E3805">
        <f>$P$39*'Profilo fotovoltaico'!B3807+'Approvvigionamento energia'!$Q$39*'Profilo eolico'!B3807</f>
        <v>1485.9020721115712</v>
      </c>
      <c r="F3805">
        <f>$P$41*'Profilo fotovoltaico'!B3807+'Approvvigionamento energia'!$Q$41*'Profilo eolico'!B3807</f>
        <v>2419.8476832022689</v>
      </c>
      <c r="G3805">
        <f>$P$43*'Profilo fotovoltaico'!B3807+'Approvvigionamento energia'!$Q$43*'Profilo eolico'!B3807</f>
        <v>3353.7932942929665</v>
      </c>
      <c r="H3805">
        <f t="shared" si="118"/>
        <v>1138.4335154826958</v>
      </c>
      <c r="I3805">
        <f>IF(LCOH!$C$28=Menu!$A$1,'Approvvigionamento energia'!C3805,0)+IF(LCOH!$C$28=Menu!$A$2,'Approvvigionamento energia'!D3805,0)+IF(LCOH!$C$28=Menu!$A$3,'Approvvigionamento energia'!E3805,0)+IF(LCOH!$C$28=Menu!$A$4,'Approvvigionamento energia'!F3805,0)+IF(LCOH!$C$28=Menu!$A$5,'Approvvigionamento energia'!G3805,0)+IF(LCOH!$C$28=Menu!$A$6,'Approvvigionamento energia'!H3805,0)</f>
        <v>2419.8476832022689</v>
      </c>
      <c r="J3805">
        <f>'Approvvigionamento energia'!A3805+'Approvvigionamento energia'!B3805+'Approvvigionamento energia'!I3805</f>
        <v>3097.4476832022688</v>
      </c>
      <c r="K3805">
        <f>IF(MIN(LCOH!$C$18,J3805)&gt;=$P$48*LCOH!$C$18, MIN(LCOH!$C$18,J3805),0)</f>
        <v>1500</v>
      </c>
      <c r="L3805">
        <f t="shared" si="119"/>
        <v>1597.4476832022688</v>
      </c>
      <c r="M3805">
        <f>K3805/LCOH!$C$18</f>
        <v>1</v>
      </c>
      <c r="N3805">
        <f>K3805/LCOH!$C$34</f>
        <v>28.901734104046245</v>
      </c>
    </row>
    <row r="3806" spans="1:14" x14ac:dyDescent="0.35">
      <c r="A3806">
        <f>'Profilo fotovoltaico'!B3808*LCOH!$C$20</f>
        <v>533</v>
      </c>
      <c r="B3806">
        <f>'Profilo eolico'!B3808*LCOH!$C$21</f>
        <v>102.8</v>
      </c>
      <c r="C3806">
        <f>$P$35*'Profilo fotovoltaico'!B3808</f>
        <v>3920.0082960025607</v>
      </c>
      <c r="D3806">
        <f>$Q$37*'Profilo eolico'!B3808</f>
        <v>599.80046715587582</v>
      </c>
      <c r="E3806">
        <f>$P$39*'Profilo fotovoltaico'!B3808+'Approvvigionamento energia'!$Q$39*'Profilo eolico'!B3808</f>
        <v>1429.852424367547</v>
      </c>
      <c r="F3806">
        <f>$P$41*'Profilo fotovoltaico'!B3808+'Approvvigionamento energia'!$Q$41*'Profilo eolico'!B3808</f>
        <v>2259.9043815792184</v>
      </c>
      <c r="G3806">
        <f>$P$43*'Profilo fotovoltaico'!B3808+'Approvvigionamento energia'!$Q$43*'Profilo eolico'!B3808</f>
        <v>3089.9563387908897</v>
      </c>
      <c r="H3806">
        <f t="shared" si="118"/>
        <v>1138.4335154826958</v>
      </c>
      <c r="I3806">
        <f>IF(LCOH!$C$28=Menu!$A$1,'Approvvigionamento energia'!C3806,0)+IF(LCOH!$C$28=Menu!$A$2,'Approvvigionamento energia'!D3806,0)+IF(LCOH!$C$28=Menu!$A$3,'Approvvigionamento energia'!E3806,0)+IF(LCOH!$C$28=Menu!$A$4,'Approvvigionamento energia'!F3806,0)+IF(LCOH!$C$28=Menu!$A$5,'Approvvigionamento energia'!G3806,0)+IF(LCOH!$C$28=Menu!$A$6,'Approvvigionamento energia'!H3806,0)</f>
        <v>2259.9043815792184</v>
      </c>
      <c r="J3806">
        <f>'Approvvigionamento energia'!A3806+'Approvvigionamento energia'!B3806+'Approvvigionamento energia'!I3806</f>
        <v>2895.7043815792185</v>
      </c>
      <c r="K3806">
        <f>IF(MIN(LCOH!$C$18,J3806)&gt;=$P$48*LCOH!$C$18, MIN(LCOH!$C$18,J3806),0)</f>
        <v>1500</v>
      </c>
      <c r="L3806">
        <f t="shared" si="119"/>
        <v>1395.7043815792185</v>
      </c>
      <c r="M3806">
        <f>K3806/LCOH!$C$18</f>
        <v>1</v>
      </c>
      <c r="N3806">
        <f>K3806/LCOH!$C$34</f>
        <v>28.901734104046245</v>
      </c>
    </row>
    <row r="3807" spans="1:14" x14ac:dyDescent="0.35">
      <c r="A3807">
        <f>'Profilo fotovoltaico'!B3809*LCOH!$C$20</f>
        <v>462</v>
      </c>
      <c r="B3807">
        <f>'Profilo eolico'!B3809*LCOH!$C$21</f>
        <v>110.2</v>
      </c>
      <c r="C3807">
        <f>$P$35*'Profilo fotovoltaico'!B3809</f>
        <v>3397.8308306813942</v>
      </c>
      <c r="D3807">
        <f>$Q$37*'Profilo eolico'!B3809</f>
        <v>642.97676537526775</v>
      </c>
      <c r="E3807">
        <f>$P$39*'Profilo fotovoltaico'!B3809+'Approvvigionamento energia'!$Q$39*'Profilo eolico'!B3809</f>
        <v>1331.6902817017994</v>
      </c>
      <c r="F3807">
        <f>$P$41*'Profilo fotovoltaico'!B3809+'Approvvigionamento energia'!$Q$41*'Profilo eolico'!B3809</f>
        <v>2020.403798028331</v>
      </c>
      <c r="G3807">
        <f>$P$43*'Profilo fotovoltaico'!B3809+'Approvvigionamento energia'!$Q$43*'Profilo eolico'!B3809</f>
        <v>2709.1173143548626</v>
      </c>
      <c r="H3807">
        <f t="shared" si="118"/>
        <v>1138.4335154826958</v>
      </c>
      <c r="I3807">
        <f>IF(LCOH!$C$28=Menu!$A$1,'Approvvigionamento energia'!C3807,0)+IF(LCOH!$C$28=Menu!$A$2,'Approvvigionamento energia'!D3807,0)+IF(LCOH!$C$28=Menu!$A$3,'Approvvigionamento energia'!E3807,0)+IF(LCOH!$C$28=Menu!$A$4,'Approvvigionamento energia'!F3807,0)+IF(LCOH!$C$28=Menu!$A$5,'Approvvigionamento energia'!G3807,0)+IF(LCOH!$C$28=Menu!$A$6,'Approvvigionamento energia'!H3807,0)</f>
        <v>2020.403798028331</v>
      </c>
      <c r="J3807">
        <f>'Approvvigionamento energia'!A3807+'Approvvigionamento energia'!B3807+'Approvvigionamento energia'!I3807</f>
        <v>2592.6037980283309</v>
      </c>
      <c r="K3807">
        <f>IF(MIN(LCOH!$C$18,J3807)&gt;=$P$48*LCOH!$C$18, MIN(LCOH!$C$18,J3807),0)</f>
        <v>1500</v>
      </c>
      <c r="L3807">
        <f t="shared" si="119"/>
        <v>1092.6037980283309</v>
      </c>
      <c r="M3807">
        <f>K3807/LCOH!$C$18</f>
        <v>1</v>
      </c>
      <c r="N3807">
        <f>K3807/LCOH!$C$34</f>
        <v>28.901734104046245</v>
      </c>
    </row>
    <row r="3808" spans="1:14" x14ac:dyDescent="0.35">
      <c r="A3808">
        <f>'Profilo fotovoltaico'!B3810*LCOH!$C$20</f>
        <v>378</v>
      </c>
      <c r="B3808">
        <f>'Profilo eolico'!B3810*LCOH!$C$21</f>
        <v>114.8</v>
      </c>
      <c r="C3808">
        <f>$P$35*'Profilo fotovoltaico'!B3810</f>
        <v>2780.0434069211406</v>
      </c>
      <c r="D3808">
        <f>$Q$37*'Profilo eolico'!B3810</f>
        <v>669.81608589002474</v>
      </c>
      <c r="E3808">
        <f>$P$39*'Profilo fotovoltaico'!B3810+'Approvvigionamento energia'!$Q$39*'Profilo eolico'!B3810</f>
        <v>1197.3729161478036</v>
      </c>
      <c r="F3808">
        <f>$P$41*'Profilo fotovoltaico'!B3810+'Approvvigionamento energia'!$Q$41*'Profilo eolico'!B3810</f>
        <v>1724.9297464055826</v>
      </c>
      <c r="G3808">
        <f>$P$43*'Profilo fotovoltaico'!B3810+'Approvvigionamento energia'!$Q$43*'Profilo eolico'!B3810</f>
        <v>2252.4865766633616</v>
      </c>
      <c r="H3808">
        <f t="shared" si="118"/>
        <v>1138.4335154826958</v>
      </c>
      <c r="I3808">
        <f>IF(LCOH!$C$28=Menu!$A$1,'Approvvigionamento energia'!C3808,0)+IF(LCOH!$C$28=Menu!$A$2,'Approvvigionamento energia'!D3808,0)+IF(LCOH!$C$28=Menu!$A$3,'Approvvigionamento energia'!E3808,0)+IF(LCOH!$C$28=Menu!$A$4,'Approvvigionamento energia'!F3808,0)+IF(LCOH!$C$28=Menu!$A$5,'Approvvigionamento energia'!G3808,0)+IF(LCOH!$C$28=Menu!$A$6,'Approvvigionamento energia'!H3808,0)</f>
        <v>1724.9297464055826</v>
      </c>
      <c r="J3808">
        <f>'Approvvigionamento energia'!A3808+'Approvvigionamento energia'!B3808+'Approvvigionamento energia'!I3808</f>
        <v>2217.7297464055828</v>
      </c>
      <c r="K3808">
        <f>IF(MIN(LCOH!$C$18,J3808)&gt;=$P$48*LCOH!$C$18, MIN(LCOH!$C$18,J3808),0)</f>
        <v>1500</v>
      </c>
      <c r="L3808">
        <f t="shared" si="119"/>
        <v>717.72974640558277</v>
      </c>
      <c r="M3808">
        <f>K3808/LCOH!$C$18</f>
        <v>1</v>
      </c>
      <c r="N3808">
        <f>K3808/LCOH!$C$34</f>
        <v>28.901734104046245</v>
      </c>
    </row>
    <row r="3809" spans="1:14" x14ac:dyDescent="0.35">
      <c r="A3809">
        <f>'Profilo fotovoltaico'!B3811*LCOH!$C$20</f>
        <v>276</v>
      </c>
      <c r="B3809">
        <f>'Profilo eolico'!B3811*LCOH!$C$21</f>
        <v>115.7</v>
      </c>
      <c r="C3809">
        <f>$P$35*'Profilo fotovoltaico'!B3811</f>
        <v>2029.87296378369</v>
      </c>
      <c r="D3809">
        <f>$Q$37*'Profilo eolico'!B3811</f>
        <v>675.06725729508594</v>
      </c>
      <c r="E3809">
        <f>$P$39*'Profilo fotovoltaico'!B3811+'Approvvigionamento energia'!$Q$39*'Profilo eolico'!B3811</f>
        <v>1013.7686839172369</v>
      </c>
      <c r="F3809">
        <f>$P$41*'Profilo fotovoltaico'!B3811+'Approvvigionamento energia'!$Q$41*'Profilo eolico'!B3811</f>
        <v>1352.4701105393879</v>
      </c>
      <c r="G3809">
        <f>$P$43*'Profilo fotovoltaico'!B3811+'Approvvigionamento energia'!$Q$43*'Profilo eolico'!B3811</f>
        <v>1691.1715371615392</v>
      </c>
      <c r="H3809">
        <f t="shared" si="118"/>
        <v>1138.4335154826958</v>
      </c>
      <c r="I3809">
        <f>IF(LCOH!$C$28=Menu!$A$1,'Approvvigionamento energia'!C3809,0)+IF(LCOH!$C$28=Menu!$A$2,'Approvvigionamento energia'!D3809,0)+IF(LCOH!$C$28=Menu!$A$3,'Approvvigionamento energia'!E3809,0)+IF(LCOH!$C$28=Menu!$A$4,'Approvvigionamento energia'!F3809,0)+IF(LCOH!$C$28=Menu!$A$5,'Approvvigionamento energia'!G3809,0)+IF(LCOH!$C$28=Menu!$A$6,'Approvvigionamento energia'!H3809,0)</f>
        <v>1352.4701105393879</v>
      </c>
      <c r="J3809">
        <f>'Approvvigionamento energia'!A3809+'Approvvigionamento energia'!B3809+'Approvvigionamento energia'!I3809</f>
        <v>1744.1701105393879</v>
      </c>
      <c r="K3809">
        <f>IF(MIN(LCOH!$C$18,J3809)&gt;=$P$48*LCOH!$C$18, MIN(LCOH!$C$18,J3809),0)</f>
        <v>1500</v>
      </c>
      <c r="L3809">
        <f t="shared" si="119"/>
        <v>244.17011053938791</v>
      </c>
      <c r="M3809">
        <f>K3809/LCOH!$C$18</f>
        <v>1</v>
      </c>
      <c r="N3809">
        <f>K3809/LCOH!$C$34</f>
        <v>28.901734104046245</v>
      </c>
    </row>
    <row r="3810" spans="1:14" x14ac:dyDescent="0.35">
      <c r="A3810">
        <f>'Profilo fotovoltaico'!B3812*LCOH!$C$20</f>
        <v>169</v>
      </c>
      <c r="B3810">
        <f>'Profilo eolico'!B3812*LCOH!$C$21</f>
        <v>114.3</v>
      </c>
      <c r="C3810">
        <f>$P$35*'Profilo fotovoltaico'!B3812</f>
        <v>1242.9294597081291</v>
      </c>
      <c r="D3810">
        <f>$Q$37*'Profilo eolico'!B3812</f>
        <v>666.89876844276853</v>
      </c>
      <c r="E3810">
        <f>$P$39*'Profilo fotovoltaico'!B3812+'Approvvigionamento energia'!$Q$39*'Profilo eolico'!B3812</f>
        <v>810.90644125910876</v>
      </c>
      <c r="F3810">
        <f>$P$41*'Profilo fotovoltaico'!B3812+'Approvvigionamento energia'!$Q$41*'Profilo eolico'!B3812</f>
        <v>954.91411407544888</v>
      </c>
      <c r="G3810">
        <f>$P$43*'Profilo fotovoltaico'!B3812+'Approvvigionamento energia'!$Q$43*'Profilo eolico'!B3812</f>
        <v>1098.921786891789</v>
      </c>
      <c r="H3810">
        <f t="shared" si="118"/>
        <v>1138.4335154826958</v>
      </c>
      <c r="I3810">
        <f>IF(LCOH!$C$28=Menu!$A$1,'Approvvigionamento energia'!C3810,0)+IF(LCOH!$C$28=Menu!$A$2,'Approvvigionamento energia'!D3810,0)+IF(LCOH!$C$28=Menu!$A$3,'Approvvigionamento energia'!E3810,0)+IF(LCOH!$C$28=Menu!$A$4,'Approvvigionamento energia'!F3810,0)+IF(LCOH!$C$28=Menu!$A$5,'Approvvigionamento energia'!G3810,0)+IF(LCOH!$C$28=Menu!$A$6,'Approvvigionamento energia'!H3810,0)</f>
        <v>954.91411407544888</v>
      </c>
      <c r="J3810">
        <f>'Approvvigionamento energia'!A3810+'Approvvigionamento energia'!B3810+'Approvvigionamento energia'!I3810</f>
        <v>1238.2141140754488</v>
      </c>
      <c r="K3810">
        <f>IF(MIN(LCOH!$C$18,J3810)&gt;=$P$48*LCOH!$C$18, MIN(LCOH!$C$18,J3810),0)</f>
        <v>1238.2141140754488</v>
      </c>
      <c r="L3810">
        <f t="shared" si="119"/>
        <v>0</v>
      </c>
      <c r="M3810">
        <f>K3810/LCOH!$C$18</f>
        <v>0.82547607605029927</v>
      </c>
      <c r="N3810">
        <f>K3810/LCOH!$C$34</f>
        <v>23.857690059257205</v>
      </c>
    </row>
    <row r="3811" spans="1:14" x14ac:dyDescent="0.35">
      <c r="A3811">
        <f>'Profilo fotovoltaico'!B3813*LCOH!$C$20</f>
        <v>69</v>
      </c>
      <c r="B3811">
        <f>'Profilo eolico'!B3813*LCOH!$C$21</f>
        <v>104.3</v>
      </c>
      <c r="C3811">
        <f>$P$35*'Profilo fotovoltaico'!B3813</f>
        <v>507.4682409459225</v>
      </c>
      <c r="D3811">
        <f>$Q$37*'Profilo eolico'!B3813</f>
        <v>608.55241949764445</v>
      </c>
      <c r="E3811">
        <f>$P$39*'Profilo fotovoltaico'!B3813+'Approvvigionamento energia'!$Q$39*'Profilo eolico'!B3813</f>
        <v>583.28137485971399</v>
      </c>
      <c r="F3811">
        <f>$P$41*'Profilo fotovoltaico'!B3813+'Approvvigionamento energia'!$Q$41*'Profilo eolico'!B3813</f>
        <v>558.01033022178353</v>
      </c>
      <c r="G3811">
        <f>$P$43*'Profilo fotovoltaico'!B3813+'Approvvigionamento energia'!$Q$43*'Profilo eolico'!B3813</f>
        <v>532.73928558385296</v>
      </c>
      <c r="H3811">
        <f t="shared" si="118"/>
        <v>1138.4335154826958</v>
      </c>
      <c r="I3811">
        <f>IF(LCOH!$C$28=Menu!$A$1,'Approvvigionamento energia'!C3811,0)+IF(LCOH!$C$28=Menu!$A$2,'Approvvigionamento energia'!D3811,0)+IF(LCOH!$C$28=Menu!$A$3,'Approvvigionamento energia'!E3811,0)+IF(LCOH!$C$28=Menu!$A$4,'Approvvigionamento energia'!F3811,0)+IF(LCOH!$C$28=Menu!$A$5,'Approvvigionamento energia'!G3811,0)+IF(LCOH!$C$28=Menu!$A$6,'Approvvigionamento energia'!H3811,0)</f>
        <v>558.01033022178353</v>
      </c>
      <c r="J3811">
        <f>'Approvvigionamento energia'!A3811+'Approvvigionamento energia'!B3811+'Approvvigionamento energia'!I3811</f>
        <v>731.31033022178349</v>
      </c>
      <c r="K3811">
        <f>IF(MIN(LCOH!$C$18,J3811)&gt;=$P$48*LCOH!$C$18, MIN(LCOH!$C$18,J3811),0)</f>
        <v>731.31033022178349</v>
      </c>
      <c r="L3811">
        <f t="shared" si="119"/>
        <v>0</v>
      </c>
      <c r="M3811">
        <f>K3811/LCOH!$C$18</f>
        <v>0.48754022014785564</v>
      </c>
      <c r="N3811">
        <f>K3811/LCOH!$C$34</f>
        <v>14.090757807741493</v>
      </c>
    </row>
    <row r="3812" spans="1:14" x14ac:dyDescent="0.35">
      <c r="A3812">
        <f>'Profilo fotovoltaico'!B3814*LCOH!$C$20</f>
        <v>8</v>
      </c>
      <c r="B3812">
        <f>'Profilo eolico'!B3814*LCOH!$C$21</f>
        <v>97</v>
      </c>
      <c r="C3812">
        <f>$P$35*'Profilo fotovoltaico'!B3814</f>
        <v>58.836897500976519</v>
      </c>
      <c r="D3812">
        <f>$Q$37*'Profilo eolico'!B3814</f>
        <v>565.95958476770386</v>
      </c>
      <c r="E3812">
        <f>$P$39*'Profilo fotovoltaico'!B3814+'Approvvigionamento energia'!$Q$39*'Profilo eolico'!B3814</f>
        <v>439.17891295102197</v>
      </c>
      <c r="F3812">
        <f>$P$41*'Profilo fotovoltaico'!B3814+'Approvvigionamento energia'!$Q$41*'Profilo eolico'!B3814</f>
        <v>312.3982411343402</v>
      </c>
      <c r="G3812">
        <f>$P$43*'Profilo fotovoltaico'!B3814+'Approvvigionamento energia'!$Q$43*'Profilo eolico'!B3814</f>
        <v>185.61756931765836</v>
      </c>
      <c r="H3812">
        <f t="shared" si="118"/>
        <v>1138.4335154826958</v>
      </c>
      <c r="I3812">
        <f>IF(LCOH!$C$28=Menu!$A$1,'Approvvigionamento energia'!C3812,0)+IF(LCOH!$C$28=Menu!$A$2,'Approvvigionamento energia'!D3812,0)+IF(LCOH!$C$28=Menu!$A$3,'Approvvigionamento energia'!E3812,0)+IF(LCOH!$C$28=Menu!$A$4,'Approvvigionamento energia'!F3812,0)+IF(LCOH!$C$28=Menu!$A$5,'Approvvigionamento energia'!G3812,0)+IF(LCOH!$C$28=Menu!$A$6,'Approvvigionamento energia'!H3812,0)</f>
        <v>312.3982411343402</v>
      </c>
      <c r="J3812">
        <f>'Approvvigionamento energia'!A3812+'Approvvigionamento energia'!B3812+'Approvvigionamento energia'!I3812</f>
        <v>417.3982411343402</v>
      </c>
      <c r="K3812">
        <f>IF(MIN(LCOH!$C$18,J3812)&gt;=$P$48*LCOH!$C$18, MIN(LCOH!$C$18,J3812),0)</f>
        <v>417.3982411343402</v>
      </c>
      <c r="L3812">
        <f t="shared" si="119"/>
        <v>0</v>
      </c>
      <c r="M3812">
        <f>K3812/LCOH!$C$18</f>
        <v>0.27826549408956014</v>
      </c>
      <c r="N3812">
        <f>K3812/LCOH!$C$34</f>
        <v>8.042355320507518</v>
      </c>
    </row>
    <row r="3813" spans="1:14" x14ac:dyDescent="0.35">
      <c r="A3813">
        <f>'Profilo fotovoltaico'!B3815*LCOH!$C$20</f>
        <v>0</v>
      </c>
      <c r="B3813">
        <f>'Profilo eolico'!B3815*LCOH!$C$21</f>
        <v>87.7</v>
      </c>
      <c r="C3813">
        <f>$P$35*'Profilo fotovoltaico'!B3815</f>
        <v>0</v>
      </c>
      <c r="D3813">
        <f>$Q$37*'Profilo eolico'!B3815</f>
        <v>511.69748024873843</v>
      </c>
      <c r="E3813">
        <f>$P$39*'Profilo fotovoltaico'!B3815+'Approvvigionamento energia'!$Q$39*'Profilo eolico'!B3815</f>
        <v>383.77311018655382</v>
      </c>
      <c r="F3813">
        <f>$P$41*'Profilo fotovoltaico'!B3815+'Approvvigionamento energia'!$Q$41*'Profilo eolico'!B3815</f>
        <v>255.84874012436921</v>
      </c>
      <c r="G3813">
        <f>$P$43*'Profilo fotovoltaico'!B3815+'Approvvigionamento energia'!$Q$43*'Profilo eolico'!B3815</f>
        <v>127.92437006218461</v>
      </c>
      <c r="H3813">
        <f t="shared" si="118"/>
        <v>1138.4335154826958</v>
      </c>
      <c r="I3813">
        <f>IF(LCOH!$C$28=Menu!$A$1,'Approvvigionamento energia'!C3813,0)+IF(LCOH!$C$28=Menu!$A$2,'Approvvigionamento energia'!D3813,0)+IF(LCOH!$C$28=Menu!$A$3,'Approvvigionamento energia'!E3813,0)+IF(LCOH!$C$28=Menu!$A$4,'Approvvigionamento energia'!F3813,0)+IF(LCOH!$C$28=Menu!$A$5,'Approvvigionamento energia'!G3813,0)+IF(LCOH!$C$28=Menu!$A$6,'Approvvigionamento energia'!H3813,0)</f>
        <v>255.84874012436921</v>
      </c>
      <c r="J3813">
        <f>'Approvvigionamento energia'!A3813+'Approvvigionamento energia'!B3813+'Approvvigionamento energia'!I3813</f>
        <v>343.5487401243692</v>
      </c>
      <c r="K3813">
        <f>IF(MIN(LCOH!$C$18,J3813)&gt;=$P$48*LCOH!$C$18, MIN(LCOH!$C$18,J3813),0)</f>
        <v>0</v>
      </c>
      <c r="L3813">
        <f t="shared" si="119"/>
        <v>343.5487401243692</v>
      </c>
      <c r="M3813">
        <f>K3813/LCOH!$C$18</f>
        <v>0</v>
      </c>
      <c r="N3813">
        <f>K3813/LCOH!$C$34</f>
        <v>0</v>
      </c>
    </row>
    <row r="3814" spans="1:14" x14ac:dyDescent="0.35">
      <c r="A3814">
        <f>'Profilo fotovoltaico'!B3816*LCOH!$C$20</f>
        <v>0</v>
      </c>
      <c r="B3814">
        <f>'Profilo eolico'!B3816*LCOH!$C$21</f>
        <v>82.600000000000009</v>
      </c>
      <c r="C3814">
        <f>$P$35*'Profilo fotovoltaico'!B3816</f>
        <v>0</v>
      </c>
      <c r="D3814">
        <f>$Q$37*'Profilo eolico'!B3816</f>
        <v>481.94084228672517</v>
      </c>
      <c r="E3814">
        <f>$P$39*'Profilo fotovoltaico'!B3816+'Approvvigionamento energia'!$Q$39*'Profilo eolico'!B3816</f>
        <v>361.45563171504386</v>
      </c>
      <c r="F3814">
        <f>$P$41*'Profilo fotovoltaico'!B3816+'Approvvigionamento energia'!$Q$41*'Profilo eolico'!B3816</f>
        <v>240.97042114336259</v>
      </c>
      <c r="G3814">
        <f>$P$43*'Profilo fotovoltaico'!B3816+'Approvvigionamento energia'!$Q$43*'Profilo eolico'!B3816</f>
        <v>120.48521057168129</v>
      </c>
      <c r="H3814">
        <f t="shared" si="118"/>
        <v>1138.4335154826958</v>
      </c>
      <c r="I3814">
        <f>IF(LCOH!$C$28=Menu!$A$1,'Approvvigionamento energia'!C3814,0)+IF(LCOH!$C$28=Menu!$A$2,'Approvvigionamento energia'!D3814,0)+IF(LCOH!$C$28=Menu!$A$3,'Approvvigionamento energia'!E3814,0)+IF(LCOH!$C$28=Menu!$A$4,'Approvvigionamento energia'!F3814,0)+IF(LCOH!$C$28=Menu!$A$5,'Approvvigionamento energia'!G3814,0)+IF(LCOH!$C$28=Menu!$A$6,'Approvvigionamento energia'!H3814,0)</f>
        <v>240.97042114336259</v>
      </c>
      <c r="J3814">
        <f>'Approvvigionamento energia'!A3814+'Approvvigionamento energia'!B3814+'Approvvigionamento energia'!I3814</f>
        <v>323.57042114336258</v>
      </c>
      <c r="K3814">
        <f>IF(MIN(LCOH!$C$18,J3814)&gt;=$P$48*LCOH!$C$18, MIN(LCOH!$C$18,J3814),0)</f>
        <v>0</v>
      </c>
      <c r="L3814">
        <f t="shared" si="119"/>
        <v>323.57042114336258</v>
      </c>
      <c r="M3814">
        <f>K3814/LCOH!$C$18</f>
        <v>0</v>
      </c>
      <c r="N3814">
        <f>K3814/LCOH!$C$34</f>
        <v>0</v>
      </c>
    </row>
    <row r="3815" spans="1:14" x14ac:dyDescent="0.35">
      <c r="A3815">
        <f>'Profilo fotovoltaico'!B3817*LCOH!$C$20</f>
        <v>0</v>
      </c>
      <c r="B3815">
        <f>'Profilo eolico'!B3817*LCOH!$C$21</f>
        <v>84.3</v>
      </c>
      <c r="C3815">
        <f>$P$35*'Profilo fotovoltaico'!B3817</f>
        <v>0</v>
      </c>
      <c r="D3815">
        <f>$Q$37*'Profilo eolico'!B3817</f>
        <v>491.85972160739624</v>
      </c>
      <c r="E3815">
        <f>$P$39*'Profilo fotovoltaico'!B3817+'Approvvigionamento energia'!$Q$39*'Profilo eolico'!B3817</f>
        <v>368.89479120554716</v>
      </c>
      <c r="F3815">
        <f>$P$41*'Profilo fotovoltaico'!B3817+'Approvvigionamento energia'!$Q$41*'Profilo eolico'!B3817</f>
        <v>245.92986080369812</v>
      </c>
      <c r="G3815">
        <f>$P$43*'Profilo fotovoltaico'!B3817+'Approvvigionamento energia'!$Q$43*'Profilo eolico'!B3817</f>
        <v>122.96493040184906</v>
      </c>
      <c r="H3815">
        <f t="shared" si="118"/>
        <v>1138.4335154826958</v>
      </c>
      <c r="I3815">
        <f>IF(LCOH!$C$28=Menu!$A$1,'Approvvigionamento energia'!C3815,0)+IF(LCOH!$C$28=Menu!$A$2,'Approvvigionamento energia'!D3815,0)+IF(LCOH!$C$28=Menu!$A$3,'Approvvigionamento energia'!E3815,0)+IF(LCOH!$C$28=Menu!$A$4,'Approvvigionamento energia'!F3815,0)+IF(LCOH!$C$28=Menu!$A$5,'Approvvigionamento energia'!G3815,0)+IF(LCOH!$C$28=Menu!$A$6,'Approvvigionamento energia'!H3815,0)</f>
        <v>245.92986080369812</v>
      </c>
      <c r="J3815">
        <f>'Approvvigionamento energia'!A3815+'Approvvigionamento energia'!B3815+'Approvvigionamento energia'!I3815</f>
        <v>330.2298608036981</v>
      </c>
      <c r="K3815">
        <f>IF(MIN(LCOH!$C$18,J3815)&gt;=$P$48*LCOH!$C$18, MIN(LCOH!$C$18,J3815),0)</f>
        <v>0</v>
      </c>
      <c r="L3815">
        <f t="shared" si="119"/>
        <v>330.2298608036981</v>
      </c>
      <c r="M3815">
        <f>K3815/LCOH!$C$18</f>
        <v>0</v>
      </c>
      <c r="N3815">
        <f>K3815/LCOH!$C$34</f>
        <v>0</v>
      </c>
    </row>
    <row r="3816" spans="1:14" x14ac:dyDescent="0.35">
      <c r="A3816">
        <f>'Profilo fotovoltaico'!B3818*LCOH!$C$20</f>
        <v>0</v>
      </c>
      <c r="B3816">
        <f>'Profilo eolico'!B3818*LCOH!$C$21</f>
        <v>89</v>
      </c>
      <c r="C3816">
        <f>$P$35*'Profilo fotovoltaico'!B3818</f>
        <v>0</v>
      </c>
      <c r="D3816">
        <f>$Q$37*'Profilo eolico'!B3818</f>
        <v>519.28250561160451</v>
      </c>
      <c r="E3816">
        <f>$P$39*'Profilo fotovoltaico'!B3818+'Approvvigionamento energia'!$Q$39*'Profilo eolico'!B3818</f>
        <v>389.46187920870341</v>
      </c>
      <c r="F3816">
        <f>$P$41*'Profilo fotovoltaico'!B3818+'Approvvigionamento energia'!$Q$41*'Profilo eolico'!B3818</f>
        <v>259.64125280580225</v>
      </c>
      <c r="G3816">
        <f>$P$43*'Profilo fotovoltaico'!B3818+'Approvvigionamento energia'!$Q$43*'Profilo eolico'!B3818</f>
        <v>129.82062640290113</v>
      </c>
      <c r="H3816">
        <f t="shared" si="118"/>
        <v>1138.4335154826958</v>
      </c>
      <c r="I3816">
        <f>IF(LCOH!$C$28=Menu!$A$1,'Approvvigionamento energia'!C3816,0)+IF(LCOH!$C$28=Menu!$A$2,'Approvvigionamento energia'!D3816,0)+IF(LCOH!$C$28=Menu!$A$3,'Approvvigionamento energia'!E3816,0)+IF(LCOH!$C$28=Menu!$A$4,'Approvvigionamento energia'!F3816,0)+IF(LCOH!$C$28=Menu!$A$5,'Approvvigionamento energia'!G3816,0)+IF(LCOH!$C$28=Menu!$A$6,'Approvvigionamento energia'!H3816,0)</f>
        <v>259.64125280580225</v>
      </c>
      <c r="J3816">
        <f>'Approvvigionamento energia'!A3816+'Approvvigionamento energia'!B3816+'Approvvigionamento energia'!I3816</f>
        <v>348.64125280580225</v>
      </c>
      <c r="K3816">
        <f>IF(MIN(LCOH!$C$18,J3816)&gt;=$P$48*LCOH!$C$18, MIN(LCOH!$C$18,J3816),0)</f>
        <v>0</v>
      </c>
      <c r="L3816">
        <f t="shared" si="119"/>
        <v>348.64125280580225</v>
      </c>
      <c r="M3816">
        <f>K3816/LCOH!$C$18</f>
        <v>0</v>
      </c>
      <c r="N3816">
        <f>K3816/LCOH!$C$34</f>
        <v>0</v>
      </c>
    </row>
    <row r="3817" spans="1:14" x14ac:dyDescent="0.35">
      <c r="A3817">
        <f>'Profilo fotovoltaico'!B3819*LCOH!$C$20</f>
        <v>0</v>
      </c>
      <c r="B3817">
        <f>'Profilo eolico'!B3819*LCOH!$C$21</f>
        <v>94.2</v>
      </c>
      <c r="C3817">
        <f>$P$35*'Profilo fotovoltaico'!B3819</f>
        <v>0</v>
      </c>
      <c r="D3817">
        <f>$Q$37*'Profilo eolico'!B3819</f>
        <v>549.62260706306915</v>
      </c>
      <c r="E3817">
        <f>$P$39*'Profilo fotovoltaico'!B3819+'Approvvigionamento energia'!$Q$39*'Profilo eolico'!B3819</f>
        <v>412.21695529730187</v>
      </c>
      <c r="F3817">
        <f>$P$41*'Profilo fotovoltaico'!B3819+'Approvvigionamento energia'!$Q$41*'Profilo eolico'!B3819</f>
        <v>274.81130353153458</v>
      </c>
      <c r="G3817">
        <f>$P$43*'Profilo fotovoltaico'!B3819+'Approvvigionamento energia'!$Q$43*'Profilo eolico'!B3819</f>
        <v>137.40565176576729</v>
      </c>
      <c r="H3817">
        <f t="shared" si="118"/>
        <v>1138.4335154826958</v>
      </c>
      <c r="I3817">
        <f>IF(LCOH!$C$28=Menu!$A$1,'Approvvigionamento energia'!C3817,0)+IF(LCOH!$C$28=Menu!$A$2,'Approvvigionamento energia'!D3817,0)+IF(LCOH!$C$28=Menu!$A$3,'Approvvigionamento energia'!E3817,0)+IF(LCOH!$C$28=Menu!$A$4,'Approvvigionamento energia'!F3817,0)+IF(LCOH!$C$28=Menu!$A$5,'Approvvigionamento energia'!G3817,0)+IF(LCOH!$C$28=Menu!$A$6,'Approvvigionamento energia'!H3817,0)</f>
        <v>274.81130353153458</v>
      </c>
      <c r="J3817">
        <f>'Approvvigionamento energia'!A3817+'Approvvigionamento energia'!B3817+'Approvvigionamento energia'!I3817</f>
        <v>369.01130353153457</v>
      </c>
      <c r="K3817">
        <f>IF(MIN(LCOH!$C$18,J3817)&gt;=$P$48*LCOH!$C$18, MIN(LCOH!$C$18,J3817),0)</f>
        <v>0</v>
      </c>
      <c r="L3817">
        <f t="shared" si="119"/>
        <v>369.01130353153457</v>
      </c>
      <c r="M3817">
        <f>K3817/LCOH!$C$18</f>
        <v>0</v>
      </c>
      <c r="N3817">
        <f>K3817/LCOH!$C$34</f>
        <v>0</v>
      </c>
    </row>
    <row r="3818" spans="1:14" x14ac:dyDescent="0.35">
      <c r="A3818">
        <f>'Profilo fotovoltaico'!B3820*LCOH!$C$20</f>
        <v>0</v>
      </c>
      <c r="B3818">
        <f>'Profilo eolico'!B3820*LCOH!$C$21</f>
        <v>96.199999999999989</v>
      </c>
      <c r="C3818">
        <f>$P$35*'Profilo fotovoltaico'!B3820</f>
        <v>0</v>
      </c>
      <c r="D3818">
        <f>$Q$37*'Profilo eolico'!B3820</f>
        <v>561.29187685209388</v>
      </c>
      <c r="E3818">
        <f>$P$39*'Profilo fotovoltaico'!B3820+'Approvvigionamento energia'!$Q$39*'Profilo eolico'!B3820</f>
        <v>420.96890763907038</v>
      </c>
      <c r="F3818">
        <f>$P$41*'Profilo fotovoltaico'!B3820+'Approvvigionamento energia'!$Q$41*'Profilo eolico'!B3820</f>
        <v>280.64593842604694</v>
      </c>
      <c r="G3818">
        <f>$P$43*'Profilo fotovoltaico'!B3820+'Approvvigionamento energia'!$Q$43*'Profilo eolico'!B3820</f>
        <v>140.32296921302347</v>
      </c>
      <c r="H3818">
        <f t="shared" si="118"/>
        <v>1138.4335154826958</v>
      </c>
      <c r="I3818">
        <f>IF(LCOH!$C$28=Menu!$A$1,'Approvvigionamento energia'!C3818,0)+IF(LCOH!$C$28=Menu!$A$2,'Approvvigionamento energia'!D3818,0)+IF(LCOH!$C$28=Menu!$A$3,'Approvvigionamento energia'!E3818,0)+IF(LCOH!$C$28=Menu!$A$4,'Approvvigionamento energia'!F3818,0)+IF(LCOH!$C$28=Menu!$A$5,'Approvvigionamento energia'!G3818,0)+IF(LCOH!$C$28=Menu!$A$6,'Approvvigionamento energia'!H3818,0)</f>
        <v>280.64593842604694</v>
      </c>
      <c r="J3818">
        <f>'Approvvigionamento energia'!A3818+'Approvvigionamento energia'!B3818+'Approvvigionamento energia'!I3818</f>
        <v>376.84593842604693</v>
      </c>
      <c r="K3818">
        <f>IF(MIN(LCOH!$C$18,J3818)&gt;=$P$48*LCOH!$C$18, MIN(LCOH!$C$18,J3818),0)</f>
        <v>376.84593842604693</v>
      </c>
      <c r="L3818">
        <f t="shared" si="119"/>
        <v>0</v>
      </c>
      <c r="M3818">
        <f>K3818/LCOH!$C$18</f>
        <v>0.25123062561736464</v>
      </c>
      <c r="N3818">
        <f>K3818/LCOH!$C$34</f>
        <v>7.2610007403862609</v>
      </c>
    </row>
    <row r="3819" spans="1:14" x14ac:dyDescent="0.35">
      <c r="A3819">
        <f>'Profilo fotovoltaico'!B3821*LCOH!$C$20</f>
        <v>0</v>
      </c>
      <c r="B3819">
        <f>'Profilo eolico'!B3821*LCOH!$C$21</f>
        <v>95.5</v>
      </c>
      <c r="C3819">
        <f>$P$35*'Profilo fotovoltaico'!B3821</f>
        <v>0</v>
      </c>
      <c r="D3819">
        <f>$Q$37*'Profilo eolico'!B3821</f>
        <v>557.20763242593523</v>
      </c>
      <c r="E3819">
        <f>$P$39*'Profilo fotovoltaico'!B3821+'Approvvigionamento energia'!$Q$39*'Profilo eolico'!B3821</f>
        <v>417.90572431945139</v>
      </c>
      <c r="F3819">
        <f>$P$41*'Profilo fotovoltaico'!B3821+'Approvvigionamento energia'!$Q$41*'Profilo eolico'!B3821</f>
        <v>278.60381621296762</v>
      </c>
      <c r="G3819">
        <f>$P$43*'Profilo fotovoltaico'!B3821+'Approvvigionamento energia'!$Q$43*'Profilo eolico'!B3821</f>
        <v>139.30190810648381</v>
      </c>
      <c r="H3819">
        <f t="shared" si="118"/>
        <v>1138.4335154826958</v>
      </c>
      <c r="I3819">
        <f>IF(LCOH!$C$28=Menu!$A$1,'Approvvigionamento energia'!C3819,0)+IF(LCOH!$C$28=Menu!$A$2,'Approvvigionamento energia'!D3819,0)+IF(LCOH!$C$28=Menu!$A$3,'Approvvigionamento energia'!E3819,0)+IF(LCOH!$C$28=Menu!$A$4,'Approvvigionamento energia'!F3819,0)+IF(LCOH!$C$28=Menu!$A$5,'Approvvigionamento energia'!G3819,0)+IF(LCOH!$C$28=Menu!$A$6,'Approvvigionamento energia'!H3819,0)</f>
        <v>278.60381621296762</v>
      </c>
      <c r="J3819">
        <f>'Approvvigionamento energia'!A3819+'Approvvigionamento energia'!B3819+'Approvvigionamento energia'!I3819</f>
        <v>374.10381621296762</v>
      </c>
      <c r="K3819">
        <f>IF(MIN(LCOH!$C$18,J3819)&gt;=$P$48*LCOH!$C$18, MIN(LCOH!$C$18,J3819),0)</f>
        <v>0</v>
      </c>
      <c r="L3819">
        <f t="shared" si="119"/>
        <v>374.10381621296762</v>
      </c>
      <c r="M3819">
        <f>K3819/LCOH!$C$18</f>
        <v>0</v>
      </c>
      <c r="N3819">
        <f>K3819/LCOH!$C$34</f>
        <v>0</v>
      </c>
    </row>
    <row r="3820" spans="1:14" x14ac:dyDescent="0.35">
      <c r="A3820">
        <f>'Profilo fotovoltaico'!B3822*LCOH!$C$20</f>
        <v>0</v>
      </c>
      <c r="B3820">
        <f>'Profilo eolico'!B3822*LCOH!$C$21</f>
        <v>94.8</v>
      </c>
      <c r="C3820">
        <f>$P$35*'Profilo fotovoltaico'!B3822</f>
        <v>0</v>
      </c>
      <c r="D3820">
        <f>$Q$37*'Profilo eolico'!B3822</f>
        <v>553.12338799977658</v>
      </c>
      <c r="E3820">
        <f>$P$39*'Profilo fotovoltaico'!B3822+'Approvvigionamento energia'!$Q$39*'Profilo eolico'!B3822</f>
        <v>414.84254099983235</v>
      </c>
      <c r="F3820">
        <f>$P$41*'Profilo fotovoltaico'!B3822+'Approvvigionamento energia'!$Q$41*'Profilo eolico'!B3822</f>
        <v>276.56169399988829</v>
      </c>
      <c r="G3820">
        <f>$P$43*'Profilo fotovoltaico'!B3822+'Approvvigionamento energia'!$Q$43*'Profilo eolico'!B3822</f>
        <v>138.28084699994415</v>
      </c>
      <c r="H3820">
        <f t="shared" si="118"/>
        <v>1138.4335154826958</v>
      </c>
      <c r="I3820">
        <f>IF(LCOH!$C$28=Menu!$A$1,'Approvvigionamento energia'!C3820,0)+IF(LCOH!$C$28=Menu!$A$2,'Approvvigionamento energia'!D3820,0)+IF(LCOH!$C$28=Menu!$A$3,'Approvvigionamento energia'!E3820,0)+IF(LCOH!$C$28=Menu!$A$4,'Approvvigionamento energia'!F3820,0)+IF(LCOH!$C$28=Menu!$A$5,'Approvvigionamento energia'!G3820,0)+IF(LCOH!$C$28=Menu!$A$6,'Approvvigionamento energia'!H3820,0)</f>
        <v>276.56169399988829</v>
      </c>
      <c r="J3820">
        <f>'Approvvigionamento energia'!A3820+'Approvvigionamento energia'!B3820+'Approvvigionamento energia'!I3820</f>
        <v>371.3616939998883</v>
      </c>
      <c r="K3820">
        <f>IF(MIN(LCOH!$C$18,J3820)&gt;=$P$48*LCOH!$C$18, MIN(LCOH!$C$18,J3820),0)</f>
        <v>0</v>
      </c>
      <c r="L3820">
        <f t="shared" si="119"/>
        <v>371.3616939998883</v>
      </c>
      <c r="M3820">
        <f>K3820/LCOH!$C$18</f>
        <v>0</v>
      </c>
      <c r="N3820">
        <f>K3820/LCOH!$C$34</f>
        <v>0</v>
      </c>
    </row>
    <row r="3821" spans="1:14" x14ac:dyDescent="0.35">
      <c r="A3821">
        <f>'Profilo fotovoltaico'!B3823*LCOH!$C$20</f>
        <v>0</v>
      </c>
      <c r="B3821">
        <f>'Profilo eolico'!B3823*LCOH!$C$21</f>
        <v>95.8</v>
      </c>
      <c r="C3821">
        <f>$P$35*'Profilo fotovoltaico'!B3823</f>
        <v>0</v>
      </c>
      <c r="D3821">
        <f>$Q$37*'Profilo eolico'!B3823</f>
        <v>558.958022894289</v>
      </c>
      <c r="E3821">
        <f>$P$39*'Profilo fotovoltaico'!B3823+'Approvvigionamento energia'!$Q$39*'Profilo eolico'!B3823</f>
        <v>419.21851717071667</v>
      </c>
      <c r="F3821">
        <f>$P$41*'Profilo fotovoltaico'!B3823+'Approvvigionamento energia'!$Q$41*'Profilo eolico'!B3823</f>
        <v>279.4790114471445</v>
      </c>
      <c r="G3821">
        <f>$P$43*'Profilo fotovoltaico'!B3823+'Approvvigionamento energia'!$Q$43*'Profilo eolico'!B3823</f>
        <v>139.73950572357225</v>
      </c>
      <c r="H3821">
        <f t="shared" si="118"/>
        <v>1138.4335154826958</v>
      </c>
      <c r="I3821">
        <f>IF(LCOH!$C$28=Menu!$A$1,'Approvvigionamento energia'!C3821,0)+IF(LCOH!$C$28=Menu!$A$2,'Approvvigionamento energia'!D3821,0)+IF(LCOH!$C$28=Menu!$A$3,'Approvvigionamento energia'!E3821,0)+IF(LCOH!$C$28=Menu!$A$4,'Approvvigionamento energia'!F3821,0)+IF(LCOH!$C$28=Menu!$A$5,'Approvvigionamento energia'!G3821,0)+IF(LCOH!$C$28=Menu!$A$6,'Approvvigionamento energia'!H3821,0)</f>
        <v>279.4790114471445</v>
      </c>
      <c r="J3821">
        <f>'Approvvigionamento energia'!A3821+'Approvvigionamento energia'!B3821+'Approvvigionamento energia'!I3821</f>
        <v>375.27901144714451</v>
      </c>
      <c r="K3821">
        <f>IF(MIN(LCOH!$C$18,J3821)&gt;=$P$48*LCOH!$C$18, MIN(LCOH!$C$18,J3821),0)</f>
        <v>375.27901144714451</v>
      </c>
      <c r="L3821">
        <f t="shared" si="119"/>
        <v>0</v>
      </c>
      <c r="M3821">
        <f>K3821/LCOH!$C$18</f>
        <v>0.25018600763142967</v>
      </c>
      <c r="N3821">
        <f>K3821/LCOH!$C$34</f>
        <v>7.2308094691164646</v>
      </c>
    </row>
    <row r="3822" spans="1:14" x14ac:dyDescent="0.35">
      <c r="A3822">
        <f>'Profilo fotovoltaico'!B3824*LCOH!$C$20</f>
        <v>44</v>
      </c>
      <c r="B3822">
        <f>'Profilo eolico'!B3824*LCOH!$C$21</f>
        <v>87.6</v>
      </c>
      <c r="C3822">
        <f>$P$35*'Profilo fotovoltaico'!B3824</f>
        <v>323.60293625537082</v>
      </c>
      <c r="D3822">
        <f>$Q$37*'Profilo eolico'!B3824</f>
        <v>511.11401675928721</v>
      </c>
      <c r="E3822">
        <f>$P$39*'Profilo fotovoltaico'!B3824+'Approvvigionamento energia'!$Q$39*'Profilo eolico'!B3824</f>
        <v>464.2362466333081</v>
      </c>
      <c r="F3822">
        <f>$P$41*'Profilo fotovoltaico'!B3824+'Approvvigionamento energia'!$Q$41*'Profilo eolico'!B3824</f>
        <v>417.35847650732899</v>
      </c>
      <c r="G3822">
        <f>$P$43*'Profilo fotovoltaico'!B3824+'Approvvigionamento energia'!$Q$43*'Profilo eolico'!B3824</f>
        <v>370.48070638134993</v>
      </c>
      <c r="H3822">
        <f t="shared" si="118"/>
        <v>1138.4335154826958</v>
      </c>
      <c r="I3822">
        <f>IF(LCOH!$C$28=Menu!$A$1,'Approvvigionamento energia'!C3822,0)+IF(LCOH!$C$28=Menu!$A$2,'Approvvigionamento energia'!D3822,0)+IF(LCOH!$C$28=Menu!$A$3,'Approvvigionamento energia'!E3822,0)+IF(LCOH!$C$28=Menu!$A$4,'Approvvigionamento energia'!F3822,0)+IF(LCOH!$C$28=Menu!$A$5,'Approvvigionamento energia'!G3822,0)+IF(LCOH!$C$28=Menu!$A$6,'Approvvigionamento energia'!H3822,0)</f>
        <v>417.35847650732899</v>
      </c>
      <c r="J3822">
        <f>'Approvvigionamento energia'!A3822+'Approvvigionamento energia'!B3822+'Approvvigionamento energia'!I3822</f>
        <v>548.95847650732901</v>
      </c>
      <c r="K3822">
        <f>IF(MIN(LCOH!$C$18,J3822)&gt;=$P$48*LCOH!$C$18, MIN(LCOH!$C$18,J3822),0)</f>
        <v>548.95847650732901</v>
      </c>
      <c r="L3822">
        <f t="shared" si="119"/>
        <v>0</v>
      </c>
      <c r="M3822">
        <f>K3822/LCOH!$C$18</f>
        <v>0.36597231767155269</v>
      </c>
      <c r="N3822">
        <f>K3822/LCOH!$C$34</f>
        <v>10.577234614784759</v>
      </c>
    </row>
    <row r="3823" spans="1:14" x14ac:dyDescent="0.35">
      <c r="A3823">
        <f>'Profilo fotovoltaico'!B3825*LCOH!$C$20</f>
        <v>140</v>
      </c>
      <c r="B3823">
        <f>'Profilo eolico'!B3825*LCOH!$C$21</f>
        <v>60.6</v>
      </c>
      <c r="C3823">
        <f>$P$35*'Profilo fotovoltaico'!B3825</f>
        <v>1029.6457062670893</v>
      </c>
      <c r="D3823">
        <f>$Q$37*'Profilo eolico'!B3825</f>
        <v>353.57887460745212</v>
      </c>
      <c r="E3823">
        <f>$P$39*'Profilo fotovoltaico'!B3825+'Approvvigionamento energia'!$Q$39*'Profilo eolico'!B3825</f>
        <v>522.59558252236138</v>
      </c>
      <c r="F3823">
        <f>$P$41*'Profilo fotovoltaico'!B3825+'Approvvigionamento energia'!$Q$41*'Profilo eolico'!B3825</f>
        <v>691.61229043727076</v>
      </c>
      <c r="G3823">
        <f>$P$43*'Profilo fotovoltaico'!B3825+'Approvvigionamento energia'!$Q$43*'Profilo eolico'!B3825</f>
        <v>860.62899835218002</v>
      </c>
      <c r="H3823">
        <f t="shared" si="118"/>
        <v>1138.4335154826958</v>
      </c>
      <c r="I3823">
        <f>IF(LCOH!$C$28=Menu!$A$1,'Approvvigionamento energia'!C3823,0)+IF(LCOH!$C$28=Menu!$A$2,'Approvvigionamento energia'!D3823,0)+IF(LCOH!$C$28=Menu!$A$3,'Approvvigionamento energia'!E3823,0)+IF(LCOH!$C$28=Menu!$A$4,'Approvvigionamento energia'!F3823,0)+IF(LCOH!$C$28=Menu!$A$5,'Approvvigionamento energia'!G3823,0)+IF(LCOH!$C$28=Menu!$A$6,'Approvvigionamento energia'!H3823,0)</f>
        <v>691.61229043727076</v>
      </c>
      <c r="J3823">
        <f>'Approvvigionamento energia'!A3823+'Approvvigionamento energia'!B3823+'Approvvigionamento energia'!I3823</f>
        <v>892.21229043727078</v>
      </c>
      <c r="K3823">
        <f>IF(MIN(LCOH!$C$18,J3823)&gt;=$P$48*LCOH!$C$18, MIN(LCOH!$C$18,J3823),0)</f>
        <v>892.21229043727078</v>
      </c>
      <c r="L3823">
        <f t="shared" si="119"/>
        <v>0</v>
      </c>
      <c r="M3823">
        <f>K3823/LCOH!$C$18</f>
        <v>0.59480819362484716</v>
      </c>
      <c r="N3823">
        <f>K3823/LCOH!$C$34</f>
        <v>17.190988255053387</v>
      </c>
    </row>
    <row r="3824" spans="1:14" x14ac:dyDescent="0.35">
      <c r="A3824">
        <f>'Profilo fotovoltaico'!B3826*LCOH!$C$20</f>
        <v>258</v>
      </c>
      <c r="B3824">
        <f>'Profilo eolico'!B3826*LCOH!$C$21</f>
        <v>53.699999999999996</v>
      </c>
      <c r="C3824">
        <f>$P$35*'Profilo fotovoltaico'!B3826</f>
        <v>1897.4899444064929</v>
      </c>
      <c r="D3824">
        <f>$Q$37*'Profilo eolico'!B3826</f>
        <v>313.31989383531646</v>
      </c>
      <c r="E3824">
        <f>$P$39*'Profilo fotovoltaico'!B3826+'Approvvigionamento energia'!$Q$39*'Profilo eolico'!B3826</f>
        <v>709.36240647811053</v>
      </c>
      <c r="F3824">
        <f>$P$41*'Profilo fotovoltaico'!B3826+'Approvvigionamento energia'!$Q$41*'Profilo eolico'!B3826</f>
        <v>1105.4049191209047</v>
      </c>
      <c r="G3824">
        <f>$P$43*'Profilo fotovoltaico'!B3826+'Approvvigionamento energia'!$Q$43*'Profilo eolico'!B3826</f>
        <v>1501.4474317636987</v>
      </c>
      <c r="H3824">
        <f t="shared" si="118"/>
        <v>1138.4335154826958</v>
      </c>
      <c r="I3824">
        <f>IF(LCOH!$C$28=Menu!$A$1,'Approvvigionamento energia'!C3824,0)+IF(LCOH!$C$28=Menu!$A$2,'Approvvigionamento energia'!D3824,0)+IF(LCOH!$C$28=Menu!$A$3,'Approvvigionamento energia'!E3824,0)+IF(LCOH!$C$28=Menu!$A$4,'Approvvigionamento energia'!F3824,0)+IF(LCOH!$C$28=Menu!$A$5,'Approvvigionamento energia'!G3824,0)+IF(LCOH!$C$28=Menu!$A$6,'Approvvigionamento energia'!H3824,0)</f>
        <v>1105.4049191209047</v>
      </c>
      <c r="J3824">
        <f>'Approvvigionamento energia'!A3824+'Approvvigionamento energia'!B3824+'Approvvigionamento energia'!I3824</f>
        <v>1417.1049191209047</v>
      </c>
      <c r="K3824">
        <f>IF(MIN(LCOH!$C$18,J3824)&gt;=$P$48*LCOH!$C$18, MIN(LCOH!$C$18,J3824),0)</f>
        <v>1417.1049191209047</v>
      </c>
      <c r="L3824">
        <f t="shared" si="119"/>
        <v>0</v>
      </c>
      <c r="M3824">
        <f>K3824/LCOH!$C$18</f>
        <v>0.94473661274726983</v>
      </c>
      <c r="N3824">
        <f>K3824/LCOH!$C$34</f>
        <v>27.304526379978896</v>
      </c>
    </row>
    <row r="3825" spans="1:14" x14ac:dyDescent="0.35">
      <c r="A3825">
        <f>'Profilo fotovoltaico'!B3827*LCOH!$C$20</f>
        <v>368</v>
      </c>
      <c r="B3825">
        <f>'Profilo eolico'!B3827*LCOH!$C$21</f>
        <v>46.4</v>
      </c>
      <c r="C3825">
        <f>$P$35*'Profilo fotovoltaico'!B3827</f>
        <v>2706.4972850449199</v>
      </c>
      <c r="D3825">
        <f>$Q$37*'Profilo eolico'!B3827</f>
        <v>270.72705910537587</v>
      </c>
      <c r="E3825">
        <f>$P$39*'Profilo fotovoltaico'!B3827+'Approvvigionamento energia'!$Q$39*'Profilo eolico'!B3827</f>
        <v>879.66961559026186</v>
      </c>
      <c r="F3825">
        <f>$P$41*'Profilo fotovoltaico'!B3827+'Approvvigionamento energia'!$Q$41*'Profilo eolico'!B3827</f>
        <v>1488.6121720751478</v>
      </c>
      <c r="G3825">
        <f>$P$43*'Profilo fotovoltaico'!B3827+'Approvvigionamento energia'!$Q$43*'Profilo eolico'!B3827</f>
        <v>2097.5547285600342</v>
      </c>
      <c r="H3825">
        <f t="shared" si="118"/>
        <v>1138.4335154826958</v>
      </c>
      <c r="I3825">
        <f>IF(LCOH!$C$28=Menu!$A$1,'Approvvigionamento energia'!C3825,0)+IF(LCOH!$C$28=Menu!$A$2,'Approvvigionamento energia'!D3825,0)+IF(LCOH!$C$28=Menu!$A$3,'Approvvigionamento energia'!E3825,0)+IF(LCOH!$C$28=Menu!$A$4,'Approvvigionamento energia'!F3825,0)+IF(LCOH!$C$28=Menu!$A$5,'Approvvigionamento energia'!G3825,0)+IF(LCOH!$C$28=Menu!$A$6,'Approvvigionamento energia'!H3825,0)</f>
        <v>1488.6121720751478</v>
      </c>
      <c r="J3825">
        <f>'Approvvigionamento energia'!A3825+'Approvvigionamento energia'!B3825+'Approvvigionamento energia'!I3825</f>
        <v>1903.0121720751476</v>
      </c>
      <c r="K3825">
        <f>IF(MIN(LCOH!$C$18,J3825)&gt;=$P$48*LCOH!$C$18, MIN(LCOH!$C$18,J3825),0)</f>
        <v>1500</v>
      </c>
      <c r="L3825">
        <f t="shared" si="119"/>
        <v>403.01217207514765</v>
      </c>
      <c r="M3825">
        <f>K3825/LCOH!$C$18</f>
        <v>1</v>
      </c>
      <c r="N3825">
        <f>K3825/LCOH!$C$34</f>
        <v>28.901734104046245</v>
      </c>
    </row>
    <row r="3826" spans="1:14" x14ac:dyDescent="0.35">
      <c r="A3826">
        <f>'Profilo fotovoltaico'!B3828*LCOH!$C$20</f>
        <v>453</v>
      </c>
      <c r="B3826">
        <f>'Profilo eolico'!B3828*LCOH!$C$21</f>
        <v>41.300000000000004</v>
      </c>
      <c r="C3826">
        <f>$P$35*'Profilo fotovoltaico'!B3828</f>
        <v>3331.6393209927955</v>
      </c>
      <c r="D3826">
        <f>$Q$37*'Profilo eolico'!B3828</f>
        <v>240.97042114336259</v>
      </c>
      <c r="E3826">
        <f>$P$39*'Profilo fotovoltaico'!B3828+'Approvvigionamento energia'!$Q$39*'Profilo eolico'!B3828</f>
        <v>1013.6376461057208</v>
      </c>
      <c r="F3826">
        <f>$P$41*'Profilo fotovoltaico'!B3828+'Approvvigionamento energia'!$Q$41*'Profilo eolico'!B3828</f>
        <v>1786.3048710680791</v>
      </c>
      <c r="G3826">
        <f>$P$43*'Profilo fotovoltaico'!B3828+'Approvvigionamento energia'!$Q$43*'Profilo eolico'!B3828</f>
        <v>2558.9720960304371</v>
      </c>
      <c r="H3826">
        <f t="shared" si="118"/>
        <v>1138.4335154826958</v>
      </c>
      <c r="I3826">
        <f>IF(LCOH!$C$28=Menu!$A$1,'Approvvigionamento energia'!C3826,0)+IF(LCOH!$C$28=Menu!$A$2,'Approvvigionamento energia'!D3826,0)+IF(LCOH!$C$28=Menu!$A$3,'Approvvigionamento energia'!E3826,0)+IF(LCOH!$C$28=Menu!$A$4,'Approvvigionamento energia'!F3826,0)+IF(LCOH!$C$28=Menu!$A$5,'Approvvigionamento energia'!G3826,0)+IF(LCOH!$C$28=Menu!$A$6,'Approvvigionamento energia'!H3826,0)</f>
        <v>1786.3048710680791</v>
      </c>
      <c r="J3826">
        <f>'Approvvigionamento energia'!A3826+'Approvvigionamento energia'!B3826+'Approvvigionamento energia'!I3826</f>
        <v>2280.6048710680793</v>
      </c>
      <c r="K3826">
        <f>IF(MIN(LCOH!$C$18,J3826)&gt;=$P$48*LCOH!$C$18, MIN(LCOH!$C$18,J3826),0)</f>
        <v>1500</v>
      </c>
      <c r="L3826">
        <f t="shared" si="119"/>
        <v>780.60487106807932</v>
      </c>
      <c r="M3826">
        <f>K3826/LCOH!$C$18</f>
        <v>1</v>
      </c>
      <c r="N3826">
        <f>K3826/LCOH!$C$34</f>
        <v>28.901734104046245</v>
      </c>
    </row>
    <row r="3827" spans="1:14" x14ac:dyDescent="0.35">
      <c r="A3827">
        <f>'Profilo fotovoltaico'!B3829*LCOH!$C$20</f>
        <v>509</v>
      </c>
      <c r="B3827">
        <f>'Profilo eolico'!B3829*LCOH!$C$21</f>
        <v>38.800000000000004</v>
      </c>
      <c r="C3827">
        <f>$P$35*'Profilo fotovoltaico'!B3829</f>
        <v>3743.4976034996312</v>
      </c>
      <c r="D3827">
        <f>$Q$37*'Profilo eolico'!B3829</f>
        <v>226.38383390708154</v>
      </c>
      <c r="E3827">
        <f>$P$39*'Profilo fotovoltaico'!B3829+'Approvvigionamento energia'!$Q$39*'Profilo eolico'!B3829</f>
        <v>1105.6622763052189</v>
      </c>
      <c r="F3827">
        <f>$P$41*'Profilo fotovoltaico'!B3829+'Approvvigionamento energia'!$Q$41*'Profilo eolico'!B3829</f>
        <v>1984.9407187033564</v>
      </c>
      <c r="G3827">
        <f>$P$43*'Profilo fotovoltaico'!B3829+'Approvvigionamento energia'!$Q$43*'Profilo eolico'!B3829</f>
        <v>2864.2191611014937</v>
      </c>
      <c r="H3827">
        <f t="shared" si="118"/>
        <v>1138.4335154826958</v>
      </c>
      <c r="I3827">
        <f>IF(LCOH!$C$28=Menu!$A$1,'Approvvigionamento energia'!C3827,0)+IF(LCOH!$C$28=Menu!$A$2,'Approvvigionamento energia'!D3827,0)+IF(LCOH!$C$28=Menu!$A$3,'Approvvigionamento energia'!E3827,0)+IF(LCOH!$C$28=Menu!$A$4,'Approvvigionamento energia'!F3827,0)+IF(LCOH!$C$28=Menu!$A$5,'Approvvigionamento energia'!G3827,0)+IF(LCOH!$C$28=Menu!$A$6,'Approvvigionamento energia'!H3827,0)</f>
        <v>1984.9407187033564</v>
      </c>
      <c r="J3827">
        <f>'Approvvigionamento energia'!A3827+'Approvvigionamento energia'!B3827+'Approvvigionamento energia'!I3827</f>
        <v>2532.7407187033564</v>
      </c>
      <c r="K3827">
        <f>IF(MIN(LCOH!$C$18,J3827)&gt;=$P$48*LCOH!$C$18, MIN(LCOH!$C$18,J3827),0)</f>
        <v>1500</v>
      </c>
      <c r="L3827">
        <f t="shared" si="119"/>
        <v>1032.7407187033564</v>
      </c>
      <c r="M3827">
        <f>K3827/LCOH!$C$18</f>
        <v>1</v>
      </c>
      <c r="N3827">
        <f>K3827/LCOH!$C$34</f>
        <v>28.901734104046245</v>
      </c>
    </row>
    <row r="3828" spans="1:14" x14ac:dyDescent="0.35">
      <c r="A3828">
        <f>'Profilo fotovoltaico'!B3830*LCOH!$C$20</f>
        <v>544</v>
      </c>
      <c r="B3828">
        <f>'Profilo eolico'!B3830*LCOH!$C$21</f>
        <v>38.800000000000004</v>
      </c>
      <c r="C3828">
        <f>$P$35*'Profilo fotovoltaico'!B3830</f>
        <v>4000.9090300664038</v>
      </c>
      <c r="D3828">
        <f>$Q$37*'Profilo eolico'!B3830</f>
        <v>226.38383390708154</v>
      </c>
      <c r="E3828">
        <f>$P$39*'Profilo fotovoltaico'!B3830+'Approvvigionamento energia'!$Q$39*'Profilo eolico'!B3830</f>
        <v>1170.0151329469122</v>
      </c>
      <c r="F3828">
        <f>$P$41*'Profilo fotovoltaico'!B3830+'Approvvigionamento energia'!$Q$41*'Profilo eolico'!B3830</f>
        <v>2113.6464319867428</v>
      </c>
      <c r="G3828">
        <f>$P$43*'Profilo fotovoltaico'!B3830+'Approvvigionamento energia'!$Q$43*'Profilo eolico'!B3830</f>
        <v>3057.2777310265728</v>
      </c>
      <c r="H3828">
        <f t="shared" si="118"/>
        <v>1138.4335154826958</v>
      </c>
      <c r="I3828">
        <f>IF(LCOH!$C$28=Menu!$A$1,'Approvvigionamento energia'!C3828,0)+IF(LCOH!$C$28=Menu!$A$2,'Approvvigionamento energia'!D3828,0)+IF(LCOH!$C$28=Menu!$A$3,'Approvvigionamento energia'!E3828,0)+IF(LCOH!$C$28=Menu!$A$4,'Approvvigionamento energia'!F3828,0)+IF(LCOH!$C$28=Menu!$A$5,'Approvvigionamento energia'!G3828,0)+IF(LCOH!$C$28=Menu!$A$6,'Approvvigionamento energia'!H3828,0)</f>
        <v>2113.6464319867428</v>
      </c>
      <c r="J3828">
        <f>'Approvvigionamento energia'!A3828+'Approvvigionamento energia'!B3828+'Approvvigionamento energia'!I3828</f>
        <v>2696.4464319867429</v>
      </c>
      <c r="K3828">
        <f>IF(MIN(LCOH!$C$18,J3828)&gt;=$P$48*LCOH!$C$18, MIN(LCOH!$C$18,J3828),0)</f>
        <v>1500</v>
      </c>
      <c r="L3828">
        <f t="shared" si="119"/>
        <v>1196.4464319867429</v>
      </c>
      <c r="M3828">
        <f>K3828/LCOH!$C$18</f>
        <v>1</v>
      </c>
      <c r="N3828">
        <f>K3828/LCOH!$C$34</f>
        <v>28.901734104046245</v>
      </c>
    </row>
    <row r="3829" spans="1:14" x14ac:dyDescent="0.35">
      <c r="A3829">
        <f>'Profilo fotovoltaico'!B3831*LCOH!$C$20</f>
        <v>533</v>
      </c>
      <c r="B3829">
        <f>'Profilo eolico'!B3831*LCOH!$C$21</f>
        <v>43.6</v>
      </c>
      <c r="C3829">
        <f>$P$35*'Profilo fotovoltaico'!B3831</f>
        <v>3920.0082960025607</v>
      </c>
      <c r="D3829">
        <f>$Q$37*'Profilo eolico'!B3831</f>
        <v>254.39008140074111</v>
      </c>
      <c r="E3829">
        <f>$P$39*'Profilo fotovoltaico'!B3831+'Approvvigionamento energia'!$Q$39*'Profilo eolico'!B3831</f>
        <v>1170.7946350511961</v>
      </c>
      <c r="F3829">
        <f>$P$41*'Profilo fotovoltaico'!B3831+'Approvvigionamento energia'!$Q$41*'Profilo eolico'!B3831</f>
        <v>2087.1991887016511</v>
      </c>
      <c r="G3829">
        <f>$P$43*'Profilo fotovoltaico'!B3831+'Approvvigionamento energia'!$Q$43*'Profilo eolico'!B3831</f>
        <v>3003.6037423521061</v>
      </c>
      <c r="H3829">
        <f t="shared" si="118"/>
        <v>1138.4335154826958</v>
      </c>
      <c r="I3829">
        <f>IF(LCOH!$C$28=Menu!$A$1,'Approvvigionamento energia'!C3829,0)+IF(LCOH!$C$28=Menu!$A$2,'Approvvigionamento energia'!D3829,0)+IF(LCOH!$C$28=Menu!$A$3,'Approvvigionamento energia'!E3829,0)+IF(LCOH!$C$28=Menu!$A$4,'Approvvigionamento energia'!F3829,0)+IF(LCOH!$C$28=Menu!$A$5,'Approvvigionamento energia'!G3829,0)+IF(LCOH!$C$28=Menu!$A$6,'Approvvigionamento energia'!H3829,0)</f>
        <v>2087.1991887016511</v>
      </c>
      <c r="J3829">
        <f>'Approvvigionamento energia'!A3829+'Approvvigionamento energia'!B3829+'Approvvigionamento energia'!I3829</f>
        <v>2663.799188701651</v>
      </c>
      <c r="K3829">
        <f>IF(MIN(LCOH!$C$18,J3829)&gt;=$P$48*LCOH!$C$18, MIN(LCOH!$C$18,J3829),0)</f>
        <v>1500</v>
      </c>
      <c r="L3829">
        <f t="shared" si="119"/>
        <v>1163.799188701651</v>
      </c>
      <c r="M3829">
        <f>K3829/LCOH!$C$18</f>
        <v>1</v>
      </c>
      <c r="N3829">
        <f>K3829/LCOH!$C$34</f>
        <v>28.901734104046245</v>
      </c>
    </row>
    <row r="3830" spans="1:14" x14ac:dyDescent="0.35">
      <c r="A3830">
        <f>'Profilo fotovoltaico'!B3832*LCOH!$C$20</f>
        <v>484</v>
      </c>
      <c r="B3830">
        <f>'Profilo eolico'!B3832*LCOH!$C$21</f>
        <v>52.2</v>
      </c>
      <c r="C3830">
        <f>$P$35*'Profilo fotovoltaico'!B3832</f>
        <v>3559.6322988090792</v>
      </c>
      <c r="D3830">
        <f>$Q$37*'Profilo eolico'!B3832</f>
        <v>304.56794149354789</v>
      </c>
      <c r="E3830">
        <f>$P$39*'Profilo fotovoltaico'!B3832+'Approvvigionamento energia'!$Q$39*'Profilo eolico'!B3832</f>
        <v>1118.3340308224306</v>
      </c>
      <c r="F3830">
        <f>$P$41*'Profilo fotovoltaico'!B3832+'Approvvigionamento energia'!$Q$41*'Profilo eolico'!B3832</f>
        <v>1932.1001201513136</v>
      </c>
      <c r="G3830">
        <f>$P$43*'Profilo fotovoltaico'!B3832+'Approvvigionamento energia'!$Q$43*'Profilo eolico'!B3832</f>
        <v>2745.8662094801966</v>
      </c>
      <c r="H3830">
        <f t="shared" si="118"/>
        <v>1138.4335154826958</v>
      </c>
      <c r="I3830">
        <f>IF(LCOH!$C$28=Menu!$A$1,'Approvvigionamento energia'!C3830,0)+IF(LCOH!$C$28=Menu!$A$2,'Approvvigionamento energia'!D3830,0)+IF(LCOH!$C$28=Menu!$A$3,'Approvvigionamento energia'!E3830,0)+IF(LCOH!$C$28=Menu!$A$4,'Approvvigionamento energia'!F3830,0)+IF(LCOH!$C$28=Menu!$A$5,'Approvvigionamento energia'!G3830,0)+IF(LCOH!$C$28=Menu!$A$6,'Approvvigionamento energia'!H3830,0)</f>
        <v>1932.1001201513136</v>
      </c>
      <c r="J3830">
        <f>'Approvvigionamento energia'!A3830+'Approvvigionamento energia'!B3830+'Approvvigionamento energia'!I3830</f>
        <v>2468.3001201513134</v>
      </c>
      <c r="K3830">
        <f>IF(MIN(LCOH!$C$18,J3830)&gt;=$P$48*LCOH!$C$18, MIN(LCOH!$C$18,J3830),0)</f>
        <v>1500</v>
      </c>
      <c r="L3830">
        <f t="shared" si="119"/>
        <v>968.30012015131342</v>
      </c>
      <c r="M3830">
        <f>K3830/LCOH!$C$18</f>
        <v>1</v>
      </c>
      <c r="N3830">
        <f>K3830/LCOH!$C$34</f>
        <v>28.901734104046245</v>
      </c>
    </row>
    <row r="3831" spans="1:14" x14ac:dyDescent="0.35">
      <c r="A3831">
        <f>'Profilo fotovoltaico'!B3833*LCOH!$C$20</f>
        <v>400</v>
      </c>
      <c r="B3831">
        <f>'Profilo eolico'!B3833*LCOH!$C$21</f>
        <v>60.699999999999996</v>
      </c>
      <c r="C3831">
        <f>$P$35*'Profilo fotovoltaico'!B3833</f>
        <v>2941.844875048826</v>
      </c>
      <c r="D3831">
        <f>$Q$37*'Profilo eolico'!B3833</f>
        <v>354.16233809690334</v>
      </c>
      <c r="E3831">
        <f>$P$39*'Profilo fotovoltaico'!B3833+'Approvvigionamento energia'!$Q$39*'Profilo eolico'!B3833</f>
        <v>1001.0829723348841</v>
      </c>
      <c r="F3831">
        <f>$P$41*'Profilo fotovoltaico'!B3833+'Approvvigionamento energia'!$Q$41*'Profilo eolico'!B3833</f>
        <v>1648.0036065728646</v>
      </c>
      <c r="G3831">
        <f>$P$43*'Profilo fotovoltaico'!B3833+'Approvvigionamento energia'!$Q$43*'Profilo eolico'!B3833</f>
        <v>2294.9242408108453</v>
      </c>
      <c r="H3831">
        <f t="shared" si="118"/>
        <v>1138.4335154826958</v>
      </c>
      <c r="I3831">
        <f>IF(LCOH!$C$28=Menu!$A$1,'Approvvigionamento energia'!C3831,0)+IF(LCOH!$C$28=Menu!$A$2,'Approvvigionamento energia'!D3831,0)+IF(LCOH!$C$28=Menu!$A$3,'Approvvigionamento energia'!E3831,0)+IF(LCOH!$C$28=Menu!$A$4,'Approvvigionamento energia'!F3831,0)+IF(LCOH!$C$28=Menu!$A$5,'Approvvigionamento energia'!G3831,0)+IF(LCOH!$C$28=Menu!$A$6,'Approvvigionamento energia'!H3831,0)</f>
        <v>1648.0036065728646</v>
      </c>
      <c r="J3831">
        <f>'Approvvigionamento energia'!A3831+'Approvvigionamento energia'!B3831+'Approvvigionamento energia'!I3831</f>
        <v>2108.7036065728644</v>
      </c>
      <c r="K3831">
        <f>IF(MIN(LCOH!$C$18,J3831)&gt;=$P$48*LCOH!$C$18, MIN(LCOH!$C$18,J3831),0)</f>
        <v>1500</v>
      </c>
      <c r="L3831">
        <f t="shared" si="119"/>
        <v>608.70360657286437</v>
      </c>
      <c r="M3831">
        <f>K3831/LCOH!$C$18</f>
        <v>1</v>
      </c>
      <c r="N3831">
        <f>K3831/LCOH!$C$34</f>
        <v>28.901734104046245</v>
      </c>
    </row>
    <row r="3832" spans="1:14" x14ac:dyDescent="0.35">
      <c r="A3832">
        <f>'Profilo fotovoltaico'!B3834*LCOH!$C$20</f>
        <v>301</v>
      </c>
      <c r="B3832">
        <f>'Profilo eolico'!B3834*LCOH!$C$21</f>
        <v>68.900000000000006</v>
      </c>
      <c r="C3832">
        <f>$P$35*'Profilo fotovoltaico'!B3834</f>
        <v>2213.7382684742415</v>
      </c>
      <c r="D3832">
        <f>$Q$37*'Profilo eolico'!B3834</f>
        <v>402.00634423190513</v>
      </c>
      <c r="E3832">
        <f>$P$39*'Profilo fotovoltaico'!B3834+'Approvvigionamento energia'!$Q$39*'Profilo eolico'!B3834</f>
        <v>854.93932529248923</v>
      </c>
      <c r="F3832">
        <f>$P$41*'Profilo fotovoltaico'!B3834+'Approvvigionamento energia'!$Q$41*'Profilo eolico'!B3834</f>
        <v>1307.8723063530733</v>
      </c>
      <c r="G3832">
        <f>$P$43*'Profilo fotovoltaico'!B3834+'Approvvigionamento energia'!$Q$43*'Profilo eolico'!B3834</f>
        <v>1760.8052874136574</v>
      </c>
      <c r="H3832">
        <f t="shared" si="118"/>
        <v>1138.4335154826958</v>
      </c>
      <c r="I3832">
        <f>IF(LCOH!$C$28=Menu!$A$1,'Approvvigionamento energia'!C3832,0)+IF(LCOH!$C$28=Menu!$A$2,'Approvvigionamento energia'!D3832,0)+IF(LCOH!$C$28=Menu!$A$3,'Approvvigionamento energia'!E3832,0)+IF(LCOH!$C$28=Menu!$A$4,'Approvvigionamento energia'!F3832,0)+IF(LCOH!$C$28=Menu!$A$5,'Approvvigionamento energia'!G3832,0)+IF(LCOH!$C$28=Menu!$A$6,'Approvvigionamento energia'!H3832,0)</f>
        <v>1307.8723063530733</v>
      </c>
      <c r="J3832">
        <f>'Approvvigionamento energia'!A3832+'Approvvigionamento energia'!B3832+'Approvvigionamento energia'!I3832</f>
        <v>1677.7723063530734</v>
      </c>
      <c r="K3832">
        <f>IF(MIN(LCOH!$C$18,J3832)&gt;=$P$48*LCOH!$C$18, MIN(LCOH!$C$18,J3832),0)</f>
        <v>1500</v>
      </c>
      <c r="L3832">
        <f t="shared" si="119"/>
        <v>177.77230635307342</v>
      </c>
      <c r="M3832">
        <f>K3832/LCOH!$C$18</f>
        <v>1</v>
      </c>
      <c r="N3832">
        <f>K3832/LCOH!$C$34</f>
        <v>28.901734104046245</v>
      </c>
    </row>
    <row r="3833" spans="1:14" x14ac:dyDescent="0.35">
      <c r="A3833">
        <f>'Profilo fotovoltaico'!B3835*LCOH!$C$20</f>
        <v>202</v>
      </c>
      <c r="B3833">
        <f>'Profilo eolico'!B3835*LCOH!$C$21</f>
        <v>74.399999999999991</v>
      </c>
      <c r="C3833">
        <f>$P$35*'Profilo fotovoltaico'!B3835</f>
        <v>1485.6316618996573</v>
      </c>
      <c r="D3833">
        <f>$Q$37*'Profilo eolico'!B3835</f>
        <v>434.09683615172332</v>
      </c>
      <c r="E3833">
        <f>$P$39*'Profilo fotovoltaico'!B3835+'Approvvigionamento energia'!$Q$39*'Profilo eolico'!B3835</f>
        <v>696.98054258870684</v>
      </c>
      <c r="F3833">
        <f>$P$41*'Profilo fotovoltaico'!B3835+'Approvvigionamento energia'!$Q$41*'Profilo eolico'!B3835</f>
        <v>959.86424902569024</v>
      </c>
      <c r="G3833">
        <f>$P$43*'Profilo fotovoltaico'!B3835+'Approvvigionamento energia'!$Q$43*'Profilo eolico'!B3835</f>
        <v>1222.7479554626739</v>
      </c>
      <c r="H3833">
        <f t="shared" si="118"/>
        <v>1138.4335154826958</v>
      </c>
      <c r="I3833">
        <f>IF(LCOH!$C$28=Menu!$A$1,'Approvvigionamento energia'!C3833,0)+IF(LCOH!$C$28=Menu!$A$2,'Approvvigionamento energia'!D3833,0)+IF(LCOH!$C$28=Menu!$A$3,'Approvvigionamento energia'!E3833,0)+IF(LCOH!$C$28=Menu!$A$4,'Approvvigionamento energia'!F3833,0)+IF(LCOH!$C$28=Menu!$A$5,'Approvvigionamento energia'!G3833,0)+IF(LCOH!$C$28=Menu!$A$6,'Approvvigionamento energia'!H3833,0)</f>
        <v>959.86424902569024</v>
      </c>
      <c r="J3833">
        <f>'Approvvigionamento energia'!A3833+'Approvvigionamento energia'!B3833+'Approvvigionamento energia'!I3833</f>
        <v>1236.2642490256903</v>
      </c>
      <c r="K3833">
        <f>IF(MIN(LCOH!$C$18,J3833)&gt;=$P$48*LCOH!$C$18, MIN(LCOH!$C$18,J3833),0)</f>
        <v>1236.2642490256903</v>
      </c>
      <c r="L3833">
        <f t="shared" si="119"/>
        <v>0</v>
      </c>
      <c r="M3833">
        <f>K3833/LCOH!$C$18</f>
        <v>0.82417616601712684</v>
      </c>
      <c r="N3833">
        <f>K3833/LCOH!$C$34</f>
        <v>23.820120405119276</v>
      </c>
    </row>
    <row r="3834" spans="1:14" x14ac:dyDescent="0.35">
      <c r="A3834">
        <f>'Profilo fotovoltaico'!B3836*LCOH!$C$20</f>
        <v>113</v>
      </c>
      <c r="B3834">
        <f>'Profilo eolico'!B3836*LCOH!$C$21</f>
        <v>78.899999999999991</v>
      </c>
      <c r="C3834">
        <f>$P$35*'Profilo fotovoltaico'!B3836</f>
        <v>831.07117720129338</v>
      </c>
      <c r="D3834">
        <f>$Q$37*'Profilo eolico'!B3836</f>
        <v>460.35269317702921</v>
      </c>
      <c r="E3834">
        <f>$P$39*'Profilo fotovoltaico'!B3836+'Approvvigionamento energia'!$Q$39*'Profilo eolico'!B3836</f>
        <v>553.0323141830952</v>
      </c>
      <c r="F3834">
        <f>$P$41*'Profilo fotovoltaico'!B3836+'Approvvigionamento energia'!$Q$41*'Profilo eolico'!B3836</f>
        <v>645.7119351891613</v>
      </c>
      <c r="G3834">
        <f>$P$43*'Profilo fotovoltaico'!B3836+'Approvvigionamento energia'!$Q$43*'Profilo eolico'!B3836</f>
        <v>738.39155619522739</v>
      </c>
      <c r="H3834">
        <f t="shared" si="118"/>
        <v>1138.4335154826958</v>
      </c>
      <c r="I3834">
        <f>IF(LCOH!$C$28=Menu!$A$1,'Approvvigionamento energia'!C3834,0)+IF(LCOH!$C$28=Menu!$A$2,'Approvvigionamento energia'!D3834,0)+IF(LCOH!$C$28=Menu!$A$3,'Approvvigionamento energia'!E3834,0)+IF(LCOH!$C$28=Menu!$A$4,'Approvvigionamento energia'!F3834,0)+IF(LCOH!$C$28=Menu!$A$5,'Approvvigionamento energia'!G3834,0)+IF(LCOH!$C$28=Menu!$A$6,'Approvvigionamento energia'!H3834,0)</f>
        <v>645.7119351891613</v>
      </c>
      <c r="J3834">
        <f>'Approvvigionamento energia'!A3834+'Approvvigionamento energia'!B3834+'Approvvigionamento energia'!I3834</f>
        <v>837.61193518916127</v>
      </c>
      <c r="K3834">
        <f>IF(MIN(LCOH!$C$18,J3834)&gt;=$P$48*LCOH!$C$18, MIN(LCOH!$C$18,J3834),0)</f>
        <v>837.61193518916127</v>
      </c>
      <c r="L3834">
        <f t="shared" si="119"/>
        <v>0</v>
      </c>
      <c r="M3834">
        <f>K3834/LCOH!$C$18</f>
        <v>0.55840795679277422</v>
      </c>
      <c r="N3834">
        <f>K3834/LCOH!$C$34</f>
        <v>16.138958288808503</v>
      </c>
    </row>
    <row r="3835" spans="1:14" x14ac:dyDescent="0.35">
      <c r="A3835">
        <f>'Profilo fotovoltaico'!B3837*LCOH!$C$20</f>
        <v>42</v>
      </c>
      <c r="B3835">
        <f>'Profilo eolico'!B3837*LCOH!$C$21</f>
        <v>78.3</v>
      </c>
      <c r="C3835">
        <f>$P$35*'Profilo fotovoltaico'!B3837</f>
        <v>308.89371188012677</v>
      </c>
      <c r="D3835">
        <f>$Q$37*'Profilo eolico'!B3837</f>
        <v>456.85191224032172</v>
      </c>
      <c r="E3835">
        <f>$P$39*'Profilo fotovoltaico'!B3837+'Approvvigionamento energia'!$Q$39*'Profilo eolico'!B3837</f>
        <v>419.86236215027299</v>
      </c>
      <c r="F3835">
        <f>$P$41*'Profilo fotovoltaico'!B3837+'Approvvigionamento energia'!$Q$41*'Profilo eolico'!B3837</f>
        <v>382.87281206022425</v>
      </c>
      <c r="G3835">
        <f>$P$43*'Profilo fotovoltaico'!B3837+'Approvvigionamento energia'!$Q$43*'Profilo eolico'!B3837</f>
        <v>345.88326197017551</v>
      </c>
      <c r="H3835">
        <f t="shared" si="118"/>
        <v>1138.4335154826958</v>
      </c>
      <c r="I3835">
        <f>IF(LCOH!$C$28=Menu!$A$1,'Approvvigionamento energia'!C3835,0)+IF(LCOH!$C$28=Menu!$A$2,'Approvvigionamento energia'!D3835,0)+IF(LCOH!$C$28=Menu!$A$3,'Approvvigionamento energia'!E3835,0)+IF(LCOH!$C$28=Menu!$A$4,'Approvvigionamento energia'!F3835,0)+IF(LCOH!$C$28=Menu!$A$5,'Approvvigionamento energia'!G3835,0)+IF(LCOH!$C$28=Menu!$A$6,'Approvvigionamento energia'!H3835,0)</f>
        <v>382.87281206022425</v>
      </c>
      <c r="J3835">
        <f>'Approvvigionamento energia'!A3835+'Approvvigionamento energia'!B3835+'Approvvigionamento energia'!I3835</f>
        <v>503.17281206022426</v>
      </c>
      <c r="K3835">
        <f>IF(MIN(LCOH!$C$18,J3835)&gt;=$P$48*LCOH!$C$18, MIN(LCOH!$C$18,J3835),0)</f>
        <v>503.17281206022426</v>
      </c>
      <c r="L3835">
        <f t="shared" si="119"/>
        <v>0</v>
      </c>
      <c r="M3835">
        <f>K3835/LCOH!$C$18</f>
        <v>0.33544854137348284</v>
      </c>
      <c r="N3835">
        <f>K3835/LCOH!$C$34</f>
        <v>9.6950445483665568</v>
      </c>
    </row>
    <row r="3836" spans="1:14" x14ac:dyDescent="0.35">
      <c r="A3836">
        <f>'Profilo fotovoltaico'!B3838*LCOH!$C$20</f>
        <v>3</v>
      </c>
      <c r="B3836">
        <f>'Profilo eolico'!B3838*LCOH!$C$21</f>
        <v>71.2</v>
      </c>
      <c r="C3836">
        <f>$P$35*'Profilo fotovoltaico'!B3838</f>
        <v>22.063836562866197</v>
      </c>
      <c r="D3836">
        <f>$Q$37*'Profilo eolico'!B3838</f>
        <v>415.42600448928363</v>
      </c>
      <c r="E3836">
        <f>$P$39*'Profilo fotovoltaico'!B3838+'Approvvigionamento energia'!$Q$39*'Profilo eolico'!B3838</f>
        <v>317.08546250767932</v>
      </c>
      <c r="F3836">
        <f>$P$41*'Profilo fotovoltaico'!B3838+'Approvvigionamento energia'!$Q$41*'Profilo eolico'!B3838</f>
        <v>218.74492052607491</v>
      </c>
      <c r="G3836">
        <f>$P$43*'Profilo fotovoltaico'!B3838+'Approvvigionamento energia'!$Q$43*'Profilo eolico'!B3838</f>
        <v>120.40437854447055</v>
      </c>
      <c r="H3836">
        <f t="shared" si="118"/>
        <v>1138.4335154826958</v>
      </c>
      <c r="I3836">
        <f>IF(LCOH!$C$28=Menu!$A$1,'Approvvigionamento energia'!C3836,0)+IF(LCOH!$C$28=Menu!$A$2,'Approvvigionamento energia'!D3836,0)+IF(LCOH!$C$28=Menu!$A$3,'Approvvigionamento energia'!E3836,0)+IF(LCOH!$C$28=Menu!$A$4,'Approvvigionamento energia'!F3836,0)+IF(LCOH!$C$28=Menu!$A$5,'Approvvigionamento energia'!G3836,0)+IF(LCOH!$C$28=Menu!$A$6,'Approvvigionamento energia'!H3836,0)</f>
        <v>218.74492052607491</v>
      </c>
      <c r="J3836">
        <f>'Approvvigionamento energia'!A3836+'Approvvigionamento energia'!B3836+'Approvvigionamento energia'!I3836</f>
        <v>292.9449205260749</v>
      </c>
      <c r="K3836">
        <f>IF(MIN(LCOH!$C$18,J3836)&gt;=$P$48*LCOH!$C$18, MIN(LCOH!$C$18,J3836),0)</f>
        <v>0</v>
      </c>
      <c r="L3836">
        <f t="shared" si="119"/>
        <v>292.9449205260749</v>
      </c>
      <c r="M3836">
        <f>K3836/LCOH!$C$18</f>
        <v>0</v>
      </c>
      <c r="N3836">
        <f>K3836/LCOH!$C$34</f>
        <v>0</v>
      </c>
    </row>
    <row r="3837" spans="1:14" x14ac:dyDescent="0.35">
      <c r="A3837">
        <f>'Profilo fotovoltaico'!B3839*LCOH!$C$20</f>
        <v>0</v>
      </c>
      <c r="B3837">
        <f>'Profilo eolico'!B3839*LCOH!$C$21</f>
        <v>63.4</v>
      </c>
      <c r="C3837">
        <f>$P$35*'Profilo fotovoltaico'!B3839</f>
        <v>0</v>
      </c>
      <c r="D3837">
        <f>$Q$37*'Profilo eolico'!B3839</f>
        <v>369.91585231208683</v>
      </c>
      <c r="E3837">
        <f>$P$39*'Profilo fotovoltaico'!B3839+'Approvvigionamento energia'!$Q$39*'Profilo eolico'!B3839</f>
        <v>277.43688923406512</v>
      </c>
      <c r="F3837">
        <f>$P$41*'Profilo fotovoltaico'!B3839+'Approvvigionamento energia'!$Q$41*'Profilo eolico'!B3839</f>
        <v>184.95792615604341</v>
      </c>
      <c r="G3837">
        <f>$P$43*'Profilo fotovoltaico'!B3839+'Approvvigionamento energia'!$Q$43*'Profilo eolico'!B3839</f>
        <v>92.478963078021707</v>
      </c>
      <c r="H3837">
        <f t="shared" si="118"/>
        <v>1138.4335154826958</v>
      </c>
      <c r="I3837">
        <f>IF(LCOH!$C$28=Menu!$A$1,'Approvvigionamento energia'!C3837,0)+IF(LCOH!$C$28=Menu!$A$2,'Approvvigionamento energia'!D3837,0)+IF(LCOH!$C$28=Menu!$A$3,'Approvvigionamento energia'!E3837,0)+IF(LCOH!$C$28=Menu!$A$4,'Approvvigionamento energia'!F3837,0)+IF(LCOH!$C$28=Menu!$A$5,'Approvvigionamento energia'!G3837,0)+IF(LCOH!$C$28=Menu!$A$6,'Approvvigionamento energia'!H3837,0)</f>
        <v>184.95792615604341</v>
      </c>
      <c r="J3837">
        <f>'Approvvigionamento energia'!A3837+'Approvvigionamento energia'!B3837+'Approvvigionamento energia'!I3837</f>
        <v>248.35792615604342</v>
      </c>
      <c r="K3837">
        <f>IF(MIN(LCOH!$C$18,J3837)&gt;=$P$48*LCOH!$C$18, MIN(LCOH!$C$18,J3837),0)</f>
        <v>0</v>
      </c>
      <c r="L3837">
        <f t="shared" si="119"/>
        <v>248.35792615604342</v>
      </c>
      <c r="M3837">
        <f>K3837/LCOH!$C$18</f>
        <v>0</v>
      </c>
      <c r="N3837">
        <f>K3837/LCOH!$C$34</f>
        <v>0</v>
      </c>
    </row>
    <row r="3838" spans="1:14" x14ac:dyDescent="0.35">
      <c r="A3838">
        <f>'Profilo fotovoltaico'!B3840*LCOH!$C$20</f>
        <v>0</v>
      </c>
      <c r="B3838">
        <f>'Profilo eolico'!B3840*LCOH!$C$21</f>
        <v>66.5</v>
      </c>
      <c r="C3838">
        <f>$P$35*'Profilo fotovoltaico'!B3840</f>
        <v>0</v>
      </c>
      <c r="D3838">
        <f>$Q$37*'Profilo eolico'!B3840</f>
        <v>388.00322048507536</v>
      </c>
      <c r="E3838">
        <f>$P$39*'Profilo fotovoltaico'!B3840+'Approvvigionamento energia'!$Q$39*'Profilo eolico'!B3840</f>
        <v>291.00241536380651</v>
      </c>
      <c r="F3838">
        <f>$P$41*'Profilo fotovoltaico'!B3840+'Approvvigionamento energia'!$Q$41*'Profilo eolico'!B3840</f>
        <v>194.00161024253768</v>
      </c>
      <c r="G3838">
        <f>$P$43*'Profilo fotovoltaico'!B3840+'Approvvigionamento energia'!$Q$43*'Profilo eolico'!B3840</f>
        <v>97.00080512126884</v>
      </c>
      <c r="H3838">
        <f t="shared" si="118"/>
        <v>1138.4335154826958</v>
      </c>
      <c r="I3838">
        <f>IF(LCOH!$C$28=Menu!$A$1,'Approvvigionamento energia'!C3838,0)+IF(LCOH!$C$28=Menu!$A$2,'Approvvigionamento energia'!D3838,0)+IF(LCOH!$C$28=Menu!$A$3,'Approvvigionamento energia'!E3838,0)+IF(LCOH!$C$28=Menu!$A$4,'Approvvigionamento energia'!F3838,0)+IF(LCOH!$C$28=Menu!$A$5,'Approvvigionamento energia'!G3838,0)+IF(LCOH!$C$28=Menu!$A$6,'Approvvigionamento energia'!H3838,0)</f>
        <v>194.00161024253768</v>
      </c>
      <c r="J3838">
        <f>'Approvvigionamento energia'!A3838+'Approvvigionamento energia'!B3838+'Approvvigionamento energia'!I3838</f>
        <v>260.50161024253771</v>
      </c>
      <c r="K3838">
        <f>IF(MIN(LCOH!$C$18,J3838)&gt;=$P$48*LCOH!$C$18, MIN(LCOH!$C$18,J3838),0)</f>
        <v>0</v>
      </c>
      <c r="L3838">
        <f t="shared" si="119"/>
        <v>260.50161024253771</v>
      </c>
      <c r="M3838">
        <f>K3838/LCOH!$C$18</f>
        <v>0</v>
      </c>
      <c r="N3838">
        <f>K3838/LCOH!$C$34</f>
        <v>0</v>
      </c>
    </row>
    <row r="3839" spans="1:14" x14ac:dyDescent="0.35">
      <c r="A3839">
        <f>'Profilo fotovoltaico'!B3841*LCOH!$C$20</f>
        <v>0</v>
      </c>
      <c r="B3839">
        <f>'Profilo eolico'!B3841*LCOH!$C$21</f>
        <v>76.899999999999991</v>
      </c>
      <c r="C3839">
        <f>$P$35*'Profilo fotovoltaico'!B3841</f>
        <v>0</v>
      </c>
      <c r="D3839">
        <f>$Q$37*'Profilo eolico'!B3841</f>
        <v>448.68342338800437</v>
      </c>
      <c r="E3839">
        <f>$P$39*'Profilo fotovoltaico'!B3841+'Approvvigionamento energia'!$Q$39*'Profilo eolico'!B3841</f>
        <v>336.51256754100325</v>
      </c>
      <c r="F3839">
        <f>$P$41*'Profilo fotovoltaico'!B3841+'Approvvigionamento energia'!$Q$41*'Profilo eolico'!B3841</f>
        <v>224.34171169400219</v>
      </c>
      <c r="G3839">
        <f>$P$43*'Profilo fotovoltaico'!B3841+'Approvvigionamento energia'!$Q$43*'Profilo eolico'!B3841</f>
        <v>112.17085584700109</v>
      </c>
      <c r="H3839">
        <f t="shared" si="118"/>
        <v>1138.4335154826958</v>
      </c>
      <c r="I3839">
        <f>IF(LCOH!$C$28=Menu!$A$1,'Approvvigionamento energia'!C3839,0)+IF(LCOH!$C$28=Menu!$A$2,'Approvvigionamento energia'!D3839,0)+IF(LCOH!$C$28=Menu!$A$3,'Approvvigionamento energia'!E3839,0)+IF(LCOH!$C$28=Menu!$A$4,'Approvvigionamento energia'!F3839,0)+IF(LCOH!$C$28=Menu!$A$5,'Approvvigionamento energia'!G3839,0)+IF(LCOH!$C$28=Menu!$A$6,'Approvvigionamento energia'!H3839,0)</f>
        <v>224.34171169400219</v>
      </c>
      <c r="J3839">
        <f>'Approvvigionamento energia'!A3839+'Approvvigionamento energia'!B3839+'Approvvigionamento energia'!I3839</f>
        <v>301.24171169400216</v>
      </c>
      <c r="K3839">
        <f>IF(MIN(LCOH!$C$18,J3839)&gt;=$P$48*LCOH!$C$18, MIN(LCOH!$C$18,J3839),0)</f>
        <v>0</v>
      </c>
      <c r="L3839">
        <f t="shared" si="119"/>
        <v>301.24171169400216</v>
      </c>
      <c r="M3839">
        <f>K3839/LCOH!$C$18</f>
        <v>0</v>
      </c>
      <c r="N3839">
        <f>K3839/LCOH!$C$34</f>
        <v>0</v>
      </c>
    </row>
    <row r="3840" spans="1:14" x14ac:dyDescent="0.35">
      <c r="A3840">
        <f>'Profilo fotovoltaico'!B3842*LCOH!$C$20</f>
        <v>0</v>
      </c>
      <c r="B3840">
        <f>'Profilo eolico'!B3842*LCOH!$C$21</f>
        <v>92.7</v>
      </c>
      <c r="C3840">
        <f>$P$35*'Profilo fotovoltaico'!B3842</f>
        <v>0</v>
      </c>
      <c r="D3840">
        <f>$Q$37*'Profilo eolico'!B3842</f>
        <v>540.87065472130053</v>
      </c>
      <c r="E3840">
        <f>$P$39*'Profilo fotovoltaico'!B3842+'Approvvigionamento energia'!$Q$39*'Profilo eolico'!B3842</f>
        <v>405.65299104097539</v>
      </c>
      <c r="F3840">
        <f>$P$41*'Profilo fotovoltaico'!B3842+'Approvvigionamento energia'!$Q$41*'Profilo eolico'!B3842</f>
        <v>270.43532736065026</v>
      </c>
      <c r="G3840">
        <f>$P$43*'Profilo fotovoltaico'!B3842+'Approvvigionamento energia'!$Q$43*'Profilo eolico'!B3842</f>
        <v>135.21766368032513</v>
      </c>
      <c r="H3840">
        <f t="shared" si="118"/>
        <v>1138.4335154826958</v>
      </c>
      <c r="I3840">
        <f>IF(LCOH!$C$28=Menu!$A$1,'Approvvigionamento energia'!C3840,0)+IF(LCOH!$C$28=Menu!$A$2,'Approvvigionamento energia'!D3840,0)+IF(LCOH!$C$28=Menu!$A$3,'Approvvigionamento energia'!E3840,0)+IF(LCOH!$C$28=Menu!$A$4,'Approvvigionamento energia'!F3840,0)+IF(LCOH!$C$28=Menu!$A$5,'Approvvigionamento energia'!G3840,0)+IF(LCOH!$C$28=Menu!$A$6,'Approvvigionamento energia'!H3840,0)</f>
        <v>270.43532736065026</v>
      </c>
      <c r="J3840">
        <f>'Approvvigionamento energia'!A3840+'Approvvigionamento energia'!B3840+'Approvvigionamento energia'!I3840</f>
        <v>363.13532736065025</v>
      </c>
      <c r="K3840">
        <f>IF(MIN(LCOH!$C$18,J3840)&gt;=$P$48*LCOH!$C$18, MIN(LCOH!$C$18,J3840),0)</f>
        <v>0</v>
      </c>
      <c r="L3840">
        <f t="shared" si="119"/>
        <v>363.13532736065025</v>
      </c>
      <c r="M3840">
        <f>K3840/LCOH!$C$18</f>
        <v>0</v>
      </c>
      <c r="N3840">
        <f>K3840/LCOH!$C$34</f>
        <v>0</v>
      </c>
    </row>
    <row r="3841" spans="1:14" x14ac:dyDescent="0.35">
      <c r="A3841">
        <f>'Profilo fotovoltaico'!B3843*LCOH!$C$20</f>
        <v>0</v>
      </c>
      <c r="B3841">
        <f>'Profilo eolico'!B3843*LCOH!$C$21</f>
        <v>106.7</v>
      </c>
      <c r="C3841">
        <f>$P$35*'Profilo fotovoltaico'!B3843</f>
        <v>0</v>
      </c>
      <c r="D3841">
        <f>$Q$37*'Profilo eolico'!B3843</f>
        <v>622.55554324447428</v>
      </c>
      <c r="E3841">
        <f>$P$39*'Profilo fotovoltaico'!B3843+'Approvvigionamento energia'!$Q$39*'Profilo eolico'!B3843</f>
        <v>466.91665743335568</v>
      </c>
      <c r="F3841">
        <f>$P$41*'Profilo fotovoltaico'!B3843+'Approvvigionamento energia'!$Q$41*'Profilo eolico'!B3843</f>
        <v>311.27777162223714</v>
      </c>
      <c r="G3841">
        <f>$P$43*'Profilo fotovoltaico'!B3843+'Approvvigionamento energia'!$Q$43*'Profilo eolico'!B3843</f>
        <v>155.63888581111857</v>
      </c>
      <c r="H3841">
        <f t="shared" si="118"/>
        <v>1138.4335154826958</v>
      </c>
      <c r="I3841">
        <f>IF(LCOH!$C$28=Menu!$A$1,'Approvvigionamento energia'!C3841,0)+IF(LCOH!$C$28=Menu!$A$2,'Approvvigionamento energia'!D3841,0)+IF(LCOH!$C$28=Menu!$A$3,'Approvvigionamento energia'!E3841,0)+IF(LCOH!$C$28=Menu!$A$4,'Approvvigionamento energia'!F3841,0)+IF(LCOH!$C$28=Menu!$A$5,'Approvvigionamento energia'!G3841,0)+IF(LCOH!$C$28=Menu!$A$6,'Approvvigionamento energia'!H3841,0)</f>
        <v>311.27777162223714</v>
      </c>
      <c r="J3841">
        <f>'Approvvigionamento energia'!A3841+'Approvvigionamento energia'!B3841+'Approvvigionamento energia'!I3841</f>
        <v>417.97777162223713</v>
      </c>
      <c r="K3841">
        <f>IF(MIN(LCOH!$C$18,J3841)&gt;=$P$48*LCOH!$C$18, MIN(LCOH!$C$18,J3841),0)</f>
        <v>417.97777162223713</v>
      </c>
      <c r="L3841">
        <f t="shared" si="119"/>
        <v>0</v>
      </c>
      <c r="M3841">
        <f>K3841/LCOH!$C$18</f>
        <v>0.2786518477481581</v>
      </c>
      <c r="N3841">
        <f>K3841/LCOH!$C$34</f>
        <v>8.0535216112184411</v>
      </c>
    </row>
    <row r="3842" spans="1:14" x14ac:dyDescent="0.35">
      <c r="A3842">
        <f>'Profilo fotovoltaico'!B3844*LCOH!$C$20</f>
        <v>0</v>
      </c>
      <c r="B3842">
        <f>'Profilo eolico'!B3844*LCOH!$C$21</f>
        <v>113.5</v>
      </c>
      <c r="C3842">
        <f>$P$35*'Profilo fotovoltaico'!B3844</f>
        <v>0</v>
      </c>
      <c r="D3842">
        <f>$Q$37*'Profilo eolico'!B3844</f>
        <v>662.23106052715866</v>
      </c>
      <c r="E3842">
        <f>$P$39*'Profilo fotovoltaico'!B3844+'Approvvigionamento energia'!$Q$39*'Profilo eolico'!B3844</f>
        <v>496.673295395369</v>
      </c>
      <c r="F3842">
        <f>$P$41*'Profilo fotovoltaico'!B3844+'Approvvigionamento energia'!$Q$41*'Profilo eolico'!B3844</f>
        <v>331.11553026357933</v>
      </c>
      <c r="G3842">
        <f>$P$43*'Profilo fotovoltaico'!B3844+'Approvvigionamento energia'!$Q$43*'Profilo eolico'!B3844</f>
        <v>165.55776513178967</v>
      </c>
      <c r="H3842">
        <f t="shared" ref="H3842:H3905" si="120">$P$45</f>
        <v>1138.4335154826958</v>
      </c>
      <c r="I3842">
        <f>IF(LCOH!$C$28=Menu!$A$1,'Approvvigionamento energia'!C3842,0)+IF(LCOH!$C$28=Menu!$A$2,'Approvvigionamento energia'!D3842,0)+IF(LCOH!$C$28=Menu!$A$3,'Approvvigionamento energia'!E3842,0)+IF(LCOH!$C$28=Menu!$A$4,'Approvvigionamento energia'!F3842,0)+IF(LCOH!$C$28=Menu!$A$5,'Approvvigionamento energia'!G3842,0)+IF(LCOH!$C$28=Menu!$A$6,'Approvvigionamento energia'!H3842,0)</f>
        <v>331.11553026357933</v>
      </c>
      <c r="J3842">
        <f>'Approvvigionamento energia'!A3842+'Approvvigionamento energia'!B3842+'Approvvigionamento energia'!I3842</f>
        <v>444.61553026357933</v>
      </c>
      <c r="K3842">
        <f>IF(MIN(LCOH!$C$18,J3842)&gt;=$P$48*LCOH!$C$18, MIN(LCOH!$C$18,J3842),0)</f>
        <v>444.61553026357933</v>
      </c>
      <c r="L3842">
        <f t="shared" si="119"/>
        <v>0</v>
      </c>
      <c r="M3842">
        <f>K3842/LCOH!$C$18</f>
        <v>0.29641035350905287</v>
      </c>
      <c r="N3842">
        <f>K3842/LCOH!$C$34</f>
        <v>8.5667732228049971</v>
      </c>
    </row>
    <row r="3843" spans="1:14" x14ac:dyDescent="0.35">
      <c r="A3843">
        <f>'Profilo fotovoltaico'!B3845*LCOH!$C$20</f>
        <v>0</v>
      </c>
      <c r="B3843">
        <f>'Profilo eolico'!B3845*LCOH!$C$21</f>
        <v>116.8</v>
      </c>
      <c r="C3843">
        <f>$P$35*'Profilo fotovoltaico'!B3845</f>
        <v>0</v>
      </c>
      <c r="D3843">
        <f>$Q$37*'Profilo eolico'!B3845</f>
        <v>681.48535567904958</v>
      </c>
      <c r="E3843">
        <f>$P$39*'Profilo fotovoltaico'!B3845+'Approvvigionamento energia'!$Q$39*'Profilo eolico'!B3845</f>
        <v>511.11401675928715</v>
      </c>
      <c r="F3843">
        <f>$P$41*'Profilo fotovoltaico'!B3845+'Approvvigionamento energia'!$Q$41*'Profilo eolico'!B3845</f>
        <v>340.74267783952479</v>
      </c>
      <c r="G3843">
        <f>$P$43*'Profilo fotovoltaico'!B3845+'Approvvigionamento energia'!$Q$43*'Profilo eolico'!B3845</f>
        <v>170.37133891976239</v>
      </c>
      <c r="H3843">
        <f t="shared" si="120"/>
        <v>1138.4335154826958</v>
      </c>
      <c r="I3843">
        <f>IF(LCOH!$C$28=Menu!$A$1,'Approvvigionamento energia'!C3843,0)+IF(LCOH!$C$28=Menu!$A$2,'Approvvigionamento energia'!D3843,0)+IF(LCOH!$C$28=Menu!$A$3,'Approvvigionamento energia'!E3843,0)+IF(LCOH!$C$28=Menu!$A$4,'Approvvigionamento energia'!F3843,0)+IF(LCOH!$C$28=Menu!$A$5,'Approvvigionamento energia'!G3843,0)+IF(LCOH!$C$28=Menu!$A$6,'Approvvigionamento energia'!H3843,0)</f>
        <v>340.74267783952479</v>
      </c>
      <c r="J3843">
        <f>'Approvvigionamento energia'!A3843+'Approvvigionamento energia'!B3843+'Approvvigionamento energia'!I3843</f>
        <v>457.5426778395248</v>
      </c>
      <c r="K3843">
        <f>IF(MIN(LCOH!$C$18,J3843)&gt;=$P$48*LCOH!$C$18, MIN(LCOH!$C$18,J3843),0)</f>
        <v>457.5426778395248</v>
      </c>
      <c r="L3843">
        <f t="shared" ref="L3843:L3906" si="121">J3843-K3843</f>
        <v>0</v>
      </c>
      <c r="M3843">
        <f>K3843/LCOH!$C$18</f>
        <v>0.30502845189301653</v>
      </c>
      <c r="N3843">
        <f>K3843/LCOH!$C$34</f>
        <v>8.8158512107808242</v>
      </c>
    </row>
    <row r="3844" spans="1:14" x14ac:dyDescent="0.35">
      <c r="A3844">
        <f>'Profilo fotovoltaico'!B3846*LCOH!$C$20</f>
        <v>0</v>
      </c>
      <c r="B3844">
        <f>'Profilo eolico'!B3846*LCOH!$C$21</f>
        <v>119.3</v>
      </c>
      <c r="C3844">
        <f>$P$35*'Profilo fotovoltaico'!B3846</f>
        <v>0</v>
      </c>
      <c r="D3844">
        <f>$Q$37*'Profilo eolico'!B3846</f>
        <v>696.07194291533062</v>
      </c>
      <c r="E3844">
        <f>$P$39*'Profilo fotovoltaico'!B3846+'Approvvigionamento energia'!$Q$39*'Profilo eolico'!B3846</f>
        <v>522.053957186498</v>
      </c>
      <c r="F3844">
        <f>$P$41*'Profilo fotovoltaico'!B3846+'Approvvigionamento energia'!$Q$41*'Profilo eolico'!B3846</f>
        <v>348.03597145766531</v>
      </c>
      <c r="G3844">
        <f>$P$43*'Profilo fotovoltaico'!B3846+'Approvvigionamento energia'!$Q$43*'Profilo eolico'!B3846</f>
        <v>174.01798572883266</v>
      </c>
      <c r="H3844">
        <f t="shared" si="120"/>
        <v>1138.4335154826958</v>
      </c>
      <c r="I3844">
        <f>IF(LCOH!$C$28=Menu!$A$1,'Approvvigionamento energia'!C3844,0)+IF(LCOH!$C$28=Menu!$A$2,'Approvvigionamento energia'!D3844,0)+IF(LCOH!$C$28=Menu!$A$3,'Approvvigionamento energia'!E3844,0)+IF(LCOH!$C$28=Menu!$A$4,'Approvvigionamento energia'!F3844,0)+IF(LCOH!$C$28=Menu!$A$5,'Approvvigionamento energia'!G3844,0)+IF(LCOH!$C$28=Menu!$A$6,'Approvvigionamento energia'!H3844,0)</f>
        <v>348.03597145766531</v>
      </c>
      <c r="J3844">
        <f>'Approvvigionamento energia'!A3844+'Approvvigionamento energia'!B3844+'Approvvigionamento energia'!I3844</f>
        <v>467.33597145766532</v>
      </c>
      <c r="K3844">
        <f>IF(MIN(LCOH!$C$18,J3844)&gt;=$P$48*LCOH!$C$18, MIN(LCOH!$C$18,J3844),0)</f>
        <v>467.33597145766532</v>
      </c>
      <c r="L3844">
        <f t="shared" si="121"/>
        <v>0</v>
      </c>
      <c r="M3844">
        <f>K3844/LCOH!$C$18</f>
        <v>0.31155731430511019</v>
      </c>
      <c r="N3844">
        <f>K3844/LCOH!$C$34</f>
        <v>9.0045466562170589</v>
      </c>
    </row>
    <row r="3845" spans="1:14" x14ac:dyDescent="0.35">
      <c r="A3845">
        <f>'Profilo fotovoltaico'!B3847*LCOH!$C$20</f>
        <v>0</v>
      </c>
      <c r="B3845">
        <f>'Profilo eolico'!B3847*LCOH!$C$21</f>
        <v>118.7</v>
      </c>
      <c r="C3845">
        <f>$P$35*'Profilo fotovoltaico'!B3847</f>
        <v>0</v>
      </c>
      <c r="D3845">
        <f>$Q$37*'Profilo eolico'!B3847</f>
        <v>692.57116197862319</v>
      </c>
      <c r="E3845">
        <f>$P$39*'Profilo fotovoltaico'!B3847+'Approvvigionamento energia'!$Q$39*'Profilo eolico'!B3847</f>
        <v>519.42837148396734</v>
      </c>
      <c r="F3845">
        <f>$P$41*'Profilo fotovoltaico'!B3847+'Approvvigionamento energia'!$Q$41*'Profilo eolico'!B3847</f>
        <v>346.2855809893116</v>
      </c>
      <c r="G3845">
        <f>$P$43*'Profilo fotovoltaico'!B3847+'Approvvigionamento energia'!$Q$43*'Profilo eolico'!B3847</f>
        <v>173.1427904946558</v>
      </c>
      <c r="H3845">
        <f t="shared" si="120"/>
        <v>1138.4335154826958</v>
      </c>
      <c r="I3845">
        <f>IF(LCOH!$C$28=Menu!$A$1,'Approvvigionamento energia'!C3845,0)+IF(LCOH!$C$28=Menu!$A$2,'Approvvigionamento energia'!D3845,0)+IF(LCOH!$C$28=Menu!$A$3,'Approvvigionamento energia'!E3845,0)+IF(LCOH!$C$28=Menu!$A$4,'Approvvigionamento energia'!F3845,0)+IF(LCOH!$C$28=Menu!$A$5,'Approvvigionamento energia'!G3845,0)+IF(LCOH!$C$28=Menu!$A$6,'Approvvigionamento energia'!H3845,0)</f>
        <v>346.2855809893116</v>
      </c>
      <c r="J3845">
        <f>'Approvvigionamento energia'!A3845+'Approvvigionamento energia'!B3845+'Approvvigionamento energia'!I3845</f>
        <v>464.98558098931159</v>
      </c>
      <c r="K3845">
        <f>IF(MIN(LCOH!$C$18,J3845)&gt;=$P$48*LCOH!$C$18, MIN(LCOH!$C$18,J3845),0)</f>
        <v>464.98558098931159</v>
      </c>
      <c r="L3845">
        <f t="shared" si="121"/>
        <v>0</v>
      </c>
      <c r="M3845">
        <f>K3845/LCOH!$C$18</f>
        <v>0.30999038732620771</v>
      </c>
      <c r="N3845">
        <f>K3845/LCOH!$C$34</f>
        <v>8.9592597493123627</v>
      </c>
    </row>
    <row r="3846" spans="1:14" x14ac:dyDescent="0.35">
      <c r="A3846">
        <f>'Profilo fotovoltaico'!B3848*LCOH!$C$20</f>
        <v>25</v>
      </c>
      <c r="B3846">
        <f>'Profilo eolico'!B3848*LCOH!$C$21</f>
        <v>105.2</v>
      </c>
      <c r="C3846">
        <f>$P$35*'Profilo fotovoltaico'!B3848</f>
        <v>183.86530469055162</v>
      </c>
      <c r="D3846">
        <f>$Q$37*'Profilo eolico'!B3848</f>
        <v>613.80359090270565</v>
      </c>
      <c r="E3846">
        <f>$P$39*'Profilo fotovoltaico'!B3848+'Approvvigionamento energia'!$Q$39*'Profilo eolico'!B3848</f>
        <v>506.31901934966709</v>
      </c>
      <c r="F3846">
        <f>$P$41*'Profilo fotovoltaico'!B3848+'Approvvigionamento energia'!$Q$41*'Profilo eolico'!B3848</f>
        <v>398.83444779662864</v>
      </c>
      <c r="G3846">
        <f>$P$43*'Profilo fotovoltaico'!B3848+'Approvvigionamento energia'!$Q$43*'Profilo eolico'!B3848</f>
        <v>291.34987624359013</v>
      </c>
      <c r="H3846">
        <f t="shared" si="120"/>
        <v>1138.4335154826958</v>
      </c>
      <c r="I3846">
        <f>IF(LCOH!$C$28=Menu!$A$1,'Approvvigionamento energia'!C3846,0)+IF(LCOH!$C$28=Menu!$A$2,'Approvvigionamento energia'!D3846,0)+IF(LCOH!$C$28=Menu!$A$3,'Approvvigionamento energia'!E3846,0)+IF(LCOH!$C$28=Menu!$A$4,'Approvvigionamento energia'!F3846,0)+IF(LCOH!$C$28=Menu!$A$5,'Approvvigionamento energia'!G3846,0)+IF(LCOH!$C$28=Menu!$A$6,'Approvvigionamento energia'!H3846,0)</f>
        <v>398.83444779662864</v>
      </c>
      <c r="J3846">
        <f>'Approvvigionamento energia'!A3846+'Approvvigionamento energia'!B3846+'Approvvigionamento energia'!I3846</f>
        <v>529.03444779662868</v>
      </c>
      <c r="K3846">
        <f>IF(MIN(LCOH!$C$18,J3846)&gt;=$P$48*LCOH!$C$18, MIN(LCOH!$C$18,J3846),0)</f>
        <v>529.03444779662868</v>
      </c>
      <c r="L3846">
        <f t="shared" si="121"/>
        <v>0</v>
      </c>
      <c r="M3846">
        <f>K3846/LCOH!$C$18</f>
        <v>0.3526896318644191</v>
      </c>
      <c r="N3846">
        <f>K3846/LCOH!$C$34</f>
        <v>10.193341961399398</v>
      </c>
    </row>
    <row r="3847" spans="1:14" x14ac:dyDescent="0.35">
      <c r="A3847">
        <f>'Profilo fotovoltaico'!B3849*LCOH!$C$20</f>
        <v>91</v>
      </c>
      <c r="B3847">
        <f>'Profilo eolico'!B3849*LCOH!$C$21</f>
        <v>88.6</v>
      </c>
      <c r="C3847">
        <f>$P$35*'Profilo fotovoltaico'!B3849</f>
        <v>669.26970907360794</v>
      </c>
      <c r="D3847">
        <f>$Q$37*'Profilo eolico'!B3849</f>
        <v>516.94865165379963</v>
      </c>
      <c r="E3847">
        <f>$P$39*'Profilo fotovoltaico'!B3849+'Approvvigionamento energia'!$Q$39*'Profilo eolico'!B3849</f>
        <v>555.02891600875171</v>
      </c>
      <c r="F3847">
        <f>$P$41*'Profilo fotovoltaico'!B3849+'Approvvigionamento energia'!$Q$41*'Profilo eolico'!B3849</f>
        <v>593.10918036370379</v>
      </c>
      <c r="G3847">
        <f>$P$43*'Profilo fotovoltaico'!B3849+'Approvvigionamento energia'!$Q$43*'Profilo eolico'!B3849</f>
        <v>631.18944471865586</v>
      </c>
      <c r="H3847">
        <f t="shared" si="120"/>
        <v>1138.4335154826958</v>
      </c>
      <c r="I3847">
        <f>IF(LCOH!$C$28=Menu!$A$1,'Approvvigionamento energia'!C3847,0)+IF(LCOH!$C$28=Menu!$A$2,'Approvvigionamento energia'!D3847,0)+IF(LCOH!$C$28=Menu!$A$3,'Approvvigionamento energia'!E3847,0)+IF(LCOH!$C$28=Menu!$A$4,'Approvvigionamento energia'!F3847,0)+IF(LCOH!$C$28=Menu!$A$5,'Approvvigionamento energia'!G3847,0)+IF(LCOH!$C$28=Menu!$A$6,'Approvvigionamento energia'!H3847,0)</f>
        <v>593.10918036370379</v>
      </c>
      <c r="J3847">
        <f>'Approvvigionamento energia'!A3847+'Approvvigionamento energia'!B3847+'Approvvigionamento energia'!I3847</f>
        <v>772.70918036370381</v>
      </c>
      <c r="K3847">
        <f>IF(MIN(LCOH!$C$18,J3847)&gt;=$P$48*LCOH!$C$18, MIN(LCOH!$C$18,J3847),0)</f>
        <v>772.70918036370381</v>
      </c>
      <c r="L3847">
        <f t="shared" si="121"/>
        <v>0</v>
      </c>
      <c r="M3847">
        <f>K3847/LCOH!$C$18</f>
        <v>0.51513945357580249</v>
      </c>
      <c r="N3847">
        <f>K3847/LCOH!$C$34</f>
        <v>14.888423513751519</v>
      </c>
    </row>
    <row r="3848" spans="1:14" x14ac:dyDescent="0.35">
      <c r="A3848">
        <f>'Profilo fotovoltaico'!B3850*LCOH!$C$20</f>
        <v>181</v>
      </c>
      <c r="B3848">
        <f>'Profilo eolico'!B3850*LCOH!$C$21</f>
        <v>95.699999999999989</v>
      </c>
      <c r="C3848">
        <f>$P$35*'Profilo fotovoltaico'!B3850</f>
        <v>1331.1848059595936</v>
      </c>
      <c r="D3848">
        <f>$Q$37*'Profilo eolico'!B3850</f>
        <v>558.37455940483767</v>
      </c>
      <c r="E3848">
        <f>$P$39*'Profilo fotovoltaico'!B3850+'Approvvigionamento energia'!$Q$39*'Profilo eolico'!B3850</f>
        <v>751.57712104352663</v>
      </c>
      <c r="F3848">
        <f>$P$41*'Profilo fotovoltaico'!B3850+'Approvvigionamento energia'!$Q$41*'Profilo eolico'!B3850</f>
        <v>944.77968268221571</v>
      </c>
      <c r="G3848">
        <f>$P$43*'Profilo fotovoltaico'!B3850+'Approvvigionamento energia'!$Q$43*'Profilo eolico'!B3850</f>
        <v>1137.9822443209048</v>
      </c>
      <c r="H3848">
        <f t="shared" si="120"/>
        <v>1138.4335154826958</v>
      </c>
      <c r="I3848">
        <f>IF(LCOH!$C$28=Menu!$A$1,'Approvvigionamento energia'!C3848,0)+IF(LCOH!$C$28=Menu!$A$2,'Approvvigionamento energia'!D3848,0)+IF(LCOH!$C$28=Menu!$A$3,'Approvvigionamento energia'!E3848,0)+IF(LCOH!$C$28=Menu!$A$4,'Approvvigionamento energia'!F3848,0)+IF(LCOH!$C$28=Menu!$A$5,'Approvvigionamento energia'!G3848,0)+IF(LCOH!$C$28=Menu!$A$6,'Approvvigionamento energia'!H3848,0)</f>
        <v>944.77968268221571</v>
      </c>
      <c r="J3848">
        <f>'Approvvigionamento energia'!A3848+'Approvvigionamento energia'!B3848+'Approvvigionamento energia'!I3848</f>
        <v>1221.4796826822158</v>
      </c>
      <c r="K3848">
        <f>IF(MIN(LCOH!$C$18,J3848)&gt;=$P$48*LCOH!$C$18, MIN(LCOH!$C$18,J3848),0)</f>
        <v>1221.4796826822158</v>
      </c>
      <c r="L3848">
        <f t="shared" si="121"/>
        <v>0</v>
      </c>
      <c r="M3848">
        <f>K3848/LCOH!$C$18</f>
        <v>0.81431978845481046</v>
      </c>
      <c r="N3848">
        <f>K3848/LCOH!$C$34</f>
        <v>23.535254001584118</v>
      </c>
    </row>
    <row r="3849" spans="1:14" x14ac:dyDescent="0.35">
      <c r="A3849">
        <f>'Profilo fotovoltaico'!B3851*LCOH!$C$20</f>
        <v>273</v>
      </c>
      <c r="B3849">
        <f>'Profilo eolico'!B3851*LCOH!$C$21</f>
        <v>106.39999999999999</v>
      </c>
      <c r="C3849">
        <f>$P$35*'Profilo fotovoltaico'!B3851</f>
        <v>2007.8091272208239</v>
      </c>
      <c r="D3849">
        <f>$Q$37*'Profilo eolico'!B3851</f>
        <v>620.80515277612051</v>
      </c>
      <c r="E3849">
        <f>$P$39*'Profilo fotovoltaico'!B3851+'Approvvigionamento energia'!$Q$39*'Profilo eolico'!B3851</f>
        <v>967.55614638729639</v>
      </c>
      <c r="F3849">
        <f>$P$41*'Profilo fotovoltaico'!B3851+'Approvvigionamento energia'!$Q$41*'Profilo eolico'!B3851</f>
        <v>1314.3071399984722</v>
      </c>
      <c r="G3849">
        <f>$P$43*'Profilo fotovoltaico'!B3851+'Approvvigionamento energia'!$Q$43*'Profilo eolico'!B3851</f>
        <v>1661.0581336096482</v>
      </c>
      <c r="H3849">
        <f t="shared" si="120"/>
        <v>1138.4335154826958</v>
      </c>
      <c r="I3849">
        <f>IF(LCOH!$C$28=Menu!$A$1,'Approvvigionamento energia'!C3849,0)+IF(LCOH!$C$28=Menu!$A$2,'Approvvigionamento energia'!D3849,0)+IF(LCOH!$C$28=Menu!$A$3,'Approvvigionamento energia'!E3849,0)+IF(LCOH!$C$28=Menu!$A$4,'Approvvigionamento energia'!F3849,0)+IF(LCOH!$C$28=Menu!$A$5,'Approvvigionamento energia'!G3849,0)+IF(LCOH!$C$28=Menu!$A$6,'Approvvigionamento energia'!H3849,0)</f>
        <v>1314.3071399984722</v>
      </c>
      <c r="J3849">
        <f>'Approvvigionamento energia'!A3849+'Approvvigionamento energia'!B3849+'Approvvigionamento energia'!I3849</f>
        <v>1693.707139998472</v>
      </c>
      <c r="K3849">
        <f>IF(MIN(LCOH!$C$18,J3849)&gt;=$P$48*LCOH!$C$18, MIN(LCOH!$C$18,J3849),0)</f>
        <v>1500</v>
      </c>
      <c r="L3849">
        <f t="shared" si="121"/>
        <v>193.70713999847203</v>
      </c>
      <c r="M3849">
        <f>K3849/LCOH!$C$18</f>
        <v>1</v>
      </c>
      <c r="N3849">
        <f>K3849/LCOH!$C$34</f>
        <v>28.901734104046245</v>
      </c>
    </row>
    <row r="3850" spans="1:14" x14ac:dyDescent="0.35">
      <c r="A3850">
        <f>'Profilo fotovoltaico'!B3852*LCOH!$C$20</f>
        <v>342</v>
      </c>
      <c r="B3850">
        <f>'Profilo eolico'!B3852*LCOH!$C$21</f>
        <v>116.3</v>
      </c>
      <c r="C3850">
        <f>$P$35*'Profilo fotovoltaico'!B3852</f>
        <v>2515.2773681667463</v>
      </c>
      <c r="D3850">
        <f>$Q$37*'Profilo eolico'!B3852</f>
        <v>678.56803823179337</v>
      </c>
      <c r="E3850">
        <f>$P$39*'Profilo fotovoltaico'!B3852+'Approvvigionamento energia'!$Q$39*'Profilo eolico'!B3852</f>
        <v>1137.7453707155316</v>
      </c>
      <c r="F3850">
        <f>$P$41*'Profilo fotovoltaico'!B3852+'Approvvigionamento energia'!$Q$41*'Profilo eolico'!B3852</f>
        <v>1596.9227031992698</v>
      </c>
      <c r="G3850">
        <f>$P$43*'Profilo fotovoltaico'!B3852+'Approvvigionamento energia'!$Q$43*'Profilo eolico'!B3852</f>
        <v>2056.1000356830082</v>
      </c>
      <c r="H3850">
        <f t="shared" si="120"/>
        <v>1138.4335154826958</v>
      </c>
      <c r="I3850">
        <f>IF(LCOH!$C$28=Menu!$A$1,'Approvvigionamento energia'!C3850,0)+IF(LCOH!$C$28=Menu!$A$2,'Approvvigionamento energia'!D3850,0)+IF(LCOH!$C$28=Menu!$A$3,'Approvvigionamento energia'!E3850,0)+IF(LCOH!$C$28=Menu!$A$4,'Approvvigionamento energia'!F3850,0)+IF(LCOH!$C$28=Menu!$A$5,'Approvvigionamento energia'!G3850,0)+IF(LCOH!$C$28=Menu!$A$6,'Approvvigionamento energia'!H3850,0)</f>
        <v>1596.9227031992698</v>
      </c>
      <c r="J3850">
        <f>'Approvvigionamento energia'!A3850+'Approvvigionamento energia'!B3850+'Approvvigionamento energia'!I3850</f>
        <v>2055.2227031992697</v>
      </c>
      <c r="K3850">
        <f>IF(MIN(LCOH!$C$18,J3850)&gt;=$P$48*LCOH!$C$18, MIN(LCOH!$C$18,J3850),0)</f>
        <v>1500</v>
      </c>
      <c r="L3850">
        <f t="shared" si="121"/>
        <v>555.22270319926974</v>
      </c>
      <c r="M3850">
        <f>K3850/LCOH!$C$18</f>
        <v>1</v>
      </c>
      <c r="N3850">
        <f>K3850/LCOH!$C$34</f>
        <v>28.901734104046245</v>
      </c>
    </row>
    <row r="3851" spans="1:14" x14ac:dyDescent="0.35">
      <c r="A3851">
        <f>'Profilo fotovoltaico'!B3853*LCOH!$C$20</f>
        <v>386</v>
      </c>
      <c r="B3851">
        <f>'Profilo eolico'!B3853*LCOH!$C$21</f>
        <v>125.6</v>
      </c>
      <c r="C3851">
        <f>$P$35*'Profilo fotovoltaico'!B3853</f>
        <v>2838.8803044221172</v>
      </c>
      <c r="D3851">
        <f>$Q$37*'Profilo eolico'!B3853</f>
        <v>732.8301427507588</v>
      </c>
      <c r="E3851">
        <f>$P$39*'Profilo fotovoltaico'!B3853+'Approvvigionamento energia'!$Q$39*'Profilo eolico'!B3853</f>
        <v>1259.3426831685983</v>
      </c>
      <c r="F3851">
        <f>$P$41*'Profilo fotovoltaico'!B3853+'Approvvigionamento energia'!$Q$41*'Profilo eolico'!B3853</f>
        <v>1785.8552235864381</v>
      </c>
      <c r="G3851">
        <f>$P$43*'Profilo fotovoltaico'!B3853+'Approvvigionamento energia'!$Q$43*'Profilo eolico'!B3853</f>
        <v>2312.3677640042779</v>
      </c>
      <c r="H3851">
        <f t="shared" si="120"/>
        <v>1138.4335154826958</v>
      </c>
      <c r="I3851">
        <f>IF(LCOH!$C$28=Menu!$A$1,'Approvvigionamento energia'!C3851,0)+IF(LCOH!$C$28=Menu!$A$2,'Approvvigionamento energia'!D3851,0)+IF(LCOH!$C$28=Menu!$A$3,'Approvvigionamento energia'!E3851,0)+IF(LCOH!$C$28=Menu!$A$4,'Approvvigionamento energia'!F3851,0)+IF(LCOH!$C$28=Menu!$A$5,'Approvvigionamento energia'!G3851,0)+IF(LCOH!$C$28=Menu!$A$6,'Approvvigionamento energia'!H3851,0)</f>
        <v>1785.8552235864381</v>
      </c>
      <c r="J3851">
        <f>'Approvvigionamento energia'!A3851+'Approvvigionamento energia'!B3851+'Approvvigionamento energia'!I3851</f>
        <v>2297.455223586438</v>
      </c>
      <c r="K3851">
        <f>IF(MIN(LCOH!$C$18,J3851)&gt;=$P$48*LCOH!$C$18, MIN(LCOH!$C$18,J3851),0)</f>
        <v>1500</v>
      </c>
      <c r="L3851">
        <f t="shared" si="121"/>
        <v>797.45522358643802</v>
      </c>
      <c r="M3851">
        <f>K3851/LCOH!$C$18</f>
        <v>1</v>
      </c>
      <c r="N3851">
        <f>K3851/LCOH!$C$34</f>
        <v>28.901734104046245</v>
      </c>
    </row>
    <row r="3852" spans="1:14" x14ac:dyDescent="0.35">
      <c r="A3852">
        <f>'Profilo fotovoltaico'!B3854*LCOH!$C$20</f>
        <v>396</v>
      </c>
      <c r="B3852">
        <f>'Profilo eolico'!B3854*LCOH!$C$21</f>
        <v>136.1</v>
      </c>
      <c r="C3852">
        <f>$P$35*'Profilo fotovoltaico'!B3854</f>
        <v>2912.4264262983379</v>
      </c>
      <c r="D3852">
        <f>$Q$37*'Profilo eolico'!B3854</f>
        <v>794.09380914313908</v>
      </c>
      <c r="E3852">
        <f>$P$39*'Profilo fotovoltaico'!B3854+'Approvvigionamento energia'!$Q$39*'Profilo eolico'!B3854</f>
        <v>1323.6769634319389</v>
      </c>
      <c r="F3852">
        <f>$P$41*'Profilo fotovoltaico'!B3854+'Approvvigionamento energia'!$Q$41*'Profilo eolico'!B3854</f>
        <v>1853.2601177207384</v>
      </c>
      <c r="G3852">
        <f>$P$43*'Profilo fotovoltaico'!B3854+'Approvvigionamento energia'!$Q$43*'Profilo eolico'!B3854</f>
        <v>2382.8432720095384</v>
      </c>
      <c r="H3852">
        <f t="shared" si="120"/>
        <v>1138.4335154826958</v>
      </c>
      <c r="I3852">
        <f>IF(LCOH!$C$28=Menu!$A$1,'Approvvigionamento energia'!C3852,0)+IF(LCOH!$C$28=Menu!$A$2,'Approvvigionamento energia'!D3852,0)+IF(LCOH!$C$28=Menu!$A$3,'Approvvigionamento energia'!E3852,0)+IF(LCOH!$C$28=Menu!$A$4,'Approvvigionamento energia'!F3852,0)+IF(LCOH!$C$28=Menu!$A$5,'Approvvigionamento energia'!G3852,0)+IF(LCOH!$C$28=Menu!$A$6,'Approvvigionamento energia'!H3852,0)</f>
        <v>1853.2601177207384</v>
      </c>
      <c r="J3852">
        <f>'Approvvigionamento energia'!A3852+'Approvvigionamento energia'!B3852+'Approvvigionamento energia'!I3852</f>
        <v>2385.3601177207383</v>
      </c>
      <c r="K3852">
        <f>IF(MIN(LCOH!$C$18,J3852)&gt;=$P$48*LCOH!$C$18, MIN(LCOH!$C$18,J3852),0)</f>
        <v>1500</v>
      </c>
      <c r="L3852">
        <f t="shared" si="121"/>
        <v>885.36011772073834</v>
      </c>
      <c r="M3852">
        <f>K3852/LCOH!$C$18</f>
        <v>1</v>
      </c>
      <c r="N3852">
        <f>K3852/LCOH!$C$34</f>
        <v>28.901734104046245</v>
      </c>
    </row>
    <row r="3853" spans="1:14" x14ac:dyDescent="0.35">
      <c r="A3853">
        <f>'Profilo fotovoltaico'!B3855*LCOH!$C$20</f>
        <v>380</v>
      </c>
      <c r="B3853">
        <f>'Profilo eolico'!B3855*LCOH!$C$21</f>
        <v>147.19999999999999</v>
      </c>
      <c r="C3853">
        <f>$P$35*'Profilo fotovoltaico'!B3855</f>
        <v>2794.7526312963846</v>
      </c>
      <c r="D3853">
        <f>$Q$37*'Profilo eolico'!B3855</f>
        <v>858.85825647222691</v>
      </c>
      <c r="E3853">
        <f>$P$39*'Profilo fotovoltaico'!B3855+'Approvvigionamento energia'!$Q$39*'Profilo eolico'!B3855</f>
        <v>1342.8318501782662</v>
      </c>
      <c r="F3853">
        <f>$P$41*'Profilo fotovoltaico'!B3855+'Approvvigionamento energia'!$Q$41*'Profilo eolico'!B3855</f>
        <v>1826.8054438843058</v>
      </c>
      <c r="G3853">
        <f>$P$43*'Profilo fotovoltaico'!B3855+'Approvvigionamento energia'!$Q$43*'Profilo eolico'!B3855</f>
        <v>2310.7790375903455</v>
      </c>
      <c r="H3853">
        <f t="shared" si="120"/>
        <v>1138.4335154826958</v>
      </c>
      <c r="I3853">
        <f>IF(LCOH!$C$28=Menu!$A$1,'Approvvigionamento energia'!C3853,0)+IF(LCOH!$C$28=Menu!$A$2,'Approvvigionamento energia'!D3853,0)+IF(LCOH!$C$28=Menu!$A$3,'Approvvigionamento energia'!E3853,0)+IF(LCOH!$C$28=Menu!$A$4,'Approvvigionamento energia'!F3853,0)+IF(LCOH!$C$28=Menu!$A$5,'Approvvigionamento energia'!G3853,0)+IF(LCOH!$C$28=Menu!$A$6,'Approvvigionamento energia'!H3853,0)</f>
        <v>1826.8054438843058</v>
      </c>
      <c r="J3853">
        <f>'Approvvigionamento energia'!A3853+'Approvvigionamento energia'!B3853+'Approvvigionamento energia'!I3853</f>
        <v>2354.0054438843058</v>
      </c>
      <c r="K3853">
        <f>IF(MIN(LCOH!$C$18,J3853)&gt;=$P$48*LCOH!$C$18, MIN(LCOH!$C$18,J3853),0)</f>
        <v>1500</v>
      </c>
      <c r="L3853">
        <f t="shared" si="121"/>
        <v>854.00544388430581</v>
      </c>
      <c r="M3853">
        <f>K3853/LCOH!$C$18</f>
        <v>1</v>
      </c>
      <c r="N3853">
        <f>K3853/LCOH!$C$34</f>
        <v>28.901734104046245</v>
      </c>
    </row>
    <row r="3854" spans="1:14" x14ac:dyDescent="0.35">
      <c r="A3854">
        <f>'Profilo fotovoltaico'!B3856*LCOH!$C$20</f>
        <v>346</v>
      </c>
      <c r="B3854">
        <f>'Profilo eolico'!B3856*LCOH!$C$21</f>
        <v>153.10000000000002</v>
      </c>
      <c r="C3854">
        <f>$P$35*'Profilo fotovoltaico'!B3856</f>
        <v>2544.6958169172344</v>
      </c>
      <c r="D3854">
        <f>$Q$37*'Profilo eolico'!B3856</f>
        <v>893.28260234985021</v>
      </c>
      <c r="E3854">
        <f>$P$39*'Profilo fotovoltaico'!B3856+'Approvvigionamento energia'!$Q$39*'Profilo eolico'!B3856</f>
        <v>1306.1359059916963</v>
      </c>
      <c r="F3854">
        <f>$P$41*'Profilo fotovoltaico'!B3856+'Approvvigionamento energia'!$Q$41*'Profilo eolico'!B3856</f>
        <v>1718.9892096335423</v>
      </c>
      <c r="G3854">
        <f>$P$43*'Profilo fotovoltaico'!B3856+'Approvvigionamento energia'!$Q$43*'Profilo eolico'!B3856</f>
        <v>2131.8425132753882</v>
      </c>
      <c r="H3854">
        <f t="shared" si="120"/>
        <v>1138.4335154826958</v>
      </c>
      <c r="I3854">
        <f>IF(LCOH!$C$28=Menu!$A$1,'Approvvigionamento energia'!C3854,0)+IF(LCOH!$C$28=Menu!$A$2,'Approvvigionamento energia'!D3854,0)+IF(LCOH!$C$28=Menu!$A$3,'Approvvigionamento energia'!E3854,0)+IF(LCOH!$C$28=Menu!$A$4,'Approvvigionamento energia'!F3854,0)+IF(LCOH!$C$28=Menu!$A$5,'Approvvigionamento energia'!G3854,0)+IF(LCOH!$C$28=Menu!$A$6,'Approvvigionamento energia'!H3854,0)</f>
        <v>1718.9892096335423</v>
      </c>
      <c r="J3854">
        <f>'Approvvigionamento energia'!A3854+'Approvvigionamento energia'!B3854+'Approvvigionamento energia'!I3854</f>
        <v>2218.0892096335424</v>
      </c>
      <c r="K3854">
        <f>IF(MIN(LCOH!$C$18,J3854)&gt;=$P$48*LCOH!$C$18, MIN(LCOH!$C$18,J3854),0)</f>
        <v>1500</v>
      </c>
      <c r="L3854">
        <f t="shared" si="121"/>
        <v>718.0892096335424</v>
      </c>
      <c r="M3854">
        <f>K3854/LCOH!$C$18</f>
        <v>1</v>
      </c>
      <c r="N3854">
        <f>K3854/LCOH!$C$34</f>
        <v>28.901734104046245</v>
      </c>
    </row>
    <row r="3855" spans="1:14" x14ac:dyDescent="0.35">
      <c r="A3855">
        <f>'Profilo fotovoltaico'!B3857*LCOH!$C$20</f>
        <v>297</v>
      </c>
      <c r="B3855">
        <f>'Profilo eolico'!B3857*LCOH!$C$21</f>
        <v>150.10000000000002</v>
      </c>
      <c r="C3855">
        <f>$P$35*'Profilo fotovoltaico'!B3857</f>
        <v>2184.3198197237534</v>
      </c>
      <c r="D3855">
        <f>$Q$37*'Profilo eolico'!B3857</f>
        <v>875.77869766631295</v>
      </c>
      <c r="E3855">
        <f>$P$39*'Profilo fotovoltaico'!B3857+'Approvvigionamento energia'!$Q$39*'Profilo eolico'!B3857</f>
        <v>1202.913978180673</v>
      </c>
      <c r="F3855">
        <f>$P$41*'Profilo fotovoltaico'!B3857+'Approvvigionamento energia'!$Q$41*'Profilo eolico'!B3857</f>
        <v>1530.0492586950331</v>
      </c>
      <c r="G3855">
        <f>$P$43*'Profilo fotovoltaico'!B3857+'Approvvigionamento energia'!$Q$43*'Profilo eolico'!B3857</f>
        <v>1857.1845392093933</v>
      </c>
      <c r="H3855">
        <f t="shared" si="120"/>
        <v>1138.4335154826958</v>
      </c>
      <c r="I3855">
        <f>IF(LCOH!$C$28=Menu!$A$1,'Approvvigionamento energia'!C3855,0)+IF(LCOH!$C$28=Menu!$A$2,'Approvvigionamento energia'!D3855,0)+IF(LCOH!$C$28=Menu!$A$3,'Approvvigionamento energia'!E3855,0)+IF(LCOH!$C$28=Menu!$A$4,'Approvvigionamento energia'!F3855,0)+IF(LCOH!$C$28=Menu!$A$5,'Approvvigionamento energia'!G3855,0)+IF(LCOH!$C$28=Menu!$A$6,'Approvvigionamento energia'!H3855,0)</f>
        <v>1530.0492586950331</v>
      </c>
      <c r="J3855">
        <f>'Approvvigionamento energia'!A3855+'Approvvigionamento energia'!B3855+'Approvvigionamento energia'!I3855</f>
        <v>1977.149258695033</v>
      </c>
      <c r="K3855">
        <f>IF(MIN(LCOH!$C$18,J3855)&gt;=$P$48*LCOH!$C$18, MIN(LCOH!$C$18,J3855),0)</f>
        <v>1500</v>
      </c>
      <c r="L3855">
        <f t="shared" si="121"/>
        <v>477.14925869503304</v>
      </c>
      <c r="M3855">
        <f>K3855/LCOH!$C$18</f>
        <v>1</v>
      </c>
      <c r="N3855">
        <f>K3855/LCOH!$C$34</f>
        <v>28.901734104046245</v>
      </c>
    </row>
    <row r="3856" spans="1:14" x14ac:dyDescent="0.35">
      <c r="A3856">
        <f>'Profilo fotovoltaico'!B3858*LCOH!$C$20</f>
        <v>233</v>
      </c>
      <c r="B3856">
        <f>'Profilo eolico'!B3858*LCOH!$C$21</f>
        <v>139.80000000000001</v>
      </c>
      <c r="C3856">
        <f>$P$35*'Profilo fotovoltaico'!B3858</f>
        <v>1713.6246397159412</v>
      </c>
      <c r="D3856">
        <f>$Q$37*'Profilo eolico'!B3858</f>
        <v>815.6819582528351</v>
      </c>
      <c r="E3856">
        <f>$P$39*'Profilo fotovoltaico'!B3858+'Approvvigionamento energia'!$Q$39*'Profilo eolico'!B3858</f>
        <v>1040.1676286186116</v>
      </c>
      <c r="F3856">
        <f>$P$41*'Profilo fotovoltaico'!B3858+'Approvvigionamento energia'!$Q$41*'Profilo eolico'!B3858</f>
        <v>1264.6532989843881</v>
      </c>
      <c r="G3856">
        <f>$P$43*'Profilo fotovoltaico'!B3858+'Approvvigionamento energia'!$Q$43*'Profilo eolico'!B3858</f>
        <v>1489.1389693501646</v>
      </c>
      <c r="H3856">
        <f t="shared" si="120"/>
        <v>1138.4335154826958</v>
      </c>
      <c r="I3856">
        <f>IF(LCOH!$C$28=Menu!$A$1,'Approvvigionamento energia'!C3856,0)+IF(LCOH!$C$28=Menu!$A$2,'Approvvigionamento energia'!D3856,0)+IF(LCOH!$C$28=Menu!$A$3,'Approvvigionamento energia'!E3856,0)+IF(LCOH!$C$28=Menu!$A$4,'Approvvigionamento energia'!F3856,0)+IF(LCOH!$C$28=Menu!$A$5,'Approvvigionamento energia'!G3856,0)+IF(LCOH!$C$28=Menu!$A$6,'Approvvigionamento energia'!H3856,0)</f>
        <v>1264.6532989843881</v>
      </c>
      <c r="J3856">
        <f>'Approvvigionamento energia'!A3856+'Approvvigionamento energia'!B3856+'Approvvigionamento energia'!I3856</f>
        <v>1637.4532989843881</v>
      </c>
      <c r="K3856">
        <f>IF(MIN(LCOH!$C$18,J3856)&gt;=$P$48*LCOH!$C$18, MIN(LCOH!$C$18,J3856),0)</f>
        <v>1500</v>
      </c>
      <c r="L3856">
        <f t="shared" si="121"/>
        <v>137.45329898438808</v>
      </c>
      <c r="M3856">
        <f>K3856/LCOH!$C$18</f>
        <v>1</v>
      </c>
      <c r="N3856">
        <f>K3856/LCOH!$C$34</f>
        <v>28.901734104046245</v>
      </c>
    </row>
    <row r="3857" spans="1:14" x14ac:dyDescent="0.35">
      <c r="A3857">
        <f>'Profilo fotovoltaico'!B3859*LCOH!$C$20</f>
        <v>168</v>
      </c>
      <c r="B3857">
        <f>'Profilo eolico'!B3859*LCOH!$C$21</f>
        <v>125.9</v>
      </c>
      <c r="C3857">
        <f>$P$35*'Profilo fotovoltaico'!B3859</f>
        <v>1235.5748475205071</v>
      </c>
      <c r="D3857">
        <f>$Q$37*'Profilo eolico'!B3859</f>
        <v>734.58053321911257</v>
      </c>
      <c r="E3857">
        <f>$P$39*'Profilo fotovoltaico'!B3859+'Approvvigionamento energia'!$Q$39*'Profilo eolico'!B3859</f>
        <v>859.82911179446114</v>
      </c>
      <c r="F3857">
        <f>$P$41*'Profilo fotovoltaico'!B3859+'Approvvigionamento energia'!$Q$41*'Profilo eolico'!B3859</f>
        <v>985.07769036980983</v>
      </c>
      <c r="G3857">
        <f>$P$43*'Profilo fotovoltaico'!B3859+'Approvvigionamento energia'!$Q$43*'Profilo eolico'!B3859</f>
        <v>1110.3262689451585</v>
      </c>
      <c r="H3857">
        <f t="shared" si="120"/>
        <v>1138.4335154826958</v>
      </c>
      <c r="I3857">
        <f>IF(LCOH!$C$28=Menu!$A$1,'Approvvigionamento energia'!C3857,0)+IF(LCOH!$C$28=Menu!$A$2,'Approvvigionamento energia'!D3857,0)+IF(LCOH!$C$28=Menu!$A$3,'Approvvigionamento energia'!E3857,0)+IF(LCOH!$C$28=Menu!$A$4,'Approvvigionamento energia'!F3857,0)+IF(LCOH!$C$28=Menu!$A$5,'Approvvigionamento energia'!G3857,0)+IF(LCOH!$C$28=Menu!$A$6,'Approvvigionamento energia'!H3857,0)</f>
        <v>985.07769036980983</v>
      </c>
      <c r="J3857">
        <f>'Approvvigionamento energia'!A3857+'Approvvigionamento energia'!B3857+'Approvvigionamento energia'!I3857</f>
        <v>1278.9776903698098</v>
      </c>
      <c r="K3857">
        <f>IF(MIN(LCOH!$C$18,J3857)&gt;=$P$48*LCOH!$C$18, MIN(LCOH!$C$18,J3857),0)</f>
        <v>1278.9776903698098</v>
      </c>
      <c r="L3857">
        <f t="shared" si="121"/>
        <v>0</v>
      </c>
      <c r="M3857">
        <f>K3857/LCOH!$C$18</f>
        <v>0.8526517935798732</v>
      </c>
      <c r="N3857">
        <f>K3857/LCOH!$C$34</f>
        <v>24.643115421383619</v>
      </c>
    </row>
    <row r="3858" spans="1:14" x14ac:dyDescent="0.35">
      <c r="A3858">
        <f>'Profilo fotovoltaico'!B3860*LCOH!$C$20</f>
        <v>102</v>
      </c>
      <c r="B3858">
        <f>'Profilo eolico'!B3860*LCOH!$C$21</f>
        <v>105.5</v>
      </c>
      <c r="C3858">
        <f>$P$35*'Profilo fotovoltaico'!B3860</f>
        <v>750.17044313745055</v>
      </c>
      <c r="D3858">
        <f>$Q$37*'Profilo eolico'!B3860</f>
        <v>615.55398137105931</v>
      </c>
      <c r="E3858">
        <f>$P$39*'Profilo fotovoltaico'!B3860+'Approvvigionamento energia'!$Q$39*'Profilo eolico'!B3860</f>
        <v>649.20809681265712</v>
      </c>
      <c r="F3858">
        <f>$P$41*'Profilo fotovoltaico'!B3860+'Approvvigionamento energia'!$Q$41*'Profilo eolico'!B3860</f>
        <v>682.86221225425493</v>
      </c>
      <c r="G3858">
        <f>$P$43*'Profilo fotovoltaico'!B3860+'Approvvigionamento energia'!$Q$43*'Profilo eolico'!B3860</f>
        <v>716.51632769585274</v>
      </c>
      <c r="H3858">
        <f t="shared" si="120"/>
        <v>1138.4335154826958</v>
      </c>
      <c r="I3858">
        <f>IF(LCOH!$C$28=Menu!$A$1,'Approvvigionamento energia'!C3858,0)+IF(LCOH!$C$28=Menu!$A$2,'Approvvigionamento energia'!D3858,0)+IF(LCOH!$C$28=Menu!$A$3,'Approvvigionamento energia'!E3858,0)+IF(LCOH!$C$28=Menu!$A$4,'Approvvigionamento energia'!F3858,0)+IF(LCOH!$C$28=Menu!$A$5,'Approvvigionamento energia'!G3858,0)+IF(LCOH!$C$28=Menu!$A$6,'Approvvigionamento energia'!H3858,0)</f>
        <v>682.86221225425493</v>
      </c>
      <c r="J3858">
        <f>'Approvvigionamento energia'!A3858+'Approvvigionamento energia'!B3858+'Approvvigionamento energia'!I3858</f>
        <v>890.36221225425493</v>
      </c>
      <c r="K3858">
        <f>IF(MIN(LCOH!$C$18,J3858)&gt;=$P$48*LCOH!$C$18, MIN(LCOH!$C$18,J3858),0)</f>
        <v>890.36221225425493</v>
      </c>
      <c r="L3858">
        <f t="shared" si="121"/>
        <v>0</v>
      </c>
      <c r="M3858">
        <f>K3858/LCOH!$C$18</f>
        <v>0.59357480816950325</v>
      </c>
      <c r="N3858">
        <f>K3858/LCOH!$C$34</f>
        <v>17.155341276575239</v>
      </c>
    </row>
    <row r="3859" spans="1:14" x14ac:dyDescent="0.35">
      <c r="A3859">
        <f>'Profilo fotovoltaico'!B3861*LCOH!$C$20</f>
        <v>44</v>
      </c>
      <c r="B3859">
        <f>'Profilo eolico'!B3861*LCOH!$C$21</f>
        <v>85.7</v>
      </c>
      <c r="C3859">
        <f>$P$35*'Profilo fotovoltaico'!B3861</f>
        <v>323.60293625537082</v>
      </c>
      <c r="D3859">
        <f>$Q$37*'Profilo eolico'!B3861</f>
        <v>500.02821045971359</v>
      </c>
      <c r="E3859">
        <f>$P$39*'Profilo fotovoltaico'!B3861+'Approvvigionamento energia'!$Q$39*'Profilo eolico'!B3861</f>
        <v>455.92189190862791</v>
      </c>
      <c r="F3859">
        <f>$P$41*'Profilo fotovoltaico'!B3861+'Approvvigionamento energia'!$Q$41*'Profilo eolico'!B3861</f>
        <v>411.81557335754223</v>
      </c>
      <c r="G3859">
        <f>$P$43*'Profilo fotovoltaico'!B3861+'Approvvigionamento energia'!$Q$43*'Profilo eolico'!B3861</f>
        <v>367.70925480645656</v>
      </c>
      <c r="H3859">
        <f t="shared" si="120"/>
        <v>1138.4335154826958</v>
      </c>
      <c r="I3859">
        <f>IF(LCOH!$C$28=Menu!$A$1,'Approvvigionamento energia'!C3859,0)+IF(LCOH!$C$28=Menu!$A$2,'Approvvigionamento energia'!D3859,0)+IF(LCOH!$C$28=Menu!$A$3,'Approvvigionamento energia'!E3859,0)+IF(LCOH!$C$28=Menu!$A$4,'Approvvigionamento energia'!F3859,0)+IF(LCOH!$C$28=Menu!$A$5,'Approvvigionamento energia'!G3859,0)+IF(LCOH!$C$28=Menu!$A$6,'Approvvigionamento energia'!H3859,0)</f>
        <v>411.81557335754223</v>
      </c>
      <c r="J3859">
        <f>'Approvvigionamento energia'!A3859+'Approvvigionamento energia'!B3859+'Approvvigionamento energia'!I3859</f>
        <v>541.51557335754228</v>
      </c>
      <c r="K3859">
        <f>IF(MIN(LCOH!$C$18,J3859)&gt;=$P$48*LCOH!$C$18, MIN(LCOH!$C$18,J3859),0)</f>
        <v>541.51557335754228</v>
      </c>
      <c r="L3859">
        <f t="shared" si="121"/>
        <v>0</v>
      </c>
      <c r="M3859">
        <f>K3859/LCOH!$C$18</f>
        <v>0.36101038223836152</v>
      </c>
      <c r="N3859">
        <f>K3859/LCOH!$C$34</f>
        <v>10.433826076253224</v>
      </c>
    </row>
    <row r="3860" spans="1:14" x14ac:dyDescent="0.35">
      <c r="A3860">
        <f>'Profilo fotovoltaico'!B3862*LCOH!$C$20</f>
        <v>6</v>
      </c>
      <c r="B3860">
        <f>'Profilo eolico'!B3862*LCOH!$C$21</f>
        <v>75</v>
      </c>
      <c r="C3860">
        <f>$P$35*'Profilo fotovoltaico'!B3862</f>
        <v>44.127673125732393</v>
      </c>
      <c r="D3860">
        <f>$Q$37*'Profilo eolico'!B3862</f>
        <v>437.59761708843081</v>
      </c>
      <c r="E3860">
        <f>$P$39*'Profilo fotovoltaico'!B3862+'Approvvigionamento energia'!$Q$39*'Profilo eolico'!B3862</f>
        <v>339.23013109775616</v>
      </c>
      <c r="F3860">
        <f>$P$41*'Profilo fotovoltaico'!B3862+'Approvvigionamento energia'!$Q$41*'Profilo eolico'!B3862</f>
        <v>240.86264510708159</v>
      </c>
      <c r="G3860">
        <f>$P$43*'Profilo fotovoltaico'!B3862+'Approvvigionamento energia'!$Q$43*'Profilo eolico'!B3862</f>
        <v>142.495159116407</v>
      </c>
      <c r="H3860">
        <f t="shared" si="120"/>
        <v>1138.4335154826958</v>
      </c>
      <c r="I3860">
        <f>IF(LCOH!$C$28=Menu!$A$1,'Approvvigionamento energia'!C3860,0)+IF(LCOH!$C$28=Menu!$A$2,'Approvvigionamento energia'!D3860,0)+IF(LCOH!$C$28=Menu!$A$3,'Approvvigionamento energia'!E3860,0)+IF(LCOH!$C$28=Menu!$A$4,'Approvvigionamento energia'!F3860,0)+IF(LCOH!$C$28=Menu!$A$5,'Approvvigionamento energia'!G3860,0)+IF(LCOH!$C$28=Menu!$A$6,'Approvvigionamento energia'!H3860,0)</f>
        <v>240.86264510708159</v>
      </c>
      <c r="J3860">
        <f>'Approvvigionamento energia'!A3860+'Approvvigionamento energia'!B3860+'Approvvigionamento energia'!I3860</f>
        <v>321.86264510708156</v>
      </c>
      <c r="K3860">
        <f>IF(MIN(LCOH!$C$18,J3860)&gt;=$P$48*LCOH!$C$18, MIN(LCOH!$C$18,J3860),0)</f>
        <v>0</v>
      </c>
      <c r="L3860">
        <f t="shared" si="121"/>
        <v>321.86264510708156</v>
      </c>
      <c r="M3860">
        <f>K3860/LCOH!$C$18</f>
        <v>0</v>
      </c>
      <c r="N3860">
        <f>K3860/LCOH!$C$34</f>
        <v>0</v>
      </c>
    </row>
    <row r="3861" spans="1:14" x14ac:dyDescent="0.35">
      <c r="A3861">
        <f>'Profilo fotovoltaico'!B3863*LCOH!$C$20</f>
        <v>0</v>
      </c>
      <c r="B3861">
        <f>'Profilo eolico'!B3863*LCOH!$C$21</f>
        <v>67.7</v>
      </c>
      <c r="C3861">
        <f>$P$35*'Profilo fotovoltaico'!B3863</f>
        <v>0</v>
      </c>
      <c r="D3861">
        <f>$Q$37*'Profilo eolico'!B3863</f>
        <v>395.00478235849022</v>
      </c>
      <c r="E3861">
        <f>$P$39*'Profilo fotovoltaico'!B3863+'Approvvigionamento energia'!$Q$39*'Profilo eolico'!B3863</f>
        <v>296.25358676886765</v>
      </c>
      <c r="F3861">
        <f>$P$41*'Profilo fotovoltaico'!B3863+'Approvvigionamento energia'!$Q$41*'Profilo eolico'!B3863</f>
        <v>197.50239117924511</v>
      </c>
      <c r="G3861">
        <f>$P$43*'Profilo fotovoltaico'!B3863+'Approvvigionamento energia'!$Q$43*'Profilo eolico'!B3863</f>
        <v>98.751195589622554</v>
      </c>
      <c r="H3861">
        <f t="shared" si="120"/>
        <v>1138.4335154826958</v>
      </c>
      <c r="I3861">
        <f>IF(LCOH!$C$28=Menu!$A$1,'Approvvigionamento energia'!C3861,0)+IF(LCOH!$C$28=Menu!$A$2,'Approvvigionamento energia'!D3861,0)+IF(LCOH!$C$28=Menu!$A$3,'Approvvigionamento energia'!E3861,0)+IF(LCOH!$C$28=Menu!$A$4,'Approvvigionamento energia'!F3861,0)+IF(LCOH!$C$28=Menu!$A$5,'Approvvigionamento energia'!G3861,0)+IF(LCOH!$C$28=Menu!$A$6,'Approvvigionamento energia'!H3861,0)</f>
        <v>197.50239117924511</v>
      </c>
      <c r="J3861">
        <f>'Approvvigionamento energia'!A3861+'Approvvigionamento energia'!B3861+'Approvvigionamento energia'!I3861</f>
        <v>265.20239117924513</v>
      </c>
      <c r="K3861">
        <f>IF(MIN(LCOH!$C$18,J3861)&gt;=$P$48*LCOH!$C$18, MIN(LCOH!$C$18,J3861),0)</f>
        <v>0</v>
      </c>
      <c r="L3861">
        <f t="shared" si="121"/>
        <v>265.20239117924513</v>
      </c>
      <c r="M3861">
        <f>K3861/LCOH!$C$18</f>
        <v>0</v>
      </c>
      <c r="N3861">
        <f>K3861/LCOH!$C$34</f>
        <v>0</v>
      </c>
    </row>
    <row r="3862" spans="1:14" x14ac:dyDescent="0.35">
      <c r="A3862">
        <f>'Profilo fotovoltaico'!B3864*LCOH!$C$20</f>
        <v>0</v>
      </c>
      <c r="B3862">
        <f>'Profilo eolico'!B3864*LCOH!$C$21</f>
        <v>65.8</v>
      </c>
      <c r="C3862">
        <f>$P$35*'Profilo fotovoltaico'!B3864</f>
        <v>0</v>
      </c>
      <c r="D3862">
        <f>$Q$37*'Profilo eolico'!B3864</f>
        <v>383.9189760589166</v>
      </c>
      <c r="E3862">
        <f>$P$39*'Profilo fotovoltaico'!B3864+'Approvvigionamento energia'!$Q$39*'Profilo eolico'!B3864</f>
        <v>287.93923204418746</v>
      </c>
      <c r="F3862">
        <f>$P$41*'Profilo fotovoltaico'!B3864+'Approvvigionamento energia'!$Q$41*'Profilo eolico'!B3864</f>
        <v>191.9594880294583</v>
      </c>
      <c r="G3862">
        <f>$P$43*'Profilo fotovoltaico'!B3864+'Approvvigionamento energia'!$Q$43*'Profilo eolico'!B3864</f>
        <v>95.97974401472915</v>
      </c>
      <c r="H3862">
        <f t="shared" si="120"/>
        <v>1138.4335154826958</v>
      </c>
      <c r="I3862">
        <f>IF(LCOH!$C$28=Menu!$A$1,'Approvvigionamento energia'!C3862,0)+IF(LCOH!$C$28=Menu!$A$2,'Approvvigionamento energia'!D3862,0)+IF(LCOH!$C$28=Menu!$A$3,'Approvvigionamento energia'!E3862,0)+IF(LCOH!$C$28=Menu!$A$4,'Approvvigionamento energia'!F3862,0)+IF(LCOH!$C$28=Menu!$A$5,'Approvvigionamento energia'!G3862,0)+IF(LCOH!$C$28=Menu!$A$6,'Approvvigionamento energia'!H3862,0)</f>
        <v>191.9594880294583</v>
      </c>
      <c r="J3862">
        <f>'Approvvigionamento energia'!A3862+'Approvvigionamento energia'!B3862+'Approvvigionamento energia'!I3862</f>
        <v>257.75948802945828</v>
      </c>
      <c r="K3862">
        <f>IF(MIN(LCOH!$C$18,J3862)&gt;=$P$48*LCOH!$C$18, MIN(LCOH!$C$18,J3862),0)</f>
        <v>0</v>
      </c>
      <c r="L3862">
        <f t="shared" si="121"/>
        <v>257.75948802945828</v>
      </c>
      <c r="M3862">
        <f>K3862/LCOH!$C$18</f>
        <v>0</v>
      </c>
      <c r="N3862">
        <f>K3862/LCOH!$C$34</f>
        <v>0</v>
      </c>
    </row>
    <row r="3863" spans="1:14" x14ac:dyDescent="0.35">
      <c r="A3863">
        <f>'Profilo fotovoltaico'!B3865*LCOH!$C$20</f>
        <v>0</v>
      </c>
      <c r="B3863">
        <f>'Profilo eolico'!B3865*LCOH!$C$21</f>
        <v>68.599999999999994</v>
      </c>
      <c r="C3863">
        <f>$P$35*'Profilo fotovoltaico'!B3865</f>
        <v>0</v>
      </c>
      <c r="D3863">
        <f>$Q$37*'Profilo eolico'!B3865</f>
        <v>400.25595376355136</v>
      </c>
      <c r="E3863">
        <f>$P$39*'Profilo fotovoltaico'!B3865+'Approvvigionamento energia'!$Q$39*'Profilo eolico'!B3865</f>
        <v>300.19196532266352</v>
      </c>
      <c r="F3863">
        <f>$P$41*'Profilo fotovoltaico'!B3865+'Approvvigionamento energia'!$Q$41*'Profilo eolico'!B3865</f>
        <v>200.12797688177568</v>
      </c>
      <c r="G3863">
        <f>$P$43*'Profilo fotovoltaico'!B3865+'Approvvigionamento energia'!$Q$43*'Profilo eolico'!B3865</f>
        <v>100.06398844088784</v>
      </c>
      <c r="H3863">
        <f t="shared" si="120"/>
        <v>1138.4335154826958</v>
      </c>
      <c r="I3863">
        <f>IF(LCOH!$C$28=Menu!$A$1,'Approvvigionamento energia'!C3863,0)+IF(LCOH!$C$28=Menu!$A$2,'Approvvigionamento energia'!D3863,0)+IF(LCOH!$C$28=Menu!$A$3,'Approvvigionamento energia'!E3863,0)+IF(LCOH!$C$28=Menu!$A$4,'Approvvigionamento energia'!F3863,0)+IF(LCOH!$C$28=Menu!$A$5,'Approvvigionamento energia'!G3863,0)+IF(LCOH!$C$28=Menu!$A$6,'Approvvigionamento energia'!H3863,0)</f>
        <v>200.12797688177568</v>
      </c>
      <c r="J3863">
        <f>'Approvvigionamento energia'!A3863+'Approvvigionamento energia'!B3863+'Approvvigionamento energia'!I3863</f>
        <v>268.7279768817757</v>
      </c>
      <c r="K3863">
        <f>IF(MIN(LCOH!$C$18,J3863)&gt;=$P$48*LCOH!$C$18, MIN(LCOH!$C$18,J3863),0)</f>
        <v>0</v>
      </c>
      <c r="L3863">
        <f t="shared" si="121"/>
        <v>268.7279768817757</v>
      </c>
      <c r="M3863">
        <f>K3863/LCOH!$C$18</f>
        <v>0</v>
      </c>
      <c r="N3863">
        <f>K3863/LCOH!$C$34</f>
        <v>0</v>
      </c>
    </row>
    <row r="3864" spans="1:14" x14ac:dyDescent="0.35">
      <c r="A3864">
        <f>'Profilo fotovoltaico'!B3866*LCOH!$C$20</f>
        <v>0</v>
      </c>
      <c r="B3864">
        <f>'Profilo eolico'!B3866*LCOH!$C$21</f>
        <v>74</v>
      </c>
      <c r="C3864">
        <f>$P$35*'Profilo fotovoltaico'!B3866</f>
        <v>0</v>
      </c>
      <c r="D3864">
        <f>$Q$37*'Profilo eolico'!B3866</f>
        <v>431.76298219391839</v>
      </c>
      <c r="E3864">
        <f>$P$39*'Profilo fotovoltaico'!B3866+'Approvvigionamento energia'!$Q$39*'Profilo eolico'!B3866</f>
        <v>323.82223664543875</v>
      </c>
      <c r="F3864">
        <f>$P$41*'Profilo fotovoltaico'!B3866+'Approvvigionamento energia'!$Q$41*'Profilo eolico'!B3866</f>
        <v>215.88149109695919</v>
      </c>
      <c r="G3864">
        <f>$P$43*'Profilo fotovoltaico'!B3866+'Approvvigionamento energia'!$Q$43*'Profilo eolico'!B3866</f>
        <v>107.9407455484796</v>
      </c>
      <c r="H3864">
        <f t="shared" si="120"/>
        <v>1138.4335154826958</v>
      </c>
      <c r="I3864">
        <f>IF(LCOH!$C$28=Menu!$A$1,'Approvvigionamento energia'!C3864,0)+IF(LCOH!$C$28=Menu!$A$2,'Approvvigionamento energia'!D3864,0)+IF(LCOH!$C$28=Menu!$A$3,'Approvvigionamento energia'!E3864,0)+IF(LCOH!$C$28=Menu!$A$4,'Approvvigionamento energia'!F3864,0)+IF(LCOH!$C$28=Menu!$A$5,'Approvvigionamento energia'!G3864,0)+IF(LCOH!$C$28=Menu!$A$6,'Approvvigionamento energia'!H3864,0)</f>
        <v>215.88149109695919</v>
      </c>
      <c r="J3864">
        <f>'Approvvigionamento energia'!A3864+'Approvvigionamento energia'!B3864+'Approvvigionamento energia'!I3864</f>
        <v>289.88149109695917</v>
      </c>
      <c r="K3864">
        <f>IF(MIN(LCOH!$C$18,J3864)&gt;=$P$48*LCOH!$C$18, MIN(LCOH!$C$18,J3864),0)</f>
        <v>0</v>
      </c>
      <c r="L3864">
        <f t="shared" si="121"/>
        <v>289.88149109695917</v>
      </c>
      <c r="M3864">
        <f>K3864/LCOH!$C$18</f>
        <v>0</v>
      </c>
      <c r="N3864">
        <f>K3864/LCOH!$C$34</f>
        <v>0</v>
      </c>
    </row>
    <row r="3865" spans="1:14" x14ac:dyDescent="0.35">
      <c r="A3865">
        <f>'Profilo fotovoltaico'!B3867*LCOH!$C$20</f>
        <v>0</v>
      </c>
      <c r="B3865">
        <f>'Profilo eolico'!B3867*LCOH!$C$21</f>
        <v>77.5</v>
      </c>
      <c r="C3865">
        <f>$P$35*'Profilo fotovoltaico'!B3867</f>
        <v>0</v>
      </c>
      <c r="D3865">
        <f>$Q$37*'Profilo eolico'!B3867</f>
        <v>452.18420432471186</v>
      </c>
      <c r="E3865">
        <f>$P$39*'Profilo fotovoltaico'!B3867+'Approvvigionamento energia'!$Q$39*'Profilo eolico'!B3867</f>
        <v>339.13815324353385</v>
      </c>
      <c r="F3865">
        <f>$P$41*'Profilo fotovoltaico'!B3867+'Approvvigionamento energia'!$Q$41*'Profilo eolico'!B3867</f>
        <v>226.09210216235593</v>
      </c>
      <c r="G3865">
        <f>$P$43*'Profilo fotovoltaico'!B3867+'Approvvigionamento energia'!$Q$43*'Profilo eolico'!B3867</f>
        <v>113.04605108117796</v>
      </c>
      <c r="H3865">
        <f t="shared" si="120"/>
        <v>1138.4335154826958</v>
      </c>
      <c r="I3865">
        <f>IF(LCOH!$C$28=Menu!$A$1,'Approvvigionamento energia'!C3865,0)+IF(LCOH!$C$28=Menu!$A$2,'Approvvigionamento energia'!D3865,0)+IF(LCOH!$C$28=Menu!$A$3,'Approvvigionamento energia'!E3865,0)+IF(LCOH!$C$28=Menu!$A$4,'Approvvigionamento energia'!F3865,0)+IF(LCOH!$C$28=Menu!$A$5,'Approvvigionamento energia'!G3865,0)+IF(LCOH!$C$28=Menu!$A$6,'Approvvigionamento energia'!H3865,0)</f>
        <v>226.09210216235593</v>
      </c>
      <c r="J3865">
        <f>'Approvvigionamento energia'!A3865+'Approvvigionamento energia'!B3865+'Approvvigionamento energia'!I3865</f>
        <v>303.5921021623559</v>
      </c>
      <c r="K3865">
        <f>IF(MIN(LCOH!$C$18,J3865)&gt;=$P$48*LCOH!$C$18, MIN(LCOH!$C$18,J3865),0)</f>
        <v>0</v>
      </c>
      <c r="L3865">
        <f t="shared" si="121"/>
        <v>303.5921021623559</v>
      </c>
      <c r="M3865">
        <f>K3865/LCOH!$C$18</f>
        <v>0</v>
      </c>
      <c r="N3865">
        <f>K3865/LCOH!$C$34</f>
        <v>0</v>
      </c>
    </row>
    <row r="3866" spans="1:14" x14ac:dyDescent="0.35">
      <c r="A3866">
        <f>'Profilo fotovoltaico'!B3868*LCOH!$C$20</f>
        <v>0</v>
      </c>
      <c r="B3866">
        <f>'Profilo eolico'!B3868*LCOH!$C$21</f>
        <v>78.399999999999991</v>
      </c>
      <c r="C3866">
        <f>$P$35*'Profilo fotovoltaico'!B3868</f>
        <v>0</v>
      </c>
      <c r="D3866">
        <f>$Q$37*'Profilo eolico'!B3868</f>
        <v>457.435375729773</v>
      </c>
      <c r="E3866">
        <f>$P$39*'Profilo fotovoltaico'!B3868+'Approvvigionamento energia'!$Q$39*'Profilo eolico'!B3868</f>
        <v>343.07653179732972</v>
      </c>
      <c r="F3866">
        <f>$P$41*'Profilo fotovoltaico'!B3868+'Approvvigionamento energia'!$Q$41*'Profilo eolico'!B3868</f>
        <v>228.7176878648865</v>
      </c>
      <c r="G3866">
        <f>$P$43*'Profilo fotovoltaico'!B3868+'Approvvigionamento energia'!$Q$43*'Profilo eolico'!B3868</f>
        <v>114.35884393244325</v>
      </c>
      <c r="H3866">
        <f t="shared" si="120"/>
        <v>1138.4335154826958</v>
      </c>
      <c r="I3866">
        <f>IF(LCOH!$C$28=Menu!$A$1,'Approvvigionamento energia'!C3866,0)+IF(LCOH!$C$28=Menu!$A$2,'Approvvigionamento energia'!D3866,0)+IF(LCOH!$C$28=Menu!$A$3,'Approvvigionamento energia'!E3866,0)+IF(LCOH!$C$28=Menu!$A$4,'Approvvigionamento energia'!F3866,0)+IF(LCOH!$C$28=Menu!$A$5,'Approvvigionamento energia'!G3866,0)+IF(LCOH!$C$28=Menu!$A$6,'Approvvigionamento energia'!H3866,0)</f>
        <v>228.7176878648865</v>
      </c>
      <c r="J3866">
        <f>'Approvvigionamento energia'!A3866+'Approvvigionamento energia'!B3866+'Approvvigionamento energia'!I3866</f>
        <v>307.11768786488648</v>
      </c>
      <c r="K3866">
        <f>IF(MIN(LCOH!$C$18,J3866)&gt;=$P$48*LCOH!$C$18, MIN(LCOH!$C$18,J3866),0)</f>
        <v>0</v>
      </c>
      <c r="L3866">
        <f t="shared" si="121"/>
        <v>307.11768786488648</v>
      </c>
      <c r="M3866">
        <f>K3866/LCOH!$C$18</f>
        <v>0</v>
      </c>
      <c r="N3866">
        <f>K3866/LCOH!$C$34</f>
        <v>0</v>
      </c>
    </row>
    <row r="3867" spans="1:14" x14ac:dyDescent="0.35">
      <c r="A3867">
        <f>'Profilo fotovoltaico'!B3869*LCOH!$C$20</f>
        <v>0</v>
      </c>
      <c r="B3867">
        <f>'Profilo eolico'!B3869*LCOH!$C$21</f>
        <v>76</v>
      </c>
      <c r="C3867">
        <f>$P$35*'Profilo fotovoltaico'!B3869</f>
        <v>0</v>
      </c>
      <c r="D3867">
        <f>$Q$37*'Profilo eolico'!B3869</f>
        <v>443.43225198294323</v>
      </c>
      <c r="E3867">
        <f>$P$39*'Profilo fotovoltaico'!B3869+'Approvvigionamento energia'!$Q$39*'Profilo eolico'!B3869</f>
        <v>332.57418898720738</v>
      </c>
      <c r="F3867">
        <f>$P$41*'Profilo fotovoltaico'!B3869+'Approvvigionamento energia'!$Q$41*'Profilo eolico'!B3869</f>
        <v>221.71612599147161</v>
      </c>
      <c r="G3867">
        <f>$P$43*'Profilo fotovoltaico'!B3869+'Approvvigionamento energia'!$Q$43*'Profilo eolico'!B3869</f>
        <v>110.85806299573581</v>
      </c>
      <c r="H3867">
        <f t="shared" si="120"/>
        <v>1138.4335154826958</v>
      </c>
      <c r="I3867">
        <f>IF(LCOH!$C$28=Menu!$A$1,'Approvvigionamento energia'!C3867,0)+IF(LCOH!$C$28=Menu!$A$2,'Approvvigionamento energia'!D3867,0)+IF(LCOH!$C$28=Menu!$A$3,'Approvvigionamento energia'!E3867,0)+IF(LCOH!$C$28=Menu!$A$4,'Approvvigionamento energia'!F3867,0)+IF(LCOH!$C$28=Menu!$A$5,'Approvvigionamento energia'!G3867,0)+IF(LCOH!$C$28=Menu!$A$6,'Approvvigionamento energia'!H3867,0)</f>
        <v>221.71612599147161</v>
      </c>
      <c r="J3867">
        <f>'Approvvigionamento energia'!A3867+'Approvvigionamento energia'!B3867+'Approvvigionamento energia'!I3867</f>
        <v>297.71612599147159</v>
      </c>
      <c r="K3867">
        <f>IF(MIN(LCOH!$C$18,J3867)&gt;=$P$48*LCOH!$C$18, MIN(LCOH!$C$18,J3867),0)</f>
        <v>0</v>
      </c>
      <c r="L3867">
        <f t="shared" si="121"/>
        <v>297.71612599147159</v>
      </c>
      <c r="M3867">
        <f>K3867/LCOH!$C$18</f>
        <v>0</v>
      </c>
      <c r="N3867">
        <f>K3867/LCOH!$C$34</f>
        <v>0</v>
      </c>
    </row>
    <row r="3868" spans="1:14" x14ac:dyDescent="0.35">
      <c r="A3868">
        <f>'Profilo fotovoltaico'!B3870*LCOH!$C$20</f>
        <v>0</v>
      </c>
      <c r="B3868">
        <f>'Profilo eolico'!B3870*LCOH!$C$21</f>
        <v>71.599999999999994</v>
      </c>
      <c r="C3868">
        <f>$P$35*'Profilo fotovoltaico'!B3870</f>
        <v>0</v>
      </c>
      <c r="D3868">
        <f>$Q$37*'Profilo eolico'!B3870</f>
        <v>417.75985844708862</v>
      </c>
      <c r="E3868">
        <f>$P$39*'Profilo fotovoltaico'!B3870+'Approvvigionamento energia'!$Q$39*'Profilo eolico'!B3870</f>
        <v>313.31989383531646</v>
      </c>
      <c r="F3868">
        <f>$P$41*'Profilo fotovoltaico'!B3870+'Approvvigionamento energia'!$Q$41*'Profilo eolico'!B3870</f>
        <v>208.87992922354431</v>
      </c>
      <c r="G3868">
        <f>$P$43*'Profilo fotovoltaico'!B3870+'Approvvigionamento energia'!$Q$43*'Profilo eolico'!B3870</f>
        <v>104.43996461177215</v>
      </c>
      <c r="H3868">
        <f t="shared" si="120"/>
        <v>1138.4335154826958</v>
      </c>
      <c r="I3868">
        <f>IF(LCOH!$C$28=Menu!$A$1,'Approvvigionamento energia'!C3868,0)+IF(LCOH!$C$28=Menu!$A$2,'Approvvigionamento energia'!D3868,0)+IF(LCOH!$C$28=Menu!$A$3,'Approvvigionamento energia'!E3868,0)+IF(LCOH!$C$28=Menu!$A$4,'Approvvigionamento energia'!F3868,0)+IF(LCOH!$C$28=Menu!$A$5,'Approvvigionamento energia'!G3868,0)+IF(LCOH!$C$28=Menu!$A$6,'Approvvigionamento energia'!H3868,0)</f>
        <v>208.87992922354431</v>
      </c>
      <c r="J3868">
        <f>'Approvvigionamento energia'!A3868+'Approvvigionamento energia'!B3868+'Approvvigionamento energia'!I3868</f>
        <v>280.47992922354433</v>
      </c>
      <c r="K3868">
        <f>IF(MIN(LCOH!$C$18,J3868)&gt;=$P$48*LCOH!$C$18, MIN(LCOH!$C$18,J3868),0)</f>
        <v>0</v>
      </c>
      <c r="L3868">
        <f t="shared" si="121"/>
        <v>280.47992922354433</v>
      </c>
      <c r="M3868">
        <f>K3868/LCOH!$C$18</f>
        <v>0</v>
      </c>
      <c r="N3868">
        <f>K3868/LCOH!$C$34</f>
        <v>0</v>
      </c>
    </row>
    <row r="3869" spans="1:14" x14ac:dyDescent="0.35">
      <c r="A3869">
        <f>'Profilo fotovoltaico'!B3871*LCOH!$C$20</f>
        <v>0</v>
      </c>
      <c r="B3869">
        <f>'Profilo eolico'!B3871*LCOH!$C$21</f>
        <v>67.100000000000009</v>
      </c>
      <c r="C3869">
        <f>$P$35*'Profilo fotovoltaico'!B3871</f>
        <v>0</v>
      </c>
      <c r="D3869">
        <f>$Q$37*'Profilo eolico'!B3871</f>
        <v>391.50400142178279</v>
      </c>
      <c r="E3869">
        <f>$P$39*'Profilo fotovoltaico'!B3871+'Approvvigionamento energia'!$Q$39*'Profilo eolico'!B3871</f>
        <v>293.62800106633711</v>
      </c>
      <c r="F3869">
        <f>$P$41*'Profilo fotovoltaico'!B3871+'Approvvigionamento energia'!$Q$41*'Profilo eolico'!B3871</f>
        <v>195.75200071089139</v>
      </c>
      <c r="G3869">
        <f>$P$43*'Profilo fotovoltaico'!B3871+'Approvvigionamento energia'!$Q$43*'Profilo eolico'!B3871</f>
        <v>97.876000355445697</v>
      </c>
      <c r="H3869">
        <f t="shared" si="120"/>
        <v>1138.4335154826958</v>
      </c>
      <c r="I3869">
        <f>IF(LCOH!$C$28=Menu!$A$1,'Approvvigionamento energia'!C3869,0)+IF(LCOH!$C$28=Menu!$A$2,'Approvvigionamento energia'!D3869,0)+IF(LCOH!$C$28=Menu!$A$3,'Approvvigionamento energia'!E3869,0)+IF(LCOH!$C$28=Menu!$A$4,'Approvvigionamento energia'!F3869,0)+IF(LCOH!$C$28=Menu!$A$5,'Approvvigionamento energia'!G3869,0)+IF(LCOH!$C$28=Menu!$A$6,'Approvvigionamento energia'!H3869,0)</f>
        <v>195.75200071089139</v>
      </c>
      <c r="J3869">
        <f>'Approvvigionamento energia'!A3869+'Approvvigionamento energia'!B3869+'Approvvigionamento energia'!I3869</f>
        <v>262.85200071089139</v>
      </c>
      <c r="K3869">
        <f>IF(MIN(LCOH!$C$18,J3869)&gt;=$P$48*LCOH!$C$18, MIN(LCOH!$C$18,J3869),0)</f>
        <v>0</v>
      </c>
      <c r="L3869">
        <f t="shared" si="121"/>
        <v>262.85200071089139</v>
      </c>
      <c r="M3869">
        <f>K3869/LCOH!$C$18</f>
        <v>0</v>
      </c>
      <c r="N3869">
        <f>K3869/LCOH!$C$34</f>
        <v>0</v>
      </c>
    </row>
    <row r="3870" spans="1:14" x14ac:dyDescent="0.35">
      <c r="A3870">
        <f>'Profilo fotovoltaico'!B3872*LCOH!$C$20</f>
        <v>45</v>
      </c>
      <c r="B3870">
        <f>'Profilo eolico'!B3872*LCOH!$C$21</f>
        <v>57.4</v>
      </c>
      <c r="C3870">
        <f>$P$35*'Profilo fotovoltaico'!B3872</f>
        <v>330.9575484429929</v>
      </c>
      <c r="D3870">
        <f>$Q$37*'Profilo eolico'!B3872</f>
        <v>334.90804294501237</v>
      </c>
      <c r="E3870">
        <f>$P$39*'Profilo fotovoltaico'!B3872+'Approvvigionamento energia'!$Q$39*'Profilo eolico'!B3872</f>
        <v>333.92041931950746</v>
      </c>
      <c r="F3870">
        <f>$P$41*'Profilo fotovoltaico'!B3872+'Approvvigionamento energia'!$Q$41*'Profilo eolico'!B3872</f>
        <v>332.93279569400261</v>
      </c>
      <c r="G3870">
        <f>$P$43*'Profilo fotovoltaico'!B3872+'Approvvigionamento energia'!$Q$43*'Profilo eolico'!B3872</f>
        <v>331.94517206849781</v>
      </c>
      <c r="H3870">
        <f t="shared" si="120"/>
        <v>1138.4335154826958</v>
      </c>
      <c r="I3870">
        <f>IF(LCOH!$C$28=Menu!$A$1,'Approvvigionamento energia'!C3870,0)+IF(LCOH!$C$28=Menu!$A$2,'Approvvigionamento energia'!D3870,0)+IF(LCOH!$C$28=Menu!$A$3,'Approvvigionamento energia'!E3870,0)+IF(LCOH!$C$28=Menu!$A$4,'Approvvigionamento energia'!F3870,0)+IF(LCOH!$C$28=Menu!$A$5,'Approvvigionamento energia'!G3870,0)+IF(LCOH!$C$28=Menu!$A$6,'Approvvigionamento energia'!H3870,0)</f>
        <v>332.93279569400261</v>
      </c>
      <c r="J3870">
        <f>'Approvvigionamento energia'!A3870+'Approvvigionamento energia'!B3870+'Approvvigionamento energia'!I3870</f>
        <v>435.33279569400258</v>
      </c>
      <c r="K3870">
        <f>IF(MIN(LCOH!$C$18,J3870)&gt;=$P$48*LCOH!$C$18, MIN(LCOH!$C$18,J3870),0)</f>
        <v>435.33279569400258</v>
      </c>
      <c r="L3870">
        <f t="shared" si="121"/>
        <v>0</v>
      </c>
      <c r="M3870">
        <f>K3870/LCOH!$C$18</f>
        <v>0.29022186379600173</v>
      </c>
      <c r="N3870">
        <f>K3870/LCOH!$C$34</f>
        <v>8.3879151386127671</v>
      </c>
    </row>
    <row r="3871" spans="1:14" x14ac:dyDescent="0.35">
      <c r="A3871">
        <f>'Profilo fotovoltaico'!B3873*LCOH!$C$20</f>
        <v>146</v>
      </c>
      <c r="B3871">
        <f>'Profilo eolico'!B3873*LCOH!$C$21</f>
        <v>42</v>
      </c>
      <c r="C3871">
        <f>$P$35*'Profilo fotovoltaico'!B3873</f>
        <v>1073.7733793928214</v>
      </c>
      <c r="D3871">
        <f>$Q$37*'Profilo eolico'!B3873</f>
        <v>245.05466556952126</v>
      </c>
      <c r="E3871">
        <f>$P$39*'Profilo fotovoltaico'!B3873+'Approvvigionamento energia'!$Q$39*'Profilo eolico'!B3873</f>
        <v>452.23434402534633</v>
      </c>
      <c r="F3871">
        <f>$P$41*'Profilo fotovoltaico'!B3873+'Approvvigionamento energia'!$Q$41*'Profilo eolico'!B3873</f>
        <v>659.41402248117129</v>
      </c>
      <c r="G3871">
        <f>$P$43*'Profilo fotovoltaico'!B3873+'Approvvigionamento energia'!$Q$43*'Profilo eolico'!B3873</f>
        <v>866.59370093699636</v>
      </c>
      <c r="H3871">
        <f t="shared" si="120"/>
        <v>1138.4335154826958</v>
      </c>
      <c r="I3871">
        <f>IF(LCOH!$C$28=Menu!$A$1,'Approvvigionamento energia'!C3871,0)+IF(LCOH!$C$28=Menu!$A$2,'Approvvigionamento energia'!D3871,0)+IF(LCOH!$C$28=Menu!$A$3,'Approvvigionamento energia'!E3871,0)+IF(LCOH!$C$28=Menu!$A$4,'Approvvigionamento energia'!F3871,0)+IF(LCOH!$C$28=Menu!$A$5,'Approvvigionamento energia'!G3871,0)+IF(LCOH!$C$28=Menu!$A$6,'Approvvigionamento energia'!H3871,0)</f>
        <v>659.41402248117129</v>
      </c>
      <c r="J3871">
        <f>'Approvvigionamento energia'!A3871+'Approvvigionamento energia'!B3871+'Approvvigionamento energia'!I3871</f>
        <v>847.41402248117129</v>
      </c>
      <c r="K3871">
        <f>IF(MIN(LCOH!$C$18,J3871)&gt;=$P$48*LCOH!$C$18, MIN(LCOH!$C$18,J3871),0)</f>
        <v>847.41402248117129</v>
      </c>
      <c r="L3871">
        <f t="shared" si="121"/>
        <v>0</v>
      </c>
      <c r="M3871">
        <f>K3871/LCOH!$C$18</f>
        <v>0.56494268165411421</v>
      </c>
      <c r="N3871">
        <f>K3871/LCOH!$C$34</f>
        <v>16.327823169194051</v>
      </c>
    </row>
    <row r="3872" spans="1:14" x14ac:dyDescent="0.35">
      <c r="A3872">
        <f>'Profilo fotovoltaico'!B3874*LCOH!$C$20</f>
        <v>280</v>
      </c>
      <c r="B3872">
        <f>'Profilo eolico'!B3874*LCOH!$C$21</f>
        <v>39.9</v>
      </c>
      <c r="C3872">
        <f>$P$35*'Profilo fotovoltaico'!B3874</f>
        <v>2059.2914125341786</v>
      </c>
      <c r="D3872">
        <f>$Q$37*'Profilo eolico'!B3874</f>
        <v>232.80193229104518</v>
      </c>
      <c r="E3872">
        <f>$P$39*'Profilo fotovoltaico'!B3874+'Approvvigionamento energia'!$Q$39*'Profilo eolico'!B3874</f>
        <v>689.42430235182849</v>
      </c>
      <c r="F3872">
        <f>$P$41*'Profilo fotovoltaico'!B3874+'Approvvigionamento energia'!$Q$41*'Profilo eolico'!B3874</f>
        <v>1146.0466724126118</v>
      </c>
      <c r="G3872">
        <f>$P$43*'Profilo fotovoltaico'!B3874+'Approvvigionamento energia'!$Q$43*'Profilo eolico'!B3874</f>
        <v>1602.6690424733952</v>
      </c>
      <c r="H3872">
        <f t="shared" si="120"/>
        <v>1138.4335154826958</v>
      </c>
      <c r="I3872">
        <f>IF(LCOH!$C$28=Menu!$A$1,'Approvvigionamento energia'!C3872,0)+IF(LCOH!$C$28=Menu!$A$2,'Approvvigionamento energia'!D3872,0)+IF(LCOH!$C$28=Menu!$A$3,'Approvvigionamento energia'!E3872,0)+IF(LCOH!$C$28=Menu!$A$4,'Approvvigionamento energia'!F3872,0)+IF(LCOH!$C$28=Menu!$A$5,'Approvvigionamento energia'!G3872,0)+IF(LCOH!$C$28=Menu!$A$6,'Approvvigionamento energia'!H3872,0)</f>
        <v>1146.0466724126118</v>
      </c>
      <c r="J3872">
        <f>'Approvvigionamento energia'!A3872+'Approvvigionamento energia'!B3872+'Approvvigionamento energia'!I3872</f>
        <v>1465.9466724126119</v>
      </c>
      <c r="K3872">
        <f>IF(MIN(LCOH!$C$18,J3872)&gt;=$P$48*LCOH!$C$18, MIN(LCOH!$C$18,J3872),0)</f>
        <v>1465.9466724126119</v>
      </c>
      <c r="L3872">
        <f t="shared" si="121"/>
        <v>0</v>
      </c>
      <c r="M3872">
        <f>K3872/LCOH!$C$18</f>
        <v>0.97729778160840786</v>
      </c>
      <c r="N3872">
        <f>K3872/LCOH!$C$34</f>
        <v>28.24560062452046</v>
      </c>
    </row>
    <row r="3873" spans="1:14" x14ac:dyDescent="0.35">
      <c r="A3873">
        <f>'Profilo fotovoltaico'!B3875*LCOH!$C$20</f>
        <v>409</v>
      </c>
      <c r="B3873">
        <f>'Profilo eolico'!B3875*LCOH!$C$21</f>
        <v>42.3</v>
      </c>
      <c r="C3873">
        <f>$P$35*'Profilo fotovoltaico'!B3875</f>
        <v>3008.0363847374242</v>
      </c>
      <c r="D3873">
        <f>$Q$37*'Profilo eolico'!B3875</f>
        <v>246.80505603787498</v>
      </c>
      <c r="E3873">
        <f>$P$39*'Profilo fotovoltaico'!B3875+'Approvvigionamento energia'!$Q$39*'Profilo eolico'!B3875</f>
        <v>937.1128882127623</v>
      </c>
      <c r="F3873">
        <f>$P$41*'Profilo fotovoltaico'!B3875+'Approvvigionamento energia'!$Q$41*'Profilo eolico'!B3875</f>
        <v>1627.4207203876497</v>
      </c>
      <c r="G3873">
        <f>$P$43*'Profilo fotovoltaico'!B3875+'Approvvigionamento energia'!$Q$43*'Profilo eolico'!B3875</f>
        <v>2317.7285525625371</v>
      </c>
      <c r="H3873">
        <f t="shared" si="120"/>
        <v>1138.4335154826958</v>
      </c>
      <c r="I3873">
        <f>IF(LCOH!$C$28=Menu!$A$1,'Approvvigionamento energia'!C3873,0)+IF(LCOH!$C$28=Menu!$A$2,'Approvvigionamento energia'!D3873,0)+IF(LCOH!$C$28=Menu!$A$3,'Approvvigionamento energia'!E3873,0)+IF(LCOH!$C$28=Menu!$A$4,'Approvvigionamento energia'!F3873,0)+IF(LCOH!$C$28=Menu!$A$5,'Approvvigionamento energia'!G3873,0)+IF(LCOH!$C$28=Menu!$A$6,'Approvvigionamento energia'!H3873,0)</f>
        <v>1627.4207203876497</v>
      </c>
      <c r="J3873">
        <f>'Approvvigionamento energia'!A3873+'Approvvigionamento energia'!B3873+'Approvvigionamento energia'!I3873</f>
        <v>2078.7207203876496</v>
      </c>
      <c r="K3873">
        <f>IF(MIN(LCOH!$C$18,J3873)&gt;=$P$48*LCOH!$C$18, MIN(LCOH!$C$18,J3873),0)</f>
        <v>1500</v>
      </c>
      <c r="L3873">
        <f t="shared" si="121"/>
        <v>578.72072038764964</v>
      </c>
      <c r="M3873">
        <f>K3873/LCOH!$C$18</f>
        <v>1</v>
      </c>
      <c r="N3873">
        <f>K3873/LCOH!$C$34</f>
        <v>28.901734104046245</v>
      </c>
    </row>
    <row r="3874" spans="1:14" x14ac:dyDescent="0.35">
      <c r="A3874">
        <f>'Profilo fotovoltaico'!B3876*LCOH!$C$20</f>
        <v>511</v>
      </c>
      <c r="B3874">
        <f>'Profilo eolico'!B3876*LCOH!$C$21</f>
        <v>43.3</v>
      </c>
      <c r="C3874">
        <f>$P$35*'Profilo fotovoltaico'!B3876</f>
        <v>3758.2068278748752</v>
      </c>
      <c r="D3874">
        <f>$Q$37*'Profilo eolico'!B3876</f>
        <v>252.6396909323874</v>
      </c>
      <c r="E3874">
        <f>$P$39*'Profilo fotovoltaico'!B3876+'Approvvigionamento energia'!$Q$39*'Profilo eolico'!B3876</f>
        <v>1129.0314751680094</v>
      </c>
      <c r="F3874">
        <f>$P$41*'Profilo fotovoltaico'!B3876+'Approvvigionamento energia'!$Q$41*'Profilo eolico'!B3876</f>
        <v>2005.4232594036314</v>
      </c>
      <c r="G3874">
        <f>$P$43*'Profilo fotovoltaico'!B3876+'Approvvigionamento energia'!$Q$43*'Profilo eolico'!B3876</f>
        <v>2881.8150436392534</v>
      </c>
      <c r="H3874">
        <f t="shared" si="120"/>
        <v>1138.4335154826958</v>
      </c>
      <c r="I3874">
        <f>IF(LCOH!$C$28=Menu!$A$1,'Approvvigionamento energia'!C3874,0)+IF(LCOH!$C$28=Menu!$A$2,'Approvvigionamento energia'!D3874,0)+IF(LCOH!$C$28=Menu!$A$3,'Approvvigionamento energia'!E3874,0)+IF(LCOH!$C$28=Menu!$A$4,'Approvvigionamento energia'!F3874,0)+IF(LCOH!$C$28=Menu!$A$5,'Approvvigionamento energia'!G3874,0)+IF(LCOH!$C$28=Menu!$A$6,'Approvvigionamento energia'!H3874,0)</f>
        <v>2005.4232594036314</v>
      </c>
      <c r="J3874">
        <f>'Approvvigionamento energia'!A3874+'Approvvigionamento energia'!B3874+'Approvvigionamento energia'!I3874</f>
        <v>2559.7232594036313</v>
      </c>
      <c r="K3874">
        <f>IF(MIN(LCOH!$C$18,J3874)&gt;=$P$48*LCOH!$C$18, MIN(LCOH!$C$18,J3874),0)</f>
        <v>1500</v>
      </c>
      <c r="L3874">
        <f t="shared" si="121"/>
        <v>1059.7232594036313</v>
      </c>
      <c r="M3874">
        <f>K3874/LCOH!$C$18</f>
        <v>1</v>
      </c>
      <c r="N3874">
        <f>K3874/LCOH!$C$34</f>
        <v>28.901734104046245</v>
      </c>
    </row>
    <row r="3875" spans="1:14" x14ac:dyDescent="0.35">
      <c r="A3875">
        <f>'Profilo fotovoltaico'!B3877*LCOH!$C$20</f>
        <v>578</v>
      </c>
      <c r="B3875">
        <f>'Profilo eolico'!B3877*LCOH!$C$21</f>
        <v>44.8</v>
      </c>
      <c r="C3875">
        <f>$P$35*'Profilo fotovoltaico'!B3877</f>
        <v>4250.9658444455536</v>
      </c>
      <c r="D3875">
        <f>$Q$37*'Profilo eolico'!B3877</f>
        <v>261.39164327415602</v>
      </c>
      <c r="E3875">
        <f>$P$39*'Profilo fotovoltaico'!B3877+'Approvvigionamento energia'!$Q$39*'Profilo eolico'!B3877</f>
        <v>1258.7851935670053</v>
      </c>
      <c r="F3875">
        <f>$P$41*'Profilo fotovoltaico'!B3877+'Approvvigionamento energia'!$Q$41*'Profilo eolico'!B3877</f>
        <v>2256.1787438598549</v>
      </c>
      <c r="G3875">
        <f>$P$43*'Profilo fotovoltaico'!B3877+'Approvvigionamento energia'!$Q$43*'Profilo eolico'!B3877</f>
        <v>3253.5722941527038</v>
      </c>
      <c r="H3875">
        <f t="shared" si="120"/>
        <v>1138.4335154826958</v>
      </c>
      <c r="I3875">
        <f>IF(LCOH!$C$28=Menu!$A$1,'Approvvigionamento energia'!C3875,0)+IF(LCOH!$C$28=Menu!$A$2,'Approvvigionamento energia'!D3875,0)+IF(LCOH!$C$28=Menu!$A$3,'Approvvigionamento energia'!E3875,0)+IF(LCOH!$C$28=Menu!$A$4,'Approvvigionamento energia'!F3875,0)+IF(LCOH!$C$28=Menu!$A$5,'Approvvigionamento energia'!G3875,0)+IF(LCOH!$C$28=Menu!$A$6,'Approvvigionamento energia'!H3875,0)</f>
        <v>2256.1787438598549</v>
      </c>
      <c r="J3875">
        <f>'Approvvigionamento energia'!A3875+'Approvvigionamento energia'!B3875+'Approvvigionamento energia'!I3875</f>
        <v>2878.9787438598551</v>
      </c>
      <c r="K3875">
        <f>IF(MIN(LCOH!$C$18,J3875)&gt;=$P$48*LCOH!$C$18, MIN(LCOH!$C$18,J3875),0)</f>
        <v>1500</v>
      </c>
      <c r="L3875">
        <f t="shared" si="121"/>
        <v>1378.9787438598551</v>
      </c>
      <c r="M3875">
        <f>K3875/LCOH!$C$18</f>
        <v>1</v>
      </c>
      <c r="N3875">
        <f>K3875/LCOH!$C$34</f>
        <v>28.901734104046245</v>
      </c>
    </row>
    <row r="3876" spans="1:14" x14ac:dyDescent="0.35">
      <c r="A3876">
        <f>'Profilo fotovoltaico'!B3878*LCOH!$C$20</f>
        <v>612</v>
      </c>
      <c r="B3876">
        <f>'Profilo eolico'!B3878*LCOH!$C$21</f>
        <v>45.1</v>
      </c>
      <c r="C3876">
        <f>$P$35*'Profilo fotovoltaico'!B3878</f>
        <v>4501.0226588247033</v>
      </c>
      <c r="D3876">
        <f>$Q$37*'Profilo eolico'!B3878</f>
        <v>263.14203374250974</v>
      </c>
      <c r="E3876">
        <f>$P$39*'Profilo fotovoltaico'!B3878+'Approvvigionamento energia'!$Q$39*'Profilo eolico'!B3878</f>
        <v>1322.6121900130581</v>
      </c>
      <c r="F3876">
        <f>$P$41*'Profilo fotovoltaico'!B3878+'Approvvigionamento energia'!$Q$41*'Profilo eolico'!B3878</f>
        <v>2382.0823462836065</v>
      </c>
      <c r="G3876">
        <f>$P$43*'Profilo fotovoltaico'!B3878+'Approvvigionamento energia'!$Q$43*'Profilo eolico'!B3878</f>
        <v>3441.5525025541551</v>
      </c>
      <c r="H3876">
        <f t="shared" si="120"/>
        <v>1138.4335154826958</v>
      </c>
      <c r="I3876">
        <f>IF(LCOH!$C$28=Menu!$A$1,'Approvvigionamento energia'!C3876,0)+IF(LCOH!$C$28=Menu!$A$2,'Approvvigionamento energia'!D3876,0)+IF(LCOH!$C$28=Menu!$A$3,'Approvvigionamento energia'!E3876,0)+IF(LCOH!$C$28=Menu!$A$4,'Approvvigionamento energia'!F3876,0)+IF(LCOH!$C$28=Menu!$A$5,'Approvvigionamento energia'!G3876,0)+IF(LCOH!$C$28=Menu!$A$6,'Approvvigionamento energia'!H3876,0)</f>
        <v>2382.0823462836065</v>
      </c>
      <c r="J3876">
        <f>'Approvvigionamento energia'!A3876+'Approvvigionamento energia'!B3876+'Approvvigionamento energia'!I3876</f>
        <v>3039.1823462836064</v>
      </c>
      <c r="K3876">
        <f>IF(MIN(LCOH!$C$18,J3876)&gt;=$P$48*LCOH!$C$18, MIN(LCOH!$C$18,J3876),0)</f>
        <v>1500</v>
      </c>
      <c r="L3876">
        <f t="shared" si="121"/>
        <v>1539.1823462836064</v>
      </c>
      <c r="M3876">
        <f>K3876/LCOH!$C$18</f>
        <v>1</v>
      </c>
      <c r="N3876">
        <f>K3876/LCOH!$C$34</f>
        <v>28.901734104046245</v>
      </c>
    </row>
    <row r="3877" spans="1:14" x14ac:dyDescent="0.35">
      <c r="A3877">
        <f>'Profilo fotovoltaico'!B3879*LCOH!$C$20</f>
        <v>616</v>
      </c>
      <c r="B3877">
        <f>'Profilo eolico'!B3879*LCOH!$C$21</f>
        <v>45.5</v>
      </c>
      <c r="C3877">
        <f>$P$35*'Profilo fotovoltaico'!B3879</f>
        <v>4530.4411075751923</v>
      </c>
      <c r="D3877">
        <f>$Q$37*'Profilo eolico'!B3879</f>
        <v>265.47588770031467</v>
      </c>
      <c r="E3877">
        <f>$P$39*'Profilo fotovoltaico'!B3879+'Approvvigionamento energia'!$Q$39*'Profilo eolico'!B3879</f>
        <v>1331.7171926690341</v>
      </c>
      <c r="F3877">
        <f>$P$41*'Profilo fotovoltaico'!B3879+'Approvvigionamento energia'!$Q$41*'Profilo eolico'!B3879</f>
        <v>2397.9584976377537</v>
      </c>
      <c r="G3877">
        <f>$P$43*'Profilo fotovoltaico'!B3879+'Approvvigionamento energia'!$Q$43*'Profilo eolico'!B3879</f>
        <v>3464.199802606473</v>
      </c>
      <c r="H3877">
        <f t="shared" si="120"/>
        <v>1138.4335154826958</v>
      </c>
      <c r="I3877">
        <f>IF(LCOH!$C$28=Menu!$A$1,'Approvvigionamento energia'!C3877,0)+IF(LCOH!$C$28=Menu!$A$2,'Approvvigionamento energia'!D3877,0)+IF(LCOH!$C$28=Menu!$A$3,'Approvvigionamento energia'!E3877,0)+IF(LCOH!$C$28=Menu!$A$4,'Approvvigionamento energia'!F3877,0)+IF(LCOH!$C$28=Menu!$A$5,'Approvvigionamento energia'!G3877,0)+IF(LCOH!$C$28=Menu!$A$6,'Approvvigionamento energia'!H3877,0)</f>
        <v>2397.9584976377537</v>
      </c>
      <c r="J3877">
        <f>'Approvvigionamento energia'!A3877+'Approvvigionamento energia'!B3877+'Approvvigionamento energia'!I3877</f>
        <v>3059.4584976377537</v>
      </c>
      <c r="K3877">
        <f>IF(MIN(LCOH!$C$18,J3877)&gt;=$P$48*LCOH!$C$18, MIN(LCOH!$C$18,J3877),0)</f>
        <v>1500</v>
      </c>
      <c r="L3877">
        <f t="shared" si="121"/>
        <v>1559.4584976377537</v>
      </c>
      <c r="M3877">
        <f>K3877/LCOH!$C$18</f>
        <v>1</v>
      </c>
      <c r="N3877">
        <f>K3877/LCOH!$C$34</f>
        <v>28.901734104046245</v>
      </c>
    </row>
    <row r="3878" spans="1:14" x14ac:dyDescent="0.35">
      <c r="A3878">
        <f>'Profilo fotovoltaico'!B3880*LCOH!$C$20</f>
        <v>593</v>
      </c>
      <c r="B3878">
        <f>'Profilo eolico'!B3880*LCOH!$C$21</f>
        <v>45.6</v>
      </c>
      <c r="C3878">
        <f>$P$35*'Profilo fotovoltaico'!B3880</f>
        <v>4361.2850272598844</v>
      </c>
      <c r="D3878">
        <f>$Q$37*'Profilo eolico'!B3880</f>
        <v>266.05935118976595</v>
      </c>
      <c r="E3878">
        <f>$P$39*'Profilo fotovoltaico'!B3880+'Approvvigionamento energia'!$Q$39*'Profilo eolico'!B3880</f>
        <v>1289.8657702072956</v>
      </c>
      <c r="F3878">
        <f>$P$41*'Profilo fotovoltaico'!B3880+'Approvvigionamento energia'!$Q$41*'Profilo eolico'!B3880</f>
        <v>2313.6721892248252</v>
      </c>
      <c r="G3878">
        <f>$P$43*'Profilo fotovoltaico'!B3880+'Approvvigionamento energia'!$Q$43*'Profilo eolico'!B3880</f>
        <v>3337.4786082423548</v>
      </c>
      <c r="H3878">
        <f t="shared" si="120"/>
        <v>1138.4335154826958</v>
      </c>
      <c r="I3878">
        <f>IF(LCOH!$C$28=Menu!$A$1,'Approvvigionamento energia'!C3878,0)+IF(LCOH!$C$28=Menu!$A$2,'Approvvigionamento energia'!D3878,0)+IF(LCOH!$C$28=Menu!$A$3,'Approvvigionamento energia'!E3878,0)+IF(LCOH!$C$28=Menu!$A$4,'Approvvigionamento energia'!F3878,0)+IF(LCOH!$C$28=Menu!$A$5,'Approvvigionamento energia'!G3878,0)+IF(LCOH!$C$28=Menu!$A$6,'Approvvigionamento energia'!H3878,0)</f>
        <v>2313.6721892248252</v>
      </c>
      <c r="J3878">
        <f>'Approvvigionamento energia'!A3878+'Approvvigionamento energia'!B3878+'Approvvigionamento energia'!I3878</f>
        <v>2952.2721892248251</v>
      </c>
      <c r="K3878">
        <f>IF(MIN(LCOH!$C$18,J3878)&gt;=$P$48*LCOH!$C$18, MIN(LCOH!$C$18,J3878),0)</f>
        <v>1500</v>
      </c>
      <c r="L3878">
        <f t="shared" si="121"/>
        <v>1452.2721892248251</v>
      </c>
      <c r="M3878">
        <f>K3878/LCOH!$C$18</f>
        <v>1</v>
      </c>
      <c r="N3878">
        <f>K3878/LCOH!$C$34</f>
        <v>28.901734104046245</v>
      </c>
    </row>
    <row r="3879" spans="1:14" x14ac:dyDescent="0.35">
      <c r="A3879">
        <f>'Profilo fotovoltaico'!B3881*LCOH!$C$20</f>
        <v>532</v>
      </c>
      <c r="B3879">
        <f>'Profilo eolico'!B3881*LCOH!$C$21</f>
        <v>45.400000000000006</v>
      </c>
      <c r="C3879">
        <f>$P$35*'Profilo fotovoltaico'!B3881</f>
        <v>3912.6536838149386</v>
      </c>
      <c r="D3879">
        <f>$Q$37*'Profilo eolico'!B3881</f>
        <v>264.89242421086345</v>
      </c>
      <c r="E3879">
        <f>$P$39*'Profilo fotovoltaico'!B3881+'Approvvigionamento energia'!$Q$39*'Profilo eolico'!B3881</f>
        <v>1176.8327391118823</v>
      </c>
      <c r="F3879">
        <f>$P$41*'Profilo fotovoltaico'!B3881+'Approvvigionamento energia'!$Q$41*'Profilo eolico'!B3881</f>
        <v>2088.773054012901</v>
      </c>
      <c r="G3879">
        <f>$P$43*'Profilo fotovoltaico'!B3881+'Approvvigionamento energia'!$Q$43*'Profilo eolico'!B3881</f>
        <v>3000.7133689139205</v>
      </c>
      <c r="H3879">
        <f t="shared" si="120"/>
        <v>1138.4335154826958</v>
      </c>
      <c r="I3879">
        <f>IF(LCOH!$C$28=Menu!$A$1,'Approvvigionamento energia'!C3879,0)+IF(LCOH!$C$28=Menu!$A$2,'Approvvigionamento energia'!D3879,0)+IF(LCOH!$C$28=Menu!$A$3,'Approvvigionamento energia'!E3879,0)+IF(LCOH!$C$28=Menu!$A$4,'Approvvigionamento energia'!F3879,0)+IF(LCOH!$C$28=Menu!$A$5,'Approvvigionamento energia'!G3879,0)+IF(LCOH!$C$28=Menu!$A$6,'Approvvigionamento energia'!H3879,0)</f>
        <v>2088.773054012901</v>
      </c>
      <c r="J3879">
        <f>'Approvvigionamento energia'!A3879+'Approvvigionamento energia'!B3879+'Approvvigionamento energia'!I3879</f>
        <v>2666.173054012901</v>
      </c>
      <c r="K3879">
        <f>IF(MIN(LCOH!$C$18,J3879)&gt;=$P$48*LCOH!$C$18, MIN(LCOH!$C$18,J3879),0)</f>
        <v>1500</v>
      </c>
      <c r="L3879">
        <f t="shared" si="121"/>
        <v>1166.173054012901</v>
      </c>
      <c r="M3879">
        <f>K3879/LCOH!$C$18</f>
        <v>1</v>
      </c>
      <c r="N3879">
        <f>K3879/LCOH!$C$34</f>
        <v>28.901734104046245</v>
      </c>
    </row>
    <row r="3880" spans="1:14" x14ac:dyDescent="0.35">
      <c r="A3880">
        <f>'Profilo fotovoltaico'!B3882*LCOH!$C$20</f>
        <v>443</v>
      </c>
      <c r="B3880">
        <f>'Profilo eolico'!B3882*LCOH!$C$21</f>
        <v>45.900000000000006</v>
      </c>
      <c r="C3880">
        <f>$P$35*'Profilo fotovoltaico'!B3882</f>
        <v>3258.0931991165749</v>
      </c>
      <c r="D3880">
        <f>$Q$37*'Profilo eolico'!B3882</f>
        <v>267.80974165811966</v>
      </c>
      <c r="E3880">
        <f>$P$39*'Profilo fotovoltaico'!B3882+'Approvvigionamento energia'!$Q$39*'Profilo eolico'!B3882</f>
        <v>1015.3806060227334</v>
      </c>
      <c r="F3880">
        <f>$P$41*'Profilo fotovoltaico'!B3882+'Approvvigionamento energia'!$Q$41*'Profilo eolico'!B3882</f>
        <v>1762.9514703873472</v>
      </c>
      <c r="G3880">
        <f>$P$43*'Profilo fotovoltaico'!B3882+'Approvvigionamento energia'!$Q$43*'Profilo eolico'!B3882</f>
        <v>2510.5223347519614</v>
      </c>
      <c r="H3880">
        <f t="shared" si="120"/>
        <v>1138.4335154826958</v>
      </c>
      <c r="I3880">
        <f>IF(LCOH!$C$28=Menu!$A$1,'Approvvigionamento energia'!C3880,0)+IF(LCOH!$C$28=Menu!$A$2,'Approvvigionamento energia'!D3880,0)+IF(LCOH!$C$28=Menu!$A$3,'Approvvigionamento energia'!E3880,0)+IF(LCOH!$C$28=Menu!$A$4,'Approvvigionamento energia'!F3880,0)+IF(LCOH!$C$28=Menu!$A$5,'Approvvigionamento energia'!G3880,0)+IF(LCOH!$C$28=Menu!$A$6,'Approvvigionamento energia'!H3880,0)</f>
        <v>1762.9514703873472</v>
      </c>
      <c r="J3880">
        <f>'Approvvigionamento energia'!A3880+'Approvvigionamento energia'!B3880+'Approvvigionamento energia'!I3880</f>
        <v>2251.851470387347</v>
      </c>
      <c r="K3880">
        <f>IF(MIN(LCOH!$C$18,J3880)&gt;=$P$48*LCOH!$C$18, MIN(LCOH!$C$18,J3880),0)</f>
        <v>1500</v>
      </c>
      <c r="L3880">
        <f t="shared" si="121"/>
        <v>751.85147038734704</v>
      </c>
      <c r="M3880">
        <f>K3880/LCOH!$C$18</f>
        <v>1</v>
      </c>
      <c r="N3880">
        <f>K3880/LCOH!$C$34</f>
        <v>28.901734104046245</v>
      </c>
    </row>
    <row r="3881" spans="1:14" x14ac:dyDescent="0.35">
      <c r="A3881">
        <f>'Profilo fotovoltaico'!B3883*LCOH!$C$20</f>
        <v>322</v>
      </c>
      <c r="B3881">
        <f>'Profilo eolico'!B3883*LCOH!$C$21</f>
        <v>45.699999999999996</v>
      </c>
      <c r="C3881">
        <f>$P$35*'Profilo fotovoltaico'!B3883</f>
        <v>2368.1851244143049</v>
      </c>
      <c r="D3881">
        <f>$Q$37*'Profilo eolico'!B3883</f>
        <v>266.64281467921717</v>
      </c>
      <c r="E3881">
        <f>$P$39*'Profilo fotovoltaico'!B3883+'Approvvigionamento energia'!$Q$39*'Profilo eolico'!B3883</f>
        <v>792.02839211298908</v>
      </c>
      <c r="F3881">
        <f>$P$41*'Profilo fotovoltaico'!B3883+'Approvvigionamento energia'!$Q$41*'Profilo eolico'!B3883</f>
        <v>1317.4139695467611</v>
      </c>
      <c r="G3881">
        <f>$P$43*'Profilo fotovoltaico'!B3883+'Approvvigionamento energia'!$Q$43*'Profilo eolico'!B3883</f>
        <v>1842.799546980533</v>
      </c>
      <c r="H3881">
        <f t="shared" si="120"/>
        <v>1138.4335154826958</v>
      </c>
      <c r="I3881">
        <f>IF(LCOH!$C$28=Menu!$A$1,'Approvvigionamento energia'!C3881,0)+IF(LCOH!$C$28=Menu!$A$2,'Approvvigionamento energia'!D3881,0)+IF(LCOH!$C$28=Menu!$A$3,'Approvvigionamento energia'!E3881,0)+IF(LCOH!$C$28=Menu!$A$4,'Approvvigionamento energia'!F3881,0)+IF(LCOH!$C$28=Menu!$A$5,'Approvvigionamento energia'!G3881,0)+IF(LCOH!$C$28=Menu!$A$6,'Approvvigionamento energia'!H3881,0)</f>
        <v>1317.4139695467611</v>
      </c>
      <c r="J3881">
        <f>'Approvvigionamento energia'!A3881+'Approvvigionamento energia'!B3881+'Approvvigionamento energia'!I3881</f>
        <v>1685.1139695467612</v>
      </c>
      <c r="K3881">
        <f>IF(MIN(LCOH!$C$18,J3881)&gt;=$P$48*LCOH!$C$18, MIN(LCOH!$C$18,J3881),0)</f>
        <v>1500</v>
      </c>
      <c r="L3881">
        <f t="shared" si="121"/>
        <v>185.11396954676115</v>
      </c>
      <c r="M3881">
        <f>K3881/LCOH!$C$18</f>
        <v>1</v>
      </c>
      <c r="N3881">
        <f>K3881/LCOH!$C$34</f>
        <v>28.901734104046245</v>
      </c>
    </row>
    <row r="3882" spans="1:14" x14ac:dyDescent="0.35">
      <c r="A3882">
        <f>'Profilo fotovoltaico'!B3884*LCOH!$C$20</f>
        <v>186</v>
      </c>
      <c r="B3882">
        <f>'Profilo eolico'!B3884*LCOH!$C$21</f>
        <v>45.5</v>
      </c>
      <c r="C3882">
        <f>$P$35*'Profilo fotovoltaico'!B3884</f>
        <v>1367.957866897704</v>
      </c>
      <c r="D3882">
        <f>$Q$37*'Profilo eolico'!B3884</f>
        <v>265.47588770031467</v>
      </c>
      <c r="E3882">
        <f>$P$39*'Profilo fotovoltaico'!B3884+'Approvvigionamento energia'!$Q$39*'Profilo eolico'!B3884</f>
        <v>541.09638249966201</v>
      </c>
      <c r="F3882">
        <f>$P$41*'Profilo fotovoltaico'!B3884+'Approvvigionamento energia'!$Q$41*'Profilo eolico'!B3884</f>
        <v>816.7168772990093</v>
      </c>
      <c r="G3882">
        <f>$P$43*'Profilo fotovoltaico'!B3884+'Approvvigionamento energia'!$Q$43*'Profilo eolico'!B3884</f>
        <v>1092.3373720983568</v>
      </c>
      <c r="H3882">
        <f t="shared" si="120"/>
        <v>1138.4335154826958</v>
      </c>
      <c r="I3882">
        <f>IF(LCOH!$C$28=Menu!$A$1,'Approvvigionamento energia'!C3882,0)+IF(LCOH!$C$28=Menu!$A$2,'Approvvigionamento energia'!D3882,0)+IF(LCOH!$C$28=Menu!$A$3,'Approvvigionamento energia'!E3882,0)+IF(LCOH!$C$28=Menu!$A$4,'Approvvigionamento energia'!F3882,0)+IF(LCOH!$C$28=Menu!$A$5,'Approvvigionamento energia'!G3882,0)+IF(LCOH!$C$28=Menu!$A$6,'Approvvigionamento energia'!H3882,0)</f>
        <v>816.7168772990093</v>
      </c>
      <c r="J3882">
        <f>'Approvvigionamento energia'!A3882+'Approvvigionamento energia'!B3882+'Approvvigionamento energia'!I3882</f>
        <v>1048.2168772990094</v>
      </c>
      <c r="K3882">
        <f>IF(MIN(LCOH!$C$18,J3882)&gt;=$P$48*LCOH!$C$18, MIN(LCOH!$C$18,J3882),0)</f>
        <v>1048.2168772990094</v>
      </c>
      <c r="L3882">
        <f t="shared" si="121"/>
        <v>0</v>
      </c>
      <c r="M3882">
        <f>K3882/LCOH!$C$18</f>
        <v>0.69881125153267298</v>
      </c>
      <c r="N3882">
        <f>K3882/LCOH!$C$34</f>
        <v>20.19685698071309</v>
      </c>
    </row>
    <row r="3883" spans="1:14" x14ac:dyDescent="0.35">
      <c r="A3883">
        <f>'Profilo fotovoltaico'!B3885*LCOH!$C$20</f>
        <v>73</v>
      </c>
      <c r="B3883">
        <f>'Profilo eolico'!B3885*LCOH!$C$21</f>
        <v>47.199999999999996</v>
      </c>
      <c r="C3883">
        <f>$P$35*'Profilo fotovoltaico'!B3885</f>
        <v>536.88668969641071</v>
      </c>
      <c r="D3883">
        <f>$Q$37*'Profilo eolico'!B3885</f>
        <v>275.3947670209858</v>
      </c>
      <c r="E3883">
        <f>$P$39*'Profilo fotovoltaico'!B3885+'Approvvigionamento energia'!$Q$39*'Profilo eolico'!B3885</f>
        <v>340.767747689842</v>
      </c>
      <c r="F3883">
        <f>$P$41*'Profilo fotovoltaico'!B3885+'Approvvigionamento energia'!$Q$41*'Profilo eolico'!B3885</f>
        <v>406.14072835869825</v>
      </c>
      <c r="G3883">
        <f>$P$43*'Profilo fotovoltaico'!B3885+'Approvvigionamento energia'!$Q$43*'Profilo eolico'!B3885</f>
        <v>471.51370902755446</v>
      </c>
      <c r="H3883">
        <f t="shared" si="120"/>
        <v>1138.4335154826958</v>
      </c>
      <c r="I3883">
        <f>IF(LCOH!$C$28=Menu!$A$1,'Approvvigionamento energia'!C3883,0)+IF(LCOH!$C$28=Menu!$A$2,'Approvvigionamento energia'!D3883,0)+IF(LCOH!$C$28=Menu!$A$3,'Approvvigionamento energia'!E3883,0)+IF(LCOH!$C$28=Menu!$A$4,'Approvvigionamento energia'!F3883,0)+IF(LCOH!$C$28=Menu!$A$5,'Approvvigionamento energia'!G3883,0)+IF(LCOH!$C$28=Menu!$A$6,'Approvvigionamento energia'!H3883,0)</f>
        <v>406.14072835869825</v>
      </c>
      <c r="J3883">
        <f>'Approvvigionamento energia'!A3883+'Approvvigionamento energia'!B3883+'Approvvigionamento energia'!I3883</f>
        <v>526.34072835869824</v>
      </c>
      <c r="K3883">
        <f>IF(MIN(LCOH!$C$18,J3883)&gt;=$P$48*LCOH!$C$18, MIN(LCOH!$C$18,J3883),0)</f>
        <v>526.34072835869824</v>
      </c>
      <c r="L3883">
        <f t="shared" si="121"/>
        <v>0</v>
      </c>
      <c r="M3883">
        <f>K3883/LCOH!$C$18</f>
        <v>0.35089381890579885</v>
      </c>
      <c r="N3883">
        <f>K3883/LCOH!$C$34</f>
        <v>10.141439852768752</v>
      </c>
    </row>
    <row r="3884" spans="1:14" x14ac:dyDescent="0.35">
      <c r="A3884">
        <f>'Profilo fotovoltaico'!B3886*LCOH!$C$20</f>
        <v>8</v>
      </c>
      <c r="B3884">
        <f>'Profilo eolico'!B3886*LCOH!$C$21</f>
        <v>52.900000000000006</v>
      </c>
      <c r="C3884">
        <f>$P$35*'Profilo fotovoltaico'!B3886</f>
        <v>58.836897500976519</v>
      </c>
      <c r="D3884">
        <f>$Q$37*'Profilo eolico'!B3886</f>
        <v>308.65218591970654</v>
      </c>
      <c r="E3884">
        <f>$P$39*'Profilo fotovoltaico'!B3886+'Approvvigionamento energia'!$Q$39*'Profilo eolico'!B3886</f>
        <v>246.19836381502404</v>
      </c>
      <c r="F3884">
        <f>$P$41*'Profilo fotovoltaico'!B3886+'Approvvigionamento energia'!$Q$41*'Profilo eolico'!B3886</f>
        <v>183.74454171034154</v>
      </c>
      <c r="G3884">
        <f>$P$43*'Profilo fotovoltaico'!B3886+'Approvvigionamento energia'!$Q$43*'Profilo eolico'!B3886</f>
        <v>121.29071960565904</v>
      </c>
      <c r="H3884">
        <f t="shared" si="120"/>
        <v>1138.4335154826958</v>
      </c>
      <c r="I3884">
        <f>IF(LCOH!$C$28=Menu!$A$1,'Approvvigionamento energia'!C3884,0)+IF(LCOH!$C$28=Menu!$A$2,'Approvvigionamento energia'!D3884,0)+IF(LCOH!$C$28=Menu!$A$3,'Approvvigionamento energia'!E3884,0)+IF(LCOH!$C$28=Menu!$A$4,'Approvvigionamento energia'!F3884,0)+IF(LCOH!$C$28=Menu!$A$5,'Approvvigionamento energia'!G3884,0)+IF(LCOH!$C$28=Menu!$A$6,'Approvvigionamento energia'!H3884,0)</f>
        <v>183.74454171034154</v>
      </c>
      <c r="J3884">
        <f>'Approvvigionamento energia'!A3884+'Approvvigionamento energia'!B3884+'Approvvigionamento energia'!I3884</f>
        <v>244.64454171034154</v>
      </c>
      <c r="K3884">
        <f>IF(MIN(LCOH!$C$18,J3884)&gt;=$P$48*LCOH!$C$18, MIN(LCOH!$C$18,J3884),0)</f>
        <v>0</v>
      </c>
      <c r="L3884">
        <f t="shared" si="121"/>
        <v>244.64454171034154</v>
      </c>
      <c r="M3884">
        <f>K3884/LCOH!$C$18</f>
        <v>0</v>
      </c>
      <c r="N3884">
        <f>K3884/LCOH!$C$34</f>
        <v>0</v>
      </c>
    </row>
    <row r="3885" spans="1:14" x14ac:dyDescent="0.35">
      <c r="A3885">
        <f>'Profilo fotovoltaico'!B3887*LCOH!$C$20</f>
        <v>0</v>
      </c>
      <c r="B3885">
        <f>'Profilo eolico'!B3887*LCOH!$C$21</f>
        <v>48.300000000000004</v>
      </c>
      <c r="C3885">
        <f>$P$35*'Profilo fotovoltaico'!B3887</f>
        <v>0</v>
      </c>
      <c r="D3885">
        <f>$Q$37*'Profilo eolico'!B3887</f>
        <v>281.81286540494949</v>
      </c>
      <c r="E3885">
        <f>$P$39*'Profilo fotovoltaico'!B3887+'Approvvigionamento energia'!$Q$39*'Profilo eolico'!B3887</f>
        <v>211.35964905371208</v>
      </c>
      <c r="F3885">
        <f>$P$41*'Profilo fotovoltaico'!B3887+'Approvvigionamento energia'!$Q$41*'Profilo eolico'!B3887</f>
        <v>140.90643270247475</v>
      </c>
      <c r="G3885">
        <f>$P$43*'Profilo fotovoltaico'!B3887+'Approvvigionamento energia'!$Q$43*'Profilo eolico'!B3887</f>
        <v>70.453216351237373</v>
      </c>
      <c r="H3885">
        <f t="shared" si="120"/>
        <v>1138.4335154826958</v>
      </c>
      <c r="I3885">
        <f>IF(LCOH!$C$28=Menu!$A$1,'Approvvigionamento energia'!C3885,0)+IF(LCOH!$C$28=Menu!$A$2,'Approvvigionamento energia'!D3885,0)+IF(LCOH!$C$28=Menu!$A$3,'Approvvigionamento energia'!E3885,0)+IF(LCOH!$C$28=Menu!$A$4,'Approvvigionamento energia'!F3885,0)+IF(LCOH!$C$28=Menu!$A$5,'Approvvigionamento energia'!G3885,0)+IF(LCOH!$C$28=Menu!$A$6,'Approvvigionamento energia'!H3885,0)</f>
        <v>140.90643270247475</v>
      </c>
      <c r="J3885">
        <f>'Approvvigionamento energia'!A3885+'Approvvigionamento energia'!B3885+'Approvvigionamento energia'!I3885</f>
        <v>189.20643270247476</v>
      </c>
      <c r="K3885">
        <f>IF(MIN(LCOH!$C$18,J3885)&gt;=$P$48*LCOH!$C$18, MIN(LCOH!$C$18,J3885),0)</f>
        <v>0</v>
      </c>
      <c r="L3885">
        <f t="shared" si="121"/>
        <v>189.20643270247476</v>
      </c>
      <c r="M3885">
        <f>K3885/LCOH!$C$18</f>
        <v>0</v>
      </c>
      <c r="N3885">
        <f>K3885/LCOH!$C$34</f>
        <v>0</v>
      </c>
    </row>
    <row r="3886" spans="1:14" x14ac:dyDescent="0.35">
      <c r="A3886">
        <f>'Profilo fotovoltaico'!B3888*LCOH!$C$20</f>
        <v>0</v>
      </c>
      <c r="B3886">
        <f>'Profilo eolico'!B3888*LCOH!$C$21</f>
        <v>39.699999999999996</v>
      </c>
      <c r="C3886">
        <f>$P$35*'Profilo fotovoltaico'!B3888</f>
        <v>0</v>
      </c>
      <c r="D3886">
        <f>$Q$37*'Profilo eolico'!B3888</f>
        <v>231.63500531214271</v>
      </c>
      <c r="E3886">
        <f>$P$39*'Profilo fotovoltaico'!B3888+'Approvvigionamento energia'!$Q$39*'Profilo eolico'!B3888</f>
        <v>173.72625398410702</v>
      </c>
      <c r="F3886">
        <f>$P$41*'Profilo fotovoltaico'!B3888+'Approvvigionamento energia'!$Q$41*'Profilo eolico'!B3888</f>
        <v>115.81750265607135</v>
      </c>
      <c r="G3886">
        <f>$P$43*'Profilo fotovoltaico'!B3888+'Approvvigionamento energia'!$Q$43*'Profilo eolico'!B3888</f>
        <v>57.908751328035677</v>
      </c>
      <c r="H3886">
        <f t="shared" si="120"/>
        <v>1138.4335154826958</v>
      </c>
      <c r="I3886">
        <f>IF(LCOH!$C$28=Menu!$A$1,'Approvvigionamento energia'!C3886,0)+IF(LCOH!$C$28=Menu!$A$2,'Approvvigionamento energia'!D3886,0)+IF(LCOH!$C$28=Menu!$A$3,'Approvvigionamento energia'!E3886,0)+IF(LCOH!$C$28=Menu!$A$4,'Approvvigionamento energia'!F3886,0)+IF(LCOH!$C$28=Menu!$A$5,'Approvvigionamento energia'!G3886,0)+IF(LCOH!$C$28=Menu!$A$6,'Approvvigionamento energia'!H3886,0)</f>
        <v>115.81750265607135</v>
      </c>
      <c r="J3886">
        <f>'Approvvigionamento energia'!A3886+'Approvvigionamento energia'!B3886+'Approvvigionamento energia'!I3886</f>
        <v>155.51750265607134</v>
      </c>
      <c r="K3886">
        <f>IF(MIN(LCOH!$C$18,J3886)&gt;=$P$48*LCOH!$C$18, MIN(LCOH!$C$18,J3886),0)</f>
        <v>0</v>
      </c>
      <c r="L3886">
        <f t="shared" si="121"/>
        <v>155.51750265607134</v>
      </c>
      <c r="M3886">
        <f>K3886/LCOH!$C$18</f>
        <v>0</v>
      </c>
      <c r="N3886">
        <f>K3886/LCOH!$C$34</f>
        <v>0</v>
      </c>
    </row>
    <row r="3887" spans="1:14" x14ac:dyDescent="0.35">
      <c r="A3887">
        <f>'Profilo fotovoltaico'!B3889*LCOH!$C$20</f>
        <v>0</v>
      </c>
      <c r="B3887">
        <f>'Profilo eolico'!B3889*LCOH!$C$21</f>
        <v>32.200000000000003</v>
      </c>
      <c r="C3887">
        <f>$P$35*'Profilo fotovoltaico'!B3889</f>
        <v>0</v>
      </c>
      <c r="D3887">
        <f>$Q$37*'Profilo eolico'!B3889</f>
        <v>187.87524360329962</v>
      </c>
      <c r="E3887">
        <f>$P$39*'Profilo fotovoltaico'!B3889+'Approvvigionamento energia'!$Q$39*'Profilo eolico'!B3889</f>
        <v>140.90643270247472</v>
      </c>
      <c r="F3887">
        <f>$P$41*'Profilo fotovoltaico'!B3889+'Approvvigionamento energia'!$Q$41*'Profilo eolico'!B3889</f>
        <v>93.937621801649811</v>
      </c>
      <c r="G3887">
        <f>$P$43*'Profilo fotovoltaico'!B3889+'Approvvigionamento energia'!$Q$43*'Profilo eolico'!B3889</f>
        <v>46.968810900824906</v>
      </c>
      <c r="H3887">
        <f t="shared" si="120"/>
        <v>1138.4335154826958</v>
      </c>
      <c r="I3887">
        <f>IF(LCOH!$C$28=Menu!$A$1,'Approvvigionamento energia'!C3887,0)+IF(LCOH!$C$28=Menu!$A$2,'Approvvigionamento energia'!D3887,0)+IF(LCOH!$C$28=Menu!$A$3,'Approvvigionamento energia'!E3887,0)+IF(LCOH!$C$28=Menu!$A$4,'Approvvigionamento energia'!F3887,0)+IF(LCOH!$C$28=Menu!$A$5,'Approvvigionamento energia'!G3887,0)+IF(LCOH!$C$28=Menu!$A$6,'Approvvigionamento energia'!H3887,0)</f>
        <v>93.937621801649811</v>
      </c>
      <c r="J3887">
        <f>'Approvvigionamento energia'!A3887+'Approvvigionamento energia'!B3887+'Approvvigionamento energia'!I3887</f>
        <v>126.13762180164981</v>
      </c>
      <c r="K3887">
        <f>IF(MIN(LCOH!$C$18,J3887)&gt;=$P$48*LCOH!$C$18, MIN(LCOH!$C$18,J3887),0)</f>
        <v>0</v>
      </c>
      <c r="L3887">
        <f t="shared" si="121"/>
        <v>126.13762180164981</v>
      </c>
      <c r="M3887">
        <f>K3887/LCOH!$C$18</f>
        <v>0</v>
      </c>
      <c r="N3887">
        <f>K3887/LCOH!$C$34</f>
        <v>0</v>
      </c>
    </row>
    <row r="3888" spans="1:14" x14ac:dyDescent="0.35">
      <c r="A3888">
        <f>'Profilo fotovoltaico'!B3890*LCOH!$C$20</f>
        <v>0</v>
      </c>
      <c r="B3888">
        <f>'Profilo eolico'!B3890*LCOH!$C$21</f>
        <v>26.599999999999998</v>
      </c>
      <c r="C3888">
        <f>$P$35*'Profilo fotovoltaico'!B3890</f>
        <v>0</v>
      </c>
      <c r="D3888">
        <f>$Q$37*'Profilo eolico'!B3890</f>
        <v>155.20128819403013</v>
      </c>
      <c r="E3888">
        <f>$P$39*'Profilo fotovoltaico'!B3890+'Approvvigionamento energia'!$Q$39*'Profilo eolico'!B3890</f>
        <v>116.40096614552259</v>
      </c>
      <c r="F3888">
        <f>$P$41*'Profilo fotovoltaico'!B3890+'Approvvigionamento energia'!$Q$41*'Profilo eolico'!B3890</f>
        <v>77.600644097015063</v>
      </c>
      <c r="G3888">
        <f>$P$43*'Profilo fotovoltaico'!B3890+'Approvvigionamento energia'!$Q$43*'Profilo eolico'!B3890</f>
        <v>38.800322048507532</v>
      </c>
      <c r="H3888">
        <f t="shared" si="120"/>
        <v>1138.4335154826958</v>
      </c>
      <c r="I3888">
        <f>IF(LCOH!$C$28=Menu!$A$1,'Approvvigionamento energia'!C3888,0)+IF(LCOH!$C$28=Menu!$A$2,'Approvvigionamento energia'!D3888,0)+IF(LCOH!$C$28=Menu!$A$3,'Approvvigionamento energia'!E3888,0)+IF(LCOH!$C$28=Menu!$A$4,'Approvvigionamento energia'!F3888,0)+IF(LCOH!$C$28=Menu!$A$5,'Approvvigionamento energia'!G3888,0)+IF(LCOH!$C$28=Menu!$A$6,'Approvvigionamento energia'!H3888,0)</f>
        <v>77.600644097015063</v>
      </c>
      <c r="J3888">
        <f>'Approvvigionamento energia'!A3888+'Approvvigionamento energia'!B3888+'Approvvigionamento energia'!I3888</f>
        <v>104.20064409701506</v>
      </c>
      <c r="K3888">
        <f>IF(MIN(LCOH!$C$18,J3888)&gt;=$P$48*LCOH!$C$18, MIN(LCOH!$C$18,J3888),0)</f>
        <v>0</v>
      </c>
      <c r="L3888">
        <f t="shared" si="121"/>
        <v>104.20064409701506</v>
      </c>
      <c r="M3888">
        <f>K3888/LCOH!$C$18</f>
        <v>0</v>
      </c>
      <c r="N3888">
        <f>K3888/LCOH!$C$34</f>
        <v>0</v>
      </c>
    </row>
    <row r="3889" spans="1:14" x14ac:dyDescent="0.35">
      <c r="A3889">
        <f>'Profilo fotovoltaico'!B3891*LCOH!$C$20</f>
        <v>0</v>
      </c>
      <c r="B3889">
        <f>'Profilo eolico'!B3891*LCOH!$C$21</f>
        <v>22.2</v>
      </c>
      <c r="C3889">
        <f>$P$35*'Profilo fotovoltaico'!B3891</f>
        <v>0</v>
      </c>
      <c r="D3889">
        <f>$Q$37*'Profilo eolico'!B3891</f>
        <v>129.52889465817552</v>
      </c>
      <c r="E3889">
        <f>$P$39*'Profilo fotovoltaico'!B3891+'Approvvigionamento energia'!$Q$39*'Profilo eolico'!B3891</f>
        <v>97.146670993631645</v>
      </c>
      <c r="F3889">
        <f>$P$41*'Profilo fotovoltaico'!B3891+'Approvvigionamento energia'!$Q$41*'Profilo eolico'!B3891</f>
        <v>64.764447329087758</v>
      </c>
      <c r="G3889">
        <f>$P$43*'Profilo fotovoltaico'!B3891+'Approvvigionamento energia'!$Q$43*'Profilo eolico'!B3891</f>
        <v>32.382223664543879</v>
      </c>
      <c r="H3889">
        <f t="shared" si="120"/>
        <v>1138.4335154826958</v>
      </c>
      <c r="I3889">
        <f>IF(LCOH!$C$28=Menu!$A$1,'Approvvigionamento energia'!C3889,0)+IF(LCOH!$C$28=Menu!$A$2,'Approvvigionamento energia'!D3889,0)+IF(LCOH!$C$28=Menu!$A$3,'Approvvigionamento energia'!E3889,0)+IF(LCOH!$C$28=Menu!$A$4,'Approvvigionamento energia'!F3889,0)+IF(LCOH!$C$28=Menu!$A$5,'Approvvigionamento energia'!G3889,0)+IF(LCOH!$C$28=Menu!$A$6,'Approvvigionamento energia'!H3889,0)</f>
        <v>64.764447329087758</v>
      </c>
      <c r="J3889">
        <f>'Approvvigionamento energia'!A3889+'Approvvigionamento energia'!B3889+'Approvvigionamento energia'!I3889</f>
        <v>86.964447329087761</v>
      </c>
      <c r="K3889">
        <f>IF(MIN(LCOH!$C$18,J3889)&gt;=$P$48*LCOH!$C$18, MIN(LCOH!$C$18,J3889),0)</f>
        <v>0</v>
      </c>
      <c r="L3889">
        <f t="shared" si="121"/>
        <v>86.964447329087761</v>
      </c>
      <c r="M3889">
        <f>K3889/LCOH!$C$18</f>
        <v>0</v>
      </c>
      <c r="N3889">
        <f>K3889/LCOH!$C$34</f>
        <v>0</v>
      </c>
    </row>
    <row r="3890" spans="1:14" x14ac:dyDescent="0.35">
      <c r="A3890">
        <f>'Profilo fotovoltaico'!B3892*LCOH!$C$20</f>
        <v>0</v>
      </c>
      <c r="B3890">
        <f>'Profilo eolico'!B3892*LCOH!$C$21</f>
        <v>22</v>
      </c>
      <c r="C3890">
        <f>$P$35*'Profilo fotovoltaico'!B3892</f>
        <v>0</v>
      </c>
      <c r="D3890">
        <f>$Q$37*'Profilo eolico'!B3892</f>
        <v>128.36196767927302</v>
      </c>
      <c r="E3890">
        <f>$P$39*'Profilo fotovoltaico'!B3892+'Approvvigionamento energia'!$Q$39*'Profilo eolico'!B3892</f>
        <v>96.271475759454773</v>
      </c>
      <c r="F3890">
        <f>$P$41*'Profilo fotovoltaico'!B3892+'Approvvigionamento energia'!$Q$41*'Profilo eolico'!B3892</f>
        <v>64.180983839636511</v>
      </c>
      <c r="G3890">
        <f>$P$43*'Profilo fotovoltaico'!B3892+'Approvvigionamento energia'!$Q$43*'Profilo eolico'!B3892</f>
        <v>32.090491919818255</v>
      </c>
      <c r="H3890">
        <f t="shared" si="120"/>
        <v>1138.4335154826958</v>
      </c>
      <c r="I3890">
        <f>IF(LCOH!$C$28=Menu!$A$1,'Approvvigionamento energia'!C3890,0)+IF(LCOH!$C$28=Menu!$A$2,'Approvvigionamento energia'!D3890,0)+IF(LCOH!$C$28=Menu!$A$3,'Approvvigionamento energia'!E3890,0)+IF(LCOH!$C$28=Menu!$A$4,'Approvvigionamento energia'!F3890,0)+IF(LCOH!$C$28=Menu!$A$5,'Approvvigionamento energia'!G3890,0)+IF(LCOH!$C$28=Menu!$A$6,'Approvvigionamento energia'!H3890,0)</f>
        <v>64.180983839636511</v>
      </c>
      <c r="J3890">
        <f>'Approvvigionamento energia'!A3890+'Approvvigionamento energia'!B3890+'Approvvigionamento energia'!I3890</f>
        <v>86.180983839636511</v>
      </c>
      <c r="K3890">
        <f>IF(MIN(LCOH!$C$18,J3890)&gt;=$P$48*LCOH!$C$18, MIN(LCOH!$C$18,J3890),0)</f>
        <v>0</v>
      </c>
      <c r="L3890">
        <f t="shared" si="121"/>
        <v>86.180983839636511</v>
      </c>
      <c r="M3890">
        <f>K3890/LCOH!$C$18</f>
        <v>0</v>
      </c>
      <c r="N3890">
        <f>K3890/LCOH!$C$34</f>
        <v>0</v>
      </c>
    </row>
    <row r="3891" spans="1:14" x14ac:dyDescent="0.35">
      <c r="A3891">
        <f>'Profilo fotovoltaico'!B3893*LCOH!$C$20</f>
        <v>0</v>
      </c>
      <c r="B3891">
        <f>'Profilo eolico'!B3893*LCOH!$C$21</f>
        <v>26.9</v>
      </c>
      <c r="C3891">
        <f>$P$35*'Profilo fotovoltaico'!B3893</f>
        <v>0</v>
      </c>
      <c r="D3891">
        <f>$Q$37*'Profilo eolico'!B3893</f>
        <v>156.95167866238387</v>
      </c>
      <c r="E3891">
        <f>$P$39*'Profilo fotovoltaico'!B3893+'Approvvigionamento energia'!$Q$39*'Profilo eolico'!B3893</f>
        <v>117.71375899678789</v>
      </c>
      <c r="F3891">
        <f>$P$41*'Profilo fotovoltaico'!B3893+'Approvvigionamento energia'!$Q$41*'Profilo eolico'!B3893</f>
        <v>78.475839331191935</v>
      </c>
      <c r="G3891">
        <f>$P$43*'Profilo fotovoltaico'!B3893+'Approvvigionamento energia'!$Q$43*'Profilo eolico'!B3893</f>
        <v>39.237919665595967</v>
      </c>
      <c r="H3891">
        <f t="shared" si="120"/>
        <v>1138.4335154826958</v>
      </c>
      <c r="I3891">
        <f>IF(LCOH!$C$28=Menu!$A$1,'Approvvigionamento energia'!C3891,0)+IF(LCOH!$C$28=Menu!$A$2,'Approvvigionamento energia'!D3891,0)+IF(LCOH!$C$28=Menu!$A$3,'Approvvigionamento energia'!E3891,0)+IF(LCOH!$C$28=Menu!$A$4,'Approvvigionamento energia'!F3891,0)+IF(LCOH!$C$28=Menu!$A$5,'Approvvigionamento energia'!G3891,0)+IF(LCOH!$C$28=Menu!$A$6,'Approvvigionamento energia'!H3891,0)</f>
        <v>78.475839331191935</v>
      </c>
      <c r="J3891">
        <f>'Approvvigionamento energia'!A3891+'Approvvigionamento energia'!B3891+'Approvvigionamento energia'!I3891</f>
        <v>105.37583933119194</v>
      </c>
      <c r="K3891">
        <f>IF(MIN(LCOH!$C$18,J3891)&gt;=$P$48*LCOH!$C$18, MIN(LCOH!$C$18,J3891),0)</f>
        <v>0</v>
      </c>
      <c r="L3891">
        <f t="shared" si="121"/>
        <v>105.37583933119194</v>
      </c>
      <c r="M3891">
        <f>K3891/LCOH!$C$18</f>
        <v>0</v>
      </c>
      <c r="N3891">
        <f>K3891/LCOH!$C$34</f>
        <v>0</v>
      </c>
    </row>
    <row r="3892" spans="1:14" x14ac:dyDescent="0.35">
      <c r="A3892">
        <f>'Profilo fotovoltaico'!B3894*LCOH!$C$20</f>
        <v>0</v>
      </c>
      <c r="B3892">
        <f>'Profilo eolico'!B3894*LCOH!$C$21</f>
        <v>35.200000000000003</v>
      </c>
      <c r="C3892">
        <f>$P$35*'Profilo fotovoltaico'!B3894</f>
        <v>0</v>
      </c>
      <c r="D3892">
        <f>$Q$37*'Profilo eolico'!B3894</f>
        <v>205.37914828683688</v>
      </c>
      <c r="E3892">
        <f>$P$39*'Profilo fotovoltaico'!B3894+'Approvvigionamento energia'!$Q$39*'Profilo eolico'!B3894</f>
        <v>154.03436121512766</v>
      </c>
      <c r="F3892">
        <f>$P$41*'Profilo fotovoltaico'!B3894+'Approvvigionamento energia'!$Q$41*'Profilo eolico'!B3894</f>
        <v>102.68957414341844</v>
      </c>
      <c r="G3892">
        <f>$P$43*'Profilo fotovoltaico'!B3894+'Approvvigionamento energia'!$Q$43*'Profilo eolico'!B3894</f>
        <v>51.34478707170922</v>
      </c>
      <c r="H3892">
        <f t="shared" si="120"/>
        <v>1138.4335154826958</v>
      </c>
      <c r="I3892">
        <f>IF(LCOH!$C$28=Menu!$A$1,'Approvvigionamento energia'!C3892,0)+IF(LCOH!$C$28=Menu!$A$2,'Approvvigionamento energia'!D3892,0)+IF(LCOH!$C$28=Menu!$A$3,'Approvvigionamento energia'!E3892,0)+IF(LCOH!$C$28=Menu!$A$4,'Approvvigionamento energia'!F3892,0)+IF(LCOH!$C$28=Menu!$A$5,'Approvvigionamento energia'!G3892,0)+IF(LCOH!$C$28=Menu!$A$6,'Approvvigionamento energia'!H3892,0)</f>
        <v>102.68957414341844</v>
      </c>
      <c r="J3892">
        <f>'Approvvigionamento energia'!A3892+'Approvvigionamento energia'!B3892+'Approvvigionamento energia'!I3892</f>
        <v>137.88957414341843</v>
      </c>
      <c r="K3892">
        <f>IF(MIN(LCOH!$C$18,J3892)&gt;=$P$48*LCOH!$C$18, MIN(LCOH!$C$18,J3892),0)</f>
        <v>0</v>
      </c>
      <c r="L3892">
        <f t="shared" si="121"/>
        <v>137.88957414341843</v>
      </c>
      <c r="M3892">
        <f>K3892/LCOH!$C$18</f>
        <v>0</v>
      </c>
      <c r="N3892">
        <f>K3892/LCOH!$C$34</f>
        <v>0</v>
      </c>
    </row>
    <row r="3893" spans="1:14" x14ac:dyDescent="0.35">
      <c r="A3893">
        <f>'Profilo fotovoltaico'!B3895*LCOH!$C$20</f>
        <v>0</v>
      </c>
      <c r="B3893">
        <f>'Profilo eolico'!B3895*LCOH!$C$21</f>
        <v>42.8</v>
      </c>
      <c r="C3893">
        <f>$P$35*'Profilo fotovoltaico'!B3895</f>
        <v>0</v>
      </c>
      <c r="D3893">
        <f>$Q$37*'Profilo eolico'!B3895</f>
        <v>249.72237348513119</v>
      </c>
      <c r="E3893">
        <f>$P$39*'Profilo fotovoltaico'!B3895+'Approvvigionamento energia'!$Q$39*'Profilo eolico'!B3895</f>
        <v>187.29178011384838</v>
      </c>
      <c r="F3893">
        <f>$P$41*'Profilo fotovoltaico'!B3895+'Approvvigionamento energia'!$Q$41*'Profilo eolico'!B3895</f>
        <v>124.86118674256559</v>
      </c>
      <c r="G3893">
        <f>$P$43*'Profilo fotovoltaico'!B3895+'Approvvigionamento energia'!$Q$43*'Profilo eolico'!B3895</f>
        <v>62.430593371282797</v>
      </c>
      <c r="H3893">
        <f t="shared" si="120"/>
        <v>1138.4335154826958</v>
      </c>
      <c r="I3893">
        <f>IF(LCOH!$C$28=Menu!$A$1,'Approvvigionamento energia'!C3893,0)+IF(LCOH!$C$28=Menu!$A$2,'Approvvigionamento energia'!D3893,0)+IF(LCOH!$C$28=Menu!$A$3,'Approvvigionamento energia'!E3893,0)+IF(LCOH!$C$28=Menu!$A$4,'Approvvigionamento energia'!F3893,0)+IF(LCOH!$C$28=Menu!$A$5,'Approvvigionamento energia'!G3893,0)+IF(LCOH!$C$28=Menu!$A$6,'Approvvigionamento energia'!H3893,0)</f>
        <v>124.86118674256559</v>
      </c>
      <c r="J3893">
        <f>'Approvvigionamento energia'!A3893+'Approvvigionamento energia'!B3893+'Approvvigionamento energia'!I3893</f>
        <v>167.66118674256558</v>
      </c>
      <c r="K3893">
        <f>IF(MIN(LCOH!$C$18,J3893)&gt;=$P$48*LCOH!$C$18, MIN(LCOH!$C$18,J3893),0)</f>
        <v>0</v>
      </c>
      <c r="L3893">
        <f t="shared" si="121"/>
        <v>167.66118674256558</v>
      </c>
      <c r="M3893">
        <f>K3893/LCOH!$C$18</f>
        <v>0</v>
      </c>
      <c r="N3893">
        <f>K3893/LCOH!$C$34</f>
        <v>0</v>
      </c>
    </row>
    <row r="3894" spans="1:14" x14ac:dyDescent="0.35">
      <c r="A3894">
        <f>'Profilo fotovoltaico'!B3896*LCOH!$C$20</f>
        <v>39</v>
      </c>
      <c r="B3894">
        <f>'Profilo eolico'!B3896*LCOH!$C$21</f>
        <v>45</v>
      </c>
      <c r="C3894">
        <f>$P$35*'Profilo fotovoltaico'!B3896</f>
        <v>286.82987531726053</v>
      </c>
      <c r="D3894">
        <f>$Q$37*'Profilo eolico'!B3896</f>
        <v>262.55857025305846</v>
      </c>
      <c r="E3894">
        <f>$P$39*'Profilo fotovoltaico'!B3896+'Approvvigionamento energia'!$Q$39*'Profilo eolico'!B3896</f>
        <v>268.62639651910899</v>
      </c>
      <c r="F3894">
        <f>$P$41*'Profilo fotovoltaico'!B3896+'Approvvigionamento energia'!$Q$41*'Profilo eolico'!B3896</f>
        <v>274.69422278515947</v>
      </c>
      <c r="G3894">
        <f>$P$43*'Profilo fotovoltaico'!B3896+'Approvvigionamento energia'!$Q$43*'Profilo eolico'!B3896</f>
        <v>280.76204905121</v>
      </c>
      <c r="H3894">
        <f t="shared" si="120"/>
        <v>1138.4335154826958</v>
      </c>
      <c r="I3894">
        <f>IF(LCOH!$C$28=Menu!$A$1,'Approvvigionamento energia'!C3894,0)+IF(LCOH!$C$28=Menu!$A$2,'Approvvigionamento energia'!D3894,0)+IF(LCOH!$C$28=Menu!$A$3,'Approvvigionamento energia'!E3894,0)+IF(LCOH!$C$28=Menu!$A$4,'Approvvigionamento energia'!F3894,0)+IF(LCOH!$C$28=Menu!$A$5,'Approvvigionamento energia'!G3894,0)+IF(LCOH!$C$28=Menu!$A$6,'Approvvigionamento energia'!H3894,0)</f>
        <v>274.69422278515947</v>
      </c>
      <c r="J3894">
        <f>'Approvvigionamento energia'!A3894+'Approvvigionamento energia'!B3894+'Approvvigionamento energia'!I3894</f>
        <v>358.69422278515947</v>
      </c>
      <c r="K3894">
        <f>IF(MIN(LCOH!$C$18,J3894)&gt;=$P$48*LCOH!$C$18, MIN(LCOH!$C$18,J3894),0)</f>
        <v>0</v>
      </c>
      <c r="L3894">
        <f t="shared" si="121"/>
        <v>358.69422278515947</v>
      </c>
      <c r="M3894">
        <f>K3894/LCOH!$C$18</f>
        <v>0</v>
      </c>
      <c r="N3894">
        <f>K3894/LCOH!$C$34</f>
        <v>0</v>
      </c>
    </row>
    <row r="3895" spans="1:14" x14ac:dyDescent="0.35">
      <c r="A3895">
        <f>'Profilo fotovoltaico'!B3897*LCOH!$C$20</f>
        <v>128</v>
      </c>
      <c r="B3895">
        <f>'Profilo eolico'!B3897*LCOH!$C$21</f>
        <v>36.200000000000003</v>
      </c>
      <c r="C3895">
        <f>$P$35*'Profilo fotovoltaico'!B3897</f>
        <v>941.39036001562431</v>
      </c>
      <c r="D3895">
        <f>$Q$37*'Profilo eolico'!B3897</f>
        <v>211.2137831813493</v>
      </c>
      <c r="E3895">
        <f>$P$39*'Profilo fotovoltaico'!B3897+'Approvvigionamento energia'!$Q$39*'Profilo eolico'!B3897</f>
        <v>393.75792738991805</v>
      </c>
      <c r="F3895">
        <f>$P$41*'Profilo fotovoltaico'!B3897+'Approvvigionamento energia'!$Q$41*'Profilo eolico'!B3897</f>
        <v>576.3020715984868</v>
      </c>
      <c r="G3895">
        <f>$P$43*'Profilo fotovoltaico'!B3897+'Approvvigionamento energia'!$Q$43*'Profilo eolico'!B3897</f>
        <v>758.84621580705561</v>
      </c>
      <c r="H3895">
        <f t="shared" si="120"/>
        <v>1138.4335154826958</v>
      </c>
      <c r="I3895">
        <f>IF(LCOH!$C$28=Menu!$A$1,'Approvvigionamento energia'!C3895,0)+IF(LCOH!$C$28=Menu!$A$2,'Approvvigionamento energia'!D3895,0)+IF(LCOH!$C$28=Menu!$A$3,'Approvvigionamento energia'!E3895,0)+IF(LCOH!$C$28=Menu!$A$4,'Approvvigionamento energia'!F3895,0)+IF(LCOH!$C$28=Menu!$A$5,'Approvvigionamento energia'!G3895,0)+IF(LCOH!$C$28=Menu!$A$6,'Approvvigionamento energia'!H3895,0)</f>
        <v>576.3020715984868</v>
      </c>
      <c r="J3895">
        <f>'Approvvigionamento energia'!A3895+'Approvvigionamento energia'!B3895+'Approvvigionamento energia'!I3895</f>
        <v>740.50207159848674</v>
      </c>
      <c r="K3895">
        <f>IF(MIN(LCOH!$C$18,J3895)&gt;=$P$48*LCOH!$C$18, MIN(LCOH!$C$18,J3895),0)</f>
        <v>740.50207159848674</v>
      </c>
      <c r="L3895">
        <f t="shared" si="121"/>
        <v>0</v>
      </c>
      <c r="M3895">
        <f>K3895/LCOH!$C$18</f>
        <v>0.49366804773232448</v>
      </c>
      <c r="N3895">
        <f>K3895/LCOH!$C$34</f>
        <v>14.267862651223252</v>
      </c>
    </row>
    <row r="3896" spans="1:14" x14ac:dyDescent="0.35">
      <c r="A3896">
        <f>'Profilo fotovoltaico'!B3898*LCOH!$C$20</f>
        <v>246</v>
      </c>
      <c r="B3896">
        <f>'Profilo eolico'!B3898*LCOH!$C$21</f>
        <v>41.7</v>
      </c>
      <c r="C3896">
        <f>$P$35*'Profilo fotovoltaico'!B3898</f>
        <v>1809.2345981550279</v>
      </c>
      <c r="D3896">
        <f>$Q$37*'Profilo eolico'!B3898</f>
        <v>243.30427510116755</v>
      </c>
      <c r="E3896">
        <f>$P$39*'Profilo fotovoltaico'!B3898+'Approvvigionamento energia'!$Q$39*'Profilo eolico'!B3898</f>
        <v>634.78685586463257</v>
      </c>
      <c r="F3896">
        <f>$P$41*'Profilo fotovoltaico'!B3898+'Approvvigionamento energia'!$Q$41*'Profilo eolico'!B3898</f>
        <v>1026.2694366280978</v>
      </c>
      <c r="G3896">
        <f>$P$43*'Profilo fotovoltaico'!B3898+'Approvvigionamento energia'!$Q$43*'Profilo eolico'!B3898</f>
        <v>1417.7520173915627</v>
      </c>
      <c r="H3896">
        <f t="shared" si="120"/>
        <v>1138.4335154826958</v>
      </c>
      <c r="I3896">
        <f>IF(LCOH!$C$28=Menu!$A$1,'Approvvigionamento energia'!C3896,0)+IF(LCOH!$C$28=Menu!$A$2,'Approvvigionamento energia'!D3896,0)+IF(LCOH!$C$28=Menu!$A$3,'Approvvigionamento energia'!E3896,0)+IF(LCOH!$C$28=Menu!$A$4,'Approvvigionamento energia'!F3896,0)+IF(LCOH!$C$28=Menu!$A$5,'Approvvigionamento energia'!G3896,0)+IF(LCOH!$C$28=Menu!$A$6,'Approvvigionamento energia'!H3896,0)</f>
        <v>1026.2694366280978</v>
      </c>
      <c r="J3896">
        <f>'Approvvigionamento energia'!A3896+'Approvvigionamento energia'!B3896+'Approvvigionamento energia'!I3896</f>
        <v>1313.9694366280978</v>
      </c>
      <c r="K3896">
        <f>IF(MIN(LCOH!$C$18,J3896)&gt;=$P$48*LCOH!$C$18, MIN(LCOH!$C$18,J3896),0)</f>
        <v>1313.9694366280978</v>
      </c>
      <c r="L3896">
        <f t="shared" si="121"/>
        <v>0</v>
      </c>
      <c r="M3896">
        <f>K3896/LCOH!$C$18</f>
        <v>0.87597962441873189</v>
      </c>
      <c r="N3896">
        <f>K3896/LCOH!$C$34</f>
        <v>25.317330185512482</v>
      </c>
    </row>
    <row r="3897" spans="1:14" x14ac:dyDescent="0.35">
      <c r="A3897">
        <f>'Profilo fotovoltaico'!B3899*LCOH!$C$20</f>
        <v>367</v>
      </c>
      <c r="B3897">
        <f>'Profilo eolico'!B3899*LCOH!$C$21</f>
        <v>52.6</v>
      </c>
      <c r="C3897">
        <f>$P$35*'Profilo fotovoltaico'!B3899</f>
        <v>2699.1426728572978</v>
      </c>
      <c r="D3897">
        <f>$Q$37*'Profilo eolico'!B3899</f>
        <v>306.90179545135283</v>
      </c>
      <c r="E3897">
        <f>$P$39*'Profilo fotovoltaico'!B3899+'Approvvigionamento energia'!$Q$39*'Profilo eolico'!B3899</f>
        <v>904.96201480283912</v>
      </c>
      <c r="F3897">
        <f>$P$41*'Profilo fotovoltaico'!B3899+'Approvvigionamento energia'!$Q$41*'Profilo eolico'!B3899</f>
        <v>1503.0222341543254</v>
      </c>
      <c r="G3897">
        <f>$P$43*'Profilo fotovoltaico'!B3899+'Approvvigionamento energia'!$Q$43*'Profilo eolico'!B3899</f>
        <v>2101.0824535058114</v>
      </c>
      <c r="H3897">
        <f t="shared" si="120"/>
        <v>1138.4335154826958</v>
      </c>
      <c r="I3897">
        <f>IF(LCOH!$C$28=Menu!$A$1,'Approvvigionamento energia'!C3897,0)+IF(LCOH!$C$28=Menu!$A$2,'Approvvigionamento energia'!D3897,0)+IF(LCOH!$C$28=Menu!$A$3,'Approvvigionamento energia'!E3897,0)+IF(LCOH!$C$28=Menu!$A$4,'Approvvigionamento energia'!F3897,0)+IF(LCOH!$C$28=Menu!$A$5,'Approvvigionamento energia'!G3897,0)+IF(LCOH!$C$28=Menu!$A$6,'Approvvigionamento energia'!H3897,0)</f>
        <v>1503.0222341543254</v>
      </c>
      <c r="J3897">
        <f>'Approvvigionamento energia'!A3897+'Approvvigionamento energia'!B3897+'Approvvigionamento energia'!I3897</f>
        <v>1922.6222341543253</v>
      </c>
      <c r="K3897">
        <f>IF(MIN(LCOH!$C$18,J3897)&gt;=$P$48*LCOH!$C$18, MIN(LCOH!$C$18,J3897),0)</f>
        <v>1500</v>
      </c>
      <c r="L3897">
        <f t="shared" si="121"/>
        <v>422.62223415432527</v>
      </c>
      <c r="M3897">
        <f>K3897/LCOH!$C$18</f>
        <v>1</v>
      </c>
      <c r="N3897">
        <f>K3897/LCOH!$C$34</f>
        <v>28.901734104046245</v>
      </c>
    </row>
    <row r="3898" spans="1:14" x14ac:dyDescent="0.35">
      <c r="A3898">
        <f>'Profilo fotovoltaico'!B3900*LCOH!$C$20</f>
        <v>471</v>
      </c>
      <c r="B3898">
        <f>'Profilo eolico'!B3900*LCOH!$C$21</f>
        <v>65.699999999999989</v>
      </c>
      <c r="C3898">
        <f>$P$35*'Profilo fotovoltaico'!B3900</f>
        <v>3464.0223403699924</v>
      </c>
      <c r="D3898">
        <f>$Q$37*'Profilo eolico'!B3900</f>
        <v>383.33551256946538</v>
      </c>
      <c r="E3898">
        <f>$P$39*'Profilo fotovoltaico'!B3900+'Approvvigionamento energia'!$Q$39*'Profilo eolico'!B3900</f>
        <v>1153.5072195195971</v>
      </c>
      <c r="F3898">
        <f>$P$41*'Profilo fotovoltaico'!B3900+'Approvvigionamento energia'!$Q$41*'Profilo eolico'!B3900</f>
        <v>1923.6789264697288</v>
      </c>
      <c r="G3898">
        <f>$P$43*'Profilo fotovoltaico'!B3900+'Approvvigionamento energia'!$Q$43*'Profilo eolico'!B3900</f>
        <v>2693.8506334198605</v>
      </c>
      <c r="H3898">
        <f t="shared" si="120"/>
        <v>1138.4335154826958</v>
      </c>
      <c r="I3898">
        <f>IF(LCOH!$C$28=Menu!$A$1,'Approvvigionamento energia'!C3898,0)+IF(LCOH!$C$28=Menu!$A$2,'Approvvigionamento energia'!D3898,0)+IF(LCOH!$C$28=Menu!$A$3,'Approvvigionamento energia'!E3898,0)+IF(LCOH!$C$28=Menu!$A$4,'Approvvigionamento energia'!F3898,0)+IF(LCOH!$C$28=Menu!$A$5,'Approvvigionamento energia'!G3898,0)+IF(LCOH!$C$28=Menu!$A$6,'Approvvigionamento energia'!H3898,0)</f>
        <v>1923.6789264697288</v>
      </c>
      <c r="J3898">
        <f>'Approvvigionamento energia'!A3898+'Approvvigionamento energia'!B3898+'Approvvigionamento energia'!I3898</f>
        <v>2460.3789264697289</v>
      </c>
      <c r="K3898">
        <f>IF(MIN(LCOH!$C$18,J3898)&gt;=$P$48*LCOH!$C$18, MIN(LCOH!$C$18,J3898),0)</f>
        <v>1500</v>
      </c>
      <c r="L3898">
        <f t="shared" si="121"/>
        <v>960.37892646972887</v>
      </c>
      <c r="M3898">
        <f>K3898/LCOH!$C$18</f>
        <v>1</v>
      </c>
      <c r="N3898">
        <f>K3898/LCOH!$C$34</f>
        <v>28.901734104046245</v>
      </c>
    </row>
    <row r="3899" spans="1:14" x14ac:dyDescent="0.35">
      <c r="A3899">
        <f>'Profilo fotovoltaico'!B3901*LCOH!$C$20</f>
        <v>536</v>
      </c>
      <c r="B3899">
        <f>'Profilo eolico'!B3901*LCOH!$C$21</f>
        <v>83.3</v>
      </c>
      <c r="C3899">
        <f>$P$35*'Profilo fotovoltaico'!B3901</f>
        <v>3942.0721325654272</v>
      </c>
      <c r="D3899">
        <f>$Q$37*'Profilo eolico'!B3901</f>
        <v>486.02508671288382</v>
      </c>
      <c r="E3899">
        <f>$P$39*'Profilo fotovoltaico'!B3901+'Approvvigionamento energia'!$Q$39*'Profilo eolico'!B3901</f>
        <v>1350.0368481760197</v>
      </c>
      <c r="F3899">
        <f>$P$41*'Profilo fotovoltaico'!B3901+'Approvvigionamento energia'!$Q$41*'Profilo eolico'!B3901</f>
        <v>2214.0486096391555</v>
      </c>
      <c r="G3899">
        <f>$P$43*'Profilo fotovoltaico'!B3901+'Approvvigionamento energia'!$Q$43*'Profilo eolico'!B3901</f>
        <v>3078.0603711022914</v>
      </c>
      <c r="H3899">
        <f t="shared" si="120"/>
        <v>1138.4335154826958</v>
      </c>
      <c r="I3899">
        <f>IF(LCOH!$C$28=Menu!$A$1,'Approvvigionamento energia'!C3899,0)+IF(LCOH!$C$28=Menu!$A$2,'Approvvigionamento energia'!D3899,0)+IF(LCOH!$C$28=Menu!$A$3,'Approvvigionamento energia'!E3899,0)+IF(LCOH!$C$28=Menu!$A$4,'Approvvigionamento energia'!F3899,0)+IF(LCOH!$C$28=Menu!$A$5,'Approvvigionamento energia'!G3899,0)+IF(LCOH!$C$28=Menu!$A$6,'Approvvigionamento energia'!H3899,0)</f>
        <v>2214.0486096391555</v>
      </c>
      <c r="J3899">
        <f>'Approvvigionamento energia'!A3899+'Approvvigionamento energia'!B3899+'Approvvigionamento energia'!I3899</f>
        <v>2833.3486096391553</v>
      </c>
      <c r="K3899">
        <f>IF(MIN(LCOH!$C$18,J3899)&gt;=$P$48*LCOH!$C$18, MIN(LCOH!$C$18,J3899),0)</f>
        <v>1500</v>
      </c>
      <c r="L3899">
        <f t="shared" si="121"/>
        <v>1333.3486096391553</v>
      </c>
      <c r="M3899">
        <f>K3899/LCOH!$C$18</f>
        <v>1</v>
      </c>
      <c r="N3899">
        <f>K3899/LCOH!$C$34</f>
        <v>28.901734104046245</v>
      </c>
    </row>
    <row r="3900" spans="1:14" x14ac:dyDescent="0.35">
      <c r="A3900">
        <f>'Profilo fotovoltaico'!B3902*LCOH!$C$20</f>
        <v>565</v>
      </c>
      <c r="B3900">
        <f>'Profilo eolico'!B3902*LCOH!$C$21</f>
        <v>106.39999999999999</v>
      </c>
      <c r="C3900">
        <f>$P$35*'Profilo fotovoltaico'!B3902</f>
        <v>4155.3558860064659</v>
      </c>
      <c r="D3900">
        <f>$Q$37*'Profilo eolico'!B3902</f>
        <v>620.80515277612051</v>
      </c>
      <c r="E3900">
        <f>$P$39*'Profilo fotovoltaico'!B3902+'Approvvigionamento energia'!$Q$39*'Profilo eolico'!B3902</f>
        <v>1504.4428360837069</v>
      </c>
      <c r="F3900">
        <f>$P$41*'Profilo fotovoltaico'!B3902+'Approvvigionamento energia'!$Q$41*'Profilo eolico'!B3902</f>
        <v>2388.0805193912934</v>
      </c>
      <c r="G3900">
        <f>$P$43*'Profilo fotovoltaico'!B3902+'Approvvigionamento energia'!$Q$43*'Profilo eolico'!B3902</f>
        <v>3271.7182026988798</v>
      </c>
      <c r="H3900">
        <f t="shared" si="120"/>
        <v>1138.4335154826958</v>
      </c>
      <c r="I3900">
        <f>IF(LCOH!$C$28=Menu!$A$1,'Approvvigionamento energia'!C3900,0)+IF(LCOH!$C$28=Menu!$A$2,'Approvvigionamento energia'!D3900,0)+IF(LCOH!$C$28=Menu!$A$3,'Approvvigionamento energia'!E3900,0)+IF(LCOH!$C$28=Menu!$A$4,'Approvvigionamento energia'!F3900,0)+IF(LCOH!$C$28=Menu!$A$5,'Approvvigionamento energia'!G3900,0)+IF(LCOH!$C$28=Menu!$A$6,'Approvvigionamento energia'!H3900,0)</f>
        <v>2388.0805193912934</v>
      </c>
      <c r="J3900">
        <f>'Approvvigionamento energia'!A3900+'Approvvigionamento energia'!B3900+'Approvvigionamento energia'!I3900</f>
        <v>3059.4805193912935</v>
      </c>
      <c r="K3900">
        <f>IF(MIN(LCOH!$C$18,J3900)&gt;=$P$48*LCOH!$C$18, MIN(LCOH!$C$18,J3900),0)</f>
        <v>1500</v>
      </c>
      <c r="L3900">
        <f t="shared" si="121"/>
        <v>1559.4805193912935</v>
      </c>
      <c r="M3900">
        <f>K3900/LCOH!$C$18</f>
        <v>1</v>
      </c>
      <c r="N3900">
        <f>K3900/LCOH!$C$34</f>
        <v>28.901734104046245</v>
      </c>
    </row>
    <row r="3901" spans="1:14" x14ac:dyDescent="0.35">
      <c r="A3901">
        <f>'Profilo fotovoltaico'!B3903*LCOH!$C$20</f>
        <v>548</v>
      </c>
      <c r="B3901">
        <f>'Profilo eolico'!B3903*LCOH!$C$21</f>
        <v>131.39999999999998</v>
      </c>
      <c r="C3901">
        <f>$P$35*'Profilo fotovoltaico'!B3903</f>
        <v>4030.3274788168919</v>
      </c>
      <c r="D3901">
        <f>$Q$37*'Profilo eolico'!B3903</f>
        <v>766.67102513893076</v>
      </c>
      <c r="E3901">
        <f>$P$39*'Profilo fotovoltaico'!B3903+'Approvvigionamento energia'!$Q$39*'Profilo eolico'!B3903</f>
        <v>1582.585138558421</v>
      </c>
      <c r="F3901">
        <f>$P$41*'Profilo fotovoltaico'!B3903+'Approvvigionamento energia'!$Q$41*'Profilo eolico'!B3903</f>
        <v>2398.4992519779112</v>
      </c>
      <c r="G3901">
        <f>$P$43*'Profilo fotovoltaico'!B3903+'Approvvigionamento energia'!$Q$43*'Profilo eolico'!B3903</f>
        <v>3214.4133653974018</v>
      </c>
      <c r="H3901">
        <f t="shared" si="120"/>
        <v>1138.4335154826958</v>
      </c>
      <c r="I3901">
        <f>IF(LCOH!$C$28=Menu!$A$1,'Approvvigionamento energia'!C3901,0)+IF(LCOH!$C$28=Menu!$A$2,'Approvvigionamento energia'!D3901,0)+IF(LCOH!$C$28=Menu!$A$3,'Approvvigionamento energia'!E3901,0)+IF(LCOH!$C$28=Menu!$A$4,'Approvvigionamento energia'!F3901,0)+IF(LCOH!$C$28=Menu!$A$5,'Approvvigionamento energia'!G3901,0)+IF(LCOH!$C$28=Menu!$A$6,'Approvvigionamento energia'!H3901,0)</f>
        <v>2398.4992519779112</v>
      </c>
      <c r="J3901">
        <f>'Approvvigionamento energia'!A3901+'Approvvigionamento energia'!B3901+'Approvvigionamento energia'!I3901</f>
        <v>3077.8992519779113</v>
      </c>
      <c r="K3901">
        <f>IF(MIN(LCOH!$C$18,J3901)&gt;=$P$48*LCOH!$C$18, MIN(LCOH!$C$18,J3901),0)</f>
        <v>1500</v>
      </c>
      <c r="L3901">
        <f t="shared" si="121"/>
        <v>1577.8992519779113</v>
      </c>
      <c r="M3901">
        <f>K3901/LCOH!$C$18</f>
        <v>1</v>
      </c>
      <c r="N3901">
        <f>K3901/LCOH!$C$34</f>
        <v>28.901734104046245</v>
      </c>
    </row>
    <row r="3902" spans="1:14" x14ac:dyDescent="0.35">
      <c r="A3902">
        <f>'Profilo fotovoltaico'!B3904*LCOH!$C$20</f>
        <v>516</v>
      </c>
      <c r="B3902">
        <f>'Profilo eolico'!B3904*LCOH!$C$21</f>
        <v>154.6</v>
      </c>
      <c r="C3902">
        <f>$P$35*'Profilo fotovoltaico'!B3904</f>
        <v>3794.9798888129858</v>
      </c>
      <c r="D3902">
        <f>$Q$37*'Profilo eolico'!B3904</f>
        <v>902.03455469161861</v>
      </c>
      <c r="E3902">
        <f>$P$39*'Profilo fotovoltaico'!B3904+'Approvvigionamento energia'!$Q$39*'Profilo eolico'!B3904</f>
        <v>1625.2708882219604</v>
      </c>
      <c r="F3902">
        <f>$P$41*'Profilo fotovoltaico'!B3904+'Approvvigionamento energia'!$Q$41*'Profilo eolico'!B3904</f>
        <v>2348.507221752302</v>
      </c>
      <c r="G3902">
        <f>$P$43*'Profilo fotovoltaico'!B3904+'Approvvigionamento energia'!$Q$43*'Profilo eolico'!B3904</f>
        <v>3071.7435552826437</v>
      </c>
      <c r="H3902">
        <f t="shared" si="120"/>
        <v>1138.4335154826958</v>
      </c>
      <c r="I3902">
        <f>IF(LCOH!$C$28=Menu!$A$1,'Approvvigionamento energia'!C3902,0)+IF(LCOH!$C$28=Menu!$A$2,'Approvvigionamento energia'!D3902,0)+IF(LCOH!$C$28=Menu!$A$3,'Approvvigionamento energia'!E3902,0)+IF(LCOH!$C$28=Menu!$A$4,'Approvvigionamento energia'!F3902,0)+IF(LCOH!$C$28=Menu!$A$5,'Approvvigionamento energia'!G3902,0)+IF(LCOH!$C$28=Menu!$A$6,'Approvvigionamento energia'!H3902,0)</f>
        <v>2348.507221752302</v>
      </c>
      <c r="J3902">
        <f>'Approvvigionamento energia'!A3902+'Approvvigionamento energia'!B3902+'Approvvigionamento energia'!I3902</f>
        <v>3019.1072217523019</v>
      </c>
      <c r="K3902">
        <f>IF(MIN(LCOH!$C$18,J3902)&gt;=$P$48*LCOH!$C$18, MIN(LCOH!$C$18,J3902),0)</f>
        <v>1500</v>
      </c>
      <c r="L3902">
        <f t="shared" si="121"/>
        <v>1519.1072217523019</v>
      </c>
      <c r="M3902">
        <f>K3902/LCOH!$C$18</f>
        <v>1</v>
      </c>
      <c r="N3902">
        <f>K3902/LCOH!$C$34</f>
        <v>28.901734104046245</v>
      </c>
    </row>
    <row r="3903" spans="1:14" x14ac:dyDescent="0.35">
      <c r="A3903">
        <f>'Profilo fotovoltaico'!B3905*LCOH!$C$20</f>
        <v>459</v>
      </c>
      <c r="B3903">
        <f>'Profilo eolico'!B3905*LCOH!$C$21</f>
        <v>170.7</v>
      </c>
      <c r="C3903">
        <f>$P$35*'Profilo fotovoltaico'!B3905</f>
        <v>3375.7669941185281</v>
      </c>
      <c r="D3903">
        <f>$Q$37*'Profilo eolico'!B3905</f>
        <v>995.97217649326853</v>
      </c>
      <c r="E3903">
        <f>$P$39*'Profilo fotovoltaico'!B3905+'Approvvigionamento energia'!$Q$39*'Profilo eolico'!B3905</f>
        <v>1590.9208808995834</v>
      </c>
      <c r="F3903">
        <f>$P$41*'Profilo fotovoltaico'!B3905+'Approvvigionamento energia'!$Q$41*'Profilo eolico'!B3905</f>
        <v>2185.8695853058985</v>
      </c>
      <c r="G3903">
        <f>$P$43*'Profilo fotovoltaico'!B3905+'Approvvigionamento energia'!$Q$43*'Profilo eolico'!B3905</f>
        <v>2780.8182897122133</v>
      </c>
      <c r="H3903">
        <f t="shared" si="120"/>
        <v>1138.4335154826958</v>
      </c>
      <c r="I3903">
        <f>IF(LCOH!$C$28=Menu!$A$1,'Approvvigionamento energia'!C3903,0)+IF(LCOH!$C$28=Menu!$A$2,'Approvvigionamento energia'!D3903,0)+IF(LCOH!$C$28=Menu!$A$3,'Approvvigionamento energia'!E3903,0)+IF(LCOH!$C$28=Menu!$A$4,'Approvvigionamento energia'!F3903,0)+IF(LCOH!$C$28=Menu!$A$5,'Approvvigionamento energia'!G3903,0)+IF(LCOH!$C$28=Menu!$A$6,'Approvvigionamento energia'!H3903,0)</f>
        <v>2185.8695853058985</v>
      </c>
      <c r="J3903">
        <f>'Approvvigionamento energia'!A3903+'Approvvigionamento energia'!B3903+'Approvvigionamento energia'!I3903</f>
        <v>2815.5695853058987</v>
      </c>
      <c r="K3903">
        <f>IF(MIN(LCOH!$C$18,J3903)&gt;=$P$48*LCOH!$C$18, MIN(LCOH!$C$18,J3903),0)</f>
        <v>1500</v>
      </c>
      <c r="L3903">
        <f t="shared" si="121"/>
        <v>1315.5695853058987</v>
      </c>
      <c r="M3903">
        <f>K3903/LCOH!$C$18</f>
        <v>1</v>
      </c>
      <c r="N3903">
        <f>K3903/LCOH!$C$34</f>
        <v>28.901734104046245</v>
      </c>
    </row>
    <row r="3904" spans="1:14" x14ac:dyDescent="0.35">
      <c r="A3904">
        <f>'Profilo fotovoltaico'!B3906*LCOH!$C$20</f>
        <v>372</v>
      </c>
      <c r="B3904">
        <f>'Profilo eolico'!B3906*LCOH!$C$21</f>
        <v>179.10000000000002</v>
      </c>
      <c r="C3904">
        <f>$P$35*'Profilo fotovoltaico'!B3906</f>
        <v>2735.915733795408</v>
      </c>
      <c r="D3904">
        <f>$Q$37*'Profilo eolico'!B3906</f>
        <v>1044.9831096071728</v>
      </c>
      <c r="E3904">
        <f>$P$39*'Profilo fotovoltaico'!B3906+'Approvvigionamento energia'!$Q$39*'Profilo eolico'!B3906</f>
        <v>1467.7162656542316</v>
      </c>
      <c r="F3904">
        <f>$P$41*'Profilo fotovoltaico'!B3906+'Approvvigionamento energia'!$Q$41*'Profilo eolico'!B3906</f>
        <v>1890.4494217012902</v>
      </c>
      <c r="G3904">
        <f>$P$43*'Profilo fotovoltaico'!B3906+'Approvvigionamento energia'!$Q$43*'Profilo eolico'!B3906</f>
        <v>2313.1825777483491</v>
      </c>
      <c r="H3904">
        <f t="shared" si="120"/>
        <v>1138.4335154826958</v>
      </c>
      <c r="I3904">
        <f>IF(LCOH!$C$28=Menu!$A$1,'Approvvigionamento energia'!C3904,0)+IF(LCOH!$C$28=Menu!$A$2,'Approvvigionamento energia'!D3904,0)+IF(LCOH!$C$28=Menu!$A$3,'Approvvigionamento energia'!E3904,0)+IF(LCOH!$C$28=Menu!$A$4,'Approvvigionamento energia'!F3904,0)+IF(LCOH!$C$28=Menu!$A$5,'Approvvigionamento energia'!G3904,0)+IF(LCOH!$C$28=Menu!$A$6,'Approvvigionamento energia'!H3904,0)</f>
        <v>1890.4494217012902</v>
      </c>
      <c r="J3904">
        <f>'Approvvigionamento energia'!A3904+'Approvvigionamento energia'!B3904+'Approvvigionamento energia'!I3904</f>
        <v>2441.5494217012902</v>
      </c>
      <c r="K3904">
        <f>IF(MIN(LCOH!$C$18,J3904)&gt;=$P$48*LCOH!$C$18, MIN(LCOH!$C$18,J3904),0)</f>
        <v>1500</v>
      </c>
      <c r="L3904">
        <f t="shared" si="121"/>
        <v>941.54942170129016</v>
      </c>
      <c r="M3904">
        <f>K3904/LCOH!$C$18</f>
        <v>1</v>
      </c>
      <c r="N3904">
        <f>K3904/LCOH!$C$34</f>
        <v>28.901734104046245</v>
      </c>
    </row>
    <row r="3905" spans="1:14" x14ac:dyDescent="0.35">
      <c r="A3905">
        <f>'Profilo fotovoltaico'!B3907*LCOH!$C$20</f>
        <v>270</v>
      </c>
      <c r="B3905">
        <f>'Profilo eolico'!B3907*LCOH!$C$21</f>
        <v>176.7</v>
      </c>
      <c r="C3905">
        <f>$P$35*'Profilo fotovoltaico'!B3907</f>
        <v>1985.7452906579576</v>
      </c>
      <c r="D3905">
        <f>$Q$37*'Profilo eolico'!B3907</f>
        <v>1030.979985860343</v>
      </c>
      <c r="E3905">
        <f>$P$39*'Profilo fotovoltaico'!B3907+'Approvvigionamento energia'!$Q$39*'Profilo eolico'!B3907</f>
        <v>1269.6713120597467</v>
      </c>
      <c r="F3905">
        <f>$P$41*'Profilo fotovoltaico'!B3907+'Approvvigionamento energia'!$Q$41*'Profilo eolico'!B3907</f>
        <v>1508.3626382591503</v>
      </c>
      <c r="G3905">
        <f>$P$43*'Profilo fotovoltaico'!B3907+'Approvvigionamento energia'!$Q$43*'Profilo eolico'!B3907</f>
        <v>1747.053964458554</v>
      </c>
      <c r="H3905">
        <f t="shared" si="120"/>
        <v>1138.4335154826958</v>
      </c>
      <c r="I3905">
        <f>IF(LCOH!$C$28=Menu!$A$1,'Approvvigionamento energia'!C3905,0)+IF(LCOH!$C$28=Menu!$A$2,'Approvvigionamento energia'!D3905,0)+IF(LCOH!$C$28=Menu!$A$3,'Approvvigionamento energia'!E3905,0)+IF(LCOH!$C$28=Menu!$A$4,'Approvvigionamento energia'!F3905,0)+IF(LCOH!$C$28=Menu!$A$5,'Approvvigionamento energia'!G3905,0)+IF(LCOH!$C$28=Menu!$A$6,'Approvvigionamento energia'!H3905,0)</f>
        <v>1508.3626382591503</v>
      </c>
      <c r="J3905">
        <f>'Approvvigionamento energia'!A3905+'Approvvigionamento energia'!B3905+'Approvvigionamento energia'!I3905</f>
        <v>1955.0626382591504</v>
      </c>
      <c r="K3905">
        <f>IF(MIN(LCOH!$C$18,J3905)&gt;=$P$48*LCOH!$C$18, MIN(LCOH!$C$18,J3905),0)</f>
        <v>1500</v>
      </c>
      <c r="L3905">
        <f t="shared" si="121"/>
        <v>455.06263825915039</v>
      </c>
      <c r="M3905">
        <f>K3905/LCOH!$C$18</f>
        <v>1</v>
      </c>
      <c r="N3905">
        <f>K3905/LCOH!$C$34</f>
        <v>28.901734104046245</v>
      </c>
    </row>
    <row r="3906" spans="1:14" x14ac:dyDescent="0.35">
      <c r="A3906">
        <f>'Profilo fotovoltaico'!B3908*LCOH!$C$20</f>
        <v>160</v>
      </c>
      <c r="B3906">
        <f>'Profilo eolico'!B3908*LCOH!$C$21</f>
        <v>165.8</v>
      </c>
      <c r="C3906">
        <f>$P$35*'Profilo fotovoltaico'!B3908</f>
        <v>1176.7379500195304</v>
      </c>
      <c r="D3906">
        <f>$Q$37*'Profilo eolico'!B3908</f>
        <v>967.38246551015777</v>
      </c>
      <c r="E3906">
        <f>$P$39*'Profilo fotovoltaico'!B3908+'Approvvigionamento energia'!$Q$39*'Profilo eolico'!B3908</f>
        <v>1019.7213366375008</v>
      </c>
      <c r="F3906">
        <f>$P$41*'Profilo fotovoltaico'!B3908+'Approvvigionamento energia'!$Q$41*'Profilo eolico'!B3908</f>
        <v>1072.0602077648441</v>
      </c>
      <c r="G3906">
        <f>$P$43*'Profilo fotovoltaico'!B3908+'Approvvigionamento energia'!$Q$43*'Profilo eolico'!B3908</f>
        <v>1124.3990788921874</v>
      </c>
      <c r="H3906">
        <f t="shared" ref="H3906:H3969" si="122">$P$45</f>
        <v>1138.4335154826958</v>
      </c>
      <c r="I3906">
        <f>IF(LCOH!$C$28=Menu!$A$1,'Approvvigionamento energia'!C3906,0)+IF(LCOH!$C$28=Menu!$A$2,'Approvvigionamento energia'!D3906,0)+IF(LCOH!$C$28=Menu!$A$3,'Approvvigionamento energia'!E3906,0)+IF(LCOH!$C$28=Menu!$A$4,'Approvvigionamento energia'!F3906,0)+IF(LCOH!$C$28=Menu!$A$5,'Approvvigionamento energia'!G3906,0)+IF(LCOH!$C$28=Menu!$A$6,'Approvvigionamento energia'!H3906,0)</f>
        <v>1072.0602077648441</v>
      </c>
      <c r="J3906">
        <f>'Approvvigionamento energia'!A3906+'Approvvigionamento energia'!B3906+'Approvvigionamento energia'!I3906</f>
        <v>1397.8602077648441</v>
      </c>
      <c r="K3906">
        <f>IF(MIN(LCOH!$C$18,J3906)&gt;=$P$48*LCOH!$C$18, MIN(LCOH!$C$18,J3906),0)</f>
        <v>1397.8602077648441</v>
      </c>
      <c r="L3906">
        <f t="shared" si="121"/>
        <v>0</v>
      </c>
      <c r="M3906">
        <f>K3906/LCOH!$C$18</f>
        <v>0.93190680517656266</v>
      </c>
      <c r="N3906">
        <f>K3906/LCOH!$C$34</f>
        <v>26.933722692964242</v>
      </c>
    </row>
    <row r="3907" spans="1:14" x14ac:dyDescent="0.35">
      <c r="A3907">
        <f>'Profilo fotovoltaico'!B3909*LCOH!$C$20</f>
        <v>67</v>
      </c>
      <c r="B3907">
        <f>'Profilo eolico'!B3909*LCOH!$C$21</f>
        <v>156.5</v>
      </c>
      <c r="C3907">
        <f>$P$35*'Profilo fotovoltaico'!B3909</f>
        <v>492.7590165706784</v>
      </c>
      <c r="D3907">
        <f>$Q$37*'Profilo eolico'!B3909</f>
        <v>913.12036099119234</v>
      </c>
      <c r="E3907">
        <f>$P$39*'Profilo fotovoltaico'!B3909+'Approvvigionamento energia'!$Q$39*'Profilo eolico'!B3909</f>
        <v>808.03002488606376</v>
      </c>
      <c r="F3907">
        <f>$P$41*'Profilo fotovoltaico'!B3909+'Approvvigionamento energia'!$Q$41*'Profilo eolico'!B3909</f>
        <v>702.9396887809354</v>
      </c>
      <c r="G3907">
        <f>$P$43*'Profilo fotovoltaico'!B3909+'Approvvigionamento energia'!$Q$43*'Profilo eolico'!B3909</f>
        <v>597.84935267580693</v>
      </c>
      <c r="H3907">
        <f t="shared" si="122"/>
        <v>1138.4335154826958</v>
      </c>
      <c r="I3907">
        <f>IF(LCOH!$C$28=Menu!$A$1,'Approvvigionamento energia'!C3907,0)+IF(LCOH!$C$28=Menu!$A$2,'Approvvigionamento energia'!D3907,0)+IF(LCOH!$C$28=Menu!$A$3,'Approvvigionamento energia'!E3907,0)+IF(LCOH!$C$28=Menu!$A$4,'Approvvigionamento energia'!F3907,0)+IF(LCOH!$C$28=Menu!$A$5,'Approvvigionamento energia'!G3907,0)+IF(LCOH!$C$28=Menu!$A$6,'Approvvigionamento energia'!H3907,0)</f>
        <v>702.9396887809354</v>
      </c>
      <c r="J3907">
        <f>'Approvvigionamento energia'!A3907+'Approvvigionamento energia'!B3907+'Approvvigionamento energia'!I3907</f>
        <v>926.4396887809354</v>
      </c>
      <c r="K3907">
        <f>IF(MIN(LCOH!$C$18,J3907)&gt;=$P$48*LCOH!$C$18, MIN(LCOH!$C$18,J3907),0)</f>
        <v>926.4396887809354</v>
      </c>
      <c r="L3907">
        <f t="shared" ref="L3907:L3970" si="123">J3907-K3907</f>
        <v>0</v>
      </c>
      <c r="M3907">
        <f>K3907/LCOH!$C$18</f>
        <v>0.61762645918729031</v>
      </c>
      <c r="N3907">
        <f>K3907/LCOH!$C$34</f>
        <v>17.850475699054634</v>
      </c>
    </row>
    <row r="3908" spans="1:14" x14ac:dyDescent="0.35">
      <c r="A3908">
        <f>'Profilo fotovoltaico'!B3910*LCOH!$C$20</f>
        <v>9</v>
      </c>
      <c r="B3908">
        <f>'Profilo eolico'!B3910*LCOH!$C$21</f>
        <v>166</v>
      </c>
      <c r="C3908">
        <f>$P$35*'Profilo fotovoltaico'!B3910</f>
        <v>66.191509688598586</v>
      </c>
      <c r="D3908">
        <f>$Q$37*'Profilo eolico'!B3910</f>
        <v>968.54939248906021</v>
      </c>
      <c r="E3908">
        <f>$P$39*'Profilo fotovoltaico'!B3910+'Approvvigionamento energia'!$Q$39*'Profilo eolico'!B3910</f>
        <v>742.95992178894483</v>
      </c>
      <c r="F3908">
        <f>$P$41*'Profilo fotovoltaico'!B3910+'Approvvigionamento energia'!$Q$41*'Profilo eolico'!B3910</f>
        <v>517.37045108882944</v>
      </c>
      <c r="G3908">
        <f>$P$43*'Profilo fotovoltaico'!B3910+'Approvvigionamento energia'!$Q$43*'Profilo eolico'!B3910</f>
        <v>291.780980388714</v>
      </c>
      <c r="H3908">
        <f t="shared" si="122"/>
        <v>1138.4335154826958</v>
      </c>
      <c r="I3908">
        <f>IF(LCOH!$C$28=Menu!$A$1,'Approvvigionamento energia'!C3908,0)+IF(LCOH!$C$28=Menu!$A$2,'Approvvigionamento energia'!D3908,0)+IF(LCOH!$C$28=Menu!$A$3,'Approvvigionamento energia'!E3908,0)+IF(LCOH!$C$28=Menu!$A$4,'Approvvigionamento energia'!F3908,0)+IF(LCOH!$C$28=Menu!$A$5,'Approvvigionamento energia'!G3908,0)+IF(LCOH!$C$28=Menu!$A$6,'Approvvigionamento energia'!H3908,0)</f>
        <v>517.37045108882944</v>
      </c>
      <c r="J3908">
        <f>'Approvvigionamento energia'!A3908+'Approvvigionamento energia'!B3908+'Approvvigionamento energia'!I3908</f>
        <v>692.37045108882944</v>
      </c>
      <c r="K3908">
        <f>IF(MIN(LCOH!$C$18,J3908)&gt;=$P$48*LCOH!$C$18, MIN(LCOH!$C$18,J3908),0)</f>
        <v>692.37045108882944</v>
      </c>
      <c r="L3908">
        <f t="shared" si="123"/>
        <v>0</v>
      </c>
      <c r="M3908">
        <f>K3908/LCOH!$C$18</f>
        <v>0.46158030072588629</v>
      </c>
      <c r="N3908">
        <f>K3908/LCOH!$C$34</f>
        <v>13.340471119245269</v>
      </c>
    </row>
    <row r="3909" spans="1:14" x14ac:dyDescent="0.35">
      <c r="A3909">
        <f>'Profilo fotovoltaico'!B3911*LCOH!$C$20</f>
        <v>0</v>
      </c>
      <c r="B3909">
        <f>'Profilo eolico'!B3911*LCOH!$C$21</f>
        <v>184.29999999999998</v>
      </c>
      <c r="C3909">
        <f>$P$35*'Profilo fotovoltaico'!B3911</f>
        <v>0</v>
      </c>
      <c r="D3909">
        <f>$Q$37*'Profilo eolico'!B3911</f>
        <v>1075.3232110586373</v>
      </c>
      <c r="E3909">
        <f>$P$39*'Profilo fotovoltaico'!B3911+'Approvvigionamento energia'!$Q$39*'Profilo eolico'!B3911</f>
        <v>806.49240829397797</v>
      </c>
      <c r="F3909">
        <f>$P$41*'Profilo fotovoltaico'!B3911+'Approvvigionamento energia'!$Q$41*'Profilo eolico'!B3911</f>
        <v>537.66160552931865</v>
      </c>
      <c r="G3909">
        <f>$P$43*'Profilo fotovoltaico'!B3911+'Approvvigionamento energia'!$Q$43*'Profilo eolico'!B3911</f>
        <v>268.83080276465932</v>
      </c>
      <c r="H3909">
        <f t="shared" si="122"/>
        <v>1138.4335154826958</v>
      </c>
      <c r="I3909">
        <f>IF(LCOH!$C$28=Menu!$A$1,'Approvvigionamento energia'!C3909,0)+IF(LCOH!$C$28=Menu!$A$2,'Approvvigionamento energia'!D3909,0)+IF(LCOH!$C$28=Menu!$A$3,'Approvvigionamento energia'!E3909,0)+IF(LCOH!$C$28=Menu!$A$4,'Approvvigionamento energia'!F3909,0)+IF(LCOH!$C$28=Menu!$A$5,'Approvvigionamento energia'!G3909,0)+IF(LCOH!$C$28=Menu!$A$6,'Approvvigionamento energia'!H3909,0)</f>
        <v>537.66160552931865</v>
      </c>
      <c r="J3909">
        <f>'Approvvigionamento energia'!A3909+'Approvvigionamento energia'!B3909+'Approvvigionamento energia'!I3909</f>
        <v>721.9616055293186</v>
      </c>
      <c r="K3909">
        <f>IF(MIN(LCOH!$C$18,J3909)&gt;=$P$48*LCOH!$C$18, MIN(LCOH!$C$18,J3909),0)</f>
        <v>721.9616055293186</v>
      </c>
      <c r="L3909">
        <f t="shared" si="123"/>
        <v>0</v>
      </c>
      <c r="M3909">
        <f>K3909/LCOH!$C$18</f>
        <v>0.48130773701954571</v>
      </c>
      <c r="N3909">
        <f>K3909/LCOH!$C$34</f>
        <v>13.910628237559125</v>
      </c>
    </row>
    <row r="3910" spans="1:14" x14ac:dyDescent="0.35">
      <c r="A3910">
        <f>'Profilo fotovoltaico'!B3912*LCOH!$C$20</f>
        <v>0</v>
      </c>
      <c r="B3910">
        <f>'Profilo eolico'!B3912*LCOH!$C$21</f>
        <v>197.9</v>
      </c>
      <c r="C3910">
        <f>$P$35*'Profilo fotovoltaico'!B3912</f>
        <v>0</v>
      </c>
      <c r="D3910">
        <f>$Q$37*'Profilo eolico'!B3912</f>
        <v>1154.6742456240061</v>
      </c>
      <c r="E3910">
        <f>$P$39*'Profilo fotovoltaico'!B3912+'Approvvigionamento energia'!$Q$39*'Profilo eolico'!B3912</f>
        <v>866.00568421800449</v>
      </c>
      <c r="F3910">
        <f>$P$41*'Profilo fotovoltaico'!B3912+'Approvvigionamento energia'!$Q$41*'Profilo eolico'!B3912</f>
        <v>577.33712281200303</v>
      </c>
      <c r="G3910">
        <f>$P$43*'Profilo fotovoltaico'!B3912+'Approvvigionamento energia'!$Q$43*'Profilo eolico'!B3912</f>
        <v>288.66856140600152</v>
      </c>
      <c r="H3910">
        <f t="shared" si="122"/>
        <v>1138.4335154826958</v>
      </c>
      <c r="I3910">
        <f>IF(LCOH!$C$28=Menu!$A$1,'Approvvigionamento energia'!C3910,0)+IF(LCOH!$C$28=Menu!$A$2,'Approvvigionamento energia'!D3910,0)+IF(LCOH!$C$28=Menu!$A$3,'Approvvigionamento energia'!E3910,0)+IF(LCOH!$C$28=Menu!$A$4,'Approvvigionamento energia'!F3910,0)+IF(LCOH!$C$28=Menu!$A$5,'Approvvigionamento energia'!G3910,0)+IF(LCOH!$C$28=Menu!$A$6,'Approvvigionamento energia'!H3910,0)</f>
        <v>577.33712281200303</v>
      </c>
      <c r="J3910">
        <f>'Approvvigionamento energia'!A3910+'Approvvigionamento energia'!B3910+'Approvvigionamento energia'!I3910</f>
        <v>775.23712281200301</v>
      </c>
      <c r="K3910">
        <f>IF(MIN(LCOH!$C$18,J3910)&gt;=$P$48*LCOH!$C$18, MIN(LCOH!$C$18,J3910),0)</f>
        <v>775.23712281200301</v>
      </c>
      <c r="L3910">
        <f t="shared" si="123"/>
        <v>0</v>
      </c>
      <c r="M3910">
        <f>K3910/LCOH!$C$18</f>
        <v>0.51682474854133531</v>
      </c>
      <c r="N3910">
        <f>K3910/LCOH!$C$34</f>
        <v>14.937131460732235</v>
      </c>
    </row>
    <row r="3911" spans="1:14" x14ac:dyDescent="0.35">
      <c r="A3911">
        <f>'Profilo fotovoltaico'!B3913*LCOH!$C$20</f>
        <v>0</v>
      </c>
      <c r="B3911">
        <f>'Profilo eolico'!B3913*LCOH!$C$21</f>
        <v>205.3</v>
      </c>
      <c r="C3911">
        <f>$P$35*'Profilo fotovoltaico'!B3913</f>
        <v>0</v>
      </c>
      <c r="D3911">
        <f>$Q$37*'Profilo eolico'!B3913</f>
        <v>1197.8505438433981</v>
      </c>
      <c r="E3911">
        <f>$P$39*'Profilo fotovoltaico'!B3913+'Approvvigionamento energia'!$Q$39*'Profilo eolico'!B3913</f>
        <v>898.38790788254846</v>
      </c>
      <c r="F3911">
        <f>$P$41*'Profilo fotovoltaico'!B3913+'Approvvigionamento energia'!$Q$41*'Profilo eolico'!B3913</f>
        <v>598.92527192169905</v>
      </c>
      <c r="G3911">
        <f>$P$43*'Profilo fotovoltaico'!B3913+'Approvvigionamento energia'!$Q$43*'Profilo eolico'!B3913</f>
        <v>299.46263596084952</v>
      </c>
      <c r="H3911">
        <f t="shared" si="122"/>
        <v>1138.4335154826958</v>
      </c>
      <c r="I3911">
        <f>IF(LCOH!$C$28=Menu!$A$1,'Approvvigionamento energia'!C3911,0)+IF(LCOH!$C$28=Menu!$A$2,'Approvvigionamento energia'!D3911,0)+IF(LCOH!$C$28=Menu!$A$3,'Approvvigionamento energia'!E3911,0)+IF(LCOH!$C$28=Menu!$A$4,'Approvvigionamento energia'!F3911,0)+IF(LCOH!$C$28=Menu!$A$5,'Approvvigionamento energia'!G3911,0)+IF(LCOH!$C$28=Menu!$A$6,'Approvvigionamento energia'!H3911,0)</f>
        <v>598.92527192169905</v>
      </c>
      <c r="J3911">
        <f>'Approvvigionamento energia'!A3911+'Approvvigionamento energia'!B3911+'Approvvigionamento energia'!I3911</f>
        <v>804.225271921699</v>
      </c>
      <c r="K3911">
        <f>IF(MIN(LCOH!$C$18,J3911)&gt;=$P$48*LCOH!$C$18, MIN(LCOH!$C$18,J3911),0)</f>
        <v>804.225271921699</v>
      </c>
      <c r="L3911">
        <f t="shared" si="123"/>
        <v>0</v>
      </c>
      <c r="M3911">
        <f>K3911/LCOH!$C$18</f>
        <v>0.53615018128113268</v>
      </c>
      <c r="N3911">
        <f>K3911/LCOH!$C$34</f>
        <v>15.495669979223488</v>
      </c>
    </row>
    <row r="3912" spans="1:14" x14ac:dyDescent="0.35">
      <c r="A3912">
        <f>'Profilo fotovoltaico'!B3914*LCOH!$C$20</f>
        <v>0</v>
      </c>
      <c r="B3912">
        <f>'Profilo eolico'!B3914*LCOH!$C$21</f>
        <v>206.1</v>
      </c>
      <c r="C3912">
        <f>$P$35*'Profilo fotovoltaico'!B3914</f>
        <v>0</v>
      </c>
      <c r="D3912">
        <f>$Q$37*'Profilo eolico'!B3914</f>
        <v>1202.5182517590079</v>
      </c>
      <c r="E3912">
        <f>$P$39*'Profilo fotovoltaico'!B3914+'Approvvigionamento energia'!$Q$39*'Profilo eolico'!B3914</f>
        <v>901.88868881925589</v>
      </c>
      <c r="F3912">
        <f>$P$41*'Profilo fotovoltaico'!B3914+'Approvvigionamento energia'!$Q$41*'Profilo eolico'!B3914</f>
        <v>601.25912587950393</v>
      </c>
      <c r="G3912">
        <f>$P$43*'Profilo fotovoltaico'!B3914+'Approvvigionamento energia'!$Q$43*'Profilo eolico'!B3914</f>
        <v>300.62956293975196</v>
      </c>
      <c r="H3912">
        <f t="shared" si="122"/>
        <v>1138.4335154826958</v>
      </c>
      <c r="I3912">
        <f>IF(LCOH!$C$28=Menu!$A$1,'Approvvigionamento energia'!C3912,0)+IF(LCOH!$C$28=Menu!$A$2,'Approvvigionamento energia'!D3912,0)+IF(LCOH!$C$28=Menu!$A$3,'Approvvigionamento energia'!E3912,0)+IF(LCOH!$C$28=Menu!$A$4,'Approvvigionamento energia'!F3912,0)+IF(LCOH!$C$28=Menu!$A$5,'Approvvigionamento energia'!G3912,0)+IF(LCOH!$C$28=Menu!$A$6,'Approvvigionamento energia'!H3912,0)</f>
        <v>601.25912587950393</v>
      </c>
      <c r="J3912">
        <f>'Approvvigionamento energia'!A3912+'Approvvigionamento energia'!B3912+'Approvvigionamento energia'!I3912</f>
        <v>807.35912587950395</v>
      </c>
      <c r="K3912">
        <f>IF(MIN(LCOH!$C$18,J3912)&gt;=$P$48*LCOH!$C$18, MIN(LCOH!$C$18,J3912),0)</f>
        <v>807.35912587950395</v>
      </c>
      <c r="L3912">
        <f t="shared" si="123"/>
        <v>0</v>
      </c>
      <c r="M3912">
        <f>K3912/LCOH!$C$18</f>
        <v>0.53823941725300262</v>
      </c>
      <c r="N3912">
        <f>K3912/LCOH!$C$34</f>
        <v>15.556052521763082</v>
      </c>
    </row>
    <row r="3913" spans="1:14" x14ac:dyDescent="0.35">
      <c r="A3913">
        <f>'Profilo fotovoltaico'!B3915*LCOH!$C$20</f>
        <v>0</v>
      </c>
      <c r="B3913">
        <f>'Profilo eolico'!B3915*LCOH!$C$21</f>
        <v>203.5</v>
      </c>
      <c r="C3913">
        <f>$P$35*'Profilo fotovoltaico'!B3915</f>
        <v>0</v>
      </c>
      <c r="D3913">
        <f>$Q$37*'Profilo eolico'!B3915</f>
        <v>1187.3482010332755</v>
      </c>
      <c r="E3913">
        <f>$P$39*'Profilo fotovoltaico'!B3915+'Approvvigionamento energia'!$Q$39*'Profilo eolico'!B3915</f>
        <v>890.5111507749566</v>
      </c>
      <c r="F3913">
        <f>$P$41*'Profilo fotovoltaico'!B3915+'Approvvigionamento energia'!$Q$41*'Profilo eolico'!B3915</f>
        <v>593.67410051663774</v>
      </c>
      <c r="G3913">
        <f>$P$43*'Profilo fotovoltaico'!B3915+'Approvvigionamento energia'!$Q$43*'Profilo eolico'!B3915</f>
        <v>296.83705025831887</v>
      </c>
      <c r="H3913">
        <f t="shared" si="122"/>
        <v>1138.4335154826958</v>
      </c>
      <c r="I3913">
        <f>IF(LCOH!$C$28=Menu!$A$1,'Approvvigionamento energia'!C3913,0)+IF(LCOH!$C$28=Menu!$A$2,'Approvvigionamento energia'!D3913,0)+IF(LCOH!$C$28=Menu!$A$3,'Approvvigionamento energia'!E3913,0)+IF(LCOH!$C$28=Menu!$A$4,'Approvvigionamento energia'!F3913,0)+IF(LCOH!$C$28=Menu!$A$5,'Approvvigionamento energia'!G3913,0)+IF(LCOH!$C$28=Menu!$A$6,'Approvvigionamento energia'!H3913,0)</f>
        <v>593.67410051663774</v>
      </c>
      <c r="J3913">
        <f>'Approvvigionamento energia'!A3913+'Approvvigionamento energia'!B3913+'Approvvigionamento energia'!I3913</f>
        <v>797.17410051663774</v>
      </c>
      <c r="K3913">
        <f>IF(MIN(LCOH!$C$18,J3913)&gt;=$P$48*LCOH!$C$18, MIN(LCOH!$C$18,J3913),0)</f>
        <v>797.17410051663774</v>
      </c>
      <c r="L3913">
        <f t="shared" si="123"/>
        <v>0</v>
      </c>
      <c r="M3913">
        <f>K3913/LCOH!$C$18</f>
        <v>0.53144940034442512</v>
      </c>
      <c r="N3913">
        <f>K3913/LCOH!$C$34</f>
        <v>15.359809258509397</v>
      </c>
    </row>
    <row r="3914" spans="1:14" x14ac:dyDescent="0.35">
      <c r="A3914">
        <f>'Profilo fotovoltaico'!B3916*LCOH!$C$20</f>
        <v>0</v>
      </c>
      <c r="B3914">
        <f>'Profilo eolico'!B3916*LCOH!$C$21</f>
        <v>213.29999999999998</v>
      </c>
      <c r="C3914">
        <f>$P$35*'Profilo fotovoltaico'!B3916</f>
        <v>0</v>
      </c>
      <c r="D3914">
        <f>$Q$37*'Profilo eolico'!B3916</f>
        <v>1244.5276229994972</v>
      </c>
      <c r="E3914">
        <f>$P$39*'Profilo fotovoltaico'!B3916+'Approvvigionamento energia'!$Q$39*'Profilo eolico'!B3916</f>
        <v>933.39571724962286</v>
      </c>
      <c r="F3914">
        <f>$P$41*'Profilo fotovoltaico'!B3916+'Approvvigionamento energia'!$Q$41*'Profilo eolico'!B3916</f>
        <v>622.26381149974861</v>
      </c>
      <c r="G3914">
        <f>$P$43*'Profilo fotovoltaico'!B3916+'Approvvigionamento energia'!$Q$43*'Profilo eolico'!B3916</f>
        <v>311.13190574987431</v>
      </c>
      <c r="H3914">
        <f t="shared" si="122"/>
        <v>1138.4335154826958</v>
      </c>
      <c r="I3914">
        <f>IF(LCOH!$C$28=Menu!$A$1,'Approvvigionamento energia'!C3914,0)+IF(LCOH!$C$28=Menu!$A$2,'Approvvigionamento energia'!D3914,0)+IF(LCOH!$C$28=Menu!$A$3,'Approvvigionamento energia'!E3914,0)+IF(LCOH!$C$28=Menu!$A$4,'Approvvigionamento energia'!F3914,0)+IF(LCOH!$C$28=Menu!$A$5,'Approvvigionamento energia'!G3914,0)+IF(LCOH!$C$28=Menu!$A$6,'Approvvigionamento energia'!H3914,0)</f>
        <v>622.26381149974861</v>
      </c>
      <c r="J3914">
        <f>'Approvvigionamento energia'!A3914+'Approvvigionamento energia'!B3914+'Approvvigionamento energia'!I3914</f>
        <v>835.56381149974857</v>
      </c>
      <c r="K3914">
        <f>IF(MIN(LCOH!$C$18,J3914)&gt;=$P$48*LCOH!$C$18, MIN(LCOH!$C$18,J3914),0)</f>
        <v>835.56381149974857</v>
      </c>
      <c r="L3914">
        <f t="shared" si="123"/>
        <v>0</v>
      </c>
      <c r="M3914">
        <f>K3914/LCOH!$C$18</f>
        <v>0.55704254099983241</v>
      </c>
      <c r="N3914">
        <f>K3914/LCOH!$C$34</f>
        <v>16.099495404619432</v>
      </c>
    </row>
    <row r="3915" spans="1:14" x14ac:dyDescent="0.35">
      <c r="A3915">
        <f>'Profilo fotovoltaico'!B3917*LCOH!$C$20</f>
        <v>0</v>
      </c>
      <c r="B3915">
        <f>'Profilo eolico'!B3917*LCOH!$C$21</f>
        <v>233.2</v>
      </c>
      <c r="C3915">
        <f>$P$35*'Profilo fotovoltaico'!B3917</f>
        <v>0</v>
      </c>
      <c r="D3915">
        <f>$Q$37*'Profilo eolico'!B3917</f>
        <v>1360.6368574002943</v>
      </c>
      <c r="E3915">
        <f>$P$39*'Profilo fotovoltaico'!B3917+'Approvvigionamento energia'!$Q$39*'Profilo eolico'!B3917</f>
        <v>1020.4776430502205</v>
      </c>
      <c r="F3915">
        <f>$P$41*'Profilo fotovoltaico'!B3917+'Approvvigionamento energia'!$Q$41*'Profilo eolico'!B3917</f>
        <v>680.31842870014714</v>
      </c>
      <c r="G3915">
        <f>$P$43*'Profilo fotovoltaico'!B3917+'Approvvigionamento energia'!$Q$43*'Profilo eolico'!B3917</f>
        <v>340.15921435007357</v>
      </c>
      <c r="H3915">
        <f t="shared" si="122"/>
        <v>1138.4335154826958</v>
      </c>
      <c r="I3915">
        <f>IF(LCOH!$C$28=Menu!$A$1,'Approvvigionamento energia'!C3915,0)+IF(LCOH!$C$28=Menu!$A$2,'Approvvigionamento energia'!D3915,0)+IF(LCOH!$C$28=Menu!$A$3,'Approvvigionamento energia'!E3915,0)+IF(LCOH!$C$28=Menu!$A$4,'Approvvigionamento energia'!F3915,0)+IF(LCOH!$C$28=Menu!$A$5,'Approvvigionamento energia'!G3915,0)+IF(LCOH!$C$28=Menu!$A$6,'Approvvigionamento energia'!H3915,0)</f>
        <v>680.31842870014714</v>
      </c>
      <c r="J3915">
        <f>'Approvvigionamento energia'!A3915+'Approvvigionamento energia'!B3915+'Approvvigionamento energia'!I3915</f>
        <v>913.51842870014707</v>
      </c>
      <c r="K3915">
        <f>IF(MIN(LCOH!$C$18,J3915)&gt;=$P$48*LCOH!$C$18, MIN(LCOH!$C$18,J3915),0)</f>
        <v>913.51842870014707</v>
      </c>
      <c r="L3915">
        <f t="shared" si="123"/>
        <v>0</v>
      </c>
      <c r="M3915">
        <f>K3915/LCOH!$C$18</f>
        <v>0.60901228580009803</v>
      </c>
      <c r="N3915">
        <f>K3915/LCOH!$C$34</f>
        <v>17.601511150291852</v>
      </c>
    </row>
    <row r="3916" spans="1:14" x14ac:dyDescent="0.35">
      <c r="A3916">
        <f>'Profilo fotovoltaico'!B3918*LCOH!$C$20</f>
        <v>0</v>
      </c>
      <c r="B3916">
        <f>'Profilo eolico'!B3918*LCOH!$C$21</f>
        <v>238.2</v>
      </c>
      <c r="C3916">
        <f>$P$35*'Profilo fotovoltaico'!B3918</f>
        <v>0</v>
      </c>
      <c r="D3916">
        <f>$Q$37*'Profilo eolico'!B3918</f>
        <v>1389.8100318728561</v>
      </c>
      <c r="E3916">
        <f>$P$39*'Profilo fotovoltaico'!B3918+'Approvvigionamento energia'!$Q$39*'Profilo eolico'!B3918</f>
        <v>1042.3575239046422</v>
      </c>
      <c r="F3916">
        <f>$P$41*'Profilo fotovoltaico'!B3918+'Approvvigionamento energia'!$Q$41*'Profilo eolico'!B3918</f>
        <v>694.90501593642807</v>
      </c>
      <c r="G3916">
        <f>$P$43*'Profilo fotovoltaico'!B3918+'Approvvigionamento energia'!$Q$43*'Profilo eolico'!B3918</f>
        <v>347.45250796821404</v>
      </c>
      <c r="H3916">
        <f t="shared" si="122"/>
        <v>1138.4335154826958</v>
      </c>
      <c r="I3916">
        <f>IF(LCOH!$C$28=Menu!$A$1,'Approvvigionamento energia'!C3916,0)+IF(LCOH!$C$28=Menu!$A$2,'Approvvigionamento energia'!D3916,0)+IF(LCOH!$C$28=Menu!$A$3,'Approvvigionamento energia'!E3916,0)+IF(LCOH!$C$28=Menu!$A$4,'Approvvigionamento energia'!F3916,0)+IF(LCOH!$C$28=Menu!$A$5,'Approvvigionamento energia'!G3916,0)+IF(LCOH!$C$28=Menu!$A$6,'Approvvigionamento energia'!H3916,0)</f>
        <v>694.90501593642807</v>
      </c>
      <c r="J3916">
        <f>'Approvvigionamento energia'!A3916+'Approvvigionamento energia'!B3916+'Approvvigionamento energia'!I3916</f>
        <v>933.10501593642812</v>
      </c>
      <c r="K3916">
        <f>IF(MIN(LCOH!$C$18,J3916)&gt;=$P$48*LCOH!$C$18, MIN(LCOH!$C$18,J3916),0)</f>
        <v>933.10501593642812</v>
      </c>
      <c r="L3916">
        <f t="shared" si="123"/>
        <v>0</v>
      </c>
      <c r="M3916">
        <f>K3916/LCOH!$C$18</f>
        <v>0.62207001062428546</v>
      </c>
      <c r="N3916">
        <f>K3916/LCOH!$C$34</f>
        <v>17.978902041164318</v>
      </c>
    </row>
    <row r="3917" spans="1:14" x14ac:dyDescent="0.35">
      <c r="A3917">
        <f>'Profilo fotovoltaico'!B3919*LCOH!$C$20</f>
        <v>0</v>
      </c>
      <c r="B3917">
        <f>'Profilo eolico'!B3919*LCOH!$C$21</f>
        <v>232.3</v>
      </c>
      <c r="C3917">
        <f>$P$35*'Profilo fotovoltaico'!B3919</f>
        <v>0</v>
      </c>
      <c r="D3917">
        <f>$Q$37*'Profilo eolico'!B3919</f>
        <v>1355.3856859952332</v>
      </c>
      <c r="E3917">
        <f>$P$39*'Profilo fotovoltaico'!B3919+'Approvvigionamento energia'!$Q$39*'Profilo eolico'!B3919</f>
        <v>1016.5392644964247</v>
      </c>
      <c r="F3917">
        <f>$P$41*'Profilo fotovoltaico'!B3919+'Approvvigionamento energia'!$Q$41*'Profilo eolico'!B3919</f>
        <v>677.69284299761659</v>
      </c>
      <c r="G3917">
        <f>$P$43*'Profilo fotovoltaico'!B3919+'Approvvigionamento energia'!$Q$43*'Profilo eolico'!B3919</f>
        <v>338.8464214988083</v>
      </c>
      <c r="H3917">
        <f t="shared" si="122"/>
        <v>1138.4335154826958</v>
      </c>
      <c r="I3917">
        <f>IF(LCOH!$C$28=Menu!$A$1,'Approvvigionamento energia'!C3917,0)+IF(LCOH!$C$28=Menu!$A$2,'Approvvigionamento energia'!D3917,0)+IF(LCOH!$C$28=Menu!$A$3,'Approvvigionamento energia'!E3917,0)+IF(LCOH!$C$28=Menu!$A$4,'Approvvigionamento energia'!F3917,0)+IF(LCOH!$C$28=Menu!$A$5,'Approvvigionamento energia'!G3917,0)+IF(LCOH!$C$28=Menu!$A$6,'Approvvigionamento energia'!H3917,0)</f>
        <v>677.69284299761659</v>
      </c>
      <c r="J3917">
        <f>'Approvvigionamento energia'!A3917+'Approvvigionamento energia'!B3917+'Approvvigionamento energia'!I3917</f>
        <v>909.99284299761666</v>
      </c>
      <c r="K3917">
        <f>IF(MIN(LCOH!$C$18,J3917)&gt;=$P$48*LCOH!$C$18, MIN(LCOH!$C$18,J3917),0)</f>
        <v>909.99284299761666</v>
      </c>
      <c r="L3917">
        <f t="shared" si="123"/>
        <v>0</v>
      </c>
      <c r="M3917">
        <f>K3917/LCOH!$C$18</f>
        <v>0.60666189533174442</v>
      </c>
      <c r="N3917">
        <f>K3917/LCOH!$C$34</f>
        <v>17.53358078993481</v>
      </c>
    </row>
    <row r="3918" spans="1:14" x14ac:dyDescent="0.35">
      <c r="A3918">
        <f>'Profilo fotovoltaico'!B3920*LCOH!$C$20</f>
        <v>31</v>
      </c>
      <c r="B3918">
        <f>'Profilo eolico'!B3920*LCOH!$C$21</f>
        <v>199.8</v>
      </c>
      <c r="C3918">
        <f>$P$35*'Profilo fotovoltaico'!B3920</f>
        <v>227.99297781628403</v>
      </c>
      <c r="D3918">
        <f>$Q$37*'Profilo eolico'!B3920</f>
        <v>1165.7600519235798</v>
      </c>
      <c r="E3918">
        <f>$P$39*'Profilo fotovoltaico'!B3920+'Approvvigionamento energia'!$Q$39*'Profilo eolico'!B3920</f>
        <v>931.31828339675576</v>
      </c>
      <c r="F3918">
        <f>$P$41*'Profilo fotovoltaico'!B3920+'Approvvigionamento energia'!$Q$41*'Profilo eolico'!B3920</f>
        <v>696.87651486993195</v>
      </c>
      <c r="G3918">
        <f>$P$43*'Profilo fotovoltaico'!B3920+'Approvvigionamento energia'!$Q$43*'Profilo eolico'!B3920</f>
        <v>462.43474634310797</v>
      </c>
      <c r="H3918">
        <f t="shared" si="122"/>
        <v>1138.4335154826958</v>
      </c>
      <c r="I3918">
        <f>IF(LCOH!$C$28=Menu!$A$1,'Approvvigionamento energia'!C3918,0)+IF(LCOH!$C$28=Menu!$A$2,'Approvvigionamento energia'!D3918,0)+IF(LCOH!$C$28=Menu!$A$3,'Approvvigionamento energia'!E3918,0)+IF(LCOH!$C$28=Menu!$A$4,'Approvvigionamento energia'!F3918,0)+IF(LCOH!$C$28=Menu!$A$5,'Approvvigionamento energia'!G3918,0)+IF(LCOH!$C$28=Menu!$A$6,'Approvvigionamento energia'!H3918,0)</f>
        <v>696.87651486993195</v>
      </c>
      <c r="J3918">
        <f>'Approvvigionamento energia'!A3918+'Approvvigionamento energia'!B3918+'Approvvigionamento energia'!I3918</f>
        <v>927.67651486993191</v>
      </c>
      <c r="K3918">
        <f>IF(MIN(LCOH!$C$18,J3918)&gt;=$P$48*LCOH!$C$18, MIN(LCOH!$C$18,J3918),0)</f>
        <v>927.67651486993191</v>
      </c>
      <c r="L3918">
        <f t="shared" si="123"/>
        <v>0</v>
      </c>
      <c r="M3918">
        <f>K3918/LCOH!$C$18</f>
        <v>0.61845100991328794</v>
      </c>
      <c r="N3918">
        <f>K3918/LCOH!$C$34</f>
        <v>17.874306644892716</v>
      </c>
    </row>
    <row r="3919" spans="1:14" x14ac:dyDescent="0.35">
      <c r="A3919">
        <f>'Profilo fotovoltaico'!B3921*LCOH!$C$20</f>
        <v>107</v>
      </c>
      <c r="B3919">
        <f>'Profilo eolico'!B3921*LCOH!$C$21</f>
        <v>193.89999999999998</v>
      </c>
      <c r="C3919">
        <f>$P$35*'Profilo fotovoltaico'!B3921</f>
        <v>786.9435040755609</v>
      </c>
      <c r="D3919">
        <f>$Q$37*'Profilo eolico'!B3921</f>
        <v>1131.3357060459564</v>
      </c>
      <c r="E3919">
        <f>$P$39*'Profilo fotovoltaico'!B3921+'Approvvigionamento energia'!$Q$39*'Profilo eolico'!B3921</f>
        <v>1045.2376555533574</v>
      </c>
      <c r="F3919">
        <f>$P$41*'Profilo fotovoltaico'!B3921+'Approvvigionamento energia'!$Q$41*'Profilo eolico'!B3921</f>
        <v>959.13960506075864</v>
      </c>
      <c r="G3919">
        <f>$P$43*'Profilo fotovoltaico'!B3921+'Approvvigionamento energia'!$Q$43*'Profilo eolico'!B3921</f>
        <v>873.04155456815988</v>
      </c>
      <c r="H3919">
        <f t="shared" si="122"/>
        <v>1138.4335154826958</v>
      </c>
      <c r="I3919">
        <f>IF(LCOH!$C$28=Menu!$A$1,'Approvvigionamento energia'!C3919,0)+IF(LCOH!$C$28=Menu!$A$2,'Approvvigionamento energia'!D3919,0)+IF(LCOH!$C$28=Menu!$A$3,'Approvvigionamento energia'!E3919,0)+IF(LCOH!$C$28=Menu!$A$4,'Approvvigionamento energia'!F3919,0)+IF(LCOH!$C$28=Menu!$A$5,'Approvvigionamento energia'!G3919,0)+IF(LCOH!$C$28=Menu!$A$6,'Approvvigionamento energia'!H3919,0)</f>
        <v>959.13960506075864</v>
      </c>
      <c r="J3919">
        <f>'Approvvigionamento energia'!A3919+'Approvvigionamento energia'!B3919+'Approvvigionamento energia'!I3919</f>
        <v>1260.0396050607587</v>
      </c>
      <c r="K3919">
        <f>IF(MIN(LCOH!$C$18,J3919)&gt;=$P$48*LCOH!$C$18, MIN(LCOH!$C$18,J3919),0)</f>
        <v>1260.0396050607587</v>
      </c>
      <c r="L3919">
        <f t="shared" si="123"/>
        <v>0</v>
      </c>
      <c r="M3919">
        <f>K3919/LCOH!$C$18</f>
        <v>0.84002640337383916</v>
      </c>
      <c r="N3919">
        <f>K3919/LCOH!$C$34</f>
        <v>24.278219750688994</v>
      </c>
    </row>
    <row r="3920" spans="1:14" x14ac:dyDescent="0.35">
      <c r="A3920">
        <f>'Profilo fotovoltaico'!B3922*LCOH!$C$20</f>
        <v>206</v>
      </c>
      <c r="B3920">
        <f>'Profilo eolico'!B3922*LCOH!$C$21</f>
        <v>231</v>
      </c>
      <c r="C3920">
        <f>$P$35*'Profilo fotovoltaico'!B3922</f>
        <v>1515.0501106501454</v>
      </c>
      <c r="D3920">
        <f>$Q$37*'Profilo eolico'!B3922</f>
        <v>1347.800660632367</v>
      </c>
      <c r="E3920">
        <f>$P$39*'Profilo fotovoltaico'!B3922+'Approvvigionamento energia'!$Q$39*'Profilo eolico'!B3922</f>
        <v>1389.6130231368115</v>
      </c>
      <c r="F3920">
        <f>$P$41*'Profilo fotovoltaico'!B3922+'Approvvigionamento energia'!$Q$41*'Profilo eolico'!B3922</f>
        <v>1431.4253856412561</v>
      </c>
      <c r="G3920">
        <f>$P$43*'Profilo fotovoltaico'!B3922+'Approvvigionamento energia'!$Q$43*'Profilo eolico'!B3922</f>
        <v>1473.2377481457008</v>
      </c>
      <c r="H3920">
        <f t="shared" si="122"/>
        <v>1138.4335154826958</v>
      </c>
      <c r="I3920">
        <f>IF(LCOH!$C$28=Menu!$A$1,'Approvvigionamento energia'!C3920,0)+IF(LCOH!$C$28=Menu!$A$2,'Approvvigionamento energia'!D3920,0)+IF(LCOH!$C$28=Menu!$A$3,'Approvvigionamento energia'!E3920,0)+IF(LCOH!$C$28=Menu!$A$4,'Approvvigionamento energia'!F3920,0)+IF(LCOH!$C$28=Menu!$A$5,'Approvvigionamento energia'!G3920,0)+IF(LCOH!$C$28=Menu!$A$6,'Approvvigionamento energia'!H3920,0)</f>
        <v>1431.4253856412561</v>
      </c>
      <c r="J3920">
        <f>'Approvvigionamento energia'!A3920+'Approvvigionamento energia'!B3920+'Approvvigionamento energia'!I3920</f>
        <v>1868.4253856412561</v>
      </c>
      <c r="K3920">
        <f>IF(MIN(LCOH!$C$18,J3920)&gt;=$P$48*LCOH!$C$18, MIN(LCOH!$C$18,J3920),0)</f>
        <v>1500</v>
      </c>
      <c r="L3920">
        <f t="shared" si="123"/>
        <v>368.42538564125607</v>
      </c>
      <c r="M3920">
        <f>K3920/LCOH!$C$18</f>
        <v>1</v>
      </c>
      <c r="N3920">
        <f>K3920/LCOH!$C$34</f>
        <v>28.901734104046245</v>
      </c>
    </row>
    <row r="3921" spans="1:14" x14ac:dyDescent="0.35">
      <c r="A3921">
        <f>'Profilo fotovoltaico'!B3923*LCOH!$C$20</f>
        <v>302</v>
      </c>
      <c r="B3921">
        <f>'Profilo eolico'!B3923*LCOH!$C$21</f>
        <v>240.4</v>
      </c>
      <c r="C3921">
        <f>$P$35*'Profilo fotovoltaico'!B3923</f>
        <v>2221.0928806618635</v>
      </c>
      <c r="D3921">
        <f>$Q$37*'Profilo eolico'!B3923</f>
        <v>1402.6462286407836</v>
      </c>
      <c r="E3921">
        <f>$P$39*'Profilo fotovoltaico'!B3923+'Approvvigionamento energia'!$Q$39*'Profilo eolico'!B3923</f>
        <v>1607.2578916460534</v>
      </c>
      <c r="F3921">
        <f>$P$41*'Profilo fotovoltaico'!B3923+'Approvvigionamento energia'!$Q$41*'Profilo eolico'!B3923</f>
        <v>1811.8695546513236</v>
      </c>
      <c r="G3921">
        <f>$P$43*'Profilo fotovoltaico'!B3923+'Approvvigionamento energia'!$Q$43*'Profilo eolico'!B3923</f>
        <v>2016.4812176565938</v>
      </c>
      <c r="H3921">
        <f t="shared" si="122"/>
        <v>1138.4335154826958</v>
      </c>
      <c r="I3921">
        <f>IF(LCOH!$C$28=Menu!$A$1,'Approvvigionamento energia'!C3921,0)+IF(LCOH!$C$28=Menu!$A$2,'Approvvigionamento energia'!D3921,0)+IF(LCOH!$C$28=Menu!$A$3,'Approvvigionamento energia'!E3921,0)+IF(LCOH!$C$28=Menu!$A$4,'Approvvigionamento energia'!F3921,0)+IF(LCOH!$C$28=Menu!$A$5,'Approvvigionamento energia'!G3921,0)+IF(LCOH!$C$28=Menu!$A$6,'Approvvigionamento energia'!H3921,0)</f>
        <v>1811.8695546513236</v>
      </c>
      <c r="J3921">
        <f>'Approvvigionamento energia'!A3921+'Approvvigionamento energia'!B3921+'Approvvigionamento energia'!I3921</f>
        <v>2354.2695546513237</v>
      </c>
      <c r="K3921">
        <f>IF(MIN(LCOH!$C$18,J3921)&gt;=$P$48*LCOH!$C$18, MIN(LCOH!$C$18,J3921),0)</f>
        <v>1500</v>
      </c>
      <c r="L3921">
        <f t="shared" si="123"/>
        <v>854.26955465132369</v>
      </c>
      <c r="M3921">
        <f>K3921/LCOH!$C$18</f>
        <v>1</v>
      </c>
      <c r="N3921">
        <f>K3921/LCOH!$C$34</f>
        <v>28.901734104046245</v>
      </c>
    </row>
    <row r="3922" spans="1:14" x14ac:dyDescent="0.35">
      <c r="A3922">
        <f>'Profilo fotovoltaico'!B3924*LCOH!$C$20</f>
        <v>377</v>
      </c>
      <c r="B3922">
        <f>'Profilo eolico'!B3924*LCOH!$C$21</f>
        <v>214.7</v>
      </c>
      <c r="C3922">
        <f>$P$35*'Profilo fotovoltaico'!B3924</f>
        <v>2772.6887947335185</v>
      </c>
      <c r="D3922">
        <f>$Q$37*'Profilo eolico'!B3924</f>
        <v>1252.6961118518147</v>
      </c>
      <c r="E3922">
        <f>$P$39*'Profilo fotovoltaico'!B3924+'Approvvigionamento energia'!$Q$39*'Profilo eolico'!B3924</f>
        <v>1632.6942825722406</v>
      </c>
      <c r="F3922">
        <f>$P$41*'Profilo fotovoltaico'!B3924+'Approvvigionamento energia'!$Q$41*'Profilo eolico'!B3924</f>
        <v>2012.6924532926666</v>
      </c>
      <c r="G3922">
        <f>$P$43*'Profilo fotovoltaico'!B3924+'Approvvigionamento energia'!$Q$43*'Profilo eolico'!B3924</f>
        <v>2392.6906240130929</v>
      </c>
      <c r="H3922">
        <f t="shared" si="122"/>
        <v>1138.4335154826958</v>
      </c>
      <c r="I3922">
        <f>IF(LCOH!$C$28=Menu!$A$1,'Approvvigionamento energia'!C3922,0)+IF(LCOH!$C$28=Menu!$A$2,'Approvvigionamento energia'!D3922,0)+IF(LCOH!$C$28=Menu!$A$3,'Approvvigionamento energia'!E3922,0)+IF(LCOH!$C$28=Menu!$A$4,'Approvvigionamento energia'!F3922,0)+IF(LCOH!$C$28=Menu!$A$5,'Approvvigionamento energia'!G3922,0)+IF(LCOH!$C$28=Menu!$A$6,'Approvvigionamento energia'!H3922,0)</f>
        <v>2012.6924532926666</v>
      </c>
      <c r="J3922">
        <f>'Approvvigionamento energia'!A3922+'Approvvigionamento energia'!B3922+'Approvvigionamento energia'!I3922</f>
        <v>2604.3924532926667</v>
      </c>
      <c r="K3922">
        <f>IF(MIN(LCOH!$C$18,J3922)&gt;=$P$48*LCOH!$C$18, MIN(LCOH!$C$18,J3922),0)</f>
        <v>1500</v>
      </c>
      <c r="L3922">
        <f t="shared" si="123"/>
        <v>1104.3924532926667</v>
      </c>
      <c r="M3922">
        <f>K3922/LCOH!$C$18</f>
        <v>1</v>
      </c>
      <c r="N3922">
        <f>K3922/LCOH!$C$34</f>
        <v>28.901734104046245</v>
      </c>
    </row>
    <row r="3923" spans="1:14" x14ac:dyDescent="0.35">
      <c r="A3923">
        <f>'Profilo fotovoltaico'!B3925*LCOH!$C$20</f>
        <v>449</v>
      </c>
      <c r="B3923">
        <f>'Profilo eolico'!B3925*LCOH!$C$21</f>
        <v>200.7</v>
      </c>
      <c r="C3923">
        <f>$P$35*'Profilo fotovoltaico'!B3925</f>
        <v>3302.2208722423075</v>
      </c>
      <c r="D3923">
        <f>$Q$37*'Profilo eolico'!B3925</f>
        <v>1171.0112233286409</v>
      </c>
      <c r="E3923">
        <f>$P$39*'Profilo fotovoltaico'!B3925+'Approvvigionamento energia'!$Q$39*'Profilo eolico'!B3925</f>
        <v>1703.8136355570573</v>
      </c>
      <c r="F3923">
        <f>$P$41*'Profilo fotovoltaico'!B3925+'Approvvigionamento energia'!$Q$41*'Profilo eolico'!B3925</f>
        <v>2236.6160477854742</v>
      </c>
      <c r="G3923">
        <f>$P$43*'Profilo fotovoltaico'!B3925+'Approvvigionamento energia'!$Q$43*'Profilo eolico'!B3925</f>
        <v>2769.4184600138906</v>
      </c>
      <c r="H3923">
        <f t="shared" si="122"/>
        <v>1138.4335154826958</v>
      </c>
      <c r="I3923">
        <f>IF(LCOH!$C$28=Menu!$A$1,'Approvvigionamento energia'!C3923,0)+IF(LCOH!$C$28=Menu!$A$2,'Approvvigionamento energia'!D3923,0)+IF(LCOH!$C$28=Menu!$A$3,'Approvvigionamento energia'!E3923,0)+IF(LCOH!$C$28=Menu!$A$4,'Approvvigionamento energia'!F3923,0)+IF(LCOH!$C$28=Menu!$A$5,'Approvvigionamento energia'!G3923,0)+IF(LCOH!$C$28=Menu!$A$6,'Approvvigionamento energia'!H3923,0)</f>
        <v>2236.6160477854742</v>
      </c>
      <c r="J3923">
        <f>'Approvvigionamento energia'!A3923+'Approvvigionamento energia'!B3923+'Approvvigionamento energia'!I3923</f>
        <v>2886.3160477854744</v>
      </c>
      <c r="K3923">
        <f>IF(MIN(LCOH!$C$18,J3923)&gt;=$P$48*LCOH!$C$18, MIN(LCOH!$C$18,J3923),0)</f>
        <v>1500</v>
      </c>
      <c r="L3923">
        <f t="shared" si="123"/>
        <v>1386.3160477854744</v>
      </c>
      <c r="M3923">
        <f>K3923/LCOH!$C$18</f>
        <v>1</v>
      </c>
      <c r="N3923">
        <f>K3923/LCOH!$C$34</f>
        <v>28.901734104046245</v>
      </c>
    </row>
    <row r="3924" spans="1:14" x14ac:dyDescent="0.35">
      <c r="A3924">
        <f>'Profilo fotovoltaico'!B3926*LCOH!$C$20</f>
        <v>487</v>
      </c>
      <c r="B3924">
        <f>'Profilo eolico'!B3926*LCOH!$C$21</f>
        <v>226.39999999999998</v>
      </c>
      <c r="C3924">
        <f>$P$35*'Profilo fotovoltaico'!B3926</f>
        <v>3581.6961353719457</v>
      </c>
      <c r="D3924">
        <f>$Q$37*'Profilo eolico'!B3926</f>
        <v>1320.9613401176098</v>
      </c>
      <c r="E3924">
        <f>$P$39*'Profilo fotovoltaico'!B3926+'Approvvigionamento energia'!$Q$39*'Profilo eolico'!B3926</f>
        <v>1886.1450389311938</v>
      </c>
      <c r="F3924">
        <f>$P$41*'Profilo fotovoltaico'!B3926+'Approvvigionamento energia'!$Q$41*'Profilo eolico'!B3926</f>
        <v>2451.3287377447778</v>
      </c>
      <c r="G3924">
        <f>$P$43*'Profilo fotovoltaico'!B3926+'Approvvigionamento energia'!$Q$43*'Profilo eolico'!B3926</f>
        <v>3016.512436558362</v>
      </c>
      <c r="H3924">
        <f t="shared" si="122"/>
        <v>1138.4335154826958</v>
      </c>
      <c r="I3924">
        <f>IF(LCOH!$C$28=Menu!$A$1,'Approvvigionamento energia'!C3924,0)+IF(LCOH!$C$28=Menu!$A$2,'Approvvigionamento energia'!D3924,0)+IF(LCOH!$C$28=Menu!$A$3,'Approvvigionamento energia'!E3924,0)+IF(LCOH!$C$28=Menu!$A$4,'Approvvigionamento energia'!F3924,0)+IF(LCOH!$C$28=Menu!$A$5,'Approvvigionamento energia'!G3924,0)+IF(LCOH!$C$28=Menu!$A$6,'Approvvigionamento energia'!H3924,0)</f>
        <v>2451.3287377447778</v>
      </c>
      <c r="J3924">
        <f>'Approvvigionamento energia'!A3924+'Approvvigionamento energia'!B3924+'Approvvigionamento energia'!I3924</f>
        <v>3164.7287377447778</v>
      </c>
      <c r="K3924">
        <f>IF(MIN(LCOH!$C$18,J3924)&gt;=$P$48*LCOH!$C$18, MIN(LCOH!$C$18,J3924),0)</f>
        <v>1500</v>
      </c>
      <c r="L3924">
        <f t="shared" si="123"/>
        <v>1664.7287377447778</v>
      </c>
      <c r="M3924">
        <f>K3924/LCOH!$C$18</f>
        <v>1</v>
      </c>
      <c r="N3924">
        <f>K3924/LCOH!$C$34</f>
        <v>28.901734104046245</v>
      </c>
    </row>
    <row r="3925" spans="1:14" x14ac:dyDescent="0.35">
      <c r="A3925">
        <f>'Profilo fotovoltaico'!B3927*LCOH!$C$20</f>
        <v>493</v>
      </c>
      <c r="B3925">
        <f>'Profilo eolico'!B3927*LCOH!$C$21</f>
        <v>266</v>
      </c>
      <c r="C3925">
        <f>$P$35*'Profilo fotovoltaico'!B3927</f>
        <v>3625.8238084976779</v>
      </c>
      <c r="D3925">
        <f>$Q$37*'Profilo eolico'!B3927</f>
        <v>1552.0128819403014</v>
      </c>
      <c r="E3925">
        <f>$P$39*'Profilo fotovoltaico'!B3927+'Approvvigionamento energia'!$Q$39*'Profilo eolico'!B3927</f>
        <v>2070.4656135796454</v>
      </c>
      <c r="F3925">
        <f>$P$41*'Profilo fotovoltaico'!B3927+'Approvvigionamento energia'!$Q$41*'Profilo eolico'!B3927</f>
        <v>2588.9183452189895</v>
      </c>
      <c r="G3925">
        <f>$P$43*'Profilo fotovoltaico'!B3927+'Approvvigionamento energia'!$Q$43*'Profilo eolico'!B3927</f>
        <v>3107.3710768583342</v>
      </c>
      <c r="H3925">
        <f t="shared" si="122"/>
        <v>1138.4335154826958</v>
      </c>
      <c r="I3925">
        <f>IF(LCOH!$C$28=Menu!$A$1,'Approvvigionamento energia'!C3925,0)+IF(LCOH!$C$28=Menu!$A$2,'Approvvigionamento energia'!D3925,0)+IF(LCOH!$C$28=Menu!$A$3,'Approvvigionamento energia'!E3925,0)+IF(LCOH!$C$28=Menu!$A$4,'Approvvigionamento energia'!F3925,0)+IF(LCOH!$C$28=Menu!$A$5,'Approvvigionamento energia'!G3925,0)+IF(LCOH!$C$28=Menu!$A$6,'Approvvigionamento energia'!H3925,0)</f>
        <v>2588.9183452189895</v>
      </c>
      <c r="J3925">
        <f>'Approvvigionamento energia'!A3925+'Approvvigionamento energia'!B3925+'Approvvigionamento energia'!I3925</f>
        <v>3347.9183452189895</v>
      </c>
      <c r="K3925">
        <f>IF(MIN(LCOH!$C$18,J3925)&gt;=$P$48*LCOH!$C$18, MIN(LCOH!$C$18,J3925),0)</f>
        <v>1500</v>
      </c>
      <c r="L3925">
        <f t="shared" si="123"/>
        <v>1847.9183452189895</v>
      </c>
      <c r="M3925">
        <f>K3925/LCOH!$C$18</f>
        <v>1</v>
      </c>
      <c r="N3925">
        <f>K3925/LCOH!$C$34</f>
        <v>28.901734104046245</v>
      </c>
    </row>
    <row r="3926" spans="1:14" x14ac:dyDescent="0.35">
      <c r="A3926">
        <f>'Profilo fotovoltaico'!B3928*LCOH!$C$20</f>
        <v>477</v>
      </c>
      <c r="B3926">
        <f>'Profilo eolico'!B3928*LCOH!$C$21</f>
        <v>280</v>
      </c>
      <c r="C3926">
        <f>$P$35*'Profilo fotovoltaico'!B3928</f>
        <v>3508.150013495725</v>
      </c>
      <c r="D3926">
        <f>$Q$37*'Profilo eolico'!B3928</f>
        <v>1633.6977704634753</v>
      </c>
      <c r="E3926">
        <f>$P$39*'Profilo fotovoltaico'!B3928+'Approvvigionamento energia'!$Q$39*'Profilo eolico'!B3928</f>
        <v>2102.3108312215377</v>
      </c>
      <c r="F3926">
        <f>$P$41*'Profilo fotovoltaico'!B3928+'Approvvigionamento energia'!$Q$41*'Profilo eolico'!B3928</f>
        <v>2570.9238919796003</v>
      </c>
      <c r="G3926">
        <f>$P$43*'Profilo fotovoltaico'!B3928+'Approvvigionamento energia'!$Q$43*'Profilo eolico'!B3928</f>
        <v>3039.5369527376624</v>
      </c>
      <c r="H3926">
        <f t="shared" si="122"/>
        <v>1138.4335154826958</v>
      </c>
      <c r="I3926">
        <f>IF(LCOH!$C$28=Menu!$A$1,'Approvvigionamento energia'!C3926,0)+IF(LCOH!$C$28=Menu!$A$2,'Approvvigionamento energia'!D3926,0)+IF(LCOH!$C$28=Menu!$A$3,'Approvvigionamento energia'!E3926,0)+IF(LCOH!$C$28=Menu!$A$4,'Approvvigionamento energia'!F3926,0)+IF(LCOH!$C$28=Menu!$A$5,'Approvvigionamento energia'!G3926,0)+IF(LCOH!$C$28=Menu!$A$6,'Approvvigionamento energia'!H3926,0)</f>
        <v>2570.9238919796003</v>
      </c>
      <c r="J3926">
        <f>'Approvvigionamento energia'!A3926+'Approvvigionamento energia'!B3926+'Approvvigionamento energia'!I3926</f>
        <v>3327.9238919796003</v>
      </c>
      <c r="K3926">
        <f>IF(MIN(LCOH!$C$18,J3926)&gt;=$P$48*LCOH!$C$18, MIN(LCOH!$C$18,J3926),0)</f>
        <v>1500</v>
      </c>
      <c r="L3926">
        <f t="shared" si="123"/>
        <v>1827.9238919796003</v>
      </c>
      <c r="M3926">
        <f>K3926/LCOH!$C$18</f>
        <v>1</v>
      </c>
      <c r="N3926">
        <f>K3926/LCOH!$C$34</f>
        <v>28.901734104046245</v>
      </c>
    </row>
    <row r="3927" spans="1:14" x14ac:dyDescent="0.35">
      <c r="A3927">
        <f>'Profilo fotovoltaico'!B3929*LCOH!$C$20</f>
        <v>422</v>
      </c>
      <c r="B3927">
        <f>'Profilo eolico'!B3929*LCOH!$C$21</f>
        <v>274.10000000000002</v>
      </c>
      <c r="C3927">
        <f>$P$35*'Profilo fotovoltaico'!B3929</f>
        <v>3103.6463431765114</v>
      </c>
      <c r="D3927">
        <f>$Q$37*'Profilo eolico'!B3929</f>
        <v>1599.2734245858519</v>
      </c>
      <c r="E3927">
        <f>$P$39*'Profilo fotovoltaico'!B3929+'Approvvigionamento energia'!$Q$39*'Profilo eolico'!B3929</f>
        <v>1975.3666542335168</v>
      </c>
      <c r="F3927">
        <f>$P$41*'Profilo fotovoltaico'!B3929+'Approvvigionamento energia'!$Q$41*'Profilo eolico'!B3929</f>
        <v>2351.4598838811817</v>
      </c>
      <c r="G3927">
        <f>$P$43*'Profilo fotovoltaico'!B3929+'Approvvigionamento energia'!$Q$43*'Profilo eolico'!B3929</f>
        <v>2727.5531135288466</v>
      </c>
      <c r="H3927">
        <f t="shared" si="122"/>
        <v>1138.4335154826958</v>
      </c>
      <c r="I3927">
        <f>IF(LCOH!$C$28=Menu!$A$1,'Approvvigionamento energia'!C3927,0)+IF(LCOH!$C$28=Menu!$A$2,'Approvvigionamento energia'!D3927,0)+IF(LCOH!$C$28=Menu!$A$3,'Approvvigionamento energia'!E3927,0)+IF(LCOH!$C$28=Menu!$A$4,'Approvvigionamento energia'!F3927,0)+IF(LCOH!$C$28=Menu!$A$5,'Approvvigionamento energia'!G3927,0)+IF(LCOH!$C$28=Menu!$A$6,'Approvvigionamento energia'!H3927,0)</f>
        <v>2351.4598838811817</v>
      </c>
      <c r="J3927">
        <f>'Approvvigionamento energia'!A3927+'Approvvigionamento energia'!B3927+'Approvvigionamento energia'!I3927</f>
        <v>3047.5598838811816</v>
      </c>
      <c r="K3927">
        <f>IF(MIN(LCOH!$C$18,J3927)&gt;=$P$48*LCOH!$C$18, MIN(LCOH!$C$18,J3927),0)</f>
        <v>1500</v>
      </c>
      <c r="L3927">
        <f t="shared" si="123"/>
        <v>1547.5598838811816</v>
      </c>
      <c r="M3927">
        <f>K3927/LCOH!$C$18</f>
        <v>1</v>
      </c>
      <c r="N3927">
        <f>K3927/LCOH!$C$34</f>
        <v>28.901734104046245</v>
      </c>
    </row>
    <row r="3928" spans="1:14" x14ac:dyDescent="0.35">
      <c r="A3928">
        <f>'Profilo fotovoltaico'!B3930*LCOH!$C$20</f>
        <v>338</v>
      </c>
      <c r="B3928">
        <f>'Profilo eolico'!B3930*LCOH!$C$21</f>
        <v>256.2</v>
      </c>
      <c r="C3928">
        <f>$P$35*'Profilo fotovoltaico'!B3930</f>
        <v>2485.8589194162582</v>
      </c>
      <c r="D3928">
        <f>$Q$37*'Profilo eolico'!B3930</f>
        <v>1494.8334599740797</v>
      </c>
      <c r="E3928">
        <f>$P$39*'Profilo fotovoltaico'!B3930+'Approvvigionamento energia'!$Q$39*'Profilo eolico'!B3930</f>
        <v>1742.5898248346243</v>
      </c>
      <c r="F3928">
        <f>$P$41*'Profilo fotovoltaico'!B3930+'Approvvigionamento energia'!$Q$41*'Profilo eolico'!B3930</f>
        <v>1990.346189695169</v>
      </c>
      <c r="G3928">
        <f>$P$43*'Profilo fotovoltaico'!B3930+'Approvvigionamento energia'!$Q$43*'Profilo eolico'!B3930</f>
        <v>2238.1025545557136</v>
      </c>
      <c r="H3928">
        <f t="shared" si="122"/>
        <v>1138.4335154826958</v>
      </c>
      <c r="I3928">
        <f>IF(LCOH!$C$28=Menu!$A$1,'Approvvigionamento energia'!C3928,0)+IF(LCOH!$C$28=Menu!$A$2,'Approvvigionamento energia'!D3928,0)+IF(LCOH!$C$28=Menu!$A$3,'Approvvigionamento energia'!E3928,0)+IF(LCOH!$C$28=Menu!$A$4,'Approvvigionamento energia'!F3928,0)+IF(LCOH!$C$28=Menu!$A$5,'Approvvigionamento energia'!G3928,0)+IF(LCOH!$C$28=Menu!$A$6,'Approvvigionamento energia'!H3928,0)</f>
        <v>1990.346189695169</v>
      </c>
      <c r="J3928">
        <f>'Approvvigionamento energia'!A3928+'Approvvigionamento energia'!B3928+'Approvvigionamento energia'!I3928</f>
        <v>2584.5461896951692</v>
      </c>
      <c r="K3928">
        <f>IF(MIN(LCOH!$C$18,J3928)&gt;=$P$48*LCOH!$C$18, MIN(LCOH!$C$18,J3928),0)</f>
        <v>1500</v>
      </c>
      <c r="L3928">
        <f t="shared" si="123"/>
        <v>1084.5461896951692</v>
      </c>
      <c r="M3928">
        <f>K3928/LCOH!$C$18</f>
        <v>1</v>
      </c>
      <c r="N3928">
        <f>K3928/LCOH!$C$34</f>
        <v>28.901734104046245</v>
      </c>
    </row>
    <row r="3929" spans="1:14" x14ac:dyDescent="0.35">
      <c r="A3929">
        <f>'Profilo fotovoltaico'!B3931*LCOH!$C$20</f>
        <v>245</v>
      </c>
      <c r="B3929">
        <f>'Profilo eolico'!B3931*LCOH!$C$21</f>
        <v>233.5</v>
      </c>
      <c r="C3929">
        <f>$P$35*'Profilo fotovoltaico'!B3931</f>
        <v>1801.8799859674059</v>
      </c>
      <c r="D3929">
        <f>$Q$37*'Profilo eolico'!B3931</f>
        <v>1362.387247868648</v>
      </c>
      <c r="E3929">
        <f>$P$39*'Profilo fotovoltaico'!B3931+'Approvvigionamento energia'!$Q$39*'Profilo eolico'!B3931</f>
        <v>1472.2604323933374</v>
      </c>
      <c r="F3929">
        <f>$P$41*'Profilo fotovoltaico'!B3931+'Approvvigionamento energia'!$Q$41*'Profilo eolico'!B3931</f>
        <v>1582.133616918027</v>
      </c>
      <c r="G3929">
        <f>$P$43*'Profilo fotovoltaico'!B3931+'Approvvigionamento energia'!$Q$43*'Profilo eolico'!B3931</f>
        <v>1692.0068014427166</v>
      </c>
      <c r="H3929">
        <f t="shared" si="122"/>
        <v>1138.4335154826958</v>
      </c>
      <c r="I3929">
        <f>IF(LCOH!$C$28=Menu!$A$1,'Approvvigionamento energia'!C3929,0)+IF(LCOH!$C$28=Menu!$A$2,'Approvvigionamento energia'!D3929,0)+IF(LCOH!$C$28=Menu!$A$3,'Approvvigionamento energia'!E3929,0)+IF(LCOH!$C$28=Menu!$A$4,'Approvvigionamento energia'!F3929,0)+IF(LCOH!$C$28=Menu!$A$5,'Approvvigionamento energia'!G3929,0)+IF(LCOH!$C$28=Menu!$A$6,'Approvvigionamento energia'!H3929,0)</f>
        <v>1582.133616918027</v>
      </c>
      <c r="J3929">
        <f>'Approvvigionamento energia'!A3929+'Approvvigionamento energia'!B3929+'Approvvigionamento energia'!I3929</f>
        <v>2060.6336169180267</v>
      </c>
      <c r="K3929">
        <f>IF(MIN(LCOH!$C$18,J3929)&gt;=$P$48*LCOH!$C$18, MIN(LCOH!$C$18,J3929),0)</f>
        <v>1500</v>
      </c>
      <c r="L3929">
        <f t="shared" si="123"/>
        <v>560.63361691802675</v>
      </c>
      <c r="M3929">
        <f>K3929/LCOH!$C$18</f>
        <v>1</v>
      </c>
      <c r="N3929">
        <f>K3929/LCOH!$C$34</f>
        <v>28.901734104046245</v>
      </c>
    </row>
    <row r="3930" spans="1:14" x14ac:dyDescent="0.35">
      <c r="A3930">
        <f>'Profilo fotovoltaico'!B3932*LCOH!$C$20</f>
        <v>139</v>
      </c>
      <c r="B3930">
        <f>'Profilo eolico'!B3932*LCOH!$C$21</f>
        <v>209.3</v>
      </c>
      <c r="C3930">
        <f>$P$35*'Profilo fotovoltaico'!B3932</f>
        <v>1022.2910940794671</v>
      </c>
      <c r="D3930">
        <f>$Q$37*'Profilo eolico'!B3932</f>
        <v>1221.1890834214478</v>
      </c>
      <c r="E3930">
        <f>$P$39*'Profilo fotovoltaico'!B3932+'Approvvigionamento energia'!$Q$39*'Profilo eolico'!B3932</f>
        <v>1171.4645860859525</v>
      </c>
      <c r="F3930">
        <f>$P$41*'Profilo fotovoltaico'!B3932+'Approvvigionamento energia'!$Q$41*'Profilo eolico'!B3932</f>
        <v>1121.7400887504575</v>
      </c>
      <c r="G3930">
        <f>$P$43*'Profilo fotovoltaico'!B3932+'Approvvigionamento energia'!$Q$43*'Profilo eolico'!B3932</f>
        <v>1072.0155914149623</v>
      </c>
      <c r="H3930">
        <f t="shared" si="122"/>
        <v>1138.4335154826958</v>
      </c>
      <c r="I3930">
        <f>IF(LCOH!$C$28=Menu!$A$1,'Approvvigionamento energia'!C3930,0)+IF(LCOH!$C$28=Menu!$A$2,'Approvvigionamento energia'!D3930,0)+IF(LCOH!$C$28=Menu!$A$3,'Approvvigionamento energia'!E3930,0)+IF(LCOH!$C$28=Menu!$A$4,'Approvvigionamento energia'!F3930,0)+IF(LCOH!$C$28=Menu!$A$5,'Approvvigionamento energia'!G3930,0)+IF(LCOH!$C$28=Menu!$A$6,'Approvvigionamento energia'!H3930,0)</f>
        <v>1121.7400887504575</v>
      </c>
      <c r="J3930">
        <f>'Approvvigionamento energia'!A3930+'Approvvigionamento energia'!B3930+'Approvvigionamento energia'!I3930</f>
        <v>1470.0400887504575</v>
      </c>
      <c r="K3930">
        <f>IF(MIN(LCOH!$C$18,J3930)&gt;=$P$48*LCOH!$C$18, MIN(LCOH!$C$18,J3930),0)</f>
        <v>1470.0400887504575</v>
      </c>
      <c r="L3930">
        <f t="shared" si="123"/>
        <v>0</v>
      </c>
      <c r="M3930">
        <f>K3930/LCOH!$C$18</f>
        <v>0.98002672583363837</v>
      </c>
      <c r="N3930">
        <f>K3930/LCOH!$C$34</f>
        <v>28.324471844902842</v>
      </c>
    </row>
    <row r="3931" spans="1:14" x14ac:dyDescent="0.35">
      <c r="A3931">
        <f>'Profilo fotovoltaico'!B3933*LCOH!$C$20</f>
        <v>54</v>
      </c>
      <c r="B3931">
        <f>'Profilo eolico'!B3933*LCOH!$C$21</f>
        <v>174.6</v>
      </c>
      <c r="C3931">
        <f>$P$35*'Profilo fotovoltaico'!B3933</f>
        <v>397.14905813159152</v>
      </c>
      <c r="D3931">
        <f>$Q$37*'Profilo eolico'!B3933</f>
        <v>1018.727252581867</v>
      </c>
      <c r="E3931">
        <f>$P$39*'Profilo fotovoltaico'!B3933+'Approvvigionamento energia'!$Q$39*'Profilo eolico'!B3933</f>
        <v>863.33270396929811</v>
      </c>
      <c r="F3931">
        <f>$P$41*'Profilo fotovoltaico'!B3933+'Approvvigionamento energia'!$Q$41*'Profilo eolico'!B3933</f>
        <v>707.93815535672923</v>
      </c>
      <c r="G3931">
        <f>$P$43*'Profilo fotovoltaico'!B3933+'Approvvigionamento energia'!$Q$43*'Profilo eolico'!B3933</f>
        <v>552.54360674416034</v>
      </c>
      <c r="H3931">
        <f t="shared" si="122"/>
        <v>1138.4335154826958</v>
      </c>
      <c r="I3931">
        <f>IF(LCOH!$C$28=Menu!$A$1,'Approvvigionamento energia'!C3931,0)+IF(LCOH!$C$28=Menu!$A$2,'Approvvigionamento energia'!D3931,0)+IF(LCOH!$C$28=Menu!$A$3,'Approvvigionamento energia'!E3931,0)+IF(LCOH!$C$28=Menu!$A$4,'Approvvigionamento energia'!F3931,0)+IF(LCOH!$C$28=Menu!$A$5,'Approvvigionamento energia'!G3931,0)+IF(LCOH!$C$28=Menu!$A$6,'Approvvigionamento energia'!H3931,0)</f>
        <v>707.93815535672923</v>
      </c>
      <c r="J3931">
        <f>'Approvvigionamento energia'!A3931+'Approvvigionamento energia'!B3931+'Approvvigionamento energia'!I3931</f>
        <v>936.53815535672925</v>
      </c>
      <c r="K3931">
        <f>IF(MIN(LCOH!$C$18,J3931)&gt;=$P$48*LCOH!$C$18, MIN(LCOH!$C$18,J3931),0)</f>
        <v>936.53815535672925</v>
      </c>
      <c r="L3931">
        <f t="shared" si="123"/>
        <v>0</v>
      </c>
      <c r="M3931">
        <f>K3931/LCOH!$C$18</f>
        <v>0.62435877023781949</v>
      </c>
      <c r="N3931">
        <f>K3931/LCOH!$C$34</f>
        <v>18.045051162942762</v>
      </c>
    </row>
    <row r="3932" spans="1:14" x14ac:dyDescent="0.35">
      <c r="A3932">
        <f>'Profilo fotovoltaico'!B3934*LCOH!$C$20</f>
        <v>7</v>
      </c>
      <c r="B3932">
        <f>'Profilo eolico'!B3934*LCOH!$C$21</f>
        <v>145.19999999999999</v>
      </c>
      <c r="C3932">
        <f>$P$35*'Profilo fotovoltaico'!B3934</f>
        <v>51.482285313354453</v>
      </c>
      <c r="D3932">
        <f>$Q$37*'Profilo eolico'!B3934</f>
        <v>847.18898668320207</v>
      </c>
      <c r="E3932">
        <f>$P$39*'Profilo fotovoltaico'!B3934+'Approvvigionamento energia'!$Q$39*'Profilo eolico'!B3934</f>
        <v>648.26231134074021</v>
      </c>
      <c r="F3932">
        <f>$P$41*'Profilo fotovoltaico'!B3934+'Approvvigionamento energia'!$Q$41*'Profilo eolico'!B3934</f>
        <v>449.33563599827824</v>
      </c>
      <c r="G3932">
        <f>$P$43*'Profilo fotovoltaico'!B3934+'Approvvigionamento energia'!$Q$43*'Profilo eolico'!B3934</f>
        <v>250.40896065581637</v>
      </c>
      <c r="H3932">
        <f t="shared" si="122"/>
        <v>1138.4335154826958</v>
      </c>
      <c r="I3932">
        <f>IF(LCOH!$C$28=Menu!$A$1,'Approvvigionamento energia'!C3932,0)+IF(LCOH!$C$28=Menu!$A$2,'Approvvigionamento energia'!D3932,0)+IF(LCOH!$C$28=Menu!$A$3,'Approvvigionamento energia'!E3932,0)+IF(LCOH!$C$28=Menu!$A$4,'Approvvigionamento energia'!F3932,0)+IF(LCOH!$C$28=Menu!$A$5,'Approvvigionamento energia'!G3932,0)+IF(LCOH!$C$28=Menu!$A$6,'Approvvigionamento energia'!H3932,0)</f>
        <v>449.33563599827824</v>
      </c>
      <c r="J3932">
        <f>'Approvvigionamento energia'!A3932+'Approvvigionamento energia'!B3932+'Approvvigionamento energia'!I3932</f>
        <v>601.53563599827817</v>
      </c>
      <c r="K3932">
        <f>IF(MIN(LCOH!$C$18,J3932)&gt;=$P$48*LCOH!$C$18, MIN(LCOH!$C$18,J3932),0)</f>
        <v>601.53563599827817</v>
      </c>
      <c r="L3932">
        <f t="shared" si="123"/>
        <v>0</v>
      </c>
      <c r="M3932">
        <f>K3932/LCOH!$C$18</f>
        <v>0.40102375733218543</v>
      </c>
      <c r="N3932">
        <f>K3932/LCOH!$C$34</f>
        <v>11.59028200382039</v>
      </c>
    </row>
    <row r="3933" spans="1:14" x14ac:dyDescent="0.35">
      <c r="A3933">
        <f>'Profilo fotovoltaico'!B3935*LCOH!$C$20</f>
        <v>0</v>
      </c>
      <c r="B3933">
        <f>'Profilo eolico'!B3935*LCOH!$C$21</f>
        <v>133.6</v>
      </c>
      <c r="C3933">
        <f>$P$35*'Profilo fotovoltaico'!B3935</f>
        <v>0</v>
      </c>
      <c r="D3933">
        <f>$Q$37*'Profilo eolico'!B3935</f>
        <v>779.50722190685804</v>
      </c>
      <c r="E3933">
        <f>$P$39*'Profilo fotovoltaico'!B3935+'Approvvigionamento energia'!$Q$39*'Profilo eolico'!B3935</f>
        <v>584.63041643014355</v>
      </c>
      <c r="F3933">
        <f>$P$41*'Profilo fotovoltaico'!B3935+'Approvvigionamento energia'!$Q$41*'Profilo eolico'!B3935</f>
        <v>389.75361095342902</v>
      </c>
      <c r="G3933">
        <f>$P$43*'Profilo fotovoltaico'!B3935+'Approvvigionamento energia'!$Q$43*'Profilo eolico'!B3935</f>
        <v>194.87680547671451</v>
      </c>
      <c r="H3933">
        <f t="shared" si="122"/>
        <v>1138.4335154826958</v>
      </c>
      <c r="I3933">
        <f>IF(LCOH!$C$28=Menu!$A$1,'Approvvigionamento energia'!C3933,0)+IF(LCOH!$C$28=Menu!$A$2,'Approvvigionamento energia'!D3933,0)+IF(LCOH!$C$28=Menu!$A$3,'Approvvigionamento energia'!E3933,0)+IF(LCOH!$C$28=Menu!$A$4,'Approvvigionamento energia'!F3933,0)+IF(LCOH!$C$28=Menu!$A$5,'Approvvigionamento energia'!G3933,0)+IF(LCOH!$C$28=Menu!$A$6,'Approvvigionamento energia'!H3933,0)</f>
        <v>389.75361095342902</v>
      </c>
      <c r="J3933">
        <f>'Approvvigionamento energia'!A3933+'Approvvigionamento energia'!B3933+'Approvvigionamento energia'!I3933</f>
        <v>523.35361095342898</v>
      </c>
      <c r="K3933">
        <f>IF(MIN(LCOH!$C$18,J3933)&gt;=$P$48*LCOH!$C$18, MIN(LCOH!$C$18,J3933),0)</f>
        <v>523.35361095342898</v>
      </c>
      <c r="L3933">
        <f t="shared" si="123"/>
        <v>0</v>
      </c>
      <c r="M3933">
        <f>K3933/LCOH!$C$18</f>
        <v>0.348902407302286</v>
      </c>
      <c r="N3933">
        <f>K3933/LCOH!$C$34</f>
        <v>10.083884604112312</v>
      </c>
    </row>
    <row r="3934" spans="1:14" x14ac:dyDescent="0.35">
      <c r="A3934">
        <f>'Profilo fotovoltaico'!B3936*LCOH!$C$20</f>
        <v>0</v>
      </c>
      <c r="B3934">
        <f>'Profilo eolico'!B3936*LCOH!$C$21</f>
        <v>144.4</v>
      </c>
      <c r="C3934">
        <f>$P$35*'Profilo fotovoltaico'!B3936</f>
        <v>0</v>
      </c>
      <c r="D3934">
        <f>$Q$37*'Profilo eolico'!B3936</f>
        <v>842.52127876759209</v>
      </c>
      <c r="E3934">
        <f>$P$39*'Profilo fotovoltaico'!B3936+'Approvvigionamento energia'!$Q$39*'Profilo eolico'!B3936</f>
        <v>631.89095907569413</v>
      </c>
      <c r="F3934">
        <f>$P$41*'Profilo fotovoltaico'!B3936+'Approvvigionamento energia'!$Q$41*'Profilo eolico'!B3936</f>
        <v>421.26063938379605</v>
      </c>
      <c r="G3934">
        <f>$P$43*'Profilo fotovoltaico'!B3936+'Approvvigionamento energia'!$Q$43*'Profilo eolico'!B3936</f>
        <v>210.63031969189802</v>
      </c>
      <c r="H3934">
        <f t="shared" si="122"/>
        <v>1138.4335154826958</v>
      </c>
      <c r="I3934">
        <f>IF(LCOH!$C$28=Menu!$A$1,'Approvvigionamento energia'!C3934,0)+IF(LCOH!$C$28=Menu!$A$2,'Approvvigionamento energia'!D3934,0)+IF(LCOH!$C$28=Menu!$A$3,'Approvvigionamento energia'!E3934,0)+IF(LCOH!$C$28=Menu!$A$4,'Approvvigionamento energia'!F3934,0)+IF(LCOH!$C$28=Menu!$A$5,'Approvvigionamento energia'!G3934,0)+IF(LCOH!$C$28=Menu!$A$6,'Approvvigionamento energia'!H3934,0)</f>
        <v>421.26063938379605</v>
      </c>
      <c r="J3934">
        <f>'Approvvigionamento energia'!A3934+'Approvvigionamento energia'!B3934+'Approvvigionamento energia'!I3934</f>
        <v>565.66063938379602</v>
      </c>
      <c r="K3934">
        <f>IF(MIN(LCOH!$C$18,J3934)&gt;=$P$48*LCOH!$C$18, MIN(LCOH!$C$18,J3934),0)</f>
        <v>565.66063938379602</v>
      </c>
      <c r="L3934">
        <f t="shared" si="123"/>
        <v>0</v>
      </c>
      <c r="M3934">
        <f>K3934/LCOH!$C$18</f>
        <v>0.3771070929225307</v>
      </c>
      <c r="N3934">
        <f>K3934/LCOH!$C$34</f>
        <v>10.899048928396841</v>
      </c>
    </row>
    <row r="3935" spans="1:14" x14ac:dyDescent="0.35">
      <c r="A3935">
        <f>'Profilo fotovoltaico'!B3937*LCOH!$C$20</f>
        <v>0</v>
      </c>
      <c r="B3935">
        <f>'Profilo eolico'!B3937*LCOH!$C$21</f>
        <v>160.39999999999998</v>
      </c>
      <c r="C3935">
        <f>$P$35*'Profilo fotovoltaico'!B3937</f>
        <v>0</v>
      </c>
      <c r="D3935">
        <f>$Q$37*'Profilo eolico'!B3937</f>
        <v>935.87543707979069</v>
      </c>
      <c r="E3935">
        <f>$P$39*'Profilo fotovoltaico'!B3937+'Approvvigionamento energia'!$Q$39*'Profilo eolico'!B3937</f>
        <v>701.90657780984293</v>
      </c>
      <c r="F3935">
        <f>$P$41*'Profilo fotovoltaico'!B3937+'Approvvigionamento energia'!$Q$41*'Profilo eolico'!B3937</f>
        <v>467.93771853989534</v>
      </c>
      <c r="G3935">
        <f>$P$43*'Profilo fotovoltaico'!B3937+'Approvvigionamento energia'!$Q$43*'Profilo eolico'!B3937</f>
        <v>233.96885926994767</v>
      </c>
      <c r="H3935">
        <f t="shared" si="122"/>
        <v>1138.4335154826958</v>
      </c>
      <c r="I3935">
        <f>IF(LCOH!$C$28=Menu!$A$1,'Approvvigionamento energia'!C3935,0)+IF(LCOH!$C$28=Menu!$A$2,'Approvvigionamento energia'!D3935,0)+IF(LCOH!$C$28=Menu!$A$3,'Approvvigionamento energia'!E3935,0)+IF(LCOH!$C$28=Menu!$A$4,'Approvvigionamento energia'!F3935,0)+IF(LCOH!$C$28=Menu!$A$5,'Approvvigionamento energia'!G3935,0)+IF(LCOH!$C$28=Menu!$A$6,'Approvvigionamento energia'!H3935,0)</f>
        <v>467.93771853989534</v>
      </c>
      <c r="J3935">
        <f>'Approvvigionamento energia'!A3935+'Approvvigionamento energia'!B3935+'Approvvigionamento energia'!I3935</f>
        <v>628.33771853989538</v>
      </c>
      <c r="K3935">
        <f>IF(MIN(LCOH!$C$18,J3935)&gt;=$P$48*LCOH!$C$18, MIN(LCOH!$C$18,J3935),0)</f>
        <v>628.33771853989538</v>
      </c>
      <c r="L3935">
        <f t="shared" si="123"/>
        <v>0</v>
      </c>
      <c r="M3935">
        <f>K3935/LCOH!$C$18</f>
        <v>0.41889181235993023</v>
      </c>
      <c r="N3935">
        <f>K3935/LCOH!$C$34</f>
        <v>12.106699779188736</v>
      </c>
    </row>
    <row r="3936" spans="1:14" x14ac:dyDescent="0.35">
      <c r="A3936">
        <f>'Profilo fotovoltaico'!B3938*LCOH!$C$20</f>
        <v>0</v>
      </c>
      <c r="B3936">
        <f>'Profilo eolico'!B3938*LCOH!$C$21</f>
        <v>173.3</v>
      </c>
      <c r="C3936">
        <f>$P$35*'Profilo fotovoltaico'!B3938</f>
        <v>0</v>
      </c>
      <c r="D3936">
        <f>$Q$37*'Profilo eolico'!B3938</f>
        <v>1011.1422272190009</v>
      </c>
      <c r="E3936">
        <f>$P$39*'Profilo fotovoltaico'!B3938+'Approvvigionamento energia'!$Q$39*'Profilo eolico'!B3938</f>
        <v>758.35667041425063</v>
      </c>
      <c r="F3936">
        <f>$P$41*'Profilo fotovoltaico'!B3938+'Approvvigionamento energia'!$Q$41*'Profilo eolico'!B3938</f>
        <v>505.57111360950046</v>
      </c>
      <c r="G3936">
        <f>$P$43*'Profilo fotovoltaico'!B3938+'Approvvigionamento energia'!$Q$43*'Profilo eolico'!B3938</f>
        <v>252.78555680475023</v>
      </c>
      <c r="H3936">
        <f t="shared" si="122"/>
        <v>1138.4335154826958</v>
      </c>
      <c r="I3936">
        <f>IF(LCOH!$C$28=Menu!$A$1,'Approvvigionamento energia'!C3936,0)+IF(LCOH!$C$28=Menu!$A$2,'Approvvigionamento energia'!D3936,0)+IF(LCOH!$C$28=Menu!$A$3,'Approvvigionamento energia'!E3936,0)+IF(LCOH!$C$28=Menu!$A$4,'Approvvigionamento energia'!F3936,0)+IF(LCOH!$C$28=Menu!$A$5,'Approvvigionamento energia'!G3936,0)+IF(LCOH!$C$28=Menu!$A$6,'Approvvigionamento energia'!H3936,0)</f>
        <v>505.57111360950046</v>
      </c>
      <c r="J3936">
        <f>'Approvvigionamento energia'!A3936+'Approvvigionamento energia'!B3936+'Approvvigionamento energia'!I3936</f>
        <v>678.87111360950053</v>
      </c>
      <c r="K3936">
        <f>IF(MIN(LCOH!$C$18,J3936)&gt;=$P$48*LCOH!$C$18, MIN(LCOH!$C$18,J3936),0)</f>
        <v>678.87111360950053</v>
      </c>
      <c r="L3936">
        <f t="shared" si="123"/>
        <v>0</v>
      </c>
      <c r="M3936">
        <f>K3936/LCOH!$C$18</f>
        <v>0.45258074240633367</v>
      </c>
      <c r="N3936">
        <f>K3936/LCOH!$C$34</f>
        <v>13.080368277639701</v>
      </c>
    </row>
    <row r="3937" spans="1:14" x14ac:dyDescent="0.35">
      <c r="A3937">
        <f>'Profilo fotovoltaico'!B3939*LCOH!$C$20</f>
        <v>0</v>
      </c>
      <c r="B3937">
        <f>'Profilo eolico'!B3939*LCOH!$C$21</f>
        <v>189.70000000000002</v>
      </c>
      <c r="C3937">
        <f>$P$35*'Profilo fotovoltaico'!B3939</f>
        <v>0</v>
      </c>
      <c r="D3937">
        <f>$Q$37*'Profilo eolico'!B3939</f>
        <v>1106.8302394890045</v>
      </c>
      <c r="E3937">
        <f>$P$39*'Profilo fotovoltaico'!B3939+'Approvvigionamento energia'!$Q$39*'Profilo eolico'!B3939</f>
        <v>830.1226796167532</v>
      </c>
      <c r="F3937">
        <f>$P$41*'Profilo fotovoltaico'!B3939+'Approvvigionamento energia'!$Q$41*'Profilo eolico'!B3939</f>
        <v>553.41511974450225</v>
      </c>
      <c r="G3937">
        <f>$P$43*'Profilo fotovoltaico'!B3939+'Approvvigionamento energia'!$Q$43*'Profilo eolico'!B3939</f>
        <v>276.70755987225112</v>
      </c>
      <c r="H3937">
        <f t="shared" si="122"/>
        <v>1138.4335154826958</v>
      </c>
      <c r="I3937">
        <f>IF(LCOH!$C$28=Menu!$A$1,'Approvvigionamento energia'!C3937,0)+IF(LCOH!$C$28=Menu!$A$2,'Approvvigionamento energia'!D3937,0)+IF(LCOH!$C$28=Menu!$A$3,'Approvvigionamento energia'!E3937,0)+IF(LCOH!$C$28=Menu!$A$4,'Approvvigionamento energia'!F3937,0)+IF(LCOH!$C$28=Menu!$A$5,'Approvvigionamento energia'!G3937,0)+IF(LCOH!$C$28=Menu!$A$6,'Approvvigionamento energia'!H3937,0)</f>
        <v>553.41511974450225</v>
      </c>
      <c r="J3937">
        <f>'Approvvigionamento energia'!A3937+'Approvvigionamento energia'!B3937+'Approvvigionamento energia'!I3937</f>
        <v>743.11511974450229</v>
      </c>
      <c r="K3937">
        <f>IF(MIN(LCOH!$C$18,J3937)&gt;=$P$48*LCOH!$C$18, MIN(LCOH!$C$18,J3937),0)</f>
        <v>743.11511974450229</v>
      </c>
      <c r="L3937">
        <f t="shared" si="123"/>
        <v>0</v>
      </c>
      <c r="M3937">
        <f>K3937/LCOH!$C$18</f>
        <v>0.49541007982966817</v>
      </c>
      <c r="N3937">
        <f>K3937/LCOH!$C$34</f>
        <v>14.318210399701393</v>
      </c>
    </row>
    <row r="3938" spans="1:14" x14ac:dyDescent="0.35">
      <c r="A3938">
        <f>'Profilo fotovoltaico'!B3940*LCOH!$C$20</f>
        <v>0</v>
      </c>
      <c r="B3938">
        <f>'Profilo eolico'!B3940*LCOH!$C$21</f>
        <v>204</v>
      </c>
      <c r="C3938">
        <f>$P$35*'Profilo fotovoltaico'!B3940</f>
        <v>0</v>
      </c>
      <c r="D3938">
        <f>$Q$37*'Profilo eolico'!B3940</f>
        <v>1190.2655184805317</v>
      </c>
      <c r="E3938">
        <f>$P$39*'Profilo fotovoltaico'!B3940+'Approvvigionamento energia'!$Q$39*'Profilo eolico'!B3940</f>
        <v>892.69913886039876</v>
      </c>
      <c r="F3938">
        <f>$P$41*'Profilo fotovoltaico'!B3940+'Approvvigionamento energia'!$Q$41*'Profilo eolico'!B3940</f>
        <v>595.13275924026584</v>
      </c>
      <c r="G3938">
        <f>$P$43*'Profilo fotovoltaico'!B3940+'Approvvigionamento energia'!$Q$43*'Profilo eolico'!B3940</f>
        <v>297.56637962013292</v>
      </c>
      <c r="H3938">
        <f t="shared" si="122"/>
        <v>1138.4335154826958</v>
      </c>
      <c r="I3938">
        <f>IF(LCOH!$C$28=Menu!$A$1,'Approvvigionamento energia'!C3938,0)+IF(LCOH!$C$28=Menu!$A$2,'Approvvigionamento energia'!D3938,0)+IF(LCOH!$C$28=Menu!$A$3,'Approvvigionamento energia'!E3938,0)+IF(LCOH!$C$28=Menu!$A$4,'Approvvigionamento energia'!F3938,0)+IF(LCOH!$C$28=Menu!$A$5,'Approvvigionamento energia'!G3938,0)+IF(LCOH!$C$28=Menu!$A$6,'Approvvigionamento energia'!H3938,0)</f>
        <v>595.13275924026584</v>
      </c>
      <c r="J3938">
        <f>'Approvvigionamento energia'!A3938+'Approvvigionamento energia'!B3938+'Approvvigionamento energia'!I3938</f>
        <v>799.13275924026584</v>
      </c>
      <c r="K3938">
        <f>IF(MIN(LCOH!$C$18,J3938)&gt;=$P$48*LCOH!$C$18, MIN(LCOH!$C$18,J3938),0)</f>
        <v>799.13275924026584</v>
      </c>
      <c r="L3938">
        <f t="shared" si="123"/>
        <v>0</v>
      </c>
      <c r="M3938">
        <f>K3938/LCOH!$C$18</f>
        <v>0.53275517282684393</v>
      </c>
      <c r="N3938">
        <f>K3938/LCOH!$C$34</f>
        <v>15.397548347596645</v>
      </c>
    </row>
    <row r="3939" spans="1:14" x14ac:dyDescent="0.35">
      <c r="A3939">
        <f>'Profilo fotovoltaico'!B3941*LCOH!$C$20</f>
        <v>0</v>
      </c>
      <c r="B3939">
        <f>'Profilo eolico'!B3941*LCOH!$C$21</f>
        <v>217.6</v>
      </c>
      <c r="C3939">
        <f>$P$35*'Profilo fotovoltaico'!B3941</f>
        <v>0</v>
      </c>
      <c r="D3939">
        <f>$Q$37*'Profilo eolico'!B3941</f>
        <v>1269.6165530459004</v>
      </c>
      <c r="E3939">
        <f>$P$39*'Profilo fotovoltaico'!B3941+'Approvvigionamento energia'!$Q$39*'Profilo eolico'!B3941</f>
        <v>952.21241478442539</v>
      </c>
      <c r="F3939">
        <f>$P$41*'Profilo fotovoltaico'!B3941+'Approvvigionamento energia'!$Q$41*'Profilo eolico'!B3941</f>
        <v>634.80827652295022</v>
      </c>
      <c r="G3939">
        <f>$P$43*'Profilo fotovoltaico'!B3941+'Approvvigionamento energia'!$Q$43*'Profilo eolico'!B3941</f>
        <v>317.40413826147511</v>
      </c>
      <c r="H3939">
        <f t="shared" si="122"/>
        <v>1138.4335154826958</v>
      </c>
      <c r="I3939">
        <f>IF(LCOH!$C$28=Menu!$A$1,'Approvvigionamento energia'!C3939,0)+IF(LCOH!$C$28=Menu!$A$2,'Approvvigionamento energia'!D3939,0)+IF(LCOH!$C$28=Menu!$A$3,'Approvvigionamento energia'!E3939,0)+IF(LCOH!$C$28=Menu!$A$4,'Approvvigionamento energia'!F3939,0)+IF(LCOH!$C$28=Menu!$A$5,'Approvvigionamento energia'!G3939,0)+IF(LCOH!$C$28=Menu!$A$6,'Approvvigionamento energia'!H3939,0)</f>
        <v>634.80827652295022</v>
      </c>
      <c r="J3939">
        <f>'Approvvigionamento energia'!A3939+'Approvvigionamento energia'!B3939+'Approvvigionamento energia'!I3939</f>
        <v>852.40827652295025</v>
      </c>
      <c r="K3939">
        <f>IF(MIN(LCOH!$C$18,J3939)&gt;=$P$48*LCOH!$C$18, MIN(LCOH!$C$18,J3939),0)</f>
        <v>852.40827652295025</v>
      </c>
      <c r="L3939">
        <f t="shared" si="123"/>
        <v>0</v>
      </c>
      <c r="M3939">
        <f>K3939/LCOH!$C$18</f>
        <v>0.56827218434863347</v>
      </c>
      <c r="N3939">
        <f>K3939/LCOH!$C$34</f>
        <v>16.424051570769755</v>
      </c>
    </row>
    <row r="3940" spans="1:14" x14ac:dyDescent="0.35">
      <c r="A3940">
        <f>'Profilo fotovoltaico'!B3942*LCOH!$C$20</f>
        <v>0</v>
      </c>
      <c r="B3940">
        <f>'Profilo eolico'!B3942*LCOH!$C$21</f>
        <v>228.8</v>
      </c>
      <c r="C3940">
        <f>$P$35*'Profilo fotovoltaico'!B3942</f>
        <v>0</v>
      </c>
      <c r="D3940">
        <f>$Q$37*'Profilo eolico'!B3942</f>
        <v>1334.9644638644397</v>
      </c>
      <c r="E3940">
        <f>$P$39*'Profilo fotovoltaico'!B3942+'Approvvigionamento energia'!$Q$39*'Profilo eolico'!B3942</f>
        <v>1001.2233478983297</v>
      </c>
      <c r="F3940">
        <f>$P$41*'Profilo fotovoltaico'!B3942+'Approvvigionamento energia'!$Q$41*'Profilo eolico'!B3942</f>
        <v>667.48223193221986</v>
      </c>
      <c r="G3940">
        <f>$P$43*'Profilo fotovoltaico'!B3942+'Approvvigionamento energia'!$Q$43*'Profilo eolico'!B3942</f>
        <v>333.74111596610993</v>
      </c>
      <c r="H3940">
        <f t="shared" si="122"/>
        <v>1138.4335154826958</v>
      </c>
      <c r="I3940">
        <f>IF(LCOH!$C$28=Menu!$A$1,'Approvvigionamento energia'!C3940,0)+IF(LCOH!$C$28=Menu!$A$2,'Approvvigionamento energia'!D3940,0)+IF(LCOH!$C$28=Menu!$A$3,'Approvvigionamento energia'!E3940,0)+IF(LCOH!$C$28=Menu!$A$4,'Approvvigionamento energia'!F3940,0)+IF(LCOH!$C$28=Menu!$A$5,'Approvvigionamento energia'!G3940,0)+IF(LCOH!$C$28=Menu!$A$6,'Approvvigionamento energia'!H3940,0)</f>
        <v>667.48223193221986</v>
      </c>
      <c r="J3940">
        <f>'Approvvigionamento energia'!A3940+'Approvvigionamento energia'!B3940+'Approvvigionamento energia'!I3940</f>
        <v>896.28223193221993</v>
      </c>
      <c r="K3940">
        <f>IF(MIN(LCOH!$C$18,J3940)&gt;=$P$48*LCOH!$C$18, MIN(LCOH!$C$18,J3940),0)</f>
        <v>896.28223193221993</v>
      </c>
      <c r="L3940">
        <f t="shared" si="123"/>
        <v>0</v>
      </c>
      <c r="M3940">
        <f>K3940/LCOH!$C$18</f>
        <v>0.5975214879548133</v>
      </c>
      <c r="N3940">
        <f>K3940/LCOH!$C$34</f>
        <v>17.269407166324083</v>
      </c>
    </row>
    <row r="3941" spans="1:14" x14ac:dyDescent="0.35">
      <c r="A3941">
        <f>'Profilo fotovoltaico'!B3943*LCOH!$C$20</f>
        <v>0</v>
      </c>
      <c r="B3941">
        <f>'Profilo eolico'!B3943*LCOH!$C$21</f>
        <v>229.8</v>
      </c>
      <c r="C3941">
        <f>$P$35*'Profilo fotovoltaico'!B3943</f>
        <v>0</v>
      </c>
      <c r="D3941">
        <f>$Q$37*'Profilo eolico'!B3943</f>
        <v>1340.7990987589521</v>
      </c>
      <c r="E3941">
        <f>$P$39*'Profilo fotovoltaico'!B3943+'Approvvigionamento energia'!$Q$39*'Profilo eolico'!B3943</f>
        <v>1005.5993240692139</v>
      </c>
      <c r="F3941">
        <f>$P$41*'Profilo fotovoltaico'!B3943+'Approvvigionamento energia'!$Q$41*'Profilo eolico'!B3943</f>
        <v>670.39954937947607</v>
      </c>
      <c r="G3941">
        <f>$P$43*'Profilo fotovoltaico'!B3943+'Approvvigionamento energia'!$Q$43*'Profilo eolico'!B3943</f>
        <v>335.19977468973804</v>
      </c>
      <c r="H3941">
        <f t="shared" si="122"/>
        <v>1138.4335154826958</v>
      </c>
      <c r="I3941">
        <f>IF(LCOH!$C$28=Menu!$A$1,'Approvvigionamento energia'!C3941,0)+IF(LCOH!$C$28=Menu!$A$2,'Approvvigionamento energia'!D3941,0)+IF(LCOH!$C$28=Menu!$A$3,'Approvvigionamento energia'!E3941,0)+IF(LCOH!$C$28=Menu!$A$4,'Approvvigionamento energia'!F3941,0)+IF(LCOH!$C$28=Menu!$A$5,'Approvvigionamento energia'!G3941,0)+IF(LCOH!$C$28=Menu!$A$6,'Approvvigionamento energia'!H3941,0)</f>
        <v>670.39954937947607</v>
      </c>
      <c r="J3941">
        <f>'Approvvigionamento energia'!A3941+'Approvvigionamento energia'!B3941+'Approvvigionamento energia'!I3941</f>
        <v>900.19954937947614</v>
      </c>
      <c r="K3941">
        <f>IF(MIN(LCOH!$C$18,J3941)&gt;=$P$48*LCOH!$C$18, MIN(LCOH!$C$18,J3941),0)</f>
        <v>900.19954937947614</v>
      </c>
      <c r="L3941">
        <f t="shared" si="123"/>
        <v>0</v>
      </c>
      <c r="M3941">
        <f>K3941/LCOH!$C$18</f>
        <v>0.60013303291965081</v>
      </c>
      <c r="N3941">
        <f>K3941/LCOH!$C$34</f>
        <v>17.344885344498579</v>
      </c>
    </row>
    <row r="3942" spans="1:14" x14ac:dyDescent="0.35">
      <c r="A3942">
        <f>'Profilo fotovoltaico'!B3944*LCOH!$C$20</f>
        <v>43</v>
      </c>
      <c r="B3942">
        <f>'Profilo eolico'!B3944*LCOH!$C$21</f>
        <v>215.4</v>
      </c>
      <c r="C3942">
        <f>$P$35*'Profilo fotovoltaico'!B3944</f>
        <v>316.2483240677488</v>
      </c>
      <c r="D3942">
        <f>$Q$37*'Profilo eolico'!B3944</f>
        <v>1256.7803562779734</v>
      </c>
      <c r="E3942">
        <f>$P$39*'Profilo fotovoltaico'!B3944+'Approvvigionamento energia'!$Q$39*'Profilo eolico'!B3944</f>
        <v>1021.6473482254172</v>
      </c>
      <c r="F3942">
        <f>$P$41*'Profilo fotovoltaico'!B3944+'Approvvigionamento energia'!$Q$41*'Profilo eolico'!B3944</f>
        <v>786.51434017286113</v>
      </c>
      <c r="G3942">
        <f>$P$43*'Profilo fotovoltaico'!B3944+'Approvvigionamento energia'!$Q$43*'Profilo eolico'!B3944</f>
        <v>551.38133212030493</v>
      </c>
      <c r="H3942">
        <f t="shared" si="122"/>
        <v>1138.4335154826958</v>
      </c>
      <c r="I3942">
        <f>IF(LCOH!$C$28=Menu!$A$1,'Approvvigionamento energia'!C3942,0)+IF(LCOH!$C$28=Menu!$A$2,'Approvvigionamento energia'!D3942,0)+IF(LCOH!$C$28=Menu!$A$3,'Approvvigionamento energia'!E3942,0)+IF(LCOH!$C$28=Menu!$A$4,'Approvvigionamento energia'!F3942,0)+IF(LCOH!$C$28=Menu!$A$5,'Approvvigionamento energia'!G3942,0)+IF(LCOH!$C$28=Menu!$A$6,'Approvvigionamento energia'!H3942,0)</f>
        <v>786.51434017286113</v>
      </c>
      <c r="J3942">
        <f>'Approvvigionamento energia'!A3942+'Approvvigionamento energia'!B3942+'Approvvigionamento energia'!I3942</f>
        <v>1044.9143401728611</v>
      </c>
      <c r="K3942">
        <f>IF(MIN(LCOH!$C$18,J3942)&gt;=$P$48*LCOH!$C$18, MIN(LCOH!$C$18,J3942),0)</f>
        <v>1044.9143401728611</v>
      </c>
      <c r="L3942">
        <f t="shared" si="123"/>
        <v>0</v>
      </c>
      <c r="M3942">
        <f>K3942/LCOH!$C$18</f>
        <v>0.69660956011524078</v>
      </c>
      <c r="N3942">
        <f>K3942/LCOH!$C$34</f>
        <v>20.133224280787307</v>
      </c>
    </row>
    <row r="3943" spans="1:14" x14ac:dyDescent="0.35">
      <c r="A3943">
        <f>'Profilo fotovoltaico'!B3945*LCOH!$C$20</f>
        <v>139</v>
      </c>
      <c r="B3943">
        <f>'Profilo eolico'!B3945*LCOH!$C$21</f>
        <v>228.4</v>
      </c>
      <c r="C3943">
        <f>$P$35*'Profilo fotovoltaico'!B3945</f>
        <v>1022.2910940794671</v>
      </c>
      <c r="D3943">
        <f>$Q$37*'Profilo eolico'!B3945</f>
        <v>1332.6306099066346</v>
      </c>
      <c r="E3943">
        <f>$P$39*'Profilo fotovoltaico'!B3945+'Approvvigionamento energia'!$Q$39*'Profilo eolico'!B3945</f>
        <v>1255.0457309498427</v>
      </c>
      <c r="F3943">
        <f>$P$41*'Profilo fotovoltaico'!B3945+'Approvvigionamento energia'!$Q$41*'Profilo eolico'!B3945</f>
        <v>1177.4608519930509</v>
      </c>
      <c r="G3943">
        <f>$P$43*'Profilo fotovoltaico'!B3945+'Approvvigionamento energia'!$Q$43*'Profilo eolico'!B3945</f>
        <v>1099.875973036259</v>
      </c>
      <c r="H3943">
        <f t="shared" si="122"/>
        <v>1138.4335154826958</v>
      </c>
      <c r="I3943">
        <f>IF(LCOH!$C$28=Menu!$A$1,'Approvvigionamento energia'!C3943,0)+IF(LCOH!$C$28=Menu!$A$2,'Approvvigionamento energia'!D3943,0)+IF(LCOH!$C$28=Menu!$A$3,'Approvvigionamento energia'!E3943,0)+IF(LCOH!$C$28=Menu!$A$4,'Approvvigionamento energia'!F3943,0)+IF(LCOH!$C$28=Menu!$A$5,'Approvvigionamento energia'!G3943,0)+IF(LCOH!$C$28=Menu!$A$6,'Approvvigionamento energia'!H3943,0)</f>
        <v>1177.4608519930509</v>
      </c>
      <c r="J3943">
        <f>'Approvvigionamento energia'!A3943+'Approvvigionamento energia'!B3943+'Approvvigionamento energia'!I3943</f>
        <v>1544.8608519930508</v>
      </c>
      <c r="K3943">
        <f>IF(MIN(LCOH!$C$18,J3943)&gt;=$P$48*LCOH!$C$18, MIN(LCOH!$C$18,J3943),0)</f>
        <v>1500</v>
      </c>
      <c r="L3943">
        <f t="shared" si="123"/>
        <v>44.860851993050801</v>
      </c>
      <c r="M3943">
        <f>K3943/LCOH!$C$18</f>
        <v>1</v>
      </c>
      <c r="N3943">
        <f>K3943/LCOH!$C$34</f>
        <v>28.901734104046245</v>
      </c>
    </row>
    <row r="3944" spans="1:14" x14ac:dyDescent="0.35">
      <c r="A3944">
        <f>'Profilo fotovoltaico'!B3946*LCOH!$C$20</f>
        <v>264</v>
      </c>
      <c r="B3944">
        <f>'Profilo eolico'!B3946*LCOH!$C$21</f>
        <v>249.70000000000002</v>
      </c>
      <c r="C3944">
        <f>$P$35*'Profilo fotovoltaico'!B3946</f>
        <v>1941.6176175322253</v>
      </c>
      <c r="D3944">
        <f>$Q$37*'Profilo eolico'!B3946</f>
        <v>1456.908333159749</v>
      </c>
      <c r="E3944">
        <f>$P$39*'Profilo fotovoltaico'!B3946+'Approvvigionamento energia'!$Q$39*'Profilo eolico'!B3946</f>
        <v>1578.0856542528682</v>
      </c>
      <c r="F3944">
        <f>$P$41*'Profilo fotovoltaico'!B3946+'Approvvigionamento energia'!$Q$41*'Profilo eolico'!B3946</f>
        <v>1699.2629753459871</v>
      </c>
      <c r="G3944">
        <f>$P$43*'Profilo fotovoltaico'!B3946+'Approvvigionamento energia'!$Q$43*'Profilo eolico'!B3946</f>
        <v>1820.4402964391061</v>
      </c>
      <c r="H3944">
        <f t="shared" si="122"/>
        <v>1138.4335154826958</v>
      </c>
      <c r="I3944">
        <f>IF(LCOH!$C$28=Menu!$A$1,'Approvvigionamento energia'!C3944,0)+IF(LCOH!$C$28=Menu!$A$2,'Approvvigionamento energia'!D3944,0)+IF(LCOH!$C$28=Menu!$A$3,'Approvvigionamento energia'!E3944,0)+IF(LCOH!$C$28=Menu!$A$4,'Approvvigionamento energia'!F3944,0)+IF(LCOH!$C$28=Menu!$A$5,'Approvvigionamento energia'!G3944,0)+IF(LCOH!$C$28=Menu!$A$6,'Approvvigionamento energia'!H3944,0)</f>
        <v>1699.2629753459871</v>
      </c>
      <c r="J3944">
        <f>'Approvvigionamento energia'!A3944+'Approvvigionamento energia'!B3944+'Approvvigionamento energia'!I3944</f>
        <v>2212.9629753459872</v>
      </c>
      <c r="K3944">
        <f>IF(MIN(LCOH!$C$18,J3944)&gt;=$P$48*LCOH!$C$18, MIN(LCOH!$C$18,J3944),0)</f>
        <v>1500</v>
      </c>
      <c r="L3944">
        <f t="shared" si="123"/>
        <v>712.96297534598716</v>
      </c>
      <c r="M3944">
        <f>K3944/LCOH!$C$18</f>
        <v>1</v>
      </c>
      <c r="N3944">
        <f>K3944/LCOH!$C$34</f>
        <v>28.901734104046245</v>
      </c>
    </row>
    <row r="3945" spans="1:14" x14ac:dyDescent="0.35">
      <c r="A3945">
        <f>'Profilo fotovoltaico'!B3947*LCOH!$C$20</f>
        <v>389</v>
      </c>
      <c r="B3945">
        <f>'Profilo eolico'!B3947*LCOH!$C$21</f>
        <v>254.2</v>
      </c>
      <c r="C3945">
        <f>$P$35*'Profilo fotovoltaico'!B3947</f>
        <v>2860.9441409849833</v>
      </c>
      <c r="D3945">
        <f>$Q$37*'Profilo eolico'!B3947</f>
        <v>1483.1641901850548</v>
      </c>
      <c r="E3945">
        <f>$P$39*'Profilo fotovoltaico'!B3947+'Approvvigionamento energia'!$Q$39*'Profilo eolico'!B3947</f>
        <v>1827.6091778850368</v>
      </c>
      <c r="F3945">
        <f>$P$41*'Profilo fotovoltaico'!B3947+'Approvvigionamento energia'!$Q$41*'Profilo eolico'!B3947</f>
        <v>2172.0541655850193</v>
      </c>
      <c r="G3945">
        <f>$P$43*'Profilo fotovoltaico'!B3947+'Approvvigionamento energia'!$Q$43*'Profilo eolico'!B3947</f>
        <v>2516.4991532850013</v>
      </c>
      <c r="H3945">
        <f t="shared" si="122"/>
        <v>1138.4335154826958</v>
      </c>
      <c r="I3945">
        <f>IF(LCOH!$C$28=Menu!$A$1,'Approvvigionamento energia'!C3945,0)+IF(LCOH!$C$28=Menu!$A$2,'Approvvigionamento energia'!D3945,0)+IF(LCOH!$C$28=Menu!$A$3,'Approvvigionamento energia'!E3945,0)+IF(LCOH!$C$28=Menu!$A$4,'Approvvigionamento energia'!F3945,0)+IF(LCOH!$C$28=Menu!$A$5,'Approvvigionamento energia'!G3945,0)+IF(LCOH!$C$28=Menu!$A$6,'Approvvigionamento energia'!H3945,0)</f>
        <v>2172.0541655850193</v>
      </c>
      <c r="J3945">
        <f>'Approvvigionamento energia'!A3945+'Approvvigionamento energia'!B3945+'Approvvigionamento energia'!I3945</f>
        <v>2815.2541655850191</v>
      </c>
      <c r="K3945">
        <f>IF(MIN(LCOH!$C$18,J3945)&gt;=$P$48*LCOH!$C$18, MIN(LCOH!$C$18,J3945),0)</f>
        <v>1500</v>
      </c>
      <c r="L3945">
        <f t="shared" si="123"/>
        <v>1315.2541655850191</v>
      </c>
      <c r="M3945">
        <f>K3945/LCOH!$C$18</f>
        <v>1</v>
      </c>
      <c r="N3945">
        <f>K3945/LCOH!$C$34</f>
        <v>28.901734104046245</v>
      </c>
    </row>
    <row r="3946" spans="1:14" x14ac:dyDescent="0.35">
      <c r="A3946">
        <f>'Profilo fotovoltaico'!B3948*LCOH!$C$20</f>
        <v>491</v>
      </c>
      <c r="B3946">
        <f>'Profilo eolico'!B3948*LCOH!$C$21</f>
        <v>248.70000000000002</v>
      </c>
      <c r="C3946">
        <f>$P$35*'Profilo fotovoltaico'!B3948</f>
        <v>3611.1145841224338</v>
      </c>
      <c r="D3946">
        <f>$Q$37*'Profilo eolico'!B3948</f>
        <v>1451.0736982652365</v>
      </c>
      <c r="E3946">
        <f>$P$39*'Profilo fotovoltaico'!B3948+'Approvvigionamento energia'!$Q$39*'Profilo eolico'!B3948</f>
        <v>1991.0839197295359</v>
      </c>
      <c r="F3946">
        <f>$P$41*'Profilo fotovoltaico'!B3948+'Approvvigionamento energia'!$Q$41*'Profilo eolico'!B3948</f>
        <v>2531.0941411938352</v>
      </c>
      <c r="G3946">
        <f>$P$43*'Profilo fotovoltaico'!B3948+'Approvvigionamento energia'!$Q$43*'Profilo eolico'!B3948</f>
        <v>3071.1043626581345</v>
      </c>
      <c r="H3946">
        <f t="shared" si="122"/>
        <v>1138.4335154826958</v>
      </c>
      <c r="I3946">
        <f>IF(LCOH!$C$28=Menu!$A$1,'Approvvigionamento energia'!C3946,0)+IF(LCOH!$C$28=Menu!$A$2,'Approvvigionamento energia'!D3946,0)+IF(LCOH!$C$28=Menu!$A$3,'Approvvigionamento energia'!E3946,0)+IF(LCOH!$C$28=Menu!$A$4,'Approvvigionamento energia'!F3946,0)+IF(LCOH!$C$28=Menu!$A$5,'Approvvigionamento energia'!G3946,0)+IF(LCOH!$C$28=Menu!$A$6,'Approvvigionamento energia'!H3946,0)</f>
        <v>2531.0941411938352</v>
      </c>
      <c r="J3946">
        <f>'Approvvigionamento energia'!A3946+'Approvvigionamento energia'!B3946+'Approvvigionamento energia'!I3946</f>
        <v>3270.7941411938355</v>
      </c>
      <c r="K3946">
        <f>IF(MIN(LCOH!$C$18,J3946)&gt;=$P$48*LCOH!$C$18, MIN(LCOH!$C$18,J3946),0)</f>
        <v>1500</v>
      </c>
      <c r="L3946">
        <f t="shared" si="123"/>
        <v>1770.7941411938355</v>
      </c>
      <c r="M3946">
        <f>K3946/LCOH!$C$18</f>
        <v>1</v>
      </c>
      <c r="N3946">
        <f>K3946/LCOH!$C$34</f>
        <v>28.901734104046245</v>
      </c>
    </row>
    <row r="3947" spans="1:14" x14ac:dyDescent="0.35">
      <c r="A3947">
        <f>'Profilo fotovoltaico'!B3949*LCOH!$C$20</f>
        <v>562</v>
      </c>
      <c r="B3947">
        <f>'Profilo eolico'!B3949*LCOH!$C$21</f>
        <v>244.9</v>
      </c>
      <c r="C3947">
        <f>$P$35*'Profilo fotovoltaico'!B3949</f>
        <v>4133.2920494436012</v>
      </c>
      <c r="D3947">
        <f>$Q$37*'Profilo eolico'!B3949</f>
        <v>1428.9020856660895</v>
      </c>
      <c r="E3947">
        <f>$P$39*'Profilo fotovoltaico'!B3949+'Approvvigionamento energia'!$Q$39*'Profilo eolico'!B3949</f>
        <v>2104.9995766104676</v>
      </c>
      <c r="F3947">
        <f>$P$41*'Profilo fotovoltaico'!B3949+'Approvvigionamento energia'!$Q$41*'Profilo eolico'!B3949</f>
        <v>2781.0970675548451</v>
      </c>
      <c r="G3947">
        <f>$P$43*'Profilo fotovoltaico'!B3949+'Approvvigionamento energia'!$Q$43*'Profilo eolico'!B3949</f>
        <v>3457.1945584992231</v>
      </c>
      <c r="H3947">
        <f t="shared" si="122"/>
        <v>1138.4335154826958</v>
      </c>
      <c r="I3947">
        <f>IF(LCOH!$C$28=Menu!$A$1,'Approvvigionamento energia'!C3947,0)+IF(LCOH!$C$28=Menu!$A$2,'Approvvigionamento energia'!D3947,0)+IF(LCOH!$C$28=Menu!$A$3,'Approvvigionamento energia'!E3947,0)+IF(LCOH!$C$28=Menu!$A$4,'Approvvigionamento energia'!F3947,0)+IF(LCOH!$C$28=Menu!$A$5,'Approvvigionamento energia'!G3947,0)+IF(LCOH!$C$28=Menu!$A$6,'Approvvigionamento energia'!H3947,0)</f>
        <v>2781.0970675548451</v>
      </c>
      <c r="J3947">
        <f>'Approvvigionamento energia'!A3947+'Approvvigionamento energia'!B3947+'Approvvigionamento energia'!I3947</f>
        <v>3587.9970675548452</v>
      </c>
      <c r="K3947">
        <f>IF(MIN(LCOH!$C$18,J3947)&gt;=$P$48*LCOH!$C$18, MIN(LCOH!$C$18,J3947),0)</f>
        <v>1500</v>
      </c>
      <c r="L3947">
        <f t="shared" si="123"/>
        <v>2087.9970675548452</v>
      </c>
      <c r="M3947">
        <f>K3947/LCOH!$C$18</f>
        <v>1</v>
      </c>
      <c r="N3947">
        <f>K3947/LCOH!$C$34</f>
        <v>28.901734104046245</v>
      </c>
    </row>
    <row r="3948" spans="1:14" x14ac:dyDescent="0.35">
      <c r="A3948">
        <f>'Profilo fotovoltaico'!B3950*LCOH!$C$20</f>
        <v>590</v>
      </c>
      <c r="B3948">
        <f>'Profilo eolico'!B3950*LCOH!$C$21</f>
        <v>250.2</v>
      </c>
      <c r="C3948">
        <f>$P$35*'Profilo fotovoltaico'!B3950</f>
        <v>4339.2211906970178</v>
      </c>
      <c r="D3948">
        <f>$Q$37*'Profilo eolico'!B3950</f>
        <v>1459.8256506070052</v>
      </c>
      <c r="E3948">
        <f>$P$39*'Profilo fotovoltaico'!B3950+'Approvvigionamento energia'!$Q$39*'Profilo eolico'!B3950</f>
        <v>2179.6745356295082</v>
      </c>
      <c r="F3948">
        <f>$P$41*'Profilo fotovoltaico'!B3950+'Approvvigionamento energia'!$Q$41*'Profilo eolico'!B3950</f>
        <v>2899.5234206520117</v>
      </c>
      <c r="G3948">
        <f>$P$43*'Profilo fotovoltaico'!B3950+'Approvvigionamento energia'!$Q$43*'Profilo eolico'!B3950</f>
        <v>3619.3723056745148</v>
      </c>
      <c r="H3948">
        <f t="shared" si="122"/>
        <v>1138.4335154826958</v>
      </c>
      <c r="I3948">
        <f>IF(LCOH!$C$28=Menu!$A$1,'Approvvigionamento energia'!C3948,0)+IF(LCOH!$C$28=Menu!$A$2,'Approvvigionamento energia'!D3948,0)+IF(LCOH!$C$28=Menu!$A$3,'Approvvigionamento energia'!E3948,0)+IF(LCOH!$C$28=Menu!$A$4,'Approvvigionamento energia'!F3948,0)+IF(LCOH!$C$28=Menu!$A$5,'Approvvigionamento energia'!G3948,0)+IF(LCOH!$C$28=Menu!$A$6,'Approvvigionamento energia'!H3948,0)</f>
        <v>2899.5234206520117</v>
      </c>
      <c r="J3948">
        <f>'Approvvigionamento energia'!A3948+'Approvvigionamento energia'!B3948+'Approvvigionamento energia'!I3948</f>
        <v>3739.7234206520116</v>
      </c>
      <c r="K3948">
        <f>IF(MIN(LCOH!$C$18,J3948)&gt;=$P$48*LCOH!$C$18, MIN(LCOH!$C$18,J3948),0)</f>
        <v>1500</v>
      </c>
      <c r="L3948">
        <f t="shared" si="123"/>
        <v>2239.7234206520116</v>
      </c>
      <c r="M3948">
        <f>K3948/LCOH!$C$18</f>
        <v>1</v>
      </c>
      <c r="N3948">
        <f>K3948/LCOH!$C$34</f>
        <v>28.901734104046245</v>
      </c>
    </row>
    <row r="3949" spans="1:14" x14ac:dyDescent="0.35">
      <c r="A3949">
        <f>'Profilo fotovoltaico'!B3951*LCOH!$C$20</f>
        <v>576</v>
      </c>
      <c r="B3949">
        <f>'Profilo eolico'!B3951*LCOH!$C$21</f>
        <v>261.40000000000003</v>
      </c>
      <c r="C3949">
        <f>$P$35*'Profilo fotovoltaico'!B3951</f>
        <v>4236.2566200703095</v>
      </c>
      <c r="D3949">
        <f>$Q$37*'Profilo eolico'!B3951</f>
        <v>1525.1735614255444</v>
      </c>
      <c r="E3949">
        <f>$P$39*'Profilo fotovoltaico'!B3951+'Approvvigionamento energia'!$Q$39*'Profilo eolico'!B3951</f>
        <v>2202.9443260867356</v>
      </c>
      <c r="F3949">
        <f>$P$41*'Profilo fotovoltaico'!B3951+'Approvvigionamento energia'!$Q$41*'Profilo eolico'!B3951</f>
        <v>2880.7150907479272</v>
      </c>
      <c r="G3949">
        <f>$P$43*'Profilo fotovoltaico'!B3951+'Approvvigionamento energia'!$Q$43*'Profilo eolico'!B3951</f>
        <v>3558.4858554091184</v>
      </c>
      <c r="H3949">
        <f t="shared" si="122"/>
        <v>1138.4335154826958</v>
      </c>
      <c r="I3949">
        <f>IF(LCOH!$C$28=Menu!$A$1,'Approvvigionamento energia'!C3949,0)+IF(LCOH!$C$28=Menu!$A$2,'Approvvigionamento energia'!D3949,0)+IF(LCOH!$C$28=Menu!$A$3,'Approvvigionamento energia'!E3949,0)+IF(LCOH!$C$28=Menu!$A$4,'Approvvigionamento energia'!F3949,0)+IF(LCOH!$C$28=Menu!$A$5,'Approvvigionamento energia'!G3949,0)+IF(LCOH!$C$28=Menu!$A$6,'Approvvigionamento energia'!H3949,0)</f>
        <v>2880.7150907479272</v>
      </c>
      <c r="J3949">
        <f>'Approvvigionamento energia'!A3949+'Approvvigionamento energia'!B3949+'Approvvigionamento energia'!I3949</f>
        <v>3718.1150907479273</v>
      </c>
      <c r="K3949">
        <f>IF(MIN(LCOH!$C$18,J3949)&gt;=$P$48*LCOH!$C$18, MIN(LCOH!$C$18,J3949),0)</f>
        <v>1500</v>
      </c>
      <c r="L3949">
        <f t="shared" si="123"/>
        <v>2218.1150907479273</v>
      </c>
      <c r="M3949">
        <f>K3949/LCOH!$C$18</f>
        <v>1</v>
      </c>
      <c r="N3949">
        <f>K3949/LCOH!$C$34</f>
        <v>28.901734104046245</v>
      </c>
    </row>
    <row r="3950" spans="1:14" x14ac:dyDescent="0.35">
      <c r="A3950">
        <f>'Profilo fotovoltaico'!B3952*LCOH!$C$20</f>
        <v>524</v>
      </c>
      <c r="B3950">
        <f>'Profilo eolico'!B3952*LCOH!$C$21</f>
        <v>272.8</v>
      </c>
      <c r="C3950">
        <f>$P$35*'Profilo fotovoltaico'!B3952</f>
        <v>3853.8167863139624</v>
      </c>
      <c r="D3950">
        <f>$Q$37*'Profilo eolico'!B3952</f>
        <v>1591.6883992229857</v>
      </c>
      <c r="E3950">
        <f>$P$39*'Profilo fotovoltaico'!B3952+'Approvvigionamento energia'!$Q$39*'Profilo eolico'!B3952</f>
        <v>2157.2204959957298</v>
      </c>
      <c r="F3950">
        <f>$P$41*'Profilo fotovoltaico'!B3952+'Approvvigionamento energia'!$Q$41*'Profilo eolico'!B3952</f>
        <v>2722.7525927684742</v>
      </c>
      <c r="G3950">
        <f>$P$43*'Profilo fotovoltaico'!B3952+'Approvvigionamento energia'!$Q$43*'Profilo eolico'!B3952</f>
        <v>3288.2846895412181</v>
      </c>
      <c r="H3950">
        <f t="shared" si="122"/>
        <v>1138.4335154826958</v>
      </c>
      <c r="I3950">
        <f>IF(LCOH!$C$28=Menu!$A$1,'Approvvigionamento energia'!C3950,0)+IF(LCOH!$C$28=Menu!$A$2,'Approvvigionamento energia'!D3950,0)+IF(LCOH!$C$28=Menu!$A$3,'Approvvigionamento energia'!E3950,0)+IF(LCOH!$C$28=Menu!$A$4,'Approvvigionamento energia'!F3950,0)+IF(LCOH!$C$28=Menu!$A$5,'Approvvigionamento energia'!G3950,0)+IF(LCOH!$C$28=Menu!$A$6,'Approvvigionamento energia'!H3950,0)</f>
        <v>2722.7525927684742</v>
      </c>
      <c r="J3950">
        <f>'Approvvigionamento energia'!A3950+'Approvvigionamento energia'!B3950+'Approvvigionamento energia'!I3950</f>
        <v>3519.5525927684739</v>
      </c>
      <c r="K3950">
        <f>IF(MIN(LCOH!$C$18,J3950)&gt;=$P$48*LCOH!$C$18, MIN(LCOH!$C$18,J3950),0)</f>
        <v>1500</v>
      </c>
      <c r="L3950">
        <f t="shared" si="123"/>
        <v>2019.5525927684739</v>
      </c>
      <c r="M3950">
        <f>K3950/LCOH!$C$18</f>
        <v>1</v>
      </c>
      <c r="N3950">
        <f>K3950/LCOH!$C$34</f>
        <v>28.901734104046245</v>
      </c>
    </row>
    <row r="3951" spans="1:14" x14ac:dyDescent="0.35">
      <c r="A3951">
        <f>'Profilo fotovoltaico'!B3953*LCOH!$C$20</f>
        <v>450</v>
      </c>
      <c r="B3951">
        <f>'Profilo eolico'!B3953*LCOH!$C$21</f>
        <v>282.5</v>
      </c>
      <c r="C3951">
        <f>$P$35*'Profilo fotovoltaico'!B3953</f>
        <v>3309.5754844299295</v>
      </c>
      <c r="D3951">
        <f>$Q$37*'Profilo eolico'!B3953</f>
        <v>1648.2843576997559</v>
      </c>
      <c r="E3951">
        <f>$P$39*'Profilo fotovoltaico'!B3953+'Approvvigionamento energia'!$Q$39*'Profilo eolico'!B3953</f>
        <v>2063.6071393822995</v>
      </c>
      <c r="F3951">
        <f>$P$41*'Profilo fotovoltaico'!B3953+'Approvvigionamento energia'!$Q$41*'Profilo eolico'!B3953</f>
        <v>2478.9299210648428</v>
      </c>
      <c r="G3951">
        <f>$P$43*'Profilo fotovoltaico'!B3953+'Approvvigionamento energia'!$Q$43*'Profilo eolico'!B3953</f>
        <v>2894.2527027473861</v>
      </c>
      <c r="H3951">
        <f t="shared" si="122"/>
        <v>1138.4335154826958</v>
      </c>
      <c r="I3951">
        <f>IF(LCOH!$C$28=Menu!$A$1,'Approvvigionamento energia'!C3951,0)+IF(LCOH!$C$28=Menu!$A$2,'Approvvigionamento energia'!D3951,0)+IF(LCOH!$C$28=Menu!$A$3,'Approvvigionamento energia'!E3951,0)+IF(LCOH!$C$28=Menu!$A$4,'Approvvigionamento energia'!F3951,0)+IF(LCOH!$C$28=Menu!$A$5,'Approvvigionamento energia'!G3951,0)+IF(LCOH!$C$28=Menu!$A$6,'Approvvigionamento energia'!H3951,0)</f>
        <v>2478.9299210648428</v>
      </c>
      <c r="J3951">
        <f>'Approvvigionamento energia'!A3951+'Approvvigionamento energia'!B3951+'Approvvigionamento energia'!I3951</f>
        <v>3211.4299210648428</v>
      </c>
      <c r="K3951">
        <f>IF(MIN(LCOH!$C$18,J3951)&gt;=$P$48*LCOH!$C$18, MIN(LCOH!$C$18,J3951),0)</f>
        <v>1500</v>
      </c>
      <c r="L3951">
        <f t="shared" si="123"/>
        <v>1711.4299210648428</v>
      </c>
      <c r="M3951">
        <f>K3951/LCOH!$C$18</f>
        <v>1</v>
      </c>
      <c r="N3951">
        <f>K3951/LCOH!$C$34</f>
        <v>28.901734104046245</v>
      </c>
    </row>
    <row r="3952" spans="1:14" x14ac:dyDescent="0.35">
      <c r="A3952">
        <f>'Profilo fotovoltaico'!B3954*LCOH!$C$20</f>
        <v>355</v>
      </c>
      <c r="B3952">
        <f>'Profilo eolico'!B3954*LCOH!$C$21</f>
        <v>289.7</v>
      </c>
      <c r="C3952">
        <f>$P$35*'Profilo fotovoltaico'!B3954</f>
        <v>2610.8873266058331</v>
      </c>
      <c r="D3952">
        <f>$Q$37*'Profilo eolico'!B3954</f>
        <v>1690.2937289402455</v>
      </c>
      <c r="E3952">
        <f>$P$39*'Profilo fotovoltaico'!B3954+'Approvvigionamento energia'!$Q$39*'Profilo eolico'!B3954</f>
        <v>1920.4421283566426</v>
      </c>
      <c r="F3952">
        <f>$P$41*'Profilo fotovoltaico'!B3954+'Approvvigionamento energia'!$Q$41*'Profilo eolico'!B3954</f>
        <v>2150.5905277730394</v>
      </c>
      <c r="G3952">
        <f>$P$43*'Profilo fotovoltaico'!B3954+'Approvvigionamento energia'!$Q$43*'Profilo eolico'!B3954</f>
        <v>2380.7389271894363</v>
      </c>
      <c r="H3952">
        <f t="shared" si="122"/>
        <v>1138.4335154826958</v>
      </c>
      <c r="I3952">
        <f>IF(LCOH!$C$28=Menu!$A$1,'Approvvigionamento energia'!C3952,0)+IF(LCOH!$C$28=Menu!$A$2,'Approvvigionamento energia'!D3952,0)+IF(LCOH!$C$28=Menu!$A$3,'Approvvigionamento energia'!E3952,0)+IF(LCOH!$C$28=Menu!$A$4,'Approvvigionamento energia'!F3952,0)+IF(LCOH!$C$28=Menu!$A$5,'Approvvigionamento energia'!G3952,0)+IF(LCOH!$C$28=Menu!$A$6,'Approvvigionamento energia'!H3952,0)</f>
        <v>2150.5905277730394</v>
      </c>
      <c r="J3952">
        <f>'Approvvigionamento energia'!A3952+'Approvvigionamento energia'!B3952+'Approvvigionamento energia'!I3952</f>
        <v>2795.2905277730397</v>
      </c>
      <c r="K3952">
        <f>IF(MIN(LCOH!$C$18,J3952)&gt;=$P$48*LCOH!$C$18, MIN(LCOH!$C$18,J3952),0)</f>
        <v>1500</v>
      </c>
      <c r="L3952">
        <f t="shared" si="123"/>
        <v>1295.2905277730397</v>
      </c>
      <c r="M3952">
        <f>K3952/LCOH!$C$18</f>
        <v>1</v>
      </c>
      <c r="N3952">
        <f>K3952/LCOH!$C$34</f>
        <v>28.901734104046245</v>
      </c>
    </row>
    <row r="3953" spans="1:14" x14ac:dyDescent="0.35">
      <c r="A3953">
        <f>'Profilo fotovoltaico'!B3955*LCOH!$C$20</f>
        <v>252</v>
      </c>
      <c r="B3953">
        <f>'Profilo eolico'!B3955*LCOH!$C$21</f>
        <v>292.8</v>
      </c>
      <c r="C3953">
        <f>$P$35*'Profilo fotovoltaico'!B3955</f>
        <v>1853.3622712807603</v>
      </c>
      <c r="D3953">
        <f>$Q$37*'Profilo eolico'!B3955</f>
        <v>1708.3810971132339</v>
      </c>
      <c r="E3953">
        <f>$P$39*'Profilo fotovoltaico'!B3955+'Approvvigionamento energia'!$Q$39*'Profilo eolico'!B3955</f>
        <v>1744.6263906551153</v>
      </c>
      <c r="F3953">
        <f>$P$41*'Profilo fotovoltaico'!B3955+'Approvvigionamento energia'!$Q$41*'Profilo eolico'!B3955</f>
        <v>1780.8716841969972</v>
      </c>
      <c r="G3953">
        <f>$P$43*'Profilo fotovoltaico'!B3955+'Approvvigionamento energia'!$Q$43*'Profilo eolico'!B3955</f>
        <v>1817.1169777388786</v>
      </c>
      <c r="H3953">
        <f t="shared" si="122"/>
        <v>1138.4335154826958</v>
      </c>
      <c r="I3953">
        <f>IF(LCOH!$C$28=Menu!$A$1,'Approvvigionamento energia'!C3953,0)+IF(LCOH!$C$28=Menu!$A$2,'Approvvigionamento energia'!D3953,0)+IF(LCOH!$C$28=Menu!$A$3,'Approvvigionamento energia'!E3953,0)+IF(LCOH!$C$28=Menu!$A$4,'Approvvigionamento energia'!F3953,0)+IF(LCOH!$C$28=Menu!$A$5,'Approvvigionamento energia'!G3953,0)+IF(LCOH!$C$28=Menu!$A$6,'Approvvigionamento energia'!H3953,0)</f>
        <v>1780.8716841969972</v>
      </c>
      <c r="J3953">
        <f>'Approvvigionamento energia'!A3953+'Approvvigionamento energia'!B3953+'Approvvigionamento energia'!I3953</f>
        <v>2325.6716841969974</v>
      </c>
      <c r="K3953">
        <f>IF(MIN(LCOH!$C$18,J3953)&gt;=$P$48*LCOH!$C$18, MIN(LCOH!$C$18,J3953),0)</f>
        <v>1500</v>
      </c>
      <c r="L3953">
        <f t="shared" si="123"/>
        <v>825.67168419699738</v>
      </c>
      <c r="M3953">
        <f>K3953/LCOH!$C$18</f>
        <v>1</v>
      </c>
      <c r="N3953">
        <f>K3953/LCOH!$C$34</f>
        <v>28.901734104046245</v>
      </c>
    </row>
    <row r="3954" spans="1:14" x14ac:dyDescent="0.35">
      <c r="A3954">
        <f>'Profilo fotovoltaico'!B3956*LCOH!$C$20</f>
        <v>147</v>
      </c>
      <c r="B3954">
        <f>'Profilo eolico'!B3956*LCOH!$C$21</f>
        <v>288.39999999999998</v>
      </c>
      <c r="C3954">
        <f>$P$35*'Profilo fotovoltaico'!B3956</f>
        <v>1081.1279915804434</v>
      </c>
      <c r="D3954">
        <f>$Q$37*'Profilo eolico'!B3956</f>
        <v>1682.7087035773793</v>
      </c>
      <c r="E3954">
        <f>$P$39*'Profilo fotovoltaico'!B3956+'Approvvigionamento energia'!$Q$39*'Profilo eolico'!B3956</f>
        <v>1532.3135255781453</v>
      </c>
      <c r="F3954">
        <f>$P$41*'Profilo fotovoltaico'!B3956+'Approvvigionamento energia'!$Q$41*'Profilo eolico'!B3956</f>
        <v>1381.9183475789114</v>
      </c>
      <c r="G3954">
        <f>$P$43*'Profilo fotovoltaico'!B3956+'Approvvigionamento energia'!$Q$43*'Profilo eolico'!B3956</f>
        <v>1231.5231695796774</v>
      </c>
      <c r="H3954">
        <f t="shared" si="122"/>
        <v>1138.4335154826958</v>
      </c>
      <c r="I3954">
        <f>IF(LCOH!$C$28=Menu!$A$1,'Approvvigionamento energia'!C3954,0)+IF(LCOH!$C$28=Menu!$A$2,'Approvvigionamento energia'!D3954,0)+IF(LCOH!$C$28=Menu!$A$3,'Approvvigionamento energia'!E3954,0)+IF(LCOH!$C$28=Menu!$A$4,'Approvvigionamento energia'!F3954,0)+IF(LCOH!$C$28=Menu!$A$5,'Approvvigionamento energia'!G3954,0)+IF(LCOH!$C$28=Menu!$A$6,'Approvvigionamento energia'!H3954,0)</f>
        <v>1381.9183475789114</v>
      </c>
      <c r="J3954">
        <f>'Approvvigionamento energia'!A3954+'Approvvigionamento energia'!B3954+'Approvvigionamento energia'!I3954</f>
        <v>1817.3183475789115</v>
      </c>
      <c r="K3954">
        <f>IF(MIN(LCOH!$C$18,J3954)&gt;=$P$48*LCOH!$C$18, MIN(LCOH!$C$18,J3954),0)</f>
        <v>1500</v>
      </c>
      <c r="L3954">
        <f t="shared" si="123"/>
        <v>317.31834757891147</v>
      </c>
      <c r="M3954">
        <f>K3954/LCOH!$C$18</f>
        <v>1</v>
      </c>
      <c r="N3954">
        <f>K3954/LCOH!$C$34</f>
        <v>28.901734104046245</v>
      </c>
    </row>
    <row r="3955" spans="1:14" x14ac:dyDescent="0.35">
      <c r="A3955">
        <f>'Profilo fotovoltaico'!B3957*LCOH!$C$20</f>
        <v>57</v>
      </c>
      <c r="B3955">
        <f>'Profilo eolico'!B3957*LCOH!$C$21</f>
        <v>259.79999999999995</v>
      </c>
      <c r="C3955">
        <f>$P$35*'Profilo fotovoltaico'!B3957</f>
        <v>419.2128946944577</v>
      </c>
      <c r="D3955">
        <f>$Q$37*'Profilo eolico'!B3957</f>
        <v>1515.8381455943243</v>
      </c>
      <c r="E3955">
        <f>$P$39*'Profilo fotovoltaico'!B3957+'Approvvigionamento energia'!$Q$39*'Profilo eolico'!B3957</f>
        <v>1241.6818328693575</v>
      </c>
      <c r="F3955">
        <f>$P$41*'Profilo fotovoltaico'!B3957+'Approvvigionamento energia'!$Q$41*'Profilo eolico'!B3957</f>
        <v>967.52552014439095</v>
      </c>
      <c r="G3955">
        <f>$P$43*'Profilo fotovoltaico'!B3957+'Approvvigionamento energia'!$Q$43*'Profilo eolico'!B3957</f>
        <v>693.36920741942436</v>
      </c>
      <c r="H3955">
        <f t="shared" si="122"/>
        <v>1138.4335154826958</v>
      </c>
      <c r="I3955">
        <f>IF(LCOH!$C$28=Menu!$A$1,'Approvvigionamento energia'!C3955,0)+IF(LCOH!$C$28=Menu!$A$2,'Approvvigionamento energia'!D3955,0)+IF(LCOH!$C$28=Menu!$A$3,'Approvvigionamento energia'!E3955,0)+IF(LCOH!$C$28=Menu!$A$4,'Approvvigionamento energia'!F3955,0)+IF(LCOH!$C$28=Menu!$A$5,'Approvvigionamento energia'!G3955,0)+IF(LCOH!$C$28=Menu!$A$6,'Approvvigionamento energia'!H3955,0)</f>
        <v>967.52552014439095</v>
      </c>
      <c r="J3955">
        <f>'Approvvigionamento energia'!A3955+'Approvvigionamento energia'!B3955+'Approvvigionamento energia'!I3955</f>
        <v>1284.3255201443908</v>
      </c>
      <c r="K3955">
        <f>IF(MIN(LCOH!$C$18,J3955)&gt;=$P$48*LCOH!$C$18, MIN(LCOH!$C$18,J3955),0)</f>
        <v>1284.3255201443908</v>
      </c>
      <c r="L3955">
        <f t="shared" si="123"/>
        <v>0</v>
      </c>
      <c r="M3955">
        <f>K3955/LCOH!$C$18</f>
        <v>0.85621701342959389</v>
      </c>
      <c r="N3955">
        <f>K3955/LCOH!$C$34</f>
        <v>24.746156457502714</v>
      </c>
    </row>
    <row r="3956" spans="1:14" x14ac:dyDescent="0.35">
      <c r="A3956">
        <f>'Profilo fotovoltaico'!B3958*LCOH!$C$20</f>
        <v>5</v>
      </c>
      <c r="B3956">
        <f>'Profilo eolico'!B3958*LCOH!$C$21</f>
        <v>217.79999999999998</v>
      </c>
      <c r="C3956">
        <f>$P$35*'Profilo fotovoltaico'!B3958</f>
        <v>36.773060938110326</v>
      </c>
      <c r="D3956">
        <f>$Q$37*'Profilo eolico'!B3958</f>
        <v>1270.7834800248031</v>
      </c>
      <c r="E3956">
        <f>$P$39*'Profilo fotovoltaico'!B3958+'Approvvigionamento energia'!$Q$39*'Profilo eolico'!B3958</f>
        <v>962.28087525312981</v>
      </c>
      <c r="F3956">
        <f>$P$41*'Profilo fotovoltaico'!B3958+'Approvvigionamento energia'!$Q$41*'Profilo eolico'!B3958</f>
        <v>653.77827048145673</v>
      </c>
      <c r="G3956">
        <f>$P$43*'Profilo fotovoltaico'!B3958+'Approvvigionamento energia'!$Q$43*'Profilo eolico'!B3958</f>
        <v>345.27566570978354</v>
      </c>
      <c r="H3956">
        <f t="shared" si="122"/>
        <v>1138.4335154826958</v>
      </c>
      <c r="I3956">
        <f>IF(LCOH!$C$28=Menu!$A$1,'Approvvigionamento energia'!C3956,0)+IF(LCOH!$C$28=Menu!$A$2,'Approvvigionamento energia'!D3956,0)+IF(LCOH!$C$28=Menu!$A$3,'Approvvigionamento energia'!E3956,0)+IF(LCOH!$C$28=Menu!$A$4,'Approvvigionamento energia'!F3956,0)+IF(LCOH!$C$28=Menu!$A$5,'Approvvigionamento energia'!G3956,0)+IF(LCOH!$C$28=Menu!$A$6,'Approvvigionamento energia'!H3956,0)</f>
        <v>653.77827048145673</v>
      </c>
      <c r="J3956">
        <f>'Approvvigionamento energia'!A3956+'Approvvigionamento energia'!B3956+'Approvvigionamento energia'!I3956</f>
        <v>876.57827048145668</v>
      </c>
      <c r="K3956">
        <f>IF(MIN(LCOH!$C$18,J3956)&gt;=$P$48*LCOH!$C$18, MIN(LCOH!$C$18,J3956),0)</f>
        <v>876.57827048145668</v>
      </c>
      <c r="L3956">
        <f t="shared" si="123"/>
        <v>0</v>
      </c>
      <c r="M3956">
        <f>K3956/LCOH!$C$18</f>
        <v>0.58438551365430447</v>
      </c>
      <c r="N3956">
        <f>K3956/LCOH!$C$34</f>
        <v>16.889754729893191</v>
      </c>
    </row>
    <row r="3957" spans="1:14" x14ac:dyDescent="0.35">
      <c r="A3957">
        <f>'Profilo fotovoltaico'!B3959*LCOH!$C$20</f>
        <v>0</v>
      </c>
      <c r="B3957">
        <f>'Profilo eolico'!B3959*LCOH!$C$21</f>
        <v>191</v>
      </c>
      <c r="C3957">
        <f>$P$35*'Profilo fotovoltaico'!B3959</f>
        <v>0</v>
      </c>
      <c r="D3957">
        <f>$Q$37*'Profilo eolico'!B3959</f>
        <v>1114.4152648518705</v>
      </c>
      <c r="E3957">
        <f>$P$39*'Profilo fotovoltaico'!B3959+'Approvvigionamento energia'!$Q$39*'Profilo eolico'!B3959</f>
        <v>835.81144863890279</v>
      </c>
      <c r="F3957">
        <f>$P$41*'Profilo fotovoltaico'!B3959+'Approvvigionamento energia'!$Q$41*'Profilo eolico'!B3959</f>
        <v>557.20763242593523</v>
      </c>
      <c r="G3957">
        <f>$P$43*'Profilo fotovoltaico'!B3959+'Approvvigionamento energia'!$Q$43*'Profilo eolico'!B3959</f>
        <v>278.60381621296762</v>
      </c>
      <c r="H3957">
        <f t="shared" si="122"/>
        <v>1138.4335154826958</v>
      </c>
      <c r="I3957">
        <f>IF(LCOH!$C$28=Menu!$A$1,'Approvvigionamento energia'!C3957,0)+IF(LCOH!$C$28=Menu!$A$2,'Approvvigionamento energia'!D3957,0)+IF(LCOH!$C$28=Menu!$A$3,'Approvvigionamento energia'!E3957,0)+IF(LCOH!$C$28=Menu!$A$4,'Approvvigionamento energia'!F3957,0)+IF(LCOH!$C$28=Menu!$A$5,'Approvvigionamento energia'!G3957,0)+IF(LCOH!$C$28=Menu!$A$6,'Approvvigionamento energia'!H3957,0)</f>
        <v>557.20763242593523</v>
      </c>
      <c r="J3957">
        <f>'Approvvigionamento energia'!A3957+'Approvvigionamento energia'!B3957+'Approvvigionamento energia'!I3957</f>
        <v>748.20763242593523</v>
      </c>
      <c r="K3957">
        <f>IF(MIN(LCOH!$C$18,J3957)&gt;=$P$48*LCOH!$C$18, MIN(LCOH!$C$18,J3957),0)</f>
        <v>748.20763242593523</v>
      </c>
      <c r="L3957">
        <f t="shared" si="123"/>
        <v>0</v>
      </c>
      <c r="M3957">
        <f>K3957/LCOH!$C$18</f>
        <v>0.49880508828395681</v>
      </c>
      <c r="N3957">
        <f>K3957/LCOH!$C$34</f>
        <v>14.416332031328233</v>
      </c>
    </row>
    <row r="3958" spans="1:14" x14ac:dyDescent="0.35">
      <c r="A3958">
        <f>'Profilo fotovoltaico'!B3960*LCOH!$C$20</f>
        <v>0</v>
      </c>
      <c r="B3958">
        <f>'Profilo eolico'!B3960*LCOH!$C$21</f>
        <v>183.60000000000002</v>
      </c>
      <c r="C3958">
        <f>$P$35*'Profilo fotovoltaico'!B3960</f>
        <v>0</v>
      </c>
      <c r="D3958">
        <f>$Q$37*'Profilo eolico'!B3960</f>
        <v>1071.2389666324787</v>
      </c>
      <c r="E3958">
        <f>$P$39*'Profilo fotovoltaico'!B3960+'Approvvigionamento energia'!$Q$39*'Profilo eolico'!B3960</f>
        <v>803.42922497435904</v>
      </c>
      <c r="F3958">
        <f>$P$41*'Profilo fotovoltaico'!B3960+'Approvvigionamento energia'!$Q$41*'Profilo eolico'!B3960</f>
        <v>535.61948331623933</v>
      </c>
      <c r="G3958">
        <f>$P$43*'Profilo fotovoltaico'!B3960+'Approvvigionamento energia'!$Q$43*'Profilo eolico'!B3960</f>
        <v>267.80974165811966</v>
      </c>
      <c r="H3958">
        <f t="shared" si="122"/>
        <v>1138.4335154826958</v>
      </c>
      <c r="I3958">
        <f>IF(LCOH!$C$28=Menu!$A$1,'Approvvigionamento energia'!C3958,0)+IF(LCOH!$C$28=Menu!$A$2,'Approvvigionamento energia'!D3958,0)+IF(LCOH!$C$28=Menu!$A$3,'Approvvigionamento energia'!E3958,0)+IF(LCOH!$C$28=Menu!$A$4,'Approvvigionamento energia'!F3958,0)+IF(LCOH!$C$28=Menu!$A$5,'Approvvigionamento energia'!G3958,0)+IF(LCOH!$C$28=Menu!$A$6,'Approvvigionamento energia'!H3958,0)</f>
        <v>535.61948331623933</v>
      </c>
      <c r="J3958">
        <f>'Approvvigionamento energia'!A3958+'Approvvigionamento energia'!B3958+'Approvvigionamento energia'!I3958</f>
        <v>719.21948331623935</v>
      </c>
      <c r="K3958">
        <f>IF(MIN(LCOH!$C$18,J3958)&gt;=$P$48*LCOH!$C$18, MIN(LCOH!$C$18,J3958),0)</f>
        <v>719.21948331623935</v>
      </c>
      <c r="L3958">
        <f t="shared" si="123"/>
        <v>0</v>
      </c>
      <c r="M3958">
        <f>K3958/LCOH!$C$18</f>
        <v>0.47947965554415956</v>
      </c>
      <c r="N3958">
        <f>K3958/LCOH!$C$34</f>
        <v>13.857793512836983</v>
      </c>
    </row>
    <row r="3959" spans="1:14" x14ac:dyDescent="0.35">
      <c r="A3959">
        <f>'Profilo fotovoltaico'!B3961*LCOH!$C$20</f>
        <v>0</v>
      </c>
      <c r="B3959">
        <f>'Profilo eolico'!B3961*LCOH!$C$21</f>
        <v>172.1</v>
      </c>
      <c r="C3959">
        <f>$P$35*'Profilo fotovoltaico'!B3961</f>
        <v>0</v>
      </c>
      <c r="D3959">
        <f>$Q$37*'Profilo eolico'!B3961</f>
        <v>1004.1406653455859</v>
      </c>
      <c r="E3959">
        <f>$P$39*'Profilo fotovoltaico'!B3961+'Approvvigionamento energia'!$Q$39*'Profilo eolico'!B3961</f>
        <v>753.10549900918943</v>
      </c>
      <c r="F3959">
        <f>$P$41*'Profilo fotovoltaico'!B3961+'Approvvigionamento energia'!$Q$41*'Profilo eolico'!B3961</f>
        <v>502.07033267279297</v>
      </c>
      <c r="G3959">
        <f>$P$43*'Profilo fotovoltaico'!B3961+'Approvvigionamento energia'!$Q$43*'Profilo eolico'!B3961</f>
        <v>251.03516633639649</v>
      </c>
      <c r="H3959">
        <f t="shared" si="122"/>
        <v>1138.4335154826958</v>
      </c>
      <c r="I3959">
        <f>IF(LCOH!$C$28=Menu!$A$1,'Approvvigionamento energia'!C3959,0)+IF(LCOH!$C$28=Menu!$A$2,'Approvvigionamento energia'!D3959,0)+IF(LCOH!$C$28=Menu!$A$3,'Approvvigionamento energia'!E3959,0)+IF(LCOH!$C$28=Menu!$A$4,'Approvvigionamento energia'!F3959,0)+IF(LCOH!$C$28=Menu!$A$5,'Approvvigionamento energia'!G3959,0)+IF(LCOH!$C$28=Menu!$A$6,'Approvvigionamento energia'!H3959,0)</f>
        <v>502.07033267279297</v>
      </c>
      <c r="J3959">
        <f>'Approvvigionamento energia'!A3959+'Approvvigionamento energia'!B3959+'Approvvigionamento energia'!I3959</f>
        <v>674.17033267279294</v>
      </c>
      <c r="K3959">
        <f>IF(MIN(LCOH!$C$18,J3959)&gt;=$P$48*LCOH!$C$18, MIN(LCOH!$C$18,J3959),0)</f>
        <v>674.17033267279294</v>
      </c>
      <c r="L3959">
        <f t="shared" si="123"/>
        <v>0</v>
      </c>
      <c r="M3959">
        <f>K3959/LCOH!$C$18</f>
        <v>0.44944688844852865</v>
      </c>
      <c r="N3959">
        <f>K3959/LCOH!$C$34</f>
        <v>12.989794463830307</v>
      </c>
    </row>
    <row r="3960" spans="1:14" x14ac:dyDescent="0.35">
      <c r="A3960">
        <f>'Profilo fotovoltaico'!B3962*LCOH!$C$20</f>
        <v>0</v>
      </c>
      <c r="B3960">
        <f>'Profilo eolico'!B3962*LCOH!$C$21</f>
        <v>164.8</v>
      </c>
      <c r="C3960">
        <f>$P$35*'Profilo fotovoltaico'!B3962</f>
        <v>0</v>
      </c>
      <c r="D3960">
        <f>$Q$37*'Profilo eolico'!B3962</f>
        <v>961.54783061564535</v>
      </c>
      <c r="E3960">
        <f>$P$39*'Profilo fotovoltaico'!B3962+'Approvvigionamento energia'!$Q$39*'Profilo eolico'!B3962</f>
        <v>721.16087296173396</v>
      </c>
      <c r="F3960">
        <f>$P$41*'Profilo fotovoltaico'!B3962+'Approvvigionamento energia'!$Q$41*'Profilo eolico'!B3962</f>
        <v>480.77391530782268</v>
      </c>
      <c r="G3960">
        <f>$P$43*'Profilo fotovoltaico'!B3962+'Approvvigionamento energia'!$Q$43*'Profilo eolico'!B3962</f>
        <v>240.38695765391134</v>
      </c>
      <c r="H3960">
        <f t="shared" si="122"/>
        <v>1138.4335154826958</v>
      </c>
      <c r="I3960">
        <f>IF(LCOH!$C$28=Menu!$A$1,'Approvvigionamento energia'!C3960,0)+IF(LCOH!$C$28=Menu!$A$2,'Approvvigionamento energia'!D3960,0)+IF(LCOH!$C$28=Menu!$A$3,'Approvvigionamento energia'!E3960,0)+IF(LCOH!$C$28=Menu!$A$4,'Approvvigionamento energia'!F3960,0)+IF(LCOH!$C$28=Menu!$A$5,'Approvvigionamento energia'!G3960,0)+IF(LCOH!$C$28=Menu!$A$6,'Approvvigionamento energia'!H3960,0)</f>
        <v>480.77391530782268</v>
      </c>
      <c r="J3960">
        <f>'Approvvigionamento energia'!A3960+'Approvvigionamento energia'!B3960+'Approvvigionamento energia'!I3960</f>
        <v>645.57391530782274</v>
      </c>
      <c r="K3960">
        <f>IF(MIN(LCOH!$C$18,J3960)&gt;=$P$48*LCOH!$C$18, MIN(LCOH!$C$18,J3960),0)</f>
        <v>645.57391530782274</v>
      </c>
      <c r="L3960">
        <f t="shared" si="123"/>
        <v>0</v>
      </c>
      <c r="M3960">
        <f>K3960/LCOH!$C$18</f>
        <v>0.43038261020521518</v>
      </c>
      <c r="N3960">
        <f>K3960/LCOH!$C$34</f>
        <v>12.438803763156509</v>
      </c>
    </row>
    <row r="3961" spans="1:14" x14ac:dyDescent="0.35">
      <c r="A3961">
        <f>'Profilo fotovoltaico'!B3963*LCOH!$C$20</f>
        <v>0</v>
      </c>
      <c r="B3961">
        <f>'Profilo eolico'!B3963*LCOH!$C$21</f>
        <v>167.3</v>
      </c>
      <c r="C3961">
        <f>$P$35*'Profilo fotovoltaico'!B3963</f>
        <v>0</v>
      </c>
      <c r="D3961">
        <f>$Q$37*'Profilo eolico'!B3963</f>
        <v>976.1344178519264</v>
      </c>
      <c r="E3961">
        <f>$P$39*'Profilo fotovoltaico'!B3963+'Approvvigionamento energia'!$Q$39*'Profilo eolico'!B3963</f>
        <v>732.10081338894474</v>
      </c>
      <c r="F3961">
        <f>$P$41*'Profilo fotovoltaico'!B3963+'Approvvigionamento energia'!$Q$41*'Profilo eolico'!B3963</f>
        <v>488.0672089259632</v>
      </c>
      <c r="G3961">
        <f>$P$43*'Profilo fotovoltaico'!B3963+'Approvvigionamento energia'!$Q$43*'Profilo eolico'!B3963</f>
        <v>244.0336044629816</v>
      </c>
      <c r="H3961">
        <f t="shared" si="122"/>
        <v>1138.4335154826958</v>
      </c>
      <c r="I3961">
        <f>IF(LCOH!$C$28=Menu!$A$1,'Approvvigionamento energia'!C3961,0)+IF(LCOH!$C$28=Menu!$A$2,'Approvvigionamento energia'!D3961,0)+IF(LCOH!$C$28=Menu!$A$3,'Approvvigionamento energia'!E3961,0)+IF(LCOH!$C$28=Menu!$A$4,'Approvvigionamento energia'!F3961,0)+IF(LCOH!$C$28=Menu!$A$5,'Approvvigionamento energia'!G3961,0)+IF(LCOH!$C$28=Menu!$A$6,'Approvvigionamento energia'!H3961,0)</f>
        <v>488.0672089259632</v>
      </c>
      <c r="J3961">
        <f>'Approvvigionamento energia'!A3961+'Approvvigionamento energia'!B3961+'Approvvigionamento energia'!I3961</f>
        <v>655.36720892596327</v>
      </c>
      <c r="K3961">
        <f>IF(MIN(LCOH!$C$18,J3961)&gt;=$P$48*LCOH!$C$18, MIN(LCOH!$C$18,J3961),0)</f>
        <v>655.36720892596327</v>
      </c>
      <c r="L3961">
        <f t="shared" si="123"/>
        <v>0</v>
      </c>
      <c r="M3961">
        <f>K3961/LCOH!$C$18</f>
        <v>0.43691147261730884</v>
      </c>
      <c r="N3961">
        <f>K3961/LCOH!$C$34</f>
        <v>12.627499208592742</v>
      </c>
    </row>
    <row r="3962" spans="1:14" x14ac:dyDescent="0.35">
      <c r="A3962">
        <f>'Profilo fotovoltaico'!B3964*LCOH!$C$20</f>
        <v>0</v>
      </c>
      <c r="B3962">
        <f>'Profilo eolico'!B3964*LCOH!$C$21</f>
        <v>172.7</v>
      </c>
      <c r="C3962">
        <f>$P$35*'Profilo fotovoltaico'!B3964</f>
        <v>0</v>
      </c>
      <c r="D3962">
        <f>$Q$37*'Profilo eolico'!B3964</f>
        <v>1007.6414462822934</v>
      </c>
      <c r="E3962">
        <f>$P$39*'Profilo fotovoltaico'!B3964+'Approvvigionamento energia'!$Q$39*'Profilo eolico'!B3964</f>
        <v>755.73108471171997</v>
      </c>
      <c r="F3962">
        <f>$P$41*'Profilo fotovoltaico'!B3964+'Approvvigionamento energia'!$Q$41*'Profilo eolico'!B3964</f>
        <v>503.82072314114669</v>
      </c>
      <c r="G3962">
        <f>$P$43*'Profilo fotovoltaico'!B3964+'Approvvigionamento energia'!$Q$43*'Profilo eolico'!B3964</f>
        <v>251.91036157057334</v>
      </c>
      <c r="H3962">
        <f t="shared" si="122"/>
        <v>1138.4335154826958</v>
      </c>
      <c r="I3962">
        <f>IF(LCOH!$C$28=Menu!$A$1,'Approvvigionamento energia'!C3962,0)+IF(LCOH!$C$28=Menu!$A$2,'Approvvigionamento energia'!D3962,0)+IF(LCOH!$C$28=Menu!$A$3,'Approvvigionamento energia'!E3962,0)+IF(LCOH!$C$28=Menu!$A$4,'Approvvigionamento energia'!F3962,0)+IF(LCOH!$C$28=Menu!$A$5,'Approvvigionamento energia'!G3962,0)+IF(LCOH!$C$28=Menu!$A$6,'Approvvigionamento energia'!H3962,0)</f>
        <v>503.82072314114669</v>
      </c>
      <c r="J3962">
        <f>'Approvvigionamento energia'!A3962+'Approvvigionamento energia'!B3962+'Approvvigionamento energia'!I3962</f>
        <v>676.52072314114662</v>
      </c>
      <c r="K3962">
        <f>IF(MIN(LCOH!$C$18,J3962)&gt;=$P$48*LCOH!$C$18, MIN(LCOH!$C$18,J3962),0)</f>
        <v>676.52072314114662</v>
      </c>
      <c r="L3962">
        <f t="shared" si="123"/>
        <v>0</v>
      </c>
      <c r="M3962">
        <f>K3962/LCOH!$C$18</f>
        <v>0.45101381542743108</v>
      </c>
      <c r="N3962">
        <f>K3962/LCOH!$C$34</f>
        <v>13.035081370735004</v>
      </c>
    </row>
    <row r="3963" spans="1:14" x14ac:dyDescent="0.35">
      <c r="A3963">
        <f>'Profilo fotovoltaico'!B3965*LCOH!$C$20</f>
        <v>0</v>
      </c>
      <c r="B3963">
        <f>'Profilo eolico'!B3965*LCOH!$C$21</f>
        <v>179.29999999999998</v>
      </c>
      <c r="C3963">
        <f>$P$35*'Profilo fotovoltaico'!B3965</f>
        <v>0</v>
      </c>
      <c r="D3963">
        <f>$Q$37*'Profilo eolico'!B3965</f>
        <v>1046.1500365860752</v>
      </c>
      <c r="E3963">
        <f>$P$39*'Profilo fotovoltaico'!B3965+'Approvvigionamento energia'!$Q$39*'Profilo eolico'!B3965</f>
        <v>784.6125274395564</v>
      </c>
      <c r="F3963">
        <f>$P$41*'Profilo fotovoltaico'!B3965+'Approvvigionamento energia'!$Q$41*'Profilo eolico'!B3965</f>
        <v>523.0750182930376</v>
      </c>
      <c r="G3963">
        <f>$P$43*'Profilo fotovoltaico'!B3965+'Approvvigionamento energia'!$Q$43*'Profilo eolico'!B3965</f>
        <v>261.5375091465188</v>
      </c>
      <c r="H3963">
        <f t="shared" si="122"/>
        <v>1138.4335154826958</v>
      </c>
      <c r="I3963">
        <f>IF(LCOH!$C$28=Menu!$A$1,'Approvvigionamento energia'!C3963,0)+IF(LCOH!$C$28=Menu!$A$2,'Approvvigionamento energia'!D3963,0)+IF(LCOH!$C$28=Menu!$A$3,'Approvvigionamento energia'!E3963,0)+IF(LCOH!$C$28=Menu!$A$4,'Approvvigionamento energia'!F3963,0)+IF(LCOH!$C$28=Menu!$A$5,'Approvvigionamento energia'!G3963,0)+IF(LCOH!$C$28=Menu!$A$6,'Approvvigionamento energia'!H3963,0)</f>
        <v>523.0750182930376</v>
      </c>
      <c r="J3963">
        <f>'Approvvigionamento energia'!A3963+'Approvvigionamento energia'!B3963+'Approvvigionamento energia'!I3963</f>
        <v>702.37501829303756</v>
      </c>
      <c r="K3963">
        <f>IF(MIN(LCOH!$C$18,J3963)&gt;=$P$48*LCOH!$C$18, MIN(LCOH!$C$18,J3963),0)</f>
        <v>702.37501829303756</v>
      </c>
      <c r="L3963">
        <f t="shared" si="123"/>
        <v>0</v>
      </c>
      <c r="M3963">
        <f>K3963/LCOH!$C$18</f>
        <v>0.46825001219535839</v>
      </c>
      <c r="N3963">
        <f>K3963/LCOH!$C$34</f>
        <v>13.533237346686658</v>
      </c>
    </row>
    <row r="3964" spans="1:14" x14ac:dyDescent="0.35">
      <c r="A3964">
        <f>'Profilo fotovoltaico'!B3966*LCOH!$C$20</f>
        <v>0</v>
      </c>
      <c r="B3964">
        <f>'Profilo eolico'!B3966*LCOH!$C$21</f>
        <v>186.9</v>
      </c>
      <c r="C3964">
        <f>$P$35*'Profilo fotovoltaico'!B3966</f>
        <v>0</v>
      </c>
      <c r="D3964">
        <f>$Q$37*'Profilo eolico'!B3966</f>
        <v>1090.4932617843697</v>
      </c>
      <c r="E3964">
        <f>$P$39*'Profilo fotovoltaico'!B3966+'Approvvigionamento energia'!$Q$39*'Profilo eolico'!B3966</f>
        <v>817.86994633827726</v>
      </c>
      <c r="F3964">
        <f>$P$41*'Profilo fotovoltaico'!B3966+'Approvvigionamento energia'!$Q$41*'Profilo eolico'!B3966</f>
        <v>545.24663089218484</v>
      </c>
      <c r="G3964">
        <f>$P$43*'Profilo fotovoltaico'!B3966+'Approvvigionamento energia'!$Q$43*'Profilo eolico'!B3966</f>
        <v>272.62331544609242</v>
      </c>
      <c r="H3964">
        <f t="shared" si="122"/>
        <v>1138.4335154826958</v>
      </c>
      <c r="I3964">
        <f>IF(LCOH!$C$28=Menu!$A$1,'Approvvigionamento energia'!C3964,0)+IF(LCOH!$C$28=Menu!$A$2,'Approvvigionamento energia'!D3964,0)+IF(LCOH!$C$28=Menu!$A$3,'Approvvigionamento energia'!E3964,0)+IF(LCOH!$C$28=Menu!$A$4,'Approvvigionamento energia'!F3964,0)+IF(LCOH!$C$28=Menu!$A$5,'Approvvigionamento energia'!G3964,0)+IF(LCOH!$C$28=Menu!$A$6,'Approvvigionamento energia'!H3964,0)</f>
        <v>545.24663089218484</v>
      </c>
      <c r="J3964">
        <f>'Approvvigionamento energia'!A3964+'Approvvigionamento energia'!B3964+'Approvvigionamento energia'!I3964</f>
        <v>732.14663089218482</v>
      </c>
      <c r="K3964">
        <f>IF(MIN(LCOH!$C$18,J3964)&gt;=$P$48*LCOH!$C$18, MIN(LCOH!$C$18,J3964),0)</f>
        <v>732.14663089218482</v>
      </c>
      <c r="L3964">
        <f t="shared" si="123"/>
        <v>0</v>
      </c>
      <c r="M3964">
        <f>K3964/LCOH!$C$18</f>
        <v>0.48809775392812321</v>
      </c>
      <c r="N3964">
        <f>K3964/LCOH!$C$34</f>
        <v>14.10687150081281</v>
      </c>
    </row>
    <row r="3965" spans="1:14" x14ac:dyDescent="0.35">
      <c r="A3965">
        <f>'Profilo fotovoltaico'!B3967*LCOH!$C$20</f>
        <v>0</v>
      </c>
      <c r="B3965">
        <f>'Profilo eolico'!B3967*LCOH!$C$21</f>
        <v>185.1</v>
      </c>
      <c r="C3965">
        <f>$P$35*'Profilo fotovoltaico'!B3967</f>
        <v>0</v>
      </c>
      <c r="D3965">
        <f>$Q$37*'Profilo eolico'!B3967</f>
        <v>1079.9909189742473</v>
      </c>
      <c r="E3965">
        <f>$P$39*'Profilo fotovoltaico'!B3967+'Approvvigionamento energia'!$Q$39*'Profilo eolico'!B3967</f>
        <v>809.9931892306854</v>
      </c>
      <c r="F3965">
        <f>$P$41*'Profilo fotovoltaico'!B3967+'Approvvigionamento energia'!$Q$41*'Profilo eolico'!B3967</f>
        <v>539.99545948712364</v>
      </c>
      <c r="G3965">
        <f>$P$43*'Profilo fotovoltaico'!B3967+'Approvvigionamento energia'!$Q$43*'Profilo eolico'!B3967</f>
        <v>269.99772974356182</v>
      </c>
      <c r="H3965">
        <f t="shared" si="122"/>
        <v>1138.4335154826958</v>
      </c>
      <c r="I3965">
        <f>IF(LCOH!$C$28=Menu!$A$1,'Approvvigionamento energia'!C3965,0)+IF(LCOH!$C$28=Menu!$A$2,'Approvvigionamento energia'!D3965,0)+IF(LCOH!$C$28=Menu!$A$3,'Approvvigionamento energia'!E3965,0)+IF(LCOH!$C$28=Menu!$A$4,'Approvvigionamento energia'!F3965,0)+IF(LCOH!$C$28=Menu!$A$5,'Approvvigionamento energia'!G3965,0)+IF(LCOH!$C$28=Menu!$A$6,'Approvvigionamento energia'!H3965,0)</f>
        <v>539.99545948712364</v>
      </c>
      <c r="J3965">
        <f>'Approvvigionamento energia'!A3965+'Approvvigionamento energia'!B3965+'Approvvigionamento energia'!I3965</f>
        <v>725.09545948712366</v>
      </c>
      <c r="K3965">
        <f>IF(MIN(LCOH!$C$18,J3965)&gt;=$P$48*LCOH!$C$18, MIN(LCOH!$C$18,J3965),0)</f>
        <v>725.09545948712366</v>
      </c>
      <c r="L3965">
        <f t="shared" si="123"/>
        <v>0</v>
      </c>
      <c r="M3965">
        <f>K3965/LCOH!$C$18</f>
        <v>0.48339697299141576</v>
      </c>
      <c r="N3965">
        <f>K3965/LCOH!$C$34</f>
        <v>13.971010780098721</v>
      </c>
    </row>
    <row r="3966" spans="1:14" x14ac:dyDescent="0.35">
      <c r="A3966">
        <f>'Profilo fotovoltaico'!B3968*LCOH!$C$20</f>
        <v>41</v>
      </c>
      <c r="B3966">
        <f>'Profilo eolico'!B3968*LCOH!$C$21</f>
        <v>178.5</v>
      </c>
      <c r="C3966">
        <f>$P$35*'Profilo fotovoltaico'!B3968</f>
        <v>301.53909969250469</v>
      </c>
      <c r="D3966">
        <f>$Q$37*'Profilo eolico'!B3968</f>
        <v>1041.4823286704652</v>
      </c>
      <c r="E3966">
        <f>$P$39*'Profilo fotovoltaico'!B3968+'Approvvigionamento energia'!$Q$39*'Profilo eolico'!B3968</f>
        <v>856.49652142597517</v>
      </c>
      <c r="F3966">
        <f>$P$41*'Profilo fotovoltaico'!B3968+'Approvvigionamento energia'!$Q$41*'Profilo eolico'!B3968</f>
        <v>671.5107141814849</v>
      </c>
      <c r="G3966">
        <f>$P$43*'Profilo fotovoltaico'!B3968+'Approvvigionamento energia'!$Q$43*'Profilo eolico'!B3968</f>
        <v>486.52490693699485</v>
      </c>
      <c r="H3966">
        <f t="shared" si="122"/>
        <v>1138.4335154826958</v>
      </c>
      <c r="I3966">
        <f>IF(LCOH!$C$28=Menu!$A$1,'Approvvigionamento energia'!C3966,0)+IF(LCOH!$C$28=Menu!$A$2,'Approvvigionamento energia'!D3966,0)+IF(LCOH!$C$28=Menu!$A$3,'Approvvigionamento energia'!E3966,0)+IF(LCOH!$C$28=Menu!$A$4,'Approvvigionamento energia'!F3966,0)+IF(LCOH!$C$28=Menu!$A$5,'Approvvigionamento energia'!G3966,0)+IF(LCOH!$C$28=Menu!$A$6,'Approvvigionamento energia'!H3966,0)</f>
        <v>671.5107141814849</v>
      </c>
      <c r="J3966">
        <f>'Approvvigionamento energia'!A3966+'Approvvigionamento energia'!B3966+'Approvvigionamento energia'!I3966</f>
        <v>891.0107141814849</v>
      </c>
      <c r="K3966">
        <f>IF(MIN(LCOH!$C$18,J3966)&gt;=$P$48*LCOH!$C$18, MIN(LCOH!$C$18,J3966),0)</f>
        <v>891.0107141814849</v>
      </c>
      <c r="L3966">
        <f t="shared" si="123"/>
        <v>0</v>
      </c>
      <c r="M3966">
        <f>K3966/LCOH!$C$18</f>
        <v>0.59400714278765665</v>
      </c>
      <c r="N3966">
        <f>K3966/LCOH!$C$34</f>
        <v>17.167836496753083</v>
      </c>
    </row>
    <row r="3967" spans="1:14" x14ac:dyDescent="0.35">
      <c r="A3967">
        <f>'Profilo fotovoltaico'!B3969*LCOH!$C$20</f>
        <v>132</v>
      </c>
      <c r="B3967">
        <f>'Profilo eolico'!B3969*LCOH!$C$21</f>
        <v>198.3</v>
      </c>
      <c r="C3967">
        <f>$P$35*'Profilo fotovoltaico'!B3969</f>
        <v>970.80880876611263</v>
      </c>
      <c r="D3967">
        <f>$Q$37*'Profilo eolico'!B3969</f>
        <v>1157.0080995818112</v>
      </c>
      <c r="E3967">
        <f>$P$39*'Profilo fotovoltaico'!B3969+'Approvvigionamento energia'!$Q$39*'Profilo eolico'!B3969</f>
        <v>1110.4582768778864</v>
      </c>
      <c r="F3967">
        <f>$P$41*'Profilo fotovoltaico'!B3969+'Approvvigionamento energia'!$Q$41*'Profilo eolico'!B3969</f>
        <v>1063.9084541739619</v>
      </c>
      <c r="G3967">
        <f>$P$43*'Profilo fotovoltaico'!B3969+'Approvvigionamento energia'!$Q$43*'Profilo eolico'!B3969</f>
        <v>1017.3586314700373</v>
      </c>
      <c r="H3967">
        <f t="shared" si="122"/>
        <v>1138.4335154826958</v>
      </c>
      <c r="I3967">
        <f>IF(LCOH!$C$28=Menu!$A$1,'Approvvigionamento energia'!C3967,0)+IF(LCOH!$C$28=Menu!$A$2,'Approvvigionamento energia'!D3967,0)+IF(LCOH!$C$28=Menu!$A$3,'Approvvigionamento energia'!E3967,0)+IF(LCOH!$C$28=Menu!$A$4,'Approvvigionamento energia'!F3967,0)+IF(LCOH!$C$28=Menu!$A$5,'Approvvigionamento energia'!G3967,0)+IF(LCOH!$C$28=Menu!$A$6,'Approvvigionamento energia'!H3967,0)</f>
        <v>1063.9084541739619</v>
      </c>
      <c r="J3967">
        <f>'Approvvigionamento energia'!A3967+'Approvvigionamento energia'!B3967+'Approvvigionamento energia'!I3967</f>
        <v>1394.2084541739619</v>
      </c>
      <c r="K3967">
        <f>IF(MIN(LCOH!$C$18,J3967)&gt;=$P$48*LCOH!$C$18, MIN(LCOH!$C$18,J3967),0)</f>
        <v>1394.2084541739619</v>
      </c>
      <c r="L3967">
        <f t="shared" si="123"/>
        <v>0</v>
      </c>
      <c r="M3967">
        <f>K3967/LCOH!$C$18</f>
        <v>0.92947230278264126</v>
      </c>
      <c r="N3967">
        <f>K3967/LCOH!$C$34</f>
        <v>26.86336135209946</v>
      </c>
    </row>
    <row r="3968" spans="1:14" x14ac:dyDescent="0.35">
      <c r="A3968">
        <f>'Profilo fotovoltaico'!B3970*LCOH!$C$20</f>
        <v>254</v>
      </c>
      <c r="B3968">
        <f>'Profilo eolico'!B3970*LCOH!$C$21</f>
        <v>222.8</v>
      </c>
      <c r="C3968">
        <f>$P$35*'Profilo fotovoltaico'!B3970</f>
        <v>1868.0714956560046</v>
      </c>
      <c r="D3968">
        <f>$Q$37*'Profilo eolico'!B3970</f>
        <v>1299.9566544973652</v>
      </c>
      <c r="E3968">
        <f>$P$39*'Profilo fotovoltaico'!B3970+'Approvvigionamento energia'!$Q$39*'Profilo eolico'!B3970</f>
        <v>1441.985364787025</v>
      </c>
      <c r="F3968">
        <f>$P$41*'Profilo fotovoltaico'!B3970+'Approvvigionamento energia'!$Q$41*'Profilo eolico'!B3970</f>
        <v>1584.014075076685</v>
      </c>
      <c r="G3968">
        <f>$P$43*'Profilo fotovoltaico'!B3970+'Approvvigionamento energia'!$Q$43*'Profilo eolico'!B3970</f>
        <v>1726.0427853663448</v>
      </c>
      <c r="H3968">
        <f t="shared" si="122"/>
        <v>1138.4335154826958</v>
      </c>
      <c r="I3968">
        <f>IF(LCOH!$C$28=Menu!$A$1,'Approvvigionamento energia'!C3968,0)+IF(LCOH!$C$28=Menu!$A$2,'Approvvigionamento energia'!D3968,0)+IF(LCOH!$C$28=Menu!$A$3,'Approvvigionamento energia'!E3968,0)+IF(LCOH!$C$28=Menu!$A$4,'Approvvigionamento energia'!F3968,0)+IF(LCOH!$C$28=Menu!$A$5,'Approvvigionamento energia'!G3968,0)+IF(LCOH!$C$28=Menu!$A$6,'Approvvigionamento energia'!H3968,0)</f>
        <v>1584.014075076685</v>
      </c>
      <c r="J3968">
        <f>'Approvvigionamento energia'!A3968+'Approvvigionamento energia'!B3968+'Approvvigionamento energia'!I3968</f>
        <v>2060.8140750766852</v>
      </c>
      <c r="K3968">
        <f>IF(MIN(LCOH!$C$18,J3968)&gt;=$P$48*LCOH!$C$18, MIN(LCOH!$C$18,J3968),0)</f>
        <v>1500</v>
      </c>
      <c r="L3968">
        <f t="shared" si="123"/>
        <v>560.81407507668519</v>
      </c>
      <c r="M3968">
        <f>K3968/LCOH!$C$18</f>
        <v>1</v>
      </c>
      <c r="N3968">
        <f>K3968/LCOH!$C$34</f>
        <v>28.901734104046245</v>
      </c>
    </row>
    <row r="3969" spans="1:14" x14ac:dyDescent="0.35">
      <c r="A3969">
        <f>'Profilo fotovoltaico'!B3971*LCOH!$C$20</f>
        <v>377</v>
      </c>
      <c r="B3969">
        <f>'Profilo eolico'!B3971*LCOH!$C$21</f>
        <v>234.6</v>
      </c>
      <c r="C3969">
        <f>$P$35*'Profilo fotovoltaico'!B3971</f>
        <v>2772.6887947335185</v>
      </c>
      <c r="D3969">
        <f>$Q$37*'Profilo eolico'!B3971</f>
        <v>1368.8053462526116</v>
      </c>
      <c r="E3969">
        <f>$P$39*'Profilo fotovoltaico'!B3971+'Approvvigionamento energia'!$Q$39*'Profilo eolico'!B3971</f>
        <v>1719.7762083728385</v>
      </c>
      <c r="F3969">
        <f>$P$41*'Profilo fotovoltaico'!B3971+'Approvvigionamento energia'!$Q$41*'Profilo eolico'!B3971</f>
        <v>2070.7470704930652</v>
      </c>
      <c r="G3969">
        <f>$P$43*'Profilo fotovoltaico'!B3971+'Approvvigionamento energia'!$Q$43*'Profilo eolico'!B3971</f>
        <v>2421.7179326132919</v>
      </c>
      <c r="H3969">
        <f t="shared" si="122"/>
        <v>1138.4335154826958</v>
      </c>
      <c r="I3969">
        <f>IF(LCOH!$C$28=Menu!$A$1,'Approvvigionamento energia'!C3969,0)+IF(LCOH!$C$28=Menu!$A$2,'Approvvigionamento energia'!D3969,0)+IF(LCOH!$C$28=Menu!$A$3,'Approvvigionamento energia'!E3969,0)+IF(LCOH!$C$28=Menu!$A$4,'Approvvigionamento energia'!F3969,0)+IF(LCOH!$C$28=Menu!$A$5,'Approvvigionamento energia'!G3969,0)+IF(LCOH!$C$28=Menu!$A$6,'Approvvigionamento energia'!H3969,0)</f>
        <v>2070.7470704930652</v>
      </c>
      <c r="J3969">
        <f>'Approvvigionamento energia'!A3969+'Approvvigionamento energia'!B3969+'Approvvigionamento energia'!I3969</f>
        <v>2682.3470704930651</v>
      </c>
      <c r="K3969">
        <f>IF(MIN(LCOH!$C$18,J3969)&gt;=$P$48*LCOH!$C$18, MIN(LCOH!$C$18,J3969),0)</f>
        <v>1500</v>
      </c>
      <c r="L3969">
        <f t="shared" si="123"/>
        <v>1182.3470704930651</v>
      </c>
      <c r="M3969">
        <f>K3969/LCOH!$C$18</f>
        <v>1</v>
      </c>
      <c r="N3969">
        <f>K3969/LCOH!$C$34</f>
        <v>28.901734104046245</v>
      </c>
    </row>
    <row r="3970" spans="1:14" x14ac:dyDescent="0.35">
      <c r="A3970">
        <f>'Profilo fotovoltaico'!B3972*LCOH!$C$20</f>
        <v>476</v>
      </c>
      <c r="B3970">
        <f>'Profilo eolico'!B3972*LCOH!$C$21</f>
        <v>256.40000000000003</v>
      </c>
      <c r="C3970">
        <f>$P$35*'Profilo fotovoltaico'!B3972</f>
        <v>3500.7954013081026</v>
      </c>
      <c r="D3970">
        <f>$Q$37*'Profilo eolico'!B3972</f>
        <v>1496.0003869529824</v>
      </c>
      <c r="E3970">
        <f>$P$39*'Profilo fotovoltaico'!B3972+'Approvvigionamento energia'!$Q$39*'Profilo eolico'!B3972</f>
        <v>1997.1991405417623</v>
      </c>
      <c r="F3970">
        <f>$P$41*'Profilo fotovoltaico'!B3972+'Approvvigionamento energia'!$Q$41*'Profilo eolico'!B3972</f>
        <v>2498.3978941305422</v>
      </c>
      <c r="G3970">
        <f>$P$43*'Profilo fotovoltaico'!B3972+'Approvvigionamento energia'!$Q$43*'Profilo eolico'!B3972</f>
        <v>2999.5966477193228</v>
      </c>
      <c r="H3970">
        <f t="shared" ref="H3970:H4033" si="124">$P$45</f>
        <v>1138.4335154826958</v>
      </c>
      <c r="I3970">
        <f>IF(LCOH!$C$28=Menu!$A$1,'Approvvigionamento energia'!C3970,0)+IF(LCOH!$C$28=Menu!$A$2,'Approvvigionamento energia'!D3970,0)+IF(LCOH!$C$28=Menu!$A$3,'Approvvigionamento energia'!E3970,0)+IF(LCOH!$C$28=Menu!$A$4,'Approvvigionamento energia'!F3970,0)+IF(LCOH!$C$28=Menu!$A$5,'Approvvigionamento energia'!G3970,0)+IF(LCOH!$C$28=Menu!$A$6,'Approvvigionamento energia'!H3970,0)</f>
        <v>2498.3978941305422</v>
      </c>
      <c r="J3970">
        <f>'Approvvigionamento energia'!A3970+'Approvvigionamento energia'!B3970+'Approvvigionamento energia'!I3970</f>
        <v>3230.7978941305423</v>
      </c>
      <c r="K3970">
        <f>IF(MIN(LCOH!$C$18,J3970)&gt;=$P$48*LCOH!$C$18, MIN(LCOH!$C$18,J3970),0)</f>
        <v>1500</v>
      </c>
      <c r="L3970">
        <f t="shared" si="123"/>
        <v>1730.7978941305423</v>
      </c>
      <c r="M3970">
        <f>K3970/LCOH!$C$18</f>
        <v>1</v>
      </c>
      <c r="N3970">
        <f>K3970/LCOH!$C$34</f>
        <v>28.901734104046245</v>
      </c>
    </row>
    <row r="3971" spans="1:14" x14ac:dyDescent="0.35">
      <c r="A3971">
        <f>'Profilo fotovoltaico'!B3973*LCOH!$C$20</f>
        <v>546</v>
      </c>
      <c r="B3971">
        <f>'Profilo eolico'!B3973*LCOH!$C$21</f>
        <v>282.10000000000002</v>
      </c>
      <c r="C3971">
        <f>$P$35*'Profilo fotovoltaico'!B3973</f>
        <v>4015.6182544416479</v>
      </c>
      <c r="D3971">
        <f>$Q$37*'Profilo eolico'!B3973</f>
        <v>1645.9505037419513</v>
      </c>
      <c r="E3971">
        <f>$P$39*'Profilo fotovoltaico'!B3973+'Approvvigionamento energia'!$Q$39*'Profilo eolico'!B3973</f>
        <v>2238.3674414168754</v>
      </c>
      <c r="F3971">
        <f>$P$41*'Profilo fotovoltaico'!B3973+'Approvvigionamento energia'!$Q$41*'Profilo eolico'!B3973</f>
        <v>2830.7843790917996</v>
      </c>
      <c r="G3971">
        <f>$P$43*'Profilo fotovoltaico'!B3973+'Approvvigionamento energia'!$Q$43*'Profilo eolico'!B3973</f>
        <v>3423.2013167667237</v>
      </c>
      <c r="H3971">
        <f t="shared" si="124"/>
        <v>1138.4335154826958</v>
      </c>
      <c r="I3971">
        <f>IF(LCOH!$C$28=Menu!$A$1,'Approvvigionamento energia'!C3971,0)+IF(LCOH!$C$28=Menu!$A$2,'Approvvigionamento energia'!D3971,0)+IF(LCOH!$C$28=Menu!$A$3,'Approvvigionamento energia'!E3971,0)+IF(LCOH!$C$28=Menu!$A$4,'Approvvigionamento energia'!F3971,0)+IF(LCOH!$C$28=Menu!$A$5,'Approvvigionamento energia'!G3971,0)+IF(LCOH!$C$28=Menu!$A$6,'Approvvigionamento energia'!H3971,0)</f>
        <v>2830.7843790917996</v>
      </c>
      <c r="J3971">
        <f>'Approvvigionamento energia'!A3971+'Approvvigionamento energia'!B3971+'Approvvigionamento energia'!I3971</f>
        <v>3658.8843790917995</v>
      </c>
      <c r="K3971">
        <f>IF(MIN(LCOH!$C$18,J3971)&gt;=$P$48*LCOH!$C$18, MIN(LCOH!$C$18,J3971),0)</f>
        <v>1500</v>
      </c>
      <c r="L3971">
        <f t="shared" ref="L3971:L4034" si="125">J3971-K3971</f>
        <v>2158.8843790917995</v>
      </c>
      <c r="M3971">
        <f>K3971/LCOH!$C$18</f>
        <v>1</v>
      </c>
      <c r="N3971">
        <f>K3971/LCOH!$C$34</f>
        <v>28.901734104046245</v>
      </c>
    </row>
    <row r="3972" spans="1:14" x14ac:dyDescent="0.35">
      <c r="A3972">
        <f>'Profilo fotovoltaico'!B3974*LCOH!$C$20</f>
        <v>575</v>
      </c>
      <c r="B3972">
        <f>'Profilo eolico'!B3974*LCOH!$C$21</f>
        <v>307.90000000000003</v>
      </c>
      <c r="C3972">
        <f>$P$35*'Profilo fotovoltaico'!B3974</f>
        <v>4228.902007882687</v>
      </c>
      <c r="D3972">
        <f>$Q$37*'Profilo eolico'!B3974</f>
        <v>1796.4840840203713</v>
      </c>
      <c r="E3972">
        <f>$P$39*'Profilo fotovoltaico'!B3974+'Approvvigionamento energia'!$Q$39*'Profilo eolico'!B3974</f>
        <v>2404.5885649859501</v>
      </c>
      <c r="F3972">
        <f>$P$41*'Profilo fotovoltaico'!B3974+'Approvvigionamento energia'!$Q$41*'Profilo eolico'!B3974</f>
        <v>3012.6930459515293</v>
      </c>
      <c r="G3972">
        <f>$P$43*'Profilo fotovoltaico'!B3974+'Approvvigionamento energia'!$Q$43*'Profilo eolico'!B3974</f>
        <v>3620.7975269171079</v>
      </c>
      <c r="H3972">
        <f t="shared" si="124"/>
        <v>1138.4335154826958</v>
      </c>
      <c r="I3972">
        <f>IF(LCOH!$C$28=Menu!$A$1,'Approvvigionamento energia'!C3972,0)+IF(LCOH!$C$28=Menu!$A$2,'Approvvigionamento energia'!D3972,0)+IF(LCOH!$C$28=Menu!$A$3,'Approvvigionamento energia'!E3972,0)+IF(LCOH!$C$28=Menu!$A$4,'Approvvigionamento energia'!F3972,0)+IF(LCOH!$C$28=Menu!$A$5,'Approvvigionamento energia'!G3972,0)+IF(LCOH!$C$28=Menu!$A$6,'Approvvigionamento energia'!H3972,0)</f>
        <v>3012.6930459515293</v>
      </c>
      <c r="J3972">
        <f>'Approvvigionamento energia'!A3972+'Approvvigionamento energia'!B3972+'Approvvigionamento energia'!I3972</f>
        <v>3895.5930459515293</v>
      </c>
      <c r="K3972">
        <f>IF(MIN(LCOH!$C$18,J3972)&gt;=$P$48*LCOH!$C$18, MIN(LCOH!$C$18,J3972),0)</f>
        <v>1500</v>
      </c>
      <c r="L3972">
        <f t="shared" si="125"/>
        <v>2395.5930459515293</v>
      </c>
      <c r="M3972">
        <f>K3972/LCOH!$C$18</f>
        <v>1</v>
      </c>
      <c r="N3972">
        <f>K3972/LCOH!$C$34</f>
        <v>28.901734104046245</v>
      </c>
    </row>
    <row r="3973" spans="1:14" x14ac:dyDescent="0.35">
      <c r="A3973">
        <f>'Profilo fotovoltaico'!B3975*LCOH!$C$20</f>
        <v>567</v>
      </c>
      <c r="B3973">
        <f>'Profilo eolico'!B3975*LCOH!$C$21</f>
        <v>336.5</v>
      </c>
      <c r="C3973">
        <f>$P$35*'Profilo fotovoltaico'!B3975</f>
        <v>4170.0651103817108</v>
      </c>
      <c r="D3973">
        <f>$Q$37*'Profilo eolico'!B3975</f>
        <v>1963.3546420034263</v>
      </c>
      <c r="E3973">
        <f>$P$39*'Profilo fotovoltaico'!B3975+'Approvvigionamento energia'!$Q$39*'Profilo eolico'!B3975</f>
        <v>2515.0322590979977</v>
      </c>
      <c r="F3973">
        <f>$P$41*'Profilo fotovoltaico'!B3975+'Approvvigionamento energia'!$Q$41*'Profilo eolico'!B3975</f>
        <v>3066.7098761925686</v>
      </c>
      <c r="G3973">
        <f>$P$43*'Profilo fotovoltaico'!B3975+'Approvvigionamento energia'!$Q$43*'Profilo eolico'!B3975</f>
        <v>3618.3874932871395</v>
      </c>
      <c r="H3973">
        <f t="shared" si="124"/>
        <v>1138.4335154826958</v>
      </c>
      <c r="I3973">
        <f>IF(LCOH!$C$28=Menu!$A$1,'Approvvigionamento energia'!C3973,0)+IF(LCOH!$C$28=Menu!$A$2,'Approvvigionamento energia'!D3973,0)+IF(LCOH!$C$28=Menu!$A$3,'Approvvigionamento energia'!E3973,0)+IF(LCOH!$C$28=Menu!$A$4,'Approvvigionamento energia'!F3973,0)+IF(LCOH!$C$28=Menu!$A$5,'Approvvigionamento energia'!G3973,0)+IF(LCOH!$C$28=Menu!$A$6,'Approvvigionamento energia'!H3973,0)</f>
        <v>3066.7098761925686</v>
      </c>
      <c r="J3973">
        <f>'Approvvigionamento energia'!A3973+'Approvvigionamento energia'!B3973+'Approvvigionamento energia'!I3973</f>
        <v>3970.2098761925686</v>
      </c>
      <c r="K3973">
        <f>IF(MIN(LCOH!$C$18,J3973)&gt;=$P$48*LCOH!$C$18, MIN(LCOH!$C$18,J3973),0)</f>
        <v>1500</v>
      </c>
      <c r="L3973">
        <f t="shared" si="125"/>
        <v>2470.2098761925686</v>
      </c>
      <c r="M3973">
        <f>K3973/LCOH!$C$18</f>
        <v>1</v>
      </c>
      <c r="N3973">
        <f>K3973/LCOH!$C$34</f>
        <v>28.901734104046245</v>
      </c>
    </row>
    <row r="3974" spans="1:14" x14ac:dyDescent="0.35">
      <c r="A3974">
        <f>'Profilo fotovoltaico'!B3976*LCOH!$C$20</f>
        <v>536</v>
      </c>
      <c r="B3974">
        <f>'Profilo eolico'!B3976*LCOH!$C$21</f>
        <v>370.3</v>
      </c>
      <c r="C3974">
        <f>$P$35*'Profilo fotovoltaico'!B3976</f>
        <v>3942.0721325654272</v>
      </c>
      <c r="D3974">
        <f>$Q$37*'Profilo eolico'!B3976</f>
        <v>2160.5653014379459</v>
      </c>
      <c r="E3974">
        <f>$P$39*'Profilo fotovoltaico'!B3976+'Approvvigionamento energia'!$Q$39*'Profilo eolico'!B3976</f>
        <v>2605.9420092198161</v>
      </c>
      <c r="F3974">
        <f>$P$41*'Profilo fotovoltaico'!B3976+'Approvvigionamento energia'!$Q$41*'Profilo eolico'!B3976</f>
        <v>3051.3187170016863</v>
      </c>
      <c r="G3974">
        <f>$P$43*'Profilo fotovoltaico'!B3976+'Approvvigionamento energia'!$Q$43*'Profilo eolico'!B3976</f>
        <v>3496.695424783557</v>
      </c>
      <c r="H3974">
        <f t="shared" si="124"/>
        <v>1138.4335154826958</v>
      </c>
      <c r="I3974">
        <f>IF(LCOH!$C$28=Menu!$A$1,'Approvvigionamento energia'!C3974,0)+IF(LCOH!$C$28=Menu!$A$2,'Approvvigionamento energia'!D3974,0)+IF(LCOH!$C$28=Menu!$A$3,'Approvvigionamento energia'!E3974,0)+IF(LCOH!$C$28=Menu!$A$4,'Approvvigionamento energia'!F3974,0)+IF(LCOH!$C$28=Menu!$A$5,'Approvvigionamento energia'!G3974,0)+IF(LCOH!$C$28=Menu!$A$6,'Approvvigionamento energia'!H3974,0)</f>
        <v>3051.3187170016863</v>
      </c>
      <c r="J3974">
        <f>'Approvvigionamento energia'!A3974+'Approvvigionamento energia'!B3974+'Approvvigionamento energia'!I3974</f>
        <v>3957.6187170016865</v>
      </c>
      <c r="K3974">
        <f>IF(MIN(LCOH!$C$18,J3974)&gt;=$P$48*LCOH!$C$18, MIN(LCOH!$C$18,J3974),0)</f>
        <v>1500</v>
      </c>
      <c r="L3974">
        <f t="shared" si="125"/>
        <v>2457.6187170016865</v>
      </c>
      <c r="M3974">
        <f>K3974/LCOH!$C$18</f>
        <v>1</v>
      </c>
      <c r="N3974">
        <f>K3974/LCOH!$C$34</f>
        <v>28.901734104046245</v>
      </c>
    </row>
    <row r="3975" spans="1:14" x14ac:dyDescent="0.35">
      <c r="A3975">
        <f>'Profilo fotovoltaico'!B3977*LCOH!$C$20</f>
        <v>472</v>
      </c>
      <c r="B3975">
        <f>'Profilo eolico'!B3977*LCOH!$C$21</f>
        <v>397.9</v>
      </c>
      <c r="C3975">
        <f>$P$35*'Profilo fotovoltaico'!B3977</f>
        <v>3471.3769525576145</v>
      </c>
      <c r="D3975">
        <f>$Q$37*'Profilo eolico'!B3977</f>
        <v>2321.6012245264883</v>
      </c>
      <c r="E3975">
        <f>$P$39*'Profilo fotovoltaico'!B3977+'Approvvigionamento energia'!$Q$39*'Profilo eolico'!B3977</f>
        <v>2609.0451565342696</v>
      </c>
      <c r="F3975">
        <f>$P$41*'Profilo fotovoltaico'!B3977+'Approvvigionamento energia'!$Q$41*'Profilo eolico'!B3977</f>
        <v>2896.4890885420514</v>
      </c>
      <c r="G3975">
        <f>$P$43*'Profilo fotovoltaico'!B3977+'Approvvigionamento energia'!$Q$43*'Profilo eolico'!B3977</f>
        <v>3183.9330205498331</v>
      </c>
      <c r="H3975">
        <f t="shared" si="124"/>
        <v>1138.4335154826958</v>
      </c>
      <c r="I3975">
        <f>IF(LCOH!$C$28=Menu!$A$1,'Approvvigionamento energia'!C3975,0)+IF(LCOH!$C$28=Menu!$A$2,'Approvvigionamento energia'!D3975,0)+IF(LCOH!$C$28=Menu!$A$3,'Approvvigionamento energia'!E3975,0)+IF(LCOH!$C$28=Menu!$A$4,'Approvvigionamento energia'!F3975,0)+IF(LCOH!$C$28=Menu!$A$5,'Approvvigionamento energia'!G3975,0)+IF(LCOH!$C$28=Menu!$A$6,'Approvvigionamento energia'!H3975,0)</f>
        <v>2896.4890885420514</v>
      </c>
      <c r="J3975">
        <f>'Approvvigionamento energia'!A3975+'Approvvigionamento energia'!B3975+'Approvvigionamento energia'!I3975</f>
        <v>3766.3890885420515</v>
      </c>
      <c r="K3975">
        <f>IF(MIN(LCOH!$C$18,J3975)&gt;=$P$48*LCOH!$C$18, MIN(LCOH!$C$18,J3975),0)</f>
        <v>1500</v>
      </c>
      <c r="L3975">
        <f t="shared" si="125"/>
        <v>2266.3890885420515</v>
      </c>
      <c r="M3975">
        <f>K3975/LCOH!$C$18</f>
        <v>1</v>
      </c>
      <c r="N3975">
        <f>K3975/LCOH!$C$34</f>
        <v>28.901734104046245</v>
      </c>
    </row>
    <row r="3976" spans="1:14" x14ac:dyDescent="0.35">
      <c r="A3976">
        <f>'Profilo fotovoltaico'!B3978*LCOH!$C$20</f>
        <v>379</v>
      </c>
      <c r="B3976">
        <f>'Profilo eolico'!B3978*LCOH!$C$21</f>
        <v>402.5</v>
      </c>
      <c r="C3976">
        <f>$P$35*'Profilo fotovoltaico'!B3978</f>
        <v>2787.3980191087626</v>
      </c>
      <c r="D3976">
        <f>$Q$37*'Profilo eolico'!B3978</f>
        <v>2348.4405450412455</v>
      </c>
      <c r="E3976">
        <f>$P$39*'Profilo fotovoltaico'!B3978+'Approvvigionamento energia'!$Q$39*'Profilo eolico'!B3978</f>
        <v>2458.1799135581246</v>
      </c>
      <c r="F3976">
        <f>$P$41*'Profilo fotovoltaico'!B3978+'Approvvigionamento energia'!$Q$41*'Profilo eolico'!B3978</f>
        <v>2567.919282075004</v>
      </c>
      <c r="G3976">
        <f>$P$43*'Profilo fotovoltaico'!B3978+'Approvvigionamento energia'!$Q$43*'Profilo eolico'!B3978</f>
        <v>2677.6586505918835</v>
      </c>
      <c r="H3976">
        <f t="shared" si="124"/>
        <v>1138.4335154826958</v>
      </c>
      <c r="I3976">
        <f>IF(LCOH!$C$28=Menu!$A$1,'Approvvigionamento energia'!C3976,0)+IF(LCOH!$C$28=Menu!$A$2,'Approvvigionamento energia'!D3976,0)+IF(LCOH!$C$28=Menu!$A$3,'Approvvigionamento energia'!E3976,0)+IF(LCOH!$C$28=Menu!$A$4,'Approvvigionamento energia'!F3976,0)+IF(LCOH!$C$28=Menu!$A$5,'Approvvigionamento energia'!G3976,0)+IF(LCOH!$C$28=Menu!$A$6,'Approvvigionamento energia'!H3976,0)</f>
        <v>2567.919282075004</v>
      </c>
      <c r="J3976">
        <f>'Approvvigionamento energia'!A3976+'Approvvigionamento energia'!B3976+'Approvvigionamento energia'!I3976</f>
        <v>3349.419282075004</v>
      </c>
      <c r="K3976">
        <f>IF(MIN(LCOH!$C$18,J3976)&gt;=$P$48*LCOH!$C$18, MIN(LCOH!$C$18,J3976),0)</f>
        <v>1500</v>
      </c>
      <c r="L3976">
        <f t="shared" si="125"/>
        <v>1849.419282075004</v>
      </c>
      <c r="M3976">
        <f>K3976/LCOH!$C$18</f>
        <v>1</v>
      </c>
      <c r="N3976">
        <f>K3976/LCOH!$C$34</f>
        <v>28.901734104046245</v>
      </c>
    </row>
    <row r="3977" spans="1:14" x14ac:dyDescent="0.35">
      <c r="A3977">
        <f>'Profilo fotovoltaico'!B3979*LCOH!$C$20</f>
        <v>278</v>
      </c>
      <c r="B3977">
        <f>'Profilo eolico'!B3979*LCOH!$C$21</f>
        <v>396.5</v>
      </c>
      <c r="C3977">
        <f>$P$35*'Profilo fotovoltaico'!B3979</f>
        <v>2044.5821881589343</v>
      </c>
      <c r="D3977">
        <f>$Q$37*'Profilo eolico'!B3979</f>
        <v>2313.432735674171</v>
      </c>
      <c r="E3977">
        <f>$P$39*'Profilo fotovoltaico'!B3979+'Approvvigionamento energia'!$Q$39*'Profilo eolico'!B3979</f>
        <v>2246.2200987953615</v>
      </c>
      <c r="F3977">
        <f>$P$41*'Profilo fotovoltaico'!B3979+'Approvvigionamento energia'!$Q$41*'Profilo eolico'!B3979</f>
        <v>2179.0074619165525</v>
      </c>
      <c r="G3977">
        <f>$P$43*'Profilo fotovoltaico'!B3979+'Approvvigionamento energia'!$Q$43*'Profilo eolico'!B3979</f>
        <v>2111.7948250377435</v>
      </c>
      <c r="H3977">
        <f t="shared" si="124"/>
        <v>1138.4335154826958</v>
      </c>
      <c r="I3977">
        <f>IF(LCOH!$C$28=Menu!$A$1,'Approvvigionamento energia'!C3977,0)+IF(LCOH!$C$28=Menu!$A$2,'Approvvigionamento energia'!D3977,0)+IF(LCOH!$C$28=Menu!$A$3,'Approvvigionamento energia'!E3977,0)+IF(LCOH!$C$28=Menu!$A$4,'Approvvigionamento energia'!F3977,0)+IF(LCOH!$C$28=Menu!$A$5,'Approvvigionamento energia'!G3977,0)+IF(LCOH!$C$28=Menu!$A$6,'Approvvigionamento energia'!H3977,0)</f>
        <v>2179.0074619165525</v>
      </c>
      <c r="J3977">
        <f>'Approvvigionamento energia'!A3977+'Approvvigionamento energia'!B3977+'Approvvigionamento energia'!I3977</f>
        <v>2853.5074619165525</v>
      </c>
      <c r="K3977">
        <f>IF(MIN(LCOH!$C$18,J3977)&gt;=$P$48*LCOH!$C$18, MIN(LCOH!$C$18,J3977),0)</f>
        <v>1500</v>
      </c>
      <c r="L3977">
        <f t="shared" si="125"/>
        <v>1353.5074619165525</v>
      </c>
      <c r="M3977">
        <f>K3977/LCOH!$C$18</f>
        <v>1</v>
      </c>
      <c r="N3977">
        <f>K3977/LCOH!$C$34</f>
        <v>28.901734104046245</v>
      </c>
    </row>
    <row r="3978" spans="1:14" x14ac:dyDescent="0.35">
      <c r="A3978">
        <f>'Profilo fotovoltaico'!B3980*LCOH!$C$20</f>
        <v>170</v>
      </c>
      <c r="B3978">
        <f>'Profilo eolico'!B3980*LCOH!$C$21</f>
        <v>374.3</v>
      </c>
      <c r="C3978">
        <f>$P$35*'Profilo fotovoltaico'!B3980</f>
        <v>1250.2840718957511</v>
      </c>
      <c r="D3978">
        <f>$Q$37*'Profilo eolico'!B3980</f>
        <v>2183.9038410159956</v>
      </c>
      <c r="E3978">
        <f>$P$39*'Profilo fotovoltaico'!B3980+'Approvvigionamento energia'!$Q$39*'Profilo eolico'!B3980</f>
        <v>1950.4988987359345</v>
      </c>
      <c r="F3978">
        <f>$P$41*'Profilo fotovoltaico'!B3980+'Approvvigionamento energia'!$Q$41*'Profilo eolico'!B3980</f>
        <v>1717.0939564558735</v>
      </c>
      <c r="G3978">
        <f>$P$43*'Profilo fotovoltaico'!B3980+'Approvvigionamento energia'!$Q$43*'Profilo eolico'!B3980</f>
        <v>1483.6890141758122</v>
      </c>
      <c r="H3978">
        <f t="shared" si="124"/>
        <v>1138.4335154826958</v>
      </c>
      <c r="I3978">
        <f>IF(LCOH!$C$28=Menu!$A$1,'Approvvigionamento energia'!C3978,0)+IF(LCOH!$C$28=Menu!$A$2,'Approvvigionamento energia'!D3978,0)+IF(LCOH!$C$28=Menu!$A$3,'Approvvigionamento energia'!E3978,0)+IF(LCOH!$C$28=Menu!$A$4,'Approvvigionamento energia'!F3978,0)+IF(LCOH!$C$28=Menu!$A$5,'Approvvigionamento energia'!G3978,0)+IF(LCOH!$C$28=Menu!$A$6,'Approvvigionamento energia'!H3978,0)</f>
        <v>1717.0939564558735</v>
      </c>
      <c r="J3978">
        <f>'Approvvigionamento energia'!A3978+'Approvvigionamento energia'!B3978+'Approvvigionamento energia'!I3978</f>
        <v>2261.3939564558732</v>
      </c>
      <c r="K3978">
        <f>IF(MIN(LCOH!$C$18,J3978)&gt;=$P$48*LCOH!$C$18, MIN(LCOH!$C$18,J3978),0)</f>
        <v>1500</v>
      </c>
      <c r="L3978">
        <f t="shared" si="125"/>
        <v>761.39395645587319</v>
      </c>
      <c r="M3978">
        <f>K3978/LCOH!$C$18</f>
        <v>1</v>
      </c>
      <c r="N3978">
        <f>K3978/LCOH!$C$34</f>
        <v>28.901734104046245</v>
      </c>
    </row>
    <row r="3979" spans="1:14" x14ac:dyDescent="0.35">
      <c r="A3979">
        <f>'Profilo fotovoltaico'!B3981*LCOH!$C$20</f>
        <v>72</v>
      </c>
      <c r="B3979">
        <f>'Profilo eolico'!B3981*LCOH!$C$21</f>
        <v>315.5</v>
      </c>
      <c r="C3979">
        <f>$P$35*'Profilo fotovoltaico'!B3981</f>
        <v>529.53207750878869</v>
      </c>
      <c r="D3979">
        <f>$Q$37*'Profilo eolico'!B3981</f>
        <v>1840.8273092186657</v>
      </c>
      <c r="E3979">
        <f>$P$39*'Profilo fotovoltaico'!B3981+'Approvvigionamento energia'!$Q$39*'Profilo eolico'!B3981</f>
        <v>1513.0035012911962</v>
      </c>
      <c r="F3979">
        <f>$P$41*'Profilo fotovoltaico'!B3981+'Approvvigionamento energia'!$Q$41*'Profilo eolico'!B3981</f>
        <v>1185.1796933637272</v>
      </c>
      <c r="G3979">
        <f>$P$43*'Profilo fotovoltaico'!B3981+'Approvvigionamento energia'!$Q$43*'Profilo eolico'!B3981</f>
        <v>857.35588543625795</v>
      </c>
      <c r="H3979">
        <f t="shared" si="124"/>
        <v>1138.4335154826958</v>
      </c>
      <c r="I3979">
        <f>IF(LCOH!$C$28=Menu!$A$1,'Approvvigionamento energia'!C3979,0)+IF(LCOH!$C$28=Menu!$A$2,'Approvvigionamento energia'!D3979,0)+IF(LCOH!$C$28=Menu!$A$3,'Approvvigionamento energia'!E3979,0)+IF(LCOH!$C$28=Menu!$A$4,'Approvvigionamento energia'!F3979,0)+IF(LCOH!$C$28=Menu!$A$5,'Approvvigionamento energia'!G3979,0)+IF(LCOH!$C$28=Menu!$A$6,'Approvvigionamento energia'!H3979,0)</f>
        <v>1185.1796933637272</v>
      </c>
      <c r="J3979">
        <f>'Approvvigionamento energia'!A3979+'Approvvigionamento energia'!B3979+'Approvvigionamento energia'!I3979</f>
        <v>1572.6796933637272</v>
      </c>
      <c r="K3979">
        <f>IF(MIN(LCOH!$C$18,J3979)&gt;=$P$48*LCOH!$C$18, MIN(LCOH!$C$18,J3979),0)</f>
        <v>1500</v>
      </c>
      <c r="L3979">
        <f t="shared" si="125"/>
        <v>72.67969336372721</v>
      </c>
      <c r="M3979">
        <f>K3979/LCOH!$C$18</f>
        <v>1</v>
      </c>
      <c r="N3979">
        <f>K3979/LCOH!$C$34</f>
        <v>28.901734104046245</v>
      </c>
    </row>
    <row r="3980" spans="1:14" x14ac:dyDescent="0.35">
      <c r="A3980">
        <f>'Profilo fotovoltaico'!B3982*LCOH!$C$20</f>
        <v>9</v>
      </c>
      <c r="B3980">
        <f>'Profilo eolico'!B3982*LCOH!$C$21</f>
        <v>260.60000000000002</v>
      </c>
      <c r="C3980">
        <f>$P$35*'Profilo fotovoltaico'!B3982</f>
        <v>66.191509688598586</v>
      </c>
      <c r="D3980">
        <f>$Q$37*'Profilo eolico'!B3982</f>
        <v>1520.5058535099342</v>
      </c>
      <c r="E3980">
        <f>$P$39*'Profilo fotovoltaico'!B3982+'Approvvigionamento energia'!$Q$39*'Profilo eolico'!B3982</f>
        <v>1156.9272675546003</v>
      </c>
      <c r="F3980">
        <f>$P$41*'Profilo fotovoltaico'!B3982+'Approvvigionamento energia'!$Q$41*'Profilo eolico'!B3982</f>
        <v>793.34868159926646</v>
      </c>
      <c r="G3980">
        <f>$P$43*'Profilo fotovoltaico'!B3982+'Approvvigionamento energia'!$Q$43*'Profilo eolico'!B3982</f>
        <v>429.77009564393251</v>
      </c>
      <c r="H3980">
        <f t="shared" si="124"/>
        <v>1138.4335154826958</v>
      </c>
      <c r="I3980">
        <f>IF(LCOH!$C$28=Menu!$A$1,'Approvvigionamento energia'!C3980,0)+IF(LCOH!$C$28=Menu!$A$2,'Approvvigionamento energia'!D3980,0)+IF(LCOH!$C$28=Menu!$A$3,'Approvvigionamento energia'!E3980,0)+IF(LCOH!$C$28=Menu!$A$4,'Approvvigionamento energia'!F3980,0)+IF(LCOH!$C$28=Menu!$A$5,'Approvvigionamento energia'!G3980,0)+IF(LCOH!$C$28=Menu!$A$6,'Approvvigionamento energia'!H3980,0)</f>
        <v>793.34868159926646</v>
      </c>
      <c r="J3980">
        <f>'Approvvigionamento energia'!A3980+'Approvvigionamento energia'!B3980+'Approvvigionamento energia'!I3980</f>
        <v>1062.9486815992664</v>
      </c>
      <c r="K3980">
        <f>IF(MIN(LCOH!$C$18,J3980)&gt;=$P$48*LCOH!$C$18, MIN(LCOH!$C$18,J3980),0)</f>
        <v>1062.9486815992664</v>
      </c>
      <c r="L3980">
        <f t="shared" si="125"/>
        <v>0</v>
      </c>
      <c r="M3980">
        <f>K3980/LCOH!$C$18</f>
        <v>0.70863245439951095</v>
      </c>
      <c r="N3980">
        <f>K3980/LCOH!$C$34</f>
        <v>20.480706774552338</v>
      </c>
    </row>
    <row r="3981" spans="1:14" x14ac:dyDescent="0.35">
      <c r="A3981">
        <f>'Profilo fotovoltaico'!B3983*LCOH!$C$20</f>
        <v>0</v>
      </c>
      <c r="B3981">
        <f>'Profilo eolico'!B3983*LCOH!$C$21</f>
        <v>240.9</v>
      </c>
      <c r="C3981">
        <f>$P$35*'Profilo fotovoltaico'!B3983</f>
        <v>0</v>
      </c>
      <c r="D3981">
        <f>$Q$37*'Profilo eolico'!B3983</f>
        <v>1405.5635460880399</v>
      </c>
      <c r="E3981">
        <f>$P$39*'Profilo fotovoltaico'!B3983+'Approvvigionamento energia'!$Q$39*'Profilo eolico'!B3983</f>
        <v>1054.1726595660298</v>
      </c>
      <c r="F3981">
        <f>$P$41*'Profilo fotovoltaico'!B3983+'Approvvigionamento energia'!$Q$41*'Profilo eolico'!B3983</f>
        <v>702.78177304401993</v>
      </c>
      <c r="G3981">
        <f>$P$43*'Profilo fotovoltaico'!B3983+'Approvvigionamento energia'!$Q$43*'Profilo eolico'!B3983</f>
        <v>351.39088652200996</v>
      </c>
      <c r="H3981">
        <f t="shared" si="124"/>
        <v>1138.4335154826958</v>
      </c>
      <c r="I3981">
        <f>IF(LCOH!$C$28=Menu!$A$1,'Approvvigionamento energia'!C3981,0)+IF(LCOH!$C$28=Menu!$A$2,'Approvvigionamento energia'!D3981,0)+IF(LCOH!$C$28=Menu!$A$3,'Approvvigionamento energia'!E3981,0)+IF(LCOH!$C$28=Menu!$A$4,'Approvvigionamento energia'!F3981,0)+IF(LCOH!$C$28=Menu!$A$5,'Approvvigionamento energia'!G3981,0)+IF(LCOH!$C$28=Menu!$A$6,'Approvvigionamento energia'!H3981,0)</f>
        <v>702.78177304401993</v>
      </c>
      <c r="J3981">
        <f>'Approvvigionamento energia'!A3981+'Approvvigionamento energia'!B3981+'Approvvigionamento energia'!I3981</f>
        <v>943.68177304401991</v>
      </c>
      <c r="K3981">
        <f>IF(MIN(LCOH!$C$18,J3981)&gt;=$P$48*LCOH!$C$18, MIN(LCOH!$C$18,J3981),0)</f>
        <v>943.68177304401991</v>
      </c>
      <c r="L3981">
        <f t="shared" si="125"/>
        <v>0</v>
      </c>
      <c r="M3981">
        <f>K3981/LCOH!$C$18</f>
        <v>0.62912118202934664</v>
      </c>
      <c r="N3981">
        <f>K3981/LCOH!$C$34</f>
        <v>18.182693122235452</v>
      </c>
    </row>
    <row r="3982" spans="1:14" x14ac:dyDescent="0.35">
      <c r="A3982">
        <f>'Profilo fotovoltaico'!B3984*LCOH!$C$20</f>
        <v>0</v>
      </c>
      <c r="B3982">
        <f>'Profilo eolico'!B3984*LCOH!$C$21</f>
        <v>242</v>
      </c>
      <c r="C3982">
        <f>$P$35*'Profilo fotovoltaico'!B3984</f>
        <v>0</v>
      </c>
      <c r="D3982">
        <f>$Q$37*'Profilo eolico'!B3984</f>
        <v>1411.9816444720034</v>
      </c>
      <c r="E3982">
        <f>$P$39*'Profilo fotovoltaico'!B3984+'Approvvigionamento energia'!$Q$39*'Profilo eolico'!B3984</f>
        <v>1058.9862333540025</v>
      </c>
      <c r="F3982">
        <f>$P$41*'Profilo fotovoltaico'!B3984+'Approvvigionamento energia'!$Q$41*'Profilo eolico'!B3984</f>
        <v>705.99082223600169</v>
      </c>
      <c r="G3982">
        <f>$P$43*'Profilo fotovoltaico'!B3984+'Approvvigionamento energia'!$Q$43*'Profilo eolico'!B3984</f>
        <v>352.99541111800085</v>
      </c>
      <c r="H3982">
        <f t="shared" si="124"/>
        <v>1138.4335154826958</v>
      </c>
      <c r="I3982">
        <f>IF(LCOH!$C$28=Menu!$A$1,'Approvvigionamento energia'!C3982,0)+IF(LCOH!$C$28=Menu!$A$2,'Approvvigionamento energia'!D3982,0)+IF(LCOH!$C$28=Menu!$A$3,'Approvvigionamento energia'!E3982,0)+IF(LCOH!$C$28=Menu!$A$4,'Approvvigionamento energia'!F3982,0)+IF(LCOH!$C$28=Menu!$A$5,'Approvvigionamento energia'!G3982,0)+IF(LCOH!$C$28=Menu!$A$6,'Approvvigionamento energia'!H3982,0)</f>
        <v>705.99082223600169</v>
      </c>
      <c r="J3982">
        <f>'Approvvigionamento energia'!A3982+'Approvvigionamento energia'!B3982+'Approvvigionamento energia'!I3982</f>
        <v>947.99082223600169</v>
      </c>
      <c r="K3982">
        <f>IF(MIN(LCOH!$C$18,J3982)&gt;=$P$48*LCOH!$C$18, MIN(LCOH!$C$18,J3982),0)</f>
        <v>947.99082223600169</v>
      </c>
      <c r="L3982">
        <f t="shared" si="125"/>
        <v>0</v>
      </c>
      <c r="M3982">
        <f>K3982/LCOH!$C$18</f>
        <v>0.63199388149066782</v>
      </c>
      <c r="N3982">
        <f>K3982/LCOH!$C$34</f>
        <v>18.265719118227395</v>
      </c>
    </row>
    <row r="3983" spans="1:14" x14ac:dyDescent="0.35">
      <c r="A3983">
        <f>'Profilo fotovoltaico'!B3985*LCOH!$C$20</f>
        <v>0</v>
      </c>
      <c r="B3983">
        <f>'Profilo eolico'!B3985*LCOH!$C$21</f>
        <v>251</v>
      </c>
      <c r="C3983">
        <f>$P$35*'Profilo fotovoltaico'!B3985</f>
        <v>0</v>
      </c>
      <c r="D3983">
        <f>$Q$37*'Profilo eolico'!B3985</f>
        <v>1464.4933585226152</v>
      </c>
      <c r="E3983">
        <f>$P$39*'Profilo fotovoltaico'!B3985+'Approvvigionamento energia'!$Q$39*'Profilo eolico'!B3985</f>
        <v>1098.3700188919613</v>
      </c>
      <c r="F3983">
        <f>$P$41*'Profilo fotovoltaico'!B3985+'Approvvigionamento energia'!$Q$41*'Profilo eolico'!B3985</f>
        <v>732.24667926130758</v>
      </c>
      <c r="G3983">
        <f>$P$43*'Profilo fotovoltaico'!B3985+'Approvvigionamento energia'!$Q$43*'Profilo eolico'!B3985</f>
        <v>366.12333963065379</v>
      </c>
      <c r="H3983">
        <f t="shared" si="124"/>
        <v>1138.4335154826958</v>
      </c>
      <c r="I3983">
        <f>IF(LCOH!$C$28=Menu!$A$1,'Approvvigionamento energia'!C3983,0)+IF(LCOH!$C$28=Menu!$A$2,'Approvvigionamento energia'!D3983,0)+IF(LCOH!$C$28=Menu!$A$3,'Approvvigionamento energia'!E3983,0)+IF(LCOH!$C$28=Menu!$A$4,'Approvvigionamento energia'!F3983,0)+IF(LCOH!$C$28=Menu!$A$5,'Approvvigionamento energia'!G3983,0)+IF(LCOH!$C$28=Menu!$A$6,'Approvvigionamento energia'!H3983,0)</f>
        <v>732.24667926130758</v>
      </c>
      <c r="J3983">
        <f>'Approvvigionamento energia'!A3983+'Approvvigionamento energia'!B3983+'Approvvigionamento energia'!I3983</f>
        <v>983.24667926130758</v>
      </c>
      <c r="K3983">
        <f>IF(MIN(LCOH!$C$18,J3983)&gt;=$P$48*LCOH!$C$18, MIN(LCOH!$C$18,J3983),0)</f>
        <v>983.24667926130758</v>
      </c>
      <c r="L3983">
        <f t="shared" si="125"/>
        <v>0</v>
      </c>
      <c r="M3983">
        <f>K3983/LCOH!$C$18</f>
        <v>0.65549778617420507</v>
      </c>
      <c r="N3983">
        <f>K3983/LCOH!$C$34</f>
        <v>18.945022721797834</v>
      </c>
    </row>
    <row r="3984" spans="1:14" x14ac:dyDescent="0.35">
      <c r="A3984">
        <f>'Profilo fotovoltaico'!B3986*LCOH!$C$20</f>
        <v>0</v>
      </c>
      <c r="B3984">
        <f>'Profilo eolico'!B3986*LCOH!$C$21</f>
        <v>267.5</v>
      </c>
      <c r="C3984">
        <f>$P$35*'Profilo fotovoltaico'!B3986</f>
        <v>0</v>
      </c>
      <c r="D3984">
        <f>$Q$37*'Profilo eolico'!B3986</f>
        <v>1560.7648342820701</v>
      </c>
      <c r="E3984">
        <f>$P$39*'Profilo fotovoltaico'!B3986+'Approvvigionamento energia'!$Q$39*'Profilo eolico'!B3986</f>
        <v>1170.5736257115525</v>
      </c>
      <c r="F3984">
        <f>$P$41*'Profilo fotovoltaico'!B3986+'Approvvigionamento energia'!$Q$41*'Profilo eolico'!B3986</f>
        <v>780.38241714103503</v>
      </c>
      <c r="G3984">
        <f>$P$43*'Profilo fotovoltaico'!B3986+'Approvvigionamento energia'!$Q$43*'Profilo eolico'!B3986</f>
        <v>390.19120857051752</v>
      </c>
      <c r="H3984">
        <f t="shared" si="124"/>
        <v>1138.4335154826958</v>
      </c>
      <c r="I3984">
        <f>IF(LCOH!$C$28=Menu!$A$1,'Approvvigionamento energia'!C3984,0)+IF(LCOH!$C$28=Menu!$A$2,'Approvvigionamento energia'!D3984,0)+IF(LCOH!$C$28=Menu!$A$3,'Approvvigionamento energia'!E3984,0)+IF(LCOH!$C$28=Menu!$A$4,'Approvvigionamento energia'!F3984,0)+IF(LCOH!$C$28=Menu!$A$5,'Approvvigionamento energia'!G3984,0)+IF(LCOH!$C$28=Menu!$A$6,'Approvvigionamento energia'!H3984,0)</f>
        <v>780.38241714103503</v>
      </c>
      <c r="J3984">
        <f>'Approvvigionamento energia'!A3984+'Approvvigionamento energia'!B3984+'Approvvigionamento energia'!I3984</f>
        <v>1047.8824171410351</v>
      </c>
      <c r="K3984">
        <f>IF(MIN(LCOH!$C$18,J3984)&gt;=$P$48*LCOH!$C$18, MIN(LCOH!$C$18,J3984),0)</f>
        <v>1047.8824171410351</v>
      </c>
      <c r="L3984">
        <f t="shared" si="125"/>
        <v>0</v>
      </c>
      <c r="M3984">
        <f>K3984/LCOH!$C$18</f>
        <v>0.69858827809402346</v>
      </c>
      <c r="N3984">
        <f>K3984/LCOH!$C$34</f>
        <v>20.19041266167698</v>
      </c>
    </row>
    <row r="3985" spans="1:14" x14ac:dyDescent="0.35">
      <c r="A3985">
        <f>'Profilo fotovoltaico'!B3987*LCOH!$C$20</f>
        <v>0</v>
      </c>
      <c r="B3985">
        <f>'Profilo eolico'!B3987*LCOH!$C$21</f>
        <v>277.7</v>
      </c>
      <c r="C3985">
        <f>$P$35*'Profilo fotovoltaico'!B3987</f>
        <v>0</v>
      </c>
      <c r="D3985">
        <f>$Q$37*'Profilo eolico'!B3987</f>
        <v>1620.2781102060965</v>
      </c>
      <c r="E3985">
        <f>$P$39*'Profilo fotovoltaico'!B3987+'Approvvigionamento energia'!$Q$39*'Profilo eolico'!B3987</f>
        <v>1215.2085826545724</v>
      </c>
      <c r="F3985">
        <f>$P$41*'Profilo fotovoltaico'!B3987+'Approvvigionamento energia'!$Q$41*'Profilo eolico'!B3987</f>
        <v>810.13905510304824</v>
      </c>
      <c r="G3985">
        <f>$P$43*'Profilo fotovoltaico'!B3987+'Approvvigionamento energia'!$Q$43*'Profilo eolico'!B3987</f>
        <v>405.06952755152412</v>
      </c>
      <c r="H3985">
        <f t="shared" si="124"/>
        <v>1138.4335154826958</v>
      </c>
      <c r="I3985">
        <f>IF(LCOH!$C$28=Menu!$A$1,'Approvvigionamento energia'!C3985,0)+IF(LCOH!$C$28=Menu!$A$2,'Approvvigionamento energia'!D3985,0)+IF(LCOH!$C$28=Menu!$A$3,'Approvvigionamento energia'!E3985,0)+IF(LCOH!$C$28=Menu!$A$4,'Approvvigionamento energia'!F3985,0)+IF(LCOH!$C$28=Menu!$A$5,'Approvvigionamento energia'!G3985,0)+IF(LCOH!$C$28=Menu!$A$6,'Approvvigionamento energia'!H3985,0)</f>
        <v>810.13905510304824</v>
      </c>
      <c r="J3985">
        <f>'Approvvigionamento energia'!A3985+'Approvvigionamento energia'!B3985+'Approvvigionamento energia'!I3985</f>
        <v>1087.8390551030482</v>
      </c>
      <c r="K3985">
        <f>IF(MIN(LCOH!$C$18,J3985)&gt;=$P$48*LCOH!$C$18, MIN(LCOH!$C$18,J3985),0)</f>
        <v>1087.8390551030482</v>
      </c>
      <c r="L3985">
        <f t="shared" si="125"/>
        <v>0</v>
      </c>
      <c r="M3985">
        <f>K3985/LCOH!$C$18</f>
        <v>0.72522603673536545</v>
      </c>
      <c r="N3985">
        <f>K3985/LCOH!$C$34</f>
        <v>20.960290079056804</v>
      </c>
    </row>
    <row r="3986" spans="1:14" x14ac:dyDescent="0.35">
      <c r="A3986">
        <f>'Profilo fotovoltaico'!B3988*LCOH!$C$20</f>
        <v>0</v>
      </c>
      <c r="B3986">
        <f>'Profilo eolico'!B3988*LCOH!$C$21</f>
        <v>287.60000000000002</v>
      </c>
      <c r="C3986">
        <f>$P$35*'Profilo fotovoltaico'!B3988</f>
        <v>0</v>
      </c>
      <c r="D3986">
        <f>$Q$37*'Profilo eolico'!B3988</f>
        <v>1678.0409956617696</v>
      </c>
      <c r="E3986">
        <f>$P$39*'Profilo fotovoltaico'!B3988+'Approvvigionamento energia'!$Q$39*'Profilo eolico'!B3988</f>
        <v>1258.5307467463272</v>
      </c>
      <c r="F3986">
        <f>$P$41*'Profilo fotovoltaico'!B3988+'Approvvigionamento energia'!$Q$41*'Profilo eolico'!B3988</f>
        <v>839.02049783088478</v>
      </c>
      <c r="G3986">
        <f>$P$43*'Profilo fotovoltaico'!B3988+'Approvvigionamento energia'!$Q$43*'Profilo eolico'!B3988</f>
        <v>419.51024891544239</v>
      </c>
      <c r="H3986">
        <f t="shared" si="124"/>
        <v>1138.4335154826958</v>
      </c>
      <c r="I3986">
        <f>IF(LCOH!$C$28=Menu!$A$1,'Approvvigionamento energia'!C3986,0)+IF(LCOH!$C$28=Menu!$A$2,'Approvvigionamento energia'!D3986,0)+IF(LCOH!$C$28=Menu!$A$3,'Approvvigionamento energia'!E3986,0)+IF(LCOH!$C$28=Menu!$A$4,'Approvvigionamento energia'!F3986,0)+IF(LCOH!$C$28=Menu!$A$5,'Approvvigionamento energia'!G3986,0)+IF(LCOH!$C$28=Menu!$A$6,'Approvvigionamento energia'!H3986,0)</f>
        <v>839.02049783088478</v>
      </c>
      <c r="J3986">
        <f>'Approvvigionamento energia'!A3986+'Approvvigionamento energia'!B3986+'Approvvigionamento energia'!I3986</f>
        <v>1126.6204978308847</v>
      </c>
      <c r="K3986">
        <f>IF(MIN(LCOH!$C$18,J3986)&gt;=$P$48*LCOH!$C$18, MIN(LCOH!$C$18,J3986),0)</f>
        <v>1126.6204978308847</v>
      </c>
      <c r="L3986">
        <f t="shared" si="125"/>
        <v>0</v>
      </c>
      <c r="M3986">
        <f>K3986/LCOH!$C$18</f>
        <v>0.75108033188725642</v>
      </c>
      <c r="N3986">
        <f>K3986/LCOH!$C$34</f>
        <v>21.707524042984293</v>
      </c>
    </row>
    <row r="3987" spans="1:14" x14ac:dyDescent="0.35">
      <c r="A3987">
        <f>'Profilo fotovoltaico'!B3989*LCOH!$C$20</f>
        <v>0</v>
      </c>
      <c r="B3987">
        <f>'Profilo eolico'!B3989*LCOH!$C$21</f>
        <v>293</v>
      </c>
      <c r="C3987">
        <f>$P$35*'Profilo fotovoltaico'!B3989</f>
        <v>0</v>
      </c>
      <c r="D3987">
        <f>$Q$37*'Profilo eolico'!B3989</f>
        <v>1709.5480240921363</v>
      </c>
      <c r="E3987">
        <f>$P$39*'Profilo fotovoltaico'!B3989+'Approvvigionamento energia'!$Q$39*'Profilo eolico'!B3989</f>
        <v>1282.1610180691021</v>
      </c>
      <c r="F3987">
        <f>$P$41*'Profilo fotovoltaico'!B3989+'Approvvigionamento energia'!$Q$41*'Profilo eolico'!B3989</f>
        <v>854.77401204606815</v>
      </c>
      <c r="G3987">
        <f>$P$43*'Profilo fotovoltaico'!B3989+'Approvvigionamento energia'!$Q$43*'Profilo eolico'!B3989</f>
        <v>427.38700602303408</v>
      </c>
      <c r="H3987">
        <f t="shared" si="124"/>
        <v>1138.4335154826958</v>
      </c>
      <c r="I3987">
        <f>IF(LCOH!$C$28=Menu!$A$1,'Approvvigionamento energia'!C3987,0)+IF(LCOH!$C$28=Menu!$A$2,'Approvvigionamento energia'!D3987,0)+IF(LCOH!$C$28=Menu!$A$3,'Approvvigionamento energia'!E3987,0)+IF(LCOH!$C$28=Menu!$A$4,'Approvvigionamento energia'!F3987,0)+IF(LCOH!$C$28=Menu!$A$5,'Approvvigionamento energia'!G3987,0)+IF(LCOH!$C$28=Menu!$A$6,'Approvvigionamento energia'!H3987,0)</f>
        <v>854.77401204606815</v>
      </c>
      <c r="J3987">
        <f>'Approvvigionamento energia'!A3987+'Approvvigionamento energia'!B3987+'Approvvigionamento energia'!I3987</f>
        <v>1147.774012046068</v>
      </c>
      <c r="K3987">
        <f>IF(MIN(LCOH!$C$18,J3987)&gt;=$P$48*LCOH!$C$18, MIN(LCOH!$C$18,J3987),0)</f>
        <v>1147.774012046068</v>
      </c>
      <c r="L3987">
        <f t="shared" si="125"/>
        <v>0</v>
      </c>
      <c r="M3987">
        <f>K3987/LCOH!$C$18</f>
        <v>0.76518267469737866</v>
      </c>
      <c r="N3987">
        <f>K3987/LCOH!$C$34</f>
        <v>22.115106205126551</v>
      </c>
    </row>
    <row r="3988" spans="1:14" x14ac:dyDescent="0.35">
      <c r="A3988">
        <f>'Profilo fotovoltaico'!B3990*LCOH!$C$20</f>
        <v>0</v>
      </c>
      <c r="B3988">
        <f>'Profilo eolico'!B3990*LCOH!$C$21</f>
        <v>296.89999999999998</v>
      </c>
      <c r="C3988">
        <f>$P$35*'Profilo fotovoltaico'!B3990</f>
        <v>0</v>
      </c>
      <c r="D3988">
        <f>$Q$37*'Profilo eolico'!B3990</f>
        <v>1732.3031001807349</v>
      </c>
      <c r="E3988">
        <f>$P$39*'Profilo fotovoltaico'!B3990+'Approvvigionamento energia'!$Q$39*'Profilo eolico'!B3990</f>
        <v>1299.2273251355509</v>
      </c>
      <c r="F3988">
        <f>$P$41*'Profilo fotovoltaico'!B3990+'Approvvigionamento energia'!$Q$41*'Profilo eolico'!B3990</f>
        <v>866.15155009036744</v>
      </c>
      <c r="G3988">
        <f>$P$43*'Profilo fotovoltaico'!B3990+'Approvvigionamento energia'!$Q$43*'Profilo eolico'!B3990</f>
        <v>433.07577504518372</v>
      </c>
      <c r="H3988">
        <f t="shared" si="124"/>
        <v>1138.4335154826958</v>
      </c>
      <c r="I3988">
        <f>IF(LCOH!$C$28=Menu!$A$1,'Approvvigionamento energia'!C3988,0)+IF(LCOH!$C$28=Menu!$A$2,'Approvvigionamento energia'!D3988,0)+IF(LCOH!$C$28=Menu!$A$3,'Approvvigionamento energia'!E3988,0)+IF(LCOH!$C$28=Menu!$A$4,'Approvvigionamento energia'!F3988,0)+IF(LCOH!$C$28=Menu!$A$5,'Approvvigionamento energia'!G3988,0)+IF(LCOH!$C$28=Menu!$A$6,'Approvvigionamento energia'!H3988,0)</f>
        <v>866.15155009036744</v>
      </c>
      <c r="J3988">
        <f>'Approvvigionamento energia'!A3988+'Approvvigionamento energia'!B3988+'Approvvigionamento energia'!I3988</f>
        <v>1163.0515500903675</v>
      </c>
      <c r="K3988">
        <f>IF(MIN(LCOH!$C$18,J3988)&gt;=$P$48*LCOH!$C$18, MIN(LCOH!$C$18,J3988),0)</f>
        <v>1163.0515500903675</v>
      </c>
      <c r="L3988">
        <f t="shared" si="125"/>
        <v>0</v>
      </c>
      <c r="M3988">
        <f>K3988/LCOH!$C$18</f>
        <v>0.77536770006024502</v>
      </c>
      <c r="N3988">
        <f>K3988/LCOH!$C$34</f>
        <v>22.409471100007082</v>
      </c>
    </row>
    <row r="3989" spans="1:14" x14ac:dyDescent="0.35">
      <c r="A3989">
        <f>'Profilo fotovoltaico'!B3991*LCOH!$C$20</f>
        <v>0</v>
      </c>
      <c r="B3989">
        <f>'Profilo eolico'!B3991*LCOH!$C$21</f>
        <v>291.5</v>
      </c>
      <c r="C3989">
        <f>$P$35*'Profilo fotovoltaico'!B3991</f>
        <v>0</v>
      </c>
      <c r="D3989">
        <f>$Q$37*'Profilo eolico'!B3991</f>
        <v>1700.7960717503677</v>
      </c>
      <c r="E3989">
        <f>$P$39*'Profilo fotovoltaico'!B3991+'Approvvigionamento energia'!$Q$39*'Profilo eolico'!B3991</f>
        <v>1275.5970538127756</v>
      </c>
      <c r="F3989">
        <f>$P$41*'Profilo fotovoltaico'!B3991+'Approvvigionamento energia'!$Q$41*'Profilo eolico'!B3991</f>
        <v>850.39803587518384</v>
      </c>
      <c r="G3989">
        <f>$P$43*'Profilo fotovoltaico'!B3991+'Approvvigionamento energia'!$Q$43*'Profilo eolico'!B3991</f>
        <v>425.19901793759192</v>
      </c>
      <c r="H3989">
        <f t="shared" si="124"/>
        <v>1138.4335154826958</v>
      </c>
      <c r="I3989">
        <f>IF(LCOH!$C$28=Menu!$A$1,'Approvvigionamento energia'!C3989,0)+IF(LCOH!$C$28=Menu!$A$2,'Approvvigionamento energia'!D3989,0)+IF(LCOH!$C$28=Menu!$A$3,'Approvvigionamento energia'!E3989,0)+IF(LCOH!$C$28=Menu!$A$4,'Approvvigionamento energia'!F3989,0)+IF(LCOH!$C$28=Menu!$A$5,'Approvvigionamento energia'!G3989,0)+IF(LCOH!$C$28=Menu!$A$6,'Approvvigionamento energia'!H3989,0)</f>
        <v>850.39803587518384</v>
      </c>
      <c r="J3989">
        <f>'Approvvigionamento energia'!A3989+'Approvvigionamento energia'!B3989+'Approvvigionamento energia'!I3989</f>
        <v>1141.8980358751837</v>
      </c>
      <c r="K3989">
        <f>IF(MIN(LCOH!$C$18,J3989)&gt;=$P$48*LCOH!$C$18, MIN(LCOH!$C$18,J3989),0)</f>
        <v>1141.8980358751837</v>
      </c>
      <c r="L3989">
        <f t="shared" si="125"/>
        <v>0</v>
      </c>
      <c r="M3989">
        <f>K3989/LCOH!$C$18</f>
        <v>0.76126535725012245</v>
      </c>
      <c r="N3989">
        <f>K3989/LCOH!$C$34</f>
        <v>22.001888937864813</v>
      </c>
    </row>
    <row r="3990" spans="1:14" x14ac:dyDescent="0.35">
      <c r="A3990">
        <f>'Profilo fotovoltaico'!B3992*LCOH!$C$20</f>
        <v>48</v>
      </c>
      <c r="B3990">
        <f>'Profilo eolico'!B3992*LCOH!$C$21</f>
        <v>266.7</v>
      </c>
      <c r="C3990">
        <f>$P$35*'Profilo fotovoltaico'!B3992</f>
        <v>353.02138500585914</v>
      </c>
      <c r="D3990">
        <f>$Q$37*'Profilo eolico'!B3992</f>
        <v>1556.0971263664599</v>
      </c>
      <c r="E3990">
        <f>$P$39*'Profilo fotovoltaico'!B3992+'Approvvigionamento energia'!$Q$39*'Profilo eolico'!B3992</f>
        <v>1255.3281910263097</v>
      </c>
      <c r="F3990">
        <f>$P$41*'Profilo fotovoltaico'!B3992+'Approvvigionamento energia'!$Q$41*'Profilo eolico'!B3992</f>
        <v>954.55925568615953</v>
      </c>
      <c r="G3990">
        <f>$P$43*'Profilo fotovoltaico'!B3992+'Approvvigionamento energia'!$Q$43*'Profilo eolico'!B3992</f>
        <v>653.79032034600937</v>
      </c>
      <c r="H3990">
        <f t="shared" si="124"/>
        <v>1138.4335154826958</v>
      </c>
      <c r="I3990">
        <f>IF(LCOH!$C$28=Menu!$A$1,'Approvvigionamento energia'!C3990,0)+IF(LCOH!$C$28=Menu!$A$2,'Approvvigionamento energia'!D3990,0)+IF(LCOH!$C$28=Menu!$A$3,'Approvvigionamento energia'!E3990,0)+IF(LCOH!$C$28=Menu!$A$4,'Approvvigionamento energia'!F3990,0)+IF(LCOH!$C$28=Menu!$A$5,'Approvvigionamento energia'!G3990,0)+IF(LCOH!$C$28=Menu!$A$6,'Approvvigionamento energia'!H3990,0)</f>
        <v>954.55925568615953</v>
      </c>
      <c r="J3990">
        <f>'Approvvigionamento energia'!A3990+'Approvvigionamento energia'!B3990+'Approvvigionamento energia'!I3990</f>
        <v>1269.2592556861596</v>
      </c>
      <c r="K3990">
        <f>IF(MIN(LCOH!$C$18,J3990)&gt;=$P$48*LCOH!$C$18, MIN(LCOH!$C$18,J3990),0)</f>
        <v>1269.2592556861596</v>
      </c>
      <c r="L3990">
        <f t="shared" si="125"/>
        <v>0</v>
      </c>
      <c r="M3990">
        <f>K3990/LCOH!$C$18</f>
        <v>0.8461728371241064</v>
      </c>
      <c r="N3990">
        <f>K3990/LCOH!$C$34</f>
        <v>24.455862344627352</v>
      </c>
    </row>
    <row r="3991" spans="1:14" x14ac:dyDescent="0.35">
      <c r="A3991">
        <f>'Profilo fotovoltaico'!B3993*LCOH!$C$20</f>
        <v>158</v>
      </c>
      <c r="B3991">
        <f>'Profilo eolico'!B3993*LCOH!$C$21</f>
        <v>304.39999999999998</v>
      </c>
      <c r="C3991">
        <f>$P$35*'Profilo fotovoltaico'!B3993</f>
        <v>1162.0287256442862</v>
      </c>
      <c r="D3991">
        <f>$Q$37*'Profilo eolico'!B3993</f>
        <v>1776.062861889578</v>
      </c>
      <c r="E3991">
        <f>$P$39*'Profilo fotovoltaico'!B3993+'Approvvigionamento energia'!$Q$39*'Profilo eolico'!B3993</f>
        <v>1622.5543278282548</v>
      </c>
      <c r="F3991">
        <f>$P$41*'Profilo fotovoltaico'!B3993+'Approvvigionamento energia'!$Q$41*'Profilo eolico'!B3993</f>
        <v>1469.0457937669321</v>
      </c>
      <c r="G3991">
        <f>$P$43*'Profilo fotovoltaico'!B3993+'Approvvigionamento energia'!$Q$43*'Profilo eolico'!B3993</f>
        <v>1315.5372597056094</v>
      </c>
      <c r="H3991">
        <f t="shared" si="124"/>
        <v>1138.4335154826958</v>
      </c>
      <c r="I3991">
        <f>IF(LCOH!$C$28=Menu!$A$1,'Approvvigionamento energia'!C3991,0)+IF(LCOH!$C$28=Menu!$A$2,'Approvvigionamento energia'!D3991,0)+IF(LCOH!$C$28=Menu!$A$3,'Approvvigionamento energia'!E3991,0)+IF(LCOH!$C$28=Menu!$A$4,'Approvvigionamento energia'!F3991,0)+IF(LCOH!$C$28=Menu!$A$5,'Approvvigionamento energia'!G3991,0)+IF(LCOH!$C$28=Menu!$A$6,'Approvvigionamento energia'!H3991,0)</f>
        <v>1469.0457937669321</v>
      </c>
      <c r="J3991">
        <f>'Approvvigionamento energia'!A3991+'Approvvigionamento energia'!B3991+'Approvvigionamento energia'!I3991</f>
        <v>1931.4457937669322</v>
      </c>
      <c r="K3991">
        <f>IF(MIN(LCOH!$C$18,J3991)&gt;=$P$48*LCOH!$C$18, MIN(LCOH!$C$18,J3991),0)</f>
        <v>1500</v>
      </c>
      <c r="L3991">
        <f t="shared" si="125"/>
        <v>431.44579376693218</v>
      </c>
      <c r="M3991">
        <f>K3991/LCOH!$C$18</f>
        <v>1</v>
      </c>
      <c r="N3991">
        <f>K3991/LCOH!$C$34</f>
        <v>28.901734104046245</v>
      </c>
    </row>
    <row r="3992" spans="1:14" x14ac:dyDescent="0.35">
      <c r="A3992">
        <f>'Profilo fotovoltaico'!B3994*LCOH!$C$20</f>
        <v>304</v>
      </c>
      <c r="B3992">
        <f>'Profilo eolico'!B3994*LCOH!$C$21</f>
        <v>348.5</v>
      </c>
      <c r="C3992">
        <f>$P$35*'Profilo fotovoltaico'!B3994</f>
        <v>2235.8021050371076</v>
      </c>
      <c r="D3992">
        <f>$Q$37*'Profilo eolico'!B3994</f>
        <v>2033.3702607375751</v>
      </c>
      <c r="E3992">
        <f>$P$39*'Profilo fotovoltaico'!B3994+'Approvvigionamento energia'!$Q$39*'Profilo eolico'!B3994</f>
        <v>2083.9782218124583</v>
      </c>
      <c r="F3992">
        <f>$P$41*'Profilo fotovoltaico'!B3994+'Approvvigionamento energia'!$Q$41*'Profilo eolico'!B3994</f>
        <v>2134.5861828873412</v>
      </c>
      <c r="G3992">
        <f>$P$43*'Profilo fotovoltaico'!B3994+'Approvvigionamento energia'!$Q$43*'Profilo eolico'!B3994</f>
        <v>2185.1941439622246</v>
      </c>
      <c r="H3992">
        <f t="shared" si="124"/>
        <v>1138.4335154826958</v>
      </c>
      <c r="I3992">
        <f>IF(LCOH!$C$28=Menu!$A$1,'Approvvigionamento energia'!C3992,0)+IF(LCOH!$C$28=Menu!$A$2,'Approvvigionamento energia'!D3992,0)+IF(LCOH!$C$28=Menu!$A$3,'Approvvigionamento energia'!E3992,0)+IF(LCOH!$C$28=Menu!$A$4,'Approvvigionamento energia'!F3992,0)+IF(LCOH!$C$28=Menu!$A$5,'Approvvigionamento energia'!G3992,0)+IF(LCOH!$C$28=Menu!$A$6,'Approvvigionamento energia'!H3992,0)</f>
        <v>2134.5861828873412</v>
      </c>
      <c r="J3992">
        <f>'Approvvigionamento energia'!A3992+'Approvvigionamento energia'!B3992+'Approvvigionamento energia'!I3992</f>
        <v>2787.0861828873412</v>
      </c>
      <c r="K3992">
        <f>IF(MIN(LCOH!$C$18,J3992)&gt;=$P$48*LCOH!$C$18, MIN(LCOH!$C$18,J3992),0)</f>
        <v>1500</v>
      </c>
      <c r="L3992">
        <f t="shared" si="125"/>
        <v>1287.0861828873412</v>
      </c>
      <c r="M3992">
        <f>K3992/LCOH!$C$18</f>
        <v>1</v>
      </c>
      <c r="N3992">
        <f>K3992/LCOH!$C$34</f>
        <v>28.901734104046245</v>
      </c>
    </row>
    <row r="3993" spans="1:14" x14ac:dyDescent="0.35">
      <c r="A3993">
        <f>'Profilo fotovoltaico'!B3995*LCOH!$C$20</f>
        <v>444</v>
      </c>
      <c r="B3993">
        <f>'Profilo eolico'!B3995*LCOH!$C$21</f>
        <v>352.6</v>
      </c>
      <c r="C3993">
        <f>$P$35*'Profilo fotovoltaico'!B3995</f>
        <v>3265.4478113041969</v>
      </c>
      <c r="D3993">
        <f>$Q$37*'Profilo eolico'!B3995</f>
        <v>2057.2922638050763</v>
      </c>
      <c r="E3993">
        <f>$P$39*'Profilo fotovoltaico'!B3995+'Approvvigionamento energia'!$Q$39*'Profilo eolico'!B3995</f>
        <v>2359.3311506798564</v>
      </c>
      <c r="F3993">
        <f>$P$41*'Profilo fotovoltaico'!B3995+'Approvvigionamento energia'!$Q$41*'Profilo eolico'!B3995</f>
        <v>2661.3700375546368</v>
      </c>
      <c r="G3993">
        <f>$P$43*'Profilo fotovoltaico'!B3995+'Approvvigionamento energia'!$Q$43*'Profilo eolico'!B3995</f>
        <v>2963.4089244294169</v>
      </c>
      <c r="H3993">
        <f t="shared" si="124"/>
        <v>1138.4335154826958</v>
      </c>
      <c r="I3993">
        <f>IF(LCOH!$C$28=Menu!$A$1,'Approvvigionamento energia'!C3993,0)+IF(LCOH!$C$28=Menu!$A$2,'Approvvigionamento energia'!D3993,0)+IF(LCOH!$C$28=Menu!$A$3,'Approvvigionamento energia'!E3993,0)+IF(LCOH!$C$28=Menu!$A$4,'Approvvigionamento energia'!F3993,0)+IF(LCOH!$C$28=Menu!$A$5,'Approvvigionamento energia'!G3993,0)+IF(LCOH!$C$28=Menu!$A$6,'Approvvigionamento energia'!H3993,0)</f>
        <v>2661.3700375546368</v>
      </c>
      <c r="J3993">
        <f>'Approvvigionamento energia'!A3993+'Approvvigionamento energia'!B3993+'Approvvigionamento energia'!I3993</f>
        <v>3457.9700375546367</v>
      </c>
      <c r="K3993">
        <f>IF(MIN(LCOH!$C$18,J3993)&gt;=$P$48*LCOH!$C$18, MIN(LCOH!$C$18,J3993),0)</f>
        <v>1500</v>
      </c>
      <c r="L3993">
        <f t="shared" si="125"/>
        <v>1957.9700375546367</v>
      </c>
      <c r="M3993">
        <f>K3993/LCOH!$C$18</f>
        <v>1</v>
      </c>
      <c r="N3993">
        <f>K3993/LCOH!$C$34</f>
        <v>28.901734104046245</v>
      </c>
    </row>
    <row r="3994" spans="1:14" x14ac:dyDescent="0.35">
      <c r="A3994">
        <f>'Profilo fotovoltaico'!B3996*LCOH!$C$20</f>
        <v>560</v>
      </c>
      <c r="B3994">
        <f>'Profilo eolico'!B3996*LCOH!$C$21</f>
        <v>334.9</v>
      </c>
      <c r="C3994">
        <f>$P$35*'Profilo fotovoltaico'!B3996</f>
        <v>4118.5828250683571</v>
      </c>
      <c r="D3994">
        <f>$Q$37*'Profilo eolico'!B3996</f>
        <v>1954.0192261722063</v>
      </c>
      <c r="E3994">
        <f>$P$39*'Profilo fotovoltaico'!B3996+'Approvvigionamento energia'!$Q$39*'Profilo eolico'!B3996</f>
        <v>2495.1601258962437</v>
      </c>
      <c r="F3994">
        <f>$P$41*'Profilo fotovoltaico'!B3996+'Approvvigionamento energia'!$Q$41*'Profilo eolico'!B3996</f>
        <v>3036.3010256202815</v>
      </c>
      <c r="G3994">
        <f>$P$43*'Profilo fotovoltaico'!B3996+'Approvvigionamento energia'!$Q$43*'Profilo eolico'!B3996</f>
        <v>3577.4419253443193</v>
      </c>
      <c r="H3994">
        <f t="shared" si="124"/>
        <v>1138.4335154826958</v>
      </c>
      <c r="I3994">
        <f>IF(LCOH!$C$28=Menu!$A$1,'Approvvigionamento energia'!C3994,0)+IF(LCOH!$C$28=Menu!$A$2,'Approvvigionamento energia'!D3994,0)+IF(LCOH!$C$28=Menu!$A$3,'Approvvigionamento energia'!E3994,0)+IF(LCOH!$C$28=Menu!$A$4,'Approvvigionamento energia'!F3994,0)+IF(LCOH!$C$28=Menu!$A$5,'Approvvigionamento energia'!G3994,0)+IF(LCOH!$C$28=Menu!$A$6,'Approvvigionamento energia'!H3994,0)</f>
        <v>3036.3010256202815</v>
      </c>
      <c r="J3994">
        <f>'Approvvigionamento energia'!A3994+'Approvvigionamento energia'!B3994+'Approvvigionamento energia'!I3994</f>
        <v>3931.2010256202816</v>
      </c>
      <c r="K3994">
        <f>IF(MIN(LCOH!$C$18,J3994)&gt;=$P$48*LCOH!$C$18, MIN(LCOH!$C$18,J3994),0)</f>
        <v>1500</v>
      </c>
      <c r="L3994">
        <f t="shared" si="125"/>
        <v>2431.2010256202816</v>
      </c>
      <c r="M3994">
        <f>K3994/LCOH!$C$18</f>
        <v>1</v>
      </c>
      <c r="N3994">
        <f>K3994/LCOH!$C$34</f>
        <v>28.901734104046245</v>
      </c>
    </row>
    <row r="3995" spans="1:14" x14ac:dyDescent="0.35">
      <c r="A3995">
        <f>'Profilo fotovoltaico'!B3997*LCOH!$C$20</f>
        <v>642</v>
      </c>
      <c r="B3995">
        <f>'Profilo eolico'!B3997*LCOH!$C$21</f>
        <v>308.40000000000003</v>
      </c>
      <c r="C3995">
        <f>$P$35*'Profilo fotovoltaico'!B3997</f>
        <v>4721.6610244533658</v>
      </c>
      <c r="D3995">
        <f>$Q$37*'Profilo eolico'!B3997</f>
        <v>1799.4014014676275</v>
      </c>
      <c r="E3995">
        <f>$P$39*'Profilo fotovoltaico'!B3997+'Approvvigionamento energia'!$Q$39*'Profilo eolico'!B3997</f>
        <v>2529.966307214062</v>
      </c>
      <c r="F3995">
        <f>$P$41*'Profilo fotovoltaico'!B3997+'Approvvigionamento energia'!$Q$41*'Profilo eolico'!B3997</f>
        <v>3260.5312129604968</v>
      </c>
      <c r="G3995">
        <f>$P$43*'Profilo fotovoltaico'!B3997+'Approvvigionamento energia'!$Q$43*'Profilo eolico'!B3997</f>
        <v>3991.0961187069311</v>
      </c>
      <c r="H3995">
        <f t="shared" si="124"/>
        <v>1138.4335154826958</v>
      </c>
      <c r="I3995">
        <f>IF(LCOH!$C$28=Menu!$A$1,'Approvvigionamento energia'!C3995,0)+IF(LCOH!$C$28=Menu!$A$2,'Approvvigionamento energia'!D3995,0)+IF(LCOH!$C$28=Menu!$A$3,'Approvvigionamento energia'!E3995,0)+IF(LCOH!$C$28=Menu!$A$4,'Approvvigionamento energia'!F3995,0)+IF(LCOH!$C$28=Menu!$A$5,'Approvvigionamento energia'!G3995,0)+IF(LCOH!$C$28=Menu!$A$6,'Approvvigionamento energia'!H3995,0)</f>
        <v>3260.5312129604968</v>
      </c>
      <c r="J3995">
        <f>'Approvvigionamento energia'!A3995+'Approvvigionamento energia'!B3995+'Approvvigionamento energia'!I3995</f>
        <v>4210.9312129604969</v>
      </c>
      <c r="K3995">
        <f>IF(MIN(LCOH!$C$18,J3995)&gt;=$P$48*LCOH!$C$18, MIN(LCOH!$C$18,J3995),0)</f>
        <v>1500</v>
      </c>
      <c r="L3995">
        <f t="shared" si="125"/>
        <v>2710.9312129604969</v>
      </c>
      <c r="M3995">
        <f>K3995/LCOH!$C$18</f>
        <v>1</v>
      </c>
      <c r="N3995">
        <f>K3995/LCOH!$C$34</f>
        <v>28.901734104046245</v>
      </c>
    </row>
    <row r="3996" spans="1:14" x14ac:dyDescent="0.35">
      <c r="A3996">
        <f>'Profilo fotovoltaico'!B3998*LCOH!$C$20</f>
        <v>685</v>
      </c>
      <c r="B3996">
        <f>'Profilo eolico'!B3998*LCOH!$C$21</f>
        <v>282.8</v>
      </c>
      <c r="C3996">
        <f>$P$35*'Profilo fotovoltaico'!B3998</f>
        <v>5037.9093485211151</v>
      </c>
      <c r="D3996">
        <f>$Q$37*'Profilo eolico'!B3998</f>
        <v>1650.0347481681099</v>
      </c>
      <c r="E3996">
        <f>$P$39*'Profilo fotovoltaico'!B3998+'Approvvigionamento energia'!$Q$39*'Profilo eolico'!B3998</f>
        <v>2497.0033982563609</v>
      </c>
      <c r="F3996">
        <f>$P$41*'Profilo fotovoltaico'!B3998+'Approvvigionamento energia'!$Q$41*'Profilo eolico'!B3998</f>
        <v>3343.9720483446126</v>
      </c>
      <c r="G3996">
        <f>$P$43*'Profilo fotovoltaico'!B3998+'Approvvigionamento energia'!$Q$43*'Profilo eolico'!B3998</f>
        <v>4190.9406984328634</v>
      </c>
      <c r="H3996">
        <f t="shared" si="124"/>
        <v>1138.4335154826958</v>
      </c>
      <c r="I3996">
        <f>IF(LCOH!$C$28=Menu!$A$1,'Approvvigionamento energia'!C3996,0)+IF(LCOH!$C$28=Menu!$A$2,'Approvvigionamento energia'!D3996,0)+IF(LCOH!$C$28=Menu!$A$3,'Approvvigionamento energia'!E3996,0)+IF(LCOH!$C$28=Menu!$A$4,'Approvvigionamento energia'!F3996,0)+IF(LCOH!$C$28=Menu!$A$5,'Approvvigionamento energia'!G3996,0)+IF(LCOH!$C$28=Menu!$A$6,'Approvvigionamento energia'!H3996,0)</f>
        <v>3343.9720483446126</v>
      </c>
      <c r="J3996">
        <f>'Approvvigionamento energia'!A3996+'Approvvigionamento energia'!B3996+'Approvvigionamento energia'!I3996</f>
        <v>4311.7720483446128</v>
      </c>
      <c r="K3996">
        <f>IF(MIN(LCOH!$C$18,J3996)&gt;=$P$48*LCOH!$C$18, MIN(LCOH!$C$18,J3996),0)</f>
        <v>1500</v>
      </c>
      <c r="L3996">
        <f t="shared" si="125"/>
        <v>2811.7720483446128</v>
      </c>
      <c r="M3996">
        <f>K3996/LCOH!$C$18</f>
        <v>1</v>
      </c>
      <c r="N3996">
        <f>K3996/LCOH!$C$34</f>
        <v>28.901734104046245</v>
      </c>
    </row>
    <row r="3997" spans="1:14" x14ac:dyDescent="0.35">
      <c r="A3997">
        <f>'Profilo fotovoltaico'!B3999*LCOH!$C$20</f>
        <v>689</v>
      </c>
      <c r="B3997">
        <f>'Profilo eolico'!B3999*LCOH!$C$21</f>
        <v>259.79999999999995</v>
      </c>
      <c r="C3997">
        <f>$P$35*'Profilo fotovoltaico'!B3999</f>
        <v>5067.3277972716023</v>
      </c>
      <c r="D3997">
        <f>$Q$37*'Profilo eolico'!B3999</f>
        <v>1515.8381455943243</v>
      </c>
      <c r="E3997">
        <f>$P$39*'Profilo fotovoltaico'!B3999+'Approvvigionamento energia'!$Q$39*'Profilo eolico'!B3999</f>
        <v>2403.7105585136437</v>
      </c>
      <c r="F3997">
        <f>$P$41*'Profilo fotovoltaico'!B3999+'Approvvigionamento energia'!$Q$41*'Profilo eolico'!B3999</f>
        <v>3291.5829714329634</v>
      </c>
      <c r="G3997">
        <f>$P$43*'Profilo fotovoltaico'!B3999+'Approvvigionamento energia'!$Q$43*'Profilo eolico'!B3999</f>
        <v>4179.4553843522826</v>
      </c>
      <c r="H3997">
        <f t="shared" si="124"/>
        <v>1138.4335154826958</v>
      </c>
      <c r="I3997">
        <f>IF(LCOH!$C$28=Menu!$A$1,'Approvvigionamento energia'!C3997,0)+IF(LCOH!$C$28=Menu!$A$2,'Approvvigionamento energia'!D3997,0)+IF(LCOH!$C$28=Menu!$A$3,'Approvvigionamento energia'!E3997,0)+IF(LCOH!$C$28=Menu!$A$4,'Approvvigionamento energia'!F3997,0)+IF(LCOH!$C$28=Menu!$A$5,'Approvvigionamento energia'!G3997,0)+IF(LCOH!$C$28=Menu!$A$6,'Approvvigionamento energia'!H3997,0)</f>
        <v>3291.5829714329634</v>
      </c>
      <c r="J3997">
        <f>'Approvvigionamento energia'!A3997+'Approvvigionamento energia'!B3997+'Approvvigionamento energia'!I3997</f>
        <v>4240.3829714329631</v>
      </c>
      <c r="K3997">
        <f>IF(MIN(LCOH!$C$18,J3997)&gt;=$P$48*LCOH!$C$18, MIN(LCOH!$C$18,J3997),0)</f>
        <v>1500</v>
      </c>
      <c r="L3997">
        <f t="shared" si="125"/>
        <v>2740.3829714329631</v>
      </c>
      <c r="M3997">
        <f>K3997/LCOH!$C$18</f>
        <v>1</v>
      </c>
      <c r="N3997">
        <f>K3997/LCOH!$C$34</f>
        <v>28.901734104046245</v>
      </c>
    </row>
    <row r="3998" spans="1:14" x14ac:dyDescent="0.35">
      <c r="A3998">
        <f>'Profilo fotovoltaico'!B4000*LCOH!$C$20</f>
        <v>653</v>
      </c>
      <c r="B3998">
        <f>'Profilo eolico'!B4000*LCOH!$C$21</f>
        <v>240.79999999999998</v>
      </c>
      <c r="C3998">
        <f>$P$35*'Profilo fotovoltaico'!B4000</f>
        <v>4802.5617585172085</v>
      </c>
      <c r="D3998">
        <f>$Q$37*'Profilo eolico'!B4000</f>
        <v>1404.9800825985885</v>
      </c>
      <c r="E3998">
        <f>$P$39*'Profilo fotovoltaico'!B4000+'Approvvigionamento energia'!$Q$39*'Profilo eolico'!B4000</f>
        <v>2254.3755015782435</v>
      </c>
      <c r="F3998">
        <f>$P$41*'Profilo fotovoltaico'!B4000+'Approvvigionamento energia'!$Q$41*'Profilo eolico'!B4000</f>
        <v>3103.7709205578985</v>
      </c>
      <c r="G3998">
        <f>$P$43*'Profilo fotovoltaico'!B4000+'Approvvigionamento energia'!$Q$43*'Profilo eolico'!B4000</f>
        <v>3953.1663395375535</v>
      </c>
      <c r="H3998">
        <f t="shared" si="124"/>
        <v>1138.4335154826958</v>
      </c>
      <c r="I3998">
        <f>IF(LCOH!$C$28=Menu!$A$1,'Approvvigionamento energia'!C3998,0)+IF(LCOH!$C$28=Menu!$A$2,'Approvvigionamento energia'!D3998,0)+IF(LCOH!$C$28=Menu!$A$3,'Approvvigionamento energia'!E3998,0)+IF(LCOH!$C$28=Menu!$A$4,'Approvvigionamento energia'!F3998,0)+IF(LCOH!$C$28=Menu!$A$5,'Approvvigionamento energia'!G3998,0)+IF(LCOH!$C$28=Menu!$A$6,'Approvvigionamento energia'!H3998,0)</f>
        <v>3103.7709205578985</v>
      </c>
      <c r="J3998">
        <f>'Approvvigionamento energia'!A3998+'Approvvigionamento energia'!B3998+'Approvvigionamento energia'!I3998</f>
        <v>3997.5709205578987</v>
      </c>
      <c r="K3998">
        <f>IF(MIN(LCOH!$C$18,J3998)&gt;=$P$48*LCOH!$C$18, MIN(LCOH!$C$18,J3998),0)</f>
        <v>1500</v>
      </c>
      <c r="L3998">
        <f t="shared" si="125"/>
        <v>2497.5709205578987</v>
      </c>
      <c r="M3998">
        <f>K3998/LCOH!$C$18</f>
        <v>1</v>
      </c>
      <c r="N3998">
        <f>K3998/LCOH!$C$34</f>
        <v>28.901734104046245</v>
      </c>
    </row>
    <row r="3999" spans="1:14" x14ac:dyDescent="0.35">
      <c r="A3999">
        <f>'Profilo fotovoltaico'!B4001*LCOH!$C$20</f>
        <v>576</v>
      </c>
      <c r="B3999">
        <f>'Profilo eolico'!B4001*LCOH!$C$21</f>
        <v>223.1</v>
      </c>
      <c r="C3999">
        <f>$P$35*'Profilo fotovoltaico'!B4001</f>
        <v>4236.2566200703095</v>
      </c>
      <c r="D3999">
        <f>$Q$37*'Profilo eolico'!B4001</f>
        <v>1301.7070449657188</v>
      </c>
      <c r="E3999">
        <f>$P$39*'Profilo fotovoltaico'!B4001+'Approvvigionamento energia'!$Q$39*'Profilo eolico'!B4001</f>
        <v>2035.3444387418665</v>
      </c>
      <c r="F3999">
        <f>$P$41*'Profilo fotovoltaico'!B4001+'Approvvigionamento energia'!$Q$41*'Profilo eolico'!B4001</f>
        <v>2768.981832518014</v>
      </c>
      <c r="G3999">
        <f>$P$43*'Profilo fotovoltaico'!B4001+'Approvvigionamento energia'!$Q$43*'Profilo eolico'!B4001</f>
        <v>3502.6192262941618</v>
      </c>
      <c r="H3999">
        <f t="shared" si="124"/>
        <v>1138.4335154826958</v>
      </c>
      <c r="I3999">
        <f>IF(LCOH!$C$28=Menu!$A$1,'Approvvigionamento energia'!C3999,0)+IF(LCOH!$C$28=Menu!$A$2,'Approvvigionamento energia'!D3999,0)+IF(LCOH!$C$28=Menu!$A$3,'Approvvigionamento energia'!E3999,0)+IF(LCOH!$C$28=Menu!$A$4,'Approvvigionamento energia'!F3999,0)+IF(LCOH!$C$28=Menu!$A$5,'Approvvigionamento energia'!G3999,0)+IF(LCOH!$C$28=Menu!$A$6,'Approvvigionamento energia'!H3999,0)</f>
        <v>2768.981832518014</v>
      </c>
      <c r="J3999">
        <f>'Approvvigionamento energia'!A3999+'Approvvigionamento energia'!B3999+'Approvvigionamento energia'!I3999</f>
        <v>3568.0818325180139</v>
      </c>
      <c r="K3999">
        <f>IF(MIN(LCOH!$C$18,J3999)&gt;=$P$48*LCOH!$C$18, MIN(LCOH!$C$18,J3999),0)</f>
        <v>1500</v>
      </c>
      <c r="L3999">
        <f t="shared" si="125"/>
        <v>2068.0818325180139</v>
      </c>
      <c r="M3999">
        <f>K3999/LCOH!$C$18</f>
        <v>1</v>
      </c>
      <c r="N3999">
        <f>K3999/LCOH!$C$34</f>
        <v>28.901734104046245</v>
      </c>
    </row>
    <row r="4000" spans="1:14" x14ac:dyDescent="0.35">
      <c r="A4000">
        <f>'Profilo fotovoltaico'!B4002*LCOH!$C$20</f>
        <v>457</v>
      </c>
      <c r="B4000">
        <f>'Profilo eolico'!B4002*LCOH!$C$21</f>
        <v>202.9</v>
      </c>
      <c r="C4000">
        <f>$P$35*'Profilo fotovoltaico'!B4002</f>
        <v>3361.0577697432836</v>
      </c>
      <c r="D4000">
        <f>$Q$37*'Profilo eolico'!B4002</f>
        <v>1183.8474200965682</v>
      </c>
      <c r="E4000">
        <f>$P$39*'Profilo fotovoltaico'!B4002+'Approvvigionamento energia'!$Q$39*'Profilo eolico'!B4002</f>
        <v>1728.150007508247</v>
      </c>
      <c r="F4000">
        <f>$P$41*'Profilo fotovoltaico'!B4002+'Approvvigionamento energia'!$Q$41*'Profilo eolico'!B4002</f>
        <v>2272.452594919926</v>
      </c>
      <c r="G4000">
        <f>$P$43*'Profilo fotovoltaico'!B4002+'Approvvigionamento energia'!$Q$43*'Profilo eolico'!B4002</f>
        <v>2816.7551823316053</v>
      </c>
      <c r="H4000">
        <f t="shared" si="124"/>
        <v>1138.4335154826958</v>
      </c>
      <c r="I4000">
        <f>IF(LCOH!$C$28=Menu!$A$1,'Approvvigionamento energia'!C4000,0)+IF(LCOH!$C$28=Menu!$A$2,'Approvvigionamento energia'!D4000,0)+IF(LCOH!$C$28=Menu!$A$3,'Approvvigionamento energia'!E4000,0)+IF(LCOH!$C$28=Menu!$A$4,'Approvvigionamento energia'!F4000,0)+IF(LCOH!$C$28=Menu!$A$5,'Approvvigionamento energia'!G4000,0)+IF(LCOH!$C$28=Menu!$A$6,'Approvvigionamento energia'!H4000,0)</f>
        <v>2272.452594919926</v>
      </c>
      <c r="J4000">
        <f>'Approvvigionamento energia'!A4000+'Approvvigionamento energia'!B4000+'Approvvigionamento energia'!I4000</f>
        <v>2932.3525949199261</v>
      </c>
      <c r="K4000">
        <f>IF(MIN(LCOH!$C$18,J4000)&gt;=$P$48*LCOH!$C$18, MIN(LCOH!$C$18,J4000),0)</f>
        <v>1500</v>
      </c>
      <c r="L4000">
        <f t="shared" si="125"/>
        <v>1432.3525949199261</v>
      </c>
      <c r="M4000">
        <f>K4000/LCOH!$C$18</f>
        <v>1</v>
      </c>
      <c r="N4000">
        <f>K4000/LCOH!$C$34</f>
        <v>28.901734104046245</v>
      </c>
    </row>
    <row r="4001" spans="1:14" x14ac:dyDescent="0.35">
      <c r="A4001">
        <f>'Profilo fotovoltaico'!B4003*LCOH!$C$20</f>
        <v>314</v>
      </c>
      <c r="B4001">
        <f>'Profilo eolico'!B4003*LCOH!$C$21</f>
        <v>178.29999999999998</v>
      </c>
      <c r="C4001">
        <f>$P$35*'Profilo fotovoltaico'!B4003</f>
        <v>2309.3482269133283</v>
      </c>
      <c r="D4001">
        <f>$Q$37*'Profilo eolico'!B4003</f>
        <v>1040.3154016915628</v>
      </c>
      <c r="E4001">
        <f>$P$39*'Profilo fotovoltaico'!B4003+'Approvvigionamento energia'!$Q$39*'Profilo eolico'!B4003</f>
        <v>1357.5736079970043</v>
      </c>
      <c r="F4001">
        <f>$P$41*'Profilo fotovoltaico'!B4003+'Approvvigionamento energia'!$Q$41*'Profilo eolico'!B4003</f>
        <v>1674.8318143024455</v>
      </c>
      <c r="G4001">
        <f>$P$43*'Profilo fotovoltaico'!B4003+'Approvvigionamento energia'!$Q$43*'Profilo eolico'!B4003</f>
        <v>1992.0900206078873</v>
      </c>
      <c r="H4001">
        <f t="shared" si="124"/>
        <v>1138.4335154826958</v>
      </c>
      <c r="I4001">
        <f>IF(LCOH!$C$28=Menu!$A$1,'Approvvigionamento energia'!C4001,0)+IF(LCOH!$C$28=Menu!$A$2,'Approvvigionamento energia'!D4001,0)+IF(LCOH!$C$28=Menu!$A$3,'Approvvigionamento energia'!E4001,0)+IF(LCOH!$C$28=Menu!$A$4,'Approvvigionamento energia'!F4001,0)+IF(LCOH!$C$28=Menu!$A$5,'Approvvigionamento energia'!G4001,0)+IF(LCOH!$C$28=Menu!$A$6,'Approvvigionamento energia'!H4001,0)</f>
        <v>1674.8318143024455</v>
      </c>
      <c r="J4001">
        <f>'Approvvigionamento energia'!A4001+'Approvvigionamento energia'!B4001+'Approvvigionamento energia'!I4001</f>
        <v>2167.1318143024455</v>
      </c>
      <c r="K4001">
        <f>IF(MIN(LCOH!$C$18,J4001)&gt;=$P$48*LCOH!$C$18, MIN(LCOH!$C$18,J4001),0)</f>
        <v>1500</v>
      </c>
      <c r="L4001">
        <f t="shared" si="125"/>
        <v>667.13181430244549</v>
      </c>
      <c r="M4001">
        <f>K4001/LCOH!$C$18</f>
        <v>1</v>
      </c>
      <c r="N4001">
        <f>K4001/LCOH!$C$34</f>
        <v>28.901734104046245</v>
      </c>
    </row>
    <row r="4002" spans="1:14" x14ac:dyDescent="0.35">
      <c r="A4002">
        <f>'Profilo fotovoltaico'!B4004*LCOH!$C$20</f>
        <v>179</v>
      </c>
      <c r="B4002">
        <f>'Profilo eolico'!B4004*LCOH!$C$21</f>
        <v>154.6</v>
      </c>
      <c r="C4002">
        <f>$P$35*'Profilo fotovoltaico'!B4004</f>
        <v>1316.4755815843496</v>
      </c>
      <c r="D4002">
        <f>$Q$37*'Profilo eolico'!B4004</f>
        <v>902.03455469161861</v>
      </c>
      <c r="E4002">
        <f>$P$39*'Profilo fotovoltaico'!B4004+'Approvvigionamento energia'!$Q$39*'Profilo eolico'!B4004</f>
        <v>1005.6448114148013</v>
      </c>
      <c r="F4002">
        <f>$P$41*'Profilo fotovoltaico'!B4004+'Approvvigionamento energia'!$Q$41*'Profilo eolico'!B4004</f>
        <v>1109.2550681379842</v>
      </c>
      <c r="G4002">
        <f>$P$43*'Profilo fotovoltaico'!B4004+'Approvvigionamento energia'!$Q$43*'Profilo eolico'!B4004</f>
        <v>1212.8653248611668</v>
      </c>
      <c r="H4002">
        <f t="shared" si="124"/>
        <v>1138.4335154826958</v>
      </c>
      <c r="I4002">
        <f>IF(LCOH!$C$28=Menu!$A$1,'Approvvigionamento energia'!C4002,0)+IF(LCOH!$C$28=Menu!$A$2,'Approvvigionamento energia'!D4002,0)+IF(LCOH!$C$28=Menu!$A$3,'Approvvigionamento energia'!E4002,0)+IF(LCOH!$C$28=Menu!$A$4,'Approvvigionamento energia'!F4002,0)+IF(LCOH!$C$28=Menu!$A$5,'Approvvigionamento energia'!G4002,0)+IF(LCOH!$C$28=Menu!$A$6,'Approvvigionamento energia'!H4002,0)</f>
        <v>1109.2550681379842</v>
      </c>
      <c r="J4002">
        <f>'Approvvigionamento energia'!A4002+'Approvvigionamento energia'!B4002+'Approvvigionamento energia'!I4002</f>
        <v>1442.8550681379843</v>
      </c>
      <c r="K4002">
        <f>IF(MIN(LCOH!$C$18,J4002)&gt;=$P$48*LCOH!$C$18, MIN(LCOH!$C$18,J4002),0)</f>
        <v>1442.8550681379843</v>
      </c>
      <c r="L4002">
        <f t="shared" si="125"/>
        <v>0</v>
      </c>
      <c r="M4002">
        <f>K4002/LCOH!$C$18</f>
        <v>0.96190337875865617</v>
      </c>
      <c r="N4002">
        <f>K4002/LCOH!$C$34</f>
        <v>27.800675686666366</v>
      </c>
    </row>
    <row r="4003" spans="1:14" x14ac:dyDescent="0.35">
      <c r="A4003">
        <f>'Profilo fotovoltaico'!B4005*LCOH!$C$20</f>
        <v>70</v>
      </c>
      <c r="B4003">
        <f>'Profilo eolico'!B4005*LCOH!$C$21</f>
        <v>134.20000000000002</v>
      </c>
      <c r="C4003">
        <f>$P$35*'Profilo fotovoltaico'!B4005</f>
        <v>514.82285313354464</v>
      </c>
      <c r="D4003">
        <f>$Q$37*'Profilo eolico'!B4005</f>
        <v>783.00800284356558</v>
      </c>
      <c r="E4003">
        <f>$P$39*'Profilo fotovoltaico'!B4005+'Approvvigionamento energia'!$Q$39*'Profilo eolico'!B4005</f>
        <v>715.96171541606031</v>
      </c>
      <c r="F4003">
        <f>$P$41*'Profilo fotovoltaico'!B4005+'Approvvigionamento energia'!$Q$41*'Profilo eolico'!B4005</f>
        <v>648.91542798855517</v>
      </c>
      <c r="G4003">
        <f>$P$43*'Profilo fotovoltaico'!B4005+'Approvvigionamento energia'!$Q$43*'Profilo eolico'!B4005</f>
        <v>581.8691405610499</v>
      </c>
      <c r="H4003">
        <f t="shared" si="124"/>
        <v>1138.4335154826958</v>
      </c>
      <c r="I4003">
        <f>IF(LCOH!$C$28=Menu!$A$1,'Approvvigionamento energia'!C4003,0)+IF(LCOH!$C$28=Menu!$A$2,'Approvvigionamento energia'!D4003,0)+IF(LCOH!$C$28=Menu!$A$3,'Approvvigionamento energia'!E4003,0)+IF(LCOH!$C$28=Menu!$A$4,'Approvvigionamento energia'!F4003,0)+IF(LCOH!$C$28=Menu!$A$5,'Approvvigionamento energia'!G4003,0)+IF(LCOH!$C$28=Menu!$A$6,'Approvvigionamento energia'!H4003,0)</f>
        <v>648.91542798855517</v>
      </c>
      <c r="J4003">
        <f>'Approvvigionamento energia'!A4003+'Approvvigionamento energia'!B4003+'Approvvigionamento energia'!I4003</f>
        <v>853.11542798855521</v>
      </c>
      <c r="K4003">
        <f>IF(MIN(LCOH!$C$18,J4003)&gt;=$P$48*LCOH!$C$18, MIN(LCOH!$C$18,J4003),0)</f>
        <v>853.11542798855521</v>
      </c>
      <c r="L4003">
        <f t="shared" si="125"/>
        <v>0</v>
      </c>
      <c r="M4003">
        <f>K4003/LCOH!$C$18</f>
        <v>0.56874361865903678</v>
      </c>
      <c r="N4003">
        <f>K4003/LCOH!$C$34</f>
        <v>16.437676839856554</v>
      </c>
    </row>
    <row r="4004" spans="1:14" x14ac:dyDescent="0.35">
      <c r="A4004">
        <f>'Profilo fotovoltaico'!B4006*LCOH!$C$20</f>
        <v>8</v>
      </c>
      <c r="B4004">
        <f>'Profilo eolico'!B4006*LCOH!$C$21</f>
        <v>143.30000000000001</v>
      </c>
      <c r="C4004">
        <f>$P$35*'Profilo fotovoltaico'!B4006</f>
        <v>58.836897500976519</v>
      </c>
      <c r="D4004">
        <f>$Q$37*'Profilo eolico'!B4006</f>
        <v>836.10318038362857</v>
      </c>
      <c r="E4004">
        <f>$P$39*'Profilo fotovoltaico'!B4006+'Approvvigionamento energia'!$Q$39*'Profilo eolico'!B4006</f>
        <v>641.78660966296559</v>
      </c>
      <c r="F4004">
        <f>$P$41*'Profilo fotovoltaico'!B4006+'Approvvigionamento energia'!$Q$41*'Profilo eolico'!B4006</f>
        <v>447.47003894230255</v>
      </c>
      <c r="G4004">
        <f>$P$43*'Profilo fotovoltaico'!B4006+'Approvvigionamento energia'!$Q$43*'Profilo eolico'!B4006</f>
        <v>253.15346822163954</v>
      </c>
      <c r="H4004">
        <f t="shared" si="124"/>
        <v>1138.4335154826958</v>
      </c>
      <c r="I4004">
        <f>IF(LCOH!$C$28=Menu!$A$1,'Approvvigionamento energia'!C4004,0)+IF(LCOH!$C$28=Menu!$A$2,'Approvvigionamento energia'!D4004,0)+IF(LCOH!$C$28=Menu!$A$3,'Approvvigionamento energia'!E4004,0)+IF(LCOH!$C$28=Menu!$A$4,'Approvvigionamento energia'!F4004,0)+IF(LCOH!$C$28=Menu!$A$5,'Approvvigionamento energia'!G4004,0)+IF(LCOH!$C$28=Menu!$A$6,'Approvvigionamento energia'!H4004,0)</f>
        <v>447.47003894230255</v>
      </c>
      <c r="J4004">
        <f>'Approvvigionamento energia'!A4004+'Approvvigionamento energia'!B4004+'Approvvigionamento energia'!I4004</f>
        <v>598.77003894230256</v>
      </c>
      <c r="K4004">
        <f>IF(MIN(LCOH!$C$18,J4004)&gt;=$P$48*LCOH!$C$18, MIN(LCOH!$C$18,J4004),0)</f>
        <v>598.77003894230256</v>
      </c>
      <c r="L4004">
        <f t="shared" si="125"/>
        <v>0</v>
      </c>
      <c r="M4004">
        <f>K4004/LCOH!$C$18</f>
        <v>0.39918002596153507</v>
      </c>
      <c r="N4004">
        <f>K4004/LCOH!$C$34</f>
        <v>11.536994969986562</v>
      </c>
    </row>
    <row r="4005" spans="1:14" x14ac:dyDescent="0.35">
      <c r="A4005">
        <f>'Profilo fotovoltaico'!B4007*LCOH!$C$20</f>
        <v>0</v>
      </c>
      <c r="B4005">
        <f>'Profilo eolico'!B4007*LCOH!$C$21</f>
        <v>166.4</v>
      </c>
      <c r="C4005">
        <f>$P$35*'Profilo fotovoltaico'!B4007</f>
        <v>0</v>
      </c>
      <c r="D4005">
        <f>$Q$37*'Profilo eolico'!B4007</f>
        <v>970.88324644686509</v>
      </c>
      <c r="E4005">
        <f>$P$39*'Profilo fotovoltaico'!B4007+'Approvvigionamento energia'!$Q$39*'Profilo eolico'!B4007</f>
        <v>728.16243483514882</v>
      </c>
      <c r="F4005">
        <f>$P$41*'Profilo fotovoltaico'!B4007+'Approvvigionamento energia'!$Q$41*'Profilo eolico'!B4007</f>
        <v>485.44162322343254</v>
      </c>
      <c r="G4005">
        <f>$P$43*'Profilo fotovoltaico'!B4007+'Approvvigionamento energia'!$Q$43*'Profilo eolico'!B4007</f>
        <v>242.72081161171627</v>
      </c>
      <c r="H4005">
        <f t="shared" si="124"/>
        <v>1138.4335154826958</v>
      </c>
      <c r="I4005">
        <f>IF(LCOH!$C$28=Menu!$A$1,'Approvvigionamento energia'!C4005,0)+IF(LCOH!$C$28=Menu!$A$2,'Approvvigionamento energia'!D4005,0)+IF(LCOH!$C$28=Menu!$A$3,'Approvvigionamento energia'!E4005,0)+IF(LCOH!$C$28=Menu!$A$4,'Approvvigionamento energia'!F4005,0)+IF(LCOH!$C$28=Menu!$A$5,'Approvvigionamento energia'!G4005,0)+IF(LCOH!$C$28=Menu!$A$6,'Approvvigionamento energia'!H4005,0)</f>
        <v>485.44162322343254</v>
      </c>
      <c r="J4005">
        <f>'Approvvigionamento energia'!A4005+'Approvvigionamento energia'!B4005+'Approvvigionamento energia'!I4005</f>
        <v>651.84162322343252</v>
      </c>
      <c r="K4005">
        <f>IF(MIN(LCOH!$C$18,J4005)&gt;=$P$48*LCOH!$C$18, MIN(LCOH!$C$18,J4005),0)</f>
        <v>651.84162322343252</v>
      </c>
      <c r="L4005">
        <f t="shared" si="125"/>
        <v>0</v>
      </c>
      <c r="M4005">
        <f>K4005/LCOH!$C$18</f>
        <v>0.434561082148955</v>
      </c>
      <c r="N4005">
        <f>K4005/LCOH!$C$34</f>
        <v>12.559568848235694</v>
      </c>
    </row>
    <row r="4006" spans="1:14" x14ac:dyDescent="0.35">
      <c r="A4006">
        <f>'Profilo fotovoltaico'!B4008*LCOH!$C$20</f>
        <v>0</v>
      </c>
      <c r="B4006">
        <f>'Profilo eolico'!B4008*LCOH!$C$21</f>
        <v>187.29999999999998</v>
      </c>
      <c r="C4006">
        <f>$P$35*'Profilo fotovoltaico'!B4008</f>
        <v>0</v>
      </c>
      <c r="D4006">
        <f>$Q$37*'Profilo eolico'!B4008</f>
        <v>1092.8271157421746</v>
      </c>
      <c r="E4006">
        <f>$P$39*'Profilo fotovoltaico'!B4008+'Approvvigionamento energia'!$Q$39*'Profilo eolico'!B4008</f>
        <v>819.6203368066308</v>
      </c>
      <c r="F4006">
        <f>$P$41*'Profilo fotovoltaico'!B4008+'Approvvigionamento energia'!$Q$41*'Profilo eolico'!B4008</f>
        <v>546.41355787108728</v>
      </c>
      <c r="G4006">
        <f>$P$43*'Profilo fotovoltaico'!B4008+'Approvvigionamento energia'!$Q$43*'Profilo eolico'!B4008</f>
        <v>273.20677893554364</v>
      </c>
      <c r="H4006">
        <f t="shared" si="124"/>
        <v>1138.4335154826958</v>
      </c>
      <c r="I4006">
        <f>IF(LCOH!$C$28=Menu!$A$1,'Approvvigionamento energia'!C4006,0)+IF(LCOH!$C$28=Menu!$A$2,'Approvvigionamento energia'!D4006,0)+IF(LCOH!$C$28=Menu!$A$3,'Approvvigionamento energia'!E4006,0)+IF(LCOH!$C$28=Menu!$A$4,'Approvvigionamento energia'!F4006,0)+IF(LCOH!$C$28=Menu!$A$5,'Approvvigionamento energia'!G4006,0)+IF(LCOH!$C$28=Menu!$A$6,'Approvvigionamento energia'!H4006,0)</f>
        <v>546.41355787108728</v>
      </c>
      <c r="J4006">
        <f>'Approvvigionamento energia'!A4006+'Approvvigionamento energia'!B4006+'Approvvigionamento energia'!I4006</f>
        <v>733.71355787108723</v>
      </c>
      <c r="K4006">
        <f>IF(MIN(LCOH!$C$18,J4006)&gt;=$P$48*LCOH!$C$18, MIN(LCOH!$C$18,J4006),0)</f>
        <v>733.71355787108723</v>
      </c>
      <c r="L4006">
        <f t="shared" si="125"/>
        <v>0</v>
      </c>
      <c r="M4006">
        <f>K4006/LCOH!$C$18</f>
        <v>0.48914237191405813</v>
      </c>
      <c r="N4006">
        <f>K4006/LCOH!$C$34</f>
        <v>14.137062772082606</v>
      </c>
    </row>
    <row r="4007" spans="1:14" x14ac:dyDescent="0.35">
      <c r="A4007">
        <f>'Profilo fotovoltaico'!B4009*LCOH!$C$20</f>
        <v>0</v>
      </c>
      <c r="B4007">
        <f>'Profilo eolico'!B4009*LCOH!$C$21</f>
        <v>207.5</v>
      </c>
      <c r="C4007">
        <f>$P$35*'Profilo fotovoltaico'!B4009</f>
        <v>0</v>
      </c>
      <c r="D4007">
        <f>$Q$37*'Profilo eolico'!B4009</f>
        <v>1210.6867406113251</v>
      </c>
      <c r="E4007">
        <f>$P$39*'Profilo fotovoltaico'!B4009+'Approvvigionamento energia'!$Q$39*'Profilo eolico'!B4009</f>
        <v>908.01505545849386</v>
      </c>
      <c r="F4007">
        <f>$P$41*'Profilo fotovoltaico'!B4009+'Approvvigionamento energia'!$Q$41*'Profilo eolico'!B4009</f>
        <v>605.34337030566257</v>
      </c>
      <c r="G4007">
        <f>$P$43*'Profilo fotovoltaico'!B4009+'Approvvigionamento energia'!$Q$43*'Profilo eolico'!B4009</f>
        <v>302.67168515283129</v>
      </c>
      <c r="H4007">
        <f t="shared" si="124"/>
        <v>1138.4335154826958</v>
      </c>
      <c r="I4007">
        <f>IF(LCOH!$C$28=Menu!$A$1,'Approvvigionamento energia'!C4007,0)+IF(LCOH!$C$28=Menu!$A$2,'Approvvigionamento energia'!D4007,0)+IF(LCOH!$C$28=Menu!$A$3,'Approvvigionamento energia'!E4007,0)+IF(LCOH!$C$28=Menu!$A$4,'Approvvigionamento energia'!F4007,0)+IF(LCOH!$C$28=Menu!$A$5,'Approvvigionamento energia'!G4007,0)+IF(LCOH!$C$28=Menu!$A$6,'Approvvigionamento energia'!H4007,0)</f>
        <v>605.34337030566257</v>
      </c>
      <c r="J4007">
        <f>'Approvvigionamento energia'!A4007+'Approvvigionamento energia'!B4007+'Approvvigionamento energia'!I4007</f>
        <v>812.84337030566257</v>
      </c>
      <c r="K4007">
        <f>IF(MIN(LCOH!$C$18,J4007)&gt;=$P$48*LCOH!$C$18, MIN(LCOH!$C$18,J4007),0)</f>
        <v>812.84337030566257</v>
      </c>
      <c r="L4007">
        <f t="shared" si="125"/>
        <v>0</v>
      </c>
      <c r="M4007">
        <f>K4007/LCOH!$C$18</f>
        <v>0.54189558020377504</v>
      </c>
      <c r="N4007">
        <f>K4007/LCOH!$C$34</f>
        <v>15.661721971207372</v>
      </c>
    </row>
    <row r="4008" spans="1:14" x14ac:dyDescent="0.35">
      <c r="A4008">
        <f>'Profilo fotovoltaico'!B4010*LCOH!$C$20</f>
        <v>0</v>
      </c>
      <c r="B4008">
        <f>'Profilo eolico'!B4010*LCOH!$C$21</f>
        <v>229.1</v>
      </c>
      <c r="C4008">
        <f>$P$35*'Profilo fotovoltaico'!B4010</f>
        <v>0</v>
      </c>
      <c r="D4008">
        <f>$Q$37*'Profilo eolico'!B4010</f>
        <v>1336.7148543327933</v>
      </c>
      <c r="E4008">
        <f>$P$39*'Profilo fotovoltaico'!B4010+'Approvvigionamento energia'!$Q$39*'Profilo eolico'!B4010</f>
        <v>1002.5361407495949</v>
      </c>
      <c r="F4008">
        <f>$P$41*'Profilo fotovoltaico'!B4010+'Approvvigionamento energia'!$Q$41*'Profilo eolico'!B4010</f>
        <v>668.35742716639663</v>
      </c>
      <c r="G4008">
        <f>$P$43*'Profilo fotovoltaico'!B4010+'Approvvigionamento energia'!$Q$43*'Profilo eolico'!B4010</f>
        <v>334.17871358319832</v>
      </c>
      <c r="H4008">
        <f t="shared" si="124"/>
        <v>1138.4335154826958</v>
      </c>
      <c r="I4008">
        <f>IF(LCOH!$C$28=Menu!$A$1,'Approvvigionamento energia'!C4008,0)+IF(LCOH!$C$28=Menu!$A$2,'Approvvigionamento energia'!D4008,0)+IF(LCOH!$C$28=Menu!$A$3,'Approvvigionamento energia'!E4008,0)+IF(LCOH!$C$28=Menu!$A$4,'Approvvigionamento energia'!F4008,0)+IF(LCOH!$C$28=Menu!$A$5,'Approvvigionamento energia'!G4008,0)+IF(LCOH!$C$28=Menu!$A$6,'Approvvigionamento energia'!H4008,0)</f>
        <v>668.35742716639663</v>
      </c>
      <c r="J4008">
        <f>'Approvvigionamento energia'!A4008+'Approvvigionamento energia'!B4008+'Approvvigionamento energia'!I4008</f>
        <v>897.45742716639666</v>
      </c>
      <c r="K4008">
        <f>IF(MIN(LCOH!$C$18,J4008)&gt;=$P$48*LCOH!$C$18, MIN(LCOH!$C$18,J4008),0)</f>
        <v>897.45742716639666</v>
      </c>
      <c r="L4008">
        <f t="shared" si="125"/>
        <v>0</v>
      </c>
      <c r="M4008">
        <f>K4008/LCOH!$C$18</f>
        <v>0.59830495144426443</v>
      </c>
      <c r="N4008">
        <f>K4008/LCOH!$C$34</f>
        <v>17.292050619776429</v>
      </c>
    </row>
    <row r="4009" spans="1:14" x14ac:dyDescent="0.35">
      <c r="A4009">
        <f>'Profilo fotovoltaico'!B4011*LCOH!$C$20</f>
        <v>0</v>
      </c>
      <c r="B4009">
        <f>'Profilo eolico'!B4011*LCOH!$C$21</f>
        <v>246.9</v>
      </c>
      <c r="C4009">
        <f>$P$35*'Profilo fotovoltaico'!B4011</f>
        <v>0</v>
      </c>
      <c r="D4009">
        <f>$Q$37*'Profilo eolico'!B4011</f>
        <v>1440.5713554551144</v>
      </c>
      <c r="E4009">
        <f>$P$39*'Profilo fotovoltaico'!B4011+'Approvvigionamento energia'!$Q$39*'Profilo eolico'!B4011</f>
        <v>1080.4285165913357</v>
      </c>
      <c r="F4009">
        <f>$P$41*'Profilo fotovoltaico'!B4011+'Approvvigionamento energia'!$Q$41*'Profilo eolico'!B4011</f>
        <v>720.28567772755719</v>
      </c>
      <c r="G4009">
        <f>$P$43*'Profilo fotovoltaico'!B4011+'Approvvigionamento energia'!$Q$43*'Profilo eolico'!B4011</f>
        <v>360.14283886377859</v>
      </c>
      <c r="H4009">
        <f t="shared" si="124"/>
        <v>1138.4335154826958</v>
      </c>
      <c r="I4009">
        <f>IF(LCOH!$C$28=Menu!$A$1,'Approvvigionamento energia'!C4009,0)+IF(LCOH!$C$28=Menu!$A$2,'Approvvigionamento energia'!D4009,0)+IF(LCOH!$C$28=Menu!$A$3,'Approvvigionamento energia'!E4009,0)+IF(LCOH!$C$28=Menu!$A$4,'Approvvigionamento energia'!F4009,0)+IF(LCOH!$C$28=Menu!$A$5,'Approvvigionamento energia'!G4009,0)+IF(LCOH!$C$28=Menu!$A$6,'Approvvigionamento energia'!H4009,0)</f>
        <v>720.28567772755719</v>
      </c>
      <c r="J4009">
        <f>'Approvvigionamento energia'!A4009+'Approvvigionamento energia'!B4009+'Approvvigionamento energia'!I4009</f>
        <v>967.18567772755716</v>
      </c>
      <c r="K4009">
        <f>IF(MIN(LCOH!$C$18,J4009)&gt;=$P$48*LCOH!$C$18, MIN(LCOH!$C$18,J4009),0)</f>
        <v>967.18567772755716</v>
      </c>
      <c r="L4009">
        <f t="shared" si="125"/>
        <v>0</v>
      </c>
      <c r="M4009">
        <f>K4009/LCOH!$C$18</f>
        <v>0.64479045181837147</v>
      </c>
      <c r="N4009">
        <f>K4009/LCOH!$C$34</f>
        <v>18.635562191282411</v>
      </c>
    </row>
    <row r="4010" spans="1:14" x14ac:dyDescent="0.35">
      <c r="A4010">
        <f>'Profilo fotovoltaico'!B4012*LCOH!$C$20</f>
        <v>0</v>
      </c>
      <c r="B4010">
        <f>'Profilo eolico'!B4012*LCOH!$C$21</f>
        <v>261.60000000000002</v>
      </c>
      <c r="C4010">
        <f>$P$35*'Profilo fotovoltaico'!B4012</f>
        <v>0</v>
      </c>
      <c r="D4010">
        <f>$Q$37*'Profilo eolico'!B4012</f>
        <v>1526.3404884044467</v>
      </c>
      <c r="E4010">
        <f>$P$39*'Profilo fotovoltaico'!B4012+'Approvvigionamento energia'!$Q$39*'Profilo eolico'!B4012</f>
        <v>1144.755366303335</v>
      </c>
      <c r="F4010">
        <f>$P$41*'Profilo fotovoltaico'!B4012+'Approvvigionamento energia'!$Q$41*'Profilo eolico'!B4012</f>
        <v>763.17024420222333</v>
      </c>
      <c r="G4010">
        <f>$P$43*'Profilo fotovoltaico'!B4012+'Approvvigionamento energia'!$Q$43*'Profilo eolico'!B4012</f>
        <v>381.58512210111166</v>
      </c>
      <c r="H4010">
        <f t="shared" si="124"/>
        <v>1138.4335154826958</v>
      </c>
      <c r="I4010">
        <f>IF(LCOH!$C$28=Menu!$A$1,'Approvvigionamento energia'!C4010,0)+IF(LCOH!$C$28=Menu!$A$2,'Approvvigionamento energia'!D4010,0)+IF(LCOH!$C$28=Menu!$A$3,'Approvvigionamento energia'!E4010,0)+IF(LCOH!$C$28=Menu!$A$4,'Approvvigionamento energia'!F4010,0)+IF(LCOH!$C$28=Menu!$A$5,'Approvvigionamento energia'!G4010,0)+IF(LCOH!$C$28=Menu!$A$6,'Approvvigionamento energia'!H4010,0)</f>
        <v>763.17024420222333</v>
      </c>
      <c r="J4010">
        <f>'Approvvigionamento energia'!A4010+'Approvvigionamento energia'!B4010+'Approvvigionamento energia'!I4010</f>
        <v>1024.7702442022232</v>
      </c>
      <c r="K4010">
        <f>IF(MIN(LCOH!$C$18,J4010)&gt;=$P$48*LCOH!$C$18, MIN(LCOH!$C$18,J4010),0)</f>
        <v>1024.7702442022232</v>
      </c>
      <c r="L4010">
        <f t="shared" si="125"/>
        <v>0</v>
      </c>
      <c r="M4010">
        <f>K4010/LCOH!$C$18</f>
        <v>0.68318016280148219</v>
      </c>
      <c r="N4010">
        <f>K4010/LCOH!$C$34</f>
        <v>19.745091410447461</v>
      </c>
    </row>
    <row r="4011" spans="1:14" x14ac:dyDescent="0.35">
      <c r="A4011">
        <f>'Profilo fotovoltaico'!B4013*LCOH!$C$20</f>
        <v>0</v>
      </c>
      <c r="B4011">
        <f>'Profilo eolico'!B4013*LCOH!$C$21</f>
        <v>273.60000000000002</v>
      </c>
      <c r="C4011">
        <f>$P$35*'Profilo fotovoltaico'!B4013</f>
        <v>0</v>
      </c>
      <c r="D4011">
        <f>$Q$37*'Profilo eolico'!B4013</f>
        <v>1596.3561071385957</v>
      </c>
      <c r="E4011">
        <f>$P$39*'Profilo fotovoltaico'!B4013+'Approvvigionamento energia'!$Q$39*'Profilo eolico'!B4013</f>
        <v>1197.2670803539468</v>
      </c>
      <c r="F4011">
        <f>$P$41*'Profilo fotovoltaico'!B4013+'Approvvigionamento energia'!$Q$41*'Profilo eolico'!B4013</f>
        <v>798.17805356929784</v>
      </c>
      <c r="G4011">
        <f>$P$43*'Profilo fotovoltaico'!B4013+'Approvvigionamento energia'!$Q$43*'Profilo eolico'!B4013</f>
        <v>399.08902678464892</v>
      </c>
      <c r="H4011">
        <f t="shared" si="124"/>
        <v>1138.4335154826958</v>
      </c>
      <c r="I4011">
        <f>IF(LCOH!$C$28=Menu!$A$1,'Approvvigionamento energia'!C4011,0)+IF(LCOH!$C$28=Menu!$A$2,'Approvvigionamento energia'!D4011,0)+IF(LCOH!$C$28=Menu!$A$3,'Approvvigionamento energia'!E4011,0)+IF(LCOH!$C$28=Menu!$A$4,'Approvvigionamento energia'!F4011,0)+IF(LCOH!$C$28=Menu!$A$5,'Approvvigionamento energia'!G4011,0)+IF(LCOH!$C$28=Menu!$A$6,'Approvvigionamento energia'!H4011,0)</f>
        <v>798.17805356929784</v>
      </c>
      <c r="J4011">
        <f>'Approvvigionamento energia'!A4011+'Approvvigionamento energia'!B4011+'Approvvigionamento energia'!I4011</f>
        <v>1071.7780535692978</v>
      </c>
      <c r="K4011">
        <f>IF(MIN(LCOH!$C$18,J4011)&gt;=$P$48*LCOH!$C$18, MIN(LCOH!$C$18,J4011),0)</f>
        <v>1071.7780535692978</v>
      </c>
      <c r="L4011">
        <f t="shared" si="125"/>
        <v>0</v>
      </c>
      <c r="M4011">
        <f>K4011/LCOH!$C$18</f>
        <v>0.71451870237953186</v>
      </c>
      <c r="N4011">
        <f>K4011/LCOH!$C$34</f>
        <v>20.650829548541385</v>
      </c>
    </row>
    <row r="4012" spans="1:14" x14ac:dyDescent="0.35">
      <c r="A4012">
        <f>'Profilo fotovoltaico'!B4014*LCOH!$C$20</f>
        <v>0</v>
      </c>
      <c r="B4012">
        <f>'Profilo eolico'!B4014*LCOH!$C$21</f>
        <v>290.3</v>
      </c>
      <c r="C4012">
        <f>$P$35*'Profilo fotovoltaico'!B4014</f>
        <v>0</v>
      </c>
      <c r="D4012">
        <f>$Q$37*'Profilo eolico'!B4014</f>
        <v>1693.7945098769528</v>
      </c>
      <c r="E4012">
        <f>$P$39*'Profilo fotovoltaico'!B4014+'Approvvigionamento energia'!$Q$39*'Profilo eolico'!B4014</f>
        <v>1270.3458824077147</v>
      </c>
      <c r="F4012">
        <f>$P$41*'Profilo fotovoltaico'!B4014+'Approvvigionamento energia'!$Q$41*'Profilo eolico'!B4014</f>
        <v>846.89725493847641</v>
      </c>
      <c r="G4012">
        <f>$P$43*'Profilo fotovoltaico'!B4014+'Approvvigionamento energia'!$Q$43*'Profilo eolico'!B4014</f>
        <v>423.4486274692382</v>
      </c>
      <c r="H4012">
        <f t="shared" si="124"/>
        <v>1138.4335154826958</v>
      </c>
      <c r="I4012">
        <f>IF(LCOH!$C$28=Menu!$A$1,'Approvvigionamento energia'!C4012,0)+IF(LCOH!$C$28=Menu!$A$2,'Approvvigionamento energia'!D4012,0)+IF(LCOH!$C$28=Menu!$A$3,'Approvvigionamento energia'!E4012,0)+IF(LCOH!$C$28=Menu!$A$4,'Approvvigionamento energia'!F4012,0)+IF(LCOH!$C$28=Menu!$A$5,'Approvvigionamento energia'!G4012,0)+IF(LCOH!$C$28=Menu!$A$6,'Approvvigionamento energia'!H4012,0)</f>
        <v>846.89725493847641</v>
      </c>
      <c r="J4012">
        <f>'Approvvigionamento energia'!A4012+'Approvvigionamento energia'!B4012+'Approvvigionamento energia'!I4012</f>
        <v>1137.1972549384764</v>
      </c>
      <c r="K4012">
        <f>IF(MIN(LCOH!$C$18,J4012)&gt;=$P$48*LCOH!$C$18, MIN(LCOH!$C$18,J4012),0)</f>
        <v>1137.1972549384764</v>
      </c>
      <c r="L4012">
        <f t="shared" si="125"/>
        <v>0</v>
      </c>
      <c r="M4012">
        <f>K4012/LCOH!$C$18</f>
        <v>0.7581315032923176</v>
      </c>
      <c r="N4012">
        <f>K4012/LCOH!$C$34</f>
        <v>21.91131512405542</v>
      </c>
    </row>
    <row r="4013" spans="1:14" x14ac:dyDescent="0.35">
      <c r="A4013">
        <f>'Profilo fotovoltaico'!B4015*LCOH!$C$20</f>
        <v>0</v>
      </c>
      <c r="B4013">
        <f>'Profilo eolico'!B4015*LCOH!$C$21</f>
        <v>303.89999999999998</v>
      </c>
      <c r="C4013">
        <f>$P$35*'Profilo fotovoltaico'!B4015</f>
        <v>0</v>
      </c>
      <c r="D4013">
        <f>$Q$37*'Profilo eolico'!B4015</f>
        <v>1773.1455444423218</v>
      </c>
      <c r="E4013">
        <f>$P$39*'Profilo fotovoltaico'!B4015+'Approvvigionamento energia'!$Q$39*'Profilo eolico'!B4015</f>
        <v>1329.8591583317411</v>
      </c>
      <c r="F4013">
        <f>$P$41*'Profilo fotovoltaico'!B4015+'Approvvigionamento energia'!$Q$41*'Profilo eolico'!B4015</f>
        <v>886.5727722211609</v>
      </c>
      <c r="G4013">
        <f>$P$43*'Profilo fotovoltaico'!B4015+'Approvvigionamento energia'!$Q$43*'Profilo eolico'!B4015</f>
        <v>443.28638611058045</v>
      </c>
      <c r="H4013">
        <f t="shared" si="124"/>
        <v>1138.4335154826958</v>
      </c>
      <c r="I4013">
        <f>IF(LCOH!$C$28=Menu!$A$1,'Approvvigionamento energia'!C4013,0)+IF(LCOH!$C$28=Menu!$A$2,'Approvvigionamento energia'!D4013,0)+IF(LCOH!$C$28=Menu!$A$3,'Approvvigionamento energia'!E4013,0)+IF(LCOH!$C$28=Menu!$A$4,'Approvvigionamento energia'!F4013,0)+IF(LCOH!$C$28=Menu!$A$5,'Approvvigionamento energia'!G4013,0)+IF(LCOH!$C$28=Menu!$A$6,'Approvvigionamento energia'!H4013,0)</f>
        <v>886.5727722211609</v>
      </c>
      <c r="J4013">
        <f>'Approvvigionamento energia'!A4013+'Approvvigionamento energia'!B4013+'Approvvigionamento energia'!I4013</f>
        <v>1190.472772221161</v>
      </c>
      <c r="K4013">
        <f>IF(MIN(LCOH!$C$18,J4013)&gt;=$P$48*LCOH!$C$18, MIN(LCOH!$C$18,J4013),0)</f>
        <v>1190.472772221161</v>
      </c>
      <c r="L4013">
        <f t="shared" si="125"/>
        <v>0</v>
      </c>
      <c r="M4013">
        <f>K4013/LCOH!$C$18</f>
        <v>0.79364851481410736</v>
      </c>
      <c r="N4013">
        <f>K4013/LCOH!$C$34</f>
        <v>22.937818347228536</v>
      </c>
    </row>
    <row r="4014" spans="1:14" x14ac:dyDescent="0.35">
      <c r="A4014">
        <f>'Profilo fotovoltaico'!B4016*LCOH!$C$20</f>
        <v>39</v>
      </c>
      <c r="B4014">
        <f>'Profilo eolico'!B4016*LCOH!$C$21</f>
        <v>301.70000000000005</v>
      </c>
      <c r="C4014">
        <f>$P$35*'Profilo fotovoltaico'!B4016</f>
        <v>286.82987531726053</v>
      </c>
      <c r="D4014">
        <f>$Q$37*'Profilo eolico'!B4016</f>
        <v>1760.3093476743945</v>
      </c>
      <c r="E4014">
        <f>$P$39*'Profilo fotovoltaico'!B4016+'Approvvigionamento energia'!$Q$39*'Profilo eolico'!B4016</f>
        <v>1391.9394795851108</v>
      </c>
      <c r="F4014">
        <f>$P$41*'Profilo fotovoltaico'!B4016+'Approvvigionamento energia'!$Q$41*'Profilo eolico'!B4016</f>
        <v>1023.5696114958275</v>
      </c>
      <c r="G4014">
        <f>$P$43*'Profilo fotovoltaico'!B4016+'Approvvigionamento energia'!$Q$43*'Profilo eolico'!B4016</f>
        <v>655.19974340654403</v>
      </c>
      <c r="H4014">
        <f t="shared" si="124"/>
        <v>1138.4335154826958</v>
      </c>
      <c r="I4014">
        <f>IF(LCOH!$C$28=Menu!$A$1,'Approvvigionamento energia'!C4014,0)+IF(LCOH!$C$28=Menu!$A$2,'Approvvigionamento energia'!D4014,0)+IF(LCOH!$C$28=Menu!$A$3,'Approvvigionamento energia'!E4014,0)+IF(LCOH!$C$28=Menu!$A$4,'Approvvigionamento energia'!F4014,0)+IF(LCOH!$C$28=Menu!$A$5,'Approvvigionamento energia'!G4014,0)+IF(LCOH!$C$28=Menu!$A$6,'Approvvigionamento energia'!H4014,0)</f>
        <v>1023.5696114958275</v>
      </c>
      <c r="J4014">
        <f>'Approvvigionamento energia'!A4014+'Approvvigionamento energia'!B4014+'Approvvigionamento energia'!I4014</f>
        <v>1364.2696114958276</v>
      </c>
      <c r="K4014">
        <f>IF(MIN(LCOH!$C$18,J4014)&gt;=$P$48*LCOH!$C$18, MIN(LCOH!$C$18,J4014),0)</f>
        <v>1364.2696114958276</v>
      </c>
      <c r="L4014">
        <f t="shared" si="125"/>
        <v>0</v>
      </c>
      <c r="M4014">
        <f>K4014/LCOH!$C$18</f>
        <v>0.90951307433055173</v>
      </c>
      <c r="N4014">
        <f>K4014/LCOH!$C$34</f>
        <v>26.286505038455253</v>
      </c>
    </row>
    <row r="4015" spans="1:14" x14ac:dyDescent="0.35">
      <c r="A4015">
        <f>'Profilo fotovoltaico'!B4017*LCOH!$C$20</f>
        <v>121</v>
      </c>
      <c r="B4015">
        <f>'Profilo eolico'!B4017*LCOH!$C$21</f>
        <v>277</v>
      </c>
      <c r="C4015">
        <f>$P$35*'Profilo fotovoltaico'!B4017</f>
        <v>889.9080747022698</v>
      </c>
      <c r="D4015">
        <f>$Q$37*'Profilo eolico'!B4017</f>
        <v>1616.1938657799381</v>
      </c>
      <c r="E4015">
        <f>$P$39*'Profilo fotovoltaico'!B4017+'Approvvigionamento energia'!$Q$39*'Profilo eolico'!B4017</f>
        <v>1434.622418010521</v>
      </c>
      <c r="F4015">
        <f>$P$41*'Profilo fotovoltaico'!B4017+'Approvvigionamento energia'!$Q$41*'Profilo eolico'!B4017</f>
        <v>1253.0509702411039</v>
      </c>
      <c r="G4015">
        <f>$P$43*'Profilo fotovoltaico'!B4017+'Approvvigionamento energia'!$Q$43*'Profilo eolico'!B4017</f>
        <v>1071.479522471687</v>
      </c>
      <c r="H4015">
        <f t="shared" si="124"/>
        <v>1138.4335154826958</v>
      </c>
      <c r="I4015">
        <f>IF(LCOH!$C$28=Menu!$A$1,'Approvvigionamento energia'!C4015,0)+IF(LCOH!$C$28=Menu!$A$2,'Approvvigionamento energia'!D4015,0)+IF(LCOH!$C$28=Menu!$A$3,'Approvvigionamento energia'!E4015,0)+IF(LCOH!$C$28=Menu!$A$4,'Approvvigionamento energia'!F4015,0)+IF(LCOH!$C$28=Menu!$A$5,'Approvvigionamento energia'!G4015,0)+IF(LCOH!$C$28=Menu!$A$6,'Approvvigionamento energia'!H4015,0)</f>
        <v>1253.0509702411039</v>
      </c>
      <c r="J4015">
        <f>'Approvvigionamento energia'!A4015+'Approvvigionamento energia'!B4015+'Approvvigionamento energia'!I4015</f>
        <v>1651.0509702411039</v>
      </c>
      <c r="K4015">
        <f>IF(MIN(LCOH!$C$18,J4015)&gt;=$P$48*LCOH!$C$18, MIN(LCOH!$C$18,J4015),0)</f>
        <v>1500</v>
      </c>
      <c r="L4015">
        <f t="shared" si="125"/>
        <v>151.05097024110387</v>
      </c>
      <c r="M4015">
        <f>K4015/LCOH!$C$18</f>
        <v>1</v>
      </c>
      <c r="N4015">
        <f>K4015/LCOH!$C$34</f>
        <v>28.901734104046245</v>
      </c>
    </row>
    <row r="4016" spans="1:14" x14ac:dyDescent="0.35">
      <c r="A4016">
        <f>'Profilo fotovoltaico'!B4018*LCOH!$C$20</f>
        <v>227</v>
      </c>
      <c r="B4016">
        <f>'Profilo eolico'!B4018*LCOH!$C$21</f>
        <v>292.39999999999998</v>
      </c>
      <c r="C4016">
        <f>$P$35*'Profilo fotovoltaico'!B4018</f>
        <v>1669.4969665902088</v>
      </c>
      <c r="D4016">
        <f>$Q$37*'Profilo eolico'!B4018</f>
        <v>1706.047243155429</v>
      </c>
      <c r="E4016">
        <f>$P$39*'Profilo fotovoltaico'!B4018+'Approvvigionamento energia'!$Q$39*'Profilo eolico'!B4018</f>
        <v>1696.9096740141238</v>
      </c>
      <c r="F4016">
        <f>$P$41*'Profilo fotovoltaico'!B4018+'Approvvigionamento energia'!$Q$41*'Profilo eolico'!B4018</f>
        <v>1687.772104872819</v>
      </c>
      <c r="G4016">
        <f>$P$43*'Profilo fotovoltaico'!B4018+'Approvvigionamento energia'!$Q$43*'Profilo eolico'!B4018</f>
        <v>1678.634535731514</v>
      </c>
      <c r="H4016">
        <f t="shared" si="124"/>
        <v>1138.4335154826958</v>
      </c>
      <c r="I4016">
        <f>IF(LCOH!$C$28=Menu!$A$1,'Approvvigionamento energia'!C4016,0)+IF(LCOH!$C$28=Menu!$A$2,'Approvvigionamento energia'!D4016,0)+IF(LCOH!$C$28=Menu!$A$3,'Approvvigionamento energia'!E4016,0)+IF(LCOH!$C$28=Menu!$A$4,'Approvvigionamento energia'!F4016,0)+IF(LCOH!$C$28=Menu!$A$5,'Approvvigionamento energia'!G4016,0)+IF(LCOH!$C$28=Menu!$A$6,'Approvvigionamento energia'!H4016,0)</f>
        <v>1687.772104872819</v>
      </c>
      <c r="J4016">
        <f>'Approvvigionamento energia'!A4016+'Approvvigionamento energia'!B4016+'Approvvigionamento energia'!I4016</f>
        <v>2207.1721048728191</v>
      </c>
      <c r="K4016">
        <f>IF(MIN(LCOH!$C$18,J4016)&gt;=$P$48*LCOH!$C$18, MIN(LCOH!$C$18,J4016),0)</f>
        <v>1500</v>
      </c>
      <c r="L4016">
        <f t="shared" si="125"/>
        <v>707.17210487281909</v>
      </c>
      <c r="M4016">
        <f>K4016/LCOH!$C$18</f>
        <v>1</v>
      </c>
      <c r="N4016">
        <f>K4016/LCOH!$C$34</f>
        <v>28.901734104046245</v>
      </c>
    </row>
    <row r="4017" spans="1:14" x14ac:dyDescent="0.35">
      <c r="A4017">
        <f>'Profilo fotovoltaico'!B4019*LCOH!$C$20</f>
        <v>340</v>
      </c>
      <c r="B4017">
        <f>'Profilo eolico'!B4019*LCOH!$C$21</f>
        <v>358.4</v>
      </c>
      <c r="C4017">
        <f>$P$35*'Profilo fotovoltaico'!B4019</f>
        <v>2500.5681437915023</v>
      </c>
      <c r="D4017">
        <f>$Q$37*'Profilo eolico'!B4019</f>
        <v>2091.1331461932482</v>
      </c>
      <c r="E4017">
        <f>$P$39*'Profilo fotovoltaico'!B4019+'Approvvigionamento energia'!$Q$39*'Profilo eolico'!B4019</f>
        <v>2193.4918955928115</v>
      </c>
      <c r="F4017">
        <f>$P$41*'Profilo fotovoltaico'!B4019+'Approvvigionamento energia'!$Q$41*'Profilo eolico'!B4019</f>
        <v>2295.8506449923752</v>
      </c>
      <c r="G4017">
        <f>$P$43*'Profilo fotovoltaico'!B4019+'Approvvigionamento energia'!$Q$43*'Profilo eolico'!B4019</f>
        <v>2398.209394391939</v>
      </c>
      <c r="H4017">
        <f t="shared" si="124"/>
        <v>1138.4335154826958</v>
      </c>
      <c r="I4017">
        <f>IF(LCOH!$C$28=Menu!$A$1,'Approvvigionamento energia'!C4017,0)+IF(LCOH!$C$28=Menu!$A$2,'Approvvigionamento energia'!D4017,0)+IF(LCOH!$C$28=Menu!$A$3,'Approvvigionamento energia'!E4017,0)+IF(LCOH!$C$28=Menu!$A$4,'Approvvigionamento energia'!F4017,0)+IF(LCOH!$C$28=Menu!$A$5,'Approvvigionamento energia'!G4017,0)+IF(LCOH!$C$28=Menu!$A$6,'Approvvigionamento energia'!H4017,0)</f>
        <v>2295.8506449923752</v>
      </c>
      <c r="J4017">
        <f>'Approvvigionamento energia'!A4017+'Approvvigionamento energia'!B4017+'Approvvigionamento energia'!I4017</f>
        <v>2994.2506449923753</v>
      </c>
      <c r="K4017">
        <f>IF(MIN(LCOH!$C$18,J4017)&gt;=$P$48*LCOH!$C$18, MIN(LCOH!$C$18,J4017),0)</f>
        <v>1500</v>
      </c>
      <c r="L4017">
        <f t="shared" si="125"/>
        <v>1494.2506449923753</v>
      </c>
      <c r="M4017">
        <f>K4017/LCOH!$C$18</f>
        <v>1</v>
      </c>
      <c r="N4017">
        <f>K4017/LCOH!$C$34</f>
        <v>28.901734104046245</v>
      </c>
    </row>
    <row r="4018" spans="1:14" x14ac:dyDescent="0.35">
      <c r="A4018">
        <f>'Profilo fotovoltaico'!B4020*LCOH!$C$20</f>
        <v>437</v>
      </c>
      <c r="B4018">
        <f>'Profilo eolico'!B4020*LCOH!$C$21</f>
        <v>487.3</v>
      </c>
      <c r="C4018">
        <f>$P$35*'Profilo fotovoltaico'!B4020</f>
        <v>3213.9655259908423</v>
      </c>
      <c r="D4018">
        <f>$Q$37*'Profilo eolico'!B4020</f>
        <v>2843.217584095898</v>
      </c>
      <c r="E4018">
        <f>$P$39*'Profilo fotovoltaico'!B4020+'Approvvigionamento energia'!$Q$39*'Profilo eolico'!B4020</f>
        <v>2935.9045695696341</v>
      </c>
      <c r="F4018">
        <f>$P$41*'Profilo fotovoltaico'!B4020+'Approvvigionamento energia'!$Q$41*'Profilo eolico'!B4020</f>
        <v>3028.5915550433701</v>
      </c>
      <c r="G4018">
        <f>$P$43*'Profilo fotovoltaico'!B4020+'Approvvigionamento energia'!$Q$43*'Profilo eolico'!B4020</f>
        <v>3121.2785405171062</v>
      </c>
      <c r="H4018">
        <f t="shared" si="124"/>
        <v>1138.4335154826958</v>
      </c>
      <c r="I4018">
        <f>IF(LCOH!$C$28=Menu!$A$1,'Approvvigionamento energia'!C4018,0)+IF(LCOH!$C$28=Menu!$A$2,'Approvvigionamento energia'!D4018,0)+IF(LCOH!$C$28=Menu!$A$3,'Approvvigionamento energia'!E4018,0)+IF(LCOH!$C$28=Menu!$A$4,'Approvvigionamento energia'!F4018,0)+IF(LCOH!$C$28=Menu!$A$5,'Approvvigionamento energia'!G4018,0)+IF(LCOH!$C$28=Menu!$A$6,'Approvvigionamento energia'!H4018,0)</f>
        <v>3028.5915550433701</v>
      </c>
      <c r="J4018">
        <f>'Approvvigionamento energia'!A4018+'Approvvigionamento energia'!B4018+'Approvvigionamento energia'!I4018</f>
        <v>3952.8915550433703</v>
      </c>
      <c r="K4018">
        <f>IF(MIN(LCOH!$C$18,J4018)&gt;=$P$48*LCOH!$C$18, MIN(LCOH!$C$18,J4018),0)</f>
        <v>1500</v>
      </c>
      <c r="L4018">
        <f t="shared" si="125"/>
        <v>2452.8915550433703</v>
      </c>
      <c r="M4018">
        <f>K4018/LCOH!$C$18</f>
        <v>1</v>
      </c>
      <c r="N4018">
        <f>K4018/LCOH!$C$34</f>
        <v>28.901734104046245</v>
      </c>
    </row>
    <row r="4019" spans="1:14" x14ac:dyDescent="0.35">
      <c r="A4019">
        <f>'Profilo fotovoltaico'!B4021*LCOH!$C$20</f>
        <v>501</v>
      </c>
      <c r="B4019">
        <f>'Profilo eolico'!B4021*LCOH!$C$21</f>
        <v>596.6</v>
      </c>
      <c r="C4019">
        <f>$P$35*'Profilo fotovoltaico'!B4021</f>
        <v>3684.6607059986545</v>
      </c>
      <c r="D4019">
        <f>$Q$37*'Profilo eolico'!B4021</f>
        <v>3480.9431780661043</v>
      </c>
      <c r="E4019">
        <f>$P$39*'Profilo fotovoltaico'!B4021+'Approvvigionamento energia'!$Q$39*'Profilo eolico'!B4021</f>
        <v>3531.8725600492417</v>
      </c>
      <c r="F4019">
        <f>$P$41*'Profilo fotovoltaico'!B4021+'Approvvigionamento energia'!$Q$41*'Profilo eolico'!B4021</f>
        <v>3582.8019420323794</v>
      </c>
      <c r="G4019">
        <f>$P$43*'Profilo fotovoltaico'!B4021+'Approvvigionamento energia'!$Q$43*'Profilo eolico'!B4021</f>
        <v>3633.7313240155172</v>
      </c>
      <c r="H4019">
        <f t="shared" si="124"/>
        <v>1138.4335154826958</v>
      </c>
      <c r="I4019">
        <f>IF(LCOH!$C$28=Menu!$A$1,'Approvvigionamento energia'!C4019,0)+IF(LCOH!$C$28=Menu!$A$2,'Approvvigionamento energia'!D4019,0)+IF(LCOH!$C$28=Menu!$A$3,'Approvvigionamento energia'!E4019,0)+IF(LCOH!$C$28=Menu!$A$4,'Approvvigionamento energia'!F4019,0)+IF(LCOH!$C$28=Menu!$A$5,'Approvvigionamento energia'!G4019,0)+IF(LCOH!$C$28=Menu!$A$6,'Approvvigionamento energia'!H4019,0)</f>
        <v>3582.8019420323794</v>
      </c>
      <c r="J4019">
        <f>'Approvvigionamento energia'!A4019+'Approvvigionamento energia'!B4019+'Approvvigionamento energia'!I4019</f>
        <v>4680.4019420323793</v>
      </c>
      <c r="K4019">
        <f>IF(MIN(LCOH!$C$18,J4019)&gt;=$P$48*LCOH!$C$18, MIN(LCOH!$C$18,J4019),0)</f>
        <v>1500</v>
      </c>
      <c r="L4019">
        <f t="shared" si="125"/>
        <v>3180.4019420323793</v>
      </c>
      <c r="M4019">
        <f>K4019/LCOH!$C$18</f>
        <v>1</v>
      </c>
      <c r="N4019">
        <f>K4019/LCOH!$C$34</f>
        <v>28.901734104046245</v>
      </c>
    </row>
    <row r="4020" spans="1:14" x14ac:dyDescent="0.35">
      <c r="A4020">
        <f>'Profilo fotovoltaico'!B4022*LCOH!$C$20</f>
        <v>519</v>
      </c>
      <c r="B4020">
        <f>'Profilo eolico'!B4022*LCOH!$C$21</f>
        <v>668.2</v>
      </c>
      <c r="C4020">
        <f>$P$35*'Profilo fotovoltaico'!B4022</f>
        <v>3817.0437253758519</v>
      </c>
      <c r="D4020">
        <f>$Q$37*'Profilo eolico'!B4022</f>
        <v>3898.7030365131932</v>
      </c>
      <c r="E4020">
        <f>$P$39*'Profilo fotovoltaico'!B4022+'Approvvigionamento energia'!$Q$39*'Profilo eolico'!B4022</f>
        <v>3878.2882087288576</v>
      </c>
      <c r="F4020">
        <f>$P$41*'Profilo fotovoltaico'!B4022+'Approvvigionamento energia'!$Q$41*'Profilo eolico'!B4022</f>
        <v>3857.8733809445225</v>
      </c>
      <c r="G4020">
        <f>$P$43*'Profilo fotovoltaico'!B4022+'Approvvigionamento energia'!$Q$43*'Profilo eolico'!B4022</f>
        <v>3837.458553160187</v>
      </c>
      <c r="H4020">
        <f t="shared" si="124"/>
        <v>1138.4335154826958</v>
      </c>
      <c r="I4020">
        <f>IF(LCOH!$C$28=Menu!$A$1,'Approvvigionamento energia'!C4020,0)+IF(LCOH!$C$28=Menu!$A$2,'Approvvigionamento energia'!D4020,0)+IF(LCOH!$C$28=Menu!$A$3,'Approvvigionamento energia'!E4020,0)+IF(LCOH!$C$28=Menu!$A$4,'Approvvigionamento energia'!F4020,0)+IF(LCOH!$C$28=Menu!$A$5,'Approvvigionamento energia'!G4020,0)+IF(LCOH!$C$28=Menu!$A$6,'Approvvigionamento energia'!H4020,0)</f>
        <v>3857.8733809445225</v>
      </c>
      <c r="J4020">
        <f>'Approvvigionamento energia'!A4020+'Approvvigionamento energia'!B4020+'Approvvigionamento energia'!I4020</f>
        <v>5045.0733809445228</v>
      </c>
      <c r="K4020">
        <f>IF(MIN(LCOH!$C$18,J4020)&gt;=$P$48*LCOH!$C$18, MIN(LCOH!$C$18,J4020),0)</f>
        <v>1500</v>
      </c>
      <c r="L4020">
        <f t="shared" si="125"/>
        <v>3545.0733809445228</v>
      </c>
      <c r="M4020">
        <f>K4020/LCOH!$C$18</f>
        <v>1</v>
      </c>
      <c r="N4020">
        <f>K4020/LCOH!$C$34</f>
        <v>28.901734104046245</v>
      </c>
    </row>
    <row r="4021" spans="1:14" x14ac:dyDescent="0.35">
      <c r="A4021">
        <f>'Profilo fotovoltaico'!B4023*LCOH!$C$20</f>
        <v>524</v>
      </c>
      <c r="B4021">
        <f>'Profilo eolico'!B4023*LCOH!$C$21</f>
        <v>705.2</v>
      </c>
      <c r="C4021">
        <f>$P$35*'Profilo fotovoltaico'!B4023</f>
        <v>3853.8167863139624</v>
      </c>
      <c r="D4021">
        <f>$Q$37*'Profilo eolico'!B4023</f>
        <v>4114.5845276101527</v>
      </c>
      <c r="E4021">
        <f>$P$39*'Profilo fotovoltaico'!B4023+'Approvvigionamento energia'!$Q$39*'Profilo eolico'!B4023</f>
        <v>4049.3925922861049</v>
      </c>
      <c r="F4021">
        <f>$P$41*'Profilo fotovoltaico'!B4023+'Approvvigionamento energia'!$Q$41*'Profilo eolico'!B4023</f>
        <v>3984.2006569620576</v>
      </c>
      <c r="G4021">
        <f>$P$43*'Profilo fotovoltaico'!B4023+'Approvvigionamento energia'!$Q$43*'Profilo eolico'!B4023</f>
        <v>3919.0087216380098</v>
      </c>
      <c r="H4021">
        <f t="shared" si="124"/>
        <v>1138.4335154826958</v>
      </c>
      <c r="I4021">
        <f>IF(LCOH!$C$28=Menu!$A$1,'Approvvigionamento energia'!C4021,0)+IF(LCOH!$C$28=Menu!$A$2,'Approvvigionamento energia'!D4021,0)+IF(LCOH!$C$28=Menu!$A$3,'Approvvigionamento energia'!E4021,0)+IF(LCOH!$C$28=Menu!$A$4,'Approvvigionamento energia'!F4021,0)+IF(LCOH!$C$28=Menu!$A$5,'Approvvigionamento energia'!G4021,0)+IF(LCOH!$C$28=Menu!$A$6,'Approvvigionamento energia'!H4021,0)</f>
        <v>3984.2006569620576</v>
      </c>
      <c r="J4021">
        <f>'Approvvigionamento energia'!A4021+'Approvvigionamento energia'!B4021+'Approvvigionamento energia'!I4021</f>
        <v>5213.4006569620578</v>
      </c>
      <c r="K4021">
        <f>IF(MIN(LCOH!$C$18,J4021)&gt;=$P$48*LCOH!$C$18, MIN(LCOH!$C$18,J4021),0)</f>
        <v>1500</v>
      </c>
      <c r="L4021">
        <f t="shared" si="125"/>
        <v>3713.4006569620578</v>
      </c>
      <c r="M4021">
        <f>K4021/LCOH!$C$18</f>
        <v>1</v>
      </c>
      <c r="N4021">
        <f>K4021/LCOH!$C$34</f>
        <v>28.901734104046245</v>
      </c>
    </row>
    <row r="4022" spans="1:14" x14ac:dyDescent="0.35">
      <c r="A4022">
        <f>'Profilo fotovoltaico'!B4024*LCOH!$C$20</f>
        <v>483</v>
      </c>
      <c r="B4022">
        <f>'Profilo eolico'!B4024*LCOH!$C$21</f>
        <v>657.80000000000007</v>
      </c>
      <c r="C4022">
        <f>$P$35*'Profilo fotovoltaico'!B4024</f>
        <v>3552.2776866214572</v>
      </c>
      <c r="D4022">
        <f>$Q$37*'Profilo eolico'!B4024</f>
        <v>3838.0228336102641</v>
      </c>
      <c r="E4022">
        <f>$P$39*'Profilo fotovoltaico'!B4024+'Approvvigionamento energia'!$Q$39*'Profilo eolico'!B4024</f>
        <v>3766.5865468630623</v>
      </c>
      <c r="F4022">
        <f>$P$41*'Profilo fotovoltaico'!B4024+'Approvvigionamento energia'!$Q$41*'Profilo eolico'!B4024</f>
        <v>3695.1502601158609</v>
      </c>
      <c r="G4022">
        <f>$P$43*'Profilo fotovoltaico'!B4024+'Approvvigionamento energia'!$Q$43*'Profilo eolico'!B4024</f>
        <v>3623.713973368659</v>
      </c>
      <c r="H4022">
        <f t="shared" si="124"/>
        <v>1138.4335154826958</v>
      </c>
      <c r="I4022">
        <f>IF(LCOH!$C$28=Menu!$A$1,'Approvvigionamento energia'!C4022,0)+IF(LCOH!$C$28=Menu!$A$2,'Approvvigionamento energia'!D4022,0)+IF(LCOH!$C$28=Menu!$A$3,'Approvvigionamento energia'!E4022,0)+IF(LCOH!$C$28=Menu!$A$4,'Approvvigionamento energia'!F4022,0)+IF(LCOH!$C$28=Menu!$A$5,'Approvvigionamento energia'!G4022,0)+IF(LCOH!$C$28=Menu!$A$6,'Approvvigionamento energia'!H4022,0)</f>
        <v>3695.1502601158609</v>
      </c>
      <c r="J4022">
        <f>'Approvvigionamento energia'!A4022+'Approvvigionamento energia'!B4022+'Approvvigionamento energia'!I4022</f>
        <v>4835.9502601158611</v>
      </c>
      <c r="K4022">
        <f>IF(MIN(LCOH!$C$18,J4022)&gt;=$P$48*LCOH!$C$18, MIN(LCOH!$C$18,J4022),0)</f>
        <v>1500</v>
      </c>
      <c r="L4022">
        <f t="shared" si="125"/>
        <v>3335.9502601158611</v>
      </c>
      <c r="M4022">
        <f>K4022/LCOH!$C$18</f>
        <v>1</v>
      </c>
      <c r="N4022">
        <f>K4022/LCOH!$C$34</f>
        <v>28.901734104046245</v>
      </c>
    </row>
    <row r="4023" spans="1:14" x14ac:dyDescent="0.35">
      <c r="A4023">
        <f>'Profilo fotovoltaico'!B4025*LCOH!$C$20</f>
        <v>410</v>
      </c>
      <c r="B4023">
        <f>'Profilo eolico'!B4025*LCOH!$C$21</f>
        <v>623.1</v>
      </c>
      <c r="C4023">
        <f>$P$35*'Profilo fotovoltaico'!B4025</f>
        <v>3015.3909969250467</v>
      </c>
      <c r="D4023">
        <f>$Q$37*'Profilo eolico'!B4025</f>
        <v>3635.561002770683</v>
      </c>
      <c r="E4023">
        <f>$P$39*'Profilo fotovoltaico'!B4025+'Approvvigionamento energia'!$Q$39*'Profilo eolico'!B4025</f>
        <v>3480.5185013092741</v>
      </c>
      <c r="F4023">
        <f>$P$41*'Profilo fotovoltaico'!B4025+'Approvvigionamento energia'!$Q$41*'Profilo eolico'!B4025</f>
        <v>3325.4759998478648</v>
      </c>
      <c r="G4023">
        <f>$P$43*'Profilo fotovoltaico'!B4025+'Approvvigionamento energia'!$Q$43*'Profilo eolico'!B4025</f>
        <v>3170.4334983864555</v>
      </c>
      <c r="H4023">
        <f t="shared" si="124"/>
        <v>1138.4335154826958</v>
      </c>
      <c r="I4023">
        <f>IF(LCOH!$C$28=Menu!$A$1,'Approvvigionamento energia'!C4023,0)+IF(LCOH!$C$28=Menu!$A$2,'Approvvigionamento energia'!D4023,0)+IF(LCOH!$C$28=Menu!$A$3,'Approvvigionamento energia'!E4023,0)+IF(LCOH!$C$28=Menu!$A$4,'Approvvigionamento energia'!F4023,0)+IF(LCOH!$C$28=Menu!$A$5,'Approvvigionamento energia'!G4023,0)+IF(LCOH!$C$28=Menu!$A$6,'Approvvigionamento energia'!H4023,0)</f>
        <v>3325.4759998478648</v>
      </c>
      <c r="J4023">
        <f>'Approvvigionamento energia'!A4023+'Approvvigionamento energia'!B4023+'Approvvigionamento energia'!I4023</f>
        <v>4358.5759998478643</v>
      </c>
      <c r="K4023">
        <f>IF(MIN(LCOH!$C$18,J4023)&gt;=$P$48*LCOH!$C$18, MIN(LCOH!$C$18,J4023),0)</f>
        <v>1500</v>
      </c>
      <c r="L4023">
        <f t="shared" si="125"/>
        <v>2858.5759998478643</v>
      </c>
      <c r="M4023">
        <f>K4023/LCOH!$C$18</f>
        <v>1</v>
      </c>
      <c r="N4023">
        <f>K4023/LCOH!$C$34</f>
        <v>28.901734104046245</v>
      </c>
    </row>
    <row r="4024" spans="1:14" x14ac:dyDescent="0.35">
      <c r="A4024">
        <f>'Profilo fotovoltaico'!B4026*LCOH!$C$20</f>
        <v>322</v>
      </c>
      <c r="B4024">
        <f>'Profilo eolico'!B4026*LCOH!$C$21</f>
        <v>648</v>
      </c>
      <c r="C4024">
        <f>$P$35*'Profilo fotovoltaico'!B4026</f>
        <v>2368.1851244143049</v>
      </c>
      <c r="D4024">
        <f>$Q$37*'Profilo eolico'!B4026</f>
        <v>3780.8434116440426</v>
      </c>
      <c r="E4024">
        <f>$P$39*'Profilo fotovoltaico'!B4026+'Approvvigionamento energia'!$Q$39*'Profilo eolico'!B4026</f>
        <v>3427.6788398366079</v>
      </c>
      <c r="F4024">
        <f>$P$41*'Profilo fotovoltaico'!B4026+'Approvvigionamento energia'!$Q$41*'Profilo eolico'!B4026</f>
        <v>3074.5142680291738</v>
      </c>
      <c r="G4024">
        <f>$P$43*'Profilo fotovoltaico'!B4026+'Approvvigionamento energia'!$Q$43*'Profilo eolico'!B4026</f>
        <v>2721.3496962217396</v>
      </c>
      <c r="H4024">
        <f t="shared" si="124"/>
        <v>1138.4335154826958</v>
      </c>
      <c r="I4024">
        <f>IF(LCOH!$C$28=Menu!$A$1,'Approvvigionamento energia'!C4024,0)+IF(LCOH!$C$28=Menu!$A$2,'Approvvigionamento energia'!D4024,0)+IF(LCOH!$C$28=Menu!$A$3,'Approvvigionamento energia'!E4024,0)+IF(LCOH!$C$28=Menu!$A$4,'Approvvigionamento energia'!F4024,0)+IF(LCOH!$C$28=Menu!$A$5,'Approvvigionamento energia'!G4024,0)+IF(LCOH!$C$28=Menu!$A$6,'Approvvigionamento energia'!H4024,0)</f>
        <v>3074.5142680291738</v>
      </c>
      <c r="J4024">
        <f>'Approvvigionamento energia'!A4024+'Approvvigionamento energia'!B4024+'Approvvigionamento energia'!I4024</f>
        <v>4044.5142680291738</v>
      </c>
      <c r="K4024">
        <f>IF(MIN(LCOH!$C$18,J4024)&gt;=$P$48*LCOH!$C$18, MIN(LCOH!$C$18,J4024),0)</f>
        <v>1500</v>
      </c>
      <c r="L4024">
        <f t="shared" si="125"/>
        <v>2544.5142680291738</v>
      </c>
      <c r="M4024">
        <f>K4024/LCOH!$C$18</f>
        <v>1</v>
      </c>
      <c r="N4024">
        <f>K4024/LCOH!$C$34</f>
        <v>28.901734104046245</v>
      </c>
    </row>
    <row r="4025" spans="1:14" x14ac:dyDescent="0.35">
      <c r="A4025">
        <f>'Profilo fotovoltaico'!B4027*LCOH!$C$20</f>
        <v>234</v>
      </c>
      <c r="B4025">
        <f>'Profilo eolico'!B4027*LCOH!$C$21</f>
        <v>618.5</v>
      </c>
      <c r="C4025">
        <f>$P$35*'Profilo fotovoltaico'!B4027</f>
        <v>1720.9792519035634</v>
      </c>
      <c r="D4025">
        <f>$Q$37*'Profilo eolico'!B4027</f>
        <v>3608.7216822559267</v>
      </c>
      <c r="E4025">
        <f>$P$39*'Profilo fotovoltaico'!B4027+'Approvvigionamento energia'!$Q$39*'Profilo eolico'!B4027</f>
        <v>3136.7860746678357</v>
      </c>
      <c r="F4025">
        <f>$P$41*'Profilo fotovoltaico'!B4027+'Approvvigionamento energia'!$Q$41*'Profilo eolico'!B4027</f>
        <v>2664.8504670797452</v>
      </c>
      <c r="G4025">
        <f>$P$43*'Profilo fotovoltaico'!B4027+'Approvvigionamento energia'!$Q$43*'Profilo eolico'!B4027</f>
        <v>2192.9148594916542</v>
      </c>
      <c r="H4025">
        <f t="shared" si="124"/>
        <v>1138.4335154826958</v>
      </c>
      <c r="I4025">
        <f>IF(LCOH!$C$28=Menu!$A$1,'Approvvigionamento energia'!C4025,0)+IF(LCOH!$C$28=Menu!$A$2,'Approvvigionamento energia'!D4025,0)+IF(LCOH!$C$28=Menu!$A$3,'Approvvigionamento energia'!E4025,0)+IF(LCOH!$C$28=Menu!$A$4,'Approvvigionamento energia'!F4025,0)+IF(LCOH!$C$28=Menu!$A$5,'Approvvigionamento energia'!G4025,0)+IF(LCOH!$C$28=Menu!$A$6,'Approvvigionamento energia'!H4025,0)</f>
        <v>2664.8504670797452</v>
      </c>
      <c r="J4025">
        <f>'Approvvigionamento energia'!A4025+'Approvvigionamento energia'!B4025+'Approvvigionamento energia'!I4025</f>
        <v>3517.3504670797452</v>
      </c>
      <c r="K4025">
        <f>IF(MIN(LCOH!$C$18,J4025)&gt;=$P$48*LCOH!$C$18, MIN(LCOH!$C$18,J4025),0)</f>
        <v>1500</v>
      </c>
      <c r="L4025">
        <f t="shared" si="125"/>
        <v>2017.3504670797452</v>
      </c>
      <c r="M4025">
        <f>K4025/LCOH!$C$18</f>
        <v>1</v>
      </c>
      <c r="N4025">
        <f>K4025/LCOH!$C$34</f>
        <v>28.901734104046245</v>
      </c>
    </row>
    <row r="4026" spans="1:14" x14ac:dyDescent="0.35">
      <c r="A4026">
        <f>'Profilo fotovoltaico'!B4028*LCOH!$C$20</f>
        <v>140</v>
      </c>
      <c r="B4026">
        <f>'Profilo eolico'!B4028*LCOH!$C$21</f>
        <v>562.9</v>
      </c>
      <c r="C4026">
        <f>$P$35*'Profilo fotovoltaico'!B4028</f>
        <v>1029.6457062670893</v>
      </c>
      <c r="D4026">
        <f>$Q$37*'Profilo eolico'!B4028</f>
        <v>3284.3159821210361</v>
      </c>
      <c r="E4026">
        <f>$P$39*'Profilo fotovoltaico'!B4028+'Approvvigionamento energia'!$Q$39*'Profilo eolico'!B4028</f>
        <v>2720.6484131575489</v>
      </c>
      <c r="F4026">
        <f>$P$41*'Profilo fotovoltaico'!B4028+'Approvvigionamento energia'!$Q$41*'Profilo eolico'!B4028</f>
        <v>2156.9808441940627</v>
      </c>
      <c r="G4026">
        <f>$P$43*'Profilo fotovoltaico'!B4028+'Approvvigionamento energia'!$Q$43*'Profilo eolico'!B4028</f>
        <v>1593.313275230576</v>
      </c>
      <c r="H4026">
        <f t="shared" si="124"/>
        <v>1138.4335154826958</v>
      </c>
      <c r="I4026">
        <f>IF(LCOH!$C$28=Menu!$A$1,'Approvvigionamento energia'!C4026,0)+IF(LCOH!$C$28=Menu!$A$2,'Approvvigionamento energia'!D4026,0)+IF(LCOH!$C$28=Menu!$A$3,'Approvvigionamento energia'!E4026,0)+IF(LCOH!$C$28=Menu!$A$4,'Approvvigionamento energia'!F4026,0)+IF(LCOH!$C$28=Menu!$A$5,'Approvvigionamento energia'!G4026,0)+IF(LCOH!$C$28=Menu!$A$6,'Approvvigionamento energia'!H4026,0)</f>
        <v>2156.9808441940627</v>
      </c>
      <c r="J4026">
        <f>'Approvvigionamento energia'!A4026+'Approvvigionamento energia'!B4026+'Approvvigionamento energia'!I4026</f>
        <v>2859.8808441940628</v>
      </c>
      <c r="K4026">
        <f>IF(MIN(LCOH!$C$18,J4026)&gt;=$P$48*LCOH!$C$18, MIN(LCOH!$C$18,J4026),0)</f>
        <v>1500</v>
      </c>
      <c r="L4026">
        <f t="shared" si="125"/>
        <v>1359.8808441940628</v>
      </c>
      <c r="M4026">
        <f>K4026/LCOH!$C$18</f>
        <v>1</v>
      </c>
      <c r="N4026">
        <f>K4026/LCOH!$C$34</f>
        <v>28.901734104046245</v>
      </c>
    </row>
    <row r="4027" spans="1:14" x14ac:dyDescent="0.35">
      <c r="A4027">
        <f>'Profilo fotovoltaico'!B4029*LCOH!$C$20</f>
        <v>57</v>
      </c>
      <c r="B4027">
        <f>'Profilo eolico'!B4029*LCOH!$C$21</f>
        <v>550.79999999999995</v>
      </c>
      <c r="C4027">
        <f>$P$35*'Profilo fotovoltaico'!B4029</f>
        <v>419.2128946944577</v>
      </c>
      <c r="D4027">
        <f>$Q$37*'Profilo eolico'!B4029</f>
        <v>3213.7168998974357</v>
      </c>
      <c r="E4027">
        <f>$P$39*'Profilo fotovoltaico'!B4029+'Approvvigionamento energia'!$Q$39*'Profilo eolico'!B4029</f>
        <v>2515.0908985966912</v>
      </c>
      <c r="F4027">
        <f>$P$41*'Profilo fotovoltaico'!B4029+'Approvvigionamento energia'!$Q$41*'Profilo eolico'!B4029</f>
        <v>1816.4648972959467</v>
      </c>
      <c r="G4027">
        <f>$P$43*'Profilo fotovoltaico'!B4029+'Approvvigionamento energia'!$Q$43*'Profilo eolico'!B4029</f>
        <v>1117.8388959952022</v>
      </c>
      <c r="H4027">
        <f t="shared" si="124"/>
        <v>1138.4335154826958</v>
      </c>
      <c r="I4027">
        <f>IF(LCOH!$C$28=Menu!$A$1,'Approvvigionamento energia'!C4027,0)+IF(LCOH!$C$28=Menu!$A$2,'Approvvigionamento energia'!D4027,0)+IF(LCOH!$C$28=Menu!$A$3,'Approvvigionamento energia'!E4027,0)+IF(LCOH!$C$28=Menu!$A$4,'Approvvigionamento energia'!F4027,0)+IF(LCOH!$C$28=Menu!$A$5,'Approvvigionamento energia'!G4027,0)+IF(LCOH!$C$28=Menu!$A$6,'Approvvigionamento energia'!H4027,0)</f>
        <v>1816.4648972959467</v>
      </c>
      <c r="J4027">
        <f>'Approvvigionamento energia'!A4027+'Approvvigionamento energia'!B4027+'Approvvigionamento energia'!I4027</f>
        <v>2424.2648972959469</v>
      </c>
      <c r="K4027">
        <f>IF(MIN(LCOH!$C$18,J4027)&gt;=$P$48*LCOH!$C$18, MIN(LCOH!$C$18,J4027),0)</f>
        <v>1500</v>
      </c>
      <c r="L4027">
        <f t="shared" si="125"/>
        <v>924.26489729594687</v>
      </c>
      <c r="M4027">
        <f>K4027/LCOH!$C$18</f>
        <v>1</v>
      </c>
      <c r="N4027">
        <f>K4027/LCOH!$C$34</f>
        <v>28.901734104046245</v>
      </c>
    </row>
    <row r="4028" spans="1:14" x14ac:dyDescent="0.35">
      <c r="A4028">
        <f>'Profilo fotovoltaico'!B4030*LCOH!$C$20</f>
        <v>5</v>
      </c>
      <c r="B4028">
        <f>'Profilo eolico'!B4030*LCOH!$C$21</f>
        <v>508.1</v>
      </c>
      <c r="C4028">
        <f>$P$35*'Profilo fotovoltaico'!B4030</f>
        <v>36.773060938110326</v>
      </c>
      <c r="D4028">
        <f>$Q$37*'Profilo eolico'!B4030</f>
        <v>2964.5779899017562</v>
      </c>
      <c r="E4028">
        <f>$P$39*'Profilo fotovoltaico'!B4030+'Approvvigionamento energia'!$Q$39*'Profilo eolico'!B4030</f>
        <v>2232.6267576608443</v>
      </c>
      <c r="F4028">
        <f>$P$41*'Profilo fotovoltaico'!B4030+'Approvvigionamento energia'!$Q$41*'Profilo eolico'!B4030</f>
        <v>1500.6755254199331</v>
      </c>
      <c r="G4028">
        <f>$P$43*'Profilo fotovoltaico'!B4030+'Approvvigionamento energia'!$Q$43*'Profilo eolico'!B4030</f>
        <v>768.72429317902174</v>
      </c>
      <c r="H4028">
        <f t="shared" si="124"/>
        <v>1138.4335154826958</v>
      </c>
      <c r="I4028">
        <f>IF(LCOH!$C$28=Menu!$A$1,'Approvvigionamento energia'!C4028,0)+IF(LCOH!$C$28=Menu!$A$2,'Approvvigionamento energia'!D4028,0)+IF(LCOH!$C$28=Menu!$A$3,'Approvvigionamento energia'!E4028,0)+IF(LCOH!$C$28=Menu!$A$4,'Approvvigionamento energia'!F4028,0)+IF(LCOH!$C$28=Menu!$A$5,'Approvvigionamento energia'!G4028,0)+IF(LCOH!$C$28=Menu!$A$6,'Approvvigionamento energia'!H4028,0)</f>
        <v>1500.6755254199331</v>
      </c>
      <c r="J4028">
        <f>'Approvvigionamento energia'!A4028+'Approvvigionamento energia'!B4028+'Approvvigionamento energia'!I4028</f>
        <v>2013.7755254199333</v>
      </c>
      <c r="K4028">
        <f>IF(MIN(LCOH!$C$18,J4028)&gt;=$P$48*LCOH!$C$18, MIN(LCOH!$C$18,J4028),0)</f>
        <v>1500</v>
      </c>
      <c r="L4028">
        <f t="shared" si="125"/>
        <v>513.77552541993327</v>
      </c>
      <c r="M4028">
        <f>K4028/LCOH!$C$18</f>
        <v>1</v>
      </c>
      <c r="N4028">
        <f>K4028/LCOH!$C$34</f>
        <v>28.901734104046245</v>
      </c>
    </row>
    <row r="4029" spans="1:14" x14ac:dyDescent="0.35">
      <c r="A4029">
        <f>'Profilo fotovoltaico'!B4031*LCOH!$C$20</f>
        <v>0</v>
      </c>
      <c r="B4029">
        <f>'Profilo eolico'!B4031*LCOH!$C$21</f>
        <v>451.40000000000003</v>
      </c>
      <c r="C4029">
        <f>$P$35*'Profilo fotovoltaico'!B4031</f>
        <v>0</v>
      </c>
      <c r="D4029">
        <f>$Q$37*'Profilo eolico'!B4031</f>
        <v>2633.7541913829023</v>
      </c>
      <c r="E4029">
        <f>$P$39*'Profilo fotovoltaico'!B4031+'Approvvigionamento energia'!$Q$39*'Profilo eolico'!B4031</f>
        <v>1975.3156435371768</v>
      </c>
      <c r="F4029">
        <f>$P$41*'Profilo fotovoltaico'!B4031+'Approvvigionamento energia'!$Q$41*'Profilo eolico'!B4031</f>
        <v>1316.8770956914511</v>
      </c>
      <c r="G4029">
        <f>$P$43*'Profilo fotovoltaico'!B4031+'Approvvigionamento energia'!$Q$43*'Profilo eolico'!B4031</f>
        <v>658.43854784572557</v>
      </c>
      <c r="H4029">
        <f t="shared" si="124"/>
        <v>1138.4335154826958</v>
      </c>
      <c r="I4029">
        <f>IF(LCOH!$C$28=Menu!$A$1,'Approvvigionamento energia'!C4029,0)+IF(LCOH!$C$28=Menu!$A$2,'Approvvigionamento energia'!D4029,0)+IF(LCOH!$C$28=Menu!$A$3,'Approvvigionamento energia'!E4029,0)+IF(LCOH!$C$28=Menu!$A$4,'Approvvigionamento energia'!F4029,0)+IF(LCOH!$C$28=Menu!$A$5,'Approvvigionamento energia'!G4029,0)+IF(LCOH!$C$28=Menu!$A$6,'Approvvigionamento energia'!H4029,0)</f>
        <v>1316.8770956914511</v>
      </c>
      <c r="J4029">
        <f>'Approvvigionamento energia'!A4029+'Approvvigionamento energia'!B4029+'Approvvigionamento energia'!I4029</f>
        <v>1768.2770956914512</v>
      </c>
      <c r="K4029">
        <f>IF(MIN(LCOH!$C$18,J4029)&gt;=$P$48*LCOH!$C$18, MIN(LCOH!$C$18,J4029),0)</f>
        <v>1500</v>
      </c>
      <c r="L4029">
        <f t="shared" si="125"/>
        <v>268.27709569145122</v>
      </c>
      <c r="M4029">
        <f>K4029/LCOH!$C$18</f>
        <v>1</v>
      </c>
      <c r="N4029">
        <f>K4029/LCOH!$C$34</f>
        <v>28.901734104046245</v>
      </c>
    </row>
    <row r="4030" spans="1:14" x14ac:dyDescent="0.35">
      <c r="A4030">
        <f>'Profilo fotovoltaico'!B4032*LCOH!$C$20</f>
        <v>0</v>
      </c>
      <c r="B4030">
        <f>'Profilo eolico'!B4032*LCOH!$C$21</f>
        <v>434.5</v>
      </c>
      <c r="C4030">
        <f>$P$35*'Profilo fotovoltaico'!B4032</f>
        <v>0</v>
      </c>
      <c r="D4030">
        <f>$Q$37*'Profilo eolico'!B4032</f>
        <v>2535.1488616656425</v>
      </c>
      <c r="E4030">
        <f>$P$39*'Profilo fotovoltaico'!B4032+'Approvvigionamento energia'!$Q$39*'Profilo eolico'!B4032</f>
        <v>1901.3616462492319</v>
      </c>
      <c r="F4030">
        <f>$P$41*'Profilo fotovoltaico'!B4032+'Approvvigionamento energia'!$Q$41*'Profilo eolico'!B4032</f>
        <v>1267.5744308328212</v>
      </c>
      <c r="G4030">
        <f>$P$43*'Profilo fotovoltaico'!B4032+'Approvvigionamento energia'!$Q$43*'Profilo eolico'!B4032</f>
        <v>633.78721541641062</v>
      </c>
      <c r="H4030">
        <f t="shared" si="124"/>
        <v>1138.4335154826958</v>
      </c>
      <c r="I4030">
        <f>IF(LCOH!$C$28=Menu!$A$1,'Approvvigionamento energia'!C4030,0)+IF(LCOH!$C$28=Menu!$A$2,'Approvvigionamento energia'!D4030,0)+IF(LCOH!$C$28=Menu!$A$3,'Approvvigionamento energia'!E4030,0)+IF(LCOH!$C$28=Menu!$A$4,'Approvvigionamento energia'!F4030,0)+IF(LCOH!$C$28=Menu!$A$5,'Approvvigionamento energia'!G4030,0)+IF(LCOH!$C$28=Menu!$A$6,'Approvvigionamento energia'!H4030,0)</f>
        <v>1267.5744308328212</v>
      </c>
      <c r="J4030">
        <f>'Approvvigionamento energia'!A4030+'Approvvigionamento energia'!B4030+'Approvvigionamento energia'!I4030</f>
        <v>1702.0744308328212</v>
      </c>
      <c r="K4030">
        <f>IF(MIN(LCOH!$C$18,J4030)&gt;=$P$48*LCOH!$C$18, MIN(LCOH!$C$18,J4030),0)</f>
        <v>1500</v>
      </c>
      <c r="L4030">
        <f t="shared" si="125"/>
        <v>202.07443083282124</v>
      </c>
      <c r="M4030">
        <f>K4030/LCOH!$C$18</f>
        <v>1</v>
      </c>
      <c r="N4030">
        <f>K4030/LCOH!$C$34</f>
        <v>28.901734104046245</v>
      </c>
    </row>
    <row r="4031" spans="1:14" x14ac:dyDescent="0.35">
      <c r="A4031">
        <f>'Profilo fotovoltaico'!B4033*LCOH!$C$20</f>
        <v>0</v>
      </c>
      <c r="B4031">
        <f>'Profilo eolico'!B4033*LCOH!$C$21</f>
        <v>409.5</v>
      </c>
      <c r="C4031">
        <f>$P$35*'Profilo fotovoltaico'!B4033</f>
        <v>0</v>
      </c>
      <c r="D4031">
        <f>$Q$37*'Profilo eolico'!B4033</f>
        <v>2389.282989302832</v>
      </c>
      <c r="E4031">
        <f>$P$39*'Profilo fotovoltaico'!B4033+'Approvvigionamento energia'!$Q$39*'Profilo eolico'!B4033</f>
        <v>1791.962241977124</v>
      </c>
      <c r="F4031">
        <f>$P$41*'Profilo fotovoltaico'!B4033+'Approvvigionamento energia'!$Q$41*'Profilo eolico'!B4033</f>
        <v>1194.641494651416</v>
      </c>
      <c r="G4031">
        <f>$P$43*'Profilo fotovoltaico'!B4033+'Approvvigionamento energia'!$Q$43*'Profilo eolico'!B4033</f>
        <v>597.320747325708</v>
      </c>
      <c r="H4031">
        <f t="shared" si="124"/>
        <v>1138.4335154826958</v>
      </c>
      <c r="I4031">
        <f>IF(LCOH!$C$28=Menu!$A$1,'Approvvigionamento energia'!C4031,0)+IF(LCOH!$C$28=Menu!$A$2,'Approvvigionamento energia'!D4031,0)+IF(LCOH!$C$28=Menu!$A$3,'Approvvigionamento energia'!E4031,0)+IF(LCOH!$C$28=Menu!$A$4,'Approvvigionamento energia'!F4031,0)+IF(LCOH!$C$28=Menu!$A$5,'Approvvigionamento energia'!G4031,0)+IF(LCOH!$C$28=Menu!$A$6,'Approvvigionamento energia'!H4031,0)</f>
        <v>1194.641494651416</v>
      </c>
      <c r="J4031">
        <f>'Approvvigionamento energia'!A4031+'Approvvigionamento energia'!B4031+'Approvvigionamento energia'!I4031</f>
        <v>1604.141494651416</v>
      </c>
      <c r="K4031">
        <f>IF(MIN(LCOH!$C$18,J4031)&gt;=$P$48*LCOH!$C$18, MIN(LCOH!$C$18,J4031),0)</f>
        <v>1500</v>
      </c>
      <c r="L4031">
        <f t="shared" si="125"/>
        <v>104.141494651416</v>
      </c>
      <c r="M4031">
        <f>K4031/LCOH!$C$18</f>
        <v>1</v>
      </c>
      <c r="N4031">
        <f>K4031/LCOH!$C$34</f>
        <v>28.901734104046245</v>
      </c>
    </row>
    <row r="4032" spans="1:14" x14ac:dyDescent="0.35">
      <c r="A4032">
        <f>'Profilo fotovoltaico'!B4034*LCOH!$C$20</f>
        <v>0</v>
      </c>
      <c r="B4032">
        <f>'Profilo eolico'!B4034*LCOH!$C$21</f>
        <v>387.90000000000003</v>
      </c>
      <c r="C4032">
        <f>$P$35*'Profilo fotovoltaico'!B4034</f>
        <v>0</v>
      </c>
      <c r="D4032">
        <f>$Q$37*'Profilo eolico'!B4034</f>
        <v>2263.2548755813646</v>
      </c>
      <c r="E4032">
        <f>$P$39*'Profilo fotovoltaico'!B4034+'Approvvigionamento energia'!$Q$39*'Profilo eolico'!B4034</f>
        <v>1697.4411566860231</v>
      </c>
      <c r="F4032">
        <f>$P$41*'Profilo fotovoltaico'!B4034+'Approvvigionamento energia'!$Q$41*'Profilo eolico'!B4034</f>
        <v>1131.6274377906823</v>
      </c>
      <c r="G4032">
        <f>$P$43*'Profilo fotovoltaico'!B4034+'Approvvigionamento energia'!$Q$43*'Profilo eolico'!B4034</f>
        <v>565.81371889534114</v>
      </c>
      <c r="H4032">
        <f t="shared" si="124"/>
        <v>1138.4335154826958</v>
      </c>
      <c r="I4032">
        <f>IF(LCOH!$C$28=Menu!$A$1,'Approvvigionamento energia'!C4032,0)+IF(LCOH!$C$28=Menu!$A$2,'Approvvigionamento energia'!D4032,0)+IF(LCOH!$C$28=Menu!$A$3,'Approvvigionamento energia'!E4032,0)+IF(LCOH!$C$28=Menu!$A$4,'Approvvigionamento energia'!F4032,0)+IF(LCOH!$C$28=Menu!$A$5,'Approvvigionamento energia'!G4032,0)+IF(LCOH!$C$28=Menu!$A$6,'Approvvigionamento energia'!H4032,0)</f>
        <v>1131.6274377906823</v>
      </c>
      <c r="J4032">
        <f>'Approvvigionamento energia'!A4032+'Approvvigionamento energia'!B4032+'Approvvigionamento energia'!I4032</f>
        <v>1519.5274377906824</v>
      </c>
      <c r="K4032">
        <f>IF(MIN(LCOH!$C$18,J4032)&gt;=$P$48*LCOH!$C$18, MIN(LCOH!$C$18,J4032),0)</f>
        <v>1500</v>
      </c>
      <c r="L4032">
        <f t="shared" si="125"/>
        <v>19.52743779068237</v>
      </c>
      <c r="M4032">
        <f>K4032/LCOH!$C$18</f>
        <v>1</v>
      </c>
      <c r="N4032">
        <f>K4032/LCOH!$C$34</f>
        <v>28.901734104046245</v>
      </c>
    </row>
    <row r="4033" spans="1:14" x14ac:dyDescent="0.35">
      <c r="A4033">
        <f>'Profilo fotovoltaico'!B4035*LCOH!$C$20</f>
        <v>0</v>
      </c>
      <c r="B4033">
        <f>'Profilo eolico'!B4035*LCOH!$C$21</f>
        <v>368.09999999999997</v>
      </c>
      <c r="C4033">
        <f>$P$35*'Profilo fotovoltaico'!B4035</f>
        <v>0</v>
      </c>
      <c r="D4033">
        <f>$Q$37*'Profilo eolico'!B4035</f>
        <v>2147.7291046700184</v>
      </c>
      <c r="E4033">
        <f>$P$39*'Profilo fotovoltaico'!B4035+'Approvvigionamento energia'!$Q$39*'Profilo eolico'!B4035</f>
        <v>1610.7968285025138</v>
      </c>
      <c r="F4033">
        <f>$P$41*'Profilo fotovoltaico'!B4035+'Approvvigionamento energia'!$Q$41*'Profilo eolico'!B4035</f>
        <v>1073.8645523350092</v>
      </c>
      <c r="G4033">
        <f>$P$43*'Profilo fotovoltaico'!B4035+'Approvvigionamento energia'!$Q$43*'Profilo eolico'!B4035</f>
        <v>536.9322761675046</v>
      </c>
      <c r="H4033">
        <f t="shared" si="124"/>
        <v>1138.4335154826958</v>
      </c>
      <c r="I4033">
        <f>IF(LCOH!$C$28=Menu!$A$1,'Approvvigionamento energia'!C4033,0)+IF(LCOH!$C$28=Menu!$A$2,'Approvvigionamento energia'!D4033,0)+IF(LCOH!$C$28=Menu!$A$3,'Approvvigionamento energia'!E4033,0)+IF(LCOH!$C$28=Menu!$A$4,'Approvvigionamento energia'!F4033,0)+IF(LCOH!$C$28=Menu!$A$5,'Approvvigionamento energia'!G4033,0)+IF(LCOH!$C$28=Menu!$A$6,'Approvvigionamento energia'!H4033,0)</f>
        <v>1073.8645523350092</v>
      </c>
      <c r="J4033">
        <f>'Approvvigionamento energia'!A4033+'Approvvigionamento energia'!B4033+'Approvvigionamento energia'!I4033</f>
        <v>1441.9645523350091</v>
      </c>
      <c r="K4033">
        <f>IF(MIN(LCOH!$C$18,J4033)&gt;=$P$48*LCOH!$C$18, MIN(LCOH!$C$18,J4033),0)</f>
        <v>1441.9645523350091</v>
      </c>
      <c r="L4033">
        <f t="shared" si="125"/>
        <v>0</v>
      </c>
      <c r="M4033">
        <f>K4033/LCOH!$C$18</f>
        <v>0.96130970155667272</v>
      </c>
      <c r="N4033">
        <f>K4033/LCOH!$C$34</f>
        <v>27.783517386031004</v>
      </c>
    </row>
    <row r="4034" spans="1:14" x14ac:dyDescent="0.35">
      <c r="A4034">
        <f>'Profilo fotovoltaico'!B4036*LCOH!$C$20</f>
        <v>0</v>
      </c>
      <c r="B4034">
        <f>'Profilo eolico'!B4036*LCOH!$C$21</f>
        <v>353.1</v>
      </c>
      <c r="C4034">
        <f>$P$35*'Profilo fotovoltaico'!B4036</f>
        <v>0</v>
      </c>
      <c r="D4034">
        <f>$Q$37*'Profilo eolico'!B4036</f>
        <v>2060.2095812523326</v>
      </c>
      <c r="E4034">
        <f>$P$39*'Profilo fotovoltaico'!B4036+'Approvvigionamento energia'!$Q$39*'Profilo eolico'!B4036</f>
        <v>1545.1571859392493</v>
      </c>
      <c r="F4034">
        <f>$P$41*'Profilo fotovoltaico'!B4036+'Approvvigionamento energia'!$Q$41*'Profilo eolico'!B4036</f>
        <v>1030.1047906261663</v>
      </c>
      <c r="G4034">
        <f>$P$43*'Profilo fotovoltaico'!B4036+'Approvvigionamento energia'!$Q$43*'Profilo eolico'!B4036</f>
        <v>515.05239531308314</v>
      </c>
      <c r="H4034">
        <f t="shared" ref="H4034:H4097" si="126">$P$45</f>
        <v>1138.4335154826958</v>
      </c>
      <c r="I4034">
        <f>IF(LCOH!$C$28=Menu!$A$1,'Approvvigionamento energia'!C4034,0)+IF(LCOH!$C$28=Menu!$A$2,'Approvvigionamento energia'!D4034,0)+IF(LCOH!$C$28=Menu!$A$3,'Approvvigionamento energia'!E4034,0)+IF(LCOH!$C$28=Menu!$A$4,'Approvvigionamento energia'!F4034,0)+IF(LCOH!$C$28=Menu!$A$5,'Approvvigionamento energia'!G4034,0)+IF(LCOH!$C$28=Menu!$A$6,'Approvvigionamento energia'!H4034,0)</f>
        <v>1030.1047906261663</v>
      </c>
      <c r="J4034">
        <f>'Approvvigionamento energia'!A4034+'Approvvigionamento energia'!B4034+'Approvvigionamento energia'!I4034</f>
        <v>1383.2047906261664</v>
      </c>
      <c r="K4034">
        <f>IF(MIN(LCOH!$C$18,J4034)&gt;=$P$48*LCOH!$C$18, MIN(LCOH!$C$18,J4034),0)</f>
        <v>1383.2047906261664</v>
      </c>
      <c r="L4034">
        <f t="shared" si="125"/>
        <v>0</v>
      </c>
      <c r="M4034">
        <f>K4034/LCOH!$C$18</f>
        <v>0.92213652708411098</v>
      </c>
      <c r="N4034">
        <f>K4034/LCOH!$C$34</f>
        <v>26.651344713413611</v>
      </c>
    </row>
    <row r="4035" spans="1:14" x14ac:dyDescent="0.35">
      <c r="A4035">
        <f>'Profilo fotovoltaico'!B4037*LCOH!$C$20</f>
        <v>0</v>
      </c>
      <c r="B4035">
        <f>'Profilo eolico'!B4037*LCOH!$C$21</f>
        <v>353.4</v>
      </c>
      <c r="C4035">
        <f>$P$35*'Profilo fotovoltaico'!B4037</f>
        <v>0</v>
      </c>
      <c r="D4035">
        <f>$Q$37*'Profilo eolico'!B4037</f>
        <v>2061.9599717206861</v>
      </c>
      <c r="E4035">
        <f>$P$39*'Profilo fotovoltaico'!B4037+'Approvvigionamento energia'!$Q$39*'Profilo eolico'!B4037</f>
        <v>1546.4699787905145</v>
      </c>
      <c r="F4035">
        <f>$P$41*'Profilo fotovoltaico'!B4037+'Approvvigionamento energia'!$Q$41*'Profilo eolico'!B4037</f>
        <v>1030.979985860343</v>
      </c>
      <c r="G4035">
        <f>$P$43*'Profilo fotovoltaico'!B4037+'Approvvigionamento energia'!$Q$43*'Profilo eolico'!B4037</f>
        <v>515.48999293017152</v>
      </c>
      <c r="H4035">
        <f t="shared" si="126"/>
        <v>1138.4335154826958</v>
      </c>
      <c r="I4035">
        <f>IF(LCOH!$C$28=Menu!$A$1,'Approvvigionamento energia'!C4035,0)+IF(LCOH!$C$28=Menu!$A$2,'Approvvigionamento energia'!D4035,0)+IF(LCOH!$C$28=Menu!$A$3,'Approvvigionamento energia'!E4035,0)+IF(LCOH!$C$28=Menu!$A$4,'Approvvigionamento energia'!F4035,0)+IF(LCOH!$C$28=Menu!$A$5,'Approvvigionamento energia'!G4035,0)+IF(LCOH!$C$28=Menu!$A$6,'Approvvigionamento energia'!H4035,0)</f>
        <v>1030.979985860343</v>
      </c>
      <c r="J4035">
        <f>'Approvvigionamento energia'!A4035+'Approvvigionamento energia'!B4035+'Approvvigionamento energia'!I4035</f>
        <v>1384.3799858603429</v>
      </c>
      <c r="K4035">
        <f>IF(MIN(LCOH!$C$18,J4035)&gt;=$P$48*LCOH!$C$18, MIN(LCOH!$C$18,J4035),0)</f>
        <v>1384.3799858603429</v>
      </c>
      <c r="L4035">
        <f t="shared" ref="L4035:L4098" si="127">J4035-K4035</f>
        <v>0</v>
      </c>
      <c r="M4035">
        <f>K4035/LCOH!$C$18</f>
        <v>0.92291999057356189</v>
      </c>
      <c r="N4035">
        <f>K4035/LCOH!$C$34</f>
        <v>26.673988166865954</v>
      </c>
    </row>
    <row r="4036" spans="1:14" x14ac:dyDescent="0.35">
      <c r="A4036">
        <f>'Profilo fotovoltaico'!B4038*LCOH!$C$20</f>
        <v>0</v>
      </c>
      <c r="B4036">
        <f>'Profilo eolico'!B4038*LCOH!$C$21</f>
        <v>338.3</v>
      </c>
      <c r="C4036">
        <f>$P$35*'Profilo fotovoltaico'!B4038</f>
        <v>0</v>
      </c>
      <c r="D4036">
        <f>$Q$37*'Profilo eolico'!B4038</f>
        <v>1973.8569848135485</v>
      </c>
      <c r="E4036">
        <f>$P$39*'Profilo fotovoltaico'!B4038+'Approvvigionamento energia'!$Q$39*'Profilo eolico'!B4038</f>
        <v>1480.3927386101614</v>
      </c>
      <c r="F4036">
        <f>$P$41*'Profilo fotovoltaico'!B4038+'Approvvigionamento energia'!$Q$41*'Profilo eolico'!B4038</f>
        <v>986.92849240677424</v>
      </c>
      <c r="G4036">
        <f>$P$43*'Profilo fotovoltaico'!B4038+'Approvvigionamento energia'!$Q$43*'Profilo eolico'!B4038</f>
        <v>493.46424620338712</v>
      </c>
      <c r="H4036">
        <f t="shared" si="126"/>
        <v>1138.4335154826958</v>
      </c>
      <c r="I4036">
        <f>IF(LCOH!$C$28=Menu!$A$1,'Approvvigionamento energia'!C4036,0)+IF(LCOH!$C$28=Menu!$A$2,'Approvvigionamento energia'!D4036,0)+IF(LCOH!$C$28=Menu!$A$3,'Approvvigionamento energia'!E4036,0)+IF(LCOH!$C$28=Menu!$A$4,'Approvvigionamento energia'!F4036,0)+IF(LCOH!$C$28=Menu!$A$5,'Approvvigionamento energia'!G4036,0)+IF(LCOH!$C$28=Menu!$A$6,'Approvvigionamento energia'!H4036,0)</f>
        <v>986.92849240677424</v>
      </c>
      <c r="J4036">
        <f>'Approvvigionamento energia'!A4036+'Approvvigionamento energia'!B4036+'Approvvigionamento energia'!I4036</f>
        <v>1325.2284924067742</v>
      </c>
      <c r="K4036">
        <f>IF(MIN(LCOH!$C$18,J4036)&gt;=$P$48*LCOH!$C$18, MIN(LCOH!$C$18,J4036),0)</f>
        <v>1325.2284924067742</v>
      </c>
      <c r="L4036">
        <f t="shared" si="127"/>
        <v>0</v>
      </c>
      <c r="M4036">
        <f>K4036/LCOH!$C$18</f>
        <v>0.88348566160451614</v>
      </c>
      <c r="N4036">
        <f>K4036/LCOH!$C$34</f>
        <v>25.534267676431103</v>
      </c>
    </row>
    <row r="4037" spans="1:14" x14ac:dyDescent="0.35">
      <c r="A4037">
        <f>'Profilo fotovoltaico'!B4039*LCOH!$C$20</f>
        <v>0</v>
      </c>
      <c r="B4037">
        <f>'Profilo eolico'!B4039*LCOH!$C$21</f>
        <v>312.3</v>
      </c>
      <c r="C4037">
        <f>$P$35*'Profilo fotovoltaico'!B4039</f>
        <v>0</v>
      </c>
      <c r="D4037">
        <f>$Q$37*'Profilo eolico'!B4039</f>
        <v>1822.156477556226</v>
      </c>
      <c r="E4037">
        <f>$P$39*'Profilo fotovoltaico'!B4039+'Approvvigionamento energia'!$Q$39*'Profilo eolico'!B4039</f>
        <v>1366.6173581671694</v>
      </c>
      <c r="F4037">
        <f>$P$41*'Profilo fotovoltaico'!B4039+'Approvvigionamento energia'!$Q$41*'Profilo eolico'!B4039</f>
        <v>911.07823877811302</v>
      </c>
      <c r="G4037">
        <f>$P$43*'Profilo fotovoltaico'!B4039+'Approvvigionamento energia'!$Q$43*'Profilo eolico'!B4039</f>
        <v>455.53911938905651</v>
      </c>
      <c r="H4037">
        <f t="shared" si="126"/>
        <v>1138.4335154826958</v>
      </c>
      <c r="I4037">
        <f>IF(LCOH!$C$28=Menu!$A$1,'Approvvigionamento energia'!C4037,0)+IF(LCOH!$C$28=Menu!$A$2,'Approvvigionamento energia'!D4037,0)+IF(LCOH!$C$28=Menu!$A$3,'Approvvigionamento energia'!E4037,0)+IF(LCOH!$C$28=Menu!$A$4,'Approvvigionamento energia'!F4037,0)+IF(LCOH!$C$28=Menu!$A$5,'Approvvigionamento energia'!G4037,0)+IF(LCOH!$C$28=Menu!$A$6,'Approvvigionamento energia'!H4037,0)</f>
        <v>911.07823877811302</v>
      </c>
      <c r="J4037">
        <f>'Approvvigionamento energia'!A4037+'Approvvigionamento energia'!B4037+'Approvvigionamento energia'!I4037</f>
        <v>1223.378238778113</v>
      </c>
      <c r="K4037">
        <f>IF(MIN(LCOH!$C$18,J4037)&gt;=$P$48*LCOH!$C$18, MIN(LCOH!$C$18,J4037),0)</f>
        <v>1223.378238778113</v>
      </c>
      <c r="L4037">
        <f t="shared" si="127"/>
        <v>0</v>
      </c>
      <c r="M4037">
        <f>K4037/LCOH!$C$18</f>
        <v>0.81558549251874202</v>
      </c>
      <c r="N4037">
        <f>K4037/LCOH!$C$34</f>
        <v>23.571835043894279</v>
      </c>
    </row>
    <row r="4038" spans="1:14" x14ac:dyDescent="0.35">
      <c r="A4038">
        <f>'Profilo fotovoltaico'!B4040*LCOH!$C$20</f>
        <v>43</v>
      </c>
      <c r="B4038">
        <f>'Profilo eolico'!B4040*LCOH!$C$21</f>
        <v>274.89999999999998</v>
      </c>
      <c r="C4038">
        <f>$P$35*'Profilo fotovoltaico'!B4040</f>
        <v>316.2483240677488</v>
      </c>
      <c r="D4038">
        <f>$Q$37*'Profilo eolico'!B4040</f>
        <v>1603.9411325014617</v>
      </c>
      <c r="E4038">
        <f>$P$39*'Profilo fotovoltaico'!B4040+'Approvvigionamento energia'!$Q$39*'Profilo eolico'!B4040</f>
        <v>1282.0179303930333</v>
      </c>
      <c r="F4038">
        <f>$P$41*'Profilo fotovoltaico'!B4040+'Approvvigionamento energia'!$Q$41*'Profilo eolico'!B4040</f>
        <v>960.09472828460525</v>
      </c>
      <c r="G4038">
        <f>$P$43*'Profilo fotovoltaico'!B4040+'Approvvigionamento energia'!$Q$43*'Profilo eolico'!B4040</f>
        <v>638.17152617617694</v>
      </c>
      <c r="H4038">
        <f t="shared" si="126"/>
        <v>1138.4335154826958</v>
      </c>
      <c r="I4038">
        <f>IF(LCOH!$C$28=Menu!$A$1,'Approvvigionamento energia'!C4038,0)+IF(LCOH!$C$28=Menu!$A$2,'Approvvigionamento energia'!D4038,0)+IF(LCOH!$C$28=Menu!$A$3,'Approvvigionamento energia'!E4038,0)+IF(LCOH!$C$28=Menu!$A$4,'Approvvigionamento energia'!F4038,0)+IF(LCOH!$C$28=Menu!$A$5,'Approvvigionamento energia'!G4038,0)+IF(LCOH!$C$28=Menu!$A$6,'Approvvigionamento energia'!H4038,0)</f>
        <v>960.09472828460525</v>
      </c>
      <c r="J4038">
        <f>'Approvvigionamento energia'!A4038+'Approvvigionamento energia'!B4038+'Approvvigionamento energia'!I4038</f>
        <v>1277.9947282846051</v>
      </c>
      <c r="K4038">
        <f>IF(MIN(LCOH!$C$18,J4038)&gt;=$P$48*LCOH!$C$18, MIN(LCOH!$C$18,J4038),0)</f>
        <v>1277.9947282846051</v>
      </c>
      <c r="L4038">
        <f t="shared" si="127"/>
        <v>0</v>
      </c>
      <c r="M4038">
        <f>K4038/LCOH!$C$18</f>
        <v>0.85199648552307006</v>
      </c>
      <c r="N4038">
        <f>K4038/LCOH!$C$34</f>
        <v>24.624175882169656</v>
      </c>
    </row>
    <row r="4039" spans="1:14" x14ac:dyDescent="0.35">
      <c r="A4039">
        <f>'Profilo fotovoltaico'!B4041*LCOH!$C$20</f>
        <v>145</v>
      </c>
      <c r="B4039">
        <f>'Profilo eolico'!B4041*LCOH!$C$21</f>
        <v>280.7</v>
      </c>
      <c r="C4039">
        <f>$P$35*'Profilo fotovoltaico'!B4041</f>
        <v>1066.4187672051994</v>
      </c>
      <c r="D4039">
        <f>$Q$37*'Profilo eolico'!B4041</f>
        <v>1637.7820148896337</v>
      </c>
      <c r="E4039">
        <f>$P$39*'Profilo fotovoltaico'!B4041+'Approvvigionamento energia'!$Q$39*'Profilo eolico'!B4041</f>
        <v>1494.9412029685252</v>
      </c>
      <c r="F4039">
        <f>$P$41*'Profilo fotovoltaico'!B4041+'Approvvigionamento energia'!$Q$41*'Profilo eolico'!B4041</f>
        <v>1352.1003910474165</v>
      </c>
      <c r="G4039">
        <f>$P$43*'Profilo fotovoltaico'!B4041+'Approvvigionamento energia'!$Q$43*'Profilo eolico'!B4041</f>
        <v>1209.2595791263079</v>
      </c>
      <c r="H4039">
        <f t="shared" si="126"/>
        <v>1138.4335154826958</v>
      </c>
      <c r="I4039">
        <f>IF(LCOH!$C$28=Menu!$A$1,'Approvvigionamento energia'!C4039,0)+IF(LCOH!$C$28=Menu!$A$2,'Approvvigionamento energia'!D4039,0)+IF(LCOH!$C$28=Menu!$A$3,'Approvvigionamento energia'!E4039,0)+IF(LCOH!$C$28=Menu!$A$4,'Approvvigionamento energia'!F4039,0)+IF(LCOH!$C$28=Menu!$A$5,'Approvvigionamento energia'!G4039,0)+IF(LCOH!$C$28=Menu!$A$6,'Approvvigionamento energia'!H4039,0)</f>
        <v>1352.1003910474165</v>
      </c>
      <c r="J4039">
        <f>'Approvvigionamento energia'!A4039+'Approvvigionamento energia'!B4039+'Approvvigionamento energia'!I4039</f>
        <v>1777.8003910474165</v>
      </c>
      <c r="K4039">
        <f>IF(MIN(LCOH!$C$18,J4039)&gt;=$P$48*LCOH!$C$18, MIN(LCOH!$C$18,J4039),0)</f>
        <v>1500</v>
      </c>
      <c r="L4039">
        <f t="shared" si="127"/>
        <v>277.8003910474165</v>
      </c>
      <c r="M4039">
        <f>K4039/LCOH!$C$18</f>
        <v>1</v>
      </c>
      <c r="N4039">
        <f>K4039/LCOH!$C$34</f>
        <v>28.901734104046245</v>
      </c>
    </row>
    <row r="4040" spans="1:14" x14ac:dyDescent="0.35">
      <c r="A4040">
        <f>'Profilo fotovoltaico'!B4042*LCOH!$C$20</f>
        <v>285</v>
      </c>
      <c r="B4040">
        <f>'Profilo eolico'!B4042*LCOH!$C$21</f>
        <v>308.7</v>
      </c>
      <c r="C4040">
        <f>$P$35*'Profilo fotovoltaico'!B4042</f>
        <v>2096.0644734722882</v>
      </c>
      <c r="D4040">
        <f>$Q$37*'Profilo eolico'!B4042</f>
        <v>1801.151791935981</v>
      </c>
      <c r="E4040">
        <f>$P$39*'Profilo fotovoltaico'!B4042+'Approvvigionamento energia'!$Q$39*'Profilo eolico'!B4042</f>
        <v>1874.8799623200578</v>
      </c>
      <c r="F4040">
        <f>$P$41*'Profilo fotovoltaico'!B4042+'Approvvigionamento energia'!$Q$41*'Profilo eolico'!B4042</f>
        <v>1948.6081327041347</v>
      </c>
      <c r="G4040">
        <f>$P$43*'Profilo fotovoltaico'!B4042+'Approvvigionamento energia'!$Q$43*'Profilo eolico'!B4042</f>
        <v>2022.3363030882117</v>
      </c>
      <c r="H4040">
        <f t="shared" si="126"/>
        <v>1138.4335154826958</v>
      </c>
      <c r="I4040">
        <f>IF(LCOH!$C$28=Menu!$A$1,'Approvvigionamento energia'!C4040,0)+IF(LCOH!$C$28=Menu!$A$2,'Approvvigionamento energia'!D4040,0)+IF(LCOH!$C$28=Menu!$A$3,'Approvvigionamento energia'!E4040,0)+IF(LCOH!$C$28=Menu!$A$4,'Approvvigionamento energia'!F4040,0)+IF(LCOH!$C$28=Menu!$A$5,'Approvvigionamento energia'!G4040,0)+IF(LCOH!$C$28=Menu!$A$6,'Approvvigionamento energia'!H4040,0)</f>
        <v>1948.6081327041347</v>
      </c>
      <c r="J4040">
        <f>'Approvvigionamento energia'!A4040+'Approvvigionamento energia'!B4040+'Approvvigionamento energia'!I4040</f>
        <v>2542.3081327041346</v>
      </c>
      <c r="K4040">
        <f>IF(MIN(LCOH!$C$18,J4040)&gt;=$P$48*LCOH!$C$18, MIN(LCOH!$C$18,J4040),0)</f>
        <v>1500</v>
      </c>
      <c r="L4040">
        <f t="shared" si="127"/>
        <v>1042.3081327041346</v>
      </c>
      <c r="M4040">
        <f>K4040/LCOH!$C$18</f>
        <v>1</v>
      </c>
      <c r="N4040">
        <f>K4040/LCOH!$C$34</f>
        <v>28.901734104046245</v>
      </c>
    </row>
    <row r="4041" spans="1:14" x14ac:dyDescent="0.35">
      <c r="A4041">
        <f>'Profilo fotovoltaico'!B4043*LCOH!$C$20</f>
        <v>420</v>
      </c>
      <c r="B4041">
        <f>'Profilo eolico'!B4043*LCOH!$C$21</f>
        <v>307.3</v>
      </c>
      <c r="C4041">
        <f>$P$35*'Profilo fotovoltaico'!B4043</f>
        <v>3088.9371188012674</v>
      </c>
      <c r="D4041">
        <f>$Q$37*'Profilo eolico'!B4043</f>
        <v>1792.9833030836639</v>
      </c>
      <c r="E4041">
        <f>$P$39*'Profilo fotovoltaico'!B4043+'Approvvigionamento energia'!$Q$39*'Profilo eolico'!B4043</f>
        <v>2116.9717570130647</v>
      </c>
      <c r="F4041">
        <f>$P$41*'Profilo fotovoltaico'!B4043+'Approvvigionamento energia'!$Q$41*'Profilo eolico'!B4043</f>
        <v>2440.9602109424659</v>
      </c>
      <c r="G4041">
        <f>$P$43*'Profilo fotovoltaico'!B4043+'Approvvigionamento energia'!$Q$43*'Profilo eolico'!B4043</f>
        <v>2764.9486648718662</v>
      </c>
      <c r="H4041">
        <f t="shared" si="126"/>
        <v>1138.4335154826958</v>
      </c>
      <c r="I4041">
        <f>IF(LCOH!$C$28=Menu!$A$1,'Approvvigionamento energia'!C4041,0)+IF(LCOH!$C$28=Menu!$A$2,'Approvvigionamento energia'!D4041,0)+IF(LCOH!$C$28=Menu!$A$3,'Approvvigionamento energia'!E4041,0)+IF(LCOH!$C$28=Menu!$A$4,'Approvvigionamento energia'!F4041,0)+IF(LCOH!$C$28=Menu!$A$5,'Approvvigionamento energia'!G4041,0)+IF(LCOH!$C$28=Menu!$A$6,'Approvvigionamento energia'!H4041,0)</f>
        <v>2440.9602109424659</v>
      </c>
      <c r="J4041">
        <f>'Approvvigionamento energia'!A4041+'Approvvigionamento energia'!B4041+'Approvvigionamento energia'!I4041</f>
        <v>3168.2602109424661</v>
      </c>
      <c r="K4041">
        <f>IF(MIN(LCOH!$C$18,J4041)&gt;=$P$48*LCOH!$C$18, MIN(LCOH!$C$18,J4041),0)</f>
        <v>1500</v>
      </c>
      <c r="L4041">
        <f t="shared" si="127"/>
        <v>1668.2602109424661</v>
      </c>
      <c r="M4041">
        <f>K4041/LCOH!$C$18</f>
        <v>1</v>
      </c>
      <c r="N4041">
        <f>K4041/LCOH!$C$34</f>
        <v>28.901734104046245</v>
      </c>
    </row>
    <row r="4042" spans="1:14" x14ac:dyDescent="0.35">
      <c r="A4042">
        <f>'Profilo fotovoltaico'!B4044*LCOH!$C$20</f>
        <v>533</v>
      </c>
      <c r="B4042">
        <f>'Profilo eolico'!B4044*LCOH!$C$21</f>
        <v>304.8</v>
      </c>
      <c r="C4042">
        <f>$P$35*'Profilo fotovoltaico'!B4044</f>
        <v>3920.0082960025607</v>
      </c>
      <c r="D4042">
        <f>$Q$37*'Profilo eolico'!B4044</f>
        <v>1778.3967158473829</v>
      </c>
      <c r="E4042">
        <f>$P$39*'Profilo fotovoltaico'!B4044+'Approvvigionamento energia'!$Q$39*'Profilo eolico'!B4044</f>
        <v>2313.7996108861771</v>
      </c>
      <c r="F4042">
        <f>$P$41*'Profilo fotovoltaico'!B4044+'Approvvigionamento energia'!$Q$41*'Profilo eolico'!B4044</f>
        <v>2849.2025059249718</v>
      </c>
      <c r="G4042">
        <f>$P$43*'Profilo fotovoltaico'!B4044+'Approvvigionamento energia'!$Q$43*'Profilo eolico'!B4044</f>
        <v>3384.6054009637664</v>
      </c>
      <c r="H4042">
        <f t="shared" si="126"/>
        <v>1138.4335154826958</v>
      </c>
      <c r="I4042">
        <f>IF(LCOH!$C$28=Menu!$A$1,'Approvvigionamento energia'!C4042,0)+IF(LCOH!$C$28=Menu!$A$2,'Approvvigionamento energia'!D4042,0)+IF(LCOH!$C$28=Menu!$A$3,'Approvvigionamento energia'!E4042,0)+IF(LCOH!$C$28=Menu!$A$4,'Approvvigionamento energia'!F4042,0)+IF(LCOH!$C$28=Menu!$A$5,'Approvvigionamento energia'!G4042,0)+IF(LCOH!$C$28=Menu!$A$6,'Approvvigionamento energia'!H4042,0)</f>
        <v>2849.2025059249718</v>
      </c>
      <c r="J4042">
        <f>'Approvvigionamento energia'!A4042+'Approvvigionamento energia'!B4042+'Approvvigionamento energia'!I4042</f>
        <v>3687.002505924972</v>
      </c>
      <c r="K4042">
        <f>IF(MIN(LCOH!$C$18,J4042)&gt;=$P$48*LCOH!$C$18, MIN(LCOH!$C$18,J4042),0)</f>
        <v>1500</v>
      </c>
      <c r="L4042">
        <f t="shared" si="127"/>
        <v>2187.002505924972</v>
      </c>
      <c r="M4042">
        <f>K4042/LCOH!$C$18</f>
        <v>1</v>
      </c>
      <c r="N4042">
        <f>K4042/LCOH!$C$34</f>
        <v>28.901734104046245</v>
      </c>
    </row>
    <row r="4043" spans="1:14" x14ac:dyDescent="0.35">
      <c r="A4043">
        <f>'Profilo fotovoltaico'!B4045*LCOH!$C$20</f>
        <v>613</v>
      </c>
      <c r="B4043">
        <f>'Profilo eolico'!B4045*LCOH!$C$21</f>
        <v>299.70000000000005</v>
      </c>
      <c r="C4043">
        <f>$P$35*'Profilo fotovoltaico'!B4045</f>
        <v>4508.3772710123258</v>
      </c>
      <c r="D4043">
        <f>$Q$37*'Profilo eolico'!B4045</f>
        <v>1748.6400778853697</v>
      </c>
      <c r="E4043">
        <f>$P$39*'Profilo fotovoltaico'!B4045+'Approvvigionamento energia'!$Q$39*'Profilo eolico'!B4045</f>
        <v>2438.5743761671083</v>
      </c>
      <c r="F4043">
        <f>$P$41*'Profilo fotovoltaico'!B4045+'Approvvigionamento energia'!$Q$41*'Profilo eolico'!B4045</f>
        <v>3128.5086744488476</v>
      </c>
      <c r="G4043">
        <f>$P$43*'Profilo fotovoltaico'!B4045+'Approvvigionamento energia'!$Q$43*'Profilo eolico'!B4045</f>
        <v>3818.4429727305869</v>
      </c>
      <c r="H4043">
        <f t="shared" si="126"/>
        <v>1138.4335154826958</v>
      </c>
      <c r="I4043">
        <f>IF(LCOH!$C$28=Menu!$A$1,'Approvvigionamento energia'!C4043,0)+IF(LCOH!$C$28=Menu!$A$2,'Approvvigionamento energia'!D4043,0)+IF(LCOH!$C$28=Menu!$A$3,'Approvvigionamento energia'!E4043,0)+IF(LCOH!$C$28=Menu!$A$4,'Approvvigionamento energia'!F4043,0)+IF(LCOH!$C$28=Menu!$A$5,'Approvvigionamento energia'!G4043,0)+IF(LCOH!$C$28=Menu!$A$6,'Approvvigionamento energia'!H4043,0)</f>
        <v>3128.5086744488476</v>
      </c>
      <c r="J4043">
        <f>'Approvvigionamento energia'!A4043+'Approvvigionamento energia'!B4043+'Approvvigionamento energia'!I4043</f>
        <v>4041.2086744488479</v>
      </c>
      <c r="K4043">
        <f>IF(MIN(LCOH!$C$18,J4043)&gt;=$P$48*LCOH!$C$18, MIN(LCOH!$C$18,J4043),0)</f>
        <v>1500</v>
      </c>
      <c r="L4043">
        <f t="shared" si="127"/>
        <v>2541.2086744488479</v>
      </c>
      <c r="M4043">
        <f>K4043/LCOH!$C$18</f>
        <v>1</v>
      </c>
      <c r="N4043">
        <f>K4043/LCOH!$C$34</f>
        <v>28.901734104046245</v>
      </c>
    </row>
    <row r="4044" spans="1:14" x14ac:dyDescent="0.35">
      <c r="A4044">
        <f>'Profilo fotovoltaico'!B4046*LCOH!$C$20</f>
        <v>650</v>
      </c>
      <c r="B4044">
        <f>'Profilo eolico'!B4046*LCOH!$C$21</f>
        <v>296</v>
      </c>
      <c r="C4044">
        <f>$P$35*'Profilo fotovoltaico'!B4046</f>
        <v>4780.497921954342</v>
      </c>
      <c r="D4044">
        <f>$Q$37*'Profilo eolico'!B4046</f>
        <v>1727.0519287756736</v>
      </c>
      <c r="E4044">
        <f>$P$39*'Profilo fotovoltaico'!B4046+'Approvvigionamento energia'!$Q$39*'Profilo eolico'!B4046</f>
        <v>2490.4134270703407</v>
      </c>
      <c r="F4044">
        <f>$P$41*'Profilo fotovoltaico'!B4046+'Approvvigionamento energia'!$Q$41*'Profilo eolico'!B4046</f>
        <v>3253.7749253650077</v>
      </c>
      <c r="G4044">
        <f>$P$43*'Profilo fotovoltaico'!B4046+'Approvvigionamento energia'!$Q$43*'Profilo eolico'!B4046</f>
        <v>4017.1364236596755</v>
      </c>
      <c r="H4044">
        <f t="shared" si="126"/>
        <v>1138.4335154826958</v>
      </c>
      <c r="I4044">
        <f>IF(LCOH!$C$28=Menu!$A$1,'Approvvigionamento energia'!C4044,0)+IF(LCOH!$C$28=Menu!$A$2,'Approvvigionamento energia'!D4044,0)+IF(LCOH!$C$28=Menu!$A$3,'Approvvigionamento energia'!E4044,0)+IF(LCOH!$C$28=Menu!$A$4,'Approvvigionamento energia'!F4044,0)+IF(LCOH!$C$28=Menu!$A$5,'Approvvigionamento energia'!G4044,0)+IF(LCOH!$C$28=Menu!$A$6,'Approvvigionamento energia'!H4044,0)</f>
        <v>3253.7749253650077</v>
      </c>
      <c r="J4044">
        <f>'Approvvigionamento energia'!A4044+'Approvvigionamento energia'!B4044+'Approvvigionamento energia'!I4044</f>
        <v>4199.7749253650072</v>
      </c>
      <c r="K4044">
        <f>IF(MIN(LCOH!$C$18,J4044)&gt;=$P$48*LCOH!$C$18, MIN(LCOH!$C$18,J4044),0)</f>
        <v>1500</v>
      </c>
      <c r="L4044">
        <f t="shared" si="127"/>
        <v>2699.7749253650072</v>
      </c>
      <c r="M4044">
        <f>K4044/LCOH!$C$18</f>
        <v>1</v>
      </c>
      <c r="N4044">
        <f>K4044/LCOH!$C$34</f>
        <v>28.901734104046245</v>
      </c>
    </row>
    <row r="4045" spans="1:14" x14ac:dyDescent="0.35">
      <c r="A4045">
        <f>'Profilo fotovoltaico'!B4047*LCOH!$C$20</f>
        <v>645</v>
      </c>
      <c r="B4045">
        <f>'Profilo eolico'!B4047*LCOH!$C$21</f>
        <v>299</v>
      </c>
      <c r="C4045">
        <f>$P$35*'Profilo fotovoltaico'!B4047</f>
        <v>4743.7248610162324</v>
      </c>
      <c r="D4045">
        <f>$Q$37*'Profilo eolico'!B4047</f>
        <v>1744.5558334592108</v>
      </c>
      <c r="E4045">
        <f>$P$39*'Profilo fotovoltaico'!B4047+'Approvvigionamento energia'!$Q$39*'Profilo eolico'!B4047</f>
        <v>2494.348090348466</v>
      </c>
      <c r="F4045">
        <f>$P$41*'Profilo fotovoltaico'!B4047+'Approvvigionamento energia'!$Q$41*'Profilo eolico'!B4047</f>
        <v>3244.1403472377215</v>
      </c>
      <c r="G4045">
        <f>$P$43*'Profilo fotovoltaico'!B4047+'Approvvigionamento energia'!$Q$43*'Profilo eolico'!B4047</f>
        <v>3993.9326041269769</v>
      </c>
      <c r="H4045">
        <f t="shared" si="126"/>
        <v>1138.4335154826958</v>
      </c>
      <c r="I4045">
        <f>IF(LCOH!$C$28=Menu!$A$1,'Approvvigionamento energia'!C4045,0)+IF(LCOH!$C$28=Menu!$A$2,'Approvvigionamento energia'!D4045,0)+IF(LCOH!$C$28=Menu!$A$3,'Approvvigionamento energia'!E4045,0)+IF(LCOH!$C$28=Menu!$A$4,'Approvvigionamento energia'!F4045,0)+IF(LCOH!$C$28=Menu!$A$5,'Approvvigionamento energia'!G4045,0)+IF(LCOH!$C$28=Menu!$A$6,'Approvvigionamento energia'!H4045,0)</f>
        <v>3244.1403472377215</v>
      </c>
      <c r="J4045">
        <f>'Approvvigionamento energia'!A4045+'Approvvigionamento energia'!B4045+'Approvvigionamento energia'!I4045</f>
        <v>4188.1403472377215</v>
      </c>
      <c r="K4045">
        <f>IF(MIN(LCOH!$C$18,J4045)&gt;=$P$48*LCOH!$C$18, MIN(LCOH!$C$18,J4045),0)</f>
        <v>1500</v>
      </c>
      <c r="L4045">
        <f t="shared" si="127"/>
        <v>2688.1403472377215</v>
      </c>
      <c r="M4045">
        <f>K4045/LCOH!$C$18</f>
        <v>1</v>
      </c>
      <c r="N4045">
        <f>K4045/LCOH!$C$34</f>
        <v>28.901734104046245</v>
      </c>
    </row>
    <row r="4046" spans="1:14" x14ac:dyDescent="0.35">
      <c r="A4046">
        <f>'Profilo fotovoltaico'!B4048*LCOH!$C$20</f>
        <v>608</v>
      </c>
      <c r="B4046">
        <f>'Profilo eolico'!B4048*LCOH!$C$21</f>
        <v>294.20000000000005</v>
      </c>
      <c r="C4046">
        <f>$P$35*'Profilo fotovoltaico'!B4048</f>
        <v>4471.6042100742152</v>
      </c>
      <c r="D4046">
        <f>$Q$37*'Profilo eolico'!B4048</f>
        <v>1716.5495859655514</v>
      </c>
      <c r="E4046">
        <f>$P$39*'Profilo fotovoltaico'!B4048+'Approvvigionamento energia'!$Q$39*'Profilo eolico'!B4048</f>
        <v>2405.3132419927169</v>
      </c>
      <c r="F4046">
        <f>$P$41*'Profilo fotovoltaico'!B4048+'Approvvigionamento energia'!$Q$41*'Profilo eolico'!B4048</f>
        <v>3094.0768980198832</v>
      </c>
      <c r="G4046">
        <f>$P$43*'Profilo fotovoltaico'!B4048+'Approvvigionamento energia'!$Q$43*'Profilo eolico'!B4048</f>
        <v>3782.8405540470494</v>
      </c>
      <c r="H4046">
        <f t="shared" si="126"/>
        <v>1138.4335154826958</v>
      </c>
      <c r="I4046">
        <f>IF(LCOH!$C$28=Menu!$A$1,'Approvvigionamento energia'!C4046,0)+IF(LCOH!$C$28=Menu!$A$2,'Approvvigionamento energia'!D4046,0)+IF(LCOH!$C$28=Menu!$A$3,'Approvvigionamento energia'!E4046,0)+IF(LCOH!$C$28=Menu!$A$4,'Approvvigionamento energia'!F4046,0)+IF(LCOH!$C$28=Menu!$A$5,'Approvvigionamento energia'!G4046,0)+IF(LCOH!$C$28=Menu!$A$6,'Approvvigionamento energia'!H4046,0)</f>
        <v>3094.0768980198832</v>
      </c>
      <c r="J4046">
        <f>'Approvvigionamento energia'!A4046+'Approvvigionamento energia'!B4046+'Approvvigionamento energia'!I4046</f>
        <v>3996.2768980198834</v>
      </c>
      <c r="K4046">
        <f>IF(MIN(LCOH!$C$18,J4046)&gt;=$P$48*LCOH!$C$18, MIN(LCOH!$C$18,J4046),0)</f>
        <v>1500</v>
      </c>
      <c r="L4046">
        <f t="shared" si="127"/>
        <v>2496.2768980198834</v>
      </c>
      <c r="M4046">
        <f>K4046/LCOH!$C$18</f>
        <v>1</v>
      </c>
      <c r="N4046">
        <f>K4046/LCOH!$C$34</f>
        <v>28.901734104046245</v>
      </c>
    </row>
    <row r="4047" spans="1:14" x14ac:dyDescent="0.35">
      <c r="A4047">
        <f>'Profilo fotovoltaico'!B4049*LCOH!$C$20</f>
        <v>539</v>
      </c>
      <c r="B4047">
        <f>'Profilo eolico'!B4049*LCOH!$C$21</f>
        <v>277.60000000000002</v>
      </c>
      <c r="C4047">
        <f>$P$35*'Profilo fotovoltaico'!B4049</f>
        <v>3964.1359691282933</v>
      </c>
      <c r="D4047">
        <f>$Q$37*'Profilo eolico'!B4049</f>
        <v>1619.6946467166454</v>
      </c>
      <c r="E4047">
        <f>$P$39*'Profilo fotovoltaico'!B4049+'Approvvigionamento energia'!$Q$39*'Profilo eolico'!B4049</f>
        <v>2205.8049773195571</v>
      </c>
      <c r="F4047">
        <f>$P$41*'Profilo fotovoltaico'!B4049+'Approvvigionamento energia'!$Q$41*'Profilo eolico'!B4049</f>
        <v>2791.9153079224693</v>
      </c>
      <c r="G4047">
        <f>$P$43*'Profilo fotovoltaico'!B4049+'Approvvigionamento energia'!$Q$43*'Profilo eolico'!B4049</f>
        <v>3378.0256385253815</v>
      </c>
      <c r="H4047">
        <f t="shared" si="126"/>
        <v>1138.4335154826958</v>
      </c>
      <c r="I4047">
        <f>IF(LCOH!$C$28=Menu!$A$1,'Approvvigionamento energia'!C4047,0)+IF(LCOH!$C$28=Menu!$A$2,'Approvvigionamento energia'!D4047,0)+IF(LCOH!$C$28=Menu!$A$3,'Approvvigionamento energia'!E4047,0)+IF(LCOH!$C$28=Menu!$A$4,'Approvvigionamento energia'!F4047,0)+IF(LCOH!$C$28=Menu!$A$5,'Approvvigionamento energia'!G4047,0)+IF(LCOH!$C$28=Menu!$A$6,'Approvvigionamento energia'!H4047,0)</f>
        <v>2791.9153079224693</v>
      </c>
      <c r="J4047">
        <f>'Approvvigionamento energia'!A4047+'Approvvigionamento energia'!B4047+'Approvvigionamento energia'!I4047</f>
        <v>3608.5153079224692</v>
      </c>
      <c r="K4047">
        <f>IF(MIN(LCOH!$C$18,J4047)&gt;=$P$48*LCOH!$C$18, MIN(LCOH!$C$18,J4047),0)</f>
        <v>1500</v>
      </c>
      <c r="L4047">
        <f t="shared" si="127"/>
        <v>2108.5153079224692</v>
      </c>
      <c r="M4047">
        <f>K4047/LCOH!$C$18</f>
        <v>1</v>
      </c>
      <c r="N4047">
        <f>K4047/LCOH!$C$34</f>
        <v>28.901734104046245</v>
      </c>
    </row>
    <row r="4048" spans="1:14" x14ac:dyDescent="0.35">
      <c r="A4048">
        <f>'Profilo fotovoltaico'!B4050*LCOH!$C$20</f>
        <v>442</v>
      </c>
      <c r="B4048">
        <f>'Profilo eolico'!B4050*LCOH!$C$21</f>
        <v>257.40000000000003</v>
      </c>
      <c r="C4048">
        <f>$P$35*'Profilo fotovoltaico'!B4050</f>
        <v>3250.7385869289528</v>
      </c>
      <c r="D4048">
        <f>$Q$37*'Profilo eolico'!B4050</f>
        <v>1501.8350218474948</v>
      </c>
      <c r="E4048">
        <f>$P$39*'Profilo fotovoltaico'!B4050+'Approvvigionamento energia'!$Q$39*'Profilo eolico'!B4050</f>
        <v>1939.0609131178592</v>
      </c>
      <c r="F4048">
        <f>$P$41*'Profilo fotovoltaico'!B4050+'Approvvigionamento energia'!$Q$41*'Profilo eolico'!B4050</f>
        <v>2376.2868043882236</v>
      </c>
      <c r="G4048">
        <f>$P$43*'Profilo fotovoltaico'!B4050+'Approvvigionamento energia'!$Q$43*'Profilo eolico'!B4050</f>
        <v>2813.5126956585887</v>
      </c>
      <c r="H4048">
        <f t="shared" si="126"/>
        <v>1138.4335154826958</v>
      </c>
      <c r="I4048">
        <f>IF(LCOH!$C$28=Menu!$A$1,'Approvvigionamento energia'!C4048,0)+IF(LCOH!$C$28=Menu!$A$2,'Approvvigionamento energia'!D4048,0)+IF(LCOH!$C$28=Menu!$A$3,'Approvvigionamento energia'!E4048,0)+IF(LCOH!$C$28=Menu!$A$4,'Approvvigionamento energia'!F4048,0)+IF(LCOH!$C$28=Menu!$A$5,'Approvvigionamento energia'!G4048,0)+IF(LCOH!$C$28=Menu!$A$6,'Approvvigionamento energia'!H4048,0)</f>
        <v>2376.2868043882236</v>
      </c>
      <c r="J4048">
        <f>'Approvvigionamento energia'!A4048+'Approvvigionamento energia'!B4048+'Approvvigionamento energia'!I4048</f>
        <v>3075.6868043882237</v>
      </c>
      <c r="K4048">
        <f>IF(MIN(LCOH!$C$18,J4048)&gt;=$P$48*LCOH!$C$18, MIN(LCOH!$C$18,J4048),0)</f>
        <v>1500</v>
      </c>
      <c r="L4048">
        <f t="shared" si="127"/>
        <v>1575.6868043882237</v>
      </c>
      <c r="M4048">
        <f>K4048/LCOH!$C$18</f>
        <v>1</v>
      </c>
      <c r="N4048">
        <f>K4048/LCOH!$C$34</f>
        <v>28.901734104046245</v>
      </c>
    </row>
    <row r="4049" spans="1:14" x14ac:dyDescent="0.35">
      <c r="A4049">
        <f>'Profilo fotovoltaico'!B4051*LCOH!$C$20</f>
        <v>324</v>
      </c>
      <c r="B4049">
        <f>'Profilo eolico'!B4051*LCOH!$C$21</f>
        <v>236.4</v>
      </c>
      <c r="C4049">
        <f>$P$35*'Profilo fotovoltaico'!B4051</f>
        <v>2382.894348789549</v>
      </c>
      <c r="D4049">
        <f>$Q$37*'Profilo eolico'!B4051</f>
        <v>1379.307689062734</v>
      </c>
      <c r="E4049">
        <f>$P$39*'Profilo fotovoltaico'!B4051+'Approvvigionamento energia'!$Q$39*'Profilo eolico'!B4051</f>
        <v>1630.2043539944375</v>
      </c>
      <c r="F4049">
        <f>$P$41*'Profilo fotovoltaico'!B4051+'Approvvigionamento energia'!$Q$41*'Profilo eolico'!B4051</f>
        <v>1881.1010189261415</v>
      </c>
      <c r="G4049">
        <f>$P$43*'Profilo fotovoltaico'!B4051+'Approvvigionamento energia'!$Q$43*'Profilo eolico'!B4051</f>
        <v>2131.9976838578455</v>
      </c>
      <c r="H4049">
        <f t="shared" si="126"/>
        <v>1138.4335154826958</v>
      </c>
      <c r="I4049">
        <f>IF(LCOH!$C$28=Menu!$A$1,'Approvvigionamento energia'!C4049,0)+IF(LCOH!$C$28=Menu!$A$2,'Approvvigionamento energia'!D4049,0)+IF(LCOH!$C$28=Menu!$A$3,'Approvvigionamento energia'!E4049,0)+IF(LCOH!$C$28=Menu!$A$4,'Approvvigionamento energia'!F4049,0)+IF(LCOH!$C$28=Menu!$A$5,'Approvvigionamento energia'!G4049,0)+IF(LCOH!$C$28=Menu!$A$6,'Approvvigionamento energia'!H4049,0)</f>
        <v>1881.1010189261415</v>
      </c>
      <c r="J4049">
        <f>'Approvvigionamento energia'!A4049+'Approvvigionamento energia'!B4049+'Approvvigionamento energia'!I4049</f>
        <v>2441.5010189261416</v>
      </c>
      <c r="K4049">
        <f>IF(MIN(LCOH!$C$18,J4049)&gt;=$P$48*LCOH!$C$18, MIN(LCOH!$C$18,J4049),0)</f>
        <v>1500</v>
      </c>
      <c r="L4049">
        <f t="shared" si="127"/>
        <v>941.50101892614157</v>
      </c>
      <c r="M4049">
        <f>K4049/LCOH!$C$18</f>
        <v>1</v>
      </c>
      <c r="N4049">
        <f>K4049/LCOH!$C$34</f>
        <v>28.901734104046245</v>
      </c>
    </row>
    <row r="4050" spans="1:14" x14ac:dyDescent="0.35">
      <c r="A4050">
        <f>'Profilo fotovoltaico'!B4052*LCOH!$C$20</f>
        <v>197</v>
      </c>
      <c r="B4050">
        <f>'Profilo eolico'!B4052*LCOH!$C$21</f>
        <v>213.9</v>
      </c>
      <c r="C4050">
        <f>$P$35*'Profilo fotovoltaico'!B4052</f>
        <v>1448.8586009615469</v>
      </c>
      <c r="D4050">
        <f>$Q$37*'Profilo eolico'!B4052</f>
        <v>1248.0284039362048</v>
      </c>
      <c r="E4050">
        <f>$P$39*'Profilo fotovoltaico'!B4052+'Approvvigionamento energia'!$Q$39*'Profilo eolico'!B4052</f>
        <v>1298.2359531925404</v>
      </c>
      <c r="F4050">
        <f>$P$41*'Profilo fotovoltaico'!B4052+'Approvvigionamento energia'!$Q$41*'Profilo eolico'!B4052</f>
        <v>1348.4435024488757</v>
      </c>
      <c r="G4050">
        <f>$P$43*'Profilo fotovoltaico'!B4052+'Approvvigionamento energia'!$Q$43*'Profilo eolico'!B4052</f>
        <v>1398.6510517052113</v>
      </c>
      <c r="H4050">
        <f t="shared" si="126"/>
        <v>1138.4335154826958</v>
      </c>
      <c r="I4050">
        <f>IF(LCOH!$C$28=Menu!$A$1,'Approvvigionamento energia'!C4050,0)+IF(LCOH!$C$28=Menu!$A$2,'Approvvigionamento energia'!D4050,0)+IF(LCOH!$C$28=Menu!$A$3,'Approvvigionamento energia'!E4050,0)+IF(LCOH!$C$28=Menu!$A$4,'Approvvigionamento energia'!F4050,0)+IF(LCOH!$C$28=Menu!$A$5,'Approvvigionamento energia'!G4050,0)+IF(LCOH!$C$28=Menu!$A$6,'Approvvigionamento energia'!H4050,0)</f>
        <v>1348.4435024488757</v>
      </c>
      <c r="J4050">
        <f>'Approvvigionamento energia'!A4050+'Approvvigionamento energia'!B4050+'Approvvigionamento energia'!I4050</f>
        <v>1759.3435024488758</v>
      </c>
      <c r="K4050">
        <f>IF(MIN(LCOH!$C$18,J4050)&gt;=$P$48*LCOH!$C$18, MIN(LCOH!$C$18,J4050),0)</f>
        <v>1500</v>
      </c>
      <c r="L4050">
        <f t="shared" si="127"/>
        <v>259.34350244887582</v>
      </c>
      <c r="M4050">
        <f>K4050/LCOH!$C$18</f>
        <v>1</v>
      </c>
      <c r="N4050">
        <f>K4050/LCOH!$C$34</f>
        <v>28.901734104046245</v>
      </c>
    </row>
    <row r="4051" spans="1:14" x14ac:dyDescent="0.35">
      <c r="A4051">
        <f>'Profilo fotovoltaico'!B4053*LCOH!$C$20</f>
        <v>85</v>
      </c>
      <c r="B4051">
        <f>'Profilo eolico'!B4053*LCOH!$C$21</f>
        <v>191.8</v>
      </c>
      <c r="C4051">
        <f>$P$35*'Profilo fotovoltaico'!B4053</f>
        <v>625.14203594787557</v>
      </c>
      <c r="D4051">
        <f>$Q$37*'Profilo eolico'!B4053</f>
        <v>1119.0829727674804</v>
      </c>
      <c r="E4051">
        <f>$P$39*'Profilo fotovoltaico'!B4053+'Approvvigionamento energia'!$Q$39*'Profilo eolico'!B4053</f>
        <v>995.59773856257914</v>
      </c>
      <c r="F4051">
        <f>$P$41*'Profilo fotovoltaico'!B4053+'Approvvigionamento energia'!$Q$41*'Profilo eolico'!B4053</f>
        <v>872.11250435767806</v>
      </c>
      <c r="G4051">
        <f>$P$43*'Profilo fotovoltaico'!B4053+'Approvvigionamento energia'!$Q$43*'Profilo eolico'!B4053</f>
        <v>748.62727015277687</v>
      </c>
      <c r="H4051">
        <f t="shared" si="126"/>
        <v>1138.4335154826958</v>
      </c>
      <c r="I4051">
        <f>IF(LCOH!$C$28=Menu!$A$1,'Approvvigionamento energia'!C4051,0)+IF(LCOH!$C$28=Menu!$A$2,'Approvvigionamento energia'!D4051,0)+IF(LCOH!$C$28=Menu!$A$3,'Approvvigionamento energia'!E4051,0)+IF(LCOH!$C$28=Menu!$A$4,'Approvvigionamento energia'!F4051,0)+IF(LCOH!$C$28=Menu!$A$5,'Approvvigionamento energia'!G4051,0)+IF(LCOH!$C$28=Menu!$A$6,'Approvvigionamento energia'!H4051,0)</f>
        <v>872.11250435767806</v>
      </c>
      <c r="J4051">
        <f>'Approvvigionamento energia'!A4051+'Approvvigionamento energia'!B4051+'Approvvigionamento energia'!I4051</f>
        <v>1148.912504357678</v>
      </c>
      <c r="K4051">
        <f>IF(MIN(LCOH!$C$18,J4051)&gt;=$P$48*LCOH!$C$18, MIN(LCOH!$C$18,J4051),0)</f>
        <v>1148.912504357678</v>
      </c>
      <c r="L4051">
        <f t="shared" si="127"/>
        <v>0</v>
      </c>
      <c r="M4051">
        <f>K4051/LCOH!$C$18</f>
        <v>0.76594166957178533</v>
      </c>
      <c r="N4051">
        <f>K4051/LCOH!$C$34</f>
        <v>22.137042473172986</v>
      </c>
    </row>
    <row r="4052" spans="1:14" x14ac:dyDescent="0.35">
      <c r="A4052">
        <f>'Profilo fotovoltaico'!B4054*LCOH!$C$20</f>
        <v>13</v>
      </c>
      <c r="B4052">
        <f>'Profilo eolico'!B4054*LCOH!$C$21</f>
        <v>174.9</v>
      </c>
      <c r="C4052">
        <f>$P$35*'Profilo fotovoltaico'!B4054</f>
        <v>95.609958439086839</v>
      </c>
      <c r="D4052">
        <f>$Q$37*'Profilo eolico'!B4054</f>
        <v>1020.4776430502206</v>
      </c>
      <c r="E4052">
        <f>$P$39*'Profilo fotovoltaico'!B4054+'Approvvigionamento energia'!$Q$39*'Profilo eolico'!B4054</f>
        <v>789.26072189743718</v>
      </c>
      <c r="F4052">
        <f>$P$41*'Profilo fotovoltaico'!B4054+'Approvvigionamento energia'!$Q$41*'Profilo eolico'!B4054</f>
        <v>558.04380074465371</v>
      </c>
      <c r="G4052">
        <f>$P$43*'Profilo fotovoltaico'!B4054+'Approvvigionamento energia'!$Q$43*'Profilo eolico'!B4054</f>
        <v>326.82687959187029</v>
      </c>
      <c r="H4052">
        <f t="shared" si="126"/>
        <v>1138.4335154826958</v>
      </c>
      <c r="I4052">
        <f>IF(LCOH!$C$28=Menu!$A$1,'Approvvigionamento energia'!C4052,0)+IF(LCOH!$C$28=Menu!$A$2,'Approvvigionamento energia'!D4052,0)+IF(LCOH!$C$28=Menu!$A$3,'Approvvigionamento energia'!E4052,0)+IF(LCOH!$C$28=Menu!$A$4,'Approvvigionamento energia'!F4052,0)+IF(LCOH!$C$28=Menu!$A$5,'Approvvigionamento energia'!G4052,0)+IF(LCOH!$C$28=Menu!$A$6,'Approvvigionamento energia'!H4052,0)</f>
        <v>558.04380074465371</v>
      </c>
      <c r="J4052">
        <f>'Approvvigionamento energia'!A4052+'Approvvigionamento energia'!B4052+'Approvvigionamento energia'!I4052</f>
        <v>745.94380074465369</v>
      </c>
      <c r="K4052">
        <f>IF(MIN(LCOH!$C$18,J4052)&gt;=$P$48*LCOH!$C$18, MIN(LCOH!$C$18,J4052),0)</f>
        <v>745.94380074465369</v>
      </c>
      <c r="L4052">
        <f t="shared" si="127"/>
        <v>0</v>
      </c>
      <c r="M4052">
        <f>K4052/LCOH!$C$18</f>
        <v>0.49729586716310248</v>
      </c>
      <c r="N4052">
        <f>K4052/LCOH!$C$34</f>
        <v>14.37271292378909</v>
      </c>
    </row>
    <row r="4053" spans="1:14" x14ac:dyDescent="0.35">
      <c r="A4053">
        <f>'Profilo fotovoltaico'!B4055*LCOH!$C$20</f>
        <v>0</v>
      </c>
      <c r="B4053">
        <f>'Profilo eolico'!B4055*LCOH!$C$21</f>
        <v>163.5</v>
      </c>
      <c r="C4053">
        <f>$P$35*'Profilo fotovoltaico'!B4055</f>
        <v>0</v>
      </c>
      <c r="D4053">
        <f>$Q$37*'Profilo eolico'!B4055</f>
        <v>953.96280525277928</v>
      </c>
      <c r="E4053">
        <f>$P$39*'Profilo fotovoltaico'!B4055+'Approvvigionamento energia'!$Q$39*'Profilo eolico'!B4055</f>
        <v>715.47210393958437</v>
      </c>
      <c r="F4053">
        <f>$P$41*'Profilo fotovoltaico'!B4055+'Approvvigionamento energia'!$Q$41*'Profilo eolico'!B4055</f>
        <v>476.98140262638964</v>
      </c>
      <c r="G4053">
        <f>$P$43*'Profilo fotovoltaico'!B4055+'Approvvigionamento energia'!$Q$43*'Profilo eolico'!B4055</f>
        <v>238.49070131319482</v>
      </c>
      <c r="H4053">
        <f t="shared" si="126"/>
        <v>1138.4335154826958</v>
      </c>
      <c r="I4053">
        <f>IF(LCOH!$C$28=Menu!$A$1,'Approvvigionamento energia'!C4053,0)+IF(LCOH!$C$28=Menu!$A$2,'Approvvigionamento energia'!D4053,0)+IF(LCOH!$C$28=Menu!$A$3,'Approvvigionamento energia'!E4053,0)+IF(LCOH!$C$28=Menu!$A$4,'Approvvigionamento energia'!F4053,0)+IF(LCOH!$C$28=Menu!$A$5,'Approvvigionamento energia'!G4053,0)+IF(LCOH!$C$28=Menu!$A$6,'Approvvigionamento energia'!H4053,0)</f>
        <v>476.98140262638964</v>
      </c>
      <c r="J4053">
        <f>'Approvvigionamento energia'!A4053+'Approvvigionamento energia'!B4053+'Approvvigionamento energia'!I4053</f>
        <v>640.48140262638958</v>
      </c>
      <c r="K4053">
        <f>IF(MIN(LCOH!$C$18,J4053)&gt;=$P$48*LCOH!$C$18, MIN(LCOH!$C$18,J4053),0)</f>
        <v>640.48140262638958</v>
      </c>
      <c r="L4053">
        <f t="shared" si="127"/>
        <v>0</v>
      </c>
      <c r="M4053">
        <f>K4053/LCOH!$C$18</f>
        <v>0.42698760175092637</v>
      </c>
      <c r="N4053">
        <f>K4053/LCOH!$C$34</f>
        <v>12.340682131529665</v>
      </c>
    </row>
    <row r="4054" spans="1:14" x14ac:dyDescent="0.35">
      <c r="A4054">
        <f>'Profilo fotovoltaico'!B4056*LCOH!$C$20</f>
        <v>0</v>
      </c>
      <c r="B4054">
        <f>'Profilo eolico'!B4056*LCOH!$C$21</f>
        <v>158</v>
      </c>
      <c r="C4054">
        <f>$P$35*'Profilo fotovoltaico'!B4056</f>
        <v>0</v>
      </c>
      <c r="D4054">
        <f>$Q$37*'Profilo eolico'!B4056</f>
        <v>921.87231333296097</v>
      </c>
      <c r="E4054">
        <f>$P$39*'Profilo fotovoltaico'!B4056+'Approvvigionamento energia'!$Q$39*'Profilo eolico'!B4056</f>
        <v>691.40423499972064</v>
      </c>
      <c r="F4054">
        <f>$P$41*'Profilo fotovoltaico'!B4056+'Approvvigionamento energia'!$Q$41*'Profilo eolico'!B4056</f>
        <v>460.93615666648049</v>
      </c>
      <c r="G4054">
        <f>$P$43*'Profilo fotovoltaico'!B4056+'Approvvigionamento energia'!$Q$43*'Profilo eolico'!B4056</f>
        <v>230.46807833324024</v>
      </c>
      <c r="H4054">
        <f t="shared" si="126"/>
        <v>1138.4335154826958</v>
      </c>
      <c r="I4054">
        <f>IF(LCOH!$C$28=Menu!$A$1,'Approvvigionamento energia'!C4054,0)+IF(LCOH!$C$28=Menu!$A$2,'Approvvigionamento energia'!D4054,0)+IF(LCOH!$C$28=Menu!$A$3,'Approvvigionamento energia'!E4054,0)+IF(LCOH!$C$28=Menu!$A$4,'Approvvigionamento energia'!F4054,0)+IF(LCOH!$C$28=Menu!$A$5,'Approvvigionamento energia'!G4054,0)+IF(LCOH!$C$28=Menu!$A$6,'Approvvigionamento energia'!H4054,0)</f>
        <v>460.93615666648049</v>
      </c>
      <c r="J4054">
        <f>'Approvvigionamento energia'!A4054+'Approvvigionamento energia'!B4054+'Approvvigionamento energia'!I4054</f>
        <v>618.93615666648043</v>
      </c>
      <c r="K4054">
        <f>IF(MIN(LCOH!$C$18,J4054)&gt;=$P$48*LCOH!$C$18, MIN(LCOH!$C$18,J4054),0)</f>
        <v>618.93615666648043</v>
      </c>
      <c r="L4054">
        <f t="shared" si="127"/>
        <v>0</v>
      </c>
      <c r="M4054">
        <f>K4054/LCOH!$C$18</f>
        <v>0.41262410444432029</v>
      </c>
      <c r="N4054">
        <f>K4054/LCOH!$C$34</f>
        <v>11.925552151569951</v>
      </c>
    </row>
    <row r="4055" spans="1:14" x14ac:dyDescent="0.35">
      <c r="A4055">
        <f>'Profilo fotovoltaico'!B4057*LCOH!$C$20</f>
        <v>0</v>
      </c>
      <c r="B4055">
        <f>'Profilo eolico'!B4057*LCOH!$C$21</f>
        <v>152.29999999999998</v>
      </c>
      <c r="C4055">
        <f>$P$35*'Profilo fotovoltaico'!B4057</f>
        <v>0</v>
      </c>
      <c r="D4055">
        <f>$Q$37*'Profilo eolico'!B4057</f>
        <v>888.61489443424011</v>
      </c>
      <c r="E4055">
        <f>$P$39*'Profilo fotovoltaico'!B4057+'Approvvigionamento energia'!$Q$39*'Profilo eolico'!B4057</f>
        <v>666.46117082568003</v>
      </c>
      <c r="F4055">
        <f>$P$41*'Profilo fotovoltaico'!B4057+'Approvvigionamento energia'!$Q$41*'Profilo eolico'!B4057</f>
        <v>444.30744721712006</v>
      </c>
      <c r="G4055">
        <f>$P$43*'Profilo fotovoltaico'!B4057+'Approvvigionamento energia'!$Q$43*'Profilo eolico'!B4057</f>
        <v>222.15372360856003</v>
      </c>
      <c r="H4055">
        <f t="shared" si="126"/>
        <v>1138.4335154826958</v>
      </c>
      <c r="I4055">
        <f>IF(LCOH!$C$28=Menu!$A$1,'Approvvigionamento energia'!C4055,0)+IF(LCOH!$C$28=Menu!$A$2,'Approvvigionamento energia'!D4055,0)+IF(LCOH!$C$28=Menu!$A$3,'Approvvigionamento energia'!E4055,0)+IF(LCOH!$C$28=Menu!$A$4,'Approvvigionamento energia'!F4055,0)+IF(LCOH!$C$28=Menu!$A$5,'Approvvigionamento energia'!G4055,0)+IF(LCOH!$C$28=Menu!$A$6,'Approvvigionamento energia'!H4055,0)</f>
        <v>444.30744721712006</v>
      </c>
      <c r="J4055">
        <f>'Approvvigionamento energia'!A4055+'Approvvigionamento energia'!B4055+'Approvvigionamento energia'!I4055</f>
        <v>596.60744721712001</v>
      </c>
      <c r="K4055">
        <f>IF(MIN(LCOH!$C$18,J4055)&gt;=$P$48*LCOH!$C$18, MIN(LCOH!$C$18,J4055),0)</f>
        <v>596.60744721712001</v>
      </c>
      <c r="L4055">
        <f t="shared" si="127"/>
        <v>0</v>
      </c>
      <c r="M4055">
        <f>K4055/LCOH!$C$18</f>
        <v>0.39773829814474665</v>
      </c>
      <c r="N4055">
        <f>K4055/LCOH!$C$34</f>
        <v>11.495326535975337</v>
      </c>
    </row>
    <row r="4056" spans="1:14" x14ac:dyDescent="0.35">
      <c r="A4056">
        <f>'Profilo fotovoltaico'!B4058*LCOH!$C$20</f>
        <v>0</v>
      </c>
      <c r="B4056">
        <f>'Profilo eolico'!B4058*LCOH!$C$21</f>
        <v>145.80000000000001</v>
      </c>
      <c r="C4056">
        <f>$P$35*'Profilo fotovoltaico'!B4058</f>
        <v>0</v>
      </c>
      <c r="D4056">
        <f>$Q$37*'Profilo eolico'!B4058</f>
        <v>850.68976761990962</v>
      </c>
      <c r="E4056">
        <f>$P$39*'Profilo fotovoltaico'!B4058+'Approvvigionamento energia'!$Q$39*'Profilo eolico'!B4058</f>
        <v>638.01732571493221</v>
      </c>
      <c r="F4056">
        <f>$P$41*'Profilo fotovoltaico'!B4058+'Approvvigionamento energia'!$Q$41*'Profilo eolico'!B4058</f>
        <v>425.34488380995481</v>
      </c>
      <c r="G4056">
        <f>$P$43*'Profilo fotovoltaico'!B4058+'Approvvigionamento energia'!$Q$43*'Profilo eolico'!B4058</f>
        <v>212.6724419049774</v>
      </c>
      <c r="H4056">
        <f t="shared" si="126"/>
        <v>1138.4335154826958</v>
      </c>
      <c r="I4056">
        <f>IF(LCOH!$C$28=Menu!$A$1,'Approvvigionamento energia'!C4056,0)+IF(LCOH!$C$28=Menu!$A$2,'Approvvigionamento energia'!D4056,0)+IF(LCOH!$C$28=Menu!$A$3,'Approvvigionamento energia'!E4056,0)+IF(LCOH!$C$28=Menu!$A$4,'Approvvigionamento energia'!F4056,0)+IF(LCOH!$C$28=Menu!$A$5,'Approvvigionamento energia'!G4056,0)+IF(LCOH!$C$28=Menu!$A$6,'Approvvigionamento energia'!H4056,0)</f>
        <v>425.34488380995481</v>
      </c>
      <c r="J4056">
        <f>'Approvvigionamento energia'!A4056+'Approvvigionamento energia'!B4056+'Approvvigionamento energia'!I4056</f>
        <v>571.14488380995476</v>
      </c>
      <c r="K4056">
        <f>IF(MIN(LCOH!$C$18,J4056)&gt;=$P$48*LCOH!$C$18, MIN(LCOH!$C$18,J4056),0)</f>
        <v>571.14488380995476</v>
      </c>
      <c r="L4056">
        <f t="shared" si="127"/>
        <v>0</v>
      </c>
      <c r="M4056">
        <f>K4056/LCOH!$C$18</f>
        <v>0.38076325587330317</v>
      </c>
      <c r="N4056">
        <f>K4056/LCOH!$C$34</f>
        <v>11.004718377841133</v>
      </c>
    </row>
    <row r="4057" spans="1:14" x14ac:dyDescent="0.35">
      <c r="A4057">
        <f>'Profilo fotovoltaico'!B4059*LCOH!$C$20</f>
        <v>0</v>
      </c>
      <c r="B4057">
        <f>'Profilo eolico'!B4059*LCOH!$C$21</f>
        <v>136.5</v>
      </c>
      <c r="C4057">
        <f>$P$35*'Profilo fotovoltaico'!B4059</f>
        <v>0</v>
      </c>
      <c r="D4057">
        <f>$Q$37*'Profilo eolico'!B4059</f>
        <v>796.42766310094419</v>
      </c>
      <c r="E4057">
        <f>$P$39*'Profilo fotovoltaico'!B4059+'Approvvigionamento energia'!$Q$39*'Profilo eolico'!B4059</f>
        <v>597.32074732570811</v>
      </c>
      <c r="F4057">
        <f>$P$41*'Profilo fotovoltaico'!B4059+'Approvvigionamento energia'!$Q$41*'Profilo eolico'!B4059</f>
        <v>398.21383155047209</v>
      </c>
      <c r="G4057">
        <f>$P$43*'Profilo fotovoltaico'!B4059+'Approvvigionamento energia'!$Q$43*'Profilo eolico'!B4059</f>
        <v>199.10691577523605</v>
      </c>
      <c r="H4057">
        <f t="shared" si="126"/>
        <v>1138.4335154826958</v>
      </c>
      <c r="I4057">
        <f>IF(LCOH!$C$28=Menu!$A$1,'Approvvigionamento energia'!C4057,0)+IF(LCOH!$C$28=Menu!$A$2,'Approvvigionamento energia'!D4057,0)+IF(LCOH!$C$28=Menu!$A$3,'Approvvigionamento energia'!E4057,0)+IF(LCOH!$C$28=Menu!$A$4,'Approvvigionamento energia'!F4057,0)+IF(LCOH!$C$28=Menu!$A$5,'Approvvigionamento energia'!G4057,0)+IF(LCOH!$C$28=Menu!$A$6,'Approvvigionamento energia'!H4057,0)</f>
        <v>398.21383155047209</v>
      </c>
      <c r="J4057">
        <f>'Approvvigionamento energia'!A4057+'Approvvigionamento energia'!B4057+'Approvvigionamento energia'!I4057</f>
        <v>534.71383155047215</v>
      </c>
      <c r="K4057">
        <f>IF(MIN(LCOH!$C$18,J4057)&gt;=$P$48*LCOH!$C$18, MIN(LCOH!$C$18,J4057),0)</f>
        <v>534.71383155047215</v>
      </c>
      <c r="L4057">
        <f t="shared" si="127"/>
        <v>0</v>
      </c>
      <c r="M4057">
        <f>K4057/LCOH!$C$18</f>
        <v>0.35647588770031474</v>
      </c>
      <c r="N4057">
        <f>K4057/LCOH!$C$34</f>
        <v>10.302771320818346</v>
      </c>
    </row>
    <row r="4058" spans="1:14" x14ac:dyDescent="0.35">
      <c r="A4058">
        <f>'Profilo fotovoltaico'!B4060*LCOH!$C$20</f>
        <v>0</v>
      </c>
      <c r="B4058">
        <f>'Profilo eolico'!B4060*LCOH!$C$21</f>
        <v>125.8</v>
      </c>
      <c r="C4058">
        <f>$P$35*'Profilo fotovoltaico'!B4060</f>
        <v>0</v>
      </c>
      <c r="D4058">
        <f>$Q$37*'Profilo eolico'!B4060</f>
        <v>733.99706972966123</v>
      </c>
      <c r="E4058">
        <f>$P$39*'Profilo fotovoltaico'!B4060+'Approvvigionamento energia'!$Q$39*'Profilo eolico'!B4060</f>
        <v>550.49780229724593</v>
      </c>
      <c r="F4058">
        <f>$P$41*'Profilo fotovoltaico'!B4060+'Approvvigionamento energia'!$Q$41*'Profilo eolico'!B4060</f>
        <v>366.99853486483062</v>
      </c>
      <c r="G4058">
        <f>$P$43*'Profilo fotovoltaico'!B4060+'Approvvigionamento energia'!$Q$43*'Profilo eolico'!B4060</f>
        <v>183.49926743241531</v>
      </c>
      <c r="H4058">
        <f t="shared" si="126"/>
        <v>1138.4335154826958</v>
      </c>
      <c r="I4058">
        <f>IF(LCOH!$C$28=Menu!$A$1,'Approvvigionamento energia'!C4058,0)+IF(LCOH!$C$28=Menu!$A$2,'Approvvigionamento energia'!D4058,0)+IF(LCOH!$C$28=Menu!$A$3,'Approvvigionamento energia'!E4058,0)+IF(LCOH!$C$28=Menu!$A$4,'Approvvigionamento energia'!F4058,0)+IF(LCOH!$C$28=Menu!$A$5,'Approvvigionamento energia'!G4058,0)+IF(LCOH!$C$28=Menu!$A$6,'Approvvigionamento energia'!H4058,0)</f>
        <v>366.99853486483062</v>
      </c>
      <c r="J4058">
        <f>'Approvvigionamento energia'!A4058+'Approvvigionamento energia'!B4058+'Approvvigionamento energia'!I4058</f>
        <v>492.79853486483063</v>
      </c>
      <c r="K4058">
        <f>IF(MIN(LCOH!$C$18,J4058)&gt;=$P$48*LCOH!$C$18, MIN(LCOH!$C$18,J4058),0)</f>
        <v>492.79853486483063</v>
      </c>
      <c r="L4058">
        <f t="shared" si="127"/>
        <v>0</v>
      </c>
      <c r="M4058">
        <f>K4058/LCOH!$C$18</f>
        <v>0.32853235657655377</v>
      </c>
      <c r="N4058">
        <f>K4058/LCOH!$C$34</f>
        <v>9.495154814351265</v>
      </c>
    </row>
    <row r="4059" spans="1:14" x14ac:dyDescent="0.35">
      <c r="A4059">
        <f>'Profilo fotovoltaico'!B4061*LCOH!$C$20</f>
        <v>0</v>
      </c>
      <c r="B4059">
        <f>'Profilo eolico'!B4061*LCOH!$C$21</f>
        <v>117.7</v>
      </c>
      <c r="C4059">
        <f>$P$35*'Profilo fotovoltaico'!B4061</f>
        <v>0</v>
      </c>
      <c r="D4059">
        <f>$Q$37*'Profilo eolico'!B4061</f>
        <v>686.73652708411078</v>
      </c>
      <c r="E4059">
        <f>$P$39*'Profilo fotovoltaico'!B4061+'Approvvigionamento energia'!$Q$39*'Profilo eolico'!B4061</f>
        <v>515.05239531308303</v>
      </c>
      <c r="F4059">
        <f>$P$41*'Profilo fotovoltaico'!B4061+'Approvvigionamento energia'!$Q$41*'Profilo eolico'!B4061</f>
        <v>343.36826354205539</v>
      </c>
      <c r="G4059">
        <f>$P$43*'Profilo fotovoltaico'!B4061+'Approvvigionamento energia'!$Q$43*'Profilo eolico'!B4061</f>
        <v>171.68413177102769</v>
      </c>
      <c r="H4059">
        <f t="shared" si="126"/>
        <v>1138.4335154826958</v>
      </c>
      <c r="I4059">
        <f>IF(LCOH!$C$28=Menu!$A$1,'Approvvigionamento energia'!C4059,0)+IF(LCOH!$C$28=Menu!$A$2,'Approvvigionamento energia'!D4059,0)+IF(LCOH!$C$28=Menu!$A$3,'Approvvigionamento energia'!E4059,0)+IF(LCOH!$C$28=Menu!$A$4,'Approvvigionamento energia'!F4059,0)+IF(LCOH!$C$28=Menu!$A$5,'Approvvigionamento energia'!G4059,0)+IF(LCOH!$C$28=Menu!$A$6,'Approvvigionamento energia'!H4059,0)</f>
        <v>343.36826354205539</v>
      </c>
      <c r="J4059">
        <f>'Approvvigionamento energia'!A4059+'Approvvigionamento energia'!B4059+'Approvvigionamento energia'!I4059</f>
        <v>461.06826354205538</v>
      </c>
      <c r="K4059">
        <f>IF(MIN(LCOH!$C$18,J4059)&gt;=$P$48*LCOH!$C$18, MIN(LCOH!$C$18,J4059),0)</f>
        <v>461.06826354205538</v>
      </c>
      <c r="L4059">
        <f t="shared" si="127"/>
        <v>0</v>
      </c>
      <c r="M4059">
        <f>K4059/LCOH!$C$18</f>
        <v>0.30737884236137025</v>
      </c>
      <c r="N4059">
        <f>K4059/LCOH!$C$34</f>
        <v>8.8837815711378685</v>
      </c>
    </row>
    <row r="4060" spans="1:14" x14ac:dyDescent="0.35">
      <c r="A4060">
        <f>'Profilo fotovoltaico'!B4062*LCOH!$C$20</f>
        <v>0</v>
      </c>
      <c r="B4060">
        <f>'Profilo eolico'!B4062*LCOH!$C$21</f>
        <v>113.4</v>
      </c>
      <c r="C4060">
        <f>$P$35*'Profilo fotovoltaico'!B4062</f>
        <v>0</v>
      </c>
      <c r="D4060">
        <f>$Q$37*'Profilo eolico'!B4062</f>
        <v>661.64759703770744</v>
      </c>
      <c r="E4060">
        <f>$P$39*'Profilo fotovoltaico'!B4062+'Approvvigionamento energia'!$Q$39*'Profilo eolico'!B4062</f>
        <v>496.23569777828055</v>
      </c>
      <c r="F4060">
        <f>$P$41*'Profilo fotovoltaico'!B4062+'Approvvigionamento energia'!$Q$41*'Profilo eolico'!B4062</f>
        <v>330.82379851885372</v>
      </c>
      <c r="G4060">
        <f>$P$43*'Profilo fotovoltaico'!B4062+'Approvvigionamento energia'!$Q$43*'Profilo eolico'!B4062</f>
        <v>165.41189925942686</v>
      </c>
      <c r="H4060">
        <f t="shared" si="126"/>
        <v>1138.4335154826958</v>
      </c>
      <c r="I4060">
        <f>IF(LCOH!$C$28=Menu!$A$1,'Approvvigionamento energia'!C4060,0)+IF(LCOH!$C$28=Menu!$A$2,'Approvvigionamento energia'!D4060,0)+IF(LCOH!$C$28=Menu!$A$3,'Approvvigionamento energia'!E4060,0)+IF(LCOH!$C$28=Menu!$A$4,'Approvvigionamento energia'!F4060,0)+IF(LCOH!$C$28=Menu!$A$5,'Approvvigionamento energia'!G4060,0)+IF(LCOH!$C$28=Menu!$A$6,'Approvvigionamento energia'!H4060,0)</f>
        <v>330.82379851885372</v>
      </c>
      <c r="J4060">
        <f>'Approvvigionamento energia'!A4060+'Approvvigionamento energia'!B4060+'Approvvigionamento energia'!I4060</f>
        <v>444.22379851885376</v>
      </c>
      <c r="K4060">
        <f>IF(MIN(LCOH!$C$18,J4060)&gt;=$P$48*LCOH!$C$18, MIN(LCOH!$C$18,J4060),0)</f>
        <v>444.22379851885376</v>
      </c>
      <c r="L4060">
        <f t="shared" si="127"/>
        <v>0</v>
      </c>
      <c r="M4060">
        <f>K4060/LCOH!$C$18</f>
        <v>0.2961491990125692</v>
      </c>
      <c r="N4060">
        <f>K4060/LCOH!$C$34</f>
        <v>8.5592254049875489</v>
      </c>
    </row>
    <row r="4061" spans="1:14" x14ac:dyDescent="0.35">
      <c r="A4061">
        <f>'Profilo fotovoltaico'!B4063*LCOH!$C$20</f>
        <v>1</v>
      </c>
      <c r="B4061">
        <f>'Profilo eolico'!B4063*LCOH!$C$21</f>
        <v>114.9</v>
      </c>
      <c r="C4061">
        <f>$P$35*'Profilo fotovoltaico'!B4063</f>
        <v>7.3546121876220649</v>
      </c>
      <c r="D4061">
        <f>$Q$37*'Profilo eolico'!B4063</f>
        <v>670.39954937947607</v>
      </c>
      <c r="E4061">
        <f>$P$39*'Profilo fotovoltaico'!B4063+'Approvvigionamento energia'!$Q$39*'Profilo eolico'!B4063</f>
        <v>504.63831508151247</v>
      </c>
      <c r="F4061">
        <f>$P$41*'Profilo fotovoltaico'!B4063+'Approvvigionamento energia'!$Q$41*'Profilo eolico'!B4063</f>
        <v>338.87708078354905</v>
      </c>
      <c r="G4061">
        <f>$P$43*'Profilo fotovoltaico'!B4063+'Approvvigionamento energia'!$Q$43*'Profilo eolico'!B4063</f>
        <v>173.11584648558556</v>
      </c>
      <c r="H4061">
        <f t="shared" si="126"/>
        <v>1138.4335154826958</v>
      </c>
      <c r="I4061">
        <f>IF(LCOH!$C$28=Menu!$A$1,'Approvvigionamento energia'!C4061,0)+IF(LCOH!$C$28=Menu!$A$2,'Approvvigionamento energia'!D4061,0)+IF(LCOH!$C$28=Menu!$A$3,'Approvvigionamento energia'!E4061,0)+IF(LCOH!$C$28=Menu!$A$4,'Approvvigionamento energia'!F4061,0)+IF(LCOH!$C$28=Menu!$A$5,'Approvvigionamento energia'!G4061,0)+IF(LCOH!$C$28=Menu!$A$6,'Approvvigionamento energia'!H4061,0)</f>
        <v>338.87708078354905</v>
      </c>
      <c r="J4061">
        <f>'Approvvigionamento energia'!A4061+'Approvvigionamento energia'!B4061+'Approvvigionamento energia'!I4061</f>
        <v>454.77708078354908</v>
      </c>
      <c r="K4061">
        <f>IF(MIN(LCOH!$C$18,J4061)&gt;=$P$48*LCOH!$C$18, MIN(LCOH!$C$18,J4061),0)</f>
        <v>454.77708078354908</v>
      </c>
      <c r="L4061">
        <f t="shared" si="127"/>
        <v>0</v>
      </c>
      <c r="M4061">
        <f>K4061/LCOH!$C$18</f>
        <v>0.30318472052236606</v>
      </c>
      <c r="N4061">
        <f>K4061/LCOH!$C$34</f>
        <v>8.7625641769469969</v>
      </c>
    </row>
    <row r="4062" spans="1:14" x14ac:dyDescent="0.35">
      <c r="A4062">
        <f>'Profilo fotovoltaico'!B4064*LCOH!$C$20</f>
        <v>50</v>
      </c>
      <c r="B4062">
        <f>'Profilo eolico'!B4064*LCOH!$C$21</f>
        <v>109.2</v>
      </c>
      <c r="C4062">
        <f>$P$35*'Profilo fotovoltaico'!B4064</f>
        <v>367.73060938110325</v>
      </c>
      <c r="D4062">
        <f>$Q$37*'Profilo eolico'!B4064</f>
        <v>637.14213048075533</v>
      </c>
      <c r="E4062">
        <f>$P$39*'Profilo fotovoltaico'!B4064+'Approvvigionamento energia'!$Q$39*'Profilo eolico'!B4064</f>
        <v>569.78925020584234</v>
      </c>
      <c r="F4062">
        <f>$P$41*'Profilo fotovoltaico'!B4064+'Approvvigionamento energia'!$Q$41*'Profilo eolico'!B4064</f>
        <v>502.43636993092929</v>
      </c>
      <c r="G4062">
        <f>$P$43*'Profilo fotovoltaico'!B4064+'Approvvigionamento energia'!$Q$43*'Profilo eolico'!B4064</f>
        <v>435.08348965601624</v>
      </c>
      <c r="H4062">
        <f t="shared" si="126"/>
        <v>1138.4335154826958</v>
      </c>
      <c r="I4062">
        <f>IF(LCOH!$C$28=Menu!$A$1,'Approvvigionamento energia'!C4062,0)+IF(LCOH!$C$28=Menu!$A$2,'Approvvigionamento energia'!D4062,0)+IF(LCOH!$C$28=Menu!$A$3,'Approvvigionamento energia'!E4062,0)+IF(LCOH!$C$28=Menu!$A$4,'Approvvigionamento energia'!F4062,0)+IF(LCOH!$C$28=Menu!$A$5,'Approvvigionamento energia'!G4062,0)+IF(LCOH!$C$28=Menu!$A$6,'Approvvigionamento energia'!H4062,0)</f>
        <v>502.43636993092929</v>
      </c>
      <c r="J4062">
        <f>'Approvvigionamento energia'!A4062+'Approvvigionamento energia'!B4062+'Approvvigionamento energia'!I4062</f>
        <v>661.63636993092928</v>
      </c>
      <c r="K4062">
        <f>IF(MIN(LCOH!$C$18,J4062)&gt;=$P$48*LCOH!$C$18, MIN(LCOH!$C$18,J4062),0)</f>
        <v>661.63636993092928</v>
      </c>
      <c r="L4062">
        <f t="shared" si="127"/>
        <v>0</v>
      </c>
      <c r="M4062">
        <f>K4062/LCOH!$C$18</f>
        <v>0.44109091328728617</v>
      </c>
      <c r="N4062">
        <f>K4062/LCOH!$C$34</f>
        <v>12.748292291540064</v>
      </c>
    </row>
    <row r="4063" spans="1:14" x14ac:dyDescent="0.35">
      <c r="A4063">
        <f>'Profilo fotovoltaico'!B4065*LCOH!$C$20</f>
        <v>156</v>
      </c>
      <c r="B4063">
        <f>'Profilo eolico'!B4065*LCOH!$C$21</f>
        <v>103.9</v>
      </c>
      <c r="C4063">
        <f>$P$35*'Profilo fotovoltaico'!B4065</f>
        <v>1147.3195012690421</v>
      </c>
      <c r="D4063">
        <f>$Q$37*'Profilo eolico'!B4065</f>
        <v>606.21856553983957</v>
      </c>
      <c r="E4063">
        <f>$P$39*'Profilo fotovoltaico'!B4065+'Approvvigionamento energia'!$Q$39*'Profilo eolico'!B4065</f>
        <v>741.49379947214015</v>
      </c>
      <c r="F4063">
        <f>$P$41*'Profilo fotovoltaico'!B4065+'Approvvigionamento energia'!$Q$41*'Profilo eolico'!B4065</f>
        <v>876.76903340444085</v>
      </c>
      <c r="G4063">
        <f>$P$43*'Profilo fotovoltaico'!B4065+'Approvvigionamento energia'!$Q$43*'Profilo eolico'!B4065</f>
        <v>1012.0442673367415</v>
      </c>
      <c r="H4063">
        <f t="shared" si="126"/>
        <v>1138.4335154826958</v>
      </c>
      <c r="I4063">
        <f>IF(LCOH!$C$28=Menu!$A$1,'Approvvigionamento energia'!C4063,0)+IF(LCOH!$C$28=Menu!$A$2,'Approvvigionamento energia'!D4063,0)+IF(LCOH!$C$28=Menu!$A$3,'Approvvigionamento energia'!E4063,0)+IF(LCOH!$C$28=Menu!$A$4,'Approvvigionamento energia'!F4063,0)+IF(LCOH!$C$28=Menu!$A$5,'Approvvigionamento energia'!G4063,0)+IF(LCOH!$C$28=Menu!$A$6,'Approvvigionamento energia'!H4063,0)</f>
        <v>876.76903340444085</v>
      </c>
      <c r="J4063">
        <f>'Approvvigionamento energia'!A4063+'Approvvigionamento energia'!B4063+'Approvvigionamento energia'!I4063</f>
        <v>1136.6690334044408</v>
      </c>
      <c r="K4063">
        <f>IF(MIN(LCOH!$C$18,J4063)&gt;=$P$48*LCOH!$C$18, MIN(LCOH!$C$18,J4063),0)</f>
        <v>1136.6690334044408</v>
      </c>
      <c r="L4063">
        <f t="shared" si="127"/>
        <v>0</v>
      </c>
      <c r="M4063">
        <f>K4063/LCOH!$C$18</f>
        <v>0.7577793556029605</v>
      </c>
      <c r="N4063">
        <f>K4063/LCOH!$C$34</f>
        <v>21.901137445172271</v>
      </c>
    </row>
    <row r="4064" spans="1:14" x14ac:dyDescent="0.35">
      <c r="A4064">
        <f>'Profilo fotovoltaico'!B4066*LCOH!$C$20</f>
        <v>292</v>
      </c>
      <c r="B4064">
        <f>'Profilo eolico'!B4066*LCOH!$C$21</f>
        <v>110.5</v>
      </c>
      <c r="C4064">
        <f>$P$35*'Profilo fotovoltaico'!B4066</f>
        <v>2147.5467587856429</v>
      </c>
      <c r="D4064">
        <f>$Q$37*'Profilo eolico'!B4066</f>
        <v>644.7271558436214</v>
      </c>
      <c r="E4064">
        <f>$P$39*'Profilo fotovoltaico'!B4066+'Approvvigionamento energia'!$Q$39*'Profilo eolico'!B4066</f>
        <v>1020.4320565791268</v>
      </c>
      <c r="F4064">
        <f>$P$41*'Profilo fotovoltaico'!B4066+'Approvvigionamento energia'!$Q$41*'Profilo eolico'!B4066</f>
        <v>1396.1369573146321</v>
      </c>
      <c r="G4064">
        <f>$P$43*'Profilo fotovoltaico'!B4066+'Approvvigionamento energia'!$Q$43*'Profilo eolico'!B4066</f>
        <v>1771.8418580501375</v>
      </c>
      <c r="H4064">
        <f t="shared" si="126"/>
        <v>1138.4335154826958</v>
      </c>
      <c r="I4064">
        <f>IF(LCOH!$C$28=Menu!$A$1,'Approvvigionamento energia'!C4064,0)+IF(LCOH!$C$28=Menu!$A$2,'Approvvigionamento energia'!D4064,0)+IF(LCOH!$C$28=Menu!$A$3,'Approvvigionamento energia'!E4064,0)+IF(LCOH!$C$28=Menu!$A$4,'Approvvigionamento energia'!F4064,0)+IF(LCOH!$C$28=Menu!$A$5,'Approvvigionamento energia'!G4064,0)+IF(LCOH!$C$28=Menu!$A$6,'Approvvigionamento energia'!H4064,0)</f>
        <v>1396.1369573146321</v>
      </c>
      <c r="J4064">
        <f>'Approvvigionamento energia'!A4064+'Approvvigionamento energia'!B4064+'Approvvigionamento energia'!I4064</f>
        <v>1798.6369573146321</v>
      </c>
      <c r="K4064">
        <f>IF(MIN(LCOH!$C$18,J4064)&gt;=$P$48*LCOH!$C$18, MIN(LCOH!$C$18,J4064),0)</f>
        <v>1500</v>
      </c>
      <c r="L4064">
        <f t="shared" si="127"/>
        <v>298.63695731463213</v>
      </c>
      <c r="M4064">
        <f>K4064/LCOH!$C$18</f>
        <v>1</v>
      </c>
      <c r="N4064">
        <f>K4064/LCOH!$C$34</f>
        <v>28.901734104046245</v>
      </c>
    </row>
    <row r="4065" spans="1:14" x14ac:dyDescent="0.35">
      <c r="A4065">
        <f>'Profilo fotovoltaico'!B4067*LCOH!$C$20</f>
        <v>431</v>
      </c>
      <c r="B4065">
        <f>'Profilo eolico'!B4067*LCOH!$C$21</f>
        <v>95.8</v>
      </c>
      <c r="C4065">
        <f>$P$35*'Profilo fotovoltaico'!B4067</f>
        <v>3169.8378528651101</v>
      </c>
      <c r="D4065">
        <f>$Q$37*'Profilo eolico'!B4067</f>
        <v>558.958022894289</v>
      </c>
      <c r="E4065">
        <f>$P$39*'Profilo fotovoltaico'!B4067+'Approvvigionamento energia'!$Q$39*'Profilo eolico'!B4067</f>
        <v>1211.6779803869942</v>
      </c>
      <c r="F4065">
        <f>$P$41*'Profilo fotovoltaico'!B4067+'Approvvigionamento energia'!$Q$41*'Profilo eolico'!B4067</f>
        <v>1864.3979378796996</v>
      </c>
      <c r="G4065">
        <f>$P$43*'Profilo fotovoltaico'!B4067+'Approvvigionamento energia'!$Q$43*'Profilo eolico'!B4067</f>
        <v>2517.1178953724047</v>
      </c>
      <c r="H4065">
        <f t="shared" si="126"/>
        <v>1138.4335154826958</v>
      </c>
      <c r="I4065">
        <f>IF(LCOH!$C$28=Menu!$A$1,'Approvvigionamento energia'!C4065,0)+IF(LCOH!$C$28=Menu!$A$2,'Approvvigionamento energia'!D4065,0)+IF(LCOH!$C$28=Menu!$A$3,'Approvvigionamento energia'!E4065,0)+IF(LCOH!$C$28=Menu!$A$4,'Approvvigionamento energia'!F4065,0)+IF(LCOH!$C$28=Menu!$A$5,'Approvvigionamento energia'!G4065,0)+IF(LCOH!$C$28=Menu!$A$6,'Approvvigionamento energia'!H4065,0)</f>
        <v>1864.3979378796996</v>
      </c>
      <c r="J4065">
        <f>'Approvvigionamento energia'!A4065+'Approvvigionamento energia'!B4065+'Approvvigionamento energia'!I4065</f>
        <v>2391.1979378796996</v>
      </c>
      <c r="K4065">
        <f>IF(MIN(LCOH!$C$18,J4065)&gt;=$P$48*LCOH!$C$18, MIN(LCOH!$C$18,J4065),0)</f>
        <v>1500</v>
      </c>
      <c r="L4065">
        <f t="shared" si="127"/>
        <v>891.19793787969957</v>
      </c>
      <c r="M4065">
        <f>K4065/LCOH!$C$18</f>
        <v>1</v>
      </c>
      <c r="N4065">
        <f>K4065/LCOH!$C$34</f>
        <v>28.901734104046245</v>
      </c>
    </row>
    <row r="4066" spans="1:14" x14ac:dyDescent="0.35">
      <c r="A4066">
        <f>'Profilo fotovoltaico'!B4068*LCOH!$C$20</f>
        <v>535</v>
      </c>
      <c r="B4066">
        <f>'Profilo eolico'!B4068*LCOH!$C$21</f>
        <v>78.5</v>
      </c>
      <c r="C4066">
        <f>$P$35*'Profilo fotovoltaico'!B4068</f>
        <v>3934.7175203778052</v>
      </c>
      <c r="D4066">
        <f>$Q$37*'Profilo eolico'!B4068</f>
        <v>458.01883921922428</v>
      </c>
      <c r="E4066">
        <f>$P$39*'Profilo fotovoltaico'!B4068+'Approvvigionamento energia'!$Q$39*'Profilo eolico'!B4068</f>
        <v>1327.1935095088695</v>
      </c>
      <c r="F4066">
        <f>$P$41*'Profilo fotovoltaico'!B4068+'Approvvigionamento energia'!$Q$41*'Profilo eolico'!B4068</f>
        <v>2196.3681797985146</v>
      </c>
      <c r="G4066">
        <f>$P$43*'Profilo fotovoltaico'!B4068+'Approvvigionamento energia'!$Q$43*'Profilo eolico'!B4068</f>
        <v>3065.5428500881603</v>
      </c>
      <c r="H4066">
        <f t="shared" si="126"/>
        <v>1138.4335154826958</v>
      </c>
      <c r="I4066">
        <f>IF(LCOH!$C$28=Menu!$A$1,'Approvvigionamento energia'!C4066,0)+IF(LCOH!$C$28=Menu!$A$2,'Approvvigionamento energia'!D4066,0)+IF(LCOH!$C$28=Menu!$A$3,'Approvvigionamento energia'!E4066,0)+IF(LCOH!$C$28=Menu!$A$4,'Approvvigionamento energia'!F4066,0)+IF(LCOH!$C$28=Menu!$A$5,'Approvvigionamento energia'!G4066,0)+IF(LCOH!$C$28=Menu!$A$6,'Approvvigionamento energia'!H4066,0)</f>
        <v>2196.3681797985146</v>
      </c>
      <c r="J4066">
        <f>'Approvvigionamento energia'!A4066+'Approvvigionamento energia'!B4066+'Approvvigionamento energia'!I4066</f>
        <v>2809.8681797985146</v>
      </c>
      <c r="K4066">
        <f>IF(MIN(LCOH!$C$18,J4066)&gt;=$P$48*LCOH!$C$18, MIN(LCOH!$C$18,J4066),0)</f>
        <v>1500</v>
      </c>
      <c r="L4066">
        <f t="shared" si="127"/>
        <v>1309.8681797985146</v>
      </c>
      <c r="M4066">
        <f>K4066/LCOH!$C$18</f>
        <v>1</v>
      </c>
      <c r="N4066">
        <f>K4066/LCOH!$C$34</f>
        <v>28.901734104046245</v>
      </c>
    </row>
    <row r="4067" spans="1:14" x14ac:dyDescent="0.35">
      <c r="A4067">
        <f>'Profilo fotovoltaico'!B4069*LCOH!$C$20</f>
        <v>607</v>
      </c>
      <c r="B4067">
        <f>'Profilo eolico'!B4069*LCOH!$C$21</f>
        <v>65.600000000000009</v>
      </c>
      <c r="C4067">
        <f>$P$35*'Profilo fotovoltaico'!B4069</f>
        <v>4464.2495978865936</v>
      </c>
      <c r="D4067">
        <f>$Q$37*'Profilo eolico'!B4069</f>
        <v>382.75204908001422</v>
      </c>
      <c r="E4067">
        <f>$P$39*'Profilo fotovoltaico'!B4069+'Approvvigionamento energia'!$Q$39*'Profilo eolico'!B4069</f>
        <v>1403.1264362816592</v>
      </c>
      <c r="F4067">
        <f>$P$41*'Profilo fotovoltaico'!B4069+'Approvvigionamento energia'!$Q$41*'Profilo eolico'!B4069</f>
        <v>2423.500823483304</v>
      </c>
      <c r="G4067">
        <f>$P$43*'Profilo fotovoltaico'!B4069+'Approvvigionamento energia'!$Q$43*'Profilo eolico'!B4069</f>
        <v>3443.8752106849488</v>
      </c>
      <c r="H4067">
        <f t="shared" si="126"/>
        <v>1138.4335154826958</v>
      </c>
      <c r="I4067">
        <f>IF(LCOH!$C$28=Menu!$A$1,'Approvvigionamento energia'!C4067,0)+IF(LCOH!$C$28=Menu!$A$2,'Approvvigionamento energia'!D4067,0)+IF(LCOH!$C$28=Menu!$A$3,'Approvvigionamento energia'!E4067,0)+IF(LCOH!$C$28=Menu!$A$4,'Approvvigionamento energia'!F4067,0)+IF(LCOH!$C$28=Menu!$A$5,'Approvvigionamento energia'!G4067,0)+IF(LCOH!$C$28=Menu!$A$6,'Approvvigionamento energia'!H4067,0)</f>
        <v>2423.500823483304</v>
      </c>
      <c r="J4067">
        <f>'Approvvigionamento energia'!A4067+'Approvvigionamento energia'!B4067+'Approvvigionamento energia'!I4067</f>
        <v>3096.1008234833039</v>
      </c>
      <c r="K4067">
        <f>IF(MIN(LCOH!$C$18,J4067)&gt;=$P$48*LCOH!$C$18, MIN(LCOH!$C$18,J4067),0)</f>
        <v>1500</v>
      </c>
      <c r="L4067">
        <f t="shared" si="127"/>
        <v>1596.1008234833039</v>
      </c>
      <c r="M4067">
        <f>K4067/LCOH!$C$18</f>
        <v>1</v>
      </c>
      <c r="N4067">
        <f>K4067/LCOH!$C$34</f>
        <v>28.901734104046245</v>
      </c>
    </row>
    <row r="4068" spans="1:14" x14ac:dyDescent="0.35">
      <c r="A4068">
        <f>'Profilo fotovoltaico'!B4070*LCOH!$C$20</f>
        <v>632</v>
      </c>
      <c r="B4068">
        <f>'Profilo eolico'!B4070*LCOH!$C$21</f>
        <v>58.5</v>
      </c>
      <c r="C4068">
        <f>$P$35*'Profilo fotovoltaico'!B4070</f>
        <v>4648.1149025771447</v>
      </c>
      <c r="D4068">
        <f>$Q$37*'Profilo eolico'!B4070</f>
        <v>341.32614132897606</v>
      </c>
      <c r="E4068">
        <f>$P$39*'Profilo fotovoltaico'!B4070+'Approvvigionamento energia'!$Q$39*'Profilo eolico'!B4070</f>
        <v>1418.0233316410181</v>
      </c>
      <c r="F4068">
        <f>$P$41*'Profilo fotovoltaico'!B4070+'Approvvigionamento energia'!$Q$41*'Profilo eolico'!B4070</f>
        <v>2494.7205219530606</v>
      </c>
      <c r="G4068">
        <f>$P$43*'Profilo fotovoltaico'!B4070+'Approvvigionamento energia'!$Q$43*'Profilo eolico'!B4070</f>
        <v>3571.4177122651031</v>
      </c>
      <c r="H4068">
        <f t="shared" si="126"/>
        <v>1138.4335154826958</v>
      </c>
      <c r="I4068">
        <f>IF(LCOH!$C$28=Menu!$A$1,'Approvvigionamento energia'!C4068,0)+IF(LCOH!$C$28=Menu!$A$2,'Approvvigionamento energia'!D4068,0)+IF(LCOH!$C$28=Menu!$A$3,'Approvvigionamento energia'!E4068,0)+IF(LCOH!$C$28=Menu!$A$4,'Approvvigionamento energia'!F4068,0)+IF(LCOH!$C$28=Menu!$A$5,'Approvvigionamento energia'!G4068,0)+IF(LCOH!$C$28=Menu!$A$6,'Approvvigionamento energia'!H4068,0)</f>
        <v>2494.7205219530606</v>
      </c>
      <c r="J4068">
        <f>'Approvvigionamento energia'!A4068+'Approvvigionamento energia'!B4068+'Approvvigionamento energia'!I4068</f>
        <v>3185.2205219530606</v>
      </c>
      <c r="K4068">
        <f>IF(MIN(LCOH!$C$18,J4068)&gt;=$P$48*LCOH!$C$18, MIN(LCOH!$C$18,J4068),0)</f>
        <v>1500</v>
      </c>
      <c r="L4068">
        <f t="shared" si="127"/>
        <v>1685.2205219530606</v>
      </c>
      <c r="M4068">
        <f>K4068/LCOH!$C$18</f>
        <v>1</v>
      </c>
      <c r="N4068">
        <f>K4068/LCOH!$C$34</f>
        <v>28.901734104046245</v>
      </c>
    </row>
    <row r="4069" spans="1:14" x14ac:dyDescent="0.35">
      <c r="A4069">
        <f>'Profilo fotovoltaico'!B4071*LCOH!$C$20</f>
        <v>625</v>
      </c>
      <c r="B4069">
        <f>'Profilo eolico'!B4071*LCOH!$C$21</f>
        <v>58.8</v>
      </c>
      <c r="C4069">
        <f>$P$35*'Profilo fotovoltaico'!B4071</f>
        <v>4596.632617263791</v>
      </c>
      <c r="D4069">
        <f>$Q$37*'Profilo eolico'!B4071</f>
        <v>343.07653179732978</v>
      </c>
      <c r="E4069">
        <f>$P$39*'Profilo fotovoltaico'!B4071+'Approvvigionamento energia'!$Q$39*'Profilo eolico'!B4071</f>
        <v>1406.4655531639451</v>
      </c>
      <c r="F4069">
        <f>$P$41*'Profilo fotovoltaico'!B4071+'Approvvigionamento energia'!$Q$41*'Profilo eolico'!B4071</f>
        <v>2469.8545745305605</v>
      </c>
      <c r="G4069">
        <f>$P$43*'Profilo fotovoltaico'!B4071+'Approvvigionamento energia'!$Q$43*'Profilo eolico'!B4071</f>
        <v>3533.2435958971755</v>
      </c>
      <c r="H4069">
        <f t="shared" si="126"/>
        <v>1138.4335154826958</v>
      </c>
      <c r="I4069">
        <f>IF(LCOH!$C$28=Menu!$A$1,'Approvvigionamento energia'!C4069,0)+IF(LCOH!$C$28=Menu!$A$2,'Approvvigionamento energia'!D4069,0)+IF(LCOH!$C$28=Menu!$A$3,'Approvvigionamento energia'!E4069,0)+IF(LCOH!$C$28=Menu!$A$4,'Approvvigionamento energia'!F4069,0)+IF(LCOH!$C$28=Menu!$A$5,'Approvvigionamento energia'!G4069,0)+IF(LCOH!$C$28=Menu!$A$6,'Approvvigionamento energia'!H4069,0)</f>
        <v>2469.8545745305605</v>
      </c>
      <c r="J4069">
        <f>'Approvvigionamento energia'!A4069+'Approvvigionamento energia'!B4069+'Approvvigionamento energia'!I4069</f>
        <v>3153.6545745305602</v>
      </c>
      <c r="K4069">
        <f>IF(MIN(LCOH!$C$18,J4069)&gt;=$P$48*LCOH!$C$18, MIN(LCOH!$C$18,J4069),0)</f>
        <v>1500</v>
      </c>
      <c r="L4069">
        <f t="shared" si="127"/>
        <v>1653.6545745305602</v>
      </c>
      <c r="M4069">
        <f>K4069/LCOH!$C$18</f>
        <v>1</v>
      </c>
      <c r="N4069">
        <f>K4069/LCOH!$C$34</f>
        <v>28.901734104046245</v>
      </c>
    </row>
    <row r="4070" spans="1:14" x14ac:dyDescent="0.35">
      <c r="A4070">
        <f>'Profilo fotovoltaico'!B4072*LCOH!$C$20</f>
        <v>579</v>
      </c>
      <c r="B4070">
        <f>'Profilo eolico'!B4072*LCOH!$C$21</f>
        <v>69.3</v>
      </c>
      <c r="C4070">
        <f>$P$35*'Profilo fotovoltaico'!B4072</f>
        <v>4258.3204566331751</v>
      </c>
      <c r="D4070">
        <f>$Q$37*'Profilo eolico'!B4072</f>
        <v>404.34019818971007</v>
      </c>
      <c r="E4070">
        <f>$P$39*'Profilo fotovoltaico'!B4072+'Approvvigionamento energia'!$Q$39*'Profilo eolico'!B4072</f>
        <v>1367.8352628005764</v>
      </c>
      <c r="F4070">
        <f>$P$41*'Profilo fotovoltaico'!B4072+'Approvvigionamento energia'!$Q$41*'Profilo eolico'!B4072</f>
        <v>2331.3303274114428</v>
      </c>
      <c r="G4070">
        <f>$P$43*'Profilo fotovoltaico'!B4072+'Approvvigionamento energia'!$Q$43*'Profilo eolico'!B4072</f>
        <v>3294.8253920223092</v>
      </c>
      <c r="H4070">
        <f t="shared" si="126"/>
        <v>1138.4335154826958</v>
      </c>
      <c r="I4070">
        <f>IF(LCOH!$C$28=Menu!$A$1,'Approvvigionamento energia'!C4070,0)+IF(LCOH!$C$28=Menu!$A$2,'Approvvigionamento energia'!D4070,0)+IF(LCOH!$C$28=Menu!$A$3,'Approvvigionamento energia'!E4070,0)+IF(LCOH!$C$28=Menu!$A$4,'Approvvigionamento energia'!F4070,0)+IF(LCOH!$C$28=Menu!$A$5,'Approvvigionamento energia'!G4070,0)+IF(LCOH!$C$28=Menu!$A$6,'Approvvigionamento energia'!H4070,0)</f>
        <v>2331.3303274114428</v>
      </c>
      <c r="J4070">
        <f>'Approvvigionamento energia'!A4070+'Approvvigionamento energia'!B4070+'Approvvigionamento energia'!I4070</f>
        <v>2979.6303274114425</v>
      </c>
      <c r="K4070">
        <f>IF(MIN(LCOH!$C$18,J4070)&gt;=$P$48*LCOH!$C$18, MIN(LCOH!$C$18,J4070),0)</f>
        <v>1500</v>
      </c>
      <c r="L4070">
        <f t="shared" si="127"/>
        <v>1479.6303274114425</v>
      </c>
      <c r="M4070">
        <f>K4070/LCOH!$C$18</f>
        <v>1</v>
      </c>
      <c r="N4070">
        <f>K4070/LCOH!$C$34</f>
        <v>28.901734104046245</v>
      </c>
    </row>
    <row r="4071" spans="1:14" x14ac:dyDescent="0.35">
      <c r="A4071">
        <f>'Profilo fotovoltaico'!B4073*LCOH!$C$20</f>
        <v>507</v>
      </c>
      <c r="B4071">
        <f>'Profilo eolico'!B4073*LCOH!$C$21</f>
        <v>86.8</v>
      </c>
      <c r="C4071">
        <f>$P$35*'Profilo fotovoltaico'!B4073</f>
        <v>3728.7883791243871</v>
      </c>
      <c r="D4071">
        <f>$Q$37*'Profilo eolico'!B4073</f>
        <v>506.44630884367729</v>
      </c>
      <c r="E4071">
        <f>$P$39*'Profilo fotovoltaico'!B4073+'Approvvigionamento energia'!$Q$39*'Profilo eolico'!B4073</f>
        <v>1312.0318264138548</v>
      </c>
      <c r="F4071">
        <f>$P$41*'Profilo fotovoltaico'!B4073+'Approvvigionamento energia'!$Q$41*'Profilo eolico'!B4073</f>
        <v>2117.6173439840322</v>
      </c>
      <c r="G4071">
        <f>$P$43*'Profilo fotovoltaico'!B4073+'Approvvigionamento energia'!$Q$43*'Profilo eolico'!B4073</f>
        <v>2923.2028615542094</v>
      </c>
      <c r="H4071">
        <f t="shared" si="126"/>
        <v>1138.4335154826958</v>
      </c>
      <c r="I4071">
        <f>IF(LCOH!$C$28=Menu!$A$1,'Approvvigionamento energia'!C4071,0)+IF(LCOH!$C$28=Menu!$A$2,'Approvvigionamento energia'!D4071,0)+IF(LCOH!$C$28=Menu!$A$3,'Approvvigionamento energia'!E4071,0)+IF(LCOH!$C$28=Menu!$A$4,'Approvvigionamento energia'!F4071,0)+IF(LCOH!$C$28=Menu!$A$5,'Approvvigionamento energia'!G4071,0)+IF(LCOH!$C$28=Menu!$A$6,'Approvvigionamento energia'!H4071,0)</f>
        <v>2117.6173439840322</v>
      </c>
      <c r="J4071">
        <f>'Approvvigionamento energia'!A4071+'Approvvigionamento energia'!B4071+'Approvvigionamento energia'!I4071</f>
        <v>2711.4173439840324</v>
      </c>
      <c r="K4071">
        <f>IF(MIN(LCOH!$C$18,J4071)&gt;=$P$48*LCOH!$C$18, MIN(LCOH!$C$18,J4071),0)</f>
        <v>1500</v>
      </c>
      <c r="L4071">
        <f t="shared" si="127"/>
        <v>1211.4173439840324</v>
      </c>
      <c r="M4071">
        <f>K4071/LCOH!$C$18</f>
        <v>1</v>
      </c>
      <c r="N4071">
        <f>K4071/LCOH!$C$34</f>
        <v>28.901734104046245</v>
      </c>
    </row>
    <row r="4072" spans="1:14" x14ac:dyDescent="0.35">
      <c r="A4072">
        <f>'Profilo fotovoltaico'!B4074*LCOH!$C$20</f>
        <v>413</v>
      </c>
      <c r="B4072">
        <f>'Profilo eolico'!B4074*LCOH!$C$21</f>
        <v>105.89999999999999</v>
      </c>
      <c r="C4072">
        <f>$P$35*'Profilo fotovoltaico'!B4074</f>
        <v>3037.4548334879128</v>
      </c>
      <c r="D4072">
        <f>$Q$37*'Profilo eolico'!B4074</f>
        <v>617.8878353288643</v>
      </c>
      <c r="E4072">
        <f>$P$39*'Profilo fotovoltaico'!B4074+'Approvvigionamento energia'!$Q$39*'Profilo eolico'!B4074</f>
        <v>1222.7795848686264</v>
      </c>
      <c r="F4072">
        <f>$P$41*'Profilo fotovoltaico'!B4074+'Approvvigionamento energia'!$Q$41*'Profilo eolico'!B4074</f>
        <v>1827.6713344083885</v>
      </c>
      <c r="G4072">
        <f>$P$43*'Profilo fotovoltaico'!B4074+'Approvvigionamento energia'!$Q$43*'Profilo eolico'!B4074</f>
        <v>2432.5630839481505</v>
      </c>
      <c r="H4072">
        <f t="shared" si="126"/>
        <v>1138.4335154826958</v>
      </c>
      <c r="I4072">
        <f>IF(LCOH!$C$28=Menu!$A$1,'Approvvigionamento energia'!C4072,0)+IF(LCOH!$C$28=Menu!$A$2,'Approvvigionamento energia'!D4072,0)+IF(LCOH!$C$28=Menu!$A$3,'Approvvigionamento energia'!E4072,0)+IF(LCOH!$C$28=Menu!$A$4,'Approvvigionamento energia'!F4072,0)+IF(LCOH!$C$28=Menu!$A$5,'Approvvigionamento energia'!G4072,0)+IF(LCOH!$C$28=Menu!$A$6,'Approvvigionamento energia'!H4072,0)</f>
        <v>1827.6713344083885</v>
      </c>
      <c r="J4072">
        <f>'Approvvigionamento energia'!A4072+'Approvvigionamento energia'!B4072+'Approvvigionamento energia'!I4072</f>
        <v>2346.5713344083883</v>
      </c>
      <c r="K4072">
        <f>IF(MIN(LCOH!$C$18,J4072)&gt;=$P$48*LCOH!$C$18, MIN(LCOH!$C$18,J4072),0)</f>
        <v>1500</v>
      </c>
      <c r="L4072">
        <f t="shared" si="127"/>
        <v>846.57133440838834</v>
      </c>
      <c r="M4072">
        <f>K4072/LCOH!$C$18</f>
        <v>1</v>
      </c>
      <c r="N4072">
        <f>K4072/LCOH!$C$34</f>
        <v>28.901734104046245</v>
      </c>
    </row>
    <row r="4073" spans="1:14" x14ac:dyDescent="0.35">
      <c r="A4073">
        <f>'Profilo fotovoltaico'!B4075*LCOH!$C$20</f>
        <v>303</v>
      </c>
      <c r="B4073">
        <f>'Profilo eolico'!B4075*LCOH!$C$21</f>
        <v>117.1</v>
      </c>
      <c r="C4073">
        <f>$P$35*'Profilo fotovoltaico'!B4075</f>
        <v>2228.4474928494856</v>
      </c>
      <c r="D4073">
        <f>$Q$37*'Profilo eolico'!B4075</f>
        <v>683.23574614740335</v>
      </c>
      <c r="E4073">
        <f>$P$39*'Profilo fotovoltaico'!B4075+'Approvvigionamento energia'!$Q$39*'Profilo eolico'!B4075</f>
        <v>1069.5386828229239</v>
      </c>
      <c r="F4073">
        <f>$P$41*'Profilo fotovoltaico'!B4075+'Approvvigionamento energia'!$Q$41*'Profilo eolico'!B4075</f>
        <v>1455.8416194984445</v>
      </c>
      <c r="G4073">
        <f>$P$43*'Profilo fotovoltaico'!B4075+'Approvvigionamento energia'!$Q$43*'Profilo eolico'!B4075</f>
        <v>1842.1445561739652</v>
      </c>
      <c r="H4073">
        <f t="shared" si="126"/>
        <v>1138.4335154826958</v>
      </c>
      <c r="I4073">
        <f>IF(LCOH!$C$28=Menu!$A$1,'Approvvigionamento energia'!C4073,0)+IF(LCOH!$C$28=Menu!$A$2,'Approvvigionamento energia'!D4073,0)+IF(LCOH!$C$28=Menu!$A$3,'Approvvigionamento energia'!E4073,0)+IF(LCOH!$C$28=Menu!$A$4,'Approvvigionamento energia'!F4073,0)+IF(LCOH!$C$28=Menu!$A$5,'Approvvigionamento energia'!G4073,0)+IF(LCOH!$C$28=Menu!$A$6,'Approvvigionamento energia'!H4073,0)</f>
        <v>1455.8416194984445</v>
      </c>
      <c r="J4073">
        <f>'Approvvigionamento energia'!A4073+'Approvvigionamento energia'!B4073+'Approvvigionamento energia'!I4073</f>
        <v>1875.9416194984447</v>
      </c>
      <c r="K4073">
        <f>IF(MIN(LCOH!$C$18,J4073)&gt;=$P$48*LCOH!$C$18, MIN(LCOH!$C$18,J4073),0)</f>
        <v>1500</v>
      </c>
      <c r="L4073">
        <f t="shared" si="127"/>
        <v>375.94161949844465</v>
      </c>
      <c r="M4073">
        <f>K4073/LCOH!$C$18</f>
        <v>1</v>
      </c>
      <c r="N4073">
        <f>K4073/LCOH!$C$34</f>
        <v>28.901734104046245</v>
      </c>
    </row>
    <row r="4074" spans="1:14" x14ac:dyDescent="0.35">
      <c r="A4074">
        <f>'Profilo fotovoltaico'!B4076*LCOH!$C$20</f>
        <v>176</v>
      </c>
      <c r="B4074">
        <f>'Profilo eolico'!B4076*LCOH!$C$21</f>
        <v>117.3</v>
      </c>
      <c r="C4074">
        <f>$P$35*'Profilo fotovoltaico'!B4076</f>
        <v>1294.4117450214833</v>
      </c>
      <c r="D4074">
        <f>$Q$37*'Profilo eolico'!B4076</f>
        <v>684.40267312630579</v>
      </c>
      <c r="E4074">
        <f>$P$39*'Profilo fotovoltaico'!B4076+'Approvvigionamento energia'!$Q$39*'Profilo eolico'!B4076</f>
        <v>836.90494110010013</v>
      </c>
      <c r="F4074">
        <f>$P$41*'Profilo fotovoltaico'!B4076+'Approvvigionamento energia'!$Q$41*'Profilo eolico'!B4076</f>
        <v>989.40720907389459</v>
      </c>
      <c r="G4074">
        <f>$P$43*'Profilo fotovoltaico'!B4076+'Approvvigionamento energia'!$Q$43*'Profilo eolico'!B4076</f>
        <v>1141.9094770476891</v>
      </c>
      <c r="H4074">
        <f t="shared" si="126"/>
        <v>1138.4335154826958</v>
      </c>
      <c r="I4074">
        <f>IF(LCOH!$C$28=Menu!$A$1,'Approvvigionamento energia'!C4074,0)+IF(LCOH!$C$28=Menu!$A$2,'Approvvigionamento energia'!D4074,0)+IF(LCOH!$C$28=Menu!$A$3,'Approvvigionamento energia'!E4074,0)+IF(LCOH!$C$28=Menu!$A$4,'Approvvigionamento energia'!F4074,0)+IF(LCOH!$C$28=Menu!$A$5,'Approvvigionamento energia'!G4074,0)+IF(LCOH!$C$28=Menu!$A$6,'Approvvigionamento energia'!H4074,0)</f>
        <v>989.40720907389459</v>
      </c>
      <c r="J4074">
        <f>'Approvvigionamento energia'!A4074+'Approvvigionamento energia'!B4074+'Approvvigionamento energia'!I4074</f>
        <v>1282.7072090738945</v>
      </c>
      <c r="K4074">
        <f>IF(MIN(LCOH!$C$18,J4074)&gt;=$P$48*LCOH!$C$18, MIN(LCOH!$C$18,J4074),0)</f>
        <v>1282.7072090738945</v>
      </c>
      <c r="L4074">
        <f t="shared" si="127"/>
        <v>0</v>
      </c>
      <c r="M4074">
        <f>K4074/LCOH!$C$18</f>
        <v>0.85513813938259642</v>
      </c>
      <c r="N4074">
        <f>K4074/LCOH!$C$34</f>
        <v>24.714975126664637</v>
      </c>
    </row>
    <row r="4075" spans="1:14" x14ac:dyDescent="0.35">
      <c r="A4075">
        <f>'Profilo fotovoltaico'!B4077*LCOH!$C$20</f>
        <v>67</v>
      </c>
      <c r="B4075">
        <f>'Profilo eolico'!B4077*LCOH!$C$21</f>
        <v>111.8</v>
      </c>
      <c r="C4075">
        <f>$P$35*'Profilo fotovoltaico'!B4077</f>
        <v>492.7590165706784</v>
      </c>
      <c r="D4075">
        <f>$Q$37*'Profilo eolico'!B4077</f>
        <v>652.31218120648748</v>
      </c>
      <c r="E4075">
        <f>$P$39*'Profilo fotovoltaico'!B4077+'Approvvigionamento energia'!$Q$39*'Profilo eolico'!B4077</f>
        <v>612.42389004753522</v>
      </c>
      <c r="F4075">
        <f>$P$41*'Profilo fotovoltaico'!B4077+'Approvvigionamento energia'!$Q$41*'Profilo eolico'!B4077</f>
        <v>572.53559888858297</v>
      </c>
      <c r="G4075">
        <f>$P$43*'Profilo fotovoltaico'!B4077+'Approvvigionamento energia'!$Q$43*'Profilo eolico'!B4077</f>
        <v>532.64730772963071</v>
      </c>
      <c r="H4075">
        <f t="shared" si="126"/>
        <v>1138.4335154826958</v>
      </c>
      <c r="I4075">
        <f>IF(LCOH!$C$28=Menu!$A$1,'Approvvigionamento energia'!C4075,0)+IF(LCOH!$C$28=Menu!$A$2,'Approvvigionamento energia'!D4075,0)+IF(LCOH!$C$28=Menu!$A$3,'Approvvigionamento energia'!E4075,0)+IF(LCOH!$C$28=Menu!$A$4,'Approvvigionamento energia'!F4075,0)+IF(LCOH!$C$28=Menu!$A$5,'Approvvigionamento energia'!G4075,0)+IF(LCOH!$C$28=Menu!$A$6,'Approvvigionamento energia'!H4075,0)</f>
        <v>572.53559888858297</v>
      </c>
      <c r="J4075">
        <f>'Approvvigionamento energia'!A4075+'Approvvigionamento energia'!B4075+'Approvvigionamento energia'!I4075</f>
        <v>751.33559888858304</v>
      </c>
      <c r="K4075">
        <f>IF(MIN(LCOH!$C$18,J4075)&gt;=$P$48*LCOH!$C$18, MIN(LCOH!$C$18,J4075),0)</f>
        <v>751.33559888858304</v>
      </c>
      <c r="L4075">
        <f t="shared" si="127"/>
        <v>0</v>
      </c>
      <c r="M4075">
        <f>K4075/LCOH!$C$18</f>
        <v>0.50089039925905532</v>
      </c>
      <c r="N4075">
        <f>K4075/LCOH!$C$34</f>
        <v>14.47660113465478</v>
      </c>
    </row>
    <row r="4076" spans="1:14" x14ac:dyDescent="0.35">
      <c r="A4076">
        <f>'Profilo fotovoltaico'!B4078*LCOH!$C$20</f>
        <v>7</v>
      </c>
      <c r="B4076">
        <f>'Profilo eolico'!B4078*LCOH!$C$21</f>
        <v>99.6</v>
      </c>
      <c r="C4076">
        <f>$P$35*'Profilo fotovoltaico'!B4078</f>
        <v>51.482285313354453</v>
      </c>
      <c r="D4076">
        <f>$Q$37*'Profilo eolico'!B4078</f>
        <v>581.12963549343613</v>
      </c>
      <c r="E4076">
        <f>$P$39*'Profilo fotovoltaico'!B4078+'Approvvigionamento energia'!$Q$39*'Profilo eolico'!B4078</f>
        <v>448.71779794841564</v>
      </c>
      <c r="F4076">
        <f>$P$41*'Profilo fotovoltaico'!B4078+'Approvvigionamento energia'!$Q$41*'Profilo eolico'!B4078</f>
        <v>316.30596040339526</v>
      </c>
      <c r="G4076">
        <f>$P$43*'Profilo fotovoltaico'!B4078+'Approvvigionamento energia'!$Q$43*'Profilo eolico'!B4078</f>
        <v>183.89412285837489</v>
      </c>
      <c r="H4076">
        <f t="shared" si="126"/>
        <v>1138.4335154826958</v>
      </c>
      <c r="I4076">
        <f>IF(LCOH!$C$28=Menu!$A$1,'Approvvigionamento energia'!C4076,0)+IF(LCOH!$C$28=Menu!$A$2,'Approvvigionamento energia'!D4076,0)+IF(LCOH!$C$28=Menu!$A$3,'Approvvigionamento energia'!E4076,0)+IF(LCOH!$C$28=Menu!$A$4,'Approvvigionamento energia'!F4076,0)+IF(LCOH!$C$28=Menu!$A$5,'Approvvigionamento energia'!G4076,0)+IF(LCOH!$C$28=Menu!$A$6,'Approvvigionamento energia'!H4076,0)</f>
        <v>316.30596040339526</v>
      </c>
      <c r="J4076">
        <f>'Approvvigionamento energia'!A4076+'Approvvigionamento energia'!B4076+'Approvvigionamento energia'!I4076</f>
        <v>422.90596040339528</v>
      </c>
      <c r="K4076">
        <f>IF(MIN(LCOH!$C$18,J4076)&gt;=$P$48*LCOH!$C$18, MIN(LCOH!$C$18,J4076),0)</f>
        <v>422.90596040339528</v>
      </c>
      <c r="L4076">
        <f t="shared" si="127"/>
        <v>0</v>
      </c>
      <c r="M4076">
        <f>K4076/LCOH!$C$18</f>
        <v>0.28193730693559688</v>
      </c>
      <c r="N4076">
        <f>K4076/LCOH!$C$34</f>
        <v>8.1484770790634933</v>
      </c>
    </row>
    <row r="4077" spans="1:14" x14ac:dyDescent="0.35">
      <c r="A4077">
        <f>'Profilo fotovoltaico'!B4079*LCOH!$C$20</f>
        <v>0</v>
      </c>
      <c r="B4077">
        <f>'Profilo eolico'!B4079*LCOH!$C$21</f>
        <v>80.3</v>
      </c>
      <c r="C4077">
        <f>$P$35*'Profilo fotovoltaico'!B4079</f>
        <v>0</v>
      </c>
      <c r="D4077">
        <f>$Q$37*'Profilo eolico'!B4079</f>
        <v>468.52118202934656</v>
      </c>
      <c r="E4077">
        <f>$P$39*'Profilo fotovoltaico'!B4079+'Approvvigionamento energia'!$Q$39*'Profilo eolico'!B4079</f>
        <v>351.39088652200991</v>
      </c>
      <c r="F4077">
        <f>$P$41*'Profilo fotovoltaico'!B4079+'Approvvigionamento energia'!$Q$41*'Profilo eolico'!B4079</f>
        <v>234.26059101467328</v>
      </c>
      <c r="G4077">
        <f>$P$43*'Profilo fotovoltaico'!B4079+'Approvvigionamento energia'!$Q$43*'Profilo eolico'!B4079</f>
        <v>117.13029550733664</v>
      </c>
      <c r="H4077">
        <f t="shared" si="126"/>
        <v>1138.4335154826958</v>
      </c>
      <c r="I4077">
        <f>IF(LCOH!$C$28=Menu!$A$1,'Approvvigionamento energia'!C4077,0)+IF(LCOH!$C$28=Menu!$A$2,'Approvvigionamento energia'!D4077,0)+IF(LCOH!$C$28=Menu!$A$3,'Approvvigionamento energia'!E4077,0)+IF(LCOH!$C$28=Menu!$A$4,'Approvvigionamento energia'!F4077,0)+IF(LCOH!$C$28=Menu!$A$5,'Approvvigionamento energia'!G4077,0)+IF(LCOH!$C$28=Menu!$A$6,'Approvvigionamento energia'!H4077,0)</f>
        <v>234.26059101467328</v>
      </c>
      <c r="J4077">
        <f>'Approvvigionamento energia'!A4077+'Approvvigionamento energia'!B4077+'Approvvigionamento energia'!I4077</f>
        <v>314.56059101467326</v>
      </c>
      <c r="K4077">
        <f>IF(MIN(LCOH!$C$18,J4077)&gt;=$P$48*LCOH!$C$18, MIN(LCOH!$C$18,J4077),0)</f>
        <v>0</v>
      </c>
      <c r="L4077">
        <f t="shared" si="127"/>
        <v>314.56059101467326</v>
      </c>
      <c r="M4077">
        <f>K4077/LCOH!$C$18</f>
        <v>0</v>
      </c>
      <c r="N4077">
        <f>K4077/LCOH!$C$34</f>
        <v>0</v>
      </c>
    </row>
    <row r="4078" spans="1:14" x14ac:dyDescent="0.35">
      <c r="A4078">
        <f>'Profilo fotovoltaico'!B4080*LCOH!$C$20</f>
        <v>0</v>
      </c>
      <c r="B4078">
        <f>'Profilo eolico'!B4080*LCOH!$C$21</f>
        <v>66</v>
      </c>
      <c r="C4078">
        <f>$P$35*'Profilo fotovoltaico'!B4080</f>
        <v>0</v>
      </c>
      <c r="D4078">
        <f>$Q$37*'Profilo eolico'!B4080</f>
        <v>385.08590303781915</v>
      </c>
      <c r="E4078">
        <f>$P$39*'Profilo fotovoltaico'!B4080+'Approvvigionamento energia'!$Q$39*'Profilo eolico'!B4080</f>
        <v>288.81442727836435</v>
      </c>
      <c r="F4078">
        <f>$P$41*'Profilo fotovoltaico'!B4080+'Approvvigionamento energia'!$Q$41*'Profilo eolico'!B4080</f>
        <v>192.54295151890958</v>
      </c>
      <c r="G4078">
        <f>$P$43*'Profilo fotovoltaico'!B4080+'Approvvigionamento energia'!$Q$43*'Profilo eolico'!B4080</f>
        <v>96.271475759454788</v>
      </c>
      <c r="H4078">
        <f t="shared" si="126"/>
        <v>1138.4335154826958</v>
      </c>
      <c r="I4078">
        <f>IF(LCOH!$C$28=Menu!$A$1,'Approvvigionamento energia'!C4078,0)+IF(LCOH!$C$28=Menu!$A$2,'Approvvigionamento energia'!D4078,0)+IF(LCOH!$C$28=Menu!$A$3,'Approvvigionamento energia'!E4078,0)+IF(LCOH!$C$28=Menu!$A$4,'Approvvigionamento energia'!F4078,0)+IF(LCOH!$C$28=Menu!$A$5,'Approvvigionamento energia'!G4078,0)+IF(LCOH!$C$28=Menu!$A$6,'Approvvigionamento energia'!H4078,0)</f>
        <v>192.54295151890958</v>
      </c>
      <c r="J4078">
        <f>'Approvvigionamento energia'!A4078+'Approvvigionamento energia'!B4078+'Approvvigionamento energia'!I4078</f>
        <v>258.5429515189096</v>
      </c>
      <c r="K4078">
        <f>IF(MIN(LCOH!$C$18,J4078)&gt;=$P$48*LCOH!$C$18, MIN(LCOH!$C$18,J4078),0)</f>
        <v>0</v>
      </c>
      <c r="L4078">
        <f t="shared" si="127"/>
        <v>258.5429515189096</v>
      </c>
      <c r="M4078">
        <f>K4078/LCOH!$C$18</f>
        <v>0</v>
      </c>
      <c r="N4078">
        <f>K4078/LCOH!$C$34</f>
        <v>0</v>
      </c>
    </row>
    <row r="4079" spans="1:14" x14ac:dyDescent="0.35">
      <c r="A4079">
        <f>'Profilo fotovoltaico'!B4081*LCOH!$C$20</f>
        <v>0</v>
      </c>
      <c r="B4079">
        <f>'Profilo eolico'!B4081*LCOH!$C$21</f>
        <v>68.400000000000006</v>
      </c>
      <c r="C4079">
        <f>$P$35*'Profilo fotovoltaico'!B4081</f>
        <v>0</v>
      </c>
      <c r="D4079">
        <f>$Q$37*'Profilo eolico'!B4081</f>
        <v>399.08902678464892</v>
      </c>
      <c r="E4079">
        <f>$P$39*'Profilo fotovoltaico'!B4081+'Approvvigionamento energia'!$Q$39*'Profilo eolico'!B4081</f>
        <v>299.31677008848669</v>
      </c>
      <c r="F4079">
        <f>$P$41*'Profilo fotovoltaico'!B4081+'Approvvigionamento energia'!$Q$41*'Profilo eolico'!B4081</f>
        <v>199.54451339232446</v>
      </c>
      <c r="G4079">
        <f>$P$43*'Profilo fotovoltaico'!B4081+'Approvvigionamento energia'!$Q$43*'Profilo eolico'!B4081</f>
        <v>99.772256696162231</v>
      </c>
      <c r="H4079">
        <f t="shared" si="126"/>
        <v>1138.4335154826958</v>
      </c>
      <c r="I4079">
        <f>IF(LCOH!$C$28=Menu!$A$1,'Approvvigionamento energia'!C4079,0)+IF(LCOH!$C$28=Menu!$A$2,'Approvvigionamento energia'!D4079,0)+IF(LCOH!$C$28=Menu!$A$3,'Approvvigionamento energia'!E4079,0)+IF(LCOH!$C$28=Menu!$A$4,'Approvvigionamento energia'!F4079,0)+IF(LCOH!$C$28=Menu!$A$5,'Approvvigionamento energia'!G4079,0)+IF(LCOH!$C$28=Menu!$A$6,'Approvvigionamento energia'!H4079,0)</f>
        <v>199.54451339232446</v>
      </c>
      <c r="J4079">
        <f>'Approvvigionamento energia'!A4079+'Approvvigionamento energia'!B4079+'Approvvigionamento energia'!I4079</f>
        <v>267.94451339232444</v>
      </c>
      <c r="K4079">
        <f>IF(MIN(LCOH!$C$18,J4079)&gt;=$P$48*LCOH!$C$18, MIN(LCOH!$C$18,J4079),0)</f>
        <v>0</v>
      </c>
      <c r="L4079">
        <f t="shared" si="127"/>
        <v>267.94451339232444</v>
      </c>
      <c r="M4079">
        <f>K4079/LCOH!$C$18</f>
        <v>0</v>
      </c>
      <c r="N4079">
        <f>K4079/LCOH!$C$34</f>
        <v>0</v>
      </c>
    </row>
    <row r="4080" spans="1:14" x14ac:dyDescent="0.35">
      <c r="A4080">
        <f>'Profilo fotovoltaico'!B4082*LCOH!$C$20</f>
        <v>0</v>
      </c>
      <c r="B4080">
        <f>'Profilo eolico'!B4082*LCOH!$C$21</f>
        <v>104.3</v>
      </c>
      <c r="C4080">
        <f>$P$35*'Profilo fotovoltaico'!B4082</f>
        <v>0</v>
      </c>
      <c r="D4080">
        <f>$Q$37*'Profilo eolico'!B4082</f>
        <v>608.55241949764445</v>
      </c>
      <c r="E4080">
        <f>$P$39*'Profilo fotovoltaico'!B4082+'Approvvigionamento energia'!$Q$39*'Profilo eolico'!B4082</f>
        <v>456.41431462323334</v>
      </c>
      <c r="F4080">
        <f>$P$41*'Profilo fotovoltaico'!B4082+'Approvvigionamento energia'!$Q$41*'Profilo eolico'!B4082</f>
        <v>304.27620974882223</v>
      </c>
      <c r="G4080">
        <f>$P$43*'Profilo fotovoltaico'!B4082+'Approvvigionamento energia'!$Q$43*'Profilo eolico'!B4082</f>
        <v>152.13810487441111</v>
      </c>
      <c r="H4080">
        <f t="shared" si="126"/>
        <v>1138.4335154826958</v>
      </c>
      <c r="I4080">
        <f>IF(LCOH!$C$28=Menu!$A$1,'Approvvigionamento energia'!C4080,0)+IF(LCOH!$C$28=Menu!$A$2,'Approvvigionamento energia'!D4080,0)+IF(LCOH!$C$28=Menu!$A$3,'Approvvigionamento energia'!E4080,0)+IF(LCOH!$C$28=Menu!$A$4,'Approvvigionamento energia'!F4080,0)+IF(LCOH!$C$28=Menu!$A$5,'Approvvigionamento energia'!G4080,0)+IF(LCOH!$C$28=Menu!$A$6,'Approvvigionamento energia'!H4080,0)</f>
        <v>304.27620974882223</v>
      </c>
      <c r="J4080">
        <f>'Approvvigionamento energia'!A4080+'Approvvigionamento energia'!B4080+'Approvvigionamento energia'!I4080</f>
        <v>408.57620974882224</v>
      </c>
      <c r="K4080">
        <f>IF(MIN(LCOH!$C$18,J4080)&gt;=$P$48*LCOH!$C$18, MIN(LCOH!$C$18,J4080),0)</f>
        <v>408.57620974882224</v>
      </c>
      <c r="L4080">
        <f t="shared" si="127"/>
        <v>0</v>
      </c>
      <c r="M4080">
        <f>K4080/LCOH!$C$18</f>
        <v>0.27238413983254817</v>
      </c>
      <c r="N4080">
        <f>K4080/LCOH!$C$34</f>
        <v>7.8723739835996582</v>
      </c>
    </row>
    <row r="4081" spans="1:14" x14ac:dyDescent="0.35">
      <c r="A4081">
        <f>'Profilo fotovoltaico'!B4083*LCOH!$C$20</f>
        <v>0</v>
      </c>
      <c r="B4081">
        <f>'Profilo eolico'!B4083*LCOH!$C$21</f>
        <v>155.29999999999998</v>
      </c>
      <c r="C4081">
        <f>$P$35*'Profilo fotovoltaico'!B4083</f>
        <v>0</v>
      </c>
      <c r="D4081">
        <f>$Q$37*'Profilo eolico'!B4083</f>
        <v>906.11879911777737</v>
      </c>
      <c r="E4081">
        <f>$P$39*'Profilo fotovoltaico'!B4083+'Approvvigionamento energia'!$Q$39*'Profilo eolico'!B4083</f>
        <v>679.58909933833297</v>
      </c>
      <c r="F4081">
        <f>$P$41*'Profilo fotovoltaico'!B4083+'Approvvigionamento energia'!$Q$41*'Profilo eolico'!B4083</f>
        <v>453.05939955888869</v>
      </c>
      <c r="G4081">
        <f>$P$43*'Profilo fotovoltaico'!B4083+'Approvvigionamento energia'!$Q$43*'Profilo eolico'!B4083</f>
        <v>226.52969977944434</v>
      </c>
      <c r="H4081">
        <f t="shared" si="126"/>
        <v>1138.4335154826958</v>
      </c>
      <c r="I4081">
        <f>IF(LCOH!$C$28=Menu!$A$1,'Approvvigionamento energia'!C4081,0)+IF(LCOH!$C$28=Menu!$A$2,'Approvvigionamento energia'!D4081,0)+IF(LCOH!$C$28=Menu!$A$3,'Approvvigionamento energia'!E4081,0)+IF(LCOH!$C$28=Menu!$A$4,'Approvvigionamento energia'!F4081,0)+IF(LCOH!$C$28=Menu!$A$5,'Approvvigionamento energia'!G4081,0)+IF(LCOH!$C$28=Menu!$A$6,'Approvvigionamento energia'!H4081,0)</f>
        <v>453.05939955888869</v>
      </c>
      <c r="J4081">
        <f>'Approvvigionamento energia'!A4081+'Approvvigionamento energia'!B4081+'Approvvigionamento energia'!I4081</f>
        <v>608.35939955888864</v>
      </c>
      <c r="K4081">
        <f>IF(MIN(LCOH!$C$18,J4081)&gt;=$P$48*LCOH!$C$18, MIN(LCOH!$C$18,J4081),0)</f>
        <v>608.35939955888864</v>
      </c>
      <c r="L4081">
        <f t="shared" si="127"/>
        <v>0</v>
      </c>
      <c r="M4081">
        <f>K4081/LCOH!$C$18</f>
        <v>0.40557293303925912</v>
      </c>
      <c r="N4081">
        <f>K4081/LCOH!$C$34</f>
        <v>11.721761070498818</v>
      </c>
    </row>
    <row r="4082" spans="1:14" x14ac:dyDescent="0.35">
      <c r="A4082">
        <f>'Profilo fotovoltaico'!B4084*LCOH!$C$20</f>
        <v>0</v>
      </c>
      <c r="B4082">
        <f>'Profilo eolico'!B4084*LCOH!$C$21</f>
        <v>171.9</v>
      </c>
      <c r="C4082">
        <f>$P$35*'Profilo fotovoltaico'!B4084</f>
        <v>0</v>
      </c>
      <c r="D4082">
        <f>$Q$37*'Profilo eolico'!B4084</f>
        <v>1002.9737383666834</v>
      </c>
      <c r="E4082">
        <f>$P$39*'Profilo fotovoltaico'!B4084+'Approvvigionamento energia'!$Q$39*'Profilo eolico'!B4084</f>
        <v>752.23030377501254</v>
      </c>
      <c r="F4082">
        <f>$P$41*'Profilo fotovoltaico'!B4084+'Approvvigionamento energia'!$Q$41*'Profilo eolico'!B4084</f>
        <v>501.4868691833417</v>
      </c>
      <c r="G4082">
        <f>$P$43*'Profilo fotovoltaico'!B4084+'Approvvigionamento energia'!$Q$43*'Profilo eolico'!B4084</f>
        <v>250.74343459167085</v>
      </c>
      <c r="H4082">
        <f t="shared" si="126"/>
        <v>1138.4335154826958</v>
      </c>
      <c r="I4082">
        <f>IF(LCOH!$C$28=Menu!$A$1,'Approvvigionamento energia'!C4082,0)+IF(LCOH!$C$28=Menu!$A$2,'Approvvigionamento energia'!D4082,0)+IF(LCOH!$C$28=Menu!$A$3,'Approvvigionamento energia'!E4082,0)+IF(LCOH!$C$28=Menu!$A$4,'Approvvigionamento energia'!F4082,0)+IF(LCOH!$C$28=Menu!$A$5,'Approvvigionamento energia'!G4082,0)+IF(LCOH!$C$28=Menu!$A$6,'Approvvigionamento energia'!H4082,0)</f>
        <v>501.4868691833417</v>
      </c>
      <c r="J4082">
        <f>'Approvvigionamento energia'!A4082+'Approvvigionamento energia'!B4082+'Approvvigionamento energia'!I4082</f>
        <v>673.38686918334167</v>
      </c>
      <c r="K4082">
        <f>IF(MIN(LCOH!$C$18,J4082)&gt;=$P$48*LCOH!$C$18, MIN(LCOH!$C$18,J4082),0)</f>
        <v>673.38686918334167</v>
      </c>
      <c r="L4082">
        <f t="shared" si="127"/>
        <v>0</v>
      </c>
      <c r="M4082">
        <f>K4082/LCOH!$C$18</f>
        <v>0.44892457945556113</v>
      </c>
      <c r="N4082">
        <f>K4082/LCOH!$C$34</f>
        <v>12.974698828195409</v>
      </c>
    </row>
    <row r="4083" spans="1:14" x14ac:dyDescent="0.35">
      <c r="A4083">
        <f>'Profilo fotovoltaico'!B4085*LCOH!$C$20</f>
        <v>0</v>
      </c>
      <c r="B4083">
        <f>'Profilo eolico'!B4085*LCOH!$C$21</f>
        <v>165.20000000000002</v>
      </c>
      <c r="C4083">
        <f>$P$35*'Profilo fotovoltaico'!B4085</f>
        <v>0</v>
      </c>
      <c r="D4083">
        <f>$Q$37*'Profilo eolico'!B4085</f>
        <v>963.88168457345034</v>
      </c>
      <c r="E4083">
        <f>$P$39*'Profilo fotovoltaico'!B4085+'Approvvigionamento energia'!$Q$39*'Profilo eolico'!B4085</f>
        <v>722.91126343008773</v>
      </c>
      <c r="F4083">
        <f>$P$41*'Profilo fotovoltaico'!B4085+'Approvvigionamento energia'!$Q$41*'Profilo eolico'!B4085</f>
        <v>481.94084228672517</v>
      </c>
      <c r="G4083">
        <f>$P$43*'Profilo fotovoltaico'!B4085+'Approvvigionamento energia'!$Q$43*'Profilo eolico'!B4085</f>
        <v>240.97042114336259</v>
      </c>
      <c r="H4083">
        <f t="shared" si="126"/>
        <v>1138.4335154826958</v>
      </c>
      <c r="I4083">
        <f>IF(LCOH!$C$28=Menu!$A$1,'Approvvigionamento energia'!C4083,0)+IF(LCOH!$C$28=Menu!$A$2,'Approvvigionamento energia'!D4083,0)+IF(LCOH!$C$28=Menu!$A$3,'Approvvigionamento energia'!E4083,0)+IF(LCOH!$C$28=Menu!$A$4,'Approvvigionamento energia'!F4083,0)+IF(LCOH!$C$28=Menu!$A$5,'Approvvigionamento energia'!G4083,0)+IF(LCOH!$C$28=Menu!$A$6,'Approvvigionamento energia'!H4083,0)</f>
        <v>481.94084228672517</v>
      </c>
      <c r="J4083">
        <f>'Approvvigionamento energia'!A4083+'Approvvigionamento energia'!B4083+'Approvvigionamento energia'!I4083</f>
        <v>647.14084228672516</v>
      </c>
      <c r="K4083">
        <f>IF(MIN(LCOH!$C$18,J4083)&gt;=$P$48*LCOH!$C$18, MIN(LCOH!$C$18,J4083),0)</f>
        <v>647.14084228672516</v>
      </c>
      <c r="L4083">
        <f t="shared" si="127"/>
        <v>0</v>
      </c>
      <c r="M4083">
        <f>K4083/LCOH!$C$18</f>
        <v>0.43142722819115009</v>
      </c>
      <c r="N4083">
        <f>K4083/LCOH!$C$34</f>
        <v>12.468995034426303</v>
      </c>
    </row>
    <row r="4084" spans="1:14" x14ac:dyDescent="0.35">
      <c r="A4084">
        <f>'Profilo fotovoltaico'!B4086*LCOH!$C$20</f>
        <v>0</v>
      </c>
      <c r="B4084">
        <f>'Profilo eolico'!B4086*LCOH!$C$21</f>
        <v>205.2</v>
      </c>
      <c r="C4084">
        <f>$P$35*'Profilo fotovoltaico'!B4086</f>
        <v>0</v>
      </c>
      <c r="D4084">
        <f>$Q$37*'Profilo eolico'!B4086</f>
        <v>1197.2670803539468</v>
      </c>
      <c r="E4084">
        <f>$P$39*'Profilo fotovoltaico'!B4086+'Approvvigionamento energia'!$Q$39*'Profilo eolico'!B4086</f>
        <v>897.95031026545996</v>
      </c>
      <c r="F4084">
        <f>$P$41*'Profilo fotovoltaico'!B4086+'Approvvigionamento energia'!$Q$41*'Profilo eolico'!B4086</f>
        <v>598.63354017697338</v>
      </c>
      <c r="G4084">
        <f>$P$43*'Profilo fotovoltaico'!B4086+'Approvvigionamento energia'!$Q$43*'Profilo eolico'!B4086</f>
        <v>299.31677008848669</v>
      </c>
      <c r="H4084">
        <f t="shared" si="126"/>
        <v>1138.4335154826958</v>
      </c>
      <c r="I4084">
        <f>IF(LCOH!$C$28=Menu!$A$1,'Approvvigionamento energia'!C4084,0)+IF(LCOH!$C$28=Menu!$A$2,'Approvvigionamento energia'!D4084,0)+IF(LCOH!$C$28=Menu!$A$3,'Approvvigionamento energia'!E4084,0)+IF(LCOH!$C$28=Menu!$A$4,'Approvvigionamento energia'!F4084,0)+IF(LCOH!$C$28=Menu!$A$5,'Approvvigionamento energia'!G4084,0)+IF(LCOH!$C$28=Menu!$A$6,'Approvvigionamento energia'!H4084,0)</f>
        <v>598.63354017697338</v>
      </c>
      <c r="J4084">
        <f>'Approvvigionamento energia'!A4084+'Approvvigionamento energia'!B4084+'Approvvigionamento energia'!I4084</f>
        <v>803.83354017697343</v>
      </c>
      <c r="K4084">
        <f>IF(MIN(LCOH!$C$18,J4084)&gt;=$P$48*LCOH!$C$18, MIN(LCOH!$C$18,J4084),0)</f>
        <v>803.83354017697343</v>
      </c>
      <c r="L4084">
        <f t="shared" si="127"/>
        <v>0</v>
      </c>
      <c r="M4084">
        <f>K4084/LCOH!$C$18</f>
        <v>0.535889026784649</v>
      </c>
      <c r="N4084">
        <f>K4084/LCOH!$C$34</f>
        <v>15.488122161406039</v>
      </c>
    </row>
    <row r="4085" spans="1:14" x14ac:dyDescent="0.35">
      <c r="A4085">
        <f>'Profilo fotovoltaico'!B4087*LCOH!$C$20</f>
        <v>0</v>
      </c>
      <c r="B4085">
        <f>'Profilo eolico'!B4087*LCOH!$C$21</f>
        <v>190.70000000000002</v>
      </c>
      <c r="C4085">
        <f>$P$35*'Profilo fotovoltaico'!B4087</f>
        <v>0</v>
      </c>
      <c r="D4085">
        <f>$Q$37*'Profilo eolico'!B4087</f>
        <v>1112.6648743835169</v>
      </c>
      <c r="E4085">
        <f>$P$39*'Profilo fotovoltaico'!B4087+'Approvvigionamento energia'!$Q$39*'Profilo eolico'!B4087</f>
        <v>834.49865578763752</v>
      </c>
      <c r="F4085">
        <f>$P$41*'Profilo fotovoltaico'!B4087+'Approvvigionamento energia'!$Q$41*'Profilo eolico'!B4087</f>
        <v>556.33243719175846</v>
      </c>
      <c r="G4085">
        <f>$P$43*'Profilo fotovoltaico'!B4087+'Approvvigionamento energia'!$Q$43*'Profilo eolico'!B4087</f>
        <v>278.16621859587923</v>
      </c>
      <c r="H4085">
        <f t="shared" si="126"/>
        <v>1138.4335154826958</v>
      </c>
      <c r="I4085">
        <f>IF(LCOH!$C$28=Menu!$A$1,'Approvvigionamento energia'!C4085,0)+IF(LCOH!$C$28=Menu!$A$2,'Approvvigionamento energia'!D4085,0)+IF(LCOH!$C$28=Menu!$A$3,'Approvvigionamento energia'!E4085,0)+IF(LCOH!$C$28=Menu!$A$4,'Approvvigionamento energia'!F4085,0)+IF(LCOH!$C$28=Menu!$A$5,'Approvvigionamento energia'!G4085,0)+IF(LCOH!$C$28=Menu!$A$6,'Approvvigionamento energia'!H4085,0)</f>
        <v>556.33243719175846</v>
      </c>
      <c r="J4085">
        <f>'Approvvigionamento energia'!A4085+'Approvvigionamento energia'!B4085+'Approvvigionamento energia'!I4085</f>
        <v>747.0324371917585</v>
      </c>
      <c r="K4085">
        <f>IF(MIN(LCOH!$C$18,J4085)&gt;=$P$48*LCOH!$C$18, MIN(LCOH!$C$18,J4085),0)</f>
        <v>747.0324371917585</v>
      </c>
      <c r="L4085">
        <f t="shared" si="127"/>
        <v>0</v>
      </c>
      <c r="M4085">
        <f>K4085/LCOH!$C$18</f>
        <v>0.49802162479450568</v>
      </c>
      <c r="N4085">
        <f>K4085/LCOH!$C$34</f>
        <v>14.393688577875887</v>
      </c>
    </row>
    <row r="4086" spans="1:14" x14ac:dyDescent="0.35">
      <c r="A4086">
        <f>'Profilo fotovoltaico'!B4088*LCOH!$C$20</f>
        <v>28</v>
      </c>
      <c r="B4086">
        <f>'Profilo eolico'!B4088*LCOH!$C$21</f>
        <v>134.5</v>
      </c>
      <c r="C4086">
        <f>$P$35*'Profilo fotovoltaico'!B4088</f>
        <v>205.92914125341781</v>
      </c>
      <c r="D4086">
        <f>$Q$37*'Profilo eolico'!B4088</f>
        <v>784.75839331191935</v>
      </c>
      <c r="E4086">
        <f>$P$39*'Profilo fotovoltaico'!B4088+'Approvvigionamento energia'!$Q$39*'Profilo eolico'!B4088</f>
        <v>640.05108029729399</v>
      </c>
      <c r="F4086">
        <f>$P$41*'Profilo fotovoltaico'!B4088+'Approvvigionamento energia'!$Q$41*'Profilo eolico'!B4088</f>
        <v>495.34376728266858</v>
      </c>
      <c r="G4086">
        <f>$P$43*'Profilo fotovoltaico'!B4088+'Approvvigionamento energia'!$Q$43*'Profilo eolico'!B4088</f>
        <v>350.63645426804322</v>
      </c>
      <c r="H4086">
        <f t="shared" si="126"/>
        <v>1138.4335154826958</v>
      </c>
      <c r="I4086">
        <f>IF(LCOH!$C$28=Menu!$A$1,'Approvvigionamento energia'!C4086,0)+IF(LCOH!$C$28=Menu!$A$2,'Approvvigionamento energia'!D4086,0)+IF(LCOH!$C$28=Menu!$A$3,'Approvvigionamento energia'!E4086,0)+IF(LCOH!$C$28=Menu!$A$4,'Approvvigionamento energia'!F4086,0)+IF(LCOH!$C$28=Menu!$A$5,'Approvvigionamento energia'!G4086,0)+IF(LCOH!$C$28=Menu!$A$6,'Approvvigionamento energia'!H4086,0)</f>
        <v>495.34376728266858</v>
      </c>
      <c r="J4086">
        <f>'Approvvigionamento energia'!A4086+'Approvvigionamento energia'!B4086+'Approvvigionamento energia'!I4086</f>
        <v>657.84376728266852</v>
      </c>
      <c r="K4086">
        <f>IF(MIN(LCOH!$C$18,J4086)&gt;=$P$48*LCOH!$C$18, MIN(LCOH!$C$18,J4086),0)</f>
        <v>657.84376728266852</v>
      </c>
      <c r="L4086">
        <f t="shared" si="127"/>
        <v>0</v>
      </c>
      <c r="M4086">
        <f>K4086/LCOH!$C$18</f>
        <v>0.438562511521779</v>
      </c>
      <c r="N4086">
        <f>K4086/LCOH!$C$34</f>
        <v>12.675217096005174</v>
      </c>
    </row>
    <row r="4087" spans="1:14" x14ac:dyDescent="0.35">
      <c r="A4087">
        <f>'Profilo fotovoltaico'!B4089*LCOH!$C$20</f>
        <v>106</v>
      </c>
      <c r="B4087">
        <f>'Profilo eolico'!B4089*LCOH!$C$21</f>
        <v>121.6</v>
      </c>
      <c r="C4087">
        <f>$P$35*'Profilo fotovoltaico'!B4089</f>
        <v>779.58889188793887</v>
      </c>
      <c r="D4087">
        <f>$Q$37*'Profilo eolico'!B4089</f>
        <v>709.49160317270912</v>
      </c>
      <c r="E4087">
        <f>$P$39*'Profilo fotovoltaico'!B4089+'Approvvigionamento energia'!$Q$39*'Profilo eolico'!B4089</f>
        <v>727.01592535151667</v>
      </c>
      <c r="F4087">
        <f>$P$41*'Profilo fotovoltaico'!B4089+'Approvvigionamento energia'!$Q$41*'Profilo eolico'!B4089</f>
        <v>744.540247530324</v>
      </c>
      <c r="G4087">
        <f>$P$43*'Profilo fotovoltaico'!B4089+'Approvvigionamento energia'!$Q$43*'Profilo eolico'!B4089</f>
        <v>762.06456970913155</v>
      </c>
      <c r="H4087">
        <f t="shared" si="126"/>
        <v>1138.4335154826958</v>
      </c>
      <c r="I4087">
        <f>IF(LCOH!$C$28=Menu!$A$1,'Approvvigionamento energia'!C4087,0)+IF(LCOH!$C$28=Menu!$A$2,'Approvvigionamento energia'!D4087,0)+IF(LCOH!$C$28=Menu!$A$3,'Approvvigionamento energia'!E4087,0)+IF(LCOH!$C$28=Menu!$A$4,'Approvvigionamento energia'!F4087,0)+IF(LCOH!$C$28=Menu!$A$5,'Approvvigionamento energia'!G4087,0)+IF(LCOH!$C$28=Menu!$A$6,'Approvvigionamento energia'!H4087,0)</f>
        <v>744.540247530324</v>
      </c>
      <c r="J4087">
        <f>'Approvvigionamento energia'!A4087+'Approvvigionamento energia'!B4087+'Approvvigionamento energia'!I4087</f>
        <v>972.14024753032402</v>
      </c>
      <c r="K4087">
        <f>IF(MIN(LCOH!$C$18,J4087)&gt;=$P$48*LCOH!$C$18, MIN(LCOH!$C$18,J4087),0)</f>
        <v>972.14024753032402</v>
      </c>
      <c r="L4087">
        <f t="shared" si="127"/>
        <v>0</v>
      </c>
      <c r="M4087">
        <f>K4087/LCOH!$C$18</f>
        <v>0.64809349835354935</v>
      </c>
      <c r="N4087">
        <f>K4087/LCOH!$C$34</f>
        <v>18.731025963975416</v>
      </c>
    </row>
    <row r="4088" spans="1:14" x14ac:dyDescent="0.35">
      <c r="A4088">
        <f>'Profilo fotovoltaico'!B4090*LCOH!$C$20</f>
        <v>216</v>
      </c>
      <c r="B4088">
        <f>'Profilo eolico'!B4090*LCOH!$C$21</f>
        <v>111</v>
      </c>
      <c r="C4088">
        <f>$P$35*'Profilo fotovoltaico'!B4090</f>
        <v>1588.5962325263661</v>
      </c>
      <c r="D4088">
        <f>$Q$37*'Profilo eolico'!B4090</f>
        <v>647.64447329087761</v>
      </c>
      <c r="E4088">
        <f>$P$39*'Profilo fotovoltaico'!B4090+'Approvvigionamento energia'!$Q$39*'Profilo eolico'!B4090</f>
        <v>882.88241309974978</v>
      </c>
      <c r="F4088">
        <f>$P$41*'Profilo fotovoltaico'!B4090+'Approvvigionamento energia'!$Q$41*'Profilo eolico'!B4090</f>
        <v>1118.120352908622</v>
      </c>
      <c r="G4088">
        <f>$P$43*'Profilo fotovoltaico'!B4090+'Approvvigionamento energia'!$Q$43*'Profilo eolico'!B4090</f>
        <v>1353.3582927174939</v>
      </c>
      <c r="H4088">
        <f t="shared" si="126"/>
        <v>1138.4335154826958</v>
      </c>
      <c r="I4088">
        <f>IF(LCOH!$C$28=Menu!$A$1,'Approvvigionamento energia'!C4088,0)+IF(LCOH!$C$28=Menu!$A$2,'Approvvigionamento energia'!D4088,0)+IF(LCOH!$C$28=Menu!$A$3,'Approvvigionamento energia'!E4088,0)+IF(LCOH!$C$28=Menu!$A$4,'Approvvigionamento energia'!F4088,0)+IF(LCOH!$C$28=Menu!$A$5,'Approvvigionamento energia'!G4088,0)+IF(LCOH!$C$28=Menu!$A$6,'Approvvigionamento energia'!H4088,0)</f>
        <v>1118.120352908622</v>
      </c>
      <c r="J4088">
        <f>'Approvvigionamento energia'!A4088+'Approvvigionamento energia'!B4088+'Approvvigionamento energia'!I4088</f>
        <v>1445.120352908622</v>
      </c>
      <c r="K4088">
        <f>IF(MIN(LCOH!$C$18,J4088)&gt;=$P$48*LCOH!$C$18, MIN(LCOH!$C$18,J4088),0)</f>
        <v>1445.120352908622</v>
      </c>
      <c r="L4088">
        <f t="shared" si="127"/>
        <v>0</v>
      </c>
      <c r="M4088">
        <f>K4088/LCOH!$C$18</f>
        <v>0.96341356860574801</v>
      </c>
      <c r="N4088">
        <f>K4088/LCOH!$C$34</f>
        <v>27.84432279207364</v>
      </c>
    </row>
    <row r="4089" spans="1:14" x14ac:dyDescent="0.35">
      <c r="A4089">
        <f>'Profilo fotovoltaico'!B4091*LCOH!$C$20</f>
        <v>324</v>
      </c>
      <c r="B4089">
        <f>'Profilo eolico'!B4091*LCOH!$C$21</f>
        <v>89.7</v>
      </c>
      <c r="C4089">
        <f>$P$35*'Profilo fotovoltaico'!B4091</f>
        <v>2382.894348789549</v>
      </c>
      <c r="D4089">
        <f>$Q$37*'Profilo eolico'!B4091</f>
        <v>523.36675003776327</v>
      </c>
      <c r="E4089">
        <f>$P$39*'Profilo fotovoltaico'!B4091+'Approvvigionamento energia'!$Q$39*'Profilo eolico'!B4091</f>
        <v>988.2486497257097</v>
      </c>
      <c r="F4089">
        <f>$P$41*'Profilo fotovoltaico'!B4091+'Approvvigionamento energia'!$Q$41*'Profilo eolico'!B4091</f>
        <v>1453.1305494136561</v>
      </c>
      <c r="G4089">
        <f>$P$43*'Profilo fotovoltaico'!B4091+'Approvvigionamento energia'!$Q$43*'Profilo eolico'!B4091</f>
        <v>1918.0124491016027</v>
      </c>
      <c r="H4089">
        <f t="shared" si="126"/>
        <v>1138.4335154826958</v>
      </c>
      <c r="I4089">
        <f>IF(LCOH!$C$28=Menu!$A$1,'Approvvigionamento energia'!C4089,0)+IF(LCOH!$C$28=Menu!$A$2,'Approvvigionamento energia'!D4089,0)+IF(LCOH!$C$28=Menu!$A$3,'Approvvigionamento energia'!E4089,0)+IF(LCOH!$C$28=Menu!$A$4,'Approvvigionamento energia'!F4089,0)+IF(LCOH!$C$28=Menu!$A$5,'Approvvigionamento energia'!G4089,0)+IF(LCOH!$C$28=Menu!$A$6,'Approvvigionamento energia'!H4089,0)</f>
        <v>1453.1305494136561</v>
      </c>
      <c r="J4089">
        <f>'Approvvigionamento energia'!A4089+'Approvvigionamento energia'!B4089+'Approvvigionamento energia'!I4089</f>
        <v>1866.8305494136562</v>
      </c>
      <c r="K4089">
        <f>IF(MIN(LCOH!$C$18,J4089)&gt;=$P$48*LCOH!$C$18, MIN(LCOH!$C$18,J4089),0)</f>
        <v>1500</v>
      </c>
      <c r="L4089">
        <f t="shared" si="127"/>
        <v>366.83054941365617</v>
      </c>
      <c r="M4089">
        <f>K4089/LCOH!$C$18</f>
        <v>1</v>
      </c>
      <c r="N4089">
        <f>K4089/LCOH!$C$34</f>
        <v>28.901734104046245</v>
      </c>
    </row>
    <row r="4090" spans="1:14" x14ac:dyDescent="0.35">
      <c r="A4090">
        <f>'Profilo fotovoltaico'!B4092*LCOH!$C$20</f>
        <v>375</v>
      </c>
      <c r="B4090">
        <f>'Profilo eolico'!B4092*LCOH!$C$21</f>
        <v>77.600000000000009</v>
      </c>
      <c r="C4090">
        <f>$P$35*'Profilo fotovoltaico'!B4092</f>
        <v>2757.9795703582745</v>
      </c>
      <c r="D4090">
        <f>$Q$37*'Profilo eolico'!B4092</f>
        <v>452.76766781416308</v>
      </c>
      <c r="E4090">
        <f>$P$39*'Profilo fotovoltaico'!B4092+'Approvvigionamento energia'!$Q$39*'Profilo eolico'!B4092</f>
        <v>1029.0706434501908</v>
      </c>
      <c r="F4090">
        <f>$P$41*'Profilo fotovoltaico'!B4092+'Approvvigionamento energia'!$Q$41*'Profilo eolico'!B4092</f>
        <v>1605.3736190862187</v>
      </c>
      <c r="G4090">
        <f>$P$43*'Profilo fotovoltaico'!B4092+'Approvvigionamento energia'!$Q$43*'Profilo eolico'!B4092</f>
        <v>2181.6765947222466</v>
      </c>
      <c r="H4090">
        <f t="shared" si="126"/>
        <v>1138.4335154826958</v>
      </c>
      <c r="I4090">
        <f>IF(LCOH!$C$28=Menu!$A$1,'Approvvigionamento energia'!C4090,0)+IF(LCOH!$C$28=Menu!$A$2,'Approvvigionamento energia'!D4090,0)+IF(LCOH!$C$28=Menu!$A$3,'Approvvigionamento energia'!E4090,0)+IF(LCOH!$C$28=Menu!$A$4,'Approvvigionamento energia'!F4090,0)+IF(LCOH!$C$28=Menu!$A$5,'Approvvigionamento energia'!G4090,0)+IF(LCOH!$C$28=Menu!$A$6,'Approvvigionamento energia'!H4090,0)</f>
        <v>1605.3736190862187</v>
      </c>
      <c r="J4090">
        <f>'Approvvigionamento energia'!A4090+'Approvvigionamento energia'!B4090+'Approvvigionamento energia'!I4090</f>
        <v>2057.9736190862186</v>
      </c>
      <c r="K4090">
        <f>IF(MIN(LCOH!$C$18,J4090)&gt;=$P$48*LCOH!$C$18, MIN(LCOH!$C$18,J4090),0)</f>
        <v>1500</v>
      </c>
      <c r="L4090">
        <f t="shared" si="127"/>
        <v>557.9736190862186</v>
      </c>
      <c r="M4090">
        <f>K4090/LCOH!$C$18</f>
        <v>1</v>
      </c>
      <c r="N4090">
        <f>K4090/LCOH!$C$34</f>
        <v>28.901734104046245</v>
      </c>
    </row>
    <row r="4091" spans="1:14" x14ac:dyDescent="0.35">
      <c r="A4091">
        <f>'Profilo fotovoltaico'!B4093*LCOH!$C$20</f>
        <v>398</v>
      </c>
      <c r="B4091">
        <f>'Profilo eolico'!B4093*LCOH!$C$21</f>
        <v>74.800000000000011</v>
      </c>
      <c r="C4091">
        <f>$P$35*'Profilo fotovoltaico'!B4093</f>
        <v>2927.1356506735819</v>
      </c>
      <c r="D4091">
        <f>$Q$37*'Profilo eolico'!B4093</f>
        <v>436.43069010952837</v>
      </c>
      <c r="E4091">
        <f>$P$39*'Profilo fotovoltaico'!B4093+'Approvvigionamento energia'!$Q$39*'Profilo eolico'!B4093</f>
        <v>1059.1069302505416</v>
      </c>
      <c r="F4091">
        <f>$P$41*'Profilo fotovoltaico'!B4093+'Approvvigionamento energia'!$Q$41*'Profilo eolico'!B4093</f>
        <v>1681.7831703915551</v>
      </c>
      <c r="G4091">
        <f>$P$43*'Profilo fotovoltaico'!B4093+'Approvvigionamento energia'!$Q$43*'Profilo eolico'!B4093</f>
        <v>2304.4594105325687</v>
      </c>
      <c r="H4091">
        <f t="shared" si="126"/>
        <v>1138.4335154826958</v>
      </c>
      <c r="I4091">
        <f>IF(LCOH!$C$28=Menu!$A$1,'Approvvigionamento energia'!C4091,0)+IF(LCOH!$C$28=Menu!$A$2,'Approvvigionamento energia'!D4091,0)+IF(LCOH!$C$28=Menu!$A$3,'Approvvigionamento energia'!E4091,0)+IF(LCOH!$C$28=Menu!$A$4,'Approvvigionamento energia'!F4091,0)+IF(LCOH!$C$28=Menu!$A$5,'Approvvigionamento energia'!G4091,0)+IF(LCOH!$C$28=Menu!$A$6,'Approvvigionamento energia'!H4091,0)</f>
        <v>1681.7831703915551</v>
      </c>
      <c r="J4091">
        <f>'Approvvigionamento energia'!A4091+'Approvvigionamento energia'!B4091+'Approvvigionamento energia'!I4091</f>
        <v>2154.5831703915551</v>
      </c>
      <c r="K4091">
        <f>IF(MIN(LCOH!$C$18,J4091)&gt;=$P$48*LCOH!$C$18, MIN(LCOH!$C$18,J4091),0)</f>
        <v>1500</v>
      </c>
      <c r="L4091">
        <f t="shared" si="127"/>
        <v>654.58317039155509</v>
      </c>
      <c r="M4091">
        <f>K4091/LCOH!$C$18</f>
        <v>1</v>
      </c>
      <c r="N4091">
        <f>K4091/LCOH!$C$34</f>
        <v>28.901734104046245</v>
      </c>
    </row>
    <row r="4092" spans="1:14" x14ac:dyDescent="0.35">
      <c r="A4092">
        <f>'Profilo fotovoltaico'!B4094*LCOH!$C$20</f>
        <v>409</v>
      </c>
      <c r="B4092">
        <f>'Profilo eolico'!B4094*LCOH!$C$21</f>
        <v>85.1</v>
      </c>
      <c r="C4092">
        <f>$P$35*'Profilo fotovoltaico'!B4094</f>
        <v>3008.0363847374242</v>
      </c>
      <c r="D4092">
        <f>$Q$37*'Profilo eolico'!B4094</f>
        <v>496.52742952300616</v>
      </c>
      <c r="E4092">
        <f>$P$39*'Profilo fotovoltaico'!B4094+'Approvvigionamento energia'!$Q$39*'Profilo eolico'!B4094</f>
        <v>1124.4046683266106</v>
      </c>
      <c r="F4092">
        <f>$P$41*'Profilo fotovoltaico'!B4094+'Approvvigionamento energia'!$Q$41*'Profilo eolico'!B4094</f>
        <v>1752.2819071302151</v>
      </c>
      <c r="G4092">
        <f>$P$43*'Profilo fotovoltaico'!B4094+'Approvvigionamento energia'!$Q$43*'Profilo eolico'!B4094</f>
        <v>2380.1591459338201</v>
      </c>
      <c r="H4092">
        <f t="shared" si="126"/>
        <v>1138.4335154826958</v>
      </c>
      <c r="I4092">
        <f>IF(LCOH!$C$28=Menu!$A$1,'Approvvigionamento energia'!C4092,0)+IF(LCOH!$C$28=Menu!$A$2,'Approvvigionamento energia'!D4092,0)+IF(LCOH!$C$28=Menu!$A$3,'Approvvigionamento energia'!E4092,0)+IF(LCOH!$C$28=Menu!$A$4,'Approvvigionamento energia'!F4092,0)+IF(LCOH!$C$28=Menu!$A$5,'Approvvigionamento energia'!G4092,0)+IF(LCOH!$C$28=Menu!$A$6,'Approvvigionamento energia'!H4092,0)</f>
        <v>1752.2819071302151</v>
      </c>
      <c r="J4092">
        <f>'Approvvigionamento energia'!A4092+'Approvvigionamento energia'!B4092+'Approvvigionamento energia'!I4092</f>
        <v>2246.381907130215</v>
      </c>
      <c r="K4092">
        <f>IF(MIN(LCOH!$C$18,J4092)&gt;=$P$48*LCOH!$C$18, MIN(LCOH!$C$18,J4092),0)</f>
        <v>1500</v>
      </c>
      <c r="L4092">
        <f t="shared" si="127"/>
        <v>746.38190713021504</v>
      </c>
      <c r="M4092">
        <f>K4092/LCOH!$C$18</f>
        <v>1</v>
      </c>
      <c r="N4092">
        <f>K4092/LCOH!$C$34</f>
        <v>28.901734104046245</v>
      </c>
    </row>
    <row r="4093" spans="1:14" x14ac:dyDescent="0.35">
      <c r="A4093">
        <f>'Profilo fotovoltaico'!B4095*LCOH!$C$20</f>
        <v>399</v>
      </c>
      <c r="B4093">
        <f>'Profilo eolico'!B4095*LCOH!$C$21</f>
        <v>107.2</v>
      </c>
      <c r="C4093">
        <f>$P$35*'Profilo fotovoltaico'!B4095</f>
        <v>2934.490262861204</v>
      </c>
      <c r="D4093">
        <f>$Q$37*'Profilo eolico'!B4095</f>
        <v>625.47286069173049</v>
      </c>
      <c r="E4093">
        <f>$P$39*'Profilo fotovoltaico'!B4095+'Approvvigionamento energia'!$Q$39*'Profilo eolico'!B4095</f>
        <v>1202.7272112340988</v>
      </c>
      <c r="F4093">
        <f>$P$41*'Profilo fotovoltaico'!B4095+'Approvvigionamento energia'!$Q$41*'Profilo eolico'!B4095</f>
        <v>1779.9815617764673</v>
      </c>
      <c r="G4093">
        <f>$P$43*'Profilo fotovoltaico'!B4095+'Approvvigionamento energia'!$Q$43*'Profilo eolico'!B4095</f>
        <v>2357.2359123188357</v>
      </c>
      <c r="H4093">
        <f t="shared" si="126"/>
        <v>1138.4335154826958</v>
      </c>
      <c r="I4093">
        <f>IF(LCOH!$C$28=Menu!$A$1,'Approvvigionamento energia'!C4093,0)+IF(LCOH!$C$28=Menu!$A$2,'Approvvigionamento energia'!D4093,0)+IF(LCOH!$C$28=Menu!$A$3,'Approvvigionamento energia'!E4093,0)+IF(LCOH!$C$28=Menu!$A$4,'Approvvigionamento energia'!F4093,0)+IF(LCOH!$C$28=Menu!$A$5,'Approvvigionamento energia'!G4093,0)+IF(LCOH!$C$28=Menu!$A$6,'Approvvigionamento energia'!H4093,0)</f>
        <v>1779.9815617764673</v>
      </c>
      <c r="J4093">
        <f>'Approvvigionamento energia'!A4093+'Approvvigionamento energia'!B4093+'Approvvigionamento energia'!I4093</f>
        <v>2286.1815617764673</v>
      </c>
      <c r="K4093">
        <f>IF(MIN(LCOH!$C$18,J4093)&gt;=$P$48*LCOH!$C$18, MIN(LCOH!$C$18,J4093),0)</f>
        <v>1500</v>
      </c>
      <c r="L4093">
        <f t="shared" si="127"/>
        <v>786.18156177646733</v>
      </c>
      <c r="M4093">
        <f>K4093/LCOH!$C$18</f>
        <v>1</v>
      </c>
      <c r="N4093">
        <f>K4093/LCOH!$C$34</f>
        <v>28.901734104046245</v>
      </c>
    </row>
    <row r="4094" spans="1:14" x14ac:dyDescent="0.35">
      <c r="A4094">
        <f>'Profilo fotovoltaico'!B4096*LCOH!$C$20</f>
        <v>375</v>
      </c>
      <c r="B4094">
        <f>'Profilo eolico'!B4096*LCOH!$C$21</f>
        <v>139.19999999999999</v>
      </c>
      <c r="C4094">
        <f>$P$35*'Profilo fotovoltaico'!B4096</f>
        <v>2757.9795703582745</v>
      </c>
      <c r="D4094">
        <f>$Q$37*'Profilo eolico'!B4096</f>
        <v>812.18117731612756</v>
      </c>
      <c r="E4094">
        <f>$P$39*'Profilo fotovoltaico'!B4096+'Approvvigionamento energia'!$Q$39*'Profilo eolico'!B4096</f>
        <v>1298.6307755766643</v>
      </c>
      <c r="F4094">
        <f>$P$41*'Profilo fotovoltaico'!B4096+'Approvvigionamento energia'!$Q$41*'Profilo eolico'!B4096</f>
        <v>1785.080373837201</v>
      </c>
      <c r="G4094">
        <f>$P$43*'Profilo fotovoltaico'!B4096+'Approvvigionamento energia'!$Q$43*'Profilo eolico'!B4096</f>
        <v>2271.5299720977378</v>
      </c>
      <c r="H4094">
        <f t="shared" si="126"/>
        <v>1138.4335154826958</v>
      </c>
      <c r="I4094">
        <f>IF(LCOH!$C$28=Menu!$A$1,'Approvvigionamento energia'!C4094,0)+IF(LCOH!$C$28=Menu!$A$2,'Approvvigionamento energia'!D4094,0)+IF(LCOH!$C$28=Menu!$A$3,'Approvvigionamento energia'!E4094,0)+IF(LCOH!$C$28=Menu!$A$4,'Approvvigionamento energia'!F4094,0)+IF(LCOH!$C$28=Menu!$A$5,'Approvvigionamento energia'!G4094,0)+IF(LCOH!$C$28=Menu!$A$6,'Approvvigionamento energia'!H4094,0)</f>
        <v>1785.080373837201</v>
      </c>
      <c r="J4094">
        <f>'Approvvigionamento energia'!A4094+'Approvvigionamento energia'!B4094+'Approvvigionamento energia'!I4094</f>
        <v>2299.2803738372013</v>
      </c>
      <c r="K4094">
        <f>IF(MIN(LCOH!$C$18,J4094)&gt;=$P$48*LCOH!$C$18, MIN(LCOH!$C$18,J4094),0)</f>
        <v>1500</v>
      </c>
      <c r="L4094">
        <f t="shared" si="127"/>
        <v>799.2803738372013</v>
      </c>
      <c r="M4094">
        <f>K4094/LCOH!$C$18</f>
        <v>1</v>
      </c>
      <c r="N4094">
        <f>K4094/LCOH!$C$34</f>
        <v>28.901734104046245</v>
      </c>
    </row>
    <row r="4095" spans="1:14" x14ac:dyDescent="0.35">
      <c r="A4095">
        <f>'Profilo fotovoltaico'!B4097*LCOH!$C$20</f>
        <v>323</v>
      </c>
      <c r="B4095">
        <f>'Profilo eolico'!B4097*LCOH!$C$21</f>
        <v>188.5</v>
      </c>
      <c r="C4095">
        <f>$P$35*'Profilo fotovoltaico'!B4097</f>
        <v>2375.539736601927</v>
      </c>
      <c r="D4095">
        <f>$Q$37*'Profilo eolico'!B4097</f>
        <v>1099.8286776155894</v>
      </c>
      <c r="E4095">
        <f>$P$39*'Profilo fotovoltaico'!B4097+'Approvvigionamento energia'!$Q$39*'Profilo eolico'!B4097</f>
        <v>1418.7564423621739</v>
      </c>
      <c r="F4095">
        <f>$P$41*'Profilo fotovoltaico'!B4097+'Approvvigionamento energia'!$Q$41*'Profilo eolico'!B4097</f>
        <v>1737.6842071087581</v>
      </c>
      <c r="G4095">
        <f>$P$43*'Profilo fotovoltaico'!B4097+'Approvvigionamento energia'!$Q$43*'Profilo eolico'!B4097</f>
        <v>2056.6119718553427</v>
      </c>
      <c r="H4095">
        <f t="shared" si="126"/>
        <v>1138.4335154826958</v>
      </c>
      <c r="I4095">
        <f>IF(LCOH!$C$28=Menu!$A$1,'Approvvigionamento energia'!C4095,0)+IF(LCOH!$C$28=Menu!$A$2,'Approvvigionamento energia'!D4095,0)+IF(LCOH!$C$28=Menu!$A$3,'Approvvigionamento energia'!E4095,0)+IF(LCOH!$C$28=Menu!$A$4,'Approvvigionamento energia'!F4095,0)+IF(LCOH!$C$28=Menu!$A$5,'Approvvigionamento energia'!G4095,0)+IF(LCOH!$C$28=Menu!$A$6,'Approvvigionamento energia'!H4095,0)</f>
        <v>1737.6842071087581</v>
      </c>
      <c r="J4095">
        <f>'Approvvigionamento energia'!A4095+'Approvvigionamento energia'!B4095+'Approvvigionamento energia'!I4095</f>
        <v>2249.1842071087581</v>
      </c>
      <c r="K4095">
        <f>IF(MIN(LCOH!$C$18,J4095)&gt;=$P$48*LCOH!$C$18, MIN(LCOH!$C$18,J4095),0)</f>
        <v>1500</v>
      </c>
      <c r="L4095">
        <f t="shared" si="127"/>
        <v>749.18420710875807</v>
      </c>
      <c r="M4095">
        <f>K4095/LCOH!$C$18</f>
        <v>1</v>
      </c>
      <c r="N4095">
        <f>K4095/LCOH!$C$34</f>
        <v>28.901734104046245</v>
      </c>
    </row>
    <row r="4096" spans="1:14" x14ac:dyDescent="0.35">
      <c r="A4096">
        <f>'Profilo fotovoltaico'!B4098*LCOH!$C$20</f>
        <v>260</v>
      </c>
      <c r="B4096">
        <f>'Profilo eolico'!B4098*LCOH!$C$21</f>
        <v>220.5</v>
      </c>
      <c r="C4096">
        <f>$P$35*'Profilo fotovoltaico'!B4098</f>
        <v>1912.1991687817369</v>
      </c>
      <c r="D4096">
        <f>$Q$37*'Profilo eolico'!B4098</f>
        <v>1286.5369942399866</v>
      </c>
      <c r="E4096">
        <f>$P$39*'Profilo fotovoltaico'!B4098+'Approvvigionamento energia'!$Q$39*'Profilo eolico'!B4098</f>
        <v>1442.9525378754242</v>
      </c>
      <c r="F4096">
        <f>$P$41*'Profilo fotovoltaico'!B4098+'Approvvigionamento energia'!$Q$41*'Profilo eolico'!B4098</f>
        <v>1599.3680815108619</v>
      </c>
      <c r="G4096">
        <f>$P$43*'Profilo fotovoltaico'!B4098+'Approvvigionamento energia'!$Q$43*'Profilo eolico'!B4098</f>
        <v>1755.7836251462995</v>
      </c>
      <c r="H4096">
        <f t="shared" si="126"/>
        <v>1138.4335154826958</v>
      </c>
      <c r="I4096">
        <f>IF(LCOH!$C$28=Menu!$A$1,'Approvvigionamento energia'!C4096,0)+IF(LCOH!$C$28=Menu!$A$2,'Approvvigionamento energia'!D4096,0)+IF(LCOH!$C$28=Menu!$A$3,'Approvvigionamento energia'!E4096,0)+IF(LCOH!$C$28=Menu!$A$4,'Approvvigionamento energia'!F4096,0)+IF(LCOH!$C$28=Menu!$A$5,'Approvvigionamento energia'!G4096,0)+IF(LCOH!$C$28=Menu!$A$6,'Approvvigionamento energia'!H4096,0)</f>
        <v>1599.3680815108619</v>
      </c>
      <c r="J4096">
        <f>'Approvvigionamento energia'!A4096+'Approvvigionamento energia'!B4096+'Approvvigionamento energia'!I4096</f>
        <v>2079.8680815108619</v>
      </c>
      <c r="K4096">
        <f>IF(MIN(LCOH!$C$18,J4096)&gt;=$P$48*LCOH!$C$18, MIN(LCOH!$C$18,J4096),0)</f>
        <v>1500</v>
      </c>
      <c r="L4096">
        <f t="shared" si="127"/>
        <v>579.86808151086188</v>
      </c>
      <c r="M4096">
        <f>K4096/LCOH!$C$18</f>
        <v>1</v>
      </c>
      <c r="N4096">
        <f>K4096/LCOH!$C$34</f>
        <v>28.901734104046245</v>
      </c>
    </row>
    <row r="4097" spans="1:14" x14ac:dyDescent="0.35">
      <c r="A4097">
        <f>'Profilo fotovoltaico'!B4099*LCOH!$C$20</f>
        <v>196</v>
      </c>
      <c r="B4097">
        <f>'Profilo eolico'!B4099*LCOH!$C$21</f>
        <v>229.2</v>
      </c>
      <c r="C4097">
        <f>$P$35*'Profilo fotovoltaico'!B4099</f>
        <v>1441.5039887739249</v>
      </c>
      <c r="D4097">
        <f>$Q$37*'Profilo eolico'!B4099</f>
        <v>1337.2983178222446</v>
      </c>
      <c r="E4097">
        <f>$P$39*'Profilo fotovoltaico'!B4099+'Approvvigionamento energia'!$Q$39*'Profilo eolico'!B4099</f>
        <v>1363.3497355601644</v>
      </c>
      <c r="F4097">
        <f>$P$41*'Profilo fotovoltaico'!B4099+'Approvvigionamento energia'!$Q$41*'Profilo eolico'!B4099</f>
        <v>1389.4011532980849</v>
      </c>
      <c r="G4097">
        <f>$P$43*'Profilo fotovoltaico'!B4099+'Approvvigionamento energia'!$Q$43*'Profilo eolico'!B4099</f>
        <v>1415.4525710360049</v>
      </c>
      <c r="H4097">
        <f t="shared" si="126"/>
        <v>1138.4335154826958</v>
      </c>
      <c r="I4097">
        <f>IF(LCOH!$C$28=Menu!$A$1,'Approvvigionamento energia'!C4097,0)+IF(LCOH!$C$28=Menu!$A$2,'Approvvigionamento energia'!D4097,0)+IF(LCOH!$C$28=Menu!$A$3,'Approvvigionamento energia'!E4097,0)+IF(LCOH!$C$28=Menu!$A$4,'Approvvigionamento energia'!F4097,0)+IF(LCOH!$C$28=Menu!$A$5,'Approvvigionamento energia'!G4097,0)+IF(LCOH!$C$28=Menu!$A$6,'Approvvigionamento energia'!H4097,0)</f>
        <v>1389.4011532980849</v>
      </c>
      <c r="J4097">
        <f>'Approvvigionamento energia'!A4097+'Approvvigionamento energia'!B4097+'Approvvigionamento energia'!I4097</f>
        <v>1814.6011532980849</v>
      </c>
      <c r="K4097">
        <f>IF(MIN(LCOH!$C$18,J4097)&gt;=$P$48*LCOH!$C$18, MIN(LCOH!$C$18,J4097),0)</f>
        <v>1500</v>
      </c>
      <c r="L4097">
        <f t="shared" si="127"/>
        <v>314.60115329808491</v>
      </c>
      <c r="M4097">
        <f>K4097/LCOH!$C$18</f>
        <v>1</v>
      </c>
      <c r="N4097">
        <f>K4097/LCOH!$C$34</f>
        <v>28.901734104046245</v>
      </c>
    </row>
    <row r="4098" spans="1:14" x14ac:dyDescent="0.35">
      <c r="A4098">
        <f>'Profilo fotovoltaico'!B4100*LCOH!$C$20</f>
        <v>123</v>
      </c>
      <c r="B4098">
        <f>'Profilo eolico'!B4100*LCOH!$C$21</f>
        <v>228.6</v>
      </c>
      <c r="C4098">
        <f>$P$35*'Profilo fotovoltaico'!B4100</f>
        <v>904.61729907751396</v>
      </c>
      <c r="D4098">
        <f>$Q$37*'Profilo eolico'!B4100</f>
        <v>1333.7975368855371</v>
      </c>
      <c r="E4098">
        <f>$P$39*'Profilo fotovoltaico'!B4100+'Approvvigionamento energia'!$Q$39*'Profilo eolico'!B4100</f>
        <v>1226.5024774335313</v>
      </c>
      <c r="F4098">
        <f>$P$41*'Profilo fotovoltaico'!B4100+'Approvvigionamento energia'!$Q$41*'Profilo eolico'!B4100</f>
        <v>1119.2074179815254</v>
      </c>
      <c r="G4098">
        <f>$P$43*'Profilo fotovoltaico'!B4100+'Approvvigionamento energia'!$Q$43*'Profilo eolico'!B4100</f>
        <v>1011.9123585295197</v>
      </c>
      <c r="H4098">
        <f t="shared" ref="H4098:H4161" si="128">$P$45</f>
        <v>1138.4335154826958</v>
      </c>
      <c r="I4098">
        <f>IF(LCOH!$C$28=Menu!$A$1,'Approvvigionamento energia'!C4098,0)+IF(LCOH!$C$28=Menu!$A$2,'Approvvigionamento energia'!D4098,0)+IF(LCOH!$C$28=Menu!$A$3,'Approvvigionamento energia'!E4098,0)+IF(LCOH!$C$28=Menu!$A$4,'Approvvigionamento energia'!F4098,0)+IF(LCOH!$C$28=Menu!$A$5,'Approvvigionamento energia'!G4098,0)+IF(LCOH!$C$28=Menu!$A$6,'Approvvigionamento energia'!H4098,0)</f>
        <v>1119.2074179815254</v>
      </c>
      <c r="J4098">
        <f>'Approvvigionamento energia'!A4098+'Approvvigionamento energia'!B4098+'Approvvigionamento energia'!I4098</f>
        <v>1470.8074179815253</v>
      </c>
      <c r="K4098">
        <f>IF(MIN(LCOH!$C$18,J4098)&gt;=$P$48*LCOH!$C$18, MIN(LCOH!$C$18,J4098),0)</f>
        <v>1470.8074179815253</v>
      </c>
      <c r="L4098">
        <f t="shared" si="127"/>
        <v>0</v>
      </c>
      <c r="M4098">
        <f>K4098/LCOH!$C$18</f>
        <v>0.98053827865435017</v>
      </c>
      <c r="N4098">
        <f>K4098/LCOH!$C$34</f>
        <v>28.339256608507231</v>
      </c>
    </row>
    <row r="4099" spans="1:14" x14ac:dyDescent="0.35">
      <c r="A4099">
        <f>'Profilo fotovoltaico'!B4101*LCOH!$C$20</f>
        <v>53</v>
      </c>
      <c r="B4099">
        <f>'Profilo eolico'!B4101*LCOH!$C$21</f>
        <v>193.8</v>
      </c>
      <c r="C4099">
        <f>$P$35*'Profilo fotovoltaico'!B4101</f>
        <v>389.79444594396944</v>
      </c>
      <c r="D4099">
        <f>$Q$37*'Profilo eolico'!B4101</f>
        <v>1130.7522425565053</v>
      </c>
      <c r="E4099">
        <f>$P$39*'Profilo fotovoltaico'!B4101+'Approvvigionamento energia'!$Q$39*'Profilo eolico'!B4101</f>
        <v>945.51279340337123</v>
      </c>
      <c r="F4099">
        <f>$P$41*'Profilo fotovoltaico'!B4101+'Approvvigionamento energia'!$Q$41*'Profilo eolico'!B4101</f>
        <v>760.27334425023741</v>
      </c>
      <c r="G4099">
        <f>$P$43*'Profilo fotovoltaico'!B4101+'Approvvigionamento energia'!$Q$43*'Profilo eolico'!B4101</f>
        <v>575.03389509710337</v>
      </c>
      <c r="H4099">
        <f t="shared" si="128"/>
        <v>1138.4335154826958</v>
      </c>
      <c r="I4099">
        <f>IF(LCOH!$C$28=Menu!$A$1,'Approvvigionamento energia'!C4099,0)+IF(LCOH!$C$28=Menu!$A$2,'Approvvigionamento energia'!D4099,0)+IF(LCOH!$C$28=Menu!$A$3,'Approvvigionamento energia'!E4099,0)+IF(LCOH!$C$28=Menu!$A$4,'Approvvigionamento energia'!F4099,0)+IF(LCOH!$C$28=Menu!$A$5,'Approvvigionamento energia'!G4099,0)+IF(LCOH!$C$28=Menu!$A$6,'Approvvigionamento energia'!H4099,0)</f>
        <v>760.27334425023741</v>
      </c>
      <c r="J4099">
        <f>'Approvvigionamento energia'!A4099+'Approvvigionamento energia'!B4099+'Approvvigionamento energia'!I4099</f>
        <v>1007.0733442502374</v>
      </c>
      <c r="K4099">
        <f>IF(MIN(LCOH!$C$18,J4099)&gt;=$P$48*LCOH!$C$18, MIN(LCOH!$C$18,J4099),0)</f>
        <v>1007.0733442502374</v>
      </c>
      <c r="L4099">
        <f t="shared" ref="L4099:L4162" si="129">J4099-K4099</f>
        <v>0</v>
      </c>
      <c r="M4099">
        <f>K4099/LCOH!$C$18</f>
        <v>0.67138222950015825</v>
      </c>
      <c r="N4099">
        <f>K4099/LCOH!$C$34</f>
        <v>19.404110679195327</v>
      </c>
    </row>
    <row r="4100" spans="1:14" x14ac:dyDescent="0.35">
      <c r="A4100">
        <f>'Profilo fotovoltaico'!B4102*LCOH!$C$20</f>
        <v>7</v>
      </c>
      <c r="B4100">
        <f>'Profilo eolico'!B4102*LCOH!$C$21</f>
        <v>175.6</v>
      </c>
      <c r="C4100">
        <f>$P$35*'Profilo fotovoltaico'!B4102</f>
        <v>51.482285313354453</v>
      </c>
      <c r="D4100">
        <f>$Q$37*'Profilo eolico'!B4102</f>
        <v>1024.5618874763793</v>
      </c>
      <c r="E4100">
        <f>$P$39*'Profilo fotovoltaico'!B4102+'Approvvigionamento energia'!$Q$39*'Profilo eolico'!B4102</f>
        <v>781.29198693562319</v>
      </c>
      <c r="F4100">
        <f>$P$41*'Profilo fotovoltaico'!B4102+'Approvvigionamento energia'!$Q$41*'Profilo eolico'!B4102</f>
        <v>538.02208639486685</v>
      </c>
      <c r="G4100">
        <f>$P$43*'Profilo fotovoltaico'!B4102+'Approvvigionamento energia'!$Q$43*'Profilo eolico'!B4102</f>
        <v>294.75218585411068</v>
      </c>
      <c r="H4100">
        <f t="shared" si="128"/>
        <v>1138.4335154826958</v>
      </c>
      <c r="I4100">
        <f>IF(LCOH!$C$28=Menu!$A$1,'Approvvigionamento energia'!C4100,0)+IF(LCOH!$C$28=Menu!$A$2,'Approvvigionamento energia'!D4100,0)+IF(LCOH!$C$28=Menu!$A$3,'Approvvigionamento energia'!E4100,0)+IF(LCOH!$C$28=Menu!$A$4,'Approvvigionamento energia'!F4100,0)+IF(LCOH!$C$28=Menu!$A$5,'Approvvigionamento energia'!G4100,0)+IF(LCOH!$C$28=Menu!$A$6,'Approvvigionamento energia'!H4100,0)</f>
        <v>538.02208639486685</v>
      </c>
      <c r="J4100">
        <f>'Approvvigionamento energia'!A4100+'Approvvigionamento energia'!B4100+'Approvvigionamento energia'!I4100</f>
        <v>720.62208639486687</v>
      </c>
      <c r="K4100">
        <f>IF(MIN(LCOH!$C$18,J4100)&gt;=$P$48*LCOH!$C$18, MIN(LCOH!$C$18,J4100),0)</f>
        <v>720.62208639486687</v>
      </c>
      <c r="L4100">
        <f t="shared" si="129"/>
        <v>0</v>
      </c>
      <c r="M4100">
        <f>K4100/LCOH!$C$18</f>
        <v>0.48041472426324455</v>
      </c>
      <c r="N4100">
        <f>K4100/LCOH!$C$34</f>
        <v>13.884818620324989</v>
      </c>
    </row>
    <row r="4101" spans="1:14" x14ac:dyDescent="0.35">
      <c r="A4101">
        <f>'Profilo fotovoltaico'!B4103*LCOH!$C$20</f>
        <v>0</v>
      </c>
      <c r="B4101">
        <f>'Profilo eolico'!B4103*LCOH!$C$21</f>
        <v>162.30000000000001</v>
      </c>
      <c r="C4101">
        <f>$P$35*'Profilo fotovoltaico'!B4103</f>
        <v>0</v>
      </c>
      <c r="D4101">
        <f>$Q$37*'Profilo eolico'!B4103</f>
        <v>946.9612433793643</v>
      </c>
      <c r="E4101">
        <f>$P$39*'Profilo fotovoltaico'!B4103+'Approvvigionamento energia'!$Q$39*'Profilo eolico'!B4103</f>
        <v>710.22093253452317</v>
      </c>
      <c r="F4101">
        <f>$P$41*'Profilo fotovoltaico'!B4103+'Approvvigionamento energia'!$Q$41*'Profilo eolico'!B4103</f>
        <v>473.48062168968215</v>
      </c>
      <c r="G4101">
        <f>$P$43*'Profilo fotovoltaico'!B4103+'Approvvigionamento energia'!$Q$43*'Profilo eolico'!B4103</f>
        <v>236.74031084484108</v>
      </c>
      <c r="H4101">
        <f t="shared" si="128"/>
        <v>1138.4335154826958</v>
      </c>
      <c r="I4101">
        <f>IF(LCOH!$C$28=Menu!$A$1,'Approvvigionamento energia'!C4101,0)+IF(LCOH!$C$28=Menu!$A$2,'Approvvigionamento energia'!D4101,0)+IF(LCOH!$C$28=Menu!$A$3,'Approvvigionamento energia'!E4101,0)+IF(LCOH!$C$28=Menu!$A$4,'Approvvigionamento energia'!F4101,0)+IF(LCOH!$C$28=Menu!$A$5,'Approvvigionamento energia'!G4101,0)+IF(LCOH!$C$28=Menu!$A$6,'Approvvigionamento energia'!H4101,0)</f>
        <v>473.48062168968215</v>
      </c>
      <c r="J4101">
        <f>'Approvvigionamento energia'!A4101+'Approvvigionamento energia'!B4101+'Approvvigionamento energia'!I4101</f>
        <v>635.78062168968222</v>
      </c>
      <c r="K4101">
        <f>IF(MIN(LCOH!$C$18,J4101)&gt;=$P$48*LCOH!$C$18, MIN(LCOH!$C$18,J4101),0)</f>
        <v>635.78062168968222</v>
      </c>
      <c r="L4101">
        <f t="shared" si="129"/>
        <v>0</v>
      </c>
      <c r="M4101">
        <f>K4101/LCOH!$C$18</f>
        <v>0.42385374779312146</v>
      </c>
      <c r="N4101">
        <f>K4101/LCOH!$C$34</f>
        <v>12.250108317720274</v>
      </c>
    </row>
    <row r="4102" spans="1:14" x14ac:dyDescent="0.35">
      <c r="A4102">
        <f>'Profilo fotovoltaico'!B4104*LCOH!$C$20</f>
        <v>0</v>
      </c>
      <c r="B4102">
        <f>'Profilo eolico'!B4104*LCOH!$C$21</f>
        <v>153.5</v>
      </c>
      <c r="C4102">
        <f>$P$35*'Profilo fotovoltaico'!B4104</f>
        <v>0</v>
      </c>
      <c r="D4102">
        <f>$Q$37*'Profilo eolico'!B4104</f>
        <v>895.61645630765508</v>
      </c>
      <c r="E4102">
        <f>$P$39*'Profilo fotovoltaico'!B4104+'Approvvigionamento energia'!$Q$39*'Profilo eolico'!B4104</f>
        <v>671.71234223074123</v>
      </c>
      <c r="F4102">
        <f>$P$41*'Profilo fotovoltaico'!B4104+'Approvvigionamento energia'!$Q$41*'Profilo eolico'!B4104</f>
        <v>447.80822815382754</v>
      </c>
      <c r="G4102">
        <f>$P$43*'Profilo fotovoltaico'!B4104+'Approvvigionamento energia'!$Q$43*'Profilo eolico'!B4104</f>
        <v>223.90411407691377</v>
      </c>
      <c r="H4102">
        <f t="shared" si="128"/>
        <v>1138.4335154826958</v>
      </c>
      <c r="I4102">
        <f>IF(LCOH!$C$28=Menu!$A$1,'Approvvigionamento energia'!C4102,0)+IF(LCOH!$C$28=Menu!$A$2,'Approvvigionamento energia'!D4102,0)+IF(LCOH!$C$28=Menu!$A$3,'Approvvigionamento energia'!E4102,0)+IF(LCOH!$C$28=Menu!$A$4,'Approvvigionamento energia'!F4102,0)+IF(LCOH!$C$28=Menu!$A$5,'Approvvigionamento energia'!G4102,0)+IF(LCOH!$C$28=Menu!$A$6,'Approvvigionamento energia'!H4102,0)</f>
        <v>447.80822815382754</v>
      </c>
      <c r="J4102">
        <f>'Approvvigionamento energia'!A4102+'Approvvigionamento energia'!B4102+'Approvvigionamento energia'!I4102</f>
        <v>601.30822815382749</v>
      </c>
      <c r="K4102">
        <f>IF(MIN(LCOH!$C$18,J4102)&gt;=$P$48*LCOH!$C$18, MIN(LCOH!$C$18,J4102),0)</f>
        <v>601.30822815382749</v>
      </c>
      <c r="L4102">
        <f t="shared" si="129"/>
        <v>0</v>
      </c>
      <c r="M4102">
        <f>K4102/LCOH!$C$18</f>
        <v>0.40087215210255167</v>
      </c>
      <c r="N4102">
        <f>K4102/LCOH!$C$34</f>
        <v>11.58590034978473</v>
      </c>
    </row>
    <row r="4103" spans="1:14" x14ac:dyDescent="0.35">
      <c r="A4103">
        <f>'Profilo fotovoltaico'!B4105*LCOH!$C$20</f>
        <v>0</v>
      </c>
      <c r="B4103">
        <f>'Profilo eolico'!B4105*LCOH!$C$21</f>
        <v>155.9</v>
      </c>
      <c r="C4103">
        <f>$P$35*'Profilo fotovoltaico'!B4105</f>
        <v>0</v>
      </c>
      <c r="D4103">
        <f>$Q$37*'Profilo eolico'!B4105</f>
        <v>909.61958005448491</v>
      </c>
      <c r="E4103">
        <f>$P$39*'Profilo fotovoltaico'!B4105+'Approvvigionamento energia'!$Q$39*'Profilo eolico'!B4105</f>
        <v>682.21468504086363</v>
      </c>
      <c r="F4103">
        <f>$P$41*'Profilo fotovoltaico'!B4105+'Approvvigionamento energia'!$Q$41*'Profilo eolico'!B4105</f>
        <v>454.80979002724246</v>
      </c>
      <c r="G4103">
        <f>$P$43*'Profilo fotovoltaico'!B4105+'Approvvigionamento energia'!$Q$43*'Profilo eolico'!B4105</f>
        <v>227.40489501362123</v>
      </c>
      <c r="H4103">
        <f t="shared" si="128"/>
        <v>1138.4335154826958</v>
      </c>
      <c r="I4103">
        <f>IF(LCOH!$C$28=Menu!$A$1,'Approvvigionamento energia'!C4103,0)+IF(LCOH!$C$28=Menu!$A$2,'Approvvigionamento energia'!D4103,0)+IF(LCOH!$C$28=Menu!$A$3,'Approvvigionamento energia'!E4103,0)+IF(LCOH!$C$28=Menu!$A$4,'Approvvigionamento energia'!F4103,0)+IF(LCOH!$C$28=Menu!$A$5,'Approvvigionamento energia'!G4103,0)+IF(LCOH!$C$28=Menu!$A$6,'Approvvigionamento energia'!H4103,0)</f>
        <v>454.80979002724246</v>
      </c>
      <c r="J4103">
        <f>'Approvvigionamento energia'!A4103+'Approvvigionamento energia'!B4103+'Approvvigionamento energia'!I4103</f>
        <v>610.70979002724243</v>
      </c>
      <c r="K4103">
        <f>IF(MIN(LCOH!$C$18,J4103)&gt;=$P$48*LCOH!$C$18, MIN(LCOH!$C$18,J4103),0)</f>
        <v>610.70979002724243</v>
      </c>
      <c r="L4103">
        <f t="shared" si="129"/>
        <v>0</v>
      </c>
      <c r="M4103">
        <f>K4103/LCOH!$C$18</f>
        <v>0.4071398600181616</v>
      </c>
      <c r="N4103">
        <f>K4103/LCOH!$C$34</f>
        <v>11.767047977403516</v>
      </c>
    </row>
    <row r="4104" spans="1:14" x14ac:dyDescent="0.35">
      <c r="A4104">
        <f>'Profilo fotovoltaico'!B4106*LCOH!$C$20</f>
        <v>0</v>
      </c>
      <c r="B4104">
        <f>'Profilo eolico'!B4106*LCOH!$C$21</f>
        <v>162.1</v>
      </c>
      <c r="C4104">
        <f>$P$35*'Profilo fotovoltaico'!B4106</f>
        <v>0</v>
      </c>
      <c r="D4104">
        <f>$Q$37*'Profilo eolico'!B4106</f>
        <v>945.79431640046175</v>
      </c>
      <c r="E4104">
        <f>$P$39*'Profilo fotovoltaico'!B4106+'Approvvigionamento energia'!$Q$39*'Profilo eolico'!B4106</f>
        <v>709.34573730034629</v>
      </c>
      <c r="F4104">
        <f>$P$41*'Profilo fotovoltaico'!B4106+'Approvvigionamento energia'!$Q$41*'Profilo eolico'!B4106</f>
        <v>472.89715820023088</v>
      </c>
      <c r="G4104">
        <f>$P$43*'Profilo fotovoltaico'!B4106+'Approvvigionamento energia'!$Q$43*'Profilo eolico'!B4106</f>
        <v>236.44857910011544</v>
      </c>
      <c r="H4104">
        <f t="shared" si="128"/>
        <v>1138.4335154826958</v>
      </c>
      <c r="I4104">
        <f>IF(LCOH!$C$28=Menu!$A$1,'Approvvigionamento energia'!C4104,0)+IF(LCOH!$C$28=Menu!$A$2,'Approvvigionamento energia'!D4104,0)+IF(LCOH!$C$28=Menu!$A$3,'Approvvigionamento energia'!E4104,0)+IF(LCOH!$C$28=Menu!$A$4,'Approvvigionamento energia'!F4104,0)+IF(LCOH!$C$28=Menu!$A$5,'Approvvigionamento energia'!G4104,0)+IF(LCOH!$C$28=Menu!$A$6,'Approvvigionamento energia'!H4104,0)</f>
        <v>472.89715820023088</v>
      </c>
      <c r="J4104">
        <f>'Approvvigionamento energia'!A4104+'Approvvigionamento energia'!B4104+'Approvvigionamento energia'!I4104</f>
        <v>634.99715820023084</v>
      </c>
      <c r="K4104">
        <f>IF(MIN(LCOH!$C$18,J4104)&gt;=$P$48*LCOH!$C$18, MIN(LCOH!$C$18,J4104),0)</f>
        <v>634.99715820023084</v>
      </c>
      <c r="L4104">
        <f t="shared" si="129"/>
        <v>0</v>
      </c>
      <c r="M4104">
        <f>K4104/LCOH!$C$18</f>
        <v>0.42333143880015389</v>
      </c>
      <c r="N4104">
        <f>K4104/LCOH!$C$34</f>
        <v>12.235012682085372</v>
      </c>
    </row>
    <row r="4105" spans="1:14" x14ac:dyDescent="0.35">
      <c r="A4105">
        <f>'Profilo fotovoltaico'!B4107*LCOH!$C$20</f>
        <v>0</v>
      </c>
      <c r="B4105">
        <f>'Profilo eolico'!B4107*LCOH!$C$21</f>
        <v>158.9</v>
      </c>
      <c r="C4105">
        <f>$P$35*'Profilo fotovoltaico'!B4107</f>
        <v>0</v>
      </c>
      <c r="D4105">
        <f>$Q$37*'Profilo eolico'!B4107</f>
        <v>927.12348473802217</v>
      </c>
      <c r="E4105">
        <f>$P$39*'Profilo fotovoltaico'!B4107+'Approvvigionamento energia'!$Q$39*'Profilo eolico'!B4107</f>
        <v>695.34261355351657</v>
      </c>
      <c r="F4105">
        <f>$P$41*'Profilo fotovoltaico'!B4107+'Approvvigionamento energia'!$Q$41*'Profilo eolico'!B4107</f>
        <v>463.56174236901109</v>
      </c>
      <c r="G4105">
        <f>$P$43*'Profilo fotovoltaico'!B4107+'Approvvigionamento energia'!$Q$43*'Profilo eolico'!B4107</f>
        <v>231.78087118450554</v>
      </c>
      <c r="H4105">
        <f t="shared" si="128"/>
        <v>1138.4335154826958</v>
      </c>
      <c r="I4105">
        <f>IF(LCOH!$C$28=Menu!$A$1,'Approvvigionamento energia'!C4105,0)+IF(LCOH!$C$28=Menu!$A$2,'Approvvigionamento energia'!D4105,0)+IF(LCOH!$C$28=Menu!$A$3,'Approvvigionamento energia'!E4105,0)+IF(LCOH!$C$28=Menu!$A$4,'Approvvigionamento energia'!F4105,0)+IF(LCOH!$C$28=Menu!$A$5,'Approvvigionamento energia'!G4105,0)+IF(LCOH!$C$28=Menu!$A$6,'Approvvigionamento energia'!H4105,0)</f>
        <v>463.56174236901109</v>
      </c>
      <c r="J4105">
        <f>'Approvvigionamento energia'!A4105+'Approvvigionamento energia'!B4105+'Approvvigionamento energia'!I4105</f>
        <v>622.46174236901106</v>
      </c>
      <c r="K4105">
        <f>IF(MIN(LCOH!$C$18,J4105)&gt;=$P$48*LCOH!$C$18, MIN(LCOH!$C$18,J4105),0)</f>
        <v>622.46174236901106</v>
      </c>
      <c r="L4105">
        <f t="shared" si="129"/>
        <v>0</v>
      </c>
      <c r="M4105">
        <f>K4105/LCOH!$C$18</f>
        <v>0.41497449491267402</v>
      </c>
      <c r="N4105">
        <f>K4105/LCOH!$C$34</f>
        <v>11.993482511926995</v>
      </c>
    </row>
    <row r="4106" spans="1:14" x14ac:dyDescent="0.35">
      <c r="A4106">
        <f>'Profilo fotovoltaico'!B4108*LCOH!$C$20</f>
        <v>0</v>
      </c>
      <c r="B4106">
        <f>'Profilo eolico'!B4108*LCOH!$C$21</f>
        <v>146.4</v>
      </c>
      <c r="C4106">
        <f>$P$35*'Profilo fotovoltaico'!B4108</f>
        <v>0</v>
      </c>
      <c r="D4106">
        <f>$Q$37*'Profilo eolico'!B4108</f>
        <v>854.19054855661693</v>
      </c>
      <c r="E4106">
        <f>$P$39*'Profilo fotovoltaico'!B4108+'Approvvigionamento energia'!$Q$39*'Profilo eolico'!B4108</f>
        <v>640.64291141746264</v>
      </c>
      <c r="F4106">
        <f>$P$41*'Profilo fotovoltaico'!B4108+'Approvvigionamento energia'!$Q$41*'Profilo eolico'!B4108</f>
        <v>427.09527427830847</v>
      </c>
      <c r="G4106">
        <f>$P$43*'Profilo fotovoltaico'!B4108+'Approvvigionamento energia'!$Q$43*'Profilo eolico'!B4108</f>
        <v>213.54763713915423</v>
      </c>
      <c r="H4106">
        <f t="shared" si="128"/>
        <v>1138.4335154826958</v>
      </c>
      <c r="I4106">
        <f>IF(LCOH!$C$28=Menu!$A$1,'Approvvigionamento energia'!C4106,0)+IF(LCOH!$C$28=Menu!$A$2,'Approvvigionamento energia'!D4106,0)+IF(LCOH!$C$28=Menu!$A$3,'Approvvigionamento energia'!E4106,0)+IF(LCOH!$C$28=Menu!$A$4,'Approvvigionamento energia'!F4106,0)+IF(LCOH!$C$28=Menu!$A$5,'Approvvigionamento energia'!G4106,0)+IF(LCOH!$C$28=Menu!$A$6,'Approvvigionamento energia'!H4106,0)</f>
        <v>427.09527427830847</v>
      </c>
      <c r="J4106">
        <f>'Approvvigionamento energia'!A4106+'Approvvigionamento energia'!B4106+'Approvvigionamento energia'!I4106</f>
        <v>573.49527427830844</v>
      </c>
      <c r="K4106">
        <f>IF(MIN(LCOH!$C$18,J4106)&gt;=$P$48*LCOH!$C$18, MIN(LCOH!$C$18,J4106),0)</f>
        <v>573.49527427830844</v>
      </c>
      <c r="L4106">
        <f t="shared" si="129"/>
        <v>0</v>
      </c>
      <c r="M4106">
        <f>K4106/LCOH!$C$18</f>
        <v>0.3823301828522056</v>
      </c>
      <c r="N4106">
        <f>K4106/LCOH!$C$34</f>
        <v>11.050005284745827</v>
      </c>
    </row>
    <row r="4107" spans="1:14" x14ac:dyDescent="0.35">
      <c r="A4107">
        <f>'Profilo fotovoltaico'!B4109*LCOH!$C$20</f>
        <v>0</v>
      </c>
      <c r="B4107">
        <f>'Profilo eolico'!B4109*LCOH!$C$21</f>
        <v>130.6</v>
      </c>
      <c r="C4107">
        <f>$P$35*'Profilo fotovoltaico'!B4109</f>
        <v>0</v>
      </c>
      <c r="D4107">
        <f>$Q$37*'Profilo eolico'!B4109</f>
        <v>762.00331722332078</v>
      </c>
      <c r="E4107">
        <f>$P$39*'Profilo fotovoltaico'!B4109+'Approvvigionamento energia'!$Q$39*'Profilo eolico'!B4109</f>
        <v>571.50248791749061</v>
      </c>
      <c r="F4107">
        <f>$P$41*'Profilo fotovoltaico'!B4109+'Approvvigionamento energia'!$Q$41*'Profilo eolico'!B4109</f>
        <v>381.00165861166039</v>
      </c>
      <c r="G4107">
        <f>$P$43*'Profilo fotovoltaico'!B4109+'Approvvigionamento energia'!$Q$43*'Profilo eolico'!B4109</f>
        <v>190.50082930583019</v>
      </c>
      <c r="H4107">
        <f t="shared" si="128"/>
        <v>1138.4335154826958</v>
      </c>
      <c r="I4107">
        <f>IF(LCOH!$C$28=Menu!$A$1,'Approvvigionamento energia'!C4107,0)+IF(LCOH!$C$28=Menu!$A$2,'Approvvigionamento energia'!D4107,0)+IF(LCOH!$C$28=Menu!$A$3,'Approvvigionamento energia'!E4107,0)+IF(LCOH!$C$28=Menu!$A$4,'Approvvigionamento energia'!F4107,0)+IF(LCOH!$C$28=Menu!$A$5,'Approvvigionamento energia'!G4107,0)+IF(LCOH!$C$28=Menu!$A$6,'Approvvigionamento energia'!H4107,0)</f>
        <v>381.00165861166039</v>
      </c>
      <c r="J4107">
        <f>'Approvvigionamento energia'!A4107+'Approvvigionamento energia'!B4107+'Approvvigionamento energia'!I4107</f>
        <v>511.60165861166035</v>
      </c>
      <c r="K4107">
        <f>IF(MIN(LCOH!$C$18,J4107)&gt;=$P$48*LCOH!$C$18, MIN(LCOH!$C$18,J4107),0)</f>
        <v>511.60165861166035</v>
      </c>
      <c r="L4107">
        <f t="shared" si="129"/>
        <v>0</v>
      </c>
      <c r="M4107">
        <f>K4107/LCOH!$C$18</f>
        <v>0.34106777240777358</v>
      </c>
      <c r="N4107">
        <f>K4107/LCOH!$C$34</f>
        <v>9.8574500695888325</v>
      </c>
    </row>
    <row r="4108" spans="1:14" x14ac:dyDescent="0.35">
      <c r="A4108">
        <f>'Profilo fotovoltaico'!B4110*LCOH!$C$20</f>
        <v>0</v>
      </c>
      <c r="B4108">
        <f>'Profilo eolico'!B4110*LCOH!$C$21</f>
        <v>117.4</v>
      </c>
      <c r="C4108">
        <f>$P$35*'Profilo fotovoltaico'!B4110</f>
        <v>0</v>
      </c>
      <c r="D4108">
        <f>$Q$37*'Profilo eolico'!B4110</f>
        <v>684.98613661575712</v>
      </c>
      <c r="E4108">
        <f>$P$39*'Profilo fotovoltaico'!B4110+'Approvvigionamento energia'!$Q$39*'Profilo eolico'!B4110</f>
        <v>513.73960246181775</v>
      </c>
      <c r="F4108">
        <f>$P$41*'Profilo fotovoltaico'!B4110+'Approvvigionamento energia'!$Q$41*'Profilo eolico'!B4110</f>
        <v>342.49306830787856</v>
      </c>
      <c r="G4108">
        <f>$P$43*'Profilo fotovoltaico'!B4110+'Approvvigionamento energia'!$Q$43*'Profilo eolico'!B4110</f>
        <v>171.24653415393928</v>
      </c>
      <c r="H4108">
        <f t="shared" si="128"/>
        <v>1138.4335154826958</v>
      </c>
      <c r="I4108">
        <f>IF(LCOH!$C$28=Menu!$A$1,'Approvvigionamento energia'!C4108,0)+IF(LCOH!$C$28=Menu!$A$2,'Approvvigionamento energia'!D4108,0)+IF(LCOH!$C$28=Menu!$A$3,'Approvvigionamento energia'!E4108,0)+IF(LCOH!$C$28=Menu!$A$4,'Approvvigionamento energia'!F4108,0)+IF(LCOH!$C$28=Menu!$A$5,'Approvvigionamento energia'!G4108,0)+IF(LCOH!$C$28=Menu!$A$6,'Approvvigionamento energia'!H4108,0)</f>
        <v>342.49306830787856</v>
      </c>
      <c r="J4108">
        <f>'Approvvigionamento energia'!A4108+'Approvvigionamento energia'!B4108+'Approvvigionamento energia'!I4108</f>
        <v>459.89306830787859</v>
      </c>
      <c r="K4108">
        <f>IF(MIN(LCOH!$C$18,J4108)&gt;=$P$48*LCOH!$C$18, MIN(LCOH!$C$18,J4108),0)</f>
        <v>459.89306830787859</v>
      </c>
      <c r="L4108">
        <f t="shared" si="129"/>
        <v>0</v>
      </c>
      <c r="M4108">
        <f>K4108/LCOH!$C$18</f>
        <v>0.30659537887191907</v>
      </c>
      <c r="N4108">
        <f>K4108/LCOH!$C$34</f>
        <v>8.8611381176855222</v>
      </c>
    </row>
    <row r="4109" spans="1:14" x14ac:dyDescent="0.35">
      <c r="A4109">
        <f>'Profilo fotovoltaico'!B4111*LCOH!$C$20</f>
        <v>1</v>
      </c>
      <c r="B4109">
        <f>'Profilo eolico'!B4111*LCOH!$C$21</f>
        <v>100.5</v>
      </c>
      <c r="C4109">
        <f>$P$35*'Profilo fotovoltaico'!B4111</f>
        <v>7.3546121876220649</v>
      </c>
      <c r="D4109">
        <f>$Q$37*'Profilo eolico'!B4111</f>
        <v>586.38080689849733</v>
      </c>
      <c r="E4109">
        <f>$P$39*'Profilo fotovoltaico'!B4111+'Approvvigionamento energia'!$Q$39*'Profilo eolico'!B4111</f>
        <v>441.62425822077847</v>
      </c>
      <c r="F4109">
        <f>$P$41*'Profilo fotovoltaico'!B4111+'Approvvigionamento energia'!$Q$41*'Profilo eolico'!B4111</f>
        <v>296.86770954305968</v>
      </c>
      <c r="G4109">
        <f>$P$43*'Profilo fotovoltaico'!B4111+'Approvvigionamento energia'!$Q$43*'Profilo eolico'!B4111</f>
        <v>152.11116086534088</v>
      </c>
      <c r="H4109">
        <f t="shared" si="128"/>
        <v>1138.4335154826958</v>
      </c>
      <c r="I4109">
        <f>IF(LCOH!$C$28=Menu!$A$1,'Approvvigionamento energia'!C4109,0)+IF(LCOH!$C$28=Menu!$A$2,'Approvvigionamento energia'!D4109,0)+IF(LCOH!$C$28=Menu!$A$3,'Approvvigionamento energia'!E4109,0)+IF(LCOH!$C$28=Menu!$A$4,'Approvvigionamento energia'!F4109,0)+IF(LCOH!$C$28=Menu!$A$5,'Approvvigionamento energia'!G4109,0)+IF(LCOH!$C$28=Menu!$A$6,'Approvvigionamento energia'!H4109,0)</f>
        <v>296.86770954305968</v>
      </c>
      <c r="J4109">
        <f>'Approvvigionamento energia'!A4109+'Approvvigionamento energia'!B4109+'Approvvigionamento energia'!I4109</f>
        <v>398.36770954305968</v>
      </c>
      <c r="K4109">
        <f>IF(MIN(LCOH!$C$18,J4109)&gt;=$P$48*LCOH!$C$18, MIN(LCOH!$C$18,J4109),0)</f>
        <v>398.36770954305968</v>
      </c>
      <c r="L4109">
        <f t="shared" si="129"/>
        <v>0</v>
      </c>
      <c r="M4109">
        <f>K4109/LCOH!$C$18</f>
        <v>0.26557847302870646</v>
      </c>
      <c r="N4109">
        <f>K4109/LCOH!$C$34</f>
        <v>7.6756784112342906</v>
      </c>
    </row>
    <row r="4110" spans="1:14" x14ac:dyDescent="0.35">
      <c r="A4110">
        <f>'Profilo fotovoltaico'!B4112*LCOH!$C$20</f>
        <v>41</v>
      </c>
      <c r="B4110">
        <f>'Profilo eolico'!B4112*LCOH!$C$21</f>
        <v>74.899999999999991</v>
      </c>
      <c r="C4110">
        <f>$P$35*'Profilo fotovoltaico'!B4112</f>
        <v>301.53909969250469</v>
      </c>
      <c r="D4110">
        <f>$Q$37*'Profilo eolico'!B4112</f>
        <v>437.01415359897953</v>
      </c>
      <c r="E4110">
        <f>$P$39*'Profilo fotovoltaico'!B4112+'Approvvigionamento energia'!$Q$39*'Profilo eolico'!B4112</f>
        <v>403.14539012236082</v>
      </c>
      <c r="F4110">
        <f>$P$41*'Profilo fotovoltaico'!B4112+'Approvvigionamento energia'!$Q$41*'Profilo eolico'!B4112</f>
        <v>369.27662664574211</v>
      </c>
      <c r="G4110">
        <f>$P$43*'Profilo fotovoltaico'!B4112+'Approvvigionamento energia'!$Q$43*'Profilo eolico'!B4112</f>
        <v>335.4078631691234</v>
      </c>
      <c r="H4110">
        <f t="shared" si="128"/>
        <v>1138.4335154826958</v>
      </c>
      <c r="I4110">
        <f>IF(LCOH!$C$28=Menu!$A$1,'Approvvigionamento energia'!C4110,0)+IF(LCOH!$C$28=Menu!$A$2,'Approvvigionamento energia'!D4110,0)+IF(LCOH!$C$28=Menu!$A$3,'Approvvigionamento energia'!E4110,0)+IF(LCOH!$C$28=Menu!$A$4,'Approvvigionamento energia'!F4110,0)+IF(LCOH!$C$28=Menu!$A$5,'Approvvigionamento energia'!G4110,0)+IF(LCOH!$C$28=Menu!$A$6,'Approvvigionamento energia'!H4110,0)</f>
        <v>369.27662664574211</v>
      </c>
      <c r="J4110">
        <f>'Approvvigionamento energia'!A4110+'Approvvigionamento energia'!B4110+'Approvvigionamento energia'!I4110</f>
        <v>485.17662664574209</v>
      </c>
      <c r="K4110">
        <f>IF(MIN(LCOH!$C$18,J4110)&gt;=$P$48*LCOH!$C$18, MIN(LCOH!$C$18,J4110),0)</f>
        <v>485.17662664574209</v>
      </c>
      <c r="L4110">
        <f t="shared" si="129"/>
        <v>0</v>
      </c>
      <c r="M4110">
        <f>K4110/LCOH!$C$18</f>
        <v>0.32345108443049475</v>
      </c>
      <c r="N4110">
        <f>K4110/LCOH!$C$34</f>
        <v>9.3482972378755704</v>
      </c>
    </row>
    <row r="4111" spans="1:14" x14ac:dyDescent="0.35">
      <c r="A4111">
        <f>'Profilo fotovoltaico'!B4113*LCOH!$C$20</f>
        <v>134</v>
      </c>
      <c r="B4111">
        <f>'Profilo eolico'!B4113*LCOH!$C$21</f>
        <v>53.1</v>
      </c>
      <c r="C4111">
        <f>$P$35*'Profilo fotovoltaico'!B4113</f>
        <v>985.5180331413568</v>
      </c>
      <c r="D4111">
        <f>$Q$37*'Profilo eolico'!B4113</f>
        <v>309.81911289860903</v>
      </c>
      <c r="E4111">
        <f>$P$39*'Profilo fotovoltaico'!B4113+'Approvvigionamento energia'!$Q$39*'Profilo eolico'!B4113</f>
        <v>478.74384295929599</v>
      </c>
      <c r="F4111">
        <f>$P$41*'Profilo fotovoltaico'!B4113+'Approvvigionamento energia'!$Q$41*'Profilo eolico'!B4113</f>
        <v>647.66857301998289</v>
      </c>
      <c r="G4111">
        <f>$P$43*'Profilo fotovoltaico'!B4113+'Approvvigionamento energia'!$Q$43*'Profilo eolico'!B4113</f>
        <v>816.5933030806699</v>
      </c>
      <c r="H4111">
        <f t="shared" si="128"/>
        <v>1138.4335154826958</v>
      </c>
      <c r="I4111">
        <f>IF(LCOH!$C$28=Menu!$A$1,'Approvvigionamento energia'!C4111,0)+IF(LCOH!$C$28=Menu!$A$2,'Approvvigionamento energia'!D4111,0)+IF(LCOH!$C$28=Menu!$A$3,'Approvvigionamento energia'!E4111,0)+IF(LCOH!$C$28=Menu!$A$4,'Approvvigionamento energia'!F4111,0)+IF(LCOH!$C$28=Menu!$A$5,'Approvvigionamento energia'!G4111,0)+IF(LCOH!$C$28=Menu!$A$6,'Approvvigionamento energia'!H4111,0)</f>
        <v>647.66857301998289</v>
      </c>
      <c r="J4111">
        <f>'Approvvigionamento energia'!A4111+'Approvvigionamento energia'!B4111+'Approvvigionamento energia'!I4111</f>
        <v>834.76857301998291</v>
      </c>
      <c r="K4111">
        <f>IF(MIN(LCOH!$C$18,J4111)&gt;=$P$48*LCOH!$C$18, MIN(LCOH!$C$18,J4111),0)</f>
        <v>834.76857301998291</v>
      </c>
      <c r="L4111">
        <f t="shared" si="129"/>
        <v>0</v>
      </c>
      <c r="M4111">
        <f>K4111/LCOH!$C$18</f>
        <v>0.55651238201332198</v>
      </c>
      <c r="N4111">
        <f>K4111/LCOH!$C$34</f>
        <v>16.084172890558438</v>
      </c>
    </row>
    <row r="4112" spans="1:14" x14ac:dyDescent="0.35">
      <c r="A4112">
        <f>'Profilo fotovoltaico'!B4114*LCOH!$C$20</f>
        <v>261</v>
      </c>
      <c r="B4112">
        <f>'Profilo eolico'!B4114*LCOH!$C$21</f>
        <v>40.300000000000004</v>
      </c>
      <c r="C4112">
        <f>$P$35*'Profilo fotovoltaico'!B4114</f>
        <v>1919.553780969359</v>
      </c>
      <c r="D4112">
        <f>$Q$37*'Profilo eolico'!B4114</f>
        <v>235.13578624885017</v>
      </c>
      <c r="E4112">
        <f>$P$39*'Profilo fotovoltaico'!B4114+'Approvvigionamento energia'!$Q$39*'Profilo eolico'!B4114</f>
        <v>656.24028492897742</v>
      </c>
      <c r="F4112">
        <f>$P$41*'Profilo fotovoltaico'!B4114+'Approvvigionamento energia'!$Q$41*'Profilo eolico'!B4114</f>
        <v>1077.3447836091045</v>
      </c>
      <c r="G4112">
        <f>$P$43*'Profilo fotovoltaico'!B4114+'Approvvigionamento energia'!$Q$43*'Profilo eolico'!B4114</f>
        <v>1498.4492822892319</v>
      </c>
      <c r="H4112">
        <f t="shared" si="128"/>
        <v>1138.4335154826958</v>
      </c>
      <c r="I4112">
        <f>IF(LCOH!$C$28=Menu!$A$1,'Approvvigionamento energia'!C4112,0)+IF(LCOH!$C$28=Menu!$A$2,'Approvvigionamento energia'!D4112,0)+IF(LCOH!$C$28=Menu!$A$3,'Approvvigionamento energia'!E4112,0)+IF(LCOH!$C$28=Menu!$A$4,'Approvvigionamento energia'!F4112,0)+IF(LCOH!$C$28=Menu!$A$5,'Approvvigionamento energia'!G4112,0)+IF(LCOH!$C$28=Menu!$A$6,'Approvvigionamento energia'!H4112,0)</f>
        <v>1077.3447836091045</v>
      </c>
      <c r="J4112">
        <f>'Approvvigionamento energia'!A4112+'Approvvigionamento energia'!B4112+'Approvvigionamento energia'!I4112</f>
        <v>1378.6447836091045</v>
      </c>
      <c r="K4112">
        <f>IF(MIN(LCOH!$C$18,J4112)&gt;=$P$48*LCOH!$C$18, MIN(LCOH!$C$18,J4112),0)</f>
        <v>1378.6447836091045</v>
      </c>
      <c r="L4112">
        <f t="shared" si="129"/>
        <v>0</v>
      </c>
      <c r="M4112">
        <f>K4112/LCOH!$C$18</f>
        <v>0.91909652240606965</v>
      </c>
      <c r="N4112">
        <f>K4112/LCOH!$C$34</f>
        <v>26.563483306533804</v>
      </c>
    </row>
    <row r="4113" spans="1:14" x14ac:dyDescent="0.35">
      <c r="A4113">
        <f>'Profilo fotovoltaico'!B4115*LCOH!$C$20</f>
        <v>391</v>
      </c>
      <c r="B4113">
        <f>'Profilo eolico'!B4115*LCOH!$C$21</f>
        <v>32.599999999999994</v>
      </c>
      <c r="C4113">
        <f>$P$35*'Profilo fotovoltaico'!B4115</f>
        <v>2875.6533653602273</v>
      </c>
      <c r="D4113">
        <f>$Q$37*'Profilo eolico'!B4115</f>
        <v>190.20909756110458</v>
      </c>
      <c r="E4113">
        <f>$P$39*'Profilo fotovoltaico'!B4115+'Approvvigionamento energia'!$Q$39*'Profilo eolico'!B4115</f>
        <v>861.57016451088521</v>
      </c>
      <c r="F4113">
        <f>$P$41*'Profilo fotovoltaico'!B4115+'Approvvigionamento energia'!$Q$41*'Profilo eolico'!B4115</f>
        <v>1532.9312314606659</v>
      </c>
      <c r="G4113">
        <f>$P$43*'Profilo fotovoltaico'!B4115+'Approvvigionamento energia'!$Q$43*'Profilo eolico'!B4115</f>
        <v>2204.2922984104471</v>
      </c>
      <c r="H4113">
        <f t="shared" si="128"/>
        <v>1138.4335154826958</v>
      </c>
      <c r="I4113">
        <f>IF(LCOH!$C$28=Menu!$A$1,'Approvvigionamento energia'!C4113,0)+IF(LCOH!$C$28=Menu!$A$2,'Approvvigionamento energia'!D4113,0)+IF(LCOH!$C$28=Menu!$A$3,'Approvvigionamento energia'!E4113,0)+IF(LCOH!$C$28=Menu!$A$4,'Approvvigionamento energia'!F4113,0)+IF(LCOH!$C$28=Menu!$A$5,'Approvvigionamento energia'!G4113,0)+IF(LCOH!$C$28=Menu!$A$6,'Approvvigionamento energia'!H4113,0)</f>
        <v>1532.9312314606659</v>
      </c>
      <c r="J4113">
        <f>'Approvvigionamento energia'!A4113+'Approvvigionamento energia'!B4113+'Approvvigionamento energia'!I4113</f>
        <v>1956.5312314606658</v>
      </c>
      <c r="K4113">
        <f>IF(MIN(LCOH!$C$18,J4113)&gt;=$P$48*LCOH!$C$18, MIN(LCOH!$C$18,J4113),0)</f>
        <v>1500</v>
      </c>
      <c r="L4113">
        <f t="shared" si="129"/>
        <v>456.53123146066582</v>
      </c>
      <c r="M4113">
        <f>K4113/LCOH!$C$18</f>
        <v>1</v>
      </c>
      <c r="N4113">
        <f>K4113/LCOH!$C$34</f>
        <v>28.901734104046245</v>
      </c>
    </row>
    <row r="4114" spans="1:14" x14ac:dyDescent="0.35">
      <c r="A4114">
        <f>'Profilo fotovoltaico'!B4116*LCOH!$C$20</f>
        <v>501</v>
      </c>
      <c r="B4114">
        <f>'Profilo eolico'!B4116*LCOH!$C$21</f>
        <v>29.3</v>
      </c>
      <c r="C4114">
        <f>$P$35*'Profilo fotovoltaico'!B4116</f>
        <v>3684.6607059986545</v>
      </c>
      <c r="D4114">
        <f>$Q$37*'Profilo eolico'!B4116</f>
        <v>170.95480240921364</v>
      </c>
      <c r="E4114">
        <f>$P$39*'Profilo fotovoltaico'!B4116+'Approvvigionamento energia'!$Q$39*'Profilo eolico'!B4116</f>
        <v>1049.3812783065739</v>
      </c>
      <c r="F4114">
        <f>$P$41*'Profilo fotovoltaico'!B4116+'Approvvigionamento energia'!$Q$41*'Profilo eolico'!B4116</f>
        <v>1927.8077542039341</v>
      </c>
      <c r="G4114">
        <f>$P$43*'Profilo fotovoltaico'!B4116+'Approvvigionamento energia'!$Q$43*'Profilo eolico'!B4116</f>
        <v>2806.2342301012941</v>
      </c>
      <c r="H4114">
        <f t="shared" si="128"/>
        <v>1138.4335154826958</v>
      </c>
      <c r="I4114">
        <f>IF(LCOH!$C$28=Menu!$A$1,'Approvvigionamento energia'!C4114,0)+IF(LCOH!$C$28=Menu!$A$2,'Approvvigionamento energia'!D4114,0)+IF(LCOH!$C$28=Menu!$A$3,'Approvvigionamento energia'!E4114,0)+IF(LCOH!$C$28=Menu!$A$4,'Approvvigionamento energia'!F4114,0)+IF(LCOH!$C$28=Menu!$A$5,'Approvvigionamento energia'!G4114,0)+IF(LCOH!$C$28=Menu!$A$6,'Approvvigionamento energia'!H4114,0)</f>
        <v>1927.8077542039341</v>
      </c>
      <c r="J4114">
        <f>'Approvvigionamento energia'!A4114+'Approvvigionamento energia'!B4114+'Approvvigionamento energia'!I4114</f>
        <v>2458.1077542039338</v>
      </c>
      <c r="K4114">
        <f>IF(MIN(LCOH!$C$18,J4114)&gt;=$P$48*LCOH!$C$18, MIN(LCOH!$C$18,J4114),0)</f>
        <v>1500</v>
      </c>
      <c r="L4114">
        <f t="shared" si="129"/>
        <v>958.10775420393384</v>
      </c>
      <c r="M4114">
        <f>K4114/LCOH!$C$18</f>
        <v>1</v>
      </c>
      <c r="N4114">
        <f>K4114/LCOH!$C$34</f>
        <v>28.901734104046245</v>
      </c>
    </row>
    <row r="4115" spans="1:14" x14ac:dyDescent="0.35">
      <c r="A4115">
        <f>'Profilo fotovoltaico'!B4117*LCOH!$C$20</f>
        <v>577</v>
      </c>
      <c r="B4115">
        <f>'Profilo eolico'!B4117*LCOH!$C$21</f>
        <v>29.9</v>
      </c>
      <c r="C4115">
        <f>$P$35*'Profilo fotovoltaico'!B4117</f>
        <v>4243.6112322579311</v>
      </c>
      <c r="D4115">
        <f>$Q$37*'Profilo eolico'!B4117</f>
        <v>174.45558334592107</v>
      </c>
      <c r="E4115">
        <f>$P$39*'Profilo fotovoltaico'!B4117+'Approvvigionamento energia'!$Q$39*'Profilo eolico'!B4117</f>
        <v>1191.7444955739236</v>
      </c>
      <c r="F4115">
        <f>$P$41*'Profilo fotovoltaico'!B4117+'Approvvigionamento energia'!$Q$41*'Profilo eolico'!B4117</f>
        <v>2209.0334078019259</v>
      </c>
      <c r="G4115">
        <f>$P$43*'Profilo fotovoltaico'!B4117+'Approvvigionamento energia'!$Q$43*'Profilo eolico'!B4117</f>
        <v>3226.322320029929</v>
      </c>
      <c r="H4115">
        <f t="shared" si="128"/>
        <v>1138.4335154826958</v>
      </c>
      <c r="I4115">
        <f>IF(LCOH!$C$28=Menu!$A$1,'Approvvigionamento energia'!C4115,0)+IF(LCOH!$C$28=Menu!$A$2,'Approvvigionamento energia'!D4115,0)+IF(LCOH!$C$28=Menu!$A$3,'Approvvigionamento energia'!E4115,0)+IF(LCOH!$C$28=Menu!$A$4,'Approvvigionamento energia'!F4115,0)+IF(LCOH!$C$28=Menu!$A$5,'Approvvigionamento energia'!G4115,0)+IF(LCOH!$C$28=Menu!$A$6,'Approvvigionamento energia'!H4115,0)</f>
        <v>2209.0334078019259</v>
      </c>
      <c r="J4115">
        <f>'Approvvigionamento energia'!A4115+'Approvvigionamento energia'!B4115+'Approvvigionamento energia'!I4115</f>
        <v>2815.933407801926</v>
      </c>
      <c r="K4115">
        <f>IF(MIN(LCOH!$C$18,J4115)&gt;=$P$48*LCOH!$C$18, MIN(LCOH!$C$18,J4115),0)</f>
        <v>1500</v>
      </c>
      <c r="L4115">
        <f t="shared" si="129"/>
        <v>1315.933407801926</v>
      </c>
      <c r="M4115">
        <f>K4115/LCOH!$C$18</f>
        <v>1</v>
      </c>
      <c r="N4115">
        <f>K4115/LCOH!$C$34</f>
        <v>28.901734104046245</v>
      </c>
    </row>
    <row r="4116" spans="1:14" x14ac:dyDescent="0.35">
      <c r="A4116">
        <f>'Profilo fotovoltaico'!B4118*LCOH!$C$20</f>
        <v>614</v>
      </c>
      <c r="B4116">
        <f>'Profilo eolico'!B4118*LCOH!$C$21</f>
        <v>35.200000000000003</v>
      </c>
      <c r="C4116">
        <f>$P$35*'Profilo fotovoltaico'!B4118</f>
        <v>4515.7318831999482</v>
      </c>
      <c r="D4116">
        <f>$Q$37*'Profilo eolico'!B4118</f>
        <v>205.37914828683688</v>
      </c>
      <c r="E4116">
        <f>$P$39*'Profilo fotovoltaico'!B4118+'Approvvigionamento energia'!$Q$39*'Profilo eolico'!B4118</f>
        <v>1282.9673320151146</v>
      </c>
      <c r="F4116">
        <f>$P$41*'Profilo fotovoltaico'!B4118+'Approvvigionamento energia'!$Q$41*'Profilo eolico'!B4118</f>
        <v>2360.5555157433928</v>
      </c>
      <c r="G4116">
        <f>$P$43*'Profilo fotovoltaico'!B4118+'Approvvigionamento energia'!$Q$43*'Profilo eolico'!B4118</f>
        <v>3438.1436994716701</v>
      </c>
      <c r="H4116">
        <f t="shared" si="128"/>
        <v>1138.4335154826958</v>
      </c>
      <c r="I4116">
        <f>IF(LCOH!$C$28=Menu!$A$1,'Approvvigionamento energia'!C4116,0)+IF(LCOH!$C$28=Menu!$A$2,'Approvvigionamento energia'!D4116,0)+IF(LCOH!$C$28=Menu!$A$3,'Approvvigionamento energia'!E4116,0)+IF(LCOH!$C$28=Menu!$A$4,'Approvvigionamento energia'!F4116,0)+IF(LCOH!$C$28=Menu!$A$5,'Approvvigionamento energia'!G4116,0)+IF(LCOH!$C$28=Menu!$A$6,'Approvvigionamento energia'!H4116,0)</f>
        <v>2360.5555157433928</v>
      </c>
      <c r="J4116">
        <f>'Approvvigionamento energia'!A4116+'Approvvigionamento energia'!B4116+'Approvvigionamento energia'!I4116</f>
        <v>3009.7555157433926</v>
      </c>
      <c r="K4116">
        <f>IF(MIN(LCOH!$C$18,J4116)&gt;=$P$48*LCOH!$C$18, MIN(LCOH!$C$18,J4116),0)</f>
        <v>1500</v>
      </c>
      <c r="L4116">
        <f t="shared" si="129"/>
        <v>1509.7555157433926</v>
      </c>
      <c r="M4116">
        <f>K4116/LCOH!$C$18</f>
        <v>1</v>
      </c>
      <c r="N4116">
        <f>K4116/LCOH!$C$34</f>
        <v>28.901734104046245</v>
      </c>
    </row>
    <row r="4117" spans="1:14" x14ac:dyDescent="0.35">
      <c r="A4117">
        <f>'Profilo fotovoltaico'!B4119*LCOH!$C$20</f>
        <v>609</v>
      </c>
      <c r="B4117">
        <f>'Profilo eolico'!B4119*LCOH!$C$21</f>
        <v>43.8</v>
      </c>
      <c r="C4117">
        <f>$P$35*'Profilo fotovoltaico'!B4119</f>
        <v>4478.9588222618377</v>
      </c>
      <c r="D4117">
        <f>$Q$37*'Profilo eolico'!B4119</f>
        <v>255.55700837964361</v>
      </c>
      <c r="E4117">
        <f>$P$39*'Profilo fotovoltaico'!B4119+'Approvvigionamento energia'!$Q$39*'Profilo eolico'!B4119</f>
        <v>1311.407461850192</v>
      </c>
      <c r="F4117">
        <f>$P$41*'Profilo fotovoltaico'!B4119+'Approvvigionamento energia'!$Q$41*'Profilo eolico'!B4119</f>
        <v>2367.2579153207407</v>
      </c>
      <c r="G4117">
        <f>$P$43*'Profilo fotovoltaico'!B4119+'Approvvigionamento energia'!$Q$43*'Profilo eolico'!B4119</f>
        <v>3423.1083687912887</v>
      </c>
      <c r="H4117">
        <f t="shared" si="128"/>
        <v>1138.4335154826958</v>
      </c>
      <c r="I4117">
        <f>IF(LCOH!$C$28=Menu!$A$1,'Approvvigionamento energia'!C4117,0)+IF(LCOH!$C$28=Menu!$A$2,'Approvvigionamento energia'!D4117,0)+IF(LCOH!$C$28=Menu!$A$3,'Approvvigionamento energia'!E4117,0)+IF(LCOH!$C$28=Menu!$A$4,'Approvvigionamento energia'!F4117,0)+IF(LCOH!$C$28=Menu!$A$5,'Approvvigionamento energia'!G4117,0)+IF(LCOH!$C$28=Menu!$A$6,'Approvvigionamento energia'!H4117,0)</f>
        <v>2367.2579153207407</v>
      </c>
      <c r="J4117">
        <f>'Approvvigionamento energia'!A4117+'Approvvigionamento energia'!B4117+'Approvvigionamento energia'!I4117</f>
        <v>3020.0579153207409</v>
      </c>
      <c r="K4117">
        <f>IF(MIN(LCOH!$C$18,J4117)&gt;=$P$48*LCOH!$C$18, MIN(LCOH!$C$18,J4117),0)</f>
        <v>1500</v>
      </c>
      <c r="L4117">
        <f t="shared" si="129"/>
        <v>1520.0579153207409</v>
      </c>
      <c r="M4117">
        <f>K4117/LCOH!$C$18</f>
        <v>1</v>
      </c>
      <c r="N4117">
        <f>K4117/LCOH!$C$34</f>
        <v>28.901734104046245</v>
      </c>
    </row>
    <row r="4118" spans="1:14" x14ac:dyDescent="0.35">
      <c r="A4118">
        <f>'Profilo fotovoltaico'!B4120*LCOH!$C$20</f>
        <v>569</v>
      </c>
      <c r="B4118">
        <f>'Profilo eolico'!B4120*LCOH!$C$21</f>
        <v>53.5</v>
      </c>
      <c r="C4118">
        <f>$P$35*'Profilo fotovoltaico'!B4120</f>
        <v>4184.7743347569549</v>
      </c>
      <c r="D4118">
        <f>$Q$37*'Profilo eolico'!B4120</f>
        <v>312.15296685641397</v>
      </c>
      <c r="E4118">
        <f>$P$39*'Profilo fotovoltaico'!B4120+'Approvvigionamento energia'!$Q$39*'Profilo eolico'!B4120</f>
        <v>1280.3083088315493</v>
      </c>
      <c r="F4118">
        <f>$P$41*'Profilo fotovoltaico'!B4120+'Approvvigionamento energia'!$Q$41*'Profilo eolico'!B4120</f>
        <v>2248.4636508066842</v>
      </c>
      <c r="G4118">
        <f>$P$43*'Profilo fotovoltaico'!B4120+'Approvvigionamento energia'!$Q$43*'Profilo eolico'!B4120</f>
        <v>3216.6189927818195</v>
      </c>
      <c r="H4118">
        <f t="shared" si="128"/>
        <v>1138.4335154826958</v>
      </c>
      <c r="I4118">
        <f>IF(LCOH!$C$28=Menu!$A$1,'Approvvigionamento energia'!C4118,0)+IF(LCOH!$C$28=Menu!$A$2,'Approvvigionamento energia'!D4118,0)+IF(LCOH!$C$28=Menu!$A$3,'Approvvigionamento energia'!E4118,0)+IF(LCOH!$C$28=Menu!$A$4,'Approvvigionamento energia'!F4118,0)+IF(LCOH!$C$28=Menu!$A$5,'Approvvigionamento energia'!G4118,0)+IF(LCOH!$C$28=Menu!$A$6,'Approvvigionamento energia'!H4118,0)</f>
        <v>2248.4636508066842</v>
      </c>
      <c r="J4118">
        <f>'Approvvigionamento energia'!A4118+'Approvvigionamento energia'!B4118+'Approvvigionamento energia'!I4118</f>
        <v>2870.9636508066842</v>
      </c>
      <c r="K4118">
        <f>IF(MIN(LCOH!$C$18,J4118)&gt;=$P$48*LCOH!$C$18, MIN(LCOH!$C$18,J4118),0)</f>
        <v>1500</v>
      </c>
      <c r="L4118">
        <f t="shared" si="129"/>
        <v>1370.9636508066842</v>
      </c>
      <c r="M4118">
        <f>K4118/LCOH!$C$18</f>
        <v>1</v>
      </c>
      <c r="N4118">
        <f>K4118/LCOH!$C$34</f>
        <v>28.901734104046245</v>
      </c>
    </row>
    <row r="4119" spans="1:14" x14ac:dyDescent="0.35">
      <c r="A4119">
        <f>'Profilo fotovoltaico'!B4121*LCOH!$C$20</f>
        <v>496</v>
      </c>
      <c r="B4119">
        <f>'Profilo eolico'!B4121*LCOH!$C$21</f>
        <v>62.6</v>
      </c>
      <c r="C4119">
        <f>$P$35*'Profilo fotovoltaico'!B4121</f>
        <v>3647.8876450605444</v>
      </c>
      <c r="D4119">
        <f>$Q$37*'Profilo eolico'!B4121</f>
        <v>365.24814439647696</v>
      </c>
      <c r="E4119">
        <f>$P$39*'Profilo fotovoltaico'!B4121+'Approvvigionamento energia'!$Q$39*'Profilo eolico'!B4121</f>
        <v>1185.9080195624938</v>
      </c>
      <c r="F4119">
        <f>$P$41*'Profilo fotovoltaico'!B4121+'Approvvigionamento energia'!$Q$41*'Profilo eolico'!B4121</f>
        <v>2006.5678947285107</v>
      </c>
      <c r="G4119">
        <f>$P$43*'Profilo fotovoltaico'!B4121+'Approvvigionamento energia'!$Q$43*'Profilo eolico'!B4121</f>
        <v>2827.2277698945277</v>
      </c>
      <c r="H4119">
        <f t="shared" si="128"/>
        <v>1138.4335154826958</v>
      </c>
      <c r="I4119">
        <f>IF(LCOH!$C$28=Menu!$A$1,'Approvvigionamento energia'!C4119,0)+IF(LCOH!$C$28=Menu!$A$2,'Approvvigionamento energia'!D4119,0)+IF(LCOH!$C$28=Menu!$A$3,'Approvvigionamento energia'!E4119,0)+IF(LCOH!$C$28=Menu!$A$4,'Approvvigionamento energia'!F4119,0)+IF(LCOH!$C$28=Menu!$A$5,'Approvvigionamento energia'!G4119,0)+IF(LCOH!$C$28=Menu!$A$6,'Approvvigionamento energia'!H4119,0)</f>
        <v>2006.5678947285107</v>
      </c>
      <c r="J4119">
        <f>'Approvvigionamento energia'!A4119+'Approvvigionamento energia'!B4119+'Approvvigionamento energia'!I4119</f>
        <v>2565.1678947285109</v>
      </c>
      <c r="K4119">
        <f>IF(MIN(LCOH!$C$18,J4119)&gt;=$P$48*LCOH!$C$18, MIN(LCOH!$C$18,J4119),0)</f>
        <v>1500</v>
      </c>
      <c r="L4119">
        <f t="shared" si="129"/>
        <v>1065.1678947285109</v>
      </c>
      <c r="M4119">
        <f>K4119/LCOH!$C$18</f>
        <v>1</v>
      </c>
      <c r="N4119">
        <f>K4119/LCOH!$C$34</f>
        <v>28.901734104046245</v>
      </c>
    </row>
    <row r="4120" spans="1:14" x14ac:dyDescent="0.35">
      <c r="A4120">
        <f>'Profilo fotovoltaico'!B4122*LCOH!$C$20</f>
        <v>408</v>
      </c>
      <c r="B4120">
        <f>'Profilo eolico'!B4122*LCOH!$C$21</f>
        <v>70.099999999999994</v>
      </c>
      <c r="C4120">
        <f>$P$35*'Profilo fotovoltaico'!B4122</f>
        <v>3000.6817725498022</v>
      </c>
      <c r="D4120">
        <f>$Q$37*'Profilo eolico'!B4122</f>
        <v>409.00790610531999</v>
      </c>
      <c r="E4120">
        <f>$P$39*'Profilo fotovoltaico'!B4122+'Approvvigionamento energia'!$Q$39*'Profilo eolico'!B4122</f>
        <v>1056.9263727164405</v>
      </c>
      <c r="F4120">
        <f>$P$41*'Profilo fotovoltaico'!B4122+'Approvvigionamento energia'!$Q$41*'Profilo eolico'!B4122</f>
        <v>1704.8448393275612</v>
      </c>
      <c r="G4120">
        <f>$P$43*'Profilo fotovoltaico'!B4122+'Approvvigionamento energia'!$Q$43*'Profilo eolico'!B4122</f>
        <v>2352.7633059386817</v>
      </c>
      <c r="H4120">
        <f t="shared" si="128"/>
        <v>1138.4335154826958</v>
      </c>
      <c r="I4120">
        <f>IF(LCOH!$C$28=Menu!$A$1,'Approvvigionamento energia'!C4120,0)+IF(LCOH!$C$28=Menu!$A$2,'Approvvigionamento energia'!D4120,0)+IF(LCOH!$C$28=Menu!$A$3,'Approvvigionamento energia'!E4120,0)+IF(LCOH!$C$28=Menu!$A$4,'Approvvigionamento energia'!F4120,0)+IF(LCOH!$C$28=Menu!$A$5,'Approvvigionamento energia'!G4120,0)+IF(LCOH!$C$28=Menu!$A$6,'Approvvigionamento energia'!H4120,0)</f>
        <v>1704.8448393275612</v>
      </c>
      <c r="J4120">
        <f>'Approvvigionamento energia'!A4120+'Approvvigionamento energia'!B4120+'Approvvigionamento energia'!I4120</f>
        <v>2182.9448393275611</v>
      </c>
      <c r="K4120">
        <f>IF(MIN(LCOH!$C$18,J4120)&gt;=$P$48*LCOH!$C$18, MIN(LCOH!$C$18,J4120),0)</f>
        <v>1500</v>
      </c>
      <c r="L4120">
        <f t="shared" si="129"/>
        <v>682.94483932756111</v>
      </c>
      <c r="M4120">
        <f>K4120/LCOH!$C$18</f>
        <v>1</v>
      </c>
      <c r="N4120">
        <f>K4120/LCOH!$C$34</f>
        <v>28.901734104046245</v>
      </c>
    </row>
    <row r="4121" spans="1:14" x14ac:dyDescent="0.35">
      <c r="A4121">
        <f>'Profilo fotovoltaico'!B4123*LCOH!$C$20</f>
        <v>304</v>
      </c>
      <c r="B4121">
        <f>'Profilo eolico'!B4123*LCOH!$C$21</f>
        <v>75.800000000000011</v>
      </c>
      <c r="C4121">
        <f>$P$35*'Profilo fotovoltaico'!B4123</f>
        <v>2235.8021050371076</v>
      </c>
      <c r="D4121">
        <f>$Q$37*'Profilo eolico'!B4123</f>
        <v>442.26532500404079</v>
      </c>
      <c r="E4121">
        <f>$P$39*'Profilo fotovoltaico'!B4123+'Approvvigionamento energia'!$Q$39*'Profilo eolico'!B4123</f>
        <v>890.64952001230745</v>
      </c>
      <c r="F4121">
        <f>$P$41*'Profilo fotovoltaico'!B4123+'Approvvigionamento energia'!$Q$41*'Profilo eolico'!B4123</f>
        <v>1339.0337150205742</v>
      </c>
      <c r="G4121">
        <f>$P$43*'Profilo fotovoltaico'!B4123+'Approvvigionamento energia'!$Q$43*'Profilo eolico'!B4123</f>
        <v>1787.4179100288411</v>
      </c>
      <c r="H4121">
        <f t="shared" si="128"/>
        <v>1138.4335154826958</v>
      </c>
      <c r="I4121">
        <f>IF(LCOH!$C$28=Menu!$A$1,'Approvvigionamento energia'!C4121,0)+IF(LCOH!$C$28=Menu!$A$2,'Approvvigionamento energia'!D4121,0)+IF(LCOH!$C$28=Menu!$A$3,'Approvvigionamento energia'!E4121,0)+IF(LCOH!$C$28=Menu!$A$4,'Approvvigionamento energia'!F4121,0)+IF(LCOH!$C$28=Menu!$A$5,'Approvvigionamento energia'!G4121,0)+IF(LCOH!$C$28=Menu!$A$6,'Approvvigionamento energia'!H4121,0)</f>
        <v>1339.0337150205742</v>
      </c>
      <c r="J4121">
        <f>'Approvvigionamento energia'!A4121+'Approvvigionamento energia'!B4121+'Approvvigionamento energia'!I4121</f>
        <v>1718.8337150205741</v>
      </c>
      <c r="K4121">
        <f>IF(MIN(LCOH!$C$18,J4121)&gt;=$P$48*LCOH!$C$18, MIN(LCOH!$C$18,J4121),0)</f>
        <v>1500</v>
      </c>
      <c r="L4121">
        <f t="shared" si="129"/>
        <v>218.83371502057412</v>
      </c>
      <c r="M4121">
        <f>K4121/LCOH!$C$18</f>
        <v>1</v>
      </c>
      <c r="N4121">
        <f>K4121/LCOH!$C$34</f>
        <v>28.901734104046245</v>
      </c>
    </row>
    <row r="4122" spans="1:14" x14ac:dyDescent="0.35">
      <c r="A4122">
        <f>'Profilo fotovoltaico'!B4124*LCOH!$C$20</f>
        <v>190</v>
      </c>
      <c r="B4122">
        <f>'Profilo eolico'!B4124*LCOH!$C$21</f>
        <v>79.900000000000006</v>
      </c>
      <c r="C4122">
        <f>$P$35*'Profilo fotovoltaico'!B4124</f>
        <v>1397.3763156481923</v>
      </c>
      <c r="D4122">
        <f>$Q$37*'Profilo eolico'!B4124</f>
        <v>466.18732807154163</v>
      </c>
      <c r="E4122">
        <f>$P$39*'Profilo fotovoltaico'!B4124+'Approvvigionamento energia'!$Q$39*'Profilo eolico'!B4124</f>
        <v>698.98457496570427</v>
      </c>
      <c r="F4122">
        <f>$P$41*'Profilo fotovoltaico'!B4124+'Approvvigionamento energia'!$Q$41*'Profilo eolico'!B4124</f>
        <v>931.78182185986702</v>
      </c>
      <c r="G4122">
        <f>$P$43*'Profilo fotovoltaico'!B4124+'Approvvigionamento energia'!$Q$43*'Profilo eolico'!B4124</f>
        <v>1164.5790687540298</v>
      </c>
      <c r="H4122">
        <f t="shared" si="128"/>
        <v>1138.4335154826958</v>
      </c>
      <c r="I4122">
        <f>IF(LCOH!$C$28=Menu!$A$1,'Approvvigionamento energia'!C4122,0)+IF(LCOH!$C$28=Menu!$A$2,'Approvvigionamento energia'!D4122,0)+IF(LCOH!$C$28=Menu!$A$3,'Approvvigionamento energia'!E4122,0)+IF(LCOH!$C$28=Menu!$A$4,'Approvvigionamento energia'!F4122,0)+IF(LCOH!$C$28=Menu!$A$5,'Approvvigionamento energia'!G4122,0)+IF(LCOH!$C$28=Menu!$A$6,'Approvvigionamento energia'!H4122,0)</f>
        <v>931.78182185986702</v>
      </c>
      <c r="J4122">
        <f>'Approvvigionamento energia'!A4122+'Approvvigionamento energia'!B4122+'Approvvigionamento energia'!I4122</f>
        <v>1201.6818218598669</v>
      </c>
      <c r="K4122">
        <f>IF(MIN(LCOH!$C$18,J4122)&gt;=$P$48*LCOH!$C$18, MIN(LCOH!$C$18,J4122),0)</f>
        <v>1201.6818218598669</v>
      </c>
      <c r="L4122">
        <f t="shared" si="129"/>
        <v>0</v>
      </c>
      <c r="M4122">
        <f>K4122/LCOH!$C$18</f>
        <v>0.80112121457324459</v>
      </c>
      <c r="N4122">
        <f>K4122/LCOH!$C$34</f>
        <v>23.153792328706491</v>
      </c>
    </row>
    <row r="4123" spans="1:14" x14ac:dyDescent="0.35">
      <c r="A4123">
        <f>'Profilo fotovoltaico'!B4125*LCOH!$C$20</f>
        <v>84</v>
      </c>
      <c r="B4123">
        <f>'Profilo eolico'!B4125*LCOH!$C$21</f>
        <v>89.2</v>
      </c>
      <c r="C4123">
        <f>$P$35*'Profilo fotovoltaico'!B4125</f>
        <v>617.78742376025355</v>
      </c>
      <c r="D4123">
        <f>$Q$37*'Profilo eolico'!B4125</f>
        <v>520.44943259050706</v>
      </c>
      <c r="E4123">
        <f>$P$39*'Profilo fotovoltaico'!B4125+'Approvvigionamento energia'!$Q$39*'Profilo eolico'!B4125</f>
        <v>544.78393038294371</v>
      </c>
      <c r="F4123">
        <f>$P$41*'Profilo fotovoltaico'!B4125+'Approvvigionamento energia'!$Q$41*'Profilo eolico'!B4125</f>
        <v>569.11842817538036</v>
      </c>
      <c r="G4123">
        <f>$P$43*'Profilo fotovoltaico'!B4125+'Approvvigionamento energia'!$Q$43*'Profilo eolico'!B4125</f>
        <v>593.4529259678169</v>
      </c>
      <c r="H4123">
        <f t="shared" si="128"/>
        <v>1138.4335154826958</v>
      </c>
      <c r="I4123">
        <f>IF(LCOH!$C$28=Menu!$A$1,'Approvvigionamento energia'!C4123,0)+IF(LCOH!$C$28=Menu!$A$2,'Approvvigionamento energia'!D4123,0)+IF(LCOH!$C$28=Menu!$A$3,'Approvvigionamento energia'!E4123,0)+IF(LCOH!$C$28=Menu!$A$4,'Approvvigionamento energia'!F4123,0)+IF(LCOH!$C$28=Menu!$A$5,'Approvvigionamento energia'!G4123,0)+IF(LCOH!$C$28=Menu!$A$6,'Approvvigionamento energia'!H4123,0)</f>
        <v>569.11842817538036</v>
      </c>
      <c r="J4123">
        <f>'Approvvigionamento energia'!A4123+'Approvvigionamento energia'!B4123+'Approvvigionamento energia'!I4123</f>
        <v>742.3184281753804</v>
      </c>
      <c r="K4123">
        <f>IF(MIN(LCOH!$C$18,J4123)&gt;=$P$48*LCOH!$C$18, MIN(LCOH!$C$18,J4123),0)</f>
        <v>742.3184281753804</v>
      </c>
      <c r="L4123">
        <f t="shared" si="129"/>
        <v>0</v>
      </c>
      <c r="M4123">
        <f>K4123/LCOH!$C$18</f>
        <v>0.49487895211692029</v>
      </c>
      <c r="N4123">
        <f>K4123/LCOH!$C$34</f>
        <v>14.302859887772263</v>
      </c>
    </row>
    <row r="4124" spans="1:14" x14ac:dyDescent="0.35">
      <c r="A4124">
        <f>'Profilo fotovoltaico'!B4126*LCOH!$C$20</f>
        <v>12</v>
      </c>
      <c r="B4124">
        <f>'Profilo eolico'!B4126*LCOH!$C$21</f>
        <v>97.4</v>
      </c>
      <c r="C4124">
        <f>$P$35*'Profilo fotovoltaico'!B4126</f>
        <v>88.255346251464786</v>
      </c>
      <c r="D4124">
        <f>$Q$37*'Profilo eolico'!B4126</f>
        <v>568.29343872550885</v>
      </c>
      <c r="E4124">
        <f>$P$39*'Profilo fotovoltaico'!B4126+'Approvvigionamento energia'!$Q$39*'Profilo eolico'!B4126</f>
        <v>448.28391560699777</v>
      </c>
      <c r="F4124">
        <f>$P$41*'Profilo fotovoltaico'!B4126+'Approvvigionamento energia'!$Q$41*'Profilo eolico'!B4126</f>
        <v>328.2743924884868</v>
      </c>
      <c r="G4124">
        <f>$P$43*'Profilo fotovoltaico'!B4126+'Approvvigionamento energia'!$Q$43*'Profilo eolico'!B4126</f>
        <v>208.2648693699758</v>
      </c>
      <c r="H4124">
        <f t="shared" si="128"/>
        <v>1138.4335154826958</v>
      </c>
      <c r="I4124">
        <f>IF(LCOH!$C$28=Menu!$A$1,'Approvvigionamento energia'!C4124,0)+IF(LCOH!$C$28=Menu!$A$2,'Approvvigionamento energia'!D4124,0)+IF(LCOH!$C$28=Menu!$A$3,'Approvvigionamento energia'!E4124,0)+IF(LCOH!$C$28=Menu!$A$4,'Approvvigionamento energia'!F4124,0)+IF(LCOH!$C$28=Menu!$A$5,'Approvvigionamento energia'!G4124,0)+IF(LCOH!$C$28=Menu!$A$6,'Approvvigionamento energia'!H4124,0)</f>
        <v>328.2743924884868</v>
      </c>
      <c r="J4124">
        <f>'Approvvigionamento energia'!A4124+'Approvvigionamento energia'!B4124+'Approvvigionamento energia'!I4124</f>
        <v>437.67439248848677</v>
      </c>
      <c r="K4124">
        <f>IF(MIN(LCOH!$C$18,J4124)&gt;=$P$48*LCOH!$C$18, MIN(LCOH!$C$18,J4124),0)</f>
        <v>437.67439248848677</v>
      </c>
      <c r="L4124">
        <f t="shared" si="129"/>
        <v>0</v>
      </c>
      <c r="M4124">
        <f>K4124/LCOH!$C$18</f>
        <v>0.29178292832565783</v>
      </c>
      <c r="N4124">
        <f>K4124/LCOH!$C$34</f>
        <v>8.4330326105681461</v>
      </c>
    </row>
    <row r="4125" spans="1:14" x14ac:dyDescent="0.35">
      <c r="A4125">
        <f>'Profilo fotovoltaico'!B4127*LCOH!$C$20</f>
        <v>0</v>
      </c>
      <c r="B4125">
        <f>'Profilo eolico'!B4127*LCOH!$C$21</f>
        <v>93.100000000000009</v>
      </c>
      <c r="C4125">
        <f>$P$35*'Profilo fotovoltaico'!B4127</f>
        <v>0</v>
      </c>
      <c r="D4125">
        <f>$Q$37*'Profilo eolico'!B4127</f>
        <v>543.20450867910552</v>
      </c>
      <c r="E4125">
        <f>$P$39*'Profilo fotovoltaico'!B4127+'Approvvigionamento energia'!$Q$39*'Profilo eolico'!B4127</f>
        <v>407.40338150932911</v>
      </c>
      <c r="F4125">
        <f>$P$41*'Profilo fotovoltaico'!B4127+'Approvvigionamento energia'!$Q$41*'Profilo eolico'!B4127</f>
        <v>271.60225433955276</v>
      </c>
      <c r="G4125">
        <f>$P$43*'Profilo fotovoltaico'!B4127+'Approvvigionamento energia'!$Q$43*'Profilo eolico'!B4127</f>
        <v>135.80112716977638</v>
      </c>
      <c r="H4125">
        <f t="shared" si="128"/>
        <v>1138.4335154826958</v>
      </c>
      <c r="I4125">
        <f>IF(LCOH!$C$28=Menu!$A$1,'Approvvigionamento energia'!C4125,0)+IF(LCOH!$C$28=Menu!$A$2,'Approvvigionamento energia'!D4125,0)+IF(LCOH!$C$28=Menu!$A$3,'Approvvigionamento energia'!E4125,0)+IF(LCOH!$C$28=Menu!$A$4,'Approvvigionamento energia'!F4125,0)+IF(LCOH!$C$28=Menu!$A$5,'Approvvigionamento energia'!G4125,0)+IF(LCOH!$C$28=Menu!$A$6,'Approvvigionamento energia'!H4125,0)</f>
        <v>271.60225433955276</v>
      </c>
      <c r="J4125">
        <f>'Approvvigionamento energia'!A4125+'Approvvigionamento energia'!B4125+'Approvvigionamento energia'!I4125</f>
        <v>364.70225433955278</v>
      </c>
      <c r="K4125">
        <f>IF(MIN(LCOH!$C$18,J4125)&gt;=$P$48*LCOH!$C$18, MIN(LCOH!$C$18,J4125),0)</f>
        <v>0</v>
      </c>
      <c r="L4125">
        <f t="shared" si="129"/>
        <v>364.70225433955278</v>
      </c>
      <c r="M4125">
        <f>K4125/LCOH!$C$18</f>
        <v>0</v>
      </c>
      <c r="N4125">
        <f>K4125/LCOH!$C$34</f>
        <v>0</v>
      </c>
    </row>
    <row r="4126" spans="1:14" x14ac:dyDescent="0.35">
      <c r="A4126">
        <f>'Profilo fotovoltaico'!B4128*LCOH!$C$20</f>
        <v>0</v>
      </c>
      <c r="B4126">
        <f>'Profilo eolico'!B4128*LCOH!$C$21</f>
        <v>87.9</v>
      </c>
      <c r="C4126">
        <f>$P$35*'Profilo fotovoltaico'!B4128</f>
        <v>0</v>
      </c>
      <c r="D4126">
        <f>$Q$37*'Profilo eolico'!B4128</f>
        <v>512.86440722764098</v>
      </c>
      <c r="E4126">
        <f>$P$39*'Profilo fotovoltaico'!B4128+'Approvvigionamento energia'!$Q$39*'Profilo eolico'!B4128</f>
        <v>384.64830542073071</v>
      </c>
      <c r="F4126">
        <f>$P$41*'Profilo fotovoltaico'!B4128+'Approvvigionamento energia'!$Q$41*'Profilo eolico'!B4128</f>
        <v>256.43220361382049</v>
      </c>
      <c r="G4126">
        <f>$P$43*'Profilo fotovoltaico'!B4128+'Approvvigionamento energia'!$Q$43*'Profilo eolico'!B4128</f>
        <v>128.21610180691025</v>
      </c>
      <c r="H4126">
        <f t="shared" si="128"/>
        <v>1138.4335154826958</v>
      </c>
      <c r="I4126">
        <f>IF(LCOH!$C$28=Menu!$A$1,'Approvvigionamento energia'!C4126,0)+IF(LCOH!$C$28=Menu!$A$2,'Approvvigionamento energia'!D4126,0)+IF(LCOH!$C$28=Menu!$A$3,'Approvvigionamento energia'!E4126,0)+IF(LCOH!$C$28=Menu!$A$4,'Approvvigionamento energia'!F4126,0)+IF(LCOH!$C$28=Menu!$A$5,'Approvvigionamento energia'!G4126,0)+IF(LCOH!$C$28=Menu!$A$6,'Approvvigionamento energia'!H4126,0)</f>
        <v>256.43220361382049</v>
      </c>
      <c r="J4126">
        <f>'Approvvigionamento energia'!A4126+'Approvvigionamento energia'!B4126+'Approvvigionamento energia'!I4126</f>
        <v>344.33220361382052</v>
      </c>
      <c r="K4126">
        <f>IF(MIN(LCOH!$C$18,J4126)&gt;=$P$48*LCOH!$C$18, MIN(LCOH!$C$18,J4126),0)</f>
        <v>0</v>
      </c>
      <c r="L4126">
        <f t="shared" si="129"/>
        <v>344.33220361382052</v>
      </c>
      <c r="M4126">
        <f>K4126/LCOH!$C$18</f>
        <v>0</v>
      </c>
      <c r="N4126">
        <f>K4126/LCOH!$C$34</f>
        <v>0</v>
      </c>
    </row>
    <row r="4127" spans="1:14" x14ac:dyDescent="0.35">
      <c r="A4127">
        <f>'Profilo fotovoltaico'!B4129*LCOH!$C$20</f>
        <v>0</v>
      </c>
      <c r="B4127">
        <f>'Profilo eolico'!B4129*LCOH!$C$21</f>
        <v>82</v>
      </c>
      <c r="C4127">
        <f>$P$35*'Profilo fotovoltaico'!B4129</f>
        <v>0</v>
      </c>
      <c r="D4127">
        <f>$Q$37*'Profilo eolico'!B4129</f>
        <v>478.44006135001774</v>
      </c>
      <c r="E4127">
        <f>$P$39*'Profilo fotovoltaico'!B4129+'Approvvigionamento energia'!$Q$39*'Profilo eolico'!B4129</f>
        <v>358.83004601251326</v>
      </c>
      <c r="F4127">
        <f>$P$41*'Profilo fotovoltaico'!B4129+'Approvvigionamento energia'!$Q$41*'Profilo eolico'!B4129</f>
        <v>239.22003067500887</v>
      </c>
      <c r="G4127">
        <f>$P$43*'Profilo fotovoltaico'!B4129+'Approvvigionamento energia'!$Q$43*'Profilo eolico'!B4129</f>
        <v>119.61001533750444</v>
      </c>
      <c r="H4127">
        <f t="shared" si="128"/>
        <v>1138.4335154826958</v>
      </c>
      <c r="I4127">
        <f>IF(LCOH!$C$28=Menu!$A$1,'Approvvigionamento energia'!C4127,0)+IF(LCOH!$C$28=Menu!$A$2,'Approvvigionamento energia'!D4127,0)+IF(LCOH!$C$28=Menu!$A$3,'Approvvigionamento energia'!E4127,0)+IF(LCOH!$C$28=Menu!$A$4,'Approvvigionamento energia'!F4127,0)+IF(LCOH!$C$28=Menu!$A$5,'Approvvigionamento energia'!G4127,0)+IF(LCOH!$C$28=Menu!$A$6,'Approvvigionamento energia'!H4127,0)</f>
        <v>239.22003067500887</v>
      </c>
      <c r="J4127">
        <f>'Approvvigionamento energia'!A4127+'Approvvigionamento energia'!B4127+'Approvvigionamento energia'!I4127</f>
        <v>321.22003067500884</v>
      </c>
      <c r="K4127">
        <f>IF(MIN(LCOH!$C$18,J4127)&gt;=$P$48*LCOH!$C$18, MIN(LCOH!$C$18,J4127),0)</f>
        <v>0</v>
      </c>
      <c r="L4127">
        <f t="shared" si="129"/>
        <v>321.22003067500884</v>
      </c>
      <c r="M4127">
        <f>K4127/LCOH!$C$18</f>
        <v>0</v>
      </c>
      <c r="N4127">
        <f>K4127/LCOH!$C$34</f>
        <v>0</v>
      </c>
    </row>
    <row r="4128" spans="1:14" x14ac:dyDescent="0.35">
      <c r="A4128">
        <f>'Profilo fotovoltaico'!B4130*LCOH!$C$20</f>
        <v>0</v>
      </c>
      <c r="B4128">
        <f>'Profilo eolico'!B4130*LCOH!$C$21</f>
        <v>77.7</v>
      </c>
      <c r="C4128">
        <f>$P$35*'Profilo fotovoltaico'!B4130</f>
        <v>0</v>
      </c>
      <c r="D4128">
        <f>$Q$37*'Profilo eolico'!B4130</f>
        <v>453.35113130361435</v>
      </c>
      <c r="E4128">
        <f>$P$39*'Profilo fotovoltaico'!B4130+'Approvvigionamento energia'!$Q$39*'Profilo eolico'!B4130</f>
        <v>340.01334847771074</v>
      </c>
      <c r="F4128">
        <f>$P$41*'Profilo fotovoltaico'!B4130+'Approvvigionamento energia'!$Q$41*'Profilo eolico'!B4130</f>
        <v>226.67556565180718</v>
      </c>
      <c r="G4128">
        <f>$P$43*'Profilo fotovoltaico'!B4130+'Approvvigionamento energia'!$Q$43*'Profilo eolico'!B4130</f>
        <v>113.33778282590359</v>
      </c>
      <c r="H4128">
        <f t="shared" si="128"/>
        <v>1138.4335154826958</v>
      </c>
      <c r="I4128">
        <f>IF(LCOH!$C$28=Menu!$A$1,'Approvvigionamento energia'!C4128,0)+IF(LCOH!$C$28=Menu!$A$2,'Approvvigionamento energia'!D4128,0)+IF(LCOH!$C$28=Menu!$A$3,'Approvvigionamento energia'!E4128,0)+IF(LCOH!$C$28=Menu!$A$4,'Approvvigionamento energia'!F4128,0)+IF(LCOH!$C$28=Menu!$A$5,'Approvvigionamento energia'!G4128,0)+IF(LCOH!$C$28=Menu!$A$6,'Approvvigionamento energia'!H4128,0)</f>
        <v>226.67556565180718</v>
      </c>
      <c r="J4128">
        <f>'Approvvigionamento energia'!A4128+'Approvvigionamento energia'!B4128+'Approvvigionamento energia'!I4128</f>
        <v>304.37556565180716</v>
      </c>
      <c r="K4128">
        <f>IF(MIN(LCOH!$C$18,J4128)&gt;=$P$48*LCOH!$C$18, MIN(LCOH!$C$18,J4128),0)</f>
        <v>0</v>
      </c>
      <c r="L4128">
        <f t="shared" si="129"/>
        <v>304.37556565180716</v>
      </c>
      <c r="M4128">
        <f>K4128/LCOH!$C$18</f>
        <v>0</v>
      </c>
      <c r="N4128">
        <f>K4128/LCOH!$C$34</f>
        <v>0</v>
      </c>
    </row>
    <row r="4129" spans="1:14" x14ac:dyDescent="0.35">
      <c r="A4129">
        <f>'Profilo fotovoltaico'!B4131*LCOH!$C$20</f>
        <v>0</v>
      </c>
      <c r="B4129">
        <f>'Profilo eolico'!B4131*LCOH!$C$21</f>
        <v>76.599999999999994</v>
      </c>
      <c r="C4129">
        <f>$P$35*'Profilo fotovoltaico'!B4131</f>
        <v>0</v>
      </c>
      <c r="D4129">
        <f>$Q$37*'Profilo eolico'!B4131</f>
        <v>446.93303291965071</v>
      </c>
      <c r="E4129">
        <f>$P$39*'Profilo fotovoltaico'!B4131+'Approvvigionamento energia'!$Q$39*'Profilo eolico'!B4131</f>
        <v>335.19977468973798</v>
      </c>
      <c r="F4129">
        <f>$P$41*'Profilo fotovoltaico'!B4131+'Approvvigionamento energia'!$Q$41*'Profilo eolico'!B4131</f>
        <v>223.46651645982536</v>
      </c>
      <c r="G4129">
        <f>$P$43*'Profilo fotovoltaico'!B4131+'Approvvigionamento energia'!$Q$43*'Profilo eolico'!B4131</f>
        <v>111.73325822991268</v>
      </c>
      <c r="H4129">
        <f t="shared" si="128"/>
        <v>1138.4335154826958</v>
      </c>
      <c r="I4129">
        <f>IF(LCOH!$C$28=Menu!$A$1,'Approvvigionamento energia'!C4129,0)+IF(LCOH!$C$28=Menu!$A$2,'Approvvigionamento energia'!D4129,0)+IF(LCOH!$C$28=Menu!$A$3,'Approvvigionamento energia'!E4129,0)+IF(LCOH!$C$28=Menu!$A$4,'Approvvigionamento energia'!F4129,0)+IF(LCOH!$C$28=Menu!$A$5,'Approvvigionamento energia'!G4129,0)+IF(LCOH!$C$28=Menu!$A$6,'Approvvigionamento energia'!H4129,0)</f>
        <v>223.46651645982536</v>
      </c>
      <c r="J4129">
        <f>'Approvvigionamento energia'!A4129+'Approvvigionamento energia'!B4129+'Approvvigionamento energia'!I4129</f>
        <v>300.06651645982538</v>
      </c>
      <c r="K4129">
        <f>IF(MIN(LCOH!$C$18,J4129)&gt;=$P$48*LCOH!$C$18, MIN(LCOH!$C$18,J4129),0)</f>
        <v>0</v>
      </c>
      <c r="L4129">
        <f t="shared" si="129"/>
        <v>300.06651645982538</v>
      </c>
      <c r="M4129">
        <f>K4129/LCOH!$C$18</f>
        <v>0</v>
      </c>
      <c r="N4129">
        <f>K4129/LCOH!$C$34</f>
        <v>0</v>
      </c>
    </row>
    <row r="4130" spans="1:14" x14ac:dyDescent="0.35">
      <c r="A4130">
        <f>'Profilo fotovoltaico'!B4132*LCOH!$C$20</f>
        <v>0</v>
      </c>
      <c r="B4130">
        <f>'Profilo eolico'!B4132*LCOH!$C$21</f>
        <v>81.900000000000006</v>
      </c>
      <c r="C4130">
        <f>$P$35*'Profilo fotovoltaico'!B4132</f>
        <v>0</v>
      </c>
      <c r="D4130">
        <f>$Q$37*'Profilo eolico'!B4132</f>
        <v>477.85659786056647</v>
      </c>
      <c r="E4130">
        <f>$P$39*'Profilo fotovoltaico'!B4132+'Approvvigionamento energia'!$Q$39*'Profilo eolico'!B4132</f>
        <v>358.39244839542482</v>
      </c>
      <c r="F4130">
        <f>$P$41*'Profilo fotovoltaico'!B4132+'Approvvigionamento energia'!$Q$41*'Profilo eolico'!B4132</f>
        <v>238.92829893028323</v>
      </c>
      <c r="G4130">
        <f>$P$43*'Profilo fotovoltaico'!B4132+'Approvvigionamento energia'!$Q$43*'Profilo eolico'!B4132</f>
        <v>119.46414946514162</v>
      </c>
      <c r="H4130">
        <f t="shared" si="128"/>
        <v>1138.4335154826958</v>
      </c>
      <c r="I4130">
        <f>IF(LCOH!$C$28=Menu!$A$1,'Approvvigionamento energia'!C4130,0)+IF(LCOH!$C$28=Menu!$A$2,'Approvvigionamento energia'!D4130,0)+IF(LCOH!$C$28=Menu!$A$3,'Approvvigionamento energia'!E4130,0)+IF(LCOH!$C$28=Menu!$A$4,'Approvvigionamento energia'!F4130,0)+IF(LCOH!$C$28=Menu!$A$5,'Approvvigionamento energia'!G4130,0)+IF(LCOH!$C$28=Menu!$A$6,'Approvvigionamento energia'!H4130,0)</f>
        <v>238.92829893028323</v>
      </c>
      <c r="J4130">
        <f>'Approvvigionamento energia'!A4130+'Approvvigionamento energia'!B4130+'Approvvigionamento energia'!I4130</f>
        <v>320.82829893028327</v>
      </c>
      <c r="K4130">
        <f>IF(MIN(LCOH!$C$18,J4130)&gt;=$P$48*LCOH!$C$18, MIN(LCOH!$C$18,J4130),0)</f>
        <v>0</v>
      </c>
      <c r="L4130">
        <f t="shared" si="129"/>
        <v>320.82829893028327</v>
      </c>
      <c r="M4130">
        <f>K4130/LCOH!$C$18</f>
        <v>0</v>
      </c>
      <c r="N4130">
        <f>K4130/LCOH!$C$34</f>
        <v>0</v>
      </c>
    </row>
    <row r="4131" spans="1:14" x14ac:dyDescent="0.35">
      <c r="A4131">
        <f>'Profilo fotovoltaico'!B4133*LCOH!$C$20</f>
        <v>0</v>
      </c>
      <c r="B4131">
        <f>'Profilo eolico'!B4133*LCOH!$C$21</f>
        <v>100.3</v>
      </c>
      <c r="C4131">
        <f>$P$35*'Profilo fotovoltaico'!B4133</f>
        <v>0</v>
      </c>
      <c r="D4131">
        <f>$Q$37*'Profilo eolico'!B4133</f>
        <v>585.21387991959477</v>
      </c>
      <c r="E4131">
        <f>$P$39*'Profilo fotovoltaico'!B4133+'Approvvigionamento energia'!$Q$39*'Profilo eolico'!B4133</f>
        <v>438.91040993969608</v>
      </c>
      <c r="F4131">
        <f>$P$41*'Profilo fotovoltaico'!B4133+'Approvvigionamento energia'!$Q$41*'Profilo eolico'!B4133</f>
        <v>292.60693995979739</v>
      </c>
      <c r="G4131">
        <f>$P$43*'Profilo fotovoltaico'!B4133+'Approvvigionamento energia'!$Q$43*'Profilo eolico'!B4133</f>
        <v>146.30346997989869</v>
      </c>
      <c r="H4131">
        <f t="shared" si="128"/>
        <v>1138.4335154826958</v>
      </c>
      <c r="I4131">
        <f>IF(LCOH!$C$28=Menu!$A$1,'Approvvigionamento energia'!C4131,0)+IF(LCOH!$C$28=Menu!$A$2,'Approvvigionamento energia'!D4131,0)+IF(LCOH!$C$28=Menu!$A$3,'Approvvigionamento energia'!E4131,0)+IF(LCOH!$C$28=Menu!$A$4,'Approvvigionamento energia'!F4131,0)+IF(LCOH!$C$28=Menu!$A$5,'Approvvigionamento energia'!G4131,0)+IF(LCOH!$C$28=Menu!$A$6,'Approvvigionamento energia'!H4131,0)</f>
        <v>292.60693995979739</v>
      </c>
      <c r="J4131">
        <f>'Approvvigionamento energia'!A4131+'Approvvigionamento energia'!B4131+'Approvvigionamento energia'!I4131</f>
        <v>392.9069399597974</v>
      </c>
      <c r="K4131">
        <f>IF(MIN(LCOH!$C$18,J4131)&gt;=$P$48*LCOH!$C$18, MIN(LCOH!$C$18,J4131),0)</f>
        <v>392.9069399597974</v>
      </c>
      <c r="L4131">
        <f t="shared" si="129"/>
        <v>0</v>
      </c>
      <c r="M4131">
        <f>K4131/LCOH!$C$18</f>
        <v>0.26193795997319824</v>
      </c>
      <c r="N4131">
        <f>K4131/LCOH!$C$34</f>
        <v>7.5704612709016841</v>
      </c>
    </row>
    <row r="4132" spans="1:14" x14ac:dyDescent="0.35">
      <c r="A4132">
        <f>'Profilo fotovoltaico'!B4134*LCOH!$C$20</f>
        <v>0</v>
      </c>
      <c r="B4132">
        <f>'Profilo eolico'!B4134*LCOH!$C$21</f>
        <v>116.8</v>
      </c>
      <c r="C4132">
        <f>$P$35*'Profilo fotovoltaico'!B4134</f>
        <v>0</v>
      </c>
      <c r="D4132">
        <f>$Q$37*'Profilo eolico'!B4134</f>
        <v>681.48535567904958</v>
      </c>
      <c r="E4132">
        <f>$P$39*'Profilo fotovoltaico'!B4134+'Approvvigionamento energia'!$Q$39*'Profilo eolico'!B4134</f>
        <v>511.11401675928715</v>
      </c>
      <c r="F4132">
        <f>$P$41*'Profilo fotovoltaico'!B4134+'Approvvigionamento energia'!$Q$41*'Profilo eolico'!B4134</f>
        <v>340.74267783952479</v>
      </c>
      <c r="G4132">
        <f>$P$43*'Profilo fotovoltaico'!B4134+'Approvvigionamento energia'!$Q$43*'Profilo eolico'!B4134</f>
        <v>170.37133891976239</v>
      </c>
      <c r="H4132">
        <f t="shared" si="128"/>
        <v>1138.4335154826958</v>
      </c>
      <c r="I4132">
        <f>IF(LCOH!$C$28=Menu!$A$1,'Approvvigionamento energia'!C4132,0)+IF(LCOH!$C$28=Menu!$A$2,'Approvvigionamento energia'!D4132,0)+IF(LCOH!$C$28=Menu!$A$3,'Approvvigionamento energia'!E4132,0)+IF(LCOH!$C$28=Menu!$A$4,'Approvvigionamento energia'!F4132,0)+IF(LCOH!$C$28=Menu!$A$5,'Approvvigionamento energia'!G4132,0)+IF(LCOH!$C$28=Menu!$A$6,'Approvvigionamento energia'!H4132,0)</f>
        <v>340.74267783952479</v>
      </c>
      <c r="J4132">
        <f>'Approvvigionamento energia'!A4132+'Approvvigionamento energia'!B4132+'Approvvigionamento energia'!I4132</f>
        <v>457.5426778395248</v>
      </c>
      <c r="K4132">
        <f>IF(MIN(LCOH!$C$18,J4132)&gt;=$P$48*LCOH!$C$18, MIN(LCOH!$C$18,J4132),0)</f>
        <v>457.5426778395248</v>
      </c>
      <c r="L4132">
        <f t="shared" si="129"/>
        <v>0</v>
      </c>
      <c r="M4132">
        <f>K4132/LCOH!$C$18</f>
        <v>0.30502845189301653</v>
      </c>
      <c r="N4132">
        <f>K4132/LCOH!$C$34</f>
        <v>8.8158512107808242</v>
      </c>
    </row>
    <row r="4133" spans="1:14" x14ac:dyDescent="0.35">
      <c r="A4133">
        <f>'Profilo fotovoltaico'!B4135*LCOH!$C$20</f>
        <v>0</v>
      </c>
      <c r="B4133">
        <f>'Profilo eolico'!B4135*LCOH!$C$21</f>
        <v>124.60000000000001</v>
      </c>
      <c r="C4133">
        <f>$P$35*'Profilo fotovoltaico'!B4135</f>
        <v>0</v>
      </c>
      <c r="D4133">
        <f>$Q$37*'Profilo eolico'!B4135</f>
        <v>726.99550785624638</v>
      </c>
      <c r="E4133">
        <f>$P$39*'Profilo fotovoltaico'!B4135+'Approvvigionamento energia'!$Q$39*'Profilo eolico'!B4135</f>
        <v>545.24663089218484</v>
      </c>
      <c r="F4133">
        <f>$P$41*'Profilo fotovoltaico'!B4135+'Approvvigionamento energia'!$Q$41*'Profilo eolico'!B4135</f>
        <v>363.49775392812319</v>
      </c>
      <c r="G4133">
        <f>$P$43*'Profilo fotovoltaico'!B4135+'Approvvigionamento energia'!$Q$43*'Profilo eolico'!B4135</f>
        <v>181.74887696406159</v>
      </c>
      <c r="H4133">
        <f t="shared" si="128"/>
        <v>1138.4335154826958</v>
      </c>
      <c r="I4133">
        <f>IF(LCOH!$C$28=Menu!$A$1,'Approvvigionamento energia'!C4133,0)+IF(LCOH!$C$28=Menu!$A$2,'Approvvigionamento energia'!D4133,0)+IF(LCOH!$C$28=Menu!$A$3,'Approvvigionamento energia'!E4133,0)+IF(LCOH!$C$28=Menu!$A$4,'Approvvigionamento energia'!F4133,0)+IF(LCOH!$C$28=Menu!$A$5,'Approvvigionamento energia'!G4133,0)+IF(LCOH!$C$28=Menu!$A$6,'Approvvigionamento energia'!H4133,0)</f>
        <v>363.49775392812319</v>
      </c>
      <c r="J4133">
        <f>'Approvvigionamento energia'!A4133+'Approvvigionamento energia'!B4133+'Approvvigionamento energia'!I4133</f>
        <v>488.09775392812321</v>
      </c>
      <c r="K4133">
        <f>IF(MIN(LCOH!$C$18,J4133)&gt;=$P$48*LCOH!$C$18, MIN(LCOH!$C$18,J4133),0)</f>
        <v>488.09775392812321</v>
      </c>
      <c r="L4133">
        <f t="shared" si="129"/>
        <v>0</v>
      </c>
      <c r="M4133">
        <f>K4133/LCOH!$C$18</f>
        <v>0.32539850261874881</v>
      </c>
      <c r="N4133">
        <f>K4133/LCOH!$C$34</f>
        <v>9.4045810005418726</v>
      </c>
    </row>
    <row r="4134" spans="1:14" x14ac:dyDescent="0.35">
      <c r="A4134">
        <f>'Profilo fotovoltaico'!B4136*LCOH!$C$20</f>
        <v>42</v>
      </c>
      <c r="B4134">
        <f>'Profilo eolico'!B4136*LCOH!$C$21</f>
        <v>112.19999999999999</v>
      </c>
      <c r="C4134">
        <f>$P$35*'Profilo fotovoltaico'!B4136</f>
        <v>308.89371188012677</v>
      </c>
      <c r="D4134">
        <f>$Q$37*'Profilo eolico'!B4136</f>
        <v>654.64603516429247</v>
      </c>
      <c r="E4134">
        <f>$P$39*'Profilo fotovoltaico'!B4136+'Approvvigionamento energia'!$Q$39*'Profilo eolico'!B4136</f>
        <v>568.207954343251</v>
      </c>
      <c r="F4134">
        <f>$P$41*'Profilo fotovoltaico'!B4136+'Approvvigionamento energia'!$Q$41*'Profilo eolico'!B4136</f>
        <v>481.76987352220965</v>
      </c>
      <c r="G4134">
        <f>$P$43*'Profilo fotovoltaico'!B4136+'Approvvigionamento energia'!$Q$43*'Profilo eolico'!B4136</f>
        <v>395.33179270116818</v>
      </c>
      <c r="H4134">
        <f t="shared" si="128"/>
        <v>1138.4335154826958</v>
      </c>
      <c r="I4134">
        <f>IF(LCOH!$C$28=Menu!$A$1,'Approvvigionamento energia'!C4134,0)+IF(LCOH!$C$28=Menu!$A$2,'Approvvigionamento energia'!D4134,0)+IF(LCOH!$C$28=Menu!$A$3,'Approvvigionamento energia'!E4134,0)+IF(LCOH!$C$28=Menu!$A$4,'Approvvigionamento energia'!F4134,0)+IF(LCOH!$C$28=Menu!$A$5,'Approvvigionamento energia'!G4134,0)+IF(LCOH!$C$28=Menu!$A$6,'Approvvigionamento energia'!H4134,0)</f>
        <v>481.76987352220965</v>
      </c>
      <c r="J4134">
        <f>'Approvvigionamento energia'!A4134+'Approvvigionamento energia'!B4134+'Approvvigionamento energia'!I4134</f>
        <v>635.96987352220958</v>
      </c>
      <c r="K4134">
        <f>IF(MIN(LCOH!$C$18,J4134)&gt;=$P$48*LCOH!$C$18, MIN(LCOH!$C$18,J4134),0)</f>
        <v>635.96987352220958</v>
      </c>
      <c r="L4134">
        <f t="shared" si="129"/>
        <v>0</v>
      </c>
      <c r="M4134">
        <f>K4134/LCOH!$C$18</f>
        <v>0.42397991568147303</v>
      </c>
      <c r="N4134">
        <f>K4134/LCOH!$C$34</f>
        <v>12.253754788481881</v>
      </c>
    </row>
    <row r="4135" spans="1:14" x14ac:dyDescent="0.35">
      <c r="A4135">
        <f>'Profilo fotovoltaico'!B4137*LCOH!$C$20</f>
        <v>128</v>
      </c>
      <c r="B4135">
        <f>'Profilo eolico'!B4137*LCOH!$C$21</f>
        <v>95</v>
      </c>
      <c r="C4135">
        <f>$P$35*'Profilo fotovoltaico'!B4137</f>
        <v>941.39036001562431</v>
      </c>
      <c r="D4135">
        <f>$Q$37*'Profilo eolico'!B4137</f>
        <v>554.29031497867902</v>
      </c>
      <c r="E4135">
        <f>$P$39*'Profilo fotovoltaico'!B4137+'Approvvigionamento energia'!$Q$39*'Profilo eolico'!B4137</f>
        <v>651.06532623791531</v>
      </c>
      <c r="F4135">
        <f>$P$41*'Profilo fotovoltaico'!B4137+'Approvvigionamento energia'!$Q$41*'Profilo eolico'!B4137</f>
        <v>747.84033749715172</v>
      </c>
      <c r="G4135">
        <f>$P$43*'Profilo fotovoltaico'!B4137+'Approvvigionamento energia'!$Q$43*'Profilo eolico'!B4137</f>
        <v>844.61534875638802</v>
      </c>
      <c r="H4135">
        <f t="shared" si="128"/>
        <v>1138.4335154826958</v>
      </c>
      <c r="I4135">
        <f>IF(LCOH!$C$28=Menu!$A$1,'Approvvigionamento energia'!C4135,0)+IF(LCOH!$C$28=Menu!$A$2,'Approvvigionamento energia'!D4135,0)+IF(LCOH!$C$28=Menu!$A$3,'Approvvigionamento energia'!E4135,0)+IF(LCOH!$C$28=Menu!$A$4,'Approvvigionamento energia'!F4135,0)+IF(LCOH!$C$28=Menu!$A$5,'Approvvigionamento energia'!G4135,0)+IF(LCOH!$C$28=Menu!$A$6,'Approvvigionamento energia'!H4135,0)</f>
        <v>747.84033749715172</v>
      </c>
      <c r="J4135">
        <f>'Approvvigionamento energia'!A4135+'Approvvigionamento energia'!B4135+'Approvvigionamento energia'!I4135</f>
        <v>970.84033749715172</v>
      </c>
      <c r="K4135">
        <f>IF(MIN(LCOH!$C$18,J4135)&gt;=$P$48*LCOH!$C$18, MIN(LCOH!$C$18,J4135),0)</f>
        <v>970.84033749715172</v>
      </c>
      <c r="L4135">
        <f t="shared" si="129"/>
        <v>0</v>
      </c>
      <c r="M4135">
        <f>K4135/LCOH!$C$18</f>
        <v>0.64722689166476777</v>
      </c>
      <c r="N4135">
        <f>K4135/LCOH!$C$34</f>
        <v>18.705979527883464</v>
      </c>
    </row>
    <row r="4136" spans="1:14" x14ac:dyDescent="0.35">
      <c r="A4136">
        <f>'Profilo fotovoltaico'!B4138*LCOH!$C$20</f>
        <v>234</v>
      </c>
      <c r="B4136">
        <f>'Profilo eolico'!B4138*LCOH!$C$21</f>
        <v>89.5</v>
      </c>
      <c r="C4136">
        <f>$P$35*'Profilo fotovoltaico'!B4138</f>
        <v>1720.9792519035634</v>
      </c>
      <c r="D4136">
        <f>$Q$37*'Profilo eolico'!B4138</f>
        <v>522.19982305886072</v>
      </c>
      <c r="E4136">
        <f>$P$39*'Profilo fotovoltaico'!B4138+'Approvvigionamento energia'!$Q$39*'Profilo eolico'!B4138</f>
        <v>821.89468027003636</v>
      </c>
      <c r="F4136">
        <f>$P$41*'Profilo fotovoltaico'!B4138+'Approvvigionamento energia'!$Q$41*'Profilo eolico'!B4138</f>
        <v>1121.5895374812121</v>
      </c>
      <c r="G4136">
        <f>$P$43*'Profilo fotovoltaico'!B4138+'Approvvigionamento energia'!$Q$43*'Profilo eolico'!B4138</f>
        <v>1421.2843946923877</v>
      </c>
      <c r="H4136">
        <f t="shared" si="128"/>
        <v>1138.4335154826958</v>
      </c>
      <c r="I4136">
        <f>IF(LCOH!$C$28=Menu!$A$1,'Approvvigionamento energia'!C4136,0)+IF(LCOH!$C$28=Menu!$A$2,'Approvvigionamento energia'!D4136,0)+IF(LCOH!$C$28=Menu!$A$3,'Approvvigionamento energia'!E4136,0)+IF(LCOH!$C$28=Menu!$A$4,'Approvvigionamento energia'!F4136,0)+IF(LCOH!$C$28=Menu!$A$5,'Approvvigionamento energia'!G4136,0)+IF(LCOH!$C$28=Menu!$A$6,'Approvvigionamento energia'!H4136,0)</f>
        <v>1121.5895374812121</v>
      </c>
      <c r="J4136">
        <f>'Approvvigionamento energia'!A4136+'Approvvigionamento energia'!B4136+'Approvvigionamento energia'!I4136</f>
        <v>1445.0895374812121</v>
      </c>
      <c r="K4136">
        <f>IF(MIN(LCOH!$C$18,J4136)&gt;=$P$48*LCOH!$C$18, MIN(LCOH!$C$18,J4136),0)</f>
        <v>1445.0895374812121</v>
      </c>
      <c r="L4136">
        <f t="shared" si="129"/>
        <v>0</v>
      </c>
      <c r="M4136">
        <f>K4136/LCOH!$C$18</f>
        <v>0.9633930249874747</v>
      </c>
      <c r="N4136">
        <f>K4136/LCOH!$C$34</f>
        <v>27.843729045880774</v>
      </c>
    </row>
    <row r="4137" spans="1:14" x14ac:dyDescent="0.35">
      <c r="A4137">
        <f>'Profilo fotovoltaico'!B4139*LCOH!$C$20</f>
        <v>352</v>
      </c>
      <c r="B4137">
        <f>'Profilo eolico'!B4139*LCOH!$C$21</f>
        <v>79.8</v>
      </c>
      <c r="C4137">
        <f>$P$35*'Profilo fotovoltaico'!B4139</f>
        <v>2588.8234900429666</v>
      </c>
      <c r="D4137">
        <f>$Q$37*'Profilo eolico'!B4139</f>
        <v>465.60386458209035</v>
      </c>
      <c r="E4137">
        <f>$P$39*'Profilo fotovoltaico'!B4139+'Approvvigionamento energia'!$Q$39*'Profilo eolico'!B4139</f>
        <v>996.40877094730945</v>
      </c>
      <c r="F4137">
        <f>$P$41*'Profilo fotovoltaico'!B4139+'Approvvigionamento energia'!$Q$41*'Profilo eolico'!B4139</f>
        <v>1527.2136773125285</v>
      </c>
      <c r="G4137">
        <f>$P$43*'Profilo fotovoltaico'!B4139+'Approvvigionamento energia'!$Q$43*'Profilo eolico'!B4139</f>
        <v>2058.0185836777478</v>
      </c>
      <c r="H4137">
        <f t="shared" si="128"/>
        <v>1138.4335154826958</v>
      </c>
      <c r="I4137">
        <f>IF(LCOH!$C$28=Menu!$A$1,'Approvvigionamento energia'!C4137,0)+IF(LCOH!$C$28=Menu!$A$2,'Approvvigionamento energia'!D4137,0)+IF(LCOH!$C$28=Menu!$A$3,'Approvvigionamento energia'!E4137,0)+IF(LCOH!$C$28=Menu!$A$4,'Approvvigionamento energia'!F4137,0)+IF(LCOH!$C$28=Menu!$A$5,'Approvvigionamento energia'!G4137,0)+IF(LCOH!$C$28=Menu!$A$6,'Approvvigionamento energia'!H4137,0)</f>
        <v>1527.2136773125285</v>
      </c>
      <c r="J4137">
        <f>'Approvvigionamento energia'!A4137+'Approvvigionamento energia'!B4137+'Approvvigionamento energia'!I4137</f>
        <v>1959.0136773125284</v>
      </c>
      <c r="K4137">
        <f>IF(MIN(LCOH!$C$18,J4137)&gt;=$P$48*LCOH!$C$18, MIN(LCOH!$C$18,J4137),0)</f>
        <v>1500</v>
      </c>
      <c r="L4137">
        <f t="shared" si="129"/>
        <v>459.01367731252844</v>
      </c>
      <c r="M4137">
        <f>K4137/LCOH!$C$18</f>
        <v>1</v>
      </c>
      <c r="N4137">
        <f>K4137/LCOH!$C$34</f>
        <v>28.901734104046245</v>
      </c>
    </row>
    <row r="4138" spans="1:14" x14ac:dyDescent="0.35">
      <c r="A4138">
        <f>'Profilo fotovoltaico'!B4140*LCOH!$C$20</f>
        <v>462</v>
      </c>
      <c r="B4138">
        <f>'Profilo eolico'!B4140*LCOH!$C$21</f>
        <v>66.400000000000006</v>
      </c>
      <c r="C4138">
        <f>$P$35*'Profilo fotovoltaico'!B4140</f>
        <v>3397.8308306813942</v>
      </c>
      <c r="D4138">
        <f>$Q$37*'Profilo eolico'!B4140</f>
        <v>387.41975699562408</v>
      </c>
      <c r="E4138">
        <f>$P$39*'Profilo fotovoltaico'!B4140+'Approvvigionamento energia'!$Q$39*'Profilo eolico'!B4140</f>
        <v>1140.0225254170666</v>
      </c>
      <c r="F4138">
        <f>$P$41*'Profilo fotovoltaico'!B4140+'Approvvigionamento energia'!$Q$41*'Profilo eolico'!B4140</f>
        <v>1892.6252938385092</v>
      </c>
      <c r="G4138">
        <f>$P$43*'Profilo fotovoltaico'!B4140+'Approvvigionamento energia'!$Q$43*'Profilo eolico'!B4140</f>
        <v>2645.2280622599519</v>
      </c>
      <c r="H4138">
        <f t="shared" si="128"/>
        <v>1138.4335154826958</v>
      </c>
      <c r="I4138">
        <f>IF(LCOH!$C$28=Menu!$A$1,'Approvvigionamento energia'!C4138,0)+IF(LCOH!$C$28=Menu!$A$2,'Approvvigionamento energia'!D4138,0)+IF(LCOH!$C$28=Menu!$A$3,'Approvvigionamento energia'!E4138,0)+IF(LCOH!$C$28=Menu!$A$4,'Approvvigionamento energia'!F4138,0)+IF(LCOH!$C$28=Menu!$A$5,'Approvvigionamento energia'!G4138,0)+IF(LCOH!$C$28=Menu!$A$6,'Approvvigionamento energia'!H4138,0)</f>
        <v>1892.6252938385092</v>
      </c>
      <c r="J4138">
        <f>'Approvvigionamento energia'!A4138+'Approvvigionamento energia'!B4138+'Approvvigionamento energia'!I4138</f>
        <v>2421.0252938385092</v>
      </c>
      <c r="K4138">
        <f>IF(MIN(LCOH!$C$18,J4138)&gt;=$P$48*LCOH!$C$18, MIN(LCOH!$C$18,J4138),0)</f>
        <v>1500</v>
      </c>
      <c r="L4138">
        <f t="shared" si="129"/>
        <v>921.02529383850924</v>
      </c>
      <c r="M4138">
        <f>K4138/LCOH!$C$18</f>
        <v>1</v>
      </c>
      <c r="N4138">
        <f>K4138/LCOH!$C$34</f>
        <v>28.901734104046245</v>
      </c>
    </row>
    <row r="4139" spans="1:14" x14ac:dyDescent="0.35">
      <c r="A4139">
        <f>'Profilo fotovoltaico'!B4141*LCOH!$C$20</f>
        <v>552</v>
      </c>
      <c r="B4139">
        <f>'Profilo eolico'!B4141*LCOH!$C$21</f>
        <v>61.3</v>
      </c>
      <c r="C4139">
        <f>$P$35*'Profilo fotovoltaico'!B4141</f>
        <v>4059.74592756738</v>
      </c>
      <c r="D4139">
        <f>$Q$37*'Profilo eolico'!B4141</f>
        <v>357.66311903361077</v>
      </c>
      <c r="E4139">
        <f>$P$39*'Profilo fotovoltaico'!B4141+'Approvvigionamento energia'!$Q$39*'Profilo eolico'!B4141</f>
        <v>1283.1838211670531</v>
      </c>
      <c r="F4139">
        <f>$P$41*'Profilo fotovoltaico'!B4141+'Approvvigionamento energia'!$Q$41*'Profilo eolico'!B4141</f>
        <v>2208.7045233004956</v>
      </c>
      <c r="G4139">
        <f>$P$43*'Profilo fotovoltaico'!B4141+'Approvvigionamento energia'!$Q$43*'Profilo eolico'!B4141</f>
        <v>3134.2252254339378</v>
      </c>
      <c r="H4139">
        <f t="shared" si="128"/>
        <v>1138.4335154826958</v>
      </c>
      <c r="I4139">
        <f>IF(LCOH!$C$28=Menu!$A$1,'Approvvigionamento energia'!C4139,0)+IF(LCOH!$C$28=Menu!$A$2,'Approvvigionamento energia'!D4139,0)+IF(LCOH!$C$28=Menu!$A$3,'Approvvigionamento energia'!E4139,0)+IF(LCOH!$C$28=Menu!$A$4,'Approvvigionamento energia'!F4139,0)+IF(LCOH!$C$28=Menu!$A$5,'Approvvigionamento energia'!G4139,0)+IF(LCOH!$C$28=Menu!$A$6,'Approvvigionamento energia'!H4139,0)</f>
        <v>2208.7045233004956</v>
      </c>
      <c r="J4139">
        <f>'Approvvigionamento energia'!A4139+'Approvvigionamento energia'!B4139+'Approvvigionamento energia'!I4139</f>
        <v>2822.0045233004957</v>
      </c>
      <c r="K4139">
        <f>IF(MIN(LCOH!$C$18,J4139)&gt;=$P$48*LCOH!$C$18, MIN(LCOH!$C$18,J4139),0)</f>
        <v>1500</v>
      </c>
      <c r="L4139">
        <f t="shared" si="129"/>
        <v>1322.0045233004957</v>
      </c>
      <c r="M4139">
        <f>K4139/LCOH!$C$18</f>
        <v>1</v>
      </c>
      <c r="N4139">
        <f>K4139/LCOH!$C$34</f>
        <v>28.901734104046245</v>
      </c>
    </row>
    <row r="4140" spans="1:14" x14ac:dyDescent="0.35">
      <c r="A4140">
        <f>'Profilo fotovoltaico'!B4142*LCOH!$C$20</f>
        <v>608</v>
      </c>
      <c r="B4140">
        <f>'Profilo eolico'!B4142*LCOH!$C$21</f>
        <v>64.199999999999989</v>
      </c>
      <c r="C4140">
        <f>$P$35*'Profilo fotovoltaico'!B4142</f>
        <v>4471.6042100742152</v>
      </c>
      <c r="D4140">
        <f>$Q$37*'Profilo eolico'!B4142</f>
        <v>374.58356022769675</v>
      </c>
      <c r="E4140">
        <f>$P$39*'Profilo fotovoltaico'!B4142+'Approvvigionamento energia'!$Q$39*'Profilo eolico'!B4142</f>
        <v>1398.8387226893265</v>
      </c>
      <c r="F4140">
        <f>$P$41*'Profilo fotovoltaico'!B4142+'Approvvigionamento energia'!$Q$41*'Profilo eolico'!B4142</f>
        <v>2423.0938851509559</v>
      </c>
      <c r="G4140">
        <f>$P$43*'Profilo fotovoltaico'!B4142+'Approvvigionamento energia'!$Q$43*'Profilo eolico'!B4142</f>
        <v>3447.3490476125858</v>
      </c>
      <c r="H4140">
        <f t="shared" si="128"/>
        <v>1138.4335154826958</v>
      </c>
      <c r="I4140">
        <f>IF(LCOH!$C$28=Menu!$A$1,'Approvvigionamento energia'!C4140,0)+IF(LCOH!$C$28=Menu!$A$2,'Approvvigionamento energia'!D4140,0)+IF(LCOH!$C$28=Menu!$A$3,'Approvvigionamento energia'!E4140,0)+IF(LCOH!$C$28=Menu!$A$4,'Approvvigionamento energia'!F4140,0)+IF(LCOH!$C$28=Menu!$A$5,'Approvvigionamento energia'!G4140,0)+IF(LCOH!$C$28=Menu!$A$6,'Approvvigionamento energia'!H4140,0)</f>
        <v>2423.0938851509559</v>
      </c>
      <c r="J4140">
        <f>'Approvvigionamento energia'!A4140+'Approvvigionamento energia'!B4140+'Approvvigionamento energia'!I4140</f>
        <v>3095.2938851509562</v>
      </c>
      <c r="K4140">
        <f>IF(MIN(LCOH!$C$18,J4140)&gt;=$P$48*LCOH!$C$18, MIN(LCOH!$C$18,J4140),0)</f>
        <v>1500</v>
      </c>
      <c r="L4140">
        <f t="shared" si="129"/>
        <v>1595.2938851509562</v>
      </c>
      <c r="M4140">
        <f>K4140/LCOH!$C$18</f>
        <v>1</v>
      </c>
      <c r="N4140">
        <f>K4140/LCOH!$C$34</f>
        <v>28.901734104046245</v>
      </c>
    </row>
    <row r="4141" spans="1:14" x14ac:dyDescent="0.35">
      <c r="A4141">
        <f>'Profilo fotovoltaico'!B4143*LCOH!$C$20</f>
        <v>614</v>
      </c>
      <c r="B4141">
        <f>'Profilo eolico'!B4143*LCOH!$C$21</f>
        <v>71.099999999999994</v>
      </c>
      <c r="C4141">
        <f>$P$35*'Profilo fotovoltaico'!B4143</f>
        <v>4515.7318831999482</v>
      </c>
      <c r="D4141">
        <f>$Q$37*'Profilo eolico'!B4143</f>
        <v>414.84254099983241</v>
      </c>
      <c r="E4141">
        <f>$P$39*'Profilo fotovoltaico'!B4143+'Approvvigionamento energia'!$Q$39*'Profilo eolico'!B4143</f>
        <v>1440.0648765498613</v>
      </c>
      <c r="F4141">
        <f>$P$41*'Profilo fotovoltaico'!B4143+'Approvvigionamento energia'!$Q$41*'Profilo eolico'!B4143</f>
        <v>2465.2872120998904</v>
      </c>
      <c r="G4141">
        <f>$P$43*'Profilo fotovoltaico'!B4143+'Approvvigionamento energia'!$Q$43*'Profilo eolico'!B4143</f>
        <v>3490.5095476499191</v>
      </c>
      <c r="H4141">
        <f t="shared" si="128"/>
        <v>1138.4335154826958</v>
      </c>
      <c r="I4141">
        <f>IF(LCOH!$C$28=Menu!$A$1,'Approvvigionamento energia'!C4141,0)+IF(LCOH!$C$28=Menu!$A$2,'Approvvigionamento energia'!D4141,0)+IF(LCOH!$C$28=Menu!$A$3,'Approvvigionamento energia'!E4141,0)+IF(LCOH!$C$28=Menu!$A$4,'Approvvigionamento energia'!F4141,0)+IF(LCOH!$C$28=Menu!$A$5,'Approvvigionamento energia'!G4141,0)+IF(LCOH!$C$28=Menu!$A$6,'Approvvigionamento energia'!H4141,0)</f>
        <v>2465.2872120998904</v>
      </c>
      <c r="J4141">
        <f>'Approvvigionamento energia'!A4141+'Approvvigionamento energia'!B4141+'Approvvigionamento energia'!I4141</f>
        <v>3150.3872120998903</v>
      </c>
      <c r="K4141">
        <f>IF(MIN(LCOH!$C$18,J4141)&gt;=$P$48*LCOH!$C$18, MIN(LCOH!$C$18,J4141),0)</f>
        <v>1500</v>
      </c>
      <c r="L4141">
        <f t="shared" si="129"/>
        <v>1650.3872120998903</v>
      </c>
      <c r="M4141">
        <f>K4141/LCOH!$C$18</f>
        <v>1</v>
      </c>
      <c r="N4141">
        <f>K4141/LCOH!$C$34</f>
        <v>28.901734104046245</v>
      </c>
    </row>
    <row r="4142" spans="1:14" x14ac:dyDescent="0.35">
      <c r="A4142">
        <f>'Profilo fotovoltaico'!B4144*LCOH!$C$20</f>
        <v>585</v>
      </c>
      <c r="B4142">
        <f>'Profilo eolico'!B4144*LCOH!$C$21</f>
        <v>73.5</v>
      </c>
      <c r="C4142">
        <f>$P$35*'Profilo fotovoltaico'!B4144</f>
        <v>4302.4481297589082</v>
      </c>
      <c r="D4142">
        <f>$Q$37*'Profilo eolico'!B4144</f>
        <v>428.84566474666218</v>
      </c>
      <c r="E4142">
        <f>$P$39*'Profilo fotovoltaico'!B4144+'Approvvigionamento energia'!$Q$39*'Profilo eolico'!B4144</f>
        <v>1397.2462809997237</v>
      </c>
      <c r="F4142">
        <f>$P$41*'Profilo fotovoltaico'!B4144+'Approvvigionamento energia'!$Q$41*'Profilo eolico'!B4144</f>
        <v>2365.646897252785</v>
      </c>
      <c r="G4142">
        <f>$P$43*'Profilo fotovoltaico'!B4144+'Approvvigionamento energia'!$Q$43*'Profilo eolico'!B4144</f>
        <v>3334.0475135058468</v>
      </c>
      <c r="H4142">
        <f t="shared" si="128"/>
        <v>1138.4335154826958</v>
      </c>
      <c r="I4142">
        <f>IF(LCOH!$C$28=Menu!$A$1,'Approvvigionamento energia'!C4142,0)+IF(LCOH!$C$28=Menu!$A$2,'Approvvigionamento energia'!D4142,0)+IF(LCOH!$C$28=Menu!$A$3,'Approvvigionamento energia'!E4142,0)+IF(LCOH!$C$28=Menu!$A$4,'Approvvigionamento energia'!F4142,0)+IF(LCOH!$C$28=Menu!$A$5,'Approvvigionamento energia'!G4142,0)+IF(LCOH!$C$28=Menu!$A$6,'Approvvigionamento energia'!H4142,0)</f>
        <v>2365.646897252785</v>
      </c>
      <c r="J4142">
        <f>'Approvvigionamento energia'!A4142+'Approvvigionamento energia'!B4142+'Approvvigionamento energia'!I4142</f>
        <v>3024.146897252785</v>
      </c>
      <c r="K4142">
        <f>IF(MIN(LCOH!$C$18,J4142)&gt;=$P$48*LCOH!$C$18, MIN(LCOH!$C$18,J4142),0)</f>
        <v>1500</v>
      </c>
      <c r="L4142">
        <f t="shared" si="129"/>
        <v>1524.146897252785</v>
      </c>
      <c r="M4142">
        <f>K4142/LCOH!$C$18</f>
        <v>1</v>
      </c>
      <c r="N4142">
        <f>K4142/LCOH!$C$34</f>
        <v>28.901734104046245</v>
      </c>
    </row>
    <row r="4143" spans="1:14" x14ac:dyDescent="0.35">
      <c r="A4143">
        <f>'Profilo fotovoltaico'!B4145*LCOH!$C$20</f>
        <v>511</v>
      </c>
      <c r="B4143">
        <f>'Profilo eolico'!B4145*LCOH!$C$21</f>
        <v>74.800000000000011</v>
      </c>
      <c r="C4143">
        <f>$P$35*'Profilo fotovoltaico'!B4145</f>
        <v>3758.2068278748752</v>
      </c>
      <c r="D4143">
        <f>$Q$37*'Profilo eolico'!B4145</f>
        <v>436.43069010952837</v>
      </c>
      <c r="E4143">
        <f>$P$39*'Profilo fotovoltaico'!B4145+'Approvvigionamento energia'!$Q$39*'Profilo eolico'!B4145</f>
        <v>1266.874724550865</v>
      </c>
      <c r="F4143">
        <f>$P$41*'Profilo fotovoltaico'!B4145+'Approvvigionamento energia'!$Q$41*'Profilo eolico'!B4145</f>
        <v>2097.3187589922018</v>
      </c>
      <c r="G4143">
        <f>$P$43*'Profilo fotovoltaico'!B4145+'Approvvigionamento energia'!$Q$43*'Profilo eolico'!B4145</f>
        <v>2927.7627934335387</v>
      </c>
      <c r="H4143">
        <f t="shared" si="128"/>
        <v>1138.4335154826958</v>
      </c>
      <c r="I4143">
        <f>IF(LCOH!$C$28=Menu!$A$1,'Approvvigionamento energia'!C4143,0)+IF(LCOH!$C$28=Menu!$A$2,'Approvvigionamento energia'!D4143,0)+IF(LCOH!$C$28=Menu!$A$3,'Approvvigionamento energia'!E4143,0)+IF(LCOH!$C$28=Menu!$A$4,'Approvvigionamento energia'!F4143,0)+IF(LCOH!$C$28=Menu!$A$5,'Approvvigionamento energia'!G4143,0)+IF(LCOH!$C$28=Menu!$A$6,'Approvvigionamento energia'!H4143,0)</f>
        <v>2097.3187589922018</v>
      </c>
      <c r="J4143">
        <f>'Approvvigionamento energia'!A4143+'Approvvigionamento energia'!B4143+'Approvvigionamento energia'!I4143</f>
        <v>2683.1187589922019</v>
      </c>
      <c r="K4143">
        <f>IF(MIN(LCOH!$C$18,J4143)&gt;=$P$48*LCOH!$C$18, MIN(LCOH!$C$18,J4143),0)</f>
        <v>1500</v>
      </c>
      <c r="L4143">
        <f t="shared" si="129"/>
        <v>1183.1187589922019</v>
      </c>
      <c r="M4143">
        <f>K4143/LCOH!$C$18</f>
        <v>1</v>
      </c>
      <c r="N4143">
        <f>K4143/LCOH!$C$34</f>
        <v>28.901734104046245</v>
      </c>
    </row>
    <row r="4144" spans="1:14" x14ac:dyDescent="0.35">
      <c r="A4144">
        <f>'Profilo fotovoltaico'!B4146*LCOH!$C$20</f>
        <v>411</v>
      </c>
      <c r="B4144">
        <f>'Profilo eolico'!B4146*LCOH!$C$21</f>
        <v>81.900000000000006</v>
      </c>
      <c r="C4144">
        <f>$P$35*'Profilo fotovoltaico'!B4146</f>
        <v>3022.7456091126687</v>
      </c>
      <c r="D4144">
        <f>$Q$37*'Profilo eolico'!B4146</f>
        <v>477.85659786056647</v>
      </c>
      <c r="E4144">
        <f>$P$39*'Profilo fotovoltaico'!B4146+'Approvvigionamento energia'!$Q$39*'Profilo eolico'!B4146</f>
        <v>1114.0788506735921</v>
      </c>
      <c r="F4144">
        <f>$P$41*'Profilo fotovoltaico'!B4146+'Approvvigionamento energia'!$Q$41*'Profilo eolico'!B4146</f>
        <v>1750.3011034866176</v>
      </c>
      <c r="G4144">
        <f>$P$43*'Profilo fotovoltaico'!B4146+'Approvvigionamento energia'!$Q$43*'Profilo eolico'!B4146</f>
        <v>2386.5233562996427</v>
      </c>
      <c r="H4144">
        <f t="shared" si="128"/>
        <v>1138.4335154826958</v>
      </c>
      <c r="I4144">
        <f>IF(LCOH!$C$28=Menu!$A$1,'Approvvigionamento energia'!C4144,0)+IF(LCOH!$C$28=Menu!$A$2,'Approvvigionamento energia'!D4144,0)+IF(LCOH!$C$28=Menu!$A$3,'Approvvigionamento energia'!E4144,0)+IF(LCOH!$C$28=Menu!$A$4,'Approvvigionamento energia'!F4144,0)+IF(LCOH!$C$28=Menu!$A$5,'Approvvigionamento energia'!G4144,0)+IF(LCOH!$C$28=Menu!$A$6,'Approvvigionamento energia'!H4144,0)</f>
        <v>1750.3011034866176</v>
      </c>
      <c r="J4144">
        <f>'Approvvigionamento energia'!A4144+'Approvvigionamento energia'!B4144+'Approvvigionamento energia'!I4144</f>
        <v>2243.2011034866177</v>
      </c>
      <c r="K4144">
        <f>IF(MIN(LCOH!$C$18,J4144)&gt;=$P$48*LCOH!$C$18, MIN(LCOH!$C$18,J4144),0)</f>
        <v>1500</v>
      </c>
      <c r="L4144">
        <f t="shared" si="129"/>
        <v>743.20110348661774</v>
      </c>
      <c r="M4144">
        <f>K4144/LCOH!$C$18</f>
        <v>1</v>
      </c>
      <c r="N4144">
        <f>K4144/LCOH!$C$34</f>
        <v>28.901734104046245</v>
      </c>
    </row>
    <row r="4145" spans="1:14" x14ac:dyDescent="0.35">
      <c r="A4145">
        <f>'Profilo fotovoltaico'!B4147*LCOH!$C$20</f>
        <v>302</v>
      </c>
      <c r="B4145">
        <f>'Profilo eolico'!B4147*LCOH!$C$21</f>
        <v>87.4</v>
      </c>
      <c r="C4145">
        <f>$P$35*'Profilo fotovoltaico'!B4147</f>
        <v>2221.0928806618635</v>
      </c>
      <c r="D4145">
        <f>$Q$37*'Profilo eolico'!B4147</f>
        <v>509.94708978038477</v>
      </c>
      <c r="E4145">
        <f>$P$39*'Profilo fotovoltaico'!B4147+'Approvvigionamento energia'!$Q$39*'Profilo eolico'!B4147</f>
        <v>937.73353750075444</v>
      </c>
      <c r="F4145">
        <f>$P$41*'Profilo fotovoltaico'!B4147+'Approvvigionamento energia'!$Q$41*'Profilo eolico'!B4147</f>
        <v>1365.5199852211242</v>
      </c>
      <c r="G4145">
        <f>$P$43*'Profilo fotovoltaico'!B4147+'Approvvigionamento energia'!$Q$43*'Profilo eolico'!B4147</f>
        <v>1793.306432941494</v>
      </c>
      <c r="H4145">
        <f t="shared" si="128"/>
        <v>1138.4335154826958</v>
      </c>
      <c r="I4145">
        <f>IF(LCOH!$C$28=Menu!$A$1,'Approvvigionamento energia'!C4145,0)+IF(LCOH!$C$28=Menu!$A$2,'Approvvigionamento energia'!D4145,0)+IF(LCOH!$C$28=Menu!$A$3,'Approvvigionamento energia'!E4145,0)+IF(LCOH!$C$28=Menu!$A$4,'Approvvigionamento energia'!F4145,0)+IF(LCOH!$C$28=Menu!$A$5,'Approvvigionamento energia'!G4145,0)+IF(LCOH!$C$28=Menu!$A$6,'Approvvigionamento energia'!H4145,0)</f>
        <v>1365.5199852211242</v>
      </c>
      <c r="J4145">
        <f>'Approvvigionamento energia'!A4145+'Approvvigionamento energia'!B4145+'Approvvigionamento energia'!I4145</f>
        <v>1754.9199852211241</v>
      </c>
      <c r="K4145">
        <f>IF(MIN(LCOH!$C$18,J4145)&gt;=$P$48*LCOH!$C$18, MIN(LCOH!$C$18,J4145),0)</f>
        <v>1500</v>
      </c>
      <c r="L4145">
        <f t="shared" si="129"/>
        <v>254.91998522112408</v>
      </c>
      <c r="M4145">
        <f>K4145/LCOH!$C$18</f>
        <v>1</v>
      </c>
      <c r="N4145">
        <f>K4145/LCOH!$C$34</f>
        <v>28.901734104046245</v>
      </c>
    </row>
    <row r="4146" spans="1:14" x14ac:dyDescent="0.35">
      <c r="A4146">
        <f>'Profilo fotovoltaico'!B4148*LCOH!$C$20</f>
        <v>184</v>
      </c>
      <c r="B4146">
        <f>'Profilo eolico'!B4148*LCOH!$C$21</f>
        <v>93.100000000000009</v>
      </c>
      <c r="C4146">
        <f>$P$35*'Profilo fotovoltaico'!B4148</f>
        <v>1353.2486425224599</v>
      </c>
      <c r="D4146">
        <f>$Q$37*'Profilo eolico'!B4148</f>
        <v>543.20450867910552</v>
      </c>
      <c r="E4146">
        <f>$P$39*'Profilo fotovoltaico'!B4148+'Approvvigionamento energia'!$Q$39*'Profilo eolico'!B4148</f>
        <v>745.71554213994409</v>
      </c>
      <c r="F4146">
        <f>$P$41*'Profilo fotovoltaico'!B4148+'Approvvigionamento energia'!$Q$41*'Profilo eolico'!B4148</f>
        <v>948.22657560078278</v>
      </c>
      <c r="G4146">
        <f>$P$43*'Profilo fotovoltaico'!B4148+'Approvvigionamento energia'!$Q$43*'Profilo eolico'!B4148</f>
        <v>1150.7376090616215</v>
      </c>
      <c r="H4146">
        <f t="shared" si="128"/>
        <v>1138.4335154826958</v>
      </c>
      <c r="I4146">
        <f>IF(LCOH!$C$28=Menu!$A$1,'Approvvigionamento energia'!C4146,0)+IF(LCOH!$C$28=Menu!$A$2,'Approvvigionamento energia'!D4146,0)+IF(LCOH!$C$28=Menu!$A$3,'Approvvigionamento energia'!E4146,0)+IF(LCOH!$C$28=Menu!$A$4,'Approvvigionamento energia'!F4146,0)+IF(LCOH!$C$28=Menu!$A$5,'Approvvigionamento energia'!G4146,0)+IF(LCOH!$C$28=Menu!$A$6,'Approvvigionamento energia'!H4146,0)</f>
        <v>948.22657560078278</v>
      </c>
      <c r="J4146">
        <f>'Approvvigionamento energia'!A4146+'Approvvigionamento energia'!B4146+'Approvvigionamento energia'!I4146</f>
        <v>1225.3265756007827</v>
      </c>
      <c r="K4146">
        <f>IF(MIN(LCOH!$C$18,J4146)&gt;=$P$48*LCOH!$C$18, MIN(LCOH!$C$18,J4146),0)</f>
        <v>1225.3265756007827</v>
      </c>
      <c r="L4146">
        <f t="shared" si="129"/>
        <v>0</v>
      </c>
      <c r="M4146">
        <f>K4146/LCOH!$C$18</f>
        <v>0.81688438373385508</v>
      </c>
      <c r="N4146">
        <f>K4146/LCOH!$C$34</f>
        <v>23.609375252423558</v>
      </c>
    </row>
    <row r="4147" spans="1:14" x14ac:dyDescent="0.35">
      <c r="A4147">
        <f>'Profilo fotovoltaico'!B4149*LCOH!$C$20</f>
        <v>79</v>
      </c>
      <c r="B4147">
        <f>'Profilo eolico'!B4149*LCOH!$C$21</f>
        <v>116.2</v>
      </c>
      <c r="C4147">
        <f>$P$35*'Profilo fotovoltaico'!B4149</f>
        <v>581.01436282214308</v>
      </c>
      <c r="D4147">
        <f>$Q$37*'Profilo eolico'!B4149</f>
        <v>677.98457474234215</v>
      </c>
      <c r="E4147">
        <f>$P$39*'Profilo fotovoltaico'!B4149+'Approvvigionamento energia'!$Q$39*'Profilo eolico'!B4149</f>
        <v>653.74202176229232</v>
      </c>
      <c r="F4147">
        <f>$P$41*'Profilo fotovoltaico'!B4149+'Approvvigionamento energia'!$Q$41*'Profilo eolico'!B4149</f>
        <v>629.49946878224262</v>
      </c>
      <c r="G4147">
        <f>$P$43*'Profilo fotovoltaico'!B4149+'Approvvigionamento energia'!$Q$43*'Profilo eolico'!B4149</f>
        <v>605.25691580219291</v>
      </c>
      <c r="H4147">
        <f t="shared" si="128"/>
        <v>1138.4335154826958</v>
      </c>
      <c r="I4147">
        <f>IF(LCOH!$C$28=Menu!$A$1,'Approvvigionamento energia'!C4147,0)+IF(LCOH!$C$28=Menu!$A$2,'Approvvigionamento energia'!D4147,0)+IF(LCOH!$C$28=Menu!$A$3,'Approvvigionamento energia'!E4147,0)+IF(LCOH!$C$28=Menu!$A$4,'Approvvigionamento energia'!F4147,0)+IF(LCOH!$C$28=Menu!$A$5,'Approvvigionamento energia'!G4147,0)+IF(LCOH!$C$28=Menu!$A$6,'Approvvigionamento energia'!H4147,0)</f>
        <v>629.49946878224262</v>
      </c>
      <c r="J4147">
        <f>'Approvvigionamento energia'!A4147+'Approvvigionamento energia'!B4147+'Approvvigionamento energia'!I4147</f>
        <v>824.69946878224255</v>
      </c>
      <c r="K4147">
        <f>IF(MIN(LCOH!$C$18,J4147)&gt;=$P$48*LCOH!$C$18, MIN(LCOH!$C$18,J4147),0)</f>
        <v>824.69946878224255</v>
      </c>
      <c r="L4147">
        <f t="shared" si="129"/>
        <v>0</v>
      </c>
      <c r="M4147">
        <f>K4147/LCOH!$C$18</f>
        <v>0.54979964585482832</v>
      </c>
      <c r="N4147">
        <f>K4147/LCOH!$C$34</f>
        <v>15.89016317499504</v>
      </c>
    </row>
    <row r="4148" spans="1:14" x14ac:dyDescent="0.35">
      <c r="A4148">
        <f>'Profilo fotovoltaico'!B4150*LCOH!$C$20</f>
        <v>12</v>
      </c>
      <c r="B4148">
        <f>'Profilo eolico'!B4150*LCOH!$C$21</f>
        <v>142.1</v>
      </c>
      <c r="C4148">
        <f>$P$35*'Profilo fotovoltaico'!B4150</f>
        <v>88.255346251464786</v>
      </c>
      <c r="D4148">
        <f>$Q$37*'Profilo eolico'!B4150</f>
        <v>829.1016185102136</v>
      </c>
      <c r="E4148">
        <f>$P$39*'Profilo fotovoltaico'!B4150+'Approvvigionamento energia'!$Q$39*'Profilo eolico'!B4150</f>
        <v>643.89005044552641</v>
      </c>
      <c r="F4148">
        <f>$P$41*'Profilo fotovoltaico'!B4150+'Approvvigionamento energia'!$Q$41*'Profilo eolico'!B4150</f>
        <v>458.67848238083917</v>
      </c>
      <c r="G4148">
        <f>$P$43*'Profilo fotovoltaico'!B4150+'Approvvigionamento energia'!$Q$43*'Profilo eolico'!B4150</f>
        <v>273.46691431615199</v>
      </c>
      <c r="H4148">
        <f t="shared" si="128"/>
        <v>1138.4335154826958</v>
      </c>
      <c r="I4148">
        <f>IF(LCOH!$C$28=Menu!$A$1,'Approvvigionamento energia'!C4148,0)+IF(LCOH!$C$28=Menu!$A$2,'Approvvigionamento energia'!D4148,0)+IF(LCOH!$C$28=Menu!$A$3,'Approvvigionamento energia'!E4148,0)+IF(LCOH!$C$28=Menu!$A$4,'Approvvigionamento energia'!F4148,0)+IF(LCOH!$C$28=Menu!$A$5,'Approvvigionamento energia'!G4148,0)+IF(LCOH!$C$28=Menu!$A$6,'Approvvigionamento energia'!H4148,0)</f>
        <v>458.67848238083917</v>
      </c>
      <c r="J4148">
        <f>'Approvvigionamento energia'!A4148+'Approvvigionamento energia'!B4148+'Approvvigionamento energia'!I4148</f>
        <v>612.77848238083914</v>
      </c>
      <c r="K4148">
        <f>IF(MIN(LCOH!$C$18,J4148)&gt;=$P$48*LCOH!$C$18, MIN(LCOH!$C$18,J4148),0)</f>
        <v>612.77848238083914</v>
      </c>
      <c r="L4148">
        <f t="shared" si="129"/>
        <v>0</v>
      </c>
      <c r="M4148">
        <f>K4148/LCOH!$C$18</f>
        <v>0.40851898825389277</v>
      </c>
      <c r="N4148">
        <f>K4148/LCOH!$C$34</f>
        <v>11.806907174968</v>
      </c>
    </row>
    <row r="4149" spans="1:14" x14ac:dyDescent="0.35">
      <c r="A4149">
        <f>'Profilo fotovoltaico'!B4151*LCOH!$C$20</f>
        <v>0</v>
      </c>
      <c r="B4149">
        <f>'Profilo eolico'!B4151*LCOH!$C$21</f>
        <v>126.9</v>
      </c>
      <c r="C4149">
        <f>$P$35*'Profilo fotovoltaico'!B4151</f>
        <v>0</v>
      </c>
      <c r="D4149">
        <f>$Q$37*'Profilo eolico'!B4151</f>
        <v>740.41516811362499</v>
      </c>
      <c r="E4149">
        <f>$P$39*'Profilo fotovoltaico'!B4151+'Approvvigionamento energia'!$Q$39*'Profilo eolico'!B4151</f>
        <v>555.31137608521874</v>
      </c>
      <c r="F4149">
        <f>$P$41*'Profilo fotovoltaico'!B4151+'Approvvigionamento energia'!$Q$41*'Profilo eolico'!B4151</f>
        <v>370.20758405681249</v>
      </c>
      <c r="G4149">
        <f>$P$43*'Profilo fotovoltaico'!B4151+'Approvvigionamento energia'!$Q$43*'Profilo eolico'!B4151</f>
        <v>185.10379202840625</v>
      </c>
      <c r="H4149">
        <f t="shared" si="128"/>
        <v>1138.4335154826958</v>
      </c>
      <c r="I4149">
        <f>IF(LCOH!$C$28=Menu!$A$1,'Approvvigionamento energia'!C4149,0)+IF(LCOH!$C$28=Menu!$A$2,'Approvvigionamento energia'!D4149,0)+IF(LCOH!$C$28=Menu!$A$3,'Approvvigionamento energia'!E4149,0)+IF(LCOH!$C$28=Menu!$A$4,'Approvvigionamento energia'!F4149,0)+IF(LCOH!$C$28=Menu!$A$5,'Approvvigionamento energia'!G4149,0)+IF(LCOH!$C$28=Menu!$A$6,'Approvvigionamento energia'!H4149,0)</f>
        <v>370.20758405681249</v>
      </c>
      <c r="J4149">
        <f>'Approvvigionamento energia'!A4149+'Approvvigionamento energia'!B4149+'Approvvigionamento energia'!I4149</f>
        <v>497.10758405681247</v>
      </c>
      <c r="K4149">
        <f>IF(MIN(LCOH!$C$18,J4149)&gt;=$P$48*LCOH!$C$18, MIN(LCOH!$C$18,J4149),0)</f>
        <v>497.10758405681247</v>
      </c>
      <c r="L4149">
        <f t="shared" si="129"/>
        <v>0</v>
      </c>
      <c r="M4149">
        <f>K4149/LCOH!$C$18</f>
        <v>0.33140505603787496</v>
      </c>
      <c r="N4149">
        <f>K4149/LCOH!$C$34</f>
        <v>9.5781808103432073</v>
      </c>
    </row>
    <row r="4150" spans="1:14" x14ac:dyDescent="0.35">
      <c r="A4150">
        <f>'Profilo fotovoltaico'!B4152*LCOH!$C$20</f>
        <v>0</v>
      </c>
      <c r="B4150">
        <f>'Profilo eolico'!B4152*LCOH!$C$21</f>
        <v>106.30000000000001</v>
      </c>
      <c r="C4150">
        <f>$P$35*'Profilo fotovoltaico'!B4152</f>
        <v>0</v>
      </c>
      <c r="D4150">
        <f>$Q$37*'Profilo eolico'!B4152</f>
        <v>620.22168928666929</v>
      </c>
      <c r="E4150">
        <f>$P$39*'Profilo fotovoltaico'!B4152+'Approvvigionamento energia'!$Q$39*'Profilo eolico'!B4152</f>
        <v>465.16626696500197</v>
      </c>
      <c r="F4150">
        <f>$P$41*'Profilo fotovoltaico'!B4152+'Approvvigionamento energia'!$Q$41*'Profilo eolico'!B4152</f>
        <v>310.11084464333464</v>
      </c>
      <c r="G4150">
        <f>$P$43*'Profilo fotovoltaico'!B4152+'Approvvigionamento energia'!$Q$43*'Profilo eolico'!B4152</f>
        <v>155.05542232166732</v>
      </c>
      <c r="H4150">
        <f t="shared" si="128"/>
        <v>1138.4335154826958</v>
      </c>
      <c r="I4150">
        <f>IF(LCOH!$C$28=Menu!$A$1,'Approvvigionamento energia'!C4150,0)+IF(LCOH!$C$28=Menu!$A$2,'Approvvigionamento energia'!D4150,0)+IF(LCOH!$C$28=Menu!$A$3,'Approvvigionamento energia'!E4150,0)+IF(LCOH!$C$28=Menu!$A$4,'Approvvigionamento energia'!F4150,0)+IF(LCOH!$C$28=Menu!$A$5,'Approvvigionamento energia'!G4150,0)+IF(LCOH!$C$28=Menu!$A$6,'Approvvigionamento energia'!H4150,0)</f>
        <v>310.11084464333464</v>
      </c>
      <c r="J4150">
        <f>'Approvvigionamento energia'!A4150+'Approvvigionamento energia'!B4150+'Approvvigionamento energia'!I4150</f>
        <v>416.41084464333466</v>
      </c>
      <c r="K4150">
        <f>IF(MIN(LCOH!$C$18,J4150)&gt;=$P$48*LCOH!$C$18, MIN(LCOH!$C$18,J4150),0)</f>
        <v>416.41084464333466</v>
      </c>
      <c r="L4150">
        <f t="shared" si="129"/>
        <v>0</v>
      </c>
      <c r="M4150">
        <f>K4150/LCOH!$C$18</f>
        <v>0.27760722976222313</v>
      </c>
      <c r="N4150">
        <f>K4150/LCOH!$C$34</f>
        <v>8.0233303399486449</v>
      </c>
    </row>
    <row r="4151" spans="1:14" x14ac:dyDescent="0.35">
      <c r="A4151">
        <f>'Profilo fotovoltaico'!B4153*LCOH!$C$20</f>
        <v>0</v>
      </c>
      <c r="B4151">
        <f>'Profilo eolico'!B4153*LCOH!$C$21</f>
        <v>102.1</v>
      </c>
      <c r="C4151">
        <f>$P$35*'Profilo fotovoltaico'!B4153</f>
        <v>0</v>
      </c>
      <c r="D4151">
        <f>$Q$37*'Profilo eolico'!B4153</f>
        <v>595.71622272971717</v>
      </c>
      <c r="E4151">
        <f>$P$39*'Profilo fotovoltaico'!B4153+'Approvvigionamento energia'!$Q$39*'Profilo eolico'!B4153</f>
        <v>446.78716704728782</v>
      </c>
      <c r="F4151">
        <f>$P$41*'Profilo fotovoltaico'!B4153+'Approvvigionamento energia'!$Q$41*'Profilo eolico'!B4153</f>
        <v>297.85811136485859</v>
      </c>
      <c r="G4151">
        <f>$P$43*'Profilo fotovoltaico'!B4153+'Approvvigionamento energia'!$Q$43*'Profilo eolico'!B4153</f>
        <v>148.92905568242929</v>
      </c>
      <c r="H4151">
        <f t="shared" si="128"/>
        <v>1138.4335154826958</v>
      </c>
      <c r="I4151">
        <f>IF(LCOH!$C$28=Menu!$A$1,'Approvvigionamento energia'!C4151,0)+IF(LCOH!$C$28=Menu!$A$2,'Approvvigionamento energia'!D4151,0)+IF(LCOH!$C$28=Menu!$A$3,'Approvvigionamento energia'!E4151,0)+IF(LCOH!$C$28=Menu!$A$4,'Approvvigionamento energia'!F4151,0)+IF(LCOH!$C$28=Menu!$A$5,'Approvvigionamento energia'!G4151,0)+IF(LCOH!$C$28=Menu!$A$6,'Approvvigionamento energia'!H4151,0)</f>
        <v>297.85811136485859</v>
      </c>
      <c r="J4151">
        <f>'Approvvigionamento energia'!A4151+'Approvvigionamento energia'!B4151+'Approvvigionamento energia'!I4151</f>
        <v>399.95811136485861</v>
      </c>
      <c r="K4151">
        <f>IF(MIN(LCOH!$C$18,J4151)&gt;=$P$48*LCOH!$C$18, MIN(LCOH!$C$18,J4151),0)</f>
        <v>399.95811136485861</v>
      </c>
      <c r="L4151">
        <f t="shared" si="129"/>
        <v>0</v>
      </c>
      <c r="M4151">
        <f>K4151/LCOH!$C$18</f>
        <v>0.26663874090990575</v>
      </c>
      <c r="N4151">
        <f>K4151/LCOH!$C$34</f>
        <v>7.7063219916157735</v>
      </c>
    </row>
    <row r="4152" spans="1:14" x14ac:dyDescent="0.35">
      <c r="A4152">
        <f>'Profilo fotovoltaico'!B4154*LCOH!$C$20</f>
        <v>0</v>
      </c>
      <c r="B4152">
        <f>'Profilo eolico'!B4154*LCOH!$C$21</f>
        <v>103.6</v>
      </c>
      <c r="C4152">
        <f>$P$35*'Profilo fotovoltaico'!B4154</f>
        <v>0</v>
      </c>
      <c r="D4152">
        <f>$Q$37*'Profilo eolico'!B4154</f>
        <v>604.4681750714858</v>
      </c>
      <c r="E4152">
        <f>$P$39*'Profilo fotovoltaico'!B4154+'Approvvigionamento energia'!$Q$39*'Profilo eolico'!B4154</f>
        <v>453.3511313036143</v>
      </c>
      <c r="F4152">
        <f>$P$41*'Profilo fotovoltaico'!B4154+'Approvvigionamento energia'!$Q$41*'Profilo eolico'!B4154</f>
        <v>302.2340875357429</v>
      </c>
      <c r="G4152">
        <f>$P$43*'Profilo fotovoltaico'!B4154+'Approvvigionamento energia'!$Q$43*'Profilo eolico'!B4154</f>
        <v>151.11704376787145</v>
      </c>
      <c r="H4152">
        <f t="shared" si="128"/>
        <v>1138.4335154826958</v>
      </c>
      <c r="I4152">
        <f>IF(LCOH!$C$28=Menu!$A$1,'Approvvigionamento energia'!C4152,0)+IF(LCOH!$C$28=Menu!$A$2,'Approvvigionamento energia'!D4152,0)+IF(LCOH!$C$28=Menu!$A$3,'Approvvigionamento energia'!E4152,0)+IF(LCOH!$C$28=Menu!$A$4,'Approvvigionamento energia'!F4152,0)+IF(LCOH!$C$28=Menu!$A$5,'Approvvigionamento energia'!G4152,0)+IF(LCOH!$C$28=Menu!$A$6,'Approvvigionamento energia'!H4152,0)</f>
        <v>302.2340875357429</v>
      </c>
      <c r="J4152">
        <f>'Approvvigionamento energia'!A4152+'Approvvigionamento energia'!B4152+'Approvvigionamento energia'!I4152</f>
        <v>405.83408753574292</v>
      </c>
      <c r="K4152">
        <f>IF(MIN(LCOH!$C$18,J4152)&gt;=$P$48*LCOH!$C$18, MIN(LCOH!$C$18,J4152),0)</f>
        <v>405.83408753574292</v>
      </c>
      <c r="L4152">
        <f t="shared" si="129"/>
        <v>0</v>
      </c>
      <c r="M4152">
        <f>K4152/LCOH!$C$18</f>
        <v>0.27055605835716195</v>
      </c>
      <c r="N4152">
        <f>K4152/LCOH!$C$34</f>
        <v>7.819539258877513</v>
      </c>
    </row>
    <row r="4153" spans="1:14" x14ac:dyDescent="0.35">
      <c r="A4153">
        <f>'Profilo fotovoltaico'!B4155*LCOH!$C$20</f>
        <v>0</v>
      </c>
      <c r="B4153">
        <f>'Profilo eolico'!B4155*LCOH!$C$21</f>
        <v>108.5</v>
      </c>
      <c r="C4153">
        <f>$P$35*'Profilo fotovoltaico'!B4155</f>
        <v>0</v>
      </c>
      <c r="D4153">
        <f>$Q$37*'Profilo eolico'!B4155</f>
        <v>633.05788605459657</v>
      </c>
      <c r="E4153">
        <f>$P$39*'Profilo fotovoltaico'!B4155+'Approvvigionamento energia'!$Q$39*'Profilo eolico'!B4155</f>
        <v>474.79341454094742</v>
      </c>
      <c r="F4153">
        <f>$P$41*'Profilo fotovoltaico'!B4155+'Approvvigionamento energia'!$Q$41*'Profilo eolico'!B4155</f>
        <v>316.52894302729828</v>
      </c>
      <c r="G4153">
        <f>$P$43*'Profilo fotovoltaico'!B4155+'Approvvigionamento energia'!$Q$43*'Profilo eolico'!B4155</f>
        <v>158.26447151364914</v>
      </c>
      <c r="H4153">
        <f t="shared" si="128"/>
        <v>1138.4335154826958</v>
      </c>
      <c r="I4153">
        <f>IF(LCOH!$C$28=Menu!$A$1,'Approvvigionamento energia'!C4153,0)+IF(LCOH!$C$28=Menu!$A$2,'Approvvigionamento energia'!D4153,0)+IF(LCOH!$C$28=Menu!$A$3,'Approvvigionamento energia'!E4153,0)+IF(LCOH!$C$28=Menu!$A$4,'Approvvigionamento energia'!F4153,0)+IF(LCOH!$C$28=Menu!$A$5,'Approvvigionamento energia'!G4153,0)+IF(LCOH!$C$28=Menu!$A$6,'Approvvigionamento energia'!H4153,0)</f>
        <v>316.52894302729828</v>
      </c>
      <c r="J4153">
        <f>'Approvvigionamento energia'!A4153+'Approvvigionamento energia'!B4153+'Approvvigionamento energia'!I4153</f>
        <v>425.02894302729828</v>
      </c>
      <c r="K4153">
        <f>IF(MIN(LCOH!$C$18,J4153)&gt;=$P$48*LCOH!$C$18, MIN(LCOH!$C$18,J4153),0)</f>
        <v>425.02894302729828</v>
      </c>
      <c r="L4153">
        <f t="shared" si="129"/>
        <v>0</v>
      </c>
      <c r="M4153">
        <f>K4153/LCOH!$C$18</f>
        <v>0.28335262868486555</v>
      </c>
      <c r="N4153">
        <f>K4153/LCOH!$C$34</f>
        <v>8.1893823319325296</v>
      </c>
    </row>
    <row r="4154" spans="1:14" x14ac:dyDescent="0.35">
      <c r="A4154">
        <f>'Profilo fotovoltaico'!B4156*LCOH!$C$20</f>
        <v>0</v>
      </c>
      <c r="B4154">
        <f>'Profilo eolico'!B4156*LCOH!$C$21</f>
        <v>115.9</v>
      </c>
      <c r="C4154">
        <f>$P$35*'Profilo fotovoltaico'!B4156</f>
        <v>0</v>
      </c>
      <c r="D4154">
        <f>$Q$37*'Profilo eolico'!B4156</f>
        <v>676.23418427398849</v>
      </c>
      <c r="E4154">
        <f>$P$39*'Profilo fotovoltaico'!B4156+'Approvvigionamento energia'!$Q$39*'Profilo eolico'!B4156</f>
        <v>507.17563820549128</v>
      </c>
      <c r="F4154">
        <f>$P$41*'Profilo fotovoltaico'!B4156+'Approvvigionamento energia'!$Q$41*'Profilo eolico'!B4156</f>
        <v>338.11709213699424</v>
      </c>
      <c r="G4154">
        <f>$P$43*'Profilo fotovoltaico'!B4156+'Approvvigionamento energia'!$Q$43*'Profilo eolico'!B4156</f>
        <v>169.05854606849712</v>
      </c>
      <c r="H4154">
        <f t="shared" si="128"/>
        <v>1138.4335154826958</v>
      </c>
      <c r="I4154">
        <f>IF(LCOH!$C$28=Menu!$A$1,'Approvvigionamento energia'!C4154,0)+IF(LCOH!$C$28=Menu!$A$2,'Approvvigionamento energia'!D4154,0)+IF(LCOH!$C$28=Menu!$A$3,'Approvvigionamento energia'!E4154,0)+IF(LCOH!$C$28=Menu!$A$4,'Approvvigionamento energia'!F4154,0)+IF(LCOH!$C$28=Menu!$A$5,'Approvvigionamento energia'!G4154,0)+IF(LCOH!$C$28=Menu!$A$6,'Approvvigionamento energia'!H4154,0)</f>
        <v>338.11709213699424</v>
      </c>
      <c r="J4154">
        <f>'Approvvigionamento energia'!A4154+'Approvvigionamento energia'!B4154+'Approvvigionamento energia'!I4154</f>
        <v>454.01709213699428</v>
      </c>
      <c r="K4154">
        <f>IF(MIN(LCOH!$C$18,J4154)&gt;=$P$48*LCOH!$C$18, MIN(LCOH!$C$18,J4154),0)</f>
        <v>454.01709213699428</v>
      </c>
      <c r="L4154">
        <f t="shared" si="129"/>
        <v>0</v>
      </c>
      <c r="M4154">
        <f>K4154/LCOH!$C$18</f>
        <v>0.30267806142466286</v>
      </c>
      <c r="N4154">
        <f>K4154/LCOH!$C$34</f>
        <v>8.7479208504237818</v>
      </c>
    </row>
    <row r="4155" spans="1:14" x14ac:dyDescent="0.35">
      <c r="A4155">
        <f>'Profilo fotovoltaico'!B4157*LCOH!$C$20</f>
        <v>0</v>
      </c>
      <c r="B4155">
        <f>'Profilo eolico'!B4157*LCOH!$C$21</f>
        <v>122</v>
      </c>
      <c r="C4155">
        <f>$P$35*'Profilo fotovoltaico'!B4157</f>
        <v>0</v>
      </c>
      <c r="D4155">
        <f>$Q$37*'Profilo eolico'!B4157</f>
        <v>711.82545713051411</v>
      </c>
      <c r="E4155">
        <f>$P$39*'Profilo fotovoltaico'!B4157+'Approvvigionamento energia'!$Q$39*'Profilo eolico'!B4157</f>
        <v>533.86909284788555</v>
      </c>
      <c r="F4155">
        <f>$P$41*'Profilo fotovoltaico'!B4157+'Approvvigionamento energia'!$Q$41*'Profilo eolico'!B4157</f>
        <v>355.91272856525705</v>
      </c>
      <c r="G4155">
        <f>$P$43*'Profilo fotovoltaico'!B4157+'Approvvigionamento energia'!$Q$43*'Profilo eolico'!B4157</f>
        <v>177.95636428262853</v>
      </c>
      <c r="H4155">
        <f t="shared" si="128"/>
        <v>1138.4335154826958</v>
      </c>
      <c r="I4155">
        <f>IF(LCOH!$C$28=Menu!$A$1,'Approvvigionamento energia'!C4155,0)+IF(LCOH!$C$28=Menu!$A$2,'Approvvigionamento energia'!D4155,0)+IF(LCOH!$C$28=Menu!$A$3,'Approvvigionamento energia'!E4155,0)+IF(LCOH!$C$28=Menu!$A$4,'Approvvigionamento energia'!F4155,0)+IF(LCOH!$C$28=Menu!$A$5,'Approvvigionamento energia'!G4155,0)+IF(LCOH!$C$28=Menu!$A$6,'Approvvigionamento energia'!H4155,0)</f>
        <v>355.91272856525705</v>
      </c>
      <c r="J4155">
        <f>'Approvvigionamento energia'!A4155+'Approvvigionamento energia'!B4155+'Approvvigionamento energia'!I4155</f>
        <v>477.91272856525705</v>
      </c>
      <c r="K4155">
        <f>IF(MIN(LCOH!$C$18,J4155)&gt;=$P$48*LCOH!$C$18, MIN(LCOH!$C$18,J4155),0)</f>
        <v>477.91272856525705</v>
      </c>
      <c r="L4155">
        <f t="shared" si="129"/>
        <v>0</v>
      </c>
      <c r="M4155">
        <f>K4155/LCOH!$C$18</f>
        <v>0.31860848571017136</v>
      </c>
      <c r="N4155">
        <f>K4155/LCOH!$C$34</f>
        <v>9.2083377372881898</v>
      </c>
    </row>
    <row r="4156" spans="1:14" x14ac:dyDescent="0.35">
      <c r="A4156">
        <f>'Profilo fotovoltaico'!B4158*LCOH!$C$20</f>
        <v>0</v>
      </c>
      <c r="B4156">
        <f>'Profilo eolico'!B4158*LCOH!$C$21</f>
        <v>127.40000000000002</v>
      </c>
      <c r="C4156">
        <f>$P$35*'Profilo fotovoltaico'!B4158</f>
        <v>0</v>
      </c>
      <c r="D4156">
        <f>$Q$37*'Profilo eolico'!B4158</f>
        <v>743.3324855608812</v>
      </c>
      <c r="E4156">
        <f>$P$39*'Profilo fotovoltaico'!B4158+'Approvvigionamento energia'!$Q$39*'Profilo eolico'!B4158</f>
        <v>557.4993641706609</v>
      </c>
      <c r="F4156">
        <f>$P$41*'Profilo fotovoltaico'!B4158+'Approvvigionamento energia'!$Q$41*'Profilo eolico'!B4158</f>
        <v>371.6662427804406</v>
      </c>
      <c r="G4156">
        <f>$P$43*'Profilo fotovoltaico'!B4158+'Approvvigionamento energia'!$Q$43*'Profilo eolico'!B4158</f>
        <v>185.8331213902203</v>
      </c>
      <c r="H4156">
        <f t="shared" si="128"/>
        <v>1138.4335154826958</v>
      </c>
      <c r="I4156">
        <f>IF(LCOH!$C$28=Menu!$A$1,'Approvvigionamento energia'!C4156,0)+IF(LCOH!$C$28=Menu!$A$2,'Approvvigionamento energia'!D4156,0)+IF(LCOH!$C$28=Menu!$A$3,'Approvvigionamento energia'!E4156,0)+IF(LCOH!$C$28=Menu!$A$4,'Approvvigionamento energia'!F4156,0)+IF(LCOH!$C$28=Menu!$A$5,'Approvvigionamento energia'!G4156,0)+IF(LCOH!$C$28=Menu!$A$6,'Approvvigionamento energia'!H4156,0)</f>
        <v>371.6662427804406</v>
      </c>
      <c r="J4156">
        <f>'Approvvigionamento energia'!A4156+'Approvvigionamento energia'!B4156+'Approvvigionamento energia'!I4156</f>
        <v>499.06624278044063</v>
      </c>
      <c r="K4156">
        <f>IF(MIN(LCOH!$C$18,J4156)&gt;=$P$48*LCOH!$C$18, MIN(LCOH!$C$18,J4156),0)</f>
        <v>499.06624278044063</v>
      </c>
      <c r="L4156">
        <f t="shared" si="129"/>
        <v>0</v>
      </c>
      <c r="M4156">
        <f>K4156/LCOH!$C$18</f>
        <v>0.33271082852029377</v>
      </c>
      <c r="N4156">
        <f>K4156/LCOH!$C$34</f>
        <v>9.6159198994304553</v>
      </c>
    </row>
    <row r="4157" spans="1:14" x14ac:dyDescent="0.35">
      <c r="A4157">
        <f>'Profilo fotovoltaico'!B4159*LCOH!$C$20</f>
        <v>0</v>
      </c>
      <c r="B4157">
        <f>'Profilo eolico'!B4159*LCOH!$C$21</f>
        <v>127.90000000000002</v>
      </c>
      <c r="C4157">
        <f>$P$35*'Profilo fotovoltaico'!B4159</f>
        <v>0</v>
      </c>
      <c r="D4157">
        <f>$Q$37*'Profilo eolico'!B4159</f>
        <v>746.24980300813741</v>
      </c>
      <c r="E4157">
        <f>$P$39*'Profilo fotovoltaico'!B4159+'Approvvigionamento energia'!$Q$39*'Profilo eolico'!B4159</f>
        <v>559.68735225610305</v>
      </c>
      <c r="F4157">
        <f>$P$41*'Profilo fotovoltaico'!B4159+'Approvvigionamento energia'!$Q$41*'Profilo eolico'!B4159</f>
        <v>373.1249015040687</v>
      </c>
      <c r="G4157">
        <f>$P$43*'Profilo fotovoltaico'!B4159+'Approvvigionamento energia'!$Q$43*'Profilo eolico'!B4159</f>
        <v>186.56245075203435</v>
      </c>
      <c r="H4157">
        <f t="shared" si="128"/>
        <v>1138.4335154826958</v>
      </c>
      <c r="I4157">
        <f>IF(LCOH!$C$28=Menu!$A$1,'Approvvigionamento energia'!C4157,0)+IF(LCOH!$C$28=Menu!$A$2,'Approvvigionamento energia'!D4157,0)+IF(LCOH!$C$28=Menu!$A$3,'Approvvigionamento energia'!E4157,0)+IF(LCOH!$C$28=Menu!$A$4,'Approvvigionamento energia'!F4157,0)+IF(LCOH!$C$28=Menu!$A$5,'Approvvigionamento energia'!G4157,0)+IF(LCOH!$C$28=Menu!$A$6,'Approvvigionamento energia'!H4157,0)</f>
        <v>373.1249015040687</v>
      </c>
      <c r="J4157">
        <f>'Approvvigionamento energia'!A4157+'Approvvigionamento energia'!B4157+'Approvvigionamento energia'!I4157</f>
        <v>501.02490150406874</v>
      </c>
      <c r="K4157">
        <f>IF(MIN(LCOH!$C$18,J4157)&gt;=$P$48*LCOH!$C$18, MIN(LCOH!$C$18,J4157),0)</f>
        <v>501.02490150406874</v>
      </c>
      <c r="L4157">
        <f t="shared" si="129"/>
        <v>0</v>
      </c>
      <c r="M4157">
        <f>K4157/LCOH!$C$18</f>
        <v>0.33401660100271247</v>
      </c>
      <c r="N4157">
        <f>K4157/LCOH!$C$34</f>
        <v>9.6536589885177015</v>
      </c>
    </row>
    <row r="4158" spans="1:14" x14ac:dyDescent="0.35">
      <c r="A4158">
        <f>'Profilo fotovoltaico'!B4160*LCOH!$C$20</f>
        <v>40</v>
      </c>
      <c r="B4158">
        <f>'Profilo eolico'!B4160*LCOH!$C$21</f>
        <v>117.2</v>
      </c>
      <c r="C4158">
        <f>$P$35*'Profilo fotovoltaico'!B4160</f>
        <v>294.18448750488261</v>
      </c>
      <c r="D4158">
        <f>$Q$37*'Profilo eolico'!B4160</f>
        <v>683.81920963685457</v>
      </c>
      <c r="E4158">
        <f>$P$39*'Profilo fotovoltaico'!B4160+'Approvvigionamento energia'!$Q$39*'Profilo eolico'!B4160</f>
        <v>586.41052910386156</v>
      </c>
      <c r="F4158">
        <f>$P$41*'Profilo fotovoltaico'!B4160+'Approvvigionamento energia'!$Q$41*'Profilo eolico'!B4160</f>
        <v>489.00184857086856</v>
      </c>
      <c r="G4158">
        <f>$P$43*'Profilo fotovoltaico'!B4160+'Approvvigionamento energia'!$Q$43*'Profilo eolico'!B4160</f>
        <v>391.59316803787561</v>
      </c>
      <c r="H4158">
        <f t="shared" si="128"/>
        <v>1138.4335154826958</v>
      </c>
      <c r="I4158">
        <f>IF(LCOH!$C$28=Menu!$A$1,'Approvvigionamento energia'!C4158,0)+IF(LCOH!$C$28=Menu!$A$2,'Approvvigionamento energia'!D4158,0)+IF(LCOH!$C$28=Menu!$A$3,'Approvvigionamento energia'!E4158,0)+IF(LCOH!$C$28=Menu!$A$4,'Approvvigionamento energia'!F4158,0)+IF(LCOH!$C$28=Menu!$A$5,'Approvvigionamento energia'!G4158,0)+IF(LCOH!$C$28=Menu!$A$6,'Approvvigionamento energia'!H4158,0)</f>
        <v>489.00184857086856</v>
      </c>
      <c r="J4158">
        <f>'Approvvigionamento energia'!A4158+'Approvvigionamento energia'!B4158+'Approvvigionamento energia'!I4158</f>
        <v>646.20184857086861</v>
      </c>
      <c r="K4158">
        <f>IF(MIN(LCOH!$C$18,J4158)&gt;=$P$48*LCOH!$C$18, MIN(LCOH!$C$18,J4158),0)</f>
        <v>646.20184857086861</v>
      </c>
      <c r="L4158">
        <f t="shared" si="129"/>
        <v>0</v>
      </c>
      <c r="M4158">
        <f>K4158/LCOH!$C$18</f>
        <v>0.43080123238057905</v>
      </c>
      <c r="N4158">
        <f>K4158/LCOH!$C$34</f>
        <v>12.450902669958934</v>
      </c>
    </row>
    <row r="4159" spans="1:14" x14ac:dyDescent="0.35">
      <c r="A4159">
        <f>'Profilo fotovoltaico'!B4161*LCOH!$C$20</f>
        <v>126</v>
      </c>
      <c r="B4159">
        <f>'Profilo eolico'!B4161*LCOH!$C$21</f>
        <v>99.8</v>
      </c>
      <c r="C4159">
        <f>$P$35*'Profilo fotovoltaico'!B4161</f>
        <v>926.68113564038015</v>
      </c>
      <c r="D4159">
        <f>$Q$37*'Profilo eolico'!B4161</f>
        <v>582.29656247233856</v>
      </c>
      <c r="E4159">
        <f>$P$39*'Profilo fotovoltaico'!B4161+'Approvvigionamento energia'!$Q$39*'Profilo eolico'!B4161</f>
        <v>668.39270576434899</v>
      </c>
      <c r="F4159">
        <f>$P$41*'Profilo fotovoltaico'!B4161+'Approvvigionamento energia'!$Q$41*'Profilo eolico'!B4161</f>
        <v>754.48884905635941</v>
      </c>
      <c r="G4159">
        <f>$P$43*'Profilo fotovoltaico'!B4161+'Approvvigionamento energia'!$Q$43*'Profilo eolico'!B4161</f>
        <v>840.58499234836972</v>
      </c>
      <c r="H4159">
        <f t="shared" si="128"/>
        <v>1138.4335154826958</v>
      </c>
      <c r="I4159">
        <f>IF(LCOH!$C$28=Menu!$A$1,'Approvvigionamento energia'!C4159,0)+IF(LCOH!$C$28=Menu!$A$2,'Approvvigionamento energia'!D4159,0)+IF(LCOH!$C$28=Menu!$A$3,'Approvvigionamento energia'!E4159,0)+IF(LCOH!$C$28=Menu!$A$4,'Approvvigionamento energia'!F4159,0)+IF(LCOH!$C$28=Menu!$A$5,'Approvvigionamento energia'!G4159,0)+IF(LCOH!$C$28=Menu!$A$6,'Approvvigionamento energia'!H4159,0)</f>
        <v>754.48884905635941</v>
      </c>
      <c r="J4159">
        <f>'Approvvigionamento energia'!A4159+'Approvvigionamento energia'!B4159+'Approvvigionamento energia'!I4159</f>
        <v>980.28884905635937</v>
      </c>
      <c r="K4159">
        <f>IF(MIN(LCOH!$C$18,J4159)&gt;=$P$48*LCOH!$C$18, MIN(LCOH!$C$18,J4159),0)</f>
        <v>980.28884905635937</v>
      </c>
      <c r="L4159">
        <f t="shared" si="129"/>
        <v>0</v>
      </c>
      <c r="M4159">
        <f>K4159/LCOH!$C$18</f>
        <v>0.65352589937090622</v>
      </c>
      <c r="N4159">
        <f>K4159/LCOH!$C$34</f>
        <v>18.888031773725615</v>
      </c>
    </row>
    <row r="4160" spans="1:14" x14ac:dyDescent="0.35">
      <c r="A4160">
        <f>'Profilo fotovoltaico'!B4162*LCOH!$C$20</f>
        <v>245</v>
      </c>
      <c r="B4160">
        <f>'Profilo eolico'!B4162*LCOH!$C$21</f>
        <v>107.39999999999999</v>
      </c>
      <c r="C4160">
        <f>$P$35*'Profilo fotovoltaico'!B4162</f>
        <v>1801.8799859674059</v>
      </c>
      <c r="D4160">
        <f>$Q$37*'Profilo eolico'!B4162</f>
        <v>626.63978767063293</v>
      </c>
      <c r="E4160">
        <f>$P$39*'Profilo fotovoltaico'!B4162+'Approvvigionamento energia'!$Q$39*'Profilo eolico'!B4162</f>
        <v>920.44983724482609</v>
      </c>
      <c r="F4160">
        <f>$P$41*'Profilo fotovoltaico'!B4162+'Approvvigionamento energia'!$Q$41*'Profilo eolico'!B4162</f>
        <v>1214.2598868190194</v>
      </c>
      <c r="G4160">
        <f>$P$43*'Profilo fotovoltaico'!B4162+'Approvvigionamento energia'!$Q$43*'Profilo eolico'!B4162</f>
        <v>1508.0699363932129</v>
      </c>
      <c r="H4160">
        <f t="shared" si="128"/>
        <v>1138.4335154826958</v>
      </c>
      <c r="I4160">
        <f>IF(LCOH!$C$28=Menu!$A$1,'Approvvigionamento energia'!C4160,0)+IF(LCOH!$C$28=Menu!$A$2,'Approvvigionamento energia'!D4160,0)+IF(LCOH!$C$28=Menu!$A$3,'Approvvigionamento energia'!E4160,0)+IF(LCOH!$C$28=Menu!$A$4,'Approvvigionamento energia'!F4160,0)+IF(LCOH!$C$28=Menu!$A$5,'Approvvigionamento energia'!G4160,0)+IF(LCOH!$C$28=Menu!$A$6,'Approvvigionamento energia'!H4160,0)</f>
        <v>1214.2598868190194</v>
      </c>
      <c r="J4160">
        <f>'Approvvigionamento energia'!A4160+'Approvvigionamento energia'!B4160+'Approvvigionamento energia'!I4160</f>
        <v>1566.6598868190194</v>
      </c>
      <c r="K4160">
        <f>IF(MIN(LCOH!$C$18,J4160)&gt;=$P$48*LCOH!$C$18, MIN(LCOH!$C$18,J4160),0)</f>
        <v>1500</v>
      </c>
      <c r="L4160">
        <f t="shared" si="129"/>
        <v>66.659886819019448</v>
      </c>
      <c r="M4160">
        <f>K4160/LCOH!$C$18</f>
        <v>1</v>
      </c>
      <c r="N4160">
        <f>K4160/LCOH!$C$34</f>
        <v>28.901734104046245</v>
      </c>
    </row>
    <row r="4161" spans="1:14" x14ac:dyDescent="0.35">
      <c r="A4161">
        <f>'Profilo fotovoltaico'!B4163*LCOH!$C$20</f>
        <v>367</v>
      </c>
      <c r="B4161">
        <f>'Profilo eolico'!B4163*LCOH!$C$21</f>
        <v>107.2</v>
      </c>
      <c r="C4161">
        <f>$P$35*'Profilo fotovoltaico'!B4163</f>
        <v>2699.1426728572978</v>
      </c>
      <c r="D4161">
        <f>$Q$37*'Profilo eolico'!B4163</f>
        <v>625.47286069173049</v>
      </c>
      <c r="E4161">
        <f>$P$39*'Profilo fotovoltaico'!B4163+'Approvvigionamento energia'!$Q$39*'Profilo eolico'!B4163</f>
        <v>1143.8903137331222</v>
      </c>
      <c r="F4161">
        <f>$P$41*'Profilo fotovoltaico'!B4163+'Approvvigionamento energia'!$Q$41*'Profilo eolico'!B4163</f>
        <v>1662.3077667745142</v>
      </c>
      <c r="G4161">
        <f>$P$43*'Profilo fotovoltaico'!B4163+'Approvvigionamento energia'!$Q$43*'Profilo eolico'!B4163</f>
        <v>2180.7252198159058</v>
      </c>
      <c r="H4161">
        <f t="shared" si="128"/>
        <v>1138.4335154826958</v>
      </c>
      <c r="I4161">
        <f>IF(LCOH!$C$28=Menu!$A$1,'Approvvigionamento energia'!C4161,0)+IF(LCOH!$C$28=Menu!$A$2,'Approvvigionamento energia'!D4161,0)+IF(LCOH!$C$28=Menu!$A$3,'Approvvigionamento energia'!E4161,0)+IF(LCOH!$C$28=Menu!$A$4,'Approvvigionamento energia'!F4161,0)+IF(LCOH!$C$28=Menu!$A$5,'Approvvigionamento energia'!G4161,0)+IF(LCOH!$C$28=Menu!$A$6,'Approvvigionamento energia'!H4161,0)</f>
        <v>1662.3077667745142</v>
      </c>
      <c r="J4161">
        <f>'Approvvigionamento energia'!A4161+'Approvvigionamento energia'!B4161+'Approvvigionamento energia'!I4161</f>
        <v>2136.507766774514</v>
      </c>
      <c r="K4161">
        <f>IF(MIN(LCOH!$C$18,J4161)&gt;=$P$48*LCOH!$C$18, MIN(LCOH!$C$18,J4161),0)</f>
        <v>1500</v>
      </c>
      <c r="L4161">
        <f t="shared" si="129"/>
        <v>636.50776677451404</v>
      </c>
      <c r="M4161">
        <f>K4161/LCOH!$C$18</f>
        <v>1</v>
      </c>
      <c r="N4161">
        <f>K4161/LCOH!$C$34</f>
        <v>28.901734104046245</v>
      </c>
    </row>
    <row r="4162" spans="1:14" x14ac:dyDescent="0.35">
      <c r="A4162">
        <f>'Profilo fotovoltaico'!B4164*LCOH!$C$20</f>
        <v>467</v>
      </c>
      <c r="B4162">
        <f>'Profilo eolico'!B4164*LCOH!$C$21</f>
        <v>106.30000000000001</v>
      </c>
      <c r="C4162">
        <f>$P$35*'Profilo fotovoltaico'!B4164</f>
        <v>3434.6038916195043</v>
      </c>
      <c r="D4162">
        <f>$Q$37*'Profilo eolico'!B4164</f>
        <v>620.22168928666929</v>
      </c>
      <c r="E4162">
        <f>$P$39*'Profilo fotovoltaico'!B4164+'Approvvigionamento energia'!$Q$39*'Profilo eolico'!B4164</f>
        <v>1323.817239869878</v>
      </c>
      <c r="F4162">
        <f>$P$41*'Profilo fotovoltaico'!B4164+'Approvvigionamento energia'!$Q$41*'Profilo eolico'!B4164</f>
        <v>2027.4127904530869</v>
      </c>
      <c r="G4162">
        <f>$P$43*'Profilo fotovoltaico'!B4164+'Approvvigionamento energia'!$Q$43*'Profilo eolico'!B4164</f>
        <v>2731.0083410362959</v>
      </c>
      <c r="H4162">
        <f t="shared" ref="H4162:H4225" si="130">$P$45</f>
        <v>1138.4335154826958</v>
      </c>
      <c r="I4162">
        <f>IF(LCOH!$C$28=Menu!$A$1,'Approvvigionamento energia'!C4162,0)+IF(LCOH!$C$28=Menu!$A$2,'Approvvigionamento energia'!D4162,0)+IF(LCOH!$C$28=Menu!$A$3,'Approvvigionamento energia'!E4162,0)+IF(LCOH!$C$28=Menu!$A$4,'Approvvigionamento energia'!F4162,0)+IF(LCOH!$C$28=Menu!$A$5,'Approvvigionamento energia'!G4162,0)+IF(LCOH!$C$28=Menu!$A$6,'Approvvigionamento energia'!H4162,0)</f>
        <v>2027.4127904530869</v>
      </c>
      <c r="J4162">
        <f>'Approvvigionamento energia'!A4162+'Approvvigionamento energia'!B4162+'Approvvigionamento energia'!I4162</f>
        <v>2600.7127904530871</v>
      </c>
      <c r="K4162">
        <f>IF(MIN(LCOH!$C$18,J4162)&gt;=$P$48*LCOH!$C$18, MIN(LCOH!$C$18,J4162),0)</f>
        <v>1500</v>
      </c>
      <c r="L4162">
        <f t="shared" si="129"/>
        <v>1100.7127904530871</v>
      </c>
      <c r="M4162">
        <f>K4162/LCOH!$C$18</f>
        <v>1</v>
      </c>
      <c r="N4162">
        <f>K4162/LCOH!$C$34</f>
        <v>28.901734104046245</v>
      </c>
    </row>
    <row r="4163" spans="1:14" x14ac:dyDescent="0.35">
      <c r="A4163">
        <f>'Profilo fotovoltaico'!B4165*LCOH!$C$20</f>
        <v>541</v>
      </c>
      <c r="B4163">
        <f>'Profilo eolico'!B4165*LCOH!$C$21</f>
        <v>114.2</v>
      </c>
      <c r="C4163">
        <f>$P$35*'Profilo fotovoltaico'!B4165</f>
        <v>3978.8451935035373</v>
      </c>
      <c r="D4163">
        <f>$Q$37*'Profilo eolico'!B4165</f>
        <v>666.31530495331731</v>
      </c>
      <c r="E4163">
        <f>$P$39*'Profilo fotovoltaico'!B4165+'Approvvigionamento energia'!$Q$39*'Profilo eolico'!B4165</f>
        <v>1494.4477770908723</v>
      </c>
      <c r="F4163">
        <f>$P$41*'Profilo fotovoltaico'!B4165+'Approvvigionamento energia'!$Q$41*'Profilo eolico'!B4165</f>
        <v>2322.5802492284274</v>
      </c>
      <c r="G4163">
        <f>$P$43*'Profilo fotovoltaico'!B4165+'Approvvigionamento energia'!$Q$43*'Profilo eolico'!B4165</f>
        <v>3150.7127213659824</v>
      </c>
      <c r="H4163">
        <f t="shared" si="130"/>
        <v>1138.4335154826958</v>
      </c>
      <c r="I4163">
        <f>IF(LCOH!$C$28=Menu!$A$1,'Approvvigionamento energia'!C4163,0)+IF(LCOH!$C$28=Menu!$A$2,'Approvvigionamento energia'!D4163,0)+IF(LCOH!$C$28=Menu!$A$3,'Approvvigionamento energia'!E4163,0)+IF(LCOH!$C$28=Menu!$A$4,'Approvvigionamento energia'!F4163,0)+IF(LCOH!$C$28=Menu!$A$5,'Approvvigionamento energia'!G4163,0)+IF(LCOH!$C$28=Menu!$A$6,'Approvvigionamento energia'!H4163,0)</f>
        <v>2322.5802492284274</v>
      </c>
      <c r="J4163">
        <f>'Approvvigionamento energia'!A4163+'Approvvigionamento energia'!B4163+'Approvvigionamento energia'!I4163</f>
        <v>2977.7802492284272</v>
      </c>
      <c r="K4163">
        <f>IF(MIN(LCOH!$C$18,J4163)&gt;=$P$48*LCOH!$C$18, MIN(LCOH!$C$18,J4163),0)</f>
        <v>1500</v>
      </c>
      <c r="L4163">
        <f t="shared" ref="L4163:L4226" si="131">J4163-K4163</f>
        <v>1477.7802492284272</v>
      </c>
      <c r="M4163">
        <f>K4163/LCOH!$C$18</f>
        <v>1</v>
      </c>
      <c r="N4163">
        <f>K4163/LCOH!$C$34</f>
        <v>28.901734104046245</v>
      </c>
    </row>
    <row r="4164" spans="1:14" x14ac:dyDescent="0.35">
      <c r="A4164">
        <f>'Profilo fotovoltaico'!B4166*LCOH!$C$20</f>
        <v>574</v>
      </c>
      <c r="B4164">
        <f>'Profilo eolico'!B4166*LCOH!$C$21</f>
        <v>121</v>
      </c>
      <c r="C4164">
        <f>$P$35*'Profilo fotovoltaico'!B4166</f>
        <v>4221.5473956950646</v>
      </c>
      <c r="D4164">
        <f>$Q$37*'Profilo eolico'!B4166</f>
        <v>705.99082223600169</v>
      </c>
      <c r="E4164">
        <f>$P$39*'Profilo fotovoltaico'!B4166+'Approvvigionamento energia'!$Q$39*'Profilo eolico'!B4166</f>
        <v>1584.8799656007673</v>
      </c>
      <c r="F4164">
        <f>$P$41*'Profilo fotovoltaico'!B4166+'Approvvigionamento energia'!$Q$41*'Profilo eolico'!B4166</f>
        <v>2463.7691089655332</v>
      </c>
      <c r="G4164">
        <f>$P$43*'Profilo fotovoltaico'!B4166+'Approvvigionamento energia'!$Q$43*'Profilo eolico'!B4166</f>
        <v>3342.6582523302991</v>
      </c>
      <c r="H4164">
        <f t="shared" si="130"/>
        <v>1138.4335154826958</v>
      </c>
      <c r="I4164">
        <f>IF(LCOH!$C$28=Menu!$A$1,'Approvvigionamento energia'!C4164,0)+IF(LCOH!$C$28=Menu!$A$2,'Approvvigionamento energia'!D4164,0)+IF(LCOH!$C$28=Menu!$A$3,'Approvvigionamento energia'!E4164,0)+IF(LCOH!$C$28=Menu!$A$4,'Approvvigionamento energia'!F4164,0)+IF(LCOH!$C$28=Menu!$A$5,'Approvvigionamento energia'!G4164,0)+IF(LCOH!$C$28=Menu!$A$6,'Approvvigionamento energia'!H4164,0)</f>
        <v>2463.7691089655332</v>
      </c>
      <c r="J4164">
        <f>'Approvvigionamento energia'!A4164+'Approvvigionamento energia'!B4164+'Approvvigionamento energia'!I4164</f>
        <v>3158.7691089655332</v>
      </c>
      <c r="K4164">
        <f>IF(MIN(LCOH!$C$18,J4164)&gt;=$P$48*LCOH!$C$18, MIN(LCOH!$C$18,J4164),0)</f>
        <v>1500</v>
      </c>
      <c r="L4164">
        <f t="shared" si="131"/>
        <v>1658.7691089655332</v>
      </c>
      <c r="M4164">
        <f>K4164/LCOH!$C$18</f>
        <v>1</v>
      </c>
      <c r="N4164">
        <f>K4164/LCOH!$C$34</f>
        <v>28.901734104046245</v>
      </c>
    </row>
    <row r="4165" spans="1:14" x14ac:dyDescent="0.35">
      <c r="A4165">
        <f>'Profilo fotovoltaico'!B4167*LCOH!$C$20</f>
        <v>577</v>
      </c>
      <c r="B4165">
        <f>'Profilo eolico'!B4167*LCOH!$C$21</f>
        <v>128.89999999999998</v>
      </c>
      <c r="C4165">
        <f>$P$35*'Profilo fotovoltaico'!B4167</f>
        <v>4243.6112322579311</v>
      </c>
      <c r="D4165">
        <f>$Q$37*'Profilo eolico'!B4167</f>
        <v>752.08443790264971</v>
      </c>
      <c r="E4165">
        <f>$P$39*'Profilo fotovoltaico'!B4167+'Approvvigionamento energia'!$Q$39*'Profilo eolico'!B4167</f>
        <v>1624.96613649147</v>
      </c>
      <c r="F4165">
        <f>$P$41*'Profilo fotovoltaico'!B4167+'Approvvigionamento energia'!$Q$41*'Profilo eolico'!B4167</f>
        <v>2497.8478350802902</v>
      </c>
      <c r="G4165">
        <f>$P$43*'Profilo fotovoltaico'!B4167+'Approvvigionamento energia'!$Q$43*'Profilo eolico'!B4167</f>
        <v>3370.7295336691109</v>
      </c>
      <c r="H4165">
        <f t="shared" si="130"/>
        <v>1138.4335154826958</v>
      </c>
      <c r="I4165">
        <f>IF(LCOH!$C$28=Menu!$A$1,'Approvvigionamento energia'!C4165,0)+IF(LCOH!$C$28=Menu!$A$2,'Approvvigionamento energia'!D4165,0)+IF(LCOH!$C$28=Menu!$A$3,'Approvvigionamento energia'!E4165,0)+IF(LCOH!$C$28=Menu!$A$4,'Approvvigionamento energia'!F4165,0)+IF(LCOH!$C$28=Menu!$A$5,'Approvvigionamento energia'!G4165,0)+IF(LCOH!$C$28=Menu!$A$6,'Approvvigionamento energia'!H4165,0)</f>
        <v>2497.8478350802902</v>
      </c>
      <c r="J4165">
        <f>'Approvvigionamento energia'!A4165+'Approvvigionamento energia'!B4165+'Approvvigionamento energia'!I4165</f>
        <v>3203.7478350802903</v>
      </c>
      <c r="K4165">
        <f>IF(MIN(LCOH!$C$18,J4165)&gt;=$P$48*LCOH!$C$18, MIN(LCOH!$C$18,J4165),0)</f>
        <v>1500</v>
      </c>
      <c r="L4165">
        <f t="shared" si="131"/>
        <v>1703.7478350802903</v>
      </c>
      <c r="M4165">
        <f>K4165/LCOH!$C$18</f>
        <v>1</v>
      </c>
      <c r="N4165">
        <f>K4165/LCOH!$C$34</f>
        <v>28.901734104046245</v>
      </c>
    </row>
    <row r="4166" spans="1:14" x14ac:dyDescent="0.35">
      <c r="A4166">
        <f>'Profilo fotovoltaico'!B4168*LCOH!$C$20</f>
        <v>556</v>
      </c>
      <c r="B4166">
        <f>'Profilo eolico'!B4168*LCOH!$C$21</f>
        <v>119.1</v>
      </c>
      <c r="C4166">
        <f>$P$35*'Profilo fotovoltaico'!B4168</f>
        <v>4089.1643763178686</v>
      </c>
      <c r="D4166">
        <f>$Q$37*'Profilo eolico'!B4168</f>
        <v>694.90501593642807</v>
      </c>
      <c r="E4166">
        <f>$P$39*'Profilo fotovoltaico'!B4168+'Approvvigionamento energia'!$Q$39*'Profilo eolico'!B4168</f>
        <v>1543.4698560317884</v>
      </c>
      <c r="F4166">
        <f>$P$41*'Profilo fotovoltaico'!B4168+'Approvvigionamento energia'!$Q$41*'Profilo eolico'!B4168</f>
        <v>2392.0346961271484</v>
      </c>
      <c r="G4166">
        <f>$P$43*'Profilo fotovoltaico'!B4168+'Approvvigionamento energia'!$Q$43*'Profilo eolico'!B4168</f>
        <v>3240.5995362225085</v>
      </c>
      <c r="H4166">
        <f t="shared" si="130"/>
        <v>1138.4335154826958</v>
      </c>
      <c r="I4166">
        <f>IF(LCOH!$C$28=Menu!$A$1,'Approvvigionamento energia'!C4166,0)+IF(LCOH!$C$28=Menu!$A$2,'Approvvigionamento energia'!D4166,0)+IF(LCOH!$C$28=Menu!$A$3,'Approvvigionamento energia'!E4166,0)+IF(LCOH!$C$28=Menu!$A$4,'Approvvigionamento energia'!F4166,0)+IF(LCOH!$C$28=Menu!$A$5,'Approvvigionamento energia'!G4166,0)+IF(LCOH!$C$28=Menu!$A$6,'Approvvigionamento energia'!H4166,0)</f>
        <v>2392.0346961271484</v>
      </c>
      <c r="J4166">
        <f>'Approvvigionamento energia'!A4166+'Approvvigionamento energia'!B4166+'Approvvigionamento energia'!I4166</f>
        <v>3067.1346961271483</v>
      </c>
      <c r="K4166">
        <f>IF(MIN(LCOH!$C$18,J4166)&gt;=$P$48*LCOH!$C$18, MIN(LCOH!$C$18,J4166),0)</f>
        <v>1500</v>
      </c>
      <c r="L4166">
        <f t="shared" si="131"/>
        <v>1567.1346961271483</v>
      </c>
      <c r="M4166">
        <f>K4166/LCOH!$C$18</f>
        <v>1</v>
      </c>
      <c r="N4166">
        <f>K4166/LCOH!$C$34</f>
        <v>28.901734104046245</v>
      </c>
    </row>
    <row r="4167" spans="1:14" x14ac:dyDescent="0.35">
      <c r="A4167">
        <f>'Profilo fotovoltaico'!B4169*LCOH!$C$20</f>
        <v>507</v>
      </c>
      <c r="B4167">
        <f>'Profilo eolico'!B4169*LCOH!$C$21</f>
        <v>110.7</v>
      </c>
      <c r="C4167">
        <f>$P$35*'Profilo fotovoltaico'!B4169</f>
        <v>3728.7883791243871</v>
      </c>
      <c r="D4167">
        <f>$Q$37*'Profilo eolico'!B4169</f>
        <v>645.89408282252396</v>
      </c>
      <c r="E4167">
        <f>$P$39*'Profilo fotovoltaico'!B4169+'Approvvigionamento energia'!$Q$39*'Profilo eolico'!B4169</f>
        <v>1416.6176568979897</v>
      </c>
      <c r="F4167">
        <f>$P$41*'Profilo fotovoltaico'!B4169+'Approvvigionamento energia'!$Q$41*'Profilo eolico'!B4169</f>
        <v>2187.3412309734554</v>
      </c>
      <c r="G4167">
        <f>$P$43*'Profilo fotovoltaico'!B4169+'Approvvigionamento energia'!$Q$43*'Profilo eolico'!B4169</f>
        <v>2958.0648050489212</v>
      </c>
      <c r="H4167">
        <f t="shared" si="130"/>
        <v>1138.4335154826958</v>
      </c>
      <c r="I4167">
        <f>IF(LCOH!$C$28=Menu!$A$1,'Approvvigionamento energia'!C4167,0)+IF(LCOH!$C$28=Menu!$A$2,'Approvvigionamento energia'!D4167,0)+IF(LCOH!$C$28=Menu!$A$3,'Approvvigionamento energia'!E4167,0)+IF(LCOH!$C$28=Menu!$A$4,'Approvvigionamento energia'!F4167,0)+IF(LCOH!$C$28=Menu!$A$5,'Approvvigionamento energia'!G4167,0)+IF(LCOH!$C$28=Menu!$A$6,'Approvvigionamento energia'!H4167,0)</f>
        <v>2187.3412309734554</v>
      </c>
      <c r="J4167">
        <f>'Approvvigionamento energia'!A4167+'Approvvigionamento energia'!B4167+'Approvvigionamento energia'!I4167</f>
        <v>2805.0412309734556</v>
      </c>
      <c r="K4167">
        <f>IF(MIN(LCOH!$C$18,J4167)&gt;=$P$48*LCOH!$C$18, MIN(LCOH!$C$18,J4167),0)</f>
        <v>1500</v>
      </c>
      <c r="L4167">
        <f t="shared" si="131"/>
        <v>1305.0412309734556</v>
      </c>
      <c r="M4167">
        <f>K4167/LCOH!$C$18</f>
        <v>1</v>
      </c>
      <c r="N4167">
        <f>K4167/LCOH!$C$34</f>
        <v>28.901734104046245</v>
      </c>
    </row>
    <row r="4168" spans="1:14" x14ac:dyDescent="0.35">
      <c r="A4168">
        <f>'Profilo fotovoltaico'!B4170*LCOH!$C$20</f>
        <v>413</v>
      </c>
      <c r="B4168">
        <f>'Profilo eolico'!B4170*LCOH!$C$21</f>
        <v>112.8</v>
      </c>
      <c r="C4168">
        <f>$P$35*'Profilo fotovoltaico'!B4170</f>
        <v>3037.4548334879128</v>
      </c>
      <c r="D4168">
        <f>$Q$37*'Profilo eolico'!B4170</f>
        <v>658.1468161009999</v>
      </c>
      <c r="E4168">
        <f>$P$39*'Profilo fotovoltaico'!B4170+'Approvvigionamento energia'!$Q$39*'Profilo eolico'!B4170</f>
        <v>1252.973820447728</v>
      </c>
      <c r="F4168">
        <f>$P$41*'Profilo fotovoltaico'!B4170+'Approvvigionamento energia'!$Q$41*'Profilo eolico'!B4170</f>
        <v>1847.8008247944563</v>
      </c>
      <c r="G4168">
        <f>$P$43*'Profilo fotovoltaico'!B4170+'Approvvigionamento energia'!$Q$43*'Profilo eolico'!B4170</f>
        <v>2442.6278291411845</v>
      </c>
      <c r="H4168">
        <f t="shared" si="130"/>
        <v>1138.4335154826958</v>
      </c>
      <c r="I4168">
        <f>IF(LCOH!$C$28=Menu!$A$1,'Approvvigionamento energia'!C4168,0)+IF(LCOH!$C$28=Menu!$A$2,'Approvvigionamento energia'!D4168,0)+IF(LCOH!$C$28=Menu!$A$3,'Approvvigionamento energia'!E4168,0)+IF(LCOH!$C$28=Menu!$A$4,'Approvvigionamento energia'!F4168,0)+IF(LCOH!$C$28=Menu!$A$5,'Approvvigionamento energia'!G4168,0)+IF(LCOH!$C$28=Menu!$A$6,'Approvvigionamento energia'!H4168,0)</f>
        <v>1847.8008247944563</v>
      </c>
      <c r="J4168">
        <f>'Approvvigionamento energia'!A4168+'Approvvigionamento energia'!B4168+'Approvvigionamento energia'!I4168</f>
        <v>2373.6008247944565</v>
      </c>
      <c r="K4168">
        <f>IF(MIN(LCOH!$C$18,J4168)&gt;=$P$48*LCOH!$C$18, MIN(LCOH!$C$18,J4168),0)</f>
        <v>1500</v>
      </c>
      <c r="L4168">
        <f t="shared" si="131"/>
        <v>873.60082479445646</v>
      </c>
      <c r="M4168">
        <f>K4168/LCOH!$C$18</f>
        <v>1</v>
      </c>
      <c r="N4168">
        <f>K4168/LCOH!$C$34</f>
        <v>28.901734104046245</v>
      </c>
    </row>
    <row r="4169" spans="1:14" x14ac:dyDescent="0.35">
      <c r="A4169">
        <f>'Profilo fotovoltaico'!B4171*LCOH!$C$20</f>
        <v>297</v>
      </c>
      <c r="B4169">
        <f>'Profilo eolico'!B4171*LCOH!$C$21</f>
        <v>124.39999999999999</v>
      </c>
      <c r="C4169">
        <f>$P$35*'Profilo fotovoltaico'!B4171</f>
        <v>2184.3198197237534</v>
      </c>
      <c r="D4169">
        <f>$Q$37*'Profilo eolico'!B4171</f>
        <v>725.82858087734394</v>
      </c>
      <c r="E4169">
        <f>$P$39*'Profilo fotovoltaico'!B4171+'Approvvigionamento energia'!$Q$39*'Profilo eolico'!B4171</f>
        <v>1090.4513905889462</v>
      </c>
      <c r="F4169">
        <f>$P$41*'Profilo fotovoltaico'!B4171+'Approvvigionamento energia'!$Q$41*'Profilo eolico'!B4171</f>
        <v>1455.0742003005487</v>
      </c>
      <c r="G4169">
        <f>$P$43*'Profilo fotovoltaico'!B4171+'Approvvigionamento energia'!$Q$43*'Profilo eolico'!B4171</f>
        <v>1819.6970100121512</v>
      </c>
      <c r="H4169">
        <f t="shared" si="130"/>
        <v>1138.4335154826958</v>
      </c>
      <c r="I4169">
        <f>IF(LCOH!$C$28=Menu!$A$1,'Approvvigionamento energia'!C4169,0)+IF(LCOH!$C$28=Menu!$A$2,'Approvvigionamento energia'!D4169,0)+IF(LCOH!$C$28=Menu!$A$3,'Approvvigionamento energia'!E4169,0)+IF(LCOH!$C$28=Menu!$A$4,'Approvvigionamento energia'!F4169,0)+IF(LCOH!$C$28=Menu!$A$5,'Approvvigionamento energia'!G4169,0)+IF(LCOH!$C$28=Menu!$A$6,'Approvvigionamento energia'!H4169,0)</f>
        <v>1455.0742003005487</v>
      </c>
      <c r="J4169">
        <f>'Approvvigionamento energia'!A4169+'Approvvigionamento energia'!B4169+'Approvvigionamento energia'!I4169</f>
        <v>1876.4742003005485</v>
      </c>
      <c r="K4169">
        <f>IF(MIN(LCOH!$C$18,J4169)&gt;=$P$48*LCOH!$C$18, MIN(LCOH!$C$18,J4169),0)</f>
        <v>1500</v>
      </c>
      <c r="L4169">
        <f t="shared" si="131"/>
        <v>376.47420030054855</v>
      </c>
      <c r="M4169">
        <f>K4169/LCOH!$C$18</f>
        <v>1</v>
      </c>
      <c r="N4169">
        <f>K4169/LCOH!$C$34</f>
        <v>28.901734104046245</v>
      </c>
    </row>
    <row r="4170" spans="1:14" x14ac:dyDescent="0.35">
      <c r="A4170">
        <f>'Profilo fotovoltaico'!B4172*LCOH!$C$20</f>
        <v>183</v>
      </c>
      <c r="B4170">
        <f>'Profilo eolico'!B4172*LCOH!$C$21</f>
        <v>129.70000000000002</v>
      </c>
      <c r="C4170">
        <f>$P$35*'Profilo fotovoltaico'!B4172</f>
        <v>1345.8940303348379</v>
      </c>
      <c r="D4170">
        <f>$Q$37*'Profilo eolico'!B4172</f>
        <v>756.75214581825981</v>
      </c>
      <c r="E4170">
        <f>$P$39*'Profilo fotovoltaico'!B4172+'Approvvigionamento energia'!$Q$39*'Profilo eolico'!B4172</f>
        <v>904.03761694740433</v>
      </c>
      <c r="F4170">
        <f>$P$41*'Profilo fotovoltaico'!B4172+'Approvvigionamento energia'!$Q$41*'Profilo eolico'!B4172</f>
        <v>1051.3230880765489</v>
      </c>
      <c r="G4170">
        <f>$P$43*'Profilo fotovoltaico'!B4172+'Approvvigionamento energia'!$Q$43*'Profilo eolico'!B4172</f>
        <v>1198.6085592056934</v>
      </c>
      <c r="H4170">
        <f t="shared" si="130"/>
        <v>1138.4335154826958</v>
      </c>
      <c r="I4170">
        <f>IF(LCOH!$C$28=Menu!$A$1,'Approvvigionamento energia'!C4170,0)+IF(LCOH!$C$28=Menu!$A$2,'Approvvigionamento energia'!D4170,0)+IF(LCOH!$C$28=Menu!$A$3,'Approvvigionamento energia'!E4170,0)+IF(LCOH!$C$28=Menu!$A$4,'Approvvigionamento energia'!F4170,0)+IF(LCOH!$C$28=Menu!$A$5,'Approvvigionamento energia'!G4170,0)+IF(LCOH!$C$28=Menu!$A$6,'Approvvigionamento energia'!H4170,0)</f>
        <v>1051.3230880765489</v>
      </c>
      <c r="J4170">
        <f>'Approvvigionamento energia'!A4170+'Approvvigionamento energia'!B4170+'Approvvigionamento energia'!I4170</f>
        <v>1364.0230880765489</v>
      </c>
      <c r="K4170">
        <f>IF(MIN(LCOH!$C$18,J4170)&gt;=$P$48*LCOH!$C$18, MIN(LCOH!$C$18,J4170),0)</f>
        <v>1364.0230880765489</v>
      </c>
      <c r="L4170">
        <f t="shared" si="131"/>
        <v>0</v>
      </c>
      <c r="M4170">
        <f>K4170/LCOH!$C$18</f>
        <v>0.90934872538436595</v>
      </c>
      <c r="N4170">
        <f>K4170/LCOH!$C$34</f>
        <v>26.281755068912311</v>
      </c>
    </row>
    <row r="4171" spans="1:14" x14ac:dyDescent="0.35">
      <c r="A4171">
        <f>'Profilo fotovoltaico'!B4173*LCOH!$C$20</f>
        <v>82</v>
      </c>
      <c r="B4171">
        <f>'Profilo eolico'!B4173*LCOH!$C$21</f>
        <v>120.6</v>
      </c>
      <c r="C4171">
        <f>$P$35*'Profilo fotovoltaico'!B4173</f>
        <v>603.07819938500938</v>
      </c>
      <c r="D4171">
        <f>$Q$37*'Profilo eolico'!B4173</f>
        <v>703.6569682781967</v>
      </c>
      <c r="E4171">
        <f>$P$39*'Profilo fotovoltaico'!B4173+'Approvvigionamento energia'!$Q$39*'Profilo eolico'!B4173</f>
        <v>678.51227605489998</v>
      </c>
      <c r="F4171">
        <f>$P$41*'Profilo fotovoltaico'!B4173+'Approvvigionamento energia'!$Q$41*'Profilo eolico'!B4173</f>
        <v>653.36758383160304</v>
      </c>
      <c r="G4171">
        <f>$P$43*'Profilo fotovoltaico'!B4173+'Approvvigionamento energia'!$Q$43*'Profilo eolico'!B4173</f>
        <v>628.22289160830621</v>
      </c>
      <c r="H4171">
        <f t="shared" si="130"/>
        <v>1138.4335154826958</v>
      </c>
      <c r="I4171">
        <f>IF(LCOH!$C$28=Menu!$A$1,'Approvvigionamento energia'!C4171,0)+IF(LCOH!$C$28=Menu!$A$2,'Approvvigionamento energia'!D4171,0)+IF(LCOH!$C$28=Menu!$A$3,'Approvvigionamento energia'!E4171,0)+IF(LCOH!$C$28=Menu!$A$4,'Approvvigionamento energia'!F4171,0)+IF(LCOH!$C$28=Menu!$A$5,'Approvvigionamento energia'!G4171,0)+IF(LCOH!$C$28=Menu!$A$6,'Approvvigionamento energia'!H4171,0)</f>
        <v>653.36758383160304</v>
      </c>
      <c r="J4171">
        <f>'Approvvigionamento energia'!A4171+'Approvvigionamento energia'!B4171+'Approvvigionamento energia'!I4171</f>
        <v>855.96758383160306</v>
      </c>
      <c r="K4171">
        <f>IF(MIN(LCOH!$C$18,J4171)&gt;=$P$48*LCOH!$C$18, MIN(LCOH!$C$18,J4171),0)</f>
        <v>855.96758383160306</v>
      </c>
      <c r="L4171">
        <f t="shared" si="131"/>
        <v>0</v>
      </c>
      <c r="M4171">
        <f>K4171/LCOH!$C$18</f>
        <v>0.5706450558877354</v>
      </c>
      <c r="N4171">
        <f>K4171/LCOH!$C$34</f>
        <v>16.492631673055936</v>
      </c>
    </row>
    <row r="4172" spans="1:14" x14ac:dyDescent="0.35">
      <c r="A4172">
        <f>'Profilo fotovoltaico'!B4174*LCOH!$C$20</f>
        <v>14</v>
      </c>
      <c r="B4172">
        <f>'Profilo eolico'!B4174*LCOH!$C$21</f>
        <v>113.3</v>
      </c>
      <c r="C4172">
        <f>$P$35*'Profilo fotovoltaico'!B4174</f>
        <v>102.96457062670891</v>
      </c>
      <c r="D4172">
        <f>$Q$37*'Profilo eolico'!B4174</f>
        <v>661.06413354825611</v>
      </c>
      <c r="E4172">
        <f>$P$39*'Profilo fotovoltaico'!B4174+'Approvvigionamento energia'!$Q$39*'Profilo eolico'!B4174</f>
        <v>521.53924281786931</v>
      </c>
      <c r="F4172">
        <f>$P$41*'Profilo fotovoltaico'!B4174+'Approvvigionamento energia'!$Q$41*'Profilo eolico'!B4174</f>
        <v>382.01435208748251</v>
      </c>
      <c r="G4172">
        <f>$P$43*'Profilo fotovoltaico'!B4174+'Approvvigionamento energia'!$Q$43*'Profilo eolico'!B4174</f>
        <v>242.48946135709571</v>
      </c>
      <c r="H4172">
        <f t="shared" si="130"/>
        <v>1138.4335154826958</v>
      </c>
      <c r="I4172">
        <f>IF(LCOH!$C$28=Menu!$A$1,'Approvvigionamento energia'!C4172,0)+IF(LCOH!$C$28=Menu!$A$2,'Approvvigionamento energia'!D4172,0)+IF(LCOH!$C$28=Menu!$A$3,'Approvvigionamento energia'!E4172,0)+IF(LCOH!$C$28=Menu!$A$4,'Approvvigionamento energia'!F4172,0)+IF(LCOH!$C$28=Menu!$A$5,'Approvvigionamento energia'!G4172,0)+IF(LCOH!$C$28=Menu!$A$6,'Approvvigionamento energia'!H4172,0)</f>
        <v>382.01435208748251</v>
      </c>
      <c r="J4172">
        <f>'Approvvigionamento energia'!A4172+'Approvvigionamento energia'!B4172+'Approvvigionamento energia'!I4172</f>
        <v>509.31435208748252</v>
      </c>
      <c r="K4172">
        <f>IF(MIN(LCOH!$C$18,J4172)&gt;=$P$48*LCOH!$C$18, MIN(LCOH!$C$18,J4172),0)</f>
        <v>509.31435208748252</v>
      </c>
      <c r="L4172">
        <f t="shared" si="131"/>
        <v>0</v>
      </c>
      <c r="M4172">
        <f>K4172/LCOH!$C$18</f>
        <v>0.33954290139165499</v>
      </c>
      <c r="N4172">
        <f>K4172/LCOH!$C$34</f>
        <v>9.813378652938006</v>
      </c>
    </row>
    <row r="4173" spans="1:14" x14ac:dyDescent="0.35">
      <c r="A4173">
        <f>'Profilo fotovoltaico'!B4175*LCOH!$C$20</f>
        <v>0</v>
      </c>
      <c r="B4173">
        <f>'Profilo eolico'!B4175*LCOH!$C$21</f>
        <v>112.69999999999999</v>
      </c>
      <c r="C4173">
        <f>$P$35*'Profilo fotovoltaico'!B4175</f>
        <v>0</v>
      </c>
      <c r="D4173">
        <f>$Q$37*'Profilo eolico'!B4175</f>
        <v>657.56335261154868</v>
      </c>
      <c r="E4173">
        <f>$P$39*'Profilo fotovoltaico'!B4175+'Approvvigionamento energia'!$Q$39*'Profilo eolico'!B4175</f>
        <v>493.17251445866151</v>
      </c>
      <c r="F4173">
        <f>$P$41*'Profilo fotovoltaico'!B4175+'Approvvigionamento energia'!$Q$41*'Profilo eolico'!B4175</f>
        <v>328.78167630577434</v>
      </c>
      <c r="G4173">
        <f>$P$43*'Profilo fotovoltaico'!B4175+'Approvvigionamento energia'!$Q$43*'Profilo eolico'!B4175</f>
        <v>164.39083815288717</v>
      </c>
      <c r="H4173">
        <f t="shared" si="130"/>
        <v>1138.4335154826958</v>
      </c>
      <c r="I4173">
        <f>IF(LCOH!$C$28=Menu!$A$1,'Approvvigionamento energia'!C4173,0)+IF(LCOH!$C$28=Menu!$A$2,'Approvvigionamento energia'!D4173,0)+IF(LCOH!$C$28=Menu!$A$3,'Approvvigionamento energia'!E4173,0)+IF(LCOH!$C$28=Menu!$A$4,'Approvvigionamento energia'!F4173,0)+IF(LCOH!$C$28=Menu!$A$5,'Approvvigionamento energia'!G4173,0)+IF(LCOH!$C$28=Menu!$A$6,'Approvvigionamento energia'!H4173,0)</f>
        <v>328.78167630577434</v>
      </c>
      <c r="J4173">
        <f>'Approvvigionamento energia'!A4173+'Approvvigionamento energia'!B4173+'Approvvigionamento energia'!I4173</f>
        <v>441.48167630577433</v>
      </c>
      <c r="K4173">
        <f>IF(MIN(LCOH!$C$18,J4173)&gt;=$P$48*LCOH!$C$18, MIN(LCOH!$C$18,J4173),0)</f>
        <v>441.48167630577433</v>
      </c>
      <c r="L4173">
        <f t="shared" si="131"/>
        <v>0</v>
      </c>
      <c r="M4173">
        <f>K4173/LCOH!$C$18</f>
        <v>0.29432111753718287</v>
      </c>
      <c r="N4173">
        <f>K4173/LCOH!$C$34</f>
        <v>8.506390680265401</v>
      </c>
    </row>
    <row r="4174" spans="1:14" x14ac:dyDescent="0.35">
      <c r="A4174">
        <f>'Profilo fotovoltaico'!B4176*LCOH!$C$20</f>
        <v>0</v>
      </c>
      <c r="B4174">
        <f>'Profilo eolico'!B4176*LCOH!$C$21</f>
        <v>127.40000000000002</v>
      </c>
      <c r="C4174">
        <f>$P$35*'Profilo fotovoltaico'!B4176</f>
        <v>0</v>
      </c>
      <c r="D4174">
        <f>$Q$37*'Profilo eolico'!B4176</f>
        <v>743.3324855608812</v>
      </c>
      <c r="E4174">
        <f>$P$39*'Profilo fotovoltaico'!B4176+'Approvvigionamento energia'!$Q$39*'Profilo eolico'!B4176</f>
        <v>557.4993641706609</v>
      </c>
      <c r="F4174">
        <f>$P$41*'Profilo fotovoltaico'!B4176+'Approvvigionamento energia'!$Q$41*'Profilo eolico'!B4176</f>
        <v>371.6662427804406</v>
      </c>
      <c r="G4174">
        <f>$P$43*'Profilo fotovoltaico'!B4176+'Approvvigionamento energia'!$Q$43*'Profilo eolico'!B4176</f>
        <v>185.8331213902203</v>
      </c>
      <c r="H4174">
        <f t="shared" si="130"/>
        <v>1138.4335154826958</v>
      </c>
      <c r="I4174">
        <f>IF(LCOH!$C$28=Menu!$A$1,'Approvvigionamento energia'!C4174,0)+IF(LCOH!$C$28=Menu!$A$2,'Approvvigionamento energia'!D4174,0)+IF(LCOH!$C$28=Menu!$A$3,'Approvvigionamento energia'!E4174,0)+IF(LCOH!$C$28=Menu!$A$4,'Approvvigionamento energia'!F4174,0)+IF(LCOH!$C$28=Menu!$A$5,'Approvvigionamento energia'!G4174,0)+IF(LCOH!$C$28=Menu!$A$6,'Approvvigionamento energia'!H4174,0)</f>
        <v>371.6662427804406</v>
      </c>
      <c r="J4174">
        <f>'Approvvigionamento energia'!A4174+'Approvvigionamento energia'!B4174+'Approvvigionamento energia'!I4174</f>
        <v>499.06624278044063</v>
      </c>
      <c r="K4174">
        <f>IF(MIN(LCOH!$C$18,J4174)&gt;=$P$48*LCOH!$C$18, MIN(LCOH!$C$18,J4174),0)</f>
        <v>499.06624278044063</v>
      </c>
      <c r="L4174">
        <f t="shared" si="131"/>
        <v>0</v>
      </c>
      <c r="M4174">
        <f>K4174/LCOH!$C$18</f>
        <v>0.33271082852029377</v>
      </c>
      <c r="N4174">
        <f>K4174/LCOH!$C$34</f>
        <v>9.6159198994304553</v>
      </c>
    </row>
    <row r="4175" spans="1:14" x14ac:dyDescent="0.35">
      <c r="A4175">
        <f>'Profilo fotovoltaico'!B4177*LCOH!$C$20</f>
        <v>0</v>
      </c>
      <c r="B4175">
        <f>'Profilo eolico'!B4177*LCOH!$C$21</f>
        <v>158.79999999999998</v>
      </c>
      <c r="C4175">
        <f>$P$35*'Profilo fotovoltaico'!B4177</f>
        <v>0</v>
      </c>
      <c r="D4175">
        <f>$Q$37*'Profilo eolico'!B4177</f>
        <v>926.54002124857084</v>
      </c>
      <c r="E4175">
        <f>$P$39*'Profilo fotovoltaico'!B4177+'Approvvigionamento energia'!$Q$39*'Profilo eolico'!B4177</f>
        <v>694.90501593642807</v>
      </c>
      <c r="F4175">
        <f>$P$41*'Profilo fotovoltaico'!B4177+'Approvvigionamento energia'!$Q$41*'Profilo eolico'!B4177</f>
        <v>463.27001062428542</v>
      </c>
      <c r="G4175">
        <f>$P$43*'Profilo fotovoltaico'!B4177+'Approvvigionamento energia'!$Q$43*'Profilo eolico'!B4177</f>
        <v>231.63500531214271</v>
      </c>
      <c r="H4175">
        <f t="shared" si="130"/>
        <v>1138.4335154826958</v>
      </c>
      <c r="I4175">
        <f>IF(LCOH!$C$28=Menu!$A$1,'Approvvigionamento energia'!C4175,0)+IF(LCOH!$C$28=Menu!$A$2,'Approvvigionamento energia'!D4175,0)+IF(LCOH!$C$28=Menu!$A$3,'Approvvigionamento energia'!E4175,0)+IF(LCOH!$C$28=Menu!$A$4,'Approvvigionamento energia'!F4175,0)+IF(LCOH!$C$28=Menu!$A$5,'Approvvigionamento energia'!G4175,0)+IF(LCOH!$C$28=Menu!$A$6,'Approvvigionamento energia'!H4175,0)</f>
        <v>463.27001062428542</v>
      </c>
      <c r="J4175">
        <f>'Approvvigionamento energia'!A4175+'Approvvigionamento energia'!B4175+'Approvvigionamento energia'!I4175</f>
        <v>622.07001062428537</v>
      </c>
      <c r="K4175">
        <f>IF(MIN(LCOH!$C$18,J4175)&gt;=$P$48*LCOH!$C$18, MIN(LCOH!$C$18,J4175),0)</f>
        <v>622.07001062428537</v>
      </c>
      <c r="L4175">
        <f t="shared" si="131"/>
        <v>0</v>
      </c>
      <c r="M4175">
        <f>K4175/LCOH!$C$18</f>
        <v>0.41471334041619023</v>
      </c>
      <c r="N4175">
        <f>K4175/LCOH!$C$34</f>
        <v>11.985934694109545</v>
      </c>
    </row>
    <row r="4176" spans="1:14" x14ac:dyDescent="0.35">
      <c r="A4176">
        <f>'Profilo fotovoltaico'!B4178*LCOH!$C$20</f>
        <v>0</v>
      </c>
      <c r="B4176">
        <f>'Profilo eolico'!B4178*LCOH!$C$21</f>
        <v>188.4</v>
      </c>
      <c r="C4176">
        <f>$P$35*'Profilo fotovoltaico'!B4178</f>
        <v>0</v>
      </c>
      <c r="D4176">
        <f>$Q$37*'Profilo eolico'!B4178</f>
        <v>1099.2452141261383</v>
      </c>
      <c r="E4176">
        <f>$P$39*'Profilo fotovoltaico'!B4178+'Approvvigionamento energia'!$Q$39*'Profilo eolico'!B4178</f>
        <v>824.43391059460373</v>
      </c>
      <c r="F4176">
        <f>$P$41*'Profilo fotovoltaico'!B4178+'Approvvigionamento energia'!$Q$41*'Profilo eolico'!B4178</f>
        <v>549.62260706306915</v>
      </c>
      <c r="G4176">
        <f>$P$43*'Profilo fotovoltaico'!B4178+'Approvvigionamento energia'!$Q$43*'Profilo eolico'!B4178</f>
        <v>274.81130353153458</v>
      </c>
      <c r="H4176">
        <f t="shared" si="130"/>
        <v>1138.4335154826958</v>
      </c>
      <c r="I4176">
        <f>IF(LCOH!$C$28=Menu!$A$1,'Approvvigionamento energia'!C4176,0)+IF(LCOH!$C$28=Menu!$A$2,'Approvvigionamento energia'!D4176,0)+IF(LCOH!$C$28=Menu!$A$3,'Approvvigionamento energia'!E4176,0)+IF(LCOH!$C$28=Menu!$A$4,'Approvvigionamento energia'!F4176,0)+IF(LCOH!$C$28=Menu!$A$5,'Approvvigionamento energia'!G4176,0)+IF(LCOH!$C$28=Menu!$A$6,'Approvvigionamento energia'!H4176,0)</f>
        <v>549.62260706306915</v>
      </c>
      <c r="J4176">
        <f>'Approvvigionamento energia'!A4176+'Approvvigionamento energia'!B4176+'Approvvigionamento energia'!I4176</f>
        <v>738.02260706306913</v>
      </c>
      <c r="K4176">
        <f>IF(MIN(LCOH!$C$18,J4176)&gt;=$P$48*LCOH!$C$18, MIN(LCOH!$C$18,J4176),0)</f>
        <v>738.02260706306913</v>
      </c>
      <c r="L4176">
        <f t="shared" si="131"/>
        <v>0</v>
      </c>
      <c r="M4176">
        <f>K4176/LCOH!$C$18</f>
        <v>0.49201507137537942</v>
      </c>
      <c r="N4176">
        <f>K4176/LCOH!$C$34</f>
        <v>14.22008876807455</v>
      </c>
    </row>
    <row r="4177" spans="1:14" x14ac:dyDescent="0.35">
      <c r="A4177">
        <f>'Profilo fotovoltaico'!B4179*LCOH!$C$20</f>
        <v>0</v>
      </c>
      <c r="B4177">
        <f>'Profilo eolico'!B4179*LCOH!$C$21</f>
        <v>207.4</v>
      </c>
      <c r="C4177">
        <f>$P$35*'Profilo fotovoltaico'!B4179</f>
        <v>0</v>
      </c>
      <c r="D4177">
        <f>$Q$37*'Profilo eolico'!B4179</f>
        <v>1210.103277121874</v>
      </c>
      <c r="E4177">
        <f>$P$39*'Profilo fotovoltaico'!B4179+'Approvvigionamento energia'!$Q$39*'Profilo eolico'!B4179</f>
        <v>907.57745784140548</v>
      </c>
      <c r="F4177">
        <f>$P$41*'Profilo fotovoltaico'!B4179+'Approvvigionamento energia'!$Q$41*'Profilo eolico'!B4179</f>
        <v>605.05163856093702</v>
      </c>
      <c r="G4177">
        <f>$P$43*'Profilo fotovoltaico'!B4179+'Approvvigionamento energia'!$Q$43*'Profilo eolico'!B4179</f>
        <v>302.52581928046851</v>
      </c>
      <c r="H4177">
        <f t="shared" si="130"/>
        <v>1138.4335154826958</v>
      </c>
      <c r="I4177">
        <f>IF(LCOH!$C$28=Menu!$A$1,'Approvvigionamento energia'!C4177,0)+IF(LCOH!$C$28=Menu!$A$2,'Approvvigionamento energia'!D4177,0)+IF(LCOH!$C$28=Menu!$A$3,'Approvvigionamento energia'!E4177,0)+IF(LCOH!$C$28=Menu!$A$4,'Approvvigionamento energia'!F4177,0)+IF(LCOH!$C$28=Menu!$A$5,'Approvvigionamento energia'!G4177,0)+IF(LCOH!$C$28=Menu!$A$6,'Approvvigionamento energia'!H4177,0)</f>
        <v>605.05163856093702</v>
      </c>
      <c r="J4177">
        <f>'Approvvigionamento energia'!A4177+'Approvvigionamento energia'!B4177+'Approvvigionamento energia'!I4177</f>
        <v>812.451638560937</v>
      </c>
      <c r="K4177">
        <f>IF(MIN(LCOH!$C$18,J4177)&gt;=$P$48*LCOH!$C$18, MIN(LCOH!$C$18,J4177),0)</f>
        <v>812.451638560937</v>
      </c>
      <c r="L4177">
        <f t="shared" si="131"/>
        <v>0</v>
      </c>
      <c r="M4177">
        <f>K4177/LCOH!$C$18</f>
        <v>0.54163442570729137</v>
      </c>
      <c r="N4177">
        <f>K4177/LCOH!$C$34</f>
        <v>15.654174153389924</v>
      </c>
    </row>
    <row r="4178" spans="1:14" x14ac:dyDescent="0.35">
      <c r="A4178">
        <f>'Profilo fotovoltaico'!B4180*LCOH!$C$20</f>
        <v>0</v>
      </c>
      <c r="B4178">
        <f>'Profilo eolico'!B4180*LCOH!$C$21</f>
        <v>221.1</v>
      </c>
      <c r="C4178">
        <f>$P$35*'Profilo fotovoltaico'!B4180</f>
        <v>0</v>
      </c>
      <c r="D4178">
        <f>$Q$37*'Profilo eolico'!B4180</f>
        <v>1290.0377751766939</v>
      </c>
      <c r="E4178">
        <f>$P$39*'Profilo fotovoltaico'!B4180+'Approvvigionamento energia'!$Q$39*'Profilo eolico'!B4180</f>
        <v>967.52833138252049</v>
      </c>
      <c r="F4178">
        <f>$P$41*'Profilo fotovoltaico'!B4180+'Approvvigionamento energia'!$Q$41*'Profilo eolico'!B4180</f>
        <v>645.01888758834696</v>
      </c>
      <c r="G4178">
        <f>$P$43*'Profilo fotovoltaico'!B4180+'Approvvigionamento energia'!$Q$43*'Profilo eolico'!B4180</f>
        <v>322.50944379417348</v>
      </c>
      <c r="H4178">
        <f t="shared" si="130"/>
        <v>1138.4335154826958</v>
      </c>
      <c r="I4178">
        <f>IF(LCOH!$C$28=Menu!$A$1,'Approvvigionamento energia'!C4178,0)+IF(LCOH!$C$28=Menu!$A$2,'Approvvigionamento energia'!D4178,0)+IF(LCOH!$C$28=Menu!$A$3,'Approvvigionamento energia'!E4178,0)+IF(LCOH!$C$28=Menu!$A$4,'Approvvigionamento energia'!F4178,0)+IF(LCOH!$C$28=Menu!$A$5,'Approvvigionamento energia'!G4178,0)+IF(LCOH!$C$28=Menu!$A$6,'Approvvigionamento energia'!H4178,0)</f>
        <v>645.01888758834696</v>
      </c>
      <c r="J4178">
        <f>'Approvvigionamento energia'!A4178+'Approvvigionamento energia'!B4178+'Approvvigionamento energia'!I4178</f>
        <v>866.11888758834698</v>
      </c>
      <c r="K4178">
        <f>IF(MIN(LCOH!$C$18,J4178)&gt;=$P$48*LCOH!$C$18, MIN(LCOH!$C$18,J4178),0)</f>
        <v>866.11888758834698</v>
      </c>
      <c r="L4178">
        <f t="shared" si="131"/>
        <v>0</v>
      </c>
      <c r="M4178">
        <f>K4178/LCOH!$C$18</f>
        <v>0.57741259172556469</v>
      </c>
      <c r="N4178">
        <f>K4178/LCOH!$C$34</f>
        <v>16.688225194380482</v>
      </c>
    </row>
    <row r="4179" spans="1:14" x14ac:dyDescent="0.35">
      <c r="A4179">
        <f>'Profilo fotovoltaico'!B4181*LCOH!$C$20</f>
        <v>0</v>
      </c>
      <c r="B4179">
        <f>'Profilo eolico'!B4181*LCOH!$C$21</f>
        <v>226.20000000000002</v>
      </c>
      <c r="C4179">
        <f>$P$35*'Profilo fotovoltaico'!B4181</f>
        <v>0</v>
      </c>
      <c r="D4179">
        <f>$Q$37*'Profilo eolico'!B4181</f>
        <v>1319.7944131387073</v>
      </c>
      <c r="E4179">
        <f>$P$39*'Profilo fotovoltaico'!B4181+'Approvvigionamento energia'!$Q$39*'Profilo eolico'!B4181</f>
        <v>989.84580985403056</v>
      </c>
      <c r="F4179">
        <f>$P$41*'Profilo fotovoltaico'!B4181+'Approvvigionamento energia'!$Q$41*'Profilo eolico'!B4181</f>
        <v>659.89720656935367</v>
      </c>
      <c r="G4179">
        <f>$P$43*'Profilo fotovoltaico'!B4181+'Approvvigionamento energia'!$Q$43*'Profilo eolico'!B4181</f>
        <v>329.94860328467684</v>
      </c>
      <c r="H4179">
        <f t="shared" si="130"/>
        <v>1138.4335154826958</v>
      </c>
      <c r="I4179">
        <f>IF(LCOH!$C$28=Menu!$A$1,'Approvvigionamento energia'!C4179,0)+IF(LCOH!$C$28=Menu!$A$2,'Approvvigionamento energia'!D4179,0)+IF(LCOH!$C$28=Menu!$A$3,'Approvvigionamento energia'!E4179,0)+IF(LCOH!$C$28=Menu!$A$4,'Approvvigionamento energia'!F4179,0)+IF(LCOH!$C$28=Menu!$A$5,'Approvvigionamento energia'!G4179,0)+IF(LCOH!$C$28=Menu!$A$6,'Approvvigionamento energia'!H4179,0)</f>
        <v>659.89720656935367</v>
      </c>
      <c r="J4179">
        <f>'Approvvigionamento energia'!A4179+'Approvvigionamento energia'!B4179+'Approvvigionamento energia'!I4179</f>
        <v>886.09720656935372</v>
      </c>
      <c r="K4179">
        <f>IF(MIN(LCOH!$C$18,J4179)&gt;=$P$48*LCOH!$C$18, MIN(LCOH!$C$18,J4179),0)</f>
        <v>886.09720656935372</v>
      </c>
      <c r="L4179">
        <f t="shared" si="131"/>
        <v>0</v>
      </c>
      <c r="M4179">
        <f>K4179/LCOH!$C$18</f>
        <v>0.5907314710462358</v>
      </c>
      <c r="N4179">
        <f>K4179/LCOH!$C$34</f>
        <v>17.073163903070398</v>
      </c>
    </row>
    <row r="4180" spans="1:14" x14ac:dyDescent="0.35">
      <c r="A4180">
        <f>'Profilo fotovoltaico'!B4182*LCOH!$C$20</f>
        <v>0</v>
      </c>
      <c r="B4180">
        <f>'Profilo eolico'!B4182*LCOH!$C$21</f>
        <v>226</v>
      </c>
      <c r="C4180">
        <f>$P$35*'Profilo fotovoltaico'!B4182</f>
        <v>0</v>
      </c>
      <c r="D4180">
        <f>$Q$37*'Profilo eolico'!B4182</f>
        <v>1318.6274861598049</v>
      </c>
      <c r="E4180">
        <f>$P$39*'Profilo fotovoltaico'!B4182+'Approvvigionamento energia'!$Q$39*'Profilo eolico'!B4182</f>
        <v>988.97061461985368</v>
      </c>
      <c r="F4180">
        <f>$P$41*'Profilo fotovoltaico'!B4182+'Approvvigionamento energia'!$Q$41*'Profilo eolico'!B4182</f>
        <v>659.31374307990245</v>
      </c>
      <c r="G4180">
        <f>$P$43*'Profilo fotovoltaico'!B4182+'Approvvigionamento energia'!$Q$43*'Profilo eolico'!B4182</f>
        <v>329.65687153995123</v>
      </c>
      <c r="H4180">
        <f t="shared" si="130"/>
        <v>1138.4335154826958</v>
      </c>
      <c r="I4180">
        <f>IF(LCOH!$C$28=Menu!$A$1,'Approvvigionamento energia'!C4180,0)+IF(LCOH!$C$28=Menu!$A$2,'Approvvigionamento energia'!D4180,0)+IF(LCOH!$C$28=Menu!$A$3,'Approvvigionamento energia'!E4180,0)+IF(LCOH!$C$28=Menu!$A$4,'Approvvigionamento energia'!F4180,0)+IF(LCOH!$C$28=Menu!$A$5,'Approvvigionamento energia'!G4180,0)+IF(LCOH!$C$28=Menu!$A$6,'Approvvigionamento energia'!H4180,0)</f>
        <v>659.31374307990245</v>
      </c>
      <c r="J4180">
        <f>'Approvvigionamento energia'!A4180+'Approvvigionamento energia'!B4180+'Approvvigionamento energia'!I4180</f>
        <v>885.31374307990245</v>
      </c>
      <c r="K4180">
        <f>IF(MIN(LCOH!$C$18,J4180)&gt;=$P$48*LCOH!$C$18, MIN(LCOH!$C$18,J4180),0)</f>
        <v>885.31374307990245</v>
      </c>
      <c r="L4180">
        <f t="shared" si="131"/>
        <v>0</v>
      </c>
      <c r="M4180">
        <f>K4180/LCOH!$C$18</f>
        <v>0.59020916205326834</v>
      </c>
      <c r="N4180">
        <f>K4180/LCOH!$C$34</f>
        <v>17.058068267435502</v>
      </c>
    </row>
    <row r="4181" spans="1:14" x14ac:dyDescent="0.35">
      <c r="A4181">
        <f>'Profilo fotovoltaico'!B4183*LCOH!$C$20</f>
        <v>1</v>
      </c>
      <c r="B4181">
        <f>'Profilo eolico'!B4183*LCOH!$C$21</f>
        <v>214.2</v>
      </c>
      <c r="C4181">
        <f>$P$35*'Profilo fotovoltaico'!B4183</f>
        <v>7.3546121876220649</v>
      </c>
      <c r="D4181">
        <f>$Q$37*'Profilo eolico'!B4183</f>
        <v>1249.7787944045585</v>
      </c>
      <c r="E4181">
        <f>$P$39*'Profilo fotovoltaico'!B4183+'Approvvigionamento energia'!$Q$39*'Profilo eolico'!B4183</f>
        <v>939.1727488503243</v>
      </c>
      <c r="F4181">
        <f>$P$41*'Profilo fotovoltaico'!B4183+'Approvvigionamento energia'!$Q$41*'Profilo eolico'!B4183</f>
        <v>628.56670329609028</v>
      </c>
      <c r="G4181">
        <f>$P$43*'Profilo fotovoltaico'!B4183+'Approvvigionamento energia'!$Q$43*'Profilo eolico'!B4183</f>
        <v>317.96065774185621</v>
      </c>
      <c r="H4181">
        <f t="shared" si="130"/>
        <v>1138.4335154826958</v>
      </c>
      <c r="I4181">
        <f>IF(LCOH!$C$28=Menu!$A$1,'Approvvigionamento energia'!C4181,0)+IF(LCOH!$C$28=Menu!$A$2,'Approvvigionamento energia'!D4181,0)+IF(LCOH!$C$28=Menu!$A$3,'Approvvigionamento energia'!E4181,0)+IF(LCOH!$C$28=Menu!$A$4,'Approvvigionamento energia'!F4181,0)+IF(LCOH!$C$28=Menu!$A$5,'Approvvigionamento energia'!G4181,0)+IF(LCOH!$C$28=Menu!$A$6,'Approvvigionamento energia'!H4181,0)</f>
        <v>628.56670329609028</v>
      </c>
      <c r="J4181">
        <f>'Approvvigionamento energia'!A4181+'Approvvigionamento energia'!B4181+'Approvvigionamento energia'!I4181</f>
        <v>843.76670329609033</v>
      </c>
      <c r="K4181">
        <f>IF(MIN(LCOH!$C$18,J4181)&gt;=$P$48*LCOH!$C$18, MIN(LCOH!$C$18,J4181),0)</f>
        <v>843.76670329609033</v>
      </c>
      <c r="L4181">
        <f t="shared" si="131"/>
        <v>0</v>
      </c>
      <c r="M4181">
        <f>K4181/LCOH!$C$18</f>
        <v>0.56251113553072685</v>
      </c>
      <c r="N4181">
        <f>K4181/LCOH!$C$34</f>
        <v>16.257547269674188</v>
      </c>
    </row>
    <row r="4182" spans="1:14" x14ac:dyDescent="0.35">
      <c r="A4182">
        <f>'Profilo fotovoltaico'!B4184*LCOH!$C$20</f>
        <v>50</v>
      </c>
      <c r="B4182">
        <f>'Profilo eolico'!B4184*LCOH!$C$21</f>
        <v>198.2</v>
      </c>
      <c r="C4182">
        <f>$P$35*'Profilo fotovoltaico'!B4184</f>
        <v>367.73060938110325</v>
      </c>
      <c r="D4182">
        <f>$Q$37*'Profilo eolico'!B4184</f>
        <v>1156.4246360923598</v>
      </c>
      <c r="E4182">
        <f>$P$39*'Profilo fotovoltaico'!B4184+'Approvvigionamento energia'!$Q$39*'Profilo eolico'!B4184</f>
        <v>959.25112941454563</v>
      </c>
      <c r="F4182">
        <f>$P$41*'Profilo fotovoltaico'!B4184+'Approvvigionamento energia'!$Q$41*'Profilo eolico'!B4184</f>
        <v>762.07762273673154</v>
      </c>
      <c r="G4182">
        <f>$P$43*'Profilo fotovoltaico'!B4184+'Approvvigionamento energia'!$Q$43*'Profilo eolico'!B4184</f>
        <v>564.90411605891745</v>
      </c>
      <c r="H4182">
        <f t="shared" si="130"/>
        <v>1138.4335154826958</v>
      </c>
      <c r="I4182">
        <f>IF(LCOH!$C$28=Menu!$A$1,'Approvvigionamento energia'!C4182,0)+IF(LCOH!$C$28=Menu!$A$2,'Approvvigionamento energia'!D4182,0)+IF(LCOH!$C$28=Menu!$A$3,'Approvvigionamento energia'!E4182,0)+IF(LCOH!$C$28=Menu!$A$4,'Approvvigionamento energia'!F4182,0)+IF(LCOH!$C$28=Menu!$A$5,'Approvvigionamento energia'!G4182,0)+IF(LCOH!$C$28=Menu!$A$6,'Approvvigionamento energia'!H4182,0)</f>
        <v>762.07762273673154</v>
      </c>
      <c r="J4182">
        <f>'Approvvigionamento energia'!A4182+'Approvvigionamento energia'!B4182+'Approvvigionamento energia'!I4182</f>
        <v>1010.2776227367315</v>
      </c>
      <c r="K4182">
        <f>IF(MIN(LCOH!$C$18,J4182)&gt;=$P$48*LCOH!$C$18, MIN(LCOH!$C$18,J4182),0)</f>
        <v>1010.2776227367315</v>
      </c>
      <c r="L4182">
        <f t="shared" si="131"/>
        <v>0</v>
      </c>
      <c r="M4182">
        <f>K4182/LCOH!$C$18</f>
        <v>0.67351841515782096</v>
      </c>
      <c r="N4182">
        <f>K4182/LCOH!$C$34</f>
        <v>19.465850149069972</v>
      </c>
    </row>
    <row r="4183" spans="1:14" x14ac:dyDescent="0.35">
      <c r="A4183">
        <f>'Profilo fotovoltaico'!B4185*LCOH!$C$20</f>
        <v>152</v>
      </c>
      <c r="B4183">
        <f>'Profilo eolico'!B4185*LCOH!$C$21</f>
        <v>150.10000000000002</v>
      </c>
      <c r="C4183">
        <f>$P$35*'Profilo fotovoltaico'!B4185</f>
        <v>1117.9010525185538</v>
      </c>
      <c r="D4183">
        <f>$Q$37*'Profilo eolico'!B4185</f>
        <v>875.77869766631295</v>
      </c>
      <c r="E4183">
        <f>$P$39*'Profilo fotovoltaico'!B4185+'Approvvigionamento energia'!$Q$39*'Profilo eolico'!B4185</f>
        <v>936.30928637937313</v>
      </c>
      <c r="F4183">
        <f>$P$41*'Profilo fotovoltaico'!B4185+'Approvvigionamento energia'!$Q$41*'Profilo eolico'!B4185</f>
        <v>996.83987509243343</v>
      </c>
      <c r="G4183">
        <f>$P$43*'Profilo fotovoltaico'!B4185+'Approvvigionamento energia'!$Q$43*'Profilo eolico'!B4185</f>
        <v>1057.3704638054937</v>
      </c>
      <c r="H4183">
        <f t="shared" si="130"/>
        <v>1138.4335154826958</v>
      </c>
      <c r="I4183">
        <f>IF(LCOH!$C$28=Menu!$A$1,'Approvvigionamento energia'!C4183,0)+IF(LCOH!$C$28=Menu!$A$2,'Approvvigionamento energia'!D4183,0)+IF(LCOH!$C$28=Menu!$A$3,'Approvvigionamento energia'!E4183,0)+IF(LCOH!$C$28=Menu!$A$4,'Approvvigionamento energia'!F4183,0)+IF(LCOH!$C$28=Menu!$A$5,'Approvvigionamento energia'!G4183,0)+IF(LCOH!$C$28=Menu!$A$6,'Approvvigionamento energia'!H4183,0)</f>
        <v>996.83987509243343</v>
      </c>
      <c r="J4183">
        <f>'Approvvigionamento energia'!A4183+'Approvvigionamento energia'!B4183+'Approvvigionamento energia'!I4183</f>
        <v>1298.9398750924333</v>
      </c>
      <c r="K4183">
        <f>IF(MIN(LCOH!$C$18,J4183)&gt;=$P$48*LCOH!$C$18, MIN(LCOH!$C$18,J4183),0)</f>
        <v>1298.9398750924333</v>
      </c>
      <c r="L4183">
        <f t="shared" si="131"/>
        <v>0</v>
      </c>
      <c r="M4183">
        <f>K4183/LCOH!$C$18</f>
        <v>0.86595991672828887</v>
      </c>
      <c r="N4183">
        <f>K4183/LCOH!$C$34</f>
        <v>25.027743258043031</v>
      </c>
    </row>
    <row r="4184" spans="1:14" x14ac:dyDescent="0.35">
      <c r="A4184">
        <f>'Profilo fotovoltaico'!B4186*LCOH!$C$20</f>
        <v>280</v>
      </c>
      <c r="B4184">
        <f>'Profilo eolico'!B4186*LCOH!$C$21</f>
        <v>138.9</v>
      </c>
      <c r="C4184">
        <f>$P$35*'Profilo fotovoltaico'!B4186</f>
        <v>2059.2914125341786</v>
      </c>
      <c r="D4184">
        <f>$Q$37*'Profilo eolico'!B4186</f>
        <v>810.4307868477739</v>
      </c>
      <c r="E4184">
        <f>$P$39*'Profilo fotovoltaico'!B4186+'Approvvigionamento energia'!$Q$39*'Profilo eolico'!B4186</f>
        <v>1122.645943269375</v>
      </c>
      <c r="F4184">
        <f>$P$41*'Profilo fotovoltaico'!B4186+'Approvvigionamento energia'!$Q$41*'Profilo eolico'!B4186</f>
        <v>1434.8610996909763</v>
      </c>
      <c r="G4184">
        <f>$P$43*'Profilo fotovoltaico'!B4186+'Approvvigionamento energia'!$Q$43*'Profilo eolico'!B4186</f>
        <v>1747.0762561125773</v>
      </c>
      <c r="H4184">
        <f t="shared" si="130"/>
        <v>1138.4335154826958</v>
      </c>
      <c r="I4184">
        <f>IF(LCOH!$C$28=Menu!$A$1,'Approvvigionamento energia'!C4184,0)+IF(LCOH!$C$28=Menu!$A$2,'Approvvigionamento energia'!D4184,0)+IF(LCOH!$C$28=Menu!$A$3,'Approvvigionamento energia'!E4184,0)+IF(LCOH!$C$28=Menu!$A$4,'Approvvigionamento energia'!F4184,0)+IF(LCOH!$C$28=Menu!$A$5,'Approvvigionamento energia'!G4184,0)+IF(LCOH!$C$28=Menu!$A$6,'Approvvigionamento energia'!H4184,0)</f>
        <v>1434.8610996909763</v>
      </c>
      <c r="J4184">
        <f>'Approvvigionamento energia'!A4184+'Approvvigionamento energia'!B4184+'Approvvigionamento energia'!I4184</f>
        <v>1853.7610996909762</v>
      </c>
      <c r="K4184">
        <f>IF(MIN(LCOH!$C$18,J4184)&gt;=$P$48*LCOH!$C$18, MIN(LCOH!$C$18,J4184),0)</f>
        <v>1500</v>
      </c>
      <c r="L4184">
        <f t="shared" si="131"/>
        <v>353.76109969097615</v>
      </c>
      <c r="M4184">
        <f>K4184/LCOH!$C$18</f>
        <v>1</v>
      </c>
      <c r="N4184">
        <f>K4184/LCOH!$C$34</f>
        <v>28.901734104046245</v>
      </c>
    </row>
    <row r="4185" spans="1:14" x14ac:dyDescent="0.35">
      <c r="A4185">
        <f>'Profilo fotovoltaico'!B4187*LCOH!$C$20</f>
        <v>407</v>
      </c>
      <c r="B4185">
        <f>'Profilo eolico'!B4187*LCOH!$C$21</f>
        <v>135.4</v>
      </c>
      <c r="C4185">
        <f>$P$35*'Profilo fotovoltaico'!B4187</f>
        <v>2993.3271603621802</v>
      </c>
      <c r="D4185">
        <f>$Q$37*'Profilo eolico'!B4187</f>
        <v>790.00956471698044</v>
      </c>
      <c r="E4185">
        <f>$P$39*'Profilo fotovoltaico'!B4187+'Approvvigionamento energia'!$Q$39*'Profilo eolico'!B4187</f>
        <v>1340.8389636282805</v>
      </c>
      <c r="F4185">
        <f>$P$41*'Profilo fotovoltaico'!B4187+'Approvvigionamento energia'!$Q$41*'Profilo eolico'!B4187</f>
        <v>1891.6683625395804</v>
      </c>
      <c r="G4185">
        <f>$P$43*'Profilo fotovoltaico'!B4187+'Approvvigionamento energia'!$Q$43*'Profilo eolico'!B4187</f>
        <v>2442.4977614508803</v>
      </c>
      <c r="H4185">
        <f t="shared" si="130"/>
        <v>1138.4335154826958</v>
      </c>
      <c r="I4185">
        <f>IF(LCOH!$C$28=Menu!$A$1,'Approvvigionamento energia'!C4185,0)+IF(LCOH!$C$28=Menu!$A$2,'Approvvigionamento energia'!D4185,0)+IF(LCOH!$C$28=Menu!$A$3,'Approvvigionamento energia'!E4185,0)+IF(LCOH!$C$28=Menu!$A$4,'Approvvigionamento energia'!F4185,0)+IF(LCOH!$C$28=Menu!$A$5,'Approvvigionamento energia'!G4185,0)+IF(LCOH!$C$28=Menu!$A$6,'Approvvigionamento energia'!H4185,0)</f>
        <v>1891.6683625395804</v>
      </c>
      <c r="J4185">
        <f>'Approvvigionamento energia'!A4185+'Approvvigionamento energia'!B4185+'Approvvigionamento energia'!I4185</f>
        <v>2434.0683625395804</v>
      </c>
      <c r="K4185">
        <f>IF(MIN(LCOH!$C$18,J4185)&gt;=$P$48*LCOH!$C$18, MIN(LCOH!$C$18,J4185),0)</f>
        <v>1500</v>
      </c>
      <c r="L4185">
        <f t="shared" si="131"/>
        <v>934.06836253958045</v>
      </c>
      <c r="M4185">
        <f>K4185/LCOH!$C$18</f>
        <v>1</v>
      </c>
      <c r="N4185">
        <f>K4185/LCOH!$C$34</f>
        <v>28.901734104046245</v>
      </c>
    </row>
    <row r="4186" spans="1:14" x14ac:dyDescent="0.35">
      <c r="A4186">
        <f>'Profilo fotovoltaico'!B4188*LCOH!$C$20</f>
        <v>510</v>
      </c>
      <c r="B4186">
        <f>'Profilo eolico'!B4188*LCOH!$C$21</f>
        <v>129.6</v>
      </c>
      <c r="C4186">
        <f>$P$35*'Profilo fotovoltaico'!B4188</f>
        <v>3750.8522156872532</v>
      </c>
      <c r="D4186">
        <f>$Q$37*'Profilo eolico'!B4188</f>
        <v>756.16868232880847</v>
      </c>
      <c r="E4186">
        <f>$P$39*'Profilo fotovoltaico'!B4188+'Approvvigionamento energia'!$Q$39*'Profilo eolico'!B4188</f>
        <v>1504.8395656684197</v>
      </c>
      <c r="F4186">
        <f>$P$41*'Profilo fotovoltaico'!B4188+'Approvvigionamento energia'!$Q$41*'Profilo eolico'!B4188</f>
        <v>2253.5104490080307</v>
      </c>
      <c r="G4186">
        <f>$P$43*'Profilo fotovoltaico'!B4188+'Approvvigionamento energia'!$Q$43*'Profilo eolico'!B4188</f>
        <v>3002.1813323476422</v>
      </c>
      <c r="H4186">
        <f t="shared" si="130"/>
        <v>1138.4335154826958</v>
      </c>
      <c r="I4186">
        <f>IF(LCOH!$C$28=Menu!$A$1,'Approvvigionamento energia'!C4186,0)+IF(LCOH!$C$28=Menu!$A$2,'Approvvigionamento energia'!D4186,0)+IF(LCOH!$C$28=Menu!$A$3,'Approvvigionamento energia'!E4186,0)+IF(LCOH!$C$28=Menu!$A$4,'Approvvigionamento energia'!F4186,0)+IF(LCOH!$C$28=Menu!$A$5,'Approvvigionamento energia'!G4186,0)+IF(LCOH!$C$28=Menu!$A$6,'Approvvigionamento energia'!H4186,0)</f>
        <v>2253.5104490080307</v>
      </c>
      <c r="J4186">
        <f>'Approvvigionamento energia'!A4186+'Approvvigionamento energia'!B4186+'Approvvigionamento energia'!I4186</f>
        <v>2893.1104490080306</v>
      </c>
      <c r="K4186">
        <f>IF(MIN(LCOH!$C$18,J4186)&gt;=$P$48*LCOH!$C$18, MIN(LCOH!$C$18,J4186),0)</f>
        <v>1500</v>
      </c>
      <c r="L4186">
        <f t="shared" si="131"/>
        <v>1393.1104490080306</v>
      </c>
      <c r="M4186">
        <f>K4186/LCOH!$C$18</f>
        <v>1</v>
      </c>
      <c r="N4186">
        <f>K4186/LCOH!$C$34</f>
        <v>28.901734104046245</v>
      </c>
    </row>
    <row r="4187" spans="1:14" x14ac:dyDescent="0.35">
      <c r="A4187">
        <f>'Profilo fotovoltaico'!B4189*LCOH!$C$20</f>
        <v>583</v>
      </c>
      <c r="B4187">
        <f>'Profilo eolico'!B4189*LCOH!$C$21</f>
        <v>127.5</v>
      </c>
      <c r="C4187">
        <f>$P$35*'Profilo fotovoltaico'!B4189</f>
        <v>4287.7389053836632</v>
      </c>
      <c r="D4187">
        <f>$Q$37*'Profilo eolico'!B4189</f>
        <v>743.91594905033242</v>
      </c>
      <c r="E4187">
        <f>$P$39*'Profilo fotovoltaico'!B4189+'Approvvigionamento energia'!$Q$39*'Profilo eolico'!B4189</f>
        <v>1629.871688133665</v>
      </c>
      <c r="F4187">
        <f>$P$41*'Profilo fotovoltaico'!B4189+'Approvvigionamento energia'!$Q$41*'Profilo eolico'!B4189</f>
        <v>2515.8274272169979</v>
      </c>
      <c r="G4187">
        <f>$P$43*'Profilo fotovoltaico'!B4189+'Approvvigionamento energia'!$Q$43*'Profilo eolico'!B4189</f>
        <v>3401.7831663003308</v>
      </c>
      <c r="H4187">
        <f t="shared" si="130"/>
        <v>1138.4335154826958</v>
      </c>
      <c r="I4187">
        <f>IF(LCOH!$C$28=Menu!$A$1,'Approvvigionamento energia'!C4187,0)+IF(LCOH!$C$28=Menu!$A$2,'Approvvigionamento energia'!D4187,0)+IF(LCOH!$C$28=Menu!$A$3,'Approvvigionamento energia'!E4187,0)+IF(LCOH!$C$28=Menu!$A$4,'Approvvigionamento energia'!F4187,0)+IF(LCOH!$C$28=Menu!$A$5,'Approvvigionamento energia'!G4187,0)+IF(LCOH!$C$28=Menu!$A$6,'Approvvigionamento energia'!H4187,0)</f>
        <v>2515.8274272169979</v>
      </c>
      <c r="J4187">
        <f>'Approvvigionamento energia'!A4187+'Approvvigionamento energia'!B4187+'Approvvigionamento energia'!I4187</f>
        <v>3226.3274272169979</v>
      </c>
      <c r="K4187">
        <f>IF(MIN(LCOH!$C$18,J4187)&gt;=$P$48*LCOH!$C$18, MIN(LCOH!$C$18,J4187),0)</f>
        <v>1500</v>
      </c>
      <c r="L4187">
        <f t="shared" si="131"/>
        <v>1726.3274272169979</v>
      </c>
      <c r="M4187">
        <f>K4187/LCOH!$C$18</f>
        <v>1</v>
      </c>
      <c r="N4187">
        <f>K4187/LCOH!$C$34</f>
        <v>28.901734104046245</v>
      </c>
    </row>
    <row r="4188" spans="1:14" x14ac:dyDescent="0.35">
      <c r="A4188">
        <f>'Profilo fotovoltaico'!B4190*LCOH!$C$20</f>
        <v>620</v>
      </c>
      <c r="B4188">
        <f>'Profilo eolico'!B4190*LCOH!$C$21</f>
        <v>128.20000000000002</v>
      </c>
      <c r="C4188">
        <f>$P$35*'Profilo fotovoltaico'!B4190</f>
        <v>4559.8595563256804</v>
      </c>
      <c r="D4188">
        <f>$Q$37*'Profilo eolico'!B4190</f>
        <v>748.00019347649118</v>
      </c>
      <c r="E4188">
        <f>$P$39*'Profilo fotovoltaico'!B4190+'Approvvigionamento energia'!$Q$39*'Profilo eolico'!B4190</f>
        <v>1700.9650341887884</v>
      </c>
      <c r="F4188">
        <f>$P$41*'Profilo fotovoltaico'!B4190+'Approvvigionamento energia'!$Q$41*'Profilo eolico'!B4190</f>
        <v>2653.9298749010859</v>
      </c>
      <c r="G4188">
        <f>$P$43*'Profilo fotovoltaico'!B4190+'Approvvigionamento energia'!$Q$43*'Profilo eolico'!B4190</f>
        <v>3606.8947156133831</v>
      </c>
      <c r="H4188">
        <f t="shared" si="130"/>
        <v>1138.4335154826958</v>
      </c>
      <c r="I4188">
        <f>IF(LCOH!$C$28=Menu!$A$1,'Approvvigionamento energia'!C4188,0)+IF(LCOH!$C$28=Menu!$A$2,'Approvvigionamento energia'!D4188,0)+IF(LCOH!$C$28=Menu!$A$3,'Approvvigionamento energia'!E4188,0)+IF(LCOH!$C$28=Menu!$A$4,'Approvvigionamento energia'!F4188,0)+IF(LCOH!$C$28=Menu!$A$5,'Approvvigionamento energia'!G4188,0)+IF(LCOH!$C$28=Menu!$A$6,'Approvvigionamento energia'!H4188,0)</f>
        <v>2653.9298749010859</v>
      </c>
      <c r="J4188">
        <f>'Approvvigionamento energia'!A4188+'Approvvigionamento energia'!B4188+'Approvvigionamento energia'!I4188</f>
        <v>3402.1298749010857</v>
      </c>
      <c r="K4188">
        <f>IF(MIN(LCOH!$C$18,J4188)&gt;=$P$48*LCOH!$C$18, MIN(LCOH!$C$18,J4188),0)</f>
        <v>1500</v>
      </c>
      <c r="L4188">
        <f t="shared" si="131"/>
        <v>1902.1298749010857</v>
      </c>
      <c r="M4188">
        <f>K4188/LCOH!$C$18</f>
        <v>1</v>
      </c>
      <c r="N4188">
        <f>K4188/LCOH!$C$34</f>
        <v>28.901734104046245</v>
      </c>
    </row>
    <row r="4189" spans="1:14" x14ac:dyDescent="0.35">
      <c r="A4189">
        <f>'Profilo fotovoltaico'!B4191*LCOH!$C$20</f>
        <v>621</v>
      </c>
      <c r="B4189">
        <f>'Profilo eolico'!B4191*LCOH!$C$21</f>
        <v>134.5</v>
      </c>
      <c r="C4189">
        <f>$P$35*'Profilo fotovoltaico'!B4191</f>
        <v>4567.214168513302</v>
      </c>
      <c r="D4189">
        <f>$Q$37*'Profilo eolico'!B4191</f>
        <v>784.75839331191935</v>
      </c>
      <c r="E4189">
        <f>$P$39*'Profilo fotovoltaico'!B4191+'Approvvigionamento energia'!$Q$39*'Profilo eolico'!B4191</f>
        <v>1730.3723371122651</v>
      </c>
      <c r="F4189">
        <f>$P$41*'Profilo fotovoltaico'!B4191+'Approvvigionamento energia'!$Q$41*'Profilo eolico'!B4191</f>
        <v>2675.9862809126107</v>
      </c>
      <c r="G4189">
        <f>$P$43*'Profilo fotovoltaico'!B4191+'Approvvigionamento energia'!$Q$43*'Profilo eolico'!B4191</f>
        <v>3621.6002247129563</v>
      </c>
      <c r="H4189">
        <f t="shared" si="130"/>
        <v>1138.4335154826958</v>
      </c>
      <c r="I4189">
        <f>IF(LCOH!$C$28=Menu!$A$1,'Approvvigionamento energia'!C4189,0)+IF(LCOH!$C$28=Menu!$A$2,'Approvvigionamento energia'!D4189,0)+IF(LCOH!$C$28=Menu!$A$3,'Approvvigionamento energia'!E4189,0)+IF(LCOH!$C$28=Menu!$A$4,'Approvvigionamento energia'!F4189,0)+IF(LCOH!$C$28=Menu!$A$5,'Approvvigionamento energia'!G4189,0)+IF(LCOH!$C$28=Menu!$A$6,'Approvvigionamento energia'!H4189,0)</f>
        <v>2675.9862809126107</v>
      </c>
      <c r="J4189">
        <f>'Approvvigionamento energia'!A4189+'Approvvigionamento energia'!B4189+'Approvvigionamento energia'!I4189</f>
        <v>3431.4862809126107</v>
      </c>
      <c r="K4189">
        <f>IF(MIN(LCOH!$C$18,J4189)&gt;=$P$48*LCOH!$C$18, MIN(LCOH!$C$18,J4189),0)</f>
        <v>1500</v>
      </c>
      <c r="L4189">
        <f t="shared" si="131"/>
        <v>1931.4862809126107</v>
      </c>
      <c r="M4189">
        <f>K4189/LCOH!$C$18</f>
        <v>1</v>
      </c>
      <c r="N4189">
        <f>K4189/LCOH!$C$34</f>
        <v>28.901734104046245</v>
      </c>
    </row>
    <row r="4190" spans="1:14" x14ac:dyDescent="0.35">
      <c r="A4190">
        <f>'Profilo fotovoltaico'!B4192*LCOH!$C$20</f>
        <v>593</v>
      </c>
      <c r="B4190">
        <f>'Profilo eolico'!B4192*LCOH!$C$21</f>
        <v>148.79999999999998</v>
      </c>
      <c r="C4190">
        <f>$P$35*'Profilo fotovoltaico'!B4192</f>
        <v>4361.2850272598844</v>
      </c>
      <c r="D4190">
        <f>$Q$37*'Profilo eolico'!B4192</f>
        <v>868.19367230344665</v>
      </c>
      <c r="E4190">
        <f>$P$39*'Profilo fotovoltaico'!B4192+'Approvvigionamento energia'!$Q$39*'Profilo eolico'!B4192</f>
        <v>1741.466511042556</v>
      </c>
      <c r="F4190">
        <f>$P$41*'Profilo fotovoltaico'!B4192+'Approvvigionamento energia'!$Q$41*'Profilo eolico'!B4192</f>
        <v>2614.7393497816656</v>
      </c>
      <c r="G4190">
        <f>$P$43*'Profilo fotovoltaico'!B4192+'Approvvigionamento energia'!$Q$43*'Profilo eolico'!B4192</f>
        <v>3488.012188520775</v>
      </c>
      <c r="H4190">
        <f t="shared" si="130"/>
        <v>1138.4335154826958</v>
      </c>
      <c r="I4190">
        <f>IF(LCOH!$C$28=Menu!$A$1,'Approvvigionamento energia'!C4190,0)+IF(LCOH!$C$28=Menu!$A$2,'Approvvigionamento energia'!D4190,0)+IF(LCOH!$C$28=Menu!$A$3,'Approvvigionamento energia'!E4190,0)+IF(LCOH!$C$28=Menu!$A$4,'Approvvigionamento energia'!F4190,0)+IF(LCOH!$C$28=Menu!$A$5,'Approvvigionamento energia'!G4190,0)+IF(LCOH!$C$28=Menu!$A$6,'Approvvigionamento energia'!H4190,0)</f>
        <v>2614.7393497816656</v>
      </c>
      <c r="J4190">
        <f>'Approvvigionamento energia'!A4190+'Approvvigionamento energia'!B4190+'Approvvigionamento energia'!I4190</f>
        <v>3356.5393497816658</v>
      </c>
      <c r="K4190">
        <f>IF(MIN(LCOH!$C$18,J4190)&gt;=$P$48*LCOH!$C$18, MIN(LCOH!$C$18,J4190),0)</f>
        <v>1500</v>
      </c>
      <c r="L4190">
        <f t="shared" si="131"/>
        <v>1856.5393497816658</v>
      </c>
      <c r="M4190">
        <f>K4190/LCOH!$C$18</f>
        <v>1</v>
      </c>
      <c r="N4190">
        <f>K4190/LCOH!$C$34</f>
        <v>28.901734104046245</v>
      </c>
    </row>
    <row r="4191" spans="1:14" x14ac:dyDescent="0.35">
      <c r="A4191">
        <f>'Profilo fotovoltaico'!B4193*LCOH!$C$20</f>
        <v>534</v>
      </c>
      <c r="B4191">
        <f>'Profilo eolico'!B4193*LCOH!$C$21</f>
        <v>165.8</v>
      </c>
      <c r="C4191">
        <f>$P$35*'Profilo fotovoltaico'!B4193</f>
        <v>3927.3629081901831</v>
      </c>
      <c r="D4191">
        <f>$Q$37*'Profilo eolico'!B4193</f>
        <v>967.38246551015777</v>
      </c>
      <c r="E4191">
        <f>$P$39*'Profilo fotovoltaico'!B4193+'Approvvigionamento energia'!$Q$39*'Profilo eolico'!B4193</f>
        <v>1707.3775761801639</v>
      </c>
      <c r="F4191">
        <f>$P$41*'Profilo fotovoltaico'!B4193+'Approvvigionamento energia'!$Q$41*'Profilo eolico'!B4193</f>
        <v>2447.3726868501703</v>
      </c>
      <c r="G4191">
        <f>$P$43*'Profilo fotovoltaico'!B4193+'Approvvigionamento energia'!$Q$43*'Profilo eolico'!B4193</f>
        <v>3187.3677975201767</v>
      </c>
      <c r="H4191">
        <f t="shared" si="130"/>
        <v>1138.4335154826958</v>
      </c>
      <c r="I4191">
        <f>IF(LCOH!$C$28=Menu!$A$1,'Approvvigionamento energia'!C4191,0)+IF(LCOH!$C$28=Menu!$A$2,'Approvvigionamento energia'!D4191,0)+IF(LCOH!$C$28=Menu!$A$3,'Approvvigionamento energia'!E4191,0)+IF(LCOH!$C$28=Menu!$A$4,'Approvvigionamento energia'!F4191,0)+IF(LCOH!$C$28=Menu!$A$5,'Approvvigionamento energia'!G4191,0)+IF(LCOH!$C$28=Menu!$A$6,'Approvvigionamento energia'!H4191,0)</f>
        <v>2447.3726868501703</v>
      </c>
      <c r="J4191">
        <f>'Approvvigionamento energia'!A4191+'Approvvigionamento energia'!B4191+'Approvvigionamento energia'!I4191</f>
        <v>3147.1726868501701</v>
      </c>
      <c r="K4191">
        <f>IF(MIN(LCOH!$C$18,J4191)&gt;=$P$48*LCOH!$C$18, MIN(LCOH!$C$18,J4191),0)</f>
        <v>1500</v>
      </c>
      <c r="L4191">
        <f t="shared" si="131"/>
        <v>1647.1726868501701</v>
      </c>
      <c r="M4191">
        <f>K4191/LCOH!$C$18</f>
        <v>1</v>
      </c>
      <c r="N4191">
        <f>K4191/LCOH!$C$34</f>
        <v>28.901734104046245</v>
      </c>
    </row>
    <row r="4192" spans="1:14" x14ac:dyDescent="0.35">
      <c r="A4192">
        <f>'Profilo fotovoltaico'!B4194*LCOH!$C$20</f>
        <v>443</v>
      </c>
      <c r="B4192">
        <f>'Profilo eolico'!B4194*LCOH!$C$21</f>
        <v>174.4</v>
      </c>
      <c r="C4192">
        <f>$P$35*'Profilo fotovoltaico'!B4194</f>
        <v>3258.0931991165749</v>
      </c>
      <c r="D4192">
        <f>$Q$37*'Profilo eolico'!B4194</f>
        <v>1017.5603256029644</v>
      </c>
      <c r="E4192">
        <f>$P$39*'Profilo fotovoltaico'!B4194+'Approvvigionamento energia'!$Q$39*'Profilo eolico'!B4194</f>
        <v>1577.6935439813669</v>
      </c>
      <c r="F4192">
        <f>$P$41*'Profilo fotovoltaico'!B4194+'Approvvigionamento energia'!$Q$41*'Profilo eolico'!B4194</f>
        <v>2137.8267623597694</v>
      </c>
      <c r="G4192">
        <f>$P$43*'Profilo fotovoltaico'!B4194+'Approvvigionamento energia'!$Q$43*'Profilo eolico'!B4194</f>
        <v>2697.9599807381724</v>
      </c>
      <c r="H4192">
        <f t="shared" si="130"/>
        <v>1138.4335154826958</v>
      </c>
      <c r="I4192">
        <f>IF(LCOH!$C$28=Menu!$A$1,'Approvvigionamento energia'!C4192,0)+IF(LCOH!$C$28=Menu!$A$2,'Approvvigionamento energia'!D4192,0)+IF(LCOH!$C$28=Menu!$A$3,'Approvvigionamento energia'!E4192,0)+IF(LCOH!$C$28=Menu!$A$4,'Approvvigionamento energia'!F4192,0)+IF(LCOH!$C$28=Menu!$A$5,'Approvvigionamento energia'!G4192,0)+IF(LCOH!$C$28=Menu!$A$6,'Approvvigionamento energia'!H4192,0)</f>
        <v>2137.8267623597694</v>
      </c>
      <c r="J4192">
        <f>'Approvvigionamento energia'!A4192+'Approvvigionamento energia'!B4192+'Approvvigionamento energia'!I4192</f>
        <v>2755.2267623597695</v>
      </c>
      <c r="K4192">
        <f>IF(MIN(LCOH!$C$18,J4192)&gt;=$P$48*LCOH!$C$18, MIN(LCOH!$C$18,J4192),0)</f>
        <v>1500</v>
      </c>
      <c r="L4192">
        <f t="shared" si="131"/>
        <v>1255.2267623597695</v>
      </c>
      <c r="M4192">
        <f>K4192/LCOH!$C$18</f>
        <v>1</v>
      </c>
      <c r="N4192">
        <f>K4192/LCOH!$C$34</f>
        <v>28.901734104046245</v>
      </c>
    </row>
    <row r="4193" spans="1:14" x14ac:dyDescent="0.35">
      <c r="A4193">
        <f>'Profilo fotovoltaico'!B4195*LCOH!$C$20</f>
        <v>330</v>
      </c>
      <c r="B4193">
        <f>'Profilo eolico'!B4195*LCOH!$C$21</f>
        <v>170.2</v>
      </c>
      <c r="C4193">
        <f>$P$35*'Profilo fotovoltaico'!B4195</f>
        <v>2427.0220219152816</v>
      </c>
      <c r="D4193">
        <f>$Q$37*'Profilo eolico'!B4195</f>
        <v>993.05485904601233</v>
      </c>
      <c r="E4193">
        <f>$P$39*'Profilo fotovoltaico'!B4195+'Approvvigionamento energia'!$Q$39*'Profilo eolico'!B4195</f>
        <v>1351.5466497633297</v>
      </c>
      <c r="F4193">
        <f>$P$41*'Profilo fotovoltaico'!B4195+'Approvvigionamento energia'!$Q$41*'Profilo eolico'!B4195</f>
        <v>1710.0384404806468</v>
      </c>
      <c r="G4193">
        <f>$P$43*'Profilo fotovoltaico'!B4195+'Approvvigionamento energia'!$Q$43*'Profilo eolico'!B4195</f>
        <v>2068.5302311979644</v>
      </c>
      <c r="H4193">
        <f t="shared" si="130"/>
        <v>1138.4335154826958</v>
      </c>
      <c r="I4193">
        <f>IF(LCOH!$C$28=Menu!$A$1,'Approvvigionamento energia'!C4193,0)+IF(LCOH!$C$28=Menu!$A$2,'Approvvigionamento energia'!D4193,0)+IF(LCOH!$C$28=Menu!$A$3,'Approvvigionamento energia'!E4193,0)+IF(LCOH!$C$28=Menu!$A$4,'Approvvigionamento energia'!F4193,0)+IF(LCOH!$C$28=Menu!$A$5,'Approvvigionamento energia'!G4193,0)+IF(LCOH!$C$28=Menu!$A$6,'Approvvigionamento energia'!H4193,0)</f>
        <v>1710.0384404806468</v>
      </c>
      <c r="J4193">
        <f>'Approvvigionamento energia'!A4193+'Approvvigionamento energia'!B4193+'Approvvigionamento energia'!I4193</f>
        <v>2210.2384404806467</v>
      </c>
      <c r="K4193">
        <f>IF(MIN(LCOH!$C$18,J4193)&gt;=$P$48*LCOH!$C$18, MIN(LCOH!$C$18,J4193),0)</f>
        <v>1500</v>
      </c>
      <c r="L4193">
        <f t="shared" si="131"/>
        <v>710.23844048064666</v>
      </c>
      <c r="M4193">
        <f>K4193/LCOH!$C$18</f>
        <v>1</v>
      </c>
      <c r="N4193">
        <f>K4193/LCOH!$C$34</f>
        <v>28.901734104046245</v>
      </c>
    </row>
    <row r="4194" spans="1:14" x14ac:dyDescent="0.35">
      <c r="A4194">
        <f>'Profilo fotovoltaico'!B4196*LCOH!$C$20</f>
        <v>200</v>
      </c>
      <c r="B4194">
        <f>'Profilo eolico'!B4196*LCOH!$C$21</f>
        <v>158.20000000000002</v>
      </c>
      <c r="C4194">
        <f>$P$35*'Profilo fotovoltaico'!B4196</f>
        <v>1470.922437524413</v>
      </c>
      <c r="D4194">
        <f>$Q$37*'Profilo eolico'!B4196</f>
        <v>923.03924031186341</v>
      </c>
      <c r="E4194">
        <f>$P$39*'Profilo fotovoltaico'!B4196+'Approvvigionamento energia'!$Q$39*'Profilo eolico'!B4196</f>
        <v>1060.0100396150008</v>
      </c>
      <c r="F4194">
        <f>$P$41*'Profilo fotovoltaico'!B4196+'Approvvigionamento energia'!$Q$41*'Profilo eolico'!B4196</f>
        <v>1196.9808389181383</v>
      </c>
      <c r="G4194">
        <f>$P$43*'Profilo fotovoltaico'!B4196+'Approvvigionamento energia'!$Q$43*'Profilo eolico'!B4196</f>
        <v>1333.9516382212755</v>
      </c>
      <c r="H4194">
        <f t="shared" si="130"/>
        <v>1138.4335154826958</v>
      </c>
      <c r="I4194">
        <f>IF(LCOH!$C$28=Menu!$A$1,'Approvvigionamento energia'!C4194,0)+IF(LCOH!$C$28=Menu!$A$2,'Approvvigionamento energia'!D4194,0)+IF(LCOH!$C$28=Menu!$A$3,'Approvvigionamento energia'!E4194,0)+IF(LCOH!$C$28=Menu!$A$4,'Approvvigionamento energia'!F4194,0)+IF(LCOH!$C$28=Menu!$A$5,'Approvvigionamento energia'!G4194,0)+IF(LCOH!$C$28=Menu!$A$6,'Approvvigionamento energia'!H4194,0)</f>
        <v>1196.9808389181383</v>
      </c>
      <c r="J4194">
        <f>'Approvvigionamento energia'!A4194+'Approvvigionamento energia'!B4194+'Approvvigionamento energia'!I4194</f>
        <v>1555.1808389181383</v>
      </c>
      <c r="K4194">
        <f>IF(MIN(LCOH!$C$18,J4194)&gt;=$P$48*LCOH!$C$18, MIN(LCOH!$C$18,J4194),0)</f>
        <v>1500</v>
      </c>
      <c r="L4194">
        <f t="shared" si="131"/>
        <v>55.180838918138306</v>
      </c>
      <c r="M4194">
        <f>K4194/LCOH!$C$18</f>
        <v>1</v>
      </c>
      <c r="N4194">
        <f>K4194/LCOH!$C$34</f>
        <v>28.901734104046245</v>
      </c>
    </row>
    <row r="4195" spans="1:14" x14ac:dyDescent="0.35">
      <c r="A4195">
        <f>'Profilo fotovoltaico'!B4197*LCOH!$C$20</f>
        <v>87</v>
      </c>
      <c r="B4195">
        <f>'Profilo eolico'!B4197*LCOH!$C$21</f>
        <v>143.5</v>
      </c>
      <c r="C4195">
        <f>$P$35*'Profilo fotovoltaico'!B4197</f>
        <v>639.85126032311962</v>
      </c>
      <c r="D4195">
        <f>$Q$37*'Profilo eolico'!B4197</f>
        <v>837.27010736253089</v>
      </c>
      <c r="E4195">
        <f>$P$39*'Profilo fotovoltaico'!B4197+'Approvvigionamento energia'!$Q$39*'Profilo eolico'!B4197</f>
        <v>787.91539560267813</v>
      </c>
      <c r="F4195">
        <f>$P$41*'Profilo fotovoltaico'!B4197+'Approvvigionamento energia'!$Q$41*'Profilo eolico'!B4197</f>
        <v>738.56068384282526</v>
      </c>
      <c r="G4195">
        <f>$P$43*'Profilo fotovoltaico'!B4197+'Approvvigionamento energia'!$Q$43*'Profilo eolico'!B4197</f>
        <v>689.20597208297249</v>
      </c>
      <c r="H4195">
        <f t="shared" si="130"/>
        <v>1138.4335154826958</v>
      </c>
      <c r="I4195">
        <f>IF(LCOH!$C$28=Menu!$A$1,'Approvvigionamento energia'!C4195,0)+IF(LCOH!$C$28=Menu!$A$2,'Approvvigionamento energia'!D4195,0)+IF(LCOH!$C$28=Menu!$A$3,'Approvvigionamento energia'!E4195,0)+IF(LCOH!$C$28=Menu!$A$4,'Approvvigionamento energia'!F4195,0)+IF(LCOH!$C$28=Menu!$A$5,'Approvvigionamento energia'!G4195,0)+IF(LCOH!$C$28=Menu!$A$6,'Approvvigionamento energia'!H4195,0)</f>
        <v>738.56068384282526</v>
      </c>
      <c r="J4195">
        <f>'Approvvigionamento energia'!A4195+'Approvvigionamento energia'!B4195+'Approvvigionamento energia'!I4195</f>
        <v>969.06068384282526</v>
      </c>
      <c r="K4195">
        <f>IF(MIN(LCOH!$C$18,J4195)&gt;=$P$48*LCOH!$C$18, MIN(LCOH!$C$18,J4195),0)</f>
        <v>969.06068384282526</v>
      </c>
      <c r="L4195">
        <f t="shared" si="131"/>
        <v>0</v>
      </c>
      <c r="M4195">
        <f>K4195/LCOH!$C$18</f>
        <v>0.64604045589521686</v>
      </c>
      <c r="N4195">
        <f>K4195/LCOH!$C$34</f>
        <v>18.671689476740372</v>
      </c>
    </row>
    <row r="4196" spans="1:14" x14ac:dyDescent="0.35">
      <c r="A4196">
        <f>'Profilo fotovoltaico'!B4198*LCOH!$C$20</f>
        <v>14</v>
      </c>
      <c r="B4196">
        <f>'Profilo eolico'!B4198*LCOH!$C$21</f>
        <v>141.5</v>
      </c>
      <c r="C4196">
        <f>$P$35*'Profilo fotovoltaico'!B4198</f>
        <v>102.96457062670891</v>
      </c>
      <c r="D4196">
        <f>$Q$37*'Profilo eolico'!B4198</f>
        <v>825.60083757350606</v>
      </c>
      <c r="E4196">
        <f>$P$39*'Profilo fotovoltaico'!B4198+'Approvvigionamento energia'!$Q$39*'Profilo eolico'!B4198</f>
        <v>644.94177083680677</v>
      </c>
      <c r="F4196">
        <f>$P$41*'Profilo fotovoltaico'!B4198+'Approvvigionamento energia'!$Q$41*'Profilo eolico'!B4198</f>
        <v>464.28270410010748</v>
      </c>
      <c r="G4196">
        <f>$P$43*'Profilo fotovoltaico'!B4198+'Approvvigionamento energia'!$Q$43*'Profilo eolico'!B4198</f>
        <v>283.62363736340819</v>
      </c>
      <c r="H4196">
        <f t="shared" si="130"/>
        <v>1138.4335154826958</v>
      </c>
      <c r="I4196">
        <f>IF(LCOH!$C$28=Menu!$A$1,'Approvvigionamento energia'!C4196,0)+IF(LCOH!$C$28=Menu!$A$2,'Approvvigionamento energia'!D4196,0)+IF(LCOH!$C$28=Menu!$A$3,'Approvvigionamento energia'!E4196,0)+IF(LCOH!$C$28=Menu!$A$4,'Approvvigionamento energia'!F4196,0)+IF(LCOH!$C$28=Menu!$A$5,'Approvvigionamento energia'!G4196,0)+IF(LCOH!$C$28=Menu!$A$6,'Approvvigionamento energia'!H4196,0)</f>
        <v>464.28270410010748</v>
      </c>
      <c r="J4196">
        <f>'Approvvigionamento energia'!A4196+'Approvvigionamento energia'!B4196+'Approvvigionamento energia'!I4196</f>
        <v>619.78270410010748</v>
      </c>
      <c r="K4196">
        <f>IF(MIN(LCOH!$C$18,J4196)&gt;=$P$48*LCOH!$C$18, MIN(LCOH!$C$18,J4196),0)</f>
        <v>619.78270410010748</v>
      </c>
      <c r="L4196">
        <f t="shared" si="131"/>
        <v>0</v>
      </c>
      <c r="M4196">
        <f>K4196/LCOH!$C$18</f>
        <v>0.41318846940007165</v>
      </c>
      <c r="N4196">
        <f>K4196/LCOH!$C$34</f>
        <v>11.941863277458719</v>
      </c>
    </row>
    <row r="4197" spans="1:14" x14ac:dyDescent="0.35">
      <c r="A4197">
        <f>'Profilo fotovoltaico'!B4199*LCOH!$C$20</f>
        <v>0</v>
      </c>
      <c r="B4197">
        <f>'Profilo eolico'!B4199*LCOH!$C$21</f>
        <v>142.6</v>
      </c>
      <c r="C4197">
        <f>$P$35*'Profilo fotovoltaico'!B4199</f>
        <v>0</v>
      </c>
      <c r="D4197">
        <f>$Q$37*'Profilo eolico'!B4199</f>
        <v>832.01893595746981</v>
      </c>
      <c r="E4197">
        <f>$P$39*'Profilo fotovoltaico'!B4199+'Approvvigionamento energia'!$Q$39*'Profilo eolico'!B4199</f>
        <v>624.01420196810238</v>
      </c>
      <c r="F4197">
        <f>$P$41*'Profilo fotovoltaico'!B4199+'Approvvigionamento energia'!$Q$41*'Profilo eolico'!B4199</f>
        <v>416.0094679787349</v>
      </c>
      <c r="G4197">
        <f>$P$43*'Profilo fotovoltaico'!B4199+'Approvvigionamento energia'!$Q$43*'Profilo eolico'!B4199</f>
        <v>208.00473398936745</v>
      </c>
      <c r="H4197">
        <f t="shared" si="130"/>
        <v>1138.4335154826958</v>
      </c>
      <c r="I4197">
        <f>IF(LCOH!$C$28=Menu!$A$1,'Approvvigionamento energia'!C4197,0)+IF(LCOH!$C$28=Menu!$A$2,'Approvvigionamento energia'!D4197,0)+IF(LCOH!$C$28=Menu!$A$3,'Approvvigionamento energia'!E4197,0)+IF(LCOH!$C$28=Menu!$A$4,'Approvvigionamento energia'!F4197,0)+IF(LCOH!$C$28=Menu!$A$5,'Approvvigionamento energia'!G4197,0)+IF(LCOH!$C$28=Menu!$A$6,'Approvvigionamento energia'!H4197,0)</f>
        <v>416.0094679787349</v>
      </c>
      <c r="J4197">
        <f>'Approvvigionamento energia'!A4197+'Approvvigionamento energia'!B4197+'Approvvigionamento energia'!I4197</f>
        <v>558.60946797873487</v>
      </c>
      <c r="K4197">
        <f>IF(MIN(LCOH!$C$18,J4197)&gt;=$P$48*LCOH!$C$18, MIN(LCOH!$C$18,J4197),0)</f>
        <v>558.60946797873487</v>
      </c>
      <c r="L4197">
        <f t="shared" si="131"/>
        <v>0</v>
      </c>
      <c r="M4197">
        <f>K4197/LCOH!$C$18</f>
        <v>0.37240631198582325</v>
      </c>
      <c r="N4197">
        <f>K4197/LCOH!$C$34</f>
        <v>10.763188207682752</v>
      </c>
    </row>
    <row r="4198" spans="1:14" x14ac:dyDescent="0.35">
      <c r="A4198">
        <f>'Profilo fotovoltaico'!B4200*LCOH!$C$20</f>
        <v>0</v>
      </c>
      <c r="B4198">
        <f>'Profilo eolico'!B4200*LCOH!$C$21</f>
        <v>141.80000000000001</v>
      </c>
      <c r="C4198">
        <f>$P$35*'Profilo fotovoltaico'!B4200</f>
        <v>0</v>
      </c>
      <c r="D4198">
        <f>$Q$37*'Profilo eolico'!B4200</f>
        <v>827.35122804185994</v>
      </c>
      <c r="E4198">
        <f>$P$39*'Profilo fotovoltaico'!B4200+'Approvvigionamento energia'!$Q$39*'Profilo eolico'!B4200</f>
        <v>620.51342103139496</v>
      </c>
      <c r="F4198">
        <f>$P$41*'Profilo fotovoltaico'!B4200+'Approvvigionamento energia'!$Q$41*'Profilo eolico'!B4200</f>
        <v>413.67561402092997</v>
      </c>
      <c r="G4198">
        <f>$P$43*'Profilo fotovoltaico'!B4200+'Approvvigionamento energia'!$Q$43*'Profilo eolico'!B4200</f>
        <v>206.83780701046499</v>
      </c>
      <c r="H4198">
        <f t="shared" si="130"/>
        <v>1138.4335154826958</v>
      </c>
      <c r="I4198">
        <f>IF(LCOH!$C$28=Menu!$A$1,'Approvvigionamento energia'!C4198,0)+IF(LCOH!$C$28=Menu!$A$2,'Approvvigionamento energia'!D4198,0)+IF(LCOH!$C$28=Menu!$A$3,'Approvvigionamento energia'!E4198,0)+IF(LCOH!$C$28=Menu!$A$4,'Approvvigionamento energia'!F4198,0)+IF(LCOH!$C$28=Menu!$A$5,'Approvvigionamento energia'!G4198,0)+IF(LCOH!$C$28=Menu!$A$6,'Approvvigionamento energia'!H4198,0)</f>
        <v>413.67561402092997</v>
      </c>
      <c r="J4198">
        <f>'Approvvigionamento energia'!A4198+'Approvvigionamento energia'!B4198+'Approvvigionamento energia'!I4198</f>
        <v>555.47561402092992</v>
      </c>
      <c r="K4198">
        <f>IF(MIN(LCOH!$C$18,J4198)&gt;=$P$48*LCOH!$C$18, MIN(LCOH!$C$18,J4198),0)</f>
        <v>555.47561402092992</v>
      </c>
      <c r="L4198">
        <f t="shared" si="131"/>
        <v>0</v>
      </c>
      <c r="M4198">
        <f>K4198/LCOH!$C$18</f>
        <v>0.37031707601395331</v>
      </c>
      <c r="N4198">
        <f>K4198/LCOH!$C$34</f>
        <v>10.702805665143158</v>
      </c>
    </row>
    <row r="4199" spans="1:14" x14ac:dyDescent="0.35">
      <c r="A4199">
        <f>'Profilo fotovoltaico'!B4201*LCOH!$C$20</f>
        <v>0</v>
      </c>
      <c r="B4199">
        <f>'Profilo eolico'!B4201*LCOH!$C$21</f>
        <v>155.5</v>
      </c>
      <c r="C4199">
        <f>$P$35*'Profilo fotovoltaico'!B4201</f>
        <v>0</v>
      </c>
      <c r="D4199">
        <f>$Q$37*'Profilo eolico'!B4201</f>
        <v>907.28572609667992</v>
      </c>
      <c r="E4199">
        <f>$P$39*'Profilo fotovoltaico'!B4201+'Approvvigionamento energia'!$Q$39*'Profilo eolico'!B4201</f>
        <v>680.46429457250986</v>
      </c>
      <c r="F4199">
        <f>$P$41*'Profilo fotovoltaico'!B4201+'Approvvigionamento energia'!$Q$41*'Profilo eolico'!B4201</f>
        <v>453.64286304833996</v>
      </c>
      <c r="G4199">
        <f>$P$43*'Profilo fotovoltaico'!B4201+'Approvvigionamento energia'!$Q$43*'Profilo eolico'!B4201</f>
        <v>226.82143152416998</v>
      </c>
      <c r="H4199">
        <f t="shared" si="130"/>
        <v>1138.4335154826958</v>
      </c>
      <c r="I4199">
        <f>IF(LCOH!$C$28=Menu!$A$1,'Approvvigionamento energia'!C4199,0)+IF(LCOH!$C$28=Menu!$A$2,'Approvvigionamento energia'!D4199,0)+IF(LCOH!$C$28=Menu!$A$3,'Approvvigionamento energia'!E4199,0)+IF(LCOH!$C$28=Menu!$A$4,'Approvvigionamento energia'!F4199,0)+IF(LCOH!$C$28=Menu!$A$5,'Approvvigionamento energia'!G4199,0)+IF(LCOH!$C$28=Menu!$A$6,'Approvvigionamento energia'!H4199,0)</f>
        <v>453.64286304833996</v>
      </c>
      <c r="J4199">
        <f>'Approvvigionamento energia'!A4199+'Approvvigionamento energia'!B4199+'Approvvigionamento energia'!I4199</f>
        <v>609.1428630483399</v>
      </c>
      <c r="K4199">
        <f>IF(MIN(LCOH!$C$18,J4199)&gt;=$P$48*LCOH!$C$18, MIN(LCOH!$C$18,J4199),0)</f>
        <v>609.1428630483399</v>
      </c>
      <c r="L4199">
        <f t="shared" si="131"/>
        <v>0</v>
      </c>
      <c r="M4199">
        <f>K4199/LCOH!$C$18</f>
        <v>0.40609524203222658</v>
      </c>
      <c r="N4199">
        <f>K4199/LCOH!$C$34</f>
        <v>11.736856706133716</v>
      </c>
    </row>
    <row r="4200" spans="1:14" x14ac:dyDescent="0.35">
      <c r="A4200">
        <f>'Profilo fotovoltaico'!B4202*LCOH!$C$20</f>
        <v>0</v>
      </c>
      <c r="B4200">
        <f>'Profilo eolico'!B4202*LCOH!$C$21</f>
        <v>174.1</v>
      </c>
      <c r="C4200">
        <f>$P$35*'Profilo fotovoltaico'!B4202</f>
        <v>0</v>
      </c>
      <c r="D4200">
        <f>$Q$37*'Profilo eolico'!B4202</f>
        <v>1015.8099351346108</v>
      </c>
      <c r="E4200">
        <f>$P$39*'Profilo fotovoltaico'!B4202+'Approvvigionamento energia'!$Q$39*'Profilo eolico'!B4202</f>
        <v>761.85745135095806</v>
      </c>
      <c r="F4200">
        <f>$P$41*'Profilo fotovoltaico'!B4202+'Approvvigionamento energia'!$Q$41*'Profilo eolico'!B4202</f>
        <v>507.90496756730539</v>
      </c>
      <c r="G4200">
        <f>$P$43*'Profilo fotovoltaico'!B4202+'Approvvigionamento energia'!$Q$43*'Profilo eolico'!B4202</f>
        <v>253.9524837836527</v>
      </c>
      <c r="H4200">
        <f t="shared" si="130"/>
        <v>1138.4335154826958</v>
      </c>
      <c r="I4200">
        <f>IF(LCOH!$C$28=Menu!$A$1,'Approvvigionamento energia'!C4200,0)+IF(LCOH!$C$28=Menu!$A$2,'Approvvigionamento energia'!D4200,0)+IF(LCOH!$C$28=Menu!$A$3,'Approvvigionamento energia'!E4200,0)+IF(LCOH!$C$28=Menu!$A$4,'Approvvigionamento energia'!F4200,0)+IF(LCOH!$C$28=Menu!$A$5,'Approvvigionamento energia'!G4200,0)+IF(LCOH!$C$28=Menu!$A$6,'Approvvigionamento energia'!H4200,0)</f>
        <v>507.90496756730539</v>
      </c>
      <c r="J4200">
        <f>'Approvvigionamento energia'!A4200+'Approvvigionamento energia'!B4200+'Approvvigionamento energia'!I4200</f>
        <v>682.00496756730536</v>
      </c>
      <c r="K4200">
        <f>IF(MIN(LCOH!$C$18,J4200)&gt;=$P$48*LCOH!$C$18, MIN(LCOH!$C$18,J4200),0)</f>
        <v>682.00496756730536</v>
      </c>
      <c r="L4200">
        <f t="shared" si="131"/>
        <v>0</v>
      </c>
      <c r="M4200">
        <f>K4200/LCOH!$C$18</f>
        <v>0.45466997837820355</v>
      </c>
      <c r="N4200">
        <f>K4200/LCOH!$C$34</f>
        <v>13.140750820179294</v>
      </c>
    </row>
    <row r="4201" spans="1:14" x14ac:dyDescent="0.35">
      <c r="A4201">
        <f>'Profilo fotovoltaico'!B4203*LCOH!$C$20</f>
        <v>0</v>
      </c>
      <c r="B4201">
        <f>'Profilo eolico'!B4203*LCOH!$C$21</f>
        <v>190</v>
      </c>
      <c r="C4201">
        <f>$P$35*'Profilo fotovoltaico'!B4203</f>
        <v>0</v>
      </c>
      <c r="D4201">
        <f>$Q$37*'Profilo eolico'!B4203</f>
        <v>1108.580629957358</v>
      </c>
      <c r="E4201">
        <f>$P$39*'Profilo fotovoltaico'!B4203+'Approvvigionamento energia'!$Q$39*'Profilo eolico'!B4203</f>
        <v>831.43547246801847</v>
      </c>
      <c r="F4201">
        <f>$P$41*'Profilo fotovoltaico'!B4203+'Approvvigionamento energia'!$Q$41*'Profilo eolico'!B4203</f>
        <v>554.29031497867902</v>
      </c>
      <c r="G4201">
        <f>$P$43*'Profilo fotovoltaico'!B4203+'Approvvigionamento energia'!$Q$43*'Profilo eolico'!B4203</f>
        <v>277.14515748933951</v>
      </c>
      <c r="H4201">
        <f t="shared" si="130"/>
        <v>1138.4335154826958</v>
      </c>
      <c r="I4201">
        <f>IF(LCOH!$C$28=Menu!$A$1,'Approvvigionamento energia'!C4201,0)+IF(LCOH!$C$28=Menu!$A$2,'Approvvigionamento energia'!D4201,0)+IF(LCOH!$C$28=Menu!$A$3,'Approvvigionamento energia'!E4201,0)+IF(LCOH!$C$28=Menu!$A$4,'Approvvigionamento energia'!F4201,0)+IF(LCOH!$C$28=Menu!$A$5,'Approvvigionamento energia'!G4201,0)+IF(LCOH!$C$28=Menu!$A$6,'Approvvigionamento energia'!H4201,0)</f>
        <v>554.29031497867902</v>
      </c>
      <c r="J4201">
        <f>'Approvvigionamento energia'!A4201+'Approvvigionamento energia'!B4201+'Approvvigionamento energia'!I4201</f>
        <v>744.29031497867902</v>
      </c>
      <c r="K4201">
        <f>IF(MIN(LCOH!$C$18,J4201)&gt;=$P$48*LCOH!$C$18, MIN(LCOH!$C$18,J4201),0)</f>
        <v>744.29031497867902</v>
      </c>
      <c r="L4201">
        <f t="shared" si="131"/>
        <v>0</v>
      </c>
      <c r="M4201">
        <f>K4201/LCOH!$C$18</f>
        <v>0.49619354331911936</v>
      </c>
      <c r="N4201">
        <f>K4201/LCOH!$C$34</f>
        <v>14.340853853153739</v>
      </c>
    </row>
    <row r="4202" spans="1:14" x14ac:dyDescent="0.35">
      <c r="A4202">
        <f>'Profilo fotovoltaico'!B4204*LCOH!$C$20</f>
        <v>0</v>
      </c>
      <c r="B4202">
        <f>'Profilo eolico'!B4204*LCOH!$C$21</f>
        <v>202.8</v>
      </c>
      <c r="C4202">
        <f>$P$35*'Profilo fotovoltaico'!B4204</f>
        <v>0</v>
      </c>
      <c r="D4202">
        <f>$Q$37*'Profilo eolico'!B4204</f>
        <v>1183.2639566071171</v>
      </c>
      <c r="E4202">
        <f>$P$39*'Profilo fotovoltaico'!B4204+'Approvvigionamento energia'!$Q$39*'Profilo eolico'!B4204</f>
        <v>887.44796745533768</v>
      </c>
      <c r="F4202">
        <f>$P$41*'Profilo fotovoltaico'!B4204+'Approvvigionamento energia'!$Q$41*'Profilo eolico'!B4204</f>
        <v>591.63197830355853</v>
      </c>
      <c r="G4202">
        <f>$P$43*'Profilo fotovoltaico'!B4204+'Approvvigionamento energia'!$Q$43*'Profilo eolico'!B4204</f>
        <v>295.81598915177926</v>
      </c>
      <c r="H4202">
        <f t="shared" si="130"/>
        <v>1138.4335154826958</v>
      </c>
      <c r="I4202">
        <f>IF(LCOH!$C$28=Menu!$A$1,'Approvvigionamento energia'!C4202,0)+IF(LCOH!$C$28=Menu!$A$2,'Approvvigionamento energia'!D4202,0)+IF(LCOH!$C$28=Menu!$A$3,'Approvvigionamento energia'!E4202,0)+IF(LCOH!$C$28=Menu!$A$4,'Approvvigionamento energia'!F4202,0)+IF(LCOH!$C$28=Menu!$A$5,'Approvvigionamento energia'!G4202,0)+IF(LCOH!$C$28=Menu!$A$6,'Approvvigionamento energia'!H4202,0)</f>
        <v>591.63197830355853</v>
      </c>
      <c r="J4202">
        <f>'Approvvigionamento energia'!A4202+'Approvvigionamento energia'!B4202+'Approvvigionamento energia'!I4202</f>
        <v>794.43197830355848</v>
      </c>
      <c r="K4202">
        <f>IF(MIN(LCOH!$C$18,J4202)&gt;=$P$48*LCOH!$C$18, MIN(LCOH!$C$18,J4202),0)</f>
        <v>794.43197830355848</v>
      </c>
      <c r="L4202">
        <f t="shared" si="131"/>
        <v>0</v>
      </c>
      <c r="M4202">
        <f>K4202/LCOH!$C$18</f>
        <v>0.52962131886903896</v>
      </c>
      <c r="N4202">
        <f>K4202/LCOH!$C$34</f>
        <v>15.306974533787255</v>
      </c>
    </row>
    <row r="4203" spans="1:14" x14ac:dyDescent="0.35">
      <c r="A4203">
        <f>'Profilo fotovoltaico'!B4205*LCOH!$C$20</f>
        <v>0</v>
      </c>
      <c r="B4203">
        <f>'Profilo eolico'!B4205*LCOH!$C$21</f>
        <v>213.7</v>
      </c>
      <c r="C4203">
        <f>$P$35*'Profilo fotovoltaico'!B4205</f>
        <v>0</v>
      </c>
      <c r="D4203">
        <f>$Q$37*'Profilo eolico'!B4205</f>
        <v>1246.8614769573023</v>
      </c>
      <c r="E4203">
        <f>$P$39*'Profilo fotovoltaico'!B4205+'Approvvigionamento energia'!$Q$39*'Profilo eolico'!B4205</f>
        <v>935.14610771797663</v>
      </c>
      <c r="F4203">
        <f>$P$41*'Profilo fotovoltaico'!B4205+'Approvvigionamento energia'!$Q$41*'Profilo eolico'!B4205</f>
        <v>623.43073847865116</v>
      </c>
      <c r="G4203">
        <f>$P$43*'Profilo fotovoltaico'!B4205+'Approvvigionamento energia'!$Q$43*'Profilo eolico'!B4205</f>
        <v>311.71536923932558</v>
      </c>
      <c r="H4203">
        <f t="shared" si="130"/>
        <v>1138.4335154826958</v>
      </c>
      <c r="I4203">
        <f>IF(LCOH!$C$28=Menu!$A$1,'Approvvigionamento energia'!C4203,0)+IF(LCOH!$C$28=Menu!$A$2,'Approvvigionamento energia'!D4203,0)+IF(LCOH!$C$28=Menu!$A$3,'Approvvigionamento energia'!E4203,0)+IF(LCOH!$C$28=Menu!$A$4,'Approvvigionamento energia'!F4203,0)+IF(LCOH!$C$28=Menu!$A$5,'Approvvigionamento energia'!G4203,0)+IF(LCOH!$C$28=Menu!$A$6,'Approvvigionamento energia'!H4203,0)</f>
        <v>623.43073847865116</v>
      </c>
      <c r="J4203">
        <f>'Approvvigionamento energia'!A4203+'Approvvigionamento energia'!B4203+'Approvvigionamento energia'!I4203</f>
        <v>837.13073847865121</v>
      </c>
      <c r="K4203">
        <f>IF(MIN(LCOH!$C$18,J4203)&gt;=$P$48*LCOH!$C$18, MIN(LCOH!$C$18,J4203),0)</f>
        <v>837.13073847865121</v>
      </c>
      <c r="L4203">
        <f t="shared" si="131"/>
        <v>0</v>
      </c>
      <c r="M4203">
        <f>K4203/LCOH!$C$18</f>
        <v>0.55808715898576744</v>
      </c>
      <c r="N4203">
        <f>K4203/LCOH!$C$34</f>
        <v>16.129686675889232</v>
      </c>
    </row>
    <row r="4204" spans="1:14" x14ac:dyDescent="0.35">
      <c r="A4204">
        <f>'Profilo fotovoltaico'!B4206*LCOH!$C$20</f>
        <v>0</v>
      </c>
      <c r="B4204">
        <f>'Profilo eolico'!B4206*LCOH!$C$21</f>
        <v>220.5</v>
      </c>
      <c r="C4204">
        <f>$P$35*'Profilo fotovoltaico'!B4206</f>
        <v>0</v>
      </c>
      <c r="D4204">
        <f>$Q$37*'Profilo eolico'!B4206</f>
        <v>1286.5369942399866</v>
      </c>
      <c r="E4204">
        <f>$P$39*'Profilo fotovoltaico'!B4206+'Approvvigionamento energia'!$Q$39*'Profilo eolico'!B4206</f>
        <v>964.90274567998995</v>
      </c>
      <c r="F4204">
        <f>$P$41*'Profilo fotovoltaico'!B4206+'Approvvigionamento energia'!$Q$41*'Profilo eolico'!B4206</f>
        <v>643.2684971199933</v>
      </c>
      <c r="G4204">
        <f>$P$43*'Profilo fotovoltaico'!B4206+'Approvvigionamento energia'!$Q$43*'Profilo eolico'!B4206</f>
        <v>321.63424855999665</v>
      </c>
      <c r="H4204">
        <f t="shared" si="130"/>
        <v>1138.4335154826958</v>
      </c>
      <c r="I4204">
        <f>IF(LCOH!$C$28=Menu!$A$1,'Approvvigionamento energia'!C4204,0)+IF(LCOH!$C$28=Menu!$A$2,'Approvvigionamento energia'!D4204,0)+IF(LCOH!$C$28=Menu!$A$3,'Approvvigionamento energia'!E4204,0)+IF(LCOH!$C$28=Menu!$A$4,'Approvvigionamento energia'!F4204,0)+IF(LCOH!$C$28=Menu!$A$5,'Approvvigionamento energia'!G4204,0)+IF(LCOH!$C$28=Menu!$A$6,'Approvvigionamento energia'!H4204,0)</f>
        <v>643.2684971199933</v>
      </c>
      <c r="J4204">
        <f>'Approvvigionamento energia'!A4204+'Approvvigionamento energia'!B4204+'Approvvigionamento energia'!I4204</f>
        <v>863.7684971199933</v>
      </c>
      <c r="K4204">
        <f>IF(MIN(LCOH!$C$18,J4204)&gt;=$P$48*LCOH!$C$18, MIN(LCOH!$C$18,J4204),0)</f>
        <v>863.7684971199933</v>
      </c>
      <c r="L4204">
        <f t="shared" si="131"/>
        <v>0</v>
      </c>
      <c r="M4204">
        <f>K4204/LCOH!$C$18</f>
        <v>0.57584566474666221</v>
      </c>
      <c r="N4204">
        <f>K4204/LCOH!$C$34</f>
        <v>16.642938287475786</v>
      </c>
    </row>
    <row r="4205" spans="1:14" x14ac:dyDescent="0.35">
      <c r="A4205">
        <f>'Profilo fotovoltaico'!B4207*LCOH!$C$20</f>
        <v>1</v>
      </c>
      <c r="B4205">
        <f>'Profilo eolico'!B4207*LCOH!$C$21</f>
        <v>222.1</v>
      </c>
      <c r="C4205">
        <f>$P$35*'Profilo fotovoltaico'!B4207</f>
        <v>7.3546121876220649</v>
      </c>
      <c r="D4205">
        <f>$Q$37*'Profilo eolico'!B4207</f>
        <v>1295.8724100712063</v>
      </c>
      <c r="E4205">
        <f>$P$39*'Profilo fotovoltaico'!B4207+'Approvvigionamento energia'!$Q$39*'Profilo eolico'!B4207</f>
        <v>973.74296060031031</v>
      </c>
      <c r="F4205">
        <f>$P$41*'Profilo fotovoltaico'!B4207+'Approvvigionamento energia'!$Q$41*'Profilo eolico'!B4207</f>
        <v>651.61351112941418</v>
      </c>
      <c r="G4205">
        <f>$P$43*'Profilo fotovoltaico'!B4207+'Approvvigionamento energia'!$Q$43*'Profilo eolico'!B4207</f>
        <v>329.48406165851816</v>
      </c>
      <c r="H4205">
        <f t="shared" si="130"/>
        <v>1138.4335154826958</v>
      </c>
      <c r="I4205">
        <f>IF(LCOH!$C$28=Menu!$A$1,'Approvvigionamento energia'!C4205,0)+IF(LCOH!$C$28=Menu!$A$2,'Approvvigionamento energia'!D4205,0)+IF(LCOH!$C$28=Menu!$A$3,'Approvvigionamento energia'!E4205,0)+IF(LCOH!$C$28=Menu!$A$4,'Approvvigionamento energia'!F4205,0)+IF(LCOH!$C$28=Menu!$A$5,'Approvvigionamento energia'!G4205,0)+IF(LCOH!$C$28=Menu!$A$6,'Approvvigionamento energia'!H4205,0)</f>
        <v>651.61351112941418</v>
      </c>
      <c r="J4205">
        <f>'Approvvigionamento energia'!A4205+'Approvvigionamento energia'!B4205+'Approvvigionamento energia'!I4205</f>
        <v>874.7135111294142</v>
      </c>
      <c r="K4205">
        <f>IF(MIN(LCOH!$C$18,J4205)&gt;=$P$48*LCOH!$C$18, MIN(LCOH!$C$18,J4205),0)</f>
        <v>874.7135111294142</v>
      </c>
      <c r="L4205">
        <f t="shared" si="131"/>
        <v>0</v>
      </c>
      <c r="M4205">
        <f>K4205/LCOH!$C$18</f>
        <v>0.5831423407529428</v>
      </c>
      <c r="N4205">
        <f>K4205/LCOH!$C$34</f>
        <v>16.853824877252684</v>
      </c>
    </row>
    <row r="4206" spans="1:14" x14ac:dyDescent="0.35">
      <c r="A4206">
        <f>'Profilo fotovoltaico'!B4208*LCOH!$C$20</f>
        <v>49</v>
      </c>
      <c r="B4206">
        <f>'Profilo eolico'!B4208*LCOH!$C$21</f>
        <v>185.1</v>
      </c>
      <c r="C4206">
        <f>$P$35*'Profilo fotovoltaico'!B4208</f>
        <v>360.37599719348123</v>
      </c>
      <c r="D4206">
        <f>$Q$37*'Profilo eolico'!B4208</f>
        <v>1079.9909189742473</v>
      </c>
      <c r="E4206">
        <f>$P$39*'Profilo fotovoltaico'!B4208+'Approvvigionamento energia'!$Q$39*'Profilo eolico'!B4208</f>
        <v>900.08718852905577</v>
      </c>
      <c r="F4206">
        <f>$P$41*'Profilo fotovoltaico'!B4208+'Approvvigionamento energia'!$Q$41*'Profilo eolico'!B4208</f>
        <v>720.18345808386425</v>
      </c>
      <c r="G4206">
        <f>$P$43*'Profilo fotovoltaico'!B4208+'Approvvigionamento energia'!$Q$43*'Profilo eolico'!B4208</f>
        <v>540.27972763867274</v>
      </c>
      <c r="H4206">
        <f t="shared" si="130"/>
        <v>1138.4335154826958</v>
      </c>
      <c r="I4206">
        <f>IF(LCOH!$C$28=Menu!$A$1,'Approvvigionamento energia'!C4206,0)+IF(LCOH!$C$28=Menu!$A$2,'Approvvigionamento energia'!D4206,0)+IF(LCOH!$C$28=Menu!$A$3,'Approvvigionamento energia'!E4206,0)+IF(LCOH!$C$28=Menu!$A$4,'Approvvigionamento energia'!F4206,0)+IF(LCOH!$C$28=Menu!$A$5,'Approvvigionamento energia'!G4206,0)+IF(LCOH!$C$28=Menu!$A$6,'Approvvigionamento energia'!H4206,0)</f>
        <v>720.18345808386425</v>
      </c>
      <c r="J4206">
        <f>'Approvvigionamento energia'!A4206+'Approvvigionamento energia'!B4206+'Approvvigionamento energia'!I4206</f>
        <v>954.28345808386428</v>
      </c>
      <c r="K4206">
        <f>IF(MIN(LCOH!$C$18,J4206)&gt;=$P$48*LCOH!$C$18, MIN(LCOH!$C$18,J4206),0)</f>
        <v>954.28345808386428</v>
      </c>
      <c r="L4206">
        <f t="shared" si="131"/>
        <v>0</v>
      </c>
      <c r="M4206">
        <f>K4206/LCOH!$C$18</f>
        <v>0.63618897205590952</v>
      </c>
      <c r="N4206">
        <f>K4206/LCOH!$C$34</f>
        <v>18.386964510286404</v>
      </c>
    </row>
    <row r="4207" spans="1:14" x14ac:dyDescent="0.35">
      <c r="A4207">
        <f>'Profilo fotovoltaico'!B4209*LCOH!$C$20</f>
        <v>153</v>
      </c>
      <c r="B4207">
        <f>'Profilo eolico'!B4209*LCOH!$C$21</f>
        <v>137.69999999999999</v>
      </c>
      <c r="C4207">
        <f>$P$35*'Profilo fotovoltaico'!B4209</f>
        <v>1125.2556647061758</v>
      </c>
      <c r="D4207">
        <f>$Q$37*'Profilo eolico'!B4209</f>
        <v>803.42922497435893</v>
      </c>
      <c r="E4207">
        <f>$P$39*'Profilo fotovoltaico'!B4209+'Approvvigionamento energia'!$Q$39*'Profilo eolico'!B4209</f>
        <v>883.88583490731321</v>
      </c>
      <c r="F4207">
        <f>$P$41*'Profilo fotovoltaico'!B4209+'Approvvigionamento energia'!$Q$41*'Profilo eolico'!B4209</f>
        <v>964.34244484026738</v>
      </c>
      <c r="G4207">
        <f>$P$43*'Profilo fotovoltaico'!B4209+'Approvvigionamento energia'!$Q$43*'Profilo eolico'!B4209</f>
        <v>1044.7990547732215</v>
      </c>
      <c r="H4207">
        <f t="shared" si="130"/>
        <v>1138.4335154826958</v>
      </c>
      <c r="I4207">
        <f>IF(LCOH!$C$28=Menu!$A$1,'Approvvigionamento energia'!C4207,0)+IF(LCOH!$C$28=Menu!$A$2,'Approvvigionamento energia'!D4207,0)+IF(LCOH!$C$28=Menu!$A$3,'Approvvigionamento energia'!E4207,0)+IF(LCOH!$C$28=Menu!$A$4,'Approvvigionamento energia'!F4207,0)+IF(LCOH!$C$28=Menu!$A$5,'Approvvigionamento energia'!G4207,0)+IF(LCOH!$C$28=Menu!$A$6,'Approvvigionamento energia'!H4207,0)</f>
        <v>964.34244484026738</v>
      </c>
      <c r="J4207">
        <f>'Approvvigionamento energia'!A4207+'Approvvigionamento energia'!B4207+'Approvvigionamento energia'!I4207</f>
        <v>1255.0424448402673</v>
      </c>
      <c r="K4207">
        <f>IF(MIN(LCOH!$C$18,J4207)&gt;=$P$48*LCOH!$C$18, MIN(LCOH!$C$18,J4207),0)</f>
        <v>1255.0424448402673</v>
      </c>
      <c r="L4207">
        <f t="shared" si="131"/>
        <v>0</v>
      </c>
      <c r="M4207">
        <f>K4207/LCOH!$C$18</f>
        <v>0.83669496322684489</v>
      </c>
      <c r="N4207">
        <f>K4207/LCOH!$C$34</f>
        <v>24.181935353377021</v>
      </c>
    </row>
    <row r="4208" spans="1:14" x14ac:dyDescent="0.35">
      <c r="A4208">
        <f>'Profilo fotovoltaico'!B4210*LCOH!$C$20</f>
        <v>284</v>
      </c>
      <c r="B4208">
        <f>'Profilo eolico'!B4210*LCOH!$C$21</f>
        <v>130.80000000000001</v>
      </c>
      <c r="C4208">
        <f>$P$35*'Profilo fotovoltaico'!B4210</f>
        <v>2088.7098612846662</v>
      </c>
      <c r="D4208">
        <f>$Q$37*'Profilo eolico'!B4210</f>
        <v>763.17024420222333</v>
      </c>
      <c r="E4208">
        <f>$P$39*'Profilo fotovoltaico'!B4210+'Approvvigionamento energia'!$Q$39*'Profilo eolico'!B4210</f>
        <v>1094.5551484728339</v>
      </c>
      <c r="F4208">
        <f>$P$41*'Profilo fotovoltaico'!B4210+'Approvvigionamento energia'!$Q$41*'Profilo eolico'!B4210</f>
        <v>1425.9400527434448</v>
      </c>
      <c r="G4208">
        <f>$P$43*'Profilo fotovoltaico'!B4210+'Approvvigionamento energia'!$Q$43*'Profilo eolico'!B4210</f>
        <v>1757.3249570140556</v>
      </c>
      <c r="H4208">
        <f t="shared" si="130"/>
        <v>1138.4335154826958</v>
      </c>
      <c r="I4208">
        <f>IF(LCOH!$C$28=Menu!$A$1,'Approvvigionamento energia'!C4208,0)+IF(LCOH!$C$28=Menu!$A$2,'Approvvigionamento energia'!D4208,0)+IF(LCOH!$C$28=Menu!$A$3,'Approvvigionamento energia'!E4208,0)+IF(LCOH!$C$28=Menu!$A$4,'Approvvigionamento energia'!F4208,0)+IF(LCOH!$C$28=Menu!$A$5,'Approvvigionamento energia'!G4208,0)+IF(LCOH!$C$28=Menu!$A$6,'Approvvigionamento energia'!H4208,0)</f>
        <v>1425.9400527434448</v>
      </c>
      <c r="J4208">
        <f>'Approvvigionamento energia'!A4208+'Approvvigionamento energia'!B4208+'Approvvigionamento energia'!I4208</f>
        <v>1840.7400527434447</v>
      </c>
      <c r="K4208">
        <f>IF(MIN(LCOH!$C$18,J4208)&gt;=$P$48*LCOH!$C$18, MIN(LCOH!$C$18,J4208),0)</f>
        <v>1500</v>
      </c>
      <c r="L4208">
        <f t="shared" si="131"/>
        <v>340.74005274344472</v>
      </c>
      <c r="M4208">
        <f>K4208/LCOH!$C$18</f>
        <v>1</v>
      </c>
      <c r="N4208">
        <f>K4208/LCOH!$C$34</f>
        <v>28.901734104046245</v>
      </c>
    </row>
    <row r="4209" spans="1:14" x14ac:dyDescent="0.35">
      <c r="A4209">
        <f>'Profilo fotovoltaico'!B4211*LCOH!$C$20</f>
        <v>412</v>
      </c>
      <c r="B4209">
        <f>'Profilo eolico'!B4211*LCOH!$C$21</f>
        <v>129.30000000000001</v>
      </c>
      <c r="C4209">
        <f>$P$35*'Profilo fotovoltaico'!B4211</f>
        <v>3030.1002213002907</v>
      </c>
      <c r="D4209">
        <f>$Q$37*'Profilo eolico'!B4211</f>
        <v>754.4182918604547</v>
      </c>
      <c r="E4209">
        <f>$P$39*'Profilo fotovoltaico'!B4211+'Approvvigionamento energia'!$Q$39*'Profilo eolico'!B4211</f>
        <v>1323.3387742204136</v>
      </c>
      <c r="F4209">
        <f>$P$41*'Profilo fotovoltaico'!B4211+'Approvvigionamento energia'!$Q$41*'Profilo eolico'!B4211</f>
        <v>1892.2592565803727</v>
      </c>
      <c r="G4209">
        <f>$P$43*'Profilo fotovoltaico'!B4211+'Approvvigionamento energia'!$Q$43*'Profilo eolico'!B4211</f>
        <v>2461.1797389403318</v>
      </c>
      <c r="H4209">
        <f t="shared" si="130"/>
        <v>1138.4335154826958</v>
      </c>
      <c r="I4209">
        <f>IF(LCOH!$C$28=Menu!$A$1,'Approvvigionamento energia'!C4209,0)+IF(LCOH!$C$28=Menu!$A$2,'Approvvigionamento energia'!D4209,0)+IF(LCOH!$C$28=Menu!$A$3,'Approvvigionamento energia'!E4209,0)+IF(LCOH!$C$28=Menu!$A$4,'Approvvigionamento energia'!F4209,0)+IF(LCOH!$C$28=Menu!$A$5,'Approvvigionamento energia'!G4209,0)+IF(LCOH!$C$28=Menu!$A$6,'Approvvigionamento energia'!H4209,0)</f>
        <v>1892.2592565803727</v>
      </c>
      <c r="J4209">
        <f>'Approvvigionamento energia'!A4209+'Approvvigionamento energia'!B4209+'Approvvigionamento energia'!I4209</f>
        <v>2433.5592565803727</v>
      </c>
      <c r="K4209">
        <f>IF(MIN(LCOH!$C$18,J4209)&gt;=$P$48*LCOH!$C$18, MIN(LCOH!$C$18,J4209),0)</f>
        <v>1500</v>
      </c>
      <c r="L4209">
        <f t="shared" si="131"/>
        <v>933.55925658037268</v>
      </c>
      <c r="M4209">
        <f>K4209/LCOH!$C$18</f>
        <v>1</v>
      </c>
      <c r="N4209">
        <f>K4209/LCOH!$C$34</f>
        <v>28.901734104046245</v>
      </c>
    </row>
    <row r="4210" spans="1:14" x14ac:dyDescent="0.35">
      <c r="A4210">
        <f>'Profilo fotovoltaico'!B4212*LCOH!$C$20</f>
        <v>515</v>
      </c>
      <c r="B4210">
        <f>'Profilo eolico'!B4212*LCOH!$C$21</f>
        <v>132.6</v>
      </c>
      <c r="C4210">
        <f>$P$35*'Profilo fotovoltaico'!B4212</f>
        <v>3787.6252766253638</v>
      </c>
      <c r="D4210">
        <f>$Q$37*'Profilo eolico'!B4212</f>
        <v>773.67258701234562</v>
      </c>
      <c r="E4210">
        <f>$P$39*'Profilo fotovoltaico'!B4212+'Approvvigionamento energia'!$Q$39*'Profilo eolico'!B4212</f>
        <v>1527.1607594156003</v>
      </c>
      <c r="F4210">
        <f>$P$41*'Profilo fotovoltaico'!B4212+'Approvvigionamento energia'!$Q$41*'Profilo eolico'!B4212</f>
        <v>2280.6489318188546</v>
      </c>
      <c r="G4210">
        <f>$P$43*'Profilo fotovoltaico'!B4212+'Approvvigionamento energia'!$Q$43*'Profilo eolico'!B4212</f>
        <v>3034.1371042221094</v>
      </c>
      <c r="H4210">
        <f t="shared" si="130"/>
        <v>1138.4335154826958</v>
      </c>
      <c r="I4210">
        <f>IF(LCOH!$C$28=Menu!$A$1,'Approvvigionamento energia'!C4210,0)+IF(LCOH!$C$28=Menu!$A$2,'Approvvigionamento energia'!D4210,0)+IF(LCOH!$C$28=Menu!$A$3,'Approvvigionamento energia'!E4210,0)+IF(LCOH!$C$28=Menu!$A$4,'Approvvigionamento energia'!F4210,0)+IF(LCOH!$C$28=Menu!$A$5,'Approvvigionamento energia'!G4210,0)+IF(LCOH!$C$28=Menu!$A$6,'Approvvigionamento energia'!H4210,0)</f>
        <v>2280.6489318188546</v>
      </c>
      <c r="J4210">
        <f>'Approvvigionamento energia'!A4210+'Approvvigionamento energia'!B4210+'Approvvigionamento energia'!I4210</f>
        <v>2928.2489318188545</v>
      </c>
      <c r="K4210">
        <f>IF(MIN(LCOH!$C$18,J4210)&gt;=$P$48*LCOH!$C$18, MIN(LCOH!$C$18,J4210),0)</f>
        <v>1500</v>
      </c>
      <c r="L4210">
        <f t="shared" si="131"/>
        <v>1428.2489318188545</v>
      </c>
      <c r="M4210">
        <f>K4210/LCOH!$C$18</f>
        <v>1</v>
      </c>
      <c r="N4210">
        <f>K4210/LCOH!$C$34</f>
        <v>28.901734104046245</v>
      </c>
    </row>
    <row r="4211" spans="1:14" x14ac:dyDescent="0.35">
      <c r="A4211">
        <f>'Profilo fotovoltaico'!B4213*LCOH!$C$20</f>
        <v>585</v>
      </c>
      <c r="B4211">
        <f>'Profilo eolico'!B4213*LCOH!$C$21</f>
        <v>145.4</v>
      </c>
      <c r="C4211">
        <f>$P$35*'Profilo fotovoltaico'!B4213</f>
        <v>4302.4481297589082</v>
      </c>
      <c r="D4211">
        <f>$Q$37*'Profilo eolico'!B4213</f>
        <v>848.35591366210451</v>
      </c>
      <c r="E4211">
        <f>$P$39*'Profilo fotovoltaico'!B4213+'Approvvigionamento energia'!$Q$39*'Profilo eolico'!B4213</f>
        <v>1711.8789676863055</v>
      </c>
      <c r="F4211">
        <f>$P$41*'Profilo fotovoltaico'!B4213+'Approvvigionamento energia'!$Q$41*'Profilo eolico'!B4213</f>
        <v>2575.4020217105062</v>
      </c>
      <c r="G4211">
        <f>$P$43*'Profilo fotovoltaico'!B4213+'Approvvigionamento energia'!$Q$43*'Profilo eolico'!B4213</f>
        <v>3438.9250757347072</v>
      </c>
      <c r="H4211">
        <f t="shared" si="130"/>
        <v>1138.4335154826958</v>
      </c>
      <c r="I4211">
        <f>IF(LCOH!$C$28=Menu!$A$1,'Approvvigionamento energia'!C4211,0)+IF(LCOH!$C$28=Menu!$A$2,'Approvvigionamento energia'!D4211,0)+IF(LCOH!$C$28=Menu!$A$3,'Approvvigionamento energia'!E4211,0)+IF(LCOH!$C$28=Menu!$A$4,'Approvvigionamento energia'!F4211,0)+IF(LCOH!$C$28=Menu!$A$5,'Approvvigionamento energia'!G4211,0)+IF(LCOH!$C$28=Menu!$A$6,'Approvvigionamento energia'!H4211,0)</f>
        <v>2575.4020217105062</v>
      </c>
      <c r="J4211">
        <f>'Approvvigionamento energia'!A4211+'Approvvigionamento energia'!B4211+'Approvvigionamento energia'!I4211</f>
        <v>3305.8020217105063</v>
      </c>
      <c r="K4211">
        <f>IF(MIN(LCOH!$C$18,J4211)&gt;=$P$48*LCOH!$C$18, MIN(LCOH!$C$18,J4211),0)</f>
        <v>1500</v>
      </c>
      <c r="L4211">
        <f t="shared" si="131"/>
        <v>1805.8020217105063</v>
      </c>
      <c r="M4211">
        <f>K4211/LCOH!$C$18</f>
        <v>1</v>
      </c>
      <c r="N4211">
        <f>K4211/LCOH!$C$34</f>
        <v>28.901734104046245</v>
      </c>
    </row>
    <row r="4212" spans="1:14" x14ac:dyDescent="0.35">
      <c r="A4212">
        <f>'Profilo fotovoltaico'!B4214*LCOH!$C$20</f>
        <v>617</v>
      </c>
      <c r="B4212">
        <f>'Profilo eolico'!B4214*LCOH!$C$21</f>
        <v>164.39999999999998</v>
      </c>
      <c r="C4212">
        <f>$P$35*'Profilo fotovoltaico'!B4214</f>
        <v>4537.7957197628139</v>
      </c>
      <c r="D4212">
        <f>$Q$37*'Profilo eolico'!B4214</f>
        <v>959.21397665784025</v>
      </c>
      <c r="E4212">
        <f>$P$39*'Profilo fotovoltaico'!B4214+'Approvvigionamento energia'!$Q$39*'Profilo eolico'!B4214</f>
        <v>1853.8594124340837</v>
      </c>
      <c r="F4212">
        <f>$P$41*'Profilo fotovoltaico'!B4214+'Approvvigionamento energia'!$Q$41*'Profilo eolico'!B4214</f>
        <v>2748.5048482103271</v>
      </c>
      <c r="G4212">
        <f>$P$43*'Profilo fotovoltaico'!B4214+'Approvvigionamento energia'!$Q$43*'Profilo eolico'!B4214</f>
        <v>3643.1502839865707</v>
      </c>
      <c r="H4212">
        <f t="shared" si="130"/>
        <v>1138.4335154826958</v>
      </c>
      <c r="I4212">
        <f>IF(LCOH!$C$28=Menu!$A$1,'Approvvigionamento energia'!C4212,0)+IF(LCOH!$C$28=Menu!$A$2,'Approvvigionamento energia'!D4212,0)+IF(LCOH!$C$28=Menu!$A$3,'Approvvigionamento energia'!E4212,0)+IF(LCOH!$C$28=Menu!$A$4,'Approvvigionamento energia'!F4212,0)+IF(LCOH!$C$28=Menu!$A$5,'Approvvigionamento energia'!G4212,0)+IF(LCOH!$C$28=Menu!$A$6,'Approvvigionamento energia'!H4212,0)</f>
        <v>2748.5048482103271</v>
      </c>
      <c r="J4212">
        <f>'Approvvigionamento energia'!A4212+'Approvvigionamento energia'!B4212+'Approvvigionamento energia'!I4212</f>
        <v>3529.9048482103271</v>
      </c>
      <c r="K4212">
        <f>IF(MIN(LCOH!$C$18,J4212)&gt;=$P$48*LCOH!$C$18, MIN(LCOH!$C$18,J4212),0)</f>
        <v>1500</v>
      </c>
      <c r="L4212">
        <f t="shared" si="131"/>
        <v>2029.9048482103271</v>
      </c>
      <c r="M4212">
        <f>K4212/LCOH!$C$18</f>
        <v>1</v>
      </c>
      <c r="N4212">
        <f>K4212/LCOH!$C$34</f>
        <v>28.901734104046245</v>
      </c>
    </row>
    <row r="4213" spans="1:14" x14ac:dyDescent="0.35">
      <c r="A4213">
        <f>'Profilo fotovoltaico'!B4215*LCOH!$C$20</f>
        <v>613</v>
      </c>
      <c r="B4213">
        <f>'Profilo eolico'!B4215*LCOH!$C$21</f>
        <v>180.7</v>
      </c>
      <c r="C4213">
        <f>$P$35*'Profilo fotovoltaico'!B4215</f>
        <v>4508.3772710123258</v>
      </c>
      <c r="D4213">
        <f>$Q$37*'Profilo eolico'!B4215</f>
        <v>1054.3185254383927</v>
      </c>
      <c r="E4213">
        <f>$P$39*'Profilo fotovoltaico'!B4215+'Approvvigionamento energia'!$Q$39*'Profilo eolico'!B4215</f>
        <v>1917.8332118318758</v>
      </c>
      <c r="F4213">
        <f>$P$41*'Profilo fotovoltaico'!B4215+'Approvvigionamento energia'!$Q$41*'Profilo eolico'!B4215</f>
        <v>2781.3478982253591</v>
      </c>
      <c r="G4213">
        <f>$P$43*'Profilo fotovoltaico'!B4215+'Approvvigionamento energia'!$Q$43*'Profilo eolico'!B4215</f>
        <v>3644.8625846188429</v>
      </c>
      <c r="H4213">
        <f t="shared" si="130"/>
        <v>1138.4335154826958</v>
      </c>
      <c r="I4213">
        <f>IF(LCOH!$C$28=Menu!$A$1,'Approvvigionamento energia'!C4213,0)+IF(LCOH!$C$28=Menu!$A$2,'Approvvigionamento energia'!D4213,0)+IF(LCOH!$C$28=Menu!$A$3,'Approvvigionamento energia'!E4213,0)+IF(LCOH!$C$28=Menu!$A$4,'Approvvigionamento energia'!F4213,0)+IF(LCOH!$C$28=Menu!$A$5,'Approvvigionamento energia'!G4213,0)+IF(LCOH!$C$28=Menu!$A$6,'Approvvigionamento energia'!H4213,0)</f>
        <v>2781.3478982253591</v>
      </c>
      <c r="J4213">
        <f>'Approvvigionamento energia'!A4213+'Approvvigionamento energia'!B4213+'Approvvigionamento energia'!I4213</f>
        <v>3575.0478982253589</v>
      </c>
      <c r="K4213">
        <f>IF(MIN(LCOH!$C$18,J4213)&gt;=$P$48*LCOH!$C$18, MIN(LCOH!$C$18,J4213),0)</f>
        <v>1500</v>
      </c>
      <c r="L4213">
        <f t="shared" si="131"/>
        <v>2075.0478982253589</v>
      </c>
      <c r="M4213">
        <f>K4213/LCOH!$C$18</f>
        <v>1</v>
      </c>
      <c r="N4213">
        <f>K4213/LCOH!$C$34</f>
        <v>28.901734104046245</v>
      </c>
    </row>
    <row r="4214" spans="1:14" x14ac:dyDescent="0.35">
      <c r="A4214">
        <f>'Profilo fotovoltaico'!B4216*LCOH!$C$20</f>
        <v>578</v>
      </c>
      <c r="B4214">
        <f>'Profilo eolico'!B4216*LCOH!$C$21</f>
        <v>187.1</v>
      </c>
      <c r="C4214">
        <f>$P$35*'Profilo fotovoltaico'!B4216</f>
        <v>4250.9658444455536</v>
      </c>
      <c r="D4214">
        <f>$Q$37*'Profilo eolico'!B4216</f>
        <v>1091.6601887632721</v>
      </c>
      <c r="E4214">
        <f>$P$39*'Profilo fotovoltaico'!B4216+'Approvvigionamento energia'!$Q$39*'Profilo eolico'!B4216</f>
        <v>1881.4866026838422</v>
      </c>
      <c r="F4214">
        <f>$P$41*'Profilo fotovoltaico'!B4216+'Approvvigionamento energia'!$Q$41*'Profilo eolico'!B4216</f>
        <v>2671.313016604413</v>
      </c>
      <c r="G4214">
        <f>$P$43*'Profilo fotovoltaico'!B4216+'Approvvigionamento energia'!$Q$43*'Profilo eolico'!B4216</f>
        <v>3461.1394305249828</v>
      </c>
      <c r="H4214">
        <f t="shared" si="130"/>
        <v>1138.4335154826958</v>
      </c>
      <c r="I4214">
        <f>IF(LCOH!$C$28=Menu!$A$1,'Approvvigionamento energia'!C4214,0)+IF(LCOH!$C$28=Menu!$A$2,'Approvvigionamento energia'!D4214,0)+IF(LCOH!$C$28=Menu!$A$3,'Approvvigionamento energia'!E4214,0)+IF(LCOH!$C$28=Menu!$A$4,'Approvvigionamento energia'!F4214,0)+IF(LCOH!$C$28=Menu!$A$5,'Approvvigionamento energia'!G4214,0)+IF(LCOH!$C$28=Menu!$A$6,'Approvvigionamento energia'!H4214,0)</f>
        <v>2671.313016604413</v>
      </c>
      <c r="J4214">
        <f>'Approvvigionamento energia'!A4214+'Approvvigionamento energia'!B4214+'Approvvigionamento energia'!I4214</f>
        <v>3436.4130166044129</v>
      </c>
      <c r="K4214">
        <f>IF(MIN(LCOH!$C$18,J4214)&gt;=$P$48*LCOH!$C$18, MIN(LCOH!$C$18,J4214),0)</f>
        <v>1500</v>
      </c>
      <c r="L4214">
        <f t="shared" si="131"/>
        <v>1936.4130166044129</v>
      </c>
      <c r="M4214">
        <f>K4214/LCOH!$C$18</f>
        <v>1</v>
      </c>
      <c r="N4214">
        <f>K4214/LCOH!$C$34</f>
        <v>28.901734104046245</v>
      </c>
    </row>
    <row r="4215" spans="1:14" x14ac:dyDescent="0.35">
      <c r="A4215">
        <f>'Profilo fotovoltaico'!B4217*LCOH!$C$20</f>
        <v>511</v>
      </c>
      <c r="B4215">
        <f>'Profilo eolico'!B4217*LCOH!$C$21</f>
        <v>185.5</v>
      </c>
      <c r="C4215">
        <f>$P$35*'Profilo fotovoltaico'!B4217</f>
        <v>3758.2068278748752</v>
      </c>
      <c r="D4215">
        <f>$Q$37*'Profilo eolico'!B4217</f>
        <v>1082.3247729320522</v>
      </c>
      <c r="E4215">
        <f>$P$39*'Profilo fotovoltaico'!B4217+'Approvvigionamento energia'!$Q$39*'Profilo eolico'!B4217</f>
        <v>1751.2952866677579</v>
      </c>
      <c r="F4215">
        <f>$P$41*'Profilo fotovoltaico'!B4217+'Approvvigionamento energia'!$Q$41*'Profilo eolico'!B4217</f>
        <v>2420.2658004034638</v>
      </c>
      <c r="G4215">
        <f>$P$43*'Profilo fotovoltaico'!B4217+'Approvvigionamento energia'!$Q$43*'Profilo eolico'!B4217</f>
        <v>3089.2363141391697</v>
      </c>
      <c r="H4215">
        <f t="shared" si="130"/>
        <v>1138.4335154826958</v>
      </c>
      <c r="I4215">
        <f>IF(LCOH!$C$28=Menu!$A$1,'Approvvigionamento energia'!C4215,0)+IF(LCOH!$C$28=Menu!$A$2,'Approvvigionamento energia'!D4215,0)+IF(LCOH!$C$28=Menu!$A$3,'Approvvigionamento energia'!E4215,0)+IF(LCOH!$C$28=Menu!$A$4,'Approvvigionamento energia'!F4215,0)+IF(LCOH!$C$28=Menu!$A$5,'Approvvigionamento energia'!G4215,0)+IF(LCOH!$C$28=Menu!$A$6,'Approvvigionamento energia'!H4215,0)</f>
        <v>2420.2658004034638</v>
      </c>
      <c r="J4215">
        <f>'Approvvigionamento energia'!A4215+'Approvvigionamento energia'!B4215+'Approvvigionamento energia'!I4215</f>
        <v>3116.7658004034638</v>
      </c>
      <c r="K4215">
        <f>IF(MIN(LCOH!$C$18,J4215)&gt;=$P$48*LCOH!$C$18, MIN(LCOH!$C$18,J4215),0)</f>
        <v>1500</v>
      </c>
      <c r="L4215">
        <f t="shared" si="131"/>
        <v>1616.7658004034638</v>
      </c>
      <c r="M4215">
        <f>K4215/LCOH!$C$18</f>
        <v>1</v>
      </c>
      <c r="N4215">
        <f>K4215/LCOH!$C$34</f>
        <v>28.901734104046245</v>
      </c>
    </row>
    <row r="4216" spans="1:14" x14ac:dyDescent="0.35">
      <c r="A4216">
        <f>'Profilo fotovoltaico'!B4218*LCOH!$C$20</f>
        <v>418</v>
      </c>
      <c r="B4216">
        <f>'Profilo eolico'!B4218*LCOH!$C$21</f>
        <v>182.29999999999998</v>
      </c>
      <c r="C4216">
        <f>$P$35*'Profilo fotovoltaico'!B4218</f>
        <v>3074.2278944260229</v>
      </c>
      <c r="D4216">
        <f>$Q$37*'Profilo eolico'!B4218</f>
        <v>1063.6539412696125</v>
      </c>
      <c r="E4216">
        <f>$P$39*'Profilo fotovoltaico'!B4218+'Approvvigionamento energia'!$Q$39*'Profilo eolico'!B4218</f>
        <v>1566.2974295587151</v>
      </c>
      <c r="F4216">
        <f>$P$41*'Profilo fotovoltaico'!B4218+'Approvvigionamento energia'!$Q$41*'Profilo eolico'!B4218</f>
        <v>2068.9409178478177</v>
      </c>
      <c r="G4216">
        <f>$P$43*'Profilo fotovoltaico'!B4218+'Approvvigionamento energia'!$Q$43*'Profilo eolico'!B4218</f>
        <v>2571.5844061369207</v>
      </c>
      <c r="H4216">
        <f t="shared" si="130"/>
        <v>1138.4335154826958</v>
      </c>
      <c r="I4216">
        <f>IF(LCOH!$C$28=Menu!$A$1,'Approvvigionamento energia'!C4216,0)+IF(LCOH!$C$28=Menu!$A$2,'Approvvigionamento energia'!D4216,0)+IF(LCOH!$C$28=Menu!$A$3,'Approvvigionamento energia'!E4216,0)+IF(LCOH!$C$28=Menu!$A$4,'Approvvigionamento energia'!F4216,0)+IF(LCOH!$C$28=Menu!$A$5,'Approvvigionamento energia'!G4216,0)+IF(LCOH!$C$28=Menu!$A$6,'Approvvigionamento energia'!H4216,0)</f>
        <v>2068.9409178478177</v>
      </c>
      <c r="J4216">
        <f>'Approvvigionamento energia'!A4216+'Approvvigionamento energia'!B4216+'Approvvigionamento energia'!I4216</f>
        <v>2669.2409178478174</v>
      </c>
      <c r="K4216">
        <f>IF(MIN(LCOH!$C$18,J4216)&gt;=$P$48*LCOH!$C$18, MIN(LCOH!$C$18,J4216),0)</f>
        <v>1500</v>
      </c>
      <c r="L4216">
        <f t="shared" si="131"/>
        <v>1169.2409178478174</v>
      </c>
      <c r="M4216">
        <f>K4216/LCOH!$C$18</f>
        <v>1</v>
      </c>
      <c r="N4216">
        <f>K4216/LCOH!$C$34</f>
        <v>28.901734104046245</v>
      </c>
    </row>
    <row r="4217" spans="1:14" x14ac:dyDescent="0.35">
      <c r="A4217">
        <f>'Profilo fotovoltaico'!B4219*LCOH!$C$20</f>
        <v>305</v>
      </c>
      <c r="B4217">
        <f>'Profilo eolico'!B4219*LCOH!$C$21</f>
        <v>176.3</v>
      </c>
      <c r="C4217">
        <f>$P$35*'Profilo fotovoltaico'!B4219</f>
        <v>2243.1567172247296</v>
      </c>
      <c r="D4217">
        <f>$Q$37*'Profilo eolico'!B4219</f>
        <v>1028.6461319025382</v>
      </c>
      <c r="E4217">
        <f>$P$39*'Profilo fotovoltaico'!B4219+'Approvvigionamento energia'!$Q$39*'Profilo eolico'!B4219</f>
        <v>1332.273778233086</v>
      </c>
      <c r="F4217">
        <f>$P$41*'Profilo fotovoltaico'!B4219+'Approvvigionamento energia'!$Q$41*'Profilo eolico'!B4219</f>
        <v>1635.901424563634</v>
      </c>
      <c r="G4217">
        <f>$P$43*'Profilo fotovoltaico'!B4219+'Approvvigionamento energia'!$Q$43*'Profilo eolico'!B4219</f>
        <v>1939.529070894182</v>
      </c>
      <c r="H4217">
        <f t="shared" si="130"/>
        <v>1138.4335154826958</v>
      </c>
      <c r="I4217">
        <f>IF(LCOH!$C$28=Menu!$A$1,'Approvvigionamento energia'!C4217,0)+IF(LCOH!$C$28=Menu!$A$2,'Approvvigionamento energia'!D4217,0)+IF(LCOH!$C$28=Menu!$A$3,'Approvvigionamento energia'!E4217,0)+IF(LCOH!$C$28=Menu!$A$4,'Approvvigionamento energia'!F4217,0)+IF(LCOH!$C$28=Menu!$A$5,'Approvvigionamento energia'!G4217,0)+IF(LCOH!$C$28=Menu!$A$6,'Approvvigionamento energia'!H4217,0)</f>
        <v>1635.901424563634</v>
      </c>
      <c r="J4217">
        <f>'Approvvigionamento energia'!A4217+'Approvvigionamento energia'!B4217+'Approvvigionamento energia'!I4217</f>
        <v>2117.2014245636342</v>
      </c>
      <c r="K4217">
        <f>IF(MIN(LCOH!$C$18,J4217)&gt;=$P$48*LCOH!$C$18, MIN(LCOH!$C$18,J4217),0)</f>
        <v>1500</v>
      </c>
      <c r="L4217">
        <f t="shared" si="131"/>
        <v>617.20142456363419</v>
      </c>
      <c r="M4217">
        <f>K4217/LCOH!$C$18</f>
        <v>1</v>
      </c>
      <c r="N4217">
        <f>K4217/LCOH!$C$34</f>
        <v>28.901734104046245</v>
      </c>
    </row>
    <row r="4218" spans="1:14" x14ac:dyDescent="0.35">
      <c r="A4218">
        <f>'Profilo fotovoltaico'!B4220*LCOH!$C$20</f>
        <v>184</v>
      </c>
      <c r="B4218">
        <f>'Profilo eolico'!B4220*LCOH!$C$21</f>
        <v>164.89999999999998</v>
      </c>
      <c r="C4218">
        <f>$P$35*'Profilo fotovoltaico'!B4220</f>
        <v>1353.2486425224599</v>
      </c>
      <c r="D4218">
        <f>$Q$37*'Profilo eolico'!B4220</f>
        <v>962.13129410509646</v>
      </c>
      <c r="E4218">
        <f>$P$39*'Profilo fotovoltaico'!B4220+'Approvvigionamento energia'!$Q$39*'Profilo eolico'!B4220</f>
        <v>1059.9106312094373</v>
      </c>
      <c r="F4218">
        <f>$P$41*'Profilo fotovoltaico'!B4220+'Approvvigionamento energia'!$Q$41*'Profilo eolico'!B4220</f>
        <v>1157.6899683137781</v>
      </c>
      <c r="G4218">
        <f>$P$43*'Profilo fotovoltaico'!B4220+'Approvvigionamento energia'!$Q$43*'Profilo eolico'!B4220</f>
        <v>1255.4693054181191</v>
      </c>
      <c r="H4218">
        <f t="shared" si="130"/>
        <v>1138.4335154826958</v>
      </c>
      <c r="I4218">
        <f>IF(LCOH!$C$28=Menu!$A$1,'Approvvigionamento energia'!C4218,0)+IF(LCOH!$C$28=Menu!$A$2,'Approvvigionamento energia'!D4218,0)+IF(LCOH!$C$28=Menu!$A$3,'Approvvigionamento energia'!E4218,0)+IF(LCOH!$C$28=Menu!$A$4,'Approvvigionamento energia'!F4218,0)+IF(LCOH!$C$28=Menu!$A$5,'Approvvigionamento energia'!G4218,0)+IF(LCOH!$C$28=Menu!$A$6,'Approvvigionamento energia'!H4218,0)</f>
        <v>1157.6899683137781</v>
      </c>
      <c r="J4218">
        <f>'Approvvigionamento energia'!A4218+'Approvvigionamento energia'!B4218+'Approvvigionamento energia'!I4218</f>
        <v>1506.5899683137782</v>
      </c>
      <c r="K4218">
        <f>IF(MIN(LCOH!$C$18,J4218)&gt;=$P$48*LCOH!$C$18, MIN(LCOH!$C$18,J4218),0)</f>
        <v>1500</v>
      </c>
      <c r="L4218">
        <f t="shared" si="131"/>
        <v>6.5899683137781722</v>
      </c>
      <c r="M4218">
        <f>K4218/LCOH!$C$18</f>
        <v>1</v>
      </c>
      <c r="N4218">
        <f>K4218/LCOH!$C$34</f>
        <v>28.901734104046245</v>
      </c>
    </row>
    <row r="4219" spans="1:14" x14ac:dyDescent="0.35">
      <c r="A4219">
        <f>'Profilo fotovoltaico'!B4221*LCOH!$C$20</f>
        <v>79</v>
      </c>
      <c r="B4219">
        <f>'Profilo eolico'!B4221*LCOH!$C$21</f>
        <v>155.4</v>
      </c>
      <c r="C4219">
        <f>$P$35*'Profilo fotovoltaico'!B4221</f>
        <v>581.01436282214308</v>
      </c>
      <c r="D4219">
        <f>$Q$37*'Profilo eolico'!B4221</f>
        <v>906.7022626072287</v>
      </c>
      <c r="E4219">
        <f>$P$39*'Profilo fotovoltaico'!B4221+'Approvvigionamento energia'!$Q$39*'Profilo eolico'!B4221</f>
        <v>825.28028766095724</v>
      </c>
      <c r="F4219">
        <f>$P$41*'Profilo fotovoltaico'!B4221+'Approvvigionamento energia'!$Q$41*'Profilo eolico'!B4221</f>
        <v>743.85831271468589</v>
      </c>
      <c r="G4219">
        <f>$P$43*'Profilo fotovoltaico'!B4221+'Approvvigionamento energia'!$Q$43*'Profilo eolico'!B4221</f>
        <v>662.43633776841455</v>
      </c>
      <c r="H4219">
        <f t="shared" si="130"/>
        <v>1138.4335154826958</v>
      </c>
      <c r="I4219">
        <f>IF(LCOH!$C$28=Menu!$A$1,'Approvvigionamento energia'!C4219,0)+IF(LCOH!$C$28=Menu!$A$2,'Approvvigionamento energia'!D4219,0)+IF(LCOH!$C$28=Menu!$A$3,'Approvvigionamento energia'!E4219,0)+IF(LCOH!$C$28=Menu!$A$4,'Approvvigionamento energia'!F4219,0)+IF(LCOH!$C$28=Menu!$A$5,'Approvvigionamento energia'!G4219,0)+IF(LCOH!$C$28=Menu!$A$6,'Approvvigionamento energia'!H4219,0)</f>
        <v>743.85831271468589</v>
      </c>
      <c r="J4219">
        <f>'Approvvigionamento energia'!A4219+'Approvvigionamento energia'!B4219+'Approvvigionamento energia'!I4219</f>
        <v>978.25831271468587</v>
      </c>
      <c r="K4219">
        <f>IF(MIN(LCOH!$C$18,J4219)&gt;=$P$48*LCOH!$C$18, MIN(LCOH!$C$18,J4219),0)</f>
        <v>978.25831271468587</v>
      </c>
      <c r="L4219">
        <f t="shared" si="131"/>
        <v>0</v>
      </c>
      <c r="M4219">
        <f>K4219/LCOH!$C$18</f>
        <v>0.65217220847645729</v>
      </c>
      <c r="N4219">
        <f>K4219/LCOH!$C$34</f>
        <v>18.848907759435182</v>
      </c>
    </row>
    <row r="4220" spans="1:14" x14ac:dyDescent="0.35">
      <c r="A4220">
        <f>'Profilo fotovoltaico'!B4222*LCOH!$C$20</f>
        <v>11</v>
      </c>
      <c r="B4220">
        <f>'Profilo eolico'!B4222*LCOH!$C$21</f>
        <v>155.79999999999998</v>
      </c>
      <c r="C4220">
        <f>$P$35*'Profilo fotovoltaico'!B4222</f>
        <v>80.900734063842705</v>
      </c>
      <c r="D4220">
        <f>$Q$37*'Profilo eolico'!B4222</f>
        <v>909.03611656503358</v>
      </c>
      <c r="E4220">
        <f>$P$39*'Profilo fotovoltaico'!B4222+'Approvvigionamento energia'!$Q$39*'Profilo eolico'!B4222</f>
        <v>702.00227093973581</v>
      </c>
      <c r="F4220">
        <f>$P$41*'Profilo fotovoltaico'!B4222+'Approvvigionamento energia'!$Q$41*'Profilo eolico'!B4222</f>
        <v>494.96842531443815</v>
      </c>
      <c r="G4220">
        <f>$P$43*'Profilo fotovoltaico'!B4222+'Approvvigionamento energia'!$Q$43*'Profilo eolico'!B4222</f>
        <v>287.93457968914043</v>
      </c>
      <c r="H4220">
        <f t="shared" si="130"/>
        <v>1138.4335154826958</v>
      </c>
      <c r="I4220">
        <f>IF(LCOH!$C$28=Menu!$A$1,'Approvvigionamento energia'!C4220,0)+IF(LCOH!$C$28=Menu!$A$2,'Approvvigionamento energia'!D4220,0)+IF(LCOH!$C$28=Menu!$A$3,'Approvvigionamento energia'!E4220,0)+IF(LCOH!$C$28=Menu!$A$4,'Approvvigionamento energia'!F4220,0)+IF(LCOH!$C$28=Menu!$A$5,'Approvvigionamento energia'!G4220,0)+IF(LCOH!$C$28=Menu!$A$6,'Approvvigionamento energia'!H4220,0)</f>
        <v>494.96842531443815</v>
      </c>
      <c r="J4220">
        <f>'Approvvigionamento energia'!A4220+'Approvvigionamento energia'!B4220+'Approvvigionamento energia'!I4220</f>
        <v>661.7684253144381</v>
      </c>
      <c r="K4220">
        <f>IF(MIN(LCOH!$C$18,J4220)&gt;=$P$48*LCOH!$C$18, MIN(LCOH!$C$18,J4220),0)</f>
        <v>661.7684253144381</v>
      </c>
      <c r="L4220">
        <f t="shared" si="131"/>
        <v>0</v>
      </c>
      <c r="M4220">
        <f>K4220/LCOH!$C$18</f>
        <v>0.44117895020962539</v>
      </c>
      <c r="N4220">
        <f>K4220/LCOH!$C$34</f>
        <v>12.750836711260851</v>
      </c>
    </row>
    <row r="4221" spans="1:14" x14ac:dyDescent="0.35">
      <c r="A4221">
        <f>'Profilo fotovoltaico'!B4223*LCOH!$C$20</f>
        <v>0</v>
      </c>
      <c r="B4221">
        <f>'Profilo eolico'!B4223*LCOH!$C$21</f>
        <v>154.5</v>
      </c>
      <c r="C4221">
        <f>$P$35*'Profilo fotovoltaico'!B4223</f>
        <v>0</v>
      </c>
      <c r="D4221">
        <f>$Q$37*'Profilo eolico'!B4223</f>
        <v>901.4510912021675</v>
      </c>
      <c r="E4221">
        <f>$P$39*'Profilo fotovoltaico'!B4223+'Approvvigionamento energia'!$Q$39*'Profilo eolico'!B4223</f>
        <v>676.08831840162554</v>
      </c>
      <c r="F4221">
        <f>$P$41*'Profilo fotovoltaico'!B4223+'Approvvigionamento energia'!$Q$41*'Profilo eolico'!B4223</f>
        <v>450.72554560108375</v>
      </c>
      <c r="G4221">
        <f>$P$43*'Profilo fotovoltaico'!B4223+'Approvvigionamento energia'!$Q$43*'Profilo eolico'!B4223</f>
        <v>225.36277280054188</v>
      </c>
      <c r="H4221">
        <f t="shared" si="130"/>
        <v>1138.4335154826958</v>
      </c>
      <c r="I4221">
        <f>IF(LCOH!$C$28=Menu!$A$1,'Approvvigionamento energia'!C4221,0)+IF(LCOH!$C$28=Menu!$A$2,'Approvvigionamento energia'!D4221,0)+IF(LCOH!$C$28=Menu!$A$3,'Approvvigionamento energia'!E4221,0)+IF(LCOH!$C$28=Menu!$A$4,'Approvvigionamento energia'!F4221,0)+IF(LCOH!$C$28=Menu!$A$5,'Approvvigionamento energia'!G4221,0)+IF(LCOH!$C$28=Menu!$A$6,'Approvvigionamento energia'!H4221,0)</f>
        <v>450.72554560108375</v>
      </c>
      <c r="J4221">
        <f>'Approvvigionamento energia'!A4221+'Approvvigionamento energia'!B4221+'Approvvigionamento energia'!I4221</f>
        <v>605.2255456010837</v>
      </c>
      <c r="K4221">
        <f>IF(MIN(LCOH!$C$18,J4221)&gt;=$P$48*LCOH!$C$18, MIN(LCOH!$C$18,J4221),0)</f>
        <v>605.2255456010837</v>
      </c>
      <c r="L4221">
        <f t="shared" si="131"/>
        <v>0</v>
      </c>
      <c r="M4221">
        <f>K4221/LCOH!$C$18</f>
        <v>0.40348369706738912</v>
      </c>
      <c r="N4221">
        <f>K4221/LCOH!$C$34</f>
        <v>11.661378527959224</v>
      </c>
    </row>
    <row r="4222" spans="1:14" x14ac:dyDescent="0.35">
      <c r="A4222">
        <f>'Profilo fotovoltaico'!B4224*LCOH!$C$20</f>
        <v>0</v>
      </c>
      <c r="B4222">
        <f>'Profilo eolico'!B4224*LCOH!$C$21</f>
        <v>154.70000000000002</v>
      </c>
      <c r="C4222">
        <f>$P$35*'Profilo fotovoltaico'!B4224</f>
        <v>0</v>
      </c>
      <c r="D4222">
        <f>$Q$37*'Profilo eolico'!B4224</f>
        <v>902.61801818106994</v>
      </c>
      <c r="E4222">
        <f>$P$39*'Profilo fotovoltaico'!B4224+'Approvvigionamento energia'!$Q$39*'Profilo eolico'!B4224</f>
        <v>676.96351363580243</v>
      </c>
      <c r="F4222">
        <f>$P$41*'Profilo fotovoltaico'!B4224+'Approvvigionamento energia'!$Q$41*'Profilo eolico'!B4224</f>
        <v>451.30900909053497</v>
      </c>
      <c r="G4222">
        <f>$P$43*'Profilo fotovoltaico'!B4224+'Approvvigionamento energia'!$Q$43*'Profilo eolico'!B4224</f>
        <v>225.65450454526749</v>
      </c>
      <c r="H4222">
        <f t="shared" si="130"/>
        <v>1138.4335154826958</v>
      </c>
      <c r="I4222">
        <f>IF(LCOH!$C$28=Menu!$A$1,'Approvvigionamento energia'!C4222,0)+IF(LCOH!$C$28=Menu!$A$2,'Approvvigionamento energia'!D4222,0)+IF(LCOH!$C$28=Menu!$A$3,'Approvvigionamento energia'!E4222,0)+IF(LCOH!$C$28=Menu!$A$4,'Approvvigionamento energia'!F4222,0)+IF(LCOH!$C$28=Menu!$A$5,'Approvvigionamento energia'!G4222,0)+IF(LCOH!$C$28=Menu!$A$6,'Approvvigionamento energia'!H4222,0)</f>
        <v>451.30900909053497</v>
      </c>
      <c r="J4222">
        <f>'Approvvigionamento energia'!A4222+'Approvvigionamento energia'!B4222+'Approvvigionamento energia'!I4222</f>
        <v>606.00900909053496</v>
      </c>
      <c r="K4222">
        <f>IF(MIN(LCOH!$C$18,J4222)&gt;=$P$48*LCOH!$C$18, MIN(LCOH!$C$18,J4222),0)</f>
        <v>606.00900909053496</v>
      </c>
      <c r="L4222">
        <f t="shared" si="131"/>
        <v>0</v>
      </c>
      <c r="M4222">
        <f>K4222/LCOH!$C$18</f>
        <v>0.40400600606035664</v>
      </c>
      <c r="N4222">
        <f>K4222/LCOH!$C$34</f>
        <v>11.676474163594122</v>
      </c>
    </row>
    <row r="4223" spans="1:14" x14ac:dyDescent="0.35">
      <c r="A4223">
        <f>'Profilo fotovoltaico'!B4225*LCOH!$C$20</f>
        <v>0</v>
      </c>
      <c r="B4223">
        <f>'Profilo eolico'!B4225*LCOH!$C$21</f>
        <v>162</v>
      </c>
      <c r="C4223">
        <f>$P$35*'Profilo fotovoltaico'!B4225</f>
        <v>0</v>
      </c>
      <c r="D4223">
        <f>$Q$37*'Profilo eolico'!B4225</f>
        <v>945.21085291101065</v>
      </c>
      <c r="E4223">
        <f>$P$39*'Profilo fotovoltaico'!B4225+'Approvvigionamento energia'!$Q$39*'Profilo eolico'!B4225</f>
        <v>708.9081396832579</v>
      </c>
      <c r="F4223">
        <f>$P$41*'Profilo fotovoltaico'!B4225+'Approvvigionamento energia'!$Q$41*'Profilo eolico'!B4225</f>
        <v>472.60542645550532</v>
      </c>
      <c r="G4223">
        <f>$P$43*'Profilo fotovoltaico'!B4225+'Approvvigionamento energia'!$Q$43*'Profilo eolico'!B4225</f>
        <v>236.30271322775266</v>
      </c>
      <c r="H4223">
        <f t="shared" si="130"/>
        <v>1138.4335154826958</v>
      </c>
      <c r="I4223">
        <f>IF(LCOH!$C$28=Menu!$A$1,'Approvvigionamento energia'!C4223,0)+IF(LCOH!$C$28=Menu!$A$2,'Approvvigionamento energia'!D4223,0)+IF(LCOH!$C$28=Menu!$A$3,'Approvvigionamento energia'!E4223,0)+IF(LCOH!$C$28=Menu!$A$4,'Approvvigionamento energia'!F4223,0)+IF(LCOH!$C$28=Menu!$A$5,'Approvvigionamento energia'!G4223,0)+IF(LCOH!$C$28=Menu!$A$6,'Approvvigionamento energia'!H4223,0)</f>
        <v>472.60542645550532</v>
      </c>
      <c r="J4223">
        <f>'Approvvigionamento energia'!A4223+'Approvvigionamento energia'!B4223+'Approvvigionamento energia'!I4223</f>
        <v>634.60542645550527</v>
      </c>
      <c r="K4223">
        <f>IF(MIN(LCOH!$C$18,J4223)&gt;=$P$48*LCOH!$C$18, MIN(LCOH!$C$18,J4223),0)</f>
        <v>634.60542645550527</v>
      </c>
      <c r="L4223">
        <f t="shared" si="131"/>
        <v>0</v>
      </c>
      <c r="M4223">
        <f>K4223/LCOH!$C$18</f>
        <v>0.42307028430367016</v>
      </c>
      <c r="N4223">
        <f>K4223/LCOH!$C$34</f>
        <v>12.227464864267924</v>
      </c>
    </row>
    <row r="4224" spans="1:14" x14ac:dyDescent="0.35">
      <c r="A4224">
        <f>'Profilo fotovoltaico'!B4226*LCOH!$C$20</f>
        <v>0</v>
      </c>
      <c r="B4224">
        <f>'Profilo eolico'!B4226*LCOH!$C$21</f>
        <v>176.5</v>
      </c>
      <c r="C4224">
        <f>$P$35*'Profilo fotovoltaico'!B4226</f>
        <v>0</v>
      </c>
      <c r="D4224">
        <f>$Q$37*'Profilo eolico'!B4226</f>
        <v>1029.8130588814404</v>
      </c>
      <c r="E4224">
        <f>$P$39*'Profilo fotovoltaico'!B4226+'Approvvigionamento energia'!$Q$39*'Profilo eolico'!B4226</f>
        <v>772.35979416108034</v>
      </c>
      <c r="F4224">
        <f>$P$41*'Profilo fotovoltaico'!B4226+'Approvvigionamento energia'!$Q$41*'Profilo eolico'!B4226</f>
        <v>514.90652944072019</v>
      </c>
      <c r="G4224">
        <f>$P$43*'Profilo fotovoltaico'!B4226+'Approvvigionamento energia'!$Q$43*'Profilo eolico'!B4226</f>
        <v>257.4532647203601</v>
      </c>
      <c r="H4224">
        <f t="shared" si="130"/>
        <v>1138.4335154826958</v>
      </c>
      <c r="I4224">
        <f>IF(LCOH!$C$28=Menu!$A$1,'Approvvigionamento energia'!C4224,0)+IF(LCOH!$C$28=Menu!$A$2,'Approvvigionamento energia'!D4224,0)+IF(LCOH!$C$28=Menu!$A$3,'Approvvigionamento energia'!E4224,0)+IF(LCOH!$C$28=Menu!$A$4,'Approvvigionamento energia'!F4224,0)+IF(LCOH!$C$28=Menu!$A$5,'Approvvigionamento energia'!G4224,0)+IF(LCOH!$C$28=Menu!$A$6,'Approvvigionamento energia'!H4224,0)</f>
        <v>514.90652944072019</v>
      </c>
      <c r="J4224">
        <f>'Approvvigionamento energia'!A4224+'Approvvigionamento energia'!B4224+'Approvvigionamento energia'!I4224</f>
        <v>691.40652944072019</v>
      </c>
      <c r="K4224">
        <f>IF(MIN(LCOH!$C$18,J4224)&gt;=$P$48*LCOH!$C$18, MIN(LCOH!$C$18,J4224),0)</f>
        <v>691.40652944072019</v>
      </c>
      <c r="L4224">
        <f t="shared" si="131"/>
        <v>0</v>
      </c>
      <c r="M4224">
        <f>K4224/LCOH!$C$18</f>
        <v>0.46093768629381349</v>
      </c>
      <c r="N4224">
        <f>K4224/LCOH!$C$34</f>
        <v>13.321898447798077</v>
      </c>
    </row>
    <row r="4225" spans="1:14" x14ac:dyDescent="0.35">
      <c r="A4225">
        <f>'Profilo fotovoltaico'!B4227*LCOH!$C$20</f>
        <v>0</v>
      </c>
      <c r="B4225">
        <f>'Profilo eolico'!B4227*LCOH!$C$21</f>
        <v>169.1</v>
      </c>
      <c r="C4225">
        <f>$P$35*'Profilo fotovoltaico'!B4227</f>
        <v>0</v>
      </c>
      <c r="D4225">
        <f>$Q$37*'Profilo eolico'!B4227</f>
        <v>986.63676066204869</v>
      </c>
      <c r="E4225">
        <f>$P$39*'Profilo fotovoltaico'!B4227+'Approvvigionamento energia'!$Q$39*'Profilo eolico'!B4227</f>
        <v>739.97757049653649</v>
      </c>
      <c r="F4225">
        <f>$P$41*'Profilo fotovoltaico'!B4227+'Approvvigionamento energia'!$Q$41*'Profilo eolico'!B4227</f>
        <v>493.31838033102434</v>
      </c>
      <c r="G4225">
        <f>$P$43*'Profilo fotovoltaico'!B4227+'Approvvigionamento energia'!$Q$43*'Profilo eolico'!B4227</f>
        <v>246.65919016551217</v>
      </c>
      <c r="H4225">
        <f t="shared" si="130"/>
        <v>1138.4335154826958</v>
      </c>
      <c r="I4225">
        <f>IF(LCOH!$C$28=Menu!$A$1,'Approvvigionamento energia'!C4225,0)+IF(LCOH!$C$28=Menu!$A$2,'Approvvigionamento energia'!D4225,0)+IF(LCOH!$C$28=Menu!$A$3,'Approvvigionamento energia'!E4225,0)+IF(LCOH!$C$28=Menu!$A$4,'Approvvigionamento energia'!F4225,0)+IF(LCOH!$C$28=Menu!$A$5,'Approvvigionamento energia'!G4225,0)+IF(LCOH!$C$28=Menu!$A$6,'Approvvigionamento energia'!H4225,0)</f>
        <v>493.31838033102434</v>
      </c>
      <c r="J4225">
        <f>'Approvvigionamento energia'!A4225+'Approvvigionamento energia'!B4225+'Approvvigionamento energia'!I4225</f>
        <v>662.41838033102431</v>
      </c>
      <c r="K4225">
        <f>IF(MIN(LCOH!$C$18,J4225)&gt;=$P$48*LCOH!$C$18, MIN(LCOH!$C$18,J4225),0)</f>
        <v>662.41838033102431</v>
      </c>
      <c r="L4225">
        <f t="shared" si="131"/>
        <v>0</v>
      </c>
      <c r="M4225">
        <f>K4225/LCOH!$C$18</f>
        <v>0.44161225355401623</v>
      </c>
      <c r="N4225">
        <f>K4225/LCOH!$C$34</f>
        <v>12.763359929306827</v>
      </c>
    </row>
    <row r="4226" spans="1:14" x14ac:dyDescent="0.35">
      <c r="A4226">
        <f>'Profilo fotovoltaico'!B4228*LCOH!$C$20</f>
        <v>0</v>
      </c>
      <c r="B4226">
        <f>'Profilo eolico'!B4228*LCOH!$C$21</f>
        <v>156.6</v>
      </c>
      <c r="C4226">
        <f>$P$35*'Profilo fotovoltaico'!B4228</f>
        <v>0</v>
      </c>
      <c r="D4226">
        <f>$Q$37*'Profilo eolico'!B4228</f>
        <v>913.70382448064345</v>
      </c>
      <c r="E4226">
        <f>$P$39*'Profilo fotovoltaico'!B4228+'Approvvigionamento energia'!$Q$39*'Profilo eolico'!B4228</f>
        <v>685.27786836048256</v>
      </c>
      <c r="F4226">
        <f>$P$41*'Profilo fotovoltaico'!B4228+'Approvvigionamento energia'!$Q$41*'Profilo eolico'!B4228</f>
        <v>456.85191224032172</v>
      </c>
      <c r="G4226">
        <f>$P$43*'Profilo fotovoltaico'!B4228+'Approvvigionamento energia'!$Q$43*'Profilo eolico'!B4228</f>
        <v>228.42595612016086</v>
      </c>
      <c r="H4226">
        <f t="shared" ref="H4226:H4289" si="132">$P$45</f>
        <v>1138.4335154826958</v>
      </c>
      <c r="I4226">
        <f>IF(LCOH!$C$28=Menu!$A$1,'Approvvigionamento energia'!C4226,0)+IF(LCOH!$C$28=Menu!$A$2,'Approvvigionamento energia'!D4226,0)+IF(LCOH!$C$28=Menu!$A$3,'Approvvigionamento energia'!E4226,0)+IF(LCOH!$C$28=Menu!$A$4,'Approvvigionamento energia'!F4226,0)+IF(LCOH!$C$28=Menu!$A$5,'Approvvigionamento energia'!G4226,0)+IF(LCOH!$C$28=Menu!$A$6,'Approvvigionamento energia'!H4226,0)</f>
        <v>456.85191224032172</v>
      </c>
      <c r="J4226">
        <f>'Approvvigionamento energia'!A4226+'Approvvigionamento energia'!B4226+'Approvvigionamento energia'!I4226</f>
        <v>613.45191224032169</v>
      </c>
      <c r="K4226">
        <f>IF(MIN(LCOH!$C$18,J4226)&gt;=$P$48*LCOH!$C$18, MIN(LCOH!$C$18,J4226),0)</f>
        <v>613.45191224032169</v>
      </c>
      <c r="L4226">
        <f t="shared" si="131"/>
        <v>0</v>
      </c>
      <c r="M4226">
        <f>K4226/LCOH!$C$18</f>
        <v>0.40896794149354782</v>
      </c>
      <c r="N4226">
        <f>K4226/LCOH!$C$34</f>
        <v>11.819882702125659</v>
      </c>
    </row>
    <row r="4227" spans="1:14" x14ac:dyDescent="0.35">
      <c r="A4227">
        <f>'Profilo fotovoltaico'!B4229*LCOH!$C$20</f>
        <v>0</v>
      </c>
      <c r="B4227">
        <f>'Profilo eolico'!B4229*LCOH!$C$21</f>
        <v>148</v>
      </c>
      <c r="C4227">
        <f>$P$35*'Profilo fotovoltaico'!B4229</f>
        <v>0</v>
      </c>
      <c r="D4227">
        <f>$Q$37*'Profilo eolico'!B4229</f>
        <v>863.52596438783678</v>
      </c>
      <c r="E4227">
        <f>$P$39*'Profilo fotovoltaico'!B4229+'Approvvigionamento energia'!$Q$39*'Profilo eolico'!B4229</f>
        <v>647.6444732908775</v>
      </c>
      <c r="F4227">
        <f>$P$41*'Profilo fotovoltaico'!B4229+'Approvvigionamento energia'!$Q$41*'Profilo eolico'!B4229</f>
        <v>431.76298219391839</v>
      </c>
      <c r="G4227">
        <f>$P$43*'Profilo fotovoltaico'!B4229+'Approvvigionamento energia'!$Q$43*'Profilo eolico'!B4229</f>
        <v>215.88149109695919</v>
      </c>
      <c r="H4227">
        <f t="shared" si="132"/>
        <v>1138.4335154826958</v>
      </c>
      <c r="I4227">
        <f>IF(LCOH!$C$28=Menu!$A$1,'Approvvigionamento energia'!C4227,0)+IF(LCOH!$C$28=Menu!$A$2,'Approvvigionamento energia'!D4227,0)+IF(LCOH!$C$28=Menu!$A$3,'Approvvigionamento energia'!E4227,0)+IF(LCOH!$C$28=Menu!$A$4,'Approvvigionamento energia'!F4227,0)+IF(LCOH!$C$28=Menu!$A$5,'Approvvigionamento energia'!G4227,0)+IF(LCOH!$C$28=Menu!$A$6,'Approvvigionamento energia'!H4227,0)</f>
        <v>431.76298219391839</v>
      </c>
      <c r="J4227">
        <f>'Approvvigionamento energia'!A4227+'Approvvigionamento energia'!B4227+'Approvvigionamento energia'!I4227</f>
        <v>579.76298219391833</v>
      </c>
      <c r="K4227">
        <f>IF(MIN(LCOH!$C$18,J4227)&gt;=$P$48*LCOH!$C$18, MIN(LCOH!$C$18,J4227),0)</f>
        <v>579.76298219391833</v>
      </c>
      <c r="L4227">
        <f t="shared" ref="L4227:L4290" si="133">J4227-K4227</f>
        <v>0</v>
      </c>
      <c r="M4227">
        <f>K4227/LCOH!$C$18</f>
        <v>0.38650865479594554</v>
      </c>
      <c r="N4227">
        <f>K4227/LCOH!$C$34</f>
        <v>11.170770369825016</v>
      </c>
    </row>
    <row r="4228" spans="1:14" x14ac:dyDescent="0.35">
      <c r="A4228">
        <f>'Profilo fotovoltaico'!B4230*LCOH!$C$20</f>
        <v>0</v>
      </c>
      <c r="B4228">
        <f>'Profilo eolico'!B4230*LCOH!$C$21</f>
        <v>133.89999999999998</v>
      </c>
      <c r="C4228">
        <f>$P$35*'Profilo fotovoltaico'!B4230</f>
        <v>0</v>
      </c>
      <c r="D4228">
        <f>$Q$37*'Profilo eolico'!B4230</f>
        <v>781.25761237521181</v>
      </c>
      <c r="E4228">
        <f>$P$39*'Profilo fotovoltaico'!B4230+'Approvvigionamento energia'!$Q$39*'Profilo eolico'!B4230</f>
        <v>585.94320928140883</v>
      </c>
      <c r="F4228">
        <f>$P$41*'Profilo fotovoltaico'!B4230+'Approvvigionamento energia'!$Q$41*'Profilo eolico'!B4230</f>
        <v>390.6288061876059</v>
      </c>
      <c r="G4228">
        <f>$P$43*'Profilo fotovoltaico'!B4230+'Approvvigionamento energia'!$Q$43*'Profilo eolico'!B4230</f>
        <v>195.31440309380295</v>
      </c>
      <c r="H4228">
        <f t="shared" si="132"/>
        <v>1138.4335154826958</v>
      </c>
      <c r="I4228">
        <f>IF(LCOH!$C$28=Menu!$A$1,'Approvvigionamento energia'!C4228,0)+IF(LCOH!$C$28=Menu!$A$2,'Approvvigionamento energia'!D4228,0)+IF(LCOH!$C$28=Menu!$A$3,'Approvvigionamento energia'!E4228,0)+IF(LCOH!$C$28=Menu!$A$4,'Approvvigionamento energia'!F4228,0)+IF(LCOH!$C$28=Menu!$A$5,'Approvvigionamento energia'!G4228,0)+IF(LCOH!$C$28=Menu!$A$6,'Approvvigionamento energia'!H4228,0)</f>
        <v>390.6288061876059</v>
      </c>
      <c r="J4228">
        <f>'Approvvigionamento energia'!A4228+'Approvvigionamento energia'!B4228+'Approvvigionamento energia'!I4228</f>
        <v>524.52880618760582</v>
      </c>
      <c r="K4228">
        <f>IF(MIN(LCOH!$C$18,J4228)&gt;=$P$48*LCOH!$C$18, MIN(LCOH!$C$18,J4228),0)</f>
        <v>524.52880618760582</v>
      </c>
      <c r="L4228">
        <f t="shared" si="133"/>
        <v>0</v>
      </c>
      <c r="M4228">
        <f>K4228/LCOH!$C$18</f>
        <v>0.34968587079173724</v>
      </c>
      <c r="N4228">
        <f>K4228/LCOH!$C$34</f>
        <v>10.10652805756466</v>
      </c>
    </row>
    <row r="4229" spans="1:14" x14ac:dyDescent="0.35">
      <c r="A4229">
        <f>'Profilo fotovoltaico'!B4231*LCOH!$C$20</f>
        <v>0</v>
      </c>
      <c r="B4229">
        <f>'Profilo eolico'!B4231*LCOH!$C$21</f>
        <v>108.89999999999999</v>
      </c>
      <c r="C4229">
        <f>$P$35*'Profilo fotovoltaico'!B4231</f>
        <v>0</v>
      </c>
      <c r="D4229">
        <f>$Q$37*'Profilo eolico'!B4231</f>
        <v>635.39174001240156</v>
      </c>
      <c r="E4229">
        <f>$P$39*'Profilo fotovoltaico'!B4231+'Approvvigionamento energia'!$Q$39*'Profilo eolico'!B4231</f>
        <v>476.54380500930114</v>
      </c>
      <c r="F4229">
        <f>$P$41*'Profilo fotovoltaico'!B4231+'Approvvigionamento energia'!$Q$41*'Profilo eolico'!B4231</f>
        <v>317.69587000620078</v>
      </c>
      <c r="G4229">
        <f>$P$43*'Profilo fotovoltaico'!B4231+'Approvvigionamento energia'!$Q$43*'Profilo eolico'!B4231</f>
        <v>158.84793500310039</v>
      </c>
      <c r="H4229">
        <f t="shared" si="132"/>
        <v>1138.4335154826958</v>
      </c>
      <c r="I4229">
        <f>IF(LCOH!$C$28=Menu!$A$1,'Approvvigionamento energia'!C4229,0)+IF(LCOH!$C$28=Menu!$A$2,'Approvvigionamento energia'!D4229,0)+IF(LCOH!$C$28=Menu!$A$3,'Approvvigionamento energia'!E4229,0)+IF(LCOH!$C$28=Menu!$A$4,'Approvvigionamento energia'!F4229,0)+IF(LCOH!$C$28=Menu!$A$5,'Approvvigionamento energia'!G4229,0)+IF(LCOH!$C$28=Menu!$A$6,'Approvvigionamento energia'!H4229,0)</f>
        <v>317.69587000620078</v>
      </c>
      <c r="J4229">
        <f>'Approvvigionamento energia'!A4229+'Approvvigionamento energia'!B4229+'Approvvigionamento energia'!I4229</f>
        <v>426.59587000620076</v>
      </c>
      <c r="K4229">
        <f>IF(MIN(LCOH!$C$18,J4229)&gt;=$P$48*LCOH!$C$18, MIN(LCOH!$C$18,J4229),0)</f>
        <v>426.59587000620076</v>
      </c>
      <c r="L4229">
        <f t="shared" si="133"/>
        <v>0</v>
      </c>
      <c r="M4229">
        <f>K4229/LCOH!$C$18</f>
        <v>0.28439724667080052</v>
      </c>
      <c r="N4229">
        <f>K4229/LCOH!$C$34</f>
        <v>8.2195736032023277</v>
      </c>
    </row>
    <row r="4230" spans="1:14" x14ac:dyDescent="0.35">
      <c r="A4230">
        <f>'Profilo fotovoltaico'!B4232*LCOH!$C$20</f>
        <v>40</v>
      </c>
      <c r="B4230">
        <f>'Profilo eolico'!B4232*LCOH!$C$21</f>
        <v>91.5</v>
      </c>
      <c r="C4230">
        <f>$P$35*'Profilo fotovoltaico'!B4232</f>
        <v>294.18448750488261</v>
      </c>
      <c r="D4230">
        <f>$Q$37*'Profilo eolico'!B4232</f>
        <v>533.86909284788555</v>
      </c>
      <c r="E4230">
        <f>$P$39*'Profilo fotovoltaico'!B4232+'Approvvigionamento energia'!$Q$39*'Profilo eolico'!B4232</f>
        <v>473.94794151213483</v>
      </c>
      <c r="F4230">
        <f>$P$41*'Profilo fotovoltaico'!B4232+'Approvvigionamento energia'!$Q$41*'Profilo eolico'!B4232</f>
        <v>414.02679017638411</v>
      </c>
      <c r="G4230">
        <f>$P$43*'Profilo fotovoltaico'!B4232+'Approvvigionamento energia'!$Q$43*'Profilo eolico'!B4232</f>
        <v>354.10563884063333</v>
      </c>
      <c r="H4230">
        <f t="shared" si="132"/>
        <v>1138.4335154826958</v>
      </c>
      <c r="I4230">
        <f>IF(LCOH!$C$28=Menu!$A$1,'Approvvigionamento energia'!C4230,0)+IF(LCOH!$C$28=Menu!$A$2,'Approvvigionamento energia'!D4230,0)+IF(LCOH!$C$28=Menu!$A$3,'Approvvigionamento energia'!E4230,0)+IF(LCOH!$C$28=Menu!$A$4,'Approvvigionamento energia'!F4230,0)+IF(LCOH!$C$28=Menu!$A$5,'Approvvigionamento energia'!G4230,0)+IF(LCOH!$C$28=Menu!$A$6,'Approvvigionamento energia'!H4230,0)</f>
        <v>414.02679017638411</v>
      </c>
      <c r="J4230">
        <f>'Approvvigionamento energia'!A4230+'Approvvigionamento energia'!B4230+'Approvvigionamento energia'!I4230</f>
        <v>545.52679017638411</v>
      </c>
      <c r="K4230">
        <f>IF(MIN(LCOH!$C$18,J4230)&gt;=$P$48*LCOH!$C$18, MIN(LCOH!$C$18,J4230),0)</f>
        <v>545.52679017638411</v>
      </c>
      <c r="L4230">
        <f t="shared" si="133"/>
        <v>0</v>
      </c>
      <c r="M4230">
        <f>K4230/LCOH!$C$18</f>
        <v>0.36368452678425606</v>
      </c>
      <c r="N4230">
        <f>K4230/LCOH!$C$34</f>
        <v>10.511113490874454</v>
      </c>
    </row>
    <row r="4231" spans="1:14" x14ac:dyDescent="0.35">
      <c r="A4231">
        <f>'Profilo fotovoltaico'!B4233*LCOH!$C$20</f>
        <v>129</v>
      </c>
      <c r="B4231">
        <f>'Profilo eolico'!B4233*LCOH!$C$21</f>
        <v>68.5</v>
      </c>
      <c r="C4231">
        <f>$P$35*'Profilo fotovoltaico'!B4233</f>
        <v>948.74497220324645</v>
      </c>
      <c r="D4231">
        <f>$Q$37*'Profilo eolico'!B4233</f>
        <v>399.6724902741002</v>
      </c>
      <c r="E4231">
        <f>$P$39*'Profilo fotovoltaico'!B4233+'Approvvigionamento energia'!$Q$39*'Profilo eolico'!B4233</f>
        <v>536.94061075638672</v>
      </c>
      <c r="F4231">
        <f>$P$41*'Profilo fotovoltaico'!B4233+'Approvvigionamento energia'!$Q$41*'Profilo eolico'!B4233</f>
        <v>674.20873123867329</v>
      </c>
      <c r="G4231">
        <f>$P$43*'Profilo fotovoltaico'!B4233+'Approvvigionamento energia'!$Q$43*'Profilo eolico'!B4233</f>
        <v>811.47685172095987</v>
      </c>
      <c r="H4231">
        <f t="shared" si="132"/>
        <v>1138.4335154826958</v>
      </c>
      <c r="I4231">
        <f>IF(LCOH!$C$28=Menu!$A$1,'Approvvigionamento energia'!C4231,0)+IF(LCOH!$C$28=Menu!$A$2,'Approvvigionamento energia'!D4231,0)+IF(LCOH!$C$28=Menu!$A$3,'Approvvigionamento energia'!E4231,0)+IF(LCOH!$C$28=Menu!$A$4,'Approvvigionamento energia'!F4231,0)+IF(LCOH!$C$28=Menu!$A$5,'Approvvigionamento energia'!G4231,0)+IF(LCOH!$C$28=Menu!$A$6,'Approvvigionamento energia'!H4231,0)</f>
        <v>674.20873123867329</v>
      </c>
      <c r="J4231">
        <f>'Approvvigionamento energia'!A4231+'Approvvigionamento energia'!B4231+'Approvvigionamento energia'!I4231</f>
        <v>871.70873123867329</v>
      </c>
      <c r="K4231">
        <f>IF(MIN(LCOH!$C$18,J4231)&gt;=$P$48*LCOH!$C$18, MIN(LCOH!$C$18,J4231),0)</f>
        <v>871.70873123867329</v>
      </c>
      <c r="L4231">
        <f t="shared" si="133"/>
        <v>0</v>
      </c>
      <c r="M4231">
        <f>K4231/LCOH!$C$18</f>
        <v>0.58113915415911555</v>
      </c>
      <c r="N4231">
        <f>K4231/LCOH!$C$34</f>
        <v>16.795929310957096</v>
      </c>
    </row>
    <row r="4232" spans="1:14" x14ac:dyDescent="0.35">
      <c r="A4232">
        <f>'Profilo fotovoltaico'!B4234*LCOH!$C$20</f>
        <v>240</v>
      </c>
      <c r="B4232">
        <f>'Profilo eolico'!B4234*LCOH!$C$21</f>
        <v>64.400000000000006</v>
      </c>
      <c r="C4232">
        <f>$P$35*'Profilo fotovoltaico'!B4234</f>
        <v>1765.1069250292956</v>
      </c>
      <c r="D4232">
        <f>$Q$37*'Profilo eolico'!B4234</f>
        <v>375.75048720659925</v>
      </c>
      <c r="E4232">
        <f>$P$39*'Profilo fotovoltaico'!B4234+'Approvvigionamento energia'!$Q$39*'Profilo eolico'!B4234</f>
        <v>723.08959666227338</v>
      </c>
      <c r="F4232">
        <f>$P$41*'Profilo fotovoltaico'!B4234+'Approvvigionamento energia'!$Q$41*'Profilo eolico'!B4234</f>
        <v>1070.4287061179475</v>
      </c>
      <c r="G4232">
        <f>$P$43*'Profilo fotovoltaico'!B4234+'Approvvigionamento energia'!$Q$43*'Profilo eolico'!B4234</f>
        <v>1417.7678155736214</v>
      </c>
      <c r="H4232">
        <f t="shared" si="132"/>
        <v>1138.4335154826958</v>
      </c>
      <c r="I4232">
        <f>IF(LCOH!$C$28=Menu!$A$1,'Approvvigionamento energia'!C4232,0)+IF(LCOH!$C$28=Menu!$A$2,'Approvvigionamento energia'!D4232,0)+IF(LCOH!$C$28=Menu!$A$3,'Approvvigionamento energia'!E4232,0)+IF(LCOH!$C$28=Menu!$A$4,'Approvvigionamento energia'!F4232,0)+IF(LCOH!$C$28=Menu!$A$5,'Approvvigionamento energia'!G4232,0)+IF(LCOH!$C$28=Menu!$A$6,'Approvvigionamento energia'!H4232,0)</f>
        <v>1070.4287061179475</v>
      </c>
      <c r="J4232">
        <f>'Approvvigionamento energia'!A4232+'Approvvigionamento energia'!B4232+'Approvvigionamento energia'!I4232</f>
        <v>1374.8287061179476</v>
      </c>
      <c r="K4232">
        <f>IF(MIN(LCOH!$C$18,J4232)&gt;=$P$48*LCOH!$C$18, MIN(LCOH!$C$18,J4232),0)</f>
        <v>1374.8287061179476</v>
      </c>
      <c r="L4232">
        <f t="shared" si="133"/>
        <v>0</v>
      </c>
      <c r="M4232">
        <f>K4232/LCOH!$C$18</f>
        <v>0.91655247074529844</v>
      </c>
      <c r="N4232">
        <f>K4232/LCOH!$C$34</f>
        <v>26.489955801887238</v>
      </c>
    </row>
    <row r="4233" spans="1:14" x14ac:dyDescent="0.35">
      <c r="A4233">
        <f>'Profilo fotovoltaico'!B4235*LCOH!$C$20</f>
        <v>352</v>
      </c>
      <c r="B4233">
        <f>'Profilo eolico'!B4235*LCOH!$C$21</f>
        <v>61.3</v>
      </c>
      <c r="C4233">
        <f>$P$35*'Profilo fotovoltaico'!B4235</f>
        <v>2588.8234900429666</v>
      </c>
      <c r="D4233">
        <f>$Q$37*'Profilo eolico'!B4235</f>
        <v>357.66311903361077</v>
      </c>
      <c r="E4233">
        <f>$P$39*'Profilo fotovoltaico'!B4235+'Approvvigionamento energia'!$Q$39*'Profilo eolico'!B4235</f>
        <v>915.45321178594975</v>
      </c>
      <c r="F4233">
        <f>$P$41*'Profilo fotovoltaico'!B4235+'Approvvigionamento energia'!$Q$41*'Profilo eolico'!B4235</f>
        <v>1473.2433045382886</v>
      </c>
      <c r="G4233">
        <f>$P$43*'Profilo fotovoltaico'!B4235+'Approvvigionamento energia'!$Q$43*'Profilo eolico'!B4235</f>
        <v>2031.0333972906278</v>
      </c>
      <c r="H4233">
        <f t="shared" si="132"/>
        <v>1138.4335154826958</v>
      </c>
      <c r="I4233">
        <f>IF(LCOH!$C$28=Menu!$A$1,'Approvvigionamento energia'!C4233,0)+IF(LCOH!$C$28=Menu!$A$2,'Approvvigionamento energia'!D4233,0)+IF(LCOH!$C$28=Menu!$A$3,'Approvvigionamento energia'!E4233,0)+IF(LCOH!$C$28=Menu!$A$4,'Approvvigionamento energia'!F4233,0)+IF(LCOH!$C$28=Menu!$A$5,'Approvvigionamento energia'!G4233,0)+IF(LCOH!$C$28=Menu!$A$6,'Approvvigionamento energia'!H4233,0)</f>
        <v>1473.2433045382886</v>
      </c>
      <c r="J4233">
        <f>'Approvvigionamento energia'!A4233+'Approvvigionamento energia'!B4233+'Approvvigionamento energia'!I4233</f>
        <v>1886.5433045382886</v>
      </c>
      <c r="K4233">
        <f>IF(MIN(LCOH!$C$18,J4233)&gt;=$P$48*LCOH!$C$18, MIN(LCOH!$C$18,J4233),0)</f>
        <v>1500</v>
      </c>
      <c r="L4233">
        <f t="shared" si="133"/>
        <v>386.54330453828857</v>
      </c>
      <c r="M4233">
        <f>K4233/LCOH!$C$18</f>
        <v>1</v>
      </c>
      <c r="N4233">
        <f>K4233/LCOH!$C$34</f>
        <v>28.901734104046245</v>
      </c>
    </row>
    <row r="4234" spans="1:14" x14ac:dyDescent="0.35">
      <c r="A4234">
        <f>'Profilo fotovoltaico'!B4236*LCOH!$C$20</f>
        <v>453</v>
      </c>
      <c r="B4234">
        <f>'Profilo eolico'!B4236*LCOH!$C$21</f>
        <v>61.6</v>
      </c>
      <c r="C4234">
        <f>$P$35*'Profilo fotovoltaico'!B4236</f>
        <v>3331.6393209927955</v>
      </c>
      <c r="D4234">
        <f>$Q$37*'Profilo eolico'!B4236</f>
        <v>359.41350950196454</v>
      </c>
      <c r="E4234">
        <f>$P$39*'Profilo fotovoltaico'!B4236+'Approvvigionamento energia'!$Q$39*'Profilo eolico'!B4236</f>
        <v>1102.4699623746724</v>
      </c>
      <c r="F4234">
        <f>$P$41*'Profilo fotovoltaico'!B4236+'Approvvigionamento energia'!$Q$41*'Profilo eolico'!B4236</f>
        <v>1845.5264152473801</v>
      </c>
      <c r="G4234">
        <f>$P$43*'Profilo fotovoltaico'!B4236+'Approvvigionamento energia'!$Q$43*'Profilo eolico'!B4236</f>
        <v>2588.5828681200878</v>
      </c>
      <c r="H4234">
        <f t="shared" si="132"/>
        <v>1138.4335154826958</v>
      </c>
      <c r="I4234">
        <f>IF(LCOH!$C$28=Menu!$A$1,'Approvvigionamento energia'!C4234,0)+IF(LCOH!$C$28=Menu!$A$2,'Approvvigionamento energia'!D4234,0)+IF(LCOH!$C$28=Menu!$A$3,'Approvvigionamento energia'!E4234,0)+IF(LCOH!$C$28=Menu!$A$4,'Approvvigionamento energia'!F4234,0)+IF(LCOH!$C$28=Menu!$A$5,'Approvvigionamento energia'!G4234,0)+IF(LCOH!$C$28=Menu!$A$6,'Approvvigionamento energia'!H4234,0)</f>
        <v>1845.5264152473801</v>
      </c>
      <c r="J4234">
        <f>'Approvvigionamento energia'!A4234+'Approvvigionamento energia'!B4234+'Approvvigionamento energia'!I4234</f>
        <v>2360.12641524738</v>
      </c>
      <c r="K4234">
        <f>IF(MIN(LCOH!$C$18,J4234)&gt;=$P$48*LCOH!$C$18, MIN(LCOH!$C$18,J4234),0)</f>
        <v>1500</v>
      </c>
      <c r="L4234">
        <f t="shared" si="133"/>
        <v>860.12641524738001</v>
      </c>
      <c r="M4234">
        <f>K4234/LCOH!$C$18</f>
        <v>1</v>
      </c>
      <c r="N4234">
        <f>K4234/LCOH!$C$34</f>
        <v>28.901734104046245</v>
      </c>
    </row>
    <row r="4235" spans="1:14" x14ac:dyDescent="0.35">
      <c r="A4235">
        <f>'Profilo fotovoltaico'!B4237*LCOH!$C$20</f>
        <v>529</v>
      </c>
      <c r="B4235">
        <f>'Profilo eolico'!B4237*LCOH!$C$21</f>
        <v>63.9</v>
      </c>
      <c r="C4235">
        <f>$P$35*'Profilo fotovoltaico'!B4237</f>
        <v>3890.5898472520726</v>
      </c>
      <c r="D4235">
        <f>$Q$37*'Profilo eolico'!B4237</f>
        <v>372.83316975934304</v>
      </c>
      <c r="E4235">
        <f>$P$39*'Profilo fotovoltaico'!B4237+'Approvvigionamento energia'!$Q$39*'Profilo eolico'!B4237</f>
        <v>1252.2723391325253</v>
      </c>
      <c r="F4235">
        <f>$P$41*'Profilo fotovoltaico'!B4237+'Approvvigionamento energia'!$Q$41*'Profilo eolico'!B4237</f>
        <v>2131.7115085057076</v>
      </c>
      <c r="G4235">
        <f>$P$43*'Profilo fotovoltaico'!B4237+'Approvvigionamento energia'!$Q$43*'Profilo eolico'!B4237</f>
        <v>3011.1506778788907</v>
      </c>
      <c r="H4235">
        <f t="shared" si="132"/>
        <v>1138.4335154826958</v>
      </c>
      <c r="I4235">
        <f>IF(LCOH!$C$28=Menu!$A$1,'Approvvigionamento energia'!C4235,0)+IF(LCOH!$C$28=Menu!$A$2,'Approvvigionamento energia'!D4235,0)+IF(LCOH!$C$28=Menu!$A$3,'Approvvigionamento energia'!E4235,0)+IF(LCOH!$C$28=Menu!$A$4,'Approvvigionamento energia'!F4235,0)+IF(LCOH!$C$28=Menu!$A$5,'Approvvigionamento energia'!G4235,0)+IF(LCOH!$C$28=Menu!$A$6,'Approvvigionamento energia'!H4235,0)</f>
        <v>2131.7115085057076</v>
      </c>
      <c r="J4235">
        <f>'Approvvigionamento energia'!A4235+'Approvvigionamento energia'!B4235+'Approvvigionamento energia'!I4235</f>
        <v>2724.6115085057077</v>
      </c>
      <c r="K4235">
        <f>IF(MIN(LCOH!$C$18,J4235)&gt;=$P$48*LCOH!$C$18, MIN(LCOH!$C$18,J4235),0)</f>
        <v>1500</v>
      </c>
      <c r="L4235">
        <f t="shared" si="133"/>
        <v>1224.6115085057077</v>
      </c>
      <c r="M4235">
        <f>K4235/LCOH!$C$18</f>
        <v>1</v>
      </c>
      <c r="N4235">
        <f>K4235/LCOH!$C$34</f>
        <v>28.901734104046245</v>
      </c>
    </row>
    <row r="4236" spans="1:14" x14ac:dyDescent="0.35">
      <c r="A4236">
        <f>'Profilo fotovoltaico'!B4238*LCOH!$C$20</f>
        <v>562</v>
      </c>
      <c r="B4236">
        <f>'Profilo eolico'!B4238*LCOH!$C$21</f>
        <v>69.8</v>
      </c>
      <c r="C4236">
        <f>$P$35*'Profilo fotovoltaico'!B4238</f>
        <v>4133.2920494436012</v>
      </c>
      <c r="D4236">
        <f>$Q$37*'Profilo eolico'!B4238</f>
        <v>407.25751563696627</v>
      </c>
      <c r="E4236">
        <f>$P$39*'Profilo fotovoltaico'!B4238+'Approvvigionamento energia'!$Q$39*'Profilo eolico'!B4238</f>
        <v>1338.7661490886251</v>
      </c>
      <c r="F4236">
        <f>$P$41*'Profilo fotovoltaico'!B4238+'Approvvigionamento energia'!$Q$41*'Profilo eolico'!B4238</f>
        <v>2270.2747825402839</v>
      </c>
      <c r="G4236">
        <f>$P$43*'Profilo fotovoltaico'!B4238+'Approvvigionamento energia'!$Q$43*'Profilo eolico'!B4238</f>
        <v>3201.7834159919421</v>
      </c>
      <c r="H4236">
        <f t="shared" si="132"/>
        <v>1138.4335154826958</v>
      </c>
      <c r="I4236">
        <f>IF(LCOH!$C$28=Menu!$A$1,'Approvvigionamento energia'!C4236,0)+IF(LCOH!$C$28=Menu!$A$2,'Approvvigionamento energia'!D4236,0)+IF(LCOH!$C$28=Menu!$A$3,'Approvvigionamento energia'!E4236,0)+IF(LCOH!$C$28=Menu!$A$4,'Approvvigionamento energia'!F4236,0)+IF(LCOH!$C$28=Menu!$A$5,'Approvvigionamento energia'!G4236,0)+IF(LCOH!$C$28=Menu!$A$6,'Approvvigionamento energia'!H4236,0)</f>
        <v>2270.2747825402839</v>
      </c>
      <c r="J4236">
        <f>'Approvvigionamento energia'!A4236+'Approvvigionamento energia'!B4236+'Approvvigionamento energia'!I4236</f>
        <v>2902.0747825402841</v>
      </c>
      <c r="K4236">
        <f>IF(MIN(LCOH!$C$18,J4236)&gt;=$P$48*LCOH!$C$18, MIN(LCOH!$C$18,J4236),0)</f>
        <v>1500</v>
      </c>
      <c r="L4236">
        <f t="shared" si="133"/>
        <v>1402.0747825402841</v>
      </c>
      <c r="M4236">
        <f>K4236/LCOH!$C$18</f>
        <v>1</v>
      </c>
      <c r="N4236">
        <f>K4236/LCOH!$C$34</f>
        <v>28.901734104046245</v>
      </c>
    </row>
    <row r="4237" spans="1:14" x14ac:dyDescent="0.35">
      <c r="A4237">
        <f>'Profilo fotovoltaico'!B4239*LCOH!$C$20</f>
        <v>560</v>
      </c>
      <c r="B4237">
        <f>'Profilo eolico'!B4239*LCOH!$C$21</f>
        <v>78.7</v>
      </c>
      <c r="C4237">
        <f>$P$35*'Profilo fotovoltaico'!B4239</f>
        <v>4118.5828250683571</v>
      </c>
      <c r="D4237">
        <f>$Q$37*'Profilo eolico'!B4239</f>
        <v>459.18576619812677</v>
      </c>
      <c r="E4237">
        <f>$P$39*'Profilo fotovoltaico'!B4239+'Approvvigionamento energia'!$Q$39*'Profilo eolico'!B4239</f>
        <v>1374.0350309156843</v>
      </c>
      <c r="F4237">
        <f>$P$41*'Profilo fotovoltaico'!B4239+'Approvvigionamento energia'!$Q$41*'Profilo eolico'!B4239</f>
        <v>2288.8842956332419</v>
      </c>
      <c r="G4237">
        <f>$P$43*'Profilo fotovoltaico'!B4239+'Approvvigionamento energia'!$Q$43*'Profilo eolico'!B4239</f>
        <v>3203.7335603507995</v>
      </c>
      <c r="H4237">
        <f t="shared" si="132"/>
        <v>1138.4335154826958</v>
      </c>
      <c r="I4237">
        <f>IF(LCOH!$C$28=Menu!$A$1,'Approvvigionamento energia'!C4237,0)+IF(LCOH!$C$28=Menu!$A$2,'Approvvigionamento energia'!D4237,0)+IF(LCOH!$C$28=Menu!$A$3,'Approvvigionamento energia'!E4237,0)+IF(LCOH!$C$28=Menu!$A$4,'Approvvigionamento energia'!F4237,0)+IF(LCOH!$C$28=Menu!$A$5,'Approvvigionamento energia'!G4237,0)+IF(LCOH!$C$28=Menu!$A$6,'Approvvigionamento energia'!H4237,0)</f>
        <v>2288.8842956332419</v>
      </c>
      <c r="J4237">
        <f>'Approvvigionamento energia'!A4237+'Approvvigionamento energia'!B4237+'Approvvigionamento energia'!I4237</f>
        <v>2927.5842956332417</v>
      </c>
      <c r="K4237">
        <f>IF(MIN(LCOH!$C$18,J4237)&gt;=$P$48*LCOH!$C$18, MIN(LCOH!$C$18,J4237),0)</f>
        <v>1500</v>
      </c>
      <c r="L4237">
        <f t="shared" si="133"/>
        <v>1427.5842956332417</v>
      </c>
      <c r="M4237">
        <f>K4237/LCOH!$C$18</f>
        <v>1</v>
      </c>
      <c r="N4237">
        <f>K4237/LCOH!$C$34</f>
        <v>28.901734104046245</v>
      </c>
    </row>
    <row r="4238" spans="1:14" x14ac:dyDescent="0.35">
      <c r="A4238">
        <f>'Profilo fotovoltaico'!B4240*LCOH!$C$20</f>
        <v>527</v>
      </c>
      <c r="B4238">
        <f>'Profilo eolico'!B4240*LCOH!$C$21</f>
        <v>86.1</v>
      </c>
      <c r="C4238">
        <f>$P$35*'Profilo fotovoltaico'!B4240</f>
        <v>3875.8806228768285</v>
      </c>
      <c r="D4238">
        <f>$Q$37*'Profilo eolico'!B4240</f>
        <v>502.36206441751858</v>
      </c>
      <c r="E4238">
        <f>$P$39*'Profilo fotovoltaico'!B4240+'Approvvigionamento energia'!$Q$39*'Profilo eolico'!B4240</f>
        <v>1345.741704032346</v>
      </c>
      <c r="F4238">
        <f>$P$41*'Profilo fotovoltaico'!B4240+'Approvvigionamento energia'!$Q$41*'Profilo eolico'!B4240</f>
        <v>2189.1213436471735</v>
      </c>
      <c r="G4238">
        <f>$P$43*'Profilo fotovoltaico'!B4240+'Approvvigionamento energia'!$Q$43*'Profilo eolico'!B4240</f>
        <v>3032.5009832620012</v>
      </c>
      <c r="H4238">
        <f t="shared" si="132"/>
        <v>1138.4335154826958</v>
      </c>
      <c r="I4238">
        <f>IF(LCOH!$C$28=Menu!$A$1,'Approvvigionamento energia'!C4238,0)+IF(LCOH!$C$28=Menu!$A$2,'Approvvigionamento energia'!D4238,0)+IF(LCOH!$C$28=Menu!$A$3,'Approvvigionamento energia'!E4238,0)+IF(LCOH!$C$28=Menu!$A$4,'Approvvigionamento energia'!F4238,0)+IF(LCOH!$C$28=Menu!$A$5,'Approvvigionamento energia'!G4238,0)+IF(LCOH!$C$28=Menu!$A$6,'Approvvigionamento energia'!H4238,0)</f>
        <v>2189.1213436471735</v>
      </c>
      <c r="J4238">
        <f>'Approvvigionamento energia'!A4238+'Approvvigionamento energia'!B4238+'Approvvigionamento energia'!I4238</f>
        <v>2802.2213436471734</v>
      </c>
      <c r="K4238">
        <f>IF(MIN(LCOH!$C$18,J4238)&gt;=$P$48*LCOH!$C$18, MIN(LCOH!$C$18,J4238),0)</f>
        <v>1500</v>
      </c>
      <c r="L4238">
        <f t="shared" si="133"/>
        <v>1302.2213436471734</v>
      </c>
      <c r="M4238">
        <f>K4238/LCOH!$C$18</f>
        <v>1</v>
      </c>
      <c r="N4238">
        <f>K4238/LCOH!$C$34</f>
        <v>28.901734104046245</v>
      </c>
    </row>
    <row r="4239" spans="1:14" x14ac:dyDescent="0.35">
      <c r="A4239">
        <f>'Profilo fotovoltaico'!B4241*LCOH!$C$20</f>
        <v>465</v>
      </c>
      <c r="B4239">
        <f>'Profilo eolico'!B4241*LCOH!$C$21</f>
        <v>89</v>
      </c>
      <c r="C4239">
        <f>$P$35*'Profilo fotovoltaico'!B4241</f>
        <v>3419.8946672442603</v>
      </c>
      <c r="D4239">
        <f>$Q$37*'Profilo eolico'!B4241</f>
        <v>519.28250561160451</v>
      </c>
      <c r="E4239">
        <f>$P$39*'Profilo fotovoltaico'!B4241+'Approvvigionamento energia'!$Q$39*'Profilo eolico'!B4241</f>
        <v>1244.4355460197685</v>
      </c>
      <c r="F4239">
        <f>$P$41*'Profilo fotovoltaico'!B4241+'Approvvigionamento energia'!$Q$41*'Profilo eolico'!B4241</f>
        <v>1969.5885864279323</v>
      </c>
      <c r="G4239">
        <f>$P$43*'Profilo fotovoltaico'!B4241+'Approvvigionamento energia'!$Q$43*'Profilo eolico'!B4241</f>
        <v>2694.7416268360967</v>
      </c>
      <c r="H4239">
        <f t="shared" si="132"/>
        <v>1138.4335154826958</v>
      </c>
      <c r="I4239">
        <f>IF(LCOH!$C$28=Menu!$A$1,'Approvvigionamento energia'!C4239,0)+IF(LCOH!$C$28=Menu!$A$2,'Approvvigionamento energia'!D4239,0)+IF(LCOH!$C$28=Menu!$A$3,'Approvvigionamento energia'!E4239,0)+IF(LCOH!$C$28=Menu!$A$4,'Approvvigionamento energia'!F4239,0)+IF(LCOH!$C$28=Menu!$A$5,'Approvvigionamento energia'!G4239,0)+IF(LCOH!$C$28=Menu!$A$6,'Approvvigionamento energia'!H4239,0)</f>
        <v>1969.5885864279323</v>
      </c>
      <c r="J4239">
        <f>'Approvvigionamento energia'!A4239+'Approvvigionamento energia'!B4239+'Approvvigionamento energia'!I4239</f>
        <v>2523.5885864279326</v>
      </c>
      <c r="K4239">
        <f>IF(MIN(LCOH!$C$18,J4239)&gt;=$P$48*LCOH!$C$18, MIN(LCOH!$C$18,J4239),0)</f>
        <v>1500</v>
      </c>
      <c r="L4239">
        <f t="shared" si="133"/>
        <v>1023.5885864279326</v>
      </c>
      <c r="M4239">
        <f>K4239/LCOH!$C$18</f>
        <v>1</v>
      </c>
      <c r="N4239">
        <f>K4239/LCOH!$C$34</f>
        <v>28.901734104046245</v>
      </c>
    </row>
    <row r="4240" spans="1:14" x14ac:dyDescent="0.35">
      <c r="A4240">
        <f>'Profilo fotovoltaico'!B4242*LCOH!$C$20</f>
        <v>382</v>
      </c>
      <c r="B4240">
        <f>'Profilo eolico'!B4242*LCOH!$C$21</f>
        <v>86.8</v>
      </c>
      <c r="C4240">
        <f>$P$35*'Profilo fotovoltaico'!B4242</f>
        <v>2809.4618556716287</v>
      </c>
      <c r="D4240">
        <f>$Q$37*'Profilo eolico'!B4242</f>
        <v>506.44630884367729</v>
      </c>
      <c r="E4240">
        <f>$P$39*'Profilo fotovoltaico'!B4242+'Approvvigionamento energia'!$Q$39*'Profilo eolico'!B4242</f>
        <v>1082.2001955506651</v>
      </c>
      <c r="F4240">
        <f>$P$41*'Profilo fotovoltaico'!B4242+'Approvvigionamento energia'!$Q$41*'Profilo eolico'!B4242</f>
        <v>1657.954082257653</v>
      </c>
      <c r="G4240">
        <f>$P$43*'Profilo fotovoltaico'!B4242+'Approvvigionamento energia'!$Q$43*'Profilo eolico'!B4242</f>
        <v>2233.7079689646412</v>
      </c>
      <c r="H4240">
        <f t="shared" si="132"/>
        <v>1138.4335154826958</v>
      </c>
      <c r="I4240">
        <f>IF(LCOH!$C$28=Menu!$A$1,'Approvvigionamento energia'!C4240,0)+IF(LCOH!$C$28=Menu!$A$2,'Approvvigionamento energia'!D4240,0)+IF(LCOH!$C$28=Menu!$A$3,'Approvvigionamento energia'!E4240,0)+IF(LCOH!$C$28=Menu!$A$4,'Approvvigionamento energia'!F4240,0)+IF(LCOH!$C$28=Menu!$A$5,'Approvvigionamento energia'!G4240,0)+IF(LCOH!$C$28=Menu!$A$6,'Approvvigionamento energia'!H4240,0)</f>
        <v>1657.954082257653</v>
      </c>
      <c r="J4240">
        <f>'Approvvigionamento energia'!A4240+'Approvvigionamento energia'!B4240+'Approvvigionamento energia'!I4240</f>
        <v>2126.754082257653</v>
      </c>
      <c r="K4240">
        <f>IF(MIN(LCOH!$C$18,J4240)&gt;=$P$48*LCOH!$C$18, MIN(LCOH!$C$18,J4240),0)</f>
        <v>1500</v>
      </c>
      <c r="L4240">
        <f t="shared" si="133"/>
        <v>626.75408225765295</v>
      </c>
      <c r="M4240">
        <f>K4240/LCOH!$C$18</f>
        <v>1</v>
      </c>
      <c r="N4240">
        <f>K4240/LCOH!$C$34</f>
        <v>28.901734104046245</v>
      </c>
    </row>
    <row r="4241" spans="1:14" x14ac:dyDescent="0.35">
      <c r="A4241">
        <f>'Profilo fotovoltaico'!B4243*LCOH!$C$20</f>
        <v>284</v>
      </c>
      <c r="B4241">
        <f>'Profilo eolico'!B4243*LCOH!$C$21</f>
        <v>85</v>
      </c>
      <c r="C4241">
        <f>$P$35*'Profilo fotovoltaico'!B4243</f>
        <v>2088.7098612846662</v>
      </c>
      <c r="D4241">
        <f>$Q$37*'Profilo eolico'!B4243</f>
        <v>495.94396603355494</v>
      </c>
      <c r="E4241">
        <f>$P$39*'Profilo fotovoltaico'!B4243+'Approvvigionamento energia'!$Q$39*'Profilo eolico'!B4243</f>
        <v>894.1354398463327</v>
      </c>
      <c r="F4241">
        <f>$P$41*'Profilo fotovoltaico'!B4243+'Approvvigionamento energia'!$Q$41*'Profilo eolico'!B4243</f>
        <v>1292.3269136591107</v>
      </c>
      <c r="G4241">
        <f>$P$43*'Profilo fotovoltaico'!B4243+'Approvvigionamento energia'!$Q$43*'Profilo eolico'!B4243</f>
        <v>1690.5183874718884</v>
      </c>
      <c r="H4241">
        <f t="shared" si="132"/>
        <v>1138.4335154826958</v>
      </c>
      <c r="I4241">
        <f>IF(LCOH!$C$28=Menu!$A$1,'Approvvigionamento energia'!C4241,0)+IF(LCOH!$C$28=Menu!$A$2,'Approvvigionamento energia'!D4241,0)+IF(LCOH!$C$28=Menu!$A$3,'Approvvigionamento energia'!E4241,0)+IF(LCOH!$C$28=Menu!$A$4,'Approvvigionamento energia'!F4241,0)+IF(LCOH!$C$28=Menu!$A$5,'Approvvigionamento energia'!G4241,0)+IF(LCOH!$C$28=Menu!$A$6,'Approvvigionamento energia'!H4241,0)</f>
        <v>1292.3269136591107</v>
      </c>
      <c r="J4241">
        <f>'Approvvigionamento energia'!A4241+'Approvvigionamento energia'!B4241+'Approvvigionamento energia'!I4241</f>
        <v>1661.3269136591107</v>
      </c>
      <c r="K4241">
        <f>IF(MIN(LCOH!$C$18,J4241)&gt;=$P$48*LCOH!$C$18, MIN(LCOH!$C$18,J4241),0)</f>
        <v>1500</v>
      </c>
      <c r="L4241">
        <f t="shared" si="133"/>
        <v>161.32691365911069</v>
      </c>
      <c r="M4241">
        <f>K4241/LCOH!$C$18</f>
        <v>1</v>
      </c>
      <c r="N4241">
        <f>K4241/LCOH!$C$34</f>
        <v>28.901734104046245</v>
      </c>
    </row>
    <row r="4242" spans="1:14" x14ac:dyDescent="0.35">
      <c r="A4242">
        <f>'Profilo fotovoltaico'!B4244*LCOH!$C$20</f>
        <v>174</v>
      </c>
      <c r="B4242">
        <f>'Profilo eolico'!B4244*LCOH!$C$21</f>
        <v>83.4</v>
      </c>
      <c r="C4242">
        <f>$P$35*'Profilo fotovoltaico'!B4244</f>
        <v>1279.7025206462392</v>
      </c>
      <c r="D4242">
        <f>$Q$37*'Profilo eolico'!B4244</f>
        <v>486.6085502023351</v>
      </c>
      <c r="E4242">
        <f>$P$39*'Profilo fotovoltaico'!B4244+'Approvvigionamento energia'!$Q$39*'Profilo eolico'!B4244</f>
        <v>684.88204281331105</v>
      </c>
      <c r="F4242">
        <f>$P$41*'Profilo fotovoltaico'!B4244+'Approvvigionamento energia'!$Q$41*'Profilo eolico'!B4244</f>
        <v>883.15553542428711</v>
      </c>
      <c r="G4242">
        <f>$P$43*'Profilo fotovoltaico'!B4244+'Approvvigionamento energia'!$Q$43*'Profilo eolico'!B4244</f>
        <v>1081.4290280352632</v>
      </c>
      <c r="H4242">
        <f t="shared" si="132"/>
        <v>1138.4335154826958</v>
      </c>
      <c r="I4242">
        <f>IF(LCOH!$C$28=Menu!$A$1,'Approvvigionamento energia'!C4242,0)+IF(LCOH!$C$28=Menu!$A$2,'Approvvigionamento energia'!D4242,0)+IF(LCOH!$C$28=Menu!$A$3,'Approvvigionamento energia'!E4242,0)+IF(LCOH!$C$28=Menu!$A$4,'Approvvigionamento energia'!F4242,0)+IF(LCOH!$C$28=Menu!$A$5,'Approvvigionamento energia'!G4242,0)+IF(LCOH!$C$28=Menu!$A$6,'Approvvigionamento energia'!H4242,0)</f>
        <v>883.15553542428711</v>
      </c>
      <c r="J4242">
        <f>'Approvvigionamento energia'!A4242+'Approvvigionamento energia'!B4242+'Approvvigionamento energia'!I4242</f>
        <v>1140.555535424287</v>
      </c>
      <c r="K4242">
        <f>IF(MIN(LCOH!$C$18,J4242)&gt;=$P$48*LCOH!$C$18, MIN(LCOH!$C$18,J4242),0)</f>
        <v>1140.555535424287</v>
      </c>
      <c r="L4242">
        <f t="shared" si="133"/>
        <v>0</v>
      </c>
      <c r="M4242">
        <f>K4242/LCOH!$C$18</f>
        <v>0.7603703569495246</v>
      </c>
      <c r="N4242">
        <f>K4242/LCOH!$C$34</f>
        <v>21.976021877153894</v>
      </c>
    </row>
    <row r="4243" spans="1:14" x14ac:dyDescent="0.35">
      <c r="A4243">
        <f>'Profilo fotovoltaico'!B4245*LCOH!$C$20</f>
        <v>74</v>
      </c>
      <c r="B4243">
        <f>'Profilo eolico'!B4245*LCOH!$C$21</f>
        <v>75.800000000000011</v>
      </c>
      <c r="C4243">
        <f>$P$35*'Profilo fotovoltaico'!B4245</f>
        <v>544.24130188403274</v>
      </c>
      <c r="D4243">
        <f>$Q$37*'Profilo eolico'!B4245</f>
        <v>442.26532500404079</v>
      </c>
      <c r="E4243">
        <f>$P$39*'Profilo fotovoltaico'!B4245+'Approvvigionamento energia'!$Q$39*'Profilo eolico'!B4245</f>
        <v>467.75931922403873</v>
      </c>
      <c r="F4243">
        <f>$P$41*'Profilo fotovoltaico'!B4245+'Approvvigionamento energia'!$Q$41*'Profilo eolico'!B4245</f>
        <v>493.25331344403673</v>
      </c>
      <c r="G4243">
        <f>$P$43*'Profilo fotovoltaico'!B4245+'Approvvigionamento energia'!$Q$43*'Profilo eolico'!B4245</f>
        <v>518.74730766403479</v>
      </c>
      <c r="H4243">
        <f t="shared" si="132"/>
        <v>1138.4335154826958</v>
      </c>
      <c r="I4243">
        <f>IF(LCOH!$C$28=Menu!$A$1,'Approvvigionamento energia'!C4243,0)+IF(LCOH!$C$28=Menu!$A$2,'Approvvigionamento energia'!D4243,0)+IF(LCOH!$C$28=Menu!$A$3,'Approvvigionamento energia'!E4243,0)+IF(LCOH!$C$28=Menu!$A$4,'Approvvigionamento energia'!F4243,0)+IF(LCOH!$C$28=Menu!$A$5,'Approvvigionamento energia'!G4243,0)+IF(LCOH!$C$28=Menu!$A$6,'Approvvigionamento energia'!H4243,0)</f>
        <v>493.25331344403673</v>
      </c>
      <c r="J4243">
        <f>'Approvvigionamento energia'!A4243+'Approvvigionamento energia'!B4243+'Approvvigionamento energia'!I4243</f>
        <v>643.0533134440368</v>
      </c>
      <c r="K4243">
        <f>IF(MIN(LCOH!$C$18,J4243)&gt;=$P$48*LCOH!$C$18, MIN(LCOH!$C$18,J4243),0)</f>
        <v>643.0533134440368</v>
      </c>
      <c r="L4243">
        <f t="shared" si="133"/>
        <v>0</v>
      </c>
      <c r="M4243">
        <f>K4243/LCOH!$C$18</f>
        <v>0.42870220896269118</v>
      </c>
      <c r="N4243">
        <f>K4243/LCOH!$C$34</f>
        <v>12.390237253256972</v>
      </c>
    </row>
    <row r="4244" spans="1:14" x14ac:dyDescent="0.35">
      <c r="A4244">
        <f>'Profilo fotovoltaico'!B4246*LCOH!$C$20</f>
        <v>10</v>
      </c>
      <c r="B4244">
        <f>'Profilo eolico'!B4246*LCOH!$C$21</f>
        <v>68</v>
      </c>
      <c r="C4244">
        <f>$P$35*'Profilo fotovoltaico'!B4246</f>
        <v>73.546121876220653</v>
      </c>
      <c r="D4244">
        <f>$Q$37*'Profilo eolico'!B4246</f>
        <v>396.75517282684399</v>
      </c>
      <c r="E4244">
        <f>$P$39*'Profilo fotovoltaico'!B4246+'Approvvigionamento energia'!$Q$39*'Profilo eolico'!B4246</f>
        <v>315.95291008918815</v>
      </c>
      <c r="F4244">
        <f>$P$41*'Profilo fotovoltaico'!B4246+'Approvvigionamento energia'!$Q$41*'Profilo eolico'!B4246</f>
        <v>235.15064735153231</v>
      </c>
      <c r="G4244">
        <f>$P$43*'Profilo fotovoltaico'!B4246+'Approvvigionamento energia'!$Q$43*'Profilo eolico'!B4246</f>
        <v>154.34838461387648</v>
      </c>
      <c r="H4244">
        <f t="shared" si="132"/>
        <v>1138.4335154826958</v>
      </c>
      <c r="I4244">
        <f>IF(LCOH!$C$28=Menu!$A$1,'Approvvigionamento energia'!C4244,0)+IF(LCOH!$C$28=Menu!$A$2,'Approvvigionamento energia'!D4244,0)+IF(LCOH!$C$28=Menu!$A$3,'Approvvigionamento energia'!E4244,0)+IF(LCOH!$C$28=Menu!$A$4,'Approvvigionamento energia'!F4244,0)+IF(LCOH!$C$28=Menu!$A$5,'Approvvigionamento energia'!G4244,0)+IF(LCOH!$C$28=Menu!$A$6,'Approvvigionamento energia'!H4244,0)</f>
        <v>235.15064735153231</v>
      </c>
      <c r="J4244">
        <f>'Approvvigionamento energia'!A4244+'Approvvigionamento energia'!B4244+'Approvvigionamento energia'!I4244</f>
        <v>313.15064735153231</v>
      </c>
      <c r="K4244">
        <f>IF(MIN(LCOH!$C$18,J4244)&gt;=$P$48*LCOH!$C$18, MIN(LCOH!$C$18,J4244),0)</f>
        <v>0</v>
      </c>
      <c r="L4244">
        <f t="shared" si="133"/>
        <v>313.15064735153231</v>
      </c>
      <c r="M4244">
        <f>K4244/LCOH!$C$18</f>
        <v>0</v>
      </c>
      <c r="N4244">
        <f>K4244/LCOH!$C$34</f>
        <v>0</v>
      </c>
    </row>
    <row r="4245" spans="1:14" x14ac:dyDescent="0.35">
      <c r="A4245">
        <f>'Profilo fotovoltaico'!B4247*LCOH!$C$20</f>
        <v>0</v>
      </c>
      <c r="B4245">
        <f>'Profilo eolico'!B4247*LCOH!$C$21</f>
        <v>62.1</v>
      </c>
      <c r="C4245">
        <f>$P$35*'Profilo fotovoltaico'!B4247</f>
        <v>0</v>
      </c>
      <c r="D4245">
        <f>$Q$37*'Profilo eolico'!B4247</f>
        <v>362.33082694922075</v>
      </c>
      <c r="E4245">
        <f>$P$39*'Profilo fotovoltaico'!B4247+'Approvvigionamento energia'!$Q$39*'Profilo eolico'!B4247</f>
        <v>271.74812021191553</v>
      </c>
      <c r="F4245">
        <f>$P$41*'Profilo fotovoltaico'!B4247+'Approvvigionamento energia'!$Q$41*'Profilo eolico'!B4247</f>
        <v>181.16541347461038</v>
      </c>
      <c r="G4245">
        <f>$P$43*'Profilo fotovoltaico'!B4247+'Approvvigionamento energia'!$Q$43*'Profilo eolico'!B4247</f>
        <v>90.582706737305188</v>
      </c>
      <c r="H4245">
        <f t="shared" si="132"/>
        <v>1138.4335154826958</v>
      </c>
      <c r="I4245">
        <f>IF(LCOH!$C$28=Menu!$A$1,'Approvvigionamento energia'!C4245,0)+IF(LCOH!$C$28=Menu!$A$2,'Approvvigionamento energia'!D4245,0)+IF(LCOH!$C$28=Menu!$A$3,'Approvvigionamento energia'!E4245,0)+IF(LCOH!$C$28=Menu!$A$4,'Approvvigionamento energia'!F4245,0)+IF(LCOH!$C$28=Menu!$A$5,'Approvvigionamento energia'!G4245,0)+IF(LCOH!$C$28=Menu!$A$6,'Approvvigionamento energia'!H4245,0)</f>
        <v>181.16541347461038</v>
      </c>
      <c r="J4245">
        <f>'Approvvigionamento energia'!A4245+'Approvvigionamento energia'!B4245+'Approvvigionamento energia'!I4245</f>
        <v>243.26541347461037</v>
      </c>
      <c r="K4245">
        <f>IF(MIN(LCOH!$C$18,J4245)&gt;=$P$48*LCOH!$C$18, MIN(LCOH!$C$18,J4245),0)</f>
        <v>0</v>
      </c>
      <c r="L4245">
        <f t="shared" si="133"/>
        <v>243.26541347461037</v>
      </c>
      <c r="M4245">
        <f>K4245/LCOH!$C$18</f>
        <v>0</v>
      </c>
      <c r="N4245">
        <f>K4245/LCOH!$C$34</f>
        <v>0</v>
      </c>
    </row>
    <row r="4246" spans="1:14" x14ac:dyDescent="0.35">
      <c r="A4246">
        <f>'Profilo fotovoltaico'!B4248*LCOH!$C$20</f>
        <v>0</v>
      </c>
      <c r="B4246">
        <f>'Profilo eolico'!B4248*LCOH!$C$21</f>
        <v>59.5</v>
      </c>
      <c r="C4246">
        <f>$P$35*'Profilo fotovoltaico'!B4248</f>
        <v>0</v>
      </c>
      <c r="D4246">
        <f>$Q$37*'Profilo eolico'!B4248</f>
        <v>347.16077622348843</v>
      </c>
      <c r="E4246">
        <f>$P$39*'Profilo fotovoltaico'!B4248+'Approvvigionamento energia'!$Q$39*'Profilo eolico'!B4248</f>
        <v>260.37058216761631</v>
      </c>
      <c r="F4246">
        <f>$P$41*'Profilo fotovoltaico'!B4248+'Approvvigionamento energia'!$Q$41*'Profilo eolico'!B4248</f>
        <v>173.58038811174421</v>
      </c>
      <c r="G4246">
        <f>$P$43*'Profilo fotovoltaico'!B4248+'Approvvigionamento energia'!$Q$43*'Profilo eolico'!B4248</f>
        <v>86.790194055872107</v>
      </c>
      <c r="H4246">
        <f t="shared" si="132"/>
        <v>1138.4335154826958</v>
      </c>
      <c r="I4246">
        <f>IF(LCOH!$C$28=Menu!$A$1,'Approvvigionamento energia'!C4246,0)+IF(LCOH!$C$28=Menu!$A$2,'Approvvigionamento energia'!D4246,0)+IF(LCOH!$C$28=Menu!$A$3,'Approvvigionamento energia'!E4246,0)+IF(LCOH!$C$28=Menu!$A$4,'Approvvigionamento energia'!F4246,0)+IF(LCOH!$C$28=Menu!$A$5,'Approvvigionamento energia'!G4246,0)+IF(LCOH!$C$28=Menu!$A$6,'Approvvigionamento energia'!H4246,0)</f>
        <v>173.58038811174421</v>
      </c>
      <c r="J4246">
        <f>'Approvvigionamento energia'!A4246+'Approvvigionamento energia'!B4246+'Approvvigionamento energia'!I4246</f>
        <v>233.08038811174421</v>
      </c>
      <c r="K4246">
        <f>IF(MIN(LCOH!$C$18,J4246)&gt;=$P$48*LCOH!$C$18, MIN(LCOH!$C$18,J4246),0)</f>
        <v>0</v>
      </c>
      <c r="L4246">
        <f t="shared" si="133"/>
        <v>233.08038811174421</v>
      </c>
      <c r="M4246">
        <f>K4246/LCOH!$C$18</f>
        <v>0</v>
      </c>
      <c r="N4246">
        <f>K4246/LCOH!$C$34</f>
        <v>0</v>
      </c>
    </row>
    <row r="4247" spans="1:14" x14ac:dyDescent="0.35">
      <c r="A4247">
        <f>'Profilo fotovoltaico'!B4249*LCOH!$C$20</f>
        <v>0</v>
      </c>
      <c r="B4247">
        <f>'Profilo eolico'!B4249*LCOH!$C$21</f>
        <v>64</v>
      </c>
      <c r="C4247">
        <f>$P$35*'Profilo fotovoltaico'!B4249</f>
        <v>0</v>
      </c>
      <c r="D4247">
        <f>$Q$37*'Profilo eolico'!B4249</f>
        <v>373.41663324879431</v>
      </c>
      <c r="E4247">
        <f>$P$39*'Profilo fotovoltaico'!B4249+'Approvvigionamento energia'!$Q$39*'Profilo eolico'!B4249</f>
        <v>280.06247493659572</v>
      </c>
      <c r="F4247">
        <f>$P$41*'Profilo fotovoltaico'!B4249+'Approvvigionamento energia'!$Q$41*'Profilo eolico'!B4249</f>
        <v>186.70831662439716</v>
      </c>
      <c r="G4247">
        <f>$P$43*'Profilo fotovoltaico'!B4249+'Approvvigionamento energia'!$Q$43*'Profilo eolico'!B4249</f>
        <v>93.354158312198578</v>
      </c>
      <c r="H4247">
        <f t="shared" si="132"/>
        <v>1138.4335154826958</v>
      </c>
      <c r="I4247">
        <f>IF(LCOH!$C$28=Menu!$A$1,'Approvvigionamento energia'!C4247,0)+IF(LCOH!$C$28=Menu!$A$2,'Approvvigionamento energia'!D4247,0)+IF(LCOH!$C$28=Menu!$A$3,'Approvvigionamento energia'!E4247,0)+IF(LCOH!$C$28=Menu!$A$4,'Approvvigionamento energia'!F4247,0)+IF(LCOH!$C$28=Menu!$A$5,'Approvvigionamento energia'!G4247,0)+IF(LCOH!$C$28=Menu!$A$6,'Approvvigionamento energia'!H4247,0)</f>
        <v>186.70831662439716</v>
      </c>
      <c r="J4247">
        <f>'Approvvigionamento energia'!A4247+'Approvvigionamento energia'!B4247+'Approvvigionamento energia'!I4247</f>
        <v>250.70831662439716</v>
      </c>
      <c r="K4247">
        <f>IF(MIN(LCOH!$C$18,J4247)&gt;=$P$48*LCOH!$C$18, MIN(LCOH!$C$18,J4247),0)</f>
        <v>0</v>
      </c>
      <c r="L4247">
        <f t="shared" si="133"/>
        <v>250.70831662439716</v>
      </c>
      <c r="M4247">
        <f>K4247/LCOH!$C$18</f>
        <v>0</v>
      </c>
      <c r="N4247">
        <f>K4247/LCOH!$C$34</f>
        <v>0</v>
      </c>
    </row>
    <row r="4248" spans="1:14" x14ac:dyDescent="0.35">
      <c r="A4248">
        <f>'Profilo fotovoltaico'!B4250*LCOH!$C$20</f>
        <v>0</v>
      </c>
      <c r="B4248">
        <f>'Profilo eolico'!B4250*LCOH!$C$21</f>
        <v>82.3</v>
      </c>
      <c r="C4248">
        <f>$P$35*'Profilo fotovoltaico'!B4250</f>
        <v>0</v>
      </c>
      <c r="D4248">
        <f>$Q$37*'Profilo eolico'!B4250</f>
        <v>480.1904518183714</v>
      </c>
      <c r="E4248">
        <f>$P$39*'Profilo fotovoltaico'!B4250+'Approvvigionamento energia'!$Q$39*'Profilo eolico'!B4250</f>
        <v>360.14283886377854</v>
      </c>
      <c r="F4248">
        <f>$P$41*'Profilo fotovoltaico'!B4250+'Approvvigionamento energia'!$Q$41*'Profilo eolico'!B4250</f>
        <v>240.0952259091857</v>
      </c>
      <c r="G4248">
        <f>$P$43*'Profilo fotovoltaico'!B4250+'Approvvigionamento energia'!$Q$43*'Profilo eolico'!B4250</f>
        <v>120.04761295459285</v>
      </c>
      <c r="H4248">
        <f t="shared" si="132"/>
        <v>1138.4335154826958</v>
      </c>
      <c r="I4248">
        <f>IF(LCOH!$C$28=Menu!$A$1,'Approvvigionamento energia'!C4248,0)+IF(LCOH!$C$28=Menu!$A$2,'Approvvigionamento energia'!D4248,0)+IF(LCOH!$C$28=Menu!$A$3,'Approvvigionamento energia'!E4248,0)+IF(LCOH!$C$28=Menu!$A$4,'Approvvigionamento energia'!F4248,0)+IF(LCOH!$C$28=Menu!$A$5,'Approvvigionamento energia'!G4248,0)+IF(LCOH!$C$28=Menu!$A$6,'Approvvigionamento energia'!H4248,0)</f>
        <v>240.0952259091857</v>
      </c>
      <c r="J4248">
        <f>'Approvvigionamento energia'!A4248+'Approvvigionamento energia'!B4248+'Approvvigionamento energia'!I4248</f>
        <v>322.39522590918568</v>
      </c>
      <c r="K4248">
        <f>IF(MIN(LCOH!$C$18,J4248)&gt;=$P$48*LCOH!$C$18, MIN(LCOH!$C$18,J4248),0)</f>
        <v>0</v>
      </c>
      <c r="L4248">
        <f t="shared" si="133"/>
        <v>322.39522590918568</v>
      </c>
      <c r="M4248">
        <f>K4248/LCOH!$C$18</f>
        <v>0</v>
      </c>
      <c r="N4248">
        <f>K4248/LCOH!$C$34</f>
        <v>0</v>
      </c>
    </row>
    <row r="4249" spans="1:14" x14ac:dyDescent="0.35">
      <c r="A4249">
        <f>'Profilo fotovoltaico'!B4251*LCOH!$C$20</f>
        <v>0</v>
      </c>
      <c r="B4249">
        <f>'Profilo eolico'!B4251*LCOH!$C$21</f>
        <v>98.9</v>
      </c>
      <c r="C4249">
        <f>$P$35*'Profilo fotovoltaico'!B4251</f>
        <v>0</v>
      </c>
      <c r="D4249">
        <f>$Q$37*'Profilo eolico'!B4251</f>
        <v>577.04539106727748</v>
      </c>
      <c r="E4249">
        <f>$P$39*'Profilo fotovoltaico'!B4251+'Approvvigionamento energia'!$Q$39*'Profilo eolico'!B4251</f>
        <v>432.78404330045805</v>
      </c>
      <c r="F4249">
        <f>$P$41*'Profilo fotovoltaico'!B4251+'Approvvigionamento energia'!$Q$41*'Profilo eolico'!B4251</f>
        <v>288.52269553363874</v>
      </c>
      <c r="G4249">
        <f>$P$43*'Profilo fotovoltaico'!B4251+'Approvvigionamento energia'!$Q$43*'Profilo eolico'!B4251</f>
        <v>144.26134776681937</v>
      </c>
      <c r="H4249">
        <f t="shared" si="132"/>
        <v>1138.4335154826958</v>
      </c>
      <c r="I4249">
        <f>IF(LCOH!$C$28=Menu!$A$1,'Approvvigionamento energia'!C4249,0)+IF(LCOH!$C$28=Menu!$A$2,'Approvvigionamento energia'!D4249,0)+IF(LCOH!$C$28=Menu!$A$3,'Approvvigionamento energia'!E4249,0)+IF(LCOH!$C$28=Menu!$A$4,'Approvvigionamento energia'!F4249,0)+IF(LCOH!$C$28=Menu!$A$5,'Approvvigionamento energia'!G4249,0)+IF(LCOH!$C$28=Menu!$A$6,'Approvvigionamento energia'!H4249,0)</f>
        <v>288.52269553363874</v>
      </c>
      <c r="J4249">
        <f>'Approvvigionamento energia'!A4249+'Approvvigionamento energia'!B4249+'Approvvigionamento energia'!I4249</f>
        <v>387.42269553363872</v>
      </c>
      <c r="K4249">
        <f>IF(MIN(LCOH!$C$18,J4249)&gt;=$P$48*LCOH!$C$18, MIN(LCOH!$C$18,J4249),0)</f>
        <v>387.42269553363872</v>
      </c>
      <c r="L4249">
        <f t="shared" si="133"/>
        <v>0</v>
      </c>
      <c r="M4249">
        <f>K4249/LCOH!$C$18</f>
        <v>0.25828179702242582</v>
      </c>
      <c r="N4249">
        <f>K4249/LCOH!$C$34</f>
        <v>7.4647918214573936</v>
      </c>
    </row>
    <row r="4250" spans="1:14" x14ac:dyDescent="0.35">
      <c r="A4250">
        <f>'Profilo fotovoltaico'!B4252*LCOH!$C$20</f>
        <v>0</v>
      </c>
      <c r="B4250">
        <f>'Profilo eolico'!B4252*LCOH!$C$21</f>
        <v>90.1</v>
      </c>
      <c r="C4250">
        <f>$P$35*'Profilo fotovoltaico'!B4252</f>
        <v>0</v>
      </c>
      <c r="D4250">
        <f>$Q$37*'Profilo eolico'!B4252</f>
        <v>525.70060399556826</v>
      </c>
      <c r="E4250">
        <f>$P$39*'Profilo fotovoltaico'!B4252+'Approvvigionamento energia'!$Q$39*'Profilo eolico'!B4252</f>
        <v>394.27545299667617</v>
      </c>
      <c r="F4250">
        <f>$P$41*'Profilo fotovoltaico'!B4252+'Approvvigionamento energia'!$Q$41*'Profilo eolico'!B4252</f>
        <v>262.85030199778413</v>
      </c>
      <c r="G4250">
        <f>$P$43*'Profilo fotovoltaico'!B4252+'Approvvigionamento energia'!$Q$43*'Profilo eolico'!B4252</f>
        <v>131.42515099889206</v>
      </c>
      <c r="H4250">
        <f t="shared" si="132"/>
        <v>1138.4335154826958</v>
      </c>
      <c r="I4250">
        <f>IF(LCOH!$C$28=Menu!$A$1,'Approvvigionamento energia'!C4250,0)+IF(LCOH!$C$28=Menu!$A$2,'Approvvigionamento energia'!D4250,0)+IF(LCOH!$C$28=Menu!$A$3,'Approvvigionamento energia'!E4250,0)+IF(LCOH!$C$28=Menu!$A$4,'Approvvigionamento energia'!F4250,0)+IF(LCOH!$C$28=Menu!$A$5,'Approvvigionamento energia'!G4250,0)+IF(LCOH!$C$28=Menu!$A$6,'Approvvigionamento energia'!H4250,0)</f>
        <v>262.85030199778413</v>
      </c>
      <c r="J4250">
        <f>'Approvvigionamento energia'!A4250+'Approvvigionamento energia'!B4250+'Approvvigionamento energia'!I4250</f>
        <v>352.95030199778409</v>
      </c>
      <c r="K4250">
        <f>IF(MIN(LCOH!$C$18,J4250)&gt;=$P$48*LCOH!$C$18, MIN(LCOH!$C$18,J4250),0)</f>
        <v>0</v>
      </c>
      <c r="L4250">
        <f t="shared" si="133"/>
        <v>352.95030199778409</v>
      </c>
      <c r="M4250">
        <f>K4250/LCOH!$C$18</f>
        <v>0</v>
      </c>
      <c r="N4250">
        <f>K4250/LCOH!$C$34</f>
        <v>0</v>
      </c>
    </row>
    <row r="4251" spans="1:14" x14ac:dyDescent="0.35">
      <c r="A4251">
        <f>'Profilo fotovoltaico'!B4253*LCOH!$C$20</f>
        <v>0</v>
      </c>
      <c r="B4251">
        <f>'Profilo eolico'!B4253*LCOH!$C$21</f>
        <v>75.599999999999994</v>
      </c>
      <c r="C4251">
        <f>$P$35*'Profilo fotovoltaico'!B4253</f>
        <v>0</v>
      </c>
      <c r="D4251">
        <f>$Q$37*'Profilo eolico'!B4253</f>
        <v>441.09839802513829</v>
      </c>
      <c r="E4251">
        <f>$P$39*'Profilo fotovoltaico'!B4253+'Approvvigionamento energia'!$Q$39*'Profilo eolico'!B4253</f>
        <v>330.82379851885366</v>
      </c>
      <c r="F4251">
        <f>$P$41*'Profilo fotovoltaico'!B4253+'Approvvigionamento energia'!$Q$41*'Profilo eolico'!B4253</f>
        <v>220.54919901256915</v>
      </c>
      <c r="G4251">
        <f>$P$43*'Profilo fotovoltaico'!B4253+'Approvvigionamento energia'!$Q$43*'Profilo eolico'!B4253</f>
        <v>110.27459950628457</v>
      </c>
      <c r="H4251">
        <f t="shared" si="132"/>
        <v>1138.4335154826958</v>
      </c>
      <c r="I4251">
        <f>IF(LCOH!$C$28=Menu!$A$1,'Approvvigionamento energia'!C4251,0)+IF(LCOH!$C$28=Menu!$A$2,'Approvvigionamento energia'!D4251,0)+IF(LCOH!$C$28=Menu!$A$3,'Approvvigionamento energia'!E4251,0)+IF(LCOH!$C$28=Menu!$A$4,'Approvvigionamento energia'!F4251,0)+IF(LCOH!$C$28=Menu!$A$5,'Approvvigionamento energia'!G4251,0)+IF(LCOH!$C$28=Menu!$A$6,'Approvvigionamento energia'!H4251,0)</f>
        <v>220.54919901256915</v>
      </c>
      <c r="J4251">
        <f>'Approvvigionamento energia'!A4251+'Approvvigionamento energia'!B4251+'Approvvigionamento energia'!I4251</f>
        <v>296.14919901256917</v>
      </c>
      <c r="K4251">
        <f>IF(MIN(LCOH!$C$18,J4251)&gt;=$P$48*LCOH!$C$18, MIN(LCOH!$C$18,J4251),0)</f>
        <v>0</v>
      </c>
      <c r="L4251">
        <f t="shared" si="133"/>
        <v>296.14919901256917</v>
      </c>
      <c r="M4251">
        <f>K4251/LCOH!$C$18</f>
        <v>0</v>
      </c>
      <c r="N4251">
        <f>K4251/LCOH!$C$34</f>
        <v>0</v>
      </c>
    </row>
    <row r="4252" spans="1:14" x14ac:dyDescent="0.35">
      <c r="A4252">
        <f>'Profilo fotovoltaico'!B4254*LCOH!$C$20</f>
        <v>0</v>
      </c>
      <c r="B4252">
        <f>'Profilo eolico'!B4254*LCOH!$C$21</f>
        <v>78.100000000000009</v>
      </c>
      <c r="C4252">
        <f>$P$35*'Profilo fotovoltaico'!B4254</f>
        <v>0</v>
      </c>
      <c r="D4252">
        <f>$Q$37*'Profilo eolico'!B4254</f>
        <v>455.68498526141929</v>
      </c>
      <c r="E4252">
        <f>$P$39*'Profilo fotovoltaico'!B4254+'Approvvigionamento energia'!$Q$39*'Profilo eolico'!B4254</f>
        <v>341.76373894606445</v>
      </c>
      <c r="F4252">
        <f>$P$41*'Profilo fotovoltaico'!B4254+'Approvvigionamento energia'!$Q$41*'Profilo eolico'!B4254</f>
        <v>227.84249263070964</v>
      </c>
      <c r="G4252">
        <f>$P$43*'Profilo fotovoltaico'!B4254+'Approvvigionamento energia'!$Q$43*'Profilo eolico'!B4254</f>
        <v>113.92124631535482</v>
      </c>
      <c r="H4252">
        <f t="shared" si="132"/>
        <v>1138.4335154826958</v>
      </c>
      <c r="I4252">
        <f>IF(LCOH!$C$28=Menu!$A$1,'Approvvigionamento energia'!C4252,0)+IF(LCOH!$C$28=Menu!$A$2,'Approvvigionamento energia'!D4252,0)+IF(LCOH!$C$28=Menu!$A$3,'Approvvigionamento energia'!E4252,0)+IF(LCOH!$C$28=Menu!$A$4,'Approvvigionamento energia'!F4252,0)+IF(LCOH!$C$28=Menu!$A$5,'Approvvigionamento energia'!G4252,0)+IF(LCOH!$C$28=Menu!$A$6,'Approvvigionamento energia'!H4252,0)</f>
        <v>227.84249263070964</v>
      </c>
      <c r="J4252">
        <f>'Approvvigionamento energia'!A4252+'Approvvigionamento energia'!B4252+'Approvvigionamento energia'!I4252</f>
        <v>305.94249263070964</v>
      </c>
      <c r="K4252">
        <f>IF(MIN(LCOH!$C$18,J4252)&gt;=$P$48*LCOH!$C$18, MIN(LCOH!$C$18,J4252),0)</f>
        <v>0</v>
      </c>
      <c r="L4252">
        <f t="shared" si="133"/>
        <v>305.94249263070964</v>
      </c>
      <c r="M4252">
        <f>K4252/LCOH!$C$18</f>
        <v>0</v>
      </c>
      <c r="N4252">
        <f>K4252/LCOH!$C$34</f>
        <v>0</v>
      </c>
    </row>
    <row r="4253" spans="1:14" x14ac:dyDescent="0.35">
      <c r="A4253">
        <f>'Profilo fotovoltaico'!B4255*LCOH!$C$20</f>
        <v>0</v>
      </c>
      <c r="B4253">
        <f>'Profilo eolico'!B4255*LCOH!$C$21</f>
        <v>81.3</v>
      </c>
      <c r="C4253">
        <f>$P$35*'Profilo fotovoltaico'!B4255</f>
        <v>0</v>
      </c>
      <c r="D4253">
        <f>$Q$37*'Profilo eolico'!B4255</f>
        <v>474.35581692385898</v>
      </c>
      <c r="E4253">
        <f>$P$39*'Profilo fotovoltaico'!B4255+'Approvvigionamento energia'!$Q$39*'Profilo eolico'!B4255</f>
        <v>355.76686269289422</v>
      </c>
      <c r="F4253">
        <f>$P$41*'Profilo fotovoltaico'!B4255+'Approvvigionamento energia'!$Q$41*'Profilo eolico'!B4255</f>
        <v>237.17790846192949</v>
      </c>
      <c r="G4253">
        <f>$P$43*'Profilo fotovoltaico'!B4255+'Approvvigionamento energia'!$Q$43*'Profilo eolico'!B4255</f>
        <v>118.58895423096475</v>
      </c>
      <c r="H4253">
        <f t="shared" si="132"/>
        <v>1138.4335154826958</v>
      </c>
      <c r="I4253">
        <f>IF(LCOH!$C$28=Menu!$A$1,'Approvvigionamento energia'!C4253,0)+IF(LCOH!$C$28=Menu!$A$2,'Approvvigionamento energia'!D4253,0)+IF(LCOH!$C$28=Menu!$A$3,'Approvvigionamento energia'!E4253,0)+IF(LCOH!$C$28=Menu!$A$4,'Approvvigionamento energia'!F4253,0)+IF(LCOH!$C$28=Menu!$A$5,'Approvvigionamento energia'!G4253,0)+IF(LCOH!$C$28=Menu!$A$6,'Approvvigionamento energia'!H4253,0)</f>
        <v>237.17790846192949</v>
      </c>
      <c r="J4253">
        <f>'Approvvigionamento energia'!A4253+'Approvvigionamento energia'!B4253+'Approvvigionamento energia'!I4253</f>
        <v>318.47790846192947</v>
      </c>
      <c r="K4253">
        <f>IF(MIN(LCOH!$C$18,J4253)&gt;=$P$48*LCOH!$C$18, MIN(LCOH!$C$18,J4253),0)</f>
        <v>0</v>
      </c>
      <c r="L4253">
        <f t="shared" si="133"/>
        <v>318.47790846192947</v>
      </c>
      <c r="M4253">
        <f>K4253/LCOH!$C$18</f>
        <v>0</v>
      </c>
      <c r="N4253">
        <f>K4253/LCOH!$C$34</f>
        <v>0</v>
      </c>
    </row>
    <row r="4254" spans="1:14" x14ac:dyDescent="0.35">
      <c r="A4254">
        <f>'Profilo fotovoltaico'!B4256*LCOH!$C$20</f>
        <v>43</v>
      </c>
      <c r="B4254">
        <f>'Profilo eolico'!B4256*LCOH!$C$21</f>
        <v>67.3</v>
      </c>
      <c r="C4254">
        <f>$P$35*'Profilo fotovoltaico'!B4256</f>
        <v>316.2483240677488</v>
      </c>
      <c r="D4254">
        <f>$Q$37*'Profilo eolico'!B4256</f>
        <v>392.67092840068523</v>
      </c>
      <c r="E4254">
        <f>$P$39*'Profilo fotovoltaico'!B4256+'Approvvigionamento energia'!$Q$39*'Profilo eolico'!B4256</f>
        <v>373.56527731745115</v>
      </c>
      <c r="F4254">
        <f>$P$41*'Profilo fotovoltaico'!B4256+'Approvvigionamento energia'!$Q$41*'Profilo eolico'!B4256</f>
        <v>354.45962623421701</v>
      </c>
      <c r="G4254">
        <f>$P$43*'Profilo fotovoltaico'!B4256+'Approvvigionamento energia'!$Q$43*'Profilo eolico'!B4256</f>
        <v>335.35397515098288</v>
      </c>
      <c r="H4254">
        <f t="shared" si="132"/>
        <v>1138.4335154826958</v>
      </c>
      <c r="I4254">
        <f>IF(LCOH!$C$28=Menu!$A$1,'Approvvigionamento energia'!C4254,0)+IF(LCOH!$C$28=Menu!$A$2,'Approvvigionamento energia'!D4254,0)+IF(LCOH!$C$28=Menu!$A$3,'Approvvigionamento energia'!E4254,0)+IF(LCOH!$C$28=Menu!$A$4,'Approvvigionamento energia'!F4254,0)+IF(LCOH!$C$28=Menu!$A$5,'Approvvigionamento energia'!G4254,0)+IF(LCOH!$C$28=Menu!$A$6,'Approvvigionamento energia'!H4254,0)</f>
        <v>354.45962623421701</v>
      </c>
      <c r="J4254">
        <f>'Approvvigionamento energia'!A4254+'Approvvigionamento energia'!B4254+'Approvvigionamento energia'!I4254</f>
        <v>464.75962623421702</v>
      </c>
      <c r="K4254">
        <f>IF(MIN(LCOH!$C$18,J4254)&gt;=$P$48*LCOH!$C$18, MIN(LCOH!$C$18,J4254),0)</f>
        <v>464.75962623421702</v>
      </c>
      <c r="L4254">
        <f t="shared" si="133"/>
        <v>0</v>
      </c>
      <c r="M4254">
        <f>K4254/LCOH!$C$18</f>
        <v>0.30983975082281134</v>
      </c>
      <c r="N4254">
        <f>K4254/LCOH!$C$34</f>
        <v>8.954906093144837</v>
      </c>
    </row>
    <row r="4255" spans="1:14" x14ac:dyDescent="0.35">
      <c r="A4255">
        <f>'Profilo fotovoltaico'!B4257*LCOH!$C$20</f>
        <v>131</v>
      </c>
      <c r="B4255">
        <f>'Profilo eolico'!B4257*LCOH!$C$21</f>
        <v>42</v>
      </c>
      <c r="C4255">
        <f>$P$35*'Profilo fotovoltaico'!B4257</f>
        <v>963.45419657849061</v>
      </c>
      <c r="D4255">
        <f>$Q$37*'Profilo eolico'!B4257</f>
        <v>245.05466556952126</v>
      </c>
      <c r="E4255">
        <f>$P$39*'Profilo fotovoltaico'!B4257+'Approvvigionamento energia'!$Q$39*'Profilo eolico'!B4257</f>
        <v>424.65454832176363</v>
      </c>
      <c r="F4255">
        <f>$P$41*'Profilo fotovoltaico'!B4257+'Approvvigionamento energia'!$Q$41*'Profilo eolico'!B4257</f>
        <v>604.25443107400588</v>
      </c>
      <c r="G4255">
        <f>$P$43*'Profilo fotovoltaico'!B4257+'Approvvigionamento energia'!$Q$43*'Profilo eolico'!B4257</f>
        <v>783.85431382624824</v>
      </c>
      <c r="H4255">
        <f t="shared" si="132"/>
        <v>1138.4335154826958</v>
      </c>
      <c r="I4255">
        <f>IF(LCOH!$C$28=Menu!$A$1,'Approvvigionamento energia'!C4255,0)+IF(LCOH!$C$28=Menu!$A$2,'Approvvigionamento energia'!D4255,0)+IF(LCOH!$C$28=Menu!$A$3,'Approvvigionamento energia'!E4255,0)+IF(LCOH!$C$28=Menu!$A$4,'Approvvigionamento energia'!F4255,0)+IF(LCOH!$C$28=Menu!$A$5,'Approvvigionamento energia'!G4255,0)+IF(LCOH!$C$28=Menu!$A$6,'Approvvigionamento energia'!H4255,0)</f>
        <v>604.25443107400588</v>
      </c>
      <c r="J4255">
        <f>'Approvvigionamento energia'!A4255+'Approvvigionamento energia'!B4255+'Approvvigionamento energia'!I4255</f>
        <v>777.25443107400588</v>
      </c>
      <c r="K4255">
        <f>IF(MIN(LCOH!$C$18,J4255)&gt;=$P$48*LCOH!$C$18, MIN(LCOH!$C$18,J4255),0)</f>
        <v>777.25443107400588</v>
      </c>
      <c r="L4255">
        <f t="shared" si="133"/>
        <v>0</v>
      </c>
      <c r="M4255">
        <f>K4255/LCOH!$C$18</f>
        <v>0.51816962071600392</v>
      </c>
      <c r="N4255">
        <f>K4255/LCOH!$C$34</f>
        <v>14.976000598728437</v>
      </c>
    </row>
    <row r="4256" spans="1:14" x14ac:dyDescent="0.35">
      <c r="A4256">
        <f>'Profilo fotovoltaico'!B4258*LCOH!$C$20</f>
        <v>246</v>
      </c>
      <c r="B4256">
        <f>'Profilo eolico'!B4258*LCOH!$C$21</f>
        <v>31.3</v>
      </c>
      <c r="C4256">
        <f>$P$35*'Profilo fotovoltaico'!B4258</f>
        <v>1809.2345981550279</v>
      </c>
      <c r="D4256">
        <f>$Q$37*'Profilo eolico'!B4258</f>
        <v>182.62407219823848</v>
      </c>
      <c r="E4256">
        <f>$P$39*'Profilo fotovoltaico'!B4258+'Approvvigionamento energia'!$Q$39*'Profilo eolico'!B4258</f>
        <v>589.27670368743588</v>
      </c>
      <c r="F4256">
        <f>$P$41*'Profilo fotovoltaico'!B4258+'Approvvigionamento energia'!$Q$41*'Profilo eolico'!B4258</f>
        <v>995.92933517663323</v>
      </c>
      <c r="G4256">
        <f>$P$43*'Profilo fotovoltaico'!B4258+'Approvvigionamento energia'!$Q$43*'Profilo eolico'!B4258</f>
        <v>1402.5819666658306</v>
      </c>
      <c r="H4256">
        <f t="shared" si="132"/>
        <v>1138.4335154826958</v>
      </c>
      <c r="I4256">
        <f>IF(LCOH!$C$28=Menu!$A$1,'Approvvigionamento energia'!C4256,0)+IF(LCOH!$C$28=Menu!$A$2,'Approvvigionamento energia'!D4256,0)+IF(LCOH!$C$28=Menu!$A$3,'Approvvigionamento energia'!E4256,0)+IF(LCOH!$C$28=Menu!$A$4,'Approvvigionamento energia'!F4256,0)+IF(LCOH!$C$28=Menu!$A$5,'Approvvigionamento energia'!G4256,0)+IF(LCOH!$C$28=Menu!$A$6,'Approvvigionamento energia'!H4256,0)</f>
        <v>995.92933517663323</v>
      </c>
      <c r="J4256">
        <f>'Approvvigionamento energia'!A4256+'Approvvigionamento energia'!B4256+'Approvvigionamento energia'!I4256</f>
        <v>1273.2293351766332</v>
      </c>
      <c r="K4256">
        <f>IF(MIN(LCOH!$C$18,J4256)&gt;=$P$48*LCOH!$C$18, MIN(LCOH!$C$18,J4256),0)</f>
        <v>1273.2293351766332</v>
      </c>
      <c r="L4256">
        <f t="shared" si="133"/>
        <v>0</v>
      </c>
      <c r="M4256">
        <f>K4256/LCOH!$C$18</f>
        <v>0.84881955678442211</v>
      </c>
      <c r="N4256">
        <f>K4256/LCOH!$C$34</f>
        <v>24.532357132497751</v>
      </c>
    </row>
    <row r="4257" spans="1:14" x14ac:dyDescent="0.35">
      <c r="A4257">
        <f>'Profilo fotovoltaico'!B4259*LCOH!$C$20</f>
        <v>364</v>
      </c>
      <c r="B4257">
        <f>'Profilo eolico'!B4259*LCOH!$C$21</f>
        <v>36.5</v>
      </c>
      <c r="C4257">
        <f>$P$35*'Profilo fotovoltaico'!B4259</f>
        <v>2677.0788362944318</v>
      </c>
      <c r="D4257">
        <f>$Q$37*'Profilo eolico'!B4259</f>
        <v>212.96417364970299</v>
      </c>
      <c r="E4257">
        <f>$P$39*'Profilo fotovoltaico'!B4259+'Approvvigionamento energia'!$Q$39*'Profilo eolico'!B4259</f>
        <v>828.99283931088519</v>
      </c>
      <c r="F4257">
        <f>$P$41*'Profilo fotovoltaico'!B4259+'Approvvigionamento energia'!$Q$41*'Profilo eolico'!B4259</f>
        <v>1445.0215049720673</v>
      </c>
      <c r="G4257">
        <f>$P$43*'Profilo fotovoltaico'!B4259+'Approvvigionamento energia'!$Q$43*'Profilo eolico'!B4259</f>
        <v>2061.0501706332493</v>
      </c>
      <c r="H4257">
        <f t="shared" si="132"/>
        <v>1138.4335154826958</v>
      </c>
      <c r="I4257">
        <f>IF(LCOH!$C$28=Menu!$A$1,'Approvvigionamento energia'!C4257,0)+IF(LCOH!$C$28=Menu!$A$2,'Approvvigionamento energia'!D4257,0)+IF(LCOH!$C$28=Menu!$A$3,'Approvvigionamento energia'!E4257,0)+IF(LCOH!$C$28=Menu!$A$4,'Approvvigionamento energia'!F4257,0)+IF(LCOH!$C$28=Menu!$A$5,'Approvvigionamento energia'!G4257,0)+IF(LCOH!$C$28=Menu!$A$6,'Approvvigionamento energia'!H4257,0)</f>
        <v>1445.0215049720673</v>
      </c>
      <c r="J4257">
        <f>'Approvvigionamento energia'!A4257+'Approvvigionamento energia'!B4257+'Approvvigionamento energia'!I4257</f>
        <v>1845.5215049720673</v>
      </c>
      <c r="K4257">
        <f>IF(MIN(LCOH!$C$18,J4257)&gt;=$P$48*LCOH!$C$18, MIN(LCOH!$C$18,J4257),0)</f>
        <v>1500</v>
      </c>
      <c r="L4257">
        <f t="shared" si="133"/>
        <v>345.52150497206731</v>
      </c>
      <c r="M4257">
        <f>K4257/LCOH!$C$18</f>
        <v>1</v>
      </c>
      <c r="N4257">
        <f>K4257/LCOH!$C$34</f>
        <v>28.901734104046245</v>
      </c>
    </row>
    <row r="4258" spans="1:14" x14ac:dyDescent="0.35">
      <c r="A4258">
        <f>'Profilo fotovoltaico'!B4260*LCOH!$C$20</f>
        <v>469</v>
      </c>
      <c r="B4258">
        <f>'Profilo eolico'!B4260*LCOH!$C$21</f>
        <v>47.300000000000004</v>
      </c>
      <c r="C4258">
        <f>$P$35*'Profilo fotovoltaico'!B4260</f>
        <v>3449.3131159947484</v>
      </c>
      <c r="D4258">
        <f>$Q$37*'Profilo eolico'!B4260</f>
        <v>275.97823051043707</v>
      </c>
      <c r="E4258">
        <f>$P$39*'Profilo fotovoltaico'!B4260+'Approvvigionamento energia'!$Q$39*'Profilo eolico'!B4260</f>
        <v>1069.3119518815149</v>
      </c>
      <c r="F4258">
        <f>$P$41*'Profilo fotovoltaico'!B4260+'Approvvigionamento energia'!$Q$41*'Profilo eolico'!B4260</f>
        <v>1862.6456732525928</v>
      </c>
      <c r="G4258">
        <f>$P$43*'Profilo fotovoltaico'!B4260+'Approvvigionamento energia'!$Q$43*'Profilo eolico'!B4260</f>
        <v>2655.9793946236705</v>
      </c>
      <c r="H4258">
        <f t="shared" si="132"/>
        <v>1138.4335154826958</v>
      </c>
      <c r="I4258">
        <f>IF(LCOH!$C$28=Menu!$A$1,'Approvvigionamento energia'!C4258,0)+IF(LCOH!$C$28=Menu!$A$2,'Approvvigionamento energia'!D4258,0)+IF(LCOH!$C$28=Menu!$A$3,'Approvvigionamento energia'!E4258,0)+IF(LCOH!$C$28=Menu!$A$4,'Approvvigionamento energia'!F4258,0)+IF(LCOH!$C$28=Menu!$A$5,'Approvvigionamento energia'!G4258,0)+IF(LCOH!$C$28=Menu!$A$6,'Approvvigionamento energia'!H4258,0)</f>
        <v>1862.6456732525928</v>
      </c>
      <c r="J4258">
        <f>'Approvvigionamento energia'!A4258+'Approvvigionamento energia'!B4258+'Approvvigionamento energia'!I4258</f>
        <v>2378.9456732525928</v>
      </c>
      <c r="K4258">
        <f>IF(MIN(LCOH!$C$18,J4258)&gt;=$P$48*LCOH!$C$18, MIN(LCOH!$C$18,J4258),0)</f>
        <v>1500</v>
      </c>
      <c r="L4258">
        <f t="shared" si="133"/>
        <v>878.94567325259277</v>
      </c>
      <c r="M4258">
        <f>K4258/LCOH!$C$18</f>
        <v>1</v>
      </c>
      <c r="N4258">
        <f>K4258/LCOH!$C$34</f>
        <v>28.901734104046245</v>
      </c>
    </row>
    <row r="4259" spans="1:14" x14ac:dyDescent="0.35">
      <c r="A4259">
        <f>'Profilo fotovoltaico'!B4261*LCOH!$C$20</f>
        <v>545</v>
      </c>
      <c r="B4259">
        <f>'Profilo eolico'!B4261*LCOH!$C$21</f>
        <v>55.1</v>
      </c>
      <c r="C4259">
        <f>$P$35*'Profilo fotovoltaico'!B4261</f>
        <v>4008.2636422540259</v>
      </c>
      <c r="D4259">
        <f>$Q$37*'Profilo eolico'!B4261</f>
        <v>321.48838268763387</v>
      </c>
      <c r="E4259">
        <f>$P$39*'Profilo fotovoltaico'!B4261+'Approvvigionamento energia'!$Q$39*'Profilo eolico'!B4261</f>
        <v>1243.1821975792318</v>
      </c>
      <c r="F4259">
        <f>$P$41*'Profilo fotovoltaico'!B4261+'Approvvigionamento energia'!$Q$41*'Profilo eolico'!B4261</f>
        <v>2164.8760124708297</v>
      </c>
      <c r="G4259">
        <f>$P$43*'Profilo fotovoltaico'!B4261+'Approvvigionamento energia'!$Q$43*'Profilo eolico'!B4261</f>
        <v>3086.569827362428</v>
      </c>
      <c r="H4259">
        <f t="shared" si="132"/>
        <v>1138.4335154826958</v>
      </c>
      <c r="I4259">
        <f>IF(LCOH!$C$28=Menu!$A$1,'Approvvigionamento energia'!C4259,0)+IF(LCOH!$C$28=Menu!$A$2,'Approvvigionamento energia'!D4259,0)+IF(LCOH!$C$28=Menu!$A$3,'Approvvigionamento energia'!E4259,0)+IF(LCOH!$C$28=Menu!$A$4,'Approvvigionamento energia'!F4259,0)+IF(LCOH!$C$28=Menu!$A$5,'Approvvigionamento energia'!G4259,0)+IF(LCOH!$C$28=Menu!$A$6,'Approvvigionamento energia'!H4259,0)</f>
        <v>2164.8760124708297</v>
      </c>
      <c r="J4259">
        <f>'Approvvigionamento energia'!A4259+'Approvvigionamento energia'!B4259+'Approvvigionamento energia'!I4259</f>
        <v>2764.9760124708296</v>
      </c>
      <c r="K4259">
        <f>IF(MIN(LCOH!$C$18,J4259)&gt;=$P$48*LCOH!$C$18, MIN(LCOH!$C$18,J4259),0)</f>
        <v>1500</v>
      </c>
      <c r="L4259">
        <f t="shared" si="133"/>
        <v>1264.9760124708296</v>
      </c>
      <c r="M4259">
        <f>K4259/LCOH!$C$18</f>
        <v>1</v>
      </c>
      <c r="N4259">
        <f>K4259/LCOH!$C$34</f>
        <v>28.901734104046245</v>
      </c>
    </row>
    <row r="4260" spans="1:14" x14ac:dyDescent="0.35">
      <c r="A4260">
        <f>'Profilo fotovoltaico'!B4262*LCOH!$C$20</f>
        <v>590</v>
      </c>
      <c r="B4260">
        <f>'Profilo eolico'!B4262*LCOH!$C$21</f>
        <v>60.1</v>
      </c>
      <c r="C4260">
        <f>$P$35*'Profilo fotovoltaico'!B4262</f>
        <v>4339.2211906970178</v>
      </c>
      <c r="D4260">
        <f>$Q$37*'Profilo eolico'!B4262</f>
        <v>350.66155716019591</v>
      </c>
      <c r="E4260">
        <f>$P$39*'Profilo fotovoltaico'!B4262+'Approvvigionamento energia'!$Q$39*'Profilo eolico'!B4262</f>
        <v>1347.8014655444013</v>
      </c>
      <c r="F4260">
        <f>$P$41*'Profilo fotovoltaico'!B4262+'Approvvigionamento energia'!$Q$41*'Profilo eolico'!B4262</f>
        <v>2344.9413739286069</v>
      </c>
      <c r="G4260">
        <f>$P$43*'Profilo fotovoltaico'!B4262+'Approvvigionamento energia'!$Q$43*'Profilo eolico'!B4262</f>
        <v>3342.0812823128126</v>
      </c>
      <c r="H4260">
        <f t="shared" si="132"/>
        <v>1138.4335154826958</v>
      </c>
      <c r="I4260">
        <f>IF(LCOH!$C$28=Menu!$A$1,'Approvvigionamento energia'!C4260,0)+IF(LCOH!$C$28=Menu!$A$2,'Approvvigionamento energia'!D4260,0)+IF(LCOH!$C$28=Menu!$A$3,'Approvvigionamento energia'!E4260,0)+IF(LCOH!$C$28=Menu!$A$4,'Approvvigionamento energia'!F4260,0)+IF(LCOH!$C$28=Menu!$A$5,'Approvvigionamento energia'!G4260,0)+IF(LCOH!$C$28=Menu!$A$6,'Approvvigionamento energia'!H4260,0)</f>
        <v>2344.9413739286069</v>
      </c>
      <c r="J4260">
        <f>'Approvvigionamento energia'!A4260+'Approvvigionamento energia'!B4260+'Approvvigionamento energia'!I4260</f>
        <v>2995.0413739286068</v>
      </c>
      <c r="K4260">
        <f>IF(MIN(LCOH!$C$18,J4260)&gt;=$P$48*LCOH!$C$18, MIN(LCOH!$C$18,J4260),0)</f>
        <v>1500</v>
      </c>
      <c r="L4260">
        <f t="shared" si="133"/>
        <v>1495.0413739286068</v>
      </c>
      <c r="M4260">
        <f>K4260/LCOH!$C$18</f>
        <v>1</v>
      </c>
      <c r="N4260">
        <f>K4260/LCOH!$C$34</f>
        <v>28.901734104046245</v>
      </c>
    </row>
    <row r="4261" spans="1:14" x14ac:dyDescent="0.35">
      <c r="A4261">
        <f>'Profilo fotovoltaico'!B4263*LCOH!$C$20</f>
        <v>600</v>
      </c>
      <c r="B4261">
        <f>'Profilo eolico'!B4263*LCOH!$C$21</f>
        <v>66.600000000000009</v>
      </c>
      <c r="C4261">
        <f>$P$35*'Profilo fotovoltaico'!B4263</f>
        <v>4412.767312573239</v>
      </c>
      <c r="D4261">
        <f>$Q$37*'Profilo eolico'!B4263</f>
        <v>388.58668397452658</v>
      </c>
      <c r="E4261">
        <f>$P$39*'Profilo fotovoltaico'!B4263+'Approvvigionamento energia'!$Q$39*'Profilo eolico'!B4263</f>
        <v>1394.6318411242046</v>
      </c>
      <c r="F4261">
        <f>$P$41*'Profilo fotovoltaico'!B4263+'Approvvigionamento energia'!$Q$41*'Profilo eolico'!B4263</f>
        <v>2400.6769982738829</v>
      </c>
      <c r="G4261">
        <f>$P$43*'Profilo fotovoltaico'!B4263+'Approvvigionamento energia'!$Q$43*'Profilo eolico'!B4263</f>
        <v>3406.7221554235612</v>
      </c>
      <c r="H4261">
        <f t="shared" si="132"/>
        <v>1138.4335154826958</v>
      </c>
      <c r="I4261">
        <f>IF(LCOH!$C$28=Menu!$A$1,'Approvvigionamento energia'!C4261,0)+IF(LCOH!$C$28=Menu!$A$2,'Approvvigionamento energia'!D4261,0)+IF(LCOH!$C$28=Menu!$A$3,'Approvvigionamento energia'!E4261,0)+IF(LCOH!$C$28=Menu!$A$4,'Approvvigionamento energia'!F4261,0)+IF(LCOH!$C$28=Menu!$A$5,'Approvvigionamento energia'!G4261,0)+IF(LCOH!$C$28=Menu!$A$6,'Approvvigionamento energia'!H4261,0)</f>
        <v>2400.6769982738829</v>
      </c>
      <c r="J4261">
        <f>'Approvvigionamento energia'!A4261+'Approvvigionamento energia'!B4261+'Approvvigionamento energia'!I4261</f>
        <v>3067.2769982738828</v>
      </c>
      <c r="K4261">
        <f>IF(MIN(LCOH!$C$18,J4261)&gt;=$P$48*LCOH!$C$18, MIN(LCOH!$C$18,J4261),0)</f>
        <v>1500</v>
      </c>
      <c r="L4261">
        <f t="shared" si="133"/>
        <v>1567.2769982738828</v>
      </c>
      <c r="M4261">
        <f>K4261/LCOH!$C$18</f>
        <v>1</v>
      </c>
      <c r="N4261">
        <f>K4261/LCOH!$C$34</f>
        <v>28.901734104046245</v>
      </c>
    </row>
    <row r="4262" spans="1:14" x14ac:dyDescent="0.35">
      <c r="A4262">
        <f>'Profilo fotovoltaico'!B4264*LCOH!$C$20</f>
        <v>581</v>
      </c>
      <c r="B4262">
        <f>'Profilo eolico'!B4264*LCOH!$C$21</f>
        <v>72.599999999999994</v>
      </c>
      <c r="C4262">
        <f>$P$35*'Profilo fotovoltaico'!B4264</f>
        <v>4273.0296810084192</v>
      </c>
      <c r="D4262">
        <f>$Q$37*'Profilo eolico'!B4264</f>
        <v>423.59449334160104</v>
      </c>
      <c r="E4262">
        <f>$P$39*'Profilo fotovoltaico'!B4264+'Approvvigionamento energia'!$Q$39*'Profilo eolico'!B4264</f>
        <v>1385.9532902583055</v>
      </c>
      <c r="F4262">
        <f>$P$41*'Profilo fotovoltaico'!B4264+'Approvvigionamento energia'!$Q$41*'Profilo eolico'!B4264</f>
        <v>2348.3120871750102</v>
      </c>
      <c r="G4262">
        <f>$P$43*'Profilo fotovoltaico'!B4264+'Approvvigionamento energia'!$Q$43*'Profilo eolico'!B4264</f>
        <v>3310.6708840917149</v>
      </c>
      <c r="H4262">
        <f t="shared" si="132"/>
        <v>1138.4335154826958</v>
      </c>
      <c r="I4262">
        <f>IF(LCOH!$C$28=Menu!$A$1,'Approvvigionamento energia'!C4262,0)+IF(LCOH!$C$28=Menu!$A$2,'Approvvigionamento energia'!D4262,0)+IF(LCOH!$C$28=Menu!$A$3,'Approvvigionamento energia'!E4262,0)+IF(LCOH!$C$28=Menu!$A$4,'Approvvigionamento energia'!F4262,0)+IF(LCOH!$C$28=Menu!$A$5,'Approvvigionamento energia'!G4262,0)+IF(LCOH!$C$28=Menu!$A$6,'Approvvigionamento energia'!H4262,0)</f>
        <v>2348.3120871750102</v>
      </c>
      <c r="J4262">
        <f>'Approvvigionamento energia'!A4262+'Approvvigionamento energia'!B4262+'Approvvigionamento energia'!I4262</f>
        <v>3001.9120871750101</v>
      </c>
      <c r="K4262">
        <f>IF(MIN(LCOH!$C$18,J4262)&gt;=$P$48*LCOH!$C$18, MIN(LCOH!$C$18,J4262),0)</f>
        <v>1500</v>
      </c>
      <c r="L4262">
        <f t="shared" si="133"/>
        <v>1501.9120871750101</v>
      </c>
      <c r="M4262">
        <f>K4262/LCOH!$C$18</f>
        <v>1</v>
      </c>
      <c r="N4262">
        <f>K4262/LCOH!$C$34</f>
        <v>28.901734104046245</v>
      </c>
    </row>
    <row r="4263" spans="1:14" x14ac:dyDescent="0.35">
      <c r="A4263">
        <f>'Profilo fotovoltaico'!B4265*LCOH!$C$20</f>
        <v>525</v>
      </c>
      <c r="B4263">
        <f>'Profilo eolico'!B4265*LCOH!$C$21</f>
        <v>75.899999999999991</v>
      </c>
      <c r="C4263">
        <f>$P$35*'Profilo fotovoltaico'!B4265</f>
        <v>3861.1713985015845</v>
      </c>
      <c r="D4263">
        <f>$Q$37*'Profilo eolico'!B4265</f>
        <v>442.84878849349195</v>
      </c>
      <c r="E4263">
        <f>$P$39*'Profilo fotovoltaico'!B4265+'Approvvigionamento energia'!$Q$39*'Profilo eolico'!B4265</f>
        <v>1297.4294409955151</v>
      </c>
      <c r="F4263">
        <f>$P$41*'Profilo fotovoltaico'!B4265+'Approvvigionamento energia'!$Q$41*'Profilo eolico'!B4265</f>
        <v>2152.010093497538</v>
      </c>
      <c r="G4263">
        <f>$P$43*'Profilo fotovoltaico'!B4265+'Approvvigionamento energia'!$Q$43*'Profilo eolico'!B4265</f>
        <v>3006.590745999561</v>
      </c>
      <c r="H4263">
        <f t="shared" si="132"/>
        <v>1138.4335154826958</v>
      </c>
      <c r="I4263">
        <f>IF(LCOH!$C$28=Menu!$A$1,'Approvvigionamento energia'!C4263,0)+IF(LCOH!$C$28=Menu!$A$2,'Approvvigionamento energia'!D4263,0)+IF(LCOH!$C$28=Menu!$A$3,'Approvvigionamento energia'!E4263,0)+IF(LCOH!$C$28=Menu!$A$4,'Approvvigionamento energia'!F4263,0)+IF(LCOH!$C$28=Menu!$A$5,'Approvvigionamento energia'!G4263,0)+IF(LCOH!$C$28=Menu!$A$6,'Approvvigionamento energia'!H4263,0)</f>
        <v>2152.010093497538</v>
      </c>
      <c r="J4263">
        <f>'Approvvigionamento energia'!A4263+'Approvvigionamento energia'!B4263+'Approvvigionamento energia'!I4263</f>
        <v>2752.9100934975381</v>
      </c>
      <c r="K4263">
        <f>IF(MIN(LCOH!$C$18,J4263)&gt;=$P$48*LCOH!$C$18, MIN(LCOH!$C$18,J4263),0)</f>
        <v>1500</v>
      </c>
      <c r="L4263">
        <f t="shared" si="133"/>
        <v>1252.9100934975381</v>
      </c>
      <c r="M4263">
        <f>K4263/LCOH!$C$18</f>
        <v>1</v>
      </c>
      <c r="N4263">
        <f>K4263/LCOH!$C$34</f>
        <v>28.901734104046245</v>
      </c>
    </row>
    <row r="4264" spans="1:14" x14ac:dyDescent="0.35">
      <c r="A4264">
        <f>'Profilo fotovoltaico'!B4266*LCOH!$C$20</f>
        <v>436</v>
      </c>
      <c r="B4264">
        <f>'Profilo eolico'!B4266*LCOH!$C$21</f>
        <v>77.3</v>
      </c>
      <c r="C4264">
        <f>$P$35*'Profilo fotovoltaico'!B4266</f>
        <v>3206.6109138032202</v>
      </c>
      <c r="D4264">
        <f>$Q$37*'Profilo eolico'!B4266</f>
        <v>451.0172773458093</v>
      </c>
      <c r="E4264">
        <f>$P$39*'Profilo fotovoltaico'!B4266+'Approvvigionamento energia'!$Q$39*'Profilo eolico'!B4266</f>
        <v>1139.9156864601621</v>
      </c>
      <c r="F4264">
        <f>$P$41*'Profilo fotovoltaico'!B4266+'Approvvigionamento energia'!$Q$41*'Profilo eolico'!B4266</f>
        <v>1828.8140955745148</v>
      </c>
      <c r="G4264">
        <f>$P$43*'Profilo fotovoltaico'!B4266+'Approvvigionamento energia'!$Q$43*'Profilo eolico'!B4266</f>
        <v>2517.7125046888677</v>
      </c>
      <c r="H4264">
        <f t="shared" si="132"/>
        <v>1138.4335154826958</v>
      </c>
      <c r="I4264">
        <f>IF(LCOH!$C$28=Menu!$A$1,'Approvvigionamento energia'!C4264,0)+IF(LCOH!$C$28=Menu!$A$2,'Approvvigionamento energia'!D4264,0)+IF(LCOH!$C$28=Menu!$A$3,'Approvvigionamento energia'!E4264,0)+IF(LCOH!$C$28=Menu!$A$4,'Approvvigionamento energia'!F4264,0)+IF(LCOH!$C$28=Menu!$A$5,'Approvvigionamento energia'!G4264,0)+IF(LCOH!$C$28=Menu!$A$6,'Approvvigionamento energia'!H4264,0)</f>
        <v>1828.8140955745148</v>
      </c>
      <c r="J4264">
        <f>'Approvvigionamento energia'!A4264+'Approvvigionamento energia'!B4264+'Approvvigionamento energia'!I4264</f>
        <v>2342.114095574515</v>
      </c>
      <c r="K4264">
        <f>IF(MIN(LCOH!$C$18,J4264)&gt;=$P$48*LCOH!$C$18, MIN(LCOH!$C$18,J4264),0)</f>
        <v>1500</v>
      </c>
      <c r="L4264">
        <f t="shared" si="133"/>
        <v>842.11409557451498</v>
      </c>
      <c r="M4264">
        <f>K4264/LCOH!$C$18</f>
        <v>1</v>
      </c>
      <c r="N4264">
        <f>K4264/LCOH!$C$34</f>
        <v>28.901734104046245</v>
      </c>
    </row>
    <row r="4265" spans="1:14" x14ac:dyDescent="0.35">
      <c r="A4265">
        <f>'Profilo fotovoltaico'!B4267*LCOH!$C$20</f>
        <v>324</v>
      </c>
      <c r="B4265">
        <f>'Profilo eolico'!B4267*LCOH!$C$21</f>
        <v>77.2</v>
      </c>
      <c r="C4265">
        <f>$P$35*'Profilo fotovoltaico'!B4267</f>
        <v>2382.894348789549</v>
      </c>
      <c r="D4265">
        <f>$Q$37*'Profilo eolico'!B4267</f>
        <v>450.43381385635814</v>
      </c>
      <c r="E4265">
        <f>$P$39*'Profilo fotovoltaico'!B4267+'Approvvigionamento energia'!$Q$39*'Profilo eolico'!B4267</f>
        <v>933.54894758965588</v>
      </c>
      <c r="F4265">
        <f>$P$41*'Profilo fotovoltaico'!B4267+'Approvvigionamento energia'!$Q$41*'Profilo eolico'!B4267</f>
        <v>1416.6640813229535</v>
      </c>
      <c r="G4265">
        <f>$P$43*'Profilo fotovoltaico'!B4267+'Approvvigionamento energia'!$Q$43*'Profilo eolico'!B4267</f>
        <v>1899.7792150562514</v>
      </c>
      <c r="H4265">
        <f t="shared" si="132"/>
        <v>1138.4335154826958</v>
      </c>
      <c r="I4265">
        <f>IF(LCOH!$C$28=Menu!$A$1,'Approvvigionamento energia'!C4265,0)+IF(LCOH!$C$28=Menu!$A$2,'Approvvigionamento energia'!D4265,0)+IF(LCOH!$C$28=Menu!$A$3,'Approvvigionamento energia'!E4265,0)+IF(LCOH!$C$28=Menu!$A$4,'Approvvigionamento energia'!F4265,0)+IF(LCOH!$C$28=Menu!$A$5,'Approvvigionamento energia'!G4265,0)+IF(LCOH!$C$28=Menu!$A$6,'Approvvigionamento energia'!H4265,0)</f>
        <v>1416.6640813229535</v>
      </c>
      <c r="J4265">
        <f>'Approvvigionamento energia'!A4265+'Approvvigionamento energia'!B4265+'Approvvigionamento energia'!I4265</f>
        <v>1817.8640813229536</v>
      </c>
      <c r="K4265">
        <f>IF(MIN(LCOH!$C$18,J4265)&gt;=$P$48*LCOH!$C$18, MIN(LCOH!$C$18,J4265),0)</f>
        <v>1500</v>
      </c>
      <c r="L4265">
        <f t="shared" si="133"/>
        <v>317.86408132295355</v>
      </c>
      <c r="M4265">
        <f>K4265/LCOH!$C$18</f>
        <v>1</v>
      </c>
      <c r="N4265">
        <f>K4265/LCOH!$C$34</f>
        <v>28.901734104046245</v>
      </c>
    </row>
    <row r="4266" spans="1:14" x14ac:dyDescent="0.35">
      <c r="A4266">
        <f>'Profilo fotovoltaico'!B4268*LCOH!$C$20</f>
        <v>199</v>
      </c>
      <c r="B4266">
        <f>'Profilo eolico'!B4268*LCOH!$C$21</f>
        <v>77.3</v>
      </c>
      <c r="C4266">
        <f>$P$35*'Profilo fotovoltaico'!B4268</f>
        <v>1463.567825336791</v>
      </c>
      <c r="D4266">
        <f>$Q$37*'Profilo eolico'!B4268</f>
        <v>451.0172773458093</v>
      </c>
      <c r="E4266">
        <f>$P$39*'Profilo fotovoltaico'!B4268+'Approvvigionamento energia'!$Q$39*'Profilo eolico'!B4268</f>
        <v>704.15491434355476</v>
      </c>
      <c r="F4266">
        <f>$P$41*'Profilo fotovoltaico'!B4268+'Approvvigionamento energia'!$Q$41*'Profilo eolico'!B4268</f>
        <v>957.29255134130017</v>
      </c>
      <c r="G4266">
        <f>$P$43*'Profilo fotovoltaico'!B4268+'Approvvigionamento energia'!$Q$43*'Profilo eolico'!B4268</f>
        <v>1210.4301883390456</v>
      </c>
      <c r="H4266">
        <f t="shared" si="132"/>
        <v>1138.4335154826958</v>
      </c>
      <c r="I4266">
        <f>IF(LCOH!$C$28=Menu!$A$1,'Approvvigionamento energia'!C4266,0)+IF(LCOH!$C$28=Menu!$A$2,'Approvvigionamento energia'!D4266,0)+IF(LCOH!$C$28=Menu!$A$3,'Approvvigionamento energia'!E4266,0)+IF(LCOH!$C$28=Menu!$A$4,'Approvvigionamento energia'!F4266,0)+IF(LCOH!$C$28=Menu!$A$5,'Approvvigionamento energia'!G4266,0)+IF(LCOH!$C$28=Menu!$A$6,'Approvvigionamento energia'!H4266,0)</f>
        <v>957.29255134130017</v>
      </c>
      <c r="J4266">
        <f>'Approvvigionamento energia'!A4266+'Approvvigionamento energia'!B4266+'Approvvigionamento energia'!I4266</f>
        <v>1233.5925513413001</v>
      </c>
      <c r="K4266">
        <f>IF(MIN(LCOH!$C$18,J4266)&gt;=$P$48*LCOH!$C$18, MIN(LCOH!$C$18,J4266),0)</f>
        <v>1233.5925513413001</v>
      </c>
      <c r="L4266">
        <f t="shared" si="133"/>
        <v>0</v>
      </c>
      <c r="M4266">
        <f>K4266/LCOH!$C$18</f>
        <v>0.82239503422753346</v>
      </c>
      <c r="N4266">
        <f>K4266/LCOH!$C$34</f>
        <v>23.768642607732179</v>
      </c>
    </row>
    <row r="4267" spans="1:14" x14ac:dyDescent="0.35">
      <c r="A4267">
        <f>'Profilo fotovoltaico'!B4269*LCOH!$C$20</f>
        <v>85</v>
      </c>
      <c r="B4267">
        <f>'Profilo eolico'!B4269*LCOH!$C$21</f>
        <v>74.899999999999991</v>
      </c>
      <c r="C4267">
        <f>$P$35*'Profilo fotovoltaico'!B4269</f>
        <v>625.14203594787557</v>
      </c>
      <c r="D4267">
        <f>$Q$37*'Profilo eolico'!B4269</f>
        <v>437.01415359897953</v>
      </c>
      <c r="E4267">
        <f>$P$39*'Profilo fotovoltaico'!B4269+'Approvvigionamento energia'!$Q$39*'Profilo eolico'!B4269</f>
        <v>484.04612418620354</v>
      </c>
      <c r="F4267">
        <f>$P$41*'Profilo fotovoltaico'!B4269+'Approvvigionamento energia'!$Q$41*'Profilo eolico'!B4269</f>
        <v>531.07809477342755</v>
      </c>
      <c r="G4267">
        <f>$P$43*'Profilo fotovoltaico'!B4269+'Approvvigionamento energia'!$Q$43*'Profilo eolico'!B4269</f>
        <v>578.11006536065156</v>
      </c>
      <c r="H4267">
        <f t="shared" si="132"/>
        <v>1138.4335154826958</v>
      </c>
      <c r="I4267">
        <f>IF(LCOH!$C$28=Menu!$A$1,'Approvvigionamento energia'!C4267,0)+IF(LCOH!$C$28=Menu!$A$2,'Approvvigionamento energia'!D4267,0)+IF(LCOH!$C$28=Menu!$A$3,'Approvvigionamento energia'!E4267,0)+IF(LCOH!$C$28=Menu!$A$4,'Approvvigionamento energia'!F4267,0)+IF(LCOH!$C$28=Menu!$A$5,'Approvvigionamento energia'!G4267,0)+IF(LCOH!$C$28=Menu!$A$6,'Approvvigionamento energia'!H4267,0)</f>
        <v>531.07809477342755</v>
      </c>
      <c r="J4267">
        <f>'Approvvigionamento energia'!A4267+'Approvvigionamento energia'!B4267+'Approvvigionamento energia'!I4267</f>
        <v>690.97809477342753</v>
      </c>
      <c r="K4267">
        <f>IF(MIN(LCOH!$C$18,J4267)&gt;=$P$48*LCOH!$C$18, MIN(LCOH!$C$18,J4267),0)</f>
        <v>690.97809477342753</v>
      </c>
      <c r="L4267">
        <f t="shared" si="133"/>
        <v>0</v>
      </c>
      <c r="M4267">
        <f>K4267/LCOH!$C$18</f>
        <v>0.46065206318228502</v>
      </c>
      <c r="N4267">
        <f>K4267/LCOH!$C$34</f>
        <v>13.313643444574712</v>
      </c>
    </row>
    <row r="4268" spans="1:14" x14ac:dyDescent="0.35">
      <c r="A4268">
        <f>'Profilo fotovoltaico'!B4270*LCOH!$C$20</f>
        <v>12</v>
      </c>
      <c r="B4268">
        <f>'Profilo eolico'!B4270*LCOH!$C$21</f>
        <v>65.699999999999989</v>
      </c>
      <c r="C4268">
        <f>$P$35*'Profilo fotovoltaico'!B4270</f>
        <v>88.255346251464786</v>
      </c>
      <c r="D4268">
        <f>$Q$37*'Profilo eolico'!B4270</f>
        <v>383.33551256946538</v>
      </c>
      <c r="E4268">
        <f>$P$39*'Profilo fotovoltaico'!B4270+'Approvvigionamento energia'!$Q$39*'Profilo eolico'!B4270</f>
        <v>309.56547098996521</v>
      </c>
      <c r="F4268">
        <f>$P$41*'Profilo fotovoltaico'!B4270+'Approvvigionamento energia'!$Q$41*'Profilo eolico'!B4270</f>
        <v>235.79542941046509</v>
      </c>
      <c r="G4268">
        <f>$P$43*'Profilo fotovoltaico'!B4270+'Approvvigionamento energia'!$Q$43*'Profilo eolico'!B4270</f>
        <v>162.02538783096492</v>
      </c>
      <c r="H4268">
        <f t="shared" si="132"/>
        <v>1138.4335154826958</v>
      </c>
      <c r="I4268">
        <f>IF(LCOH!$C$28=Menu!$A$1,'Approvvigionamento energia'!C4268,0)+IF(LCOH!$C$28=Menu!$A$2,'Approvvigionamento energia'!D4268,0)+IF(LCOH!$C$28=Menu!$A$3,'Approvvigionamento energia'!E4268,0)+IF(LCOH!$C$28=Menu!$A$4,'Approvvigionamento energia'!F4268,0)+IF(LCOH!$C$28=Menu!$A$5,'Approvvigionamento energia'!G4268,0)+IF(LCOH!$C$28=Menu!$A$6,'Approvvigionamento energia'!H4268,0)</f>
        <v>235.79542941046509</v>
      </c>
      <c r="J4268">
        <f>'Approvvigionamento energia'!A4268+'Approvvigionamento energia'!B4268+'Approvvigionamento energia'!I4268</f>
        <v>313.49542941046508</v>
      </c>
      <c r="K4268">
        <f>IF(MIN(LCOH!$C$18,J4268)&gt;=$P$48*LCOH!$C$18, MIN(LCOH!$C$18,J4268),0)</f>
        <v>0</v>
      </c>
      <c r="L4268">
        <f t="shared" si="133"/>
        <v>313.49542941046508</v>
      </c>
      <c r="M4268">
        <f>K4268/LCOH!$C$18</f>
        <v>0</v>
      </c>
      <c r="N4268">
        <f>K4268/LCOH!$C$34</f>
        <v>0</v>
      </c>
    </row>
    <row r="4269" spans="1:14" x14ac:dyDescent="0.35">
      <c r="A4269">
        <f>'Profilo fotovoltaico'!B4271*LCOH!$C$20</f>
        <v>0</v>
      </c>
      <c r="B4269">
        <f>'Profilo eolico'!B4271*LCOH!$C$21</f>
        <v>61.3</v>
      </c>
      <c r="C4269">
        <f>$P$35*'Profilo fotovoltaico'!B4271</f>
        <v>0</v>
      </c>
      <c r="D4269">
        <f>$Q$37*'Profilo eolico'!B4271</f>
        <v>357.66311903361077</v>
      </c>
      <c r="E4269">
        <f>$P$39*'Profilo fotovoltaico'!B4271+'Approvvigionamento energia'!$Q$39*'Profilo eolico'!B4271</f>
        <v>268.24733927520811</v>
      </c>
      <c r="F4269">
        <f>$P$41*'Profilo fotovoltaico'!B4271+'Approvvigionamento energia'!$Q$41*'Profilo eolico'!B4271</f>
        <v>178.83155951680538</v>
      </c>
      <c r="G4269">
        <f>$P$43*'Profilo fotovoltaico'!B4271+'Approvvigionamento energia'!$Q$43*'Profilo eolico'!B4271</f>
        <v>89.415779758402692</v>
      </c>
      <c r="H4269">
        <f t="shared" si="132"/>
        <v>1138.4335154826958</v>
      </c>
      <c r="I4269">
        <f>IF(LCOH!$C$28=Menu!$A$1,'Approvvigionamento energia'!C4269,0)+IF(LCOH!$C$28=Menu!$A$2,'Approvvigionamento energia'!D4269,0)+IF(LCOH!$C$28=Menu!$A$3,'Approvvigionamento energia'!E4269,0)+IF(LCOH!$C$28=Menu!$A$4,'Approvvigionamento energia'!F4269,0)+IF(LCOH!$C$28=Menu!$A$5,'Approvvigionamento energia'!G4269,0)+IF(LCOH!$C$28=Menu!$A$6,'Approvvigionamento energia'!H4269,0)</f>
        <v>178.83155951680538</v>
      </c>
      <c r="J4269">
        <f>'Approvvigionamento energia'!A4269+'Approvvigionamento energia'!B4269+'Approvvigionamento energia'!I4269</f>
        <v>240.1315595168054</v>
      </c>
      <c r="K4269">
        <f>IF(MIN(LCOH!$C$18,J4269)&gt;=$P$48*LCOH!$C$18, MIN(LCOH!$C$18,J4269),0)</f>
        <v>0</v>
      </c>
      <c r="L4269">
        <f t="shared" si="133"/>
        <v>240.1315595168054</v>
      </c>
      <c r="M4269">
        <f>K4269/LCOH!$C$18</f>
        <v>0</v>
      </c>
      <c r="N4269">
        <f>K4269/LCOH!$C$34</f>
        <v>0</v>
      </c>
    </row>
    <row r="4270" spans="1:14" x14ac:dyDescent="0.35">
      <c r="A4270">
        <f>'Profilo fotovoltaico'!B4272*LCOH!$C$20</f>
        <v>0</v>
      </c>
      <c r="B4270">
        <f>'Profilo eolico'!B4272*LCOH!$C$21</f>
        <v>79.100000000000009</v>
      </c>
      <c r="C4270">
        <f>$P$35*'Profilo fotovoltaico'!B4272</f>
        <v>0</v>
      </c>
      <c r="D4270">
        <f>$Q$37*'Profilo eolico'!B4272</f>
        <v>461.5196201559317</v>
      </c>
      <c r="E4270">
        <f>$P$39*'Profilo fotovoltaico'!B4272+'Approvvigionamento energia'!$Q$39*'Profilo eolico'!B4272</f>
        <v>346.13971511694876</v>
      </c>
      <c r="F4270">
        <f>$P$41*'Profilo fotovoltaico'!B4272+'Approvvigionamento energia'!$Q$41*'Profilo eolico'!B4272</f>
        <v>230.75981007796585</v>
      </c>
      <c r="G4270">
        <f>$P$43*'Profilo fotovoltaico'!B4272+'Approvvigionamento energia'!$Q$43*'Profilo eolico'!B4272</f>
        <v>115.37990503898293</v>
      </c>
      <c r="H4270">
        <f t="shared" si="132"/>
        <v>1138.4335154826958</v>
      </c>
      <c r="I4270">
        <f>IF(LCOH!$C$28=Menu!$A$1,'Approvvigionamento energia'!C4270,0)+IF(LCOH!$C$28=Menu!$A$2,'Approvvigionamento energia'!D4270,0)+IF(LCOH!$C$28=Menu!$A$3,'Approvvigionamento energia'!E4270,0)+IF(LCOH!$C$28=Menu!$A$4,'Approvvigionamento energia'!F4270,0)+IF(LCOH!$C$28=Menu!$A$5,'Approvvigionamento energia'!G4270,0)+IF(LCOH!$C$28=Menu!$A$6,'Approvvigionamento energia'!H4270,0)</f>
        <v>230.75981007796585</v>
      </c>
      <c r="J4270">
        <f>'Approvvigionamento energia'!A4270+'Approvvigionamento energia'!B4270+'Approvvigionamento energia'!I4270</f>
        <v>309.85981007796585</v>
      </c>
      <c r="K4270">
        <f>IF(MIN(LCOH!$C$18,J4270)&gt;=$P$48*LCOH!$C$18, MIN(LCOH!$C$18,J4270),0)</f>
        <v>0</v>
      </c>
      <c r="L4270">
        <f t="shared" si="133"/>
        <v>309.85981007796585</v>
      </c>
      <c r="M4270">
        <f>K4270/LCOH!$C$18</f>
        <v>0</v>
      </c>
      <c r="N4270">
        <f>K4270/LCOH!$C$34</f>
        <v>0</v>
      </c>
    </row>
    <row r="4271" spans="1:14" x14ac:dyDescent="0.35">
      <c r="A4271">
        <f>'Profilo fotovoltaico'!B4273*LCOH!$C$20</f>
        <v>0</v>
      </c>
      <c r="B4271">
        <f>'Profilo eolico'!B4273*LCOH!$C$21</f>
        <v>119</v>
      </c>
      <c r="C4271">
        <f>$P$35*'Profilo fotovoltaico'!B4273</f>
        <v>0</v>
      </c>
      <c r="D4271">
        <f>$Q$37*'Profilo eolico'!B4273</f>
        <v>694.32155244697685</v>
      </c>
      <c r="E4271">
        <f>$P$39*'Profilo fotovoltaico'!B4273+'Approvvigionamento energia'!$Q$39*'Profilo eolico'!B4273</f>
        <v>520.74116433523261</v>
      </c>
      <c r="F4271">
        <f>$P$41*'Profilo fotovoltaico'!B4273+'Approvvigionamento energia'!$Q$41*'Profilo eolico'!B4273</f>
        <v>347.16077622348843</v>
      </c>
      <c r="G4271">
        <f>$P$43*'Profilo fotovoltaico'!B4273+'Approvvigionamento energia'!$Q$43*'Profilo eolico'!B4273</f>
        <v>173.58038811174421</v>
      </c>
      <c r="H4271">
        <f t="shared" si="132"/>
        <v>1138.4335154826958</v>
      </c>
      <c r="I4271">
        <f>IF(LCOH!$C$28=Menu!$A$1,'Approvvigionamento energia'!C4271,0)+IF(LCOH!$C$28=Menu!$A$2,'Approvvigionamento energia'!D4271,0)+IF(LCOH!$C$28=Menu!$A$3,'Approvvigionamento energia'!E4271,0)+IF(LCOH!$C$28=Menu!$A$4,'Approvvigionamento energia'!F4271,0)+IF(LCOH!$C$28=Menu!$A$5,'Approvvigionamento energia'!G4271,0)+IF(LCOH!$C$28=Menu!$A$6,'Approvvigionamento energia'!H4271,0)</f>
        <v>347.16077622348843</v>
      </c>
      <c r="J4271">
        <f>'Approvvigionamento energia'!A4271+'Approvvigionamento energia'!B4271+'Approvvigionamento energia'!I4271</f>
        <v>466.16077622348843</v>
      </c>
      <c r="K4271">
        <f>IF(MIN(LCOH!$C$18,J4271)&gt;=$P$48*LCOH!$C$18, MIN(LCOH!$C$18,J4271),0)</f>
        <v>466.16077622348843</v>
      </c>
      <c r="L4271">
        <f t="shared" si="133"/>
        <v>0</v>
      </c>
      <c r="M4271">
        <f>K4271/LCOH!$C$18</f>
        <v>0.31077385081565895</v>
      </c>
      <c r="N4271">
        <f>K4271/LCOH!$C$34</f>
        <v>8.981903202764709</v>
      </c>
    </row>
    <row r="4272" spans="1:14" x14ac:dyDescent="0.35">
      <c r="A4272">
        <f>'Profilo fotovoltaico'!B4274*LCOH!$C$20</f>
        <v>0</v>
      </c>
      <c r="B4272">
        <f>'Profilo eolico'!B4274*LCOH!$C$21</f>
        <v>148.60000000000002</v>
      </c>
      <c r="C4272">
        <f>$P$35*'Profilo fotovoltaico'!B4274</f>
        <v>0</v>
      </c>
      <c r="D4272">
        <f>$Q$37*'Profilo eolico'!B4274</f>
        <v>867.02674532454432</v>
      </c>
      <c r="E4272">
        <f>$P$39*'Profilo fotovoltaico'!B4274+'Approvvigionamento energia'!$Q$39*'Profilo eolico'!B4274</f>
        <v>650.27005899340816</v>
      </c>
      <c r="F4272">
        <f>$P$41*'Profilo fotovoltaico'!B4274+'Approvvigionamento energia'!$Q$41*'Profilo eolico'!B4274</f>
        <v>433.51337266227216</v>
      </c>
      <c r="G4272">
        <f>$P$43*'Profilo fotovoltaico'!B4274+'Approvvigionamento energia'!$Q$43*'Profilo eolico'!B4274</f>
        <v>216.75668633113608</v>
      </c>
      <c r="H4272">
        <f t="shared" si="132"/>
        <v>1138.4335154826958</v>
      </c>
      <c r="I4272">
        <f>IF(LCOH!$C$28=Menu!$A$1,'Approvvigionamento energia'!C4272,0)+IF(LCOH!$C$28=Menu!$A$2,'Approvvigionamento energia'!D4272,0)+IF(LCOH!$C$28=Menu!$A$3,'Approvvigionamento energia'!E4272,0)+IF(LCOH!$C$28=Menu!$A$4,'Approvvigionamento energia'!F4272,0)+IF(LCOH!$C$28=Menu!$A$5,'Approvvigionamento energia'!G4272,0)+IF(LCOH!$C$28=Menu!$A$6,'Approvvigionamento energia'!H4272,0)</f>
        <v>433.51337266227216</v>
      </c>
      <c r="J4272">
        <f>'Approvvigionamento energia'!A4272+'Approvvigionamento energia'!B4272+'Approvvigionamento energia'!I4272</f>
        <v>582.11337266227224</v>
      </c>
      <c r="K4272">
        <f>IF(MIN(LCOH!$C$18,J4272)&gt;=$P$48*LCOH!$C$18, MIN(LCOH!$C$18,J4272),0)</f>
        <v>582.11337266227224</v>
      </c>
      <c r="L4272">
        <f t="shared" si="133"/>
        <v>0</v>
      </c>
      <c r="M4272">
        <f>K4272/LCOH!$C$18</f>
        <v>0.38807558177484813</v>
      </c>
      <c r="N4272">
        <f>K4272/LCOH!$C$34</f>
        <v>11.216057276729716</v>
      </c>
    </row>
    <row r="4273" spans="1:14" x14ac:dyDescent="0.35">
      <c r="A4273">
        <f>'Profilo fotovoltaico'!B4275*LCOH!$C$20</f>
        <v>0</v>
      </c>
      <c r="B4273">
        <f>'Profilo eolico'!B4275*LCOH!$C$21</f>
        <v>165.6</v>
      </c>
      <c r="C4273">
        <f>$P$35*'Profilo fotovoltaico'!B4275</f>
        <v>0</v>
      </c>
      <c r="D4273">
        <f>$Q$37*'Profilo eolico'!B4275</f>
        <v>966.21553853125522</v>
      </c>
      <c r="E4273">
        <f>$P$39*'Profilo fotovoltaico'!B4275+'Approvvigionamento energia'!$Q$39*'Profilo eolico'!B4275</f>
        <v>724.66165389844139</v>
      </c>
      <c r="F4273">
        <f>$P$41*'Profilo fotovoltaico'!B4275+'Approvvigionamento energia'!$Q$41*'Profilo eolico'!B4275</f>
        <v>483.10776926562761</v>
      </c>
      <c r="G4273">
        <f>$P$43*'Profilo fotovoltaico'!B4275+'Approvvigionamento energia'!$Q$43*'Profilo eolico'!B4275</f>
        <v>241.5538846328138</v>
      </c>
      <c r="H4273">
        <f t="shared" si="132"/>
        <v>1138.4335154826958</v>
      </c>
      <c r="I4273">
        <f>IF(LCOH!$C$28=Menu!$A$1,'Approvvigionamento energia'!C4273,0)+IF(LCOH!$C$28=Menu!$A$2,'Approvvigionamento energia'!D4273,0)+IF(LCOH!$C$28=Menu!$A$3,'Approvvigionamento energia'!E4273,0)+IF(LCOH!$C$28=Menu!$A$4,'Approvvigionamento energia'!F4273,0)+IF(LCOH!$C$28=Menu!$A$5,'Approvvigionamento energia'!G4273,0)+IF(LCOH!$C$28=Menu!$A$6,'Approvvigionamento energia'!H4273,0)</f>
        <v>483.10776926562761</v>
      </c>
      <c r="J4273">
        <f>'Approvvigionamento energia'!A4273+'Approvvigionamento energia'!B4273+'Approvvigionamento energia'!I4273</f>
        <v>648.70776926562758</v>
      </c>
      <c r="K4273">
        <f>IF(MIN(LCOH!$C$18,J4273)&gt;=$P$48*LCOH!$C$18, MIN(LCOH!$C$18,J4273),0)</f>
        <v>648.70776926562758</v>
      </c>
      <c r="L4273">
        <f t="shared" si="133"/>
        <v>0</v>
      </c>
      <c r="M4273">
        <f>K4273/LCOH!$C$18</f>
        <v>0.43247184617708506</v>
      </c>
      <c r="N4273">
        <f>K4273/LCOH!$C$34</f>
        <v>12.499186305696099</v>
      </c>
    </row>
    <row r="4274" spans="1:14" x14ac:dyDescent="0.35">
      <c r="A4274">
        <f>'Profilo fotovoltaico'!B4276*LCOH!$C$20</f>
        <v>0</v>
      </c>
      <c r="B4274">
        <f>'Profilo eolico'!B4276*LCOH!$C$21</f>
        <v>190</v>
      </c>
      <c r="C4274">
        <f>$P$35*'Profilo fotovoltaico'!B4276</f>
        <v>0</v>
      </c>
      <c r="D4274">
        <f>$Q$37*'Profilo eolico'!B4276</f>
        <v>1108.580629957358</v>
      </c>
      <c r="E4274">
        <f>$P$39*'Profilo fotovoltaico'!B4276+'Approvvigionamento energia'!$Q$39*'Profilo eolico'!B4276</f>
        <v>831.43547246801847</v>
      </c>
      <c r="F4274">
        <f>$P$41*'Profilo fotovoltaico'!B4276+'Approvvigionamento energia'!$Q$41*'Profilo eolico'!B4276</f>
        <v>554.29031497867902</v>
      </c>
      <c r="G4274">
        <f>$P$43*'Profilo fotovoltaico'!B4276+'Approvvigionamento energia'!$Q$43*'Profilo eolico'!B4276</f>
        <v>277.14515748933951</v>
      </c>
      <c r="H4274">
        <f t="shared" si="132"/>
        <v>1138.4335154826958</v>
      </c>
      <c r="I4274">
        <f>IF(LCOH!$C$28=Menu!$A$1,'Approvvigionamento energia'!C4274,0)+IF(LCOH!$C$28=Menu!$A$2,'Approvvigionamento energia'!D4274,0)+IF(LCOH!$C$28=Menu!$A$3,'Approvvigionamento energia'!E4274,0)+IF(LCOH!$C$28=Menu!$A$4,'Approvvigionamento energia'!F4274,0)+IF(LCOH!$C$28=Menu!$A$5,'Approvvigionamento energia'!G4274,0)+IF(LCOH!$C$28=Menu!$A$6,'Approvvigionamento energia'!H4274,0)</f>
        <v>554.29031497867902</v>
      </c>
      <c r="J4274">
        <f>'Approvvigionamento energia'!A4274+'Approvvigionamento energia'!B4274+'Approvvigionamento energia'!I4274</f>
        <v>744.29031497867902</v>
      </c>
      <c r="K4274">
        <f>IF(MIN(LCOH!$C$18,J4274)&gt;=$P$48*LCOH!$C$18, MIN(LCOH!$C$18,J4274),0)</f>
        <v>744.29031497867902</v>
      </c>
      <c r="L4274">
        <f t="shared" si="133"/>
        <v>0</v>
      </c>
      <c r="M4274">
        <f>K4274/LCOH!$C$18</f>
        <v>0.49619354331911936</v>
      </c>
      <c r="N4274">
        <f>K4274/LCOH!$C$34</f>
        <v>14.340853853153739</v>
      </c>
    </row>
    <row r="4275" spans="1:14" x14ac:dyDescent="0.35">
      <c r="A4275">
        <f>'Profilo fotovoltaico'!B4277*LCOH!$C$20</f>
        <v>0</v>
      </c>
      <c r="B4275">
        <f>'Profilo eolico'!B4277*LCOH!$C$21</f>
        <v>214.29999999999998</v>
      </c>
      <c r="C4275">
        <f>$P$35*'Profilo fotovoltaico'!B4277</f>
        <v>0</v>
      </c>
      <c r="D4275">
        <f>$Q$37*'Profilo eolico'!B4277</f>
        <v>1250.3622578940096</v>
      </c>
      <c r="E4275">
        <f>$P$39*'Profilo fotovoltaico'!B4277+'Approvvigionamento energia'!$Q$39*'Profilo eolico'!B4277</f>
        <v>937.77169342050718</v>
      </c>
      <c r="F4275">
        <f>$P$41*'Profilo fotovoltaico'!B4277+'Approvvigionamento energia'!$Q$41*'Profilo eolico'!B4277</f>
        <v>625.18112894700482</v>
      </c>
      <c r="G4275">
        <f>$P$43*'Profilo fotovoltaico'!B4277+'Approvvigionamento energia'!$Q$43*'Profilo eolico'!B4277</f>
        <v>312.59056447350241</v>
      </c>
      <c r="H4275">
        <f t="shared" si="132"/>
        <v>1138.4335154826958</v>
      </c>
      <c r="I4275">
        <f>IF(LCOH!$C$28=Menu!$A$1,'Approvvigionamento energia'!C4275,0)+IF(LCOH!$C$28=Menu!$A$2,'Approvvigionamento energia'!D4275,0)+IF(LCOH!$C$28=Menu!$A$3,'Approvvigionamento energia'!E4275,0)+IF(LCOH!$C$28=Menu!$A$4,'Approvvigionamento energia'!F4275,0)+IF(LCOH!$C$28=Menu!$A$5,'Approvvigionamento energia'!G4275,0)+IF(LCOH!$C$28=Menu!$A$6,'Approvvigionamento energia'!H4275,0)</f>
        <v>625.18112894700482</v>
      </c>
      <c r="J4275">
        <f>'Approvvigionamento energia'!A4275+'Approvvigionamento energia'!B4275+'Approvvigionamento energia'!I4275</f>
        <v>839.48112894700478</v>
      </c>
      <c r="K4275">
        <f>IF(MIN(LCOH!$C$18,J4275)&gt;=$P$48*LCOH!$C$18, MIN(LCOH!$C$18,J4275),0)</f>
        <v>839.48112894700478</v>
      </c>
      <c r="L4275">
        <f t="shared" si="133"/>
        <v>0</v>
      </c>
      <c r="M4275">
        <f>K4275/LCOH!$C$18</f>
        <v>0.55965408596466981</v>
      </c>
      <c r="N4275">
        <f>K4275/LCOH!$C$34</f>
        <v>16.174973582793928</v>
      </c>
    </row>
    <row r="4276" spans="1:14" x14ac:dyDescent="0.35">
      <c r="A4276">
        <f>'Profilo fotovoltaico'!B4278*LCOH!$C$20</f>
        <v>0</v>
      </c>
      <c r="B4276">
        <f>'Profilo eolico'!B4278*LCOH!$C$21</f>
        <v>227.3</v>
      </c>
      <c r="C4276">
        <f>$P$35*'Profilo fotovoltaico'!B4278</f>
        <v>0</v>
      </c>
      <c r="D4276">
        <f>$Q$37*'Profilo eolico'!B4278</f>
        <v>1326.2125115226711</v>
      </c>
      <c r="E4276">
        <f>$P$39*'Profilo fotovoltaico'!B4278+'Approvvigionamento energia'!$Q$39*'Profilo eolico'!B4278</f>
        <v>994.65938364200326</v>
      </c>
      <c r="F4276">
        <f>$P$41*'Profilo fotovoltaico'!B4278+'Approvvigionamento energia'!$Q$41*'Profilo eolico'!B4278</f>
        <v>663.10625576133555</v>
      </c>
      <c r="G4276">
        <f>$P$43*'Profilo fotovoltaico'!B4278+'Approvvigionamento energia'!$Q$43*'Profilo eolico'!B4278</f>
        <v>331.55312788066777</v>
      </c>
      <c r="H4276">
        <f t="shared" si="132"/>
        <v>1138.4335154826958</v>
      </c>
      <c r="I4276">
        <f>IF(LCOH!$C$28=Menu!$A$1,'Approvvigionamento energia'!C4276,0)+IF(LCOH!$C$28=Menu!$A$2,'Approvvigionamento energia'!D4276,0)+IF(LCOH!$C$28=Menu!$A$3,'Approvvigionamento energia'!E4276,0)+IF(LCOH!$C$28=Menu!$A$4,'Approvvigionamento energia'!F4276,0)+IF(LCOH!$C$28=Menu!$A$5,'Approvvigionamento energia'!G4276,0)+IF(LCOH!$C$28=Menu!$A$6,'Approvvigionamento energia'!H4276,0)</f>
        <v>663.10625576133555</v>
      </c>
      <c r="J4276">
        <f>'Approvvigionamento energia'!A4276+'Approvvigionamento energia'!B4276+'Approvvigionamento energia'!I4276</f>
        <v>890.40625576133561</v>
      </c>
      <c r="K4276">
        <f>IF(MIN(LCOH!$C$18,J4276)&gt;=$P$48*LCOH!$C$18, MIN(LCOH!$C$18,J4276),0)</f>
        <v>890.40625576133561</v>
      </c>
      <c r="L4276">
        <f t="shared" si="133"/>
        <v>0</v>
      </c>
      <c r="M4276">
        <f>K4276/LCOH!$C$18</f>
        <v>0.59360417050755709</v>
      </c>
      <c r="N4276">
        <f>K4276/LCOH!$C$34</f>
        <v>17.156189899062344</v>
      </c>
    </row>
    <row r="4277" spans="1:14" x14ac:dyDescent="0.35">
      <c r="A4277">
        <f>'Profilo fotovoltaico'!B4279*LCOH!$C$20</f>
        <v>0</v>
      </c>
      <c r="B4277">
        <f>'Profilo eolico'!B4279*LCOH!$C$21</f>
        <v>223.8</v>
      </c>
      <c r="C4277">
        <f>$P$35*'Profilo fotovoltaico'!B4279</f>
        <v>0</v>
      </c>
      <c r="D4277">
        <f>$Q$37*'Profilo eolico'!B4279</f>
        <v>1305.7912893918776</v>
      </c>
      <c r="E4277">
        <f>$P$39*'Profilo fotovoltaico'!B4279+'Approvvigionamento energia'!$Q$39*'Profilo eolico'!B4279</f>
        <v>979.34346704390816</v>
      </c>
      <c r="F4277">
        <f>$P$41*'Profilo fotovoltaico'!B4279+'Approvvigionamento energia'!$Q$41*'Profilo eolico'!B4279</f>
        <v>652.89564469593881</v>
      </c>
      <c r="G4277">
        <f>$P$43*'Profilo fotovoltaico'!B4279+'Approvvigionamento energia'!$Q$43*'Profilo eolico'!B4279</f>
        <v>326.44782234796941</v>
      </c>
      <c r="H4277">
        <f t="shared" si="132"/>
        <v>1138.4335154826958</v>
      </c>
      <c r="I4277">
        <f>IF(LCOH!$C$28=Menu!$A$1,'Approvvigionamento energia'!C4277,0)+IF(LCOH!$C$28=Menu!$A$2,'Approvvigionamento energia'!D4277,0)+IF(LCOH!$C$28=Menu!$A$3,'Approvvigionamento energia'!E4277,0)+IF(LCOH!$C$28=Menu!$A$4,'Approvvigionamento energia'!F4277,0)+IF(LCOH!$C$28=Menu!$A$5,'Approvvigionamento energia'!G4277,0)+IF(LCOH!$C$28=Menu!$A$6,'Approvvigionamento energia'!H4277,0)</f>
        <v>652.89564469593881</v>
      </c>
      <c r="J4277">
        <f>'Approvvigionamento energia'!A4277+'Approvvigionamento energia'!B4277+'Approvvigionamento energia'!I4277</f>
        <v>876.69564469593888</v>
      </c>
      <c r="K4277">
        <f>IF(MIN(LCOH!$C$18,J4277)&gt;=$P$48*LCOH!$C$18, MIN(LCOH!$C$18,J4277),0)</f>
        <v>876.69564469593888</v>
      </c>
      <c r="L4277">
        <f t="shared" si="133"/>
        <v>0</v>
      </c>
      <c r="M4277">
        <f>K4277/LCOH!$C$18</f>
        <v>0.58446376313062587</v>
      </c>
      <c r="N4277">
        <f>K4277/LCOH!$C$34</f>
        <v>16.892016275451617</v>
      </c>
    </row>
    <row r="4278" spans="1:14" x14ac:dyDescent="0.35">
      <c r="A4278">
        <f>'Profilo fotovoltaico'!B4280*LCOH!$C$20</f>
        <v>45</v>
      </c>
      <c r="B4278">
        <f>'Profilo eolico'!B4280*LCOH!$C$21</f>
        <v>200.4</v>
      </c>
      <c r="C4278">
        <f>$P$35*'Profilo fotovoltaico'!B4280</f>
        <v>330.9575484429929</v>
      </c>
      <c r="D4278">
        <f>$Q$37*'Profilo eolico'!B4280</f>
        <v>1169.2608328602871</v>
      </c>
      <c r="E4278">
        <f>$P$39*'Profilo fotovoltaico'!B4280+'Approvvigionamento energia'!$Q$39*'Profilo eolico'!B4280</f>
        <v>959.6850117559635</v>
      </c>
      <c r="F4278">
        <f>$P$41*'Profilo fotovoltaico'!B4280+'Approvvigionamento energia'!$Q$41*'Profilo eolico'!B4280</f>
        <v>750.10919065164001</v>
      </c>
      <c r="G4278">
        <f>$P$43*'Profilo fotovoltaico'!B4280+'Approvvigionamento energia'!$Q$43*'Profilo eolico'!B4280</f>
        <v>540.53336954731651</v>
      </c>
      <c r="H4278">
        <f t="shared" si="132"/>
        <v>1138.4335154826958</v>
      </c>
      <c r="I4278">
        <f>IF(LCOH!$C$28=Menu!$A$1,'Approvvigionamento energia'!C4278,0)+IF(LCOH!$C$28=Menu!$A$2,'Approvvigionamento energia'!D4278,0)+IF(LCOH!$C$28=Menu!$A$3,'Approvvigionamento energia'!E4278,0)+IF(LCOH!$C$28=Menu!$A$4,'Approvvigionamento energia'!F4278,0)+IF(LCOH!$C$28=Menu!$A$5,'Approvvigionamento energia'!G4278,0)+IF(LCOH!$C$28=Menu!$A$6,'Approvvigionamento energia'!H4278,0)</f>
        <v>750.10919065164001</v>
      </c>
      <c r="J4278">
        <f>'Approvvigionamento energia'!A4278+'Approvvigionamento energia'!B4278+'Approvvigionamento energia'!I4278</f>
        <v>995.50919065163998</v>
      </c>
      <c r="K4278">
        <f>IF(MIN(LCOH!$C$18,J4278)&gt;=$P$48*LCOH!$C$18, MIN(LCOH!$C$18,J4278),0)</f>
        <v>995.50919065163998</v>
      </c>
      <c r="L4278">
        <f t="shared" si="133"/>
        <v>0</v>
      </c>
      <c r="M4278">
        <f>K4278/LCOH!$C$18</f>
        <v>0.66367279376776001</v>
      </c>
      <c r="N4278">
        <f>K4278/LCOH!$C$34</f>
        <v>19.181294617565317</v>
      </c>
    </row>
    <row r="4279" spans="1:14" x14ac:dyDescent="0.35">
      <c r="A4279">
        <f>'Profilo fotovoltaico'!B4281*LCOH!$C$20</f>
        <v>145</v>
      </c>
      <c r="B4279">
        <f>'Profilo eolico'!B4281*LCOH!$C$21</f>
        <v>173</v>
      </c>
      <c r="C4279">
        <f>$P$35*'Profilo fotovoltaico'!B4281</f>
        <v>1066.4187672051994</v>
      </c>
      <c r="D4279">
        <f>$Q$37*'Profilo eolico'!B4281</f>
        <v>1009.391836750647</v>
      </c>
      <c r="E4279">
        <f>$P$39*'Profilo fotovoltaico'!B4281+'Approvvigionamento energia'!$Q$39*'Profilo eolico'!B4281</f>
        <v>1023.6485693642851</v>
      </c>
      <c r="F4279">
        <f>$P$41*'Profilo fotovoltaico'!B4281+'Approvvigionamento energia'!$Q$41*'Profilo eolico'!B4281</f>
        <v>1037.9053019779233</v>
      </c>
      <c r="G4279">
        <f>$P$43*'Profilo fotovoltaico'!B4281+'Approvvigionamento energia'!$Q$43*'Profilo eolico'!B4281</f>
        <v>1052.1620345915612</v>
      </c>
      <c r="H4279">
        <f t="shared" si="132"/>
        <v>1138.4335154826958</v>
      </c>
      <c r="I4279">
        <f>IF(LCOH!$C$28=Menu!$A$1,'Approvvigionamento energia'!C4279,0)+IF(LCOH!$C$28=Menu!$A$2,'Approvvigionamento energia'!D4279,0)+IF(LCOH!$C$28=Menu!$A$3,'Approvvigionamento energia'!E4279,0)+IF(LCOH!$C$28=Menu!$A$4,'Approvvigionamento energia'!F4279,0)+IF(LCOH!$C$28=Menu!$A$5,'Approvvigionamento energia'!G4279,0)+IF(LCOH!$C$28=Menu!$A$6,'Approvvigionamento energia'!H4279,0)</f>
        <v>1037.9053019779233</v>
      </c>
      <c r="J4279">
        <f>'Approvvigionamento energia'!A4279+'Approvvigionamento energia'!B4279+'Approvvigionamento energia'!I4279</f>
        <v>1355.9053019779233</v>
      </c>
      <c r="K4279">
        <f>IF(MIN(LCOH!$C$18,J4279)&gt;=$P$48*LCOH!$C$18, MIN(LCOH!$C$18,J4279),0)</f>
        <v>1355.9053019779233</v>
      </c>
      <c r="L4279">
        <f t="shared" si="133"/>
        <v>0</v>
      </c>
      <c r="M4279">
        <f>K4279/LCOH!$C$18</f>
        <v>0.90393686798528217</v>
      </c>
      <c r="N4279">
        <f>K4279/LCOH!$C$34</f>
        <v>26.125343005354978</v>
      </c>
    </row>
    <row r="4280" spans="1:14" x14ac:dyDescent="0.35">
      <c r="A4280">
        <f>'Profilo fotovoltaico'!B4282*LCOH!$C$20</f>
        <v>280</v>
      </c>
      <c r="B4280">
        <f>'Profilo eolico'!B4282*LCOH!$C$21</f>
        <v>189.20000000000002</v>
      </c>
      <c r="C4280">
        <f>$P$35*'Profilo fotovoltaico'!B4282</f>
        <v>2059.2914125341786</v>
      </c>
      <c r="D4280">
        <f>$Q$37*'Profilo eolico'!B4282</f>
        <v>1103.9129220417483</v>
      </c>
      <c r="E4280">
        <f>$P$39*'Profilo fotovoltaico'!B4282+'Approvvigionamento energia'!$Q$39*'Profilo eolico'!B4282</f>
        <v>1342.7575446648557</v>
      </c>
      <c r="F4280">
        <f>$P$41*'Profilo fotovoltaico'!B4282+'Approvvigionamento energia'!$Q$41*'Profilo eolico'!B4282</f>
        <v>1581.6021672879633</v>
      </c>
      <c r="G4280">
        <f>$P$43*'Profilo fotovoltaico'!B4282+'Approvvigionamento energia'!$Q$43*'Profilo eolico'!B4282</f>
        <v>1820.4467899110709</v>
      </c>
      <c r="H4280">
        <f t="shared" si="132"/>
        <v>1138.4335154826958</v>
      </c>
      <c r="I4280">
        <f>IF(LCOH!$C$28=Menu!$A$1,'Approvvigionamento energia'!C4280,0)+IF(LCOH!$C$28=Menu!$A$2,'Approvvigionamento energia'!D4280,0)+IF(LCOH!$C$28=Menu!$A$3,'Approvvigionamento energia'!E4280,0)+IF(LCOH!$C$28=Menu!$A$4,'Approvvigionamento energia'!F4280,0)+IF(LCOH!$C$28=Menu!$A$5,'Approvvigionamento energia'!G4280,0)+IF(LCOH!$C$28=Menu!$A$6,'Approvvigionamento energia'!H4280,0)</f>
        <v>1581.6021672879633</v>
      </c>
      <c r="J4280">
        <f>'Approvvigionamento energia'!A4280+'Approvvigionamento energia'!B4280+'Approvvigionamento energia'!I4280</f>
        <v>2050.8021672879631</v>
      </c>
      <c r="K4280">
        <f>IF(MIN(LCOH!$C$18,J4280)&gt;=$P$48*LCOH!$C$18, MIN(LCOH!$C$18,J4280),0)</f>
        <v>1500</v>
      </c>
      <c r="L4280">
        <f t="shared" si="133"/>
        <v>550.80216728796313</v>
      </c>
      <c r="M4280">
        <f>K4280/LCOH!$C$18</f>
        <v>1</v>
      </c>
      <c r="N4280">
        <f>K4280/LCOH!$C$34</f>
        <v>28.901734104046245</v>
      </c>
    </row>
    <row r="4281" spans="1:14" x14ac:dyDescent="0.35">
      <c r="A4281">
        <f>'Profilo fotovoltaico'!B4283*LCOH!$C$20</f>
        <v>413</v>
      </c>
      <c r="B4281">
        <f>'Profilo eolico'!B4283*LCOH!$C$21</f>
        <v>205</v>
      </c>
      <c r="C4281">
        <f>$P$35*'Profilo fotovoltaico'!B4283</f>
        <v>3037.4548334879128</v>
      </c>
      <c r="D4281">
        <f>$Q$37*'Profilo eolico'!B4283</f>
        <v>1196.1001533750441</v>
      </c>
      <c r="E4281">
        <f>$P$39*'Profilo fotovoltaico'!B4283+'Approvvigionamento energia'!$Q$39*'Profilo eolico'!B4283</f>
        <v>1656.4388234032613</v>
      </c>
      <c r="F4281">
        <f>$P$41*'Profilo fotovoltaico'!B4283+'Approvvigionamento energia'!$Q$41*'Profilo eolico'!B4283</f>
        <v>2116.7774934314784</v>
      </c>
      <c r="G4281">
        <f>$P$43*'Profilo fotovoltaico'!B4283+'Approvvigionamento energia'!$Q$43*'Profilo eolico'!B4283</f>
        <v>2577.1161634596956</v>
      </c>
      <c r="H4281">
        <f t="shared" si="132"/>
        <v>1138.4335154826958</v>
      </c>
      <c r="I4281">
        <f>IF(LCOH!$C$28=Menu!$A$1,'Approvvigionamento energia'!C4281,0)+IF(LCOH!$C$28=Menu!$A$2,'Approvvigionamento energia'!D4281,0)+IF(LCOH!$C$28=Menu!$A$3,'Approvvigionamento energia'!E4281,0)+IF(LCOH!$C$28=Menu!$A$4,'Approvvigionamento energia'!F4281,0)+IF(LCOH!$C$28=Menu!$A$5,'Approvvigionamento energia'!G4281,0)+IF(LCOH!$C$28=Menu!$A$6,'Approvvigionamento energia'!H4281,0)</f>
        <v>2116.7774934314784</v>
      </c>
      <c r="J4281">
        <f>'Approvvigionamento energia'!A4281+'Approvvigionamento energia'!B4281+'Approvvigionamento energia'!I4281</f>
        <v>2734.7774934314784</v>
      </c>
      <c r="K4281">
        <f>IF(MIN(LCOH!$C$18,J4281)&gt;=$P$48*LCOH!$C$18, MIN(LCOH!$C$18,J4281),0)</f>
        <v>1500</v>
      </c>
      <c r="L4281">
        <f t="shared" si="133"/>
        <v>1234.7774934314784</v>
      </c>
      <c r="M4281">
        <f>K4281/LCOH!$C$18</f>
        <v>1</v>
      </c>
      <c r="N4281">
        <f>K4281/LCOH!$C$34</f>
        <v>28.901734104046245</v>
      </c>
    </row>
    <row r="4282" spans="1:14" x14ac:dyDescent="0.35">
      <c r="A4282">
        <f>'Profilo fotovoltaico'!B4284*LCOH!$C$20</f>
        <v>520</v>
      </c>
      <c r="B4282">
        <f>'Profilo eolico'!B4284*LCOH!$C$21</f>
        <v>221.4</v>
      </c>
      <c r="C4282">
        <f>$P$35*'Profilo fotovoltaico'!B4284</f>
        <v>3824.3983375634739</v>
      </c>
      <c r="D4282">
        <f>$Q$37*'Profilo eolico'!B4284</f>
        <v>1291.7881656450479</v>
      </c>
      <c r="E4282">
        <f>$P$39*'Profilo fotovoltaico'!B4284+'Approvvigionamento energia'!$Q$39*'Profilo eolico'!B4284</f>
        <v>1924.9407086246542</v>
      </c>
      <c r="F4282">
        <f>$P$41*'Profilo fotovoltaico'!B4284+'Approvvigionamento energia'!$Q$41*'Profilo eolico'!B4284</f>
        <v>2558.0932516042608</v>
      </c>
      <c r="G4282">
        <f>$P$43*'Profilo fotovoltaico'!B4284+'Approvvigionamento energia'!$Q$43*'Profilo eolico'!B4284</f>
        <v>3191.2457945838678</v>
      </c>
      <c r="H4282">
        <f t="shared" si="132"/>
        <v>1138.4335154826958</v>
      </c>
      <c r="I4282">
        <f>IF(LCOH!$C$28=Menu!$A$1,'Approvvigionamento energia'!C4282,0)+IF(LCOH!$C$28=Menu!$A$2,'Approvvigionamento energia'!D4282,0)+IF(LCOH!$C$28=Menu!$A$3,'Approvvigionamento energia'!E4282,0)+IF(LCOH!$C$28=Menu!$A$4,'Approvvigionamento energia'!F4282,0)+IF(LCOH!$C$28=Menu!$A$5,'Approvvigionamento energia'!G4282,0)+IF(LCOH!$C$28=Menu!$A$6,'Approvvigionamento energia'!H4282,0)</f>
        <v>2558.0932516042608</v>
      </c>
      <c r="J4282">
        <f>'Approvvigionamento energia'!A4282+'Approvvigionamento energia'!B4282+'Approvvigionamento energia'!I4282</f>
        <v>3299.4932516042609</v>
      </c>
      <c r="K4282">
        <f>IF(MIN(LCOH!$C$18,J4282)&gt;=$P$48*LCOH!$C$18, MIN(LCOH!$C$18,J4282),0)</f>
        <v>1500</v>
      </c>
      <c r="L4282">
        <f t="shared" si="133"/>
        <v>1799.4932516042609</v>
      </c>
      <c r="M4282">
        <f>K4282/LCOH!$C$18</f>
        <v>1</v>
      </c>
      <c r="N4282">
        <f>K4282/LCOH!$C$34</f>
        <v>28.901734104046245</v>
      </c>
    </row>
    <row r="4283" spans="1:14" x14ac:dyDescent="0.35">
      <c r="A4283">
        <f>'Profilo fotovoltaico'!B4285*LCOH!$C$20</f>
        <v>605</v>
      </c>
      <c r="B4283">
        <f>'Profilo eolico'!B4285*LCOH!$C$21</f>
        <v>220.1</v>
      </c>
      <c r="C4283">
        <f>$P$35*'Profilo fotovoltaico'!B4285</f>
        <v>4449.5403735113496</v>
      </c>
      <c r="D4283">
        <f>$Q$37*'Profilo eolico'!B4285</f>
        <v>1284.2031402821815</v>
      </c>
      <c r="E4283">
        <f>$P$39*'Profilo fotovoltaico'!B4285+'Approvvigionamento energia'!$Q$39*'Profilo eolico'!B4285</f>
        <v>2075.5374485894736</v>
      </c>
      <c r="F4283">
        <f>$P$41*'Profilo fotovoltaico'!B4285+'Approvvigionamento energia'!$Q$41*'Profilo eolico'!B4285</f>
        <v>2866.8717568967654</v>
      </c>
      <c r="G4283">
        <f>$P$43*'Profilo fotovoltaico'!B4285+'Approvvigionamento energia'!$Q$43*'Profilo eolico'!B4285</f>
        <v>3658.2060652040573</v>
      </c>
      <c r="H4283">
        <f t="shared" si="132"/>
        <v>1138.4335154826958</v>
      </c>
      <c r="I4283">
        <f>IF(LCOH!$C$28=Menu!$A$1,'Approvvigionamento energia'!C4283,0)+IF(LCOH!$C$28=Menu!$A$2,'Approvvigionamento energia'!D4283,0)+IF(LCOH!$C$28=Menu!$A$3,'Approvvigionamento energia'!E4283,0)+IF(LCOH!$C$28=Menu!$A$4,'Approvvigionamento energia'!F4283,0)+IF(LCOH!$C$28=Menu!$A$5,'Approvvigionamento energia'!G4283,0)+IF(LCOH!$C$28=Menu!$A$6,'Approvvigionamento energia'!H4283,0)</f>
        <v>2866.8717568967654</v>
      </c>
      <c r="J4283">
        <f>'Approvvigionamento energia'!A4283+'Approvvigionamento energia'!B4283+'Approvvigionamento energia'!I4283</f>
        <v>3691.9717568967653</v>
      </c>
      <c r="K4283">
        <f>IF(MIN(LCOH!$C$18,J4283)&gt;=$P$48*LCOH!$C$18, MIN(LCOH!$C$18,J4283),0)</f>
        <v>1500</v>
      </c>
      <c r="L4283">
        <f t="shared" si="133"/>
        <v>2191.9717568967653</v>
      </c>
      <c r="M4283">
        <f>K4283/LCOH!$C$18</f>
        <v>1</v>
      </c>
      <c r="N4283">
        <f>K4283/LCOH!$C$34</f>
        <v>28.901734104046245</v>
      </c>
    </row>
    <row r="4284" spans="1:14" x14ac:dyDescent="0.35">
      <c r="A4284">
        <f>'Profilo fotovoltaico'!B4286*LCOH!$C$20</f>
        <v>648</v>
      </c>
      <c r="B4284">
        <f>'Profilo eolico'!B4286*LCOH!$C$21</f>
        <v>233.2</v>
      </c>
      <c r="C4284">
        <f>$P$35*'Profilo fotovoltaico'!B4286</f>
        <v>4765.788697579098</v>
      </c>
      <c r="D4284">
        <f>$Q$37*'Profilo eolico'!B4286</f>
        <v>1360.6368574002943</v>
      </c>
      <c r="E4284">
        <f>$P$39*'Profilo fotovoltaico'!B4286+'Approvvigionamento energia'!$Q$39*'Profilo eolico'!B4286</f>
        <v>2211.9248174449949</v>
      </c>
      <c r="F4284">
        <f>$P$41*'Profilo fotovoltaico'!B4286+'Approvvigionamento energia'!$Q$41*'Profilo eolico'!B4286</f>
        <v>3063.2127774896962</v>
      </c>
      <c r="G4284">
        <f>$P$43*'Profilo fotovoltaico'!B4286+'Approvvigionamento energia'!$Q$43*'Profilo eolico'!B4286</f>
        <v>3914.5007375343971</v>
      </c>
      <c r="H4284">
        <f t="shared" si="132"/>
        <v>1138.4335154826958</v>
      </c>
      <c r="I4284">
        <f>IF(LCOH!$C$28=Menu!$A$1,'Approvvigionamento energia'!C4284,0)+IF(LCOH!$C$28=Menu!$A$2,'Approvvigionamento energia'!D4284,0)+IF(LCOH!$C$28=Menu!$A$3,'Approvvigionamento energia'!E4284,0)+IF(LCOH!$C$28=Menu!$A$4,'Approvvigionamento energia'!F4284,0)+IF(LCOH!$C$28=Menu!$A$5,'Approvvigionamento energia'!G4284,0)+IF(LCOH!$C$28=Menu!$A$6,'Approvvigionamento energia'!H4284,0)</f>
        <v>3063.2127774896962</v>
      </c>
      <c r="J4284">
        <f>'Approvvigionamento energia'!A4284+'Approvvigionamento energia'!B4284+'Approvvigionamento energia'!I4284</f>
        <v>3944.4127774896961</v>
      </c>
      <c r="K4284">
        <f>IF(MIN(LCOH!$C$18,J4284)&gt;=$P$48*LCOH!$C$18, MIN(LCOH!$C$18,J4284),0)</f>
        <v>1500</v>
      </c>
      <c r="L4284">
        <f t="shared" si="133"/>
        <v>2444.4127774896961</v>
      </c>
      <c r="M4284">
        <f>K4284/LCOH!$C$18</f>
        <v>1</v>
      </c>
      <c r="N4284">
        <f>K4284/LCOH!$C$34</f>
        <v>28.901734104046245</v>
      </c>
    </row>
    <row r="4285" spans="1:14" x14ac:dyDescent="0.35">
      <c r="A4285">
        <f>'Profilo fotovoltaico'!B4287*LCOH!$C$20</f>
        <v>656</v>
      </c>
      <c r="B4285">
        <f>'Profilo eolico'!B4287*LCOH!$C$21</f>
        <v>250.9</v>
      </c>
      <c r="C4285">
        <f>$P$35*'Profilo fotovoltaico'!B4287</f>
        <v>4824.6255950800751</v>
      </c>
      <c r="D4285">
        <f>$Q$37*'Profilo eolico'!B4287</f>
        <v>1463.909895033164</v>
      </c>
      <c r="E4285">
        <f>$P$39*'Profilo fotovoltaico'!B4287+'Approvvigionamento energia'!$Q$39*'Profilo eolico'!B4287</f>
        <v>2304.0888200448917</v>
      </c>
      <c r="F4285">
        <f>$P$41*'Profilo fotovoltaico'!B4287+'Approvvigionamento energia'!$Q$41*'Profilo eolico'!B4287</f>
        <v>3144.2677450566198</v>
      </c>
      <c r="G4285">
        <f>$P$43*'Profilo fotovoltaico'!B4287+'Approvvigionamento energia'!$Q$43*'Profilo eolico'!B4287</f>
        <v>3984.4466700683474</v>
      </c>
      <c r="H4285">
        <f t="shared" si="132"/>
        <v>1138.4335154826958</v>
      </c>
      <c r="I4285">
        <f>IF(LCOH!$C$28=Menu!$A$1,'Approvvigionamento energia'!C4285,0)+IF(LCOH!$C$28=Menu!$A$2,'Approvvigionamento energia'!D4285,0)+IF(LCOH!$C$28=Menu!$A$3,'Approvvigionamento energia'!E4285,0)+IF(LCOH!$C$28=Menu!$A$4,'Approvvigionamento energia'!F4285,0)+IF(LCOH!$C$28=Menu!$A$5,'Approvvigionamento energia'!G4285,0)+IF(LCOH!$C$28=Menu!$A$6,'Approvvigionamento energia'!H4285,0)</f>
        <v>3144.2677450566198</v>
      </c>
      <c r="J4285">
        <f>'Approvvigionamento energia'!A4285+'Approvvigionamento energia'!B4285+'Approvvigionamento energia'!I4285</f>
        <v>4051.1677450566199</v>
      </c>
      <c r="K4285">
        <f>IF(MIN(LCOH!$C$18,J4285)&gt;=$P$48*LCOH!$C$18, MIN(LCOH!$C$18,J4285),0)</f>
        <v>1500</v>
      </c>
      <c r="L4285">
        <f t="shared" si="133"/>
        <v>2551.1677450566199</v>
      </c>
      <c r="M4285">
        <f>K4285/LCOH!$C$18</f>
        <v>1</v>
      </c>
      <c r="N4285">
        <f>K4285/LCOH!$C$34</f>
        <v>28.901734104046245</v>
      </c>
    </row>
    <row r="4286" spans="1:14" x14ac:dyDescent="0.35">
      <c r="A4286">
        <f>'Profilo fotovoltaico'!B4288*LCOH!$C$20</f>
        <v>623</v>
      </c>
      <c r="B4286">
        <f>'Profilo eolico'!B4288*LCOH!$C$21</f>
        <v>275</v>
      </c>
      <c r="C4286">
        <f>$P$35*'Profilo fotovoltaico'!B4288</f>
        <v>4581.9233928885469</v>
      </c>
      <c r="D4286">
        <f>$Q$37*'Profilo eolico'!B4288</f>
        <v>1604.5245959909132</v>
      </c>
      <c r="E4286">
        <f>$P$39*'Profilo fotovoltaico'!B4288+'Approvvigionamento energia'!$Q$39*'Profilo eolico'!B4288</f>
        <v>2348.8742952153216</v>
      </c>
      <c r="F4286">
        <f>$P$41*'Profilo fotovoltaico'!B4288+'Approvvigionamento energia'!$Q$41*'Profilo eolico'!B4288</f>
        <v>3093.2239944397302</v>
      </c>
      <c r="G4286">
        <f>$P$43*'Profilo fotovoltaico'!B4288+'Approvvigionamento energia'!$Q$43*'Profilo eolico'!B4288</f>
        <v>3837.5736936641383</v>
      </c>
      <c r="H4286">
        <f t="shared" si="132"/>
        <v>1138.4335154826958</v>
      </c>
      <c r="I4286">
        <f>IF(LCOH!$C$28=Menu!$A$1,'Approvvigionamento energia'!C4286,0)+IF(LCOH!$C$28=Menu!$A$2,'Approvvigionamento energia'!D4286,0)+IF(LCOH!$C$28=Menu!$A$3,'Approvvigionamento energia'!E4286,0)+IF(LCOH!$C$28=Menu!$A$4,'Approvvigionamento energia'!F4286,0)+IF(LCOH!$C$28=Menu!$A$5,'Approvvigionamento energia'!G4286,0)+IF(LCOH!$C$28=Menu!$A$6,'Approvvigionamento energia'!H4286,0)</f>
        <v>3093.2239944397302</v>
      </c>
      <c r="J4286">
        <f>'Approvvigionamento energia'!A4286+'Approvvigionamento energia'!B4286+'Approvvigionamento energia'!I4286</f>
        <v>3991.2239944397302</v>
      </c>
      <c r="K4286">
        <f>IF(MIN(LCOH!$C$18,J4286)&gt;=$P$48*LCOH!$C$18, MIN(LCOH!$C$18,J4286),0)</f>
        <v>1500</v>
      </c>
      <c r="L4286">
        <f t="shared" si="133"/>
        <v>2491.2239944397302</v>
      </c>
      <c r="M4286">
        <f>K4286/LCOH!$C$18</f>
        <v>1</v>
      </c>
      <c r="N4286">
        <f>K4286/LCOH!$C$34</f>
        <v>28.901734104046245</v>
      </c>
    </row>
    <row r="4287" spans="1:14" x14ac:dyDescent="0.35">
      <c r="A4287">
        <f>'Profilo fotovoltaico'!B4289*LCOH!$C$20</f>
        <v>559</v>
      </c>
      <c r="B4287">
        <f>'Profilo eolico'!B4289*LCOH!$C$21</f>
        <v>307.90000000000003</v>
      </c>
      <c r="C4287">
        <f>$P$35*'Profilo fotovoltaico'!B4289</f>
        <v>4111.2282128807346</v>
      </c>
      <c r="D4287">
        <f>$Q$37*'Profilo eolico'!B4289</f>
        <v>1796.4840840203713</v>
      </c>
      <c r="E4287">
        <f>$P$39*'Profilo fotovoltaico'!B4289+'Approvvigionamento energia'!$Q$39*'Profilo eolico'!B4289</f>
        <v>2375.170116235462</v>
      </c>
      <c r="F4287">
        <f>$P$41*'Profilo fotovoltaico'!B4289+'Approvvigionamento energia'!$Q$41*'Profilo eolico'!B4289</f>
        <v>2953.8561484505531</v>
      </c>
      <c r="G4287">
        <f>$P$43*'Profilo fotovoltaico'!B4289+'Approvvigionamento energia'!$Q$43*'Profilo eolico'!B4289</f>
        <v>3532.5421806656436</v>
      </c>
      <c r="H4287">
        <f t="shared" si="132"/>
        <v>1138.4335154826958</v>
      </c>
      <c r="I4287">
        <f>IF(LCOH!$C$28=Menu!$A$1,'Approvvigionamento energia'!C4287,0)+IF(LCOH!$C$28=Menu!$A$2,'Approvvigionamento energia'!D4287,0)+IF(LCOH!$C$28=Menu!$A$3,'Approvvigionamento energia'!E4287,0)+IF(LCOH!$C$28=Menu!$A$4,'Approvvigionamento energia'!F4287,0)+IF(LCOH!$C$28=Menu!$A$5,'Approvvigionamento energia'!G4287,0)+IF(LCOH!$C$28=Menu!$A$6,'Approvvigionamento energia'!H4287,0)</f>
        <v>2953.8561484505531</v>
      </c>
      <c r="J4287">
        <f>'Approvvigionamento energia'!A4287+'Approvvigionamento energia'!B4287+'Approvvigionamento energia'!I4287</f>
        <v>3820.7561484505532</v>
      </c>
      <c r="K4287">
        <f>IF(MIN(LCOH!$C$18,J4287)&gt;=$P$48*LCOH!$C$18, MIN(LCOH!$C$18,J4287),0)</f>
        <v>1500</v>
      </c>
      <c r="L4287">
        <f t="shared" si="133"/>
        <v>2320.7561484505532</v>
      </c>
      <c r="M4287">
        <f>K4287/LCOH!$C$18</f>
        <v>1</v>
      </c>
      <c r="N4287">
        <f>K4287/LCOH!$C$34</f>
        <v>28.901734104046245</v>
      </c>
    </row>
    <row r="4288" spans="1:14" x14ac:dyDescent="0.35">
      <c r="A4288">
        <f>'Profilo fotovoltaico'!B4290*LCOH!$C$20</f>
        <v>470</v>
      </c>
      <c r="B4288">
        <f>'Profilo eolico'!B4290*LCOH!$C$21</f>
        <v>335.9</v>
      </c>
      <c r="C4288">
        <f>$P$35*'Profilo fotovoltaico'!B4290</f>
        <v>3456.6677281823704</v>
      </c>
      <c r="D4288">
        <f>$Q$37*'Profilo eolico'!B4290</f>
        <v>1959.8538610667188</v>
      </c>
      <c r="E4288">
        <f>$P$39*'Profilo fotovoltaico'!B4290+'Approvvigionamento energia'!$Q$39*'Profilo eolico'!B4290</f>
        <v>2334.0573278456313</v>
      </c>
      <c r="F4288">
        <f>$P$41*'Profilo fotovoltaico'!B4290+'Approvvigionamento energia'!$Q$41*'Profilo eolico'!B4290</f>
        <v>2708.2607946245444</v>
      </c>
      <c r="G4288">
        <f>$P$43*'Profilo fotovoltaico'!B4290+'Approvvigionamento energia'!$Q$43*'Profilo eolico'!B4290</f>
        <v>3082.4642614034574</v>
      </c>
      <c r="H4288">
        <f t="shared" si="132"/>
        <v>1138.4335154826958</v>
      </c>
      <c r="I4288">
        <f>IF(LCOH!$C$28=Menu!$A$1,'Approvvigionamento energia'!C4288,0)+IF(LCOH!$C$28=Menu!$A$2,'Approvvigionamento energia'!D4288,0)+IF(LCOH!$C$28=Menu!$A$3,'Approvvigionamento energia'!E4288,0)+IF(LCOH!$C$28=Menu!$A$4,'Approvvigionamento energia'!F4288,0)+IF(LCOH!$C$28=Menu!$A$5,'Approvvigionamento energia'!G4288,0)+IF(LCOH!$C$28=Menu!$A$6,'Approvvigionamento energia'!H4288,0)</f>
        <v>2708.2607946245444</v>
      </c>
      <c r="J4288">
        <f>'Approvvigionamento energia'!A4288+'Approvvigionamento energia'!B4288+'Approvvigionamento energia'!I4288</f>
        <v>3514.1607946245445</v>
      </c>
      <c r="K4288">
        <f>IF(MIN(LCOH!$C$18,J4288)&gt;=$P$48*LCOH!$C$18, MIN(LCOH!$C$18,J4288),0)</f>
        <v>1500</v>
      </c>
      <c r="L4288">
        <f t="shared" si="133"/>
        <v>2014.1607946245445</v>
      </c>
      <c r="M4288">
        <f>K4288/LCOH!$C$18</f>
        <v>1</v>
      </c>
      <c r="N4288">
        <f>K4288/LCOH!$C$34</f>
        <v>28.901734104046245</v>
      </c>
    </row>
    <row r="4289" spans="1:14" x14ac:dyDescent="0.35">
      <c r="A4289">
        <f>'Profilo fotovoltaico'!B4291*LCOH!$C$20</f>
        <v>349</v>
      </c>
      <c r="B4289">
        <f>'Profilo eolico'!B4291*LCOH!$C$21</f>
        <v>341</v>
      </c>
      <c r="C4289">
        <f>$P$35*'Profilo fotovoltaico'!B4291</f>
        <v>2566.7596534801005</v>
      </c>
      <c r="D4289">
        <f>$Q$37*'Profilo eolico'!B4291</f>
        <v>1989.6104990287322</v>
      </c>
      <c r="E4289">
        <f>$P$39*'Profilo fotovoltaico'!B4291+'Approvvigionamento energia'!$Q$39*'Profilo eolico'!B4291</f>
        <v>2133.8977876415743</v>
      </c>
      <c r="F4289">
        <f>$P$41*'Profilo fotovoltaico'!B4291+'Approvvigionamento energia'!$Q$41*'Profilo eolico'!B4291</f>
        <v>2278.1850762544163</v>
      </c>
      <c r="G4289">
        <f>$P$43*'Profilo fotovoltaico'!B4291+'Approvvigionamento energia'!$Q$43*'Profilo eolico'!B4291</f>
        <v>2422.4723648672584</v>
      </c>
      <c r="H4289">
        <f t="shared" si="132"/>
        <v>1138.4335154826958</v>
      </c>
      <c r="I4289">
        <f>IF(LCOH!$C$28=Menu!$A$1,'Approvvigionamento energia'!C4289,0)+IF(LCOH!$C$28=Menu!$A$2,'Approvvigionamento energia'!D4289,0)+IF(LCOH!$C$28=Menu!$A$3,'Approvvigionamento energia'!E4289,0)+IF(LCOH!$C$28=Menu!$A$4,'Approvvigionamento energia'!F4289,0)+IF(LCOH!$C$28=Menu!$A$5,'Approvvigionamento energia'!G4289,0)+IF(LCOH!$C$28=Menu!$A$6,'Approvvigionamento energia'!H4289,0)</f>
        <v>2278.1850762544163</v>
      </c>
      <c r="J4289">
        <f>'Approvvigionamento energia'!A4289+'Approvvigionamento energia'!B4289+'Approvvigionamento energia'!I4289</f>
        <v>2968.1850762544163</v>
      </c>
      <c r="K4289">
        <f>IF(MIN(LCOH!$C$18,J4289)&gt;=$P$48*LCOH!$C$18, MIN(LCOH!$C$18,J4289),0)</f>
        <v>1500</v>
      </c>
      <c r="L4289">
        <f t="shared" si="133"/>
        <v>1468.1850762544163</v>
      </c>
      <c r="M4289">
        <f>K4289/LCOH!$C$18</f>
        <v>1</v>
      </c>
      <c r="N4289">
        <f>K4289/LCOH!$C$34</f>
        <v>28.901734104046245</v>
      </c>
    </row>
    <row r="4290" spans="1:14" x14ac:dyDescent="0.35">
      <c r="A4290">
        <f>'Profilo fotovoltaico'!B4292*LCOH!$C$20</f>
        <v>212</v>
      </c>
      <c r="B4290">
        <f>'Profilo eolico'!B4292*LCOH!$C$21</f>
        <v>318.2</v>
      </c>
      <c r="C4290">
        <f>$P$35*'Profilo fotovoltaico'!B4292</f>
        <v>1559.1777837758777</v>
      </c>
      <c r="D4290">
        <f>$Q$37*'Profilo eolico'!B4292</f>
        <v>1856.580823433849</v>
      </c>
      <c r="E4290">
        <f>$P$39*'Profilo fotovoltaico'!B4292+'Approvvigionamento energia'!$Q$39*'Profilo eolico'!B4292</f>
        <v>1782.230063519356</v>
      </c>
      <c r="F4290">
        <f>$P$41*'Profilo fotovoltaico'!B4292+'Approvvigionamento energia'!$Q$41*'Profilo eolico'!B4292</f>
        <v>1707.8793036048633</v>
      </c>
      <c r="G4290">
        <f>$P$43*'Profilo fotovoltaico'!B4292+'Approvvigionamento energia'!$Q$43*'Profilo eolico'!B4292</f>
        <v>1633.5285436903707</v>
      </c>
      <c r="H4290">
        <f t="shared" ref="H4290:H4353" si="134">$P$45</f>
        <v>1138.4335154826958</v>
      </c>
      <c r="I4290">
        <f>IF(LCOH!$C$28=Menu!$A$1,'Approvvigionamento energia'!C4290,0)+IF(LCOH!$C$28=Menu!$A$2,'Approvvigionamento energia'!D4290,0)+IF(LCOH!$C$28=Menu!$A$3,'Approvvigionamento energia'!E4290,0)+IF(LCOH!$C$28=Menu!$A$4,'Approvvigionamento energia'!F4290,0)+IF(LCOH!$C$28=Menu!$A$5,'Approvvigionamento energia'!G4290,0)+IF(LCOH!$C$28=Menu!$A$6,'Approvvigionamento energia'!H4290,0)</f>
        <v>1707.8793036048633</v>
      </c>
      <c r="J4290">
        <f>'Approvvigionamento energia'!A4290+'Approvvigionamento energia'!B4290+'Approvvigionamento energia'!I4290</f>
        <v>2238.0793036048635</v>
      </c>
      <c r="K4290">
        <f>IF(MIN(LCOH!$C$18,J4290)&gt;=$P$48*LCOH!$C$18, MIN(LCOH!$C$18,J4290),0)</f>
        <v>1500</v>
      </c>
      <c r="L4290">
        <f t="shared" si="133"/>
        <v>738.07930360486353</v>
      </c>
      <c r="M4290">
        <f>K4290/LCOH!$C$18</f>
        <v>1</v>
      </c>
      <c r="N4290">
        <f>K4290/LCOH!$C$34</f>
        <v>28.901734104046245</v>
      </c>
    </row>
    <row r="4291" spans="1:14" x14ac:dyDescent="0.35">
      <c r="A4291">
        <f>'Profilo fotovoltaico'!B4293*LCOH!$C$20</f>
        <v>89</v>
      </c>
      <c r="B4291">
        <f>'Profilo eolico'!B4293*LCOH!$C$21</f>
        <v>256</v>
      </c>
      <c r="C4291">
        <f>$P$35*'Profilo fotovoltaico'!B4293</f>
        <v>654.56048469836378</v>
      </c>
      <c r="D4291">
        <f>$Q$37*'Profilo eolico'!B4293</f>
        <v>1493.6665329951772</v>
      </c>
      <c r="E4291">
        <f>$P$39*'Profilo fotovoltaico'!B4293+'Approvvigionamento energia'!$Q$39*'Profilo eolico'!B4293</f>
        <v>1283.8900209209737</v>
      </c>
      <c r="F4291">
        <f>$P$41*'Profilo fotovoltaico'!B4293+'Approvvigionamento energia'!$Q$41*'Profilo eolico'!B4293</f>
        <v>1074.1135088467704</v>
      </c>
      <c r="G4291">
        <f>$P$43*'Profilo fotovoltaico'!B4293+'Approvvigionamento energia'!$Q$43*'Profilo eolico'!B4293</f>
        <v>864.33699677256709</v>
      </c>
      <c r="H4291">
        <f t="shared" si="134"/>
        <v>1138.4335154826958</v>
      </c>
      <c r="I4291">
        <f>IF(LCOH!$C$28=Menu!$A$1,'Approvvigionamento energia'!C4291,0)+IF(LCOH!$C$28=Menu!$A$2,'Approvvigionamento energia'!D4291,0)+IF(LCOH!$C$28=Menu!$A$3,'Approvvigionamento energia'!E4291,0)+IF(LCOH!$C$28=Menu!$A$4,'Approvvigionamento energia'!F4291,0)+IF(LCOH!$C$28=Menu!$A$5,'Approvvigionamento energia'!G4291,0)+IF(LCOH!$C$28=Menu!$A$6,'Approvvigionamento energia'!H4291,0)</f>
        <v>1074.1135088467704</v>
      </c>
      <c r="J4291">
        <f>'Approvvigionamento energia'!A4291+'Approvvigionamento energia'!B4291+'Approvvigionamento energia'!I4291</f>
        <v>1419.1135088467704</v>
      </c>
      <c r="K4291">
        <f>IF(MIN(LCOH!$C$18,J4291)&gt;=$P$48*LCOH!$C$18, MIN(LCOH!$C$18,J4291),0)</f>
        <v>1419.1135088467704</v>
      </c>
      <c r="L4291">
        <f t="shared" ref="L4291:L4354" si="135">J4291-K4291</f>
        <v>0</v>
      </c>
      <c r="M4291">
        <f>K4291/LCOH!$C$18</f>
        <v>0.94607567256451364</v>
      </c>
      <c r="N4291">
        <f>K4291/LCOH!$C$34</f>
        <v>27.343227530766288</v>
      </c>
    </row>
    <row r="4292" spans="1:14" x14ac:dyDescent="0.35">
      <c r="A4292">
        <f>'Profilo fotovoltaico'!B4294*LCOH!$C$20</f>
        <v>13</v>
      </c>
      <c r="B4292">
        <f>'Profilo eolico'!B4294*LCOH!$C$21</f>
        <v>210.10000000000002</v>
      </c>
      <c r="C4292">
        <f>$P$35*'Profilo fotovoltaico'!B4294</f>
        <v>95.609958439086839</v>
      </c>
      <c r="D4292">
        <f>$Q$37*'Profilo eolico'!B4294</f>
        <v>1225.8567913370575</v>
      </c>
      <c r="E4292">
        <f>$P$39*'Profilo fotovoltaico'!B4294+'Approvvigionamento energia'!$Q$39*'Profilo eolico'!B4294</f>
        <v>943.29508311256484</v>
      </c>
      <c r="F4292">
        <f>$P$41*'Profilo fotovoltaico'!B4294+'Approvvigionamento energia'!$Q$41*'Profilo eolico'!B4294</f>
        <v>660.73337488807215</v>
      </c>
      <c r="G4292">
        <f>$P$43*'Profilo fotovoltaico'!B4294+'Approvvigionamento energia'!$Q$43*'Profilo eolico'!B4294</f>
        <v>378.17166666357951</v>
      </c>
      <c r="H4292">
        <f t="shared" si="134"/>
        <v>1138.4335154826958</v>
      </c>
      <c r="I4292">
        <f>IF(LCOH!$C$28=Menu!$A$1,'Approvvigionamento energia'!C4292,0)+IF(LCOH!$C$28=Menu!$A$2,'Approvvigionamento energia'!D4292,0)+IF(LCOH!$C$28=Menu!$A$3,'Approvvigionamento energia'!E4292,0)+IF(LCOH!$C$28=Menu!$A$4,'Approvvigionamento energia'!F4292,0)+IF(LCOH!$C$28=Menu!$A$5,'Approvvigionamento energia'!G4292,0)+IF(LCOH!$C$28=Menu!$A$6,'Approvvigionamento energia'!H4292,0)</f>
        <v>660.73337488807215</v>
      </c>
      <c r="J4292">
        <f>'Approvvigionamento energia'!A4292+'Approvvigionamento energia'!B4292+'Approvvigionamento energia'!I4292</f>
        <v>883.83337488807217</v>
      </c>
      <c r="K4292">
        <f>IF(MIN(LCOH!$C$18,J4292)&gt;=$P$48*LCOH!$C$18, MIN(LCOH!$C$18,J4292),0)</f>
        <v>883.83337488807217</v>
      </c>
      <c r="L4292">
        <f t="shared" si="135"/>
        <v>0</v>
      </c>
      <c r="M4292">
        <f>K4292/LCOH!$C$18</f>
        <v>0.58922224992538141</v>
      </c>
      <c r="N4292">
        <f>K4292/LCOH!$C$34</f>
        <v>17.029544795531255</v>
      </c>
    </row>
    <row r="4293" spans="1:14" x14ac:dyDescent="0.35">
      <c r="A4293">
        <f>'Profilo fotovoltaico'!B4295*LCOH!$C$20</f>
        <v>0</v>
      </c>
      <c r="B4293">
        <f>'Profilo eolico'!B4295*LCOH!$C$21</f>
        <v>193.39999999999998</v>
      </c>
      <c r="C4293">
        <f>$P$35*'Profilo fotovoltaico'!B4295</f>
        <v>0</v>
      </c>
      <c r="D4293">
        <f>$Q$37*'Profilo eolico'!B4295</f>
        <v>1128.4183885987002</v>
      </c>
      <c r="E4293">
        <f>$P$39*'Profilo fotovoltaico'!B4295+'Approvvigionamento energia'!$Q$39*'Profilo eolico'!B4295</f>
        <v>846.31379144902508</v>
      </c>
      <c r="F4293">
        <f>$P$41*'Profilo fotovoltaico'!B4295+'Approvvigionamento energia'!$Q$41*'Profilo eolico'!B4295</f>
        <v>564.20919429935009</v>
      </c>
      <c r="G4293">
        <f>$P$43*'Profilo fotovoltaico'!B4295+'Approvvigionamento energia'!$Q$43*'Profilo eolico'!B4295</f>
        <v>282.10459714967504</v>
      </c>
      <c r="H4293">
        <f t="shared" si="134"/>
        <v>1138.4335154826958</v>
      </c>
      <c r="I4293">
        <f>IF(LCOH!$C$28=Menu!$A$1,'Approvvigionamento energia'!C4293,0)+IF(LCOH!$C$28=Menu!$A$2,'Approvvigionamento energia'!D4293,0)+IF(LCOH!$C$28=Menu!$A$3,'Approvvigionamento energia'!E4293,0)+IF(LCOH!$C$28=Menu!$A$4,'Approvvigionamento energia'!F4293,0)+IF(LCOH!$C$28=Menu!$A$5,'Approvvigionamento energia'!G4293,0)+IF(LCOH!$C$28=Menu!$A$6,'Approvvigionamento energia'!H4293,0)</f>
        <v>564.20919429935009</v>
      </c>
      <c r="J4293">
        <f>'Approvvigionamento energia'!A4293+'Approvvigionamento energia'!B4293+'Approvvigionamento energia'!I4293</f>
        <v>757.60919429935007</v>
      </c>
      <c r="K4293">
        <f>IF(MIN(LCOH!$C$18,J4293)&gt;=$P$48*LCOH!$C$18, MIN(LCOH!$C$18,J4293),0)</f>
        <v>757.60919429935007</v>
      </c>
      <c r="L4293">
        <f t="shared" si="135"/>
        <v>0</v>
      </c>
      <c r="M4293">
        <f>K4293/LCOH!$C$18</f>
        <v>0.50507279619956669</v>
      </c>
      <c r="N4293">
        <f>K4293/LCOH!$C$34</f>
        <v>14.597479658947016</v>
      </c>
    </row>
    <row r="4294" spans="1:14" x14ac:dyDescent="0.35">
      <c r="A4294">
        <f>'Profilo fotovoltaico'!B4296*LCOH!$C$20</f>
        <v>0</v>
      </c>
      <c r="B4294">
        <f>'Profilo eolico'!B4296*LCOH!$C$21</f>
        <v>185.20000000000002</v>
      </c>
      <c r="C4294">
        <f>$P$35*'Profilo fotovoltaico'!B4296</f>
        <v>0</v>
      </c>
      <c r="D4294">
        <f>$Q$37*'Profilo eolico'!B4296</f>
        <v>1080.5743824636986</v>
      </c>
      <c r="E4294">
        <f>$P$39*'Profilo fotovoltaico'!B4296+'Approvvigionamento energia'!$Q$39*'Profilo eolico'!B4296</f>
        <v>810.4307868477739</v>
      </c>
      <c r="F4294">
        <f>$P$41*'Profilo fotovoltaico'!B4296+'Approvvigionamento energia'!$Q$41*'Profilo eolico'!B4296</f>
        <v>540.28719123184931</v>
      </c>
      <c r="G4294">
        <f>$P$43*'Profilo fotovoltaico'!B4296+'Approvvigionamento energia'!$Q$43*'Profilo eolico'!B4296</f>
        <v>270.14359561592465</v>
      </c>
      <c r="H4294">
        <f t="shared" si="134"/>
        <v>1138.4335154826958</v>
      </c>
      <c r="I4294">
        <f>IF(LCOH!$C$28=Menu!$A$1,'Approvvigionamento energia'!C4294,0)+IF(LCOH!$C$28=Menu!$A$2,'Approvvigionamento energia'!D4294,0)+IF(LCOH!$C$28=Menu!$A$3,'Approvvigionamento energia'!E4294,0)+IF(LCOH!$C$28=Menu!$A$4,'Approvvigionamento energia'!F4294,0)+IF(LCOH!$C$28=Menu!$A$5,'Approvvigionamento energia'!G4294,0)+IF(LCOH!$C$28=Menu!$A$6,'Approvvigionamento energia'!H4294,0)</f>
        <v>540.28719123184931</v>
      </c>
      <c r="J4294">
        <f>'Approvvigionamento energia'!A4294+'Approvvigionamento energia'!B4294+'Approvvigionamento energia'!I4294</f>
        <v>725.48719123184935</v>
      </c>
      <c r="K4294">
        <f>IF(MIN(LCOH!$C$18,J4294)&gt;=$P$48*LCOH!$C$18, MIN(LCOH!$C$18,J4294),0)</f>
        <v>725.48719123184935</v>
      </c>
      <c r="L4294">
        <f t="shared" si="135"/>
        <v>0</v>
      </c>
      <c r="M4294">
        <f>K4294/LCOH!$C$18</f>
        <v>0.48365812748789955</v>
      </c>
      <c r="N4294">
        <f>K4294/LCOH!$C$34</f>
        <v>13.978558597916173</v>
      </c>
    </row>
    <row r="4295" spans="1:14" x14ac:dyDescent="0.35">
      <c r="A4295">
        <f>'Profilo fotovoltaico'!B4297*LCOH!$C$20</f>
        <v>0</v>
      </c>
      <c r="B4295">
        <f>'Profilo eolico'!B4297*LCOH!$C$21</f>
        <v>180.79999999999998</v>
      </c>
      <c r="C4295">
        <f>$P$35*'Profilo fotovoltaico'!B4297</f>
        <v>0</v>
      </c>
      <c r="D4295">
        <f>$Q$37*'Profilo eolico'!B4297</f>
        <v>1054.9019889278438</v>
      </c>
      <c r="E4295">
        <f>$P$39*'Profilo fotovoltaico'!B4297+'Approvvigionamento energia'!$Q$39*'Profilo eolico'!B4297</f>
        <v>791.17649169588287</v>
      </c>
      <c r="F4295">
        <f>$P$41*'Profilo fotovoltaico'!B4297+'Approvvigionamento energia'!$Q$41*'Profilo eolico'!B4297</f>
        <v>527.45099446392192</v>
      </c>
      <c r="G4295">
        <f>$P$43*'Profilo fotovoltaico'!B4297+'Approvvigionamento energia'!$Q$43*'Profilo eolico'!B4297</f>
        <v>263.72549723196096</v>
      </c>
      <c r="H4295">
        <f t="shared" si="134"/>
        <v>1138.4335154826958</v>
      </c>
      <c r="I4295">
        <f>IF(LCOH!$C$28=Menu!$A$1,'Approvvigionamento energia'!C4295,0)+IF(LCOH!$C$28=Menu!$A$2,'Approvvigionamento energia'!D4295,0)+IF(LCOH!$C$28=Menu!$A$3,'Approvvigionamento energia'!E4295,0)+IF(LCOH!$C$28=Menu!$A$4,'Approvvigionamento energia'!F4295,0)+IF(LCOH!$C$28=Menu!$A$5,'Approvvigionamento energia'!G4295,0)+IF(LCOH!$C$28=Menu!$A$6,'Approvvigionamento energia'!H4295,0)</f>
        <v>527.45099446392192</v>
      </c>
      <c r="J4295">
        <f>'Approvvigionamento energia'!A4295+'Approvvigionamento energia'!B4295+'Approvvigionamento energia'!I4295</f>
        <v>708.25099446392187</v>
      </c>
      <c r="K4295">
        <f>IF(MIN(LCOH!$C$18,J4295)&gt;=$P$48*LCOH!$C$18, MIN(LCOH!$C$18,J4295),0)</f>
        <v>708.25099446392187</v>
      </c>
      <c r="L4295">
        <f t="shared" si="135"/>
        <v>0</v>
      </c>
      <c r="M4295">
        <f>K4295/LCOH!$C$18</f>
        <v>0.4721673296426146</v>
      </c>
      <c r="N4295">
        <f>K4295/LCOH!$C$34</f>
        <v>13.646454613948398</v>
      </c>
    </row>
    <row r="4296" spans="1:14" x14ac:dyDescent="0.35">
      <c r="A4296">
        <f>'Profilo fotovoltaico'!B4298*LCOH!$C$20</f>
        <v>0</v>
      </c>
      <c r="B4296">
        <f>'Profilo eolico'!B4298*LCOH!$C$21</f>
        <v>180.2</v>
      </c>
      <c r="C4296">
        <f>$P$35*'Profilo fotovoltaico'!B4298</f>
        <v>0</v>
      </c>
      <c r="D4296">
        <f>$Q$37*'Profilo eolico'!B4298</f>
        <v>1051.4012079911365</v>
      </c>
      <c r="E4296">
        <f>$P$39*'Profilo fotovoltaico'!B4298+'Approvvigionamento energia'!$Q$39*'Profilo eolico'!B4298</f>
        <v>788.55090599335233</v>
      </c>
      <c r="F4296">
        <f>$P$41*'Profilo fotovoltaico'!B4298+'Approvvigionamento energia'!$Q$41*'Profilo eolico'!B4298</f>
        <v>525.70060399556826</v>
      </c>
      <c r="G4296">
        <f>$P$43*'Profilo fotovoltaico'!B4298+'Approvvigionamento energia'!$Q$43*'Profilo eolico'!B4298</f>
        <v>262.85030199778413</v>
      </c>
      <c r="H4296">
        <f t="shared" si="134"/>
        <v>1138.4335154826958</v>
      </c>
      <c r="I4296">
        <f>IF(LCOH!$C$28=Menu!$A$1,'Approvvigionamento energia'!C4296,0)+IF(LCOH!$C$28=Menu!$A$2,'Approvvigionamento energia'!D4296,0)+IF(LCOH!$C$28=Menu!$A$3,'Approvvigionamento energia'!E4296,0)+IF(LCOH!$C$28=Menu!$A$4,'Approvvigionamento energia'!F4296,0)+IF(LCOH!$C$28=Menu!$A$5,'Approvvigionamento energia'!G4296,0)+IF(LCOH!$C$28=Menu!$A$6,'Approvvigionamento energia'!H4296,0)</f>
        <v>525.70060399556826</v>
      </c>
      <c r="J4296">
        <f>'Approvvigionamento energia'!A4296+'Approvvigionamento energia'!B4296+'Approvvigionamento energia'!I4296</f>
        <v>705.90060399556819</v>
      </c>
      <c r="K4296">
        <f>IF(MIN(LCOH!$C$18,J4296)&gt;=$P$48*LCOH!$C$18, MIN(LCOH!$C$18,J4296),0)</f>
        <v>705.90060399556819</v>
      </c>
      <c r="L4296">
        <f t="shared" si="135"/>
        <v>0</v>
      </c>
      <c r="M4296">
        <f>K4296/LCOH!$C$18</f>
        <v>0.47060040266371211</v>
      </c>
      <c r="N4296">
        <f>K4296/LCOH!$C$34</f>
        <v>13.601167707043704</v>
      </c>
    </row>
    <row r="4297" spans="1:14" x14ac:dyDescent="0.35">
      <c r="A4297">
        <f>'Profilo fotovoltaico'!B4299*LCOH!$C$20</f>
        <v>0</v>
      </c>
      <c r="B4297">
        <f>'Profilo eolico'!B4299*LCOH!$C$21</f>
        <v>181.4</v>
      </c>
      <c r="C4297">
        <f>$P$35*'Profilo fotovoltaico'!B4299</f>
        <v>0</v>
      </c>
      <c r="D4297">
        <f>$Q$37*'Profilo eolico'!B4299</f>
        <v>1058.4027698645514</v>
      </c>
      <c r="E4297">
        <f>$P$39*'Profilo fotovoltaico'!B4299+'Approvvigionamento energia'!$Q$39*'Profilo eolico'!B4299</f>
        <v>793.80207739841353</v>
      </c>
      <c r="F4297">
        <f>$P$41*'Profilo fotovoltaico'!B4299+'Approvvigionamento energia'!$Q$41*'Profilo eolico'!B4299</f>
        <v>529.20138493227569</v>
      </c>
      <c r="G4297">
        <f>$P$43*'Profilo fotovoltaico'!B4299+'Approvvigionamento energia'!$Q$43*'Profilo eolico'!B4299</f>
        <v>264.60069246613784</v>
      </c>
      <c r="H4297">
        <f t="shared" si="134"/>
        <v>1138.4335154826958</v>
      </c>
      <c r="I4297">
        <f>IF(LCOH!$C$28=Menu!$A$1,'Approvvigionamento energia'!C4297,0)+IF(LCOH!$C$28=Menu!$A$2,'Approvvigionamento energia'!D4297,0)+IF(LCOH!$C$28=Menu!$A$3,'Approvvigionamento energia'!E4297,0)+IF(LCOH!$C$28=Menu!$A$4,'Approvvigionamento energia'!F4297,0)+IF(LCOH!$C$28=Menu!$A$5,'Approvvigionamento energia'!G4297,0)+IF(LCOH!$C$28=Menu!$A$6,'Approvvigionamento energia'!H4297,0)</f>
        <v>529.20138493227569</v>
      </c>
      <c r="J4297">
        <f>'Approvvigionamento energia'!A4297+'Approvvigionamento energia'!B4297+'Approvvigionamento energia'!I4297</f>
        <v>710.60138493227566</v>
      </c>
      <c r="K4297">
        <f>IF(MIN(LCOH!$C$18,J4297)&gt;=$P$48*LCOH!$C$18, MIN(LCOH!$C$18,J4297),0)</f>
        <v>710.60138493227566</v>
      </c>
      <c r="L4297">
        <f t="shared" si="135"/>
        <v>0</v>
      </c>
      <c r="M4297">
        <f>K4297/LCOH!$C$18</f>
        <v>0.47373425662151714</v>
      </c>
      <c r="N4297">
        <f>K4297/LCOH!$C$34</f>
        <v>13.691741520853096</v>
      </c>
    </row>
    <row r="4298" spans="1:14" x14ac:dyDescent="0.35">
      <c r="A4298">
        <f>'Profilo fotovoltaico'!B4300*LCOH!$C$20</f>
        <v>0</v>
      </c>
      <c r="B4298">
        <f>'Profilo eolico'!B4300*LCOH!$C$21</f>
        <v>183.60000000000002</v>
      </c>
      <c r="C4298">
        <f>$P$35*'Profilo fotovoltaico'!B4300</f>
        <v>0</v>
      </c>
      <c r="D4298">
        <f>$Q$37*'Profilo eolico'!B4300</f>
        <v>1071.2389666324787</v>
      </c>
      <c r="E4298">
        <f>$P$39*'Profilo fotovoltaico'!B4300+'Approvvigionamento energia'!$Q$39*'Profilo eolico'!B4300</f>
        <v>803.42922497435904</v>
      </c>
      <c r="F4298">
        <f>$P$41*'Profilo fotovoltaico'!B4300+'Approvvigionamento energia'!$Q$41*'Profilo eolico'!B4300</f>
        <v>535.61948331623933</v>
      </c>
      <c r="G4298">
        <f>$P$43*'Profilo fotovoltaico'!B4300+'Approvvigionamento energia'!$Q$43*'Profilo eolico'!B4300</f>
        <v>267.80974165811966</v>
      </c>
      <c r="H4298">
        <f t="shared" si="134"/>
        <v>1138.4335154826958</v>
      </c>
      <c r="I4298">
        <f>IF(LCOH!$C$28=Menu!$A$1,'Approvvigionamento energia'!C4298,0)+IF(LCOH!$C$28=Menu!$A$2,'Approvvigionamento energia'!D4298,0)+IF(LCOH!$C$28=Menu!$A$3,'Approvvigionamento energia'!E4298,0)+IF(LCOH!$C$28=Menu!$A$4,'Approvvigionamento energia'!F4298,0)+IF(LCOH!$C$28=Menu!$A$5,'Approvvigionamento energia'!G4298,0)+IF(LCOH!$C$28=Menu!$A$6,'Approvvigionamento energia'!H4298,0)</f>
        <v>535.61948331623933</v>
      </c>
      <c r="J4298">
        <f>'Approvvigionamento energia'!A4298+'Approvvigionamento energia'!B4298+'Approvvigionamento energia'!I4298</f>
        <v>719.21948331623935</v>
      </c>
      <c r="K4298">
        <f>IF(MIN(LCOH!$C$18,J4298)&gt;=$P$48*LCOH!$C$18, MIN(LCOH!$C$18,J4298),0)</f>
        <v>719.21948331623935</v>
      </c>
      <c r="L4298">
        <f t="shared" si="135"/>
        <v>0</v>
      </c>
      <c r="M4298">
        <f>K4298/LCOH!$C$18</f>
        <v>0.47947965554415956</v>
      </c>
      <c r="N4298">
        <f>K4298/LCOH!$C$34</f>
        <v>13.857793512836983</v>
      </c>
    </row>
    <row r="4299" spans="1:14" x14ac:dyDescent="0.35">
      <c r="A4299">
        <f>'Profilo fotovoltaico'!B4301*LCOH!$C$20</f>
        <v>0</v>
      </c>
      <c r="B4299">
        <f>'Profilo eolico'!B4301*LCOH!$C$21</f>
        <v>189.1</v>
      </c>
      <c r="C4299">
        <f>$P$35*'Profilo fotovoltaico'!B4301</f>
        <v>0</v>
      </c>
      <c r="D4299">
        <f>$Q$37*'Profilo eolico'!B4301</f>
        <v>1103.329458552297</v>
      </c>
      <c r="E4299">
        <f>$P$39*'Profilo fotovoltaico'!B4301+'Approvvigionamento energia'!$Q$39*'Profilo eolico'!B4301</f>
        <v>827.49709391422255</v>
      </c>
      <c r="F4299">
        <f>$P$41*'Profilo fotovoltaico'!B4301+'Approvvigionamento energia'!$Q$41*'Profilo eolico'!B4301</f>
        <v>551.66472927614848</v>
      </c>
      <c r="G4299">
        <f>$P$43*'Profilo fotovoltaico'!B4301+'Approvvigionamento energia'!$Q$43*'Profilo eolico'!B4301</f>
        <v>275.83236463807424</v>
      </c>
      <c r="H4299">
        <f t="shared" si="134"/>
        <v>1138.4335154826958</v>
      </c>
      <c r="I4299">
        <f>IF(LCOH!$C$28=Menu!$A$1,'Approvvigionamento energia'!C4299,0)+IF(LCOH!$C$28=Menu!$A$2,'Approvvigionamento energia'!D4299,0)+IF(LCOH!$C$28=Menu!$A$3,'Approvvigionamento energia'!E4299,0)+IF(LCOH!$C$28=Menu!$A$4,'Approvvigionamento energia'!F4299,0)+IF(LCOH!$C$28=Menu!$A$5,'Approvvigionamento energia'!G4299,0)+IF(LCOH!$C$28=Menu!$A$6,'Approvvigionamento energia'!H4299,0)</f>
        <v>551.66472927614848</v>
      </c>
      <c r="J4299">
        <f>'Approvvigionamento energia'!A4299+'Approvvigionamento energia'!B4299+'Approvvigionamento energia'!I4299</f>
        <v>740.7647292761485</v>
      </c>
      <c r="K4299">
        <f>IF(MIN(LCOH!$C$18,J4299)&gt;=$P$48*LCOH!$C$18, MIN(LCOH!$C$18,J4299),0)</f>
        <v>740.7647292761485</v>
      </c>
      <c r="L4299">
        <f t="shared" si="135"/>
        <v>0</v>
      </c>
      <c r="M4299">
        <f>K4299/LCOH!$C$18</f>
        <v>0.49384315285076569</v>
      </c>
      <c r="N4299">
        <f>K4299/LCOH!$C$34</f>
        <v>14.272923492796696</v>
      </c>
    </row>
    <row r="4300" spans="1:14" x14ac:dyDescent="0.35">
      <c r="A4300">
        <f>'Profilo fotovoltaico'!B4302*LCOH!$C$20</f>
        <v>0</v>
      </c>
      <c r="B4300">
        <f>'Profilo eolico'!B4302*LCOH!$C$21</f>
        <v>196.39999999999998</v>
      </c>
      <c r="C4300">
        <f>$P$35*'Profilo fotovoltaico'!B4302</f>
        <v>0</v>
      </c>
      <c r="D4300">
        <f>$Q$37*'Profilo eolico'!B4302</f>
        <v>1145.9222932822374</v>
      </c>
      <c r="E4300">
        <f>$P$39*'Profilo fotovoltaico'!B4302+'Approvvigionamento energia'!$Q$39*'Profilo eolico'!B4302</f>
        <v>859.44171996167802</v>
      </c>
      <c r="F4300">
        <f>$P$41*'Profilo fotovoltaico'!B4302+'Approvvigionamento energia'!$Q$41*'Profilo eolico'!B4302</f>
        <v>572.96114664111872</v>
      </c>
      <c r="G4300">
        <f>$P$43*'Profilo fotovoltaico'!B4302+'Approvvigionamento energia'!$Q$43*'Profilo eolico'!B4302</f>
        <v>286.48057332055936</v>
      </c>
      <c r="H4300">
        <f t="shared" si="134"/>
        <v>1138.4335154826958</v>
      </c>
      <c r="I4300">
        <f>IF(LCOH!$C$28=Menu!$A$1,'Approvvigionamento energia'!C4300,0)+IF(LCOH!$C$28=Menu!$A$2,'Approvvigionamento energia'!D4300,0)+IF(LCOH!$C$28=Menu!$A$3,'Approvvigionamento energia'!E4300,0)+IF(LCOH!$C$28=Menu!$A$4,'Approvvigionamento energia'!F4300,0)+IF(LCOH!$C$28=Menu!$A$5,'Approvvigionamento energia'!G4300,0)+IF(LCOH!$C$28=Menu!$A$6,'Approvvigionamento energia'!H4300,0)</f>
        <v>572.96114664111872</v>
      </c>
      <c r="J4300">
        <f>'Approvvigionamento energia'!A4300+'Approvvigionamento energia'!B4300+'Approvvigionamento energia'!I4300</f>
        <v>769.36114664111869</v>
      </c>
      <c r="K4300">
        <f>IF(MIN(LCOH!$C$18,J4300)&gt;=$P$48*LCOH!$C$18, MIN(LCOH!$C$18,J4300),0)</f>
        <v>769.36114664111869</v>
      </c>
      <c r="L4300">
        <f t="shared" si="135"/>
        <v>0</v>
      </c>
      <c r="M4300">
        <f>K4300/LCOH!$C$18</f>
        <v>0.5129074310940791</v>
      </c>
      <c r="N4300">
        <f>K4300/LCOH!$C$34</f>
        <v>14.823914193470495</v>
      </c>
    </row>
    <row r="4301" spans="1:14" x14ac:dyDescent="0.35">
      <c r="A4301">
        <f>'Profilo fotovoltaico'!B4303*LCOH!$C$20</f>
        <v>1</v>
      </c>
      <c r="B4301">
        <f>'Profilo eolico'!B4303*LCOH!$C$21</f>
        <v>201.2</v>
      </c>
      <c r="C4301">
        <f>$P$35*'Profilo fotovoltaico'!B4303</f>
        <v>7.3546121876220649</v>
      </c>
      <c r="D4301">
        <f>$Q$37*'Profilo eolico'!B4303</f>
        <v>1173.9285407758971</v>
      </c>
      <c r="E4301">
        <f>$P$39*'Profilo fotovoltaico'!B4303+'Approvvigionamento energia'!$Q$39*'Profilo eolico'!B4303</f>
        <v>882.28505862882821</v>
      </c>
      <c r="F4301">
        <f>$P$41*'Profilo fotovoltaico'!B4303+'Approvvigionamento energia'!$Q$41*'Profilo eolico'!B4303</f>
        <v>590.64157648175956</v>
      </c>
      <c r="G4301">
        <f>$P$43*'Profilo fotovoltaico'!B4303+'Approvvigionamento energia'!$Q$43*'Profilo eolico'!B4303</f>
        <v>298.99809433469085</v>
      </c>
      <c r="H4301">
        <f t="shared" si="134"/>
        <v>1138.4335154826958</v>
      </c>
      <c r="I4301">
        <f>IF(LCOH!$C$28=Menu!$A$1,'Approvvigionamento energia'!C4301,0)+IF(LCOH!$C$28=Menu!$A$2,'Approvvigionamento energia'!D4301,0)+IF(LCOH!$C$28=Menu!$A$3,'Approvvigionamento energia'!E4301,0)+IF(LCOH!$C$28=Menu!$A$4,'Approvvigionamento energia'!F4301,0)+IF(LCOH!$C$28=Menu!$A$5,'Approvvigionamento energia'!G4301,0)+IF(LCOH!$C$28=Menu!$A$6,'Approvvigionamento energia'!H4301,0)</f>
        <v>590.64157648175956</v>
      </c>
      <c r="J4301">
        <f>'Approvvigionamento energia'!A4301+'Approvvigionamento energia'!B4301+'Approvvigionamento energia'!I4301</f>
        <v>792.8415764817596</v>
      </c>
      <c r="K4301">
        <f>IF(MIN(LCOH!$C$18,J4301)&gt;=$P$48*LCOH!$C$18, MIN(LCOH!$C$18,J4301),0)</f>
        <v>792.8415764817596</v>
      </c>
      <c r="L4301">
        <f t="shared" si="135"/>
        <v>0</v>
      </c>
      <c r="M4301">
        <f>K4301/LCOH!$C$18</f>
        <v>0.52856105098783979</v>
      </c>
      <c r="N4301">
        <f>K4301/LCOH!$C$34</f>
        <v>15.276330953405774</v>
      </c>
    </row>
    <row r="4302" spans="1:14" x14ac:dyDescent="0.35">
      <c r="A4302">
        <f>'Profilo fotovoltaico'!B4304*LCOH!$C$20</f>
        <v>50</v>
      </c>
      <c r="B4302">
        <f>'Profilo eolico'!B4304*LCOH!$C$21</f>
        <v>199.9</v>
      </c>
      <c r="C4302">
        <f>$P$35*'Profilo fotovoltaico'!B4304</f>
        <v>367.73060938110325</v>
      </c>
      <c r="D4302">
        <f>$Q$37*'Profilo eolico'!B4304</f>
        <v>1166.3435154130309</v>
      </c>
      <c r="E4302">
        <f>$P$39*'Profilo fotovoltaico'!B4304+'Approvvigionamento energia'!$Q$39*'Profilo eolico'!B4304</f>
        <v>966.69028890504887</v>
      </c>
      <c r="F4302">
        <f>$P$41*'Profilo fotovoltaico'!B4304+'Approvvigionamento energia'!$Q$41*'Profilo eolico'!B4304</f>
        <v>767.03706239706707</v>
      </c>
      <c r="G4302">
        <f>$P$43*'Profilo fotovoltaico'!B4304+'Approvvigionamento energia'!$Q$43*'Profilo eolico'!B4304</f>
        <v>567.38383588908516</v>
      </c>
      <c r="H4302">
        <f t="shared" si="134"/>
        <v>1138.4335154826958</v>
      </c>
      <c r="I4302">
        <f>IF(LCOH!$C$28=Menu!$A$1,'Approvvigionamento energia'!C4302,0)+IF(LCOH!$C$28=Menu!$A$2,'Approvvigionamento energia'!D4302,0)+IF(LCOH!$C$28=Menu!$A$3,'Approvvigionamento energia'!E4302,0)+IF(LCOH!$C$28=Menu!$A$4,'Approvvigionamento energia'!F4302,0)+IF(LCOH!$C$28=Menu!$A$5,'Approvvigionamento energia'!G4302,0)+IF(LCOH!$C$28=Menu!$A$6,'Approvvigionamento energia'!H4302,0)</f>
        <v>767.03706239706707</v>
      </c>
      <c r="J4302">
        <f>'Approvvigionamento energia'!A4302+'Approvvigionamento energia'!B4302+'Approvvigionamento energia'!I4302</f>
        <v>1016.9370623970671</v>
      </c>
      <c r="K4302">
        <f>IF(MIN(LCOH!$C$18,J4302)&gt;=$P$48*LCOH!$C$18, MIN(LCOH!$C$18,J4302),0)</f>
        <v>1016.9370623970671</v>
      </c>
      <c r="L4302">
        <f t="shared" si="135"/>
        <v>0</v>
      </c>
      <c r="M4302">
        <f>K4302/LCOH!$C$18</f>
        <v>0.67795804159804474</v>
      </c>
      <c r="N4302">
        <f>K4302/LCOH!$C$34</f>
        <v>19.594163051966611</v>
      </c>
    </row>
    <row r="4303" spans="1:14" x14ac:dyDescent="0.35">
      <c r="A4303">
        <f>'Profilo fotovoltaico'!B4305*LCOH!$C$20</f>
        <v>153</v>
      </c>
      <c r="B4303">
        <f>'Profilo eolico'!B4305*LCOH!$C$21</f>
        <v>212.5</v>
      </c>
      <c r="C4303">
        <f>$P$35*'Profilo fotovoltaico'!B4305</f>
        <v>1125.2556647061758</v>
      </c>
      <c r="D4303">
        <f>$Q$37*'Profilo eolico'!B4305</f>
        <v>1239.8599150838872</v>
      </c>
      <c r="E4303">
        <f>$P$39*'Profilo fotovoltaico'!B4305+'Approvvigionamento energia'!$Q$39*'Profilo eolico'!B4305</f>
        <v>1211.2088524894593</v>
      </c>
      <c r="F4303">
        <f>$P$41*'Profilo fotovoltaico'!B4305+'Approvvigionamento energia'!$Q$41*'Profilo eolico'!B4305</f>
        <v>1182.5577898950314</v>
      </c>
      <c r="G4303">
        <f>$P$43*'Profilo fotovoltaico'!B4305+'Approvvigionamento energia'!$Q$43*'Profilo eolico'!B4305</f>
        <v>1153.9067273006037</v>
      </c>
      <c r="H4303">
        <f t="shared" si="134"/>
        <v>1138.4335154826958</v>
      </c>
      <c r="I4303">
        <f>IF(LCOH!$C$28=Menu!$A$1,'Approvvigionamento energia'!C4303,0)+IF(LCOH!$C$28=Menu!$A$2,'Approvvigionamento energia'!D4303,0)+IF(LCOH!$C$28=Menu!$A$3,'Approvvigionamento energia'!E4303,0)+IF(LCOH!$C$28=Menu!$A$4,'Approvvigionamento energia'!F4303,0)+IF(LCOH!$C$28=Menu!$A$5,'Approvvigionamento energia'!G4303,0)+IF(LCOH!$C$28=Menu!$A$6,'Approvvigionamento energia'!H4303,0)</f>
        <v>1182.5577898950314</v>
      </c>
      <c r="J4303">
        <f>'Approvvigionamento energia'!A4303+'Approvvigionamento energia'!B4303+'Approvvigionamento energia'!I4303</f>
        <v>1548.0577898950314</v>
      </c>
      <c r="K4303">
        <f>IF(MIN(LCOH!$C$18,J4303)&gt;=$P$48*LCOH!$C$18, MIN(LCOH!$C$18,J4303),0)</f>
        <v>1500</v>
      </c>
      <c r="L4303">
        <f t="shared" si="135"/>
        <v>48.057789895031419</v>
      </c>
      <c r="M4303">
        <f>K4303/LCOH!$C$18</f>
        <v>1</v>
      </c>
      <c r="N4303">
        <f>K4303/LCOH!$C$34</f>
        <v>28.901734104046245</v>
      </c>
    </row>
    <row r="4304" spans="1:14" x14ac:dyDescent="0.35">
      <c r="A4304">
        <f>'Profilo fotovoltaico'!B4306*LCOH!$C$20</f>
        <v>292</v>
      </c>
      <c r="B4304">
        <f>'Profilo eolico'!B4306*LCOH!$C$21</f>
        <v>247.1</v>
      </c>
      <c r="C4304">
        <f>$P$35*'Profilo fotovoltaico'!B4306</f>
        <v>2147.5467587856429</v>
      </c>
      <c r="D4304">
        <f>$Q$37*'Profilo eolico'!B4306</f>
        <v>1441.7382824340166</v>
      </c>
      <c r="E4304">
        <f>$P$39*'Profilo fotovoltaico'!B4306+'Approvvigionamento energia'!$Q$39*'Profilo eolico'!B4306</f>
        <v>1618.1904015219231</v>
      </c>
      <c r="F4304">
        <f>$P$41*'Profilo fotovoltaico'!B4306+'Approvvigionamento energia'!$Q$41*'Profilo eolico'!B4306</f>
        <v>1794.6425206098297</v>
      </c>
      <c r="G4304">
        <f>$P$43*'Profilo fotovoltaico'!B4306+'Approvvigionamento energia'!$Q$43*'Profilo eolico'!B4306</f>
        <v>1971.0946396977363</v>
      </c>
      <c r="H4304">
        <f t="shared" si="134"/>
        <v>1138.4335154826958</v>
      </c>
      <c r="I4304">
        <f>IF(LCOH!$C$28=Menu!$A$1,'Approvvigionamento energia'!C4304,0)+IF(LCOH!$C$28=Menu!$A$2,'Approvvigionamento energia'!D4304,0)+IF(LCOH!$C$28=Menu!$A$3,'Approvvigionamento energia'!E4304,0)+IF(LCOH!$C$28=Menu!$A$4,'Approvvigionamento energia'!F4304,0)+IF(LCOH!$C$28=Menu!$A$5,'Approvvigionamento energia'!G4304,0)+IF(LCOH!$C$28=Menu!$A$6,'Approvvigionamento energia'!H4304,0)</f>
        <v>1794.6425206098297</v>
      </c>
      <c r="J4304">
        <f>'Approvvigionamento energia'!A4304+'Approvvigionamento energia'!B4304+'Approvvigionamento energia'!I4304</f>
        <v>2333.7425206098296</v>
      </c>
      <c r="K4304">
        <f>IF(MIN(LCOH!$C$18,J4304)&gt;=$P$48*LCOH!$C$18, MIN(LCOH!$C$18,J4304),0)</f>
        <v>1500</v>
      </c>
      <c r="L4304">
        <f t="shared" si="135"/>
        <v>833.74252060982963</v>
      </c>
      <c r="M4304">
        <f>K4304/LCOH!$C$18</f>
        <v>1</v>
      </c>
      <c r="N4304">
        <f>K4304/LCOH!$C$34</f>
        <v>28.901734104046245</v>
      </c>
    </row>
    <row r="4305" spans="1:14" x14ac:dyDescent="0.35">
      <c r="A4305">
        <f>'Profilo fotovoltaico'!B4307*LCOH!$C$20</f>
        <v>430</v>
      </c>
      <c r="B4305">
        <f>'Profilo eolico'!B4307*LCOH!$C$21</f>
        <v>256.7</v>
      </c>
      <c r="C4305">
        <f>$P$35*'Profilo fotovoltaico'!B4307</f>
        <v>3162.4832406774881</v>
      </c>
      <c r="D4305">
        <f>$Q$37*'Profilo eolico'!B4307</f>
        <v>1497.7507774213359</v>
      </c>
      <c r="E4305">
        <f>$P$39*'Profilo fotovoltaico'!B4307+'Approvvigionamento energia'!$Q$39*'Profilo eolico'!B4307</f>
        <v>1913.9338932353739</v>
      </c>
      <c r="F4305">
        <f>$P$41*'Profilo fotovoltaico'!B4307+'Approvvigionamento energia'!$Q$41*'Profilo eolico'!B4307</f>
        <v>2330.117009049412</v>
      </c>
      <c r="G4305">
        <f>$P$43*'Profilo fotovoltaico'!B4307+'Approvvigionamento energia'!$Q$43*'Profilo eolico'!B4307</f>
        <v>2746.30012486345</v>
      </c>
      <c r="H4305">
        <f t="shared" si="134"/>
        <v>1138.4335154826958</v>
      </c>
      <c r="I4305">
        <f>IF(LCOH!$C$28=Menu!$A$1,'Approvvigionamento energia'!C4305,0)+IF(LCOH!$C$28=Menu!$A$2,'Approvvigionamento energia'!D4305,0)+IF(LCOH!$C$28=Menu!$A$3,'Approvvigionamento energia'!E4305,0)+IF(LCOH!$C$28=Menu!$A$4,'Approvvigionamento energia'!F4305,0)+IF(LCOH!$C$28=Menu!$A$5,'Approvvigionamento energia'!G4305,0)+IF(LCOH!$C$28=Menu!$A$6,'Approvvigionamento energia'!H4305,0)</f>
        <v>2330.117009049412</v>
      </c>
      <c r="J4305">
        <f>'Approvvigionamento energia'!A4305+'Approvvigionamento energia'!B4305+'Approvvigionamento energia'!I4305</f>
        <v>3016.8170090494123</v>
      </c>
      <c r="K4305">
        <f>IF(MIN(LCOH!$C$18,J4305)&gt;=$P$48*LCOH!$C$18, MIN(LCOH!$C$18,J4305),0)</f>
        <v>1500</v>
      </c>
      <c r="L4305">
        <f t="shared" si="135"/>
        <v>1516.8170090494123</v>
      </c>
      <c r="M4305">
        <f>K4305/LCOH!$C$18</f>
        <v>1</v>
      </c>
      <c r="N4305">
        <f>K4305/LCOH!$C$34</f>
        <v>28.901734104046245</v>
      </c>
    </row>
    <row r="4306" spans="1:14" x14ac:dyDescent="0.35">
      <c r="A4306">
        <f>'Profilo fotovoltaico'!B4308*LCOH!$C$20</f>
        <v>544</v>
      </c>
      <c r="B4306">
        <f>'Profilo eolico'!B4308*LCOH!$C$21</f>
        <v>257.10000000000002</v>
      </c>
      <c r="C4306">
        <f>$P$35*'Profilo fotovoltaico'!B4308</f>
        <v>4000.9090300664038</v>
      </c>
      <c r="D4306">
        <f>$Q$37*'Profilo eolico'!B4308</f>
        <v>1500.0846313791408</v>
      </c>
      <c r="E4306">
        <f>$P$39*'Profilo fotovoltaico'!B4308+'Approvvigionamento energia'!$Q$39*'Profilo eolico'!B4308</f>
        <v>2125.2907310509563</v>
      </c>
      <c r="F4306">
        <f>$P$41*'Profilo fotovoltaico'!B4308+'Approvvigionamento energia'!$Q$41*'Profilo eolico'!B4308</f>
        <v>2750.4968307227723</v>
      </c>
      <c r="G4306">
        <f>$P$43*'Profilo fotovoltaico'!B4308+'Approvvigionamento energia'!$Q$43*'Profilo eolico'!B4308</f>
        <v>3375.7029303945878</v>
      </c>
      <c r="H4306">
        <f t="shared" si="134"/>
        <v>1138.4335154826958</v>
      </c>
      <c r="I4306">
        <f>IF(LCOH!$C$28=Menu!$A$1,'Approvvigionamento energia'!C4306,0)+IF(LCOH!$C$28=Menu!$A$2,'Approvvigionamento energia'!D4306,0)+IF(LCOH!$C$28=Menu!$A$3,'Approvvigionamento energia'!E4306,0)+IF(LCOH!$C$28=Menu!$A$4,'Approvvigionamento energia'!F4306,0)+IF(LCOH!$C$28=Menu!$A$5,'Approvvigionamento energia'!G4306,0)+IF(LCOH!$C$28=Menu!$A$6,'Approvvigionamento energia'!H4306,0)</f>
        <v>2750.4968307227723</v>
      </c>
      <c r="J4306">
        <f>'Approvvigionamento energia'!A4306+'Approvvigionamento energia'!B4306+'Approvvigionamento energia'!I4306</f>
        <v>3551.5968307227722</v>
      </c>
      <c r="K4306">
        <f>IF(MIN(LCOH!$C$18,J4306)&gt;=$P$48*LCOH!$C$18, MIN(LCOH!$C$18,J4306),0)</f>
        <v>1500</v>
      </c>
      <c r="L4306">
        <f t="shared" si="135"/>
        <v>2051.5968307227722</v>
      </c>
      <c r="M4306">
        <f>K4306/LCOH!$C$18</f>
        <v>1</v>
      </c>
      <c r="N4306">
        <f>K4306/LCOH!$C$34</f>
        <v>28.901734104046245</v>
      </c>
    </row>
    <row r="4307" spans="1:14" x14ac:dyDescent="0.35">
      <c r="A4307">
        <f>'Profilo fotovoltaico'!B4309*LCOH!$C$20</f>
        <v>625</v>
      </c>
      <c r="B4307">
        <f>'Profilo eolico'!B4309*LCOH!$C$21</f>
        <v>259.2</v>
      </c>
      <c r="C4307">
        <f>$P$35*'Profilo fotovoltaico'!B4309</f>
        <v>4596.632617263791</v>
      </c>
      <c r="D4307">
        <f>$Q$37*'Profilo eolico'!B4309</f>
        <v>1512.3373646576169</v>
      </c>
      <c r="E4307">
        <f>$P$39*'Profilo fotovoltaico'!B4309+'Approvvigionamento energia'!$Q$39*'Profilo eolico'!B4309</f>
        <v>2283.4111778091601</v>
      </c>
      <c r="F4307">
        <f>$P$41*'Profilo fotovoltaico'!B4309+'Approvvigionamento energia'!$Q$41*'Profilo eolico'!B4309</f>
        <v>3054.4849909607037</v>
      </c>
      <c r="G4307">
        <f>$P$43*'Profilo fotovoltaico'!B4309+'Approvvigionamento energia'!$Q$43*'Profilo eolico'!B4309</f>
        <v>3825.5588041122473</v>
      </c>
      <c r="H4307">
        <f t="shared" si="134"/>
        <v>1138.4335154826958</v>
      </c>
      <c r="I4307">
        <f>IF(LCOH!$C$28=Menu!$A$1,'Approvvigionamento energia'!C4307,0)+IF(LCOH!$C$28=Menu!$A$2,'Approvvigionamento energia'!D4307,0)+IF(LCOH!$C$28=Menu!$A$3,'Approvvigionamento energia'!E4307,0)+IF(LCOH!$C$28=Menu!$A$4,'Approvvigionamento energia'!F4307,0)+IF(LCOH!$C$28=Menu!$A$5,'Approvvigionamento energia'!G4307,0)+IF(LCOH!$C$28=Menu!$A$6,'Approvvigionamento energia'!H4307,0)</f>
        <v>3054.4849909607037</v>
      </c>
      <c r="J4307">
        <f>'Approvvigionamento energia'!A4307+'Approvvigionamento energia'!B4307+'Approvvigionamento energia'!I4307</f>
        <v>3938.6849909607035</v>
      </c>
      <c r="K4307">
        <f>IF(MIN(LCOH!$C$18,J4307)&gt;=$P$48*LCOH!$C$18, MIN(LCOH!$C$18,J4307),0)</f>
        <v>1500</v>
      </c>
      <c r="L4307">
        <f t="shared" si="135"/>
        <v>2438.6849909607035</v>
      </c>
      <c r="M4307">
        <f>K4307/LCOH!$C$18</f>
        <v>1</v>
      </c>
      <c r="N4307">
        <f>K4307/LCOH!$C$34</f>
        <v>28.901734104046245</v>
      </c>
    </row>
    <row r="4308" spans="1:14" x14ac:dyDescent="0.35">
      <c r="A4308">
        <f>'Profilo fotovoltaico'!B4310*LCOH!$C$20</f>
        <v>667</v>
      </c>
      <c r="B4308">
        <f>'Profilo eolico'!B4310*LCOH!$C$21</f>
        <v>267.10000000000002</v>
      </c>
      <c r="C4308">
        <f>$P$35*'Profilo fotovoltaico'!B4310</f>
        <v>4905.5263291439178</v>
      </c>
      <c r="D4308">
        <f>$Q$37*'Profilo eolico'!B4310</f>
        <v>1558.430980324265</v>
      </c>
      <c r="E4308">
        <f>$P$39*'Profilo fotovoltaico'!B4310+'Approvvigionamento energia'!$Q$39*'Profilo eolico'!B4310</f>
        <v>2395.2048175291784</v>
      </c>
      <c r="F4308">
        <f>$P$41*'Profilo fotovoltaico'!B4310+'Approvvigionamento energia'!$Q$41*'Profilo eolico'!B4310</f>
        <v>3231.9786547340914</v>
      </c>
      <c r="G4308">
        <f>$P$43*'Profilo fotovoltaico'!B4310+'Approvvigionamento energia'!$Q$43*'Profilo eolico'!B4310</f>
        <v>4068.7524919390048</v>
      </c>
      <c r="H4308">
        <f t="shared" si="134"/>
        <v>1138.4335154826958</v>
      </c>
      <c r="I4308">
        <f>IF(LCOH!$C$28=Menu!$A$1,'Approvvigionamento energia'!C4308,0)+IF(LCOH!$C$28=Menu!$A$2,'Approvvigionamento energia'!D4308,0)+IF(LCOH!$C$28=Menu!$A$3,'Approvvigionamento energia'!E4308,0)+IF(LCOH!$C$28=Menu!$A$4,'Approvvigionamento energia'!F4308,0)+IF(LCOH!$C$28=Menu!$A$5,'Approvvigionamento energia'!G4308,0)+IF(LCOH!$C$28=Menu!$A$6,'Approvvigionamento energia'!H4308,0)</f>
        <v>3231.9786547340914</v>
      </c>
      <c r="J4308">
        <f>'Approvvigionamento energia'!A4308+'Approvvigionamento energia'!B4308+'Approvvigionamento energia'!I4308</f>
        <v>4166.0786547340913</v>
      </c>
      <c r="K4308">
        <f>IF(MIN(LCOH!$C$18,J4308)&gt;=$P$48*LCOH!$C$18, MIN(LCOH!$C$18,J4308),0)</f>
        <v>1500</v>
      </c>
      <c r="L4308">
        <f t="shared" si="135"/>
        <v>2666.0786547340913</v>
      </c>
      <c r="M4308">
        <f>K4308/LCOH!$C$18</f>
        <v>1</v>
      </c>
      <c r="N4308">
        <f>K4308/LCOH!$C$34</f>
        <v>28.901734104046245</v>
      </c>
    </row>
    <row r="4309" spans="1:14" x14ac:dyDescent="0.35">
      <c r="A4309">
        <f>'Profilo fotovoltaico'!B4311*LCOH!$C$20</f>
        <v>676</v>
      </c>
      <c r="B4309">
        <f>'Profilo eolico'!B4311*LCOH!$C$21</f>
        <v>275.2</v>
      </c>
      <c r="C4309">
        <f>$P$35*'Profilo fotovoltaico'!B4311</f>
        <v>4971.7178388325165</v>
      </c>
      <c r="D4309">
        <f>$Q$37*'Profilo eolico'!B4311</f>
        <v>1605.6915229698154</v>
      </c>
      <c r="E4309">
        <f>$P$39*'Profilo fotovoltaico'!B4311+'Approvvigionamento energia'!$Q$39*'Profilo eolico'!B4311</f>
        <v>2447.1981019354907</v>
      </c>
      <c r="F4309">
        <f>$P$41*'Profilo fotovoltaico'!B4311+'Approvvigionamento energia'!$Q$41*'Profilo eolico'!B4311</f>
        <v>3288.7046809011658</v>
      </c>
      <c r="G4309">
        <f>$P$43*'Profilo fotovoltaico'!B4311+'Approvvigionamento energia'!$Q$43*'Profilo eolico'!B4311</f>
        <v>4130.2112598668418</v>
      </c>
      <c r="H4309">
        <f t="shared" si="134"/>
        <v>1138.4335154826958</v>
      </c>
      <c r="I4309">
        <f>IF(LCOH!$C$28=Menu!$A$1,'Approvvigionamento energia'!C4309,0)+IF(LCOH!$C$28=Menu!$A$2,'Approvvigionamento energia'!D4309,0)+IF(LCOH!$C$28=Menu!$A$3,'Approvvigionamento energia'!E4309,0)+IF(LCOH!$C$28=Menu!$A$4,'Approvvigionamento energia'!F4309,0)+IF(LCOH!$C$28=Menu!$A$5,'Approvvigionamento energia'!G4309,0)+IF(LCOH!$C$28=Menu!$A$6,'Approvvigionamento energia'!H4309,0)</f>
        <v>3288.7046809011658</v>
      </c>
      <c r="J4309">
        <f>'Approvvigionamento energia'!A4309+'Approvvigionamento energia'!B4309+'Approvvigionamento energia'!I4309</f>
        <v>4239.9046809011661</v>
      </c>
      <c r="K4309">
        <f>IF(MIN(LCOH!$C$18,J4309)&gt;=$P$48*LCOH!$C$18, MIN(LCOH!$C$18,J4309),0)</f>
        <v>1500</v>
      </c>
      <c r="L4309">
        <f t="shared" si="135"/>
        <v>2739.9046809011661</v>
      </c>
      <c r="M4309">
        <f>K4309/LCOH!$C$18</f>
        <v>1</v>
      </c>
      <c r="N4309">
        <f>K4309/LCOH!$C$34</f>
        <v>28.901734104046245</v>
      </c>
    </row>
    <row r="4310" spans="1:14" x14ac:dyDescent="0.35">
      <c r="A4310">
        <f>'Profilo fotovoltaico'!B4312*LCOH!$C$20</f>
        <v>651</v>
      </c>
      <c r="B4310">
        <f>'Profilo eolico'!B4312*LCOH!$C$21</f>
        <v>281.10000000000002</v>
      </c>
      <c r="C4310">
        <f>$P$35*'Profilo fotovoltaico'!B4312</f>
        <v>4787.8525341419645</v>
      </c>
      <c r="D4310">
        <f>$Q$37*'Profilo eolico'!B4312</f>
        <v>1640.1158688474388</v>
      </c>
      <c r="E4310">
        <f>$P$39*'Profilo fotovoltaico'!B4312+'Approvvigionamento energia'!$Q$39*'Profilo eolico'!B4312</f>
        <v>2427.0500351710702</v>
      </c>
      <c r="F4310">
        <f>$P$41*'Profilo fotovoltaico'!B4312+'Approvvigionamento energia'!$Q$41*'Profilo eolico'!B4312</f>
        <v>3213.9842014947017</v>
      </c>
      <c r="G4310">
        <f>$P$43*'Profilo fotovoltaico'!B4312+'Approvvigionamento energia'!$Q$43*'Profilo eolico'!B4312</f>
        <v>4000.9183678183331</v>
      </c>
      <c r="H4310">
        <f t="shared" si="134"/>
        <v>1138.4335154826958</v>
      </c>
      <c r="I4310">
        <f>IF(LCOH!$C$28=Menu!$A$1,'Approvvigionamento energia'!C4310,0)+IF(LCOH!$C$28=Menu!$A$2,'Approvvigionamento energia'!D4310,0)+IF(LCOH!$C$28=Menu!$A$3,'Approvvigionamento energia'!E4310,0)+IF(LCOH!$C$28=Menu!$A$4,'Approvvigionamento energia'!F4310,0)+IF(LCOH!$C$28=Menu!$A$5,'Approvvigionamento energia'!G4310,0)+IF(LCOH!$C$28=Menu!$A$6,'Approvvigionamento energia'!H4310,0)</f>
        <v>3213.9842014947017</v>
      </c>
      <c r="J4310">
        <f>'Approvvigionamento energia'!A4310+'Approvvigionamento energia'!B4310+'Approvvigionamento energia'!I4310</f>
        <v>4146.084201494702</v>
      </c>
      <c r="K4310">
        <f>IF(MIN(LCOH!$C$18,J4310)&gt;=$P$48*LCOH!$C$18, MIN(LCOH!$C$18,J4310),0)</f>
        <v>1500</v>
      </c>
      <c r="L4310">
        <f t="shared" si="135"/>
        <v>2646.084201494702</v>
      </c>
      <c r="M4310">
        <f>K4310/LCOH!$C$18</f>
        <v>1</v>
      </c>
      <c r="N4310">
        <f>K4310/LCOH!$C$34</f>
        <v>28.901734104046245</v>
      </c>
    </row>
    <row r="4311" spans="1:14" x14ac:dyDescent="0.35">
      <c r="A4311">
        <f>'Profilo fotovoltaico'!B4313*LCOH!$C$20</f>
        <v>586</v>
      </c>
      <c r="B4311">
        <f>'Profilo eolico'!B4313*LCOH!$C$21</f>
        <v>284.8</v>
      </c>
      <c r="C4311">
        <f>$P$35*'Profilo fotovoltaico'!B4313</f>
        <v>4309.8027419465297</v>
      </c>
      <c r="D4311">
        <f>$Q$37*'Profilo eolico'!B4313</f>
        <v>1661.7040179571345</v>
      </c>
      <c r="E4311">
        <f>$P$39*'Profilo fotovoltaico'!B4313+'Approvvigionamento energia'!$Q$39*'Profilo eolico'!B4313</f>
        <v>2323.7286989544837</v>
      </c>
      <c r="F4311">
        <f>$P$41*'Profilo fotovoltaico'!B4313+'Approvvigionamento energia'!$Q$41*'Profilo eolico'!B4313</f>
        <v>2985.7533799518324</v>
      </c>
      <c r="G4311">
        <f>$P$43*'Profilo fotovoltaico'!B4313+'Approvvigionamento energia'!$Q$43*'Profilo eolico'!B4313</f>
        <v>3647.7780609491811</v>
      </c>
      <c r="H4311">
        <f t="shared" si="134"/>
        <v>1138.4335154826958</v>
      </c>
      <c r="I4311">
        <f>IF(LCOH!$C$28=Menu!$A$1,'Approvvigionamento energia'!C4311,0)+IF(LCOH!$C$28=Menu!$A$2,'Approvvigionamento energia'!D4311,0)+IF(LCOH!$C$28=Menu!$A$3,'Approvvigionamento energia'!E4311,0)+IF(LCOH!$C$28=Menu!$A$4,'Approvvigionamento energia'!F4311,0)+IF(LCOH!$C$28=Menu!$A$5,'Approvvigionamento energia'!G4311,0)+IF(LCOH!$C$28=Menu!$A$6,'Approvvigionamento energia'!H4311,0)</f>
        <v>2985.7533799518324</v>
      </c>
      <c r="J4311">
        <f>'Approvvigionamento energia'!A4311+'Approvvigionamento energia'!B4311+'Approvvigionamento energia'!I4311</f>
        <v>3856.5533799518325</v>
      </c>
      <c r="K4311">
        <f>IF(MIN(LCOH!$C$18,J4311)&gt;=$P$48*LCOH!$C$18, MIN(LCOH!$C$18,J4311),0)</f>
        <v>1500</v>
      </c>
      <c r="L4311">
        <f t="shared" si="135"/>
        <v>2356.5533799518325</v>
      </c>
      <c r="M4311">
        <f>K4311/LCOH!$C$18</f>
        <v>1</v>
      </c>
      <c r="N4311">
        <f>K4311/LCOH!$C$34</f>
        <v>28.901734104046245</v>
      </c>
    </row>
    <row r="4312" spans="1:14" x14ac:dyDescent="0.35">
      <c r="A4312">
        <f>'Profilo fotovoltaico'!B4314*LCOH!$C$20</f>
        <v>489</v>
      </c>
      <c r="B4312">
        <f>'Profilo eolico'!B4314*LCOH!$C$21</f>
        <v>282.39999999999998</v>
      </c>
      <c r="C4312">
        <f>$P$35*'Profilo fotovoltaico'!B4314</f>
        <v>3596.4053597471898</v>
      </c>
      <c r="D4312">
        <f>$Q$37*'Profilo eolico'!B4314</f>
        <v>1647.7008942103048</v>
      </c>
      <c r="E4312">
        <f>$P$39*'Profilo fotovoltaico'!B4314+'Approvvigionamento energia'!$Q$39*'Profilo eolico'!B4314</f>
        <v>2134.8770105945259</v>
      </c>
      <c r="F4312">
        <f>$P$41*'Profilo fotovoltaico'!B4314+'Approvvigionamento energia'!$Q$41*'Profilo eolico'!B4314</f>
        <v>2622.0531269787471</v>
      </c>
      <c r="G4312">
        <f>$P$43*'Profilo fotovoltaico'!B4314+'Approvvigionamento energia'!$Q$43*'Profilo eolico'!B4314</f>
        <v>3109.2292433629682</v>
      </c>
      <c r="H4312">
        <f t="shared" si="134"/>
        <v>1138.4335154826958</v>
      </c>
      <c r="I4312">
        <f>IF(LCOH!$C$28=Menu!$A$1,'Approvvigionamento energia'!C4312,0)+IF(LCOH!$C$28=Menu!$A$2,'Approvvigionamento energia'!D4312,0)+IF(LCOH!$C$28=Menu!$A$3,'Approvvigionamento energia'!E4312,0)+IF(LCOH!$C$28=Menu!$A$4,'Approvvigionamento energia'!F4312,0)+IF(LCOH!$C$28=Menu!$A$5,'Approvvigionamento energia'!G4312,0)+IF(LCOH!$C$28=Menu!$A$6,'Approvvigionamento energia'!H4312,0)</f>
        <v>2622.0531269787471</v>
      </c>
      <c r="J4312">
        <f>'Approvvigionamento energia'!A4312+'Approvvigionamento energia'!B4312+'Approvvigionamento energia'!I4312</f>
        <v>3393.4531269787472</v>
      </c>
      <c r="K4312">
        <f>IF(MIN(LCOH!$C$18,J4312)&gt;=$P$48*LCOH!$C$18, MIN(LCOH!$C$18,J4312),0)</f>
        <v>1500</v>
      </c>
      <c r="L4312">
        <f t="shared" si="135"/>
        <v>1893.4531269787472</v>
      </c>
      <c r="M4312">
        <f>K4312/LCOH!$C$18</f>
        <v>1</v>
      </c>
      <c r="N4312">
        <f>K4312/LCOH!$C$34</f>
        <v>28.901734104046245</v>
      </c>
    </row>
    <row r="4313" spans="1:14" x14ac:dyDescent="0.35">
      <c r="A4313">
        <f>'Profilo fotovoltaico'!B4315*LCOH!$C$20</f>
        <v>363</v>
      </c>
      <c r="B4313">
        <f>'Profilo eolico'!B4315*LCOH!$C$21</f>
        <v>267.2</v>
      </c>
      <c r="C4313">
        <f>$P$35*'Profilo fotovoltaico'!B4315</f>
        <v>2669.7242241068093</v>
      </c>
      <c r="D4313">
        <f>$Q$37*'Profilo eolico'!B4315</f>
        <v>1559.0144438137161</v>
      </c>
      <c r="E4313">
        <f>$P$39*'Profilo fotovoltaico'!B4315+'Approvvigionamento energia'!$Q$39*'Profilo eolico'!B4315</f>
        <v>1836.6918888869895</v>
      </c>
      <c r="F4313">
        <f>$P$41*'Profilo fotovoltaico'!B4315+'Approvvigionamento energia'!$Q$41*'Profilo eolico'!B4315</f>
        <v>2114.3693339602628</v>
      </c>
      <c r="G4313">
        <f>$P$43*'Profilo fotovoltaico'!B4315+'Approvvigionamento energia'!$Q$43*'Profilo eolico'!B4315</f>
        <v>2392.0467790335365</v>
      </c>
      <c r="H4313">
        <f t="shared" si="134"/>
        <v>1138.4335154826958</v>
      </c>
      <c r="I4313">
        <f>IF(LCOH!$C$28=Menu!$A$1,'Approvvigionamento energia'!C4313,0)+IF(LCOH!$C$28=Menu!$A$2,'Approvvigionamento energia'!D4313,0)+IF(LCOH!$C$28=Menu!$A$3,'Approvvigionamento energia'!E4313,0)+IF(LCOH!$C$28=Menu!$A$4,'Approvvigionamento energia'!F4313,0)+IF(LCOH!$C$28=Menu!$A$5,'Approvvigionamento energia'!G4313,0)+IF(LCOH!$C$28=Menu!$A$6,'Approvvigionamento energia'!H4313,0)</f>
        <v>2114.3693339602628</v>
      </c>
      <c r="J4313">
        <f>'Approvvigionamento energia'!A4313+'Approvvigionamento energia'!B4313+'Approvvigionamento energia'!I4313</f>
        <v>2744.5693339602631</v>
      </c>
      <c r="K4313">
        <f>IF(MIN(LCOH!$C$18,J4313)&gt;=$P$48*LCOH!$C$18, MIN(LCOH!$C$18,J4313),0)</f>
        <v>1500</v>
      </c>
      <c r="L4313">
        <f t="shared" si="135"/>
        <v>1244.5693339602631</v>
      </c>
      <c r="M4313">
        <f>K4313/LCOH!$C$18</f>
        <v>1</v>
      </c>
      <c r="N4313">
        <f>K4313/LCOH!$C$34</f>
        <v>28.901734104046245</v>
      </c>
    </row>
    <row r="4314" spans="1:14" x14ac:dyDescent="0.35">
      <c r="A4314">
        <f>'Profilo fotovoltaico'!B4316*LCOH!$C$20</f>
        <v>221</v>
      </c>
      <c r="B4314">
        <f>'Profilo eolico'!B4316*LCOH!$C$21</f>
        <v>241.10000000000002</v>
      </c>
      <c r="C4314">
        <f>$P$35*'Profilo fotovoltaico'!B4316</f>
        <v>1625.3692934644764</v>
      </c>
      <c r="D4314">
        <f>$Q$37*'Profilo eolico'!B4316</f>
        <v>1406.7304730669423</v>
      </c>
      <c r="E4314">
        <f>$P$39*'Profilo fotovoltaico'!B4316+'Approvvigionamento energia'!$Q$39*'Profilo eolico'!B4316</f>
        <v>1461.3901781663258</v>
      </c>
      <c r="F4314">
        <f>$P$41*'Profilo fotovoltaico'!B4316+'Approvvigionamento energia'!$Q$41*'Profilo eolico'!B4316</f>
        <v>1516.0498832657095</v>
      </c>
      <c r="G4314">
        <f>$P$43*'Profilo fotovoltaico'!B4316+'Approvvigionamento energia'!$Q$43*'Profilo eolico'!B4316</f>
        <v>1570.7095883650929</v>
      </c>
      <c r="H4314">
        <f t="shared" si="134"/>
        <v>1138.4335154826958</v>
      </c>
      <c r="I4314">
        <f>IF(LCOH!$C$28=Menu!$A$1,'Approvvigionamento energia'!C4314,0)+IF(LCOH!$C$28=Menu!$A$2,'Approvvigionamento energia'!D4314,0)+IF(LCOH!$C$28=Menu!$A$3,'Approvvigionamento energia'!E4314,0)+IF(LCOH!$C$28=Menu!$A$4,'Approvvigionamento energia'!F4314,0)+IF(LCOH!$C$28=Menu!$A$5,'Approvvigionamento energia'!G4314,0)+IF(LCOH!$C$28=Menu!$A$6,'Approvvigionamento energia'!H4314,0)</f>
        <v>1516.0498832657095</v>
      </c>
      <c r="J4314">
        <f>'Approvvigionamento energia'!A4314+'Approvvigionamento energia'!B4314+'Approvvigionamento energia'!I4314</f>
        <v>1978.1498832657094</v>
      </c>
      <c r="K4314">
        <f>IF(MIN(LCOH!$C$18,J4314)&gt;=$P$48*LCOH!$C$18, MIN(LCOH!$C$18,J4314),0)</f>
        <v>1500</v>
      </c>
      <c r="L4314">
        <f t="shared" si="135"/>
        <v>478.14988326570938</v>
      </c>
      <c r="M4314">
        <f>K4314/LCOH!$C$18</f>
        <v>1</v>
      </c>
      <c r="N4314">
        <f>K4314/LCOH!$C$34</f>
        <v>28.901734104046245</v>
      </c>
    </row>
    <row r="4315" spans="1:14" x14ac:dyDescent="0.35">
      <c r="A4315">
        <f>'Profilo fotovoltaico'!B4317*LCOH!$C$20</f>
        <v>94</v>
      </c>
      <c r="B4315">
        <f>'Profilo eolico'!B4317*LCOH!$C$21</f>
        <v>199.6</v>
      </c>
      <c r="C4315">
        <f>$P$35*'Profilo fotovoltaico'!B4317</f>
        <v>691.33354563647413</v>
      </c>
      <c r="D4315">
        <f>$Q$37*'Profilo eolico'!B4317</f>
        <v>1164.5931249446771</v>
      </c>
      <c r="E4315">
        <f>$P$39*'Profilo fotovoltaico'!B4317+'Approvvigionamento energia'!$Q$39*'Profilo eolico'!B4317</f>
        <v>1046.2782301176264</v>
      </c>
      <c r="F4315">
        <f>$P$41*'Profilo fotovoltaico'!B4317+'Approvvigionamento energia'!$Q$41*'Profilo eolico'!B4317</f>
        <v>927.96333529057563</v>
      </c>
      <c r="G4315">
        <f>$P$43*'Profilo fotovoltaico'!B4317+'Approvvigionamento energia'!$Q$43*'Profilo eolico'!B4317</f>
        <v>809.64844046352493</v>
      </c>
      <c r="H4315">
        <f t="shared" si="134"/>
        <v>1138.4335154826958</v>
      </c>
      <c r="I4315">
        <f>IF(LCOH!$C$28=Menu!$A$1,'Approvvigionamento energia'!C4315,0)+IF(LCOH!$C$28=Menu!$A$2,'Approvvigionamento energia'!D4315,0)+IF(LCOH!$C$28=Menu!$A$3,'Approvvigionamento energia'!E4315,0)+IF(LCOH!$C$28=Menu!$A$4,'Approvvigionamento energia'!F4315,0)+IF(LCOH!$C$28=Menu!$A$5,'Approvvigionamento energia'!G4315,0)+IF(LCOH!$C$28=Menu!$A$6,'Approvvigionamento energia'!H4315,0)</f>
        <v>927.96333529057563</v>
      </c>
      <c r="J4315">
        <f>'Approvvigionamento energia'!A4315+'Approvvigionamento energia'!B4315+'Approvvigionamento energia'!I4315</f>
        <v>1221.5633352905757</v>
      </c>
      <c r="K4315">
        <f>IF(MIN(LCOH!$C$18,J4315)&gt;=$P$48*LCOH!$C$18, MIN(LCOH!$C$18,J4315),0)</f>
        <v>1221.5633352905757</v>
      </c>
      <c r="L4315">
        <f t="shared" si="135"/>
        <v>0</v>
      </c>
      <c r="M4315">
        <f>K4315/LCOH!$C$18</f>
        <v>0.81437555686038376</v>
      </c>
      <c r="N4315">
        <f>K4315/LCOH!$C$34</f>
        <v>23.536865805213406</v>
      </c>
    </row>
    <row r="4316" spans="1:14" x14ac:dyDescent="0.35">
      <c r="A4316">
        <f>'Profilo fotovoltaico'!B4318*LCOH!$C$20</f>
        <v>14</v>
      </c>
      <c r="B4316">
        <f>'Profilo eolico'!B4318*LCOH!$C$21</f>
        <v>158.29999999999998</v>
      </c>
      <c r="C4316">
        <f>$P$35*'Profilo fotovoltaico'!B4318</f>
        <v>102.96457062670891</v>
      </c>
      <c r="D4316">
        <f>$Q$37*'Profilo eolico'!B4318</f>
        <v>923.62270380131463</v>
      </c>
      <c r="E4316">
        <f>$P$39*'Profilo fotovoltaico'!B4318+'Approvvigionamento energia'!$Q$39*'Profilo eolico'!B4318</f>
        <v>718.45817050766311</v>
      </c>
      <c r="F4316">
        <f>$P$41*'Profilo fotovoltaico'!B4318+'Approvvigionamento energia'!$Q$41*'Profilo eolico'!B4318</f>
        <v>513.29363721401182</v>
      </c>
      <c r="G4316">
        <f>$P$43*'Profilo fotovoltaico'!B4318+'Approvvigionamento energia'!$Q$43*'Profilo eolico'!B4318</f>
        <v>308.12910392036036</v>
      </c>
      <c r="H4316">
        <f t="shared" si="134"/>
        <v>1138.4335154826958</v>
      </c>
      <c r="I4316">
        <f>IF(LCOH!$C$28=Menu!$A$1,'Approvvigionamento energia'!C4316,0)+IF(LCOH!$C$28=Menu!$A$2,'Approvvigionamento energia'!D4316,0)+IF(LCOH!$C$28=Menu!$A$3,'Approvvigionamento energia'!E4316,0)+IF(LCOH!$C$28=Menu!$A$4,'Approvvigionamento energia'!F4316,0)+IF(LCOH!$C$28=Menu!$A$5,'Approvvigionamento energia'!G4316,0)+IF(LCOH!$C$28=Menu!$A$6,'Approvvigionamento energia'!H4316,0)</f>
        <v>513.29363721401182</v>
      </c>
      <c r="J4316">
        <f>'Approvvigionamento energia'!A4316+'Approvvigionamento energia'!B4316+'Approvvigionamento energia'!I4316</f>
        <v>685.59363721401178</v>
      </c>
      <c r="K4316">
        <f>IF(MIN(LCOH!$C$18,J4316)&gt;=$P$48*LCOH!$C$18, MIN(LCOH!$C$18,J4316),0)</f>
        <v>685.59363721401178</v>
      </c>
      <c r="L4316">
        <f t="shared" si="135"/>
        <v>0</v>
      </c>
      <c r="M4316">
        <f>K4316/LCOH!$C$18</f>
        <v>0.45706242480934117</v>
      </c>
      <c r="N4316">
        <f>K4316/LCOH!$C$34</f>
        <v>13.209896670790208</v>
      </c>
    </row>
    <row r="4317" spans="1:14" x14ac:dyDescent="0.35">
      <c r="A4317">
        <f>'Profilo fotovoltaico'!B4319*LCOH!$C$20</f>
        <v>0</v>
      </c>
      <c r="B4317">
        <f>'Profilo eolico'!B4319*LCOH!$C$21</f>
        <v>126.1</v>
      </c>
      <c r="C4317">
        <f>$P$35*'Profilo fotovoltaico'!B4319</f>
        <v>0</v>
      </c>
      <c r="D4317">
        <f>$Q$37*'Profilo eolico'!B4319</f>
        <v>735.74746019801501</v>
      </c>
      <c r="E4317">
        <f>$P$39*'Profilo fotovoltaico'!B4319+'Approvvigionamento energia'!$Q$39*'Profilo eolico'!B4319</f>
        <v>551.8105951485112</v>
      </c>
      <c r="F4317">
        <f>$P$41*'Profilo fotovoltaico'!B4319+'Approvvigionamento energia'!$Q$41*'Profilo eolico'!B4319</f>
        <v>367.8737300990075</v>
      </c>
      <c r="G4317">
        <f>$P$43*'Profilo fotovoltaico'!B4319+'Approvvigionamento energia'!$Q$43*'Profilo eolico'!B4319</f>
        <v>183.93686504950375</v>
      </c>
      <c r="H4317">
        <f t="shared" si="134"/>
        <v>1138.4335154826958</v>
      </c>
      <c r="I4317">
        <f>IF(LCOH!$C$28=Menu!$A$1,'Approvvigionamento energia'!C4317,0)+IF(LCOH!$C$28=Menu!$A$2,'Approvvigionamento energia'!D4317,0)+IF(LCOH!$C$28=Menu!$A$3,'Approvvigionamento energia'!E4317,0)+IF(LCOH!$C$28=Menu!$A$4,'Approvvigionamento energia'!F4317,0)+IF(LCOH!$C$28=Menu!$A$5,'Approvvigionamento energia'!G4317,0)+IF(LCOH!$C$28=Menu!$A$6,'Approvvigionamento energia'!H4317,0)</f>
        <v>367.8737300990075</v>
      </c>
      <c r="J4317">
        <f>'Approvvigionamento energia'!A4317+'Approvvigionamento energia'!B4317+'Approvvigionamento energia'!I4317</f>
        <v>493.97373009900753</v>
      </c>
      <c r="K4317">
        <f>IF(MIN(LCOH!$C$18,J4317)&gt;=$P$48*LCOH!$C$18, MIN(LCOH!$C$18,J4317),0)</f>
        <v>493.97373009900753</v>
      </c>
      <c r="L4317">
        <f t="shared" si="135"/>
        <v>0</v>
      </c>
      <c r="M4317">
        <f>K4317/LCOH!$C$18</f>
        <v>0.32931582006600502</v>
      </c>
      <c r="N4317">
        <f>K4317/LCOH!$C$34</f>
        <v>9.517798267803613</v>
      </c>
    </row>
    <row r="4318" spans="1:14" x14ac:dyDescent="0.35">
      <c r="A4318">
        <f>'Profilo fotovoltaico'!B4320*LCOH!$C$20</f>
        <v>0</v>
      </c>
      <c r="B4318">
        <f>'Profilo eolico'!B4320*LCOH!$C$21</f>
        <v>111</v>
      </c>
      <c r="C4318">
        <f>$P$35*'Profilo fotovoltaico'!B4320</f>
        <v>0</v>
      </c>
      <c r="D4318">
        <f>$Q$37*'Profilo eolico'!B4320</f>
        <v>647.64447329087761</v>
      </c>
      <c r="E4318">
        <f>$P$39*'Profilo fotovoltaico'!B4320+'Approvvigionamento energia'!$Q$39*'Profilo eolico'!B4320</f>
        <v>485.73335496815821</v>
      </c>
      <c r="F4318">
        <f>$P$41*'Profilo fotovoltaico'!B4320+'Approvvigionamento energia'!$Q$41*'Profilo eolico'!B4320</f>
        <v>323.82223664543881</v>
      </c>
      <c r="G4318">
        <f>$P$43*'Profilo fotovoltaico'!B4320+'Approvvigionamento energia'!$Q$43*'Profilo eolico'!B4320</f>
        <v>161.9111183227194</v>
      </c>
      <c r="H4318">
        <f t="shared" si="134"/>
        <v>1138.4335154826958</v>
      </c>
      <c r="I4318">
        <f>IF(LCOH!$C$28=Menu!$A$1,'Approvvigionamento energia'!C4318,0)+IF(LCOH!$C$28=Menu!$A$2,'Approvvigionamento energia'!D4318,0)+IF(LCOH!$C$28=Menu!$A$3,'Approvvigionamento energia'!E4318,0)+IF(LCOH!$C$28=Menu!$A$4,'Approvvigionamento energia'!F4318,0)+IF(LCOH!$C$28=Menu!$A$5,'Approvvigionamento energia'!G4318,0)+IF(LCOH!$C$28=Menu!$A$6,'Approvvigionamento energia'!H4318,0)</f>
        <v>323.82223664543881</v>
      </c>
      <c r="J4318">
        <f>'Approvvigionamento energia'!A4318+'Approvvigionamento energia'!B4318+'Approvvigionamento energia'!I4318</f>
        <v>434.82223664543881</v>
      </c>
      <c r="K4318">
        <f>IF(MIN(LCOH!$C$18,J4318)&gt;=$P$48*LCOH!$C$18, MIN(LCOH!$C$18,J4318),0)</f>
        <v>434.82223664543881</v>
      </c>
      <c r="L4318">
        <f t="shared" si="135"/>
        <v>0</v>
      </c>
      <c r="M4318">
        <f>K4318/LCOH!$C$18</f>
        <v>0.28988149109695921</v>
      </c>
      <c r="N4318">
        <f>K4318/LCOH!$C$34</f>
        <v>8.3780777773687642</v>
      </c>
    </row>
    <row r="4319" spans="1:14" x14ac:dyDescent="0.35">
      <c r="A4319">
        <f>'Profilo fotovoltaico'!B4321*LCOH!$C$20</f>
        <v>0</v>
      </c>
      <c r="B4319">
        <f>'Profilo eolico'!B4321*LCOH!$C$21</f>
        <v>113</v>
      </c>
      <c r="C4319">
        <f>$P$35*'Profilo fotovoltaico'!B4321</f>
        <v>0</v>
      </c>
      <c r="D4319">
        <f>$Q$37*'Profilo eolico'!B4321</f>
        <v>659.31374307990245</v>
      </c>
      <c r="E4319">
        <f>$P$39*'Profilo fotovoltaico'!B4321+'Approvvigionamento energia'!$Q$39*'Profilo eolico'!B4321</f>
        <v>494.48530730992684</v>
      </c>
      <c r="F4319">
        <f>$P$41*'Profilo fotovoltaico'!B4321+'Approvvigionamento energia'!$Q$41*'Profilo eolico'!B4321</f>
        <v>329.65687153995123</v>
      </c>
      <c r="G4319">
        <f>$P$43*'Profilo fotovoltaico'!B4321+'Approvvigionamento energia'!$Q$43*'Profilo eolico'!B4321</f>
        <v>164.82843576997561</v>
      </c>
      <c r="H4319">
        <f t="shared" si="134"/>
        <v>1138.4335154826958</v>
      </c>
      <c r="I4319">
        <f>IF(LCOH!$C$28=Menu!$A$1,'Approvvigionamento energia'!C4319,0)+IF(LCOH!$C$28=Menu!$A$2,'Approvvigionamento energia'!D4319,0)+IF(LCOH!$C$28=Menu!$A$3,'Approvvigionamento energia'!E4319,0)+IF(LCOH!$C$28=Menu!$A$4,'Approvvigionamento energia'!F4319,0)+IF(LCOH!$C$28=Menu!$A$5,'Approvvigionamento energia'!G4319,0)+IF(LCOH!$C$28=Menu!$A$6,'Approvvigionamento energia'!H4319,0)</f>
        <v>329.65687153995123</v>
      </c>
      <c r="J4319">
        <f>'Approvvigionamento energia'!A4319+'Approvvigionamento energia'!B4319+'Approvvigionamento energia'!I4319</f>
        <v>442.65687153995123</v>
      </c>
      <c r="K4319">
        <f>IF(MIN(LCOH!$C$18,J4319)&gt;=$P$48*LCOH!$C$18, MIN(LCOH!$C$18,J4319),0)</f>
        <v>442.65687153995123</v>
      </c>
      <c r="L4319">
        <f t="shared" si="135"/>
        <v>0</v>
      </c>
      <c r="M4319">
        <f>K4319/LCOH!$C$18</f>
        <v>0.29510458102663417</v>
      </c>
      <c r="N4319">
        <f>K4319/LCOH!$C$34</f>
        <v>8.5290341337177509</v>
      </c>
    </row>
    <row r="4320" spans="1:14" x14ac:dyDescent="0.35">
      <c r="A4320">
        <f>'Profilo fotovoltaico'!B4322*LCOH!$C$20</f>
        <v>0</v>
      </c>
      <c r="B4320">
        <f>'Profilo eolico'!B4322*LCOH!$C$21</f>
        <v>118.5</v>
      </c>
      <c r="C4320">
        <f>$P$35*'Profilo fotovoltaico'!B4322</f>
        <v>0</v>
      </c>
      <c r="D4320">
        <f>$Q$37*'Profilo eolico'!B4322</f>
        <v>691.40423499972064</v>
      </c>
      <c r="E4320">
        <f>$P$39*'Profilo fotovoltaico'!B4322+'Approvvigionamento energia'!$Q$39*'Profilo eolico'!B4322</f>
        <v>518.55317624979045</v>
      </c>
      <c r="F4320">
        <f>$P$41*'Profilo fotovoltaico'!B4322+'Approvvigionamento energia'!$Q$41*'Profilo eolico'!B4322</f>
        <v>345.70211749986032</v>
      </c>
      <c r="G4320">
        <f>$P$43*'Profilo fotovoltaico'!B4322+'Approvvigionamento energia'!$Q$43*'Profilo eolico'!B4322</f>
        <v>172.85105874993016</v>
      </c>
      <c r="H4320">
        <f t="shared" si="134"/>
        <v>1138.4335154826958</v>
      </c>
      <c r="I4320">
        <f>IF(LCOH!$C$28=Menu!$A$1,'Approvvigionamento energia'!C4320,0)+IF(LCOH!$C$28=Menu!$A$2,'Approvvigionamento energia'!D4320,0)+IF(LCOH!$C$28=Menu!$A$3,'Approvvigionamento energia'!E4320,0)+IF(LCOH!$C$28=Menu!$A$4,'Approvvigionamento energia'!F4320,0)+IF(LCOH!$C$28=Menu!$A$5,'Approvvigionamento energia'!G4320,0)+IF(LCOH!$C$28=Menu!$A$6,'Approvvigionamento energia'!H4320,0)</f>
        <v>345.70211749986032</v>
      </c>
      <c r="J4320">
        <f>'Approvvigionamento energia'!A4320+'Approvvigionamento energia'!B4320+'Approvvigionamento energia'!I4320</f>
        <v>464.20211749986032</v>
      </c>
      <c r="K4320">
        <f>IF(MIN(LCOH!$C$18,J4320)&gt;=$P$48*LCOH!$C$18, MIN(LCOH!$C$18,J4320),0)</f>
        <v>464.20211749986032</v>
      </c>
      <c r="L4320">
        <f t="shared" si="135"/>
        <v>0</v>
      </c>
      <c r="M4320">
        <f>K4320/LCOH!$C$18</f>
        <v>0.30946807833324019</v>
      </c>
      <c r="N4320">
        <f>K4320/LCOH!$C$34</f>
        <v>8.9441641136774628</v>
      </c>
    </row>
    <row r="4321" spans="1:14" x14ac:dyDescent="0.35">
      <c r="A4321">
        <f>'Profilo fotovoltaico'!B4323*LCOH!$C$20</f>
        <v>0</v>
      </c>
      <c r="B4321">
        <f>'Profilo eolico'!B4323*LCOH!$C$21</f>
        <v>122</v>
      </c>
      <c r="C4321">
        <f>$P$35*'Profilo fotovoltaico'!B4323</f>
        <v>0</v>
      </c>
      <c r="D4321">
        <f>$Q$37*'Profilo eolico'!B4323</f>
        <v>711.82545713051411</v>
      </c>
      <c r="E4321">
        <f>$P$39*'Profilo fotovoltaico'!B4323+'Approvvigionamento energia'!$Q$39*'Profilo eolico'!B4323</f>
        <v>533.86909284788555</v>
      </c>
      <c r="F4321">
        <f>$P$41*'Profilo fotovoltaico'!B4323+'Approvvigionamento energia'!$Q$41*'Profilo eolico'!B4323</f>
        <v>355.91272856525705</v>
      </c>
      <c r="G4321">
        <f>$P$43*'Profilo fotovoltaico'!B4323+'Approvvigionamento energia'!$Q$43*'Profilo eolico'!B4323</f>
        <v>177.95636428262853</v>
      </c>
      <c r="H4321">
        <f t="shared" si="134"/>
        <v>1138.4335154826958</v>
      </c>
      <c r="I4321">
        <f>IF(LCOH!$C$28=Menu!$A$1,'Approvvigionamento energia'!C4321,0)+IF(LCOH!$C$28=Menu!$A$2,'Approvvigionamento energia'!D4321,0)+IF(LCOH!$C$28=Menu!$A$3,'Approvvigionamento energia'!E4321,0)+IF(LCOH!$C$28=Menu!$A$4,'Approvvigionamento energia'!F4321,0)+IF(LCOH!$C$28=Menu!$A$5,'Approvvigionamento energia'!G4321,0)+IF(LCOH!$C$28=Menu!$A$6,'Approvvigionamento energia'!H4321,0)</f>
        <v>355.91272856525705</v>
      </c>
      <c r="J4321">
        <f>'Approvvigionamento energia'!A4321+'Approvvigionamento energia'!B4321+'Approvvigionamento energia'!I4321</f>
        <v>477.91272856525705</v>
      </c>
      <c r="K4321">
        <f>IF(MIN(LCOH!$C$18,J4321)&gt;=$P$48*LCOH!$C$18, MIN(LCOH!$C$18,J4321),0)</f>
        <v>477.91272856525705</v>
      </c>
      <c r="L4321">
        <f t="shared" si="135"/>
        <v>0</v>
      </c>
      <c r="M4321">
        <f>K4321/LCOH!$C$18</f>
        <v>0.31860848571017136</v>
      </c>
      <c r="N4321">
        <f>K4321/LCOH!$C$34</f>
        <v>9.2083377372881898</v>
      </c>
    </row>
    <row r="4322" spans="1:14" x14ac:dyDescent="0.35">
      <c r="A4322">
        <f>'Profilo fotovoltaico'!B4324*LCOH!$C$20</f>
        <v>0</v>
      </c>
      <c r="B4322">
        <f>'Profilo eolico'!B4324*LCOH!$C$21</f>
        <v>119.9</v>
      </c>
      <c r="C4322">
        <f>$P$35*'Profilo fotovoltaico'!B4324</f>
        <v>0</v>
      </c>
      <c r="D4322">
        <f>$Q$37*'Profilo eolico'!B4324</f>
        <v>699.57272385203817</v>
      </c>
      <c r="E4322">
        <f>$P$39*'Profilo fotovoltaico'!B4324+'Approvvigionamento energia'!$Q$39*'Profilo eolico'!B4324</f>
        <v>524.67954288902854</v>
      </c>
      <c r="F4322">
        <f>$P$41*'Profilo fotovoltaico'!B4324+'Approvvigionamento energia'!$Q$41*'Profilo eolico'!B4324</f>
        <v>349.78636192601908</v>
      </c>
      <c r="G4322">
        <f>$P$43*'Profilo fotovoltaico'!B4324+'Approvvigionamento energia'!$Q$43*'Profilo eolico'!B4324</f>
        <v>174.89318096300954</v>
      </c>
      <c r="H4322">
        <f t="shared" si="134"/>
        <v>1138.4335154826958</v>
      </c>
      <c r="I4322">
        <f>IF(LCOH!$C$28=Menu!$A$1,'Approvvigionamento energia'!C4322,0)+IF(LCOH!$C$28=Menu!$A$2,'Approvvigionamento energia'!D4322,0)+IF(LCOH!$C$28=Menu!$A$3,'Approvvigionamento energia'!E4322,0)+IF(LCOH!$C$28=Menu!$A$4,'Approvvigionamento energia'!F4322,0)+IF(LCOH!$C$28=Menu!$A$5,'Approvvigionamento energia'!G4322,0)+IF(LCOH!$C$28=Menu!$A$6,'Approvvigionamento energia'!H4322,0)</f>
        <v>349.78636192601908</v>
      </c>
      <c r="J4322">
        <f>'Approvvigionamento energia'!A4322+'Approvvigionamento energia'!B4322+'Approvvigionamento energia'!I4322</f>
        <v>469.68636192601912</v>
      </c>
      <c r="K4322">
        <f>IF(MIN(LCOH!$C$18,J4322)&gt;=$P$48*LCOH!$C$18, MIN(LCOH!$C$18,J4322),0)</f>
        <v>469.68636192601912</v>
      </c>
      <c r="L4322">
        <f t="shared" si="135"/>
        <v>0</v>
      </c>
      <c r="M4322">
        <f>K4322/LCOH!$C$18</f>
        <v>0.31312424128401273</v>
      </c>
      <c r="N4322">
        <f>K4322/LCOH!$C$34</f>
        <v>9.049833563121755</v>
      </c>
    </row>
    <row r="4323" spans="1:14" x14ac:dyDescent="0.35">
      <c r="A4323">
        <f>'Profilo fotovoltaico'!B4325*LCOH!$C$20</f>
        <v>0</v>
      </c>
      <c r="B4323">
        <f>'Profilo eolico'!B4325*LCOH!$C$21</f>
        <v>112.5</v>
      </c>
      <c r="C4323">
        <f>$P$35*'Profilo fotovoltaico'!B4325</f>
        <v>0</v>
      </c>
      <c r="D4323">
        <f>$Q$37*'Profilo eolico'!B4325</f>
        <v>656.39642563264624</v>
      </c>
      <c r="E4323">
        <f>$P$39*'Profilo fotovoltaico'!B4325+'Approvvigionamento energia'!$Q$39*'Profilo eolico'!B4325</f>
        <v>492.29731922448468</v>
      </c>
      <c r="F4323">
        <f>$P$41*'Profilo fotovoltaico'!B4325+'Approvvigionamento energia'!$Q$41*'Profilo eolico'!B4325</f>
        <v>328.19821281632312</v>
      </c>
      <c r="G4323">
        <f>$P$43*'Profilo fotovoltaico'!B4325+'Approvvigionamento energia'!$Q$43*'Profilo eolico'!B4325</f>
        <v>164.09910640816156</v>
      </c>
      <c r="H4323">
        <f t="shared" si="134"/>
        <v>1138.4335154826958</v>
      </c>
      <c r="I4323">
        <f>IF(LCOH!$C$28=Menu!$A$1,'Approvvigionamento energia'!C4323,0)+IF(LCOH!$C$28=Menu!$A$2,'Approvvigionamento energia'!D4323,0)+IF(LCOH!$C$28=Menu!$A$3,'Approvvigionamento energia'!E4323,0)+IF(LCOH!$C$28=Menu!$A$4,'Approvvigionamento energia'!F4323,0)+IF(LCOH!$C$28=Menu!$A$5,'Approvvigionamento energia'!G4323,0)+IF(LCOH!$C$28=Menu!$A$6,'Approvvigionamento energia'!H4323,0)</f>
        <v>328.19821281632312</v>
      </c>
      <c r="J4323">
        <f>'Approvvigionamento energia'!A4323+'Approvvigionamento energia'!B4323+'Approvvigionamento energia'!I4323</f>
        <v>440.69821281632312</v>
      </c>
      <c r="K4323">
        <f>IF(MIN(LCOH!$C$18,J4323)&gt;=$P$48*LCOH!$C$18, MIN(LCOH!$C$18,J4323),0)</f>
        <v>440.69821281632312</v>
      </c>
      <c r="L4323">
        <f t="shared" si="135"/>
        <v>0</v>
      </c>
      <c r="M4323">
        <f>K4323/LCOH!$C$18</f>
        <v>0.29379880854421542</v>
      </c>
      <c r="N4323">
        <f>K4323/LCOH!$C$34</f>
        <v>8.4912950446305029</v>
      </c>
    </row>
    <row r="4324" spans="1:14" x14ac:dyDescent="0.35">
      <c r="A4324">
        <f>'Profilo fotovoltaico'!B4326*LCOH!$C$20</f>
        <v>0</v>
      </c>
      <c r="B4324">
        <f>'Profilo eolico'!B4326*LCOH!$C$21</f>
        <v>100.8</v>
      </c>
      <c r="C4324">
        <f>$P$35*'Profilo fotovoltaico'!B4326</f>
        <v>0</v>
      </c>
      <c r="D4324">
        <f>$Q$37*'Profilo eolico'!B4326</f>
        <v>588.13119736685098</v>
      </c>
      <c r="E4324">
        <f>$P$39*'Profilo fotovoltaico'!B4326+'Approvvigionamento energia'!$Q$39*'Profilo eolico'!B4326</f>
        <v>441.09839802513824</v>
      </c>
      <c r="F4324">
        <f>$P$41*'Profilo fotovoltaico'!B4326+'Approvvigionamento energia'!$Q$41*'Profilo eolico'!B4326</f>
        <v>294.06559868342549</v>
      </c>
      <c r="G4324">
        <f>$P$43*'Profilo fotovoltaico'!B4326+'Approvvigionamento energia'!$Q$43*'Profilo eolico'!B4326</f>
        <v>147.03279934171275</v>
      </c>
      <c r="H4324">
        <f t="shared" si="134"/>
        <v>1138.4335154826958</v>
      </c>
      <c r="I4324">
        <f>IF(LCOH!$C$28=Menu!$A$1,'Approvvigionamento energia'!C4324,0)+IF(LCOH!$C$28=Menu!$A$2,'Approvvigionamento energia'!D4324,0)+IF(LCOH!$C$28=Menu!$A$3,'Approvvigionamento energia'!E4324,0)+IF(LCOH!$C$28=Menu!$A$4,'Approvvigionamento energia'!F4324,0)+IF(LCOH!$C$28=Menu!$A$5,'Approvvigionamento energia'!G4324,0)+IF(LCOH!$C$28=Menu!$A$6,'Approvvigionamento energia'!H4324,0)</f>
        <v>294.06559868342549</v>
      </c>
      <c r="J4324">
        <f>'Approvvigionamento energia'!A4324+'Approvvigionamento energia'!B4324+'Approvvigionamento energia'!I4324</f>
        <v>394.8655986834255</v>
      </c>
      <c r="K4324">
        <f>IF(MIN(LCOH!$C$18,J4324)&gt;=$P$48*LCOH!$C$18, MIN(LCOH!$C$18,J4324),0)</f>
        <v>394.8655986834255</v>
      </c>
      <c r="L4324">
        <f t="shared" si="135"/>
        <v>0</v>
      </c>
      <c r="M4324">
        <f>K4324/LCOH!$C$18</f>
        <v>0.263243732455617</v>
      </c>
      <c r="N4324">
        <f>K4324/LCOH!$C$34</f>
        <v>7.6082003599889312</v>
      </c>
    </row>
    <row r="4325" spans="1:14" x14ac:dyDescent="0.35">
      <c r="A4325">
        <f>'Profilo fotovoltaico'!B4327*LCOH!$C$20</f>
        <v>1</v>
      </c>
      <c r="B4325">
        <f>'Profilo eolico'!B4327*LCOH!$C$21</f>
        <v>88.8</v>
      </c>
      <c r="C4325">
        <f>$P$35*'Profilo fotovoltaico'!B4327</f>
        <v>7.3546121876220649</v>
      </c>
      <c r="D4325">
        <f>$Q$37*'Profilo eolico'!B4327</f>
        <v>518.11557863270207</v>
      </c>
      <c r="E4325">
        <f>$P$39*'Profilo fotovoltaico'!B4327+'Approvvigionamento energia'!$Q$39*'Profilo eolico'!B4327</f>
        <v>390.42533702143209</v>
      </c>
      <c r="F4325">
        <f>$P$41*'Profilo fotovoltaico'!B4327+'Approvvigionamento energia'!$Q$41*'Profilo eolico'!B4327</f>
        <v>262.73509541016205</v>
      </c>
      <c r="G4325">
        <f>$P$43*'Profilo fotovoltaico'!B4327+'Approvvigionamento energia'!$Q$43*'Profilo eolico'!B4327</f>
        <v>135.04485379889206</v>
      </c>
      <c r="H4325">
        <f t="shared" si="134"/>
        <v>1138.4335154826958</v>
      </c>
      <c r="I4325">
        <f>IF(LCOH!$C$28=Menu!$A$1,'Approvvigionamento energia'!C4325,0)+IF(LCOH!$C$28=Menu!$A$2,'Approvvigionamento energia'!D4325,0)+IF(LCOH!$C$28=Menu!$A$3,'Approvvigionamento energia'!E4325,0)+IF(LCOH!$C$28=Menu!$A$4,'Approvvigionamento energia'!F4325,0)+IF(LCOH!$C$28=Menu!$A$5,'Approvvigionamento energia'!G4325,0)+IF(LCOH!$C$28=Menu!$A$6,'Approvvigionamento energia'!H4325,0)</f>
        <v>262.73509541016205</v>
      </c>
      <c r="J4325">
        <f>'Approvvigionamento energia'!A4325+'Approvvigionamento energia'!B4325+'Approvvigionamento energia'!I4325</f>
        <v>352.53509541016206</v>
      </c>
      <c r="K4325">
        <f>IF(MIN(LCOH!$C$18,J4325)&gt;=$P$48*LCOH!$C$18, MIN(LCOH!$C$18,J4325),0)</f>
        <v>0</v>
      </c>
      <c r="L4325">
        <f t="shared" si="135"/>
        <v>352.53509541016206</v>
      </c>
      <c r="M4325">
        <f>K4325/LCOH!$C$18</f>
        <v>0</v>
      </c>
      <c r="N4325">
        <f>K4325/LCOH!$C$34</f>
        <v>0</v>
      </c>
    </row>
    <row r="4326" spans="1:14" x14ac:dyDescent="0.35">
      <c r="A4326">
        <f>'Profilo fotovoltaico'!B4328*LCOH!$C$20</f>
        <v>52</v>
      </c>
      <c r="B4326">
        <f>'Profilo eolico'!B4328*LCOH!$C$21</f>
        <v>73.5</v>
      </c>
      <c r="C4326">
        <f>$P$35*'Profilo fotovoltaico'!B4328</f>
        <v>382.43983375634735</v>
      </c>
      <c r="D4326">
        <f>$Q$37*'Profilo eolico'!B4328</f>
        <v>428.84566474666218</v>
      </c>
      <c r="E4326">
        <f>$P$39*'Profilo fotovoltaico'!B4328+'Approvvigionamento energia'!$Q$39*'Profilo eolico'!B4328</f>
        <v>417.24420699908342</v>
      </c>
      <c r="F4326">
        <f>$P$41*'Profilo fotovoltaico'!B4328+'Approvvigionamento energia'!$Q$41*'Profilo eolico'!B4328</f>
        <v>405.64274925150477</v>
      </c>
      <c r="G4326">
        <f>$P$43*'Profilo fotovoltaico'!B4328+'Approvvigionamento energia'!$Q$43*'Profilo eolico'!B4328</f>
        <v>394.04129150392606</v>
      </c>
      <c r="H4326">
        <f t="shared" si="134"/>
        <v>1138.4335154826958</v>
      </c>
      <c r="I4326">
        <f>IF(LCOH!$C$28=Menu!$A$1,'Approvvigionamento energia'!C4326,0)+IF(LCOH!$C$28=Menu!$A$2,'Approvvigionamento energia'!D4326,0)+IF(LCOH!$C$28=Menu!$A$3,'Approvvigionamento energia'!E4326,0)+IF(LCOH!$C$28=Menu!$A$4,'Approvvigionamento energia'!F4326,0)+IF(LCOH!$C$28=Menu!$A$5,'Approvvigionamento energia'!G4326,0)+IF(LCOH!$C$28=Menu!$A$6,'Approvvigionamento energia'!H4326,0)</f>
        <v>405.64274925150477</v>
      </c>
      <c r="J4326">
        <f>'Approvvigionamento energia'!A4326+'Approvvigionamento energia'!B4326+'Approvvigionamento energia'!I4326</f>
        <v>531.14274925150471</v>
      </c>
      <c r="K4326">
        <f>IF(MIN(LCOH!$C$18,J4326)&gt;=$P$48*LCOH!$C$18, MIN(LCOH!$C$18,J4326),0)</f>
        <v>531.14274925150471</v>
      </c>
      <c r="L4326">
        <f t="shared" si="135"/>
        <v>0</v>
      </c>
      <c r="M4326">
        <f>K4326/LCOH!$C$18</f>
        <v>0.35409516616766978</v>
      </c>
      <c r="N4326">
        <f>K4326/LCOH!$C$34</f>
        <v>10.233964340106064</v>
      </c>
    </row>
    <row r="4327" spans="1:14" x14ac:dyDescent="0.35">
      <c r="A4327">
        <f>'Profilo fotovoltaico'!B4329*LCOH!$C$20</f>
        <v>158</v>
      </c>
      <c r="B4327">
        <f>'Profilo eolico'!B4329*LCOH!$C$21</f>
        <v>58.9</v>
      </c>
      <c r="C4327">
        <f>$P$35*'Profilo fotovoltaico'!B4329</f>
        <v>1162.0287256442862</v>
      </c>
      <c r="D4327">
        <f>$Q$37*'Profilo eolico'!B4329</f>
        <v>343.659995286781</v>
      </c>
      <c r="E4327">
        <f>$P$39*'Profilo fotovoltaico'!B4329+'Approvvigionamento energia'!$Q$39*'Profilo eolico'!B4329</f>
        <v>548.25217787615725</v>
      </c>
      <c r="F4327">
        <f>$P$41*'Profilo fotovoltaico'!B4329+'Approvvigionamento energia'!$Q$41*'Profilo eolico'!B4329</f>
        <v>752.84436046553355</v>
      </c>
      <c r="G4327">
        <f>$P$43*'Profilo fotovoltaico'!B4329+'Approvvigionamento energia'!$Q$43*'Profilo eolico'!B4329</f>
        <v>957.43654305490998</v>
      </c>
      <c r="H4327">
        <f t="shared" si="134"/>
        <v>1138.4335154826958</v>
      </c>
      <c r="I4327">
        <f>IF(LCOH!$C$28=Menu!$A$1,'Approvvigionamento energia'!C4327,0)+IF(LCOH!$C$28=Menu!$A$2,'Approvvigionamento energia'!D4327,0)+IF(LCOH!$C$28=Menu!$A$3,'Approvvigionamento energia'!E4327,0)+IF(LCOH!$C$28=Menu!$A$4,'Approvvigionamento energia'!F4327,0)+IF(LCOH!$C$28=Menu!$A$5,'Approvvigionamento energia'!G4327,0)+IF(LCOH!$C$28=Menu!$A$6,'Approvvigionamento energia'!H4327,0)</f>
        <v>752.84436046553355</v>
      </c>
      <c r="J4327">
        <f>'Approvvigionamento energia'!A4327+'Approvvigionamento energia'!B4327+'Approvvigionamento energia'!I4327</f>
        <v>969.74436046553353</v>
      </c>
      <c r="K4327">
        <f>IF(MIN(LCOH!$C$18,J4327)&gt;=$P$48*LCOH!$C$18, MIN(LCOH!$C$18,J4327),0)</f>
        <v>969.74436046553353</v>
      </c>
      <c r="L4327">
        <f t="shared" si="135"/>
        <v>0</v>
      </c>
      <c r="M4327">
        <f>K4327/LCOH!$C$18</f>
        <v>0.64649624031035569</v>
      </c>
      <c r="N4327">
        <f>K4327/LCOH!$C$34</f>
        <v>18.684862436715484</v>
      </c>
    </row>
    <row r="4328" spans="1:14" x14ac:dyDescent="0.35">
      <c r="A4328">
        <f>'Profilo fotovoltaico'!B4330*LCOH!$C$20</f>
        <v>295</v>
      </c>
      <c r="B4328">
        <f>'Profilo eolico'!B4330*LCOH!$C$21</f>
        <v>64.5</v>
      </c>
      <c r="C4328">
        <f>$P$35*'Profilo fotovoltaico'!B4330</f>
        <v>2169.6105953485089</v>
      </c>
      <c r="D4328">
        <f>$Q$37*'Profilo eolico'!B4330</f>
        <v>376.33395069605052</v>
      </c>
      <c r="E4328">
        <f>$P$39*'Profilo fotovoltaico'!B4330+'Approvvigionamento energia'!$Q$39*'Profilo eolico'!B4330</f>
        <v>824.65311185916516</v>
      </c>
      <c r="F4328">
        <f>$P$41*'Profilo fotovoltaico'!B4330+'Approvvigionamento energia'!$Q$41*'Profilo eolico'!B4330</f>
        <v>1272.9722730222798</v>
      </c>
      <c r="G4328">
        <f>$P$43*'Profilo fotovoltaico'!B4330+'Approvvigionamento energia'!$Q$43*'Profilo eolico'!B4330</f>
        <v>1721.2914341853943</v>
      </c>
      <c r="H4328">
        <f t="shared" si="134"/>
        <v>1138.4335154826958</v>
      </c>
      <c r="I4328">
        <f>IF(LCOH!$C$28=Menu!$A$1,'Approvvigionamento energia'!C4328,0)+IF(LCOH!$C$28=Menu!$A$2,'Approvvigionamento energia'!D4328,0)+IF(LCOH!$C$28=Menu!$A$3,'Approvvigionamento energia'!E4328,0)+IF(LCOH!$C$28=Menu!$A$4,'Approvvigionamento energia'!F4328,0)+IF(LCOH!$C$28=Menu!$A$5,'Approvvigionamento energia'!G4328,0)+IF(LCOH!$C$28=Menu!$A$6,'Approvvigionamento energia'!H4328,0)</f>
        <v>1272.9722730222798</v>
      </c>
      <c r="J4328">
        <f>'Approvvigionamento energia'!A4328+'Approvvigionamento energia'!B4328+'Approvvigionamento energia'!I4328</f>
        <v>1632.4722730222798</v>
      </c>
      <c r="K4328">
        <f>IF(MIN(LCOH!$C$18,J4328)&gt;=$P$48*LCOH!$C$18, MIN(LCOH!$C$18,J4328),0)</f>
        <v>1500</v>
      </c>
      <c r="L4328">
        <f t="shared" si="135"/>
        <v>132.47227302227975</v>
      </c>
      <c r="M4328">
        <f>K4328/LCOH!$C$18</f>
        <v>1</v>
      </c>
      <c r="N4328">
        <f>K4328/LCOH!$C$34</f>
        <v>28.901734104046245</v>
      </c>
    </row>
    <row r="4329" spans="1:14" x14ac:dyDescent="0.35">
      <c r="A4329">
        <f>'Profilo fotovoltaico'!B4331*LCOH!$C$20</f>
        <v>427</v>
      </c>
      <c r="B4329">
        <f>'Profilo eolico'!B4331*LCOH!$C$21</f>
        <v>62.199999999999996</v>
      </c>
      <c r="C4329">
        <f>$P$35*'Profilo fotovoltaico'!B4331</f>
        <v>3140.4194041146216</v>
      </c>
      <c r="D4329">
        <f>$Q$37*'Profilo eolico'!B4331</f>
        <v>362.91429043867197</v>
      </c>
      <c r="E4329">
        <f>$P$39*'Profilo fotovoltaico'!B4331+'Approvvigionamento energia'!$Q$39*'Profilo eolico'!B4331</f>
        <v>1057.2905688576593</v>
      </c>
      <c r="F4329">
        <f>$P$41*'Profilo fotovoltaico'!B4331+'Approvvigionamento energia'!$Q$41*'Profilo eolico'!B4331</f>
        <v>1751.6668472766469</v>
      </c>
      <c r="G4329">
        <f>$P$43*'Profilo fotovoltaico'!B4331+'Approvvigionamento energia'!$Q$43*'Profilo eolico'!B4331</f>
        <v>2446.0431256956344</v>
      </c>
      <c r="H4329">
        <f t="shared" si="134"/>
        <v>1138.4335154826958</v>
      </c>
      <c r="I4329">
        <f>IF(LCOH!$C$28=Menu!$A$1,'Approvvigionamento energia'!C4329,0)+IF(LCOH!$C$28=Menu!$A$2,'Approvvigionamento energia'!D4329,0)+IF(LCOH!$C$28=Menu!$A$3,'Approvvigionamento energia'!E4329,0)+IF(LCOH!$C$28=Menu!$A$4,'Approvvigionamento energia'!F4329,0)+IF(LCOH!$C$28=Menu!$A$5,'Approvvigionamento energia'!G4329,0)+IF(LCOH!$C$28=Menu!$A$6,'Approvvigionamento energia'!H4329,0)</f>
        <v>1751.6668472766469</v>
      </c>
      <c r="J4329">
        <f>'Approvvigionamento energia'!A4329+'Approvvigionamento energia'!B4329+'Approvvigionamento energia'!I4329</f>
        <v>2240.8668472766467</v>
      </c>
      <c r="K4329">
        <f>IF(MIN(LCOH!$C$18,J4329)&gt;=$P$48*LCOH!$C$18, MIN(LCOH!$C$18,J4329),0)</f>
        <v>1500</v>
      </c>
      <c r="L4329">
        <f t="shared" si="135"/>
        <v>740.86684727664669</v>
      </c>
      <c r="M4329">
        <f>K4329/LCOH!$C$18</f>
        <v>1</v>
      </c>
      <c r="N4329">
        <f>K4329/LCOH!$C$34</f>
        <v>28.901734104046245</v>
      </c>
    </row>
    <row r="4330" spans="1:14" x14ac:dyDescent="0.35">
      <c r="A4330">
        <f>'Profilo fotovoltaico'!B4332*LCOH!$C$20</f>
        <v>534</v>
      </c>
      <c r="B4330">
        <f>'Profilo eolico'!B4332*LCOH!$C$21</f>
        <v>60.8</v>
      </c>
      <c r="C4330">
        <f>$P$35*'Profilo fotovoltaico'!B4332</f>
        <v>3927.3629081901831</v>
      </c>
      <c r="D4330">
        <f>$Q$37*'Profilo eolico'!B4332</f>
        <v>354.74580158635456</v>
      </c>
      <c r="E4330">
        <f>$P$39*'Profilo fotovoltaico'!B4332+'Approvvigionamento energia'!$Q$39*'Profilo eolico'!B4332</f>
        <v>1247.9000782373118</v>
      </c>
      <c r="F4330">
        <f>$P$41*'Profilo fotovoltaico'!B4332+'Approvvigionamento energia'!$Q$41*'Profilo eolico'!B4332</f>
        <v>2141.0543548882688</v>
      </c>
      <c r="G4330">
        <f>$P$43*'Profilo fotovoltaico'!B4332+'Approvvigionamento energia'!$Q$43*'Profilo eolico'!B4332</f>
        <v>3034.2086315392257</v>
      </c>
      <c r="H4330">
        <f t="shared" si="134"/>
        <v>1138.4335154826958</v>
      </c>
      <c r="I4330">
        <f>IF(LCOH!$C$28=Menu!$A$1,'Approvvigionamento energia'!C4330,0)+IF(LCOH!$C$28=Menu!$A$2,'Approvvigionamento energia'!D4330,0)+IF(LCOH!$C$28=Menu!$A$3,'Approvvigionamento energia'!E4330,0)+IF(LCOH!$C$28=Menu!$A$4,'Approvvigionamento energia'!F4330,0)+IF(LCOH!$C$28=Menu!$A$5,'Approvvigionamento energia'!G4330,0)+IF(LCOH!$C$28=Menu!$A$6,'Approvvigionamento energia'!H4330,0)</f>
        <v>2141.0543548882688</v>
      </c>
      <c r="J4330">
        <f>'Approvvigionamento energia'!A4330+'Approvvigionamento energia'!B4330+'Approvvigionamento energia'!I4330</f>
        <v>2735.854354888269</v>
      </c>
      <c r="K4330">
        <f>IF(MIN(LCOH!$C$18,J4330)&gt;=$P$48*LCOH!$C$18, MIN(LCOH!$C$18,J4330),0)</f>
        <v>1500</v>
      </c>
      <c r="L4330">
        <f t="shared" si="135"/>
        <v>1235.854354888269</v>
      </c>
      <c r="M4330">
        <f>K4330/LCOH!$C$18</f>
        <v>1</v>
      </c>
      <c r="N4330">
        <f>K4330/LCOH!$C$34</f>
        <v>28.901734104046245</v>
      </c>
    </row>
    <row r="4331" spans="1:14" x14ac:dyDescent="0.35">
      <c r="A4331">
        <f>'Profilo fotovoltaico'!B4333*LCOH!$C$20</f>
        <v>609</v>
      </c>
      <c r="B4331">
        <f>'Profilo eolico'!B4333*LCOH!$C$21</f>
        <v>62.5</v>
      </c>
      <c r="C4331">
        <f>$P$35*'Profilo fotovoltaico'!B4333</f>
        <v>4478.9588222618377</v>
      </c>
      <c r="D4331">
        <f>$Q$37*'Profilo eolico'!B4333</f>
        <v>364.66468090702568</v>
      </c>
      <c r="E4331">
        <f>$P$39*'Profilo fotovoltaico'!B4333+'Approvvigionamento energia'!$Q$39*'Profilo eolico'!B4333</f>
        <v>1393.2382162457286</v>
      </c>
      <c r="F4331">
        <f>$P$41*'Profilo fotovoltaico'!B4333+'Approvvigionamento energia'!$Q$41*'Profilo eolico'!B4333</f>
        <v>2421.8117515844315</v>
      </c>
      <c r="G4331">
        <f>$P$43*'Profilo fotovoltaico'!B4333+'Approvvigionamento energia'!$Q$43*'Profilo eolico'!B4333</f>
        <v>3450.3852869231346</v>
      </c>
      <c r="H4331">
        <f t="shared" si="134"/>
        <v>1138.4335154826958</v>
      </c>
      <c r="I4331">
        <f>IF(LCOH!$C$28=Menu!$A$1,'Approvvigionamento energia'!C4331,0)+IF(LCOH!$C$28=Menu!$A$2,'Approvvigionamento energia'!D4331,0)+IF(LCOH!$C$28=Menu!$A$3,'Approvvigionamento energia'!E4331,0)+IF(LCOH!$C$28=Menu!$A$4,'Approvvigionamento energia'!F4331,0)+IF(LCOH!$C$28=Menu!$A$5,'Approvvigionamento energia'!G4331,0)+IF(LCOH!$C$28=Menu!$A$6,'Approvvigionamento energia'!H4331,0)</f>
        <v>2421.8117515844315</v>
      </c>
      <c r="J4331">
        <f>'Approvvigionamento energia'!A4331+'Approvvigionamento energia'!B4331+'Approvvigionamento energia'!I4331</f>
        <v>3093.3117515844315</v>
      </c>
      <c r="K4331">
        <f>IF(MIN(LCOH!$C$18,J4331)&gt;=$P$48*LCOH!$C$18, MIN(LCOH!$C$18,J4331),0)</f>
        <v>1500</v>
      </c>
      <c r="L4331">
        <f t="shared" si="135"/>
        <v>1593.3117515844315</v>
      </c>
      <c r="M4331">
        <f>K4331/LCOH!$C$18</f>
        <v>1</v>
      </c>
      <c r="N4331">
        <f>K4331/LCOH!$C$34</f>
        <v>28.901734104046245</v>
      </c>
    </row>
    <row r="4332" spans="1:14" x14ac:dyDescent="0.35">
      <c r="A4332">
        <f>'Profilo fotovoltaico'!B4334*LCOH!$C$20</f>
        <v>648</v>
      </c>
      <c r="B4332">
        <f>'Profilo eolico'!B4334*LCOH!$C$21</f>
        <v>64.900000000000006</v>
      </c>
      <c r="C4332">
        <f>$P$35*'Profilo fotovoltaico'!B4334</f>
        <v>4765.788697579098</v>
      </c>
      <c r="D4332">
        <f>$Q$37*'Profilo eolico'!B4334</f>
        <v>378.66780465385546</v>
      </c>
      <c r="E4332">
        <f>$P$39*'Profilo fotovoltaico'!B4334+'Approvvigionamento energia'!$Q$39*'Profilo eolico'!B4334</f>
        <v>1475.4480278851661</v>
      </c>
      <c r="F4332">
        <f>$P$41*'Profilo fotovoltaico'!B4334+'Approvvigionamento energia'!$Q$41*'Profilo eolico'!B4334</f>
        <v>2572.2282511164767</v>
      </c>
      <c r="G4332">
        <f>$P$43*'Profilo fotovoltaico'!B4334+'Approvvigionamento energia'!$Q$43*'Profilo eolico'!B4334</f>
        <v>3669.0084743477873</v>
      </c>
      <c r="H4332">
        <f t="shared" si="134"/>
        <v>1138.4335154826958</v>
      </c>
      <c r="I4332">
        <f>IF(LCOH!$C$28=Menu!$A$1,'Approvvigionamento energia'!C4332,0)+IF(LCOH!$C$28=Menu!$A$2,'Approvvigionamento energia'!D4332,0)+IF(LCOH!$C$28=Menu!$A$3,'Approvvigionamento energia'!E4332,0)+IF(LCOH!$C$28=Menu!$A$4,'Approvvigionamento energia'!F4332,0)+IF(LCOH!$C$28=Menu!$A$5,'Approvvigionamento energia'!G4332,0)+IF(LCOH!$C$28=Menu!$A$6,'Approvvigionamento energia'!H4332,0)</f>
        <v>2572.2282511164767</v>
      </c>
      <c r="J4332">
        <f>'Approvvigionamento energia'!A4332+'Approvvigionamento energia'!B4332+'Approvvigionamento energia'!I4332</f>
        <v>3285.1282511164768</v>
      </c>
      <c r="K4332">
        <f>IF(MIN(LCOH!$C$18,J4332)&gt;=$P$48*LCOH!$C$18, MIN(LCOH!$C$18,J4332),0)</f>
        <v>1500</v>
      </c>
      <c r="L4332">
        <f t="shared" si="135"/>
        <v>1785.1282511164768</v>
      </c>
      <c r="M4332">
        <f>K4332/LCOH!$C$18</f>
        <v>1</v>
      </c>
      <c r="N4332">
        <f>K4332/LCOH!$C$34</f>
        <v>28.901734104046245</v>
      </c>
    </row>
    <row r="4333" spans="1:14" x14ac:dyDescent="0.35">
      <c r="A4333">
        <f>'Profilo fotovoltaico'!B4335*LCOH!$C$20</f>
        <v>646</v>
      </c>
      <c r="B4333">
        <f>'Profilo eolico'!B4335*LCOH!$C$21</f>
        <v>67.400000000000006</v>
      </c>
      <c r="C4333">
        <f>$P$35*'Profilo fotovoltaico'!B4335</f>
        <v>4751.0794732038539</v>
      </c>
      <c r="D4333">
        <f>$Q$37*'Profilo eolico'!B4335</f>
        <v>393.2543918901365</v>
      </c>
      <c r="E4333">
        <f>$P$39*'Profilo fotovoltaico'!B4335+'Approvvigionamento energia'!$Q$39*'Profilo eolico'!B4335</f>
        <v>1482.7106622185659</v>
      </c>
      <c r="F4333">
        <f>$P$41*'Profilo fotovoltaico'!B4335+'Approvvigionamento energia'!$Q$41*'Profilo eolico'!B4335</f>
        <v>2572.1669325469952</v>
      </c>
      <c r="G4333">
        <f>$P$43*'Profilo fotovoltaico'!B4335+'Approvvigionamento energia'!$Q$43*'Profilo eolico'!B4335</f>
        <v>3661.6232028754248</v>
      </c>
      <c r="H4333">
        <f t="shared" si="134"/>
        <v>1138.4335154826958</v>
      </c>
      <c r="I4333">
        <f>IF(LCOH!$C$28=Menu!$A$1,'Approvvigionamento energia'!C4333,0)+IF(LCOH!$C$28=Menu!$A$2,'Approvvigionamento energia'!D4333,0)+IF(LCOH!$C$28=Menu!$A$3,'Approvvigionamento energia'!E4333,0)+IF(LCOH!$C$28=Menu!$A$4,'Approvvigionamento energia'!F4333,0)+IF(LCOH!$C$28=Menu!$A$5,'Approvvigionamento energia'!G4333,0)+IF(LCOH!$C$28=Menu!$A$6,'Approvvigionamento energia'!H4333,0)</f>
        <v>2572.1669325469952</v>
      </c>
      <c r="J4333">
        <f>'Approvvigionamento energia'!A4333+'Approvvigionamento energia'!B4333+'Approvvigionamento energia'!I4333</f>
        <v>3285.5669325469953</v>
      </c>
      <c r="K4333">
        <f>IF(MIN(LCOH!$C$18,J4333)&gt;=$P$48*LCOH!$C$18, MIN(LCOH!$C$18,J4333),0)</f>
        <v>1500</v>
      </c>
      <c r="L4333">
        <f t="shared" si="135"/>
        <v>1785.5669325469953</v>
      </c>
      <c r="M4333">
        <f>K4333/LCOH!$C$18</f>
        <v>1</v>
      </c>
      <c r="N4333">
        <f>K4333/LCOH!$C$34</f>
        <v>28.901734104046245</v>
      </c>
    </row>
    <row r="4334" spans="1:14" x14ac:dyDescent="0.35">
      <c r="A4334">
        <f>'Profilo fotovoltaico'!B4336*LCOH!$C$20</f>
        <v>609</v>
      </c>
      <c r="B4334">
        <f>'Profilo eolico'!B4336*LCOH!$C$21</f>
        <v>69.3</v>
      </c>
      <c r="C4334">
        <f>$P$35*'Profilo fotovoltaico'!B4336</f>
        <v>4478.9588222618377</v>
      </c>
      <c r="D4334">
        <f>$Q$37*'Profilo eolico'!B4336</f>
        <v>404.34019818971007</v>
      </c>
      <c r="E4334">
        <f>$P$39*'Profilo fotovoltaico'!B4336+'Approvvigionamento energia'!$Q$39*'Profilo eolico'!B4336</f>
        <v>1422.994854207742</v>
      </c>
      <c r="F4334">
        <f>$P$41*'Profilo fotovoltaico'!B4336+'Approvvigionamento energia'!$Q$41*'Profilo eolico'!B4336</f>
        <v>2441.6495102257741</v>
      </c>
      <c r="G4334">
        <f>$P$43*'Profilo fotovoltaico'!B4336+'Approvvigionamento energia'!$Q$43*'Profilo eolico'!B4336</f>
        <v>3460.3041662438054</v>
      </c>
      <c r="H4334">
        <f t="shared" si="134"/>
        <v>1138.4335154826958</v>
      </c>
      <c r="I4334">
        <f>IF(LCOH!$C$28=Menu!$A$1,'Approvvigionamento energia'!C4334,0)+IF(LCOH!$C$28=Menu!$A$2,'Approvvigionamento energia'!D4334,0)+IF(LCOH!$C$28=Menu!$A$3,'Approvvigionamento energia'!E4334,0)+IF(LCOH!$C$28=Menu!$A$4,'Approvvigionamento energia'!F4334,0)+IF(LCOH!$C$28=Menu!$A$5,'Approvvigionamento energia'!G4334,0)+IF(LCOH!$C$28=Menu!$A$6,'Approvvigionamento energia'!H4334,0)</f>
        <v>2441.6495102257741</v>
      </c>
      <c r="J4334">
        <f>'Approvvigionamento energia'!A4334+'Approvvigionamento energia'!B4334+'Approvvigionamento energia'!I4334</f>
        <v>3119.9495102257742</v>
      </c>
      <c r="K4334">
        <f>IF(MIN(LCOH!$C$18,J4334)&gt;=$P$48*LCOH!$C$18, MIN(LCOH!$C$18,J4334),0)</f>
        <v>1500</v>
      </c>
      <c r="L4334">
        <f t="shared" si="135"/>
        <v>1619.9495102257742</v>
      </c>
      <c r="M4334">
        <f>K4334/LCOH!$C$18</f>
        <v>1</v>
      </c>
      <c r="N4334">
        <f>K4334/LCOH!$C$34</f>
        <v>28.901734104046245</v>
      </c>
    </row>
    <row r="4335" spans="1:14" x14ac:dyDescent="0.35">
      <c r="A4335">
        <f>'Profilo fotovoltaico'!B4337*LCOH!$C$20</f>
        <v>545</v>
      </c>
      <c r="B4335">
        <f>'Profilo eolico'!B4337*LCOH!$C$21</f>
        <v>70</v>
      </c>
      <c r="C4335">
        <f>$P$35*'Profilo fotovoltaico'!B4337</f>
        <v>4008.2636422540259</v>
      </c>
      <c r="D4335">
        <f>$Q$37*'Profilo eolico'!B4337</f>
        <v>408.42444261586883</v>
      </c>
      <c r="E4335">
        <f>$P$39*'Profilo fotovoltaico'!B4337+'Approvvigionamento energia'!$Q$39*'Profilo eolico'!B4337</f>
        <v>1308.3842425254081</v>
      </c>
      <c r="F4335">
        <f>$P$41*'Profilo fotovoltaico'!B4337+'Approvvigionamento energia'!$Q$41*'Profilo eolico'!B4337</f>
        <v>2208.3440424349474</v>
      </c>
      <c r="G4335">
        <f>$P$43*'Profilo fotovoltaico'!B4337+'Approvvigionamento energia'!$Q$43*'Profilo eolico'!B4337</f>
        <v>3108.3038423444868</v>
      </c>
      <c r="H4335">
        <f t="shared" si="134"/>
        <v>1138.4335154826958</v>
      </c>
      <c r="I4335">
        <f>IF(LCOH!$C$28=Menu!$A$1,'Approvvigionamento energia'!C4335,0)+IF(LCOH!$C$28=Menu!$A$2,'Approvvigionamento energia'!D4335,0)+IF(LCOH!$C$28=Menu!$A$3,'Approvvigionamento energia'!E4335,0)+IF(LCOH!$C$28=Menu!$A$4,'Approvvigionamento energia'!F4335,0)+IF(LCOH!$C$28=Menu!$A$5,'Approvvigionamento energia'!G4335,0)+IF(LCOH!$C$28=Menu!$A$6,'Approvvigionamento energia'!H4335,0)</f>
        <v>2208.3440424349474</v>
      </c>
      <c r="J4335">
        <f>'Approvvigionamento energia'!A4335+'Approvvigionamento energia'!B4335+'Approvvigionamento energia'!I4335</f>
        <v>2823.3440424349474</v>
      </c>
      <c r="K4335">
        <f>IF(MIN(LCOH!$C$18,J4335)&gt;=$P$48*LCOH!$C$18, MIN(LCOH!$C$18,J4335),0)</f>
        <v>1500</v>
      </c>
      <c r="L4335">
        <f t="shared" si="135"/>
        <v>1323.3440424349474</v>
      </c>
      <c r="M4335">
        <f>K4335/LCOH!$C$18</f>
        <v>1</v>
      </c>
      <c r="N4335">
        <f>K4335/LCOH!$C$34</f>
        <v>28.901734104046245</v>
      </c>
    </row>
    <row r="4336" spans="1:14" x14ac:dyDescent="0.35">
      <c r="A4336">
        <f>'Profilo fotovoltaico'!B4338*LCOH!$C$20</f>
        <v>453</v>
      </c>
      <c r="B4336">
        <f>'Profilo eolico'!B4338*LCOH!$C$21</f>
        <v>70</v>
      </c>
      <c r="C4336">
        <f>$P$35*'Profilo fotovoltaico'!B4338</f>
        <v>3331.6393209927955</v>
      </c>
      <c r="D4336">
        <f>$Q$37*'Profilo eolico'!B4338</f>
        <v>408.42444261586883</v>
      </c>
      <c r="E4336">
        <f>$P$39*'Profilo fotovoltaico'!B4338+'Approvvigionamento energia'!$Q$39*'Profilo eolico'!B4338</f>
        <v>1139.2281622101004</v>
      </c>
      <c r="F4336">
        <f>$P$41*'Profilo fotovoltaico'!B4338+'Approvvigionamento energia'!$Q$41*'Profilo eolico'!B4338</f>
        <v>1870.0318818043322</v>
      </c>
      <c r="G4336">
        <f>$P$43*'Profilo fotovoltaico'!B4338+'Approvvigionamento energia'!$Q$43*'Profilo eolico'!B4338</f>
        <v>2600.835601398564</v>
      </c>
      <c r="H4336">
        <f t="shared" si="134"/>
        <v>1138.4335154826958</v>
      </c>
      <c r="I4336">
        <f>IF(LCOH!$C$28=Menu!$A$1,'Approvvigionamento energia'!C4336,0)+IF(LCOH!$C$28=Menu!$A$2,'Approvvigionamento energia'!D4336,0)+IF(LCOH!$C$28=Menu!$A$3,'Approvvigionamento energia'!E4336,0)+IF(LCOH!$C$28=Menu!$A$4,'Approvvigionamento energia'!F4336,0)+IF(LCOH!$C$28=Menu!$A$5,'Approvvigionamento energia'!G4336,0)+IF(LCOH!$C$28=Menu!$A$6,'Approvvigionamento energia'!H4336,0)</f>
        <v>1870.0318818043322</v>
      </c>
      <c r="J4336">
        <f>'Approvvigionamento energia'!A4336+'Approvvigionamento energia'!B4336+'Approvvigionamento energia'!I4336</f>
        <v>2393.0318818043324</v>
      </c>
      <c r="K4336">
        <f>IF(MIN(LCOH!$C$18,J4336)&gt;=$P$48*LCOH!$C$18, MIN(LCOH!$C$18,J4336),0)</f>
        <v>1500</v>
      </c>
      <c r="L4336">
        <f t="shared" si="135"/>
        <v>893.03188180433244</v>
      </c>
      <c r="M4336">
        <f>K4336/LCOH!$C$18</f>
        <v>1</v>
      </c>
      <c r="N4336">
        <f>K4336/LCOH!$C$34</f>
        <v>28.901734104046245</v>
      </c>
    </row>
    <row r="4337" spans="1:14" x14ac:dyDescent="0.35">
      <c r="A4337">
        <f>'Profilo fotovoltaico'!B4339*LCOH!$C$20</f>
        <v>332</v>
      </c>
      <c r="B4337">
        <f>'Profilo eolico'!B4339*LCOH!$C$21</f>
        <v>65.600000000000009</v>
      </c>
      <c r="C4337">
        <f>$P$35*'Profilo fotovoltaico'!B4339</f>
        <v>2441.7312462905256</v>
      </c>
      <c r="D4337">
        <f>$Q$37*'Profilo eolico'!B4339</f>
        <v>382.75204908001422</v>
      </c>
      <c r="E4337">
        <f>$P$39*'Profilo fotovoltaico'!B4339+'Approvvigionamento energia'!$Q$39*'Profilo eolico'!B4339</f>
        <v>897.49684838264204</v>
      </c>
      <c r="F4337">
        <f>$P$41*'Profilo fotovoltaico'!B4339+'Approvvigionamento energia'!$Q$41*'Profilo eolico'!B4339</f>
        <v>1412.24164768527</v>
      </c>
      <c r="G4337">
        <f>$P$43*'Profilo fotovoltaico'!B4339+'Approvvigionamento energia'!$Q$43*'Profilo eolico'!B4339</f>
        <v>1926.986446987898</v>
      </c>
      <c r="H4337">
        <f t="shared" si="134"/>
        <v>1138.4335154826958</v>
      </c>
      <c r="I4337">
        <f>IF(LCOH!$C$28=Menu!$A$1,'Approvvigionamento energia'!C4337,0)+IF(LCOH!$C$28=Menu!$A$2,'Approvvigionamento energia'!D4337,0)+IF(LCOH!$C$28=Menu!$A$3,'Approvvigionamento energia'!E4337,0)+IF(LCOH!$C$28=Menu!$A$4,'Approvvigionamento energia'!F4337,0)+IF(LCOH!$C$28=Menu!$A$5,'Approvvigionamento energia'!G4337,0)+IF(LCOH!$C$28=Menu!$A$6,'Approvvigionamento energia'!H4337,0)</f>
        <v>1412.24164768527</v>
      </c>
      <c r="J4337">
        <f>'Approvvigionamento energia'!A4337+'Approvvigionamento energia'!B4337+'Approvvigionamento energia'!I4337</f>
        <v>1809.8416476852699</v>
      </c>
      <c r="K4337">
        <f>IF(MIN(LCOH!$C$18,J4337)&gt;=$P$48*LCOH!$C$18, MIN(LCOH!$C$18,J4337),0)</f>
        <v>1500</v>
      </c>
      <c r="L4337">
        <f t="shared" si="135"/>
        <v>309.84164768526989</v>
      </c>
      <c r="M4337">
        <f>K4337/LCOH!$C$18</f>
        <v>1</v>
      </c>
      <c r="N4337">
        <f>K4337/LCOH!$C$34</f>
        <v>28.901734104046245</v>
      </c>
    </row>
    <row r="4338" spans="1:14" x14ac:dyDescent="0.35">
      <c r="A4338">
        <f>'Profilo fotovoltaico'!B4340*LCOH!$C$20</f>
        <v>194</v>
      </c>
      <c r="B4338">
        <f>'Profilo eolico'!B4340*LCOH!$C$21</f>
        <v>61.6</v>
      </c>
      <c r="C4338">
        <f>$P$35*'Profilo fotovoltaico'!B4340</f>
        <v>1426.7947643986806</v>
      </c>
      <c r="D4338">
        <f>$Q$37*'Profilo eolico'!B4340</f>
        <v>359.41350950196454</v>
      </c>
      <c r="E4338">
        <f>$P$39*'Profilo fotovoltaico'!B4340+'Approvvigionamento energia'!$Q$39*'Profilo eolico'!B4340</f>
        <v>626.25882322614348</v>
      </c>
      <c r="F4338">
        <f>$P$41*'Profilo fotovoltaico'!B4340+'Approvvigionamento energia'!$Q$41*'Profilo eolico'!B4340</f>
        <v>893.10413695032253</v>
      </c>
      <c r="G4338">
        <f>$P$43*'Profilo fotovoltaico'!B4340+'Approvvigionamento energia'!$Q$43*'Profilo eolico'!B4340</f>
        <v>1159.9494506745018</v>
      </c>
      <c r="H4338">
        <f t="shared" si="134"/>
        <v>1138.4335154826958</v>
      </c>
      <c r="I4338">
        <f>IF(LCOH!$C$28=Menu!$A$1,'Approvvigionamento energia'!C4338,0)+IF(LCOH!$C$28=Menu!$A$2,'Approvvigionamento energia'!D4338,0)+IF(LCOH!$C$28=Menu!$A$3,'Approvvigionamento energia'!E4338,0)+IF(LCOH!$C$28=Menu!$A$4,'Approvvigionamento energia'!F4338,0)+IF(LCOH!$C$28=Menu!$A$5,'Approvvigionamento energia'!G4338,0)+IF(LCOH!$C$28=Menu!$A$6,'Approvvigionamento energia'!H4338,0)</f>
        <v>893.10413695032253</v>
      </c>
      <c r="J4338">
        <f>'Approvvigionamento energia'!A4338+'Approvvigionamento energia'!B4338+'Approvvigionamento energia'!I4338</f>
        <v>1148.7041369503224</v>
      </c>
      <c r="K4338">
        <f>IF(MIN(LCOH!$C$18,J4338)&gt;=$P$48*LCOH!$C$18, MIN(LCOH!$C$18,J4338),0)</f>
        <v>1148.7041369503224</v>
      </c>
      <c r="L4338">
        <f t="shared" si="135"/>
        <v>0</v>
      </c>
      <c r="M4338">
        <f>K4338/LCOH!$C$18</f>
        <v>0.76580275796688158</v>
      </c>
      <c r="N4338">
        <f>K4338/LCOH!$C$34</f>
        <v>22.133027686904093</v>
      </c>
    </row>
    <row r="4339" spans="1:14" x14ac:dyDescent="0.35">
      <c r="A4339">
        <f>'Profilo fotovoltaico'!B4341*LCOH!$C$20</f>
        <v>78</v>
      </c>
      <c r="B4339">
        <f>'Profilo eolico'!B4341*LCOH!$C$21</f>
        <v>64.699999999999989</v>
      </c>
      <c r="C4339">
        <f>$P$35*'Profilo fotovoltaico'!B4341</f>
        <v>573.65975063452106</v>
      </c>
      <c r="D4339">
        <f>$Q$37*'Profilo eolico'!B4341</f>
        <v>377.50087767495296</v>
      </c>
      <c r="E4339">
        <f>$P$39*'Profilo fotovoltaico'!B4341+'Approvvigionamento energia'!$Q$39*'Profilo eolico'!B4341</f>
        <v>426.54059591484497</v>
      </c>
      <c r="F4339">
        <f>$P$41*'Profilo fotovoltaico'!B4341+'Approvvigionamento energia'!$Q$41*'Profilo eolico'!B4341</f>
        <v>475.58031415473704</v>
      </c>
      <c r="G4339">
        <f>$P$43*'Profilo fotovoltaico'!B4341+'Approvvigionamento energia'!$Q$43*'Profilo eolico'!B4341</f>
        <v>524.62003239462899</v>
      </c>
      <c r="H4339">
        <f t="shared" si="134"/>
        <v>1138.4335154826958</v>
      </c>
      <c r="I4339">
        <f>IF(LCOH!$C$28=Menu!$A$1,'Approvvigionamento energia'!C4339,0)+IF(LCOH!$C$28=Menu!$A$2,'Approvvigionamento energia'!D4339,0)+IF(LCOH!$C$28=Menu!$A$3,'Approvvigionamento energia'!E4339,0)+IF(LCOH!$C$28=Menu!$A$4,'Approvvigionamento energia'!F4339,0)+IF(LCOH!$C$28=Menu!$A$5,'Approvvigionamento energia'!G4339,0)+IF(LCOH!$C$28=Menu!$A$6,'Approvvigionamento energia'!H4339,0)</f>
        <v>475.58031415473704</v>
      </c>
      <c r="J4339">
        <f>'Approvvigionamento energia'!A4339+'Approvvigionamento energia'!B4339+'Approvvigionamento energia'!I4339</f>
        <v>618.28031415473697</v>
      </c>
      <c r="K4339">
        <f>IF(MIN(LCOH!$C$18,J4339)&gt;=$P$48*LCOH!$C$18, MIN(LCOH!$C$18,J4339),0)</f>
        <v>618.28031415473697</v>
      </c>
      <c r="L4339">
        <f t="shared" si="135"/>
        <v>0</v>
      </c>
      <c r="M4339">
        <f>K4339/LCOH!$C$18</f>
        <v>0.41218687610315796</v>
      </c>
      <c r="N4339">
        <f>K4339/LCOH!$C$34</f>
        <v>11.912915494310925</v>
      </c>
    </row>
    <row r="4340" spans="1:14" x14ac:dyDescent="0.35">
      <c r="A4340">
        <f>'Profilo fotovoltaico'!B4342*LCOH!$C$20</f>
        <v>9</v>
      </c>
      <c r="B4340">
        <f>'Profilo eolico'!B4342*LCOH!$C$21</f>
        <v>63.9</v>
      </c>
      <c r="C4340">
        <f>$P$35*'Profilo fotovoltaico'!B4342</f>
        <v>66.191509688598586</v>
      </c>
      <c r="D4340">
        <f>$Q$37*'Profilo eolico'!B4342</f>
        <v>372.83316975934304</v>
      </c>
      <c r="E4340">
        <f>$P$39*'Profilo fotovoltaico'!B4342+'Approvvigionamento energia'!$Q$39*'Profilo eolico'!B4342</f>
        <v>296.17275474165695</v>
      </c>
      <c r="F4340">
        <f>$P$41*'Profilo fotovoltaico'!B4342+'Approvvigionamento energia'!$Q$41*'Profilo eolico'!B4342</f>
        <v>219.5123397239708</v>
      </c>
      <c r="G4340">
        <f>$P$43*'Profilo fotovoltaico'!B4342+'Approvvigionamento energia'!$Q$43*'Profilo eolico'!B4342</f>
        <v>142.85192470628471</v>
      </c>
      <c r="H4340">
        <f t="shared" si="134"/>
        <v>1138.4335154826958</v>
      </c>
      <c r="I4340">
        <f>IF(LCOH!$C$28=Menu!$A$1,'Approvvigionamento energia'!C4340,0)+IF(LCOH!$C$28=Menu!$A$2,'Approvvigionamento energia'!D4340,0)+IF(LCOH!$C$28=Menu!$A$3,'Approvvigionamento energia'!E4340,0)+IF(LCOH!$C$28=Menu!$A$4,'Approvvigionamento energia'!F4340,0)+IF(LCOH!$C$28=Menu!$A$5,'Approvvigionamento energia'!G4340,0)+IF(LCOH!$C$28=Menu!$A$6,'Approvvigionamento energia'!H4340,0)</f>
        <v>219.5123397239708</v>
      </c>
      <c r="J4340">
        <f>'Approvvigionamento energia'!A4340+'Approvvigionamento energia'!B4340+'Approvvigionamento energia'!I4340</f>
        <v>292.41233972397083</v>
      </c>
      <c r="K4340">
        <f>IF(MIN(LCOH!$C$18,J4340)&gt;=$P$48*LCOH!$C$18, MIN(LCOH!$C$18,J4340),0)</f>
        <v>0</v>
      </c>
      <c r="L4340">
        <f t="shared" si="135"/>
        <v>292.41233972397083</v>
      </c>
      <c r="M4340">
        <f>K4340/LCOH!$C$18</f>
        <v>0</v>
      </c>
      <c r="N4340">
        <f>K4340/LCOH!$C$34</f>
        <v>0</v>
      </c>
    </row>
    <row r="4341" spans="1:14" x14ac:dyDescent="0.35">
      <c r="A4341">
        <f>'Profilo fotovoltaico'!B4343*LCOH!$C$20</f>
        <v>0</v>
      </c>
      <c r="B4341">
        <f>'Profilo eolico'!B4343*LCOH!$C$21</f>
        <v>43.6</v>
      </c>
      <c r="C4341">
        <f>$P$35*'Profilo fotovoltaico'!B4343</f>
        <v>0</v>
      </c>
      <c r="D4341">
        <f>$Q$37*'Profilo eolico'!B4343</f>
        <v>254.39008140074111</v>
      </c>
      <c r="E4341">
        <f>$P$39*'Profilo fotovoltaico'!B4343+'Approvvigionamento energia'!$Q$39*'Profilo eolico'!B4343</f>
        <v>190.79256105055583</v>
      </c>
      <c r="F4341">
        <f>$P$41*'Profilo fotovoltaico'!B4343+'Approvvigionamento energia'!$Q$41*'Profilo eolico'!B4343</f>
        <v>127.19504070037055</v>
      </c>
      <c r="G4341">
        <f>$P$43*'Profilo fotovoltaico'!B4343+'Approvvigionamento energia'!$Q$43*'Profilo eolico'!B4343</f>
        <v>63.597520350185277</v>
      </c>
      <c r="H4341">
        <f t="shared" si="134"/>
        <v>1138.4335154826958</v>
      </c>
      <c r="I4341">
        <f>IF(LCOH!$C$28=Menu!$A$1,'Approvvigionamento energia'!C4341,0)+IF(LCOH!$C$28=Menu!$A$2,'Approvvigionamento energia'!D4341,0)+IF(LCOH!$C$28=Menu!$A$3,'Approvvigionamento energia'!E4341,0)+IF(LCOH!$C$28=Menu!$A$4,'Approvvigionamento energia'!F4341,0)+IF(LCOH!$C$28=Menu!$A$5,'Approvvigionamento energia'!G4341,0)+IF(LCOH!$C$28=Menu!$A$6,'Approvvigionamento energia'!H4341,0)</f>
        <v>127.19504070037055</v>
      </c>
      <c r="J4341">
        <f>'Approvvigionamento energia'!A4341+'Approvvigionamento energia'!B4341+'Approvvigionamento energia'!I4341</f>
        <v>170.79504070037055</v>
      </c>
      <c r="K4341">
        <f>IF(MIN(LCOH!$C$18,J4341)&gt;=$P$48*LCOH!$C$18, MIN(LCOH!$C$18,J4341),0)</f>
        <v>0</v>
      </c>
      <c r="L4341">
        <f t="shared" si="135"/>
        <v>170.79504070037055</v>
      </c>
      <c r="M4341">
        <f>K4341/LCOH!$C$18</f>
        <v>0</v>
      </c>
      <c r="N4341">
        <f>K4341/LCOH!$C$34</f>
        <v>0</v>
      </c>
    </row>
    <row r="4342" spans="1:14" x14ac:dyDescent="0.35">
      <c r="A4342">
        <f>'Profilo fotovoltaico'!B4344*LCOH!$C$20</f>
        <v>0</v>
      </c>
      <c r="B4342">
        <f>'Profilo eolico'!B4344*LCOH!$C$21</f>
        <v>27.099999999999998</v>
      </c>
      <c r="C4342">
        <f>$P$35*'Profilo fotovoltaico'!B4344</f>
        <v>0</v>
      </c>
      <c r="D4342">
        <f>$Q$37*'Profilo eolico'!B4344</f>
        <v>158.11860564128634</v>
      </c>
      <c r="E4342">
        <f>$P$39*'Profilo fotovoltaico'!B4344+'Approvvigionamento energia'!$Q$39*'Profilo eolico'!B4344</f>
        <v>118.58895423096475</v>
      </c>
      <c r="F4342">
        <f>$P$41*'Profilo fotovoltaico'!B4344+'Approvvigionamento energia'!$Q$41*'Profilo eolico'!B4344</f>
        <v>79.059302820643168</v>
      </c>
      <c r="G4342">
        <f>$P$43*'Profilo fotovoltaico'!B4344+'Approvvigionamento energia'!$Q$43*'Profilo eolico'!B4344</f>
        <v>39.529651410321584</v>
      </c>
      <c r="H4342">
        <f t="shared" si="134"/>
        <v>1138.4335154826958</v>
      </c>
      <c r="I4342">
        <f>IF(LCOH!$C$28=Menu!$A$1,'Approvvigionamento energia'!C4342,0)+IF(LCOH!$C$28=Menu!$A$2,'Approvvigionamento energia'!D4342,0)+IF(LCOH!$C$28=Menu!$A$3,'Approvvigionamento energia'!E4342,0)+IF(LCOH!$C$28=Menu!$A$4,'Approvvigionamento energia'!F4342,0)+IF(LCOH!$C$28=Menu!$A$5,'Approvvigionamento energia'!G4342,0)+IF(LCOH!$C$28=Menu!$A$6,'Approvvigionamento energia'!H4342,0)</f>
        <v>79.059302820643168</v>
      </c>
      <c r="J4342">
        <f>'Approvvigionamento energia'!A4342+'Approvvigionamento energia'!B4342+'Approvvigionamento energia'!I4342</f>
        <v>106.15930282064316</v>
      </c>
      <c r="K4342">
        <f>IF(MIN(LCOH!$C$18,J4342)&gt;=$P$48*LCOH!$C$18, MIN(LCOH!$C$18,J4342),0)</f>
        <v>0</v>
      </c>
      <c r="L4342">
        <f t="shared" si="135"/>
        <v>106.15930282064316</v>
      </c>
      <c r="M4342">
        <f>K4342/LCOH!$C$18</f>
        <v>0</v>
      </c>
      <c r="N4342">
        <f>K4342/LCOH!$C$34</f>
        <v>0</v>
      </c>
    </row>
    <row r="4343" spans="1:14" x14ac:dyDescent="0.35">
      <c r="A4343">
        <f>'Profilo fotovoltaico'!B4345*LCOH!$C$20</f>
        <v>0</v>
      </c>
      <c r="B4343">
        <f>'Profilo eolico'!B4345*LCOH!$C$21</f>
        <v>20.9</v>
      </c>
      <c r="C4343">
        <f>$P$35*'Profilo fotovoltaico'!B4345</f>
        <v>0</v>
      </c>
      <c r="D4343">
        <f>$Q$37*'Profilo eolico'!B4345</f>
        <v>121.94386929530938</v>
      </c>
      <c r="E4343">
        <f>$P$39*'Profilo fotovoltaico'!B4345+'Approvvigionamento energia'!$Q$39*'Profilo eolico'!B4345</f>
        <v>91.45790197148203</v>
      </c>
      <c r="F4343">
        <f>$P$41*'Profilo fotovoltaico'!B4345+'Approvvigionamento energia'!$Q$41*'Profilo eolico'!B4345</f>
        <v>60.971934647654692</v>
      </c>
      <c r="G4343">
        <f>$P$43*'Profilo fotovoltaico'!B4345+'Approvvigionamento energia'!$Q$43*'Profilo eolico'!B4345</f>
        <v>30.485967323827346</v>
      </c>
      <c r="H4343">
        <f t="shared" si="134"/>
        <v>1138.4335154826958</v>
      </c>
      <c r="I4343">
        <f>IF(LCOH!$C$28=Menu!$A$1,'Approvvigionamento energia'!C4343,0)+IF(LCOH!$C$28=Menu!$A$2,'Approvvigionamento energia'!D4343,0)+IF(LCOH!$C$28=Menu!$A$3,'Approvvigionamento energia'!E4343,0)+IF(LCOH!$C$28=Menu!$A$4,'Approvvigionamento energia'!F4343,0)+IF(LCOH!$C$28=Menu!$A$5,'Approvvigionamento energia'!G4343,0)+IF(LCOH!$C$28=Menu!$A$6,'Approvvigionamento energia'!H4343,0)</f>
        <v>60.971934647654692</v>
      </c>
      <c r="J4343">
        <f>'Approvvigionamento energia'!A4343+'Approvvigionamento energia'!B4343+'Approvvigionamento energia'!I4343</f>
        <v>81.871934647654683</v>
      </c>
      <c r="K4343">
        <f>IF(MIN(LCOH!$C$18,J4343)&gt;=$P$48*LCOH!$C$18, MIN(LCOH!$C$18,J4343),0)</f>
        <v>0</v>
      </c>
      <c r="L4343">
        <f t="shared" si="135"/>
        <v>81.871934647654683</v>
      </c>
      <c r="M4343">
        <f>K4343/LCOH!$C$18</f>
        <v>0</v>
      </c>
      <c r="N4343">
        <f>K4343/LCOH!$C$34</f>
        <v>0</v>
      </c>
    </row>
    <row r="4344" spans="1:14" x14ac:dyDescent="0.35">
      <c r="A4344">
        <f>'Profilo fotovoltaico'!B4346*LCOH!$C$20</f>
        <v>0</v>
      </c>
      <c r="B4344">
        <f>'Profilo eolico'!B4346*LCOH!$C$21</f>
        <v>19.8</v>
      </c>
      <c r="C4344">
        <f>$P$35*'Profilo fotovoltaico'!B4346</f>
        <v>0</v>
      </c>
      <c r="D4344">
        <f>$Q$37*'Profilo eolico'!B4346</f>
        <v>115.52577091134575</v>
      </c>
      <c r="E4344">
        <f>$P$39*'Profilo fotovoltaico'!B4346+'Approvvigionamento energia'!$Q$39*'Profilo eolico'!B4346</f>
        <v>86.644328183509302</v>
      </c>
      <c r="F4344">
        <f>$P$41*'Profilo fotovoltaico'!B4346+'Approvvigionamento energia'!$Q$41*'Profilo eolico'!B4346</f>
        <v>57.762885455672873</v>
      </c>
      <c r="G4344">
        <f>$P$43*'Profilo fotovoltaico'!B4346+'Approvvigionamento energia'!$Q$43*'Profilo eolico'!B4346</f>
        <v>28.881442727836436</v>
      </c>
      <c r="H4344">
        <f t="shared" si="134"/>
        <v>1138.4335154826958</v>
      </c>
      <c r="I4344">
        <f>IF(LCOH!$C$28=Menu!$A$1,'Approvvigionamento energia'!C4344,0)+IF(LCOH!$C$28=Menu!$A$2,'Approvvigionamento energia'!D4344,0)+IF(LCOH!$C$28=Menu!$A$3,'Approvvigionamento energia'!E4344,0)+IF(LCOH!$C$28=Menu!$A$4,'Approvvigionamento energia'!F4344,0)+IF(LCOH!$C$28=Menu!$A$5,'Approvvigionamento energia'!G4344,0)+IF(LCOH!$C$28=Menu!$A$6,'Approvvigionamento energia'!H4344,0)</f>
        <v>57.762885455672873</v>
      </c>
      <c r="J4344">
        <f>'Approvvigionamento energia'!A4344+'Approvvigionamento energia'!B4344+'Approvvigionamento energia'!I4344</f>
        <v>77.56288545567287</v>
      </c>
      <c r="K4344">
        <f>IF(MIN(LCOH!$C$18,J4344)&gt;=$P$48*LCOH!$C$18, MIN(LCOH!$C$18,J4344),0)</f>
        <v>0</v>
      </c>
      <c r="L4344">
        <f t="shared" si="135"/>
        <v>77.56288545567287</v>
      </c>
      <c r="M4344">
        <f>K4344/LCOH!$C$18</f>
        <v>0</v>
      </c>
      <c r="N4344">
        <f>K4344/LCOH!$C$34</f>
        <v>0</v>
      </c>
    </row>
    <row r="4345" spans="1:14" x14ac:dyDescent="0.35">
      <c r="A4345">
        <f>'Profilo fotovoltaico'!B4347*LCOH!$C$20</f>
        <v>0</v>
      </c>
      <c r="B4345">
        <f>'Profilo eolico'!B4347*LCOH!$C$21</f>
        <v>24</v>
      </c>
      <c r="C4345">
        <f>$P$35*'Profilo fotovoltaico'!B4347</f>
        <v>0</v>
      </c>
      <c r="D4345">
        <f>$Q$37*'Profilo eolico'!B4347</f>
        <v>140.03123746829786</v>
      </c>
      <c r="E4345">
        <f>$P$39*'Profilo fotovoltaico'!B4347+'Approvvigionamento energia'!$Q$39*'Profilo eolico'!B4347</f>
        <v>105.02342810122339</v>
      </c>
      <c r="F4345">
        <f>$P$41*'Profilo fotovoltaico'!B4347+'Approvvigionamento energia'!$Q$41*'Profilo eolico'!B4347</f>
        <v>70.01561873414893</v>
      </c>
      <c r="G4345">
        <f>$P$43*'Profilo fotovoltaico'!B4347+'Approvvigionamento energia'!$Q$43*'Profilo eolico'!B4347</f>
        <v>35.007809367074465</v>
      </c>
      <c r="H4345">
        <f t="shared" si="134"/>
        <v>1138.4335154826958</v>
      </c>
      <c r="I4345">
        <f>IF(LCOH!$C$28=Menu!$A$1,'Approvvigionamento energia'!C4345,0)+IF(LCOH!$C$28=Menu!$A$2,'Approvvigionamento energia'!D4345,0)+IF(LCOH!$C$28=Menu!$A$3,'Approvvigionamento energia'!E4345,0)+IF(LCOH!$C$28=Menu!$A$4,'Approvvigionamento energia'!F4345,0)+IF(LCOH!$C$28=Menu!$A$5,'Approvvigionamento energia'!G4345,0)+IF(LCOH!$C$28=Menu!$A$6,'Approvvigionamento energia'!H4345,0)</f>
        <v>70.01561873414893</v>
      </c>
      <c r="J4345">
        <f>'Approvvigionamento energia'!A4345+'Approvvigionamento energia'!B4345+'Approvvigionamento energia'!I4345</f>
        <v>94.01561873414893</v>
      </c>
      <c r="K4345">
        <f>IF(MIN(LCOH!$C$18,J4345)&gt;=$P$48*LCOH!$C$18, MIN(LCOH!$C$18,J4345),0)</f>
        <v>0</v>
      </c>
      <c r="L4345">
        <f t="shared" si="135"/>
        <v>94.01561873414893</v>
      </c>
      <c r="M4345">
        <f>K4345/LCOH!$C$18</f>
        <v>0</v>
      </c>
      <c r="N4345">
        <f>K4345/LCOH!$C$34</f>
        <v>0</v>
      </c>
    </row>
    <row r="4346" spans="1:14" x14ac:dyDescent="0.35">
      <c r="A4346">
        <f>'Profilo fotovoltaico'!B4348*LCOH!$C$20</f>
        <v>0</v>
      </c>
      <c r="B4346">
        <f>'Profilo eolico'!B4348*LCOH!$C$21</f>
        <v>38</v>
      </c>
      <c r="C4346">
        <f>$P$35*'Profilo fotovoltaico'!B4348</f>
        <v>0</v>
      </c>
      <c r="D4346">
        <f>$Q$37*'Profilo eolico'!B4348</f>
        <v>221.71612599147161</v>
      </c>
      <c r="E4346">
        <f>$P$39*'Profilo fotovoltaico'!B4348+'Approvvigionamento energia'!$Q$39*'Profilo eolico'!B4348</f>
        <v>166.28709449360369</v>
      </c>
      <c r="F4346">
        <f>$P$41*'Profilo fotovoltaico'!B4348+'Approvvigionamento energia'!$Q$41*'Profilo eolico'!B4348</f>
        <v>110.85806299573581</v>
      </c>
      <c r="G4346">
        <f>$P$43*'Profilo fotovoltaico'!B4348+'Approvvigionamento energia'!$Q$43*'Profilo eolico'!B4348</f>
        <v>55.429031497867904</v>
      </c>
      <c r="H4346">
        <f t="shared" si="134"/>
        <v>1138.4335154826958</v>
      </c>
      <c r="I4346">
        <f>IF(LCOH!$C$28=Menu!$A$1,'Approvvigionamento energia'!C4346,0)+IF(LCOH!$C$28=Menu!$A$2,'Approvvigionamento energia'!D4346,0)+IF(LCOH!$C$28=Menu!$A$3,'Approvvigionamento energia'!E4346,0)+IF(LCOH!$C$28=Menu!$A$4,'Approvvigionamento energia'!F4346,0)+IF(LCOH!$C$28=Menu!$A$5,'Approvvigionamento energia'!G4346,0)+IF(LCOH!$C$28=Menu!$A$6,'Approvvigionamento energia'!H4346,0)</f>
        <v>110.85806299573581</v>
      </c>
      <c r="J4346">
        <f>'Approvvigionamento energia'!A4346+'Approvvigionamento energia'!B4346+'Approvvigionamento energia'!I4346</f>
        <v>148.85806299573579</v>
      </c>
      <c r="K4346">
        <f>IF(MIN(LCOH!$C$18,J4346)&gt;=$P$48*LCOH!$C$18, MIN(LCOH!$C$18,J4346),0)</f>
        <v>0</v>
      </c>
      <c r="L4346">
        <f t="shared" si="135"/>
        <v>148.85806299573579</v>
      </c>
      <c r="M4346">
        <f>K4346/LCOH!$C$18</f>
        <v>0</v>
      </c>
      <c r="N4346">
        <f>K4346/LCOH!$C$34</f>
        <v>0</v>
      </c>
    </row>
    <row r="4347" spans="1:14" x14ac:dyDescent="0.35">
      <c r="A4347">
        <f>'Profilo fotovoltaico'!B4349*LCOH!$C$20</f>
        <v>0</v>
      </c>
      <c r="B4347">
        <f>'Profilo eolico'!B4349*LCOH!$C$21</f>
        <v>58.3</v>
      </c>
      <c r="C4347">
        <f>$P$35*'Profilo fotovoltaico'!B4349</f>
        <v>0</v>
      </c>
      <c r="D4347">
        <f>$Q$37*'Profilo eolico'!B4349</f>
        <v>340.15921435007357</v>
      </c>
      <c r="E4347">
        <f>$P$39*'Profilo fotovoltaico'!B4349+'Approvvigionamento energia'!$Q$39*'Profilo eolico'!B4349</f>
        <v>255.11941076255513</v>
      </c>
      <c r="F4347">
        <f>$P$41*'Profilo fotovoltaico'!B4349+'Approvvigionamento energia'!$Q$41*'Profilo eolico'!B4349</f>
        <v>170.07960717503678</v>
      </c>
      <c r="G4347">
        <f>$P$43*'Profilo fotovoltaico'!B4349+'Approvvigionamento energia'!$Q$43*'Profilo eolico'!B4349</f>
        <v>85.039803587518392</v>
      </c>
      <c r="H4347">
        <f t="shared" si="134"/>
        <v>1138.4335154826958</v>
      </c>
      <c r="I4347">
        <f>IF(LCOH!$C$28=Menu!$A$1,'Approvvigionamento energia'!C4347,0)+IF(LCOH!$C$28=Menu!$A$2,'Approvvigionamento energia'!D4347,0)+IF(LCOH!$C$28=Menu!$A$3,'Approvvigionamento energia'!E4347,0)+IF(LCOH!$C$28=Menu!$A$4,'Approvvigionamento energia'!F4347,0)+IF(LCOH!$C$28=Menu!$A$5,'Approvvigionamento energia'!G4347,0)+IF(LCOH!$C$28=Menu!$A$6,'Approvvigionamento energia'!H4347,0)</f>
        <v>170.07960717503678</v>
      </c>
      <c r="J4347">
        <f>'Approvvigionamento energia'!A4347+'Approvvigionamento energia'!B4347+'Approvvigionamento energia'!I4347</f>
        <v>228.37960717503677</v>
      </c>
      <c r="K4347">
        <f>IF(MIN(LCOH!$C$18,J4347)&gt;=$P$48*LCOH!$C$18, MIN(LCOH!$C$18,J4347),0)</f>
        <v>0</v>
      </c>
      <c r="L4347">
        <f t="shared" si="135"/>
        <v>228.37960717503677</v>
      </c>
      <c r="M4347">
        <f>K4347/LCOH!$C$18</f>
        <v>0</v>
      </c>
      <c r="N4347">
        <f>K4347/LCOH!$C$34</f>
        <v>0</v>
      </c>
    </row>
    <row r="4348" spans="1:14" x14ac:dyDescent="0.35">
      <c r="A4348">
        <f>'Profilo fotovoltaico'!B4350*LCOH!$C$20</f>
        <v>0</v>
      </c>
      <c r="B4348">
        <f>'Profilo eolico'!B4350*LCOH!$C$21</f>
        <v>73.800000000000011</v>
      </c>
      <c r="C4348">
        <f>$P$35*'Profilo fotovoltaico'!B4350</f>
        <v>0</v>
      </c>
      <c r="D4348">
        <f>$Q$37*'Profilo eolico'!B4350</f>
        <v>430.59605521501595</v>
      </c>
      <c r="E4348">
        <f>$P$39*'Profilo fotovoltaico'!B4350+'Approvvigionamento energia'!$Q$39*'Profilo eolico'!B4350</f>
        <v>322.94704141126192</v>
      </c>
      <c r="F4348">
        <f>$P$41*'Profilo fotovoltaico'!B4350+'Approvvigionamento energia'!$Q$41*'Profilo eolico'!B4350</f>
        <v>215.29802760750798</v>
      </c>
      <c r="G4348">
        <f>$P$43*'Profilo fotovoltaico'!B4350+'Approvvigionamento energia'!$Q$43*'Profilo eolico'!B4350</f>
        <v>107.64901380375399</v>
      </c>
      <c r="H4348">
        <f t="shared" si="134"/>
        <v>1138.4335154826958</v>
      </c>
      <c r="I4348">
        <f>IF(LCOH!$C$28=Menu!$A$1,'Approvvigionamento energia'!C4348,0)+IF(LCOH!$C$28=Menu!$A$2,'Approvvigionamento energia'!D4348,0)+IF(LCOH!$C$28=Menu!$A$3,'Approvvigionamento energia'!E4348,0)+IF(LCOH!$C$28=Menu!$A$4,'Approvvigionamento energia'!F4348,0)+IF(LCOH!$C$28=Menu!$A$5,'Approvvigionamento energia'!G4348,0)+IF(LCOH!$C$28=Menu!$A$6,'Approvvigionamento energia'!H4348,0)</f>
        <v>215.29802760750798</v>
      </c>
      <c r="J4348">
        <f>'Approvvigionamento energia'!A4348+'Approvvigionamento energia'!B4348+'Approvvigionamento energia'!I4348</f>
        <v>289.09802760750802</v>
      </c>
      <c r="K4348">
        <f>IF(MIN(LCOH!$C$18,J4348)&gt;=$P$48*LCOH!$C$18, MIN(LCOH!$C$18,J4348),0)</f>
        <v>0</v>
      </c>
      <c r="L4348">
        <f t="shared" si="135"/>
        <v>289.09802760750802</v>
      </c>
      <c r="M4348">
        <f>K4348/LCOH!$C$18</f>
        <v>0</v>
      </c>
      <c r="N4348">
        <f>K4348/LCOH!$C$34</f>
        <v>0</v>
      </c>
    </row>
    <row r="4349" spans="1:14" x14ac:dyDescent="0.35">
      <c r="A4349">
        <f>'Profilo fotovoltaico'!B4351*LCOH!$C$20</f>
        <v>0</v>
      </c>
      <c r="B4349">
        <f>'Profilo eolico'!B4351*LCOH!$C$21</f>
        <v>77.399999999999991</v>
      </c>
      <c r="C4349">
        <f>$P$35*'Profilo fotovoltaico'!B4351</f>
        <v>0</v>
      </c>
      <c r="D4349">
        <f>$Q$37*'Profilo eolico'!B4351</f>
        <v>451.60074083526058</v>
      </c>
      <c r="E4349">
        <f>$P$39*'Profilo fotovoltaico'!B4351+'Approvvigionamento energia'!$Q$39*'Profilo eolico'!B4351</f>
        <v>338.70055562644541</v>
      </c>
      <c r="F4349">
        <f>$P$41*'Profilo fotovoltaico'!B4351+'Approvvigionamento energia'!$Q$41*'Profilo eolico'!B4351</f>
        <v>225.80037041763029</v>
      </c>
      <c r="G4349">
        <f>$P$43*'Profilo fotovoltaico'!B4351+'Approvvigionamento energia'!$Q$43*'Profilo eolico'!B4351</f>
        <v>112.90018520881515</v>
      </c>
      <c r="H4349">
        <f t="shared" si="134"/>
        <v>1138.4335154826958</v>
      </c>
      <c r="I4349">
        <f>IF(LCOH!$C$28=Menu!$A$1,'Approvvigionamento energia'!C4349,0)+IF(LCOH!$C$28=Menu!$A$2,'Approvvigionamento energia'!D4349,0)+IF(LCOH!$C$28=Menu!$A$3,'Approvvigionamento energia'!E4349,0)+IF(LCOH!$C$28=Menu!$A$4,'Approvvigionamento energia'!F4349,0)+IF(LCOH!$C$28=Menu!$A$5,'Approvvigionamento energia'!G4349,0)+IF(LCOH!$C$28=Menu!$A$6,'Approvvigionamento energia'!H4349,0)</f>
        <v>225.80037041763029</v>
      </c>
      <c r="J4349">
        <f>'Approvvigionamento energia'!A4349+'Approvvigionamento energia'!B4349+'Approvvigionamento energia'!I4349</f>
        <v>303.20037041763027</v>
      </c>
      <c r="K4349">
        <f>IF(MIN(LCOH!$C$18,J4349)&gt;=$P$48*LCOH!$C$18, MIN(LCOH!$C$18,J4349),0)</f>
        <v>0</v>
      </c>
      <c r="L4349">
        <f t="shared" si="135"/>
        <v>303.20037041763027</v>
      </c>
      <c r="M4349">
        <f>K4349/LCOH!$C$18</f>
        <v>0</v>
      </c>
      <c r="N4349">
        <f>K4349/LCOH!$C$34</f>
        <v>0</v>
      </c>
    </row>
    <row r="4350" spans="1:14" x14ac:dyDescent="0.35">
      <c r="A4350">
        <f>'Profilo fotovoltaico'!B4352*LCOH!$C$20</f>
        <v>41</v>
      </c>
      <c r="B4350">
        <f>'Profilo eolico'!B4352*LCOH!$C$21</f>
        <v>71.8</v>
      </c>
      <c r="C4350">
        <f>$P$35*'Profilo fotovoltaico'!B4352</f>
        <v>301.53909969250469</v>
      </c>
      <c r="D4350">
        <f>$Q$37*'Profilo eolico'!B4352</f>
        <v>418.92678542599111</v>
      </c>
      <c r="E4350">
        <f>$P$39*'Profilo fotovoltaico'!B4352+'Approvvigionamento energia'!$Q$39*'Profilo eolico'!B4352</f>
        <v>389.57986399261949</v>
      </c>
      <c r="F4350">
        <f>$P$41*'Profilo fotovoltaico'!B4352+'Approvvigionamento energia'!$Q$41*'Profilo eolico'!B4352</f>
        <v>360.23294255924793</v>
      </c>
      <c r="G4350">
        <f>$P$43*'Profilo fotovoltaico'!B4352+'Approvvigionamento energia'!$Q$43*'Profilo eolico'!B4352</f>
        <v>330.88602112587631</v>
      </c>
      <c r="H4350">
        <f t="shared" si="134"/>
        <v>1138.4335154826958</v>
      </c>
      <c r="I4350">
        <f>IF(LCOH!$C$28=Menu!$A$1,'Approvvigionamento energia'!C4350,0)+IF(LCOH!$C$28=Menu!$A$2,'Approvvigionamento energia'!D4350,0)+IF(LCOH!$C$28=Menu!$A$3,'Approvvigionamento energia'!E4350,0)+IF(LCOH!$C$28=Menu!$A$4,'Approvvigionamento energia'!F4350,0)+IF(LCOH!$C$28=Menu!$A$5,'Approvvigionamento energia'!G4350,0)+IF(LCOH!$C$28=Menu!$A$6,'Approvvigionamento energia'!H4350,0)</f>
        <v>360.23294255924793</v>
      </c>
      <c r="J4350">
        <f>'Approvvigionamento energia'!A4350+'Approvvigionamento energia'!B4350+'Approvvigionamento energia'!I4350</f>
        <v>473.03294255924794</v>
      </c>
      <c r="K4350">
        <f>IF(MIN(LCOH!$C$18,J4350)&gt;=$P$48*LCOH!$C$18, MIN(LCOH!$C$18,J4350),0)</f>
        <v>473.03294255924794</v>
      </c>
      <c r="L4350">
        <f t="shared" si="135"/>
        <v>0</v>
      </c>
      <c r="M4350">
        <f>K4350/LCOH!$C$18</f>
        <v>0.31535529503949861</v>
      </c>
      <c r="N4350">
        <f>K4350/LCOH!$C$34</f>
        <v>9.1143148855346432</v>
      </c>
    </row>
    <row r="4351" spans="1:14" x14ac:dyDescent="0.35">
      <c r="A4351">
        <f>'Profilo fotovoltaico'!B4353*LCOH!$C$20</f>
        <v>138</v>
      </c>
      <c r="B4351">
        <f>'Profilo eolico'!B4353*LCOH!$C$21</f>
        <v>46.199999999999996</v>
      </c>
      <c r="C4351">
        <f>$P$35*'Profilo fotovoltaico'!B4353</f>
        <v>1014.936481891845</v>
      </c>
      <c r="D4351">
        <f>$Q$37*'Profilo eolico'!B4353</f>
        <v>269.56013212647338</v>
      </c>
      <c r="E4351">
        <f>$P$39*'Profilo fotovoltaico'!B4353+'Approvvigionamento energia'!$Q$39*'Profilo eolico'!B4353</f>
        <v>455.90421956781631</v>
      </c>
      <c r="F4351">
        <f>$P$41*'Profilo fotovoltaico'!B4353+'Approvvigionamento energia'!$Q$41*'Profilo eolico'!B4353</f>
        <v>642.24830700915913</v>
      </c>
      <c r="G4351">
        <f>$P$43*'Profilo fotovoltaico'!B4353+'Approvvigionamento energia'!$Q$43*'Profilo eolico'!B4353</f>
        <v>828.59239445050218</v>
      </c>
      <c r="H4351">
        <f t="shared" si="134"/>
        <v>1138.4335154826958</v>
      </c>
      <c r="I4351">
        <f>IF(LCOH!$C$28=Menu!$A$1,'Approvvigionamento energia'!C4351,0)+IF(LCOH!$C$28=Menu!$A$2,'Approvvigionamento energia'!D4351,0)+IF(LCOH!$C$28=Menu!$A$3,'Approvvigionamento energia'!E4351,0)+IF(LCOH!$C$28=Menu!$A$4,'Approvvigionamento energia'!F4351,0)+IF(LCOH!$C$28=Menu!$A$5,'Approvvigionamento energia'!G4351,0)+IF(LCOH!$C$28=Menu!$A$6,'Approvvigionamento energia'!H4351,0)</f>
        <v>642.24830700915913</v>
      </c>
      <c r="J4351">
        <f>'Approvvigionamento energia'!A4351+'Approvvigionamento energia'!B4351+'Approvvigionamento energia'!I4351</f>
        <v>826.44830700915918</v>
      </c>
      <c r="K4351">
        <f>IF(MIN(LCOH!$C$18,J4351)&gt;=$P$48*LCOH!$C$18, MIN(LCOH!$C$18,J4351),0)</f>
        <v>826.44830700915918</v>
      </c>
      <c r="L4351">
        <f t="shared" si="135"/>
        <v>0</v>
      </c>
      <c r="M4351">
        <f>K4351/LCOH!$C$18</f>
        <v>0.55096553800610615</v>
      </c>
      <c r="N4351">
        <f>K4351/LCOH!$C$34</f>
        <v>15.923859479945264</v>
      </c>
    </row>
    <row r="4352" spans="1:14" x14ac:dyDescent="0.35">
      <c r="A4352">
        <f>'Profilo fotovoltaico'!B4354*LCOH!$C$20</f>
        <v>262</v>
      </c>
      <c r="B4352">
        <f>'Profilo eolico'!B4354*LCOH!$C$21</f>
        <v>33.6</v>
      </c>
      <c r="C4352">
        <f>$P$35*'Profilo fotovoltaico'!B4354</f>
        <v>1926.9083931569812</v>
      </c>
      <c r="D4352">
        <f>$Q$37*'Profilo eolico'!B4354</f>
        <v>196.043732455617</v>
      </c>
      <c r="E4352">
        <f>$P$39*'Profilo fotovoltaico'!B4354+'Approvvigionamento energia'!$Q$39*'Profilo eolico'!B4354</f>
        <v>628.75989763095799</v>
      </c>
      <c r="F4352">
        <f>$P$41*'Profilo fotovoltaico'!B4354+'Approvvigionamento energia'!$Q$41*'Profilo eolico'!B4354</f>
        <v>1061.4760628062991</v>
      </c>
      <c r="G4352">
        <f>$P$43*'Profilo fotovoltaico'!B4354+'Approvvigionamento energia'!$Q$43*'Profilo eolico'!B4354</f>
        <v>1494.1922279816401</v>
      </c>
      <c r="H4352">
        <f t="shared" si="134"/>
        <v>1138.4335154826958</v>
      </c>
      <c r="I4352">
        <f>IF(LCOH!$C$28=Menu!$A$1,'Approvvigionamento energia'!C4352,0)+IF(LCOH!$C$28=Menu!$A$2,'Approvvigionamento energia'!D4352,0)+IF(LCOH!$C$28=Menu!$A$3,'Approvvigionamento energia'!E4352,0)+IF(LCOH!$C$28=Menu!$A$4,'Approvvigionamento energia'!F4352,0)+IF(LCOH!$C$28=Menu!$A$5,'Approvvigionamento energia'!G4352,0)+IF(LCOH!$C$28=Menu!$A$6,'Approvvigionamento energia'!H4352,0)</f>
        <v>1061.4760628062991</v>
      </c>
      <c r="J4352">
        <f>'Approvvigionamento energia'!A4352+'Approvvigionamento energia'!B4352+'Approvvigionamento energia'!I4352</f>
        <v>1357.076062806299</v>
      </c>
      <c r="K4352">
        <f>IF(MIN(LCOH!$C$18,J4352)&gt;=$P$48*LCOH!$C$18, MIN(LCOH!$C$18,J4352),0)</f>
        <v>1357.076062806299</v>
      </c>
      <c r="L4352">
        <f t="shared" si="135"/>
        <v>0</v>
      </c>
      <c r="M4352">
        <f>K4352/LCOH!$C$18</f>
        <v>0.90471737520419937</v>
      </c>
      <c r="N4352">
        <f>K4352/LCOH!$C$34</f>
        <v>26.147901017462409</v>
      </c>
    </row>
    <row r="4353" spans="1:14" x14ac:dyDescent="0.35">
      <c r="A4353">
        <f>'Profilo fotovoltaico'!B4355*LCOH!$C$20</f>
        <v>381</v>
      </c>
      <c r="B4353">
        <f>'Profilo eolico'!B4355*LCOH!$C$21</f>
        <v>28.5</v>
      </c>
      <c r="C4353">
        <f>$P$35*'Profilo fotovoltaico'!B4355</f>
        <v>2802.1072434840066</v>
      </c>
      <c r="D4353">
        <f>$Q$37*'Profilo eolico'!B4355</f>
        <v>166.28709449360372</v>
      </c>
      <c r="E4353">
        <f>$P$39*'Profilo fotovoltaico'!B4355+'Approvvigionamento energia'!$Q$39*'Profilo eolico'!B4355</f>
        <v>825.2421317412045</v>
      </c>
      <c r="F4353">
        <f>$P$41*'Profilo fotovoltaico'!B4355+'Approvvigionamento energia'!$Q$41*'Profilo eolico'!B4355</f>
        <v>1484.1971689888051</v>
      </c>
      <c r="G4353">
        <f>$P$43*'Profilo fotovoltaico'!B4355+'Approvvigionamento energia'!$Q$43*'Profilo eolico'!B4355</f>
        <v>2143.1522062364061</v>
      </c>
      <c r="H4353">
        <f t="shared" si="134"/>
        <v>1138.4335154826958</v>
      </c>
      <c r="I4353">
        <f>IF(LCOH!$C$28=Menu!$A$1,'Approvvigionamento energia'!C4353,0)+IF(LCOH!$C$28=Menu!$A$2,'Approvvigionamento energia'!D4353,0)+IF(LCOH!$C$28=Menu!$A$3,'Approvvigionamento energia'!E4353,0)+IF(LCOH!$C$28=Menu!$A$4,'Approvvigionamento energia'!F4353,0)+IF(LCOH!$C$28=Menu!$A$5,'Approvvigionamento energia'!G4353,0)+IF(LCOH!$C$28=Menu!$A$6,'Approvvigionamento energia'!H4353,0)</f>
        <v>1484.1971689888051</v>
      </c>
      <c r="J4353">
        <f>'Approvvigionamento energia'!A4353+'Approvvigionamento energia'!B4353+'Approvvigionamento energia'!I4353</f>
        <v>1893.6971689888051</v>
      </c>
      <c r="K4353">
        <f>IF(MIN(LCOH!$C$18,J4353)&gt;=$P$48*LCOH!$C$18, MIN(LCOH!$C$18,J4353),0)</f>
        <v>1500</v>
      </c>
      <c r="L4353">
        <f t="shared" si="135"/>
        <v>393.69716898880506</v>
      </c>
      <c r="M4353">
        <f>K4353/LCOH!$C$18</f>
        <v>1</v>
      </c>
      <c r="N4353">
        <f>K4353/LCOH!$C$34</f>
        <v>28.901734104046245</v>
      </c>
    </row>
    <row r="4354" spans="1:14" x14ac:dyDescent="0.35">
      <c r="A4354">
        <f>'Profilo fotovoltaico'!B4356*LCOH!$C$20</f>
        <v>473</v>
      </c>
      <c r="B4354">
        <f>'Profilo eolico'!B4356*LCOH!$C$21</f>
        <v>29.9</v>
      </c>
      <c r="C4354">
        <f>$P$35*'Profilo fotovoltaico'!B4356</f>
        <v>3478.7315647452365</v>
      </c>
      <c r="D4354">
        <f>$Q$37*'Profilo eolico'!B4356</f>
        <v>174.45558334592107</v>
      </c>
      <c r="E4354">
        <f>$P$39*'Profilo fotovoltaico'!B4356+'Approvvigionamento energia'!$Q$39*'Profilo eolico'!B4356</f>
        <v>1000.5245786957499</v>
      </c>
      <c r="F4354">
        <f>$P$41*'Profilo fotovoltaico'!B4356+'Approvvigionamento energia'!$Q$41*'Profilo eolico'!B4356</f>
        <v>1826.5935740455789</v>
      </c>
      <c r="G4354">
        <f>$P$43*'Profilo fotovoltaico'!B4356+'Approvvigionamento energia'!$Q$43*'Profilo eolico'!B4356</f>
        <v>2652.6625693954079</v>
      </c>
      <c r="H4354">
        <f t="shared" ref="H4354:H4417" si="136">$P$45</f>
        <v>1138.4335154826958</v>
      </c>
      <c r="I4354">
        <f>IF(LCOH!$C$28=Menu!$A$1,'Approvvigionamento energia'!C4354,0)+IF(LCOH!$C$28=Menu!$A$2,'Approvvigionamento energia'!D4354,0)+IF(LCOH!$C$28=Menu!$A$3,'Approvvigionamento energia'!E4354,0)+IF(LCOH!$C$28=Menu!$A$4,'Approvvigionamento energia'!F4354,0)+IF(LCOH!$C$28=Menu!$A$5,'Approvvigionamento energia'!G4354,0)+IF(LCOH!$C$28=Menu!$A$6,'Approvvigionamento energia'!H4354,0)</f>
        <v>1826.5935740455789</v>
      </c>
      <c r="J4354">
        <f>'Approvvigionamento energia'!A4354+'Approvvigionamento energia'!B4354+'Approvvigionamento energia'!I4354</f>
        <v>2329.493574045579</v>
      </c>
      <c r="K4354">
        <f>IF(MIN(LCOH!$C$18,J4354)&gt;=$P$48*LCOH!$C$18, MIN(LCOH!$C$18,J4354),0)</f>
        <v>1500</v>
      </c>
      <c r="L4354">
        <f t="shared" si="135"/>
        <v>829.49357404557895</v>
      </c>
      <c r="M4354">
        <f>K4354/LCOH!$C$18</f>
        <v>1</v>
      </c>
      <c r="N4354">
        <f>K4354/LCOH!$C$34</f>
        <v>28.901734104046245</v>
      </c>
    </row>
    <row r="4355" spans="1:14" x14ac:dyDescent="0.35">
      <c r="A4355">
        <f>'Profilo fotovoltaico'!B4357*LCOH!$C$20</f>
        <v>544</v>
      </c>
      <c r="B4355">
        <f>'Profilo eolico'!B4357*LCOH!$C$21</f>
        <v>35.6</v>
      </c>
      <c r="C4355">
        <f>$P$35*'Profilo fotovoltaico'!B4357</f>
        <v>4000.9090300664038</v>
      </c>
      <c r="D4355">
        <f>$Q$37*'Profilo eolico'!B4357</f>
        <v>207.71300224464181</v>
      </c>
      <c r="E4355">
        <f>$P$39*'Profilo fotovoltaico'!B4357+'Approvvigionamento energia'!$Q$39*'Profilo eolico'!B4357</f>
        <v>1156.0120092000823</v>
      </c>
      <c r="F4355">
        <f>$P$41*'Profilo fotovoltaico'!B4357+'Approvvigionamento energia'!$Q$41*'Profilo eolico'!B4357</f>
        <v>2104.3110161555228</v>
      </c>
      <c r="G4355">
        <f>$P$43*'Profilo fotovoltaico'!B4357+'Approvvigionamento energia'!$Q$43*'Profilo eolico'!B4357</f>
        <v>3052.6100231109631</v>
      </c>
      <c r="H4355">
        <f t="shared" si="136"/>
        <v>1138.4335154826958</v>
      </c>
      <c r="I4355">
        <f>IF(LCOH!$C$28=Menu!$A$1,'Approvvigionamento energia'!C4355,0)+IF(LCOH!$C$28=Menu!$A$2,'Approvvigionamento energia'!D4355,0)+IF(LCOH!$C$28=Menu!$A$3,'Approvvigionamento energia'!E4355,0)+IF(LCOH!$C$28=Menu!$A$4,'Approvvigionamento energia'!F4355,0)+IF(LCOH!$C$28=Menu!$A$5,'Approvvigionamento energia'!G4355,0)+IF(LCOH!$C$28=Menu!$A$6,'Approvvigionamento energia'!H4355,0)</f>
        <v>2104.3110161555228</v>
      </c>
      <c r="J4355">
        <f>'Approvvigionamento energia'!A4355+'Approvvigionamento energia'!B4355+'Approvvigionamento energia'!I4355</f>
        <v>2683.9110161555227</v>
      </c>
      <c r="K4355">
        <f>IF(MIN(LCOH!$C$18,J4355)&gt;=$P$48*LCOH!$C$18, MIN(LCOH!$C$18,J4355),0)</f>
        <v>1500</v>
      </c>
      <c r="L4355">
        <f t="shared" ref="L4355:L4418" si="137">J4355-K4355</f>
        <v>1183.9110161555227</v>
      </c>
      <c r="M4355">
        <f>K4355/LCOH!$C$18</f>
        <v>1</v>
      </c>
      <c r="N4355">
        <f>K4355/LCOH!$C$34</f>
        <v>28.901734104046245</v>
      </c>
    </row>
    <row r="4356" spans="1:14" x14ac:dyDescent="0.35">
      <c r="A4356">
        <f>'Profilo fotovoltaico'!B4358*LCOH!$C$20</f>
        <v>572</v>
      </c>
      <c r="B4356">
        <f>'Profilo eolico'!B4358*LCOH!$C$21</f>
        <v>41.8</v>
      </c>
      <c r="C4356">
        <f>$P$35*'Profilo fotovoltaico'!B4358</f>
        <v>4206.8381713198205</v>
      </c>
      <c r="D4356">
        <f>$Q$37*'Profilo eolico'!B4358</f>
        <v>243.88773859061877</v>
      </c>
      <c r="E4356">
        <f>$P$39*'Profilo fotovoltaico'!B4358+'Approvvigionamento energia'!$Q$39*'Profilo eolico'!B4358</f>
        <v>1234.6253467729191</v>
      </c>
      <c r="F4356">
        <f>$P$41*'Profilo fotovoltaico'!B4358+'Approvvigionamento energia'!$Q$41*'Profilo eolico'!B4358</f>
        <v>2225.3629549552197</v>
      </c>
      <c r="G4356">
        <f>$P$43*'Profilo fotovoltaico'!B4358+'Approvvigionamento energia'!$Q$43*'Profilo eolico'!B4358</f>
        <v>3216.1005631375201</v>
      </c>
      <c r="H4356">
        <f t="shared" si="136"/>
        <v>1138.4335154826958</v>
      </c>
      <c r="I4356">
        <f>IF(LCOH!$C$28=Menu!$A$1,'Approvvigionamento energia'!C4356,0)+IF(LCOH!$C$28=Menu!$A$2,'Approvvigionamento energia'!D4356,0)+IF(LCOH!$C$28=Menu!$A$3,'Approvvigionamento energia'!E4356,0)+IF(LCOH!$C$28=Menu!$A$4,'Approvvigionamento energia'!F4356,0)+IF(LCOH!$C$28=Menu!$A$5,'Approvvigionamento energia'!G4356,0)+IF(LCOH!$C$28=Menu!$A$6,'Approvvigionamento energia'!H4356,0)</f>
        <v>2225.3629549552197</v>
      </c>
      <c r="J4356">
        <f>'Approvvigionamento energia'!A4356+'Approvvigionamento energia'!B4356+'Approvvigionamento energia'!I4356</f>
        <v>2839.1629549552199</v>
      </c>
      <c r="K4356">
        <f>IF(MIN(LCOH!$C$18,J4356)&gt;=$P$48*LCOH!$C$18, MIN(LCOH!$C$18,J4356),0)</f>
        <v>1500</v>
      </c>
      <c r="L4356">
        <f t="shared" si="137"/>
        <v>1339.1629549552199</v>
      </c>
      <c r="M4356">
        <f>K4356/LCOH!$C$18</f>
        <v>1</v>
      </c>
      <c r="N4356">
        <f>K4356/LCOH!$C$34</f>
        <v>28.901734104046245</v>
      </c>
    </row>
    <row r="4357" spans="1:14" x14ac:dyDescent="0.35">
      <c r="A4357">
        <f>'Profilo fotovoltaico'!B4359*LCOH!$C$20</f>
        <v>561</v>
      </c>
      <c r="B4357">
        <f>'Profilo eolico'!B4359*LCOH!$C$21</f>
        <v>50.3</v>
      </c>
      <c r="C4357">
        <f>$P$35*'Profilo fotovoltaico'!B4359</f>
        <v>4125.9374372559787</v>
      </c>
      <c r="D4357">
        <f>$Q$37*'Profilo eolico'!B4359</f>
        <v>293.48213519397427</v>
      </c>
      <c r="E4357">
        <f>$P$39*'Profilo fotovoltaico'!B4359+'Approvvigionamento energia'!$Q$39*'Profilo eolico'!B4359</f>
        <v>1251.5959607094753</v>
      </c>
      <c r="F4357">
        <f>$P$41*'Profilo fotovoltaico'!B4359+'Approvvigionamento energia'!$Q$41*'Profilo eolico'!B4359</f>
        <v>2209.7097862249766</v>
      </c>
      <c r="G4357">
        <f>$P$43*'Profilo fotovoltaico'!B4359+'Approvvigionamento energia'!$Q$43*'Profilo eolico'!B4359</f>
        <v>3167.8236117404776</v>
      </c>
      <c r="H4357">
        <f t="shared" si="136"/>
        <v>1138.4335154826958</v>
      </c>
      <c r="I4357">
        <f>IF(LCOH!$C$28=Menu!$A$1,'Approvvigionamento energia'!C4357,0)+IF(LCOH!$C$28=Menu!$A$2,'Approvvigionamento energia'!D4357,0)+IF(LCOH!$C$28=Menu!$A$3,'Approvvigionamento energia'!E4357,0)+IF(LCOH!$C$28=Menu!$A$4,'Approvvigionamento energia'!F4357,0)+IF(LCOH!$C$28=Menu!$A$5,'Approvvigionamento energia'!G4357,0)+IF(LCOH!$C$28=Menu!$A$6,'Approvvigionamento energia'!H4357,0)</f>
        <v>2209.7097862249766</v>
      </c>
      <c r="J4357">
        <f>'Approvvigionamento energia'!A4357+'Approvvigionamento energia'!B4357+'Approvvigionamento energia'!I4357</f>
        <v>2821.0097862249768</v>
      </c>
      <c r="K4357">
        <f>IF(MIN(LCOH!$C$18,J4357)&gt;=$P$48*LCOH!$C$18, MIN(LCOH!$C$18,J4357),0)</f>
        <v>1500</v>
      </c>
      <c r="L4357">
        <f t="shared" si="137"/>
        <v>1321.0097862249768</v>
      </c>
      <c r="M4357">
        <f>K4357/LCOH!$C$18</f>
        <v>1</v>
      </c>
      <c r="N4357">
        <f>K4357/LCOH!$C$34</f>
        <v>28.901734104046245</v>
      </c>
    </row>
    <row r="4358" spans="1:14" x14ac:dyDescent="0.35">
      <c r="A4358">
        <f>'Profilo fotovoltaico'!B4360*LCOH!$C$20</f>
        <v>512</v>
      </c>
      <c r="B4358">
        <f>'Profilo eolico'!B4360*LCOH!$C$21</f>
        <v>60.8</v>
      </c>
      <c r="C4358">
        <f>$P$35*'Profilo fotovoltaico'!B4360</f>
        <v>3765.5614400624972</v>
      </c>
      <c r="D4358">
        <f>$Q$37*'Profilo eolico'!B4360</f>
        <v>354.74580158635456</v>
      </c>
      <c r="E4358">
        <f>$P$39*'Profilo fotovoltaico'!B4360+'Approvvigionamento energia'!$Q$39*'Profilo eolico'!B4360</f>
        <v>1207.4497112053903</v>
      </c>
      <c r="F4358">
        <f>$P$41*'Profilo fotovoltaico'!B4360+'Approvvigionamento energia'!$Q$41*'Profilo eolico'!B4360</f>
        <v>2060.1536208244261</v>
      </c>
      <c r="G4358">
        <f>$P$43*'Profilo fotovoltaico'!B4360+'Approvvigionamento energia'!$Q$43*'Profilo eolico'!B4360</f>
        <v>2912.8575304434617</v>
      </c>
      <c r="H4358">
        <f t="shared" si="136"/>
        <v>1138.4335154826958</v>
      </c>
      <c r="I4358">
        <f>IF(LCOH!$C$28=Menu!$A$1,'Approvvigionamento energia'!C4358,0)+IF(LCOH!$C$28=Menu!$A$2,'Approvvigionamento energia'!D4358,0)+IF(LCOH!$C$28=Menu!$A$3,'Approvvigionamento energia'!E4358,0)+IF(LCOH!$C$28=Menu!$A$4,'Approvvigionamento energia'!F4358,0)+IF(LCOH!$C$28=Menu!$A$5,'Approvvigionamento energia'!G4358,0)+IF(LCOH!$C$28=Menu!$A$6,'Approvvigionamento energia'!H4358,0)</f>
        <v>2060.1536208244261</v>
      </c>
      <c r="J4358">
        <f>'Approvvigionamento energia'!A4358+'Approvvigionamento energia'!B4358+'Approvvigionamento energia'!I4358</f>
        <v>2632.9536208244263</v>
      </c>
      <c r="K4358">
        <f>IF(MIN(LCOH!$C$18,J4358)&gt;=$P$48*LCOH!$C$18, MIN(LCOH!$C$18,J4358),0)</f>
        <v>1500</v>
      </c>
      <c r="L4358">
        <f t="shared" si="137"/>
        <v>1132.9536208244263</v>
      </c>
      <c r="M4358">
        <f>K4358/LCOH!$C$18</f>
        <v>1</v>
      </c>
      <c r="N4358">
        <f>K4358/LCOH!$C$34</f>
        <v>28.901734104046245</v>
      </c>
    </row>
    <row r="4359" spans="1:14" x14ac:dyDescent="0.35">
      <c r="A4359">
        <f>'Profilo fotovoltaico'!B4361*LCOH!$C$20</f>
        <v>437</v>
      </c>
      <c r="B4359">
        <f>'Profilo eolico'!B4361*LCOH!$C$21</f>
        <v>68.599999999999994</v>
      </c>
      <c r="C4359">
        <f>$P$35*'Profilo fotovoltaico'!B4361</f>
        <v>3213.9655259908423</v>
      </c>
      <c r="D4359">
        <f>$Q$37*'Profilo eolico'!B4361</f>
        <v>400.25595376355136</v>
      </c>
      <c r="E4359">
        <f>$P$39*'Profilo fotovoltaico'!B4361+'Approvvigionamento energia'!$Q$39*'Profilo eolico'!B4361</f>
        <v>1103.683346820374</v>
      </c>
      <c r="F4359">
        <f>$P$41*'Profilo fotovoltaico'!B4361+'Approvvigionamento energia'!$Q$41*'Profilo eolico'!B4361</f>
        <v>1807.1107398771969</v>
      </c>
      <c r="G4359">
        <f>$P$43*'Profilo fotovoltaico'!B4361+'Approvvigionamento energia'!$Q$43*'Profilo eolico'!B4361</f>
        <v>2510.5381329340198</v>
      </c>
      <c r="H4359">
        <f t="shared" si="136"/>
        <v>1138.4335154826958</v>
      </c>
      <c r="I4359">
        <f>IF(LCOH!$C$28=Menu!$A$1,'Approvvigionamento energia'!C4359,0)+IF(LCOH!$C$28=Menu!$A$2,'Approvvigionamento energia'!D4359,0)+IF(LCOH!$C$28=Menu!$A$3,'Approvvigionamento energia'!E4359,0)+IF(LCOH!$C$28=Menu!$A$4,'Approvvigionamento energia'!F4359,0)+IF(LCOH!$C$28=Menu!$A$5,'Approvvigionamento energia'!G4359,0)+IF(LCOH!$C$28=Menu!$A$6,'Approvvigionamento energia'!H4359,0)</f>
        <v>1807.1107398771969</v>
      </c>
      <c r="J4359">
        <f>'Approvvigionamento energia'!A4359+'Approvvigionamento energia'!B4359+'Approvvigionamento energia'!I4359</f>
        <v>2312.7107398771968</v>
      </c>
      <c r="K4359">
        <f>IF(MIN(LCOH!$C$18,J4359)&gt;=$P$48*LCOH!$C$18, MIN(LCOH!$C$18,J4359),0)</f>
        <v>1500</v>
      </c>
      <c r="L4359">
        <f t="shared" si="137"/>
        <v>812.71073987719683</v>
      </c>
      <c r="M4359">
        <f>K4359/LCOH!$C$18</f>
        <v>1</v>
      </c>
      <c r="N4359">
        <f>K4359/LCOH!$C$34</f>
        <v>28.901734104046245</v>
      </c>
    </row>
    <row r="4360" spans="1:14" x14ac:dyDescent="0.35">
      <c r="A4360">
        <f>'Profilo fotovoltaico'!B4362*LCOH!$C$20</f>
        <v>346</v>
      </c>
      <c r="B4360">
        <f>'Profilo eolico'!B4362*LCOH!$C$21</f>
        <v>72.099999999999994</v>
      </c>
      <c r="C4360">
        <f>$P$35*'Profilo fotovoltaico'!B4362</f>
        <v>2544.6958169172344</v>
      </c>
      <c r="D4360">
        <f>$Q$37*'Profilo eolico'!B4362</f>
        <v>420.67717589434483</v>
      </c>
      <c r="E4360">
        <f>$P$39*'Profilo fotovoltaico'!B4362+'Approvvigionamento energia'!$Q$39*'Profilo eolico'!B4362</f>
        <v>951.68183615006728</v>
      </c>
      <c r="F4360">
        <f>$P$41*'Profilo fotovoltaico'!B4362+'Approvvigionamento energia'!$Q$41*'Profilo eolico'!B4362</f>
        <v>1482.6864964057895</v>
      </c>
      <c r="G4360">
        <f>$P$43*'Profilo fotovoltaico'!B4362+'Approvvigionamento energia'!$Q$43*'Profilo eolico'!B4362</f>
        <v>2013.691156661512</v>
      </c>
      <c r="H4360">
        <f t="shared" si="136"/>
        <v>1138.4335154826958</v>
      </c>
      <c r="I4360">
        <f>IF(LCOH!$C$28=Menu!$A$1,'Approvvigionamento energia'!C4360,0)+IF(LCOH!$C$28=Menu!$A$2,'Approvvigionamento energia'!D4360,0)+IF(LCOH!$C$28=Menu!$A$3,'Approvvigionamento energia'!E4360,0)+IF(LCOH!$C$28=Menu!$A$4,'Approvvigionamento energia'!F4360,0)+IF(LCOH!$C$28=Menu!$A$5,'Approvvigionamento energia'!G4360,0)+IF(LCOH!$C$28=Menu!$A$6,'Approvvigionamento energia'!H4360,0)</f>
        <v>1482.6864964057895</v>
      </c>
      <c r="J4360">
        <f>'Approvvigionamento energia'!A4360+'Approvvigionamento energia'!B4360+'Approvvigionamento energia'!I4360</f>
        <v>1900.7864964057894</v>
      </c>
      <c r="K4360">
        <f>IF(MIN(LCOH!$C$18,J4360)&gt;=$P$48*LCOH!$C$18, MIN(LCOH!$C$18,J4360),0)</f>
        <v>1500</v>
      </c>
      <c r="L4360">
        <f t="shared" si="137"/>
        <v>400.78649640578942</v>
      </c>
      <c r="M4360">
        <f>K4360/LCOH!$C$18</f>
        <v>1</v>
      </c>
      <c r="N4360">
        <f>K4360/LCOH!$C$34</f>
        <v>28.901734104046245</v>
      </c>
    </row>
    <row r="4361" spans="1:14" x14ac:dyDescent="0.35">
      <c r="A4361">
        <f>'Profilo fotovoltaico'!B4363*LCOH!$C$20</f>
        <v>244</v>
      </c>
      <c r="B4361">
        <f>'Profilo eolico'!B4363*LCOH!$C$21</f>
        <v>69.7</v>
      </c>
      <c r="C4361">
        <f>$P$35*'Profilo fotovoltaico'!B4363</f>
        <v>1794.5253737797839</v>
      </c>
      <c r="D4361">
        <f>$Q$37*'Profilo eolico'!B4363</f>
        <v>406.67405214751506</v>
      </c>
      <c r="E4361">
        <f>$P$39*'Profilo fotovoltaico'!B4363+'Approvvigionamento energia'!$Q$39*'Profilo eolico'!B4363</f>
        <v>753.63688255558225</v>
      </c>
      <c r="F4361">
        <f>$P$41*'Profilo fotovoltaico'!B4363+'Approvvigionamento energia'!$Q$41*'Profilo eolico'!B4363</f>
        <v>1100.5997129636494</v>
      </c>
      <c r="G4361">
        <f>$P$43*'Profilo fotovoltaico'!B4363+'Approvvigionamento energia'!$Q$43*'Profilo eolico'!B4363</f>
        <v>1447.5625433717166</v>
      </c>
      <c r="H4361">
        <f t="shared" si="136"/>
        <v>1138.4335154826958</v>
      </c>
      <c r="I4361">
        <f>IF(LCOH!$C$28=Menu!$A$1,'Approvvigionamento energia'!C4361,0)+IF(LCOH!$C$28=Menu!$A$2,'Approvvigionamento energia'!D4361,0)+IF(LCOH!$C$28=Menu!$A$3,'Approvvigionamento energia'!E4361,0)+IF(LCOH!$C$28=Menu!$A$4,'Approvvigionamento energia'!F4361,0)+IF(LCOH!$C$28=Menu!$A$5,'Approvvigionamento energia'!G4361,0)+IF(LCOH!$C$28=Menu!$A$6,'Approvvigionamento energia'!H4361,0)</f>
        <v>1100.5997129636494</v>
      </c>
      <c r="J4361">
        <f>'Approvvigionamento energia'!A4361+'Approvvigionamento energia'!B4361+'Approvvigionamento energia'!I4361</f>
        <v>1414.2997129636494</v>
      </c>
      <c r="K4361">
        <f>IF(MIN(LCOH!$C$18,J4361)&gt;=$P$48*LCOH!$C$18, MIN(LCOH!$C$18,J4361),0)</f>
        <v>1414.2997129636494</v>
      </c>
      <c r="L4361">
        <f t="shared" si="137"/>
        <v>0</v>
      </c>
      <c r="M4361">
        <f>K4361/LCOH!$C$18</f>
        <v>0.94286647530909962</v>
      </c>
      <c r="N4361">
        <f>K4361/LCOH!$C$34</f>
        <v>27.25047616500288</v>
      </c>
    </row>
    <row r="4362" spans="1:14" x14ac:dyDescent="0.35">
      <c r="A4362">
        <f>'Profilo fotovoltaico'!B4364*LCOH!$C$20</f>
        <v>146</v>
      </c>
      <c r="B4362">
        <f>'Profilo eolico'!B4364*LCOH!$C$21</f>
        <v>65.400000000000006</v>
      </c>
      <c r="C4362">
        <f>$P$35*'Profilo fotovoltaico'!B4364</f>
        <v>1073.7733793928214</v>
      </c>
      <c r="D4362">
        <f>$Q$37*'Profilo eolico'!B4364</f>
        <v>381.58512210111166</v>
      </c>
      <c r="E4362">
        <f>$P$39*'Profilo fotovoltaico'!B4364+'Approvvigionamento energia'!$Q$39*'Profilo eolico'!B4364</f>
        <v>554.63218642403911</v>
      </c>
      <c r="F4362">
        <f>$P$41*'Profilo fotovoltaico'!B4364+'Approvvigionamento energia'!$Q$41*'Profilo eolico'!B4364</f>
        <v>727.67925074696655</v>
      </c>
      <c r="G4362">
        <f>$P$43*'Profilo fotovoltaico'!B4364+'Approvvigionamento energia'!$Q$43*'Profilo eolico'!B4364</f>
        <v>900.72631506989399</v>
      </c>
      <c r="H4362">
        <f t="shared" si="136"/>
        <v>1138.4335154826958</v>
      </c>
      <c r="I4362">
        <f>IF(LCOH!$C$28=Menu!$A$1,'Approvvigionamento energia'!C4362,0)+IF(LCOH!$C$28=Menu!$A$2,'Approvvigionamento energia'!D4362,0)+IF(LCOH!$C$28=Menu!$A$3,'Approvvigionamento energia'!E4362,0)+IF(LCOH!$C$28=Menu!$A$4,'Approvvigionamento energia'!F4362,0)+IF(LCOH!$C$28=Menu!$A$5,'Approvvigionamento energia'!G4362,0)+IF(LCOH!$C$28=Menu!$A$6,'Approvvigionamento energia'!H4362,0)</f>
        <v>727.67925074696655</v>
      </c>
      <c r="J4362">
        <f>'Approvvigionamento energia'!A4362+'Approvvigionamento energia'!B4362+'Approvvigionamento energia'!I4362</f>
        <v>939.07925074696652</v>
      </c>
      <c r="K4362">
        <f>IF(MIN(LCOH!$C$18,J4362)&gt;=$P$48*LCOH!$C$18, MIN(LCOH!$C$18,J4362),0)</f>
        <v>939.07925074696652</v>
      </c>
      <c r="L4362">
        <f t="shared" si="137"/>
        <v>0</v>
      </c>
      <c r="M4362">
        <f>K4362/LCOH!$C$18</f>
        <v>0.62605283383131105</v>
      </c>
      <c r="N4362">
        <f>K4362/LCOH!$C$34</f>
        <v>18.094012538477198</v>
      </c>
    </row>
    <row r="4363" spans="1:14" x14ac:dyDescent="0.35">
      <c r="A4363">
        <f>'Profilo fotovoltaico'!B4365*LCOH!$C$20</f>
        <v>60</v>
      </c>
      <c r="B4363">
        <f>'Profilo eolico'!B4365*LCOH!$C$21</f>
        <v>60.3</v>
      </c>
      <c r="C4363">
        <f>$P$35*'Profilo fotovoltaico'!B4365</f>
        <v>441.27673125732389</v>
      </c>
      <c r="D4363">
        <f>$Q$37*'Profilo eolico'!B4365</f>
        <v>351.82848413909835</v>
      </c>
      <c r="E4363">
        <f>$P$39*'Profilo fotovoltaico'!B4365+'Approvvigionamento energia'!$Q$39*'Profilo eolico'!B4365</f>
        <v>374.19054591865478</v>
      </c>
      <c r="F4363">
        <f>$P$41*'Profilo fotovoltaico'!B4365+'Approvvigionamento energia'!$Q$41*'Profilo eolico'!B4365</f>
        <v>396.55260769821109</v>
      </c>
      <c r="G4363">
        <f>$P$43*'Profilo fotovoltaico'!B4365+'Approvvigionamento energia'!$Q$43*'Profilo eolico'!B4365</f>
        <v>418.91466947776746</v>
      </c>
      <c r="H4363">
        <f t="shared" si="136"/>
        <v>1138.4335154826958</v>
      </c>
      <c r="I4363">
        <f>IF(LCOH!$C$28=Menu!$A$1,'Approvvigionamento energia'!C4363,0)+IF(LCOH!$C$28=Menu!$A$2,'Approvvigionamento energia'!D4363,0)+IF(LCOH!$C$28=Menu!$A$3,'Approvvigionamento energia'!E4363,0)+IF(LCOH!$C$28=Menu!$A$4,'Approvvigionamento energia'!F4363,0)+IF(LCOH!$C$28=Menu!$A$5,'Approvvigionamento energia'!G4363,0)+IF(LCOH!$C$28=Menu!$A$6,'Approvvigionamento energia'!H4363,0)</f>
        <v>396.55260769821109</v>
      </c>
      <c r="J4363">
        <f>'Approvvigionamento energia'!A4363+'Approvvigionamento energia'!B4363+'Approvvigionamento energia'!I4363</f>
        <v>516.85260769821105</v>
      </c>
      <c r="K4363">
        <f>IF(MIN(LCOH!$C$18,J4363)&gt;=$P$48*LCOH!$C$18, MIN(LCOH!$C$18,J4363),0)</f>
        <v>516.85260769821105</v>
      </c>
      <c r="L4363">
        <f t="shared" si="137"/>
        <v>0</v>
      </c>
      <c r="M4363">
        <f>K4363/LCOH!$C$18</f>
        <v>0.34456840513214071</v>
      </c>
      <c r="N4363">
        <f>K4363/LCOH!$C$34</f>
        <v>9.9586244257844143</v>
      </c>
    </row>
    <row r="4364" spans="1:14" x14ac:dyDescent="0.35">
      <c r="A4364">
        <f>'Profilo fotovoltaico'!B4366*LCOH!$C$20</f>
        <v>7</v>
      </c>
      <c r="B4364">
        <f>'Profilo eolico'!B4366*LCOH!$C$21</f>
        <v>55.4</v>
      </c>
      <c r="C4364">
        <f>$P$35*'Profilo fotovoltaico'!B4366</f>
        <v>51.482285313354453</v>
      </c>
      <c r="D4364">
        <f>$Q$37*'Profilo eolico'!B4366</f>
        <v>323.23877315598753</v>
      </c>
      <c r="E4364">
        <f>$P$39*'Profilo fotovoltaico'!B4366+'Approvvigionamento energia'!$Q$39*'Profilo eolico'!B4366</f>
        <v>255.29965119532926</v>
      </c>
      <c r="F4364">
        <f>$P$41*'Profilo fotovoltaico'!B4366+'Approvvigionamento energia'!$Q$41*'Profilo eolico'!B4366</f>
        <v>187.36052923467099</v>
      </c>
      <c r="G4364">
        <f>$P$43*'Profilo fotovoltaico'!B4366+'Approvvigionamento energia'!$Q$43*'Profilo eolico'!B4366</f>
        <v>119.42140727401272</v>
      </c>
      <c r="H4364">
        <f t="shared" si="136"/>
        <v>1138.4335154826958</v>
      </c>
      <c r="I4364">
        <f>IF(LCOH!$C$28=Menu!$A$1,'Approvvigionamento energia'!C4364,0)+IF(LCOH!$C$28=Menu!$A$2,'Approvvigionamento energia'!D4364,0)+IF(LCOH!$C$28=Menu!$A$3,'Approvvigionamento energia'!E4364,0)+IF(LCOH!$C$28=Menu!$A$4,'Approvvigionamento energia'!F4364,0)+IF(LCOH!$C$28=Menu!$A$5,'Approvvigionamento energia'!G4364,0)+IF(LCOH!$C$28=Menu!$A$6,'Approvvigionamento energia'!H4364,0)</f>
        <v>187.36052923467099</v>
      </c>
      <c r="J4364">
        <f>'Approvvigionamento energia'!A4364+'Approvvigionamento energia'!B4364+'Approvvigionamento energia'!I4364</f>
        <v>249.760529234671</v>
      </c>
      <c r="K4364">
        <f>IF(MIN(LCOH!$C$18,J4364)&gt;=$P$48*LCOH!$C$18, MIN(LCOH!$C$18,J4364),0)</f>
        <v>0</v>
      </c>
      <c r="L4364">
        <f t="shared" si="137"/>
        <v>249.760529234671</v>
      </c>
      <c r="M4364">
        <f>K4364/LCOH!$C$18</f>
        <v>0</v>
      </c>
      <c r="N4364">
        <f>K4364/LCOH!$C$34</f>
        <v>0</v>
      </c>
    </row>
    <row r="4365" spans="1:14" x14ac:dyDescent="0.35">
      <c r="A4365">
        <f>'Profilo fotovoltaico'!B4367*LCOH!$C$20</f>
        <v>0</v>
      </c>
      <c r="B4365">
        <f>'Profilo eolico'!B4367*LCOH!$C$21</f>
        <v>46.5</v>
      </c>
      <c r="C4365">
        <f>$P$35*'Profilo fotovoltaico'!B4367</f>
        <v>0</v>
      </c>
      <c r="D4365">
        <f>$Q$37*'Profilo eolico'!B4367</f>
        <v>271.31052259482709</v>
      </c>
      <c r="E4365">
        <f>$P$39*'Profilo fotovoltaico'!B4367+'Approvvigionamento energia'!$Q$39*'Profilo eolico'!B4367</f>
        <v>203.48289194612033</v>
      </c>
      <c r="F4365">
        <f>$P$41*'Profilo fotovoltaico'!B4367+'Approvvigionamento energia'!$Q$41*'Profilo eolico'!B4367</f>
        <v>135.65526129741355</v>
      </c>
      <c r="G4365">
        <f>$P$43*'Profilo fotovoltaico'!B4367+'Approvvigionamento energia'!$Q$43*'Profilo eolico'!B4367</f>
        <v>67.827630648706773</v>
      </c>
      <c r="H4365">
        <f t="shared" si="136"/>
        <v>1138.4335154826958</v>
      </c>
      <c r="I4365">
        <f>IF(LCOH!$C$28=Menu!$A$1,'Approvvigionamento energia'!C4365,0)+IF(LCOH!$C$28=Menu!$A$2,'Approvvigionamento energia'!D4365,0)+IF(LCOH!$C$28=Menu!$A$3,'Approvvigionamento energia'!E4365,0)+IF(LCOH!$C$28=Menu!$A$4,'Approvvigionamento energia'!F4365,0)+IF(LCOH!$C$28=Menu!$A$5,'Approvvigionamento energia'!G4365,0)+IF(LCOH!$C$28=Menu!$A$6,'Approvvigionamento energia'!H4365,0)</f>
        <v>135.65526129741355</v>
      </c>
      <c r="J4365">
        <f>'Approvvigionamento energia'!A4365+'Approvvigionamento energia'!B4365+'Approvvigionamento energia'!I4365</f>
        <v>182.15526129741355</v>
      </c>
      <c r="K4365">
        <f>IF(MIN(LCOH!$C$18,J4365)&gt;=$P$48*LCOH!$C$18, MIN(LCOH!$C$18,J4365),0)</f>
        <v>0</v>
      </c>
      <c r="L4365">
        <f t="shared" si="137"/>
        <v>182.15526129741355</v>
      </c>
      <c r="M4365">
        <f>K4365/LCOH!$C$18</f>
        <v>0</v>
      </c>
      <c r="N4365">
        <f>K4365/LCOH!$C$34</f>
        <v>0</v>
      </c>
    </row>
    <row r="4366" spans="1:14" x14ac:dyDescent="0.35">
      <c r="A4366">
        <f>'Profilo fotovoltaico'!B4368*LCOH!$C$20</f>
        <v>0</v>
      </c>
      <c r="B4366">
        <f>'Profilo eolico'!B4368*LCOH!$C$21</f>
        <v>42.2</v>
      </c>
      <c r="C4366">
        <f>$P$35*'Profilo fotovoltaico'!B4368</f>
        <v>0</v>
      </c>
      <c r="D4366">
        <f>$Q$37*'Profilo eolico'!B4368</f>
        <v>246.22159254842376</v>
      </c>
      <c r="E4366">
        <f>$P$39*'Profilo fotovoltaico'!B4368+'Approvvigionamento energia'!$Q$39*'Profilo eolico'!B4368</f>
        <v>184.6661944113178</v>
      </c>
      <c r="F4366">
        <f>$P$41*'Profilo fotovoltaico'!B4368+'Approvvigionamento energia'!$Q$41*'Profilo eolico'!B4368</f>
        <v>123.11079627421188</v>
      </c>
      <c r="G4366">
        <f>$P$43*'Profilo fotovoltaico'!B4368+'Approvvigionamento energia'!$Q$43*'Profilo eolico'!B4368</f>
        <v>61.555398137105939</v>
      </c>
      <c r="H4366">
        <f t="shared" si="136"/>
        <v>1138.4335154826958</v>
      </c>
      <c r="I4366">
        <f>IF(LCOH!$C$28=Menu!$A$1,'Approvvigionamento energia'!C4366,0)+IF(LCOH!$C$28=Menu!$A$2,'Approvvigionamento energia'!D4366,0)+IF(LCOH!$C$28=Menu!$A$3,'Approvvigionamento energia'!E4366,0)+IF(LCOH!$C$28=Menu!$A$4,'Approvvigionamento energia'!F4366,0)+IF(LCOH!$C$28=Menu!$A$5,'Approvvigionamento energia'!G4366,0)+IF(LCOH!$C$28=Menu!$A$6,'Approvvigionamento energia'!H4366,0)</f>
        <v>123.11079627421188</v>
      </c>
      <c r="J4366">
        <f>'Approvvigionamento energia'!A4366+'Approvvigionamento energia'!B4366+'Approvvigionamento energia'!I4366</f>
        <v>165.3107962742119</v>
      </c>
      <c r="K4366">
        <f>IF(MIN(LCOH!$C$18,J4366)&gt;=$P$48*LCOH!$C$18, MIN(LCOH!$C$18,J4366),0)</f>
        <v>0</v>
      </c>
      <c r="L4366">
        <f t="shared" si="137"/>
        <v>165.3107962742119</v>
      </c>
      <c r="M4366">
        <f>K4366/LCOH!$C$18</f>
        <v>0</v>
      </c>
      <c r="N4366">
        <f>K4366/LCOH!$C$34</f>
        <v>0</v>
      </c>
    </row>
    <row r="4367" spans="1:14" x14ac:dyDescent="0.35">
      <c r="A4367">
        <f>'Profilo fotovoltaico'!B4369*LCOH!$C$20</f>
        <v>0</v>
      </c>
      <c r="B4367">
        <f>'Profilo eolico'!B4369*LCOH!$C$21</f>
        <v>43.2</v>
      </c>
      <c r="C4367">
        <f>$P$35*'Profilo fotovoltaico'!B4369</f>
        <v>0</v>
      </c>
      <c r="D4367">
        <f>$Q$37*'Profilo eolico'!B4369</f>
        <v>252.05622744293618</v>
      </c>
      <c r="E4367">
        <f>$P$39*'Profilo fotovoltaico'!B4369+'Approvvigionamento energia'!$Q$39*'Profilo eolico'!B4369</f>
        <v>189.04217058220212</v>
      </c>
      <c r="F4367">
        <f>$P$41*'Profilo fotovoltaico'!B4369+'Approvvigionamento energia'!$Q$41*'Profilo eolico'!B4369</f>
        <v>126.02811372146809</v>
      </c>
      <c r="G4367">
        <f>$P$43*'Profilo fotovoltaico'!B4369+'Approvvigionamento energia'!$Q$43*'Profilo eolico'!B4369</f>
        <v>63.014056860734044</v>
      </c>
      <c r="H4367">
        <f t="shared" si="136"/>
        <v>1138.4335154826958</v>
      </c>
      <c r="I4367">
        <f>IF(LCOH!$C$28=Menu!$A$1,'Approvvigionamento energia'!C4367,0)+IF(LCOH!$C$28=Menu!$A$2,'Approvvigionamento energia'!D4367,0)+IF(LCOH!$C$28=Menu!$A$3,'Approvvigionamento energia'!E4367,0)+IF(LCOH!$C$28=Menu!$A$4,'Approvvigionamento energia'!F4367,0)+IF(LCOH!$C$28=Menu!$A$5,'Approvvigionamento energia'!G4367,0)+IF(LCOH!$C$28=Menu!$A$6,'Approvvigionamento energia'!H4367,0)</f>
        <v>126.02811372146809</v>
      </c>
      <c r="J4367">
        <f>'Approvvigionamento energia'!A4367+'Approvvigionamento energia'!B4367+'Approvvigionamento energia'!I4367</f>
        <v>169.22811372146811</v>
      </c>
      <c r="K4367">
        <f>IF(MIN(LCOH!$C$18,J4367)&gt;=$P$48*LCOH!$C$18, MIN(LCOH!$C$18,J4367),0)</f>
        <v>0</v>
      </c>
      <c r="L4367">
        <f t="shared" si="137"/>
        <v>169.22811372146811</v>
      </c>
      <c r="M4367">
        <f>K4367/LCOH!$C$18</f>
        <v>0</v>
      </c>
      <c r="N4367">
        <f>K4367/LCOH!$C$34</f>
        <v>0</v>
      </c>
    </row>
    <row r="4368" spans="1:14" x14ac:dyDescent="0.35">
      <c r="A4368">
        <f>'Profilo fotovoltaico'!B4370*LCOH!$C$20</f>
        <v>0</v>
      </c>
      <c r="B4368">
        <f>'Profilo eolico'!B4370*LCOH!$C$21</f>
        <v>51.4</v>
      </c>
      <c r="C4368">
        <f>$P$35*'Profilo fotovoltaico'!B4370</f>
        <v>0</v>
      </c>
      <c r="D4368">
        <f>$Q$37*'Profilo eolico'!B4370</f>
        <v>299.90023357793791</v>
      </c>
      <c r="E4368">
        <f>$P$39*'Profilo fotovoltaico'!B4370+'Approvvigionamento energia'!$Q$39*'Profilo eolico'!B4370</f>
        <v>224.92517518345343</v>
      </c>
      <c r="F4368">
        <f>$P$41*'Profilo fotovoltaico'!B4370+'Approvvigionamento energia'!$Q$41*'Profilo eolico'!B4370</f>
        <v>149.95011678896896</v>
      </c>
      <c r="G4368">
        <f>$P$43*'Profilo fotovoltaico'!B4370+'Approvvigionamento energia'!$Q$43*'Profilo eolico'!B4370</f>
        <v>74.975058394484478</v>
      </c>
      <c r="H4368">
        <f t="shared" si="136"/>
        <v>1138.4335154826958</v>
      </c>
      <c r="I4368">
        <f>IF(LCOH!$C$28=Menu!$A$1,'Approvvigionamento energia'!C4368,0)+IF(LCOH!$C$28=Menu!$A$2,'Approvvigionamento energia'!D4368,0)+IF(LCOH!$C$28=Menu!$A$3,'Approvvigionamento energia'!E4368,0)+IF(LCOH!$C$28=Menu!$A$4,'Approvvigionamento energia'!F4368,0)+IF(LCOH!$C$28=Menu!$A$5,'Approvvigionamento energia'!G4368,0)+IF(LCOH!$C$28=Menu!$A$6,'Approvvigionamento energia'!H4368,0)</f>
        <v>149.95011678896896</v>
      </c>
      <c r="J4368">
        <f>'Approvvigionamento energia'!A4368+'Approvvigionamento energia'!B4368+'Approvvigionamento energia'!I4368</f>
        <v>201.35011678896896</v>
      </c>
      <c r="K4368">
        <f>IF(MIN(LCOH!$C$18,J4368)&gt;=$P$48*LCOH!$C$18, MIN(LCOH!$C$18,J4368),0)</f>
        <v>0</v>
      </c>
      <c r="L4368">
        <f t="shared" si="137"/>
        <v>201.35011678896896</v>
      </c>
      <c r="M4368">
        <f>K4368/LCOH!$C$18</f>
        <v>0</v>
      </c>
      <c r="N4368">
        <f>K4368/LCOH!$C$34</f>
        <v>0</v>
      </c>
    </row>
    <row r="4369" spans="1:14" x14ac:dyDescent="0.35">
      <c r="A4369">
        <f>'Profilo fotovoltaico'!B4371*LCOH!$C$20</f>
        <v>0</v>
      </c>
      <c r="B4369">
        <f>'Profilo eolico'!B4371*LCOH!$C$21</f>
        <v>64.100000000000009</v>
      </c>
      <c r="C4369">
        <f>$P$35*'Profilo fotovoltaico'!B4371</f>
        <v>0</v>
      </c>
      <c r="D4369">
        <f>$Q$37*'Profilo eolico'!B4371</f>
        <v>374.00009673824559</v>
      </c>
      <c r="E4369">
        <f>$P$39*'Profilo fotovoltaico'!B4371+'Approvvigionamento energia'!$Q$39*'Profilo eolico'!B4371</f>
        <v>280.50007255368416</v>
      </c>
      <c r="F4369">
        <f>$P$41*'Profilo fotovoltaico'!B4371+'Approvvigionamento energia'!$Q$41*'Profilo eolico'!B4371</f>
        <v>187.00004836912279</v>
      </c>
      <c r="G4369">
        <f>$P$43*'Profilo fotovoltaico'!B4371+'Approvvigionamento energia'!$Q$43*'Profilo eolico'!B4371</f>
        <v>93.500024184561397</v>
      </c>
      <c r="H4369">
        <f t="shared" si="136"/>
        <v>1138.4335154826958</v>
      </c>
      <c r="I4369">
        <f>IF(LCOH!$C$28=Menu!$A$1,'Approvvigionamento energia'!C4369,0)+IF(LCOH!$C$28=Menu!$A$2,'Approvvigionamento energia'!D4369,0)+IF(LCOH!$C$28=Menu!$A$3,'Approvvigionamento energia'!E4369,0)+IF(LCOH!$C$28=Menu!$A$4,'Approvvigionamento energia'!F4369,0)+IF(LCOH!$C$28=Menu!$A$5,'Approvvigionamento energia'!G4369,0)+IF(LCOH!$C$28=Menu!$A$6,'Approvvigionamento energia'!H4369,0)</f>
        <v>187.00004836912279</v>
      </c>
      <c r="J4369">
        <f>'Approvvigionamento energia'!A4369+'Approvvigionamento energia'!B4369+'Approvvigionamento energia'!I4369</f>
        <v>251.10004836912282</v>
      </c>
      <c r="K4369">
        <f>IF(MIN(LCOH!$C$18,J4369)&gt;=$P$48*LCOH!$C$18, MIN(LCOH!$C$18,J4369),0)</f>
        <v>0</v>
      </c>
      <c r="L4369">
        <f t="shared" si="137"/>
        <v>251.10004836912282</v>
      </c>
      <c r="M4369">
        <f>K4369/LCOH!$C$18</f>
        <v>0</v>
      </c>
      <c r="N4369">
        <f>K4369/LCOH!$C$34</f>
        <v>0</v>
      </c>
    </row>
    <row r="4370" spans="1:14" x14ac:dyDescent="0.35">
      <c r="A4370">
        <f>'Profilo fotovoltaico'!B4372*LCOH!$C$20</f>
        <v>0</v>
      </c>
      <c r="B4370">
        <f>'Profilo eolico'!B4372*LCOH!$C$21</f>
        <v>74</v>
      </c>
      <c r="C4370">
        <f>$P$35*'Profilo fotovoltaico'!B4372</f>
        <v>0</v>
      </c>
      <c r="D4370">
        <f>$Q$37*'Profilo eolico'!B4372</f>
        <v>431.76298219391839</v>
      </c>
      <c r="E4370">
        <f>$P$39*'Profilo fotovoltaico'!B4372+'Approvvigionamento energia'!$Q$39*'Profilo eolico'!B4372</f>
        <v>323.82223664543875</v>
      </c>
      <c r="F4370">
        <f>$P$41*'Profilo fotovoltaico'!B4372+'Approvvigionamento energia'!$Q$41*'Profilo eolico'!B4372</f>
        <v>215.88149109695919</v>
      </c>
      <c r="G4370">
        <f>$P$43*'Profilo fotovoltaico'!B4372+'Approvvigionamento energia'!$Q$43*'Profilo eolico'!B4372</f>
        <v>107.9407455484796</v>
      </c>
      <c r="H4370">
        <f t="shared" si="136"/>
        <v>1138.4335154826958</v>
      </c>
      <c r="I4370">
        <f>IF(LCOH!$C$28=Menu!$A$1,'Approvvigionamento energia'!C4370,0)+IF(LCOH!$C$28=Menu!$A$2,'Approvvigionamento energia'!D4370,0)+IF(LCOH!$C$28=Menu!$A$3,'Approvvigionamento energia'!E4370,0)+IF(LCOH!$C$28=Menu!$A$4,'Approvvigionamento energia'!F4370,0)+IF(LCOH!$C$28=Menu!$A$5,'Approvvigionamento energia'!G4370,0)+IF(LCOH!$C$28=Menu!$A$6,'Approvvigionamento energia'!H4370,0)</f>
        <v>215.88149109695919</v>
      </c>
      <c r="J4370">
        <f>'Approvvigionamento energia'!A4370+'Approvvigionamento energia'!B4370+'Approvvigionamento energia'!I4370</f>
        <v>289.88149109695917</v>
      </c>
      <c r="K4370">
        <f>IF(MIN(LCOH!$C$18,J4370)&gt;=$P$48*LCOH!$C$18, MIN(LCOH!$C$18,J4370),0)</f>
        <v>0</v>
      </c>
      <c r="L4370">
        <f t="shared" si="137"/>
        <v>289.88149109695917</v>
      </c>
      <c r="M4370">
        <f>K4370/LCOH!$C$18</f>
        <v>0</v>
      </c>
      <c r="N4370">
        <f>K4370/LCOH!$C$34</f>
        <v>0</v>
      </c>
    </row>
    <row r="4371" spans="1:14" x14ac:dyDescent="0.35">
      <c r="A4371">
        <f>'Profilo fotovoltaico'!B4373*LCOH!$C$20</f>
        <v>0</v>
      </c>
      <c r="B4371">
        <f>'Profilo eolico'!B4373*LCOH!$C$21</f>
        <v>78.100000000000009</v>
      </c>
      <c r="C4371">
        <f>$P$35*'Profilo fotovoltaico'!B4373</f>
        <v>0</v>
      </c>
      <c r="D4371">
        <f>$Q$37*'Profilo eolico'!B4373</f>
        <v>455.68498526141929</v>
      </c>
      <c r="E4371">
        <f>$P$39*'Profilo fotovoltaico'!B4373+'Approvvigionamento energia'!$Q$39*'Profilo eolico'!B4373</f>
        <v>341.76373894606445</v>
      </c>
      <c r="F4371">
        <f>$P$41*'Profilo fotovoltaico'!B4373+'Approvvigionamento energia'!$Q$41*'Profilo eolico'!B4373</f>
        <v>227.84249263070964</v>
      </c>
      <c r="G4371">
        <f>$P$43*'Profilo fotovoltaico'!B4373+'Approvvigionamento energia'!$Q$43*'Profilo eolico'!B4373</f>
        <v>113.92124631535482</v>
      </c>
      <c r="H4371">
        <f t="shared" si="136"/>
        <v>1138.4335154826958</v>
      </c>
      <c r="I4371">
        <f>IF(LCOH!$C$28=Menu!$A$1,'Approvvigionamento energia'!C4371,0)+IF(LCOH!$C$28=Menu!$A$2,'Approvvigionamento energia'!D4371,0)+IF(LCOH!$C$28=Menu!$A$3,'Approvvigionamento energia'!E4371,0)+IF(LCOH!$C$28=Menu!$A$4,'Approvvigionamento energia'!F4371,0)+IF(LCOH!$C$28=Menu!$A$5,'Approvvigionamento energia'!G4371,0)+IF(LCOH!$C$28=Menu!$A$6,'Approvvigionamento energia'!H4371,0)</f>
        <v>227.84249263070964</v>
      </c>
      <c r="J4371">
        <f>'Approvvigionamento energia'!A4371+'Approvvigionamento energia'!B4371+'Approvvigionamento energia'!I4371</f>
        <v>305.94249263070964</v>
      </c>
      <c r="K4371">
        <f>IF(MIN(LCOH!$C$18,J4371)&gt;=$P$48*LCOH!$C$18, MIN(LCOH!$C$18,J4371),0)</f>
        <v>0</v>
      </c>
      <c r="L4371">
        <f t="shared" si="137"/>
        <v>305.94249263070964</v>
      </c>
      <c r="M4371">
        <f>K4371/LCOH!$C$18</f>
        <v>0</v>
      </c>
      <c r="N4371">
        <f>K4371/LCOH!$C$34</f>
        <v>0</v>
      </c>
    </row>
    <row r="4372" spans="1:14" x14ac:dyDescent="0.35">
      <c r="A4372">
        <f>'Profilo fotovoltaico'!B4374*LCOH!$C$20</f>
        <v>0</v>
      </c>
      <c r="B4372">
        <f>'Profilo eolico'!B4374*LCOH!$C$21</f>
        <v>79.3</v>
      </c>
      <c r="C4372">
        <f>$P$35*'Profilo fotovoltaico'!B4374</f>
        <v>0</v>
      </c>
      <c r="D4372">
        <f>$Q$37*'Profilo eolico'!B4374</f>
        <v>462.68654713483414</v>
      </c>
      <c r="E4372">
        <f>$P$39*'Profilo fotovoltaico'!B4374+'Approvvigionamento energia'!$Q$39*'Profilo eolico'!B4374</f>
        <v>347.01491035112559</v>
      </c>
      <c r="F4372">
        <f>$P$41*'Profilo fotovoltaico'!B4374+'Approvvigionamento energia'!$Q$41*'Profilo eolico'!B4374</f>
        <v>231.34327356741707</v>
      </c>
      <c r="G4372">
        <f>$P$43*'Profilo fotovoltaico'!B4374+'Approvvigionamento energia'!$Q$43*'Profilo eolico'!B4374</f>
        <v>115.67163678370854</v>
      </c>
      <c r="H4372">
        <f t="shared" si="136"/>
        <v>1138.4335154826958</v>
      </c>
      <c r="I4372">
        <f>IF(LCOH!$C$28=Menu!$A$1,'Approvvigionamento energia'!C4372,0)+IF(LCOH!$C$28=Menu!$A$2,'Approvvigionamento energia'!D4372,0)+IF(LCOH!$C$28=Menu!$A$3,'Approvvigionamento energia'!E4372,0)+IF(LCOH!$C$28=Menu!$A$4,'Approvvigionamento energia'!F4372,0)+IF(LCOH!$C$28=Menu!$A$5,'Approvvigionamento energia'!G4372,0)+IF(LCOH!$C$28=Menu!$A$6,'Approvvigionamento energia'!H4372,0)</f>
        <v>231.34327356741707</v>
      </c>
      <c r="J4372">
        <f>'Approvvigionamento energia'!A4372+'Approvvigionamento energia'!B4372+'Approvvigionamento energia'!I4372</f>
        <v>310.64327356741705</v>
      </c>
      <c r="K4372">
        <f>IF(MIN(LCOH!$C$18,J4372)&gt;=$P$48*LCOH!$C$18, MIN(LCOH!$C$18,J4372),0)</f>
        <v>0</v>
      </c>
      <c r="L4372">
        <f t="shared" si="137"/>
        <v>310.64327356741705</v>
      </c>
      <c r="M4372">
        <f>K4372/LCOH!$C$18</f>
        <v>0</v>
      </c>
      <c r="N4372">
        <f>K4372/LCOH!$C$34</f>
        <v>0</v>
      </c>
    </row>
    <row r="4373" spans="1:14" x14ac:dyDescent="0.35">
      <c r="A4373">
        <f>'Profilo fotovoltaico'!B4375*LCOH!$C$20</f>
        <v>0</v>
      </c>
      <c r="B4373">
        <f>'Profilo eolico'!B4375*LCOH!$C$21</f>
        <v>75.599999999999994</v>
      </c>
      <c r="C4373">
        <f>$P$35*'Profilo fotovoltaico'!B4375</f>
        <v>0</v>
      </c>
      <c r="D4373">
        <f>$Q$37*'Profilo eolico'!B4375</f>
        <v>441.09839802513829</v>
      </c>
      <c r="E4373">
        <f>$P$39*'Profilo fotovoltaico'!B4375+'Approvvigionamento energia'!$Q$39*'Profilo eolico'!B4375</f>
        <v>330.82379851885366</v>
      </c>
      <c r="F4373">
        <f>$P$41*'Profilo fotovoltaico'!B4375+'Approvvigionamento energia'!$Q$41*'Profilo eolico'!B4375</f>
        <v>220.54919901256915</v>
      </c>
      <c r="G4373">
        <f>$P$43*'Profilo fotovoltaico'!B4375+'Approvvigionamento energia'!$Q$43*'Profilo eolico'!B4375</f>
        <v>110.27459950628457</v>
      </c>
      <c r="H4373">
        <f t="shared" si="136"/>
        <v>1138.4335154826958</v>
      </c>
      <c r="I4373">
        <f>IF(LCOH!$C$28=Menu!$A$1,'Approvvigionamento energia'!C4373,0)+IF(LCOH!$C$28=Menu!$A$2,'Approvvigionamento energia'!D4373,0)+IF(LCOH!$C$28=Menu!$A$3,'Approvvigionamento energia'!E4373,0)+IF(LCOH!$C$28=Menu!$A$4,'Approvvigionamento energia'!F4373,0)+IF(LCOH!$C$28=Menu!$A$5,'Approvvigionamento energia'!G4373,0)+IF(LCOH!$C$28=Menu!$A$6,'Approvvigionamento energia'!H4373,0)</f>
        <v>220.54919901256915</v>
      </c>
      <c r="J4373">
        <f>'Approvvigionamento energia'!A4373+'Approvvigionamento energia'!B4373+'Approvvigionamento energia'!I4373</f>
        <v>296.14919901256917</v>
      </c>
      <c r="K4373">
        <f>IF(MIN(LCOH!$C$18,J4373)&gt;=$P$48*LCOH!$C$18, MIN(LCOH!$C$18,J4373),0)</f>
        <v>0</v>
      </c>
      <c r="L4373">
        <f t="shared" si="137"/>
        <v>296.14919901256917</v>
      </c>
      <c r="M4373">
        <f>K4373/LCOH!$C$18</f>
        <v>0</v>
      </c>
      <c r="N4373">
        <f>K4373/LCOH!$C$34</f>
        <v>0</v>
      </c>
    </row>
    <row r="4374" spans="1:14" x14ac:dyDescent="0.35">
      <c r="A4374">
        <f>'Profilo fotovoltaico'!B4376*LCOH!$C$20</f>
        <v>50</v>
      </c>
      <c r="B4374">
        <f>'Profilo eolico'!B4376*LCOH!$C$21</f>
        <v>62.4</v>
      </c>
      <c r="C4374">
        <f>$P$35*'Profilo fotovoltaico'!B4376</f>
        <v>367.73060938110325</v>
      </c>
      <c r="D4374">
        <f>$Q$37*'Profilo eolico'!B4376</f>
        <v>364.08121741757441</v>
      </c>
      <c r="E4374">
        <f>$P$39*'Profilo fotovoltaico'!B4376+'Approvvigionamento energia'!$Q$39*'Profilo eolico'!B4376</f>
        <v>364.99356540845662</v>
      </c>
      <c r="F4374">
        <f>$P$41*'Profilo fotovoltaico'!B4376+'Approvvigionamento energia'!$Q$41*'Profilo eolico'!B4376</f>
        <v>365.90591339933883</v>
      </c>
      <c r="G4374">
        <f>$P$43*'Profilo fotovoltaico'!B4376+'Approvvigionamento energia'!$Q$43*'Profilo eolico'!B4376</f>
        <v>366.81826139022104</v>
      </c>
      <c r="H4374">
        <f t="shared" si="136"/>
        <v>1138.4335154826958</v>
      </c>
      <c r="I4374">
        <f>IF(LCOH!$C$28=Menu!$A$1,'Approvvigionamento energia'!C4374,0)+IF(LCOH!$C$28=Menu!$A$2,'Approvvigionamento energia'!D4374,0)+IF(LCOH!$C$28=Menu!$A$3,'Approvvigionamento energia'!E4374,0)+IF(LCOH!$C$28=Menu!$A$4,'Approvvigionamento energia'!F4374,0)+IF(LCOH!$C$28=Menu!$A$5,'Approvvigionamento energia'!G4374,0)+IF(LCOH!$C$28=Menu!$A$6,'Approvvigionamento energia'!H4374,0)</f>
        <v>365.90591339933883</v>
      </c>
      <c r="J4374">
        <f>'Approvvigionamento energia'!A4374+'Approvvigionamento energia'!B4374+'Approvvigionamento energia'!I4374</f>
        <v>478.30591339933881</v>
      </c>
      <c r="K4374">
        <f>IF(MIN(LCOH!$C$18,J4374)&gt;=$P$48*LCOH!$C$18, MIN(LCOH!$C$18,J4374),0)</f>
        <v>478.30591339933881</v>
      </c>
      <c r="L4374">
        <f t="shared" si="137"/>
        <v>0</v>
      </c>
      <c r="M4374">
        <f>K4374/LCOH!$C$18</f>
        <v>0.31887060893289254</v>
      </c>
      <c r="N4374">
        <f>K4374/LCOH!$C$34</f>
        <v>9.2159135529737721</v>
      </c>
    </row>
    <row r="4375" spans="1:14" x14ac:dyDescent="0.35">
      <c r="A4375">
        <f>'Profilo fotovoltaico'!B4377*LCOH!$C$20</f>
        <v>153</v>
      </c>
      <c r="B4375">
        <f>'Profilo eolico'!B4377*LCOH!$C$21</f>
        <v>30.5</v>
      </c>
      <c r="C4375">
        <f>$P$35*'Profilo fotovoltaico'!B4377</f>
        <v>1125.2556647061758</v>
      </c>
      <c r="D4375">
        <f>$Q$37*'Profilo eolico'!B4377</f>
        <v>177.95636428262853</v>
      </c>
      <c r="E4375">
        <f>$P$39*'Profilo fotovoltaico'!B4377+'Approvvigionamento energia'!$Q$39*'Profilo eolico'!B4377</f>
        <v>414.78118938851537</v>
      </c>
      <c r="F4375">
        <f>$P$41*'Profilo fotovoltaico'!B4377+'Approvvigionamento energia'!$Q$41*'Profilo eolico'!B4377</f>
        <v>651.60601449440219</v>
      </c>
      <c r="G4375">
        <f>$P$43*'Profilo fotovoltaico'!B4377+'Approvvigionamento energia'!$Q$43*'Profilo eolico'!B4377</f>
        <v>888.430839600289</v>
      </c>
      <c r="H4375">
        <f t="shared" si="136"/>
        <v>1138.4335154826958</v>
      </c>
      <c r="I4375">
        <f>IF(LCOH!$C$28=Menu!$A$1,'Approvvigionamento energia'!C4375,0)+IF(LCOH!$C$28=Menu!$A$2,'Approvvigionamento energia'!D4375,0)+IF(LCOH!$C$28=Menu!$A$3,'Approvvigionamento energia'!E4375,0)+IF(LCOH!$C$28=Menu!$A$4,'Approvvigionamento energia'!F4375,0)+IF(LCOH!$C$28=Menu!$A$5,'Approvvigionamento energia'!G4375,0)+IF(LCOH!$C$28=Menu!$A$6,'Approvvigionamento energia'!H4375,0)</f>
        <v>651.60601449440219</v>
      </c>
      <c r="J4375">
        <f>'Approvvigionamento energia'!A4375+'Approvvigionamento energia'!B4375+'Approvvigionamento energia'!I4375</f>
        <v>835.10601449440219</v>
      </c>
      <c r="K4375">
        <f>IF(MIN(LCOH!$C$18,J4375)&gt;=$P$48*LCOH!$C$18, MIN(LCOH!$C$18,J4375),0)</f>
        <v>835.10601449440219</v>
      </c>
      <c r="L4375">
        <f t="shared" si="137"/>
        <v>0</v>
      </c>
      <c r="M4375">
        <f>K4375/LCOH!$C$18</f>
        <v>0.55673734299626809</v>
      </c>
      <c r="N4375">
        <f>K4375/LCOH!$C$34</f>
        <v>16.090674653071332</v>
      </c>
    </row>
    <row r="4376" spans="1:14" x14ac:dyDescent="0.35">
      <c r="A4376">
        <f>'Profilo fotovoltaico'!B4378*LCOH!$C$20</f>
        <v>282</v>
      </c>
      <c r="B4376">
        <f>'Profilo eolico'!B4378*LCOH!$C$21</f>
        <v>21.1</v>
      </c>
      <c r="C4376">
        <f>$P$35*'Profilo fotovoltaico'!B4378</f>
        <v>2074.0006369094222</v>
      </c>
      <c r="D4376">
        <f>$Q$37*'Profilo eolico'!B4378</f>
        <v>123.11079627421188</v>
      </c>
      <c r="E4376">
        <f>$P$39*'Profilo fotovoltaico'!B4378+'Approvvigionamento energia'!$Q$39*'Profilo eolico'!B4378</f>
        <v>610.83325643301441</v>
      </c>
      <c r="F4376">
        <f>$P$41*'Profilo fotovoltaico'!B4378+'Approvvigionamento energia'!$Q$41*'Profilo eolico'!B4378</f>
        <v>1098.5557165918169</v>
      </c>
      <c r="G4376">
        <f>$P$43*'Profilo fotovoltaico'!B4378+'Approvvigionamento energia'!$Q$43*'Profilo eolico'!B4378</f>
        <v>1586.2781767506197</v>
      </c>
      <c r="H4376">
        <f t="shared" si="136"/>
        <v>1138.4335154826958</v>
      </c>
      <c r="I4376">
        <f>IF(LCOH!$C$28=Menu!$A$1,'Approvvigionamento energia'!C4376,0)+IF(LCOH!$C$28=Menu!$A$2,'Approvvigionamento energia'!D4376,0)+IF(LCOH!$C$28=Menu!$A$3,'Approvvigionamento energia'!E4376,0)+IF(LCOH!$C$28=Menu!$A$4,'Approvvigionamento energia'!F4376,0)+IF(LCOH!$C$28=Menu!$A$5,'Approvvigionamento energia'!G4376,0)+IF(LCOH!$C$28=Menu!$A$6,'Approvvigionamento energia'!H4376,0)</f>
        <v>1098.5557165918169</v>
      </c>
      <c r="J4376">
        <f>'Approvvigionamento energia'!A4376+'Approvvigionamento energia'!B4376+'Approvvigionamento energia'!I4376</f>
        <v>1401.6557165918171</v>
      </c>
      <c r="K4376">
        <f>IF(MIN(LCOH!$C$18,J4376)&gt;=$P$48*LCOH!$C$18, MIN(LCOH!$C$18,J4376),0)</f>
        <v>1401.6557165918171</v>
      </c>
      <c r="L4376">
        <f t="shared" si="137"/>
        <v>0</v>
      </c>
      <c r="M4376">
        <f>K4376/LCOH!$C$18</f>
        <v>0.93443714439454473</v>
      </c>
      <c r="N4376">
        <f>K4376/LCOH!$C$34</f>
        <v>27.006853884235397</v>
      </c>
    </row>
    <row r="4377" spans="1:14" x14ac:dyDescent="0.35">
      <c r="A4377">
        <f>'Profilo fotovoltaico'!B4379*LCOH!$C$20</f>
        <v>410</v>
      </c>
      <c r="B4377">
        <f>'Profilo eolico'!B4379*LCOH!$C$21</f>
        <v>23</v>
      </c>
      <c r="C4377">
        <f>$P$35*'Profilo fotovoltaico'!B4379</f>
        <v>3015.3909969250467</v>
      </c>
      <c r="D4377">
        <f>$Q$37*'Profilo eolico'!B4379</f>
        <v>134.19660257378544</v>
      </c>
      <c r="E4377">
        <f>$P$39*'Profilo fotovoltaico'!B4379+'Approvvigionamento energia'!$Q$39*'Profilo eolico'!B4379</f>
        <v>854.49520116160079</v>
      </c>
      <c r="F4377">
        <f>$P$41*'Profilo fotovoltaico'!B4379+'Approvvigionamento energia'!$Q$41*'Profilo eolico'!B4379</f>
        <v>1574.7937997494162</v>
      </c>
      <c r="G4377">
        <f>$P$43*'Profilo fotovoltaico'!B4379+'Approvvigionamento energia'!$Q$43*'Profilo eolico'!B4379</f>
        <v>2295.0923983372313</v>
      </c>
      <c r="H4377">
        <f t="shared" si="136"/>
        <v>1138.4335154826958</v>
      </c>
      <c r="I4377">
        <f>IF(LCOH!$C$28=Menu!$A$1,'Approvvigionamento energia'!C4377,0)+IF(LCOH!$C$28=Menu!$A$2,'Approvvigionamento energia'!D4377,0)+IF(LCOH!$C$28=Menu!$A$3,'Approvvigionamento energia'!E4377,0)+IF(LCOH!$C$28=Menu!$A$4,'Approvvigionamento energia'!F4377,0)+IF(LCOH!$C$28=Menu!$A$5,'Approvvigionamento energia'!G4377,0)+IF(LCOH!$C$28=Menu!$A$6,'Approvvigionamento energia'!H4377,0)</f>
        <v>1574.7937997494162</v>
      </c>
      <c r="J4377">
        <f>'Approvvigionamento energia'!A4377+'Approvvigionamento energia'!B4377+'Approvvigionamento energia'!I4377</f>
        <v>2007.7937997494162</v>
      </c>
      <c r="K4377">
        <f>IF(MIN(LCOH!$C$18,J4377)&gt;=$P$48*LCOH!$C$18, MIN(LCOH!$C$18,J4377),0)</f>
        <v>1500</v>
      </c>
      <c r="L4377">
        <f t="shared" si="137"/>
        <v>507.79379974941617</v>
      </c>
      <c r="M4377">
        <f>K4377/LCOH!$C$18</f>
        <v>1</v>
      </c>
      <c r="N4377">
        <f>K4377/LCOH!$C$34</f>
        <v>28.901734104046245</v>
      </c>
    </row>
    <row r="4378" spans="1:14" x14ac:dyDescent="0.35">
      <c r="A4378">
        <f>'Profilo fotovoltaico'!B4380*LCOH!$C$20</f>
        <v>523</v>
      </c>
      <c r="B4378">
        <f>'Profilo eolico'!B4380*LCOH!$C$21</f>
        <v>26.1</v>
      </c>
      <c r="C4378">
        <f>$P$35*'Profilo fotovoltaico'!B4380</f>
        <v>3846.46217412634</v>
      </c>
      <c r="D4378">
        <f>$Q$37*'Profilo eolico'!B4380</f>
        <v>152.28397074677395</v>
      </c>
      <c r="E4378">
        <f>$P$39*'Profilo fotovoltaico'!B4380+'Approvvigionamento energia'!$Q$39*'Profilo eolico'!B4380</f>
        <v>1075.8285215916653</v>
      </c>
      <c r="F4378">
        <f>$P$41*'Profilo fotovoltaico'!B4380+'Approvvigionamento energia'!$Q$41*'Profilo eolico'!B4380</f>
        <v>1999.3730724365569</v>
      </c>
      <c r="G4378">
        <f>$P$43*'Profilo fotovoltaico'!B4380+'Approvvigionamento energia'!$Q$43*'Profilo eolico'!B4380</f>
        <v>2922.9176232814489</v>
      </c>
      <c r="H4378">
        <f t="shared" si="136"/>
        <v>1138.4335154826958</v>
      </c>
      <c r="I4378">
        <f>IF(LCOH!$C$28=Menu!$A$1,'Approvvigionamento energia'!C4378,0)+IF(LCOH!$C$28=Menu!$A$2,'Approvvigionamento energia'!D4378,0)+IF(LCOH!$C$28=Menu!$A$3,'Approvvigionamento energia'!E4378,0)+IF(LCOH!$C$28=Menu!$A$4,'Approvvigionamento energia'!F4378,0)+IF(LCOH!$C$28=Menu!$A$5,'Approvvigionamento energia'!G4378,0)+IF(LCOH!$C$28=Menu!$A$6,'Approvvigionamento energia'!H4378,0)</f>
        <v>1999.3730724365569</v>
      </c>
      <c r="J4378">
        <f>'Approvvigionamento energia'!A4378+'Approvvigionamento energia'!B4378+'Approvvigionamento energia'!I4378</f>
        <v>2548.4730724365568</v>
      </c>
      <c r="K4378">
        <f>IF(MIN(LCOH!$C$18,J4378)&gt;=$P$48*LCOH!$C$18, MIN(LCOH!$C$18,J4378),0)</f>
        <v>1500</v>
      </c>
      <c r="L4378">
        <f t="shared" si="137"/>
        <v>1048.4730724365568</v>
      </c>
      <c r="M4378">
        <f>K4378/LCOH!$C$18</f>
        <v>1</v>
      </c>
      <c r="N4378">
        <f>K4378/LCOH!$C$34</f>
        <v>28.901734104046245</v>
      </c>
    </row>
    <row r="4379" spans="1:14" x14ac:dyDescent="0.35">
      <c r="A4379">
        <f>'Profilo fotovoltaico'!B4381*LCOH!$C$20</f>
        <v>604</v>
      </c>
      <c r="B4379">
        <f>'Profilo eolico'!B4381*LCOH!$C$21</f>
        <v>28</v>
      </c>
      <c r="C4379">
        <f>$P$35*'Profilo fotovoltaico'!B4381</f>
        <v>4442.1857613237271</v>
      </c>
      <c r="D4379">
        <f>$Q$37*'Profilo eolico'!B4381</f>
        <v>163.36977704634751</v>
      </c>
      <c r="E4379">
        <f>$P$39*'Profilo fotovoltaico'!B4381+'Approvvigionamento energia'!$Q$39*'Profilo eolico'!B4381</f>
        <v>1233.0737731156923</v>
      </c>
      <c r="F4379">
        <f>$P$41*'Profilo fotovoltaico'!B4381+'Approvvigionamento energia'!$Q$41*'Profilo eolico'!B4381</f>
        <v>2302.7777691850374</v>
      </c>
      <c r="G4379">
        <f>$P$43*'Profilo fotovoltaico'!B4381+'Approvvigionamento energia'!$Q$43*'Profilo eolico'!B4381</f>
        <v>3372.4817652543825</v>
      </c>
      <c r="H4379">
        <f t="shared" si="136"/>
        <v>1138.4335154826958</v>
      </c>
      <c r="I4379">
        <f>IF(LCOH!$C$28=Menu!$A$1,'Approvvigionamento energia'!C4379,0)+IF(LCOH!$C$28=Menu!$A$2,'Approvvigionamento energia'!D4379,0)+IF(LCOH!$C$28=Menu!$A$3,'Approvvigionamento energia'!E4379,0)+IF(LCOH!$C$28=Menu!$A$4,'Approvvigionamento energia'!F4379,0)+IF(LCOH!$C$28=Menu!$A$5,'Approvvigionamento energia'!G4379,0)+IF(LCOH!$C$28=Menu!$A$6,'Approvvigionamento energia'!H4379,0)</f>
        <v>2302.7777691850374</v>
      </c>
      <c r="J4379">
        <f>'Approvvigionamento energia'!A4379+'Approvvigionamento energia'!B4379+'Approvvigionamento energia'!I4379</f>
        <v>2934.7777691850374</v>
      </c>
      <c r="K4379">
        <f>IF(MIN(LCOH!$C$18,J4379)&gt;=$P$48*LCOH!$C$18, MIN(LCOH!$C$18,J4379),0)</f>
        <v>1500</v>
      </c>
      <c r="L4379">
        <f t="shared" si="137"/>
        <v>1434.7777691850374</v>
      </c>
      <c r="M4379">
        <f>K4379/LCOH!$C$18</f>
        <v>1</v>
      </c>
      <c r="N4379">
        <f>K4379/LCOH!$C$34</f>
        <v>28.901734104046245</v>
      </c>
    </row>
    <row r="4380" spans="1:14" x14ac:dyDescent="0.35">
      <c r="A4380">
        <f>'Profilo fotovoltaico'!B4382*LCOH!$C$20</f>
        <v>644</v>
      </c>
      <c r="B4380">
        <f>'Profilo eolico'!B4382*LCOH!$C$21</f>
        <v>29.9</v>
      </c>
      <c r="C4380">
        <f>$P$35*'Profilo fotovoltaico'!B4382</f>
        <v>4736.3702488286099</v>
      </c>
      <c r="D4380">
        <f>$Q$37*'Profilo eolico'!B4382</f>
        <v>174.45558334592107</v>
      </c>
      <c r="E4380">
        <f>$P$39*'Profilo fotovoltaico'!B4382+'Approvvigionamento energia'!$Q$39*'Profilo eolico'!B4382</f>
        <v>1314.9342497165933</v>
      </c>
      <c r="F4380">
        <f>$P$41*'Profilo fotovoltaico'!B4382+'Approvvigionamento energia'!$Q$41*'Profilo eolico'!B4382</f>
        <v>2455.4129160872653</v>
      </c>
      <c r="G4380">
        <f>$P$43*'Profilo fotovoltaico'!B4382+'Approvvigionamento energia'!$Q$43*'Profilo eolico'!B4382</f>
        <v>3595.8915824579381</v>
      </c>
      <c r="H4380">
        <f t="shared" si="136"/>
        <v>1138.4335154826958</v>
      </c>
      <c r="I4380">
        <f>IF(LCOH!$C$28=Menu!$A$1,'Approvvigionamento energia'!C4380,0)+IF(LCOH!$C$28=Menu!$A$2,'Approvvigionamento energia'!D4380,0)+IF(LCOH!$C$28=Menu!$A$3,'Approvvigionamento energia'!E4380,0)+IF(LCOH!$C$28=Menu!$A$4,'Approvvigionamento energia'!F4380,0)+IF(LCOH!$C$28=Menu!$A$5,'Approvvigionamento energia'!G4380,0)+IF(LCOH!$C$28=Menu!$A$6,'Approvvigionamento energia'!H4380,0)</f>
        <v>2455.4129160872653</v>
      </c>
      <c r="J4380">
        <f>'Approvvigionamento energia'!A4380+'Approvvigionamento energia'!B4380+'Approvvigionamento energia'!I4380</f>
        <v>3129.3129160872654</v>
      </c>
      <c r="K4380">
        <f>IF(MIN(LCOH!$C$18,J4380)&gt;=$P$48*LCOH!$C$18, MIN(LCOH!$C$18,J4380),0)</f>
        <v>1500</v>
      </c>
      <c r="L4380">
        <f t="shared" si="137"/>
        <v>1629.3129160872654</v>
      </c>
      <c r="M4380">
        <f>K4380/LCOH!$C$18</f>
        <v>1</v>
      </c>
      <c r="N4380">
        <f>K4380/LCOH!$C$34</f>
        <v>28.901734104046245</v>
      </c>
    </row>
    <row r="4381" spans="1:14" x14ac:dyDescent="0.35">
      <c r="A4381">
        <f>'Profilo fotovoltaico'!B4383*LCOH!$C$20</f>
        <v>648</v>
      </c>
      <c r="B4381">
        <f>'Profilo eolico'!B4383*LCOH!$C$21</f>
        <v>33.300000000000004</v>
      </c>
      <c r="C4381">
        <f>$P$35*'Profilo fotovoltaico'!B4383</f>
        <v>4765.788697579098</v>
      </c>
      <c r="D4381">
        <f>$Q$37*'Profilo eolico'!B4383</f>
        <v>194.29334198726329</v>
      </c>
      <c r="E4381">
        <f>$P$39*'Profilo fotovoltaico'!B4383+'Approvvigionamento energia'!$Q$39*'Profilo eolico'!B4383</f>
        <v>1337.167180885222</v>
      </c>
      <c r="F4381">
        <f>$P$41*'Profilo fotovoltaico'!B4383+'Approvvigionamento energia'!$Q$41*'Profilo eolico'!B4383</f>
        <v>2480.0410197831807</v>
      </c>
      <c r="G4381">
        <f>$P$43*'Profilo fotovoltaico'!B4383+'Approvvigionamento energia'!$Q$43*'Profilo eolico'!B4383</f>
        <v>3622.9148586811393</v>
      </c>
      <c r="H4381">
        <f t="shared" si="136"/>
        <v>1138.4335154826958</v>
      </c>
      <c r="I4381">
        <f>IF(LCOH!$C$28=Menu!$A$1,'Approvvigionamento energia'!C4381,0)+IF(LCOH!$C$28=Menu!$A$2,'Approvvigionamento energia'!D4381,0)+IF(LCOH!$C$28=Menu!$A$3,'Approvvigionamento energia'!E4381,0)+IF(LCOH!$C$28=Menu!$A$4,'Approvvigionamento energia'!F4381,0)+IF(LCOH!$C$28=Menu!$A$5,'Approvvigionamento energia'!G4381,0)+IF(LCOH!$C$28=Menu!$A$6,'Approvvigionamento energia'!H4381,0)</f>
        <v>2480.0410197831807</v>
      </c>
      <c r="J4381">
        <f>'Approvvigionamento energia'!A4381+'Approvvigionamento energia'!B4381+'Approvvigionamento energia'!I4381</f>
        <v>3161.3410197831809</v>
      </c>
      <c r="K4381">
        <f>IF(MIN(LCOH!$C$18,J4381)&gt;=$P$48*LCOH!$C$18, MIN(LCOH!$C$18,J4381),0)</f>
        <v>1500</v>
      </c>
      <c r="L4381">
        <f t="shared" si="137"/>
        <v>1661.3410197831809</v>
      </c>
      <c r="M4381">
        <f>K4381/LCOH!$C$18</f>
        <v>1</v>
      </c>
      <c r="N4381">
        <f>K4381/LCOH!$C$34</f>
        <v>28.901734104046245</v>
      </c>
    </row>
    <row r="4382" spans="1:14" x14ac:dyDescent="0.35">
      <c r="A4382">
        <f>'Profilo fotovoltaico'!B4384*LCOH!$C$20</f>
        <v>618</v>
      </c>
      <c r="B4382">
        <f>'Profilo eolico'!B4384*LCOH!$C$21</f>
        <v>36.4</v>
      </c>
      <c r="C4382">
        <f>$P$35*'Profilo fotovoltaico'!B4384</f>
        <v>4545.1503319504363</v>
      </c>
      <c r="D4382">
        <f>$Q$37*'Profilo eolico'!B4384</f>
        <v>212.38071016025177</v>
      </c>
      <c r="E4382">
        <f>$P$39*'Profilo fotovoltaico'!B4384+'Approvvigionamento energia'!$Q$39*'Profilo eolico'!B4384</f>
        <v>1295.5731156077979</v>
      </c>
      <c r="F4382">
        <f>$P$41*'Profilo fotovoltaico'!B4384+'Approvvigionamento energia'!$Q$41*'Profilo eolico'!B4384</f>
        <v>2378.7655210553439</v>
      </c>
      <c r="G4382">
        <f>$P$43*'Profilo fotovoltaico'!B4384+'Approvvigionamento energia'!$Q$43*'Profilo eolico'!B4384</f>
        <v>3461.9579265028901</v>
      </c>
      <c r="H4382">
        <f t="shared" si="136"/>
        <v>1138.4335154826958</v>
      </c>
      <c r="I4382">
        <f>IF(LCOH!$C$28=Menu!$A$1,'Approvvigionamento energia'!C4382,0)+IF(LCOH!$C$28=Menu!$A$2,'Approvvigionamento energia'!D4382,0)+IF(LCOH!$C$28=Menu!$A$3,'Approvvigionamento energia'!E4382,0)+IF(LCOH!$C$28=Menu!$A$4,'Approvvigionamento energia'!F4382,0)+IF(LCOH!$C$28=Menu!$A$5,'Approvvigionamento energia'!G4382,0)+IF(LCOH!$C$28=Menu!$A$6,'Approvvigionamento energia'!H4382,0)</f>
        <v>2378.7655210553439</v>
      </c>
      <c r="J4382">
        <f>'Approvvigionamento energia'!A4382+'Approvvigionamento energia'!B4382+'Approvvigionamento energia'!I4382</f>
        <v>3033.165521055344</v>
      </c>
      <c r="K4382">
        <f>IF(MIN(LCOH!$C$18,J4382)&gt;=$P$48*LCOH!$C$18, MIN(LCOH!$C$18,J4382),0)</f>
        <v>1500</v>
      </c>
      <c r="L4382">
        <f t="shared" si="137"/>
        <v>1533.165521055344</v>
      </c>
      <c r="M4382">
        <f>K4382/LCOH!$C$18</f>
        <v>1</v>
      </c>
      <c r="N4382">
        <f>K4382/LCOH!$C$34</f>
        <v>28.901734104046245</v>
      </c>
    </row>
    <row r="4383" spans="1:14" x14ac:dyDescent="0.35">
      <c r="A4383">
        <f>'Profilo fotovoltaico'!B4385*LCOH!$C$20</f>
        <v>553</v>
      </c>
      <c r="B4383">
        <f>'Profilo eolico'!B4385*LCOH!$C$21</f>
        <v>40.300000000000004</v>
      </c>
      <c r="C4383">
        <f>$P$35*'Profilo fotovoltaico'!B4385</f>
        <v>4067.1005397550025</v>
      </c>
      <c r="D4383">
        <f>$Q$37*'Profilo eolico'!B4385</f>
        <v>235.13578624885017</v>
      </c>
      <c r="E4383">
        <f>$P$39*'Profilo fotovoltaico'!B4385+'Approvvigionamento energia'!$Q$39*'Profilo eolico'!B4385</f>
        <v>1193.1269746253884</v>
      </c>
      <c r="F4383">
        <f>$P$41*'Profilo fotovoltaico'!B4385+'Approvvigionamento energia'!$Q$41*'Profilo eolico'!B4385</f>
        <v>2151.1181630019264</v>
      </c>
      <c r="G4383">
        <f>$P$43*'Profilo fotovoltaico'!B4385+'Approvvigionamento energia'!$Q$43*'Profilo eolico'!B4385</f>
        <v>3109.109351378464</v>
      </c>
      <c r="H4383">
        <f t="shared" si="136"/>
        <v>1138.4335154826958</v>
      </c>
      <c r="I4383">
        <f>IF(LCOH!$C$28=Menu!$A$1,'Approvvigionamento energia'!C4383,0)+IF(LCOH!$C$28=Menu!$A$2,'Approvvigionamento energia'!D4383,0)+IF(LCOH!$C$28=Menu!$A$3,'Approvvigionamento energia'!E4383,0)+IF(LCOH!$C$28=Menu!$A$4,'Approvvigionamento energia'!F4383,0)+IF(LCOH!$C$28=Menu!$A$5,'Approvvigionamento energia'!G4383,0)+IF(LCOH!$C$28=Menu!$A$6,'Approvvigionamento energia'!H4383,0)</f>
        <v>2151.1181630019264</v>
      </c>
      <c r="J4383">
        <f>'Approvvigionamento energia'!A4383+'Approvvigionamento energia'!B4383+'Approvvigionamento energia'!I4383</f>
        <v>2744.4181630019266</v>
      </c>
      <c r="K4383">
        <f>IF(MIN(LCOH!$C$18,J4383)&gt;=$P$48*LCOH!$C$18, MIN(LCOH!$C$18,J4383),0)</f>
        <v>1500</v>
      </c>
      <c r="L4383">
        <f t="shared" si="137"/>
        <v>1244.4181630019266</v>
      </c>
      <c r="M4383">
        <f>K4383/LCOH!$C$18</f>
        <v>1</v>
      </c>
      <c r="N4383">
        <f>K4383/LCOH!$C$34</f>
        <v>28.901734104046245</v>
      </c>
    </row>
    <row r="4384" spans="1:14" x14ac:dyDescent="0.35">
      <c r="A4384">
        <f>'Profilo fotovoltaico'!B4386*LCOH!$C$20</f>
        <v>456</v>
      </c>
      <c r="B4384">
        <f>'Profilo eolico'!B4386*LCOH!$C$21</f>
        <v>42.2</v>
      </c>
      <c r="C4384">
        <f>$P$35*'Profilo fotovoltaico'!B4386</f>
        <v>3353.7031575556616</v>
      </c>
      <c r="D4384">
        <f>$Q$37*'Profilo eolico'!B4386</f>
        <v>246.22159254842376</v>
      </c>
      <c r="E4384">
        <f>$P$39*'Profilo fotovoltaico'!B4386+'Approvvigionamento energia'!$Q$39*'Profilo eolico'!B4386</f>
        <v>1023.0919838002333</v>
      </c>
      <c r="F4384">
        <f>$P$41*'Profilo fotovoltaico'!B4386+'Approvvigionamento energia'!$Q$41*'Profilo eolico'!B4386</f>
        <v>1799.9623750520427</v>
      </c>
      <c r="G4384">
        <f>$P$43*'Profilo fotovoltaico'!B4386+'Approvvigionamento energia'!$Q$43*'Profilo eolico'!B4386</f>
        <v>2576.8327663038522</v>
      </c>
      <c r="H4384">
        <f t="shared" si="136"/>
        <v>1138.4335154826958</v>
      </c>
      <c r="I4384">
        <f>IF(LCOH!$C$28=Menu!$A$1,'Approvvigionamento energia'!C4384,0)+IF(LCOH!$C$28=Menu!$A$2,'Approvvigionamento energia'!D4384,0)+IF(LCOH!$C$28=Menu!$A$3,'Approvvigionamento energia'!E4384,0)+IF(LCOH!$C$28=Menu!$A$4,'Approvvigionamento energia'!F4384,0)+IF(LCOH!$C$28=Menu!$A$5,'Approvvigionamento energia'!G4384,0)+IF(LCOH!$C$28=Menu!$A$6,'Approvvigionamento energia'!H4384,0)</f>
        <v>1799.9623750520427</v>
      </c>
      <c r="J4384">
        <f>'Approvvigionamento energia'!A4384+'Approvvigionamento energia'!B4384+'Approvvigionamento energia'!I4384</f>
        <v>2298.1623750520425</v>
      </c>
      <c r="K4384">
        <f>IF(MIN(LCOH!$C$18,J4384)&gt;=$P$48*LCOH!$C$18, MIN(LCOH!$C$18,J4384),0)</f>
        <v>1500</v>
      </c>
      <c r="L4384">
        <f t="shared" si="137"/>
        <v>798.16237505204253</v>
      </c>
      <c r="M4384">
        <f>K4384/LCOH!$C$18</f>
        <v>1</v>
      </c>
      <c r="N4384">
        <f>K4384/LCOH!$C$34</f>
        <v>28.901734104046245</v>
      </c>
    </row>
    <row r="4385" spans="1:14" x14ac:dyDescent="0.35">
      <c r="A4385">
        <f>'Profilo fotovoltaico'!B4387*LCOH!$C$20</f>
        <v>333</v>
      </c>
      <c r="B4385">
        <f>'Profilo eolico'!B4387*LCOH!$C$21</f>
        <v>42</v>
      </c>
      <c r="C4385">
        <f>$P$35*'Profilo fotovoltaico'!B4387</f>
        <v>2449.0858584781477</v>
      </c>
      <c r="D4385">
        <f>$Q$37*'Profilo eolico'!B4387</f>
        <v>245.05466556952126</v>
      </c>
      <c r="E4385">
        <f>$P$39*'Profilo fotovoltaico'!B4387+'Approvvigionamento energia'!$Q$39*'Profilo eolico'!B4387</f>
        <v>796.06246379667789</v>
      </c>
      <c r="F4385">
        <f>$P$41*'Profilo fotovoltaico'!B4387+'Approvvigionamento energia'!$Q$41*'Profilo eolico'!B4387</f>
        <v>1347.0702620238344</v>
      </c>
      <c r="G4385">
        <f>$P$43*'Profilo fotovoltaico'!B4387+'Approvvigionamento energia'!$Q$43*'Profilo eolico'!B4387</f>
        <v>1898.0780602509913</v>
      </c>
      <c r="H4385">
        <f t="shared" si="136"/>
        <v>1138.4335154826958</v>
      </c>
      <c r="I4385">
        <f>IF(LCOH!$C$28=Menu!$A$1,'Approvvigionamento energia'!C4385,0)+IF(LCOH!$C$28=Menu!$A$2,'Approvvigionamento energia'!D4385,0)+IF(LCOH!$C$28=Menu!$A$3,'Approvvigionamento energia'!E4385,0)+IF(LCOH!$C$28=Menu!$A$4,'Approvvigionamento energia'!F4385,0)+IF(LCOH!$C$28=Menu!$A$5,'Approvvigionamento energia'!G4385,0)+IF(LCOH!$C$28=Menu!$A$6,'Approvvigionamento energia'!H4385,0)</f>
        <v>1347.0702620238344</v>
      </c>
      <c r="J4385">
        <f>'Approvvigionamento energia'!A4385+'Approvvigionamento energia'!B4385+'Approvvigionamento energia'!I4385</f>
        <v>1722.0702620238344</v>
      </c>
      <c r="K4385">
        <f>IF(MIN(LCOH!$C$18,J4385)&gt;=$P$48*LCOH!$C$18, MIN(LCOH!$C$18,J4385),0)</f>
        <v>1500</v>
      </c>
      <c r="L4385">
        <f t="shared" si="137"/>
        <v>222.0702620238344</v>
      </c>
      <c r="M4385">
        <f>K4385/LCOH!$C$18</f>
        <v>1</v>
      </c>
      <c r="N4385">
        <f>K4385/LCOH!$C$34</f>
        <v>28.901734104046245</v>
      </c>
    </row>
    <row r="4386" spans="1:14" x14ac:dyDescent="0.35">
      <c r="A4386">
        <f>'Profilo fotovoltaico'!B4388*LCOH!$C$20</f>
        <v>201</v>
      </c>
      <c r="B4386">
        <f>'Profilo eolico'!B4388*LCOH!$C$21</f>
        <v>42.7</v>
      </c>
      <c r="C4386">
        <f>$P$35*'Profilo fotovoltaico'!B4388</f>
        <v>1478.2770497120353</v>
      </c>
      <c r="D4386">
        <f>$Q$37*'Profilo eolico'!B4388</f>
        <v>249.13890999567997</v>
      </c>
      <c r="E4386">
        <f>$P$39*'Profilo fotovoltaico'!B4388+'Approvvigionamento energia'!$Q$39*'Profilo eolico'!B4388</f>
        <v>556.42344492476877</v>
      </c>
      <c r="F4386">
        <f>$P$41*'Profilo fotovoltaico'!B4388+'Approvvigionamento energia'!$Q$41*'Profilo eolico'!B4388</f>
        <v>863.70797985385764</v>
      </c>
      <c r="G4386">
        <f>$P$43*'Profilo fotovoltaico'!B4388+'Approvvigionamento energia'!$Q$43*'Profilo eolico'!B4388</f>
        <v>1170.9925147829463</v>
      </c>
      <c r="H4386">
        <f t="shared" si="136"/>
        <v>1138.4335154826958</v>
      </c>
      <c r="I4386">
        <f>IF(LCOH!$C$28=Menu!$A$1,'Approvvigionamento energia'!C4386,0)+IF(LCOH!$C$28=Menu!$A$2,'Approvvigionamento energia'!D4386,0)+IF(LCOH!$C$28=Menu!$A$3,'Approvvigionamento energia'!E4386,0)+IF(LCOH!$C$28=Menu!$A$4,'Approvvigionamento energia'!F4386,0)+IF(LCOH!$C$28=Menu!$A$5,'Approvvigionamento energia'!G4386,0)+IF(LCOH!$C$28=Menu!$A$6,'Approvvigionamento energia'!H4386,0)</f>
        <v>863.70797985385764</v>
      </c>
      <c r="J4386">
        <f>'Approvvigionamento energia'!A4386+'Approvvigionamento energia'!B4386+'Approvvigionamento energia'!I4386</f>
        <v>1107.4079798538576</v>
      </c>
      <c r="K4386">
        <f>IF(MIN(LCOH!$C$18,J4386)&gt;=$P$48*LCOH!$C$18, MIN(LCOH!$C$18,J4386),0)</f>
        <v>1107.4079798538576</v>
      </c>
      <c r="L4386">
        <f t="shared" si="137"/>
        <v>0</v>
      </c>
      <c r="M4386">
        <f>K4386/LCOH!$C$18</f>
        <v>0.73827198656923843</v>
      </c>
      <c r="N4386">
        <f>K4386/LCOH!$C$34</f>
        <v>21.337340652290127</v>
      </c>
    </row>
    <row r="4387" spans="1:14" x14ac:dyDescent="0.35">
      <c r="A4387">
        <f>'Profilo fotovoltaico'!B4389*LCOH!$C$20</f>
        <v>84</v>
      </c>
      <c r="B4387">
        <f>'Profilo eolico'!B4389*LCOH!$C$21</f>
        <v>50.5</v>
      </c>
      <c r="C4387">
        <f>$P$35*'Profilo fotovoltaico'!B4389</f>
        <v>617.78742376025355</v>
      </c>
      <c r="D4387">
        <f>$Q$37*'Profilo eolico'!B4389</f>
        <v>294.64906217287677</v>
      </c>
      <c r="E4387">
        <f>$P$39*'Profilo fotovoltaico'!B4389+'Approvvigionamento energia'!$Q$39*'Profilo eolico'!B4389</f>
        <v>375.43365256972095</v>
      </c>
      <c r="F4387">
        <f>$P$41*'Profilo fotovoltaico'!B4389+'Approvvigionamento energia'!$Q$41*'Profilo eolico'!B4389</f>
        <v>456.21824296656519</v>
      </c>
      <c r="G4387">
        <f>$P$43*'Profilo fotovoltaico'!B4389+'Approvvigionamento energia'!$Q$43*'Profilo eolico'!B4389</f>
        <v>537.00283336340931</v>
      </c>
      <c r="H4387">
        <f t="shared" si="136"/>
        <v>1138.4335154826958</v>
      </c>
      <c r="I4387">
        <f>IF(LCOH!$C$28=Menu!$A$1,'Approvvigionamento energia'!C4387,0)+IF(LCOH!$C$28=Menu!$A$2,'Approvvigionamento energia'!D4387,0)+IF(LCOH!$C$28=Menu!$A$3,'Approvvigionamento energia'!E4387,0)+IF(LCOH!$C$28=Menu!$A$4,'Approvvigionamento energia'!F4387,0)+IF(LCOH!$C$28=Menu!$A$5,'Approvvigionamento energia'!G4387,0)+IF(LCOH!$C$28=Menu!$A$6,'Approvvigionamento energia'!H4387,0)</f>
        <v>456.21824296656519</v>
      </c>
      <c r="J4387">
        <f>'Approvvigionamento energia'!A4387+'Approvvigionamento energia'!B4387+'Approvvigionamento energia'!I4387</f>
        <v>590.71824296656519</v>
      </c>
      <c r="K4387">
        <f>IF(MIN(LCOH!$C$18,J4387)&gt;=$P$48*LCOH!$C$18, MIN(LCOH!$C$18,J4387),0)</f>
        <v>590.71824296656519</v>
      </c>
      <c r="L4387">
        <f t="shared" si="137"/>
        <v>0</v>
      </c>
      <c r="M4387">
        <f>K4387/LCOH!$C$18</f>
        <v>0.39381216197771013</v>
      </c>
      <c r="N4387">
        <f>K4387/LCOH!$C$34</f>
        <v>11.381854392419369</v>
      </c>
    </row>
    <row r="4388" spans="1:14" x14ac:dyDescent="0.35">
      <c r="A4388">
        <f>'Profilo fotovoltaico'!B4390*LCOH!$C$20</f>
        <v>11</v>
      </c>
      <c r="B4388">
        <f>'Profilo eolico'!B4390*LCOH!$C$21</f>
        <v>52.6</v>
      </c>
      <c r="C4388">
        <f>$P$35*'Profilo fotovoltaico'!B4390</f>
        <v>80.900734063842705</v>
      </c>
      <c r="D4388">
        <f>$Q$37*'Profilo eolico'!B4390</f>
        <v>306.90179545135283</v>
      </c>
      <c r="E4388">
        <f>$P$39*'Profilo fotovoltaico'!B4390+'Approvvigionamento energia'!$Q$39*'Profilo eolico'!B4390</f>
        <v>250.40153010447528</v>
      </c>
      <c r="F4388">
        <f>$P$41*'Profilo fotovoltaico'!B4390+'Approvvigionamento energia'!$Q$41*'Profilo eolico'!B4390</f>
        <v>193.90126475759777</v>
      </c>
      <c r="G4388">
        <f>$P$43*'Profilo fotovoltaico'!B4390+'Approvvigionamento energia'!$Q$43*'Profilo eolico'!B4390</f>
        <v>137.40099941072023</v>
      </c>
      <c r="H4388">
        <f t="shared" si="136"/>
        <v>1138.4335154826958</v>
      </c>
      <c r="I4388">
        <f>IF(LCOH!$C$28=Menu!$A$1,'Approvvigionamento energia'!C4388,0)+IF(LCOH!$C$28=Menu!$A$2,'Approvvigionamento energia'!D4388,0)+IF(LCOH!$C$28=Menu!$A$3,'Approvvigionamento energia'!E4388,0)+IF(LCOH!$C$28=Menu!$A$4,'Approvvigionamento energia'!F4388,0)+IF(LCOH!$C$28=Menu!$A$5,'Approvvigionamento energia'!G4388,0)+IF(LCOH!$C$28=Menu!$A$6,'Approvvigionamento energia'!H4388,0)</f>
        <v>193.90126475759777</v>
      </c>
      <c r="J4388">
        <f>'Approvvigionamento energia'!A4388+'Approvvigionamento energia'!B4388+'Approvvigionamento energia'!I4388</f>
        <v>257.50126475759777</v>
      </c>
      <c r="K4388">
        <f>IF(MIN(LCOH!$C$18,J4388)&gt;=$P$48*LCOH!$C$18, MIN(LCOH!$C$18,J4388),0)</f>
        <v>0</v>
      </c>
      <c r="L4388">
        <f t="shared" si="137"/>
        <v>257.50126475759777</v>
      </c>
      <c r="M4388">
        <f>K4388/LCOH!$C$18</f>
        <v>0</v>
      </c>
      <c r="N4388">
        <f>K4388/LCOH!$C$34</f>
        <v>0</v>
      </c>
    </row>
    <row r="4389" spans="1:14" x14ac:dyDescent="0.35">
      <c r="A4389">
        <f>'Profilo fotovoltaico'!B4391*LCOH!$C$20</f>
        <v>0</v>
      </c>
      <c r="B4389">
        <f>'Profilo eolico'!B4391*LCOH!$C$21</f>
        <v>42.5</v>
      </c>
      <c r="C4389">
        <f>$P$35*'Profilo fotovoltaico'!B4391</f>
        <v>0</v>
      </c>
      <c r="D4389">
        <f>$Q$37*'Profilo eolico'!B4391</f>
        <v>247.97198301677747</v>
      </c>
      <c r="E4389">
        <f>$P$39*'Profilo fotovoltaico'!B4391+'Approvvigionamento energia'!$Q$39*'Profilo eolico'!B4391</f>
        <v>185.9789872625831</v>
      </c>
      <c r="F4389">
        <f>$P$41*'Profilo fotovoltaico'!B4391+'Approvvigionamento energia'!$Q$41*'Profilo eolico'!B4391</f>
        <v>123.98599150838874</v>
      </c>
      <c r="G4389">
        <f>$P$43*'Profilo fotovoltaico'!B4391+'Approvvigionamento energia'!$Q$43*'Profilo eolico'!B4391</f>
        <v>61.992995754194368</v>
      </c>
      <c r="H4389">
        <f t="shared" si="136"/>
        <v>1138.4335154826958</v>
      </c>
      <c r="I4389">
        <f>IF(LCOH!$C$28=Menu!$A$1,'Approvvigionamento energia'!C4389,0)+IF(LCOH!$C$28=Menu!$A$2,'Approvvigionamento energia'!D4389,0)+IF(LCOH!$C$28=Menu!$A$3,'Approvvigionamento energia'!E4389,0)+IF(LCOH!$C$28=Menu!$A$4,'Approvvigionamento energia'!F4389,0)+IF(LCOH!$C$28=Menu!$A$5,'Approvvigionamento energia'!G4389,0)+IF(LCOH!$C$28=Menu!$A$6,'Approvvigionamento energia'!H4389,0)</f>
        <v>123.98599150838874</v>
      </c>
      <c r="J4389">
        <f>'Approvvigionamento energia'!A4389+'Approvvigionamento energia'!B4389+'Approvvigionamento energia'!I4389</f>
        <v>166.48599150838874</v>
      </c>
      <c r="K4389">
        <f>IF(MIN(LCOH!$C$18,J4389)&gt;=$P$48*LCOH!$C$18, MIN(LCOH!$C$18,J4389),0)</f>
        <v>0</v>
      </c>
      <c r="L4389">
        <f t="shared" si="137"/>
        <v>166.48599150838874</v>
      </c>
      <c r="M4389">
        <f>K4389/LCOH!$C$18</f>
        <v>0</v>
      </c>
      <c r="N4389">
        <f>K4389/LCOH!$C$34</f>
        <v>0</v>
      </c>
    </row>
    <row r="4390" spans="1:14" x14ac:dyDescent="0.35">
      <c r="A4390">
        <f>'Profilo fotovoltaico'!B4392*LCOH!$C$20</f>
        <v>0</v>
      </c>
      <c r="B4390">
        <f>'Profilo eolico'!B4392*LCOH!$C$21</f>
        <v>33.200000000000003</v>
      </c>
      <c r="C4390">
        <f>$P$35*'Profilo fotovoltaico'!B4392</f>
        <v>0</v>
      </c>
      <c r="D4390">
        <f>$Q$37*'Profilo eolico'!B4392</f>
        <v>193.70987849781204</v>
      </c>
      <c r="E4390">
        <f>$P$39*'Profilo fotovoltaico'!B4392+'Approvvigionamento energia'!$Q$39*'Profilo eolico'!B4392</f>
        <v>145.28240887335903</v>
      </c>
      <c r="F4390">
        <f>$P$41*'Profilo fotovoltaico'!B4392+'Approvvigionamento energia'!$Q$41*'Profilo eolico'!B4392</f>
        <v>96.854939248906021</v>
      </c>
      <c r="G4390">
        <f>$P$43*'Profilo fotovoltaico'!B4392+'Approvvigionamento energia'!$Q$43*'Profilo eolico'!B4392</f>
        <v>48.427469624453011</v>
      </c>
      <c r="H4390">
        <f t="shared" si="136"/>
        <v>1138.4335154826958</v>
      </c>
      <c r="I4390">
        <f>IF(LCOH!$C$28=Menu!$A$1,'Approvvigionamento energia'!C4390,0)+IF(LCOH!$C$28=Menu!$A$2,'Approvvigionamento energia'!D4390,0)+IF(LCOH!$C$28=Menu!$A$3,'Approvvigionamento energia'!E4390,0)+IF(LCOH!$C$28=Menu!$A$4,'Approvvigionamento energia'!F4390,0)+IF(LCOH!$C$28=Menu!$A$5,'Approvvigionamento energia'!G4390,0)+IF(LCOH!$C$28=Menu!$A$6,'Approvvigionamento energia'!H4390,0)</f>
        <v>96.854939248906021</v>
      </c>
      <c r="J4390">
        <f>'Approvvigionamento energia'!A4390+'Approvvigionamento energia'!B4390+'Approvvigionamento energia'!I4390</f>
        <v>130.05493924890601</v>
      </c>
      <c r="K4390">
        <f>IF(MIN(LCOH!$C$18,J4390)&gt;=$P$48*LCOH!$C$18, MIN(LCOH!$C$18,J4390),0)</f>
        <v>0</v>
      </c>
      <c r="L4390">
        <f t="shared" si="137"/>
        <v>130.05493924890601</v>
      </c>
      <c r="M4390">
        <f>K4390/LCOH!$C$18</f>
        <v>0</v>
      </c>
      <c r="N4390">
        <f>K4390/LCOH!$C$34</f>
        <v>0</v>
      </c>
    </row>
    <row r="4391" spans="1:14" x14ac:dyDescent="0.35">
      <c r="A4391">
        <f>'Profilo fotovoltaico'!B4393*LCOH!$C$20</f>
        <v>0</v>
      </c>
      <c r="B4391">
        <f>'Profilo eolico'!B4393*LCOH!$C$21</f>
        <v>26.4</v>
      </c>
      <c r="C4391">
        <f>$P$35*'Profilo fotovoltaico'!B4393</f>
        <v>0</v>
      </c>
      <c r="D4391">
        <f>$Q$37*'Profilo eolico'!B4393</f>
        <v>154.03436121512766</v>
      </c>
      <c r="E4391">
        <f>$P$39*'Profilo fotovoltaico'!B4393+'Approvvigionamento energia'!$Q$39*'Profilo eolico'!B4393</f>
        <v>115.52577091134573</v>
      </c>
      <c r="F4391">
        <f>$P$41*'Profilo fotovoltaico'!B4393+'Approvvigionamento energia'!$Q$41*'Profilo eolico'!B4393</f>
        <v>77.01718060756383</v>
      </c>
      <c r="G4391">
        <f>$P$43*'Profilo fotovoltaico'!B4393+'Approvvigionamento energia'!$Q$43*'Profilo eolico'!B4393</f>
        <v>38.508590303781915</v>
      </c>
      <c r="H4391">
        <f t="shared" si="136"/>
        <v>1138.4335154826958</v>
      </c>
      <c r="I4391">
        <f>IF(LCOH!$C$28=Menu!$A$1,'Approvvigionamento energia'!C4391,0)+IF(LCOH!$C$28=Menu!$A$2,'Approvvigionamento energia'!D4391,0)+IF(LCOH!$C$28=Menu!$A$3,'Approvvigionamento energia'!E4391,0)+IF(LCOH!$C$28=Menu!$A$4,'Approvvigionamento energia'!F4391,0)+IF(LCOH!$C$28=Menu!$A$5,'Approvvigionamento energia'!G4391,0)+IF(LCOH!$C$28=Menu!$A$6,'Approvvigionamento energia'!H4391,0)</f>
        <v>77.01718060756383</v>
      </c>
      <c r="J4391">
        <f>'Approvvigionamento energia'!A4391+'Approvvigionamento energia'!B4391+'Approvvigionamento energia'!I4391</f>
        <v>103.41718060756384</v>
      </c>
      <c r="K4391">
        <f>IF(MIN(LCOH!$C$18,J4391)&gt;=$P$48*LCOH!$C$18, MIN(LCOH!$C$18,J4391),0)</f>
        <v>0</v>
      </c>
      <c r="L4391">
        <f t="shared" si="137"/>
        <v>103.41718060756384</v>
      </c>
      <c r="M4391">
        <f>K4391/LCOH!$C$18</f>
        <v>0</v>
      </c>
      <c r="N4391">
        <f>K4391/LCOH!$C$34</f>
        <v>0</v>
      </c>
    </row>
    <row r="4392" spans="1:14" x14ac:dyDescent="0.35">
      <c r="A4392">
        <f>'Profilo fotovoltaico'!B4394*LCOH!$C$20</f>
        <v>0</v>
      </c>
      <c r="B4392">
        <f>'Profilo eolico'!B4394*LCOH!$C$21</f>
        <v>20.7</v>
      </c>
      <c r="C4392">
        <f>$P$35*'Profilo fotovoltaico'!B4394</f>
        <v>0</v>
      </c>
      <c r="D4392">
        <f>$Q$37*'Profilo eolico'!B4394</f>
        <v>120.7769423164069</v>
      </c>
      <c r="E4392">
        <f>$P$39*'Profilo fotovoltaico'!B4394+'Approvvigionamento energia'!$Q$39*'Profilo eolico'!B4394</f>
        <v>90.582706737305173</v>
      </c>
      <c r="F4392">
        <f>$P$41*'Profilo fotovoltaico'!B4394+'Approvvigionamento energia'!$Q$41*'Profilo eolico'!B4394</f>
        <v>60.388471158203451</v>
      </c>
      <c r="G4392">
        <f>$P$43*'Profilo fotovoltaico'!B4394+'Approvvigionamento energia'!$Q$43*'Profilo eolico'!B4394</f>
        <v>30.194235579101726</v>
      </c>
      <c r="H4392">
        <f t="shared" si="136"/>
        <v>1138.4335154826958</v>
      </c>
      <c r="I4392">
        <f>IF(LCOH!$C$28=Menu!$A$1,'Approvvigionamento energia'!C4392,0)+IF(LCOH!$C$28=Menu!$A$2,'Approvvigionamento energia'!D4392,0)+IF(LCOH!$C$28=Menu!$A$3,'Approvvigionamento energia'!E4392,0)+IF(LCOH!$C$28=Menu!$A$4,'Approvvigionamento energia'!F4392,0)+IF(LCOH!$C$28=Menu!$A$5,'Approvvigionamento energia'!G4392,0)+IF(LCOH!$C$28=Menu!$A$6,'Approvvigionamento energia'!H4392,0)</f>
        <v>60.388471158203451</v>
      </c>
      <c r="J4392">
        <f>'Approvvigionamento energia'!A4392+'Approvvigionamento energia'!B4392+'Approvvigionamento energia'!I4392</f>
        <v>81.088471158203447</v>
      </c>
      <c r="K4392">
        <f>IF(MIN(LCOH!$C$18,J4392)&gt;=$P$48*LCOH!$C$18, MIN(LCOH!$C$18,J4392),0)</f>
        <v>0</v>
      </c>
      <c r="L4392">
        <f t="shared" si="137"/>
        <v>81.088471158203447</v>
      </c>
      <c r="M4392">
        <f>K4392/LCOH!$C$18</f>
        <v>0</v>
      </c>
      <c r="N4392">
        <f>K4392/LCOH!$C$34</f>
        <v>0</v>
      </c>
    </row>
    <row r="4393" spans="1:14" x14ac:dyDescent="0.35">
      <c r="A4393">
        <f>'Profilo fotovoltaico'!B4395*LCOH!$C$20</f>
        <v>0</v>
      </c>
      <c r="B4393">
        <f>'Profilo eolico'!B4395*LCOH!$C$21</f>
        <v>17.2</v>
      </c>
      <c r="C4393">
        <f>$P$35*'Profilo fotovoltaico'!B4395</f>
        <v>0</v>
      </c>
      <c r="D4393">
        <f>$Q$37*'Profilo eolico'!B4395</f>
        <v>100.35572018561346</v>
      </c>
      <c r="E4393">
        <f>$P$39*'Profilo fotovoltaico'!B4395+'Approvvigionamento energia'!$Q$39*'Profilo eolico'!B4395</f>
        <v>75.266790139210102</v>
      </c>
      <c r="F4393">
        <f>$P$41*'Profilo fotovoltaico'!B4395+'Approvvigionamento energia'!$Q$41*'Profilo eolico'!B4395</f>
        <v>50.177860092806732</v>
      </c>
      <c r="G4393">
        <f>$P$43*'Profilo fotovoltaico'!B4395+'Approvvigionamento energia'!$Q$43*'Profilo eolico'!B4395</f>
        <v>25.088930046403366</v>
      </c>
      <c r="H4393">
        <f t="shared" si="136"/>
        <v>1138.4335154826958</v>
      </c>
      <c r="I4393">
        <f>IF(LCOH!$C$28=Menu!$A$1,'Approvvigionamento energia'!C4393,0)+IF(LCOH!$C$28=Menu!$A$2,'Approvvigionamento energia'!D4393,0)+IF(LCOH!$C$28=Menu!$A$3,'Approvvigionamento energia'!E4393,0)+IF(LCOH!$C$28=Menu!$A$4,'Approvvigionamento energia'!F4393,0)+IF(LCOH!$C$28=Menu!$A$5,'Approvvigionamento energia'!G4393,0)+IF(LCOH!$C$28=Menu!$A$6,'Approvvigionamento energia'!H4393,0)</f>
        <v>50.177860092806732</v>
      </c>
      <c r="J4393">
        <f>'Approvvigionamento energia'!A4393+'Approvvigionamento energia'!B4393+'Approvvigionamento energia'!I4393</f>
        <v>67.377860092806728</v>
      </c>
      <c r="K4393">
        <f>IF(MIN(LCOH!$C$18,J4393)&gt;=$P$48*LCOH!$C$18, MIN(LCOH!$C$18,J4393),0)</f>
        <v>0</v>
      </c>
      <c r="L4393">
        <f t="shared" si="137"/>
        <v>67.377860092806728</v>
      </c>
      <c r="M4393">
        <f>K4393/LCOH!$C$18</f>
        <v>0</v>
      </c>
      <c r="N4393">
        <f>K4393/LCOH!$C$34</f>
        <v>0</v>
      </c>
    </row>
    <row r="4394" spans="1:14" x14ac:dyDescent="0.35">
      <c r="A4394">
        <f>'Profilo fotovoltaico'!B4396*LCOH!$C$20</f>
        <v>0</v>
      </c>
      <c r="B4394">
        <f>'Profilo eolico'!B4396*LCOH!$C$21</f>
        <v>15.5</v>
      </c>
      <c r="C4394">
        <f>$P$35*'Profilo fotovoltaico'!B4396</f>
        <v>0</v>
      </c>
      <c r="D4394">
        <f>$Q$37*'Profilo eolico'!B4396</f>
        <v>90.436840864942369</v>
      </c>
      <c r="E4394">
        <f>$P$39*'Profilo fotovoltaico'!B4396+'Approvvigionamento energia'!$Q$39*'Profilo eolico'!B4396</f>
        <v>67.827630648706773</v>
      </c>
      <c r="F4394">
        <f>$P$41*'Profilo fotovoltaico'!B4396+'Approvvigionamento energia'!$Q$41*'Profilo eolico'!B4396</f>
        <v>45.218420432471184</v>
      </c>
      <c r="G4394">
        <f>$P$43*'Profilo fotovoltaico'!B4396+'Approvvigionamento energia'!$Q$43*'Profilo eolico'!B4396</f>
        <v>22.609210216235592</v>
      </c>
      <c r="H4394">
        <f t="shared" si="136"/>
        <v>1138.4335154826958</v>
      </c>
      <c r="I4394">
        <f>IF(LCOH!$C$28=Menu!$A$1,'Approvvigionamento energia'!C4394,0)+IF(LCOH!$C$28=Menu!$A$2,'Approvvigionamento energia'!D4394,0)+IF(LCOH!$C$28=Menu!$A$3,'Approvvigionamento energia'!E4394,0)+IF(LCOH!$C$28=Menu!$A$4,'Approvvigionamento energia'!F4394,0)+IF(LCOH!$C$28=Menu!$A$5,'Approvvigionamento energia'!G4394,0)+IF(LCOH!$C$28=Menu!$A$6,'Approvvigionamento energia'!H4394,0)</f>
        <v>45.218420432471184</v>
      </c>
      <c r="J4394">
        <f>'Approvvigionamento energia'!A4394+'Approvvigionamento energia'!B4394+'Approvvigionamento energia'!I4394</f>
        <v>60.718420432471184</v>
      </c>
      <c r="K4394">
        <f>IF(MIN(LCOH!$C$18,J4394)&gt;=$P$48*LCOH!$C$18, MIN(LCOH!$C$18,J4394),0)</f>
        <v>0</v>
      </c>
      <c r="L4394">
        <f t="shared" si="137"/>
        <v>60.718420432471184</v>
      </c>
      <c r="M4394">
        <f>K4394/LCOH!$C$18</f>
        <v>0</v>
      </c>
      <c r="N4394">
        <f>K4394/LCOH!$C$34</f>
        <v>0</v>
      </c>
    </row>
    <row r="4395" spans="1:14" x14ac:dyDescent="0.35">
      <c r="A4395">
        <f>'Profilo fotovoltaico'!B4397*LCOH!$C$20</f>
        <v>0</v>
      </c>
      <c r="B4395">
        <f>'Profilo eolico'!B4397*LCOH!$C$21</f>
        <v>15.4</v>
      </c>
      <c r="C4395">
        <f>$P$35*'Profilo fotovoltaico'!B4397</f>
        <v>0</v>
      </c>
      <c r="D4395">
        <f>$Q$37*'Profilo eolico'!B4397</f>
        <v>89.853377375491135</v>
      </c>
      <c r="E4395">
        <f>$P$39*'Profilo fotovoltaico'!B4397+'Approvvigionamento energia'!$Q$39*'Profilo eolico'!B4397</f>
        <v>67.390033031618344</v>
      </c>
      <c r="F4395">
        <f>$P$41*'Profilo fotovoltaico'!B4397+'Approvvigionamento energia'!$Q$41*'Profilo eolico'!B4397</f>
        <v>44.926688687745568</v>
      </c>
      <c r="G4395">
        <f>$P$43*'Profilo fotovoltaico'!B4397+'Approvvigionamento energia'!$Q$43*'Profilo eolico'!B4397</f>
        <v>22.463344343872784</v>
      </c>
      <c r="H4395">
        <f t="shared" si="136"/>
        <v>1138.4335154826958</v>
      </c>
      <c r="I4395">
        <f>IF(LCOH!$C$28=Menu!$A$1,'Approvvigionamento energia'!C4395,0)+IF(LCOH!$C$28=Menu!$A$2,'Approvvigionamento energia'!D4395,0)+IF(LCOH!$C$28=Menu!$A$3,'Approvvigionamento energia'!E4395,0)+IF(LCOH!$C$28=Menu!$A$4,'Approvvigionamento energia'!F4395,0)+IF(LCOH!$C$28=Menu!$A$5,'Approvvigionamento energia'!G4395,0)+IF(LCOH!$C$28=Menu!$A$6,'Approvvigionamento energia'!H4395,0)</f>
        <v>44.926688687745568</v>
      </c>
      <c r="J4395">
        <f>'Approvvigionamento energia'!A4395+'Approvvigionamento energia'!B4395+'Approvvigionamento energia'!I4395</f>
        <v>60.326688687745566</v>
      </c>
      <c r="K4395">
        <f>IF(MIN(LCOH!$C$18,J4395)&gt;=$P$48*LCOH!$C$18, MIN(LCOH!$C$18,J4395),0)</f>
        <v>0</v>
      </c>
      <c r="L4395">
        <f t="shared" si="137"/>
        <v>60.326688687745566</v>
      </c>
      <c r="M4395">
        <f>K4395/LCOH!$C$18</f>
        <v>0</v>
      </c>
      <c r="N4395">
        <f>K4395/LCOH!$C$34</f>
        <v>0</v>
      </c>
    </row>
    <row r="4396" spans="1:14" x14ac:dyDescent="0.35">
      <c r="A4396">
        <f>'Profilo fotovoltaico'!B4398*LCOH!$C$20</f>
        <v>0</v>
      </c>
      <c r="B4396">
        <f>'Profilo eolico'!B4398*LCOH!$C$21</f>
        <v>16.2</v>
      </c>
      <c r="C4396">
        <f>$P$35*'Profilo fotovoltaico'!B4398</f>
        <v>0</v>
      </c>
      <c r="D4396">
        <f>$Q$37*'Profilo eolico'!B4398</f>
        <v>94.521085291101059</v>
      </c>
      <c r="E4396">
        <f>$P$39*'Profilo fotovoltaico'!B4398+'Approvvigionamento energia'!$Q$39*'Profilo eolico'!B4398</f>
        <v>70.890813968325787</v>
      </c>
      <c r="F4396">
        <f>$P$41*'Profilo fotovoltaico'!B4398+'Approvvigionamento energia'!$Q$41*'Profilo eolico'!B4398</f>
        <v>47.26054264555053</v>
      </c>
      <c r="G4396">
        <f>$P$43*'Profilo fotovoltaico'!B4398+'Approvvigionamento energia'!$Q$43*'Profilo eolico'!B4398</f>
        <v>23.630271322775265</v>
      </c>
      <c r="H4396">
        <f t="shared" si="136"/>
        <v>1138.4335154826958</v>
      </c>
      <c r="I4396">
        <f>IF(LCOH!$C$28=Menu!$A$1,'Approvvigionamento energia'!C4396,0)+IF(LCOH!$C$28=Menu!$A$2,'Approvvigionamento energia'!D4396,0)+IF(LCOH!$C$28=Menu!$A$3,'Approvvigionamento energia'!E4396,0)+IF(LCOH!$C$28=Menu!$A$4,'Approvvigionamento energia'!F4396,0)+IF(LCOH!$C$28=Menu!$A$5,'Approvvigionamento energia'!G4396,0)+IF(LCOH!$C$28=Menu!$A$6,'Approvvigionamento energia'!H4396,0)</f>
        <v>47.26054264555053</v>
      </c>
      <c r="J4396">
        <f>'Approvvigionamento energia'!A4396+'Approvvigionamento energia'!B4396+'Approvvigionamento energia'!I4396</f>
        <v>63.460542645550532</v>
      </c>
      <c r="K4396">
        <f>IF(MIN(LCOH!$C$18,J4396)&gt;=$P$48*LCOH!$C$18, MIN(LCOH!$C$18,J4396),0)</f>
        <v>0</v>
      </c>
      <c r="L4396">
        <f t="shared" si="137"/>
        <v>63.460542645550532</v>
      </c>
      <c r="M4396">
        <f>K4396/LCOH!$C$18</f>
        <v>0</v>
      </c>
      <c r="N4396">
        <f>K4396/LCOH!$C$34</f>
        <v>0</v>
      </c>
    </row>
    <row r="4397" spans="1:14" x14ac:dyDescent="0.35">
      <c r="A4397">
        <f>'Profilo fotovoltaico'!B4399*LCOH!$C$20</f>
        <v>1</v>
      </c>
      <c r="B4397">
        <f>'Profilo eolico'!B4399*LCOH!$C$21</f>
        <v>17.100000000000001</v>
      </c>
      <c r="C4397">
        <f>$P$35*'Profilo fotovoltaico'!B4399</f>
        <v>7.3546121876220649</v>
      </c>
      <c r="D4397">
        <f>$Q$37*'Profilo eolico'!B4399</f>
        <v>99.772256696162231</v>
      </c>
      <c r="E4397">
        <f>$P$39*'Profilo fotovoltaico'!B4399+'Approvvigionamento energia'!$Q$39*'Profilo eolico'!B4399</f>
        <v>76.667845569027193</v>
      </c>
      <c r="F4397">
        <f>$P$41*'Profilo fotovoltaico'!B4399+'Approvvigionamento energia'!$Q$41*'Profilo eolico'!B4399</f>
        <v>53.563434441892149</v>
      </c>
      <c r="G4397">
        <f>$P$43*'Profilo fotovoltaico'!B4399+'Approvvigionamento energia'!$Q$43*'Profilo eolico'!B4399</f>
        <v>30.459023314757108</v>
      </c>
      <c r="H4397">
        <f t="shared" si="136"/>
        <v>1138.4335154826958</v>
      </c>
      <c r="I4397">
        <f>IF(LCOH!$C$28=Menu!$A$1,'Approvvigionamento energia'!C4397,0)+IF(LCOH!$C$28=Menu!$A$2,'Approvvigionamento energia'!D4397,0)+IF(LCOH!$C$28=Menu!$A$3,'Approvvigionamento energia'!E4397,0)+IF(LCOH!$C$28=Menu!$A$4,'Approvvigionamento energia'!F4397,0)+IF(LCOH!$C$28=Menu!$A$5,'Approvvigionamento energia'!G4397,0)+IF(LCOH!$C$28=Menu!$A$6,'Approvvigionamento energia'!H4397,0)</f>
        <v>53.563434441892149</v>
      </c>
      <c r="J4397">
        <f>'Approvvigionamento energia'!A4397+'Approvvigionamento energia'!B4397+'Approvvigionamento energia'!I4397</f>
        <v>71.66343444189215</v>
      </c>
      <c r="K4397">
        <f>IF(MIN(LCOH!$C$18,J4397)&gt;=$P$48*LCOH!$C$18, MIN(LCOH!$C$18,J4397),0)</f>
        <v>0</v>
      </c>
      <c r="L4397">
        <f t="shared" si="137"/>
        <v>71.66343444189215</v>
      </c>
      <c r="M4397">
        <f>K4397/LCOH!$C$18</f>
        <v>0</v>
      </c>
      <c r="N4397">
        <f>K4397/LCOH!$C$34</f>
        <v>0</v>
      </c>
    </row>
    <row r="4398" spans="1:14" x14ac:dyDescent="0.35">
      <c r="A4398">
        <f>'Profilo fotovoltaico'!B4400*LCOH!$C$20</f>
        <v>49</v>
      </c>
      <c r="B4398">
        <f>'Profilo eolico'!B4400*LCOH!$C$21</f>
        <v>17.8</v>
      </c>
      <c r="C4398">
        <f>$P$35*'Profilo fotovoltaico'!B4400</f>
        <v>360.37599719348123</v>
      </c>
      <c r="D4398">
        <f>$Q$37*'Profilo eolico'!B4400</f>
        <v>103.85650112232091</v>
      </c>
      <c r="E4398">
        <f>$P$39*'Profilo fotovoltaico'!B4400+'Approvvigionamento energia'!$Q$39*'Profilo eolico'!B4400</f>
        <v>167.98637514011099</v>
      </c>
      <c r="F4398">
        <f>$P$41*'Profilo fotovoltaico'!B4400+'Approvvigionamento energia'!$Q$41*'Profilo eolico'!B4400</f>
        <v>232.11624915790105</v>
      </c>
      <c r="G4398">
        <f>$P$43*'Profilo fotovoltaico'!B4400+'Approvvigionamento energia'!$Q$43*'Profilo eolico'!B4400</f>
        <v>296.24612317569114</v>
      </c>
      <c r="H4398">
        <f t="shared" si="136"/>
        <v>1138.4335154826958</v>
      </c>
      <c r="I4398">
        <f>IF(LCOH!$C$28=Menu!$A$1,'Approvvigionamento energia'!C4398,0)+IF(LCOH!$C$28=Menu!$A$2,'Approvvigionamento energia'!D4398,0)+IF(LCOH!$C$28=Menu!$A$3,'Approvvigionamento energia'!E4398,0)+IF(LCOH!$C$28=Menu!$A$4,'Approvvigionamento energia'!F4398,0)+IF(LCOH!$C$28=Menu!$A$5,'Approvvigionamento energia'!G4398,0)+IF(LCOH!$C$28=Menu!$A$6,'Approvvigionamento energia'!H4398,0)</f>
        <v>232.11624915790105</v>
      </c>
      <c r="J4398">
        <f>'Approvvigionamento energia'!A4398+'Approvvigionamento energia'!B4398+'Approvvigionamento energia'!I4398</f>
        <v>298.91624915790106</v>
      </c>
      <c r="K4398">
        <f>IF(MIN(LCOH!$C$18,J4398)&gt;=$P$48*LCOH!$C$18, MIN(LCOH!$C$18,J4398),0)</f>
        <v>0</v>
      </c>
      <c r="L4398">
        <f t="shared" si="137"/>
        <v>298.91624915790106</v>
      </c>
      <c r="M4398">
        <f>K4398/LCOH!$C$18</f>
        <v>0</v>
      </c>
      <c r="N4398">
        <f>K4398/LCOH!$C$34</f>
        <v>0</v>
      </c>
    </row>
    <row r="4399" spans="1:14" x14ac:dyDescent="0.35">
      <c r="A4399">
        <f>'Profilo fotovoltaico'!B4401*LCOH!$C$20</f>
        <v>150</v>
      </c>
      <c r="B4399">
        <f>'Profilo eolico'!B4401*LCOH!$C$21</f>
        <v>13.4</v>
      </c>
      <c r="C4399">
        <f>$P$35*'Profilo fotovoltaico'!B4401</f>
        <v>1103.1918281433097</v>
      </c>
      <c r="D4399">
        <f>$Q$37*'Profilo eolico'!B4401</f>
        <v>78.184107586466311</v>
      </c>
      <c r="E4399">
        <f>$P$39*'Profilo fotovoltaico'!B4401+'Approvvigionamento energia'!$Q$39*'Profilo eolico'!B4401</f>
        <v>334.43603772567718</v>
      </c>
      <c r="F4399">
        <f>$P$41*'Profilo fotovoltaico'!B4401+'Approvvigionamento energia'!$Q$41*'Profilo eolico'!B4401</f>
        <v>590.68796786488804</v>
      </c>
      <c r="G4399">
        <f>$P$43*'Profilo fotovoltaico'!B4401+'Approvvigionamento energia'!$Q$43*'Profilo eolico'!B4401</f>
        <v>846.93989800409895</v>
      </c>
      <c r="H4399">
        <f t="shared" si="136"/>
        <v>1138.4335154826958</v>
      </c>
      <c r="I4399">
        <f>IF(LCOH!$C$28=Menu!$A$1,'Approvvigionamento energia'!C4399,0)+IF(LCOH!$C$28=Menu!$A$2,'Approvvigionamento energia'!D4399,0)+IF(LCOH!$C$28=Menu!$A$3,'Approvvigionamento energia'!E4399,0)+IF(LCOH!$C$28=Menu!$A$4,'Approvvigionamento energia'!F4399,0)+IF(LCOH!$C$28=Menu!$A$5,'Approvvigionamento energia'!G4399,0)+IF(LCOH!$C$28=Menu!$A$6,'Approvvigionamento energia'!H4399,0)</f>
        <v>590.68796786488804</v>
      </c>
      <c r="J4399">
        <f>'Approvvigionamento energia'!A4399+'Approvvigionamento energia'!B4399+'Approvvigionamento energia'!I4399</f>
        <v>754.08796786488801</v>
      </c>
      <c r="K4399">
        <f>IF(MIN(LCOH!$C$18,J4399)&gt;=$P$48*LCOH!$C$18, MIN(LCOH!$C$18,J4399),0)</f>
        <v>754.08796786488801</v>
      </c>
      <c r="L4399">
        <f t="shared" si="137"/>
        <v>0</v>
      </c>
      <c r="M4399">
        <f>K4399/LCOH!$C$18</f>
        <v>0.50272531190992531</v>
      </c>
      <c r="N4399">
        <f>K4399/LCOH!$C$34</f>
        <v>14.529633292194374</v>
      </c>
    </row>
    <row r="4400" spans="1:14" x14ac:dyDescent="0.35">
      <c r="A4400">
        <f>'Profilo fotovoltaico'!B4402*LCOH!$C$20</f>
        <v>284</v>
      </c>
      <c r="B4400">
        <f>'Profilo eolico'!B4402*LCOH!$C$21</f>
        <v>11</v>
      </c>
      <c r="C4400">
        <f>$P$35*'Profilo fotovoltaico'!B4402</f>
        <v>2088.7098612846662</v>
      </c>
      <c r="D4400">
        <f>$Q$37*'Profilo eolico'!B4402</f>
        <v>64.180983839636511</v>
      </c>
      <c r="E4400">
        <f>$P$39*'Profilo fotovoltaico'!B4402+'Approvvigionamento energia'!$Q$39*'Profilo eolico'!B4402</f>
        <v>570.31320320089389</v>
      </c>
      <c r="F4400">
        <f>$P$41*'Profilo fotovoltaico'!B4402+'Approvvigionamento energia'!$Q$41*'Profilo eolico'!B4402</f>
        <v>1076.4454225621514</v>
      </c>
      <c r="G4400">
        <f>$P$43*'Profilo fotovoltaico'!B4402+'Approvvigionamento energia'!$Q$43*'Profilo eolico'!B4402</f>
        <v>1582.5776419234089</v>
      </c>
      <c r="H4400">
        <f t="shared" si="136"/>
        <v>1138.4335154826958</v>
      </c>
      <c r="I4400">
        <f>IF(LCOH!$C$28=Menu!$A$1,'Approvvigionamento energia'!C4400,0)+IF(LCOH!$C$28=Menu!$A$2,'Approvvigionamento energia'!D4400,0)+IF(LCOH!$C$28=Menu!$A$3,'Approvvigionamento energia'!E4400,0)+IF(LCOH!$C$28=Menu!$A$4,'Approvvigionamento energia'!F4400,0)+IF(LCOH!$C$28=Menu!$A$5,'Approvvigionamento energia'!G4400,0)+IF(LCOH!$C$28=Menu!$A$6,'Approvvigionamento energia'!H4400,0)</f>
        <v>1076.4454225621514</v>
      </c>
      <c r="J4400">
        <f>'Approvvigionamento energia'!A4400+'Approvvigionamento energia'!B4400+'Approvvigionamento energia'!I4400</f>
        <v>1371.4454225621514</v>
      </c>
      <c r="K4400">
        <f>IF(MIN(LCOH!$C$18,J4400)&gt;=$P$48*LCOH!$C$18, MIN(LCOH!$C$18,J4400),0)</f>
        <v>1371.4454225621514</v>
      </c>
      <c r="L4400">
        <f t="shared" si="137"/>
        <v>0</v>
      </c>
      <c r="M4400">
        <f>K4400/LCOH!$C$18</f>
        <v>0.9142969483747676</v>
      </c>
      <c r="N4400">
        <f>K4400/LCOH!$C$34</f>
        <v>26.424767294068428</v>
      </c>
    </row>
    <row r="4401" spans="1:14" x14ac:dyDescent="0.35">
      <c r="A4401">
        <f>'Profilo fotovoltaico'!B4403*LCOH!$C$20</f>
        <v>414</v>
      </c>
      <c r="B4401">
        <f>'Profilo eolico'!B4403*LCOH!$C$21</f>
        <v>10.5</v>
      </c>
      <c r="C4401">
        <f>$P$35*'Profilo fotovoltaico'!B4403</f>
        <v>3044.8094456755348</v>
      </c>
      <c r="D4401">
        <f>$Q$37*'Profilo eolico'!B4403</f>
        <v>61.263666392380316</v>
      </c>
      <c r="E4401">
        <f>$P$39*'Profilo fotovoltaico'!B4403+'Approvvigionamento energia'!$Q$39*'Profilo eolico'!B4403</f>
        <v>807.15011121316888</v>
      </c>
      <c r="F4401">
        <f>$P$41*'Profilo fotovoltaico'!B4403+'Approvvigionamento energia'!$Q$41*'Profilo eolico'!B4403</f>
        <v>1553.0365560339576</v>
      </c>
      <c r="G4401">
        <f>$P$43*'Profilo fotovoltaico'!B4403+'Approvvigionamento energia'!$Q$43*'Profilo eolico'!B4403</f>
        <v>2298.9230008547461</v>
      </c>
      <c r="H4401">
        <f t="shared" si="136"/>
        <v>1138.4335154826958</v>
      </c>
      <c r="I4401">
        <f>IF(LCOH!$C$28=Menu!$A$1,'Approvvigionamento energia'!C4401,0)+IF(LCOH!$C$28=Menu!$A$2,'Approvvigionamento energia'!D4401,0)+IF(LCOH!$C$28=Menu!$A$3,'Approvvigionamento energia'!E4401,0)+IF(LCOH!$C$28=Menu!$A$4,'Approvvigionamento energia'!F4401,0)+IF(LCOH!$C$28=Menu!$A$5,'Approvvigionamento energia'!G4401,0)+IF(LCOH!$C$28=Menu!$A$6,'Approvvigionamento energia'!H4401,0)</f>
        <v>1553.0365560339576</v>
      </c>
      <c r="J4401">
        <f>'Approvvigionamento energia'!A4401+'Approvvigionamento energia'!B4401+'Approvvigionamento energia'!I4401</f>
        <v>1977.5365560339576</v>
      </c>
      <c r="K4401">
        <f>IF(MIN(LCOH!$C$18,J4401)&gt;=$P$48*LCOH!$C$18, MIN(LCOH!$C$18,J4401),0)</f>
        <v>1500</v>
      </c>
      <c r="L4401">
        <f t="shared" si="137"/>
        <v>477.53655603395759</v>
      </c>
      <c r="M4401">
        <f>K4401/LCOH!$C$18</f>
        <v>1</v>
      </c>
      <c r="N4401">
        <f>K4401/LCOH!$C$34</f>
        <v>28.901734104046245</v>
      </c>
    </row>
    <row r="4402" spans="1:14" x14ac:dyDescent="0.35">
      <c r="A4402">
        <f>'Profilo fotovoltaico'!B4404*LCOH!$C$20</f>
        <v>518</v>
      </c>
      <c r="B4402">
        <f>'Profilo eolico'!B4404*LCOH!$C$21</f>
        <v>12.8</v>
      </c>
      <c r="C4402">
        <f>$P$35*'Profilo fotovoltaico'!B4404</f>
        <v>3809.6891131882298</v>
      </c>
      <c r="D4402">
        <f>$Q$37*'Profilo eolico'!B4404</f>
        <v>74.683326649758868</v>
      </c>
      <c r="E4402">
        <f>$P$39*'Profilo fotovoltaico'!B4404+'Approvvigionamento energia'!$Q$39*'Profilo eolico'!B4404</f>
        <v>1008.4347732843767</v>
      </c>
      <c r="F4402">
        <f>$P$41*'Profilo fotovoltaico'!B4404+'Approvvigionamento energia'!$Q$41*'Profilo eolico'!B4404</f>
        <v>1942.1862199189943</v>
      </c>
      <c r="G4402">
        <f>$P$43*'Profilo fotovoltaico'!B4404+'Approvvigionamento energia'!$Q$43*'Profilo eolico'!B4404</f>
        <v>2875.9376665536124</v>
      </c>
      <c r="H4402">
        <f t="shared" si="136"/>
        <v>1138.4335154826958</v>
      </c>
      <c r="I4402">
        <f>IF(LCOH!$C$28=Menu!$A$1,'Approvvigionamento energia'!C4402,0)+IF(LCOH!$C$28=Menu!$A$2,'Approvvigionamento energia'!D4402,0)+IF(LCOH!$C$28=Menu!$A$3,'Approvvigionamento energia'!E4402,0)+IF(LCOH!$C$28=Menu!$A$4,'Approvvigionamento energia'!F4402,0)+IF(LCOH!$C$28=Menu!$A$5,'Approvvigionamento energia'!G4402,0)+IF(LCOH!$C$28=Menu!$A$6,'Approvvigionamento energia'!H4402,0)</f>
        <v>1942.1862199189943</v>
      </c>
      <c r="J4402">
        <f>'Approvvigionamento energia'!A4402+'Approvvigionamento energia'!B4402+'Approvvigionamento energia'!I4402</f>
        <v>2472.9862199189943</v>
      </c>
      <c r="K4402">
        <f>IF(MIN(LCOH!$C$18,J4402)&gt;=$P$48*LCOH!$C$18, MIN(LCOH!$C$18,J4402),0)</f>
        <v>1500</v>
      </c>
      <c r="L4402">
        <f t="shared" si="137"/>
        <v>972.98621991899427</v>
      </c>
      <c r="M4402">
        <f>K4402/LCOH!$C$18</f>
        <v>1</v>
      </c>
      <c r="N4402">
        <f>K4402/LCOH!$C$34</f>
        <v>28.901734104046245</v>
      </c>
    </row>
    <row r="4403" spans="1:14" x14ac:dyDescent="0.35">
      <c r="A4403">
        <f>'Profilo fotovoltaico'!B4405*LCOH!$C$20</f>
        <v>585</v>
      </c>
      <c r="B4403">
        <f>'Profilo eolico'!B4405*LCOH!$C$21</f>
        <v>16.8</v>
      </c>
      <c r="C4403">
        <f>$P$35*'Profilo fotovoltaico'!B4405</f>
        <v>4302.4481297589082</v>
      </c>
      <c r="D4403">
        <f>$Q$37*'Profilo eolico'!B4405</f>
        <v>98.021866227808502</v>
      </c>
      <c r="E4403">
        <f>$P$39*'Profilo fotovoltaico'!B4405+'Approvvigionamento energia'!$Q$39*'Profilo eolico'!B4405</f>
        <v>1149.1284321105834</v>
      </c>
      <c r="F4403">
        <f>$P$41*'Profilo fotovoltaico'!B4405+'Approvvigionamento energia'!$Q$41*'Profilo eolico'!B4405</f>
        <v>2200.2349979933583</v>
      </c>
      <c r="G4403">
        <f>$P$43*'Profilo fotovoltaico'!B4405+'Approvvigionamento energia'!$Q$43*'Profilo eolico'!B4405</f>
        <v>3251.3415638761335</v>
      </c>
      <c r="H4403">
        <f t="shared" si="136"/>
        <v>1138.4335154826958</v>
      </c>
      <c r="I4403">
        <f>IF(LCOH!$C$28=Menu!$A$1,'Approvvigionamento energia'!C4403,0)+IF(LCOH!$C$28=Menu!$A$2,'Approvvigionamento energia'!D4403,0)+IF(LCOH!$C$28=Menu!$A$3,'Approvvigionamento energia'!E4403,0)+IF(LCOH!$C$28=Menu!$A$4,'Approvvigionamento energia'!F4403,0)+IF(LCOH!$C$28=Menu!$A$5,'Approvvigionamento energia'!G4403,0)+IF(LCOH!$C$28=Menu!$A$6,'Approvvigionamento energia'!H4403,0)</f>
        <v>2200.2349979933583</v>
      </c>
      <c r="J4403">
        <f>'Approvvigionamento energia'!A4403+'Approvvigionamento energia'!B4403+'Approvvigionamento energia'!I4403</f>
        <v>2802.034997993358</v>
      </c>
      <c r="K4403">
        <f>IF(MIN(LCOH!$C$18,J4403)&gt;=$P$48*LCOH!$C$18, MIN(LCOH!$C$18,J4403),0)</f>
        <v>1500</v>
      </c>
      <c r="L4403">
        <f t="shared" si="137"/>
        <v>1302.034997993358</v>
      </c>
      <c r="M4403">
        <f>K4403/LCOH!$C$18</f>
        <v>1</v>
      </c>
      <c r="N4403">
        <f>K4403/LCOH!$C$34</f>
        <v>28.901734104046245</v>
      </c>
    </row>
    <row r="4404" spans="1:14" x14ac:dyDescent="0.35">
      <c r="A4404">
        <f>'Profilo fotovoltaico'!B4406*LCOH!$C$20</f>
        <v>613</v>
      </c>
      <c r="B4404">
        <f>'Profilo eolico'!B4406*LCOH!$C$21</f>
        <v>23.599999999999998</v>
      </c>
      <c r="C4404">
        <f>$P$35*'Profilo fotovoltaico'!B4406</f>
        <v>4508.3772710123258</v>
      </c>
      <c r="D4404">
        <f>$Q$37*'Profilo eolico'!B4406</f>
        <v>137.6973835104929</v>
      </c>
      <c r="E4404">
        <f>$P$39*'Profilo fotovoltaico'!B4406+'Approvvigionamento energia'!$Q$39*'Profilo eolico'!B4406</f>
        <v>1230.3673553859512</v>
      </c>
      <c r="F4404">
        <f>$P$41*'Profilo fotovoltaico'!B4406+'Approvvigionamento energia'!$Q$41*'Profilo eolico'!B4406</f>
        <v>2323.0373272614092</v>
      </c>
      <c r="G4404">
        <f>$P$43*'Profilo fotovoltaico'!B4406+'Approvvigionamento energia'!$Q$43*'Profilo eolico'!B4406</f>
        <v>3415.7072991368677</v>
      </c>
      <c r="H4404">
        <f t="shared" si="136"/>
        <v>1138.4335154826958</v>
      </c>
      <c r="I4404">
        <f>IF(LCOH!$C$28=Menu!$A$1,'Approvvigionamento energia'!C4404,0)+IF(LCOH!$C$28=Menu!$A$2,'Approvvigionamento energia'!D4404,0)+IF(LCOH!$C$28=Menu!$A$3,'Approvvigionamento energia'!E4404,0)+IF(LCOH!$C$28=Menu!$A$4,'Approvvigionamento energia'!F4404,0)+IF(LCOH!$C$28=Menu!$A$5,'Approvvigionamento energia'!G4404,0)+IF(LCOH!$C$28=Menu!$A$6,'Approvvigionamento energia'!H4404,0)</f>
        <v>2323.0373272614092</v>
      </c>
      <c r="J4404">
        <f>'Approvvigionamento energia'!A4404+'Approvvigionamento energia'!B4404+'Approvvigionamento energia'!I4404</f>
        <v>2959.6373272614092</v>
      </c>
      <c r="K4404">
        <f>IF(MIN(LCOH!$C$18,J4404)&gt;=$P$48*LCOH!$C$18, MIN(LCOH!$C$18,J4404),0)</f>
        <v>1500</v>
      </c>
      <c r="L4404">
        <f t="shared" si="137"/>
        <v>1459.6373272614092</v>
      </c>
      <c r="M4404">
        <f>K4404/LCOH!$C$18</f>
        <v>1</v>
      </c>
      <c r="N4404">
        <f>K4404/LCOH!$C$34</f>
        <v>28.901734104046245</v>
      </c>
    </row>
    <row r="4405" spans="1:14" x14ac:dyDescent="0.35">
      <c r="A4405">
        <f>'Profilo fotovoltaico'!B4407*LCOH!$C$20</f>
        <v>605</v>
      </c>
      <c r="B4405">
        <f>'Profilo eolico'!B4407*LCOH!$C$21</f>
        <v>34.6</v>
      </c>
      <c r="C4405">
        <f>$P$35*'Profilo fotovoltaico'!B4407</f>
        <v>4449.5403735113496</v>
      </c>
      <c r="D4405">
        <f>$Q$37*'Profilo eolico'!B4407</f>
        <v>201.87836735012942</v>
      </c>
      <c r="E4405">
        <f>$P$39*'Profilo fotovoltaico'!B4407+'Approvvigionamento energia'!$Q$39*'Profilo eolico'!B4407</f>
        <v>1263.7938688904344</v>
      </c>
      <c r="F4405">
        <f>$P$41*'Profilo fotovoltaico'!B4407+'Approvvigionamento energia'!$Q$41*'Profilo eolico'!B4407</f>
        <v>2325.7093704307395</v>
      </c>
      <c r="G4405">
        <f>$P$43*'Profilo fotovoltaico'!B4407+'Approvvigionamento energia'!$Q$43*'Profilo eolico'!B4407</f>
        <v>3387.6248719710443</v>
      </c>
      <c r="H4405">
        <f t="shared" si="136"/>
        <v>1138.4335154826958</v>
      </c>
      <c r="I4405">
        <f>IF(LCOH!$C$28=Menu!$A$1,'Approvvigionamento energia'!C4405,0)+IF(LCOH!$C$28=Menu!$A$2,'Approvvigionamento energia'!D4405,0)+IF(LCOH!$C$28=Menu!$A$3,'Approvvigionamento energia'!E4405,0)+IF(LCOH!$C$28=Menu!$A$4,'Approvvigionamento energia'!F4405,0)+IF(LCOH!$C$28=Menu!$A$5,'Approvvigionamento energia'!G4405,0)+IF(LCOH!$C$28=Menu!$A$6,'Approvvigionamento energia'!H4405,0)</f>
        <v>2325.7093704307395</v>
      </c>
      <c r="J4405">
        <f>'Approvvigionamento energia'!A4405+'Approvvigionamento energia'!B4405+'Approvvigionamento energia'!I4405</f>
        <v>2965.3093704307394</v>
      </c>
      <c r="K4405">
        <f>IF(MIN(LCOH!$C$18,J4405)&gt;=$P$48*LCOH!$C$18, MIN(LCOH!$C$18,J4405),0)</f>
        <v>1500</v>
      </c>
      <c r="L4405">
        <f t="shared" si="137"/>
        <v>1465.3093704307394</v>
      </c>
      <c r="M4405">
        <f>K4405/LCOH!$C$18</f>
        <v>1</v>
      </c>
      <c r="N4405">
        <f>K4405/LCOH!$C$34</f>
        <v>28.901734104046245</v>
      </c>
    </row>
    <row r="4406" spans="1:14" x14ac:dyDescent="0.35">
      <c r="A4406">
        <f>'Profilo fotovoltaico'!B4408*LCOH!$C$20</f>
        <v>561</v>
      </c>
      <c r="B4406">
        <f>'Profilo eolico'!B4408*LCOH!$C$21</f>
        <v>46</v>
      </c>
      <c r="C4406">
        <f>$P$35*'Profilo fotovoltaico'!B4408</f>
        <v>4125.9374372559787</v>
      </c>
      <c r="D4406">
        <f>$Q$37*'Profilo eolico'!B4408</f>
        <v>268.39320514757088</v>
      </c>
      <c r="E4406">
        <f>$P$39*'Profilo fotovoltaico'!B4408+'Approvvigionamento energia'!$Q$39*'Profilo eolico'!B4408</f>
        <v>1232.7792631746729</v>
      </c>
      <c r="F4406">
        <f>$P$41*'Profilo fotovoltaico'!B4408+'Approvvigionamento energia'!$Q$41*'Profilo eolico'!B4408</f>
        <v>2197.165321201775</v>
      </c>
      <c r="G4406">
        <f>$P$43*'Profilo fotovoltaico'!B4408+'Approvvigionamento energia'!$Q$43*'Profilo eolico'!B4408</f>
        <v>3161.5513792288771</v>
      </c>
      <c r="H4406">
        <f t="shared" si="136"/>
        <v>1138.4335154826958</v>
      </c>
      <c r="I4406">
        <f>IF(LCOH!$C$28=Menu!$A$1,'Approvvigionamento energia'!C4406,0)+IF(LCOH!$C$28=Menu!$A$2,'Approvvigionamento energia'!D4406,0)+IF(LCOH!$C$28=Menu!$A$3,'Approvvigionamento energia'!E4406,0)+IF(LCOH!$C$28=Menu!$A$4,'Approvvigionamento energia'!F4406,0)+IF(LCOH!$C$28=Menu!$A$5,'Approvvigionamento energia'!G4406,0)+IF(LCOH!$C$28=Menu!$A$6,'Approvvigionamento energia'!H4406,0)</f>
        <v>2197.165321201775</v>
      </c>
      <c r="J4406">
        <f>'Approvvigionamento energia'!A4406+'Approvvigionamento energia'!B4406+'Approvvigionamento energia'!I4406</f>
        <v>2804.165321201775</v>
      </c>
      <c r="K4406">
        <f>IF(MIN(LCOH!$C$18,J4406)&gt;=$P$48*LCOH!$C$18, MIN(LCOH!$C$18,J4406),0)</f>
        <v>1500</v>
      </c>
      <c r="L4406">
        <f t="shared" si="137"/>
        <v>1304.165321201775</v>
      </c>
      <c r="M4406">
        <f>K4406/LCOH!$C$18</f>
        <v>1</v>
      </c>
      <c r="N4406">
        <f>K4406/LCOH!$C$34</f>
        <v>28.901734104046245</v>
      </c>
    </row>
    <row r="4407" spans="1:14" x14ac:dyDescent="0.35">
      <c r="A4407">
        <f>'Profilo fotovoltaico'!B4409*LCOH!$C$20</f>
        <v>492</v>
      </c>
      <c r="B4407">
        <f>'Profilo eolico'!B4409*LCOH!$C$21</f>
        <v>55.1</v>
      </c>
      <c r="C4407">
        <f>$P$35*'Profilo fotovoltaico'!B4409</f>
        <v>3618.4691963100558</v>
      </c>
      <c r="D4407">
        <f>$Q$37*'Profilo eolico'!B4409</f>
        <v>321.48838268763387</v>
      </c>
      <c r="E4407">
        <f>$P$39*'Profilo fotovoltaico'!B4409+'Approvvigionamento energia'!$Q$39*'Profilo eolico'!B4409</f>
        <v>1145.7335860932394</v>
      </c>
      <c r="F4407">
        <f>$P$41*'Profilo fotovoltaico'!B4409+'Approvvigionamento energia'!$Q$41*'Profilo eolico'!B4409</f>
        <v>1969.9787894988449</v>
      </c>
      <c r="G4407">
        <f>$P$43*'Profilo fotovoltaico'!B4409+'Approvvigionamento energia'!$Q$43*'Profilo eolico'!B4409</f>
        <v>2794.2239929044504</v>
      </c>
      <c r="H4407">
        <f t="shared" si="136"/>
        <v>1138.4335154826958</v>
      </c>
      <c r="I4407">
        <f>IF(LCOH!$C$28=Menu!$A$1,'Approvvigionamento energia'!C4407,0)+IF(LCOH!$C$28=Menu!$A$2,'Approvvigionamento energia'!D4407,0)+IF(LCOH!$C$28=Menu!$A$3,'Approvvigionamento energia'!E4407,0)+IF(LCOH!$C$28=Menu!$A$4,'Approvvigionamento energia'!F4407,0)+IF(LCOH!$C$28=Menu!$A$5,'Approvvigionamento energia'!G4407,0)+IF(LCOH!$C$28=Menu!$A$6,'Approvvigionamento energia'!H4407,0)</f>
        <v>1969.9787894988449</v>
      </c>
      <c r="J4407">
        <f>'Approvvigionamento energia'!A4407+'Approvvigionamento energia'!B4407+'Approvvigionamento energia'!I4407</f>
        <v>2517.0787894988448</v>
      </c>
      <c r="K4407">
        <f>IF(MIN(LCOH!$C$18,J4407)&gt;=$P$48*LCOH!$C$18, MIN(LCOH!$C$18,J4407),0)</f>
        <v>1500</v>
      </c>
      <c r="L4407">
        <f t="shared" si="137"/>
        <v>1017.0787894988448</v>
      </c>
      <c r="M4407">
        <f>K4407/LCOH!$C$18</f>
        <v>1</v>
      </c>
      <c r="N4407">
        <f>K4407/LCOH!$C$34</f>
        <v>28.901734104046245</v>
      </c>
    </row>
    <row r="4408" spans="1:14" x14ac:dyDescent="0.35">
      <c r="A4408">
        <f>'Profilo fotovoltaico'!B4410*LCOH!$C$20</f>
        <v>394</v>
      </c>
      <c r="B4408">
        <f>'Profilo eolico'!B4410*LCOH!$C$21</f>
        <v>63.9</v>
      </c>
      <c r="C4408">
        <f>$P$35*'Profilo fotovoltaico'!B4410</f>
        <v>2897.7172019230939</v>
      </c>
      <c r="D4408">
        <f>$Q$37*'Profilo eolico'!B4410</f>
        <v>372.83316975934304</v>
      </c>
      <c r="E4408">
        <f>$P$39*'Profilo fotovoltaico'!B4410+'Approvvigionamento energia'!$Q$39*'Profilo eolico'!B4410</f>
        <v>1004.0541778002807</v>
      </c>
      <c r="F4408">
        <f>$P$41*'Profilo fotovoltaico'!B4410+'Approvvigionamento energia'!$Q$41*'Profilo eolico'!B4410</f>
        <v>1635.2751858412184</v>
      </c>
      <c r="G4408">
        <f>$P$43*'Profilo fotovoltaico'!B4410+'Approvvigionamento energia'!$Q$43*'Profilo eolico'!B4410</f>
        <v>2266.4961938821561</v>
      </c>
      <c r="H4408">
        <f t="shared" si="136"/>
        <v>1138.4335154826958</v>
      </c>
      <c r="I4408">
        <f>IF(LCOH!$C$28=Menu!$A$1,'Approvvigionamento energia'!C4408,0)+IF(LCOH!$C$28=Menu!$A$2,'Approvvigionamento energia'!D4408,0)+IF(LCOH!$C$28=Menu!$A$3,'Approvvigionamento energia'!E4408,0)+IF(LCOH!$C$28=Menu!$A$4,'Approvvigionamento energia'!F4408,0)+IF(LCOH!$C$28=Menu!$A$5,'Approvvigionamento energia'!G4408,0)+IF(LCOH!$C$28=Menu!$A$6,'Approvvigionamento energia'!H4408,0)</f>
        <v>1635.2751858412184</v>
      </c>
      <c r="J4408">
        <f>'Approvvigionamento energia'!A4408+'Approvvigionamento energia'!B4408+'Approvvigionamento energia'!I4408</f>
        <v>2093.1751858412185</v>
      </c>
      <c r="K4408">
        <f>IF(MIN(LCOH!$C$18,J4408)&gt;=$P$48*LCOH!$C$18, MIN(LCOH!$C$18,J4408),0)</f>
        <v>1500</v>
      </c>
      <c r="L4408">
        <f t="shared" si="137"/>
        <v>593.17518584121854</v>
      </c>
      <c r="M4408">
        <f>K4408/LCOH!$C$18</f>
        <v>1</v>
      </c>
      <c r="N4408">
        <f>K4408/LCOH!$C$34</f>
        <v>28.901734104046245</v>
      </c>
    </row>
    <row r="4409" spans="1:14" x14ac:dyDescent="0.35">
      <c r="A4409">
        <f>'Profilo fotovoltaico'!B4411*LCOH!$C$20</f>
        <v>292</v>
      </c>
      <c r="B4409">
        <f>'Profilo eolico'!B4411*LCOH!$C$21</f>
        <v>69.900000000000006</v>
      </c>
      <c r="C4409">
        <f>$P$35*'Profilo fotovoltaico'!B4411</f>
        <v>2147.5467587856429</v>
      </c>
      <c r="D4409">
        <f>$Q$37*'Profilo eolico'!B4411</f>
        <v>407.84097912641755</v>
      </c>
      <c r="E4409">
        <f>$P$39*'Profilo fotovoltaico'!B4411+'Approvvigionamento energia'!$Q$39*'Profilo eolico'!B4411</f>
        <v>842.76742404122388</v>
      </c>
      <c r="F4409">
        <f>$P$41*'Profilo fotovoltaico'!B4411+'Approvvigionamento energia'!$Q$41*'Profilo eolico'!B4411</f>
        <v>1277.6938689560302</v>
      </c>
      <c r="G4409">
        <f>$P$43*'Profilo fotovoltaico'!B4411+'Approvvigionamento energia'!$Q$43*'Profilo eolico'!B4411</f>
        <v>1712.6203138708365</v>
      </c>
      <c r="H4409">
        <f t="shared" si="136"/>
        <v>1138.4335154826958</v>
      </c>
      <c r="I4409">
        <f>IF(LCOH!$C$28=Menu!$A$1,'Approvvigionamento energia'!C4409,0)+IF(LCOH!$C$28=Menu!$A$2,'Approvvigionamento energia'!D4409,0)+IF(LCOH!$C$28=Menu!$A$3,'Approvvigionamento energia'!E4409,0)+IF(LCOH!$C$28=Menu!$A$4,'Approvvigionamento energia'!F4409,0)+IF(LCOH!$C$28=Menu!$A$5,'Approvvigionamento energia'!G4409,0)+IF(LCOH!$C$28=Menu!$A$6,'Approvvigionamento energia'!H4409,0)</f>
        <v>1277.6938689560302</v>
      </c>
      <c r="J4409">
        <f>'Approvvigionamento energia'!A4409+'Approvvigionamento energia'!B4409+'Approvvigionamento energia'!I4409</f>
        <v>1639.5938689560303</v>
      </c>
      <c r="K4409">
        <f>IF(MIN(LCOH!$C$18,J4409)&gt;=$P$48*LCOH!$C$18, MIN(LCOH!$C$18,J4409),0)</f>
        <v>1500</v>
      </c>
      <c r="L4409">
        <f t="shared" si="137"/>
        <v>139.59386895603029</v>
      </c>
      <c r="M4409">
        <f>K4409/LCOH!$C$18</f>
        <v>1</v>
      </c>
      <c r="N4409">
        <f>K4409/LCOH!$C$34</f>
        <v>28.901734104046245</v>
      </c>
    </row>
    <row r="4410" spans="1:14" x14ac:dyDescent="0.35">
      <c r="A4410">
        <f>'Profilo fotovoltaico'!B4412*LCOH!$C$20</f>
        <v>178</v>
      </c>
      <c r="B4410">
        <f>'Profilo eolico'!B4412*LCOH!$C$21</f>
        <v>72.5</v>
      </c>
      <c r="C4410">
        <f>$P$35*'Profilo fotovoltaico'!B4412</f>
        <v>1309.1209693967276</v>
      </c>
      <c r="D4410">
        <f>$Q$37*'Profilo eolico'!B4412</f>
        <v>423.01102985214976</v>
      </c>
      <c r="E4410">
        <f>$P$39*'Profilo fotovoltaico'!B4412+'Approvvigionamento energia'!$Q$39*'Profilo eolico'!B4412</f>
        <v>644.53851473829423</v>
      </c>
      <c r="F4410">
        <f>$P$41*'Profilo fotovoltaico'!B4412+'Approvvigionamento energia'!$Q$41*'Profilo eolico'!B4412</f>
        <v>866.06599962443863</v>
      </c>
      <c r="G4410">
        <f>$P$43*'Profilo fotovoltaico'!B4412+'Approvvigionamento energia'!$Q$43*'Profilo eolico'!B4412</f>
        <v>1087.593484510583</v>
      </c>
      <c r="H4410">
        <f t="shared" si="136"/>
        <v>1138.4335154826958</v>
      </c>
      <c r="I4410">
        <f>IF(LCOH!$C$28=Menu!$A$1,'Approvvigionamento energia'!C4410,0)+IF(LCOH!$C$28=Menu!$A$2,'Approvvigionamento energia'!D4410,0)+IF(LCOH!$C$28=Menu!$A$3,'Approvvigionamento energia'!E4410,0)+IF(LCOH!$C$28=Menu!$A$4,'Approvvigionamento energia'!F4410,0)+IF(LCOH!$C$28=Menu!$A$5,'Approvvigionamento energia'!G4410,0)+IF(LCOH!$C$28=Menu!$A$6,'Approvvigionamento energia'!H4410,0)</f>
        <v>866.06599962443863</v>
      </c>
      <c r="J4410">
        <f>'Approvvigionamento energia'!A4410+'Approvvigionamento energia'!B4410+'Approvvigionamento energia'!I4410</f>
        <v>1116.5659996244385</v>
      </c>
      <c r="K4410">
        <f>IF(MIN(LCOH!$C$18,J4410)&gt;=$P$48*LCOH!$C$18, MIN(LCOH!$C$18,J4410),0)</f>
        <v>1116.5659996244385</v>
      </c>
      <c r="L4410">
        <f t="shared" si="137"/>
        <v>0</v>
      </c>
      <c r="M4410">
        <f>K4410/LCOH!$C$18</f>
        <v>0.74437733308295906</v>
      </c>
      <c r="N4410">
        <f>K4410/LCOH!$C$34</f>
        <v>21.513795753842746</v>
      </c>
    </row>
    <row r="4411" spans="1:14" x14ac:dyDescent="0.35">
      <c r="A4411">
        <f>'Profilo fotovoltaico'!B4413*LCOH!$C$20</f>
        <v>73</v>
      </c>
      <c r="B4411">
        <f>'Profilo eolico'!B4413*LCOH!$C$21</f>
        <v>72.2</v>
      </c>
      <c r="C4411">
        <f>$P$35*'Profilo fotovoltaico'!B4413</f>
        <v>536.88668969641071</v>
      </c>
      <c r="D4411">
        <f>$Q$37*'Profilo eolico'!B4413</f>
        <v>421.26063938379605</v>
      </c>
      <c r="E4411">
        <f>$P$39*'Profilo fotovoltaico'!B4413+'Approvvigionamento energia'!$Q$39*'Profilo eolico'!B4413</f>
        <v>450.16715196194974</v>
      </c>
      <c r="F4411">
        <f>$P$41*'Profilo fotovoltaico'!B4413+'Approvvigionamento energia'!$Q$41*'Profilo eolico'!B4413</f>
        <v>479.07366454010338</v>
      </c>
      <c r="G4411">
        <f>$P$43*'Profilo fotovoltaico'!B4413+'Approvvigionamento energia'!$Q$43*'Profilo eolico'!B4413</f>
        <v>507.98017711825707</v>
      </c>
      <c r="H4411">
        <f t="shared" si="136"/>
        <v>1138.4335154826958</v>
      </c>
      <c r="I4411">
        <f>IF(LCOH!$C$28=Menu!$A$1,'Approvvigionamento energia'!C4411,0)+IF(LCOH!$C$28=Menu!$A$2,'Approvvigionamento energia'!D4411,0)+IF(LCOH!$C$28=Menu!$A$3,'Approvvigionamento energia'!E4411,0)+IF(LCOH!$C$28=Menu!$A$4,'Approvvigionamento energia'!F4411,0)+IF(LCOH!$C$28=Menu!$A$5,'Approvvigionamento energia'!G4411,0)+IF(LCOH!$C$28=Menu!$A$6,'Approvvigionamento energia'!H4411,0)</f>
        <v>479.07366454010338</v>
      </c>
      <c r="J4411">
        <f>'Approvvigionamento energia'!A4411+'Approvvigionamento energia'!B4411+'Approvvigionamento energia'!I4411</f>
        <v>624.27366454010337</v>
      </c>
      <c r="K4411">
        <f>IF(MIN(LCOH!$C$18,J4411)&gt;=$P$48*LCOH!$C$18, MIN(LCOH!$C$18,J4411),0)</f>
        <v>624.27366454010337</v>
      </c>
      <c r="L4411">
        <f t="shared" si="137"/>
        <v>0</v>
      </c>
      <c r="M4411">
        <f>K4411/LCOH!$C$18</f>
        <v>0.41618244302673557</v>
      </c>
      <c r="N4411">
        <f>K4411/LCOH!$C$34</f>
        <v>12.028394307131087</v>
      </c>
    </row>
    <row r="4412" spans="1:14" x14ac:dyDescent="0.35">
      <c r="A4412">
        <f>'Profilo fotovoltaico'!B4414*LCOH!$C$20</f>
        <v>9</v>
      </c>
      <c r="B4412">
        <f>'Profilo eolico'!B4414*LCOH!$C$21</f>
        <v>75.099999999999994</v>
      </c>
      <c r="C4412">
        <f>$P$35*'Profilo fotovoltaico'!B4414</f>
        <v>66.191509688598586</v>
      </c>
      <c r="D4412">
        <f>$Q$37*'Profilo eolico'!B4414</f>
        <v>438.18108057788208</v>
      </c>
      <c r="E4412">
        <f>$P$39*'Profilo fotovoltaico'!B4414+'Approvvigionamento energia'!$Q$39*'Profilo eolico'!B4414</f>
        <v>345.18368785556117</v>
      </c>
      <c r="F4412">
        <f>$P$41*'Profilo fotovoltaico'!B4414+'Approvvigionamento energia'!$Q$41*'Profilo eolico'!B4414</f>
        <v>252.18629513324032</v>
      </c>
      <c r="G4412">
        <f>$P$43*'Profilo fotovoltaico'!B4414+'Approvvigionamento energia'!$Q$43*'Profilo eolico'!B4414</f>
        <v>159.18890241091947</v>
      </c>
      <c r="H4412">
        <f t="shared" si="136"/>
        <v>1138.4335154826958</v>
      </c>
      <c r="I4412">
        <f>IF(LCOH!$C$28=Menu!$A$1,'Approvvigionamento energia'!C4412,0)+IF(LCOH!$C$28=Menu!$A$2,'Approvvigionamento energia'!D4412,0)+IF(LCOH!$C$28=Menu!$A$3,'Approvvigionamento energia'!E4412,0)+IF(LCOH!$C$28=Menu!$A$4,'Approvvigionamento energia'!F4412,0)+IF(LCOH!$C$28=Menu!$A$5,'Approvvigionamento energia'!G4412,0)+IF(LCOH!$C$28=Menu!$A$6,'Approvvigionamento energia'!H4412,0)</f>
        <v>252.18629513324032</v>
      </c>
      <c r="J4412">
        <f>'Approvvigionamento energia'!A4412+'Approvvigionamento energia'!B4412+'Approvvigionamento energia'!I4412</f>
        <v>336.28629513324029</v>
      </c>
      <c r="K4412">
        <f>IF(MIN(LCOH!$C$18,J4412)&gt;=$P$48*LCOH!$C$18, MIN(LCOH!$C$18,J4412),0)</f>
        <v>0</v>
      </c>
      <c r="L4412">
        <f t="shared" si="137"/>
        <v>336.28629513324029</v>
      </c>
      <c r="M4412">
        <f>K4412/LCOH!$C$18</f>
        <v>0</v>
      </c>
      <c r="N4412">
        <f>K4412/LCOH!$C$34</f>
        <v>0</v>
      </c>
    </row>
    <row r="4413" spans="1:14" x14ac:dyDescent="0.35">
      <c r="A4413">
        <f>'Profilo fotovoltaico'!B4415*LCOH!$C$20</f>
        <v>0</v>
      </c>
      <c r="B4413">
        <f>'Profilo eolico'!B4415*LCOH!$C$21</f>
        <v>83.8</v>
      </c>
      <c r="C4413">
        <f>$P$35*'Profilo fotovoltaico'!B4415</f>
        <v>0</v>
      </c>
      <c r="D4413">
        <f>$Q$37*'Profilo eolico'!B4415</f>
        <v>488.94240416014003</v>
      </c>
      <c r="E4413">
        <f>$P$39*'Profilo fotovoltaico'!B4415+'Approvvigionamento energia'!$Q$39*'Profilo eolico'!B4415</f>
        <v>366.70680312010501</v>
      </c>
      <c r="F4413">
        <f>$P$41*'Profilo fotovoltaico'!B4415+'Approvvigionamento energia'!$Q$41*'Profilo eolico'!B4415</f>
        <v>244.47120208007001</v>
      </c>
      <c r="G4413">
        <f>$P$43*'Profilo fotovoltaico'!B4415+'Approvvigionamento energia'!$Q$43*'Profilo eolico'!B4415</f>
        <v>122.23560104003501</v>
      </c>
      <c r="H4413">
        <f t="shared" si="136"/>
        <v>1138.4335154826958</v>
      </c>
      <c r="I4413">
        <f>IF(LCOH!$C$28=Menu!$A$1,'Approvvigionamento energia'!C4413,0)+IF(LCOH!$C$28=Menu!$A$2,'Approvvigionamento energia'!D4413,0)+IF(LCOH!$C$28=Menu!$A$3,'Approvvigionamento energia'!E4413,0)+IF(LCOH!$C$28=Menu!$A$4,'Approvvigionamento energia'!F4413,0)+IF(LCOH!$C$28=Menu!$A$5,'Approvvigionamento energia'!G4413,0)+IF(LCOH!$C$28=Menu!$A$6,'Approvvigionamento energia'!H4413,0)</f>
        <v>244.47120208007001</v>
      </c>
      <c r="J4413">
        <f>'Approvvigionamento energia'!A4413+'Approvvigionamento energia'!B4413+'Approvvigionamento energia'!I4413</f>
        <v>328.27120208007</v>
      </c>
      <c r="K4413">
        <f>IF(MIN(LCOH!$C$18,J4413)&gt;=$P$48*LCOH!$C$18, MIN(LCOH!$C$18,J4413),0)</f>
        <v>0</v>
      </c>
      <c r="L4413">
        <f t="shared" si="137"/>
        <v>328.27120208007</v>
      </c>
      <c r="M4413">
        <f>K4413/LCOH!$C$18</f>
        <v>0</v>
      </c>
      <c r="N4413">
        <f>K4413/LCOH!$C$34</f>
        <v>0</v>
      </c>
    </row>
    <row r="4414" spans="1:14" x14ac:dyDescent="0.35">
      <c r="A4414">
        <f>'Profilo fotovoltaico'!B4416*LCOH!$C$20</f>
        <v>0</v>
      </c>
      <c r="B4414">
        <f>'Profilo eolico'!B4416*LCOH!$C$21</f>
        <v>106.89999999999999</v>
      </c>
      <c r="C4414">
        <f>$P$35*'Profilo fotovoltaico'!B4416</f>
        <v>0</v>
      </c>
      <c r="D4414">
        <f>$Q$37*'Profilo eolico'!B4416</f>
        <v>623.72247022337672</v>
      </c>
      <c r="E4414">
        <f>$P$39*'Profilo fotovoltaico'!B4416+'Approvvigionamento energia'!$Q$39*'Profilo eolico'!B4416</f>
        <v>467.79185266753251</v>
      </c>
      <c r="F4414">
        <f>$P$41*'Profilo fotovoltaico'!B4416+'Approvvigionamento energia'!$Q$41*'Profilo eolico'!B4416</f>
        <v>311.86123511168836</v>
      </c>
      <c r="G4414">
        <f>$P$43*'Profilo fotovoltaico'!B4416+'Approvvigionamento energia'!$Q$43*'Profilo eolico'!B4416</f>
        <v>155.93061755584418</v>
      </c>
      <c r="H4414">
        <f t="shared" si="136"/>
        <v>1138.4335154826958</v>
      </c>
      <c r="I4414">
        <f>IF(LCOH!$C$28=Menu!$A$1,'Approvvigionamento energia'!C4414,0)+IF(LCOH!$C$28=Menu!$A$2,'Approvvigionamento energia'!D4414,0)+IF(LCOH!$C$28=Menu!$A$3,'Approvvigionamento energia'!E4414,0)+IF(LCOH!$C$28=Menu!$A$4,'Approvvigionamento energia'!F4414,0)+IF(LCOH!$C$28=Menu!$A$5,'Approvvigionamento energia'!G4414,0)+IF(LCOH!$C$28=Menu!$A$6,'Approvvigionamento energia'!H4414,0)</f>
        <v>311.86123511168836</v>
      </c>
      <c r="J4414">
        <f>'Approvvigionamento energia'!A4414+'Approvvigionamento energia'!B4414+'Approvvigionamento energia'!I4414</f>
        <v>418.76123511168834</v>
      </c>
      <c r="K4414">
        <f>IF(MIN(LCOH!$C$18,J4414)&gt;=$P$48*LCOH!$C$18, MIN(LCOH!$C$18,J4414),0)</f>
        <v>418.76123511168834</v>
      </c>
      <c r="L4414">
        <f t="shared" si="137"/>
        <v>0</v>
      </c>
      <c r="M4414">
        <f>K4414/LCOH!$C$18</f>
        <v>0.27917415674112556</v>
      </c>
      <c r="N4414">
        <f>K4414/LCOH!$C$34</f>
        <v>8.0686172468533393</v>
      </c>
    </row>
    <row r="4415" spans="1:14" x14ac:dyDescent="0.35">
      <c r="A4415">
        <f>'Profilo fotovoltaico'!B4417*LCOH!$C$20</f>
        <v>0</v>
      </c>
      <c r="B4415">
        <f>'Profilo eolico'!B4417*LCOH!$C$21</f>
        <v>135.1</v>
      </c>
      <c r="C4415">
        <f>$P$35*'Profilo fotovoltaico'!B4417</f>
        <v>0</v>
      </c>
      <c r="D4415">
        <f>$Q$37*'Profilo eolico'!B4417</f>
        <v>788.25917424862666</v>
      </c>
      <c r="E4415">
        <f>$P$39*'Profilo fotovoltaico'!B4417+'Approvvigionamento energia'!$Q$39*'Profilo eolico'!B4417</f>
        <v>591.19438068647003</v>
      </c>
      <c r="F4415">
        <f>$P$41*'Profilo fotovoltaico'!B4417+'Approvvigionamento energia'!$Q$41*'Profilo eolico'!B4417</f>
        <v>394.12958712431333</v>
      </c>
      <c r="G4415">
        <f>$P$43*'Profilo fotovoltaico'!B4417+'Approvvigionamento energia'!$Q$43*'Profilo eolico'!B4417</f>
        <v>197.06479356215667</v>
      </c>
      <c r="H4415">
        <f t="shared" si="136"/>
        <v>1138.4335154826958</v>
      </c>
      <c r="I4415">
        <f>IF(LCOH!$C$28=Menu!$A$1,'Approvvigionamento energia'!C4415,0)+IF(LCOH!$C$28=Menu!$A$2,'Approvvigionamento energia'!D4415,0)+IF(LCOH!$C$28=Menu!$A$3,'Approvvigionamento energia'!E4415,0)+IF(LCOH!$C$28=Menu!$A$4,'Approvvigionamento energia'!F4415,0)+IF(LCOH!$C$28=Menu!$A$5,'Approvvigionamento energia'!G4415,0)+IF(LCOH!$C$28=Menu!$A$6,'Approvvigionamento energia'!H4415,0)</f>
        <v>394.12958712431333</v>
      </c>
      <c r="J4415">
        <f>'Approvvigionamento energia'!A4415+'Approvvigionamento energia'!B4415+'Approvvigionamento energia'!I4415</f>
        <v>529.2295871243133</v>
      </c>
      <c r="K4415">
        <f>IF(MIN(LCOH!$C$18,J4415)&gt;=$P$48*LCOH!$C$18, MIN(LCOH!$C$18,J4415),0)</f>
        <v>529.2295871243133</v>
      </c>
      <c r="L4415">
        <f t="shared" si="137"/>
        <v>0</v>
      </c>
      <c r="M4415">
        <f>K4415/LCOH!$C$18</f>
        <v>0.35281972474954221</v>
      </c>
      <c r="N4415">
        <f>K4415/LCOH!$C$34</f>
        <v>10.197101871374052</v>
      </c>
    </row>
    <row r="4416" spans="1:14" x14ac:dyDescent="0.35">
      <c r="A4416">
        <f>'Profilo fotovoltaico'!B4418*LCOH!$C$20</f>
        <v>0</v>
      </c>
      <c r="B4416">
        <f>'Profilo eolico'!B4418*LCOH!$C$21</f>
        <v>158.5</v>
      </c>
      <c r="C4416">
        <f>$P$35*'Profilo fotovoltaico'!B4418</f>
        <v>0</v>
      </c>
      <c r="D4416">
        <f>$Q$37*'Profilo eolico'!B4418</f>
        <v>924.78963078021718</v>
      </c>
      <c r="E4416">
        <f>$P$39*'Profilo fotovoltaico'!B4418+'Approvvigionamento energia'!$Q$39*'Profilo eolico'!B4418</f>
        <v>693.5922230851628</v>
      </c>
      <c r="F4416">
        <f>$P$41*'Profilo fotovoltaico'!B4418+'Approvvigionamento energia'!$Q$41*'Profilo eolico'!B4418</f>
        <v>462.39481539010859</v>
      </c>
      <c r="G4416">
        <f>$P$43*'Profilo fotovoltaico'!B4418+'Approvvigionamento energia'!$Q$43*'Profilo eolico'!B4418</f>
        <v>231.1974076950543</v>
      </c>
      <c r="H4416">
        <f t="shared" si="136"/>
        <v>1138.4335154826958</v>
      </c>
      <c r="I4416">
        <f>IF(LCOH!$C$28=Menu!$A$1,'Approvvigionamento energia'!C4416,0)+IF(LCOH!$C$28=Menu!$A$2,'Approvvigionamento energia'!D4416,0)+IF(LCOH!$C$28=Menu!$A$3,'Approvvigionamento energia'!E4416,0)+IF(LCOH!$C$28=Menu!$A$4,'Approvvigionamento energia'!F4416,0)+IF(LCOH!$C$28=Menu!$A$5,'Approvvigionamento energia'!G4416,0)+IF(LCOH!$C$28=Menu!$A$6,'Approvvigionamento energia'!H4416,0)</f>
        <v>462.39481539010859</v>
      </c>
      <c r="J4416">
        <f>'Approvvigionamento energia'!A4416+'Approvvigionamento energia'!B4416+'Approvvigionamento energia'!I4416</f>
        <v>620.89481539010853</v>
      </c>
      <c r="K4416">
        <f>IF(MIN(LCOH!$C$18,J4416)&gt;=$P$48*LCOH!$C$18, MIN(LCOH!$C$18,J4416),0)</f>
        <v>620.89481539010853</v>
      </c>
      <c r="L4416">
        <f t="shared" si="137"/>
        <v>0</v>
      </c>
      <c r="M4416">
        <f>K4416/LCOH!$C$18</f>
        <v>0.41392987692673905</v>
      </c>
      <c r="N4416">
        <f>K4416/LCOH!$C$34</f>
        <v>11.963291240657197</v>
      </c>
    </row>
    <row r="4417" spans="1:14" x14ac:dyDescent="0.35">
      <c r="A4417">
        <f>'Profilo fotovoltaico'!B4419*LCOH!$C$20</f>
        <v>0</v>
      </c>
      <c r="B4417">
        <f>'Profilo eolico'!B4419*LCOH!$C$21</f>
        <v>170.7</v>
      </c>
      <c r="C4417">
        <f>$P$35*'Profilo fotovoltaico'!B4419</f>
        <v>0</v>
      </c>
      <c r="D4417">
        <f>$Q$37*'Profilo eolico'!B4419</f>
        <v>995.97217649326853</v>
      </c>
      <c r="E4417">
        <f>$P$39*'Profilo fotovoltaico'!B4419+'Approvvigionamento energia'!$Q$39*'Profilo eolico'!B4419</f>
        <v>746.97913236995134</v>
      </c>
      <c r="F4417">
        <f>$P$41*'Profilo fotovoltaico'!B4419+'Approvvigionamento energia'!$Q$41*'Profilo eolico'!B4419</f>
        <v>497.98608824663427</v>
      </c>
      <c r="G4417">
        <f>$P$43*'Profilo fotovoltaico'!B4419+'Approvvigionamento energia'!$Q$43*'Profilo eolico'!B4419</f>
        <v>248.99304412331713</v>
      </c>
      <c r="H4417">
        <f t="shared" si="136"/>
        <v>1138.4335154826958</v>
      </c>
      <c r="I4417">
        <f>IF(LCOH!$C$28=Menu!$A$1,'Approvvigionamento energia'!C4417,0)+IF(LCOH!$C$28=Menu!$A$2,'Approvvigionamento energia'!D4417,0)+IF(LCOH!$C$28=Menu!$A$3,'Approvvigionamento energia'!E4417,0)+IF(LCOH!$C$28=Menu!$A$4,'Approvvigionamento energia'!F4417,0)+IF(LCOH!$C$28=Menu!$A$5,'Approvvigionamento energia'!G4417,0)+IF(LCOH!$C$28=Menu!$A$6,'Approvvigionamento energia'!H4417,0)</f>
        <v>497.98608824663427</v>
      </c>
      <c r="J4417">
        <f>'Approvvigionamento energia'!A4417+'Approvvigionamento energia'!B4417+'Approvvigionamento energia'!I4417</f>
        <v>668.6860882466342</v>
      </c>
      <c r="K4417">
        <f>IF(MIN(LCOH!$C$18,J4417)&gt;=$P$48*LCOH!$C$18, MIN(LCOH!$C$18,J4417),0)</f>
        <v>668.6860882466342</v>
      </c>
      <c r="L4417">
        <f t="shared" si="137"/>
        <v>0</v>
      </c>
      <c r="M4417">
        <f>K4417/LCOH!$C$18</f>
        <v>0.44579072549775611</v>
      </c>
      <c r="N4417">
        <f>K4417/LCOH!$C$34</f>
        <v>12.884125014386015</v>
      </c>
    </row>
    <row r="4418" spans="1:14" x14ac:dyDescent="0.35">
      <c r="A4418">
        <f>'Profilo fotovoltaico'!B4420*LCOH!$C$20</f>
        <v>0</v>
      </c>
      <c r="B4418">
        <f>'Profilo eolico'!B4420*LCOH!$C$21</f>
        <v>176.2</v>
      </c>
      <c r="C4418">
        <f>$P$35*'Profilo fotovoltaico'!B4420</f>
        <v>0</v>
      </c>
      <c r="D4418">
        <f>$Q$37*'Profilo eolico'!B4420</f>
        <v>1028.0626684130868</v>
      </c>
      <c r="E4418">
        <f>$P$39*'Profilo fotovoltaico'!B4420+'Approvvigionamento energia'!$Q$39*'Profilo eolico'!B4420</f>
        <v>771.04700130981507</v>
      </c>
      <c r="F4418">
        <f>$P$41*'Profilo fotovoltaico'!B4420+'Approvvigionamento energia'!$Q$41*'Profilo eolico'!B4420</f>
        <v>514.03133420654342</v>
      </c>
      <c r="G4418">
        <f>$P$43*'Profilo fotovoltaico'!B4420+'Approvvigionamento energia'!$Q$43*'Profilo eolico'!B4420</f>
        <v>257.01566710327171</v>
      </c>
      <c r="H4418">
        <f t="shared" ref="H4418:H4481" si="138">$P$45</f>
        <v>1138.4335154826958</v>
      </c>
      <c r="I4418">
        <f>IF(LCOH!$C$28=Menu!$A$1,'Approvvigionamento energia'!C4418,0)+IF(LCOH!$C$28=Menu!$A$2,'Approvvigionamento energia'!D4418,0)+IF(LCOH!$C$28=Menu!$A$3,'Approvvigionamento energia'!E4418,0)+IF(LCOH!$C$28=Menu!$A$4,'Approvvigionamento energia'!F4418,0)+IF(LCOH!$C$28=Menu!$A$5,'Approvvigionamento energia'!G4418,0)+IF(LCOH!$C$28=Menu!$A$6,'Approvvigionamento energia'!H4418,0)</f>
        <v>514.03133420654342</v>
      </c>
      <c r="J4418">
        <f>'Approvvigionamento energia'!A4418+'Approvvigionamento energia'!B4418+'Approvvigionamento energia'!I4418</f>
        <v>690.23133420654335</v>
      </c>
      <c r="K4418">
        <f>IF(MIN(LCOH!$C$18,J4418)&gt;=$P$48*LCOH!$C$18, MIN(LCOH!$C$18,J4418),0)</f>
        <v>690.23133420654335</v>
      </c>
      <c r="L4418">
        <f t="shared" si="137"/>
        <v>0</v>
      </c>
      <c r="M4418">
        <f>K4418/LCOH!$C$18</f>
        <v>0.46015422280436225</v>
      </c>
      <c r="N4418">
        <f>K4418/LCOH!$C$34</f>
        <v>13.299254994345731</v>
      </c>
    </row>
    <row r="4419" spans="1:14" x14ac:dyDescent="0.35">
      <c r="A4419">
        <f>'Profilo fotovoltaico'!B4421*LCOH!$C$20</f>
        <v>0</v>
      </c>
      <c r="B4419">
        <f>'Profilo eolico'!B4421*LCOH!$C$21</f>
        <v>179.29999999999998</v>
      </c>
      <c r="C4419">
        <f>$P$35*'Profilo fotovoltaico'!B4421</f>
        <v>0</v>
      </c>
      <c r="D4419">
        <f>$Q$37*'Profilo eolico'!B4421</f>
        <v>1046.1500365860752</v>
      </c>
      <c r="E4419">
        <f>$P$39*'Profilo fotovoltaico'!B4421+'Approvvigionamento energia'!$Q$39*'Profilo eolico'!B4421</f>
        <v>784.6125274395564</v>
      </c>
      <c r="F4419">
        <f>$P$41*'Profilo fotovoltaico'!B4421+'Approvvigionamento energia'!$Q$41*'Profilo eolico'!B4421</f>
        <v>523.0750182930376</v>
      </c>
      <c r="G4419">
        <f>$P$43*'Profilo fotovoltaico'!B4421+'Approvvigionamento energia'!$Q$43*'Profilo eolico'!B4421</f>
        <v>261.5375091465188</v>
      </c>
      <c r="H4419">
        <f t="shared" si="138"/>
        <v>1138.4335154826958</v>
      </c>
      <c r="I4419">
        <f>IF(LCOH!$C$28=Menu!$A$1,'Approvvigionamento energia'!C4419,0)+IF(LCOH!$C$28=Menu!$A$2,'Approvvigionamento energia'!D4419,0)+IF(LCOH!$C$28=Menu!$A$3,'Approvvigionamento energia'!E4419,0)+IF(LCOH!$C$28=Menu!$A$4,'Approvvigionamento energia'!F4419,0)+IF(LCOH!$C$28=Menu!$A$5,'Approvvigionamento energia'!G4419,0)+IF(LCOH!$C$28=Menu!$A$6,'Approvvigionamento energia'!H4419,0)</f>
        <v>523.0750182930376</v>
      </c>
      <c r="J4419">
        <f>'Approvvigionamento energia'!A4419+'Approvvigionamento energia'!B4419+'Approvvigionamento energia'!I4419</f>
        <v>702.37501829303756</v>
      </c>
      <c r="K4419">
        <f>IF(MIN(LCOH!$C$18,J4419)&gt;=$P$48*LCOH!$C$18, MIN(LCOH!$C$18,J4419),0)</f>
        <v>702.37501829303756</v>
      </c>
      <c r="L4419">
        <f t="shared" ref="L4419:L4482" si="139">J4419-K4419</f>
        <v>0</v>
      </c>
      <c r="M4419">
        <f>K4419/LCOH!$C$18</f>
        <v>0.46825001219535839</v>
      </c>
      <c r="N4419">
        <f>K4419/LCOH!$C$34</f>
        <v>13.533237346686658</v>
      </c>
    </row>
    <row r="4420" spans="1:14" x14ac:dyDescent="0.35">
      <c r="A4420">
        <f>'Profilo fotovoltaico'!B4422*LCOH!$C$20</f>
        <v>0</v>
      </c>
      <c r="B4420">
        <f>'Profilo eolico'!B4422*LCOH!$C$21</f>
        <v>181.29999999999998</v>
      </c>
      <c r="C4420">
        <f>$P$35*'Profilo fotovoltaico'!B4422</f>
        <v>0</v>
      </c>
      <c r="D4420">
        <f>$Q$37*'Profilo eolico'!B4422</f>
        <v>1057.8193063751</v>
      </c>
      <c r="E4420">
        <f>$P$39*'Profilo fotovoltaico'!B4422+'Approvvigionamento energia'!$Q$39*'Profilo eolico'!B4422</f>
        <v>793.36447978132503</v>
      </c>
      <c r="F4420">
        <f>$P$41*'Profilo fotovoltaico'!B4422+'Approvvigionamento energia'!$Q$41*'Profilo eolico'!B4422</f>
        <v>528.90965318755002</v>
      </c>
      <c r="G4420">
        <f>$P$43*'Profilo fotovoltaico'!B4422+'Approvvigionamento energia'!$Q$43*'Profilo eolico'!B4422</f>
        <v>264.45482659377501</v>
      </c>
      <c r="H4420">
        <f t="shared" si="138"/>
        <v>1138.4335154826958</v>
      </c>
      <c r="I4420">
        <f>IF(LCOH!$C$28=Menu!$A$1,'Approvvigionamento energia'!C4420,0)+IF(LCOH!$C$28=Menu!$A$2,'Approvvigionamento energia'!D4420,0)+IF(LCOH!$C$28=Menu!$A$3,'Approvvigionamento energia'!E4420,0)+IF(LCOH!$C$28=Menu!$A$4,'Approvvigionamento energia'!F4420,0)+IF(LCOH!$C$28=Menu!$A$5,'Approvvigionamento energia'!G4420,0)+IF(LCOH!$C$28=Menu!$A$6,'Approvvigionamento energia'!H4420,0)</f>
        <v>528.90965318755002</v>
      </c>
      <c r="J4420">
        <f>'Approvvigionamento energia'!A4420+'Approvvigionamento energia'!B4420+'Approvvigionamento energia'!I4420</f>
        <v>710.20965318754997</v>
      </c>
      <c r="K4420">
        <f>IF(MIN(LCOH!$C$18,J4420)&gt;=$P$48*LCOH!$C$18, MIN(LCOH!$C$18,J4420),0)</f>
        <v>710.20965318754997</v>
      </c>
      <c r="L4420">
        <f t="shared" si="139"/>
        <v>0</v>
      </c>
      <c r="M4420">
        <f>K4420/LCOH!$C$18</f>
        <v>0.4734731021250333</v>
      </c>
      <c r="N4420">
        <f>K4420/LCOH!$C$34</f>
        <v>13.684193703035646</v>
      </c>
    </row>
    <row r="4421" spans="1:14" x14ac:dyDescent="0.35">
      <c r="A4421">
        <f>'Profilo fotovoltaico'!B4423*LCOH!$C$20</f>
        <v>0</v>
      </c>
      <c r="B4421">
        <f>'Profilo eolico'!B4423*LCOH!$C$21</f>
        <v>177.2</v>
      </c>
      <c r="C4421">
        <f>$P$35*'Profilo fotovoltaico'!B4423</f>
        <v>0</v>
      </c>
      <c r="D4421">
        <f>$Q$37*'Profilo eolico'!B4423</f>
        <v>1033.8973033075993</v>
      </c>
      <c r="E4421">
        <f>$P$39*'Profilo fotovoltaico'!B4423+'Approvvigionamento energia'!$Q$39*'Profilo eolico'!B4423</f>
        <v>775.42297748069939</v>
      </c>
      <c r="F4421">
        <f>$P$41*'Profilo fotovoltaico'!B4423+'Approvvigionamento energia'!$Q$41*'Profilo eolico'!B4423</f>
        <v>516.94865165379963</v>
      </c>
      <c r="G4421">
        <f>$P$43*'Profilo fotovoltaico'!B4423+'Approvvigionamento energia'!$Q$43*'Profilo eolico'!B4423</f>
        <v>258.47432582689981</v>
      </c>
      <c r="H4421">
        <f t="shared" si="138"/>
        <v>1138.4335154826958</v>
      </c>
      <c r="I4421">
        <f>IF(LCOH!$C$28=Menu!$A$1,'Approvvigionamento energia'!C4421,0)+IF(LCOH!$C$28=Menu!$A$2,'Approvvigionamento energia'!D4421,0)+IF(LCOH!$C$28=Menu!$A$3,'Approvvigionamento energia'!E4421,0)+IF(LCOH!$C$28=Menu!$A$4,'Approvvigionamento energia'!F4421,0)+IF(LCOH!$C$28=Menu!$A$5,'Approvvigionamento energia'!G4421,0)+IF(LCOH!$C$28=Menu!$A$6,'Approvvigionamento energia'!H4421,0)</f>
        <v>516.94865165379963</v>
      </c>
      <c r="J4421">
        <f>'Approvvigionamento energia'!A4421+'Approvvigionamento energia'!B4421+'Approvvigionamento energia'!I4421</f>
        <v>694.14865165379956</v>
      </c>
      <c r="K4421">
        <f>IF(MIN(LCOH!$C$18,J4421)&gt;=$P$48*LCOH!$C$18, MIN(LCOH!$C$18,J4421),0)</f>
        <v>694.14865165379956</v>
      </c>
      <c r="L4421">
        <f t="shared" si="139"/>
        <v>0</v>
      </c>
      <c r="M4421">
        <f>K4421/LCOH!$C$18</f>
        <v>0.4627657677691997</v>
      </c>
      <c r="N4421">
        <f>K4421/LCOH!$C$34</f>
        <v>13.374733172520223</v>
      </c>
    </row>
    <row r="4422" spans="1:14" x14ac:dyDescent="0.35">
      <c r="A4422">
        <f>'Profilo fotovoltaico'!B4424*LCOH!$C$20</f>
        <v>45</v>
      </c>
      <c r="B4422">
        <f>'Profilo eolico'!B4424*LCOH!$C$21</f>
        <v>145.19999999999999</v>
      </c>
      <c r="C4422">
        <f>$P$35*'Profilo fotovoltaico'!B4424</f>
        <v>330.9575484429929</v>
      </c>
      <c r="D4422">
        <f>$Q$37*'Profilo eolico'!B4424</f>
        <v>847.18898668320207</v>
      </c>
      <c r="E4422">
        <f>$P$39*'Profilo fotovoltaico'!B4424+'Approvvigionamento energia'!$Q$39*'Profilo eolico'!B4424</f>
        <v>718.13112712314978</v>
      </c>
      <c r="F4422">
        <f>$P$41*'Profilo fotovoltaico'!B4424+'Approvvigionamento energia'!$Q$41*'Profilo eolico'!B4424</f>
        <v>589.07326756309749</v>
      </c>
      <c r="G4422">
        <f>$P$43*'Profilo fotovoltaico'!B4424+'Approvvigionamento energia'!$Q$43*'Profilo eolico'!B4424</f>
        <v>460.0154080030452</v>
      </c>
      <c r="H4422">
        <f t="shared" si="138"/>
        <v>1138.4335154826958</v>
      </c>
      <c r="I4422">
        <f>IF(LCOH!$C$28=Menu!$A$1,'Approvvigionamento energia'!C4422,0)+IF(LCOH!$C$28=Menu!$A$2,'Approvvigionamento energia'!D4422,0)+IF(LCOH!$C$28=Menu!$A$3,'Approvvigionamento energia'!E4422,0)+IF(LCOH!$C$28=Menu!$A$4,'Approvvigionamento energia'!F4422,0)+IF(LCOH!$C$28=Menu!$A$5,'Approvvigionamento energia'!G4422,0)+IF(LCOH!$C$28=Menu!$A$6,'Approvvigionamento energia'!H4422,0)</f>
        <v>589.07326756309749</v>
      </c>
      <c r="J4422">
        <f>'Approvvigionamento energia'!A4422+'Approvvigionamento energia'!B4422+'Approvvigionamento energia'!I4422</f>
        <v>779.27326756309753</v>
      </c>
      <c r="K4422">
        <f>IF(MIN(LCOH!$C$18,J4422)&gt;=$P$48*LCOH!$C$18, MIN(LCOH!$C$18,J4422),0)</f>
        <v>779.27326756309753</v>
      </c>
      <c r="L4422">
        <f t="shared" si="139"/>
        <v>0</v>
      </c>
      <c r="M4422">
        <f>K4422/LCOH!$C$18</f>
        <v>0.51951551170873167</v>
      </c>
      <c r="N4422">
        <f>K4422/LCOH!$C$34</f>
        <v>15.014899182333286</v>
      </c>
    </row>
    <row r="4423" spans="1:14" x14ac:dyDescent="0.35">
      <c r="A4423">
        <f>'Profilo fotovoltaico'!B4425*LCOH!$C$20</f>
        <v>144</v>
      </c>
      <c r="B4423">
        <f>'Profilo eolico'!B4425*LCOH!$C$21</f>
        <v>101.3</v>
      </c>
      <c r="C4423">
        <f>$P$35*'Profilo fotovoltaico'!B4425</f>
        <v>1059.0641550175774</v>
      </c>
      <c r="D4423">
        <f>$Q$37*'Profilo eolico'!B4425</f>
        <v>591.04851481410719</v>
      </c>
      <c r="E4423">
        <f>$P$39*'Profilo fotovoltaico'!B4425+'Approvvigionamento energia'!$Q$39*'Profilo eolico'!B4425</f>
        <v>708.05242486497468</v>
      </c>
      <c r="F4423">
        <f>$P$41*'Profilo fotovoltaico'!B4425+'Approvvigionamento energia'!$Q$41*'Profilo eolico'!B4425</f>
        <v>825.05633491584229</v>
      </c>
      <c r="G4423">
        <f>$P$43*'Profilo fotovoltaico'!B4425+'Approvvigionamento energia'!$Q$43*'Profilo eolico'!B4425</f>
        <v>942.06024496670989</v>
      </c>
      <c r="H4423">
        <f t="shared" si="138"/>
        <v>1138.4335154826958</v>
      </c>
      <c r="I4423">
        <f>IF(LCOH!$C$28=Menu!$A$1,'Approvvigionamento energia'!C4423,0)+IF(LCOH!$C$28=Menu!$A$2,'Approvvigionamento energia'!D4423,0)+IF(LCOH!$C$28=Menu!$A$3,'Approvvigionamento energia'!E4423,0)+IF(LCOH!$C$28=Menu!$A$4,'Approvvigionamento energia'!F4423,0)+IF(LCOH!$C$28=Menu!$A$5,'Approvvigionamento energia'!G4423,0)+IF(LCOH!$C$28=Menu!$A$6,'Approvvigionamento energia'!H4423,0)</f>
        <v>825.05633491584229</v>
      </c>
      <c r="J4423">
        <f>'Approvvigionamento energia'!A4423+'Approvvigionamento energia'!B4423+'Approvvigionamento energia'!I4423</f>
        <v>1070.3563349158424</v>
      </c>
      <c r="K4423">
        <f>IF(MIN(LCOH!$C$18,J4423)&gt;=$P$48*LCOH!$C$18, MIN(LCOH!$C$18,J4423),0)</f>
        <v>1070.3563349158424</v>
      </c>
      <c r="L4423">
        <f t="shared" si="139"/>
        <v>0</v>
      </c>
      <c r="M4423">
        <f>K4423/LCOH!$C$18</f>
        <v>0.71357088994389495</v>
      </c>
      <c r="N4423">
        <f>K4423/LCOH!$C$34</f>
        <v>20.623436125546096</v>
      </c>
    </row>
    <row r="4424" spans="1:14" x14ac:dyDescent="0.35">
      <c r="A4424">
        <f>'Profilo fotovoltaico'!B4426*LCOH!$C$20</f>
        <v>275</v>
      </c>
      <c r="B4424">
        <f>'Profilo eolico'!B4426*LCOH!$C$21</f>
        <v>78.399999999999991</v>
      </c>
      <c r="C4424">
        <f>$P$35*'Profilo fotovoltaico'!B4426</f>
        <v>2022.518351596068</v>
      </c>
      <c r="D4424">
        <f>$Q$37*'Profilo eolico'!B4426</f>
        <v>457.435375729773</v>
      </c>
      <c r="E4424">
        <f>$P$39*'Profilo fotovoltaico'!B4426+'Approvvigionamento energia'!$Q$39*'Profilo eolico'!B4426</f>
        <v>848.70611969634672</v>
      </c>
      <c r="F4424">
        <f>$P$41*'Profilo fotovoltaico'!B4426+'Approvvigionamento energia'!$Q$41*'Profilo eolico'!B4426</f>
        <v>1239.9768636629206</v>
      </c>
      <c r="G4424">
        <f>$P$43*'Profilo fotovoltaico'!B4426+'Approvvigionamento energia'!$Q$43*'Profilo eolico'!B4426</f>
        <v>1631.2476076294943</v>
      </c>
      <c r="H4424">
        <f t="shared" si="138"/>
        <v>1138.4335154826958</v>
      </c>
      <c r="I4424">
        <f>IF(LCOH!$C$28=Menu!$A$1,'Approvvigionamento energia'!C4424,0)+IF(LCOH!$C$28=Menu!$A$2,'Approvvigionamento energia'!D4424,0)+IF(LCOH!$C$28=Menu!$A$3,'Approvvigionamento energia'!E4424,0)+IF(LCOH!$C$28=Menu!$A$4,'Approvvigionamento energia'!F4424,0)+IF(LCOH!$C$28=Menu!$A$5,'Approvvigionamento energia'!G4424,0)+IF(LCOH!$C$28=Menu!$A$6,'Approvvigionamento energia'!H4424,0)</f>
        <v>1239.9768636629206</v>
      </c>
      <c r="J4424">
        <f>'Approvvigionamento energia'!A4424+'Approvvigionamento energia'!B4424+'Approvvigionamento energia'!I4424</f>
        <v>1593.3768636629206</v>
      </c>
      <c r="K4424">
        <f>IF(MIN(LCOH!$C$18,J4424)&gt;=$P$48*LCOH!$C$18, MIN(LCOH!$C$18,J4424),0)</f>
        <v>1500</v>
      </c>
      <c r="L4424">
        <f t="shared" si="139"/>
        <v>93.376863662920641</v>
      </c>
      <c r="M4424">
        <f>K4424/LCOH!$C$18</f>
        <v>1</v>
      </c>
      <c r="N4424">
        <f>K4424/LCOH!$C$34</f>
        <v>28.901734104046245</v>
      </c>
    </row>
    <row r="4425" spans="1:14" x14ac:dyDescent="0.35">
      <c r="A4425">
        <f>'Profilo fotovoltaico'!B4427*LCOH!$C$20</f>
        <v>406</v>
      </c>
      <c r="B4425">
        <f>'Profilo eolico'!B4427*LCOH!$C$21</f>
        <v>67.7</v>
      </c>
      <c r="C4425">
        <f>$P$35*'Profilo fotovoltaico'!B4427</f>
        <v>2985.9725481745586</v>
      </c>
      <c r="D4425">
        <f>$Q$37*'Profilo eolico'!B4427</f>
        <v>395.00478235849022</v>
      </c>
      <c r="E4425">
        <f>$P$39*'Profilo fotovoltaico'!B4427+'Approvvigionamento energia'!$Q$39*'Profilo eolico'!B4427</f>
        <v>1042.7467238125073</v>
      </c>
      <c r="F4425">
        <f>$P$41*'Profilo fotovoltaico'!B4427+'Approvvigionamento energia'!$Q$41*'Profilo eolico'!B4427</f>
        <v>1690.4886652665243</v>
      </c>
      <c r="G4425">
        <f>$P$43*'Profilo fotovoltaico'!B4427+'Approvvigionamento energia'!$Q$43*'Profilo eolico'!B4427</f>
        <v>2338.2306067205413</v>
      </c>
      <c r="H4425">
        <f t="shared" si="138"/>
        <v>1138.4335154826958</v>
      </c>
      <c r="I4425">
        <f>IF(LCOH!$C$28=Menu!$A$1,'Approvvigionamento energia'!C4425,0)+IF(LCOH!$C$28=Menu!$A$2,'Approvvigionamento energia'!D4425,0)+IF(LCOH!$C$28=Menu!$A$3,'Approvvigionamento energia'!E4425,0)+IF(LCOH!$C$28=Menu!$A$4,'Approvvigionamento energia'!F4425,0)+IF(LCOH!$C$28=Menu!$A$5,'Approvvigionamento energia'!G4425,0)+IF(LCOH!$C$28=Menu!$A$6,'Approvvigionamento energia'!H4425,0)</f>
        <v>1690.4886652665243</v>
      </c>
      <c r="J4425">
        <f>'Approvvigionamento energia'!A4425+'Approvvigionamento energia'!B4425+'Approvvigionamento energia'!I4425</f>
        <v>2164.1886652665244</v>
      </c>
      <c r="K4425">
        <f>IF(MIN(LCOH!$C$18,J4425)&gt;=$P$48*LCOH!$C$18, MIN(LCOH!$C$18,J4425),0)</f>
        <v>1500</v>
      </c>
      <c r="L4425">
        <f t="shared" si="139"/>
        <v>664.18866526652437</v>
      </c>
      <c r="M4425">
        <f>K4425/LCOH!$C$18</f>
        <v>1</v>
      </c>
      <c r="N4425">
        <f>K4425/LCOH!$C$34</f>
        <v>28.901734104046245</v>
      </c>
    </row>
    <row r="4426" spans="1:14" x14ac:dyDescent="0.35">
      <c r="A4426">
        <f>'Profilo fotovoltaico'!B4428*LCOH!$C$20</f>
        <v>516</v>
      </c>
      <c r="B4426">
        <f>'Profilo eolico'!B4428*LCOH!$C$21</f>
        <v>67.3</v>
      </c>
      <c r="C4426">
        <f>$P$35*'Profilo fotovoltaico'!B4428</f>
        <v>3794.9798888129858</v>
      </c>
      <c r="D4426">
        <f>$Q$37*'Profilo eolico'!B4428</f>
        <v>392.67092840068523</v>
      </c>
      <c r="E4426">
        <f>$P$39*'Profilo fotovoltaico'!B4428+'Approvvigionamento energia'!$Q$39*'Profilo eolico'!B4428</f>
        <v>1243.2481685037603</v>
      </c>
      <c r="F4426">
        <f>$P$41*'Profilo fotovoltaico'!B4428+'Approvvigionamento energia'!$Q$41*'Profilo eolico'!B4428</f>
        <v>2093.8254086068355</v>
      </c>
      <c r="G4426">
        <f>$P$43*'Profilo fotovoltaico'!B4428+'Approvvigionamento energia'!$Q$43*'Profilo eolico'!B4428</f>
        <v>2944.4026487099104</v>
      </c>
      <c r="H4426">
        <f t="shared" si="138"/>
        <v>1138.4335154826958</v>
      </c>
      <c r="I4426">
        <f>IF(LCOH!$C$28=Menu!$A$1,'Approvvigionamento energia'!C4426,0)+IF(LCOH!$C$28=Menu!$A$2,'Approvvigionamento energia'!D4426,0)+IF(LCOH!$C$28=Menu!$A$3,'Approvvigionamento energia'!E4426,0)+IF(LCOH!$C$28=Menu!$A$4,'Approvvigionamento energia'!F4426,0)+IF(LCOH!$C$28=Menu!$A$5,'Approvvigionamento energia'!G4426,0)+IF(LCOH!$C$28=Menu!$A$6,'Approvvigionamento energia'!H4426,0)</f>
        <v>2093.8254086068355</v>
      </c>
      <c r="J4426">
        <f>'Approvvigionamento energia'!A4426+'Approvvigionamento energia'!B4426+'Approvvigionamento energia'!I4426</f>
        <v>2677.1254086068357</v>
      </c>
      <c r="K4426">
        <f>IF(MIN(LCOH!$C$18,J4426)&gt;=$P$48*LCOH!$C$18, MIN(LCOH!$C$18,J4426),0)</f>
        <v>1500</v>
      </c>
      <c r="L4426">
        <f t="shared" si="139"/>
        <v>1177.1254086068357</v>
      </c>
      <c r="M4426">
        <f>K4426/LCOH!$C$18</f>
        <v>1</v>
      </c>
      <c r="N4426">
        <f>K4426/LCOH!$C$34</f>
        <v>28.901734104046245</v>
      </c>
    </row>
    <row r="4427" spans="1:14" x14ac:dyDescent="0.35">
      <c r="A4427">
        <f>'Profilo fotovoltaico'!B4429*LCOH!$C$20</f>
        <v>594</v>
      </c>
      <c r="B4427">
        <f>'Profilo eolico'!B4429*LCOH!$C$21</f>
        <v>72.8</v>
      </c>
      <c r="C4427">
        <f>$P$35*'Profilo fotovoltaico'!B4429</f>
        <v>4368.6396394475069</v>
      </c>
      <c r="D4427">
        <f>$Q$37*'Profilo eolico'!B4429</f>
        <v>424.76142032050353</v>
      </c>
      <c r="E4427">
        <f>$P$39*'Profilo fotovoltaico'!B4429+'Approvvigionamento energia'!$Q$39*'Profilo eolico'!B4429</f>
        <v>1410.7309751022544</v>
      </c>
      <c r="F4427">
        <f>$P$41*'Profilo fotovoltaico'!B4429+'Approvvigionamento energia'!$Q$41*'Profilo eolico'!B4429</f>
        <v>2396.7005298840054</v>
      </c>
      <c r="G4427">
        <f>$P$43*'Profilo fotovoltaico'!B4429+'Approvvigionamento energia'!$Q$43*'Profilo eolico'!B4429</f>
        <v>3382.6700846657559</v>
      </c>
      <c r="H4427">
        <f t="shared" si="138"/>
        <v>1138.4335154826958</v>
      </c>
      <c r="I4427">
        <f>IF(LCOH!$C$28=Menu!$A$1,'Approvvigionamento energia'!C4427,0)+IF(LCOH!$C$28=Menu!$A$2,'Approvvigionamento energia'!D4427,0)+IF(LCOH!$C$28=Menu!$A$3,'Approvvigionamento energia'!E4427,0)+IF(LCOH!$C$28=Menu!$A$4,'Approvvigionamento energia'!F4427,0)+IF(LCOH!$C$28=Menu!$A$5,'Approvvigionamento energia'!G4427,0)+IF(LCOH!$C$28=Menu!$A$6,'Approvvigionamento energia'!H4427,0)</f>
        <v>2396.7005298840054</v>
      </c>
      <c r="J4427">
        <f>'Approvvigionamento energia'!A4427+'Approvvigionamento energia'!B4427+'Approvvigionamento energia'!I4427</f>
        <v>3063.5005298840051</v>
      </c>
      <c r="K4427">
        <f>IF(MIN(LCOH!$C$18,J4427)&gt;=$P$48*LCOH!$C$18, MIN(LCOH!$C$18,J4427),0)</f>
        <v>1500</v>
      </c>
      <c r="L4427">
        <f t="shared" si="139"/>
        <v>1563.5005298840051</v>
      </c>
      <c r="M4427">
        <f>K4427/LCOH!$C$18</f>
        <v>1</v>
      </c>
      <c r="N4427">
        <f>K4427/LCOH!$C$34</f>
        <v>28.901734104046245</v>
      </c>
    </row>
    <row r="4428" spans="1:14" x14ac:dyDescent="0.35">
      <c r="A4428">
        <f>'Profilo fotovoltaico'!B4430*LCOH!$C$20</f>
        <v>638</v>
      </c>
      <c r="B4428">
        <f>'Profilo eolico'!B4430*LCOH!$C$21</f>
        <v>79.699999999999989</v>
      </c>
      <c r="C4428">
        <f>$P$35*'Profilo fotovoltaico'!B4430</f>
        <v>4692.2425757028777</v>
      </c>
      <c r="D4428">
        <f>$Q$37*'Profilo eolico'!B4430</f>
        <v>465.02040109263913</v>
      </c>
      <c r="E4428">
        <f>$P$39*'Profilo fotovoltaico'!B4430+'Approvvigionamento energia'!$Q$39*'Profilo eolico'!B4430</f>
        <v>1521.8259447451987</v>
      </c>
      <c r="F4428">
        <f>$P$41*'Profilo fotovoltaico'!B4430+'Approvvigionamento energia'!$Q$41*'Profilo eolico'!B4430</f>
        <v>2578.6314883977584</v>
      </c>
      <c r="G4428">
        <f>$P$43*'Profilo fotovoltaico'!B4430+'Approvvigionamento energia'!$Q$43*'Profilo eolico'!B4430</f>
        <v>3635.4370320503181</v>
      </c>
      <c r="H4428">
        <f t="shared" si="138"/>
        <v>1138.4335154826958</v>
      </c>
      <c r="I4428">
        <f>IF(LCOH!$C$28=Menu!$A$1,'Approvvigionamento energia'!C4428,0)+IF(LCOH!$C$28=Menu!$A$2,'Approvvigionamento energia'!D4428,0)+IF(LCOH!$C$28=Menu!$A$3,'Approvvigionamento energia'!E4428,0)+IF(LCOH!$C$28=Menu!$A$4,'Approvvigionamento energia'!F4428,0)+IF(LCOH!$C$28=Menu!$A$5,'Approvvigionamento energia'!G4428,0)+IF(LCOH!$C$28=Menu!$A$6,'Approvvigionamento energia'!H4428,0)</f>
        <v>2578.6314883977584</v>
      </c>
      <c r="J4428">
        <f>'Approvvigionamento energia'!A4428+'Approvvigionamento energia'!B4428+'Approvvigionamento energia'!I4428</f>
        <v>3296.3314883977582</v>
      </c>
      <c r="K4428">
        <f>IF(MIN(LCOH!$C$18,J4428)&gt;=$P$48*LCOH!$C$18, MIN(LCOH!$C$18,J4428),0)</f>
        <v>1500</v>
      </c>
      <c r="L4428">
        <f t="shared" si="139"/>
        <v>1796.3314883977582</v>
      </c>
      <c r="M4428">
        <f>K4428/LCOH!$C$18</f>
        <v>1</v>
      </c>
      <c r="N4428">
        <f>K4428/LCOH!$C$34</f>
        <v>28.901734104046245</v>
      </c>
    </row>
    <row r="4429" spans="1:14" x14ac:dyDescent="0.35">
      <c r="A4429">
        <f>'Profilo fotovoltaico'!B4431*LCOH!$C$20</f>
        <v>648</v>
      </c>
      <c r="B4429">
        <f>'Profilo eolico'!B4431*LCOH!$C$21</f>
        <v>88.3</v>
      </c>
      <c r="C4429">
        <f>$P$35*'Profilo fotovoltaico'!B4431</f>
        <v>4765.788697579098</v>
      </c>
      <c r="D4429">
        <f>$Q$37*'Profilo eolico'!B4431</f>
        <v>515.19826118544586</v>
      </c>
      <c r="E4429">
        <f>$P$39*'Profilo fotovoltaico'!B4431+'Approvvigionamento energia'!$Q$39*'Profilo eolico'!B4431</f>
        <v>1577.8458702838589</v>
      </c>
      <c r="F4429">
        <f>$P$41*'Profilo fotovoltaico'!B4431+'Approvvigionamento energia'!$Q$41*'Profilo eolico'!B4431</f>
        <v>2640.4934793822717</v>
      </c>
      <c r="G4429">
        <f>$P$43*'Profilo fotovoltaico'!B4431+'Approvvigionamento energia'!$Q$43*'Profilo eolico'!B4431</f>
        <v>3703.1410884806851</v>
      </c>
      <c r="H4429">
        <f t="shared" si="138"/>
        <v>1138.4335154826958</v>
      </c>
      <c r="I4429">
        <f>IF(LCOH!$C$28=Menu!$A$1,'Approvvigionamento energia'!C4429,0)+IF(LCOH!$C$28=Menu!$A$2,'Approvvigionamento energia'!D4429,0)+IF(LCOH!$C$28=Menu!$A$3,'Approvvigionamento energia'!E4429,0)+IF(LCOH!$C$28=Menu!$A$4,'Approvvigionamento energia'!F4429,0)+IF(LCOH!$C$28=Menu!$A$5,'Approvvigionamento energia'!G4429,0)+IF(LCOH!$C$28=Menu!$A$6,'Approvvigionamento energia'!H4429,0)</f>
        <v>2640.4934793822717</v>
      </c>
      <c r="J4429">
        <f>'Approvvigionamento energia'!A4429+'Approvvigionamento energia'!B4429+'Approvvigionamento energia'!I4429</f>
        <v>3376.7934793822715</v>
      </c>
      <c r="K4429">
        <f>IF(MIN(LCOH!$C$18,J4429)&gt;=$P$48*LCOH!$C$18, MIN(LCOH!$C$18,J4429),0)</f>
        <v>1500</v>
      </c>
      <c r="L4429">
        <f t="shared" si="139"/>
        <v>1876.7934793822715</v>
      </c>
      <c r="M4429">
        <f>K4429/LCOH!$C$18</f>
        <v>1</v>
      </c>
      <c r="N4429">
        <f>K4429/LCOH!$C$34</f>
        <v>28.901734104046245</v>
      </c>
    </row>
    <row r="4430" spans="1:14" x14ac:dyDescent="0.35">
      <c r="A4430">
        <f>'Profilo fotovoltaico'!B4432*LCOH!$C$20</f>
        <v>622</v>
      </c>
      <c r="B4430">
        <f>'Profilo eolico'!B4432*LCOH!$C$21</f>
        <v>98.7</v>
      </c>
      <c r="C4430">
        <f>$P$35*'Profilo fotovoltaico'!B4432</f>
        <v>4574.5687807009244</v>
      </c>
      <c r="D4430">
        <f>$Q$37*'Profilo eolico'!B4432</f>
        <v>575.87846408837493</v>
      </c>
      <c r="E4430">
        <f>$P$39*'Profilo fotovoltaico'!B4432+'Approvvigionamento energia'!$Q$39*'Profilo eolico'!B4432</f>
        <v>1575.5510432415122</v>
      </c>
      <c r="F4430">
        <f>$P$41*'Profilo fotovoltaico'!B4432+'Approvvigionamento energia'!$Q$41*'Profilo eolico'!B4432</f>
        <v>2575.2236223946497</v>
      </c>
      <c r="G4430">
        <f>$P$43*'Profilo fotovoltaico'!B4432+'Approvvigionamento energia'!$Q$43*'Profilo eolico'!B4432</f>
        <v>3574.8962015477873</v>
      </c>
      <c r="H4430">
        <f t="shared" si="138"/>
        <v>1138.4335154826958</v>
      </c>
      <c r="I4430">
        <f>IF(LCOH!$C$28=Menu!$A$1,'Approvvigionamento energia'!C4430,0)+IF(LCOH!$C$28=Menu!$A$2,'Approvvigionamento energia'!D4430,0)+IF(LCOH!$C$28=Menu!$A$3,'Approvvigionamento energia'!E4430,0)+IF(LCOH!$C$28=Menu!$A$4,'Approvvigionamento energia'!F4430,0)+IF(LCOH!$C$28=Menu!$A$5,'Approvvigionamento energia'!G4430,0)+IF(LCOH!$C$28=Menu!$A$6,'Approvvigionamento energia'!H4430,0)</f>
        <v>2575.2236223946497</v>
      </c>
      <c r="J4430">
        <f>'Approvvigionamento energia'!A4430+'Approvvigionamento energia'!B4430+'Approvvigionamento energia'!I4430</f>
        <v>3295.92362239465</v>
      </c>
      <c r="K4430">
        <f>IF(MIN(LCOH!$C$18,J4430)&gt;=$P$48*LCOH!$C$18, MIN(LCOH!$C$18,J4430),0)</f>
        <v>1500</v>
      </c>
      <c r="L4430">
        <f t="shared" si="139"/>
        <v>1795.92362239465</v>
      </c>
      <c r="M4430">
        <f>K4430/LCOH!$C$18</f>
        <v>1</v>
      </c>
      <c r="N4430">
        <f>K4430/LCOH!$C$34</f>
        <v>28.901734104046245</v>
      </c>
    </row>
    <row r="4431" spans="1:14" x14ac:dyDescent="0.35">
      <c r="A4431">
        <f>'Profilo fotovoltaico'!B4433*LCOH!$C$20</f>
        <v>554</v>
      </c>
      <c r="B4431">
        <f>'Profilo eolico'!B4433*LCOH!$C$21</f>
        <v>107.80000000000001</v>
      </c>
      <c r="C4431">
        <f>$P$35*'Profilo fotovoltaico'!B4433</f>
        <v>4074.4551519426245</v>
      </c>
      <c r="D4431">
        <f>$Q$37*'Profilo eolico'!B4433</f>
        <v>628.97364162843792</v>
      </c>
      <c r="E4431">
        <f>$P$39*'Profilo fotovoltaico'!B4433+'Approvvigionamento energia'!$Q$39*'Profilo eolico'!B4433</f>
        <v>1490.3440192069845</v>
      </c>
      <c r="F4431">
        <f>$P$41*'Profilo fotovoltaico'!B4433+'Approvvigionamento energia'!$Q$41*'Profilo eolico'!B4433</f>
        <v>2351.7143967855313</v>
      </c>
      <c r="G4431">
        <f>$P$43*'Profilo fotovoltaico'!B4433+'Approvvigionamento energia'!$Q$43*'Profilo eolico'!B4433</f>
        <v>3213.0847743640779</v>
      </c>
      <c r="H4431">
        <f t="shared" si="138"/>
        <v>1138.4335154826958</v>
      </c>
      <c r="I4431">
        <f>IF(LCOH!$C$28=Menu!$A$1,'Approvvigionamento energia'!C4431,0)+IF(LCOH!$C$28=Menu!$A$2,'Approvvigionamento energia'!D4431,0)+IF(LCOH!$C$28=Menu!$A$3,'Approvvigionamento energia'!E4431,0)+IF(LCOH!$C$28=Menu!$A$4,'Approvvigionamento energia'!F4431,0)+IF(LCOH!$C$28=Menu!$A$5,'Approvvigionamento energia'!G4431,0)+IF(LCOH!$C$28=Menu!$A$6,'Approvvigionamento energia'!H4431,0)</f>
        <v>2351.7143967855313</v>
      </c>
      <c r="J4431">
        <f>'Approvvigionamento energia'!A4431+'Approvvigionamento energia'!B4431+'Approvvigionamento energia'!I4431</f>
        <v>3013.5143967855311</v>
      </c>
      <c r="K4431">
        <f>IF(MIN(LCOH!$C$18,J4431)&gt;=$P$48*LCOH!$C$18, MIN(LCOH!$C$18,J4431),0)</f>
        <v>1500</v>
      </c>
      <c r="L4431">
        <f t="shared" si="139"/>
        <v>1513.5143967855311</v>
      </c>
      <c r="M4431">
        <f>K4431/LCOH!$C$18</f>
        <v>1</v>
      </c>
      <c r="N4431">
        <f>K4431/LCOH!$C$34</f>
        <v>28.901734104046245</v>
      </c>
    </row>
    <row r="4432" spans="1:14" x14ac:dyDescent="0.35">
      <c r="A4432">
        <f>'Profilo fotovoltaico'!B4434*LCOH!$C$20</f>
        <v>455</v>
      </c>
      <c r="B4432">
        <f>'Profilo eolico'!B4434*LCOH!$C$21</f>
        <v>114.9</v>
      </c>
      <c r="C4432">
        <f>$P$35*'Profilo fotovoltaico'!B4434</f>
        <v>3346.3485453680396</v>
      </c>
      <c r="D4432">
        <f>$Q$37*'Profilo eolico'!B4434</f>
        <v>670.39954937947607</v>
      </c>
      <c r="E4432">
        <f>$P$39*'Profilo fotovoltaico'!B4434+'Approvvigionamento energia'!$Q$39*'Profilo eolico'!B4434</f>
        <v>1339.3867983766168</v>
      </c>
      <c r="F4432">
        <f>$P$41*'Profilo fotovoltaico'!B4434+'Approvvigionamento energia'!$Q$41*'Profilo eolico'!B4434</f>
        <v>2008.3740473737578</v>
      </c>
      <c r="G4432">
        <f>$P$43*'Profilo fotovoltaico'!B4434+'Approvvigionamento energia'!$Q$43*'Profilo eolico'!B4434</f>
        <v>2677.3612963708988</v>
      </c>
      <c r="H4432">
        <f t="shared" si="138"/>
        <v>1138.4335154826958</v>
      </c>
      <c r="I4432">
        <f>IF(LCOH!$C$28=Menu!$A$1,'Approvvigionamento energia'!C4432,0)+IF(LCOH!$C$28=Menu!$A$2,'Approvvigionamento energia'!D4432,0)+IF(LCOH!$C$28=Menu!$A$3,'Approvvigionamento energia'!E4432,0)+IF(LCOH!$C$28=Menu!$A$4,'Approvvigionamento energia'!F4432,0)+IF(LCOH!$C$28=Menu!$A$5,'Approvvigionamento energia'!G4432,0)+IF(LCOH!$C$28=Menu!$A$6,'Approvvigionamento energia'!H4432,0)</f>
        <v>2008.3740473737578</v>
      </c>
      <c r="J4432">
        <f>'Approvvigionamento energia'!A4432+'Approvvigionamento energia'!B4432+'Approvvigionamento energia'!I4432</f>
        <v>2578.2740473737576</v>
      </c>
      <c r="K4432">
        <f>IF(MIN(LCOH!$C$18,J4432)&gt;=$P$48*LCOH!$C$18, MIN(LCOH!$C$18,J4432),0)</f>
        <v>1500</v>
      </c>
      <c r="L4432">
        <f t="shared" si="139"/>
        <v>1078.2740473737576</v>
      </c>
      <c r="M4432">
        <f>K4432/LCOH!$C$18</f>
        <v>1</v>
      </c>
      <c r="N4432">
        <f>K4432/LCOH!$C$34</f>
        <v>28.901734104046245</v>
      </c>
    </row>
    <row r="4433" spans="1:14" x14ac:dyDescent="0.35">
      <c r="A4433">
        <f>'Profilo fotovoltaico'!B4435*LCOH!$C$20</f>
        <v>335</v>
      </c>
      <c r="B4433">
        <f>'Profilo eolico'!B4435*LCOH!$C$21</f>
        <v>121.30000000000001</v>
      </c>
      <c r="C4433">
        <f>$P$35*'Profilo fotovoltaico'!B4435</f>
        <v>2463.7950828533917</v>
      </c>
      <c r="D4433">
        <f>$Q$37*'Profilo eolico'!B4435</f>
        <v>707.74121270435546</v>
      </c>
      <c r="E4433">
        <f>$P$39*'Profilo fotovoltaico'!B4435+'Approvvigionamento energia'!$Q$39*'Profilo eolico'!B4435</f>
        <v>1146.7546802416146</v>
      </c>
      <c r="F4433">
        <f>$P$41*'Profilo fotovoltaico'!B4435+'Approvvigionamento energia'!$Q$41*'Profilo eolico'!B4435</f>
        <v>1585.7681477788735</v>
      </c>
      <c r="G4433">
        <f>$P$43*'Profilo fotovoltaico'!B4435+'Approvvigionamento energia'!$Q$43*'Profilo eolico'!B4435</f>
        <v>2024.781615316133</v>
      </c>
      <c r="H4433">
        <f t="shared" si="138"/>
        <v>1138.4335154826958</v>
      </c>
      <c r="I4433">
        <f>IF(LCOH!$C$28=Menu!$A$1,'Approvvigionamento energia'!C4433,0)+IF(LCOH!$C$28=Menu!$A$2,'Approvvigionamento energia'!D4433,0)+IF(LCOH!$C$28=Menu!$A$3,'Approvvigionamento energia'!E4433,0)+IF(LCOH!$C$28=Menu!$A$4,'Approvvigionamento energia'!F4433,0)+IF(LCOH!$C$28=Menu!$A$5,'Approvvigionamento energia'!G4433,0)+IF(LCOH!$C$28=Menu!$A$6,'Approvvigionamento energia'!H4433,0)</f>
        <v>1585.7681477788735</v>
      </c>
      <c r="J4433">
        <f>'Approvvigionamento energia'!A4433+'Approvvigionamento energia'!B4433+'Approvvigionamento energia'!I4433</f>
        <v>2042.0681477788735</v>
      </c>
      <c r="K4433">
        <f>IF(MIN(LCOH!$C$18,J4433)&gt;=$P$48*LCOH!$C$18, MIN(LCOH!$C$18,J4433),0)</f>
        <v>1500</v>
      </c>
      <c r="L4433">
        <f t="shared" si="139"/>
        <v>542.06814777887348</v>
      </c>
      <c r="M4433">
        <f>K4433/LCOH!$C$18</f>
        <v>1</v>
      </c>
      <c r="N4433">
        <f>K4433/LCOH!$C$34</f>
        <v>28.901734104046245</v>
      </c>
    </row>
    <row r="4434" spans="1:14" x14ac:dyDescent="0.35">
      <c r="A4434">
        <f>'Profilo fotovoltaico'!B4436*LCOH!$C$20</f>
        <v>205</v>
      </c>
      <c r="B4434">
        <f>'Profilo eolico'!B4436*LCOH!$C$21</f>
        <v>123.8</v>
      </c>
      <c r="C4434">
        <f>$P$35*'Profilo fotovoltaico'!B4436</f>
        <v>1507.6954984625233</v>
      </c>
      <c r="D4434">
        <f>$Q$37*'Profilo eolico'!B4436</f>
        <v>722.3277999406364</v>
      </c>
      <c r="E4434">
        <f>$P$39*'Profilo fotovoltaico'!B4436+'Approvvigionamento energia'!$Q$39*'Profilo eolico'!B4436</f>
        <v>918.66972457110819</v>
      </c>
      <c r="F4434">
        <f>$P$41*'Profilo fotovoltaico'!B4436+'Approvvigionamento energia'!$Q$41*'Profilo eolico'!B4436</f>
        <v>1115.01164920158</v>
      </c>
      <c r="G4434">
        <f>$P$43*'Profilo fotovoltaico'!B4436+'Approvvigionamento energia'!$Q$43*'Profilo eolico'!B4436</f>
        <v>1311.3535738320516</v>
      </c>
      <c r="H4434">
        <f t="shared" si="138"/>
        <v>1138.4335154826958</v>
      </c>
      <c r="I4434">
        <f>IF(LCOH!$C$28=Menu!$A$1,'Approvvigionamento energia'!C4434,0)+IF(LCOH!$C$28=Menu!$A$2,'Approvvigionamento energia'!D4434,0)+IF(LCOH!$C$28=Menu!$A$3,'Approvvigionamento energia'!E4434,0)+IF(LCOH!$C$28=Menu!$A$4,'Approvvigionamento energia'!F4434,0)+IF(LCOH!$C$28=Menu!$A$5,'Approvvigionamento energia'!G4434,0)+IF(LCOH!$C$28=Menu!$A$6,'Approvvigionamento energia'!H4434,0)</f>
        <v>1115.01164920158</v>
      </c>
      <c r="J4434">
        <f>'Approvvigionamento energia'!A4434+'Approvvigionamento energia'!B4434+'Approvvigionamento energia'!I4434</f>
        <v>1443.8116492015799</v>
      </c>
      <c r="K4434">
        <f>IF(MIN(LCOH!$C$18,J4434)&gt;=$P$48*LCOH!$C$18, MIN(LCOH!$C$18,J4434),0)</f>
        <v>1443.8116492015799</v>
      </c>
      <c r="L4434">
        <f t="shared" si="139"/>
        <v>0</v>
      </c>
      <c r="M4434">
        <f>K4434/LCOH!$C$18</f>
        <v>0.96254109946771993</v>
      </c>
      <c r="N4434">
        <f>K4434/LCOH!$C$34</f>
        <v>27.819106921032368</v>
      </c>
    </row>
    <row r="4435" spans="1:14" x14ac:dyDescent="0.35">
      <c r="A4435">
        <f>'Profilo fotovoltaico'!B4437*LCOH!$C$20</f>
        <v>86</v>
      </c>
      <c r="B4435">
        <f>'Profilo eolico'!B4437*LCOH!$C$21</f>
        <v>116.4</v>
      </c>
      <c r="C4435">
        <f>$P$35*'Profilo fotovoltaico'!B4437</f>
        <v>632.49664813549759</v>
      </c>
      <c r="D4435">
        <f>$Q$37*'Profilo eolico'!B4437</f>
        <v>679.1515017212447</v>
      </c>
      <c r="E4435">
        <f>$P$39*'Profilo fotovoltaico'!B4437+'Approvvigionamento energia'!$Q$39*'Profilo eolico'!B4437</f>
        <v>667.48778832480787</v>
      </c>
      <c r="F4435">
        <f>$P$41*'Profilo fotovoltaico'!B4437+'Approvvigionamento energia'!$Q$41*'Profilo eolico'!B4437</f>
        <v>655.82407492837115</v>
      </c>
      <c r="G4435">
        <f>$P$43*'Profilo fotovoltaico'!B4437+'Approvvigionamento energia'!$Q$43*'Profilo eolico'!B4437</f>
        <v>644.16036153193431</v>
      </c>
      <c r="H4435">
        <f t="shared" si="138"/>
        <v>1138.4335154826958</v>
      </c>
      <c r="I4435">
        <f>IF(LCOH!$C$28=Menu!$A$1,'Approvvigionamento energia'!C4435,0)+IF(LCOH!$C$28=Menu!$A$2,'Approvvigionamento energia'!D4435,0)+IF(LCOH!$C$28=Menu!$A$3,'Approvvigionamento energia'!E4435,0)+IF(LCOH!$C$28=Menu!$A$4,'Approvvigionamento energia'!F4435,0)+IF(LCOH!$C$28=Menu!$A$5,'Approvvigionamento energia'!G4435,0)+IF(LCOH!$C$28=Menu!$A$6,'Approvvigionamento energia'!H4435,0)</f>
        <v>655.82407492837115</v>
      </c>
      <c r="J4435">
        <f>'Approvvigionamento energia'!A4435+'Approvvigionamento energia'!B4435+'Approvvigionamento energia'!I4435</f>
        <v>858.22407492837112</v>
      </c>
      <c r="K4435">
        <f>IF(MIN(LCOH!$C$18,J4435)&gt;=$P$48*LCOH!$C$18, MIN(LCOH!$C$18,J4435),0)</f>
        <v>858.22407492837112</v>
      </c>
      <c r="L4435">
        <f t="shared" si="139"/>
        <v>0</v>
      </c>
      <c r="M4435">
        <f>K4435/LCOH!$C$18</f>
        <v>0.57214938328558074</v>
      </c>
      <c r="N4435">
        <f>K4435/LCOH!$C$34</f>
        <v>16.536109343513896</v>
      </c>
    </row>
    <row r="4436" spans="1:14" x14ac:dyDescent="0.35">
      <c r="A4436">
        <f>'Profilo fotovoltaico'!B4438*LCOH!$C$20</f>
        <v>12</v>
      </c>
      <c r="B4436">
        <f>'Profilo eolico'!B4438*LCOH!$C$21</f>
        <v>98.7</v>
      </c>
      <c r="C4436">
        <f>$P$35*'Profilo fotovoltaico'!B4438</f>
        <v>88.255346251464786</v>
      </c>
      <c r="D4436">
        <f>$Q$37*'Profilo eolico'!B4438</f>
        <v>575.87846408837493</v>
      </c>
      <c r="E4436">
        <f>$P$39*'Profilo fotovoltaico'!B4438+'Approvvigionamento energia'!$Q$39*'Profilo eolico'!B4438</f>
        <v>453.97268462914735</v>
      </c>
      <c r="F4436">
        <f>$P$41*'Profilo fotovoltaico'!B4438+'Approvvigionamento energia'!$Q$41*'Profilo eolico'!B4438</f>
        <v>332.06690516991983</v>
      </c>
      <c r="G4436">
        <f>$P$43*'Profilo fotovoltaico'!B4438+'Approvvigionamento energia'!$Q$43*'Profilo eolico'!B4438</f>
        <v>210.16112571069232</v>
      </c>
      <c r="H4436">
        <f t="shared" si="138"/>
        <v>1138.4335154826958</v>
      </c>
      <c r="I4436">
        <f>IF(LCOH!$C$28=Menu!$A$1,'Approvvigionamento energia'!C4436,0)+IF(LCOH!$C$28=Menu!$A$2,'Approvvigionamento energia'!D4436,0)+IF(LCOH!$C$28=Menu!$A$3,'Approvvigionamento energia'!E4436,0)+IF(LCOH!$C$28=Menu!$A$4,'Approvvigionamento energia'!F4436,0)+IF(LCOH!$C$28=Menu!$A$5,'Approvvigionamento energia'!G4436,0)+IF(LCOH!$C$28=Menu!$A$6,'Approvvigionamento energia'!H4436,0)</f>
        <v>332.06690516991983</v>
      </c>
      <c r="J4436">
        <f>'Approvvigionamento energia'!A4436+'Approvvigionamento energia'!B4436+'Approvvigionamento energia'!I4436</f>
        <v>442.76690516991982</v>
      </c>
      <c r="K4436">
        <f>IF(MIN(LCOH!$C$18,J4436)&gt;=$P$48*LCOH!$C$18, MIN(LCOH!$C$18,J4436),0)</f>
        <v>442.76690516991982</v>
      </c>
      <c r="L4436">
        <f t="shared" si="139"/>
        <v>0</v>
      </c>
      <c r="M4436">
        <f>K4436/LCOH!$C$18</f>
        <v>0.29517793677994653</v>
      </c>
      <c r="N4436">
        <f>K4436/LCOH!$C$34</f>
        <v>8.5311542421949866</v>
      </c>
    </row>
    <row r="4437" spans="1:14" x14ac:dyDescent="0.35">
      <c r="A4437">
        <f>'Profilo fotovoltaico'!B4439*LCOH!$C$20</f>
        <v>0</v>
      </c>
      <c r="B4437">
        <f>'Profilo eolico'!B4439*LCOH!$C$21</f>
        <v>76.2</v>
      </c>
      <c r="C4437">
        <f>$P$35*'Profilo fotovoltaico'!B4439</f>
        <v>0</v>
      </c>
      <c r="D4437">
        <f>$Q$37*'Profilo eolico'!B4439</f>
        <v>444.59917896184572</v>
      </c>
      <c r="E4437">
        <f>$P$39*'Profilo fotovoltaico'!B4439+'Approvvigionamento energia'!$Q$39*'Profilo eolico'!B4439</f>
        <v>333.44938422138426</v>
      </c>
      <c r="F4437">
        <f>$P$41*'Profilo fotovoltaico'!B4439+'Approvvigionamento energia'!$Q$41*'Profilo eolico'!B4439</f>
        <v>222.29958948092286</v>
      </c>
      <c r="G4437">
        <f>$P$43*'Profilo fotovoltaico'!B4439+'Approvvigionamento energia'!$Q$43*'Profilo eolico'!B4439</f>
        <v>111.14979474046143</v>
      </c>
      <c r="H4437">
        <f t="shared" si="138"/>
        <v>1138.4335154826958</v>
      </c>
      <c r="I4437">
        <f>IF(LCOH!$C$28=Menu!$A$1,'Approvvigionamento energia'!C4437,0)+IF(LCOH!$C$28=Menu!$A$2,'Approvvigionamento energia'!D4437,0)+IF(LCOH!$C$28=Menu!$A$3,'Approvvigionamento energia'!E4437,0)+IF(LCOH!$C$28=Menu!$A$4,'Approvvigionamento energia'!F4437,0)+IF(LCOH!$C$28=Menu!$A$5,'Approvvigionamento energia'!G4437,0)+IF(LCOH!$C$28=Menu!$A$6,'Approvvigionamento energia'!H4437,0)</f>
        <v>222.29958948092286</v>
      </c>
      <c r="J4437">
        <f>'Approvvigionamento energia'!A4437+'Approvvigionamento energia'!B4437+'Approvvigionamento energia'!I4437</f>
        <v>298.49958948092285</v>
      </c>
      <c r="K4437">
        <f>IF(MIN(LCOH!$C$18,J4437)&gt;=$P$48*LCOH!$C$18, MIN(LCOH!$C$18,J4437),0)</f>
        <v>0</v>
      </c>
      <c r="L4437">
        <f t="shared" si="139"/>
        <v>298.49958948092285</v>
      </c>
      <c r="M4437">
        <f>K4437/LCOH!$C$18</f>
        <v>0</v>
      </c>
      <c r="N4437">
        <f>K4437/LCOH!$C$34</f>
        <v>0</v>
      </c>
    </row>
    <row r="4438" spans="1:14" x14ac:dyDescent="0.35">
      <c r="A4438">
        <f>'Profilo fotovoltaico'!B4440*LCOH!$C$20</f>
        <v>0</v>
      </c>
      <c r="B4438">
        <f>'Profilo eolico'!B4440*LCOH!$C$21</f>
        <v>60.8</v>
      </c>
      <c r="C4438">
        <f>$P$35*'Profilo fotovoltaico'!B4440</f>
        <v>0</v>
      </c>
      <c r="D4438">
        <f>$Q$37*'Profilo eolico'!B4440</f>
        <v>354.74580158635456</v>
      </c>
      <c r="E4438">
        <f>$P$39*'Profilo fotovoltaico'!B4440+'Approvvigionamento energia'!$Q$39*'Profilo eolico'!B4440</f>
        <v>266.05935118976595</v>
      </c>
      <c r="F4438">
        <f>$P$41*'Profilo fotovoltaico'!B4440+'Approvvigionamento energia'!$Q$41*'Profilo eolico'!B4440</f>
        <v>177.37290079317728</v>
      </c>
      <c r="G4438">
        <f>$P$43*'Profilo fotovoltaico'!B4440+'Approvvigionamento energia'!$Q$43*'Profilo eolico'!B4440</f>
        <v>88.68645039658864</v>
      </c>
      <c r="H4438">
        <f t="shared" si="138"/>
        <v>1138.4335154826958</v>
      </c>
      <c r="I4438">
        <f>IF(LCOH!$C$28=Menu!$A$1,'Approvvigionamento energia'!C4438,0)+IF(LCOH!$C$28=Menu!$A$2,'Approvvigionamento energia'!D4438,0)+IF(LCOH!$C$28=Menu!$A$3,'Approvvigionamento energia'!E4438,0)+IF(LCOH!$C$28=Menu!$A$4,'Approvvigionamento energia'!F4438,0)+IF(LCOH!$C$28=Menu!$A$5,'Approvvigionamento energia'!G4438,0)+IF(LCOH!$C$28=Menu!$A$6,'Approvvigionamento energia'!H4438,0)</f>
        <v>177.37290079317728</v>
      </c>
      <c r="J4438">
        <f>'Approvvigionamento energia'!A4438+'Approvvigionamento energia'!B4438+'Approvvigionamento energia'!I4438</f>
        <v>238.17290079317729</v>
      </c>
      <c r="K4438">
        <f>IF(MIN(LCOH!$C$18,J4438)&gt;=$P$48*LCOH!$C$18, MIN(LCOH!$C$18,J4438),0)</f>
        <v>0</v>
      </c>
      <c r="L4438">
        <f t="shared" si="139"/>
        <v>238.17290079317729</v>
      </c>
      <c r="M4438">
        <f>K4438/LCOH!$C$18</f>
        <v>0</v>
      </c>
      <c r="N4438">
        <f>K4438/LCOH!$C$34</f>
        <v>0</v>
      </c>
    </row>
    <row r="4439" spans="1:14" x14ac:dyDescent="0.35">
      <c r="A4439">
        <f>'Profilo fotovoltaico'!B4441*LCOH!$C$20</f>
        <v>0</v>
      </c>
      <c r="B4439">
        <f>'Profilo eolico'!B4441*LCOH!$C$21</f>
        <v>53.400000000000006</v>
      </c>
      <c r="C4439">
        <f>$P$35*'Profilo fotovoltaico'!B4441</f>
        <v>0</v>
      </c>
      <c r="D4439">
        <f>$Q$37*'Profilo eolico'!B4441</f>
        <v>311.56950336696275</v>
      </c>
      <c r="E4439">
        <f>$P$39*'Profilo fotovoltaico'!B4441+'Approvvigionamento energia'!$Q$39*'Profilo eolico'!B4441</f>
        <v>233.67712752522206</v>
      </c>
      <c r="F4439">
        <f>$P$41*'Profilo fotovoltaico'!B4441+'Approvvigionamento energia'!$Q$41*'Profilo eolico'!B4441</f>
        <v>155.78475168348137</v>
      </c>
      <c r="G4439">
        <f>$P$43*'Profilo fotovoltaico'!B4441+'Approvvigionamento energia'!$Q$43*'Profilo eolico'!B4441</f>
        <v>77.892375841740687</v>
      </c>
      <c r="H4439">
        <f t="shared" si="138"/>
        <v>1138.4335154826958</v>
      </c>
      <c r="I4439">
        <f>IF(LCOH!$C$28=Menu!$A$1,'Approvvigionamento energia'!C4439,0)+IF(LCOH!$C$28=Menu!$A$2,'Approvvigionamento energia'!D4439,0)+IF(LCOH!$C$28=Menu!$A$3,'Approvvigionamento energia'!E4439,0)+IF(LCOH!$C$28=Menu!$A$4,'Approvvigionamento energia'!F4439,0)+IF(LCOH!$C$28=Menu!$A$5,'Approvvigionamento energia'!G4439,0)+IF(LCOH!$C$28=Menu!$A$6,'Approvvigionamento energia'!H4439,0)</f>
        <v>155.78475168348137</v>
      </c>
      <c r="J4439">
        <f>'Approvvigionamento energia'!A4439+'Approvvigionamento energia'!B4439+'Approvvigionamento energia'!I4439</f>
        <v>209.18475168348138</v>
      </c>
      <c r="K4439">
        <f>IF(MIN(LCOH!$C$18,J4439)&gt;=$P$48*LCOH!$C$18, MIN(LCOH!$C$18,J4439),0)</f>
        <v>0</v>
      </c>
      <c r="L4439">
        <f t="shared" si="139"/>
        <v>209.18475168348138</v>
      </c>
      <c r="M4439">
        <f>K4439/LCOH!$C$18</f>
        <v>0</v>
      </c>
      <c r="N4439">
        <f>K4439/LCOH!$C$34</f>
        <v>0</v>
      </c>
    </row>
    <row r="4440" spans="1:14" x14ac:dyDescent="0.35">
      <c r="A4440">
        <f>'Profilo fotovoltaico'!B4442*LCOH!$C$20</f>
        <v>0</v>
      </c>
      <c r="B4440">
        <f>'Profilo eolico'!B4442*LCOH!$C$21</f>
        <v>52.3</v>
      </c>
      <c r="C4440">
        <f>$P$35*'Profilo fotovoltaico'!B4442</f>
        <v>0</v>
      </c>
      <c r="D4440">
        <f>$Q$37*'Profilo eolico'!B4442</f>
        <v>305.15140498299911</v>
      </c>
      <c r="E4440">
        <f>$P$39*'Profilo fotovoltaico'!B4442+'Approvvigionamento energia'!$Q$39*'Profilo eolico'!B4442</f>
        <v>228.8635537372493</v>
      </c>
      <c r="F4440">
        <f>$P$41*'Profilo fotovoltaico'!B4442+'Approvvigionamento energia'!$Q$41*'Profilo eolico'!B4442</f>
        <v>152.57570249149956</v>
      </c>
      <c r="G4440">
        <f>$P$43*'Profilo fotovoltaico'!B4442+'Approvvigionamento energia'!$Q$43*'Profilo eolico'!B4442</f>
        <v>76.287851245749778</v>
      </c>
      <c r="H4440">
        <f t="shared" si="138"/>
        <v>1138.4335154826958</v>
      </c>
      <c r="I4440">
        <f>IF(LCOH!$C$28=Menu!$A$1,'Approvvigionamento energia'!C4440,0)+IF(LCOH!$C$28=Menu!$A$2,'Approvvigionamento energia'!D4440,0)+IF(LCOH!$C$28=Menu!$A$3,'Approvvigionamento energia'!E4440,0)+IF(LCOH!$C$28=Menu!$A$4,'Approvvigionamento energia'!F4440,0)+IF(LCOH!$C$28=Menu!$A$5,'Approvvigionamento energia'!G4440,0)+IF(LCOH!$C$28=Menu!$A$6,'Approvvigionamento energia'!H4440,0)</f>
        <v>152.57570249149956</v>
      </c>
      <c r="J4440">
        <f>'Approvvigionamento energia'!A4440+'Approvvigionamento energia'!B4440+'Approvvigionamento energia'!I4440</f>
        <v>204.87570249149957</v>
      </c>
      <c r="K4440">
        <f>IF(MIN(LCOH!$C$18,J4440)&gt;=$P$48*LCOH!$C$18, MIN(LCOH!$C$18,J4440),0)</f>
        <v>0</v>
      </c>
      <c r="L4440">
        <f t="shared" si="139"/>
        <v>204.87570249149957</v>
      </c>
      <c r="M4440">
        <f>K4440/LCOH!$C$18</f>
        <v>0</v>
      </c>
      <c r="N4440">
        <f>K4440/LCOH!$C$34</f>
        <v>0</v>
      </c>
    </row>
    <row r="4441" spans="1:14" x14ac:dyDescent="0.35">
      <c r="A4441">
        <f>'Profilo fotovoltaico'!B4443*LCOH!$C$20</f>
        <v>0</v>
      </c>
      <c r="B4441">
        <f>'Profilo eolico'!B4443*LCOH!$C$21</f>
        <v>57</v>
      </c>
      <c r="C4441">
        <f>$P$35*'Profilo fotovoltaico'!B4443</f>
        <v>0</v>
      </c>
      <c r="D4441">
        <f>$Q$37*'Profilo eolico'!B4443</f>
        <v>332.57418898720744</v>
      </c>
      <c r="E4441">
        <f>$P$39*'Profilo fotovoltaico'!B4443+'Approvvigionamento energia'!$Q$39*'Profilo eolico'!B4443</f>
        <v>249.43064174040558</v>
      </c>
      <c r="F4441">
        <f>$P$41*'Profilo fotovoltaico'!B4443+'Approvvigionamento energia'!$Q$41*'Profilo eolico'!B4443</f>
        <v>166.28709449360372</v>
      </c>
      <c r="G4441">
        <f>$P$43*'Profilo fotovoltaico'!B4443+'Approvvigionamento energia'!$Q$43*'Profilo eolico'!B4443</f>
        <v>83.143547246801859</v>
      </c>
      <c r="H4441">
        <f t="shared" si="138"/>
        <v>1138.4335154826958</v>
      </c>
      <c r="I4441">
        <f>IF(LCOH!$C$28=Menu!$A$1,'Approvvigionamento energia'!C4441,0)+IF(LCOH!$C$28=Menu!$A$2,'Approvvigionamento energia'!D4441,0)+IF(LCOH!$C$28=Menu!$A$3,'Approvvigionamento energia'!E4441,0)+IF(LCOH!$C$28=Menu!$A$4,'Approvvigionamento energia'!F4441,0)+IF(LCOH!$C$28=Menu!$A$5,'Approvvigionamento energia'!G4441,0)+IF(LCOH!$C$28=Menu!$A$6,'Approvvigionamento energia'!H4441,0)</f>
        <v>166.28709449360372</v>
      </c>
      <c r="J4441">
        <f>'Approvvigionamento energia'!A4441+'Approvvigionamento energia'!B4441+'Approvvigionamento energia'!I4441</f>
        <v>223.28709449360372</v>
      </c>
      <c r="K4441">
        <f>IF(MIN(LCOH!$C$18,J4441)&gt;=$P$48*LCOH!$C$18, MIN(LCOH!$C$18,J4441),0)</f>
        <v>0</v>
      </c>
      <c r="L4441">
        <f t="shared" si="139"/>
        <v>223.28709449360372</v>
      </c>
      <c r="M4441">
        <f>K4441/LCOH!$C$18</f>
        <v>0</v>
      </c>
      <c r="N4441">
        <f>K4441/LCOH!$C$34</f>
        <v>0</v>
      </c>
    </row>
    <row r="4442" spans="1:14" x14ac:dyDescent="0.35">
      <c r="A4442">
        <f>'Profilo fotovoltaico'!B4444*LCOH!$C$20</f>
        <v>0</v>
      </c>
      <c r="B4442">
        <f>'Profilo eolico'!B4444*LCOH!$C$21</f>
        <v>66.900000000000006</v>
      </c>
      <c r="C4442">
        <f>$P$35*'Profilo fotovoltaico'!B4444</f>
        <v>0</v>
      </c>
      <c r="D4442">
        <f>$Q$37*'Profilo eolico'!B4444</f>
        <v>390.33707444288029</v>
      </c>
      <c r="E4442">
        <f>$P$39*'Profilo fotovoltaico'!B4444+'Approvvigionamento energia'!$Q$39*'Profilo eolico'!B4444</f>
        <v>292.75280583216022</v>
      </c>
      <c r="F4442">
        <f>$P$41*'Profilo fotovoltaico'!B4444+'Approvvigionamento energia'!$Q$41*'Profilo eolico'!B4444</f>
        <v>195.16853722144015</v>
      </c>
      <c r="G4442">
        <f>$P$43*'Profilo fotovoltaico'!B4444+'Approvvigionamento energia'!$Q$43*'Profilo eolico'!B4444</f>
        <v>97.584268610720073</v>
      </c>
      <c r="H4442">
        <f t="shared" si="138"/>
        <v>1138.4335154826958</v>
      </c>
      <c r="I4442">
        <f>IF(LCOH!$C$28=Menu!$A$1,'Approvvigionamento energia'!C4442,0)+IF(LCOH!$C$28=Menu!$A$2,'Approvvigionamento energia'!D4442,0)+IF(LCOH!$C$28=Menu!$A$3,'Approvvigionamento energia'!E4442,0)+IF(LCOH!$C$28=Menu!$A$4,'Approvvigionamento energia'!F4442,0)+IF(LCOH!$C$28=Menu!$A$5,'Approvvigionamento energia'!G4442,0)+IF(LCOH!$C$28=Menu!$A$6,'Approvvigionamento energia'!H4442,0)</f>
        <v>195.16853722144015</v>
      </c>
      <c r="J4442">
        <f>'Approvvigionamento energia'!A4442+'Approvvigionamento energia'!B4442+'Approvvigionamento energia'!I4442</f>
        <v>262.06853722144012</v>
      </c>
      <c r="K4442">
        <f>IF(MIN(LCOH!$C$18,J4442)&gt;=$P$48*LCOH!$C$18, MIN(LCOH!$C$18,J4442),0)</f>
        <v>0</v>
      </c>
      <c r="L4442">
        <f t="shared" si="139"/>
        <v>262.06853722144012</v>
      </c>
      <c r="M4442">
        <f>K4442/LCOH!$C$18</f>
        <v>0</v>
      </c>
      <c r="N4442">
        <f>K4442/LCOH!$C$34</f>
        <v>0</v>
      </c>
    </row>
    <row r="4443" spans="1:14" x14ac:dyDescent="0.35">
      <c r="A4443">
        <f>'Profilo fotovoltaico'!B4445*LCOH!$C$20</f>
        <v>0</v>
      </c>
      <c r="B4443">
        <f>'Profilo eolico'!B4445*LCOH!$C$21</f>
        <v>78.3</v>
      </c>
      <c r="C4443">
        <f>$P$35*'Profilo fotovoltaico'!B4445</f>
        <v>0</v>
      </c>
      <c r="D4443">
        <f>$Q$37*'Profilo eolico'!B4445</f>
        <v>456.85191224032172</v>
      </c>
      <c r="E4443">
        <f>$P$39*'Profilo fotovoltaico'!B4445+'Approvvigionamento energia'!$Q$39*'Profilo eolico'!B4445</f>
        <v>342.63893418024128</v>
      </c>
      <c r="F4443">
        <f>$P$41*'Profilo fotovoltaico'!B4445+'Approvvigionamento energia'!$Q$41*'Profilo eolico'!B4445</f>
        <v>228.42595612016086</v>
      </c>
      <c r="G4443">
        <f>$P$43*'Profilo fotovoltaico'!B4445+'Approvvigionamento energia'!$Q$43*'Profilo eolico'!B4445</f>
        <v>114.21297806008043</v>
      </c>
      <c r="H4443">
        <f t="shared" si="138"/>
        <v>1138.4335154826958</v>
      </c>
      <c r="I4443">
        <f>IF(LCOH!$C$28=Menu!$A$1,'Approvvigionamento energia'!C4443,0)+IF(LCOH!$C$28=Menu!$A$2,'Approvvigionamento energia'!D4443,0)+IF(LCOH!$C$28=Menu!$A$3,'Approvvigionamento energia'!E4443,0)+IF(LCOH!$C$28=Menu!$A$4,'Approvvigionamento energia'!F4443,0)+IF(LCOH!$C$28=Menu!$A$5,'Approvvigionamento energia'!G4443,0)+IF(LCOH!$C$28=Menu!$A$6,'Approvvigionamento energia'!H4443,0)</f>
        <v>228.42595612016086</v>
      </c>
      <c r="J4443">
        <f>'Approvvigionamento energia'!A4443+'Approvvigionamento energia'!B4443+'Approvvigionamento energia'!I4443</f>
        <v>306.72595612016084</v>
      </c>
      <c r="K4443">
        <f>IF(MIN(LCOH!$C$18,J4443)&gt;=$P$48*LCOH!$C$18, MIN(LCOH!$C$18,J4443),0)</f>
        <v>0</v>
      </c>
      <c r="L4443">
        <f t="shared" si="139"/>
        <v>306.72595612016084</v>
      </c>
      <c r="M4443">
        <f>K4443/LCOH!$C$18</f>
        <v>0</v>
      </c>
      <c r="N4443">
        <f>K4443/LCOH!$C$34</f>
        <v>0</v>
      </c>
    </row>
    <row r="4444" spans="1:14" x14ac:dyDescent="0.35">
      <c r="A4444">
        <f>'Profilo fotovoltaico'!B4446*LCOH!$C$20</f>
        <v>0</v>
      </c>
      <c r="B4444">
        <f>'Profilo eolico'!B4446*LCOH!$C$21</f>
        <v>87.9</v>
      </c>
      <c r="C4444">
        <f>$P$35*'Profilo fotovoltaico'!B4446</f>
        <v>0</v>
      </c>
      <c r="D4444">
        <f>$Q$37*'Profilo eolico'!B4446</f>
        <v>512.86440722764098</v>
      </c>
      <c r="E4444">
        <f>$P$39*'Profilo fotovoltaico'!B4446+'Approvvigionamento energia'!$Q$39*'Profilo eolico'!B4446</f>
        <v>384.64830542073071</v>
      </c>
      <c r="F4444">
        <f>$P$41*'Profilo fotovoltaico'!B4446+'Approvvigionamento energia'!$Q$41*'Profilo eolico'!B4446</f>
        <v>256.43220361382049</v>
      </c>
      <c r="G4444">
        <f>$P$43*'Profilo fotovoltaico'!B4446+'Approvvigionamento energia'!$Q$43*'Profilo eolico'!B4446</f>
        <v>128.21610180691025</v>
      </c>
      <c r="H4444">
        <f t="shared" si="138"/>
        <v>1138.4335154826958</v>
      </c>
      <c r="I4444">
        <f>IF(LCOH!$C$28=Menu!$A$1,'Approvvigionamento energia'!C4444,0)+IF(LCOH!$C$28=Menu!$A$2,'Approvvigionamento energia'!D4444,0)+IF(LCOH!$C$28=Menu!$A$3,'Approvvigionamento energia'!E4444,0)+IF(LCOH!$C$28=Menu!$A$4,'Approvvigionamento energia'!F4444,0)+IF(LCOH!$C$28=Menu!$A$5,'Approvvigionamento energia'!G4444,0)+IF(LCOH!$C$28=Menu!$A$6,'Approvvigionamento energia'!H4444,0)</f>
        <v>256.43220361382049</v>
      </c>
      <c r="J4444">
        <f>'Approvvigionamento energia'!A4444+'Approvvigionamento energia'!B4444+'Approvvigionamento energia'!I4444</f>
        <v>344.33220361382052</v>
      </c>
      <c r="K4444">
        <f>IF(MIN(LCOH!$C$18,J4444)&gt;=$P$48*LCOH!$C$18, MIN(LCOH!$C$18,J4444),0)</f>
        <v>0</v>
      </c>
      <c r="L4444">
        <f t="shared" si="139"/>
        <v>344.33220361382052</v>
      </c>
      <c r="M4444">
        <f>K4444/LCOH!$C$18</f>
        <v>0</v>
      </c>
      <c r="N4444">
        <f>K4444/LCOH!$C$34</f>
        <v>0</v>
      </c>
    </row>
    <row r="4445" spans="1:14" x14ac:dyDescent="0.35">
      <c r="A4445">
        <f>'Profilo fotovoltaico'!B4447*LCOH!$C$20</f>
        <v>0</v>
      </c>
      <c r="B4445">
        <f>'Profilo eolico'!B4447*LCOH!$C$21</f>
        <v>93</v>
      </c>
      <c r="C4445">
        <f>$P$35*'Profilo fotovoltaico'!B4447</f>
        <v>0</v>
      </c>
      <c r="D4445">
        <f>$Q$37*'Profilo eolico'!B4447</f>
        <v>542.62104518965418</v>
      </c>
      <c r="E4445">
        <f>$P$39*'Profilo fotovoltaico'!B4447+'Approvvigionamento energia'!$Q$39*'Profilo eolico'!B4447</f>
        <v>406.96578389224067</v>
      </c>
      <c r="F4445">
        <f>$P$41*'Profilo fotovoltaico'!B4447+'Approvvigionamento energia'!$Q$41*'Profilo eolico'!B4447</f>
        <v>271.31052259482709</v>
      </c>
      <c r="G4445">
        <f>$P$43*'Profilo fotovoltaico'!B4447+'Approvvigionamento energia'!$Q$43*'Profilo eolico'!B4447</f>
        <v>135.65526129741355</v>
      </c>
      <c r="H4445">
        <f t="shared" si="138"/>
        <v>1138.4335154826958</v>
      </c>
      <c r="I4445">
        <f>IF(LCOH!$C$28=Menu!$A$1,'Approvvigionamento energia'!C4445,0)+IF(LCOH!$C$28=Menu!$A$2,'Approvvigionamento energia'!D4445,0)+IF(LCOH!$C$28=Menu!$A$3,'Approvvigionamento energia'!E4445,0)+IF(LCOH!$C$28=Menu!$A$4,'Approvvigionamento energia'!F4445,0)+IF(LCOH!$C$28=Menu!$A$5,'Approvvigionamento energia'!G4445,0)+IF(LCOH!$C$28=Menu!$A$6,'Approvvigionamento energia'!H4445,0)</f>
        <v>271.31052259482709</v>
      </c>
      <c r="J4445">
        <f>'Approvvigionamento energia'!A4445+'Approvvigionamento energia'!B4445+'Approvvigionamento energia'!I4445</f>
        <v>364.31052259482709</v>
      </c>
      <c r="K4445">
        <f>IF(MIN(LCOH!$C$18,J4445)&gt;=$P$48*LCOH!$C$18, MIN(LCOH!$C$18,J4445),0)</f>
        <v>0</v>
      </c>
      <c r="L4445">
        <f t="shared" si="139"/>
        <v>364.31052259482709</v>
      </c>
      <c r="M4445">
        <f>K4445/LCOH!$C$18</f>
        <v>0</v>
      </c>
      <c r="N4445">
        <f>K4445/LCOH!$C$34</f>
        <v>0</v>
      </c>
    </row>
    <row r="4446" spans="1:14" x14ac:dyDescent="0.35">
      <c r="A4446">
        <f>'Profilo fotovoltaico'!B4448*LCOH!$C$20</f>
        <v>46</v>
      </c>
      <c r="B4446">
        <f>'Profilo eolico'!B4448*LCOH!$C$21</f>
        <v>82.9</v>
      </c>
      <c r="C4446">
        <f>$P$35*'Profilo fotovoltaico'!B4448</f>
        <v>338.31216063061498</v>
      </c>
      <c r="D4446">
        <f>$Q$37*'Profilo eolico'!B4448</f>
        <v>483.69123275507889</v>
      </c>
      <c r="E4446">
        <f>$P$39*'Profilo fotovoltaico'!B4448+'Approvvigionamento energia'!$Q$39*'Profilo eolico'!B4448</f>
        <v>447.34646472396287</v>
      </c>
      <c r="F4446">
        <f>$P$41*'Profilo fotovoltaico'!B4448+'Approvvigionamento energia'!$Q$41*'Profilo eolico'!B4448</f>
        <v>411.00169669284696</v>
      </c>
      <c r="G4446">
        <f>$P$43*'Profilo fotovoltaico'!B4448+'Approvvigionamento energia'!$Q$43*'Profilo eolico'!B4448</f>
        <v>374.65692866173094</v>
      </c>
      <c r="H4446">
        <f t="shared" si="138"/>
        <v>1138.4335154826958</v>
      </c>
      <c r="I4446">
        <f>IF(LCOH!$C$28=Menu!$A$1,'Approvvigionamento energia'!C4446,0)+IF(LCOH!$C$28=Menu!$A$2,'Approvvigionamento energia'!D4446,0)+IF(LCOH!$C$28=Menu!$A$3,'Approvvigionamento energia'!E4446,0)+IF(LCOH!$C$28=Menu!$A$4,'Approvvigionamento energia'!F4446,0)+IF(LCOH!$C$28=Menu!$A$5,'Approvvigionamento energia'!G4446,0)+IF(LCOH!$C$28=Menu!$A$6,'Approvvigionamento energia'!H4446,0)</f>
        <v>411.00169669284696</v>
      </c>
      <c r="J4446">
        <f>'Approvvigionamento energia'!A4446+'Approvvigionamento energia'!B4446+'Approvvigionamento energia'!I4446</f>
        <v>539.90169669284694</v>
      </c>
      <c r="K4446">
        <f>IF(MIN(LCOH!$C$18,J4446)&gt;=$P$48*LCOH!$C$18, MIN(LCOH!$C$18,J4446),0)</f>
        <v>539.90169669284694</v>
      </c>
      <c r="L4446">
        <f t="shared" si="139"/>
        <v>0</v>
      </c>
      <c r="M4446">
        <f>K4446/LCOH!$C$18</f>
        <v>0.35993446446189797</v>
      </c>
      <c r="N4446">
        <f>K4446/LCOH!$C$34</f>
        <v>10.402730186760056</v>
      </c>
    </row>
    <row r="4447" spans="1:14" x14ac:dyDescent="0.35">
      <c r="A4447">
        <f>'Profilo fotovoltaico'!B4449*LCOH!$C$20</f>
        <v>144</v>
      </c>
      <c r="B4447">
        <f>'Profilo eolico'!B4449*LCOH!$C$21</f>
        <v>72.8</v>
      </c>
      <c r="C4447">
        <f>$P$35*'Profilo fotovoltaico'!B4449</f>
        <v>1059.0641550175774</v>
      </c>
      <c r="D4447">
        <f>$Q$37*'Profilo eolico'!B4449</f>
        <v>424.76142032050353</v>
      </c>
      <c r="E4447">
        <f>$P$39*'Profilo fotovoltaico'!B4449+'Approvvigionamento energia'!$Q$39*'Profilo eolico'!B4449</f>
        <v>583.33710399477195</v>
      </c>
      <c r="F4447">
        <f>$P$41*'Profilo fotovoltaico'!B4449+'Approvvigionamento energia'!$Q$41*'Profilo eolico'!B4449</f>
        <v>741.91278766904043</v>
      </c>
      <c r="G4447">
        <f>$P$43*'Profilo fotovoltaico'!B4449+'Approvvigionamento energia'!$Q$43*'Profilo eolico'!B4449</f>
        <v>900.4884713433089</v>
      </c>
      <c r="H4447">
        <f t="shared" si="138"/>
        <v>1138.4335154826958</v>
      </c>
      <c r="I4447">
        <f>IF(LCOH!$C$28=Menu!$A$1,'Approvvigionamento energia'!C4447,0)+IF(LCOH!$C$28=Menu!$A$2,'Approvvigionamento energia'!D4447,0)+IF(LCOH!$C$28=Menu!$A$3,'Approvvigionamento energia'!E4447,0)+IF(LCOH!$C$28=Menu!$A$4,'Approvvigionamento energia'!F4447,0)+IF(LCOH!$C$28=Menu!$A$5,'Approvvigionamento energia'!G4447,0)+IF(LCOH!$C$28=Menu!$A$6,'Approvvigionamento energia'!H4447,0)</f>
        <v>741.91278766904043</v>
      </c>
      <c r="J4447">
        <f>'Approvvigionamento energia'!A4447+'Approvvigionamento energia'!B4447+'Approvvigionamento energia'!I4447</f>
        <v>958.71278766904038</v>
      </c>
      <c r="K4447">
        <f>IF(MIN(LCOH!$C$18,J4447)&gt;=$P$48*LCOH!$C$18, MIN(LCOH!$C$18,J4447),0)</f>
        <v>958.71278766904038</v>
      </c>
      <c r="L4447">
        <f t="shared" si="139"/>
        <v>0</v>
      </c>
      <c r="M4447">
        <f>K4447/LCOH!$C$18</f>
        <v>0.63914185844602689</v>
      </c>
      <c r="N4447">
        <f>K4447/LCOH!$C$34</f>
        <v>18.472308047573033</v>
      </c>
    </row>
    <row r="4448" spans="1:14" x14ac:dyDescent="0.35">
      <c r="A4448">
        <f>'Profilo fotovoltaico'!B4450*LCOH!$C$20</f>
        <v>272</v>
      </c>
      <c r="B4448">
        <f>'Profilo eolico'!B4450*LCOH!$C$21</f>
        <v>75.599999999999994</v>
      </c>
      <c r="C4448">
        <f>$P$35*'Profilo fotovoltaico'!B4450</f>
        <v>2000.4545150332019</v>
      </c>
      <c r="D4448">
        <f>$Q$37*'Profilo eolico'!B4450</f>
        <v>441.09839802513829</v>
      </c>
      <c r="E4448">
        <f>$P$39*'Profilo fotovoltaico'!B4450+'Approvvigionamento energia'!$Q$39*'Profilo eolico'!B4450</f>
        <v>830.93742727715414</v>
      </c>
      <c r="F4448">
        <f>$P$41*'Profilo fotovoltaico'!B4450+'Approvvigionamento energia'!$Q$41*'Profilo eolico'!B4450</f>
        <v>1220.77645652917</v>
      </c>
      <c r="G4448">
        <f>$P$43*'Profilo fotovoltaico'!B4450+'Approvvigionamento energia'!$Q$43*'Profilo eolico'!B4450</f>
        <v>1610.615485781186</v>
      </c>
      <c r="H4448">
        <f t="shared" si="138"/>
        <v>1138.4335154826958</v>
      </c>
      <c r="I4448">
        <f>IF(LCOH!$C$28=Menu!$A$1,'Approvvigionamento energia'!C4448,0)+IF(LCOH!$C$28=Menu!$A$2,'Approvvigionamento energia'!D4448,0)+IF(LCOH!$C$28=Menu!$A$3,'Approvvigionamento energia'!E4448,0)+IF(LCOH!$C$28=Menu!$A$4,'Approvvigionamento energia'!F4448,0)+IF(LCOH!$C$28=Menu!$A$5,'Approvvigionamento energia'!G4448,0)+IF(LCOH!$C$28=Menu!$A$6,'Approvvigionamento energia'!H4448,0)</f>
        <v>1220.77645652917</v>
      </c>
      <c r="J4448">
        <f>'Approvvigionamento energia'!A4448+'Approvvigionamento energia'!B4448+'Approvvigionamento energia'!I4448</f>
        <v>1568.3764565291699</v>
      </c>
      <c r="K4448">
        <f>IF(MIN(LCOH!$C$18,J4448)&gt;=$P$48*LCOH!$C$18, MIN(LCOH!$C$18,J4448),0)</f>
        <v>1500</v>
      </c>
      <c r="L4448">
        <f t="shared" si="139"/>
        <v>68.3764565291699</v>
      </c>
      <c r="M4448">
        <f>K4448/LCOH!$C$18</f>
        <v>1</v>
      </c>
      <c r="N4448">
        <f>K4448/LCOH!$C$34</f>
        <v>28.901734104046245</v>
      </c>
    </row>
    <row r="4449" spans="1:14" x14ac:dyDescent="0.35">
      <c r="A4449">
        <f>'Profilo fotovoltaico'!B4451*LCOH!$C$20</f>
        <v>397</v>
      </c>
      <c r="B4449">
        <f>'Profilo eolico'!B4451*LCOH!$C$21</f>
        <v>68.400000000000006</v>
      </c>
      <c r="C4449">
        <f>$P$35*'Profilo fotovoltaico'!B4451</f>
        <v>2919.7810384859599</v>
      </c>
      <c r="D4449">
        <f>$Q$37*'Profilo eolico'!B4451</f>
        <v>399.08902678464892</v>
      </c>
      <c r="E4449">
        <f>$P$39*'Profilo fotovoltaico'!B4451+'Approvvigionamento energia'!$Q$39*'Profilo eolico'!B4451</f>
        <v>1029.2620297099766</v>
      </c>
      <c r="F4449">
        <f>$P$41*'Profilo fotovoltaico'!B4451+'Approvvigionamento energia'!$Q$41*'Profilo eolico'!B4451</f>
        <v>1659.4350326353044</v>
      </c>
      <c r="G4449">
        <f>$P$43*'Profilo fotovoltaico'!B4451+'Approvvigionamento energia'!$Q$43*'Profilo eolico'!B4451</f>
        <v>2289.6080355606318</v>
      </c>
      <c r="H4449">
        <f t="shared" si="138"/>
        <v>1138.4335154826958</v>
      </c>
      <c r="I4449">
        <f>IF(LCOH!$C$28=Menu!$A$1,'Approvvigionamento energia'!C4449,0)+IF(LCOH!$C$28=Menu!$A$2,'Approvvigionamento energia'!D4449,0)+IF(LCOH!$C$28=Menu!$A$3,'Approvvigionamento energia'!E4449,0)+IF(LCOH!$C$28=Menu!$A$4,'Approvvigionamento energia'!F4449,0)+IF(LCOH!$C$28=Menu!$A$5,'Approvvigionamento energia'!G4449,0)+IF(LCOH!$C$28=Menu!$A$6,'Approvvigionamento energia'!H4449,0)</f>
        <v>1659.4350326353044</v>
      </c>
      <c r="J4449">
        <f>'Approvvigionamento energia'!A4449+'Approvvigionamento energia'!B4449+'Approvvigionamento energia'!I4449</f>
        <v>2124.8350326353043</v>
      </c>
      <c r="K4449">
        <f>IF(MIN(LCOH!$C$18,J4449)&gt;=$P$48*LCOH!$C$18, MIN(LCOH!$C$18,J4449),0)</f>
        <v>1500</v>
      </c>
      <c r="L4449">
        <f t="shared" si="139"/>
        <v>624.83503263530429</v>
      </c>
      <c r="M4449">
        <f>K4449/LCOH!$C$18</f>
        <v>1</v>
      </c>
      <c r="N4449">
        <f>K4449/LCOH!$C$34</f>
        <v>28.901734104046245</v>
      </c>
    </row>
    <row r="4450" spans="1:14" x14ac:dyDescent="0.35">
      <c r="A4450">
        <f>'Profilo fotovoltaico'!B4452*LCOH!$C$20</f>
        <v>501</v>
      </c>
      <c r="B4450">
        <f>'Profilo eolico'!B4452*LCOH!$C$21</f>
        <v>60</v>
      </c>
      <c r="C4450">
        <f>$P$35*'Profilo fotovoltaico'!B4452</f>
        <v>3684.6607059986545</v>
      </c>
      <c r="D4450">
        <f>$Q$37*'Profilo eolico'!B4452</f>
        <v>350.07809367074464</v>
      </c>
      <c r="E4450">
        <f>$P$39*'Profilo fotovoltaico'!B4452+'Approvvigionamento energia'!$Q$39*'Profilo eolico'!B4452</f>
        <v>1183.723746752722</v>
      </c>
      <c r="F4450">
        <f>$P$41*'Profilo fotovoltaico'!B4452+'Approvvigionamento energia'!$Q$41*'Profilo eolico'!B4452</f>
        <v>2017.3693998346996</v>
      </c>
      <c r="G4450">
        <f>$P$43*'Profilo fotovoltaico'!B4452+'Approvvigionamento energia'!$Q$43*'Profilo eolico'!B4452</f>
        <v>2851.0150529166772</v>
      </c>
      <c r="H4450">
        <f t="shared" si="138"/>
        <v>1138.4335154826958</v>
      </c>
      <c r="I4450">
        <f>IF(LCOH!$C$28=Menu!$A$1,'Approvvigionamento energia'!C4450,0)+IF(LCOH!$C$28=Menu!$A$2,'Approvvigionamento energia'!D4450,0)+IF(LCOH!$C$28=Menu!$A$3,'Approvvigionamento energia'!E4450,0)+IF(LCOH!$C$28=Menu!$A$4,'Approvvigionamento energia'!F4450,0)+IF(LCOH!$C$28=Menu!$A$5,'Approvvigionamento energia'!G4450,0)+IF(LCOH!$C$28=Menu!$A$6,'Approvvigionamento energia'!H4450,0)</f>
        <v>2017.3693998346996</v>
      </c>
      <c r="J4450">
        <f>'Approvvigionamento energia'!A4450+'Approvvigionamento energia'!B4450+'Approvvigionamento energia'!I4450</f>
        <v>2578.3693998346998</v>
      </c>
      <c r="K4450">
        <f>IF(MIN(LCOH!$C$18,J4450)&gt;=$P$48*LCOH!$C$18, MIN(LCOH!$C$18,J4450),0)</f>
        <v>1500</v>
      </c>
      <c r="L4450">
        <f t="shared" si="139"/>
        <v>1078.3693998346998</v>
      </c>
      <c r="M4450">
        <f>K4450/LCOH!$C$18</f>
        <v>1</v>
      </c>
      <c r="N4450">
        <f>K4450/LCOH!$C$34</f>
        <v>28.901734104046245</v>
      </c>
    </row>
    <row r="4451" spans="1:14" x14ac:dyDescent="0.35">
      <c r="A4451">
        <f>'Profilo fotovoltaico'!B4453*LCOH!$C$20</f>
        <v>577</v>
      </c>
      <c r="B4451">
        <f>'Profilo eolico'!B4453*LCOH!$C$21</f>
        <v>54.9</v>
      </c>
      <c r="C4451">
        <f>$P$35*'Profilo fotovoltaico'!B4453</f>
        <v>4243.6112322579311</v>
      </c>
      <c r="D4451">
        <f>$Q$37*'Profilo eolico'!B4453</f>
        <v>320.32145570873132</v>
      </c>
      <c r="E4451">
        <f>$P$39*'Profilo fotovoltaico'!B4453+'Approvvigionamento energia'!$Q$39*'Profilo eolico'!B4453</f>
        <v>1301.1438998460312</v>
      </c>
      <c r="F4451">
        <f>$P$41*'Profilo fotovoltaico'!B4453+'Approvvigionamento energia'!$Q$41*'Profilo eolico'!B4453</f>
        <v>2281.9663439833312</v>
      </c>
      <c r="G4451">
        <f>$P$43*'Profilo fotovoltaico'!B4453+'Approvvigionamento energia'!$Q$43*'Profilo eolico'!B4453</f>
        <v>3262.7887881206316</v>
      </c>
      <c r="H4451">
        <f t="shared" si="138"/>
        <v>1138.4335154826958</v>
      </c>
      <c r="I4451">
        <f>IF(LCOH!$C$28=Menu!$A$1,'Approvvigionamento energia'!C4451,0)+IF(LCOH!$C$28=Menu!$A$2,'Approvvigionamento energia'!D4451,0)+IF(LCOH!$C$28=Menu!$A$3,'Approvvigionamento energia'!E4451,0)+IF(LCOH!$C$28=Menu!$A$4,'Approvvigionamento energia'!F4451,0)+IF(LCOH!$C$28=Menu!$A$5,'Approvvigionamento energia'!G4451,0)+IF(LCOH!$C$28=Menu!$A$6,'Approvvigionamento energia'!H4451,0)</f>
        <v>2281.9663439833312</v>
      </c>
      <c r="J4451">
        <f>'Approvvigionamento energia'!A4451+'Approvvigionamento energia'!B4451+'Approvvigionamento energia'!I4451</f>
        <v>2913.8663439833313</v>
      </c>
      <c r="K4451">
        <f>IF(MIN(LCOH!$C$18,J4451)&gt;=$P$48*LCOH!$C$18, MIN(LCOH!$C$18,J4451),0)</f>
        <v>1500</v>
      </c>
      <c r="L4451">
        <f t="shared" si="139"/>
        <v>1413.8663439833313</v>
      </c>
      <c r="M4451">
        <f>K4451/LCOH!$C$18</f>
        <v>1</v>
      </c>
      <c r="N4451">
        <f>K4451/LCOH!$C$34</f>
        <v>28.901734104046245</v>
      </c>
    </row>
    <row r="4452" spans="1:14" x14ac:dyDescent="0.35">
      <c r="A4452">
        <f>'Profilo fotovoltaico'!B4454*LCOH!$C$20</f>
        <v>621</v>
      </c>
      <c r="B4452">
        <f>'Profilo eolico'!B4454*LCOH!$C$21</f>
        <v>52.6</v>
      </c>
      <c r="C4452">
        <f>$P$35*'Profilo fotovoltaico'!B4454</f>
        <v>4567.214168513302</v>
      </c>
      <c r="D4452">
        <f>$Q$37*'Profilo eolico'!B4454</f>
        <v>306.90179545135283</v>
      </c>
      <c r="E4452">
        <f>$P$39*'Profilo fotovoltaico'!B4454+'Approvvigionamento energia'!$Q$39*'Profilo eolico'!B4454</f>
        <v>1371.9798887168402</v>
      </c>
      <c r="F4452">
        <f>$P$41*'Profilo fotovoltaico'!B4454+'Approvvigionamento energia'!$Q$41*'Profilo eolico'!B4454</f>
        <v>2437.0579819823274</v>
      </c>
      <c r="G4452">
        <f>$P$43*'Profilo fotovoltaico'!B4454+'Approvvigionamento energia'!$Q$43*'Profilo eolico'!B4454</f>
        <v>3502.1360752478149</v>
      </c>
      <c r="H4452">
        <f t="shared" si="138"/>
        <v>1138.4335154826958</v>
      </c>
      <c r="I4452">
        <f>IF(LCOH!$C$28=Menu!$A$1,'Approvvigionamento energia'!C4452,0)+IF(LCOH!$C$28=Menu!$A$2,'Approvvigionamento energia'!D4452,0)+IF(LCOH!$C$28=Menu!$A$3,'Approvvigionamento energia'!E4452,0)+IF(LCOH!$C$28=Menu!$A$4,'Approvvigionamento energia'!F4452,0)+IF(LCOH!$C$28=Menu!$A$5,'Approvvigionamento energia'!G4452,0)+IF(LCOH!$C$28=Menu!$A$6,'Approvvigionamento energia'!H4452,0)</f>
        <v>2437.0579819823274</v>
      </c>
      <c r="J4452">
        <f>'Approvvigionamento energia'!A4452+'Approvvigionamento energia'!B4452+'Approvvigionamento energia'!I4452</f>
        <v>3110.6579819823273</v>
      </c>
      <c r="K4452">
        <f>IF(MIN(LCOH!$C$18,J4452)&gt;=$P$48*LCOH!$C$18, MIN(LCOH!$C$18,J4452),0)</f>
        <v>1500</v>
      </c>
      <c r="L4452">
        <f t="shared" si="139"/>
        <v>1610.6579819823273</v>
      </c>
      <c r="M4452">
        <f>K4452/LCOH!$C$18</f>
        <v>1</v>
      </c>
      <c r="N4452">
        <f>K4452/LCOH!$C$34</f>
        <v>28.901734104046245</v>
      </c>
    </row>
    <row r="4453" spans="1:14" x14ac:dyDescent="0.35">
      <c r="A4453">
        <f>'Profilo fotovoltaico'!B4455*LCOH!$C$20</f>
        <v>632</v>
      </c>
      <c r="B4453">
        <f>'Profilo eolico'!B4455*LCOH!$C$21</f>
        <v>54.199999999999996</v>
      </c>
      <c r="C4453">
        <f>$P$35*'Profilo fotovoltaico'!B4455</f>
        <v>4648.1149025771447</v>
      </c>
      <c r="D4453">
        <f>$Q$37*'Profilo eolico'!B4455</f>
        <v>316.23721128257267</v>
      </c>
      <c r="E4453">
        <f>$P$39*'Profilo fotovoltaico'!B4455+'Approvvigionamento energia'!$Q$39*'Profilo eolico'!B4455</f>
        <v>1399.2066341062157</v>
      </c>
      <c r="F4453">
        <f>$P$41*'Profilo fotovoltaico'!B4455+'Approvvigionamento energia'!$Q$41*'Profilo eolico'!B4455</f>
        <v>2482.1760569298585</v>
      </c>
      <c r="G4453">
        <f>$P$43*'Profilo fotovoltaico'!B4455+'Approvvigionamento energia'!$Q$43*'Profilo eolico'!B4455</f>
        <v>3565.1454797535021</v>
      </c>
      <c r="H4453">
        <f t="shared" si="138"/>
        <v>1138.4335154826958</v>
      </c>
      <c r="I4453">
        <f>IF(LCOH!$C$28=Menu!$A$1,'Approvvigionamento energia'!C4453,0)+IF(LCOH!$C$28=Menu!$A$2,'Approvvigionamento energia'!D4453,0)+IF(LCOH!$C$28=Menu!$A$3,'Approvvigionamento energia'!E4453,0)+IF(LCOH!$C$28=Menu!$A$4,'Approvvigionamento energia'!F4453,0)+IF(LCOH!$C$28=Menu!$A$5,'Approvvigionamento energia'!G4453,0)+IF(LCOH!$C$28=Menu!$A$6,'Approvvigionamento energia'!H4453,0)</f>
        <v>2482.1760569298585</v>
      </c>
      <c r="J4453">
        <f>'Approvvigionamento energia'!A4453+'Approvvigionamento energia'!B4453+'Approvvigionamento energia'!I4453</f>
        <v>3168.3760569298584</v>
      </c>
      <c r="K4453">
        <f>IF(MIN(LCOH!$C$18,J4453)&gt;=$P$48*LCOH!$C$18, MIN(LCOH!$C$18,J4453),0)</f>
        <v>1500</v>
      </c>
      <c r="L4453">
        <f t="shared" si="139"/>
        <v>1668.3760569298584</v>
      </c>
      <c r="M4453">
        <f>K4453/LCOH!$C$18</f>
        <v>1</v>
      </c>
      <c r="N4453">
        <f>K4453/LCOH!$C$34</f>
        <v>28.901734104046245</v>
      </c>
    </row>
    <row r="4454" spans="1:14" x14ac:dyDescent="0.35">
      <c r="A4454">
        <f>'Profilo fotovoltaico'!B4456*LCOH!$C$20</f>
        <v>609</v>
      </c>
      <c r="B4454">
        <f>'Profilo eolico'!B4456*LCOH!$C$21</f>
        <v>59.8</v>
      </c>
      <c r="C4454">
        <f>$P$35*'Profilo fotovoltaico'!B4456</f>
        <v>4478.9588222618377</v>
      </c>
      <c r="D4454">
        <f>$Q$37*'Profilo eolico'!B4456</f>
        <v>348.91116669184214</v>
      </c>
      <c r="E4454">
        <f>$P$39*'Profilo fotovoltaico'!B4456+'Approvvigionamento energia'!$Q$39*'Profilo eolico'!B4456</f>
        <v>1381.4230805843411</v>
      </c>
      <c r="F4454">
        <f>$P$41*'Profilo fotovoltaico'!B4456+'Approvvigionamento energia'!$Q$41*'Profilo eolico'!B4456</f>
        <v>2413.9349944768401</v>
      </c>
      <c r="G4454">
        <f>$P$43*'Profilo fotovoltaico'!B4456+'Approvvigionamento energia'!$Q$43*'Profilo eolico'!B4456</f>
        <v>3446.4469083693384</v>
      </c>
      <c r="H4454">
        <f t="shared" si="138"/>
        <v>1138.4335154826958</v>
      </c>
      <c r="I4454">
        <f>IF(LCOH!$C$28=Menu!$A$1,'Approvvigionamento energia'!C4454,0)+IF(LCOH!$C$28=Menu!$A$2,'Approvvigionamento energia'!D4454,0)+IF(LCOH!$C$28=Menu!$A$3,'Approvvigionamento energia'!E4454,0)+IF(LCOH!$C$28=Menu!$A$4,'Approvvigionamento energia'!F4454,0)+IF(LCOH!$C$28=Menu!$A$5,'Approvvigionamento energia'!G4454,0)+IF(LCOH!$C$28=Menu!$A$6,'Approvvigionamento energia'!H4454,0)</f>
        <v>2413.9349944768401</v>
      </c>
      <c r="J4454">
        <f>'Approvvigionamento energia'!A4454+'Approvvigionamento energia'!B4454+'Approvvigionamento energia'!I4454</f>
        <v>3082.7349944768403</v>
      </c>
      <c r="K4454">
        <f>IF(MIN(LCOH!$C$18,J4454)&gt;=$P$48*LCOH!$C$18, MIN(LCOH!$C$18,J4454),0)</f>
        <v>1500</v>
      </c>
      <c r="L4454">
        <f t="shared" si="139"/>
        <v>1582.7349944768403</v>
      </c>
      <c r="M4454">
        <f>K4454/LCOH!$C$18</f>
        <v>1</v>
      </c>
      <c r="N4454">
        <f>K4454/LCOH!$C$34</f>
        <v>28.901734104046245</v>
      </c>
    </row>
    <row r="4455" spans="1:14" x14ac:dyDescent="0.35">
      <c r="A4455">
        <f>'Profilo fotovoltaico'!B4457*LCOH!$C$20</f>
        <v>552</v>
      </c>
      <c r="B4455">
        <f>'Profilo eolico'!B4457*LCOH!$C$21</f>
        <v>68.099999999999994</v>
      </c>
      <c r="C4455">
        <f>$P$35*'Profilo fotovoltaico'!B4457</f>
        <v>4059.74592756738</v>
      </c>
      <c r="D4455">
        <f>$Q$37*'Profilo eolico'!B4457</f>
        <v>397.33863631629515</v>
      </c>
      <c r="E4455">
        <f>$P$39*'Profilo fotovoltaico'!B4457+'Approvvigionamento energia'!$Q$39*'Profilo eolico'!B4457</f>
        <v>1312.9404591290663</v>
      </c>
      <c r="F4455">
        <f>$P$41*'Profilo fotovoltaico'!B4457+'Approvvigionamento energia'!$Q$41*'Profilo eolico'!B4457</f>
        <v>2228.5422819418377</v>
      </c>
      <c r="G4455">
        <f>$P$43*'Profilo fotovoltaico'!B4457+'Approvvigionamento energia'!$Q$43*'Profilo eolico'!B4457</f>
        <v>3144.1441047546091</v>
      </c>
      <c r="H4455">
        <f t="shared" si="138"/>
        <v>1138.4335154826958</v>
      </c>
      <c r="I4455">
        <f>IF(LCOH!$C$28=Menu!$A$1,'Approvvigionamento energia'!C4455,0)+IF(LCOH!$C$28=Menu!$A$2,'Approvvigionamento energia'!D4455,0)+IF(LCOH!$C$28=Menu!$A$3,'Approvvigionamento energia'!E4455,0)+IF(LCOH!$C$28=Menu!$A$4,'Approvvigionamento energia'!F4455,0)+IF(LCOH!$C$28=Menu!$A$5,'Approvvigionamento energia'!G4455,0)+IF(LCOH!$C$28=Menu!$A$6,'Approvvigionamento energia'!H4455,0)</f>
        <v>2228.5422819418377</v>
      </c>
      <c r="J4455">
        <f>'Approvvigionamento energia'!A4455+'Approvvigionamento energia'!B4455+'Approvvigionamento energia'!I4455</f>
        <v>2848.6422819418376</v>
      </c>
      <c r="K4455">
        <f>IF(MIN(LCOH!$C$18,J4455)&gt;=$P$48*LCOH!$C$18, MIN(LCOH!$C$18,J4455),0)</f>
        <v>1500</v>
      </c>
      <c r="L4455">
        <f t="shared" si="139"/>
        <v>1348.6422819418376</v>
      </c>
      <c r="M4455">
        <f>K4455/LCOH!$C$18</f>
        <v>1</v>
      </c>
      <c r="N4455">
        <f>K4455/LCOH!$C$34</f>
        <v>28.901734104046245</v>
      </c>
    </row>
    <row r="4456" spans="1:14" x14ac:dyDescent="0.35">
      <c r="A4456">
        <f>'Profilo fotovoltaico'!B4458*LCOH!$C$20</f>
        <v>454</v>
      </c>
      <c r="B4456">
        <f>'Profilo eolico'!B4458*LCOH!$C$21</f>
        <v>77.899999999999991</v>
      </c>
      <c r="C4456">
        <f>$P$35*'Profilo fotovoltaico'!B4458</f>
        <v>3338.9939331804176</v>
      </c>
      <c r="D4456">
        <f>$Q$37*'Profilo eolico'!B4458</f>
        <v>454.51805828251679</v>
      </c>
      <c r="E4456">
        <f>$P$39*'Profilo fotovoltaico'!B4458+'Approvvigionamento energia'!$Q$39*'Profilo eolico'!B4458</f>
        <v>1175.637027006992</v>
      </c>
      <c r="F4456">
        <f>$P$41*'Profilo fotovoltaico'!B4458+'Approvvigionamento energia'!$Q$41*'Profilo eolico'!B4458</f>
        <v>1896.7559957314672</v>
      </c>
      <c r="G4456">
        <f>$P$43*'Profilo fotovoltaico'!B4458+'Approvvigionamento energia'!$Q$43*'Profilo eolico'!B4458</f>
        <v>2617.8749644559425</v>
      </c>
      <c r="H4456">
        <f t="shared" si="138"/>
        <v>1138.4335154826958</v>
      </c>
      <c r="I4456">
        <f>IF(LCOH!$C$28=Menu!$A$1,'Approvvigionamento energia'!C4456,0)+IF(LCOH!$C$28=Menu!$A$2,'Approvvigionamento energia'!D4456,0)+IF(LCOH!$C$28=Menu!$A$3,'Approvvigionamento energia'!E4456,0)+IF(LCOH!$C$28=Menu!$A$4,'Approvvigionamento energia'!F4456,0)+IF(LCOH!$C$28=Menu!$A$5,'Approvvigionamento energia'!G4456,0)+IF(LCOH!$C$28=Menu!$A$6,'Approvvigionamento energia'!H4456,0)</f>
        <v>1896.7559957314672</v>
      </c>
      <c r="J4456">
        <f>'Approvvigionamento energia'!A4456+'Approvvigionamento energia'!B4456+'Approvvigionamento energia'!I4456</f>
        <v>2428.6559957314671</v>
      </c>
      <c r="K4456">
        <f>IF(MIN(LCOH!$C$18,J4456)&gt;=$P$48*LCOH!$C$18, MIN(LCOH!$C$18,J4456),0)</f>
        <v>1500</v>
      </c>
      <c r="L4456">
        <f t="shared" si="139"/>
        <v>928.6559957314671</v>
      </c>
      <c r="M4456">
        <f>K4456/LCOH!$C$18</f>
        <v>1</v>
      </c>
      <c r="N4456">
        <f>K4456/LCOH!$C$34</f>
        <v>28.901734104046245</v>
      </c>
    </row>
    <row r="4457" spans="1:14" x14ac:dyDescent="0.35">
      <c r="A4457">
        <f>'Profilo fotovoltaico'!B4459*LCOH!$C$20</f>
        <v>331</v>
      </c>
      <c r="B4457">
        <f>'Profilo eolico'!B4459*LCOH!$C$21</f>
        <v>82.9</v>
      </c>
      <c r="C4457">
        <f>$P$35*'Profilo fotovoltaico'!B4459</f>
        <v>2434.3766341029036</v>
      </c>
      <c r="D4457">
        <f>$Q$37*'Profilo eolico'!B4459</f>
        <v>483.69123275507889</v>
      </c>
      <c r="E4457">
        <f>$P$39*'Profilo fotovoltaico'!B4459+'Approvvigionamento energia'!$Q$39*'Profilo eolico'!B4459</f>
        <v>971.36258309203504</v>
      </c>
      <c r="F4457">
        <f>$P$41*'Profilo fotovoltaico'!B4459+'Approvvigionamento energia'!$Q$41*'Profilo eolico'!B4459</f>
        <v>1459.0339334289913</v>
      </c>
      <c r="G4457">
        <f>$P$43*'Profilo fotovoltaico'!B4459+'Approvvigionamento energia'!$Q$43*'Profilo eolico'!B4459</f>
        <v>1946.7052837659476</v>
      </c>
      <c r="H4457">
        <f t="shared" si="138"/>
        <v>1138.4335154826958</v>
      </c>
      <c r="I4457">
        <f>IF(LCOH!$C$28=Menu!$A$1,'Approvvigionamento energia'!C4457,0)+IF(LCOH!$C$28=Menu!$A$2,'Approvvigionamento energia'!D4457,0)+IF(LCOH!$C$28=Menu!$A$3,'Approvvigionamento energia'!E4457,0)+IF(LCOH!$C$28=Menu!$A$4,'Approvvigionamento energia'!F4457,0)+IF(LCOH!$C$28=Menu!$A$5,'Approvvigionamento energia'!G4457,0)+IF(LCOH!$C$28=Menu!$A$6,'Approvvigionamento energia'!H4457,0)</f>
        <v>1459.0339334289913</v>
      </c>
      <c r="J4457">
        <f>'Approvvigionamento energia'!A4457+'Approvvigionamento energia'!B4457+'Approvvigionamento energia'!I4457</f>
        <v>1872.9339334289912</v>
      </c>
      <c r="K4457">
        <f>IF(MIN(LCOH!$C$18,J4457)&gt;=$P$48*LCOH!$C$18, MIN(LCOH!$C$18,J4457),0)</f>
        <v>1500</v>
      </c>
      <c r="L4457">
        <f t="shared" si="139"/>
        <v>372.93393342899117</v>
      </c>
      <c r="M4457">
        <f>K4457/LCOH!$C$18</f>
        <v>1</v>
      </c>
      <c r="N4457">
        <f>K4457/LCOH!$C$34</f>
        <v>28.901734104046245</v>
      </c>
    </row>
    <row r="4458" spans="1:14" x14ac:dyDescent="0.35">
      <c r="A4458">
        <f>'Profilo fotovoltaico'!B4460*LCOH!$C$20</f>
        <v>200</v>
      </c>
      <c r="B4458">
        <f>'Profilo eolico'!B4460*LCOH!$C$21</f>
        <v>88.8</v>
      </c>
      <c r="C4458">
        <f>$P$35*'Profilo fotovoltaico'!B4460</f>
        <v>1470.922437524413</v>
      </c>
      <c r="D4458">
        <f>$Q$37*'Profilo eolico'!B4460</f>
        <v>518.11557863270207</v>
      </c>
      <c r="E4458">
        <f>$P$39*'Profilo fotovoltaico'!B4460+'Approvvigionamento energia'!$Q$39*'Profilo eolico'!B4460</f>
        <v>756.31729335562977</v>
      </c>
      <c r="F4458">
        <f>$P$41*'Profilo fotovoltaico'!B4460+'Approvvigionamento energia'!$Q$41*'Profilo eolico'!B4460</f>
        <v>994.51900807855759</v>
      </c>
      <c r="G4458">
        <f>$P$43*'Profilo fotovoltaico'!B4460+'Approvvigionamento energia'!$Q$43*'Profilo eolico'!B4460</f>
        <v>1232.7207228014852</v>
      </c>
      <c r="H4458">
        <f t="shared" si="138"/>
        <v>1138.4335154826958</v>
      </c>
      <c r="I4458">
        <f>IF(LCOH!$C$28=Menu!$A$1,'Approvvigionamento energia'!C4458,0)+IF(LCOH!$C$28=Menu!$A$2,'Approvvigionamento energia'!D4458,0)+IF(LCOH!$C$28=Menu!$A$3,'Approvvigionamento energia'!E4458,0)+IF(LCOH!$C$28=Menu!$A$4,'Approvvigionamento energia'!F4458,0)+IF(LCOH!$C$28=Menu!$A$5,'Approvvigionamento energia'!G4458,0)+IF(LCOH!$C$28=Menu!$A$6,'Approvvigionamento energia'!H4458,0)</f>
        <v>994.51900807855759</v>
      </c>
      <c r="J4458">
        <f>'Approvvigionamento energia'!A4458+'Approvvigionamento energia'!B4458+'Approvvigionamento energia'!I4458</f>
        <v>1283.3190080785575</v>
      </c>
      <c r="K4458">
        <f>IF(MIN(LCOH!$C$18,J4458)&gt;=$P$48*LCOH!$C$18, MIN(LCOH!$C$18,J4458),0)</f>
        <v>1283.3190080785575</v>
      </c>
      <c r="L4458">
        <f t="shared" si="139"/>
        <v>0</v>
      </c>
      <c r="M4458">
        <f>K4458/LCOH!$C$18</f>
        <v>0.85554600538570502</v>
      </c>
      <c r="N4458">
        <f>K4458/LCOH!$C$34</f>
        <v>24.726763161436562</v>
      </c>
    </row>
    <row r="4459" spans="1:14" x14ac:dyDescent="0.35">
      <c r="A4459">
        <f>'Profilo fotovoltaico'!B4461*LCOH!$C$20</f>
        <v>82</v>
      </c>
      <c r="B4459">
        <f>'Profilo eolico'!B4461*LCOH!$C$21</f>
        <v>100.6</v>
      </c>
      <c r="C4459">
        <f>$P$35*'Profilo fotovoltaico'!B4461</f>
        <v>603.07819938500938</v>
      </c>
      <c r="D4459">
        <f>$Q$37*'Profilo eolico'!B4461</f>
        <v>586.96427038794855</v>
      </c>
      <c r="E4459">
        <f>$P$39*'Profilo fotovoltaico'!B4461+'Approvvigionamento energia'!$Q$39*'Profilo eolico'!B4461</f>
        <v>590.9927526372137</v>
      </c>
      <c r="F4459">
        <f>$P$41*'Profilo fotovoltaico'!B4461+'Approvvigionamento energia'!$Q$41*'Profilo eolico'!B4461</f>
        <v>595.02123488647896</v>
      </c>
      <c r="G4459">
        <f>$P$43*'Profilo fotovoltaico'!B4461+'Approvvigionamento energia'!$Q$43*'Profilo eolico'!B4461</f>
        <v>599.04971713574423</v>
      </c>
      <c r="H4459">
        <f t="shared" si="138"/>
        <v>1138.4335154826958</v>
      </c>
      <c r="I4459">
        <f>IF(LCOH!$C$28=Menu!$A$1,'Approvvigionamento energia'!C4459,0)+IF(LCOH!$C$28=Menu!$A$2,'Approvvigionamento energia'!D4459,0)+IF(LCOH!$C$28=Menu!$A$3,'Approvvigionamento energia'!E4459,0)+IF(LCOH!$C$28=Menu!$A$4,'Approvvigionamento energia'!F4459,0)+IF(LCOH!$C$28=Menu!$A$5,'Approvvigionamento energia'!G4459,0)+IF(LCOH!$C$28=Menu!$A$6,'Approvvigionamento energia'!H4459,0)</f>
        <v>595.02123488647896</v>
      </c>
      <c r="J4459">
        <f>'Approvvigionamento energia'!A4459+'Approvvigionamento energia'!B4459+'Approvvigionamento energia'!I4459</f>
        <v>777.62123488647899</v>
      </c>
      <c r="K4459">
        <f>IF(MIN(LCOH!$C$18,J4459)&gt;=$P$48*LCOH!$C$18, MIN(LCOH!$C$18,J4459),0)</f>
        <v>777.62123488647899</v>
      </c>
      <c r="L4459">
        <f t="shared" si="139"/>
        <v>0</v>
      </c>
      <c r="M4459">
        <f>K4459/LCOH!$C$18</f>
        <v>0.518414156590986</v>
      </c>
      <c r="N4459">
        <f>K4459/LCOH!$C$34</f>
        <v>14.983068109566069</v>
      </c>
    </row>
    <row r="4460" spans="1:14" x14ac:dyDescent="0.35">
      <c r="A4460">
        <f>'Profilo fotovoltaico'!B4462*LCOH!$C$20</f>
        <v>10</v>
      </c>
      <c r="B4460">
        <f>'Profilo eolico'!B4462*LCOH!$C$21</f>
        <v>107.6</v>
      </c>
      <c r="C4460">
        <f>$P$35*'Profilo fotovoltaico'!B4462</f>
        <v>73.546121876220653</v>
      </c>
      <c r="D4460">
        <f>$Q$37*'Profilo eolico'!B4462</f>
        <v>627.80671464953548</v>
      </c>
      <c r="E4460">
        <f>$P$39*'Profilo fotovoltaico'!B4462+'Approvvigionamento energia'!$Q$39*'Profilo eolico'!B4462</f>
        <v>489.24156645620673</v>
      </c>
      <c r="F4460">
        <f>$P$41*'Profilo fotovoltaico'!B4462+'Approvvigionamento energia'!$Q$41*'Profilo eolico'!B4462</f>
        <v>350.67641826287809</v>
      </c>
      <c r="G4460">
        <f>$P$43*'Profilo fotovoltaico'!B4462+'Approvvigionamento energia'!$Q$43*'Profilo eolico'!B4462</f>
        <v>212.11127006954936</v>
      </c>
      <c r="H4460">
        <f t="shared" si="138"/>
        <v>1138.4335154826958</v>
      </c>
      <c r="I4460">
        <f>IF(LCOH!$C$28=Menu!$A$1,'Approvvigionamento energia'!C4460,0)+IF(LCOH!$C$28=Menu!$A$2,'Approvvigionamento energia'!D4460,0)+IF(LCOH!$C$28=Menu!$A$3,'Approvvigionamento energia'!E4460,0)+IF(LCOH!$C$28=Menu!$A$4,'Approvvigionamento energia'!F4460,0)+IF(LCOH!$C$28=Menu!$A$5,'Approvvigionamento energia'!G4460,0)+IF(LCOH!$C$28=Menu!$A$6,'Approvvigionamento energia'!H4460,0)</f>
        <v>350.67641826287809</v>
      </c>
      <c r="J4460">
        <f>'Approvvigionamento energia'!A4460+'Approvvigionamento energia'!B4460+'Approvvigionamento energia'!I4460</f>
        <v>468.27641826287811</v>
      </c>
      <c r="K4460">
        <f>IF(MIN(LCOH!$C$18,J4460)&gt;=$P$48*LCOH!$C$18, MIN(LCOH!$C$18,J4460),0)</f>
        <v>468.27641826287811</v>
      </c>
      <c r="L4460">
        <f t="shared" si="139"/>
        <v>0</v>
      </c>
      <c r="M4460">
        <f>K4460/LCOH!$C$18</f>
        <v>0.31218427884191874</v>
      </c>
      <c r="N4460">
        <f>K4460/LCOH!$C$34</f>
        <v>9.0226670185525641</v>
      </c>
    </row>
    <row r="4461" spans="1:14" x14ac:dyDescent="0.35">
      <c r="A4461">
        <f>'Profilo fotovoltaico'!B4463*LCOH!$C$20</f>
        <v>0</v>
      </c>
      <c r="B4461">
        <f>'Profilo eolico'!B4463*LCOH!$C$21</f>
        <v>85</v>
      </c>
      <c r="C4461">
        <f>$P$35*'Profilo fotovoltaico'!B4463</f>
        <v>0</v>
      </c>
      <c r="D4461">
        <f>$Q$37*'Profilo eolico'!B4463</f>
        <v>495.94396603355494</v>
      </c>
      <c r="E4461">
        <f>$P$39*'Profilo fotovoltaico'!B4463+'Approvvigionamento energia'!$Q$39*'Profilo eolico'!B4463</f>
        <v>371.95797452516621</v>
      </c>
      <c r="F4461">
        <f>$P$41*'Profilo fotovoltaico'!B4463+'Approvvigionamento energia'!$Q$41*'Profilo eolico'!B4463</f>
        <v>247.97198301677747</v>
      </c>
      <c r="G4461">
        <f>$P$43*'Profilo fotovoltaico'!B4463+'Approvvigionamento energia'!$Q$43*'Profilo eolico'!B4463</f>
        <v>123.98599150838874</v>
      </c>
      <c r="H4461">
        <f t="shared" si="138"/>
        <v>1138.4335154826958</v>
      </c>
      <c r="I4461">
        <f>IF(LCOH!$C$28=Menu!$A$1,'Approvvigionamento energia'!C4461,0)+IF(LCOH!$C$28=Menu!$A$2,'Approvvigionamento energia'!D4461,0)+IF(LCOH!$C$28=Menu!$A$3,'Approvvigionamento energia'!E4461,0)+IF(LCOH!$C$28=Menu!$A$4,'Approvvigionamento energia'!F4461,0)+IF(LCOH!$C$28=Menu!$A$5,'Approvvigionamento energia'!G4461,0)+IF(LCOH!$C$28=Menu!$A$6,'Approvvigionamento energia'!H4461,0)</f>
        <v>247.97198301677747</v>
      </c>
      <c r="J4461">
        <f>'Approvvigionamento energia'!A4461+'Approvvigionamento energia'!B4461+'Approvvigionamento energia'!I4461</f>
        <v>332.97198301677747</v>
      </c>
      <c r="K4461">
        <f>IF(MIN(LCOH!$C$18,J4461)&gt;=$P$48*LCOH!$C$18, MIN(LCOH!$C$18,J4461),0)</f>
        <v>0</v>
      </c>
      <c r="L4461">
        <f t="shared" si="139"/>
        <v>332.97198301677747</v>
      </c>
      <c r="M4461">
        <f>K4461/LCOH!$C$18</f>
        <v>0</v>
      </c>
      <c r="N4461">
        <f>K4461/LCOH!$C$34</f>
        <v>0</v>
      </c>
    </row>
    <row r="4462" spans="1:14" x14ac:dyDescent="0.35">
      <c r="A4462">
        <f>'Profilo fotovoltaico'!B4464*LCOH!$C$20</f>
        <v>0</v>
      </c>
      <c r="B4462">
        <f>'Profilo eolico'!B4464*LCOH!$C$21</f>
        <v>64.8</v>
      </c>
      <c r="C4462">
        <f>$P$35*'Profilo fotovoltaico'!B4464</f>
        <v>0</v>
      </c>
      <c r="D4462">
        <f>$Q$37*'Profilo eolico'!B4464</f>
        <v>378.08434116440424</v>
      </c>
      <c r="E4462">
        <f>$P$39*'Profilo fotovoltaico'!B4464+'Approvvigionamento energia'!$Q$39*'Profilo eolico'!B4464</f>
        <v>283.56325587330315</v>
      </c>
      <c r="F4462">
        <f>$P$41*'Profilo fotovoltaico'!B4464+'Approvvigionamento energia'!$Q$41*'Profilo eolico'!B4464</f>
        <v>189.04217058220212</v>
      </c>
      <c r="G4462">
        <f>$P$43*'Profilo fotovoltaico'!B4464+'Approvvigionamento energia'!$Q$43*'Profilo eolico'!B4464</f>
        <v>94.521085291101059</v>
      </c>
      <c r="H4462">
        <f t="shared" si="138"/>
        <v>1138.4335154826958</v>
      </c>
      <c r="I4462">
        <f>IF(LCOH!$C$28=Menu!$A$1,'Approvvigionamento energia'!C4462,0)+IF(LCOH!$C$28=Menu!$A$2,'Approvvigionamento energia'!D4462,0)+IF(LCOH!$C$28=Menu!$A$3,'Approvvigionamento energia'!E4462,0)+IF(LCOH!$C$28=Menu!$A$4,'Approvvigionamento energia'!F4462,0)+IF(LCOH!$C$28=Menu!$A$5,'Approvvigionamento energia'!G4462,0)+IF(LCOH!$C$28=Menu!$A$6,'Approvvigionamento energia'!H4462,0)</f>
        <v>189.04217058220212</v>
      </c>
      <c r="J4462">
        <f>'Approvvigionamento energia'!A4462+'Approvvigionamento energia'!B4462+'Approvvigionamento energia'!I4462</f>
        <v>253.84217058220213</v>
      </c>
      <c r="K4462">
        <f>IF(MIN(LCOH!$C$18,J4462)&gt;=$P$48*LCOH!$C$18, MIN(LCOH!$C$18,J4462),0)</f>
        <v>0</v>
      </c>
      <c r="L4462">
        <f t="shared" si="139"/>
        <v>253.84217058220213</v>
      </c>
      <c r="M4462">
        <f>K4462/LCOH!$C$18</f>
        <v>0</v>
      </c>
      <c r="N4462">
        <f>K4462/LCOH!$C$34</f>
        <v>0</v>
      </c>
    </row>
    <row r="4463" spans="1:14" x14ac:dyDescent="0.35">
      <c r="A4463">
        <f>'Profilo fotovoltaico'!B4465*LCOH!$C$20</f>
        <v>0</v>
      </c>
      <c r="B4463">
        <f>'Profilo eolico'!B4465*LCOH!$C$21</f>
        <v>57.3</v>
      </c>
      <c r="C4463">
        <f>$P$35*'Profilo fotovoltaico'!B4465</f>
        <v>0</v>
      </c>
      <c r="D4463">
        <f>$Q$37*'Profilo eolico'!B4465</f>
        <v>334.32457945556115</v>
      </c>
      <c r="E4463">
        <f>$P$39*'Profilo fotovoltaico'!B4465+'Approvvigionamento energia'!$Q$39*'Profilo eolico'!B4465</f>
        <v>250.74343459167082</v>
      </c>
      <c r="F4463">
        <f>$P$41*'Profilo fotovoltaico'!B4465+'Approvvigionamento energia'!$Q$41*'Profilo eolico'!B4465</f>
        <v>167.16228972778057</v>
      </c>
      <c r="G4463">
        <f>$P$43*'Profilo fotovoltaico'!B4465+'Approvvigionamento energia'!$Q$43*'Profilo eolico'!B4465</f>
        <v>83.581144863890287</v>
      </c>
      <c r="H4463">
        <f t="shared" si="138"/>
        <v>1138.4335154826958</v>
      </c>
      <c r="I4463">
        <f>IF(LCOH!$C$28=Menu!$A$1,'Approvvigionamento energia'!C4463,0)+IF(LCOH!$C$28=Menu!$A$2,'Approvvigionamento energia'!D4463,0)+IF(LCOH!$C$28=Menu!$A$3,'Approvvigionamento energia'!E4463,0)+IF(LCOH!$C$28=Menu!$A$4,'Approvvigionamento energia'!F4463,0)+IF(LCOH!$C$28=Menu!$A$5,'Approvvigionamento energia'!G4463,0)+IF(LCOH!$C$28=Menu!$A$6,'Approvvigionamento energia'!H4463,0)</f>
        <v>167.16228972778057</v>
      </c>
      <c r="J4463">
        <f>'Approvvigionamento energia'!A4463+'Approvvigionamento energia'!B4463+'Approvvigionamento energia'!I4463</f>
        <v>224.46228972778056</v>
      </c>
      <c r="K4463">
        <f>IF(MIN(LCOH!$C$18,J4463)&gt;=$P$48*LCOH!$C$18, MIN(LCOH!$C$18,J4463),0)</f>
        <v>0</v>
      </c>
      <c r="L4463">
        <f t="shared" si="139"/>
        <v>224.46228972778056</v>
      </c>
      <c r="M4463">
        <f>K4463/LCOH!$C$18</f>
        <v>0</v>
      </c>
      <c r="N4463">
        <f>K4463/LCOH!$C$34</f>
        <v>0</v>
      </c>
    </row>
    <row r="4464" spans="1:14" x14ac:dyDescent="0.35">
      <c r="A4464">
        <f>'Profilo fotovoltaico'!B4466*LCOH!$C$20</f>
        <v>0</v>
      </c>
      <c r="B4464">
        <f>'Profilo eolico'!B4466*LCOH!$C$21</f>
        <v>58.1</v>
      </c>
      <c r="C4464">
        <f>$P$35*'Profilo fotovoltaico'!B4466</f>
        <v>0</v>
      </c>
      <c r="D4464">
        <f>$Q$37*'Profilo eolico'!B4466</f>
        <v>338.99228737117107</v>
      </c>
      <c r="E4464">
        <f>$P$39*'Profilo fotovoltaico'!B4466+'Approvvigionamento energia'!$Q$39*'Profilo eolico'!B4466</f>
        <v>254.24421552837828</v>
      </c>
      <c r="F4464">
        <f>$P$41*'Profilo fotovoltaico'!B4466+'Approvvigionamento energia'!$Q$41*'Profilo eolico'!B4466</f>
        <v>169.49614368558554</v>
      </c>
      <c r="G4464">
        <f>$P$43*'Profilo fotovoltaico'!B4466+'Approvvigionamento energia'!$Q$43*'Profilo eolico'!B4466</f>
        <v>84.748071842792768</v>
      </c>
      <c r="H4464">
        <f t="shared" si="138"/>
        <v>1138.4335154826958</v>
      </c>
      <c r="I4464">
        <f>IF(LCOH!$C$28=Menu!$A$1,'Approvvigionamento energia'!C4464,0)+IF(LCOH!$C$28=Menu!$A$2,'Approvvigionamento energia'!D4464,0)+IF(LCOH!$C$28=Menu!$A$3,'Approvvigionamento energia'!E4464,0)+IF(LCOH!$C$28=Menu!$A$4,'Approvvigionamento energia'!F4464,0)+IF(LCOH!$C$28=Menu!$A$5,'Approvvigionamento energia'!G4464,0)+IF(LCOH!$C$28=Menu!$A$6,'Approvvigionamento energia'!H4464,0)</f>
        <v>169.49614368558554</v>
      </c>
      <c r="J4464">
        <f>'Approvvigionamento energia'!A4464+'Approvvigionamento energia'!B4464+'Approvvigionamento energia'!I4464</f>
        <v>227.59614368558553</v>
      </c>
      <c r="K4464">
        <f>IF(MIN(LCOH!$C$18,J4464)&gt;=$P$48*LCOH!$C$18, MIN(LCOH!$C$18,J4464),0)</f>
        <v>0</v>
      </c>
      <c r="L4464">
        <f t="shared" si="139"/>
        <v>227.59614368558553</v>
      </c>
      <c r="M4464">
        <f>K4464/LCOH!$C$18</f>
        <v>0</v>
      </c>
      <c r="N4464">
        <f>K4464/LCOH!$C$34</f>
        <v>0</v>
      </c>
    </row>
    <row r="4465" spans="1:14" x14ac:dyDescent="0.35">
      <c r="A4465">
        <f>'Profilo fotovoltaico'!B4467*LCOH!$C$20</f>
        <v>0</v>
      </c>
      <c r="B4465">
        <f>'Profilo eolico'!B4467*LCOH!$C$21</f>
        <v>60.1</v>
      </c>
      <c r="C4465">
        <f>$P$35*'Profilo fotovoltaico'!B4467</f>
        <v>0</v>
      </c>
      <c r="D4465">
        <f>$Q$37*'Profilo eolico'!B4467</f>
        <v>350.66155716019591</v>
      </c>
      <c r="E4465">
        <f>$P$39*'Profilo fotovoltaico'!B4467+'Approvvigionamento energia'!$Q$39*'Profilo eolico'!B4467</f>
        <v>262.99616787014691</v>
      </c>
      <c r="F4465">
        <f>$P$41*'Profilo fotovoltaico'!B4467+'Approvvigionamento energia'!$Q$41*'Profilo eolico'!B4467</f>
        <v>175.33077858009796</v>
      </c>
      <c r="G4465">
        <f>$P$43*'Profilo fotovoltaico'!B4467+'Approvvigionamento energia'!$Q$43*'Profilo eolico'!B4467</f>
        <v>87.665389290048978</v>
      </c>
      <c r="H4465">
        <f t="shared" si="138"/>
        <v>1138.4335154826958</v>
      </c>
      <c r="I4465">
        <f>IF(LCOH!$C$28=Menu!$A$1,'Approvvigionamento energia'!C4465,0)+IF(LCOH!$C$28=Menu!$A$2,'Approvvigionamento energia'!D4465,0)+IF(LCOH!$C$28=Menu!$A$3,'Approvvigionamento energia'!E4465,0)+IF(LCOH!$C$28=Menu!$A$4,'Approvvigionamento energia'!F4465,0)+IF(LCOH!$C$28=Menu!$A$5,'Approvvigionamento energia'!G4465,0)+IF(LCOH!$C$28=Menu!$A$6,'Approvvigionamento energia'!H4465,0)</f>
        <v>175.33077858009796</v>
      </c>
      <c r="J4465">
        <f>'Approvvigionamento energia'!A4465+'Approvvigionamento energia'!B4465+'Approvvigionamento energia'!I4465</f>
        <v>235.43077858009795</v>
      </c>
      <c r="K4465">
        <f>IF(MIN(LCOH!$C$18,J4465)&gt;=$P$48*LCOH!$C$18, MIN(LCOH!$C$18,J4465),0)</f>
        <v>0</v>
      </c>
      <c r="L4465">
        <f t="shared" si="139"/>
        <v>235.43077858009795</v>
      </c>
      <c r="M4465">
        <f>K4465/LCOH!$C$18</f>
        <v>0</v>
      </c>
      <c r="N4465">
        <f>K4465/LCOH!$C$34</f>
        <v>0</v>
      </c>
    </row>
    <row r="4466" spans="1:14" x14ac:dyDescent="0.35">
      <c r="A4466">
        <f>'Profilo fotovoltaico'!B4468*LCOH!$C$20</f>
        <v>0</v>
      </c>
      <c r="B4466">
        <f>'Profilo eolico'!B4468*LCOH!$C$21</f>
        <v>61.6</v>
      </c>
      <c r="C4466">
        <f>$P$35*'Profilo fotovoltaico'!B4468</f>
        <v>0</v>
      </c>
      <c r="D4466">
        <f>$Q$37*'Profilo eolico'!B4468</f>
        <v>359.41350950196454</v>
      </c>
      <c r="E4466">
        <f>$P$39*'Profilo fotovoltaico'!B4468+'Approvvigionamento energia'!$Q$39*'Profilo eolico'!B4468</f>
        <v>269.56013212647338</v>
      </c>
      <c r="F4466">
        <f>$P$41*'Profilo fotovoltaico'!B4468+'Approvvigionamento energia'!$Q$41*'Profilo eolico'!B4468</f>
        <v>179.70675475098227</v>
      </c>
      <c r="G4466">
        <f>$P$43*'Profilo fotovoltaico'!B4468+'Approvvigionamento energia'!$Q$43*'Profilo eolico'!B4468</f>
        <v>89.853377375491135</v>
      </c>
      <c r="H4466">
        <f t="shared" si="138"/>
        <v>1138.4335154826958</v>
      </c>
      <c r="I4466">
        <f>IF(LCOH!$C$28=Menu!$A$1,'Approvvigionamento energia'!C4466,0)+IF(LCOH!$C$28=Menu!$A$2,'Approvvigionamento energia'!D4466,0)+IF(LCOH!$C$28=Menu!$A$3,'Approvvigionamento energia'!E4466,0)+IF(LCOH!$C$28=Menu!$A$4,'Approvvigionamento energia'!F4466,0)+IF(LCOH!$C$28=Menu!$A$5,'Approvvigionamento energia'!G4466,0)+IF(LCOH!$C$28=Menu!$A$6,'Approvvigionamento energia'!H4466,0)</f>
        <v>179.70675475098227</v>
      </c>
      <c r="J4466">
        <f>'Approvvigionamento energia'!A4466+'Approvvigionamento energia'!B4466+'Approvvigionamento energia'!I4466</f>
        <v>241.30675475098226</v>
      </c>
      <c r="K4466">
        <f>IF(MIN(LCOH!$C$18,J4466)&gt;=$P$48*LCOH!$C$18, MIN(LCOH!$C$18,J4466),0)</f>
        <v>0</v>
      </c>
      <c r="L4466">
        <f t="shared" si="139"/>
        <v>241.30675475098226</v>
      </c>
      <c r="M4466">
        <f>K4466/LCOH!$C$18</f>
        <v>0</v>
      </c>
      <c r="N4466">
        <f>K4466/LCOH!$C$34</f>
        <v>0</v>
      </c>
    </row>
    <row r="4467" spans="1:14" x14ac:dyDescent="0.35">
      <c r="A4467">
        <f>'Profilo fotovoltaico'!B4469*LCOH!$C$20</f>
        <v>0</v>
      </c>
      <c r="B4467">
        <f>'Profilo eolico'!B4469*LCOH!$C$21</f>
        <v>62.5</v>
      </c>
      <c r="C4467">
        <f>$P$35*'Profilo fotovoltaico'!B4469</f>
        <v>0</v>
      </c>
      <c r="D4467">
        <f>$Q$37*'Profilo eolico'!B4469</f>
        <v>364.66468090702568</v>
      </c>
      <c r="E4467">
        <f>$P$39*'Profilo fotovoltaico'!B4469+'Approvvigionamento energia'!$Q$39*'Profilo eolico'!B4469</f>
        <v>273.49851068026925</v>
      </c>
      <c r="F4467">
        <f>$P$41*'Profilo fotovoltaico'!B4469+'Approvvigionamento energia'!$Q$41*'Profilo eolico'!B4469</f>
        <v>182.33234045351284</v>
      </c>
      <c r="G4467">
        <f>$P$43*'Profilo fotovoltaico'!B4469+'Approvvigionamento energia'!$Q$43*'Profilo eolico'!B4469</f>
        <v>91.166170226756421</v>
      </c>
      <c r="H4467">
        <f t="shared" si="138"/>
        <v>1138.4335154826958</v>
      </c>
      <c r="I4467">
        <f>IF(LCOH!$C$28=Menu!$A$1,'Approvvigionamento energia'!C4467,0)+IF(LCOH!$C$28=Menu!$A$2,'Approvvigionamento energia'!D4467,0)+IF(LCOH!$C$28=Menu!$A$3,'Approvvigionamento energia'!E4467,0)+IF(LCOH!$C$28=Menu!$A$4,'Approvvigionamento energia'!F4467,0)+IF(LCOH!$C$28=Menu!$A$5,'Approvvigionamento energia'!G4467,0)+IF(LCOH!$C$28=Menu!$A$6,'Approvvigionamento energia'!H4467,0)</f>
        <v>182.33234045351284</v>
      </c>
      <c r="J4467">
        <f>'Approvvigionamento energia'!A4467+'Approvvigionamento energia'!B4467+'Approvvigionamento energia'!I4467</f>
        <v>244.83234045351284</v>
      </c>
      <c r="K4467">
        <f>IF(MIN(LCOH!$C$18,J4467)&gt;=$P$48*LCOH!$C$18, MIN(LCOH!$C$18,J4467),0)</f>
        <v>0</v>
      </c>
      <c r="L4467">
        <f t="shared" si="139"/>
        <v>244.83234045351284</v>
      </c>
      <c r="M4467">
        <f>K4467/LCOH!$C$18</f>
        <v>0</v>
      </c>
      <c r="N4467">
        <f>K4467/LCOH!$C$34</f>
        <v>0</v>
      </c>
    </row>
    <row r="4468" spans="1:14" x14ac:dyDescent="0.35">
      <c r="A4468">
        <f>'Profilo fotovoltaico'!B4470*LCOH!$C$20</f>
        <v>0</v>
      </c>
      <c r="B4468">
        <f>'Profilo eolico'!B4470*LCOH!$C$21</f>
        <v>62.9</v>
      </c>
      <c r="C4468">
        <f>$P$35*'Profilo fotovoltaico'!B4470</f>
        <v>0</v>
      </c>
      <c r="D4468">
        <f>$Q$37*'Profilo eolico'!B4470</f>
        <v>366.99853486483062</v>
      </c>
      <c r="E4468">
        <f>$P$39*'Profilo fotovoltaico'!B4470+'Approvvigionamento energia'!$Q$39*'Profilo eolico'!B4470</f>
        <v>275.24890114862296</v>
      </c>
      <c r="F4468">
        <f>$P$41*'Profilo fotovoltaico'!B4470+'Approvvigionamento energia'!$Q$41*'Profilo eolico'!B4470</f>
        <v>183.49926743241531</v>
      </c>
      <c r="G4468">
        <f>$P$43*'Profilo fotovoltaico'!B4470+'Approvvigionamento energia'!$Q$43*'Profilo eolico'!B4470</f>
        <v>91.749633716207654</v>
      </c>
      <c r="H4468">
        <f t="shared" si="138"/>
        <v>1138.4335154826958</v>
      </c>
      <c r="I4468">
        <f>IF(LCOH!$C$28=Menu!$A$1,'Approvvigionamento energia'!C4468,0)+IF(LCOH!$C$28=Menu!$A$2,'Approvvigionamento energia'!D4468,0)+IF(LCOH!$C$28=Menu!$A$3,'Approvvigionamento energia'!E4468,0)+IF(LCOH!$C$28=Menu!$A$4,'Approvvigionamento energia'!F4468,0)+IF(LCOH!$C$28=Menu!$A$5,'Approvvigionamento energia'!G4468,0)+IF(LCOH!$C$28=Menu!$A$6,'Approvvigionamento energia'!H4468,0)</f>
        <v>183.49926743241531</v>
      </c>
      <c r="J4468">
        <f>'Approvvigionamento energia'!A4468+'Approvvigionamento energia'!B4468+'Approvvigionamento energia'!I4468</f>
        <v>246.39926743241531</v>
      </c>
      <c r="K4468">
        <f>IF(MIN(LCOH!$C$18,J4468)&gt;=$P$48*LCOH!$C$18, MIN(LCOH!$C$18,J4468),0)</f>
        <v>0</v>
      </c>
      <c r="L4468">
        <f t="shared" si="139"/>
        <v>246.39926743241531</v>
      </c>
      <c r="M4468">
        <f>K4468/LCOH!$C$18</f>
        <v>0</v>
      </c>
      <c r="N4468">
        <f>K4468/LCOH!$C$34</f>
        <v>0</v>
      </c>
    </row>
    <row r="4469" spans="1:14" x14ac:dyDescent="0.35">
      <c r="A4469">
        <f>'Profilo fotovoltaico'!B4471*LCOH!$C$20</f>
        <v>0</v>
      </c>
      <c r="B4469">
        <f>'Profilo eolico'!B4471*LCOH!$C$21</f>
        <v>58.4</v>
      </c>
      <c r="C4469">
        <f>$P$35*'Profilo fotovoltaico'!B4471</f>
        <v>0</v>
      </c>
      <c r="D4469">
        <f>$Q$37*'Profilo eolico'!B4471</f>
        <v>340.74267783952479</v>
      </c>
      <c r="E4469">
        <f>$P$39*'Profilo fotovoltaico'!B4471+'Approvvigionamento energia'!$Q$39*'Profilo eolico'!B4471</f>
        <v>255.55700837964358</v>
      </c>
      <c r="F4469">
        <f>$P$41*'Profilo fotovoltaico'!B4471+'Approvvigionamento energia'!$Q$41*'Profilo eolico'!B4471</f>
        <v>170.37133891976239</v>
      </c>
      <c r="G4469">
        <f>$P$43*'Profilo fotovoltaico'!B4471+'Approvvigionamento energia'!$Q$43*'Profilo eolico'!B4471</f>
        <v>85.185669459881197</v>
      </c>
      <c r="H4469">
        <f t="shared" si="138"/>
        <v>1138.4335154826958</v>
      </c>
      <c r="I4469">
        <f>IF(LCOH!$C$28=Menu!$A$1,'Approvvigionamento energia'!C4469,0)+IF(LCOH!$C$28=Menu!$A$2,'Approvvigionamento energia'!D4469,0)+IF(LCOH!$C$28=Menu!$A$3,'Approvvigionamento energia'!E4469,0)+IF(LCOH!$C$28=Menu!$A$4,'Approvvigionamento energia'!F4469,0)+IF(LCOH!$C$28=Menu!$A$5,'Approvvigionamento energia'!G4469,0)+IF(LCOH!$C$28=Menu!$A$6,'Approvvigionamento energia'!H4469,0)</f>
        <v>170.37133891976239</v>
      </c>
      <c r="J4469">
        <f>'Approvvigionamento energia'!A4469+'Approvvigionamento energia'!B4469+'Approvvigionamento energia'!I4469</f>
        <v>228.7713389197624</v>
      </c>
      <c r="K4469">
        <f>IF(MIN(LCOH!$C$18,J4469)&gt;=$P$48*LCOH!$C$18, MIN(LCOH!$C$18,J4469),0)</f>
        <v>0</v>
      </c>
      <c r="L4469">
        <f t="shared" si="139"/>
        <v>228.7713389197624</v>
      </c>
      <c r="M4469">
        <f>K4469/LCOH!$C$18</f>
        <v>0</v>
      </c>
      <c r="N4469">
        <f>K4469/LCOH!$C$34</f>
        <v>0</v>
      </c>
    </row>
    <row r="4470" spans="1:14" x14ac:dyDescent="0.35">
      <c r="A4470">
        <f>'Profilo fotovoltaico'!B4472*LCOH!$C$20</f>
        <v>48</v>
      </c>
      <c r="B4470">
        <f>'Profilo eolico'!B4472*LCOH!$C$21</f>
        <v>47.1</v>
      </c>
      <c r="C4470">
        <f>$P$35*'Profilo fotovoltaico'!B4472</f>
        <v>353.02138500585914</v>
      </c>
      <c r="D4470">
        <f>$Q$37*'Profilo eolico'!B4472</f>
        <v>274.81130353153458</v>
      </c>
      <c r="E4470">
        <f>$P$39*'Profilo fotovoltaico'!B4472+'Approvvigionamento energia'!$Q$39*'Profilo eolico'!B4472</f>
        <v>294.36382390011573</v>
      </c>
      <c r="F4470">
        <f>$P$41*'Profilo fotovoltaico'!B4472+'Approvvigionamento energia'!$Q$41*'Profilo eolico'!B4472</f>
        <v>313.91634426869689</v>
      </c>
      <c r="G4470">
        <f>$P$43*'Profilo fotovoltaico'!B4472+'Approvvigionamento energia'!$Q$43*'Profilo eolico'!B4472</f>
        <v>333.46886463727799</v>
      </c>
      <c r="H4470">
        <f t="shared" si="138"/>
        <v>1138.4335154826958</v>
      </c>
      <c r="I4470">
        <f>IF(LCOH!$C$28=Menu!$A$1,'Approvvigionamento energia'!C4470,0)+IF(LCOH!$C$28=Menu!$A$2,'Approvvigionamento energia'!D4470,0)+IF(LCOH!$C$28=Menu!$A$3,'Approvvigionamento energia'!E4470,0)+IF(LCOH!$C$28=Menu!$A$4,'Approvvigionamento energia'!F4470,0)+IF(LCOH!$C$28=Menu!$A$5,'Approvvigionamento energia'!G4470,0)+IF(LCOH!$C$28=Menu!$A$6,'Approvvigionamento energia'!H4470,0)</f>
        <v>313.91634426869689</v>
      </c>
      <c r="J4470">
        <f>'Approvvigionamento energia'!A4470+'Approvvigionamento energia'!B4470+'Approvvigionamento energia'!I4470</f>
        <v>409.01634426869691</v>
      </c>
      <c r="K4470">
        <f>IF(MIN(LCOH!$C$18,J4470)&gt;=$P$48*LCOH!$C$18, MIN(LCOH!$C$18,J4470),0)</f>
        <v>409.01634426869691</v>
      </c>
      <c r="L4470">
        <f t="shared" si="139"/>
        <v>0</v>
      </c>
      <c r="M4470">
        <f>K4470/LCOH!$C$18</f>
        <v>0.27267756284579792</v>
      </c>
      <c r="N4470">
        <f>K4470/LCOH!$C$34</f>
        <v>7.880854417508611</v>
      </c>
    </row>
    <row r="4471" spans="1:14" x14ac:dyDescent="0.35">
      <c r="A4471">
        <f>'Profilo fotovoltaico'!B4473*LCOH!$C$20</f>
        <v>149</v>
      </c>
      <c r="B4471">
        <f>'Profilo eolico'!B4473*LCOH!$C$21</f>
        <v>29.1</v>
      </c>
      <c r="C4471">
        <f>$P$35*'Profilo fotovoltaico'!B4473</f>
        <v>1095.8372159556877</v>
      </c>
      <c r="D4471">
        <f>$Q$37*'Profilo eolico'!B4473</f>
        <v>169.78787543031117</v>
      </c>
      <c r="E4471">
        <f>$P$39*'Profilo fotovoltaico'!B4473+'Approvvigionamento energia'!$Q$39*'Profilo eolico'!B4473</f>
        <v>401.30021056165526</v>
      </c>
      <c r="F4471">
        <f>$P$41*'Profilo fotovoltaico'!B4473+'Approvvigionamento energia'!$Q$41*'Profilo eolico'!B4473</f>
        <v>632.81254569299949</v>
      </c>
      <c r="G4471">
        <f>$P$43*'Profilo fotovoltaico'!B4473+'Approvvigionamento energia'!$Q$43*'Profilo eolico'!B4473</f>
        <v>864.3248808243435</v>
      </c>
      <c r="H4471">
        <f t="shared" si="138"/>
        <v>1138.4335154826958</v>
      </c>
      <c r="I4471">
        <f>IF(LCOH!$C$28=Menu!$A$1,'Approvvigionamento energia'!C4471,0)+IF(LCOH!$C$28=Menu!$A$2,'Approvvigionamento energia'!D4471,0)+IF(LCOH!$C$28=Menu!$A$3,'Approvvigionamento energia'!E4471,0)+IF(LCOH!$C$28=Menu!$A$4,'Approvvigionamento energia'!F4471,0)+IF(LCOH!$C$28=Menu!$A$5,'Approvvigionamento energia'!G4471,0)+IF(LCOH!$C$28=Menu!$A$6,'Approvvigionamento energia'!H4471,0)</f>
        <v>632.81254569299949</v>
      </c>
      <c r="J4471">
        <f>'Approvvigionamento energia'!A4471+'Approvvigionamento energia'!B4471+'Approvvigionamento energia'!I4471</f>
        <v>810.91254569299952</v>
      </c>
      <c r="K4471">
        <f>IF(MIN(LCOH!$C$18,J4471)&gt;=$P$48*LCOH!$C$18, MIN(LCOH!$C$18,J4471),0)</f>
        <v>810.91254569299952</v>
      </c>
      <c r="L4471">
        <f t="shared" si="139"/>
        <v>0</v>
      </c>
      <c r="M4471">
        <f>K4471/LCOH!$C$18</f>
        <v>0.54060836379533306</v>
      </c>
      <c r="N4471">
        <f>K4471/LCOH!$C$34</f>
        <v>15.624519184836215</v>
      </c>
    </row>
    <row r="4472" spans="1:14" x14ac:dyDescent="0.35">
      <c r="A4472">
        <f>'Profilo fotovoltaico'!B4474*LCOH!$C$20</f>
        <v>283</v>
      </c>
      <c r="B4472">
        <f>'Profilo eolico'!B4474*LCOH!$C$21</f>
        <v>20.8</v>
      </c>
      <c r="C4472">
        <f>$P$35*'Profilo fotovoltaico'!B4474</f>
        <v>2081.3552490970442</v>
      </c>
      <c r="D4472">
        <f>$Q$37*'Profilo eolico'!B4474</f>
        <v>121.36040580585814</v>
      </c>
      <c r="E4472">
        <f>$P$39*'Profilo fotovoltaico'!B4474+'Approvvigionamento energia'!$Q$39*'Profilo eolico'!B4474</f>
        <v>611.35911662865465</v>
      </c>
      <c r="F4472">
        <f>$P$41*'Profilo fotovoltaico'!B4474+'Approvvigionamento energia'!$Q$41*'Profilo eolico'!B4474</f>
        <v>1101.3578274514512</v>
      </c>
      <c r="G4472">
        <f>$P$43*'Profilo fotovoltaico'!B4474+'Approvvigionamento energia'!$Q$43*'Profilo eolico'!B4474</f>
        <v>1591.3565382742477</v>
      </c>
      <c r="H4472">
        <f t="shared" si="138"/>
        <v>1138.4335154826958</v>
      </c>
      <c r="I4472">
        <f>IF(LCOH!$C$28=Menu!$A$1,'Approvvigionamento energia'!C4472,0)+IF(LCOH!$C$28=Menu!$A$2,'Approvvigionamento energia'!D4472,0)+IF(LCOH!$C$28=Menu!$A$3,'Approvvigionamento energia'!E4472,0)+IF(LCOH!$C$28=Menu!$A$4,'Approvvigionamento energia'!F4472,0)+IF(LCOH!$C$28=Menu!$A$5,'Approvvigionamento energia'!G4472,0)+IF(LCOH!$C$28=Menu!$A$6,'Approvvigionamento energia'!H4472,0)</f>
        <v>1101.3578274514512</v>
      </c>
      <c r="J4472">
        <f>'Approvvigionamento energia'!A4472+'Approvvigionamento energia'!B4472+'Approvvigionamento energia'!I4472</f>
        <v>1405.1578274514511</v>
      </c>
      <c r="K4472">
        <f>IF(MIN(LCOH!$C$18,J4472)&gt;=$P$48*LCOH!$C$18, MIN(LCOH!$C$18,J4472),0)</f>
        <v>1405.1578274514511</v>
      </c>
      <c r="L4472">
        <f t="shared" si="139"/>
        <v>0</v>
      </c>
      <c r="M4472">
        <f>K4472/LCOH!$C$18</f>
        <v>0.93677188496763408</v>
      </c>
      <c r="N4472">
        <f>K4472/LCOH!$C$34</f>
        <v>27.074331935480753</v>
      </c>
    </row>
    <row r="4473" spans="1:14" x14ac:dyDescent="0.35">
      <c r="A4473">
        <f>'Profilo fotovoltaico'!B4475*LCOH!$C$20</f>
        <v>418</v>
      </c>
      <c r="B4473">
        <f>'Profilo eolico'!B4475*LCOH!$C$21</f>
        <v>19.900000000000002</v>
      </c>
      <c r="C4473">
        <f>$P$35*'Profilo fotovoltaico'!B4475</f>
        <v>3074.2278944260229</v>
      </c>
      <c r="D4473">
        <f>$Q$37*'Profilo eolico'!B4475</f>
        <v>116.10923440079698</v>
      </c>
      <c r="E4473">
        <f>$P$39*'Profilo fotovoltaico'!B4475+'Approvvigionamento energia'!$Q$39*'Profilo eolico'!B4475</f>
        <v>855.63889940710351</v>
      </c>
      <c r="F4473">
        <f>$P$41*'Profilo fotovoltaico'!B4475+'Approvvigionamento energia'!$Q$41*'Profilo eolico'!B4475</f>
        <v>1595.16856441341</v>
      </c>
      <c r="G4473">
        <f>$P$43*'Profilo fotovoltaico'!B4475+'Approvvigionamento energia'!$Q$43*'Profilo eolico'!B4475</f>
        <v>2334.6982294197169</v>
      </c>
      <c r="H4473">
        <f t="shared" si="138"/>
        <v>1138.4335154826958</v>
      </c>
      <c r="I4473">
        <f>IF(LCOH!$C$28=Menu!$A$1,'Approvvigionamento energia'!C4473,0)+IF(LCOH!$C$28=Menu!$A$2,'Approvvigionamento energia'!D4473,0)+IF(LCOH!$C$28=Menu!$A$3,'Approvvigionamento energia'!E4473,0)+IF(LCOH!$C$28=Menu!$A$4,'Approvvigionamento energia'!F4473,0)+IF(LCOH!$C$28=Menu!$A$5,'Approvvigionamento energia'!G4473,0)+IF(LCOH!$C$28=Menu!$A$6,'Approvvigionamento energia'!H4473,0)</f>
        <v>1595.16856441341</v>
      </c>
      <c r="J4473">
        <f>'Approvvigionamento energia'!A4473+'Approvvigionamento energia'!B4473+'Approvvigionamento energia'!I4473</f>
        <v>2033.0685644134101</v>
      </c>
      <c r="K4473">
        <f>IF(MIN(LCOH!$C$18,J4473)&gt;=$P$48*LCOH!$C$18, MIN(LCOH!$C$18,J4473),0)</f>
        <v>1500</v>
      </c>
      <c r="L4473">
        <f t="shared" si="139"/>
        <v>533.06856441341006</v>
      </c>
      <c r="M4473">
        <f>K4473/LCOH!$C$18</f>
        <v>1</v>
      </c>
      <c r="N4473">
        <f>K4473/LCOH!$C$34</f>
        <v>28.901734104046245</v>
      </c>
    </row>
    <row r="4474" spans="1:14" x14ac:dyDescent="0.35">
      <c r="A4474">
        <f>'Profilo fotovoltaico'!B4476*LCOH!$C$20</f>
        <v>524</v>
      </c>
      <c r="B4474">
        <f>'Profilo eolico'!B4476*LCOH!$C$21</f>
        <v>20.299999999999997</v>
      </c>
      <c r="C4474">
        <f>$P$35*'Profilo fotovoltaico'!B4476</f>
        <v>3853.8167863139624</v>
      </c>
      <c r="D4474">
        <f>$Q$37*'Profilo eolico'!B4476</f>
        <v>118.44308835860194</v>
      </c>
      <c r="E4474">
        <f>$P$39*'Profilo fotovoltaico'!B4476+'Approvvigionamento energia'!$Q$39*'Profilo eolico'!B4476</f>
        <v>1052.2865128474421</v>
      </c>
      <c r="F4474">
        <f>$P$41*'Profilo fotovoltaico'!B4476+'Approvvigionamento energia'!$Q$41*'Profilo eolico'!B4476</f>
        <v>1986.1299373362822</v>
      </c>
      <c r="G4474">
        <f>$P$43*'Profilo fotovoltaico'!B4476+'Approvvigionamento energia'!$Q$43*'Profilo eolico'!B4476</f>
        <v>2919.9733618251225</v>
      </c>
      <c r="H4474">
        <f t="shared" si="138"/>
        <v>1138.4335154826958</v>
      </c>
      <c r="I4474">
        <f>IF(LCOH!$C$28=Menu!$A$1,'Approvvigionamento energia'!C4474,0)+IF(LCOH!$C$28=Menu!$A$2,'Approvvigionamento energia'!D4474,0)+IF(LCOH!$C$28=Menu!$A$3,'Approvvigionamento energia'!E4474,0)+IF(LCOH!$C$28=Menu!$A$4,'Approvvigionamento energia'!F4474,0)+IF(LCOH!$C$28=Menu!$A$5,'Approvvigionamento energia'!G4474,0)+IF(LCOH!$C$28=Menu!$A$6,'Approvvigionamento energia'!H4474,0)</f>
        <v>1986.1299373362822</v>
      </c>
      <c r="J4474">
        <f>'Approvvigionamento energia'!A4474+'Approvvigionamento energia'!B4474+'Approvvigionamento energia'!I4474</f>
        <v>2530.4299373362819</v>
      </c>
      <c r="K4474">
        <f>IF(MIN(LCOH!$C$18,J4474)&gt;=$P$48*LCOH!$C$18, MIN(LCOH!$C$18,J4474),0)</f>
        <v>1500</v>
      </c>
      <c r="L4474">
        <f t="shared" si="139"/>
        <v>1030.4299373362819</v>
      </c>
      <c r="M4474">
        <f>K4474/LCOH!$C$18</f>
        <v>1</v>
      </c>
      <c r="N4474">
        <f>K4474/LCOH!$C$34</f>
        <v>28.901734104046245</v>
      </c>
    </row>
    <row r="4475" spans="1:14" x14ac:dyDescent="0.35">
      <c r="A4475">
        <f>'Profilo fotovoltaico'!B4477*LCOH!$C$20</f>
        <v>587</v>
      </c>
      <c r="B4475">
        <f>'Profilo eolico'!B4477*LCOH!$C$21</f>
        <v>23.2</v>
      </c>
      <c r="C4475">
        <f>$P$35*'Profilo fotovoltaico'!B4477</f>
        <v>4317.1573541341522</v>
      </c>
      <c r="D4475">
        <f>$Q$37*'Profilo eolico'!B4477</f>
        <v>135.36352955268794</v>
      </c>
      <c r="E4475">
        <f>$P$39*'Profilo fotovoltaico'!B4477+'Approvvigionamento energia'!$Q$39*'Profilo eolico'!B4477</f>
        <v>1180.8119856980541</v>
      </c>
      <c r="F4475">
        <f>$P$41*'Profilo fotovoltaico'!B4477+'Approvvigionamento energia'!$Q$41*'Profilo eolico'!B4477</f>
        <v>2226.2604418434203</v>
      </c>
      <c r="G4475">
        <f>$P$43*'Profilo fotovoltaico'!B4477+'Approvvigionamento energia'!$Q$43*'Profilo eolico'!B4477</f>
        <v>3271.7088979887858</v>
      </c>
      <c r="H4475">
        <f t="shared" si="138"/>
        <v>1138.4335154826958</v>
      </c>
      <c r="I4475">
        <f>IF(LCOH!$C$28=Menu!$A$1,'Approvvigionamento energia'!C4475,0)+IF(LCOH!$C$28=Menu!$A$2,'Approvvigionamento energia'!D4475,0)+IF(LCOH!$C$28=Menu!$A$3,'Approvvigionamento energia'!E4475,0)+IF(LCOH!$C$28=Menu!$A$4,'Approvvigionamento energia'!F4475,0)+IF(LCOH!$C$28=Menu!$A$5,'Approvvigionamento energia'!G4475,0)+IF(LCOH!$C$28=Menu!$A$6,'Approvvigionamento energia'!H4475,0)</f>
        <v>2226.2604418434203</v>
      </c>
      <c r="J4475">
        <f>'Approvvigionamento energia'!A4475+'Approvvigionamento energia'!B4475+'Approvvigionamento energia'!I4475</f>
        <v>2836.4604418434201</v>
      </c>
      <c r="K4475">
        <f>IF(MIN(LCOH!$C$18,J4475)&gt;=$P$48*LCOH!$C$18, MIN(LCOH!$C$18,J4475),0)</f>
        <v>1500</v>
      </c>
      <c r="L4475">
        <f t="shared" si="139"/>
        <v>1336.4604418434201</v>
      </c>
      <c r="M4475">
        <f>K4475/LCOH!$C$18</f>
        <v>1</v>
      </c>
      <c r="N4475">
        <f>K4475/LCOH!$C$34</f>
        <v>28.901734104046245</v>
      </c>
    </row>
    <row r="4476" spans="1:14" x14ac:dyDescent="0.35">
      <c r="A4476">
        <f>'Profilo fotovoltaico'!B4478*LCOH!$C$20</f>
        <v>609</v>
      </c>
      <c r="B4476">
        <f>'Profilo eolico'!B4478*LCOH!$C$21</f>
        <v>28.6</v>
      </c>
      <c r="C4476">
        <f>$P$35*'Profilo fotovoltaico'!B4478</f>
        <v>4478.9588222618377</v>
      </c>
      <c r="D4476">
        <f>$Q$37*'Profilo eolico'!B4478</f>
        <v>166.87055798305497</v>
      </c>
      <c r="E4476">
        <f>$P$39*'Profilo fotovoltaico'!B4478+'Approvvigionamento energia'!$Q$39*'Profilo eolico'!B4478</f>
        <v>1244.8926240527505</v>
      </c>
      <c r="F4476">
        <f>$P$41*'Profilo fotovoltaico'!B4478+'Approvvigionamento energia'!$Q$41*'Profilo eolico'!B4478</f>
        <v>2322.9146901224462</v>
      </c>
      <c r="G4476">
        <f>$P$43*'Profilo fotovoltaico'!B4478+'Approvvigionamento energia'!$Q$43*'Profilo eolico'!B4478</f>
        <v>3400.9367561921417</v>
      </c>
      <c r="H4476">
        <f t="shared" si="138"/>
        <v>1138.4335154826958</v>
      </c>
      <c r="I4476">
        <f>IF(LCOH!$C$28=Menu!$A$1,'Approvvigionamento energia'!C4476,0)+IF(LCOH!$C$28=Menu!$A$2,'Approvvigionamento energia'!D4476,0)+IF(LCOH!$C$28=Menu!$A$3,'Approvvigionamento energia'!E4476,0)+IF(LCOH!$C$28=Menu!$A$4,'Approvvigionamento energia'!F4476,0)+IF(LCOH!$C$28=Menu!$A$5,'Approvvigionamento energia'!G4476,0)+IF(LCOH!$C$28=Menu!$A$6,'Approvvigionamento energia'!H4476,0)</f>
        <v>2322.9146901224462</v>
      </c>
      <c r="J4476">
        <f>'Approvvigionamento energia'!A4476+'Approvvigionamento energia'!B4476+'Approvvigionamento energia'!I4476</f>
        <v>2960.5146901224462</v>
      </c>
      <c r="K4476">
        <f>IF(MIN(LCOH!$C$18,J4476)&gt;=$P$48*LCOH!$C$18, MIN(LCOH!$C$18,J4476),0)</f>
        <v>1500</v>
      </c>
      <c r="L4476">
        <f t="shared" si="139"/>
        <v>1460.5146901224462</v>
      </c>
      <c r="M4476">
        <f>K4476/LCOH!$C$18</f>
        <v>1</v>
      </c>
      <c r="N4476">
        <f>K4476/LCOH!$C$34</f>
        <v>28.901734104046245</v>
      </c>
    </row>
    <row r="4477" spans="1:14" x14ac:dyDescent="0.35">
      <c r="A4477">
        <f>'Profilo fotovoltaico'!B4479*LCOH!$C$20</f>
        <v>589</v>
      </c>
      <c r="B4477">
        <f>'Profilo eolico'!B4479*LCOH!$C$21</f>
        <v>35.700000000000003</v>
      </c>
      <c r="C4477">
        <f>$P$35*'Profilo fotovoltaico'!B4479</f>
        <v>4331.8665785093963</v>
      </c>
      <c r="D4477">
        <f>$Q$37*'Profilo eolico'!B4479</f>
        <v>208.29646573409309</v>
      </c>
      <c r="E4477">
        <f>$P$39*'Profilo fotovoltaico'!B4479+'Approvvigionamento energia'!$Q$39*'Profilo eolico'!B4479</f>
        <v>1239.188993927919</v>
      </c>
      <c r="F4477">
        <f>$P$41*'Profilo fotovoltaico'!B4479+'Approvvigionamento energia'!$Q$41*'Profilo eolico'!B4479</f>
        <v>2270.0815221217445</v>
      </c>
      <c r="G4477">
        <f>$P$43*'Profilo fotovoltaico'!B4479+'Approvvigionamento energia'!$Q$43*'Profilo eolico'!B4479</f>
        <v>3300.9740503155704</v>
      </c>
      <c r="H4477">
        <f t="shared" si="138"/>
        <v>1138.4335154826958</v>
      </c>
      <c r="I4477">
        <f>IF(LCOH!$C$28=Menu!$A$1,'Approvvigionamento energia'!C4477,0)+IF(LCOH!$C$28=Menu!$A$2,'Approvvigionamento energia'!D4477,0)+IF(LCOH!$C$28=Menu!$A$3,'Approvvigionamento energia'!E4477,0)+IF(LCOH!$C$28=Menu!$A$4,'Approvvigionamento energia'!F4477,0)+IF(LCOH!$C$28=Menu!$A$5,'Approvvigionamento energia'!G4477,0)+IF(LCOH!$C$28=Menu!$A$6,'Approvvigionamento energia'!H4477,0)</f>
        <v>2270.0815221217445</v>
      </c>
      <c r="J4477">
        <f>'Approvvigionamento energia'!A4477+'Approvvigionamento energia'!B4477+'Approvvigionamento energia'!I4477</f>
        <v>2894.7815221217443</v>
      </c>
      <c r="K4477">
        <f>IF(MIN(LCOH!$C$18,J4477)&gt;=$P$48*LCOH!$C$18, MIN(LCOH!$C$18,J4477),0)</f>
        <v>1500</v>
      </c>
      <c r="L4477">
        <f t="shared" si="139"/>
        <v>1394.7815221217443</v>
      </c>
      <c r="M4477">
        <f>K4477/LCOH!$C$18</f>
        <v>1</v>
      </c>
      <c r="N4477">
        <f>K4477/LCOH!$C$34</f>
        <v>28.901734104046245</v>
      </c>
    </row>
    <row r="4478" spans="1:14" x14ac:dyDescent="0.35">
      <c r="A4478">
        <f>'Profilo fotovoltaico'!B4480*LCOH!$C$20</f>
        <v>538</v>
      </c>
      <c r="B4478">
        <f>'Profilo eolico'!B4480*LCOH!$C$21</f>
        <v>48.599999999999994</v>
      </c>
      <c r="C4478">
        <f>$P$35*'Profilo fotovoltaico'!B4480</f>
        <v>3956.7813569406712</v>
      </c>
      <c r="D4478">
        <f>$Q$37*'Profilo eolico'!B4480</f>
        <v>283.56325587330315</v>
      </c>
      <c r="E4478">
        <f>$P$39*'Profilo fotovoltaico'!B4480+'Approvvigionamento energia'!$Q$39*'Profilo eolico'!B4480</f>
        <v>1201.8677811401451</v>
      </c>
      <c r="F4478">
        <f>$P$41*'Profilo fotovoltaico'!B4480+'Approvvigionamento energia'!$Q$41*'Profilo eolico'!B4480</f>
        <v>2120.172306406987</v>
      </c>
      <c r="G4478">
        <f>$P$43*'Profilo fotovoltaico'!B4480+'Approvvigionamento energia'!$Q$43*'Profilo eolico'!B4480</f>
        <v>3038.4768316738291</v>
      </c>
      <c r="H4478">
        <f t="shared" si="138"/>
        <v>1138.4335154826958</v>
      </c>
      <c r="I4478">
        <f>IF(LCOH!$C$28=Menu!$A$1,'Approvvigionamento energia'!C4478,0)+IF(LCOH!$C$28=Menu!$A$2,'Approvvigionamento energia'!D4478,0)+IF(LCOH!$C$28=Menu!$A$3,'Approvvigionamento energia'!E4478,0)+IF(LCOH!$C$28=Menu!$A$4,'Approvvigionamento energia'!F4478,0)+IF(LCOH!$C$28=Menu!$A$5,'Approvvigionamento energia'!G4478,0)+IF(LCOH!$C$28=Menu!$A$6,'Approvvigionamento energia'!H4478,0)</f>
        <v>2120.172306406987</v>
      </c>
      <c r="J4478">
        <f>'Approvvigionamento energia'!A4478+'Approvvigionamento energia'!B4478+'Approvvigionamento energia'!I4478</f>
        <v>2706.7723064069869</v>
      </c>
      <c r="K4478">
        <f>IF(MIN(LCOH!$C$18,J4478)&gt;=$P$48*LCOH!$C$18, MIN(LCOH!$C$18,J4478),0)</f>
        <v>1500</v>
      </c>
      <c r="L4478">
        <f t="shared" si="139"/>
        <v>1206.7723064069869</v>
      </c>
      <c r="M4478">
        <f>K4478/LCOH!$C$18</f>
        <v>1</v>
      </c>
      <c r="N4478">
        <f>K4478/LCOH!$C$34</f>
        <v>28.901734104046245</v>
      </c>
    </row>
    <row r="4479" spans="1:14" x14ac:dyDescent="0.35">
      <c r="A4479">
        <f>'Profilo fotovoltaico'!B4481*LCOH!$C$20</f>
        <v>456</v>
      </c>
      <c r="B4479">
        <f>'Profilo eolico'!B4481*LCOH!$C$21</f>
        <v>63.2</v>
      </c>
      <c r="C4479">
        <f>$P$35*'Profilo fotovoltaico'!B4481</f>
        <v>3353.7031575556616</v>
      </c>
      <c r="D4479">
        <f>$Q$37*'Profilo eolico'!B4481</f>
        <v>368.74892533318439</v>
      </c>
      <c r="E4479">
        <f>$P$39*'Profilo fotovoltaico'!B4481+'Approvvigionamento energia'!$Q$39*'Profilo eolico'!B4481</f>
        <v>1114.9874833888036</v>
      </c>
      <c r="F4479">
        <f>$P$41*'Profilo fotovoltaico'!B4481+'Approvvigionamento energia'!$Q$41*'Profilo eolico'!B4481</f>
        <v>1861.2260414444231</v>
      </c>
      <c r="G4479">
        <f>$P$43*'Profilo fotovoltaico'!B4481+'Approvvigionamento energia'!$Q$43*'Profilo eolico'!B4481</f>
        <v>2607.4645995000424</v>
      </c>
      <c r="H4479">
        <f t="shared" si="138"/>
        <v>1138.4335154826958</v>
      </c>
      <c r="I4479">
        <f>IF(LCOH!$C$28=Menu!$A$1,'Approvvigionamento energia'!C4479,0)+IF(LCOH!$C$28=Menu!$A$2,'Approvvigionamento energia'!D4479,0)+IF(LCOH!$C$28=Menu!$A$3,'Approvvigionamento energia'!E4479,0)+IF(LCOH!$C$28=Menu!$A$4,'Approvvigionamento energia'!F4479,0)+IF(LCOH!$C$28=Menu!$A$5,'Approvvigionamento energia'!G4479,0)+IF(LCOH!$C$28=Menu!$A$6,'Approvvigionamento energia'!H4479,0)</f>
        <v>1861.2260414444231</v>
      </c>
      <c r="J4479">
        <f>'Approvvigionamento energia'!A4479+'Approvvigionamento energia'!B4479+'Approvvigionamento energia'!I4479</f>
        <v>2380.4260414444234</v>
      </c>
      <c r="K4479">
        <f>IF(MIN(LCOH!$C$18,J4479)&gt;=$P$48*LCOH!$C$18, MIN(LCOH!$C$18,J4479),0)</f>
        <v>1500</v>
      </c>
      <c r="L4479">
        <f t="shared" si="139"/>
        <v>880.42604144442339</v>
      </c>
      <c r="M4479">
        <f>K4479/LCOH!$C$18</f>
        <v>1</v>
      </c>
      <c r="N4479">
        <f>K4479/LCOH!$C$34</f>
        <v>28.901734104046245</v>
      </c>
    </row>
    <row r="4480" spans="1:14" x14ac:dyDescent="0.35">
      <c r="A4480">
        <f>'Profilo fotovoltaico'!B4482*LCOH!$C$20</f>
        <v>357</v>
      </c>
      <c r="B4480">
        <f>'Profilo eolico'!B4482*LCOH!$C$21</f>
        <v>73.800000000000011</v>
      </c>
      <c r="C4480">
        <f>$P$35*'Profilo fotovoltaico'!B4482</f>
        <v>2625.5965509810771</v>
      </c>
      <c r="D4480">
        <f>$Q$37*'Profilo eolico'!B4482</f>
        <v>430.59605521501595</v>
      </c>
      <c r="E4480">
        <f>$P$39*'Profilo fotovoltaico'!B4482+'Approvvigionamento energia'!$Q$39*'Profilo eolico'!B4482</f>
        <v>979.34617915653121</v>
      </c>
      <c r="F4480">
        <f>$P$41*'Profilo fotovoltaico'!B4482+'Approvvigionamento energia'!$Q$41*'Profilo eolico'!B4482</f>
        <v>1528.0963030980465</v>
      </c>
      <c r="G4480">
        <f>$P$43*'Profilo fotovoltaico'!B4482+'Approvvigionamento energia'!$Q$43*'Profilo eolico'!B4482</f>
        <v>2076.8464270395621</v>
      </c>
      <c r="H4480">
        <f t="shared" si="138"/>
        <v>1138.4335154826958</v>
      </c>
      <c r="I4480">
        <f>IF(LCOH!$C$28=Menu!$A$1,'Approvvigionamento energia'!C4480,0)+IF(LCOH!$C$28=Menu!$A$2,'Approvvigionamento energia'!D4480,0)+IF(LCOH!$C$28=Menu!$A$3,'Approvvigionamento energia'!E4480,0)+IF(LCOH!$C$28=Menu!$A$4,'Approvvigionamento energia'!F4480,0)+IF(LCOH!$C$28=Menu!$A$5,'Approvvigionamento energia'!G4480,0)+IF(LCOH!$C$28=Menu!$A$6,'Approvvigionamento energia'!H4480,0)</f>
        <v>1528.0963030980465</v>
      </c>
      <c r="J4480">
        <f>'Approvvigionamento energia'!A4480+'Approvvigionamento energia'!B4480+'Approvvigionamento energia'!I4480</f>
        <v>1958.8963030980465</v>
      </c>
      <c r="K4480">
        <f>IF(MIN(LCOH!$C$18,J4480)&gt;=$P$48*LCOH!$C$18, MIN(LCOH!$C$18,J4480),0)</f>
        <v>1500</v>
      </c>
      <c r="L4480">
        <f t="shared" si="139"/>
        <v>458.89630309804647</v>
      </c>
      <c r="M4480">
        <f>K4480/LCOH!$C$18</f>
        <v>1</v>
      </c>
      <c r="N4480">
        <f>K4480/LCOH!$C$34</f>
        <v>28.901734104046245</v>
      </c>
    </row>
    <row r="4481" spans="1:14" x14ac:dyDescent="0.35">
      <c r="A4481">
        <f>'Profilo fotovoltaico'!B4483*LCOH!$C$20</f>
        <v>252</v>
      </c>
      <c r="B4481">
        <f>'Profilo eolico'!B4483*LCOH!$C$21</f>
        <v>73.3</v>
      </c>
      <c r="C4481">
        <f>$P$35*'Profilo fotovoltaico'!B4483</f>
        <v>1853.3622712807603</v>
      </c>
      <c r="D4481">
        <f>$Q$37*'Profilo eolico'!B4483</f>
        <v>427.67873776775974</v>
      </c>
      <c r="E4481">
        <f>$P$39*'Profilo fotovoltaico'!B4483+'Approvvigionamento energia'!$Q$39*'Profilo eolico'!B4483</f>
        <v>784.09962114600989</v>
      </c>
      <c r="F4481">
        <f>$P$41*'Profilo fotovoltaico'!B4483+'Approvvigionamento energia'!$Q$41*'Profilo eolico'!B4483</f>
        <v>1140.5205045242601</v>
      </c>
      <c r="G4481">
        <f>$P$43*'Profilo fotovoltaico'!B4483+'Approvvigionamento energia'!$Q$43*'Profilo eolico'!B4483</f>
        <v>1496.9413879025103</v>
      </c>
      <c r="H4481">
        <f t="shared" si="138"/>
        <v>1138.4335154826958</v>
      </c>
      <c r="I4481">
        <f>IF(LCOH!$C$28=Menu!$A$1,'Approvvigionamento energia'!C4481,0)+IF(LCOH!$C$28=Menu!$A$2,'Approvvigionamento energia'!D4481,0)+IF(LCOH!$C$28=Menu!$A$3,'Approvvigionamento energia'!E4481,0)+IF(LCOH!$C$28=Menu!$A$4,'Approvvigionamento energia'!F4481,0)+IF(LCOH!$C$28=Menu!$A$5,'Approvvigionamento energia'!G4481,0)+IF(LCOH!$C$28=Menu!$A$6,'Approvvigionamento energia'!H4481,0)</f>
        <v>1140.5205045242601</v>
      </c>
      <c r="J4481">
        <f>'Approvvigionamento energia'!A4481+'Approvvigionamento energia'!B4481+'Approvvigionamento energia'!I4481</f>
        <v>1465.8205045242601</v>
      </c>
      <c r="K4481">
        <f>IF(MIN(LCOH!$C$18,J4481)&gt;=$P$48*LCOH!$C$18, MIN(LCOH!$C$18,J4481),0)</f>
        <v>1465.8205045242601</v>
      </c>
      <c r="L4481">
        <f t="shared" si="139"/>
        <v>0</v>
      </c>
      <c r="M4481">
        <f>K4481/LCOH!$C$18</f>
        <v>0.97721366968284007</v>
      </c>
      <c r="N4481">
        <f>K4481/LCOH!$C$34</f>
        <v>28.243169644012717</v>
      </c>
    </row>
    <row r="4482" spans="1:14" x14ac:dyDescent="0.35">
      <c r="A4482">
        <f>'Profilo fotovoltaico'!B4484*LCOH!$C$20</f>
        <v>142</v>
      </c>
      <c r="B4482">
        <f>'Profilo eolico'!B4484*LCOH!$C$21</f>
        <v>68.599999999999994</v>
      </c>
      <c r="C4482">
        <f>$P$35*'Profilo fotovoltaico'!B4484</f>
        <v>1044.3549306423331</v>
      </c>
      <c r="D4482">
        <f>$Q$37*'Profilo eolico'!B4484</f>
        <v>400.25595376355136</v>
      </c>
      <c r="E4482">
        <f>$P$39*'Profilo fotovoltaico'!B4484+'Approvvigionamento energia'!$Q$39*'Profilo eolico'!B4484</f>
        <v>561.2806979832468</v>
      </c>
      <c r="F4482">
        <f>$P$41*'Profilo fotovoltaico'!B4484+'Approvvigionamento energia'!$Q$41*'Profilo eolico'!B4484</f>
        <v>722.30544220294223</v>
      </c>
      <c r="G4482">
        <f>$P$43*'Profilo fotovoltaico'!B4484+'Approvvigionamento energia'!$Q$43*'Profilo eolico'!B4484</f>
        <v>883.33018642263778</v>
      </c>
      <c r="H4482">
        <f t="shared" ref="H4482:H4545" si="140">$P$45</f>
        <v>1138.4335154826958</v>
      </c>
      <c r="I4482">
        <f>IF(LCOH!$C$28=Menu!$A$1,'Approvvigionamento energia'!C4482,0)+IF(LCOH!$C$28=Menu!$A$2,'Approvvigionamento energia'!D4482,0)+IF(LCOH!$C$28=Menu!$A$3,'Approvvigionamento energia'!E4482,0)+IF(LCOH!$C$28=Menu!$A$4,'Approvvigionamento energia'!F4482,0)+IF(LCOH!$C$28=Menu!$A$5,'Approvvigionamento energia'!G4482,0)+IF(LCOH!$C$28=Menu!$A$6,'Approvvigionamento energia'!H4482,0)</f>
        <v>722.30544220294223</v>
      </c>
      <c r="J4482">
        <f>'Approvvigionamento energia'!A4482+'Approvvigionamento energia'!B4482+'Approvvigionamento energia'!I4482</f>
        <v>932.90544220294225</v>
      </c>
      <c r="K4482">
        <f>IF(MIN(LCOH!$C$18,J4482)&gt;=$P$48*LCOH!$C$18, MIN(LCOH!$C$18,J4482),0)</f>
        <v>932.90544220294225</v>
      </c>
      <c r="L4482">
        <f t="shared" si="139"/>
        <v>0</v>
      </c>
      <c r="M4482">
        <f>K4482/LCOH!$C$18</f>
        <v>0.6219369614686282</v>
      </c>
      <c r="N4482">
        <f>K4482/LCOH!$C$34</f>
        <v>17.975056689844745</v>
      </c>
    </row>
    <row r="4483" spans="1:14" x14ac:dyDescent="0.35">
      <c r="A4483">
        <f>'Profilo fotovoltaico'!B4485*LCOH!$C$20</f>
        <v>53</v>
      </c>
      <c r="B4483">
        <f>'Profilo eolico'!B4485*LCOH!$C$21</f>
        <v>69.599999999999994</v>
      </c>
      <c r="C4483">
        <f>$P$35*'Profilo fotovoltaico'!B4485</f>
        <v>389.79444594396944</v>
      </c>
      <c r="D4483">
        <f>$Q$37*'Profilo eolico'!B4485</f>
        <v>406.09058865806378</v>
      </c>
      <c r="E4483">
        <f>$P$39*'Profilo fotovoltaico'!B4485+'Approvvigionamento energia'!$Q$39*'Profilo eolico'!B4485</f>
        <v>402.01655297954017</v>
      </c>
      <c r="F4483">
        <f>$P$41*'Profilo fotovoltaico'!B4485+'Approvvigionamento energia'!$Q$41*'Profilo eolico'!B4485</f>
        <v>397.94251730101661</v>
      </c>
      <c r="G4483">
        <f>$P$43*'Profilo fotovoltaico'!B4485+'Approvvigionamento energia'!$Q$43*'Profilo eolico'!B4485</f>
        <v>393.86848162249305</v>
      </c>
      <c r="H4483">
        <f t="shared" si="140"/>
        <v>1138.4335154826958</v>
      </c>
      <c r="I4483">
        <f>IF(LCOH!$C$28=Menu!$A$1,'Approvvigionamento energia'!C4483,0)+IF(LCOH!$C$28=Menu!$A$2,'Approvvigionamento energia'!D4483,0)+IF(LCOH!$C$28=Menu!$A$3,'Approvvigionamento energia'!E4483,0)+IF(LCOH!$C$28=Menu!$A$4,'Approvvigionamento energia'!F4483,0)+IF(LCOH!$C$28=Menu!$A$5,'Approvvigionamento energia'!G4483,0)+IF(LCOH!$C$28=Menu!$A$6,'Approvvigionamento energia'!H4483,0)</f>
        <v>397.94251730101661</v>
      </c>
      <c r="J4483">
        <f>'Approvvigionamento energia'!A4483+'Approvvigionamento energia'!B4483+'Approvvigionamento energia'!I4483</f>
        <v>520.54251730101657</v>
      </c>
      <c r="K4483">
        <f>IF(MIN(LCOH!$C$18,J4483)&gt;=$P$48*LCOH!$C$18, MIN(LCOH!$C$18,J4483),0)</f>
        <v>520.54251730101657</v>
      </c>
      <c r="L4483">
        <f t="shared" ref="L4483:L4546" si="141">J4483-K4483</f>
        <v>0</v>
      </c>
      <c r="M4483">
        <f>K4483/LCOH!$C$18</f>
        <v>0.34702834486734441</v>
      </c>
      <c r="N4483">
        <f>K4483/LCOH!$C$34</f>
        <v>10.029720949923249</v>
      </c>
    </row>
    <row r="4484" spans="1:14" x14ac:dyDescent="0.35">
      <c r="A4484">
        <f>'Profilo fotovoltaico'!B4486*LCOH!$C$20</f>
        <v>4</v>
      </c>
      <c r="B4484">
        <f>'Profilo eolico'!B4486*LCOH!$C$21</f>
        <v>64.400000000000006</v>
      </c>
      <c r="C4484">
        <f>$P$35*'Profilo fotovoltaico'!B4486</f>
        <v>29.41844875048826</v>
      </c>
      <c r="D4484">
        <f>$Q$37*'Profilo eolico'!B4486</f>
        <v>375.75048720659925</v>
      </c>
      <c r="E4484">
        <f>$P$39*'Profilo fotovoltaico'!B4486+'Approvvigionamento energia'!$Q$39*'Profilo eolico'!B4486</f>
        <v>289.16747759257152</v>
      </c>
      <c r="F4484">
        <f>$P$41*'Profilo fotovoltaico'!B4486+'Approvvigionamento energia'!$Q$41*'Profilo eolico'!B4486</f>
        <v>202.58446797854376</v>
      </c>
      <c r="G4484">
        <f>$P$43*'Profilo fotovoltaico'!B4486+'Approvvigionamento energia'!$Q$43*'Profilo eolico'!B4486</f>
        <v>116.00145836451601</v>
      </c>
      <c r="H4484">
        <f t="shared" si="140"/>
        <v>1138.4335154826958</v>
      </c>
      <c r="I4484">
        <f>IF(LCOH!$C$28=Menu!$A$1,'Approvvigionamento energia'!C4484,0)+IF(LCOH!$C$28=Menu!$A$2,'Approvvigionamento energia'!D4484,0)+IF(LCOH!$C$28=Menu!$A$3,'Approvvigionamento energia'!E4484,0)+IF(LCOH!$C$28=Menu!$A$4,'Approvvigionamento energia'!F4484,0)+IF(LCOH!$C$28=Menu!$A$5,'Approvvigionamento energia'!G4484,0)+IF(LCOH!$C$28=Menu!$A$6,'Approvvigionamento energia'!H4484,0)</f>
        <v>202.58446797854376</v>
      </c>
      <c r="J4484">
        <f>'Approvvigionamento energia'!A4484+'Approvvigionamento energia'!B4484+'Approvvigionamento energia'!I4484</f>
        <v>270.98446797854376</v>
      </c>
      <c r="K4484">
        <f>IF(MIN(LCOH!$C$18,J4484)&gt;=$P$48*LCOH!$C$18, MIN(LCOH!$C$18,J4484),0)</f>
        <v>0</v>
      </c>
      <c r="L4484">
        <f t="shared" si="141"/>
        <v>270.98446797854376</v>
      </c>
      <c r="M4484">
        <f>K4484/LCOH!$C$18</f>
        <v>0</v>
      </c>
      <c r="N4484">
        <f>K4484/LCOH!$C$34</f>
        <v>0</v>
      </c>
    </row>
    <row r="4485" spans="1:14" x14ac:dyDescent="0.35">
      <c r="A4485">
        <f>'Profilo fotovoltaico'!B4487*LCOH!$C$20</f>
        <v>0</v>
      </c>
      <c r="B4485">
        <f>'Profilo eolico'!B4487*LCOH!$C$21</f>
        <v>44.8</v>
      </c>
      <c r="C4485">
        <f>$P$35*'Profilo fotovoltaico'!B4487</f>
        <v>0</v>
      </c>
      <c r="D4485">
        <f>$Q$37*'Profilo eolico'!B4487</f>
        <v>261.39164327415602</v>
      </c>
      <c r="E4485">
        <f>$P$39*'Profilo fotovoltaico'!B4487+'Approvvigionamento energia'!$Q$39*'Profilo eolico'!B4487</f>
        <v>196.043732455617</v>
      </c>
      <c r="F4485">
        <f>$P$41*'Profilo fotovoltaico'!B4487+'Approvvigionamento energia'!$Q$41*'Profilo eolico'!B4487</f>
        <v>130.69582163707801</v>
      </c>
      <c r="G4485">
        <f>$P$43*'Profilo fotovoltaico'!B4487+'Approvvigionamento energia'!$Q$43*'Profilo eolico'!B4487</f>
        <v>65.347910818539006</v>
      </c>
      <c r="H4485">
        <f t="shared" si="140"/>
        <v>1138.4335154826958</v>
      </c>
      <c r="I4485">
        <f>IF(LCOH!$C$28=Menu!$A$1,'Approvvigionamento energia'!C4485,0)+IF(LCOH!$C$28=Menu!$A$2,'Approvvigionamento energia'!D4485,0)+IF(LCOH!$C$28=Menu!$A$3,'Approvvigionamento energia'!E4485,0)+IF(LCOH!$C$28=Menu!$A$4,'Approvvigionamento energia'!F4485,0)+IF(LCOH!$C$28=Menu!$A$5,'Approvvigionamento energia'!G4485,0)+IF(LCOH!$C$28=Menu!$A$6,'Approvvigionamento energia'!H4485,0)</f>
        <v>130.69582163707801</v>
      </c>
      <c r="J4485">
        <f>'Approvvigionamento energia'!A4485+'Approvvigionamento energia'!B4485+'Approvvigionamento energia'!I4485</f>
        <v>175.495821637078</v>
      </c>
      <c r="K4485">
        <f>IF(MIN(LCOH!$C$18,J4485)&gt;=$P$48*LCOH!$C$18, MIN(LCOH!$C$18,J4485),0)</f>
        <v>0</v>
      </c>
      <c r="L4485">
        <f t="shared" si="141"/>
        <v>175.495821637078</v>
      </c>
      <c r="M4485">
        <f>K4485/LCOH!$C$18</f>
        <v>0</v>
      </c>
      <c r="N4485">
        <f>K4485/LCOH!$C$34</f>
        <v>0</v>
      </c>
    </row>
    <row r="4486" spans="1:14" x14ac:dyDescent="0.35">
      <c r="A4486">
        <f>'Profilo fotovoltaico'!B4488*LCOH!$C$20</f>
        <v>0</v>
      </c>
      <c r="B4486">
        <f>'Profilo eolico'!B4488*LCOH!$C$21</f>
        <v>33.6</v>
      </c>
      <c r="C4486">
        <f>$P$35*'Profilo fotovoltaico'!B4488</f>
        <v>0</v>
      </c>
      <c r="D4486">
        <f>$Q$37*'Profilo eolico'!B4488</f>
        <v>196.043732455617</v>
      </c>
      <c r="E4486">
        <f>$P$39*'Profilo fotovoltaico'!B4488+'Approvvigionamento energia'!$Q$39*'Profilo eolico'!B4488</f>
        <v>147.03279934171275</v>
      </c>
      <c r="F4486">
        <f>$P$41*'Profilo fotovoltaico'!B4488+'Approvvigionamento energia'!$Q$41*'Profilo eolico'!B4488</f>
        <v>98.021866227808502</v>
      </c>
      <c r="G4486">
        <f>$P$43*'Profilo fotovoltaico'!B4488+'Approvvigionamento energia'!$Q$43*'Profilo eolico'!B4488</f>
        <v>49.010933113904251</v>
      </c>
      <c r="H4486">
        <f t="shared" si="140"/>
        <v>1138.4335154826958</v>
      </c>
      <c r="I4486">
        <f>IF(LCOH!$C$28=Menu!$A$1,'Approvvigionamento energia'!C4486,0)+IF(LCOH!$C$28=Menu!$A$2,'Approvvigionamento energia'!D4486,0)+IF(LCOH!$C$28=Menu!$A$3,'Approvvigionamento energia'!E4486,0)+IF(LCOH!$C$28=Menu!$A$4,'Approvvigionamento energia'!F4486,0)+IF(LCOH!$C$28=Menu!$A$5,'Approvvigionamento energia'!G4486,0)+IF(LCOH!$C$28=Menu!$A$6,'Approvvigionamento energia'!H4486,0)</f>
        <v>98.021866227808502</v>
      </c>
      <c r="J4486">
        <f>'Approvvigionamento energia'!A4486+'Approvvigionamento energia'!B4486+'Approvvigionamento energia'!I4486</f>
        <v>131.62186622780851</v>
      </c>
      <c r="K4486">
        <f>IF(MIN(LCOH!$C$18,J4486)&gt;=$P$48*LCOH!$C$18, MIN(LCOH!$C$18,J4486),0)</f>
        <v>0</v>
      </c>
      <c r="L4486">
        <f t="shared" si="141"/>
        <v>131.62186622780851</v>
      </c>
      <c r="M4486">
        <f>K4486/LCOH!$C$18</f>
        <v>0</v>
      </c>
      <c r="N4486">
        <f>K4486/LCOH!$C$34</f>
        <v>0</v>
      </c>
    </row>
    <row r="4487" spans="1:14" x14ac:dyDescent="0.35">
      <c r="A4487">
        <f>'Profilo fotovoltaico'!B4489*LCOH!$C$20</f>
        <v>0</v>
      </c>
      <c r="B4487">
        <f>'Profilo eolico'!B4489*LCOH!$C$21</f>
        <v>32.800000000000004</v>
      </c>
      <c r="C4487">
        <f>$P$35*'Profilo fotovoltaico'!B4489</f>
        <v>0</v>
      </c>
      <c r="D4487">
        <f>$Q$37*'Profilo eolico'!B4489</f>
        <v>191.37602454000711</v>
      </c>
      <c r="E4487">
        <f>$P$39*'Profilo fotovoltaico'!B4489+'Approvvigionamento energia'!$Q$39*'Profilo eolico'!B4489</f>
        <v>143.53201840500532</v>
      </c>
      <c r="F4487">
        <f>$P$41*'Profilo fotovoltaico'!B4489+'Approvvigionamento energia'!$Q$41*'Profilo eolico'!B4489</f>
        <v>95.688012270003554</v>
      </c>
      <c r="G4487">
        <f>$P$43*'Profilo fotovoltaico'!B4489+'Approvvigionamento energia'!$Q$43*'Profilo eolico'!B4489</f>
        <v>47.844006135001777</v>
      </c>
      <c r="H4487">
        <f t="shared" si="140"/>
        <v>1138.4335154826958</v>
      </c>
      <c r="I4487">
        <f>IF(LCOH!$C$28=Menu!$A$1,'Approvvigionamento energia'!C4487,0)+IF(LCOH!$C$28=Menu!$A$2,'Approvvigionamento energia'!D4487,0)+IF(LCOH!$C$28=Menu!$A$3,'Approvvigionamento energia'!E4487,0)+IF(LCOH!$C$28=Menu!$A$4,'Approvvigionamento energia'!F4487,0)+IF(LCOH!$C$28=Menu!$A$5,'Approvvigionamento energia'!G4487,0)+IF(LCOH!$C$28=Menu!$A$6,'Approvvigionamento energia'!H4487,0)</f>
        <v>95.688012270003554</v>
      </c>
      <c r="J4487">
        <f>'Approvvigionamento energia'!A4487+'Approvvigionamento energia'!B4487+'Approvvigionamento energia'!I4487</f>
        <v>128.48801227000357</v>
      </c>
      <c r="K4487">
        <f>IF(MIN(LCOH!$C$18,J4487)&gt;=$P$48*LCOH!$C$18, MIN(LCOH!$C$18,J4487),0)</f>
        <v>0</v>
      </c>
      <c r="L4487">
        <f t="shared" si="141"/>
        <v>128.48801227000357</v>
      </c>
      <c r="M4487">
        <f>K4487/LCOH!$C$18</f>
        <v>0</v>
      </c>
      <c r="N4487">
        <f>K4487/LCOH!$C$34</f>
        <v>0</v>
      </c>
    </row>
    <row r="4488" spans="1:14" x14ac:dyDescent="0.35">
      <c r="A4488">
        <f>'Profilo fotovoltaico'!B4490*LCOH!$C$20</f>
        <v>0</v>
      </c>
      <c r="B4488">
        <f>'Profilo eolico'!B4490*LCOH!$C$21</f>
        <v>31.4</v>
      </c>
      <c r="C4488">
        <f>$P$35*'Profilo fotovoltaico'!B4490</f>
        <v>0</v>
      </c>
      <c r="D4488">
        <f>$Q$37*'Profilo eolico'!B4490</f>
        <v>183.2075356876897</v>
      </c>
      <c r="E4488">
        <f>$P$39*'Profilo fotovoltaico'!B4490+'Approvvigionamento energia'!$Q$39*'Profilo eolico'!B4490</f>
        <v>137.40565176576726</v>
      </c>
      <c r="F4488">
        <f>$P$41*'Profilo fotovoltaico'!B4490+'Approvvigionamento energia'!$Q$41*'Profilo eolico'!B4490</f>
        <v>91.603767843844849</v>
      </c>
      <c r="G4488">
        <f>$P$43*'Profilo fotovoltaico'!B4490+'Approvvigionamento energia'!$Q$43*'Profilo eolico'!B4490</f>
        <v>45.801883921922425</v>
      </c>
      <c r="H4488">
        <f t="shared" si="140"/>
        <v>1138.4335154826958</v>
      </c>
      <c r="I4488">
        <f>IF(LCOH!$C$28=Menu!$A$1,'Approvvigionamento energia'!C4488,0)+IF(LCOH!$C$28=Menu!$A$2,'Approvvigionamento energia'!D4488,0)+IF(LCOH!$C$28=Menu!$A$3,'Approvvigionamento energia'!E4488,0)+IF(LCOH!$C$28=Menu!$A$4,'Approvvigionamento energia'!F4488,0)+IF(LCOH!$C$28=Menu!$A$5,'Approvvigionamento energia'!G4488,0)+IF(LCOH!$C$28=Menu!$A$6,'Approvvigionamento energia'!H4488,0)</f>
        <v>91.603767843844849</v>
      </c>
      <c r="J4488">
        <f>'Approvvigionamento energia'!A4488+'Approvvigionamento energia'!B4488+'Approvvigionamento energia'!I4488</f>
        <v>123.00376784384486</v>
      </c>
      <c r="K4488">
        <f>IF(MIN(LCOH!$C$18,J4488)&gt;=$P$48*LCOH!$C$18, MIN(LCOH!$C$18,J4488),0)</f>
        <v>0</v>
      </c>
      <c r="L4488">
        <f t="shared" si="141"/>
        <v>123.00376784384486</v>
      </c>
      <c r="M4488">
        <f>K4488/LCOH!$C$18</f>
        <v>0</v>
      </c>
      <c r="N4488">
        <f>K4488/LCOH!$C$34</f>
        <v>0</v>
      </c>
    </row>
    <row r="4489" spans="1:14" x14ac:dyDescent="0.35">
      <c r="A4489">
        <f>'Profilo fotovoltaico'!B4491*LCOH!$C$20</f>
        <v>0</v>
      </c>
      <c r="B4489">
        <f>'Profilo eolico'!B4491*LCOH!$C$21</f>
        <v>31.6</v>
      </c>
      <c r="C4489">
        <f>$P$35*'Profilo fotovoltaico'!B4491</f>
        <v>0</v>
      </c>
      <c r="D4489">
        <f>$Q$37*'Profilo eolico'!B4491</f>
        <v>184.37446266659219</v>
      </c>
      <c r="E4489">
        <f>$P$39*'Profilo fotovoltaico'!B4491+'Approvvigionamento energia'!$Q$39*'Profilo eolico'!B4491</f>
        <v>138.28084699994415</v>
      </c>
      <c r="F4489">
        <f>$P$41*'Profilo fotovoltaico'!B4491+'Approvvigionamento energia'!$Q$41*'Profilo eolico'!B4491</f>
        <v>92.187231333296097</v>
      </c>
      <c r="G4489">
        <f>$P$43*'Profilo fotovoltaico'!B4491+'Approvvigionamento energia'!$Q$43*'Profilo eolico'!B4491</f>
        <v>46.093615666648049</v>
      </c>
      <c r="H4489">
        <f t="shared" si="140"/>
        <v>1138.4335154826958</v>
      </c>
      <c r="I4489">
        <f>IF(LCOH!$C$28=Menu!$A$1,'Approvvigionamento energia'!C4489,0)+IF(LCOH!$C$28=Menu!$A$2,'Approvvigionamento energia'!D4489,0)+IF(LCOH!$C$28=Menu!$A$3,'Approvvigionamento energia'!E4489,0)+IF(LCOH!$C$28=Menu!$A$4,'Approvvigionamento energia'!F4489,0)+IF(LCOH!$C$28=Menu!$A$5,'Approvvigionamento energia'!G4489,0)+IF(LCOH!$C$28=Menu!$A$6,'Approvvigionamento energia'!H4489,0)</f>
        <v>92.187231333296097</v>
      </c>
      <c r="J4489">
        <f>'Approvvigionamento energia'!A4489+'Approvvigionamento energia'!B4489+'Approvvigionamento energia'!I4489</f>
        <v>123.78723133329609</v>
      </c>
      <c r="K4489">
        <f>IF(MIN(LCOH!$C$18,J4489)&gt;=$P$48*LCOH!$C$18, MIN(LCOH!$C$18,J4489),0)</f>
        <v>0</v>
      </c>
      <c r="L4489">
        <f t="shared" si="141"/>
        <v>123.78723133329609</v>
      </c>
      <c r="M4489">
        <f>K4489/LCOH!$C$18</f>
        <v>0</v>
      </c>
      <c r="N4489">
        <f>K4489/LCOH!$C$34</f>
        <v>0</v>
      </c>
    </row>
    <row r="4490" spans="1:14" x14ac:dyDescent="0.35">
      <c r="A4490">
        <f>'Profilo fotovoltaico'!B4492*LCOH!$C$20</f>
        <v>0</v>
      </c>
      <c r="B4490">
        <f>'Profilo eolico'!B4492*LCOH!$C$21</f>
        <v>35.6</v>
      </c>
      <c r="C4490">
        <f>$P$35*'Profilo fotovoltaico'!B4492</f>
        <v>0</v>
      </c>
      <c r="D4490">
        <f>$Q$37*'Profilo eolico'!B4492</f>
        <v>207.71300224464181</v>
      </c>
      <c r="E4490">
        <f>$P$39*'Profilo fotovoltaico'!B4492+'Approvvigionamento energia'!$Q$39*'Profilo eolico'!B4492</f>
        <v>155.78475168348137</v>
      </c>
      <c r="F4490">
        <f>$P$41*'Profilo fotovoltaico'!B4492+'Approvvigionamento energia'!$Q$41*'Profilo eolico'!B4492</f>
        <v>103.85650112232091</v>
      </c>
      <c r="G4490">
        <f>$P$43*'Profilo fotovoltaico'!B4492+'Approvvigionamento energia'!$Q$43*'Profilo eolico'!B4492</f>
        <v>51.928250561160453</v>
      </c>
      <c r="H4490">
        <f t="shared" si="140"/>
        <v>1138.4335154826958</v>
      </c>
      <c r="I4490">
        <f>IF(LCOH!$C$28=Menu!$A$1,'Approvvigionamento energia'!C4490,0)+IF(LCOH!$C$28=Menu!$A$2,'Approvvigionamento energia'!D4490,0)+IF(LCOH!$C$28=Menu!$A$3,'Approvvigionamento energia'!E4490,0)+IF(LCOH!$C$28=Menu!$A$4,'Approvvigionamento energia'!F4490,0)+IF(LCOH!$C$28=Menu!$A$5,'Approvvigionamento energia'!G4490,0)+IF(LCOH!$C$28=Menu!$A$6,'Approvvigionamento energia'!H4490,0)</f>
        <v>103.85650112232091</v>
      </c>
      <c r="J4490">
        <f>'Approvvigionamento energia'!A4490+'Approvvigionamento energia'!B4490+'Approvvigionamento energia'!I4490</f>
        <v>139.4565011223209</v>
      </c>
      <c r="K4490">
        <f>IF(MIN(LCOH!$C$18,J4490)&gt;=$P$48*LCOH!$C$18, MIN(LCOH!$C$18,J4490),0)</f>
        <v>0</v>
      </c>
      <c r="L4490">
        <f t="shared" si="141"/>
        <v>139.4565011223209</v>
      </c>
      <c r="M4490">
        <f>K4490/LCOH!$C$18</f>
        <v>0</v>
      </c>
      <c r="N4490">
        <f>K4490/LCOH!$C$34</f>
        <v>0</v>
      </c>
    </row>
    <row r="4491" spans="1:14" x14ac:dyDescent="0.35">
      <c r="A4491">
        <f>'Profilo fotovoltaico'!B4493*LCOH!$C$20</f>
        <v>0</v>
      </c>
      <c r="B4491">
        <f>'Profilo eolico'!B4493*LCOH!$C$21</f>
        <v>41.7</v>
      </c>
      <c r="C4491">
        <f>$P$35*'Profilo fotovoltaico'!B4493</f>
        <v>0</v>
      </c>
      <c r="D4491">
        <f>$Q$37*'Profilo eolico'!B4493</f>
        <v>243.30427510116755</v>
      </c>
      <c r="E4491">
        <f>$P$39*'Profilo fotovoltaico'!B4493+'Approvvigionamento energia'!$Q$39*'Profilo eolico'!B4493</f>
        <v>182.47820632587565</v>
      </c>
      <c r="F4491">
        <f>$P$41*'Profilo fotovoltaico'!B4493+'Approvvigionamento energia'!$Q$41*'Profilo eolico'!B4493</f>
        <v>121.65213755058377</v>
      </c>
      <c r="G4491">
        <f>$P$43*'Profilo fotovoltaico'!B4493+'Approvvigionamento energia'!$Q$43*'Profilo eolico'!B4493</f>
        <v>60.826068775291887</v>
      </c>
      <c r="H4491">
        <f t="shared" si="140"/>
        <v>1138.4335154826958</v>
      </c>
      <c r="I4491">
        <f>IF(LCOH!$C$28=Menu!$A$1,'Approvvigionamento energia'!C4491,0)+IF(LCOH!$C$28=Menu!$A$2,'Approvvigionamento energia'!D4491,0)+IF(LCOH!$C$28=Menu!$A$3,'Approvvigionamento energia'!E4491,0)+IF(LCOH!$C$28=Menu!$A$4,'Approvvigionamento energia'!F4491,0)+IF(LCOH!$C$28=Menu!$A$5,'Approvvigionamento energia'!G4491,0)+IF(LCOH!$C$28=Menu!$A$6,'Approvvigionamento energia'!H4491,0)</f>
        <v>121.65213755058377</v>
      </c>
      <c r="J4491">
        <f>'Approvvigionamento energia'!A4491+'Approvvigionamento energia'!B4491+'Approvvigionamento energia'!I4491</f>
        <v>163.35213755058379</v>
      </c>
      <c r="K4491">
        <f>IF(MIN(LCOH!$C$18,J4491)&gt;=$P$48*LCOH!$C$18, MIN(LCOH!$C$18,J4491),0)</f>
        <v>0</v>
      </c>
      <c r="L4491">
        <f t="shared" si="141"/>
        <v>163.35213755058379</v>
      </c>
      <c r="M4491">
        <f>K4491/LCOH!$C$18</f>
        <v>0</v>
      </c>
      <c r="N4491">
        <f>K4491/LCOH!$C$34</f>
        <v>0</v>
      </c>
    </row>
    <row r="4492" spans="1:14" x14ac:dyDescent="0.35">
      <c r="A4492">
        <f>'Profilo fotovoltaico'!B4494*LCOH!$C$20</f>
        <v>0</v>
      </c>
      <c r="B4492">
        <f>'Profilo eolico'!B4494*LCOH!$C$21</f>
        <v>46.699999999999996</v>
      </c>
      <c r="C4492">
        <f>$P$35*'Profilo fotovoltaico'!B4494</f>
        <v>0</v>
      </c>
      <c r="D4492">
        <f>$Q$37*'Profilo eolico'!B4494</f>
        <v>272.47744957372959</v>
      </c>
      <c r="E4492">
        <f>$P$39*'Profilo fotovoltaico'!B4494+'Approvvigionamento energia'!$Q$39*'Profilo eolico'!B4494</f>
        <v>204.35808718029719</v>
      </c>
      <c r="F4492">
        <f>$P$41*'Profilo fotovoltaico'!B4494+'Approvvigionamento energia'!$Q$41*'Profilo eolico'!B4494</f>
        <v>136.23872478686479</v>
      </c>
      <c r="G4492">
        <f>$P$43*'Profilo fotovoltaico'!B4494+'Approvvigionamento energia'!$Q$43*'Profilo eolico'!B4494</f>
        <v>68.119362393432397</v>
      </c>
      <c r="H4492">
        <f t="shared" si="140"/>
        <v>1138.4335154826958</v>
      </c>
      <c r="I4492">
        <f>IF(LCOH!$C$28=Menu!$A$1,'Approvvigionamento energia'!C4492,0)+IF(LCOH!$C$28=Menu!$A$2,'Approvvigionamento energia'!D4492,0)+IF(LCOH!$C$28=Menu!$A$3,'Approvvigionamento energia'!E4492,0)+IF(LCOH!$C$28=Menu!$A$4,'Approvvigionamento energia'!F4492,0)+IF(LCOH!$C$28=Menu!$A$5,'Approvvigionamento energia'!G4492,0)+IF(LCOH!$C$28=Menu!$A$6,'Approvvigionamento energia'!H4492,0)</f>
        <v>136.23872478686479</v>
      </c>
      <c r="J4492">
        <f>'Approvvigionamento energia'!A4492+'Approvvigionamento energia'!B4492+'Approvvigionamento energia'!I4492</f>
        <v>182.93872478686478</v>
      </c>
      <c r="K4492">
        <f>IF(MIN(LCOH!$C$18,J4492)&gt;=$P$48*LCOH!$C$18, MIN(LCOH!$C$18,J4492),0)</f>
        <v>0</v>
      </c>
      <c r="L4492">
        <f t="shared" si="141"/>
        <v>182.93872478686478</v>
      </c>
      <c r="M4492">
        <f>K4492/LCOH!$C$18</f>
        <v>0</v>
      </c>
      <c r="N4492">
        <f>K4492/LCOH!$C$34</f>
        <v>0</v>
      </c>
    </row>
    <row r="4493" spans="1:14" x14ac:dyDescent="0.35">
      <c r="A4493">
        <f>'Profilo fotovoltaico'!B4495*LCOH!$C$20</f>
        <v>0</v>
      </c>
      <c r="B4493">
        <f>'Profilo eolico'!B4495*LCOH!$C$21</f>
        <v>47.7</v>
      </c>
      <c r="C4493">
        <f>$P$35*'Profilo fotovoltaico'!B4495</f>
        <v>0</v>
      </c>
      <c r="D4493">
        <f>$Q$37*'Profilo eolico'!B4495</f>
        <v>278.31208446824201</v>
      </c>
      <c r="E4493">
        <f>$P$39*'Profilo fotovoltaico'!B4495+'Approvvigionamento energia'!$Q$39*'Profilo eolico'!B4495</f>
        <v>208.73406335118148</v>
      </c>
      <c r="F4493">
        <f>$P$41*'Profilo fotovoltaico'!B4495+'Approvvigionamento energia'!$Q$41*'Profilo eolico'!B4495</f>
        <v>139.156042234121</v>
      </c>
      <c r="G4493">
        <f>$P$43*'Profilo fotovoltaico'!B4495+'Approvvigionamento energia'!$Q$43*'Profilo eolico'!B4495</f>
        <v>69.578021117060501</v>
      </c>
      <c r="H4493">
        <f t="shared" si="140"/>
        <v>1138.4335154826958</v>
      </c>
      <c r="I4493">
        <f>IF(LCOH!$C$28=Menu!$A$1,'Approvvigionamento energia'!C4493,0)+IF(LCOH!$C$28=Menu!$A$2,'Approvvigionamento energia'!D4493,0)+IF(LCOH!$C$28=Menu!$A$3,'Approvvigionamento energia'!E4493,0)+IF(LCOH!$C$28=Menu!$A$4,'Approvvigionamento energia'!F4493,0)+IF(LCOH!$C$28=Menu!$A$5,'Approvvigionamento energia'!G4493,0)+IF(LCOH!$C$28=Menu!$A$6,'Approvvigionamento energia'!H4493,0)</f>
        <v>139.156042234121</v>
      </c>
      <c r="J4493">
        <f>'Approvvigionamento energia'!A4493+'Approvvigionamento energia'!B4493+'Approvvigionamento energia'!I4493</f>
        <v>186.85604223412099</v>
      </c>
      <c r="K4493">
        <f>IF(MIN(LCOH!$C$18,J4493)&gt;=$P$48*LCOH!$C$18, MIN(LCOH!$C$18,J4493),0)</f>
        <v>0</v>
      </c>
      <c r="L4493">
        <f t="shared" si="141"/>
        <v>186.85604223412099</v>
      </c>
      <c r="M4493">
        <f>K4493/LCOH!$C$18</f>
        <v>0</v>
      </c>
      <c r="N4493">
        <f>K4493/LCOH!$C$34</f>
        <v>0</v>
      </c>
    </row>
    <row r="4494" spans="1:14" x14ac:dyDescent="0.35">
      <c r="A4494">
        <f>'Profilo fotovoltaico'!B4496*LCOH!$C$20</f>
        <v>45</v>
      </c>
      <c r="B4494">
        <f>'Profilo eolico'!B4496*LCOH!$C$21</f>
        <v>41.6</v>
      </c>
      <c r="C4494">
        <f>$P$35*'Profilo fotovoltaico'!B4496</f>
        <v>330.9575484429929</v>
      </c>
      <c r="D4494">
        <f>$Q$37*'Profilo eolico'!B4496</f>
        <v>242.72081161171627</v>
      </c>
      <c r="E4494">
        <f>$P$39*'Profilo fotovoltaico'!B4496+'Approvvigionamento energia'!$Q$39*'Profilo eolico'!B4496</f>
        <v>264.77999581953543</v>
      </c>
      <c r="F4494">
        <f>$P$41*'Profilo fotovoltaico'!B4496+'Approvvigionamento energia'!$Q$41*'Profilo eolico'!B4496</f>
        <v>286.83918002735459</v>
      </c>
      <c r="G4494">
        <f>$P$43*'Profilo fotovoltaico'!B4496+'Approvvigionamento energia'!$Q$43*'Profilo eolico'!B4496</f>
        <v>308.89836423517374</v>
      </c>
      <c r="H4494">
        <f t="shared" si="140"/>
        <v>1138.4335154826958</v>
      </c>
      <c r="I4494">
        <f>IF(LCOH!$C$28=Menu!$A$1,'Approvvigionamento energia'!C4494,0)+IF(LCOH!$C$28=Menu!$A$2,'Approvvigionamento energia'!D4494,0)+IF(LCOH!$C$28=Menu!$A$3,'Approvvigionamento energia'!E4494,0)+IF(LCOH!$C$28=Menu!$A$4,'Approvvigionamento energia'!F4494,0)+IF(LCOH!$C$28=Menu!$A$5,'Approvvigionamento energia'!G4494,0)+IF(LCOH!$C$28=Menu!$A$6,'Approvvigionamento energia'!H4494,0)</f>
        <v>286.83918002735459</v>
      </c>
      <c r="J4494">
        <f>'Approvvigionamento energia'!A4494+'Approvvigionamento energia'!B4494+'Approvvigionamento energia'!I4494</f>
        <v>373.43918002735461</v>
      </c>
      <c r="K4494">
        <f>IF(MIN(LCOH!$C$18,J4494)&gt;=$P$48*LCOH!$C$18, MIN(LCOH!$C$18,J4494),0)</f>
        <v>0</v>
      </c>
      <c r="L4494">
        <f t="shared" si="141"/>
        <v>373.43918002735461</v>
      </c>
      <c r="M4494">
        <f>K4494/LCOH!$C$18</f>
        <v>0</v>
      </c>
      <c r="N4494">
        <f>K4494/LCOH!$C$34</f>
        <v>0</v>
      </c>
    </row>
    <row r="4495" spans="1:14" x14ac:dyDescent="0.35">
      <c r="A4495">
        <f>'Profilo fotovoltaico'!B4497*LCOH!$C$20</f>
        <v>147</v>
      </c>
      <c r="B4495">
        <f>'Profilo eolico'!B4497*LCOH!$C$21</f>
        <v>29.1</v>
      </c>
      <c r="C4495">
        <f>$P$35*'Profilo fotovoltaico'!B4497</f>
        <v>1081.1279915804434</v>
      </c>
      <c r="D4495">
        <f>$Q$37*'Profilo eolico'!B4497</f>
        <v>169.78787543031117</v>
      </c>
      <c r="E4495">
        <f>$P$39*'Profilo fotovoltaico'!B4497+'Approvvigionamento energia'!$Q$39*'Profilo eolico'!B4497</f>
        <v>397.62290446784425</v>
      </c>
      <c r="F4495">
        <f>$P$41*'Profilo fotovoltaico'!B4497+'Approvvigionamento energia'!$Q$41*'Profilo eolico'!B4497</f>
        <v>625.45793350537735</v>
      </c>
      <c r="G4495">
        <f>$P$43*'Profilo fotovoltaico'!B4497+'Approvvigionamento energia'!$Q$43*'Profilo eolico'!B4497</f>
        <v>853.29296254291046</v>
      </c>
      <c r="H4495">
        <f t="shared" si="140"/>
        <v>1138.4335154826958</v>
      </c>
      <c r="I4495">
        <f>IF(LCOH!$C$28=Menu!$A$1,'Approvvigionamento energia'!C4495,0)+IF(LCOH!$C$28=Menu!$A$2,'Approvvigionamento energia'!D4495,0)+IF(LCOH!$C$28=Menu!$A$3,'Approvvigionamento energia'!E4495,0)+IF(LCOH!$C$28=Menu!$A$4,'Approvvigionamento energia'!F4495,0)+IF(LCOH!$C$28=Menu!$A$5,'Approvvigionamento energia'!G4495,0)+IF(LCOH!$C$28=Menu!$A$6,'Approvvigionamento energia'!H4495,0)</f>
        <v>625.45793350537735</v>
      </c>
      <c r="J4495">
        <f>'Approvvigionamento energia'!A4495+'Approvvigionamento energia'!B4495+'Approvvigionamento energia'!I4495</f>
        <v>801.55793350537738</v>
      </c>
      <c r="K4495">
        <f>IF(MIN(LCOH!$C$18,J4495)&gt;=$P$48*LCOH!$C$18, MIN(LCOH!$C$18,J4495),0)</f>
        <v>801.55793350537738</v>
      </c>
      <c r="L4495">
        <f t="shared" si="141"/>
        <v>0</v>
      </c>
      <c r="M4495">
        <f>K4495/LCOH!$C$18</f>
        <v>0.53437195567025153</v>
      </c>
      <c r="N4495">
        <f>K4495/LCOH!$C$34</f>
        <v>15.444276175440798</v>
      </c>
    </row>
    <row r="4496" spans="1:14" x14ac:dyDescent="0.35">
      <c r="A4496">
        <f>'Profilo fotovoltaico'!B4498*LCOH!$C$20</f>
        <v>279</v>
      </c>
      <c r="B4496">
        <f>'Profilo eolico'!B4498*LCOH!$C$21</f>
        <v>28.1</v>
      </c>
      <c r="C4496">
        <f>$P$35*'Profilo fotovoltaico'!B4498</f>
        <v>2051.9368003465565</v>
      </c>
      <c r="D4496">
        <f>$Q$37*'Profilo eolico'!B4498</f>
        <v>163.95324053579876</v>
      </c>
      <c r="E4496">
        <f>$P$39*'Profilo fotovoltaico'!B4498+'Approvvigionamento energia'!$Q$39*'Profilo eolico'!B4498</f>
        <v>635.94913048848821</v>
      </c>
      <c r="F4496">
        <f>$P$41*'Profilo fotovoltaico'!B4498+'Approvvigionamento energia'!$Q$41*'Profilo eolico'!B4498</f>
        <v>1107.9450204411776</v>
      </c>
      <c r="G4496">
        <f>$P$43*'Profilo fotovoltaico'!B4498+'Approvvigionamento energia'!$Q$43*'Profilo eolico'!B4498</f>
        <v>1579.9409103938669</v>
      </c>
      <c r="H4496">
        <f t="shared" si="140"/>
        <v>1138.4335154826958</v>
      </c>
      <c r="I4496">
        <f>IF(LCOH!$C$28=Menu!$A$1,'Approvvigionamento energia'!C4496,0)+IF(LCOH!$C$28=Menu!$A$2,'Approvvigionamento energia'!D4496,0)+IF(LCOH!$C$28=Menu!$A$3,'Approvvigionamento energia'!E4496,0)+IF(LCOH!$C$28=Menu!$A$4,'Approvvigionamento energia'!F4496,0)+IF(LCOH!$C$28=Menu!$A$5,'Approvvigionamento energia'!G4496,0)+IF(LCOH!$C$28=Menu!$A$6,'Approvvigionamento energia'!H4496,0)</f>
        <v>1107.9450204411776</v>
      </c>
      <c r="J4496">
        <f>'Approvvigionamento energia'!A4496+'Approvvigionamento energia'!B4496+'Approvvigionamento energia'!I4496</f>
        <v>1415.0450204411777</v>
      </c>
      <c r="K4496">
        <f>IF(MIN(LCOH!$C$18,J4496)&gt;=$P$48*LCOH!$C$18, MIN(LCOH!$C$18,J4496),0)</f>
        <v>1415.0450204411777</v>
      </c>
      <c r="L4496">
        <f t="shared" si="141"/>
        <v>0</v>
      </c>
      <c r="M4496">
        <f>K4496/LCOH!$C$18</f>
        <v>0.94336334696078517</v>
      </c>
      <c r="N4496">
        <f>K4496/LCOH!$C$34</f>
        <v>27.264836617363734</v>
      </c>
    </row>
    <row r="4497" spans="1:14" x14ac:dyDescent="0.35">
      <c r="A4497">
        <f>'Profilo fotovoltaico'!B4499*LCOH!$C$20</f>
        <v>413</v>
      </c>
      <c r="B4497">
        <f>'Profilo eolico'!B4499*LCOH!$C$21</f>
        <v>33.300000000000004</v>
      </c>
      <c r="C4497">
        <f>$P$35*'Profilo fotovoltaico'!B4499</f>
        <v>3037.4548334879128</v>
      </c>
      <c r="D4497">
        <f>$Q$37*'Profilo eolico'!B4499</f>
        <v>194.29334198726329</v>
      </c>
      <c r="E4497">
        <f>$P$39*'Profilo fotovoltaico'!B4499+'Approvvigionamento energia'!$Q$39*'Profilo eolico'!B4499</f>
        <v>905.08371486242572</v>
      </c>
      <c r="F4497">
        <f>$P$41*'Profilo fotovoltaico'!B4499+'Approvvigionamento energia'!$Q$41*'Profilo eolico'!B4499</f>
        <v>1615.8740877375881</v>
      </c>
      <c r="G4497">
        <f>$P$43*'Profilo fotovoltaico'!B4499+'Approvvigionamento energia'!$Q$43*'Profilo eolico'!B4499</f>
        <v>2326.6644606127502</v>
      </c>
      <c r="H4497">
        <f t="shared" si="140"/>
        <v>1138.4335154826958</v>
      </c>
      <c r="I4497">
        <f>IF(LCOH!$C$28=Menu!$A$1,'Approvvigionamento energia'!C4497,0)+IF(LCOH!$C$28=Menu!$A$2,'Approvvigionamento energia'!D4497,0)+IF(LCOH!$C$28=Menu!$A$3,'Approvvigionamento energia'!E4497,0)+IF(LCOH!$C$28=Menu!$A$4,'Approvvigionamento energia'!F4497,0)+IF(LCOH!$C$28=Menu!$A$5,'Approvvigionamento energia'!G4497,0)+IF(LCOH!$C$28=Menu!$A$6,'Approvvigionamento energia'!H4497,0)</f>
        <v>1615.8740877375881</v>
      </c>
      <c r="J4497">
        <f>'Approvvigionamento energia'!A4497+'Approvvigionamento energia'!B4497+'Approvvigionamento energia'!I4497</f>
        <v>2062.1740877375883</v>
      </c>
      <c r="K4497">
        <f>IF(MIN(LCOH!$C$18,J4497)&gt;=$P$48*LCOH!$C$18, MIN(LCOH!$C$18,J4497),0)</f>
        <v>1500</v>
      </c>
      <c r="L4497">
        <f t="shared" si="141"/>
        <v>562.17408773758825</v>
      </c>
      <c r="M4497">
        <f>K4497/LCOH!$C$18</f>
        <v>1</v>
      </c>
      <c r="N4497">
        <f>K4497/LCOH!$C$34</f>
        <v>28.901734104046245</v>
      </c>
    </row>
    <row r="4498" spans="1:14" x14ac:dyDescent="0.35">
      <c r="A4498">
        <f>'Profilo fotovoltaico'!B4500*LCOH!$C$20</f>
        <v>518</v>
      </c>
      <c r="B4498">
        <f>'Profilo eolico'!B4500*LCOH!$C$21</f>
        <v>42</v>
      </c>
      <c r="C4498">
        <f>$P$35*'Profilo fotovoltaico'!B4500</f>
        <v>3809.6891131882298</v>
      </c>
      <c r="D4498">
        <f>$Q$37*'Profilo eolico'!B4500</f>
        <v>245.05466556952126</v>
      </c>
      <c r="E4498">
        <f>$P$39*'Profilo fotovoltaico'!B4500+'Approvvigionamento energia'!$Q$39*'Profilo eolico'!B4500</f>
        <v>1136.2132774741983</v>
      </c>
      <c r="F4498">
        <f>$P$41*'Profilo fotovoltaico'!B4500+'Approvvigionamento energia'!$Q$41*'Profilo eolico'!B4500</f>
        <v>2027.3718893788755</v>
      </c>
      <c r="G4498">
        <f>$P$43*'Profilo fotovoltaico'!B4500+'Approvvigionamento energia'!$Q$43*'Profilo eolico'!B4500</f>
        <v>2918.5305012835529</v>
      </c>
      <c r="H4498">
        <f t="shared" si="140"/>
        <v>1138.4335154826958</v>
      </c>
      <c r="I4498">
        <f>IF(LCOH!$C$28=Menu!$A$1,'Approvvigionamento energia'!C4498,0)+IF(LCOH!$C$28=Menu!$A$2,'Approvvigionamento energia'!D4498,0)+IF(LCOH!$C$28=Menu!$A$3,'Approvvigionamento energia'!E4498,0)+IF(LCOH!$C$28=Menu!$A$4,'Approvvigionamento energia'!F4498,0)+IF(LCOH!$C$28=Menu!$A$5,'Approvvigionamento energia'!G4498,0)+IF(LCOH!$C$28=Menu!$A$6,'Approvvigionamento energia'!H4498,0)</f>
        <v>2027.3718893788755</v>
      </c>
      <c r="J4498">
        <f>'Approvvigionamento energia'!A4498+'Approvvigionamento energia'!B4498+'Approvvigionamento energia'!I4498</f>
        <v>2587.3718893788755</v>
      </c>
      <c r="K4498">
        <f>IF(MIN(LCOH!$C$18,J4498)&gt;=$P$48*LCOH!$C$18, MIN(LCOH!$C$18,J4498),0)</f>
        <v>1500</v>
      </c>
      <c r="L4498">
        <f t="shared" si="141"/>
        <v>1087.3718893788755</v>
      </c>
      <c r="M4498">
        <f>K4498/LCOH!$C$18</f>
        <v>1</v>
      </c>
      <c r="N4498">
        <f>K4498/LCOH!$C$34</f>
        <v>28.901734104046245</v>
      </c>
    </row>
    <row r="4499" spans="1:14" x14ac:dyDescent="0.35">
      <c r="A4499">
        <f>'Profilo fotovoltaico'!B4501*LCOH!$C$20</f>
        <v>591</v>
      </c>
      <c r="B4499">
        <f>'Profilo eolico'!B4501*LCOH!$C$21</f>
        <v>52.1</v>
      </c>
      <c r="C4499">
        <f>$P$35*'Profilo fotovoltaico'!B4501</f>
        <v>4346.5758028846403</v>
      </c>
      <c r="D4499">
        <f>$Q$37*'Profilo eolico'!B4501</f>
        <v>303.98447800409662</v>
      </c>
      <c r="E4499">
        <f>$P$39*'Profilo fotovoltaico'!B4501+'Approvvigionamento energia'!$Q$39*'Profilo eolico'!B4501</f>
        <v>1314.6323092242326</v>
      </c>
      <c r="F4499">
        <f>$P$41*'Profilo fotovoltaico'!B4501+'Approvvigionamento energia'!$Q$41*'Profilo eolico'!B4501</f>
        <v>2325.2801404443685</v>
      </c>
      <c r="G4499">
        <f>$P$43*'Profilo fotovoltaico'!B4501+'Approvvigionamento energia'!$Q$43*'Profilo eolico'!B4501</f>
        <v>3335.9279716645046</v>
      </c>
      <c r="H4499">
        <f t="shared" si="140"/>
        <v>1138.4335154826958</v>
      </c>
      <c r="I4499">
        <f>IF(LCOH!$C$28=Menu!$A$1,'Approvvigionamento energia'!C4499,0)+IF(LCOH!$C$28=Menu!$A$2,'Approvvigionamento energia'!D4499,0)+IF(LCOH!$C$28=Menu!$A$3,'Approvvigionamento energia'!E4499,0)+IF(LCOH!$C$28=Menu!$A$4,'Approvvigionamento energia'!F4499,0)+IF(LCOH!$C$28=Menu!$A$5,'Approvvigionamento energia'!G4499,0)+IF(LCOH!$C$28=Menu!$A$6,'Approvvigionamento energia'!H4499,0)</f>
        <v>2325.2801404443685</v>
      </c>
      <c r="J4499">
        <f>'Approvvigionamento energia'!A4499+'Approvvigionamento energia'!B4499+'Approvvigionamento energia'!I4499</f>
        <v>2968.3801404443684</v>
      </c>
      <c r="K4499">
        <f>IF(MIN(LCOH!$C$18,J4499)&gt;=$P$48*LCOH!$C$18, MIN(LCOH!$C$18,J4499),0)</f>
        <v>1500</v>
      </c>
      <c r="L4499">
        <f t="shared" si="141"/>
        <v>1468.3801404443684</v>
      </c>
      <c r="M4499">
        <f>K4499/LCOH!$C$18</f>
        <v>1</v>
      </c>
      <c r="N4499">
        <f>K4499/LCOH!$C$34</f>
        <v>28.901734104046245</v>
      </c>
    </row>
    <row r="4500" spans="1:14" x14ac:dyDescent="0.35">
      <c r="A4500">
        <f>'Profilo fotovoltaico'!B4502*LCOH!$C$20</f>
        <v>627</v>
      </c>
      <c r="B4500">
        <f>'Profilo eolico'!B4502*LCOH!$C$21</f>
        <v>60.8</v>
      </c>
      <c r="C4500">
        <f>$P$35*'Profilo fotovoltaico'!B4502</f>
        <v>4611.341841639035</v>
      </c>
      <c r="D4500">
        <f>$Q$37*'Profilo eolico'!B4502</f>
        <v>354.74580158635456</v>
      </c>
      <c r="E4500">
        <f>$P$39*'Profilo fotovoltaico'!B4502+'Approvvigionamento energia'!$Q$39*'Profilo eolico'!B4502</f>
        <v>1418.8948115995247</v>
      </c>
      <c r="F4500">
        <f>$P$41*'Profilo fotovoltaico'!B4502+'Approvvigionamento energia'!$Q$41*'Profilo eolico'!B4502</f>
        <v>2483.043821612695</v>
      </c>
      <c r="G4500">
        <f>$P$43*'Profilo fotovoltaico'!B4502+'Approvvigionamento energia'!$Q$43*'Profilo eolico'!B4502</f>
        <v>3547.1928316258645</v>
      </c>
      <c r="H4500">
        <f t="shared" si="140"/>
        <v>1138.4335154826958</v>
      </c>
      <c r="I4500">
        <f>IF(LCOH!$C$28=Menu!$A$1,'Approvvigionamento energia'!C4500,0)+IF(LCOH!$C$28=Menu!$A$2,'Approvvigionamento energia'!D4500,0)+IF(LCOH!$C$28=Menu!$A$3,'Approvvigionamento energia'!E4500,0)+IF(LCOH!$C$28=Menu!$A$4,'Approvvigionamento energia'!F4500,0)+IF(LCOH!$C$28=Menu!$A$5,'Approvvigionamento energia'!G4500,0)+IF(LCOH!$C$28=Menu!$A$6,'Approvvigionamento energia'!H4500,0)</f>
        <v>2483.043821612695</v>
      </c>
      <c r="J4500">
        <f>'Approvvigionamento energia'!A4500+'Approvvigionamento energia'!B4500+'Approvvigionamento energia'!I4500</f>
        <v>3170.8438216126951</v>
      </c>
      <c r="K4500">
        <f>IF(MIN(LCOH!$C$18,J4500)&gt;=$P$48*LCOH!$C$18, MIN(LCOH!$C$18,J4500),0)</f>
        <v>1500</v>
      </c>
      <c r="L4500">
        <f t="shared" si="141"/>
        <v>1670.8438216126951</v>
      </c>
      <c r="M4500">
        <f>K4500/LCOH!$C$18</f>
        <v>1</v>
      </c>
      <c r="N4500">
        <f>K4500/LCOH!$C$34</f>
        <v>28.901734104046245</v>
      </c>
    </row>
    <row r="4501" spans="1:14" x14ac:dyDescent="0.35">
      <c r="A4501">
        <f>'Profilo fotovoltaico'!B4503*LCOH!$C$20</f>
        <v>627</v>
      </c>
      <c r="B4501">
        <f>'Profilo eolico'!B4503*LCOH!$C$21</f>
        <v>71.2</v>
      </c>
      <c r="C4501">
        <f>$P$35*'Profilo fotovoltaico'!B4503</f>
        <v>4611.341841639035</v>
      </c>
      <c r="D4501">
        <f>$Q$37*'Profilo eolico'!B4503</f>
        <v>415.42600448928363</v>
      </c>
      <c r="E4501">
        <f>$P$39*'Profilo fotovoltaico'!B4503+'Approvvigionamento energia'!$Q$39*'Profilo eolico'!B4503</f>
        <v>1464.4049637767216</v>
      </c>
      <c r="F4501">
        <f>$P$41*'Profilo fotovoltaico'!B4503+'Approvvigionamento energia'!$Q$41*'Profilo eolico'!B4503</f>
        <v>2513.3839230641593</v>
      </c>
      <c r="G4501">
        <f>$P$43*'Profilo fotovoltaico'!B4503+'Approvvigionamento energia'!$Q$43*'Profilo eolico'!B4503</f>
        <v>3562.3628823515969</v>
      </c>
      <c r="H4501">
        <f t="shared" si="140"/>
        <v>1138.4335154826958</v>
      </c>
      <c r="I4501">
        <f>IF(LCOH!$C$28=Menu!$A$1,'Approvvigionamento energia'!C4501,0)+IF(LCOH!$C$28=Menu!$A$2,'Approvvigionamento energia'!D4501,0)+IF(LCOH!$C$28=Menu!$A$3,'Approvvigionamento energia'!E4501,0)+IF(LCOH!$C$28=Menu!$A$4,'Approvvigionamento energia'!F4501,0)+IF(LCOH!$C$28=Menu!$A$5,'Approvvigionamento energia'!G4501,0)+IF(LCOH!$C$28=Menu!$A$6,'Approvvigionamento energia'!H4501,0)</f>
        <v>2513.3839230641593</v>
      </c>
      <c r="J4501">
        <f>'Approvvigionamento energia'!A4501+'Approvvigionamento energia'!B4501+'Approvvigionamento energia'!I4501</f>
        <v>3211.5839230641595</v>
      </c>
      <c r="K4501">
        <f>IF(MIN(LCOH!$C$18,J4501)&gt;=$P$48*LCOH!$C$18, MIN(LCOH!$C$18,J4501),0)</f>
        <v>1500</v>
      </c>
      <c r="L4501">
        <f t="shared" si="141"/>
        <v>1711.5839230641595</v>
      </c>
      <c r="M4501">
        <f>K4501/LCOH!$C$18</f>
        <v>1</v>
      </c>
      <c r="N4501">
        <f>K4501/LCOH!$C$34</f>
        <v>28.901734104046245</v>
      </c>
    </row>
    <row r="4502" spans="1:14" x14ac:dyDescent="0.35">
      <c r="A4502">
        <f>'Profilo fotovoltaico'!B4504*LCOH!$C$20</f>
        <v>594</v>
      </c>
      <c r="B4502">
        <f>'Profilo eolico'!B4504*LCOH!$C$21</f>
        <v>86.7</v>
      </c>
      <c r="C4502">
        <f>$P$35*'Profilo fotovoltaico'!B4504</f>
        <v>4368.6396394475069</v>
      </c>
      <c r="D4502">
        <f>$Q$37*'Profilo eolico'!B4504</f>
        <v>505.86284535422601</v>
      </c>
      <c r="E4502">
        <f>$P$39*'Profilo fotovoltaico'!B4504+'Approvvigionamento energia'!$Q$39*'Profilo eolico'!B4504</f>
        <v>1471.5570438775462</v>
      </c>
      <c r="F4502">
        <f>$P$41*'Profilo fotovoltaico'!B4504+'Approvvigionamento energia'!$Q$41*'Profilo eolico'!B4504</f>
        <v>2437.2512424008664</v>
      </c>
      <c r="G4502">
        <f>$P$43*'Profilo fotovoltaico'!B4504+'Approvvigionamento energia'!$Q$43*'Profilo eolico'!B4504</f>
        <v>3402.9454409241866</v>
      </c>
      <c r="H4502">
        <f t="shared" si="140"/>
        <v>1138.4335154826958</v>
      </c>
      <c r="I4502">
        <f>IF(LCOH!$C$28=Menu!$A$1,'Approvvigionamento energia'!C4502,0)+IF(LCOH!$C$28=Menu!$A$2,'Approvvigionamento energia'!D4502,0)+IF(LCOH!$C$28=Menu!$A$3,'Approvvigionamento energia'!E4502,0)+IF(LCOH!$C$28=Menu!$A$4,'Approvvigionamento energia'!F4502,0)+IF(LCOH!$C$28=Menu!$A$5,'Approvvigionamento energia'!G4502,0)+IF(LCOH!$C$28=Menu!$A$6,'Approvvigionamento energia'!H4502,0)</f>
        <v>2437.2512424008664</v>
      </c>
      <c r="J4502">
        <f>'Approvvigionamento energia'!A4502+'Approvvigionamento energia'!B4502+'Approvvigionamento energia'!I4502</f>
        <v>3117.9512424008662</v>
      </c>
      <c r="K4502">
        <f>IF(MIN(LCOH!$C$18,J4502)&gt;=$P$48*LCOH!$C$18, MIN(LCOH!$C$18,J4502),0)</f>
        <v>1500</v>
      </c>
      <c r="L4502">
        <f t="shared" si="141"/>
        <v>1617.9512424008662</v>
      </c>
      <c r="M4502">
        <f>K4502/LCOH!$C$18</f>
        <v>1</v>
      </c>
      <c r="N4502">
        <f>K4502/LCOH!$C$34</f>
        <v>28.901734104046245</v>
      </c>
    </row>
    <row r="4503" spans="1:14" x14ac:dyDescent="0.35">
      <c r="A4503">
        <f>'Profilo fotovoltaico'!B4505*LCOH!$C$20</f>
        <v>533</v>
      </c>
      <c r="B4503">
        <f>'Profilo eolico'!B4505*LCOH!$C$21</f>
        <v>100.1</v>
      </c>
      <c r="C4503">
        <f>$P$35*'Profilo fotovoltaico'!B4505</f>
        <v>3920.0082960025607</v>
      </c>
      <c r="D4503">
        <f>$Q$37*'Profilo eolico'!B4505</f>
        <v>584.04695294069234</v>
      </c>
      <c r="E4503">
        <f>$P$39*'Profilo fotovoltaico'!B4505+'Approvvigionamento energia'!$Q$39*'Profilo eolico'!B4505</f>
        <v>1418.0372887061594</v>
      </c>
      <c r="F4503">
        <f>$P$41*'Profilo fotovoltaico'!B4505+'Approvvigionamento energia'!$Q$41*'Profilo eolico'!B4505</f>
        <v>2252.0276244716265</v>
      </c>
      <c r="G4503">
        <f>$P$43*'Profilo fotovoltaico'!B4505+'Approvvigionamento energia'!$Q$43*'Profilo eolico'!B4505</f>
        <v>3086.017960237094</v>
      </c>
      <c r="H4503">
        <f t="shared" si="140"/>
        <v>1138.4335154826958</v>
      </c>
      <c r="I4503">
        <f>IF(LCOH!$C$28=Menu!$A$1,'Approvvigionamento energia'!C4503,0)+IF(LCOH!$C$28=Menu!$A$2,'Approvvigionamento energia'!D4503,0)+IF(LCOH!$C$28=Menu!$A$3,'Approvvigionamento energia'!E4503,0)+IF(LCOH!$C$28=Menu!$A$4,'Approvvigionamento energia'!F4503,0)+IF(LCOH!$C$28=Menu!$A$5,'Approvvigionamento energia'!G4503,0)+IF(LCOH!$C$28=Menu!$A$6,'Approvvigionamento energia'!H4503,0)</f>
        <v>2252.0276244716265</v>
      </c>
      <c r="J4503">
        <f>'Approvvigionamento energia'!A4503+'Approvvigionamento energia'!B4503+'Approvvigionamento energia'!I4503</f>
        <v>2885.1276244716264</v>
      </c>
      <c r="K4503">
        <f>IF(MIN(LCOH!$C$18,J4503)&gt;=$P$48*LCOH!$C$18, MIN(LCOH!$C$18,J4503),0)</f>
        <v>1500</v>
      </c>
      <c r="L4503">
        <f t="shared" si="141"/>
        <v>1385.1276244716264</v>
      </c>
      <c r="M4503">
        <f>K4503/LCOH!$C$18</f>
        <v>1</v>
      </c>
      <c r="N4503">
        <f>K4503/LCOH!$C$34</f>
        <v>28.901734104046245</v>
      </c>
    </row>
    <row r="4504" spans="1:14" x14ac:dyDescent="0.35">
      <c r="A4504">
        <f>'Profilo fotovoltaico'!B4506*LCOH!$C$20</f>
        <v>440</v>
      </c>
      <c r="B4504">
        <f>'Profilo eolico'!B4506*LCOH!$C$21</f>
        <v>109.3</v>
      </c>
      <c r="C4504">
        <f>$P$35*'Profilo fotovoltaico'!B4506</f>
        <v>3236.0293625537088</v>
      </c>
      <c r="D4504">
        <f>$Q$37*'Profilo eolico'!B4506</f>
        <v>637.72559397020643</v>
      </c>
      <c r="E4504">
        <f>$P$39*'Profilo fotovoltaico'!B4506+'Approvvigionamento energia'!$Q$39*'Profilo eolico'!B4506</f>
        <v>1287.3015361160819</v>
      </c>
      <c r="F4504">
        <f>$P$41*'Profilo fotovoltaico'!B4506+'Approvvigionamento energia'!$Q$41*'Profilo eolico'!B4506</f>
        <v>1936.8774782619575</v>
      </c>
      <c r="G4504">
        <f>$P$43*'Profilo fotovoltaico'!B4506+'Approvvigionamento energia'!$Q$43*'Profilo eolico'!B4506</f>
        <v>2586.4534204078332</v>
      </c>
      <c r="H4504">
        <f t="shared" si="140"/>
        <v>1138.4335154826958</v>
      </c>
      <c r="I4504">
        <f>IF(LCOH!$C$28=Menu!$A$1,'Approvvigionamento energia'!C4504,0)+IF(LCOH!$C$28=Menu!$A$2,'Approvvigionamento energia'!D4504,0)+IF(LCOH!$C$28=Menu!$A$3,'Approvvigionamento energia'!E4504,0)+IF(LCOH!$C$28=Menu!$A$4,'Approvvigionamento energia'!F4504,0)+IF(LCOH!$C$28=Menu!$A$5,'Approvvigionamento energia'!G4504,0)+IF(LCOH!$C$28=Menu!$A$6,'Approvvigionamento energia'!H4504,0)</f>
        <v>1936.8774782619575</v>
      </c>
      <c r="J4504">
        <f>'Approvvigionamento energia'!A4504+'Approvvigionamento energia'!B4504+'Approvvigionamento energia'!I4504</f>
        <v>2486.1774782619577</v>
      </c>
      <c r="K4504">
        <f>IF(MIN(LCOH!$C$18,J4504)&gt;=$P$48*LCOH!$C$18, MIN(LCOH!$C$18,J4504),0)</f>
        <v>1500</v>
      </c>
      <c r="L4504">
        <f t="shared" si="141"/>
        <v>986.17747826195773</v>
      </c>
      <c r="M4504">
        <f>K4504/LCOH!$C$18</f>
        <v>1</v>
      </c>
      <c r="N4504">
        <f>K4504/LCOH!$C$34</f>
        <v>28.901734104046245</v>
      </c>
    </row>
    <row r="4505" spans="1:14" x14ac:dyDescent="0.35">
      <c r="A4505">
        <f>'Profilo fotovoltaico'!B4507*LCOH!$C$20</f>
        <v>326</v>
      </c>
      <c r="B4505">
        <f>'Profilo eolico'!B4507*LCOH!$C$21</f>
        <v>110.2</v>
      </c>
      <c r="C4505">
        <f>$P$35*'Profilo fotovoltaico'!B4507</f>
        <v>2397.6035731647935</v>
      </c>
      <c r="D4505">
        <f>$Q$37*'Profilo eolico'!B4507</f>
        <v>642.97676537526775</v>
      </c>
      <c r="E4505">
        <f>$P$39*'Profilo fotovoltaico'!B4507+'Approvvigionamento energia'!$Q$39*'Profilo eolico'!B4507</f>
        <v>1081.6334673226493</v>
      </c>
      <c r="F4505">
        <f>$P$41*'Profilo fotovoltaico'!B4507+'Approvvigionamento energia'!$Q$41*'Profilo eolico'!B4507</f>
        <v>1520.2901692700307</v>
      </c>
      <c r="G4505">
        <f>$P$43*'Profilo fotovoltaico'!B4507+'Approvvigionamento energia'!$Q$43*'Profilo eolico'!B4507</f>
        <v>1958.9468712174121</v>
      </c>
      <c r="H4505">
        <f t="shared" si="140"/>
        <v>1138.4335154826958</v>
      </c>
      <c r="I4505">
        <f>IF(LCOH!$C$28=Menu!$A$1,'Approvvigionamento energia'!C4505,0)+IF(LCOH!$C$28=Menu!$A$2,'Approvvigionamento energia'!D4505,0)+IF(LCOH!$C$28=Menu!$A$3,'Approvvigionamento energia'!E4505,0)+IF(LCOH!$C$28=Menu!$A$4,'Approvvigionamento energia'!F4505,0)+IF(LCOH!$C$28=Menu!$A$5,'Approvvigionamento energia'!G4505,0)+IF(LCOH!$C$28=Menu!$A$6,'Approvvigionamento energia'!H4505,0)</f>
        <v>1520.2901692700307</v>
      </c>
      <c r="J4505">
        <f>'Approvvigionamento energia'!A4505+'Approvvigionamento energia'!B4505+'Approvvigionamento energia'!I4505</f>
        <v>1956.4901692700307</v>
      </c>
      <c r="K4505">
        <f>IF(MIN(LCOH!$C$18,J4505)&gt;=$P$48*LCOH!$C$18, MIN(LCOH!$C$18,J4505),0)</f>
        <v>1500</v>
      </c>
      <c r="L4505">
        <f t="shared" si="141"/>
        <v>456.49016927003072</v>
      </c>
      <c r="M4505">
        <f>K4505/LCOH!$C$18</f>
        <v>1</v>
      </c>
      <c r="N4505">
        <f>K4505/LCOH!$C$34</f>
        <v>28.901734104046245</v>
      </c>
    </row>
    <row r="4506" spans="1:14" x14ac:dyDescent="0.35">
      <c r="A4506">
        <f>'Profilo fotovoltaico'!B4508*LCOH!$C$20</f>
        <v>197</v>
      </c>
      <c r="B4506">
        <f>'Profilo eolico'!B4508*LCOH!$C$21</f>
        <v>107.89999999999999</v>
      </c>
      <c r="C4506">
        <f>$P$35*'Profilo fotovoltaico'!B4508</f>
        <v>1448.8586009615469</v>
      </c>
      <c r="D4506">
        <f>$Q$37*'Profilo eolico'!B4508</f>
        <v>629.55710511788914</v>
      </c>
      <c r="E4506">
        <f>$P$39*'Profilo fotovoltaico'!B4508+'Approvvigionamento energia'!$Q$39*'Profilo eolico'!B4508</f>
        <v>834.3824790788035</v>
      </c>
      <c r="F4506">
        <f>$P$41*'Profilo fotovoltaico'!B4508+'Approvvigionamento energia'!$Q$41*'Profilo eolico'!B4508</f>
        <v>1039.207853039718</v>
      </c>
      <c r="G4506">
        <f>$P$43*'Profilo fotovoltaico'!B4508+'Approvvigionamento energia'!$Q$43*'Profilo eolico'!B4508</f>
        <v>1244.0332270006325</v>
      </c>
      <c r="H4506">
        <f t="shared" si="140"/>
        <v>1138.4335154826958</v>
      </c>
      <c r="I4506">
        <f>IF(LCOH!$C$28=Menu!$A$1,'Approvvigionamento energia'!C4506,0)+IF(LCOH!$C$28=Menu!$A$2,'Approvvigionamento energia'!D4506,0)+IF(LCOH!$C$28=Menu!$A$3,'Approvvigionamento energia'!E4506,0)+IF(LCOH!$C$28=Menu!$A$4,'Approvvigionamento energia'!F4506,0)+IF(LCOH!$C$28=Menu!$A$5,'Approvvigionamento energia'!G4506,0)+IF(LCOH!$C$28=Menu!$A$6,'Approvvigionamento energia'!H4506,0)</f>
        <v>1039.207853039718</v>
      </c>
      <c r="J4506">
        <f>'Approvvigionamento energia'!A4506+'Approvvigionamento energia'!B4506+'Approvvigionamento energia'!I4506</f>
        <v>1344.1078530397181</v>
      </c>
      <c r="K4506">
        <f>IF(MIN(LCOH!$C$18,J4506)&gt;=$P$48*LCOH!$C$18, MIN(LCOH!$C$18,J4506),0)</f>
        <v>1344.1078530397181</v>
      </c>
      <c r="L4506">
        <f t="shared" si="141"/>
        <v>0</v>
      </c>
      <c r="M4506">
        <f>K4506/LCOH!$C$18</f>
        <v>0.89607190202647868</v>
      </c>
      <c r="N4506">
        <f>K4506/LCOH!$C$34</f>
        <v>25.898031850476265</v>
      </c>
    </row>
    <row r="4507" spans="1:14" x14ac:dyDescent="0.35">
      <c r="A4507">
        <f>'Profilo fotovoltaico'!B4509*LCOH!$C$20</f>
        <v>83</v>
      </c>
      <c r="B4507">
        <f>'Profilo eolico'!B4509*LCOH!$C$21</f>
        <v>99.8</v>
      </c>
      <c r="C4507">
        <f>$P$35*'Profilo fotovoltaico'!B4509</f>
        <v>610.43281157263141</v>
      </c>
      <c r="D4507">
        <f>$Q$37*'Profilo eolico'!B4509</f>
        <v>582.29656247233856</v>
      </c>
      <c r="E4507">
        <f>$P$39*'Profilo fotovoltaico'!B4509+'Approvvigionamento energia'!$Q$39*'Profilo eolico'!B4509</f>
        <v>589.33062474741178</v>
      </c>
      <c r="F4507">
        <f>$P$41*'Profilo fotovoltaico'!B4509+'Approvvigionamento energia'!$Q$41*'Profilo eolico'!B4509</f>
        <v>596.36468702248499</v>
      </c>
      <c r="G4507">
        <f>$P$43*'Profilo fotovoltaico'!B4509+'Approvvigionamento energia'!$Q$43*'Profilo eolico'!B4509</f>
        <v>603.3987492975582</v>
      </c>
      <c r="H4507">
        <f t="shared" si="140"/>
        <v>1138.4335154826958</v>
      </c>
      <c r="I4507">
        <f>IF(LCOH!$C$28=Menu!$A$1,'Approvvigionamento energia'!C4507,0)+IF(LCOH!$C$28=Menu!$A$2,'Approvvigionamento energia'!D4507,0)+IF(LCOH!$C$28=Menu!$A$3,'Approvvigionamento energia'!E4507,0)+IF(LCOH!$C$28=Menu!$A$4,'Approvvigionamento energia'!F4507,0)+IF(LCOH!$C$28=Menu!$A$5,'Approvvigionamento energia'!G4507,0)+IF(LCOH!$C$28=Menu!$A$6,'Approvvigionamento energia'!H4507,0)</f>
        <v>596.36468702248499</v>
      </c>
      <c r="J4507">
        <f>'Approvvigionamento energia'!A4507+'Approvvigionamento energia'!B4507+'Approvvigionamento energia'!I4507</f>
        <v>779.16468702248494</v>
      </c>
      <c r="K4507">
        <f>IF(MIN(LCOH!$C$18,J4507)&gt;=$P$48*LCOH!$C$18, MIN(LCOH!$C$18,J4507),0)</f>
        <v>779.16468702248494</v>
      </c>
      <c r="L4507">
        <f t="shared" si="141"/>
        <v>0</v>
      </c>
      <c r="M4507">
        <f>K4507/LCOH!$C$18</f>
        <v>0.51944312468165665</v>
      </c>
      <c r="N4507">
        <f>K4507/LCOH!$C$34</f>
        <v>15.012807071724181</v>
      </c>
    </row>
    <row r="4508" spans="1:14" x14ac:dyDescent="0.35">
      <c r="A4508">
        <f>'Profilo fotovoltaico'!B4510*LCOH!$C$20</f>
        <v>11</v>
      </c>
      <c r="B4508">
        <f>'Profilo eolico'!B4510*LCOH!$C$21</f>
        <v>86.1</v>
      </c>
      <c r="C4508">
        <f>$P$35*'Profilo fotovoltaico'!B4510</f>
        <v>80.900734063842705</v>
      </c>
      <c r="D4508">
        <f>$Q$37*'Profilo eolico'!B4510</f>
        <v>502.36206441751858</v>
      </c>
      <c r="E4508">
        <f>$P$39*'Profilo fotovoltaico'!B4510+'Approvvigionamento energia'!$Q$39*'Profilo eolico'!B4510</f>
        <v>396.99673182909959</v>
      </c>
      <c r="F4508">
        <f>$P$41*'Profilo fotovoltaico'!B4510+'Approvvigionamento energia'!$Q$41*'Profilo eolico'!B4510</f>
        <v>291.63139924068065</v>
      </c>
      <c r="G4508">
        <f>$P$43*'Profilo fotovoltaico'!B4510+'Approvvigionamento energia'!$Q$43*'Profilo eolico'!B4510</f>
        <v>186.26606665226169</v>
      </c>
      <c r="H4508">
        <f t="shared" si="140"/>
        <v>1138.4335154826958</v>
      </c>
      <c r="I4508">
        <f>IF(LCOH!$C$28=Menu!$A$1,'Approvvigionamento energia'!C4508,0)+IF(LCOH!$C$28=Menu!$A$2,'Approvvigionamento energia'!D4508,0)+IF(LCOH!$C$28=Menu!$A$3,'Approvvigionamento energia'!E4508,0)+IF(LCOH!$C$28=Menu!$A$4,'Approvvigionamento energia'!F4508,0)+IF(LCOH!$C$28=Menu!$A$5,'Approvvigionamento energia'!G4508,0)+IF(LCOH!$C$28=Menu!$A$6,'Approvvigionamento energia'!H4508,0)</f>
        <v>291.63139924068065</v>
      </c>
      <c r="J4508">
        <f>'Approvvigionamento energia'!A4508+'Approvvigionamento energia'!B4508+'Approvvigionamento energia'!I4508</f>
        <v>388.73139924068062</v>
      </c>
      <c r="K4508">
        <f>IF(MIN(LCOH!$C$18,J4508)&gt;=$P$48*LCOH!$C$18, MIN(LCOH!$C$18,J4508),0)</f>
        <v>388.73139924068062</v>
      </c>
      <c r="L4508">
        <f t="shared" si="141"/>
        <v>0</v>
      </c>
      <c r="M4508">
        <f>K4508/LCOH!$C$18</f>
        <v>0.25915426616045373</v>
      </c>
      <c r="N4508">
        <f>K4508/LCOH!$C$34</f>
        <v>7.4900076924986632</v>
      </c>
    </row>
    <row r="4509" spans="1:14" x14ac:dyDescent="0.35">
      <c r="A4509">
        <f>'Profilo fotovoltaico'!B4511*LCOH!$C$20</f>
        <v>0</v>
      </c>
      <c r="B4509">
        <f>'Profilo eolico'!B4511*LCOH!$C$21</f>
        <v>71.599999999999994</v>
      </c>
      <c r="C4509">
        <f>$P$35*'Profilo fotovoltaico'!B4511</f>
        <v>0</v>
      </c>
      <c r="D4509">
        <f>$Q$37*'Profilo eolico'!B4511</f>
        <v>417.75985844708862</v>
      </c>
      <c r="E4509">
        <f>$P$39*'Profilo fotovoltaico'!B4511+'Approvvigionamento energia'!$Q$39*'Profilo eolico'!B4511</f>
        <v>313.31989383531646</v>
      </c>
      <c r="F4509">
        <f>$P$41*'Profilo fotovoltaico'!B4511+'Approvvigionamento energia'!$Q$41*'Profilo eolico'!B4511</f>
        <v>208.87992922354431</v>
      </c>
      <c r="G4509">
        <f>$P$43*'Profilo fotovoltaico'!B4511+'Approvvigionamento energia'!$Q$43*'Profilo eolico'!B4511</f>
        <v>104.43996461177215</v>
      </c>
      <c r="H4509">
        <f t="shared" si="140"/>
        <v>1138.4335154826958</v>
      </c>
      <c r="I4509">
        <f>IF(LCOH!$C$28=Menu!$A$1,'Approvvigionamento energia'!C4509,0)+IF(LCOH!$C$28=Menu!$A$2,'Approvvigionamento energia'!D4509,0)+IF(LCOH!$C$28=Menu!$A$3,'Approvvigionamento energia'!E4509,0)+IF(LCOH!$C$28=Menu!$A$4,'Approvvigionamento energia'!F4509,0)+IF(LCOH!$C$28=Menu!$A$5,'Approvvigionamento energia'!G4509,0)+IF(LCOH!$C$28=Menu!$A$6,'Approvvigionamento energia'!H4509,0)</f>
        <v>208.87992922354431</v>
      </c>
      <c r="J4509">
        <f>'Approvvigionamento energia'!A4509+'Approvvigionamento energia'!B4509+'Approvvigionamento energia'!I4509</f>
        <v>280.47992922354433</v>
      </c>
      <c r="K4509">
        <f>IF(MIN(LCOH!$C$18,J4509)&gt;=$P$48*LCOH!$C$18, MIN(LCOH!$C$18,J4509),0)</f>
        <v>0</v>
      </c>
      <c r="L4509">
        <f t="shared" si="141"/>
        <v>280.47992922354433</v>
      </c>
      <c r="M4509">
        <f>K4509/LCOH!$C$18</f>
        <v>0</v>
      </c>
      <c r="N4509">
        <f>K4509/LCOH!$C$34</f>
        <v>0</v>
      </c>
    </row>
    <row r="4510" spans="1:14" x14ac:dyDescent="0.35">
      <c r="A4510">
        <f>'Profilo fotovoltaico'!B4512*LCOH!$C$20</f>
        <v>0</v>
      </c>
      <c r="B4510">
        <f>'Profilo eolico'!B4512*LCOH!$C$21</f>
        <v>61.199999999999996</v>
      </c>
      <c r="C4510">
        <f>$P$35*'Profilo fotovoltaico'!B4512</f>
        <v>0</v>
      </c>
      <c r="D4510">
        <f>$Q$37*'Profilo eolico'!B4512</f>
        <v>357.07965554415955</v>
      </c>
      <c r="E4510">
        <f>$P$39*'Profilo fotovoltaico'!B4512+'Approvvigionamento energia'!$Q$39*'Profilo eolico'!B4512</f>
        <v>267.80974165811966</v>
      </c>
      <c r="F4510">
        <f>$P$41*'Profilo fotovoltaico'!B4512+'Approvvigionamento energia'!$Q$41*'Profilo eolico'!B4512</f>
        <v>178.53982777207978</v>
      </c>
      <c r="G4510">
        <f>$P$43*'Profilo fotovoltaico'!B4512+'Approvvigionamento energia'!$Q$43*'Profilo eolico'!B4512</f>
        <v>89.269913886039888</v>
      </c>
      <c r="H4510">
        <f t="shared" si="140"/>
        <v>1138.4335154826958</v>
      </c>
      <c r="I4510">
        <f>IF(LCOH!$C$28=Menu!$A$1,'Approvvigionamento energia'!C4510,0)+IF(LCOH!$C$28=Menu!$A$2,'Approvvigionamento energia'!D4510,0)+IF(LCOH!$C$28=Menu!$A$3,'Approvvigionamento energia'!E4510,0)+IF(LCOH!$C$28=Menu!$A$4,'Approvvigionamento energia'!F4510,0)+IF(LCOH!$C$28=Menu!$A$5,'Approvvigionamento energia'!G4510,0)+IF(LCOH!$C$28=Menu!$A$6,'Approvvigionamento energia'!H4510,0)</f>
        <v>178.53982777207978</v>
      </c>
      <c r="J4510">
        <f>'Approvvigionamento energia'!A4510+'Approvvigionamento energia'!B4510+'Approvvigionamento energia'!I4510</f>
        <v>239.73982777207976</v>
      </c>
      <c r="K4510">
        <f>IF(MIN(LCOH!$C$18,J4510)&gt;=$P$48*LCOH!$C$18, MIN(LCOH!$C$18,J4510),0)</f>
        <v>0</v>
      </c>
      <c r="L4510">
        <f t="shared" si="141"/>
        <v>239.73982777207976</v>
      </c>
      <c r="M4510">
        <f>K4510/LCOH!$C$18</f>
        <v>0</v>
      </c>
      <c r="N4510">
        <f>K4510/LCOH!$C$34</f>
        <v>0</v>
      </c>
    </row>
    <row r="4511" spans="1:14" x14ac:dyDescent="0.35">
      <c r="A4511">
        <f>'Profilo fotovoltaico'!B4513*LCOH!$C$20</f>
        <v>0</v>
      </c>
      <c r="B4511">
        <f>'Profilo eolico'!B4513*LCOH!$C$21</f>
        <v>64.8</v>
      </c>
      <c r="C4511">
        <f>$P$35*'Profilo fotovoltaico'!B4513</f>
        <v>0</v>
      </c>
      <c r="D4511">
        <f>$Q$37*'Profilo eolico'!B4513</f>
        <v>378.08434116440424</v>
      </c>
      <c r="E4511">
        <f>$P$39*'Profilo fotovoltaico'!B4513+'Approvvigionamento energia'!$Q$39*'Profilo eolico'!B4513</f>
        <v>283.56325587330315</v>
      </c>
      <c r="F4511">
        <f>$P$41*'Profilo fotovoltaico'!B4513+'Approvvigionamento energia'!$Q$41*'Profilo eolico'!B4513</f>
        <v>189.04217058220212</v>
      </c>
      <c r="G4511">
        <f>$P$43*'Profilo fotovoltaico'!B4513+'Approvvigionamento energia'!$Q$43*'Profilo eolico'!B4513</f>
        <v>94.521085291101059</v>
      </c>
      <c r="H4511">
        <f t="shared" si="140"/>
        <v>1138.4335154826958</v>
      </c>
      <c r="I4511">
        <f>IF(LCOH!$C$28=Menu!$A$1,'Approvvigionamento energia'!C4511,0)+IF(LCOH!$C$28=Menu!$A$2,'Approvvigionamento energia'!D4511,0)+IF(LCOH!$C$28=Menu!$A$3,'Approvvigionamento energia'!E4511,0)+IF(LCOH!$C$28=Menu!$A$4,'Approvvigionamento energia'!F4511,0)+IF(LCOH!$C$28=Menu!$A$5,'Approvvigionamento energia'!G4511,0)+IF(LCOH!$C$28=Menu!$A$6,'Approvvigionamento energia'!H4511,0)</f>
        <v>189.04217058220212</v>
      </c>
      <c r="J4511">
        <f>'Approvvigionamento energia'!A4511+'Approvvigionamento energia'!B4511+'Approvvigionamento energia'!I4511</f>
        <v>253.84217058220213</v>
      </c>
      <c r="K4511">
        <f>IF(MIN(LCOH!$C$18,J4511)&gt;=$P$48*LCOH!$C$18, MIN(LCOH!$C$18,J4511),0)</f>
        <v>0</v>
      </c>
      <c r="L4511">
        <f t="shared" si="141"/>
        <v>253.84217058220213</v>
      </c>
      <c r="M4511">
        <f>K4511/LCOH!$C$18</f>
        <v>0</v>
      </c>
      <c r="N4511">
        <f>K4511/LCOH!$C$34</f>
        <v>0</v>
      </c>
    </row>
    <row r="4512" spans="1:14" x14ac:dyDescent="0.35">
      <c r="A4512">
        <f>'Profilo fotovoltaico'!B4514*LCOH!$C$20</f>
        <v>0</v>
      </c>
      <c r="B4512">
        <f>'Profilo eolico'!B4514*LCOH!$C$21</f>
        <v>76.599999999999994</v>
      </c>
      <c r="C4512">
        <f>$P$35*'Profilo fotovoltaico'!B4514</f>
        <v>0</v>
      </c>
      <c r="D4512">
        <f>$Q$37*'Profilo eolico'!B4514</f>
        <v>446.93303291965071</v>
      </c>
      <c r="E4512">
        <f>$P$39*'Profilo fotovoltaico'!B4514+'Approvvigionamento energia'!$Q$39*'Profilo eolico'!B4514</f>
        <v>335.19977468973798</v>
      </c>
      <c r="F4512">
        <f>$P$41*'Profilo fotovoltaico'!B4514+'Approvvigionamento energia'!$Q$41*'Profilo eolico'!B4514</f>
        <v>223.46651645982536</v>
      </c>
      <c r="G4512">
        <f>$P$43*'Profilo fotovoltaico'!B4514+'Approvvigionamento energia'!$Q$43*'Profilo eolico'!B4514</f>
        <v>111.73325822991268</v>
      </c>
      <c r="H4512">
        <f t="shared" si="140"/>
        <v>1138.4335154826958</v>
      </c>
      <c r="I4512">
        <f>IF(LCOH!$C$28=Menu!$A$1,'Approvvigionamento energia'!C4512,0)+IF(LCOH!$C$28=Menu!$A$2,'Approvvigionamento energia'!D4512,0)+IF(LCOH!$C$28=Menu!$A$3,'Approvvigionamento energia'!E4512,0)+IF(LCOH!$C$28=Menu!$A$4,'Approvvigionamento energia'!F4512,0)+IF(LCOH!$C$28=Menu!$A$5,'Approvvigionamento energia'!G4512,0)+IF(LCOH!$C$28=Menu!$A$6,'Approvvigionamento energia'!H4512,0)</f>
        <v>223.46651645982536</v>
      </c>
      <c r="J4512">
        <f>'Approvvigionamento energia'!A4512+'Approvvigionamento energia'!B4512+'Approvvigionamento energia'!I4512</f>
        <v>300.06651645982538</v>
      </c>
      <c r="K4512">
        <f>IF(MIN(LCOH!$C$18,J4512)&gt;=$P$48*LCOH!$C$18, MIN(LCOH!$C$18,J4512),0)</f>
        <v>0</v>
      </c>
      <c r="L4512">
        <f t="shared" si="141"/>
        <v>300.06651645982538</v>
      </c>
      <c r="M4512">
        <f>K4512/LCOH!$C$18</f>
        <v>0</v>
      </c>
      <c r="N4512">
        <f>K4512/LCOH!$C$34</f>
        <v>0</v>
      </c>
    </row>
    <row r="4513" spans="1:14" x14ac:dyDescent="0.35">
      <c r="A4513">
        <f>'Profilo fotovoltaico'!B4515*LCOH!$C$20</f>
        <v>0</v>
      </c>
      <c r="B4513">
        <f>'Profilo eolico'!B4515*LCOH!$C$21</f>
        <v>91.300000000000011</v>
      </c>
      <c r="C4513">
        <f>$P$35*'Profilo fotovoltaico'!B4515</f>
        <v>0</v>
      </c>
      <c r="D4513">
        <f>$Q$37*'Profilo eolico'!B4515</f>
        <v>532.70216586898312</v>
      </c>
      <c r="E4513">
        <f>$P$39*'Profilo fotovoltaico'!B4515+'Approvvigionamento energia'!$Q$39*'Profilo eolico'!B4515</f>
        <v>399.52662440173737</v>
      </c>
      <c r="F4513">
        <f>$P$41*'Profilo fotovoltaico'!B4515+'Approvvigionamento energia'!$Q$41*'Profilo eolico'!B4515</f>
        <v>266.35108293449156</v>
      </c>
      <c r="G4513">
        <f>$P$43*'Profilo fotovoltaico'!B4515+'Approvvigionamento energia'!$Q$43*'Profilo eolico'!B4515</f>
        <v>133.17554146724578</v>
      </c>
      <c r="H4513">
        <f t="shared" si="140"/>
        <v>1138.4335154826958</v>
      </c>
      <c r="I4513">
        <f>IF(LCOH!$C$28=Menu!$A$1,'Approvvigionamento energia'!C4513,0)+IF(LCOH!$C$28=Menu!$A$2,'Approvvigionamento energia'!D4513,0)+IF(LCOH!$C$28=Menu!$A$3,'Approvvigionamento energia'!E4513,0)+IF(LCOH!$C$28=Menu!$A$4,'Approvvigionamento energia'!F4513,0)+IF(LCOH!$C$28=Menu!$A$5,'Approvvigionamento energia'!G4513,0)+IF(LCOH!$C$28=Menu!$A$6,'Approvvigionamento energia'!H4513,0)</f>
        <v>266.35108293449156</v>
      </c>
      <c r="J4513">
        <f>'Approvvigionamento energia'!A4513+'Approvvigionamento energia'!B4513+'Approvvigionamento energia'!I4513</f>
        <v>357.65108293449157</v>
      </c>
      <c r="K4513">
        <f>IF(MIN(LCOH!$C$18,J4513)&gt;=$P$48*LCOH!$C$18, MIN(LCOH!$C$18,J4513),0)</f>
        <v>0</v>
      </c>
      <c r="L4513">
        <f t="shared" si="141"/>
        <v>357.65108293449157</v>
      </c>
      <c r="M4513">
        <f>K4513/LCOH!$C$18</f>
        <v>0</v>
      </c>
      <c r="N4513">
        <f>K4513/LCOH!$C$34</f>
        <v>0</v>
      </c>
    </row>
    <row r="4514" spans="1:14" x14ac:dyDescent="0.35">
      <c r="A4514">
        <f>'Profilo fotovoltaico'!B4516*LCOH!$C$20</f>
        <v>0</v>
      </c>
      <c r="B4514">
        <f>'Profilo eolico'!B4516*LCOH!$C$21</f>
        <v>101.7</v>
      </c>
      <c r="C4514">
        <f>$P$35*'Profilo fotovoltaico'!B4516</f>
        <v>0</v>
      </c>
      <c r="D4514">
        <f>$Q$37*'Profilo eolico'!B4516</f>
        <v>593.38236877191218</v>
      </c>
      <c r="E4514">
        <f>$P$39*'Profilo fotovoltaico'!B4516+'Approvvigionamento energia'!$Q$39*'Profilo eolico'!B4516</f>
        <v>445.03677657893411</v>
      </c>
      <c r="F4514">
        <f>$P$41*'Profilo fotovoltaico'!B4516+'Approvvigionamento energia'!$Q$41*'Profilo eolico'!B4516</f>
        <v>296.69118438595609</v>
      </c>
      <c r="G4514">
        <f>$P$43*'Profilo fotovoltaico'!B4516+'Approvvigionamento energia'!$Q$43*'Profilo eolico'!B4516</f>
        <v>148.34559219297805</v>
      </c>
      <c r="H4514">
        <f t="shared" si="140"/>
        <v>1138.4335154826958</v>
      </c>
      <c r="I4514">
        <f>IF(LCOH!$C$28=Menu!$A$1,'Approvvigionamento energia'!C4514,0)+IF(LCOH!$C$28=Menu!$A$2,'Approvvigionamento energia'!D4514,0)+IF(LCOH!$C$28=Menu!$A$3,'Approvvigionamento energia'!E4514,0)+IF(LCOH!$C$28=Menu!$A$4,'Approvvigionamento energia'!F4514,0)+IF(LCOH!$C$28=Menu!$A$5,'Approvvigionamento energia'!G4514,0)+IF(LCOH!$C$28=Menu!$A$6,'Approvvigionamento energia'!H4514,0)</f>
        <v>296.69118438595609</v>
      </c>
      <c r="J4514">
        <f>'Approvvigionamento energia'!A4514+'Approvvigionamento energia'!B4514+'Approvvigionamento energia'!I4514</f>
        <v>398.39118438595608</v>
      </c>
      <c r="K4514">
        <f>IF(MIN(LCOH!$C$18,J4514)&gt;=$P$48*LCOH!$C$18, MIN(LCOH!$C$18,J4514),0)</f>
        <v>398.39118438595608</v>
      </c>
      <c r="L4514">
        <f t="shared" si="141"/>
        <v>0</v>
      </c>
      <c r="M4514">
        <f>K4514/LCOH!$C$18</f>
        <v>0.26559412292397072</v>
      </c>
      <c r="N4514">
        <f>K4514/LCOH!$C$34</f>
        <v>7.6761307203459745</v>
      </c>
    </row>
    <row r="4515" spans="1:14" x14ac:dyDescent="0.35">
      <c r="A4515">
        <f>'Profilo fotovoltaico'!B4517*LCOH!$C$20</f>
        <v>0</v>
      </c>
      <c r="B4515">
        <f>'Profilo eolico'!B4517*LCOH!$C$21</f>
        <v>106.89999999999999</v>
      </c>
      <c r="C4515">
        <f>$P$35*'Profilo fotovoltaico'!B4517</f>
        <v>0</v>
      </c>
      <c r="D4515">
        <f>$Q$37*'Profilo eolico'!B4517</f>
        <v>623.72247022337672</v>
      </c>
      <c r="E4515">
        <f>$P$39*'Profilo fotovoltaico'!B4517+'Approvvigionamento energia'!$Q$39*'Profilo eolico'!B4517</f>
        <v>467.79185266753251</v>
      </c>
      <c r="F4515">
        <f>$P$41*'Profilo fotovoltaico'!B4517+'Approvvigionamento energia'!$Q$41*'Profilo eolico'!B4517</f>
        <v>311.86123511168836</v>
      </c>
      <c r="G4515">
        <f>$P$43*'Profilo fotovoltaico'!B4517+'Approvvigionamento energia'!$Q$43*'Profilo eolico'!B4517</f>
        <v>155.93061755584418</v>
      </c>
      <c r="H4515">
        <f t="shared" si="140"/>
        <v>1138.4335154826958</v>
      </c>
      <c r="I4515">
        <f>IF(LCOH!$C$28=Menu!$A$1,'Approvvigionamento energia'!C4515,0)+IF(LCOH!$C$28=Menu!$A$2,'Approvvigionamento energia'!D4515,0)+IF(LCOH!$C$28=Menu!$A$3,'Approvvigionamento energia'!E4515,0)+IF(LCOH!$C$28=Menu!$A$4,'Approvvigionamento energia'!F4515,0)+IF(LCOH!$C$28=Menu!$A$5,'Approvvigionamento energia'!G4515,0)+IF(LCOH!$C$28=Menu!$A$6,'Approvvigionamento energia'!H4515,0)</f>
        <v>311.86123511168836</v>
      </c>
      <c r="J4515">
        <f>'Approvvigionamento energia'!A4515+'Approvvigionamento energia'!B4515+'Approvvigionamento energia'!I4515</f>
        <v>418.76123511168834</v>
      </c>
      <c r="K4515">
        <f>IF(MIN(LCOH!$C$18,J4515)&gt;=$P$48*LCOH!$C$18, MIN(LCOH!$C$18,J4515),0)</f>
        <v>418.76123511168834</v>
      </c>
      <c r="L4515">
        <f t="shared" si="141"/>
        <v>0</v>
      </c>
      <c r="M4515">
        <f>K4515/LCOH!$C$18</f>
        <v>0.27917415674112556</v>
      </c>
      <c r="N4515">
        <f>K4515/LCOH!$C$34</f>
        <v>8.0686172468533393</v>
      </c>
    </row>
    <row r="4516" spans="1:14" x14ac:dyDescent="0.35">
      <c r="A4516">
        <f>'Profilo fotovoltaico'!B4518*LCOH!$C$20</f>
        <v>0</v>
      </c>
      <c r="B4516">
        <f>'Profilo eolico'!B4518*LCOH!$C$21</f>
        <v>110.3</v>
      </c>
      <c r="C4516">
        <f>$P$35*'Profilo fotovoltaico'!B4518</f>
        <v>0</v>
      </c>
      <c r="D4516">
        <f>$Q$37*'Profilo eolico'!B4518</f>
        <v>643.56022886471885</v>
      </c>
      <c r="E4516">
        <f>$P$39*'Profilo fotovoltaico'!B4518+'Approvvigionamento energia'!$Q$39*'Profilo eolico'!B4518</f>
        <v>482.67017164853917</v>
      </c>
      <c r="F4516">
        <f>$P$41*'Profilo fotovoltaico'!B4518+'Approvvigionamento energia'!$Q$41*'Profilo eolico'!B4518</f>
        <v>321.78011443235943</v>
      </c>
      <c r="G4516">
        <f>$P$43*'Profilo fotovoltaico'!B4518+'Approvvigionamento energia'!$Q$43*'Profilo eolico'!B4518</f>
        <v>160.89005721617971</v>
      </c>
      <c r="H4516">
        <f t="shared" si="140"/>
        <v>1138.4335154826958</v>
      </c>
      <c r="I4516">
        <f>IF(LCOH!$C$28=Menu!$A$1,'Approvvigionamento energia'!C4516,0)+IF(LCOH!$C$28=Menu!$A$2,'Approvvigionamento energia'!D4516,0)+IF(LCOH!$C$28=Menu!$A$3,'Approvvigionamento energia'!E4516,0)+IF(LCOH!$C$28=Menu!$A$4,'Approvvigionamento energia'!F4516,0)+IF(LCOH!$C$28=Menu!$A$5,'Approvvigionamento energia'!G4516,0)+IF(LCOH!$C$28=Menu!$A$6,'Approvvigionamento energia'!H4516,0)</f>
        <v>321.78011443235943</v>
      </c>
      <c r="J4516">
        <f>'Approvvigionamento energia'!A4516+'Approvvigionamento energia'!B4516+'Approvvigionamento energia'!I4516</f>
        <v>432.08011443235944</v>
      </c>
      <c r="K4516">
        <f>IF(MIN(LCOH!$C$18,J4516)&gt;=$P$48*LCOH!$C$18, MIN(LCOH!$C$18,J4516),0)</f>
        <v>432.08011443235944</v>
      </c>
      <c r="L4516">
        <f t="shared" si="141"/>
        <v>0</v>
      </c>
      <c r="M4516">
        <f>K4516/LCOH!$C$18</f>
        <v>0.28805340962157294</v>
      </c>
      <c r="N4516">
        <f>K4516/LCOH!$C$34</f>
        <v>8.3252430526466181</v>
      </c>
    </row>
    <row r="4517" spans="1:14" x14ac:dyDescent="0.35">
      <c r="A4517">
        <f>'Profilo fotovoltaico'!B4519*LCOH!$C$20</f>
        <v>0</v>
      </c>
      <c r="B4517">
        <f>'Profilo eolico'!B4519*LCOH!$C$21</f>
        <v>113</v>
      </c>
      <c r="C4517">
        <f>$P$35*'Profilo fotovoltaico'!B4519</f>
        <v>0</v>
      </c>
      <c r="D4517">
        <f>$Q$37*'Profilo eolico'!B4519</f>
        <v>659.31374307990245</v>
      </c>
      <c r="E4517">
        <f>$P$39*'Profilo fotovoltaico'!B4519+'Approvvigionamento energia'!$Q$39*'Profilo eolico'!B4519</f>
        <v>494.48530730992684</v>
      </c>
      <c r="F4517">
        <f>$P$41*'Profilo fotovoltaico'!B4519+'Approvvigionamento energia'!$Q$41*'Profilo eolico'!B4519</f>
        <v>329.65687153995123</v>
      </c>
      <c r="G4517">
        <f>$P$43*'Profilo fotovoltaico'!B4519+'Approvvigionamento energia'!$Q$43*'Profilo eolico'!B4519</f>
        <v>164.82843576997561</v>
      </c>
      <c r="H4517">
        <f t="shared" si="140"/>
        <v>1138.4335154826958</v>
      </c>
      <c r="I4517">
        <f>IF(LCOH!$C$28=Menu!$A$1,'Approvvigionamento energia'!C4517,0)+IF(LCOH!$C$28=Menu!$A$2,'Approvvigionamento energia'!D4517,0)+IF(LCOH!$C$28=Menu!$A$3,'Approvvigionamento energia'!E4517,0)+IF(LCOH!$C$28=Menu!$A$4,'Approvvigionamento energia'!F4517,0)+IF(LCOH!$C$28=Menu!$A$5,'Approvvigionamento energia'!G4517,0)+IF(LCOH!$C$28=Menu!$A$6,'Approvvigionamento energia'!H4517,0)</f>
        <v>329.65687153995123</v>
      </c>
      <c r="J4517">
        <f>'Approvvigionamento energia'!A4517+'Approvvigionamento energia'!B4517+'Approvvigionamento energia'!I4517</f>
        <v>442.65687153995123</v>
      </c>
      <c r="K4517">
        <f>IF(MIN(LCOH!$C$18,J4517)&gt;=$P$48*LCOH!$C$18, MIN(LCOH!$C$18,J4517),0)</f>
        <v>442.65687153995123</v>
      </c>
      <c r="L4517">
        <f t="shared" si="141"/>
        <v>0</v>
      </c>
      <c r="M4517">
        <f>K4517/LCOH!$C$18</f>
        <v>0.29510458102663417</v>
      </c>
      <c r="N4517">
        <f>K4517/LCOH!$C$34</f>
        <v>8.5290341337177509</v>
      </c>
    </row>
    <row r="4518" spans="1:14" x14ac:dyDescent="0.35">
      <c r="A4518">
        <f>'Profilo fotovoltaico'!B4520*LCOH!$C$20</f>
        <v>48</v>
      </c>
      <c r="B4518">
        <f>'Profilo eolico'!B4520*LCOH!$C$21</f>
        <v>99.8</v>
      </c>
      <c r="C4518">
        <f>$P$35*'Profilo fotovoltaico'!B4520</f>
        <v>353.02138500585914</v>
      </c>
      <c r="D4518">
        <f>$Q$37*'Profilo eolico'!B4520</f>
        <v>582.29656247233856</v>
      </c>
      <c r="E4518">
        <f>$P$39*'Profilo fotovoltaico'!B4520+'Approvvigionamento energia'!$Q$39*'Profilo eolico'!B4520</f>
        <v>524.97776810571872</v>
      </c>
      <c r="F4518">
        <f>$P$41*'Profilo fotovoltaico'!B4520+'Approvvigionamento energia'!$Q$41*'Profilo eolico'!B4520</f>
        <v>467.65897373909888</v>
      </c>
      <c r="G4518">
        <f>$P$43*'Profilo fotovoltaico'!B4520+'Approvvigionamento energia'!$Q$43*'Profilo eolico'!B4520</f>
        <v>410.34017937247899</v>
      </c>
      <c r="H4518">
        <f t="shared" si="140"/>
        <v>1138.4335154826958</v>
      </c>
      <c r="I4518">
        <f>IF(LCOH!$C$28=Menu!$A$1,'Approvvigionamento energia'!C4518,0)+IF(LCOH!$C$28=Menu!$A$2,'Approvvigionamento energia'!D4518,0)+IF(LCOH!$C$28=Menu!$A$3,'Approvvigionamento energia'!E4518,0)+IF(LCOH!$C$28=Menu!$A$4,'Approvvigionamento energia'!F4518,0)+IF(LCOH!$C$28=Menu!$A$5,'Approvvigionamento energia'!G4518,0)+IF(LCOH!$C$28=Menu!$A$6,'Approvvigionamento energia'!H4518,0)</f>
        <v>467.65897373909888</v>
      </c>
      <c r="J4518">
        <f>'Approvvigionamento energia'!A4518+'Approvvigionamento energia'!B4518+'Approvvigionamento energia'!I4518</f>
        <v>615.45897373909884</v>
      </c>
      <c r="K4518">
        <f>IF(MIN(LCOH!$C$18,J4518)&gt;=$P$48*LCOH!$C$18, MIN(LCOH!$C$18,J4518),0)</f>
        <v>615.45897373909884</v>
      </c>
      <c r="L4518">
        <f t="shared" si="141"/>
        <v>0</v>
      </c>
      <c r="M4518">
        <f>K4518/LCOH!$C$18</f>
        <v>0.41030598249273253</v>
      </c>
      <c r="N4518">
        <f>K4518/LCOH!$C$34</f>
        <v>11.858554407304409</v>
      </c>
    </row>
    <row r="4519" spans="1:14" x14ac:dyDescent="0.35">
      <c r="A4519">
        <f>'Profilo fotovoltaico'!B4521*LCOH!$C$20</f>
        <v>153</v>
      </c>
      <c r="B4519">
        <f>'Profilo eolico'!B4521*LCOH!$C$21</f>
        <v>100.1</v>
      </c>
      <c r="C4519">
        <f>$P$35*'Profilo fotovoltaico'!B4521</f>
        <v>1125.2556647061758</v>
      </c>
      <c r="D4519">
        <f>$Q$37*'Profilo eolico'!B4521</f>
        <v>584.04695294069234</v>
      </c>
      <c r="E4519">
        <f>$P$39*'Profilo fotovoltaico'!B4521+'Approvvigionamento energia'!$Q$39*'Profilo eolico'!B4521</f>
        <v>719.34913088206315</v>
      </c>
      <c r="F4519">
        <f>$P$41*'Profilo fotovoltaico'!B4521+'Approvvigionamento energia'!$Q$41*'Profilo eolico'!B4521</f>
        <v>854.65130882343408</v>
      </c>
      <c r="G4519">
        <f>$P$43*'Profilo fotovoltaico'!B4521+'Approvvigionamento energia'!$Q$43*'Profilo eolico'!B4521</f>
        <v>989.95348676480501</v>
      </c>
      <c r="H4519">
        <f t="shared" si="140"/>
        <v>1138.4335154826958</v>
      </c>
      <c r="I4519">
        <f>IF(LCOH!$C$28=Menu!$A$1,'Approvvigionamento energia'!C4519,0)+IF(LCOH!$C$28=Menu!$A$2,'Approvvigionamento energia'!D4519,0)+IF(LCOH!$C$28=Menu!$A$3,'Approvvigionamento energia'!E4519,0)+IF(LCOH!$C$28=Menu!$A$4,'Approvvigionamento energia'!F4519,0)+IF(LCOH!$C$28=Menu!$A$5,'Approvvigionamento energia'!G4519,0)+IF(LCOH!$C$28=Menu!$A$6,'Approvvigionamento energia'!H4519,0)</f>
        <v>854.65130882343408</v>
      </c>
      <c r="J4519">
        <f>'Approvvigionamento energia'!A4519+'Approvvigionamento energia'!B4519+'Approvvigionamento energia'!I4519</f>
        <v>1107.7513088234341</v>
      </c>
      <c r="K4519">
        <f>IF(MIN(LCOH!$C$18,J4519)&gt;=$P$48*LCOH!$C$18, MIN(LCOH!$C$18,J4519),0)</f>
        <v>1107.7513088234341</v>
      </c>
      <c r="L4519">
        <f t="shared" si="141"/>
        <v>0</v>
      </c>
      <c r="M4519">
        <f>K4519/LCOH!$C$18</f>
        <v>0.73850087254895602</v>
      </c>
      <c r="N4519">
        <f>K4519/LCOH!$C$34</f>
        <v>21.343955854016073</v>
      </c>
    </row>
    <row r="4520" spans="1:14" x14ac:dyDescent="0.35">
      <c r="A4520">
        <f>'Profilo fotovoltaico'!B4522*LCOH!$C$20</f>
        <v>288</v>
      </c>
      <c r="B4520">
        <f>'Profilo eolico'!B4522*LCOH!$C$21</f>
        <v>103.7</v>
      </c>
      <c r="C4520">
        <f>$P$35*'Profilo fotovoltaico'!B4522</f>
        <v>2118.1283100351548</v>
      </c>
      <c r="D4520">
        <f>$Q$37*'Profilo eolico'!B4522</f>
        <v>605.05163856093702</v>
      </c>
      <c r="E4520">
        <f>$P$39*'Profilo fotovoltaico'!B4522+'Approvvigionamento energia'!$Q$39*'Profilo eolico'!B4522</f>
        <v>983.32080642949143</v>
      </c>
      <c r="F4520">
        <f>$P$41*'Profilo fotovoltaico'!B4522+'Approvvigionamento energia'!$Q$41*'Profilo eolico'!B4522</f>
        <v>1361.5899742980459</v>
      </c>
      <c r="G4520">
        <f>$P$43*'Profilo fotovoltaico'!B4522+'Approvvigionamento energia'!$Q$43*'Profilo eolico'!B4522</f>
        <v>1739.8591421666003</v>
      </c>
      <c r="H4520">
        <f t="shared" si="140"/>
        <v>1138.4335154826958</v>
      </c>
      <c r="I4520">
        <f>IF(LCOH!$C$28=Menu!$A$1,'Approvvigionamento energia'!C4520,0)+IF(LCOH!$C$28=Menu!$A$2,'Approvvigionamento energia'!D4520,0)+IF(LCOH!$C$28=Menu!$A$3,'Approvvigionamento energia'!E4520,0)+IF(LCOH!$C$28=Menu!$A$4,'Approvvigionamento energia'!F4520,0)+IF(LCOH!$C$28=Menu!$A$5,'Approvvigionamento energia'!G4520,0)+IF(LCOH!$C$28=Menu!$A$6,'Approvvigionamento energia'!H4520,0)</f>
        <v>1361.5899742980459</v>
      </c>
      <c r="J4520">
        <f>'Approvvigionamento energia'!A4520+'Approvvigionamento energia'!B4520+'Approvvigionamento energia'!I4520</f>
        <v>1753.289974298046</v>
      </c>
      <c r="K4520">
        <f>IF(MIN(LCOH!$C$18,J4520)&gt;=$P$48*LCOH!$C$18, MIN(LCOH!$C$18,J4520),0)</f>
        <v>1500</v>
      </c>
      <c r="L4520">
        <f t="shared" si="141"/>
        <v>253.28997429804599</v>
      </c>
      <c r="M4520">
        <f>K4520/LCOH!$C$18</f>
        <v>1</v>
      </c>
      <c r="N4520">
        <f>K4520/LCOH!$C$34</f>
        <v>28.901734104046245</v>
      </c>
    </row>
    <row r="4521" spans="1:14" x14ac:dyDescent="0.35">
      <c r="A4521">
        <f>'Profilo fotovoltaico'!B4523*LCOH!$C$20</f>
        <v>427</v>
      </c>
      <c r="B4521">
        <f>'Profilo eolico'!B4523*LCOH!$C$21</f>
        <v>88.5</v>
      </c>
      <c r="C4521">
        <f>$P$35*'Profilo fotovoltaico'!B4523</f>
        <v>3140.4194041146216</v>
      </c>
      <c r="D4521">
        <f>$Q$37*'Profilo eolico'!B4523</f>
        <v>516.3651881643483</v>
      </c>
      <c r="E4521">
        <f>$P$39*'Profilo fotovoltaico'!B4523+'Approvvigionamento energia'!$Q$39*'Profilo eolico'!B4523</f>
        <v>1172.3787421519166</v>
      </c>
      <c r="F4521">
        <f>$P$41*'Profilo fotovoltaico'!B4523+'Approvvigionamento energia'!$Q$41*'Profilo eolico'!B4523</f>
        <v>1828.3922961394849</v>
      </c>
      <c r="G4521">
        <f>$P$43*'Profilo fotovoltaico'!B4523+'Approvvigionamento energia'!$Q$43*'Profilo eolico'!B4523</f>
        <v>2484.4058501270538</v>
      </c>
      <c r="H4521">
        <f t="shared" si="140"/>
        <v>1138.4335154826958</v>
      </c>
      <c r="I4521">
        <f>IF(LCOH!$C$28=Menu!$A$1,'Approvvigionamento energia'!C4521,0)+IF(LCOH!$C$28=Menu!$A$2,'Approvvigionamento energia'!D4521,0)+IF(LCOH!$C$28=Menu!$A$3,'Approvvigionamento energia'!E4521,0)+IF(LCOH!$C$28=Menu!$A$4,'Approvvigionamento energia'!F4521,0)+IF(LCOH!$C$28=Menu!$A$5,'Approvvigionamento energia'!G4521,0)+IF(LCOH!$C$28=Menu!$A$6,'Approvvigionamento energia'!H4521,0)</f>
        <v>1828.3922961394849</v>
      </c>
      <c r="J4521">
        <f>'Approvvigionamento energia'!A4521+'Approvvigionamento energia'!B4521+'Approvvigionamento energia'!I4521</f>
        <v>2343.8922961394846</v>
      </c>
      <c r="K4521">
        <f>IF(MIN(LCOH!$C$18,J4521)&gt;=$P$48*LCOH!$C$18, MIN(LCOH!$C$18,J4521),0)</f>
        <v>1500</v>
      </c>
      <c r="L4521">
        <f t="shared" si="141"/>
        <v>843.89229613948464</v>
      </c>
      <c r="M4521">
        <f>K4521/LCOH!$C$18</f>
        <v>1</v>
      </c>
      <c r="N4521">
        <f>K4521/LCOH!$C$34</f>
        <v>28.901734104046245</v>
      </c>
    </row>
    <row r="4522" spans="1:14" x14ac:dyDescent="0.35">
      <c r="A4522">
        <f>'Profilo fotovoltaico'!B4524*LCOH!$C$20</f>
        <v>540</v>
      </c>
      <c r="B4522">
        <f>'Profilo eolico'!B4524*LCOH!$C$21</f>
        <v>76.399999999999991</v>
      </c>
      <c r="C4522">
        <f>$P$35*'Profilo fotovoltaico'!B4524</f>
        <v>3971.4905813159153</v>
      </c>
      <c r="D4522">
        <f>$Q$37*'Profilo eolico'!B4524</f>
        <v>445.76610594074816</v>
      </c>
      <c r="E4522">
        <f>$P$39*'Profilo fotovoltaico'!B4524+'Approvvigionamento energia'!$Q$39*'Profilo eolico'!B4524</f>
        <v>1327.1972247845399</v>
      </c>
      <c r="F4522">
        <f>$P$41*'Profilo fotovoltaico'!B4524+'Approvvigionamento energia'!$Q$41*'Profilo eolico'!B4524</f>
        <v>2208.6283436283315</v>
      </c>
      <c r="G4522">
        <f>$P$43*'Profilo fotovoltaico'!B4524+'Approvvigionamento energia'!$Q$43*'Profilo eolico'!B4524</f>
        <v>3090.0594624721234</v>
      </c>
      <c r="H4522">
        <f t="shared" si="140"/>
        <v>1138.4335154826958</v>
      </c>
      <c r="I4522">
        <f>IF(LCOH!$C$28=Menu!$A$1,'Approvvigionamento energia'!C4522,0)+IF(LCOH!$C$28=Menu!$A$2,'Approvvigionamento energia'!D4522,0)+IF(LCOH!$C$28=Menu!$A$3,'Approvvigionamento energia'!E4522,0)+IF(LCOH!$C$28=Menu!$A$4,'Approvvigionamento energia'!F4522,0)+IF(LCOH!$C$28=Menu!$A$5,'Approvvigionamento energia'!G4522,0)+IF(LCOH!$C$28=Menu!$A$6,'Approvvigionamento energia'!H4522,0)</f>
        <v>2208.6283436283315</v>
      </c>
      <c r="J4522">
        <f>'Approvvigionamento energia'!A4522+'Approvvigionamento energia'!B4522+'Approvvigionamento energia'!I4522</f>
        <v>2825.0283436283316</v>
      </c>
      <c r="K4522">
        <f>IF(MIN(LCOH!$C$18,J4522)&gt;=$P$48*LCOH!$C$18, MIN(LCOH!$C$18,J4522),0)</f>
        <v>1500</v>
      </c>
      <c r="L4522">
        <f t="shared" si="141"/>
        <v>1325.0283436283316</v>
      </c>
      <c r="M4522">
        <f>K4522/LCOH!$C$18</f>
        <v>1</v>
      </c>
      <c r="N4522">
        <f>K4522/LCOH!$C$34</f>
        <v>28.901734104046245</v>
      </c>
    </row>
    <row r="4523" spans="1:14" x14ac:dyDescent="0.35">
      <c r="A4523">
        <f>'Profilo fotovoltaico'!B4525*LCOH!$C$20</f>
        <v>620</v>
      </c>
      <c r="B4523">
        <f>'Profilo eolico'!B4525*LCOH!$C$21</f>
        <v>75.5</v>
      </c>
      <c r="C4523">
        <f>$P$35*'Profilo fotovoltaico'!B4525</f>
        <v>4559.8595563256804</v>
      </c>
      <c r="D4523">
        <f>$Q$37*'Profilo eolico'!B4525</f>
        <v>440.51493453568702</v>
      </c>
      <c r="E4523">
        <f>$P$39*'Profilo fotovoltaico'!B4525+'Approvvigionamento energia'!$Q$39*'Profilo eolico'!B4525</f>
        <v>1470.3510899831854</v>
      </c>
      <c r="F4523">
        <f>$P$41*'Profilo fotovoltaico'!B4525+'Approvvigionamento energia'!$Q$41*'Profilo eolico'!B4525</f>
        <v>2500.1872454306836</v>
      </c>
      <c r="G4523">
        <f>$P$43*'Profilo fotovoltaico'!B4525+'Approvvigionamento energia'!$Q$43*'Profilo eolico'!B4525</f>
        <v>3530.0234008781822</v>
      </c>
      <c r="H4523">
        <f t="shared" si="140"/>
        <v>1138.4335154826958</v>
      </c>
      <c r="I4523">
        <f>IF(LCOH!$C$28=Menu!$A$1,'Approvvigionamento energia'!C4523,0)+IF(LCOH!$C$28=Menu!$A$2,'Approvvigionamento energia'!D4523,0)+IF(LCOH!$C$28=Menu!$A$3,'Approvvigionamento energia'!E4523,0)+IF(LCOH!$C$28=Menu!$A$4,'Approvvigionamento energia'!F4523,0)+IF(LCOH!$C$28=Menu!$A$5,'Approvvigionamento energia'!G4523,0)+IF(LCOH!$C$28=Menu!$A$6,'Approvvigionamento energia'!H4523,0)</f>
        <v>2500.1872454306836</v>
      </c>
      <c r="J4523">
        <f>'Approvvigionamento energia'!A4523+'Approvvigionamento energia'!B4523+'Approvvigionamento energia'!I4523</f>
        <v>3195.6872454306836</v>
      </c>
      <c r="K4523">
        <f>IF(MIN(LCOH!$C$18,J4523)&gt;=$P$48*LCOH!$C$18, MIN(LCOH!$C$18,J4523),0)</f>
        <v>1500</v>
      </c>
      <c r="L4523">
        <f t="shared" si="141"/>
        <v>1695.6872454306836</v>
      </c>
      <c r="M4523">
        <f>K4523/LCOH!$C$18</f>
        <v>1</v>
      </c>
      <c r="N4523">
        <f>K4523/LCOH!$C$34</f>
        <v>28.901734104046245</v>
      </c>
    </row>
    <row r="4524" spans="1:14" x14ac:dyDescent="0.35">
      <c r="A4524">
        <f>'Profilo fotovoltaico'!B4526*LCOH!$C$20</f>
        <v>661</v>
      </c>
      <c r="B4524">
        <f>'Profilo eolico'!B4526*LCOH!$C$21</f>
        <v>84.8</v>
      </c>
      <c r="C4524">
        <f>$P$35*'Profilo fotovoltaico'!B4526</f>
        <v>4861.3986560181856</v>
      </c>
      <c r="D4524">
        <f>$Q$37*'Profilo eolico'!B4526</f>
        <v>494.77703905465245</v>
      </c>
      <c r="E4524">
        <f>$P$39*'Profilo fotovoltaico'!B4526+'Approvvigionamento energia'!$Q$39*'Profilo eolico'!B4526</f>
        <v>1586.4324432955357</v>
      </c>
      <c r="F4524">
        <f>$P$41*'Profilo fotovoltaico'!B4526+'Approvvigionamento energia'!$Q$41*'Profilo eolico'!B4526</f>
        <v>2678.0878475364188</v>
      </c>
      <c r="G4524">
        <f>$P$43*'Profilo fotovoltaico'!B4526+'Approvvigionamento energia'!$Q$43*'Profilo eolico'!B4526</f>
        <v>3769.7432517773022</v>
      </c>
      <c r="H4524">
        <f t="shared" si="140"/>
        <v>1138.4335154826958</v>
      </c>
      <c r="I4524">
        <f>IF(LCOH!$C$28=Menu!$A$1,'Approvvigionamento energia'!C4524,0)+IF(LCOH!$C$28=Menu!$A$2,'Approvvigionamento energia'!D4524,0)+IF(LCOH!$C$28=Menu!$A$3,'Approvvigionamento energia'!E4524,0)+IF(LCOH!$C$28=Menu!$A$4,'Approvvigionamento energia'!F4524,0)+IF(LCOH!$C$28=Menu!$A$5,'Approvvigionamento energia'!G4524,0)+IF(LCOH!$C$28=Menu!$A$6,'Approvvigionamento energia'!H4524,0)</f>
        <v>2678.0878475364188</v>
      </c>
      <c r="J4524">
        <f>'Approvvigionamento energia'!A4524+'Approvvigionamento energia'!B4524+'Approvvigionamento energia'!I4524</f>
        <v>3423.887847536419</v>
      </c>
      <c r="K4524">
        <f>IF(MIN(LCOH!$C$18,J4524)&gt;=$P$48*LCOH!$C$18, MIN(LCOH!$C$18,J4524),0)</f>
        <v>1500</v>
      </c>
      <c r="L4524">
        <f t="shared" si="141"/>
        <v>1923.887847536419</v>
      </c>
      <c r="M4524">
        <f>K4524/LCOH!$C$18</f>
        <v>1</v>
      </c>
      <c r="N4524">
        <f>K4524/LCOH!$C$34</f>
        <v>28.901734104046245</v>
      </c>
    </row>
    <row r="4525" spans="1:14" x14ac:dyDescent="0.35">
      <c r="A4525">
        <f>'Profilo fotovoltaico'!B4527*LCOH!$C$20</f>
        <v>665</v>
      </c>
      <c r="B4525">
        <f>'Profilo eolico'!B4527*LCOH!$C$21</f>
        <v>99.1</v>
      </c>
      <c r="C4525">
        <f>$P$35*'Profilo fotovoltaico'!B4527</f>
        <v>4890.8171047686737</v>
      </c>
      <c r="D4525">
        <f>$Q$37*'Profilo eolico'!B4527</f>
        <v>578.21231804617992</v>
      </c>
      <c r="E4525">
        <f>$P$39*'Profilo fotovoltaico'!B4527+'Approvvigionamento energia'!$Q$39*'Profilo eolico'!B4527</f>
        <v>1656.3635147268033</v>
      </c>
      <c r="F4525">
        <f>$P$41*'Profilo fotovoltaico'!B4527+'Approvvigionamento energia'!$Q$41*'Profilo eolico'!B4527</f>
        <v>2734.5147114074271</v>
      </c>
      <c r="G4525">
        <f>$P$43*'Profilo fotovoltaico'!B4527+'Approvvigionamento energia'!$Q$43*'Profilo eolico'!B4527</f>
        <v>3812.6659080880504</v>
      </c>
      <c r="H4525">
        <f t="shared" si="140"/>
        <v>1138.4335154826958</v>
      </c>
      <c r="I4525">
        <f>IF(LCOH!$C$28=Menu!$A$1,'Approvvigionamento energia'!C4525,0)+IF(LCOH!$C$28=Menu!$A$2,'Approvvigionamento energia'!D4525,0)+IF(LCOH!$C$28=Menu!$A$3,'Approvvigionamento energia'!E4525,0)+IF(LCOH!$C$28=Menu!$A$4,'Approvvigionamento energia'!F4525,0)+IF(LCOH!$C$28=Menu!$A$5,'Approvvigionamento energia'!G4525,0)+IF(LCOH!$C$28=Menu!$A$6,'Approvvigionamento energia'!H4525,0)</f>
        <v>2734.5147114074271</v>
      </c>
      <c r="J4525">
        <f>'Approvvigionamento energia'!A4525+'Approvvigionamento energia'!B4525+'Approvvigionamento energia'!I4525</f>
        <v>3498.614711407427</v>
      </c>
      <c r="K4525">
        <f>IF(MIN(LCOH!$C$18,J4525)&gt;=$P$48*LCOH!$C$18, MIN(LCOH!$C$18,J4525),0)</f>
        <v>1500</v>
      </c>
      <c r="L4525">
        <f t="shared" si="141"/>
        <v>1998.614711407427</v>
      </c>
      <c r="M4525">
        <f>K4525/LCOH!$C$18</f>
        <v>1</v>
      </c>
      <c r="N4525">
        <f>K4525/LCOH!$C$34</f>
        <v>28.901734104046245</v>
      </c>
    </row>
    <row r="4526" spans="1:14" x14ac:dyDescent="0.35">
      <c r="A4526">
        <f>'Profilo fotovoltaico'!B4528*LCOH!$C$20</f>
        <v>639</v>
      </c>
      <c r="B4526">
        <f>'Profilo eolico'!B4528*LCOH!$C$21</f>
        <v>115.4</v>
      </c>
      <c r="C4526">
        <f>$P$35*'Profilo fotovoltaico'!B4528</f>
        <v>4699.5971878904993</v>
      </c>
      <c r="D4526">
        <f>$Q$37*'Profilo eolico'!B4528</f>
        <v>673.31686682673228</v>
      </c>
      <c r="E4526">
        <f>$P$39*'Profilo fotovoltaico'!B4528+'Approvvigionamento energia'!$Q$39*'Profilo eolico'!B4528</f>
        <v>1679.8869470926738</v>
      </c>
      <c r="F4526">
        <f>$P$41*'Profilo fotovoltaico'!B4528+'Approvvigionamento energia'!$Q$41*'Profilo eolico'!B4528</f>
        <v>2686.457027358616</v>
      </c>
      <c r="G4526">
        <f>$P$43*'Profilo fotovoltaico'!B4528+'Approvvigionamento energia'!$Q$43*'Profilo eolico'!B4528</f>
        <v>3693.0271076245576</v>
      </c>
      <c r="H4526">
        <f t="shared" si="140"/>
        <v>1138.4335154826958</v>
      </c>
      <c r="I4526">
        <f>IF(LCOH!$C$28=Menu!$A$1,'Approvvigionamento energia'!C4526,0)+IF(LCOH!$C$28=Menu!$A$2,'Approvvigionamento energia'!D4526,0)+IF(LCOH!$C$28=Menu!$A$3,'Approvvigionamento energia'!E4526,0)+IF(LCOH!$C$28=Menu!$A$4,'Approvvigionamento energia'!F4526,0)+IF(LCOH!$C$28=Menu!$A$5,'Approvvigionamento energia'!G4526,0)+IF(LCOH!$C$28=Menu!$A$6,'Approvvigionamento energia'!H4526,0)</f>
        <v>2686.457027358616</v>
      </c>
      <c r="J4526">
        <f>'Approvvigionamento energia'!A4526+'Approvvigionamento energia'!B4526+'Approvvigionamento energia'!I4526</f>
        <v>3440.8570273586161</v>
      </c>
      <c r="K4526">
        <f>IF(MIN(LCOH!$C$18,J4526)&gt;=$P$48*LCOH!$C$18, MIN(LCOH!$C$18,J4526),0)</f>
        <v>1500</v>
      </c>
      <c r="L4526">
        <f t="shared" si="141"/>
        <v>1940.8570273586161</v>
      </c>
      <c r="M4526">
        <f>K4526/LCOH!$C$18</f>
        <v>1</v>
      </c>
      <c r="N4526">
        <f>K4526/LCOH!$C$34</f>
        <v>28.901734104046245</v>
      </c>
    </row>
    <row r="4527" spans="1:14" x14ac:dyDescent="0.35">
      <c r="A4527">
        <f>'Profilo fotovoltaico'!B4529*LCOH!$C$20</f>
        <v>572</v>
      </c>
      <c r="B4527">
        <f>'Profilo eolico'!B4529*LCOH!$C$21</f>
        <v>127.7</v>
      </c>
      <c r="C4527">
        <f>$P$35*'Profilo fotovoltaico'!B4529</f>
        <v>4206.8381713198205</v>
      </c>
      <c r="D4527">
        <f>$Q$37*'Profilo eolico'!B4529</f>
        <v>745.08287602923497</v>
      </c>
      <c r="E4527">
        <f>$P$39*'Profilo fotovoltaico'!B4529+'Approvvigionamento energia'!$Q$39*'Profilo eolico'!B4529</f>
        <v>1610.5216998518813</v>
      </c>
      <c r="F4527">
        <f>$P$41*'Profilo fotovoltaico'!B4529+'Approvvigionamento energia'!$Q$41*'Profilo eolico'!B4529</f>
        <v>2475.9605236745278</v>
      </c>
      <c r="G4527">
        <f>$P$43*'Profilo fotovoltaico'!B4529+'Approvvigionamento energia'!$Q$43*'Profilo eolico'!B4529</f>
        <v>3341.3993474971744</v>
      </c>
      <c r="H4527">
        <f t="shared" si="140"/>
        <v>1138.4335154826958</v>
      </c>
      <c r="I4527">
        <f>IF(LCOH!$C$28=Menu!$A$1,'Approvvigionamento energia'!C4527,0)+IF(LCOH!$C$28=Menu!$A$2,'Approvvigionamento energia'!D4527,0)+IF(LCOH!$C$28=Menu!$A$3,'Approvvigionamento energia'!E4527,0)+IF(LCOH!$C$28=Menu!$A$4,'Approvvigionamento energia'!F4527,0)+IF(LCOH!$C$28=Menu!$A$5,'Approvvigionamento energia'!G4527,0)+IF(LCOH!$C$28=Menu!$A$6,'Approvvigionamento energia'!H4527,0)</f>
        <v>2475.9605236745278</v>
      </c>
      <c r="J4527">
        <f>'Approvvigionamento energia'!A4527+'Approvvigionamento energia'!B4527+'Approvvigionamento energia'!I4527</f>
        <v>3175.6605236745281</v>
      </c>
      <c r="K4527">
        <f>IF(MIN(LCOH!$C$18,J4527)&gt;=$P$48*LCOH!$C$18, MIN(LCOH!$C$18,J4527),0)</f>
        <v>1500</v>
      </c>
      <c r="L4527">
        <f t="shared" si="141"/>
        <v>1675.6605236745281</v>
      </c>
      <c r="M4527">
        <f>K4527/LCOH!$C$18</f>
        <v>1</v>
      </c>
      <c r="N4527">
        <f>K4527/LCOH!$C$34</f>
        <v>28.901734104046245</v>
      </c>
    </row>
    <row r="4528" spans="1:14" x14ac:dyDescent="0.35">
      <c r="A4528">
        <f>'Profilo fotovoltaico'!B4530*LCOH!$C$20</f>
        <v>474</v>
      </c>
      <c r="B4528">
        <f>'Profilo eolico'!B4530*LCOH!$C$21</f>
        <v>133.39999999999998</v>
      </c>
      <c r="C4528">
        <f>$P$35*'Profilo fotovoltaico'!B4530</f>
        <v>3486.0861769328585</v>
      </c>
      <c r="D4528">
        <f>$Q$37*'Profilo eolico'!B4530</f>
        <v>778.3402949279556</v>
      </c>
      <c r="E4528">
        <f>$P$39*'Profilo fotovoltaico'!B4530+'Approvvigionamento energia'!$Q$39*'Profilo eolico'!B4530</f>
        <v>1455.2767654291813</v>
      </c>
      <c r="F4528">
        <f>$P$41*'Profilo fotovoltaico'!B4530+'Approvvigionamento energia'!$Q$41*'Profilo eolico'!B4530</f>
        <v>2132.2132359304069</v>
      </c>
      <c r="G4528">
        <f>$P$43*'Profilo fotovoltaico'!B4530+'Approvvigionamento energia'!$Q$43*'Profilo eolico'!B4530</f>
        <v>2809.1497064316327</v>
      </c>
      <c r="H4528">
        <f t="shared" si="140"/>
        <v>1138.4335154826958</v>
      </c>
      <c r="I4528">
        <f>IF(LCOH!$C$28=Menu!$A$1,'Approvvigionamento energia'!C4528,0)+IF(LCOH!$C$28=Menu!$A$2,'Approvvigionamento energia'!D4528,0)+IF(LCOH!$C$28=Menu!$A$3,'Approvvigionamento energia'!E4528,0)+IF(LCOH!$C$28=Menu!$A$4,'Approvvigionamento energia'!F4528,0)+IF(LCOH!$C$28=Menu!$A$5,'Approvvigionamento energia'!G4528,0)+IF(LCOH!$C$28=Menu!$A$6,'Approvvigionamento energia'!H4528,0)</f>
        <v>2132.2132359304069</v>
      </c>
      <c r="J4528">
        <f>'Approvvigionamento energia'!A4528+'Approvvigionamento energia'!B4528+'Approvvigionamento energia'!I4528</f>
        <v>2739.613235930407</v>
      </c>
      <c r="K4528">
        <f>IF(MIN(LCOH!$C$18,J4528)&gt;=$P$48*LCOH!$C$18, MIN(LCOH!$C$18,J4528),0)</f>
        <v>1500</v>
      </c>
      <c r="L4528">
        <f t="shared" si="141"/>
        <v>1239.613235930407</v>
      </c>
      <c r="M4528">
        <f>K4528/LCOH!$C$18</f>
        <v>1</v>
      </c>
      <c r="N4528">
        <f>K4528/LCOH!$C$34</f>
        <v>28.901734104046245</v>
      </c>
    </row>
    <row r="4529" spans="1:14" x14ac:dyDescent="0.35">
      <c r="A4529">
        <f>'Profilo fotovoltaico'!B4531*LCOH!$C$20</f>
        <v>346</v>
      </c>
      <c r="B4529">
        <f>'Profilo eolico'!B4531*LCOH!$C$21</f>
        <v>131.6</v>
      </c>
      <c r="C4529">
        <f>$P$35*'Profilo fotovoltaico'!B4531</f>
        <v>2544.6958169172344</v>
      </c>
      <c r="D4529">
        <f>$Q$37*'Profilo eolico'!B4531</f>
        <v>767.8379521178332</v>
      </c>
      <c r="E4529">
        <f>$P$39*'Profilo fotovoltaico'!B4531+'Approvvigionamento energia'!$Q$39*'Profilo eolico'!B4531</f>
        <v>1212.0524183176835</v>
      </c>
      <c r="F4529">
        <f>$P$41*'Profilo fotovoltaico'!B4531+'Approvvigionamento energia'!$Q$41*'Profilo eolico'!B4531</f>
        <v>1656.2668845175338</v>
      </c>
      <c r="G4529">
        <f>$P$43*'Profilo fotovoltaico'!B4531+'Approvvigionamento energia'!$Q$43*'Profilo eolico'!B4531</f>
        <v>2100.481350717384</v>
      </c>
      <c r="H4529">
        <f t="shared" si="140"/>
        <v>1138.4335154826958</v>
      </c>
      <c r="I4529">
        <f>IF(LCOH!$C$28=Menu!$A$1,'Approvvigionamento energia'!C4529,0)+IF(LCOH!$C$28=Menu!$A$2,'Approvvigionamento energia'!D4529,0)+IF(LCOH!$C$28=Menu!$A$3,'Approvvigionamento energia'!E4529,0)+IF(LCOH!$C$28=Menu!$A$4,'Approvvigionamento energia'!F4529,0)+IF(LCOH!$C$28=Menu!$A$5,'Approvvigionamento energia'!G4529,0)+IF(LCOH!$C$28=Menu!$A$6,'Approvvigionamento energia'!H4529,0)</f>
        <v>1656.2668845175338</v>
      </c>
      <c r="J4529">
        <f>'Approvvigionamento energia'!A4529+'Approvvigionamento energia'!B4529+'Approvvigionamento energia'!I4529</f>
        <v>2133.8668845175339</v>
      </c>
      <c r="K4529">
        <f>IF(MIN(LCOH!$C$18,J4529)&gt;=$P$48*LCOH!$C$18, MIN(LCOH!$C$18,J4529),0)</f>
        <v>1500</v>
      </c>
      <c r="L4529">
        <f t="shared" si="141"/>
        <v>633.86688451753389</v>
      </c>
      <c r="M4529">
        <f>K4529/LCOH!$C$18</f>
        <v>1</v>
      </c>
      <c r="N4529">
        <f>K4529/LCOH!$C$34</f>
        <v>28.901734104046245</v>
      </c>
    </row>
    <row r="4530" spans="1:14" x14ac:dyDescent="0.35">
      <c r="A4530">
        <f>'Profilo fotovoltaico'!B4532*LCOH!$C$20</f>
        <v>207</v>
      </c>
      <c r="B4530">
        <f>'Profilo eolico'!B4532*LCOH!$C$21</f>
        <v>124.10000000000001</v>
      </c>
      <c r="C4530">
        <f>$P$35*'Profilo fotovoltaico'!B4532</f>
        <v>1522.4047228377674</v>
      </c>
      <c r="D4530">
        <f>$Q$37*'Profilo eolico'!B4532</f>
        <v>724.07819040899017</v>
      </c>
      <c r="E4530">
        <f>$P$39*'Profilo fotovoltaico'!B4532+'Approvvigionamento energia'!$Q$39*'Profilo eolico'!B4532</f>
        <v>923.65982351618459</v>
      </c>
      <c r="F4530">
        <f>$P$41*'Profilo fotovoltaico'!B4532+'Approvvigionamento energia'!$Q$41*'Profilo eolico'!B4532</f>
        <v>1123.2414566233788</v>
      </c>
      <c r="G4530">
        <f>$P$43*'Profilo fotovoltaico'!B4532+'Approvvigionamento energia'!$Q$43*'Profilo eolico'!B4532</f>
        <v>1322.823089730573</v>
      </c>
      <c r="H4530">
        <f t="shared" si="140"/>
        <v>1138.4335154826958</v>
      </c>
      <c r="I4530">
        <f>IF(LCOH!$C$28=Menu!$A$1,'Approvvigionamento energia'!C4530,0)+IF(LCOH!$C$28=Menu!$A$2,'Approvvigionamento energia'!D4530,0)+IF(LCOH!$C$28=Menu!$A$3,'Approvvigionamento energia'!E4530,0)+IF(LCOH!$C$28=Menu!$A$4,'Approvvigionamento energia'!F4530,0)+IF(LCOH!$C$28=Menu!$A$5,'Approvvigionamento energia'!G4530,0)+IF(LCOH!$C$28=Menu!$A$6,'Approvvigionamento energia'!H4530,0)</f>
        <v>1123.2414566233788</v>
      </c>
      <c r="J4530">
        <f>'Approvvigionamento energia'!A4530+'Approvvigionamento energia'!B4530+'Approvvigionamento energia'!I4530</f>
        <v>1454.3414566233787</v>
      </c>
      <c r="K4530">
        <f>IF(MIN(LCOH!$C$18,J4530)&gt;=$P$48*LCOH!$C$18, MIN(LCOH!$C$18,J4530),0)</f>
        <v>1454.3414566233787</v>
      </c>
      <c r="L4530">
        <f t="shared" si="141"/>
        <v>0</v>
      </c>
      <c r="M4530">
        <f>K4530/LCOH!$C$18</f>
        <v>0.96956097108225248</v>
      </c>
      <c r="N4530">
        <f>K4530/LCOH!$C$34</f>
        <v>28.02199338388013</v>
      </c>
    </row>
    <row r="4531" spans="1:14" x14ac:dyDescent="0.35">
      <c r="A4531">
        <f>'Profilo fotovoltaico'!B4533*LCOH!$C$20</f>
        <v>85</v>
      </c>
      <c r="B4531">
        <f>'Profilo eolico'!B4533*LCOH!$C$21</f>
        <v>113.5</v>
      </c>
      <c r="C4531">
        <f>$P$35*'Profilo fotovoltaico'!B4533</f>
        <v>625.14203594787557</v>
      </c>
      <c r="D4531">
        <f>$Q$37*'Profilo eolico'!B4533</f>
        <v>662.23106052715866</v>
      </c>
      <c r="E4531">
        <f>$P$39*'Profilo fotovoltaico'!B4533+'Approvvigionamento energia'!$Q$39*'Profilo eolico'!B4533</f>
        <v>652.95880438233792</v>
      </c>
      <c r="F4531">
        <f>$P$41*'Profilo fotovoltaico'!B4533+'Approvvigionamento energia'!$Q$41*'Profilo eolico'!B4533</f>
        <v>643.68654823751717</v>
      </c>
      <c r="G4531">
        <f>$P$43*'Profilo fotovoltaico'!B4533+'Approvvigionamento energia'!$Q$43*'Profilo eolico'!B4533</f>
        <v>634.41429209269631</v>
      </c>
      <c r="H4531">
        <f t="shared" si="140"/>
        <v>1138.4335154826958</v>
      </c>
      <c r="I4531">
        <f>IF(LCOH!$C$28=Menu!$A$1,'Approvvigionamento energia'!C4531,0)+IF(LCOH!$C$28=Menu!$A$2,'Approvvigionamento energia'!D4531,0)+IF(LCOH!$C$28=Menu!$A$3,'Approvvigionamento energia'!E4531,0)+IF(LCOH!$C$28=Menu!$A$4,'Approvvigionamento energia'!F4531,0)+IF(LCOH!$C$28=Menu!$A$5,'Approvvigionamento energia'!G4531,0)+IF(LCOH!$C$28=Menu!$A$6,'Approvvigionamento energia'!H4531,0)</f>
        <v>643.68654823751717</v>
      </c>
      <c r="J4531">
        <f>'Approvvigionamento energia'!A4531+'Approvvigionamento energia'!B4531+'Approvvigionamento energia'!I4531</f>
        <v>842.18654823751717</v>
      </c>
      <c r="K4531">
        <f>IF(MIN(LCOH!$C$18,J4531)&gt;=$P$48*LCOH!$C$18, MIN(LCOH!$C$18,J4531),0)</f>
        <v>842.18654823751717</v>
      </c>
      <c r="L4531">
        <f t="shared" si="141"/>
        <v>0</v>
      </c>
      <c r="M4531">
        <f>K4531/LCOH!$C$18</f>
        <v>0.5614576988250114</v>
      </c>
      <c r="N4531">
        <f>K4531/LCOH!$C$34</f>
        <v>16.22710112211016</v>
      </c>
    </row>
    <row r="4532" spans="1:14" x14ac:dyDescent="0.35">
      <c r="A4532">
        <f>'Profilo fotovoltaico'!B4534*LCOH!$C$20</f>
        <v>11</v>
      </c>
      <c r="B4532">
        <f>'Profilo eolico'!B4534*LCOH!$C$21</f>
        <v>102.4</v>
      </c>
      <c r="C4532">
        <f>$P$35*'Profilo fotovoltaico'!B4534</f>
        <v>80.900734063842705</v>
      </c>
      <c r="D4532">
        <f>$Q$37*'Profilo eolico'!B4534</f>
        <v>597.46661319807095</v>
      </c>
      <c r="E4532">
        <f>$P$39*'Profilo fotovoltaico'!B4534+'Approvvigionamento energia'!$Q$39*'Profilo eolico'!B4534</f>
        <v>468.32514341451383</v>
      </c>
      <c r="F4532">
        <f>$P$41*'Profilo fotovoltaico'!B4534+'Approvvigionamento energia'!$Q$41*'Profilo eolico'!B4534</f>
        <v>339.18367363095683</v>
      </c>
      <c r="G4532">
        <f>$P$43*'Profilo fotovoltaico'!B4534+'Approvvigionamento energia'!$Q$43*'Profilo eolico'!B4534</f>
        <v>210.04220384739978</v>
      </c>
      <c r="H4532">
        <f t="shared" si="140"/>
        <v>1138.4335154826958</v>
      </c>
      <c r="I4532">
        <f>IF(LCOH!$C$28=Menu!$A$1,'Approvvigionamento energia'!C4532,0)+IF(LCOH!$C$28=Menu!$A$2,'Approvvigionamento energia'!D4532,0)+IF(LCOH!$C$28=Menu!$A$3,'Approvvigionamento energia'!E4532,0)+IF(LCOH!$C$28=Menu!$A$4,'Approvvigionamento energia'!F4532,0)+IF(LCOH!$C$28=Menu!$A$5,'Approvvigionamento energia'!G4532,0)+IF(LCOH!$C$28=Menu!$A$6,'Approvvigionamento energia'!H4532,0)</f>
        <v>339.18367363095683</v>
      </c>
      <c r="J4532">
        <f>'Approvvigionamento energia'!A4532+'Approvvigionamento energia'!B4532+'Approvvigionamento energia'!I4532</f>
        <v>452.58367363095681</v>
      </c>
      <c r="K4532">
        <f>IF(MIN(LCOH!$C$18,J4532)&gt;=$P$48*LCOH!$C$18, MIN(LCOH!$C$18,J4532),0)</f>
        <v>452.58367363095681</v>
      </c>
      <c r="L4532">
        <f t="shared" si="141"/>
        <v>0</v>
      </c>
      <c r="M4532">
        <f>K4532/LCOH!$C$18</f>
        <v>0.30172244908730456</v>
      </c>
      <c r="N4532">
        <f>K4532/LCOH!$C$34</f>
        <v>8.7203019967429061</v>
      </c>
    </row>
    <row r="4533" spans="1:14" x14ac:dyDescent="0.35">
      <c r="A4533">
        <f>'Profilo fotovoltaico'!B4535*LCOH!$C$20</f>
        <v>0</v>
      </c>
      <c r="B4533">
        <f>'Profilo eolico'!B4535*LCOH!$C$21</f>
        <v>78.3</v>
      </c>
      <c r="C4533">
        <f>$P$35*'Profilo fotovoltaico'!B4535</f>
        <v>0</v>
      </c>
      <c r="D4533">
        <f>$Q$37*'Profilo eolico'!B4535</f>
        <v>456.85191224032172</v>
      </c>
      <c r="E4533">
        <f>$P$39*'Profilo fotovoltaico'!B4535+'Approvvigionamento energia'!$Q$39*'Profilo eolico'!B4535</f>
        <v>342.63893418024128</v>
      </c>
      <c r="F4533">
        <f>$P$41*'Profilo fotovoltaico'!B4535+'Approvvigionamento energia'!$Q$41*'Profilo eolico'!B4535</f>
        <v>228.42595612016086</v>
      </c>
      <c r="G4533">
        <f>$P$43*'Profilo fotovoltaico'!B4535+'Approvvigionamento energia'!$Q$43*'Profilo eolico'!B4535</f>
        <v>114.21297806008043</v>
      </c>
      <c r="H4533">
        <f t="shared" si="140"/>
        <v>1138.4335154826958</v>
      </c>
      <c r="I4533">
        <f>IF(LCOH!$C$28=Menu!$A$1,'Approvvigionamento energia'!C4533,0)+IF(LCOH!$C$28=Menu!$A$2,'Approvvigionamento energia'!D4533,0)+IF(LCOH!$C$28=Menu!$A$3,'Approvvigionamento energia'!E4533,0)+IF(LCOH!$C$28=Menu!$A$4,'Approvvigionamento energia'!F4533,0)+IF(LCOH!$C$28=Menu!$A$5,'Approvvigionamento energia'!G4533,0)+IF(LCOH!$C$28=Menu!$A$6,'Approvvigionamento energia'!H4533,0)</f>
        <v>228.42595612016086</v>
      </c>
      <c r="J4533">
        <f>'Approvvigionamento energia'!A4533+'Approvvigionamento energia'!B4533+'Approvvigionamento energia'!I4533</f>
        <v>306.72595612016084</v>
      </c>
      <c r="K4533">
        <f>IF(MIN(LCOH!$C$18,J4533)&gt;=$P$48*LCOH!$C$18, MIN(LCOH!$C$18,J4533),0)</f>
        <v>0</v>
      </c>
      <c r="L4533">
        <f t="shared" si="141"/>
        <v>306.72595612016084</v>
      </c>
      <c r="M4533">
        <f>K4533/LCOH!$C$18</f>
        <v>0</v>
      </c>
      <c r="N4533">
        <f>K4533/LCOH!$C$34</f>
        <v>0</v>
      </c>
    </row>
    <row r="4534" spans="1:14" x14ac:dyDescent="0.35">
      <c r="A4534">
        <f>'Profilo fotovoltaico'!B4536*LCOH!$C$20</f>
        <v>0</v>
      </c>
      <c r="B4534">
        <f>'Profilo eolico'!B4536*LCOH!$C$21</f>
        <v>57.7</v>
      </c>
      <c r="C4534">
        <f>$P$35*'Profilo fotovoltaico'!B4536</f>
        <v>0</v>
      </c>
      <c r="D4534">
        <f>$Q$37*'Profilo eolico'!B4536</f>
        <v>336.65843341336614</v>
      </c>
      <c r="E4534">
        <f>$P$39*'Profilo fotovoltaico'!B4536+'Approvvigionamento energia'!$Q$39*'Profilo eolico'!B4536</f>
        <v>252.49382506002456</v>
      </c>
      <c r="F4534">
        <f>$P$41*'Profilo fotovoltaico'!B4536+'Approvvigionamento energia'!$Q$41*'Profilo eolico'!B4536</f>
        <v>168.32921670668307</v>
      </c>
      <c r="G4534">
        <f>$P$43*'Profilo fotovoltaico'!B4536+'Approvvigionamento energia'!$Q$43*'Profilo eolico'!B4536</f>
        <v>84.164608353341535</v>
      </c>
      <c r="H4534">
        <f t="shared" si="140"/>
        <v>1138.4335154826958</v>
      </c>
      <c r="I4534">
        <f>IF(LCOH!$C$28=Menu!$A$1,'Approvvigionamento energia'!C4534,0)+IF(LCOH!$C$28=Menu!$A$2,'Approvvigionamento energia'!D4534,0)+IF(LCOH!$C$28=Menu!$A$3,'Approvvigionamento energia'!E4534,0)+IF(LCOH!$C$28=Menu!$A$4,'Approvvigionamento energia'!F4534,0)+IF(LCOH!$C$28=Menu!$A$5,'Approvvigionamento energia'!G4534,0)+IF(LCOH!$C$28=Menu!$A$6,'Approvvigionamento energia'!H4534,0)</f>
        <v>168.32921670668307</v>
      </c>
      <c r="J4534">
        <f>'Approvvigionamento energia'!A4534+'Approvvigionamento energia'!B4534+'Approvvigionamento energia'!I4534</f>
        <v>226.02921670668309</v>
      </c>
      <c r="K4534">
        <f>IF(MIN(LCOH!$C$18,J4534)&gt;=$P$48*LCOH!$C$18, MIN(LCOH!$C$18,J4534),0)</f>
        <v>0</v>
      </c>
      <c r="L4534">
        <f t="shared" si="141"/>
        <v>226.02921670668309</v>
      </c>
      <c r="M4534">
        <f>K4534/LCOH!$C$18</f>
        <v>0</v>
      </c>
      <c r="N4534">
        <f>K4534/LCOH!$C$34</f>
        <v>0</v>
      </c>
    </row>
    <row r="4535" spans="1:14" x14ac:dyDescent="0.35">
      <c r="A4535">
        <f>'Profilo fotovoltaico'!B4537*LCOH!$C$20</f>
        <v>0</v>
      </c>
      <c r="B4535">
        <f>'Profilo eolico'!B4537*LCOH!$C$21</f>
        <v>45.699999999999996</v>
      </c>
      <c r="C4535">
        <f>$P$35*'Profilo fotovoltaico'!B4537</f>
        <v>0</v>
      </c>
      <c r="D4535">
        <f>$Q$37*'Profilo eolico'!B4537</f>
        <v>266.64281467921717</v>
      </c>
      <c r="E4535">
        <f>$P$39*'Profilo fotovoltaico'!B4537+'Approvvigionamento energia'!$Q$39*'Profilo eolico'!B4537</f>
        <v>199.98211100941288</v>
      </c>
      <c r="F4535">
        <f>$P$41*'Profilo fotovoltaico'!B4537+'Approvvigionamento energia'!$Q$41*'Profilo eolico'!B4537</f>
        <v>133.32140733960858</v>
      </c>
      <c r="G4535">
        <f>$P$43*'Profilo fotovoltaico'!B4537+'Approvvigionamento energia'!$Q$43*'Profilo eolico'!B4537</f>
        <v>66.660703669804292</v>
      </c>
      <c r="H4535">
        <f t="shared" si="140"/>
        <v>1138.4335154826958</v>
      </c>
      <c r="I4535">
        <f>IF(LCOH!$C$28=Menu!$A$1,'Approvvigionamento energia'!C4535,0)+IF(LCOH!$C$28=Menu!$A$2,'Approvvigionamento energia'!D4535,0)+IF(LCOH!$C$28=Menu!$A$3,'Approvvigionamento energia'!E4535,0)+IF(LCOH!$C$28=Menu!$A$4,'Approvvigionamento energia'!F4535,0)+IF(LCOH!$C$28=Menu!$A$5,'Approvvigionamento energia'!G4535,0)+IF(LCOH!$C$28=Menu!$A$6,'Approvvigionamento energia'!H4535,0)</f>
        <v>133.32140733960858</v>
      </c>
      <c r="J4535">
        <f>'Approvvigionamento energia'!A4535+'Approvvigionamento energia'!B4535+'Approvvigionamento energia'!I4535</f>
        <v>179.02140733960857</v>
      </c>
      <c r="K4535">
        <f>IF(MIN(LCOH!$C$18,J4535)&gt;=$P$48*LCOH!$C$18, MIN(LCOH!$C$18,J4535),0)</f>
        <v>0</v>
      </c>
      <c r="L4535">
        <f t="shared" si="141"/>
        <v>179.02140733960857</v>
      </c>
      <c r="M4535">
        <f>K4535/LCOH!$C$18</f>
        <v>0</v>
      </c>
      <c r="N4535">
        <f>K4535/LCOH!$C$34</f>
        <v>0</v>
      </c>
    </row>
    <row r="4536" spans="1:14" x14ac:dyDescent="0.35">
      <c r="A4536">
        <f>'Profilo fotovoltaico'!B4538*LCOH!$C$20</f>
        <v>0</v>
      </c>
      <c r="B4536">
        <f>'Profilo eolico'!B4538*LCOH!$C$21</f>
        <v>42.6</v>
      </c>
      <c r="C4536">
        <f>$P$35*'Profilo fotovoltaico'!B4538</f>
        <v>0</v>
      </c>
      <c r="D4536">
        <f>$Q$37*'Profilo eolico'!B4538</f>
        <v>248.55544650622869</v>
      </c>
      <c r="E4536">
        <f>$P$39*'Profilo fotovoltaico'!B4538+'Approvvigionamento energia'!$Q$39*'Profilo eolico'!B4538</f>
        <v>186.41658487967152</v>
      </c>
      <c r="F4536">
        <f>$P$41*'Profilo fotovoltaico'!B4538+'Approvvigionamento energia'!$Q$41*'Profilo eolico'!B4538</f>
        <v>124.27772325311435</v>
      </c>
      <c r="G4536">
        <f>$P$43*'Profilo fotovoltaico'!B4538+'Approvvigionamento energia'!$Q$43*'Profilo eolico'!B4538</f>
        <v>62.138861626557173</v>
      </c>
      <c r="H4536">
        <f t="shared" si="140"/>
        <v>1138.4335154826958</v>
      </c>
      <c r="I4536">
        <f>IF(LCOH!$C$28=Menu!$A$1,'Approvvigionamento energia'!C4536,0)+IF(LCOH!$C$28=Menu!$A$2,'Approvvigionamento energia'!D4536,0)+IF(LCOH!$C$28=Menu!$A$3,'Approvvigionamento energia'!E4536,0)+IF(LCOH!$C$28=Menu!$A$4,'Approvvigionamento energia'!F4536,0)+IF(LCOH!$C$28=Menu!$A$5,'Approvvigionamento energia'!G4536,0)+IF(LCOH!$C$28=Menu!$A$6,'Approvvigionamento energia'!H4536,0)</f>
        <v>124.27772325311435</v>
      </c>
      <c r="J4536">
        <f>'Approvvigionamento energia'!A4536+'Approvvigionamento energia'!B4536+'Approvvigionamento energia'!I4536</f>
        <v>166.87772325311434</v>
      </c>
      <c r="K4536">
        <f>IF(MIN(LCOH!$C$18,J4536)&gt;=$P$48*LCOH!$C$18, MIN(LCOH!$C$18,J4536),0)</f>
        <v>0</v>
      </c>
      <c r="L4536">
        <f t="shared" si="141"/>
        <v>166.87772325311434</v>
      </c>
      <c r="M4536">
        <f>K4536/LCOH!$C$18</f>
        <v>0</v>
      </c>
      <c r="N4536">
        <f>K4536/LCOH!$C$34</f>
        <v>0</v>
      </c>
    </row>
    <row r="4537" spans="1:14" x14ac:dyDescent="0.35">
      <c r="A4537">
        <f>'Profilo fotovoltaico'!B4539*LCOH!$C$20</f>
        <v>0</v>
      </c>
      <c r="B4537">
        <f>'Profilo eolico'!B4539*LCOH!$C$21</f>
        <v>42.5</v>
      </c>
      <c r="C4537">
        <f>$P$35*'Profilo fotovoltaico'!B4539</f>
        <v>0</v>
      </c>
      <c r="D4537">
        <f>$Q$37*'Profilo eolico'!B4539</f>
        <v>247.97198301677747</v>
      </c>
      <c r="E4537">
        <f>$P$39*'Profilo fotovoltaico'!B4539+'Approvvigionamento energia'!$Q$39*'Profilo eolico'!B4539</f>
        <v>185.9789872625831</v>
      </c>
      <c r="F4537">
        <f>$P$41*'Profilo fotovoltaico'!B4539+'Approvvigionamento energia'!$Q$41*'Profilo eolico'!B4539</f>
        <v>123.98599150838874</v>
      </c>
      <c r="G4537">
        <f>$P$43*'Profilo fotovoltaico'!B4539+'Approvvigionamento energia'!$Q$43*'Profilo eolico'!B4539</f>
        <v>61.992995754194368</v>
      </c>
      <c r="H4537">
        <f t="shared" si="140"/>
        <v>1138.4335154826958</v>
      </c>
      <c r="I4537">
        <f>IF(LCOH!$C$28=Menu!$A$1,'Approvvigionamento energia'!C4537,0)+IF(LCOH!$C$28=Menu!$A$2,'Approvvigionamento energia'!D4537,0)+IF(LCOH!$C$28=Menu!$A$3,'Approvvigionamento energia'!E4537,0)+IF(LCOH!$C$28=Menu!$A$4,'Approvvigionamento energia'!F4537,0)+IF(LCOH!$C$28=Menu!$A$5,'Approvvigionamento energia'!G4537,0)+IF(LCOH!$C$28=Menu!$A$6,'Approvvigionamento energia'!H4537,0)</f>
        <v>123.98599150838874</v>
      </c>
      <c r="J4537">
        <f>'Approvvigionamento energia'!A4537+'Approvvigionamento energia'!B4537+'Approvvigionamento energia'!I4537</f>
        <v>166.48599150838874</v>
      </c>
      <c r="K4537">
        <f>IF(MIN(LCOH!$C$18,J4537)&gt;=$P$48*LCOH!$C$18, MIN(LCOH!$C$18,J4537),0)</f>
        <v>0</v>
      </c>
      <c r="L4537">
        <f t="shared" si="141"/>
        <v>166.48599150838874</v>
      </c>
      <c r="M4537">
        <f>K4537/LCOH!$C$18</f>
        <v>0</v>
      </c>
      <c r="N4537">
        <f>K4537/LCOH!$C$34</f>
        <v>0</v>
      </c>
    </row>
    <row r="4538" spans="1:14" x14ac:dyDescent="0.35">
      <c r="A4538">
        <f>'Profilo fotovoltaico'!B4540*LCOH!$C$20</f>
        <v>0</v>
      </c>
      <c r="B4538">
        <f>'Profilo eolico'!B4540*LCOH!$C$21</f>
        <v>43.8</v>
      </c>
      <c r="C4538">
        <f>$P$35*'Profilo fotovoltaico'!B4540</f>
        <v>0</v>
      </c>
      <c r="D4538">
        <f>$Q$37*'Profilo eolico'!B4540</f>
        <v>255.55700837964361</v>
      </c>
      <c r="E4538">
        <f>$P$39*'Profilo fotovoltaico'!B4540+'Approvvigionamento energia'!$Q$39*'Profilo eolico'!B4540</f>
        <v>191.66775628473269</v>
      </c>
      <c r="F4538">
        <f>$P$41*'Profilo fotovoltaico'!B4540+'Approvvigionamento energia'!$Q$41*'Profilo eolico'!B4540</f>
        <v>127.7785041898218</v>
      </c>
      <c r="G4538">
        <f>$P$43*'Profilo fotovoltaico'!B4540+'Approvvigionamento energia'!$Q$43*'Profilo eolico'!B4540</f>
        <v>63.889252094910901</v>
      </c>
      <c r="H4538">
        <f t="shared" si="140"/>
        <v>1138.4335154826958</v>
      </c>
      <c r="I4538">
        <f>IF(LCOH!$C$28=Menu!$A$1,'Approvvigionamento energia'!C4538,0)+IF(LCOH!$C$28=Menu!$A$2,'Approvvigionamento energia'!D4538,0)+IF(LCOH!$C$28=Menu!$A$3,'Approvvigionamento energia'!E4538,0)+IF(LCOH!$C$28=Menu!$A$4,'Approvvigionamento energia'!F4538,0)+IF(LCOH!$C$28=Menu!$A$5,'Approvvigionamento energia'!G4538,0)+IF(LCOH!$C$28=Menu!$A$6,'Approvvigionamento energia'!H4538,0)</f>
        <v>127.7785041898218</v>
      </c>
      <c r="J4538">
        <f>'Approvvigionamento energia'!A4538+'Approvvigionamento energia'!B4538+'Approvvigionamento energia'!I4538</f>
        <v>171.57850418982179</v>
      </c>
      <c r="K4538">
        <f>IF(MIN(LCOH!$C$18,J4538)&gt;=$P$48*LCOH!$C$18, MIN(LCOH!$C$18,J4538),0)</f>
        <v>0</v>
      </c>
      <c r="L4538">
        <f t="shared" si="141"/>
        <v>171.57850418982179</v>
      </c>
      <c r="M4538">
        <f>K4538/LCOH!$C$18</f>
        <v>0</v>
      </c>
      <c r="N4538">
        <f>K4538/LCOH!$C$34</f>
        <v>0</v>
      </c>
    </row>
    <row r="4539" spans="1:14" x14ac:dyDescent="0.35">
      <c r="A4539">
        <f>'Profilo fotovoltaico'!B4541*LCOH!$C$20</f>
        <v>0</v>
      </c>
      <c r="B4539">
        <f>'Profilo eolico'!B4541*LCOH!$C$21</f>
        <v>45.699999999999996</v>
      </c>
      <c r="C4539">
        <f>$P$35*'Profilo fotovoltaico'!B4541</f>
        <v>0</v>
      </c>
      <c r="D4539">
        <f>$Q$37*'Profilo eolico'!B4541</f>
        <v>266.64281467921717</v>
      </c>
      <c r="E4539">
        <f>$P$39*'Profilo fotovoltaico'!B4541+'Approvvigionamento energia'!$Q$39*'Profilo eolico'!B4541</f>
        <v>199.98211100941288</v>
      </c>
      <c r="F4539">
        <f>$P$41*'Profilo fotovoltaico'!B4541+'Approvvigionamento energia'!$Q$41*'Profilo eolico'!B4541</f>
        <v>133.32140733960858</v>
      </c>
      <c r="G4539">
        <f>$P$43*'Profilo fotovoltaico'!B4541+'Approvvigionamento energia'!$Q$43*'Profilo eolico'!B4541</f>
        <v>66.660703669804292</v>
      </c>
      <c r="H4539">
        <f t="shared" si="140"/>
        <v>1138.4335154826958</v>
      </c>
      <c r="I4539">
        <f>IF(LCOH!$C$28=Menu!$A$1,'Approvvigionamento energia'!C4539,0)+IF(LCOH!$C$28=Menu!$A$2,'Approvvigionamento energia'!D4539,0)+IF(LCOH!$C$28=Menu!$A$3,'Approvvigionamento energia'!E4539,0)+IF(LCOH!$C$28=Menu!$A$4,'Approvvigionamento energia'!F4539,0)+IF(LCOH!$C$28=Menu!$A$5,'Approvvigionamento energia'!G4539,0)+IF(LCOH!$C$28=Menu!$A$6,'Approvvigionamento energia'!H4539,0)</f>
        <v>133.32140733960858</v>
      </c>
      <c r="J4539">
        <f>'Approvvigionamento energia'!A4539+'Approvvigionamento energia'!B4539+'Approvvigionamento energia'!I4539</f>
        <v>179.02140733960857</v>
      </c>
      <c r="K4539">
        <f>IF(MIN(LCOH!$C$18,J4539)&gt;=$P$48*LCOH!$C$18, MIN(LCOH!$C$18,J4539),0)</f>
        <v>0</v>
      </c>
      <c r="L4539">
        <f t="shared" si="141"/>
        <v>179.02140733960857</v>
      </c>
      <c r="M4539">
        <f>K4539/LCOH!$C$18</f>
        <v>0</v>
      </c>
      <c r="N4539">
        <f>K4539/LCOH!$C$34</f>
        <v>0</v>
      </c>
    </row>
    <row r="4540" spans="1:14" x14ac:dyDescent="0.35">
      <c r="A4540">
        <f>'Profilo fotovoltaico'!B4542*LCOH!$C$20</f>
        <v>0</v>
      </c>
      <c r="B4540">
        <f>'Profilo eolico'!B4542*LCOH!$C$21</f>
        <v>49.4</v>
      </c>
      <c r="C4540">
        <f>$P$35*'Profilo fotovoltaico'!B4542</f>
        <v>0</v>
      </c>
      <c r="D4540">
        <f>$Q$37*'Profilo eolico'!B4542</f>
        <v>288.23096378891307</v>
      </c>
      <c r="E4540">
        <f>$P$39*'Profilo fotovoltaico'!B4542+'Approvvigionamento energia'!$Q$39*'Profilo eolico'!B4542</f>
        <v>216.1732228416848</v>
      </c>
      <c r="F4540">
        <f>$P$41*'Profilo fotovoltaico'!B4542+'Approvvigionamento energia'!$Q$41*'Profilo eolico'!B4542</f>
        <v>144.11548189445654</v>
      </c>
      <c r="G4540">
        <f>$P$43*'Profilo fotovoltaico'!B4542+'Approvvigionamento energia'!$Q$43*'Profilo eolico'!B4542</f>
        <v>72.057740947228268</v>
      </c>
      <c r="H4540">
        <f t="shared" si="140"/>
        <v>1138.4335154826958</v>
      </c>
      <c r="I4540">
        <f>IF(LCOH!$C$28=Menu!$A$1,'Approvvigionamento energia'!C4540,0)+IF(LCOH!$C$28=Menu!$A$2,'Approvvigionamento energia'!D4540,0)+IF(LCOH!$C$28=Menu!$A$3,'Approvvigionamento energia'!E4540,0)+IF(LCOH!$C$28=Menu!$A$4,'Approvvigionamento energia'!F4540,0)+IF(LCOH!$C$28=Menu!$A$5,'Approvvigionamento energia'!G4540,0)+IF(LCOH!$C$28=Menu!$A$6,'Approvvigionamento energia'!H4540,0)</f>
        <v>144.11548189445654</v>
      </c>
      <c r="J4540">
        <f>'Approvvigionamento energia'!A4540+'Approvvigionamento energia'!B4540+'Approvvigionamento energia'!I4540</f>
        <v>193.51548189445654</v>
      </c>
      <c r="K4540">
        <f>IF(MIN(LCOH!$C$18,J4540)&gt;=$P$48*LCOH!$C$18, MIN(LCOH!$C$18,J4540),0)</f>
        <v>0</v>
      </c>
      <c r="L4540">
        <f t="shared" si="141"/>
        <v>193.51548189445654</v>
      </c>
      <c r="M4540">
        <f>K4540/LCOH!$C$18</f>
        <v>0</v>
      </c>
      <c r="N4540">
        <f>K4540/LCOH!$C$34</f>
        <v>0</v>
      </c>
    </row>
    <row r="4541" spans="1:14" x14ac:dyDescent="0.35">
      <c r="A4541">
        <f>'Profilo fotovoltaico'!B4543*LCOH!$C$20</f>
        <v>0</v>
      </c>
      <c r="B4541">
        <f>'Profilo eolico'!B4543*LCOH!$C$21</f>
        <v>52.6</v>
      </c>
      <c r="C4541">
        <f>$P$35*'Profilo fotovoltaico'!B4543</f>
        <v>0</v>
      </c>
      <c r="D4541">
        <f>$Q$37*'Profilo eolico'!B4543</f>
        <v>306.90179545135283</v>
      </c>
      <c r="E4541">
        <f>$P$39*'Profilo fotovoltaico'!B4543+'Approvvigionamento energia'!$Q$39*'Profilo eolico'!B4543</f>
        <v>230.1763465885146</v>
      </c>
      <c r="F4541">
        <f>$P$41*'Profilo fotovoltaico'!B4543+'Approvvigionamento energia'!$Q$41*'Profilo eolico'!B4543</f>
        <v>153.45089772567641</v>
      </c>
      <c r="G4541">
        <f>$P$43*'Profilo fotovoltaico'!B4543+'Approvvigionamento energia'!$Q$43*'Profilo eolico'!B4543</f>
        <v>76.725448862838206</v>
      </c>
      <c r="H4541">
        <f t="shared" si="140"/>
        <v>1138.4335154826958</v>
      </c>
      <c r="I4541">
        <f>IF(LCOH!$C$28=Menu!$A$1,'Approvvigionamento energia'!C4541,0)+IF(LCOH!$C$28=Menu!$A$2,'Approvvigionamento energia'!D4541,0)+IF(LCOH!$C$28=Menu!$A$3,'Approvvigionamento energia'!E4541,0)+IF(LCOH!$C$28=Menu!$A$4,'Approvvigionamento energia'!F4541,0)+IF(LCOH!$C$28=Menu!$A$5,'Approvvigionamento energia'!G4541,0)+IF(LCOH!$C$28=Menu!$A$6,'Approvvigionamento energia'!H4541,0)</f>
        <v>153.45089772567641</v>
      </c>
      <c r="J4541">
        <f>'Approvvigionamento energia'!A4541+'Approvvigionamento energia'!B4541+'Approvvigionamento energia'!I4541</f>
        <v>206.05089772567641</v>
      </c>
      <c r="K4541">
        <f>IF(MIN(LCOH!$C$18,J4541)&gt;=$P$48*LCOH!$C$18, MIN(LCOH!$C$18,J4541),0)</f>
        <v>0</v>
      </c>
      <c r="L4541">
        <f t="shared" si="141"/>
        <v>206.05089772567641</v>
      </c>
      <c r="M4541">
        <f>K4541/LCOH!$C$18</f>
        <v>0</v>
      </c>
      <c r="N4541">
        <f>K4541/LCOH!$C$34</f>
        <v>0</v>
      </c>
    </row>
    <row r="4542" spans="1:14" x14ac:dyDescent="0.35">
      <c r="A4542">
        <f>'Profilo fotovoltaico'!B4544*LCOH!$C$20</f>
        <v>38</v>
      </c>
      <c r="B4542">
        <f>'Profilo eolico'!B4544*LCOH!$C$21</f>
        <v>50.4</v>
      </c>
      <c r="C4542">
        <f>$P$35*'Profilo fotovoltaico'!B4544</f>
        <v>279.47526312963845</v>
      </c>
      <c r="D4542">
        <f>$Q$37*'Profilo eolico'!B4544</f>
        <v>294.06559868342549</v>
      </c>
      <c r="E4542">
        <f>$P$39*'Profilo fotovoltaico'!B4544+'Approvvigionamento energia'!$Q$39*'Profilo eolico'!B4544</f>
        <v>290.41801479497872</v>
      </c>
      <c r="F4542">
        <f>$P$41*'Profilo fotovoltaico'!B4544+'Approvvigionamento energia'!$Q$41*'Profilo eolico'!B4544</f>
        <v>286.77043090653194</v>
      </c>
      <c r="G4542">
        <f>$P$43*'Profilo fotovoltaico'!B4544+'Approvvigionamento energia'!$Q$43*'Profilo eolico'!B4544</f>
        <v>283.12284701808522</v>
      </c>
      <c r="H4542">
        <f t="shared" si="140"/>
        <v>1138.4335154826958</v>
      </c>
      <c r="I4542">
        <f>IF(LCOH!$C$28=Menu!$A$1,'Approvvigionamento energia'!C4542,0)+IF(LCOH!$C$28=Menu!$A$2,'Approvvigionamento energia'!D4542,0)+IF(LCOH!$C$28=Menu!$A$3,'Approvvigionamento energia'!E4542,0)+IF(LCOH!$C$28=Menu!$A$4,'Approvvigionamento energia'!F4542,0)+IF(LCOH!$C$28=Menu!$A$5,'Approvvigionamento energia'!G4542,0)+IF(LCOH!$C$28=Menu!$A$6,'Approvvigionamento energia'!H4542,0)</f>
        <v>286.77043090653194</v>
      </c>
      <c r="J4542">
        <f>'Approvvigionamento energia'!A4542+'Approvvigionamento energia'!B4542+'Approvvigionamento energia'!I4542</f>
        <v>375.17043090653192</v>
      </c>
      <c r="K4542">
        <f>IF(MIN(LCOH!$C$18,J4542)&gt;=$P$48*LCOH!$C$18, MIN(LCOH!$C$18,J4542),0)</f>
        <v>375.17043090653192</v>
      </c>
      <c r="L4542">
        <f t="shared" si="141"/>
        <v>0</v>
      </c>
      <c r="M4542">
        <f>K4542/LCOH!$C$18</f>
        <v>0.2501136206043546</v>
      </c>
      <c r="N4542">
        <f>K4542/LCOH!$C$34</f>
        <v>7.2287173585073585</v>
      </c>
    </row>
    <row r="4543" spans="1:14" x14ac:dyDescent="0.35">
      <c r="A4543">
        <f>'Profilo fotovoltaico'!B4545*LCOH!$C$20</f>
        <v>124</v>
      </c>
      <c r="B4543">
        <f>'Profilo eolico'!B4545*LCOH!$C$21</f>
        <v>39.800000000000004</v>
      </c>
      <c r="C4543">
        <f>$P$35*'Profilo fotovoltaico'!B4545</f>
        <v>911.9719112651361</v>
      </c>
      <c r="D4543">
        <f>$Q$37*'Profilo eolico'!B4545</f>
        <v>232.21846880159396</v>
      </c>
      <c r="E4543">
        <f>$P$39*'Profilo fotovoltaico'!B4545+'Approvvigionamento energia'!$Q$39*'Profilo eolico'!B4545</f>
        <v>402.15682941747946</v>
      </c>
      <c r="F4543">
        <f>$P$41*'Profilo fotovoltaico'!B4545+'Approvvigionamento energia'!$Q$41*'Profilo eolico'!B4545</f>
        <v>572.09519003336504</v>
      </c>
      <c r="G4543">
        <f>$P$43*'Profilo fotovoltaico'!B4545+'Approvvigionamento energia'!$Q$43*'Profilo eolico'!B4545</f>
        <v>742.03355064925063</v>
      </c>
      <c r="H4543">
        <f t="shared" si="140"/>
        <v>1138.4335154826958</v>
      </c>
      <c r="I4543">
        <f>IF(LCOH!$C$28=Menu!$A$1,'Approvvigionamento energia'!C4543,0)+IF(LCOH!$C$28=Menu!$A$2,'Approvvigionamento energia'!D4543,0)+IF(LCOH!$C$28=Menu!$A$3,'Approvvigionamento energia'!E4543,0)+IF(LCOH!$C$28=Menu!$A$4,'Approvvigionamento energia'!F4543,0)+IF(LCOH!$C$28=Menu!$A$5,'Approvvigionamento energia'!G4543,0)+IF(LCOH!$C$28=Menu!$A$6,'Approvvigionamento energia'!H4543,0)</f>
        <v>572.09519003336504</v>
      </c>
      <c r="J4543">
        <f>'Approvvigionamento energia'!A4543+'Approvvigionamento energia'!B4543+'Approvvigionamento energia'!I4543</f>
        <v>735.895190033365</v>
      </c>
      <c r="K4543">
        <f>IF(MIN(LCOH!$C$18,J4543)&gt;=$P$48*LCOH!$C$18, MIN(LCOH!$C$18,J4543),0)</f>
        <v>735.895190033365</v>
      </c>
      <c r="L4543">
        <f t="shared" si="141"/>
        <v>0</v>
      </c>
      <c r="M4543">
        <f>K4543/LCOH!$C$18</f>
        <v>0.49059679335557665</v>
      </c>
      <c r="N4543">
        <f>K4543/LCOH!$C$34</f>
        <v>14.179098073860597</v>
      </c>
    </row>
    <row r="4544" spans="1:14" x14ac:dyDescent="0.35">
      <c r="A4544">
        <f>'Profilo fotovoltaico'!B4546*LCOH!$C$20</f>
        <v>243</v>
      </c>
      <c r="B4544">
        <f>'Profilo eolico'!B4546*LCOH!$C$21</f>
        <v>36.200000000000003</v>
      </c>
      <c r="C4544">
        <f>$P$35*'Profilo fotovoltaico'!B4546</f>
        <v>1787.1707615921619</v>
      </c>
      <c r="D4544">
        <f>$Q$37*'Profilo eolico'!B4546</f>
        <v>211.2137831813493</v>
      </c>
      <c r="E4544">
        <f>$P$39*'Profilo fotovoltaico'!B4546+'Approvvigionamento energia'!$Q$39*'Profilo eolico'!B4546</f>
        <v>605.20302778405244</v>
      </c>
      <c r="F4544">
        <f>$P$41*'Profilo fotovoltaico'!B4546+'Approvvigionamento energia'!$Q$41*'Profilo eolico'!B4546</f>
        <v>999.19227238675558</v>
      </c>
      <c r="G4544">
        <f>$P$43*'Profilo fotovoltaico'!B4546+'Approvvigionamento energia'!$Q$43*'Profilo eolico'!B4546</f>
        <v>1393.1815169894585</v>
      </c>
      <c r="H4544">
        <f t="shared" si="140"/>
        <v>1138.4335154826958</v>
      </c>
      <c r="I4544">
        <f>IF(LCOH!$C$28=Menu!$A$1,'Approvvigionamento energia'!C4544,0)+IF(LCOH!$C$28=Menu!$A$2,'Approvvigionamento energia'!D4544,0)+IF(LCOH!$C$28=Menu!$A$3,'Approvvigionamento energia'!E4544,0)+IF(LCOH!$C$28=Menu!$A$4,'Approvvigionamento energia'!F4544,0)+IF(LCOH!$C$28=Menu!$A$5,'Approvvigionamento energia'!G4544,0)+IF(LCOH!$C$28=Menu!$A$6,'Approvvigionamento energia'!H4544,0)</f>
        <v>999.19227238675558</v>
      </c>
      <c r="J4544">
        <f>'Approvvigionamento energia'!A4544+'Approvvigionamento energia'!B4544+'Approvvigionamento energia'!I4544</f>
        <v>1278.3922723867556</v>
      </c>
      <c r="K4544">
        <f>IF(MIN(LCOH!$C$18,J4544)&gt;=$P$48*LCOH!$C$18, MIN(LCOH!$C$18,J4544),0)</f>
        <v>1278.3922723867556</v>
      </c>
      <c r="L4544">
        <f t="shared" si="141"/>
        <v>0</v>
      </c>
      <c r="M4544">
        <f>K4544/LCOH!$C$18</f>
        <v>0.85226151492450375</v>
      </c>
      <c r="N4544">
        <f>K4544/LCOH!$C$34</f>
        <v>24.631835691459646</v>
      </c>
    </row>
    <row r="4545" spans="1:14" x14ac:dyDescent="0.35">
      <c r="A4545">
        <f>'Profilo fotovoltaico'!B4547*LCOH!$C$20</f>
        <v>371</v>
      </c>
      <c r="B4545">
        <f>'Profilo eolico'!B4547*LCOH!$C$21</f>
        <v>35</v>
      </c>
      <c r="C4545">
        <f>$P$35*'Profilo fotovoltaico'!B4547</f>
        <v>2728.5611216077859</v>
      </c>
      <c r="D4545">
        <f>$Q$37*'Profilo eolico'!B4547</f>
        <v>204.21222130793441</v>
      </c>
      <c r="E4545">
        <f>$P$39*'Profilo fotovoltaico'!B4547+'Approvvigionamento energia'!$Q$39*'Profilo eolico'!B4547</f>
        <v>835.29944638289726</v>
      </c>
      <c r="F4545">
        <f>$P$41*'Profilo fotovoltaico'!B4547+'Approvvigionamento energia'!$Q$41*'Profilo eolico'!B4547</f>
        <v>1466.3866714578601</v>
      </c>
      <c r="G4545">
        <f>$P$43*'Profilo fotovoltaico'!B4547+'Approvvigionamento energia'!$Q$43*'Profilo eolico'!B4547</f>
        <v>2097.4738965328233</v>
      </c>
      <c r="H4545">
        <f t="shared" si="140"/>
        <v>1138.4335154826958</v>
      </c>
      <c r="I4545">
        <f>IF(LCOH!$C$28=Menu!$A$1,'Approvvigionamento energia'!C4545,0)+IF(LCOH!$C$28=Menu!$A$2,'Approvvigionamento energia'!D4545,0)+IF(LCOH!$C$28=Menu!$A$3,'Approvvigionamento energia'!E4545,0)+IF(LCOH!$C$28=Menu!$A$4,'Approvvigionamento energia'!F4545,0)+IF(LCOH!$C$28=Menu!$A$5,'Approvvigionamento energia'!G4545,0)+IF(LCOH!$C$28=Menu!$A$6,'Approvvigionamento energia'!H4545,0)</f>
        <v>1466.3866714578601</v>
      </c>
      <c r="J4545">
        <f>'Approvvigionamento energia'!A4545+'Approvvigionamento energia'!B4545+'Approvvigionamento energia'!I4545</f>
        <v>1872.3866714578601</v>
      </c>
      <c r="K4545">
        <f>IF(MIN(LCOH!$C$18,J4545)&gt;=$P$48*LCOH!$C$18, MIN(LCOH!$C$18,J4545),0)</f>
        <v>1500</v>
      </c>
      <c r="L4545">
        <f t="shared" si="141"/>
        <v>372.38667145786007</v>
      </c>
      <c r="M4545">
        <f>K4545/LCOH!$C$18</f>
        <v>1</v>
      </c>
      <c r="N4545">
        <f>K4545/LCOH!$C$34</f>
        <v>28.901734104046245</v>
      </c>
    </row>
    <row r="4546" spans="1:14" x14ac:dyDescent="0.35">
      <c r="A4546">
        <f>'Profilo fotovoltaico'!B4548*LCOH!$C$20</f>
        <v>491</v>
      </c>
      <c r="B4546">
        <f>'Profilo eolico'!B4548*LCOH!$C$21</f>
        <v>33.6</v>
      </c>
      <c r="C4546">
        <f>$P$35*'Profilo fotovoltaico'!B4548</f>
        <v>3611.1145841224338</v>
      </c>
      <c r="D4546">
        <f>$Q$37*'Profilo eolico'!B4548</f>
        <v>196.043732455617</v>
      </c>
      <c r="E4546">
        <f>$P$39*'Profilo fotovoltaico'!B4548+'Approvvigionamento energia'!$Q$39*'Profilo eolico'!B4548</f>
        <v>1049.8114453723213</v>
      </c>
      <c r="F4546">
        <f>$P$41*'Profilo fotovoltaico'!B4548+'Approvvigionamento energia'!$Q$41*'Profilo eolico'!B4548</f>
        <v>1903.5791582890254</v>
      </c>
      <c r="G4546">
        <f>$P$43*'Profilo fotovoltaico'!B4548+'Approvvigionamento energia'!$Q$43*'Profilo eolico'!B4548</f>
        <v>2757.3468712057297</v>
      </c>
      <c r="H4546">
        <f t="shared" ref="H4546:H4609" si="142">$P$45</f>
        <v>1138.4335154826958</v>
      </c>
      <c r="I4546">
        <f>IF(LCOH!$C$28=Menu!$A$1,'Approvvigionamento energia'!C4546,0)+IF(LCOH!$C$28=Menu!$A$2,'Approvvigionamento energia'!D4546,0)+IF(LCOH!$C$28=Menu!$A$3,'Approvvigionamento energia'!E4546,0)+IF(LCOH!$C$28=Menu!$A$4,'Approvvigionamento energia'!F4546,0)+IF(LCOH!$C$28=Menu!$A$5,'Approvvigionamento energia'!G4546,0)+IF(LCOH!$C$28=Menu!$A$6,'Approvvigionamento energia'!H4546,0)</f>
        <v>1903.5791582890254</v>
      </c>
      <c r="J4546">
        <f>'Approvvigionamento energia'!A4546+'Approvvigionamento energia'!B4546+'Approvvigionamento energia'!I4546</f>
        <v>2428.1791582890255</v>
      </c>
      <c r="K4546">
        <f>IF(MIN(LCOH!$C$18,J4546)&gt;=$P$48*LCOH!$C$18, MIN(LCOH!$C$18,J4546),0)</f>
        <v>1500</v>
      </c>
      <c r="L4546">
        <f t="shared" si="141"/>
        <v>928.17915828902551</v>
      </c>
      <c r="M4546">
        <f>K4546/LCOH!$C$18</f>
        <v>1</v>
      </c>
      <c r="N4546">
        <f>K4546/LCOH!$C$34</f>
        <v>28.901734104046245</v>
      </c>
    </row>
    <row r="4547" spans="1:14" x14ac:dyDescent="0.35">
      <c r="A4547">
        <f>'Profilo fotovoltaico'!B4549*LCOH!$C$20</f>
        <v>569</v>
      </c>
      <c r="B4547">
        <f>'Profilo eolico'!B4549*LCOH!$C$21</f>
        <v>30.599999999999998</v>
      </c>
      <c r="C4547">
        <f>$P$35*'Profilo fotovoltaico'!B4549</f>
        <v>4184.7743347569549</v>
      </c>
      <c r="D4547">
        <f>$Q$37*'Profilo eolico'!B4549</f>
        <v>178.53982777207978</v>
      </c>
      <c r="E4547">
        <f>$P$39*'Profilo fotovoltaico'!B4549+'Approvvigionamento energia'!$Q$39*'Profilo eolico'!B4549</f>
        <v>1180.0984545182985</v>
      </c>
      <c r="F4547">
        <f>$P$41*'Profilo fotovoltaico'!B4549+'Approvvigionamento energia'!$Q$41*'Profilo eolico'!B4549</f>
        <v>2181.6570812645173</v>
      </c>
      <c r="G4547">
        <f>$P$43*'Profilo fotovoltaico'!B4549+'Approvvigionamento energia'!$Q$43*'Profilo eolico'!B4549</f>
        <v>3183.2157080107359</v>
      </c>
      <c r="H4547">
        <f t="shared" si="142"/>
        <v>1138.4335154826958</v>
      </c>
      <c r="I4547">
        <f>IF(LCOH!$C$28=Menu!$A$1,'Approvvigionamento energia'!C4547,0)+IF(LCOH!$C$28=Menu!$A$2,'Approvvigionamento energia'!D4547,0)+IF(LCOH!$C$28=Menu!$A$3,'Approvvigionamento energia'!E4547,0)+IF(LCOH!$C$28=Menu!$A$4,'Approvvigionamento energia'!F4547,0)+IF(LCOH!$C$28=Menu!$A$5,'Approvvigionamento energia'!G4547,0)+IF(LCOH!$C$28=Menu!$A$6,'Approvvigionamento energia'!H4547,0)</f>
        <v>2181.6570812645173</v>
      </c>
      <c r="J4547">
        <f>'Approvvigionamento energia'!A4547+'Approvvigionamento energia'!B4547+'Approvvigionamento energia'!I4547</f>
        <v>2781.2570812645172</v>
      </c>
      <c r="K4547">
        <f>IF(MIN(LCOH!$C$18,J4547)&gt;=$P$48*LCOH!$C$18, MIN(LCOH!$C$18,J4547),0)</f>
        <v>1500</v>
      </c>
      <c r="L4547">
        <f t="shared" ref="L4547:L4610" si="143">J4547-K4547</f>
        <v>1281.2570812645172</v>
      </c>
      <c r="M4547">
        <f>K4547/LCOH!$C$18</f>
        <v>1</v>
      </c>
      <c r="N4547">
        <f>K4547/LCOH!$C$34</f>
        <v>28.901734104046245</v>
      </c>
    </row>
    <row r="4548" spans="1:14" x14ac:dyDescent="0.35">
      <c r="A4548">
        <f>'Profilo fotovoltaico'!B4550*LCOH!$C$20</f>
        <v>597</v>
      </c>
      <c r="B4548">
        <f>'Profilo eolico'!B4550*LCOH!$C$21</f>
        <v>29.8</v>
      </c>
      <c r="C4548">
        <f>$P$35*'Profilo fotovoltaico'!B4550</f>
        <v>4390.7034760103725</v>
      </c>
      <c r="D4548">
        <f>$Q$37*'Profilo eolico'!B4550</f>
        <v>173.87211985646985</v>
      </c>
      <c r="E4548">
        <f>$P$39*'Profilo fotovoltaico'!B4550+'Approvvigionamento energia'!$Q$39*'Profilo eolico'!B4550</f>
        <v>1228.0799588949455</v>
      </c>
      <c r="F4548">
        <f>$P$41*'Profilo fotovoltaico'!B4550+'Approvvigionamento energia'!$Q$41*'Profilo eolico'!B4550</f>
        <v>2282.2877979334212</v>
      </c>
      <c r="G4548">
        <f>$P$43*'Profilo fotovoltaico'!B4550+'Approvvigionamento energia'!$Q$43*'Profilo eolico'!B4550</f>
        <v>3336.4956369718971</v>
      </c>
      <c r="H4548">
        <f t="shared" si="142"/>
        <v>1138.4335154826958</v>
      </c>
      <c r="I4548">
        <f>IF(LCOH!$C$28=Menu!$A$1,'Approvvigionamento energia'!C4548,0)+IF(LCOH!$C$28=Menu!$A$2,'Approvvigionamento energia'!D4548,0)+IF(LCOH!$C$28=Menu!$A$3,'Approvvigionamento energia'!E4548,0)+IF(LCOH!$C$28=Menu!$A$4,'Approvvigionamento energia'!F4548,0)+IF(LCOH!$C$28=Menu!$A$5,'Approvvigionamento energia'!G4548,0)+IF(LCOH!$C$28=Menu!$A$6,'Approvvigionamento energia'!H4548,0)</f>
        <v>2282.2877979334212</v>
      </c>
      <c r="J4548">
        <f>'Approvvigionamento energia'!A4548+'Approvvigionamento energia'!B4548+'Approvvigionamento energia'!I4548</f>
        <v>2909.0877979334209</v>
      </c>
      <c r="K4548">
        <f>IF(MIN(LCOH!$C$18,J4548)&gt;=$P$48*LCOH!$C$18, MIN(LCOH!$C$18,J4548),0)</f>
        <v>1500</v>
      </c>
      <c r="L4548">
        <f t="shared" si="143"/>
        <v>1409.0877979334209</v>
      </c>
      <c r="M4548">
        <f>K4548/LCOH!$C$18</f>
        <v>1</v>
      </c>
      <c r="N4548">
        <f>K4548/LCOH!$C$34</f>
        <v>28.901734104046245</v>
      </c>
    </row>
    <row r="4549" spans="1:14" x14ac:dyDescent="0.35">
      <c r="A4549">
        <f>'Profilo fotovoltaico'!B4551*LCOH!$C$20</f>
        <v>594</v>
      </c>
      <c r="B4549">
        <f>'Profilo eolico'!B4551*LCOH!$C$21</f>
        <v>34.4</v>
      </c>
      <c r="C4549">
        <f>$P$35*'Profilo fotovoltaico'!B4551</f>
        <v>4368.6396394475069</v>
      </c>
      <c r="D4549">
        <f>$Q$37*'Profilo eolico'!B4551</f>
        <v>200.71144037122693</v>
      </c>
      <c r="E4549">
        <f>$P$39*'Profilo fotovoltaico'!B4551+'Approvvigionamento energia'!$Q$39*'Profilo eolico'!B4551</f>
        <v>1242.6934901402969</v>
      </c>
      <c r="F4549">
        <f>$P$41*'Profilo fotovoltaico'!B4551+'Approvvigionamento energia'!$Q$41*'Profilo eolico'!B4551</f>
        <v>2284.6755399093668</v>
      </c>
      <c r="G4549">
        <f>$P$43*'Profilo fotovoltaico'!B4551+'Approvvigionamento energia'!$Q$43*'Profilo eolico'!B4551</f>
        <v>3326.657589678437</v>
      </c>
      <c r="H4549">
        <f t="shared" si="142"/>
        <v>1138.4335154826958</v>
      </c>
      <c r="I4549">
        <f>IF(LCOH!$C$28=Menu!$A$1,'Approvvigionamento energia'!C4549,0)+IF(LCOH!$C$28=Menu!$A$2,'Approvvigionamento energia'!D4549,0)+IF(LCOH!$C$28=Menu!$A$3,'Approvvigionamento energia'!E4549,0)+IF(LCOH!$C$28=Menu!$A$4,'Approvvigionamento energia'!F4549,0)+IF(LCOH!$C$28=Menu!$A$5,'Approvvigionamento energia'!G4549,0)+IF(LCOH!$C$28=Menu!$A$6,'Approvvigionamento energia'!H4549,0)</f>
        <v>2284.6755399093668</v>
      </c>
      <c r="J4549">
        <f>'Approvvigionamento energia'!A4549+'Approvvigionamento energia'!B4549+'Approvvigionamento energia'!I4549</f>
        <v>2913.0755399093669</v>
      </c>
      <c r="K4549">
        <f>IF(MIN(LCOH!$C$18,J4549)&gt;=$P$48*LCOH!$C$18, MIN(LCOH!$C$18,J4549),0)</f>
        <v>1500</v>
      </c>
      <c r="L4549">
        <f t="shared" si="143"/>
        <v>1413.0755399093669</v>
      </c>
      <c r="M4549">
        <f>K4549/LCOH!$C$18</f>
        <v>1</v>
      </c>
      <c r="N4549">
        <f>K4549/LCOH!$C$34</f>
        <v>28.901734104046245</v>
      </c>
    </row>
    <row r="4550" spans="1:14" x14ac:dyDescent="0.35">
      <c r="A4550">
        <f>'Profilo fotovoltaico'!B4552*LCOH!$C$20</f>
        <v>568</v>
      </c>
      <c r="B4550">
        <f>'Profilo eolico'!B4552*LCOH!$C$21</f>
        <v>46.699999999999996</v>
      </c>
      <c r="C4550">
        <f>$P$35*'Profilo fotovoltaico'!B4552</f>
        <v>4177.4197225693324</v>
      </c>
      <c r="D4550">
        <f>$Q$37*'Profilo eolico'!B4552</f>
        <v>272.47744957372959</v>
      </c>
      <c r="E4550">
        <f>$P$39*'Profilo fotovoltaico'!B4552+'Approvvigionamento energia'!$Q$39*'Profilo eolico'!B4552</f>
        <v>1248.7130178226303</v>
      </c>
      <c r="F4550">
        <f>$P$41*'Profilo fotovoltaico'!B4552+'Approvvigionamento energia'!$Q$41*'Profilo eolico'!B4552</f>
        <v>2224.9485860715308</v>
      </c>
      <c r="G4550">
        <f>$P$43*'Profilo fotovoltaico'!B4552+'Approvvigionamento energia'!$Q$43*'Profilo eolico'!B4552</f>
        <v>3201.1841543204318</v>
      </c>
      <c r="H4550">
        <f t="shared" si="142"/>
        <v>1138.4335154826958</v>
      </c>
      <c r="I4550">
        <f>IF(LCOH!$C$28=Menu!$A$1,'Approvvigionamento energia'!C4550,0)+IF(LCOH!$C$28=Menu!$A$2,'Approvvigionamento energia'!D4550,0)+IF(LCOH!$C$28=Menu!$A$3,'Approvvigionamento energia'!E4550,0)+IF(LCOH!$C$28=Menu!$A$4,'Approvvigionamento energia'!F4550,0)+IF(LCOH!$C$28=Menu!$A$5,'Approvvigionamento energia'!G4550,0)+IF(LCOH!$C$28=Menu!$A$6,'Approvvigionamento energia'!H4550,0)</f>
        <v>2224.9485860715308</v>
      </c>
      <c r="J4550">
        <f>'Approvvigionamento energia'!A4550+'Approvvigionamento energia'!B4550+'Approvvigionamento energia'!I4550</f>
        <v>2839.6485860715311</v>
      </c>
      <c r="K4550">
        <f>IF(MIN(LCOH!$C$18,J4550)&gt;=$P$48*LCOH!$C$18, MIN(LCOH!$C$18,J4550),0)</f>
        <v>1500</v>
      </c>
      <c r="L4550">
        <f t="shared" si="143"/>
        <v>1339.6485860715311</v>
      </c>
      <c r="M4550">
        <f>K4550/LCOH!$C$18</f>
        <v>1</v>
      </c>
      <c r="N4550">
        <f>K4550/LCOH!$C$34</f>
        <v>28.901734104046245</v>
      </c>
    </row>
    <row r="4551" spans="1:14" x14ac:dyDescent="0.35">
      <c r="A4551">
        <f>'Profilo fotovoltaico'!B4553*LCOH!$C$20</f>
        <v>509</v>
      </c>
      <c r="B4551">
        <f>'Profilo eolico'!B4553*LCOH!$C$21</f>
        <v>61.699999999999996</v>
      </c>
      <c r="C4551">
        <f>$P$35*'Profilo fotovoltaico'!B4553</f>
        <v>3743.4976034996312</v>
      </c>
      <c r="D4551">
        <f>$Q$37*'Profilo eolico'!B4553</f>
        <v>359.99697299141576</v>
      </c>
      <c r="E4551">
        <f>$P$39*'Profilo fotovoltaico'!B4553+'Approvvigionamento energia'!$Q$39*'Profilo eolico'!B4553</f>
        <v>1205.8721306184696</v>
      </c>
      <c r="F4551">
        <f>$P$41*'Profilo fotovoltaico'!B4553+'Approvvigionamento energia'!$Q$41*'Profilo eolico'!B4553</f>
        <v>2051.7472882455236</v>
      </c>
      <c r="G4551">
        <f>$P$43*'Profilo fotovoltaico'!B4553+'Approvvigionamento energia'!$Q$43*'Profilo eolico'!B4553</f>
        <v>2897.6224458725774</v>
      </c>
      <c r="H4551">
        <f t="shared" si="142"/>
        <v>1138.4335154826958</v>
      </c>
      <c r="I4551">
        <f>IF(LCOH!$C$28=Menu!$A$1,'Approvvigionamento energia'!C4551,0)+IF(LCOH!$C$28=Menu!$A$2,'Approvvigionamento energia'!D4551,0)+IF(LCOH!$C$28=Menu!$A$3,'Approvvigionamento energia'!E4551,0)+IF(LCOH!$C$28=Menu!$A$4,'Approvvigionamento energia'!F4551,0)+IF(LCOH!$C$28=Menu!$A$5,'Approvvigionamento energia'!G4551,0)+IF(LCOH!$C$28=Menu!$A$6,'Approvvigionamento energia'!H4551,0)</f>
        <v>2051.7472882455236</v>
      </c>
      <c r="J4551">
        <f>'Approvvigionamento energia'!A4551+'Approvvigionamento energia'!B4551+'Approvvigionamento energia'!I4551</f>
        <v>2622.4472882455239</v>
      </c>
      <c r="K4551">
        <f>IF(MIN(LCOH!$C$18,J4551)&gt;=$P$48*LCOH!$C$18, MIN(LCOH!$C$18,J4551),0)</f>
        <v>1500</v>
      </c>
      <c r="L4551">
        <f t="shared" si="143"/>
        <v>1122.4472882455239</v>
      </c>
      <c r="M4551">
        <f>K4551/LCOH!$C$18</f>
        <v>1</v>
      </c>
      <c r="N4551">
        <f>K4551/LCOH!$C$34</f>
        <v>28.901734104046245</v>
      </c>
    </row>
    <row r="4552" spans="1:14" x14ac:dyDescent="0.35">
      <c r="A4552">
        <f>'Profilo fotovoltaico'!B4554*LCOH!$C$20</f>
        <v>420</v>
      </c>
      <c r="B4552">
        <f>'Profilo eolico'!B4554*LCOH!$C$21</f>
        <v>75.5</v>
      </c>
      <c r="C4552">
        <f>$P$35*'Profilo fotovoltaico'!B4554</f>
        <v>3088.9371188012674</v>
      </c>
      <c r="D4552">
        <f>$Q$37*'Profilo eolico'!B4554</f>
        <v>440.51493453568702</v>
      </c>
      <c r="E4552">
        <f>$P$39*'Profilo fotovoltaico'!B4554+'Approvvigionamento energia'!$Q$39*'Profilo eolico'!B4554</f>
        <v>1102.6204806020821</v>
      </c>
      <c r="F4552">
        <f>$P$41*'Profilo fotovoltaico'!B4554+'Approvvigionamento energia'!$Q$41*'Profilo eolico'!B4554</f>
        <v>1764.7260266684773</v>
      </c>
      <c r="G4552">
        <f>$P$43*'Profilo fotovoltaico'!B4554+'Approvvigionamento energia'!$Q$43*'Profilo eolico'!B4554</f>
        <v>2426.8315727348722</v>
      </c>
      <c r="H4552">
        <f t="shared" si="142"/>
        <v>1138.4335154826958</v>
      </c>
      <c r="I4552">
        <f>IF(LCOH!$C$28=Menu!$A$1,'Approvvigionamento energia'!C4552,0)+IF(LCOH!$C$28=Menu!$A$2,'Approvvigionamento energia'!D4552,0)+IF(LCOH!$C$28=Menu!$A$3,'Approvvigionamento energia'!E4552,0)+IF(LCOH!$C$28=Menu!$A$4,'Approvvigionamento energia'!F4552,0)+IF(LCOH!$C$28=Menu!$A$5,'Approvvigionamento energia'!G4552,0)+IF(LCOH!$C$28=Menu!$A$6,'Approvvigionamento energia'!H4552,0)</f>
        <v>1764.7260266684773</v>
      </c>
      <c r="J4552">
        <f>'Approvvigionamento energia'!A4552+'Approvvigionamento energia'!B4552+'Approvvigionamento energia'!I4552</f>
        <v>2260.2260266684771</v>
      </c>
      <c r="K4552">
        <f>IF(MIN(LCOH!$C$18,J4552)&gt;=$P$48*LCOH!$C$18, MIN(LCOH!$C$18,J4552),0)</f>
        <v>1500</v>
      </c>
      <c r="L4552">
        <f t="shared" si="143"/>
        <v>760.22602666847706</v>
      </c>
      <c r="M4552">
        <f>K4552/LCOH!$C$18</f>
        <v>1</v>
      </c>
      <c r="N4552">
        <f>K4552/LCOH!$C$34</f>
        <v>28.901734104046245</v>
      </c>
    </row>
    <row r="4553" spans="1:14" x14ac:dyDescent="0.35">
      <c r="A4553">
        <f>'Profilo fotovoltaico'!B4555*LCOH!$C$20</f>
        <v>304</v>
      </c>
      <c r="B4553">
        <f>'Profilo eolico'!B4555*LCOH!$C$21</f>
        <v>88.8</v>
      </c>
      <c r="C4553">
        <f>$P$35*'Profilo fotovoltaico'!B4555</f>
        <v>2235.8021050371076</v>
      </c>
      <c r="D4553">
        <f>$Q$37*'Profilo eolico'!B4555</f>
        <v>518.11557863270207</v>
      </c>
      <c r="E4553">
        <f>$P$39*'Profilo fotovoltaico'!B4555+'Approvvigionamento energia'!$Q$39*'Profilo eolico'!B4555</f>
        <v>947.53721023380353</v>
      </c>
      <c r="F4553">
        <f>$P$41*'Profilo fotovoltaico'!B4555+'Approvvigionamento energia'!$Q$41*'Profilo eolico'!B4555</f>
        <v>1376.9588418349049</v>
      </c>
      <c r="G4553">
        <f>$P$43*'Profilo fotovoltaico'!B4555+'Approvvigionamento energia'!$Q$43*'Profilo eolico'!B4555</f>
        <v>1806.3804734360062</v>
      </c>
      <c r="H4553">
        <f t="shared" si="142"/>
        <v>1138.4335154826958</v>
      </c>
      <c r="I4553">
        <f>IF(LCOH!$C$28=Menu!$A$1,'Approvvigionamento energia'!C4553,0)+IF(LCOH!$C$28=Menu!$A$2,'Approvvigionamento energia'!D4553,0)+IF(LCOH!$C$28=Menu!$A$3,'Approvvigionamento energia'!E4553,0)+IF(LCOH!$C$28=Menu!$A$4,'Approvvigionamento energia'!F4553,0)+IF(LCOH!$C$28=Menu!$A$5,'Approvvigionamento energia'!G4553,0)+IF(LCOH!$C$28=Menu!$A$6,'Approvvigionamento energia'!H4553,0)</f>
        <v>1376.9588418349049</v>
      </c>
      <c r="J4553">
        <f>'Approvvigionamento energia'!A4553+'Approvvigionamento energia'!B4553+'Approvvigionamento energia'!I4553</f>
        <v>1769.7588418349048</v>
      </c>
      <c r="K4553">
        <f>IF(MIN(LCOH!$C$18,J4553)&gt;=$P$48*LCOH!$C$18, MIN(LCOH!$C$18,J4553),0)</f>
        <v>1500</v>
      </c>
      <c r="L4553">
        <f t="shared" si="143"/>
        <v>269.75884183490484</v>
      </c>
      <c r="M4553">
        <f>K4553/LCOH!$C$18</f>
        <v>1</v>
      </c>
      <c r="N4553">
        <f>K4553/LCOH!$C$34</f>
        <v>28.901734104046245</v>
      </c>
    </row>
    <row r="4554" spans="1:14" x14ac:dyDescent="0.35">
      <c r="A4554">
        <f>'Profilo fotovoltaico'!B4556*LCOH!$C$20</f>
        <v>179</v>
      </c>
      <c r="B4554">
        <f>'Profilo eolico'!B4556*LCOH!$C$21</f>
        <v>92.7</v>
      </c>
      <c r="C4554">
        <f>$P$35*'Profilo fotovoltaico'!B4556</f>
        <v>1316.4755815843496</v>
      </c>
      <c r="D4554">
        <f>$Q$37*'Profilo eolico'!B4556</f>
        <v>540.87065472130053</v>
      </c>
      <c r="E4554">
        <f>$P$39*'Profilo fotovoltaico'!B4556+'Approvvigionamento energia'!$Q$39*'Profilo eolico'!B4556</f>
        <v>734.77188643706279</v>
      </c>
      <c r="F4554">
        <f>$P$41*'Profilo fotovoltaico'!B4556+'Approvvigionamento energia'!$Q$41*'Profilo eolico'!B4556</f>
        <v>928.67311815282505</v>
      </c>
      <c r="G4554">
        <f>$P$43*'Profilo fotovoltaico'!B4556+'Approvvigionamento energia'!$Q$43*'Profilo eolico'!B4556</f>
        <v>1122.5743498685874</v>
      </c>
      <c r="H4554">
        <f t="shared" si="142"/>
        <v>1138.4335154826958</v>
      </c>
      <c r="I4554">
        <f>IF(LCOH!$C$28=Menu!$A$1,'Approvvigionamento energia'!C4554,0)+IF(LCOH!$C$28=Menu!$A$2,'Approvvigionamento energia'!D4554,0)+IF(LCOH!$C$28=Menu!$A$3,'Approvvigionamento energia'!E4554,0)+IF(LCOH!$C$28=Menu!$A$4,'Approvvigionamento energia'!F4554,0)+IF(LCOH!$C$28=Menu!$A$5,'Approvvigionamento energia'!G4554,0)+IF(LCOH!$C$28=Menu!$A$6,'Approvvigionamento energia'!H4554,0)</f>
        <v>928.67311815282505</v>
      </c>
      <c r="J4554">
        <f>'Approvvigionamento energia'!A4554+'Approvvigionamento energia'!B4554+'Approvvigionamento energia'!I4554</f>
        <v>1200.3731181528251</v>
      </c>
      <c r="K4554">
        <f>IF(MIN(LCOH!$C$18,J4554)&gt;=$P$48*LCOH!$C$18, MIN(LCOH!$C$18,J4554),0)</f>
        <v>1200.3731181528251</v>
      </c>
      <c r="L4554">
        <f t="shared" si="143"/>
        <v>0</v>
      </c>
      <c r="M4554">
        <f>K4554/LCOH!$C$18</f>
        <v>0.80024874543521674</v>
      </c>
      <c r="N4554">
        <f>K4554/LCOH!$C$34</f>
        <v>23.128576457665226</v>
      </c>
    </row>
    <row r="4555" spans="1:14" x14ac:dyDescent="0.35">
      <c r="A4555">
        <f>'Profilo fotovoltaico'!B4557*LCOH!$C$20</f>
        <v>73</v>
      </c>
      <c r="B4555">
        <f>'Profilo eolico'!B4557*LCOH!$C$21</f>
        <v>85</v>
      </c>
      <c r="C4555">
        <f>$P$35*'Profilo fotovoltaico'!B4557</f>
        <v>536.88668969641071</v>
      </c>
      <c r="D4555">
        <f>$Q$37*'Profilo eolico'!B4557</f>
        <v>495.94396603355494</v>
      </c>
      <c r="E4555">
        <f>$P$39*'Profilo fotovoltaico'!B4557+'Approvvigionamento energia'!$Q$39*'Profilo eolico'!B4557</f>
        <v>506.17964694926889</v>
      </c>
      <c r="F4555">
        <f>$P$41*'Profilo fotovoltaico'!B4557+'Approvvigionamento energia'!$Q$41*'Profilo eolico'!B4557</f>
        <v>516.41532786498283</v>
      </c>
      <c r="G4555">
        <f>$P$43*'Profilo fotovoltaico'!B4557+'Approvvigionamento energia'!$Q$43*'Profilo eolico'!B4557</f>
        <v>526.65100878069677</v>
      </c>
      <c r="H4555">
        <f t="shared" si="142"/>
        <v>1138.4335154826958</v>
      </c>
      <c r="I4555">
        <f>IF(LCOH!$C$28=Menu!$A$1,'Approvvigionamento energia'!C4555,0)+IF(LCOH!$C$28=Menu!$A$2,'Approvvigionamento energia'!D4555,0)+IF(LCOH!$C$28=Menu!$A$3,'Approvvigionamento energia'!E4555,0)+IF(LCOH!$C$28=Menu!$A$4,'Approvvigionamento energia'!F4555,0)+IF(LCOH!$C$28=Menu!$A$5,'Approvvigionamento energia'!G4555,0)+IF(LCOH!$C$28=Menu!$A$6,'Approvvigionamento energia'!H4555,0)</f>
        <v>516.41532786498283</v>
      </c>
      <c r="J4555">
        <f>'Approvvigionamento energia'!A4555+'Approvvigionamento energia'!B4555+'Approvvigionamento energia'!I4555</f>
        <v>674.41532786498283</v>
      </c>
      <c r="K4555">
        <f>IF(MIN(LCOH!$C$18,J4555)&gt;=$P$48*LCOH!$C$18, MIN(LCOH!$C$18,J4555),0)</f>
        <v>674.41532786498283</v>
      </c>
      <c r="L4555">
        <f t="shared" si="143"/>
        <v>0</v>
      </c>
      <c r="M4555">
        <f>K4555/LCOH!$C$18</f>
        <v>0.44961021857665523</v>
      </c>
      <c r="N4555">
        <f>K4555/LCOH!$C$34</f>
        <v>12.994514987764601</v>
      </c>
    </row>
    <row r="4556" spans="1:14" x14ac:dyDescent="0.35">
      <c r="A4556">
        <f>'Profilo fotovoltaico'!B4558*LCOH!$C$20</f>
        <v>8</v>
      </c>
      <c r="B4556">
        <f>'Profilo eolico'!B4558*LCOH!$C$21</f>
        <v>74.399999999999991</v>
      </c>
      <c r="C4556">
        <f>$P$35*'Profilo fotovoltaico'!B4558</f>
        <v>58.836897500976519</v>
      </c>
      <c r="D4556">
        <f>$Q$37*'Profilo eolico'!B4558</f>
        <v>434.09683615172332</v>
      </c>
      <c r="E4556">
        <f>$P$39*'Profilo fotovoltaico'!B4558+'Approvvigionamento energia'!$Q$39*'Profilo eolico'!B4558</f>
        <v>340.28185148903657</v>
      </c>
      <c r="F4556">
        <f>$P$41*'Profilo fotovoltaico'!B4558+'Approvvigionamento energia'!$Q$41*'Profilo eolico'!B4558</f>
        <v>246.46686682634993</v>
      </c>
      <c r="G4556">
        <f>$P$43*'Profilo fotovoltaico'!B4558+'Approvvigionamento energia'!$Q$43*'Profilo eolico'!B4558</f>
        <v>152.65188216366323</v>
      </c>
      <c r="H4556">
        <f t="shared" si="142"/>
        <v>1138.4335154826958</v>
      </c>
      <c r="I4556">
        <f>IF(LCOH!$C$28=Menu!$A$1,'Approvvigionamento energia'!C4556,0)+IF(LCOH!$C$28=Menu!$A$2,'Approvvigionamento energia'!D4556,0)+IF(LCOH!$C$28=Menu!$A$3,'Approvvigionamento energia'!E4556,0)+IF(LCOH!$C$28=Menu!$A$4,'Approvvigionamento energia'!F4556,0)+IF(LCOH!$C$28=Menu!$A$5,'Approvvigionamento energia'!G4556,0)+IF(LCOH!$C$28=Menu!$A$6,'Approvvigionamento energia'!H4556,0)</f>
        <v>246.46686682634993</v>
      </c>
      <c r="J4556">
        <f>'Approvvigionamento energia'!A4556+'Approvvigionamento energia'!B4556+'Approvvigionamento energia'!I4556</f>
        <v>328.86686682634991</v>
      </c>
      <c r="K4556">
        <f>IF(MIN(LCOH!$C$18,J4556)&gt;=$P$48*LCOH!$C$18, MIN(LCOH!$C$18,J4556),0)</f>
        <v>0</v>
      </c>
      <c r="L4556">
        <f t="shared" si="143"/>
        <v>328.86686682634991</v>
      </c>
      <c r="M4556">
        <f>K4556/LCOH!$C$18</f>
        <v>0</v>
      </c>
      <c r="N4556">
        <f>K4556/LCOH!$C$34</f>
        <v>0</v>
      </c>
    </row>
    <row r="4557" spans="1:14" x14ac:dyDescent="0.35">
      <c r="A4557">
        <f>'Profilo fotovoltaico'!B4559*LCOH!$C$20</f>
        <v>0</v>
      </c>
      <c r="B4557">
        <f>'Profilo eolico'!B4559*LCOH!$C$21</f>
        <v>70.599999999999994</v>
      </c>
      <c r="C4557">
        <f>$P$35*'Profilo fotovoltaico'!B4559</f>
        <v>0</v>
      </c>
      <c r="D4557">
        <f>$Q$37*'Profilo eolico'!B4559</f>
        <v>411.9252235525762</v>
      </c>
      <c r="E4557">
        <f>$P$39*'Profilo fotovoltaico'!B4559+'Approvvigionamento energia'!$Q$39*'Profilo eolico'!B4559</f>
        <v>308.94391766443215</v>
      </c>
      <c r="F4557">
        <f>$P$41*'Profilo fotovoltaico'!B4559+'Approvvigionamento energia'!$Q$41*'Profilo eolico'!B4559</f>
        <v>205.9626117762881</v>
      </c>
      <c r="G4557">
        <f>$P$43*'Profilo fotovoltaico'!B4559+'Approvvigionamento energia'!$Q$43*'Profilo eolico'!B4559</f>
        <v>102.98130588814405</v>
      </c>
      <c r="H4557">
        <f t="shared" si="142"/>
        <v>1138.4335154826958</v>
      </c>
      <c r="I4557">
        <f>IF(LCOH!$C$28=Menu!$A$1,'Approvvigionamento energia'!C4557,0)+IF(LCOH!$C$28=Menu!$A$2,'Approvvigionamento energia'!D4557,0)+IF(LCOH!$C$28=Menu!$A$3,'Approvvigionamento energia'!E4557,0)+IF(LCOH!$C$28=Menu!$A$4,'Approvvigionamento energia'!F4557,0)+IF(LCOH!$C$28=Menu!$A$5,'Approvvigionamento energia'!G4557,0)+IF(LCOH!$C$28=Menu!$A$6,'Approvvigionamento energia'!H4557,0)</f>
        <v>205.9626117762881</v>
      </c>
      <c r="J4557">
        <f>'Approvvigionamento energia'!A4557+'Approvvigionamento energia'!B4557+'Approvvigionamento energia'!I4557</f>
        <v>276.56261177628812</v>
      </c>
      <c r="K4557">
        <f>IF(MIN(LCOH!$C$18,J4557)&gt;=$P$48*LCOH!$C$18, MIN(LCOH!$C$18,J4557),0)</f>
        <v>0</v>
      </c>
      <c r="L4557">
        <f t="shared" si="143"/>
        <v>276.56261177628812</v>
      </c>
      <c r="M4557">
        <f>K4557/LCOH!$C$18</f>
        <v>0</v>
      </c>
      <c r="N4557">
        <f>K4557/LCOH!$C$34</f>
        <v>0</v>
      </c>
    </row>
    <row r="4558" spans="1:14" x14ac:dyDescent="0.35">
      <c r="A4558">
        <f>'Profilo fotovoltaico'!B4560*LCOH!$C$20</f>
        <v>0</v>
      </c>
      <c r="B4558">
        <f>'Profilo eolico'!B4560*LCOH!$C$21</f>
        <v>72.3</v>
      </c>
      <c r="C4558">
        <f>$P$35*'Profilo fotovoltaico'!B4560</f>
        <v>0</v>
      </c>
      <c r="D4558">
        <f>$Q$37*'Profilo eolico'!B4560</f>
        <v>421.84410287324732</v>
      </c>
      <c r="E4558">
        <f>$P$39*'Profilo fotovoltaico'!B4560+'Approvvigionamento energia'!$Q$39*'Profilo eolico'!B4560</f>
        <v>316.38307715493551</v>
      </c>
      <c r="F4558">
        <f>$P$41*'Profilo fotovoltaico'!B4560+'Approvvigionamento energia'!$Q$41*'Profilo eolico'!B4560</f>
        <v>210.92205143662366</v>
      </c>
      <c r="G4558">
        <f>$P$43*'Profilo fotovoltaico'!B4560+'Approvvigionamento energia'!$Q$43*'Profilo eolico'!B4560</f>
        <v>105.46102571831183</v>
      </c>
      <c r="H4558">
        <f t="shared" si="142"/>
        <v>1138.4335154826958</v>
      </c>
      <c r="I4558">
        <f>IF(LCOH!$C$28=Menu!$A$1,'Approvvigionamento energia'!C4558,0)+IF(LCOH!$C$28=Menu!$A$2,'Approvvigionamento energia'!D4558,0)+IF(LCOH!$C$28=Menu!$A$3,'Approvvigionamento energia'!E4558,0)+IF(LCOH!$C$28=Menu!$A$4,'Approvvigionamento energia'!F4558,0)+IF(LCOH!$C$28=Menu!$A$5,'Approvvigionamento energia'!G4558,0)+IF(LCOH!$C$28=Menu!$A$6,'Approvvigionamento energia'!H4558,0)</f>
        <v>210.92205143662366</v>
      </c>
      <c r="J4558">
        <f>'Approvvigionamento energia'!A4558+'Approvvigionamento energia'!B4558+'Approvvigionamento energia'!I4558</f>
        <v>283.22205143662364</v>
      </c>
      <c r="K4558">
        <f>IF(MIN(LCOH!$C$18,J4558)&gt;=$P$48*LCOH!$C$18, MIN(LCOH!$C$18,J4558),0)</f>
        <v>0</v>
      </c>
      <c r="L4558">
        <f t="shared" si="143"/>
        <v>283.22205143662364</v>
      </c>
      <c r="M4558">
        <f>K4558/LCOH!$C$18</f>
        <v>0</v>
      </c>
      <c r="N4558">
        <f>K4558/LCOH!$C$34</f>
        <v>0</v>
      </c>
    </row>
    <row r="4559" spans="1:14" x14ac:dyDescent="0.35">
      <c r="A4559">
        <f>'Profilo fotovoltaico'!B4561*LCOH!$C$20</f>
        <v>0</v>
      </c>
      <c r="B4559">
        <f>'Profilo eolico'!B4561*LCOH!$C$21</f>
        <v>77.399999999999991</v>
      </c>
      <c r="C4559">
        <f>$P$35*'Profilo fotovoltaico'!B4561</f>
        <v>0</v>
      </c>
      <c r="D4559">
        <f>$Q$37*'Profilo eolico'!B4561</f>
        <v>451.60074083526058</v>
      </c>
      <c r="E4559">
        <f>$P$39*'Profilo fotovoltaico'!B4561+'Approvvigionamento energia'!$Q$39*'Profilo eolico'!B4561</f>
        <v>338.70055562644541</v>
      </c>
      <c r="F4559">
        <f>$P$41*'Profilo fotovoltaico'!B4561+'Approvvigionamento energia'!$Q$41*'Profilo eolico'!B4561</f>
        <v>225.80037041763029</v>
      </c>
      <c r="G4559">
        <f>$P$43*'Profilo fotovoltaico'!B4561+'Approvvigionamento energia'!$Q$43*'Profilo eolico'!B4561</f>
        <v>112.90018520881515</v>
      </c>
      <c r="H4559">
        <f t="shared" si="142"/>
        <v>1138.4335154826958</v>
      </c>
      <c r="I4559">
        <f>IF(LCOH!$C$28=Menu!$A$1,'Approvvigionamento energia'!C4559,0)+IF(LCOH!$C$28=Menu!$A$2,'Approvvigionamento energia'!D4559,0)+IF(LCOH!$C$28=Menu!$A$3,'Approvvigionamento energia'!E4559,0)+IF(LCOH!$C$28=Menu!$A$4,'Approvvigionamento energia'!F4559,0)+IF(LCOH!$C$28=Menu!$A$5,'Approvvigionamento energia'!G4559,0)+IF(LCOH!$C$28=Menu!$A$6,'Approvvigionamento energia'!H4559,0)</f>
        <v>225.80037041763029</v>
      </c>
      <c r="J4559">
        <f>'Approvvigionamento energia'!A4559+'Approvvigionamento energia'!B4559+'Approvvigionamento energia'!I4559</f>
        <v>303.20037041763027</v>
      </c>
      <c r="K4559">
        <f>IF(MIN(LCOH!$C$18,J4559)&gt;=$P$48*LCOH!$C$18, MIN(LCOH!$C$18,J4559),0)</f>
        <v>0</v>
      </c>
      <c r="L4559">
        <f t="shared" si="143"/>
        <v>303.20037041763027</v>
      </c>
      <c r="M4559">
        <f>K4559/LCOH!$C$18</f>
        <v>0</v>
      </c>
      <c r="N4559">
        <f>K4559/LCOH!$C$34</f>
        <v>0</v>
      </c>
    </row>
    <row r="4560" spans="1:14" x14ac:dyDescent="0.35">
      <c r="A4560">
        <f>'Profilo fotovoltaico'!B4562*LCOH!$C$20</f>
        <v>0</v>
      </c>
      <c r="B4560">
        <f>'Profilo eolico'!B4562*LCOH!$C$21</f>
        <v>86.5</v>
      </c>
      <c r="C4560">
        <f>$P$35*'Profilo fotovoltaico'!B4562</f>
        <v>0</v>
      </c>
      <c r="D4560">
        <f>$Q$37*'Profilo eolico'!B4562</f>
        <v>504.69591837532352</v>
      </c>
      <c r="E4560">
        <f>$P$39*'Profilo fotovoltaico'!B4562+'Approvvigionamento energia'!$Q$39*'Profilo eolico'!B4562</f>
        <v>378.52193878149262</v>
      </c>
      <c r="F4560">
        <f>$P$41*'Profilo fotovoltaico'!B4562+'Approvvigionamento energia'!$Q$41*'Profilo eolico'!B4562</f>
        <v>252.34795918766176</v>
      </c>
      <c r="G4560">
        <f>$P$43*'Profilo fotovoltaico'!B4562+'Approvvigionamento energia'!$Q$43*'Profilo eolico'!B4562</f>
        <v>126.17397959383088</v>
      </c>
      <c r="H4560">
        <f t="shared" si="142"/>
        <v>1138.4335154826958</v>
      </c>
      <c r="I4560">
        <f>IF(LCOH!$C$28=Menu!$A$1,'Approvvigionamento energia'!C4560,0)+IF(LCOH!$C$28=Menu!$A$2,'Approvvigionamento energia'!D4560,0)+IF(LCOH!$C$28=Menu!$A$3,'Approvvigionamento energia'!E4560,0)+IF(LCOH!$C$28=Menu!$A$4,'Approvvigionamento energia'!F4560,0)+IF(LCOH!$C$28=Menu!$A$5,'Approvvigionamento energia'!G4560,0)+IF(LCOH!$C$28=Menu!$A$6,'Approvvigionamento energia'!H4560,0)</f>
        <v>252.34795918766176</v>
      </c>
      <c r="J4560">
        <f>'Approvvigionamento energia'!A4560+'Approvvigionamento energia'!B4560+'Approvvigionamento energia'!I4560</f>
        <v>338.84795918766179</v>
      </c>
      <c r="K4560">
        <f>IF(MIN(LCOH!$C$18,J4560)&gt;=$P$48*LCOH!$C$18, MIN(LCOH!$C$18,J4560),0)</f>
        <v>0</v>
      </c>
      <c r="L4560">
        <f t="shared" si="143"/>
        <v>338.84795918766179</v>
      </c>
      <c r="M4560">
        <f>K4560/LCOH!$C$18</f>
        <v>0</v>
      </c>
      <c r="N4560">
        <f>K4560/LCOH!$C$34</f>
        <v>0</v>
      </c>
    </row>
    <row r="4561" spans="1:14" x14ac:dyDescent="0.35">
      <c r="A4561">
        <f>'Profilo fotovoltaico'!B4563*LCOH!$C$20</f>
        <v>0</v>
      </c>
      <c r="B4561">
        <f>'Profilo eolico'!B4563*LCOH!$C$21</f>
        <v>99.2</v>
      </c>
      <c r="C4561">
        <f>$P$35*'Profilo fotovoltaico'!B4563</f>
        <v>0</v>
      </c>
      <c r="D4561">
        <f>$Q$37*'Profilo eolico'!B4563</f>
        <v>578.79578153563114</v>
      </c>
      <c r="E4561">
        <f>$P$39*'Profilo fotovoltaico'!B4563+'Approvvigionamento energia'!$Q$39*'Profilo eolico'!B4563</f>
        <v>434.09683615172332</v>
      </c>
      <c r="F4561">
        <f>$P$41*'Profilo fotovoltaico'!B4563+'Approvvigionamento energia'!$Q$41*'Profilo eolico'!B4563</f>
        <v>289.39789076781557</v>
      </c>
      <c r="G4561">
        <f>$P$43*'Profilo fotovoltaico'!B4563+'Approvvigionamento energia'!$Q$43*'Profilo eolico'!B4563</f>
        <v>144.69894538390778</v>
      </c>
      <c r="H4561">
        <f t="shared" si="142"/>
        <v>1138.4335154826958</v>
      </c>
      <c r="I4561">
        <f>IF(LCOH!$C$28=Menu!$A$1,'Approvvigionamento energia'!C4561,0)+IF(LCOH!$C$28=Menu!$A$2,'Approvvigionamento energia'!D4561,0)+IF(LCOH!$C$28=Menu!$A$3,'Approvvigionamento energia'!E4561,0)+IF(LCOH!$C$28=Menu!$A$4,'Approvvigionamento energia'!F4561,0)+IF(LCOH!$C$28=Menu!$A$5,'Approvvigionamento energia'!G4561,0)+IF(LCOH!$C$28=Menu!$A$6,'Approvvigionamento energia'!H4561,0)</f>
        <v>289.39789076781557</v>
      </c>
      <c r="J4561">
        <f>'Approvvigionamento energia'!A4561+'Approvvigionamento energia'!B4561+'Approvvigionamento energia'!I4561</f>
        <v>388.59789076781556</v>
      </c>
      <c r="K4561">
        <f>IF(MIN(LCOH!$C$18,J4561)&gt;=$P$48*LCOH!$C$18, MIN(LCOH!$C$18,J4561),0)</f>
        <v>388.59789076781556</v>
      </c>
      <c r="L4561">
        <f t="shared" si="143"/>
        <v>0</v>
      </c>
      <c r="M4561">
        <f>K4561/LCOH!$C$18</f>
        <v>0.25906526051187706</v>
      </c>
      <c r="N4561">
        <f>K4561/LCOH!$C$34</f>
        <v>7.4874352749097408</v>
      </c>
    </row>
    <row r="4562" spans="1:14" x14ac:dyDescent="0.35">
      <c r="A4562">
        <f>'Profilo fotovoltaico'!B4564*LCOH!$C$20</f>
        <v>0</v>
      </c>
      <c r="B4562">
        <f>'Profilo eolico'!B4564*LCOH!$C$21</f>
        <v>106.7</v>
      </c>
      <c r="C4562">
        <f>$P$35*'Profilo fotovoltaico'!B4564</f>
        <v>0</v>
      </c>
      <c r="D4562">
        <f>$Q$37*'Profilo eolico'!B4564</f>
        <v>622.55554324447428</v>
      </c>
      <c r="E4562">
        <f>$P$39*'Profilo fotovoltaico'!B4564+'Approvvigionamento energia'!$Q$39*'Profilo eolico'!B4564</f>
        <v>466.91665743335568</v>
      </c>
      <c r="F4562">
        <f>$P$41*'Profilo fotovoltaico'!B4564+'Approvvigionamento energia'!$Q$41*'Profilo eolico'!B4564</f>
        <v>311.27777162223714</v>
      </c>
      <c r="G4562">
        <f>$P$43*'Profilo fotovoltaico'!B4564+'Approvvigionamento energia'!$Q$43*'Profilo eolico'!B4564</f>
        <v>155.63888581111857</v>
      </c>
      <c r="H4562">
        <f t="shared" si="142"/>
        <v>1138.4335154826958</v>
      </c>
      <c r="I4562">
        <f>IF(LCOH!$C$28=Menu!$A$1,'Approvvigionamento energia'!C4562,0)+IF(LCOH!$C$28=Menu!$A$2,'Approvvigionamento energia'!D4562,0)+IF(LCOH!$C$28=Menu!$A$3,'Approvvigionamento energia'!E4562,0)+IF(LCOH!$C$28=Menu!$A$4,'Approvvigionamento energia'!F4562,0)+IF(LCOH!$C$28=Menu!$A$5,'Approvvigionamento energia'!G4562,0)+IF(LCOH!$C$28=Menu!$A$6,'Approvvigionamento energia'!H4562,0)</f>
        <v>311.27777162223714</v>
      </c>
      <c r="J4562">
        <f>'Approvvigionamento energia'!A4562+'Approvvigionamento energia'!B4562+'Approvvigionamento energia'!I4562</f>
        <v>417.97777162223713</v>
      </c>
      <c r="K4562">
        <f>IF(MIN(LCOH!$C$18,J4562)&gt;=$P$48*LCOH!$C$18, MIN(LCOH!$C$18,J4562),0)</f>
        <v>417.97777162223713</v>
      </c>
      <c r="L4562">
        <f t="shared" si="143"/>
        <v>0</v>
      </c>
      <c r="M4562">
        <f>K4562/LCOH!$C$18</f>
        <v>0.2786518477481581</v>
      </c>
      <c r="N4562">
        <f>K4562/LCOH!$C$34</f>
        <v>8.0535216112184411</v>
      </c>
    </row>
    <row r="4563" spans="1:14" x14ac:dyDescent="0.35">
      <c r="A4563">
        <f>'Profilo fotovoltaico'!B4565*LCOH!$C$20</f>
        <v>0</v>
      </c>
      <c r="B4563">
        <f>'Profilo eolico'!B4565*LCOH!$C$21</f>
        <v>110.8</v>
      </c>
      <c r="C4563">
        <f>$P$35*'Profilo fotovoltaico'!B4565</f>
        <v>0</v>
      </c>
      <c r="D4563">
        <f>$Q$37*'Profilo eolico'!B4565</f>
        <v>646.47754631197506</v>
      </c>
      <c r="E4563">
        <f>$P$39*'Profilo fotovoltaico'!B4565+'Approvvigionamento energia'!$Q$39*'Profilo eolico'!B4565</f>
        <v>484.85815973398132</v>
      </c>
      <c r="F4563">
        <f>$P$41*'Profilo fotovoltaico'!B4565+'Approvvigionamento energia'!$Q$41*'Profilo eolico'!B4565</f>
        <v>323.23877315598753</v>
      </c>
      <c r="G4563">
        <f>$P$43*'Profilo fotovoltaico'!B4565+'Approvvigionamento energia'!$Q$43*'Profilo eolico'!B4565</f>
        <v>161.61938657799377</v>
      </c>
      <c r="H4563">
        <f t="shared" si="142"/>
        <v>1138.4335154826958</v>
      </c>
      <c r="I4563">
        <f>IF(LCOH!$C$28=Menu!$A$1,'Approvvigionamento energia'!C4563,0)+IF(LCOH!$C$28=Menu!$A$2,'Approvvigionamento energia'!D4563,0)+IF(LCOH!$C$28=Menu!$A$3,'Approvvigionamento energia'!E4563,0)+IF(LCOH!$C$28=Menu!$A$4,'Approvvigionamento energia'!F4563,0)+IF(LCOH!$C$28=Menu!$A$5,'Approvvigionamento energia'!G4563,0)+IF(LCOH!$C$28=Menu!$A$6,'Approvvigionamento energia'!H4563,0)</f>
        <v>323.23877315598753</v>
      </c>
      <c r="J4563">
        <f>'Approvvigionamento energia'!A4563+'Approvvigionamento energia'!B4563+'Approvvigionamento energia'!I4563</f>
        <v>434.03877315598754</v>
      </c>
      <c r="K4563">
        <f>IF(MIN(LCOH!$C$18,J4563)&gt;=$P$48*LCOH!$C$18, MIN(LCOH!$C$18,J4563),0)</f>
        <v>434.03877315598754</v>
      </c>
      <c r="L4563">
        <f t="shared" si="143"/>
        <v>0</v>
      </c>
      <c r="M4563">
        <f>K4563/LCOH!$C$18</f>
        <v>0.2893591821039917</v>
      </c>
      <c r="N4563">
        <f>K4563/LCOH!$C$34</f>
        <v>8.3629821417338643</v>
      </c>
    </row>
    <row r="4564" spans="1:14" x14ac:dyDescent="0.35">
      <c r="A4564">
        <f>'Profilo fotovoltaico'!B4566*LCOH!$C$20</f>
        <v>0</v>
      </c>
      <c r="B4564">
        <f>'Profilo eolico'!B4566*LCOH!$C$21</f>
        <v>118.8</v>
      </c>
      <c r="C4564">
        <f>$P$35*'Profilo fotovoltaico'!B4566</f>
        <v>0</v>
      </c>
      <c r="D4564">
        <f>$Q$37*'Profilo eolico'!B4566</f>
        <v>693.15462546807441</v>
      </c>
      <c r="E4564">
        <f>$P$39*'Profilo fotovoltaico'!B4566+'Approvvigionamento energia'!$Q$39*'Profilo eolico'!B4566</f>
        <v>519.86596910105584</v>
      </c>
      <c r="F4564">
        <f>$P$41*'Profilo fotovoltaico'!B4566+'Approvvigionamento energia'!$Q$41*'Profilo eolico'!B4566</f>
        <v>346.57731273403721</v>
      </c>
      <c r="G4564">
        <f>$P$43*'Profilo fotovoltaico'!B4566+'Approvvigionamento energia'!$Q$43*'Profilo eolico'!B4566</f>
        <v>173.2886563670186</v>
      </c>
      <c r="H4564">
        <f t="shared" si="142"/>
        <v>1138.4335154826958</v>
      </c>
      <c r="I4564">
        <f>IF(LCOH!$C$28=Menu!$A$1,'Approvvigionamento energia'!C4564,0)+IF(LCOH!$C$28=Menu!$A$2,'Approvvigionamento energia'!D4564,0)+IF(LCOH!$C$28=Menu!$A$3,'Approvvigionamento energia'!E4564,0)+IF(LCOH!$C$28=Menu!$A$4,'Approvvigionamento energia'!F4564,0)+IF(LCOH!$C$28=Menu!$A$5,'Approvvigionamento energia'!G4564,0)+IF(LCOH!$C$28=Menu!$A$6,'Approvvigionamento energia'!H4564,0)</f>
        <v>346.57731273403721</v>
      </c>
      <c r="J4564">
        <f>'Approvvigionamento energia'!A4564+'Approvvigionamento energia'!B4564+'Approvvigionamento energia'!I4564</f>
        <v>465.37731273403722</v>
      </c>
      <c r="K4564">
        <f>IF(MIN(LCOH!$C$18,J4564)&gt;=$P$48*LCOH!$C$18, MIN(LCOH!$C$18,J4564),0)</f>
        <v>465.37731273403722</v>
      </c>
      <c r="L4564">
        <f t="shared" si="143"/>
        <v>0</v>
      </c>
      <c r="M4564">
        <f>K4564/LCOH!$C$18</f>
        <v>0.31025154182269149</v>
      </c>
      <c r="N4564">
        <f>K4564/LCOH!$C$34</f>
        <v>8.9668075671298126</v>
      </c>
    </row>
    <row r="4565" spans="1:14" x14ac:dyDescent="0.35">
      <c r="A4565">
        <f>'Profilo fotovoltaico'!B4567*LCOH!$C$20</f>
        <v>0</v>
      </c>
      <c r="B4565">
        <f>'Profilo eolico'!B4567*LCOH!$C$21</f>
        <v>112.69999999999999</v>
      </c>
      <c r="C4565">
        <f>$P$35*'Profilo fotovoltaico'!B4567</f>
        <v>0</v>
      </c>
      <c r="D4565">
        <f>$Q$37*'Profilo eolico'!B4567</f>
        <v>657.56335261154868</v>
      </c>
      <c r="E4565">
        <f>$P$39*'Profilo fotovoltaico'!B4567+'Approvvigionamento energia'!$Q$39*'Profilo eolico'!B4567</f>
        <v>493.17251445866151</v>
      </c>
      <c r="F4565">
        <f>$P$41*'Profilo fotovoltaico'!B4567+'Approvvigionamento energia'!$Q$41*'Profilo eolico'!B4567</f>
        <v>328.78167630577434</v>
      </c>
      <c r="G4565">
        <f>$P$43*'Profilo fotovoltaico'!B4567+'Approvvigionamento energia'!$Q$43*'Profilo eolico'!B4567</f>
        <v>164.39083815288717</v>
      </c>
      <c r="H4565">
        <f t="shared" si="142"/>
        <v>1138.4335154826958</v>
      </c>
      <c r="I4565">
        <f>IF(LCOH!$C$28=Menu!$A$1,'Approvvigionamento energia'!C4565,0)+IF(LCOH!$C$28=Menu!$A$2,'Approvvigionamento energia'!D4565,0)+IF(LCOH!$C$28=Menu!$A$3,'Approvvigionamento energia'!E4565,0)+IF(LCOH!$C$28=Menu!$A$4,'Approvvigionamento energia'!F4565,0)+IF(LCOH!$C$28=Menu!$A$5,'Approvvigionamento energia'!G4565,0)+IF(LCOH!$C$28=Menu!$A$6,'Approvvigionamento energia'!H4565,0)</f>
        <v>328.78167630577434</v>
      </c>
      <c r="J4565">
        <f>'Approvvigionamento energia'!A4565+'Approvvigionamento energia'!B4565+'Approvvigionamento energia'!I4565</f>
        <v>441.48167630577433</v>
      </c>
      <c r="K4565">
        <f>IF(MIN(LCOH!$C$18,J4565)&gt;=$P$48*LCOH!$C$18, MIN(LCOH!$C$18,J4565),0)</f>
        <v>441.48167630577433</v>
      </c>
      <c r="L4565">
        <f t="shared" si="143"/>
        <v>0</v>
      </c>
      <c r="M4565">
        <f>K4565/LCOH!$C$18</f>
        <v>0.29432111753718287</v>
      </c>
      <c r="N4565">
        <f>K4565/LCOH!$C$34</f>
        <v>8.506390680265401</v>
      </c>
    </row>
    <row r="4566" spans="1:14" x14ac:dyDescent="0.35">
      <c r="A4566">
        <f>'Profilo fotovoltaico'!B4568*LCOH!$C$20</f>
        <v>41</v>
      </c>
      <c r="B4566">
        <f>'Profilo eolico'!B4568*LCOH!$C$21</f>
        <v>89.1</v>
      </c>
      <c r="C4566">
        <f>$P$35*'Profilo fotovoltaico'!B4568</f>
        <v>301.53909969250469</v>
      </c>
      <c r="D4566">
        <f>$Q$37*'Profilo eolico'!B4568</f>
        <v>519.86596910105584</v>
      </c>
      <c r="E4566">
        <f>$P$39*'Profilo fotovoltaico'!B4568+'Approvvigionamento energia'!$Q$39*'Profilo eolico'!B4568</f>
        <v>465.284251748918</v>
      </c>
      <c r="F4566">
        <f>$P$41*'Profilo fotovoltaico'!B4568+'Approvvigionamento energia'!$Q$41*'Profilo eolico'!B4568</f>
        <v>410.70253439678027</v>
      </c>
      <c r="G4566">
        <f>$P$43*'Profilo fotovoltaico'!B4568+'Approvvigionamento energia'!$Q$43*'Profilo eolico'!B4568</f>
        <v>356.12081704464248</v>
      </c>
      <c r="H4566">
        <f t="shared" si="142"/>
        <v>1138.4335154826958</v>
      </c>
      <c r="I4566">
        <f>IF(LCOH!$C$28=Menu!$A$1,'Approvvigionamento energia'!C4566,0)+IF(LCOH!$C$28=Menu!$A$2,'Approvvigionamento energia'!D4566,0)+IF(LCOH!$C$28=Menu!$A$3,'Approvvigionamento energia'!E4566,0)+IF(LCOH!$C$28=Menu!$A$4,'Approvvigionamento energia'!F4566,0)+IF(LCOH!$C$28=Menu!$A$5,'Approvvigionamento energia'!G4566,0)+IF(LCOH!$C$28=Menu!$A$6,'Approvvigionamento energia'!H4566,0)</f>
        <v>410.70253439678027</v>
      </c>
      <c r="J4566">
        <f>'Approvvigionamento energia'!A4566+'Approvvigionamento energia'!B4566+'Approvvigionamento energia'!I4566</f>
        <v>540.80253439678029</v>
      </c>
      <c r="K4566">
        <f>IF(MIN(LCOH!$C$18,J4566)&gt;=$P$48*LCOH!$C$18, MIN(LCOH!$C$18,J4566),0)</f>
        <v>540.80253439678029</v>
      </c>
      <c r="L4566">
        <f t="shared" si="143"/>
        <v>0</v>
      </c>
      <c r="M4566">
        <f>K4566/LCOH!$C$18</f>
        <v>0.36053502293118683</v>
      </c>
      <c r="N4566">
        <f>K4566/LCOH!$C$34</f>
        <v>10.420087367953379</v>
      </c>
    </row>
    <row r="4567" spans="1:14" x14ac:dyDescent="0.35">
      <c r="A4567">
        <f>'Profilo fotovoltaico'!B4569*LCOH!$C$20</f>
        <v>139</v>
      </c>
      <c r="B4567">
        <f>'Profilo eolico'!B4569*LCOH!$C$21</f>
        <v>52.900000000000006</v>
      </c>
      <c r="C4567">
        <f>$P$35*'Profilo fotovoltaico'!B4569</f>
        <v>1022.2910940794671</v>
      </c>
      <c r="D4567">
        <f>$Q$37*'Profilo eolico'!B4569</f>
        <v>308.65218591970654</v>
      </c>
      <c r="E4567">
        <f>$P$39*'Profilo fotovoltaico'!B4569+'Approvvigionamento energia'!$Q$39*'Profilo eolico'!B4569</f>
        <v>487.06191295964669</v>
      </c>
      <c r="F4567">
        <f>$P$41*'Profilo fotovoltaico'!B4569+'Approvvigionamento energia'!$Q$41*'Profilo eolico'!B4569</f>
        <v>665.47163999958684</v>
      </c>
      <c r="G4567">
        <f>$P$43*'Profilo fotovoltaico'!B4569+'Approvvigionamento energia'!$Q$43*'Profilo eolico'!B4569</f>
        <v>843.88136703952694</v>
      </c>
      <c r="H4567">
        <f t="shared" si="142"/>
        <v>1138.4335154826958</v>
      </c>
      <c r="I4567">
        <f>IF(LCOH!$C$28=Menu!$A$1,'Approvvigionamento energia'!C4567,0)+IF(LCOH!$C$28=Menu!$A$2,'Approvvigionamento energia'!D4567,0)+IF(LCOH!$C$28=Menu!$A$3,'Approvvigionamento energia'!E4567,0)+IF(LCOH!$C$28=Menu!$A$4,'Approvvigionamento energia'!F4567,0)+IF(LCOH!$C$28=Menu!$A$5,'Approvvigionamento energia'!G4567,0)+IF(LCOH!$C$28=Menu!$A$6,'Approvvigionamento energia'!H4567,0)</f>
        <v>665.47163999958684</v>
      </c>
      <c r="J4567">
        <f>'Approvvigionamento energia'!A4567+'Approvvigionamento energia'!B4567+'Approvvigionamento energia'!I4567</f>
        <v>857.37163999958682</v>
      </c>
      <c r="K4567">
        <f>IF(MIN(LCOH!$C$18,J4567)&gt;=$P$48*LCOH!$C$18, MIN(LCOH!$C$18,J4567),0)</f>
        <v>857.37163999958682</v>
      </c>
      <c r="L4567">
        <f t="shared" si="143"/>
        <v>0</v>
      </c>
      <c r="M4567">
        <f>K4567/LCOH!$C$18</f>
        <v>0.57158109333305784</v>
      </c>
      <c r="N4567">
        <f>K4567/LCOH!$C$34</f>
        <v>16.519684778412078</v>
      </c>
    </row>
    <row r="4568" spans="1:14" x14ac:dyDescent="0.35">
      <c r="A4568">
        <f>'Profilo fotovoltaico'!B4570*LCOH!$C$20</f>
        <v>272</v>
      </c>
      <c r="B4568">
        <f>'Profilo eolico'!B4570*LCOH!$C$21</f>
        <v>35.9</v>
      </c>
      <c r="C4568">
        <f>$P$35*'Profilo fotovoltaico'!B4570</f>
        <v>2000.4545150332019</v>
      </c>
      <c r="D4568">
        <f>$Q$37*'Profilo eolico'!B4570</f>
        <v>209.46339271299556</v>
      </c>
      <c r="E4568">
        <f>$P$39*'Profilo fotovoltaico'!B4570+'Approvvigionamento energia'!$Q$39*'Profilo eolico'!B4570</f>
        <v>657.21117329304718</v>
      </c>
      <c r="F4568">
        <f>$P$41*'Profilo fotovoltaico'!B4570+'Approvvigionamento energia'!$Q$41*'Profilo eolico'!B4570</f>
        <v>1104.9589538730988</v>
      </c>
      <c r="G4568">
        <f>$P$43*'Profilo fotovoltaico'!B4570+'Approvvigionamento energia'!$Q$43*'Profilo eolico'!B4570</f>
        <v>1552.7067344531501</v>
      </c>
      <c r="H4568">
        <f t="shared" si="142"/>
        <v>1138.4335154826958</v>
      </c>
      <c r="I4568">
        <f>IF(LCOH!$C$28=Menu!$A$1,'Approvvigionamento energia'!C4568,0)+IF(LCOH!$C$28=Menu!$A$2,'Approvvigionamento energia'!D4568,0)+IF(LCOH!$C$28=Menu!$A$3,'Approvvigionamento energia'!E4568,0)+IF(LCOH!$C$28=Menu!$A$4,'Approvvigionamento energia'!F4568,0)+IF(LCOH!$C$28=Menu!$A$5,'Approvvigionamento energia'!G4568,0)+IF(LCOH!$C$28=Menu!$A$6,'Approvvigionamento energia'!H4568,0)</f>
        <v>1104.9589538730988</v>
      </c>
      <c r="J4568">
        <f>'Approvvigionamento energia'!A4568+'Approvvigionamento energia'!B4568+'Approvvigionamento energia'!I4568</f>
        <v>1412.8589538730989</v>
      </c>
      <c r="K4568">
        <f>IF(MIN(LCOH!$C$18,J4568)&gt;=$P$48*LCOH!$C$18, MIN(LCOH!$C$18,J4568),0)</f>
        <v>1412.8589538730989</v>
      </c>
      <c r="L4568">
        <f t="shared" si="143"/>
        <v>0</v>
      </c>
      <c r="M4568">
        <f>K4568/LCOH!$C$18</f>
        <v>0.9419059692487326</v>
      </c>
      <c r="N4568">
        <f>K4568/LCOH!$C$34</f>
        <v>27.222715874240826</v>
      </c>
    </row>
    <row r="4569" spans="1:14" x14ac:dyDescent="0.35">
      <c r="A4569">
        <f>'Profilo fotovoltaico'!B4571*LCOH!$C$20</f>
        <v>407</v>
      </c>
      <c r="B4569">
        <f>'Profilo eolico'!B4571*LCOH!$C$21</f>
        <v>25.6</v>
      </c>
      <c r="C4569">
        <f>$P$35*'Profilo fotovoltaico'!B4571</f>
        <v>2993.3271603621802</v>
      </c>
      <c r="D4569">
        <f>$Q$37*'Profilo eolico'!B4571</f>
        <v>149.36665329951774</v>
      </c>
      <c r="E4569">
        <f>$P$39*'Profilo fotovoltaico'!B4571+'Approvvigionamento energia'!$Q$39*'Profilo eolico'!B4571</f>
        <v>860.35678006518333</v>
      </c>
      <c r="F4569">
        <f>$P$41*'Profilo fotovoltaico'!B4571+'Approvvigionamento energia'!$Q$41*'Profilo eolico'!B4571</f>
        <v>1571.3469068308489</v>
      </c>
      <c r="G4569">
        <f>$P$43*'Profilo fotovoltaico'!B4571+'Approvvigionamento energia'!$Q$43*'Profilo eolico'!B4571</f>
        <v>2282.3370335965146</v>
      </c>
      <c r="H4569">
        <f t="shared" si="142"/>
        <v>1138.4335154826958</v>
      </c>
      <c r="I4569">
        <f>IF(LCOH!$C$28=Menu!$A$1,'Approvvigionamento energia'!C4569,0)+IF(LCOH!$C$28=Menu!$A$2,'Approvvigionamento energia'!D4569,0)+IF(LCOH!$C$28=Menu!$A$3,'Approvvigionamento energia'!E4569,0)+IF(LCOH!$C$28=Menu!$A$4,'Approvvigionamento energia'!F4569,0)+IF(LCOH!$C$28=Menu!$A$5,'Approvvigionamento energia'!G4569,0)+IF(LCOH!$C$28=Menu!$A$6,'Approvvigionamento energia'!H4569,0)</f>
        <v>1571.3469068308489</v>
      </c>
      <c r="J4569">
        <f>'Approvvigionamento energia'!A4569+'Approvvigionamento energia'!B4569+'Approvvigionamento energia'!I4569</f>
        <v>2003.946906830849</v>
      </c>
      <c r="K4569">
        <f>IF(MIN(LCOH!$C$18,J4569)&gt;=$P$48*LCOH!$C$18, MIN(LCOH!$C$18,J4569),0)</f>
        <v>1500</v>
      </c>
      <c r="L4569">
        <f t="shared" si="143"/>
        <v>503.946906830849</v>
      </c>
      <c r="M4569">
        <f>K4569/LCOH!$C$18</f>
        <v>1</v>
      </c>
      <c r="N4569">
        <f>K4569/LCOH!$C$34</f>
        <v>28.901734104046245</v>
      </c>
    </row>
    <row r="4570" spans="1:14" x14ac:dyDescent="0.35">
      <c r="A4570">
        <f>'Profilo fotovoltaico'!B4572*LCOH!$C$20</f>
        <v>520</v>
      </c>
      <c r="B4570">
        <f>'Profilo eolico'!B4572*LCOH!$C$21</f>
        <v>19.400000000000002</v>
      </c>
      <c r="C4570">
        <f>$P$35*'Profilo fotovoltaico'!B4572</f>
        <v>3824.3983375634739</v>
      </c>
      <c r="D4570">
        <f>$Q$37*'Profilo eolico'!B4572</f>
        <v>113.19191695354077</v>
      </c>
      <c r="E4570">
        <f>$P$39*'Profilo fotovoltaico'!B4572+'Approvvigionamento energia'!$Q$39*'Profilo eolico'!B4572</f>
        <v>1040.9935221060241</v>
      </c>
      <c r="F4570">
        <f>$P$41*'Profilo fotovoltaico'!B4572+'Approvvigionamento energia'!$Q$41*'Profilo eolico'!B4572</f>
        <v>1968.7951272585074</v>
      </c>
      <c r="G4570">
        <f>$P$43*'Profilo fotovoltaico'!B4572+'Approvvigionamento energia'!$Q$43*'Profilo eolico'!B4572</f>
        <v>2896.5967324109911</v>
      </c>
      <c r="H4570">
        <f t="shared" si="142"/>
        <v>1138.4335154826958</v>
      </c>
      <c r="I4570">
        <f>IF(LCOH!$C$28=Menu!$A$1,'Approvvigionamento energia'!C4570,0)+IF(LCOH!$C$28=Menu!$A$2,'Approvvigionamento energia'!D4570,0)+IF(LCOH!$C$28=Menu!$A$3,'Approvvigionamento energia'!E4570,0)+IF(LCOH!$C$28=Menu!$A$4,'Approvvigionamento energia'!F4570,0)+IF(LCOH!$C$28=Menu!$A$5,'Approvvigionamento energia'!G4570,0)+IF(LCOH!$C$28=Menu!$A$6,'Approvvigionamento energia'!H4570,0)</f>
        <v>1968.7951272585074</v>
      </c>
      <c r="J4570">
        <f>'Approvvigionamento energia'!A4570+'Approvvigionamento energia'!B4570+'Approvvigionamento energia'!I4570</f>
        <v>2508.1951272585075</v>
      </c>
      <c r="K4570">
        <f>IF(MIN(LCOH!$C$18,J4570)&gt;=$P$48*LCOH!$C$18, MIN(LCOH!$C$18,J4570),0)</f>
        <v>1500</v>
      </c>
      <c r="L4570">
        <f t="shared" si="143"/>
        <v>1008.1951272585075</v>
      </c>
      <c r="M4570">
        <f>K4570/LCOH!$C$18</f>
        <v>1</v>
      </c>
      <c r="N4570">
        <f>K4570/LCOH!$C$34</f>
        <v>28.901734104046245</v>
      </c>
    </row>
    <row r="4571" spans="1:14" x14ac:dyDescent="0.35">
      <c r="A4571">
        <f>'Profilo fotovoltaico'!B4573*LCOH!$C$20</f>
        <v>603</v>
      </c>
      <c r="B4571">
        <f>'Profilo eolico'!B4573*LCOH!$C$21</f>
        <v>17.5</v>
      </c>
      <c r="C4571">
        <f>$P$35*'Profilo fotovoltaico'!B4573</f>
        <v>4434.8311491361046</v>
      </c>
      <c r="D4571">
        <f>$Q$37*'Profilo eolico'!B4573</f>
        <v>102.10611065396721</v>
      </c>
      <c r="E4571">
        <f>$P$39*'Profilo fotovoltaico'!B4573+'Approvvigionamento energia'!$Q$39*'Profilo eolico'!B4573</f>
        <v>1185.2873702745017</v>
      </c>
      <c r="F4571">
        <f>$P$41*'Profilo fotovoltaico'!B4573+'Approvvigionamento energia'!$Q$41*'Profilo eolico'!B4573</f>
        <v>2268.468629895036</v>
      </c>
      <c r="G4571">
        <f>$P$43*'Profilo fotovoltaico'!B4573+'Approvvigionamento energia'!$Q$43*'Profilo eolico'!B4573</f>
        <v>3351.649889515571</v>
      </c>
      <c r="H4571">
        <f t="shared" si="142"/>
        <v>1138.4335154826958</v>
      </c>
      <c r="I4571">
        <f>IF(LCOH!$C$28=Menu!$A$1,'Approvvigionamento energia'!C4571,0)+IF(LCOH!$C$28=Menu!$A$2,'Approvvigionamento energia'!D4571,0)+IF(LCOH!$C$28=Menu!$A$3,'Approvvigionamento energia'!E4571,0)+IF(LCOH!$C$28=Menu!$A$4,'Approvvigionamento energia'!F4571,0)+IF(LCOH!$C$28=Menu!$A$5,'Approvvigionamento energia'!G4571,0)+IF(LCOH!$C$28=Menu!$A$6,'Approvvigionamento energia'!H4571,0)</f>
        <v>2268.468629895036</v>
      </c>
      <c r="J4571">
        <f>'Approvvigionamento energia'!A4571+'Approvvigionamento energia'!B4571+'Approvvigionamento energia'!I4571</f>
        <v>2888.968629895036</v>
      </c>
      <c r="K4571">
        <f>IF(MIN(LCOH!$C$18,J4571)&gt;=$P$48*LCOH!$C$18, MIN(LCOH!$C$18,J4571),0)</f>
        <v>1500</v>
      </c>
      <c r="L4571">
        <f t="shared" si="143"/>
        <v>1388.968629895036</v>
      </c>
      <c r="M4571">
        <f>K4571/LCOH!$C$18</f>
        <v>1</v>
      </c>
      <c r="N4571">
        <f>K4571/LCOH!$C$34</f>
        <v>28.901734104046245</v>
      </c>
    </row>
    <row r="4572" spans="1:14" x14ac:dyDescent="0.35">
      <c r="A4572">
        <f>'Profilo fotovoltaico'!B4574*LCOH!$C$20</f>
        <v>642</v>
      </c>
      <c r="B4572">
        <f>'Profilo eolico'!B4574*LCOH!$C$21</f>
        <v>18.3</v>
      </c>
      <c r="C4572">
        <f>$P$35*'Profilo fotovoltaico'!B4574</f>
        <v>4721.6610244533658</v>
      </c>
      <c r="D4572">
        <f>$Q$37*'Profilo eolico'!B4574</f>
        <v>106.77381856957712</v>
      </c>
      <c r="E4572">
        <f>$P$39*'Profilo fotovoltaico'!B4574+'Approvvigionamento energia'!$Q$39*'Profilo eolico'!B4574</f>
        <v>1260.4956200405243</v>
      </c>
      <c r="F4572">
        <f>$P$41*'Profilo fotovoltaico'!B4574+'Approvvigionamento energia'!$Q$41*'Profilo eolico'!B4574</f>
        <v>2414.2174215114715</v>
      </c>
      <c r="G4572">
        <f>$P$43*'Profilo fotovoltaico'!B4574+'Approvvigionamento energia'!$Q$43*'Profilo eolico'!B4574</f>
        <v>3567.9392229824189</v>
      </c>
      <c r="H4572">
        <f t="shared" si="142"/>
        <v>1138.4335154826958</v>
      </c>
      <c r="I4572">
        <f>IF(LCOH!$C$28=Menu!$A$1,'Approvvigionamento energia'!C4572,0)+IF(LCOH!$C$28=Menu!$A$2,'Approvvigionamento energia'!D4572,0)+IF(LCOH!$C$28=Menu!$A$3,'Approvvigionamento energia'!E4572,0)+IF(LCOH!$C$28=Menu!$A$4,'Approvvigionamento energia'!F4572,0)+IF(LCOH!$C$28=Menu!$A$5,'Approvvigionamento energia'!G4572,0)+IF(LCOH!$C$28=Menu!$A$6,'Approvvigionamento energia'!H4572,0)</f>
        <v>2414.2174215114715</v>
      </c>
      <c r="J4572">
        <f>'Approvvigionamento energia'!A4572+'Approvvigionamento energia'!B4572+'Approvvigionamento energia'!I4572</f>
        <v>3074.5174215114712</v>
      </c>
      <c r="K4572">
        <f>IF(MIN(LCOH!$C$18,J4572)&gt;=$P$48*LCOH!$C$18, MIN(LCOH!$C$18,J4572),0)</f>
        <v>1500</v>
      </c>
      <c r="L4572">
        <f t="shared" si="143"/>
        <v>1574.5174215114712</v>
      </c>
      <c r="M4572">
        <f>K4572/LCOH!$C$18</f>
        <v>1</v>
      </c>
      <c r="N4572">
        <f>K4572/LCOH!$C$34</f>
        <v>28.901734104046245</v>
      </c>
    </row>
    <row r="4573" spans="1:14" x14ac:dyDescent="0.35">
      <c r="A4573">
        <f>'Profilo fotovoltaico'!B4575*LCOH!$C$20</f>
        <v>644</v>
      </c>
      <c r="B4573">
        <f>'Profilo eolico'!B4575*LCOH!$C$21</f>
        <v>22.8</v>
      </c>
      <c r="C4573">
        <f>$P$35*'Profilo fotovoltaico'!B4575</f>
        <v>4736.3702488286099</v>
      </c>
      <c r="D4573">
        <f>$Q$37*'Profilo eolico'!B4575</f>
        <v>133.02967559488297</v>
      </c>
      <c r="E4573">
        <f>$P$39*'Profilo fotovoltaico'!B4575+'Approvvigionamento energia'!$Q$39*'Profilo eolico'!B4575</f>
        <v>1283.8648189033147</v>
      </c>
      <c r="F4573">
        <f>$P$41*'Profilo fotovoltaico'!B4575+'Approvvigionamento energia'!$Q$41*'Profilo eolico'!B4575</f>
        <v>2434.6999622117464</v>
      </c>
      <c r="G4573">
        <f>$P$43*'Profilo fotovoltaico'!B4575+'Approvvigionamento energia'!$Q$43*'Profilo eolico'!B4575</f>
        <v>3585.5351055201781</v>
      </c>
      <c r="H4573">
        <f t="shared" si="142"/>
        <v>1138.4335154826958</v>
      </c>
      <c r="I4573">
        <f>IF(LCOH!$C$28=Menu!$A$1,'Approvvigionamento energia'!C4573,0)+IF(LCOH!$C$28=Menu!$A$2,'Approvvigionamento energia'!D4573,0)+IF(LCOH!$C$28=Menu!$A$3,'Approvvigionamento energia'!E4573,0)+IF(LCOH!$C$28=Menu!$A$4,'Approvvigionamento energia'!F4573,0)+IF(LCOH!$C$28=Menu!$A$5,'Approvvigionamento energia'!G4573,0)+IF(LCOH!$C$28=Menu!$A$6,'Approvvigionamento energia'!H4573,0)</f>
        <v>2434.6999622117464</v>
      </c>
      <c r="J4573">
        <f>'Approvvigionamento energia'!A4573+'Approvvigionamento energia'!B4573+'Approvvigionamento energia'!I4573</f>
        <v>3101.4999622117466</v>
      </c>
      <c r="K4573">
        <f>IF(MIN(LCOH!$C$18,J4573)&gt;=$P$48*LCOH!$C$18, MIN(LCOH!$C$18,J4573),0)</f>
        <v>1500</v>
      </c>
      <c r="L4573">
        <f t="shared" si="143"/>
        <v>1601.4999622117466</v>
      </c>
      <c r="M4573">
        <f>K4573/LCOH!$C$18</f>
        <v>1</v>
      </c>
      <c r="N4573">
        <f>K4573/LCOH!$C$34</f>
        <v>28.901734104046245</v>
      </c>
    </row>
    <row r="4574" spans="1:14" x14ac:dyDescent="0.35">
      <c r="A4574">
        <f>'Profilo fotovoltaico'!B4576*LCOH!$C$20</f>
        <v>610</v>
      </c>
      <c r="B4574">
        <f>'Profilo eolico'!B4576*LCOH!$C$21</f>
        <v>31.7</v>
      </c>
      <c r="C4574">
        <f>$P$35*'Profilo fotovoltaico'!B4576</f>
        <v>4486.3134344494592</v>
      </c>
      <c r="D4574">
        <f>$Q$37*'Profilo eolico'!B4576</f>
        <v>184.95792615604341</v>
      </c>
      <c r="E4574">
        <f>$P$39*'Profilo fotovoltaico'!B4576+'Approvvigionamento energia'!$Q$39*'Profilo eolico'!B4576</f>
        <v>1260.2968032293975</v>
      </c>
      <c r="F4574">
        <f>$P$41*'Profilo fotovoltaico'!B4576+'Approvvigionamento energia'!$Q$41*'Profilo eolico'!B4576</f>
        <v>2335.6356803027511</v>
      </c>
      <c r="G4574">
        <f>$P$43*'Profilo fotovoltaico'!B4576+'Approvvigionamento energia'!$Q$43*'Profilo eolico'!B4576</f>
        <v>3410.9745573761056</v>
      </c>
      <c r="H4574">
        <f t="shared" si="142"/>
        <v>1138.4335154826958</v>
      </c>
      <c r="I4574">
        <f>IF(LCOH!$C$28=Menu!$A$1,'Approvvigionamento energia'!C4574,0)+IF(LCOH!$C$28=Menu!$A$2,'Approvvigionamento energia'!D4574,0)+IF(LCOH!$C$28=Menu!$A$3,'Approvvigionamento energia'!E4574,0)+IF(LCOH!$C$28=Menu!$A$4,'Approvvigionamento energia'!F4574,0)+IF(LCOH!$C$28=Menu!$A$5,'Approvvigionamento energia'!G4574,0)+IF(LCOH!$C$28=Menu!$A$6,'Approvvigionamento energia'!H4574,0)</f>
        <v>2335.6356803027511</v>
      </c>
      <c r="J4574">
        <f>'Approvvigionamento energia'!A4574+'Approvvigionamento energia'!B4574+'Approvvigionamento energia'!I4574</f>
        <v>2977.3356803027509</v>
      </c>
      <c r="K4574">
        <f>IF(MIN(LCOH!$C$18,J4574)&gt;=$P$48*LCOH!$C$18, MIN(LCOH!$C$18,J4574),0)</f>
        <v>1500</v>
      </c>
      <c r="L4574">
        <f t="shared" si="143"/>
        <v>1477.3356803027509</v>
      </c>
      <c r="M4574">
        <f>K4574/LCOH!$C$18</f>
        <v>1</v>
      </c>
      <c r="N4574">
        <f>K4574/LCOH!$C$34</f>
        <v>28.901734104046245</v>
      </c>
    </row>
    <row r="4575" spans="1:14" x14ac:dyDescent="0.35">
      <c r="A4575">
        <f>'Profilo fotovoltaico'!B4577*LCOH!$C$20</f>
        <v>540</v>
      </c>
      <c r="B4575">
        <f>'Profilo eolico'!B4577*LCOH!$C$21</f>
        <v>42.9</v>
      </c>
      <c r="C4575">
        <f>$P$35*'Profilo fotovoltaico'!B4577</f>
        <v>3971.4905813159153</v>
      </c>
      <c r="D4575">
        <f>$Q$37*'Profilo eolico'!B4577</f>
        <v>250.30583697458243</v>
      </c>
      <c r="E4575">
        <f>$P$39*'Profilo fotovoltaico'!B4577+'Approvvigionamento energia'!$Q$39*'Profilo eolico'!B4577</f>
        <v>1180.6020230599156</v>
      </c>
      <c r="F4575">
        <f>$P$41*'Profilo fotovoltaico'!B4577+'Approvvigionamento energia'!$Q$41*'Profilo eolico'!B4577</f>
        <v>2110.898209145249</v>
      </c>
      <c r="G4575">
        <f>$P$43*'Profilo fotovoltaico'!B4577+'Approvvigionamento energia'!$Q$43*'Profilo eolico'!B4577</f>
        <v>3041.1943952305824</v>
      </c>
      <c r="H4575">
        <f t="shared" si="142"/>
        <v>1138.4335154826958</v>
      </c>
      <c r="I4575">
        <f>IF(LCOH!$C$28=Menu!$A$1,'Approvvigionamento energia'!C4575,0)+IF(LCOH!$C$28=Menu!$A$2,'Approvvigionamento energia'!D4575,0)+IF(LCOH!$C$28=Menu!$A$3,'Approvvigionamento energia'!E4575,0)+IF(LCOH!$C$28=Menu!$A$4,'Approvvigionamento energia'!F4575,0)+IF(LCOH!$C$28=Menu!$A$5,'Approvvigionamento energia'!G4575,0)+IF(LCOH!$C$28=Menu!$A$6,'Approvvigionamento energia'!H4575,0)</f>
        <v>2110.898209145249</v>
      </c>
      <c r="J4575">
        <f>'Approvvigionamento energia'!A4575+'Approvvigionamento energia'!B4575+'Approvvigionamento energia'!I4575</f>
        <v>2693.7982091452491</v>
      </c>
      <c r="K4575">
        <f>IF(MIN(LCOH!$C$18,J4575)&gt;=$P$48*LCOH!$C$18, MIN(LCOH!$C$18,J4575),0)</f>
        <v>1500</v>
      </c>
      <c r="L4575">
        <f t="shared" si="143"/>
        <v>1193.7982091452491</v>
      </c>
      <c r="M4575">
        <f>K4575/LCOH!$C$18</f>
        <v>1</v>
      </c>
      <c r="N4575">
        <f>K4575/LCOH!$C$34</f>
        <v>28.901734104046245</v>
      </c>
    </row>
    <row r="4576" spans="1:14" x14ac:dyDescent="0.35">
      <c r="A4576">
        <f>'Profilo fotovoltaico'!B4578*LCOH!$C$20</f>
        <v>443</v>
      </c>
      <c r="B4576">
        <f>'Profilo eolico'!B4578*LCOH!$C$21</f>
        <v>52.2</v>
      </c>
      <c r="C4576">
        <f>$P$35*'Profilo fotovoltaico'!B4578</f>
        <v>3258.0931991165749</v>
      </c>
      <c r="D4576">
        <f>$Q$37*'Profilo eolico'!B4578</f>
        <v>304.56794149354789</v>
      </c>
      <c r="E4576">
        <f>$P$39*'Profilo fotovoltaico'!B4578+'Approvvigionamento energia'!$Q$39*'Profilo eolico'!B4578</f>
        <v>1042.9492558993047</v>
      </c>
      <c r="F4576">
        <f>$P$41*'Profilo fotovoltaico'!B4578+'Approvvigionamento energia'!$Q$41*'Profilo eolico'!B4578</f>
        <v>1781.3305703050614</v>
      </c>
      <c r="G4576">
        <f>$P$43*'Profilo fotovoltaico'!B4578+'Approvvigionamento energia'!$Q$43*'Profilo eolico'!B4578</f>
        <v>2519.7118847108181</v>
      </c>
      <c r="H4576">
        <f t="shared" si="142"/>
        <v>1138.4335154826958</v>
      </c>
      <c r="I4576">
        <f>IF(LCOH!$C$28=Menu!$A$1,'Approvvigionamento energia'!C4576,0)+IF(LCOH!$C$28=Menu!$A$2,'Approvvigionamento energia'!D4576,0)+IF(LCOH!$C$28=Menu!$A$3,'Approvvigionamento energia'!E4576,0)+IF(LCOH!$C$28=Menu!$A$4,'Approvvigionamento energia'!F4576,0)+IF(LCOH!$C$28=Menu!$A$5,'Approvvigionamento energia'!G4576,0)+IF(LCOH!$C$28=Menu!$A$6,'Approvvigionamento energia'!H4576,0)</f>
        <v>1781.3305703050614</v>
      </c>
      <c r="J4576">
        <f>'Approvvigionamento energia'!A4576+'Approvvigionamento energia'!B4576+'Approvvigionamento energia'!I4576</f>
        <v>2276.5305703050612</v>
      </c>
      <c r="K4576">
        <f>IF(MIN(LCOH!$C$18,J4576)&gt;=$P$48*LCOH!$C$18, MIN(LCOH!$C$18,J4576),0)</f>
        <v>1500</v>
      </c>
      <c r="L4576">
        <f t="shared" si="143"/>
        <v>776.53057030506125</v>
      </c>
      <c r="M4576">
        <f>K4576/LCOH!$C$18</f>
        <v>1</v>
      </c>
      <c r="N4576">
        <f>K4576/LCOH!$C$34</f>
        <v>28.901734104046245</v>
      </c>
    </row>
    <row r="4577" spans="1:14" x14ac:dyDescent="0.35">
      <c r="A4577">
        <f>'Profilo fotovoltaico'!B4579*LCOH!$C$20</f>
        <v>324</v>
      </c>
      <c r="B4577">
        <f>'Profilo eolico'!B4579*LCOH!$C$21</f>
        <v>59.3</v>
      </c>
      <c r="C4577">
        <f>$P$35*'Profilo fotovoltaico'!B4579</f>
        <v>2382.894348789549</v>
      </c>
      <c r="D4577">
        <f>$Q$37*'Profilo eolico'!B4579</f>
        <v>345.99384924458599</v>
      </c>
      <c r="E4577">
        <f>$P$39*'Profilo fotovoltaico'!B4579+'Approvvigionamento energia'!$Q$39*'Profilo eolico'!B4579</f>
        <v>855.21897413082672</v>
      </c>
      <c r="F4577">
        <f>$P$41*'Profilo fotovoltaico'!B4579+'Approvvigionamento energia'!$Q$41*'Profilo eolico'!B4579</f>
        <v>1364.4440990170674</v>
      </c>
      <c r="G4577">
        <f>$P$43*'Profilo fotovoltaico'!B4579+'Approvvigionamento energia'!$Q$43*'Profilo eolico'!B4579</f>
        <v>1873.6692239033084</v>
      </c>
      <c r="H4577">
        <f t="shared" si="142"/>
        <v>1138.4335154826958</v>
      </c>
      <c r="I4577">
        <f>IF(LCOH!$C$28=Menu!$A$1,'Approvvigionamento energia'!C4577,0)+IF(LCOH!$C$28=Menu!$A$2,'Approvvigionamento energia'!D4577,0)+IF(LCOH!$C$28=Menu!$A$3,'Approvvigionamento energia'!E4577,0)+IF(LCOH!$C$28=Menu!$A$4,'Approvvigionamento energia'!F4577,0)+IF(LCOH!$C$28=Menu!$A$5,'Approvvigionamento energia'!G4577,0)+IF(LCOH!$C$28=Menu!$A$6,'Approvvigionamento energia'!H4577,0)</f>
        <v>1364.4440990170674</v>
      </c>
      <c r="J4577">
        <f>'Approvvigionamento energia'!A4577+'Approvvigionamento energia'!B4577+'Approvvigionamento energia'!I4577</f>
        <v>1747.7440990170674</v>
      </c>
      <c r="K4577">
        <f>IF(MIN(LCOH!$C$18,J4577)&gt;=$P$48*LCOH!$C$18, MIN(LCOH!$C$18,J4577),0)</f>
        <v>1500</v>
      </c>
      <c r="L4577">
        <f t="shared" si="143"/>
        <v>247.74409901706736</v>
      </c>
      <c r="M4577">
        <f>K4577/LCOH!$C$18</f>
        <v>1</v>
      </c>
      <c r="N4577">
        <f>K4577/LCOH!$C$34</f>
        <v>28.901734104046245</v>
      </c>
    </row>
    <row r="4578" spans="1:14" x14ac:dyDescent="0.35">
      <c r="A4578">
        <f>'Profilo fotovoltaico'!B4580*LCOH!$C$20</f>
        <v>191</v>
      </c>
      <c r="B4578">
        <f>'Profilo eolico'!B4580*LCOH!$C$21</f>
        <v>63.5</v>
      </c>
      <c r="C4578">
        <f>$P$35*'Profilo fotovoltaico'!B4580</f>
        <v>1404.7309278358143</v>
      </c>
      <c r="D4578">
        <f>$Q$37*'Profilo eolico'!B4580</f>
        <v>370.4993158015381</v>
      </c>
      <c r="E4578">
        <f>$P$39*'Profilo fotovoltaico'!B4580+'Approvvigionamento energia'!$Q$39*'Profilo eolico'!B4580</f>
        <v>629.05721881010709</v>
      </c>
      <c r="F4578">
        <f>$P$41*'Profilo fotovoltaico'!B4580+'Approvvigionamento energia'!$Q$41*'Profilo eolico'!B4580</f>
        <v>887.61512181867624</v>
      </c>
      <c r="G4578">
        <f>$P$43*'Profilo fotovoltaico'!B4580+'Approvvigionamento energia'!$Q$43*'Profilo eolico'!B4580</f>
        <v>1146.1730248272454</v>
      </c>
      <c r="H4578">
        <f t="shared" si="142"/>
        <v>1138.4335154826958</v>
      </c>
      <c r="I4578">
        <f>IF(LCOH!$C$28=Menu!$A$1,'Approvvigionamento energia'!C4578,0)+IF(LCOH!$C$28=Menu!$A$2,'Approvvigionamento energia'!D4578,0)+IF(LCOH!$C$28=Menu!$A$3,'Approvvigionamento energia'!E4578,0)+IF(LCOH!$C$28=Menu!$A$4,'Approvvigionamento energia'!F4578,0)+IF(LCOH!$C$28=Menu!$A$5,'Approvvigionamento energia'!G4578,0)+IF(LCOH!$C$28=Menu!$A$6,'Approvvigionamento energia'!H4578,0)</f>
        <v>887.61512181867624</v>
      </c>
      <c r="J4578">
        <f>'Approvvigionamento energia'!A4578+'Approvvigionamento energia'!B4578+'Approvvigionamento energia'!I4578</f>
        <v>1142.1151218186762</v>
      </c>
      <c r="K4578">
        <f>IF(MIN(LCOH!$C$18,J4578)&gt;=$P$48*LCOH!$C$18, MIN(LCOH!$C$18,J4578),0)</f>
        <v>1142.1151218186762</v>
      </c>
      <c r="L4578">
        <f t="shared" si="143"/>
        <v>0</v>
      </c>
      <c r="M4578">
        <f>K4578/LCOH!$C$18</f>
        <v>0.7614100812124508</v>
      </c>
      <c r="N4578">
        <f>K4578/LCOH!$C$34</f>
        <v>22.006071711342511</v>
      </c>
    </row>
    <row r="4579" spans="1:14" x14ac:dyDescent="0.35">
      <c r="A4579">
        <f>'Profilo fotovoltaico'!B4581*LCOH!$C$20</f>
        <v>79</v>
      </c>
      <c r="B4579">
        <f>'Profilo eolico'!B4581*LCOH!$C$21</f>
        <v>73.099999999999994</v>
      </c>
      <c r="C4579">
        <f>$P$35*'Profilo fotovoltaico'!B4581</f>
        <v>581.01436282214308</v>
      </c>
      <c r="D4579">
        <f>$Q$37*'Profilo eolico'!B4581</f>
        <v>426.51181078885725</v>
      </c>
      <c r="E4579">
        <f>$P$39*'Profilo fotovoltaico'!B4581+'Approvvigionamento energia'!$Q$39*'Profilo eolico'!B4581</f>
        <v>465.13744879717865</v>
      </c>
      <c r="F4579">
        <f>$P$41*'Profilo fotovoltaico'!B4581+'Approvvigionamento energia'!$Q$41*'Profilo eolico'!B4581</f>
        <v>503.76308680550017</v>
      </c>
      <c r="G4579">
        <f>$P$43*'Profilo fotovoltaico'!B4581+'Approvvigionamento energia'!$Q$43*'Profilo eolico'!B4581</f>
        <v>542.38872481382168</v>
      </c>
      <c r="H4579">
        <f t="shared" si="142"/>
        <v>1138.4335154826958</v>
      </c>
      <c r="I4579">
        <f>IF(LCOH!$C$28=Menu!$A$1,'Approvvigionamento energia'!C4579,0)+IF(LCOH!$C$28=Menu!$A$2,'Approvvigionamento energia'!D4579,0)+IF(LCOH!$C$28=Menu!$A$3,'Approvvigionamento energia'!E4579,0)+IF(LCOH!$C$28=Menu!$A$4,'Approvvigionamento energia'!F4579,0)+IF(LCOH!$C$28=Menu!$A$5,'Approvvigionamento energia'!G4579,0)+IF(LCOH!$C$28=Menu!$A$6,'Approvvigionamento energia'!H4579,0)</f>
        <v>503.76308680550017</v>
      </c>
      <c r="J4579">
        <f>'Approvvigionamento energia'!A4579+'Approvvigionamento energia'!B4579+'Approvvigionamento energia'!I4579</f>
        <v>655.86308680550019</v>
      </c>
      <c r="K4579">
        <f>IF(MIN(LCOH!$C$18,J4579)&gt;=$P$48*LCOH!$C$18, MIN(LCOH!$C$18,J4579),0)</f>
        <v>655.86308680550019</v>
      </c>
      <c r="L4579">
        <f t="shared" si="143"/>
        <v>0</v>
      </c>
      <c r="M4579">
        <f>K4579/LCOH!$C$18</f>
        <v>0.43724205787033343</v>
      </c>
      <c r="N4579">
        <f>K4579/LCOH!$C$34</f>
        <v>12.637053695674378</v>
      </c>
    </row>
    <row r="4580" spans="1:14" x14ac:dyDescent="0.35">
      <c r="A4580">
        <f>'Profilo fotovoltaico'!B4582*LCOH!$C$20</f>
        <v>9</v>
      </c>
      <c r="B4580">
        <f>'Profilo eolico'!B4582*LCOH!$C$21</f>
        <v>76.8</v>
      </c>
      <c r="C4580">
        <f>$P$35*'Profilo fotovoltaico'!B4582</f>
        <v>66.191509688598586</v>
      </c>
      <c r="D4580">
        <f>$Q$37*'Profilo eolico'!B4582</f>
        <v>448.0999598985531</v>
      </c>
      <c r="E4580">
        <f>$P$39*'Profilo fotovoltaico'!B4582+'Approvvigionamento energia'!$Q$39*'Profilo eolico'!B4582</f>
        <v>352.62284734606448</v>
      </c>
      <c r="F4580">
        <f>$P$41*'Profilo fotovoltaico'!B4582+'Approvvigionamento energia'!$Q$41*'Profilo eolico'!B4582</f>
        <v>257.14573479357585</v>
      </c>
      <c r="G4580">
        <f>$P$43*'Profilo fotovoltaico'!B4582+'Approvvigionamento energia'!$Q$43*'Profilo eolico'!B4582</f>
        <v>161.66862224108721</v>
      </c>
      <c r="H4580">
        <f t="shared" si="142"/>
        <v>1138.4335154826958</v>
      </c>
      <c r="I4580">
        <f>IF(LCOH!$C$28=Menu!$A$1,'Approvvigionamento energia'!C4580,0)+IF(LCOH!$C$28=Menu!$A$2,'Approvvigionamento energia'!D4580,0)+IF(LCOH!$C$28=Menu!$A$3,'Approvvigionamento energia'!E4580,0)+IF(LCOH!$C$28=Menu!$A$4,'Approvvigionamento energia'!F4580,0)+IF(LCOH!$C$28=Menu!$A$5,'Approvvigionamento energia'!G4580,0)+IF(LCOH!$C$28=Menu!$A$6,'Approvvigionamento energia'!H4580,0)</f>
        <v>257.14573479357585</v>
      </c>
      <c r="J4580">
        <f>'Approvvigionamento energia'!A4580+'Approvvigionamento energia'!B4580+'Approvvigionamento energia'!I4580</f>
        <v>342.94573479357587</v>
      </c>
      <c r="K4580">
        <f>IF(MIN(LCOH!$C$18,J4580)&gt;=$P$48*LCOH!$C$18, MIN(LCOH!$C$18,J4580),0)</f>
        <v>0</v>
      </c>
      <c r="L4580">
        <f t="shared" si="143"/>
        <v>342.94573479357587</v>
      </c>
      <c r="M4580">
        <f>K4580/LCOH!$C$18</f>
        <v>0</v>
      </c>
      <c r="N4580">
        <f>K4580/LCOH!$C$34</f>
        <v>0</v>
      </c>
    </row>
    <row r="4581" spans="1:14" x14ac:dyDescent="0.35">
      <c r="A4581">
        <f>'Profilo fotovoltaico'!B4583*LCOH!$C$20</f>
        <v>0</v>
      </c>
      <c r="B4581">
        <f>'Profilo eolico'!B4583*LCOH!$C$21</f>
        <v>62.199999999999996</v>
      </c>
      <c r="C4581">
        <f>$P$35*'Profilo fotovoltaico'!B4583</f>
        <v>0</v>
      </c>
      <c r="D4581">
        <f>$Q$37*'Profilo eolico'!B4583</f>
        <v>362.91429043867197</v>
      </c>
      <c r="E4581">
        <f>$P$39*'Profilo fotovoltaico'!B4583+'Approvvigionamento energia'!$Q$39*'Profilo eolico'!B4583</f>
        <v>272.18571782900398</v>
      </c>
      <c r="F4581">
        <f>$P$41*'Profilo fotovoltaico'!B4583+'Approvvigionamento energia'!$Q$41*'Profilo eolico'!B4583</f>
        <v>181.45714521933598</v>
      </c>
      <c r="G4581">
        <f>$P$43*'Profilo fotovoltaico'!B4583+'Approvvigionamento energia'!$Q$43*'Profilo eolico'!B4583</f>
        <v>90.728572609667992</v>
      </c>
      <c r="H4581">
        <f t="shared" si="142"/>
        <v>1138.4335154826958</v>
      </c>
      <c r="I4581">
        <f>IF(LCOH!$C$28=Menu!$A$1,'Approvvigionamento energia'!C4581,0)+IF(LCOH!$C$28=Menu!$A$2,'Approvvigionamento energia'!D4581,0)+IF(LCOH!$C$28=Menu!$A$3,'Approvvigionamento energia'!E4581,0)+IF(LCOH!$C$28=Menu!$A$4,'Approvvigionamento energia'!F4581,0)+IF(LCOH!$C$28=Menu!$A$5,'Approvvigionamento energia'!G4581,0)+IF(LCOH!$C$28=Menu!$A$6,'Approvvigionamento energia'!H4581,0)</f>
        <v>181.45714521933598</v>
      </c>
      <c r="J4581">
        <f>'Approvvigionamento energia'!A4581+'Approvvigionamento energia'!B4581+'Approvvigionamento energia'!I4581</f>
        <v>243.65714521933597</v>
      </c>
      <c r="K4581">
        <f>IF(MIN(LCOH!$C$18,J4581)&gt;=$P$48*LCOH!$C$18, MIN(LCOH!$C$18,J4581),0)</f>
        <v>0</v>
      </c>
      <c r="L4581">
        <f t="shared" si="143"/>
        <v>243.65714521933597</v>
      </c>
      <c r="M4581">
        <f>K4581/LCOH!$C$18</f>
        <v>0</v>
      </c>
      <c r="N4581">
        <f>K4581/LCOH!$C$34</f>
        <v>0</v>
      </c>
    </row>
    <row r="4582" spans="1:14" x14ac:dyDescent="0.35">
      <c r="A4582">
        <f>'Profilo fotovoltaico'!B4584*LCOH!$C$20</f>
        <v>0</v>
      </c>
      <c r="B4582">
        <f>'Profilo eolico'!B4584*LCOH!$C$21</f>
        <v>49.6</v>
      </c>
      <c r="C4582">
        <f>$P$35*'Profilo fotovoltaico'!B4584</f>
        <v>0</v>
      </c>
      <c r="D4582">
        <f>$Q$37*'Profilo eolico'!B4584</f>
        <v>289.39789076781557</v>
      </c>
      <c r="E4582">
        <f>$P$39*'Profilo fotovoltaico'!B4584+'Approvvigionamento energia'!$Q$39*'Profilo eolico'!B4584</f>
        <v>217.04841807586166</v>
      </c>
      <c r="F4582">
        <f>$P$41*'Profilo fotovoltaico'!B4584+'Approvvigionamento energia'!$Q$41*'Profilo eolico'!B4584</f>
        <v>144.69894538390778</v>
      </c>
      <c r="G4582">
        <f>$P$43*'Profilo fotovoltaico'!B4584+'Approvvigionamento energia'!$Q$43*'Profilo eolico'!B4584</f>
        <v>72.349472691953892</v>
      </c>
      <c r="H4582">
        <f t="shared" si="142"/>
        <v>1138.4335154826958</v>
      </c>
      <c r="I4582">
        <f>IF(LCOH!$C$28=Menu!$A$1,'Approvvigionamento energia'!C4582,0)+IF(LCOH!$C$28=Menu!$A$2,'Approvvigionamento energia'!D4582,0)+IF(LCOH!$C$28=Menu!$A$3,'Approvvigionamento energia'!E4582,0)+IF(LCOH!$C$28=Menu!$A$4,'Approvvigionamento energia'!F4582,0)+IF(LCOH!$C$28=Menu!$A$5,'Approvvigionamento energia'!G4582,0)+IF(LCOH!$C$28=Menu!$A$6,'Approvvigionamento energia'!H4582,0)</f>
        <v>144.69894538390778</v>
      </c>
      <c r="J4582">
        <f>'Approvvigionamento energia'!A4582+'Approvvigionamento energia'!B4582+'Approvvigionamento energia'!I4582</f>
        <v>194.29894538390778</v>
      </c>
      <c r="K4582">
        <f>IF(MIN(LCOH!$C$18,J4582)&gt;=$P$48*LCOH!$C$18, MIN(LCOH!$C$18,J4582),0)</f>
        <v>0</v>
      </c>
      <c r="L4582">
        <f t="shared" si="143"/>
        <v>194.29894538390778</v>
      </c>
      <c r="M4582">
        <f>K4582/LCOH!$C$18</f>
        <v>0</v>
      </c>
      <c r="N4582">
        <f>K4582/LCOH!$C$34</f>
        <v>0</v>
      </c>
    </row>
    <row r="4583" spans="1:14" x14ac:dyDescent="0.35">
      <c r="A4583">
        <f>'Profilo fotovoltaico'!B4585*LCOH!$C$20</f>
        <v>0</v>
      </c>
      <c r="B4583">
        <f>'Profilo eolico'!B4585*LCOH!$C$21</f>
        <v>42.1</v>
      </c>
      <c r="C4583">
        <f>$P$35*'Profilo fotovoltaico'!B4585</f>
        <v>0</v>
      </c>
      <c r="D4583">
        <f>$Q$37*'Profilo eolico'!B4585</f>
        <v>245.63812905897248</v>
      </c>
      <c r="E4583">
        <f>$P$39*'Profilo fotovoltaico'!B4585+'Approvvigionamento energia'!$Q$39*'Profilo eolico'!B4585</f>
        <v>184.22859679422936</v>
      </c>
      <c r="F4583">
        <f>$P$41*'Profilo fotovoltaico'!B4585+'Approvvigionamento energia'!$Q$41*'Profilo eolico'!B4585</f>
        <v>122.81906452948624</v>
      </c>
      <c r="G4583">
        <f>$P$43*'Profilo fotovoltaico'!B4585+'Approvvigionamento energia'!$Q$43*'Profilo eolico'!B4585</f>
        <v>61.40953226474312</v>
      </c>
      <c r="H4583">
        <f t="shared" si="142"/>
        <v>1138.4335154826958</v>
      </c>
      <c r="I4583">
        <f>IF(LCOH!$C$28=Menu!$A$1,'Approvvigionamento energia'!C4583,0)+IF(LCOH!$C$28=Menu!$A$2,'Approvvigionamento energia'!D4583,0)+IF(LCOH!$C$28=Menu!$A$3,'Approvvigionamento energia'!E4583,0)+IF(LCOH!$C$28=Menu!$A$4,'Approvvigionamento energia'!F4583,0)+IF(LCOH!$C$28=Menu!$A$5,'Approvvigionamento energia'!G4583,0)+IF(LCOH!$C$28=Menu!$A$6,'Approvvigionamento energia'!H4583,0)</f>
        <v>122.81906452948624</v>
      </c>
      <c r="J4583">
        <f>'Approvvigionamento energia'!A4583+'Approvvigionamento energia'!B4583+'Approvvigionamento energia'!I4583</f>
        <v>164.91906452948623</v>
      </c>
      <c r="K4583">
        <f>IF(MIN(LCOH!$C$18,J4583)&gt;=$P$48*LCOH!$C$18, MIN(LCOH!$C$18,J4583),0)</f>
        <v>0</v>
      </c>
      <c r="L4583">
        <f t="shared" si="143"/>
        <v>164.91906452948623</v>
      </c>
      <c r="M4583">
        <f>K4583/LCOH!$C$18</f>
        <v>0</v>
      </c>
      <c r="N4583">
        <f>K4583/LCOH!$C$34</f>
        <v>0</v>
      </c>
    </row>
    <row r="4584" spans="1:14" x14ac:dyDescent="0.35">
      <c r="A4584">
        <f>'Profilo fotovoltaico'!B4586*LCOH!$C$20</f>
        <v>0</v>
      </c>
      <c r="B4584">
        <f>'Profilo eolico'!B4586*LCOH!$C$21</f>
        <v>40.200000000000003</v>
      </c>
      <c r="C4584">
        <f>$P$35*'Profilo fotovoltaico'!B4586</f>
        <v>0</v>
      </c>
      <c r="D4584">
        <f>$Q$37*'Profilo eolico'!B4586</f>
        <v>234.55232275939892</v>
      </c>
      <c r="E4584">
        <f>$P$39*'Profilo fotovoltaico'!B4586+'Approvvigionamento energia'!$Q$39*'Profilo eolico'!B4586</f>
        <v>175.91424206954918</v>
      </c>
      <c r="F4584">
        <f>$P$41*'Profilo fotovoltaico'!B4586+'Approvvigionamento energia'!$Q$41*'Profilo eolico'!B4586</f>
        <v>117.27616137969946</v>
      </c>
      <c r="G4584">
        <f>$P$43*'Profilo fotovoltaico'!B4586+'Approvvigionamento energia'!$Q$43*'Profilo eolico'!B4586</f>
        <v>58.63808068984973</v>
      </c>
      <c r="H4584">
        <f t="shared" si="142"/>
        <v>1138.4335154826958</v>
      </c>
      <c r="I4584">
        <f>IF(LCOH!$C$28=Menu!$A$1,'Approvvigionamento energia'!C4584,0)+IF(LCOH!$C$28=Menu!$A$2,'Approvvigionamento energia'!D4584,0)+IF(LCOH!$C$28=Menu!$A$3,'Approvvigionamento energia'!E4584,0)+IF(LCOH!$C$28=Menu!$A$4,'Approvvigionamento energia'!F4584,0)+IF(LCOH!$C$28=Menu!$A$5,'Approvvigionamento energia'!G4584,0)+IF(LCOH!$C$28=Menu!$A$6,'Approvvigionamento energia'!H4584,0)</f>
        <v>117.27616137969946</v>
      </c>
      <c r="J4584">
        <f>'Approvvigionamento energia'!A4584+'Approvvigionamento energia'!B4584+'Approvvigionamento energia'!I4584</f>
        <v>157.47616137969948</v>
      </c>
      <c r="K4584">
        <f>IF(MIN(LCOH!$C$18,J4584)&gt;=$P$48*LCOH!$C$18, MIN(LCOH!$C$18,J4584),0)</f>
        <v>0</v>
      </c>
      <c r="L4584">
        <f t="shared" si="143"/>
        <v>157.47616137969948</v>
      </c>
      <c r="M4584">
        <f>K4584/LCOH!$C$18</f>
        <v>0</v>
      </c>
      <c r="N4584">
        <f>K4584/LCOH!$C$34</f>
        <v>0</v>
      </c>
    </row>
    <row r="4585" spans="1:14" x14ac:dyDescent="0.35">
      <c r="A4585">
        <f>'Profilo fotovoltaico'!B4587*LCOH!$C$20</f>
        <v>0</v>
      </c>
      <c r="B4585">
        <f>'Profilo eolico'!B4587*LCOH!$C$21</f>
        <v>38.299999999999997</v>
      </c>
      <c r="C4585">
        <f>$P$35*'Profilo fotovoltaico'!B4587</f>
        <v>0</v>
      </c>
      <c r="D4585">
        <f>$Q$37*'Profilo eolico'!B4587</f>
        <v>223.46651645982536</v>
      </c>
      <c r="E4585">
        <f>$P$39*'Profilo fotovoltaico'!B4587+'Approvvigionamento energia'!$Q$39*'Profilo eolico'!B4587</f>
        <v>167.59988734486899</v>
      </c>
      <c r="F4585">
        <f>$P$41*'Profilo fotovoltaico'!B4587+'Approvvigionamento energia'!$Q$41*'Profilo eolico'!B4587</f>
        <v>111.73325822991268</v>
      </c>
      <c r="G4585">
        <f>$P$43*'Profilo fotovoltaico'!B4587+'Approvvigionamento energia'!$Q$43*'Profilo eolico'!B4587</f>
        <v>55.866629114956339</v>
      </c>
      <c r="H4585">
        <f t="shared" si="142"/>
        <v>1138.4335154826958</v>
      </c>
      <c r="I4585">
        <f>IF(LCOH!$C$28=Menu!$A$1,'Approvvigionamento energia'!C4585,0)+IF(LCOH!$C$28=Menu!$A$2,'Approvvigionamento energia'!D4585,0)+IF(LCOH!$C$28=Menu!$A$3,'Approvvigionamento energia'!E4585,0)+IF(LCOH!$C$28=Menu!$A$4,'Approvvigionamento energia'!F4585,0)+IF(LCOH!$C$28=Menu!$A$5,'Approvvigionamento energia'!G4585,0)+IF(LCOH!$C$28=Menu!$A$6,'Approvvigionamento energia'!H4585,0)</f>
        <v>111.73325822991268</v>
      </c>
      <c r="J4585">
        <f>'Approvvigionamento energia'!A4585+'Approvvigionamento energia'!B4585+'Approvvigionamento energia'!I4585</f>
        <v>150.03325822991269</v>
      </c>
      <c r="K4585">
        <f>IF(MIN(LCOH!$C$18,J4585)&gt;=$P$48*LCOH!$C$18, MIN(LCOH!$C$18,J4585),0)</f>
        <v>0</v>
      </c>
      <c r="L4585">
        <f t="shared" si="143"/>
        <v>150.03325822991269</v>
      </c>
      <c r="M4585">
        <f>K4585/LCOH!$C$18</f>
        <v>0</v>
      </c>
      <c r="N4585">
        <f>K4585/LCOH!$C$34</f>
        <v>0</v>
      </c>
    </row>
    <row r="4586" spans="1:14" x14ac:dyDescent="0.35">
      <c r="A4586">
        <f>'Profilo fotovoltaico'!B4588*LCOH!$C$20</f>
        <v>0</v>
      </c>
      <c r="B4586">
        <f>'Profilo eolico'!B4588*LCOH!$C$21</f>
        <v>36.1</v>
      </c>
      <c r="C4586">
        <f>$P$35*'Profilo fotovoltaico'!B4588</f>
        <v>0</v>
      </c>
      <c r="D4586">
        <f>$Q$37*'Profilo eolico'!B4588</f>
        <v>210.63031969189802</v>
      </c>
      <c r="E4586">
        <f>$P$39*'Profilo fotovoltaico'!B4588+'Approvvigionamento energia'!$Q$39*'Profilo eolico'!B4588</f>
        <v>157.97273976892353</v>
      </c>
      <c r="F4586">
        <f>$P$41*'Profilo fotovoltaico'!B4588+'Approvvigionamento energia'!$Q$41*'Profilo eolico'!B4588</f>
        <v>105.31515984594901</v>
      </c>
      <c r="G4586">
        <f>$P$43*'Profilo fotovoltaico'!B4588+'Approvvigionamento energia'!$Q$43*'Profilo eolico'!B4588</f>
        <v>52.657579922974506</v>
      </c>
      <c r="H4586">
        <f t="shared" si="142"/>
        <v>1138.4335154826958</v>
      </c>
      <c r="I4586">
        <f>IF(LCOH!$C$28=Menu!$A$1,'Approvvigionamento energia'!C4586,0)+IF(LCOH!$C$28=Menu!$A$2,'Approvvigionamento energia'!D4586,0)+IF(LCOH!$C$28=Menu!$A$3,'Approvvigionamento energia'!E4586,0)+IF(LCOH!$C$28=Menu!$A$4,'Approvvigionamento energia'!F4586,0)+IF(LCOH!$C$28=Menu!$A$5,'Approvvigionamento energia'!G4586,0)+IF(LCOH!$C$28=Menu!$A$6,'Approvvigionamento energia'!H4586,0)</f>
        <v>105.31515984594901</v>
      </c>
      <c r="J4586">
        <f>'Approvvigionamento energia'!A4586+'Approvvigionamento energia'!B4586+'Approvvigionamento energia'!I4586</f>
        <v>141.41515984594901</v>
      </c>
      <c r="K4586">
        <f>IF(MIN(LCOH!$C$18,J4586)&gt;=$P$48*LCOH!$C$18, MIN(LCOH!$C$18,J4586),0)</f>
        <v>0</v>
      </c>
      <c r="L4586">
        <f t="shared" si="143"/>
        <v>141.41515984594901</v>
      </c>
      <c r="M4586">
        <f>K4586/LCOH!$C$18</f>
        <v>0</v>
      </c>
      <c r="N4586">
        <f>K4586/LCOH!$C$34</f>
        <v>0</v>
      </c>
    </row>
    <row r="4587" spans="1:14" x14ac:dyDescent="0.35">
      <c r="A4587">
        <f>'Profilo fotovoltaico'!B4589*LCOH!$C$20</f>
        <v>0</v>
      </c>
      <c r="B4587">
        <f>'Profilo eolico'!B4589*LCOH!$C$21</f>
        <v>35.4</v>
      </c>
      <c r="C4587">
        <f>$P$35*'Profilo fotovoltaico'!B4589</f>
        <v>0</v>
      </c>
      <c r="D4587">
        <f>$Q$37*'Profilo eolico'!B4589</f>
        <v>206.54607526573935</v>
      </c>
      <c r="E4587">
        <f>$P$39*'Profilo fotovoltaico'!B4589+'Approvvigionamento energia'!$Q$39*'Profilo eolico'!B4589</f>
        <v>154.90955644930452</v>
      </c>
      <c r="F4587">
        <f>$P$41*'Profilo fotovoltaico'!B4589+'Approvvigionamento energia'!$Q$41*'Profilo eolico'!B4589</f>
        <v>103.27303763286967</v>
      </c>
      <c r="G4587">
        <f>$P$43*'Profilo fotovoltaico'!B4589+'Approvvigionamento energia'!$Q$43*'Profilo eolico'!B4589</f>
        <v>51.636518816434837</v>
      </c>
      <c r="H4587">
        <f t="shared" si="142"/>
        <v>1138.4335154826958</v>
      </c>
      <c r="I4587">
        <f>IF(LCOH!$C$28=Menu!$A$1,'Approvvigionamento energia'!C4587,0)+IF(LCOH!$C$28=Menu!$A$2,'Approvvigionamento energia'!D4587,0)+IF(LCOH!$C$28=Menu!$A$3,'Approvvigionamento energia'!E4587,0)+IF(LCOH!$C$28=Menu!$A$4,'Approvvigionamento energia'!F4587,0)+IF(LCOH!$C$28=Menu!$A$5,'Approvvigionamento energia'!G4587,0)+IF(LCOH!$C$28=Menu!$A$6,'Approvvigionamento energia'!H4587,0)</f>
        <v>103.27303763286967</v>
      </c>
      <c r="J4587">
        <f>'Approvvigionamento energia'!A4587+'Approvvigionamento energia'!B4587+'Approvvigionamento energia'!I4587</f>
        <v>138.67303763286967</v>
      </c>
      <c r="K4587">
        <f>IF(MIN(LCOH!$C$18,J4587)&gt;=$P$48*LCOH!$C$18, MIN(LCOH!$C$18,J4587),0)</f>
        <v>0</v>
      </c>
      <c r="L4587">
        <f t="shared" si="143"/>
        <v>138.67303763286967</v>
      </c>
      <c r="M4587">
        <f>K4587/LCOH!$C$18</f>
        <v>0</v>
      </c>
      <c r="N4587">
        <f>K4587/LCOH!$C$34</f>
        <v>0</v>
      </c>
    </row>
    <row r="4588" spans="1:14" x14ac:dyDescent="0.35">
      <c r="A4588">
        <f>'Profilo fotovoltaico'!B4590*LCOH!$C$20</f>
        <v>0</v>
      </c>
      <c r="B4588">
        <f>'Profilo eolico'!B4590*LCOH!$C$21</f>
        <v>34.200000000000003</v>
      </c>
      <c r="C4588">
        <f>$P$35*'Profilo fotovoltaico'!B4590</f>
        <v>0</v>
      </c>
      <c r="D4588">
        <f>$Q$37*'Profilo eolico'!B4590</f>
        <v>199.54451339232446</v>
      </c>
      <c r="E4588">
        <f>$P$39*'Profilo fotovoltaico'!B4590+'Approvvigionamento energia'!$Q$39*'Profilo eolico'!B4590</f>
        <v>149.65838504424335</v>
      </c>
      <c r="F4588">
        <f>$P$41*'Profilo fotovoltaico'!B4590+'Approvvigionamento energia'!$Q$41*'Profilo eolico'!B4590</f>
        <v>99.772256696162231</v>
      </c>
      <c r="G4588">
        <f>$P$43*'Profilo fotovoltaico'!B4590+'Approvvigionamento energia'!$Q$43*'Profilo eolico'!B4590</f>
        <v>49.886128348081115</v>
      </c>
      <c r="H4588">
        <f t="shared" si="142"/>
        <v>1138.4335154826958</v>
      </c>
      <c r="I4588">
        <f>IF(LCOH!$C$28=Menu!$A$1,'Approvvigionamento energia'!C4588,0)+IF(LCOH!$C$28=Menu!$A$2,'Approvvigionamento energia'!D4588,0)+IF(LCOH!$C$28=Menu!$A$3,'Approvvigionamento energia'!E4588,0)+IF(LCOH!$C$28=Menu!$A$4,'Approvvigionamento energia'!F4588,0)+IF(LCOH!$C$28=Menu!$A$5,'Approvvigionamento energia'!G4588,0)+IF(LCOH!$C$28=Menu!$A$6,'Approvvigionamento energia'!H4588,0)</f>
        <v>99.772256696162231</v>
      </c>
      <c r="J4588">
        <f>'Approvvigionamento energia'!A4588+'Approvvigionamento energia'!B4588+'Approvvigionamento energia'!I4588</f>
        <v>133.97225669616222</v>
      </c>
      <c r="K4588">
        <f>IF(MIN(LCOH!$C$18,J4588)&gt;=$P$48*LCOH!$C$18, MIN(LCOH!$C$18,J4588),0)</f>
        <v>0</v>
      </c>
      <c r="L4588">
        <f t="shared" si="143"/>
        <v>133.97225669616222</v>
      </c>
      <c r="M4588">
        <f>K4588/LCOH!$C$18</f>
        <v>0</v>
      </c>
      <c r="N4588">
        <f>K4588/LCOH!$C$34</f>
        <v>0</v>
      </c>
    </row>
    <row r="4589" spans="1:14" x14ac:dyDescent="0.35">
      <c r="A4589">
        <f>'Profilo fotovoltaico'!B4591*LCOH!$C$20</f>
        <v>0</v>
      </c>
      <c r="B4589">
        <f>'Profilo eolico'!B4591*LCOH!$C$21</f>
        <v>32.4</v>
      </c>
      <c r="C4589">
        <f>$P$35*'Profilo fotovoltaico'!B4591</f>
        <v>0</v>
      </c>
      <c r="D4589">
        <f>$Q$37*'Profilo eolico'!B4591</f>
        <v>189.04217058220212</v>
      </c>
      <c r="E4589">
        <f>$P$39*'Profilo fotovoltaico'!B4591+'Approvvigionamento energia'!$Q$39*'Profilo eolico'!B4591</f>
        <v>141.78162793665157</v>
      </c>
      <c r="F4589">
        <f>$P$41*'Profilo fotovoltaico'!B4591+'Approvvigionamento energia'!$Q$41*'Profilo eolico'!B4591</f>
        <v>94.521085291101059</v>
      </c>
      <c r="G4589">
        <f>$P$43*'Profilo fotovoltaico'!B4591+'Approvvigionamento energia'!$Q$43*'Profilo eolico'!B4591</f>
        <v>47.26054264555053</v>
      </c>
      <c r="H4589">
        <f t="shared" si="142"/>
        <v>1138.4335154826958</v>
      </c>
      <c r="I4589">
        <f>IF(LCOH!$C$28=Menu!$A$1,'Approvvigionamento energia'!C4589,0)+IF(LCOH!$C$28=Menu!$A$2,'Approvvigionamento energia'!D4589,0)+IF(LCOH!$C$28=Menu!$A$3,'Approvvigionamento energia'!E4589,0)+IF(LCOH!$C$28=Menu!$A$4,'Approvvigionamento energia'!F4589,0)+IF(LCOH!$C$28=Menu!$A$5,'Approvvigionamento energia'!G4589,0)+IF(LCOH!$C$28=Menu!$A$6,'Approvvigionamento energia'!H4589,0)</f>
        <v>94.521085291101059</v>
      </c>
      <c r="J4589">
        <f>'Approvvigionamento energia'!A4589+'Approvvigionamento energia'!B4589+'Approvvigionamento energia'!I4589</f>
        <v>126.92108529110106</v>
      </c>
      <c r="K4589">
        <f>IF(MIN(LCOH!$C$18,J4589)&gt;=$P$48*LCOH!$C$18, MIN(LCOH!$C$18,J4589),0)</f>
        <v>0</v>
      </c>
      <c r="L4589">
        <f t="shared" si="143"/>
        <v>126.92108529110106</v>
      </c>
      <c r="M4589">
        <f>K4589/LCOH!$C$18</f>
        <v>0</v>
      </c>
      <c r="N4589">
        <f>K4589/LCOH!$C$34</f>
        <v>0</v>
      </c>
    </row>
    <row r="4590" spans="1:14" x14ac:dyDescent="0.35">
      <c r="A4590">
        <f>'Profilo fotovoltaico'!B4592*LCOH!$C$20</f>
        <v>43</v>
      </c>
      <c r="B4590">
        <f>'Profilo eolico'!B4592*LCOH!$C$21</f>
        <v>29.5</v>
      </c>
      <c r="C4590">
        <f>$P$35*'Profilo fotovoltaico'!B4592</f>
        <v>316.2483240677488</v>
      </c>
      <c r="D4590">
        <f>$Q$37*'Profilo eolico'!B4592</f>
        <v>172.12172938811611</v>
      </c>
      <c r="E4590">
        <f>$P$39*'Profilo fotovoltaico'!B4592+'Approvvigionamento energia'!$Q$39*'Profilo eolico'!B4592</f>
        <v>208.15337805802426</v>
      </c>
      <c r="F4590">
        <f>$P$41*'Profilo fotovoltaico'!B4592+'Approvvigionamento energia'!$Q$41*'Profilo eolico'!B4592</f>
        <v>244.18502672793244</v>
      </c>
      <c r="G4590">
        <f>$P$43*'Profilo fotovoltaico'!B4592+'Approvvigionamento energia'!$Q$43*'Profilo eolico'!B4592</f>
        <v>280.21667539784062</v>
      </c>
      <c r="H4590">
        <f t="shared" si="142"/>
        <v>1138.4335154826958</v>
      </c>
      <c r="I4590">
        <f>IF(LCOH!$C$28=Menu!$A$1,'Approvvigionamento energia'!C4590,0)+IF(LCOH!$C$28=Menu!$A$2,'Approvvigionamento energia'!D4590,0)+IF(LCOH!$C$28=Menu!$A$3,'Approvvigionamento energia'!E4590,0)+IF(LCOH!$C$28=Menu!$A$4,'Approvvigionamento energia'!F4590,0)+IF(LCOH!$C$28=Menu!$A$5,'Approvvigionamento energia'!G4590,0)+IF(LCOH!$C$28=Menu!$A$6,'Approvvigionamento energia'!H4590,0)</f>
        <v>244.18502672793244</v>
      </c>
      <c r="J4590">
        <f>'Approvvigionamento energia'!A4590+'Approvvigionamento energia'!B4590+'Approvvigionamento energia'!I4590</f>
        <v>316.68502672793244</v>
      </c>
      <c r="K4590">
        <f>IF(MIN(LCOH!$C$18,J4590)&gt;=$P$48*LCOH!$C$18, MIN(LCOH!$C$18,J4590),0)</f>
        <v>0</v>
      </c>
      <c r="L4590">
        <f t="shared" si="143"/>
        <v>316.68502672793244</v>
      </c>
      <c r="M4590">
        <f>K4590/LCOH!$C$18</f>
        <v>0</v>
      </c>
      <c r="N4590">
        <f>K4590/LCOH!$C$34</f>
        <v>0</v>
      </c>
    </row>
    <row r="4591" spans="1:14" x14ac:dyDescent="0.35">
      <c r="A4591">
        <f>'Profilo fotovoltaico'!B4593*LCOH!$C$20</f>
        <v>140</v>
      </c>
      <c r="B4591">
        <f>'Profilo eolico'!B4593*LCOH!$C$21</f>
        <v>19.599999999999998</v>
      </c>
      <c r="C4591">
        <f>$P$35*'Profilo fotovoltaico'!B4593</f>
        <v>1029.6457062670893</v>
      </c>
      <c r="D4591">
        <f>$Q$37*'Profilo eolico'!B4593</f>
        <v>114.35884393244325</v>
      </c>
      <c r="E4591">
        <f>$P$39*'Profilo fotovoltaico'!B4593+'Approvvigionamento energia'!$Q$39*'Profilo eolico'!B4593</f>
        <v>343.18055951610472</v>
      </c>
      <c r="F4591">
        <f>$P$41*'Profilo fotovoltaico'!B4593+'Approvvigionamento energia'!$Q$41*'Profilo eolico'!B4593</f>
        <v>572.00227509976628</v>
      </c>
      <c r="G4591">
        <f>$P$43*'Profilo fotovoltaico'!B4593+'Approvvigionamento energia'!$Q$43*'Profilo eolico'!B4593</f>
        <v>800.82399068342772</v>
      </c>
      <c r="H4591">
        <f t="shared" si="142"/>
        <v>1138.4335154826958</v>
      </c>
      <c r="I4591">
        <f>IF(LCOH!$C$28=Menu!$A$1,'Approvvigionamento energia'!C4591,0)+IF(LCOH!$C$28=Menu!$A$2,'Approvvigionamento energia'!D4591,0)+IF(LCOH!$C$28=Menu!$A$3,'Approvvigionamento energia'!E4591,0)+IF(LCOH!$C$28=Menu!$A$4,'Approvvigionamento energia'!F4591,0)+IF(LCOH!$C$28=Menu!$A$5,'Approvvigionamento energia'!G4591,0)+IF(LCOH!$C$28=Menu!$A$6,'Approvvigionamento energia'!H4591,0)</f>
        <v>572.00227509976628</v>
      </c>
      <c r="J4591">
        <f>'Approvvigionamento energia'!A4591+'Approvvigionamento energia'!B4591+'Approvvigionamento energia'!I4591</f>
        <v>731.6022750997663</v>
      </c>
      <c r="K4591">
        <f>IF(MIN(LCOH!$C$18,J4591)&gt;=$P$48*LCOH!$C$18, MIN(LCOH!$C$18,J4591),0)</f>
        <v>731.6022750997663</v>
      </c>
      <c r="L4591">
        <f t="shared" si="143"/>
        <v>0</v>
      </c>
      <c r="M4591">
        <f>K4591/LCOH!$C$18</f>
        <v>0.48773485006651085</v>
      </c>
      <c r="N4591">
        <f>K4591/LCOH!$C$34</f>
        <v>14.096382949899159</v>
      </c>
    </row>
    <row r="4592" spans="1:14" x14ac:dyDescent="0.35">
      <c r="A4592">
        <f>'Profilo fotovoltaico'!B4594*LCOH!$C$20</f>
        <v>266</v>
      </c>
      <c r="B4592">
        <f>'Profilo eolico'!B4594*LCOH!$C$21</f>
        <v>15.6</v>
      </c>
      <c r="C4592">
        <f>$P$35*'Profilo fotovoltaico'!B4594</f>
        <v>1956.3268419074693</v>
      </c>
      <c r="D4592">
        <f>$Q$37*'Profilo eolico'!B4594</f>
        <v>91.020304354393602</v>
      </c>
      <c r="E4592">
        <f>$P$39*'Profilo fotovoltaico'!B4594+'Approvvigionamento energia'!$Q$39*'Profilo eolico'!B4594</f>
        <v>557.34693874266259</v>
      </c>
      <c r="F4592">
        <f>$P$41*'Profilo fotovoltaico'!B4594+'Approvvigionamento energia'!$Q$41*'Profilo eolico'!B4594</f>
        <v>1023.6735731309315</v>
      </c>
      <c r="G4592">
        <f>$P$43*'Profilo fotovoltaico'!B4594+'Approvvigionamento energia'!$Q$43*'Profilo eolico'!B4594</f>
        <v>1490.0002075192006</v>
      </c>
      <c r="H4592">
        <f t="shared" si="142"/>
        <v>1138.4335154826958</v>
      </c>
      <c r="I4592">
        <f>IF(LCOH!$C$28=Menu!$A$1,'Approvvigionamento energia'!C4592,0)+IF(LCOH!$C$28=Menu!$A$2,'Approvvigionamento energia'!D4592,0)+IF(LCOH!$C$28=Menu!$A$3,'Approvvigionamento energia'!E4592,0)+IF(LCOH!$C$28=Menu!$A$4,'Approvvigionamento energia'!F4592,0)+IF(LCOH!$C$28=Menu!$A$5,'Approvvigionamento energia'!G4592,0)+IF(LCOH!$C$28=Menu!$A$6,'Approvvigionamento energia'!H4592,0)</f>
        <v>1023.6735731309315</v>
      </c>
      <c r="J4592">
        <f>'Approvvigionamento energia'!A4592+'Approvvigionamento energia'!B4592+'Approvvigionamento energia'!I4592</f>
        <v>1305.2735731309315</v>
      </c>
      <c r="K4592">
        <f>IF(MIN(LCOH!$C$18,J4592)&gt;=$P$48*LCOH!$C$18, MIN(LCOH!$C$18,J4592),0)</f>
        <v>1305.2735731309315</v>
      </c>
      <c r="L4592">
        <f t="shared" si="143"/>
        <v>0</v>
      </c>
      <c r="M4592">
        <f>K4592/LCOH!$C$18</f>
        <v>0.87018238208728771</v>
      </c>
      <c r="N4592">
        <f>K4592/LCOH!$C$34</f>
        <v>25.149779829112362</v>
      </c>
    </row>
    <row r="4593" spans="1:14" x14ac:dyDescent="0.35">
      <c r="A4593">
        <f>'Profilo fotovoltaico'!B4595*LCOH!$C$20</f>
        <v>394</v>
      </c>
      <c r="B4593">
        <f>'Profilo eolico'!B4595*LCOH!$C$21</f>
        <v>13.6</v>
      </c>
      <c r="C4593">
        <f>$P$35*'Profilo fotovoltaico'!B4595</f>
        <v>2897.7172019230939</v>
      </c>
      <c r="D4593">
        <f>$Q$37*'Profilo eolico'!B4595</f>
        <v>79.351034565368778</v>
      </c>
      <c r="E4593">
        <f>$P$39*'Profilo fotovoltaico'!B4595+'Approvvigionamento energia'!$Q$39*'Profilo eolico'!B4595</f>
        <v>783.94257640480009</v>
      </c>
      <c r="F4593">
        <f>$P$41*'Profilo fotovoltaico'!B4595+'Approvvigionamento energia'!$Q$41*'Profilo eolico'!B4595</f>
        <v>1488.5341182442314</v>
      </c>
      <c r="G4593">
        <f>$P$43*'Profilo fotovoltaico'!B4595+'Approvvigionamento energia'!$Q$43*'Profilo eolico'!B4595</f>
        <v>2193.1256600836623</v>
      </c>
      <c r="H4593">
        <f t="shared" si="142"/>
        <v>1138.4335154826958</v>
      </c>
      <c r="I4593">
        <f>IF(LCOH!$C$28=Menu!$A$1,'Approvvigionamento energia'!C4593,0)+IF(LCOH!$C$28=Menu!$A$2,'Approvvigionamento energia'!D4593,0)+IF(LCOH!$C$28=Menu!$A$3,'Approvvigionamento energia'!E4593,0)+IF(LCOH!$C$28=Menu!$A$4,'Approvvigionamento energia'!F4593,0)+IF(LCOH!$C$28=Menu!$A$5,'Approvvigionamento energia'!G4593,0)+IF(LCOH!$C$28=Menu!$A$6,'Approvvigionamento energia'!H4593,0)</f>
        <v>1488.5341182442314</v>
      </c>
      <c r="J4593">
        <f>'Approvvigionamento energia'!A4593+'Approvvigionamento energia'!B4593+'Approvvigionamento energia'!I4593</f>
        <v>1896.1341182442316</v>
      </c>
      <c r="K4593">
        <f>IF(MIN(LCOH!$C$18,J4593)&gt;=$P$48*LCOH!$C$18, MIN(LCOH!$C$18,J4593),0)</f>
        <v>1500</v>
      </c>
      <c r="L4593">
        <f t="shared" si="143"/>
        <v>396.13411824423156</v>
      </c>
      <c r="M4593">
        <f>K4593/LCOH!$C$18</f>
        <v>1</v>
      </c>
      <c r="N4593">
        <f>K4593/LCOH!$C$34</f>
        <v>28.901734104046245</v>
      </c>
    </row>
    <row r="4594" spans="1:14" x14ac:dyDescent="0.35">
      <c r="A4594">
        <f>'Profilo fotovoltaico'!B4596*LCOH!$C$20</f>
        <v>496</v>
      </c>
      <c r="B4594">
        <f>'Profilo eolico'!B4596*LCOH!$C$21</f>
        <v>14.9</v>
      </c>
      <c r="C4594">
        <f>$P$35*'Profilo fotovoltaico'!B4596</f>
        <v>3647.8876450605444</v>
      </c>
      <c r="D4594">
        <f>$Q$37*'Profilo eolico'!B4596</f>
        <v>86.936059928234926</v>
      </c>
      <c r="E4594">
        <f>$P$39*'Profilo fotovoltaico'!B4596+'Approvvigionamento energia'!$Q$39*'Profilo eolico'!B4596</f>
        <v>977.17395621131232</v>
      </c>
      <c r="F4594">
        <f>$P$41*'Profilo fotovoltaico'!B4596+'Approvvigionamento energia'!$Q$41*'Profilo eolico'!B4596</f>
        <v>1867.4118524943897</v>
      </c>
      <c r="G4594">
        <f>$P$43*'Profilo fotovoltaico'!B4596+'Approvvigionamento energia'!$Q$43*'Profilo eolico'!B4596</f>
        <v>2757.6497487774673</v>
      </c>
      <c r="H4594">
        <f t="shared" si="142"/>
        <v>1138.4335154826958</v>
      </c>
      <c r="I4594">
        <f>IF(LCOH!$C$28=Menu!$A$1,'Approvvigionamento energia'!C4594,0)+IF(LCOH!$C$28=Menu!$A$2,'Approvvigionamento energia'!D4594,0)+IF(LCOH!$C$28=Menu!$A$3,'Approvvigionamento energia'!E4594,0)+IF(LCOH!$C$28=Menu!$A$4,'Approvvigionamento energia'!F4594,0)+IF(LCOH!$C$28=Menu!$A$5,'Approvvigionamento energia'!G4594,0)+IF(LCOH!$C$28=Menu!$A$6,'Approvvigionamento energia'!H4594,0)</f>
        <v>1867.4118524943897</v>
      </c>
      <c r="J4594">
        <f>'Approvvigionamento energia'!A4594+'Approvvigionamento energia'!B4594+'Approvvigionamento energia'!I4594</f>
        <v>2378.3118524943898</v>
      </c>
      <c r="K4594">
        <f>IF(MIN(LCOH!$C$18,J4594)&gt;=$P$48*LCOH!$C$18, MIN(LCOH!$C$18,J4594),0)</f>
        <v>1500</v>
      </c>
      <c r="L4594">
        <f t="shared" si="143"/>
        <v>878.31185249438977</v>
      </c>
      <c r="M4594">
        <f>K4594/LCOH!$C$18</f>
        <v>1</v>
      </c>
      <c r="N4594">
        <f>K4594/LCOH!$C$34</f>
        <v>28.901734104046245</v>
      </c>
    </row>
    <row r="4595" spans="1:14" x14ac:dyDescent="0.35">
      <c r="A4595">
        <f>'Profilo fotovoltaico'!B4597*LCOH!$C$20</f>
        <v>561</v>
      </c>
      <c r="B4595">
        <f>'Profilo eolico'!B4597*LCOH!$C$21</f>
        <v>18.2</v>
      </c>
      <c r="C4595">
        <f>$P$35*'Profilo fotovoltaico'!B4597</f>
        <v>4125.9374372559787</v>
      </c>
      <c r="D4595">
        <f>$Q$37*'Profilo eolico'!B4597</f>
        <v>106.19035508012588</v>
      </c>
      <c r="E4595">
        <f>$P$39*'Profilo fotovoltaico'!B4597+'Approvvigionamento energia'!$Q$39*'Profilo eolico'!B4597</f>
        <v>1111.1271256240891</v>
      </c>
      <c r="F4595">
        <f>$P$41*'Profilo fotovoltaico'!B4597+'Approvvigionamento energia'!$Q$41*'Profilo eolico'!B4597</f>
        <v>2116.0638961680525</v>
      </c>
      <c r="G4595">
        <f>$P$43*'Profilo fotovoltaico'!B4597+'Approvvigionamento energia'!$Q$43*'Profilo eolico'!B4597</f>
        <v>3121.0006667120156</v>
      </c>
      <c r="H4595">
        <f t="shared" si="142"/>
        <v>1138.4335154826958</v>
      </c>
      <c r="I4595">
        <f>IF(LCOH!$C$28=Menu!$A$1,'Approvvigionamento energia'!C4595,0)+IF(LCOH!$C$28=Menu!$A$2,'Approvvigionamento energia'!D4595,0)+IF(LCOH!$C$28=Menu!$A$3,'Approvvigionamento energia'!E4595,0)+IF(LCOH!$C$28=Menu!$A$4,'Approvvigionamento energia'!F4595,0)+IF(LCOH!$C$28=Menu!$A$5,'Approvvigionamento energia'!G4595,0)+IF(LCOH!$C$28=Menu!$A$6,'Approvvigionamento energia'!H4595,0)</f>
        <v>2116.0638961680525</v>
      </c>
      <c r="J4595">
        <f>'Approvvigionamento energia'!A4595+'Approvvigionamento energia'!B4595+'Approvvigionamento energia'!I4595</f>
        <v>2695.2638961680523</v>
      </c>
      <c r="K4595">
        <f>IF(MIN(LCOH!$C$18,J4595)&gt;=$P$48*LCOH!$C$18, MIN(LCOH!$C$18,J4595),0)</f>
        <v>1500</v>
      </c>
      <c r="L4595">
        <f t="shared" si="143"/>
        <v>1195.2638961680523</v>
      </c>
      <c r="M4595">
        <f>K4595/LCOH!$C$18</f>
        <v>1</v>
      </c>
      <c r="N4595">
        <f>K4595/LCOH!$C$34</f>
        <v>28.901734104046245</v>
      </c>
    </row>
    <row r="4596" spans="1:14" x14ac:dyDescent="0.35">
      <c r="A4596">
        <f>'Profilo fotovoltaico'!B4598*LCOH!$C$20</f>
        <v>597</v>
      </c>
      <c r="B4596">
        <f>'Profilo eolico'!B4598*LCOH!$C$21</f>
        <v>23.099999999999998</v>
      </c>
      <c r="C4596">
        <f>$P$35*'Profilo fotovoltaico'!B4598</f>
        <v>4390.7034760103725</v>
      </c>
      <c r="D4596">
        <f>$Q$37*'Profilo eolico'!B4598</f>
        <v>134.78006606323669</v>
      </c>
      <c r="E4596">
        <f>$P$39*'Profilo fotovoltaico'!B4598+'Approvvigionamento energia'!$Q$39*'Profilo eolico'!B4598</f>
        <v>1198.7609185500207</v>
      </c>
      <c r="F4596">
        <f>$P$41*'Profilo fotovoltaico'!B4598+'Approvvigionamento energia'!$Q$41*'Profilo eolico'!B4598</f>
        <v>2262.7417710368045</v>
      </c>
      <c r="G4596">
        <f>$P$43*'Profilo fotovoltaico'!B4598+'Approvvigionamento energia'!$Q$43*'Profilo eolico'!B4598</f>
        <v>3326.7226235235889</v>
      </c>
      <c r="H4596">
        <f t="shared" si="142"/>
        <v>1138.4335154826958</v>
      </c>
      <c r="I4596">
        <f>IF(LCOH!$C$28=Menu!$A$1,'Approvvigionamento energia'!C4596,0)+IF(LCOH!$C$28=Menu!$A$2,'Approvvigionamento energia'!D4596,0)+IF(LCOH!$C$28=Menu!$A$3,'Approvvigionamento energia'!E4596,0)+IF(LCOH!$C$28=Menu!$A$4,'Approvvigionamento energia'!F4596,0)+IF(LCOH!$C$28=Menu!$A$5,'Approvvigionamento energia'!G4596,0)+IF(LCOH!$C$28=Menu!$A$6,'Approvvigionamento energia'!H4596,0)</f>
        <v>2262.7417710368045</v>
      </c>
      <c r="J4596">
        <f>'Approvvigionamento energia'!A4596+'Approvvigionamento energia'!B4596+'Approvvigionamento energia'!I4596</f>
        <v>2882.8417710368044</v>
      </c>
      <c r="K4596">
        <f>IF(MIN(LCOH!$C$18,J4596)&gt;=$P$48*LCOH!$C$18, MIN(LCOH!$C$18,J4596),0)</f>
        <v>1500</v>
      </c>
      <c r="L4596">
        <f t="shared" si="143"/>
        <v>1382.8417710368044</v>
      </c>
      <c r="M4596">
        <f>K4596/LCOH!$C$18</f>
        <v>1</v>
      </c>
      <c r="N4596">
        <f>K4596/LCOH!$C$34</f>
        <v>28.901734104046245</v>
      </c>
    </row>
    <row r="4597" spans="1:14" x14ac:dyDescent="0.35">
      <c r="A4597">
        <f>'Profilo fotovoltaico'!B4599*LCOH!$C$20</f>
        <v>594</v>
      </c>
      <c r="B4597">
        <f>'Profilo eolico'!B4599*LCOH!$C$21</f>
        <v>27.5</v>
      </c>
      <c r="C4597">
        <f>$P$35*'Profilo fotovoltaico'!B4599</f>
        <v>4368.6396394475069</v>
      </c>
      <c r="D4597">
        <f>$Q$37*'Profilo eolico'!B4599</f>
        <v>160.4524595990913</v>
      </c>
      <c r="E4597">
        <f>$P$39*'Profilo fotovoltaico'!B4599+'Approvvigionamento energia'!$Q$39*'Profilo eolico'!B4599</f>
        <v>1212.4992545611951</v>
      </c>
      <c r="F4597">
        <f>$P$41*'Profilo fotovoltaico'!B4599+'Approvvigionamento energia'!$Q$41*'Profilo eolico'!B4599</f>
        <v>2264.5460495232992</v>
      </c>
      <c r="G4597">
        <f>$P$43*'Profilo fotovoltaico'!B4599+'Approvvigionamento energia'!$Q$43*'Profilo eolico'!B4599</f>
        <v>3316.592844485403</v>
      </c>
      <c r="H4597">
        <f t="shared" si="142"/>
        <v>1138.4335154826958</v>
      </c>
      <c r="I4597">
        <f>IF(LCOH!$C$28=Menu!$A$1,'Approvvigionamento energia'!C4597,0)+IF(LCOH!$C$28=Menu!$A$2,'Approvvigionamento energia'!D4597,0)+IF(LCOH!$C$28=Menu!$A$3,'Approvvigionamento energia'!E4597,0)+IF(LCOH!$C$28=Menu!$A$4,'Approvvigionamento energia'!F4597,0)+IF(LCOH!$C$28=Menu!$A$5,'Approvvigionamento energia'!G4597,0)+IF(LCOH!$C$28=Menu!$A$6,'Approvvigionamento energia'!H4597,0)</f>
        <v>2264.5460495232992</v>
      </c>
      <c r="J4597">
        <f>'Approvvigionamento energia'!A4597+'Approvvigionamento energia'!B4597+'Approvvigionamento energia'!I4597</f>
        <v>2886.0460495232992</v>
      </c>
      <c r="K4597">
        <f>IF(MIN(LCOH!$C$18,J4597)&gt;=$P$48*LCOH!$C$18, MIN(LCOH!$C$18,J4597),0)</f>
        <v>1500</v>
      </c>
      <c r="L4597">
        <f t="shared" si="143"/>
        <v>1386.0460495232992</v>
      </c>
      <c r="M4597">
        <f>K4597/LCOH!$C$18</f>
        <v>1</v>
      </c>
      <c r="N4597">
        <f>K4597/LCOH!$C$34</f>
        <v>28.901734104046245</v>
      </c>
    </row>
    <row r="4598" spans="1:14" x14ac:dyDescent="0.35">
      <c r="A4598">
        <f>'Profilo fotovoltaico'!B4600*LCOH!$C$20</f>
        <v>556</v>
      </c>
      <c r="B4598">
        <f>'Profilo eolico'!B4600*LCOH!$C$21</f>
        <v>28.7</v>
      </c>
      <c r="C4598">
        <f>$P$35*'Profilo fotovoltaico'!B4600</f>
        <v>4089.1643763178686</v>
      </c>
      <c r="D4598">
        <f>$Q$37*'Profilo eolico'!B4600</f>
        <v>167.45402147250618</v>
      </c>
      <c r="E4598">
        <f>$P$39*'Profilo fotovoltaico'!B4600+'Approvvigionamento energia'!$Q$39*'Profilo eolico'!B4600</f>
        <v>1147.8816101838468</v>
      </c>
      <c r="F4598">
        <f>$P$41*'Profilo fotovoltaico'!B4600+'Approvvigionamento energia'!$Q$41*'Profilo eolico'!B4600</f>
        <v>2128.3091988951874</v>
      </c>
      <c r="G4598">
        <f>$P$43*'Profilo fotovoltaico'!B4600+'Approvvigionamento energia'!$Q$43*'Profilo eolico'!B4600</f>
        <v>3108.7367876065277</v>
      </c>
      <c r="H4598">
        <f t="shared" si="142"/>
        <v>1138.4335154826958</v>
      </c>
      <c r="I4598">
        <f>IF(LCOH!$C$28=Menu!$A$1,'Approvvigionamento energia'!C4598,0)+IF(LCOH!$C$28=Menu!$A$2,'Approvvigionamento energia'!D4598,0)+IF(LCOH!$C$28=Menu!$A$3,'Approvvigionamento energia'!E4598,0)+IF(LCOH!$C$28=Menu!$A$4,'Approvvigionamento energia'!F4598,0)+IF(LCOH!$C$28=Menu!$A$5,'Approvvigionamento energia'!G4598,0)+IF(LCOH!$C$28=Menu!$A$6,'Approvvigionamento energia'!H4598,0)</f>
        <v>2128.3091988951874</v>
      </c>
      <c r="J4598">
        <f>'Approvvigionamento energia'!A4598+'Approvvigionamento energia'!B4598+'Approvvigionamento energia'!I4598</f>
        <v>2713.0091988951872</v>
      </c>
      <c r="K4598">
        <f>IF(MIN(LCOH!$C$18,J4598)&gt;=$P$48*LCOH!$C$18, MIN(LCOH!$C$18,J4598),0)</f>
        <v>1500</v>
      </c>
      <c r="L4598">
        <f t="shared" si="143"/>
        <v>1213.0091988951872</v>
      </c>
      <c r="M4598">
        <f>K4598/LCOH!$C$18</f>
        <v>1</v>
      </c>
      <c r="N4598">
        <f>K4598/LCOH!$C$34</f>
        <v>28.901734104046245</v>
      </c>
    </row>
    <row r="4599" spans="1:14" x14ac:dyDescent="0.35">
      <c r="A4599">
        <f>'Profilo fotovoltaico'!B4601*LCOH!$C$20</f>
        <v>482</v>
      </c>
      <c r="B4599">
        <f>'Profilo eolico'!B4601*LCOH!$C$21</f>
        <v>26.9</v>
      </c>
      <c r="C4599">
        <f>$P$35*'Profilo fotovoltaico'!B4601</f>
        <v>3544.9230744338352</v>
      </c>
      <c r="D4599">
        <f>$Q$37*'Profilo eolico'!B4601</f>
        <v>156.95167866238387</v>
      </c>
      <c r="E4599">
        <f>$P$39*'Profilo fotovoltaico'!B4601+'Approvvigionamento energia'!$Q$39*'Profilo eolico'!B4601</f>
        <v>1003.9445276052467</v>
      </c>
      <c r="F4599">
        <f>$P$41*'Profilo fotovoltaico'!B4601+'Approvvigionamento energia'!$Q$41*'Profilo eolico'!B4601</f>
        <v>1850.9373765481096</v>
      </c>
      <c r="G4599">
        <f>$P$43*'Profilo fotovoltaico'!B4601+'Approvvigionamento energia'!$Q$43*'Profilo eolico'!B4601</f>
        <v>2697.9302254909726</v>
      </c>
      <c r="H4599">
        <f t="shared" si="142"/>
        <v>1138.4335154826958</v>
      </c>
      <c r="I4599">
        <f>IF(LCOH!$C$28=Menu!$A$1,'Approvvigionamento energia'!C4599,0)+IF(LCOH!$C$28=Menu!$A$2,'Approvvigionamento energia'!D4599,0)+IF(LCOH!$C$28=Menu!$A$3,'Approvvigionamento energia'!E4599,0)+IF(LCOH!$C$28=Menu!$A$4,'Approvvigionamento energia'!F4599,0)+IF(LCOH!$C$28=Menu!$A$5,'Approvvigionamento energia'!G4599,0)+IF(LCOH!$C$28=Menu!$A$6,'Approvvigionamento energia'!H4599,0)</f>
        <v>1850.9373765481096</v>
      </c>
      <c r="J4599">
        <f>'Approvvigionamento energia'!A4599+'Approvvigionamento energia'!B4599+'Approvvigionamento energia'!I4599</f>
        <v>2359.8373765481097</v>
      </c>
      <c r="K4599">
        <f>IF(MIN(LCOH!$C$18,J4599)&gt;=$P$48*LCOH!$C$18, MIN(LCOH!$C$18,J4599),0)</f>
        <v>1500</v>
      </c>
      <c r="L4599">
        <f t="shared" si="143"/>
        <v>859.83737654810966</v>
      </c>
      <c r="M4599">
        <f>K4599/LCOH!$C$18</f>
        <v>1</v>
      </c>
      <c r="N4599">
        <f>K4599/LCOH!$C$34</f>
        <v>28.901734104046245</v>
      </c>
    </row>
    <row r="4600" spans="1:14" x14ac:dyDescent="0.35">
      <c r="A4600">
        <f>'Profilo fotovoltaico'!B4602*LCOH!$C$20</f>
        <v>384</v>
      </c>
      <c r="B4600">
        <f>'Profilo eolico'!B4602*LCOH!$C$21</f>
        <v>24</v>
      </c>
      <c r="C4600">
        <f>$P$35*'Profilo fotovoltaico'!B4602</f>
        <v>2824.1710800468732</v>
      </c>
      <c r="D4600">
        <f>$Q$37*'Profilo eolico'!B4602</f>
        <v>140.03123746829786</v>
      </c>
      <c r="E4600">
        <f>$P$39*'Profilo fotovoltaico'!B4602+'Approvvigionamento energia'!$Q$39*'Profilo eolico'!B4602</f>
        <v>811.06619811294172</v>
      </c>
      <c r="F4600">
        <f>$P$41*'Profilo fotovoltaico'!B4602+'Approvvigionamento energia'!$Q$41*'Profilo eolico'!B4602</f>
        <v>1482.1011587575856</v>
      </c>
      <c r="G4600">
        <f>$P$43*'Profilo fotovoltaico'!B4602+'Approvvigionamento energia'!$Q$43*'Profilo eolico'!B4602</f>
        <v>2153.1361194022293</v>
      </c>
      <c r="H4600">
        <f t="shared" si="142"/>
        <v>1138.4335154826958</v>
      </c>
      <c r="I4600">
        <f>IF(LCOH!$C$28=Menu!$A$1,'Approvvigionamento energia'!C4600,0)+IF(LCOH!$C$28=Menu!$A$2,'Approvvigionamento energia'!D4600,0)+IF(LCOH!$C$28=Menu!$A$3,'Approvvigionamento energia'!E4600,0)+IF(LCOH!$C$28=Menu!$A$4,'Approvvigionamento energia'!F4600,0)+IF(LCOH!$C$28=Menu!$A$5,'Approvvigionamento energia'!G4600,0)+IF(LCOH!$C$28=Menu!$A$6,'Approvvigionamento energia'!H4600,0)</f>
        <v>1482.1011587575856</v>
      </c>
      <c r="J4600">
        <f>'Approvvigionamento energia'!A4600+'Approvvigionamento energia'!B4600+'Approvvigionamento energia'!I4600</f>
        <v>1890.1011587575856</v>
      </c>
      <c r="K4600">
        <f>IF(MIN(LCOH!$C$18,J4600)&gt;=$P$48*LCOH!$C$18, MIN(LCOH!$C$18,J4600),0)</f>
        <v>1500</v>
      </c>
      <c r="L4600">
        <f t="shared" si="143"/>
        <v>390.10115875758561</v>
      </c>
      <c r="M4600">
        <f>K4600/LCOH!$C$18</f>
        <v>1</v>
      </c>
      <c r="N4600">
        <f>K4600/LCOH!$C$34</f>
        <v>28.901734104046245</v>
      </c>
    </row>
    <row r="4601" spans="1:14" x14ac:dyDescent="0.35">
      <c r="A4601">
        <f>'Profilo fotovoltaico'!B4603*LCOH!$C$20</f>
        <v>277</v>
      </c>
      <c r="B4601">
        <f>'Profilo eolico'!B4603*LCOH!$C$21</f>
        <v>24.2</v>
      </c>
      <c r="C4601">
        <f>$P$35*'Profilo fotovoltaico'!B4603</f>
        <v>2037.2275759713123</v>
      </c>
      <c r="D4601">
        <f>$Q$37*'Profilo eolico'!B4603</f>
        <v>141.19816444720033</v>
      </c>
      <c r="E4601">
        <f>$P$39*'Profilo fotovoltaico'!B4603+'Approvvigionamento energia'!$Q$39*'Profilo eolico'!B4603</f>
        <v>615.20551732822832</v>
      </c>
      <c r="F4601">
        <f>$P$41*'Profilo fotovoltaico'!B4603+'Approvvigionamento energia'!$Q$41*'Profilo eolico'!B4603</f>
        <v>1089.2128702092564</v>
      </c>
      <c r="G4601">
        <f>$P$43*'Profilo fotovoltaico'!B4603+'Approvvigionamento energia'!$Q$43*'Profilo eolico'!B4603</f>
        <v>1563.2202230902844</v>
      </c>
      <c r="H4601">
        <f t="shared" si="142"/>
        <v>1138.4335154826958</v>
      </c>
      <c r="I4601">
        <f>IF(LCOH!$C$28=Menu!$A$1,'Approvvigionamento energia'!C4601,0)+IF(LCOH!$C$28=Menu!$A$2,'Approvvigionamento energia'!D4601,0)+IF(LCOH!$C$28=Menu!$A$3,'Approvvigionamento energia'!E4601,0)+IF(LCOH!$C$28=Menu!$A$4,'Approvvigionamento energia'!F4601,0)+IF(LCOH!$C$28=Menu!$A$5,'Approvvigionamento energia'!G4601,0)+IF(LCOH!$C$28=Menu!$A$6,'Approvvigionamento energia'!H4601,0)</f>
        <v>1089.2128702092564</v>
      </c>
      <c r="J4601">
        <f>'Approvvigionamento energia'!A4601+'Approvvigionamento energia'!B4601+'Approvvigionamento energia'!I4601</f>
        <v>1390.4128702092564</v>
      </c>
      <c r="K4601">
        <f>IF(MIN(LCOH!$C$18,J4601)&gt;=$P$48*LCOH!$C$18, MIN(LCOH!$C$18,J4601),0)</f>
        <v>1390.4128702092564</v>
      </c>
      <c r="L4601">
        <f t="shared" si="143"/>
        <v>0</v>
      </c>
      <c r="M4601">
        <f>K4601/LCOH!$C$18</f>
        <v>0.92694191347283761</v>
      </c>
      <c r="N4601">
        <f>K4601/LCOH!$C$34</f>
        <v>26.790228713087792</v>
      </c>
    </row>
    <row r="4602" spans="1:14" x14ac:dyDescent="0.35">
      <c r="A4602">
        <f>'Profilo fotovoltaico'!B4604*LCOH!$C$20</f>
        <v>168</v>
      </c>
      <c r="B4602">
        <f>'Profilo eolico'!B4604*LCOH!$C$21</f>
        <v>26.9</v>
      </c>
      <c r="C4602">
        <f>$P$35*'Profilo fotovoltaico'!B4604</f>
        <v>1235.5748475205071</v>
      </c>
      <c r="D4602">
        <f>$Q$37*'Profilo eolico'!B4604</f>
        <v>156.95167866238387</v>
      </c>
      <c r="E4602">
        <f>$P$39*'Profilo fotovoltaico'!B4604+'Approvvigionamento energia'!$Q$39*'Profilo eolico'!B4604</f>
        <v>426.60747087691465</v>
      </c>
      <c r="F4602">
        <f>$P$41*'Profilo fotovoltaico'!B4604+'Approvvigionamento energia'!$Q$41*'Profilo eolico'!B4604</f>
        <v>696.26326309144542</v>
      </c>
      <c r="G4602">
        <f>$P$43*'Profilo fotovoltaico'!B4604+'Approvvigionamento energia'!$Q$43*'Profilo eolico'!B4604</f>
        <v>965.91905530597626</v>
      </c>
      <c r="H4602">
        <f t="shared" si="142"/>
        <v>1138.4335154826958</v>
      </c>
      <c r="I4602">
        <f>IF(LCOH!$C$28=Menu!$A$1,'Approvvigionamento energia'!C4602,0)+IF(LCOH!$C$28=Menu!$A$2,'Approvvigionamento energia'!D4602,0)+IF(LCOH!$C$28=Menu!$A$3,'Approvvigionamento energia'!E4602,0)+IF(LCOH!$C$28=Menu!$A$4,'Approvvigionamento energia'!F4602,0)+IF(LCOH!$C$28=Menu!$A$5,'Approvvigionamento energia'!G4602,0)+IF(LCOH!$C$28=Menu!$A$6,'Approvvigionamento energia'!H4602,0)</f>
        <v>696.26326309144542</v>
      </c>
      <c r="J4602">
        <f>'Approvvigionamento energia'!A4602+'Approvvigionamento energia'!B4602+'Approvvigionamento energia'!I4602</f>
        <v>891.1632630914454</v>
      </c>
      <c r="K4602">
        <f>IF(MIN(LCOH!$C$18,J4602)&gt;=$P$48*LCOH!$C$18, MIN(LCOH!$C$18,J4602),0)</f>
        <v>891.1632630914454</v>
      </c>
      <c r="L4602">
        <f t="shared" si="143"/>
        <v>0</v>
      </c>
      <c r="M4602">
        <f>K4602/LCOH!$C$18</f>
        <v>0.59410884206096359</v>
      </c>
      <c r="N4602">
        <f>K4602/LCOH!$C$34</f>
        <v>17.170775782108777</v>
      </c>
    </row>
    <row r="4603" spans="1:14" x14ac:dyDescent="0.35">
      <c r="A4603">
        <f>'Profilo fotovoltaico'!B4605*LCOH!$C$20</f>
        <v>69</v>
      </c>
      <c r="B4603">
        <f>'Profilo eolico'!B4605*LCOH!$C$21</f>
        <v>37.199999999999996</v>
      </c>
      <c r="C4603">
        <f>$P$35*'Profilo fotovoltaico'!B4605</f>
        <v>507.4682409459225</v>
      </c>
      <c r="D4603">
        <f>$Q$37*'Profilo eolico'!B4605</f>
        <v>217.04841807586166</v>
      </c>
      <c r="E4603">
        <f>$P$39*'Profilo fotovoltaico'!B4605+'Approvvigionamento energia'!$Q$39*'Profilo eolico'!B4605</f>
        <v>289.65337379337689</v>
      </c>
      <c r="F4603">
        <f>$P$41*'Profilo fotovoltaico'!B4605+'Approvvigionamento energia'!$Q$41*'Profilo eolico'!B4605</f>
        <v>362.25832951089205</v>
      </c>
      <c r="G4603">
        <f>$P$43*'Profilo fotovoltaico'!B4605+'Approvvigionamento energia'!$Q$43*'Profilo eolico'!B4605</f>
        <v>434.86328522840734</v>
      </c>
      <c r="H4603">
        <f t="shared" si="142"/>
        <v>1138.4335154826958</v>
      </c>
      <c r="I4603">
        <f>IF(LCOH!$C$28=Menu!$A$1,'Approvvigionamento energia'!C4603,0)+IF(LCOH!$C$28=Menu!$A$2,'Approvvigionamento energia'!D4603,0)+IF(LCOH!$C$28=Menu!$A$3,'Approvvigionamento energia'!E4603,0)+IF(LCOH!$C$28=Menu!$A$4,'Approvvigionamento energia'!F4603,0)+IF(LCOH!$C$28=Menu!$A$5,'Approvvigionamento energia'!G4603,0)+IF(LCOH!$C$28=Menu!$A$6,'Approvvigionamento energia'!H4603,0)</f>
        <v>362.25832951089205</v>
      </c>
      <c r="J4603">
        <f>'Approvvigionamento energia'!A4603+'Approvvigionamento energia'!B4603+'Approvvigionamento energia'!I4603</f>
        <v>468.45832951089204</v>
      </c>
      <c r="K4603">
        <f>IF(MIN(LCOH!$C$18,J4603)&gt;=$P$48*LCOH!$C$18, MIN(LCOH!$C$18,J4603),0)</f>
        <v>468.45832951089204</v>
      </c>
      <c r="L4603">
        <f t="shared" si="143"/>
        <v>0</v>
      </c>
      <c r="M4603">
        <f>K4603/LCOH!$C$18</f>
        <v>0.31230555300726137</v>
      </c>
      <c r="N4603">
        <f>K4603/LCOH!$C$34</f>
        <v>9.0261720522329885</v>
      </c>
    </row>
    <row r="4604" spans="1:14" x14ac:dyDescent="0.35">
      <c r="A4604">
        <f>'Profilo fotovoltaico'!B4606*LCOH!$C$20</f>
        <v>8</v>
      </c>
      <c r="B4604">
        <f>'Profilo eolico'!B4606*LCOH!$C$21</f>
        <v>46.6</v>
      </c>
      <c r="C4604">
        <f>$P$35*'Profilo fotovoltaico'!B4606</f>
        <v>58.836897500976519</v>
      </c>
      <c r="D4604">
        <f>$Q$37*'Profilo eolico'!B4606</f>
        <v>271.89398608427837</v>
      </c>
      <c r="E4604">
        <f>$P$39*'Profilo fotovoltaico'!B4606+'Approvvigionamento energia'!$Q$39*'Profilo eolico'!B4606</f>
        <v>218.62971393845291</v>
      </c>
      <c r="F4604">
        <f>$P$41*'Profilo fotovoltaico'!B4606+'Approvvigionamento energia'!$Q$41*'Profilo eolico'!B4606</f>
        <v>165.36544179262745</v>
      </c>
      <c r="G4604">
        <f>$P$43*'Profilo fotovoltaico'!B4606+'Approvvigionamento energia'!$Q$43*'Profilo eolico'!B4606</f>
        <v>112.10116964680199</v>
      </c>
      <c r="H4604">
        <f t="shared" si="142"/>
        <v>1138.4335154826958</v>
      </c>
      <c r="I4604">
        <f>IF(LCOH!$C$28=Menu!$A$1,'Approvvigionamento energia'!C4604,0)+IF(LCOH!$C$28=Menu!$A$2,'Approvvigionamento energia'!D4604,0)+IF(LCOH!$C$28=Menu!$A$3,'Approvvigionamento energia'!E4604,0)+IF(LCOH!$C$28=Menu!$A$4,'Approvvigionamento energia'!F4604,0)+IF(LCOH!$C$28=Menu!$A$5,'Approvvigionamento energia'!G4604,0)+IF(LCOH!$C$28=Menu!$A$6,'Approvvigionamento energia'!H4604,0)</f>
        <v>165.36544179262745</v>
      </c>
      <c r="J4604">
        <f>'Approvvigionamento energia'!A4604+'Approvvigionamento energia'!B4604+'Approvvigionamento energia'!I4604</f>
        <v>219.96544179262744</v>
      </c>
      <c r="K4604">
        <f>IF(MIN(LCOH!$C$18,J4604)&gt;=$P$48*LCOH!$C$18, MIN(LCOH!$C$18,J4604),0)</f>
        <v>0</v>
      </c>
      <c r="L4604">
        <f t="shared" si="143"/>
        <v>219.96544179262744</v>
      </c>
      <c r="M4604">
        <f>K4604/LCOH!$C$18</f>
        <v>0</v>
      </c>
      <c r="N4604">
        <f>K4604/LCOH!$C$34</f>
        <v>0</v>
      </c>
    </row>
    <row r="4605" spans="1:14" x14ac:dyDescent="0.35">
      <c r="A4605">
        <f>'Profilo fotovoltaico'!B4607*LCOH!$C$20</f>
        <v>0</v>
      </c>
      <c r="B4605">
        <f>'Profilo eolico'!B4607*LCOH!$C$21</f>
        <v>38.4</v>
      </c>
      <c r="C4605">
        <f>$P$35*'Profilo fotovoltaico'!B4607</f>
        <v>0</v>
      </c>
      <c r="D4605">
        <f>$Q$37*'Profilo eolico'!B4607</f>
        <v>224.04997994927655</v>
      </c>
      <c r="E4605">
        <f>$P$39*'Profilo fotovoltaico'!B4607+'Approvvigionamento energia'!$Q$39*'Profilo eolico'!B4607</f>
        <v>168.0374849619574</v>
      </c>
      <c r="F4605">
        <f>$P$41*'Profilo fotovoltaico'!B4607+'Approvvigionamento energia'!$Q$41*'Profilo eolico'!B4607</f>
        <v>112.02498997463827</v>
      </c>
      <c r="G4605">
        <f>$P$43*'Profilo fotovoltaico'!B4607+'Approvvigionamento energia'!$Q$43*'Profilo eolico'!B4607</f>
        <v>56.012494987319137</v>
      </c>
      <c r="H4605">
        <f t="shared" si="142"/>
        <v>1138.4335154826958</v>
      </c>
      <c r="I4605">
        <f>IF(LCOH!$C$28=Menu!$A$1,'Approvvigionamento energia'!C4605,0)+IF(LCOH!$C$28=Menu!$A$2,'Approvvigionamento energia'!D4605,0)+IF(LCOH!$C$28=Menu!$A$3,'Approvvigionamento energia'!E4605,0)+IF(LCOH!$C$28=Menu!$A$4,'Approvvigionamento energia'!F4605,0)+IF(LCOH!$C$28=Menu!$A$5,'Approvvigionamento energia'!G4605,0)+IF(LCOH!$C$28=Menu!$A$6,'Approvvigionamento energia'!H4605,0)</f>
        <v>112.02498997463827</v>
      </c>
      <c r="J4605">
        <f>'Approvvigionamento energia'!A4605+'Approvvigionamento energia'!B4605+'Approvvigionamento energia'!I4605</f>
        <v>150.42498997463827</v>
      </c>
      <c r="K4605">
        <f>IF(MIN(LCOH!$C$18,J4605)&gt;=$P$48*LCOH!$C$18, MIN(LCOH!$C$18,J4605),0)</f>
        <v>0</v>
      </c>
      <c r="L4605">
        <f t="shared" si="143"/>
        <v>150.42498997463827</v>
      </c>
      <c r="M4605">
        <f>K4605/LCOH!$C$18</f>
        <v>0</v>
      </c>
      <c r="N4605">
        <f>K4605/LCOH!$C$34</f>
        <v>0</v>
      </c>
    </row>
    <row r="4606" spans="1:14" x14ac:dyDescent="0.35">
      <c r="A4606">
        <f>'Profilo fotovoltaico'!B4608*LCOH!$C$20</f>
        <v>0</v>
      </c>
      <c r="B4606">
        <f>'Profilo eolico'!B4608*LCOH!$C$21</f>
        <v>29.4</v>
      </c>
      <c r="C4606">
        <f>$P$35*'Profilo fotovoltaico'!B4608</f>
        <v>0</v>
      </c>
      <c r="D4606">
        <f>$Q$37*'Profilo eolico'!B4608</f>
        <v>171.53826589866489</v>
      </c>
      <c r="E4606">
        <f>$P$39*'Profilo fotovoltaico'!B4608+'Approvvigionamento energia'!$Q$39*'Profilo eolico'!B4608</f>
        <v>128.65369942399866</v>
      </c>
      <c r="F4606">
        <f>$P$41*'Profilo fotovoltaico'!B4608+'Approvvigionamento energia'!$Q$41*'Profilo eolico'!B4608</f>
        <v>85.769132949332445</v>
      </c>
      <c r="G4606">
        <f>$P$43*'Profilo fotovoltaico'!B4608+'Approvvigionamento energia'!$Q$43*'Profilo eolico'!B4608</f>
        <v>42.884566474666222</v>
      </c>
      <c r="H4606">
        <f t="shared" si="142"/>
        <v>1138.4335154826958</v>
      </c>
      <c r="I4606">
        <f>IF(LCOH!$C$28=Menu!$A$1,'Approvvigionamento energia'!C4606,0)+IF(LCOH!$C$28=Menu!$A$2,'Approvvigionamento energia'!D4606,0)+IF(LCOH!$C$28=Menu!$A$3,'Approvvigionamento energia'!E4606,0)+IF(LCOH!$C$28=Menu!$A$4,'Approvvigionamento energia'!F4606,0)+IF(LCOH!$C$28=Menu!$A$5,'Approvvigionamento energia'!G4606,0)+IF(LCOH!$C$28=Menu!$A$6,'Approvvigionamento energia'!H4606,0)</f>
        <v>85.769132949332445</v>
      </c>
      <c r="J4606">
        <f>'Approvvigionamento energia'!A4606+'Approvvigionamento energia'!B4606+'Approvvigionamento energia'!I4606</f>
        <v>115.16913294933244</v>
      </c>
      <c r="K4606">
        <f>IF(MIN(LCOH!$C$18,J4606)&gt;=$P$48*LCOH!$C$18, MIN(LCOH!$C$18,J4606),0)</f>
        <v>0</v>
      </c>
      <c r="L4606">
        <f t="shared" si="143"/>
        <v>115.16913294933244</v>
      </c>
      <c r="M4606">
        <f>K4606/LCOH!$C$18</f>
        <v>0</v>
      </c>
      <c r="N4606">
        <f>K4606/LCOH!$C$34</f>
        <v>0</v>
      </c>
    </row>
    <row r="4607" spans="1:14" x14ac:dyDescent="0.35">
      <c r="A4607">
        <f>'Profilo fotovoltaico'!B4609*LCOH!$C$20</f>
        <v>0</v>
      </c>
      <c r="B4607">
        <f>'Profilo eolico'!B4609*LCOH!$C$21</f>
        <v>20.9</v>
      </c>
      <c r="C4607">
        <f>$P$35*'Profilo fotovoltaico'!B4609</f>
        <v>0</v>
      </c>
      <c r="D4607">
        <f>$Q$37*'Profilo eolico'!B4609</f>
        <v>121.94386929530938</v>
      </c>
      <c r="E4607">
        <f>$P$39*'Profilo fotovoltaico'!B4609+'Approvvigionamento energia'!$Q$39*'Profilo eolico'!B4609</f>
        <v>91.45790197148203</v>
      </c>
      <c r="F4607">
        <f>$P$41*'Profilo fotovoltaico'!B4609+'Approvvigionamento energia'!$Q$41*'Profilo eolico'!B4609</f>
        <v>60.971934647654692</v>
      </c>
      <c r="G4607">
        <f>$P$43*'Profilo fotovoltaico'!B4609+'Approvvigionamento energia'!$Q$43*'Profilo eolico'!B4609</f>
        <v>30.485967323827346</v>
      </c>
      <c r="H4607">
        <f t="shared" si="142"/>
        <v>1138.4335154826958</v>
      </c>
      <c r="I4607">
        <f>IF(LCOH!$C$28=Menu!$A$1,'Approvvigionamento energia'!C4607,0)+IF(LCOH!$C$28=Menu!$A$2,'Approvvigionamento energia'!D4607,0)+IF(LCOH!$C$28=Menu!$A$3,'Approvvigionamento energia'!E4607,0)+IF(LCOH!$C$28=Menu!$A$4,'Approvvigionamento energia'!F4607,0)+IF(LCOH!$C$28=Menu!$A$5,'Approvvigionamento energia'!G4607,0)+IF(LCOH!$C$28=Menu!$A$6,'Approvvigionamento energia'!H4607,0)</f>
        <v>60.971934647654692</v>
      </c>
      <c r="J4607">
        <f>'Approvvigionamento energia'!A4607+'Approvvigionamento energia'!B4607+'Approvvigionamento energia'!I4607</f>
        <v>81.871934647654683</v>
      </c>
      <c r="K4607">
        <f>IF(MIN(LCOH!$C$18,J4607)&gt;=$P$48*LCOH!$C$18, MIN(LCOH!$C$18,J4607),0)</f>
        <v>0</v>
      </c>
      <c r="L4607">
        <f t="shared" si="143"/>
        <v>81.871934647654683</v>
      </c>
      <c r="M4607">
        <f>K4607/LCOH!$C$18</f>
        <v>0</v>
      </c>
      <c r="N4607">
        <f>K4607/LCOH!$C$34</f>
        <v>0</v>
      </c>
    </row>
    <row r="4608" spans="1:14" x14ac:dyDescent="0.35">
      <c r="A4608">
        <f>'Profilo fotovoltaico'!B4610*LCOH!$C$20</f>
        <v>0</v>
      </c>
      <c r="B4608">
        <f>'Profilo eolico'!B4610*LCOH!$C$21</f>
        <v>14.9</v>
      </c>
      <c r="C4608">
        <f>$P$35*'Profilo fotovoltaico'!B4610</f>
        <v>0</v>
      </c>
      <c r="D4608">
        <f>$Q$37*'Profilo eolico'!B4610</f>
        <v>86.936059928234926</v>
      </c>
      <c r="E4608">
        <f>$P$39*'Profilo fotovoltaico'!B4610+'Approvvigionamento energia'!$Q$39*'Profilo eolico'!B4610</f>
        <v>65.202044946176187</v>
      </c>
      <c r="F4608">
        <f>$P$41*'Profilo fotovoltaico'!B4610+'Approvvigionamento energia'!$Q$41*'Profilo eolico'!B4610</f>
        <v>43.468029964117463</v>
      </c>
      <c r="G4608">
        <f>$P$43*'Profilo fotovoltaico'!B4610+'Approvvigionamento energia'!$Q$43*'Profilo eolico'!B4610</f>
        <v>21.734014982058731</v>
      </c>
      <c r="H4608">
        <f t="shared" si="142"/>
        <v>1138.4335154826958</v>
      </c>
      <c r="I4608">
        <f>IF(LCOH!$C$28=Menu!$A$1,'Approvvigionamento energia'!C4608,0)+IF(LCOH!$C$28=Menu!$A$2,'Approvvigionamento energia'!D4608,0)+IF(LCOH!$C$28=Menu!$A$3,'Approvvigionamento energia'!E4608,0)+IF(LCOH!$C$28=Menu!$A$4,'Approvvigionamento energia'!F4608,0)+IF(LCOH!$C$28=Menu!$A$5,'Approvvigionamento energia'!G4608,0)+IF(LCOH!$C$28=Menu!$A$6,'Approvvigionamento energia'!H4608,0)</f>
        <v>43.468029964117463</v>
      </c>
      <c r="J4608">
        <f>'Approvvigionamento energia'!A4608+'Approvvigionamento energia'!B4608+'Approvvigionamento energia'!I4608</f>
        <v>58.368029964117461</v>
      </c>
      <c r="K4608">
        <f>IF(MIN(LCOH!$C$18,J4608)&gt;=$P$48*LCOH!$C$18, MIN(LCOH!$C$18,J4608),0)</f>
        <v>0</v>
      </c>
      <c r="L4608">
        <f t="shared" si="143"/>
        <v>58.368029964117461</v>
      </c>
      <c r="M4608">
        <f>K4608/LCOH!$C$18</f>
        <v>0</v>
      </c>
      <c r="N4608">
        <f>K4608/LCOH!$C$34</f>
        <v>0</v>
      </c>
    </row>
    <row r="4609" spans="1:14" x14ac:dyDescent="0.35">
      <c r="A4609">
        <f>'Profilo fotovoltaico'!B4611*LCOH!$C$20</f>
        <v>0</v>
      </c>
      <c r="B4609">
        <f>'Profilo eolico'!B4611*LCOH!$C$21</f>
        <v>12.9</v>
      </c>
      <c r="C4609">
        <f>$P$35*'Profilo fotovoltaico'!B4611</f>
        <v>0</v>
      </c>
      <c r="D4609">
        <f>$Q$37*'Profilo eolico'!B4611</f>
        <v>75.266790139210102</v>
      </c>
      <c r="E4609">
        <f>$P$39*'Profilo fotovoltaico'!B4611+'Approvvigionamento energia'!$Q$39*'Profilo eolico'!B4611</f>
        <v>56.450092604407573</v>
      </c>
      <c r="F4609">
        <f>$P$41*'Profilo fotovoltaico'!B4611+'Approvvigionamento energia'!$Q$41*'Profilo eolico'!B4611</f>
        <v>37.633395069605051</v>
      </c>
      <c r="G4609">
        <f>$P$43*'Profilo fotovoltaico'!B4611+'Approvvigionamento energia'!$Q$43*'Profilo eolico'!B4611</f>
        <v>18.816697534802525</v>
      </c>
      <c r="H4609">
        <f t="shared" si="142"/>
        <v>1138.4335154826958</v>
      </c>
      <c r="I4609">
        <f>IF(LCOH!$C$28=Menu!$A$1,'Approvvigionamento energia'!C4609,0)+IF(LCOH!$C$28=Menu!$A$2,'Approvvigionamento energia'!D4609,0)+IF(LCOH!$C$28=Menu!$A$3,'Approvvigionamento energia'!E4609,0)+IF(LCOH!$C$28=Menu!$A$4,'Approvvigionamento energia'!F4609,0)+IF(LCOH!$C$28=Menu!$A$5,'Approvvigionamento energia'!G4609,0)+IF(LCOH!$C$28=Menu!$A$6,'Approvvigionamento energia'!H4609,0)</f>
        <v>37.633395069605051</v>
      </c>
      <c r="J4609">
        <f>'Approvvigionamento energia'!A4609+'Approvvigionamento energia'!B4609+'Approvvigionamento energia'!I4609</f>
        <v>50.533395069605049</v>
      </c>
      <c r="K4609">
        <f>IF(MIN(LCOH!$C$18,J4609)&gt;=$P$48*LCOH!$C$18, MIN(LCOH!$C$18,J4609),0)</f>
        <v>0</v>
      </c>
      <c r="L4609">
        <f t="shared" si="143"/>
        <v>50.533395069605049</v>
      </c>
      <c r="M4609">
        <f>K4609/LCOH!$C$18</f>
        <v>0</v>
      </c>
      <c r="N4609">
        <f>K4609/LCOH!$C$34</f>
        <v>0</v>
      </c>
    </row>
    <row r="4610" spans="1:14" x14ac:dyDescent="0.35">
      <c r="A4610">
        <f>'Profilo fotovoltaico'!B4612*LCOH!$C$20</f>
        <v>0</v>
      </c>
      <c r="B4610">
        <f>'Profilo eolico'!B4612*LCOH!$C$21</f>
        <v>13.299999999999999</v>
      </c>
      <c r="C4610">
        <f>$P$35*'Profilo fotovoltaico'!B4612</f>
        <v>0</v>
      </c>
      <c r="D4610">
        <f>$Q$37*'Profilo eolico'!B4612</f>
        <v>77.600644097015063</v>
      </c>
      <c r="E4610">
        <f>$P$39*'Profilo fotovoltaico'!B4612+'Approvvigionamento energia'!$Q$39*'Profilo eolico'!B4612</f>
        <v>58.200483072761294</v>
      </c>
      <c r="F4610">
        <f>$P$41*'Profilo fotovoltaico'!B4612+'Approvvigionamento energia'!$Q$41*'Profilo eolico'!B4612</f>
        <v>38.800322048507532</v>
      </c>
      <c r="G4610">
        <f>$P$43*'Profilo fotovoltaico'!B4612+'Approvvigionamento energia'!$Q$43*'Profilo eolico'!B4612</f>
        <v>19.400161024253766</v>
      </c>
      <c r="H4610">
        <f t="shared" ref="H4610:H4673" si="144">$P$45</f>
        <v>1138.4335154826958</v>
      </c>
      <c r="I4610">
        <f>IF(LCOH!$C$28=Menu!$A$1,'Approvvigionamento energia'!C4610,0)+IF(LCOH!$C$28=Menu!$A$2,'Approvvigionamento energia'!D4610,0)+IF(LCOH!$C$28=Menu!$A$3,'Approvvigionamento energia'!E4610,0)+IF(LCOH!$C$28=Menu!$A$4,'Approvvigionamento energia'!F4610,0)+IF(LCOH!$C$28=Menu!$A$5,'Approvvigionamento energia'!G4610,0)+IF(LCOH!$C$28=Menu!$A$6,'Approvvigionamento energia'!H4610,0)</f>
        <v>38.800322048507532</v>
      </c>
      <c r="J4610">
        <f>'Approvvigionamento energia'!A4610+'Approvvigionamento energia'!B4610+'Approvvigionamento energia'!I4610</f>
        <v>52.100322048507529</v>
      </c>
      <c r="K4610">
        <f>IF(MIN(LCOH!$C$18,J4610)&gt;=$P$48*LCOH!$C$18, MIN(LCOH!$C$18,J4610),0)</f>
        <v>0</v>
      </c>
      <c r="L4610">
        <f t="shared" si="143"/>
        <v>52.100322048507529</v>
      </c>
      <c r="M4610">
        <f>K4610/LCOH!$C$18</f>
        <v>0</v>
      </c>
      <c r="N4610">
        <f>K4610/LCOH!$C$34</f>
        <v>0</v>
      </c>
    </row>
    <row r="4611" spans="1:14" x14ac:dyDescent="0.35">
      <c r="A4611">
        <f>'Profilo fotovoltaico'!B4613*LCOH!$C$20</f>
        <v>0</v>
      </c>
      <c r="B4611">
        <f>'Profilo eolico'!B4613*LCOH!$C$21</f>
        <v>15.8</v>
      </c>
      <c r="C4611">
        <f>$P$35*'Profilo fotovoltaico'!B4613</f>
        <v>0</v>
      </c>
      <c r="D4611">
        <f>$Q$37*'Profilo eolico'!B4613</f>
        <v>92.187231333296097</v>
      </c>
      <c r="E4611">
        <f>$P$39*'Profilo fotovoltaico'!B4613+'Approvvigionamento energia'!$Q$39*'Profilo eolico'!B4613</f>
        <v>69.140423499972073</v>
      </c>
      <c r="F4611">
        <f>$P$41*'Profilo fotovoltaico'!B4613+'Approvvigionamento energia'!$Q$41*'Profilo eolico'!B4613</f>
        <v>46.093615666648049</v>
      </c>
      <c r="G4611">
        <f>$P$43*'Profilo fotovoltaico'!B4613+'Approvvigionamento energia'!$Q$43*'Profilo eolico'!B4613</f>
        <v>23.046807833324024</v>
      </c>
      <c r="H4611">
        <f t="shared" si="144"/>
        <v>1138.4335154826958</v>
      </c>
      <c r="I4611">
        <f>IF(LCOH!$C$28=Menu!$A$1,'Approvvigionamento energia'!C4611,0)+IF(LCOH!$C$28=Menu!$A$2,'Approvvigionamento energia'!D4611,0)+IF(LCOH!$C$28=Menu!$A$3,'Approvvigionamento energia'!E4611,0)+IF(LCOH!$C$28=Menu!$A$4,'Approvvigionamento energia'!F4611,0)+IF(LCOH!$C$28=Menu!$A$5,'Approvvigionamento energia'!G4611,0)+IF(LCOH!$C$28=Menu!$A$6,'Approvvigionamento energia'!H4611,0)</f>
        <v>46.093615666648049</v>
      </c>
      <c r="J4611">
        <f>'Approvvigionamento energia'!A4611+'Approvvigionamento energia'!B4611+'Approvvigionamento energia'!I4611</f>
        <v>61.893615666648046</v>
      </c>
      <c r="K4611">
        <f>IF(MIN(LCOH!$C$18,J4611)&gt;=$P$48*LCOH!$C$18, MIN(LCOH!$C$18,J4611),0)</f>
        <v>0</v>
      </c>
      <c r="L4611">
        <f t="shared" ref="L4611:L4674" si="145">J4611-K4611</f>
        <v>61.893615666648046</v>
      </c>
      <c r="M4611">
        <f>K4611/LCOH!$C$18</f>
        <v>0</v>
      </c>
      <c r="N4611">
        <f>K4611/LCOH!$C$34</f>
        <v>0</v>
      </c>
    </row>
    <row r="4612" spans="1:14" x14ac:dyDescent="0.35">
      <c r="A4612">
        <f>'Profilo fotovoltaico'!B4614*LCOH!$C$20</f>
        <v>0</v>
      </c>
      <c r="B4612">
        <f>'Profilo eolico'!B4614*LCOH!$C$21</f>
        <v>20.2</v>
      </c>
      <c r="C4612">
        <f>$P$35*'Profilo fotovoltaico'!B4614</f>
        <v>0</v>
      </c>
      <c r="D4612">
        <f>$Q$37*'Profilo eolico'!B4614</f>
        <v>117.85962486915069</v>
      </c>
      <c r="E4612">
        <f>$P$39*'Profilo fotovoltaico'!B4614+'Approvvigionamento energia'!$Q$39*'Profilo eolico'!B4614</f>
        <v>88.394718651863016</v>
      </c>
      <c r="F4612">
        <f>$P$41*'Profilo fotovoltaico'!B4614+'Approvvigionamento energia'!$Q$41*'Profilo eolico'!B4614</f>
        <v>58.929812434575346</v>
      </c>
      <c r="G4612">
        <f>$P$43*'Profilo fotovoltaico'!B4614+'Approvvigionamento energia'!$Q$43*'Profilo eolico'!B4614</f>
        <v>29.464906217287673</v>
      </c>
      <c r="H4612">
        <f t="shared" si="144"/>
        <v>1138.4335154826958</v>
      </c>
      <c r="I4612">
        <f>IF(LCOH!$C$28=Menu!$A$1,'Approvvigionamento energia'!C4612,0)+IF(LCOH!$C$28=Menu!$A$2,'Approvvigionamento energia'!D4612,0)+IF(LCOH!$C$28=Menu!$A$3,'Approvvigionamento energia'!E4612,0)+IF(LCOH!$C$28=Menu!$A$4,'Approvvigionamento energia'!F4612,0)+IF(LCOH!$C$28=Menu!$A$5,'Approvvigionamento energia'!G4612,0)+IF(LCOH!$C$28=Menu!$A$6,'Approvvigionamento energia'!H4612,0)</f>
        <v>58.929812434575346</v>
      </c>
      <c r="J4612">
        <f>'Approvvigionamento energia'!A4612+'Approvvigionamento energia'!B4612+'Approvvigionamento energia'!I4612</f>
        <v>79.129812434575342</v>
      </c>
      <c r="K4612">
        <f>IF(MIN(LCOH!$C$18,J4612)&gt;=$P$48*LCOH!$C$18, MIN(LCOH!$C$18,J4612),0)</f>
        <v>0</v>
      </c>
      <c r="L4612">
        <f t="shared" si="145"/>
        <v>79.129812434575342</v>
      </c>
      <c r="M4612">
        <f>K4612/LCOH!$C$18</f>
        <v>0</v>
      </c>
      <c r="N4612">
        <f>K4612/LCOH!$C$34</f>
        <v>0</v>
      </c>
    </row>
    <row r="4613" spans="1:14" x14ac:dyDescent="0.35">
      <c r="A4613">
        <f>'Profilo fotovoltaico'!B4615*LCOH!$C$20</f>
        <v>0</v>
      </c>
      <c r="B4613">
        <f>'Profilo eolico'!B4615*LCOH!$C$21</f>
        <v>23.5</v>
      </c>
      <c r="C4613">
        <f>$P$35*'Profilo fotovoltaico'!B4615</f>
        <v>0</v>
      </c>
      <c r="D4613">
        <f>$Q$37*'Profilo eolico'!B4615</f>
        <v>137.11392002104165</v>
      </c>
      <c r="E4613">
        <f>$P$39*'Profilo fotovoltaico'!B4615+'Approvvigionamento energia'!$Q$39*'Profilo eolico'!B4615</f>
        <v>102.83544001578123</v>
      </c>
      <c r="F4613">
        <f>$P$41*'Profilo fotovoltaico'!B4615+'Approvvigionamento energia'!$Q$41*'Profilo eolico'!B4615</f>
        <v>68.556960010520825</v>
      </c>
      <c r="G4613">
        <f>$P$43*'Profilo fotovoltaico'!B4615+'Approvvigionamento energia'!$Q$43*'Profilo eolico'!B4615</f>
        <v>34.278480005260413</v>
      </c>
      <c r="H4613">
        <f t="shared" si="144"/>
        <v>1138.4335154826958</v>
      </c>
      <c r="I4613">
        <f>IF(LCOH!$C$28=Menu!$A$1,'Approvvigionamento energia'!C4613,0)+IF(LCOH!$C$28=Menu!$A$2,'Approvvigionamento energia'!D4613,0)+IF(LCOH!$C$28=Menu!$A$3,'Approvvigionamento energia'!E4613,0)+IF(LCOH!$C$28=Menu!$A$4,'Approvvigionamento energia'!F4613,0)+IF(LCOH!$C$28=Menu!$A$5,'Approvvigionamento energia'!G4613,0)+IF(LCOH!$C$28=Menu!$A$6,'Approvvigionamento energia'!H4613,0)</f>
        <v>68.556960010520825</v>
      </c>
      <c r="J4613">
        <f>'Approvvigionamento energia'!A4613+'Approvvigionamento energia'!B4613+'Approvvigionamento energia'!I4613</f>
        <v>92.056960010520825</v>
      </c>
      <c r="K4613">
        <f>IF(MIN(LCOH!$C$18,J4613)&gt;=$P$48*LCOH!$C$18, MIN(LCOH!$C$18,J4613),0)</f>
        <v>0</v>
      </c>
      <c r="L4613">
        <f t="shared" si="145"/>
        <v>92.056960010520825</v>
      </c>
      <c r="M4613">
        <f>K4613/LCOH!$C$18</f>
        <v>0</v>
      </c>
      <c r="N4613">
        <f>K4613/LCOH!$C$34</f>
        <v>0</v>
      </c>
    </row>
    <row r="4614" spans="1:14" x14ac:dyDescent="0.35">
      <c r="A4614">
        <f>'Profilo fotovoltaico'!B4616*LCOH!$C$20</f>
        <v>40</v>
      </c>
      <c r="B4614">
        <f>'Profilo eolico'!B4616*LCOH!$C$21</f>
        <v>24.5</v>
      </c>
      <c r="C4614">
        <f>$P$35*'Profilo fotovoltaico'!B4616</f>
        <v>294.18448750488261</v>
      </c>
      <c r="D4614">
        <f>$Q$37*'Profilo eolico'!B4616</f>
        <v>142.94855491555407</v>
      </c>
      <c r="E4614">
        <f>$P$39*'Profilo fotovoltaico'!B4616+'Approvvigionamento energia'!$Q$39*'Profilo eolico'!B4616</f>
        <v>180.7575380628862</v>
      </c>
      <c r="F4614">
        <f>$P$41*'Profilo fotovoltaico'!B4616+'Approvvigionamento energia'!$Q$41*'Profilo eolico'!B4616</f>
        <v>218.56652121021835</v>
      </c>
      <c r="G4614">
        <f>$P$43*'Profilo fotovoltaico'!B4616+'Approvvigionamento energia'!$Q$43*'Profilo eolico'!B4616</f>
        <v>256.37550435755048</v>
      </c>
      <c r="H4614">
        <f t="shared" si="144"/>
        <v>1138.4335154826958</v>
      </c>
      <c r="I4614">
        <f>IF(LCOH!$C$28=Menu!$A$1,'Approvvigionamento energia'!C4614,0)+IF(LCOH!$C$28=Menu!$A$2,'Approvvigionamento energia'!D4614,0)+IF(LCOH!$C$28=Menu!$A$3,'Approvvigionamento energia'!E4614,0)+IF(LCOH!$C$28=Menu!$A$4,'Approvvigionamento energia'!F4614,0)+IF(LCOH!$C$28=Menu!$A$5,'Approvvigionamento energia'!G4614,0)+IF(LCOH!$C$28=Menu!$A$6,'Approvvigionamento energia'!H4614,0)</f>
        <v>218.56652121021835</v>
      </c>
      <c r="J4614">
        <f>'Approvvigionamento energia'!A4614+'Approvvigionamento energia'!B4614+'Approvvigionamento energia'!I4614</f>
        <v>283.06652121021835</v>
      </c>
      <c r="K4614">
        <f>IF(MIN(LCOH!$C$18,J4614)&gt;=$P$48*LCOH!$C$18, MIN(LCOH!$C$18,J4614),0)</f>
        <v>0</v>
      </c>
      <c r="L4614">
        <f t="shared" si="145"/>
        <v>283.06652121021835</v>
      </c>
      <c r="M4614">
        <f>K4614/LCOH!$C$18</f>
        <v>0</v>
      </c>
      <c r="N4614">
        <f>K4614/LCOH!$C$34</f>
        <v>0</v>
      </c>
    </row>
    <row r="4615" spans="1:14" x14ac:dyDescent="0.35">
      <c r="A4615">
        <f>'Profilo fotovoltaico'!B4617*LCOH!$C$20</f>
        <v>136</v>
      </c>
      <c r="B4615">
        <f>'Profilo eolico'!B4617*LCOH!$C$21</f>
        <v>14.5</v>
      </c>
      <c r="C4615">
        <f>$P$35*'Profilo fotovoltaico'!B4617</f>
        <v>1000.227257516601</v>
      </c>
      <c r="D4615">
        <f>$Q$37*'Profilo eolico'!B4617</f>
        <v>84.602205970429964</v>
      </c>
      <c r="E4615">
        <f>$P$39*'Profilo fotovoltaico'!B4617+'Approvvigionamento energia'!$Q$39*'Profilo eolico'!B4617</f>
        <v>313.50846885697268</v>
      </c>
      <c r="F4615">
        <f>$P$41*'Profilo fotovoltaico'!B4617+'Approvvigionamento energia'!$Q$41*'Profilo eolico'!B4617</f>
        <v>542.4147317435154</v>
      </c>
      <c r="G4615">
        <f>$P$43*'Profilo fotovoltaico'!B4617+'Approvvigionamento energia'!$Q$43*'Profilo eolico'!B4617</f>
        <v>771.32099463005818</v>
      </c>
      <c r="H4615">
        <f t="shared" si="144"/>
        <v>1138.4335154826958</v>
      </c>
      <c r="I4615">
        <f>IF(LCOH!$C$28=Menu!$A$1,'Approvvigionamento energia'!C4615,0)+IF(LCOH!$C$28=Menu!$A$2,'Approvvigionamento energia'!D4615,0)+IF(LCOH!$C$28=Menu!$A$3,'Approvvigionamento energia'!E4615,0)+IF(LCOH!$C$28=Menu!$A$4,'Approvvigionamento energia'!F4615,0)+IF(LCOH!$C$28=Menu!$A$5,'Approvvigionamento energia'!G4615,0)+IF(LCOH!$C$28=Menu!$A$6,'Approvvigionamento energia'!H4615,0)</f>
        <v>542.4147317435154</v>
      </c>
      <c r="J4615">
        <f>'Approvvigionamento energia'!A4615+'Approvvigionamento energia'!B4615+'Approvvigionamento energia'!I4615</f>
        <v>692.9147317435154</v>
      </c>
      <c r="K4615">
        <f>IF(MIN(LCOH!$C$18,J4615)&gt;=$P$48*LCOH!$C$18, MIN(LCOH!$C$18,J4615),0)</f>
        <v>692.9147317435154</v>
      </c>
      <c r="L4615">
        <f t="shared" si="145"/>
        <v>0</v>
      </c>
      <c r="M4615">
        <f>K4615/LCOH!$C$18</f>
        <v>0.46194315449567691</v>
      </c>
      <c r="N4615">
        <f>K4615/LCOH!$C$34</f>
        <v>13.350958222418409</v>
      </c>
    </row>
    <row r="4616" spans="1:14" x14ac:dyDescent="0.35">
      <c r="A4616">
        <f>'Profilo fotovoltaico'!B4618*LCOH!$C$20</f>
        <v>263</v>
      </c>
      <c r="B4616">
        <f>'Profilo eolico'!B4618*LCOH!$C$21</f>
        <v>10.9</v>
      </c>
      <c r="C4616">
        <f>$P$35*'Profilo fotovoltaico'!B4618</f>
        <v>1934.2630053446032</v>
      </c>
      <c r="D4616">
        <f>$Q$37*'Profilo eolico'!B4618</f>
        <v>63.597520350185277</v>
      </c>
      <c r="E4616">
        <f>$P$39*'Profilo fotovoltaico'!B4618+'Approvvigionamento energia'!$Q$39*'Profilo eolico'!B4618</f>
        <v>531.26389159878977</v>
      </c>
      <c r="F4616">
        <f>$P$41*'Profilo fotovoltaico'!B4618+'Approvvigionamento energia'!$Q$41*'Profilo eolico'!B4618</f>
        <v>998.93026284739426</v>
      </c>
      <c r="G4616">
        <f>$P$43*'Profilo fotovoltaico'!B4618+'Approvvigionamento energia'!$Q$43*'Profilo eolico'!B4618</f>
        <v>1466.596634095999</v>
      </c>
      <c r="H4616">
        <f t="shared" si="144"/>
        <v>1138.4335154826958</v>
      </c>
      <c r="I4616">
        <f>IF(LCOH!$C$28=Menu!$A$1,'Approvvigionamento energia'!C4616,0)+IF(LCOH!$C$28=Menu!$A$2,'Approvvigionamento energia'!D4616,0)+IF(LCOH!$C$28=Menu!$A$3,'Approvvigionamento energia'!E4616,0)+IF(LCOH!$C$28=Menu!$A$4,'Approvvigionamento energia'!F4616,0)+IF(LCOH!$C$28=Menu!$A$5,'Approvvigionamento energia'!G4616,0)+IF(LCOH!$C$28=Menu!$A$6,'Approvvigionamento energia'!H4616,0)</f>
        <v>998.93026284739426</v>
      </c>
      <c r="J4616">
        <f>'Approvvigionamento energia'!A4616+'Approvvigionamento energia'!B4616+'Approvvigionamento energia'!I4616</f>
        <v>1272.8302628473944</v>
      </c>
      <c r="K4616">
        <f>IF(MIN(LCOH!$C$18,J4616)&gt;=$P$48*LCOH!$C$18, MIN(LCOH!$C$18,J4616),0)</f>
        <v>1272.8302628473944</v>
      </c>
      <c r="L4616">
        <f t="shared" si="145"/>
        <v>0</v>
      </c>
      <c r="M4616">
        <f>K4616/LCOH!$C$18</f>
        <v>0.84855350856492961</v>
      </c>
      <c r="N4616">
        <f>K4616/LCOH!$C$34</f>
        <v>24.524667877599121</v>
      </c>
    </row>
    <row r="4617" spans="1:14" x14ac:dyDescent="0.35">
      <c r="A4617">
        <f>'Profilo fotovoltaico'!B4619*LCOH!$C$20</f>
        <v>391</v>
      </c>
      <c r="B4617">
        <f>'Profilo eolico'!B4619*LCOH!$C$21</f>
        <v>9.1</v>
      </c>
      <c r="C4617">
        <f>$P$35*'Profilo fotovoltaico'!B4619</f>
        <v>2875.6533653602273</v>
      </c>
      <c r="D4617">
        <f>$Q$37*'Profilo eolico'!B4619</f>
        <v>53.095177540062942</v>
      </c>
      <c r="E4617">
        <f>$P$39*'Profilo fotovoltaico'!B4619+'Approvvigionamento energia'!$Q$39*'Profilo eolico'!B4619</f>
        <v>758.73472449510405</v>
      </c>
      <c r="F4617">
        <f>$P$41*'Profilo fotovoltaico'!B4619+'Approvvigionamento energia'!$Q$41*'Profilo eolico'!B4619</f>
        <v>1464.3742714501452</v>
      </c>
      <c r="G4617">
        <f>$P$43*'Profilo fotovoltaico'!B4619+'Approvvigionamento energia'!$Q$43*'Profilo eolico'!B4619</f>
        <v>2170.0138184051866</v>
      </c>
      <c r="H4617">
        <f t="shared" si="144"/>
        <v>1138.4335154826958</v>
      </c>
      <c r="I4617">
        <f>IF(LCOH!$C$28=Menu!$A$1,'Approvvigionamento energia'!C4617,0)+IF(LCOH!$C$28=Menu!$A$2,'Approvvigionamento energia'!D4617,0)+IF(LCOH!$C$28=Menu!$A$3,'Approvvigionamento energia'!E4617,0)+IF(LCOH!$C$28=Menu!$A$4,'Approvvigionamento energia'!F4617,0)+IF(LCOH!$C$28=Menu!$A$5,'Approvvigionamento energia'!G4617,0)+IF(LCOH!$C$28=Menu!$A$6,'Approvvigionamento energia'!H4617,0)</f>
        <v>1464.3742714501452</v>
      </c>
      <c r="J4617">
        <f>'Approvvigionamento energia'!A4617+'Approvvigionamento energia'!B4617+'Approvvigionamento energia'!I4617</f>
        <v>1864.4742714501454</v>
      </c>
      <c r="K4617">
        <f>IF(MIN(LCOH!$C$18,J4617)&gt;=$P$48*LCOH!$C$18, MIN(LCOH!$C$18,J4617),0)</f>
        <v>1500</v>
      </c>
      <c r="L4617">
        <f t="shared" si="145"/>
        <v>364.47427145014535</v>
      </c>
      <c r="M4617">
        <f>K4617/LCOH!$C$18</f>
        <v>1</v>
      </c>
      <c r="N4617">
        <f>K4617/LCOH!$C$34</f>
        <v>28.901734104046245</v>
      </c>
    </row>
    <row r="4618" spans="1:14" x14ac:dyDescent="0.35">
      <c r="A4618">
        <f>'Profilo fotovoltaico'!B4620*LCOH!$C$20</f>
        <v>502</v>
      </c>
      <c r="B4618">
        <f>'Profilo eolico'!B4620*LCOH!$C$21</f>
        <v>8.2000000000000011</v>
      </c>
      <c r="C4618">
        <f>$P$35*'Profilo fotovoltaico'!B4620</f>
        <v>3692.0153181862765</v>
      </c>
      <c r="D4618">
        <f>$Q$37*'Profilo eolico'!B4620</f>
        <v>47.844006135001777</v>
      </c>
      <c r="E4618">
        <f>$P$39*'Profilo fotovoltaico'!B4620+'Approvvigionamento energia'!$Q$39*'Profilo eolico'!B4620</f>
        <v>958.88683414782042</v>
      </c>
      <c r="F4618">
        <f>$P$41*'Profilo fotovoltaico'!B4620+'Approvvigionamento energia'!$Q$41*'Profilo eolico'!B4620</f>
        <v>1869.9296621606391</v>
      </c>
      <c r="G4618">
        <f>$P$43*'Profilo fotovoltaico'!B4620+'Approvvigionamento energia'!$Q$43*'Profilo eolico'!B4620</f>
        <v>2780.972490173458</v>
      </c>
      <c r="H4618">
        <f t="shared" si="144"/>
        <v>1138.4335154826958</v>
      </c>
      <c r="I4618">
        <f>IF(LCOH!$C$28=Menu!$A$1,'Approvvigionamento energia'!C4618,0)+IF(LCOH!$C$28=Menu!$A$2,'Approvvigionamento energia'!D4618,0)+IF(LCOH!$C$28=Menu!$A$3,'Approvvigionamento energia'!E4618,0)+IF(LCOH!$C$28=Menu!$A$4,'Approvvigionamento energia'!F4618,0)+IF(LCOH!$C$28=Menu!$A$5,'Approvvigionamento energia'!G4618,0)+IF(LCOH!$C$28=Menu!$A$6,'Approvvigionamento energia'!H4618,0)</f>
        <v>1869.9296621606391</v>
      </c>
      <c r="J4618">
        <f>'Approvvigionamento energia'!A4618+'Approvvigionamento energia'!B4618+'Approvvigionamento energia'!I4618</f>
        <v>2380.1296621606389</v>
      </c>
      <c r="K4618">
        <f>IF(MIN(LCOH!$C$18,J4618)&gt;=$P$48*LCOH!$C$18, MIN(LCOH!$C$18,J4618),0)</f>
        <v>1500</v>
      </c>
      <c r="L4618">
        <f t="shared" si="145"/>
        <v>880.12966216063887</v>
      </c>
      <c r="M4618">
        <f>K4618/LCOH!$C$18</f>
        <v>1</v>
      </c>
      <c r="N4618">
        <f>K4618/LCOH!$C$34</f>
        <v>28.901734104046245</v>
      </c>
    </row>
    <row r="4619" spans="1:14" x14ac:dyDescent="0.35">
      <c r="A4619">
        <f>'Profilo fotovoltaico'!B4621*LCOH!$C$20</f>
        <v>581</v>
      </c>
      <c r="B4619">
        <f>'Profilo eolico'!B4621*LCOH!$C$21</f>
        <v>9.7000000000000011</v>
      </c>
      <c r="C4619">
        <f>$P$35*'Profilo fotovoltaico'!B4621</f>
        <v>4273.0296810084192</v>
      </c>
      <c r="D4619">
        <f>$Q$37*'Profilo eolico'!B4621</f>
        <v>56.595958476770384</v>
      </c>
      <c r="E4619">
        <f>$P$39*'Profilo fotovoltaico'!B4621+'Approvvigionamento energia'!$Q$39*'Profilo eolico'!B4621</f>
        <v>1110.7043891096826</v>
      </c>
      <c r="F4619">
        <f>$P$41*'Profilo fotovoltaico'!B4621+'Approvvigionamento energia'!$Q$41*'Profilo eolico'!B4621</f>
        <v>2164.8128197425949</v>
      </c>
      <c r="G4619">
        <f>$P$43*'Profilo fotovoltaico'!B4621+'Approvvigionamento energia'!$Q$43*'Profilo eolico'!B4621</f>
        <v>3218.921250375507</v>
      </c>
      <c r="H4619">
        <f t="shared" si="144"/>
        <v>1138.4335154826958</v>
      </c>
      <c r="I4619">
        <f>IF(LCOH!$C$28=Menu!$A$1,'Approvvigionamento energia'!C4619,0)+IF(LCOH!$C$28=Menu!$A$2,'Approvvigionamento energia'!D4619,0)+IF(LCOH!$C$28=Menu!$A$3,'Approvvigionamento energia'!E4619,0)+IF(LCOH!$C$28=Menu!$A$4,'Approvvigionamento energia'!F4619,0)+IF(LCOH!$C$28=Menu!$A$5,'Approvvigionamento energia'!G4619,0)+IF(LCOH!$C$28=Menu!$A$6,'Approvvigionamento energia'!H4619,0)</f>
        <v>2164.8128197425949</v>
      </c>
      <c r="J4619">
        <f>'Approvvigionamento energia'!A4619+'Approvvigionamento energia'!B4619+'Approvvigionamento energia'!I4619</f>
        <v>2755.5128197425947</v>
      </c>
      <c r="K4619">
        <f>IF(MIN(LCOH!$C$18,J4619)&gt;=$P$48*LCOH!$C$18, MIN(LCOH!$C$18,J4619),0)</f>
        <v>1500</v>
      </c>
      <c r="L4619">
        <f t="shared" si="145"/>
        <v>1255.5128197425947</v>
      </c>
      <c r="M4619">
        <f>K4619/LCOH!$C$18</f>
        <v>1</v>
      </c>
      <c r="N4619">
        <f>K4619/LCOH!$C$34</f>
        <v>28.901734104046245</v>
      </c>
    </row>
    <row r="4620" spans="1:14" x14ac:dyDescent="0.35">
      <c r="A4620">
        <f>'Profilo fotovoltaico'!B4622*LCOH!$C$20</f>
        <v>615</v>
      </c>
      <c r="B4620">
        <f>'Profilo eolico'!B4622*LCOH!$C$21</f>
        <v>13.299999999999999</v>
      </c>
      <c r="C4620">
        <f>$P$35*'Profilo fotovoltaico'!B4622</f>
        <v>4523.0864953875698</v>
      </c>
      <c r="D4620">
        <f>$Q$37*'Profilo eolico'!B4622</f>
        <v>77.600644097015063</v>
      </c>
      <c r="E4620">
        <f>$P$39*'Profilo fotovoltaico'!B4622+'Approvvigionamento energia'!$Q$39*'Profilo eolico'!B4622</f>
        <v>1188.9721069196537</v>
      </c>
      <c r="F4620">
        <f>$P$41*'Profilo fotovoltaico'!B4622+'Approvvigionamento energia'!$Q$41*'Profilo eolico'!B4622</f>
        <v>2300.3435697422924</v>
      </c>
      <c r="G4620">
        <f>$P$43*'Profilo fotovoltaico'!B4622+'Approvvigionamento energia'!$Q$43*'Profilo eolico'!B4622</f>
        <v>3411.7150325649313</v>
      </c>
      <c r="H4620">
        <f t="shared" si="144"/>
        <v>1138.4335154826958</v>
      </c>
      <c r="I4620">
        <f>IF(LCOH!$C$28=Menu!$A$1,'Approvvigionamento energia'!C4620,0)+IF(LCOH!$C$28=Menu!$A$2,'Approvvigionamento energia'!D4620,0)+IF(LCOH!$C$28=Menu!$A$3,'Approvvigionamento energia'!E4620,0)+IF(LCOH!$C$28=Menu!$A$4,'Approvvigionamento energia'!F4620,0)+IF(LCOH!$C$28=Menu!$A$5,'Approvvigionamento energia'!G4620,0)+IF(LCOH!$C$28=Menu!$A$6,'Approvvigionamento energia'!H4620,0)</f>
        <v>2300.3435697422924</v>
      </c>
      <c r="J4620">
        <f>'Approvvigionamento energia'!A4620+'Approvvigionamento energia'!B4620+'Approvvigionamento energia'!I4620</f>
        <v>2928.6435697422921</v>
      </c>
      <c r="K4620">
        <f>IF(MIN(LCOH!$C$18,J4620)&gt;=$P$48*LCOH!$C$18, MIN(LCOH!$C$18,J4620),0)</f>
        <v>1500</v>
      </c>
      <c r="L4620">
        <f t="shared" si="145"/>
        <v>1428.6435697422921</v>
      </c>
      <c r="M4620">
        <f>K4620/LCOH!$C$18</f>
        <v>1</v>
      </c>
      <c r="N4620">
        <f>K4620/LCOH!$C$34</f>
        <v>28.901734104046245</v>
      </c>
    </row>
    <row r="4621" spans="1:14" x14ac:dyDescent="0.35">
      <c r="A4621">
        <f>'Profilo fotovoltaico'!B4623*LCOH!$C$20</f>
        <v>609</v>
      </c>
      <c r="B4621">
        <f>'Profilo eolico'!B4623*LCOH!$C$21</f>
        <v>18.8</v>
      </c>
      <c r="C4621">
        <f>$P$35*'Profilo fotovoltaico'!B4623</f>
        <v>4478.9588222618377</v>
      </c>
      <c r="D4621">
        <f>$Q$37*'Profilo eolico'!B4623</f>
        <v>109.69113601683333</v>
      </c>
      <c r="E4621">
        <f>$P$39*'Profilo fotovoltaico'!B4623+'Approvvigionamento energia'!$Q$39*'Profilo eolico'!B4623</f>
        <v>1202.0080575780844</v>
      </c>
      <c r="F4621">
        <f>$P$41*'Profilo fotovoltaico'!B4623+'Approvvigionamento energia'!$Q$41*'Profilo eolico'!B4623</f>
        <v>2294.3249791393355</v>
      </c>
      <c r="G4621">
        <f>$P$43*'Profilo fotovoltaico'!B4623+'Approvvigionamento energia'!$Q$43*'Profilo eolico'!B4623</f>
        <v>3386.6419007005866</v>
      </c>
      <c r="H4621">
        <f t="shared" si="144"/>
        <v>1138.4335154826958</v>
      </c>
      <c r="I4621">
        <f>IF(LCOH!$C$28=Menu!$A$1,'Approvvigionamento energia'!C4621,0)+IF(LCOH!$C$28=Menu!$A$2,'Approvvigionamento energia'!D4621,0)+IF(LCOH!$C$28=Menu!$A$3,'Approvvigionamento energia'!E4621,0)+IF(LCOH!$C$28=Menu!$A$4,'Approvvigionamento energia'!F4621,0)+IF(LCOH!$C$28=Menu!$A$5,'Approvvigionamento energia'!G4621,0)+IF(LCOH!$C$28=Menu!$A$6,'Approvvigionamento energia'!H4621,0)</f>
        <v>2294.3249791393355</v>
      </c>
      <c r="J4621">
        <f>'Approvvigionamento energia'!A4621+'Approvvigionamento energia'!B4621+'Approvvigionamento energia'!I4621</f>
        <v>2922.1249791393357</v>
      </c>
      <c r="K4621">
        <f>IF(MIN(LCOH!$C$18,J4621)&gt;=$P$48*LCOH!$C$18, MIN(LCOH!$C$18,J4621),0)</f>
        <v>1500</v>
      </c>
      <c r="L4621">
        <f t="shared" si="145"/>
        <v>1422.1249791393357</v>
      </c>
      <c r="M4621">
        <f>K4621/LCOH!$C$18</f>
        <v>1</v>
      </c>
      <c r="N4621">
        <f>K4621/LCOH!$C$34</f>
        <v>28.901734104046245</v>
      </c>
    </row>
    <row r="4622" spans="1:14" x14ac:dyDescent="0.35">
      <c r="A4622">
        <f>'Profilo fotovoltaico'!B4624*LCOH!$C$20</f>
        <v>567</v>
      </c>
      <c r="B4622">
        <f>'Profilo eolico'!B4624*LCOH!$C$21</f>
        <v>27.7</v>
      </c>
      <c r="C4622">
        <f>$P$35*'Profilo fotovoltaico'!B4624</f>
        <v>4170.0651103817108</v>
      </c>
      <c r="D4622">
        <f>$Q$37*'Profilo eolico'!B4624</f>
        <v>161.61938657799377</v>
      </c>
      <c r="E4622">
        <f>$P$39*'Profilo fotovoltaico'!B4624+'Approvvigionamento energia'!$Q$39*'Profilo eolico'!B4624</f>
        <v>1163.7308175289231</v>
      </c>
      <c r="F4622">
        <f>$P$41*'Profilo fotovoltaico'!B4624+'Approvvigionamento energia'!$Q$41*'Profilo eolico'!B4624</f>
        <v>2165.8422484798525</v>
      </c>
      <c r="G4622">
        <f>$P$43*'Profilo fotovoltaico'!B4624+'Approvvigionamento energia'!$Q$43*'Profilo eolico'!B4624</f>
        <v>3167.9536794307814</v>
      </c>
      <c r="H4622">
        <f t="shared" si="144"/>
        <v>1138.4335154826958</v>
      </c>
      <c r="I4622">
        <f>IF(LCOH!$C$28=Menu!$A$1,'Approvvigionamento energia'!C4622,0)+IF(LCOH!$C$28=Menu!$A$2,'Approvvigionamento energia'!D4622,0)+IF(LCOH!$C$28=Menu!$A$3,'Approvvigionamento energia'!E4622,0)+IF(LCOH!$C$28=Menu!$A$4,'Approvvigionamento energia'!F4622,0)+IF(LCOH!$C$28=Menu!$A$5,'Approvvigionamento energia'!G4622,0)+IF(LCOH!$C$28=Menu!$A$6,'Approvvigionamento energia'!H4622,0)</f>
        <v>2165.8422484798525</v>
      </c>
      <c r="J4622">
        <f>'Approvvigionamento energia'!A4622+'Approvvigionamento energia'!B4622+'Approvvigionamento energia'!I4622</f>
        <v>2760.5422484798528</v>
      </c>
      <c r="K4622">
        <f>IF(MIN(LCOH!$C$18,J4622)&gt;=$P$48*LCOH!$C$18, MIN(LCOH!$C$18,J4622),0)</f>
        <v>1500</v>
      </c>
      <c r="L4622">
        <f t="shared" si="145"/>
        <v>1260.5422484798528</v>
      </c>
      <c r="M4622">
        <f>K4622/LCOH!$C$18</f>
        <v>1</v>
      </c>
      <c r="N4622">
        <f>K4622/LCOH!$C$34</f>
        <v>28.901734104046245</v>
      </c>
    </row>
    <row r="4623" spans="1:14" x14ac:dyDescent="0.35">
      <c r="A4623">
        <f>'Profilo fotovoltaico'!B4625*LCOH!$C$20</f>
        <v>500</v>
      </c>
      <c r="B4623">
        <f>'Profilo eolico'!B4625*LCOH!$C$21</f>
        <v>33.099999999999994</v>
      </c>
      <c r="C4623">
        <f>$P$35*'Profilo fotovoltaico'!B4625</f>
        <v>3677.3060938110325</v>
      </c>
      <c r="D4623">
        <f>$Q$37*'Profilo eolico'!B4625</f>
        <v>193.12641500836079</v>
      </c>
      <c r="E4623">
        <f>$P$39*'Profilo fotovoltaico'!B4625+'Approvvigionamento energia'!$Q$39*'Profilo eolico'!B4625</f>
        <v>1064.1713347090288</v>
      </c>
      <c r="F4623">
        <f>$P$41*'Profilo fotovoltaico'!B4625+'Approvvigionamento energia'!$Q$41*'Profilo eolico'!B4625</f>
        <v>1935.2162544096966</v>
      </c>
      <c r="G4623">
        <f>$P$43*'Profilo fotovoltaico'!B4625+'Approvvigionamento energia'!$Q$43*'Profilo eolico'!B4625</f>
        <v>2806.2611741103647</v>
      </c>
      <c r="H4623">
        <f t="shared" si="144"/>
        <v>1138.4335154826958</v>
      </c>
      <c r="I4623">
        <f>IF(LCOH!$C$28=Menu!$A$1,'Approvvigionamento energia'!C4623,0)+IF(LCOH!$C$28=Menu!$A$2,'Approvvigionamento energia'!D4623,0)+IF(LCOH!$C$28=Menu!$A$3,'Approvvigionamento energia'!E4623,0)+IF(LCOH!$C$28=Menu!$A$4,'Approvvigionamento energia'!F4623,0)+IF(LCOH!$C$28=Menu!$A$5,'Approvvigionamento energia'!G4623,0)+IF(LCOH!$C$28=Menu!$A$6,'Approvvigionamento energia'!H4623,0)</f>
        <v>1935.2162544096966</v>
      </c>
      <c r="J4623">
        <f>'Approvvigionamento energia'!A4623+'Approvvigionamento energia'!B4623+'Approvvigionamento energia'!I4623</f>
        <v>2468.3162544096967</v>
      </c>
      <c r="K4623">
        <f>IF(MIN(LCOH!$C$18,J4623)&gt;=$P$48*LCOH!$C$18, MIN(LCOH!$C$18,J4623),0)</f>
        <v>1500</v>
      </c>
      <c r="L4623">
        <f t="shared" si="145"/>
        <v>968.31625440969674</v>
      </c>
      <c r="M4623">
        <f>K4623/LCOH!$C$18</f>
        <v>1</v>
      </c>
      <c r="N4623">
        <f>K4623/LCOH!$C$34</f>
        <v>28.901734104046245</v>
      </c>
    </row>
    <row r="4624" spans="1:14" x14ac:dyDescent="0.35">
      <c r="A4624">
        <f>'Profilo fotovoltaico'!B4626*LCOH!$C$20</f>
        <v>412</v>
      </c>
      <c r="B4624">
        <f>'Profilo eolico'!B4626*LCOH!$C$21</f>
        <v>37.1</v>
      </c>
      <c r="C4624">
        <f>$P$35*'Profilo fotovoltaico'!B4626</f>
        <v>3030.1002213002907</v>
      </c>
      <c r="D4624">
        <f>$Q$37*'Profilo eolico'!B4626</f>
        <v>216.46495458641044</v>
      </c>
      <c r="E4624">
        <f>$P$39*'Profilo fotovoltaico'!B4626+'Approvvigionamento energia'!$Q$39*'Profilo eolico'!B4626</f>
        <v>919.87377126488047</v>
      </c>
      <c r="F4624">
        <f>$P$41*'Profilo fotovoltaico'!B4626+'Approvvigionamento energia'!$Q$41*'Profilo eolico'!B4626</f>
        <v>1623.2825879433506</v>
      </c>
      <c r="G4624">
        <f>$P$43*'Profilo fotovoltaico'!B4626+'Approvvigionamento energia'!$Q$43*'Profilo eolico'!B4626</f>
        <v>2326.6914046218208</v>
      </c>
      <c r="H4624">
        <f t="shared" si="144"/>
        <v>1138.4335154826958</v>
      </c>
      <c r="I4624">
        <f>IF(LCOH!$C$28=Menu!$A$1,'Approvvigionamento energia'!C4624,0)+IF(LCOH!$C$28=Menu!$A$2,'Approvvigionamento energia'!D4624,0)+IF(LCOH!$C$28=Menu!$A$3,'Approvvigionamento energia'!E4624,0)+IF(LCOH!$C$28=Menu!$A$4,'Approvvigionamento energia'!F4624,0)+IF(LCOH!$C$28=Menu!$A$5,'Approvvigionamento energia'!G4624,0)+IF(LCOH!$C$28=Menu!$A$6,'Approvvigionamento energia'!H4624,0)</f>
        <v>1623.2825879433506</v>
      </c>
      <c r="J4624">
        <f>'Approvvigionamento energia'!A4624+'Approvvigionamento energia'!B4624+'Approvvigionamento energia'!I4624</f>
        <v>2072.3825879433507</v>
      </c>
      <c r="K4624">
        <f>IF(MIN(LCOH!$C$18,J4624)&gt;=$P$48*LCOH!$C$18, MIN(LCOH!$C$18,J4624),0)</f>
        <v>1500</v>
      </c>
      <c r="L4624">
        <f t="shared" si="145"/>
        <v>572.3825879433507</v>
      </c>
      <c r="M4624">
        <f>K4624/LCOH!$C$18</f>
        <v>1</v>
      </c>
      <c r="N4624">
        <f>K4624/LCOH!$C$34</f>
        <v>28.901734104046245</v>
      </c>
    </row>
    <row r="4625" spans="1:14" x14ac:dyDescent="0.35">
      <c r="A4625">
        <f>'Profilo fotovoltaico'!B4627*LCOH!$C$20</f>
        <v>305</v>
      </c>
      <c r="B4625">
        <f>'Profilo eolico'!B4627*LCOH!$C$21</f>
        <v>38.800000000000004</v>
      </c>
      <c r="C4625">
        <f>$P$35*'Profilo fotovoltaico'!B4627</f>
        <v>2243.1567172247296</v>
      </c>
      <c r="D4625">
        <f>$Q$37*'Profilo eolico'!B4627</f>
        <v>226.38383390708154</v>
      </c>
      <c r="E4625">
        <f>$P$39*'Profilo fotovoltaico'!B4627+'Approvvigionamento energia'!$Q$39*'Profilo eolico'!B4627</f>
        <v>730.57705473649355</v>
      </c>
      <c r="F4625">
        <f>$P$41*'Profilo fotovoltaico'!B4627+'Approvvigionamento energia'!$Q$41*'Profilo eolico'!B4627</f>
        <v>1234.7702755659056</v>
      </c>
      <c r="G4625">
        <f>$P$43*'Profilo fotovoltaico'!B4627+'Approvvigionamento energia'!$Q$43*'Profilo eolico'!B4627</f>
        <v>1738.9634963953179</v>
      </c>
      <c r="H4625">
        <f t="shared" si="144"/>
        <v>1138.4335154826958</v>
      </c>
      <c r="I4625">
        <f>IF(LCOH!$C$28=Menu!$A$1,'Approvvigionamento energia'!C4625,0)+IF(LCOH!$C$28=Menu!$A$2,'Approvvigionamento energia'!D4625,0)+IF(LCOH!$C$28=Menu!$A$3,'Approvvigionamento energia'!E4625,0)+IF(LCOH!$C$28=Menu!$A$4,'Approvvigionamento energia'!F4625,0)+IF(LCOH!$C$28=Menu!$A$5,'Approvvigionamento energia'!G4625,0)+IF(LCOH!$C$28=Menu!$A$6,'Approvvigionamento energia'!H4625,0)</f>
        <v>1234.7702755659056</v>
      </c>
      <c r="J4625">
        <f>'Approvvigionamento energia'!A4625+'Approvvigionamento energia'!B4625+'Approvvigionamento energia'!I4625</f>
        <v>1578.5702755659056</v>
      </c>
      <c r="K4625">
        <f>IF(MIN(LCOH!$C$18,J4625)&gt;=$P$48*LCOH!$C$18, MIN(LCOH!$C$18,J4625),0)</f>
        <v>1500</v>
      </c>
      <c r="L4625">
        <f t="shared" si="145"/>
        <v>78.570275565905604</v>
      </c>
      <c r="M4625">
        <f>K4625/LCOH!$C$18</f>
        <v>1</v>
      </c>
      <c r="N4625">
        <f>K4625/LCOH!$C$34</f>
        <v>28.901734104046245</v>
      </c>
    </row>
    <row r="4626" spans="1:14" x14ac:dyDescent="0.35">
      <c r="A4626">
        <f>'Profilo fotovoltaico'!B4628*LCOH!$C$20</f>
        <v>185</v>
      </c>
      <c r="B4626">
        <f>'Profilo eolico'!B4628*LCOH!$C$21</f>
        <v>42</v>
      </c>
      <c r="C4626">
        <f>$P$35*'Profilo fotovoltaico'!B4628</f>
        <v>1360.603254710082</v>
      </c>
      <c r="D4626">
        <f>$Q$37*'Profilo eolico'!B4628</f>
        <v>245.05466556952126</v>
      </c>
      <c r="E4626">
        <f>$P$39*'Profilo fotovoltaico'!B4628+'Approvvigionamento energia'!$Q$39*'Profilo eolico'!B4628</f>
        <v>523.94181285466141</v>
      </c>
      <c r="F4626">
        <f>$P$41*'Profilo fotovoltaico'!B4628+'Approvvigionamento energia'!$Q$41*'Profilo eolico'!B4628</f>
        <v>802.82896013980167</v>
      </c>
      <c r="G4626">
        <f>$P$43*'Profilo fotovoltaico'!B4628+'Approvvigionamento energia'!$Q$43*'Profilo eolico'!B4628</f>
        <v>1081.7161074249418</v>
      </c>
      <c r="H4626">
        <f t="shared" si="144"/>
        <v>1138.4335154826958</v>
      </c>
      <c r="I4626">
        <f>IF(LCOH!$C$28=Menu!$A$1,'Approvvigionamento energia'!C4626,0)+IF(LCOH!$C$28=Menu!$A$2,'Approvvigionamento energia'!D4626,0)+IF(LCOH!$C$28=Menu!$A$3,'Approvvigionamento energia'!E4626,0)+IF(LCOH!$C$28=Menu!$A$4,'Approvvigionamento energia'!F4626,0)+IF(LCOH!$C$28=Menu!$A$5,'Approvvigionamento energia'!G4626,0)+IF(LCOH!$C$28=Menu!$A$6,'Approvvigionamento energia'!H4626,0)</f>
        <v>802.82896013980167</v>
      </c>
      <c r="J4626">
        <f>'Approvvigionamento energia'!A4626+'Approvvigionamento energia'!B4626+'Approvvigionamento energia'!I4626</f>
        <v>1029.8289601398017</v>
      </c>
      <c r="K4626">
        <f>IF(MIN(LCOH!$C$18,J4626)&gt;=$P$48*LCOH!$C$18, MIN(LCOH!$C$18,J4626),0)</f>
        <v>1029.8289601398017</v>
      </c>
      <c r="L4626">
        <f t="shared" si="145"/>
        <v>0</v>
      </c>
      <c r="M4626">
        <f>K4626/LCOH!$C$18</f>
        <v>0.68655264009320116</v>
      </c>
      <c r="N4626">
        <f>K4626/LCOH!$C$34</f>
        <v>19.842561852404657</v>
      </c>
    </row>
    <row r="4627" spans="1:14" x14ac:dyDescent="0.35">
      <c r="A4627">
        <f>'Profilo fotovoltaico'!B4629*LCOH!$C$20</f>
        <v>74</v>
      </c>
      <c r="B4627">
        <f>'Profilo eolico'!B4629*LCOH!$C$21</f>
        <v>55.5</v>
      </c>
      <c r="C4627">
        <f>$P$35*'Profilo fotovoltaico'!B4629</f>
        <v>544.24130188403274</v>
      </c>
      <c r="D4627">
        <f>$Q$37*'Profilo eolico'!B4629</f>
        <v>323.82223664543881</v>
      </c>
      <c r="E4627">
        <f>$P$39*'Profilo fotovoltaico'!B4629+'Approvvigionamento energia'!$Q$39*'Profilo eolico'!B4629</f>
        <v>378.92700295508729</v>
      </c>
      <c r="F4627">
        <f>$P$41*'Profilo fotovoltaico'!B4629+'Approvvigionamento energia'!$Q$41*'Profilo eolico'!B4629</f>
        <v>434.03176926473577</v>
      </c>
      <c r="G4627">
        <f>$P$43*'Profilo fotovoltaico'!B4629+'Approvvigionamento energia'!$Q$43*'Profilo eolico'!B4629</f>
        <v>489.13653557438431</v>
      </c>
      <c r="H4627">
        <f t="shared" si="144"/>
        <v>1138.4335154826958</v>
      </c>
      <c r="I4627">
        <f>IF(LCOH!$C$28=Menu!$A$1,'Approvvigionamento energia'!C4627,0)+IF(LCOH!$C$28=Menu!$A$2,'Approvvigionamento energia'!D4627,0)+IF(LCOH!$C$28=Menu!$A$3,'Approvvigionamento energia'!E4627,0)+IF(LCOH!$C$28=Menu!$A$4,'Approvvigionamento energia'!F4627,0)+IF(LCOH!$C$28=Menu!$A$5,'Approvvigionamento energia'!G4627,0)+IF(LCOH!$C$28=Menu!$A$6,'Approvvigionamento energia'!H4627,0)</f>
        <v>434.03176926473577</v>
      </c>
      <c r="J4627">
        <f>'Approvvigionamento energia'!A4627+'Approvvigionamento energia'!B4627+'Approvvigionamento energia'!I4627</f>
        <v>563.53176926473577</v>
      </c>
      <c r="K4627">
        <f>IF(MIN(LCOH!$C$18,J4627)&gt;=$P$48*LCOH!$C$18, MIN(LCOH!$C$18,J4627),0)</f>
        <v>563.53176926473577</v>
      </c>
      <c r="L4627">
        <f t="shared" si="145"/>
        <v>0</v>
      </c>
      <c r="M4627">
        <f>K4627/LCOH!$C$18</f>
        <v>0.37568784617649054</v>
      </c>
      <c r="N4627">
        <f>K4627/LCOH!$C$34</f>
        <v>10.858030236314756</v>
      </c>
    </row>
    <row r="4628" spans="1:14" x14ac:dyDescent="0.35">
      <c r="A4628">
        <f>'Profilo fotovoltaico'!B4630*LCOH!$C$20</f>
        <v>8</v>
      </c>
      <c r="B4628">
        <f>'Profilo eolico'!B4630*LCOH!$C$21</f>
        <v>65.699999999999989</v>
      </c>
      <c r="C4628">
        <f>$P$35*'Profilo fotovoltaico'!B4630</f>
        <v>58.836897500976519</v>
      </c>
      <c r="D4628">
        <f>$Q$37*'Profilo eolico'!B4630</f>
        <v>383.33551256946538</v>
      </c>
      <c r="E4628">
        <f>$P$39*'Profilo fotovoltaico'!B4630+'Approvvigionamento energia'!$Q$39*'Profilo eolico'!B4630</f>
        <v>302.21085880234313</v>
      </c>
      <c r="F4628">
        <f>$P$41*'Profilo fotovoltaico'!B4630+'Approvvigionamento energia'!$Q$41*'Profilo eolico'!B4630</f>
        <v>221.08620503522096</v>
      </c>
      <c r="G4628">
        <f>$P$43*'Profilo fotovoltaico'!B4630+'Approvvigionamento energia'!$Q$43*'Profilo eolico'!B4630</f>
        <v>139.96155126809873</v>
      </c>
      <c r="H4628">
        <f t="shared" si="144"/>
        <v>1138.4335154826958</v>
      </c>
      <c r="I4628">
        <f>IF(LCOH!$C$28=Menu!$A$1,'Approvvigionamento energia'!C4628,0)+IF(LCOH!$C$28=Menu!$A$2,'Approvvigionamento energia'!D4628,0)+IF(LCOH!$C$28=Menu!$A$3,'Approvvigionamento energia'!E4628,0)+IF(LCOH!$C$28=Menu!$A$4,'Approvvigionamento energia'!F4628,0)+IF(LCOH!$C$28=Menu!$A$5,'Approvvigionamento energia'!G4628,0)+IF(LCOH!$C$28=Menu!$A$6,'Approvvigionamento energia'!H4628,0)</f>
        <v>221.08620503522096</v>
      </c>
      <c r="J4628">
        <f>'Approvvigionamento energia'!A4628+'Approvvigionamento energia'!B4628+'Approvvigionamento energia'!I4628</f>
        <v>294.78620503522097</v>
      </c>
      <c r="K4628">
        <f>IF(MIN(LCOH!$C$18,J4628)&gt;=$P$48*LCOH!$C$18, MIN(LCOH!$C$18,J4628),0)</f>
        <v>0</v>
      </c>
      <c r="L4628">
        <f t="shared" si="145"/>
        <v>294.78620503522097</v>
      </c>
      <c r="M4628">
        <f>K4628/LCOH!$C$18</f>
        <v>0</v>
      </c>
      <c r="N4628">
        <f>K4628/LCOH!$C$34</f>
        <v>0</v>
      </c>
    </row>
    <row r="4629" spans="1:14" x14ac:dyDescent="0.35">
      <c r="A4629">
        <f>'Profilo fotovoltaico'!B4631*LCOH!$C$20</f>
        <v>0</v>
      </c>
      <c r="B4629">
        <f>'Profilo eolico'!B4631*LCOH!$C$21</f>
        <v>55.9</v>
      </c>
      <c r="C4629">
        <f>$P$35*'Profilo fotovoltaico'!B4631</f>
        <v>0</v>
      </c>
      <c r="D4629">
        <f>$Q$37*'Profilo eolico'!B4631</f>
        <v>326.15609060324374</v>
      </c>
      <c r="E4629">
        <f>$P$39*'Profilo fotovoltaico'!B4631+'Approvvigionamento energia'!$Q$39*'Profilo eolico'!B4631</f>
        <v>244.61706795243282</v>
      </c>
      <c r="F4629">
        <f>$P$41*'Profilo fotovoltaico'!B4631+'Approvvigionamento energia'!$Q$41*'Profilo eolico'!B4631</f>
        <v>163.07804530162187</v>
      </c>
      <c r="G4629">
        <f>$P$43*'Profilo fotovoltaico'!B4631+'Approvvigionamento energia'!$Q$43*'Profilo eolico'!B4631</f>
        <v>81.539022650810935</v>
      </c>
      <c r="H4629">
        <f t="shared" si="144"/>
        <v>1138.4335154826958</v>
      </c>
      <c r="I4629">
        <f>IF(LCOH!$C$28=Menu!$A$1,'Approvvigionamento energia'!C4629,0)+IF(LCOH!$C$28=Menu!$A$2,'Approvvigionamento energia'!D4629,0)+IF(LCOH!$C$28=Menu!$A$3,'Approvvigionamento energia'!E4629,0)+IF(LCOH!$C$28=Menu!$A$4,'Approvvigionamento energia'!F4629,0)+IF(LCOH!$C$28=Menu!$A$5,'Approvvigionamento energia'!G4629,0)+IF(LCOH!$C$28=Menu!$A$6,'Approvvigionamento energia'!H4629,0)</f>
        <v>163.07804530162187</v>
      </c>
      <c r="J4629">
        <f>'Approvvigionamento energia'!A4629+'Approvvigionamento energia'!B4629+'Approvvigionamento energia'!I4629</f>
        <v>218.97804530162188</v>
      </c>
      <c r="K4629">
        <f>IF(MIN(LCOH!$C$18,J4629)&gt;=$P$48*LCOH!$C$18, MIN(LCOH!$C$18,J4629),0)</f>
        <v>0</v>
      </c>
      <c r="L4629">
        <f t="shared" si="145"/>
        <v>218.97804530162188</v>
      </c>
      <c r="M4629">
        <f>K4629/LCOH!$C$18</f>
        <v>0</v>
      </c>
      <c r="N4629">
        <f>K4629/LCOH!$C$34</f>
        <v>0</v>
      </c>
    </row>
    <row r="4630" spans="1:14" x14ac:dyDescent="0.35">
      <c r="A4630">
        <f>'Profilo fotovoltaico'!B4632*LCOH!$C$20</f>
        <v>0</v>
      </c>
      <c r="B4630">
        <f>'Profilo eolico'!B4632*LCOH!$C$21</f>
        <v>44.2</v>
      </c>
      <c r="C4630">
        <f>$P$35*'Profilo fotovoltaico'!B4632</f>
        <v>0</v>
      </c>
      <c r="D4630">
        <f>$Q$37*'Profilo eolico'!B4632</f>
        <v>257.8908623374486</v>
      </c>
      <c r="E4630">
        <f>$P$39*'Profilo fotovoltaico'!B4632+'Approvvigionamento energia'!$Q$39*'Profilo eolico'!B4632</f>
        <v>193.41814675308643</v>
      </c>
      <c r="F4630">
        <f>$P$41*'Profilo fotovoltaico'!B4632+'Approvvigionamento energia'!$Q$41*'Profilo eolico'!B4632</f>
        <v>128.9454311687243</v>
      </c>
      <c r="G4630">
        <f>$P$43*'Profilo fotovoltaico'!B4632+'Approvvigionamento energia'!$Q$43*'Profilo eolico'!B4632</f>
        <v>64.472715584362149</v>
      </c>
      <c r="H4630">
        <f t="shared" si="144"/>
        <v>1138.4335154826958</v>
      </c>
      <c r="I4630">
        <f>IF(LCOH!$C$28=Menu!$A$1,'Approvvigionamento energia'!C4630,0)+IF(LCOH!$C$28=Menu!$A$2,'Approvvigionamento energia'!D4630,0)+IF(LCOH!$C$28=Menu!$A$3,'Approvvigionamento energia'!E4630,0)+IF(LCOH!$C$28=Menu!$A$4,'Approvvigionamento energia'!F4630,0)+IF(LCOH!$C$28=Menu!$A$5,'Approvvigionamento energia'!G4630,0)+IF(LCOH!$C$28=Menu!$A$6,'Approvvigionamento energia'!H4630,0)</f>
        <v>128.9454311687243</v>
      </c>
      <c r="J4630">
        <f>'Approvvigionamento energia'!A4630+'Approvvigionamento energia'!B4630+'Approvvigionamento energia'!I4630</f>
        <v>173.14543116872431</v>
      </c>
      <c r="K4630">
        <f>IF(MIN(LCOH!$C$18,J4630)&gt;=$P$48*LCOH!$C$18, MIN(LCOH!$C$18,J4630),0)</f>
        <v>0</v>
      </c>
      <c r="L4630">
        <f t="shared" si="145"/>
        <v>173.14543116872431</v>
      </c>
      <c r="M4630">
        <f>K4630/LCOH!$C$18</f>
        <v>0</v>
      </c>
      <c r="N4630">
        <f>K4630/LCOH!$C$34</f>
        <v>0</v>
      </c>
    </row>
    <row r="4631" spans="1:14" x14ac:dyDescent="0.35">
      <c r="A4631">
        <f>'Profilo fotovoltaico'!B4633*LCOH!$C$20</f>
        <v>0</v>
      </c>
      <c r="B4631">
        <f>'Profilo eolico'!B4633*LCOH!$C$21</f>
        <v>35.299999999999997</v>
      </c>
      <c r="C4631">
        <f>$P$35*'Profilo fotovoltaico'!B4633</f>
        <v>0</v>
      </c>
      <c r="D4631">
        <f>$Q$37*'Profilo eolico'!B4633</f>
        <v>205.9626117762881</v>
      </c>
      <c r="E4631">
        <f>$P$39*'Profilo fotovoltaico'!B4633+'Approvvigionamento energia'!$Q$39*'Profilo eolico'!B4633</f>
        <v>154.47195883221607</v>
      </c>
      <c r="F4631">
        <f>$P$41*'Profilo fotovoltaico'!B4633+'Approvvigionamento energia'!$Q$41*'Profilo eolico'!B4633</f>
        <v>102.98130588814405</v>
      </c>
      <c r="G4631">
        <f>$P$43*'Profilo fotovoltaico'!B4633+'Approvvigionamento energia'!$Q$43*'Profilo eolico'!B4633</f>
        <v>51.490652944072025</v>
      </c>
      <c r="H4631">
        <f t="shared" si="144"/>
        <v>1138.4335154826958</v>
      </c>
      <c r="I4631">
        <f>IF(LCOH!$C$28=Menu!$A$1,'Approvvigionamento energia'!C4631,0)+IF(LCOH!$C$28=Menu!$A$2,'Approvvigionamento energia'!D4631,0)+IF(LCOH!$C$28=Menu!$A$3,'Approvvigionamento energia'!E4631,0)+IF(LCOH!$C$28=Menu!$A$4,'Approvvigionamento energia'!F4631,0)+IF(LCOH!$C$28=Menu!$A$5,'Approvvigionamento energia'!G4631,0)+IF(LCOH!$C$28=Menu!$A$6,'Approvvigionamento energia'!H4631,0)</f>
        <v>102.98130588814405</v>
      </c>
      <c r="J4631">
        <f>'Approvvigionamento energia'!A4631+'Approvvigionamento energia'!B4631+'Approvvigionamento energia'!I4631</f>
        <v>138.28130588814406</v>
      </c>
      <c r="K4631">
        <f>IF(MIN(LCOH!$C$18,J4631)&gt;=$P$48*LCOH!$C$18, MIN(LCOH!$C$18,J4631),0)</f>
        <v>0</v>
      </c>
      <c r="L4631">
        <f t="shared" si="145"/>
        <v>138.28130588814406</v>
      </c>
      <c r="M4631">
        <f>K4631/LCOH!$C$18</f>
        <v>0</v>
      </c>
      <c r="N4631">
        <f>K4631/LCOH!$C$34</f>
        <v>0</v>
      </c>
    </row>
    <row r="4632" spans="1:14" x14ac:dyDescent="0.35">
      <c r="A4632">
        <f>'Profilo fotovoltaico'!B4634*LCOH!$C$20</f>
        <v>0</v>
      </c>
      <c r="B4632">
        <f>'Profilo eolico'!B4634*LCOH!$C$21</f>
        <v>29.9</v>
      </c>
      <c r="C4632">
        <f>$P$35*'Profilo fotovoltaico'!B4634</f>
        <v>0</v>
      </c>
      <c r="D4632">
        <f>$Q$37*'Profilo eolico'!B4634</f>
        <v>174.45558334592107</v>
      </c>
      <c r="E4632">
        <f>$P$39*'Profilo fotovoltaico'!B4634+'Approvvigionamento energia'!$Q$39*'Profilo eolico'!B4634</f>
        <v>130.84168750944082</v>
      </c>
      <c r="F4632">
        <f>$P$41*'Profilo fotovoltaico'!B4634+'Approvvigionamento energia'!$Q$41*'Profilo eolico'!B4634</f>
        <v>87.227791672960535</v>
      </c>
      <c r="G4632">
        <f>$P$43*'Profilo fotovoltaico'!B4634+'Approvvigionamento energia'!$Q$43*'Profilo eolico'!B4634</f>
        <v>43.613895836480268</v>
      </c>
      <c r="H4632">
        <f t="shared" si="144"/>
        <v>1138.4335154826958</v>
      </c>
      <c r="I4632">
        <f>IF(LCOH!$C$28=Menu!$A$1,'Approvvigionamento energia'!C4632,0)+IF(LCOH!$C$28=Menu!$A$2,'Approvvigionamento energia'!D4632,0)+IF(LCOH!$C$28=Menu!$A$3,'Approvvigionamento energia'!E4632,0)+IF(LCOH!$C$28=Menu!$A$4,'Approvvigionamento energia'!F4632,0)+IF(LCOH!$C$28=Menu!$A$5,'Approvvigionamento energia'!G4632,0)+IF(LCOH!$C$28=Menu!$A$6,'Approvvigionamento energia'!H4632,0)</f>
        <v>87.227791672960535</v>
      </c>
      <c r="J4632">
        <f>'Approvvigionamento energia'!A4632+'Approvvigionamento energia'!B4632+'Approvvigionamento energia'!I4632</f>
        <v>117.12779167296054</v>
      </c>
      <c r="K4632">
        <f>IF(MIN(LCOH!$C$18,J4632)&gt;=$P$48*LCOH!$C$18, MIN(LCOH!$C$18,J4632),0)</f>
        <v>0</v>
      </c>
      <c r="L4632">
        <f t="shared" si="145"/>
        <v>117.12779167296054</v>
      </c>
      <c r="M4632">
        <f>K4632/LCOH!$C$18</f>
        <v>0</v>
      </c>
      <c r="N4632">
        <f>K4632/LCOH!$C$34</f>
        <v>0</v>
      </c>
    </row>
    <row r="4633" spans="1:14" x14ac:dyDescent="0.35">
      <c r="A4633">
        <f>'Profilo fotovoltaico'!B4635*LCOH!$C$20</f>
        <v>0</v>
      </c>
      <c r="B4633">
        <f>'Profilo eolico'!B4635*LCOH!$C$21</f>
        <v>30</v>
      </c>
      <c r="C4633">
        <f>$P$35*'Profilo fotovoltaico'!B4635</f>
        <v>0</v>
      </c>
      <c r="D4633">
        <f>$Q$37*'Profilo eolico'!B4635</f>
        <v>175.03904683537232</v>
      </c>
      <c r="E4633">
        <f>$P$39*'Profilo fotovoltaico'!B4635+'Approvvigionamento energia'!$Q$39*'Profilo eolico'!B4635</f>
        <v>131.27928512652923</v>
      </c>
      <c r="F4633">
        <f>$P$41*'Profilo fotovoltaico'!B4635+'Approvvigionamento energia'!$Q$41*'Profilo eolico'!B4635</f>
        <v>87.519523417686159</v>
      </c>
      <c r="G4633">
        <f>$P$43*'Profilo fotovoltaico'!B4635+'Approvvigionamento energia'!$Q$43*'Profilo eolico'!B4635</f>
        <v>43.759761708843079</v>
      </c>
      <c r="H4633">
        <f t="shared" si="144"/>
        <v>1138.4335154826958</v>
      </c>
      <c r="I4633">
        <f>IF(LCOH!$C$28=Menu!$A$1,'Approvvigionamento energia'!C4633,0)+IF(LCOH!$C$28=Menu!$A$2,'Approvvigionamento energia'!D4633,0)+IF(LCOH!$C$28=Menu!$A$3,'Approvvigionamento energia'!E4633,0)+IF(LCOH!$C$28=Menu!$A$4,'Approvvigionamento energia'!F4633,0)+IF(LCOH!$C$28=Menu!$A$5,'Approvvigionamento energia'!G4633,0)+IF(LCOH!$C$28=Menu!$A$6,'Approvvigionamento energia'!H4633,0)</f>
        <v>87.519523417686159</v>
      </c>
      <c r="J4633">
        <f>'Approvvigionamento energia'!A4633+'Approvvigionamento energia'!B4633+'Approvvigionamento energia'!I4633</f>
        <v>117.51952341768616</v>
      </c>
      <c r="K4633">
        <f>IF(MIN(LCOH!$C$18,J4633)&gt;=$P$48*LCOH!$C$18, MIN(LCOH!$C$18,J4633),0)</f>
        <v>0</v>
      </c>
      <c r="L4633">
        <f t="shared" si="145"/>
        <v>117.51952341768616</v>
      </c>
      <c r="M4633">
        <f>K4633/LCOH!$C$18</f>
        <v>0</v>
      </c>
      <c r="N4633">
        <f>K4633/LCOH!$C$34</f>
        <v>0</v>
      </c>
    </row>
    <row r="4634" spans="1:14" x14ac:dyDescent="0.35">
      <c r="A4634">
        <f>'Profilo fotovoltaico'!B4636*LCOH!$C$20</f>
        <v>0</v>
      </c>
      <c r="B4634">
        <f>'Profilo eolico'!B4636*LCOH!$C$21</f>
        <v>35.200000000000003</v>
      </c>
      <c r="C4634">
        <f>$P$35*'Profilo fotovoltaico'!B4636</f>
        <v>0</v>
      </c>
      <c r="D4634">
        <f>$Q$37*'Profilo eolico'!B4636</f>
        <v>205.37914828683688</v>
      </c>
      <c r="E4634">
        <f>$P$39*'Profilo fotovoltaico'!B4636+'Approvvigionamento energia'!$Q$39*'Profilo eolico'!B4636</f>
        <v>154.03436121512766</v>
      </c>
      <c r="F4634">
        <f>$P$41*'Profilo fotovoltaico'!B4636+'Approvvigionamento energia'!$Q$41*'Profilo eolico'!B4636</f>
        <v>102.68957414341844</v>
      </c>
      <c r="G4634">
        <f>$P$43*'Profilo fotovoltaico'!B4636+'Approvvigionamento energia'!$Q$43*'Profilo eolico'!B4636</f>
        <v>51.34478707170922</v>
      </c>
      <c r="H4634">
        <f t="shared" si="144"/>
        <v>1138.4335154826958</v>
      </c>
      <c r="I4634">
        <f>IF(LCOH!$C$28=Menu!$A$1,'Approvvigionamento energia'!C4634,0)+IF(LCOH!$C$28=Menu!$A$2,'Approvvigionamento energia'!D4634,0)+IF(LCOH!$C$28=Menu!$A$3,'Approvvigionamento energia'!E4634,0)+IF(LCOH!$C$28=Menu!$A$4,'Approvvigionamento energia'!F4634,0)+IF(LCOH!$C$28=Menu!$A$5,'Approvvigionamento energia'!G4634,0)+IF(LCOH!$C$28=Menu!$A$6,'Approvvigionamento energia'!H4634,0)</f>
        <v>102.68957414341844</v>
      </c>
      <c r="J4634">
        <f>'Approvvigionamento energia'!A4634+'Approvvigionamento energia'!B4634+'Approvvigionamento energia'!I4634</f>
        <v>137.88957414341843</v>
      </c>
      <c r="K4634">
        <f>IF(MIN(LCOH!$C$18,J4634)&gt;=$P$48*LCOH!$C$18, MIN(LCOH!$C$18,J4634),0)</f>
        <v>0</v>
      </c>
      <c r="L4634">
        <f t="shared" si="145"/>
        <v>137.88957414341843</v>
      </c>
      <c r="M4634">
        <f>K4634/LCOH!$C$18</f>
        <v>0</v>
      </c>
      <c r="N4634">
        <f>K4634/LCOH!$C$34</f>
        <v>0</v>
      </c>
    </row>
    <row r="4635" spans="1:14" x14ac:dyDescent="0.35">
      <c r="A4635">
        <f>'Profilo fotovoltaico'!B4637*LCOH!$C$20</f>
        <v>0</v>
      </c>
      <c r="B4635">
        <f>'Profilo eolico'!B4637*LCOH!$C$21</f>
        <v>43.1</v>
      </c>
      <c r="C4635">
        <f>$P$35*'Profilo fotovoltaico'!B4637</f>
        <v>0</v>
      </c>
      <c r="D4635">
        <f>$Q$37*'Profilo eolico'!B4637</f>
        <v>251.4727639534849</v>
      </c>
      <c r="E4635">
        <f>$P$39*'Profilo fotovoltaico'!B4637+'Approvvigionamento energia'!$Q$39*'Profilo eolico'!B4637</f>
        <v>188.60457296511368</v>
      </c>
      <c r="F4635">
        <f>$P$41*'Profilo fotovoltaico'!B4637+'Approvvigionamento energia'!$Q$41*'Profilo eolico'!B4637</f>
        <v>125.73638197674245</v>
      </c>
      <c r="G4635">
        <f>$P$43*'Profilo fotovoltaico'!B4637+'Approvvigionamento energia'!$Q$43*'Profilo eolico'!B4637</f>
        <v>62.868190988371225</v>
      </c>
      <c r="H4635">
        <f t="shared" si="144"/>
        <v>1138.4335154826958</v>
      </c>
      <c r="I4635">
        <f>IF(LCOH!$C$28=Menu!$A$1,'Approvvigionamento energia'!C4635,0)+IF(LCOH!$C$28=Menu!$A$2,'Approvvigionamento energia'!D4635,0)+IF(LCOH!$C$28=Menu!$A$3,'Approvvigionamento energia'!E4635,0)+IF(LCOH!$C$28=Menu!$A$4,'Approvvigionamento energia'!F4635,0)+IF(LCOH!$C$28=Menu!$A$5,'Approvvigionamento energia'!G4635,0)+IF(LCOH!$C$28=Menu!$A$6,'Approvvigionamento energia'!H4635,0)</f>
        <v>125.73638197674245</v>
      </c>
      <c r="J4635">
        <f>'Approvvigionamento energia'!A4635+'Approvvigionamento energia'!B4635+'Approvvigionamento energia'!I4635</f>
        <v>168.83638197674244</v>
      </c>
      <c r="K4635">
        <f>IF(MIN(LCOH!$C$18,J4635)&gt;=$P$48*LCOH!$C$18, MIN(LCOH!$C$18,J4635),0)</f>
        <v>0</v>
      </c>
      <c r="L4635">
        <f t="shared" si="145"/>
        <v>168.83638197674244</v>
      </c>
      <c r="M4635">
        <f>K4635/LCOH!$C$18</f>
        <v>0</v>
      </c>
      <c r="N4635">
        <f>K4635/LCOH!$C$34</f>
        <v>0</v>
      </c>
    </row>
    <row r="4636" spans="1:14" x14ac:dyDescent="0.35">
      <c r="A4636">
        <f>'Profilo fotovoltaico'!B4638*LCOH!$C$20</f>
        <v>0</v>
      </c>
      <c r="B4636">
        <f>'Profilo eolico'!B4638*LCOH!$C$21</f>
        <v>48.7</v>
      </c>
      <c r="C4636">
        <f>$P$35*'Profilo fotovoltaico'!B4638</f>
        <v>0</v>
      </c>
      <c r="D4636">
        <f>$Q$37*'Profilo eolico'!B4638</f>
        <v>284.14671936275442</v>
      </c>
      <c r="E4636">
        <f>$P$39*'Profilo fotovoltaico'!B4638+'Approvvigionamento energia'!$Q$39*'Profilo eolico'!B4638</f>
        <v>213.11003952206579</v>
      </c>
      <c r="F4636">
        <f>$P$41*'Profilo fotovoltaico'!B4638+'Approvvigionamento energia'!$Q$41*'Profilo eolico'!B4638</f>
        <v>142.07335968137721</v>
      </c>
      <c r="G4636">
        <f>$P$43*'Profilo fotovoltaico'!B4638+'Approvvigionamento energia'!$Q$43*'Profilo eolico'!B4638</f>
        <v>71.036679840688606</v>
      </c>
      <c r="H4636">
        <f t="shared" si="144"/>
        <v>1138.4335154826958</v>
      </c>
      <c r="I4636">
        <f>IF(LCOH!$C$28=Menu!$A$1,'Approvvigionamento energia'!C4636,0)+IF(LCOH!$C$28=Menu!$A$2,'Approvvigionamento energia'!D4636,0)+IF(LCOH!$C$28=Menu!$A$3,'Approvvigionamento energia'!E4636,0)+IF(LCOH!$C$28=Menu!$A$4,'Approvvigionamento energia'!F4636,0)+IF(LCOH!$C$28=Menu!$A$5,'Approvvigionamento energia'!G4636,0)+IF(LCOH!$C$28=Menu!$A$6,'Approvvigionamento energia'!H4636,0)</f>
        <v>142.07335968137721</v>
      </c>
      <c r="J4636">
        <f>'Approvvigionamento energia'!A4636+'Approvvigionamento energia'!B4636+'Approvvigionamento energia'!I4636</f>
        <v>190.7733596813772</v>
      </c>
      <c r="K4636">
        <f>IF(MIN(LCOH!$C$18,J4636)&gt;=$P$48*LCOH!$C$18, MIN(LCOH!$C$18,J4636),0)</f>
        <v>0</v>
      </c>
      <c r="L4636">
        <f t="shared" si="145"/>
        <v>190.7733596813772</v>
      </c>
      <c r="M4636">
        <f>K4636/LCOH!$C$18</f>
        <v>0</v>
      </c>
      <c r="N4636">
        <f>K4636/LCOH!$C$34</f>
        <v>0</v>
      </c>
    </row>
    <row r="4637" spans="1:14" x14ac:dyDescent="0.35">
      <c r="A4637">
        <f>'Profilo fotovoltaico'!B4639*LCOH!$C$20</f>
        <v>0</v>
      </c>
      <c r="B4637">
        <f>'Profilo eolico'!B4639*LCOH!$C$21</f>
        <v>47.7</v>
      </c>
      <c r="C4637">
        <f>$P$35*'Profilo fotovoltaico'!B4639</f>
        <v>0</v>
      </c>
      <c r="D4637">
        <f>$Q$37*'Profilo eolico'!B4639</f>
        <v>278.31208446824201</v>
      </c>
      <c r="E4637">
        <f>$P$39*'Profilo fotovoltaico'!B4639+'Approvvigionamento energia'!$Q$39*'Profilo eolico'!B4639</f>
        <v>208.73406335118148</v>
      </c>
      <c r="F4637">
        <f>$P$41*'Profilo fotovoltaico'!B4639+'Approvvigionamento energia'!$Q$41*'Profilo eolico'!B4639</f>
        <v>139.156042234121</v>
      </c>
      <c r="G4637">
        <f>$P$43*'Profilo fotovoltaico'!B4639+'Approvvigionamento energia'!$Q$43*'Profilo eolico'!B4639</f>
        <v>69.578021117060501</v>
      </c>
      <c r="H4637">
        <f t="shared" si="144"/>
        <v>1138.4335154826958</v>
      </c>
      <c r="I4637">
        <f>IF(LCOH!$C$28=Menu!$A$1,'Approvvigionamento energia'!C4637,0)+IF(LCOH!$C$28=Menu!$A$2,'Approvvigionamento energia'!D4637,0)+IF(LCOH!$C$28=Menu!$A$3,'Approvvigionamento energia'!E4637,0)+IF(LCOH!$C$28=Menu!$A$4,'Approvvigionamento energia'!F4637,0)+IF(LCOH!$C$28=Menu!$A$5,'Approvvigionamento energia'!G4637,0)+IF(LCOH!$C$28=Menu!$A$6,'Approvvigionamento energia'!H4637,0)</f>
        <v>139.156042234121</v>
      </c>
      <c r="J4637">
        <f>'Approvvigionamento energia'!A4637+'Approvvigionamento energia'!B4637+'Approvvigionamento energia'!I4637</f>
        <v>186.85604223412099</v>
      </c>
      <c r="K4637">
        <f>IF(MIN(LCOH!$C$18,J4637)&gt;=$P$48*LCOH!$C$18, MIN(LCOH!$C$18,J4637),0)</f>
        <v>0</v>
      </c>
      <c r="L4637">
        <f t="shared" si="145"/>
        <v>186.85604223412099</v>
      </c>
      <c r="M4637">
        <f>K4637/LCOH!$C$18</f>
        <v>0</v>
      </c>
      <c r="N4637">
        <f>K4637/LCOH!$C$34</f>
        <v>0</v>
      </c>
    </row>
    <row r="4638" spans="1:14" x14ac:dyDescent="0.35">
      <c r="A4638">
        <f>'Profilo fotovoltaico'!B4640*LCOH!$C$20</f>
        <v>44</v>
      </c>
      <c r="B4638">
        <f>'Profilo eolico'!B4640*LCOH!$C$21</f>
        <v>40.599999999999994</v>
      </c>
      <c r="C4638">
        <f>$P$35*'Profilo fotovoltaico'!B4640</f>
        <v>323.60293625537082</v>
      </c>
      <c r="D4638">
        <f>$Q$37*'Profilo eolico'!B4640</f>
        <v>236.88617671720388</v>
      </c>
      <c r="E4638">
        <f>$P$39*'Profilo fotovoltaico'!B4640+'Approvvigionamento energia'!$Q$39*'Profilo eolico'!B4640</f>
        <v>258.56536660174561</v>
      </c>
      <c r="F4638">
        <f>$P$41*'Profilo fotovoltaico'!B4640+'Approvvigionamento energia'!$Q$41*'Profilo eolico'!B4640</f>
        <v>280.24455648628737</v>
      </c>
      <c r="G4638">
        <f>$P$43*'Profilo fotovoltaico'!B4640+'Approvvigionamento energia'!$Q$43*'Profilo eolico'!B4640</f>
        <v>301.92374637082912</v>
      </c>
      <c r="H4638">
        <f t="shared" si="144"/>
        <v>1138.4335154826958</v>
      </c>
      <c r="I4638">
        <f>IF(LCOH!$C$28=Menu!$A$1,'Approvvigionamento energia'!C4638,0)+IF(LCOH!$C$28=Menu!$A$2,'Approvvigionamento energia'!D4638,0)+IF(LCOH!$C$28=Menu!$A$3,'Approvvigionamento energia'!E4638,0)+IF(LCOH!$C$28=Menu!$A$4,'Approvvigionamento energia'!F4638,0)+IF(LCOH!$C$28=Menu!$A$5,'Approvvigionamento energia'!G4638,0)+IF(LCOH!$C$28=Menu!$A$6,'Approvvigionamento energia'!H4638,0)</f>
        <v>280.24455648628737</v>
      </c>
      <c r="J4638">
        <f>'Approvvigionamento energia'!A4638+'Approvvigionamento energia'!B4638+'Approvvigionamento energia'!I4638</f>
        <v>364.84455648628739</v>
      </c>
      <c r="K4638">
        <f>IF(MIN(LCOH!$C$18,J4638)&gt;=$P$48*LCOH!$C$18, MIN(LCOH!$C$18,J4638),0)</f>
        <v>0</v>
      </c>
      <c r="L4638">
        <f t="shared" si="145"/>
        <v>364.84455648628739</v>
      </c>
      <c r="M4638">
        <f>K4638/LCOH!$C$18</f>
        <v>0</v>
      </c>
      <c r="N4638">
        <f>K4638/LCOH!$C$34</f>
        <v>0</v>
      </c>
    </row>
    <row r="4639" spans="1:14" x14ac:dyDescent="0.35">
      <c r="A4639">
        <f>'Profilo fotovoltaico'!B4641*LCOH!$C$20</f>
        <v>144</v>
      </c>
      <c r="B4639">
        <f>'Profilo eolico'!B4641*LCOH!$C$21</f>
        <v>18.700000000000003</v>
      </c>
      <c r="C4639">
        <f>$P$35*'Profilo fotovoltaico'!B4641</f>
        <v>1059.0641550175774</v>
      </c>
      <c r="D4639">
        <f>$Q$37*'Profilo eolico'!B4641</f>
        <v>109.10767252738209</v>
      </c>
      <c r="E4639">
        <f>$P$39*'Profilo fotovoltaico'!B4641+'Approvvigionamento energia'!$Q$39*'Profilo eolico'!B4641</f>
        <v>346.59679314993093</v>
      </c>
      <c r="F4639">
        <f>$P$41*'Profilo fotovoltaico'!B4641+'Approvvigionamento energia'!$Q$41*'Profilo eolico'!B4641</f>
        <v>584.08591377247978</v>
      </c>
      <c r="G4639">
        <f>$P$43*'Profilo fotovoltaico'!B4641+'Approvvigionamento energia'!$Q$43*'Profilo eolico'!B4641</f>
        <v>821.57503439502852</v>
      </c>
      <c r="H4639">
        <f t="shared" si="144"/>
        <v>1138.4335154826958</v>
      </c>
      <c r="I4639">
        <f>IF(LCOH!$C$28=Menu!$A$1,'Approvvigionamento energia'!C4639,0)+IF(LCOH!$C$28=Menu!$A$2,'Approvvigionamento energia'!D4639,0)+IF(LCOH!$C$28=Menu!$A$3,'Approvvigionamento energia'!E4639,0)+IF(LCOH!$C$28=Menu!$A$4,'Approvvigionamento energia'!F4639,0)+IF(LCOH!$C$28=Menu!$A$5,'Approvvigionamento energia'!G4639,0)+IF(LCOH!$C$28=Menu!$A$6,'Approvvigionamento energia'!H4639,0)</f>
        <v>584.08591377247978</v>
      </c>
      <c r="J4639">
        <f>'Approvvigionamento energia'!A4639+'Approvvigionamento energia'!B4639+'Approvvigionamento energia'!I4639</f>
        <v>746.78591377247972</v>
      </c>
      <c r="K4639">
        <f>IF(MIN(LCOH!$C$18,J4639)&gt;=$P$48*LCOH!$C$18, MIN(LCOH!$C$18,J4639),0)</f>
        <v>746.78591377247972</v>
      </c>
      <c r="L4639">
        <f t="shared" si="145"/>
        <v>0</v>
      </c>
      <c r="M4639">
        <f>K4639/LCOH!$C$18</f>
        <v>0.49785727584831979</v>
      </c>
      <c r="N4639">
        <f>K4639/LCOH!$C$34</f>
        <v>14.388938608332943</v>
      </c>
    </row>
    <row r="4640" spans="1:14" x14ac:dyDescent="0.35">
      <c r="A4640">
        <f>'Profilo fotovoltaico'!B4642*LCOH!$C$20</f>
        <v>275</v>
      </c>
      <c r="B4640">
        <f>'Profilo eolico'!B4642*LCOH!$C$21</f>
        <v>8.2000000000000011</v>
      </c>
      <c r="C4640">
        <f>$P$35*'Profilo fotovoltaico'!B4642</f>
        <v>2022.518351596068</v>
      </c>
      <c r="D4640">
        <f>$Q$37*'Profilo eolico'!B4642</f>
        <v>47.844006135001777</v>
      </c>
      <c r="E4640">
        <f>$P$39*'Profilo fotovoltaico'!B4642+'Approvvigionamento energia'!$Q$39*'Profilo eolico'!B4642</f>
        <v>541.51259250026828</v>
      </c>
      <c r="F4640">
        <f>$P$41*'Profilo fotovoltaico'!B4642+'Approvvigionamento energia'!$Q$41*'Profilo eolico'!B4642</f>
        <v>1035.1811788655348</v>
      </c>
      <c r="G4640">
        <f>$P$43*'Profilo fotovoltaico'!B4642+'Approvvigionamento energia'!$Q$43*'Profilo eolico'!B4642</f>
        <v>1528.8497652308015</v>
      </c>
      <c r="H4640">
        <f t="shared" si="144"/>
        <v>1138.4335154826958</v>
      </c>
      <c r="I4640">
        <f>IF(LCOH!$C$28=Menu!$A$1,'Approvvigionamento energia'!C4640,0)+IF(LCOH!$C$28=Menu!$A$2,'Approvvigionamento energia'!D4640,0)+IF(LCOH!$C$28=Menu!$A$3,'Approvvigionamento energia'!E4640,0)+IF(LCOH!$C$28=Menu!$A$4,'Approvvigionamento energia'!F4640,0)+IF(LCOH!$C$28=Menu!$A$5,'Approvvigionamento energia'!G4640,0)+IF(LCOH!$C$28=Menu!$A$6,'Approvvigionamento energia'!H4640,0)</f>
        <v>1035.1811788655348</v>
      </c>
      <c r="J4640">
        <f>'Approvvigionamento energia'!A4640+'Approvvigionamento energia'!B4640+'Approvvigionamento energia'!I4640</f>
        <v>1318.3811788655348</v>
      </c>
      <c r="K4640">
        <f>IF(MIN(LCOH!$C$18,J4640)&gt;=$P$48*LCOH!$C$18, MIN(LCOH!$C$18,J4640),0)</f>
        <v>1318.3811788655348</v>
      </c>
      <c r="L4640">
        <f t="shared" si="145"/>
        <v>0</v>
      </c>
      <c r="M4640">
        <f>K4640/LCOH!$C$18</f>
        <v>0.87892078591035649</v>
      </c>
      <c r="N4640">
        <f>K4640/LCOH!$C$34</f>
        <v>25.402334852900481</v>
      </c>
    </row>
    <row r="4641" spans="1:14" x14ac:dyDescent="0.35">
      <c r="A4641">
        <f>'Profilo fotovoltaico'!B4643*LCOH!$C$20</f>
        <v>405</v>
      </c>
      <c r="B4641">
        <f>'Profilo eolico'!B4643*LCOH!$C$21</f>
        <v>9.4</v>
      </c>
      <c r="C4641">
        <f>$P$35*'Profilo fotovoltaico'!B4643</f>
        <v>2978.6179359869366</v>
      </c>
      <c r="D4641">
        <f>$Q$37*'Profilo eolico'!B4643</f>
        <v>54.845568008416663</v>
      </c>
      <c r="E4641">
        <f>$P$39*'Profilo fotovoltaico'!B4643+'Approvvigionamento energia'!$Q$39*'Profilo eolico'!B4643</f>
        <v>785.78866000304663</v>
      </c>
      <c r="F4641">
        <f>$P$41*'Profilo fotovoltaico'!B4643+'Approvvigionamento energia'!$Q$41*'Profilo eolico'!B4643</f>
        <v>1516.7317519976766</v>
      </c>
      <c r="G4641">
        <f>$P$43*'Profilo fotovoltaico'!B4643+'Approvvigionamento energia'!$Q$43*'Profilo eolico'!B4643</f>
        <v>2247.6748439923067</v>
      </c>
      <c r="H4641">
        <f t="shared" si="144"/>
        <v>1138.4335154826958</v>
      </c>
      <c r="I4641">
        <f>IF(LCOH!$C$28=Menu!$A$1,'Approvvigionamento energia'!C4641,0)+IF(LCOH!$C$28=Menu!$A$2,'Approvvigionamento energia'!D4641,0)+IF(LCOH!$C$28=Menu!$A$3,'Approvvigionamento energia'!E4641,0)+IF(LCOH!$C$28=Menu!$A$4,'Approvvigionamento energia'!F4641,0)+IF(LCOH!$C$28=Menu!$A$5,'Approvvigionamento energia'!G4641,0)+IF(LCOH!$C$28=Menu!$A$6,'Approvvigionamento energia'!H4641,0)</f>
        <v>1516.7317519976766</v>
      </c>
      <c r="J4641">
        <f>'Approvvigionamento energia'!A4641+'Approvvigionamento energia'!B4641+'Approvvigionamento energia'!I4641</f>
        <v>1931.1317519976765</v>
      </c>
      <c r="K4641">
        <f>IF(MIN(LCOH!$C$18,J4641)&gt;=$P$48*LCOH!$C$18, MIN(LCOH!$C$18,J4641),0)</f>
        <v>1500</v>
      </c>
      <c r="L4641">
        <f t="shared" si="145"/>
        <v>431.13175199767647</v>
      </c>
      <c r="M4641">
        <f>K4641/LCOH!$C$18</f>
        <v>1</v>
      </c>
      <c r="N4641">
        <f>K4641/LCOH!$C$34</f>
        <v>28.901734104046245</v>
      </c>
    </row>
    <row r="4642" spans="1:14" x14ac:dyDescent="0.35">
      <c r="A4642">
        <f>'Profilo fotovoltaico'!B4644*LCOH!$C$20</f>
        <v>511</v>
      </c>
      <c r="B4642">
        <f>'Profilo eolico'!B4644*LCOH!$C$21</f>
        <v>13.4</v>
      </c>
      <c r="C4642">
        <f>$P$35*'Profilo fotovoltaico'!B4644</f>
        <v>3758.2068278748752</v>
      </c>
      <c r="D4642">
        <f>$Q$37*'Profilo eolico'!B4644</f>
        <v>78.184107586466311</v>
      </c>
      <c r="E4642">
        <f>$P$39*'Profilo fotovoltaico'!B4644+'Approvvigionamento energia'!$Q$39*'Profilo eolico'!B4644</f>
        <v>998.18978765856855</v>
      </c>
      <c r="F4642">
        <f>$P$41*'Profilo fotovoltaico'!B4644+'Approvvigionamento energia'!$Q$41*'Profilo eolico'!B4644</f>
        <v>1918.1954677306708</v>
      </c>
      <c r="G4642">
        <f>$P$43*'Profilo fotovoltaico'!B4644+'Approvvigionamento energia'!$Q$43*'Profilo eolico'!B4644</f>
        <v>2838.2011478027734</v>
      </c>
      <c r="H4642">
        <f t="shared" si="144"/>
        <v>1138.4335154826958</v>
      </c>
      <c r="I4642">
        <f>IF(LCOH!$C$28=Menu!$A$1,'Approvvigionamento energia'!C4642,0)+IF(LCOH!$C$28=Menu!$A$2,'Approvvigionamento energia'!D4642,0)+IF(LCOH!$C$28=Menu!$A$3,'Approvvigionamento energia'!E4642,0)+IF(LCOH!$C$28=Menu!$A$4,'Approvvigionamento energia'!F4642,0)+IF(LCOH!$C$28=Menu!$A$5,'Approvvigionamento energia'!G4642,0)+IF(LCOH!$C$28=Menu!$A$6,'Approvvigionamento energia'!H4642,0)</f>
        <v>1918.1954677306708</v>
      </c>
      <c r="J4642">
        <f>'Approvvigionamento energia'!A4642+'Approvvigionamento energia'!B4642+'Approvvigionamento energia'!I4642</f>
        <v>2442.5954677306709</v>
      </c>
      <c r="K4642">
        <f>IF(MIN(LCOH!$C$18,J4642)&gt;=$P$48*LCOH!$C$18, MIN(LCOH!$C$18,J4642),0)</f>
        <v>1500</v>
      </c>
      <c r="L4642">
        <f t="shared" si="145"/>
        <v>942.59546773067086</v>
      </c>
      <c r="M4642">
        <f>K4642/LCOH!$C$18</f>
        <v>1</v>
      </c>
      <c r="N4642">
        <f>K4642/LCOH!$C$34</f>
        <v>28.901734104046245</v>
      </c>
    </row>
    <row r="4643" spans="1:14" x14ac:dyDescent="0.35">
      <c r="A4643">
        <f>'Profilo fotovoltaico'!B4645*LCOH!$C$20</f>
        <v>574</v>
      </c>
      <c r="B4643">
        <f>'Profilo eolico'!B4645*LCOH!$C$21</f>
        <v>18.5</v>
      </c>
      <c r="C4643">
        <f>$P$35*'Profilo fotovoltaico'!B4645</f>
        <v>4221.5473956950646</v>
      </c>
      <c r="D4643">
        <f>$Q$37*'Profilo eolico'!B4645</f>
        <v>107.9407455484796</v>
      </c>
      <c r="E4643">
        <f>$P$39*'Profilo fotovoltaico'!B4645+'Approvvigionamento energia'!$Q$39*'Profilo eolico'!B4645</f>
        <v>1136.3424080851257</v>
      </c>
      <c r="F4643">
        <f>$P$41*'Profilo fotovoltaico'!B4645+'Approvvigionamento energia'!$Q$41*'Profilo eolico'!B4645</f>
        <v>2164.7440706217722</v>
      </c>
      <c r="G4643">
        <f>$P$43*'Profilo fotovoltaico'!B4645+'Approvvigionamento energia'!$Q$43*'Profilo eolico'!B4645</f>
        <v>3193.1457331584188</v>
      </c>
      <c r="H4643">
        <f t="shared" si="144"/>
        <v>1138.4335154826958</v>
      </c>
      <c r="I4643">
        <f>IF(LCOH!$C$28=Menu!$A$1,'Approvvigionamento energia'!C4643,0)+IF(LCOH!$C$28=Menu!$A$2,'Approvvigionamento energia'!D4643,0)+IF(LCOH!$C$28=Menu!$A$3,'Approvvigionamento energia'!E4643,0)+IF(LCOH!$C$28=Menu!$A$4,'Approvvigionamento energia'!F4643,0)+IF(LCOH!$C$28=Menu!$A$5,'Approvvigionamento energia'!G4643,0)+IF(LCOH!$C$28=Menu!$A$6,'Approvvigionamento energia'!H4643,0)</f>
        <v>2164.7440706217722</v>
      </c>
      <c r="J4643">
        <f>'Approvvigionamento energia'!A4643+'Approvvigionamento energia'!B4643+'Approvvigionamento energia'!I4643</f>
        <v>2757.2440706217722</v>
      </c>
      <c r="K4643">
        <f>IF(MIN(LCOH!$C$18,J4643)&gt;=$P$48*LCOH!$C$18, MIN(LCOH!$C$18,J4643),0)</f>
        <v>1500</v>
      </c>
      <c r="L4643">
        <f t="shared" si="145"/>
        <v>1257.2440706217722</v>
      </c>
      <c r="M4643">
        <f>K4643/LCOH!$C$18</f>
        <v>1</v>
      </c>
      <c r="N4643">
        <f>K4643/LCOH!$C$34</f>
        <v>28.901734104046245</v>
      </c>
    </row>
    <row r="4644" spans="1:14" x14ac:dyDescent="0.35">
      <c r="A4644">
        <f>'Profilo fotovoltaico'!B4646*LCOH!$C$20</f>
        <v>603</v>
      </c>
      <c r="B4644">
        <f>'Profilo eolico'!B4646*LCOH!$C$21</f>
        <v>24.9</v>
      </c>
      <c r="C4644">
        <f>$P$35*'Profilo fotovoltaico'!B4646</f>
        <v>4434.8311491361046</v>
      </c>
      <c r="D4644">
        <f>$Q$37*'Profilo eolico'!B4646</f>
        <v>145.28240887335903</v>
      </c>
      <c r="E4644">
        <f>$P$39*'Profilo fotovoltaico'!B4646+'Approvvigionamento energia'!$Q$39*'Profilo eolico'!B4646</f>
        <v>1217.6695939390454</v>
      </c>
      <c r="F4644">
        <f>$P$41*'Profilo fotovoltaico'!B4646+'Approvvigionamento energia'!$Q$41*'Profilo eolico'!B4646</f>
        <v>2290.0567790047317</v>
      </c>
      <c r="G4644">
        <f>$P$43*'Profilo fotovoltaico'!B4646+'Approvvigionamento energia'!$Q$43*'Profilo eolico'!B4646</f>
        <v>3362.443964070419</v>
      </c>
      <c r="H4644">
        <f t="shared" si="144"/>
        <v>1138.4335154826958</v>
      </c>
      <c r="I4644">
        <f>IF(LCOH!$C$28=Menu!$A$1,'Approvvigionamento energia'!C4644,0)+IF(LCOH!$C$28=Menu!$A$2,'Approvvigionamento energia'!D4644,0)+IF(LCOH!$C$28=Menu!$A$3,'Approvvigionamento energia'!E4644,0)+IF(LCOH!$C$28=Menu!$A$4,'Approvvigionamento energia'!F4644,0)+IF(LCOH!$C$28=Menu!$A$5,'Approvvigionamento energia'!G4644,0)+IF(LCOH!$C$28=Menu!$A$6,'Approvvigionamento energia'!H4644,0)</f>
        <v>2290.0567790047317</v>
      </c>
      <c r="J4644">
        <f>'Approvvigionamento energia'!A4644+'Approvvigionamento energia'!B4644+'Approvvigionamento energia'!I4644</f>
        <v>2917.9567790047317</v>
      </c>
      <c r="K4644">
        <f>IF(MIN(LCOH!$C$18,J4644)&gt;=$P$48*LCOH!$C$18, MIN(LCOH!$C$18,J4644),0)</f>
        <v>1500</v>
      </c>
      <c r="L4644">
        <f t="shared" si="145"/>
        <v>1417.9567790047317</v>
      </c>
      <c r="M4644">
        <f>K4644/LCOH!$C$18</f>
        <v>1</v>
      </c>
      <c r="N4644">
        <f>K4644/LCOH!$C$34</f>
        <v>28.901734104046245</v>
      </c>
    </row>
    <row r="4645" spans="1:14" x14ac:dyDescent="0.35">
      <c r="A4645">
        <f>'Profilo fotovoltaico'!B4647*LCOH!$C$20</f>
        <v>598</v>
      </c>
      <c r="B4645">
        <f>'Profilo eolico'!B4647*LCOH!$C$21</f>
        <v>32.099999999999994</v>
      </c>
      <c r="C4645">
        <f>$P$35*'Profilo fotovoltaico'!B4647</f>
        <v>4398.0580881979949</v>
      </c>
      <c r="D4645">
        <f>$Q$37*'Profilo eolico'!B4647</f>
        <v>187.29178011384838</v>
      </c>
      <c r="E4645">
        <f>$P$39*'Profilo fotovoltaico'!B4647+'Approvvigionamento energia'!$Q$39*'Profilo eolico'!B4647</f>
        <v>1239.983357134885</v>
      </c>
      <c r="F4645">
        <f>$P$41*'Profilo fotovoltaico'!B4647+'Approvvigionamento energia'!$Q$41*'Profilo eolico'!B4647</f>
        <v>2292.6749341559216</v>
      </c>
      <c r="G4645">
        <f>$P$43*'Profilo fotovoltaico'!B4647+'Approvvigionamento energia'!$Q$43*'Profilo eolico'!B4647</f>
        <v>3345.3665111769583</v>
      </c>
      <c r="H4645">
        <f t="shared" si="144"/>
        <v>1138.4335154826958</v>
      </c>
      <c r="I4645">
        <f>IF(LCOH!$C$28=Menu!$A$1,'Approvvigionamento energia'!C4645,0)+IF(LCOH!$C$28=Menu!$A$2,'Approvvigionamento energia'!D4645,0)+IF(LCOH!$C$28=Menu!$A$3,'Approvvigionamento energia'!E4645,0)+IF(LCOH!$C$28=Menu!$A$4,'Approvvigionamento energia'!F4645,0)+IF(LCOH!$C$28=Menu!$A$5,'Approvvigionamento energia'!G4645,0)+IF(LCOH!$C$28=Menu!$A$6,'Approvvigionamento energia'!H4645,0)</f>
        <v>2292.6749341559216</v>
      </c>
      <c r="J4645">
        <f>'Approvvigionamento energia'!A4645+'Approvvigionamento energia'!B4645+'Approvvigionamento energia'!I4645</f>
        <v>2922.7749341559215</v>
      </c>
      <c r="K4645">
        <f>IF(MIN(LCOH!$C$18,J4645)&gt;=$P$48*LCOH!$C$18, MIN(LCOH!$C$18,J4645),0)</f>
        <v>1500</v>
      </c>
      <c r="L4645">
        <f t="shared" si="145"/>
        <v>1422.7749341559215</v>
      </c>
      <c r="M4645">
        <f>K4645/LCOH!$C$18</f>
        <v>1</v>
      </c>
      <c r="N4645">
        <f>K4645/LCOH!$C$34</f>
        <v>28.901734104046245</v>
      </c>
    </row>
    <row r="4646" spans="1:14" x14ac:dyDescent="0.35">
      <c r="A4646">
        <f>'Profilo fotovoltaico'!B4648*LCOH!$C$20</f>
        <v>561</v>
      </c>
      <c r="B4646">
        <f>'Profilo eolico'!B4648*LCOH!$C$21</f>
        <v>40.9</v>
      </c>
      <c r="C4646">
        <f>$P$35*'Profilo fotovoltaico'!B4648</f>
        <v>4125.9374372559787</v>
      </c>
      <c r="D4646">
        <f>$Q$37*'Profilo eolico'!B4648</f>
        <v>238.6365671855576</v>
      </c>
      <c r="E4646">
        <f>$P$39*'Profilo fotovoltaico'!B4648+'Approvvigionamento energia'!$Q$39*'Profilo eolico'!B4648</f>
        <v>1210.4617847031629</v>
      </c>
      <c r="F4646">
        <f>$P$41*'Profilo fotovoltaico'!B4648+'Approvvigionamento energia'!$Q$41*'Profilo eolico'!B4648</f>
        <v>2182.287002220768</v>
      </c>
      <c r="G4646">
        <f>$P$43*'Profilo fotovoltaico'!B4648+'Approvvigionamento energia'!$Q$43*'Profilo eolico'!B4648</f>
        <v>3154.1122197383738</v>
      </c>
      <c r="H4646">
        <f t="shared" si="144"/>
        <v>1138.4335154826958</v>
      </c>
      <c r="I4646">
        <f>IF(LCOH!$C$28=Menu!$A$1,'Approvvigionamento energia'!C4646,0)+IF(LCOH!$C$28=Menu!$A$2,'Approvvigionamento energia'!D4646,0)+IF(LCOH!$C$28=Menu!$A$3,'Approvvigionamento energia'!E4646,0)+IF(LCOH!$C$28=Menu!$A$4,'Approvvigionamento energia'!F4646,0)+IF(LCOH!$C$28=Menu!$A$5,'Approvvigionamento energia'!G4646,0)+IF(LCOH!$C$28=Menu!$A$6,'Approvvigionamento energia'!H4646,0)</f>
        <v>2182.287002220768</v>
      </c>
      <c r="J4646">
        <f>'Approvvigionamento energia'!A4646+'Approvvigionamento energia'!B4646+'Approvvigionamento energia'!I4646</f>
        <v>2784.1870022207681</v>
      </c>
      <c r="K4646">
        <f>IF(MIN(LCOH!$C$18,J4646)&gt;=$P$48*LCOH!$C$18, MIN(LCOH!$C$18,J4646),0)</f>
        <v>1500</v>
      </c>
      <c r="L4646">
        <f t="shared" si="145"/>
        <v>1284.1870022207681</v>
      </c>
      <c r="M4646">
        <f>K4646/LCOH!$C$18</f>
        <v>1</v>
      </c>
      <c r="N4646">
        <f>K4646/LCOH!$C$34</f>
        <v>28.901734104046245</v>
      </c>
    </row>
    <row r="4647" spans="1:14" x14ac:dyDescent="0.35">
      <c r="A4647">
        <f>'Profilo fotovoltaico'!B4649*LCOH!$C$20</f>
        <v>500</v>
      </c>
      <c r="B4647">
        <f>'Profilo eolico'!B4649*LCOH!$C$21</f>
        <v>48.7</v>
      </c>
      <c r="C4647">
        <f>$P$35*'Profilo fotovoltaico'!B4649</f>
        <v>3677.3060938110325</v>
      </c>
      <c r="D4647">
        <f>$Q$37*'Profilo eolico'!B4649</f>
        <v>284.14671936275442</v>
      </c>
      <c r="E4647">
        <f>$P$39*'Profilo fotovoltaico'!B4649+'Approvvigionamento energia'!$Q$39*'Profilo eolico'!B4649</f>
        <v>1132.436562974824</v>
      </c>
      <c r="F4647">
        <f>$P$41*'Profilo fotovoltaico'!B4649+'Approvvigionamento energia'!$Q$41*'Profilo eolico'!B4649</f>
        <v>1980.7264065868935</v>
      </c>
      <c r="G4647">
        <f>$P$43*'Profilo fotovoltaico'!B4649+'Approvvigionamento energia'!$Q$43*'Profilo eolico'!B4649</f>
        <v>2829.016250198963</v>
      </c>
      <c r="H4647">
        <f t="shared" si="144"/>
        <v>1138.4335154826958</v>
      </c>
      <c r="I4647">
        <f>IF(LCOH!$C$28=Menu!$A$1,'Approvvigionamento energia'!C4647,0)+IF(LCOH!$C$28=Menu!$A$2,'Approvvigionamento energia'!D4647,0)+IF(LCOH!$C$28=Menu!$A$3,'Approvvigionamento energia'!E4647,0)+IF(LCOH!$C$28=Menu!$A$4,'Approvvigionamento energia'!F4647,0)+IF(LCOH!$C$28=Menu!$A$5,'Approvvigionamento energia'!G4647,0)+IF(LCOH!$C$28=Menu!$A$6,'Approvvigionamento energia'!H4647,0)</f>
        <v>1980.7264065868935</v>
      </c>
      <c r="J4647">
        <f>'Approvvigionamento energia'!A4647+'Approvvigionamento energia'!B4647+'Approvvigionamento energia'!I4647</f>
        <v>2529.4264065868938</v>
      </c>
      <c r="K4647">
        <f>IF(MIN(LCOH!$C$18,J4647)&gt;=$P$48*LCOH!$C$18, MIN(LCOH!$C$18,J4647),0)</f>
        <v>1500</v>
      </c>
      <c r="L4647">
        <f t="shared" si="145"/>
        <v>1029.4264065868938</v>
      </c>
      <c r="M4647">
        <f>K4647/LCOH!$C$18</f>
        <v>1</v>
      </c>
      <c r="N4647">
        <f>K4647/LCOH!$C$34</f>
        <v>28.901734104046245</v>
      </c>
    </row>
    <row r="4648" spans="1:14" x14ac:dyDescent="0.35">
      <c r="A4648">
        <f>'Profilo fotovoltaico'!B4650*LCOH!$C$20</f>
        <v>411</v>
      </c>
      <c r="B4648">
        <f>'Profilo eolico'!B4650*LCOH!$C$21</f>
        <v>55.4</v>
      </c>
      <c r="C4648">
        <f>$P$35*'Profilo fotovoltaico'!B4650</f>
        <v>3022.7456091126687</v>
      </c>
      <c r="D4648">
        <f>$Q$37*'Profilo eolico'!B4650</f>
        <v>323.23877315598753</v>
      </c>
      <c r="E4648">
        <f>$P$39*'Profilo fotovoltaico'!B4650+'Approvvigionamento energia'!$Q$39*'Profilo eolico'!B4650</f>
        <v>998.11548214515778</v>
      </c>
      <c r="F4648">
        <f>$P$41*'Profilo fotovoltaico'!B4650+'Approvvigionamento energia'!$Q$41*'Profilo eolico'!B4650</f>
        <v>1672.9921911343281</v>
      </c>
      <c r="G4648">
        <f>$P$43*'Profilo fotovoltaico'!B4650+'Approvvigionamento energia'!$Q$43*'Profilo eolico'!B4650</f>
        <v>2347.8689001234984</v>
      </c>
      <c r="H4648">
        <f t="shared" si="144"/>
        <v>1138.4335154826958</v>
      </c>
      <c r="I4648">
        <f>IF(LCOH!$C$28=Menu!$A$1,'Approvvigionamento energia'!C4648,0)+IF(LCOH!$C$28=Menu!$A$2,'Approvvigionamento energia'!D4648,0)+IF(LCOH!$C$28=Menu!$A$3,'Approvvigionamento energia'!E4648,0)+IF(LCOH!$C$28=Menu!$A$4,'Approvvigionamento energia'!F4648,0)+IF(LCOH!$C$28=Menu!$A$5,'Approvvigionamento energia'!G4648,0)+IF(LCOH!$C$28=Menu!$A$6,'Approvvigionamento energia'!H4648,0)</f>
        <v>1672.9921911343281</v>
      </c>
      <c r="J4648">
        <f>'Approvvigionamento energia'!A4648+'Approvvigionamento energia'!B4648+'Approvvigionamento energia'!I4648</f>
        <v>2139.3921911343282</v>
      </c>
      <c r="K4648">
        <f>IF(MIN(LCOH!$C$18,J4648)&gt;=$P$48*LCOH!$C$18, MIN(LCOH!$C$18,J4648),0)</f>
        <v>1500</v>
      </c>
      <c r="L4648">
        <f t="shared" si="145"/>
        <v>639.39219113432819</v>
      </c>
      <c r="M4648">
        <f>K4648/LCOH!$C$18</f>
        <v>1</v>
      </c>
      <c r="N4648">
        <f>K4648/LCOH!$C$34</f>
        <v>28.901734104046245</v>
      </c>
    </row>
    <row r="4649" spans="1:14" x14ac:dyDescent="0.35">
      <c r="A4649">
        <f>'Profilo fotovoltaico'!B4651*LCOH!$C$20</f>
        <v>301</v>
      </c>
      <c r="B4649">
        <f>'Profilo eolico'!B4651*LCOH!$C$21</f>
        <v>63.5</v>
      </c>
      <c r="C4649">
        <f>$P$35*'Profilo fotovoltaico'!B4651</f>
        <v>2213.7382684742415</v>
      </c>
      <c r="D4649">
        <f>$Q$37*'Profilo eolico'!B4651</f>
        <v>370.4993158015381</v>
      </c>
      <c r="E4649">
        <f>$P$39*'Profilo fotovoltaico'!B4651+'Approvvigionamento energia'!$Q$39*'Profilo eolico'!B4651</f>
        <v>831.30905396971389</v>
      </c>
      <c r="F4649">
        <f>$P$41*'Profilo fotovoltaico'!B4651+'Approvvigionamento energia'!$Q$41*'Profilo eolico'!B4651</f>
        <v>1292.1187921378898</v>
      </c>
      <c r="G4649">
        <f>$P$43*'Profilo fotovoltaico'!B4651+'Approvvigionamento energia'!$Q$43*'Profilo eolico'!B4651</f>
        <v>1752.9285303060656</v>
      </c>
      <c r="H4649">
        <f t="shared" si="144"/>
        <v>1138.4335154826958</v>
      </c>
      <c r="I4649">
        <f>IF(LCOH!$C$28=Menu!$A$1,'Approvvigionamento energia'!C4649,0)+IF(LCOH!$C$28=Menu!$A$2,'Approvvigionamento energia'!D4649,0)+IF(LCOH!$C$28=Menu!$A$3,'Approvvigionamento energia'!E4649,0)+IF(LCOH!$C$28=Menu!$A$4,'Approvvigionamento energia'!F4649,0)+IF(LCOH!$C$28=Menu!$A$5,'Approvvigionamento energia'!G4649,0)+IF(LCOH!$C$28=Menu!$A$6,'Approvvigionamento energia'!H4649,0)</f>
        <v>1292.1187921378898</v>
      </c>
      <c r="J4649">
        <f>'Approvvigionamento energia'!A4649+'Approvvigionamento energia'!B4649+'Approvvigionamento energia'!I4649</f>
        <v>1656.6187921378898</v>
      </c>
      <c r="K4649">
        <f>IF(MIN(LCOH!$C$18,J4649)&gt;=$P$48*LCOH!$C$18, MIN(LCOH!$C$18,J4649),0)</f>
        <v>1500</v>
      </c>
      <c r="L4649">
        <f t="shared" si="145"/>
        <v>156.61879213788984</v>
      </c>
      <c r="M4649">
        <f>K4649/LCOH!$C$18</f>
        <v>1</v>
      </c>
      <c r="N4649">
        <f>K4649/LCOH!$C$34</f>
        <v>28.901734104046245</v>
      </c>
    </row>
    <row r="4650" spans="1:14" x14ac:dyDescent="0.35">
      <c r="A4650">
        <f>'Profilo fotovoltaico'!B4652*LCOH!$C$20</f>
        <v>181</v>
      </c>
      <c r="B4650">
        <f>'Profilo eolico'!B4652*LCOH!$C$21</f>
        <v>69.7</v>
      </c>
      <c r="C4650">
        <f>$P$35*'Profilo fotovoltaico'!B4652</f>
        <v>1331.1848059595936</v>
      </c>
      <c r="D4650">
        <f>$Q$37*'Profilo eolico'!B4652</f>
        <v>406.67405214751506</v>
      </c>
      <c r="E4650">
        <f>$P$39*'Profilo fotovoltaico'!B4652+'Approvvigionamento energia'!$Q$39*'Profilo eolico'!B4652</f>
        <v>637.80174060053469</v>
      </c>
      <c r="F4650">
        <f>$P$41*'Profilo fotovoltaico'!B4652+'Approvvigionamento energia'!$Q$41*'Profilo eolico'!B4652</f>
        <v>868.92942905355437</v>
      </c>
      <c r="G4650">
        <f>$P$43*'Profilo fotovoltaico'!B4652+'Approvvigionamento energia'!$Q$43*'Profilo eolico'!B4652</f>
        <v>1100.0571175065741</v>
      </c>
      <c r="H4650">
        <f t="shared" si="144"/>
        <v>1138.4335154826958</v>
      </c>
      <c r="I4650">
        <f>IF(LCOH!$C$28=Menu!$A$1,'Approvvigionamento energia'!C4650,0)+IF(LCOH!$C$28=Menu!$A$2,'Approvvigionamento energia'!D4650,0)+IF(LCOH!$C$28=Menu!$A$3,'Approvvigionamento energia'!E4650,0)+IF(LCOH!$C$28=Menu!$A$4,'Approvvigionamento energia'!F4650,0)+IF(LCOH!$C$28=Menu!$A$5,'Approvvigionamento energia'!G4650,0)+IF(LCOH!$C$28=Menu!$A$6,'Approvvigionamento energia'!H4650,0)</f>
        <v>868.92942905355437</v>
      </c>
      <c r="J4650">
        <f>'Approvvigionamento energia'!A4650+'Approvvigionamento energia'!B4650+'Approvvigionamento energia'!I4650</f>
        <v>1119.6294290535543</v>
      </c>
      <c r="K4650">
        <f>IF(MIN(LCOH!$C$18,J4650)&gt;=$P$48*LCOH!$C$18, MIN(LCOH!$C$18,J4650),0)</f>
        <v>1119.6294290535543</v>
      </c>
      <c r="L4650">
        <f t="shared" si="145"/>
        <v>0</v>
      </c>
      <c r="M4650">
        <f>K4650/LCOH!$C$18</f>
        <v>0.74641961936903622</v>
      </c>
      <c r="N4650">
        <f>K4650/LCOH!$C$34</f>
        <v>21.57282136904729</v>
      </c>
    </row>
    <row r="4651" spans="1:14" x14ac:dyDescent="0.35">
      <c r="A4651">
        <f>'Profilo fotovoltaico'!B4653*LCOH!$C$20</f>
        <v>72</v>
      </c>
      <c r="B4651">
        <f>'Profilo eolico'!B4653*LCOH!$C$21</f>
        <v>72.5</v>
      </c>
      <c r="C4651">
        <f>$P$35*'Profilo fotovoltaico'!B4653</f>
        <v>529.53207750878869</v>
      </c>
      <c r="D4651">
        <f>$Q$37*'Profilo eolico'!B4653</f>
        <v>423.01102985214976</v>
      </c>
      <c r="E4651">
        <f>$P$39*'Profilo fotovoltaico'!B4653+'Approvvigionamento energia'!$Q$39*'Profilo eolico'!B4653</f>
        <v>449.64129176630945</v>
      </c>
      <c r="F4651">
        <f>$P$41*'Profilo fotovoltaico'!B4653+'Approvvigionamento energia'!$Q$41*'Profilo eolico'!B4653</f>
        <v>476.2715536804692</v>
      </c>
      <c r="G4651">
        <f>$P$43*'Profilo fotovoltaico'!B4653+'Approvvigionamento energia'!$Q$43*'Profilo eolico'!B4653</f>
        <v>502.90181559462894</v>
      </c>
      <c r="H4651">
        <f t="shared" si="144"/>
        <v>1138.4335154826958</v>
      </c>
      <c r="I4651">
        <f>IF(LCOH!$C$28=Menu!$A$1,'Approvvigionamento energia'!C4651,0)+IF(LCOH!$C$28=Menu!$A$2,'Approvvigionamento energia'!D4651,0)+IF(LCOH!$C$28=Menu!$A$3,'Approvvigionamento energia'!E4651,0)+IF(LCOH!$C$28=Menu!$A$4,'Approvvigionamento energia'!F4651,0)+IF(LCOH!$C$28=Menu!$A$5,'Approvvigionamento energia'!G4651,0)+IF(LCOH!$C$28=Menu!$A$6,'Approvvigionamento energia'!H4651,0)</f>
        <v>476.2715536804692</v>
      </c>
      <c r="J4651">
        <f>'Approvvigionamento energia'!A4651+'Approvvigionamento energia'!B4651+'Approvvigionamento energia'!I4651</f>
        <v>620.7715536804692</v>
      </c>
      <c r="K4651">
        <f>IF(MIN(LCOH!$C$18,J4651)&gt;=$P$48*LCOH!$C$18, MIN(LCOH!$C$18,J4651),0)</f>
        <v>620.7715536804692</v>
      </c>
      <c r="L4651">
        <f t="shared" si="145"/>
        <v>0</v>
      </c>
      <c r="M4651">
        <f>K4651/LCOH!$C$18</f>
        <v>0.4138477024536461</v>
      </c>
      <c r="N4651">
        <f>K4651/LCOH!$C$34</f>
        <v>11.960916255885726</v>
      </c>
    </row>
    <row r="4652" spans="1:14" x14ac:dyDescent="0.35">
      <c r="A4652">
        <f>'Profilo fotovoltaico'!B4654*LCOH!$C$20</f>
        <v>7</v>
      </c>
      <c r="B4652">
        <f>'Profilo eolico'!B4654*LCOH!$C$21</f>
        <v>79.900000000000006</v>
      </c>
      <c r="C4652">
        <f>$P$35*'Profilo fotovoltaico'!B4654</f>
        <v>51.482285313354453</v>
      </c>
      <c r="D4652">
        <f>$Q$37*'Profilo eolico'!B4654</f>
        <v>466.18732807154163</v>
      </c>
      <c r="E4652">
        <f>$P$39*'Profilo fotovoltaico'!B4654+'Approvvigionamento energia'!$Q$39*'Profilo eolico'!B4654</f>
        <v>362.51106738199479</v>
      </c>
      <c r="F4652">
        <f>$P$41*'Profilo fotovoltaico'!B4654+'Approvvigionamento energia'!$Q$41*'Profilo eolico'!B4654</f>
        <v>258.83480669244807</v>
      </c>
      <c r="G4652">
        <f>$P$43*'Profilo fotovoltaico'!B4654+'Approvvigionamento energia'!$Q$43*'Profilo eolico'!B4654</f>
        <v>155.15854600290126</v>
      </c>
      <c r="H4652">
        <f t="shared" si="144"/>
        <v>1138.4335154826958</v>
      </c>
      <c r="I4652">
        <f>IF(LCOH!$C$28=Menu!$A$1,'Approvvigionamento energia'!C4652,0)+IF(LCOH!$C$28=Menu!$A$2,'Approvvigionamento energia'!D4652,0)+IF(LCOH!$C$28=Menu!$A$3,'Approvvigionamento energia'!E4652,0)+IF(LCOH!$C$28=Menu!$A$4,'Approvvigionamento energia'!F4652,0)+IF(LCOH!$C$28=Menu!$A$5,'Approvvigionamento energia'!G4652,0)+IF(LCOH!$C$28=Menu!$A$6,'Approvvigionamento energia'!H4652,0)</f>
        <v>258.83480669244807</v>
      </c>
      <c r="J4652">
        <f>'Approvvigionamento energia'!A4652+'Approvvigionamento energia'!B4652+'Approvvigionamento energia'!I4652</f>
        <v>345.73480669244805</v>
      </c>
      <c r="K4652">
        <f>IF(MIN(LCOH!$C$18,J4652)&gt;=$P$48*LCOH!$C$18, MIN(LCOH!$C$18,J4652),0)</f>
        <v>0</v>
      </c>
      <c r="L4652">
        <f t="shared" si="145"/>
        <v>345.73480669244805</v>
      </c>
      <c r="M4652">
        <f>K4652/LCOH!$C$18</f>
        <v>0</v>
      </c>
      <c r="N4652">
        <f>K4652/LCOH!$C$34</f>
        <v>0</v>
      </c>
    </row>
    <row r="4653" spans="1:14" x14ac:dyDescent="0.35">
      <c r="A4653">
        <f>'Profilo fotovoltaico'!B4655*LCOH!$C$20</f>
        <v>0</v>
      </c>
      <c r="B4653">
        <f>'Profilo eolico'!B4655*LCOH!$C$21</f>
        <v>82</v>
      </c>
      <c r="C4653">
        <f>$P$35*'Profilo fotovoltaico'!B4655</f>
        <v>0</v>
      </c>
      <c r="D4653">
        <f>$Q$37*'Profilo eolico'!B4655</f>
        <v>478.44006135001774</v>
      </c>
      <c r="E4653">
        <f>$P$39*'Profilo fotovoltaico'!B4655+'Approvvigionamento energia'!$Q$39*'Profilo eolico'!B4655</f>
        <v>358.83004601251326</v>
      </c>
      <c r="F4653">
        <f>$P$41*'Profilo fotovoltaico'!B4655+'Approvvigionamento energia'!$Q$41*'Profilo eolico'!B4655</f>
        <v>239.22003067500887</v>
      </c>
      <c r="G4653">
        <f>$P$43*'Profilo fotovoltaico'!B4655+'Approvvigionamento energia'!$Q$43*'Profilo eolico'!B4655</f>
        <v>119.61001533750444</v>
      </c>
      <c r="H4653">
        <f t="shared" si="144"/>
        <v>1138.4335154826958</v>
      </c>
      <c r="I4653">
        <f>IF(LCOH!$C$28=Menu!$A$1,'Approvvigionamento energia'!C4653,0)+IF(LCOH!$C$28=Menu!$A$2,'Approvvigionamento energia'!D4653,0)+IF(LCOH!$C$28=Menu!$A$3,'Approvvigionamento energia'!E4653,0)+IF(LCOH!$C$28=Menu!$A$4,'Approvvigionamento energia'!F4653,0)+IF(LCOH!$C$28=Menu!$A$5,'Approvvigionamento energia'!G4653,0)+IF(LCOH!$C$28=Menu!$A$6,'Approvvigionamento energia'!H4653,0)</f>
        <v>239.22003067500887</v>
      </c>
      <c r="J4653">
        <f>'Approvvigionamento energia'!A4653+'Approvvigionamento energia'!B4653+'Approvvigionamento energia'!I4653</f>
        <v>321.22003067500884</v>
      </c>
      <c r="K4653">
        <f>IF(MIN(LCOH!$C$18,J4653)&gt;=$P$48*LCOH!$C$18, MIN(LCOH!$C$18,J4653),0)</f>
        <v>0</v>
      </c>
      <c r="L4653">
        <f t="shared" si="145"/>
        <v>321.22003067500884</v>
      </c>
      <c r="M4653">
        <f>K4653/LCOH!$C$18</f>
        <v>0</v>
      </c>
      <c r="N4653">
        <f>K4653/LCOH!$C$34</f>
        <v>0</v>
      </c>
    </row>
    <row r="4654" spans="1:14" x14ac:dyDescent="0.35">
      <c r="A4654">
        <f>'Profilo fotovoltaico'!B4656*LCOH!$C$20</f>
        <v>0</v>
      </c>
      <c r="B4654">
        <f>'Profilo eolico'!B4656*LCOH!$C$21</f>
        <v>95.100000000000009</v>
      </c>
      <c r="C4654">
        <f>$P$35*'Profilo fotovoltaico'!B4656</f>
        <v>0</v>
      </c>
      <c r="D4654">
        <f>$Q$37*'Profilo eolico'!B4656</f>
        <v>554.87377846813035</v>
      </c>
      <c r="E4654">
        <f>$P$39*'Profilo fotovoltaico'!B4656+'Approvvigionamento energia'!$Q$39*'Profilo eolico'!B4656</f>
        <v>416.15533385109768</v>
      </c>
      <c r="F4654">
        <f>$P$41*'Profilo fotovoltaico'!B4656+'Approvvigionamento energia'!$Q$41*'Profilo eolico'!B4656</f>
        <v>277.43688923406518</v>
      </c>
      <c r="G4654">
        <f>$P$43*'Profilo fotovoltaico'!B4656+'Approvvigionamento energia'!$Q$43*'Profilo eolico'!B4656</f>
        <v>138.71844461703259</v>
      </c>
      <c r="H4654">
        <f t="shared" si="144"/>
        <v>1138.4335154826958</v>
      </c>
      <c r="I4654">
        <f>IF(LCOH!$C$28=Menu!$A$1,'Approvvigionamento energia'!C4654,0)+IF(LCOH!$C$28=Menu!$A$2,'Approvvigionamento energia'!D4654,0)+IF(LCOH!$C$28=Menu!$A$3,'Approvvigionamento energia'!E4654,0)+IF(LCOH!$C$28=Menu!$A$4,'Approvvigionamento energia'!F4654,0)+IF(LCOH!$C$28=Menu!$A$5,'Approvvigionamento energia'!G4654,0)+IF(LCOH!$C$28=Menu!$A$6,'Approvvigionamento energia'!H4654,0)</f>
        <v>277.43688923406518</v>
      </c>
      <c r="J4654">
        <f>'Approvvigionamento energia'!A4654+'Approvvigionamento energia'!B4654+'Approvvigionamento energia'!I4654</f>
        <v>372.5368892340652</v>
      </c>
      <c r="K4654">
        <f>IF(MIN(LCOH!$C$18,J4654)&gt;=$P$48*LCOH!$C$18, MIN(LCOH!$C$18,J4654),0)</f>
        <v>0</v>
      </c>
      <c r="L4654">
        <f t="shared" si="145"/>
        <v>372.5368892340652</v>
      </c>
      <c r="M4654">
        <f>K4654/LCOH!$C$18</f>
        <v>0</v>
      </c>
      <c r="N4654">
        <f>K4654/LCOH!$C$34</f>
        <v>0</v>
      </c>
    </row>
    <row r="4655" spans="1:14" x14ac:dyDescent="0.35">
      <c r="A4655">
        <f>'Profilo fotovoltaico'!B4657*LCOH!$C$20</f>
        <v>0</v>
      </c>
      <c r="B4655">
        <f>'Profilo eolico'!B4657*LCOH!$C$21</f>
        <v>113.69999999999999</v>
      </c>
      <c r="C4655">
        <f>$P$35*'Profilo fotovoltaico'!B4657</f>
        <v>0</v>
      </c>
      <c r="D4655">
        <f>$Q$37*'Profilo eolico'!B4657</f>
        <v>663.3979875060611</v>
      </c>
      <c r="E4655">
        <f>$P$39*'Profilo fotovoltaico'!B4657+'Approvvigionamento energia'!$Q$39*'Profilo eolico'!B4657</f>
        <v>497.54849062954582</v>
      </c>
      <c r="F4655">
        <f>$P$41*'Profilo fotovoltaico'!B4657+'Approvvigionamento energia'!$Q$41*'Profilo eolico'!B4657</f>
        <v>331.69899375303055</v>
      </c>
      <c r="G4655">
        <f>$P$43*'Profilo fotovoltaico'!B4657+'Approvvigionamento energia'!$Q$43*'Profilo eolico'!B4657</f>
        <v>165.84949687651527</v>
      </c>
      <c r="H4655">
        <f t="shared" si="144"/>
        <v>1138.4335154826958</v>
      </c>
      <c r="I4655">
        <f>IF(LCOH!$C$28=Menu!$A$1,'Approvvigionamento energia'!C4655,0)+IF(LCOH!$C$28=Menu!$A$2,'Approvvigionamento energia'!D4655,0)+IF(LCOH!$C$28=Menu!$A$3,'Approvvigionamento energia'!E4655,0)+IF(LCOH!$C$28=Menu!$A$4,'Approvvigionamento energia'!F4655,0)+IF(LCOH!$C$28=Menu!$A$5,'Approvvigionamento energia'!G4655,0)+IF(LCOH!$C$28=Menu!$A$6,'Approvvigionamento energia'!H4655,0)</f>
        <v>331.69899375303055</v>
      </c>
      <c r="J4655">
        <f>'Approvvigionamento energia'!A4655+'Approvvigionamento energia'!B4655+'Approvvigionamento energia'!I4655</f>
        <v>445.39899375303054</v>
      </c>
      <c r="K4655">
        <f>IF(MIN(LCOH!$C$18,J4655)&gt;=$P$48*LCOH!$C$18, MIN(LCOH!$C$18,J4655),0)</f>
        <v>445.39899375303054</v>
      </c>
      <c r="L4655">
        <f t="shared" si="145"/>
        <v>0</v>
      </c>
      <c r="M4655">
        <f>K4655/LCOH!$C$18</f>
        <v>0.29693266250202038</v>
      </c>
      <c r="N4655">
        <f>K4655/LCOH!$C$34</f>
        <v>8.5818688584398952</v>
      </c>
    </row>
    <row r="4656" spans="1:14" x14ac:dyDescent="0.35">
      <c r="A4656">
        <f>'Profilo fotovoltaico'!B4658*LCOH!$C$20</f>
        <v>0</v>
      </c>
      <c r="B4656">
        <f>'Profilo eolico'!B4658*LCOH!$C$21</f>
        <v>130.30000000000001</v>
      </c>
      <c r="C4656">
        <f>$P$35*'Profilo fotovoltaico'!B4658</f>
        <v>0</v>
      </c>
      <c r="D4656">
        <f>$Q$37*'Profilo eolico'!B4658</f>
        <v>760.25292675496712</v>
      </c>
      <c r="E4656">
        <f>$P$39*'Profilo fotovoltaico'!B4658+'Approvvigionamento energia'!$Q$39*'Profilo eolico'!B4658</f>
        <v>570.18969506622534</v>
      </c>
      <c r="F4656">
        <f>$P$41*'Profilo fotovoltaico'!B4658+'Approvvigionamento energia'!$Q$41*'Profilo eolico'!B4658</f>
        <v>380.12646337748356</v>
      </c>
      <c r="G4656">
        <f>$P$43*'Profilo fotovoltaico'!B4658+'Approvvigionamento energia'!$Q$43*'Profilo eolico'!B4658</f>
        <v>190.06323168874178</v>
      </c>
      <c r="H4656">
        <f t="shared" si="144"/>
        <v>1138.4335154826958</v>
      </c>
      <c r="I4656">
        <f>IF(LCOH!$C$28=Menu!$A$1,'Approvvigionamento energia'!C4656,0)+IF(LCOH!$C$28=Menu!$A$2,'Approvvigionamento energia'!D4656,0)+IF(LCOH!$C$28=Menu!$A$3,'Approvvigionamento energia'!E4656,0)+IF(LCOH!$C$28=Menu!$A$4,'Approvvigionamento energia'!F4656,0)+IF(LCOH!$C$28=Menu!$A$5,'Approvvigionamento energia'!G4656,0)+IF(LCOH!$C$28=Menu!$A$6,'Approvvigionamento energia'!H4656,0)</f>
        <v>380.12646337748356</v>
      </c>
      <c r="J4656">
        <f>'Approvvigionamento energia'!A4656+'Approvvigionamento energia'!B4656+'Approvvigionamento energia'!I4656</f>
        <v>510.42646337748357</v>
      </c>
      <c r="K4656">
        <f>IF(MIN(LCOH!$C$18,J4656)&gt;=$P$48*LCOH!$C$18, MIN(LCOH!$C$18,J4656),0)</f>
        <v>510.42646337748357</v>
      </c>
      <c r="L4656">
        <f t="shared" si="145"/>
        <v>0</v>
      </c>
      <c r="M4656">
        <f>K4656/LCOH!$C$18</f>
        <v>0.3402843089183224</v>
      </c>
      <c r="N4656">
        <f>K4656/LCOH!$C$34</f>
        <v>9.8348066161364844</v>
      </c>
    </row>
    <row r="4657" spans="1:14" x14ac:dyDescent="0.35">
      <c r="A4657">
        <f>'Profilo fotovoltaico'!B4659*LCOH!$C$20</f>
        <v>0</v>
      </c>
      <c r="B4657">
        <f>'Profilo eolico'!B4659*LCOH!$C$21</f>
        <v>146.5</v>
      </c>
      <c r="C4657">
        <f>$P$35*'Profilo fotovoltaico'!B4659</f>
        <v>0</v>
      </c>
      <c r="D4657">
        <f>$Q$37*'Profilo eolico'!B4659</f>
        <v>854.77401204606815</v>
      </c>
      <c r="E4657">
        <f>$P$39*'Profilo fotovoltaico'!B4659+'Approvvigionamento energia'!$Q$39*'Profilo eolico'!B4659</f>
        <v>641.08050903455103</v>
      </c>
      <c r="F4657">
        <f>$P$41*'Profilo fotovoltaico'!B4659+'Approvvigionamento energia'!$Q$41*'Profilo eolico'!B4659</f>
        <v>427.38700602303408</v>
      </c>
      <c r="G4657">
        <f>$P$43*'Profilo fotovoltaico'!B4659+'Approvvigionamento energia'!$Q$43*'Profilo eolico'!B4659</f>
        <v>213.69350301151704</v>
      </c>
      <c r="H4657">
        <f t="shared" si="144"/>
        <v>1138.4335154826958</v>
      </c>
      <c r="I4657">
        <f>IF(LCOH!$C$28=Menu!$A$1,'Approvvigionamento energia'!C4657,0)+IF(LCOH!$C$28=Menu!$A$2,'Approvvigionamento energia'!D4657,0)+IF(LCOH!$C$28=Menu!$A$3,'Approvvigionamento energia'!E4657,0)+IF(LCOH!$C$28=Menu!$A$4,'Approvvigionamento energia'!F4657,0)+IF(LCOH!$C$28=Menu!$A$5,'Approvvigionamento energia'!G4657,0)+IF(LCOH!$C$28=Menu!$A$6,'Approvvigionamento energia'!H4657,0)</f>
        <v>427.38700602303408</v>
      </c>
      <c r="J4657">
        <f>'Approvvigionamento energia'!A4657+'Approvvigionamento energia'!B4657+'Approvvigionamento energia'!I4657</f>
        <v>573.88700602303402</v>
      </c>
      <c r="K4657">
        <f>IF(MIN(LCOH!$C$18,J4657)&gt;=$P$48*LCOH!$C$18, MIN(LCOH!$C$18,J4657),0)</f>
        <v>573.88700602303402</v>
      </c>
      <c r="L4657">
        <f t="shared" si="145"/>
        <v>0</v>
      </c>
      <c r="M4657">
        <f>K4657/LCOH!$C$18</f>
        <v>0.38259133734868933</v>
      </c>
      <c r="N4657">
        <f>K4657/LCOH!$C$34</f>
        <v>11.057553102563276</v>
      </c>
    </row>
    <row r="4658" spans="1:14" x14ac:dyDescent="0.35">
      <c r="A4658">
        <f>'Profilo fotovoltaico'!B4660*LCOH!$C$20</f>
        <v>0</v>
      </c>
      <c r="B4658">
        <f>'Profilo eolico'!B4660*LCOH!$C$21</f>
        <v>161</v>
      </c>
      <c r="C4658">
        <f>$P$35*'Profilo fotovoltaico'!B4660</f>
        <v>0</v>
      </c>
      <c r="D4658">
        <f>$Q$37*'Profilo eolico'!B4660</f>
        <v>939.37621801649823</v>
      </c>
      <c r="E4658">
        <f>$P$39*'Profilo fotovoltaico'!B4660+'Approvvigionamento energia'!$Q$39*'Profilo eolico'!B4660</f>
        <v>704.53216351237359</v>
      </c>
      <c r="F4658">
        <f>$P$41*'Profilo fotovoltaico'!B4660+'Approvvigionamento energia'!$Q$41*'Profilo eolico'!B4660</f>
        <v>469.68810900824911</v>
      </c>
      <c r="G4658">
        <f>$P$43*'Profilo fotovoltaico'!B4660+'Approvvigionamento energia'!$Q$43*'Profilo eolico'!B4660</f>
        <v>234.84405450412456</v>
      </c>
      <c r="H4658">
        <f t="shared" si="144"/>
        <v>1138.4335154826958</v>
      </c>
      <c r="I4658">
        <f>IF(LCOH!$C$28=Menu!$A$1,'Approvvigionamento energia'!C4658,0)+IF(LCOH!$C$28=Menu!$A$2,'Approvvigionamento energia'!D4658,0)+IF(LCOH!$C$28=Menu!$A$3,'Approvvigionamento energia'!E4658,0)+IF(LCOH!$C$28=Menu!$A$4,'Approvvigionamento energia'!F4658,0)+IF(LCOH!$C$28=Menu!$A$5,'Approvvigionamento energia'!G4658,0)+IF(LCOH!$C$28=Menu!$A$6,'Approvvigionamento energia'!H4658,0)</f>
        <v>469.68810900824911</v>
      </c>
      <c r="J4658">
        <f>'Approvvigionamento energia'!A4658+'Approvvigionamento energia'!B4658+'Approvvigionamento energia'!I4658</f>
        <v>630.68810900824906</v>
      </c>
      <c r="K4658">
        <f>IF(MIN(LCOH!$C$18,J4658)&gt;=$P$48*LCOH!$C$18, MIN(LCOH!$C$18,J4658),0)</f>
        <v>630.68810900824906</v>
      </c>
      <c r="L4658">
        <f t="shared" si="145"/>
        <v>0</v>
      </c>
      <c r="M4658">
        <f>K4658/LCOH!$C$18</f>
        <v>0.42045873933883271</v>
      </c>
      <c r="N4658">
        <f>K4658/LCOH!$C$34</f>
        <v>12.151986686093432</v>
      </c>
    </row>
    <row r="4659" spans="1:14" x14ac:dyDescent="0.35">
      <c r="A4659">
        <f>'Profilo fotovoltaico'!B4661*LCOH!$C$20</f>
        <v>0</v>
      </c>
      <c r="B4659">
        <f>'Profilo eolico'!B4661*LCOH!$C$21</f>
        <v>171.4</v>
      </c>
      <c r="C4659">
        <f>$P$35*'Profilo fotovoltaico'!B4661</f>
        <v>0</v>
      </c>
      <c r="D4659">
        <f>$Q$37*'Profilo eolico'!B4661</f>
        <v>1000.0564209194272</v>
      </c>
      <c r="E4659">
        <f>$P$39*'Profilo fotovoltaico'!B4661+'Approvvigionamento energia'!$Q$39*'Profilo eolico'!B4661</f>
        <v>750.04231568957039</v>
      </c>
      <c r="F4659">
        <f>$P$41*'Profilo fotovoltaico'!B4661+'Approvvigionamento energia'!$Q$41*'Profilo eolico'!B4661</f>
        <v>500.02821045971359</v>
      </c>
      <c r="G4659">
        <f>$P$43*'Profilo fotovoltaico'!B4661+'Approvvigionamento energia'!$Q$43*'Profilo eolico'!B4661</f>
        <v>250.0141052298568</v>
      </c>
      <c r="H4659">
        <f t="shared" si="144"/>
        <v>1138.4335154826958</v>
      </c>
      <c r="I4659">
        <f>IF(LCOH!$C$28=Menu!$A$1,'Approvvigionamento energia'!C4659,0)+IF(LCOH!$C$28=Menu!$A$2,'Approvvigionamento energia'!D4659,0)+IF(LCOH!$C$28=Menu!$A$3,'Approvvigionamento energia'!E4659,0)+IF(LCOH!$C$28=Menu!$A$4,'Approvvigionamento energia'!F4659,0)+IF(LCOH!$C$28=Menu!$A$5,'Approvvigionamento energia'!G4659,0)+IF(LCOH!$C$28=Menu!$A$6,'Approvvigionamento energia'!H4659,0)</f>
        <v>500.02821045971359</v>
      </c>
      <c r="J4659">
        <f>'Approvvigionamento energia'!A4659+'Approvvigionamento energia'!B4659+'Approvvigionamento energia'!I4659</f>
        <v>671.42821045971357</v>
      </c>
      <c r="K4659">
        <f>IF(MIN(LCOH!$C$18,J4659)&gt;=$P$48*LCOH!$C$18, MIN(LCOH!$C$18,J4659),0)</f>
        <v>671.42821045971357</v>
      </c>
      <c r="L4659">
        <f t="shared" si="145"/>
        <v>0</v>
      </c>
      <c r="M4659">
        <f>K4659/LCOH!$C$18</f>
        <v>0.44761880697314238</v>
      </c>
      <c r="N4659">
        <f>K4659/LCOH!$C$34</f>
        <v>12.936959739108161</v>
      </c>
    </row>
    <row r="4660" spans="1:14" x14ac:dyDescent="0.35">
      <c r="A4660">
        <f>'Profilo fotovoltaico'!B4662*LCOH!$C$20</f>
        <v>0</v>
      </c>
      <c r="B4660">
        <f>'Profilo eolico'!B4662*LCOH!$C$21</f>
        <v>178.29999999999998</v>
      </c>
      <c r="C4660">
        <f>$P$35*'Profilo fotovoltaico'!B4662</f>
        <v>0</v>
      </c>
      <c r="D4660">
        <f>$Q$37*'Profilo eolico'!B4662</f>
        <v>1040.3154016915628</v>
      </c>
      <c r="E4660">
        <f>$P$39*'Profilo fotovoltaico'!B4662+'Approvvigionamento energia'!$Q$39*'Profilo eolico'!B4662</f>
        <v>780.23655126867209</v>
      </c>
      <c r="F4660">
        <f>$P$41*'Profilo fotovoltaico'!B4662+'Approvvigionamento energia'!$Q$41*'Profilo eolico'!B4662</f>
        <v>520.15770084578139</v>
      </c>
      <c r="G4660">
        <f>$P$43*'Profilo fotovoltaico'!B4662+'Approvvigionamento energia'!$Q$43*'Profilo eolico'!B4662</f>
        <v>260.0788504228907</v>
      </c>
      <c r="H4660">
        <f t="shared" si="144"/>
        <v>1138.4335154826958</v>
      </c>
      <c r="I4660">
        <f>IF(LCOH!$C$28=Menu!$A$1,'Approvvigionamento energia'!C4660,0)+IF(LCOH!$C$28=Menu!$A$2,'Approvvigionamento energia'!D4660,0)+IF(LCOH!$C$28=Menu!$A$3,'Approvvigionamento energia'!E4660,0)+IF(LCOH!$C$28=Menu!$A$4,'Approvvigionamento energia'!F4660,0)+IF(LCOH!$C$28=Menu!$A$5,'Approvvigionamento energia'!G4660,0)+IF(LCOH!$C$28=Menu!$A$6,'Approvvigionamento energia'!H4660,0)</f>
        <v>520.15770084578139</v>
      </c>
      <c r="J4660">
        <f>'Approvvigionamento energia'!A4660+'Approvvigionamento energia'!B4660+'Approvvigionamento energia'!I4660</f>
        <v>698.45770084578135</v>
      </c>
      <c r="K4660">
        <f>IF(MIN(LCOH!$C$18,J4660)&gt;=$P$48*LCOH!$C$18, MIN(LCOH!$C$18,J4660),0)</f>
        <v>698.45770084578135</v>
      </c>
      <c r="L4660">
        <f t="shared" si="145"/>
        <v>0</v>
      </c>
      <c r="M4660">
        <f>K4660/LCOH!$C$18</f>
        <v>0.46563846723052088</v>
      </c>
      <c r="N4660">
        <f>K4660/LCOH!$C$34</f>
        <v>13.457759168512165</v>
      </c>
    </row>
    <row r="4661" spans="1:14" x14ac:dyDescent="0.35">
      <c r="A4661">
        <f>'Profilo fotovoltaico'!B4663*LCOH!$C$20</f>
        <v>0</v>
      </c>
      <c r="B4661">
        <f>'Profilo eolico'!B4663*LCOH!$C$21</f>
        <v>179.5</v>
      </c>
      <c r="C4661">
        <f>$P$35*'Profilo fotovoltaico'!B4663</f>
        <v>0</v>
      </c>
      <c r="D4661">
        <f>$Q$37*'Profilo eolico'!B4663</f>
        <v>1047.3169635649776</v>
      </c>
      <c r="E4661">
        <f>$P$39*'Profilo fotovoltaico'!B4663+'Approvvigionamento energia'!$Q$39*'Profilo eolico'!B4663</f>
        <v>785.48772267373329</v>
      </c>
      <c r="F4661">
        <f>$P$41*'Profilo fotovoltaico'!B4663+'Approvvigionamento energia'!$Q$41*'Profilo eolico'!B4663</f>
        <v>523.65848178248882</v>
      </c>
      <c r="G4661">
        <f>$P$43*'Profilo fotovoltaico'!B4663+'Approvvigionamento energia'!$Q$43*'Profilo eolico'!B4663</f>
        <v>261.82924089124441</v>
      </c>
      <c r="H4661">
        <f t="shared" si="144"/>
        <v>1138.4335154826958</v>
      </c>
      <c r="I4661">
        <f>IF(LCOH!$C$28=Menu!$A$1,'Approvvigionamento energia'!C4661,0)+IF(LCOH!$C$28=Menu!$A$2,'Approvvigionamento energia'!D4661,0)+IF(LCOH!$C$28=Menu!$A$3,'Approvvigionamento energia'!E4661,0)+IF(LCOH!$C$28=Menu!$A$4,'Approvvigionamento energia'!F4661,0)+IF(LCOH!$C$28=Menu!$A$5,'Approvvigionamento energia'!G4661,0)+IF(LCOH!$C$28=Menu!$A$6,'Approvvigionamento energia'!H4661,0)</f>
        <v>523.65848178248882</v>
      </c>
      <c r="J4661">
        <f>'Approvvigionamento energia'!A4661+'Approvvigionamento energia'!B4661+'Approvvigionamento energia'!I4661</f>
        <v>703.15848178248882</v>
      </c>
      <c r="K4661">
        <f>IF(MIN(LCOH!$C$18,J4661)&gt;=$P$48*LCOH!$C$18, MIN(LCOH!$C$18,J4661),0)</f>
        <v>703.15848178248882</v>
      </c>
      <c r="L4661">
        <f t="shared" si="145"/>
        <v>0</v>
      </c>
      <c r="M4661">
        <f>K4661/LCOH!$C$18</f>
        <v>0.4687723211883259</v>
      </c>
      <c r="N4661">
        <f>K4661/LCOH!$C$34</f>
        <v>13.548332982321558</v>
      </c>
    </row>
    <row r="4662" spans="1:14" x14ac:dyDescent="0.35">
      <c r="A4662">
        <f>'Profilo fotovoltaico'!B4664*LCOH!$C$20</f>
        <v>43</v>
      </c>
      <c r="B4662">
        <f>'Profilo eolico'!B4664*LCOH!$C$21</f>
        <v>153.19999999999999</v>
      </c>
      <c r="C4662">
        <f>$P$35*'Profilo fotovoltaico'!B4664</f>
        <v>316.2483240677488</v>
      </c>
      <c r="D4662">
        <f>$Q$37*'Profilo eolico'!B4664</f>
        <v>893.86606583930143</v>
      </c>
      <c r="E4662">
        <f>$P$39*'Profilo fotovoltaico'!B4664+'Approvvigionamento energia'!$Q$39*'Profilo eolico'!B4664</f>
        <v>749.46163039641317</v>
      </c>
      <c r="F4662">
        <f>$P$41*'Profilo fotovoltaico'!B4664+'Approvvigionamento energia'!$Q$41*'Profilo eolico'!B4664</f>
        <v>605.05719495352514</v>
      </c>
      <c r="G4662">
        <f>$P$43*'Profilo fotovoltaico'!B4664+'Approvvigionamento energia'!$Q$43*'Profilo eolico'!B4664</f>
        <v>460.65275951063694</v>
      </c>
      <c r="H4662">
        <f t="shared" si="144"/>
        <v>1138.4335154826958</v>
      </c>
      <c r="I4662">
        <f>IF(LCOH!$C$28=Menu!$A$1,'Approvvigionamento energia'!C4662,0)+IF(LCOH!$C$28=Menu!$A$2,'Approvvigionamento energia'!D4662,0)+IF(LCOH!$C$28=Menu!$A$3,'Approvvigionamento energia'!E4662,0)+IF(LCOH!$C$28=Menu!$A$4,'Approvvigionamento energia'!F4662,0)+IF(LCOH!$C$28=Menu!$A$5,'Approvvigionamento energia'!G4662,0)+IF(LCOH!$C$28=Menu!$A$6,'Approvvigionamento energia'!H4662,0)</f>
        <v>605.05719495352514</v>
      </c>
      <c r="J4662">
        <f>'Approvvigionamento energia'!A4662+'Approvvigionamento energia'!B4662+'Approvvigionamento energia'!I4662</f>
        <v>801.25719495352519</v>
      </c>
      <c r="K4662">
        <f>IF(MIN(LCOH!$C$18,J4662)&gt;=$P$48*LCOH!$C$18, MIN(LCOH!$C$18,J4662),0)</f>
        <v>801.25719495352519</v>
      </c>
      <c r="L4662">
        <f t="shared" si="145"/>
        <v>0</v>
      </c>
      <c r="M4662">
        <f>K4662/LCOH!$C$18</f>
        <v>0.5341714633023501</v>
      </c>
      <c r="N4662">
        <f>K4662/LCOH!$C$34</f>
        <v>15.438481598333819</v>
      </c>
    </row>
    <row r="4663" spans="1:14" x14ac:dyDescent="0.35">
      <c r="A4663">
        <f>'Profilo fotovoltaico'!B4665*LCOH!$C$20</f>
        <v>141</v>
      </c>
      <c r="B4663">
        <f>'Profilo eolico'!B4665*LCOH!$C$21</f>
        <v>103.3</v>
      </c>
      <c r="C4663">
        <f>$P$35*'Profilo fotovoltaico'!B4665</f>
        <v>1037.0003184547111</v>
      </c>
      <c r="D4663">
        <f>$Q$37*'Profilo eolico'!B4665</f>
        <v>602.71778460313203</v>
      </c>
      <c r="E4663">
        <f>$P$39*'Profilo fotovoltaico'!B4665+'Approvvigionamento energia'!$Q$39*'Profilo eolico'!B4665</f>
        <v>711.28841806602679</v>
      </c>
      <c r="F4663">
        <f>$P$41*'Profilo fotovoltaico'!B4665+'Approvvigionamento energia'!$Q$41*'Profilo eolico'!B4665</f>
        <v>819.85905152892155</v>
      </c>
      <c r="G4663">
        <f>$P$43*'Profilo fotovoltaico'!B4665+'Approvvigionamento energia'!$Q$43*'Profilo eolico'!B4665</f>
        <v>928.42968499181643</v>
      </c>
      <c r="H4663">
        <f t="shared" si="144"/>
        <v>1138.4335154826958</v>
      </c>
      <c r="I4663">
        <f>IF(LCOH!$C$28=Menu!$A$1,'Approvvigionamento energia'!C4663,0)+IF(LCOH!$C$28=Menu!$A$2,'Approvvigionamento energia'!D4663,0)+IF(LCOH!$C$28=Menu!$A$3,'Approvvigionamento energia'!E4663,0)+IF(LCOH!$C$28=Menu!$A$4,'Approvvigionamento energia'!F4663,0)+IF(LCOH!$C$28=Menu!$A$5,'Approvvigionamento energia'!G4663,0)+IF(LCOH!$C$28=Menu!$A$6,'Approvvigionamento energia'!H4663,0)</f>
        <v>819.85905152892155</v>
      </c>
      <c r="J4663">
        <f>'Approvvigionamento energia'!A4663+'Approvvigionamento energia'!B4663+'Approvvigionamento energia'!I4663</f>
        <v>1064.1590515289215</v>
      </c>
      <c r="K4663">
        <f>IF(MIN(LCOH!$C$18,J4663)&gt;=$P$48*LCOH!$C$18, MIN(LCOH!$C$18,J4663),0)</f>
        <v>1064.1590515289215</v>
      </c>
      <c r="L4663">
        <f t="shared" si="145"/>
        <v>0</v>
      </c>
      <c r="M4663">
        <f>K4663/LCOH!$C$18</f>
        <v>0.70943936768594762</v>
      </c>
      <c r="N4663">
        <f>K4663/LCOH!$C$34</f>
        <v>20.504027967801957</v>
      </c>
    </row>
    <row r="4664" spans="1:14" x14ac:dyDescent="0.35">
      <c r="A4664">
        <f>'Profilo fotovoltaico'!B4666*LCOH!$C$20</f>
        <v>271</v>
      </c>
      <c r="B4664">
        <f>'Profilo eolico'!B4666*LCOH!$C$21</f>
        <v>94.5</v>
      </c>
      <c r="C4664">
        <f>$P$35*'Profilo fotovoltaico'!B4666</f>
        <v>1993.0999028455797</v>
      </c>
      <c r="D4664">
        <f>$Q$37*'Profilo eolico'!B4666</f>
        <v>551.37299753142281</v>
      </c>
      <c r="E4664">
        <f>$P$39*'Profilo fotovoltaico'!B4666+'Approvvigionamento energia'!$Q$39*'Profilo eolico'!B4666</f>
        <v>911.804723859962</v>
      </c>
      <c r="F4664">
        <f>$P$41*'Profilo fotovoltaico'!B4666+'Approvvigionamento energia'!$Q$41*'Profilo eolico'!B4666</f>
        <v>1272.2364501885013</v>
      </c>
      <c r="G4664">
        <f>$P$43*'Profilo fotovoltaico'!B4666+'Approvvigionamento energia'!$Q$43*'Profilo eolico'!B4666</f>
        <v>1632.6681765170406</v>
      </c>
      <c r="H4664">
        <f t="shared" si="144"/>
        <v>1138.4335154826958</v>
      </c>
      <c r="I4664">
        <f>IF(LCOH!$C$28=Menu!$A$1,'Approvvigionamento energia'!C4664,0)+IF(LCOH!$C$28=Menu!$A$2,'Approvvigionamento energia'!D4664,0)+IF(LCOH!$C$28=Menu!$A$3,'Approvvigionamento energia'!E4664,0)+IF(LCOH!$C$28=Menu!$A$4,'Approvvigionamento energia'!F4664,0)+IF(LCOH!$C$28=Menu!$A$5,'Approvvigionamento energia'!G4664,0)+IF(LCOH!$C$28=Menu!$A$6,'Approvvigionamento energia'!H4664,0)</f>
        <v>1272.2364501885013</v>
      </c>
      <c r="J4664">
        <f>'Approvvigionamento energia'!A4664+'Approvvigionamento energia'!B4664+'Approvvigionamento energia'!I4664</f>
        <v>1637.7364501885013</v>
      </c>
      <c r="K4664">
        <f>IF(MIN(LCOH!$C$18,J4664)&gt;=$P$48*LCOH!$C$18, MIN(LCOH!$C$18,J4664),0)</f>
        <v>1500</v>
      </c>
      <c r="L4664">
        <f t="shared" si="145"/>
        <v>137.73645018850129</v>
      </c>
      <c r="M4664">
        <f>K4664/LCOH!$C$18</f>
        <v>1</v>
      </c>
      <c r="N4664">
        <f>K4664/LCOH!$C$34</f>
        <v>28.901734104046245</v>
      </c>
    </row>
    <row r="4665" spans="1:14" x14ac:dyDescent="0.35">
      <c r="A4665">
        <f>'Profilo fotovoltaico'!B4667*LCOH!$C$20</f>
        <v>400</v>
      </c>
      <c r="B4665">
        <f>'Profilo eolico'!B4667*LCOH!$C$21</f>
        <v>81.600000000000009</v>
      </c>
      <c r="C4665">
        <f>$P$35*'Profilo fotovoltaico'!B4667</f>
        <v>2941.844875048826</v>
      </c>
      <c r="D4665">
        <f>$Q$37*'Profilo eolico'!B4667</f>
        <v>476.10620739221275</v>
      </c>
      <c r="E4665">
        <f>$P$39*'Profilo fotovoltaico'!B4667+'Approvvigionamento energia'!$Q$39*'Profilo eolico'!B4667</f>
        <v>1092.540874306366</v>
      </c>
      <c r="F4665">
        <f>$P$41*'Profilo fotovoltaico'!B4667+'Approvvigionamento energia'!$Q$41*'Profilo eolico'!B4667</f>
        <v>1708.9755412205193</v>
      </c>
      <c r="G4665">
        <f>$P$43*'Profilo fotovoltaico'!B4667+'Approvvigionamento energia'!$Q$43*'Profilo eolico'!B4667</f>
        <v>2325.4102081346728</v>
      </c>
      <c r="H4665">
        <f t="shared" si="144"/>
        <v>1138.4335154826958</v>
      </c>
      <c r="I4665">
        <f>IF(LCOH!$C$28=Menu!$A$1,'Approvvigionamento energia'!C4665,0)+IF(LCOH!$C$28=Menu!$A$2,'Approvvigionamento energia'!D4665,0)+IF(LCOH!$C$28=Menu!$A$3,'Approvvigionamento energia'!E4665,0)+IF(LCOH!$C$28=Menu!$A$4,'Approvvigionamento energia'!F4665,0)+IF(LCOH!$C$28=Menu!$A$5,'Approvvigionamento energia'!G4665,0)+IF(LCOH!$C$28=Menu!$A$6,'Approvvigionamento energia'!H4665,0)</f>
        <v>1708.9755412205193</v>
      </c>
      <c r="J4665">
        <f>'Approvvigionamento energia'!A4665+'Approvvigionamento energia'!B4665+'Approvvigionamento energia'!I4665</f>
        <v>2190.5755412205194</v>
      </c>
      <c r="K4665">
        <f>IF(MIN(LCOH!$C$18,J4665)&gt;=$P$48*LCOH!$C$18, MIN(LCOH!$C$18,J4665),0)</f>
        <v>1500</v>
      </c>
      <c r="L4665">
        <f t="shared" si="145"/>
        <v>690.57554122051943</v>
      </c>
      <c r="M4665">
        <f>K4665/LCOH!$C$18</f>
        <v>1</v>
      </c>
      <c r="N4665">
        <f>K4665/LCOH!$C$34</f>
        <v>28.901734104046245</v>
      </c>
    </row>
    <row r="4666" spans="1:14" x14ac:dyDescent="0.35">
      <c r="A4666">
        <f>'Profilo fotovoltaico'!B4668*LCOH!$C$20</f>
        <v>498</v>
      </c>
      <c r="B4666">
        <f>'Profilo eolico'!B4668*LCOH!$C$21</f>
        <v>82.4</v>
      </c>
      <c r="C4666">
        <f>$P$35*'Profilo fotovoltaico'!B4668</f>
        <v>3662.5968694357884</v>
      </c>
      <c r="D4666">
        <f>$Q$37*'Profilo eolico'!B4668</f>
        <v>480.77391530782268</v>
      </c>
      <c r="E4666">
        <f>$P$39*'Profilo fotovoltaico'!B4668+'Approvvigionamento energia'!$Q$39*'Profilo eolico'!B4668</f>
        <v>1276.2296538398141</v>
      </c>
      <c r="F4666">
        <f>$P$41*'Profilo fotovoltaico'!B4668+'Approvvigionamento energia'!$Q$41*'Profilo eolico'!B4668</f>
        <v>2071.6853923718054</v>
      </c>
      <c r="G4666">
        <f>$P$43*'Profilo fotovoltaico'!B4668+'Approvvigionamento energia'!$Q$43*'Profilo eolico'!B4668</f>
        <v>2867.1411309037967</v>
      </c>
      <c r="H4666">
        <f t="shared" si="144"/>
        <v>1138.4335154826958</v>
      </c>
      <c r="I4666">
        <f>IF(LCOH!$C$28=Menu!$A$1,'Approvvigionamento energia'!C4666,0)+IF(LCOH!$C$28=Menu!$A$2,'Approvvigionamento energia'!D4666,0)+IF(LCOH!$C$28=Menu!$A$3,'Approvvigionamento energia'!E4666,0)+IF(LCOH!$C$28=Menu!$A$4,'Approvvigionamento energia'!F4666,0)+IF(LCOH!$C$28=Menu!$A$5,'Approvvigionamento energia'!G4666,0)+IF(LCOH!$C$28=Menu!$A$6,'Approvvigionamento energia'!H4666,0)</f>
        <v>2071.6853923718054</v>
      </c>
      <c r="J4666">
        <f>'Approvvigionamento energia'!A4666+'Approvvigionamento energia'!B4666+'Approvvigionamento energia'!I4666</f>
        <v>2652.0853923718055</v>
      </c>
      <c r="K4666">
        <f>IF(MIN(LCOH!$C$18,J4666)&gt;=$P$48*LCOH!$C$18, MIN(LCOH!$C$18,J4666),0)</f>
        <v>1500</v>
      </c>
      <c r="L4666">
        <f t="shared" si="145"/>
        <v>1152.0853923718055</v>
      </c>
      <c r="M4666">
        <f>K4666/LCOH!$C$18</f>
        <v>1</v>
      </c>
      <c r="N4666">
        <f>K4666/LCOH!$C$34</f>
        <v>28.901734104046245</v>
      </c>
    </row>
    <row r="4667" spans="1:14" x14ac:dyDescent="0.35">
      <c r="A4667">
        <f>'Profilo fotovoltaico'!B4669*LCOH!$C$20</f>
        <v>561</v>
      </c>
      <c r="B4667">
        <f>'Profilo eolico'!B4669*LCOH!$C$21</f>
        <v>94.5</v>
      </c>
      <c r="C4667">
        <f>$P$35*'Profilo fotovoltaico'!B4669</f>
        <v>4125.9374372559787</v>
      </c>
      <c r="D4667">
        <f>$Q$37*'Profilo eolico'!B4669</f>
        <v>551.37299753142281</v>
      </c>
      <c r="E4667">
        <f>$P$39*'Profilo fotovoltaico'!B4669+'Approvvigionamento energia'!$Q$39*'Profilo eolico'!B4669</f>
        <v>1445.0141074625617</v>
      </c>
      <c r="F4667">
        <f>$P$41*'Profilo fotovoltaico'!B4669+'Approvvigionamento energia'!$Q$41*'Profilo eolico'!B4669</f>
        <v>2338.6552173937007</v>
      </c>
      <c r="G4667">
        <f>$P$43*'Profilo fotovoltaico'!B4669+'Approvvigionamento energia'!$Q$43*'Profilo eolico'!B4669</f>
        <v>3232.2963273248401</v>
      </c>
      <c r="H4667">
        <f t="shared" si="144"/>
        <v>1138.4335154826958</v>
      </c>
      <c r="I4667">
        <f>IF(LCOH!$C$28=Menu!$A$1,'Approvvigionamento energia'!C4667,0)+IF(LCOH!$C$28=Menu!$A$2,'Approvvigionamento energia'!D4667,0)+IF(LCOH!$C$28=Menu!$A$3,'Approvvigionamento energia'!E4667,0)+IF(LCOH!$C$28=Menu!$A$4,'Approvvigionamento energia'!F4667,0)+IF(LCOH!$C$28=Menu!$A$5,'Approvvigionamento energia'!G4667,0)+IF(LCOH!$C$28=Menu!$A$6,'Approvvigionamento energia'!H4667,0)</f>
        <v>2338.6552173937007</v>
      </c>
      <c r="J4667">
        <f>'Approvvigionamento energia'!A4667+'Approvvigionamento energia'!B4667+'Approvvigionamento energia'!I4667</f>
        <v>2994.1552173937007</v>
      </c>
      <c r="K4667">
        <f>IF(MIN(LCOH!$C$18,J4667)&gt;=$P$48*LCOH!$C$18, MIN(LCOH!$C$18,J4667),0)</f>
        <v>1500</v>
      </c>
      <c r="L4667">
        <f t="shared" si="145"/>
        <v>1494.1552173937007</v>
      </c>
      <c r="M4667">
        <f>K4667/LCOH!$C$18</f>
        <v>1</v>
      </c>
      <c r="N4667">
        <f>K4667/LCOH!$C$34</f>
        <v>28.901734104046245</v>
      </c>
    </row>
    <row r="4668" spans="1:14" x14ac:dyDescent="0.35">
      <c r="A4668">
        <f>'Profilo fotovoltaico'!B4670*LCOH!$C$20</f>
        <v>589</v>
      </c>
      <c r="B4668">
        <f>'Profilo eolico'!B4670*LCOH!$C$21</f>
        <v>117.4</v>
      </c>
      <c r="C4668">
        <f>$P$35*'Profilo fotovoltaico'!B4670</f>
        <v>4331.8665785093963</v>
      </c>
      <c r="D4668">
        <f>$Q$37*'Profilo eolico'!B4670</f>
        <v>684.98613661575712</v>
      </c>
      <c r="E4668">
        <f>$P$39*'Profilo fotovoltaico'!B4670+'Approvvigionamento energia'!$Q$39*'Profilo eolico'!B4670</f>
        <v>1596.7062470891669</v>
      </c>
      <c r="F4668">
        <f>$P$41*'Profilo fotovoltaico'!B4670+'Approvvigionamento energia'!$Q$41*'Profilo eolico'!B4670</f>
        <v>2508.4263575625769</v>
      </c>
      <c r="G4668">
        <f>$P$43*'Profilo fotovoltaico'!B4670+'Approvvigionamento energia'!$Q$43*'Profilo eolico'!B4670</f>
        <v>3420.1464680359863</v>
      </c>
      <c r="H4668">
        <f t="shared" si="144"/>
        <v>1138.4335154826958</v>
      </c>
      <c r="I4668">
        <f>IF(LCOH!$C$28=Menu!$A$1,'Approvvigionamento energia'!C4668,0)+IF(LCOH!$C$28=Menu!$A$2,'Approvvigionamento energia'!D4668,0)+IF(LCOH!$C$28=Menu!$A$3,'Approvvigionamento energia'!E4668,0)+IF(LCOH!$C$28=Menu!$A$4,'Approvvigionamento energia'!F4668,0)+IF(LCOH!$C$28=Menu!$A$5,'Approvvigionamento energia'!G4668,0)+IF(LCOH!$C$28=Menu!$A$6,'Approvvigionamento energia'!H4668,0)</f>
        <v>2508.4263575625769</v>
      </c>
      <c r="J4668">
        <f>'Approvvigionamento energia'!A4668+'Approvvigionamento energia'!B4668+'Approvvigionamento energia'!I4668</f>
        <v>3214.826357562577</v>
      </c>
      <c r="K4668">
        <f>IF(MIN(LCOH!$C$18,J4668)&gt;=$P$48*LCOH!$C$18, MIN(LCOH!$C$18,J4668),0)</f>
        <v>1500</v>
      </c>
      <c r="L4668">
        <f t="shared" si="145"/>
        <v>1714.826357562577</v>
      </c>
      <c r="M4668">
        <f>K4668/LCOH!$C$18</f>
        <v>1</v>
      </c>
      <c r="N4668">
        <f>K4668/LCOH!$C$34</f>
        <v>28.901734104046245</v>
      </c>
    </row>
    <row r="4669" spans="1:14" x14ac:dyDescent="0.35">
      <c r="A4669">
        <f>'Profilo fotovoltaico'!B4671*LCOH!$C$20</f>
        <v>587</v>
      </c>
      <c r="B4669">
        <f>'Profilo eolico'!B4671*LCOH!$C$21</f>
        <v>147.69999999999999</v>
      </c>
      <c r="C4669">
        <f>$P$35*'Profilo fotovoltaico'!B4671</f>
        <v>4317.1573541341522</v>
      </c>
      <c r="D4669">
        <f>$Q$37*'Profilo eolico'!B4671</f>
        <v>861.77557391948312</v>
      </c>
      <c r="E4669">
        <f>$P$39*'Profilo fotovoltaico'!B4671+'Approvvigionamento energia'!$Q$39*'Profilo eolico'!B4671</f>
        <v>1725.6210189731503</v>
      </c>
      <c r="F4669">
        <f>$P$41*'Profilo fotovoltaico'!B4671+'Approvvigionamento energia'!$Q$41*'Profilo eolico'!B4671</f>
        <v>2589.4664640268174</v>
      </c>
      <c r="G4669">
        <f>$P$43*'Profilo fotovoltaico'!B4671+'Approvvigionamento energia'!$Q$43*'Profilo eolico'!B4671</f>
        <v>3453.3119090804848</v>
      </c>
      <c r="H4669">
        <f t="shared" si="144"/>
        <v>1138.4335154826958</v>
      </c>
      <c r="I4669">
        <f>IF(LCOH!$C$28=Menu!$A$1,'Approvvigionamento energia'!C4669,0)+IF(LCOH!$C$28=Menu!$A$2,'Approvvigionamento energia'!D4669,0)+IF(LCOH!$C$28=Menu!$A$3,'Approvvigionamento energia'!E4669,0)+IF(LCOH!$C$28=Menu!$A$4,'Approvvigionamento energia'!F4669,0)+IF(LCOH!$C$28=Menu!$A$5,'Approvvigionamento energia'!G4669,0)+IF(LCOH!$C$28=Menu!$A$6,'Approvvigionamento energia'!H4669,0)</f>
        <v>2589.4664640268174</v>
      </c>
      <c r="J4669">
        <f>'Approvvigionamento energia'!A4669+'Approvvigionamento energia'!B4669+'Approvvigionamento energia'!I4669</f>
        <v>3324.1664640268173</v>
      </c>
      <c r="K4669">
        <f>IF(MIN(LCOH!$C$18,J4669)&gt;=$P$48*LCOH!$C$18, MIN(LCOH!$C$18,J4669),0)</f>
        <v>1500</v>
      </c>
      <c r="L4669">
        <f t="shared" si="145"/>
        <v>1824.1664640268173</v>
      </c>
      <c r="M4669">
        <f>K4669/LCOH!$C$18</f>
        <v>1</v>
      </c>
      <c r="N4669">
        <f>K4669/LCOH!$C$34</f>
        <v>28.901734104046245</v>
      </c>
    </row>
    <row r="4670" spans="1:14" x14ac:dyDescent="0.35">
      <c r="A4670">
        <f>'Profilo fotovoltaico'!B4672*LCOH!$C$20</f>
        <v>553</v>
      </c>
      <c r="B4670">
        <f>'Profilo eolico'!B4672*LCOH!$C$21</f>
        <v>183.10000000000002</v>
      </c>
      <c r="C4670">
        <f>$P$35*'Profilo fotovoltaico'!B4672</f>
        <v>4067.1005397550025</v>
      </c>
      <c r="D4670">
        <f>$Q$37*'Profilo eolico'!B4672</f>
        <v>1068.3216491852224</v>
      </c>
      <c r="E4670">
        <f>$P$39*'Profilo fotovoltaico'!B4672+'Approvvigionamento energia'!$Q$39*'Profilo eolico'!B4672</f>
        <v>1818.0163718276676</v>
      </c>
      <c r="F4670">
        <f>$P$41*'Profilo fotovoltaico'!B4672+'Approvvigionamento energia'!$Q$41*'Profilo eolico'!B4672</f>
        <v>2567.7110944701126</v>
      </c>
      <c r="G4670">
        <f>$P$43*'Profilo fotovoltaico'!B4672+'Approvvigionamento energia'!$Q$43*'Profilo eolico'!B4672</f>
        <v>3317.4058171125571</v>
      </c>
      <c r="H4670">
        <f t="shared" si="144"/>
        <v>1138.4335154826958</v>
      </c>
      <c r="I4670">
        <f>IF(LCOH!$C$28=Menu!$A$1,'Approvvigionamento energia'!C4670,0)+IF(LCOH!$C$28=Menu!$A$2,'Approvvigionamento energia'!D4670,0)+IF(LCOH!$C$28=Menu!$A$3,'Approvvigionamento energia'!E4670,0)+IF(LCOH!$C$28=Menu!$A$4,'Approvvigionamento energia'!F4670,0)+IF(LCOH!$C$28=Menu!$A$5,'Approvvigionamento energia'!G4670,0)+IF(LCOH!$C$28=Menu!$A$6,'Approvvigionamento energia'!H4670,0)</f>
        <v>2567.7110944701126</v>
      </c>
      <c r="J4670">
        <f>'Approvvigionamento energia'!A4670+'Approvvigionamento energia'!B4670+'Approvvigionamento energia'!I4670</f>
        <v>3303.8110944701125</v>
      </c>
      <c r="K4670">
        <f>IF(MIN(LCOH!$C$18,J4670)&gt;=$P$48*LCOH!$C$18, MIN(LCOH!$C$18,J4670),0)</f>
        <v>1500</v>
      </c>
      <c r="L4670">
        <f t="shared" si="145"/>
        <v>1803.8110944701125</v>
      </c>
      <c r="M4670">
        <f>K4670/LCOH!$C$18</f>
        <v>1</v>
      </c>
      <c r="N4670">
        <f>K4670/LCOH!$C$34</f>
        <v>28.901734104046245</v>
      </c>
    </row>
    <row r="4671" spans="1:14" x14ac:dyDescent="0.35">
      <c r="A4671">
        <f>'Profilo fotovoltaico'!B4673*LCOH!$C$20</f>
        <v>494</v>
      </c>
      <c r="B4671">
        <f>'Profilo eolico'!B4673*LCOH!$C$21</f>
        <v>219.5</v>
      </c>
      <c r="C4671">
        <f>$P$35*'Profilo fotovoltaico'!B4673</f>
        <v>3633.1784206852999</v>
      </c>
      <c r="D4671">
        <f>$Q$37*'Profilo eolico'!B4673</f>
        <v>1280.7023593454742</v>
      </c>
      <c r="E4671">
        <f>$P$39*'Profilo fotovoltaico'!B4673+'Approvvigionamento energia'!$Q$39*'Profilo eolico'!B4673</f>
        <v>1868.8213746804306</v>
      </c>
      <c r="F4671">
        <f>$P$41*'Profilo fotovoltaico'!B4673+'Approvvigionamento energia'!$Q$41*'Profilo eolico'!B4673</f>
        <v>2456.940390015387</v>
      </c>
      <c r="G4671">
        <f>$P$43*'Profilo fotovoltaico'!B4673+'Approvvigionamento energia'!$Q$43*'Profilo eolico'!B4673</f>
        <v>3045.0594053503437</v>
      </c>
      <c r="H4671">
        <f t="shared" si="144"/>
        <v>1138.4335154826958</v>
      </c>
      <c r="I4671">
        <f>IF(LCOH!$C$28=Menu!$A$1,'Approvvigionamento energia'!C4671,0)+IF(LCOH!$C$28=Menu!$A$2,'Approvvigionamento energia'!D4671,0)+IF(LCOH!$C$28=Menu!$A$3,'Approvvigionamento energia'!E4671,0)+IF(LCOH!$C$28=Menu!$A$4,'Approvvigionamento energia'!F4671,0)+IF(LCOH!$C$28=Menu!$A$5,'Approvvigionamento energia'!G4671,0)+IF(LCOH!$C$28=Menu!$A$6,'Approvvigionamento energia'!H4671,0)</f>
        <v>2456.940390015387</v>
      </c>
      <c r="J4671">
        <f>'Approvvigionamento energia'!A4671+'Approvvigionamento energia'!B4671+'Approvvigionamento energia'!I4671</f>
        <v>3170.440390015387</v>
      </c>
      <c r="K4671">
        <f>IF(MIN(LCOH!$C$18,J4671)&gt;=$P$48*LCOH!$C$18, MIN(LCOH!$C$18,J4671),0)</f>
        <v>1500</v>
      </c>
      <c r="L4671">
        <f t="shared" si="145"/>
        <v>1670.440390015387</v>
      </c>
      <c r="M4671">
        <f>K4671/LCOH!$C$18</f>
        <v>1</v>
      </c>
      <c r="N4671">
        <f>K4671/LCOH!$C$34</f>
        <v>28.901734104046245</v>
      </c>
    </row>
    <row r="4672" spans="1:14" x14ac:dyDescent="0.35">
      <c r="A4672">
        <f>'Profilo fotovoltaico'!B4674*LCOH!$C$20</f>
        <v>418</v>
      </c>
      <c r="B4672">
        <f>'Profilo eolico'!B4674*LCOH!$C$21</f>
        <v>249.9</v>
      </c>
      <c r="C4672">
        <f>$P$35*'Profilo fotovoltaico'!B4674</f>
        <v>3074.2278944260229</v>
      </c>
      <c r="D4672">
        <f>$Q$37*'Profilo eolico'!B4674</f>
        <v>1458.0752601386516</v>
      </c>
      <c r="E4672">
        <f>$P$39*'Profilo fotovoltaico'!B4674+'Approvvigionamento energia'!$Q$39*'Profilo eolico'!B4674</f>
        <v>1862.1134187104944</v>
      </c>
      <c r="F4672">
        <f>$P$41*'Profilo fotovoltaico'!B4674+'Approvvigionamento energia'!$Q$41*'Profilo eolico'!B4674</f>
        <v>2266.1515772823373</v>
      </c>
      <c r="G4672">
        <f>$P$43*'Profilo fotovoltaico'!B4674+'Approvvigionamento energia'!$Q$43*'Profilo eolico'!B4674</f>
        <v>2670.1897358541805</v>
      </c>
      <c r="H4672">
        <f t="shared" si="144"/>
        <v>1138.4335154826958</v>
      </c>
      <c r="I4672">
        <f>IF(LCOH!$C$28=Menu!$A$1,'Approvvigionamento energia'!C4672,0)+IF(LCOH!$C$28=Menu!$A$2,'Approvvigionamento energia'!D4672,0)+IF(LCOH!$C$28=Menu!$A$3,'Approvvigionamento energia'!E4672,0)+IF(LCOH!$C$28=Menu!$A$4,'Approvvigionamento energia'!F4672,0)+IF(LCOH!$C$28=Menu!$A$5,'Approvvigionamento energia'!G4672,0)+IF(LCOH!$C$28=Menu!$A$6,'Approvvigionamento energia'!H4672,0)</f>
        <v>2266.1515772823373</v>
      </c>
      <c r="J4672">
        <f>'Approvvigionamento energia'!A4672+'Approvvigionamento energia'!B4672+'Approvvigionamento energia'!I4672</f>
        <v>2934.0515772823373</v>
      </c>
      <c r="K4672">
        <f>IF(MIN(LCOH!$C$18,J4672)&gt;=$P$48*LCOH!$C$18, MIN(LCOH!$C$18,J4672),0)</f>
        <v>1500</v>
      </c>
      <c r="L4672">
        <f t="shared" si="145"/>
        <v>1434.0515772823373</v>
      </c>
      <c r="M4672">
        <f>K4672/LCOH!$C$18</f>
        <v>1</v>
      </c>
      <c r="N4672">
        <f>K4672/LCOH!$C$34</f>
        <v>28.901734104046245</v>
      </c>
    </row>
    <row r="4673" spans="1:14" x14ac:dyDescent="0.35">
      <c r="A4673">
        <f>'Profilo fotovoltaico'!B4675*LCOH!$C$20</f>
        <v>309</v>
      </c>
      <c r="B4673">
        <f>'Profilo eolico'!B4675*LCOH!$C$21</f>
        <v>277</v>
      </c>
      <c r="C4673">
        <f>$P$35*'Profilo fotovoltaico'!B4675</f>
        <v>2272.5751659752182</v>
      </c>
      <c r="D4673">
        <f>$Q$37*'Profilo eolico'!B4675</f>
        <v>1616.1938657799381</v>
      </c>
      <c r="E4673">
        <f>$P$39*'Profilo fotovoltaico'!B4675+'Approvvigionamento energia'!$Q$39*'Profilo eolico'!B4675</f>
        <v>1780.2891908287579</v>
      </c>
      <c r="F4673">
        <f>$P$41*'Profilo fotovoltaico'!B4675+'Approvvigionamento energia'!$Q$41*'Profilo eolico'!B4675</f>
        <v>1944.384515877578</v>
      </c>
      <c r="G4673">
        <f>$P$43*'Profilo fotovoltaico'!B4675+'Approvvigionamento energia'!$Q$43*'Profilo eolico'!B4675</f>
        <v>2108.4798409263981</v>
      </c>
      <c r="H4673">
        <f t="shared" si="144"/>
        <v>1138.4335154826958</v>
      </c>
      <c r="I4673">
        <f>IF(LCOH!$C$28=Menu!$A$1,'Approvvigionamento energia'!C4673,0)+IF(LCOH!$C$28=Menu!$A$2,'Approvvigionamento energia'!D4673,0)+IF(LCOH!$C$28=Menu!$A$3,'Approvvigionamento energia'!E4673,0)+IF(LCOH!$C$28=Menu!$A$4,'Approvvigionamento energia'!F4673,0)+IF(LCOH!$C$28=Menu!$A$5,'Approvvigionamento energia'!G4673,0)+IF(LCOH!$C$28=Menu!$A$6,'Approvvigionamento energia'!H4673,0)</f>
        <v>1944.384515877578</v>
      </c>
      <c r="J4673">
        <f>'Approvvigionamento energia'!A4673+'Approvvigionamento energia'!B4673+'Approvvigionamento energia'!I4673</f>
        <v>2530.384515877578</v>
      </c>
      <c r="K4673">
        <f>IF(MIN(LCOH!$C$18,J4673)&gt;=$P$48*LCOH!$C$18, MIN(LCOH!$C$18,J4673),0)</f>
        <v>1500</v>
      </c>
      <c r="L4673">
        <f t="shared" si="145"/>
        <v>1030.384515877578</v>
      </c>
      <c r="M4673">
        <f>K4673/LCOH!$C$18</f>
        <v>1</v>
      </c>
      <c r="N4673">
        <f>K4673/LCOH!$C$34</f>
        <v>28.901734104046245</v>
      </c>
    </row>
    <row r="4674" spans="1:14" x14ac:dyDescent="0.35">
      <c r="A4674">
        <f>'Profilo fotovoltaico'!B4676*LCOH!$C$20</f>
        <v>186</v>
      </c>
      <c r="B4674">
        <f>'Profilo eolico'!B4676*LCOH!$C$21</f>
        <v>296.5</v>
      </c>
      <c r="C4674">
        <f>$P$35*'Profilo fotovoltaico'!B4676</f>
        <v>1367.957866897704</v>
      </c>
      <c r="D4674">
        <f>$Q$37*'Profilo eolico'!B4676</f>
        <v>1729.9692462229298</v>
      </c>
      <c r="E4674">
        <f>$P$39*'Profilo fotovoltaico'!B4676+'Approvvigionamento energia'!$Q$39*'Profilo eolico'!B4676</f>
        <v>1639.4664013916231</v>
      </c>
      <c r="F4674">
        <f>$P$41*'Profilo fotovoltaico'!B4676+'Approvvigionamento energia'!$Q$41*'Profilo eolico'!B4676</f>
        <v>1548.9635565603169</v>
      </c>
      <c r="G4674">
        <f>$P$43*'Profilo fotovoltaico'!B4676+'Approvvigionamento energia'!$Q$43*'Profilo eolico'!B4676</f>
        <v>1458.4607117290104</v>
      </c>
      <c r="H4674">
        <f t="shared" ref="H4674:H4737" si="146">$P$45</f>
        <v>1138.4335154826958</v>
      </c>
      <c r="I4674">
        <f>IF(LCOH!$C$28=Menu!$A$1,'Approvvigionamento energia'!C4674,0)+IF(LCOH!$C$28=Menu!$A$2,'Approvvigionamento energia'!D4674,0)+IF(LCOH!$C$28=Menu!$A$3,'Approvvigionamento energia'!E4674,0)+IF(LCOH!$C$28=Menu!$A$4,'Approvvigionamento energia'!F4674,0)+IF(LCOH!$C$28=Menu!$A$5,'Approvvigionamento energia'!G4674,0)+IF(LCOH!$C$28=Menu!$A$6,'Approvvigionamento energia'!H4674,0)</f>
        <v>1548.9635565603169</v>
      </c>
      <c r="J4674">
        <f>'Approvvigionamento energia'!A4674+'Approvvigionamento energia'!B4674+'Approvvigionamento energia'!I4674</f>
        <v>2031.4635565603169</v>
      </c>
      <c r="K4674">
        <f>IF(MIN(LCOH!$C$18,J4674)&gt;=$P$48*LCOH!$C$18, MIN(LCOH!$C$18,J4674),0)</f>
        <v>1500</v>
      </c>
      <c r="L4674">
        <f t="shared" si="145"/>
        <v>531.46355656031687</v>
      </c>
      <c r="M4674">
        <f>K4674/LCOH!$C$18</f>
        <v>1</v>
      </c>
      <c r="N4674">
        <f>K4674/LCOH!$C$34</f>
        <v>28.901734104046245</v>
      </c>
    </row>
    <row r="4675" spans="1:14" x14ac:dyDescent="0.35">
      <c r="A4675">
        <f>'Profilo fotovoltaico'!B4677*LCOH!$C$20</f>
        <v>73</v>
      </c>
      <c r="B4675">
        <f>'Profilo eolico'!B4677*LCOH!$C$21</f>
        <v>291</v>
      </c>
      <c r="C4675">
        <f>$P$35*'Profilo fotovoltaico'!B4677</f>
        <v>536.88668969641071</v>
      </c>
      <c r="D4675">
        <f>$Q$37*'Profilo eolico'!B4677</f>
        <v>1697.8787543031115</v>
      </c>
      <c r="E4675">
        <f>$P$39*'Profilo fotovoltaico'!B4677+'Approvvigionamento energia'!$Q$39*'Profilo eolico'!B4677</f>
        <v>1407.6307381514362</v>
      </c>
      <c r="F4675">
        <f>$P$41*'Profilo fotovoltaico'!B4677+'Approvvigionamento energia'!$Q$41*'Profilo eolico'!B4677</f>
        <v>1117.3827219997611</v>
      </c>
      <c r="G4675">
        <f>$P$43*'Profilo fotovoltaico'!B4677+'Approvvigionamento energia'!$Q$43*'Profilo eolico'!B4677</f>
        <v>827.1347058480859</v>
      </c>
      <c r="H4675">
        <f t="shared" si="146"/>
        <v>1138.4335154826958</v>
      </c>
      <c r="I4675">
        <f>IF(LCOH!$C$28=Menu!$A$1,'Approvvigionamento energia'!C4675,0)+IF(LCOH!$C$28=Menu!$A$2,'Approvvigionamento energia'!D4675,0)+IF(LCOH!$C$28=Menu!$A$3,'Approvvigionamento energia'!E4675,0)+IF(LCOH!$C$28=Menu!$A$4,'Approvvigionamento energia'!F4675,0)+IF(LCOH!$C$28=Menu!$A$5,'Approvvigionamento energia'!G4675,0)+IF(LCOH!$C$28=Menu!$A$6,'Approvvigionamento energia'!H4675,0)</f>
        <v>1117.3827219997611</v>
      </c>
      <c r="J4675">
        <f>'Approvvigionamento energia'!A4675+'Approvvigionamento energia'!B4675+'Approvvigionamento energia'!I4675</f>
        <v>1481.3827219997611</v>
      </c>
      <c r="K4675">
        <f>IF(MIN(LCOH!$C$18,J4675)&gt;=$P$48*LCOH!$C$18, MIN(LCOH!$C$18,J4675),0)</f>
        <v>1481.3827219997611</v>
      </c>
      <c r="L4675">
        <f t="shared" ref="L4675:L4738" si="147">J4675-K4675</f>
        <v>0</v>
      </c>
      <c r="M4675">
        <f>K4675/LCOH!$C$18</f>
        <v>0.98758848133317401</v>
      </c>
      <c r="N4675">
        <f>K4675/LCOH!$C$34</f>
        <v>28.543019691710235</v>
      </c>
    </row>
    <row r="4676" spans="1:14" x14ac:dyDescent="0.35">
      <c r="A4676">
        <f>'Profilo fotovoltaico'!B4678*LCOH!$C$20</f>
        <v>6</v>
      </c>
      <c r="B4676">
        <f>'Profilo eolico'!B4678*LCOH!$C$21</f>
        <v>277.39999999999998</v>
      </c>
      <c r="C4676">
        <f>$P$35*'Profilo fotovoltaico'!B4678</f>
        <v>44.127673125732393</v>
      </c>
      <c r="D4676">
        <f>$Q$37*'Profilo eolico'!B4678</f>
        <v>1618.5277197377427</v>
      </c>
      <c r="E4676">
        <f>$P$39*'Profilo fotovoltaico'!B4678+'Approvvigionamento energia'!$Q$39*'Profilo eolico'!B4678</f>
        <v>1224.9277080847401</v>
      </c>
      <c r="F4676">
        <f>$P$41*'Profilo fotovoltaico'!B4678+'Approvvigionamento energia'!$Q$41*'Profilo eolico'!B4678</f>
        <v>831.32769643173754</v>
      </c>
      <c r="G4676">
        <f>$P$43*'Profilo fotovoltaico'!B4678+'Approvvigionamento energia'!$Q$43*'Profilo eolico'!B4678</f>
        <v>437.72768477873495</v>
      </c>
      <c r="H4676">
        <f t="shared" si="146"/>
        <v>1138.4335154826958</v>
      </c>
      <c r="I4676">
        <f>IF(LCOH!$C$28=Menu!$A$1,'Approvvigionamento energia'!C4676,0)+IF(LCOH!$C$28=Menu!$A$2,'Approvvigionamento energia'!D4676,0)+IF(LCOH!$C$28=Menu!$A$3,'Approvvigionamento energia'!E4676,0)+IF(LCOH!$C$28=Menu!$A$4,'Approvvigionamento energia'!F4676,0)+IF(LCOH!$C$28=Menu!$A$5,'Approvvigionamento energia'!G4676,0)+IF(LCOH!$C$28=Menu!$A$6,'Approvvigionamento energia'!H4676,0)</f>
        <v>831.32769643173754</v>
      </c>
      <c r="J4676">
        <f>'Approvvigionamento energia'!A4676+'Approvvigionamento energia'!B4676+'Approvvigionamento energia'!I4676</f>
        <v>1114.7276964317375</v>
      </c>
      <c r="K4676">
        <f>IF(MIN(LCOH!$C$18,J4676)&gt;=$P$48*LCOH!$C$18, MIN(LCOH!$C$18,J4676),0)</f>
        <v>1114.7276964317375</v>
      </c>
      <c r="L4676">
        <f t="shared" si="147"/>
        <v>0</v>
      </c>
      <c r="M4676">
        <f>K4676/LCOH!$C$18</f>
        <v>0.74315179762115835</v>
      </c>
      <c r="N4676">
        <f>K4676/LCOH!$C$34</f>
        <v>21.478375653790703</v>
      </c>
    </row>
    <row r="4677" spans="1:14" x14ac:dyDescent="0.35">
      <c r="A4677">
        <f>'Profilo fotovoltaico'!B4679*LCOH!$C$20</f>
        <v>0</v>
      </c>
      <c r="B4677">
        <f>'Profilo eolico'!B4679*LCOH!$C$21</f>
        <v>274.39999999999998</v>
      </c>
      <c r="C4677">
        <f>$P$35*'Profilo fotovoltaico'!B4679</f>
        <v>0</v>
      </c>
      <c r="D4677">
        <f>$Q$37*'Profilo eolico'!B4679</f>
        <v>1601.0238150542054</v>
      </c>
      <c r="E4677">
        <f>$P$39*'Profilo fotovoltaico'!B4679+'Approvvigionamento energia'!$Q$39*'Profilo eolico'!B4679</f>
        <v>1200.7678612906541</v>
      </c>
      <c r="F4677">
        <f>$P$41*'Profilo fotovoltaico'!B4679+'Approvvigionamento energia'!$Q$41*'Profilo eolico'!B4679</f>
        <v>800.51190752710272</v>
      </c>
      <c r="G4677">
        <f>$P$43*'Profilo fotovoltaico'!B4679+'Approvvigionamento energia'!$Q$43*'Profilo eolico'!B4679</f>
        <v>400.25595376355136</v>
      </c>
      <c r="H4677">
        <f t="shared" si="146"/>
        <v>1138.4335154826958</v>
      </c>
      <c r="I4677">
        <f>IF(LCOH!$C$28=Menu!$A$1,'Approvvigionamento energia'!C4677,0)+IF(LCOH!$C$28=Menu!$A$2,'Approvvigionamento energia'!D4677,0)+IF(LCOH!$C$28=Menu!$A$3,'Approvvigionamento energia'!E4677,0)+IF(LCOH!$C$28=Menu!$A$4,'Approvvigionamento energia'!F4677,0)+IF(LCOH!$C$28=Menu!$A$5,'Approvvigionamento energia'!G4677,0)+IF(LCOH!$C$28=Menu!$A$6,'Approvvigionamento energia'!H4677,0)</f>
        <v>800.51190752710272</v>
      </c>
      <c r="J4677">
        <f>'Approvvigionamento energia'!A4677+'Approvvigionamento energia'!B4677+'Approvvigionamento energia'!I4677</f>
        <v>1074.9119075271028</v>
      </c>
      <c r="K4677">
        <f>IF(MIN(LCOH!$C$18,J4677)&gt;=$P$48*LCOH!$C$18, MIN(LCOH!$C$18,J4677),0)</f>
        <v>1074.9119075271028</v>
      </c>
      <c r="L4677">
        <f t="shared" si="147"/>
        <v>0</v>
      </c>
      <c r="M4677">
        <f>K4677/LCOH!$C$18</f>
        <v>0.71660793835140191</v>
      </c>
      <c r="N4677">
        <f>K4677/LCOH!$C$34</f>
        <v>20.711212091080981</v>
      </c>
    </row>
    <row r="4678" spans="1:14" x14ac:dyDescent="0.35">
      <c r="A4678">
        <f>'Profilo fotovoltaico'!B4680*LCOH!$C$20</f>
        <v>0</v>
      </c>
      <c r="B4678">
        <f>'Profilo eolico'!B4680*LCOH!$C$21</f>
        <v>281.5</v>
      </c>
      <c r="C4678">
        <f>$P$35*'Profilo fotovoltaico'!B4680</f>
        <v>0</v>
      </c>
      <c r="D4678">
        <f>$Q$37*'Profilo eolico'!B4680</f>
        <v>1642.4497228052435</v>
      </c>
      <c r="E4678">
        <f>$P$39*'Profilo fotovoltaico'!B4680+'Approvvigionamento energia'!$Q$39*'Profilo eolico'!B4680</f>
        <v>1231.8372921039327</v>
      </c>
      <c r="F4678">
        <f>$P$41*'Profilo fotovoltaico'!B4680+'Approvvigionamento energia'!$Q$41*'Profilo eolico'!B4680</f>
        <v>821.22486140262174</v>
      </c>
      <c r="G4678">
        <f>$P$43*'Profilo fotovoltaico'!B4680+'Approvvigionamento energia'!$Q$43*'Profilo eolico'!B4680</f>
        <v>410.61243070131087</v>
      </c>
      <c r="H4678">
        <f t="shared" si="146"/>
        <v>1138.4335154826958</v>
      </c>
      <c r="I4678">
        <f>IF(LCOH!$C$28=Menu!$A$1,'Approvvigionamento energia'!C4678,0)+IF(LCOH!$C$28=Menu!$A$2,'Approvvigionamento energia'!D4678,0)+IF(LCOH!$C$28=Menu!$A$3,'Approvvigionamento energia'!E4678,0)+IF(LCOH!$C$28=Menu!$A$4,'Approvvigionamento energia'!F4678,0)+IF(LCOH!$C$28=Menu!$A$5,'Approvvigionamento energia'!G4678,0)+IF(LCOH!$C$28=Menu!$A$6,'Approvvigionamento energia'!H4678,0)</f>
        <v>821.22486140262174</v>
      </c>
      <c r="J4678">
        <f>'Approvvigionamento energia'!A4678+'Approvvigionamento energia'!B4678+'Approvvigionamento energia'!I4678</f>
        <v>1102.7248614026216</v>
      </c>
      <c r="K4678">
        <f>IF(MIN(LCOH!$C$18,J4678)&gt;=$P$48*LCOH!$C$18, MIN(LCOH!$C$18,J4678),0)</f>
        <v>1102.7248614026216</v>
      </c>
      <c r="L4678">
        <f t="shared" si="147"/>
        <v>0</v>
      </c>
      <c r="M4678">
        <f>K4678/LCOH!$C$18</f>
        <v>0.7351499076017477</v>
      </c>
      <c r="N4678">
        <f>K4678/LCOH!$C$34</f>
        <v>21.247107156119878</v>
      </c>
    </row>
    <row r="4679" spans="1:14" x14ac:dyDescent="0.35">
      <c r="A4679">
        <f>'Profilo fotovoltaico'!B4681*LCOH!$C$20</f>
        <v>0</v>
      </c>
      <c r="B4679">
        <f>'Profilo eolico'!B4681*LCOH!$C$21</f>
        <v>303</v>
      </c>
      <c r="C4679">
        <f>$P$35*'Profilo fotovoltaico'!B4681</f>
        <v>0</v>
      </c>
      <c r="D4679">
        <f>$Q$37*'Profilo eolico'!B4681</f>
        <v>1767.8943730372605</v>
      </c>
      <c r="E4679">
        <f>$P$39*'Profilo fotovoltaico'!B4681+'Approvvigionamento energia'!$Q$39*'Profilo eolico'!B4681</f>
        <v>1325.9207797779452</v>
      </c>
      <c r="F4679">
        <f>$P$41*'Profilo fotovoltaico'!B4681+'Approvvigionamento energia'!$Q$41*'Profilo eolico'!B4681</f>
        <v>883.94718651863025</v>
      </c>
      <c r="G4679">
        <f>$P$43*'Profilo fotovoltaico'!B4681+'Approvvigionamento energia'!$Q$43*'Profilo eolico'!B4681</f>
        <v>441.97359325931512</v>
      </c>
      <c r="H4679">
        <f t="shared" si="146"/>
        <v>1138.4335154826958</v>
      </c>
      <c r="I4679">
        <f>IF(LCOH!$C$28=Menu!$A$1,'Approvvigionamento energia'!C4679,0)+IF(LCOH!$C$28=Menu!$A$2,'Approvvigionamento energia'!D4679,0)+IF(LCOH!$C$28=Menu!$A$3,'Approvvigionamento energia'!E4679,0)+IF(LCOH!$C$28=Menu!$A$4,'Approvvigionamento energia'!F4679,0)+IF(LCOH!$C$28=Menu!$A$5,'Approvvigionamento energia'!G4679,0)+IF(LCOH!$C$28=Menu!$A$6,'Approvvigionamento energia'!H4679,0)</f>
        <v>883.94718651863025</v>
      </c>
      <c r="J4679">
        <f>'Approvvigionamento energia'!A4679+'Approvvigionamento energia'!B4679+'Approvvigionamento energia'!I4679</f>
        <v>1186.9471865186301</v>
      </c>
      <c r="K4679">
        <f>IF(MIN(LCOH!$C$18,J4679)&gt;=$P$48*LCOH!$C$18, MIN(LCOH!$C$18,J4679),0)</f>
        <v>1186.9471865186301</v>
      </c>
      <c r="L4679">
        <f t="shared" si="147"/>
        <v>0</v>
      </c>
      <c r="M4679">
        <f>K4679/LCOH!$C$18</f>
        <v>0.79129812434575342</v>
      </c>
      <c r="N4679">
        <f>K4679/LCOH!$C$34</f>
        <v>22.869887986871486</v>
      </c>
    </row>
    <row r="4680" spans="1:14" x14ac:dyDescent="0.35">
      <c r="A4680">
        <f>'Profilo fotovoltaico'!B4682*LCOH!$C$20</f>
        <v>0</v>
      </c>
      <c r="B4680">
        <f>'Profilo eolico'!B4682*LCOH!$C$21</f>
        <v>325.90000000000003</v>
      </c>
      <c r="C4680">
        <f>$P$35*'Profilo fotovoltaico'!B4682</f>
        <v>0</v>
      </c>
      <c r="D4680">
        <f>$Q$37*'Profilo eolico'!B4682</f>
        <v>1901.5075121215948</v>
      </c>
      <c r="E4680">
        <f>$P$39*'Profilo fotovoltaico'!B4682+'Approvvigionamento energia'!$Q$39*'Profilo eolico'!B4682</f>
        <v>1426.130634091196</v>
      </c>
      <c r="F4680">
        <f>$P$41*'Profilo fotovoltaico'!B4682+'Approvvigionamento energia'!$Q$41*'Profilo eolico'!B4682</f>
        <v>950.7537560607974</v>
      </c>
      <c r="G4680">
        <f>$P$43*'Profilo fotovoltaico'!B4682+'Approvvigionamento energia'!$Q$43*'Profilo eolico'!B4682</f>
        <v>475.3768780303987</v>
      </c>
      <c r="H4680">
        <f t="shared" si="146"/>
        <v>1138.4335154826958</v>
      </c>
      <c r="I4680">
        <f>IF(LCOH!$C$28=Menu!$A$1,'Approvvigionamento energia'!C4680,0)+IF(LCOH!$C$28=Menu!$A$2,'Approvvigionamento energia'!D4680,0)+IF(LCOH!$C$28=Menu!$A$3,'Approvvigionamento energia'!E4680,0)+IF(LCOH!$C$28=Menu!$A$4,'Approvvigionamento energia'!F4680,0)+IF(LCOH!$C$28=Menu!$A$5,'Approvvigionamento energia'!G4680,0)+IF(LCOH!$C$28=Menu!$A$6,'Approvvigionamento energia'!H4680,0)</f>
        <v>950.7537560607974</v>
      </c>
      <c r="J4680">
        <f>'Approvvigionamento energia'!A4680+'Approvvigionamento energia'!B4680+'Approvvigionamento energia'!I4680</f>
        <v>1276.6537560607974</v>
      </c>
      <c r="K4680">
        <f>IF(MIN(LCOH!$C$18,J4680)&gt;=$P$48*LCOH!$C$18, MIN(LCOH!$C$18,J4680),0)</f>
        <v>1276.6537560607974</v>
      </c>
      <c r="L4680">
        <f t="shared" si="147"/>
        <v>0</v>
      </c>
      <c r="M4680">
        <f>K4680/LCOH!$C$18</f>
        <v>0.85110250404053156</v>
      </c>
      <c r="N4680">
        <f>K4680/LCOH!$C$34</f>
        <v>24.598338267067387</v>
      </c>
    </row>
    <row r="4681" spans="1:14" x14ac:dyDescent="0.35">
      <c r="A4681">
        <f>'Profilo fotovoltaico'!B4683*LCOH!$C$20</f>
        <v>0</v>
      </c>
      <c r="B4681">
        <f>'Profilo eolico'!B4683*LCOH!$C$21</f>
        <v>347.5</v>
      </c>
      <c r="C4681">
        <f>$P$35*'Profilo fotovoltaico'!B4683</f>
        <v>0</v>
      </c>
      <c r="D4681">
        <f>$Q$37*'Profilo eolico'!B4683</f>
        <v>2027.5356258430627</v>
      </c>
      <c r="E4681">
        <f>$P$39*'Profilo fotovoltaico'!B4683+'Approvvigionamento energia'!$Q$39*'Profilo eolico'!B4683</f>
        <v>1520.651719382297</v>
      </c>
      <c r="F4681">
        <f>$P$41*'Profilo fotovoltaico'!B4683+'Approvvigionamento energia'!$Q$41*'Profilo eolico'!B4683</f>
        <v>1013.7678129215313</v>
      </c>
      <c r="G4681">
        <f>$P$43*'Profilo fotovoltaico'!B4683+'Approvvigionamento energia'!$Q$43*'Profilo eolico'!B4683</f>
        <v>506.88390646076567</v>
      </c>
      <c r="H4681">
        <f t="shared" si="146"/>
        <v>1138.4335154826958</v>
      </c>
      <c r="I4681">
        <f>IF(LCOH!$C$28=Menu!$A$1,'Approvvigionamento energia'!C4681,0)+IF(LCOH!$C$28=Menu!$A$2,'Approvvigionamento energia'!D4681,0)+IF(LCOH!$C$28=Menu!$A$3,'Approvvigionamento energia'!E4681,0)+IF(LCOH!$C$28=Menu!$A$4,'Approvvigionamento energia'!F4681,0)+IF(LCOH!$C$28=Menu!$A$5,'Approvvigionamento energia'!G4681,0)+IF(LCOH!$C$28=Menu!$A$6,'Approvvigionamento energia'!H4681,0)</f>
        <v>1013.7678129215313</v>
      </c>
      <c r="J4681">
        <f>'Approvvigionamento energia'!A4681+'Approvvigionamento energia'!B4681+'Approvvigionamento energia'!I4681</f>
        <v>1361.2678129215315</v>
      </c>
      <c r="K4681">
        <f>IF(MIN(LCOH!$C$18,J4681)&gt;=$P$48*LCOH!$C$18, MIN(LCOH!$C$18,J4681),0)</f>
        <v>1361.2678129215315</v>
      </c>
      <c r="L4681">
        <f t="shared" si="147"/>
        <v>0</v>
      </c>
      <c r="M4681">
        <f>K4681/LCOH!$C$18</f>
        <v>0.90751187528102095</v>
      </c>
      <c r="N4681">
        <f>K4681/LCOH!$C$34</f>
        <v>26.228666915636445</v>
      </c>
    </row>
    <row r="4682" spans="1:14" x14ac:dyDescent="0.35">
      <c r="A4682">
        <f>'Profilo fotovoltaico'!B4684*LCOH!$C$20</f>
        <v>0</v>
      </c>
      <c r="B4682">
        <f>'Profilo eolico'!B4684*LCOH!$C$21</f>
        <v>354</v>
      </c>
      <c r="C4682">
        <f>$P$35*'Profilo fotovoltaico'!B4684</f>
        <v>0</v>
      </c>
      <c r="D4682">
        <f>$Q$37*'Profilo eolico'!B4684</f>
        <v>2065.4607526573932</v>
      </c>
      <c r="E4682">
        <f>$P$39*'Profilo fotovoltaico'!B4684+'Approvvigionamento energia'!$Q$39*'Profilo eolico'!B4684</f>
        <v>1549.095564493045</v>
      </c>
      <c r="F4682">
        <f>$P$41*'Profilo fotovoltaico'!B4684+'Approvvigionamento energia'!$Q$41*'Profilo eolico'!B4684</f>
        <v>1032.7303763286966</v>
      </c>
      <c r="G4682">
        <f>$P$43*'Profilo fotovoltaico'!B4684+'Approvvigionamento energia'!$Q$43*'Profilo eolico'!B4684</f>
        <v>516.3651881643483</v>
      </c>
      <c r="H4682">
        <f t="shared" si="146"/>
        <v>1138.4335154826958</v>
      </c>
      <c r="I4682">
        <f>IF(LCOH!$C$28=Menu!$A$1,'Approvvigionamento energia'!C4682,0)+IF(LCOH!$C$28=Menu!$A$2,'Approvvigionamento energia'!D4682,0)+IF(LCOH!$C$28=Menu!$A$3,'Approvvigionamento energia'!E4682,0)+IF(LCOH!$C$28=Menu!$A$4,'Approvvigionamento energia'!F4682,0)+IF(LCOH!$C$28=Menu!$A$5,'Approvvigionamento energia'!G4682,0)+IF(LCOH!$C$28=Menu!$A$6,'Approvvigionamento energia'!H4682,0)</f>
        <v>1032.7303763286966</v>
      </c>
      <c r="J4682">
        <f>'Approvvigionamento energia'!A4682+'Approvvigionamento energia'!B4682+'Approvvigionamento energia'!I4682</f>
        <v>1386.7303763286966</v>
      </c>
      <c r="K4682">
        <f>IF(MIN(LCOH!$C$18,J4682)&gt;=$P$48*LCOH!$C$18, MIN(LCOH!$C$18,J4682),0)</f>
        <v>1386.7303763286966</v>
      </c>
      <c r="L4682">
        <f t="shared" si="147"/>
        <v>0</v>
      </c>
      <c r="M4682">
        <f>K4682/LCOH!$C$18</f>
        <v>0.92448691755246437</v>
      </c>
      <c r="N4682">
        <f>K4682/LCOH!$C$34</f>
        <v>26.71927507377065</v>
      </c>
    </row>
    <row r="4683" spans="1:14" x14ac:dyDescent="0.35">
      <c r="A4683">
        <f>'Profilo fotovoltaico'!B4685*LCOH!$C$20</f>
        <v>0</v>
      </c>
      <c r="B4683">
        <f>'Profilo eolico'!B4685*LCOH!$C$21</f>
        <v>354.5</v>
      </c>
      <c r="C4683">
        <f>$P$35*'Profilo fotovoltaico'!B4685</f>
        <v>0</v>
      </c>
      <c r="D4683">
        <f>$Q$37*'Profilo eolico'!B4685</f>
        <v>2068.3780701046494</v>
      </c>
      <c r="E4683">
        <f>$P$39*'Profilo fotovoltaico'!B4685+'Approvvigionamento energia'!$Q$39*'Profilo eolico'!B4685</f>
        <v>1551.2835525784872</v>
      </c>
      <c r="F4683">
        <f>$P$41*'Profilo fotovoltaico'!B4685+'Approvvigionamento energia'!$Q$41*'Profilo eolico'!B4685</f>
        <v>1034.1890350523247</v>
      </c>
      <c r="G4683">
        <f>$P$43*'Profilo fotovoltaico'!B4685+'Approvvigionamento energia'!$Q$43*'Profilo eolico'!B4685</f>
        <v>517.09451752616235</v>
      </c>
      <c r="H4683">
        <f t="shared" si="146"/>
        <v>1138.4335154826958</v>
      </c>
      <c r="I4683">
        <f>IF(LCOH!$C$28=Menu!$A$1,'Approvvigionamento energia'!C4683,0)+IF(LCOH!$C$28=Menu!$A$2,'Approvvigionamento energia'!D4683,0)+IF(LCOH!$C$28=Menu!$A$3,'Approvvigionamento energia'!E4683,0)+IF(LCOH!$C$28=Menu!$A$4,'Approvvigionamento energia'!F4683,0)+IF(LCOH!$C$28=Menu!$A$5,'Approvvigionamento energia'!G4683,0)+IF(LCOH!$C$28=Menu!$A$6,'Approvvigionamento energia'!H4683,0)</f>
        <v>1034.1890350523247</v>
      </c>
      <c r="J4683">
        <f>'Approvvigionamento energia'!A4683+'Approvvigionamento energia'!B4683+'Approvvigionamento energia'!I4683</f>
        <v>1388.6890350523247</v>
      </c>
      <c r="K4683">
        <f>IF(MIN(LCOH!$C$18,J4683)&gt;=$P$48*LCOH!$C$18, MIN(LCOH!$C$18,J4683),0)</f>
        <v>1388.6890350523247</v>
      </c>
      <c r="L4683">
        <f t="shared" si="147"/>
        <v>0</v>
      </c>
      <c r="M4683">
        <f>K4683/LCOH!$C$18</f>
        <v>0.92579269003488318</v>
      </c>
      <c r="N4683">
        <f>K4683/LCOH!$C$34</f>
        <v>26.757014162857896</v>
      </c>
    </row>
    <row r="4684" spans="1:14" x14ac:dyDescent="0.35">
      <c r="A4684">
        <f>'Profilo fotovoltaico'!B4686*LCOH!$C$20</f>
        <v>0</v>
      </c>
      <c r="B4684">
        <f>'Profilo eolico'!B4686*LCOH!$C$21</f>
        <v>341.1</v>
      </c>
      <c r="C4684">
        <f>$P$35*'Profilo fotovoltaico'!B4686</f>
        <v>0</v>
      </c>
      <c r="D4684">
        <f>$Q$37*'Profilo eolico'!B4686</f>
        <v>1990.1939625181835</v>
      </c>
      <c r="E4684">
        <f>$P$39*'Profilo fotovoltaico'!B4686+'Approvvigionamento energia'!$Q$39*'Profilo eolico'!B4686</f>
        <v>1492.6454718886375</v>
      </c>
      <c r="F4684">
        <f>$P$41*'Profilo fotovoltaico'!B4686+'Approvvigionamento energia'!$Q$41*'Profilo eolico'!B4686</f>
        <v>995.09698125909176</v>
      </c>
      <c r="G4684">
        <f>$P$43*'Profilo fotovoltaico'!B4686+'Approvvigionamento energia'!$Q$43*'Profilo eolico'!B4686</f>
        <v>497.54849062954588</v>
      </c>
      <c r="H4684">
        <f t="shared" si="146"/>
        <v>1138.4335154826958</v>
      </c>
      <c r="I4684">
        <f>IF(LCOH!$C$28=Menu!$A$1,'Approvvigionamento energia'!C4684,0)+IF(LCOH!$C$28=Menu!$A$2,'Approvvigionamento energia'!D4684,0)+IF(LCOH!$C$28=Menu!$A$3,'Approvvigionamento energia'!E4684,0)+IF(LCOH!$C$28=Menu!$A$4,'Approvvigionamento energia'!F4684,0)+IF(LCOH!$C$28=Menu!$A$5,'Approvvigionamento energia'!G4684,0)+IF(LCOH!$C$28=Menu!$A$6,'Approvvigionamento energia'!H4684,0)</f>
        <v>995.09698125909176</v>
      </c>
      <c r="J4684">
        <f>'Approvvigionamento energia'!A4684+'Approvvigionamento energia'!B4684+'Approvvigionamento energia'!I4684</f>
        <v>1336.1969812590919</v>
      </c>
      <c r="K4684">
        <f>IF(MIN(LCOH!$C$18,J4684)&gt;=$P$48*LCOH!$C$18, MIN(LCOH!$C$18,J4684),0)</f>
        <v>1336.1969812590919</v>
      </c>
      <c r="L4684">
        <f t="shared" si="147"/>
        <v>0</v>
      </c>
      <c r="M4684">
        <f>K4684/LCOH!$C$18</f>
        <v>0.89079798750606132</v>
      </c>
      <c r="N4684">
        <f>K4684/LCOH!$C$34</f>
        <v>25.745606575319691</v>
      </c>
    </row>
    <row r="4685" spans="1:14" x14ac:dyDescent="0.35">
      <c r="A4685">
        <f>'Profilo fotovoltaico'!B4687*LCOH!$C$20</f>
        <v>0</v>
      </c>
      <c r="B4685">
        <f>'Profilo eolico'!B4687*LCOH!$C$21</f>
        <v>332.9</v>
      </c>
      <c r="C4685">
        <f>$P$35*'Profilo fotovoltaico'!B4687</f>
        <v>0</v>
      </c>
      <c r="D4685">
        <f>$Q$37*'Profilo eolico'!B4687</f>
        <v>1942.3499563831815</v>
      </c>
      <c r="E4685">
        <f>$P$39*'Profilo fotovoltaico'!B4687+'Approvvigionamento energia'!$Q$39*'Profilo eolico'!B4687</f>
        <v>1456.762467287386</v>
      </c>
      <c r="F4685">
        <f>$P$41*'Profilo fotovoltaico'!B4687+'Approvvigionamento energia'!$Q$41*'Profilo eolico'!B4687</f>
        <v>971.17497819159075</v>
      </c>
      <c r="G4685">
        <f>$P$43*'Profilo fotovoltaico'!B4687+'Approvvigionamento energia'!$Q$43*'Profilo eolico'!B4687</f>
        <v>485.58748909579538</v>
      </c>
      <c r="H4685">
        <f t="shared" si="146"/>
        <v>1138.4335154826958</v>
      </c>
      <c r="I4685">
        <f>IF(LCOH!$C$28=Menu!$A$1,'Approvvigionamento energia'!C4685,0)+IF(LCOH!$C$28=Menu!$A$2,'Approvvigionamento energia'!D4685,0)+IF(LCOH!$C$28=Menu!$A$3,'Approvvigionamento energia'!E4685,0)+IF(LCOH!$C$28=Menu!$A$4,'Approvvigionamento energia'!F4685,0)+IF(LCOH!$C$28=Menu!$A$5,'Approvvigionamento energia'!G4685,0)+IF(LCOH!$C$28=Menu!$A$6,'Approvvigionamento energia'!H4685,0)</f>
        <v>971.17497819159075</v>
      </c>
      <c r="J4685">
        <f>'Approvvigionamento energia'!A4685+'Approvvigionamento energia'!B4685+'Approvvigionamento energia'!I4685</f>
        <v>1304.0749781915906</v>
      </c>
      <c r="K4685">
        <f>IF(MIN(LCOH!$C$18,J4685)&gt;=$P$48*LCOH!$C$18, MIN(LCOH!$C$18,J4685),0)</f>
        <v>1304.0749781915906</v>
      </c>
      <c r="L4685">
        <f t="shared" si="147"/>
        <v>0</v>
      </c>
      <c r="M4685">
        <f>K4685/LCOH!$C$18</f>
        <v>0.86938331879439379</v>
      </c>
      <c r="N4685">
        <f>K4685/LCOH!$C$34</f>
        <v>25.126685514288837</v>
      </c>
    </row>
    <row r="4686" spans="1:14" x14ac:dyDescent="0.35">
      <c r="A4686">
        <f>'Profilo fotovoltaico'!B4688*LCOH!$C$20</f>
        <v>45</v>
      </c>
      <c r="B4686">
        <f>'Profilo eolico'!B4688*LCOH!$C$21</f>
        <v>336.7</v>
      </c>
      <c r="C4686">
        <f>$P$35*'Profilo fotovoltaico'!B4688</f>
        <v>330.9575484429929</v>
      </c>
      <c r="D4686">
        <f>$Q$37*'Profilo eolico'!B4688</f>
        <v>1964.5215689823287</v>
      </c>
      <c r="E4686">
        <f>$P$39*'Profilo fotovoltaico'!B4688+'Approvvigionamento energia'!$Q$39*'Profilo eolico'!B4688</f>
        <v>1556.1305638474946</v>
      </c>
      <c r="F4686">
        <f>$P$41*'Profilo fotovoltaico'!B4688+'Approvvigionamento energia'!$Q$41*'Profilo eolico'!B4688</f>
        <v>1147.7395587126607</v>
      </c>
      <c r="G4686">
        <f>$P$43*'Profilo fotovoltaico'!B4688+'Approvvigionamento energia'!$Q$43*'Profilo eolico'!B4688</f>
        <v>739.34855357782692</v>
      </c>
      <c r="H4686">
        <f t="shared" si="146"/>
        <v>1138.4335154826958</v>
      </c>
      <c r="I4686">
        <f>IF(LCOH!$C$28=Menu!$A$1,'Approvvigionamento energia'!C4686,0)+IF(LCOH!$C$28=Menu!$A$2,'Approvvigionamento energia'!D4686,0)+IF(LCOH!$C$28=Menu!$A$3,'Approvvigionamento energia'!E4686,0)+IF(LCOH!$C$28=Menu!$A$4,'Approvvigionamento energia'!F4686,0)+IF(LCOH!$C$28=Menu!$A$5,'Approvvigionamento energia'!G4686,0)+IF(LCOH!$C$28=Menu!$A$6,'Approvvigionamento energia'!H4686,0)</f>
        <v>1147.7395587126607</v>
      </c>
      <c r="J4686">
        <f>'Approvvigionamento energia'!A4686+'Approvvigionamento energia'!B4686+'Approvvigionamento energia'!I4686</f>
        <v>1529.4395587126608</v>
      </c>
      <c r="K4686">
        <f>IF(MIN(LCOH!$C$18,J4686)&gt;=$P$48*LCOH!$C$18, MIN(LCOH!$C$18,J4686),0)</f>
        <v>1500</v>
      </c>
      <c r="L4686">
        <f t="shared" si="147"/>
        <v>29.439558712660755</v>
      </c>
      <c r="M4686">
        <f>K4686/LCOH!$C$18</f>
        <v>1</v>
      </c>
      <c r="N4686">
        <f>K4686/LCOH!$C$34</f>
        <v>28.901734104046245</v>
      </c>
    </row>
    <row r="4687" spans="1:14" x14ac:dyDescent="0.35">
      <c r="A4687">
        <f>'Profilo fotovoltaico'!B4689*LCOH!$C$20</f>
        <v>152</v>
      </c>
      <c r="B4687">
        <f>'Profilo eolico'!B4689*LCOH!$C$21</f>
        <v>380</v>
      </c>
      <c r="C4687">
        <f>$P$35*'Profilo fotovoltaico'!B4689</f>
        <v>1117.9010525185538</v>
      </c>
      <c r="D4687">
        <f>$Q$37*'Profilo eolico'!B4689</f>
        <v>2217.1612599147161</v>
      </c>
      <c r="E4687">
        <f>$P$39*'Profilo fotovoltaico'!B4689+'Approvvigionamento energia'!$Q$39*'Profilo eolico'!B4689</f>
        <v>1942.3462080656755</v>
      </c>
      <c r="F4687">
        <f>$P$41*'Profilo fotovoltaico'!B4689+'Approvvigionamento energia'!$Q$41*'Profilo eolico'!B4689</f>
        <v>1667.5311562166348</v>
      </c>
      <c r="G4687">
        <f>$P$43*'Profilo fotovoltaico'!B4689+'Approvvigionamento energia'!$Q$43*'Profilo eolico'!B4689</f>
        <v>1392.7161043675944</v>
      </c>
      <c r="H4687">
        <f t="shared" si="146"/>
        <v>1138.4335154826958</v>
      </c>
      <c r="I4687">
        <f>IF(LCOH!$C$28=Menu!$A$1,'Approvvigionamento energia'!C4687,0)+IF(LCOH!$C$28=Menu!$A$2,'Approvvigionamento energia'!D4687,0)+IF(LCOH!$C$28=Menu!$A$3,'Approvvigionamento energia'!E4687,0)+IF(LCOH!$C$28=Menu!$A$4,'Approvvigionamento energia'!F4687,0)+IF(LCOH!$C$28=Menu!$A$5,'Approvvigionamento energia'!G4687,0)+IF(LCOH!$C$28=Menu!$A$6,'Approvvigionamento energia'!H4687,0)</f>
        <v>1667.5311562166348</v>
      </c>
      <c r="J4687">
        <f>'Approvvigionamento energia'!A4687+'Approvvigionamento energia'!B4687+'Approvvigionamento energia'!I4687</f>
        <v>2199.5311562166348</v>
      </c>
      <c r="K4687">
        <f>IF(MIN(LCOH!$C$18,J4687)&gt;=$P$48*LCOH!$C$18, MIN(LCOH!$C$18,J4687),0)</f>
        <v>1500</v>
      </c>
      <c r="L4687">
        <f t="shared" si="147"/>
        <v>699.53115621663483</v>
      </c>
      <c r="M4687">
        <f>K4687/LCOH!$C$18</f>
        <v>1</v>
      </c>
      <c r="N4687">
        <f>K4687/LCOH!$C$34</f>
        <v>28.901734104046245</v>
      </c>
    </row>
    <row r="4688" spans="1:14" x14ac:dyDescent="0.35">
      <c r="A4688">
        <f>'Profilo fotovoltaico'!B4690*LCOH!$C$20</f>
        <v>293</v>
      </c>
      <c r="B4688">
        <f>'Profilo eolico'!B4690*LCOH!$C$21</f>
        <v>392.2</v>
      </c>
      <c r="C4688">
        <f>$P$35*'Profilo fotovoltaico'!B4690</f>
        <v>2154.9013709732649</v>
      </c>
      <c r="D4688">
        <f>$Q$37*'Profilo eolico'!B4690</f>
        <v>2288.3438056277673</v>
      </c>
      <c r="E4688">
        <f>$P$39*'Profilo fotovoltaico'!B4690+'Approvvigionamento energia'!$Q$39*'Profilo eolico'!B4690</f>
        <v>2254.9831969641418</v>
      </c>
      <c r="F4688">
        <f>$P$41*'Profilo fotovoltaico'!B4690+'Approvvigionamento energia'!$Q$41*'Profilo eolico'!B4690</f>
        <v>2221.6225883005163</v>
      </c>
      <c r="G4688">
        <f>$P$43*'Profilo fotovoltaico'!B4690+'Approvvigionamento energia'!$Q$43*'Profilo eolico'!B4690</f>
        <v>2188.2619796368908</v>
      </c>
      <c r="H4688">
        <f t="shared" si="146"/>
        <v>1138.4335154826958</v>
      </c>
      <c r="I4688">
        <f>IF(LCOH!$C$28=Menu!$A$1,'Approvvigionamento energia'!C4688,0)+IF(LCOH!$C$28=Menu!$A$2,'Approvvigionamento energia'!D4688,0)+IF(LCOH!$C$28=Menu!$A$3,'Approvvigionamento energia'!E4688,0)+IF(LCOH!$C$28=Menu!$A$4,'Approvvigionamento energia'!F4688,0)+IF(LCOH!$C$28=Menu!$A$5,'Approvvigionamento energia'!G4688,0)+IF(LCOH!$C$28=Menu!$A$6,'Approvvigionamento energia'!H4688,0)</f>
        <v>2221.6225883005163</v>
      </c>
      <c r="J4688">
        <f>'Approvvigionamento energia'!A4688+'Approvvigionamento energia'!B4688+'Approvvigionamento energia'!I4688</f>
        <v>2906.8225883005161</v>
      </c>
      <c r="K4688">
        <f>IF(MIN(LCOH!$C$18,J4688)&gt;=$P$48*LCOH!$C$18, MIN(LCOH!$C$18,J4688),0)</f>
        <v>1500</v>
      </c>
      <c r="L4688">
        <f t="shared" si="147"/>
        <v>1406.8225883005161</v>
      </c>
      <c r="M4688">
        <f>K4688/LCOH!$C$18</f>
        <v>1</v>
      </c>
      <c r="N4688">
        <f>K4688/LCOH!$C$34</f>
        <v>28.901734104046245</v>
      </c>
    </row>
    <row r="4689" spans="1:14" x14ac:dyDescent="0.35">
      <c r="A4689">
        <f>'Profilo fotovoltaico'!B4691*LCOH!$C$20</f>
        <v>434</v>
      </c>
      <c r="B4689">
        <f>'Profilo eolico'!B4691*LCOH!$C$21</f>
        <v>371.09999999999997</v>
      </c>
      <c r="C4689">
        <f>$P$35*'Profilo fotovoltaico'!B4691</f>
        <v>3191.9016894279762</v>
      </c>
      <c r="D4689">
        <f>$Q$37*'Profilo eolico'!B4691</f>
        <v>2165.2330093535556</v>
      </c>
      <c r="E4689">
        <f>$P$39*'Profilo fotovoltaico'!B4691+'Approvvigionamento energia'!$Q$39*'Profilo eolico'!B4691</f>
        <v>2421.9001793721609</v>
      </c>
      <c r="F4689">
        <f>$P$41*'Profilo fotovoltaico'!B4691+'Approvvigionamento energia'!$Q$41*'Profilo eolico'!B4691</f>
        <v>2678.5673493907661</v>
      </c>
      <c r="G4689">
        <f>$P$43*'Profilo fotovoltaico'!B4691+'Approvvigionamento energia'!$Q$43*'Profilo eolico'!B4691</f>
        <v>2935.2345194093714</v>
      </c>
      <c r="H4689">
        <f t="shared" si="146"/>
        <v>1138.4335154826958</v>
      </c>
      <c r="I4689">
        <f>IF(LCOH!$C$28=Menu!$A$1,'Approvvigionamento energia'!C4689,0)+IF(LCOH!$C$28=Menu!$A$2,'Approvvigionamento energia'!D4689,0)+IF(LCOH!$C$28=Menu!$A$3,'Approvvigionamento energia'!E4689,0)+IF(LCOH!$C$28=Menu!$A$4,'Approvvigionamento energia'!F4689,0)+IF(LCOH!$C$28=Menu!$A$5,'Approvvigionamento energia'!G4689,0)+IF(LCOH!$C$28=Menu!$A$6,'Approvvigionamento energia'!H4689,0)</f>
        <v>2678.5673493907661</v>
      </c>
      <c r="J4689">
        <f>'Approvvigionamento energia'!A4689+'Approvvigionamento energia'!B4689+'Approvvigionamento energia'!I4689</f>
        <v>3483.667349390766</v>
      </c>
      <c r="K4689">
        <f>IF(MIN(LCOH!$C$18,J4689)&gt;=$P$48*LCOH!$C$18, MIN(LCOH!$C$18,J4689),0)</f>
        <v>1500</v>
      </c>
      <c r="L4689">
        <f t="shared" si="147"/>
        <v>1983.667349390766</v>
      </c>
      <c r="M4689">
        <f>K4689/LCOH!$C$18</f>
        <v>1</v>
      </c>
      <c r="N4689">
        <f>K4689/LCOH!$C$34</f>
        <v>28.901734104046245</v>
      </c>
    </row>
    <row r="4690" spans="1:14" x14ac:dyDescent="0.35">
      <c r="A4690">
        <f>'Profilo fotovoltaico'!B4692*LCOH!$C$20</f>
        <v>552</v>
      </c>
      <c r="B4690">
        <f>'Profilo eolico'!B4692*LCOH!$C$21</f>
        <v>347.2</v>
      </c>
      <c r="C4690">
        <f>$P$35*'Profilo fotovoltaico'!B4692</f>
        <v>4059.74592756738</v>
      </c>
      <c r="D4690">
        <f>$Q$37*'Profilo eolico'!B4692</f>
        <v>2025.7852353747091</v>
      </c>
      <c r="E4690">
        <f>$P$39*'Profilo fotovoltaico'!B4692+'Approvvigionamento energia'!$Q$39*'Profilo eolico'!B4692</f>
        <v>2534.2754084228768</v>
      </c>
      <c r="F4690">
        <f>$P$41*'Profilo fotovoltaico'!B4692+'Approvvigionamento energia'!$Q$41*'Profilo eolico'!B4692</f>
        <v>3042.7655814710447</v>
      </c>
      <c r="G4690">
        <f>$P$43*'Profilo fotovoltaico'!B4692+'Approvvigionamento energia'!$Q$43*'Profilo eolico'!B4692</f>
        <v>3551.2557545192126</v>
      </c>
      <c r="H4690">
        <f t="shared" si="146"/>
        <v>1138.4335154826958</v>
      </c>
      <c r="I4690">
        <f>IF(LCOH!$C$28=Menu!$A$1,'Approvvigionamento energia'!C4690,0)+IF(LCOH!$C$28=Menu!$A$2,'Approvvigionamento energia'!D4690,0)+IF(LCOH!$C$28=Menu!$A$3,'Approvvigionamento energia'!E4690,0)+IF(LCOH!$C$28=Menu!$A$4,'Approvvigionamento energia'!F4690,0)+IF(LCOH!$C$28=Menu!$A$5,'Approvvigionamento energia'!G4690,0)+IF(LCOH!$C$28=Menu!$A$6,'Approvvigionamento energia'!H4690,0)</f>
        <v>3042.7655814710447</v>
      </c>
      <c r="J4690">
        <f>'Approvvigionamento energia'!A4690+'Approvvigionamento energia'!B4690+'Approvvigionamento energia'!I4690</f>
        <v>3941.965581471045</v>
      </c>
      <c r="K4690">
        <f>IF(MIN(LCOH!$C$18,J4690)&gt;=$P$48*LCOH!$C$18, MIN(LCOH!$C$18,J4690),0)</f>
        <v>1500</v>
      </c>
      <c r="L4690">
        <f t="shared" si="147"/>
        <v>2441.965581471045</v>
      </c>
      <c r="M4690">
        <f>K4690/LCOH!$C$18</f>
        <v>1</v>
      </c>
      <c r="N4690">
        <f>K4690/LCOH!$C$34</f>
        <v>28.901734104046245</v>
      </c>
    </row>
    <row r="4691" spans="1:14" x14ac:dyDescent="0.35">
      <c r="A4691">
        <f>'Profilo fotovoltaico'!B4693*LCOH!$C$20</f>
        <v>633</v>
      </c>
      <c r="B4691">
        <f>'Profilo eolico'!B4693*LCOH!$C$21</f>
        <v>324.79999999999995</v>
      </c>
      <c r="C4691">
        <f>$P$35*'Profilo fotovoltaico'!B4693</f>
        <v>4655.4695147647672</v>
      </c>
      <c r="D4691">
        <f>$Q$37*'Profilo eolico'!B4693</f>
        <v>1895.089413737631</v>
      </c>
      <c r="E4691">
        <f>$P$39*'Profilo fotovoltaico'!B4693+'Approvvigionamento energia'!$Q$39*'Profilo eolico'!B4693</f>
        <v>2585.1844389944149</v>
      </c>
      <c r="F4691">
        <f>$P$41*'Profilo fotovoltaico'!B4693+'Approvvigionamento energia'!$Q$41*'Profilo eolico'!B4693</f>
        <v>3275.279464251199</v>
      </c>
      <c r="G4691">
        <f>$P$43*'Profilo fotovoltaico'!B4693+'Approvvigionamento energia'!$Q$43*'Profilo eolico'!B4693</f>
        <v>3965.3744895079831</v>
      </c>
      <c r="H4691">
        <f t="shared" si="146"/>
        <v>1138.4335154826958</v>
      </c>
      <c r="I4691">
        <f>IF(LCOH!$C$28=Menu!$A$1,'Approvvigionamento energia'!C4691,0)+IF(LCOH!$C$28=Menu!$A$2,'Approvvigionamento energia'!D4691,0)+IF(LCOH!$C$28=Menu!$A$3,'Approvvigionamento energia'!E4691,0)+IF(LCOH!$C$28=Menu!$A$4,'Approvvigionamento energia'!F4691,0)+IF(LCOH!$C$28=Menu!$A$5,'Approvvigionamento energia'!G4691,0)+IF(LCOH!$C$28=Menu!$A$6,'Approvvigionamento energia'!H4691,0)</f>
        <v>3275.279464251199</v>
      </c>
      <c r="J4691">
        <f>'Approvvigionamento energia'!A4691+'Approvvigionamento energia'!B4691+'Approvvigionamento energia'!I4691</f>
        <v>4233.0794642511992</v>
      </c>
      <c r="K4691">
        <f>IF(MIN(LCOH!$C$18,J4691)&gt;=$P$48*LCOH!$C$18, MIN(LCOH!$C$18,J4691),0)</f>
        <v>1500</v>
      </c>
      <c r="L4691">
        <f t="shared" si="147"/>
        <v>2733.0794642511992</v>
      </c>
      <c r="M4691">
        <f>K4691/LCOH!$C$18</f>
        <v>1</v>
      </c>
      <c r="N4691">
        <f>K4691/LCOH!$C$34</f>
        <v>28.901734104046245</v>
      </c>
    </row>
    <row r="4692" spans="1:14" x14ac:dyDescent="0.35">
      <c r="A4692">
        <f>'Profilo fotovoltaico'!B4694*LCOH!$C$20</f>
        <v>676</v>
      </c>
      <c r="B4692">
        <f>'Profilo eolico'!B4694*LCOH!$C$21</f>
        <v>309.59999999999997</v>
      </c>
      <c r="C4692">
        <f>$P$35*'Profilo fotovoltaico'!B4694</f>
        <v>4971.7178388325165</v>
      </c>
      <c r="D4692">
        <f>$Q$37*'Profilo eolico'!B4694</f>
        <v>1806.4029633410423</v>
      </c>
      <c r="E4692">
        <f>$P$39*'Profilo fotovoltaico'!B4694+'Approvvigionamento energia'!$Q$39*'Profilo eolico'!B4694</f>
        <v>2597.731682213911</v>
      </c>
      <c r="F4692">
        <f>$P$41*'Profilo fotovoltaico'!B4694+'Approvvigionamento energia'!$Q$41*'Profilo eolico'!B4694</f>
        <v>3389.0604010867792</v>
      </c>
      <c r="G4692">
        <f>$P$43*'Profilo fotovoltaico'!B4694+'Approvvigionamento energia'!$Q$43*'Profilo eolico'!B4694</f>
        <v>4180.3891199596483</v>
      </c>
      <c r="H4692">
        <f t="shared" si="146"/>
        <v>1138.4335154826958</v>
      </c>
      <c r="I4692">
        <f>IF(LCOH!$C$28=Menu!$A$1,'Approvvigionamento energia'!C4692,0)+IF(LCOH!$C$28=Menu!$A$2,'Approvvigionamento energia'!D4692,0)+IF(LCOH!$C$28=Menu!$A$3,'Approvvigionamento energia'!E4692,0)+IF(LCOH!$C$28=Menu!$A$4,'Approvvigionamento energia'!F4692,0)+IF(LCOH!$C$28=Menu!$A$5,'Approvvigionamento energia'!G4692,0)+IF(LCOH!$C$28=Menu!$A$6,'Approvvigionamento energia'!H4692,0)</f>
        <v>3389.0604010867792</v>
      </c>
      <c r="J4692">
        <f>'Approvvigionamento energia'!A4692+'Approvvigionamento energia'!B4692+'Approvvigionamento energia'!I4692</f>
        <v>4374.6604010867795</v>
      </c>
      <c r="K4692">
        <f>IF(MIN(LCOH!$C$18,J4692)&gt;=$P$48*LCOH!$C$18, MIN(LCOH!$C$18,J4692),0)</f>
        <v>1500</v>
      </c>
      <c r="L4692">
        <f t="shared" si="147"/>
        <v>2874.6604010867795</v>
      </c>
      <c r="M4692">
        <f>K4692/LCOH!$C$18</f>
        <v>1</v>
      </c>
      <c r="N4692">
        <f>K4692/LCOH!$C$34</f>
        <v>28.901734104046245</v>
      </c>
    </row>
    <row r="4693" spans="1:14" x14ac:dyDescent="0.35">
      <c r="A4693">
        <f>'Profilo fotovoltaico'!B4695*LCOH!$C$20</f>
        <v>679</v>
      </c>
      <c r="B4693">
        <f>'Profilo eolico'!B4695*LCOH!$C$21</f>
        <v>307.40000000000003</v>
      </c>
      <c r="C4693">
        <f>$P$35*'Profilo fotovoltaico'!B4695</f>
        <v>4993.7816753953821</v>
      </c>
      <c r="D4693">
        <f>$Q$37*'Profilo eolico'!B4695</f>
        <v>1793.5667665731153</v>
      </c>
      <c r="E4693">
        <f>$P$39*'Profilo fotovoltaico'!B4695+'Approvvigionamento energia'!$Q$39*'Profilo eolico'!B4695</f>
        <v>2593.6204937786815</v>
      </c>
      <c r="F4693">
        <f>$P$41*'Profilo fotovoltaico'!B4695+'Approvvigionamento energia'!$Q$41*'Profilo eolico'!B4695</f>
        <v>3393.6742209842487</v>
      </c>
      <c r="G4693">
        <f>$P$43*'Profilo fotovoltaico'!B4695+'Approvvigionamento energia'!$Q$43*'Profilo eolico'!B4695</f>
        <v>4193.7279481898158</v>
      </c>
      <c r="H4693">
        <f t="shared" si="146"/>
        <v>1138.4335154826958</v>
      </c>
      <c r="I4693">
        <f>IF(LCOH!$C$28=Menu!$A$1,'Approvvigionamento energia'!C4693,0)+IF(LCOH!$C$28=Menu!$A$2,'Approvvigionamento energia'!D4693,0)+IF(LCOH!$C$28=Menu!$A$3,'Approvvigionamento energia'!E4693,0)+IF(LCOH!$C$28=Menu!$A$4,'Approvvigionamento energia'!F4693,0)+IF(LCOH!$C$28=Menu!$A$5,'Approvvigionamento energia'!G4693,0)+IF(LCOH!$C$28=Menu!$A$6,'Approvvigionamento energia'!H4693,0)</f>
        <v>3393.6742209842487</v>
      </c>
      <c r="J4693">
        <f>'Approvvigionamento energia'!A4693+'Approvvigionamento energia'!B4693+'Approvvigionamento energia'!I4693</f>
        <v>4380.0742209842483</v>
      </c>
      <c r="K4693">
        <f>IF(MIN(LCOH!$C$18,J4693)&gt;=$P$48*LCOH!$C$18, MIN(LCOH!$C$18,J4693),0)</f>
        <v>1500</v>
      </c>
      <c r="L4693">
        <f t="shared" si="147"/>
        <v>2880.0742209842483</v>
      </c>
      <c r="M4693">
        <f>K4693/LCOH!$C$18</f>
        <v>1</v>
      </c>
      <c r="N4693">
        <f>K4693/LCOH!$C$34</f>
        <v>28.901734104046245</v>
      </c>
    </row>
    <row r="4694" spans="1:14" x14ac:dyDescent="0.35">
      <c r="A4694">
        <f>'Profilo fotovoltaico'!B4696*LCOH!$C$20</f>
        <v>639</v>
      </c>
      <c r="B4694">
        <f>'Profilo eolico'!B4696*LCOH!$C$21</f>
        <v>306.09999999999997</v>
      </c>
      <c r="C4694">
        <f>$P$35*'Profilo fotovoltaico'!B4696</f>
        <v>4699.5971878904993</v>
      </c>
      <c r="D4694">
        <f>$Q$37*'Profilo eolico'!B4696</f>
        <v>1785.9817412102489</v>
      </c>
      <c r="E4694">
        <f>$P$39*'Profilo fotovoltaico'!B4696+'Approvvigionamento energia'!$Q$39*'Profilo eolico'!B4696</f>
        <v>2514.3856028803111</v>
      </c>
      <c r="F4694">
        <f>$P$41*'Profilo fotovoltaico'!B4696+'Approvvigionamento energia'!$Q$41*'Profilo eolico'!B4696</f>
        <v>3242.7894645503739</v>
      </c>
      <c r="G4694">
        <f>$P$43*'Profilo fotovoltaico'!B4696+'Approvvigionamento energia'!$Q$43*'Profilo eolico'!B4696</f>
        <v>3971.193326220437</v>
      </c>
      <c r="H4694">
        <f t="shared" si="146"/>
        <v>1138.4335154826958</v>
      </c>
      <c r="I4694">
        <f>IF(LCOH!$C$28=Menu!$A$1,'Approvvigionamento energia'!C4694,0)+IF(LCOH!$C$28=Menu!$A$2,'Approvvigionamento energia'!D4694,0)+IF(LCOH!$C$28=Menu!$A$3,'Approvvigionamento energia'!E4694,0)+IF(LCOH!$C$28=Menu!$A$4,'Approvvigionamento energia'!F4694,0)+IF(LCOH!$C$28=Menu!$A$5,'Approvvigionamento energia'!G4694,0)+IF(LCOH!$C$28=Menu!$A$6,'Approvvigionamento energia'!H4694,0)</f>
        <v>3242.7894645503739</v>
      </c>
      <c r="J4694">
        <f>'Approvvigionamento energia'!A4694+'Approvvigionamento energia'!B4694+'Approvvigionamento energia'!I4694</f>
        <v>4187.8894645503733</v>
      </c>
      <c r="K4694">
        <f>IF(MIN(LCOH!$C$18,J4694)&gt;=$P$48*LCOH!$C$18, MIN(LCOH!$C$18,J4694),0)</f>
        <v>1500</v>
      </c>
      <c r="L4694">
        <f t="shared" si="147"/>
        <v>2687.8894645503733</v>
      </c>
      <c r="M4694">
        <f>K4694/LCOH!$C$18</f>
        <v>1</v>
      </c>
      <c r="N4694">
        <f>K4694/LCOH!$C$34</f>
        <v>28.901734104046245</v>
      </c>
    </row>
    <row r="4695" spans="1:14" x14ac:dyDescent="0.35">
      <c r="A4695">
        <f>'Profilo fotovoltaico'!B4697*LCOH!$C$20</f>
        <v>555</v>
      </c>
      <c r="B4695">
        <f>'Profilo eolico'!B4697*LCOH!$C$21</f>
        <v>306.09999999999997</v>
      </c>
      <c r="C4695">
        <f>$P$35*'Profilo fotovoltaico'!B4697</f>
        <v>4081.8097641302465</v>
      </c>
      <c r="D4695">
        <f>$Q$37*'Profilo eolico'!B4697</f>
        <v>1785.9817412102489</v>
      </c>
      <c r="E4695">
        <f>$P$39*'Profilo fotovoltaico'!B4697+'Approvvigionamento energia'!$Q$39*'Profilo eolico'!B4697</f>
        <v>2359.9387469402482</v>
      </c>
      <c r="F4695">
        <f>$P$41*'Profilo fotovoltaico'!B4697+'Approvvigionamento energia'!$Q$41*'Profilo eolico'!B4697</f>
        <v>2933.8957526702479</v>
      </c>
      <c r="G4695">
        <f>$P$43*'Profilo fotovoltaico'!B4697+'Approvvigionamento energia'!$Q$43*'Profilo eolico'!B4697</f>
        <v>3507.8527584002472</v>
      </c>
      <c r="H4695">
        <f t="shared" si="146"/>
        <v>1138.4335154826958</v>
      </c>
      <c r="I4695">
        <f>IF(LCOH!$C$28=Menu!$A$1,'Approvvigionamento energia'!C4695,0)+IF(LCOH!$C$28=Menu!$A$2,'Approvvigionamento energia'!D4695,0)+IF(LCOH!$C$28=Menu!$A$3,'Approvvigionamento energia'!E4695,0)+IF(LCOH!$C$28=Menu!$A$4,'Approvvigionamento energia'!F4695,0)+IF(LCOH!$C$28=Menu!$A$5,'Approvvigionamento energia'!G4695,0)+IF(LCOH!$C$28=Menu!$A$6,'Approvvigionamento energia'!H4695,0)</f>
        <v>2933.8957526702479</v>
      </c>
      <c r="J4695">
        <f>'Approvvigionamento energia'!A4695+'Approvvigionamento energia'!B4695+'Approvvigionamento energia'!I4695</f>
        <v>3794.9957526702478</v>
      </c>
      <c r="K4695">
        <f>IF(MIN(LCOH!$C$18,J4695)&gt;=$P$48*LCOH!$C$18, MIN(LCOH!$C$18,J4695),0)</f>
        <v>1500</v>
      </c>
      <c r="L4695">
        <f t="shared" si="147"/>
        <v>2294.9957526702478</v>
      </c>
      <c r="M4695">
        <f>K4695/LCOH!$C$18</f>
        <v>1</v>
      </c>
      <c r="N4695">
        <f>K4695/LCOH!$C$34</f>
        <v>28.901734104046245</v>
      </c>
    </row>
    <row r="4696" spans="1:14" x14ac:dyDescent="0.35">
      <c r="A4696">
        <f>'Profilo fotovoltaico'!B4698*LCOH!$C$20</f>
        <v>442</v>
      </c>
      <c r="B4696">
        <f>'Profilo eolico'!B4698*LCOH!$C$21</f>
        <v>301.5</v>
      </c>
      <c r="C4696">
        <f>$P$35*'Profilo fotovoltaico'!B4698</f>
        <v>3250.7385869289528</v>
      </c>
      <c r="D4696">
        <f>$Q$37*'Profilo eolico'!B4698</f>
        <v>1759.1424206954919</v>
      </c>
      <c r="E4696">
        <f>$P$39*'Profilo fotovoltaico'!B4698+'Approvvigionamento energia'!$Q$39*'Profilo eolico'!B4698</f>
        <v>2132.0414622538569</v>
      </c>
      <c r="F4696">
        <f>$P$41*'Profilo fotovoltaico'!B4698+'Approvvigionamento energia'!$Q$41*'Profilo eolico'!B4698</f>
        <v>2504.9405038122222</v>
      </c>
      <c r="G4696">
        <f>$P$43*'Profilo fotovoltaico'!B4698+'Approvvigionamento energia'!$Q$43*'Profilo eolico'!B4698</f>
        <v>2877.839545370588</v>
      </c>
      <c r="H4696">
        <f t="shared" si="146"/>
        <v>1138.4335154826958</v>
      </c>
      <c r="I4696">
        <f>IF(LCOH!$C$28=Menu!$A$1,'Approvvigionamento energia'!C4696,0)+IF(LCOH!$C$28=Menu!$A$2,'Approvvigionamento energia'!D4696,0)+IF(LCOH!$C$28=Menu!$A$3,'Approvvigionamento energia'!E4696,0)+IF(LCOH!$C$28=Menu!$A$4,'Approvvigionamento energia'!F4696,0)+IF(LCOH!$C$28=Menu!$A$5,'Approvvigionamento energia'!G4696,0)+IF(LCOH!$C$28=Menu!$A$6,'Approvvigionamento energia'!H4696,0)</f>
        <v>2504.9405038122222</v>
      </c>
      <c r="J4696">
        <f>'Approvvigionamento energia'!A4696+'Approvvigionamento energia'!B4696+'Approvvigionamento energia'!I4696</f>
        <v>3248.4405038122222</v>
      </c>
      <c r="K4696">
        <f>IF(MIN(LCOH!$C$18,J4696)&gt;=$P$48*LCOH!$C$18, MIN(LCOH!$C$18,J4696),0)</f>
        <v>1500</v>
      </c>
      <c r="L4696">
        <f t="shared" si="147"/>
        <v>1748.4405038122222</v>
      </c>
      <c r="M4696">
        <f>K4696/LCOH!$C$18</f>
        <v>1</v>
      </c>
      <c r="N4696">
        <f>K4696/LCOH!$C$34</f>
        <v>28.901734104046245</v>
      </c>
    </row>
    <row r="4697" spans="1:14" x14ac:dyDescent="0.35">
      <c r="A4697">
        <f>'Profilo fotovoltaico'!B4699*LCOH!$C$20</f>
        <v>315</v>
      </c>
      <c r="B4697">
        <f>'Profilo eolico'!B4699*LCOH!$C$21</f>
        <v>296.5</v>
      </c>
      <c r="C4697">
        <f>$P$35*'Profilo fotovoltaico'!B4699</f>
        <v>2316.7028391009503</v>
      </c>
      <c r="D4697">
        <f>$Q$37*'Profilo eolico'!B4699</f>
        <v>1729.9692462229298</v>
      </c>
      <c r="E4697">
        <f>$P$39*'Profilo fotovoltaico'!B4699+'Approvvigionamento energia'!$Q$39*'Profilo eolico'!B4699</f>
        <v>1876.6526444424348</v>
      </c>
      <c r="F4697">
        <f>$P$41*'Profilo fotovoltaico'!B4699+'Approvvigionamento energia'!$Q$41*'Profilo eolico'!B4699</f>
        <v>2023.3360426619402</v>
      </c>
      <c r="G4697">
        <f>$P$43*'Profilo fotovoltaico'!B4699+'Approvvigionamento energia'!$Q$43*'Profilo eolico'!B4699</f>
        <v>2170.0194408814455</v>
      </c>
      <c r="H4697">
        <f t="shared" si="146"/>
        <v>1138.4335154826958</v>
      </c>
      <c r="I4697">
        <f>IF(LCOH!$C$28=Menu!$A$1,'Approvvigionamento energia'!C4697,0)+IF(LCOH!$C$28=Menu!$A$2,'Approvvigionamento energia'!D4697,0)+IF(LCOH!$C$28=Menu!$A$3,'Approvvigionamento energia'!E4697,0)+IF(LCOH!$C$28=Menu!$A$4,'Approvvigionamento energia'!F4697,0)+IF(LCOH!$C$28=Menu!$A$5,'Approvvigionamento energia'!G4697,0)+IF(LCOH!$C$28=Menu!$A$6,'Approvvigionamento energia'!H4697,0)</f>
        <v>2023.3360426619402</v>
      </c>
      <c r="J4697">
        <f>'Approvvigionamento energia'!A4697+'Approvvigionamento energia'!B4697+'Approvvigionamento energia'!I4697</f>
        <v>2634.8360426619402</v>
      </c>
      <c r="K4697">
        <f>IF(MIN(LCOH!$C$18,J4697)&gt;=$P$48*LCOH!$C$18, MIN(LCOH!$C$18,J4697),0)</f>
        <v>1500</v>
      </c>
      <c r="L4697">
        <f t="shared" si="147"/>
        <v>1134.8360426619402</v>
      </c>
      <c r="M4697">
        <f>K4697/LCOH!$C$18</f>
        <v>1</v>
      </c>
      <c r="N4697">
        <f>K4697/LCOH!$C$34</f>
        <v>28.901734104046245</v>
      </c>
    </row>
    <row r="4698" spans="1:14" x14ac:dyDescent="0.35">
      <c r="A4698">
        <f>'Profilo fotovoltaico'!B4700*LCOH!$C$20</f>
        <v>183</v>
      </c>
      <c r="B4698">
        <f>'Profilo eolico'!B4700*LCOH!$C$21</f>
        <v>285.10000000000002</v>
      </c>
      <c r="C4698">
        <f>$P$35*'Profilo fotovoltaico'!B4700</f>
        <v>1345.8940303348379</v>
      </c>
      <c r="D4698">
        <f>$Q$37*'Profilo eolico'!B4700</f>
        <v>1663.4544084254885</v>
      </c>
      <c r="E4698">
        <f>$P$39*'Profilo fotovoltaico'!B4700+'Approvvigionamento energia'!$Q$39*'Profilo eolico'!B4700</f>
        <v>1584.0643139028259</v>
      </c>
      <c r="F4698">
        <f>$P$41*'Profilo fotovoltaico'!B4700+'Approvvigionamento energia'!$Q$41*'Profilo eolico'!B4700</f>
        <v>1504.6742193801633</v>
      </c>
      <c r="G4698">
        <f>$P$43*'Profilo fotovoltaico'!B4700+'Approvvigionamento energia'!$Q$43*'Profilo eolico'!B4700</f>
        <v>1425.2841248575005</v>
      </c>
      <c r="H4698">
        <f t="shared" si="146"/>
        <v>1138.4335154826958</v>
      </c>
      <c r="I4698">
        <f>IF(LCOH!$C$28=Menu!$A$1,'Approvvigionamento energia'!C4698,0)+IF(LCOH!$C$28=Menu!$A$2,'Approvvigionamento energia'!D4698,0)+IF(LCOH!$C$28=Menu!$A$3,'Approvvigionamento energia'!E4698,0)+IF(LCOH!$C$28=Menu!$A$4,'Approvvigionamento energia'!F4698,0)+IF(LCOH!$C$28=Menu!$A$5,'Approvvigionamento energia'!G4698,0)+IF(LCOH!$C$28=Menu!$A$6,'Approvvigionamento energia'!H4698,0)</f>
        <v>1504.6742193801633</v>
      </c>
      <c r="J4698">
        <f>'Approvvigionamento energia'!A4698+'Approvvigionamento energia'!B4698+'Approvvigionamento energia'!I4698</f>
        <v>1972.7742193801632</v>
      </c>
      <c r="K4698">
        <f>IF(MIN(LCOH!$C$18,J4698)&gt;=$P$48*LCOH!$C$18, MIN(LCOH!$C$18,J4698),0)</f>
        <v>1500</v>
      </c>
      <c r="L4698">
        <f t="shared" si="147"/>
        <v>472.77421938016323</v>
      </c>
      <c r="M4698">
        <f>K4698/LCOH!$C$18</f>
        <v>1</v>
      </c>
      <c r="N4698">
        <f>K4698/LCOH!$C$34</f>
        <v>28.901734104046245</v>
      </c>
    </row>
    <row r="4699" spans="1:14" x14ac:dyDescent="0.35">
      <c r="A4699">
        <f>'Profilo fotovoltaico'!B4701*LCOH!$C$20</f>
        <v>69</v>
      </c>
      <c r="B4699">
        <f>'Profilo eolico'!B4701*LCOH!$C$21</f>
        <v>265.60000000000002</v>
      </c>
      <c r="C4699">
        <f>$P$35*'Profilo fotovoltaico'!B4701</f>
        <v>507.4682409459225</v>
      </c>
      <c r="D4699">
        <f>$Q$37*'Profilo eolico'!B4701</f>
        <v>1549.6790279824963</v>
      </c>
      <c r="E4699">
        <f>$P$39*'Profilo fotovoltaico'!B4701+'Approvvigionamento energia'!$Q$39*'Profilo eolico'!B4701</f>
        <v>1289.126331223353</v>
      </c>
      <c r="F4699">
        <f>$P$41*'Profilo fotovoltaico'!B4701+'Approvvigionamento energia'!$Q$41*'Profilo eolico'!B4701</f>
        <v>1028.5736344642094</v>
      </c>
      <c r="G4699">
        <f>$P$43*'Profilo fotovoltaico'!B4701+'Approvvigionamento energia'!$Q$43*'Profilo eolico'!B4701</f>
        <v>768.02093770506599</v>
      </c>
      <c r="H4699">
        <f t="shared" si="146"/>
        <v>1138.4335154826958</v>
      </c>
      <c r="I4699">
        <f>IF(LCOH!$C$28=Menu!$A$1,'Approvvigionamento energia'!C4699,0)+IF(LCOH!$C$28=Menu!$A$2,'Approvvigionamento energia'!D4699,0)+IF(LCOH!$C$28=Menu!$A$3,'Approvvigionamento energia'!E4699,0)+IF(LCOH!$C$28=Menu!$A$4,'Approvvigionamento energia'!F4699,0)+IF(LCOH!$C$28=Menu!$A$5,'Approvvigionamento energia'!G4699,0)+IF(LCOH!$C$28=Menu!$A$6,'Approvvigionamento energia'!H4699,0)</f>
        <v>1028.5736344642094</v>
      </c>
      <c r="J4699">
        <f>'Approvvigionamento energia'!A4699+'Approvvigionamento energia'!B4699+'Approvvigionamento energia'!I4699</f>
        <v>1363.1736344642095</v>
      </c>
      <c r="K4699">
        <f>IF(MIN(LCOH!$C$18,J4699)&gt;=$P$48*LCOH!$C$18, MIN(LCOH!$C$18,J4699),0)</f>
        <v>1363.1736344642095</v>
      </c>
      <c r="L4699">
        <f t="shared" si="147"/>
        <v>0</v>
      </c>
      <c r="M4699">
        <f>K4699/LCOH!$C$18</f>
        <v>0.90878242297613965</v>
      </c>
      <c r="N4699">
        <f>K4699/LCOH!$C$34</f>
        <v>26.265387947287273</v>
      </c>
    </row>
    <row r="4700" spans="1:14" x14ac:dyDescent="0.35">
      <c r="A4700">
        <f>'Profilo fotovoltaico'!B4702*LCOH!$C$20</f>
        <v>6</v>
      </c>
      <c r="B4700">
        <f>'Profilo eolico'!B4702*LCOH!$C$21</f>
        <v>242.4</v>
      </c>
      <c r="C4700">
        <f>$P$35*'Profilo fotovoltaico'!B4702</f>
        <v>44.127673125732393</v>
      </c>
      <c r="D4700">
        <f>$Q$37*'Profilo eolico'!B4702</f>
        <v>1414.3154984298085</v>
      </c>
      <c r="E4700">
        <f>$P$39*'Profilo fotovoltaico'!B4702+'Approvvigionamento energia'!$Q$39*'Profilo eolico'!B4702</f>
        <v>1071.7685421037893</v>
      </c>
      <c r="F4700">
        <f>$P$41*'Profilo fotovoltaico'!B4702+'Approvvigionamento energia'!$Q$41*'Profilo eolico'!B4702</f>
        <v>729.22158577777043</v>
      </c>
      <c r="G4700">
        <f>$P$43*'Profilo fotovoltaico'!B4702+'Approvvigionamento energia'!$Q$43*'Profilo eolico'!B4702</f>
        <v>386.6746294517514</v>
      </c>
      <c r="H4700">
        <f t="shared" si="146"/>
        <v>1138.4335154826958</v>
      </c>
      <c r="I4700">
        <f>IF(LCOH!$C$28=Menu!$A$1,'Approvvigionamento energia'!C4700,0)+IF(LCOH!$C$28=Menu!$A$2,'Approvvigionamento energia'!D4700,0)+IF(LCOH!$C$28=Menu!$A$3,'Approvvigionamento energia'!E4700,0)+IF(LCOH!$C$28=Menu!$A$4,'Approvvigionamento energia'!F4700,0)+IF(LCOH!$C$28=Menu!$A$5,'Approvvigionamento energia'!G4700,0)+IF(LCOH!$C$28=Menu!$A$6,'Approvvigionamento energia'!H4700,0)</f>
        <v>729.22158577777043</v>
      </c>
      <c r="J4700">
        <f>'Approvvigionamento energia'!A4700+'Approvvigionamento energia'!B4700+'Approvvigionamento energia'!I4700</f>
        <v>977.62158577777041</v>
      </c>
      <c r="K4700">
        <f>IF(MIN(LCOH!$C$18,J4700)&gt;=$P$48*LCOH!$C$18, MIN(LCOH!$C$18,J4700),0)</f>
        <v>977.62158577777041</v>
      </c>
      <c r="L4700">
        <f t="shared" si="147"/>
        <v>0</v>
      </c>
      <c r="M4700">
        <f>K4700/LCOH!$C$18</f>
        <v>0.65174772385184698</v>
      </c>
      <c r="N4700">
        <f>K4700/LCOH!$C$34</f>
        <v>18.83663941768344</v>
      </c>
    </row>
    <row r="4701" spans="1:14" x14ac:dyDescent="0.35">
      <c r="A4701">
        <f>'Profilo fotovoltaico'!B4703*LCOH!$C$20</f>
        <v>0</v>
      </c>
      <c r="B4701">
        <f>'Profilo eolico'!B4703*LCOH!$C$21</f>
        <v>223</v>
      </c>
      <c r="C4701">
        <f>$P$35*'Profilo fotovoltaico'!B4703</f>
        <v>0</v>
      </c>
      <c r="D4701">
        <f>$Q$37*'Profilo eolico'!B4703</f>
        <v>1301.1235814762676</v>
      </c>
      <c r="E4701">
        <f>$P$39*'Profilo fotovoltaico'!B4703+'Approvvigionamento energia'!$Q$39*'Profilo eolico'!B4703</f>
        <v>975.84268610720073</v>
      </c>
      <c r="F4701">
        <f>$P$41*'Profilo fotovoltaico'!B4703+'Approvvigionamento energia'!$Q$41*'Profilo eolico'!B4703</f>
        <v>650.56179073813382</v>
      </c>
      <c r="G4701">
        <f>$P$43*'Profilo fotovoltaico'!B4703+'Approvvigionamento energia'!$Q$43*'Profilo eolico'!B4703</f>
        <v>325.28089536906691</v>
      </c>
      <c r="H4701">
        <f t="shared" si="146"/>
        <v>1138.4335154826958</v>
      </c>
      <c r="I4701">
        <f>IF(LCOH!$C$28=Menu!$A$1,'Approvvigionamento energia'!C4701,0)+IF(LCOH!$C$28=Menu!$A$2,'Approvvigionamento energia'!D4701,0)+IF(LCOH!$C$28=Menu!$A$3,'Approvvigionamento energia'!E4701,0)+IF(LCOH!$C$28=Menu!$A$4,'Approvvigionamento energia'!F4701,0)+IF(LCOH!$C$28=Menu!$A$5,'Approvvigionamento energia'!G4701,0)+IF(LCOH!$C$28=Menu!$A$6,'Approvvigionamento energia'!H4701,0)</f>
        <v>650.56179073813382</v>
      </c>
      <c r="J4701">
        <f>'Approvvigionamento energia'!A4701+'Approvvigionamento energia'!B4701+'Approvvigionamento energia'!I4701</f>
        <v>873.56179073813382</v>
      </c>
      <c r="K4701">
        <f>IF(MIN(LCOH!$C$18,J4701)&gt;=$P$48*LCOH!$C$18, MIN(LCOH!$C$18,J4701),0)</f>
        <v>873.56179073813382</v>
      </c>
      <c r="L4701">
        <f t="shared" si="147"/>
        <v>0</v>
      </c>
      <c r="M4701">
        <f>K4701/LCOH!$C$18</f>
        <v>0.58237452715875593</v>
      </c>
      <c r="N4701">
        <f>K4701/LCOH!$C$34</f>
        <v>16.831633732912021</v>
      </c>
    </row>
    <row r="4702" spans="1:14" x14ac:dyDescent="0.35">
      <c r="A4702">
        <f>'Profilo fotovoltaico'!B4704*LCOH!$C$20</f>
        <v>0</v>
      </c>
      <c r="B4702">
        <f>'Profilo eolico'!B4704*LCOH!$C$21</f>
        <v>218.1</v>
      </c>
      <c r="C4702">
        <f>$P$35*'Profilo fotovoltaico'!B4704</f>
        <v>0</v>
      </c>
      <c r="D4702">
        <f>$Q$37*'Profilo eolico'!B4704</f>
        <v>1272.5338704931567</v>
      </c>
      <c r="E4702">
        <f>$P$39*'Profilo fotovoltaico'!B4704+'Approvvigionamento energia'!$Q$39*'Profilo eolico'!B4704</f>
        <v>954.40040286986755</v>
      </c>
      <c r="F4702">
        <f>$P$41*'Profilo fotovoltaico'!B4704+'Approvvigionamento energia'!$Q$41*'Profilo eolico'!B4704</f>
        <v>636.26693524657833</v>
      </c>
      <c r="G4702">
        <f>$P$43*'Profilo fotovoltaico'!B4704+'Approvvigionamento energia'!$Q$43*'Profilo eolico'!B4704</f>
        <v>318.13346762328916</v>
      </c>
      <c r="H4702">
        <f t="shared" si="146"/>
        <v>1138.4335154826958</v>
      </c>
      <c r="I4702">
        <f>IF(LCOH!$C$28=Menu!$A$1,'Approvvigionamento energia'!C4702,0)+IF(LCOH!$C$28=Menu!$A$2,'Approvvigionamento energia'!D4702,0)+IF(LCOH!$C$28=Menu!$A$3,'Approvvigionamento energia'!E4702,0)+IF(LCOH!$C$28=Menu!$A$4,'Approvvigionamento energia'!F4702,0)+IF(LCOH!$C$28=Menu!$A$5,'Approvvigionamento energia'!G4702,0)+IF(LCOH!$C$28=Menu!$A$6,'Approvvigionamento energia'!H4702,0)</f>
        <v>636.26693524657833</v>
      </c>
      <c r="J4702">
        <f>'Approvvigionamento energia'!A4702+'Approvvigionamento energia'!B4702+'Approvvigionamento energia'!I4702</f>
        <v>854.36693524657835</v>
      </c>
      <c r="K4702">
        <f>IF(MIN(LCOH!$C$18,J4702)&gt;=$P$48*LCOH!$C$18, MIN(LCOH!$C$18,J4702),0)</f>
        <v>854.36693524657835</v>
      </c>
      <c r="L4702">
        <f t="shared" si="147"/>
        <v>0</v>
      </c>
      <c r="M4702">
        <f>K4702/LCOH!$C$18</f>
        <v>0.56957795683105228</v>
      </c>
      <c r="N4702">
        <f>K4702/LCOH!$C$34</f>
        <v>16.461790659857002</v>
      </c>
    </row>
    <row r="4703" spans="1:14" x14ac:dyDescent="0.35">
      <c r="A4703">
        <f>'Profilo fotovoltaico'!B4705*LCOH!$C$20</f>
        <v>0</v>
      </c>
      <c r="B4703">
        <f>'Profilo eolico'!B4705*LCOH!$C$21</f>
        <v>223</v>
      </c>
      <c r="C4703">
        <f>$P$35*'Profilo fotovoltaico'!B4705</f>
        <v>0</v>
      </c>
      <c r="D4703">
        <f>$Q$37*'Profilo eolico'!B4705</f>
        <v>1301.1235814762676</v>
      </c>
      <c r="E4703">
        <f>$P$39*'Profilo fotovoltaico'!B4705+'Approvvigionamento energia'!$Q$39*'Profilo eolico'!B4705</f>
        <v>975.84268610720073</v>
      </c>
      <c r="F4703">
        <f>$P$41*'Profilo fotovoltaico'!B4705+'Approvvigionamento energia'!$Q$41*'Profilo eolico'!B4705</f>
        <v>650.56179073813382</v>
      </c>
      <c r="G4703">
        <f>$P$43*'Profilo fotovoltaico'!B4705+'Approvvigionamento energia'!$Q$43*'Profilo eolico'!B4705</f>
        <v>325.28089536906691</v>
      </c>
      <c r="H4703">
        <f t="shared" si="146"/>
        <v>1138.4335154826958</v>
      </c>
      <c r="I4703">
        <f>IF(LCOH!$C$28=Menu!$A$1,'Approvvigionamento energia'!C4703,0)+IF(LCOH!$C$28=Menu!$A$2,'Approvvigionamento energia'!D4703,0)+IF(LCOH!$C$28=Menu!$A$3,'Approvvigionamento energia'!E4703,0)+IF(LCOH!$C$28=Menu!$A$4,'Approvvigionamento energia'!F4703,0)+IF(LCOH!$C$28=Menu!$A$5,'Approvvigionamento energia'!G4703,0)+IF(LCOH!$C$28=Menu!$A$6,'Approvvigionamento energia'!H4703,0)</f>
        <v>650.56179073813382</v>
      </c>
      <c r="J4703">
        <f>'Approvvigionamento energia'!A4703+'Approvvigionamento energia'!B4703+'Approvvigionamento energia'!I4703</f>
        <v>873.56179073813382</v>
      </c>
      <c r="K4703">
        <f>IF(MIN(LCOH!$C$18,J4703)&gt;=$P$48*LCOH!$C$18, MIN(LCOH!$C$18,J4703),0)</f>
        <v>873.56179073813382</v>
      </c>
      <c r="L4703">
        <f t="shared" si="147"/>
        <v>0</v>
      </c>
      <c r="M4703">
        <f>K4703/LCOH!$C$18</f>
        <v>0.58237452715875593</v>
      </c>
      <c r="N4703">
        <f>K4703/LCOH!$C$34</f>
        <v>16.831633732912021</v>
      </c>
    </row>
    <row r="4704" spans="1:14" x14ac:dyDescent="0.35">
      <c r="A4704">
        <f>'Profilo fotovoltaico'!B4706*LCOH!$C$20</f>
        <v>0</v>
      </c>
      <c r="B4704">
        <f>'Profilo eolico'!B4706*LCOH!$C$21</f>
        <v>229.2</v>
      </c>
      <c r="C4704">
        <f>$P$35*'Profilo fotovoltaico'!B4706</f>
        <v>0</v>
      </c>
      <c r="D4704">
        <f>$Q$37*'Profilo eolico'!B4706</f>
        <v>1337.2983178222446</v>
      </c>
      <c r="E4704">
        <f>$P$39*'Profilo fotovoltaico'!B4706+'Approvvigionamento energia'!$Q$39*'Profilo eolico'!B4706</f>
        <v>1002.9737383666833</v>
      </c>
      <c r="F4704">
        <f>$P$41*'Profilo fotovoltaico'!B4706+'Approvvigionamento energia'!$Q$41*'Profilo eolico'!B4706</f>
        <v>668.6491589111223</v>
      </c>
      <c r="G4704">
        <f>$P$43*'Profilo fotovoltaico'!B4706+'Approvvigionamento energia'!$Q$43*'Profilo eolico'!B4706</f>
        <v>334.32457945556115</v>
      </c>
      <c r="H4704">
        <f t="shared" si="146"/>
        <v>1138.4335154826958</v>
      </c>
      <c r="I4704">
        <f>IF(LCOH!$C$28=Menu!$A$1,'Approvvigionamento energia'!C4704,0)+IF(LCOH!$C$28=Menu!$A$2,'Approvvigionamento energia'!D4704,0)+IF(LCOH!$C$28=Menu!$A$3,'Approvvigionamento energia'!E4704,0)+IF(LCOH!$C$28=Menu!$A$4,'Approvvigionamento energia'!F4704,0)+IF(LCOH!$C$28=Menu!$A$5,'Approvvigionamento energia'!G4704,0)+IF(LCOH!$C$28=Menu!$A$6,'Approvvigionamento energia'!H4704,0)</f>
        <v>668.6491589111223</v>
      </c>
      <c r="J4704">
        <f>'Approvvigionamento energia'!A4704+'Approvvigionamento energia'!B4704+'Approvvigionamento energia'!I4704</f>
        <v>897.84915891112223</v>
      </c>
      <c r="K4704">
        <f>IF(MIN(LCOH!$C$18,J4704)&gt;=$P$48*LCOH!$C$18, MIN(LCOH!$C$18,J4704),0)</f>
        <v>897.84915891112223</v>
      </c>
      <c r="L4704">
        <f t="shared" si="147"/>
        <v>0</v>
      </c>
      <c r="M4704">
        <f>K4704/LCOH!$C$18</f>
        <v>0.59856610594074811</v>
      </c>
      <c r="N4704">
        <f>K4704/LCOH!$C$34</f>
        <v>17.299598437593879</v>
      </c>
    </row>
    <row r="4705" spans="1:14" x14ac:dyDescent="0.35">
      <c r="A4705">
        <f>'Profilo fotovoltaico'!B4707*LCOH!$C$20</f>
        <v>0</v>
      </c>
      <c r="B4705">
        <f>'Profilo eolico'!B4707*LCOH!$C$21</f>
        <v>232</v>
      </c>
      <c r="C4705">
        <f>$P$35*'Profilo fotovoltaico'!B4707</f>
        <v>0</v>
      </c>
      <c r="D4705">
        <f>$Q$37*'Profilo eolico'!B4707</f>
        <v>1353.6352955268794</v>
      </c>
      <c r="E4705">
        <f>$P$39*'Profilo fotovoltaico'!B4707+'Approvvigionamento energia'!$Q$39*'Profilo eolico'!B4707</f>
        <v>1015.2264716451594</v>
      </c>
      <c r="F4705">
        <f>$P$41*'Profilo fotovoltaico'!B4707+'Approvvigionamento energia'!$Q$41*'Profilo eolico'!B4707</f>
        <v>676.81764776343971</v>
      </c>
      <c r="G4705">
        <f>$P$43*'Profilo fotovoltaico'!B4707+'Approvvigionamento energia'!$Q$43*'Profilo eolico'!B4707</f>
        <v>338.40882388171985</v>
      </c>
      <c r="H4705">
        <f t="shared" si="146"/>
        <v>1138.4335154826958</v>
      </c>
      <c r="I4705">
        <f>IF(LCOH!$C$28=Menu!$A$1,'Approvvigionamento energia'!C4705,0)+IF(LCOH!$C$28=Menu!$A$2,'Approvvigionamento energia'!D4705,0)+IF(LCOH!$C$28=Menu!$A$3,'Approvvigionamento energia'!E4705,0)+IF(LCOH!$C$28=Menu!$A$4,'Approvvigionamento energia'!F4705,0)+IF(LCOH!$C$28=Menu!$A$5,'Approvvigionamento energia'!G4705,0)+IF(LCOH!$C$28=Menu!$A$6,'Approvvigionamento energia'!H4705,0)</f>
        <v>676.81764776343971</v>
      </c>
      <c r="J4705">
        <f>'Approvvigionamento energia'!A4705+'Approvvigionamento energia'!B4705+'Approvvigionamento energia'!I4705</f>
        <v>908.81764776343971</v>
      </c>
      <c r="K4705">
        <f>IF(MIN(LCOH!$C$18,J4705)&gt;=$P$48*LCOH!$C$18, MIN(LCOH!$C$18,J4705),0)</f>
        <v>908.81764776343971</v>
      </c>
      <c r="L4705">
        <f t="shared" si="147"/>
        <v>0</v>
      </c>
      <c r="M4705">
        <f>K4705/LCOH!$C$18</f>
        <v>0.60587843184229317</v>
      </c>
      <c r="N4705">
        <f>K4705/LCOH!$C$34</f>
        <v>17.51093733648246</v>
      </c>
    </row>
    <row r="4706" spans="1:14" x14ac:dyDescent="0.35">
      <c r="A4706">
        <f>'Profilo fotovoltaico'!B4708*LCOH!$C$20</f>
        <v>0</v>
      </c>
      <c r="B4706">
        <f>'Profilo eolico'!B4708*LCOH!$C$21</f>
        <v>233.2</v>
      </c>
      <c r="C4706">
        <f>$P$35*'Profilo fotovoltaico'!B4708</f>
        <v>0</v>
      </c>
      <c r="D4706">
        <f>$Q$37*'Profilo eolico'!B4708</f>
        <v>1360.6368574002943</v>
      </c>
      <c r="E4706">
        <f>$P$39*'Profilo fotovoltaico'!B4708+'Approvvigionamento energia'!$Q$39*'Profilo eolico'!B4708</f>
        <v>1020.4776430502205</v>
      </c>
      <c r="F4706">
        <f>$P$41*'Profilo fotovoltaico'!B4708+'Approvvigionamento energia'!$Q$41*'Profilo eolico'!B4708</f>
        <v>680.31842870014714</v>
      </c>
      <c r="G4706">
        <f>$P$43*'Profilo fotovoltaico'!B4708+'Approvvigionamento energia'!$Q$43*'Profilo eolico'!B4708</f>
        <v>340.15921435007357</v>
      </c>
      <c r="H4706">
        <f t="shared" si="146"/>
        <v>1138.4335154826958</v>
      </c>
      <c r="I4706">
        <f>IF(LCOH!$C$28=Menu!$A$1,'Approvvigionamento energia'!C4706,0)+IF(LCOH!$C$28=Menu!$A$2,'Approvvigionamento energia'!D4706,0)+IF(LCOH!$C$28=Menu!$A$3,'Approvvigionamento energia'!E4706,0)+IF(LCOH!$C$28=Menu!$A$4,'Approvvigionamento energia'!F4706,0)+IF(LCOH!$C$28=Menu!$A$5,'Approvvigionamento energia'!G4706,0)+IF(LCOH!$C$28=Menu!$A$6,'Approvvigionamento energia'!H4706,0)</f>
        <v>680.31842870014714</v>
      </c>
      <c r="J4706">
        <f>'Approvvigionamento energia'!A4706+'Approvvigionamento energia'!B4706+'Approvvigionamento energia'!I4706</f>
        <v>913.51842870014707</v>
      </c>
      <c r="K4706">
        <f>IF(MIN(LCOH!$C$18,J4706)&gt;=$P$48*LCOH!$C$18, MIN(LCOH!$C$18,J4706),0)</f>
        <v>913.51842870014707</v>
      </c>
      <c r="L4706">
        <f t="shared" si="147"/>
        <v>0</v>
      </c>
      <c r="M4706">
        <f>K4706/LCOH!$C$18</f>
        <v>0.60901228580009803</v>
      </c>
      <c r="N4706">
        <f>K4706/LCOH!$C$34</f>
        <v>17.601511150291852</v>
      </c>
    </row>
    <row r="4707" spans="1:14" x14ac:dyDescent="0.35">
      <c r="A4707">
        <f>'Profilo fotovoltaico'!B4709*LCOH!$C$20</f>
        <v>0</v>
      </c>
      <c r="B4707">
        <f>'Profilo eolico'!B4709*LCOH!$C$21</f>
        <v>234.6</v>
      </c>
      <c r="C4707">
        <f>$P$35*'Profilo fotovoltaico'!B4709</f>
        <v>0</v>
      </c>
      <c r="D4707">
        <f>$Q$37*'Profilo eolico'!B4709</f>
        <v>1368.8053462526116</v>
      </c>
      <c r="E4707">
        <f>$P$39*'Profilo fotovoltaico'!B4709+'Approvvigionamento energia'!$Q$39*'Profilo eolico'!B4709</f>
        <v>1026.6040096894587</v>
      </c>
      <c r="F4707">
        <f>$P$41*'Profilo fotovoltaico'!B4709+'Approvvigionamento energia'!$Q$41*'Profilo eolico'!B4709</f>
        <v>684.40267312630579</v>
      </c>
      <c r="G4707">
        <f>$P$43*'Profilo fotovoltaico'!B4709+'Approvvigionamento energia'!$Q$43*'Profilo eolico'!B4709</f>
        <v>342.20133656315289</v>
      </c>
      <c r="H4707">
        <f t="shared" si="146"/>
        <v>1138.4335154826958</v>
      </c>
      <c r="I4707">
        <f>IF(LCOH!$C$28=Menu!$A$1,'Approvvigionamento energia'!C4707,0)+IF(LCOH!$C$28=Menu!$A$2,'Approvvigionamento energia'!D4707,0)+IF(LCOH!$C$28=Menu!$A$3,'Approvvigionamento energia'!E4707,0)+IF(LCOH!$C$28=Menu!$A$4,'Approvvigionamento energia'!F4707,0)+IF(LCOH!$C$28=Menu!$A$5,'Approvvigionamento energia'!G4707,0)+IF(LCOH!$C$28=Menu!$A$6,'Approvvigionamento energia'!H4707,0)</f>
        <v>684.40267312630579</v>
      </c>
      <c r="J4707">
        <f>'Approvvigionamento energia'!A4707+'Approvvigionamento energia'!B4707+'Approvvigionamento energia'!I4707</f>
        <v>919.00267312630581</v>
      </c>
      <c r="K4707">
        <f>IF(MIN(LCOH!$C$18,J4707)&gt;=$P$48*LCOH!$C$18, MIN(LCOH!$C$18,J4707),0)</f>
        <v>919.00267312630581</v>
      </c>
      <c r="L4707">
        <f t="shared" si="147"/>
        <v>0</v>
      </c>
      <c r="M4707">
        <f>K4707/LCOH!$C$18</f>
        <v>0.61266844875087056</v>
      </c>
      <c r="N4707">
        <f>K4707/LCOH!$C$34</f>
        <v>17.707180599736144</v>
      </c>
    </row>
    <row r="4708" spans="1:14" x14ac:dyDescent="0.35">
      <c r="A4708">
        <f>'Profilo fotovoltaico'!B4710*LCOH!$C$20</f>
        <v>0</v>
      </c>
      <c r="B4708">
        <f>'Profilo eolico'!B4710*LCOH!$C$21</f>
        <v>235.1</v>
      </c>
      <c r="C4708">
        <f>$P$35*'Profilo fotovoltaico'!B4710</f>
        <v>0</v>
      </c>
      <c r="D4708">
        <f>$Q$37*'Profilo eolico'!B4710</f>
        <v>1371.7226636998678</v>
      </c>
      <c r="E4708">
        <f>$P$39*'Profilo fotovoltaico'!B4710+'Approvvigionamento energia'!$Q$39*'Profilo eolico'!B4710</f>
        <v>1028.7919977749009</v>
      </c>
      <c r="F4708">
        <f>$P$41*'Profilo fotovoltaico'!B4710+'Approvvigionamento energia'!$Q$41*'Profilo eolico'!B4710</f>
        <v>685.86133184993389</v>
      </c>
      <c r="G4708">
        <f>$P$43*'Profilo fotovoltaico'!B4710+'Approvvigionamento energia'!$Q$43*'Profilo eolico'!B4710</f>
        <v>342.93066592496695</v>
      </c>
      <c r="H4708">
        <f t="shared" si="146"/>
        <v>1138.4335154826958</v>
      </c>
      <c r="I4708">
        <f>IF(LCOH!$C$28=Menu!$A$1,'Approvvigionamento energia'!C4708,0)+IF(LCOH!$C$28=Menu!$A$2,'Approvvigionamento energia'!D4708,0)+IF(LCOH!$C$28=Menu!$A$3,'Approvvigionamento energia'!E4708,0)+IF(LCOH!$C$28=Menu!$A$4,'Approvvigionamento energia'!F4708,0)+IF(LCOH!$C$28=Menu!$A$5,'Approvvigionamento energia'!G4708,0)+IF(LCOH!$C$28=Menu!$A$6,'Approvvigionamento energia'!H4708,0)</f>
        <v>685.86133184993389</v>
      </c>
      <c r="J4708">
        <f>'Approvvigionamento energia'!A4708+'Approvvigionamento energia'!B4708+'Approvvigionamento energia'!I4708</f>
        <v>920.96133184993391</v>
      </c>
      <c r="K4708">
        <f>IF(MIN(LCOH!$C$18,J4708)&gt;=$P$48*LCOH!$C$18, MIN(LCOH!$C$18,J4708),0)</f>
        <v>920.96133184993391</v>
      </c>
      <c r="L4708">
        <f t="shared" si="147"/>
        <v>0</v>
      </c>
      <c r="M4708">
        <f>K4708/LCOH!$C$18</f>
        <v>0.61397422123328926</v>
      </c>
      <c r="N4708">
        <f>K4708/LCOH!$C$34</f>
        <v>17.744919688823391</v>
      </c>
    </row>
    <row r="4709" spans="1:14" x14ac:dyDescent="0.35">
      <c r="A4709">
        <f>'Profilo fotovoltaico'!B4711*LCOH!$C$20</f>
        <v>0</v>
      </c>
      <c r="B4709">
        <f>'Profilo eolico'!B4711*LCOH!$C$21</f>
        <v>237.8</v>
      </c>
      <c r="C4709">
        <f>$P$35*'Profilo fotovoltaico'!B4711</f>
        <v>0</v>
      </c>
      <c r="D4709">
        <f>$Q$37*'Profilo eolico'!B4711</f>
        <v>1387.4761779150515</v>
      </c>
      <c r="E4709">
        <f>$P$39*'Profilo fotovoltaico'!B4711+'Approvvigionamento energia'!$Q$39*'Profilo eolico'!B4711</f>
        <v>1040.6071334362884</v>
      </c>
      <c r="F4709">
        <f>$P$41*'Profilo fotovoltaico'!B4711+'Approvvigionamento energia'!$Q$41*'Profilo eolico'!B4711</f>
        <v>693.73808895752575</v>
      </c>
      <c r="G4709">
        <f>$P$43*'Profilo fotovoltaico'!B4711+'Approvvigionamento energia'!$Q$43*'Profilo eolico'!B4711</f>
        <v>346.86904447876287</v>
      </c>
      <c r="H4709">
        <f t="shared" si="146"/>
        <v>1138.4335154826958</v>
      </c>
      <c r="I4709">
        <f>IF(LCOH!$C$28=Menu!$A$1,'Approvvigionamento energia'!C4709,0)+IF(LCOH!$C$28=Menu!$A$2,'Approvvigionamento energia'!D4709,0)+IF(LCOH!$C$28=Menu!$A$3,'Approvvigionamento energia'!E4709,0)+IF(LCOH!$C$28=Menu!$A$4,'Approvvigionamento energia'!F4709,0)+IF(LCOH!$C$28=Menu!$A$5,'Approvvigionamento energia'!G4709,0)+IF(LCOH!$C$28=Menu!$A$6,'Approvvigionamento energia'!H4709,0)</f>
        <v>693.73808895752575</v>
      </c>
      <c r="J4709">
        <f>'Approvvigionamento energia'!A4709+'Approvvigionamento energia'!B4709+'Approvvigionamento energia'!I4709</f>
        <v>931.53808895752582</v>
      </c>
      <c r="K4709">
        <f>IF(MIN(LCOH!$C$18,J4709)&gt;=$P$48*LCOH!$C$18, MIN(LCOH!$C$18,J4709),0)</f>
        <v>931.53808895752582</v>
      </c>
      <c r="L4709">
        <f t="shared" si="147"/>
        <v>0</v>
      </c>
      <c r="M4709">
        <f>K4709/LCOH!$C$18</f>
        <v>0.62102539263835055</v>
      </c>
      <c r="N4709">
        <f>K4709/LCOH!$C$34</f>
        <v>17.948710769894525</v>
      </c>
    </row>
    <row r="4710" spans="1:14" x14ac:dyDescent="0.35">
      <c r="A4710">
        <f>'Profilo fotovoltaico'!B4712*LCOH!$C$20</f>
        <v>32</v>
      </c>
      <c r="B4710">
        <f>'Profilo eolico'!B4712*LCOH!$C$21</f>
        <v>232.3</v>
      </c>
      <c r="C4710">
        <f>$P$35*'Profilo fotovoltaico'!B4712</f>
        <v>235.34759000390608</v>
      </c>
      <c r="D4710">
        <f>$Q$37*'Profilo eolico'!B4712</f>
        <v>1355.3856859952332</v>
      </c>
      <c r="E4710">
        <f>$P$39*'Profilo fotovoltaico'!B4712+'Approvvigionamento energia'!$Q$39*'Profilo eolico'!B4712</f>
        <v>1075.3761619974011</v>
      </c>
      <c r="F4710">
        <f>$P$41*'Profilo fotovoltaico'!B4712+'Approvvigionamento energia'!$Q$41*'Profilo eolico'!B4712</f>
        <v>795.36663799956966</v>
      </c>
      <c r="G4710">
        <f>$P$43*'Profilo fotovoltaico'!B4712+'Approvvigionamento energia'!$Q$43*'Profilo eolico'!B4712</f>
        <v>515.35711400173784</v>
      </c>
      <c r="H4710">
        <f t="shared" si="146"/>
        <v>1138.4335154826958</v>
      </c>
      <c r="I4710">
        <f>IF(LCOH!$C$28=Menu!$A$1,'Approvvigionamento energia'!C4710,0)+IF(LCOH!$C$28=Menu!$A$2,'Approvvigionamento energia'!D4710,0)+IF(LCOH!$C$28=Menu!$A$3,'Approvvigionamento energia'!E4710,0)+IF(LCOH!$C$28=Menu!$A$4,'Approvvigionamento energia'!F4710,0)+IF(LCOH!$C$28=Menu!$A$5,'Approvvigionamento energia'!G4710,0)+IF(LCOH!$C$28=Menu!$A$6,'Approvvigionamento energia'!H4710,0)</f>
        <v>795.36663799956966</v>
      </c>
      <c r="J4710">
        <f>'Approvvigionamento energia'!A4710+'Approvvigionamento energia'!B4710+'Approvvigionamento energia'!I4710</f>
        <v>1059.6666379995697</v>
      </c>
      <c r="K4710">
        <f>IF(MIN(LCOH!$C$18,J4710)&gt;=$P$48*LCOH!$C$18, MIN(LCOH!$C$18,J4710),0)</f>
        <v>1059.6666379995697</v>
      </c>
      <c r="L4710">
        <f t="shared" si="147"/>
        <v>0</v>
      </c>
      <c r="M4710">
        <f>K4710/LCOH!$C$18</f>
        <v>0.70644442533304652</v>
      </c>
      <c r="N4710">
        <f>K4710/LCOH!$C$34</f>
        <v>20.417468940261461</v>
      </c>
    </row>
    <row r="4711" spans="1:14" x14ac:dyDescent="0.35">
      <c r="A4711">
        <f>'Profilo fotovoltaico'!B4713*LCOH!$C$20</f>
        <v>119</v>
      </c>
      <c r="B4711">
        <f>'Profilo eolico'!B4713*LCOH!$C$21</f>
        <v>256.40000000000003</v>
      </c>
      <c r="C4711">
        <f>$P$35*'Profilo fotovoltaico'!B4713</f>
        <v>875.19885032702564</v>
      </c>
      <c r="D4711">
        <f>$Q$37*'Profilo eolico'!B4713</f>
        <v>1496.0003869529824</v>
      </c>
      <c r="E4711">
        <f>$P$39*'Profilo fotovoltaico'!B4713+'Approvvigionamento energia'!$Q$39*'Profilo eolico'!B4713</f>
        <v>1340.8000027964931</v>
      </c>
      <c r="F4711">
        <f>$P$41*'Profilo fotovoltaico'!B4713+'Approvvigionamento energia'!$Q$41*'Profilo eolico'!B4713</f>
        <v>1185.5996186400039</v>
      </c>
      <c r="G4711">
        <f>$P$43*'Profilo fotovoltaico'!B4713+'Approvvigionamento energia'!$Q$43*'Profilo eolico'!B4713</f>
        <v>1030.3992344835149</v>
      </c>
      <c r="H4711">
        <f t="shared" si="146"/>
        <v>1138.4335154826958</v>
      </c>
      <c r="I4711">
        <f>IF(LCOH!$C$28=Menu!$A$1,'Approvvigionamento energia'!C4711,0)+IF(LCOH!$C$28=Menu!$A$2,'Approvvigionamento energia'!D4711,0)+IF(LCOH!$C$28=Menu!$A$3,'Approvvigionamento energia'!E4711,0)+IF(LCOH!$C$28=Menu!$A$4,'Approvvigionamento energia'!F4711,0)+IF(LCOH!$C$28=Menu!$A$5,'Approvvigionamento energia'!G4711,0)+IF(LCOH!$C$28=Menu!$A$6,'Approvvigionamento energia'!H4711,0)</f>
        <v>1185.5996186400039</v>
      </c>
      <c r="J4711">
        <f>'Approvvigionamento energia'!A4711+'Approvvigionamento energia'!B4711+'Approvvigionamento energia'!I4711</f>
        <v>1560.999618640004</v>
      </c>
      <c r="K4711">
        <f>IF(MIN(LCOH!$C$18,J4711)&gt;=$P$48*LCOH!$C$18, MIN(LCOH!$C$18,J4711),0)</f>
        <v>1500</v>
      </c>
      <c r="L4711">
        <f t="shared" si="147"/>
        <v>60.999618640003973</v>
      </c>
      <c r="M4711">
        <f>K4711/LCOH!$C$18</f>
        <v>1</v>
      </c>
      <c r="N4711">
        <f>K4711/LCOH!$C$34</f>
        <v>28.901734104046245</v>
      </c>
    </row>
    <row r="4712" spans="1:14" x14ac:dyDescent="0.35">
      <c r="A4712">
        <f>'Profilo fotovoltaico'!B4714*LCOH!$C$20</f>
        <v>239</v>
      </c>
      <c r="B4712">
        <f>'Profilo eolico'!B4714*LCOH!$C$21</f>
        <v>272.60000000000002</v>
      </c>
      <c r="C4712">
        <f>$P$35*'Profilo fotovoltaico'!B4714</f>
        <v>1757.7523128416735</v>
      </c>
      <c r="D4712">
        <f>$Q$37*'Profilo eolico'!B4714</f>
        <v>1590.5214722440833</v>
      </c>
      <c r="E4712">
        <f>$P$39*'Profilo fotovoltaico'!B4714+'Approvvigionamento energia'!$Q$39*'Profilo eolico'!B4714</f>
        <v>1632.3291823934808</v>
      </c>
      <c r="F4712">
        <f>$P$41*'Profilo fotovoltaico'!B4714+'Approvvigionamento energia'!$Q$41*'Profilo eolico'!B4714</f>
        <v>1674.1368925428783</v>
      </c>
      <c r="G4712">
        <f>$P$43*'Profilo fotovoltaico'!B4714+'Approvvigionamento energia'!$Q$43*'Profilo eolico'!B4714</f>
        <v>1715.944602692276</v>
      </c>
      <c r="H4712">
        <f t="shared" si="146"/>
        <v>1138.4335154826958</v>
      </c>
      <c r="I4712">
        <f>IF(LCOH!$C$28=Menu!$A$1,'Approvvigionamento energia'!C4712,0)+IF(LCOH!$C$28=Menu!$A$2,'Approvvigionamento energia'!D4712,0)+IF(LCOH!$C$28=Menu!$A$3,'Approvvigionamento energia'!E4712,0)+IF(LCOH!$C$28=Menu!$A$4,'Approvvigionamento energia'!F4712,0)+IF(LCOH!$C$28=Menu!$A$5,'Approvvigionamento energia'!G4712,0)+IF(LCOH!$C$28=Menu!$A$6,'Approvvigionamento energia'!H4712,0)</f>
        <v>1674.1368925428783</v>
      </c>
      <c r="J4712">
        <f>'Approvvigionamento energia'!A4712+'Approvvigionamento energia'!B4712+'Approvvigionamento energia'!I4712</f>
        <v>2185.7368925428782</v>
      </c>
      <c r="K4712">
        <f>IF(MIN(LCOH!$C$18,J4712)&gt;=$P$48*LCOH!$C$18, MIN(LCOH!$C$18,J4712),0)</f>
        <v>1500</v>
      </c>
      <c r="L4712">
        <f t="shared" si="147"/>
        <v>685.73689254287819</v>
      </c>
      <c r="M4712">
        <f>K4712/LCOH!$C$18</f>
        <v>1</v>
      </c>
      <c r="N4712">
        <f>K4712/LCOH!$C$34</f>
        <v>28.901734104046245</v>
      </c>
    </row>
    <row r="4713" spans="1:14" x14ac:dyDescent="0.35">
      <c r="A4713">
        <f>'Profilo fotovoltaico'!B4715*LCOH!$C$20</f>
        <v>359</v>
      </c>
      <c r="B4713">
        <f>'Profilo eolico'!B4715*LCOH!$C$21</f>
        <v>287.5</v>
      </c>
      <c r="C4713">
        <f>$P$35*'Profilo fotovoltaico'!B4715</f>
        <v>2640.3057753563212</v>
      </c>
      <c r="D4713">
        <f>$Q$37*'Profilo eolico'!B4715</f>
        <v>1677.457532172318</v>
      </c>
      <c r="E4713">
        <f>$P$39*'Profilo fotovoltaico'!B4715+'Approvvigionamento energia'!$Q$39*'Profilo eolico'!B4715</f>
        <v>1918.1695929683187</v>
      </c>
      <c r="F4713">
        <f>$P$41*'Profilo fotovoltaico'!B4715+'Approvvigionamento energia'!$Q$41*'Profilo eolico'!B4715</f>
        <v>2158.8816537643197</v>
      </c>
      <c r="G4713">
        <f>$P$43*'Profilo fotovoltaico'!B4715+'Approvvigionamento energia'!$Q$43*'Profilo eolico'!B4715</f>
        <v>2399.5937145603207</v>
      </c>
      <c r="H4713">
        <f t="shared" si="146"/>
        <v>1138.4335154826958</v>
      </c>
      <c r="I4713">
        <f>IF(LCOH!$C$28=Menu!$A$1,'Approvvigionamento energia'!C4713,0)+IF(LCOH!$C$28=Menu!$A$2,'Approvvigionamento energia'!D4713,0)+IF(LCOH!$C$28=Menu!$A$3,'Approvvigionamento energia'!E4713,0)+IF(LCOH!$C$28=Menu!$A$4,'Approvvigionamento energia'!F4713,0)+IF(LCOH!$C$28=Menu!$A$5,'Approvvigionamento energia'!G4713,0)+IF(LCOH!$C$28=Menu!$A$6,'Approvvigionamento energia'!H4713,0)</f>
        <v>2158.8816537643197</v>
      </c>
      <c r="J4713">
        <f>'Approvvigionamento energia'!A4713+'Approvvigionamento energia'!B4713+'Approvvigionamento energia'!I4713</f>
        <v>2805.3816537643197</v>
      </c>
      <c r="K4713">
        <f>IF(MIN(LCOH!$C$18,J4713)&gt;=$P$48*LCOH!$C$18, MIN(LCOH!$C$18,J4713),0)</f>
        <v>1500</v>
      </c>
      <c r="L4713">
        <f t="shared" si="147"/>
        <v>1305.3816537643197</v>
      </c>
      <c r="M4713">
        <f>K4713/LCOH!$C$18</f>
        <v>1</v>
      </c>
      <c r="N4713">
        <f>K4713/LCOH!$C$34</f>
        <v>28.901734104046245</v>
      </c>
    </row>
    <row r="4714" spans="1:14" x14ac:dyDescent="0.35">
      <c r="A4714">
        <f>'Profilo fotovoltaico'!B4716*LCOH!$C$20</f>
        <v>451</v>
      </c>
      <c r="B4714">
        <f>'Profilo eolico'!B4716*LCOH!$C$21</f>
        <v>313.59999999999997</v>
      </c>
      <c r="C4714">
        <f>$P$35*'Profilo fotovoltaico'!B4716</f>
        <v>3316.9300966175515</v>
      </c>
      <c r="D4714">
        <f>$Q$37*'Profilo eolico'!B4716</f>
        <v>1829.741502919092</v>
      </c>
      <c r="E4714">
        <f>$P$39*'Profilo fotovoltaico'!B4716+'Approvvigionamento energia'!$Q$39*'Profilo eolico'!B4716</f>
        <v>2201.538651343707</v>
      </c>
      <c r="F4714">
        <f>$P$41*'Profilo fotovoltaico'!B4716+'Approvvigionamento energia'!$Q$41*'Profilo eolico'!B4716</f>
        <v>2573.3357997683215</v>
      </c>
      <c r="G4714">
        <f>$P$43*'Profilo fotovoltaico'!B4716+'Approvvigionamento energia'!$Q$43*'Profilo eolico'!B4716</f>
        <v>2945.132948192937</v>
      </c>
      <c r="H4714">
        <f t="shared" si="146"/>
        <v>1138.4335154826958</v>
      </c>
      <c r="I4714">
        <f>IF(LCOH!$C$28=Menu!$A$1,'Approvvigionamento energia'!C4714,0)+IF(LCOH!$C$28=Menu!$A$2,'Approvvigionamento energia'!D4714,0)+IF(LCOH!$C$28=Menu!$A$3,'Approvvigionamento energia'!E4714,0)+IF(LCOH!$C$28=Menu!$A$4,'Approvvigionamento energia'!F4714,0)+IF(LCOH!$C$28=Menu!$A$5,'Approvvigionamento energia'!G4714,0)+IF(LCOH!$C$28=Menu!$A$6,'Approvvigionamento energia'!H4714,0)</f>
        <v>2573.3357997683215</v>
      </c>
      <c r="J4714">
        <f>'Approvvigionamento energia'!A4714+'Approvvigionamento energia'!B4714+'Approvvigionamento energia'!I4714</f>
        <v>3337.9357997683214</v>
      </c>
      <c r="K4714">
        <f>IF(MIN(LCOH!$C$18,J4714)&gt;=$P$48*LCOH!$C$18, MIN(LCOH!$C$18,J4714),0)</f>
        <v>1500</v>
      </c>
      <c r="L4714">
        <f t="shared" si="147"/>
        <v>1837.9357997683214</v>
      </c>
      <c r="M4714">
        <f>K4714/LCOH!$C$18</f>
        <v>1</v>
      </c>
      <c r="N4714">
        <f>K4714/LCOH!$C$34</f>
        <v>28.901734104046245</v>
      </c>
    </row>
    <row r="4715" spans="1:14" x14ac:dyDescent="0.35">
      <c r="A4715">
        <f>'Profilo fotovoltaico'!B4717*LCOH!$C$20</f>
        <v>520</v>
      </c>
      <c r="B4715">
        <f>'Profilo eolico'!B4717*LCOH!$C$21</f>
        <v>344.4</v>
      </c>
      <c r="C4715">
        <f>$P$35*'Profilo fotovoltaico'!B4717</f>
        <v>3824.3983375634739</v>
      </c>
      <c r="D4715">
        <f>$Q$37*'Profilo eolico'!B4717</f>
        <v>2009.4482576700743</v>
      </c>
      <c r="E4715">
        <f>$P$39*'Profilo fotovoltaico'!B4717+'Approvvigionamento energia'!$Q$39*'Profilo eolico'!B4717</f>
        <v>2463.185777643424</v>
      </c>
      <c r="F4715">
        <f>$P$41*'Profilo fotovoltaico'!B4717+'Approvvigionamento energia'!$Q$41*'Profilo eolico'!B4717</f>
        <v>2916.9232976167741</v>
      </c>
      <c r="G4715">
        <f>$P$43*'Profilo fotovoltaico'!B4717+'Approvvigionamento energia'!$Q$43*'Profilo eolico'!B4717</f>
        <v>3370.6608175901242</v>
      </c>
      <c r="H4715">
        <f t="shared" si="146"/>
        <v>1138.4335154826958</v>
      </c>
      <c r="I4715">
        <f>IF(LCOH!$C$28=Menu!$A$1,'Approvvigionamento energia'!C4715,0)+IF(LCOH!$C$28=Menu!$A$2,'Approvvigionamento energia'!D4715,0)+IF(LCOH!$C$28=Menu!$A$3,'Approvvigionamento energia'!E4715,0)+IF(LCOH!$C$28=Menu!$A$4,'Approvvigionamento energia'!F4715,0)+IF(LCOH!$C$28=Menu!$A$5,'Approvvigionamento energia'!G4715,0)+IF(LCOH!$C$28=Menu!$A$6,'Approvvigionamento energia'!H4715,0)</f>
        <v>2916.9232976167741</v>
      </c>
      <c r="J4715">
        <f>'Approvvigionamento energia'!A4715+'Approvvigionamento energia'!B4715+'Approvvigionamento energia'!I4715</f>
        <v>3781.3232976167742</v>
      </c>
      <c r="K4715">
        <f>IF(MIN(LCOH!$C$18,J4715)&gt;=$P$48*LCOH!$C$18, MIN(LCOH!$C$18,J4715),0)</f>
        <v>1500</v>
      </c>
      <c r="L4715">
        <f t="shared" si="147"/>
        <v>2281.3232976167742</v>
      </c>
      <c r="M4715">
        <f>K4715/LCOH!$C$18</f>
        <v>1</v>
      </c>
      <c r="N4715">
        <f>K4715/LCOH!$C$34</f>
        <v>28.901734104046245</v>
      </c>
    </row>
    <row r="4716" spans="1:14" x14ac:dyDescent="0.35">
      <c r="A4716">
        <f>'Profilo fotovoltaico'!B4718*LCOH!$C$20</f>
        <v>556</v>
      </c>
      <c r="B4716">
        <f>'Profilo eolico'!B4718*LCOH!$C$21</f>
        <v>378.40000000000003</v>
      </c>
      <c r="C4716">
        <f>$P$35*'Profilo fotovoltaico'!B4718</f>
        <v>4089.1643763178686</v>
      </c>
      <c r="D4716">
        <f>$Q$37*'Profilo eolico'!B4718</f>
        <v>2207.8258440834966</v>
      </c>
      <c r="E4716">
        <f>$P$39*'Profilo fotovoltaico'!B4718+'Approvvigionamento energia'!$Q$39*'Profilo eolico'!B4718</f>
        <v>2678.1604771420893</v>
      </c>
      <c r="F4716">
        <f>$P$41*'Profilo fotovoltaico'!B4718+'Approvvigionamento energia'!$Q$41*'Profilo eolico'!B4718</f>
        <v>3148.4951102006826</v>
      </c>
      <c r="G4716">
        <f>$P$43*'Profilo fotovoltaico'!B4718+'Approvvigionamento energia'!$Q$43*'Profilo eolico'!B4718</f>
        <v>3618.8297432592753</v>
      </c>
      <c r="H4716">
        <f t="shared" si="146"/>
        <v>1138.4335154826958</v>
      </c>
      <c r="I4716">
        <f>IF(LCOH!$C$28=Menu!$A$1,'Approvvigionamento energia'!C4716,0)+IF(LCOH!$C$28=Menu!$A$2,'Approvvigionamento energia'!D4716,0)+IF(LCOH!$C$28=Menu!$A$3,'Approvvigionamento energia'!E4716,0)+IF(LCOH!$C$28=Menu!$A$4,'Approvvigionamento energia'!F4716,0)+IF(LCOH!$C$28=Menu!$A$5,'Approvvigionamento energia'!G4716,0)+IF(LCOH!$C$28=Menu!$A$6,'Approvvigionamento energia'!H4716,0)</f>
        <v>3148.4951102006826</v>
      </c>
      <c r="J4716">
        <f>'Approvvigionamento energia'!A4716+'Approvvigionamento energia'!B4716+'Approvvigionamento energia'!I4716</f>
        <v>4082.8951102006827</v>
      </c>
      <c r="K4716">
        <f>IF(MIN(LCOH!$C$18,J4716)&gt;=$P$48*LCOH!$C$18, MIN(LCOH!$C$18,J4716),0)</f>
        <v>1500</v>
      </c>
      <c r="L4716">
        <f t="shared" si="147"/>
        <v>2582.8951102006827</v>
      </c>
      <c r="M4716">
        <f>K4716/LCOH!$C$18</f>
        <v>1</v>
      </c>
      <c r="N4716">
        <f>K4716/LCOH!$C$34</f>
        <v>28.901734104046245</v>
      </c>
    </row>
    <row r="4717" spans="1:14" x14ac:dyDescent="0.35">
      <c r="A4717">
        <f>'Profilo fotovoltaico'!B4719*LCOH!$C$20</f>
        <v>549</v>
      </c>
      <c r="B4717">
        <f>'Profilo eolico'!B4719*LCOH!$C$21</f>
        <v>420.59999999999997</v>
      </c>
      <c r="C4717">
        <f>$P$35*'Profilo fotovoltaico'!B4719</f>
        <v>4037.6820910045139</v>
      </c>
      <c r="D4717">
        <f>$Q$37*'Profilo eolico'!B4719</f>
        <v>2454.0474366319199</v>
      </c>
      <c r="E4717">
        <f>$P$39*'Profilo fotovoltaico'!B4719+'Approvvigionamento energia'!$Q$39*'Profilo eolico'!B4719</f>
        <v>2849.9561002250684</v>
      </c>
      <c r="F4717">
        <f>$P$41*'Profilo fotovoltaico'!B4719+'Approvvigionamento energia'!$Q$41*'Profilo eolico'!B4719</f>
        <v>3245.8647638182169</v>
      </c>
      <c r="G4717">
        <f>$P$43*'Profilo fotovoltaico'!B4719+'Approvvigionamento energia'!$Q$43*'Profilo eolico'!B4719</f>
        <v>3641.7734274113654</v>
      </c>
      <c r="H4717">
        <f t="shared" si="146"/>
        <v>1138.4335154826958</v>
      </c>
      <c r="I4717">
        <f>IF(LCOH!$C$28=Menu!$A$1,'Approvvigionamento energia'!C4717,0)+IF(LCOH!$C$28=Menu!$A$2,'Approvvigionamento energia'!D4717,0)+IF(LCOH!$C$28=Menu!$A$3,'Approvvigionamento energia'!E4717,0)+IF(LCOH!$C$28=Menu!$A$4,'Approvvigionamento energia'!F4717,0)+IF(LCOH!$C$28=Menu!$A$5,'Approvvigionamento energia'!G4717,0)+IF(LCOH!$C$28=Menu!$A$6,'Approvvigionamento energia'!H4717,0)</f>
        <v>3245.8647638182169</v>
      </c>
      <c r="J4717">
        <f>'Approvvigionamento energia'!A4717+'Approvvigionamento energia'!B4717+'Approvvigionamento energia'!I4717</f>
        <v>4215.4647638182169</v>
      </c>
      <c r="K4717">
        <f>IF(MIN(LCOH!$C$18,J4717)&gt;=$P$48*LCOH!$C$18, MIN(LCOH!$C$18,J4717),0)</f>
        <v>1500</v>
      </c>
      <c r="L4717">
        <f t="shared" si="147"/>
        <v>2715.4647638182169</v>
      </c>
      <c r="M4717">
        <f>K4717/LCOH!$C$18</f>
        <v>1</v>
      </c>
      <c r="N4717">
        <f>K4717/LCOH!$C$34</f>
        <v>28.901734104046245</v>
      </c>
    </row>
    <row r="4718" spans="1:14" x14ac:dyDescent="0.35">
      <c r="A4718">
        <f>'Profilo fotovoltaico'!B4720*LCOH!$C$20</f>
        <v>517</v>
      </c>
      <c r="B4718">
        <f>'Profilo eolico'!B4720*LCOH!$C$21</f>
        <v>464.7</v>
      </c>
      <c r="C4718">
        <f>$P$35*'Profilo fotovoltaico'!B4720</f>
        <v>3802.3345010006078</v>
      </c>
      <c r="D4718">
        <f>$Q$37*'Profilo eolico'!B4720</f>
        <v>2711.3548354799173</v>
      </c>
      <c r="E4718">
        <f>$P$39*'Profilo fotovoltaico'!B4720+'Approvvigionamento energia'!$Q$39*'Profilo eolico'!B4720</f>
        <v>2984.0997518600898</v>
      </c>
      <c r="F4718">
        <f>$P$41*'Profilo fotovoltaico'!B4720+'Approvvigionamento energia'!$Q$41*'Profilo eolico'!B4720</f>
        <v>3256.8446682402628</v>
      </c>
      <c r="G4718">
        <f>$P$43*'Profilo fotovoltaico'!B4720+'Approvvigionamento energia'!$Q$43*'Profilo eolico'!B4720</f>
        <v>3529.5895846204353</v>
      </c>
      <c r="H4718">
        <f t="shared" si="146"/>
        <v>1138.4335154826958</v>
      </c>
      <c r="I4718">
        <f>IF(LCOH!$C$28=Menu!$A$1,'Approvvigionamento energia'!C4718,0)+IF(LCOH!$C$28=Menu!$A$2,'Approvvigionamento energia'!D4718,0)+IF(LCOH!$C$28=Menu!$A$3,'Approvvigionamento energia'!E4718,0)+IF(LCOH!$C$28=Menu!$A$4,'Approvvigionamento energia'!F4718,0)+IF(LCOH!$C$28=Menu!$A$5,'Approvvigionamento energia'!G4718,0)+IF(LCOH!$C$28=Menu!$A$6,'Approvvigionamento energia'!H4718,0)</f>
        <v>3256.8446682402628</v>
      </c>
      <c r="J4718">
        <f>'Approvvigionamento energia'!A4718+'Approvvigionamento energia'!B4718+'Approvvigionamento energia'!I4718</f>
        <v>4238.5446682402626</v>
      </c>
      <c r="K4718">
        <f>IF(MIN(LCOH!$C$18,J4718)&gt;=$P$48*LCOH!$C$18, MIN(LCOH!$C$18,J4718),0)</f>
        <v>1500</v>
      </c>
      <c r="L4718">
        <f t="shared" si="147"/>
        <v>2738.5446682402626</v>
      </c>
      <c r="M4718">
        <f>K4718/LCOH!$C$18</f>
        <v>1</v>
      </c>
      <c r="N4718">
        <f>K4718/LCOH!$C$34</f>
        <v>28.901734104046245</v>
      </c>
    </row>
    <row r="4719" spans="1:14" x14ac:dyDescent="0.35">
      <c r="A4719">
        <f>'Profilo fotovoltaico'!B4721*LCOH!$C$20</f>
        <v>466</v>
      </c>
      <c r="B4719">
        <f>'Profilo eolico'!B4721*LCOH!$C$21</f>
        <v>500.6</v>
      </c>
      <c r="C4719">
        <f>$P$35*'Profilo fotovoltaico'!B4721</f>
        <v>3427.2492794318823</v>
      </c>
      <c r="D4719">
        <f>$Q$37*'Profilo eolico'!B4721</f>
        <v>2920.818228192913</v>
      </c>
      <c r="E4719">
        <f>$P$39*'Profilo fotovoltaico'!B4721+'Approvvigionamento energia'!$Q$39*'Profilo eolico'!B4721</f>
        <v>3047.4259910026553</v>
      </c>
      <c r="F4719">
        <f>$P$41*'Profilo fotovoltaico'!B4721+'Approvvigionamento energia'!$Q$41*'Profilo eolico'!B4721</f>
        <v>3174.0337538123977</v>
      </c>
      <c r="G4719">
        <f>$P$43*'Profilo fotovoltaico'!B4721+'Approvvigionamento energia'!$Q$43*'Profilo eolico'!B4721</f>
        <v>3300.64151662214</v>
      </c>
      <c r="H4719">
        <f t="shared" si="146"/>
        <v>1138.4335154826958</v>
      </c>
      <c r="I4719">
        <f>IF(LCOH!$C$28=Menu!$A$1,'Approvvigionamento energia'!C4719,0)+IF(LCOH!$C$28=Menu!$A$2,'Approvvigionamento energia'!D4719,0)+IF(LCOH!$C$28=Menu!$A$3,'Approvvigionamento energia'!E4719,0)+IF(LCOH!$C$28=Menu!$A$4,'Approvvigionamento energia'!F4719,0)+IF(LCOH!$C$28=Menu!$A$5,'Approvvigionamento energia'!G4719,0)+IF(LCOH!$C$28=Menu!$A$6,'Approvvigionamento energia'!H4719,0)</f>
        <v>3174.0337538123977</v>
      </c>
      <c r="J4719">
        <f>'Approvvigionamento energia'!A4719+'Approvvigionamento energia'!B4719+'Approvvigionamento energia'!I4719</f>
        <v>4140.633753812398</v>
      </c>
      <c r="K4719">
        <f>IF(MIN(LCOH!$C$18,J4719)&gt;=$P$48*LCOH!$C$18, MIN(LCOH!$C$18,J4719),0)</f>
        <v>1500</v>
      </c>
      <c r="L4719">
        <f t="shared" si="147"/>
        <v>2640.633753812398</v>
      </c>
      <c r="M4719">
        <f>K4719/LCOH!$C$18</f>
        <v>1</v>
      </c>
      <c r="N4719">
        <f>K4719/LCOH!$C$34</f>
        <v>28.901734104046245</v>
      </c>
    </row>
    <row r="4720" spans="1:14" x14ac:dyDescent="0.35">
      <c r="A4720">
        <f>'Profilo fotovoltaico'!B4722*LCOH!$C$20</f>
        <v>387</v>
      </c>
      <c r="B4720">
        <f>'Profilo eolico'!B4722*LCOH!$C$21</f>
        <v>514.80000000000007</v>
      </c>
      <c r="C4720">
        <f>$P$35*'Profilo fotovoltaico'!B4722</f>
        <v>2846.2349166097392</v>
      </c>
      <c r="D4720">
        <f>$Q$37*'Profilo eolico'!B4722</f>
        <v>3003.6700436949895</v>
      </c>
      <c r="E4720">
        <f>$P$39*'Profilo fotovoltaico'!B4722+'Approvvigionamento energia'!$Q$39*'Profilo eolico'!B4722</f>
        <v>2964.3112619236767</v>
      </c>
      <c r="F4720">
        <f>$P$41*'Profilo fotovoltaico'!B4722+'Approvvigionamento energia'!$Q$41*'Profilo eolico'!B4722</f>
        <v>2924.9524801523644</v>
      </c>
      <c r="G4720">
        <f>$P$43*'Profilo fotovoltaico'!B4722+'Approvvigionamento energia'!$Q$43*'Profilo eolico'!B4722</f>
        <v>2885.5936983810516</v>
      </c>
      <c r="H4720">
        <f t="shared" si="146"/>
        <v>1138.4335154826958</v>
      </c>
      <c r="I4720">
        <f>IF(LCOH!$C$28=Menu!$A$1,'Approvvigionamento energia'!C4720,0)+IF(LCOH!$C$28=Menu!$A$2,'Approvvigionamento energia'!D4720,0)+IF(LCOH!$C$28=Menu!$A$3,'Approvvigionamento energia'!E4720,0)+IF(LCOH!$C$28=Menu!$A$4,'Approvvigionamento energia'!F4720,0)+IF(LCOH!$C$28=Menu!$A$5,'Approvvigionamento energia'!G4720,0)+IF(LCOH!$C$28=Menu!$A$6,'Approvvigionamento energia'!H4720,0)</f>
        <v>2924.9524801523644</v>
      </c>
      <c r="J4720">
        <f>'Approvvigionamento energia'!A4720+'Approvvigionamento energia'!B4720+'Approvvigionamento energia'!I4720</f>
        <v>3826.7524801523646</v>
      </c>
      <c r="K4720">
        <f>IF(MIN(LCOH!$C$18,J4720)&gt;=$P$48*LCOH!$C$18, MIN(LCOH!$C$18,J4720),0)</f>
        <v>1500</v>
      </c>
      <c r="L4720">
        <f t="shared" si="147"/>
        <v>2326.7524801523646</v>
      </c>
      <c r="M4720">
        <f>K4720/LCOH!$C$18</f>
        <v>1</v>
      </c>
      <c r="N4720">
        <f>K4720/LCOH!$C$34</f>
        <v>28.901734104046245</v>
      </c>
    </row>
    <row r="4721" spans="1:14" x14ac:dyDescent="0.35">
      <c r="A4721">
        <f>'Profilo fotovoltaico'!B4723*LCOH!$C$20</f>
        <v>283</v>
      </c>
      <c r="B4721">
        <f>'Profilo eolico'!B4723*LCOH!$C$21</f>
        <v>521.59999999999991</v>
      </c>
      <c r="C4721">
        <f>$P$35*'Profilo fotovoltaico'!B4723</f>
        <v>2081.3552490970442</v>
      </c>
      <c r="D4721">
        <f>$Q$37*'Profilo eolico'!B4723</f>
        <v>3043.3455609776734</v>
      </c>
      <c r="E4721">
        <f>$P$39*'Profilo fotovoltaico'!B4723+'Approvvigionamento energia'!$Q$39*'Profilo eolico'!B4723</f>
        <v>2802.8479830075157</v>
      </c>
      <c r="F4721">
        <f>$P$41*'Profilo fotovoltaico'!B4723+'Approvvigionamento energia'!$Q$41*'Profilo eolico'!B4723</f>
        <v>2562.3504050373585</v>
      </c>
      <c r="G4721">
        <f>$P$43*'Profilo fotovoltaico'!B4723+'Approvvigionamento energia'!$Q$43*'Profilo eolico'!B4723</f>
        <v>2321.8528270672014</v>
      </c>
      <c r="H4721">
        <f t="shared" si="146"/>
        <v>1138.4335154826958</v>
      </c>
      <c r="I4721">
        <f>IF(LCOH!$C$28=Menu!$A$1,'Approvvigionamento energia'!C4721,0)+IF(LCOH!$C$28=Menu!$A$2,'Approvvigionamento energia'!D4721,0)+IF(LCOH!$C$28=Menu!$A$3,'Approvvigionamento energia'!E4721,0)+IF(LCOH!$C$28=Menu!$A$4,'Approvvigionamento energia'!F4721,0)+IF(LCOH!$C$28=Menu!$A$5,'Approvvigionamento energia'!G4721,0)+IF(LCOH!$C$28=Menu!$A$6,'Approvvigionamento energia'!H4721,0)</f>
        <v>2562.3504050373585</v>
      </c>
      <c r="J4721">
        <f>'Approvvigionamento energia'!A4721+'Approvvigionamento energia'!B4721+'Approvvigionamento energia'!I4721</f>
        <v>3366.9504050373585</v>
      </c>
      <c r="K4721">
        <f>IF(MIN(LCOH!$C$18,J4721)&gt;=$P$48*LCOH!$C$18, MIN(LCOH!$C$18,J4721),0)</f>
        <v>1500</v>
      </c>
      <c r="L4721">
        <f t="shared" si="147"/>
        <v>1866.9504050373585</v>
      </c>
      <c r="M4721">
        <f>K4721/LCOH!$C$18</f>
        <v>1</v>
      </c>
      <c r="N4721">
        <f>K4721/LCOH!$C$34</f>
        <v>28.901734104046245</v>
      </c>
    </row>
    <row r="4722" spans="1:14" x14ac:dyDescent="0.35">
      <c r="A4722">
        <f>'Profilo fotovoltaico'!B4724*LCOH!$C$20</f>
        <v>173</v>
      </c>
      <c r="B4722">
        <f>'Profilo eolico'!B4724*LCOH!$C$21</f>
        <v>538.69999999999993</v>
      </c>
      <c r="C4722">
        <f>$P$35*'Profilo fotovoltaico'!B4724</f>
        <v>1272.3479084586172</v>
      </c>
      <c r="D4722">
        <f>$Q$37*'Profilo eolico'!B4724</f>
        <v>3143.1178176738354</v>
      </c>
      <c r="E4722">
        <f>$P$39*'Profilo fotovoltaico'!B4724+'Approvvigionamento energia'!$Q$39*'Profilo eolico'!B4724</f>
        <v>2675.4253403700309</v>
      </c>
      <c r="F4722">
        <f>$P$41*'Profilo fotovoltaico'!B4724+'Approvvigionamento energia'!$Q$41*'Profilo eolico'!B4724</f>
        <v>2207.7328630662264</v>
      </c>
      <c r="G4722">
        <f>$P$43*'Profilo fotovoltaico'!B4724+'Approvvigionamento energia'!$Q$43*'Profilo eolico'!B4724</f>
        <v>1740.0403857624217</v>
      </c>
      <c r="H4722">
        <f t="shared" si="146"/>
        <v>1138.4335154826958</v>
      </c>
      <c r="I4722">
        <f>IF(LCOH!$C$28=Menu!$A$1,'Approvvigionamento energia'!C4722,0)+IF(LCOH!$C$28=Menu!$A$2,'Approvvigionamento energia'!D4722,0)+IF(LCOH!$C$28=Menu!$A$3,'Approvvigionamento energia'!E4722,0)+IF(LCOH!$C$28=Menu!$A$4,'Approvvigionamento energia'!F4722,0)+IF(LCOH!$C$28=Menu!$A$5,'Approvvigionamento energia'!G4722,0)+IF(LCOH!$C$28=Menu!$A$6,'Approvvigionamento energia'!H4722,0)</f>
        <v>2207.7328630662264</v>
      </c>
      <c r="J4722">
        <f>'Approvvigionamento energia'!A4722+'Approvvigionamento energia'!B4722+'Approvvigionamento energia'!I4722</f>
        <v>2919.4328630662262</v>
      </c>
      <c r="K4722">
        <f>IF(MIN(LCOH!$C$18,J4722)&gt;=$P$48*LCOH!$C$18, MIN(LCOH!$C$18,J4722),0)</f>
        <v>1500</v>
      </c>
      <c r="L4722">
        <f t="shared" si="147"/>
        <v>1419.4328630662262</v>
      </c>
      <c r="M4722">
        <f>K4722/LCOH!$C$18</f>
        <v>1</v>
      </c>
      <c r="N4722">
        <f>K4722/LCOH!$C$34</f>
        <v>28.901734104046245</v>
      </c>
    </row>
    <row r="4723" spans="1:14" x14ac:dyDescent="0.35">
      <c r="A4723">
        <f>'Profilo fotovoltaico'!B4725*LCOH!$C$20</f>
        <v>72</v>
      </c>
      <c r="B4723">
        <f>'Profilo eolico'!B4725*LCOH!$C$21</f>
        <v>531.5</v>
      </c>
      <c r="C4723">
        <f>$P$35*'Profilo fotovoltaico'!B4725</f>
        <v>529.53207750878869</v>
      </c>
      <c r="D4723">
        <f>$Q$37*'Profilo eolico'!B4725</f>
        <v>3101.1084464333462</v>
      </c>
      <c r="E4723">
        <f>$P$39*'Profilo fotovoltaico'!B4725+'Approvvigionamento energia'!$Q$39*'Profilo eolico'!B4725</f>
        <v>2458.2143542022068</v>
      </c>
      <c r="F4723">
        <f>$P$41*'Profilo fotovoltaico'!B4725+'Approvvigionamento energia'!$Q$41*'Profilo eolico'!B4725</f>
        <v>1815.3202619710673</v>
      </c>
      <c r="G4723">
        <f>$P$43*'Profilo fotovoltaico'!B4725+'Approvvigionamento energia'!$Q$43*'Profilo eolico'!B4725</f>
        <v>1172.4261697399281</v>
      </c>
      <c r="H4723">
        <f t="shared" si="146"/>
        <v>1138.4335154826958</v>
      </c>
      <c r="I4723">
        <f>IF(LCOH!$C$28=Menu!$A$1,'Approvvigionamento energia'!C4723,0)+IF(LCOH!$C$28=Menu!$A$2,'Approvvigionamento energia'!D4723,0)+IF(LCOH!$C$28=Menu!$A$3,'Approvvigionamento energia'!E4723,0)+IF(LCOH!$C$28=Menu!$A$4,'Approvvigionamento energia'!F4723,0)+IF(LCOH!$C$28=Menu!$A$5,'Approvvigionamento energia'!G4723,0)+IF(LCOH!$C$28=Menu!$A$6,'Approvvigionamento energia'!H4723,0)</f>
        <v>1815.3202619710673</v>
      </c>
      <c r="J4723">
        <f>'Approvvigionamento energia'!A4723+'Approvvigionamento energia'!B4723+'Approvvigionamento energia'!I4723</f>
        <v>2418.8202619710673</v>
      </c>
      <c r="K4723">
        <f>IF(MIN(LCOH!$C$18,J4723)&gt;=$P$48*LCOH!$C$18, MIN(LCOH!$C$18,J4723),0)</f>
        <v>1500</v>
      </c>
      <c r="L4723">
        <f t="shared" si="147"/>
        <v>918.82026197106734</v>
      </c>
      <c r="M4723">
        <f>K4723/LCOH!$C$18</f>
        <v>1</v>
      </c>
      <c r="N4723">
        <f>K4723/LCOH!$C$34</f>
        <v>28.901734104046245</v>
      </c>
    </row>
    <row r="4724" spans="1:14" x14ac:dyDescent="0.35">
      <c r="A4724">
        <f>'Profilo fotovoltaico'!B4726*LCOH!$C$20</f>
        <v>9</v>
      </c>
      <c r="B4724">
        <f>'Profilo eolico'!B4726*LCOH!$C$21</f>
        <v>498.7</v>
      </c>
      <c r="C4724">
        <f>$P$35*'Profilo fotovoltaico'!B4726</f>
        <v>66.191509688598586</v>
      </c>
      <c r="D4724">
        <f>$Q$37*'Profilo eolico'!B4726</f>
        <v>2909.7324218933391</v>
      </c>
      <c r="E4724">
        <f>$P$39*'Profilo fotovoltaico'!B4726+'Approvvigionamento energia'!$Q$39*'Profilo eolico'!B4726</f>
        <v>2198.847193842154</v>
      </c>
      <c r="F4724">
        <f>$P$41*'Profilo fotovoltaico'!B4726+'Approvvigionamento energia'!$Q$41*'Profilo eolico'!B4726</f>
        <v>1487.9619657909689</v>
      </c>
      <c r="G4724">
        <f>$P$43*'Profilo fotovoltaico'!B4726+'Approvvigionamento energia'!$Q$43*'Profilo eolico'!B4726</f>
        <v>777.07673773978365</v>
      </c>
      <c r="H4724">
        <f t="shared" si="146"/>
        <v>1138.4335154826958</v>
      </c>
      <c r="I4724">
        <f>IF(LCOH!$C$28=Menu!$A$1,'Approvvigionamento energia'!C4724,0)+IF(LCOH!$C$28=Menu!$A$2,'Approvvigionamento energia'!D4724,0)+IF(LCOH!$C$28=Menu!$A$3,'Approvvigionamento energia'!E4724,0)+IF(LCOH!$C$28=Menu!$A$4,'Approvvigionamento energia'!F4724,0)+IF(LCOH!$C$28=Menu!$A$5,'Approvvigionamento energia'!G4724,0)+IF(LCOH!$C$28=Menu!$A$6,'Approvvigionamento energia'!H4724,0)</f>
        <v>1487.9619657909689</v>
      </c>
      <c r="J4724">
        <f>'Approvvigionamento energia'!A4724+'Approvvigionamento energia'!B4724+'Approvvigionamento energia'!I4724</f>
        <v>1995.6619657909689</v>
      </c>
      <c r="K4724">
        <f>IF(MIN(LCOH!$C$18,J4724)&gt;=$P$48*LCOH!$C$18, MIN(LCOH!$C$18,J4724),0)</f>
        <v>1500</v>
      </c>
      <c r="L4724">
        <f t="shared" si="147"/>
        <v>495.66196579096891</v>
      </c>
      <c r="M4724">
        <f>K4724/LCOH!$C$18</f>
        <v>1</v>
      </c>
      <c r="N4724">
        <f>K4724/LCOH!$C$34</f>
        <v>28.901734104046245</v>
      </c>
    </row>
    <row r="4725" spans="1:14" x14ac:dyDescent="0.35">
      <c r="A4725">
        <f>'Profilo fotovoltaico'!B4727*LCOH!$C$20</f>
        <v>0</v>
      </c>
      <c r="B4725">
        <f>'Profilo eolico'!B4727*LCOH!$C$21</f>
        <v>497.2</v>
      </c>
      <c r="C4725">
        <f>$P$35*'Profilo fotovoltaico'!B4727</f>
        <v>0</v>
      </c>
      <c r="D4725">
        <f>$Q$37*'Profilo eolico'!B4727</f>
        <v>2900.9804695515704</v>
      </c>
      <c r="E4725">
        <f>$P$39*'Profilo fotovoltaico'!B4727+'Approvvigionamento energia'!$Q$39*'Profilo eolico'!B4727</f>
        <v>2175.7353521636778</v>
      </c>
      <c r="F4725">
        <f>$P$41*'Profilo fotovoltaico'!B4727+'Approvvigionamento energia'!$Q$41*'Profilo eolico'!B4727</f>
        <v>1450.4902347757852</v>
      </c>
      <c r="G4725">
        <f>$P$43*'Profilo fotovoltaico'!B4727+'Approvvigionamento energia'!$Q$43*'Profilo eolico'!B4727</f>
        <v>725.24511738789261</v>
      </c>
      <c r="H4725">
        <f t="shared" si="146"/>
        <v>1138.4335154826958</v>
      </c>
      <c r="I4725">
        <f>IF(LCOH!$C$28=Menu!$A$1,'Approvvigionamento energia'!C4725,0)+IF(LCOH!$C$28=Menu!$A$2,'Approvvigionamento energia'!D4725,0)+IF(LCOH!$C$28=Menu!$A$3,'Approvvigionamento energia'!E4725,0)+IF(LCOH!$C$28=Menu!$A$4,'Approvvigionamento energia'!F4725,0)+IF(LCOH!$C$28=Menu!$A$5,'Approvvigionamento energia'!G4725,0)+IF(LCOH!$C$28=Menu!$A$6,'Approvvigionamento energia'!H4725,0)</f>
        <v>1450.4902347757852</v>
      </c>
      <c r="J4725">
        <f>'Approvvigionamento energia'!A4725+'Approvvigionamento energia'!B4725+'Approvvigionamento energia'!I4725</f>
        <v>1947.6902347757853</v>
      </c>
      <c r="K4725">
        <f>IF(MIN(LCOH!$C$18,J4725)&gt;=$P$48*LCOH!$C$18, MIN(LCOH!$C$18,J4725),0)</f>
        <v>1500</v>
      </c>
      <c r="L4725">
        <f t="shared" si="147"/>
        <v>447.69023477578526</v>
      </c>
      <c r="M4725">
        <f>K4725/LCOH!$C$18</f>
        <v>1</v>
      </c>
      <c r="N4725">
        <f>K4725/LCOH!$C$34</f>
        <v>28.901734104046245</v>
      </c>
    </row>
    <row r="4726" spans="1:14" x14ac:dyDescent="0.35">
      <c r="A4726">
        <f>'Profilo fotovoltaico'!B4728*LCOH!$C$20</f>
        <v>0</v>
      </c>
      <c r="B4726">
        <f>'Profilo eolico'!B4728*LCOH!$C$21</f>
        <v>511.90000000000003</v>
      </c>
      <c r="C4726">
        <f>$P$35*'Profilo fotovoltaico'!B4728</f>
        <v>0</v>
      </c>
      <c r="D4726">
        <f>$Q$37*'Profilo eolico'!B4728</f>
        <v>2986.7496025009032</v>
      </c>
      <c r="E4726">
        <f>$P$39*'Profilo fotovoltaico'!B4728+'Approvvigionamento energia'!$Q$39*'Profilo eolico'!B4728</f>
        <v>2240.0622018756771</v>
      </c>
      <c r="F4726">
        <f>$P$41*'Profilo fotovoltaico'!B4728+'Approvvigionamento energia'!$Q$41*'Profilo eolico'!B4728</f>
        <v>1493.3748012504516</v>
      </c>
      <c r="G4726">
        <f>$P$43*'Profilo fotovoltaico'!B4728+'Approvvigionamento energia'!$Q$43*'Profilo eolico'!B4728</f>
        <v>746.68740062522579</v>
      </c>
      <c r="H4726">
        <f t="shared" si="146"/>
        <v>1138.4335154826958</v>
      </c>
      <c r="I4726">
        <f>IF(LCOH!$C$28=Menu!$A$1,'Approvvigionamento energia'!C4726,0)+IF(LCOH!$C$28=Menu!$A$2,'Approvvigionamento energia'!D4726,0)+IF(LCOH!$C$28=Menu!$A$3,'Approvvigionamento energia'!E4726,0)+IF(LCOH!$C$28=Menu!$A$4,'Approvvigionamento energia'!F4726,0)+IF(LCOH!$C$28=Menu!$A$5,'Approvvigionamento energia'!G4726,0)+IF(LCOH!$C$28=Menu!$A$6,'Approvvigionamento energia'!H4726,0)</f>
        <v>1493.3748012504516</v>
      </c>
      <c r="J4726">
        <f>'Approvvigionamento energia'!A4726+'Approvvigionamento energia'!B4726+'Approvvigionamento energia'!I4726</f>
        <v>2005.2748012504517</v>
      </c>
      <c r="K4726">
        <f>IF(MIN(LCOH!$C$18,J4726)&gt;=$P$48*LCOH!$C$18, MIN(LCOH!$C$18,J4726),0)</f>
        <v>1500</v>
      </c>
      <c r="L4726">
        <f t="shared" si="147"/>
        <v>505.27480125045167</v>
      </c>
      <c r="M4726">
        <f>K4726/LCOH!$C$18</f>
        <v>1</v>
      </c>
      <c r="N4726">
        <f>K4726/LCOH!$C$34</f>
        <v>28.901734104046245</v>
      </c>
    </row>
    <row r="4727" spans="1:14" x14ac:dyDescent="0.35">
      <c r="A4727">
        <f>'Profilo fotovoltaico'!B4729*LCOH!$C$20</f>
        <v>0</v>
      </c>
      <c r="B4727">
        <f>'Profilo eolico'!B4729*LCOH!$C$21</f>
        <v>529.20000000000005</v>
      </c>
      <c r="C4727">
        <f>$P$35*'Profilo fotovoltaico'!B4729</f>
        <v>0</v>
      </c>
      <c r="D4727">
        <f>$Q$37*'Profilo eolico'!B4729</f>
        <v>3087.6887861759678</v>
      </c>
      <c r="E4727">
        <f>$P$39*'Profilo fotovoltaico'!B4729+'Approvvigionamento energia'!$Q$39*'Profilo eolico'!B4729</f>
        <v>2315.7665896319759</v>
      </c>
      <c r="F4727">
        <f>$P$41*'Profilo fotovoltaico'!B4729+'Approvvigionamento energia'!$Q$41*'Profilo eolico'!B4729</f>
        <v>1543.8443930879839</v>
      </c>
      <c r="G4727">
        <f>$P$43*'Profilo fotovoltaico'!B4729+'Approvvigionamento energia'!$Q$43*'Profilo eolico'!B4729</f>
        <v>771.92219654399196</v>
      </c>
      <c r="H4727">
        <f t="shared" si="146"/>
        <v>1138.4335154826958</v>
      </c>
      <c r="I4727">
        <f>IF(LCOH!$C$28=Menu!$A$1,'Approvvigionamento energia'!C4727,0)+IF(LCOH!$C$28=Menu!$A$2,'Approvvigionamento energia'!D4727,0)+IF(LCOH!$C$28=Menu!$A$3,'Approvvigionamento energia'!E4727,0)+IF(LCOH!$C$28=Menu!$A$4,'Approvvigionamento energia'!F4727,0)+IF(LCOH!$C$28=Menu!$A$5,'Approvvigionamento energia'!G4727,0)+IF(LCOH!$C$28=Menu!$A$6,'Approvvigionamento energia'!H4727,0)</f>
        <v>1543.8443930879839</v>
      </c>
      <c r="J4727">
        <f>'Approvvigionamento energia'!A4727+'Approvvigionamento energia'!B4727+'Approvvigionamento energia'!I4727</f>
        <v>2073.0443930879837</v>
      </c>
      <c r="K4727">
        <f>IF(MIN(LCOH!$C$18,J4727)&gt;=$P$48*LCOH!$C$18, MIN(LCOH!$C$18,J4727),0)</f>
        <v>1500</v>
      </c>
      <c r="L4727">
        <f t="shared" si="147"/>
        <v>573.04439308798374</v>
      </c>
      <c r="M4727">
        <f>K4727/LCOH!$C$18</f>
        <v>1</v>
      </c>
      <c r="N4727">
        <f>K4727/LCOH!$C$34</f>
        <v>28.901734104046245</v>
      </c>
    </row>
    <row r="4728" spans="1:14" x14ac:dyDescent="0.35">
      <c r="A4728">
        <f>'Profilo fotovoltaico'!B4730*LCOH!$C$20</f>
        <v>0</v>
      </c>
      <c r="B4728">
        <f>'Profilo eolico'!B4730*LCOH!$C$21</f>
        <v>528.59999999999991</v>
      </c>
      <c r="C4728">
        <f>$P$35*'Profilo fotovoltaico'!B4730</f>
        <v>0</v>
      </c>
      <c r="D4728">
        <f>$Q$37*'Profilo eolico'!B4730</f>
        <v>3084.1880052392603</v>
      </c>
      <c r="E4728">
        <f>$P$39*'Profilo fotovoltaico'!B4730+'Approvvigionamento energia'!$Q$39*'Profilo eolico'!B4730</f>
        <v>2313.1410039294451</v>
      </c>
      <c r="F4728">
        <f>$P$41*'Profilo fotovoltaico'!B4730+'Approvvigionamento energia'!$Q$41*'Profilo eolico'!B4730</f>
        <v>1542.0940026196301</v>
      </c>
      <c r="G4728">
        <f>$P$43*'Profilo fotovoltaico'!B4730+'Approvvigionamento energia'!$Q$43*'Profilo eolico'!B4730</f>
        <v>771.04700130981507</v>
      </c>
      <c r="H4728">
        <f t="shared" si="146"/>
        <v>1138.4335154826958</v>
      </c>
      <c r="I4728">
        <f>IF(LCOH!$C$28=Menu!$A$1,'Approvvigionamento energia'!C4728,0)+IF(LCOH!$C$28=Menu!$A$2,'Approvvigionamento energia'!D4728,0)+IF(LCOH!$C$28=Menu!$A$3,'Approvvigionamento energia'!E4728,0)+IF(LCOH!$C$28=Menu!$A$4,'Approvvigionamento energia'!F4728,0)+IF(LCOH!$C$28=Menu!$A$5,'Approvvigionamento energia'!G4728,0)+IF(LCOH!$C$28=Menu!$A$6,'Approvvigionamento energia'!H4728,0)</f>
        <v>1542.0940026196301</v>
      </c>
      <c r="J4728">
        <f>'Approvvigionamento energia'!A4728+'Approvvigionamento energia'!B4728+'Approvvigionamento energia'!I4728</f>
        <v>2070.6940026196298</v>
      </c>
      <c r="K4728">
        <f>IF(MIN(LCOH!$C$18,J4728)&gt;=$P$48*LCOH!$C$18, MIN(LCOH!$C$18,J4728),0)</f>
        <v>1500</v>
      </c>
      <c r="L4728">
        <f t="shared" si="147"/>
        <v>570.69400261962983</v>
      </c>
      <c r="M4728">
        <f>K4728/LCOH!$C$18</f>
        <v>1</v>
      </c>
      <c r="N4728">
        <f>K4728/LCOH!$C$34</f>
        <v>28.901734104046245</v>
      </c>
    </row>
    <row r="4729" spans="1:14" x14ac:dyDescent="0.35">
      <c r="A4729">
        <f>'Profilo fotovoltaico'!B4731*LCOH!$C$20</f>
        <v>0</v>
      </c>
      <c r="B4729">
        <f>'Profilo eolico'!B4731*LCOH!$C$21</f>
        <v>527.1</v>
      </c>
      <c r="C4729">
        <f>$P$35*'Profilo fotovoltaico'!B4731</f>
        <v>0</v>
      </c>
      <c r="D4729">
        <f>$Q$37*'Profilo eolico'!B4731</f>
        <v>3075.4360528974917</v>
      </c>
      <c r="E4729">
        <f>$P$39*'Profilo fotovoltaico'!B4731+'Approvvigionamento energia'!$Q$39*'Profilo eolico'!B4731</f>
        <v>2306.5770396731186</v>
      </c>
      <c r="F4729">
        <f>$P$41*'Profilo fotovoltaico'!B4731+'Approvvigionamento energia'!$Q$41*'Profilo eolico'!B4731</f>
        <v>1537.7180264487458</v>
      </c>
      <c r="G4729">
        <f>$P$43*'Profilo fotovoltaico'!B4731+'Approvvigionamento energia'!$Q$43*'Profilo eolico'!B4731</f>
        <v>768.85901322437292</v>
      </c>
      <c r="H4729">
        <f t="shared" si="146"/>
        <v>1138.4335154826958</v>
      </c>
      <c r="I4729">
        <f>IF(LCOH!$C$28=Menu!$A$1,'Approvvigionamento energia'!C4729,0)+IF(LCOH!$C$28=Menu!$A$2,'Approvvigionamento energia'!D4729,0)+IF(LCOH!$C$28=Menu!$A$3,'Approvvigionamento energia'!E4729,0)+IF(LCOH!$C$28=Menu!$A$4,'Approvvigionamento energia'!F4729,0)+IF(LCOH!$C$28=Menu!$A$5,'Approvvigionamento energia'!G4729,0)+IF(LCOH!$C$28=Menu!$A$6,'Approvvigionamento energia'!H4729,0)</f>
        <v>1537.7180264487458</v>
      </c>
      <c r="J4729">
        <f>'Approvvigionamento energia'!A4729+'Approvvigionamento energia'!B4729+'Approvvigionamento energia'!I4729</f>
        <v>2064.818026448746</v>
      </c>
      <c r="K4729">
        <f>IF(MIN(LCOH!$C$18,J4729)&gt;=$P$48*LCOH!$C$18, MIN(LCOH!$C$18,J4729),0)</f>
        <v>1500</v>
      </c>
      <c r="L4729">
        <f t="shared" si="147"/>
        <v>564.81802644874597</v>
      </c>
      <c r="M4729">
        <f>K4729/LCOH!$C$18</f>
        <v>1</v>
      </c>
      <c r="N4729">
        <f>K4729/LCOH!$C$34</f>
        <v>28.901734104046245</v>
      </c>
    </row>
    <row r="4730" spans="1:14" x14ac:dyDescent="0.35">
      <c r="A4730">
        <f>'Profilo fotovoltaico'!B4732*LCOH!$C$20</f>
        <v>0</v>
      </c>
      <c r="B4730">
        <f>'Profilo eolico'!B4732*LCOH!$C$21</f>
        <v>508.2</v>
      </c>
      <c r="C4730">
        <f>$P$35*'Profilo fotovoltaico'!B4732</f>
        <v>0</v>
      </c>
      <c r="D4730">
        <f>$Q$37*'Profilo eolico'!B4732</f>
        <v>2965.161453391207</v>
      </c>
      <c r="E4730">
        <f>$P$39*'Profilo fotovoltaico'!B4732+'Approvvigionamento energia'!$Q$39*'Profilo eolico'!B4732</f>
        <v>2223.8710900434053</v>
      </c>
      <c r="F4730">
        <f>$P$41*'Profilo fotovoltaico'!B4732+'Approvvigionamento energia'!$Q$41*'Profilo eolico'!B4732</f>
        <v>1482.5807266956035</v>
      </c>
      <c r="G4730">
        <f>$P$43*'Profilo fotovoltaico'!B4732+'Approvvigionamento energia'!$Q$43*'Profilo eolico'!B4732</f>
        <v>741.29036334780176</v>
      </c>
      <c r="H4730">
        <f t="shared" si="146"/>
        <v>1138.4335154826958</v>
      </c>
      <c r="I4730">
        <f>IF(LCOH!$C$28=Menu!$A$1,'Approvvigionamento energia'!C4730,0)+IF(LCOH!$C$28=Menu!$A$2,'Approvvigionamento energia'!D4730,0)+IF(LCOH!$C$28=Menu!$A$3,'Approvvigionamento energia'!E4730,0)+IF(LCOH!$C$28=Menu!$A$4,'Approvvigionamento energia'!F4730,0)+IF(LCOH!$C$28=Menu!$A$5,'Approvvigionamento energia'!G4730,0)+IF(LCOH!$C$28=Menu!$A$6,'Approvvigionamento energia'!H4730,0)</f>
        <v>1482.5807266956035</v>
      </c>
      <c r="J4730">
        <f>'Approvvigionamento energia'!A4730+'Approvvigionamento energia'!B4730+'Approvvigionamento energia'!I4730</f>
        <v>1990.7807266956036</v>
      </c>
      <c r="K4730">
        <f>IF(MIN(LCOH!$C$18,J4730)&gt;=$P$48*LCOH!$C$18, MIN(LCOH!$C$18,J4730),0)</f>
        <v>1500</v>
      </c>
      <c r="L4730">
        <f t="shared" si="147"/>
        <v>490.78072669560356</v>
      </c>
      <c r="M4730">
        <f>K4730/LCOH!$C$18</f>
        <v>1</v>
      </c>
      <c r="N4730">
        <f>K4730/LCOH!$C$34</f>
        <v>28.901734104046245</v>
      </c>
    </row>
    <row r="4731" spans="1:14" x14ac:dyDescent="0.35">
      <c r="A4731">
        <f>'Profilo fotovoltaico'!B4733*LCOH!$C$20</f>
        <v>0</v>
      </c>
      <c r="B4731">
        <f>'Profilo eolico'!B4733*LCOH!$C$21</f>
        <v>485.20000000000005</v>
      </c>
      <c r="C4731">
        <f>$P$35*'Profilo fotovoltaico'!B4733</f>
        <v>0</v>
      </c>
      <c r="D4731">
        <f>$Q$37*'Profilo eolico'!B4733</f>
        <v>2830.9648508174218</v>
      </c>
      <c r="E4731">
        <f>$P$39*'Profilo fotovoltaico'!B4733+'Approvvigionamento energia'!$Q$39*'Profilo eolico'!B4733</f>
        <v>2123.2236381130665</v>
      </c>
      <c r="F4731">
        <f>$P$41*'Profilo fotovoltaico'!B4733+'Approvvigionamento energia'!$Q$41*'Profilo eolico'!B4733</f>
        <v>1415.4824254087109</v>
      </c>
      <c r="G4731">
        <f>$P$43*'Profilo fotovoltaico'!B4733+'Approvvigionamento energia'!$Q$43*'Profilo eolico'!B4733</f>
        <v>707.74121270435546</v>
      </c>
      <c r="H4731">
        <f t="shared" si="146"/>
        <v>1138.4335154826958</v>
      </c>
      <c r="I4731">
        <f>IF(LCOH!$C$28=Menu!$A$1,'Approvvigionamento energia'!C4731,0)+IF(LCOH!$C$28=Menu!$A$2,'Approvvigionamento energia'!D4731,0)+IF(LCOH!$C$28=Menu!$A$3,'Approvvigionamento energia'!E4731,0)+IF(LCOH!$C$28=Menu!$A$4,'Approvvigionamento energia'!F4731,0)+IF(LCOH!$C$28=Menu!$A$5,'Approvvigionamento energia'!G4731,0)+IF(LCOH!$C$28=Menu!$A$6,'Approvvigionamento energia'!H4731,0)</f>
        <v>1415.4824254087109</v>
      </c>
      <c r="J4731">
        <f>'Approvvigionamento energia'!A4731+'Approvvigionamento energia'!B4731+'Approvvigionamento energia'!I4731</f>
        <v>1900.682425408711</v>
      </c>
      <c r="K4731">
        <f>IF(MIN(LCOH!$C$18,J4731)&gt;=$P$48*LCOH!$C$18, MIN(LCOH!$C$18,J4731),0)</f>
        <v>1500</v>
      </c>
      <c r="L4731">
        <f t="shared" si="147"/>
        <v>400.68242540871097</v>
      </c>
      <c r="M4731">
        <f>K4731/LCOH!$C$18</f>
        <v>1</v>
      </c>
      <c r="N4731">
        <f>K4731/LCOH!$C$34</f>
        <v>28.901734104046245</v>
      </c>
    </row>
    <row r="4732" spans="1:14" x14ac:dyDescent="0.35">
      <c r="A4732">
        <f>'Profilo fotovoltaico'!B4734*LCOH!$C$20</f>
        <v>0</v>
      </c>
      <c r="B4732">
        <f>'Profilo eolico'!B4734*LCOH!$C$21</f>
        <v>463.4</v>
      </c>
      <c r="C4732">
        <f>$P$35*'Profilo fotovoltaico'!B4734</f>
        <v>0</v>
      </c>
      <c r="D4732">
        <f>$Q$37*'Profilo eolico'!B4734</f>
        <v>2703.7698101170513</v>
      </c>
      <c r="E4732">
        <f>$P$39*'Profilo fotovoltaico'!B4734+'Approvvigionamento energia'!$Q$39*'Profilo eolico'!B4734</f>
        <v>2027.8273575877881</v>
      </c>
      <c r="F4732">
        <f>$P$41*'Profilo fotovoltaico'!B4734+'Approvvigionamento energia'!$Q$41*'Profilo eolico'!B4734</f>
        <v>1351.8849050585256</v>
      </c>
      <c r="G4732">
        <f>$P$43*'Profilo fotovoltaico'!B4734+'Approvvigionamento energia'!$Q$43*'Profilo eolico'!B4734</f>
        <v>675.94245252926282</v>
      </c>
      <c r="H4732">
        <f t="shared" si="146"/>
        <v>1138.4335154826958</v>
      </c>
      <c r="I4732">
        <f>IF(LCOH!$C$28=Menu!$A$1,'Approvvigionamento energia'!C4732,0)+IF(LCOH!$C$28=Menu!$A$2,'Approvvigionamento energia'!D4732,0)+IF(LCOH!$C$28=Menu!$A$3,'Approvvigionamento energia'!E4732,0)+IF(LCOH!$C$28=Menu!$A$4,'Approvvigionamento energia'!F4732,0)+IF(LCOH!$C$28=Menu!$A$5,'Approvvigionamento energia'!G4732,0)+IF(LCOH!$C$28=Menu!$A$6,'Approvvigionamento energia'!H4732,0)</f>
        <v>1351.8849050585256</v>
      </c>
      <c r="J4732">
        <f>'Approvvigionamento energia'!A4732+'Approvvigionamento energia'!B4732+'Approvvigionamento energia'!I4732</f>
        <v>1815.2849050585255</v>
      </c>
      <c r="K4732">
        <f>IF(MIN(LCOH!$C$18,J4732)&gt;=$P$48*LCOH!$C$18, MIN(LCOH!$C$18,J4732),0)</f>
        <v>1500</v>
      </c>
      <c r="L4732">
        <f t="shared" si="147"/>
        <v>315.28490505852551</v>
      </c>
      <c r="M4732">
        <f>K4732/LCOH!$C$18</f>
        <v>1</v>
      </c>
      <c r="N4732">
        <f>K4732/LCOH!$C$34</f>
        <v>28.901734104046245</v>
      </c>
    </row>
    <row r="4733" spans="1:14" x14ac:dyDescent="0.35">
      <c r="A4733">
        <f>'Profilo fotovoltaico'!B4735*LCOH!$C$20</f>
        <v>0</v>
      </c>
      <c r="B4733">
        <f>'Profilo eolico'!B4735*LCOH!$C$21</f>
        <v>430.8</v>
      </c>
      <c r="C4733">
        <f>$P$35*'Profilo fotovoltaico'!B4735</f>
        <v>0</v>
      </c>
      <c r="D4733">
        <f>$Q$37*'Profilo eolico'!B4735</f>
        <v>2513.5607125559468</v>
      </c>
      <c r="E4733">
        <f>$P$39*'Profilo fotovoltaico'!B4735+'Approvvigionamento energia'!$Q$39*'Profilo eolico'!B4735</f>
        <v>1885.17053441696</v>
      </c>
      <c r="F4733">
        <f>$P$41*'Profilo fotovoltaico'!B4735+'Approvvigionamento energia'!$Q$41*'Profilo eolico'!B4735</f>
        <v>1256.7803562779734</v>
      </c>
      <c r="G4733">
        <f>$P$43*'Profilo fotovoltaico'!B4735+'Approvvigionamento energia'!$Q$43*'Profilo eolico'!B4735</f>
        <v>628.3901781389867</v>
      </c>
      <c r="H4733">
        <f t="shared" si="146"/>
        <v>1138.4335154826958</v>
      </c>
      <c r="I4733">
        <f>IF(LCOH!$C$28=Menu!$A$1,'Approvvigionamento energia'!C4733,0)+IF(LCOH!$C$28=Menu!$A$2,'Approvvigionamento energia'!D4733,0)+IF(LCOH!$C$28=Menu!$A$3,'Approvvigionamento energia'!E4733,0)+IF(LCOH!$C$28=Menu!$A$4,'Approvvigionamento energia'!F4733,0)+IF(LCOH!$C$28=Menu!$A$5,'Approvvigionamento energia'!G4733,0)+IF(LCOH!$C$28=Menu!$A$6,'Approvvigionamento energia'!H4733,0)</f>
        <v>1256.7803562779734</v>
      </c>
      <c r="J4733">
        <f>'Approvvigionamento energia'!A4733+'Approvvigionamento energia'!B4733+'Approvvigionamento energia'!I4733</f>
        <v>1687.5803562779734</v>
      </c>
      <c r="K4733">
        <f>IF(MIN(LCOH!$C$18,J4733)&gt;=$P$48*LCOH!$C$18, MIN(LCOH!$C$18,J4733),0)</f>
        <v>1500</v>
      </c>
      <c r="L4733">
        <f t="shared" si="147"/>
        <v>187.58035627797335</v>
      </c>
      <c r="M4733">
        <f>K4733/LCOH!$C$18</f>
        <v>1</v>
      </c>
      <c r="N4733">
        <f>K4733/LCOH!$C$34</f>
        <v>28.901734104046245</v>
      </c>
    </row>
    <row r="4734" spans="1:14" x14ac:dyDescent="0.35">
      <c r="A4734">
        <f>'Profilo fotovoltaico'!B4736*LCOH!$C$20</f>
        <v>37</v>
      </c>
      <c r="B4734">
        <f>'Profilo eolico'!B4736*LCOH!$C$21</f>
        <v>387</v>
      </c>
      <c r="C4734">
        <f>$P$35*'Profilo fotovoltaico'!B4736</f>
        <v>272.12065094201637</v>
      </c>
      <c r="D4734">
        <f>$Q$37*'Profilo eolico'!B4736</f>
        <v>2258.003704176303</v>
      </c>
      <c r="E4734">
        <f>$P$39*'Profilo fotovoltaico'!B4736+'Approvvigionamento energia'!$Q$39*'Profilo eolico'!B4736</f>
        <v>1761.5329408677312</v>
      </c>
      <c r="F4734">
        <f>$P$41*'Profilo fotovoltaico'!B4736+'Approvvigionamento energia'!$Q$41*'Profilo eolico'!B4736</f>
        <v>1265.0621775591596</v>
      </c>
      <c r="G4734">
        <f>$P$43*'Profilo fotovoltaico'!B4736+'Approvvigionamento energia'!$Q$43*'Profilo eolico'!B4736</f>
        <v>768.59141425058806</v>
      </c>
      <c r="H4734">
        <f t="shared" si="146"/>
        <v>1138.4335154826958</v>
      </c>
      <c r="I4734">
        <f>IF(LCOH!$C$28=Menu!$A$1,'Approvvigionamento energia'!C4734,0)+IF(LCOH!$C$28=Menu!$A$2,'Approvvigionamento energia'!D4734,0)+IF(LCOH!$C$28=Menu!$A$3,'Approvvigionamento energia'!E4734,0)+IF(LCOH!$C$28=Menu!$A$4,'Approvvigionamento energia'!F4734,0)+IF(LCOH!$C$28=Menu!$A$5,'Approvvigionamento energia'!G4734,0)+IF(LCOH!$C$28=Menu!$A$6,'Approvvigionamento energia'!H4734,0)</f>
        <v>1265.0621775591596</v>
      </c>
      <c r="J4734">
        <f>'Approvvigionamento energia'!A4734+'Approvvigionamento energia'!B4734+'Approvvigionamento energia'!I4734</f>
        <v>1689.0621775591596</v>
      </c>
      <c r="K4734">
        <f>IF(MIN(LCOH!$C$18,J4734)&gt;=$P$48*LCOH!$C$18, MIN(LCOH!$C$18,J4734),0)</f>
        <v>1500</v>
      </c>
      <c r="L4734">
        <f t="shared" si="147"/>
        <v>189.06217755915964</v>
      </c>
      <c r="M4734">
        <f>K4734/LCOH!$C$18</f>
        <v>1</v>
      </c>
      <c r="N4734">
        <f>K4734/LCOH!$C$34</f>
        <v>28.901734104046245</v>
      </c>
    </row>
    <row r="4735" spans="1:14" x14ac:dyDescent="0.35">
      <c r="A4735">
        <f>'Profilo fotovoltaico'!B4737*LCOH!$C$20</f>
        <v>131</v>
      </c>
      <c r="B4735">
        <f>'Profilo eolico'!B4737*LCOH!$C$21</f>
        <v>404.4</v>
      </c>
      <c r="C4735">
        <f>$P$35*'Profilo fotovoltaico'!B4737</f>
        <v>963.45419657849061</v>
      </c>
      <c r="D4735">
        <f>$Q$37*'Profilo eolico'!B4737</f>
        <v>2359.526351340819</v>
      </c>
      <c r="E4735">
        <f>$P$39*'Profilo fotovoltaico'!B4737+'Approvvigionamento energia'!$Q$39*'Profilo eolico'!B4737</f>
        <v>2010.5083126502368</v>
      </c>
      <c r="F4735">
        <f>$P$41*'Profilo fotovoltaico'!B4737+'Approvvigionamento energia'!$Q$41*'Profilo eolico'!B4737</f>
        <v>1661.4902739596548</v>
      </c>
      <c r="G4735">
        <f>$P$43*'Profilo fotovoltaico'!B4737+'Approvvigionamento energia'!$Q$43*'Profilo eolico'!B4737</f>
        <v>1312.4722352690728</v>
      </c>
      <c r="H4735">
        <f t="shared" si="146"/>
        <v>1138.4335154826958</v>
      </c>
      <c r="I4735">
        <f>IF(LCOH!$C$28=Menu!$A$1,'Approvvigionamento energia'!C4735,0)+IF(LCOH!$C$28=Menu!$A$2,'Approvvigionamento energia'!D4735,0)+IF(LCOH!$C$28=Menu!$A$3,'Approvvigionamento energia'!E4735,0)+IF(LCOH!$C$28=Menu!$A$4,'Approvvigionamento energia'!F4735,0)+IF(LCOH!$C$28=Menu!$A$5,'Approvvigionamento energia'!G4735,0)+IF(LCOH!$C$28=Menu!$A$6,'Approvvigionamento energia'!H4735,0)</f>
        <v>1661.4902739596548</v>
      </c>
      <c r="J4735">
        <f>'Approvvigionamento energia'!A4735+'Approvvigionamento energia'!B4735+'Approvvigionamento energia'!I4735</f>
        <v>2196.8902739596547</v>
      </c>
      <c r="K4735">
        <f>IF(MIN(LCOH!$C$18,J4735)&gt;=$P$48*LCOH!$C$18, MIN(LCOH!$C$18,J4735),0)</f>
        <v>1500</v>
      </c>
      <c r="L4735">
        <f t="shared" si="147"/>
        <v>696.89027395965468</v>
      </c>
      <c r="M4735">
        <f>K4735/LCOH!$C$18</f>
        <v>1</v>
      </c>
      <c r="N4735">
        <f>K4735/LCOH!$C$34</f>
        <v>28.901734104046245</v>
      </c>
    </row>
    <row r="4736" spans="1:14" x14ac:dyDescent="0.35">
      <c r="A4736">
        <f>'Profilo fotovoltaico'!B4738*LCOH!$C$20</f>
        <v>263</v>
      </c>
      <c r="B4736">
        <f>'Profilo eolico'!B4738*LCOH!$C$21</f>
        <v>426.3</v>
      </c>
      <c r="C4736">
        <f>$P$35*'Profilo fotovoltaico'!B4738</f>
        <v>1934.2630053446032</v>
      </c>
      <c r="D4736">
        <f>$Q$37*'Profilo eolico'!B4738</f>
        <v>2487.3048555306409</v>
      </c>
      <c r="E4736">
        <f>$P$39*'Profilo fotovoltaico'!B4738+'Approvvigionamento energia'!$Q$39*'Profilo eolico'!B4738</f>
        <v>2349.0443929841313</v>
      </c>
      <c r="F4736">
        <f>$P$41*'Profilo fotovoltaico'!B4738+'Approvvigionamento energia'!$Q$41*'Profilo eolico'!B4738</f>
        <v>2210.7839304376221</v>
      </c>
      <c r="G4736">
        <f>$P$43*'Profilo fotovoltaico'!B4738+'Approvvigionamento energia'!$Q$43*'Profilo eolico'!B4738</f>
        <v>2072.5234678911129</v>
      </c>
      <c r="H4736">
        <f t="shared" si="146"/>
        <v>1138.4335154826958</v>
      </c>
      <c r="I4736">
        <f>IF(LCOH!$C$28=Menu!$A$1,'Approvvigionamento energia'!C4736,0)+IF(LCOH!$C$28=Menu!$A$2,'Approvvigionamento energia'!D4736,0)+IF(LCOH!$C$28=Menu!$A$3,'Approvvigionamento energia'!E4736,0)+IF(LCOH!$C$28=Menu!$A$4,'Approvvigionamento energia'!F4736,0)+IF(LCOH!$C$28=Menu!$A$5,'Approvvigionamento energia'!G4736,0)+IF(LCOH!$C$28=Menu!$A$6,'Approvvigionamento energia'!H4736,0)</f>
        <v>2210.7839304376221</v>
      </c>
      <c r="J4736">
        <f>'Approvvigionamento energia'!A4736+'Approvvigionamento energia'!B4736+'Approvvigionamento energia'!I4736</f>
        <v>2900.0839304376223</v>
      </c>
      <c r="K4736">
        <f>IF(MIN(LCOH!$C$18,J4736)&gt;=$P$48*LCOH!$C$18, MIN(LCOH!$C$18,J4736),0)</f>
        <v>1500</v>
      </c>
      <c r="L4736">
        <f t="shared" si="147"/>
        <v>1400.0839304376223</v>
      </c>
      <c r="M4736">
        <f>K4736/LCOH!$C$18</f>
        <v>1</v>
      </c>
      <c r="N4736">
        <f>K4736/LCOH!$C$34</f>
        <v>28.901734104046245</v>
      </c>
    </row>
    <row r="4737" spans="1:14" x14ac:dyDescent="0.35">
      <c r="A4737">
        <f>'Profilo fotovoltaico'!B4739*LCOH!$C$20</f>
        <v>401</v>
      </c>
      <c r="B4737">
        <f>'Profilo eolico'!B4739*LCOH!$C$21</f>
        <v>428</v>
      </c>
      <c r="C4737">
        <f>$P$35*'Profilo fotovoltaico'!B4739</f>
        <v>2949.199487236448</v>
      </c>
      <c r="D4737">
        <f>$Q$37*'Profilo eolico'!B4739</f>
        <v>2497.2237348513117</v>
      </c>
      <c r="E4737">
        <f>$P$39*'Profilo fotovoltaico'!B4739+'Approvvigionamento energia'!$Q$39*'Profilo eolico'!B4739</f>
        <v>2610.2176729475959</v>
      </c>
      <c r="F4737">
        <f>$P$41*'Profilo fotovoltaico'!B4739+'Approvvigionamento energia'!$Q$41*'Profilo eolico'!B4739</f>
        <v>2723.2116110438801</v>
      </c>
      <c r="G4737">
        <f>$P$43*'Profilo fotovoltaico'!B4739+'Approvvigionamento energia'!$Q$43*'Profilo eolico'!B4739</f>
        <v>2836.2055491401643</v>
      </c>
      <c r="H4737">
        <f t="shared" si="146"/>
        <v>1138.4335154826958</v>
      </c>
      <c r="I4737">
        <f>IF(LCOH!$C$28=Menu!$A$1,'Approvvigionamento energia'!C4737,0)+IF(LCOH!$C$28=Menu!$A$2,'Approvvigionamento energia'!D4737,0)+IF(LCOH!$C$28=Menu!$A$3,'Approvvigionamento energia'!E4737,0)+IF(LCOH!$C$28=Menu!$A$4,'Approvvigionamento energia'!F4737,0)+IF(LCOH!$C$28=Menu!$A$5,'Approvvigionamento energia'!G4737,0)+IF(LCOH!$C$28=Menu!$A$6,'Approvvigionamento energia'!H4737,0)</f>
        <v>2723.2116110438801</v>
      </c>
      <c r="J4737">
        <f>'Approvvigionamento energia'!A4737+'Approvvigionamento energia'!B4737+'Approvvigionamento energia'!I4737</f>
        <v>3552.2116110438801</v>
      </c>
      <c r="K4737">
        <f>IF(MIN(LCOH!$C$18,J4737)&gt;=$P$48*LCOH!$C$18, MIN(LCOH!$C$18,J4737),0)</f>
        <v>1500</v>
      </c>
      <c r="L4737">
        <f t="shared" si="147"/>
        <v>2052.2116110438801</v>
      </c>
      <c r="M4737">
        <f>K4737/LCOH!$C$18</f>
        <v>1</v>
      </c>
      <c r="N4737">
        <f>K4737/LCOH!$C$34</f>
        <v>28.901734104046245</v>
      </c>
    </row>
    <row r="4738" spans="1:14" x14ac:dyDescent="0.35">
      <c r="A4738">
        <f>'Profilo fotovoltaico'!B4740*LCOH!$C$20</f>
        <v>512</v>
      </c>
      <c r="B4738">
        <f>'Profilo eolico'!B4740*LCOH!$C$21</f>
        <v>451.1</v>
      </c>
      <c r="C4738">
        <f>$P$35*'Profilo fotovoltaico'!B4740</f>
        <v>3765.5614400624972</v>
      </c>
      <c r="D4738">
        <f>$Q$37*'Profilo eolico'!B4740</f>
        <v>2632.0038009145487</v>
      </c>
      <c r="E4738">
        <f>$P$39*'Profilo fotovoltaico'!B4740+'Approvvigionamento energia'!$Q$39*'Profilo eolico'!B4740</f>
        <v>2915.3932107015357</v>
      </c>
      <c r="F4738">
        <f>$P$41*'Profilo fotovoltaico'!B4740+'Approvvigionamento energia'!$Q$41*'Profilo eolico'!B4740</f>
        <v>3198.7826204885232</v>
      </c>
      <c r="G4738">
        <f>$P$43*'Profilo fotovoltaico'!B4740+'Approvvigionamento energia'!$Q$43*'Profilo eolico'!B4740</f>
        <v>3482.1720302755102</v>
      </c>
      <c r="H4738">
        <f t="shared" ref="H4738:H4801" si="148">$P$45</f>
        <v>1138.4335154826958</v>
      </c>
      <c r="I4738">
        <f>IF(LCOH!$C$28=Menu!$A$1,'Approvvigionamento energia'!C4738,0)+IF(LCOH!$C$28=Menu!$A$2,'Approvvigionamento energia'!D4738,0)+IF(LCOH!$C$28=Menu!$A$3,'Approvvigionamento energia'!E4738,0)+IF(LCOH!$C$28=Menu!$A$4,'Approvvigionamento energia'!F4738,0)+IF(LCOH!$C$28=Menu!$A$5,'Approvvigionamento energia'!G4738,0)+IF(LCOH!$C$28=Menu!$A$6,'Approvvigionamento energia'!H4738,0)</f>
        <v>3198.7826204885232</v>
      </c>
      <c r="J4738">
        <f>'Approvvigionamento energia'!A4738+'Approvvigionamento energia'!B4738+'Approvvigionamento energia'!I4738</f>
        <v>4161.8826204885236</v>
      </c>
      <c r="K4738">
        <f>IF(MIN(LCOH!$C$18,J4738)&gt;=$P$48*LCOH!$C$18, MIN(LCOH!$C$18,J4738),0)</f>
        <v>1500</v>
      </c>
      <c r="L4738">
        <f t="shared" si="147"/>
        <v>2661.8826204885236</v>
      </c>
      <c r="M4738">
        <f>K4738/LCOH!$C$18</f>
        <v>1</v>
      </c>
      <c r="N4738">
        <f>K4738/LCOH!$C$34</f>
        <v>28.901734104046245</v>
      </c>
    </row>
    <row r="4739" spans="1:14" x14ac:dyDescent="0.35">
      <c r="A4739">
        <f>'Profilo fotovoltaico'!B4741*LCOH!$C$20</f>
        <v>588</v>
      </c>
      <c r="B4739">
        <f>'Profilo eolico'!B4741*LCOH!$C$21</f>
        <v>480.2</v>
      </c>
      <c r="C4739">
        <f>$P$35*'Profilo fotovoltaico'!B4741</f>
        <v>4324.5119663217738</v>
      </c>
      <c r="D4739">
        <f>$Q$37*'Profilo eolico'!B4741</f>
        <v>2801.7916763448598</v>
      </c>
      <c r="E4739">
        <f>$P$39*'Profilo fotovoltaico'!B4741+'Approvvigionamento energia'!$Q$39*'Profilo eolico'!B4741</f>
        <v>3182.4717488390884</v>
      </c>
      <c r="F4739">
        <f>$P$41*'Profilo fotovoltaico'!B4741+'Approvvigionamento energia'!$Q$41*'Profilo eolico'!B4741</f>
        <v>3563.1518213333165</v>
      </c>
      <c r="G4739">
        <f>$P$43*'Profilo fotovoltaico'!B4741+'Approvvigionamento energia'!$Q$43*'Profilo eolico'!B4741</f>
        <v>3943.8318938275456</v>
      </c>
      <c r="H4739">
        <f t="shared" si="148"/>
        <v>1138.4335154826958</v>
      </c>
      <c r="I4739">
        <f>IF(LCOH!$C$28=Menu!$A$1,'Approvvigionamento energia'!C4739,0)+IF(LCOH!$C$28=Menu!$A$2,'Approvvigionamento energia'!D4739,0)+IF(LCOH!$C$28=Menu!$A$3,'Approvvigionamento energia'!E4739,0)+IF(LCOH!$C$28=Menu!$A$4,'Approvvigionamento energia'!F4739,0)+IF(LCOH!$C$28=Menu!$A$5,'Approvvigionamento energia'!G4739,0)+IF(LCOH!$C$28=Menu!$A$6,'Approvvigionamento energia'!H4739,0)</f>
        <v>3563.1518213333165</v>
      </c>
      <c r="J4739">
        <f>'Approvvigionamento energia'!A4739+'Approvvigionamento energia'!B4739+'Approvvigionamento energia'!I4739</f>
        <v>4631.3518213333164</v>
      </c>
      <c r="K4739">
        <f>IF(MIN(LCOH!$C$18,J4739)&gt;=$P$48*LCOH!$C$18, MIN(LCOH!$C$18,J4739),0)</f>
        <v>1500</v>
      </c>
      <c r="L4739">
        <f t="shared" ref="L4739:L4802" si="149">J4739-K4739</f>
        <v>3131.3518213333164</v>
      </c>
      <c r="M4739">
        <f>K4739/LCOH!$C$18</f>
        <v>1</v>
      </c>
      <c r="N4739">
        <f>K4739/LCOH!$C$34</f>
        <v>28.901734104046245</v>
      </c>
    </row>
    <row r="4740" spans="1:14" x14ac:dyDescent="0.35">
      <c r="A4740">
        <f>'Profilo fotovoltaico'!B4742*LCOH!$C$20</f>
        <v>627</v>
      </c>
      <c r="B4740">
        <f>'Profilo eolico'!B4742*LCOH!$C$21</f>
        <v>503.09999999999997</v>
      </c>
      <c r="C4740">
        <f>$P$35*'Profilo fotovoltaico'!B4742</f>
        <v>4611.341841639035</v>
      </c>
      <c r="D4740">
        <f>$Q$37*'Profilo eolico'!B4742</f>
        <v>2935.4048154291941</v>
      </c>
      <c r="E4740">
        <f>$P$39*'Profilo fotovoltaico'!B4742+'Approvvigionamento energia'!$Q$39*'Profilo eolico'!B4742</f>
        <v>3354.3890719816536</v>
      </c>
      <c r="F4740">
        <f>$P$41*'Profilo fotovoltaico'!B4742+'Approvvigionamento energia'!$Q$41*'Profilo eolico'!B4742</f>
        <v>3773.3733285341145</v>
      </c>
      <c r="G4740">
        <f>$P$43*'Profilo fotovoltaico'!B4742+'Approvvigionamento energia'!$Q$43*'Profilo eolico'!B4742</f>
        <v>4192.3575850865745</v>
      </c>
      <c r="H4740">
        <f t="shared" si="148"/>
        <v>1138.4335154826958</v>
      </c>
      <c r="I4740">
        <f>IF(LCOH!$C$28=Menu!$A$1,'Approvvigionamento energia'!C4740,0)+IF(LCOH!$C$28=Menu!$A$2,'Approvvigionamento energia'!D4740,0)+IF(LCOH!$C$28=Menu!$A$3,'Approvvigionamento energia'!E4740,0)+IF(LCOH!$C$28=Menu!$A$4,'Approvvigionamento energia'!F4740,0)+IF(LCOH!$C$28=Menu!$A$5,'Approvvigionamento energia'!G4740,0)+IF(LCOH!$C$28=Menu!$A$6,'Approvvigionamento energia'!H4740,0)</f>
        <v>3773.3733285341145</v>
      </c>
      <c r="J4740">
        <f>'Approvvigionamento energia'!A4740+'Approvvigionamento energia'!B4740+'Approvvigionamento energia'!I4740</f>
        <v>4903.4733285341144</v>
      </c>
      <c r="K4740">
        <f>IF(MIN(LCOH!$C$18,J4740)&gt;=$P$48*LCOH!$C$18, MIN(LCOH!$C$18,J4740),0)</f>
        <v>1500</v>
      </c>
      <c r="L4740">
        <f t="shared" si="149"/>
        <v>3403.4733285341144</v>
      </c>
      <c r="M4740">
        <f>K4740/LCOH!$C$18</f>
        <v>1</v>
      </c>
      <c r="N4740">
        <f>K4740/LCOH!$C$34</f>
        <v>28.901734104046245</v>
      </c>
    </row>
    <row r="4741" spans="1:14" x14ac:dyDescent="0.35">
      <c r="A4741">
        <f>'Profilo fotovoltaico'!B4743*LCOH!$C$20</f>
        <v>639</v>
      </c>
      <c r="B4741">
        <f>'Profilo eolico'!B4743*LCOH!$C$21</f>
        <v>516.70000000000005</v>
      </c>
      <c r="C4741">
        <f>$P$35*'Profilo fotovoltaico'!B4743</f>
        <v>4699.5971878904993</v>
      </c>
      <c r="D4741">
        <f>$Q$37*'Profilo eolico'!B4743</f>
        <v>3014.7558499945631</v>
      </c>
      <c r="E4741">
        <f>$P$39*'Profilo fotovoltaico'!B4743+'Approvvigionamento energia'!$Q$39*'Profilo eolico'!B4743</f>
        <v>3435.966184468547</v>
      </c>
      <c r="F4741">
        <f>$P$41*'Profilo fotovoltaico'!B4743+'Approvvigionamento energia'!$Q$41*'Profilo eolico'!B4743</f>
        <v>3857.1765189425314</v>
      </c>
      <c r="G4741">
        <f>$P$43*'Profilo fotovoltaico'!B4743+'Approvvigionamento energia'!$Q$43*'Profilo eolico'!B4743</f>
        <v>4278.3868534165158</v>
      </c>
      <c r="H4741">
        <f t="shared" si="148"/>
        <v>1138.4335154826958</v>
      </c>
      <c r="I4741">
        <f>IF(LCOH!$C$28=Menu!$A$1,'Approvvigionamento energia'!C4741,0)+IF(LCOH!$C$28=Menu!$A$2,'Approvvigionamento energia'!D4741,0)+IF(LCOH!$C$28=Menu!$A$3,'Approvvigionamento energia'!E4741,0)+IF(LCOH!$C$28=Menu!$A$4,'Approvvigionamento energia'!F4741,0)+IF(LCOH!$C$28=Menu!$A$5,'Approvvigionamento energia'!G4741,0)+IF(LCOH!$C$28=Menu!$A$6,'Approvvigionamento energia'!H4741,0)</f>
        <v>3857.1765189425314</v>
      </c>
      <c r="J4741">
        <f>'Approvvigionamento energia'!A4741+'Approvvigionamento energia'!B4741+'Approvvigionamento energia'!I4741</f>
        <v>5012.8765189425312</v>
      </c>
      <c r="K4741">
        <f>IF(MIN(LCOH!$C$18,J4741)&gt;=$P$48*LCOH!$C$18, MIN(LCOH!$C$18,J4741),0)</f>
        <v>1500</v>
      </c>
      <c r="L4741">
        <f t="shared" si="149"/>
        <v>3512.8765189425312</v>
      </c>
      <c r="M4741">
        <f>K4741/LCOH!$C$18</f>
        <v>1</v>
      </c>
      <c r="N4741">
        <f>K4741/LCOH!$C$34</f>
        <v>28.901734104046245</v>
      </c>
    </row>
    <row r="4742" spans="1:14" x14ac:dyDescent="0.35">
      <c r="A4742">
        <f>'Profilo fotovoltaico'!B4744*LCOH!$C$20</f>
        <v>613</v>
      </c>
      <c r="B4742">
        <f>'Profilo eolico'!B4744*LCOH!$C$21</f>
        <v>516.9</v>
      </c>
      <c r="C4742">
        <f>$P$35*'Profilo fotovoltaico'!B4744</f>
        <v>4508.3772710123258</v>
      </c>
      <c r="D4742">
        <f>$Q$37*'Profilo eolico'!B4744</f>
        <v>3015.9227769734653</v>
      </c>
      <c r="E4742">
        <f>$P$39*'Profilo fotovoltaico'!B4744+'Approvvigionamento energia'!$Q$39*'Profilo eolico'!B4744</f>
        <v>3389.0364004831799</v>
      </c>
      <c r="F4742">
        <f>$P$41*'Profilo fotovoltaico'!B4744+'Approvvigionamento energia'!$Q$41*'Profilo eolico'!B4744</f>
        <v>3762.1500239928955</v>
      </c>
      <c r="G4742">
        <f>$P$43*'Profilo fotovoltaico'!B4744+'Approvvigionamento energia'!$Q$43*'Profilo eolico'!B4744</f>
        <v>4135.2636475026111</v>
      </c>
      <c r="H4742">
        <f t="shared" si="148"/>
        <v>1138.4335154826958</v>
      </c>
      <c r="I4742">
        <f>IF(LCOH!$C$28=Menu!$A$1,'Approvvigionamento energia'!C4742,0)+IF(LCOH!$C$28=Menu!$A$2,'Approvvigionamento energia'!D4742,0)+IF(LCOH!$C$28=Menu!$A$3,'Approvvigionamento energia'!E4742,0)+IF(LCOH!$C$28=Menu!$A$4,'Approvvigionamento energia'!F4742,0)+IF(LCOH!$C$28=Menu!$A$5,'Approvvigionamento energia'!G4742,0)+IF(LCOH!$C$28=Menu!$A$6,'Approvvigionamento energia'!H4742,0)</f>
        <v>3762.1500239928955</v>
      </c>
      <c r="J4742">
        <f>'Approvvigionamento energia'!A4742+'Approvvigionamento energia'!B4742+'Approvvigionamento energia'!I4742</f>
        <v>4892.0500239928951</v>
      </c>
      <c r="K4742">
        <f>IF(MIN(LCOH!$C$18,J4742)&gt;=$P$48*LCOH!$C$18, MIN(LCOH!$C$18,J4742),0)</f>
        <v>1500</v>
      </c>
      <c r="L4742">
        <f t="shared" si="149"/>
        <v>3392.0500239928951</v>
      </c>
      <c r="M4742">
        <f>K4742/LCOH!$C$18</f>
        <v>1</v>
      </c>
      <c r="N4742">
        <f>K4742/LCOH!$C$34</f>
        <v>28.901734104046245</v>
      </c>
    </row>
    <row r="4743" spans="1:14" x14ac:dyDescent="0.35">
      <c r="A4743">
        <f>'Profilo fotovoltaico'!B4745*LCOH!$C$20</f>
        <v>557</v>
      </c>
      <c r="B4743">
        <f>'Profilo eolico'!B4745*LCOH!$C$21</f>
        <v>505.90000000000003</v>
      </c>
      <c r="C4743">
        <f>$P$35*'Profilo fotovoltaico'!B4745</f>
        <v>4096.5189885054906</v>
      </c>
      <c r="D4743">
        <f>$Q$37*'Profilo eolico'!B4745</f>
        <v>2951.7417931338287</v>
      </c>
      <c r="E4743">
        <f>$P$39*'Profilo fotovoltaico'!B4745+'Approvvigionamento energia'!$Q$39*'Profilo eolico'!B4745</f>
        <v>3237.9360919767441</v>
      </c>
      <c r="F4743">
        <f>$P$41*'Profilo fotovoltaico'!B4745+'Approvvigionamento energia'!$Q$41*'Profilo eolico'!B4745</f>
        <v>3524.1303908196596</v>
      </c>
      <c r="G4743">
        <f>$P$43*'Profilo fotovoltaico'!B4745+'Approvvigionamento energia'!$Q$43*'Profilo eolico'!B4745</f>
        <v>3810.3246896625751</v>
      </c>
      <c r="H4743">
        <f t="shared" si="148"/>
        <v>1138.4335154826958</v>
      </c>
      <c r="I4743">
        <f>IF(LCOH!$C$28=Menu!$A$1,'Approvvigionamento energia'!C4743,0)+IF(LCOH!$C$28=Menu!$A$2,'Approvvigionamento energia'!D4743,0)+IF(LCOH!$C$28=Menu!$A$3,'Approvvigionamento energia'!E4743,0)+IF(LCOH!$C$28=Menu!$A$4,'Approvvigionamento energia'!F4743,0)+IF(LCOH!$C$28=Menu!$A$5,'Approvvigionamento energia'!G4743,0)+IF(LCOH!$C$28=Menu!$A$6,'Approvvigionamento energia'!H4743,0)</f>
        <v>3524.1303908196596</v>
      </c>
      <c r="J4743">
        <f>'Approvvigionamento energia'!A4743+'Approvvigionamento energia'!B4743+'Approvvigionamento energia'!I4743</f>
        <v>4587.0303908196602</v>
      </c>
      <c r="K4743">
        <f>IF(MIN(LCOH!$C$18,J4743)&gt;=$P$48*LCOH!$C$18, MIN(LCOH!$C$18,J4743),0)</f>
        <v>1500</v>
      </c>
      <c r="L4743">
        <f t="shared" si="149"/>
        <v>3087.0303908196602</v>
      </c>
      <c r="M4743">
        <f>K4743/LCOH!$C$18</f>
        <v>1</v>
      </c>
      <c r="N4743">
        <f>K4743/LCOH!$C$34</f>
        <v>28.901734104046245</v>
      </c>
    </row>
    <row r="4744" spans="1:14" x14ac:dyDescent="0.35">
      <c r="A4744">
        <f>'Profilo fotovoltaico'!B4746*LCOH!$C$20</f>
        <v>470</v>
      </c>
      <c r="B4744">
        <f>'Profilo eolico'!B4746*LCOH!$C$21</f>
        <v>487.8</v>
      </c>
      <c r="C4744">
        <f>$P$35*'Profilo fotovoltaico'!B4746</f>
        <v>3456.6677281823704</v>
      </c>
      <c r="D4744">
        <f>$Q$37*'Profilo eolico'!B4746</f>
        <v>2846.1349015431542</v>
      </c>
      <c r="E4744">
        <f>$P$39*'Profilo fotovoltaico'!B4746+'Approvvigionamento energia'!$Q$39*'Profilo eolico'!B4746</f>
        <v>2998.768108202958</v>
      </c>
      <c r="F4744">
        <f>$P$41*'Profilo fotovoltaico'!B4746+'Approvvigionamento energia'!$Q$41*'Profilo eolico'!B4746</f>
        <v>3151.4013148627623</v>
      </c>
      <c r="G4744">
        <f>$P$43*'Profilo fotovoltaico'!B4746+'Approvvigionamento energia'!$Q$43*'Profilo eolico'!B4746</f>
        <v>3304.0345215225661</v>
      </c>
      <c r="H4744">
        <f t="shared" si="148"/>
        <v>1138.4335154826958</v>
      </c>
      <c r="I4744">
        <f>IF(LCOH!$C$28=Menu!$A$1,'Approvvigionamento energia'!C4744,0)+IF(LCOH!$C$28=Menu!$A$2,'Approvvigionamento energia'!D4744,0)+IF(LCOH!$C$28=Menu!$A$3,'Approvvigionamento energia'!E4744,0)+IF(LCOH!$C$28=Menu!$A$4,'Approvvigionamento energia'!F4744,0)+IF(LCOH!$C$28=Menu!$A$5,'Approvvigionamento energia'!G4744,0)+IF(LCOH!$C$28=Menu!$A$6,'Approvvigionamento energia'!H4744,0)</f>
        <v>3151.4013148627623</v>
      </c>
      <c r="J4744">
        <f>'Approvvigionamento energia'!A4744+'Approvvigionamento energia'!B4744+'Approvvigionamento energia'!I4744</f>
        <v>4109.201314862762</v>
      </c>
      <c r="K4744">
        <f>IF(MIN(LCOH!$C$18,J4744)&gt;=$P$48*LCOH!$C$18, MIN(LCOH!$C$18,J4744),0)</f>
        <v>1500</v>
      </c>
      <c r="L4744">
        <f t="shared" si="149"/>
        <v>2609.201314862762</v>
      </c>
      <c r="M4744">
        <f>K4744/LCOH!$C$18</f>
        <v>1</v>
      </c>
      <c r="N4744">
        <f>K4744/LCOH!$C$34</f>
        <v>28.901734104046245</v>
      </c>
    </row>
    <row r="4745" spans="1:14" x14ac:dyDescent="0.35">
      <c r="A4745">
        <f>'Profilo fotovoltaico'!B4747*LCOH!$C$20</f>
        <v>349</v>
      </c>
      <c r="B4745">
        <f>'Profilo eolico'!B4747*LCOH!$C$21</f>
        <v>452.29999999999995</v>
      </c>
      <c r="C4745">
        <f>$P$35*'Profilo fotovoltaico'!B4747</f>
        <v>2566.7596534801005</v>
      </c>
      <c r="D4745">
        <f>$Q$37*'Profilo eolico'!B4747</f>
        <v>2639.0053627879633</v>
      </c>
      <c r="E4745">
        <f>$P$39*'Profilo fotovoltaico'!B4747+'Approvvigionamento energia'!$Q$39*'Profilo eolico'!B4747</f>
        <v>2620.9439354609976</v>
      </c>
      <c r="F4745">
        <f>$P$41*'Profilo fotovoltaico'!B4747+'Approvvigionamento energia'!$Q$41*'Profilo eolico'!B4747</f>
        <v>2602.8825081340319</v>
      </c>
      <c r="G4745">
        <f>$P$43*'Profilo fotovoltaico'!B4747+'Approvvigionamento energia'!$Q$43*'Profilo eolico'!B4747</f>
        <v>2584.8210808070662</v>
      </c>
      <c r="H4745">
        <f t="shared" si="148"/>
        <v>1138.4335154826958</v>
      </c>
      <c r="I4745">
        <f>IF(LCOH!$C$28=Menu!$A$1,'Approvvigionamento energia'!C4745,0)+IF(LCOH!$C$28=Menu!$A$2,'Approvvigionamento energia'!D4745,0)+IF(LCOH!$C$28=Menu!$A$3,'Approvvigionamento energia'!E4745,0)+IF(LCOH!$C$28=Menu!$A$4,'Approvvigionamento energia'!F4745,0)+IF(LCOH!$C$28=Menu!$A$5,'Approvvigionamento energia'!G4745,0)+IF(LCOH!$C$28=Menu!$A$6,'Approvvigionamento energia'!H4745,0)</f>
        <v>2602.8825081340319</v>
      </c>
      <c r="J4745">
        <f>'Approvvigionamento energia'!A4745+'Approvvigionamento energia'!B4745+'Approvvigionamento energia'!I4745</f>
        <v>3404.1825081340321</v>
      </c>
      <c r="K4745">
        <f>IF(MIN(LCOH!$C$18,J4745)&gt;=$P$48*LCOH!$C$18, MIN(LCOH!$C$18,J4745),0)</f>
        <v>1500</v>
      </c>
      <c r="L4745">
        <f t="shared" si="149"/>
        <v>1904.1825081340321</v>
      </c>
      <c r="M4745">
        <f>K4745/LCOH!$C$18</f>
        <v>1</v>
      </c>
      <c r="N4745">
        <f>K4745/LCOH!$C$34</f>
        <v>28.901734104046245</v>
      </c>
    </row>
    <row r="4746" spans="1:14" x14ac:dyDescent="0.35">
      <c r="A4746">
        <f>'Profilo fotovoltaico'!B4748*LCOH!$C$20</f>
        <v>211</v>
      </c>
      <c r="B4746">
        <f>'Profilo eolico'!B4748*LCOH!$C$21</f>
        <v>401.5</v>
      </c>
      <c r="C4746">
        <f>$P$35*'Profilo fotovoltaico'!B4748</f>
        <v>1551.8231715882557</v>
      </c>
      <c r="D4746">
        <f>$Q$37*'Profilo eolico'!B4748</f>
        <v>2342.6059101467331</v>
      </c>
      <c r="E4746">
        <f>$P$39*'Profilo fotovoltaico'!B4748+'Approvvigionamento energia'!$Q$39*'Profilo eolico'!B4748</f>
        <v>2144.9102255071139</v>
      </c>
      <c r="F4746">
        <f>$P$41*'Profilo fotovoltaico'!B4748+'Approvvigionamento energia'!$Q$41*'Profilo eolico'!B4748</f>
        <v>1947.2145408674944</v>
      </c>
      <c r="G4746">
        <f>$P$43*'Profilo fotovoltaico'!B4748+'Approvvigionamento energia'!$Q$43*'Profilo eolico'!B4748</f>
        <v>1749.5188562278749</v>
      </c>
      <c r="H4746">
        <f t="shared" si="148"/>
        <v>1138.4335154826958</v>
      </c>
      <c r="I4746">
        <f>IF(LCOH!$C$28=Menu!$A$1,'Approvvigionamento energia'!C4746,0)+IF(LCOH!$C$28=Menu!$A$2,'Approvvigionamento energia'!D4746,0)+IF(LCOH!$C$28=Menu!$A$3,'Approvvigionamento energia'!E4746,0)+IF(LCOH!$C$28=Menu!$A$4,'Approvvigionamento energia'!F4746,0)+IF(LCOH!$C$28=Menu!$A$5,'Approvvigionamento energia'!G4746,0)+IF(LCOH!$C$28=Menu!$A$6,'Approvvigionamento energia'!H4746,0)</f>
        <v>1947.2145408674944</v>
      </c>
      <c r="J4746">
        <f>'Approvvigionamento energia'!A4746+'Approvvigionamento energia'!B4746+'Approvvigionamento energia'!I4746</f>
        <v>2559.7145408674942</v>
      </c>
      <c r="K4746">
        <f>IF(MIN(LCOH!$C$18,J4746)&gt;=$P$48*LCOH!$C$18, MIN(LCOH!$C$18,J4746),0)</f>
        <v>1500</v>
      </c>
      <c r="L4746">
        <f t="shared" si="149"/>
        <v>1059.7145408674942</v>
      </c>
      <c r="M4746">
        <f>K4746/LCOH!$C$18</f>
        <v>1</v>
      </c>
      <c r="N4746">
        <f>K4746/LCOH!$C$34</f>
        <v>28.901734104046245</v>
      </c>
    </row>
    <row r="4747" spans="1:14" x14ac:dyDescent="0.35">
      <c r="A4747">
        <f>'Profilo fotovoltaico'!B4749*LCOH!$C$20</f>
        <v>85</v>
      </c>
      <c r="B4747">
        <f>'Profilo eolico'!B4749*LCOH!$C$21</f>
        <v>320.40000000000003</v>
      </c>
      <c r="C4747">
        <f>$P$35*'Profilo fotovoltaico'!B4749</f>
        <v>625.14203594787557</v>
      </c>
      <c r="D4747">
        <f>$Q$37*'Profilo eolico'!B4749</f>
        <v>1869.4170202017765</v>
      </c>
      <c r="E4747">
        <f>$P$39*'Profilo fotovoltaico'!B4749+'Approvvigionamento energia'!$Q$39*'Profilo eolico'!B4749</f>
        <v>1558.3482741383011</v>
      </c>
      <c r="F4747">
        <f>$P$41*'Profilo fotovoltaico'!B4749+'Approvvigionamento energia'!$Q$41*'Profilo eolico'!B4749</f>
        <v>1247.279528074826</v>
      </c>
      <c r="G4747">
        <f>$P$43*'Profilo fotovoltaico'!B4749+'Approvvigionamento energia'!$Q$43*'Profilo eolico'!B4749</f>
        <v>936.21078201135083</v>
      </c>
      <c r="H4747">
        <f t="shared" si="148"/>
        <v>1138.4335154826958</v>
      </c>
      <c r="I4747">
        <f>IF(LCOH!$C$28=Menu!$A$1,'Approvvigionamento energia'!C4747,0)+IF(LCOH!$C$28=Menu!$A$2,'Approvvigionamento energia'!D4747,0)+IF(LCOH!$C$28=Menu!$A$3,'Approvvigionamento energia'!E4747,0)+IF(LCOH!$C$28=Menu!$A$4,'Approvvigionamento energia'!F4747,0)+IF(LCOH!$C$28=Menu!$A$5,'Approvvigionamento energia'!G4747,0)+IF(LCOH!$C$28=Menu!$A$6,'Approvvigionamento energia'!H4747,0)</f>
        <v>1247.279528074826</v>
      </c>
      <c r="J4747">
        <f>'Approvvigionamento energia'!A4747+'Approvvigionamento energia'!B4747+'Approvvigionamento energia'!I4747</f>
        <v>1652.6795280748261</v>
      </c>
      <c r="K4747">
        <f>IF(MIN(LCOH!$C$18,J4747)&gt;=$P$48*LCOH!$C$18, MIN(LCOH!$C$18,J4747),0)</f>
        <v>1500</v>
      </c>
      <c r="L4747">
        <f t="shared" si="149"/>
        <v>152.67952807482607</v>
      </c>
      <c r="M4747">
        <f>K4747/LCOH!$C$18</f>
        <v>1</v>
      </c>
      <c r="N4747">
        <f>K4747/LCOH!$C$34</f>
        <v>28.901734104046245</v>
      </c>
    </row>
    <row r="4748" spans="1:14" x14ac:dyDescent="0.35">
      <c r="A4748">
        <f>'Profilo fotovoltaico'!B4750*LCOH!$C$20</f>
        <v>10</v>
      </c>
      <c r="B4748">
        <f>'Profilo eolico'!B4750*LCOH!$C$21</f>
        <v>241.5</v>
      </c>
      <c r="C4748">
        <f>$P$35*'Profilo fotovoltaico'!B4750</f>
        <v>73.546121876220653</v>
      </c>
      <c r="D4748">
        <f>$Q$37*'Profilo eolico'!B4750</f>
        <v>1409.0643270247472</v>
      </c>
      <c r="E4748">
        <f>$P$39*'Profilo fotovoltaico'!B4750+'Approvvigionamento energia'!$Q$39*'Profilo eolico'!B4750</f>
        <v>1075.1847757376154</v>
      </c>
      <c r="F4748">
        <f>$P$41*'Profilo fotovoltaico'!B4750+'Approvvigionamento energia'!$Q$41*'Profilo eolico'!B4750</f>
        <v>741.30522445048393</v>
      </c>
      <c r="G4748">
        <f>$P$43*'Profilo fotovoltaico'!B4750+'Approvvigionamento energia'!$Q$43*'Profilo eolico'!B4750</f>
        <v>407.42567316335226</v>
      </c>
      <c r="H4748">
        <f t="shared" si="148"/>
        <v>1138.4335154826958</v>
      </c>
      <c r="I4748">
        <f>IF(LCOH!$C$28=Menu!$A$1,'Approvvigionamento energia'!C4748,0)+IF(LCOH!$C$28=Menu!$A$2,'Approvvigionamento energia'!D4748,0)+IF(LCOH!$C$28=Menu!$A$3,'Approvvigionamento energia'!E4748,0)+IF(LCOH!$C$28=Menu!$A$4,'Approvvigionamento energia'!F4748,0)+IF(LCOH!$C$28=Menu!$A$5,'Approvvigionamento energia'!G4748,0)+IF(LCOH!$C$28=Menu!$A$6,'Approvvigionamento energia'!H4748,0)</f>
        <v>741.30522445048393</v>
      </c>
      <c r="J4748">
        <f>'Approvvigionamento energia'!A4748+'Approvvigionamento energia'!B4748+'Approvvigionamento energia'!I4748</f>
        <v>992.80522445048393</v>
      </c>
      <c r="K4748">
        <f>IF(MIN(LCOH!$C$18,J4748)&gt;=$P$48*LCOH!$C$18, MIN(LCOH!$C$18,J4748),0)</f>
        <v>992.80522445048393</v>
      </c>
      <c r="L4748">
        <f t="shared" si="149"/>
        <v>0</v>
      </c>
      <c r="M4748">
        <f>K4748/LCOH!$C$18</f>
        <v>0.66187014963365598</v>
      </c>
      <c r="N4748">
        <f>K4748/LCOH!$C$34</f>
        <v>19.129195076117224</v>
      </c>
    </row>
    <row r="4749" spans="1:14" x14ac:dyDescent="0.35">
      <c r="A4749">
        <f>'Profilo fotovoltaico'!B4751*LCOH!$C$20</f>
        <v>0</v>
      </c>
      <c r="B4749">
        <f>'Profilo eolico'!B4751*LCOH!$C$21</f>
        <v>201</v>
      </c>
      <c r="C4749">
        <f>$P$35*'Profilo fotovoltaico'!B4751</f>
        <v>0</v>
      </c>
      <c r="D4749">
        <f>$Q$37*'Profilo eolico'!B4751</f>
        <v>1172.7616137969947</v>
      </c>
      <c r="E4749">
        <f>$P$39*'Profilo fotovoltaico'!B4751+'Approvvigionamento energia'!$Q$39*'Profilo eolico'!B4751</f>
        <v>879.57121034774593</v>
      </c>
      <c r="F4749">
        <f>$P$41*'Profilo fotovoltaico'!B4751+'Approvvigionamento energia'!$Q$41*'Profilo eolico'!B4751</f>
        <v>586.38080689849733</v>
      </c>
      <c r="G4749">
        <f>$P$43*'Profilo fotovoltaico'!B4751+'Approvvigionamento energia'!$Q$43*'Profilo eolico'!B4751</f>
        <v>293.19040344924866</v>
      </c>
      <c r="H4749">
        <f t="shared" si="148"/>
        <v>1138.4335154826958</v>
      </c>
      <c r="I4749">
        <f>IF(LCOH!$C$28=Menu!$A$1,'Approvvigionamento energia'!C4749,0)+IF(LCOH!$C$28=Menu!$A$2,'Approvvigionamento energia'!D4749,0)+IF(LCOH!$C$28=Menu!$A$3,'Approvvigionamento energia'!E4749,0)+IF(LCOH!$C$28=Menu!$A$4,'Approvvigionamento energia'!F4749,0)+IF(LCOH!$C$28=Menu!$A$5,'Approvvigionamento energia'!G4749,0)+IF(LCOH!$C$28=Menu!$A$6,'Approvvigionamento energia'!H4749,0)</f>
        <v>586.38080689849733</v>
      </c>
      <c r="J4749">
        <f>'Approvvigionamento energia'!A4749+'Approvvigionamento energia'!B4749+'Approvvigionamento energia'!I4749</f>
        <v>787.38080689849733</v>
      </c>
      <c r="K4749">
        <f>IF(MIN(LCOH!$C$18,J4749)&gt;=$P$48*LCOH!$C$18, MIN(LCOH!$C$18,J4749),0)</f>
        <v>787.38080689849733</v>
      </c>
      <c r="L4749">
        <f t="shared" si="149"/>
        <v>0</v>
      </c>
      <c r="M4749">
        <f>K4749/LCOH!$C$18</f>
        <v>0.52492053793233151</v>
      </c>
      <c r="N4749">
        <f>K4749/LCOH!$C$34</f>
        <v>15.171113813073166</v>
      </c>
    </row>
    <row r="4750" spans="1:14" x14ac:dyDescent="0.35">
      <c r="A4750">
        <f>'Profilo fotovoltaico'!B4752*LCOH!$C$20</f>
        <v>0</v>
      </c>
      <c r="B4750">
        <f>'Profilo eolico'!B4752*LCOH!$C$21</f>
        <v>187.70000000000002</v>
      </c>
      <c r="C4750">
        <f>$P$35*'Profilo fotovoltaico'!B4752</f>
        <v>0</v>
      </c>
      <c r="D4750">
        <f>$Q$37*'Profilo eolico'!B4752</f>
        <v>1095.1609696999797</v>
      </c>
      <c r="E4750">
        <f>$P$39*'Profilo fotovoltaico'!B4752+'Approvvigionamento energia'!$Q$39*'Profilo eolico'!B4752</f>
        <v>821.37072727498469</v>
      </c>
      <c r="F4750">
        <f>$P$41*'Profilo fotovoltaico'!B4752+'Approvvigionamento energia'!$Q$41*'Profilo eolico'!B4752</f>
        <v>547.58048484998983</v>
      </c>
      <c r="G4750">
        <f>$P$43*'Profilo fotovoltaico'!B4752+'Approvvigionamento energia'!$Q$43*'Profilo eolico'!B4752</f>
        <v>273.79024242499491</v>
      </c>
      <c r="H4750">
        <f t="shared" si="148"/>
        <v>1138.4335154826958</v>
      </c>
      <c r="I4750">
        <f>IF(LCOH!$C$28=Menu!$A$1,'Approvvigionamento energia'!C4750,0)+IF(LCOH!$C$28=Menu!$A$2,'Approvvigionamento energia'!D4750,0)+IF(LCOH!$C$28=Menu!$A$3,'Approvvigionamento energia'!E4750,0)+IF(LCOH!$C$28=Menu!$A$4,'Approvvigionamento energia'!F4750,0)+IF(LCOH!$C$28=Menu!$A$5,'Approvvigionamento energia'!G4750,0)+IF(LCOH!$C$28=Menu!$A$6,'Approvvigionamento energia'!H4750,0)</f>
        <v>547.58048484998983</v>
      </c>
      <c r="J4750">
        <f>'Approvvigionamento energia'!A4750+'Approvvigionamento energia'!B4750+'Approvvigionamento energia'!I4750</f>
        <v>735.28048484998988</v>
      </c>
      <c r="K4750">
        <f>IF(MIN(LCOH!$C$18,J4750)&gt;=$P$48*LCOH!$C$18, MIN(LCOH!$C$18,J4750),0)</f>
        <v>735.28048484998988</v>
      </c>
      <c r="L4750">
        <f t="shared" si="149"/>
        <v>0</v>
      </c>
      <c r="M4750">
        <f>K4750/LCOH!$C$18</f>
        <v>0.49018698989999326</v>
      </c>
      <c r="N4750">
        <f>K4750/LCOH!$C$34</f>
        <v>14.167254043352406</v>
      </c>
    </row>
    <row r="4751" spans="1:14" x14ac:dyDescent="0.35">
      <c r="A4751">
        <f>'Profilo fotovoltaico'!B4753*LCOH!$C$20</f>
        <v>0</v>
      </c>
      <c r="B4751">
        <f>'Profilo eolico'!B4753*LCOH!$C$21</f>
        <v>193.70000000000002</v>
      </c>
      <c r="C4751">
        <f>$P$35*'Profilo fotovoltaico'!B4753</f>
        <v>0</v>
      </c>
      <c r="D4751">
        <f>$Q$37*'Profilo eolico'!B4753</f>
        <v>1130.1687790670542</v>
      </c>
      <c r="E4751">
        <f>$P$39*'Profilo fotovoltaico'!B4753+'Approvvigionamento energia'!$Q$39*'Profilo eolico'!B4753</f>
        <v>847.62658430029046</v>
      </c>
      <c r="F4751">
        <f>$P$41*'Profilo fotovoltaico'!B4753+'Approvvigionamento energia'!$Q$41*'Profilo eolico'!B4753</f>
        <v>565.08438953352709</v>
      </c>
      <c r="G4751">
        <f>$P$43*'Profilo fotovoltaico'!B4753+'Approvvigionamento energia'!$Q$43*'Profilo eolico'!B4753</f>
        <v>282.54219476676354</v>
      </c>
      <c r="H4751">
        <f t="shared" si="148"/>
        <v>1138.4335154826958</v>
      </c>
      <c r="I4751">
        <f>IF(LCOH!$C$28=Menu!$A$1,'Approvvigionamento energia'!C4751,0)+IF(LCOH!$C$28=Menu!$A$2,'Approvvigionamento energia'!D4751,0)+IF(LCOH!$C$28=Menu!$A$3,'Approvvigionamento energia'!E4751,0)+IF(LCOH!$C$28=Menu!$A$4,'Approvvigionamento energia'!F4751,0)+IF(LCOH!$C$28=Menu!$A$5,'Approvvigionamento energia'!G4751,0)+IF(LCOH!$C$28=Menu!$A$6,'Approvvigionamento energia'!H4751,0)</f>
        <v>565.08438953352709</v>
      </c>
      <c r="J4751">
        <f>'Approvvigionamento energia'!A4751+'Approvvigionamento energia'!B4751+'Approvvigionamento energia'!I4751</f>
        <v>758.78438953352713</v>
      </c>
      <c r="K4751">
        <f>IF(MIN(LCOH!$C$18,J4751)&gt;=$P$48*LCOH!$C$18, MIN(LCOH!$C$18,J4751),0)</f>
        <v>758.78438953352713</v>
      </c>
      <c r="L4751">
        <f t="shared" si="149"/>
        <v>0</v>
      </c>
      <c r="M4751">
        <f>K4751/LCOH!$C$18</f>
        <v>0.50585625968901804</v>
      </c>
      <c r="N4751">
        <f>K4751/LCOH!$C$34</f>
        <v>14.620123112399368</v>
      </c>
    </row>
    <row r="4752" spans="1:14" x14ac:dyDescent="0.35">
      <c r="A4752">
        <f>'Profilo fotovoltaico'!B4754*LCOH!$C$20</f>
        <v>0</v>
      </c>
      <c r="B4752">
        <f>'Profilo eolico'!B4754*LCOH!$C$21</f>
        <v>200.1</v>
      </c>
      <c r="C4752">
        <f>$P$35*'Profilo fotovoltaico'!B4754</f>
        <v>0</v>
      </c>
      <c r="D4752">
        <f>$Q$37*'Profilo eolico'!B4754</f>
        <v>1167.5104423919333</v>
      </c>
      <c r="E4752">
        <f>$P$39*'Profilo fotovoltaico'!B4754+'Approvvigionamento energia'!$Q$39*'Profilo eolico'!B4754</f>
        <v>875.63283179395</v>
      </c>
      <c r="F4752">
        <f>$P$41*'Profilo fotovoltaico'!B4754+'Approvvigionamento energia'!$Q$41*'Profilo eolico'!B4754</f>
        <v>583.75522119596667</v>
      </c>
      <c r="G4752">
        <f>$P$43*'Profilo fotovoltaico'!B4754+'Approvvigionamento energia'!$Q$43*'Profilo eolico'!B4754</f>
        <v>291.87761059798333</v>
      </c>
      <c r="H4752">
        <f t="shared" si="148"/>
        <v>1138.4335154826958</v>
      </c>
      <c r="I4752">
        <f>IF(LCOH!$C$28=Menu!$A$1,'Approvvigionamento energia'!C4752,0)+IF(LCOH!$C$28=Menu!$A$2,'Approvvigionamento energia'!D4752,0)+IF(LCOH!$C$28=Menu!$A$3,'Approvvigionamento energia'!E4752,0)+IF(LCOH!$C$28=Menu!$A$4,'Approvvigionamento energia'!F4752,0)+IF(LCOH!$C$28=Menu!$A$5,'Approvvigionamento energia'!G4752,0)+IF(LCOH!$C$28=Menu!$A$6,'Approvvigionamento energia'!H4752,0)</f>
        <v>583.75522119596667</v>
      </c>
      <c r="J4752">
        <f>'Approvvigionamento energia'!A4752+'Approvvigionamento energia'!B4752+'Approvvigionamento energia'!I4752</f>
        <v>783.85522119596669</v>
      </c>
      <c r="K4752">
        <f>IF(MIN(LCOH!$C$18,J4752)&gt;=$P$48*LCOH!$C$18, MIN(LCOH!$C$18,J4752),0)</f>
        <v>783.85522119596669</v>
      </c>
      <c r="L4752">
        <f t="shared" si="149"/>
        <v>0</v>
      </c>
      <c r="M4752">
        <f>K4752/LCOH!$C$18</f>
        <v>0.52257014746397779</v>
      </c>
      <c r="N4752">
        <f>K4752/LCOH!$C$34</f>
        <v>15.103183452716122</v>
      </c>
    </row>
    <row r="4753" spans="1:14" x14ac:dyDescent="0.35">
      <c r="A4753">
        <f>'Profilo fotovoltaico'!B4755*LCOH!$C$20</f>
        <v>0</v>
      </c>
      <c r="B4753">
        <f>'Profilo eolico'!B4755*LCOH!$C$21</f>
        <v>197.4</v>
      </c>
      <c r="C4753">
        <f>$P$35*'Profilo fotovoltaico'!B4755</f>
        <v>0</v>
      </c>
      <c r="D4753">
        <f>$Q$37*'Profilo eolico'!B4755</f>
        <v>1151.7569281767499</v>
      </c>
      <c r="E4753">
        <f>$P$39*'Profilo fotovoltaico'!B4755+'Approvvigionamento energia'!$Q$39*'Profilo eolico'!B4755</f>
        <v>863.81769613256233</v>
      </c>
      <c r="F4753">
        <f>$P$41*'Profilo fotovoltaico'!B4755+'Approvvigionamento energia'!$Q$41*'Profilo eolico'!B4755</f>
        <v>575.87846408837493</v>
      </c>
      <c r="G4753">
        <f>$P$43*'Profilo fotovoltaico'!B4755+'Approvvigionamento energia'!$Q$43*'Profilo eolico'!B4755</f>
        <v>287.93923204418746</v>
      </c>
      <c r="H4753">
        <f t="shared" si="148"/>
        <v>1138.4335154826958</v>
      </c>
      <c r="I4753">
        <f>IF(LCOH!$C$28=Menu!$A$1,'Approvvigionamento energia'!C4753,0)+IF(LCOH!$C$28=Menu!$A$2,'Approvvigionamento energia'!D4753,0)+IF(LCOH!$C$28=Menu!$A$3,'Approvvigionamento energia'!E4753,0)+IF(LCOH!$C$28=Menu!$A$4,'Approvvigionamento energia'!F4753,0)+IF(LCOH!$C$28=Menu!$A$5,'Approvvigionamento energia'!G4753,0)+IF(LCOH!$C$28=Menu!$A$6,'Approvvigionamento energia'!H4753,0)</f>
        <v>575.87846408837493</v>
      </c>
      <c r="J4753">
        <f>'Approvvigionamento energia'!A4753+'Approvvigionamento energia'!B4753+'Approvvigionamento energia'!I4753</f>
        <v>773.2784640883749</v>
      </c>
      <c r="K4753">
        <f>IF(MIN(LCOH!$C$18,J4753)&gt;=$P$48*LCOH!$C$18, MIN(LCOH!$C$18,J4753),0)</f>
        <v>773.2784640883749</v>
      </c>
      <c r="L4753">
        <f t="shared" si="149"/>
        <v>0</v>
      </c>
      <c r="M4753">
        <f>K4753/LCOH!$C$18</f>
        <v>0.51551897605891661</v>
      </c>
      <c r="N4753">
        <f>K4753/LCOH!$C$34</f>
        <v>14.899392371644989</v>
      </c>
    </row>
    <row r="4754" spans="1:14" x14ac:dyDescent="0.35">
      <c r="A4754">
        <f>'Profilo fotovoltaico'!B4756*LCOH!$C$20</f>
        <v>0</v>
      </c>
      <c r="B4754">
        <f>'Profilo eolico'!B4756*LCOH!$C$21</f>
        <v>192.70000000000002</v>
      </c>
      <c r="C4754">
        <f>$P$35*'Profilo fotovoltaico'!B4756</f>
        <v>0</v>
      </c>
      <c r="D4754">
        <f>$Q$37*'Profilo eolico'!B4756</f>
        <v>1124.3341441725418</v>
      </c>
      <c r="E4754">
        <f>$P$39*'Profilo fotovoltaico'!B4756+'Approvvigionamento energia'!$Q$39*'Profilo eolico'!B4756</f>
        <v>843.25060812940615</v>
      </c>
      <c r="F4754">
        <f>$P$41*'Profilo fotovoltaico'!B4756+'Approvvigionamento energia'!$Q$41*'Profilo eolico'!B4756</f>
        <v>562.16707208627088</v>
      </c>
      <c r="G4754">
        <f>$P$43*'Profilo fotovoltaico'!B4756+'Approvvigionamento energia'!$Q$43*'Profilo eolico'!B4756</f>
        <v>281.08353604313544</v>
      </c>
      <c r="H4754">
        <f t="shared" si="148"/>
        <v>1138.4335154826958</v>
      </c>
      <c r="I4754">
        <f>IF(LCOH!$C$28=Menu!$A$1,'Approvvigionamento energia'!C4754,0)+IF(LCOH!$C$28=Menu!$A$2,'Approvvigionamento energia'!D4754,0)+IF(LCOH!$C$28=Menu!$A$3,'Approvvigionamento energia'!E4754,0)+IF(LCOH!$C$28=Menu!$A$4,'Approvvigionamento energia'!F4754,0)+IF(LCOH!$C$28=Menu!$A$5,'Approvvigionamento energia'!G4754,0)+IF(LCOH!$C$28=Menu!$A$6,'Approvvigionamento energia'!H4754,0)</f>
        <v>562.16707208627088</v>
      </c>
      <c r="J4754">
        <f>'Approvvigionamento energia'!A4754+'Approvvigionamento energia'!B4754+'Approvvigionamento energia'!I4754</f>
        <v>754.86707208627092</v>
      </c>
      <c r="K4754">
        <f>IF(MIN(LCOH!$C$18,J4754)&gt;=$P$48*LCOH!$C$18, MIN(LCOH!$C$18,J4754),0)</f>
        <v>754.86707208627092</v>
      </c>
      <c r="L4754">
        <f t="shared" si="149"/>
        <v>0</v>
      </c>
      <c r="M4754">
        <f>K4754/LCOH!$C$18</f>
        <v>0.50324471472418064</v>
      </c>
      <c r="N4754">
        <f>K4754/LCOH!$C$34</f>
        <v>14.544644934224873</v>
      </c>
    </row>
    <row r="4755" spans="1:14" x14ac:dyDescent="0.35">
      <c r="A4755">
        <f>'Profilo fotovoltaico'!B4757*LCOH!$C$20</f>
        <v>0</v>
      </c>
      <c r="B4755">
        <f>'Profilo eolico'!B4757*LCOH!$C$21</f>
        <v>189.29999999999998</v>
      </c>
      <c r="C4755">
        <f>$P$35*'Profilo fotovoltaico'!B4757</f>
        <v>0</v>
      </c>
      <c r="D4755">
        <f>$Q$37*'Profilo eolico'!B4757</f>
        <v>1104.4963855311994</v>
      </c>
      <c r="E4755">
        <f>$P$39*'Profilo fotovoltaico'!B4757+'Approvvigionamento energia'!$Q$39*'Profilo eolico'!B4757</f>
        <v>828.37228914839943</v>
      </c>
      <c r="F4755">
        <f>$P$41*'Profilo fotovoltaico'!B4757+'Approvvigionamento energia'!$Q$41*'Profilo eolico'!B4757</f>
        <v>552.2481927655997</v>
      </c>
      <c r="G4755">
        <f>$P$43*'Profilo fotovoltaico'!B4757+'Approvvigionamento energia'!$Q$43*'Profilo eolico'!B4757</f>
        <v>276.12409638279985</v>
      </c>
      <c r="H4755">
        <f t="shared" si="148"/>
        <v>1138.4335154826958</v>
      </c>
      <c r="I4755">
        <f>IF(LCOH!$C$28=Menu!$A$1,'Approvvigionamento energia'!C4755,0)+IF(LCOH!$C$28=Menu!$A$2,'Approvvigionamento energia'!D4755,0)+IF(LCOH!$C$28=Menu!$A$3,'Approvvigionamento energia'!E4755,0)+IF(LCOH!$C$28=Menu!$A$4,'Approvvigionamento energia'!F4755,0)+IF(LCOH!$C$28=Menu!$A$5,'Approvvigionamento energia'!G4755,0)+IF(LCOH!$C$28=Menu!$A$6,'Approvvigionamento energia'!H4755,0)</f>
        <v>552.2481927655997</v>
      </c>
      <c r="J4755">
        <f>'Approvvigionamento energia'!A4755+'Approvvigionamento energia'!B4755+'Approvvigionamento energia'!I4755</f>
        <v>741.54819276559965</v>
      </c>
      <c r="K4755">
        <f>IF(MIN(LCOH!$C$18,J4755)&gt;=$P$48*LCOH!$C$18, MIN(LCOH!$C$18,J4755),0)</f>
        <v>741.54819276559965</v>
      </c>
      <c r="L4755">
        <f t="shared" si="149"/>
        <v>0</v>
      </c>
      <c r="M4755">
        <f>K4755/LCOH!$C$18</f>
        <v>0.49436546184373309</v>
      </c>
      <c r="N4755">
        <f>K4755/LCOH!$C$34</f>
        <v>14.288019128431593</v>
      </c>
    </row>
    <row r="4756" spans="1:14" x14ac:dyDescent="0.35">
      <c r="A4756">
        <f>'Profilo fotovoltaico'!B4758*LCOH!$C$20</f>
        <v>0</v>
      </c>
      <c r="B4756">
        <f>'Profilo eolico'!B4758*LCOH!$C$21</f>
        <v>187.6</v>
      </c>
      <c r="C4756">
        <f>$P$35*'Profilo fotovoltaico'!B4758</f>
        <v>0</v>
      </c>
      <c r="D4756">
        <f>$Q$37*'Profilo eolico'!B4758</f>
        <v>1094.5775062105283</v>
      </c>
      <c r="E4756">
        <f>$P$39*'Profilo fotovoltaico'!B4758+'Approvvigionamento energia'!$Q$39*'Profilo eolico'!B4758</f>
        <v>820.93312965789607</v>
      </c>
      <c r="F4756">
        <f>$P$41*'Profilo fotovoltaico'!B4758+'Approvvigionamento energia'!$Q$41*'Profilo eolico'!B4758</f>
        <v>547.28875310526416</v>
      </c>
      <c r="G4756">
        <f>$P$43*'Profilo fotovoltaico'!B4758+'Approvvigionamento energia'!$Q$43*'Profilo eolico'!B4758</f>
        <v>273.64437655263208</v>
      </c>
      <c r="H4756">
        <f t="shared" si="148"/>
        <v>1138.4335154826958</v>
      </c>
      <c r="I4756">
        <f>IF(LCOH!$C$28=Menu!$A$1,'Approvvigionamento energia'!C4756,0)+IF(LCOH!$C$28=Menu!$A$2,'Approvvigionamento energia'!D4756,0)+IF(LCOH!$C$28=Menu!$A$3,'Approvvigionamento energia'!E4756,0)+IF(LCOH!$C$28=Menu!$A$4,'Approvvigionamento energia'!F4756,0)+IF(LCOH!$C$28=Menu!$A$5,'Approvvigionamento energia'!G4756,0)+IF(LCOH!$C$28=Menu!$A$6,'Approvvigionamento energia'!H4756,0)</f>
        <v>547.28875310526416</v>
      </c>
      <c r="J4756">
        <f>'Approvvigionamento energia'!A4756+'Approvvigionamento energia'!B4756+'Approvvigionamento energia'!I4756</f>
        <v>734.88875310526419</v>
      </c>
      <c r="K4756">
        <f>IF(MIN(LCOH!$C$18,J4756)&gt;=$P$48*LCOH!$C$18, MIN(LCOH!$C$18,J4756),0)</f>
        <v>734.88875310526419</v>
      </c>
      <c r="L4756">
        <f t="shared" si="149"/>
        <v>0</v>
      </c>
      <c r="M4756">
        <f>K4756/LCOH!$C$18</f>
        <v>0.48992583540350948</v>
      </c>
      <c r="N4756">
        <f>K4756/LCOH!$C$34</f>
        <v>14.159706225534956</v>
      </c>
    </row>
    <row r="4757" spans="1:14" x14ac:dyDescent="0.35">
      <c r="A4757">
        <f>'Profilo fotovoltaico'!B4759*LCOH!$C$20</f>
        <v>0</v>
      </c>
      <c r="B4757">
        <f>'Profilo eolico'!B4759*LCOH!$C$21</f>
        <v>190.6</v>
      </c>
      <c r="C4757">
        <f>$P$35*'Profilo fotovoltaico'!B4759</f>
        <v>0</v>
      </c>
      <c r="D4757">
        <f>$Q$37*'Profilo eolico'!B4759</f>
        <v>1112.0814108940656</v>
      </c>
      <c r="E4757">
        <f>$P$39*'Profilo fotovoltaico'!B4759+'Approvvigionamento energia'!$Q$39*'Profilo eolico'!B4759</f>
        <v>834.06105817054902</v>
      </c>
      <c r="F4757">
        <f>$P$41*'Profilo fotovoltaico'!B4759+'Approvvigionamento energia'!$Q$41*'Profilo eolico'!B4759</f>
        <v>556.04070544703279</v>
      </c>
      <c r="G4757">
        <f>$P$43*'Profilo fotovoltaico'!B4759+'Approvvigionamento energia'!$Q$43*'Profilo eolico'!B4759</f>
        <v>278.0203527235164</v>
      </c>
      <c r="H4757">
        <f t="shared" si="148"/>
        <v>1138.4335154826958</v>
      </c>
      <c r="I4757">
        <f>IF(LCOH!$C$28=Menu!$A$1,'Approvvigionamento energia'!C4757,0)+IF(LCOH!$C$28=Menu!$A$2,'Approvvigionamento energia'!D4757,0)+IF(LCOH!$C$28=Menu!$A$3,'Approvvigionamento energia'!E4757,0)+IF(LCOH!$C$28=Menu!$A$4,'Approvvigionamento energia'!F4757,0)+IF(LCOH!$C$28=Menu!$A$5,'Approvvigionamento energia'!G4757,0)+IF(LCOH!$C$28=Menu!$A$6,'Approvvigionamento energia'!H4757,0)</f>
        <v>556.04070544703279</v>
      </c>
      <c r="J4757">
        <f>'Approvvigionamento energia'!A4757+'Approvvigionamento energia'!B4757+'Approvvigionamento energia'!I4757</f>
        <v>746.64070544703281</v>
      </c>
      <c r="K4757">
        <f>IF(MIN(LCOH!$C$18,J4757)&gt;=$P$48*LCOH!$C$18, MIN(LCOH!$C$18,J4757),0)</f>
        <v>746.64070544703281</v>
      </c>
      <c r="L4757">
        <f t="shared" si="149"/>
        <v>0</v>
      </c>
      <c r="M4757">
        <f>K4757/LCOH!$C$18</f>
        <v>0.4977604702980219</v>
      </c>
      <c r="N4757">
        <f>K4757/LCOH!$C$34</f>
        <v>14.386140760058437</v>
      </c>
    </row>
    <row r="4758" spans="1:14" x14ac:dyDescent="0.35">
      <c r="A4758">
        <f>'Profilo fotovoltaico'!B4760*LCOH!$C$20</f>
        <v>45</v>
      </c>
      <c r="B4758">
        <f>'Profilo eolico'!B4760*LCOH!$C$21</f>
        <v>181</v>
      </c>
      <c r="C4758">
        <f>$P$35*'Profilo fotovoltaico'!B4760</f>
        <v>330.9575484429929</v>
      </c>
      <c r="D4758">
        <f>$Q$37*'Profilo eolico'!B4760</f>
        <v>1056.0689159067463</v>
      </c>
      <c r="E4758">
        <f>$P$39*'Profilo fotovoltaico'!B4760+'Approvvigionamento energia'!$Q$39*'Profilo eolico'!B4760</f>
        <v>874.79107404080798</v>
      </c>
      <c r="F4758">
        <f>$P$41*'Profilo fotovoltaico'!B4760+'Approvvigionamento energia'!$Q$41*'Profilo eolico'!B4760</f>
        <v>693.51323217486959</v>
      </c>
      <c r="G4758">
        <f>$P$43*'Profilo fotovoltaico'!B4760+'Approvvigionamento energia'!$Q$43*'Profilo eolico'!B4760</f>
        <v>512.2353903089313</v>
      </c>
      <c r="H4758">
        <f t="shared" si="148"/>
        <v>1138.4335154826958</v>
      </c>
      <c r="I4758">
        <f>IF(LCOH!$C$28=Menu!$A$1,'Approvvigionamento energia'!C4758,0)+IF(LCOH!$C$28=Menu!$A$2,'Approvvigionamento energia'!D4758,0)+IF(LCOH!$C$28=Menu!$A$3,'Approvvigionamento energia'!E4758,0)+IF(LCOH!$C$28=Menu!$A$4,'Approvvigionamento energia'!F4758,0)+IF(LCOH!$C$28=Menu!$A$5,'Approvvigionamento energia'!G4758,0)+IF(LCOH!$C$28=Menu!$A$6,'Approvvigionamento energia'!H4758,0)</f>
        <v>693.51323217486959</v>
      </c>
      <c r="J4758">
        <f>'Approvvigionamento energia'!A4758+'Approvvigionamento energia'!B4758+'Approvvigionamento energia'!I4758</f>
        <v>919.51323217486959</v>
      </c>
      <c r="K4758">
        <f>IF(MIN(LCOH!$C$18,J4758)&gt;=$P$48*LCOH!$C$18, MIN(LCOH!$C$18,J4758),0)</f>
        <v>919.51323217486959</v>
      </c>
      <c r="L4758">
        <f t="shared" si="149"/>
        <v>0</v>
      </c>
      <c r="M4758">
        <f>K4758/LCOH!$C$18</f>
        <v>0.61300882144991309</v>
      </c>
      <c r="N4758">
        <f>K4758/LCOH!$C$34</f>
        <v>17.717017960980147</v>
      </c>
    </row>
    <row r="4759" spans="1:14" x14ac:dyDescent="0.35">
      <c r="A4759">
        <f>'Profilo fotovoltaico'!B4761*LCOH!$C$20</f>
        <v>151</v>
      </c>
      <c r="B4759">
        <f>'Profilo eolico'!B4761*LCOH!$C$21</f>
        <v>205.5</v>
      </c>
      <c r="C4759">
        <f>$P$35*'Profilo fotovoltaico'!B4761</f>
        <v>1110.5464403309318</v>
      </c>
      <c r="D4759">
        <f>$Q$37*'Profilo eolico'!B4761</f>
        <v>1199.0174708223003</v>
      </c>
      <c r="E4759">
        <f>$P$39*'Profilo fotovoltaico'!B4761+'Approvvigionamento energia'!$Q$39*'Profilo eolico'!B4761</f>
        <v>1176.8997131994581</v>
      </c>
      <c r="F4759">
        <f>$P$41*'Profilo fotovoltaico'!B4761+'Approvvigionamento energia'!$Q$41*'Profilo eolico'!B4761</f>
        <v>1154.7819555766159</v>
      </c>
      <c r="G4759">
        <f>$P$43*'Profilo fotovoltaico'!B4761+'Approvvigionamento energia'!$Q$43*'Profilo eolico'!B4761</f>
        <v>1132.664197953774</v>
      </c>
      <c r="H4759">
        <f t="shared" si="148"/>
        <v>1138.4335154826958</v>
      </c>
      <c r="I4759">
        <f>IF(LCOH!$C$28=Menu!$A$1,'Approvvigionamento energia'!C4759,0)+IF(LCOH!$C$28=Menu!$A$2,'Approvvigionamento energia'!D4759,0)+IF(LCOH!$C$28=Menu!$A$3,'Approvvigionamento energia'!E4759,0)+IF(LCOH!$C$28=Menu!$A$4,'Approvvigionamento energia'!F4759,0)+IF(LCOH!$C$28=Menu!$A$5,'Approvvigionamento energia'!G4759,0)+IF(LCOH!$C$28=Menu!$A$6,'Approvvigionamento energia'!H4759,0)</f>
        <v>1154.7819555766159</v>
      </c>
      <c r="J4759">
        <f>'Approvvigionamento energia'!A4759+'Approvvigionamento energia'!B4759+'Approvvigionamento energia'!I4759</f>
        <v>1511.2819555766159</v>
      </c>
      <c r="K4759">
        <f>IF(MIN(LCOH!$C$18,J4759)&gt;=$P$48*LCOH!$C$18, MIN(LCOH!$C$18,J4759),0)</f>
        <v>1500</v>
      </c>
      <c r="L4759">
        <f t="shared" si="149"/>
        <v>11.281955576615928</v>
      </c>
      <c r="M4759">
        <f>K4759/LCOH!$C$18</f>
        <v>1</v>
      </c>
      <c r="N4759">
        <f>K4759/LCOH!$C$34</f>
        <v>28.901734104046245</v>
      </c>
    </row>
    <row r="4760" spans="1:14" x14ac:dyDescent="0.35">
      <c r="A4760">
        <f>'Profilo fotovoltaico'!B4762*LCOH!$C$20</f>
        <v>296</v>
      </c>
      <c r="B4760">
        <f>'Profilo eolico'!B4762*LCOH!$C$21</f>
        <v>271.8</v>
      </c>
      <c r="C4760">
        <f>$P$35*'Profilo fotovoltaico'!B4762</f>
        <v>2176.9652075361309</v>
      </c>
      <c r="D4760">
        <f>$Q$37*'Profilo eolico'!B4762</f>
        <v>1585.8537643284733</v>
      </c>
      <c r="E4760">
        <f>$P$39*'Profilo fotovoltaico'!B4762+'Approvvigionamento energia'!$Q$39*'Profilo eolico'!B4762</f>
        <v>1733.6316251303876</v>
      </c>
      <c r="F4760">
        <f>$P$41*'Profilo fotovoltaico'!B4762+'Approvvigionamento energia'!$Q$41*'Profilo eolico'!B4762</f>
        <v>1881.4094859323022</v>
      </c>
      <c r="G4760">
        <f>$P$43*'Profilo fotovoltaico'!B4762+'Approvvigionamento energia'!$Q$43*'Profilo eolico'!B4762</f>
        <v>2029.1873467342168</v>
      </c>
      <c r="H4760">
        <f t="shared" si="148"/>
        <v>1138.4335154826958</v>
      </c>
      <c r="I4760">
        <f>IF(LCOH!$C$28=Menu!$A$1,'Approvvigionamento energia'!C4760,0)+IF(LCOH!$C$28=Menu!$A$2,'Approvvigionamento energia'!D4760,0)+IF(LCOH!$C$28=Menu!$A$3,'Approvvigionamento energia'!E4760,0)+IF(LCOH!$C$28=Menu!$A$4,'Approvvigionamento energia'!F4760,0)+IF(LCOH!$C$28=Menu!$A$5,'Approvvigionamento energia'!G4760,0)+IF(LCOH!$C$28=Menu!$A$6,'Approvvigionamento energia'!H4760,0)</f>
        <v>1881.4094859323022</v>
      </c>
      <c r="J4760">
        <f>'Approvvigionamento energia'!A4760+'Approvvigionamento energia'!B4760+'Approvvigionamento energia'!I4760</f>
        <v>2449.2094859323024</v>
      </c>
      <c r="K4760">
        <f>IF(MIN(LCOH!$C$18,J4760)&gt;=$P$48*LCOH!$C$18, MIN(LCOH!$C$18,J4760),0)</f>
        <v>1500</v>
      </c>
      <c r="L4760">
        <f t="shared" si="149"/>
        <v>949.20948593230241</v>
      </c>
      <c r="M4760">
        <f>K4760/LCOH!$C$18</f>
        <v>1</v>
      </c>
      <c r="N4760">
        <f>K4760/LCOH!$C$34</f>
        <v>28.901734104046245</v>
      </c>
    </row>
    <row r="4761" spans="1:14" x14ac:dyDescent="0.35">
      <c r="A4761">
        <f>'Profilo fotovoltaico'!B4763*LCOH!$C$20</f>
        <v>439</v>
      </c>
      <c r="B4761">
        <f>'Profilo eolico'!B4763*LCOH!$C$21</f>
        <v>284.3</v>
      </c>
      <c r="C4761">
        <f>$P$35*'Profilo fotovoltaico'!B4763</f>
        <v>3228.6747503660868</v>
      </c>
      <c r="D4761">
        <f>$Q$37*'Profilo eolico'!B4763</f>
        <v>1658.7867005098783</v>
      </c>
      <c r="E4761">
        <f>$P$39*'Profilo fotovoltaico'!B4763+'Approvvigionamento energia'!$Q$39*'Profilo eolico'!B4763</f>
        <v>2051.2587129739304</v>
      </c>
      <c r="F4761">
        <f>$P$41*'Profilo fotovoltaico'!B4763+'Approvvigionamento energia'!$Q$41*'Profilo eolico'!B4763</f>
        <v>2443.7307254379825</v>
      </c>
      <c r="G4761">
        <f>$P$43*'Profilo fotovoltaico'!B4763+'Approvvigionamento energia'!$Q$43*'Profilo eolico'!B4763</f>
        <v>2836.2027379020346</v>
      </c>
      <c r="H4761">
        <f t="shared" si="148"/>
        <v>1138.4335154826958</v>
      </c>
      <c r="I4761">
        <f>IF(LCOH!$C$28=Menu!$A$1,'Approvvigionamento energia'!C4761,0)+IF(LCOH!$C$28=Menu!$A$2,'Approvvigionamento energia'!D4761,0)+IF(LCOH!$C$28=Menu!$A$3,'Approvvigionamento energia'!E4761,0)+IF(LCOH!$C$28=Menu!$A$4,'Approvvigionamento energia'!F4761,0)+IF(LCOH!$C$28=Menu!$A$5,'Approvvigionamento energia'!G4761,0)+IF(LCOH!$C$28=Menu!$A$6,'Approvvigionamento energia'!H4761,0)</f>
        <v>2443.7307254379825</v>
      </c>
      <c r="J4761">
        <f>'Approvvigionamento energia'!A4761+'Approvvigionamento energia'!B4761+'Approvvigionamento energia'!I4761</f>
        <v>3167.0307254379823</v>
      </c>
      <c r="K4761">
        <f>IF(MIN(LCOH!$C$18,J4761)&gt;=$P$48*LCOH!$C$18, MIN(LCOH!$C$18,J4761),0)</f>
        <v>1500</v>
      </c>
      <c r="L4761">
        <f t="shared" si="149"/>
        <v>1667.0307254379823</v>
      </c>
      <c r="M4761">
        <f>K4761/LCOH!$C$18</f>
        <v>1</v>
      </c>
      <c r="N4761">
        <f>K4761/LCOH!$C$34</f>
        <v>28.901734104046245</v>
      </c>
    </row>
    <row r="4762" spans="1:14" x14ac:dyDescent="0.35">
      <c r="A4762">
        <f>'Profilo fotovoltaico'!B4764*LCOH!$C$20</f>
        <v>555</v>
      </c>
      <c r="B4762">
        <f>'Profilo eolico'!B4764*LCOH!$C$21</f>
        <v>281.39999999999998</v>
      </c>
      <c r="C4762">
        <f>$P$35*'Profilo fotovoltaico'!B4764</f>
        <v>4081.8097641302465</v>
      </c>
      <c r="D4762">
        <f>$Q$37*'Profilo eolico'!B4764</f>
        <v>1641.8662593157924</v>
      </c>
      <c r="E4762">
        <f>$P$39*'Profilo fotovoltaico'!B4764+'Approvvigionamento energia'!$Q$39*'Profilo eolico'!B4764</f>
        <v>2251.8521355194061</v>
      </c>
      <c r="F4762">
        <f>$P$41*'Profilo fotovoltaico'!B4764+'Approvvigionamento energia'!$Q$41*'Profilo eolico'!B4764</f>
        <v>2861.8380117230195</v>
      </c>
      <c r="G4762">
        <f>$P$43*'Profilo fotovoltaico'!B4764+'Approvvigionamento energia'!$Q$43*'Profilo eolico'!B4764</f>
        <v>3471.8238879266328</v>
      </c>
      <c r="H4762">
        <f t="shared" si="148"/>
        <v>1138.4335154826958</v>
      </c>
      <c r="I4762">
        <f>IF(LCOH!$C$28=Menu!$A$1,'Approvvigionamento energia'!C4762,0)+IF(LCOH!$C$28=Menu!$A$2,'Approvvigionamento energia'!D4762,0)+IF(LCOH!$C$28=Menu!$A$3,'Approvvigionamento energia'!E4762,0)+IF(LCOH!$C$28=Menu!$A$4,'Approvvigionamento energia'!F4762,0)+IF(LCOH!$C$28=Menu!$A$5,'Approvvigionamento energia'!G4762,0)+IF(LCOH!$C$28=Menu!$A$6,'Approvvigionamento energia'!H4762,0)</f>
        <v>2861.8380117230195</v>
      </c>
      <c r="J4762">
        <f>'Approvvigionamento energia'!A4762+'Approvvigionamento energia'!B4762+'Approvvigionamento energia'!I4762</f>
        <v>3698.2380117230196</v>
      </c>
      <c r="K4762">
        <f>IF(MIN(LCOH!$C$18,J4762)&gt;=$P$48*LCOH!$C$18, MIN(LCOH!$C$18,J4762),0)</f>
        <v>1500</v>
      </c>
      <c r="L4762">
        <f t="shared" si="149"/>
        <v>2198.2380117230196</v>
      </c>
      <c r="M4762">
        <f>K4762/LCOH!$C$18</f>
        <v>1</v>
      </c>
      <c r="N4762">
        <f>K4762/LCOH!$C$34</f>
        <v>28.901734104046245</v>
      </c>
    </row>
    <row r="4763" spans="1:14" x14ac:dyDescent="0.35">
      <c r="A4763">
        <f>'Profilo fotovoltaico'!B4765*LCOH!$C$20</f>
        <v>635</v>
      </c>
      <c r="B4763">
        <f>'Profilo eolico'!B4765*LCOH!$C$21</f>
        <v>273</v>
      </c>
      <c r="C4763">
        <f>$P$35*'Profilo fotovoltaico'!B4765</f>
        <v>4670.1787391400112</v>
      </c>
      <c r="D4763">
        <f>$Q$37*'Profilo eolico'!B4765</f>
        <v>1592.8553262018884</v>
      </c>
      <c r="E4763">
        <f>$P$39*'Profilo fotovoltaico'!B4765+'Approvvigionamento energia'!$Q$39*'Profilo eolico'!B4765</f>
        <v>2362.186179436419</v>
      </c>
      <c r="F4763">
        <f>$P$41*'Profilo fotovoltaico'!B4765+'Approvvigionamento energia'!$Q$41*'Profilo eolico'!B4765</f>
        <v>3131.5170326709499</v>
      </c>
      <c r="G4763">
        <f>$P$43*'Profilo fotovoltaico'!B4765+'Approvvigionamento energia'!$Q$43*'Profilo eolico'!B4765</f>
        <v>3900.8478859054808</v>
      </c>
      <c r="H4763">
        <f t="shared" si="148"/>
        <v>1138.4335154826958</v>
      </c>
      <c r="I4763">
        <f>IF(LCOH!$C$28=Menu!$A$1,'Approvvigionamento energia'!C4763,0)+IF(LCOH!$C$28=Menu!$A$2,'Approvvigionamento energia'!D4763,0)+IF(LCOH!$C$28=Menu!$A$3,'Approvvigionamento energia'!E4763,0)+IF(LCOH!$C$28=Menu!$A$4,'Approvvigionamento energia'!F4763,0)+IF(LCOH!$C$28=Menu!$A$5,'Approvvigionamento energia'!G4763,0)+IF(LCOH!$C$28=Menu!$A$6,'Approvvigionamento energia'!H4763,0)</f>
        <v>3131.5170326709499</v>
      </c>
      <c r="J4763">
        <f>'Approvvigionamento energia'!A4763+'Approvvigionamento energia'!B4763+'Approvvigionamento energia'!I4763</f>
        <v>4039.5170326709499</v>
      </c>
      <c r="K4763">
        <f>IF(MIN(LCOH!$C$18,J4763)&gt;=$P$48*LCOH!$C$18, MIN(LCOH!$C$18,J4763),0)</f>
        <v>1500</v>
      </c>
      <c r="L4763">
        <f t="shared" si="149"/>
        <v>2539.5170326709499</v>
      </c>
      <c r="M4763">
        <f>K4763/LCOH!$C$18</f>
        <v>1</v>
      </c>
      <c r="N4763">
        <f>K4763/LCOH!$C$34</f>
        <v>28.901734104046245</v>
      </c>
    </row>
    <row r="4764" spans="1:14" x14ac:dyDescent="0.35">
      <c r="A4764">
        <f>'Profilo fotovoltaico'!B4766*LCOH!$C$20</f>
        <v>677</v>
      </c>
      <c r="B4764">
        <f>'Profilo eolico'!B4766*LCOH!$C$21</f>
        <v>266.40000000000003</v>
      </c>
      <c r="C4764">
        <f>$P$35*'Profilo fotovoltaico'!B4766</f>
        <v>4979.072451020138</v>
      </c>
      <c r="D4764">
        <f>$Q$37*'Profilo eolico'!B4766</f>
        <v>1554.3467358981063</v>
      </c>
      <c r="E4764">
        <f>$P$39*'Profilo fotovoltaico'!B4766+'Approvvigionamento energia'!$Q$39*'Profilo eolico'!B4766</f>
        <v>2410.5281646786143</v>
      </c>
      <c r="F4764">
        <f>$P$41*'Profilo fotovoltaico'!B4766+'Approvvigionamento energia'!$Q$41*'Profilo eolico'!B4766</f>
        <v>3266.7095934591221</v>
      </c>
      <c r="G4764">
        <f>$P$43*'Profilo fotovoltaico'!B4766+'Approvvigionamento energia'!$Q$43*'Profilo eolico'!B4766</f>
        <v>4122.8910222396307</v>
      </c>
      <c r="H4764">
        <f t="shared" si="148"/>
        <v>1138.4335154826958</v>
      </c>
      <c r="I4764">
        <f>IF(LCOH!$C$28=Menu!$A$1,'Approvvigionamento energia'!C4764,0)+IF(LCOH!$C$28=Menu!$A$2,'Approvvigionamento energia'!D4764,0)+IF(LCOH!$C$28=Menu!$A$3,'Approvvigionamento energia'!E4764,0)+IF(LCOH!$C$28=Menu!$A$4,'Approvvigionamento energia'!F4764,0)+IF(LCOH!$C$28=Menu!$A$5,'Approvvigionamento energia'!G4764,0)+IF(LCOH!$C$28=Menu!$A$6,'Approvvigionamento energia'!H4764,0)</f>
        <v>3266.7095934591221</v>
      </c>
      <c r="J4764">
        <f>'Approvvigionamento energia'!A4764+'Approvvigionamento energia'!B4764+'Approvvigionamento energia'!I4764</f>
        <v>4210.1095934591222</v>
      </c>
      <c r="K4764">
        <f>IF(MIN(LCOH!$C$18,J4764)&gt;=$P$48*LCOH!$C$18, MIN(LCOH!$C$18,J4764),0)</f>
        <v>1500</v>
      </c>
      <c r="L4764">
        <f t="shared" si="149"/>
        <v>2710.1095934591222</v>
      </c>
      <c r="M4764">
        <f>K4764/LCOH!$C$18</f>
        <v>1</v>
      </c>
      <c r="N4764">
        <f>K4764/LCOH!$C$34</f>
        <v>28.901734104046245</v>
      </c>
    </row>
    <row r="4765" spans="1:14" x14ac:dyDescent="0.35">
      <c r="A4765">
        <f>'Profilo fotovoltaico'!B4767*LCOH!$C$20</f>
        <v>684</v>
      </c>
      <c r="B4765">
        <f>'Profilo eolico'!B4767*LCOH!$C$21</f>
        <v>265.7</v>
      </c>
      <c r="C4765">
        <f>$P$35*'Profilo fotovoltaico'!B4767</f>
        <v>5030.5547363334927</v>
      </c>
      <c r="D4765">
        <f>$Q$37*'Profilo eolico'!B4767</f>
        <v>1550.2624914719474</v>
      </c>
      <c r="E4765">
        <f>$P$39*'Profilo fotovoltaico'!B4767+'Approvvigionamento energia'!$Q$39*'Profilo eolico'!B4767</f>
        <v>2420.3355526873338</v>
      </c>
      <c r="F4765">
        <f>$P$41*'Profilo fotovoltaico'!B4767+'Approvvigionamento energia'!$Q$41*'Profilo eolico'!B4767</f>
        <v>3290.4086139027199</v>
      </c>
      <c r="G4765">
        <f>$P$43*'Profilo fotovoltaico'!B4767+'Approvvigionamento energia'!$Q$43*'Profilo eolico'!B4767</f>
        <v>4160.481675118107</v>
      </c>
      <c r="H4765">
        <f t="shared" si="148"/>
        <v>1138.4335154826958</v>
      </c>
      <c r="I4765">
        <f>IF(LCOH!$C$28=Menu!$A$1,'Approvvigionamento energia'!C4765,0)+IF(LCOH!$C$28=Menu!$A$2,'Approvvigionamento energia'!D4765,0)+IF(LCOH!$C$28=Menu!$A$3,'Approvvigionamento energia'!E4765,0)+IF(LCOH!$C$28=Menu!$A$4,'Approvvigionamento energia'!F4765,0)+IF(LCOH!$C$28=Menu!$A$5,'Approvvigionamento energia'!G4765,0)+IF(LCOH!$C$28=Menu!$A$6,'Approvvigionamento energia'!H4765,0)</f>
        <v>3290.4086139027199</v>
      </c>
      <c r="J4765">
        <f>'Approvvigionamento energia'!A4765+'Approvvigionamento energia'!B4765+'Approvvigionamento energia'!I4765</f>
        <v>4240.1086139027202</v>
      </c>
      <c r="K4765">
        <f>IF(MIN(LCOH!$C$18,J4765)&gt;=$P$48*LCOH!$C$18, MIN(LCOH!$C$18,J4765),0)</f>
        <v>1500</v>
      </c>
      <c r="L4765">
        <f t="shared" si="149"/>
        <v>2740.1086139027202</v>
      </c>
      <c r="M4765">
        <f>K4765/LCOH!$C$18</f>
        <v>1</v>
      </c>
      <c r="N4765">
        <f>K4765/LCOH!$C$34</f>
        <v>28.901734104046245</v>
      </c>
    </row>
    <row r="4766" spans="1:14" x14ac:dyDescent="0.35">
      <c r="A4766">
        <f>'Profilo fotovoltaico'!B4768*LCOH!$C$20</f>
        <v>655</v>
      </c>
      <c r="B4766">
        <f>'Profilo eolico'!B4768*LCOH!$C$21</f>
        <v>269.8</v>
      </c>
      <c r="C4766">
        <f>$P$35*'Profilo fotovoltaico'!B4768</f>
        <v>4817.2709828924526</v>
      </c>
      <c r="D4766">
        <f>$Q$37*'Profilo eolico'!B4768</f>
        <v>1574.1844945394485</v>
      </c>
      <c r="E4766">
        <f>$P$39*'Profilo fotovoltaico'!B4768+'Approvvigionamento energia'!$Q$39*'Profilo eolico'!B4768</f>
        <v>2384.9561166276994</v>
      </c>
      <c r="F4766">
        <f>$P$41*'Profilo fotovoltaico'!B4768+'Approvvigionamento energia'!$Q$41*'Profilo eolico'!B4768</f>
        <v>3195.7277387159506</v>
      </c>
      <c r="G4766">
        <f>$P$43*'Profilo fotovoltaico'!B4768+'Approvvigionamento energia'!$Q$43*'Profilo eolico'!B4768</f>
        <v>4006.4993608042018</v>
      </c>
      <c r="H4766">
        <f t="shared" si="148"/>
        <v>1138.4335154826958</v>
      </c>
      <c r="I4766">
        <f>IF(LCOH!$C$28=Menu!$A$1,'Approvvigionamento energia'!C4766,0)+IF(LCOH!$C$28=Menu!$A$2,'Approvvigionamento energia'!D4766,0)+IF(LCOH!$C$28=Menu!$A$3,'Approvvigionamento energia'!E4766,0)+IF(LCOH!$C$28=Menu!$A$4,'Approvvigionamento energia'!F4766,0)+IF(LCOH!$C$28=Menu!$A$5,'Approvvigionamento energia'!G4766,0)+IF(LCOH!$C$28=Menu!$A$6,'Approvvigionamento energia'!H4766,0)</f>
        <v>3195.7277387159506</v>
      </c>
      <c r="J4766">
        <f>'Approvvigionamento energia'!A4766+'Approvvigionamento energia'!B4766+'Approvvigionamento energia'!I4766</f>
        <v>4120.5277387159504</v>
      </c>
      <c r="K4766">
        <f>IF(MIN(LCOH!$C$18,J4766)&gt;=$P$48*LCOH!$C$18, MIN(LCOH!$C$18,J4766),0)</f>
        <v>1500</v>
      </c>
      <c r="L4766">
        <f t="shared" si="149"/>
        <v>2620.5277387159504</v>
      </c>
      <c r="M4766">
        <f>K4766/LCOH!$C$18</f>
        <v>1</v>
      </c>
      <c r="N4766">
        <f>K4766/LCOH!$C$34</f>
        <v>28.901734104046245</v>
      </c>
    </row>
    <row r="4767" spans="1:14" x14ac:dyDescent="0.35">
      <c r="A4767">
        <f>'Profilo fotovoltaico'!B4769*LCOH!$C$20</f>
        <v>591</v>
      </c>
      <c r="B4767">
        <f>'Profilo eolico'!B4769*LCOH!$C$21</f>
        <v>273.10000000000002</v>
      </c>
      <c r="C4767">
        <f>$P$35*'Profilo fotovoltaico'!B4769</f>
        <v>4346.5758028846403</v>
      </c>
      <c r="D4767">
        <f>$Q$37*'Profilo eolico'!B4769</f>
        <v>1593.4387896913395</v>
      </c>
      <c r="E4767">
        <f>$P$39*'Profilo fotovoltaico'!B4769+'Approvvigionamento energia'!$Q$39*'Profilo eolico'!B4769</f>
        <v>2281.7230429896645</v>
      </c>
      <c r="F4767">
        <f>$P$41*'Profilo fotovoltaico'!B4769+'Approvvigionamento energia'!$Q$41*'Profilo eolico'!B4769</f>
        <v>2970.0072962879899</v>
      </c>
      <c r="G4767">
        <f>$P$43*'Profilo fotovoltaico'!B4769+'Approvvigionamento energia'!$Q$43*'Profilo eolico'!B4769</f>
        <v>3658.2915495863153</v>
      </c>
      <c r="H4767">
        <f t="shared" si="148"/>
        <v>1138.4335154826958</v>
      </c>
      <c r="I4767">
        <f>IF(LCOH!$C$28=Menu!$A$1,'Approvvigionamento energia'!C4767,0)+IF(LCOH!$C$28=Menu!$A$2,'Approvvigionamento energia'!D4767,0)+IF(LCOH!$C$28=Menu!$A$3,'Approvvigionamento energia'!E4767,0)+IF(LCOH!$C$28=Menu!$A$4,'Approvvigionamento energia'!F4767,0)+IF(LCOH!$C$28=Menu!$A$5,'Approvvigionamento energia'!G4767,0)+IF(LCOH!$C$28=Menu!$A$6,'Approvvigionamento energia'!H4767,0)</f>
        <v>2970.0072962879899</v>
      </c>
      <c r="J4767">
        <f>'Approvvigionamento energia'!A4767+'Approvvigionamento energia'!B4767+'Approvvigionamento energia'!I4767</f>
        <v>3834.1072962879898</v>
      </c>
      <c r="K4767">
        <f>IF(MIN(LCOH!$C$18,J4767)&gt;=$P$48*LCOH!$C$18, MIN(LCOH!$C$18,J4767),0)</f>
        <v>1500</v>
      </c>
      <c r="L4767">
        <f t="shared" si="149"/>
        <v>2334.1072962879898</v>
      </c>
      <c r="M4767">
        <f>K4767/LCOH!$C$18</f>
        <v>1</v>
      </c>
      <c r="N4767">
        <f>K4767/LCOH!$C$34</f>
        <v>28.901734104046245</v>
      </c>
    </row>
    <row r="4768" spans="1:14" x14ac:dyDescent="0.35">
      <c r="A4768">
        <f>'Profilo fotovoltaico'!B4770*LCOH!$C$20</f>
        <v>492</v>
      </c>
      <c r="B4768">
        <f>'Profilo eolico'!B4770*LCOH!$C$21</f>
        <v>274.10000000000002</v>
      </c>
      <c r="C4768">
        <f>$P$35*'Profilo fotovoltaico'!B4770</f>
        <v>3618.4691963100558</v>
      </c>
      <c r="D4768">
        <f>$Q$37*'Profilo eolico'!B4770</f>
        <v>1599.2734245858519</v>
      </c>
      <c r="E4768">
        <f>$P$39*'Profilo fotovoltaico'!B4770+'Approvvigionamento energia'!$Q$39*'Profilo eolico'!B4770</f>
        <v>2104.0723675169029</v>
      </c>
      <c r="F4768">
        <f>$P$41*'Profilo fotovoltaico'!B4770+'Approvvigionamento energia'!$Q$41*'Profilo eolico'!B4770</f>
        <v>2608.8713104479539</v>
      </c>
      <c r="G4768">
        <f>$P$43*'Profilo fotovoltaico'!B4770+'Approvvigionamento energia'!$Q$43*'Profilo eolico'!B4770</f>
        <v>3113.6702533790049</v>
      </c>
      <c r="H4768">
        <f t="shared" si="148"/>
        <v>1138.4335154826958</v>
      </c>
      <c r="I4768">
        <f>IF(LCOH!$C$28=Menu!$A$1,'Approvvigionamento energia'!C4768,0)+IF(LCOH!$C$28=Menu!$A$2,'Approvvigionamento energia'!D4768,0)+IF(LCOH!$C$28=Menu!$A$3,'Approvvigionamento energia'!E4768,0)+IF(LCOH!$C$28=Menu!$A$4,'Approvvigionamento energia'!F4768,0)+IF(LCOH!$C$28=Menu!$A$5,'Approvvigionamento energia'!G4768,0)+IF(LCOH!$C$28=Menu!$A$6,'Approvvigionamento energia'!H4768,0)</f>
        <v>2608.8713104479539</v>
      </c>
      <c r="J4768">
        <f>'Approvvigionamento energia'!A4768+'Approvvigionamento energia'!B4768+'Approvvigionamento energia'!I4768</f>
        <v>3374.9713104479538</v>
      </c>
      <c r="K4768">
        <f>IF(MIN(LCOH!$C$18,J4768)&gt;=$P$48*LCOH!$C$18, MIN(LCOH!$C$18,J4768),0)</f>
        <v>1500</v>
      </c>
      <c r="L4768">
        <f t="shared" si="149"/>
        <v>1874.9713104479538</v>
      </c>
      <c r="M4768">
        <f>K4768/LCOH!$C$18</f>
        <v>1</v>
      </c>
      <c r="N4768">
        <f>K4768/LCOH!$C$34</f>
        <v>28.901734104046245</v>
      </c>
    </row>
    <row r="4769" spans="1:14" x14ac:dyDescent="0.35">
      <c r="A4769">
        <f>'Profilo fotovoltaico'!B4771*LCOH!$C$20</f>
        <v>363</v>
      </c>
      <c r="B4769">
        <f>'Profilo eolico'!B4771*LCOH!$C$21</f>
        <v>277.2</v>
      </c>
      <c r="C4769">
        <f>$P$35*'Profilo fotovoltaico'!B4771</f>
        <v>2669.7242241068093</v>
      </c>
      <c r="D4769">
        <f>$Q$37*'Profilo eolico'!B4771</f>
        <v>1617.3607927588403</v>
      </c>
      <c r="E4769">
        <f>$P$39*'Profilo fotovoltaico'!B4771+'Approvvigionamento energia'!$Q$39*'Profilo eolico'!B4771</f>
        <v>1880.4516505958327</v>
      </c>
      <c r="F4769">
        <f>$P$41*'Profilo fotovoltaico'!B4771+'Approvvigionamento energia'!$Q$41*'Profilo eolico'!B4771</f>
        <v>2143.5425084328249</v>
      </c>
      <c r="G4769">
        <f>$P$43*'Profilo fotovoltaico'!B4771+'Approvvigionamento energia'!$Q$43*'Profilo eolico'!B4771</f>
        <v>2406.6333662698175</v>
      </c>
      <c r="H4769">
        <f t="shared" si="148"/>
        <v>1138.4335154826958</v>
      </c>
      <c r="I4769">
        <f>IF(LCOH!$C$28=Menu!$A$1,'Approvvigionamento energia'!C4769,0)+IF(LCOH!$C$28=Menu!$A$2,'Approvvigionamento energia'!D4769,0)+IF(LCOH!$C$28=Menu!$A$3,'Approvvigionamento energia'!E4769,0)+IF(LCOH!$C$28=Menu!$A$4,'Approvvigionamento energia'!F4769,0)+IF(LCOH!$C$28=Menu!$A$5,'Approvvigionamento energia'!G4769,0)+IF(LCOH!$C$28=Menu!$A$6,'Approvvigionamento energia'!H4769,0)</f>
        <v>2143.5425084328249</v>
      </c>
      <c r="J4769">
        <f>'Approvvigionamento energia'!A4769+'Approvvigionamento energia'!B4769+'Approvvigionamento energia'!I4769</f>
        <v>2783.7425084328252</v>
      </c>
      <c r="K4769">
        <f>IF(MIN(LCOH!$C$18,J4769)&gt;=$P$48*LCOH!$C$18, MIN(LCOH!$C$18,J4769),0)</f>
        <v>1500</v>
      </c>
      <c r="L4769">
        <f t="shared" si="149"/>
        <v>1283.7425084328252</v>
      </c>
      <c r="M4769">
        <f>K4769/LCOH!$C$18</f>
        <v>1</v>
      </c>
      <c r="N4769">
        <f>K4769/LCOH!$C$34</f>
        <v>28.901734104046245</v>
      </c>
    </row>
    <row r="4770" spans="1:14" x14ac:dyDescent="0.35">
      <c r="A4770">
        <f>'Profilo fotovoltaico'!B4772*LCOH!$C$20</f>
        <v>217</v>
      </c>
      <c r="B4770">
        <f>'Profilo eolico'!B4772*LCOH!$C$21</f>
        <v>271.89999999999998</v>
      </c>
      <c r="C4770">
        <f>$P$35*'Profilo fotovoltaico'!B4772</f>
        <v>1595.9508447139881</v>
      </c>
      <c r="D4770">
        <f>$Q$37*'Profilo eolico'!B4772</f>
        <v>1586.4372278179244</v>
      </c>
      <c r="E4770">
        <f>$P$39*'Profilo fotovoltaico'!B4772+'Approvvigionamento energia'!$Q$39*'Profilo eolico'!B4772</f>
        <v>1588.8156320419403</v>
      </c>
      <c r="F4770">
        <f>$P$41*'Profilo fotovoltaico'!B4772+'Approvvigionamento energia'!$Q$41*'Profilo eolico'!B4772</f>
        <v>1591.1940362659561</v>
      </c>
      <c r="G4770">
        <f>$P$43*'Profilo fotovoltaico'!B4772+'Approvvigionamento energia'!$Q$43*'Profilo eolico'!B4772</f>
        <v>1593.5724404899722</v>
      </c>
      <c r="H4770">
        <f t="shared" si="148"/>
        <v>1138.4335154826958</v>
      </c>
      <c r="I4770">
        <f>IF(LCOH!$C$28=Menu!$A$1,'Approvvigionamento energia'!C4770,0)+IF(LCOH!$C$28=Menu!$A$2,'Approvvigionamento energia'!D4770,0)+IF(LCOH!$C$28=Menu!$A$3,'Approvvigionamento energia'!E4770,0)+IF(LCOH!$C$28=Menu!$A$4,'Approvvigionamento energia'!F4770,0)+IF(LCOH!$C$28=Menu!$A$5,'Approvvigionamento energia'!G4770,0)+IF(LCOH!$C$28=Menu!$A$6,'Approvvigionamento energia'!H4770,0)</f>
        <v>1591.1940362659561</v>
      </c>
      <c r="J4770">
        <f>'Approvvigionamento energia'!A4770+'Approvvigionamento energia'!B4770+'Approvvigionamento energia'!I4770</f>
        <v>2080.0940362659562</v>
      </c>
      <c r="K4770">
        <f>IF(MIN(LCOH!$C$18,J4770)&gt;=$P$48*LCOH!$C$18, MIN(LCOH!$C$18,J4770),0)</f>
        <v>1500</v>
      </c>
      <c r="L4770">
        <f t="shared" si="149"/>
        <v>580.09403626595622</v>
      </c>
      <c r="M4770">
        <f>K4770/LCOH!$C$18</f>
        <v>1</v>
      </c>
      <c r="N4770">
        <f>K4770/LCOH!$C$34</f>
        <v>28.901734104046245</v>
      </c>
    </row>
    <row r="4771" spans="1:14" x14ac:dyDescent="0.35">
      <c r="A4771">
        <f>'Profilo fotovoltaico'!B4773*LCOH!$C$20</f>
        <v>85</v>
      </c>
      <c r="B4771">
        <f>'Profilo eolico'!B4773*LCOH!$C$21</f>
        <v>234.9</v>
      </c>
      <c r="C4771">
        <f>$P$35*'Profilo fotovoltaico'!B4773</f>
        <v>625.14203594787557</v>
      </c>
      <c r="D4771">
        <f>$Q$37*'Profilo eolico'!B4773</f>
        <v>1370.5557367209653</v>
      </c>
      <c r="E4771">
        <f>$P$39*'Profilo fotovoltaico'!B4773+'Approvvigionamento energia'!$Q$39*'Profilo eolico'!B4773</f>
        <v>1184.2023115276927</v>
      </c>
      <c r="F4771">
        <f>$P$41*'Profilo fotovoltaico'!B4773+'Approvvigionamento energia'!$Q$41*'Profilo eolico'!B4773</f>
        <v>997.84888633442051</v>
      </c>
      <c r="G4771">
        <f>$P$43*'Profilo fotovoltaico'!B4773+'Approvvigionamento energia'!$Q$43*'Profilo eolico'!B4773</f>
        <v>811.4954611411481</v>
      </c>
      <c r="H4771">
        <f t="shared" si="148"/>
        <v>1138.4335154826958</v>
      </c>
      <c r="I4771">
        <f>IF(LCOH!$C$28=Menu!$A$1,'Approvvigionamento energia'!C4771,0)+IF(LCOH!$C$28=Menu!$A$2,'Approvvigionamento energia'!D4771,0)+IF(LCOH!$C$28=Menu!$A$3,'Approvvigionamento energia'!E4771,0)+IF(LCOH!$C$28=Menu!$A$4,'Approvvigionamento energia'!F4771,0)+IF(LCOH!$C$28=Menu!$A$5,'Approvvigionamento energia'!G4771,0)+IF(LCOH!$C$28=Menu!$A$6,'Approvvigionamento energia'!H4771,0)</f>
        <v>997.84888633442051</v>
      </c>
      <c r="J4771">
        <f>'Approvvigionamento energia'!A4771+'Approvvigionamento energia'!B4771+'Approvvigionamento energia'!I4771</f>
        <v>1317.7488863344206</v>
      </c>
      <c r="K4771">
        <f>IF(MIN(LCOH!$C$18,J4771)&gt;=$P$48*LCOH!$C$18, MIN(LCOH!$C$18,J4771),0)</f>
        <v>1317.7488863344206</v>
      </c>
      <c r="L4771">
        <f t="shared" si="149"/>
        <v>0</v>
      </c>
      <c r="M4771">
        <f>K4771/LCOH!$C$18</f>
        <v>0.87849925755628044</v>
      </c>
      <c r="N4771">
        <f>K4771/LCOH!$C$34</f>
        <v>25.390151952493653</v>
      </c>
    </row>
    <row r="4772" spans="1:14" x14ac:dyDescent="0.35">
      <c r="A4772">
        <f>'Profilo fotovoltaico'!B4774*LCOH!$C$20</f>
        <v>9</v>
      </c>
      <c r="B4772">
        <f>'Profilo eolico'!B4774*LCOH!$C$21</f>
        <v>193.39999999999998</v>
      </c>
      <c r="C4772">
        <f>$P$35*'Profilo fotovoltaico'!B4774</f>
        <v>66.191509688598586</v>
      </c>
      <c r="D4772">
        <f>$Q$37*'Profilo eolico'!B4774</f>
        <v>1128.4183885987002</v>
      </c>
      <c r="E4772">
        <f>$P$39*'Profilo fotovoltaico'!B4774+'Approvvigionamento energia'!$Q$39*'Profilo eolico'!B4774</f>
        <v>862.86166887117474</v>
      </c>
      <c r="F4772">
        <f>$P$41*'Profilo fotovoltaico'!B4774+'Approvvigionamento energia'!$Q$41*'Profilo eolico'!B4774</f>
        <v>597.30494914364942</v>
      </c>
      <c r="G4772">
        <f>$P$43*'Profilo fotovoltaico'!B4774+'Approvvigionamento energia'!$Q$43*'Profilo eolico'!B4774</f>
        <v>331.74822941612399</v>
      </c>
      <c r="H4772">
        <f t="shared" si="148"/>
        <v>1138.4335154826958</v>
      </c>
      <c r="I4772">
        <f>IF(LCOH!$C$28=Menu!$A$1,'Approvvigionamento energia'!C4772,0)+IF(LCOH!$C$28=Menu!$A$2,'Approvvigionamento energia'!D4772,0)+IF(LCOH!$C$28=Menu!$A$3,'Approvvigionamento energia'!E4772,0)+IF(LCOH!$C$28=Menu!$A$4,'Approvvigionamento energia'!F4772,0)+IF(LCOH!$C$28=Menu!$A$5,'Approvvigionamento energia'!G4772,0)+IF(LCOH!$C$28=Menu!$A$6,'Approvvigionamento energia'!H4772,0)</f>
        <v>597.30494914364942</v>
      </c>
      <c r="J4772">
        <f>'Approvvigionamento energia'!A4772+'Approvvigionamento energia'!B4772+'Approvvigionamento energia'!I4772</f>
        <v>799.7049491436494</v>
      </c>
      <c r="K4772">
        <f>IF(MIN(LCOH!$C$18,J4772)&gt;=$P$48*LCOH!$C$18, MIN(LCOH!$C$18,J4772),0)</f>
        <v>799.7049491436494</v>
      </c>
      <c r="L4772">
        <f t="shared" si="149"/>
        <v>0</v>
      </c>
      <c r="M4772">
        <f>K4772/LCOH!$C$18</f>
        <v>0.53313663276243295</v>
      </c>
      <c r="N4772">
        <f>K4772/LCOH!$C$34</f>
        <v>15.408573201226385</v>
      </c>
    </row>
    <row r="4773" spans="1:14" x14ac:dyDescent="0.35">
      <c r="A4773">
        <f>'Profilo fotovoltaico'!B4775*LCOH!$C$20</f>
        <v>0</v>
      </c>
      <c r="B4773">
        <f>'Profilo eolico'!B4775*LCOH!$C$21</f>
        <v>157.70000000000002</v>
      </c>
      <c r="C4773">
        <f>$P$35*'Profilo fotovoltaico'!B4775</f>
        <v>0</v>
      </c>
      <c r="D4773">
        <f>$Q$37*'Profilo eolico'!B4775</f>
        <v>920.1219228646072</v>
      </c>
      <c r="E4773">
        <f>$P$39*'Profilo fotovoltaico'!B4775+'Approvvigionamento energia'!$Q$39*'Profilo eolico'!B4775</f>
        <v>690.09144214845537</v>
      </c>
      <c r="F4773">
        <f>$P$41*'Profilo fotovoltaico'!B4775+'Approvvigionamento energia'!$Q$41*'Profilo eolico'!B4775</f>
        <v>460.0609614323036</v>
      </c>
      <c r="G4773">
        <f>$P$43*'Profilo fotovoltaico'!B4775+'Approvvigionamento energia'!$Q$43*'Profilo eolico'!B4775</f>
        <v>230.0304807161518</v>
      </c>
      <c r="H4773">
        <f t="shared" si="148"/>
        <v>1138.4335154826958</v>
      </c>
      <c r="I4773">
        <f>IF(LCOH!$C$28=Menu!$A$1,'Approvvigionamento energia'!C4773,0)+IF(LCOH!$C$28=Menu!$A$2,'Approvvigionamento energia'!D4773,0)+IF(LCOH!$C$28=Menu!$A$3,'Approvvigionamento energia'!E4773,0)+IF(LCOH!$C$28=Menu!$A$4,'Approvvigionamento energia'!F4773,0)+IF(LCOH!$C$28=Menu!$A$5,'Approvvigionamento energia'!G4773,0)+IF(LCOH!$C$28=Menu!$A$6,'Approvvigionamento energia'!H4773,0)</f>
        <v>460.0609614323036</v>
      </c>
      <c r="J4773">
        <f>'Approvvigionamento energia'!A4773+'Approvvigionamento energia'!B4773+'Approvvigionamento energia'!I4773</f>
        <v>617.76096143230359</v>
      </c>
      <c r="K4773">
        <f>IF(MIN(LCOH!$C$18,J4773)&gt;=$P$48*LCOH!$C$18, MIN(LCOH!$C$18,J4773),0)</f>
        <v>617.76096143230359</v>
      </c>
      <c r="L4773">
        <f t="shared" si="149"/>
        <v>0</v>
      </c>
      <c r="M4773">
        <f>K4773/LCOH!$C$18</f>
        <v>0.41184064095486905</v>
      </c>
      <c r="N4773">
        <f>K4773/LCOH!$C$34</f>
        <v>11.902908698117603</v>
      </c>
    </row>
    <row r="4774" spans="1:14" x14ac:dyDescent="0.35">
      <c r="A4774">
        <f>'Profilo fotovoltaico'!B4776*LCOH!$C$20</f>
        <v>0</v>
      </c>
      <c r="B4774">
        <f>'Profilo eolico'!B4776*LCOH!$C$21</f>
        <v>141</v>
      </c>
      <c r="C4774">
        <f>$P$35*'Profilo fotovoltaico'!B4776</f>
        <v>0</v>
      </c>
      <c r="D4774">
        <f>$Q$37*'Profilo eolico'!B4776</f>
        <v>822.68352012624985</v>
      </c>
      <c r="E4774">
        <f>$P$39*'Profilo fotovoltaico'!B4776+'Approvvigionamento energia'!$Q$39*'Profilo eolico'!B4776</f>
        <v>617.01264009468741</v>
      </c>
      <c r="F4774">
        <f>$P$41*'Profilo fotovoltaico'!B4776+'Approvvigionamento energia'!$Q$41*'Profilo eolico'!B4776</f>
        <v>411.34176006312492</v>
      </c>
      <c r="G4774">
        <f>$P$43*'Profilo fotovoltaico'!B4776+'Approvvigionamento energia'!$Q$43*'Profilo eolico'!B4776</f>
        <v>205.67088003156246</v>
      </c>
      <c r="H4774">
        <f t="shared" si="148"/>
        <v>1138.4335154826958</v>
      </c>
      <c r="I4774">
        <f>IF(LCOH!$C$28=Menu!$A$1,'Approvvigionamento energia'!C4774,0)+IF(LCOH!$C$28=Menu!$A$2,'Approvvigionamento energia'!D4774,0)+IF(LCOH!$C$28=Menu!$A$3,'Approvvigionamento energia'!E4774,0)+IF(LCOH!$C$28=Menu!$A$4,'Approvvigionamento energia'!F4774,0)+IF(LCOH!$C$28=Menu!$A$5,'Approvvigionamento energia'!G4774,0)+IF(LCOH!$C$28=Menu!$A$6,'Approvvigionamento energia'!H4774,0)</f>
        <v>411.34176006312492</v>
      </c>
      <c r="J4774">
        <f>'Approvvigionamento energia'!A4774+'Approvvigionamento energia'!B4774+'Approvvigionamento energia'!I4774</f>
        <v>552.34176006312487</v>
      </c>
      <c r="K4774">
        <f>IF(MIN(LCOH!$C$18,J4774)&gt;=$P$48*LCOH!$C$18, MIN(LCOH!$C$18,J4774),0)</f>
        <v>552.34176006312487</v>
      </c>
      <c r="L4774">
        <f t="shared" si="149"/>
        <v>0</v>
      </c>
      <c r="M4774">
        <f>K4774/LCOH!$C$18</f>
        <v>0.36822784004208325</v>
      </c>
      <c r="N4774">
        <f>K4774/LCOH!$C$34</f>
        <v>10.642423122603562</v>
      </c>
    </row>
    <row r="4775" spans="1:14" x14ac:dyDescent="0.35">
      <c r="A4775">
        <f>'Profilo fotovoltaico'!B4777*LCOH!$C$20</f>
        <v>0</v>
      </c>
      <c r="B4775">
        <f>'Profilo eolico'!B4777*LCOH!$C$21</f>
        <v>139.5</v>
      </c>
      <c r="C4775">
        <f>$P$35*'Profilo fotovoltaico'!B4777</f>
        <v>0</v>
      </c>
      <c r="D4775">
        <f>$Q$37*'Profilo eolico'!B4777</f>
        <v>813.93156778448144</v>
      </c>
      <c r="E4775">
        <f>$P$39*'Profilo fotovoltaico'!B4777+'Approvvigionamento energia'!$Q$39*'Profilo eolico'!B4777</f>
        <v>610.44867583836105</v>
      </c>
      <c r="F4775">
        <f>$P$41*'Profilo fotovoltaico'!B4777+'Approvvigionamento energia'!$Q$41*'Profilo eolico'!B4777</f>
        <v>406.96578389224072</v>
      </c>
      <c r="G4775">
        <f>$P$43*'Profilo fotovoltaico'!B4777+'Approvvigionamento energia'!$Q$43*'Profilo eolico'!B4777</f>
        <v>203.48289194612036</v>
      </c>
      <c r="H4775">
        <f t="shared" si="148"/>
        <v>1138.4335154826958</v>
      </c>
      <c r="I4775">
        <f>IF(LCOH!$C$28=Menu!$A$1,'Approvvigionamento energia'!C4775,0)+IF(LCOH!$C$28=Menu!$A$2,'Approvvigionamento energia'!D4775,0)+IF(LCOH!$C$28=Menu!$A$3,'Approvvigionamento energia'!E4775,0)+IF(LCOH!$C$28=Menu!$A$4,'Approvvigionamento energia'!F4775,0)+IF(LCOH!$C$28=Menu!$A$5,'Approvvigionamento energia'!G4775,0)+IF(LCOH!$C$28=Menu!$A$6,'Approvvigionamento energia'!H4775,0)</f>
        <v>406.96578389224072</v>
      </c>
      <c r="J4775">
        <f>'Approvvigionamento energia'!A4775+'Approvvigionamento energia'!B4775+'Approvvigionamento energia'!I4775</f>
        <v>546.46578389224078</v>
      </c>
      <c r="K4775">
        <f>IF(MIN(LCOH!$C$18,J4775)&gt;=$P$48*LCOH!$C$18, MIN(LCOH!$C$18,J4775),0)</f>
        <v>546.46578389224078</v>
      </c>
      <c r="L4775">
        <f t="shared" si="149"/>
        <v>0</v>
      </c>
      <c r="M4775">
        <f>K4775/LCOH!$C$18</f>
        <v>0.36431052259482721</v>
      </c>
      <c r="N4775">
        <f>K4775/LCOH!$C$34</f>
        <v>10.529205855341827</v>
      </c>
    </row>
    <row r="4776" spans="1:14" x14ac:dyDescent="0.35">
      <c r="A4776">
        <f>'Profilo fotovoltaico'!B4778*LCOH!$C$20</f>
        <v>0</v>
      </c>
      <c r="B4776">
        <f>'Profilo eolico'!B4778*LCOH!$C$21</f>
        <v>147.60000000000002</v>
      </c>
      <c r="C4776">
        <f>$P$35*'Profilo fotovoltaico'!B4778</f>
        <v>0</v>
      </c>
      <c r="D4776">
        <f>$Q$37*'Profilo eolico'!B4778</f>
        <v>861.1921104300319</v>
      </c>
      <c r="E4776">
        <f>$P$39*'Profilo fotovoltaico'!B4778+'Approvvigionamento energia'!$Q$39*'Profilo eolico'!B4778</f>
        <v>645.89408282252384</v>
      </c>
      <c r="F4776">
        <f>$P$41*'Profilo fotovoltaico'!B4778+'Approvvigionamento energia'!$Q$41*'Profilo eolico'!B4778</f>
        <v>430.59605521501595</v>
      </c>
      <c r="G4776">
        <f>$P$43*'Profilo fotovoltaico'!B4778+'Approvvigionamento energia'!$Q$43*'Profilo eolico'!B4778</f>
        <v>215.29802760750798</v>
      </c>
      <c r="H4776">
        <f t="shared" si="148"/>
        <v>1138.4335154826958</v>
      </c>
      <c r="I4776">
        <f>IF(LCOH!$C$28=Menu!$A$1,'Approvvigionamento energia'!C4776,0)+IF(LCOH!$C$28=Menu!$A$2,'Approvvigionamento energia'!D4776,0)+IF(LCOH!$C$28=Menu!$A$3,'Approvvigionamento energia'!E4776,0)+IF(LCOH!$C$28=Menu!$A$4,'Approvvigionamento energia'!F4776,0)+IF(LCOH!$C$28=Menu!$A$5,'Approvvigionamento energia'!G4776,0)+IF(LCOH!$C$28=Menu!$A$6,'Approvvigionamento energia'!H4776,0)</f>
        <v>430.59605521501595</v>
      </c>
      <c r="J4776">
        <f>'Approvvigionamento energia'!A4776+'Approvvigionamento energia'!B4776+'Approvvigionamento energia'!I4776</f>
        <v>578.19605521501603</v>
      </c>
      <c r="K4776">
        <f>IF(MIN(LCOH!$C$18,J4776)&gt;=$P$48*LCOH!$C$18, MIN(LCOH!$C$18,J4776),0)</f>
        <v>578.19605521501603</v>
      </c>
      <c r="L4776">
        <f t="shared" si="149"/>
        <v>0</v>
      </c>
      <c r="M4776">
        <f>K4776/LCOH!$C$18</f>
        <v>0.38546403681001068</v>
      </c>
      <c r="N4776">
        <f>K4776/LCOH!$C$34</f>
        <v>11.140579098555223</v>
      </c>
    </row>
    <row r="4777" spans="1:14" x14ac:dyDescent="0.35">
      <c r="A4777">
        <f>'Profilo fotovoltaico'!B4779*LCOH!$C$20</f>
        <v>0</v>
      </c>
      <c r="B4777">
        <f>'Profilo eolico'!B4779*LCOH!$C$21</f>
        <v>157.1</v>
      </c>
      <c r="C4777">
        <f>$P$35*'Profilo fotovoltaico'!B4779</f>
        <v>0</v>
      </c>
      <c r="D4777">
        <f>$Q$37*'Profilo eolico'!B4779</f>
        <v>916.62114192789966</v>
      </c>
      <c r="E4777">
        <f>$P$39*'Profilo fotovoltaico'!B4779+'Approvvigionamento energia'!$Q$39*'Profilo eolico'!B4779</f>
        <v>687.46585644592471</v>
      </c>
      <c r="F4777">
        <f>$P$41*'Profilo fotovoltaico'!B4779+'Approvvigionamento energia'!$Q$41*'Profilo eolico'!B4779</f>
        <v>458.31057096394983</v>
      </c>
      <c r="G4777">
        <f>$P$43*'Profilo fotovoltaico'!B4779+'Approvvigionamento energia'!$Q$43*'Profilo eolico'!B4779</f>
        <v>229.15528548197491</v>
      </c>
      <c r="H4777">
        <f t="shared" si="148"/>
        <v>1138.4335154826958</v>
      </c>
      <c r="I4777">
        <f>IF(LCOH!$C$28=Menu!$A$1,'Approvvigionamento energia'!C4777,0)+IF(LCOH!$C$28=Menu!$A$2,'Approvvigionamento energia'!D4777,0)+IF(LCOH!$C$28=Menu!$A$3,'Approvvigionamento energia'!E4777,0)+IF(LCOH!$C$28=Menu!$A$4,'Approvvigionamento energia'!F4777,0)+IF(LCOH!$C$28=Menu!$A$5,'Approvvigionamento energia'!G4777,0)+IF(LCOH!$C$28=Menu!$A$6,'Approvvigionamento energia'!H4777,0)</f>
        <v>458.31057096394983</v>
      </c>
      <c r="J4777">
        <f>'Approvvigionamento energia'!A4777+'Approvvigionamento energia'!B4777+'Approvvigionamento energia'!I4777</f>
        <v>615.41057096394979</v>
      </c>
      <c r="K4777">
        <f>IF(MIN(LCOH!$C$18,J4777)&gt;=$P$48*LCOH!$C$18, MIN(LCOH!$C$18,J4777),0)</f>
        <v>615.41057096394979</v>
      </c>
      <c r="L4777">
        <f t="shared" si="149"/>
        <v>0</v>
      </c>
      <c r="M4777">
        <f>K4777/LCOH!$C$18</f>
        <v>0.41027371397596651</v>
      </c>
      <c r="N4777">
        <f>K4777/LCOH!$C$34</f>
        <v>11.857621791212905</v>
      </c>
    </row>
    <row r="4778" spans="1:14" x14ac:dyDescent="0.35">
      <c r="A4778">
        <f>'Profilo fotovoltaico'!B4780*LCOH!$C$20</f>
        <v>0</v>
      </c>
      <c r="B4778">
        <f>'Profilo eolico'!B4780*LCOH!$C$21</f>
        <v>160.89999999999998</v>
      </c>
      <c r="C4778">
        <f>$P$35*'Profilo fotovoltaico'!B4780</f>
        <v>0</v>
      </c>
      <c r="D4778">
        <f>$Q$37*'Profilo eolico'!B4780</f>
        <v>938.7927545270469</v>
      </c>
      <c r="E4778">
        <f>$P$39*'Profilo fotovoltaico'!B4780+'Approvvigionamento energia'!$Q$39*'Profilo eolico'!B4780</f>
        <v>704.09456589528509</v>
      </c>
      <c r="F4778">
        <f>$P$41*'Profilo fotovoltaico'!B4780+'Approvvigionamento energia'!$Q$41*'Profilo eolico'!B4780</f>
        <v>469.39637726352345</v>
      </c>
      <c r="G4778">
        <f>$P$43*'Profilo fotovoltaico'!B4780+'Approvvigionamento energia'!$Q$43*'Profilo eolico'!B4780</f>
        <v>234.69818863176172</v>
      </c>
      <c r="H4778">
        <f t="shared" si="148"/>
        <v>1138.4335154826958</v>
      </c>
      <c r="I4778">
        <f>IF(LCOH!$C$28=Menu!$A$1,'Approvvigionamento energia'!C4778,0)+IF(LCOH!$C$28=Menu!$A$2,'Approvvigionamento energia'!D4778,0)+IF(LCOH!$C$28=Menu!$A$3,'Approvvigionamento energia'!E4778,0)+IF(LCOH!$C$28=Menu!$A$4,'Approvvigionamento energia'!F4778,0)+IF(LCOH!$C$28=Menu!$A$5,'Approvvigionamento energia'!G4778,0)+IF(LCOH!$C$28=Menu!$A$6,'Approvvigionamento energia'!H4778,0)</f>
        <v>469.39637726352345</v>
      </c>
      <c r="J4778">
        <f>'Approvvigionamento energia'!A4778+'Approvvigionamento energia'!B4778+'Approvvigionamento energia'!I4778</f>
        <v>630.29637726352348</v>
      </c>
      <c r="K4778">
        <f>IF(MIN(LCOH!$C$18,J4778)&gt;=$P$48*LCOH!$C$18, MIN(LCOH!$C$18,J4778),0)</f>
        <v>630.29637726352348</v>
      </c>
      <c r="L4778">
        <f t="shared" si="149"/>
        <v>0</v>
      </c>
      <c r="M4778">
        <f>K4778/LCOH!$C$18</f>
        <v>0.42019758484234898</v>
      </c>
      <c r="N4778">
        <f>K4778/LCOH!$C$34</f>
        <v>12.144438868275982</v>
      </c>
    </row>
    <row r="4779" spans="1:14" x14ac:dyDescent="0.35">
      <c r="A4779">
        <f>'Profilo fotovoltaico'!B4781*LCOH!$C$20</f>
        <v>0</v>
      </c>
      <c r="B4779">
        <f>'Profilo eolico'!B4781*LCOH!$C$21</f>
        <v>157.4</v>
      </c>
      <c r="C4779">
        <f>$P$35*'Profilo fotovoltaico'!B4781</f>
        <v>0</v>
      </c>
      <c r="D4779">
        <f>$Q$37*'Profilo eolico'!B4781</f>
        <v>918.37153239625354</v>
      </c>
      <c r="E4779">
        <f>$P$39*'Profilo fotovoltaico'!B4781+'Approvvigionamento energia'!$Q$39*'Profilo eolico'!B4781</f>
        <v>688.7786492971901</v>
      </c>
      <c r="F4779">
        <f>$P$41*'Profilo fotovoltaico'!B4781+'Approvvigionamento energia'!$Q$41*'Profilo eolico'!B4781</f>
        <v>459.18576619812677</v>
      </c>
      <c r="G4779">
        <f>$P$43*'Profilo fotovoltaico'!B4781+'Approvvigionamento energia'!$Q$43*'Profilo eolico'!B4781</f>
        <v>229.59288309906339</v>
      </c>
      <c r="H4779">
        <f t="shared" si="148"/>
        <v>1138.4335154826958</v>
      </c>
      <c r="I4779">
        <f>IF(LCOH!$C$28=Menu!$A$1,'Approvvigionamento energia'!C4779,0)+IF(LCOH!$C$28=Menu!$A$2,'Approvvigionamento energia'!D4779,0)+IF(LCOH!$C$28=Menu!$A$3,'Approvvigionamento energia'!E4779,0)+IF(LCOH!$C$28=Menu!$A$4,'Approvvigionamento energia'!F4779,0)+IF(LCOH!$C$28=Menu!$A$5,'Approvvigionamento energia'!G4779,0)+IF(LCOH!$C$28=Menu!$A$6,'Approvvigionamento energia'!H4779,0)</f>
        <v>459.18576619812677</v>
      </c>
      <c r="J4779">
        <f>'Approvvigionamento energia'!A4779+'Approvvigionamento energia'!B4779+'Approvvigionamento energia'!I4779</f>
        <v>616.58576619812675</v>
      </c>
      <c r="K4779">
        <f>IF(MIN(LCOH!$C$18,J4779)&gt;=$P$48*LCOH!$C$18, MIN(LCOH!$C$18,J4779),0)</f>
        <v>616.58576619812675</v>
      </c>
      <c r="L4779">
        <f t="shared" si="149"/>
        <v>0</v>
      </c>
      <c r="M4779">
        <f>K4779/LCOH!$C$18</f>
        <v>0.41105717746541781</v>
      </c>
      <c r="N4779">
        <f>K4779/LCOH!$C$34</f>
        <v>11.880265244665255</v>
      </c>
    </row>
    <row r="4780" spans="1:14" x14ac:dyDescent="0.35">
      <c r="A4780">
        <f>'Profilo fotovoltaico'!B4782*LCOH!$C$20</f>
        <v>0</v>
      </c>
      <c r="B4780">
        <f>'Profilo eolico'!B4782*LCOH!$C$21</f>
        <v>152.10000000000002</v>
      </c>
      <c r="C4780">
        <f>$P$35*'Profilo fotovoltaico'!B4782</f>
        <v>0</v>
      </c>
      <c r="D4780">
        <f>$Q$37*'Profilo eolico'!B4782</f>
        <v>887.44796745533779</v>
      </c>
      <c r="E4780">
        <f>$P$39*'Profilo fotovoltaico'!B4782+'Approvvigionamento energia'!$Q$39*'Profilo eolico'!B4782</f>
        <v>665.58597559150326</v>
      </c>
      <c r="F4780">
        <f>$P$41*'Profilo fotovoltaico'!B4782+'Approvvigionamento energia'!$Q$41*'Profilo eolico'!B4782</f>
        <v>443.72398372766889</v>
      </c>
      <c r="G4780">
        <f>$P$43*'Profilo fotovoltaico'!B4782+'Approvvigionamento energia'!$Q$43*'Profilo eolico'!B4782</f>
        <v>221.86199186383445</v>
      </c>
      <c r="H4780">
        <f t="shared" si="148"/>
        <v>1138.4335154826958</v>
      </c>
      <c r="I4780">
        <f>IF(LCOH!$C$28=Menu!$A$1,'Approvvigionamento energia'!C4780,0)+IF(LCOH!$C$28=Menu!$A$2,'Approvvigionamento energia'!D4780,0)+IF(LCOH!$C$28=Menu!$A$3,'Approvvigionamento energia'!E4780,0)+IF(LCOH!$C$28=Menu!$A$4,'Approvvigionamento energia'!F4780,0)+IF(LCOH!$C$28=Menu!$A$5,'Approvvigionamento energia'!G4780,0)+IF(LCOH!$C$28=Menu!$A$6,'Approvvigionamento energia'!H4780,0)</f>
        <v>443.72398372766889</v>
      </c>
      <c r="J4780">
        <f>'Approvvigionamento energia'!A4780+'Approvvigionamento energia'!B4780+'Approvvigionamento energia'!I4780</f>
        <v>595.82398372766897</v>
      </c>
      <c r="K4780">
        <f>IF(MIN(LCOH!$C$18,J4780)&gt;=$P$48*LCOH!$C$18, MIN(LCOH!$C$18,J4780),0)</f>
        <v>595.82398372766897</v>
      </c>
      <c r="L4780">
        <f t="shared" si="149"/>
        <v>0</v>
      </c>
      <c r="M4780">
        <f>K4780/LCOH!$C$18</f>
        <v>0.3972159891517793</v>
      </c>
      <c r="N4780">
        <f>K4780/LCOH!$C$34</f>
        <v>11.480230900340443</v>
      </c>
    </row>
    <row r="4781" spans="1:14" x14ac:dyDescent="0.35">
      <c r="A4781">
        <f>'Profilo fotovoltaico'!B4783*LCOH!$C$20</f>
        <v>0</v>
      </c>
      <c r="B4781">
        <f>'Profilo eolico'!B4783*LCOH!$C$21</f>
        <v>140.30000000000001</v>
      </c>
      <c r="C4781">
        <f>$P$35*'Profilo fotovoltaico'!B4783</f>
        <v>0</v>
      </c>
      <c r="D4781">
        <f>$Q$37*'Profilo eolico'!B4783</f>
        <v>818.59927570009131</v>
      </c>
      <c r="E4781">
        <f>$P$39*'Profilo fotovoltaico'!B4783+'Approvvigionamento energia'!$Q$39*'Profilo eolico'!B4783</f>
        <v>613.94945677506848</v>
      </c>
      <c r="F4781">
        <f>$P$41*'Profilo fotovoltaico'!B4783+'Approvvigionamento energia'!$Q$41*'Profilo eolico'!B4783</f>
        <v>409.29963785004566</v>
      </c>
      <c r="G4781">
        <f>$P$43*'Profilo fotovoltaico'!B4783+'Approvvigionamento energia'!$Q$43*'Profilo eolico'!B4783</f>
        <v>204.64981892502283</v>
      </c>
      <c r="H4781">
        <f t="shared" si="148"/>
        <v>1138.4335154826958</v>
      </c>
      <c r="I4781">
        <f>IF(LCOH!$C$28=Menu!$A$1,'Approvvigionamento energia'!C4781,0)+IF(LCOH!$C$28=Menu!$A$2,'Approvvigionamento energia'!D4781,0)+IF(LCOH!$C$28=Menu!$A$3,'Approvvigionamento energia'!E4781,0)+IF(LCOH!$C$28=Menu!$A$4,'Approvvigionamento energia'!F4781,0)+IF(LCOH!$C$28=Menu!$A$5,'Approvvigionamento energia'!G4781,0)+IF(LCOH!$C$28=Menu!$A$6,'Approvvigionamento energia'!H4781,0)</f>
        <v>409.29963785004566</v>
      </c>
      <c r="J4781">
        <f>'Approvvigionamento energia'!A4781+'Approvvigionamento energia'!B4781+'Approvvigionamento energia'!I4781</f>
        <v>549.59963785004561</v>
      </c>
      <c r="K4781">
        <f>IF(MIN(LCOH!$C$18,J4781)&gt;=$P$48*LCOH!$C$18, MIN(LCOH!$C$18,J4781),0)</f>
        <v>549.59963785004561</v>
      </c>
      <c r="L4781">
        <f t="shared" si="149"/>
        <v>0</v>
      </c>
      <c r="M4781">
        <f>K4781/LCOH!$C$18</f>
        <v>0.3663997585666971</v>
      </c>
      <c r="N4781">
        <f>K4781/LCOH!$C$34</f>
        <v>10.589588397881419</v>
      </c>
    </row>
    <row r="4782" spans="1:14" x14ac:dyDescent="0.35">
      <c r="A4782">
        <f>'Profilo fotovoltaico'!B4784*LCOH!$C$20</f>
        <v>46</v>
      </c>
      <c r="B4782">
        <f>'Profilo eolico'!B4784*LCOH!$C$21</f>
        <v>125.1</v>
      </c>
      <c r="C4782">
        <f>$P$35*'Profilo fotovoltaico'!B4784</f>
        <v>338.31216063061498</v>
      </c>
      <c r="D4782">
        <f>$Q$37*'Profilo eolico'!B4784</f>
        <v>729.91282530350259</v>
      </c>
      <c r="E4782">
        <f>$P$39*'Profilo fotovoltaico'!B4784+'Approvvigionamento energia'!$Q$39*'Profilo eolico'!B4784</f>
        <v>632.01265913528061</v>
      </c>
      <c r="F4782">
        <f>$P$41*'Profilo fotovoltaico'!B4784+'Approvvigionamento energia'!$Q$41*'Profilo eolico'!B4784</f>
        <v>534.11249296705876</v>
      </c>
      <c r="G4782">
        <f>$P$43*'Profilo fotovoltaico'!B4784+'Approvvigionamento energia'!$Q$43*'Profilo eolico'!B4784</f>
        <v>436.2123267988369</v>
      </c>
      <c r="H4782">
        <f t="shared" si="148"/>
        <v>1138.4335154826958</v>
      </c>
      <c r="I4782">
        <f>IF(LCOH!$C$28=Menu!$A$1,'Approvvigionamento energia'!C4782,0)+IF(LCOH!$C$28=Menu!$A$2,'Approvvigionamento energia'!D4782,0)+IF(LCOH!$C$28=Menu!$A$3,'Approvvigionamento energia'!E4782,0)+IF(LCOH!$C$28=Menu!$A$4,'Approvvigionamento energia'!F4782,0)+IF(LCOH!$C$28=Menu!$A$5,'Approvvigionamento energia'!G4782,0)+IF(LCOH!$C$28=Menu!$A$6,'Approvvigionamento energia'!H4782,0)</f>
        <v>534.11249296705876</v>
      </c>
      <c r="J4782">
        <f>'Approvvigionamento energia'!A4782+'Approvvigionamento energia'!B4782+'Approvvigionamento energia'!I4782</f>
        <v>705.21249296705878</v>
      </c>
      <c r="K4782">
        <f>IF(MIN(LCOH!$C$18,J4782)&gt;=$P$48*LCOH!$C$18, MIN(LCOH!$C$18,J4782),0)</f>
        <v>705.21249296705878</v>
      </c>
      <c r="L4782">
        <f t="shared" si="149"/>
        <v>0</v>
      </c>
      <c r="M4782">
        <f>K4782/LCOH!$C$18</f>
        <v>0.47014166197803919</v>
      </c>
      <c r="N4782">
        <f>K4782/LCOH!$C$34</f>
        <v>13.587909305723676</v>
      </c>
    </row>
    <row r="4783" spans="1:14" x14ac:dyDescent="0.35">
      <c r="A4783">
        <f>'Profilo fotovoltaico'!B4785*LCOH!$C$20</f>
        <v>151</v>
      </c>
      <c r="B4783">
        <f>'Profilo eolico'!B4785*LCOH!$C$21</f>
        <v>120.89999999999999</v>
      </c>
      <c r="C4783">
        <f>$P$35*'Profilo fotovoltaico'!B4785</f>
        <v>1110.5464403309318</v>
      </c>
      <c r="D4783">
        <f>$Q$37*'Profilo eolico'!B4785</f>
        <v>705.40735874655047</v>
      </c>
      <c r="E4783">
        <f>$P$39*'Profilo fotovoltaico'!B4785+'Approvvigionamento energia'!$Q$39*'Profilo eolico'!B4785</f>
        <v>806.69212914264585</v>
      </c>
      <c r="F4783">
        <f>$P$41*'Profilo fotovoltaico'!B4785+'Approvvigionamento energia'!$Q$41*'Profilo eolico'!B4785</f>
        <v>907.97689953874112</v>
      </c>
      <c r="G4783">
        <f>$P$43*'Profilo fotovoltaico'!B4785+'Approvvigionamento energia'!$Q$43*'Profilo eolico'!B4785</f>
        <v>1009.2616699348365</v>
      </c>
      <c r="H4783">
        <f t="shared" si="148"/>
        <v>1138.4335154826958</v>
      </c>
      <c r="I4783">
        <f>IF(LCOH!$C$28=Menu!$A$1,'Approvvigionamento energia'!C4783,0)+IF(LCOH!$C$28=Menu!$A$2,'Approvvigionamento energia'!D4783,0)+IF(LCOH!$C$28=Menu!$A$3,'Approvvigionamento energia'!E4783,0)+IF(LCOH!$C$28=Menu!$A$4,'Approvvigionamento energia'!F4783,0)+IF(LCOH!$C$28=Menu!$A$5,'Approvvigionamento energia'!G4783,0)+IF(LCOH!$C$28=Menu!$A$6,'Approvvigionamento energia'!H4783,0)</f>
        <v>907.97689953874112</v>
      </c>
      <c r="J4783">
        <f>'Approvvigionamento energia'!A4783+'Approvvigionamento energia'!B4783+'Approvvigionamento energia'!I4783</f>
        <v>1179.8768995387411</v>
      </c>
      <c r="K4783">
        <f>IF(MIN(LCOH!$C$18,J4783)&gt;=$P$48*LCOH!$C$18, MIN(LCOH!$C$18,J4783),0)</f>
        <v>1179.8768995387411</v>
      </c>
      <c r="L4783">
        <f t="shared" si="149"/>
        <v>0</v>
      </c>
      <c r="M4783">
        <f>K4783/LCOH!$C$18</f>
        <v>0.78658459969249406</v>
      </c>
      <c r="N4783">
        <f>K4783/LCOH!$C$34</f>
        <v>22.733658950650117</v>
      </c>
    </row>
    <row r="4784" spans="1:14" x14ac:dyDescent="0.35">
      <c r="A4784">
        <f>'Profilo fotovoltaico'!B4786*LCOH!$C$20</f>
        <v>293</v>
      </c>
      <c r="B4784">
        <f>'Profilo eolico'!B4786*LCOH!$C$21</f>
        <v>180.29999999999998</v>
      </c>
      <c r="C4784">
        <f>$P$35*'Profilo fotovoltaico'!B4786</f>
        <v>2154.9013709732649</v>
      </c>
      <c r="D4784">
        <f>$Q$37*'Profilo eolico'!B4786</f>
        <v>1051.9846714805876</v>
      </c>
      <c r="E4784">
        <f>$P$39*'Profilo fotovoltaico'!B4786+'Approvvigionamento energia'!$Q$39*'Profilo eolico'!B4786</f>
        <v>1327.7138463537569</v>
      </c>
      <c r="F4784">
        <f>$P$41*'Profilo fotovoltaico'!B4786+'Approvvigionamento energia'!$Q$41*'Profilo eolico'!B4786</f>
        <v>1603.4430212269262</v>
      </c>
      <c r="G4784">
        <f>$P$43*'Profilo fotovoltaico'!B4786+'Approvvigionamento energia'!$Q$43*'Profilo eolico'!B4786</f>
        <v>1879.1721961000958</v>
      </c>
      <c r="H4784">
        <f t="shared" si="148"/>
        <v>1138.4335154826958</v>
      </c>
      <c r="I4784">
        <f>IF(LCOH!$C$28=Menu!$A$1,'Approvvigionamento energia'!C4784,0)+IF(LCOH!$C$28=Menu!$A$2,'Approvvigionamento energia'!D4784,0)+IF(LCOH!$C$28=Menu!$A$3,'Approvvigionamento energia'!E4784,0)+IF(LCOH!$C$28=Menu!$A$4,'Approvvigionamento energia'!F4784,0)+IF(LCOH!$C$28=Menu!$A$5,'Approvvigionamento energia'!G4784,0)+IF(LCOH!$C$28=Menu!$A$6,'Approvvigionamento energia'!H4784,0)</f>
        <v>1603.4430212269262</v>
      </c>
      <c r="J4784">
        <f>'Approvvigionamento energia'!A4784+'Approvvigionamento energia'!B4784+'Approvvigionamento energia'!I4784</f>
        <v>2076.7430212269264</v>
      </c>
      <c r="K4784">
        <f>IF(MIN(LCOH!$C$18,J4784)&gt;=$P$48*LCOH!$C$18, MIN(LCOH!$C$18,J4784),0)</f>
        <v>1500</v>
      </c>
      <c r="L4784">
        <f t="shared" si="149"/>
        <v>576.74302122692643</v>
      </c>
      <c r="M4784">
        <f>K4784/LCOH!$C$18</f>
        <v>1</v>
      </c>
      <c r="N4784">
        <f>K4784/LCOH!$C$34</f>
        <v>28.901734104046245</v>
      </c>
    </row>
    <row r="4785" spans="1:14" x14ac:dyDescent="0.35">
      <c r="A4785">
        <f>'Profilo fotovoltaico'!B4787*LCOH!$C$20</f>
        <v>436</v>
      </c>
      <c r="B4785">
        <f>'Profilo eolico'!B4787*LCOH!$C$21</f>
        <v>208.9</v>
      </c>
      <c r="C4785">
        <f>$P$35*'Profilo fotovoltaico'!B4787</f>
        <v>3206.6109138032202</v>
      </c>
      <c r="D4785">
        <f>$Q$37*'Profilo eolico'!B4787</f>
        <v>1218.8552294636427</v>
      </c>
      <c r="E4785">
        <f>$P$39*'Profilo fotovoltaico'!B4787+'Approvvigionamento energia'!$Q$39*'Profilo eolico'!B4787</f>
        <v>1715.7941505485369</v>
      </c>
      <c r="F4785">
        <f>$P$41*'Profilo fotovoltaico'!B4787+'Approvvigionamento energia'!$Q$41*'Profilo eolico'!B4787</f>
        <v>2212.7330716334313</v>
      </c>
      <c r="G4785">
        <f>$P$43*'Profilo fotovoltaico'!B4787+'Approvvigionamento energia'!$Q$43*'Profilo eolico'!B4787</f>
        <v>2709.6719927183262</v>
      </c>
      <c r="H4785">
        <f t="shared" si="148"/>
        <v>1138.4335154826958</v>
      </c>
      <c r="I4785">
        <f>IF(LCOH!$C$28=Menu!$A$1,'Approvvigionamento energia'!C4785,0)+IF(LCOH!$C$28=Menu!$A$2,'Approvvigionamento energia'!D4785,0)+IF(LCOH!$C$28=Menu!$A$3,'Approvvigionamento energia'!E4785,0)+IF(LCOH!$C$28=Menu!$A$4,'Approvvigionamento energia'!F4785,0)+IF(LCOH!$C$28=Menu!$A$5,'Approvvigionamento energia'!G4785,0)+IF(LCOH!$C$28=Menu!$A$6,'Approvvigionamento energia'!H4785,0)</f>
        <v>2212.7330716334313</v>
      </c>
      <c r="J4785">
        <f>'Approvvigionamento energia'!A4785+'Approvvigionamento energia'!B4785+'Approvvigionamento energia'!I4785</f>
        <v>2857.6330716334314</v>
      </c>
      <c r="K4785">
        <f>IF(MIN(LCOH!$C$18,J4785)&gt;=$P$48*LCOH!$C$18, MIN(LCOH!$C$18,J4785),0)</f>
        <v>1500</v>
      </c>
      <c r="L4785">
        <f t="shared" si="149"/>
        <v>1357.6330716334314</v>
      </c>
      <c r="M4785">
        <f>K4785/LCOH!$C$18</f>
        <v>1</v>
      </c>
      <c r="N4785">
        <f>K4785/LCOH!$C$34</f>
        <v>28.901734104046245</v>
      </c>
    </row>
    <row r="4786" spans="1:14" x14ac:dyDescent="0.35">
      <c r="A4786">
        <f>'Profilo fotovoltaico'!B4788*LCOH!$C$20</f>
        <v>552</v>
      </c>
      <c r="B4786">
        <f>'Profilo eolico'!B4788*LCOH!$C$21</f>
        <v>221.6</v>
      </c>
      <c r="C4786">
        <f>$P$35*'Profilo fotovoltaico'!B4788</f>
        <v>4059.74592756738</v>
      </c>
      <c r="D4786">
        <f>$Q$37*'Profilo eolico'!B4788</f>
        <v>1292.9550926239501</v>
      </c>
      <c r="E4786">
        <f>$P$39*'Profilo fotovoltaico'!B4788+'Approvvigionamento energia'!$Q$39*'Profilo eolico'!B4788</f>
        <v>1984.6528013598077</v>
      </c>
      <c r="F4786">
        <f>$P$41*'Profilo fotovoltaico'!B4788+'Approvvigionamento energia'!$Q$41*'Profilo eolico'!B4788</f>
        <v>2676.350510095665</v>
      </c>
      <c r="G4786">
        <f>$P$43*'Profilo fotovoltaico'!B4788+'Approvvigionamento energia'!$Q$43*'Profilo eolico'!B4788</f>
        <v>3368.0482188315227</v>
      </c>
      <c r="H4786">
        <f t="shared" si="148"/>
        <v>1138.4335154826958</v>
      </c>
      <c r="I4786">
        <f>IF(LCOH!$C$28=Menu!$A$1,'Approvvigionamento energia'!C4786,0)+IF(LCOH!$C$28=Menu!$A$2,'Approvvigionamento energia'!D4786,0)+IF(LCOH!$C$28=Menu!$A$3,'Approvvigionamento energia'!E4786,0)+IF(LCOH!$C$28=Menu!$A$4,'Approvvigionamento energia'!F4786,0)+IF(LCOH!$C$28=Menu!$A$5,'Approvvigionamento energia'!G4786,0)+IF(LCOH!$C$28=Menu!$A$6,'Approvvigionamento energia'!H4786,0)</f>
        <v>2676.350510095665</v>
      </c>
      <c r="J4786">
        <f>'Approvvigionamento energia'!A4786+'Approvvigionamento energia'!B4786+'Approvvigionamento energia'!I4786</f>
        <v>3449.9505100956649</v>
      </c>
      <c r="K4786">
        <f>IF(MIN(LCOH!$C$18,J4786)&gt;=$P$48*LCOH!$C$18, MIN(LCOH!$C$18,J4786),0)</f>
        <v>1500</v>
      </c>
      <c r="L4786">
        <f t="shared" si="149"/>
        <v>1949.9505100956649</v>
      </c>
      <c r="M4786">
        <f>K4786/LCOH!$C$18</f>
        <v>1</v>
      </c>
      <c r="N4786">
        <f>K4786/LCOH!$C$34</f>
        <v>28.901734104046245</v>
      </c>
    </row>
    <row r="4787" spans="1:14" x14ac:dyDescent="0.35">
      <c r="A4787">
        <f>'Profilo fotovoltaico'!B4789*LCOH!$C$20</f>
        <v>633</v>
      </c>
      <c r="B4787">
        <f>'Profilo eolico'!B4789*LCOH!$C$21</f>
        <v>225.5</v>
      </c>
      <c r="C4787">
        <f>$P$35*'Profilo fotovoltaico'!B4789</f>
        <v>4655.4695147647672</v>
      </c>
      <c r="D4787">
        <f>$Q$37*'Profilo eolico'!B4789</f>
        <v>1315.7101687125487</v>
      </c>
      <c r="E4787">
        <f>$P$39*'Profilo fotovoltaico'!B4789+'Approvvigionamento energia'!$Q$39*'Profilo eolico'!B4789</f>
        <v>2150.6500052256033</v>
      </c>
      <c r="F4787">
        <f>$P$41*'Profilo fotovoltaico'!B4789+'Approvvigionamento energia'!$Q$41*'Profilo eolico'!B4789</f>
        <v>2985.5898417386579</v>
      </c>
      <c r="G4787">
        <f>$P$43*'Profilo fotovoltaico'!B4789+'Approvvigionamento energia'!$Q$43*'Profilo eolico'!B4789</f>
        <v>3820.5296782517125</v>
      </c>
      <c r="H4787">
        <f t="shared" si="148"/>
        <v>1138.4335154826958</v>
      </c>
      <c r="I4787">
        <f>IF(LCOH!$C$28=Menu!$A$1,'Approvvigionamento energia'!C4787,0)+IF(LCOH!$C$28=Menu!$A$2,'Approvvigionamento energia'!D4787,0)+IF(LCOH!$C$28=Menu!$A$3,'Approvvigionamento energia'!E4787,0)+IF(LCOH!$C$28=Menu!$A$4,'Approvvigionamento energia'!F4787,0)+IF(LCOH!$C$28=Menu!$A$5,'Approvvigionamento energia'!G4787,0)+IF(LCOH!$C$28=Menu!$A$6,'Approvvigionamento energia'!H4787,0)</f>
        <v>2985.5898417386579</v>
      </c>
      <c r="J4787">
        <f>'Approvvigionamento energia'!A4787+'Approvvigionamento energia'!B4787+'Approvvigionamento energia'!I4787</f>
        <v>3844.0898417386579</v>
      </c>
      <c r="K4787">
        <f>IF(MIN(LCOH!$C$18,J4787)&gt;=$P$48*LCOH!$C$18, MIN(LCOH!$C$18,J4787),0)</f>
        <v>1500</v>
      </c>
      <c r="L4787">
        <f t="shared" si="149"/>
        <v>2344.0898417386579</v>
      </c>
      <c r="M4787">
        <f>K4787/LCOH!$C$18</f>
        <v>1</v>
      </c>
      <c r="N4787">
        <f>K4787/LCOH!$C$34</f>
        <v>28.901734104046245</v>
      </c>
    </row>
    <row r="4788" spans="1:14" x14ac:dyDescent="0.35">
      <c r="A4788">
        <f>'Profilo fotovoltaico'!B4790*LCOH!$C$20</f>
        <v>677</v>
      </c>
      <c r="B4788">
        <f>'Profilo eolico'!B4790*LCOH!$C$21</f>
        <v>223.8</v>
      </c>
      <c r="C4788">
        <f>$P$35*'Profilo fotovoltaico'!B4790</f>
        <v>4979.072451020138</v>
      </c>
      <c r="D4788">
        <f>$Q$37*'Profilo eolico'!B4790</f>
        <v>1305.7912893918776</v>
      </c>
      <c r="E4788">
        <f>$P$39*'Profilo fotovoltaico'!B4790+'Approvvigionamento energia'!$Q$39*'Profilo eolico'!B4790</f>
        <v>2224.1115797989428</v>
      </c>
      <c r="F4788">
        <f>$P$41*'Profilo fotovoltaico'!B4790+'Approvvigionamento energia'!$Q$41*'Profilo eolico'!B4790</f>
        <v>3142.4318702060077</v>
      </c>
      <c r="G4788">
        <f>$P$43*'Profilo fotovoltaico'!B4790+'Approvvigionamento energia'!$Q$43*'Profilo eolico'!B4790</f>
        <v>4060.7521606130736</v>
      </c>
      <c r="H4788">
        <f t="shared" si="148"/>
        <v>1138.4335154826958</v>
      </c>
      <c r="I4788">
        <f>IF(LCOH!$C$28=Menu!$A$1,'Approvvigionamento energia'!C4788,0)+IF(LCOH!$C$28=Menu!$A$2,'Approvvigionamento energia'!D4788,0)+IF(LCOH!$C$28=Menu!$A$3,'Approvvigionamento energia'!E4788,0)+IF(LCOH!$C$28=Menu!$A$4,'Approvvigionamento energia'!F4788,0)+IF(LCOH!$C$28=Menu!$A$5,'Approvvigionamento energia'!G4788,0)+IF(LCOH!$C$28=Menu!$A$6,'Approvvigionamento energia'!H4788,0)</f>
        <v>3142.4318702060077</v>
      </c>
      <c r="J4788">
        <f>'Approvvigionamento energia'!A4788+'Approvvigionamento energia'!B4788+'Approvvigionamento energia'!I4788</f>
        <v>4043.2318702060074</v>
      </c>
      <c r="K4788">
        <f>IF(MIN(LCOH!$C$18,J4788)&gt;=$P$48*LCOH!$C$18, MIN(LCOH!$C$18,J4788),0)</f>
        <v>1500</v>
      </c>
      <c r="L4788">
        <f t="shared" si="149"/>
        <v>2543.2318702060074</v>
      </c>
      <c r="M4788">
        <f>K4788/LCOH!$C$18</f>
        <v>1</v>
      </c>
      <c r="N4788">
        <f>K4788/LCOH!$C$34</f>
        <v>28.901734104046245</v>
      </c>
    </row>
    <row r="4789" spans="1:14" x14ac:dyDescent="0.35">
      <c r="A4789">
        <f>'Profilo fotovoltaico'!B4791*LCOH!$C$20</f>
        <v>681</v>
      </c>
      <c r="B4789">
        <f>'Profilo eolico'!B4791*LCOH!$C$21</f>
        <v>224.20000000000002</v>
      </c>
      <c r="C4789">
        <f>$P$35*'Profilo fotovoltaico'!B4791</f>
        <v>5008.490899770627</v>
      </c>
      <c r="D4789">
        <f>$Q$37*'Profilo eolico'!B4791</f>
        <v>1308.1251433496825</v>
      </c>
      <c r="E4789">
        <f>$P$39*'Profilo fotovoltaico'!B4791+'Approvvigionamento energia'!$Q$39*'Profilo eolico'!B4791</f>
        <v>2233.2165824549188</v>
      </c>
      <c r="F4789">
        <f>$P$41*'Profilo fotovoltaico'!B4791+'Approvvigionamento energia'!$Q$41*'Profilo eolico'!B4791</f>
        <v>3158.3080215601549</v>
      </c>
      <c r="G4789">
        <f>$P$43*'Profilo fotovoltaico'!B4791+'Approvvigionamento energia'!$Q$43*'Profilo eolico'!B4791</f>
        <v>4083.3994606653905</v>
      </c>
      <c r="H4789">
        <f t="shared" si="148"/>
        <v>1138.4335154826958</v>
      </c>
      <c r="I4789">
        <f>IF(LCOH!$C$28=Menu!$A$1,'Approvvigionamento energia'!C4789,0)+IF(LCOH!$C$28=Menu!$A$2,'Approvvigionamento energia'!D4789,0)+IF(LCOH!$C$28=Menu!$A$3,'Approvvigionamento energia'!E4789,0)+IF(LCOH!$C$28=Menu!$A$4,'Approvvigionamento energia'!F4789,0)+IF(LCOH!$C$28=Menu!$A$5,'Approvvigionamento energia'!G4789,0)+IF(LCOH!$C$28=Menu!$A$6,'Approvvigionamento energia'!H4789,0)</f>
        <v>3158.3080215601549</v>
      </c>
      <c r="J4789">
        <f>'Approvvigionamento energia'!A4789+'Approvvigionamento energia'!B4789+'Approvvigionamento energia'!I4789</f>
        <v>4063.5080215601547</v>
      </c>
      <c r="K4789">
        <f>IF(MIN(LCOH!$C$18,J4789)&gt;=$P$48*LCOH!$C$18, MIN(LCOH!$C$18,J4789),0)</f>
        <v>1500</v>
      </c>
      <c r="L4789">
        <f t="shared" si="149"/>
        <v>2563.5080215601547</v>
      </c>
      <c r="M4789">
        <f>K4789/LCOH!$C$18</f>
        <v>1</v>
      </c>
      <c r="N4789">
        <f>K4789/LCOH!$C$34</f>
        <v>28.901734104046245</v>
      </c>
    </row>
    <row r="4790" spans="1:14" x14ac:dyDescent="0.35">
      <c r="A4790">
        <f>'Profilo fotovoltaico'!B4792*LCOH!$C$20</f>
        <v>650</v>
      </c>
      <c r="B4790">
        <f>'Profilo eolico'!B4792*LCOH!$C$21</f>
        <v>225.3</v>
      </c>
      <c r="C4790">
        <f>$P$35*'Profilo fotovoltaico'!B4792</f>
        <v>4780.497921954342</v>
      </c>
      <c r="D4790">
        <f>$Q$37*'Profilo eolico'!B4792</f>
        <v>1314.5432417336463</v>
      </c>
      <c r="E4790">
        <f>$P$39*'Profilo fotovoltaico'!B4792+'Approvvigionamento energia'!$Q$39*'Profilo eolico'!B4792</f>
        <v>2181.0319117888203</v>
      </c>
      <c r="F4790">
        <f>$P$41*'Profilo fotovoltaico'!B4792+'Approvvigionamento energia'!$Q$41*'Profilo eolico'!B4792</f>
        <v>3047.520581843994</v>
      </c>
      <c r="G4790">
        <f>$P$43*'Profilo fotovoltaico'!B4792+'Approvvigionamento energia'!$Q$43*'Profilo eolico'!B4792</f>
        <v>3914.0092518991687</v>
      </c>
      <c r="H4790">
        <f t="shared" si="148"/>
        <v>1138.4335154826958</v>
      </c>
      <c r="I4790">
        <f>IF(LCOH!$C$28=Menu!$A$1,'Approvvigionamento energia'!C4790,0)+IF(LCOH!$C$28=Menu!$A$2,'Approvvigionamento energia'!D4790,0)+IF(LCOH!$C$28=Menu!$A$3,'Approvvigionamento energia'!E4790,0)+IF(LCOH!$C$28=Menu!$A$4,'Approvvigionamento energia'!F4790,0)+IF(LCOH!$C$28=Menu!$A$5,'Approvvigionamento energia'!G4790,0)+IF(LCOH!$C$28=Menu!$A$6,'Approvvigionamento energia'!H4790,0)</f>
        <v>3047.520581843994</v>
      </c>
      <c r="J4790">
        <f>'Approvvigionamento energia'!A4790+'Approvvigionamento energia'!B4790+'Approvvigionamento energia'!I4790</f>
        <v>3922.8205818439938</v>
      </c>
      <c r="K4790">
        <f>IF(MIN(LCOH!$C$18,J4790)&gt;=$P$48*LCOH!$C$18, MIN(LCOH!$C$18,J4790),0)</f>
        <v>1500</v>
      </c>
      <c r="L4790">
        <f t="shared" si="149"/>
        <v>2422.8205818439938</v>
      </c>
      <c r="M4790">
        <f>K4790/LCOH!$C$18</f>
        <v>1</v>
      </c>
      <c r="N4790">
        <f>K4790/LCOH!$C$34</f>
        <v>28.901734104046245</v>
      </c>
    </row>
    <row r="4791" spans="1:14" x14ac:dyDescent="0.35">
      <c r="A4791">
        <f>'Profilo fotovoltaico'!B4793*LCOH!$C$20</f>
        <v>582</v>
      </c>
      <c r="B4791">
        <f>'Profilo eolico'!B4793*LCOH!$C$21</f>
        <v>223.3</v>
      </c>
      <c r="C4791">
        <f>$P$35*'Profilo fotovoltaico'!B4793</f>
        <v>4280.3842931960417</v>
      </c>
      <c r="D4791">
        <f>$Q$37*'Profilo eolico'!B4793</f>
        <v>1302.8739719446214</v>
      </c>
      <c r="E4791">
        <f>$P$39*'Profilo fotovoltaico'!B4793+'Approvvigionamento energia'!$Q$39*'Profilo eolico'!B4793</f>
        <v>2047.2515522574763</v>
      </c>
      <c r="F4791">
        <f>$P$41*'Profilo fotovoltaico'!B4793+'Approvvigionamento energia'!$Q$41*'Profilo eolico'!B4793</f>
        <v>2791.6291325703314</v>
      </c>
      <c r="G4791">
        <f>$P$43*'Profilo fotovoltaico'!B4793+'Approvvigionamento energia'!$Q$43*'Profilo eolico'!B4793</f>
        <v>3536.006712883187</v>
      </c>
      <c r="H4791">
        <f t="shared" si="148"/>
        <v>1138.4335154826958</v>
      </c>
      <c r="I4791">
        <f>IF(LCOH!$C$28=Menu!$A$1,'Approvvigionamento energia'!C4791,0)+IF(LCOH!$C$28=Menu!$A$2,'Approvvigionamento energia'!D4791,0)+IF(LCOH!$C$28=Menu!$A$3,'Approvvigionamento energia'!E4791,0)+IF(LCOH!$C$28=Menu!$A$4,'Approvvigionamento energia'!F4791,0)+IF(LCOH!$C$28=Menu!$A$5,'Approvvigionamento energia'!G4791,0)+IF(LCOH!$C$28=Menu!$A$6,'Approvvigionamento energia'!H4791,0)</f>
        <v>2791.6291325703314</v>
      </c>
      <c r="J4791">
        <f>'Approvvigionamento energia'!A4791+'Approvvigionamento energia'!B4791+'Approvvigionamento energia'!I4791</f>
        <v>3596.9291325703316</v>
      </c>
      <c r="K4791">
        <f>IF(MIN(LCOH!$C$18,J4791)&gt;=$P$48*LCOH!$C$18, MIN(LCOH!$C$18,J4791),0)</f>
        <v>1500</v>
      </c>
      <c r="L4791">
        <f t="shared" si="149"/>
        <v>2096.9291325703316</v>
      </c>
      <c r="M4791">
        <f>K4791/LCOH!$C$18</f>
        <v>1</v>
      </c>
      <c r="N4791">
        <f>K4791/LCOH!$C$34</f>
        <v>28.901734104046245</v>
      </c>
    </row>
    <row r="4792" spans="1:14" x14ac:dyDescent="0.35">
      <c r="A4792">
        <f>'Profilo fotovoltaico'!B4794*LCOH!$C$20</f>
        <v>481</v>
      </c>
      <c r="B4792">
        <f>'Profilo eolico'!B4794*LCOH!$C$21</f>
        <v>219.6</v>
      </c>
      <c r="C4792">
        <f>$P$35*'Profilo fotovoltaico'!B4794</f>
        <v>3537.5684622462131</v>
      </c>
      <c r="D4792">
        <f>$Q$37*'Profilo eolico'!B4794</f>
        <v>1281.2858228349253</v>
      </c>
      <c r="E4792">
        <f>$P$39*'Profilo fotovoltaico'!B4794+'Approvvigionamento energia'!$Q$39*'Profilo eolico'!B4794</f>
        <v>1845.3564826877473</v>
      </c>
      <c r="F4792">
        <f>$P$41*'Profilo fotovoltaico'!B4794+'Approvvigionamento energia'!$Q$41*'Profilo eolico'!B4794</f>
        <v>2409.4271425405691</v>
      </c>
      <c r="G4792">
        <f>$P$43*'Profilo fotovoltaico'!B4794+'Approvvigionamento energia'!$Q$43*'Profilo eolico'!B4794</f>
        <v>2973.4978023933913</v>
      </c>
      <c r="H4792">
        <f t="shared" si="148"/>
        <v>1138.4335154826958</v>
      </c>
      <c r="I4792">
        <f>IF(LCOH!$C$28=Menu!$A$1,'Approvvigionamento energia'!C4792,0)+IF(LCOH!$C$28=Menu!$A$2,'Approvvigionamento energia'!D4792,0)+IF(LCOH!$C$28=Menu!$A$3,'Approvvigionamento energia'!E4792,0)+IF(LCOH!$C$28=Menu!$A$4,'Approvvigionamento energia'!F4792,0)+IF(LCOH!$C$28=Menu!$A$5,'Approvvigionamento energia'!G4792,0)+IF(LCOH!$C$28=Menu!$A$6,'Approvvigionamento energia'!H4792,0)</f>
        <v>2409.4271425405691</v>
      </c>
      <c r="J4792">
        <f>'Approvvigionamento energia'!A4792+'Approvvigionamento energia'!B4792+'Approvvigionamento energia'!I4792</f>
        <v>3110.027142540569</v>
      </c>
      <c r="K4792">
        <f>IF(MIN(LCOH!$C$18,J4792)&gt;=$P$48*LCOH!$C$18, MIN(LCOH!$C$18,J4792),0)</f>
        <v>1500</v>
      </c>
      <c r="L4792">
        <f t="shared" si="149"/>
        <v>1610.027142540569</v>
      </c>
      <c r="M4792">
        <f>K4792/LCOH!$C$18</f>
        <v>1</v>
      </c>
      <c r="N4792">
        <f>K4792/LCOH!$C$34</f>
        <v>28.901734104046245</v>
      </c>
    </row>
    <row r="4793" spans="1:14" x14ac:dyDescent="0.35">
      <c r="A4793">
        <f>'Profilo fotovoltaico'!B4795*LCOH!$C$20</f>
        <v>350</v>
      </c>
      <c r="B4793">
        <f>'Profilo eolico'!B4795*LCOH!$C$21</f>
        <v>215</v>
      </c>
      <c r="C4793">
        <f>$P$35*'Profilo fotovoltaico'!B4795</f>
        <v>2574.1142656677225</v>
      </c>
      <c r="D4793">
        <f>$Q$37*'Profilo eolico'!B4795</f>
        <v>1254.4465023201683</v>
      </c>
      <c r="E4793">
        <f>$P$39*'Profilo fotovoltaico'!B4795+'Approvvigionamento energia'!$Q$39*'Profilo eolico'!B4795</f>
        <v>1584.3634431570567</v>
      </c>
      <c r="F4793">
        <f>$P$41*'Profilo fotovoltaico'!B4795+'Approvvigionamento energia'!$Q$41*'Profilo eolico'!B4795</f>
        <v>1914.2803839939454</v>
      </c>
      <c r="G4793">
        <f>$P$43*'Profilo fotovoltaico'!B4795+'Approvvigionamento energia'!$Q$43*'Profilo eolico'!B4795</f>
        <v>2244.1973248308341</v>
      </c>
      <c r="H4793">
        <f t="shared" si="148"/>
        <v>1138.4335154826958</v>
      </c>
      <c r="I4793">
        <f>IF(LCOH!$C$28=Menu!$A$1,'Approvvigionamento energia'!C4793,0)+IF(LCOH!$C$28=Menu!$A$2,'Approvvigionamento energia'!D4793,0)+IF(LCOH!$C$28=Menu!$A$3,'Approvvigionamento energia'!E4793,0)+IF(LCOH!$C$28=Menu!$A$4,'Approvvigionamento energia'!F4793,0)+IF(LCOH!$C$28=Menu!$A$5,'Approvvigionamento energia'!G4793,0)+IF(LCOH!$C$28=Menu!$A$6,'Approvvigionamento energia'!H4793,0)</f>
        <v>1914.2803839939454</v>
      </c>
      <c r="J4793">
        <f>'Approvvigionamento energia'!A4793+'Approvvigionamento energia'!B4793+'Approvvigionamento energia'!I4793</f>
        <v>2479.2803839939452</v>
      </c>
      <c r="K4793">
        <f>IF(MIN(LCOH!$C$18,J4793)&gt;=$P$48*LCOH!$C$18, MIN(LCOH!$C$18,J4793),0)</f>
        <v>1500</v>
      </c>
      <c r="L4793">
        <f t="shared" si="149"/>
        <v>979.28038399394518</v>
      </c>
      <c r="M4793">
        <f>K4793/LCOH!$C$18</f>
        <v>1</v>
      </c>
      <c r="N4793">
        <f>K4793/LCOH!$C$34</f>
        <v>28.901734104046245</v>
      </c>
    </row>
    <row r="4794" spans="1:14" x14ac:dyDescent="0.35">
      <c r="A4794">
        <f>'Profilo fotovoltaico'!B4796*LCOH!$C$20</f>
        <v>207</v>
      </c>
      <c r="B4794">
        <f>'Profilo eolico'!B4796*LCOH!$C$21</f>
        <v>203.5</v>
      </c>
      <c r="C4794">
        <f>$P$35*'Profilo fotovoltaico'!B4796</f>
        <v>1522.4047228377674</v>
      </c>
      <c r="D4794">
        <f>$Q$37*'Profilo eolico'!B4796</f>
        <v>1187.3482010332755</v>
      </c>
      <c r="E4794">
        <f>$P$39*'Profilo fotovoltaico'!B4796+'Approvvigionamento energia'!$Q$39*'Profilo eolico'!B4796</f>
        <v>1271.1123314843985</v>
      </c>
      <c r="F4794">
        <f>$P$41*'Profilo fotovoltaico'!B4796+'Approvvigionamento energia'!$Q$41*'Profilo eolico'!B4796</f>
        <v>1354.8764619355215</v>
      </c>
      <c r="G4794">
        <f>$P$43*'Profilo fotovoltaico'!B4796+'Approvvigionamento energia'!$Q$43*'Profilo eolico'!B4796</f>
        <v>1438.6405923866444</v>
      </c>
      <c r="H4794">
        <f t="shared" si="148"/>
        <v>1138.4335154826958</v>
      </c>
      <c r="I4794">
        <f>IF(LCOH!$C$28=Menu!$A$1,'Approvvigionamento energia'!C4794,0)+IF(LCOH!$C$28=Menu!$A$2,'Approvvigionamento energia'!D4794,0)+IF(LCOH!$C$28=Menu!$A$3,'Approvvigionamento energia'!E4794,0)+IF(LCOH!$C$28=Menu!$A$4,'Approvvigionamento energia'!F4794,0)+IF(LCOH!$C$28=Menu!$A$5,'Approvvigionamento energia'!G4794,0)+IF(LCOH!$C$28=Menu!$A$6,'Approvvigionamento energia'!H4794,0)</f>
        <v>1354.8764619355215</v>
      </c>
      <c r="J4794">
        <f>'Approvvigionamento energia'!A4794+'Approvvigionamento energia'!B4794+'Approvvigionamento energia'!I4794</f>
        <v>1765.3764619355215</v>
      </c>
      <c r="K4794">
        <f>IF(MIN(LCOH!$C$18,J4794)&gt;=$P$48*LCOH!$C$18, MIN(LCOH!$C$18,J4794),0)</f>
        <v>1500</v>
      </c>
      <c r="L4794">
        <f t="shared" si="149"/>
        <v>265.37646193552155</v>
      </c>
      <c r="M4794">
        <f>K4794/LCOH!$C$18</f>
        <v>1</v>
      </c>
      <c r="N4794">
        <f>K4794/LCOH!$C$34</f>
        <v>28.901734104046245</v>
      </c>
    </row>
    <row r="4795" spans="1:14" x14ac:dyDescent="0.35">
      <c r="A4795">
        <f>'Profilo fotovoltaico'!B4797*LCOH!$C$20</f>
        <v>79</v>
      </c>
      <c r="B4795">
        <f>'Profilo eolico'!B4797*LCOH!$C$21</f>
        <v>172</v>
      </c>
      <c r="C4795">
        <f>$P$35*'Profilo fotovoltaico'!B4797</f>
        <v>581.01436282214308</v>
      </c>
      <c r="D4795">
        <f>$Q$37*'Profilo eolico'!B4797</f>
        <v>1003.5572018561346</v>
      </c>
      <c r="E4795">
        <f>$P$39*'Profilo fotovoltaico'!B4797+'Approvvigionamento energia'!$Q$39*'Profilo eolico'!B4797</f>
        <v>897.9214920976367</v>
      </c>
      <c r="F4795">
        <f>$P$41*'Profilo fotovoltaico'!B4797+'Approvvigionamento energia'!$Q$41*'Profilo eolico'!B4797</f>
        <v>792.2857823391389</v>
      </c>
      <c r="G4795">
        <f>$P$43*'Profilo fotovoltaico'!B4797+'Approvvigionamento energia'!$Q$43*'Profilo eolico'!B4797</f>
        <v>686.65007258064099</v>
      </c>
      <c r="H4795">
        <f t="shared" si="148"/>
        <v>1138.4335154826958</v>
      </c>
      <c r="I4795">
        <f>IF(LCOH!$C$28=Menu!$A$1,'Approvvigionamento energia'!C4795,0)+IF(LCOH!$C$28=Menu!$A$2,'Approvvigionamento energia'!D4795,0)+IF(LCOH!$C$28=Menu!$A$3,'Approvvigionamento energia'!E4795,0)+IF(LCOH!$C$28=Menu!$A$4,'Approvvigionamento energia'!F4795,0)+IF(LCOH!$C$28=Menu!$A$5,'Approvvigionamento energia'!G4795,0)+IF(LCOH!$C$28=Menu!$A$6,'Approvvigionamento energia'!H4795,0)</f>
        <v>792.2857823391389</v>
      </c>
      <c r="J4795">
        <f>'Approvvigionamento energia'!A4795+'Approvvigionamento energia'!B4795+'Approvvigionamento energia'!I4795</f>
        <v>1043.2857823391389</v>
      </c>
      <c r="K4795">
        <f>IF(MIN(LCOH!$C$18,J4795)&gt;=$P$48*LCOH!$C$18, MIN(LCOH!$C$18,J4795),0)</f>
        <v>1043.2857823391389</v>
      </c>
      <c r="L4795">
        <f t="shared" si="149"/>
        <v>0</v>
      </c>
      <c r="M4795">
        <f>K4795/LCOH!$C$18</f>
        <v>0.69552385489275925</v>
      </c>
      <c r="N4795">
        <f>K4795/LCOH!$C$34</f>
        <v>20.101845517131771</v>
      </c>
    </row>
    <row r="4796" spans="1:14" x14ac:dyDescent="0.35">
      <c r="A4796">
        <f>'Profilo fotovoltaico'!B4798*LCOH!$C$20</f>
        <v>7</v>
      </c>
      <c r="B4796">
        <f>'Profilo eolico'!B4798*LCOH!$C$21</f>
        <v>143.30000000000001</v>
      </c>
      <c r="C4796">
        <f>$P$35*'Profilo fotovoltaico'!B4798</f>
        <v>51.482285313354453</v>
      </c>
      <c r="D4796">
        <f>$Q$37*'Profilo eolico'!B4798</f>
        <v>836.10318038362857</v>
      </c>
      <c r="E4796">
        <f>$P$39*'Profilo fotovoltaico'!B4798+'Approvvigionamento energia'!$Q$39*'Profilo eolico'!B4798</f>
        <v>639.94795661606008</v>
      </c>
      <c r="F4796">
        <f>$P$41*'Profilo fotovoltaico'!B4798+'Approvvigionamento energia'!$Q$41*'Profilo eolico'!B4798</f>
        <v>443.79273284849148</v>
      </c>
      <c r="G4796">
        <f>$P$43*'Profilo fotovoltaico'!B4798+'Approvvigionamento energia'!$Q$43*'Profilo eolico'!B4798</f>
        <v>247.637509080923</v>
      </c>
      <c r="H4796">
        <f t="shared" si="148"/>
        <v>1138.4335154826958</v>
      </c>
      <c r="I4796">
        <f>IF(LCOH!$C$28=Menu!$A$1,'Approvvigionamento energia'!C4796,0)+IF(LCOH!$C$28=Menu!$A$2,'Approvvigionamento energia'!D4796,0)+IF(LCOH!$C$28=Menu!$A$3,'Approvvigionamento energia'!E4796,0)+IF(LCOH!$C$28=Menu!$A$4,'Approvvigionamento energia'!F4796,0)+IF(LCOH!$C$28=Menu!$A$5,'Approvvigionamento energia'!G4796,0)+IF(LCOH!$C$28=Menu!$A$6,'Approvvigionamento energia'!H4796,0)</f>
        <v>443.79273284849148</v>
      </c>
      <c r="J4796">
        <f>'Approvvigionamento energia'!A4796+'Approvvigionamento energia'!B4796+'Approvvigionamento energia'!I4796</f>
        <v>594.09273284849155</v>
      </c>
      <c r="K4796">
        <f>IF(MIN(LCOH!$C$18,J4796)&gt;=$P$48*LCOH!$C$18, MIN(LCOH!$C$18,J4796),0)</f>
        <v>594.09273284849155</v>
      </c>
      <c r="L4796">
        <f t="shared" si="149"/>
        <v>0</v>
      </c>
      <c r="M4796">
        <f>K4796/LCOH!$C$18</f>
        <v>0.39606182189899436</v>
      </c>
      <c r="N4796">
        <f>K4796/LCOH!$C$34</f>
        <v>11.446873465288855</v>
      </c>
    </row>
    <row r="4797" spans="1:14" x14ac:dyDescent="0.35">
      <c r="A4797">
        <f>'Profilo fotovoltaico'!B4799*LCOH!$C$20</f>
        <v>0</v>
      </c>
      <c r="B4797">
        <f>'Profilo eolico'!B4799*LCOH!$C$21</f>
        <v>125.5</v>
      </c>
      <c r="C4797">
        <f>$P$35*'Profilo fotovoltaico'!B4799</f>
        <v>0</v>
      </c>
      <c r="D4797">
        <f>$Q$37*'Profilo eolico'!B4799</f>
        <v>732.24667926130758</v>
      </c>
      <c r="E4797">
        <f>$P$39*'Profilo fotovoltaico'!B4799+'Approvvigionamento energia'!$Q$39*'Profilo eolico'!B4799</f>
        <v>549.18500944598065</v>
      </c>
      <c r="F4797">
        <f>$P$41*'Profilo fotovoltaico'!B4799+'Approvvigionamento energia'!$Q$41*'Profilo eolico'!B4799</f>
        <v>366.12333963065379</v>
      </c>
      <c r="G4797">
        <f>$P$43*'Profilo fotovoltaico'!B4799+'Approvvigionamento energia'!$Q$43*'Profilo eolico'!B4799</f>
        <v>183.06166981532689</v>
      </c>
      <c r="H4797">
        <f t="shared" si="148"/>
        <v>1138.4335154826958</v>
      </c>
      <c r="I4797">
        <f>IF(LCOH!$C$28=Menu!$A$1,'Approvvigionamento energia'!C4797,0)+IF(LCOH!$C$28=Menu!$A$2,'Approvvigionamento energia'!D4797,0)+IF(LCOH!$C$28=Menu!$A$3,'Approvvigionamento energia'!E4797,0)+IF(LCOH!$C$28=Menu!$A$4,'Approvvigionamento energia'!F4797,0)+IF(LCOH!$C$28=Menu!$A$5,'Approvvigionamento energia'!G4797,0)+IF(LCOH!$C$28=Menu!$A$6,'Approvvigionamento energia'!H4797,0)</f>
        <v>366.12333963065379</v>
      </c>
      <c r="J4797">
        <f>'Approvvigionamento energia'!A4797+'Approvvigionamento energia'!B4797+'Approvvigionamento energia'!I4797</f>
        <v>491.62333963065379</v>
      </c>
      <c r="K4797">
        <f>IF(MIN(LCOH!$C$18,J4797)&gt;=$P$48*LCOH!$C$18, MIN(LCOH!$C$18,J4797),0)</f>
        <v>491.62333963065379</v>
      </c>
      <c r="L4797">
        <f t="shared" si="149"/>
        <v>0</v>
      </c>
      <c r="M4797">
        <f>K4797/LCOH!$C$18</f>
        <v>0.32774889308710253</v>
      </c>
      <c r="N4797">
        <f>K4797/LCOH!$C$34</f>
        <v>9.4725113608989169</v>
      </c>
    </row>
    <row r="4798" spans="1:14" x14ac:dyDescent="0.35">
      <c r="A4798">
        <f>'Profilo fotovoltaico'!B4800*LCOH!$C$20</f>
        <v>0</v>
      </c>
      <c r="B4798">
        <f>'Profilo eolico'!B4800*LCOH!$C$21</f>
        <v>119</v>
      </c>
      <c r="C4798">
        <f>$P$35*'Profilo fotovoltaico'!B4800</f>
        <v>0</v>
      </c>
      <c r="D4798">
        <f>$Q$37*'Profilo eolico'!B4800</f>
        <v>694.32155244697685</v>
      </c>
      <c r="E4798">
        <f>$P$39*'Profilo fotovoltaico'!B4800+'Approvvigionamento energia'!$Q$39*'Profilo eolico'!B4800</f>
        <v>520.74116433523261</v>
      </c>
      <c r="F4798">
        <f>$P$41*'Profilo fotovoltaico'!B4800+'Approvvigionamento energia'!$Q$41*'Profilo eolico'!B4800</f>
        <v>347.16077622348843</v>
      </c>
      <c r="G4798">
        <f>$P$43*'Profilo fotovoltaico'!B4800+'Approvvigionamento energia'!$Q$43*'Profilo eolico'!B4800</f>
        <v>173.58038811174421</v>
      </c>
      <c r="H4798">
        <f t="shared" si="148"/>
        <v>1138.4335154826958</v>
      </c>
      <c r="I4798">
        <f>IF(LCOH!$C$28=Menu!$A$1,'Approvvigionamento energia'!C4798,0)+IF(LCOH!$C$28=Menu!$A$2,'Approvvigionamento energia'!D4798,0)+IF(LCOH!$C$28=Menu!$A$3,'Approvvigionamento energia'!E4798,0)+IF(LCOH!$C$28=Menu!$A$4,'Approvvigionamento energia'!F4798,0)+IF(LCOH!$C$28=Menu!$A$5,'Approvvigionamento energia'!G4798,0)+IF(LCOH!$C$28=Menu!$A$6,'Approvvigionamento energia'!H4798,0)</f>
        <v>347.16077622348843</v>
      </c>
      <c r="J4798">
        <f>'Approvvigionamento energia'!A4798+'Approvvigionamento energia'!B4798+'Approvvigionamento energia'!I4798</f>
        <v>466.16077622348843</v>
      </c>
      <c r="K4798">
        <f>IF(MIN(LCOH!$C$18,J4798)&gt;=$P$48*LCOH!$C$18, MIN(LCOH!$C$18,J4798),0)</f>
        <v>466.16077622348843</v>
      </c>
      <c r="L4798">
        <f t="shared" si="149"/>
        <v>0</v>
      </c>
      <c r="M4798">
        <f>K4798/LCOH!$C$18</f>
        <v>0.31077385081565895</v>
      </c>
      <c r="N4798">
        <f>K4798/LCOH!$C$34</f>
        <v>8.981903202764709</v>
      </c>
    </row>
    <row r="4799" spans="1:14" x14ac:dyDescent="0.35">
      <c r="A4799">
        <f>'Profilo fotovoltaico'!B4801*LCOH!$C$20</f>
        <v>0</v>
      </c>
      <c r="B4799">
        <f>'Profilo eolico'!B4801*LCOH!$C$21</f>
        <v>131.70000000000002</v>
      </c>
      <c r="C4799">
        <f>$P$35*'Profilo fotovoltaico'!B4801</f>
        <v>0</v>
      </c>
      <c r="D4799">
        <f>$Q$37*'Profilo eolico'!B4801</f>
        <v>768.42141560728464</v>
      </c>
      <c r="E4799">
        <f>$P$39*'Profilo fotovoltaico'!B4801+'Approvvigionamento energia'!$Q$39*'Profilo eolico'!B4801</f>
        <v>576.31606170546343</v>
      </c>
      <c r="F4799">
        <f>$P$41*'Profilo fotovoltaico'!B4801+'Approvvigionamento energia'!$Q$41*'Profilo eolico'!B4801</f>
        <v>384.21070780364232</v>
      </c>
      <c r="G4799">
        <f>$P$43*'Profilo fotovoltaico'!B4801+'Approvvigionamento energia'!$Q$43*'Profilo eolico'!B4801</f>
        <v>192.10535390182116</v>
      </c>
      <c r="H4799">
        <f t="shared" si="148"/>
        <v>1138.4335154826958</v>
      </c>
      <c r="I4799">
        <f>IF(LCOH!$C$28=Menu!$A$1,'Approvvigionamento energia'!C4799,0)+IF(LCOH!$C$28=Menu!$A$2,'Approvvigionamento energia'!D4799,0)+IF(LCOH!$C$28=Menu!$A$3,'Approvvigionamento energia'!E4799,0)+IF(LCOH!$C$28=Menu!$A$4,'Approvvigionamento energia'!F4799,0)+IF(LCOH!$C$28=Menu!$A$5,'Approvvigionamento energia'!G4799,0)+IF(LCOH!$C$28=Menu!$A$6,'Approvvigionamento energia'!H4799,0)</f>
        <v>384.21070780364232</v>
      </c>
      <c r="J4799">
        <f>'Approvvigionamento energia'!A4799+'Approvvigionamento energia'!B4799+'Approvvigionamento energia'!I4799</f>
        <v>515.91070780364237</v>
      </c>
      <c r="K4799">
        <f>IF(MIN(LCOH!$C$18,J4799)&gt;=$P$48*LCOH!$C$18, MIN(LCOH!$C$18,J4799),0)</f>
        <v>515.91070780364237</v>
      </c>
      <c r="L4799">
        <f t="shared" si="149"/>
        <v>0</v>
      </c>
      <c r="M4799">
        <f>K4799/LCOH!$C$18</f>
        <v>0.34394047186909493</v>
      </c>
      <c r="N4799">
        <f>K4799/LCOH!$C$34</f>
        <v>9.9404760655807785</v>
      </c>
    </row>
    <row r="4800" spans="1:14" x14ac:dyDescent="0.35">
      <c r="A4800">
        <f>'Profilo fotovoltaico'!B4802*LCOH!$C$20</f>
        <v>0</v>
      </c>
      <c r="B4800">
        <f>'Profilo eolico'!B4802*LCOH!$C$21</f>
        <v>151.60000000000002</v>
      </c>
      <c r="C4800">
        <f>$P$35*'Profilo fotovoltaico'!B4802</f>
        <v>0</v>
      </c>
      <c r="D4800">
        <f>$Q$37*'Profilo eolico'!B4802</f>
        <v>884.53065000808158</v>
      </c>
      <c r="E4800">
        <f>$P$39*'Profilo fotovoltaico'!B4802+'Approvvigionamento energia'!$Q$39*'Profilo eolico'!B4802</f>
        <v>663.3979875060611</v>
      </c>
      <c r="F4800">
        <f>$P$41*'Profilo fotovoltaico'!B4802+'Approvvigionamento energia'!$Q$41*'Profilo eolico'!B4802</f>
        <v>442.26532500404079</v>
      </c>
      <c r="G4800">
        <f>$P$43*'Profilo fotovoltaico'!B4802+'Approvvigionamento energia'!$Q$43*'Profilo eolico'!B4802</f>
        <v>221.13266250202039</v>
      </c>
      <c r="H4800">
        <f t="shared" si="148"/>
        <v>1138.4335154826958</v>
      </c>
      <c r="I4800">
        <f>IF(LCOH!$C$28=Menu!$A$1,'Approvvigionamento energia'!C4800,0)+IF(LCOH!$C$28=Menu!$A$2,'Approvvigionamento energia'!D4800,0)+IF(LCOH!$C$28=Menu!$A$3,'Approvvigionamento energia'!E4800,0)+IF(LCOH!$C$28=Menu!$A$4,'Approvvigionamento energia'!F4800,0)+IF(LCOH!$C$28=Menu!$A$5,'Approvvigionamento energia'!G4800,0)+IF(LCOH!$C$28=Menu!$A$6,'Approvvigionamento energia'!H4800,0)</f>
        <v>442.26532500404079</v>
      </c>
      <c r="J4800">
        <f>'Approvvigionamento energia'!A4800+'Approvvigionamento energia'!B4800+'Approvvigionamento energia'!I4800</f>
        <v>593.86532500404087</v>
      </c>
      <c r="K4800">
        <f>IF(MIN(LCOH!$C$18,J4800)&gt;=$P$48*LCOH!$C$18, MIN(LCOH!$C$18,J4800),0)</f>
        <v>593.86532500404087</v>
      </c>
      <c r="L4800">
        <f t="shared" si="149"/>
        <v>0</v>
      </c>
      <c r="M4800">
        <f>K4800/LCOH!$C$18</f>
        <v>0.3959102166693606</v>
      </c>
      <c r="N4800">
        <f>K4800/LCOH!$C$34</f>
        <v>11.442491811253197</v>
      </c>
    </row>
    <row r="4801" spans="1:14" x14ac:dyDescent="0.35">
      <c r="A4801">
        <f>'Profilo fotovoltaico'!B4803*LCOH!$C$20</f>
        <v>0</v>
      </c>
      <c r="B4801">
        <f>'Profilo eolico'!B4803*LCOH!$C$21</f>
        <v>165.39999999999998</v>
      </c>
      <c r="C4801">
        <f>$P$35*'Profilo fotovoltaico'!B4803</f>
        <v>0</v>
      </c>
      <c r="D4801">
        <f>$Q$37*'Profilo eolico'!B4803</f>
        <v>965.04861155235267</v>
      </c>
      <c r="E4801">
        <f>$P$39*'Profilo fotovoltaico'!B4803+'Approvvigionamento energia'!$Q$39*'Profilo eolico'!B4803</f>
        <v>723.7864586642645</v>
      </c>
      <c r="F4801">
        <f>$P$41*'Profilo fotovoltaico'!B4803+'Approvvigionamento energia'!$Q$41*'Profilo eolico'!B4803</f>
        <v>482.52430577617633</v>
      </c>
      <c r="G4801">
        <f>$P$43*'Profilo fotovoltaico'!B4803+'Approvvigionamento energia'!$Q$43*'Profilo eolico'!B4803</f>
        <v>241.26215288808817</v>
      </c>
      <c r="H4801">
        <f t="shared" si="148"/>
        <v>1138.4335154826958</v>
      </c>
      <c r="I4801">
        <f>IF(LCOH!$C$28=Menu!$A$1,'Approvvigionamento energia'!C4801,0)+IF(LCOH!$C$28=Menu!$A$2,'Approvvigionamento energia'!D4801,0)+IF(LCOH!$C$28=Menu!$A$3,'Approvvigionamento energia'!E4801,0)+IF(LCOH!$C$28=Menu!$A$4,'Approvvigionamento energia'!F4801,0)+IF(LCOH!$C$28=Menu!$A$5,'Approvvigionamento energia'!G4801,0)+IF(LCOH!$C$28=Menu!$A$6,'Approvvigionamento energia'!H4801,0)</f>
        <v>482.52430577617633</v>
      </c>
      <c r="J4801">
        <f>'Approvvigionamento energia'!A4801+'Approvvigionamento energia'!B4801+'Approvvigionamento energia'!I4801</f>
        <v>647.92430577617631</v>
      </c>
      <c r="K4801">
        <f>IF(MIN(LCOH!$C$18,J4801)&gt;=$P$48*LCOH!$C$18, MIN(LCOH!$C$18,J4801),0)</f>
        <v>647.92430577617631</v>
      </c>
      <c r="L4801">
        <f t="shared" si="149"/>
        <v>0</v>
      </c>
      <c r="M4801">
        <f>K4801/LCOH!$C$18</f>
        <v>0.43194953718411755</v>
      </c>
      <c r="N4801">
        <f>K4801/LCOH!$C$34</f>
        <v>12.484090670061201</v>
      </c>
    </row>
    <row r="4802" spans="1:14" x14ac:dyDescent="0.35">
      <c r="A4802">
        <f>'Profilo fotovoltaico'!B4804*LCOH!$C$20</f>
        <v>0</v>
      </c>
      <c r="B4802">
        <f>'Profilo eolico'!B4804*LCOH!$C$21</f>
        <v>172.6</v>
      </c>
      <c r="C4802">
        <f>$P$35*'Profilo fotovoltaico'!B4804</f>
        <v>0</v>
      </c>
      <c r="D4802">
        <f>$Q$37*'Profilo eolico'!B4804</f>
        <v>1007.0579827928422</v>
      </c>
      <c r="E4802">
        <f>$P$39*'Profilo fotovoltaico'!B4804+'Approvvigionamento energia'!$Q$39*'Profilo eolico'!B4804</f>
        <v>755.29348709463159</v>
      </c>
      <c r="F4802">
        <f>$P$41*'Profilo fotovoltaico'!B4804+'Approvvigionamento energia'!$Q$41*'Profilo eolico'!B4804</f>
        <v>503.52899139642108</v>
      </c>
      <c r="G4802">
        <f>$P$43*'Profilo fotovoltaico'!B4804+'Approvvigionamento energia'!$Q$43*'Profilo eolico'!B4804</f>
        <v>251.76449569821054</v>
      </c>
      <c r="H4802">
        <f t="shared" ref="H4802:H4865" si="150">$P$45</f>
        <v>1138.4335154826958</v>
      </c>
      <c r="I4802">
        <f>IF(LCOH!$C$28=Menu!$A$1,'Approvvigionamento energia'!C4802,0)+IF(LCOH!$C$28=Menu!$A$2,'Approvvigionamento energia'!D4802,0)+IF(LCOH!$C$28=Menu!$A$3,'Approvvigionamento energia'!E4802,0)+IF(LCOH!$C$28=Menu!$A$4,'Approvvigionamento energia'!F4802,0)+IF(LCOH!$C$28=Menu!$A$5,'Approvvigionamento energia'!G4802,0)+IF(LCOH!$C$28=Menu!$A$6,'Approvvigionamento energia'!H4802,0)</f>
        <v>503.52899139642108</v>
      </c>
      <c r="J4802">
        <f>'Approvvigionamento energia'!A4802+'Approvvigionamento energia'!B4802+'Approvvigionamento energia'!I4802</f>
        <v>676.12899139642104</v>
      </c>
      <c r="K4802">
        <f>IF(MIN(LCOH!$C$18,J4802)&gt;=$P$48*LCOH!$C$18, MIN(LCOH!$C$18,J4802),0)</f>
        <v>676.12899139642104</v>
      </c>
      <c r="L4802">
        <f t="shared" si="149"/>
        <v>0</v>
      </c>
      <c r="M4802">
        <f>K4802/LCOH!$C$18</f>
        <v>0.45075266093094735</v>
      </c>
      <c r="N4802">
        <f>K4802/LCOH!$C$34</f>
        <v>13.027533552917554</v>
      </c>
    </row>
    <row r="4803" spans="1:14" x14ac:dyDescent="0.35">
      <c r="A4803">
        <f>'Profilo fotovoltaico'!B4805*LCOH!$C$20</f>
        <v>0</v>
      </c>
      <c r="B4803">
        <f>'Profilo eolico'!B4805*LCOH!$C$21</f>
        <v>173.3</v>
      </c>
      <c r="C4803">
        <f>$P$35*'Profilo fotovoltaico'!B4805</f>
        <v>0</v>
      </c>
      <c r="D4803">
        <f>$Q$37*'Profilo eolico'!B4805</f>
        <v>1011.1422272190009</v>
      </c>
      <c r="E4803">
        <f>$P$39*'Profilo fotovoltaico'!B4805+'Approvvigionamento energia'!$Q$39*'Profilo eolico'!B4805</f>
        <v>758.35667041425063</v>
      </c>
      <c r="F4803">
        <f>$P$41*'Profilo fotovoltaico'!B4805+'Approvvigionamento energia'!$Q$41*'Profilo eolico'!B4805</f>
        <v>505.57111360950046</v>
      </c>
      <c r="G4803">
        <f>$P$43*'Profilo fotovoltaico'!B4805+'Approvvigionamento energia'!$Q$43*'Profilo eolico'!B4805</f>
        <v>252.78555680475023</v>
      </c>
      <c r="H4803">
        <f t="shared" si="150"/>
        <v>1138.4335154826958</v>
      </c>
      <c r="I4803">
        <f>IF(LCOH!$C$28=Menu!$A$1,'Approvvigionamento energia'!C4803,0)+IF(LCOH!$C$28=Menu!$A$2,'Approvvigionamento energia'!D4803,0)+IF(LCOH!$C$28=Menu!$A$3,'Approvvigionamento energia'!E4803,0)+IF(LCOH!$C$28=Menu!$A$4,'Approvvigionamento energia'!F4803,0)+IF(LCOH!$C$28=Menu!$A$5,'Approvvigionamento energia'!G4803,0)+IF(LCOH!$C$28=Menu!$A$6,'Approvvigionamento energia'!H4803,0)</f>
        <v>505.57111360950046</v>
      </c>
      <c r="J4803">
        <f>'Approvvigionamento energia'!A4803+'Approvvigionamento energia'!B4803+'Approvvigionamento energia'!I4803</f>
        <v>678.87111360950053</v>
      </c>
      <c r="K4803">
        <f>IF(MIN(LCOH!$C$18,J4803)&gt;=$P$48*LCOH!$C$18, MIN(LCOH!$C$18,J4803),0)</f>
        <v>678.87111360950053</v>
      </c>
      <c r="L4803">
        <f t="shared" ref="L4803:L4866" si="151">J4803-K4803</f>
        <v>0</v>
      </c>
      <c r="M4803">
        <f>K4803/LCOH!$C$18</f>
        <v>0.45258074240633367</v>
      </c>
      <c r="N4803">
        <f>K4803/LCOH!$C$34</f>
        <v>13.080368277639701</v>
      </c>
    </row>
    <row r="4804" spans="1:14" x14ac:dyDescent="0.35">
      <c r="A4804">
        <f>'Profilo fotovoltaico'!B4806*LCOH!$C$20</f>
        <v>0</v>
      </c>
      <c r="B4804">
        <f>'Profilo eolico'!B4806*LCOH!$C$21</f>
        <v>166.6</v>
      </c>
      <c r="C4804">
        <f>$P$35*'Profilo fotovoltaico'!B4806</f>
        <v>0</v>
      </c>
      <c r="D4804">
        <f>$Q$37*'Profilo eolico'!B4806</f>
        <v>972.05017342576764</v>
      </c>
      <c r="E4804">
        <f>$P$39*'Profilo fotovoltaico'!B4806+'Approvvigionamento energia'!$Q$39*'Profilo eolico'!B4806</f>
        <v>729.0376300693257</v>
      </c>
      <c r="F4804">
        <f>$P$41*'Profilo fotovoltaico'!B4806+'Approvvigionamento energia'!$Q$41*'Profilo eolico'!B4806</f>
        <v>486.02508671288382</v>
      </c>
      <c r="G4804">
        <f>$P$43*'Profilo fotovoltaico'!B4806+'Approvvigionamento energia'!$Q$43*'Profilo eolico'!B4806</f>
        <v>243.01254335644191</v>
      </c>
      <c r="H4804">
        <f t="shared" si="150"/>
        <v>1138.4335154826958</v>
      </c>
      <c r="I4804">
        <f>IF(LCOH!$C$28=Menu!$A$1,'Approvvigionamento energia'!C4804,0)+IF(LCOH!$C$28=Menu!$A$2,'Approvvigionamento energia'!D4804,0)+IF(LCOH!$C$28=Menu!$A$3,'Approvvigionamento energia'!E4804,0)+IF(LCOH!$C$28=Menu!$A$4,'Approvvigionamento energia'!F4804,0)+IF(LCOH!$C$28=Menu!$A$5,'Approvvigionamento energia'!G4804,0)+IF(LCOH!$C$28=Menu!$A$6,'Approvvigionamento energia'!H4804,0)</f>
        <v>486.02508671288382</v>
      </c>
      <c r="J4804">
        <f>'Approvvigionamento energia'!A4804+'Approvvigionamento energia'!B4804+'Approvvigionamento energia'!I4804</f>
        <v>652.62508671288379</v>
      </c>
      <c r="K4804">
        <f>IF(MIN(LCOH!$C$18,J4804)&gt;=$P$48*LCOH!$C$18, MIN(LCOH!$C$18,J4804),0)</f>
        <v>652.62508671288379</v>
      </c>
      <c r="L4804">
        <f t="shared" si="151"/>
        <v>0</v>
      </c>
      <c r="M4804">
        <f>K4804/LCOH!$C$18</f>
        <v>0.43508339114192252</v>
      </c>
      <c r="N4804">
        <f>K4804/LCOH!$C$34</f>
        <v>12.574664483870594</v>
      </c>
    </row>
    <row r="4805" spans="1:14" x14ac:dyDescent="0.35">
      <c r="A4805">
        <f>'Profilo fotovoltaico'!B4807*LCOH!$C$20</f>
        <v>0</v>
      </c>
      <c r="B4805">
        <f>'Profilo eolico'!B4807*LCOH!$C$21</f>
        <v>145.80000000000001</v>
      </c>
      <c r="C4805">
        <f>$P$35*'Profilo fotovoltaico'!B4807</f>
        <v>0</v>
      </c>
      <c r="D4805">
        <f>$Q$37*'Profilo eolico'!B4807</f>
        <v>850.68976761990962</v>
      </c>
      <c r="E4805">
        <f>$P$39*'Profilo fotovoltaico'!B4807+'Approvvigionamento energia'!$Q$39*'Profilo eolico'!B4807</f>
        <v>638.01732571493221</v>
      </c>
      <c r="F4805">
        <f>$P$41*'Profilo fotovoltaico'!B4807+'Approvvigionamento energia'!$Q$41*'Profilo eolico'!B4807</f>
        <v>425.34488380995481</v>
      </c>
      <c r="G4805">
        <f>$P$43*'Profilo fotovoltaico'!B4807+'Approvvigionamento energia'!$Q$43*'Profilo eolico'!B4807</f>
        <v>212.6724419049774</v>
      </c>
      <c r="H4805">
        <f t="shared" si="150"/>
        <v>1138.4335154826958</v>
      </c>
      <c r="I4805">
        <f>IF(LCOH!$C$28=Menu!$A$1,'Approvvigionamento energia'!C4805,0)+IF(LCOH!$C$28=Menu!$A$2,'Approvvigionamento energia'!D4805,0)+IF(LCOH!$C$28=Menu!$A$3,'Approvvigionamento energia'!E4805,0)+IF(LCOH!$C$28=Menu!$A$4,'Approvvigionamento energia'!F4805,0)+IF(LCOH!$C$28=Menu!$A$5,'Approvvigionamento energia'!G4805,0)+IF(LCOH!$C$28=Menu!$A$6,'Approvvigionamento energia'!H4805,0)</f>
        <v>425.34488380995481</v>
      </c>
      <c r="J4805">
        <f>'Approvvigionamento energia'!A4805+'Approvvigionamento energia'!B4805+'Approvvigionamento energia'!I4805</f>
        <v>571.14488380995476</v>
      </c>
      <c r="K4805">
        <f>IF(MIN(LCOH!$C$18,J4805)&gt;=$P$48*LCOH!$C$18, MIN(LCOH!$C$18,J4805),0)</f>
        <v>571.14488380995476</v>
      </c>
      <c r="L4805">
        <f t="shared" si="151"/>
        <v>0</v>
      </c>
      <c r="M4805">
        <f>K4805/LCOH!$C$18</f>
        <v>0.38076325587330317</v>
      </c>
      <c r="N4805">
        <f>K4805/LCOH!$C$34</f>
        <v>11.004718377841133</v>
      </c>
    </row>
    <row r="4806" spans="1:14" x14ac:dyDescent="0.35">
      <c r="A4806">
        <f>'Profilo fotovoltaico'!B4808*LCOH!$C$20</f>
        <v>43</v>
      </c>
      <c r="B4806">
        <f>'Profilo eolico'!B4808*LCOH!$C$21</f>
        <v>122</v>
      </c>
      <c r="C4806">
        <f>$P$35*'Profilo fotovoltaico'!B4808</f>
        <v>316.2483240677488</v>
      </c>
      <c r="D4806">
        <f>$Q$37*'Profilo eolico'!B4808</f>
        <v>711.82545713051411</v>
      </c>
      <c r="E4806">
        <f>$P$39*'Profilo fotovoltaico'!B4808+'Approvvigionamento energia'!$Q$39*'Profilo eolico'!B4808</f>
        <v>612.93117386482277</v>
      </c>
      <c r="F4806">
        <f>$P$41*'Profilo fotovoltaico'!B4808+'Approvvigionamento energia'!$Q$41*'Profilo eolico'!B4808</f>
        <v>514.03689059913143</v>
      </c>
      <c r="G4806">
        <f>$P$43*'Profilo fotovoltaico'!B4808+'Approvvigionamento energia'!$Q$43*'Profilo eolico'!B4808</f>
        <v>415.14260733344008</v>
      </c>
      <c r="H4806">
        <f t="shared" si="150"/>
        <v>1138.4335154826958</v>
      </c>
      <c r="I4806">
        <f>IF(LCOH!$C$28=Menu!$A$1,'Approvvigionamento energia'!C4806,0)+IF(LCOH!$C$28=Menu!$A$2,'Approvvigionamento energia'!D4806,0)+IF(LCOH!$C$28=Menu!$A$3,'Approvvigionamento energia'!E4806,0)+IF(LCOH!$C$28=Menu!$A$4,'Approvvigionamento energia'!F4806,0)+IF(LCOH!$C$28=Menu!$A$5,'Approvvigionamento energia'!G4806,0)+IF(LCOH!$C$28=Menu!$A$6,'Approvvigionamento energia'!H4806,0)</f>
        <v>514.03689059913143</v>
      </c>
      <c r="J4806">
        <f>'Approvvigionamento energia'!A4806+'Approvvigionamento energia'!B4806+'Approvvigionamento energia'!I4806</f>
        <v>679.03689059913143</v>
      </c>
      <c r="K4806">
        <f>IF(MIN(LCOH!$C$18,J4806)&gt;=$P$48*LCOH!$C$18, MIN(LCOH!$C$18,J4806),0)</f>
        <v>679.03689059913143</v>
      </c>
      <c r="L4806">
        <f t="shared" si="151"/>
        <v>0</v>
      </c>
      <c r="M4806">
        <f>K4806/LCOH!$C$18</f>
        <v>0.45269126039942092</v>
      </c>
      <c r="N4806">
        <f>K4806/LCOH!$C$34</f>
        <v>13.083562439289624</v>
      </c>
    </row>
    <row r="4807" spans="1:14" x14ac:dyDescent="0.35">
      <c r="A4807">
        <f>'Profilo fotovoltaico'!B4809*LCOH!$C$20</f>
        <v>147</v>
      </c>
      <c r="B4807">
        <f>'Profilo eolico'!B4809*LCOH!$C$21</f>
        <v>99.4</v>
      </c>
      <c r="C4807">
        <f>$P$35*'Profilo fotovoltaico'!B4809</f>
        <v>1081.1279915804434</v>
      </c>
      <c r="D4807">
        <f>$Q$37*'Profilo eolico'!B4809</f>
        <v>579.96270851453369</v>
      </c>
      <c r="E4807">
        <f>$P$39*'Profilo fotovoltaico'!B4809+'Approvvigionamento energia'!$Q$39*'Profilo eolico'!B4809</f>
        <v>705.25402928101107</v>
      </c>
      <c r="F4807">
        <f>$P$41*'Profilo fotovoltaico'!B4809+'Approvvigionamento energia'!$Q$41*'Profilo eolico'!B4809</f>
        <v>830.54535004748857</v>
      </c>
      <c r="G4807">
        <f>$P$43*'Profilo fotovoltaico'!B4809+'Approvvigionamento energia'!$Q$43*'Profilo eolico'!B4809</f>
        <v>955.83667081396607</v>
      </c>
      <c r="H4807">
        <f t="shared" si="150"/>
        <v>1138.4335154826958</v>
      </c>
      <c r="I4807">
        <f>IF(LCOH!$C$28=Menu!$A$1,'Approvvigionamento energia'!C4807,0)+IF(LCOH!$C$28=Menu!$A$2,'Approvvigionamento energia'!D4807,0)+IF(LCOH!$C$28=Menu!$A$3,'Approvvigionamento energia'!E4807,0)+IF(LCOH!$C$28=Menu!$A$4,'Approvvigionamento energia'!F4807,0)+IF(LCOH!$C$28=Menu!$A$5,'Approvvigionamento energia'!G4807,0)+IF(LCOH!$C$28=Menu!$A$6,'Approvvigionamento energia'!H4807,0)</f>
        <v>830.54535004748857</v>
      </c>
      <c r="J4807">
        <f>'Approvvigionamento energia'!A4807+'Approvvigionamento energia'!B4807+'Approvvigionamento energia'!I4807</f>
        <v>1076.9453500474885</v>
      </c>
      <c r="K4807">
        <f>IF(MIN(LCOH!$C$18,J4807)&gt;=$P$48*LCOH!$C$18, MIN(LCOH!$C$18,J4807),0)</f>
        <v>1076.9453500474885</v>
      </c>
      <c r="L4807">
        <f t="shared" si="151"/>
        <v>0</v>
      </c>
      <c r="M4807">
        <f>K4807/LCOH!$C$18</f>
        <v>0.71796356669832573</v>
      </c>
      <c r="N4807">
        <f>K4807/LCOH!$C$34</f>
        <v>20.750392101107678</v>
      </c>
    </row>
    <row r="4808" spans="1:14" x14ac:dyDescent="0.35">
      <c r="A4808">
        <f>'Profilo fotovoltaico'!B4810*LCOH!$C$20</f>
        <v>289</v>
      </c>
      <c r="B4808">
        <f>'Profilo eolico'!B4810*LCOH!$C$21</f>
        <v>133.30000000000001</v>
      </c>
      <c r="C4808">
        <f>$P$35*'Profilo fotovoltaico'!B4810</f>
        <v>2125.4829222227768</v>
      </c>
      <c r="D4808">
        <f>$Q$37*'Profilo eolico'!B4810</f>
        <v>777.75683143850438</v>
      </c>
      <c r="E4808">
        <f>$P$39*'Profilo fotovoltaico'!B4810+'Approvvigionamento energia'!$Q$39*'Profilo eolico'!B4810</f>
        <v>1114.6883541345724</v>
      </c>
      <c r="F4808">
        <f>$P$41*'Profilo fotovoltaico'!B4810+'Approvvigionamento energia'!$Q$41*'Profilo eolico'!B4810</f>
        <v>1451.6198768306406</v>
      </c>
      <c r="G4808">
        <f>$P$43*'Profilo fotovoltaico'!B4810+'Approvvigionamento energia'!$Q$43*'Profilo eolico'!B4810</f>
        <v>1788.5513995267086</v>
      </c>
      <c r="H4808">
        <f t="shared" si="150"/>
        <v>1138.4335154826958</v>
      </c>
      <c r="I4808">
        <f>IF(LCOH!$C$28=Menu!$A$1,'Approvvigionamento energia'!C4808,0)+IF(LCOH!$C$28=Menu!$A$2,'Approvvigionamento energia'!D4808,0)+IF(LCOH!$C$28=Menu!$A$3,'Approvvigionamento energia'!E4808,0)+IF(LCOH!$C$28=Menu!$A$4,'Approvvigionamento energia'!F4808,0)+IF(LCOH!$C$28=Menu!$A$5,'Approvvigionamento energia'!G4808,0)+IF(LCOH!$C$28=Menu!$A$6,'Approvvigionamento energia'!H4808,0)</f>
        <v>1451.6198768306406</v>
      </c>
      <c r="J4808">
        <f>'Approvvigionamento energia'!A4808+'Approvvigionamento energia'!B4808+'Approvvigionamento energia'!I4808</f>
        <v>1873.9198768306405</v>
      </c>
      <c r="K4808">
        <f>IF(MIN(LCOH!$C$18,J4808)&gt;=$P$48*LCOH!$C$18, MIN(LCOH!$C$18,J4808),0)</f>
        <v>1500</v>
      </c>
      <c r="L4808">
        <f t="shared" si="151"/>
        <v>373.91987683064053</v>
      </c>
      <c r="M4808">
        <f>K4808/LCOH!$C$18</f>
        <v>1</v>
      </c>
      <c r="N4808">
        <f>K4808/LCOH!$C$34</f>
        <v>28.901734104046245</v>
      </c>
    </row>
    <row r="4809" spans="1:14" x14ac:dyDescent="0.35">
      <c r="A4809">
        <f>'Profilo fotovoltaico'!B4811*LCOH!$C$20</f>
        <v>431</v>
      </c>
      <c r="B4809">
        <f>'Profilo eolico'!B4811*LCOH!$C$21</f>
        <v>180.5</v>
      </c>
      <c r="C4809">
        <f>$P$35*'Profilo fotovoltaico'!B4811</f>
        <v>3169.8378528651101</v>
      </c>
      <c r="D4809">
        <f>$Q$37*'Profilo eolico'!B4811</f>
        <v>1053.1515984594901</v>
      </c>
      <c r="E4809">
        <f>$P$39*'Profilo fotovoltaico'!B4811+'Approvvigionamento energia'!$Q$39*'Profilo eolico'!B4811</f>
        <v>1582.3231620608951</v>
      </c>
      <c r="F4809">
        <f>$P$41*'Profilo fotovoltaico'!B4811+'Approvvigionamento energia'!$Q$41*'Profilo eolico'!B4811</f>
        <v>2111.4947256623</v>
      </c>
      <c r="G4809">
        <f>$P$43*'Profilo fotovoltaico'!B4811+'Approvvigionamento energia'!$Q$43*'Profilo eolico'!B4811</f>
        <v>2640.666289263705</v>
      </c>
      <c r="H4809">
        <f t="shared" si="150"/>
        <v>1138.4335154826958</v>
      </c>
      <c r="I4809">
        <f>IF(LCOH!$C$28=Menu!$A$1,'Approvvigionamento energia'!C4809,0)+IF(LCOH!$C$28=Menu!$A$2,'Approvvigionamento energia'!D4809,0)+IF(LCOH!$C$28=Menu!$A$3,'Approvvigionamento energia'!E4809,0)+IF(LCOH!$C$28=Menu!$A$4,'Approvvigionamento energia'!F4809,0)+IF(LCOH!$C$28=Menu!$A$5,'Approvvigionamento energia'!G4809,0)+IF(LCOH!$C$28=Menu!$A$6,'Approvvigionamento energia'!H4809,0)</f>
        <v>2111.4947256623</v>
      </c>
      <c r="J4809">
        <f>'Approvvigionamento energia'!A4809+'Approvvigionamento energia'!B4809+'Approvvigionamento energia'!I4809</f>
        <v>2722.9947256623</v>
      </c>
      <c r="K4809">
        <f>IF(MIN(LCOH!$C$18,J4809)&gt;=$P$48*LCOH!$C$18, MIN(LCOH!$C$18,J4809),0)</f>
        <v>1500</v>
      </c>
      <c r="L4809">
        <f t="shared" si="151"/>
        <v>1222.9947256623</v>
      </c>
      <c r="M4809">
        <f>K4809/LCOH!$C$18</f>
        <v>1</v>
      </c>
      <c r="N4809">
        <f>K4809/LCOH!$C$34</f>
        <v>28.901734104046245</v>
      </c>
    </row>
    <row r="4810" spans="1:14" x14ac:dyDescent="0.35">
      <c r="A4810">
        <f>'Profilo fotovoltaico'!B4812*LCOH!$C$20</f>
        <v>545</v>
      </c>
      <c r="B4810">
        <f>'Profilo eolico'!B4812*LCOH!$C$21</f>
        <v>213.2</v>
      </c>
      <c r="C4810">
        <f>$P$35*'Profilo fotovoltaico'!B4812</f>
        <v>4008.2636422540259</v>
      </c>
      <c r="D4810">
        <f>$Q$37*'Profilo eolico'!B4812</f>
        <v>1243.9441595100461</v>
      </c>
      <c r="E4810">
        <f>$P$39*'Profilo fotovoltaico'!B4812+'Approvvigionamento energia'!$Q$39*'Profilo eolico'!B4812</f>
        <v>1935.0240301960409</v>
      </c>
      <c r="F4810">
        <f>$P$41*'Profilo fotovoltaico'!B4812+'Approvvigionamento energia'!$Q$41*'Profilo eolico'!B4812</f>
        <v>2626.1039008820362</v>
      </c>
      <c r="G4810">
        <f>$P$43*'Profilo fotovoltaico'!B4812+'Approvvigionamento energia'!$Q$43*'Profilo eolico'!B4812</f>
        <v>3317.1837715680313</v>
      </c>
      <c r="H4810">
        <f t="shared" si="150"/>
        <v>1138.4335154826958</v>
      </c>
      <c r="I4810">
        <f>IF(LCOH!$C$28=Menu!$A$1,'Approvvigionamento energia'!C4810,0)+IF(LCOH!$C$28=Menu!$A$2,'Approvvigionamento energia'!D4810,0)+IF(LCOH!$C$28=Menu!$A$3,'Approvvigionamento energia'!E4810,0)+IF(LCOH!$C$28=Menu!$A$4,'Approvvigionamento energia'!F4810,0)+IF(LCOH!$C$28=Menu!$A$5,'Approvvigionamento energia'!G4810,0)+IF(LCOH!$C$28=Menu!$A$6,'Approvvigionamento energia'!H4810,0)</f>
        <v>2626.1039008820362</v>
      </c>
      <c r="J4810">
        <f>'Approvvigionamento energia'!A4810+'Approvvigionamento energia'!B4810+'Approvvigionamento energia'!I4810</f>
        <v>3384.303900882036</v>
      </c>
      <c r="K4810">
        <f>IF(MIN(LCOH!$C$18,J4810)&gt;=$P$48*LCOH!$C$18, MIN(LCOH!$C$18,J4810),0)</f>
        <v>1500</v>
      </c>
      <c r="L4810">
        <f t="shared" si="151"/>
        <v>1884.303900882036</v>
      </c>
      <c r="M4810">
        <f>K4810/LCOH!$C$18</f>
        <v>1</v>
      </c>
      <c r="N4810">
        <f>K4810/LCOH!$C$34</f>
        <v>28.901734104046245</v>
      </c>
    </row>
    <row r="4811" spans="1:14" x14ac:dyDescent="0.35">
      <c r="A4811">
        <f>'Profilo fotovoltaico'!B4813*LCOH!$C$20</f>
        <v>623</v>
      </c>
      <c r="B4811">
        <f>'Profilo eolico'!B4813*LCOH!$C$21</f>
        <v>236.2</v>
      </c>
      <c r="C4811">
        <f>$P$35*'Profilo fotovoltaico'!B4813</f>
        <v>4581.9233928885469</v>
      </c>
      <c r="D4811">
        <f>$Q$37*'Profilo eolico'!B4813</f>
        <v>1378.1407620838315</v>
      </c>
      <c r="E4811">
        <f>$P$39*'Profilo fotovoltaico'!B4813+'Approvvigionamento energia'!$Q$39*'Profilo eolico'!B4813</f>
        <v>2179.0864197850105</v>
      </c>
      <c r="F4811">
        <f>$P$41*'Profilo fotovoltaico'!B4813+'Approvvigionamento energia'!$Q$41*'Profilo eolico'!B4813</f>
        <v>2980.0320774861893</v>
      </c>
      <c r="G4811">
        <f>$P$43*'Profilo fotovoltaico'!B4813+'Approvvigionamento energia'!$Q$43*'Profilo eolico'!B4813</f>
        <v>3780.9777351873677</v>
      </c>
      <c r="H4811">
        <f t="shared" si="150"/>
        <v>1138.4335154826958</v>
      </c>
      <c r="I4811">
        <f>IF(LCOH!$C$28=Menu!$A$1,'Approvvigionamento energia'!C4811,0)+IF(LCOH!$C$28=Menu!$A$2,'Approvvigionamento energia'!D4811,0)+IF(LCOH!$C$28=Menu!$A$3,'Approvvigionamento energia'!E4811,0)+IF(LCOH!$C$28=Menu!$A$4,'Approvvigionamento energia'!F4811,0)+IF(LCOH!$C$28=Menu!$A$5,'Approvvigionamento energia'!G4811,0)+IF(LCOH!$C$28=Menu!$A$6,'Approvvigionamento energia'!H4811,0)</f>
        <v>2980.0320774861893</v>
      </c>
      <c r="J4811">
        <f>'Approvvigionamento energia'!A4811+'Approvvigionamento energia'!B4811+'Approvvigionamento energia'!I4811</f>
        <v>3839.2320774861892</v>
      </c>
      <c r="K4811">
        <f>IF(MIN(LCOH!$C$18,J4811)&gt;=$P$48*LCOH!$C$18, MIN(LCOH!$C$18,J4811),0)</f>
        <v>1500</v>
      </c>
      <c r="L4811">
        <f t="shared" si="151"/>
        <v>2339.2320774861892</v>
      </c>
      <c r="M4811">
        <f>K4811/LCOH!$C$18</f>
        <v>1</v>
      </c>
      <c r="N4811">
        <f>K4811/LCOH!$C$34</f>
        <v>28.901734104046245</v>
      </c>
    </row>
    <row r="4812" spans="1:14" x14ac:dyDescent="0.35">
      <c r="A4812">
        <f>'Profilo fotovoltaico'!B4814*LCOH!$C$20</f>
        <v>665</v>
      </c>
      <c r="B4812">
        <f>'Profilo eolico'!B4814*LCOH!$C$21</f>
        <v>260</v>
      </c>
      <c r="C4812">
        <f>$P$35*'Profilo fotovoltaico'!B4814</f>
        <v>4890.8171047686737</v>
      </c>
      <c r="D4812">
        <f>$Q$37*'Profilo eolico'!B4814</f>
        <v>1517.0050725732269</v>
      </c>
      <c r="E4812">
        <f>$P$39*'Profilo fotovoltaico'!B4814+'Approvvigionamento energia'!$Q$39*'Profilo eolico'!B4814</f>
        <v>2360.4580806220883</v>
      </c>
      <c r="F4812">
        <f>$P$41*'Profilo fotovoltaico'!B4814+'Approvvigionamento energia'!$Q$41*'Profilo eolico'!B4814</f>
        <v>3203.9110886709504</v>
      </c>
      <c r="G4812">
        <f>$P$43*'Profilo fotovoltaico'!B4814+'Approvvigionamento energia'!$Q$43*'Profilo eolico'!B4814</f>
        <v>4047.3640967198121</v>
      </c>
      <c r="H4812">
        <f t="shared" si="150"/>
        <v>1138.4335154826958</v>
      </c>
      <c r="I4812">
        <f>IF(LCOH!$C$28=Menu!$A$1,'Approvvigionamento energia'!C4812,0)+IF(LCOH!$C$28=Menu!$A$2,'Approvvigionamento energia'!D4812,0)+IF(LCOH!$C$28=Menu!$A$3,'Approvvigionamento energia'!E4812,0)+IF(LCOH!$C$28=Menu!$A$4,'Approvvigionamento energia'!F4812,0)+IF(LCOH!$C$28=Menu!$A$5,'Approvvigionamento energia'!G4812,0)+IF(LCOH!$C$28=Menu!$A$6,'Approvvigionamento energia'!H4812,0)</f>
        <v>3203.9110886709504</v>
      </c>
      <c r="J4812">
        <f>'Approvvigionamento energia'!A4812+'Approvvigionamento energia'!B4812+'Approvvigionamento energia'!I4812</f>
        <v>4128.9110886709504</v>
      </c>
      <c r="K4812">
        <f>IF(MIN(LCOH!$C$18,J4812)&gt;=$P$48*LCOH!$C$18, MIN(LCOH!$C$18,J4812),0)</f>
        <v>1500</v>
      </c>
      <c r="L4812">
        <f t="shared" si="151"/>
        <v>2628.9110886709504</v>
      </c>
      <c r="M4812">
        <f>K4812/LCOH!$C$18</f>
        <v>1</v>
      </c>
      <c r="N4812">
        <f>K4812/LCOH!$C$34</f>
        <v>28.901734104046245</v>
      </c>
    </row>
    <row r="4813" spans="1:14" x14ac:dyDescent="0.35">
      <c r="A4813">
        <f>'Profilo fotovoltaico'!B4815*LCOH!$C$20</f>
        <v>669</v>
      </c>
      <c r="B4813">
        <f>'Profilo eolico'!B4815*LCOH!$C$21</f>
        <v>283.7</v>
      </c>
      <c r="C4813">
        <f>$P$35*'Profilo fotovoltaico'!B4815</f>
        <v>4920.2355535191618</v>
      </c>
      <c r="D4813">
        <f>$Q$37*'Profilo eolico'!B4815</f>
        <v>1655.285919573171</v>
      </c>
      <c r="E4813">
        <f>$P$39*'Profilo fotovoltaico'!B4815+'Approvvigionamento energia'!$Q$39*'Profilo eolico'!B4815</f>
        <v>2471.5233280596685</v>
      </c>
      <c r="F4813">
        <f>$P$41*'Profilo fotovoltaico'!B4815+'Approvvigionamento energia'!$Q$41*'Profilo eolico'!B4815</f>
        <v>3287.7607365461663</v>
      </c>
      <c r="G4813">
        <f>$P$43*'Profilo fotovoltaico'!B4815+'Approvvigionamento energia'!$Q$43*'Profilo eolico'!B4815</f>
        <v>4103.9981450326641</v>
      </c>
      <c r="H4813">
        <f t="shared" si="150"/>
        <v>1138.4335154826958</v>
      </c>
      <c r="I4813">
        <f>IF(LCOH!$C$28=Menu!$A$1,'Approvvigionamento energia'!C4813,0)+IF(LCOH!$C$28=Menu!$A$2,'Approvvigionamento energia'!D4813,0)+IF(LCOH!$C$28=Menu!$A$3,'Approvvigionamento energia'!E4813,0)+IF(LCOH!$C$28=Menu!$A$4,'Approvvigionamento energia'!F4813,0)+IF(LCOH!$C$28=Menu!$A$5,'Approvvigionamento energia'!G4813,0)+IF(LCOH!$C$28=Menu!$A$6,'Approvvigionamento energia'!H4813,0)</f>
        <v>3287.7607365461663</v>
      </c>
      <c r="J4813">
        <f>'Approvvigionamento energia'!A4813+'Approvvigionamento energia'!B4813+'Approvvigionamento energia'!I4813</f>
        <v>4240.4607365461661</v>
      </c>
      <c r="K4813">
        <f>IF(MIN(LCOH!$C$18,J4813)&gt;=$P$48*LCOH!$C$18, MIN(LCOH!$C$18,J4813),0)</f>
        <v>1500</v>
      </c>
      <c r="L4813">
        <f t="shared" si="151"/>
        <v>2740.4607365461661</v>
      </c>
      <c r="M4813">
        <f>K4813/LCOH!$C$18</f>
        <v>1</v>
      </c>
      <c r="N4813">
        <f>K4813/LCOH!$C$34</f>
        <v>28.901734104046245</v>
      </c>
    </row>
    <row r="4814" spans="1:14" x14ac:dyDescent="0.35">
      <c r="A4814">
        <f>'Profilo fotovoltaico'!B4816*LCOH!$C$20</f>
        <v>640</v>
      </c>
      <c r="B4814">
        <f>'Profilo eolico'!B4816*LCOH!$C$21</f>
        <v>306.8</v>
      </c>
      <c r="C4814">
        <f>$P$35*'Profilo fotovoltaico'!B4816</f>
        <v>4706.9518000781218</v>
      </c>
      <c r="D4814">
        <f>$Q$37*'Profilo eolico'!B4816</f>
        <v>1790.0659856364077</v>
      </c>
      <c r="E4814">
        <f>$P$39*'Profilo fotovoltaico'!B4816+'Approvvigionamento energia'!$Q$39*'Profilo eolico'!B4816</f>
        <v>2519.2874392468361</v>
      </c>
      <c r="F4814">
        <f>$P$41*'Profilo fotovoltaico'!B4816+'Approvvigionamento energia'!$Q$41*'Profilo eolico'!B4816</f>
        <v>3248.508892857265</v>
      </c>
      <c r="G4814">
        <f>$P$43*'Profilo fotovoltaico'!B4816+'Approvvigionamento energia'!$Q$43*'Profilo eolico'!B4816</f>
        <v>3977.7303464676934</v>
      </c>
      <c r="H4814">
        <f t="shared" si="150"/>
        <v>1138.4335154826958</v>
      </c>
      <c r="I4814">
        <f>IF(LCOH!$C$28=Menu!$A$1,'Approvvigionamento energia'!C4814,0)+IF(LCOH!$C$28=Menu!$A$2,'Approvvigionamento energia'!D4814,0)+IF(LCOH!$C$28=Menu!$A$3,'Approvvigionamento energia'!E4814,0)+IF(LCOH!$C$28=Menu!$A$4,'Approvvigionamento energia'!F4814,0)+IF(LCOH!$C$28=Menu!$A$5,'Approvvigionamento energia'!G4814,0)+IF(LCOH!$C$28=Menu!$A$6,'Approvvigionamento energia'!H4814,0)</f>
        <v>3248.508892857265</v>
      </c>
      <c r="J4814">
        <f>'Approvvigionamento energia'!A4814+'Approvvigionamento energia'!B4814+'Approvvigionamento energia'!I4814</f>
        <v>4195.3088928572652</v>
      </c>
      <c r="K4814">
        <f>IF(MIN(LCOH!$C$18,J4814)&gt;=$P$48*LCOH!$C$18, MIN(LCOH!$C$18,J4814),0)</f>
        <v>1500</v>
      </c>
      <c r="L4814">
        <f t="shared" si="151"/>
        <v>2695.3088928572652</v>
      </c>
      <c r="M4814">
        <f>K4814/LCOH!$C$18</f>
        <v>1</v>
      </c>
      <c r="N4814">
        <f>K4814/LCOH!$C$34</f>
        <v>28.901734104046245</v>
      </c>
    </row>
    <row r="4815" spans="1:14" x14ac:dyDescent="0.35">
      <c r="A4815">
        <f>'Profilo fotovoltaico'!B4817*LCOH!$C$20</f>
        <v>578</v>
      </c>
      <c r="B4815">
        <f>'Profilo eolico'!B4817*LCOH!$C$21</f>
        <v>325.5</v>
      </c>
      <c r="C4815">
        <f>$P$35*'Profilo fotovoltaico'!B4817</f>
        <v>4250.9658444455536</v>
      </c>
      <c r="D4815">
        <f>$Q$37*'Profilo eolico'!B4817</f>
        <v>1899.1736581637899</v>
      </c>
      <c r="E4815">
        <f>$P$39*'Profilo fotovoltaico'!B4817+'Approvvigionamento energia'!$Q$39*'Profilo eolico'!B4817</f>
        <v>2487.1217047342307</v>
      </c>
      <c r="F4815">
        <f>$P$41*'Profilo fotovoltaico'!B4817+'Approvvigionamento energia'!$Q$41*'Profilo eolico'!B4817</f>
        <v>3075.0697513046716</v>
      </c>
      <c r="G4815">
        <f>$P$43*'Profilo fotovoltaico'!B4817+'Approvvigionamento energia'!$Q$43*'Profilo eolico'!B4817</f>
        <v>3663.0177978751126</v>
      </c>
      <c r="H4815">
        <f t="shared" si="150"/>
        <v>1138.4335154826958</v>
      </c>
      <c r="I4815">
        <f>IF(LCOH!$C$28=Menu!$A$1,'Approvvigionamento energia'!C4815,0)+IF(LCOH!$C$28=Menu!$A$2,'Approvvigionamento energia'!D4815,0)+IF(LCOH!$C$28=Menu!$A$3,'Approvvigionamento energia'!E4815,0)+IF(LCOH!$C$28=Menu!$A$4,'Approvvigionamento energia'!F4815,0)+IF(LCOH!$C$28=Menu!$A$5,'Approvvigionamento energia'!G4815,0)+IF(LCOH!$C$28=Menu!$A$6,'Approvvigionamento energia'!H4815,0)</f>
        <v>3075.0697513046716</v>
      </c>
      <c r="J4815">
        <f>'Approvvigionamento energia'!A4815+'Approvvigionamento energia'!B4815+'Approvvigionamento energia'!I4815</f>
        <v>3978.5697513046716</v>
      </c>
      <c r="K4815">
        <f>IF(MIN(LCOH!$C$18,J4815)&gt;=$P$48*LCOH!$C$18, MIN(LCOH!$C$18,J4815),0)</f>
        <v>1500</v>
      </c>
      <c r="L4815">
        <f t="shared" si="151"/>
        <v>2478.5697513046716</v>
      </c>
      <c r="M4815">
        <f>K4815/LCOH!$C$18</f>
        <v>1</v>
      </c>
      <c r="N4815">
        <f>K4815/LCOH!$C$34</f>
        <v>28.901734104046245</v>
      </c>
    </row>
    <row r="4816" spans="1:14" x14ac:dyDescent="0.35">
      <c r="A4816">
        <f>'Profilo fotovoltaico'!B4818*LCOH!$C$20</f>
        <v>480</v>
      </c>
      <c r="B4816">
        <f>'Profilo eolico'!B4818*LCOH!$C$21</f>
        <v>336.2</v>
      </c>
      <c r="C4816">
        <f>$P$35*'Profilo fotovoltaico'!B4818</f>
        <v>3530.2138500585911</v>
      </c>
      <c r="D4816">
        <f>$Q$37*'Profilo eolico'!B4818</f>
        <v>1961.6042515350725</v>
      </c>
      <c r="E4816">
        <f>$P$39*'Profilo fotovoltaico'!B4818+'Approvvigionamento energia'!$Q$39*'Profilo eolico'!B4818</f>
        <v>2353.756651165952</v>
      </c>
      <c r="F4816">
        <f>$P$41*'Profilo fotovoltaico'!B4818+'Approvvigionamento energia'!$Q$41*'Profilo eolico'!B4818</f>
        <v>2745.9090507968317</v>
      </c>
      <c r="G4816">
        <f>$P$43*'Profilo fotovoltaico'!B4818+'Approvvigionamento energia'!$Q$43*'Profilo eolico'!B4818</f>
        <v>3138.0614504277114</v>
      </c>
      <c r="H4816">
        <f t="shared" si="150"/>
        <v>1138.4335154826958</v>
      </c>
      <c r="I4816">
        <f>IF(LCOH!$C$28=Menu!$A$1,'Approvvigionamento energia'!C4816,0)+IF(LCOH!$C$28=Menu!$A$2,'Approvvigionamento energia'!D4816,0)+IF(LCOH!$C$28=Menu!$A$3,'Approvvigionamento energia'!E4816,0)+IF(LCOH!$C$28=Menu!$A$4,'Approvvigionamento energia'!F4816,0)+IF(LCOH!$C$28=Menu!$A$5,'Approvvigionamento energia'!G4816,0)+IF(LCOH!$C$28=Menu!$A$6,'Approvvigionamento energia'!H4816,0)</f>
        <v>2745.9090507968317</v>
      </c>
      <c r="J4816">
        <f>'Approvvigionamento energia'!A4816+'Approvvigionamento energia'!B4816+'Approvvigionamento energia'!I4816</f>
        <v>3562.109050796832</v>
      </c>
      <c r="K4816">
        <f>IF(MIN(LCOH!$C$18,J4816)&gt;=$P$48*LCOH!$C$18, MIN(LCOH!$C$18,J4816),0)</f>
        <v>1500</v>
      </c>
      <c r="L4816">
        <f t="shared" si="151"/>
        <v>2062.109050796832</v>
      </c>
      <c r="M4816">
        <f>K4816/LCOH!$C$18</f>
        <v>1</v>
      </c>
      <c r="N4816">
        <f>K4816/LCOH!$C$34</f>
        <v>28.901734104046245</v>
      </c>
    </row>
    <row r="4817" spans="1:14" x14ac:dyDescent="0.35">
      <c r="A4817">
        <f>'Profilo fotovoltaico'!B4819*LCOH!$C$20</f>
        <v>351</v>
      </c>
      <c r="B4817">
        <f>'Profilo eolico'!B4819*LCOH!$C$21</f>
        <v>338</v>
      </c>
      <c r="C4817">
        <f>$P$35*'Profilo fotovoltaico'!B4819</f>
        <v>2581.4688778553445</v>
      </c>
      <c r="D4817">
        <f>$Q$37*'Profilo eolico'!B4819</f>
        <v>1972.1065943451949</v>
      </c>
      <c r="E4817">
        <f>$P$39*'Profilo fotovoltaico'!B4819+'Approvvigionamento energia'!$Q$39*'Profilo eolico'!B4819</f>
        <v>2124.4471652227321</v>
      </c>
      <c r="F4817">
        <f>$P$41*'Profilo fotovoltaico'!B4819+'Approvvigionamento energia'!$Q$41*'Profilo eolico'!B4819</f>
        <v>2276.7877361002697</v>
      </c>
      <c r="G4817">
        <f>$P$43*'Profilo fotovoltaico'!B4819+'Approvvigionamento energia'!$Q$43*'Profilo eolico'!B4819</f>
        <v>2429.1283069778074</v>
      </c>
      <c r="H4817">
        <f t="shared" si="150"/>
        <v>1138.4335154826958</v>
      </c>
      <c r="I4817">
        <f>IF(LCOH!$C$28=Menu!$A$1,'Approvvigionamento energia'!C4817,0)+IF(LCOH!$C$28=Menu!$A$2,'Approvvigionamento energia'!D4817,0)+IF(LCOH!$C$28=Menu!$A$3,'Approvvigionamento energia'!E4817,0)+IF(LCOH!$C$28=Menu!$A$4,'Approvvigionamento energia'!F4817,0)+IF(LCOH!$C$28=Menu!$A$5,'Approvvigionamento energia'!G4817,0)+IF(LCOH!$C$28=Menu!$A$6,'Approvvigionamento energia'!H4817,0)</f>
        <v>2276.7877361002697</v>
      </c>
      <c r="J4817">
        <f>'Approvvigionamento energia'!A4817+'Approvvigionamento energia'!B4817+'Approvvigionamento energia'!I4817</f>
        <v>2965.7877361002697</v>
      </c>
      <c r="K4817">
        <f>IF(MIN(LCOH!$C$18,J4817)&gt;=$P$48*LCOH!$C$18, MIN(LCOH!$C$18,J4817),0)</f>
        <v>1500</v>
      </c>
      <c r="L4817">
        <f t="shared" si="151"/>
        <v>1465.7877361002697</v>
      </c>
      <c r="M4817">
        <f>K4817/LCOH!$C$18</f>
        <v>1</v>
      </c>
      <c r="N4817">
        <f>K4817/LCOH!$C$34</f>
        <v>28.901734104046245</v>
      </c>
    </row>
    <row r="4818" spans="1:14" x14ac:dyDescent="0.35">
      <c r="A4818">
        <f>'Profilo fotovoltaico'!B4820*LCOH!$C$20</f>
        <v>208</v>
      </c>
      <c r="B4818">
        <f>'Profilo eolico'!B4820*LCOH!$C$21</f>
        <v>321.90000000000003</v>
      </c>
      <c r="C4818">
        <f>$P$35*'Profilo fotovoltaico'!B4820</f>
        <v>1529.7593350253894</v>
      </c>
      <c r="D4818">
        <f>$Q$37*'Profilo eolico'!B4820</f>
        <v>1878.1689725435451</v>
      </c>
      <c r="E4818">
        <f>$P$39*'Profilo fotovoltaico'!B4820+'Approvvigionamento energia'!$Q$39*'Profilo eolico'!B4820</f>
        <v>1791.0665631640061</v>
      </c>
      <c r="F4818">
        <f>$P$41*'Profilo fotovoltaico'!B4820+'Approvvigionamento energia'!$Q$41*'Profilo eolico'!B4820</f>
        <v>1703.9641537844673</v>
      </c>
      <c r="G4818">
        <f>$P$43*'Profilo fotovoltaico'!B4820+'Approvvigionamento energia'!$Q$43*'Profilo eolico'!B4820</f>
        <v>1616.8617444049285</v>
      </c>
      <c r="H4818">
        <f t="shared" si="150"/>
        <v>1138.4335154826958</v>
      </c>
      <c r="I4818">
        <f>IF(LCOH!$C$28=Menu!$A$1,'Approvvigionamento energia'!C4818,0)+IF(LCOH!$C$28=Menu!$A$2,'Approvvigionamento energia'!D4818,0)+IF(LCOH!$C$28=Menu!$A$3,'Approvvigionamento energia'!E4818,0)+IF(LCOH!$C$28=Menu!$A$4,'Approvvigionamento energia'!F4818,0)+IF(LCOH!$C$28=Menu!$A$5,'Approvvigionamento energia'!G4818,0)+IF(LCOH!$C$28=Menu!$A$6,'Approvvigionamento energia'!H4818,0)</f>
        <v>1703.9641537844673</v>
      </c>
      <c r="J4818">
        <f>'Approvvigionamento energia'!A4818+'Approvvigionamento energia'!B4818+'Approvvigionamento energia'!I4818</f>
        <v>2233.8641537844674</v>
      </c>
      <c r="K4818">
        <f>IF(MIN(LCOH!$C$18,J4818)&gt;=$P$48*LCOH!$C$18, MIN(LCOH!$C$18,J4818),0)</f>
        <v>1500</v>
      </c>
      <c r="L4818">
        <f t="shared" si="151"/>
        <v>733.86415378446736</v>
      </c>
      <c r="M4818">
        <f>K4818/LCOH!$C$18</f>
        <v>1</v>
      </c>
      <c r="N4818">
        <f>K4818/LCOH!$C$34</f>
        <v>28.901734104046245</v>
      </c>
    </row>
    <row r="4819" spans="1:14" x14ac:dyDescent="0.35">
      <c r="A4819">
        <f>'Profilo fotovoltaico'!B4821*LCOH!$C$20</f>
        <v>81</v>
      </c>
      <c r="B4819">
        <f>'Profilo eolico'!B4821*LCOH!$C$21</f>
        <v>261.2</v>
      </c>
      <c r="C4819">
        <f>$P$35*'Profilo fotovoltaico'!B4821</f>
        <v>595.72358719738725</v>
      </c>
      <c r="D4819">
        <f>$Q$37*'Profilo eolico'!B4821</f>
        <v>1524.0066344466416</v>
      </c>
      <c r="E4819">
        <f>$P$39*'Profilo fotovoltaico'!B4821+'Approvvigionamento energia'!$Q$39*'Profilo eolico'!B4821</f>
        <v>1291.935872634328</v>
      </c>
      <c r="F4819">
        <f>$P$41*'Profilo fotovoltaico'!B4821+'Approvvigionamento energia'!$Q$41*'Profilo eolico'!B4821</f>
        <v>1059.8651108220145</v>
      </c>
      <c r="G4819">
        <f>$P$43*'Profilo fotovoltaico'!B4821+'Approvvigionamento energia'!$Q$43*'Profilo eolico'!B4821</f>
        <v>827.79434900970091</v>
      </c>
      <c r="H4819">
        <f t="shared" si="150"/>
        <v>1138.4335154826958</v>
      </c>
      <c r="I4819">
        <f>IF(LCOH!$C$28=Menu!$A$1,'Approvvigionamento energia'!C4819,0)+IF(LCOH!$C$28=Menu!$A$2,'Approvvigionamento energia'!D4819,0)+IF(LCOH!$C$28=Menu!$A$3,'Approvvigionamento energia'!E4819,0)+IF(LCOH!$C$28=Menu!$A$4,'Approvvigionamento energia'!F4819,0)+IF(LCOH!$C$28=Menu!$A$5,'Approvvigionamento energia'!G4819,0)+IF(LCOH!$C$28=Menu!$A$6,'Approvvigionamento energia'!H4819,0)</f>
        <v>1059.8651108220145</v>
      </c>
      <c r="J4819">
        <f>'Approvvigionamento energia'!A4819+'Approvvigionamento energia'!B4819+'Approvvigionamento energia'!I4819</f>
        <v>1402.0651108220145</v>
      </c>
      <c r="K4819">
        <f>IF(MIN(LCOH!$C$18,J4819)&gt;=$P$48*LCOH!$C$18, MIN(LCOH!$C$18,J4819),0)</f>
        <v>1402.0651108220145</v>
      </c>
      <c r="L4819">
        <f t="shared" si="151"/>
        <v>0</v>
      </c>
      <c r="M4819">
        <f>K4819/LCOH!$C$18</f>
        <v>0.93471007388134297</v>
      </c>
      <c r="N4819">
        <f>K4819/LCOH!$C$34</f>
        <v>27.014742019691994</v>
      </c>
    </row>
    <row r="4820" spans="1:14" x14ac:dyDescent="0.35">
      <c r="A4820">
        <f>'Profilo fotovoltaico'!B4822*LCOH!$C$20</f>
        <v>7</v>
      </c>
      <c r="B4820">
        <f>'Profilo eolico'!B4822*LCOH!$C$21</f>
        <v>199.7</v>
      </c>
      <c r="C4820">
        <f>$P$35*'Profilo fotovoltaico'!B4822</f>
        <v>51.482285313354453</v>
      </c>
      <c r="D4820">
        <f>$Q$37*'Profilo eolico'!B4822</f>
        <v>1165.1765884341285</v>
      </c>
      <c r="E4820">
        <f>$P$39*'Profilo fotovoltaico'!B4822+'Approvvigionamento energia'!$Q$39*'Profilo eolico'!B4822</f>
        <v>886.75301265393489</v>
      </c>
      <c r="F4820">
        <f>$P$41*'Profilo fotovoltaico'!B4822+'Approvvigionamento energia'!$Q$41*'Profilo eolico'!B4822</f>
        <v>608.32943687374143</v>
      </c>
      <c r="G4820">
        <f>$P$43*'Profilo fotovoltaico'!B4822+'Approvvigionamento energia'!$Q$43*'Profilo eolico'!B4822</f>
        <v>329.90586109354797</v>
      </c>
      <c r="H4820">
        <f t="shared" si="150"/>
        <v>1138.4335154826958</v>
      </c>
      <c r="I4820">
        <f>IF(LCOH!$C$28=Menu!$A$1,'Approvvigionamento energia'!C4820,0)+IF(LCOH!$C$28=Menu!$A$2,'Approvvigionamento energia'!D4820,0)+IF(LCOH!$C$28=Menu!$A$3,'Approvvigionamento energia'!E4820,0)+IF(LCOH!$C$28=Menu!$A$4,'Approvvigionamento energia'!F4820,0)+IF(LCOH!$C$28=Menu!$A$5,'Approvvigionamento energia'!G4820,0)+IF(LCOH!$C$28=Menu!$A$6,'Approvvigionamento energia'!H4820,0)</f>
        <v>608.32943687374143</v>
      </c>
      <c r="J4820">
        <f>'Approvvigionamento energia'!A4820+'Approvvigionamento energia'!B4820+'Approvvigionamento energia'!I4820</f>
        <v>815.02943687374136</v>
      </c>
      <c r="K4820">
        <f>IF(MIN(LCOH!$C$18,J4820)&gt;=$P$48*LCOH!$C$18, MIN(LCOH!$C$18,J4820),0)</f>
        <v>815.02943687374136</v>
      </c>
      <c r="L4820">
        <f t="shared" si="151"/>
        <v>0</v>
      </c>
      <c r="M4820">
        <f>K4820/LCOH!$C$18</f>
        <v>0.54335295791582761</v>
      </c>
      <c r="N4820">
        <f>K4820/LCOH!$C$34</f>
        <v>15.703842714330277</v>
      </c>
    </row>
    <row r="4821" spans="1:14" x14ac:dyDescent="0.35">
      <c r="A4821">
        <f>'Profilo fotovoltaico'!B4823*LCOH!$C$20</f>
        <v>0</v>
      </c>
      <c r="B4821">
        <f>'Profilo eolico'!B4823*LCOH!$C$21</f>
        <v>174.1</v>
      </c>
      <c r="C4821">
        <f>$P$35*'Profilo fotovoltaico'!B4823</f>
        <v>0</v>
      </c>
      <c r="D4821">
        <f>$Q$37*'Profilo eolico'!B4823</f>
        <v>1015.8099351346108</v>
      </c>
      <c r="E4821">
        <f>$P$39*'Profilo fotovoltaico'!B4823+'Approvvigionamento energia'!$Q$39*'Profilo eolico'!B4823</f>
        <v>761.85745135095806</v>
      </c>
      <c r="F4821">
        <f>$P$41*'Profilo fotovoltaico'!B4823+'Approvvigionamento energia'!$Q$41*'Profilo eolico'!B4823</f>
        <v>507.90496756730539</v>
      </c>
      <c r="G4821">
        <f>$P$43*'Profilo fotovoltaico'!B4823+'Approvvigionamento energia'!$Q$43*'Profilo eolico'!B4823</f>
        <v>253.9524837836527</v>
      </c>
      <c r="H4821">
        <f t="shared" si="150"/>
        <v>1138.4335154826958</v>
      </c>
      <c r="I4821">
        <f>IF(LCOH!$C$28=Menu!$A$1,'Approvvigionamento energia'!C4821,0)+IF(LCOH!$C$28=Menu!$A$2,'Approvvigionamento energia'!D4821,0)+IF(LCOH!$C$28=Menu!$A$3,'Approvvigionamento energia'!E4821,0)+IF(LCOH!$C$28=Menu!$A$4,'Approvvigionamento energia'!F4821,0)+IF(LCOH!$C$28=Menu!$A$5,'Approvvigionamento energia'!G4821,0)+IF(LCOH!$C$28=Menu!$A$6,'Approvvigionamento energia'!H4821,0)</f>
        <v>507.90496756730539</v>
      </c>
      <c r="J4821">
        <f>'Approvvigionamento energia'!A4821+'Approvvigionamento energia'!B4821+'Approvvigionamento energia'!I4821</f>
        <v>682.00496756730536</v>
      </c>
      <c r="K4821">
        <f>IF(MIN(LCOH!$C$18,J4821)&gt;=$P$48*LCOH!$C$18, MIN(LCOH!$C$18,J4821),0)</f>
        <v>682.00496756730536</v>
      </c>
      <c r="L4821">
        <f t="shared" si="151"/>
        <v>0</v>
      </c>
      <c r="M4821">
        <f>K4821/LCOH!$C$18</f>
        <v>0.45466997837820355</v>
      </c>
      <c r="N4821">
        <f>K4821/LCOH!$C$34</f>
        <v>13.140750820179294</v>
      </c>
    </row>
    <row r="4822" spans="1:14" x14ac:dyDescent="0.35">
      <c r="A4822">
        <f>'Profilo fotovoltaico'!B4824*LCOH!$C$20</f>
        <v>0</v>
      </c>
      <c r="B4822">
        <f>'Profilo eolico'!B4824*LCOH!$C$21</f>
        <v>169.9</v>
      </c>
      <c r="C4822">
        <f>$P$35*'Profilo fotovoltaico'!B4824</f>
        <v>0</v>
      </c>
      <c r="D4822">
        <f>$Q$37*'Profilo eolico'!B4824</f>
        <v>991.30446857765855</v>
      </c>
      <c r="E4822">
        <f>$P$39*'Profilo fotovoltaico'!B4824+'Approvvigionamento energia'!$Q$39*'Profilo eolico'!B4824</f>
        <v>743.47835143324392</v>
      </c>
      <c r="F4822">
        <f>$P$41*'Profilo fotovoltaico'!B4824+'Approvvigionamento energia'!$Q$41*'Profilo eolico'!B4824</f>
        <v>495.65223428882928</v>
      </c>
      <c r="G4822">
        <f>$P$43*'Profilo fotovoltaico'!B4824+'Approvvigionamento energia'!$Q$43*'Profilo eolico'!B4824</f>
        <v>247.82611714441464</v>
      </c>
      <c r="H4822">
        <f t="shared" si="150"/>
        <v>1138.4335154826958</v>
      </c>
      <c r="I4822">
        <f>IF(LCOH!$C$28=Menu!$A$1,'Approvvigionamento energia'!C4822,0)+IF(LCOH!$C$28=Menu!$A$2,'Approvvigionamento energia'!D4822,0)+IF(LCOH!$C$28=Menu!$A$3,'Approvvigionamento energia'!E4822,0)+IF(LCOH!$C$28=Menu!$A$4,'Approvvigionamento energia'!F4822,0)+IF(LCOH!$C$28=Menu!$A$5,'Approvvigionamento energia'!G4822,0)+IF(LCOH!$C$28=Menu!$A$6,'Approvvigionamento energia'!H4822,0)</f>
        <v>495.65223428882928</v>
      </c>
      <c r="J4822">
        <f>'Approvvigionamento energia'!A4822+'Approvvigionamento energia'!B4822+'Approvvigionamento energia'!I4822</f>
        <v>665.55223428882925</v>
      </c>
      <c r="K4822">
        <f>IF(MIN(LCOH!$C$18,J4822)&gt;=$P$48*LCOH!$C$18, MIN(LCOH!$C$18,J4822),0)</f>
        <v>665.55223428882925</v>
      </c>
      <c r="L4822">
        <f t="shared" si="151"/>
        <v>0</v>
      </c>
      <c r="M4822">
        <f>K4822/LCOH!$C$18</f>
        <v>0.44370148952588617</v>
      </c>
      <c r="N4822">
        <f>K4822/LCOH!$C$34</f>
        <v>12.823742471846421</v>
      </c>
    </row>
    <row r="4823" spans="1:14" x14ac:dyDescent="0.35">
      <c r="A4823">
        <f>'Profilo fotovoltaico'!B4825*LCOH!$C$20</f>
        <v>0</v>
      </c>
      <c r="B4823">
        <f>'Profilo eolico'!B4825*LCOH!$C$21</f>
        <v>175</v>
      </c>
      <c r="C4823">
        <f>$P$35*'Profilo fotovoltaico'!B4825</f>
        <v>0</v>
      </c>
      <c r="D4823">
        <f>$Q$37*'Profilo eolico'!B4825</f>
        <v>1021.0611065396719</v>
      </c>
      <c r="E4823">
        <f>$P$39*'Profilo fotovoltaico'!B4825+'Approvvigionamento energia'!$Q$39*'Profilo eolico'!B4825</f>
        <v>765.79582990475387</v>
      </c>
      <c r="F4823">
        <f>$P$41*'Profilo fotovoltaico'!B4825+'Approvvigionamento energia'!$Q$41*'Profilo eolico'!B4825</f>
        <v>510.53055326983593</v>
      </c>
      <c r="G4823">
        <f>$P$43*'Profilo fotovoltaico'!B4825+'Approvvigionamento energia'!$Q$43*'Profilo eolico'!B4825</f>
        <v>255.26527663491797</v>
      </c>
      <c r="H4823">
        <f t="shared" si="150"/>
        <v>1138.4335154826958</v>
      </c>
      <c r="I4823">
        <f>IF(LCOH!$C$28=Menu!$A$1,'Approvvigionamento energia'!C4823,0)+IF(LCOH!$C$28=Menu!$A$2,'Approvvigionamento energia'!D4823,0)+IF(LCOH!$C$28=Menu!$A$3,'Approvvigionamento energia'!E4823,0)+IF(LCOH!$C$28=Menu!$A$4,'Approvvigionamento energia'!F4823,0)+IF(LCOH!$C$28=Menu!$A$5,'Approvvigionamento energia'!G4823,0)+IF(LCOH!$C$28=Menu!$A$6,'Approvvigionamento energia'!H4823,0)</f>
        <v>510.53055326983593</v>
      </c>
      <c r="J4823">
        <f>'Approvvigionamento energia'!A4823+'Approvvigionamento energia'!B4823+'Approvvigionamento energia'!I4823</f>
        <v>685.53055326983599</v>
      </c>
      <c r="K4823">
        <f>IF(MIN(LCOH!$C$18,J4823)&gt;=$P$48*LCOH!$C$18, MIN(LCOH!$C$18,J4823),0)</f>
        <v>685.53055326983599</v>
      </c>
      <c r="L4823">
        <f t="shared" si="151"/>
        <v>0</v>
      </c>
      <c r="M4823">
        <f>K4823/LCOH!$C$18</f>
        <v>0.45702036884655733</v>
      </c>
      <c r="N4823">
        <f>K4823/LCOH!$C$34</f>
        <v>13.20868118053634</v>
      </c>
    </row>
    <row r="4824" spans="1:14" x14ac:dyDescent="0.35">
      <c r="A4824">
        <f>'Profilo fotovoltaico'!B4826*LCOH!$C$20</f>
        <v>0</v>
      </c>
      <c r="B4824">
        <f>'Profilo eolico'!B4826*LCOH!$C$21</f>
        <v>195.3</v>
      </c>
      <c r="C4824">
        <f>$P$35*'Profilo fotovoltaico'!B4826</f>
        <v>0</v>
      </c>
      <c r="D4824">
        <f>$Q$37*'Profilo eolico'!B4826</f>
        <v>1139.5041948982739</v>
      </c>
      <c r="E4824">
        <f>$P$39*'Profilo fotovoltaico'!B4826+'Approvvigionamento energia'!$Q$39*'Profilo eolico'!B4826</f>
        <v>854.62814617370532</v>
      </c>
      <c r="F4824">
        <f>$P$41*'Profilo fotovoltaico'!B4826+'Approvvigionamento energia'!$Q$41*'Profilo eolico'!B4826</f>
        <v>569.75209744913695</v>
      </c>
      <c r="G4824">
        <f>$P$43*'Profilo fotovoltaico'!B4826+'Approvvigionamento energia'!$Q$43*'Profilo eolico'!B4826</f>
        <v>284.87604872456848</v>
      </c>
      <c r="H4824">
        <f t="shared" si="150"/>
        <v>1138.4335154826958</v>
      </c>
      <c r="I4824">
        <f>IF(LCOH!$C$28=Menu!$A$1,'Approvvigionamento energia'!C4824,0)+IF(LCOH!$C$28=Menu!$A$2,'Approvvigionamento energia'!D4824,0)+IF(LCOH!$C$28=Menu!$A$3,'Approvvigionamento energia'!E4824,0)+IF(LCOH!$C$28=Menu!$A$4,'Approvvigionamento energia'!F4824,0)+IF(LCOH!$C$28=Menu!$A$5,'Approvvigionamento energia'!G4824,0)+IF(LCOH!$C$28=Menu!$A$6,'Approvvigionamento energia'!H4824,0)</f>
        <v>569.75209744913695</v>
      </c>
      <c r="J4824">
        <f>'Approvvigionamento energia'!A4824+'Approvvigionamento energia'!B4824+'Approvvigionamento energia'!I4824</f>
        <v>765.05209744913691</v>
      </c>
      <c r="K4824">
        <f>IF(MIN(LCOH!$C$18,J4824)&gt;=$P$48*LCOH!$C$18, MIN(LCOH!$C$18,J4824),0)</f>
        <v>765.05209744913691</v>
      </c>
      <c r="L4824">
        <f t="shared" si="151"/>
        <v>0</v>
      </c>
      <c r="M4824">
        <f>K4824/LCOH!$C$18</f>
        <v>0.51003473163275792</v>
      </c>
      <c r="N4824">
        <f>K4824/LCOH!$C$34</f>
        <v>14.740888197478554</v>
      </c>
    </row>
    <row r="4825" spans="1:14" x14ac:dyDescent="0.35">
      <c r="A4825">
        <f>'Profilo fotovoltaico'!B4827*LCOH!$C$20</f>
        <v>0</v>
      </c>
      <c r="B4825">
        <f>'Profilo eolico'!B4827*LCOH!$C$21</f>
        <v>198.5</v>
      </c>
      <c r="C4825">
        <f>$P$35*'Profilo fotovoltaico'!B4827</f>
        <v>0</v>
      </c>
      <c r="D4825">
        <f>$Q$37*'Profilo eolico'!B4827</f>
        <v>1158.1750265607136</v>
      </c>
      <c r="E4825">
        <f>$P$39*'Profilo fotovoltaico'!B4827+'Approvvigionamento energia'!$Q$39*'Profilo eolico'!B4827</f>
        <v>868.63126992053515</v>
      </c>
      <c r="F4825">
        <f>$P$41*'Profilo fotovoltaico'!B4827+'Approvvigionamento energia'!$Q$41*'Profilo eolico'!B4827</f>
        <v>579.0875132803568</v>
      </c>
      <c r="G4825">
        <f>$P$43*'Profilo fotovoltaico'!B4827+'Approvvigionamento energia'!$Q$43*'Profilo eolico'!B4827</f>
        <v>289.5437566401784</v>
      </c>
      <c r="H4825">
        <f t="shared" si="150"/>
        <v>1138.4335154826958</v>
      </c>
      <c r="I4825">
        <f>IF(LCOH!$C$28=Menu!$A$1,'Approvvigionamento energia'!C4825,0)+IF(LCOH!$C$28=Menu!$A$2,'Approvvigionamento energia'!D4825,0)+IF(LCOH!$C$28=Menu!$A$3,'Approvvigionamento energia'!E4825,0)+IF(LCOH!$C$28=Menu!$A$4,'Approvvigionamento energia'!F4825,0)+IF(LCOH!$C$28=Menu!$A$5,'Approvvigionamento energia'!G4825,0)+IF(LCOH!$C$28=Menu!$A$6,'Approvvigionamento energia'!H4825,0)</f>
        <v>579.0875132803568</v>
      </c>
      <c r="J4825">
        <f>'Approvvigionamento energia'!A4825+'Approvvigionamento energia'!B4825+'Approvvigionamento energia'!I4825</f>
        <v>777.5875132803568</v>
      </c>
      <c r="K4825">
        <f>IF(MIN(LCOH!$C$18,J4825)&gt;=$P$48*LCOH!$C$18, MIN(LCOH!$C$18,J4825),0)</f>
        <v>777.5875132803568</v>
      </c>
      <c r="L4825">
        <f t="shared" si="151"/>
        <v>0</v>
      </c>
      <c r="M4825">
        <f>K4825/LCOH!$C$18</f>
        <v>0.5183916755202379</v>
      </c>
      <c r="N4825">
        <f>K4825/LCOH!$C$34</f>
        <v>14.982418367636933</v>
      </c>
    </row>
    <row r="4826" spans="1:14" x14ac:dyDescent="0.35">
      <c r="A4826">
        <f>'Profilo fotovoltaico'!B4828*LCOH!$C$20</f>
        <v>0</v>
      </c>
      <c r="B4826">
        <f>'Profilo eolico'!B4828*LCOH!$C$21</f>
        <v>175.9</v>
      </c>
      <c r="C4826">
        <f>$P$35*'Profilo fotovoltaico'!B4828</f>
        <v>0</v>
      </c>
      <c r="D4826">
        <f>$Q$37*'Profilo eolico'!B4828</f>
        <v>1026.3122779447331</v>
      </c>
      <c r="E4826">
        <f>$P$39*'Profilo fotovoltaico'!B4828+'Approvvigionamento energia'!$Q$39*'Profilo eolico'!B4828</f>
        <v>769.7342084585498</v>
      </c>
      <c r="F4826">
        <f>$P$41*'Profilo fotovoltaico'!B4828+'Approvvigionamento energia'!$Q$41*'Profilo eolico'!B4828</f>
        <v>513.15613897236653</v>
      </c>
      <c r="G4826">
        <f>$P$43*'Profilo fotovoltaico'!B4828+'Approvvigionamento energia'!$Q$43*'Profilo eolico'!B4828</f>
        <v>256.57806948618327</v>
      </c>
      <c r="H4826">
        <f t="shared" si="150"/>
        <v>1138.4335154826958</v>
      </c>
      <c r="I4826">
        <f>IF(LCOH!$C$28=Menu!$A$1,'Approvvigionamento energia'!C4826,0)+IF(LCOH!$C$28=Menu!$A$2,'Approvvigionamento energia'!D4826,0)+IF(LCOH!$C$28=Menu!$A$3,'Approvvigionamento energia'!E4826,0)+IF(LCOH!$C$28=Menu!$A$4,'Approvvigionamento energia'!F4826,0)+IF(LCOH!$C$28=Menu!$A$5,'Approvvigionamento energia'!G4826,0)+IF(LCOH!$C$28=Menu!$A$6,'Approvvigionamento energia'!H4826,0)</f>
        <v>513.15613897236653</v>
      </c>
      <c r="J4826">
        <f>'Approvvigionamento energia'!A4826+'Approvvigionamento energia'!B4826+'Approvvigionamento energia'!I4826</f>
        <v>689.05613897236651</v>
      </c>
      <c r="K4826">
        <f>IF(MIN(LCOH!$C$18,J4826)&gt;=$P$48*LCOH!$C$18, MIN(LCOH!$C$18,J4826),0)</f>
        <v>689.05613897236651</v>
      </c>
      <c r="L4826">
        <f t="shared" si="151"/>
        <v>0</v>
      </c>
      <c r="M4826">
        <f>K4826/LCOH!$C$18</f>
        <v>0.459370759314911</v>
      </c>
      <c r="N4826">
        <f>K4826/LCOH!$C$34</f>
        <v>13.276611540893382</v>
      </c>
    </row>
    <row r="4827" spans="1:14" x14ac:dyDescent="0.35">
      <c r="A4827">
        <f>'Profilo fotovoltaico'!B4829*LCOH!$C$20</f>
        <v>0</v>
      </c>
      <c r="B4827">
        <f>'Profilo eolico'!B4829*LCOH!$C$21</f>
        <v>149.60000000000002</v>
      </c>
      <c r="C4827">
        <f>$P$35*'Profilo fotovoltaico'!B4829</f>
        <v>0</v>
      </c>
      <c r="D4827">
        <f>$Q$37*'Profilo eolico'!B4829</f>
        <v>872.86138021905674</v>
      </c>
      <c r="E4827">
        <f>$P$39*'Profilo fotovoltaico'!B4829+'Approvvigionamento energia'!$Q$39*'Profilo eolico'!B4829</f>
        <v>654.64603516429247</v>
      </c>
      <c r="F4827">
        <f>$P$41*'Profilo fotovoltaico'!B4829+'Approvvigionamento energia'!$Q$41*'Profilo eolico'!B4829</f>
        <v>436.43069010952837</v>
      </c>
      <c r="G4827">
        <f>$P$43*'Profilo fotovoltaico'!B4829+'Approvvigionamento energia'!$Q$43*'Profilo eolico'!B4829</f>
        <v>218.21534505476419</v>
      </c>
      <c r="H4827">
        <f t="shared" si="150"/>
        <v>1138.4335154826958</v>
      </c>
      <c r="I4827">
        <f>IF(LCOH!$C$28=Menu!$A$1,'Approvvigionamento energia'!C4827,0)+IF(LCOH!$C$28=Menu!$A$2,'Approvvigionamento energia'!D4827,0)+IF(LCOH!$C$28=Menu!$A$3,'Approvvigionamento energia'!E4827,0)+IF(LCOH!$C$28=Menu!$A$4,'Approvvigionamento energia'!F4827,0)+IF(LCOH!$C$28=Menu!$A$5,'Approvvigionamento energia'!G4827,0)+IF(LCOH!$C$28=Menu!$A$6,'Approvvigionamento energia'!H4827,0)</f>
        <v>436.43069010952837</v>
      </c>
      <c r="J4827">
        <f>'Approvvigionamento energia'!A4827+'Approvvigionamento energia'!B4827+'Approvvigionamento energia'!I4827</f>
        <v>586.03069010952845</v>
      </c>
      <c r="K4827">
        <f>IF(MIN(LCOH!$C$18,J4827)&gt;=$P$48*LCOH!$C$18, MIN(LCOH!$C$18,J4827),0)</f>
        <v>586.03069010952845</v>
      </c>
      <c r="L4827">
        <f t="shared" si="151"/>
        <v>0</v>
      </c>
      <c r="M4827">
        <f>K4827/LCOH!$C$18</f>
        <v>0.39068712673968564</v>
      </c>
      <c r="N4827">
        <f>K4827/LCOH!$C$34</f>
        <v>11.29153545490421</v>
      </c>
    </row>
    <row r="4828" spans="1:14" x14ac:dyDescent="0.35">
      <c r="A4828">
        <f>'Profilo fotovoltaico'!B4830*LCOH!$C$20</f>
        <v>0</v>
      </c>
      <c r="B4828">
        <f>'Profilo eolico'!B4830*LCOH!$C$21</f>
        <v>131.6</v>
      </c>
      <c r="C4828">
        <f>$P$35*'Profilo fotovoltaico'!B4830</f>
        <v>0</v>
      </c>
      <c r="D4828">
        <f>$Q$37*'Profilo eolico'!B4830</f>
        <v>767.8379521178332</v>
      </c>
      <c r="E4828">
        <f>$P$39*'Profilo fotovoltaico'!B4830+'Approvvigionamento energia'!$Q$39*'Profilo eolico'!B4830</f>
        <v>575.87846408837493</v>
      </c>
      <c r="F4828">
        <f>$P$41*'Profilo fotovoltaico'!B4830+'Approvvigionamento energia'!$Q$41*'Profilo eolico'!B4830</f>
        <v>383.9189760589166</v>
      </c>
      <c r="G4828">
        <f>$P$43*'Profilo fotovoltaico'!B4830+'Approvvigionamento energia'!$Q$43*'Profilo eolico'!B4830</f>
        <v>191.9594880294583</v>
      </c>
      <c r="H4828">
        <f t="shared" si="150"/>
        <v>1138.4335154826958</v>
      </c>
      <c r="I4828">
        <f>IF(LCOH!$C$28=Menu!$A$1,'Approvvigionamento energia'!C4828,0)+IF(LCOH!$C$28=Menu!$A$2,'Approvvigionamento energia'!D4828,0)+IF(LCOH!$C$28=Menu!$A$3,'Approvvigionamento energia'!E4828,0)+IF(LCOH!$C$28=Menu!$A$4,'Approvvigionamento energia'!F4828,0)+IF(LCOH!$C$28=Menu!$A$5,'Approvvigionamento energia'!G4828,0)+IF(LCOH!$C$28=Menu!$A$6,'Approvvigionamento energia'!H4828,0)</f>
        <v>383.9189760589166</v>
      </c>
      <c r="J4828">
        <f>'Approvvigionamento energia'!A4828+'Approvvigionamento energia'!B4828+'Approvvigionamento energia'!I4828</f>
        <v>515.51897605891656</v>
      </c>
      <c r="K4828">
        <f>IF(MIN(LCOH!$C$18,J4828)&gt;=$P$48*LCOH!$C$18, MIN(LCOH!$C$18,J4828),0)</f>
        <v>515.51897605891656</v>
      </c>
      <c r="L4828">
        <f t="shared" si="151"/>
        <v>0</v>
      </c>
      <c r="M4828">
        <f>K4828/LCOH!$C$18</f>
        <v>0.34367931737261104</v>
      </c>
      <c r="N4828">
        <f>K4828/LCOH!$C$34</f>
        <v>9.9329282477633249</v>
      </c>
    </row>
    <row r="4829" spans="1:14" x14ac:dyDescent="0.35">
      <c r="A4829">
        <f>'Profilo fotovoltaico'!B4831*LCOH!$C$20</f>
        <v>0</v>
      </c>
      <c r="B4829">
        <f>'Profilo eolico'!B4831*LCOH!$C$21</f>
        <v>124.3</v>
      </c>
      <c r="C4829">
        <f>$P$35*'Profilo fotovoltaico'!B4831</f>
        <v>0</v>
      </c>
      <c r="D4829">
        <f>$Q$37*'Profilo eolico'!B4831</f>
        <v>725.24511738789261</v>
      </c>
      <c r="E4829">
        <f>$P$39*'Profilo fotovoltaico'!B4831+'Approvvigionamento energia'!$Q$39*'Profilo eolico'!B4831</f>
        <v>543.93383804091945</v>
      </c>
      <c r="F4829">
        <f>$P$41*'Profilo fotovoltaico'!B4831+'Approvvigionamento energia'!$Q$41*'Profilo eolico'!B4831</f>
        <v>362.6225586939463</v>
      </c>
      <c r="G4829">
        <f>$P$43*'Profilo fotovoltaico'!B4831+'Approvvigionamento energia'!$Q$43*'Profilo eolico'!B4831</f>
        <v>181.31127934697315</v>
      </c>
      <c r="H4829">
        <f t="shared" si="150"/>
        <v>1138.4335154826958</v>
      </c>
      <c r="I4829">
        <f>IF(LCOH!$C$28=Menu!$A$1,'Approvvigionamento energia'!C4829,0)+IF(LCOH!$C$28=Menu!$A$2,'Approvvigionamento energia'!D4829,0)+IF(LCOH!$C$28=Menu!$A$3,'Approvvigionamento energia'!E4829,0)+IF(LCOH!$C$28=Menu!$A$4,'Approvvigionamento energia'!F4829,0)+IF(LCOH!$C$28=Menu!$A$5,'Approvvigionamento energia'!G4829,0)+IF(LCOH!$C$28=Menu!$A$6,'Approvvigionamento energia'!H4829,0)</f>
        <v>362.6225586939463</v>
      </c>
      <c r="J4829">
        <f>'Approvvigionamento energia'!A4829+'Approvvigionamento energia'!B4829+'Approvvigionamento energia'!I4829</f>
        <v>486.92255869394631</v>
      </c>
      <c r="K4829">
        <f>IF(MIN(LCOH!$C$18,J4829)&gt;=$P$48*LCOH!$C$18, MIN(LCOH!$C$18,J4829),0)</f>
        <v>486.92255869394631</v>
      </c>
      <c r="L4829">
        <f t="shared" si="151"/>
        <v>0</v>
      </c>
      <c r="M4829">
        <f>K4829/LCOH!$C$18</f>
        <v>0.32461503912929757</v>
      </c>
      <c r="N4829">
        <f>K4829/LCOH!$C$34</f>
        <v>9.3819375470895245</v>
      </c>
    </row>
    <row r="4830" spans="1:14" x14ac:dyDescent="0.35">
      <c r="A4830">
        <f>'Profilo fotovoltaico'!B4832*LCOH!$C$20</f>
        <v>43</v>
      </c>
      <c r="B4830">
        <f>'Profilo eolico'!B4832*LCOH!$C$21</f>
        <v>118.8</v>
      </c>
      <c r="C4830">
        <f>$P$35*'Profilo fotovoltaico'!B4832</f>
        <v>316.2483240677488</v>
      </c>
      <c r="D4830">
        <f>$Q$37*'Profilo eolico'!B4832</f>
        <v>693.15462546807441</v>
      </c>
      <c r="E4830">
        <f>$P$39*'Profilo fotovoltaico'!B4832+'Approvvigionamento energia'!$Q$39*'Profilo eolico'!B4832</f>
        <v>598.92805011799305</v>
      </c>
      <c r="F4830">
        <f>$P$41*'Profilo fotovoltaico'!B4832+'Approvvigionamento energia'!$Q$41*'Profilo eolico'!B4832</f>
        <v>504.70147476791158</v>
      </c>
      <c r="G4830">
        <f>$P$43*'Profilo fotovoltaico'!B4832+'Approvvigionamento energia'!$Q$43*'Profilo eolico'!B4832</f>
        <v>410.47489941783022</v>
      </c>
      <c r="H4830">
        <f t="shared" si="150"/>
        <v>1138.4335154826958</v>
      </c>
      <c r="I4830">
        <f>IF(LCOH!$C$28=Menu!$A$1,'Approvvigionamento energia'!C4830,0)+IF(LCOH!$C$28=Menu!$A$2,'Approvvigionamento energia'!D4830,0)+IF(LCOH!$C$28=Menu!$A$3,'Approvvigionamento energia'!E4830,0)+IF(LCOH!$C$28=Menu!$A$4,'Approvvigionamento energia'!F4830,0)+IF(LCOH!$C$28=Menu!$A$5,'Approvvigionamento energia'!G4830,0)+IF(LCOH!$C$28=Menu!$A$6,'Approvvigionamento energia'!H4830,0)</f>
        <v>504.70147476791158</v>
      </c>
      <c r="J4830">
        <f>'Approvvigionamento energia'!A4830+'Approvvigionamento energia'!B4830+'Approvvigionamento energia'!I4830</f>
        <v>666.50147476791153</v>
      </c>
      <c r="K4830">
        <f>IF(MIN(LCOH!$C$18,J4830)&gt;=$P$48*LCOH!$C$18, MIN(LCOH!$C$18,J4830),0)</f>
        <v>666.50147476791153</v>
      </c>
      <c r="L4830">
        <f t="shared" si="151"/>
        <v>0</v>
      </c>
      <c r="M4830">
        <f>K4830/LCOH!$C$18</f>
        <v>0.444334316511941</v>
      </c>
      <c r="N4830">
        <f>K4830/LCOH!$C$34</f>
        <v>12.842032269131243</v>
      </c>
    </row>
    <row r="4831" spans="1:14" x14ac:dyDescent="0.35">
      <c r="A4831">
        <f>'Profilo fotovoltaico'!B4833*LCOH!$C$20</f>
        <v>147</v>
      </c>
      <c r="B4831">
        <f>'Profilo eolico'!B4833*LCOH!$C$21</f>
        <v>129.89999999999998</v>
      </c>
      <c r="C4831">
        <f>$P$35*'Profilo fotovoltaico'!B4833</f>
        <v>1081.1279915804434</v>
      </c>
      <c r="D4831">
        <f>$Q$37*'Profilo eolico'!B4833</f>
        <v>757.91907279716213</v>
      </c>
      <c r="E4831">
        <f>$P$39*'Profilo fotovoltaico'!B4833+'Approvvigionamento energia'!$Q$39*'Profilo eolico'!B4833</f>
        <v>838.72130249298243</v>
      </c>
      <c r="F4831">
        <f>$P$41*'Profilo fotovoltaico'!B4833+'Approvvigionamento energia'!$Q$41*'Profilo eolico'!B4833</f>
        <v>919.52353218880285</v>
      </c>
      <c r="G4831">
        <f>$P$43*'Profilo fotovoltaico'!B4833+'Approvvigionamento energia'!$Q$43*'Profilo eolico'!B4833</f>
        <v>1000.3257618846233</v>
      </c>
      <c r="H4831">
        <f t="shared" si="150"/>
        <v>1138.4335154826958</v>
      </c>
      <c r="I4831">
        <f>IF(LCOH!$C$28=Menu!$A$1,'Approvvigionamento energia'!C4831,0)+IF(LCOH!$C$28=Menu!$A$2,'Approvvigionamento energia'!D4831,0)+IF(LCOH!$C$28=Menu!$A$3,'Approvvigionamento energia'!E4831,0)+IF(LCOH!$C$28=Menu!$A$4,'Approvvigionamento energia'!F4831,0)+IF(LCOH!$C$28=Menu!$A$5,'Approvvigionamento energia'!G4831,0)+IF(LCOH!$C$28=Menu!$A$6,'Approvvigionamento energia'!H4831,0)</f>
        <v>919.52353218880285</v>
      </c>
      <c r="J4831">
        <f>'Approvvigionamento energia'!A4831+'Approvvigionamento energia'!B4831+'Approvvigionamento energia'!I4831</f>
        <v>1196.4235321888027</v>
      </c>
      <c r="K4831">
        <f>IF(MIN(LCOH!$C$18,J4831)&gt;=$P$48*LCOH!$C$18, MIN(LCOH!$C$18,J4831),0)</f>
        <v>1196.4235321888027</v>
      </c>
      <c r="L4831">
        <f t="shared" si="151"/>
        <v>0</v>
      </c>
      <c r="M4831">
        <f>K4831/LCOH!$C$18</f>
        <v>0.79761568812586847</v>
      </c>
      <c r="N4831">
        <f>K4831/LCOH!$C$34</f>
        <v>23.052476535429726</v>
      </c>
    </row>
    <row r="4832" spans="1:14" x14ac:dyDescent="0.35">
      <c r="A4832">
        <f>'Profilo fotovoltaico'!B4834*LCOH!$C$20</f>
        <v>289</v>
      </c>
      <c r="B4832">
        <f>'Profilo eolico'!B4834*LCOH!$C$21</f>
        <v>184.10000000000002</v>
      </c>
      <c r="C4832">
        <f>$P$35*'Profilo fotovoltaico'!B4834</f>
        <v>2125.4829222227768</v>
      </c>
      <c r="D4832">
        <f>$Q$37*'Profilo eolico'!B4834</f>
        <v>1074.1562840797349</v>
      </c>
      <c r="E4832">
        <f>$P$39*'Profilo fotovoltaico'!B4834+'Approvvigionamento energia'!$Q$39*'Profilo eolico'!B4834</f>
        <v>1336.9879436154954</v>
      </c>
      <c r="F4832">
        <f>$P$41*'Profilo fotovoltaico'!B4834+'Approvvigionamento energia'!$Q$41*'Profilo eolico'!B4834</f>
        <v>1599.8196031512557</v>
      </c>
      <c r="G4832">
        <f>$P$43*'Profilo fotovoltaico'!B4834+'Approvvigionamento energia'!$Q$43*'Profilo eolico'!B4834</f>
        <v>1862.6512626870162</v>
      </c>
      <c r="H4832">
        <f t="shared" si="150"/>
        <v>1138.4335154826958</v>
      </c>
      <c r="I4832">
        <f>IF(LCOH!$C$28=Menu!$A$1,'Approvvigionamento energia'!C4832,0)+IF(LCOH!$C$28=Menu!$A$2,'Approvvigionamento energia'!D4832,0)+IF(LCOH!$C$28=Menu!$A$3,'Approvvigionamento energia'!E4832,0)+IF(LCOH!$C$28=Menu!$A$4,'Approvvigionamento energia'!F4832,0)+IF(LCOH!$C$28=Menu!$A$5,'Approvvigionamento energia'!G4832,0)+IF(LCOH!$C$28=Menu!$A$6,'Approvvigionamento energia'!H4832,0)</f>
        <v>1599.8196031512557</v>
      </c>
      <c r="J4832">
        <f>'Approvvigionamento energia'!A4832+'Approvvigionamento energia'!B4832+'Approvvigionamento energia'!I4832</f>
        <v>2072.9196031512556</v>
      </c>
      <c r="K4832">
        <f>IF(MIN(LCOH!$C$18,J4832)&gt;=$P$48*LCOH!$C$18, MIN(LCOH!$C$18,J4832),0)</f>
        <v>1500</v>
      </c>
      <c r="L4832">
        <f t="shared" si="151"/>
        <v>572.91960315125561</v>
      </c>
      <c r="M4832">
        <f>K4832/LCOH!$C$18</f>
        <v>1</v>
      </c>
      <c r="N4832">
        <f>K4832/LCOH!$C$34</f>
        <v>28.901734104046245</v>
      </c>
    </row>
    <row r="4833" spans="1:14" x14ac:dyDescent="0.35">
      <c r="A4833">
        <f>'Profilo fotovoltaico'!B4835*LCOH!$C$20</f>
        <v>431</v>
      </c>
      <c r="B4833">
        <f>'Profilo eolico'!B4835*LCOH!$C$21</f>
        <v>212.7</v>
      </c>
      <c r="C4833">
        <f>$P$35*'Profilo fotovoltaico'!B4835</f>
        <v>3169.8378528651101</v>
      </c>
      <c r="D4833">
        <f>$Q$37*'Profilo eolico'!B4835</f>
        <v>1241.0268420627899</v>
      </c>
      <c r="E4833">
        <f>$P$39*'Profilo fotovoltaico'!B4835+'Approvvigionamento energia'!$Q$39*'Profilo eolico'!B4835</f>
        <v>1723.2295947633697</v>
      </c>
      <c r="F4833">
        <f>$P$41*'Profilo fotovoltaico'!B4835+'Approvvigionamento energia'!$Q$41*'Profilo eolico'!B4835</f>
        <v>2205.43234746395</v>
      </c>
      <c r="G4833">
        <f>$P$43*'Profilo fotovoltaico'!B4835+'Approvvigionamento energia'!$Q$43*'Profilo eolico'!B4835</f>
        <v>2687.6351001645298</v>
      </c>
      <c r="H4833">
        <f t="shared" si="150"/>
        <v>1138.4335154826958</v>
      </c>
      <c r="I4833">
        <f>IF(LCOH!$C$28=Menu!$A$1,'Approvvigionamento energia'!C4833,0)+IF(LCOH!$C$28=Menu!$A$2,'Approvvigionamento energia'!D4833,0)+IF(LCOH!$C$28=Menu!$A$3,'Approvvigionamento energia'!E4833,0)+IF(LCOH!$C$28=Menu!$A$4,'Approvvigionamento energia'!F4833,0)+IF(LCOH!$C$28=Menu!$A$5,'Approvvigionamento energia'!G4833,0)+IF(LCOH!$C$28=Menu!$A$6,'Approvvigionamento energia'!H4833,0)</f>
        <v>2205.43234746395</v>
      </c>
      <c r="J4833">
        <f>'Approvvigionamento energia'!A4833+'Approvvigionamento energia'!B4833+'Approvvigionamento energia'!I4833</f>
        <v>2849.1323474639503</v>
      </c>
      <c r="K4833">
        <f>IF(MIN(LCOH!$C$18,J4833)&gt;=$P$48*LCOH!$C$18, MIN(LCOH!$C$18,J4833),0)</f>
        <v>1500</v>
      </c>
      <c r="L4833">
        <f t="shared" si="151"/>
        <v>1349.1323474639503</v>
      </c>
      <c r="M4833">
        <f>K4833/LCOH!$C$18</f>
        <v>1</v>
      </c>
      <c r="N4833">
        <f>K4833/LCOH!$C$34</f>
        <v>28.901734104046245</v>
      </c>
    </row>
    <row r="4834" spans="1:14" x14ac:dyDescent="0.35">
      <c r="A4834">
        <f>'Profilo fotovoltaico'!B4836*LCOH!$C$20</f>
        <v>546</v>
      </c>
      <c r="B4834">
        <f>'Profilo eolico'!B4836*LCOH!$C$21</f>
        <v>225.6</v>
      </c>
      <c r="C4834">
        <f>$P$35*'Profilo fotovoltaico'!B4836</f>
        <v>4015.6182544416479</v>
      </c>
      <c r="D4834">
        <f>$Q$37*'Profilo eolico'!B4836</f>
        <v>1316.2936322019998</v>
      </c>
      <c r="E4834">
        <f>$P$39*'Profilo fotovoltaico'!B4836+'Approvvigionamento energia'!$Q$39*'Profilo eolico'!B4836</f>
        <v>1991.1247877619119</v>
      </c>
      <c r="F4834">
        <f>$P$41*'Profilo fotovoltaico'!B4836+'Approvvigionamento energia'!$Q$41*'Profilo eolico'!B4836</f>
        <v>2665.9559433218237</v>
      </c>
      <c r="G4834">
        <f>$P$43*'Profilo fotovoltaico'!B4836+'Approvvigionamento energia'!$Q$43*'Profilo eolico'!B4836</f>
        <v>3340.7870988817358</v>
      </c>
      <c r="H4834">
        <f t="shared" si="150"/>
        <v>1138.4335154826958</v>
      </c>
      <c r="I4834">
        <f>IF(LCOH!$C$28=Menu!$A$1,'Approvvigionamento energia'!C4834,0)+IF(LCOH!$C$28=Menu!$A$2,'Approvvigionamento energia'!D4834,0)+IF(LCOH!$C$28=Menu!$A$3,'Approvvigionamento energia'!E4834,0)+IF(LCOH!$C$28=Menu!$A$4,'Approvvigionamento energia'!F4834,0)+IF(LCOH!$C$28=Menu!$A$5,'Approvvigionamento energia'!G4834,0)+IF(LCOH!$C$28=Menu!$A$6,'Approvvigionamento energia'!H4834,0)</f>
        <v>2665.9559433218237</v>
      </c>
      <c r="J4834">
        <f>'Approvvigionamento energia'!A4834+'Approvvigionamento energia'!B4834+'Approvvigionamento energia'!I4834</f>
        <v>3437.5559433218236</v>
      </c>
      <c r="K4834">
        <f>IF(MIN(LCOH!$C$18,J4834)&gt;=$P$48*LCOH!$C$18, MIN(LCOH!$C$18,J4834),0)</f>
        <v>1500</v>
      </c>
      <c r="L4834">
        <f t="shared" si="151"/>
        <v>1937.5559433218236</v>
      </c>
      <c r="M4834">
        <f>K4834/LCOH!$C$18</f>
        <v>1</v>
      </c>
      <c r="N4834">
        <f>K4834/LCOH!$C$34</f>
        <v>28.901734104046245</v>
      </c>
    </row>
    <row r="4835" spans="1:14" x14ac:dyDescent="0.35">
      <c r="A4835">
        <f>'Profilo fotovoltaico'!B4837*LCOH!$C$20</f>
        <v>627</v>
      </c>
      <c r="B4835">
        <f>'Profilo eolico'!B4837*LCOH!$C$21</f>
        <v>227.1</v>
      </c>
      <c r="C4835">
        <f>$P$35*'Profilo fotovoltaico'!B4837</f>
        <v>4611.341841639035</v>
      </c>
      <c r="D4835">
        <f>$Q$37*'Profilo eolico'!B4837</f>
        <v>1325.0455845437684</v>
      </c>
      <c r="E4835">
        <f>$P$39*'Profilo fotovoltaico'!B4837+'Approvvigionamento energia'!$Q$39*'Profilo eolico'!B4837</f>
        <v>2146.6196488175851</v>
      </c>
      <c r="F4835">
        <f>$P$41*'Profilo fotovoltaico'!B4837+'Approvvigionamento energia'!$Q$41*'Profilo eolico'!B4837</f>
        <v>2968.1937130914016</v>
      </c>
      <c r="G4835">
        <f>$P$43*'Profilo fotovoltaico'!B4837+'Approvvigionamento energia'!$Q$43*'Profilo eolico'!B4837</f>
        <v>3789.7677773652181</v>
      </c>
      <c r="H4835">
        <f t="shared" si="150"/>
        <v>1138.4335154826958</v>
      </c>
      <c r="I4835">
        <f>IF(LCOH!$C$28=Menu!$A$1,'Approvvigionamento energia'!C4835,0)+IF(LCOH!$C$28=Menu!$A$2,'Approvvigionamento energia'!D4835,0)+IF(LCOH!$C$28=Menu!$A$3,'Approvvigionamento energia'!E4835,0)+IF(LCOH!$C$28=Menu!$A$4,'Approvvigionamento energia'!F4835,0)+IF(LCOH!$C$28=Menu!$A$5,'Approvvigionamento energia'!G4835,0)+IF(LCOH!$C$28=Menu!$A$6,'Approvvigionamento energia'!H4835,0)</f>
        <v>2968.1937130914016</v>
      </c>
      <c r="J4835">
        <f>'Approvvigionamento energia'!A4835+'Approvvigionamento energia'!B4835+'Approvvigionamento energia'!I4835</f>
        <v>3822.2937130914015</v>
      </c>
      <c r="K4835">
        <f>IF(MIN(LCOH!$C$18,J4835)&gt;=$P$48*LCOH!$C$18, MIN(LCOH!$C$18,J4835),0)</f>
        <v>1500</v>
      </c>
      <c r="L4835">
        <f t="shared" si="151"/>
        <v>2322.2937130914015</v>
      </c>
      <c r="M4835">
        <f>K4835/LCOH!$C$18</f>
        <v>1</v>
      </c>
      <c r="N4835">
        <f>K4835/LCOH!$C$34</f>
        <v>28.901734104046245</v>
      </c>
    </row>
    <row r="4836" spans="1:14" x14ac:dyDescent="0.35">
      <c r="A4836">
        <f>'Profilo fotovoltaico'!B4838*LCOH!$C$20</f>
        <v>670</v>
      </c>
      <c r="B4836">
        <f>'Profilo eolico'!B4838*LCOH!$C$21</f>
        <v>225.3</v>
      </c>
      <c r="C4836">
        <f>$P$35*'Profilo fotovoltaico'!B4838</f>
        <v>4927.5901657067834</v>
      </c>
      <c r="D4836">
        <f>$Q$37*'Profilo eolico'!B4838</f>
        <v>1314.5432417336463</v>
      </c>
      <c r="E4836">
        <f>$P$39*'Profilo fotovoltaico'!B4838+'Approvvigionamento energia'!$Q$39*'Profilo eolico'!B4838</f>
        <v>2217.8049727269304</v>
      </c>
      <c r="F4836">
        <f>$P$41*'Profilo fotovoltaico'!B4838+'Approvvigionamento energia'!$Q$41*'Profilo eolico'!B4838</f>
        <v>3121.0667037202147</v>
      </c>
      <c r="G4836">
        <f>$P$43*'Profilo fotovoltaico'!B4838+'Approvvigionamento energia'!$Q$43*'Profilo eolico'!B4838</f>
        <v>4024.3284347135</v>
      </c>
      <c r="H4836">
        <f t="shared" si="150"/>
        <v>1138.4335154826958</v>
      </c>
      <c r="I4836">
        <f>IF(LCOH!$C$28=Menu!$A$1,'Approvvigionamento energia'!C4836,0)+IF(LCOH!$C$28=Menu!$A$2,'Approvvigionamento energia'!D4836,0)+IF(LCOH!$C$28=Menu!$A$3,'Approvvigionamento energia'!E4836,0)+IF(LCOH!$C$28=Menu!$A$4,'Approvvigionamento energia'!F4836,0)+IF(LCOH!$C$28=Menu!$A$5,'Approvvigionamento energia'!G4836,0)+IF(LCOH!$C$28=Menu!$A$6,'Approvvigionamento energia'!H4836,0)</f>
        <v>3121.0667037202147</v>
      </c>
      <c r="J4836">
        <f>'Approvvigionamento energia'!A4836+'Approvvigionamento energia'!B4836+'Approvvigionamento energia'!I4836</f>
        <v>4016.3667037202149</v>
      </c>
      <c r="K4836">
        <f>IF(MIN(LCOH!$C$18,J4836)&gt;=$P$48*LCOH!$C$18, MIN(LCOH!$C$18,J4836),0)</f>
        <v>1500</v>
      </c>
      <c r="L4836">
        <f t="shared" si="151"/>
        <v>2516.3667037202149</v>
      </c>
      <c r="M4836">
        <f>K4836/LCOH!$C$18</f>
        <v>1</v>
      </c>
      <c r="N4836">
        <f>K4836/LCOH!$C$34</f>
        <v>28.901734104046245</v>
      </c>
    </row>
    <row r="4837" spans="1:14" x14ac:dyDescent="0.35">
      <c r="A4837">
        <f>'Profilo fotovoltaico'!B4839*LCOH!$C$20</f>
        <v>677</v>
      </c>
      <c r="B4837">
        <f>'Profilo eolico'!B4839*LCOH!$C$21</f>
        <v>223.39999999999998</v>
      </c>
      <c r="C4837">
        <f>$P$35*'Profilo fotovoltaico'!B4839</f>
        <v>4979.072451020138</v>
      </c>
      <c r="D4837">
        <f>$Q$37*'Profilo eolico'!B4839</f>
        <v>1303.4574354340725</v>
      </c>
      <c r="E4837">
        <f>$P$39*'Profilo fotovoltaico'!B4839+'Approvvigionamento energia'!$Q$39*'Profilo eolico'!B4839</f>
        <v>2222.3611893305888</v>
      </c>
      <c r="F4837">
        <f>$P$41*'Profilo fotovoltaico'!B4839+'Approvvigionamento energia'!$Q$41*'Profilo eolico'!B4839</f>
        <v>3141.2649432271055</v>
      </c>
      <c r="G4837">
        <f>$P$43*'Profilo fotovoltaico'!B4839+'Approvvigionamento energia'!$Q$43*'Profilo eolico'!B4839</f>
        <v>4060.1686971236222</v>
      </c>
      <c r="H4837">
        <f t="shared" si="150"/>
        <v>1138.4335154826958</v>
      </c>
      <c r="I4837">
        <f>IF(LCOH!$C$28=Menu!$A$1,'Approvvigionamento energia'!C4837,0)+IF(LCOH!$C$28=Menu!$A$2,'Approvvigionamento energia'!D4837,0)+IF(LCOH!$C$28=Menu!$A$3,'Approvvigionamento energia'!E4837,0)+IF(LCOH!$C$28=Menu!$A$4,'Approvvigionamento energia'!F4837,0)+IF(LCOH!$C$28=Menu!$A$5,'Approvvigionamento energia'!G4837,0)+IF(LCOH!$C$28=Menu!$A$6,'Approvvigionamento energia'!H4837,0)</f>
        <v>3141.2649432271055</v>
      </c>
      <c r="J4837">
        <f>'Approvvigionamento energia'!A4837+'Approvvigionamento energia'!B4837+'Approvvigionamento energia'!I4837</f>
        <v>4041.6649432271056</v>
      </c>
      <c r="K4837">
        <f>IF(MIN(LCOH!$C$18,J4837)&gt;=$P$48*LCOH!$C$18, MIN(LCOH!$C$18,J4837),0)</f>
        <v>1500</v>
      </c>
      <c r="L4837">
        <f t="shared" si="151"/>
        <v>2541.6649432271056</v>
      </c>
      <c r="M4837">
        <f>K4837/LCOH!$C$18</f>
        <v>1</v>
      </c>
      <c r="N4837">
        <f>K4837/LCOH!$C$34</f>
        <v>28.901734104046245</v>
      </c>
    </row>
    <row r="4838" spans="1:14" x14ac:dyDescent="0.35">
      <c r="A4838">
        <f>'Profilo fotovoltaico'!B4840*LCOH!$C$20</f>
        <v>647</v>
      </c>
      <c r="B4838">
        <f>'Profilo eolico'!B4840*LCOH!$C$21</f>
        <v>224.20000000000002</v>
      </c>
      <c r="C4838">
        <f>$P$35*'Profilo fotovoltaico'!B4840</f>
        <v>4758.4340853914764</v>
      </c>
      <c r="D4838">
        <f>$Q$37*'Profilo eolico'!B4840</f>
        <v>1308.1251433496825</v>
      </c>
      <c r="E4838">
        <f>$P$39*'Profilo fotovoltaico'!B4840+'Approvvigionamento energia'!$Q$39*'Profilo eolico'!B4840</f>
        <v>2170.7023788601309</v>
      </c>
      <c r="F4838">
        <f>$P$41*'Profilo fotovoltaico'!B4840+'Approvvigionamento energia'!$Q$41*'Profilo eolico'!B4840</f>
        <v>3033.2796143705796</v>
      </c>
      <c r="G4838">
        <f>$P$43*'Profilo fotovoltaico'!B4840+'Approvvigionamento energia'!$Q$43*'Profilo eolico'!B4840</f>
        <v>3895.8568498810278</v>
      </c>
      <c r="H4838">
        <f t="shared" si="150"/>
        <v>1138.4335154826958</v>
      </c>
      <c r="I4838">
        <f>IF(LCOH!$C$28=Menu!$A$1,'Approvvigionamento energia'!C4838,0)+IF(LCOH!$C$28=Menu!$A$2,'Approvvigionamento energia'!D4838,0)+IF(LCOH!$C$28=Menu!$A$3,'Approvvigionamento energia'!E4838,0)+IF(LCOH!$C$28=Menu!$A$4,'Approvvigionamento energia'!F4838,0)+IF(LCOH!$C$28=Menu!$A$5,'Approvvigionamento energia'!G4838,0)+IF(LCOH!$C$28=Menu!$A$6,'Approvvigionamento energia'!H4838,0)</f>
        <v>3033.2796143705796</v>
      </c>
      <c r="J4838">
        <f>'Approvvigionamento energia'!A4838+'Approvvigionamento energia'!B4838+'Approvvigionamento energia'!I4838</f>
        <v>3904.4796143705798</v>
      </c>
      <c r="K4838">
        <f>IF(MIN(LCOH!$C$18,J4838)&gt;=$P$48*LCOH!$C$18, MIN(LCOH!$C$18,J4838),0)</f>
        <v>1500</v>
      </c>
      <c r="L4838">
        <f t="shared" si="151"/>
        <v>2404.4796143705798</v>
      </c>
      <c r="M4838">
        <f>K4838/LCOH!$C$18</f>
        <v>1</v>
      </c>
      <c r="N4838">
        <f>K4838/LCOH!$C$34</f>
        <v>28.901734104046245</v>
      </c>
    </row>
    <row r="4839" spans="1:14" x14ac:dyDescent="0.35">
      <c r="A4839">
        <f>'Profilo fotovoltaico'!B4841*LCOH!$C$20</f>
        <v>584</v>
      </c>
      <c r="B4839">
        <f>'Profilo eolico'!B4841*LCOH!$C$21</f>
        <v>223.39999999999998</v>
      </c>
      <c r="C4839">
        <f>$P$35*'Profilo fotovoltaico'!B4841</f>
        <v>4295.0935175712857</v>
      </c>
      <c r="D4839">
        <f>$Q$37*'Profilo eolico'!B4841</f>
        <v>1303.4574354340725</v>
      </c>
      <c r="E4839">
        <f>$P$39*'Profilo fotovoltaico'!B4841+'Approvvigionamento energia'!$Q$39*'Profilo eolico'!B4841</f>
        <v>2051.3664559683757</v>
      </c>
      <c r="F4839">
        <f>$P$41*'Profilo fotovoltaico'!B4841+'Approvvigionamento energia'!$Q$41*'Profilo eolico'!B4841</f>
        <v>2799.2754765026793</v>
      </c>
      <c r="G4839">
        <f>$P$43*'Profilo fotovoltaico'!B4841+'Approvvigionamento energia'!$Q$43*'Profilo eolico'!B4841</f>
        <v>3547.1844970369825</v>
      </c>
      <c r="H4839">
        <f t="shared" si="150"/>
        <v>1138.4335154826958</v>
      </c>
      <c r="I4839">
        <f>IF(LCOH!$C$28=Menu!$A$1,'Approvvigionamento energia'!C4839,0)+IF(LCOH!$C$28=Menu!$A$2,'Approvvigionamento energia'!D4839,0)+IF(LCOH!$C$28=Menu!$A$3,'Approvvigionamento energia'!E4839,0)+IF(LCOH!$C$28=Menu!$A$4,'Approvvigionamento energia'!F4839,0)+IF(LCOH!$C$28=Menu!$A$5,'Approvvigionamento energia'!G4839,0)+IF(LCOH!$C$28=Menu!$A$6,'Approvvigionamento energia'!H4839,0)</f>
        <v>2799.2754765026793</v>
      </c>
      <c r="J4839">
        <f>'Approvvigionamento energia'!A4839+'Approvvigionamento energia'!B4839+'Approvvigionamento energia'!I4839</f>
        <v>3606.6754765026794</v>
      </c>
      <c r="K4839">
        <f>IF(MIN(LCOH!$C$18,J4839)&gt;=$P$48*LCOH!$C$18, MIN(LCOH!$C$18,J4839),0)</f>
        <v>1500</v>
      </c>
      <c r="L4839">
        <f t="shared" si="151"/>
        <v>2106.6754765026794</v>
      </c>
      <c r="M4839">
        <f>K4839/LCOH!$C$18</f>
        <v>1</v>
      </c>
      <c r="N4839">
        <f>K4839/LCOH!$C$34</f>
        <v>28.901734104046245</v>
      </c>
    </row>
    <row r="4840" spans="1:14" x14ac:dyDescent="0.35">
      <c r="A4840">
        <f>'Profilo fotovoltaico'!B4842*LCOH!$C$20</f>
        <v>486</v>
      </c>
      <c r="B4840">
        <f>'Profilo eolico'!B4842*LCOH!$C$21</f>
        <v>214.7</v>
      </c>
      <c r="C4840">
        <f>$P$35*'Profilo fotovoltaico'!B4842</f>
        <v>3574.3415231843237</v>
      </c>
      <c r="D4840">
        <f>$Q$37*'Profilo eolico'!B4842</f>
        <v>1252.6961118518147</v>
      </c>
      <c r="E4840">
        <f>$P$39*'Profilo fotovoltaico'!B4842+'Approvvigionamento energia'!$Q$39*'Profilo eolico'!B4842</f>
        <v>1833.107464684942</v>
      </c>
      <c r="F4840">
        <f>$P$41*'Profilo fotovoltaico'!B4842+'Approvvigionamento energia'!$Q$41*'Profilo eolico'!B4842</f>
        <v>2413.5188175180692</v>
      </c>
      <c r="G4840">
        <f>$P$43*'Profilo fotovoltaico'!B4842+'Approvvigionamento energia'!$Q$43*'Profilo eolico'!B4842</f>
        <v>2993.9301703511965</v>
      </c>
      <c r="H4840">
        <f t="shared" si="150"/>
        <v>1138.4335154826958</v>
      </c>
      <c r="I4840">
        <f>IF(LCOH!$C$28=Menu!$A$1,'Approvvigionamento energia'!C4840,0)+IF(LCOH!$C$28=Menu!$A$2,'Approvvigionamento energia'!D4840,0)+IF(LCOH!$C$28=Menu!$A$3,'Approvvigionamento energia'!E4840,0)+IF(LCOH!$C$28=Menu!$A$4,'Approvvigionamento energia'!F4840,0)+IF(LCOH!$C$28=Menu!$A$5,'Approvvigionamento energia'!G4840,0)+IF(LCOH!$C$28=Menu!$A$6,'Approvvigionamento energia'!H4840,0)</f>
        <v>2413.5188175180692</v>
      </c>
      <c r="J4840">
        <f>'Approvvigionamento energia'!A4840+'Approvvigionamento energia'!B4840+'Approvvigionamento energia'!I4840</f>
        <v>3114.218817518069</v>
      </c>
      <c r="K4840">
        <f>IF(MIN(LCOH!$C$18,J4840)&gt;=$P$48*LCOH!$C$18, MIN(LCOH!$C$18,J4840),0)</f>
        <v>1500</v>
      </c>
      <c r="L4840">
        <f t="shared" si="151"/>
        <v>1614.218817518069</v>
      </c>
      <c r="M4840">
        <f>K4840/LCOH!$C$18</f>
        <v>1</v>
      </c>
      <c r="N4840">
        <f>K4840/LCOH!$C$34</f>
        <v>28.901734104046245</v>
      </c>
    </row>
    <row r="4841" spans="1:14" x14ac:dyDescent="0.35">
      <c r="A4841">
        <f>'Profilo fotovoltaico'!B4843*LCOH!$C$20</f>
        <v>355</v>
      </c>
      <c r="B4841">
        <f>'Profilo eolico'!B4843*LCOH!$C$21</f>
        <v>195</v>
      </c>
      <c r="C4841">
        <f>$P$35*'Profilo fotovoltaico'!B4843</f>
        <v>2610.8873266058331</v>
      </c>
      <c r="D4841">
        <f>$Q$37*'Profilo eolico'!B4843</f>
        <v>1137.7538044299201</v>
      </c>
      <c r="E4841">
        <f>$P$39*'Profilo fotovoltaico'!B4843+'Approvvigionamento energia'!$Q$39*'Profilo eolico'!B4843</f>
        <v>1506.0371849738983</v>
      </c>
      <c r="F4841">
        <f>$P$41*'Profilo fotovoltaico'!B4843+'Approvvigionamento energia'!$Q$41*'Profilo eolico'!B4843</f>
        <v>1874.3205655178767</v>
      </c>
      <c r="G4841">
        <f>$P$43*'Profilo fotovoltaico'!B4843+'Approvvigionamento energia'!$Q$43*'Profilo eolico'!B4843</f>
        <v>2242.6039460618549</v>
      </c>
      <c r="H4841">
        <f t="shared" si="150"/>
        <v>1138.4335154826958</v>
      </c>
      <c r="I4841">
        <f>IF(LCOH!$C$28=Menu!$A$1,'Approvvigionamento energia'!C4841,0)+IF(LCOH!$C$28=Menu!$A$2,'Approvvigionamento energia'!D4841,0)+IF(LCOH!$C$28=Menu!$A$3,'Approvvigionamento energia'!E4841,0)+IF(LCOH!$C$28=Menu!$A$4,'Approvvigionamento energia'!F4841,0)+IF(LCOH!$C$28=Menu!$A$5,'Approvvigionamento energia'!G4841,0)+IF(LCOH!$C$28=Menu!$A$6,'Approvvigionamento energia'!H4841,0)</f>
        <v>1874.3205655178767</v>
      </c>
      <c r="J4841">
        <f>'Approvvigionamento energia'!A4841+'Approvvigionamento energia'!B4841+'Approvvigionamento energia'!I4841</f>
        <v>2424.3205655178767</v>
      </c>
      <c r="K4841">
        <f>IF(MIN(LCOH!$C$18,J4841)&gt;=$P$48*LCOH!$C$18, MIN(LCOH!$C$18,J4841),0)</f>
        <v>1500</v>
      </c>
      <c r="L4841">
        <f t="shared" si="151"/>
        <v>924.32056551787673</v>
      </c>
      <c r="M4841">
        <f>K4841/LCOH!$C$18</f>
        <v>1</v>
      </c>
      <c r="N4841">
        <f>K4841/LCOH!$C$34</f>
        <v>28.901734104046245</v>
      </c>
    </row>
    <row r="4842" spans="1:14" x14ac:dyDescent="0.35">
      <c r="A4842">
        <f>'Profilo fotovoltaico'!B4844*LCOH!$C$20</f>
        <v>207</v>
      </c>
      <c r="B4842">
        <f>'Profilo eolico'!B4844*LCOH!$C$21</f>
        <v>161.89999999999998</v>
      </c>
      <c r="C4842">
        <f>$P$35*'Profilo fotovoltaico'!B4844</f>
        <v>1522.4047228377674</v>
      </c>
      <c r="D4842">
        <f>$Q$37*'Profilo eolico'!B4844</f>
        <v>944.62738942155931</v>
      </c>
      <c r="E4842">
        <f>$P$39*'Profilo fotovoltaico'!B4844+'Approvvigionamento energia'!$Q$39*'Profilo eolico'!B4844</f>
        <v>1089.0717227756113</v>
      </c>
      <c r="F4842">
        <f>$P$41*'Profilo fotovoltaico'!B4844+'Approvvigionamento energia'!$Q$41*'Profilo eolico'!B4844</f>
        <v>1233.5160561296634</v>
      </c>
      <c r="G4842">
        <f>$P$43*'Profilo fotovoltaico'!B4844+'Approvvigionamento energia'!$Q$43*'Profilo eolico'!B4844</f>
        <v>1377.9603894837153</v>
      </c>
      <c r="H4842">
        <f t="shared" si="150"/>
        <v>1138.4335154826958</v>
      </c>
      <c r="I4842">
        <f>IF(LCOH!$C$28=Menu!$A$1,'Approvvigionamento energia'!C4842,0)+IF(LCOH!$C$28=Menu!$A$2,'Approvvigionamento energia'!D4842,0)+IF(LCOH!$C$28=Menu!$A$3,'Approvvigionamento energia'!E4842,0)+IF(LCOH!$C$28=Menu!$A$4,'Approvvigionamento energia'!F4842,0)+IF(LCOH!$C$28=Menu!$A$5,'Approvvigionamento energia'!G4842,0)+IF(LCOH!$C$28=Menu!$A$6,'Approvvigionamento energia'!H4842,0)</f>
        <v>1233.5160561296634</v>
      </c>
      <c r="J4842">
        <f>'Approvvigionamento energia'!A4842+'Approvvigionamento energia'!B4842+'Approvvigionamento energia'!I4842</f>
        <v>1602.4160561296635</v>
      </c>
      <c r="K4842">
        <f>IF(MIN(LCOH!$C$18,J4842)&gt;=$P$48*LCOH!$C$18, MIN(LCOH!$C$18,J4842),0)</f>
        <v>1500</v>
      </c>
      <c r="L4842">
        <f t="shared" si="151"/>
        <v>102.4160561296635</v>
      </c>
      <c r="M4842">
        <f>K4842/LCOH!$C$18</f>
        <v>1</v>
      </c>
      <c r="N4842">
        <f>K4842/LCOH!$C$34</f>
        <v>28.901734104046245</v>
      </c>
    </row>
    <row r="4843" spans="1:14" x14ac:dyDescent="0.35">
      <c r="A4843">
        <f>'Profilo fotovoltaico'!B4845*LCOH!$C$20</f>
        <v>78</v>
      </c>
      <c r="B4843">
        <f>'Profilo eolico'!B4845*LCOH!$C$21</f>
        <v>120.7</v>
      </c>
      <c r="C4843">
        <f>$P$35*'Profilo fotovoltaico'!B4845</f>
        <v>573.65975063452106</v>
      </c>
      <c r="D4843">
        <f>$Q$37*'Profilo eolico'!B4845</f>
        <v>704.24043176764803</v>
      </c>
      <c r="E4843">
        <f>$P$39*'Profilo fotovoltaico'!B4845+'Approvvigionamento energia'!$Q$39*'Profilo eolico'!B4845</f>
        <v>671.59526148436623</v>
      </c>
      <c r="F4843">
        <f>$P$41*'Profilo fotovoltaico'!B4845+'Approvvigionamento energia'!$Q$41*'Profilo eolico'!B4845</f>
        <v>638.95009120108455</v>
      </c>
      <c r="G4843">
        <f>$P$43*'Profilo fotovoltaico'!B4845+'Approvvigionamento energia'!$Q$43*'Profilo eolico'!B4845</f>
        <v>606.30492091780275</v>
      </c>
      <c r="H4843">
        <f t="shared" si="150"/>
        <v>1138.4335154826958</v>
      </c>
      <c r="I4843">
        <f>IF(LCOH!$C$28=Menu!$A$1,'Approvvigionamento energia'!C4843,0)+IF(LCOH!$C$28=Menu!$A$2,'Approvvigionamento energia'!D4843,0)+IF(LCOH!$C$28=Menu!$A$3,'Approvvigionamento energia'!E4843,0)+IF(LCOH!$C$28=Menu!$A$4,'Approvvigionamento energia'!F4843,0)+IF(LCOH!$C$28=Menu!$A$5,'Approvvigionamento energia'!G4843,0)+IF(LCOH!$C$28=Menu!$A$6,'Approvvigionamento energia'!H4843,0)</f>
        <v>638.95009120108455</v>
      </c>
      <c r="J4843">
        <f>'Approvvigionamento energia'!A4843+'Approvvigionamento energia'!B4843+'Approvvigionamento energia'!I4843</f>
        <v>837.65009120108448</v>
      </c>
      <c r="K4843">
        <f>IF(MIN(LCOH!$C$18,J4843)&gt;=$P$48*LCOH!$C$18, MIN(LCOH!$C$18,J4843),0)</f>
        <v>837.65009120108448</v>
      </c>
      <c r="L4843">
        <f t="shared" si="151"/>
        <v>0</v>
      </c>
      <c r="M4843">
        <f>K4843/LCOH!$C$18</f>
        <v>0.55843339413405635</v>
      </c>
      <c r="N4843">
        <f>K4843/LCOH!$C$34</f>
        <v>16.139693472082552</v>
      </c>
    </row>
    <row r="4844" spans="1:14" x14ac:dyDescent="0.35">
      <c r="A4844">
        <f>'Profilo fotovoltaico'!B4846*LCOH!$C$20</f>
        <v>7</v>
      </c>
      <c r="B4844">
        <f>'Profilo eolico'!B4846*LCOH!$C$21</f>
        <v>88</v>
      </c>
      <c r="C4844">
        <f>$P$35*'Profilo fotovoltaico'!B4846</f>
        <v>51.482285313354453</v>
      </c>
      <c r="D4844">
        <f>$Q$37*'Profilo eolico'!B4846</f>
        <v>513.44787071709209</v>
      </c>
      <c r="E4844">
        <f>$P$39*'Profilo fotovoltaico'!B4846+'Approvvigionamento energia'!$Q$39*'Profilo eolico'!B4846</f>
        <v>397.95647436615769</v>
      </c>
      <c r="F4844">
        <f>$P$41*'Profilo fotovoltaico'!B4846+'Approvvigionamento energia'!$Q$41*'Profilo eolico'!B4846</f>
        <v>282.4650780152233</v>
      </c>
      <c r="G4844">
        <f>$P$43*'Profilo fotovoltaico'!B4846+'Approvvigionamento energia'!$Q$43*'Profilo eolico'!B4846</f>
        <v>166.97368166428888</v>
      </c>
      <c r="H4844">
        <f t="shared" si="150"/>
        <v>1138.4335154826958</v>
      </c>
      <c r="I4844">
        <f>IF(LCOH!$C$28=Menu!$A$1,'Approvvigionamento energia'!C4844,0)+IF(LCOH!$C$28=Menu!$A$2,'Approvvigionamento energia'!D4844,0)+IF(LCOH!$C$28=Menu!$A$3,'Approvvigionamento energia'!E4844,0)+IF(LCOH!$C$28=Menu!$A$4,'Approvvigionamento energia'!F4844,0)+IF(LCOH!$C$28=Menu!$A$5,'Approvvigionamento energia'!G4844,0)+IF(LCOH!$C$28=Menu!$A$6,'Approvvigionamento energia'!H4844,0)</f>
        <v>282.4650780152233</v>
      </c>
      <c r="J4844">
        <f>'Approvvigionamento energia'!A4844+'Approvvigionamento energia'!B4844+'Approvvigionamento energia'!I4844</f>
        <v>377.4650780152233</v>
      </c>
      <c r="K4844">
        <f>IF(MIN(LCOH!$C$18,J4844)&gt;=$P$48*LCOH!$C$18, MIN(LCOH!$C$18,J4844),0)</f>
        <v>377.4650780152233</v>
      </c>
      <c r="L4844">
        <f t="shared" si="151"/>
        <v>0</v>
      </c>
      <c r="M4844">
        <f>K4844/LCOH!$C$18</f>
        <v>0.25164338534348218</v>
      </c>
      <c r="N4844">
        <f>K4844/LCOH!$C$34</f>
        <v>7.2729302122393698</v>
      </c>
    </row>
    <row r="4845" spans="1:14" x14ac:dyDescent="0.35">
      <c r="A4845">
        <f>'Profilo fotovoltaico'!B4847*LCOH!$C$20</f>
        <v>0</v>
      </c>
      <c r="B4845">
        <f>'Profilo eolico'!B4847*LCOH!$C$21</f>
        <v>67.8</v>
      </c>
      <c r="C4845">
        <f>$P$35*'Profilo fotovoltaico'!B4847</f>
        <v>0</v>
      </c>
      <c r="D4845">
        <f>$Q$37*'Profilo eolico'!B4847</f>
        <v>395.58824584794144</v>
      </c>
      <c r="E4845">
        <f>$P$39*'Profilo fotovoltaico'!B4847+'Approvvigionamento energia'!$Q$39*'Profilo eolico'!B4847</f>
        <v>296.69118438595609</v>
      </c>
      <c r="F4845">
        <f>$P$41*'Profilo fotovoltaico'!B4847+'Approvvigionamento energia'!$Q$41*'Profilo eolico'!B4847</f>
        <v>197.79412292397072</v>
      </c>
      <c r="G4845">
        <f>$P$43*'Profilo fotovoltaico'!B4847+'Approvvigionamento energia'!$Q$43*'Profilo eolico'!B4847</f>
        <v>98.897061461985359</v>
      </c>
      <c r="H4845">
        <f t="shared" si="150"/>
        <v>1138.4335154826958</v>
      </c>
      <c r="I4845">
        <f>IF(LCOH!$C$28=Menu!$A$1,'Approvvigionamento energia'!C4845,0)+IF(LCOH!$C$28=Menu!$A$2,'Approvvigionamento energia'!D4845,0)+IF(LCOH!$C$28=Menu!$A$3,'Approvvigionamento energia'!E4845,0)+IF(LCOH!$C$28=Menu!$A$4,'Approvvigionamento energia'!F4845,0)+IF(LCOH!$C$28=Menu!$A$5,'Approvvigionamento energia'!G4845,0)+IF(LCOH!$C$28=Menu!$A$6,'Approvvigionamento energia'!H4845,0)</f>
        <v>197.79412292397072</v>
      </c>
      <c r="J4845">
        <f>'Approvvigionamento energia'!A4845+'Approvvigionamento energia'!B4845+'Approvvigionamento energia'!I4845</f>
        <v>265.5941229239707</v>
      </c>
      <c r="K4845">
        <f>IF(MIN(LCOH!$C$18,J4845)&gt;=$P$48*LCOH!$C$18, MIN(LCOH!$C$18,J4845),0)</f>
        <v>0</v>
      </c>
      <c r="L4845">
        <f t="shared" si="151"/>
        <v>265.5941229239707</v>
      </c>
      <c r="M4845">
        <f>K4845/LCOH!$C$18</f>
        <v>0</v>
      </c>
      <c r="N4845">
        <f>K4845/LCOH!$C$34</f>
        <v>0</v>
      </c>
    </row>
    <row r="4846" spans="1:14" x14ac:dyDescent="0.35">
      <c r="A4846">
        <f>'Profilo fotovoltaico'!B4848*LCOH!$C$20</f>
        <v>0</v>
      </c>
      <c r="B4846">
        <f>'Profilo eolico'!B4848*LCOH!$C$21</f>
        <v>61.9</v>
      </c>
      <c r="C4846">
        <f>$P$35*'Profilo fotovoltaico'!B4848</f>
        <v>0</v>
      </c>
      <c r="D4846">
        <f>$Q$37*'Profilo eolico'!B4848</f>
        <v>361.1638999703182</v>
      </c>
      <c r="E4846">
        <f>$P$39*'Profilo fotovoltaico'!B4848+'Approvvigionamento energia'!$Q$39*'Profilo eolico'!B4848</f>
        <v>270.87292497773865</v>
      </c>
      <c r="F4846">
        <f>$P$41*'Profilo fotovoltaico'!B4848+'Approvvigionamento energia'!$Q$41*'Profilo eolico'!B4848</f>
        <v>180.5819499851591</v>
      </c>
      <c r="G4846">
        <f>$P$43*'Profilo fotovoltaico'!B4848+'Approvvigionamento energia'!$Q$43*'Profilo eolico'!B4848</f>
        <v>90.29097499257955</v>
      </c>
      <c r="H4846">
        <f t="shared" si="150"/>
        <v>1138.4335154826958</v>
      </c>
      <c r="I4846">
        <f>IF(LCOH!$C$28=Menu!$A$1,'Approvvigionamento energia'!C4846,0)+IF(LCOH!$C$28=Menu!$A$2,'Approvvigionamento energia'!D4846,0)+IF(LCOH!$C$28=Menu!$A$3,'Approvvigionamento energia'!E4846,0)+IF(LCOH!$C$28=Menu!$A$4,'Approvvigionamento energia'!F4846,0)+IF(LCOH!$C$28=Menu!$A$5,'Approvvigionamento energia'!G4846,0)+IF(LCOH!$C$28=Menu!$A$6,'Approvvigionamento energia'!H4846,0)</f>
        <v>180.5819499851591</v>
      </c>
      <c r="J4846">
        <f>'Approvvigionamento energia'!A4846+'Approvvigionamento energia'!B4846+'Approvvigionamento energia'!I4846</f>
        <v>242.4819499851591</v>
      </c>
      <c r="K4846">
        <f>IF(MIN(LCOH!$C$18,J4846)&gt;=$P$48*LCOH!$C$18, MIN(LCOH!$C$18,J4846),0)</f>
        <v>0</v>
      </c>
      <c r="L4846">
        <f t="shared" si="151"/>
        <v>242.4819499851591</v>
      </c>
      <c r="M4846">
        <f>K4846/LCOH!$C$18</f>
        <v>0</v>
      </c>
      <c r="N4846">
        <f>K4846/LCOH!$C$34</f>
        <v>0</v>
      </c>
    </row>
    <row r="4847" spans="1:14" x14ac:dyDescent="0.35">
      <c r="A4847">
        <f>'Profilo fotovoltaico'!B4849*LCOH!$C$20</f>
        <v>0</v>
      </c>
      <c r="B4847">
        <f>'Profilo eolico'!B4849*LCOH!$C$21</f>
        <v>69.3</v>
      </c>
      <c r="C4847">
        <f>$P$35*'Profilo fotovoltaico'!B4849</f>
        <v>0</v>
      </c>
      <c r="D4847">
        <f>$Q$37*'Profilo eolico'!B4849</f>
        <v>404.34019818971007</v>
      </c>
      <c r="E4847">
        <f>$P$39*'Profilo fotovoltaico'!B4849+'Approvvigionamento energia'!$Q$39*'Profilo eolico'!B4849</f>
        <v>303.25514864228256</v>
      </c>
      <c r="F4847">
        <f>$P$41*'Profilo fotovoltaico'!B4849+'Approvvigionamento energia'!$Q$41*'Profilo eolico'!B4849</f>
        <v>202.17009909485503</v>
      </c>
      <c r="G4847">
        <f>$P$43*'Profilo fotovoltaico'!B4849+'Approvvigionamento energia'!$Q$43*'Profilo eolico'!B4849</f>
        <v>101.08504954742752</v>
      </c>
      <c r="H4847">
        <f t="shared" si="150"/>
        <v>1138.4335154826958</v>
      </c>
      <c r="I4847">
        <f>IF(LCOH!$C$28=Menu!$A$1,'Approvvigionamento energia'!C4847,0)+IF(LCOH!$C$28=Menu!$A$2,'Approvvigionamento energia'!D4847,0)+IF(LCOH!$C$28=Menu!$A$3,'Approvvigionamento energia'!E4847,0)+IF(LCOH!$C$28=Menu!$A$4,'Approvvigionamento energia'!F4847,0)+IF(LCOH!$C$28=Menu!$A$5,'Approvvigionamento energia'!G4847,0)+IF(LCOH!$C$28=Menu!$A$6,'Approvvigionamento energia'!H4847,0)</f>
        <v>202.17009909485503</v>
      </c>
      <c r="J4847">
        <f>'Approvvigionamento energia'!A4847+'Approvvigionamento energia'!B4847+'Approvvigionamento energia'!I4847</f>
        <v>271.47009909485502</v>
      </c>
      <c r="K4847">
        <f>IF(MIN(LCOH!$C$18,J4847)&gt;=$P$48*LCOH!$C$18, MIN(LCOH!$C$18,J4847),0)</f>
        <v>0</v>
      </c>
      <c r="L4847">
        <f t="shared" si="151"/>
        <v>271.47009909485502</v>
      </c>
      <c r="M4847">
        <f>K4847/LCOH!$C$18</f>
        <v>0</v>
      </c>
      <c r="N4847">
        <f>K4847/LCOH!$C$34</f>
        <v>0</v>
      </c>
    </row>
    <row r="4848" spans="1:14" x14ac:dyDescent="0.35">
      <c r="A4848">
        <f>'Profilo fotovoltaico'!B4850*LCOH!$C$20</f>
        <v>0</v>
      </c>
      <c r="B4848">
        <f>'Profilo eolico'!B4850*LCOH!$C$21</f>
        <v>83.2</v>
      </c>
      <c r="C4848">
        <f>$P$35*'Profilo fotovoltaico'!B4850</f>
        <v>0</v>
      </c>
      <c r="D4848">
        <f>$Q$37*'Profilo eolico'!B4850</f>
        <v>485.44162322343254</v>
      </c>
      <c r="E4848">
        <f>$P$39*'Profilo fotovoltaico'!B4850+'Approvvigionamento energia'!$Q$39*'Profilo eolico'!B4850</f>
        <v>364.08121741757441</v>
      </c>
      <c r="F4848">
        <f>$P$41*'Profilo fotovoltaico'!B4850+'Approvvigionamento energia'!$Q$41*'Profilo eolico'!B4850</f>
        <v>242.72081161171627</v>
      </c>
      <c r="G4848">
        <f>$P$43*'Profilo fotovoltaico'!B4850+'Approvvigionamento energia'!$Q$43*'Profilo eolico'!B4850</f>
        <v>121.36040580585814</v>
      </c>
      <c r="H4848">
        <f t="shared" si="150"/>
        <v>1138.4335154826958</v>
      </c>
      <c r="I4848">
        <f>IF(LCOH!$C$28=Menu!$A$1,'Approvvigionamento energia'!C4848,0)+IF(LCOH!$C$28=Menu!$A$2,'Approvvigionamento energia'!D4848,0)+IF(LCOH!$C$28=Menu!$A$3,'Approvvigionamento energia'!E4848,0)+IF(LCOH!$C$28=Menu!$A$4,'Approvvigionamento energia'!F4848,0)+IF(LCOH!$C$28=Menu!$A$5,'Approvvigionamento energia'!G4848,0)+IF(LCOH!$C$28=Menu!$A$6,'Approvvigionamento energia'!H4848,0)</f>
        <v>242.72081161171627</v>
      </c>
      <c r="J4848">
        <f>'Approvvigionamento energia'!A4848+'Approvvigionamento energia'!B4848+'Approvvigionamento energia'!I4848</f>
        <v>325.92081161171626</v>
      </c>
      <c r="K4848">
        <f>IF(MIN(LCOH!$C$18,J4848)&gt;=$P$48*LCOH!$C$18, MIN(LCOH!$C$18,J4848),0)</f>
        <v>0</v>
      </c>
      <c r="L4848">
        <f t="shared" si="151"/>
        <v>325.92081161171626</v>
      </c>
      <c r="M4848">
        <f>K4848/LCOH!$C$18</f>
        <v>0</v>
      </c>
      <c r="N4848">
        <f>K4848/LCOH!$C$34</f>
        <v>0</v>
      </c>
    </row>
    <row r="4849" spans="1:14" x14ac:dyDescent="0.35">
      <c r="A4849">
        <f>'Profilo fotovoltaico'!B4851*LCOH!$C$20</f>
        <v>0</v>
      </c>
      <c r="B4849">
        <f>'Profilo eolico'!B4851*LCOH!$C$21</f>
        <v>91.5</v>
      </c>
      <c r="C4849">
        <f>$P$35*'Profilo fotovoltaico'!B4851</f>
        <v>0</v>
      </c>
      <c r="D4849">
        <f>$Q$37*'Profilo eolico'!B4851</f>
        <v>533.86909284788555</v>
      </c>
      <c r="E4849">
        <f>$P$39*'Profilo fotovoltaico'!B4851+'Approvvigionamento energia'!$Q$39*'Profilo eolico'!B4851</f>
        <v>400.40181963591419</v>
      </c>
      <c r="F4849">
        <f>$P$41*'Profilo fotovoltaico'!B4851+'Approvvigionamento energia'!$Q$41*'Profilo eolico'!B4851</f>
        <v>266.93454642394278</v>
      </c>
      <c r="G4849">
        <f>$P$43*'Profilo fotovoltaico'!B4851+'Approvvigionamento energia'!$Q$43*'Profilo eolico'!B4851</f>
        <v>133.46727321197139</v>
      </c>
      <c r="H4849">
        <f t="shared" si="150"/>
        <v>1138.4335154826958</v>
      </c>
      <c r="I4849">
        <f>IF(LCOH!$C$28=Menu!$A$1,'Approvvigionamento energia'!C4849,0)+IF(LCOH!$C$28=Menu!$A$2,'Approvvigionamento energia'!D4849,0)+IF(LCOH!$C$28=Menu!$A$3,'Approvvigionamento energia'!E4849,0)+IF(LCOH!$C$28=Menu!$A$4,'Approvvigionamento energia'!F4849,0)+IF(LCOH!$C$28=Menu!$A$5,'Approvvigionamento energia'!G4849,0)+IF(LCOH!$C$28=Menu!$A$6,'Approvvigionamento energia'!H4849,0)</f>
        <v>266.93454642394278</v>
      </c>
      <c r="J4849">
        <f>'Approvvigionamento energia'!A4849+'Approvvigionamento energia'!B4849+'Approvvigionamento energia'!I4849</f>
        <v>358.43454642394278</v>
      </c>
      <c r="K4849">
        <f>IF(MIN(LCOH!$C$18,J4849)&gt;=$P$48*LCOH!$C$18, MIN(LCOH!$C$18,J4849),0)</f>
        <v>0</v>
      </c>
      <c r="L4849">
        <f t="shared" si="151"/>
        <v>358.43454642394278</v>
      </c>
      <c r="M4849">
        <f>K4849/LCOH!$C$18</f>
        <v>0</v>
      </c>
      <c r="N4849">
        <f>K4849/LCOH!$C$34</f>
        <v>0</v>
      </c>
    </row>
    <row r="4850" spans="1:14" x14ac:dyDescent="0.35">
      <c r="A4850">
        <f>'Profilo fotovoltaico'!B4852*LCOH!$C$20</f>
        <v>0</v>
      </c>
      <c r="B4850">
        <f>'Profilo eolico'!B4852*LCOH!$C$21</f>
        <v>92.3</v>
      </c>
      <c r="C4850">
        <f>$P$35*'Profilo fotovoltaico'!B4852</f>
        <v>0</v>
      </c>
      <c r="D4850">
        <f>$Q$37*'Profilo eolico'!B4852</f>
        <v>538.53680076349553</v>
      </c>
      <c r="E4850">
        <f>$P$39*'Profilo fotovoltaico'!B4852+'Approvvigionamento energia'!$Q$39*'Profilo eolico'!B4852</f>
        <v>403.90260057262162</v>
      </c>
      <c r="F4850">
        <f>$P$41*'Profilo fotovoltaico'!B4852+'Approvvigionamento energia'!$Q$41*'Profilo eolico'!B4852</f>
        <v>269.26840038174777</v>
      </c>
      <c r="G4850">
        <f>$P$43*'Profilo fotovoltaico'!B4852+'Approvvigionamento energia'!$Q$43*'Profilo eolico'!B4852</f>
        <v>134.63420019087388</v>
      </c>
      <c r="H4850">
        <f t="shared" si="150"/>
        <v>1138.4335154826958</v>
      </c>
      <c r="I4850">
        <f>IF(LCOH!$C$28=Menu!$A$1,'Approvvigionamento energia'!C4850,0)+IF(LCOH!$C$28=Menu!$A$2,'Approvvigionamento energia'!D4850,0)+IF(LCOH!$C$28=Menu!$A$3,'Approvvigionamento energia'!E4850,0)+IF(LCOH!$C$28=Menu!$A$4,'Approvvigionamento energia'!F4850,0)+IF(LCOH!$C$28=Menu!$A$5,'Approvvigionamento energia'!G4850,0)+IF(LCOH!$C$28=Menu!$A$6,'Approvvigionamento energia'!H4850,0)</f>
        <v>269.26840038174777</v>
      </c>
      <c r="J4850">
        <f>'Approvvigionamento energia'!A4850+'Approvvigionamento energia'!B4850+'Approvvigionamento energia'!I4850</f>
        <v>361.56840038174778</v>
      </c>
      <c r="K4850">
        <f>IF(MIN(LCOH!$C$18,J4850)&gt;=$P$48*LCOH!$C$18, MIN(LCOH!$C$18,J4850),0)</f>
        <v>0</v>
      </c>
      <c r="L4850">
        <f t="shared" si="151"/>
        <v>361.56840038174778</v>
      </c>
      <c r="M4850">
        <f>K4850/LCOH!$C$18</f>
        <v>0</v>
      </c>
      <c r="N4850">
        <f>K4850/LCOH!$C$34</f>
        <v>0</v>
      </c>
    </row>
    <row r="4851" spans="1:14" x14ac:dyDescent="0.35">
      <c r="A4851">
        <f>'Profilo fotovoltaico'!B4853*LCOH!$C$20</f>
        <v>0</v>
      </c>
      <c r="B4851">
        <f>'Profilo eolico'!B4853*LCOH!$C$21</f>
        <v>88.8</v>
      </c>
      <c r="C4851">
        <f>$P$35*'Profilo fotovoltaico'!B4853</f>
        <v>0</v>
      </c>
      <c r="D4851">
        <f>$Q$37*'Profilo eolico'!B4853</f>
        <v>518.11557863270207</v>
      </c>
      <c r="E4851">
        <f>$P$39*'Profilo fotovoltaico'!B4853+'Approvvigionamento energia'!$Q$39*'Profilo eolico'!B4853</f>
        <v>388.58668397452658</v>
      </c>
      <c r="F4851">
        <f>$P$41*'Profilo fotovoltaico'!B4853+'Approvvigionamento energia'!$Q$41*'Profilo eolico'!B4853</f>
        <v>259.05778931635103</v>
      </c>
      <c r="G4851">
        <f>$P$43*'Profilo fotovoltaico'!B4853+'Approvvigionamento energia'!$Q$43*'Profilo eolico'!B4853</f>
        <v>129.52889465817552</v>
      </c>
      <c r="H4851">
        <f t="shared" si="150"/>
        <v>1138.4335154826958</v>
      </c>
      <c r="I4851">
        <f>IF(LCOH!$C$28=Menu!$A$1,'Approvvigionamento energia'!C4851,0)+IF(LCOH!$C$28=Menu!$A$2,'Approvvigionamento energia'!D4851,0)+IF(LCOH!$C$28=Menu!$A$3,'Approvvigionamento energia'!E4851,0)+IF(LCOH!$C$28=Menu!$A$4,'Approvvigionamento energia'!F4851,0)+IF(LCOH!$C$28=Menu!$A$5,'Approvvigionamento energia'!G4851,0)+IF(LCOH!$C$28=Menu!$A$6,'Approvvigionamento energia'!H4851,0)</f>
        <v>259.05778931635103</v>
      </c>
      <c r="J4851">
        <f>'Approvvigionamento energia'!A4851+'Approvvigionamento energia'!B4851+'Approvvigionamento energia'!I4851</f>
        <v>347.85778931635105</v>
      </c>
      <c r="K4851">
        <f>IF(MIN(LCOH!$C$18,J4851)&gt;=$P$48*LCOH!$C$18, MIN(LCOH!$C$18,J4851),0)</f>
        <v>0</v>
      </c>
      <c r="L4851">
        <f t="shared" si="151"/>
        <v>347.85778931635105</v>
      </c>
      <c r="M4851">
        <f>K4851/LCOH!$C$18</f>
        <v>0</v>
      </c>
      <c r="N4851">
        <f>K4851/LCOH!$C$34</f>
        <v>0</v>
      </c>
    </row>
    <row r="4852" spans="1:14" x14ac:dyDescent="0.35">
      <c r="A4852">
        <f>'Profilo fotovoltaico'!B4854*LCOH!$C$20</f>
        <v>0</v>
      </c>
      <c r="B4852">
        <f>'Profilo eolico'!B4854*LCOH!$C$21</f>
        <v>84.8</v>
      </c>
      <c r="C4852">
        <f>$P$35*'Profilo fotovoltaico'!B4854</f>
        <v>0</v>
      </c>
      <c r="D4852">
        <f>$Q$37*'Profilo eolico'!B4854</f>
        <v>494.77703905465245</v>
      </c>
      <c r="E4852">
        <f>$P$39*'Profilo fotovoltaico'!B4854+'Approvvigionamento energia'!$Q$39*'Profilo eolico'!B4854</f>
        <v>371.08277929098932</v>
      </c>
      <c r="F4852">
        <f>$P$41*'Profilo fotovoltaico'!B4854+'Approvvigionamento energia'!$Q$41*'Profilo eolico'!B4854</f>
        <v>247.38851952732622</v>
      </c>
      <c r="G4852">
        <f>$P$43*'Profilo fotovoltaico'!B4854+'Approvvigionamento energia'!$Q$43*'Profilo eolico'!B4854</f>
        <v>123.69425976366311</v>
      </c>
      <c r="H4852">
        <f t="shared" si="150"/>
        <v>1138.4335154826958</v>
      </c>
      <c r="I4852">
        <f>IF(LCOH!$C$28=Menu!$A$1,'Approvvigionamento energia'!C4852,0)+IF(LCOH!$C$28=Menu!$A$2,'Approvvigionamento energia'!D4852,0)+IF(LCOH!$C$28=Menu!$A$3,'Approvvigionamento energia'!E4852,0)+IF(LCOH!$C$28=Menu!$A$4,'Approvvigionamento energia'!F4852,0)+IF(LCOH!$C$28=Menu!$A$5,'Approvvigionamento energia'!G4852,0)+IF(LCOH!$C$28=Menu!$A$6,'Approvvigionamento energia'!H4852,0)</f>
        <v>247.38851952732622</v>
      </c>
      <c r="J4852">
        <f>'Approvvigionamento energia'!A4852+'Approvvigionamento energia'!B4852+'Approvvigionamento energia'!I4852</f>
        <v>332.18851952732621</v>
      </c>
      <c r="K4852">
        <f>IF(MIN(LCOH!$C$18,J4852)&gt;=$P$48*LCOH!$C$18, MIN(LCOH!$C$18,J4852),0)</f>
        <v>0</v>
      </c>
      <c r="L4852">
        <f t="shared" si="151"/>
        <v>332.18851952732621</v>
      </c>
      <c r="M4852">
        <f>K4852/LCOH!$C$18</f>
        <v>0</v>
      </c>
      <c r="N4852">
        <f>K4852/LCOH!$C$34</f>
        <v>0</v>
      </c>
    </row>
    <row r="4853" spans="1:14" x14ac:dyDescent="0.35">
      <c r="A4853">
        <f>'Profilo fotovoltaico'!B4855*LCOH!$C$20</f>
        <v>0</v>
      </c>
      <c r="B4853">
        <f>'Profilo eolico'!B4855*LCOH!$C$21</f>
        <v>75.300000000000011</v>
      </c>
      <c r="C4853">
        <f>$P$35*'Profilo fotovoltaico'!B4855</f>
        <v>0</v>
      </c>
      <c r="D4853">
        <f>$Q$37*'Profilo eolico'!B4855</f>
        <v>439.34800755678458</v>
      </c>
      <c r="E4853">
        <f>$P$39*'Profilo fotovoltaico'!B4855+'Approvvigionamento energia'!$Q$39*'Profilo eolico'!B4855</f>
        <v>329.51100566758839</v>
      </c>
      <c r="F4853">
        <f>$P$41*'Profilo fotovoltaico'!B4855+'Approvvigionamento energia'!$Q$41*'Profilo eolico'!B4855</f>
        <v>219.67400377839229</v>
      </c>
      <c r="G4853">
        <f>$P$43*'Profilo fotovoltaico'!B4855+'Approvvigionamento energia'!$Q$43*'Profilo eolico'!B4855</f>
        <v>109.83700188919615</v>
      </c>
      <c r="H4853">
        <f t="shared" si="150"/>
        <v>1138.4335154826958</v>
      </c>
      <c r="I4853">
        <f>IF(LCOH!$C$28=Menu!$A$1,'Approvvigionamento energia'!C4853,0)+IF(LCOH!$C$28=Menu!$A$2,'Approvvigionamento energia'!D4853,0)+IF(LCOH!$C$28=Menu!$A$3,'Approvvigionamento energia'!E4853,0)+IF(LCOH!$C$28=Menu!$A$4,'Approvvigionamento energia'!F4853,0)+IF(LCOH!$C$28=Menu!$A$5,'Approvvigionamento energia'!G4853,0)+IF(LCOH!$C$28=Menu!$A$6,'Approvvigionamento energia'!H4853,0)</f>
        <v>219.67400377839229</v>
      </c>
      <c r="J4853">
        <f>'Approvvigionamento energia'!A4853+'Approvvigionamento energia'!B4853+'Approvvigionamento energia'!I4853</f>
        <v>294.97400377839233</v>
      </c>
      <c r="K4853">
        <f>IF(MIN(LCOH!$C$18,J4853)&gt;=$P$48*LCOH!$C$18, MIN(LCOH!$C$18,J4853),0)</f>
        <v>0</v>
      </c>
      <c r="L4853">
        <f t="shared" si="151"/>
        <v>294.97400377839233</v>
      </c>
      <c r="M4853">
        <f>K4853/LCOH!$C$18</f>
        <v>0</v>
      </c>
      <c r="N4853">
        <f>K4853/LCOH!$C$34</f>
        <v>0</v>
      </c>
    </row>
    <row r="4854" spans="1:14" x14ac:dyDescent="0.35">
      <c r="A4854">
        <f>'Profilo fotovoltaico'!B4856*LCOH!$C$20</f>
        <v>38</v>
      </c>
      <c r="B4854">
        <f>'Profilo eolico'!B4856*LCOH!$C$21</f>
        <v>63.2</v>
      </c>
      <c r="C4854">
        <f>$P$35*'Profilo fotovoltaico'!B4856</f>
        <v>279.47526312963845</v>
      </c>
      <c r="D4854">
        <f>$Q$37*'Profilo eolico'!B4856</f>
        <v>368.74892533318439</v>
      </c>
      <c r="E4854">
        <f>$P$39*'Profilo fotovoltaico'!B4856+'Approvvigionamento energia'!$Q$39*'Profilo eolico'!B4856</f>
        <v>346.43050978229792</v>
      </c>
      <c r="F4854">
        <f>$P$41*'Profilo fotovoltaico'!B4856+'Approvvigionamento energia'!$Q$41*'Profilo eolico'!B4856</f>
        <v>324.11209423141145</v>
      </c>
      <c r="G4854">
        <f>$P$43*'Profilo fotovoltaico'!B4856+'Approvvigionamento energia'!$Q$43*'Profilo eolico'!B4856</f>
        <v>301.79367868052498</v>
      </c>
      <c r="H4854">
        <f t="shared" si="150"/>
        <v>1138.4335154826958</v>
      </c>
      <c r="I4854">
        <f>IF(LCOH!$C$28=Menu!$A$1,'Approvvigionamento energia'!C4854,0)+IF(LCOH!$C$28=Menu!$A$2,'Approvvigionamento energia'!D4854,0)+IF(LCOH!$C$28=Menu!$A$3,'Approvvigionamento energia'!E4854,0)+IF(LCOH!$C$28=Menu!$A$4,'Approvvigionamento energia'!F4854,0)+IF(LCOH!$C$28=Menu!$A$5,'Approvvigionamento energia'!G4854,0)+IF(LCOH!$C$28=Menu!$A$6,'Approvvigionamento energia'!H4854,0)</f>
        <v>324.11209423141145</v>
      </c>
      <c r="J4854">
        <f>'Approvvigionamento energia'!A4854+'Approvvigionamento energia'!B4854+'Approvvigionamento energia'!I4854</f>
        <v>425.31209423141144</v>
      </c>
      <c r="K4854">
        <f>IF(MIN(LCOH!$C$18,J4854)&gt;=$P$48*LCOH!$C$18, MIN(LCOH!$C$18,J4854),0)</f>
        <v>425.31209423141144</v>
      </c>
      <c r="L4854">
        <f t="shared" si="151"/>
        <v>0</v>
      </c>
      <c r="M4854">
        <f>K4854/LCOH!$C$18</f>
        <v>0.28354139615427432</v>
      </c>
      <c r="N4854">
        <f>K4854/LCOH!$C$34</f>
        <v>8.1948380391408762</v>
      </c>
    </row>
    <row r="4855" spans="1:14" x14ac:dyDescent="0.35">
      <c r="A4855">
        <f>'Profilo fotovoltaico'!B4857*LCOH!$C$20</f>
        <v>135</v>
      </c>
      <c r="B4855">
        <f>'Profilo eolico'!B4857*LCOH!$C$21</f>
        <v>42.3</v>
      </c>
      <c r="C4855">
        <f>$P$35*'Profilo fotovoltaico'!B4857</f>
        <v>992.87264532897882</v>
      </c>
      <c r="D4855">
        <f>$Q$37*'Profilo eolico'!B4857</f>
        <v>246.80505603787498</v>
      </c>
      <c r="E4855">
        <f>$P$39*'Profilo fotovoltaico'!B4857+'Approvvigionamento energia'!$Q$39*'Profilo eolico'!B4857</f>
        <v>433.32195336065092</v>
      </c>
      <c r="F4855">
        <f>$P$41*'Profilo fotovoltaico'!B4857+'Approvvigionamento energia'!$Q$41*'Profilo eolico'!B4857</f>
        <v>619.83885068342693</v>
      </c>
      <c r="G4855">
        <f>$P$43*'Profilo fotovoltaico'!B4857+'Approvvigionamento energia'!$Q$43*'Profilo eolico'!B4857</f>
        <v>806.35574800620293</v>
      </c>
      <c r="H4855">
        <f t="shared" si="150"/>
        <v>1138.4335154826958</v>
      </c>
      <c r="I4855">
        <f>IF(LCOH!$C$28=Menu!$A$1,'Approvvigionamento energia'!C4855,0)+IF(LCOH!$C$28=Menu!$A$2,'Approvvigionamento energia'!D4855,0)+IF(LCOH!$C$28=Menu!$A$3,'Approvvigionamento energia'!E4855,0)+IF(LCOH!$C$28=Menu!$A$4,'Approvvigionamento energia'!F4855,0)+IF(LCOH!$C$28=Menu!$A$5,'Approvvigionamento energia'!G4855,0)+IF(LCOH!$C$28=Menu!$A$6,'Approvvigionamento energia'!H4855,0)</f>
        <v>619.83885068342693</v>
      </c>
      <c r="J4855">
        <f>'Approvvigionamento energia'!A4855+'Approvvigionamento energia'!B4855+'Approvvigionamento energia'!I4855</f>
        <v>797.13885068342688</v>
      </c>
      <c r="K4855">
        <f>IF(MIN(LCOH!$C$18,J4855)&gt;=$P$48*LCOH!$C$18, MIN(LCOH!$C$18,J4855),0)</f>
        <v>797.13885068342688</v>
      </c>
      <c r="L4855">
        <f t="shared" si="151"/>
        <v>0</v>
      </c>
      <c r="M4855">
        <f>K4855/LCOH!$C$18</f>
        <v>0.53142590045561788</v>
      </c>
      <c r="N4855">
        <f>K4855/LCOH!$C$34</f>
        <v>15.359130070971617</v>
      </c>
    </row>
    <row r="4856" spans="1:14" x14ac:dyDescent="0.35">
      <c r="A4856">
        <f>'Profilo fotovoltaico'!B4858*LCOH!$C$20</f>
        <v>262</v>
      </c>
      <c r="B4856">
        <f>'Profilo eolico'!B4858*LCOH!$C$21</f>
        <v>33.9</v>
      </c>
      <c r="C4856">
        <f>$P$35*'Profilo fotovoltaico'!B4858</f>
        <v>1926.9083931569812</v>
      </c>
      <c r="D4856">
        <f>$Q$37*'Profilo eolico'!B4858</f>
        <v>197.79412292397072</v>
      </c>
      <c r="E4856">
        <f>$P$39*'Profilo fotovoltaico'!B4858+'Approvvigionamento energia'!$Q$39*'Profilo eolico'!B4858</f>
        <v>630.07269048222338</v>
      </c>
      <c r="F4856">
        <f>$P$41*'Profilo fotovoltaico'!B4858+'Approvvigionamento energia'!$Q$41*'Profilo eolico'!B4858</f>
        <v>1062.3512580404761</v>
      </c>
      <c r="G4856">
        <f>$P$43*'Profilo fotovoltaico'!B4858+'Approvvigionamento energia'!$Q$43*'Profilo eolico'!B4858</f>
        <v>1494.6298255987285</v>
      </c>
      <c r="H4856">
        <f t="shared" si="150"/>
        <v>1138.4335154826958</v>
      </c>
      <c r="I4856">
        <f>IF(LCOH!$C$28=Menu!$A$1,'Approvvigionamento energia'!C4856,0)+IF(LCOH!$C$28=Menu!$A$2,'Approvvigionamento energia'!D4856,0)+IF(LCOH!$C$28=Menu!$A$3,'Approvvigionamento energia'!E4856,0)+IF(LCOH!$C$28=Menu!$A$4,'Approvvigionamento energia'!F4856,0)+IF(LCOH!$C$28=Menu!$A$5,'Approvvigionamento energia'!G4856,0)+IF(LCOH!$C$28=Menu!$A$6,'Approvvigionamento energia'!H4856,0)</f>
        <v>1062.3512580404761</v>
      </c>
      <c r="J4856">
        <f>'Approvvigionamento energia'!A4856+'Approvvigionamento energia'!B4856+'Approvvigionamento energia'!I4856</f>
        <v>1358.2512580404759</v>
      </c>
      <c r="K4856">
        <f>IF(MIN(LCOH!$C$18,J4856)&gt;=$P$48*LCOH!$C$18, MIN(LCOH!$C$18,J4856),0)</f>
        <v>1358.2512580404759</v>
      </c>
      <c r="L4856">
        <f t="shared" si="151"/>
        <v>0</v>
      </c>
      <c r="M4856">
        <f>K4856/LCOH!$C$18</f>
        <v>0.90550083869365061</v>
      </c>
      <c r="N4856">
        <f>K4856/LCOH!$C$34</f>
        <v>26.170544470914759</v>
      </c>
    </row>
    <row r="4857" spans="1:14" x14ac:dyDescent="0.35">
      <c r="A4857">
        <f>'Profilo fotovoltaico'!B4859*LCOH!$C$20</f>
        <v>388</v>
      </c>
      <c r="B4857">
        <f>'Profilo eolico'!B4859*LCOH!$C$21</f>
        <v>35.9</v>
      </c>
      <c r="C4857">
        <f>$P$35*'Profilo fotovoltaico'!B4859</f>
        <v>2853.5895287973613</v>
      </c>
      <c r="D4857">
        <f>$Q$37*'Profilo eolico'!B4859</f>
        <v>209.46339271299556</v>
      </c>
      <c r="E4857">
        <f>$P$39*'Profilo fotovoltaico'!B4859+'Approvvigionamento energia'!$Q$39*'Profilo eolico'!B4859</f>
        <v>870.49492673408702</v>
      </c>
      <c r="F4857">
        <f>$P$41*'Profilo fotovoltaico'!B4859+'Approvvigionamento energia'!$Q$41*'Profilo eolico'!B4859</f>
        <v>1531.5264607551785</v>
      </c>
      <c r="G4857">
        <f>$P$43*'Profilo fotovoltaico'!B4859+'Approvvigionamento energia'!$Q$43*'Profilo eolico'!B4859</f>
        <v>2192.5579947762703</v>
      </c>
      <c r="H4857">
        <f t="shared" si="150"/>
        <v>1138.4335154826958</v>
      </c>
      <c r="I4857">
        <f>IF(LCOH!$C$28=Menu!$A$1,'Approvvigionamento energia'!C4857,0)+IF(LCOH!$C$28=Menu!$A$2,'Approvvigionamento energia'!D4857,0)+IF(LCOH!$C$28=Menu!$A$3,'Approvvigionamento energia'!E4857,0)+IF(LCOH!$C$28=Menu!$A$4,'Approvvigionamento energia'!F4857,0)+IF(LCOH!$C$28=Menu!$A$5,'Approvvigionamento energia'!G4857,0)+IF(LCOH!$C$28=Menu!$A$6,'Approvvigionamento energia'!H4857,0)</f>
        <v>1531.5264607551785</v>
      </c>
      <c r="J4857">
        <f>'Approvvigionamento energia'!A4857+'Approvvigionamento energia'!B4857+'Approvvigionamento energia'!I4857</f>
        <v>1955.4264607551786</v>
      </c>
      <c r="K4857">
        <f>IF(MIN(LCOH!$C$18,J4857)&gt;=$P$48*LCOH!$C$18, MIN(LCOH!$C$18,J4857),0)</f>
        <v>1500</v>
      </c>
      <c r="L4857">
        <f t="shared" si="151"/>
        <v>455.4264607551786</v>
      </c>
      <c r="M4857">
        <f>K4857/LCOH!$C$18</f>
        <v>1</v>
      </c>
      <c r="N4857">
        <f>K4857/LCOH!$C$34</f>
        <v>28.901734104046245</v>
      </c>
    </row>
    <row r="4858" spans="1:14" x14ac:dyDescent="0.35">
      <c r="A4858">
        <f>'Profilo fotovoltaico'!B4860*LCOH!$C$20</f>
        <v>487</v>
      </c>
      <c r="B4858">
        <f>'Profilo eolico'!B4860*LCOH!$C$21</f>
        <v>37.400000000000006</v>
      </c>
      <c r="C4858">
        <f>$P$35*'Profilo fotovoltaico'!B4860</f>
        <v>3581.6961353719457</v>
      </c>
      <c r="D4858">
        <f>$Q$37*'Profilo eolico'!B4860</f>
        <v>218.21534505476419</v>
      </c>
      <c r="E4858">
        <f>$P$39*'Profilo fotovoltaico'!B4860+'Approvvigionamento energia'!$Q$39*'Profilo eolico'!B4860</f>
        <v>1059.0855426340595</v>
      </c>
      <c r="F4858">
        <f>$P$41*'Profilo fotovoltaico'!B4860+'Approvvigionamento energia'!$Q$41*'Profilo eolico'!B4860</f>
        <v>1899.9557402133551</v>
      </c>
      <c r="G4858">
        <f>$P$43*'Profilo fotovoltaico'!B4860+'Approvvigionamento energia'!$Q$43*'Profilo eolico'!B4860</f>
        <v>2740.8259377926506</v>
      </c>
      <c r="H4858">
        <f t="shared" si="150"/>
        <v>1138.4335154826958</v>
      </c>
      <c r="I4858">
        <f>IF(LCOH!$C$28=Menu!$A$1,'Approvvigionamento energia'!C4858,0)+IF(LCOH!$C$28=Menu!$A$2,'Approvvigionamento energia'!D4858,0)+IF(LCOH!$C$28=Menu!$A$3,'Approvvigionamento energia'!E4858,0)+IF(LCOH!$C$28=Menu!$A$4,'Approvvigionamento energia'!F4858,0)+IF(LCOH!$C$28=Menu!$A$5,'Approvvigionamento energia'!G4858,0)+IF(LCOH!$C$28=Menu!$A$6,'Approvvigionamento energia'!H4858,0)</f>
        <v>1899.9557402133551</v>
      </c>
      <c r="J4858">
        <f>'Approvvigionamento energia'!A4858+'Approvvigionamento energia'!B4858+'Approvvigionamento energia'!I4858</f>
        <v>2424.3557402133551</v>
      </c>
      <c r="K4858">
        <f>IF(MIN(LCOH!$C$18,J4858)&gt;=$P$48*LCOH!$C$18, MIN(LCOH!$C$18,J4858),0)</f>
        <v>1500</v>
      </c>
      <c r="L4858">
        <f t="shared" si="151"/>
        <v>924.35574021335515</v>
      </c>
      <c r="M4858">
        <f>K4858/LCOH!$C$18</f>
        <v>1</v>
      </c>
      <c r="N4858">
        <f>K4858/LCOH!$C$34</f>
        <v>28.901734104046245</v>
      </c>
    </row>
    <row r="4859" spans="1:14" x14ac:dyDescent="0.35">
      <c r="A4859">
        <f>'Profilo fotovoltaico'!B4861*LCOH!$C$20</f>
        <v>559</v>
      </c>
      <c r="B4859">
        <f>'Profilo eolico'!B4861*LCOH!$C$21</f>
        <v>37.6</v>
      </c>
      <c r="C4859">
        <f>$P$35*'Profilo fotovoltaico'!B4861</f>
        <v>4111.2282128807346</v>
      </c>
      <c r="D4859">
        <f>$Q$37*'Profilo eolico'!B4861</f>
        <v>219.38227203366665</v>
      </c>
      <c r="E4859">
        <f>$P$39*'Profilo fotovoltaico'!B4861+'Approvvigionamento energia'!$Q$39*'Profilo eolico'!B4861</f>
        <v>1192.3437572454336</v>
      </c>
      <c r="F4859">
        <f>$P$41*'Profilo fotovoltaico'!B4861+'Approvvigionamento energia'!$Q$41*'Profilo eolico'!B4861</f>
        <v>2165.3052424572006</v>
      </c>
      <c r="G4859">
        <f>$P$43*'Profilo fotovoltaico'!B4861+'Approvvigionamento energia'!$Q$43*'Profilo eolico'!B4861</f>
        <v>3138.2667276689676</v>
      </c>
      <c r="H4859">
        <f t="shared" si="150"/>
        <v>1138.4335154826958</v>
      </c>
      <c r="I4859">
        <f>IF(LCOH!$C$28=Menu!$A$1,'Approvvigionamento energia'!C4859,0)+IF(LCOH!$C$28=Menu!$A$2,'Approvvigionamento energia'!D4859,0)+IF(LCOH!$C$28=Menu!$A$3,'Approvvigionamento energia'!E4859,0)+IF(LCOH!$C$28=Menu!$A$4,'Approvvigionamento energia'!F4859,0)+IF(LCOH!$C$28=Menu!$A$5,'Approvvigionamento energia'!G4859,0)+IF(LCOH!$C$28=Menu!$A$6,'Approvvigionamento energia'!H4859,0)</f>
        <v>2165.3052424572006</v>
      </c>
      <c r="J4859">
        <f>'Approvvigionamento energia'!A4859+'Approvvigionamento energia'!B4859+'Approvvigionamento energia'!I4859</f>
        <v>2761.9052424572005</v>
      </c>
      <c r="K4859">
        <f>IF(MIN(LCOH!$C$18,J4859)&gt;=$P$48*LCOH!$C$18, MIN(LCOH!$C$18,J4859),0)</f>
        <v>1500</v>
      </c>
      <c r="L4859">
        <f t="shared" si="151"/>
        <v>1261.9052424572005</v>
      </c>
      <c r="M4859">
        <f>K4859/LCOH!$C$18</f>
        <v>1</v>
      </c>
      <c r="N4859">
        <f>K4859/LCOH!$C$34</f>
        <v>28.901734104046245</v>
      </c>
    </row>
    <row r="4860" spans="1:14" x14ac:dyDescent="0.35">
      <c r="A4860">
        <f>'Profilo fotovoltaico'!B4862*LCOH!$C$20</f>
        <v>597</v>
      </c>
      <c r="B4860">
        <f>'Profilo eolico'!B4862*LCOH!$C$21</f>
        <v>42.5</v>
      </c>
      <c r="C4860">
        <f>$P$35*'Profilo fotovoltaico'!B4862</f>
        <v>4390.7034760103725</v>
      </c>
      <c r="D4860">
        <f>$Q$37*'Profilo eolico'!B4862</f>
        <v>247.97198301677747</v>
      </c>
      <c r="E4860">
        <f>$P$39*'Profilo fotovoltaico'!B4862+'Approvvigionamento energia'!$Q$39*'Profilo eolico'!B4862</f>
        <v>1283.6548562651762</v>
      </c>
      <c r="F4860">
        <f>$P$41*'Profilo fotovoltaico'!B4862+'Approvvigionamento energia'!$Q$41*'Profilo eolico'!B4862</f>
        <v>2319.3377295135751</v>
      </c>
      <c r="G4860">
        <f>$P$43*'Profilo fotovoltaico'!B4862+'Approvvigionamento energia'!$Q$43*'Profilo eolico'!B4862</f>
        <v>3355.0206027619743</v>
      </c>
      <c r="H4860">
        <f t="shared" si="150"/>
        <v>1138.4335154826958</v>
      </c>
      <c r="I4860">
        <f>IF(LCOH!$C$28=Menu!$A$1,'Approvvigionamento energia'!C4860,0)+IF(LCOH!$C$28=Menu!$A$2,'Approvvigionamento energia'!D4860,0)+IF(LCOH!$C$28=Menu!$A$3,'Approvvigionamento energia'!E4860,0)+IF(LCOH!$C$28=Menu!$A$4,'Approvvigionamento energia'!F4860,0)+IF(LCOH!$C$28=Menu!$A$5,'Approvvigionamento energia'!G4860,0)+IF(LCOH!$C$28=Menu!$A$6,'Approvvigionamento energia'!H4860,0)</f>
        <v>2319.3377295135751</v>
      </c>
      <c r="J4860">
        <f>'Approvvigionamento energia'!A4860+'Approvvigionamento energia'!B4860+'Approvvigionamento energia'!I4860</f>
        <v>2958.8377295135751</v>
      </c>
      <c r="K4860">
        <f>IF(MIN(LCOH!$C$18,J4860)&gt;=$P$48*LCOH!$C$18, MIN(LCOH!$C$18,J4860),0)</f>
        <v>1500</v>
      </c>
      <c r="L4860">
        <f t="shared" si="151"/>
        <v>1458.8377295135751</v>
      </c>
      <c r="M4860">
        <f>K4860/LCOH!$C$18</f>
        <v>1</v>
      </c>
      <c r="N4860">
        <f>K4860/LCOH!$C$34</f>
        <v>28.901734104046245</v>
      </c>
    </row>
    <row r="4861" spans="1:14" x14ac:dyDescent="0.35">
      <c r="A4861">
        <f>'Profilo fotovoltaico'!B4863*LCOH!$C$20</f>
        <v>599</v>
      </c>
      <c r="B4861">
        <f>'Profilo eolico'!B4863*LCOH!$C$21</f>
        <v>51.9</v>
      </c>
      <c r="C4861">
        <f>$P$35*'Profilo fotovoltaico'!B4863</f>
        <v>4405.4127003856165</v>
      </c>
      <c r="D4861">
        <f>$Q$37*'Profilo eolico'!B4863</f>
        <v>302.81755102519412</v>
      </c>
      <c r="E4861">
        <f>$P$39*'Profilo fotovoltaico'!B4863+'Approvvigionamento energia'!$Q$39*'Profilo eolico'!B4863</f>
        <v>1328.4663383652996</v>
      </c>
      <c r="F4861">
        <f>$P$41*'Profilo fotovoltaico'!B4863+'Approvvigionamento energia'!$Q$41*'Profilo eolico'!B4863</f>
        <v>2354.1151257054053</v>
      </c>
      <c r="G4861">
        <f>$P$43*'Profilo fotovoltaico'!B4863+'Approvvigionamento energia'!$Q$43*'Profilo eolico'!B4863</f>
        <v>3379.7639130455113</v>
      </c>
      <c r="H4861">
        <f t="shared" si="150"/>
        <v>1138.4335154826958</v>
      </c>
      <c r="I4861">
        <f>IF(LCOH!$C$28=Menu!$A$1,'Approvvigionamento energia'!C4861,0)+IF(LCOH!$C$28=Menu!$A$2,'Approvvigionamento energia'!D4861,0)+IF(LCOH!$C$28=Menu!$A$3,'Approvvigionamento energia'!E4861,0)+IF(LCOH!$C$28=Menu!$A$4,'Approvvigionamento energia'!F4861,0)+IF(LCOH!$C$28=Menu!$A$5,'Approvvigionamento energia'!G4861,0)+IF(LCOH!$C$28=Menu!$A$6,'Approvvigionamento energia'!H4861,0)</f>
        <v>2354.1151257054053</v>
      </c>
      <c r="J4861">
        <f>'Approvvigionamento energia'!A4861+'Approvvigionamento energia'!B4861+'Approvvigionamento energia'!I4861</f>
        <v>3005.0151257054054</v>
      </c>
      <c r="K4861">
        <f>IF(MIN(LCOH!$C$18,J4861)&gt;=$P$48*LCOH!$C$18, MIN(LCOH!$C$18,J4861),0)</f>
        <v>1500</v>
      </c>
      <c r="L4861">
        <f t="shared" si="151"/>
        <v>1505.0151257054054</v>
      </c>
      <c r="M4861">
        <f>K4861/LCOH!$C$18</f>
        <v>1</v>
      </c>
      <c r="N4861">
        <f>K4861/LCOH!$C$34</f>
        <v>28.901734104046245</v>
      </c>
    </row>
    <row r="4862" spans="1:14" x14ac:dyDescent="0.35">
      <c r="A4862">
        <f>'Profilo fotovoltaico'!B4864*LCOH!$C$20</f>
        <v>573</v>
      </c>
      <c r="B4862">
        <f>'Profilo eolico'!B4864*LCOH!$C$21</f>
        <v>61.9</v>
      </c>
      <c r="C4862">
        <f>$P$35*'Profilo fotovoltaico'!B4864</f>
        <v>4214.192783507443</v>
      </c>
      <c r="D4862">
        <f>$Q$37*'Profilo eolico'!B4864</f>
        <v>361.1638999703182</v>
      </c>
      <c r="E4862">
        <f>$P$39*'Profilo fotovoltaico'!B4864+'Approvvigionamento energia'!$Q$39*'Profilo eolico'!B4864</f>
        <v>1324.4211208545994</v>
      </c>
      <c r="F4862">
        <f>$P$41*'Profilo fotovoltaico'!B4864+'Approvvigionamento energia'!$Q$41*'Profilo eolico'!B4864</f>
        <v>2287.6783417388806</v>
      </c>
      <c r="G4862">
        <f>$P$43*'Profilo fotovoltaico'!B4864+'Approvvigionamento energia'!$Q$43*'Profilo eolico'!B4864</f>
        <v>3250.9355626231618</v>
      </c>
      <c r="H4862">
        <f t="shared" si="150"/>
        <v>1138.4335154826958</v>
      </c>
      <c r="I4862">
        <f>IF(LCOH!$C$28=Menu!$A$1,'Approvvigionamento energia'!C4862,0)+IF(LCOH!$C$28=Menu!$A$2,'Approvvigionamento energia'!D4862,0)+IF(LCOH!$C$28=Menu!$A$3,'Approvvigionamento energia'!E4862,0)+IF(LCOH!$C$28=Menu!$A$4,'Approvvigionamento energia'!F4862,0)+IF(LCOH!$C$28=Menu!$A$5,'Approvvigionamento energia'!G4862,0)+IF(LCOH!$C$28=Menu!$A$6,'Approvvigionamento energia'!H4862,0)</f>
        <v>2287.6783417388806</v>
      </c>
      <c r="J4862">
        <f>'Approvvigionamento energia'!A4862+'Approvvigionamento energia'!B4862+'Approvvigionamento energia'!I4862</f>
        <v>2922.5783417388807</v>
      </c>
      <c r="K4862">
        <f>IF(MIN(LCOH!$C$18,J4862)&gt;=$P$48*LCOH!$C$18, MIN(LCOH!$C$18,J4862),0)</f>
        <v>1500</v>
      </c>
      <c r="L4862">
        <f t="shared" si="151"/>
        <v>1422.5783417388807</v>
      </c>
      <c r="M4862">
        <f>K4862/LCOH!$C$18</f>
        <v>1</v>
      </c>
      <c r="N4862">
        <f>K4862/LCOH!$C$34</f>
        <v>28.901734104046245</v>
      </c>
    </row>
    <row r="4863" spans="1:14" x14ac:dyDescent="0.35">
      <c r="A4863">
        <f>'Profilo fotovoltaico'!B4865*LCOH!$C$20</f>
        <v>511</v>
      </c>
      <c r="B4863">
        <f>'Profilo eolico'!B4865*LCOH!$C$21</f>
        <v>71.599999999999994</v>
      </c>
      <c r="C4863">
        <f>$P$35*'Profilo fotovoltaico'!B4865</f>
        <v>3758.2068278748752</v>
      </c>
      <c r="D4863">
        <f>$Q$37*'Profilo eolico'!B4865</f>
        <v>417.75985844708862</v>
      </c>
      <c r="E4863">
        <f>$P$39*'Profilo fotovoltaico'!B4865+'Approvvigionamento energia'!$Q$39*'Profilo eolico'!B4865</f>
        <v>1252.8716008040353</v>
      </c>
      <c r="F4863">
        <f>$P$41*'Profilo fotovoltaico'!B4865+'Approvvigionamento energia'!$Q$41*'Profilo eolico'!B4865</f>
        <v>2087.9833431609818</v>
      </c>
      <c r="G4863">
        <f>$P$43*'Profilo fotovoltaico'!B4865+'Approvvigionamento energia'!$Q$43*'Profilo eolico'!B4865</f>
        <v>2923.095085517929</v>
      </c>
      <c r="H4863">
        <f t="shared" si="150"/>
        <v>1138.4335154826958</v>
      </c>
      <c r="I4863">
        <f>IF(LCOH!$C$28=Menu!$A$1,'Approvvigionamento energia'!C4863,0)+IF(LCOH!$C$28=Menu!$A$2,'Approvvigionamento energia'!D4863,0)+IF(LCOH!$C$28=Menu!$A$3,'Approvvigionamento energia'!E4863,0)+IF(LCOH!$C$28=Menu!$A$4,'Approvvigionamento energia'!F4863,0)+IF(LCOH!$C$28=Menu!$A$5,'Approvvigionamento energia'!G4863,0)+IF(LCOH!$C$28=Menu!$A$6,'Approvvigionamento energia'!H4863,0)</f>
        <v>2087.9833431609818</v>
      </c>
      <c r="J4863">
        <f>'Approvvigionamento energia'!A4863+'Approvvigionamento energia'!B4863+'Approvvigionamento energia'!I4863</f>
        <v>2670.5833431609817</v>
      </c>
      <c r="K4863">
        <f>IF(MIN(LCOH!$C$18,J4863)&gt;=$P$48*LCOH!$C$18, MIN(LCOH!$C$18,J4863),0)</f>
        <v>1500</v>
      </c>
      <c r="L4863">
        <f t="shared" si="151"/>
        <v>1170.5833431609817</v>
      </c>
      <c r="M4863">
        <f>K4863/LCOH!$C$18</f>
        <v>1</v>
      </c>
      <c r="N4863">
        <f>K4863/LCOH!$C$34</f>
        <v>28.901734104046245</v>
      </c>
    </row>
    <row r="4864" spans="1:14" x14ac:dyDescent="0.35">
      <c r="A4864">
        <f>'Profilo fotovoltaico'!B4866*LCOH!$C$20</f>
        <v>423</v>
      </c>
      <c r="B4864">
        <f>'Profilo eolico'!B4866*LCOH!$C$21</f>
        <v>76.399999999999991</v>
      </c>
      <c r="C4864">
        <f>$P$35*'Profilo fotovoltaico'!B4866</f>
        <v>3111.0009553641335</v>
      </c>
      <c r="D4864">
        <f>$Q$37*'Profilo eolico'!B4866</f>
        <v>445.76610594074816</v>
      </c>
      <c r="E4864">
        <f>$P$39*'Profilo fotovoltaico'!B4866+'Approvvigionamento energia'!$Q$39*'Profilo eolico'!B4866</f>
        <v>1112.0748182965945</v>
      </c>
      <c r="F4864">
        <f>$P$41*'Profilo fotovoltaico'!B4866+'Approvvigionamento energia'!$Q$41*'Profilo eolico'!B4866</f>
        <v>1778.3835306524409</v>
      </c>
      <c r="G4864">
        <f>$P$43*'Profilo fotovoltaico'!B4866+'Approvvigionamento energia'!$Q$43*'Profilo eolico'!B4866</f>
        <v>2444.6922430082868</v>
      </c>
      <c r="H4864">
        <f t="shared" si="150"/>
        <v>1138.4335154826958</v>
      </c>
      <c r="I4864">
        <f>IF(LCOH!$C$28=Menu!$A$1,'Approvvigionamento energia'!C4864,0)+IF(LCOH!$C$28=Menu!$A$2,'Approvvigionamento energia'!D4864,0)+IF(LCOH!$C$28=Menu!$A$3,'Approvvigionamento energia'!E4864,0)+IF(LCOH!$C$28=Menu!$A$4,'Approvvigionamento energia'!F4864,0)+IF(LCOH!$C$28=Menu!$A$5,'Approvvigionamento energia'!G4864,0)+IF(LCOH!$C$28=Menu!$A$6,'Approvvigionamento energia'!H4864,0)</f>
        <v>1778.3835306524409</v>
      </c>
      <c r="J4864">
        <f>'Approvvigionamento energia'!A4864+'Approvvigionamento energia'!B4864+'Approvvigionamento energia'!I4864</f>
        <v>2277.7835306524407</v>
      </c>
      <c r="K4864">
        <f>IF(MIN(LCOH!$C$18,J4864)&gt;=$P$48*LCOH!$C$18, MIN(LCOH!$C$18,J4864),0)</f>
        <v>1500</v>
      </c>
      <c r="L4864">
        <f t="shared" si="151"/>
        <v>777.78353065244073</v>
      </c>
      <c r="M4864">
        <f>K4864/LCOH!$C$18</f>
        <v>1</v>
      </c>
      <c r="N4864">
        <f>K4864/LCOH!$C$34</f>
        <v>28.901734104046245</v>
      </c>
    </row>
    <row r="4865" spans="1:14" x14ac:dyDescent="0.35">
      <c r="A4865">
        <f>'Profilo fotovoltaico'!B4867*LCOH!$C$20</f>
        <v>309</v>
      </c>
      <c r="B4865">
        <f>'Profilo eolico'!B4867*LCOH!$C$21</f>
        <v>74.300000000000011</v>
      </c>
      <c r="C4865">
        <f>$P$35*'Profilo fotovoltaico'!B4867</f>
        <v>2272.5751659752182</v>
      </c>
      <c r="D4865">
        <f>$Q$37*'Profilo eolico'!B4867</f>
        <v>433.51337266227216</v>
      </c>
      <c r="E4865">
        <f>$P$39*'Profilo fotovoltaico'!B4867+'Approvvigionamento energia'!$Q$39*'Profilo eolico'!B4867</f>
        <v>893.27882099050862</v>
      </c>
      <c r="F4865">
        <f>$P$41*'Profilo fotovoltaico'!B4867+'Approvvigionamento energia'!$Q$41*'Profilo eolico'!B4867</f>
        <v>1353.0442693187451</v>
      </c>
      <c r="G4865">
        <f>$P$43*'Profilo fotovoltaico'!B4867+'Approvvigionamento energia'!$Q$43*'Profilo eolico'!B4867</f>
        <v>1812.8097176469817</v>
      </c>
      <c r="H4865">
        <f t="shared" si="150"/>
        <v>1138.4335154826958</v>
      </c>
      <c r="I4865">
        <f>IF(LCOH!$C$28=Menu!$A$1,'Approvvigionamento energia'!C4865,0)+IF(LCOH!$C$28=Menu!$A$2,'Approvvigionamento energia'!D4865,0)+IF(LCOH!$C$28=Menu!$A$3,'Approvvigionamento energia'!E4865,0)+IF(LCOH!$C$28=Menu!$A$4,'Approvvigionamento energia'!F4865,0)+IF(LCOH!$C$28=Menu!$A$5,'Approvvigionamento energia'!G4865,0)+IF(LCOH!$C$28=Menu!$A$6,'Approvvigionamento energia'!H4865,0)</f>
        <v>1353.0442693187451</v>
      </c>
      <c r="J4865">
        <f>'Approvvigionamento energia'!A4865+'Approvvigionamento energia'!B4865+'Approvvigionamento energia'!I4865</f>
        <v>1736.3442693187451</v>
      </c>
      <c r="K4865">
        <f>IF(MIN(LCOH!$C$18,J4865)&gt;=$P$48*LCOH!$C$18, MIN(LCOH!$C$18,J4865),0)</f>
        <v>1500</v>
      </c>
      <c r="L4865">
        <f t="shared" si="151"/>
        <v>236.34426931874509</v>
      </c>
      <c r="M4865">
        <f>K4865/LCOH!$C$18</f>
        <v>1</v>
      </c>
      <c r="N4865">
        <f>K4865/LCOH!$C$34</f>
        <v>28.901734104046245</v>
      </c>
    </row>
    <row r="4866" spans="1:14" x14ac:dyDescent="0.35">
      <c r="A4866">
        <f>'Profilo fotovoltaico'!B4868*LCOH!$C$20</f>
        <v>183</v>
      </c>
      <c r="B4866">
        <f>'Profilo eolico'!B4868*LCOH!$C$21</f>
        <v>66.8</v>
      </c>
      <c r="C4866">
        <f>$P$35*'Profilo fotovoltaico'!B4868</f>
        <v>1345.8940303348379</v>
      </c>
      <c r="D4866">
        <f>$Q$37*'Profilo eolico'!B4868</f>
        <v>389.75361095342902</v>
      </c>
      <c r="E4866">
        <f>$P$39*'Profilo fotovoltaico'!B4868+'Approvvigionamento energia'!$Q$39*'Profilo eolico'!B4868</f>
        <v>628.78871579878125</v>
      </c>
      <c r="F4866">
        <f>$P$41*'Profilo fotovoltaico'!B4868+'Approvvigionamento energia'!$Q$41*'Profilo eolico'!B4868</f>
        <v>867.82382064413343</v>
      </c>
      <c r="G4866">
        <f>$P$43*'Profilo fotovoltaico'!B4868+'Approvvigionamento energia'!$Q$43*'Profilo eolico'!B4868</f>
        <v>1106.8589254894857</v>
      </c>
      <c r="H4866">
        <f t="shared" ref="H4866:H4929" si="152">$P$45</f>
        <v>1138.4335154826958</v>
      </c>
      <c r="I4866">
        <f>IF(LCOH!$C$28=Menu!$A$1,'Approvvigionamento energia'!C4866,0)+IF(LCOH!$C$28=Menu!$A$2,'Approvvigionamento energia'!D4866,0)+IF(LCOH!$C$28=Menu!$A$3,'Approvvigionamento energia'!E4866,0)+IF(LCOH!$C$28=Menu!$A$4,'Approvvigionamento energia'!F4866,0)+IF(LCOH!$C$28=Menu!$A$5,'Approvvigionamento energia'!G4866,0)+IF(LCOH!$C$28=Menu!$A$6,'Approvvigionamento energia'!H4866,0)</f>
        <v>867.82382064413343</v>
      </c>
      <c r="J4866">
        <f>'Approvvigionamento energia'!A4866+'Approvvigionamento energia'!B4866+'Approvvigionamento energia'!I4866</f>
        <v>1117.6238206441335</v>
      </c>
      <c r="K4866">
        <f>IF(MIN(LCOH!$C$18,J4866)&gt;=$P$48*LCOH!$C$18, MIN(LCOH!$C$18,J4866),0)</f>
        <v>1117.6238206441335</v>
      </c>
      <c r="L4866">
        <f t="shared" si="151"/>
        <v>0</v>
      </c>
      <c r="M4866">
        <f>K4866/LCOH!$C$18</f>
        <v>0.74508254709608901</v>
      </c>
      <c r="N4866">
        <f>K4866/LCOH!$C$34</f>
        <v>21.534177661736678</v>
      </c>
    </row>
    <row r="4867" spans="1:14" x14ac:dyDescent="0.35">
      <c r="A4867">
        <f>'Profilo fotovoltaico'!B4869*LCOH!$C$20</f>
        <v>66</v>
      </c>
      <c r="B4867">
        <f>'Profilo eolico'!B4869*LCOH!$C$21</f>
        <v>62.5</v>
      </c>
      <c r="C4867">
        <f>$P$35*'Profilo fotovoltaico'!B4869</f>
        <v>485.40440438305632</v>
      </c>
      <c r="D4867">
        <f>$Q$37*'Profilo eolico'!B4869</f>
        <v>364.66468090702568</v>
      </c>
      <c r="E4867">
        <f>$P$39*'Profilo fotovoltaico'!B4869+'Approvvigionamento energia'!$Q$39*'Profilo eolico'!B4869</f>
        <v>394.84961177603333</v>
      </c>
      <c r="F4867">
        <f>$P$41*'Profilo fotovoltaico'!B4869+'Approvvigionamento energia'!$Q$41*'Profilo eolico'!B4869</f>
        <v>425.03454264504103</v>
      </c>
      <c r="G4867">
        <f>$P$43*'Profilo fotovoltaico'!B4869+'Approvvigionamento energia'!$Q$43*'Profilo eolico'!B4869</f>
        <v>455.21947351404867</v>
      </c>
      <c r="H4867">
        <f t="shared" si="152"/>
        <v>1138.4335154826958</v>
      </c>
      <c r="I4867">
        <f>IF(LCOH!$C$28=Menu!$A$1,'Approvvigionamento energia'!C4867,0)+IF(LCOH!$C$28=Menu!$A$2,'Approvvigionamento energia'!D4867,0)+IF(LCOH!$C$28=Menu!$A$3,'Approvvigionamento energia'!E4867,0)+IF(LCOH!$C$28=Menu!$A$4,'Approvvigionamento energia'!F4867,0)+IF(LCOH!$C$28=Menu!$A$5,'Approvvigionamento energia'!G4867,0)+IF(LCOH!$C$28=Menu!$A$6,'Approvvigionamento energia'!H4867,0)</f>
        <v>425.03454264504103</v>
      </c>
      <c r="J4867">
        <f>'Approvvigionamento energia'!A4867+'Approvvigionamento energia'!B4867+'Approvvigionamento energia'!I4867</f>
        <v>553.53454264504103</v>
      </c>
      <c r="K4867">
        <f>IF(MIN(LCOH!$C$18,J4867)&gt;=$P$48*LCOH!$C$18, MIN(LCOH!$C$18,J4867),0)</f>
        <v>553.53454264504103</v>
      </c>
      <c r="L4867">
        <f t="shared" ref="L4867:L4930" si="153">J4867-K4867</f>
        <v>0</v>
      </c>
      <c r="M4867">
        <f>K4867/LCOH!$C$18</f>
        <v>0.36902302843002738</v>
      </c>
      <c r="N4867">
        <f>K4867/LCOH!$C$34</f>
        <v>10.665405445954548</v>
      </c>
    </row>
    <row r="4868" spans="1:14" x14ac:dyDescent="0.35">
      <c r="A4868">
        <f>'Profilo fotovoltaico'!B4870*LCOH!$C$20</f>
        <v>4</v>
      </c>
      <c r="B4868">
        <f>'Profilo eolico'!B4870*LCOH!$C$21</f>
        <v>60.400000000000006</v>
      </c>
      <c r="C4868">
        <f>$P$35*'Profilo fotovoltaico'!B4870</f>
        <v>29.41844875048826</v>
      </c>
      <c r="D4868">
        <f>$Q$37*'Profilo eolico'!B4870</f>
        <v>352.41194762854963</v>
      </c>
      <c r="E4868">
        <f>$P$39*'Profilo fotovoltaico'!B4870+'Approvvigionamento energia'!$Q$39*'Profilo eolico'!B4870</f>
        <v>271.66357290903431</v>
      </c>
      <c r="F4868">
        <f>$P$41*'Profilo fotovoltaico'!B4870+'Approvvigionamento energia'!$Q$41*'Profilo eolico'!B4870</f>
        <v>190.91519818951895</v>
      </c>
      <c r="G4868">
        <f>$P$43*'Profilo fotovoltaico'!B4870+'Approvvigionamento energia'!$Q$43*'Profilo eolico'!B4870</f>
        <v>110.16682347000361</v>
      </c>
      <c r="H4868">
        <f t="shared" si="152"/>
        <v>1138.4335154826958</v>
      </c>
      <c r="I4868">
        <f>IF(LCOH!$C$28=Menu!$A$1,'Approvvigionamento energia'!C4868,0)+IF(LCOH!$C$28=Menu!$A$2,'Approvvigionamento energia'!D4868,0)+IF(LCOH!$C$28=Menu!$A$3,'Approvvigionamento energia'!E4868,0)+IF(LCOH!$C$28=Menu!$A$4,'Approvvigionamento energia'!F4868,0)+IF(LCOH!$C$28=Menu!$A$5,'Approvvigionamento energia'!G4868,0)+IF(LCOH!$C$28=Menu!$A$6,'Approvvigionamento energia'!H4868,0)</f>
        <v>190.91519818951895</v>
      </c>
      <c r="J4868">
        <f>'Approvvigionamento energia'!A4868+'Approvvigionamento energia'!B4868+'Approvvigionamento energia'!I4868</f>
        <v>255.31519818951895</v>
      </c>
      <c r="K4868">
        <f>IF(MIN(LCOH!$C$18,J4868)&gt;=$P$48*LCOH!$C$18, MIN(LCOH!$C$18,J4868),0)</f>
        <v>0</v>
      </c>
      <c r="L4868">
        <f t="shared" si="153"/>
        <v>255.31519818951895</v>
      </c>
      <c r="M4868">
        <f>K4868/LCOH!$C$18</f>
        <v>0</v>
      </c>
      <c r="N4868">
        <f>K4868/LCOH!$C$34</f>
        <v>0</v>
      </c>
    </row>
    <row r="4869" spans="1:14" x14ac:dyDescent="0.35">
      <c r="A4869">
        <f>'Profilo fotovoltaico'!B4871*LCOH!$C$20</f>
        <v>0</v>
      </c>
      <c r="B4869">
        <f>'Profilo eolico'!B4871*LCOH!$C$21</f>
        <v>58.5</v>
      </c>
      <c r="C4869">
        <f>$P$35*'Profilo fotovoltaico'!B4871</f>
        <v>0</v>
      </c>
      <c r="D4869">
        <f>$Q$37*'Profilo eolico'!B4871</f>
        <v>341.32614132897606</v>
      </c>
      <c r="E4869">
        <f>$P$39*'Profilo fotovoltaico'!B4871+'Approvvigionamento energia'!$Q$39*'Profilo eolico'!B4871</f>
        <v>255.99460599673202</v>
      </c>
      <c r="F4869">
        <f>$P$41*'Profilo fotovoltaico'!B4871+'Approvvigionamento energia'!$Q$41*'Profilo eolico'!B4871</f>
        <v>170.66307066448803</v>
      </c>
      <c r="G4869">
        <f>$P$43*'Profilo fotovoltaico'!B4871+'Approvvigionamento energia'!$Q$43*'Profilo eolico'!B4871</f>
        <v>85.331535332244016</v>
      </c>
      <c r="H4869">
        <f t="shared" si="152"/>
        <v>1138.4335154826958</v>
      </c>
      <c r="I4869">
        <f>IF(LCOH!$C$28=Menu!$A$1,'Approvvigionamento energia'!C4869,0)+IF(LCOH!$C$28=Menu!$A$2,'Approvvigionamento energia'!D4869,0)+IF(LCOH!$C$28=Menu!$A$3,'Approvvigionamento energia'!E4869,0)+IF(LCOH!$C$28=Menu!$A$4,'Approvvigionamento energia'!F4869,0)+IF(LCOH!$C$28=Menu!$A$5,'Approvvigionamento energia'!G4869,0)+IF(LCOH!$C$28=Menu!$A$6,'Approvvigionamento energia'!H4869,0)</f>
        <v>170.66307066448803</v>
      </c>
      <c r="J4869">
        <f>'Approvvigionamento energia'!A4869+'Approvvigionamento energia'!B4869+'Approvvigionamento energia'!I4869</f>
        <v>229.16307066448803</v>
      </c>
      <c r="K4869">
        <f>IF(MIN(LCOH!$C$18,J4869)&gt;=$P$48*LCOH!$C$18, MIN(LCOH!$C$18,J4869),0)</f>
        <v>0</v>
      </c>
      <c r="L4869">
        <f t="shared" si="153"/>
        <v>229.16307066448803</v>
      </c>
      <c r="M4869">
        <f>K4869/LCOH!$C$18</f>
        <v>0</v>
      </c>
      <c r="N4869">
        <f>K4869/LCOH!$C$34</f>
        <v>0</v>
      </c>
    </row>
    <row r="4870" spans="1:14" x14ac:dyDescent="0.35">
      <c r="A4870">
        <f>'Profilo fotovoltaico'!B4872*LCOH!$C$20</f>
        <v>0</v>
      </c>
      <c r="B4870">
        <f>'Profilo eolico'!B4872*LCOH!$C$21</f>
        <v>65.5</v>
      </c>
      <c r="C4870">
        <f>$P$35*'Profilo fotovoltaico'!B4872</f>
        <v>0</v>
      </c>
      <c r="D4870">
        <f>$Q$37*'Profilo eolico'!B4872</f>
        <v>382.16858559056294</v>
      </c>
      <c r="E4870">
        <f>$P$39*'Profilo fotovoltaico'!B4872+'Approvvigionamento energia'!$Q$39*'Profilo eolico'!B4872</f>
        <v>286.62643919292219</v>
      </c>
      <c r="F4870">
        <f>$P$41*'Profilo fotovoltaico'!B4872+'Approvvigionamento energia'!$Q$41*'Profilo eolico'!B4872</f>
        <v>191.08429279528147</v>
      </c>
      <c r="G4870">
        <f>$P$43*'Profilo fotovoltaico'!B4872+'Approvvigionamento energia'!$Q$43*'Profilo eolico'!B4872</f>
        <v>95.542146397640735</v>
      </c>
      <c r="H4870">
        <f t="shared" si="152"/>
        <v>1138.4335154826958</v>
      </c>
      <c r="I4870">
        <f>IF(LCOH!$C$28=Menu!$A$1,'Approvvigionamento energia'!C4870,0)+IF(LCOH!$C$28=Menu!$A$2,'Approvvigionamento energia'!D4870,0)+IF(LCOH!$C$28=Menu!$A$3,'Approvvigionamento energia'!E4870,0)+IF(LCOH!$C$28=Menu!$A$4,'Approvvigionamento energia'!F4870,0)+IF(LCOH!$C$28=Menu!$A$5,'Approvvigionamento energia'!G4870,0)+IF(LCOH!$C$28=Menu!$A$6,'Approvvigionamento energia'!H4870,0)</f>
        <v>191.08429279528147</v>
      </c>
      <c r="J4870">
        <f>'Approvvigionamento energia'!A4870+'Approvvigionamento energia'!B4870+'Approvvigionamento energia'!I4870</f>
        <v>256.5842927952815</v>
      </c>
      <c r="K4870">
        <f>IF(MIN(LCOH!$C$18,J4870)&gt;=$P$48*LCOH!$C$18, MIN(LCOH!$C$18,J4870),0)</f>
        <v>0</v>
      </c>
      <c r="L4870">
        <f t="shared" si="153"/>
        <v>256.5842927952815</v>
      </c>
      <c r="M4870">
        <f>K4870/LCOH!$C$18</f>
        <v>0</v>
      </c>
      <c r="N4870">
        <f>K4870/LCOH!$C$34</f>
        <v>0</v>
      </c>
    </row>
    <row r="4871" spans="1:14" x14ac:dyDescent="0.35">
      <c r="A4871">
        <f>'Profilo fotovoltaico'!B4873*LCOH!$C$20</f>
        <v>0</v>
      </c>
      <c r="B4871">
        <f>'Profilo eolico'!B4873*LCOH!$C$21</f>
        <v>78.7</v>
      </c>
      <c r="C4871">
        <f>$P$35*'Profilo fotovoltaico'!B4873</f>
        <v>0</v>
      </c>
      <c r="D4871">
        <f>$Q$37*'Profilo eolico'!B4873</f>
        <v>459.18576619812677</v>
      </c>
      <c r="E4871">
        <f>$P$39*'Profilo fotovoltaico'!B4873+'Approvvigionamento energia'!$Q$39*'Profilo eolico'!B4873</f>
        <v>344.38932464859505</v>
      </c>
      <c r="F4871">
        <f>$P$41*'Profilo fotovoltaico'!B4873+'Approvvigionamento energia'!$Q$41*'Profilo eolico'!B4873</f>
        <v>229.59288309906339</v>
      </c>
      <c r="G4871">
        <f>$P$43*'Profilo fotovoltaico'!B4873+'Approvvigionamento energia'!$Q$43*'Profilo eolico'!B4873</f>
        <v>114.79644154953169</v>
      </c>
      <c r="H4871">
        <f t="shared" si="152"/>
        <v>1138.4335154826958</v>
      </c>
      <c r="I4871">
        <f>IF(LCOH!$C$28=Menu!$A$1,'Approvvigionamento energia'!C4871,0)+IF(LCOH!$C$28=Menu!$A$2,'Approvvigionamento energia'!D4871,0)+IF(LCOH!$C$28=Menu!$A$3,'Approvvigionamento energia'!E4871,0)+IF(LCOH!$C$28=Menu!$A$4,'Approvvigionamento energia'!F4871,0)+IF(LCOH!$C$28=Menu!$A$5,'Approvvigionamento energia'!G4871,0)+IF(LCOH!$C$28=Menu!$A$6,'Approvvigionamento energia'!H4871,0)</f>
        <v>229.59288309906339</v>
      </c>
      <c r="J4871">
        <f>'Approvvigionamento energia'!A4871+'Approvvigionamento energia'!B4871+'Approvvigionamento energia'!I4871</f>
        <v>308.29288309906337</v>
      </c>
      <c r="K4871">
        <f>IF(MIN(LCOH!$C$18,J4871)&gt;=$P$48*LCOH!$C$18, MIN(LCOH!$C$18,J4871),0)</f>
        <v>0</v>
      </c>
      <c r="L4871">
        <f t="shared" si="153"/>
        <v>308.29288309906337</v>
      </c>
      <c r="M4871">
        <f>K4871/LCOH!$C$18</f>
        <v>0</v>
      </c>
      <c r="N4871">
        <f>K4871/LCOH!$C$34</f>
        <v>0</v>
      </c>
    </row>
    <row r="4872" spans="1:14" x14ac:dyDescent="0.35">
      <c r="A4872">
        <f>'Profilo fotovoltaico'!B4874*LCOH!$C$20</f>
        <v>0</v>
      </c>
      <c r="B4872">
        <f>'Profilo eolico'!B4874*LCOH!$C$21</f>
        <v>95.5</v>
      </c>
      <c r="C4872">
        <f>$P$35*'Profilo fotovoltaico'!B4874</f>
        <v>0</v>
      </c>
      <c r="D4872">
        <f>$Q$37*'Profilo eolico'!B4874</f>
        <v>557.20763242593523</v>
      </c>
      <c r="E4872">
        <f>$P$39*'Profilo fotovoltaico'!B4874+'Approvvigionamento energia'!$Q$39*'Profilo eolico'!B4874</f>
        <v>417.90572431945139</v>
      </c>
      <c r="F4872">
        <f>$P$41*'Profilo fotovoltaico'!B4874+'Approvvigionamento energia'!$Q$41*'Profilo eolico'!B4874</f>
        <v>278.60381621296762</v>
      </c>
      <c r="G4872">
        <f>$P$43*'Profilo fotovoltaico'!B4874+'Approvvigionamento energia'!$Q$43*'Profilo eolico'!B4874</f>
        <v>139.30190810648381</v>
      </c>
      <c r="H4872">
        <f t="shared" si="152"/>
        <v>1138.4335154826958</v>
      </c>
      <c r="I4872">
        <f>IF(LCOH!$C$28=Menu!$A$1,'Approvvigionamento energia'!C4872,0)+IF(LCOH!$C$28=Menu!$A$2,'Approvvigionamento energia'!D4872,0)+IF(LCOH!$C$28=Menu!$A$3,'Approvvigionamento energia'!E4872,0)+IF(LCOH!$C$28=Menu!$A$4,'Approvvigionamento energia'!F4872,0)+IF(LCOH!$C$28=Menu!$A$5,'Approvvigionamento energia'!G4872,0)+IF(LCOH!$C$28=Menu!$A$6,'Approvvigionamento energia'!H4872,0)</f>
        <v>278.60381621296762</v>
      </c>
      <c r="J4872">
        <f>'Approvvigionamento energia'!A4872+'Approvvigionamento energia'!B4872+'Approvvigionamento energia'!I4872</f>
        <v>374.10381621296762</v>
      </c>
      <c r="K4872">
        <f>IF(MIN(LCOH!$C$18,J4872)&gt;=$P$48*LCOH!$C$18, MIN(LCOH!$C$18,J4872),0)</f>
        <v>0</v>
      </c>
      <c r="L4872">
        <f t="shared" si="153"/>
        <v>374.10381621296762</v>
      </c>
      <c r="M4872">
        <f>K4872/LCOH!$C$18</f>
        <v>0</v>
      </c>
      <c r="N4872">
        <f>K4872/LCOH!$C$34</f>
        <v>0</v>
      </c>
    </row>
    <row r="4873" spans="1:14" x14ac:dyDescent="0.35">
      <c r="A4873">
        <f>'Profilo fotovoltaico'!B4875*LCOH!$C$20</f>
        <v>0</v>
      </c>
      <c r="B4873">
        <f>'Profilo eolico'!B4875*LCOH!$C$21</f>
        <v>111.8</v>
      </c>
      <c r="C4873">
        <f>$P$35*'Profilo fotovoltaico'!B4875</f>
        <v>0</v>
      </c>
      <c r="D4873">
        <f>$Q$37*'Profilo eolico'!B4875</f>
        <v>652.31218120648748</v>
      </c>
      <c r="E4873">
        <f>$P$39*'Profilo fotovoltaico'!B4875+'Approvvigionamento energia'!$Q$39*'Profilo eolico'!B4875</f>
        <v>489.23413590486564</v>
      </c>
      <c r="F4873">
        <f>$P$41*'Profilo fotovoltaico'!B4875+'Approvvigionamento energia'!$Q$41*'Profilo eolico'!B4875</f>
        <v>326.15609060324374</v>
      </c>
      <c r="G4873">
        <f>$P$43*'Profilo fotovoltaico'!B4875+'Approvvigionamento energia'!$Q$43*'Profilo eolico'!B4875</f>
        <v>163.07804530162187</v>
      </c>
      <c r="H4873">
        <f t="shared" si="152"/>
        <v>1138.4335154826958</v>
      </c>
      <c r="I4873">
        <f>IF(LCOH!$C$28=Menu!$A$1,'Approvvigionamento energia'!C4873,0)+IF(LCOH!$C$28=Menu!$A$2,'Approvvigionamento energia'!D4873,0)+IF(LCOH!$C$28=Menu!$A$3,'Approvvigionamento energia'!E4873,0)+IF(LCOH!$C$28=Menu!$A$4,'Approvvigionamento energia'!F4873,0)+IF(LCOH!$C$28=Menu!$A$5,'Approvvigionamento energia'!G4873,0)+IF(LCOH!$C$28=Menu!$A$6,'Approvvigionamento energia'!H4873,0)</f>
        <v>326.15609060324374</v>
      </c>
      <c r="J4873">
        <f>'Approvvigionamento energia'!A4873+'Approvvigionamento energia'!B4873+'Approvvigionamento energia'!I4873</f>
        <v>437.95609060324375</v>
      </c>
      <c r="K4873">
        <f>IF(MIN(LCOH!$C$18,J4873)&gt;=$P$48*LCOH!$C$18, MIN(LCOH!$C$18,J4873),0)</f>
        <v>437.95609060324375</v>
      </c>
      <c r="L4873">
        <f t="shared" si="153"/>
        <v>0</v>
      </c>
      <c r="M4873">
        <f>K4873/LCOH!$C$18</f>
        <v>0.29197072706882915</v>
      </c>
      <c r="N4873">
        <f>K4873/LCOH!$C$34</f>
        <v>8.4384603199083585</v>
      </c>
    </row>
    <row r="4874" spans="1:14" x14ac:dyDescent="0.35">
      <c r="A4874">
        <f>'Profilo fotovoltaico'!B4876*LCOH!$C$20</f>
        <v>0</v>
      </c>
      <c r="B4874">
        <f>'Profilo eolico'!B4876*LCOH!$C$21</f>
        <v>122.89999999999999</v>
      </c>
      <c r="C4874">
        <f>$P$35*'Profilo fotovoltaico'!B4876</f>
        <v>0</v>
      </c>
      <c r="D4874">
        <f>$Q$37*'Profilo eolico'!B4876</f>
        <v>717.07662853557531</v>
      </c>
      <c r="E4874">
        <f>$P$39*'Profilo fotovoltaico'!B4876+'Approvvigionamento energia'!$Q$39*'Profilo eolico'!B4876</f>
        <v>537.80747140168148</v>
      </c>
      <c r="F4874">
        <f>$P$41*'Profilo fotovoltaico'!B4876+'Approvvigionamento energia'!$Q$41*'Profilo eolico'!B4876</f>
        <v>358.53831426778765</v>
      </c>
      <c r="G4874">
        <f>$P$43*'Profilo fotovoltaico'!B4876+'Approvvigionamento energia'!$Q$43*'Profilo eolico'!B4876</f>
        <v>179.26915713389383</v>
      </c>
      <c r="H4874">
        <f t="shared" si="152"/>
        <v>1138.4335154826958</v>
      </c>
      <c r="I4874">
        <f>IF(LCOH!$C$28=Menu!$A$1,'Approvvigionamento energia'!C4874,0)+IF(LCOH!$C$28=Menu!$A$2,'Approvvigionamento energia'!D4874,0)+IF(LCOH!$C$28=Menu!$A$3,'Approvvigionamento energia'!E4874,0)+IF(LCOH!$C$28=Menu!$A$4,'Approvvigionamento energia'!F4874,0)+IF(LCOH!$C$28=Menu!$A$5,'Approvvigionamento energia'!G4874,0)+IF(LCOH!$C$28=Menu!$A$6,'Approvvigionamento energia'!H4874,0)</f>
        <v>358.53831426778765</v>
      </c>
      <c r="J4874">
        <f>'Approvvigionamento energia'!A4874+'Approvvigionamento energia'!B4874+'Approvvigionamento energia'!I4874</f>
        <v>481.43831426778763</v>
      </c>
      <c r="K4874">
        <f>IF(MIN(LCOH!$C$18,J4874)&gt;=$P$48*LCOH!$C$18, MIN(LCOH!$C$18,J4874),0)</f>
        <v>481.43831426778763</v>
      </c>
      <c r="L4874">
        <f t="shared" si="153"/>
        <v>0</v>
      </c>
      <c r="M4874">
        <f>K4874/LCOH!$C$18</f>
        <v>0.32095887617852509</v>
      </c>
      <c r="N4874">
        <f>K4874/LCOH!$C$34</f>
        <v>9.2762680976452341</v>
      </c>
    </row>
    <row r="4875" spans="1:14" x14ac:dyDescent="0.35">
      <c r="A4875">
        <f>'Profilo fotovoltaico'!B4877*LCOH!$C$20</f>
        <v>0</v>
      </c>
      <c r="B4875">
        <f>'Profilo eolico'!B4877*LCOH!$C$21</f>
        <v>129.5</v>
      </c>
      <c r="C4875">
        <f>$P$35*'Profilo fotovoltaico'!B4877</f>
        <v>0</v>
      </c>
      <c r="D4875">
        <f>$Q$37*'Profilo eolico'!B4877</f>
        <v>755.58521883935725</v>
      </c>
      <c r="E4875">
        <f>$P$39*'Profilo fotovoltaico'!B4877+'Approvvigionamento energia'!$Q$39*'Profilo eolico'!B4877</f>
        <v>566.68891412951791</v>
      </c>
      <c r="F4875">
        <f>$P$41*'Profilo fotovoltaico'!B4877+'Approvvigionamento energia'!$Q$41*'Profilo eolico'!B4877</f>
        <v>377.79260941967863</v>
      </c>
      <c r="G4875">
        <f>$P$43*'Profilo fotovoltaico'!B4877+'Approvvigionamento energia'!$Q$43*'Profilo eolico'!B4877</f>
        <v>188.89630470983931</v>
      </c>
      <c r="H4875">
        <f t="shared" si="152"/>
        <v>1138.4335154826958</v>
      </c>
      <c r="I4875">
        <f>IF(LCOH!$C$28=Menu!$A$1,'Approvvigionamento energia'!C4875,0)+IF(LCOH!$C$28=Menu!$A$2,'Approvvigionamento energia'!D4875,0)+IF(LCOH!$C$28=Menu!$A$3,'Approvvigionamento energia'!E4875,0)+IF(LCOH!$C$28=Menu!$A$4,'Approvvigionamento energia'!F4875,0)+IF(LCOH!$C$28=Menu!$A$5,'Approvvigionamento energia'!G4875,0)+IF(LCOH!$C$28=Menu!$A$6,'Approvvigionamento energia'!H4875,0)</f>
        <v>377.79260941967863</v>
      </c>
      <c r="J4875">
        <f>'Approvvigionamento energia'!A4875+'Approvvigionamento energia'!B4875+'Approvvigionamento energia'!I4875</f>
        <v>507.29260941967863</v>
      </c>
      <c r="K4875">
        <f>IF(MIN(LCOH!$C$18,J4875)&gt;=$P$48*LCOH!$C$18, MIN(LCOH!$C$18,J4875),0)</f>
        <v>507.29260941967863</v>
      </c>
      <c r="L4875">
        <f t="shared" si="153"/>
        <v>0</v>
      </c>
      <c r="M4875">
        <f>K4875/LCOH!$C$18</f>
        <v>0.3381950729464524</v>
      </c>
      <c r="N4875">
        <f>K4875/LCOH!$C$34</f>
        <v>9.7744240735968901</v>
      </c>
    </row>
    <row r="4876" spans="1:14" x14ac:dyDescent="0.35">
      <c r="A4876">
        <f>'Profilo fotovoltaico'!B4878*LCOH!$C$20</f>
        <v>0</v>
      </c>
      <c r="B4876">
        <f>'Profilo eolico'!B4878*LCOH!$C$21</f>
        <v>132.39999999999998</v>
      </c>
      <c r="C4876">
        <f>$P$35*'Profilo fotovoltaico'!B4878</f>
        <v>0</v>
      </c>
      <c r="D4876">
        <f>$Q$37*'Profilo eolico'!B4878</f>
        <v>772.50566003344318</v>
      </c>
      <c r="E4876">
        <f>$P$39*'Profilo fotovoltaico'!B4878+'Approvvigionamento energia'!$Q$39*'Profilo eolico'!B4878</f>
        <v>579.37924502508235</v>
      </c>
      <c r="F4876">
        <f>$P$41*'Profilo fotovoltaico'!B4878+'Approvvigionamento energia'!$Q$41*'Profilo eolico'!B4878</f>
        <v>386.25283001672159</v>
      </c>
      <c r="G4876">
        <f>$P$43*'Profilo fotovoltaico'!B4878+'Approvvigionamento energia'!$Q$43*'Profilo eolico'!B4878</f>
        <v>193.12641500836079</v>
      </c>
      <c r="H4876">
        <f t="shared" si="152"/>
        <v>1138.4335154826958</v>
      </c>
      <c r="I4876">
        <f>IF(LCOH!$C$28=Menu!$A$1,'Approvvigionamento energia'!C4876,0)+IF(LCOH!$C$28=Menu!$A$2,'Approvvigionamento energia'!D4876,0)+IF(LCOH!$C$28=Menu!$A$3,'Approvvigionamento energia'!E4876,0)+IF(LCOH!$C$28=Menu!$A$4,'Approvvigionamento energia'!F4876,0)+IF(LCOH!$C$28=Menu!$A$5,'Approvvigionamento energia'!G4876,0)+IF(LCOH!$C$28=Menu!$A$6,'Approvvigionamento energia'!H4876,0)</f>
        <v>386.25283001672159</v>
      </c>
      <c r="J4876">
        <f>'Approvvigionamento energia'!A4876+'Approvvigionamento energia'!B4876+'Approvvigionamento energia'!I4876</f>
        <v>518.65283001672151</v>
      </c>
      <c r="K4876">
        <f>IF(MIN(LCOH!$C$18,J4876)&gt;=$P$48*LCOH!$C$18, MIN(LCOH!$C$18,J4876),0)</f>
        <v>518.65283001672151</v>
      </c>
      <c r="L4876">
        <f t="shared" si="153"/>
        <v>0</v>
      </c>
      <c r="M4876">
        <f>K4876/LCOH!$C$18</f>
        <v>0.34576855334448103</v>
      </c>
      <c r="N4876">
        <f>K4876/LCOH!$C$34</f>
        <v>9.9933107903029192</v>
      </c>
    </row>
    <row r="4877" spans="1:14" x14ac:dyDescent="0.35">
      <c r="A4877">
        <f>'Profilo fotovoltaico'!B4879*LCOH!$C$20</f>
        <v>0</v>
      </c>
      <c r="B4877">
        <f>'Profilo eolico'!B4879*LCOH!$C$21</f>
        <v>134.1</v>
      </c>
      <c r="C4877">
        <f>$P$35*'Profilo fotovoltaico'!B4879</f>
        <v>0</v>
      </c>
      <c r="D4877">
        <f>$Q$37*'Profilo eolico'!B4879</f>
        <v>782.42453935411424</v>
      </c>
      <c r="E4877">
        <f>$P$39*'Profilo fotovoltaico'!B4879+'Approvvigionamento energia'!$Q$39*'Profilo eolico'!B4879</f>
        <v>586.81840451558571</v>
      </c>
      <c r="F4877">
        <f>$P$41*'Profilo fotovoltaico'!B4879+'Approvvigionamento energia'!$Q$41*'Profilo eolico'!B4879</f>
        <v>391.21226967705712</v>
      </c>
      <c r="G4877">
        <f>$P$43*'Profilo fotovoltaico'!B4879+'Approvvigionamento energia'!$Q$43*'Profilo eolico'!B4879</f>
        <v>195.60613483852856</v>
      </c>
      <c r="H4877">
        <f t="shared" si="152"/>
        <v>1138.4335154826958</v>
      </c>
      <c r="I4877">
        <f>IF(LCOH!$C$28=Menu!$A$1,'Approvvigionamento energia'!C4877,0)+IF(LCOH!$C$28=Menu!$A$2,'Approvvigionamento energia'!D4877,0)+IF(LCOH!$C$28=Menu!$A$3,'Approvvigionamento energia'!E4877,0)+IF(LCOH!$C$28=Menu!$A$4,'Approvvigionamento energia'!F4877,0)+IF(LCOH!$C$28=Menu!$A$5,'Approvvigionamento energia'!G4877,0)+IF(LCOH!$C$28=Menu!$A$6,'Approvvigionamento energia'!H4877,0)</f>
        <v>391.21226967705712</v>
      </c>
      <c r="J4877">
        <f>'Approvvigionamento energia'!A4877+'Approvvigionamento energia'!B4877+'Approvvigionamento energia'!I4877</f>
        <v>525.31226967705709</v>
      </c>
      <c r="K4877">
        <f>IF(MIN(LCOH!$C$18,J4877)&gt;=$P$48*LCOH!$C$18, MIN(LCOH!$C$18,J4877),0)</f>
        <v>525.31226967705709</v>
      </c>
      <c r="L4877">
        <f t="shared" si="153"/>
        <v>0</v>
      </c>
      <c r="M4877">
        <f>K4877/LCOH!$C$18</f>
        <v>0.3502081797847047</v>
      </c>
      <c r="N4877">
        <f>K4877/LCOH!$C$34</f>
        <v>10.12162369319956</v>
      </c>
    </row>
    <row r="4878" spans="1:14" x14ac:dyDescent="0.35">
      <c r="A4878">
        <f>'Profilo fotovoltaico'!B4880*LCOH!$C$20</f>
        <v>34</v>
      </c>
      <c r="B4878">
        <f>'Profilo eolico'!B4880*LCOH!$C$21</f>
        <v>126.5</v>
      </c>
      <c r="C4878">
        <f>$P$35*'Profilo fotovoltaico'!B4880</f>
        <v>250.05681437915024</v>
      </c>
      <c r="D4878">
        <f>$Q$37*'Profilo eolico'!B4880</f>
        <v>738.08131415582</v>
      </c>
      <c r="E4878">
        <f>$P$39*'Profilo fotovoltaico'!B4880+'Approvvigionamento energia'!$Q$39*'Profilo eolico'!B4880</f>
        <v>616.07518921165251</v>
      </c>
      <c r="F4878">
        <f>$P$41*'Profilo fotovoltaico'!B4880+'Approvvigionamento energia'!$Q$41*'Profilo eolico'!B4880</f>
        <v>494.06906426748515</v>
      </c>
      <c r="G4878">
        <f>$P$43*'Profilo fotovoltaico'!B4880+'Approvvigionamento energia'!$Q$43*'Profilo eolico'!B4880</f>
        <v>372.06293932331766</v>
      </c>
      <c r="H4878">
        <f t="shared" si="152"/>
        <v>1138.4335154826958</v>
      </c>
      <c r="I4878">
        <f>IF(LCOH!$C$28=Menu!$A$1,'Approvvigionamento energia'!C4878,0)+IF(LCOH!$C$28=Menu!$A$2,'Approvvigionamento energia'!D4878,0)+IF(LCOH!$C$28=Menu!$A$3,'Approvvigionamento energia'!E4878,0)+IF(LCOH!$C$28=Menu!$A$4,'Approvvigionamento energia'!F4878,0)+IF(LCOH!$C$28=Menu!$A$5,'Approvvigionamento energia'!G4878,0)+IF(LCOH!$C$28=Menu!$A$6,'Approvvigionamento energia'!H4878,0)</f>
        <v>494.06906426748515</v>
      </c>
      <c r="J4878">
        <f>'Approvvigionamento energia'!A4878+'Approvvigionamento energia'!B4878+'Approvvigionamento energia'!I4878</f>
        <v>654.56906426748515</v>
      </c>
      <c r="K4878">
        <f>IF(MIN(LCOH!$C$18,J4878)&gt;=$P$48*LCOH!$C$18, MIN(LCOH!$C$18,J4878),0)</f>
        <v>654.56906426748515</v>
      </c>
      <c r="L4878">
        <f t="shared" si="153"/>
        <v>0</v>
      </c>
      <c r="M4878">
        <f>K4878/LCOH!$C$18</f>
        <v>0.43637937617832345</v>
      </c>
      <c r="N4878">
        <f>K4878/LCOH!$C$34</f>
        <v>12.612120698795476</v>
      </c>
    </row>
    <row r="4879" spans="1:14" x14ac:dyDescent="0.35">
      <c r="A4879">
        <f>'Profilo fotovoltaico'!B4881*LCOH!$C$20</f>
        <v>126</v>
      </c>
      <c r="B4879">
        <f>'Profilo eolico'!B4881*LCOH!$C$21</f>
        <v>83.1</v>
      </c>
      <c r="C4879">
        <f>$P$35*'Profilo fotovoltaico'!B4881</f>
        <v>926.68113564038015</v>
      </c>
      <c r="D4879">
        <f>$Q$37*'Profilo eolico'!B4881</f>
        <v>484.85815973398132</v>
      </c>
      <c r="E4879">
        <f>$P$39*'Profilo fotovoltaico'!B4881+'Approvvigionamento energia'!$Q$39*'Profilo eolico'!B4881</f>
        <v>595.31390371058103</v>
      </c>
      <c r="F4879">
        <f>$P$41*'Profilo fotovoltaico'!B4881+'Approvvigionamento energia'!$Q$41*'Profilo eolico'!B4881</f>
        <v>705.76964768718074</v>
      </c>
      <c r="G4879">
        <f>$P$43*'Profilo fotovoltaico'!B4881+'Approvvigionamento energia'!$Q$43*'Profilo eolico'!B4881</f>
        <v>816.22539166378044</v>
      </c>
      <c r="H4879">
        <f t="shared" si="152"/>
        <v>1138.4335154826958</v>
      </c>
      <c r="I4879">
        <f>IF(LCOH!$C$28=Menu!$A$1,'Approvvigionamento energia'!C4879,0)+IF(LCOH!$C$28=Menu!$A$2,'Approvvigionamento energia'!D4879,0)+IF(LCOH!$C$28=Menu!$A$3,'Approvvigionamento energia'!E4879,0)+IF(LCOH!$C$28=Menu!$A$4,'Approvvigionamento energia'!F4879,0)+IF(LCOH!$C$28=Menu!$A$5,'Approvvigionamento energia'!G4879,0)+IF(LCOH!$C$28=Menu!$A$6,'Approvvigionamento energia'!H4879,0)</f>
        <v>705.76964768718074</v>
      </c>
      <c r="J4879">
        <f>'Approvvigionamento energia'!A4879+'Approvvigionamento energia'!B4879+'Approvvigionamento energia'!I4879</f>
        <v>914.86964768718076</v>
      </c>
      <c r="K4879">
        <f>IF(MIN(LCOH!$C$18,J4879)&gt;=$P$48*LCOH!$C$18, MIN(LCOH!$C$18,J4879),0)</f>
        <v>914.86964768718076</v>
      </c>
      <c r="L4879">
        <f t="shared" si="153"/>
        <v>0</v>
      </c>
      <c r="M4879">
        <f>K4879/LCOH!$C$18</f>
        <v>0.60991309845812047</v>
      </c>
      <c r="N4879">
        <f>K4879/LCOH!$C$34</f>
        <v>17.627546198211576</v>
      </c>
    </row>
    <row r="4880" spans="1:14" x14ac:dyDescent="0.35">
      <c r="A4880">
        <f>'Profilo fotovoltaico'!B4882*LCOH!$C$20</f>
        <v>247</v>
      </c>
      <c r="B4880">
        <f>'Profilo eolico'!B4882*LCOH!$C$21</f>
        <v>60.6</v>
      </c>
      <c r="C4880">
        <f>$P$35*'Profilo fotovoltaico'!B4882</f>
        <v>1816.5892103426499</v>
      </c>
      <c r="D4880">
        <f>$Q$37*'Profilo eolico'!B4882</f>
        <v>353.57887460745212</v>
      </c>
      <c r="E4880">
        <f>$P$39*'Profilo fotovoltaico'!B4882+'Approvvigionamento energia'!$Q$39*'Profilo eolico'!B4882</f>
        <v>719.33145854125155</v>
      </c>
      <c r="F4880">
        <f>$P$41*'Profilo fotovoltaico'!B4882+'Approvvigionamento energia'!$Q$41*'Profilo eolico'!B4882</f>
        <v>1085.0840424750511</v>
      </c>
      <c r="G4880">
        <f>$P$43*'Profilo fotovoltaico'!B4882+'Approvvigionamento energia'!$Q$43*'Profilo eolico'!B4882</f>
        <v>1450.8366264088506</v>
      </c>
      <c r="H4880">
        <f t="shared" si="152"/>
        <v>1138.4335154826958</v>
      </c>
      <c r="I4880">
        <f>IF(LCOH!$C$28=Menu!$A$1,'Approvvigionamento energia'!C4880,0)+IF(LCOH!$C$28=Menu!$A$2,'Approvvigionamento energia'!D4880,0)+IF(LCOH!$C$28=Menu!$A$3,'Approvvigionamento energia'!E4880,0)+IF(LCOH!$C$28=Menu!$A$4,'Approvvigionamento energia'!F4880,0)+IF(LCOH!$C$28=Menu!$A$5,'Approvvigionamento energia'!G4880,0)+IF(LCOH!$C$28=Menu!$A$6,'Approvvigionamento energia'!H4880,0)</f>
        <v>1085.0840424750511</v>
      </c>
      <c r="J4880">
        <f>'Approvvigionamento energia'!A4880+'Approvvigionamento energia'!B4880+'Approvvigionamento energia'!I4880</f>
        <v>1392.6840424750512</v>
      </c>
      <c r="K4880">
        <f>IF(MIN(LCOH!$C$18,J4880)&gt;=$P$48*LCOH!$C$18, MIN(LCOH!$C$18,J4880),0)</f>
        <v>1392.6840424750512</v>
      </c>
      <c r="L4880">
        <f t="shared" si="153"/>
        <v>0</v>
      </c>
      <c r="M4880">
        <f>K4880/LCOH!$C$18</f>
        <v>0.92845602831670082</v>
      </c>
      <c r="N4880">
        <f>K4880/LCOH!$C$34</f>
        <v>26.833989257708115</v>
      </c>
    </row>
    <row r="4881" spans="1:14" x14ac:dyDescent="0.35">
      <c r="A4881">
        <f>'Profilo fotovoltaico'!B4883*LCOH!$C$20</f>
        <v>367</v>
      </c>
      <c r="B4881">
        <f>'Profilo eolico'!B4883*LCOH!$C$21</f>
        <v>62.6</v>
      </c>
      <c r="C4881">
        <f>$P$35*'Profilo fotovoltaico'!B4883</f>
        <v>2699.1426728572978</v>
      </c>
      <c r="D4881">
        <f>$Q$37*'Profilo eolico'!B4883</f>
        <v>365.24814439647696</v>
      </c>
      <c r="E4881">
        <f>$P$39*'Profilo fotovoltaico'!B4883+'Approvvigionamento energia'!$Q$39*'Profilo eolico'!B4883</f>
        <v>948.72177651168215</v>
      </c>
      <c r="F4881">
        <f>$P$41*'Profilo fotovoltaico'!B4883+'Approvvigionamento energia'!$Q$41*'Profilo eolico'!B4883</f>
        <v>1532.1954086268875</v>
      </c>
      <c r="G4881">
        <f>$P$43*'Profilo fotovoltaico'!B4883+'Approvvigionamento energia'!$Q$43*'Profilo eolico'!B4883</f>
        <v>2115.6690407420924</v>
      </c>
      <c r="H4881">
        <f t="shared" si="152"/>
        <v>1138.4335154826958</v>
      </c>
      <c r="I4881">
        <f>IF(LCOH!$C$28=Menu!$A$1,'Approvvigionamento energia'!C4881,0)+IF(LCOH!$C$28=Menu!$A$2,'Approvvigionamento energia'!D4881,0)+IF(LCOH!$C$28=Menu!$A$3,'Approvvigionamento energia'!E4881,0)+IF(LCOH!$C$28=Menu!$A$4,'Approvvigionamento energia'!F4881,0)+IF(LCOH!$C$28=Menu!$A$5,'Approvvigionamento energia'!G4881,0)+IF(LCOH!$C$28=Menu!$A$6,'Approvvigionamento energia'!H4881,0)</f>
        <v>1532.1954086268875</v>
      </c>
      <c r="J4881">
        <f>'Approvvigionamento energia'!A4881+'Approvvigionamento energia'!B4881+'Approvvigionamento energia'!I4881</f>
        <v>1961.7954086268874</v>
      </c>
      <c r="K4881">
        <f>IF(MIN(LCOH!$C$18,J4881)&gt;=$P$48*LCOH!$C$18, MIN(LCOH!$C$18,J4881),0)</f>
        <v>1500</v>
      </c>
      <c r="L4881">
        <f t="shared" si="153"/>
        <v>461.79540862688737</v>
      </c>
      <c r="M4881">
        <f>K4881/LCOH!$C$18</f>
        <v>1</v>
      </c>
      <c r="N4881">
        <f>K4881/LCOH!$C$34</f>
        <v>28.901734104046245</v>
      </c>
    </row>
    <row r="4882" spans="1:14" x14ac:dyDescent="0.35">
      <c r="A4882">
        <f>'Profilo fotovoltaico'!B4884*LCOH!$C$20</f>
        <v>465</v>
      </c>
      <c r="B4882">
        <f>'Profilo eolico'!B4884*LCOH!$C$21</f>
        <v>62.199999999999996</v>
      </c>
      <c r="C4882">
        <f>$P$35*'Profilo fotovoltaico'!B4884</f>
        <v>3419.8946672442603</v>
      </c>
      <c r="D4882">
        <f>$Q$37*'Profilo eolico'!B4884</f>
        <v>362.91429043867197</v>
      </c>
      <c r="E4882">
        <f>$P$39*'Profilo fotovoltaico'!B4884+'Approvvigionamento energia'!$Q$39*'Profilo eolico'!B4884</f>
        <v>1127.159384640069</v>
      </c>
      <c r="F4882">
        <f>$P$41*'Profilo fotovoltaico'!B4884+'Approvvigionamento energia'!$Q$41*'Profilo eolico'!B4884</f>
        <v>1891.4044788414662</v>
      </c>
      <c r="G4882">
        <f>$P$43*'Profilo fotovoltaico'!B4884+'Approvvigionamento energia'!$Q$43*'Profilo eolico'!B4884</f>
        <v>2655.6495730428633</v>
      </c>
      <c r="H4882">
        <f t="shared" si="152"/>
        <v>1138.4335154826958</v>
      </c>
      <c r="I4882">
        <f>IF(LCOH!$C$28=Menu!$A$1,'Approvvigionamento energia'!C4882,0)+IF(LCOH!$C$28=Menu!$A$2,'Approvvigionamento energia'!D4882,0)+IF(LCOH!$C$28=Menu!$A$3,'Approvvigionamento energia'!E4882,0)+IF(LCOH!$C$28=Menu!$A$4,'Approvvigionamento energia'!F4882,0)+IF(LCOH!$C$28=Menu!$A$5,'Approvvigionamento energia'!G4882,0)+IF(LCOH!$C$28=Menu!$A$6,'Approvvigionamento energia'!H4882,0)</f>
        <v>1891.4044788414662</v>
      </c>
      <c r="J4882">
        <f>'Approvvigionamento energia'!A4882+'Approvvigionamento energia'!B4882+'Approvvigionamento energia'!I4882</f>
        <v>2418.6044788414665</v>
      </c>
      <c r="K4882">
        <f>IF(MIN(LCOH!$C$18,J4882)&gt;=$P$48*LCOH!$C$18, MIN(LCOH!$C$18,J4882),0)</f>
        <v>1500</v>
      </c>
      <c r="L4882">
        <f t="shared" si="153"/>
        <v>918.60447884146652</v>
      </c>
      <c r="M4882">
        <f>K4882/LCOH!$C$18</f>
        <v>1</v>
      </c>
      <c r="N4882">
        <f>K4882/LCOH!$C$34</f>
        <v>28.901734104046245</v>
      </c>
    </row>
    <row r="4883" spans="1:14" x14ac:dyDescent="0.35">
      <c r="A4883">
        <f>'Profilo fotovoltaico'!B4885*LCOH!$C$20</f>
        <v>534</v>
      </c>
      <c r="B4883">
        <f>'Profilo eolico'!B4885*LCOH!$C$21</f>
        <v>63.2</v>
      </c>
      <c r="C4883">
        <f>$P$35*'Profilo fotovoltaico'!B4885</f>
        <v>3927.3629081901831</v>
      </c>
      <c r="D4883">
        <f>$Q$37*'Profilo eolico'!B4885</f>
        <v>368.74892533318439</v>
      </c>
      <c r="E4883">
        <f>$P$39*'Profilo fotovoltaico'!B4885+'Approvvigionamento energia'!$Q$39*'Profilo eolico'!B4885</f>
        <v>1258.402421047434</v>
      </c>
      <c r="F4883">
        <f>$P$41*'Profilo fotovoltaico'!B4885+'Approvvigionamento energia'!$Q$41*'Profilo eolico'!B4885</f>
        <v>2148.0559167616839</v>
      </c>
      <c r="G4883">
        <f>$P$43*'Profilo fotovoltaico'!B4885+'Approvvigionamento energia'!$Q$43*'Profilo eolico'!B4885</f>
        <v>3037.7094124759333</v>
      </c>
      <c r="H4883">
        <f t="shared" si="152"/>
        <v>1138.4335154826958</v>
      </c>
      <c r="I4883">
        <f>IF(LCOH!$C$28=Menu!$A$1,'Approvvigionamento energia'!C4883,0)+IF(LCOH!$C$28=Menu!$A$2,'Approvvigionamento energia'!D4883,0)+IF(LCOH!$C$28=Menu!$A$3,'Approvvigionamento energia'!E4883,0)+IF(LCOH!$C$28=Menu!$A$4,'Approvvigionamento energia'!F4883,0)+IF(LCOH!$C$28=Menu!$A$5,'Approvvigionamento energia'!G4883,0)+IF(LCOH!$C$28=Menu!$A$6,'Approvvigionamento energia'!H4883,0)</f>
        <v>2148.0559167616839</v>
      </c>
      <c r="J4883">
        <f>'Approvvigionamento energia'!A4883+'Approvvigionamento energia'!B4883+'Approvvigionamento energia'!I4883</f>
        <v>2745.2559167616837</v>
      </c>
      <c r="K4883">
        <f>IF(MIN(LCOH!$C$18,J4883)&gt;=$P$48*LCOH!$C$18, MIN(LCOH!$C$18,J4883),0)</f>
        <v>1500</v>
      </c>
      <c r="L4883">
        <f t="shared" si="153"/>
        <v>1245.2559167616837</v>
      </c>
      <c r="M4883">
        <f>K4883/LCOH!$C$18</f>
        <v>1</v>
      </c>
      <c r="N4883">
        <f>K4883/LCOH!$C$34</f>
        <v>28.901734104046245</v>
      </c>
    </row>
    <row r="4884" spans="1:14" x14ac:dyDescent="0.35">
      <c r="A4884">
        <f>'Profilo fotovoltaico'!B4886*LCOH!$C$20</f>
        <v>570</v>
      </c>
      <c r="B4884">
        <f>'Profilo eolico'!B4886*LCOH!$C$21</f>
        <v>66.199999999999989</v>
      </c>
      <c r="C4884">
        <f>$P$35*'Profilo fotovoltaico'!B4886</f>
        <v>4192.1289469445765</v>
      </c>
      <c r="D4884">
        <f>$Q$37*'Profilo eolico'!B4886</f>
        <v>386.25283001672159</v>
      </c>
      <c r="E4884">
        <f>$P$39*'Profilo fotovoltaico'!B4886+'Approvvigionamento energia'!$Q$39*'Profilo eolico'!B4886</f>
        <v>1337.7218592486852</v>
      </c>
      <c r="F4884">
        <f>$P$41*'Profilo fotovoltaico'!B4886+'Approvvigionamento energia'!$Q$41*'Profilo eolico'!B4886</f>
        <v>2289.1908884806489</v>
      </c>
      <c r="G4884">
        <f>$P$43*'Profilo fotovoltaico'!B4886+'Approvvigionamento energia'!$Q$43*'Profilo eolico'!B4886</f>
        <v>3240.6599177126132</v>
      </c>
      <c r="H4884">
        <f t="shared" si="152"/>
        <v>1138.4335154826958</v>
      </c>
      <c r="I4884">
        <f>IF(LCOH!$C$28=Menu!$A$1,'Approvvigionamento energia'!C4884,0)+IF(LCOH!$C$28=Menu!$A$2,'Approvvigionamento energia'!D4884,0)+IF(LCOH!$C$28=Menu!$A$3,'Approvvigionamento energia'!E4884,0)+IF(LCOH!$C$28=Menu!$A$4,'Approvvigionamento energia'!F4884,0)+IF(LCOH!$C$28=Menu!$A$5,'Approvvigionamento energia'!G4884,0)+IF(LCOH!$C$28=Menu!$A$6,'Approvvigionamento energia'!H4884,0)</f>
        <v>2289.1908884806489</v>
      </c>
      <c r="J4884">
        <f>'Approvvigionamento energia'!A4884+'Approvvigionamento energia'!B4884+'Approvvigionamento energia'!I4884</f>
        <v>2925.3908884806488</v>
      </c>
      <c r="K4884">
        <f>IF(MIN(LCOH!$C$18,J4884)&gt;=$P$48*LCOH!$C$18, MIN(LCOH!$C$18,J4884),0)</f>
        <v>1500</v>
      </c>
      <c r="L4884">
        <f t="shared" si="153"/>
        <v>1425.3908884806488</v>
      </c>
      <c r="M4884">
        <f>K4884/LCOH!$C$18</f>
        <v>1</v>
      </c>
      <c r="N4884">
        <f>K4884/LCOH!$C$34</f>
        <v>28.901734104046245</v>
      </c>
    </row>
    <row r="4885" spans="1:14" x14ac:dyDescent="0.35">
      <c r="A4885">
        <f>'Profilo fotovoltaico'!B4887*LCOH!$C$20</f>
        <v>573</v>
      </c>
      <c r="B4885">
        <f>'Profilo eolico'!B4887*LCOH!$C$21</f>
        <v>68.099999999999994</v>
      </c>
      <c r="C4885">
        <f>$P$35*'Profilo fotovoltaico'!B4887</f>
        <v>4214.192783507443</v>
      </c>
      <c r="D4885">
        <f>$Q$37*'Profilo eolico'!B4887</f>
        <v>397.33863631629515</v>
      </c>
      <c r="E4885">
        <f>$P$39*'Profilo fotovoltaico'!B4887+'Approvvigionamento energia'!$Q$39*'Profilo eolico'!B4887</f>
        <v>1351.5521731140821</v>
      </c>
      <c r="F4885">
        <f>$P$41*'Profilo fotovoltaico'!B4887+'Approvvigionamento energia'!$Q$41*'Profilo eolico'!B4887</f>
        <v>2305.7657099118692</v>
      </c>
      <c r="G4885">
        <f>$P$43*'Profilo fotovoltaico'!B4887+'Approvvigionamento energia'!$Q$43*'Profilo eolico'!B4887</f>
        <v>3259.9792467096563</v>
      </c>
      <c r="H4885">
        <f t="shared" si="152"/>
        <v>1138.4335154826958</v>
      </c>
      <c r="I4885">
        <f>IF(LCOH!$C$28=Menu!$A$1,'Approvvigionamento energia'!C4885,0)+IF(LCOH!$C$28=Menu!$A$2,'Approvvigionamento energia'!D4885,0)+IF(LCOH!$C$28=Menu!$A$3,'Approvvigionamento energia'!E4885,0)+IF(LCOH!$C$28=Menu!$A$4,'Approvvigionamento energia'!F4885,0)+IF(LCOH!$C$28=Menu!$A$5,'Approvvigionamento energia'!G4885,0)+IF(LCOH!$C$28=Menu!$A$6,'Approvvigionamento energia'!H4885,0)</f>
        <v>2305.7657099118692</v>
      </c>
      <c r="J4885">
        <f>'Approvvigionamento energia'!A4885+'Approvvigionamento energia'!B4885+'Approvvigionamento energia'!I4885</f>
        <v>2946.8657099118691</v>
      </c>
      <c r="K4885">
        <f>IF(MIN(LCOH!$C$18,J4885)&gt;=$P$48*LCOH!$C$18, MIN(LCOH!$C$18,J4885),0)</f>
        <v>1500</v>
      </c>
      <c r="L4885">
        <f t="shared" si="153"/>
        <v>1446.8657099118691</v>
      </c>
      <c r="M4885">
        <f>K4885/LCOH!$C$18</f>
        <v>1</v>
      </c>
      <c r="N4885">
        <f>K4885/LCOH!$C$34</f>
        <v>28.901734104046245</v>
      </c>
    </row>
    <row r="4886" spans="1:14" x14ac:dyDescent="0.35">
      <c r="A4886">
        <f>'Profilo fotovoltaico'!B4888*LCOH!$C$20</f>
        <v>542</v>
      </c>
      <c r="B4886">
        <f>'Profilo eolico'!B4888*LCOH!$C$21</f>
        <v>71.2</v>
      </c>
      <c r="C4886">
        <f>$P$35*'Profilo fotovoltaico'!B4888</f>
        <v>3986.1998056911593</v>
      </c>
      <c r="D4886">
        <f>$Q$37*'Profilo eolico'!B4888</f>
        <v>415.42600448928363</v>
      </c>
      <c r="E4886">
        <f>$P$39*'Profilo fotovoltaico'!B4888+'Approvvigionamento energia'!$Q$39*'Profilo eolico'!B4888</f>
        <v>1308.1194547897526</v>
      </c>
      <c r="F4886">
        <f>$P$41*'Profilo fotovoltaico'!B4888+'Approvvigionamento energia'!$Q$41*'Profilo eolico'!B4888</f>
        <v>2200.8129050902216</v>
      </c>
      <c r="G4886">
        <f>$P$43*'Profilo fotovoltaico'!B4888+'Approvvigionamento energia'!$Q$43*'Profilo eolico'!B4888</f>
        <v>3093.5063553906907</v>
      </c>
      <c r="H4886">
        <f t="shared" si="152"/>
        <v>1138.4335154826958</v>
      </c>
      <c r="I4886">
        <f>IF(LCOH!$C$28=Menu!$A$1,'Approvvigionamento energia'!C4886,0)+IF(LCOH!$C$28=Menu!$A$2,'Approvvigionamento energia'!D4886,0)+IF(LCOH!$C$28=Menu!$A$3,'Approvvigionamento energia'!E4886,0)+IF(LCOH!$C$28=Menu!$A$4,'Approvvigionamento energia'!F4886,0)+IF(LCOH!$C$28=Menu!$A$5,'Approvvigionamento energia'!G4886,0)+IF(LCOH!$C$28=Menu!$A$6,'Approvvigionamento energia'!H4886,0)</f>
        <v>2200.8129050902216</v>
      </c>
      <c r="J4886">
        <f>'Approvvigionamento energia'!A4886+'Approvvigionamento energia'!B4886+'Approvvigionamento energia'!I4886</f>
        <v>2814.0129050902215</v>
      </c>
      <c r="K4886">
        <f>IF(MIN(LCOH!$C$18,J4886)&gt;=$P$48*LCOH!$C$18, MIN(LCOH!$C$18,J4886),0)</f>
        <v>1500</v>
      </c>
      <c r="L4886">
        <f t="shared" si="153"/>
        <v>1314.0129050902215</v>
      </c>
      <c r="M4886">
        <f>K4886/LCOH!$C$18</f>
        <v>1</v>
      </c>
      <c r="N4886">
        <f>K4886/LCOH!$C$34</f>
        <v>28.901734104046245</v>
      </c>
    </row>
    <row r="4887" spans="1:14" x14ac:dyDescent="0.35">
      <c r="A4887">
        <f>'Profilo fotovoltaico'!B4889*LCOH!$C$20</f>
        <v>488</v>
      </c>
      <c r="B4887">
        <f>'Profilo eolico'!B4889*LCOH!$C$21</f>
        <v>74.599999999999994</v>
      </c>
      <c r="C4887">
        <f>$P$35*'Profilo fotovoltaico'!B4889</f>
        <v>3589.0507475595678</v>
      </c>
      <c r="D4887">
        <f>$Q$37*'Profilo eolico'!B4889</f>
        <v>435.26376313062588</v>
      </c>
      <c r="E4887">
        <f>$P$39*'Profilo fotovoltaico'!B4889+'Approvvigionamento energia'!$Q$39*'Profilo eolico'!B4889</f>
        <v>1223.7105092378613</v>
      </c>
      <c r="F4887">
        <f>$P$41*'Profilo fotovoltaico'!B4889+'Approvvigionamento energia'!$Q$41*'Profilo eolico'!B4889</f>
        <v>2012.1572553450969</v>
      </c>
      <c r="G4887">
        <f>$P$43*'Profilo fotovoltaico'!B4889+'Approvvigionamento energia'!$Q$43*'Profilo eolico'!B4889</f>
        <v>2800.6040014523323</v>
      </c>
      <c r="H4887">
        <f t="shared" si="152"/>
        <v>1138.4335154826958</v>
      </c>
      <c r="I4887">
        <f>IF(LCOH!$C$28=Menu!$A$1,'Approvvigionamento energia'!C4887,0)+IF(LCOH!$C$28=Menu!$A$2,'Approvvigionamento energia'!D4887,0)+IF(LCOH!$C$28=Menu!$A$3,'Approvvigionamento energia'!E4887,0)+IF(LCOH!$C$28=Menu!$A$4,'Approvvigionamento energia'!F4887,0)+IF(LCOH!$C$28=Menu!$A$5,'Approvvigionamento energia'!G4887,0)+IF(LCOH!$C$28=Menu!$A$6,'Approvvigionamento energia'!H4887,0)</f>
        <v>2012.1572553450969</v>
      </c>
      <c r="J4887">
        <f>'Approvvigionamento energia'!A4887+'Approvvigionamento energia'!B4887+'Approvvigionamento energia'!I4887</f>
        <v>2574.7572553450968</v>
      </c>
      <c r="K4887">
        <f>IF(MIN(LCOH!$C$18,J4887)&gt;=$P$48*LCOH!$C$18, MIN(LCOH!$C$18,J4887),0)</f>
        <v>1500</v>
      </c>
      <c r="L4887">
        <f t="shared" si="153"/>
        <v>1074.7572553450968</v>
      </c>
      <c r="M4887">
        <f>K4887/LCOH!$C$18</f>
        <v>1</v>
      </c>
      <c r="N4887">
        <f>K4887/LCOH!$C$34</f>
        <v>28.901734104046245</v>
      </c>
    </row>
    <row r="4888" spans="1:14" x14ac:dyDescent="0.35">
      <c r="A4888">
        <f>'Profilo fotovoltaico'!B4890*LCOH!$C$20</f>
        <v>403</v>
      </c>
      <c r="B4888">
        <f>'Profilo eolico'!B4890*LCOH!$C$21</f>
        <v>76.5</v>
      </c>
      <c r="C4888">
        <f>$P$35*'Profilo fotovoltaico'!B4890</f>
        <v>2963.9087116116925</v>
      </c>
      <c r="D4888">
        <f>$Q$37*'Profilo eolico'!B4890</f>
        <v>446.34956943019944</v>
      </c>
      <c r="E4888">
        <f>$P$39*'Profilo fotovoltaico'!B4890+'Approvvigionamento energia'!$Q$39*'Profilo eolico'!B4890</f>
        <v>1075.7393549755727</v>
      </c>
      <c r="F4888">
        <f>$P$41*'Profilo fotovoltaico'!B4890+'Approvvigionamento energia'!$Q$41*'Profilo eolico'!B4890</f>
        <v>1705.1291405209461</v>
      </c>
      <c r="G4888">
        <f>$P$43*'Profilo fotovoltaico'!B4890+'Approvvigionamento energia'!$Q$43*'Profilo eolico'!B4890</f>
        <v>2334.5189260663192</v>
      </c>
      <c r="H4888">
        <f t="shared" si="152"/>
        <v>1138.4335154826958</v>
      </c>
      <c r="I4888">
        <f>IF(LCOH!$C$28=Menu!$A$1,'Approvvigionamento energia'!C4888,0)+IF(LCOH!$C$28=Menu!$A$2,'Approvvigionamento energia'!D4888,0)+IF(LCOH!$C$28=Menu!$A$3,'Approvvigionamento energia'!E4888,0)+IF(LCOH!$C$28=Menu!$A$4,'Approvvigionamento energia'!F4888,0)+IF(LCOH!$C$28=Menu!$A$5,'Approvvigionamento energia'!G4888,0)+IF(LCOH!$C$28=Menu!$A$6,'Approvvigionamento energia'!H4888,0)</f>
        <v>1705.1291405209461</v>
      </c>
      <c r="J4888">
        <f>'Approvvigionamento energia'!A4888+'Approvvigionamento energia'!B4888+'Approvvigionamento energia'!I4888</f>
        <v>2184.6291405209458</v>
      </c>
      <c r="K4888">
        <f>IF(MIN(LCOH!$C$18,J4888)&gt;=$P$48*LCOH!$C$18, MIN(LCOH!$C$18,J4888),0)</f>
        <v>1500</v>
      </c>
      <c r="L4888">
        <f t="shared" si="153"/>
        <v>684.62914052094584</v>
      </c>
      <c r="M4888">
        <f>K4888/LCOH!$C$18</f>
        <v>1</v>
      </c>
      <c r="N4888">
        <f>K4888/LCOH!$C$34</f>
        <v>28.901734104046245</v>
      </c>
    </row>
    <row r="4889" spans="1:14" x14ac:dyDescent="0.35">
      <c r="A4889">
        <f>'Profilo fotovoltaico'!B4891*LCOH!$C$20</f>
        <v>296</v>
      </c>
      <c r="B4889">
        <f>'Profilo eolico'!B4891*LCOH!$C$21</f>
        <v>74.399999999999991</v>
      </c>
      <c r="C4889">
        <f>$P$35*'Profilo fotovoltaico'!B4891</f>
        <v>2176.9652075361309</v>
      </c>
      <c r="D4889">
        <f>$Q$37*'Profilo eolico'!B4891</f>
        <v>434.09683615172332</v>
      </c>
      <c r="E4889">
        <f>$P$39*'Profilo fotovoltaico'!B4891+'Approvvigionamento energia'!$Q$39*'Profilo eolico'!B4891</f>
        <v>869.8139289978252</v>
      </c>
      <c r="F4889">
        <f>$P$41*'Profilo fotovoltaico'!B4891+'Approvvigionamento energia'!$Q$41*'Profilo eolico'!B4891</f>
        <v>1305.5310218439272</v>
      </c>
      <c r="G4889">
        <f>$P$43*'Profilo fotovoltaico'!B4891+'Approvvigionamento energia'!$Q$43*'Profilo eolico'!B4891</f>
        <v>1741.2481146900293</v>
      </c>
      <c r="H4889">
        <f t="shared" si="152"/>
        <v>1138.4335154826958</v>
      </c>
      <c r="I4889">
        <f>IF(LCOH!$C$28=Menu!$A$1,'Approvvigionamento energia'!C4889,0)+IF(LCOH!$C$28=Menu!$A$2,'Approvvigionamento energia'!D4889,0)+IF(LCOH!$C$28=Menu!$A$3,'Approvvigionamento energia'!E4889,0)+IF(LCOH!$C$28=Menu!$A$4,'Approvvigionamento energia'!F4889,0)+IF(LCOH!$C$28=Menu!$A$5,'Approvvigionamento energia'!G4889,0)+IF(LCOH!$C$28=Menu!$A$6,'Approvvigionamento energia'!H4889,0)</f>
        <v>1305.5310218439272</v>
      </c>
      <c r="J4889">
        <f>'Approvvigionamento energia'!A4889+'Approvvigionamento energia'!B4889+'Approvvigionamento energia'!I4889</f>
        <v>1675.9310218439273</v>
      </c>
      <c r="K4889">
        <f>IF(MIN(LCOH!$C$18,J4889)&gt;=$P$48*LCOH!$C$18, MIN(LCOH!$C$18,J4889),0)</f>
        <v>1500</v>
      </c>
      <c r="L4889">
        <f t="shared" si="153"/>
        <v>175.93102184392728</v>
      </c>
      <c r="M4889">
        <f>K4889/LCOH!$C$18</f>
        <v>1</v>
      </c>
      <c r="N4889">
        <f>K4889/LCOH!$C$34</f>
        <v>28.901734104046245</v>
      </c>
    </row>
    <row r="4890" spans="1:14" x14ac:dyDescent="0.35">
      <c r="A4890">
        <f>'Profilo fotovoltaico'!B4892*LCOH!$C$20</f>
        <v>173</v>
      </c>
      <c r="B4890">
        <f>'Profilo eolico'!B4892*LCOH!$C$21</f>
        <v>71.8</v>
      </c>
      <c r="C4890">
        <f>$P$35*'Profilo fotovoltaico'!B4892</f>
        <v>1272.3479084586172</v>
      </c>
      <c r="D4890">
        <f>$Q$37*'Profilo eolico'!B4892</f>
        <v>418.92678542599111</v>
      </c>
      <c r="E4890">
        <f>$P$39*'Profilo fotovoltaico'!B4892+'Approvvigionamento energia'!$Q$39*'Profilo eolico'!B4892</f>
        <v>632.28206618414765</v>
      </c>
      <c r="F4890">
        <f>$P$41*'Profilo fotovoltaico'!B4892+'Approvvigionamento energia'!$Q$41*'Profilo eolico'!B4892</f>
        <v>845.63734694230413</v>
      </c>
      <c r="G4890">
        <f>$P$43*'Profilo fotovoltaico'!B4892+'Approvvigionamento energia'!$Q$43*'Profilo eolico'!B4892</f>
        <v>1058.9926277004606</v>
      </c>
      <c r="H4890">
        <f t="shared" si="152"/>
        <v>1138.4335154826958</v>
      </c>
      <c r="I4890">
        <f>IF(LCOH!$C$28=Menu!$A$1,'Approvvigionamento energia'!C4890,0)+IF(LCOH!$C$28=Menu!$A$2,'Approvvigionamento energia'!D4890,0)+IF(LCOH!$C$28=Menu!$A$3,'Approvvigionamento energia'!E4890,0)+IF(LCOH!$C$28=Menu!$A$4,'Approvvigionamento energia'!F4890,0)+IF(LCOH!$C$28=Menu!$A$5,'Approvvigionamento energia'!G4890,0)+IF(LCOH!$C$28=Menu!$A$6,'Approvvigionamento energia'!H4890,0)</f>
        <v>845.63734694230413</v>
      </c>
      <c r="J4890">
        <f>'Approvvigionamento energia'!A4890+'Approvvigionamento energia'!B4890+'Approvvigionamento energia'!I4890</f>
        <v>1090.4373469423042</v>
      </c>
      <c r="K4890">
        <f>IF(MIN(LCOH!$C$18,J4890)&gt;=$P$48*LCOH!$C$18, MIN(LCOH!$C$18,J4890),0)</f>
        <v>1090.4373469423042</v>
      </c>
      <c r="L4890">
        <f t="shared" si="153"/>
        <v>0</v>
      </c>
      <c r="M4890">
        <f>K4890/LCOH!$C$18</f>
        <v>0.72695823129486947</v>
      </c>
      <c r="N4890">
        <f>K4890/LCOH!$C$34</f>
        <v>21.010353505632064</v>
      </c>
    </row>
    <row r="4891" spans="1:14" x14ac:dyDescent="0.35">
      <c r="A4891">
        <f>'Profilo fotovoltaico'!B4893*LCOH!$C$20</f>
        <v>62</v>
      </c>
      <c r="B4891">
        <f>'Profilo eolico'!B4893*LCOH!$C$21</f>
        <v>69.099999999999994</v>
      </c>
      <c r="C4891">
        <f>$P$35*'Profilo fotovoltaico'!B4893</f>
        <v>455.98595563256805</v>
      </c>
      <c r="D4891">
        <f>$Q$37*'Profilo eolico'!B4893</f>
        <v>403.17327121080757</v>
      </c>
      <c r="E4891">
        <f>$P$39*'Profilo fotovoltaico'!B4893+'Approvvigionamento energia'!$Q$39*'Profilo eolico'!B4893</f>
        <v>416.37644231624768</v>
      </c>
      <c r="F4891">
        <f>$P$41*'Profilo fotovoltaico'!B4893+'Approvvigionamento energia'!$Q$41*'Profilo eolico'!B4893</f>
        <v>429.57961342168778</v>
      </c>
      <c r="G4891">
        <f>$P$43*'Profilo fotovoltaico'!B4893+'Approvvigionamento energia'!$Q$43*'Profilo eolico'!B4893</f>
        <v>442.78278452712794</v>
      </c>
      <c r="H4891">
        <f t="shared" si="152"/>
        <v>1138.4335154826958</v>
      </c>
      <c r="I4891">
        <f>IF(LCOH!$C$28=Menu!$A$1,'Approvvigionamento energia'!C4891,0)+IF(LCOH!$C$28=Menu!$A$2,'Approvvigionamento energia'!D4891,0)+IF(LCOH!$C$28=Menu!$A$3,'Approvvigionamento energia'!E4891,0)+IF(LCOH!$C$28=Menu!$A$4,'Approvvigionamento energia'!F4891,0)+IF(LCOH!$C$28=Menu!$A$5,'Approvvigionamento energia'!G4891,0)+IF(LCOH!$C$28=Menu!$A$6,'Approvvigionamento energia'!H4891,0)</f>
        <v>429.57961342168778</v>
      </c>
      <c r="J4891">
        <f>'Approvvigionamento energia'!A4891+'Approvvigionamento energia'!B4891+'Approvvigionamento energia'!I4891</f>
        <v>560.6796134216878</v>
      </c>
      <c r="K4891">
        <f>IF(MIN(LCOH!$C$18,J4891)&gt;=$P$48*LCOH!$C$18, MIN(LCOH!$C$18,J4891),0)</f>
        <v>560.6796134216878</v>
      </c>
      <c r="L4891">
        <f t="shared" si="153"/>
        <v>0</v>
      </c>
      <c r="M4891">
        <f>K4891/LCOH!$C$18</f>
        <v>0.37378640894779186</v>
      </c>
      <c r="N4891">
        <f>K4891/LCOH!$C$34</f>
        <v>10.803075403115372</v>
      </c>
    </row>
    <row r="4892" spans="1:14" x14ac:dyDescent="0.35">
      <c r="A4892">
        <f>'Profilo fotovoltaico'!B4894*LCOH!$C$20</f>
        <v>3</v>
      </c>
      <c r="B4892">
        <f>'Profilo eolico'!B4894*LCOH!$C$21</f>
        <v>59.1</v>
      </c>
      <c r="C4892">
        <f>$P$35*'Profilo fotovoltaico'!B4894</f>
        <v>22.063836562866197</v>
      </c>
      <c r="D4892">
        <f>$Q$37*'Profilo eolico'!B4894</f>
        <v>344.82692226568349</v>
      </c>
      <c r="E4892">
        <f>$P$39*'Profilo fotovoltaico'!B4894+'Approvvigionamento energia'!$Q$39*'Profilo eolico'!B4894</f>
        <v>264.13615083997917</v>
      </c>
      <c r="F4892">
        <f>$P$41*'Profilo fotovoltaico'!B4894+'Approvvigionamento energia'!$Q$41*'Profilo eolico'!B4894</f>
        <v>183.44537941427484</v>
      </c>
      <c r="G4892">
        <f>$P$43*'Profilo fotovoltaico'!B4894+'Approvvigionamento energia'!$Q$43*'Profilo eolico'!B4894</f>
        <v>102.75460798857051</v>
      </c>
      <c r="H4892">
        <f t="shared" si="152"/>
        <v>1138.4335154826958</v>
      </c>
      <c r="I4892">
        <f>IF(LCOH!$C$28=Menu!$A$1,'Approvvigionamento energia'!C4892,0)+IF(LCOH!$C$28=Menu!$A$2,'Approvvigionamento energia'!D4892,0)+IF(LCOH!$C$28=Menu!$A$3,'Approvvigionamento energia'!E4892,0)+IF(LCOH!$C$28=Menu!$A$4,'Approvvigionamento energia'!F4892,0)+IF(LCOH!$C$28=Menu!$A$5,'Approvvigionamento energia'!G4892,0)+IF(LCOH!$C$28=Menu!$A$6,'Approvvigionamento energia'!H4892,0)</f>
        <v>183.44537941427484</v>
      </c>
      <c r="J4892">
        <f>'Approvvigionamento energia'!A4892+'Approvvigionamento energia'!B4892+'Approvvigionamento energia'!I4892</f>
        <v>245.54537941427483</v>
      </c>
      <c r="K4892">
        <f>IF(MIN(LCOH!$C$18,J4892)&gt;=$P$48*LCOH!$C$18, MIN(LCOH!$C$18,J4892),0)</f>
        <v>0</v>
      </c>
      <c r="L4892">
        <f t="shared" si="153"/>
        <v>245.54537941427483</v>
      </c>
      <c r="M4892">
        <f>K4892/LCOH!$C$18</f>
        <v>0</v>
      </c>
      <c r="N4892">
        <f>K4892/LCOH!$C$34</f>
        <v>0</v>
      </c>
    </row>
    <row r="4893" spans="1:14" x14ac:dyDescent="0.35">
      <c r="A4893">
        <f>'Profilo fotovoltaico'!B4895*LCOH!$C$20</f>
        <v>0</v>
      </c>
      <c r="B4893">
        <f>'Profilo eolico'!B4895*LCOH!$C$21</f>
        <v>50.6</v>
      </c>
      <c r="C4893">
        <f>$P$35*'Profilo fotovoltaico'!B4895</f>
        <v>0</v>
      </c>
      <c r="D4893">
        <f>$Q$37*'Profilo eolico'!B4895</f>
        <v>295.23252566232799</v>
      </c>
      <c r="E4893">
        <f>$P$39*'Profilo fotovoltaico'!B4895+'Approvvigionamento energia'!$Q$39*'Profilo eolico'!B4895</f>
        <v>221.42439424674598</v>
      </c>
      <c r="F4893">
        <f>$P$41*'Profilo fotovoltaico'!B4895+'Approvvigionamento energia'!$Q$41*'Profilo eolico'!B4895</f>
        <v>147.61626283116399</v>
      </c>
      <c r="G4893">
        <f>$P$43*'Profilo fotovoltaico'!B4895+'Approvvigionamento energia'!$Q$43*'Profilo eolico'!B4895</f>
        <v>73.808131415581997</v>
      </c>
      <c r="H4893">
        <f t="shared" si="152"/>
        <v>1138.4335154826958</v>
      </c>
      <c r="I4893">
        <f>IF(LCOH!$C$28=Menu!$A$1,'Approvvigionamento energia'!C4893,0)+IF(LCOH!$C$28=Menu!$A$2,'Approvvigionamento energia'!D4893,0)+IF(LCOH!$C$28=Menu!$A$3,'Approvvigionamento energia'!E4893,0)+IF(LCOH!$C$28=Menu!$A$4,'Approvvigionamento energia'!F4893,0)+IF(LCOH!$C$28=Menu!$A$5,'Approvvigionamento energia'!G4893,0)+IF(LCOH!$C$28=Menu!$A$6,'Approvvigionamento energia'!H4893,0)</f>
        <v>147.61626283116399</v>
      </c>
      <c r="J4893">
        <f>'Approvvigionamento energia'!A4893+'Approvvigionamento energia'!B4893+'Approvvigionamento energia'!I4893</f>
        <v>198.21626283116399</v>
      </c>
      <c r="K4893">
        <f>IF(MIN(LCOH!$C$18,J4893)&gt;=$P$48*LCOH!$C$18, MIN(LCOH!$C$18,J4893),0)</f>
        <v>0</v>
      </c>
      <c r="L4893">
        <f t="shared" si="153"/>
        <v>198.21626283116399</v>
      </c>
      <c r="M4893">
        <f>K4893/LCOH!$C$18</f>
        <v>0</v>
      </c>
      <c r="N4893">
        <f>K4893/LCOH!$C$34</f>
        <v>0</v>
      </c>
    </row>
    <row r="4894" spans="1:14" x14ac:dyDescent="0.35">
      <c r="A4894">
        <f>'Profilo fotovoltaico'!B4896*LCOH!$C$20</f>
        <v>0</v>
      </c>
      <c r="B4894">
        <f>'Profilo eolico'!B4896*LCOH!$C$21</f>
        <v>49.5</v>
      </c>
      <c r="C4894">
        <f>$P$35*'Profilo fotovoltaico'!B4896</f>
        <v>0</v>
      </c>
      <c r="D4894">
        <f>$Q$37*'Profilo eolico'!B4896</f>
        <v>288.81442727836435</v>
      </c>
      <c r="E4894">
        <f>$P$39*'Profilo fotovoltaico'!B4896+'Approvvigionamento energia'!$Q$39*'Profilo eolico'!B4896</f>
        <v>216.61082045877325</v>
      </c>
      <c r="F4894">
        <f>$P$41*'Profilo fotovoltaico'!B4896+'Approvvigionamento energia'!$Q$41*'Profilo eolico'!B4896</f>
        <v>144.40721363918217</v>
      </c>
      <c r="G4894">
        <f>$P$43*'Profilo fotovoltaico'!B4896+'Approvvigionamento energia'!$Q$43*'Profilo eolico'!B4896</f>
        <v>72.203606819591087</v>
      </c>
      <c r="H4894">
        <f t="shared" si="152"/>
        <v>1138.4335154826958</v>
      </c>
      <c r="I4894">
        <f>IF(LCOH!$C$28=Menu!$A$1,'Approvvigionamento energia'!C4894,0)+IF(LCOH!$C$28=Menu!$A$2,'Approvvigionamento energia'!D4894,0)+IF(LCOH!$C$28=Menu!$A$3,'Approvvigionamento energia'!E4894,0)+IF(LCOH!$C$28=Menu!$A$4,'Approvvigionamento energia'!F4894,0)+IF(LCOH!$C$28=Menu!$A$5,'Approvvigionamento energia'!G4894,0)+IF(LCOH!$C$28=Menu!$A$6,'Approvvigionamento energia'!H4894,0)</f>
        <v>144.40721363918217</v>
      </c>
      <c r="J4894">
        <f>'Approvvigionamento energia'!A4894+'Approvvigionamento energia'!B4894+'Approvvigionamento energia'!I4894</f>
        <v>193.90721363918217</v>
      </c>
      <c r="K4894">
        <f>IF(MIN(LCOH!$C$18,J4894)&gt;=$P$48*LCOH!$C$18, MIN(LCOH!$C$18,J4894),0)</f>
        <v>0</v>
      </c>
      <c r="L4894">
        <f t="shared" si="153"/>
        <v>193.90721363918217</v>
      </c>
      <c r="M4894">
        <f>K4894/LCOH!$C$18</f>
        <v>0</v>
      </c>
      <c r="N4894">
        <f>K4894/LCOH!$C$34</f>
        <v>0</v>
      </c>
    </row>
    <row r="4895" spans="1:14" x14ac:dyDescent="0.35">
      <c r="A4895">
        <f>'Profilo fotovoltaico'!B4897*LCOH!$C$20</f>
        <v>0</v>
      </c>
      <c r="B4895">
        <f>'Profilo eolico'!B4897*LCOH!$C$21</f>
        <v>59.5</v>
      </c>
      <c r="C4895">
        <f>$P$35*'Profilo fotovoltaico'!B4897</f>
        <v>0</v>
      </c>
      <c r="D4895">
        <f>$Q$37*'Profilo eolico'!B4897</f>
        <v>347.16077622348843</v>
      </c>
      <c r="E4895">
        <f>$P$39*'Profilo fotovoltaico'!B4897+'Approvvigionamento energia'!$Q$39*'Profilo eolico'!B4897</f>
        <v>260.37058216761631</v>
      </c>
      <c r="F4895">
        <f>$P$41*'Profilo fotovoltaico'!B4897+'Approvvigionamento energia'!$Q$41*'Profilo eolico'!B4897</f>
        <v>173.58038811174421</v>
      </c>
      <c r="G4895">
        <f>$P$43*'Profilo fotovoltaico'!B4897+'Approvvigionamento energia'!$Q$43*'Profilo eolico'!B4897</f>
        <v>86.790194055872107</v>
      </c>
      <c r="H4895">
        <f t="shared" si="152"/>
        <v>1138.4335154826958</v>
      </c>
      <c r="I4895">
        <f>IF(LCOH!$C$28=Menu!$A$1,'Approvvigionamento energia'!C4895,0)+IF(LCOH!$C$28=Menu!$A$2,'Approvvigionamento energia'!D4895,0)+IF(LCOH!$C$28=Menu!$A$3,'Approvvigionamento energia'!E4895,0)+IF(LCOH!$C$28=Menu!$A$4,'Approvvigionamento energia'!F4895,0)+IF(LCOH!$C$28=Menu!$A$5,'Approvvigionamento energia'!G4895,0)+IF(LCOH!$C$28=Menu!$A$6,'Approvvigionamento energia'!H4895,0)</f>
        <v>173.58038811174421</v>
      </c>
      <c r="J4895">
        <f>'Approvvigionamento energia'!A4895+'Approvvigionamento energia'!B4895+'Approvvigionamento energia'!I4895</f>
        <v>233.08038811174421</v>
      </c>
      <c r="K4895">
        <f>IF(MIN(LCOH!$C$18,J4895)&gt;=$P$48*LCOH!$C$18, MIN(LCOH!$C$18,J4895),0)</f>
        <v>0</v>
      </c>
      <c r="L4895">
        <f t="shared" si="153"/>
        <v>233.08038811174421</v>
      </c>
      <c r="M4895">
        <f>K4895/LCOH!$C$18</f>
        <v>0</v>
      </c>
      <c r="N4895">
        <f>K4895/LCOH!$C$34</f>
        <v>0</v>
      </c>
    </row>
    <row r="4896" spans="1:14" x14ac:dyDescent="0.35">
      <c r="A4896">
        <f>'Profilo fotovoltaico'!B4898*LCOH!$C$20</f>
        <v>0</v>
      </c>
      <c r="B4896">
        <f>'Profilo eolico'!B4898*LCOH!$C$21</f>
        <v>69.099999999999994</v>
      </c>
      <c r="C4896">
        <f>$P$35*'Profilo fotovoltaico'!B4898</f>
        <v>0</v>
      </c>
      <c r="D4896">
        <f>$Q$37*'Profilo eolico'!B4898</f>
        <v>403.17327121080757</v>
      </c>
      <c r="E4896">
        <f>$P$39*'Profilo fotovoltaico'!B4898+'Approvvigionamento energia'!$Q$39*'Profilo eolico'!B4898</f>
        <v>302.37995340810568</v>
      </c>
      <c r="F4896">
        <f>$P$41*'Profilo fotovoltaico'!B4898+'Approvvigionamento energia'!$Q$41*'Profilo eolico'!B4898</f>
        <v>201.58663560540379</v>
      </c>
      <c r="G4896">
        <f>$P$43*'Profilo fotovoltaico'!B4898+'Approvvigionamento energia'!$Q$43*'Profilo eolico'!B4898</f>
        <v>100.79331780270189</v>
      </c>
      <c r="H4896">
        <f t="shared" si="152"/>
        <v>1138.4335154826958</v>
      </c>
      <c r="I4896">
        <f>IF(LCOH!$C$28=Menu!$A$1,'Approvvigionamento energia'!C4896,0)+IF(LCOH!$C$28=Menu!$A$2,'Approvvigionamento energia'!D4896,0)+IF(LCOH!$C$28=Menu!$A$3,'Approvvigionamento energia'!E4896,0)+IF(LCOH!$C$28=Menu!$A$4,'Approvvigionamento energia'!F4896,0)+IF(LCOH!$C$28=Menu!$A$5,'Approvvigionamento energia'!G4896,0)+IF(LCOH!$C$28=Menu!$A$6,'Approvvigionamento energia'!H4896,0)</f>
        <v>201.58663560540379</v>
      </c>
      <c r="J4896">
        <f>'Approvvigionamento energia'!A4896+'Approvvigionamento energia'!B4896+'Approvvigionamento energia'!I4896</f>
        <v>270.68663560540381</v>
      </c>
      <c r="K4896">
        <f>IF(MIN(LCOH!$C$18,J4896)&gt;=$P$48*LCOH!$C$18, MIN(LCOH!$C$18,J4896),0)</f>
        <v>0</v>
      </c>
      <c r="L4896">
        <f t="shared" si="153"/>
        <v>270.68663560540381</v>
      </c>
      <c r="M4896">
        <f>K4896/LCOH!$C$18</f>
        <v>0</v>
      </c>
      <c r="N4896">
        <f>K4896/LCOH!$C$34</f>
        <v>0</v>
      </c>
    </row>
    <row r="4897" spans="1:14" x14ac:dyDescent="0.35">
      <c r="A4897">
        <f>'Profilo fotovoltaico'!B4899*LCOH!$C$20</f>
        <v>0</v>
      </c>
      <c r="B4897">
        <f>'Profilo eolico'!B4899*LCOH!$C$21</f>
        <v>68.5</v>
      </c>
      <c r="C4897">
        <f>$P$35*'Profilo fotovoltaico'!B4899</f>
        <v>0</v>
      </c>
      <c r="D4897">
        <f>$Q$37*'Profilo eolico'!B4899</f>
        <v>399.6724902741002</v>
      </c>
      <c r="E4897">
        <f>$P$39*'Profilo fotovoltaico'!B4899+'Approvvigionamento energia'!$Q$39*'Profilo eolico'!B4899</f>
        <v>299.75436770557513</v>
      </c>
      <c r="F4897">
        <f>$P$41*'Profilo fotovoltaico'!B4899+'Approvvigionamento energia'!$Q$41*'Profilo eolico'!B4899</f>
        <v>199.8362451370501</v>
      </c>
      <c r="G4897">
        <f>$P$43*'Profilo fotovoltaico'!B4899+'Approvvigionamento energia'!$Q$43*'Profilo eolico'!B4899</f>
        <v>99.91812256852505</v>
      </c>
      <c r="H4897">
        <f t="shared" si="152"/>
        <v>1138.4335154826958</v>
      </c>
      <c r="I4897">
        <f>IF(LCOH!$C$28=Menu!$A$1,'Approvvigionamento energia'!C4897,0)+IF(LCOH!$C$28=Menu!$A$2,'Approvvigionamento energia'!D4897,0)+IF(LCOH!$C$28=Menu!$A$3,'Approvvigionamento energia'!E4897,0)+IF(LCOH!$C$28=Menu!$A$4,'Approvvigionamento energia'!F4897,0)+IF(LCOH!$C$28=Menu!$A$5,'Approvvigionamento energia'!G4897,0)+IF(LCOH!$C$28=Menu!$A$6,'Approvvigionamento energia'!H4897,0)</f>
        <v>199.8362451370501</v>
      </c>
      <c r="J4897">
        <f>'Approvvigionamento energia'!A4897+'Approvvigionamento energia'!B4897+'Approvvigionamento energia'!I4897</f>
        <v>268.33624513705013</v>
      </c>
      <c r="K4897">
        <f>IF(MIN(LCOH!$C$18,J4897)&gt;=$P$48*LCOH!$C$18, MIN(LCOH!$C$18,J4897),0)</f>
        <v>0</v>
      </c>
      <c r="L4897">
        <f t="shared" si="153"/>
        <v>268.33624513705013</v>
      </c>
      <c r="M4897">
        <f>K4897/LCOH!$C$18</f>
        <v>0</v>
      </c>
      <c r="N4897">
        <f>K4897/LCOH!$C$34</f>
        <v>0</v>
      </c>
    </row>
    <row r="4898" spans="1:14" x14ac:dyDescent="0.35">
      <c r="A4898">
        <f>'Profilo fotovoltaico'!B4900*LCOH!$C$20</f>
        <v>0</v>
      </c>
      <c r="B4898">
        <f>'Profilo eolico'!B4900*LCOH!$C$21</f>
        <v>62.300000000000004</v>
      </c>
      <c r="C4898">
        <f>$P$35*'Profilo fotovoltaico'!B4900</f>
        <v>0</v>
      </c>
      <c r="D4898">
        <f>$Q$37*'Profilo eolico'!B4900</f>
        <v>363.49775392812319</v>
      </c>
      <c r="E4898">
        <f>$P$39*'Profilo fotovoltaico'!B4900+'Approvvigionamento energia'!$Q$39*'Profilo eolico'!B4900</f>
        <v>272.62331544609242</v>
      </c>
      <c r="F4898">
        <f>$P$41*'Profilo fotovoltaico'!B4900+'Approvvigionamento energia'!$Q$41*'Profilo eolico'!B4900</f>
        <v>181.74887696406159</v>
      </c>
      <c r="G4898">
        <f>$P$43*'Profilo fotovoltaico'!B4900+'Approvvigionamento energia'!$Q$43*'Profilo eolico'!B4900</f>
        <v>90.874438482030797</v>
      </c>
      <c r="H4898">
        <f t="shared" si="152"/>
        <v>1138.4335154826958</v>
      </c>
      <c r="I4898">
        <f>IF(LCOH!$C$28=Menu!$A$1,'Approvvigionamento energia'!C4898,0)+IF(LCOH!$C$28=Menu!$A$2,'Approvvigionamento energia'!D4898,0)+IF(LCOH!$C$28=Menu!$A$3,'Approvvigionamento energia'!E4898,0)+IF(LCOH!$C$28=Menu!$A$4,'Approvvigionamento energia'!F4898,0)+IF(LCOH!$C$28=Menu!$A$5,'Approvvigionamento energia'!G4898,0)+IF(LCOH!$C$28=Menu!$A$6,'Approvvigionamento energia'!H4898,0)</f>
        <v>181.74887696406159</v>
      </c>
      <c r="J4898">
        <f>'Approvvigionamento energia'!A4898+'Approvvigionamento energia'!B4898+'Approvvigionamento energia'!I4898</f>
        <v>244.04887696406161</v>
      </c>
      <c r="K4898">
        <f>IF(MIN(LCOH!$C$18,J4898)&gt;=$P$48*LCOH!$C$18, MIN(LCOH!$C$18,J4898),0)</f>
        <v>0</v>
      </c>
      <c r="L4898">
        <f t="shared" si="153"/>
        <v>244.04887696406161</v>
      </c>
      <c r="M4898">
        <f>K4898/LCOH!$C$18</f>
        <v>0</v>
      </c>
      <c r="N4898">
        <f>K4898/LCOH!$C$34</f>
        <v>0</v>
      </c>
    </row>
    <row r="4899" spans="1:14" x14ac:dyDescent="0.35">
      <c r="A4899">
        <f>'Profilo fotovoltaico'!B4901*LCOH!$C$20</f>
        <v>0</v>
      </c>
      <c r="B4899">
        <f>'Profilo eolico'!B4901*LCOH!$C$21</f>
        <v>62</v>
      </c>
      <c r="C4899">
        <f>$P$35*'Profilo fotovoltaico'!B4901</f>
        <v>0</v>
      </c>
      <c r="D4899">
        <f>$Q$37*'Profilo eolico'!B4901</f>
        <v>361.74736345976947</v>
      </c>
      <c r="E4899">
        <f>$P$39*'Profilo fotovoltaico'!B4901+'Approvvigionamento energia'!$Q$39*'Profilo eolico'!B4901</f>
        <v>271.31052259482709</v>
      </c>
      <c r="F4899">
        <f>$P$41*'Profilo fotovoltaico'!B4901+'Approvvigionamento energia'!$Q$41*'Profilo eolico'!B4901</f>
        <v>180.87368172988474</v>
      </c>
      <c r="G4899">
        <f>$P$43*'Profilo fotovoltaico'!B4901+'Approvvigionamento energia'!$Q$43*'Profilo eolico'!B4901</f>
        <v>90.436840864942369</v>
      </c>
      <c r="H4899">
        <f t="shared" si="152"/>
        <v>1138.4335154826958</v>
      </c>
      <c r="I4899">
        <f>IF(LCOH!$C$28=Menu!$A$1,'Approvvigionamento energia'!C4899,0)+IF(LCOH!$C$28=Menu!$A$2,'Approvvigionamento energia'!D4899,0)+IF(LCOH!$C$28=Menu!$A$3,'Approvvigionamento energia'!E4899,0)+IF(LCOH!$C$28=Menu!$A$4,'Approvvigionamento energia'!F4899,0)+IF(LCOH!$C$28=Menu!$A$5,'Approvvigionamento energia'!G4899,0)+IF(LCOH!$C$28=Menu!$A$6,'Approvvigionamento energia'!H4899,0)</f>
        <v>180.87368172988474</v>
      </c>
      <c r="J4899">
        <f>'Approvvigionamento energia'!A4899+'Approvvigionamento energia'!B4899+'Approvvigionamento energia'!I4899</f>
        <v>242.87368172988474</v>
      </c>
      <c r="K4899">
        <f>IF(MIN(LCOH!$C$18,J4899)&gt;=$P$48*LCOH!$C$18, MIN(LCOH!$C$18,J4899),0)</f>
        <v>0</v>
      </c>
      <c r="L4899">
        <f t="shared" si="153"/>
        <v>242.87368172988474</v>
      </c>
      <c r="M4899">
        <f>K4899/LCOH!$C$18</f>
        <v>0</v>
      </c>
      <c r="N4899">
        <f>K4899/LCOH!$C$34</f>
        <v>0</v>
      </c>
    </row>
    <row r="4900" spans="1:14" x14ac:dyDescent="0.35">
      <c r="A4900">
        <f>'Profilo fotovoltaico'!B4902*LCOH!$C$20</f>
        <v>0</v>
      </c>
      <c r="B4900">
        <f>'Profilo eolico'!B4902*LCOH!$C$21</f>
        <v>58</v>
      </c>
      <c r="C4900">
        <f>$P$35*'Profilo fotovoltaico'!B4902</f>
        <v>0</v>
      </c>
      <c r="D4900">
        <f>$Q$37*'Profilo eolico'!B4902</f>
        <v>338.40882388171985</v>
      </c>
      <c r="E4900">
        <f>$P$39*'Profilo fotovoltaico'!B4902+'Approvvigionamento energia'!$Q$39*'Profilo eolico'!B4902</f>
        <v>253.80661791128986</v>
      </c>
      <c r="F4900">
        <f>$P$41*'Profilo fotovoltaico'!B4902+'Approvvigionamento energia'!$Q$41*'Profilo eolico'!B4902</f>
        <v>169.20441194085993</v>
      </c>
      <c r="G4900">
        <f>$P$43*'Profilo fotovoltaico'!B4902+'Approvvigionamento energia'!$Q$43*'Profilo eolico'!B4902</f>
        <v>84.602205970429964</v>
      </c>
      <c r="H4900">
        <f t="shared" si="152"/>
        <v>1138.4335154826958</v>
      </c>
      <c r="I4900">
        <f>IF(LCOH!$C$28=Menu!$A$1,'Approvvigionamento energia'!C4900,0)+IF(LCOH!$C$28=Menu!$A$2,'Approvvigionamento energia'!D4900,0)+IF(LCOH!$C$28=Menu!$A$3,'Approvvigionamento energia'!E4900,0)+IF(LCOH!$C$28=Menu!$A$4,'Approvvigionamento energia'!F4900,0)+IF(LCOH!$C$28=Menu!$A$5,'Approvvigionamento energia'!G4900,0)+IF(LCOH!$C$28=Menu!$A$6,'Approvvigionamento energia'!H4900,0)</f>
        <v>169.20441194085993</v>
      </c>
      <c r="J4900">
        <f>'Approvvigionamento energia'!A4900+'Approvvigionamento energia'!B4900+'Approvvigionamento energia'!I4900</f>
        <v>227.20441194085993</v>
      </c>
      <c r="K4900">
        <f>IF(MIN(LCOH!$C$18,J4900)&gt;=$P$48*LCOH!$C$18, MIN(LCOH!$C$18,J4900),0)</f>
        <v>0</v>
      </c>
      <c r="L4900">
        <f t="shared" si="153"/>
        <v>227.20441194085993</v>
      </c>
      <c r="M4900">
        <f>K4900/LCOH!$C$18</f>
        <v>0</v>
      </c>
      <c r="N4900">
        <f>K4900/LCOH!$C$34</f>
        <v>0</v>
      </c>
    </row>
    <row r="4901" spans="1:14" x14ac:dyDescent="0.35">
      <c r="A4901">
        <f>'Profilo fotovoltaico'!B4903*LCOH!$C$20</f>
        <v>0</v>
      </c>
      <c r="B4901">
        <f>'Profilo eolico'!B4903*LCOH!$C$21</f>
        <v>53.1</v>
      </c>
      <c r="C4901">
        <f>$P$35*'Profilo fotovoltaico'!B4903</f>
        <v>0</v>
      </c>
      <c r="D4901">
        <f>$Q$37*'Profilo eolico'!B4903</f>
        <v>309.81911289860903</v>
      </c>
      <c r="E4901">
        <f>$P$39*'Profilo fotovoltaico'!B4903+'Approvvigionamento energia'!$Q$39*'Profilo eolico'!B4903</f>
        <v>232.36433467395676</v>
      </c>
      <c r="F4901">
        <f>$P$41*'Profilo fotovoltaico'!B4903+'Approvvigionamento energia'!$Q$41*'Profilo eolico'!B4903</f>
        <v>154.90955644930452</v>
      </c>
      <c r="G4901">
        <f>$P$43*'Profilo fotovoltaico'!B4903+'Approvvigionamento energia'!$Q$43*'Profilo eolico'!B4903</f>
        <v>77.454778224652259</v>
      </c>
      <c r="H4901">
        <f t="shared" si="152"/>
        <v>1138.4335154826958</v>
      </c>
      <c r="I4901">
        <f>IF(LCOH!$C$28=Menu!$A$1,'Approvvigionamento energia'!C4901,0)+IF(LCOH!$C$28=Menu!$A$2,'Approvvigionamento energia'!D4901,0)+IF(LCOH!$C$28=Menu!$A$3,'Approvvigionamento energia'!E4901,0)+IF(LCOH!$C$28=Menu!$A$4,'Approvvigionamento energia'!F4901,0)+IF(LCOH!$C$28=Menu!$A$5,'Approvvigionamento energia'!G4901,0)+IF(LCOH!$C$28=Menu!$A$6,'Approvvigionamento energia'!H4901,0)</f>
        <v>154.90955644930452</v>
      </c>
      <c r="J4901">
        <f>'Approvvigionamento energia'!A4901+'Approvvigionamento energia'!B4901+'Approvvigionamento energia'!I4901</f>
        <v>208.00955644930451</v>
      </c>
      <c r="K4901">
        <f>IF(MIN(LCOH!$C$18,J4901)&gt;=$P$48*LCOH!$C$18, MIN(LCOH!$C$18,J4901),0)</f>
        <v>0</v>
      </c>
      <c r="L4901">
        <f t="shared" si="153"/>
        <v>208.00955644930451</v>
      </c>
      <c r="M4901">
        <f>K4901/LCOH!$C$18</f>
        <v>0</v>
      </c>
      <c r="N4901">
        <f>K4901/LCOH!$C$34</f>
        <v>0</v>
      </c>
    </row>
    <row r="4902" spans="1:14" x14ac:dyDescent="0.35">
      <c r="A4902">
        <f>'Profilo fotovoltaico'!B4904*LCOH!$C$20</f>
        <v>26</v>
      </c>
      <c r="B4902">
        <f>'Profilo eolico'!B4904*LCOH!$C$21</f>
        <v>49.8</v>
      </c>
      <c r="C4902">
        <f>$P$35*'Profilo fotovoltaico'!B4904</f>
        <v>191.21991687817368</v>
      </c>
      <c r="D4902">
        <f>$Q$37*'Profilo eolico'!B4904</f>
        <v>290.56481774671806</v>
      </c>
      <c r="E4902">
        <f>$P$39*'Profilo fotovoltaico'!B4904+'Approvvigionamento energia'!$Q$39*'Profilo eolico'!B4904</f>
        <v>265.72859252958193</v>
      </c>
      <c r="F4902">
        <f>$P$41*'Profilo fotovoltaico'!B4904+'Approvvigionamento energia'!$Q$41*'Profilo eolico'!B4904</f>
        <v>240.89236731244586</v>
      </c>
      <c r="G4902">
        <f>$P$43*'Profilo fotovoltaico'!B4904+'Approvvigionamento energia'!$Q$43*'Profilo eolico'!B4904</f>
        <v>216.05614209530978</v>
      </c>
      <c r="H4902">
        <f t="shared" si="152"/>
        <v>1138.4335154826958</v>
      </c>
      <c r="I4902">
        <f>IF(LCOH!$C$28=Menu!$A$1,'Approvvigionamento energia'!C4902,0)+IF(LCOH!$C$28=Menu!$A$2,'Approvvigionamento energia'!D4902,0)+IF(LCOH!$C$28=Menu!$A$3,'Approvvigionamento energia'!E4902,0)+IF(LCOH!$C$28=Menu!$A$4,'Approvvigionamento energia'!F4902,0)+IF(LCOH!$C$28=Menu!$A$5,'Approvvigionamento energia'!G4902,0)+IF(LCOH!$C$28=Menu!$A$6,'Approvvigionamento energia'!H4902,0)</f>
        <v>240.89236731244586</v>
      </c>
      <c r="J4902">
        <f>'Approvvigionamento energia'!A4902+'Approvvigionamento energia'!B4902+'Approvvigionamento energia'!I4902</f>
        <v>316.69236731244587</v>
      </c>
      <c r="K4902">
        <f>IF(MIN(LCOH!$C$18,J4902)&gt;=$P$48*LCOH!$C$18, MIN(LCOH!$C$18,J4902),0)</f>
        <v>0</v>
      </c>
      <c r="L4902">
        <f t="shared" si="153"/>
        <v>316.69236731244587</v>
      </c>
      <c r="M4902">
        <f>K4902/LCOH!$C$18</f>
        <v>0</v>
      </c>
      <c r="N4902">
        <f>K4902/LCOH!$C$34</f>
        <v>0</v>
      </c>
    </row>
    <row r="4903" spans="1:14" x14ac:dyDescent="0.35">
      <c r="A4903">
        <f>'Profilo fotovoltaico'!B4905*LCOH!$C$20</f>
        <v>103</v>
      </c>
      <c r="B4903">
        <f>'Profilo eolico'!B4905*LCOH!$C$21</f>
        <v>35.299999999999997</v>
      </c>
      <c r="C4903">
        <f>$P$35*'Profilo fotovoltaico'!B4905</f>
        <v>757.52505532507269</v>
      </c>
      <c r="D4903">
        <f>$Q$37*'Profilo eolico'!B4905</f>
        <v>205.9626117762881</v>
      </c>
      <c r="E4903">
        <f>$P$39*'Profilo fotovoltaico'!B4905+'Approvvigionamento energia'!$Q$39*'Profilo eolico'!B4905</f>
        <v>343.85322266348425</v>
      </c>
      <c r="F4903">
        <f>$P$41*'Profilo fotovoltaico'!B4905+'Approvvigionamento energia'!$Q$41*'Profilo eolico'!B4905</f>
        <v>481.74383355068039</v>
      </c>
      <c r="G4903">
        <f>$P$43*'Profilo fotovoltaico'!B4905+'Approvvigionamento energia'!$Q$43*'Profilo eolico'!B4905</f>
        <v>619.6344444378766</v>
      </c>
      <c r="H4903">
        <f t="shared" si="152"/>
        <v>1138.4335154826958</v>
      </c>
      <c r="I4903">
        <f>IF(LCOH!$C$28=Menu!$A$1,'Approvvigionamento energia'!C4903,0)+IF(LCOH!$C$28=Menu!$A$2,'Approvvigionamento energia'!D4903,0)+IF(LCOH!$C$28=Menu!$A$3,'Approvvigionamento energia'!E4903,0)+IF(LCOH!$C$28=Menu!$A$4,'Approvvigionamento energia'!F4903,0)+IF(LCOH!$C$28=Menu!$A$5,'Approvvigionamento energia'!G4903,0)+IF(LCOH!$C$28=Menu!$A$6,'Approvvigionamento energia'!H4903,0)</f>
        <v>481.74383355068039</v>
      </c>
      <c r="J4903">
        <f>'Approvvigionamento energia'!A4903+'Approvvigionamento energia'!B4903+'Approvvigionamento energia'!I4903</f>
        <v>620.04383355068035</v>
      </c>
      <c r="K4903">
        <f>IF(MIN(LCOH!$C$18,J4903)&gt;=$P$48*LCOH!$C$18, MIN(LCOH!$C$18,J4903),0)</f>
        <v>620.04383355068035</v>
      </c>
      <c r="L4903">
        <f t="shared" si="153"/>
        <v>0</v>
      </c>
      <c r="M4903">
        <f>K4903/LCOH!$C$18</f>
        <v>0.41336255570045355</v>
      </c>
      <c r="N4903">
        <f>K4903/LCOH!$C$34</f>
        <v>11.946894673423515</v>
      </c>
    </row>
    <row r="4904" spans="1:14" x14ac:dyDescent="0.35">
      <c r="A4904">
        <f>'Profilo fotovoltaico'!B4906*LCOH!$C$20</f>
        <v>203</v>
      </c>
      <c r="B4904">
        <f>'Profilo eolico'!B4906*LCOH!$C$21</f>
        <v>27.099999999999998</v>
      </c>
      <c r="C4904">
        <f>$P$35*'Profilo fotovoltaico'!B4906</f>
        <v>1492.9862740872793</v>
      </c>
      <c r="D4904">
        <f>$Q$37*'Profilo eolico'!B4906</f>
        <v>158.11860564128634</v>
      </c>
      <c r="E4904">
        <f>$P$39*'Profilo fotovoltaico'!B4906+'Approvvigionamento energia'!$Q$39*'Profilo eolico'!B4906</f>
        <v>491.83552275278458</v>
      </c>
      <c r="F4904">
        <f>$P$41*'Profilo fotovoltaico'!B4906+'Approvvigionamento energia'!$Q$41*'Profilo eolico'!B4906</f>
        <v>825.55243986428286</v>
      </c>
      <c r="G4904">
        <f>$P$43*'Profilo fotovoltaico'!B4906+'Approvvigionamento energia'!$Q$43*'Profilo eolico'!B4906</f>
        <v>1159.269356975781</v>
      </c>
      <c r="H4904">
        <f t="shared" si="152"/>
        <v>1138.4335154826958</v>
      </c>
      <c r="I4904">
        <f>IF(LCOH!$C$28=Menu!$A$1,'Approvvigionamento energia'!C4904,0)+IF(LCOH!$C$28=Menu!$A$2,'Approvvigionamento energia'!D4904,0)+IF(LCOH!$C$28=Menu!$A$3,'Approvvigionamento energia'!E4904,0)+IF(LCOH!$C$28=Menu!$A$4,'Approvvigionamento energia'!F4904,0)+IF(LCOH!$C$28=Menu!$A$5,'Approvvigionamento energia'!G4904,0)+IF(LCOH!$C$28=Menu!$A$6,'Approvvigionamento energia'!H4904,0)</f>
        <v>825.55243986428286</v>
      </c>
      <c r="J4904">
        <f>'Approvvigionamento energia'!A4904+'Approvvigionamento energia'!B4904+'Approvvigionamento energia'!I4904</f>
        <v>1055.6524398642828</v>
      </c>
      <c r="K4904">
        <f>IF(MIN(LCOH!$C$18,J4904)&gt;=$P$48*LCOH!$C$18, MIN(LCOH!$C$18,J4904),0)</f>
        <v>1055.6524398642828</v>
      </c>
      <c r="L4904">
        <f t="shared" si="153"/>
        <v>0</v>
      </c>
      <c r="M4904">
        <f>K4904/LCOH!$C$18</f>
        <v>0.70376829324285517</v>
      </c>
      <c r="N4904">
        <f>K4904/LCOH!$C$34</f>
        <v>20.340124082163445</v>
      </c>
    </row>
    <row r="4905" spans="1:14" x14ac:dyDescent="0.35">
      <c r="A4905">
        <f>'Profilo fotovoltaico'!B4907*LCOH!$C$20</f>
        <v>294</v>
      </c>
      <c r="B4905">
        <f>'Profilo eolico'!B4907*LCOH!$C$21</f>
        <v>27.599999999999998</v>
      </c>
      <c r="C4905">
        <f>$P$35*'Profilo fotovoltaico'!B4907</f>
        <v>2162.2559831608869</v>
      </c>
      <c r="D4905">
        <f>$Q$37*'Profilo eolico'!B4907</f>
        <v>161.03592308854255</v>
      </c>
      <c r="E4905">
        <f>$P$39*'Profilo fotovoltaico'!B4907+'Approvvigionamento energia'!$Q$39*'Profilo eolico'!B4907</f>
        <v>661.34093810662864</v>
      </c>
      <c r="F4905">
        <f>$P$41*'Profilo fotovoltaico'!B4907+'Approvvigionamento energia'!$Q$41*'Profilo eolico'!B4907</f>
        <v>1161.6459531247147</v>
      </c>
      <c r="G4905">
        <f>$P$43*'Profilo fotovoltaico'!B4907+'Approvvigionamento energia'!$Q$43*'Profilo eolico'!B4907</f>
        <v>1661.950968142801</v>
      </c>
      <c r="H4905">
        <f t="shared" si="152"/>
        <v>1138.4335154826958</v>
      </c>
      <c r="I4905">
        <f>IF(LCOH!$C$28=Menu!$A$1,'Approvvigionamento energia'!C4905,0)+IF(LCOH!$C$28=Menu!$A$2,'Approvvigionamento energia'!D4905,0)+IF(LCOH!$C$28=Menu!$A$3,'Approvvigionamento energia'!E4905,0)+IF(LCOH!$C$28=Menu!$A$4,'Approvvigionamento energia'!F4905,0)+IF(LCOH!$C$28=Menu!$A$5,'Approvvigionamento energia'!G4905,0)+IF(LCOH!$C$28=Menu!$A$6,'Approvvigionamento energia'!H4905,0)</f>
        <v>1161.6459531247147</v>
      </c>
      <c r="J4905">
        <f>'Approvvigionamento energia'!A4905+'Approvvigionamento energia'!B4905+'Approvvigionamento energia'!I4905</f>
        <v>1483.2459531247146</v>
      </c>
      <c r="K4905">
        <f>IF(MIN(LCOH!$C$18,J4905)&gt;=$P$48*LCOH!$C$18, MIN(LCOH!$C$18,J4905),0)</f>
        <v>1483.2459531247146</v>
      </c>
      <c r="L4905">
        <f t="shared" si="153"/>
        <v>0</v>
      </c>
      <c r="M4905">
        <f>K4905/LCOH!$C$18</f>
        <v>0.98883063541647642</v>
      </c>
      <c r="N4905">
        <f>K4905/LCOH!$C$34</f>
        <v>28.578920098742092</v>
      </c>
    </row>
    <row r="4906" spans="1:14" x14ac:dyDescent="0.35">
      <c r="A4906">
        <f>'Profilo fotovoltaico'!B4908*LCOH!$C$20</f>
        <v>357</v>
      </c>
      <c r="B4906">
        <f>'Profilo eolico'!B4908*LCOH!$C$21</f>
        <v>31.4</v>
      </c>
      <c r="C4906">
        <f>$P$35*'Profilo fotovoltaico'!B4908</f>
        <v>2625.5965509810771</v>
      </c>
      <c r="D4906">
        <f>$Q$37*'Profilo eolico'!B4908</f>
        <v>183.2075356876897</v>
      </c>
      <c r="E4906">
        <f>$P$39*'Profilo fotovoltaico'!B4908+'Approvvigionamento energia'!$Q$39*'Profilo eolico'!B4908</f>
        <v>793.80478951103657</v>
      </c>
      <c r="F4906">
        <f>$P$41*'Profilo fotovoltaico'!B4908+'Approvvigionamento energia'!$Q$41*'Profilo eolico'!B4908</f>
        <v>1404.4020433343835</v>
      </c>
      <c r="G4906">
        <f>$P$43*'Profilo fotovoltaico'!B4908+'Approvvigionamento energia'!$Q$43*'Profilo eolico'!B4908</f>
        <v>2014.9992971577303</v>
      </c>
      <c r="H4906">
        <f t="shared" si="152"/>
        <v>1138.4335154826958</v>
      </c>
      <c r="I4906">
        <f>IF(LCOH!$C$28=Menu!$A$1,'Approvvigionamento energia'!C4906,0)+IF(LCOH!$C$28=Menu!$A$2,'Approvvigionamento energia'!D4906,0)+IF(LCOH!$C$28=Menu!$A$3,'Approvvigionamento energia'!E4906,0)+IF(LCOH!$C$28=Menu!$A$4,'Approvvigionamento energia'!F4906,0)+IF(LCOH!$C$28=Menu!$A$5,'Approvvigionamento energia'!G4906,0)+IF(LCOH!$C$28=Menu!$A$6,'Approvvigionamento energia'!H4906,0)</f>
        <v>1404.4020433343835</v>
      </c>
      <c r="J4906">
        <f>'Approvvigionamento energia'!A4906+'Approvvigionamento energia'!B4906+'Approvvigionamento energia'!I4906</f>
        <v>1792.8020433343836</v>
      </c>
      <c r="K4906">
        <f>IF(MIN(LCOH!$C$18,J4906)&gt;=$P$48*LCOH!$C$18, MIN(LCOH!$C$18,J4906),0)</f>
        <v>1500</v>
      </c>
      <c r="L4906">
        <f t="shared" si="153"/>
        <v>292.8020433343836</v>
      </c>
      <c r="M4906">
        <f>K4906/LCOH!$C$18</f>
        <v>1</v>
      </c>
      <c r="N4906">
        <f>K4906/LCOH!$C$34</f>
        <v>28.901734104046245</v>
      </c>
    </row>
    <row r="4907" spans="1:14" x14ac:dyDescent="0.35">
      <c r="A4907">
        <f>'Profilo fotovoltaico'!B4909*LCOH!$C$20</f>
        <v>395</v>
      </c>
      <c r="B4907">
        <f>'Profilo eolico'!B4909*LCOH!$C$21</f>
        <v>41.2</v>
      </c>
      <c r="C4907">
        <f>$P$35*'Profilo fotovoltaico'!B4909</f>
        <v>2905.0718141107159</v>
      </c>
      <c r="D4907">
        <f>$Q$37*'Profilo eolico'!B4909</f>
        <v>240.38695765391134</v>
      </c>
      <c r="E4907">
        <f>$P$39*'Profilo fotovoltaico'!B4909+'Approvvigionamento energia'!$Q$39*'Profilo eolico'!B4909</f>
        <v>906.55817176811252</v>
      </c>
      <c r="F4907">
        <f>$P$41*'Profilo fotovoltaico'!B4909+'Approvvigionamento energia'!$Q$41*'Profilo eolico'!B4909</f>
        <v>1572.7293858823136</v>
      </c>
      <c r="G4907">
        <f>$P$43*'Profilo fotovoltaico'!B4909+'Approvvigionamento energia'!$Q$43*'Profilo eolico'!B4909</f>
        <v>2238.9005999965148</v>
      </c>
      <c r="H4907">
        <f t="shared" si="152"/>
        <v>1138.4335154826958</v>
      </c>
      <c r="I4907">
        <f>IF(LCOH!$C$28=Menu!$A$1,'Approvvigionamento energia'!C4907,0)+IF(LCOH!$C$28=Menu!$A$2,'Approvvigionamento energia'!D4907,0)+IF(LCOH!$C$28=Menu!$A$3,'Approvvigionamento energia'!E4907,0)+IF(LCOH!$C$28=Menu!$A$4,'Approvvigionamento energia'!F4907,0)+IF(LCOH!$C$28=Menu!$A$5,'Approvvigionamento energia'!G4907,0)+IF(LCOH!$C$28=Menu!$A$6,'Approvvigionamento energia'!H4907,0)</f>
        <v>1572.7293858823136</v>
      </c>
      <c r="J4907">
        <f>'Approvvigionamento energia'!A4907+'Approvvigionamento energia'!B4907+'Approvvigionamento energia'!I4907</f>
        <v>2008.9293858823137</v>
      </c>
      <c r="K4907">
        <f>IF(MIN(LCOH!$C$18,J4907)&gt;=$P$48*LCOH!$C$18, MIN(LCOH!$C$18,J4907),0)</f>
        <v>1500</v>
      </c>
      <c r="L4907">
        <f t="shared" si="153"/>
        <v>508.92938588231368</v>
      </c>
      <c r="M4907">
        <f>K4907/LCOH!$C$18</f>
        <v>1</v>
      </c>
      <c r="N4907">
        <f>K4907/LCOH!$C$34</f>
        <v>28.901734104046245</v>
      </c>
    </row>
    <row r="4908" spans="1:14" x14ac:dyDescent="0.35">
      <c r="A4908">
        <f>'Profilo fotovoltaico'!B4910*LCOH!$C$20</f>
        <v>427</v>
      </c>
      <c r="B4908">
        <f>'Profilo eolico'!B4910*LCOH!$C$21</f>
        <v>54.9</v>
      </c>
      <c r="C4908">
        <f>$P$35*'Profilo fotovoltaico'!B4910</f>
        <v>3140.4194041146216</v>
      </c>
      <c r="D4908">
        <f>$Q$37*'Profilo eolico'!B4910</f>
        <v>320.32145570873132</v>
      </c>
      <c r="E4908">
        <f>$P$39*'Profilo fotovoltaico'!B4910+'Approvvigionamento energia'!$Q$39*'Profilo eolico'!B4910</f>
        <v>1025.345942810204</v>
      </c>
      <c r="F4908">
        <f>$P$41*'Profilo fotovoltaico'!B4910+'Approvvigionamento energia'!$Q$41*'Profilo eolico'!B4910</f>
        <v>1730.3704299116764</v>
      </c>
      <c r="G4908">
        <f>$P$43*'Profilo fotovoltaico'!B4910+'Approvvigionamento energia'!$Q$43*'Profilo eolico'!B4910</f>
        <v>2435.3949170131496</v>
      </c>
      <c r="H4908">
        <f t="shared" si="152"/>
        <v>1138.4335154826958</v>
      </c>
      <c r="I4908">
        <f>IF(LCOH!$C$28=Menu!$A$1,'Approvvigionamento energia'!C4908,0)+IF(LCOH!$C$28=Menu!$A$2,'Approvvigionamento energia'!D4908,0)+IF(LCOH!$C$28=Menu!$A$3,'Approvvigionamento energia'!E4908,0)+IF(LCOH!$C$28=Menu!$A$4,'Approvvigionamento energia'!F4908,0)+IF(LCOH!$C$28=Menu!$A$5,'Approvvigionamento energia'!G4908,0)+IF(LCOH!$C$28=Menu!$A$6,'Approvvigionamento energia'!H4908,0)</f>
        <v>1730.3704299116764</v>
      </c>
      <c r="J4908">
        <f>'Approvvigionamento energia'!A4908+'Approvvigionamento energia'!B4908+'Approvvigionamento energia'!I4908</f>
        <v>2212.2704299116763</v>
      </c>
      <c r="K4908">
        <f>IF(MIN(LCOH!$C$18,J4908)&gt;=$P$48*LCOH!$C$18, MIN(LCOH!$C$18,J4908),0)</f>
        <v>1500</v>
      </c>
      <c r="L4908">
        <f t="shared" si="153"/>
        <v>712.27042991167627</v>
      </c>
      <c r="M4908">
        <f>K4908/LCOH!$C$18</f>
        <v>1</v>
      </c>
      <c r="N4908">
        <f>K4908/LCOH!$C$34</f>
        <v>28.901734104046245</v>
      </c>
    </row>
    <row r="4909" spans="1:14" x14ac:dyDescent="0.35">
      <c r="A4909">
        <f>'Profilo fotovoltaico'!B4911*LCOH!$C$20</f>
        <v>435</v>
      </c>
      <c r="B4909">
        <f>'Profilo eolico'!B4911*LCOH!$C$21</f>
        <v>70.400000000000006</v>
      </c>
      <c r="C4909">
        <f>$P$35*'Profilo fotovoltaico'!B4911</f>
        <v>3199.2563016155982</v>
      </c>
      <c r="D4909">
        <f>$Q$37*'Profilo eolico'!B4911</f>
        <v>410.75829657367376</v>
      </c>
      <c r="E4909">
        <f>$P$39*'Profilo fotovoltaico'!B4911+'Approvvigionamento energia'!$Q$39*'Profilo eolico'!B4911</f>
        <v>1107.8827978341549</v>
      </c>
      <c r="F4909">
        <f>$P$41*'Profilo fotovoltaico'!B4911+'Approvvigionamento energia'!$Q$41*'Profilo eolico'!B4911</f>
        <v>1805.007299094636</v>
      </c>
      <c r="G4909">
        <f>$P$43*'Profilo fotovoltaico'!B4911+'Approvvigionamento energia'!$Q$43*'Profilo eolico'!B4911</f>
        <v>2502.1318003551169</v>
      </c>
      <c r="H4909">
        <f t="shared" si="152"/>
        <v>1138.4335154826958</v>
      </c>
      <c r="I4909">
        <f>IF(LCOH!$C$28=Menu!$A$1,'Approvvigionamento energia'!C4909,0)+IF(LCOH!$C$28=Menu!$A$2,'Approvvigionamento energia'!D4909,0)+IF(LCOH!$C$28=Menu!$A$3,'Approvvigionamento energia'!E4909,0)+IF(LCOH!$C$28=Menu!$A$4,'Approvvigionamento energia'!F4909,0)+IF(LCOH!$C$28=Menu!$A$5,'Approvvigionamento energia'!G4909,0)+IF(LCOH!$C$28=Menu!$A$6,'Approvvigionamento energia'!H4909,0)</f>
        <v>1805.007299094636</v>
      </c>
      <c r="J4909">
        <f>'Approvvigionamento energia'!A4909+'Approvvigionamento energia'!B4909+'Approvvigionamento energia'!I4909</f>
        <v>2310.4072990946361</v>
      </c>
      <c r="K4909">
        <f>IF(MIN(LCOH!$C$18,J4909)&gt;=$P$48*LCOH!$C$18, MIN(LCOH!$C$18,J4909),0)</f>
        <v>1500</v>
      </c>
      <c r="L4909">
        <f t="shared" si="153"/>
        <v>810.40729909463607</v>
      </c>
      <c r="M4909">
        <f>K4909/LCOH!$C$18</f>
        <v>1</v>
      </c>
      <c r="N4909">
        <f>K4909/LCOH!$C$34</f>
        <v>28.901734104046245</v>
      </c>
    </row>
    <row r="4910" spans="1:14" x14ac:dyDescent="0.35">
      <c r="A4910">
        <f>'Profilo fotovoltaico'!B4912*LCOH!$C$20</f>
        <v>437</v>
      </c>
      <c r="B4910">
        <f>'Profilo eolico'!B4912*LCOH!$C$21</f>
        <v>87.3</v>
      </c>
      <c r="C4910">
        <f>$P$35*'Profilo fotovoltaico'!B4912</f>
        <v>3213.9655259908423</v>
      </c>
      <c r="D4910">
        <f>$Q$37*'Profilo eolico'!B4912</f>
        <v>509.3636262909335</v>
      </c>
      <c r="E4910">
        <f>$P$39*'Profilo fotovoltaico'!B4912+'Approvvigionamento energia'!$Q$39*'Profilo eolico'!B4912</f>
        <v>1185.5141012159106</v>
      </c>
      <c r="F4910">
        <f>$P$41*'Profilo fotovoltaico'!B4912+'Approvvigionamento energia'!$Q$41*'Profilo eolico'!B4912</f>
        <v>1861.6645761408879</v>
      </c>
      <c r="G4910">
        <f>$P$43*'Profilo fotovoltaico'!B4912+'Approvvigionamento energia'!$Q$43*'Profilo eolico'!B4912</f>
        <v>2537.8150510658652</v>
      </c>
      <c r="H4910">
        <f t="shared" si="152"/>
        <v>1138.4335154826958</v>
      </c>
      <c r="I4910">
        <f>IF(LCOH!$C$28=Menu!$A$1,'Approvvigionamento energia'!C4910,0)+IF(LCOH!$C$28=Menu!$A$2,'Approvvigionamento energia'!D4910,0)+IF(LCOH!$C$28=Menu!$A$3,'Approvvigionamento energia'!E4910,0)+IF(LCOH!$C$28=Menu!$A$4,'Approvvigionamento energia'!F4910,0)+IF(LCOH!$C$28=Menu!$A$5,'Approvvigionamento energia'!G4910,0)+IF(LCOH!$C$28=Menu!$A$6,'Approvvigionamento energia'!H4910,0)</f>
        <v>1861.6645761408879</v>
      </c>
      <c r="J4910">
        <f>'Approvvigionamento energia'!A4910+'Approvvigionamento energia'!B4910+'Approvvigionamento energia'!I4910</f>
        <v>2385.9645761408879</v>
      </c>
      <c r="K4910">
        <f>IF(MIN(LCOH!$C$18,J4910)&gt;=$P$48*LCOH!$C$18, MIN(LCOH!$C$18,J4910),0)</f>
        <v>1500</v>
      </c>
      <c r="L4910">
        <f t="shared" si="153"/>
        <v>885.96457614088786</v>
      </c>
      <c r="M4910">
        <f>K4910/LCOH!$C$18</f>
        <v>1</v>
      </c>
      <c r="N4910">
        <f>K4910/LCOH!$C$34</f>
        <v>28.901734104046245</v>
      </c>
    </row>
    <row r="4911" spans="1:14" x14ac:dyDescent="0.35">
      <c r="A4911">
        <f>'Profilo fotovoltaico'!B4913*LCOH!$C$20</f>
        <v>399</v>
      </c>
      <c r="B4911">
        <f>'Profilo eolico'!B4913*LCOH!$C$21</f>
        <v>108.2</v>
      </c>
      <c r="C4911">
        <f>$P$35*'Profilo fotovoltaico'!B4913</f>
        <v>2934.490262861204</v>
      </c>
      <c r="D4911">
        <f>$Q$37*'Profilo eolico'!B4913</f>
        <v>631.30749558624291</v>
      </c>
      <c r="E4911">
        <f>$P$39*'Profilo fotovoltaico'!B4913+'Approvvigionamento energia'!$Q$39*'Profilo eolico'!B4913</f>
        <v>1207.1031874049831</v>
      </c>
      <c r="F4911">
        <f>$P$41*'Profilo fotovoltaico'!B4913+'Approvvigionamento energia'!$Q$41*'Profilo eolico'!B4913</f>
        <v>1782.8988792237235</v>
      </c>
      <c r="G4911">
        <f>$P$43*'Profilo fotovoltaico'!B4913+'Approvvigionamento energia'!$Q$43*'Profilo eolico'!B4913</f>
        <v>2358.6945710424638</v>
      </c>
      <c r="H4911">
        <f t="shared" si="152"/>
        <v>1138.4335154826958</v>
      </c>
      <c r="I4911">
        <f>IF(LCOH!$C$28=Menu!$A$1,'Approvvigionamento energia'!C4911,0)+IF(LCOH!$C$28=Menu!$A$2,'Approvvigionamento energia'!D4911,0)+IF(LCOH!$C$28=Menu!$A$3,'Approvvigionamento energia'!E4911,0)+IF(LCOH!$C$28=Menu!$A$4,'Approvvigionamento energia'!F4911,0)+IF(LCOH!$C$28=Menu!$A$5,'Approvvigionamento energia'!G4911,0)+IF(LCOH!$C$28=Menu!$A$6,'Approvvigionamento energia'!H4911,0)</f>
        <v>1782.8988792237235</v>
      </c>
      <c r="J4911">
        <f>'Approvvigionamento energia'!A4911+'Approvvigionamento energia'!B4911+'Approvvigionamento energia'!I4911</f>
        <v>2290.0988792237235</v>
      </c>
      <c r="K4911">
        <f>IF(MIN(LCOH!$C$18,J4911)&gt;=$P$48*LCOH!$C$18, MIN(LCOH!$C$18,J4911),0)</f>
        <v>1500</v>
      </c>
      <c r="L4911">
        <f t="shared" si="153"/>
        <v>790.09887922372354</v>
      </c>
      <c r="M4911">
        <f>K4911/LCOH!$C$18</f>
        <v>1</v>
      </c>
      <c r="N4911">
        <f>K4911/LCOH!$C$34</f>
        <v>28.901734104046245</v>
      </c>
    </row>
    <row r="4912" spans="1:14" x14ac:dyDescent="0.35">
      <c r="A4912">
        <f>'Profilo fotovoltaico'!B4914*LCOH!$C$20</f>
        <v>327</v>
      </c>
      <c r="B4912">
        <f>'Profilo eolico'!B4914*LCOH!$C$21</f>
        <v>122.7</v>
      </c>
      <c r="C4912">
        <f>$P$35*'Profilo fotovoltaico'!B4914</f>
        <v>2404.9581853524155</v>
      </c>
      <c r="D4912">
        <f>$Q$37*'Profilo eolico'!B4914</f>
        <v>715.90970155667287</v>
      </c>
      <c r="E4912">
        <f>$P$39*'Profilo fotovoltaico'!B4914+'Approvvigionamento energia'!$Q$39*'Profilo eolico'!B4914</f>
        <v>1138.1718225056084</v>
      </c>
      <c r="F4912">
        <f>$P$41*'Profilo fotovoltaico'!B4914+'Approvvigionamento energia'!$Q$41*'Profilo eolico'!B4914</f>
        <v>1560.4339434545441</v>
      </c>
      <c r="G4912">
        <f>$P$43*'Profilo fotovoltaico'!B4914+'Approvvigionamento energia'!$Q$43*'Profilo eolico'!B4914</f>
        <v>1982.6960644034798</v>
      </c>
      <c r="H4912">
        <f t="shared" si="152"/>
        <v>1138.4335154826958</v>
      </c>
      <c r="I4912">
        <f>IF(LCOH!$C$28=Menu!$A$1,'Approvvigionamento energia'!C4912,0)+IF(LCOH!$C$28=Menu!$A$2,'Approvvigionamento energia'!D4912,0)+IF(LCOH!$C$28=Menu!$A$3,'Approvvigionamento energia'!E4912,0)+IF(LCOH!$C$28=Menu!$A$4,'Approvvigionamento energia'!F4912,0)+IF(LCOH!$C$28=Menu!$A$5,'Approvvigionamento energia'!G4912,0)+IF(LCOH!$C$28=Menu!$A$6,'Approvvigionamento energia'!H4912,0)</f>
        <v>1560.4339434545441</v>
      </c>
      <c r="J4912">
        <f>'Approvvigionamento energia'!A4912+'Approvvigionamento energia'!B4912+'Approvvigionamento energia'!I4912</f>
        <v>2010.1339434545441</v>
      </c>
      <c r="K4912">
        <f>IF(MIN(LCOH!$C$18,J4912)&gt;=$P$48*LCOH!$C$18, MIN(LCOH!$C$18,J4912),0)</f>
        <v>1500</v>
      </c>
      <c r="L4912">
        <f t="shared" si="153"/>
        <v>510.13394345454412</v>
      </c>
      <c r="M4912">
        <f>K4912/LCOH!$C$18</f>
        <v>1</v>
      </c>
      <c r="N4912">
        <f>K4912/LCOH!$C$34</f>
        <v>28.901734104046245</v>
      </c>
    </row>
    <row r="4913" spans="1:14" x14ac:dyDescent="0.35">
      <c r="A4913">
        <f>'Profilo fotovoltaico'!B4915*LCOH!$C$20</f>
        <v>232</v>
      </c>
      <c r="B4913">
        <f>'Profilo eolico'!B4915*LCOH!$C$21</f>
        <v>130.70000000000002</v>
      </c>
      <c r="C4913">
        <f>$P$35*'Profilo fotovoltaico'!B4915</f>
        <v>1706.2700275283191</v>
      </c>
      <c r="D4913">
        <f>$Q$37*'Profilo eolico'!B4915</f>
        <v>762.58678071277222</v>
      </c>
      <c r="E4913">
        <f>$P$39*'Profilo fotovoltaico'!B4915+'Approvvigionamento energia'!$Q$39*'Profilo eolico'!B4915</f>
        <v>998.50759241665889</v>
      </c>
      <c r="F4913">
        <f>$P$41*'Profilo fotovoltaico'!B4915+'Approvvigionamento energia'!$Q$41*'Profilo eolico'!B4915</f>
        <v>1234.4284041205456</v>
      </c>
      <c r="G4913">
        <f>$P$43*'Profilo fotovoltaico'!B4915+'Approvvigionamento energia'!$Q$43*'Profilo eolico'!B4915</f>
        <v>1470.3492158244326</v>
      </c>
      <c r="H4913">
        <f t="shared" si="152"/>
        <v>1138.4335154826958</v>
      </c>
      <c r="I4913">
        <f>IF(LCOH!$C$28=Menu!$A$1,'Approvvigionamento energia'!C4913,0)+IF(LCOH!$C$28=Menu!$A$2,'Approvvigionamento energia'!D4913,0)+IF(LCOH!$C$28=Menu!$A$3,'Approvvigionamento energia'!E4913,0)+IF(LCOH!$C$28=Menu!$A$4,'Approvvigionamento energia'!F4913,0)+IF(LCOH!$C$28=Menu!$A$5,'Approvvigionamento energia'!G4913,0)+IF(LCOH!$C$28=Menu!$A$6,'Approvvigionamento energia'!H4913,0)</f>
        <v>1234.4284041205456</v>
      </c>
      <c r="J4913">
        <f>'Approvvigionamento energia'!A4913+'Approvvigionamento energia'!B4913+'Approvvigionamento energia'!I4913</f>
        <v>1597.1284041205456</v>
      </c>
      <c r="K4913">
        <f>IF(MIN(LCOH!$C$18,J4913)&gt;=$P$48*LCOH!$C$18, MIN(LCOH!$C$18,J4913),0)</f>
        <v>1500</v>
      </c>
      <c r="L4913">
        <f t="shared" si="153"/>
        <v>97.128404120545611</v>
      </c>
      <c r="M4913">
        <f>K4913/LCOH!$C$18</f>
        <v>1</v>
      </c>
      <c r="N4913">
        <f>K4913/LCOH!$C$34</f>
        <v>28.901734104046245</v>
      </c>
    </row>
    <row r="4914" spans="1:14" x14ac:dyDescent="0.35">
      <c r="A4914">
        <f>'Profilo fotovoltaico'!B4916*LCOH!$C$20</f>
        <v>130</v>
      </c>
      <c r="B4914">
        <f>'Profilo eolico'!B4916*LCOH!$C$21</f>
        <v>135.6</v>
      </c>
      <c r="C4914">
        <f>$P$35*'Profilo fotovoltaico'!B4916</f>
        <v>956.09958439086847</v>
      </c>
      <c r="D4914">
        <f>$Q$37*'Profilo eolico'!B4916</f>
        <v>791.17649169588287</v>
      </c>
      <c r="E4914">
        <f>$P$39*'Profilo fotovoltaico'!B4916+'Approvvigionamento energia'!$Q$39*'Profilo eolico'!B4916</f>
        <v>832.40726486962933</v>
      </c>
      <c r="F4914">
        <f>$P$41*'Profilo fotovoltaico'!B4916+'Approvvigionamento energia'!$Q$41*'Profilo eolico'!B4916</f>
        <v>873.63803804337567</v>
      </c>
      <c r="G4914">
        <f>$P$43*'Profilo fotovoltaico'!B4916+'Approvvigionamento energia'!$Q$43*'Profilo eolico'!B4916</f>
        <v>914.86881121712213</v>
      </c>
      <c r="H4914">
        <f t="shared" si="152"/>
        <v>1138.4335154826958</v>
      </c>
      <c r="I4914">
        <f>IF(LCOH!$C$28=Menu!$A$1,'Approvvigionamento energia'!C4914,0)+IF(LCOH!$C$28=Menu!$A$2,'Approvvigionamento energia'!D4914,0)+IF(LCOH!$C$28=Menu!$A$3,'Approvvigionamento energia'!E4914,0)+IF(LCOH!$C$28=Menu!$A$4,'Approvvigionamento energia'!F4914,0)+IF(LCOH!$C$28=Menu!$A$5,'Approvvigionamento energia'!G4914,0)+IF(LCOH!$C$28=Menu!$A$6,'Approvvigionamento energia'!H4914,0)</f>
        <v>873.63803804337567</v>
      </c>
      <c r="J4914">
        <f>'Approvvigionamento energia'!A4914+'Approvvigionamento energia'!B4914+'Approvvigionamento energia'!I4914</f>
        <v>1139.2380380433756</v>
      </c>
      <c r="K4914">
        <f>IF(MIN(LCOH!$C$18,J4914)&gt;=$P$48*LCOH!$C$18, MIN(LCOH!$C$18,J4914),0)</f>
        <v>1139.2380380433756</v>
      </c>
      <c r="L4914">
        <f t="shared" si="153"/>
        <v>0</v>
      </c>
      <c r="M4914">
        <f>K4914/LCOH!$C$18</f>
        <v>0.75949202536225036</v>
      </c>
      <c r="N4914">
        <f>K4914/LCOH!$C$34</f>
        <v>21.950636571163308</v>
      </c>
    </row>
    <row r="4915" spans="1:14" x14ac:dyDescent="0.35">
      <c r="A4915">
        <f>'Profilo fotovoltaico'!B4917*LCOH!$C$20</f>
        <v>43</v>
      </c>
      <c r="B4915">
        <f>'Profilo eolico'!B4917*LCOH!$C$21</f>
        <v>140.9</v>
      </c>
      <c r="C4915">
        <f>$P$35*'Profilo fotovoltaico'!B4917</f>
        <v>316.2483240677488</v>
      </c>
      <c r="D4915">
        <f>$Q$37*'Profilo eolico'!B4917</f>
        <v>822.10005663679874</v>
      </c>
      <c r="E4915">
        <f>$P$39*'Profilo fotovoltaico'!B4917+'Approvvigionamento energia'!$Q$39*'Profilo eolico'!B4917</f>
        <v>695.63712349453624</v>
      </c>
      <c r="F4915">
        <f>$P$41*'Profilo fotovoltaico'!B4917+'Approvvigionamento energia'!$Q$41*'Profilo eolico'!B4917</f>
        <v>569.17419035227374</v>
      </c>
      <c r="G4915">
        <f>$P$43*'Profilo fotovoltaico'!B4917+'Approvvigionamento energia'!$Q$43*'Profilo eolico'!B4917</f>
        <v>442.71125721001124</v>
      </c>
      <c r="H4915">
        <f t="shared" si="152"/>
        <v>1138.4335154826958</v>
      </c>
      <c r="I4915">
        <f>IF(LCOH!$C$28=Menu!$A$1,'Approvvigionamento energia'!C4915,0)+IF(LCOH!$C$28=Menu!$A$2,'Approvvigionamento energia'!D4915,0)+IF(LCOH!$C$28=Menu!$A$3,'Approvvigionamento energia'!E4915,0)+IF(LCOH!$C$28=Menu!$A$4,'Approvvigionamento energia'!F4915,0)+IF(LCOH!$C$28=Menu!$A$5,'Approvvigionamento energia'!G4915,0)+IF(LCOH!$C$28=Menu!$A$6,'Approvvigionamento energia'!H4915,0)</f>
        <v>569.17419035227374</v>
      </c>
      <c r="J4915">
        <f>'Approvvigionamento energia'!A4915+'Approvvigionamento energia'!B4915+'Approvvigionamento energia'!I4915</f>
        <v>753.07419035227372</v>
      </c>
      <c r="K4915">
        <f>IF(MIN(LCOH!$C$18,J4915)&gt;=$P$48*LCOH!$C$18, MIN(LCOH!$C$18,J4915),0)</f>
        <v>753.07419035227372</v>
      </c>
      <c r="L4915">
        <f t="shared" si="153"/>
        <v>0</v>
      </c>
      <c r="M4915">
        <f>K4915/LCOH!$C$18</f>
        <v>0.5020494602348492</v>
      </c>
      <c r="N4915">
        <f>K4915/LCOH!$C$34</f>
        <v>14.510100006787548</v>
      </c>
    </row>
    <row r="4916" spans="1:14" x14ac:dyDescent="0.35">
      <c r="A4916">
        <f>'Profilo fotovoltaico'!B4918*LCOH!$C$20</f>
        <v>2</v>
      </c>
      <c r="B4916">
        <f>'Profilo eolico'!B4918*LCOH!$C$21</f>
        <v>136.30000000000001</v>
      </c>
      <c r="C4916">
        <f>$P$35*'Profilo fotovoltaico'!B4918</f>
        <v>14.70922437524413</v>
      </c>
      <c r="D4916">
        <f>$Q$37*'Profilo eolico'!B4918</f>
        <v>795.26073612204164</v>
      </c>
      <c r="E4916">
        <f>$P$39*'Profilo fotovoltaico'!B4918+'Approvvigionamento energia'!$Q$39*'Profilo eolico'!B4918</f>
        <v>600.12285818534224</v>
      </c>
      <c r="F4916">
        <f>$P$41*'Profilo fotovoltaico'!B4918+'Approvvigionamento energia'!$Q$41*'Profilo eolico'!B4918</f>
        <v>404.9849802486429</v>
      </c>
      <c r="G4916">
        <f>$P$43*'Profilo fotovoltaico'!B4918+'Approvvigionamento energia'!$Q$43*'Profilo eolico'!B4918</f>
        <v>209.8471023119435</v>
      </c>
      <c r="H4916">
        <f t="shared" si="152"/>
        <v>1138.4335154826958</v>
      </c>
      <c r="I4916">
        <f>IF(LCOH!$C$28=Menu!$A$1,'Approvvigionamento energia'!C4916,0)+IF(LCOH!$C$28=Menu!$A$2,'Approvvigionamento energia'!D4916,0)+IF(LCOH!$C$28=Menu!$A$3,'Approvvigionamento energia'!E4916,0)+IF(LCOH!$C$28=Menu!$A$4,'Approvvigionamento energia'!F4916,0)+IF(LCOH!$C$28=Menu!$A$5,'Approvvigionamento energia'!G4916,0)+IF(LCOH!$C$28=Menu!$A$6,'Approvvigionamento energia'!H4916,0)</f>
        <v>404.9849802486429</v>
      </c>
      <c r="J4916">
        <f>'Approvvigionamento energia'!A4916+'Approvvigionamento energia'!B4916+'Approvvigionamento energia'!I4916</f>
        <v>543.28498024864291</v>
      </c>
      <c r="K4916">
        <f>IF(MIN(LCOH!$C$18,J4916)&gt;=$P$48*LCOH!$C$18, MIN(LCOH!$C$18,J4916),0)</f>
        <v>543.28498024864291</v>
      </c>
      <c r="L4916">
        <f t="shared" si="153"/>
        <v>0</v>
      </c>
      <c r="M4916">
        <f>K4916/LCOH!$C$18</f>
        <v>0.36218998683242859</v>
      </c>
      <c r="N4916">
        <f>K4916/LCOH!$C$34</f>
        <v>10.467918694578861</v>
      </c>
    </row>
    <row r="4917" spans="1:14" x14ac:dyDescent="0.35">
      <c r="A4917">
        <f>'Profilo fotovoltaico'!B4919*LCOH!$C$20</f>
        <v>0</v>
      </c>
      <c r="B4917">
        <f>'Profilo eolico'!B4919*LCOH!$C$21</f>
        <v>110.60000000000001</v>
      </c>
      <c r="C4917">
        <f>$P$35*'Profilo fotovoltaico'!B4919</f>
        <v>0</v>
      </c>
      <c r="D4917">
        <f>$Q$37*'Profilo eolico'!B4919</f>
        <v>645.31061933307262</v>
      </c>
      <c r="E4917">
        <f>$P$39*'Profilo fotovoltaico'!B4919+'Approvvigionamento energia'!$Q$39*'Profilo eolico'!B4919</f>
        <v>483.9829644998045</v>
      </c>
      <c r="F4917">
        <f>$P$41*'Profilo fotovoltaico'!B4919+'Approvvigionamento energia'!$Q$41*'Profilo eolico'!B4919</f>
        <v>322.65530966653631</v>
      </c>
      <c r="G4917">
        <f>$P$43*'Profilo fotovoltaico'!B4919+'Approvvigionamento energia'!$Q$43*'Profilo eolico'!B4919</f>
        <v>161.32765483326816</v>
      </c>
      <c r="H4917">
        <f t="shared" si="152"/>
        <v>1138.4335154826958</v>
      </c>
      <c r="I4917">
        <f>IF(LCOH!$C$28=Menu!$A$1,'Approvvigionamento energia'!C4917,0)+IF(LCOH!$C$28=Menu!$A$2,'Approvvigionamento energia'!D4917,0)+IF(LCOH!$C$28=Menu!$A$3,'Approvvigionamento energia'!E4917,0)+IF(LCOH!$C$28=Menu!$A$4,'Approvvigionamento energia'!F4917,0)+IF(LCOH!$C$28=Menu!$A$5,'Approvvigionamento energia'!G4917,0)+IF(LCOH!$C$28=Menu!$A$6,'Approvvigionamento energia'!H4917,0)</f>
        <v>322.65530966653631</v>
      </c>
      <c r="J4917">
        <f>'Approvvigionamento energia'!A4917+'Approvvigionamento energia'!B4917+'Approvvigionamento energia'!I4917</f>
        <v>433.25530966653633</v>
      </c>
      <c r="K4917">
        <f>IF(MIN(LCOH!$C$18,J4917)&gt;=$P$48*LCOH!$C$18, MIN(LCOH!$C$18,J4917),0)</f>
        <v>433.25530966653633</v>
      </c>
      <c r="L4917">
        <f t="shared" si="153"/>
        <v>0</v>
      </c>
      <c r="M4917">
        <f>K4917/LCOH!$C$18</f>
        <v>0.28883687311102424</v>
      </c>
      <c r="N4917">
        <f>K4917/LCOH!$C$34</f>
        <v>8.3478865060989662</v>
      </c>
    </row>
    <row r="4918" spans="1:14" x14ac:dyDescent="0.35">
      <c r="A4918">
        <f>'Profilo fotovoltaico'!B4920*LCOH!$C$20</f>
        <v>0</v>
      </c>
      <c r="B4918">
        <f>'Profilo eolico'!B4920*LCOH!$C$21</f>
        <v>87.2</v>
      </c>
      <c r="C4918">
        <f>$P$35*'Profilo fotovoltaico'!B4920</f>
        <v>0</v>
      </c>
      <c r="D4918">
        <f>$Q$37*'Profilo eolico'!B4920</f>
        <v>508.78016280148222</v>
      </c>
      <c r="E4918">
        <f>$P$39*'Profilo fotovoltaico'!B4920+'Approvvigionamento energia'!$Q$39*'Profilo eolico'!B4920</f>
        <v>381.58512210111166</v>
      </c>
      <c r="F4918">
        <f>$P$41*'Profilo fotovoltaico'!B4920+'Approvvigionamento energia'!$Q$41*'Profilo eolico'!B4920</f>
        <v>254.39008140074111</v>
      </c>
      <c r="G4918">
        <f>$P$43*'Profilo fotovoltaico'!B4920+'Approvvigionamento energia'!$Q$43*'Profilo eolico'!B4920</f>
        <v>127.19504070037055</v>
      </c>
      <c r="H4918">
        <f t="shared" si="152"/>
        <v>1138.4335154826958</v>
      </c>
      <c r="I4918">
        <f>IF(LCOH!$C$28=Menu!$A$1,'Approvvigionamento energia'!C4918,0)+IF(LCOH!$C$28=Menu!$A$2,'Approvvigionamento energia'!D4918,0)+IF(LCOH!$C$28=Menu!$A$3,'Approvvigionamento energia'!E4918,0)+IF(LCOH!$C$28=Menu!$A$4,'Approvvigionamento energia'!F4918,0)+IF(LCOH!$C$28=Menu!$A$5,'Approvvigionamento energia'!G4918,0)+IF(LCOH!$C$28=Menu!$A$6,'Approvvigionamento energia'!H4918,0)</f>
        <v>254.39008140074111</v>
      </c>
      <c r="J4918">
        <f>'Approvvigionamento energia'!A4918+'Approvvigionamento energia'!B4918+'Approvvigionamento energia'!I4918</f>
        <v>341.5900814007411</v>
      </c>
      <c r="K4918">
        <f>IF(MIN(LCOH!$C$18,J4918)&gt;=$P$48*LCOH!$C$18, MIN(LCOH!$C$18,J4918),0)</f>
        <v>0</v>
      </c>
      <c r="L4918">
        <f t="shared" si="153"/>
        <v>341.5900814007411</v>
      </c>
      <c r="M4918">
        <f>K4918/LCOH!$C$18</f>
        <v>0</v>
      </c>
      <c r="N4918">
        <f>K4918/LCOH!$C$34</f>
        <v>0</v>
      </c>
    </row>
    <row r="4919" spans="1:14" x14ac:dyDescent="0.35">
      <c r="A4919">
        <f>'Profilo fotovoltaico'!B4921*LCOH!$C$20</f>
        <v>0</v>
      </c>
      <c r="B4919">
        <f>'Profilo eolico'!B4921*LCOH!$C$21</f>
        <v>73.7</v>
      </c>
      <c r="C4919">
        <f>$P$35*'Profilo fotovoltaico'!B4921</f>
        <v>0</v>
      </c>
      <c r="D4919">
        <f>$Q$37*'Profilo eolico'!B4921</f>
        <v>430.01259172556468</v>
      </c>
      <c r="E4919">
        <f>$P$39*'Profilo fotovoltaico'!B4921+'Approvvigionamento energia'!$Q$39*'Profilo eolico'!B4921</f>
        <v>322.50944379417348</v>
      </c>
      <c r="F4919">
        <f>$P$41*'Profilo fotovoltaico'!B4921+'Approvvigionamento energia'!$Q$41*'Profilo eolico'!B4921</f>
        <v>215.00629586278234</v>
      </c>
      <c r="G4919">
        <f>$P$43*'Profilo fotovoltaico'!B4921+'Approvvigionamento energia'!$Q$43*'Profilo eolico'!B4921</f>
        <v>107.50314793139117</v>
      </c>
      <c r="H4919">
        <f t="shared" si="152"/>
        <v>1138.4335154826958</v>
      </c>
      <c r="I4919">
        <f>IF(LCOH!$C$28=Menu!$A$1,'Approvvigionamento energia'!C4919,0)+IF(LCOH!$C$28=Menu!$A$2,'Approvvigionamento energia'!D4919,0)+IF(LCOH!$C$28=Menu!$A$3,'Approvvigionamento energia'!E4919,0)+IF(LCOH!$C$28=Menu!$A$4,'Approvvigionamento energia'!F4919,0)+IF(LCOH!$C$28=Menu!$A$5,'Approvvigionamento energia'!G4919,0)+IF(LCOH!$C$28=Menu!$A$6,'Approvvigionamento energia'!H4919,0)</f>
        <v>215.00629586278234</v>
      </c>
      <c r="J4919">
        <f>'Approvvigionamento energia'!A4919+'Approvvigionamento energia'!B4919+'Approvvigionamento energia'!I4919</f>
        <v>288.70629586278233</v>
      </c>
      <c r="K4919">
        <f>IF(MIN(LCOH!$C$18,J4919)&gt;=$P$48*LCOH!$C$18, MIN(LCOH!$C$18,J4919),0)</f>
        <v>0</v>
      </c>
      <c r="L4919">
        <f t="shared" si="153"/>
        <v>288.70629586278233</v>
      </c>
      <c r="M4919">
        <f>K4919/LCOH!$C$18</f>
        <v>0</v>
      </c>
      <c r="N4919">
        <f>K4919/LCOH!$C$34</f>
        <v>0</v>
      </c>
    </row>
    <row r="4920" spans="1:14" x14ac:dyDescent="0.35">
      <c r="A4920">
        <f>'Profilo fotovoltaico'!B4922*LCOH!$C$20</f>
        <v>0</v>
      </c>
      <c r="B4920">
        <f>'Profilo eolico'!B4922*LCOH!$C$21</f>
        <v>65.199999999999989</v>
      </c>
      <c r="C4920">
        <f>$P$35*'Profilo fotovoltaico'!B4922</f>
        <v>0</v>
      </c>
      <c r="D4920">
        <f>$Q$37*'Profilo eolico'!B4922</f>
        <v>380.41819512220917</v>
      </c>
      <c r="E4920">
        <f>$P$39*'Profilo fotovoltaico'!B4922+'Approvvigionamento energia'!$Q$39*'Profilo eolico'!B4922</f>
        <v>285.31364634165686</v>
      </c>
      <c r="F4920">
        <f>$P$41*'Profilo fotovoltaico'!B4922+'Approvvigionamento energia'!$Q$41*'Profilo eolico'!B4922</f>
        <v>190.20909756110458</v>
      </c>
      <c r="G4920">
        <f>$P$43*'Profilo fotovoltaico'!B4922+'Approvvigionamento energia'!$Q$43*'Profilo eolico'!B4922</f>
        <v>95.104548780552292</v>
      </c>
      <c r="H4920">
        <f t="shared" si="152"/>
        <v>1138.4335154826958</v>
      </c>
      <c r="I4920">
        <f>IF(LCOH!$C$28=Menu!$A$1,'Approvvigionamento energia'!C4920,0)+IF(LCOH!$C$28=Menu!$A$2,'Approvvigionamento energia'!D4920,0)+IF(LCOH!$C$28=Menu!$A$3,'Approvvigionamento energia'!E4920,0)+IF(LCOH!$C$28=Menu!$A$4,'Approvvigionamento energia'!F4920,0)+IF(LCOH!$C$28=Menu!$A$5,'Approvvigionamento energia'!G4920,0)+IF(LCOH!$C$28=Menu!$A$6,'Approvvigionamento energia'!H4920,0)</f>
        <v>190.20909756110458</v>
      </c>
      <c r="J4920">
        <f>'Approvvigionamento energia'!A4920+'Approvvigionamento energia'!B4920+'Approvvigionamento energia'!I4920</f>
        <v>255.40909756110457</v>
      </c>
      <c r="K4920">
        <f>IF(MIN(LCOH!$C$18,J4920)&gt;=$P$48*LCOH!$C$18, MIN(LCOH!$C$18,J4920),0)</f>
        <v>0</v>
      </c>
      <c r="L4920">
        <f t="shared" si="153"/>
        <v>255.40909756110457</v>
      </c>
      <c r="M4920">
        <f>K4920/LCOH!$C$18</f>
        <v>0</v>
      </c>
      <c r="N4920">
        <f>K4920/LCOH!$C$34</f>
        <v>0</v>
      </c>
    </row>
    <row r="4921" spans="1:14" x14ac:dyDescent="0.35">
      <c r="A4921">
        <f>'Profilo fotovoltaico'!B4923*LCOH!$C$20</f>
        <v>0</v>
      </c>
      <c r="B4921">
        <f>'Profilo eolico'!B4923*LCOH!$C$21</f>
        <v>60.8</v>
      </c>
      <c r="C4921">
        <f>$P$35*'Profilo fotovoltaico'!B4923</f>
        <v>0</v>
      </c>
      <c r="D4921">
        <f>$Q$37*'Profilo eolico'!B4923</f>
        <v>354.74580158635456</v>
      </c>
      <c r="E4921">
        <f>$P$39*'Profilo fotovoltaico'!B4923+'Approvvigionamento energia'!$Q$39*'Profilo eolico'!B4923</f>
        <v>266.05935118976595</v>
      </c>
      <c r="F4921">
        <f>$P$41*'Profilo fotovoltaico'!B4923+'Approvvigionamento energia'!$Q$41*'Profilo eolico'!B4923</f>
        <v>177.37290079317728</v>
      </c>
      <c r="G4921">
        <f>$P$43*'Profilo fotovoltaico'!B4923+'Approvvigionamento energia'!$Q$43*'Profilo eolico'!B4923</f>
        <v>88.68645039658864</v>
      </c>
      <c r="H4921">
        <f t="shared" si="152"/>
        <v>1138.4335154826958</v>
      </c>
      <c r="I4921">
        <f>IF(LCOH!$C$28=Menu!$A$1,'Approvvigionamento energia'!C4921,0)+IF(LCOH!$C$28=Menu!$A$2,'Approvvigionamento energia'!D4921,0)+IF(LCOH!$C$28=Menu!$A$3,'Approvvigionamento energia'!E4921,0)+IF(LCOH!$C$28=Menu!$A$4,'Approvvigionamento energia'!F4921,0)+IF(LCOH!$C$28=Menu!$A$5,'Approvvigionamento energia'!G4921,0)+IF(LCOH!$C$28=Menu!$A$6,'Approvvigionamento energia'!H4921,0)</f>
        <v>177.37290079317728</v>
      </c>
      <c r="J4921">
        <f>'Approvvigionamento energia'!A4921+'Approvvigionamento energia'!B4921+'Approvvigionamento energia'!I4921</f>
        <v>238.17290079317729</v>
      </c>
      <c r="K4921">
        <f>IF(MIN(LCOH!$C$18,J4921)&gt;=$P$48*LCOH!$C$18, MIN(LCOH!$C$18,J4921),0)</f>
        <v>0</v>
      </c>
      <c r="L4921">
        <f t="shared" si="153"/>
        <v>238.17290079317729</v>
      </c>
      <c r="M4921">
        <f>K4921/LCOH!$C$18</f>
        <v>0</v>
      </c>
      <c r="N4921">
        <f>K4921/LCOH!$C$34</f>
        <v>0</v>
      </c>
    </row>
    <row r="4922" spans="1:14" x14ac:dyDescent="0.35">
      <c r="A4922">
        <f>'Profilo fotovoltaico'!B4924*LCOH!$C$20</f>
        <v>0</v>
      </c>
      <c r="B4922">
        <f>'Profilo eolico'!B4924*LCOH!$C$21</f>
        <v>58.7</v>
      </c>
      <c r="C4922">
        <f>$P$35*'Profilo fotovoltaico'!B4924</f>
        <v>0</v>
      </c>
      <c r="D4922">
        <f>$Q$37*'Profilo eolico'!B4924</f>
        <v>342.49306830787856</v>
      </c>
      <c r="E4922">
        <f>$P$39*'Profilo fotovoltaico'!B4924+'Approvvigionamento energia'!$Q$39*'Profilo eolico'!B4924</f>
        <v>256.86980123090888</v>
      </c>
      <c r="F4922">
        <f>$P$41*'Profilo fotovoltaico'!B4924+'Approvvigionamento energia'!$Q$41*'Profilo eolico'!B4924</f>
        <v>171.24653415393928</v>
      </c>
      <c r="G4922">
        <f>$P$43*'Profilo fotovoltaico'!B4924+'Approvvigionamento energia'!$Q$43*'Profilo eolico'!B4924</f>
        <v>85.62326707696964</v>
      </c>
      <c r="H4922">
        <f t="shared" si="152"/>
        <v>1138.4335154826958</v>
      </c>
      <c r="I4922">
        <f>IF(LCOH!$C$28=Menu!$A$1,'Approvvigionamento energia'!C4922,0)+IF(LCOH!$C$28=Menu!$A$2,'Approvvigionamento energia'!D4922,0)+IF(LCOH!$C$28=Menu!$A$3,'Approvvigionamento energia'!E4922,0)+IF(LCOH!$C$28=Menu!$A$4,'Approvvigionamento energia'!F4922,0)+IF(LCOH!$C$28=Menu!$A$5,'Approvvigionamento energia'!G4922,0)+IF(LCOH!$C$28=Menu!$A$6,'Approvvigionamento energia'!H4922,0)</f>
        <v>171.24653415393928</v>
      </c>
      <c r="J4922">
        <f>'Approvvigionamento energia'!A4922+'Approvvigionamento energia'!B4922+'Approvvigionamento energia'!I4922</f>
        <v>229.9465341539393</v>
      </c>
      <c r="K4922">
        <f>IF(MIN(LCOH!$C$18,J4922)&gt;=$P$48*LCOH!$C$18, MIN(LCOH!$C$18,J4922),0)</f>
        <v>0</v>
      </c>
      <c r="L4922">
        <f t="shared" si="153"/>
        <v>229.9465341539393</v>
      </c>
      <c r="M4922">
        <f>K4922/LCOH!$C$18</f>
        <v>0</v>
      </c>
      <c r="N4922">
        <f>K4922/LCOH!$C$34</f>
        <v>0</v>
      </c>
    </row>
    <row r="4923" spans="1:14" x14ac:dyDescent="0.35">
      <c r="A4923">
        <f>'Profilo fotovoltaico'!B4925*LCOH!$C$20</f>
        <v>0</v>
      </c>
      <c r="B4923">
        <f>'Profilo eolico'!B4925*LCOH!$C$21</f>
        <v>58.6</v>
      </c>
      <c r="C4923">
        <f>$P$35*'Profilo fotovoltaico'!B4925</f>
        <v>0</v>
      </c>
      <c r="D4923">
        <f>$Q$37*'Profilo eolico'!B4925</f>
        <v>341.90960481842728</v>
      </c>
      <c r="E4923">
        <f>$P$39*'Profilo fotovoltaico'!B4925+'Approvvigionamento energia'!$Q$39*'Profilo eolico'!B4925</f>
        <v>256.43220361382043</v>
      </c>
      <c r="F4923">
        <f>$P$41*'Profilo fotovoltaico'!B4925+'Approvvigionamento energia'!$Q$41*'Profilo eolico'!B4925</f>
        <v>170.95480240921364</v>
      </c>
      <c r="G4923">
        <f>$P$43*'Profilo fotovoltaico'!B4925+'Approvvigionamento energia'!$Q$43*'Profilo eolico'!B4925</f>
        <v>85.477401204606821</v>
      </c>
      <c r="H4923">
        <f t="shared" si="152"/>
        <v>1138.4335154826958</v>
      </c>
      <c r="I4923">
        <f>IF(LCOH!$C$28=Menu!$A$1,'Approvvigionamento energia'!C4923,0)+IF(LCOH!$C$28=Menu!$A$2,'Approvvigionamento energia'!D4923,0)+IF(LCOH!$C$28=Menu!$A$3,'Approvvigionamento energia'!E4923,0)+IF(LCOH!$C$28=Menu!$A$4,'Approvvigionamento energia'!F4923,0)+IF(LCOH!$C$28=Menu!$A$5,'Approvvigionamento energia'!G4923,0)+IF(LCOH!$C$28=Menu!$A$6,'Approvvigionamento energia'!H4923,0)</f>
        <v>170.95480240921364</v>
      </c>
      <c r="J4923">
        <f>'Approvvigionamento energia'!A4923+'Approvvigionamento energia'!B4923+'Approvvigionamento energia'!I4923</f>
        <v>229.55480240921364</v>
      </c>
      <c r="K4923">
        <f>IF(MIN(LCOH!$C$18,J4923)&gt;=$P$48*LCOH!$C$18, MIN(LCOH!$C$18,J4923),0)</f>
        <v>0</v>
      </c>
      <c r="L4923">
        <f t="shared" si="153"/>
        <v>229.55480240921364</v>
      </c>
      <c r="M4923">
        <f>K4923/LCOH!$C$18</f>
        <v>0</v>
      </c>
      <c r="N4923">
        <f>K4923/LCOH!$C$34</f>
        <v>0</v>
      </c>
    </row>
    <row r="4924" spans="1:14" x14ac:dyDescent="0.35">
      <c r="A4924">
        <f>'Profilo fotovoltaico'!B4926*LCOH!$C$20</f>
        <v>0</v>
      </c>
      <c r="B4924">
        <f>'Profilo eolico'!B4926*LCOH!$C$21</f>
        <v>59.3</v>
      </c>
      <c r="C4924">
        <f>$P$35*'Profilo fotovoltaico'!B4926</f>
        <v>0</v>
      </c>
      <c r="D4924">
        <f>$Q$37*'Profilo eolico'!B4926</f>
        <v>345.99384924458599</v>
      </c>
      <c r="E4924">
        <f>$P$39*'Profilo fotovoltaico'!B4926+'Approvvigionamento energia'!$Q$39*'Profilo eolico'!B4926</f>
        <v>259.49538693343948</v>
      </c>
      <c r="F4924">
        <f>$P$41*'Profilo fotovoltaico'!B4926+'Approvvigionamento energia'!$Q$41*'Profilo eolico'!B4926</f>
        <v>172.99692462229299</v>
      </c>
      <c r="G4924">
        <f>$P$43*'Profilo fotovoltaico'!B4926+'Approvvigionamento energia'!$Q$43*'Profilo eolico'!B4926</f>
        <v>86.498462311146497</v>
      </c>
      <c r="H4924">
        <f t="shared" si="152"/>
        <v>1138.4335154826958</v>
      </c>
      <c r="I4924">
        <f>IF(LCOH!$C$28=Menu!$A$1,'Approvvigionamento energia'!C4924,0)+IF(LCOH!$C$28=Menu!$A$2,'Approvvigionamento energia'!D4924,0)+IF(LCOH!$C$28=Menu!$A$3,'Approvvigionamento energia'!E4924,0)+IF(LCOH!$C$28=Menu!$A$4,'Approvvigionamento energia'!F4924,0)+IF(LCOH!$C$28=Menu!$A$5,'Approvvigionamento energia'!G4924,0)+IF(LCOH!$C$28=Menu!$A$6,'Approvvigionamento energia'!H4924,0)</f>
        <v>172.99692462229299</v>
      </c>
      <c r="J4924">
        <f>'Approvvigionamento energia'!A4924+'Approvvigionamento energia'!B4924+'Approvvigionamento energia'!I4924</f>
        <v>232.29692462229298</v>
      </c>
      <c r="K4924">
        <f>IF(MIN(LCOH!$C$18,J4924)&gt;=$P$48*LCOH!$C$18, MIN(LCOH!$C$18,J4924),0)</f>
        <v>0</v>
      </c>
      <c r="L4924">
        <f t="shared" si="153"/>
        <v>232.29692462229298</v>
      </c>
      <c r="M4924">
        <f>K4924/LCOH!$C$18</f>
        <v>0</v>
      </c>
      <c r="N4924">
        <f>K4924/LCOH!$C$34</f>
        <v>0</v>
      </c>
    </row>
    <row r="4925" spans="1:14" x14ac:dyDescent="0.35">
      <c r="A4925">
        <f>'Profilo fotovoltaico'!B4927*LCOH!$C$20</f>
        <v>0</v>
      </c>
      <c r="B4925">
        <f>'Profilo eolico'!B4927*LCOH!$C$21</f>
        <v>59.9</v>
      </c>
      <c r="C4925">
        <f>$P$35*'Profilo fotovoltaico'!B4927</f>
        <v>0</v>
      </c>
      <c r="D4925">
        <f>$Q$37*'Profilo eolico'!B4927</f>
        <v>349.49463018129342</v>
      </c>
      <c r="E4925">
        <f>$P$39*'Profilo fotovoltaico'!B4927+'Approvvigionamento energia'!$Q$39*'Profilo eolico'!B4927</f>
        <v>262.12097263597008</v>
      </c>
      <c r="F4925">
        <f>$P$41*'Profilo fotovoltaico'!B4927+'Approvvigionamento energia'!$Q$41*'Profilo eolico'!B4927</f>
        <v>174.74731509064671</v>
      </c>
      <c r="G4925">
        <f>$P$43*'Profilo fotovoltaico'!B4927+'Approvvigionamento energia'!$Q$43*'Profilo eolico'!B4927</f>
        <v>87.373657545323354</v>
      </c>
      <c r="H4925">
        <f t="shared" si="152"/>
        <v>1138.4335154826958</v>
      </c>
      <c r="I4925">
        <f>IF(LCOH!$C$28=Menu!$A$1,'Approvvigionamento energia'!C4925,0)+IF(LCOH!$C$28=Menu!$A$2,'Approvvigionamento energia'!D4925,0)+IF(LCOH!$C$28=Menu!$A$3,'Approvvigionamento energia'!E4925,0)+IF(LCOH!$C$28=Menu!$A$4,'Approvvigionamento energia'!F4925,0)+IF(LCOH!$C$28=Menu!$A$5,'Approvvigionamento energia'!G4925,0)+IF(LCOH!$C$28=Menu!$A$6,'Approvvigionamento energia'!H4925,0)</f>
        <v>174.74731509064671</v>
      </c>
      <c r="J4925">
        <f>'Approvvigionamento energia'!A4925+'Approvvigionamento energia'!B4925+'Approvvigionamento energia'!I4925</f>
        <v>234.64731509064671</v>
      </c>
      <c r="K4925">
        <f>IF(MIN(LCOH!$C$18,J4925)&gt;=$P$48*LCOH!$C$18, MIN(LCOH!$C$18,J4925),0)</f>
        <v>0</v>
      </c>
      <c r="L4925">
        <f t="shared" si="153"/>
        <v>234.64731509064671</v>
      </c>
      <c r="M4925">
        <f>K4925/LCOH!$C$18</f>
        <v>0</v>
      </c>
      <c r="N4925">
        <f>K4925/LCOH!$C$34</f>
        <v>0</v>
      </c>
    </row>
    <row r="4926" spans="1:14" x14ac:dyDescent="0.35">
      <c r="A4926">
        <f>'Profilo fotovoltaico'!B4928*LCOH!$C$20</f>
        <v>19</v>
      </c>
      <c r="B4926">
        <f>'Profilo eolico'!B4928*LCOH!$C$21</f>
        <v>57.9</v>
      </c>
      <c r="C4926">
        <f>$P$35*'Profilo fotovoltaico'!B4928</f>
        <v>139.73763156481922</v>
      </c>
      <c r="D4926">
        <f>$Q$37*'Profilo eolico'!B4928</f>
        <v>337.82536039226858</v>
      </c>
      <c r="E4926">
        <f>$P$39*'Profilo fotovoltaico'!B4928+'Approvvigionamento energia'!$Q$39*'Profilo eolico'!B4928</f>
        <v>288.30342818540623</v>
      </c>
      <c r="F4926">
        <f>$P$41*'Profilo fotovoltaico'!B4928+'Approvvigionamento energia'!$Q$41*'Profilo eolico'!B4928</f>
        <v>238.78149597854389</v>
      </c>
      <c r="G4926">
        <f>$P$43*'Profilo fotovoltaico'!B4928+'Approvvigionamento energia'!$Q$43*'Profilo eolico'!B4928</f>
        <v>189.25956377168157</v>
      </c>
      <c r="H4926">
        <f t="shared" si="152"/>
        <v>1138.4335154826958</v>
      </c>
      <c r="I4926">
        <f>IF(LCOH!$C$28=Menu!$A$1,'Approvvigionamento energia'!C4926,0)+IF(LCOH!$C$28=Menu!$A$2,'Approvvigionamento energia'!D4926,0)+IF(LCOH!$C$28=Menu!$A$3,'Approvvigionamento energia'!E4926,0)+IF(LCOH!$C$28=Menu!$A$4,'Approvvigionamento energia'!F4926,0)+IF(LCOH!$C$28=Menu!$A$5,'Approvvigionamento energia'!G4926,0)+IF(LCOH!$C$28=Menu!$A$6,'Approvvigionamento energia'!H4926,0)</f>
        <v>238.78149597854389</v>
      </c>
      <c r="J4926">
        <f>'Approvvigionamento energia'!A4926+'Approvvigionamento energia'!B4926+'Approvvigionamento energia'!I4926</f>
        <v>315.68149597854392</v>
      </c>
      <c r="K4926">
        <f>IF(MIN(LCOH!$C$18,J4926)&gt;=$P$48*LCOH!$C$18, MIN(LCOH!$C$18,J4926),0)</f>
        <v>0</v>
      </c>
      <c r="L4926">
        <f t="shared" si="153"/>
        <v>315.68149597854392</v>
      </c>
      <c r="M4926">
        <f>K4926/LCOH!$C$18</f>
        <v>0</v>
      </c>
      <c r="N4926">
        <f>K4926/LCOH!$C$34</f>
        <v>0</v>
      </c>
    </row>
    <row r="4927" spans="1:14" x14ac:dyDescent="0.35">
      <c r="A4927">
        <f>'Profilo fotovoltaico'!B4929*LCOH!$C$20</f>
        <v>82</v>
      </c>
      <c r="B4927">
        <f>'Profilo eolico'!B4929*LCOH!$C$21</f>
        <v>49.3</v>
      </c>
      <c r="C4927">
        <f>$P$35*'Profilo fotovoltaico'!B4929</f>
        <v>603.07819938500938</v>
      </c>
      <c r="D4927">
        <f>$Q$37*'Profilo eolico'!B4929</f>
        <v>287.64750029946185</v>
      </c>
      <c r="E4927">
        <f>$P$39*'Profilo fotovoltaico'!B4929+'Approvvigionamento energia'!$Q$39*'Profilo eolico'!B4929</f>
        <v>366.50517507084874</v>
      </c>
      <c r="F4927">
        <f>$P$41*'Profilo fotovoltaico'!B4929+'Approvvigionamento energia'!$Q$41*'Profilo eolico'!B4929</f>
        <v>445.36284984223562</v>
      </c>
      <c r="G4927">
        <f>$P$43*'Profilo fotovoltaico'!B4929+'Approvvigionamento energia'!$Q$43*'Profilo eolico'!B4929</f>
        <v>524.2205246136225</v>
      </c>
      <c r="H4927">
        <f t="shared" si="152"/>
        <v>1138.4335154826958</v>
      </c>
      <c r="I4927">
        <f>IF(LCOH!$C$28=Menu!$A$1,'Approvvigionamento energia'!C4927,0)+IF(LCOH!$C$28=Menu!$A$2,'Approvvigionamento energia'!D4927,0)+IF(LCOH!$C$28=Menu!$A$3,'Approvvigionamento energia'!E4927,0)+IF(LCOH!$C$28=Menu!$A$4,'Approvvigionamento energia'!F4927,0)+IF(LCOH!$C$28=Menu!$A$5,'Approvvigionamento energia'!G4927,0)+IF(LCOH!$C$28=Menu!$A$6,'Approvvigionamento energia'!H4927,0)</f>
        <v>445.36284984223562</v>
      </c>
      <c r="J4927">
        <f>'Approvvigionamento energia'!A4927+'Approvvigionamento energia'!B4927+'Approvvigionamento energia'!I4927</f>
        <v>576.66284984223557</v>
      </c>
      <c r="K4927">
        <f>IF(MIN(LCOH!$C$18,J4927)&gt;=$P$48*LCOH!$C$18, MIN(LCOH!$C$18,J4927),0)</f>
        <v>576.66284984223557</v>
      </c>
      <c r="L4927">
        <f t="shared" si="153"/>
        <v>0</v>
      </c>
      <c r="M4927">
        <f>K4927/LCOH!$C$18</f>
        <v>0.38444189989482369</v>
      </c>
      <c r="N4927">
        <f>K4927/LCOH!$C$34</f>
        <v>11.111037569214558</v>
      </c>
    </row>
    <row r="4928" spans="1:14" x14ac:dyDescent="0.35">
      <c r="A4928">
        <f>'Profilo fotovoltaico'!B4930*LCOH!$C$20</f>
        <v>173</v>
      </c>
      <c r="B4928">
        <f>'Profilo eolico'!B4930*LCOH!$C$21</f>
        <v>50.2</v>
      </c>
      <c r="C4928">
        <f>$P$35*'Profilo fotovoltaico'!B4930</f>
        <v>1272.3479084586172</v>
      </c>
      <c r="D4928">
        <f>$Q$37*'Profilo eolico'!B4930</f>
        <v>292.89867170452305</v>
      </c>
      <c r="E4928">
        <f>$P$39*'Profilo fotovoltaico'!B4930+'Approvvigionamento energia'!$Q$39*'Profilo eolico'!B4930</f>
        <v>537.76098089304651</v>
      </c>
      <c r="F4928">
        <f>$P$41*'Profilo fotovoltaico'!B4930+'Approvvigionamento energia'!$Q$41*'Profilo eolico'!B4930</f>
        <v>782.62329008157008</v>
      </c>
      <c r="G4928">
        <f>$P$43*'Profilo fotovoltaico'!B4930+'Approvvigionamento energia'!$Q$43*'Profilo eolico'!B4930</f>
        <v>1027.4855992700936</v>
      </c>
      <c r="H4928">
        <f t="shared" si="152"/>
        <v>1138.4335154826958</v>
      </c>
      <c r="I4928">
        <f>IF(LCOH!$C$28=Menu!$A$1,'Approvvigionamento energia'!C4928,0)+IF(LCOH!$C$28=Menu!$A$2,'Approvvigionamento energia'!D4928,0)+IF(LCOH!$C$28=Menu!$A$3,'Approvvigionamento energia'!E4928,0)+IF(LCOH!$C$28=Menu!$A$4,'Approvvigionamento energia'!F4928,0)+IF(LCOH!$C$28=Menu!$A$5,'Approvvigionamento energia'!G4928,0)+IF(LCOH!$C$28=Menu!$A$6,'Approvvigionamento energia'!H4928,0)</f>
        <v>782.62329008157008</v>
      </c>
      <c r="J4928">
        <f>'Approvvigionamento energia'!A4928+'Approvvigionamento energia'!B4928+'Approvvigionamento energia'!I4928</f>
        <v>1005.8232900815701</v>
      </c>
      <c r="K4928">
        <f>IF(MIN(LCOH!$C$18,J4928)&gt;=$P$48*LCOH!$C$18, MIN(LCOH!$C$18,J4928),0)</f>
        <v>1005.8232900815701</v>
      </c>
      <c r="L4928">
        <f t="shared" si="153"/>
        <v>0</v>
      </c>
      <c r="M4928">
        <f>K4928/LCOH!$C$18</f>
        <v>0.67054886005438008</v>
      </c>
      <c r="N4928">
        <f>K4928/LCOH!$C$34</f>
        <v>19.38002485706301</v>
      </c>
    </row>
    <row r="4929" spans="1:14" x14ac:dyDescent="0.35">
      <c r="A4929">
        <f>'Profilo fotovoltaico'!B4931*LCOH!$C$20</f>
        <v>268</v>
      </c>
      <c r="B4929">
        <f>'Profilo eolico'!B4931*LCOH!$C$21</f>
        <v>53</v>
      </c>
      <c r="C4929">
        <f>$P$35*'Profilo fotovoltaico'!B4931</f>
        <v>1971.0360662827136</v>
      </c>
      <c r="D4929">
        <f>$Q$37*'Profilo eolico'!B4931</f>
        <v>309.23564940915776</v>
      </c>
      <c r="E4929">
        <f>$P$39*'Profilo fotovoltaico'!B4931+'Approvvigionamento energia'!$Q$39*'Profilo eolico'!B4931</f>
        <v>724.68575362754677</v>
      </c>
      <c r="F4929">
        <f>$P$41*'Profilo fotovoltaico'!B4931+'Approvvigionamento energia'!$Q$41*'Profilo eolico'!B4931</f>
        <v>1140.1358578459358</v>
      </c>
      <c r="G4929">
        <f>$P$43*'Profilo fotovoltaico'!B4931+'Approvvigionamento energia'!$Q$43*'Profilo eolico'!B4931</f>
        <v>1555.5859620643246</v>
      </c>
      <c r="H4929">
        <f t="shared" si="152"/>
        <v>1138.4335154826958</v>
      </c>
      <c r="I4929">
        <f>IF(LCOH!$C$28=Menu!$A$1,'Approvvigionamento energia'!C4929,0)+IF(LCOH!$C$28=Menu!$A$2,'Approvvigionamento energia'!D4929,0)+IF(LCOH!$C$28=Menu!$A$3,'Approvvigionamento energia'!E4929,0)+IF(LCOH!$C$28=Menu!$A$4,'Approvvigionamento energia'!F4929,0)+IF(LCOH!$C$28=Menu!$A$5,'Approvvigionamento energia'!G4929,0)+IF(LCOH!$C$28=Menu!$A$6,'Approvvigionamento energia'!H4929,0)</f>
        <v>1140.1358578459358</v>
      </c>
      <c r="J4929">
        <f>'Approvvigionamento energia'!A4929+'Approvvigionamento energia'!B4929+'Approvvigionamento energia'!I4929</f>
        <v>1461.1358578459358</v>
      </c>
      <c r="K4929">
        <f>IF(MIN(LCOH!$C$18,J4929)&gt;=$P$48*LCOH!$C$18, MIN(LCOH!$C$18,J4929),0)</f>
        <v>1461.1358578459358</v>
      </c>
      <c r="L4929">
        <f t="shared" si="153"/>
        <v>0</v>
      </c>
      <c r="M4929">
        <f>K4929/LCOH!$C$18</f>
        <v>0.97409057189729054</v>
      </c>
      <c r="N4929">
        <f>K4929/LCOH!$C$34</f>
        <v>28.152906702233832</v>
      </c>
    </row>
    <row r="4930" spans="1:14" x14ac:dyDescent="0.35">
      <c r="A4930">
        <f>'Profilo fotovoltaico'!B4932*LCOH!$C$20</f>
        <v>352</v>
      </c>
      <c r="B4930">
        <f>'Profilo eolico'!B4932*LCOH!$C$21</f>
        <v>59.1</v>
      </c>
      <c r="C4930">
        <f>$P$35*'Profilo fotovoltaico'!B4932</f>
        <v>2588.8234900429666</v>
      </c>
      <c r="D4930">
        <f>$Q$37*'Profilo eolico'!B4932</f>
        <v>344.82692226568349</v>
      </c>
      <c r="E4930">
        <f>$P$39*'Profilo fotovoltaico'!B4932+'Approvvigionamento energia'!$Q$39*'Profilo eolico'!B4932</f>
        <v>905.82606421000423</v>
      </c>
      <c r="F4930">
        <f>$P$41*'Profilo fotovoltaico'!B4932+'Approvvigionamento energia'!$Q$41*'Profilo eolico'!B4932</f>
        <v>1466.8252061543251</v>
      </c>
      <c r="G4930">
        <f>$P$43*'Profilo fotovoltaico'!B4932+'Approvvigionamento energia'!$Q$43*'Profilo eolico'!B4932</f>
        <v>2027.8243480986459</v>
      </c>
      <c r="H4930">
        <f t="shared" ref="H4930:H4993" si="154">$P$45</f>
        <v>1138.4335154826958</v>
      </c>
      <c r="I4930">
        <f>IF(LCOH!$C$28=Menu!$A$1,'Approvvigionamento energia'!C4930,0)+IF(LCOH!$C$28=Menu!$A$2,'Approvvigionamento energia'!D4930,0)+IF(LCOH!$C$28=Menu!$A$3,'Approvvigionamento energia'!E4930,0)+IF(LCOH!$C$28=Menu!$A$4,'Approvvigionamento energia'!F4930,0)+IF(LCOH!$C$28=Menu!$A$5,'Approvvigionamento energia'!G4930,0)+IF(LCOH!$C$28=Menu!$A$6,'Approvvigionamento energia'!H4930,0)</f>
        <v>1466.8252061543251</v>
      </c>
      <c r="J4930">
        <f>'Approvvigionamento energia'!A4930+'Approvvigionamento energia'!B4930+'Approvvigionamento energia'!I4930</f>
        <v>1877.9252061543252</v>
      </c>
      <c r="K4930">
        <f>IF(MIN(LCOH!$C$18,J4930)&gt;=$P$48*LCOH!$C$18, MIN(LCOH!$C$18,J4930),0)</f>
        <v>1500</v>
      </c>
      <c r="L4930">
        <f t="shared" si="153"/>
        <v>377.92520615432522</v>
      </c>
      <c r="M4930">
        <f>K4930/LCOH!$C$18</f>
        <v>1</v>
      </c>
      <c r="N4930">
        <f>K4930/LCOH!$C$34</f>
        <v>28.901734104046245</v>
      </c>
    </row>
    <row r="4931" spans="1:14" x14ac:dyDescent="0.35">
      <c r="A4931">
        <f>'Profilo fotovoltaico'!B4933*LCOH!$C$20</f>
        <v>414</v>
      </c>
      <c r="B4931">
        <f>'Profilo eolico'!B4933*LCOH!$C$21</f>
        <v>58.8</v>
      </c>
      <c r="C4931">
        <f>$P$35*'Profilo fotovoltaico'!B4933</f>
        <v>3044.8094456755348</v>
      </c>
      <c r="D4931">
        <f>$Q$37*'Profilo eolico'!B4933</f>
        <v>343.07653179732978</v>
      </c>
      <c r="E4931">
        <f>$P$39*'Profilo fotovoltaico'!B4933+'Approvvigionamento energia'!$Q$39*'Profilo eolico'!B4933</f>
        <v>1018.509760266881</v>
      </c>
      <c r="F4931">
        <f>$P$41*'Profilo fotovoltaico'!B4933+'Approvvigionamento energia'!$Q$41*'Profilo eolico'!B4933</f>
        <v>1693.9429887364322</v>
      </c>
      <c r="G4931">
        <f>$P$43*'Profilo fotovoltaico'!B4933+'Approvvigionamento energia'!$Q$43*'Profilo eolico'!B4933</f>
        <v>2369.3762172059833</v>
      </c>
      <c r="H4931">
        <f t="shared" si="154"/>
        <v>1138.4335154826958</v>
      </c>
      <c r="I4931">
        <f>IF(LCOH!$C$28=Menu!$A$1,'Approvvigionamento energia'!C4931,0)+IF(LCOH!$C$28=Menu!$A$2,'Approvvigionamento energia'!D4931,0)+IF(LCOH!$C$28=Menu!$A$3,'Approvvigionamento energia'!E4931,0)+IF(LCOH!$C$28=Menu!$A$4,'Approvvigionamento energia'!F4931,0)+IF(LCOH!$C$28=Menu!$A$5,'Approvvigionamento energia'!G4931,0)+IF(LCOH!$C$28=Menu!$A$6,'Approvvigionamento energia'!H4931,0)</f>
        <v>1693.9429887364322</v>
      </c>
      <c r="J4931">
        <f>'Approvvigionamento energia'!A4931+'Approvvigionamento energia'!B4931+'Approvvigionamento energia'!I4931</f>
        <v>2166.7429887364324</v>
      </c>
      <c r="K4931">
        <f>IF(MIN(LCOH!$C$18,J4931)&gt;=$P$48*LCOH!$C$18, MIN(LCOH!$C$18,J4931),0)</f>
        <v>1500</v>
      </c>
      <c r="L4931">
        <f t="shared" ref="L4931:L4994" si="155">J4931-K4931</f>
        <v>666.74298873643238</v>
      </c>
      <c r="M4931">
        <f>K4931/LCOH!$C$18</f>
        <v>1</v>
      </c>
      <c r="N4931">
        <f>K4931/LCOH!$C$34</f>
        <v>28.901734104046245</v>
      </c>
    </row>
    <row r="4932" spans="1:14" x14ac:dyDescent="0.35">
      <c r="A4932">
        <f>'Profilo fotovoltaico'!B4934*LCOH!$C$20</f>
        <v>449</v>
      </c>
      <c r="B4932">
        <f>'Profilo eolico'!B4934*LCOH!$C$21</f>
        <v>57.8</v>
      </c>
      <c r="C4932">
        <f>$P$35*'Profilo fotovoltaico'!B4934</f>
        <v>3302.2208722423075</v>
      </c>
      <c r="D4932">
        <f>$Q$37*'Profilo eolico'!B4934</f>
        <v>337.24189690281736</v>
      </c>
      <c r="E4932">
        <f>$P$39*'Profilo fotovoltaico'!B4934+'Approvvigionamento energia'!$Q$39*'Profilo eolico'!B4934</f>
        <v>1078.4866407376899</v>
      </c>
      <c r="F4932">
        <f>$P$41*'Profilo fotovoltaico'!B4934+'Approvvigionamento energia'!$Q$41*'Profilo eolico'!B4934</f>
        <v>1819.7313845725623</v>
      </c>
      <c r="G4932">
        <f>$P$43*'Profilo fotovoltaico'!B4934+'Approvvigionamento energia'!$Q$43*'Profilo eolico'!B4934</f>
        <v>2560.9761284074348</v>
      </c>
      <c r="H4932">
        <f t="shared" si="154"/>
        <v>1138.4335154826958</v>
      </c>
      <c r="I4932">
        <f>IF(LCOH!$C$28=Menu!$A$1,'Approvvigionamento energia'!C4932,0)+IF(LCOH!$C$28=Menu!$A$2,'Approvvigionamento energia'!D4932,0)+IF(LCOH!$C$28=Menu!$A$3,'Approvvigionamento energia'!E4932,0)+IF(LCOH!$C$28=Menu!$A$4,'Approvvigionamento energia'!F4932,0)+IF(LCOH!$C$28=Menu!$A$5,'Approvvigionamento energia'!G4932,0)+IF(LCOH!$C$28=Menu!$A$6,'Approvvigionamento energia'!H4932,0)</f>
        <v>1819.7313845725623</v>
      </c>
      <c r="J4932">
        <f>'Approvvigionamento energia'!A4932+'Approvvigionamento energia'!B4932+'Approvvigionamento energia'!I4932</f>
        <v>2326.5313845725623</v>
      </c>
      <c r="K4932">
        <f>IF(MIN(LCOH!$C$18,J4932)&gt;=$P$48*LCOH!$C$18, MIN(LCOH!$C$18,J4932),0)</f>
        <v>1500</v>
      </c>
      <c r="L4932">
        <f t="shared" si="155"/>
        <v>826.53138457256227</v>
      </c>
      <c r="M4932">
        <f>K4932/LCOH!$C$18</f>
        <v>1</v>
      </c>
      <c r="N4932">
        <f>K4932/LCOH!$C$34</f>
        <v>28.901734104046245</v>
      </c>
    </row>
    <row r="4933" spans="1:14" x14ac:dyDescent="0.35">
      <c r="A4933">
        <f>'Profilo fotovoltaico'!B4935*LCOH!$C$20</f>
        <v>446</v>
      </c>
      <c r="B4933">
        <f>'Profilo eolico'!B4935*LCOH!$C$21</f>
        <v>59.8</v>
      </c>
      <c r="C4933">
        <f>$P$35*'Profilo fotovoltaico'!B4935</f>
        <v>3280.1570356794409</v>
      </c>
      <c r="D4933">
        <f>$Q$37*'Profilo eolico'!B4935</f>
        <v>348.91116669184214</v>
      </c>
      <c r="E4933">
        <f>$P$39*'Profilo fotovoltaico'!B4935+'Approvvigionamento energia'!$Q$39*'Profilo eolico'!B4935</f>
        <v>1081.7226339387419</v>
      </c>
      <c r="F4933">
        <f>$P$41*'Profilo fotovoltaico'!B4935+'Approvvigionamento energia'!$Q$41*'Profilo eolico'!B4935</f>
        <v>1814.5341011856415</v>
      </c>
      <c r="G4933">
        <f>$P$43*'Profilo fotovoltaico'!B4935+'Approvvigionamento energia'!$Q$43*'Profilo eolico'!B4935</f>
        <v>2547.3455684325413</v>
      </c>
      <c r="H4933">
        <f t="shared" si="154"/>
        <v>1138.4335154826958</v>
      </c>
      <c r="I4933">
        <f>IF(LCOH!$C$28=Menu!$A$1,'Approvvigionamento energia'!C4933,0)+IF(LCOH!$C$28=Menu!$A$2,'Approvvigionamento energia'!D4933,0)+IF(LCOH!$C$28=Menu!$A$3,'Approvvigionamento energia'!E4933,0)+IF(LCOH!$C$28=Menu!$A$4,'Approvvigionamento energia'!F4933,0)+IF(LCOH!$C$28=Menu!$A$5,'Approvvigionamento energia'!G4933,0)+IF(LCOH!$C$28=Menu!$A$6,'Approvvigionamento energia'!H4933,0)</f>
        <v>1814.5341011856415</v>
      </c>
      <c r="J4933">
        <f>'Approvvigionamento energia'!A4933+'Approvvigionamento energia'!B4933+'Approvvigionamento energia'!I4933</f>
        <v>2320.3341011856414</v>
      </c>
      <c r="K4933">
        <f>IF(MIN(LCOH!$C$18,J4933)&gt;=$P$48*LCOH!$C$18, MIN(LCOH!$C$18,J4933),0)</f>
        <v>1500</v>
      </c>
      <c r="L4933">
        <f t="shared" si="155"/>
        <v>820.33410118564143</v>
      </c>
      <c r="M4933">
        <f>K4933/LCOH!$C$18</f>
        <v>1</v>
      </c>
      <c r="N4933">
        <f>K4933/LCOH!$C$34</f>
        <v>28.901734104046245</v>
      </c>
    </row>
    <row r="4934" spans="1:14" x14ac:dyDescent="0.35">
      <c r="A4934">
        <f>'Profilo fotovoltaico'!B4936*LCOH!$C$20</f>
        <v>411</v>
      </c>
      <c r="B4934">
        <f>'Profilo eolico'!B4936*LCOH!$C$21</f>
        <v>67.400000000000006</v>
      </c>
      <c r="C4934">
        <f>$P$35*'Profilo fotovoltaico'!B4936</f>
        <v>3022.7456091126687</v>
      </c>
      <c r="D4934">
        <f>$Q$37*'Profilo eolico'!B4936</f>
        <v>393.2543918901365</v>
      </c>
      <c r="E4934">
        <f>$P$39*'Profilo fotovoltaico'!B4936+'Approvvigionamento energia'!$Q$39*'Profilo eolico'!B4936</f>
        <v>1050.6271961957696</v>
      </c>
      <c r="F4934">
        <f>$P$41*'Profilo fotovoltaico'!B4936+'Approvvigionamento energia'!$Q$41*'Profilo eolico'!B4936</f>
        <v>1708.0000005014026</v>
      </c>
      <c r="G4934">
        <f>$P$43*'Profilo fotovoltaico'!B4936+'Approvvigionamento energia'!$Q$43*'Profilo eolico'!B4936</f>
        <v>2365.3728048070352</v>
      </c>
      <c r="H4934">
        <f t="shared" si="154"/>
        <v>1138.4335154826958</v>
      </c>
      <c r="I4934">
        <f>IF(LCOH!$C$28=Menu!$A$1,'Approvvigionamento energia'!C4934,0)+IF(LCOH!$C$28=Menu!$A$2,'Approvvigionamento energia'!D4934,0)+IF(LCOH!$C$28=Menu!$A$3,'Approvvigionamento energia'!E4934,0)+IF(LCOH!$C$28=Menu!$A$4,'Approvvigionamento energia'!F4934,0)+IF(LCOH!$C$28=Menu!$A$5,'Approvvigionamento energia'!G4934,0)+IF(LCOH!$C$28=Menu!$A$6,'Approvvigionamento energia'!H4934,0)</f>
        <v>1708.0000005014026</v>
      </c>
      <c r="J4934">
        <f>'Approvvigionamento energia'!A4934+'Approvvigionamento energia'!B4934+'Approvvigionamento energia'!I4934</f>
        <v>2186.4000005014027</v>
      </c>
      <c r="K4934">
        <f>IF(MIN(LCOH!$C$18,J4934)&gt;=$P$48*LCOH!$C$18, MIN(LCOH!$C$18,J4934),0)</f>
        <v>1500</v>
      </c>
      <c r="L4934">
        <f t="shared" si="155"/>
        <v>686.4000005014027</v>
      </c>
      <c r="M4934">
        <f>K4934/LCOH!$C$18</f>
        <v>1</v>
      </c>
      <c r="N4934">
        <f>K4934/LCOH!$C$34</f>
        <v>28.901734104046245</v>
      </c>
    </row>
    <row r="4935" spans="1:14" x14ac:dyDescent="0.35">
      <c r="A4935">
        <f>'Profilo fotovoltaico'!B4937*LCOH!$C$20</f>
        <v>352</v>
      </c>
      <c r="B4935">
        <f>'Profilo eolico'!B4937*LCOH!$C$21</f>
        <v>75.399999999999991</v>
      </c>
      <c r="C4935">
        <f>$P$35*'Profilo fotovoltaico'!B4937</f>
        <v>2588.8234900429666</v>
      </c>
      <c r="D4935">
        <f>$Q$37*'Profilo eolico'!B4937</f>
        <v>439.93147104623574</v>
      </c>
      <c r="E4935">
        <f>$P$39*'Profilo fotovoltaico'!B4937+'Approvvigionamento energia'!$Q$39*'Profilo eolico'!B4937</f>
        <v>977.15447579541842</v>
      </c>
      <c r="F4935">
        <f>$P$41*'Profilo fotovoltaico'!B4937+'Approvvigionamento energia'!$Q$41*'Profilo eolico'!B4937</f>
        <v>1514.3774805446012</v>
      </c>
      <c r="G4935">
        <f>$P$43*'Profilo fotovoltaico'!B4937+'Approvvigionamento energia'!$Q$43*'Profilo eolico'!B4937</f>
        <v>2051.600485293784</v>
      </c>
      <c r="H4935">
        <f t="shared" si="154"/>
        <v>1138.4335154826958</v>
      </c>
      <c r="I4935">
        <f>IF(LCOH!$C$28=Menu!$A$1,'Approvvigionamento energia'!C4935,0)+IF(LCOH!$C$28=Menu!$A$2,'Approvvigionamento energia'!D4935,0)+IF(LCOH!$C$28=Menu!$A$3,'Approvvigionamento energia'!E4935,0)+IF(LCOH!$C$28=Menu!$A$4,'Approvvigionamento energia'!F4935,0)+IF(LCOH!$C$28=Menu!$A$5,'Approvvigionamento energia'!G4935,0)+IF(LCOH!$C$28=Menu!$A$6,'Approvvigionamento energia'!H4935,0)</f>
        <v>1514.3774805446012</v>
      </c>
      <c r="J4935">
        <f>'Approvvigionamento energia'!A4935+'Approvvigionamento energia'!B4935+'Approvvigionamento energia'!I4935</f>
        <v>1941.7774805446011</v>
      </c>
      <c r="K4935">
        <f>IF(MIN(LCOH!$C$18,J4935)&gt;=$P$48*LCOH!$C$18, MIN(LCOH!$C$18,J4935),0)</f>
        <v>1500</v>
      </c>
      <c r="L4935">
        <f t="shared" si="155"/>
        <v>441.77748054460108</v>
      </c>
      <c r="M4935">
        <f>K4935/LCOH!$C$18</f>
        <v>1</v>
      </c>
      <c r="N4935">
        <f>K4935/LCOH!$C$34</f>
        <v>28.901734104046245</v>
      </c>
    </row>
    <row r="4936" spans="1:14" x14ac:dyDescent="0.35">
      <c r="A4936">
        <f>'Profilo fotovoltaico'!B4938*LCOH!$C$20</f>
        <v>274</v>
      </c>
      <c r="B4936">
        <f>'Profilo eolico'!B4938*LCOH!$C$21</f>
        <v>79.5</v>
      </c>
      <c r="C4936">
        <f>$P$35*'Profilo fotovoltaico'!B4938</f>
        <v>2015.163739408446</v>
      </c>
      <c r="D4936">
        <f>$Q$37*'Profilo eolico'!B4938</f>
        <v>463.8534741137367</v>
      </c>
      <c r="E4936">
        <f>$P$39*'Profilo fotovoltaico'!B4938+'Approvvigionamento energia'!$Q$39*'Profilo eolico'!B4938</f>
        <v>851.68104043741391</v>
      </c>
      <c r="F4936">
        <f>$P$41*'Profilo fotovoltaico'!B4938+'Approvvigionamento energia'!$Q$41*'Profilo eolico'!B4938</f>
        <v>1239.5086067610914</v>
      </c>
      <c r="G4936">
        <f>$P$43*'Profilo fotovoltaico'!B4938+'Approvvigionamento energia'!$Q$43*'Profilo eolico'!B4938</f>
        <v>1627.3361730847687</v>
      </c>
      <c r="H4936">
        <f t="shared" si="154"/>
        <v>1138.4335154826958</v>
      </c>
      <c r="I4936">
        <f>IF(LCOH!$C$28=Menu!$A$1,'Approvvigionamento energia'!C4936,0)+IF(LCOH!$C$28=Menu!$A$2,'Approvvigionamento energia'!D4936,0)+IF(LCOH!$C$28=Menu!$A$3,'Approvvigionamento energia'!E4936,0)+IF(LCOH!$C$28=Menu!$A$4,'Approvvigionamento energia'!F4936,0)+IF(LCOH!$C$28=Menu!$A$5,'Approvvigionamento energia'!G4936,0)+IF(LCOH!$C$28=Menu!$A$6,'Approvvigionamento energia'!H4936,0)</f>
        <v>1239.5086067610914</v>
      </c>
      <c r="J4936">
        <f>'Approvvigionamento energia'!A4936+'Approvvigionamento energia'!B4936+'Approvvigionamento energia'!I4936</f>
        <v>1593.0086067610914</v>
      </c>
      <c r="K4936">
        <f>IF(MIN(LCOH!$C$18,J4936)&gt;=$P$48*LCOH!$C$18, MIN(LCOH!$C$18,J4936),0)</f>
        <v>1500</v>
      </c>
      <c r="L4936">
        <f t="shared" si="155"/>
        <v>93.008606761091414</v>
      </c>
      <c r="M4936">
        <f>K4936/LCOH!$C$18</f>
        <v>1</v>
      </c>
      <c r="N4936">
        <f>K4936/LCOH!$C$34</f>
        <v>28.901734104046245</v>
      </c>
    </row>
    <row r="4937" spans="1:14" x14ac:dyDescent="0.35">
      <c r="A4937">
        <f>'Profilo fotovoltaico'!B4939*LCOH!$C$20</f>
        <v>191</v>
      </c>
      <c r="B4937">
        <f>'Profilo eolico'!B4939*LCOH!$C$21</f>
        <v>81.100000000000009</v>
      </c>
      <c r="C4937">
        <f>$P$35*'Profilo fotovoltaico'!B4939</f>
        <v>1404.7309278358143</v>
      </c>
      <c r="D4937">
        <f>$Q$37*'Profilo eolico'!B4939</f>
        <v>473.18888994495654</v>
      </c>
      <c r="E4937">
        <f>$P$39*'Profilo fotovoltaico'!B4939+'Approvvigionamento energia'!$Q$39*'Profilo eolico'!B4939</f>
        <v>706.07439941767097</v>
      </c>
      <c r="F4937">
        <f>$P$41*'Profilo fotovoltaico'!B4939+'Approvvigionamento energia'!$Q$41*'Profilo eolico'!B4939</f>
        <v>938.95990889038546</v>
      </c>
      <c r="G4937">
        <f>$P$43*'Profilo fotovoltaico'!B4939+'Approvvigionamento energia'!$Q$43*'Profilo eolico'!B4939</f>
        <v>1171.8454183631002</v>
      </c>
      <c r="H4937">
        <f t="shared" si="154"/>
        <v>1138.4335154826958</v>
      </c>
      <c r="I4937">
        <f>IF(LCOH!$C$28=Menu!$A$1,'Approvvigionamento energia'!C4937,0)+IF(LCOH!$C$28=Menu!$A$2,'Approvvigionamento energia'!D4937,0)+IF(LCOH!$C$28=Menu!$A$3,'Approvvigionamento energia'!E4937,0)+IF(LCOH!$C$28=Menu!$A$4,'Approvvigionamento energia'!F4937,0)+IF(LCOH!$C$28=Menu!$A$5,'Approvvigionamento energia'!G4937,0)+IF(LCOH!$C$28=Menu!$A$6,'Approvvigionamento energia'!H4937,0)</f>
        <v>938.95990889038546</v>
      </c>
      <c r="J4937">
        <f>'Approvvigionamento energia'!A4937+'Approvvigionamento energia'!B4937+'Approvvigionamento energia'!I4937</f>
        <v>1211.0599088903855</v>
      </c>
      <c r="K4937">
        <f>IF(MIN(LCOH!$C$18,J4937)&gt;=$P$48*LCOH!$C$18, MIN(LCOH!$C$18,J4937),0)</f>
        <v>1211.0599088903855</v>
      </c>
      <c r="L4937">
        <f t="shared" si="155"/>
        <v>0</v>
      </c>
      <c r="M4937">
        <f>K4937/LCOH!$C$18</f>
        <v>0.80737327259359037</v>
      </c>
      <c r="N4937">
        <f>K4937/LCOH!$C$34</f>
        <v>23.334487647213592</v>
      </c>
    </row>
    <row r="4938" spans="1:14" x14ac:dyDescent="0.35">
      <c r="A4938">
        <f>'Profilo fotovoltaico'!B4940*LCOH!$C$20</f>
        <v>104</v>
      </c>
      <c r="B4938">
        <f>'Profilo eolico'!B4940*LCOH!$C$21</f>
        <v>92.2</v>
      </c>
      <c r="C4938">
        <f>$P$35*'Profilo fotovoltaico'!B4940</f>
        <v>764.87966751269471</v>
      </c>
      <c r="D4938">
        <f>$Q$37*'Profilo eolico'!B4940</f>
        <v>537.95333727404432</v>
      </c>
      <c r="E4938">
        <f>$P$39*'Profilo fotovoltaico'!B4940+'Approvvigionamento energia'!$Q$39*'Profilo eolico'!B4940</f>
        <v>594.68491983370689</v>
      </c>
      <c r="F4938">
        <f>$P$41*'Profilo fotovoltaico'!B4940+'Approvvigionamento energia'!$Q$41*'Profilo eolico'!B4940</f>
        <v>651.41650239336946</v>
      </c>
      <c r="G4938">
        <f>$P$43*'Profilo fotovoltaico'!B4940+'Approvvigionamento energia'!$Q$43*'Profilo eolico'!B4940</f>
        <v>708.14808495303214</v>
      </c>
      <c r="H4938">
        <f t="shared" si="154"/>
        <v>1138.4335154826958</v>
      </c>
      <c r="I4938">
        <f>IF(LCOH!$C$28=Menu!$A$1,'Approvvigionamento energia'!C4938,0)+IF(LCOH!$C$28=Menu!$A$2,'Approvvigionamento energia'!D4938,0)+IF(LCOH!$C$28=Menu!$A$3,'Approvvigionamento energia'!E4938,0)+IF(LCOH!$C$28=Menu!$A$4,'Approvvigionamento energia'!F4938,0)+IF(LCOH!$C$28=Menu!$A$5,'Approvvigionamento energia'!G4938,0)+IF(LCOH!$C$28=Menu!$A$6,'Approvvigionamento energia'!H4938,0)</f>
        <v>651.41650239336946</v>
      </c>
      <c r="J4938">
        <f>'Approvvigionamento energia'!A4938+'Approvvigionamento energia'!B4938+'Approvvigionamento energia'!I4938</f>
        <v>847.6165023933695</v>
      </c>
      <c r="K4938">
        <f>IF(MIN(LCOH!$C$18,J4938)&gt;=$P$48*LCOH!$C$18, MIN(LCOH!$C$18,J4938),0)</f>
        <v>847.6165023933695</v>
      </c>
      <c r="L4938">
        <f t="shared" si="155"/>
        <v>0</v>
      </c>
      <c r="M4938">
        <f>K4938/LCOH!$C$18</f>
        <v>0.56507766826224637</v>
      </c>
      <c r="N4938">
        <f>K4938/LCOH!$C$34</f>
        <v>16.331724516249896</v>
      </c>
    </row>
    <row r="4939" spans="1:14" x14ac:dyDescent="0.35">
      <c r="A4939">
        <f>'Profilo fotovoltaico'!B4941*LCOH!$C$20</f>
        <v>34</v>
      </c>
      <c r="B4939">
        <f>'Profilo eolico'!B4941*LCOH!$C$21</f>
        <v>108</v>
      </c>
      <c r="C4939">
        <f>$P$35*'Profilo fotovoltaico'!B4941</f>
        <v>250.05681437915024</v>
      </c>
      <c r="D4939">
        <f>$Q$37*'Profilo eolico'!B4941</f>
        <v>630.14056860734036</v>
      </c>
      <c r="E4939">
        <f>$P$39*'Profilo fotovoltaico'!B4941+'Approvvigionamento energia'!$Q$39*'Profilo eolico'!B4941</f>
        <v>535.11963005029281</v>
      </c>
      <c r="F4939">
        <f>$P$41*'Profilo fotovoltaico'!B4941+'Approvvigionamento energia'!$Q$41*'Profilo eolico'!B4941</f>
        <v>440.09869149324527</v>
      </c>
      <c r="G4939">
        <f>$P$43*'Profilo fotovoltaico'!B4941+'Approvvigionamento energia'!$Q$43*'Profilo eolico'!B4941</f>
        <v>345.07775293619773</v>
      </c>
      <c r="H4939">
        <f t="shared" si="154"/>
        <v>1138.4335154826958</v>
      </c>
      <c r="I4939">
        <f>IF(LCOH!$C$28=Menu!$A$1,'Approvvigionamento energia'!C4939,0)+IF(LCOH!$C$28=Menu!$A$2,'Approvvigionamento energia'!D4939,0)+IF(LCOH!$C$28=Menu!$A$3,'Approvvigionamento energia'!E4939,0)+IF(LCOH!$C$28=Menu!$A$4,'Approvvigionamento energia'!F4939,0)+IF(LCOH!$C$28=Menu!$A$5,'Approvvigionamento energia'!G4939,0)+IF(LCOH!$C$28=Menu!$A$6,'Approvvigionamento energia'!H4939,0)</f>
        <v>440.09869149324527</v>
      </c>
      <c r="J4939">
        <f>'Approvvigionamento energia'!A4939+'Approvvigionamento energia'!B4939+'Approvvigionamento energia'!I4939</f>
        <v>582.09869149324527</v>
      </c>
      <c r="K4939">
        <f>IF(MIN(LCOH!$C$18,J4939)&gt;=$P$48*LCOH!$C$18, MIN(LCOH!$C$18,J4939),0)</f>
        <v>582.09869149324527</v>
      </c>
      <c r="L4939">
        <f t="shared" si="155"/>
        <v>0</v>
      </c>
      <c r="M4939">
        <f>K4939/LCOH!$C$18</f>
        <v>0.3880657943288302</v>
      </c>
      <c r="N4939">
        <f>K4939/LCOH!$C$34</f>
        <v>11.215774402567346</v>
      </c>
    </row>
    <row r="4940" spans="1:14" x14ac:dyDescent="0.35">
      <c r="A4940">
        <f>'Profilo fotovoltaico'!B4942*LCOH!$C$20</f>
        <v>1</v>
      </c>
      <c r="B4940">
        <f>'Profilo eolico'!B4942*LCOH!$C$21</f>
        <v>112.8</v>
      </c>
      <c r="C4940">
        <f>$P$35*'Profilo fotovoltaico'!B4942</f>
        <v>7.3546121876220649</v>
      </c>
      <c r="D4940">
        <f>$Q$37*'Profilo eolico'!B4942</f>
        <v>658.1468161009999</v>
      </c>
      <c r="E4940">
        <f>$P$39*'Profilo fotovoltaico'!B4942+'Approvvigionamento energia'!$Q$39*'Profilo eolico'!B4942</f>
        <v>495.44876512265546</v>
      </c>
      <c r="F4940">
        <f>$P$41*'Profilo fotovoltaico'!B4942+'Approvvigionamento energia'!$Q$41*'Profilo eolico'!B4942</f>
        <v>332.75071414431096</v>
      </c>
      <c r="G4940">
        <f>$P$43*'Profilo fotovoltaico'!B4942+'Approvvigionamento energia'!$Q$43*'Profilo eolico'!B4942</f>
        <v>170.05266316596652</v>
      </c>
      <c r="H4940">
        <f t="shared" si="154"/>
        <v>1138.4335154826958</v>
      </c>
      <c r="I4940">
        <f>IF(LCOH!$C$28=Menu!$A$1,'Approvvigionamento energia'!C4940,0)+IF(LCOH!$C$28=Menu!$A$2,'Approvvigionamento energia'!D4940,0)+IF(LCOH!$C$28=Menu!$A$3,'Approvvigionamento energia'!E4940,0)+IF(LCOH!$C$28=Menu!$A$4,'Approvvigionamento energia'!F4940,0)+IF(LCOH!$C$28=Menu!$A$5,'Approvvigionamento energia'!G4940,0)+IF(LCOH!$C$28=Menu!$A$6,'Approvvigionamento energia'!H4940,0)</f>
        <v>332.75071414431096</v>
      </c>
      <c r="J4940">
        <f>'Approvvigionamento energia'!A4940+'Approvvigionamento energia'!B4940+'Approvvigionamento energia'!I4940</f>
        <v>446.55071414431097</v>
      </c>
      <c r="K4940">
        <f>IF(MIN(LCOH!$C$18,J4940)&gt;=$P$48*LCOH!$C$18, MIN(LCOH!$C$18,J4940),0)</f>
        <v>446.55071414431097</v>
      </c>
      <c r="L4940">
        <f t="shared" si="155"/>
        <v>0</v>
      </c>
      <c r="M4940">
        <f>K4940/LCOH!$C$18</f>
        <v>0.29770047609620731</v>
      </c>
      <c r="N4940">
        <f>K4940/LCOH!$C$34</f>
        <v>8.6040600027805585</v>
      </c>
    </row>
    <row r="4941" spans="1:14" x14ac:dyDescent="0.35">
      <c r="A4941">
        <f>'Profilo fotovoltaico'!B4943*LCOH!$C$20</f>
        <v>0</v>
      </c>
      <c r="B4941">
        <f>'Profilo eolico'!B4943*LCOH!$C$21</f>
        <v>98.4</v>
      </c>
      <c r="C4941">
        <f>$P$35*'Profilo fotovoltaico'!B4943</f>
        <v>0</v>
      </c>
      <c r="D4941">
        <f>$Q$37*'Profilo eolico'!B4943</f>
        <v>574.12807362002127</v>
      </c>
      <c r="E4941">
        <f>$P$39*'Profilo fotovoltaico'!B4943+'Approvvigionamento energia'!$Q$39*'Profilo eolico'!B4943</f>
        <v>430.59605521501589</v>
      </c>
      <c r="F4941">
        <f>$P$41*'Profilo fotovoltaico'!B4943+'Approvvigionamento energia'!$Q$41*'Profilo eolico'!B4943</f>
        <v>287.06403681001063</v>
      </c>
      <c r="G4941">
        <f>$P$43*'Profilo fotovoltaico'!B4943+'Approvvigionamento energia'!$Q$43*'Profilo eolico'!B4943</f>
        <v>143.53201840500532</v>
      </c>
      <c r="H4941">
        <f t="shared" si="154"/>
        <v>1138.4335154826958</v>
      </c>
      <c r="I4941">
        <f>IF(LCOH!$C$28=Menu!$A$1,'Approvvigionamento energia'!C4941,0)+IF(LCOH!$C$28=Menu!$A$2,'Approvvigionamento energia'!D4941,0)+IF(LCOH!$C$28=Menu!$A$3,'Approvvigionamento energia'!E4941,0)+IF(LCOH!$C$28=Menu!$A$4,'Approvvigionamento energia'!F4941,0)+IF(LCOH!$C$28=Menu!$A$5,'Approvvigionamento energia'!G4941,0)+IF(LCOH!$C$28=Menu!$A$6,'Approvvigionamento energia'!H4941,0)</f>
        <v>287.06403681001063</v>
      </c>
      <c r="J4941">
        <f>'Approvvigionamento energia'!A4941+'Approvvigionamento energia'!B4941+'Approvvigionamento energia'!I4941</f>
        <v>385.46403681001061</v>
      </c>
      <c r="K4941">
        <f>IF(MIN(LCOH!$C$18,J4941)&gt;=$P$48*LCOH!$C$18, MIN(LCOH!$C$18,J4941),0)</f>
        <v>385.46403681001061</v>
      </c>
      <c r="L4941">
        <f t="shared" si="155"/>
        <v>0</v>
      </c>
      <c r="M4941">
        <f>K4941/LCOH!$C$18</f>
        <v>0.25697602454000706</v>
      </c>
      <c r="N4941">
        <f>K4941/LCOH!$C$34</f>
        <v>7.4270527323701465</v>
      </c>
    </row>
    <row r="4942" spans="1:14" x14ac:dyDescent="0.35">
      <c r="A4942">
        <f>'Profilo fotovoltaico'!B4944*LCOH!$C$20</f>
        <v>0</v>
      </c>
      <c r="B4942">
        <f>'Profilo eolico'!B4944*LCOH!$C$21</f>
        <v>84.3</v>
      </c>
      <c r="C4942">
        <f>$P$35*'Profilo fotovoltaico'!B4944</f>
        <v>0</v>
      </c>
      <c r="D4942">
        <f>$Q$37*'Profilo eolico'!B4944</f>
        <v>491.85972160739624</v>
      </c>
      <c r="E4942">
        <f>$P$39*'Profilo fotovoltaico'!B4944+'Approvvigionamento energia'!$Q$39*'Profilo eolico'!B4944</f>
        <v>368.89479120554716</v>
      </c>
      <c r="F4942">
        <f>$P$41*'Profilo fotovoltaico'!B4944+'Approvvigionamento energia'!$Q$41*'Profilo eolico'!B4944</f>
        <v>245.92986080369812</v>
      </c>
      <c r="G4942">
        <f>$P$43*'Profilo fotovoltaico'!B4944+'Approvvigionamento energia'!$Q$43*'Profilo eolico'!B4944</f>
        <v>122.96493040184906</v>
      </c>
      <c r="H4942">
        <f t="shared" si="154"/>
        <v>1138.4335154826958</v>
      </c>
      <c r="I4942">
        <f>IF(LCOH!$C$28=Menu!$A$1,'Approvvigionamento energia'!C4942,0)+IF(LCOH!$C$28=Menu!$A$2,'Approvvigionamento energia'!D4942,0)+IF(LCOH!$C$28=Menu!$A$3,'Approvvigionamento energia'!E4942,0)+IF(LCOH!$C$28=Menu!$A$4,'Approvvigionamento energia'!F4942,0)+IF(LCOH!$C$28=Menu!$A$5,'Approvvigionamento energia'!G4942,0)+IF(LCOH!$C$28=Menu!$A$6,'Approvvigionamento energia'!H4942,0)</f>
        <v>245.92986080369812</v>
      </c>
      <c r="J4942">
        <f>'Approvvigionamento energia'!A4942+'Approvvigionamento energia'!B4942+'Approvvigionamento energia'!I4942</f>
        <v>330.2298608036981</v>
      </c>
      <c r="K4942">
        <f>IF(MIN(LCOH!$C$18,J4942)&gt;=$P$48*LCOH!$C$18, MIN(LCOH!$C$18,J4942),0)</f>
        <v>0</v>
      </c>
      <c r="L4942">
        <f t="shared" si="155"/>
        <v>330.2298608036981</v>
      </c>
      <c r="M4942">
        <f>K4942/LCOH!$C$18</f>
        <v>0</v>
      </c>
      <c r="N4942">
        <f>K4942/LCOH!$C$34</f>
        <v>0</v>
      </c>
    </row>
    <row r="4943" spans="1:14" x14ac:dyDescent="0.35">
      <c r="A4943">
        <f>'Profilo fotovoltaico'!B4945*LCOH!$C$20</f>
        <v>0</v>
      </c>
      <c r="B4943">
        <f>'Profilo eolico'!B4945*LCOH!$C$21</f>
        <v>79</v>
      </c>
      <c r="C4943">
        <f>$P$35*'Profilo fotovoltaico'!B4945</f>
        <v>0</v>
      </c>
      <c r="D4943">
        <f>$Q$37*'Profilo eolico'!B4945</f>
        <v>460.93615666648049</v>
      </c>
      <c r="E4943">
        <f>$P$39*'Profilo fotovoltaico'!B4945+'Approvvigionamento energia'!$Q$39*'Profilo eolico'!B4945</f>
        <v>345.70211749986032</v>
      </c>
      <c r="F4943">
        <f>$P$41*'Profilo fotovoltaico'!B4945+'Approvvigionamento energia'!$Q$41*'Profilo eolico'!B4945</f>
        <v>230.46807833324024</v>
      </c>
      <c r="G4943">
        <f>$P$43*'Profilo fotovoltaico'!B4945+'Approvvigionamento energia'!$Q$43*'Profilo eolico'!B4945</f>
        <v>115.23403916662012</v>
      </c>
      <c r="H4943">
        <f t="shared" si="154"/>
        <v>1138.4335154826958</v>
      </c>
      <c r="I4943">
        <f>IF(LCOH!$C$28=Menu!$A$1,'Approvvigionamento energia'!C4943,0)+IF(LCOH!$C$28=Menu!$A$2,'Approvvigionamento energia'!D4943,0)+IF(LCOH!$C$28=Menu!$A$3,'Approvvigionamento energia'!E4943,0)+IF(LCOH!$C$28=Menu!$A$4,'Approvvigionamento energia'!F4943,0)+IF(LCOH!$C$28=Menu!$A$5,'Approvvigionamento energia'!G4943,0)+IF(LCOH!$C$28=Menu!$A$6,'Approvvigionamento energia'!H4943,0)</f>
        <v>230.46807833324024</v>
      </c>
      <c r="J4943">
        <f>'Approvvigionamento energia'!A4943+'Approvvigionamento energia'!B4943+'Approvvigionamento energia'!I4943</f>
        <v>309.46807833324021</v>
      </c>
      <c r="K4943">
        <f>IF(MIN(LCOH!$C$18,J4943)&gt;=$P$48*LCOH!$C$18, MIN(LCOH!$C$18,J4943),0)</f>
        <v>0</v>
      </c>
      <c r="L4943">
        <f t="shared" si="155"/>
        <v>309.46807833324021</v>
      </c>
      <c r="M4943">
        <f>K4943/LCOH!$C$18</f>
        <v>0</v>
      </c>
      <c r="N4943">
        <f>K4943/LCOH!$C$34</f>
        <v>0</v>
      </c>
    </row>
    <row r="4944" spans="1:14" x14ac:dyDescent="0.35">
      <c r="A4944">
        <f>'Profilo fotovoltaico'!B4946*LCOH!$C$20</f>
        <v>0</v>
      </c>
      <c r="B4944">
        <f>'Profilo eolico'!B4946*LCOH!$C$21</f>
        <v>80.8</v>
      </c>
      <c r="C4944">
        <f>$P$35*'Profilo fotovoltaico'!B4946</f>
        <v>0</v>
      </c>
      <c r="D4944">
        <f>$Q$37*'Profilo eolico'!B4946</f>
        <v>471.43849947660277</v>
      </c>
      <c r="E4944">
        <f>$P$39*'Profilo fotovoltaico'!B4946+'Approvvigionamento energia'!$Q$39*'Profilo eolico'!B4946</f>
        <v>353.57887460745206</v>
      </c>
      <c r="F4944">
        <f>$P$41*'Profilo fotovoltaico'!B4946+'Approvvigionamento energia'!$Q$41*'Profilo eolico'!B4946</f>
        <v>235.71924973830139</v>
      </c>
      <c r="G4944">
        <f>$P$43*'Profilo fotovoltaico'!B4946+'Approvvigionamento energia'!$Q$43*'Profilo eolico'!B4946</f>
        <v>117.85962486915069</v>
      </c>
      <c r="H4944">
        <f t="shared" si="154"/>
        <v>1138.4335154826958</v>
      </c>
      <c r="I4944">
        <f>IF(LCOH!$C$28=Menu!$A$1,'Approvvigionamento energia'!C4944,0)+IF(LCOH!$C$28=Menu!$A$2,'Approvvigionamento energia'!D4944,0)+IF(LCOH!$C$28=Menu!$A$3,'Approvvigionamento energia'!E4944,0)+IF(LCOH!$C$28=Menu!$A$4,'Approvvigionamento energia'!F4944,0)+IF(LCOH!$C$28=Menu!$A$5,'Approvvigionamento energia'!G4944,0)+IF(LCOH!$C$28=Menu!$A$6,'Approvvigionamento energia'!H4944,0)</f>
        <v>235.71924973830139</v>
      </c>
      <c r="J4944">
        <f>'Approvvigionamento energia'!A4944+'Approvvigionamento energia'!B4944+'Approvvigionamento energia'!I4944</f>
        <v>316.51924973830137</v>
      </c>
      <c r="K4944">
        <f>IF(MIN(LCOH!$C$18,J4944)&gt;=$P$48*LCOH!$C$18, MIN(LCOH!$C$18,J4944),0)</f>
        <v>0</v>
      </c>
      <c r="L4944">
        <f t="shared" si="155"/>
        <v>316.51924973830137</v>
      </c>
      <c r="M4944">
        <f>K4944/LCOH!$C$18</f>
        <v>0</v>
      </c>
      <c r="N4944">
        <f>K4944/LCOH!$C$34</f>
        <v>0</v>
      </c>
    </row>
    <row r="4945" spans="1:14" x14ac:dyDescent="0.35">
      <c r="A4945">
        <f>'Profilo fotovoltaico'!B4947*LCOH!$C$20</f>
        <v>0</v>
      </c>
      <c r="B4945">
        <f>'Profilo eolico'!B4947*LCOH!$C$21</f>
        <v>84.1</v>
      </c>
      <c r="C4945">
        <f>$P$35*'Profilo fotovoltaico'!B4947</f>
        <v>0</v>
      </c>
      <c r="D4945">
        <f>$Q$37*'Profilo eolico'!B4947</f>
        <v>490.69279462849374</v>
      </c>
      <c r="E4945">
        <f>$P$39*'Profilo fotovoltaico'!B4947+'Approvvigionamento energia'!$Q$39*'Profilo eolico'!B4947</f>
        <v>368.01959597137028</v>
      </c>
      <c r="F4945">
        <f>$P$41*'Profilo fotovoltaico'!B4947+'Approvvigionamento energia'!$Q$41*'Profilo eolico'!B4947</f>
        <v>245.34639731424687</v>
      </c>
      <c r="G4945">
        <f>$P$43*'Profilo fotovoltaico'!B4947+'Approvvigionamento energia'!$Q$43*'Profilo eolico'!B4947</f>
        <v>122.67319865712344</v>
      </c>
      <c r="H4945">
        <f t="shared" si="154"/>
        <v>1138.4335154826958</v>
      </c>
      <c r="I4945">
        <f>IF(LCOH!$C$28=Menu!$A$1,'Approvvigionamento energia'!C4945,0)+IF(LCOH!$C$28=Menu!$A$2,'Approvvigionamento energia'!D4945,0)+IF(LCOH!$C$28=Menu!$A$3,'Approvvigionamento energia'!E4945,0)+IF(LCOH!$C$28=Menu!$A$4,'Approvvigionamento energia'!F4945,0)+IF(LCOH!$C$28=Menu!$A$5,'Approvvigionamento energia'!G4945,0)+IF(LCOH!$C$28=Menu!$A$6,'Approvvigionamento energia'!H4945,0)</f>
        <v>245.34639731424687</v>
      </c>
      <c r="J4945">
        <f>'Approvvigionamento energia'!A4945+'Approvvigionamento energia'!B4945+'Approvvigionamento energia'!I4945</f>
        <v>329.44639731424684</v>
      </c>
      <c r="K4945">
        <f>IF(MIN(LCOH!$C$18,J4945)&gt;=$P$48*LCOH!$C$18, MIN(LCOH!$C$18,J4945),0)</f>
        <v>0</v>
      </c>
      <c r="L4945">
        <f t="shared" si="155"/>
        <v>329.44639731424684</v>
      </c>
      <c r="M4945">
        <f>K4945/LCOH!$C$18</f>
        <v>0</v>
      </c>
      <c r="N4945">
        <f>K4945/LCOH!$C$34</f>
        <v>0</v>
      </c>
    </row>
    <row r="4946" spans="1:14" x14ac:dyDescent="0.35">
      <c r="A4946">
        <f>'Profilo fotovoltaico'!B4948*LCOH!$C$20</f>
        <v>0</v>
      </c>
      <c r="B4946">
        <f>'Profilo eolico'!B4948*LCOH!$C$21</f>
        <v>83.8</v>
      </c>
      <c r="C4946">
        <f>$P$35*'Profilo fotovoltaico'!B4948</f>
        <v>0</v>
      </c>
      <c r="D4946">
        <f>$Q$37*'Profilo eolico'!B4948</f>
        <v>488.94240416014003</v>
      </c>
      <c r="E4946">
        <f>$P$39*'Profilo fotovoltaico'!B4948+'Approvvigionamento energia'!$Q$39*'Profilo eolico'!B4948</f>
        <v>366.70680312010501</v>
      </c>
      <c r="F4946">
        <f>$P$41*'Profilo fotovoltaico'!B4948+'Approvvigionamento energia'!$Q$41*'Profilo eolico'!B4948</f>
        <v>244.47120208007001</v>
      </c>
      <c r="G4946">
        <f>$P$43*'Profilo fotovoltaico'!B4948+'Approvvigionamento energia'!$Q$43*'Profilo eolico'!B4948</f>
        <v>122.23560104003501</v>
      </c>
      <c r="H4946">
        <f t="shared" si="154"/>
        <v>1138.4335154826958</v>
      </c>
      <c r="I4946">
        <f>IF(LCOH!$C$28=Menu!$A$1,'Approvvigionamento energia'!C4946,0)+IF(LCOH!$C$28=Menu!$A$2,'Approvvigionamento energia'!D4946,0)+IF(LCOH!$C$28=Menu!$A$3,'Approvvigionamento energia'!E4946,0)+IF(LCOH!$C$28=Menu!$A$4,'Approvvigionamento energia'!F4946,0)+IF(LCOH!$C$28=Menu!$A$5,'Approvvigionamento energia'!G4946,0)+IF(LCOH!$C$28=Menu!$A$6,'Approvvigionamento energia'!H4946,0)</f>
        <v>244.47120208007001</v>
      </c>
      <c r="J4946">
        <f>'Approvvigionamento energia'!A4946+'Approvvigionamento energia'!B4946+'Approvvigionamento energia'!I4946</f>
        <v>328.27120208007</v>
      </c>
      <c r="K4946">
        <f>IF(MIN(LCOH!$C$18,J4946)&gt;=$P$48*LCOH!$C$18, MIN(LCOH!$C$18,J4946),0)</f>
        <v>0</v>
      </c>
      <c r="L4946">
        <f t="shared" si="155"/>
        <v>328.27120208007</v>
      </c>
      <c r="M4946">
        <f>K4946/LCOH!$C$18</f>
        <v>0</v>
      </c>
      <c r="N4946">
        <f>K4946/LCOH!$C$34</f>
        <v>0</v>
      </c>
    </row>
    <row r="4947" spans="1:14" x14ac:dyDescent="0.35">
      <c r="A4947">
        <f>'Profilo fotovoltaico'!B4949*LCOH!$C$20</f>
        <v>0</v>
      </c>
      <c r="B4947">
        <f>'Profilo eolico'!B4949*LCOH!$C$21</f>
        <v>81.199999999999989</v>
      </c>
      <c r="C4947">
        <f>$P$35*'Profilo fotovoltaico'!B4949</f>
        <v>0</v>
      </c>
      <c r="D4947">
        <f>$Q$37*'Profilo eolico'!B4949</f>
        <v>473.77235343440776</v>
      </c>
      <c r="E4947">
        <f>$P$39*'Profilo fotovoltaico'!B4949+'Approvvigionamento energia'!$Q$39*'Profilo eolico'!B4949</f>
        <v>355.32926507580578</v>
      </c>
      <c r="F4947">
        <f>$P$41*'Profilo fotovoltaico'!B4949+'Approvvigionamento energia'!$Q$41*'Profilo eolico'!B4949</f>
        <v>236.88617671720388</v>
      </c>
      <c r="G4947">
        <f>$P$43*'Profilo fotovoltaico'!B4949+'Approvvigionamento energia'!$Q$43*'Profilo eolico'!B4949</f>
        <v>118.44308835860194</v>
      </c>
      <c r="H4947">
        <f t="shared" si="154"/>
        <v>1138.4335154826958</v>
      </c>
      <c r="I4947">
        <f>IF(LCOH!$C$28=Menu!$A$1,'Approvvigionamento energia'!C4947,0)+IF(LCOH!$C$28=Menu!$A$2,'Approvvigionamento energia'!D4947,0)+IF(LCOH!$C$28=Menu!$A$3,'Approvvigionamento energia'!E4947,0)+IF(LCOH!$C$28=Menu!$A$4,'Approvvigionamento energia'!F4947,0)+IF(LCOH!$C$28=Menu!$A$5,'Approvvigionamento energia'!G4947,0)+IF(LCOH!$C$28=Menu!$A$6,'Approvvigionamento energia'!H4947,0)</f>
        <v>236.88617671720388</v>
      </c>
      <c r="J4947">
        <f>'Approvvigionamento energia'!A4947+'Approvvigionamento energia'!B4947+'Approvvigionamento energia'!I4947</f>
        <v>318.0861767172039</v>
      </c>
      <c r="K4947">
        <f>IF(MIN(LCOH!$C$18,J4947)&gt;=$P$48*LCOH!$C$18, MIN(LCOH!$C$18,J4947),0)</f>
        <v>0</v>
      </c>
      <c r="L4947">
        <f t="shared" si="155"/>
        <v>318.0861767172039</v>
      </c>
      <c r="M4947">
        <f>K4947/LCOH!$C$18</f>
        <v>0</v>
      </c>
      <c r="N4947">
        <f>K4947/LCOH!$C$34</f>
        <v>0</v>
      </c>
    </row>
    <row r="4948" spans="1:14" x14ac:dyDescent="0.35">
      <c r="A4948">
        <f>'Profilo fotovoltaico'!B4950*LCOH!$C$20</f>
        <v>0</v>
      </c>
      <c r="B4948">
        <f>'Profilo eolico'!B4950*LCOH!$C$21</f>
        <v>77.7</v>
      </c>
      <c r="C4948">
        <f>$P$35*'Profilo fotovoltaico'!B4950</f>
        <v>0</v>
      </c>
      <c r="D4948">
        <f>$Q$37*'Profilo eolico'!B4950</f>
        <v>453.35113130361435</v>
      </c>
      <c r="E4948">
        <f>$P$39*'Profilo fotovoltaico'!B4950+'Approvvigionamento energia'!$Q$39*'Profilo eolico'!B4950</f>
        <v>340.01334847771074</v>
      </c>
      <c r="F4948">
        <f>$P$41*'Profilo fotovoltaico'!B4950+'Approvvigionamento energia'!$Q$41*'Profilo eolico'!B4950</f>
        <v>226.67556565180718</v>
      </c>
      <c r="G4948">
        <f>$P$43*'Profilo fotovoltaico'!B4950+'Approvvigionamento energia'!$Q$43*'Profilo eolico'!B4950</f>
        <v>113.33778282590359</v>
      </c>
      <c r="H4948">
        <f t="shared" si="154"/>
        <v>1138.4335154826958</v>
      </c>
      <c r="I4948">
        <f>IF(LCOH!$C$28=Menu!$A$1,'Approvvigionamento energia'!C4948,0)+IF(LCOH!$C$28=Menu!$A$2,'Approvvigionamento energia'!D4948,0)+IF(LCOH!$C$28=Menu!$A$3,'Approvvigionamento energia'!E4948,0)+IF(LCOH!$C$28=Menu!$A$4,'Approvvigionamento energia'!F4948,0)+IF(LCOH!$C$28=Menu!$A$5,'Approvvigionamento energia'!G4948,0)+IF(LCOH!$C$28=Menu!$A$6,'Approvvigionamento energia'!H4948,0)</f>
        <v>226.67556565180718</v>
      </c>
      <c r="J4948">
        <f>'Approvvigionamento energia'!A4948+'Approvvigionamento energia'!B4948+'Approvvigionamento energia'!I4948</f>
        <v>304.37556565180716</v>
      </c>
      <c r="K4948">
        <f>IF(MIN(LCOH!$C$18,J4948)&gt;=$P$48*LCOH!$C$18, MIN(LCOH!$C$18,J4948),0)</f>
        <v>0</v>
      </c>
      <c r="L4948">
        <f t="shared" si="155"/>
        <v>304.37556565180716</v>
      </c>
      <c r="M4948">
        <f>K4948/LCOH!$C$18</f>
        <v>0</v>
      </c>
      <c r="N4948">
        <f>K4948/LCOH!$C$34</f>
        <v>0</v>
      </c>
    </row>
    <row r="4949" spans="1:14" x14ac:dyDescent="0.35">
      <c r="A4949">
        <f>'Profilo fotovoltaico'!B4951*LCOH!$C$20</f>
        <v>0</v>
      </c>
      <c r="B4949">
        <f>'Profilo eolico'!B4951*LCOH!$C$21</f>
        <v>74.099999999999994</v>
      </c>
      <c r="C4949">
        <f>$P$35*'Profilo fotovoltaico'!B4951</f>
        <v>0</v>
      </c>
      <c r="D4949">
        <f>$Q$37*'Profilo eolico'!B4951</f>
        <v>432.34644568336967</v>
      </c>
      <c r="E4949">
        <f>$P$39*'Profilo fotovoltaico'!B4951+'Approvvigionamento energia'!$Q$39*'Profilo eolico'!B4951</f>
        <v>324.25983426252719</v>
      </c>
      <c r="F4949">
        <f>$P$41*'Profilo fotovoltaico'!B4951+'Approvvigionamento energia'!$Q$41*'Profilo eolico'!B4951</f>
        <v>216.17322284168483</v>
      </c>
      <c r="G4949">
        <f>$P$43*'Profilo fotovoltaico'!B4951+'Approvvigionamento energia'!$Q$43*'Profilo eolico'!B4951</f>
        <v>108.08661142084242</v>
      </c>
      <c r="H4949">
        <f t="shared" si="154"/>
        <v>1138.4335154826958</v>
      </c>
      <c r="I4949">
        <f>IF(LCOH!$C$28=Menu!$A$1,'Approvvigionamento energia'!C4949,0)+IF(LCOH!$C$28=Menu!$A$2,'Approvvigionamento energia'!D4949,0)+IF(LCOH!$C$28=Menu!$A$3,'Approvvigionamento energia'!E4949,0)+IF(LCOH!$C$28=Menu!$A$4,'Approvvigionamento energia'!F4949,0)+IF(LCOH!$C$28=Menu!$A$5,'Approvvigionamento energia'!G4949,0)+IF(LCOH!$C$28=Menu!$A$6,'Approvvigionamento energia'!H4949,0)</f>
        <v>216.17322284168483</v>
      </c>
      <c r="J4949">
        <f>'Approvvigionamento energia'!A4949+'Approvvigionamento energia'!B4949+'Approvvigionamento energia'!I4949</f>
        <v>290.27322284168486</v>
      </c>
      <c r="K4949">
        <f>IF(MIN(LCOH!$C$18,J4949)&gt;=$P$48*LCOH!$C$18, MIN(LCOH!$C$18,J4949),0)</f>
        <v>0</v>
      </c>
      <c r="L4949">
        <f t="shared" si="155"/>
        <v>290.27322284168486</v>
      </c>
      <c r="M4949">
        <f>K4949/LCOH!$C$18</f>
        <v>0</v>
      </c>
      <c r="N4949">
        <f>K4949/LCOH!$C$34</f>
        <v>0</v>
      </c>
    </row>
    <row r="4950" spans="1:14" x14ac:dyDescent="0.35">
      <c r="A4950">
        <f>'Profilo fotovoltaico'!B4952*LCOH!$C$20</f>
        <v>25</v>
      </c>
      <c r="B4950">
        <f>'Profilo eolico'!B4952*LCOH!$C$21</f>
        <v>68.400000000000006</v>
      </c>
      <c r="C4950">
        <f>$P$35*'Profilo fotovoltaico'!B4952</f>
        <v>183.86530469055162</v>
      </c>
      <c r="D4950">
        <f>$Q$37*'Profilo eolico'!B4952</f>
        <v>399.08902678464892</v>
      </c>
      <c r="E4950">
        <f>$P$39*'Profilo fotovoltaico'!B4952+'Approvvigionamento energia'!$Q$39*'Profilo eolico'!B4952</f>
        <v>345.28309626112457</v>
      </c>
      <c r="F4950">
        <f>$P$41*'Profilo fotovoltaico'!B4952+'Approvvigionamento energia'!$Q$41*'Profilo eolico'!B4952</f>
        <v>291.47716573760027</v>
      </c>
      <c r="G4950">
        <f>$P$43*'Profilo fotovoltaico'!B4952+'Approvvigionamento energia'!$Q$43*'Profilo eolico'!B4952</f>
        <v>237.67123521407595</v>
      </c>
      <c r="H4950">
        <f t="shared" si="154"/>
        <v>1138.4335154826958</v>
      </c>
      <c r="I4950">
        <f>IF(LCOH!$C$28=Menu!$A$1,'Approvvigionamento energia'!C4950,0)+IF(LCOH!$C$28=Menu!$A$2,'Approvvigionamento energia'!D4950,0)+IF(LCOH!$C$28=Menu!$A$3,'Approvvigionamento energia'!E4950,0)+IF(LCOH!$C$28=Menu!$A$4,'Approvvigionamento energia'!F4950,0)+IF(LCOH!$C$28=Menu!$A$5,'Approvvigionamento energia'!G4950,0)+IF(LCOH!$C$28=Menu!$A$6,'Approvvigionamento energia'!H4950,0)</f>
        <v>291.47716573760027</v>
      </c>
      <c r="J4950">
        <f>'Approvvigionamento energia'!A4950+'Approvvigionamento energia'!B4950+'Approvvigionamento energia'!I4950</f>
        <v>384.87716573760031</v>
      </c>
      <c r="K4950">
        <f>IF(MIN(LCOH!$C$18,J4950)&gt;=$P$48*LCOH!$C$18, MIN(LCOH!$C$18,J4950),0)</f>
        <v>384.87716573760031</v>
      </c>
      <c r="L4950">
        <f t="shared" si="155"/>
        <v>0</v>
      </c>
      <c r="M4950">
        <f>K4950/LCOH!$C$18</f>
        <v>0.25658477715840022</v>
      </c>
      <c r="N4950">
        <f>K4950/LCOH!$C$34</f>
        <v>7.4157450045780404</v>
      </c>
    </row>
    <row r="4951" spans="1:14" x14ac:dyDescent="0.35">
      <c r="A4951">
        <f>'Profilo fotovoltaico'!B4953*LCOH!$C$20</f>
        <v>107</v>
      </c>
      <c r="B4951">
        <f>'Profilo eolico'!B4953*LCOH!$C$21</f>
        <v>63.6</v>
      </c>
      <c r="C4951">
        <f>$P$35*'Profilo fotovoltaico'!B4953</f>
        <v>786.9435040755609</v>
      </c>
      <c r="D4951">
        <f>$Q$37*'Profilo eolico'!B4953</f>
        <v>371.08277929098938</v>
      </c>
      <c r="E4951">
        <f>$P$39*'Profilo fotovoltaico'!B4953+'Approvvigionamento energia'!$Q$39*'Profilo eolico'!B4953</f>
        <v>475.04796048713223</v>
      </c>
      <c r="F4951">
        <f>$P$41*'Profilo fotovoltaico'!B4953+'Approvvigionamento energia'!$Q$41*'Profilo eolico'!B4953</f>
        <v>579.01314168327508</v>
      </c>
      <c r="G4951">
        <f>$P$43*'Profilo fotovoltaico'!B4953+'Approvvigionamento energia'!$Q$43*'Profilo eolico'!B4953</f>
        <v>682.9783228794181</v>
      </c>
      <c r="H4951">
        <f t="shared" si="154"/>
        <v>1138.4335154826958</v>
      </c>
      <c r="I4951">
        <f>IF(LCOH!$C$28=Menu!$A$1,'Approvvigionamento energia'!C4951,0)+IF(LCOH!$C$28=Menu!$A$2,'Approvvigionamento energia'!D4951,0)+IF(LCOH!$C$28=Menu!$A$3,'Approvvigionamento energia'!E4951,0)+IF(LCOH!$C$28=Menu!$A$4,'Approvvigionamento energia'!F4951,0)+IF(LCOH!$C$28=Menu!$A$5,'Approvvigionamento energia'!G4951,0)+IF(LCOH!$C$28=Menu!$A$6,'Approvvigionamento energia'!H4951,0)</f>
        <v>579.01314168327508</v>
      </c>
      <c r="J4951">
        <f>'Approvvigionamento energia'!A4951+'Approvvigionamento energia'!B4951+'Approvvigionamento energia'!I4951</f>
        <v>749.6131416832751</v>
      </c>
      <c r="K4951">
        <f>IF(MIN(LCOH!$C$18,J4951)&gt;=$P$48*LCOH!$C$18, MIN(LCOH!$C$18,J4951),0)</f>
        <v>749.6131416832751</v>
      </c>
      <c r="L4951">
        <f t="shared" si="155"/>
        <v>0</v>
      </c>
      <c r="M4951">
        <f>K4951/LCOH!$C$18</f>
        <v>0.49974209445551676</v>
      </c>
      <c r="N4951">
        <f>K4951/LCOH!$C$34</f>
        <v>14.443413134552507</v>
      </c>
    </row>
    <row r="4952" spans="1:14" x14ac:dyDescent="0.35">
      <c r="A4952">
        <f>'Profilo fotovoltaico'!B4954*LCOH!$C$20</f>
        <v>220</v>
      </c>
      <c r="B4952">
        <f>'Profilo eolico'!B4954*LCOH!$C$21</f>
        <v>69.099999999999994</v>
      </c>
      <c r="C4952">
        <f>$P$35*'Profilo fotovoltaico'!B4954</f>
        <v>1618.0146812768544</v>
      </c>
      <c r="D4952">
        <f>$Q$37*'Profilo eolico'!B4954</f>
        <v>403.17327121080757</v>
      </c>
      <c r="E4952">
        <f>$P$39*'Profilo fotovoltaico'!B4954+'Approvvigionamento energia'!$Q$39*'Profilo eolico'!B4954</f>
        <v>706.88362372731922</v>
      </c>
      <c r="F4952">
        <f>$P$41*'Profilo fotovoltaico'!B4954+'Approvvigionamento energia'!$Q$41*'Profilo eolico'!B4954</f>
        <v>1010.593976243831</v>
      </c>
      <c r="G4952">
        <f>$P$43*'Profilo fotovoltaico'!B4954+'Approvvigionamento energia'!$Q$43*'Profilo eolico'!B4954</f>
        <v>1314.3043287603427</v>
      </c>
      <c r="H4952">
        <f t="shared" si="154"/>
        <v>1138.4335154826958</v>
      </c>
      <c r="I4952">
        <f>IF(LCOH!$C$28=Menu!$A$1,'Approvvigionamento energia'!C4952,0)+IF(LCOH!$C$28=Menu!$A$2,'Approvvigionamento energia'!D4952,0)+IF(LCOH!$C$28=Menu!$A$3,'Approvvigionamento energia'!E4952,0)+IF(LCOH!$C$28=Menu!$A$4,'Approvvigionamento energia'!F4952,0)+IF(LCOH!$C$28=Menu!$A$5,'Approvvigionamento energia'!G4952,0)+IF(LCOH!$C$28=Menu!$A$6,'Approvvigionamento energia'!H4952,0)</f>
        <v>1010.593976243831</v>
      </c>
      <c r="J4952">
        <f>'Approvvigionamento energia'!A4952+'Approvvigionamento energia'!B4952+'Approvvigionamento energia'!I4952</f>
        <v>1299.693976243831</v>
      </c>
      <c r="K4952">
        <f>IF(MIN(LCOH!$C$18,J4952)&gt;=$P$48*LCOH!$C$18, MIN(LCOH!$C$18,J4952),0)</f>
        <v>1299.693976243831</v>
      </c>
      <c r="L4952">
        <f t="shared" si="155"/>
        <v>0</v>
      </c>
      <c r="M4952">
        <f>K4952/LCOH!$C$18</f>
        <v>0.86646265082922069</v>
      </c>
      <c r="N4952">
        <f>K4952/LCOH!$C$34</f>
        <v>25.042273145353199</v>
      </c>
    </row>
    <row r="4953" spans="1:14" x14ac:dyDescent="0.35">
      <c r="A4953">
        <f>'Profilo fotovoltaico'!B4955*LCOH!$C$20</f>
        <v>336</v>
      </c>
      <c r="B4953">
        <f>'Profilo eolico'!B4955*LCOH!$C$21</f>
        <v>82.5</v>
      </c>
      <c r="C4953">
        <f>$P$35*'Profilo fotovoltaico'!B4955</f>
        <v>2471.1496950410142</v>
      </c>
      <c r="D4953">
        <f>$Q$37*'Profilo eolico'!B4955</f>
        <v>481.35737879727395</v>
      </c>
      <c r="E4953">
        <f>$P$39*'Profilo fotovoltaico'!B4955+'Approvvigionamento energia'!$Q$39*'Profilo eolico'!B4955</f>
        <v>978.80545785820891</v>
      </c>
      <c r="F4953">
        <f>$P$41*'Profilo fotovoltaico'!B4955+'Approvvigionamento energia'!$Q$41*'Profilo eolico'!B4955</f>
        <v>1476.2535369191442</v>
      </c>
      <c r="G4953">
        <f>$P$43*'Profilo fotovoltaico'!B4955+'Approvvigionamento energia'!$Q$43*'Profilo eolico'!B4955</f>
        <v>1973.7016159800789</v>
      </c>
      <c r="H4953">
        <f t="shared" si="154"/>
        <v>1138.4335154826958</v>
      </c>
      <c r="I4953">
        <f>IF(LCOH!$C$28=Menu!$A$1,'Approvvigionamento energia'!C4953,0)+IF(LCOH!$C$28=Menu!$A$2,'Approvvigionamento energia'!D4953,0)+IF(LCOH!$C$28=Menu!$A$3,'Approvvigionamento energia'!E4953,0)+IF(LCOH!$C$28=Menu!$A$4,'Approvvigionamento energia'!F4953,0)+IF(LCOH!$C$28=Menu!$A$5,'Approvvigionamento energia'!G4953,0)+IF(LCOH!$C$28=Menu!$A$6,'Approvvigionamento energia'!H4953,0)</f>
        <v>1476.2535369191442</v>
      </c>
      <c r="J4953">
        <f>'Approvvigionamento energia'!A4953+'Approvvigionamento energia'!B4953+'Approvvigionamento energia'!I4953</f>
        <v>1894.7535369191442</v>
      </c>
      <c r="K4953">
        <f>IF(MIN(LCOH!$C$18,J4953)&gt;=$P$48*LCOH!$C$18, MIN(LCOH!$C$18,J4953),0)</f>
        <v>1500</v>
      </c>
      <c r="L4953">
        <f t="shared" si="155"/>
        <v>394.75353691914415</v>
      </c>
      <c r="M4953">
        <f>K4953/LCOH!$C$18</f>
        <v>1</v>
      </c>
      <c r="N4953">
        <f>K4953/LCOH!$C$34</f>
        <v>28.901734104046245</v>
      </c>
    </row>
    <row r="4954" spans="1:14" x14ac:dyDescent="0.35">
      <c r="A4954">
        <f>'Profilo fotovoltaico'!B4956*LCOH!$C$20</f>
        <v>431</v>
      </c>
      <c r="B4954">
        <f>'Profilo eolico'!B4956*LCOH!$C$21</f>
        <v>101.5</v>
      </c>
      <c r="C4954">
        <f>$P$35*'Profilo fotovoltaico'!B4956</f>
        <v>3169.8378528651101</v>
      </c>
      <c r="D4954">
        <f>$Q$37*'Profilo eolico'!B4956</f>
        <v>592.21544179300975</v>
      </c>
      <c r="E4954">
        <f>$P$39*'Profilo fotovoltaico'!B4956+'Approvvigionamento energia'!$Q$39*'Profilo eolico'!B4956</f>
        <v>1236.6210445610348</v>
      </c>
      <c r="F4954">
        <f>$P$41*'Profilo fotovoltaico'!B4956+'Approvvigionamento energia'!$Q$41*'Profilo eolico'!B4956</f>
        <v>1881.0266473290599</v>
      </c>
      <c r="G4954">
        <f>$P$43*'Profilo fotovoltaico'!B4956+'Approvvigionamento energia'!$Q$43*'Profilo eolico'!B4956</f>
        <v>2525.4322500970852</v>
      </c>
      <c r="H4954">
        <f t="shared" si="154"/>
        <v>1138.4335154826958</v>
      </c>
      <c r="I4954">
        <f>IF(LCOH!$C$28=Menu!$A$1,'Approvvigionamento energia'!C4954,0)+IF(LCOH!$C$28=Menu!$A$2,'Approvvigionamento energia'!D4954,0)+IF(LCOH!$C$28=Menu!$A$3,'Approvvigionamento energia'!E4954,0)+IF(LCOH!$C$28=Menu!$A$4,'Approvvigionamento energia'!F4954,0)+IF(LCOH!$C$28=Menu!$A$5,'Approvvigionamento energia'!G4954,0)+IF(LCOH!$C$28=Menu!$A$6,'Approvvigionamento energia'!H4954,0)</f>
        <v>1881.0266473290599</v>
      </c>
      <c r="J4954">
        <f>'Approvvigionamento energia'!A4954+'Approvvigionamento energia'!B4954+'Approvvigionamento energia'!I4954</f>
        <v>2413.5266473290599</v>
      </c>
      <c r="K4954">
        <f>IF(MIN(LCOH!$C$18,J4954)&gt;=$P$48*LCOH!$C$18, MIN(LCOH!$C$18,J4954),0)</f>
        <v>1500</v>
      </c>
      <c r="L4954">
        <f t="shared" si="155"/>
        <v>913.52664732905987</v>
      </c>
      <c r="M4954">
        <f>K4954/LCOH!$C$18</f>
        <v>1</v>
      </c>
      <c r="N4954">
        <f>K4954/LCOH!$C$34</f>
        <v>28.901734104046245</v>
      </c>
    </row>
    <row r="4955" spans="1:14" x14ac:dyDescent="0.35">
      <c r="A4955">
        <f>'Profilo fotovoltaico'!B4957*LCOH!$C$20</f>
        <v>505</v>
      </c>
      <c r="B4955">
        <f>'Profilo eolico'!B4957*LCOH!$C$21</f>
        <v>118.7</v>
      </c>
      <c r="C4955">
        <f>$P$35*'Profilo fotovoltaico'!B4957</f>
        <v>3714.0791547491431</v>
      </c>
      <c r="D4955">
        <f>$Q$37*'Profilo eolico'!B4957</f>
        <v>692.57116197862319</v>
      </c>
      <c r="E4955">
        <f>$P$39*'Profilo fotovoltaico'!B4957+'Approvvigionamento energia'!$Q$39*'Profilo eolico'!B4957</f>
        <v>1447.9481601712532</v>
      </c>
      <c r="F4955">
        <f>$P$41*'Profilo fotovoltaico'!B4957+'Approvvigionamento energia'!$Q$41*'Profilo eolico'!B4957</f>
        <v>2203.325158363883</v>
      </c>
      <c r="G4955">
        <f>$P$43*'Profilo fotovoltaico'!B4957+'Approvvigionamento energia'!$Q$43*'Profilo eolico'!B4957</f>
        <v>2958.7021565565133</v>
      </c>
      <c r="H4955">
        <f t="shared" si="154"/>
        <v>1138.4335154826958</v>
      </c>
      <c r="I4955">
        <f>IF(LCOH!$C$28=Menu!$A$1,'Approvvigionamento energia'!C4955,0)+IF(LCOH!$C$28=Menu!$A$2,'Approvvigionamento energia'!D4955,0)+IF(LCOH!$C$28=Menu!$A$3,'Approvvigionamento energia'!E4955,0)+IF(LCOH!$C$28=Menu!$A$4,'Approvvigionamento energia'!F4955,0)+IF(LCOH!$C$28=Menu!$A$5,'Approvvigionamento energia'!G4955,0)+IF(LCOH!$C$28=Menu!$A$6,'Approvvigionamento energia'!H4955,0)</f>
        <v>2203.325158363883</v>
      </c>
      <c r="J4955">
        <f>'Approvvigionamento energia'!A4955+'Approvvigionamento energia'!B4955+'Approvvigionamento energia'!I4955</f>
        <v>2827.0251583638828</v>
      </c>
      <c r="K4955">
        <f>IF(MIN(LCOH!$C$18,J4955)&gt;=$P$48*LCOH!$C$18, MIN(LCOH!$C$18,J4955),0)</f>
        <v>1500</v>
      </c>
      <c r="L4955">
        <f t="shared" si="155"/>
        <v>1327.0251583638828</v>
      </c>
      <c r="M4955">
        <f>K4955/LCOH!$C$18</f>
        <v>1</v>
      </c>
      <c r="N4955">
        <f>K4955/LCOH!$C$34</f>
        <v>28.901734104046245</v>
      </c>
    </row>
    <row r="4956" spans="1:14" x14ac:dyDescent="0.35">
      <c r="A4956">
        <f>'Profilo fotovoltaico'!B4958*LCOH!$C$20</f>
        <v>540</v>
      </c>
      <c r="B4956">
        <f>'Profilo eolico'!B4958*LCOH!$C$21</f>
        <v>131.1</v>
      </c>
      <c r="C4956">
        <f>$P$35*'Profilo fotovoltaico'!B4958</f>
        <v>3971.4905813159153</v>
      </c>
      <c r="D4956">
        <f>$Q$37*'Profilo eolico'!B4958</f>
        <v>764.92063467057699</v>
      </c>
      <c r="E4956">
        <f>$P$39*'Profilo fotovoltaico'!B4958+'Approvvigionamento energia'!$Q$39*'Profilo eolico'!B4958</f>
        <v>1566.5631213319116</v>
      </c>
      <c r="F4956">
        <f>$P$41*'Profilo fotovoltaico'!B4958+'Approvvigionamento energia'!$Q$41*'Profilo eolico'!B4958</f>
        <v>2368.2056079932463</v>
      </c>
      <c r="G4956">
        <f>$P$43*'Profilo fotovoltaico'!B4958+'Approvvigionamento energia'!$Q$43*'Profilo eolico'!B4958</f>
        <v>3169.848094654581</v>
      </c>
      <c r="H4956">
        <f t="shared" si="154"/>
        <v>1138.4335154826958</v>
      </c>
      <c r="I4956">
        <f>IF(LCOH!$C$28=Menu!$A$1,'Approvvigionamento energia'!C4956,0)+IF(LCOH!$C$28=Menu!$A$2,'Approvvigionamento energia'!D4956,0)+IF(LCOH!$C$28=Menu!$A$3,'Approvvigionamento energia'!E4956,0)+IF(LCOH!$C$28=Menu!$A$4,'Approvvigionamento energia'!F4956,0)+IF(LCOH!$C$28=Menu!$A$5,'Approvvigionamento energia'!G4956,0)+IF(LCOH!$C$28=Menu!$A$6,'Approvvigionamento energia'!H4956,0)</f>
        <v>2368.2056079932463</v>
      </c>
      <c r="J4956">
        <f>'Approvvigionamento energia'!A4956+'Approvvigionamento energia'!B4956+'Approvvigionamento energia'!I4956</f>
        <v>3039.3056079932462</v>
      </c>
      <c r="K4956">
        <f>IF(MIN(LCOH!$C$18,J4956)&gt;=$P$48*LCOH!$C$18, MIN(LCOH!$C$18,J4956),0)</f>
        <v>1500</v>
      </c>
      <c r="L4956">
        <f t="shared" si="155"/>
        <v>1539.3056079932462</v>
      </c>
      <c r="M4956">
        <f>K4956/LCOH!$C$18</f>
        <v>1</v>
      </c>
      <c r="N4956">
        <f>K4956/LCOH!$C$34</f>
        <v>28.901734104046245</v>
      </c>
    </row>
    <row r="4957" spans="1:14" x14ac:dyDescent="0.35">
      <c r="A4957">
        <f>'Profilo fotovoltaico'!B4959*LCOH!$C$20</f>
        <v>536</v>
      </c>
      <c r="B4957">
        <f>'Profilo eolico'!B4959*LCOH!$C$21</f>
        <v>141.1</v>
      </c>
      <c r="C4957">
        <f>$P$35*'Profilo fotovoltaico'!B4959</f>
        <v>3942.0721325654272</v>
      </c>
      <c r="D4957">
        <f>$Q$37*'Profilo eolico'!B4959</f>
        <v>823.26698361570118</v>
      </c>
      <c r="E4957">
        <f>$P$39*'Profilo fotovoltaico'!B4959+'Approvvigionamento energia'!$Q$39*'Profilo eolico'!B4959</f>
        <v>1602.9682708531327</v>
      </c>
      <c r="F4957">
        <f>$P$41*'Profilo fotovoltaico'!B4959+'Approvvigionamento energia'!$Q$41*'Profilo eolico'!B4959</f>
        <v>2382.6695580905644</v>
      </c>
      <c r="G4957">
        <f>$P$43*'Profilo fotovoltaico'!B4959+'Approvvigionamento energia'!$Q$43*'Profilo eolico'!B4959</f>
        <v>3162.370845327996</v>
      </c>
      <c r="H4957">
        <f t="shared" si="154"/>
        <v>1138.4335154826958</v>
      </c>
      <c r="I4957">
        <f>IF(LCOH!$C$28=Menu!$A$1,'Approvvigionamento energia'!C4957,0)+IF(LCOH!$C$28=Menu!$A$2,'Approvvigionamento energia'!D4957,0)+IF(LCOH!$C$28=Menu!$A$3,'Approvvigionamento energia'!E4957,0)+IF(LCOH!$C$28=Menu!$A$4,'Approvvigionamento energia'!F4957,0)+IF(LCOH!$C$28=Menu!$A$5,'Approvvigionamento energia'!G4957,0)+IF(LCOH!$C$28=Menu!$A$6,'Approvvigionamento energia'!H4957,0)</f>
        <v>2382.6695580905644</v>
      </c>
      <c r="J4957">
        <f>'Approvvigionamento energia'!A4957+'Approvvigionamento energia'!B4957+'Approvvigionamento energia'!I4957</f>
        <v>3059.7695580905643</v>
      </c>
      <c r="K4957">
        <f>IF(MIN(LCOH!$C$18,J4957)&gt;=$P$48*LCOH!$C$18, MIN(LCOH!$C$18,J4957),0)</f>
        <v>1500</v>
      </c>
      <c r="L4957">
        <f t="shared" si="155"/>
        <v>1559.7695580905643</v>
      </c>
      <c r="M4957">
        <f>K4957/LCOH!$C$18</f>
        <v>1</v>
      </c>
      <c r="N4957">
        <f>K4957/LCOH!$C$34</f>
        <v>28.901734104046245</v>
      </c>
    </row>
    <row r="4958" spans="1:14" x14ac:dyDescent="0.35">
      <c r="A4958">
        <f>'Profilo fotovoltaico'!B4960*LCOH!$C$20</f>
        <v>492</v>
      </c>
      <c r="B4958">
        <f>'Profilo eolico'!B4960*LCOH!$C$21</f>
        <v>147</v>
      </c>
      <c r="C4958">
        <f>$P$35*'Profilo fotovoltaico'!B4960</f>
        <v>3618.4691963100558</v>
      </c>
      <c r="D4958">
        <f>$Q$37*'Profilo eolico'!B4960</f>
        <v>857.69132949332436</v>
      </c>
      <c r="E4958">
        <f>$P$39*'Profilo fotovoltaico'!B4960+'Approvvigionamento energia'!$Q$39*'Profilo eolico'!B4960</f>
        <v>1547.8857961975073</v>
      </c>
      <c r="F4958">
        <f>$P$41*'Profilo fotovoltaico'!B4960+'Approvvigionamento energia'!$Q$41*'Profilo eolico'!B4960</f>
        <v>2238.0802629016903</v>
      </c>
      <c r="G4958">
        <f>$P$43*'Profilo fotovoltaico'!B4960+'Approvvigionamento energia'!$Q$43*'Profilo eolico'!B4960</f>
        <v>2928.2747296058728</v>
      </c>
      <c r="H4958">
        <f t="shared" si="154"/>
        <v>1138.4335154826958</v>
      </c>
      <c r="I4958">
        <f>IF(LCOH!$C$28=Menu!$A$1,'Approvvigionamento energia'!C4958,0)+IF(LCOH!$C$28=Menu!$A$2,'Approvvigionamento energia'!D4958,0)+IF(LCOH!$C$28=Menu!$A$3,'Approvvigionamento energia'!E4958,0)+IF(LCOH!$C$28=Menu!$A$4,'Approvvigionamento energia'!F4958,0)+IF(LCOH!$C$28=Menu!$A$5,'Approvvigionamento energia'!G4958,0)+IF(LCOH!$C$28=Menu!$A$6,'Approvvigionamento energia'!H4958,0)</f>
        <v>2238.0802629016903</v>
      </c>
      <c r="J4958">
        <f>'Approvvigionamento energia'!A4958+'Approvvigionamento energia'!B4958+'Approvvigionamento energia'!I4958</f>
        <v>2877.0802629016903</v>
      </c>
      <c r="K4958">
        <f>IF(MIN(LCOH!$C$18,J4958)&gt;=$P$48*LCOH!$C$18, MIN(LCOH!$C$18,J4958),0)</f>
        <v>1500</v>
      </c>
      <c r="L4958">
        <f t="shared" si="155"/>
        <v>1377.0802629016903</v>
      </c>
      <c r="M4958">
        <f>K4958/LCOH!$C$18</f>
        <v>1</v>
      </c>
      <c r="N4958">
        <f>K4958/LCOH!$C$34</f>
        <v>28.901734104046245</v>
      </c>
    </row>
    <row r="4959" spans="1:14" x14ac:dyDescent="0.35">
      <c r="A4959">
        <f>'Profilo fotovoltaico'!B4961*LCOH!$C$20</f>
        <v>425</v>
      </c>
      <c r="B4959">
        <f>'Profilo eolico'!B4961*LCOH!$C$21</f>
        <v>148.5</v>
      </c>
      <c r="C4959">
        <f>$P$35*'Profilo fotovoltaico'!B4961</f>
        <v>3125.7101797393775</v>
      </c>
      <c r="D4959">
        <f>$Q$37*'Profilo eolico'!B4961</f>
        <v>866.44328183509299</v>
      </c>
      <c r="E4959">
        <f>$P$39*'Profilo fotovoltaico'!B4961+'Approvvigionamento energia'!$Q$39*'Profilo eolico'!B4961</f>
        <v>1431.260006311164</v>
      </c>
      <c r="F4959">
        <f>$P$41*'Profilo fotovoltaico'!B4961+'Approvvigionamento energia'!$Q$41*'Profilo eolico'!B4961</f>
        <v>1996.0767307872352</v>
      </c>
      <c r="G4959">
        <f>$P$43*'Profilo fotovoltaico'!B4961+'Approvvigionamento energia'!$Q$43*'Profilo eolico'!B4961</f>
        <v>2560.8934552633064</v>
      </c>
      <c r="H4959">
        <f t="shared" si="154"/>
        <v>1138.4335154826958</v>
      </c>
      <c r="I4959">
        <f>IF(LCOH!$C$28=Menu!$A$1,'Approvvigionamento energia'!C4959,0)+IF(LCOH!$C$28=Menu!$A$2,'Approvvigionamento energia'!D4959,0)+IF(LCOH!$C$28=Menu!$A$3,'Approvvigionamento energia'!E4959,0)+IF(LCOH!$C$28=Menu!$A$4,'Approvvigionamento energia'!F4959,0)+IF(LCOH!$C$28=Menu!$A$5,'Approvvigionamento energia'!G4959,0)+IF(LCOH!$C$28=Menu!$A$6,'Approvvigionamento energia'!H4959,0)</f>
        <v>1996.0767307872352</v>
      </c>
      <c r="J4959">
        <f>'Approvvigionamento energia'!A4959+'Approvvigionamento energia'!B4959+'Approvvigionamento energia'!I4959</f>
        <v>2569.5767307872352</v>
      </c>
      <c r="K4959">
        <f>IF(MIN(LCOH!$C$18,J4959)&gt;=$P$48*LCOH!$C$18, MIN(LCOH!$C$18,J4959),0)</f>
        <v>1500</v>
      </c>
      <c r="L4959">
        <f t="shared" si="155"/>
        <v>1069.5767307872352</v>
      </c>
      <c r="M4959">
        <f>K4959/LCOH!$C$18</f>
        <v>1</v>
      </c>
      <c r="N4959">
        <f>K4959/LCOH!$C$34</f>
        <v>28.901734104046245</v>
      </c>
    </row>
    <row r="4960" spans="1:14" x14ac:dyDescent="0.35">
      <c r="A4960">
        <f>'Profilo fotovoltaico'!B4962*LCOH!$C$20</f>
        <v>341</v>
      </c>
      <c r="B4960">
        <f>'Profilo eolico'!B4962*LCOH!$C$21</f>
        <v>148</v>
      </c>
      <c r="C4960">
        <f>$P$35*'Profilo fotovoltaico'!B4962</f>
        <v>2507.9227559791243</v>
      </c>
      <c r="D4960">
        <f>$Q$37*'Profilo eolico'!B4962</f>
        <v>863.52596438783678</v>
      </c>
      <c r="E4960">
        <f>$P$39*'Profilo fotovoltaico'!B4962+'Approvvigionamento energia'!$Q$39*'Profilo eolico'!B4962</f>
        <v>1274.6251622856585</v>
      </c>
      <c r="F4960">
        <f>$P$41*'Profilo fotovoltaico'!B4962+'Approvvigionamento energia'!$Q$41*'Profilo eolico'!B4962</f>
        <v>1685.7243601834805</v>
      </c>
      <c r="G4960">
        <f>$P$43*'Profilo fotovoltaico'!B4962+'Approvvigionamento energia'!$Q$43*'Profilo eolico'!B4962</f>
        <v>2096.8235580813025</v>
      </c>
      <c r="H4960">
        <f t="shared" si="154"/>
        <v>1138.4335154826958</v>
      </c>
      <c r="I4960">
        <f>IF(LCOH!$C$28=Menu!$A$1,'Approvvigionamento energia'!C4960,0)+IF(LCOH!$C$28=Menu!$A$2,'Approvvigionamento energia'!D4960,0)+IF(LCOH!$C$28=Menu!$A$3,'Approvvigionamento energia'!E4960,0)+IF(LCOH!$C$28=Menu!$A$4,'Approvvigionamento energia'!F4960,0)+IF(LCOH!$C$28=Menu!$A$5,'Approvvigionamento energia'!G4960,0)+IF(LCOH!$C$28=Menu!$A$6,'Approvvigionamento energia'!H4960,0)</f>
        <v>1685.7243601834805</v>
      </c>
      <c r="J4960">
        <f>'Approvvigionamento energia'!A4960+'Approvvigionamento energia'!B4960+'Approvvigionamento energia'!I4960</f>
        <v>2174.7243601834807</v>
      </c>
      <c r="K4960">
        <f>IF(MIN(LCOH!$C$18,J4960)&gt;=$P$48*LCOH!$C$18, MIN(LCOH!$C$18,J4960),0)</f>
        <v>1500</v>
      </c>
      <c r="L4960">
        <f t="shared" si="155"/>
        <v>674.72436018348071</v>
      </c>
      <c r="M4960">
        <f>K4960/LCOH!$C$18</f>
        <v>1</v>
      </c>
      <c r="N4960">
        <f>K4960/LCOH!$C$34</f>
        <v>28.901734104046245</v>
      </c>
    </row>
    <row r="4961" spans="1:14" x14ac:dyDescent="0.35">
      <c r="A4961">
        <f>'Profilo fotovoltaico'!B4963*LCOH!$C$20</f>
        <v>244</v>
      </c>
      <c r="B4961">
        <f>'Profilo eolico'!B4963*LCOH!$C$21</f>
        <v>144.6</v>
      </c>
      <c r="C4961">
        <f>$P$35*'Profilo fotovoltaico'!B4963</f>
        <v>1794.5253737797839</v>
      </c>
      <c r="D4961">
        <f>$Q$37*'Profilo eolico'!B4963</f>
        <v>843.68820574649465</v>
      </c>
      <c r="E4961">
        <f>$P$39*'Profilo fotovoltaico'!B4963+'Approvvigionamento energia'!$Q$39*'Profilo eolico'!B4963</f>
        <v>1081.3974977548169</v>
      </c>
      <c r="F4961">
        <f>$P$41*'Profilo fotovoltaico'!B4963+'Approvvigionamento energia'!$Q$41*'Profilo eolico'!B4963</f>
        <v>1319.1067897631392</v>
      </c>
      <c r="G4961">
        <f>$P$43*'Profilo fotovoltaico'!B4963+'Approvvigionamento energia'!$Q$43*'Profilo eolico'!B4963</f>
        <v>1556.8160817714615</v>
      </c>
      <c r="H4961">
        <f t="shared" si="154"/>
        <v>1138.4335154826958</v>
      </c>
      <c r="I4961">
        <f>IF(LCOH!$C$28=Menu!$A$1,'Approvvigionamento energia'!C4961,0)+IF(LCOH!$C$28=Menu!$A$2,'Approvvigionamento energia'!D4961,0)+IF(LCOH!$C$28=Menu!$A$3,'Approvvigionamento energia'!E4961,0)+IF(LCOH!$C$28=Menu!$A$4,'Approvvigionamento energia'!F4961,0)+IF(LCOH!$C$28=Menu!$A$5,'Approvvigionamento energia'!G4961,0)+IF(LCOH!$C$28=Menu!$A$6,'Approvvigionamento energia'!H4961,0)</f>
        <v>1319.1067897631392</v>
      </c>
      <c r="J4961">
        <f>'Approvvigionamento energia'!A4961+'Approvvigionamento energia'!B4961+'Approvvigionamento energia'!I4961</f>
        <v>1707.7067897631391</v>
      </c>
      <c r="K4961">
        <f>IF(MIN(LCOH!$C$18,J4961)&gt;=$P$48*LCOH!$C$18, MIN(LCOH!$C$18,J4961),0)</f>
        <v>1500</v>
      </c>
      <c r="L4961">
        <f t="shared" si="155"/>
        <v>207.70678976313911</v>
      </c>
      <c r="M4961">
        <f>K4961/LCOH!$C$18</f>
        <v>1</v>
      </c>
      <c r="N4961">
        <f>K4961/LCOH!$C$34</f>
        <v>28.901734104046245</v>
      </c>
    </row>
    <row r="4962" spans="1:14" x14ac:dyDescent="0.35">
      <c r="A4962">
        <f>'Profilo fotovoltaico'!B4964*LCOH!$C$20</f>
        <v>137</v>
      </c>
      <c r="B4962">
        <f>'Profilo eolico'!B4964*LCOH!$C$21</f>
        <v>139.1</v>
      </c>
      <c r="C4962">
        <f>$P$35*'Profilo fotovoltaico'!B4964</f>
        <v>1007.581869704223</v>
      </c>
      <c r="D4962">
        <f>$Q$37*'Profilo eolico'!B4964</f>
        <v>811.59771382667634</v>
      </c>
      <c r="E4962">
        <f>$P$39*'Profilo fotovoltaico'!B4964+'Approvvigionamento energia'!$Q$39*'Profilo eolico'!B4964</f>
        <v>860.59375279606297</v>
      </c>
      <c r="F4962">
        <f>$P$41*'Profilo fotovoltaico'!B4964+'Approvvigionamento energia'!$Q$41*'Profilo eolico'!B4964</f>
        <v>909.58979176544972</v>
      </c>
      <c r="G4962">
        <f>$P$43*'Profilo fotovoltaico'!B4964+'Approvvigionamento energia'!$Q$43*'Profilo eolico'!B4964</f>
        <v>958.58583073483635</v>
      </c>
      <c r="H4962">
        <f t="shared" si="154"/>
        <v>1138.4335154826958</v>
      </c>
      <c r="I4962">
        <f>IF(LCOH!$C$28=Menu!$A$1,'Approvvigionamento energia'!C4962,0)+IF(LCOH!$C$28=Menu!$A$2,'Approvvigionamento energia'!D4962,0)+IF(LCOH!$C$28=Menu!$A$3,'Approvvigionamento energia'!E4962,0)+IF(LCOH!$C$28=Menu!$A$4,'Approvvigionamento energia'!F4962,0)+IF(LCOH!$C$28=Menu!$A$5,'Approvvigionamento energia'!G4962,0)+IF(LCOH!$C$28=Menu!$A$6,'Approvvigionamento energia'!H4962,0)</f>
        <v>909.58979176544972</v>
      </c>
      <c r="J4962">
        <f>'Approvvigionamento energia'!A4962+'Approvvigionamento energia'!B4962+'Approvvigionamento energia'!I4962</f>
        <v>1185.6897917654496</v>
      </c>
      <c r="K4962">
        <f>IF(MIN(LCOH!$C$18,J4962)&gt;=$P$48*LCOH!$C$18, MIN(LCOH!$C$18,J4962),0)</f>
        <v>1185.6897917654496</v>
      </c>
      <c r="L4962">
        <f t="shared" si="155"/>
        <v>0</v>
      </c>
      <c r="M4962">
        <f>K4962/LCOH!$C$18</f>
        <v>0.79045986117696643</v>
      </c>
      <c r="N4962">
        <f>K4962/LCOH!$C$34</f>
        <v>22.845660727657989</v>
      </c>
    </row>
    <row r="4963" spans="1:14" x14ac:dyDescent="0.35">
      <c r="A4963">
        <f>'Profilo fotovoltaico'!B4965*LCOH!$C$20</f>
        <v>48</v>
      </c>
      <c r="B4963">
        <f>'Profilo eolico'!B4965*LCOH!$C$21</f>
        <v>130.6</v>
      </c>
      <c r="C4963">
        <f>$P$35*'Profilo fotovoltaico'!B4965</f>
        <v>353.02138500585914</v>
      </c>
      <c r="D4963">
        <f>$Q$37*'Profilo eolico'!B4965</f>
        <v>762.00331722332078</v>
      </c>
      <c r="E4963">
        <f>$P$39*'Profilo fotovoltaico'!B4965+'Approvvigionamento energia'!$Q$39*'Profilo eolico'!B4965</f>
        <v>659.75783416895536</v>
      </c>
      <c r="F4963">
        <f>$P$41*'Profilo fotovoltaico'!B4965+'Approvvigionamento energia'!$Q$41*'Profilo eolico'!B4965</f>
        <v>557.51235111458993</v>
      </c>
      <c r="G4963">
        <f>$P$43*'Profilo fotovoltaico'!B4965+'Approvvigionamento energia'!$Q$43*'Profilo eolico'!B4965</f>
        <v>455.26686806022451</v>
      </c>
      <c r="H4963">
        <f t="shared" si="154"/>
        <v>1138.4335154826958</v>
      </c>
      <c r="I4963">
        <f>IF(LCOH!$C$28=Menu!$A$1,'Approvvigionamento energia'!C4963,0)+IF(LCOH!$C$28=Menu!$A$2,'Approvvigionamento energia'!D4963,0)+IF(LCOH!$C$28=Menu!$A$3,'Approvvigionamento energia'!E4963,0)+IF(LCOH!$C$28=Menu!$A$4,'Approvvigionamento energia'!F4963,0)+IF(LCOH!$C$28=Menu!$A$5,'Approvvigionamento energia'!G4963,0)+IF(LCOH!$C$28=Menu!$A$6,'Approvvigionamento energia'!H4963,0)</f>
        <v>557.51235111458993</v>
      </c>
      <c r="J4963">
        <f>'Approvvigionamento energia'!A4963+'Approvvigionamento energia'!B4963+'Approvvigionamento energia'!I4963</f>
        <v>736.11235111458996</v>
      </c>
      <c r="K4963">
        <f>IF(MIN(LCOH!$C$18,J4963)&gt;=$P$48*LCOH!$C$18, MIN(LCOH!$C$18,J4963),0)</f>
        <v>736.11235111458996</v>
      </c>
      <c r="L4963">
        <f t="shared" si="155"/>
        <v>0</v>
      </c>
      <c r="M4963">
        <f>K4963/LCOH!$C$18</f>
        <v>0.49074156740972663</v>
      </c>
      <c r="N4963">
        <f>K4963/LCOH!$C$34</f>
        <v>14.183282295078804</v>
      </c>
    </row>
    <row r="4964" spans="1:14" x14ac:dyDescent="0.35">
      <c r="A4964">
        <f>'Profilo fotovoltaico'!B4966*LCOH!$C$20</f>
        <v>3</v>
      </c>
      <c r="B4964">
        <f>'Profilo eolico'!B4966*LCOH!$C$21</f>
        <v>115.8</v>
      </c>
      <c r="C4964">
        <f>$P$35*'Profilo fotovoltaico'!B4966</f>
        <v>22.063836562866197</v>
      </c>
      <c r="D4964">
        <f>$Q$37*'Profilo eolico'!B4966</f>
        <v>675.65072078453716</v>
      </c>
      <c r="E4964">
        <f>$P$39*'Profilo fotovoltaico'!B4966+'Approvvigionamento energia'!$Q$39*'Profilo eolico'!B4966</f>
        <v>512.25399972911941</v>
      </c>
      <c r="F4964">
        <f>$P$41*'Profilo fotovoltaico'!B4966+'Approvvigionamento energia'!$Q$41*'Profilo eolico'!B4966</f>
        <v>348.85727867370167</v>
      </c>
      <c r="G4964">
        <f>$P$43*'Profilo fotovoltaico'!B4966+'Approvvigionamento energia'!$Q$43*'Profilo eolico'!B4966</f>
        <v>185.46055761828393</v>
      </c>
      <c r="H4964">
        <f t="shared" si="154"/>
        <v>1138.4335154826958</v>
      </c>
      <c r="I4964">
        <f>IF(LCOH!$C$28=Menu!$A$1,'Approvvigionamento energia'!C4964,0)+IF(LCOH!$C$28=Menu!$A$2,'Approvvigionamento energia'!D4964,0)+IF(LCOH!$C$28=Menu!$A$3,'Approvvigionamento energia'!E4964,0)+IF(LCOH!$C$28=Menu!$A$4,'Approvvigionamento energia'!F4964,0)+IF(LCOH!$C$28=Menu!$A$5,'Approvvigionamento energia'!G4964,0)+IF(LCOH!$C$28=Menu!$A$6,'Approvvigionamento energia'!H4964,0)</f>
        <v>348.85727867370167</v>
      </c>
      <c r="J4964">
        <f>'Approvvigionamento energia'!A4964+'Approvvigionamento energia'!B4964+'Approvvigionamento energia'!I4964</f>
        <v>467.65727867370168</v>
      </c>
      <c r="K4964">
        <f>IF(MIN(LCOH!$C$18,J4964)&gt;=$P$48*LCOH!$C$18, MIN(LCOH!$C$18,J4964),0)</f>
        <v>467.65727867370168</v>
      </c>
      <c r="L4964">
        <f t="shared" si="155"/>
        <v>0</v>
      </c>
      <c r="M4964">
        <f>K4964/LCOH!$C$18</f>
        <v>0.31177151911580114</v>
      </c>
      <c r="N4964">
        <f>K4964/LCOH!$C$34</f>
        <v>9.0107375466994544</v>
      </c>
    </row>
    <row r="4965" spans="1:14" x14ac:dyDescent="0.35">
      <c r="A4965">
        <f>'Profilo fotovoltaico'!B4967*LCOH!$C$20</f>
        <v>0</v>
      </c>
      <c r="B4965">
        <f>'Profilo eolico'!B4967*LCOH!$C$21</f>
        <v>99.2</v>
      </c>
      <c r="C4965">
        <f>$P$35*'Profilo fotovoltaico'!B4967</f>
        <v>0</v>
      </c>
      <c r="D4965">
        <f>$Q$37*'Profilo eolico'!B4967</f>
        <v>578.79578153563114</v>
      </c>
      <c r="E4965">
        <f>$P$39*'Profilo fotovoltaico'!B4967+'Approvvigionamento energia'!$Q$39*'Profilo eolico'!B4967</f>
        <v>434.09683615172332</v>
      </c>
      <c r="F4965">
        <f>$P$41*'Profilo fotovoltaico'!B4967+'Approvvigionamento energia'!$Q$41*'Profilo eolico'!B4967</f>
        <v>289.39789076781557</v>
      </c>
      <c r="G4965">
        <f>$P$43*'Profilo fotovoltaico'!B4967+'Approvvigionamento energia'!$Q$43*'Profilo eolico'!B4967</f>
        <v>144.69894538390778</v>
      </c>
      <c r="H4965">
        <f t="shared" si="154"/>
        <v>1138.4335154826958</v>
      </c>
      <c r="I4965">
        <f>IF(LCOH!$C$28=Menu!$A$1,'Approvvigionamento energia'!C4965,0)+IF(LCOH!$C$28=Menu!$A$2,'Approvvigionamento energia'!D4965,0)+IF(LCOH!$C$28=Menu!$A$3,'Approvvigionamento energia'!E4965,0)+IF(LCOH!$C$28=Menu!$A$4,'Approvvigionamento energia'!F4965,0)+IF(LCOH!$C$28=Menu!$A$5,'Approvvigionamento energia'!G4965,0)+IF(LCOH!$C$28=Menu!$A$6,'Approvvigionamento energia'!H4965,0)</f>
        <v>289.39789076781557</v>
      </c>
      <c r="J4965">
        <f>'Approvvigionamento energia'!A4965+'Approvvigionamento energia'!B4965+'Approvvigionamento energia'!I4965</f>
        <v>388.59789076781556</v>
      </c>
      <c r="K4965">
        <f>IF(MIN(LCOH!$C$18,J4965)&gt;=$P$48*LCOH!$C$18, MIN(LCOH!$C$18,J4965),0)</f>
        <v>388.59789076781556</v>
      </c>
      <c r="L4965">
        <f t="shared" si="155"/>
        <v>0</v>
      </c>
      <c r="M4965">
        <f>K4965/LCOH!$C$18</f>
        <v>0.25906526051187706</v>
      </c>
      <c r="N4965">
        <f>K4965/LCOH!$C$34</f>
        <v>7.4874352749097408</v>
      </c>
    </row>
    <row r="4966" spans="1:14" x14ac:dyDescent="0.35">
      <c r="A4966">
        <f>'Profilo fotovoltaico'!B4968*LCOH!$C$20</f>
        <v>0</v>
      </c>
      <c r="B4966">
        <f>'Profilo eolico'!B4968*LCOH!$C$21</f>
        <v>87.6</v>
      </c>
      <c r="C4966">
        <f>$P$35*'Profilo fotovoltaico'!B4968</f>
        <v>0</v>
      </c>
      <c r="D4966">
        <f>$Q$37*'Profilo eolico'!B4968</f>
        <v>511.11401675928721</v>
      </c>
      <c r="E4966">
        <f>$P$39*'Profilo fotovoltaico'!B4968+'Approvvigionamento energia'!$Q$39*'Profilo eolico'!B4968</f>
        <v>383.33551256946538</v>
      </c>
      <c r="F4966">
        <f>$P$41*'Profilo fotovoltaico'!B4968+'Approvvigionamento energia'!$Q$41*'Profilo eolico'!B4968</f>
        <v>255.55700837964361</v>
      </c>
      <c r="G4966">
        <f>$P$43*'Profilo fotovoltaico'!B4968+'Approvvigionamento energia'!$Q$43*'Profilo eolico'!B4968</f>
        <v>127.7785041898218</v>
      </c>
      <c r="H4966">
        <f t="shared" si="154"/>
        <v>1138.4335154826958</v>
      </c>
      <c r="I4966">
        <f>IF(LCOH!$C$28=Menu!$A$1,'Approvvigionamento energia'!C4966,0)+IF(LCOH!$C$28=Menu!$A$2,'Approvvigionamento energia'!D4966,0)+IF(LCOH!$C$28=Menu!$A$3,'Approvvigionamento energia'!E4966,0)+IF(LCOH!$C$28=Menu!$A$4,'Approvvigionamento energia'!F4966,0)+IF(LCOH!$C$28=Menu!$A$5,'Approvvigionamento energia'!G4966,0)+IF(LCOH!$C$28=Menu!$A$6,'Approvvigionamento energia'!H4966,0)</f>
        <v>255.55700837964361</v>
      </c>
      <c r="J4966">
        <f>'Approvvigionamento energia'!A4966+'Approvvigionamento energia'!B4966+'Approvvigionamento energia'!I4966</f>
        <v>343.15700837964357</v>
      </c>
      <c r="K4966">
        <f>IF(MIN(LCOH!$C$18,J4966)&gt;=$P$48*LCOH!$C$18, MIN(LCOH!$C$18,J4966),0)</f>
        <v>0</v>
      </c>
      <c r="L4966">
        <f t="shared" si="155"/>
        <v>343.15700837964357</v>
      </c>
      <c r="M4966">
        <f>K4966/LCOH!$C$18</f>
        <v>0</v>
      </c>
      <c r="N4966">
        <f>K4966/LCOH!$C$34</f>
        <v>0</v>
      </c>
    </row>
    <row r="4967" spans="1:14" x14ac:dyDescent="0.35">
      <c r="A4967">
        <f>'Profilo fotovoltaico'!B4969*LCOH!$C$20</f>
        <v>0</v>
      </c>
      <c r="B4967">
        <f>'Profilo eolico'!B4969*LCOH!$C$21</f>
        <v>88.8</v>
      </c>
      <c r="C4967">
        <f>$P$35*'Profilo fotovoltaico'!B4969</f>
        <v>0</v>
      </c>
      <c r="D4967">
        <f>$Q$37*'Profilo eolico'!B4969</f>
        <v>518.11557863270207</v>
      </c>
      <c r="E4967">
        <f>$P$39*'Profilo fotovoltaico'!B4969+'Approvvigionamento energia'!$Q$39*'Profilo eolico'!B4969</f>
        <v>388.58668397452658</v>
      </c>
      <c r="F4967">
        <f>$P$41*'Profilo fotovoltaico'!B4969+'Approvvigionamento energia'!$Q$41*'Profilo eolico'!B4969</f>
        <v>259.05778931635103</v>
      </c>
      <c r="G4967">
        <f>$P$43*'Profilo fotovoltaico'!B4969+'Approvvigionamento energia'!$Q$43*'Profilo eolico'!B4969</f>
        <v>129.52889465817552</v>
      </c>
      <c r="H4967">
        <f t="shared" si="154"/>
        <v>1138.4335154826958</v>
      </c>
      <c r="I4967">
        <f>IF(LCOH!$C$28=Menu!$A$1,'Approvvigionamento energia'!C4967,0)+IF(LCOH!$C$28=Menu!$A$2,'Approvvigionamento energia'!D4967,0)+IF(LCOH!$C$28=Menu!$A$3,'Approvvigionamento energia'!E4967,0)+IF(LCOH!$C$28=Menu!$A$4,'Approvvigionamento energia'!F4967,0)+IF(LCOH!$C$28=Menu!$A$5,'Approvvigionamento energia'!G4967,0)+IF(LCOH!$C$28=Menu!$A$6,'Approvvigionamento energia'!H4967,0)</f>
        <v>259.05778931635103</v>
      </c>
      <c r="J4967">
        <f>'Approvvigionamento energia'!A4967+'Approvvigionamento energia'!B4967+'Approvvigionamento energia'!I4967</f>
        <v>347.85778931635105</v>
      </c>
      <c r="K4967">
        <f>IF(MIN(LCOH!$C$18,J4967)&gt;=$P$48*LCOH!$C$18, MIN(LCOH!$C$18,J4967),0)</f>
        <v>0</v>
      </c>
      <c r="L4967">
        <f t="shared" si="155"/>
        <v>347.85778931635105</v>
      </c>
      <c r="M4967">
        <f>K4967/LCOH!$C$18</f>
        <v>0</v>
      </c>
      <c r="N4967">
        <f>K4967/LCOH!$C$34</f>
        <v>0</v>
      </c>
    </row>
    <row r="4968" spans="1:14" x14ac:dyDescent="0.35">
      <c r="A4968">
        <f>'Profilo fotovoltaico'!B4970*LCOH!$C$20</f>
        <v>0</v>
      </c>
      <c r="B4968">
        <f>'Profilo eolico'!B4970*LCOH!$C$21</f>
        <v>99.3</v>
      </c>
      <c r="C4968">
        <f>$P$35*'Profilo fotovoltaico'!B4970</f>
        <v>0</v>
      </c>
      <c r="D4968">
        <f>$Q$37*'Profilo eolico'!B4970</f>
        <v>579.37924502508235</v>
      </c>
      <c r="E4968">
        <f>$P$39*'Profilo fotovoltaico'!B4970+'Approvvigionamento energia'!$Q$39*'Profilo eolico'!B4970</f>
        <v>434.53443376881177</v>
      </c>
      <c r="F4968">
        <f>$P$41*'Profilo fotovoltaico'!B4970+'Approvvigionamento energia'!$Q$41*'Profilo eolico'!B4970</f>
        <v>289.68962251254118</v>
      </c>
      <c r="G4968">
        <f>$P$43*'Profilo fotovoltaico'!B4970+'Approvvigionamento energia'!$Q$43*'Profilo eolico'!B4970</f>
        <v>144.84481125627059</v>
      </c>
      <c r="H4968">
        <f t="shared" si="154"/>
        <v>1138.4335154826958</v>
      </c>
      <c r="I4968">
        <f>IF(LCOH!$C$28=Menu!$A$1,'Approvvigionamento energia'!C4968,0)+IF(LCOH!$C$28=Menu!$A$2,'Approvvigionamento energia'!D4968,0)+IF(LCOH!$C$28=Menu!$A$3,'Approvvigionamento energia'!E4968,0)+IF(LCOH!$C$28=Menu!$A$4,'Approvvigionamento energia'!F4968,0)+IF(LCOH!$C$28=Menu!$A$5,'Approvvigionamento energia'!G4968,0)+IF(LCOH!$C$28=Menu!$A$6,'Approvvigionamento energia'!H4968,0)</f>
        <v>289.68962251254118</v>
      </c>
      <c r="J4968">
        <f>'Approvvigionamento energia'!A4968+'Approvvigionamento energia'!B4968+'Approvvigionamento energia'!I4968</f>
        <v>388.98962251254119</v>
      </c>
      <c r="K4968">
        <f>IF(MIN(LCOH!$C$18,J4968)&gt;=$P$48*LCOH!$C$18, MIN(LCOH!$C$18,J4968),0)</f>
        <v>388.98962251254119</v>
      </c>
      <c r="L4968">
        <f t="shared" si="155"/>
        <v>0</v>
      </c>
      <c r="M4968">
        <f>K4968/LCOH!$C$18</f>
        <v>0.25932641500836079</v>
      </c>
      <c r="N4968">
        <f>K4968/LCOH!$C$34</f>
        <v>7.4949830927271908</v>
      </c>
    </row>
    <row r="4969" spans="1:14" x14ac:dyDescent="0.35">
      <c r="A4969">
        <f>'Profilo fotovoltaico'!B4971*LCOH!$C$20</f>
        <v>0</v>
      </c>
      <c r="B4969">
        <f>'Profilo eolico'!B4971*LCOH!$C$21</f>
        <v>115.1</v>
      </c>
      <c r="C4969">
        <f>$P$35*'Profilo fotovoltaico'!B4971</f>
        <v>0</v>
      </c>
      <c r="D4969">
        <f>$Q$37*'Profilo eolico'!B4971</f>
        <v>671.56647635837851</v>
      </c>
      <c r="E4969">
        <f>$P$39*'Profilo fotovoltaico'!B4971+'Approvvigionamento energia'!$Q$39*'Profilo eolico'!B4971</f>
        <v>503.6748572687838</v>
      </c>
      <c r="F4969">
        <f>$P$41*'Profilo fotovoltaico'!B4971+'Approvvigionamento energia'!$Q$41*'Profilo eolico'!B4971</f>
        <v>335.78323817918925</v>
      </c>
      <c r="G4969">
        <f>$P$43*'Profilo fotovoltaico'!B4971+'Approvvigionamento energia'!$Q$43*'Profilo eolico'!B4971</f>
        <v>167.89161908959463</v>
      </c>
      <c r="H4969">
        <f t="shared" si="154"/>
        <v>1138.4335154826958</v>
      </c>
      <c r="I4969">
        <f>IF(LCOH!$C$28=Menu!$A$1,'Approvvigionamento energia'!C4969,0)+IF(LCOH!$C$28=Menu!$A$2,'Approvvigionamento energia'!D4969,0)+IF(LCOH!$C$28=Menu!$A$3,'Approvvigionamento energia'!E4969,0)+IF(LCOH!$C$28=Menu!$A$4,'Approvvigionamento energia'!F4969,0)+IF(LCOH!$C$28=Menu!$A$5,'Approvvigionamento energia'!G4969,0)+IF(LCOH!$C$28=Menu!$A$6,'Approvvigionamento energia'!H4969,0)</f>
        <v>335.78323817918925</v>
      </c>
      <c r="J4969">
        <f>'Approvvigionamento energia'!A4969+'Approvvigionamento energia'!B4969+'Approvvigionamento energia'!I4969</f>
        <v>450.88323817918922</v>
      </c>
      <c r="K4969">
        <f>IF(MIN(LCOH!$C$18,J4969)&gt;=$P$48*LCOH!$C$18, MIN(LCOH!$C$18,J4969),0)</f>
        <v>450.88323817918922</v>
      </c>
      <c r="L4969">
        <f t="shared" si="155"/>
        <v>0</v>
      </c>
      <c r="M4969">
        <f>K4969/LCOH!$C$18</f>
        <v>0.30058882545279281</v>
      </c>
      <c r="N4969">
        <f>K4969/LCOH!$C$34</f>
        <v>8.6875383078841857</v>
      </c>
    </row>
    <row r="4970" spans="1:14" x14ac:dyDescent="0.35">
      <c r="A4970">
        <f>'Profilo fotovoltaico'!B4972*LCOH!$C$20</f>
        <v>0</v>
      </c>
      <c r="B4970">
        <f>'Profilo eolico'!B4972*LCOH!$C$21</f>
        <v>129.30000000000001</v>
      </c>
      <c r="C4970">
        <f>$P$35*'Profilo fotovoltaico'!B4972</f>
        <v>0</v>
      </c>
      <c r="D4970">
        <f>$Q$37*'Profilo eolico'!B4972</f>
        <v>754.4182918604547</v>
      </c>
      <c r="E4970">
        <f>$P$39*'Profilo fotovoltaico'!B4972+'Approvvigionamento energia'!$Q$39*'Profilo eolico'!B4972</f>
        <v>565.81371889534103</v>
      </c>
      <c r="F4970">
        <f>$P$41*'Profilo fotovoltaico'!B4972+'Approvvigionamento energia'!$Q$41*'Profilo eolico'!B4972</f>
        <v>377.20914593022735</v>
      </c>
      <c r="G4970">
        <f>$P$43*'Profilo fotovoltaico'!B4972+'Approvvigionamento energia'!$Q$43*'Profilo eolico'!B4972</f>
        <v>188.60457296511368</v>
      </c>
      <c r="H4970">
        <f t="shared" si="154"/>
        <v>1138.4335154826958</v>
      </c>
      <c r="I4970">
        <f>IF(LCOH!$C$28=Menu!$A$1,'Approvvigionamento energia'!C4970,0)+IF(LCOH!$C$28=Menu!$A$2,'Approvvigionamento energia'!D4970,0)+IF(LCOH!$C$28=Menu!$A$3,'Approvvigionamento energia'!E4970,0)+IF(LCOH!$C$28=Menu!$A$4,'Approvvigionamento energia'!F4970,0)+IF(LCOH!$C$28=Menu!$A$5,'Approvvigionamento energia'!G4970,0)+IF(LCOH!$C$28=Menu!$A$6,'Approvvigionamento energia'!H4970,0)</f>
        <v>377.20914593022735</v>
      </c>
      <c r="J4970">
        <f>'Approvvigionamento energia'!A4970+'Approvvigionamento energia'!B4970+'Approvvigionamento energia'!I4970</f>
        <v>506.50914593022736</v>
      </c>
      <c r="K4970">
        <f>IF(MIN(LCOH!$C$18,J4970)&gt;=$P$48*LCOH!$C$18, MIN(LCOH!$C$18,J4970),0)</f>
        <v>506.50914593022736</v>
      </c>
      <c r="L4970">
        <f t="shared" si="155"/>
        <v>0</v>
      </c>
      <c r="M4970">
        <f>K4970/LCOH!$C$18</f>
        <v>0.33767276395348489</v>
      </c>
      <c r="N4970">
        <f>K4970/LCOH!$C$34</f>
        <v>9.759328437961992</v>
      </c>
    </row>
    <row r="4971" spans="1:14" x14ac:dyDescent="0.35">
      <c r="A4971">
        <f>'Profilo fotovoltaico'!B4973*LCOH!$C$20</f>
        <v>0</v>
      </c>
      <c r="B4971">
        <f>'Profilo eolico'!B4973*LCOH!$C$21</f>
        <v>140.6</v>
      </c>
      <c r="C4971">
        <f>$P$35*'Profilo fotovoltaico'!B4973</f>
        <v>0</v>
      </c>
      <c r="D4971">
        <f>$Q$37*'Profilo eolico'!B4973</f>
        <v>820.34966616844497</v>
      </c>
      <c r="E4971">
        <f>$P$39*'Profilo fotovoltaico'!B4973+'Approvvigionamento energia'!$Q$39*'Profilo eolico'!B4973</f>
        <v>615.26224962633376</v>
      </c>
      <c r="F4971">
        <f>$P$41*'Profilo fotovoltaico'!B4973+'Approvvigionamento energia'!$Q$41*'Profilo eolico'!B4973</f>
        <v>410.17483308422248</v>
      </c>
      <c r="G4971">
        <f>$P$43*'Profilo fotovoltaico'!B4973+'Approvvigionamento energia'!$Q$43*'Profilo eolico'!B4973</f>
        <v>205.08741654211124</v>
      </c>
      <c r="H4971">
        <f t="shared" si="154"/>
        <v>1138.4335154826958</v>
      </c>
      <c r="I4971">
        <f>IF(LCOH!$C$28=Menu!$A$1,'Approvvigionamento energia'!C4971,0)+IF(LCOH!$C$28=Menu!$A$2,'Approvvigionamento energia'!D4971,0)+IF(LCOH!$C$28=Menu!$A$3,'Approvvigionamento energia'!E4971,0)+IF(LCOH!$C$28=Menu!$A$4,'Approvvigionamento energia'!F4971,0)+IF(LCOH!$C$28=Menu!$A$5,'Approvvigionamento energia'!G4971,0)+IF(LCOH!$C$28=Menu!$A$6,'Approvvigionamento energia'!H4971,0)</f>
        <v>410.17483308422248</v>
      </c>
      <c r="J4971">
        <f>'Approvvigionamento energia'!A4971+'Approvvigionamento energia'!B4971+'Approvvigionamento energia'!I4971</f>
        <v>550.77483308422245</v>
      </c>
      <c r="K4971">
        <f>IF(MIN(LCOH!$C$18,J4971)&gt;=$P$48*LCOH!$C$18, MIN(LCOH!$C$18,J4971),0)</f>
        <v>550.77483308422245</v>
      </c>
      <c r="L4971">
        <f t="shared" si="155"/>
        <v>0</v>
      </c>
      <c r="M4971">
        <f>K4971/LCOH!$C$18</f>
        <v>0.36718322205614828</v>
      </c>
      <c r="N4971">
        <f>K4971/LCOH!$C$34</f>
        <v>10.612231851333766</v>
      </c>
    </row>
    <row r="4972" spans="1:14" x14ac:dyDescent="0.35">
      <c r="A4972">
        <f>'Profilo fotovoltaico'!B4974*LCOH!$C$20</f>
        <v>0</v>
      </c>
      <c r="B4972">
        <f>'Profilo eolico'!B4974*LCOH!$C$21</f>
        <v>148.69999999999999</v>
      </c>
      <c r="C4972">
        <f>$P$35*'Profilo fotovoltaico'!B4974</f>
        <v>0</v>
      </c>
      <c r="D4972">
        <f>$Q$37*'Profilo eolico'!B4974</f>
        <v>867.61020881399554</v>
      </c>
      <c r="E4972">
        <f>$P$39*'Profilo fotovoltaico'!B4974+'Approvvigionamento energia'!$Q$39*'Profilo eolico'!B4974</f>
        <v>650.70765661049654</v>
      </c>
      <c r="F4972">
        <f>$P$41*'Profilo fotovoltaico'!B4974+'Approvvigionamento energia'!$Q$41*'Profilo eolico'!B4974</f>
        <v>433.80510440699777</v>
      </c>
      <c r="G4972">
        <f>$P$43*'Profilo fotovoltaico'!B4974+'Approvvigionamento energia'!$Q$43*'Profilo eolico'!B4974</f>
        <v>216.90255220349889</v>
      </c>
      <c r="H4972">
        <f t="shared" si="154"/>
        <v>1138.4335154826958</v>
      </c>
      <c r="I4972">
        <f>IF(LCOH!$C$28=Menu!$A$1,'Approvvigionamento energia'!C4972,0)+IF(LCOH!$C$28=Menu!$A$2,'Approvvigionamento energia'!D4972,0)+IF(LCOH!$C$28=Menu!$A$3,'Approvvigionamento energia'!E4972,0)+IF(LCOH!$C$28=Menu!$A$4,'Approvvigionamento energia'!F4972,0)+IF(LCOH!$C$28=Menu!$A$5,'Approvvigionamento energia'!G4972,0)+IF(LCOH!$C$28=Menu!$A$6,'Approvvigionamento energia'!H4972,0)</f>
        <v>433.80510440699777</v>
      </c>
      <c r="J4972">
        <f>'Approvvigionamento energia'!A4972+'Approvvigionamento energia'!B4972+'Approvvigionamento energia'!I4972</f>
        <v>582.50510440699782</v>
      </c>
      <c r="K4972">
        <f>IF(MIN(LCOH!$C$18,J4972)&gt;=$P$48*LCOH!$C$18, MIN(LCOH!$C$18,J4972),0)</f>
        <v>582.50510440699782</v>
      </c>
      <c r="L4972">
        <f t="shared" si="155"/>
        <v>0</v>
      </c>
      <c r="M4972">
        <f>K4972/LCOH!$C$18</f>
        <v>0.38833673627133186</v>
      </c>
      <c r="N4972">
        <f>K4972/LCOH!$C$34</f>
        <v>11.223605094547164</v>
      </c>
    </row>
    <row r="4973" spans="1:14" x14ac:dyDescent="0.35">
      <c r="A4973">
        <f>'Profilo fotovoltaico'!B4975*LCOH!$C$20</f>
        <v>0</v>
      </c>
      <c r="B4973">
        <f>'Profilo eolico'!B4975*LCOH!$C$21</f>
        <v>140.9</v>
      </c>
      <c r="C4973">
        <f>$P$35*'Profilo fotovoltaico'!B4975</f>
        <v>0</v>
      </c>
      <c r="D4973">
        <f>$Q$37*'Profilo eolico'!B4975</f>
        <v>822.10005663679874</v>
      </c>
      <c r="E4973">
        <f>$P$39*'Profilo fotovoltaico'!B4975+'Approvvigionamento energia'!$Q$39*'Profilo eolico'!B4975</f>
        <v>616.57504247759903</v>
      </c>
      <c r="F4973">
        <f>$P$41*'Profilo fotovoltaico'!B4975+'Approvvigionamento energia'!$Q$41*'Profilo eolico'!B4975</f>
        <v>411.05002831839937</v>
      </c>
      <c r="G4973">
        <f>$P$43*'Profilo fotovoltaico'!B4975+'Approvvigionamento energia'!$Q$43*'Profilo eolico'!B4975</f>
        <v>205.52501415919969</v>
      </c>
      <c r="H4973">
        <f t="shared" si="154"/>
        <v>1138.4335154826958</v>
      </c>
      <c r="I4973">
        <f>IF(LCOH!$C$28=Menu!$A$1,'Approvvigionamento energia'!C4973,0)+IF(LCOH!$C$28=Menu!$A$2,'Approvvigionamento energia'!D4973,0)+IF(LCOH!$C$28=Menu!$A$3,'Approvvigionamento energia'!E4973,0)+IF(LCOH!$C$28=Menu!$A$4,'Approvvigionamento energia'!F4973,0)+IF(LCOH!$C$28=Menu!$A$5,'Approvvigionamento energia'!G4973,0)+IF(LCOH!$C$28=Menu!$A$6,'Approvvigionamento energia'!H4973,0)</f>
        <v>411.05002831839937</v>
      </c>
      <c r="J4973">
        <f>'Approvvigionamento energia'!A4973+'Approvvigionamento energia'!B4973+'Approvvigionamento energia'!I4973</f>
        <v>551.9500283183994</v>
      </c>
      <c r="K4973">
        <f>IF(MIN(LCOH!$C$18,J4973)&gt;=$P$48*LCOH!$C$18, MIN(LCOH!$C$18,J4973),0)</f>
        <v>551.9500283183994</v>
      </c>
      <c r="L4973">
        <f t="shared" si="155"/>
        <v>0</v>
      </c>
      <c r="M4973">
        <f>K4973/LCOH!$C$18</f>
        <v>0.36796668554559958</v>
      </c>
      <c r="N4973">
        <f>K4973/LCOH!$C$34</f>
        <v>10.634875304786116</v>
      </c>
    </row>
    <row r="4974" spans="1:14" x14ac:dyDescent="0.35">
      <c r="A4974">
        <f>'Profilo fotovoltaico'!B4976*LCOH!$C$20</f>
        <v>22</v>
      </c>
      <c r="B4974">
        <f>'Profilo eolico'!B4976*LCOH!$C$21</f>
        <v>123.60000000000001</v>
      </c>
      <c r="C4974">
        <f>$P$35*'Profilo fotovoltaico'!B4976</f>
        <v>161.80146812768541</v>
      </c>
      <c r="D4974">
        <f>$Q$37*'Profilo eolico'!B4976</f>
        <v>721.16087296173396</v>
      </c>
      <c r="E4974">
        <f>$P$39*'Profilo fotovoltaico'!B4976+'Approvvigionamento energia'!$Q$39*'Profilo eolico'!B4976</f>
        <v>581.32102175322188</v>
      </c>
      <c r="F4974">
        <f>$P$41*'Profilo fotovoltaico'!B4976+'Approvvigionamento energia'!$Q$41*'Profilo eolico'!B4976</f>
        <v>441.4811705447097</v>
      </c>
      <c r="G4974">
        <f>$P$43*'Profilo fotovoltaico'!B4976+'Approvvigionamento energia'!$Q$43*'Profilo eolico'!B4976</f>
        <v>301.64131933619757</v>
      </c>
      <c r="H4974">
        <f t="shared" si="154"/>
        <v>1138.4335154826958</v>
      </c>
      <c r="I4974">
        <f>IF(LCOH!$C$28=Menu!$A$1,'Approvvigionamento energia'!C4974,0)+IF(LCOH!$C$28=Menu!$A$2,'Approvvigionamento energia'!D4974,0)+IF(LCOH!$C$28=Menu!$A$3,'Approvvigionamento energia'!E4974,0)+IF(LCOH!$C$28=Menu!$A$4,'Approvvigionamento energia'!F4974,0)+IF(LCOH!$C$28=Menu!$A$5,'Approvvigionamento energia'!G4974,0)+IF(LCOH!$C$28=Menu!$A$6,'Approvvigionamento energia'!H4974,0)</f>
        <v>441.4811705447097</v>
      </c>
      <c r="J4974">
        <f>'Approvvigionamento energia'!A4974+'Approvvigionamento energia'!B4974+'Approvvigionamento energia'!I4974</f>
        <v>587.08117054470972</v>
      </c>
      <c r="K4974">
        <f>IF(MIN(LCOH!$C$18,J4974)&gt;=$P$48*LCOH!$C$18, MIN(LCOH!$C$18,J4974),0)</f>
        <v>587.08117054470972</v>
      </c>
      <c r="L4974">
        <f t="shared" si="155"/>
        <v>0</v>
      </c>
      <c r="M4974">
        <f>K4974/LCOH!$C$18</f>
        <v>0.39138744702980649</v>
      </c>
      <c r="N4974">
        <f>K4974/LCOH!$C$34</f>
        <v>11.311775925716951</v>
      </c>
    </row>
    <row r="4975" spans="1:14" x14ac:dyDescent="0.35">
      <c r="A4975">
        <f>'Profilo fotovoltaico'!B4977*LCOH!$C$20</f>
        <v>103</v>
      </c>
      <c r="B4975">
        <f>'Profilo eolico'!B4977*LCOH!$C$21</f>
        <v>105</v>
      </c>
      <c r="C4975">
        <f>$P$35*'Profilo fotovoltaico'!B4977</f>
        <v>757.52505532507269</v>
      </c>
      <c r="D4975">
        <f>$Q$37*'Profilo eolico'!B4977</f>
        <v>612.6366639238031</v>
      </c>
      <c r="E4975">
        <f>$P$39*'Profilo fotovoltaico'!B4977+'Approvvigionamento energia'!$Q$39*'Profilo eolico'!B4977</f>
        <v>648.85876177412047</v>
      </c>
      <c r="F4975">
        <f>$P$41*'Profilo fotovoltaico'!B4977+'Approvvigionamento energia'!$Q$41*'Profilo eolico'!B4977</f>
        <v>685.08085962443784</v>
      </c>
      <c r="G4975">
        <f>$P$43*'Profilo fotovoltaico'!B4977+'Approvvigionamento energia'!$Q$43*'Profilo eolico'!B4977</f>
        <v>721.30295747475532</v>
      </c>
      <c r="H4975">
        <f t="shared" si="154"/>
        <v>1138.4335154826958</v>
      </c>
      <c r="I4975">
        <f>IF(LCOH!$C$28=Menu!$A$1,'Approvvigionamento energia'!C4975,0)+IF(LCOH!$C$28=Menu!$A$2,'Approvvigionamento energia'!D4975,0)+IF(LCOH!$C$28=Menu!$A$3,'Approvvigionamento energia'!E4975,0)+IF(LCOH!$C$28=Menu!$A$4,'Approvvigionamento energia'!F4975,0)+IF(LCOH!$C$28=Menu!$A$5,'Approvvigionamento energia'!G4975,0)+IF(LCOH!$C$28=Menu!$A$6,'Approvvigionamento energia'!H4975,0)</f>
        <v>685.08085962443784</v>
      </c>
      <c r="J4975">
        <f>'Approvvigionamento energia'!A4975+'Approvvigionamento energia'!B4975+'Approvvigionamento energia'!I4975</f>
        <v>893.08085962443784</v>
      </c>
      <c r="K4975">
        <f>IF(MIN(LCOH!$C$18,J4975)&gt;=$P$48*LCOH!$C$18, MIN(LCOH!$C$18,J4975),0)</f>
        <v>893.08085962443784</v>
      </c>
      <c r="L4975">
        <f t="shared" si="155"/>
        <v>0</v>
      </c>
      <c r="M4975">
        <f>K4975/LCOH!$C$18</f>
        <v>0.59538723974962526</v>
      </c>
      <c r="N4975">
        <f>K4975/LCOH!$C$34</f>
        <v>17.207723692185702</v>
      </c>
    </row>
    <row r="4976" spans="1:14" x14ac:dyDescent="0.35">
      <c r="A4976">
        <f>'Profilo fotovoltaico'!B4978*LCOH!$C$20</f>
        <v>212</v>
      </c>
      <c r="B4976">
        <f>'Profilo eolico'!B4978*LCOH!$C$21</f>
        <v>105.1</v>
      </c>
      <c r="C4976">
        <f>$P$35*'Profilo fotovoltaico'!B4978</f>
        <v>1559.1777837758777</v>
      </c>
      <c r="D4976">
        <f>$Q$37*'Profilo eolico'!B4978</f>
        <v>613.22012741325443</v>
      </c>
      <c r="E4976">
        <f>$P$39*'Profilo fotovoltaico'!B4978+'Approvvigionamento energia'!$Q$39*'Profilo eolico'!B4978</f>
        <v>849.70954150391026</v>
      </c>
      <c r="F4976">
        <f>$P$41*'Profilo fotovoltaico'!B4978+'Approvvigionamento energia'!$Q$41*'Profilo eolico'!B4978</f>
        <v>1086.1989555945661</v>
      </c>
      <c r="G4976">
        <f>$P$43*'Profilo fotovoltaico'!B4978+'Approvvigionamento energia'!$Q$43*'Profilo eolico'!B4978</f>
        <v>1322.6883696852219</v>
      </c>
      <c r="H4976">
        <f t="shared" si="154"/>
        <v>1138.4335154826958</v>
      </c>
      <c r="I4976">
        <f>IF(LCOH!$C$28=Menu!$A$1,'Approvvigionamento energia'!C4976,0)+IF(LCOH!$C$28=Menu!$A$2,'Approvvigionamento energia'!D4976,0)+IF(LCOH!$C$28=Menu!$A$3,'Approvvigionamento energia'!E4976,0)+IF(LCOH!$C$28=Menu!$A$4,'Approvvigionamento energia'!F4976,0)+IF(LCOH!$C$28=Menu!$A$5,'Approvvigionamento energia'!G4976,0)+IF(LCOH!$C$28=Menu!$A$6,'Approvvigionamento energia'!H4976,0)</f>
        <v>1086.1989555945661</v>
      </c>
      <c r="J4976">
        <f>'Approvvigionamento energia'!A4976+'Approvvigionamento energia'!B4976+'Approvvigionamento energia'!I4976</f>
        <v>1403.298955594566</v>
      </c>
      <c r="K4976">
        <f>IF(MIN(LCOH!$C$18,J4976)&gt;=$P$48*LCOH!$C$18, MIN(LCOH!$C$18,J4976),0)</f>
        <v>1403.298955594566</v>
      </c>
      <c r="L4976">
        <f t="shared" si="155"/>
        <v>0</v>
      </c>
      <c r="M4976">
        <f>K4976/LCOH!$C$18</f>
        <v>0.93553263706304401</v>
      </c>
      <c r="N4976">
        <f>K4976/LCOH!$C$34</f>
        <v>27.038515522053295</v>
      </c>
    </row>
    <row r="4977" spans="1:14" x14ac:dyDescent="0.35">
      <c r="A4977">
        <f>'Profilo fotovoltaico'!B4979*LCOH!$C$20</f>
        <v>327</v>
      </c>
      <c r="B4977">
        <f>'Profilo eolico'!B4979*LCOH!$C$21</f>
        <v>98.3</v>
      </c>
      <c r="C4977">
        <f>$P$35*'Profilo fotovoltaico'!B4979</f>
        <v>2404.9581853524155</v>
      </c>
      <c r="D4977">
        <f>$Q$37*'Profilo eolico'!B4979</f>
        <v>573.54461013056994</v>
      </c>
      <c r="E4977">
        <f>$P$39*'Profilo fotovoltaico'!B4979+'Approvvigionamento energia'!$Q$39*'Profilo eolico'!B4979</f>
        <v>1031.3980039360313</v>
      </c>
      <c r="F4977">
        <f>$P$41*'Profilo fotovoltaico'!B4979+'Approvvigionamento energia'!$Q$41*'Profilo eolico'!B4979</f>
        <v>1489.2513977414928</v>
      </c>
      <c r="G4977">
        <f>$P$43*'Profilo fotovoltaico'!B4979+'Approvvigionamento energia'!$Q$43*'Profilo eolico'!B4979</f>
        <v>1947.1047915469539</v>
      </c>
      <c r="H4977">
        <f t="shared" si="154"/>
        <v>1138.4335154826958</v>
      </c>
      <c r="I4977">
        <f>IF(LCOH!$C$28=Menu!$A$1,'Approvvigionamento energia'!C4977,0)+IF(LCOH!$C$28=Menu!$A$2,'Approvvigionamento energia'!D4977,0)+IF(LCOH!$C$28=Menu!$A$3,'Approvvigionamento energia'!E4977,0)+IF(LCOH!$C$28=Menu!$A$4,'Approvvigionamento energia'!F4977,0)+IF(LCOH!$C$28=Menu!$A$5,'Approvvigionamento energia'!G4977,0)+IF(LCOH!$C$28=Menu!$A$6,'Approvvigionamento energia'!H4977,0)</f>
        <v>1489.2513977414928</v>
      </c>
      <c r="J4977">
        <f>'Approvvigionamento energia'!A4977+'Approvvigionamento energia'!B4977+'Approvvigionamento energia'!I4977</f>
        <v>1914.5513977414928</v>
      </c>
      <c r="K4977">
        <f>IF(MIN(LCOH!$C$18,J4977)&gt;=$P$48*LCOH!$C$18, MIN(LCOH!$C$18,J4977),0)</f>
        <v>1500</v>
      </c>
      <c r="L4977">
        <f t="shared" si="155"/>
        <v>414.55139774149279</v>
      </c>
      <c r="M4977">
        <f>K4977/LCOH!$C$18</f>
        <v>1</v>
      </c>
      <c r="N4977">
        <f>K4977/LCOH!$C$34</f>
        <v>28.901734104046245</v>
      </c>
    </row>
    <row r="4978" spans="1:14" x14ac:dyDescent="0.35">
      <c r="A4978">
        <f>'Profilo fotovoltaico'!B4980*LCOH!$C$20</f>
        <v>427</v>
      </c>
      <c r="B4978">
        <f>'Profilo eolico'!B4980*LCOH!$C$21</f>
        <v>92.600000000000009</v>
      </c>
      <c r="C4978">
        <f>$P$35*'Profilo fotovoltaico'!B4980</f>
        <v>3140.4194041146216</v>
      </c>
      <c r="D4978">
        <f>$Q$37*'Profilo eolico'!B4980</f>
        <v>540.28719123184931</v>
      </c>
      <c r="E4978">
        <f>$P$39*'Profilo fotovoltaico'!B4980+'Approvvigionamento energia'!$Q$39*'Profilo eolico'!B4980</f>
        <v>1190.3202444525423</v>
      </c>
      <c r="F4978">
        <f>$P$41*'Profilo fotovoltaico'!B4980+'Approvvigionamento energia'!$Q$41*'Profilo eolico'!B4980</f>
        <v>1840.3532976732354</v>
      </c>
      <c r="G4978">
        <f>$P$43*'Profilo fotovoltaico'!B4980+'Approvvigionamento energia'!$Q$43*'Profilo eolico'!B4980</f>
        <v>2490.3863508939289</v>
      </c>
      <c r="H4978">
        <f t="shared" si="154"/>
        <v>1138.4335154826958</v>
      </c>
      <c r="I4978">
        <f>IF(LCOH!$C$28=Menu!$A$1,'Approvvigionamento energia'!C4978,0)+IF(LCOH!$C$28=Menu!$A$2,'Approvvigionamento energia'!D4978,0)+IF(LCOH!$C$28=Menu!$A$3,'Approvvigionamento energia'!E4978,0)+IF(LCOH!$C$28=Menu!$A$4,'Approvvigionamento energia'!F4978,0)+IF(LCOH!$C$28=Menu!$A$5,'Approvvigionamento energia'!G4978,0)+IF(LCOH!$C$28=Menu!$A$6,'Approvvigionamento energia'!H4978,0)</f>
        <v>1840.3532976732354</v>
      </c>
      <c r="J4978">
        <f>'Approvvigionamento energia'!A4978+'Approvvigionamento energia'!B4978+'Approvvigionamento energia'!I4978</f>
        <v>2359.9532976732353</v>
      </c>
      <c r="K4978">
        <f>IF(MIN(LCOH!$C$18,J4978)&gt;=$P$48*LCOH!$C$18, MIN(LCOH!$C$18,J4978),0)</f>
        <v>1500</v>
      </c>
      <c r="L4978">
        <f t="shared" si="155"/>
        <v>859.95329767323528</v>
      </c>
      <c r="M4978">
        <f>K4978/LCOH!$C$18</f>
        <v>1</v>
      </c>
      <c r="N4978">
        <f>K4978/LCOH!$C$34</f>
        <v>28.901734104046245</v>
      </c>
    </row>
    <row r="4979" spans="1:14" x14ac:dyDescent="0.35">
      <c r="A4979">
        <f>'Profilo fotovoltaico'!B4981*LCOH!$C$20</f>
        <v>503</v>
      </c>
      <c r="B4979">
        <f>'Profilo eolico'!B4981*LCOH!$C$21</f>
        <v>96.9</v>
      </c>
      <c r="C4979">
        <f>$P$35*'Profilo fotovoltaico'!B4981</f>
        <v>3699.3699303738986</v>
      </c>
      <c r="D4979">
        <f>$Q$37*'Profilo eolico'!B4981</f>
        <v>565.37612127825264</v>
      </c>
      <c r="E4979">
        <f>$P$39*'Profilo fotovoltaico'!B4981+'Approvvigionamento energia'!$Q$39*'Profilo eolico'!B4981</f>
        <v>1348.8745735521641</v>
      </c>
      <c r="F4979">
        <f>$P$41*'Profilo fotovoltaico'!B4981+'Approvvigionamento energia'!$Q$41*'Profilo eolico'!B4981</f>
        <v>2132.3730258260757</v>
      </c>
      <c r="G4979">
        <f>$P$43*'Profilo fotovoltaico'!B4981+'Approvvigionamento energia'!$Q$43*'Profilo eolico'!B4981</f>
        <v>2915.8714780999871</v>
      </c>
      <c r="H4979">
        <f t="shared" si="154"/>
        <v>1138.4335154826958</v>
      </c>
      <c r="I4979">
        <f>IF(LCOH!$C$28=Menu!$A$1,'Approvvigionamento energia'!C4979,0)+IF(LCOH!$C$28=Menu!$A$2,'Approvvigionamento energia'!D4979,0)+IF(LCOH!$C$28=Menu!$A$3,'Approvvigionamento energia'!E4979,0)+IF(LCOH!$C$28=Menu!$A$4,'Approvvigionamento energia'!F4979,0)+IF(LCOH!$C$28=Menu!$A$5,'Approvvigionamento energia'!G4979,0)+IF(LCOH!$C$28=Menu!$A$6,'Approvvigionamento energia'!H4979,0)</f>
        <v>2132.3730258260757</v>
      </c>
      <c r="J4979">
        <f>'Approvvigionamento energia'!A4979+'Approvvigionamento energia'!B4979+'Approvvigionamento energia'!I4979</f>
        <v>2732.2730258260758</v>
      </c>
      <c r="K4979">
        <f>IF(MIN(LCOH!$C$18,J4979)&gt;=$P$48*LCOH!$C$18, MIN(LCOH!$C$18,J4979),0)</f>
        <v>1500</v>
      </c>
      <c r="L4979">
        <f t="shared" si="155"/>
        <v>1232.2730258260758</v>
      </c>
      <c r="M4979">
        <f>K4979/LCOH!$C$18</f>
        <v>1</v>
      </c>
      <c r="N4979">
        <f>K4979/LCOH!$C$34</f>
        <v>28.901734104046245</v>
      </c>
    </row>
    <row r="4980" spans="1:14" x14ac:dyDescent="0.35">
      <c r="A4980">
        <f>'Profilo fotovoltaico'!B4982*LCOH!$C$20</f>
        <v>538</v>
      </c>
      <c r="B4980">
        <f>'Profilo eolico'!B4982*LCOH!$C$21</f>
        <v>109.5</v>
      </c>
      <c r="C4980">
        <f>$P$35*'Profilo fotovoltaico'!B4982</f>
        <v>3956.7813569406712</v>
      </c>
      <c r="D4980">
        <f>$Q$37*'Profilo eolico'!B4982</f>
        <v>638.89252094910898</v>
      </c>
      <c r="E4980">
        <f>$P$39*'Profilo fotovoltaico'!B4982+'Approvvigionamento energia'!$Q$39*'Profilo eolico'!B4982</f>
        <v>1468.3647299469994</v>
      </c>
      <c r="F4980">
        <f>$P$41*'Profilo fotovoltaico'!B4982+'Approvvigionamento energia'!$Q$41*'Profilo eolico'!B4982</f>
        <v>2297.8369389448899</v>
      </c>
      <c r="G4980">
        <f>$P$43*'Profilo fotovoltaico'!B4982+'Approvvigionamento energia'!$Q$43*'Profilo eolico'!B4982</f>
        <v>3127.3091479427803</v>
      </c>
      <c r="H4980">
        <f t="shared" si="154"/>
        <v>1138.4335154826958</v>
      </c>
      <c r="I4980">
        <f>IF(LCOH!$C$28=Menu!$A$1,'Approvvigionamento energia'!C4980,0)+IF(LCOH!$C$28=Menu!$A$2,'Approvvigionamento energia'!D4980,0)+IF(LCOH!$C$28=Menu!$A$3,'Approvvigionamento energia'!E4980,0)+IF(LCOH!$C$28=Menu!$A$4,'Approvvigionamento energia'!F4980,0)+IF(LCOH!$C$28=Menu!$A$5,'Approvvigionamento energia'!G4980,0)+IF(LCOH!$C$28=Menu!$A$6,'Approvvigionamento energia'!H4980,0)</f>
        <v>2297.8369389448899</v>
      </c>
      <c r="J4980">
        <f>'Approvvigionamento energia'!A4980+'Approvvigionamento energia'!B4980+'Approvvigionamento energia'!I4980</f>
        <v>2945.3369389448899</v>
      </c>
      <c r="K4980">
        <f>IF(MIN(LCOH!$C$18,J4980)&gt;=$P$48*LCOH!$C$18, MIN(LCOH!$C$18,J4980),0)</f>
        <v>1500</v>
      </c>
      <c r="L4980">
        <f t="shared" si="155"/>
        <v>1445.3369389448899</v>
      </c>
      <c r="M4980">
        <f>K4980/LCOH!$C$18</f>
        <v>1</v>
      </c>
      <c r="N4980">
        <f>K4980/LCOH!$C$34</f>
        <v>28.901734104046245</v>
      </c>
    </row>
    <row r="4981" spans="1:14" x14ac:dyDescent="0.35">
      <c r="A4981">
        <f>'Profilo fotovoltaico'!B4983*LCOH!$C$20</f>
        <v>540</v>
      </c>
      <c r="B4981">
        <f>'Profilo eolico'!B4983*LCOH!$C$21</f>
        <v>129.30000000000001</v>
      </c>
      <c r="C4981">
        <f>$P$35*'Profilo fotovoltaico'!B4983</f>
        <v>3971.4905813159153</v>
      </c>
      <c r="D4981">
        <f>$Q$37*'Profilo eolico'!B4983</f>
        <v>754.4182918604547</v>
      </c>
      <c r="E4981">
        <f>$P$39*'Profilo fotovoltaico'!B4983+'Approvvigionamento energia'!$Q$39*'Profilo eolico'!B4983</f>
        <v>1558.6863642243197</v>
      </c>
      <c r="F4981">
        <f>$P$41*'Profilo fotovoltaico'!B4983+'Approvvigionamento energia'!$Q$41*'Profilo eolico'!B4983</f>
        <v>2362.9544365881848</v>
      </c>
      <c r="G4981">
        <f>$P$43*'Profilo fotovoltaico'!B4983+'Approvvigionamento energia'!$Q$43*'Profilo eolico'!B4983</f>
        <v>3167.2225089520502</v>
      </c>
      <c r="H4981">
        <f t="shared" si="154"/>
        <v>1138.4335154826958</v>
      </c>
      <c r="I4981">
        <f>IF(LCOH!$C$28=Menu!$A$1,'Approvvigionamento energia'!C4981,0)+IF(LCOH!$C$28=Menu!$A$2,'Approvvigionamento energia'!D4981,0)+IF(LCOH!$C$28=Menu!$A$3,'Approvvigionamento energia'!E4981,0)+IF(LCOH!$C$28=Menu!$A$4,'Approvvigionamento energia'!F4981,0)+IF(LCOH!$C$28=Menu!$A$5,'Approvvigionamento energia'!G4981,0)+IF(LCOH!$C$28=Menu!$A$6,'Approvvigionamento energia'!H4981,0)</f>
        <v>2362.9544365881848</v>
      </c>
      <c r="J4981">
        <f>'Approvvigionamento energia'!A4981+'Approvvigionamento energia'!B4981+'Approvvigionamento energia'!I4981</f>
        <v>3032.2544365881849</v>
      </c>
      <c r="K4981">
        <f>IF(MIN(LCOH!$C$18,J4981)&gt;=$P$48*LCOH!$C$18, MIN(LCOH!$C$18,J4981),0)</f>
        <v>1500</v>
      </c>
      <c r="L4981">
        <f t="shared" si="155"/>
        <v>1532.2544365881849</v>
      </c>
      <c r="M4981">
        <f>K4981/LCOH!$C$18</f>
        <v>1</v>
      </c>
      <c r="N4981">
        <f>K4981/LCOH!$C$34</f>
        <v>28.901734104046245</v>
      </c>
    </row>
    <row r="4982" spans="1:14" x14ac:dyDescent="0.35">
      <c r="A4982">
        <f>'Profilo fotovoltaico'!B4984*LCOH!$C$20</f>
        <v>505</v>
      </c>
      <c r="B4982">
        <f>'Profilo eolico'!B4984*LCOH!$C$21</f>
        <v>150.69999999999999</v>
      </c>
      <c r="C4982">
        <f>$P$35*'Profilo fotovoltaico'!B4984</f>
        <v>3714.0791547491431</v>
      </c>
      <c r="D4982">
        <f>$Q$37*'Profilo eolico'!B4984</f>
        <v>879.27947860302038</v>
      </c>
      <c r="E4982">
        <f>$P$39*'Profilo fotovoltaico'!B4984+'Approvvigionamento energia'!$Q$39*'Profilo eolico'!B4984</f>
        <v>1587.9793976395508</v>
      </c>
      <c r="F4982">
        <f>$P$41*'Profilo fotovoltaico'!B4984+'Approvvigionamento energia'!$Q$41*'Profilo eolico'!B4984</f>
        <v>2296.6793166760817</v>
      </c>
      <c r="G4982">
        <f>$P$43*'Profilo fotovoltaico'!B4984+'Approvvigionamento energia'!$Q$43*'Profilo eolico'!B4984</f>
        <v>3005.3792357126126</v>
      </c>
      <c r="H4982">
        <f t="shared" si="154"/>
        <v>1138.4335154826958</v>
      </c>
      <c r="I4982">
        <f>IF(LCOH!$C$28=Menu!$A$1,'Approvvigionamento energia'!C4982,0)+IF(LCOH!$C$28=Menu!$A$2,'Approvvigionamento energia'!D4982,0)+IF(LCOH!$C$28=Menu!$A$3,'Approvvigionamento energia'!E4982,0)+IF(LCOH!$C$28=Menu!$A$4,'Approvvigionamento energia'!F4982,0)+IF(LCOH!$C$28=Menu!$A$5,'Approvvigionamento energia'!G4982,0)+IF(LCOH!$C$28=Menu!$A$6,'Approvvigionamento energia'!H4982,0)</f>
        <v>2296.6793166760817</v>
      </c>
      <c r="J4982">
        <f>'Approvvigionamento energia'!A4982+'Approvvigionamento energia'!B4982+'Approvvigionamento energia'!I4982</f>
        <v>2952.3793166760815</v>
      </c>
      <c r="K4982">
        <f>IF(MIN(LCOH!$C$18,J4982)&gt;=$P$48*LCOH!$C$18, MIN(LCOH!$C$18,J4982),0)</f>
        <v>1500</v>
      </c>
      <c r="L4982">
        <f t="shared" si="155"/>
        <v>1452.3793166760815</v>
      </c>
      <c r="M4982">
        <f>K4982/LCOH!$C$18</f>
        <v>1</v>
      </c>
      <c r="N4982">
        <f>K4982/LCOH!$C$34</f>
        <v>28.901734104046245</v>
      </c>
    </row>
    <row r="4983" spans="1:14" x14ac:dyDescent="0.35">
      <c r="A4983">
        <f>'Profilo fotovoltaico'!B4985*LCOH!$C$20</f>
        <v>442</v>
      </c>
      <c r="B4983">
        <f>'Profilo eolico'!B4985*LCOH!$C$21</f>
        <v>167</v>
      </c>
      <c r="C4983">
        <f>$P$35*'Profilo fotovoltaico'!B4985</f>
        <v>3250.7385869289528</v>
      </c>
      <c r="D4983">
        <f>$Q$37*'Profilo eolico'!B4985</f>
        <v>974.38402738357263</v>
      </c>
      <c r="E4983">
        <f>$P$39*'Profilo fotovoltaico'!B4985+'Approvvigionamento energia'!$Q$39*'Profilo eolico'!B4985</f>
        <v>1543.4726672699176</v>
      </c>
      <c r="F4983">
        <f>$P$41*'Profilo fotovoltaico'!B4985+'Approvvigionamento energia'!$Q$41*'Profilo eolico'!B4985</f>
        <v>2112.561307156263</v>
      </c>
      <c r="G4983">
        <f>$P$43*'Profilo fotovoltaico'!B4985+'Approvvigionamento energia'!$Q$43*'Profilo eolico'!B4985</f>
        <v>2681.6499470426079</v>
      </c>
      <c r="H4983">
        <f t="shared" si="154"/>
        <v>1138.4335154826958</v>
      </c>
      <c r="I4983">
        <f>IF(LCOH!$C$28=Menu!$A$1,'Approvvigionamento energia'!C4983,0)+IF(LCOH!$C$28=Menu!$A$2,'Approvvigionamento energia'!D4983,0)+IF(LCOH!$C$28=Menu!$A$3,'Approvvigionamento energia'!E4983,0)+IF(LCOH!$C$28=Menu!$A$4,'Approvvigionamento energia'!F4983,0)+IF(LCOH!$C$28=Menu!$A$5,'Approvvigionamento energia'!G4983,0)+IF(LCOH!$C$28=Menu!$A$6,'Approvvigionamento energia'!H4983,0)</f>
        <v>2112.561307156263</v>
      </c>
      <c r="J4983">
        <f>'Approvvigionamento energia'!A4983+'Approvvigionamento energia'!B4983+'Approvvigionamento energia'!I4983</f>
        <v>2721.561307156263</v>
      </c>
      <c r="K4983">
        <f>IF(MIN(LCOH!$C$18,J4983)&gt;=$P$48*LCOH!$C$18, MIN(LCOH!$C$18,J4983),0)</f>
        <v>1500</v>
      </c>
      <c r="L4983">
        <f t="shared" si="155"/>
        <v>1221.561307156263</v>
      </c>
      <c r="M4983">
        <f>K4983/LCOH!$C$18</f>
        <v>1</v>
      </c>
      <c r="N4983">
        <f>K4983/LCOH!$C$34</f>
        <v>28.901734104046245</v>
      </c>
    </row>
    <row r="4984" spans="1:14" x14ac:dyDescent="0.35">
      <c r="A4984">
        <f>'Profilo fotovoltaico'!B4986*LCOH!$C$20</f>
        <v>357</v>
      </c>
      <c r="B4984">
        <f>'Profilo eolico'!B4986*LCOH!$C$21</f>
        <v>174.1</v>
      </c>
      <c r="C4984">
        <f>$P$35*'Profilo fotovoltaico'!B4986</f>
        <v>2625.5965509810771</v>
      </c>
      <c r="D4984">
        <f>$Q$37*'Profilo eolico'!B4986</f>
        <v>1015.8099351346108</v>
      </c>
      <c r="E4984">
        <f>$P$39*'Profilo fotovoltaico'!B4986+'Approvvigionamento energia'!$Q$39*'Profilo eolico'!B4986</f>
        <v>1418.2565890962273</v>
      </c>
      <c r="F4984">
        <f>$P$41*'Profilo fotovoltaico'!B4986+'Approvvigionamento energia'!$Q$41*'Profilo eolico'!B4986</f>
        <v>1820.703243057844</v>
      </c>
      <c r="G4984">
        <f>$P$43*'Profilo fotovoltaico'!B4986+'Approvvigionamento energia'!$Q$43*'Profilo eolico'!B4986</f>
        <v>2223.1498970194607</v>
      </c>
      <c r="H4984">
        <f t="shared" si="154"/>
        <v>1138.4335154826958</v>
      </c>
      <c r="I4984">
        <f>IF(LCOH!$C$28=Menu!$A$1,'Approvvigionamento energia'!C4984,0)+IF(LCOH!$C$28=Menu!$A$2,'Approvvigionamento energia'!D4984,0)+IF(LCOH!$C$28=Menu!$A$3,'Approvvigionamento energia'!E4984,0)+IF(LCOH!$C$28=Menu!$A$4,'Approvvigionamento energia'!F4984,0)+IF(LCOH!$C$28=Menu!$A$5,'Approvvigionamento energia'!G4984,0)+IF(LCOH!$C$28=Menu!$A$6,'Approvvigionamento energia'!H4984,0)</f>
        <v>1820.703243057844</v>
      </c>
      <c r="J4984">
        <f>'Approvvigionamento energia'!A4984+'Approvvigionamento energia'!B4984+'Approvvigionamento energia'!I4984</f>
        <v>2351.8032430578442</v>
      </c>
      <c r="K4984">
        <f>IF(MIN(LCOH!$C$18,J4984)&gt;=$P$48*LCOH!$C$18, MIN(LCOH!$C$18,J4984),0)</f>
        <v>1500</v>
      </c>
      <c r="L4984">
        <f t="shared" si="155"/>
        <v>851.80324305784416</v>
      </c>
      <c r="M4984">
        <f>K4984/LCOH!$C$18</f>
        <v>1</v>
      </c>
      <c r="N4984">
        <f>K4984/LCOH!$C$34</f>
        <v>28.901734104046245</v>
      </c>
    </row>
    <row r="4985" spans="1:14" x14ac:dyDescent="0.35">
      <c r="A4985">
        <f>'Profilo fotovoltaico'!B4987*LCOH!$C$20</f>
        <v>259</v>
      </c>
      <c r="B4985">
        <f>'Profilo eolico'!B4987*LCOH!$C$21</f>
        <v>172.8</v>
      </c>
      <c r="C4985">
        <f>$P$35*'Profilo fotovoltaico'!B4987</f>
        <v>1904.8445565941149</v>
      </c>
      <c r="D4985">
        <f>$Q$37*'Profilo eolico'!B4987</f>
        <v>1008.2249097717447</v>
      </c>
      <c r="E4985">
        <f>$P$39*'Profilo fotovoltaico'!B4987+'Approvvigionamento energia'!$Q$39*'Profilo eolico'!B4987</f>
        <v>1232.3798214773371</v>
      </c>
      <c r="F4985">
        <f>$P$41*'Profilo fotovoltaico'!B4987+'Approvvigionamento energia'!$Q$41*'Profilo eolico'!B4987</f>
        <v>1456.5347331829298</v>
      </c>
      <c r="G4985">
        <f>$P$43*'Profilo fotovoltaico'!B4987+'Approvvigionamento energia'!$Q$43*'Profilo eolico'!B4987</f>
        <v>1680.6896448885225</v>
      </c>
      <c r="H4985">
        <f t="shared" si="154"/>
        <v>1138.4335154826958</v>
      </c>
      <c r="I4985">
        <f>IF(LCOH!$C$28=Menu!$A$1,'Approvvigionamento energia'!C4985,0)+IF(LCOH!$C$28=Menu!$A$2,'Approvvigionamento energia'!D4985,0)+IF(LCOH!$C$28=Menu!$A$3,'Approvvigionamento energia'!E4985,0)+IF(LCOH!$C$28=Menu!$A$4,'Approvvigionamento energia'!F4985,0)+IF(LCOH!$C$28=Menu!$A$5,'Approvvigionamento energia'!G4985,0)+IF(LCOH!$C$28=Menu!$A$6,'Approvvigionamento energia'!H4985,0)</f>
        <v>1456.5347331829298</v>
      </c>
      <c r="J4985">
        <f>'Approvvigionamento energia'!A4985+'Approvvigionamento energia'!B4985+'Approvvigionamento energia'!I4985</f>
        <v>1888.3347331829298</v>
      </c>
      <c r="K4985">
        <f>IF(MIN(LCOH!$C$18,J4985)&gt;=$P$48*LCOH!$C$18, MIN(LCOH!$C$18,J4985),0)</f>
        <v>1500</v>
      </c>
      <c r="L4985">
        <f t="shared" si="155"/>
        <v>388.33473318292977</v>
      </c>
      <c r="M4985">
        <f>K4985/LCOH!$C$18</f>
        <v>1</v>
      </c>
      <c r="N4985">
        <f>K4985/LCOH!$C$34</f>
        <v>28.901734104046245</v>
      </c>
    </row>
    <row r="4986" spans="1:14" x14ac:dyDescent="0.35">
      <c r="A4986">
        <f>'Profilo fotovoltaico'!B4988*LCOH!$C$20</f>
        <v>148</v>
      </c>
      <c r="B4986">
        <f>'Profilo eolico'!B4988*LCOH!$C$21</f>
        <v>164.3</v>
      </c>
      <c r="C4986">
        <f>$P$35*'Profilo fotovoltaico'!B4988</f>
        <v>1088.4826037680655</v>
      </c>
      <c r="D4986">
        <f>$Q$37*'Profilo eolico'!B4988</f>
        <v>958.63051316838914</v>
      </c>
      <c r="E4986">
        <f>$P$39*'Profilo fotovoltaico'!B4988+'Approvvigionamento energia'!$Q$39*'Profilo eolico'!B4988</f>
        <v>991.09353581830817</v>
      </c>
      <c r="F4986">
        <f>$P$41*'Profilo fotovoltaico'!B4988+'Approvvigionamento energia'!$Q$41*'Profilo eolico'!B4988</f>
        <v>1023.5565584682273</v>
      </c>
      <c r="G4986">
        <f>$P$43*'Profilo fotovoltaico'!B4988+'Approvvigionamento energia'!$Q$43*'Profilo eolico'!B4988</f>
        <v>1056.0195811181466</v>
      </c>
      <c r="H4986">
        <f t="shared" si="154"/>
        <v>1138.4335154826958</v>
      </c>
      <c r="I4986">
        <f>IF(LCOH!$C$28=Menu!$A$1,'Approvvigionamento energia'!C4986,0)+IF(LCOH!$C$28=Menu!$A$2,'Approvvigionamento energia'!D4986,0)+IF(LCOH!$C$28=Menu!$A$3,'Approvvigionamento energia'!E4986,0)+IF(LCOH!$C$28=Menu!$A$4,'Approvvigionamento energia'!F4986,0)+IF(LCOH!$C$28=Menu!$A$5,'Approvvigionamento energia'!G4986,0)+IF(LCOH!$C$28=Menu!$A$6,'Approvvigionamento energia'!H4986,0)</f>
        <v>1023.5565584682273</v>
      </c>
      <c r="J4986">
        <f>'Approvvigionamento energia'!A4986+'Approvvigionamento energia'!B4986+'Approvvigionamento energia'!I4986</f>
        <v>1335.8565584682274</v>
      </c>
      <c r="K4986">
        <f>IF(MIN(LCOH!$C$18,J4986)&gt;=$P$48*LCOH!$C$18, MIN(LCOH!$C$18,J4986),0)</f>
        <v>1335.8565584682274</v>
      </c>
      <c r="L4986">
        <f t="shared" si="155"/>
        <v>0</v>
      </c>
      <c r="M4986">
        <f>K4986/LCOH!$C$18</f>
        <v>0.89057103897881829</v>
      </c>
      <c r="N4986">
        <f>K4986/LCOH!$C$34</f>
        <v>25.739047369330009</v>
      </c>
    </row>
    <row r="4987" spans="1:14" x14ac:dyDescent="0.35">
      <c r="A4987">
        <f>'Profilo fotovoltaico'!B4989*LCOH!$C$20</f>
        <v>50</v>
      </c>
      <c r="B4987">
        <f>'Profilo eolico'!B4989*LCOH!$C$21</f>
        <v>146.30000000000001</v>
      </c>
      <c r="C4987">
        <f>$P$35*'Profilo fotovoltaico'!B4989</f>
        <v>367.73060938110325</v>
      </c>
      <c r="D4987">
        <f>$Q$37*'Profilo eolico'!B4989</f>
        <v>853.60708506716583</v>
      </c>
      <c r="E4987">
        <f>$P$39*'Profilo fotovoltaico'!B4989+'Approvvigionamento energia'!$Q$39*'Profilo eolico'!B4989</f>
        <v>732.13796614565013</v>
      </c>
      <c r="F4987">
        <f>$P$41*'Profilo fotovoltaico'!B4989+'Approvvigionamento energia'!$Q$41*'Profilo eolico'!B4989</f>
        <v>610.66884722413454</v>
      </c>
      <c r="G4987">
        <f>$P$43*'Profilo fotovoltaico'!B4989+'Approvvigionamento energia'!$Q$43*'Profilo eolico'!B4989</f>
        <v>489.19972830261889</v>
      </c>
      <c r="H4987">
        <f t="shared" si="154"/>
        <v>1138.4335154826958</v>
      </c>
      <c r="I4987">
        <f>IF(LCOH!$C$28=Menu!$A$1,'Approvvigionamento energia'!C4987,0)+IF(LCOH!$C$28=Menu!$A$2,'Approvvigionamento energia'!D4987,0)+IF(LCOH!$C$28=Menu!$A$3,'Approvvigionamento energia'!E4987,0)+IF(LCOH!$C$28=Menu!$A$4,'Approvvigionamento energia'!F4987,0)+IF(LCOH!$C$28=Menu!$A$5,'Approvvigionamento energia'!G4987,0)+IF(LCOH!$C$28=Menu!$A$6,'Approvvigionamento energia'!H4987,0)</f>
        <v>610.66884722413454</v>
      </c>
      <c r="J4987">
        <f>'Approvvigionamento energia'!A4987+'Approvvigionamento energia'!B4987+'Approvvigionamento energia'!I4987</f>
        <v>806.96884722413461</v>
      </c>
      <c r="K4987">
        <f>IF(MIN(LCOH!$C$18,J4987)&gt;=$P$48*LCOH!$C$18, MIN(LCOH!$C$18,J4987),0)</f>
        <v>806.96884722413461</v>
      </c>
      <c r="L4987">
        <f t="shared" si="155"/>
        <v>0</v>
      </c>
      <c r="M4987">
        <f>K4987/LCOH!$C$18</f>
        <v>0.53797923148275639</v>
      </c>
      <c r="N4987">
        <f>K4987/LCOH!$C$34</f>
        <v>15.54853270181377</v>
      </c>
    </row>
    <row r="4988" spans="1:14" x14ac:dyDescent="0.35">
      <c r="A4988">
        <f>'Profilo fotovoltaico'!B4990*LCOH!$C$20</f>
        <v>2</v>
      </c>
      <c r="B4988">
        <f>'Profilo eolico'!B4990*LCOH!$C$21</f>
        <v>122.80000000000001</v>
      </c>
      <c r="C4988">
        <f>$P$35*'Profilo fotovoltaico'!B4990</f>
        <v>14.70922437524413</v>
      </c>
      <c r="D4988">
        <f>$Q$37*'Profilo eolico'!B4990</f>
        <v>716.49316504612409</v>
      </c>
      <c r="E4988">
        <f>$P$39*'Profilo fotovoltaico'!B4990+'Approvvigionamento energia'!$Q$39*'Profilo eolico'!B4990</f>
        <v>541.04717987840411</v>
      </c>
      <c r="F4988">
        <f>$P$41*'Profilo fotovoltaico'!B4990+'Approvvigionamento energia'!$Q$41*'Profilo eolico'!B4990</f>
        <v>365.60119471068413</v>
      </c>
      <c r="G4988">
        <f>$P$43*'Profilo fotovoltaico'!B4990+'Approvvigionamento energia'!$Q$43*'Profilo eolico'!B4990</f>
        <v>190.15520954296412</v>
      </c>
      <c r="H4988">
        <f t="shared" si="154"/>
        <v>1138.4335154826958</v>
      </c>
      <c r="I4988">
        <f>IF(LCOH!$C$28=Menu!$A$1,'Approvvigionamento energia'!C4988,0)+IF(LCOH!$C$28=Menu!$A$2,'Approvvigionamento energia'!D4988,0)+IF(LCOH!$C$28=Menu!$A$3,'Approvvigionamento energia'!E4988,0)+IF(LCOH!$C$28=Menu!$A$4,'Approvvigionamento energia'!F4988,0)+IF(LCOH!$C$28=Menu!$A$5,'Approvvigionamento energia'!G4988,0)+IF(LCOH!$C$28=Menu!$A$6,'Approvvigionamento energia'!H4988,0)</f>
        <v>365.60119471068413</v>
      </c>
      <c r="J4988">
        <f>'Approvvigionamento energia'!A4988+'Approvvigionamento energia'!B4988+'Approvvigionamento energia'!I4988</f>
        <v>490.40119471068414</v>
      </c>
      <c r="K4988">
        <f>IF(MIN(LCOH!$C$18,J4988)&gt;=$P$48*LCOH!$C$18, MIN(LCOH!$C$18,J4988),0)</f>
        <v>490.40119471068414</v>
      </c>
      <c r="L4988">
        <f t="shared" si="155"/>
        <v>0</v>
      </c>
      <c r="M4988">
        <f>K4988/LCOH!$C$18</f>
        <v>0.32693412980712278</v>
      </c>
      <c r="N4988">
        <f>K4988/LCOH!$C$34</f>
        <v>9.4489632892232009</v>
      </c>
    </row>
    <row r="4989" spans="1:14" x14ac:dyDescent="0.35">
      <c r="A4989">
        <f>'Profilo fotovoltaico'!B4991*LCOH!$C$20</f>
        <v>0</v>
      </c>
      <c r="B4989">
        <f>'Profilo eolico'!B4991*LCOH!$C$21</f>
        <v>94.899999999999991</v>
      </c>
      <c r="C4989">
        <f>$P$35*'Profilo fotovoltaico'!B4991</f>
        <v>0</v>
      </c>
      <c r="D4989">
        <f>$Q$37*'Profilo eolico'!B4991</f>
        <v>553.7068514892278</v>
      </c>
      <c r="E4989">
        <f>$P$39*'Profilo fotovoltaico'!B4991+'Approvvigionamento energia'!$Q$39*'Profilo eolico'!B4991</f>
        <v>415.28013861692079</v>
      </c>
      <c r="F4989">
        <f>$P$41*'Profilo fotovoltaico'!B4991+'Approvvigionamento energia'!$Q$41*'Profilo eolico'!B4991</f>
        <v>276.8534257446139</v>
      </c>
      <c r="G4989">
        <f>$P$43*'Profilo fotovoltaico'!B4991+'Approvvigionamento energia'!$Q$43*'Profilo eolico'!B4991</f>
        <v>138.42671287230695</v>
      </c>
      <c r="H4989">
        <f t="shared" si="154"/>
        <v>1138.4335154826958</v>
      </c>
      <c r="I4989">
        <f>IF(LCOH!$C$28=Menu!$A$1,'Approvvigionamento energia'!C4989,0)+IF(LCOH!$C$28=Menu!$A$2,'Approvvigionamento energia'!D4989,0)+IF(LCOH!$C$28=Menu!$A$3,'Approvvigionamento energia'!E4989,0)+IF(LCOH!$C$28=Menu!$A$4,'Approvvigionamento energia'!F4989,0)+IF(LCOH!$C$28=Menu!$A$5,'Approvvigionamento energia'!G4989,0)+IF(LCOH!$C$28=Menu!$A$6,'Approvvigionamento energia'!H4989,0)</f>
        <v>276.8534257446139</v>
      </c>
      <c r="J4989">
        <f>'Approvvigionamento energia'!A4989+'Approvvigionamento energia'!B4989+'Approvvigionamento energia'!I4989</f>
        <v>371.75342574461388</v>
      </c>
      <c r="K4989">
        <f>IF(MIN(LCOH!$C$18,J4989)&gt;=$P$48*LCOH!$C$18, MIN(LCOH!$C$18,J4989),0)</f>
        <v>0</v>
      </c>
      <c r="L4989">
        <f t="shared" si="155"/>
        <v>371.75342574461388</v>
      </c>
      <c r="M4989">
        <f>K4989/LCOH!$C$18</f>
        <v>0</v>
      </c>
      <c r="N4989">
        <f>K4989/LCOH!$C$34</f>
        <v>0</v>
      </c>
    </row>
    <row r="4990" spans="1:14" x14ac:dyDescent="0.35">
      <c r="A4990">
        <f>'Profilo fotovoltaico'!B4992*LCOH!$C$20</f>
        <v>0</v>
      </c>
      <c r="B4990">
        <f>'Profilo eolico'!B4992*LCOH!$C$21</f>
        <v>77.3</v>
      </c>
      <c r="C4990">
        <f>$P$35*'Profilo fotovoltaico'!B4992</f>
        <v>0</v>
      </c>
      <c r="D4990">
        <f>$Q$37*'Profilo eolico'!B4992</f>
        <v>451.0172773458093</v>
      </c>
      <c r="E4990">
        <f>$P$39*'Profilo fotovoltaico'!B4992+'Approvvigionamento energia'!$Q$39*'Profilo eolico'!B4992</f>
        <v>338.26295800935696</v>
      </c>
      <c r="F4990">
        <f>$P$41*'Profilo fotovoltaico'!B4992+'Approvvigionamento energia'!$Q$41*'Profilo eolico'!B4992</f>
        <v>225.50863867290465</v>
      </c>
      <c r="G4990">
        <f>$P$43*'Profilo fotovoltaico'!B4992+'Approvvigionamento energia'!$Q$43*'Profilo eolico'!B4992</f>
        <v>112.75431933645233</v>
      </c>
      <c r="H4990">
        <f t="shared" si="154"/>
        <v>1138.4335154826958</v>
      </c>
      <c r="I4990">
        <f>IF(LCOH!$C$28=Menu!$A$1,'Approvvigionamento energia'!C4990,0)+IF(LCOH!$C$28=Menu!$A$2,'Approvvigionamento energia'!D4990,0)+IF(LCOH!$C$28=Menu!$A$3,'Approvvigionamento energia'!E4990,0)+IF(LCOH!$C$28=Menu!$A$4,'Approvvigionamento energia'!F4990,0)+IF(LCOH!$C$28=Menu!$A$5,'Approvvigionamento energia'!G4990,0)+IF(LCOH!$C$28=Menu!$A$6,'Approvvigionamento energia'!H4990,0)</f>
        <v>225.50863867290465</v>
      </c>
      <c r="J4990">
        <f>'Approvvigionamento energia'!A4990+'Approvvigionamento energia'!B4990+'Approvvigionamento energia'!I4990</f>
        <v>302.80863867290464</v>
      </c>
      <c r="K4990">
        <f>IF(MIN(LCOH!$C$18,J4990)&gt;=$P$48*LCOH!$C$18, MIN(LCOH!$C$18,J4990),0)</f>
        <v>0</v>
      </c>
      <c r="L4990">
        <f t="shared" si="155"/>
        <v>302.80863867290464</v>
      </c>
      <c r="M4990">
        <f>K4990/LCOH!$C$18</f>
        <v>0</v>
      </c>
      <c r="N4990">
        <f>K4990/LCOH!$C$34</f>
        <v>0</v>
      </c>
    </row>
    <row r="4991" spans="1:14" x14ac:dyDescent="0.35">
      <c r="A4991">
        <f>'Profilo fotovoltaico'!B4993*LCOH!$C$20</f>
        <v>0</v>
      </c>
      <c r="B4991">
        <f>'Profilo eolico'!B4993*LCOH!$C$21</f>
        <v>74.300000000000011</v>
      </c>
      <c r="C4991">
        <f>$P$35*'Profilo fotovoltaico'!B4993</f>
        <v>0</v>
      </c>
      <c r="D4991">
        <f>$Q$37*'Profilo eolico'!B4993</f>
        <v>433.51337266227216</v>
      </c>
      <c r="E4991">
        <f>$P$39*'Profilo fotovoltaico'!B4993+'Approvvigionamento energia'!$Q$39*'Profilo eolico'!B4993</f>
        <v>325.13502949670408</v>
      </c>
      <c r="F4991">
        <f>$P$41*'Profilo fotovoltaico'!B4993+'Approvvigionamento energia'!$Q$41*'Profilo eolico'!B4993</f>
        <v>216.75668633113608</v>
      </c>
      <c r="G4991">
        <f>$P$43*'Profilo fotovoltaico'!B4993+'Approvvigionamento energia'!$Q$43*'Profilo eolico'!B4993</f>
        <v>108.37834316556804</v>
      </c>
      <c r="H4991">
        <f t="shared" si="154"/>
        <v>1138.4335154826958</v>
      </c>
      <c r="I4991">
        <f>IF(LCOH!$C$28=Menu!$A$1,'Approvvigionamento energia'!C4991,0)+IF(LCOH!$C$28=Menu!$A$2,'Approvvigionamento energia'!D4991,0)+IF(LCOH!$C$28=Menu!$A$3,'Approvvigionamento energia'!E4991,0)+IF(LCOH!$C$28=Menu!$A$4,'Approvvigionamento energia'!F4991,0)+IF(LCOH!$C$28=Menu!$A$5,'Approvvigionamento energia'!G4991,0)+IF(LCOH!$C$28=Menu!$A$6,'Approvvigionamento energia'!H4991,0)</f>
        <v>216.75668633113608</v>
      </c>
      <c r="J4991">
        <f>'Approvvigionamento energia'!A4991+'Approvvigionamento energia'!B4991+'Approvvigionamento energia'!I4991</f>
        <v>291.05668633113612</v>
      </c>
      <c r="K4991">
        <f>IF(MIN(LCOH!$C$18,J4991)&gt;=$P$48*LCOH!$C$18, MIN(LCOH!$C$18,J4991),0)</f>
        <v>0</v>
      </c>
      <c r="L4991">
        <f t="shared" si="155"/>
        <v>291.05668633113612</v>
      </c>
      <c r="M4991">
        <f>K4991/LCOH!$C$18</f>
        <v>0</v>
      </c>
      <c r="N4991">
        <f>K4991/LCOH!$C$34</f>
        <v>0</v>
      </c>
    </row>
    <row r="4992" spans="1:14" x14ac:dyDescent="0.35">
      <c r="A4992">
        <f>'Profilo fotovoltaico'!B4994*LCOH!$C$20</f>
        <v>0</v>
      </c>
      <c r="B4992">
        <f>'Profilo eolico'!B4994*LCOH!$C$21</f>
        <v>78.3</v>
      </c>
      <c r="C4992">
        <f>$P$35*'Profilo fotovoltaico'!B4994</f>
        <v>0</v>
      </c>
      <c r="D4992">
        <f>$Q$37*'Profilo eolico'!B4994</f>
        <v>456.85191224032172</v>
      </c>
      <c r="E4992">
        <f>$P$39*'Profilo fotovoltaico'!B4994+'Approvvigionamento energia'!$Q$39*'Profilo eolico'!B4994</f>
        <v>342.63893418024128</v>
      </c>
      <c r="F4992">
        <f>$P$41*'Profilo fotovoltaico'!B4994+'Approvvigionamento energia'!$Q$41*'Profilo eolico'!B4994</f>
        <v>228.42595612016086</v>
      </c>
      <c r="G4992">
        <f>$P$43*'Profilo fotovoltaico'!B4994+'Approvvigionamento energia'!$Q$43*'Profilo eolico'!B4994</f>
        <v>114.21297806008043</v>
      </c>
      <c r="H4992">
        <f t="shared" si="154"/>
        <v>1138.4335154826958</v>
      </c>
      <c r="I4992">
        <f>IF(LCOH!$C$28=Menu!$A$1,'Approvvigionamento energia'!C4992,0)+IF(LCOH!$C$28=Menu!$A$2,'Approvvigionamento energia'!D4992,0)+IF(LCOH!$C$28=Menu!$A$3,'Approvvigionamento energia'!E4992,0)+IF(LCOH!$C$28=Menu!$A$4,'Approvvigionamento energia'!F4992,0)+IF(LCOH!$C$28=Menu!$A$5,'Approvvigionamento energia'!G4992,0)+IF(LCOH!$C$28=Menu!$A$6,'Approvvigionamento energia'!H4992,0)</f>
        <v>228.42595612016086</v>
      </c>
      <c r="J4992">
        <f>'Approvvigionamento energia'!A4992+'Approvvigionamento energia'!B4992+'Approvvigionamento energia'!I4992</f>
        <v>306.72595612016084</v>
      </c>
      <c r="K4992">
        <f>IF(MIN(LCOH!$C$18,J4992)&gt;=$P$48*LCOH!$C$18, MIN(LCOH!$C$18,J4992),0)</f>
        <v>0</v>
      </c>
      <c r="L4992">
        <f t="shared" si="155"/>
        <v>306.72595612016084</v>
      </c>
      <c r="M4992">
        <f>K4992/LCOH!$C$18</f>
        <v>0</v>
      </c>
      <c r="N4992">
        <f>K4992/LCOH!$C$34</f>
        <v>0</v>
      </c>
    </row>
    <row r="4993" spans="1:14" x14ac:dyDescent="0.35">
      <c r="A4993">
        <f>'Profilo fotovoltaico'!B4995*LCOH!$C$20</f>
        <v>0</v>
      </c>
      <c r="B4993">
        <f>'Profilo eolico'!B4995*LCOH!$C$21</f>
        <v>84.8</v>
      </c>
      <c r="C4993">
        <f>$P$35*'Profilo fotovoltaico'!B4995</f>
        <v>0</v>
      </c>
      <c r="D4993">
        <f>$Q$37*'Profilo eolico'!B4995</f>
        <v>494.77703905465245</v>
      </c>
      <c r="E4993">
        <f>$P$39*'Profilo fotovoltaico'!B4995+'Approvvigionamento energia'!$Q$39*'Profilo eolico'!B4995</f>
        <v>371.08277929098932</v>
      </c>
      <c r="F4993">
        <f>$P$41*'Profilo fotovoltaico'!B4995+'Approvvigionamento energia'!$Q$41*'Profilo eolico'!B4995</f>
        <v>247.38851952732622</v>
      </c>
      <c r="G4993">
        <f>$P$43*'Profilo fotovoltaico'!B4995+'Approvvigionamento energia'!$Q$43*'Profilo eolico'!B4995</f>
        <v>123.69425976366311</v>
      </c>
      <c r="H4993">
        <f t="shared" si="154"/>
        <v>1138.4335154826958</v>
      </c>
      <c r="I4993">
        <f>IF(LCOH!$C$28=Menu!$A$1,'Approvvigionamento energia'!C4993,0)+IF(LCOH!$C$28=Menu!$A$2,'Approvvigionamento energia'!D4993,0)+IF(LCOH!$C$28=Menu!$A$3,'Approvvigionamento energia'!E4993,0)+IF(LCOH!$C$28=Menu!$A$4,'Approvvigionamento energia'!F4993,0)+IF(LCOH!$C$28=Menu!$A$5,'Approvvigionamento energia'!G4993,0)+IF(LCOH!$C$28=Menu!$A$6,'Approvvigionamento energia'!H4993,0)</f>
        <v>247.38851952732622</v>
      </c>
      <c r="J4993">
        <f>'Approvvigionamento energia'!A4993+'Approvvigionamento energia'!B4993+'Approvvigionamento energia'!I4993</f>
        <v>332.18851952732621</v>
      </c>
      <c r="K4993">
        <f>IF(MIN(LCOH!$C$18,J4993)&gt;=$P$48*LCOH!$C$18, MIN(LCOH!$C$18,J4993),0)</f>
        <v>0</v>
      </c>
      <c r="L4993">
        <f t="shared" si="155"/>
        <v>332.18851952732621</v>
      </c>
      <c r="M4993">
        <f>K4993/LCOH!$C$18</f>
        <v>0</v>
      </c>
      <c r="N4993">
        <f>K4993/LCOH!$C$34</f>
        <v>0</v>
      </c>
    </row>
    <row r="4994" spans="1:14" x14ac:dyDescent="0.35">
      <c r="A4994">
        <f>'Profilo fotovoltaico'!B4996*LCOH!$C$20</f>
        <v>0</v>
      </c>
      <c r="B4994">
        <f>'Profilo eolico'!B4996*LCOH!$C$21</f>
        <v>88.9</v>
      </c>
      <c r="C4994">
        <f>$P$35*'Profilo fotovoltaico'!B4996</f>
        <v>0</v>
      </c>
      <c r="D4994">
        <f>$Q$37*'Profilo eolico'!B4996</f>
        <v>518.6990421221534</v>
      </c>
      <c r="E4994">
        <f>$P$39*'Profilo fotovoltaico'!B4996+'Approvvigionamento energia'!$Q$39*'Profilo eolico'!B4996</f>
        <v>389.02428159161502</v>
      </c>
      <c r="F4994">
        <f>$P$41*'Profilo fotovoltaico'!B4996+'Approvvigionamento energia'!$Q$41*'Profilo eolico'!B4996</f>
        <v>259.3495210610767</v>
      </c>
      <c r="G4994">
        <f>$P$43*'Profilo fotovoltaico'!B4996+'Approvvigionamento energia'!$Q$43*'Profilo eolico'!B4996</f>
        <v>129.67476053053835</v>
      </c>
      <c r="H4994">
        <f t="shared" ref="H4994:H5057" si="156">$P$45</f>
        <v>1138.4335154826958</v>
      </c>
      <c r="I4994">
        <f>IF(LCOH!$C$28=Menu!$A$1,'Approvvigionamento energia'!C4994,0)+IF(LCOH!$C$28=Menu!$A$2,'Approvvigionamento energia'!D4994,0)+IF(LCOH!$C$28=Menu!$A$3,'Approvvigionamento energia'!E4994,0)+IF(LCOH!$C$28=Menu!$A$4,'Approvvigionamento energia'!F4994,0)+IF(LCOH!$C$28=Menu!$A$5,'Approvvigionamento energia'!G4994,0)+IF(LCOH!$C$28=Menu!$A$6,'Approvvigionamento energia'!H4994,0)</f>
        <v>259.3495210610767</v>
      </c>
      <c r="J4994">
        <f>'Approvvigionamento energia'!A4994+'Approvvigionamento energia'!B4994+'Approvvigionamento energia'!I4994</f>
        <v>348.24952106107673</v>
      </c>
      <c r="K4994">
        <f>IF(MIN(LCOH!$C$18,J4994)&gt;=$P$48*LCOH!$C$18, MIN(LCOH!$C$18,J4994),0)</f>
        <v>0</v>
      </c>
      <c r="L4994">
        <f t="shared" si="155"/>
        <v>348.24952106107673</v>
      </c>
      <c r="M4994">
        <f>K4994/LCOH!$C$18</f>
        <v>0</v>
      </c>
      <c r="N4994">
        <f>K4994/LCOH!$C$34</f>
        <v>0</v>
      </c>
    </row>
    <row r="4995" spans="1:14" x14ac:dyDescent="0.35">
      <c r="A4995">
        <f>'Profilo fotovoltaico'!B4997*LCOH!$C$20</f>
        <v>0</v>
      </c>
      <c r="B4995">
        <f>'Profilo eolico'!B4997*LCOH!$C$21</f>
        <v>89.2</v>
      </c>
      <c r="C4995">
        <f>$P$35*'Profilo fotovoltaico'!B4997</f>
        <v>0</v>
      </c>
      <c r="D4995">
        <f>$Q$37*'Profilo eolico'!B4997</f>
        <v>520.44943259050706</v>
      </c>
      <c r="E4995">
        <f>$P$39*'Profilo fotovoltaico'!B4997+'Approvvigionamento energia'!$Q$39*'Profilo eolico'!B4997</f>
        <v>390.33707444288029</v>
      </c>
      <c r="F4995">
        <f>$P$41*'Profilo fotovoltaico'!B4997+'Approvvigionamento energia'!$Q$41*'Profilo eolico'!B4997</f>
        <v>260.22471629525353</v>
      </c>
      <c r="G4995">
        <f>$P$43*'Profilo fotovoltaico'!B4997+'Approvvigionamento energia'!$Q$43*'Profilo eolico'!B4997</f>
        <v>130.11235814762676</v>
      </c>
      <c r="H4995">
        <f t="shared" si="156"/>
        <v>1138.4335154826958</v>
      </c>
      <c r="I4995">
        <f>IF(LCOH!$C$28=Menu!$A$1,'Approvvigionamento energia'!C4995,0)+IF(LCOH!$C$28=Menu!$A$2,'Approvvigionamento energia'!D4995,0)+IF(LCOH!$C$28=Menu!$A$3,'Approvvigionamento energia'!E4995,0)+IF(LCOH!$C$28=Menu!$A$4,'Approvvigionamento energia'!F4995,0)+IF(LCOH!$C$28=Menu!$A$5,'Approvvigionamento energia'!G4995,0)+IF(LCOH!$C$28=Menu!$A$6,'Approvvigionamento energia'!H4995,0)</f>
        <v>260.22471629525353</v>
      </c>
      <c r="J4995">
        <f>'Approvvigionamento energia'!A4995+'Approvvigionamento energia'!B4995+'Approvvigionamento energia'!I4995</f>
        <v>349.42471629525352</v>
      </c>
      <c r="K4995">
        <f>IF(MIN(LCOH!$C$18,J4995)&gt;=$P$48*LCOH!$C$18, MIN(LCOH!$C$18,J4995),0)</f>
        <v>0</v>
      </c>
      <c r="L4995">
        <f t="shared" ref="L4995:L5058" si="157">J4995-K4995</f>
        <v>349.42471629525352</v>
      </c>
      <c r="M4995">
        <f>K4995/LCOH!$C$18</f>
        <v>0</v>
      </c>
      <c r="N4995">
        <f>K4995/LCOH!$C$34</f>
        <v>0</v>
      </c>
    </row>
    <row r="4996" spans="1:14" x14ac:dyDescent="0.35">
      <c r="A4996">
        <f>'Profilo fotovoltaico'!B4998*LCOH!$C$20</f>
        <v>0</v>
      </c>
      <c r="B4996">
        <f>'Profilo eolico'!B4998*LCOH!$C$21</f>
        <v>87.7</v>
      </c>
      <c r="C4996">
        <f>$P$35*'Profilo fotovoltaico'!B4998</f>
        <v>0</v>
      </c>
      <c r="D4996">
        <f>$Q$37*'Profilo eolico'!B4998</f>
        <v>511.69748024873843</v>
      </c>
      <c r="E4996">
        <f>$P$39*'Profilo fotovoltaico'!B4998+'Approvvigionamento energia'!$Q$39*'Profilo eolico'!B4998</f>
        <v>383.77311018655382</v>
      </c>
      <c r="F4996">
        <f>$P$41*'Profilo fotovoltaico'!B4998+'Approvvigionamento energia'!$Q$41*'Profilo eolico'!B4998</f>
        <v>255.84874012436921</v>
      </c>
      <c r="G4996">
        <f>$P$43*'Profilo fotovoltaico'!B4998+'Approvvigionamento energia'!$Q$43*'Profilo eolico'!B4998</f>
        <v>127.92437006218461</v>
      </c>
      <c r="H4996">
        <f t="shared" si="156"/>
        <v>1138.4335154826958</v>
      </c>
      <c r="I4996">
        <f>IF(LCOH!$C$28=Menu!$A$1,'Approvvigionamento energia'!C4996,0)+IF(LCOH!$C$28=Menu!$A$2,'Approvvigionamento energia'!D4996,0)+IF(LCOH!$C$28=Menu!$A$3,'Approvvigionamento energia'!E4996,0)+IF(LCOH!$C$28=Menu!$A$4,'Approvvigionamento energia'!F4996,0)+IF(LCOH!$C$28=Menu!$A$5,'Approvvigionamento energia'!G4996,0)+IF(LCOH!$C$28=Menu!$A$6,'Approvvigionamento energia'!H4996,0)</f>
        <v>255.84874012436921</v>
      </c>
      <c r="J4996">
        <f>'Approvvigionamento energia'!A4996+'Approvvigionamento energia'!B4996+'Approvvigionamento energia'!I4996</f>
        <v>343.5487401243692</v>
      </c>
      <c r="K4996">
        <f>IF(MIN(LCOH!$C$18,J4996)&gt;=$P$48*LCOH!$C$18, MIN(LCOH!$C$18,J4996),0)</f>
        <v>0</v>
      </c>
      <c r="L4996">
        <f t="shared" si="157"/>
        <v>343.5487401243692</v>
      </c>
      <c r="M4996">
        <f>K4996/LCOH!$C$18</f>
        <v>0</v>
      </c>
      <c r="N4996">
        <f>K4996/LCOH!$C$34</f>
        <v>0</v>
      </c>
    </row>
    <row r="4997" spans="1:14" x14ac:dyDescent="0.35">
      <c r="A4997">
        <f>'Profilo fotovoltaico'!B4999*LCOH!$C$20</f>
        <v>0</v>
      </c>
      <c r="B4997">
        <f>'Profilo eolico'!B4999*LCOH!$C$21</f>
        <v>81.3</v>
      </c>
      <c r="C4997">
        <f>$P$35*'Profilo fotovoltaico'!B4999</f>
        <v>0</v>
      </c>
      <c r="D4997">
        <f>$Q$37*'Profilo eolico'!B4999</f>
        <v>474.35581692385898</v>
      </c>
      <c r="E4997">
        <f>$P$39*'Profilo fotovoltaico'!B4999+'Approvvigionamento energia'!$Q$39*'Profilo eolico'!B4999</f>
        <v>355.76686269289422</v>
      </c>
      <c r="F4997">
        <f>$P$41*'Profilo fotovoltaico'!B4999+'Approvvigionamento energia'!$Q$41*'Profilo eolico'!B4999</f>
        <v>237.17790846192949</v>
      </c>
      <c r="G4997">
        <f>$P$43*'Profilo fotovoltaico'!B4999+'Approvvigionamento energia'!$Q$43*'Profilo eolico'!B4999</f>
        <v>118.58895423096475</v>
      </c>
      <c r="H4997">
        <f t="shared" si="156"/>
        <v>1138.4335154826958</v>
      </c>
      <c r="I4997">
        <f>IF(LCOH!$C$28=Menu!$A$1,'Approvvigionamento energia'!C4997,0)+IF(LCOH!$C$28=Menu!$A$2,'Approvvigionamento energia'!D4997,0)+IF(LCOH!$C$28=Menu!$A$3,'Approvvigionamento energia'!E4997,0)+IF(LCOH!$C$28=Menu!$A$4,'Approvvigionamento energia'!F4997,0)+IF(LCOH!$C$28=Menu!$A$5,'Approvvigionamento energia'!G4997,0)+IF(LCOH!$C$28=Menu!$A$6,'Approvvigionamento energia'!H4997,0)</f>
        <v>237.17790846192949</v>
      </c>
      <c r="J4997">
        <f>'Approvvigionamento energia'!A4997+'Approvvigionamento energia'!B4997+'Approvvigionamento energia'!I4997</f>
        <v>318.47790846192947</v>
      </c>
      <c r="K4997">
        <f>IF(MIN(LCOH!$C$18,J4997)&gt;=$P$48*LCOH!$C$18, MIN(LCOH!$C$18,J4997),0)</f>
        <v>0</v>
      </c>
      <c r="L4997">
        <f t="shared" si="157"/>
        <v>318.47790846192947</v>
      </c>
      <c r="M4997">
        <f>K4997/LCOH!$C$18</f>
        <v>0</v>
      </c>
      <c r="N4997">
        <f>K4997/LCOH!$C$34</f>
        <v>0</v>
      </c>
    </row>
    <row r="4998" spans="1:14" x14ac:dyDescent="0.35">
      <c r="A4998">
        <f>'Profilo fotovoltaico'!B5000*LCOH!$C$20</f>
        <v>27</v>
      </c>
      <c r="B4998">
        <f>'Profilo eolico'!B5000*LCOH!$C$21</f>
        <v>69.599999999999994</v>
      </c>
      <c r="C4998">
        <f>$P$35*'Profilo fotovoltaico'!B5000</f>
        <v>198.57452906579576</v>
      </c>
      <c r="D4998">
        <f>$Q$37*'Profilo eolico'!B5000</f>
        <v>406.09058865806378</v>
      </c>
      <c r="E4998">
        <f>$P$39*'Profilo fotovoltaico'!B5000+'Approvvigionamento energia'!$Q$39*'Profilo eolico'!B5000</f>
        <v>354.21157375999678</v>
      </c>
      <c r="F4998">
        <f>$P$41*'Profilo fotovoltaico'!B5000+'Approvvigionamento energia'!$Q$41*'Profilo eolico'!B5000</f>
        <v>302.33255886192978</v>
      </c>
      <c r="G4998">
        <f>$P$43*'Profilo fotovoltaico'!B5000+'Approvvigionamento energia'!$Q$43*'Profilo eolico'!B5000</f>
        <v>250.45354396386276</v>
      </c>
      <c r="H4998">
        <f t="shared" si="156"/>
        <v>1138.4335154826958</v>
      </c>
      <c r="I4998">
        <f>IF(LCOH!$C$28=Menu!$A$1,'Approvvigionamento energia'!C4998,0)+IF(LCOH!$C$28=Menu!$A$2,'Approvvigionamento energia'!D4998,0)+IF(LCOH!$C$28=Menu!$A$3,'Approvvigionamento energia'!E4998,0)+IF(LCOH!$C$28=Menu!$A$4,'Approvvigionamento energia'!F4998,0)+IF(LCOH!$C$28=Menu!$A$5,'Approvvigionamento energia'!G4998,0)+IF(LCOH!$C$28=Menu!$A$6,'Approvvigionamento energia'!H4998,0)</f>
        <v>302.33255886192978</v>
      </c>
      <c r="J4998">
        <f>'Approvvigionamento energia'!A4998+'Approvvigionamento energia'!B4998+'Approvvigionamento energia'!I4998</f>
        <v>398.93255886192981</v>
      </c>
      <c r="K4998">
        <f>IF(MIN(LCOH!$C$18,J4998)&gt;=$P$48*LCOH!$C$18, MIN(LCOH!$C$18,J4998),0)</f>
        <v>398.93255886192981</v>
      </c>
      <c r="L4998">
        <f t="shared" si="157"/>
        <v>0</v>
      </c>
      <c r="M4998">
        <f>K4998/LCOH!$C$18</f>
        <v>0.26595503924128655</v>
      </c>
      <c r="N4998">
        <f>K4998/LCOH!$C$34</f>
        <v>7.6865618277828478</v>
      </c>
    </row>
    <row r="4999" spans="1:14" x14ac:dyDescent="0.35">
      <c r="A4999">
        <f>'Profilo fotovoltaico'!B5001*LCOH!$C$20</f>
        <v>117</v>
      </c>
      <c r="B4999">
        <f>'Profilo eolico'!B5001*LCOH!$C$21</f>
        <v>44.6</v>
      </c>
      <c r="C4999">
        <f>$P$35*'Profilo fotovoltaico'!B5001</f>
        <v>860.4896259517817</v>
      </c>
      <c r="D4999">
        <f>$Q$37*'Profilo eolico'!B5001</f>
        <v>260.22471629525353</v>
      </c>
      <c r="E4999">
        <f>$P$39*'Profilo fotovoltaico'!B5001+'Approvvigionamento energia'!$Q$39*'Profilo eolico'!B5001</f>
        <v>410.2909437093856</v>
      </c>
      <c r="F4999">
        <f>$P$41*'Profilo fotovoltaico'!B5001+'Approvvigionamento energia'!$Q$41*'Profilo eolico'!B5001</f>
        <v>560.35717112351767</v>
      </c>
      <c r="G4999">
        <f>$P$43*'Profilo fotovoltaico'!B5001+'Approvvigionamento energia'!$Q$43*'Profilo eolico'!B5001</f>
        <v>710.42339853764963</v>
      </c>
      <c r="H4999">
        <f t="shared" si="156"/>
        <v>1138.4335154826958</v>
      </c>
      <c r="I4999">
        <f>IF(LCOH!$C$28=Menu!$A$1,'Approvvigionamento energia'!C4999,0)+IF(LCOH!$C$28=Menu!$A$2,'Approvvigionamento energia'!D4999,0)+IF(LCOH!$C$28=Menu!$A$3,'Approvvigionamento energia'!E4999,0)+IF(LCOH!$C$28=Menu!$A$4,'Approvvigionamento energia'!F4999,0)+IF(LCOH!$C$28=Menu!$A$5,'Approvvigionamento energia'!G4999,0)+IF(LCOH!$C$28=Menu!$A$6,'Approvvigionamento energia'!H4999,0)</f>
        <v>560.35717112351767</v>
      </c>
      <c r="J4999">
        <f>'Approvvigionamento energia'!A4999+'Approvvigionamento energia'!B4999+'Approvvigionamento energia'!I4999</f>
        <v>721.9571711235177</v>
      </c>
      <c r="K4999">
        <f>IF(MIN(LCOH!$C$18,J4999)&gt;=$P$48*LCOH!$C$18, MIN(LCOH!$C$18,J4999),0)</f>
        <v>721.9571711235177</v>
      </c>
      <c r="L4999">
        <f t="shared" si="157"/>
        <v>0</v>
      </c>
      <c r="M4999">
        <f>K4999/LCOH!$C$18</f>
        <v>0.48130478074901178</v>
      </c>
      <c r="N4999">
        <f>K4999/LCOH!$C$34</f>
        <v>13.910542796214214</v>
      </c>
    </row>
    <row r="5000" spans="1:14" x14ac:dyDescent="0.35">
      <c r="A5000">
        <f>'Profilo fotovoltaico'!B5002*LCOH!$C$20</f>
        <v>233</v>
      </c>
      <c r="B5000">
        <f>'Profilo eolico'!B5002*LCOH!$C$21</f>
        <v>26.9</v>
      </c>
      <c r="C5000">
        <f>$P$35*'Profilo fotovoltaico'!B5002</f>
        <v>1713.6246397159412</v>
      </c>
      <c r="D5000">
        <f>$Q$37*'Profilo eolico'!B5002</f>
        <v>156.95167866238387</v>
      </c>
      <c r="E5000">
        <f>$P$39*'Profilo fotovoltaico'!B5002+'Approvvigionamento energia'!$Q$39*'Profilo eolico'!B5002</f>
        <v>546.11991892577316</v>
      </c>
      <c r="F5000">
        <f>$P$41*'Profilo fotovoltaico'!B5002+'Approvvigionamento energia'!$Q$41*'Profilo eolico'!B5002</f>
        <v>935.28815918916257</v>
      </c>
      <c r="G5000">
        <f>$P$43*'Profilo fotovoltaico'!B5002+'Approvvigionamento energia'!$Q$43*'Profilo eolico'!B5002</f>
        <v>1324.4563994525518</v>
      </c>
      <c r="H5000">
        <f t="shared" si="156"/>
        <v>1138.4335154826958</v>
      </c>
      <c r="I5000">
        <f>IF(LCOH!$C$28=Menu!$A$1,'Approvvigionamento energia'!C5000,0)+IF(LCOH!$C$28=Menu!$A$2,'Approvvigionamento energia'!D5000,0)+IF(LCOH!$C$28=Menu!$A$3,'Approvvigionamento energia'!E5000,0)+IF(LCOH!$C$28=Menu!$A$4,'Approvvigionamento energia'!F5000,0)+IF(LCOH!$C$28=Menu!$A$5,'Approvvigionamento energia'!G5000,0)+IF(LCOH!$C$28=Menu!$A$6,'Approvvigionamento energia'!H5000,0)</f>
        <v>935.28815918916257</v>
      </c>
      <c r="J5000">
        <f>'Approvvigionamento energia'!A5000+'Approvvigionamento energia'!B5000+'Approvvigionamento energia'!I5000</f>
        <v>1195.1881591891624</v>
      </c>
      <c r="K5000">
        <f>IF(MIN(LCOH!$C$18,J5000)&gt;=$P$48*LCOH!$C$18, MIN(LCOH!$C$18,J5000),0)</f>
        <v>1195.1881591891624</v>
      </c>
      <c r="L5000">
        <f t="shared" si="157"/>
        <v>0</v>
      </c>
      <c r="M5000">
        <f>K5000/LCOH!$C$18</f>
        <v>0.79679210612610829</v>
      </c>
      <c r="N5000">
        <f>K5000/LCOH!$C$34</f>
        <v>23.028673587459778</v>
      </c>
    </row>
    <row r="5001" spans="1:14" x14ac:dyDescent="0.35">
      <c r="A5001">
        <f>'Profilo fotovoltaico'!B5003*LCOH!$C$20</f>
        <v>348</v>
      </c>
      <c r="B5001">
        <f>'Profilo eolico'!B5003*LCOH!$C$21</f>
        <v>19.2</v>
      </c>
      <c r="C5001">
        <f>$P$35*'Profilo fotovoltaico'!B5003</f>
        <v>2559.4050412924785</v>
      </c>
      <c r="D5001">
        <f>$Q$37*'Profilo eolico'!B5003</f>
        <v>112.02498997463827</v>
      </c>
      <c r="E5001">
        <f>$P$39*'Profilo fotovoltaico'!B5003+'Approvvigionamento energia'!$Q$39*'Profilo eolico'!B5003</f>
        <v>723.87000280409836</v>
      </c>
      <c r="F5001">
        <f>$P$41*'Profilo fotovoltaico'!B5003+'Approvvigionamento energia'!$Q$41*'Profilo eolico'!B5003</f>
        <v>1335.7150156335583</v>
      </c>
      <c r="G5001">
        <f>$P$43*'Profilo fotovoltaico'!B5003+'Approvvigionamento energia'!$Q$43*'Profilo eolico'!B5003</f>
        <v>1947.5600284630186</v>
      </c>
      <c r="H5001">
        <f t="shared" si="156"/>
        <v>1138.4335154826958</v>
      </c>
      <c r="I5001">
        <f>IF(LCOH!$C$28=Menu!$A$1,'Approvvigionamento energia'!C5001,0)+IF(LCOH!$C$28=Menu!$A$2,'Approvvigionamento energia'!D5001,0)+IF(LCOH!$C$28=Menu!$A$3,'Approvvigionamento energia'!E5001,0)+IF(LCOH!$C$28=Menu!$A$4,'Approvvigionamento energia'!F5001,0)+IF(LCOH!$C$28=Menu!$A$5,'Approvvigionamento energia'!G5001,0)+IF(LCOH!$C$28=Menu!$A$6,'Approvvigionamento energia'!H5001,0)</f>
        <v>1335.7150156335583</v>
      </c>
      <c r="J5001">
        <f>'Approvvigionamento energia'!A5001+'Approvvigionamento energia'!B5001+'Approvvigionamento energia'!I5001</f>
        <v>1702.9150156335584</v>
      </c>
      <c r="K5001">
        <f>IF(MIN(LCOH!$C$18,J5001)&gt;=$P$48*LCOH!$C$18, MIN(LCOH!$C$18,J5001),0)</f>
        <v>1500</v>
      </c>
      <c r="L5001">
        <f t="shared" si="157"/>
        <v>202.91501563355837</v>
      </c>
      <c r="M5001">
        <f>K5001/LCOH!$C$18</f>
        <v>1</v>
      </c>
      <c r="N5001">
        <f>K5001/LCOH!$C$34</f>
        <v>28.901734104046245</v>
      </c>
    </row>
    <row r="5002" spans="1:14" x14ac:dyDescent="0.35">
      <c r="A5002">
        <f>'Profilo fotovoltaico'!B5004*LCOH!$C$20</f>
        <v>443</v>
      </c>
      <c r="B5002">
        <f>'Profilo eolico'!B5004*LCOH!$C$21</f>
        <v>17</v>
      </c>
      <c r="C5002">
        <f>$P$35*'Profilo fotovoltaico'!B5004</f>
        <v>3258.0931991165749</v>
      </c>
      <c r="D5002">
        <f>$Q$37*'Profilo eolico'!B5004</f>
        <v>99.188793206710997</v>
      </c>
      <c r="E5002">
        <f>$P$39*'Profilo fotovoltaico'!B5004+'Approvvigionamento energia'!$Q$39*'Profilo eolico'!B5004</f>
        <v>888.91489468417694</v>
      </c>
      <c r="F5002">
        <f>$P$41*'Profilo fotovoltaico'!B5004+'Approvvigionamento energia'!$Q$41*'Profilo eolico'!B5004</f>
        <v>1678.640996161643</v>
      </c>
      <c r="G5002">
        <f>$P$43*'Profilo fotovoltaico'!B5004+'Approvvigionamento energia'!$Q$43*'Profilo eolico'!B5004</f>
        <v>2468.367097639109</v>
      </c>
      <c r="H5002">
        <f t="shared" si="156"/>
        <v>1138.4335154826958</v>
      </c>
      <c r="I5002">
        <f>IF(LCOH!$C$28=Menu!$A$1,'Approvvigionamento energia'!C5002,0)+IF(LCOH!$C$28=Menu!$A$2,'Approvvigionamento energia'!D5002,0)+IF(LCOH!$C$28=Menu!$A$3,'Approvvigionamento energia'!E5002,0)+IF(LCOH!$C$28=Menu!$A$4,'Approvvigionamento energia'!F5002,0)+IF(LCOH!$C$28=Menu!$A$5,'Approvvigionamento energia'!G5002,0)+IF(LCOH!$C$28=Menu!$A$6,'Approvvigionamento energia'!H5002,0)</f>
        <v>1678.640996161643</v>
      </c>
      <c r="J5002">
        <f>'Approvvigionamento energia'!A5002+'Approvvigionamento energia'!B5002+'Approvvigionamento energia'!I5002</f>
        <v>2138.6409961616428</v>
      </c>
      <c r="K5002">
        <f>IF(MIN(LCOH!$C$18,J5002)&gt;=$P$48*LCOH!$C$18, MIN(LCOH!$C$18,J5002),0)</f>
        <v>1500</v>
      </c>
      <c r="L5002">
        <f t="shared" si="157"/>
        <v>638.64099616164276</v>
      </c>
      <c r="M5002">
        <f>K5002/LCOH!$C$18</f>
        <v>1</v>
      </c>
      <c r="N5002">
        <f>K5002/LCOH!$C$34</f>
        <v>28.901734104046245</v>
      </c>
    </row>
    <row r="5003" spans="1:14" x14ac:dyDescent="0.35">
      <c r="A5003">
        <f>'Profilo fotovoltaico'!B5005*LCOH!$C$20</f>
        <v>513</v>
      </c>
      <c r="B5003">
        <f>'Profilo eolico'!B5005*LCOH!$C$21</f>
        <v>20</v>
      </c>
      <c r="C5003">
        <f>$P$35*'Profilo fotovoltaico'!B5005</f>
        <v>3772.9160522501193</v>
      </c>
      <c r="D5003">
        <f>$Q$37*'Profilo eolico'!B5005</f>
        <v>116.69269789024823</v>
      </c>
      <c r="E5003">
        <f>$P$39*'Profilo fotovoltaico'!B5005+'Approvvigionamento energia'!$Q$39*'Profilo eolico'!B5005</f>
        <v>1030.748536480216</v>
      </c>
      <c r="F5003">
        <f>$P$41*'Profilo fotovoltaico'!B5005+'Approvvigionamento energia'!$Q$41*'Profilo eolico'!B5005</f>
        <v>1944.8043750701838</v>
      </c>
      <c r="G5003">
        <f>$P$43*'Profilo fotovoltaico'!B5005+'Approvvigionamento energia'!$Q$43*'Profilo eolico'!B5005</f>
        <v>2858.8602136601517</v>
      </c>
      <c r="H5003">
        <f t="shared" si="156"/>
        <v>1138.4335154826958</v>
      </c>
      <c r="I5003">
        <f>IF(LCOH!$C$28=Menu!$A$1,'Approvvigionamento energia'!C5003,0)+IF(LCOH!$C$28=Menu!$A$2,'Approvvigionamento energia'!D5003,0)+IF(LCOH!$C$28=Menu!$A$3,'Approvvigionamento energia'!E5003,0)+IF(LCOH!$C$28=Menu!$A$4,'Approvvigionamento energia'!F5003,0)+IF(LCOH!$C$28=Menu!$A$5,'Approvvigionamento energia'!G5003,0)+IF(LCOH!$C$28=Menu!$A$6,'Approvvigionamento energia'!H5003,0)</f>
        <v>1944.8043750701838</v>
      </c>
      <c r="J5003">
        <f>'Approvvigionamento energia'!A5003+'Approvvigionamento energia'!B5003+'Approvvigionamento energia'!I5003</f>
        <v>2477.8043750701836</v>
      </c>
      <c r="K5003">
        <f>IF(MIN(LCOH!$C$18,J5003)&gt;=$P$48*LCOH!$C$18, MIN(LCOH!$C$18,J5003),0)</f>
        <v>1500</v>
      </c>
      <c r="L5003">
        <f t="shared" si="157"/>
        <v>977.8043750701836</v>
      </c>
      <c r="M5003">
        <f>K5003/LCOH!$C$18</f>
        <v>1</v>
      </c>
      <c r="N5003">
        <f>K5003/LCOH!$C$34</f>
        <v>28.901734104046245</v>
      </c>
    </row>
    <row r="5004" spans="1:14" x14ac:dyDescent="0.35">
      <c r="A5004">
        <f>'Profilo fotovoltaico'!B5006*LCOH!$C$20</f>
        <v>550</v>
      </c>
      <c r="B5004">
        <f>'Profilo eolico'!B5006*LCOH!$C$21</f>
        <v>25.2</v>
      </c>
      <c r="C5004">
        <f>$P$35*'Profilo fotovoltaico'!B5006</f>
        <v>4045.036703192136</v>
      </c>
      <c r="D5004">
        <f>$Q$37*'Profilo eolico'!B5006</f>
        <v>147.03279934171275</v>
      </c>
      <c r="E5004">
        <f>$P$39*'Profilo fotovoltaico'!B5006+'Approvvigionamento energia'!$Q$39*'Profilo eolico'!B5006</f>
        <v>1121.5337753043186</v>
      </c>
      <c r="F5004">
        <f>$P$41*'Profilo fotovoltaico'!B5006+'Approvvigionamento energia'!$Q$41*'Profilo eolico'!B5006</f>
        <v>2096.0347512669246</v>
      </c>
      <c r="G5004">
        <f>$P$43*'Profilo fotovoltaico'!B5006+'Approvvigionamento energia'!$Q$43*'Profilo eolico'!B5006</f>
        <v>3070.53572722953</v>
      </c>
      <c r="H5004">
        <f t="shared" si="156"/>
        <v>1138.4335154826958</v>
      </c>
      <c r="I5004">
        <f>IF(LCOH!$C$28=Menu!$A$1,'Approvvigionamento energia'!C5004,0)+IF(LCOH!$C$28=Menu!$A$2,'Approvvigionamento energia'!D5004,0)+IF(LCOH!$C$28=Menu!$A$3,'Approvvigionamento energia'!E5004,0)+IF(LCOH!$C$28=Menu!$A$4,'Approvvigionamento energia'!F5004,0)+IF(LCOH!$C$28=Menu!$A$5,'Approvvigionamento energia'!G5004,0)+IF(LCOH!$C$28=Menu!$A$6,'Approvvigionamento energia'!H5004,0)</f>
        <v>2096.0347512669246</v>
      </c>
      <c r="J5004">
        <f>'Approvvigionamento energia'!A5004+'Approvvigionamento energia'!B5004+'Approvvigionamento energia'!I5004</f>
        <v>2671.2347512669248</v>
      </c>
      <c r="K5004">
        <f>IF(MIN(LCOH!$C$18,J5004)&gt;=$P$48*LCOH!$C$18, MIN(LCOH!$C$18,J5004),0)</f>
        <v>1500</v>
      </c>
      <c r="L5004">
        <f t="shared" si="157"/>
        <v>1171.2347512669248</v>
      </c>
      <c r="M5004">
        <f>K5004/LCOH!$C$18</f>
        <v>1</v>
      </c>
      <c r="N5004">
        <f>K5004/LCOH!$C$34</f>
        <v>28.901734104046245</v>
      </c>
    </row>
    <row r="5005" spans="1:14" x14ac:dyDescent="0.35">
      <c r="A5005">
        <f>'Profilo fotovoltaico'!B5007*LCOH!$C$20</f>
        <v>543</v>
      </c>
      <c r="B5005">
        <f>'Profilo eolico'!B5007*LCOH!$C$21</f>
        <v>32.800000000000004</v>
      </c>
      <c r="C5005">
        <f>$P$35*'Profilo fotovoltaico'!B5007</f>
        <v>3993.5544178787814</v>
      </c>
      <c r="D5005">
        <f>$Q$37*'Profilo eolico'!B5007</f>
        <v>191.37602454000711</v>
      </c>
      <c r="E5005">
        <f>$P$39*'Profilo fotovoltaico'!B5007+'Approvvigionamento energia'!$Q$39*'Profilo eolico'!B5007</f>
        <v>1141.9206228747007</v>
      </c>
      <c r="F5005">
        <f>$P$41*'Profilo fotovoltaico'!B5007+'Approvvigionamento energia'!$Q$41*'Profilo eolico'!B5007</f>
        <v>2092.4652212093943</v>
      </c>
      <c r="G5005">
        <f>$P$43*'Profilo fotovoltaico'!B5007+'Approvvigionamento energia'!$Q$43*'Profilo eolico'!B5007</f>
        <v>3043.0098195440878</v>
      </c>
      <c r="H5005">
        <f t="shared" si="156"/>
        <v>1138.4335154826958</v>
      </c>
      <c r="I5005">
        <f>IF(LCOH!$C$28=Menu!$A$1,'Approvvigionamento energia'!C5005,0)+IF(LCOH!$C$28=Menu!$A$2,'Approvvigionamento energia'!D5005,0)+IF(LCOH!$C$28=Menu!$A$3,'Approvvigionamento energia'!E5005,0)+IF(LCOH!$C$28=Menu!$A$4,'Approvvigionamento energia'!F5005,0)+IF(LCOH!$C$28=Menu!$A$5,'Approvvigionamento energia'!G5005,0)+IF(LCOH!$C$28=Menu!$A$6,'Approvvigionamento energia'!H5005,0)</f>
        <v>2092.4652212093943</v>
      </c>
      <c r="J5005">
        <f>'Approvvigionamento energia'!A5005+'Approvvigionamento energia'!B5005+'Approvvigionamento energia'!I5005</f>
        <v>2668.2652212093944</v>
      </c>
      <c r="K5005">
        <f>IF(MIN(LCOH!$C$18,J5005)&gt;=$P$48*LCOH!$C$18, MIN(LCOH!$C$18,J5005),0)</f>
        <v>1500</v>
      </c>
      <c r="L5005">
        <f t="shared" si="157"/>
        <v>1168.2652212093944</v>
      </c>
      <c r="M5005">
        <f>K5005/LCOH!$C$18</f>
        <v>1</v>
      </c>
      <c r="N5005">
        <f>K5005/LCOH!$C$34</f>
        <v>28.901734104046245</v>
      </c>
    </row>
    <row r="5006" spans="1:14" x14ac:dyDescent="0.35">
      <c r="A5006">
        <f>'Profilo fotovoltaico'!B5008*LCOH!$C$20</f>
        <v>503</v>
      </c>
      <c r="B5006">
        <f>'Profilo eolico'!B5008*LCOH!$C$21</f>
        <v>42.6</v>
      </c>
      <c r="C5006">
        <f>$P$35*'Profilo fotovoltaico'!B5008</f>
        <v>3699.3699303738986</v>
      </c>
      <c r="D5006">
        <f>$Q$37*'Profilo eolico'!B5008</f>
        <v>248.55544650622869</v>
      </c>
      <c r="E5006">
        <f>$P$39*'Profilo fotovoltaico'!B5008+'Approvvigionamento energia'!$Q$39*'Profilo eolico'!B5008</f>
        <v>1111.2590674731462</v>
      </c>
      <c r="F5006">
        <f>$P$41*'Profilo fotovoltaico'!B5008+'Approvvigionamento energia'!$Q$41*'Profilo eolico'!B5008</f>
        <v>1973.9626884400636</v>
      </c>
      <c r="G5006">
        <f>$P$43*'Profilo fotovoltaico'!B5008+'Approvvigionamento energia'!$Q$43*'Profilo eolico'!B5008</f>
        <v>2836.6663094069813</v>
      </c>
      <c r="H5006">
        <f t="shared" si="156"/>
        <v>1138.4335154826958</v>
      </c>
      <c r="I5006">
        <f>IF(LCOH!$C$28=Menu!$A$1,'Approvvigionamento energia'!C5006,0)+IF(LCOH!$C$28=Menu!$A$2,'Approvvigionamento energia'!D5006,0)+IF(LCOH!$C$28=Menu!$A$3,'Approvvigionamento energia'!E5006,0)+IF(LCOH!$C$28=Menu!$A$4,'Approvvigionamento energia'!F5006,0)+IF(LCOH!$C$28=Menu!$A$5,'Approvvigionamento energia'!G5006,0)+IF(LCOH!$C$28=Menu!$A$6,'Approvvigionamento energia'!H5006,0)</f>
        <v>1973.9626884400636</v>
      </c>
      <c r="J5006">
        <f>'Approvvigionamento energia'!A5006+'Approvvigionamento energia'!B5006+'Approvvigionamento energia'!I5006</f>
        <v>2519.5626884400635</v>
      </c>
      <c r="K5006">
        <f>IF(MIN(LCOH!$C$18,J5006)&gt;=$P$48*LCOH!$C$18, MIN(LCOH!$C$18,J5006),0)</f>
        <v>1500</v>
      </c>
      <c r="L5006">
        <f t="shared" si="157"/>
        <v>1019.5626884400635</v>
      </c>
      <c r="M5006">
        <f>K5006/LCOH!$C$18</f>
        <v>1</v>
      </c>
      <c r="N5006">
        <f>K5006/LCOH!$C$34</f>
        <v>28.901734104046245</v>
      </c>
    </row>
    <row r="5007" spans="1:14" x14ac:dyDescent="0.35">
      <c r="A5007">
        <f>'Profilo fotovoltaico'!B5009*LCOH!$C$20</f>
        <v>437</v>
      </c>
      <c r="B5007">
        <f>'Profilo eolico'!B5009*LCOH!$C$21</f>
        <v>53</v>
      </c>
      <c r="C5007">
        <f>$P$35*'Profilo fotovoltaico'!B5009</f>
        <v>3213.9655259908423</v>
      </c>
      <c r="D5007">
        <f>$Q$37*'Profilo eolico'!B5009</f>
        <v>309.23564940915776</v>
      </c>
      <c r="E5007">
        <f>$P$39*'Profilo fotovoltaico'!B5009+'Approvvigionamento energia'!$Q$39*'Profilo eolico'!B5009</f>
        <v>1035.418118554579</v>
      </c>
      <c r="F5007">
        <f>$P$41*'Profilo fotovoltaico'!B5009+'Approvvigionamento energia'!$Q$41*'Profilo eolico'!B5009</f>
        <v>1761.6005877</v>
      </c>
      <c r="G5007">
        <f>$P$43*'Profilo fotovoltaico'!B5009+'Approvvigionamento energia'!$Q$43*'Profilo eolico'!B5009</f>
        <v>2487.7830568454215</v>
      </c>
      <c r="H5007">
        <f t="shared" si="156"/>
        <v>1138.4335154826958</v>
      </c>
      <c r="I5007">
        <f>IF(LCOH!$C$28=Menu!$A$1,'Approvvigionamento energia'!C5007,0)+IF(LCOH!$C$28=Menu!$A$2,'Approvvigionamento energia'!D5007,0)+IF(LCOH!$C$28=Menu!$A$3,'Approvvigionamento energia'!E5007,0)+IF(LCOH!$C$28=Menu!$A$4,'Approvvigionamento energia'!F5007,0)+IF(LCOH!$C$28=Menu!$A$5,'Approvvigionamento energia'!G5007,0)+IF(LCOH!$C$28=Menu!$A$6,'Approvvigionamento energia'!H5007,0)</f>
        <v>1761.6005877</v>
      </c>
      <c r="J5007">
        <f>'Approvvigionamento energia'!A5007+'Approvvigionamento energia'!B5007+'Approvvigionamento energia'!I5007</f>
        <v>2251.6005876999998</v>
      </c>
      <c r="K5007">
        <f>IF(MIN(LCOH!$C$18,J5007)&gt;=$P$48*LCOH!$C$18, MIN(LCOH!$C$18,J5007),0)</f>
        <v>1500</v>
      </c>
      <c r="L5007">
        <f t="shared" si="157"/>
        <v>751.60058769999978</v>
      </c>
      <c r="M5007">
        <f>K5007/LCOH!$C$18</f>
        <v>1</v>
      </c>
      <c r="N5007">
        <f>K5007/LCOH!$C$34</f>
        <v>28.901734104046245</v>
      </c>
    </row>
    <row r="5008" spans="1:14" x14ac:dyDescent="0.35">
      <c r="A5008">
        <f>'Profilo fotovoltaico'!B5010*LCOH!$C$20</f>
        <v>341</v>
      </c>
      <c r="B5008">
        <f>'Profilo eolico'!B5010*LCOH!$C$21</f>
        <v>63.2</v>
      </c>
      <c r="C5008">
        <f>$P$35*'Profilo fotovoltaico'!B5010</f>
        <v>2507.9227559791243</v>
      </c>
      <c r="D5008">
        <f>$Q$37*'Profilo eolico'!B5010</f>
        <v>368.74892533318439</v>
      </c>
      <c r="E5008">
        <f>$P$39*'Profilo fotovoltaico'!B5010+'Approvvigionamento energia'!$Q$39*'Profilo eolico'!B5010</f>
        <v>903.54238299466942</v>
      </c>
      <c r="F5008">
        <f>$P$41*'Profilo fotovoltaico'!B5010+'Approvvigionamento energia'!$Q$41*'Profilo eolico'!B5010</f>
        <v>1438.3358406561542</v>
      </c>
      <c r="G5008">
        <f>$P$43*'Profilo fotovoltaico'!B5010+'Approvvigionamento energia'!$Q$43*'Profilo eolico'!B5010</f>
        <v>1973.1292983176393</v>
      </c>
      <c r="H5008">
        <f t="shared" si="156"/>
        <v>1138.4335154826958</v>
      </c>
      <c r="I5008">
        <f>IF(LCOH!$C$28=Menu!$A$1,'Approvvigionamento energia'!C5008,0)+IF(LCOH!$C$28=Menu!$A$2,'Approvvigionamento energia'!D5008,0)+IF(LCOH!$C$28=Menu!$A$3,'Approvvigionamento energia'!E5008,0)+IF(LCOH!$C$28=Menu!$A$4,'Approvvigionamento energia'!F5008,0)+IF(LCOH!$C$28=Menu!$A$5,'Approvvigionamento energia'!G5008,0)+IF(LCOH!$C$28=Menu!$A$6,'Approvvigionamento energia'!H5008,0)</f>
        <v>1438.3358406561542</v>
      </c>
      <c r="J5008">
        <f>'Approvvigionamento energia'!A5008+'Approvvigionamento energia'!B5008+'Approvvigionamento energia'!I5008</f>
        <v>1842.5358406561543</v>
      </c>
      <c r="K5008">
        <f>IF(MIN(LCOH!$C$18,J5008)&gt;=$P$48*LCOH!$C$18, MIN(LCOH!$C$18,J5008),0)</f>
        <v>1500</v>
      </c>
      <c r="L5008">
        <f t="shared" si="157"/>
        <v>342.53584065615428</v>
      </c>
      <c r="M5008">
        <f>K5008/LCOH!$C$18</f>
        <v>1</v>
      </c>
      <c r="N5008">
        <f>K5008/LCOH!$C$34</f>
        <v>28.901734104046245</v>
      </c>
    </row>
    <row r="5009" spans="1:14" x14ac:dyDescent="0.35">
      <c r="A5009">
        <f>'Profilo fotovoltaico'!B5011*LCOH!$C$20</f>
        <v>234</v>
      </c>
      <c r="B5009">
        <f>'Profilo eolico'!B5011*LCOH!$C$21</f>
        <v>68.7</v>
      </c>
      <c r="C5009">
        <f>$P$35*'Profilo fotovoltaico'!B5011</f>
        <v>1720.9792519035634</v>
      </c>
      <c r="D5009">
        <f>$Q$37*'Profilo eolico'!B5011</f>
        <v>400.83941725300264</v>
      </c>
      <c r="E5009">
        <f>$P$39*'Profilo fotovoltaico'!B5011+'Approvvigionamento energia'!$Q$39*'Profilo eolico'!B5011</f>
        <v>730.87437591564276</v>
      </c>
      <c r="F5009">
        <f>$P$41*'Profilo fotovoltaico'!B5011+'Approvvigionamento energia'!$Q$41*'Profilo eolico'!B5011</f>
        <v>1060.9093345782831</v>
      </c>
      <c r="G5009">
        <f>$P$43*'Profilo fotovoltaico'!B5011+'Approvvigionamento energia'!$Q$43*'Profilo eolico'!B5011</f>
        <v>1390.9442932409231</v>
      </c>
      <c r="H5009">
        <f t="shared" si="156"/>
        <v>1138.4335154826958</v>
      </c>
      <c r="I5009">
        <f>IF(LCOH!$C$28=Menu!$A$1,'Approvvigionamento energia'!C5009,0)+IF(LCOH!$C$28=Menu!$A$2,'Approvvigionamento energia'!D5009,0)+IF(LCOH!$C$28=Menu!$A$3,'Approvvigionamento energia'!E5009,0)+IF(LCOH!$C$28=Menu!$A$4,'Approvvigionamento energia'!F5009,0)+IF(LCOH!$C$28=Menu!$A$5,'Approvvigionamento energia'!G5009,0)+IF(LCOH!$C$28=Menu!$A$6,'Approvvigionamento energia'!H5009,0)</f>
        <v>1060.9093345782831</v>
      </c>
      <c r="J5009">
        <f>'Approvvigionamento energia'!A5009+'Approvvigionamento energia'!B5009+'Approvvigionamento energia'!I5009</f>
        <v>1363.6093345782831</v>
      </c>
      <c r="K5009">
        <f>IF(MIN(LCOH!$C$18,J5009)&gt;=$P$48*LCOH!$C$18, MIN(LCOH!$C$18,J5009),0)</f>
        <v>1363.6093345782831</v>
      </c>
      <c r="L5009">
        <f t="shared" si="157"/>
        <v>0</v>
      </c>
      <c r="M5009">
        <f>K5009/LCOH!$C$18</f>
        <v>0.90907288971885536</v>
      </c>
      <c r="N5009">
        <f>K5009/LCOH!$C$34</f>
        <v>26.273782939851312</v>
      </c>
    </row>
    <row r="5010" spans="1:14" x14ac:dyDescent="0.35">
      <c r="A5010">
        <f>'Profilo fotovoltaico'!B5012*LCOH!$C$20</f>
        <v>130</v>
      </c>
      <c r="B5010">
        <f>'Profilo eolico'!B5012*LCOH!$C$21</f>
        <v>72.599999999999994</v>
      </c>
      <c r="C5010">
        <f>$P$35*'Profilo fotovoltaico'!B5012</f>
        <v>956.09958439086847</v>
      </c>
      <c r="D5010">
        <f>$Q$37*'Profilo eolico'!B5012</f>
        <v>423.59449334160104</v>
      </c>
      <c r="E5010">
        <f>$P$39*'Profilo fotovoltaico'!B5012+'Approvvigionamento energia'!$Q$39*'Profilo eolico'!B5012</f>
        <v>556.72076610391787</v>
      </c>
      <c r="F5010">
        <f>$P$41*'Profilo fotovoltaico'!B5012+'Approvvigionamento energia'!$Q$41*'Profilo eolico'!B5012</f>
        <v>689.8470388662347</v>
      </c>
      <c r="G5010">
        <f>$P$43*'Profilo fotovoltaico'!B5012+'Approvvigionamento energia'!$Q$43*'Profilo eolico'!B5012</f>
        <v>822.97331162855176</v>
      </c>
      <c r="H5010">
        <f t="shared" si="156"/>
        <v>1138.4335154826958</v>
      </c>
      <c r="I5010">
        <f>IF(LCOH!$C$28=Menu!$A$1,'Approvvigionamento energia'!C5010,0)+IF(LCOH!$C$28=Menu!$A$2,'Approvvigionamento energia'!D5010,0)+IF(LCOH!$C$28=Menu!$A$3,'Approvvigionamento energia'!E5010,0)+IF(LCOH!$C$28=Menu!$A$4,'Approvvigionamento energia'!F5010,0)+IF(LCOH!$C$28=Menu!$A$5,'Approvvigionamento energia'!G5010,0)+IF(LCOH!$C$28=Menu!$A$6,'Approvvigionamento energia'!H5010,0)</f>
        <v>689.8470388662347</v>
      </c>
      <c r="J5010">
        <f>'Approvvigionamento energia'!A5010+'Approvvigionamento energia'!B5010+'Approvvigionamento energia'!I5010</f>
        <v>892.44703886623472</v>
      </c>
      <c r="K5010">
        <f>IF(MIN(LCOH!$C$18,J5010)&gt;=$P$48*LCOH!$C$18, MIN(LCOH!$C$18,J5010),0)</f>
        <v>892.44703886623472</v>
      </c>
      <c r="L5010">
        <f t="shared" si="157"/>
        <v>0</v>
      </c>
      <c r="M5010">
        <f>K5010/LCOH!$C$18</f>
        <v>0.59496469257748985</v>
      </c>
      <c r="N5010">
        <f>K5010/LCOH!$C$34</f>
        <v>17.195511346170225</v>
      </c>
    </row>
    <row r="5011" spans="1:14" x14ac:dyDescent="0.35">
      <c r="A5011">
        <f>'Profilo fotovoltaico'!B5013*LCOH!$C$20</f>
        <v>42</v>
      </c>
      <c r="B5011">
        <f>'Profilo eolico'!B5013*LCOH!$C$21</f>
        <v>79.3</v>
      </c>
      <c r="C5011">
        <f>$P$35*'Profilo fotovoltaico'!B5013</f>
        <v>308.89371188012677</v>
      </c>
      <c r="D5011">
        <f>$Q$37*'Profilo eolico'!B5013</f>
        <v>462.68654713483414</v>
      </c>
      <c r="E5011">
        <f>$P$39*'Profilo fotovoltaico'!B5013+'Approvvigionamento energia'!$Q$39*'Profilo eolico'!B5013</f>
        <v>424.2383383211573</v>
      </c>
      <c r="F5011">
        <f>$P$41*'Profilo fotovoltaico'!B5013+'Approvvigionamento energia'!$Q$41*'Profilo eolico'!B5013</f>
        <v>385.79012950748046</v>
      </c>
      <c r="G5011">
        <f>$P$43*'Profilo fotovoltaico'!B5013+'Approvvigionamento energia'!$Q$43*'Profilo eolico'!B5013</f>
        <v>347.34192069380362</v>
      </c>
      <c r="H5011">
        <f t="shared" si="156"/>
        <v>1138.4335154826958</v>
      </c>
      <c r="I5011">
        <f>IF(LCOH!$C$28=Menu!$A$1,'Approvvigionamento energia'!C5011,0)+IF(LCOH!$C$28=Menu!$A$2,'Approvvigionamento energia'!D5011,0)+IF(LCOH!$C$28=Menu!$A$3,'Approvvigionamento energia'!E5011,0)+IF(LCOH!$C$28=Menu!$A$4,'Approvvigionamento energia'!F5011,0)+IF(LCOH!$C$28=Menu!$A$5,'Approvvigionamento energia'!G5011,0)+IF(LCOH!$C$28=Menu!$A$6,'Approvvigionamento energia'!H5011,0)</f>
        <v>385.79012950748046</v>
      </c>
      <c r="J5011">
        <f>'Approvvigionamento energia'!A5011+'Approvvigionamento energia'!B5011+'Approvvigionamento energia'!I5011</f>
        <v>507.09012950748047</v>
      </c>
      <c r="K5011">
        <f>IF(MIN(LCOH!$C$18,J5011)&gt;=$P$48*LCOH!$C$18, MIN(LCOH!$C$18,J5011),0)</f>
        <v>507.09012950748047</v>
      </c>
      <c r="L5011">
        <f t="shared" si="157"/>
        <v>0</v>
      </c>
      <c r="M5011">
        <f>K5011/LCOH!$C$18</f>
        <v>0.3380600863383203</v>
      </c>
      <c r="N5011">
        <f>K5011/LCOH!$C$34</f>
        <v>9.7705227265410493</v>
      </c>
    </row>
    <row r="5012" spans="1:14" x14ac:dyDescent="0.35">
      <c r="A5012">
        <f>'Profilo fotovoltaico'!B5014*LCOH!$C$20</f>
        <v>1</v>
      </c>
      <c r="B5012">
        <f>'Profilo eolico'!B5014*LCOH!$C$21</f>
        <v>77.7</v>
      </c>
      <c r="C5012">
        <f>$P$35*'Profilo fotovoltaico'!B5014</f>
        <v>7.3546121876220649</v>
      </c>
      <c r="D5012">
        <f>$Q$37*'Profilo eolico'!B5014</f>
        <v>453.35113130361435</v>
      </c>
      <c r="E5012">
        <f>$P$39*'Profilo fotovoltaico'!B5014+'Approvvigionamento energia'!$Q$39*'Profilo eolico'!B5014</f>
        <v>341.85200152461624</v>
      </c>
      <c r="F5012">
        <f>$P$41*'Profilo fotovoltaico'!B5014+'Approvvigionamento energia'!$Q$41*'Profilo eolico'!B5014</f>
        <v>230.35287174561822</v>
      </c>
      <c r="G5012">
        <f>$P$43*'Profilo fotovoltaico'!B5014+'Approvvigionamento energia'!$Q$43*'Profilo eolico'!B5014</f>
        <v>118.85374196662013</v>
      </c>
      <c r="H5012">
        <f t="shared" si="156"/>
        <v>1138.4335154826958</v>
      </c>
      <c r="I5012">
        <f>IF(LCOH!$C$28=Menu!$A$1,'Approvvigionamento energia'!C5012,0)+IF(LCOH!$C$28=Menu!$A$2,'Approvvigionamento energia'!D5012,0)+IF(LCOH!$C$28=Menu!$A$3,'Approvvigionamento energia'!E5012,0)+IF(LCOH!$C$28=Menu!$A$4,'Approvvigionamento energia'!F5012,0)+IF(LCOH!$C$28=Menu!$A$5,'Approvvigionamento energia'!G5012,0)+IF(LCOH!$C$28=Menu!$A$6,'Approvvigionamento energia'!H5012,0)</f>
        <v>230.35287174561822</v>
      </c>
      <c r="J5012">
        <f>'Approvvigionamento energia'!A5012+'Approvvigionamento energia'!B5012+'Approvvigionamento energia'!I5012</f>
        <v>309.05287174561823</v>
      </c>
      <c r="K5012">
        <f>IF(MIN(LCOH!$C$18,J5012)&gt;=$P$48*LCOH!$C$18, MIN(LCOH!$C$18,J5012),0)</f>
        <v>0</v>
      </c>
      <c r="L5012">
        <f t="shared" si="157"/>
        <v>309.05287174561823</v>
      </c>
      <c r="M5012">
        <f>K5012/LCOH!$C$18</f>
        <v>0</v>
      </c>
      <c r="N5012">
        <f>K5012/LCOH!$C$34</f>
        <v>0</v>
      </c>
    </row>
    <row r="5013" spans="1:14" x14ac:dyDescent="0.35">
      <c r="A5013">
        <f>'Profilo fotovoltaico'!B5015*LCOH!$C$20</f>
        <v>0</v>
      </c>
      <c r="B5013">
        <f>'Profilo eolico'!B5015*LCOH!$C$21</f>
        <v>61.800000000000004</v>
      </c>
      <c r="C5013">
        <f>$P$35*'Profilo fotovoltaico'!B5015</f>
        <v>0</v>
      </c>
      <c r="D5013">
        <f>$Q$37*'Profilo eolico'!B5015</f>
        <v>360.58043648086698</v>
      </c>
      <c r="E5013">
        <f>$P$39*'Profilo fotovoltaico'!B5015+'Approvvigionamento energia'!$Q$39*'Profilo eolico'!B5015</f>
        <v>270.43532736065026</v>
      </c>
      <c r="F5013">
        <f>$P$41*'Profilo fotovoltaico'!B5015+'Approvvigionamento energia'!$Q$41*'Profilo eolico'!B5015</f>
        <v>180.29021824043349</v>
      </c>
      <c r="G5013">
        <f>$P$43*'Profilo fotovoltaico'!B5015+'Approvvigionamento energia'!$Q$43*'Profilo eolico'!B5015</f>
        <v>90.145109120216745</v>
      </c>
      <c r="H5013">
        <f t="shared" si="156"/>
        <v>1138.4335154826958</v>
      </c>
      <c r="I5013">
        <f>IF(LCOH!$C$28=Menu!$A$1,'Approvvigionamento energia'!C5013,0)+IF(LCOH!$C$28=Menu!$A$2,'Approvvigionamento energia'!D5013,0)+IF(LCOH!$C$28=Menu!$A$3,'Approvvigionamento energia'!E5013,0)+IF(LCOH!$C$28=Menu!$A$4,'Approvvigionamento energia'!F5013,0)+IF(LCOH!$C$28=Menu!$A$5,'Approvvigionamento energia'!G5013,0)+IF(LCOH!$C$28=Menu!$A$6,'Approvvigionamento energia'!H5013,0)</f>
        <v>180.29021824043349</v>
      </c>
      <c r="J5013">
        <f>'Approvvigionamento energia'!A5013+'Approvvigionamento energia'!B5013+'Approvvigionamento energia'!I5013</f>
        <v>242.0902182404335</v>
      </c>
      <c r="K5013">
        <f>IF(MIN(LCOH!$C$18,J5013)&gt;=$P$48*LCOH!$C$18, MIN(LCOH!$C$18,J5013),0)</f>
        <v>0</v>
      </c>
      <c r="L5013">
        <f t="shared" si="157"/>
        <v>242.0902182404335</v>
      </c>
      <c r="M5013">
        <f>K5013/LCOH!$C$18</f>
        <v>0</v>
      </c>
      <c r="N5013">
        <f>K5013/LCOH!$C$34</f>
        <v>0</v>
      </c>
    </row>
    <row r="5014" spans="1:14" x14ac:dyDescent="0.35">
      <c r="A5014">
        <f>'Profilo fotovoltaico'!B5016*LCOH!$C$20</f>
        <v>0</v>
      </c>
      <c r="B5014">
        <f>'Profilo eolico'!B5016*LCOH!$C$21</f>
        <v>48.599999999999994</v>
      </c>
      <c r="C5014">
        <f>$P$35*'Profilo fotovoltaico'!B5016</f>
        <v>0</v>
      </c>
      <c r="D5014">
        <f>$Q$37*'Profilo eolico'!B5016</f>
        <v>283.56325587330315</v>
      </c>
      <c r="E5014">
        <f>$P$39*'Profilo fotovoltaico'!B5016+'Approvvigionamento energia'!$Q$39*'Profilo eolico'!B5016</f>
        <v>212.67244190497735</v>
      </c>
      <c r="F5014">
        <f>$P$41*'Profilo fotovoltaico'!B5016+'Approvvigionamento energia'!$Q$41*'Profilo eolico'!B5016</f>
        <v>141.78162793665157</v>
      </c>
      <c r="G5014">
        <f>$P$43*'Profilo fotovoltaico'!B5016+'Approvvigionamento energia'!$Q$43*'Profilo eolico'!B5016</f>
        <v>70.890813968325787</v>
      </c>
      <c r="H5014">
        <f t="shared" si="156"/>
        <v>1138.4335154826958</v>
      </c>
      <c r="I5014">
        <f>IF(LCOH!$C$28=Menu!$A$1,'Approvvigionamento energia'!C5014,0)+IF(LCOH!$C$28=Menu!$A$2,'Approvvigionamento energia'!D5014,0)+IF(LCOH!$C$28=Menu!$A$3,'Approvvigionamento energia'!E5014,0)+IF(LCOH!$C$28=Menu!$A$4,'Approvvigionamento energia'!F5014,0)+IF(LCOH!$C$28=Menu!$A$5,'Approvvigionamento energia'!G5014,0)+IF(LCOH!$C$28=Menu!$A$6,'Approvvigionamento energia'!H5014,0)</f>
        <v>141.78162793665157</v>
      </c>
      <c r="J5014">
        <f>'Approvvigionamento energia'!A5014+'Approvvigionamento energia'!B5014+'Approvvigionamento energia'!I5014</f>
        <v>190.38162793665157</v>
      </c>
      <c r="K5014">
        <f>IF(MIN(LCOH!$C$18,J5014)&gt;=$P$48*LCOH!$C$18, MIN(LCOH!$C$18,J5014),0)</f>
        <v>0</v>
      </c>
      <c r="L5014">
        <f t="shared" si="157"/>
        <v>190.38162793665157</v>
      </c>
      <c r="M5014">
        <f>K5014/LCOH!$C$18</f>
        <v>0</v>
      </c>
      <c r="N5014">
        <f>K5014/LCOH!$C$34</f>
        <v>0</v>
      </c>
    </row>
    <row r="5015" spans="1:14" x14ac:dyDescent="0.35">
      <c r="A5015">
        <f>'Profilo fotovoltaico'!B5017*LCOH!$C$20</f>
        <v>0</v>
      </c>
      <c r="B5015">
        <f>'Profilo eolico'!B5017*LCOH!$C$21</f>
        <v>44.6</v>
      </c>
      <c r="C5015">
        <f>$P$35*'Profilo fotovoltaico'!B5017</f>
        <v>0</v>
      </c>
      <c r="D5015">
        <f>$Q$37*'Profilo eolico'!B5017</f>
        <v>260.22471629525353</v>
      </c>
      <c r="E5015">
        <f>$P$39*'Profilo fotovoltaico'!B5017+'Approvvigionamento energia'!$Q$39*'Profilo eolico'!B5017</f>
        <v>195.16853722144015</v>
      </c>
      <c r="F5015">
        <f>$P$41*'Profilo fotovoltaico'!B5017+'Approvvigionamento energia'!$Q$41*'Profilo eolico'!B5017</f>
        <v>130.11235814762676</v>
      </c>
      <c r="G5015">
        <f>$P$43*'Profilo fotovoltaico'!B5017+'Approvvigionamento energia'!$Q$43*'Profilo eolico'!B5017</f>
        <v>65.056179073813382</v>
      </c>
      <c r="H5015">
        <f t="shared" si="156"/>
        <v>1138.4335154826958</v>
      </c>
      <c r="I5015">
        <f>IF(LCOH!$C$28=Menu!$A$1,'Approvvigionamento energia'!C5015,0)+IF(LCOH!$C$28=Menu!$A$2,'Approvvigionamento energia'!D5015,0)+IF(LCOH!$C$28=Menu!$A$3,'Approvvigionamento energia'!E5015,0)+IF(LCOH!$C$28=Menu!$A$4,'Approvvigionamento energia'!F5015,0)+IF(LCOH!$C$28=Menu!$A$5,'Approvvigionamento energia'!G5015,0)+IF(LCOH!$C$28=Menu!$A$6,'Approvvigionamento energia'!H5015,0)</f>
        <v>130.11235814762676</v>
      </c>
      <c r="J5015">
        <f>'Approvvigionamento energia'!A5015+'Approvvigionamento energia'!B5015+'Approvvigionamento energia'!I5015</f>
        <v>174.71235814762676</v>
      </c>
      <c r="K5015">
        <f>IF(MIN(LCOH!$C$18,J5015)&gt;=$P$48*LCOH!$C$18, MIN(LCOH!$C$18,J5015),0)</f>
        <v>0</v>
      </c>
      <c r="L5015">
        <f t="shared" si="157"/>
        <v>174.71235814762676</v>
      </c>
      <c r="M5015">
        <f>K5015/LCOH!$C$18</f>
        <v>0</v>
      </c>
      <c r="N5015">
        <f>K5015/LCOH!$C$34</f>
        <v>0</v>
      </c>
    </row>
    <row r="5016" spans="1:14" x14ac:dyDescent="0.35">
      <c r="A5016">
        <f>'Profilo fotovoltaico'!B5018*LCOH!$C$20</f>
        <v>0</v>
      </c>
      <c r="B5016">
        <f>'Profilo eolico'!B5018*LCOH!$C$21</f>
        <v>45.5</v>
      </c>
      <c r="C5016">
        <f>$P$35*'Profilo fotovoltaico'!B5018</f>
        <v>0</v>
      </c>
      <c r="D5016">
        <f>$Q$37*'Profilo eolico'!B5018</f>
        <v>265.47588770031467</v>
      </c>
      <c r="E5016">
        <f>$P$39*'Profilo fotovoltaico'!B5018+'Approvvigionamento energia'!$Q$39*'Profilo eolico'!B5018</f>
        <v>199.10691577523602</v>
      </c>
      <c r="F5016">
        <f>$P$41*'Profilo fotovoltaico'!B5018+'Approvvigionamento energia'!$Q$41*'Profilo eolico'!B5018</f>
        <v>132.73794385015734</v>
      </c>
      <c r="G5016">
        <f>$P$43*'Profilo fotovoltaico'!B5018+'Approvvigionamento energia'!$Q$43*'Profilo eolico'!B5018</f>
        <v>66.368971925078668</v>
      </c>
      <c r="H5016">
        <f t="shared" si="156"/>
        <v>1138.4335154826958</v>
      </c>
      <c r="I5016">
        <f>IF(LCOH!$C$28=Menu!$A$1,'Approvvigionamento energia'!C5016,0)+IF(LCOH!$C$28=Menu!$A$2,'Approvvigionamento energia'!D5016,0)+IF(LCOH!$C$28=Menu!$A$3,'Approvvigionamento energia'!E5016,0)+IF(LCOH!$C$28=Menu!$A$4,'Approvvigionamento energia'!F5016,0)+IF(LCOH!$C$28=Menu!$A$5,'Approvvigionamento energia'!G5016,0)+IF(LCOH!$C$28=Menu!$A$6,'Approvvigionamento energia'!H5016,0)</f>
        <v>132.73794385015734</v>
      </c>
      <c r="J5016">
        <f>'Approvvigionamento energia'!A5016+'Approvvigionamento energia'!B5016+'Approvvigionamento energia'!I5016</f>
        <v>178.23794385015734</v>
      </c>
      <c r="K5016">
        <f>IF(MIN(LCOH!$C$18,J5016)&gt;=$P$48*LCOH!$C$18, MIN(LCOH!$C$18,J5016),0)</f>
        <v>0</v>
      </c>
      <c r="L5016">
        <f t="shared" si="157"/>
        <v>178.23794385015734</v>
      </c>
      <c r="M5016">
        <f>K5016/LCOH!$C$18</f>
        <v>0</v>
      </c>
      <c r="N5016">
        <f>K5016/LCOH!$C$34</f>
        <v>0</v>
      </c>
    </row>
    <row r="5017" spans="1:14" x14ac:dyDescent="0.35">
      <c r="A5017">
        <f>'Profilo fotovoltaico'!B5019*LCOH!$C$20</f>
        <v>0</v>
      </c>
      <c r="B5017">
        <f>'Profilo eolico'!B5019*LCOH!$C$21</f>
        <v>50.9</v>
      </c>
      <c r="C5017">
        <f>$P$35*'Profilo fotovoltaico'!B5019</f>
        <v>0</v>
      </c>
      <c r="D5017">
        <f>$Q$37*'Profilo eolico'!B5019</f>
        <v>296.9829161306817</v>
      </c>
      <c r="E5017">
        <f>$P$39*'Profilo fotovoltaico'!B5019+'Approvvigionamento energia'!$Q$39*'Profilo eolico'!B5019</f>
        <v>222.73718709801128</v>
      </c>
      <c r="F5017">
        <f>$P$41*'Profilo fotovoltaico'!B5019+'Approvvigionamento energia'!$Q$41*'Profilo eolico'!B5019</f>
        <v>148.49145806534085</v>
      </c>
      <c r="G5017">
        <f>$P$43*'Profilo fotovoltaico'!B5019+'Approvvigionamento energia'!$Q$43*'Profilo eolico'!B5019</f>
        <v>74.245729032670425</v>
      </c>
      <c r="H5017">
        <f t="shared" si="156"/>
        <v>1138.4335154826958</v>
      </c>
      <c r="I5017">
        <f>IF(LCOH!$C$28=Menu!$A$1,'Approvvigionamento energia'!C5017,0)+IF(LCOH!$C$28=Menu!$A$2,'Approvvigionamento energia'!D5017,0)+IF(LCOH!$C$28=Menu!$A$3,'Approvvigionamento energia'!E5017,0)+IF(LCOH!$C$28=Menu!$A$4,'Approvvigionamento energia'!F5017,0)+IF(LCOH!$C$28=Menu!$A$5,'Approvvigionamento energia'!G5017,0)+IF(LCOH!$C$28=Menu!$A$6,'Approvvigionamento energia'!H5017,0)</f>
        <v>148.49145806534085</v>
      </c>
      <c r="J5017">
        <f>'Approvvigionamento energia'!A5017+'Approvvigionamento energia'!B5017+'Approvvigionamento energia'!I5017</f>
        <v>199.39145806534086</v>
      </c>
      <c r="K5017">
        <f>IF(MIN(LCOH!$C$18,J5017)&gt;=$P$48*LCOH!$C$18, MIN(LCOH!$C$18,J5017),0)</f>
        <v>0</v>
      </c>
      <c r="L5017">
        <f t="shared" si="157"/>
        <v>199.39145806534086</v>
      </c>
      <c r="M5017">
        <f>K5017/LCOH!$C$18</f>
        <v>0</v>
      </c>
      <c r="N5017">
        <f>K5017/LCOH!$C$34</f>
        <v>0</v>
      </c>
    </row>
    <row r="5018" spans="1:14" x14ac:dyDescent="0.35">
      <c r="A5018">
        <f>'Profilo fotovoltaico'!B5020*LCOH!$C$20</f>
        <v>0</v>
      </c>
      <c r="B5018">
        <f>'Profilo eolico'!B5020*LCOH!$C$21</f>
        <v>57.3</v>
      </c>
      <c r="C5018">
        <f>$P$35*'Profilo fotovoltaico'!B5020</f>
        <v>0</v>
      </c>
      <c r="D5018">
        <f>$Q$37*'Profilo eolico'!B5020</f>
        <v>334.32457945556115</v>
      </c>
      <c r="E5018">
        <f>$P$39*'Profilo fotovoltaico'!B5020+'Approvvigionamento energia'!$Q$39*'Profilo eolico'!B5020</f>
        <v>250.74343459167082</v>
      </c>
      <c r="F5018">
        <f>$P$41*'Profilo fotovoltaico'!B5020+'Approvvigionamento energia'!$Q$41*'Profilo eolico'!B5020</f>
        <v>167.16228972778057</v>
      </c>
      <c r="G5018">
        <f>$P$43*'Profilo fotovoltaico'!B5020+'Approvvigionamento energia'!$Q$43*'Profilo eolico'!B5020</f>
        <v>83.581144863890287</v>
      </c>
      <c r="H5018">
        <f t="shared" si="156"/>
        <v>1138.4335154826958</v>
      </c>
      <c r="I5018">
        <f>IF(LCOH!$C$28=Menu!$A$1,'Approvvigionamento energia'!C5018,0)+IF(LCOH!$C$28=Menu!$A$2,'Approvvigionamento energia'!D5018,0)+IF(LCOH!$C$28=Menu!$A$3,'Approvvigionamento energia'!E5018,0)+IF(LCOH!$C$28=Menu!$A$4,'Approvvigionamento energia'!F5018,0)+IF(LCOH!$C$28=Menu!$A$5,'Approvvigionamento energia'!G5018,0)+IF(LCOH!$C$28=Menu!$A$6,'Approvvigionamento energia'!H5018,0)</f>
        <v>167.16228972778057</v>
      </c>
      <c r="J5018">
        <f>'Approvvigionamento energia'!A5018+'Approvvigionamento energia'!B5018+'Approvvigionamento energia'!I5018</f>
        <v>224.46228972778056</v>
      </c>
      <c r="K5018">
        <f>IF(MIN(LCOH!$C$18,J5018)&gt;=$P$48*LCOH!$C$18, MIN(LCOH!$C$18,J5018),0)</f>
        <v>0</v>
      </c>
      <c r="L5018">
        <f t="shared" si="157"/>
        <v>224.46228972778056</v>
      </c>
      <c r="M5018">
        <f>K5018/LCOH!$C$18</f>
        <v>0</v>
      </c>
      <c r="N5018">
        <f>K5018/LCOH!$C$34</f>
        <v>0</v>
      </c>
    </row>
    <row r="5019" spans="1:14" x14ac:dyDescent="0.35">
      <c r="A5019">
        <f>'Profilo fotovoltaico'!B5021*LCOH!$C$20</f>
        <v>0</v>
      </c>
      <c r="B5019">
        <f>'Profilo eolico'!B5021*LCOH!$C$21</f>
        <v>63.2</v>
      </c>
      <c r="C5019">
        <f>$P$35*'Profilo fotovoltaico'!B5021</f>
        <v>0</v>
      </c>
      <c r="D5019">
        <f>$Q$37*'Profilo eolico'!B5021</f>
        <v>368.74892533318439</v>
      </c>
      <c r="E5019">
        <f>$P$39*'Profilo fotovoltaico'!B5021+'Approvvigionamento energia'!$Q$39*'Profilo eolico'!B5021</f>
        <v>276.56169399988829</v>
      </c>
      <c r="F5019">
        <f>$P$41*'Profilo fotovoltaico'!B5021+'Approvvigionamento energia'!$Q$41*'Profilo eolico'!B5021</f>
        <v>184.37446266659219</v>
      </c>
      <c r="G5019">
        <f>$P$43*'Profilo fotovoltaico'!B5021+'Approvvigionamento energia'!$Q$43*'Profilo eolico'!B5021</f>
        <v>92.187231333296097</v>
      </c>
      <c r="H5019">
        <f t="shared" si="156"/>
        <v>1138.4335154826958</v>
      </c>
      <c r="I5019">
        <f>IF(LCOH!$C$28=Menu!$A$1,'Approvvigionamento energia'!C5019,0)+IF(LCOH!$C$28=Menu!$A$2,'Approvvigionamento energia'!D5019,0)+IF(LCOH!$C$28=Menu!$A$3,'Approvvigionamento energia'!E5019,0)+IF(LCOH!$C$28=Menu!$A$4,'Approvvigionamento energia'!F5019,0)+IF(LCOH!$C$28=Menu!$A$5,'Approvvigionamento energia'!G5019,0)+IF(LCOH!$C$28=Menu!$A$6,'Approvvigionamento energia'!H5019,0)</f>
        <v>184.37446266659219</v>
      </c>
      <c r="J5019">
        <f>'Approvvigionamento energia'!A5019+'Approvvigionamento energia'!B5019+'Approvvigionamento energia'!I5019</f>
        <v>247.57446266659218</v>
      </c>
      <c r="K5019">
        <f>IF(MIN(LCOH!$C$18,J5019)&gt;=$P$48*LCOH!$C$18, MIN(LCOH!$C$18,J5019),0)</f>
        <v>0</v>
      </c>
      <c r="L5019">
        <f t="shared" si="157"/>
        <v>247.57446266659218</v>
      </c>
      <c r="M5019">
        <f>K5019/LCOH!$C$18</f>
        <v>0</v>
      </c>
      <c r="N5019">
        <f>K5019/LCOH!$C$34</f>
        <v>0</v>
      </c>
    </row>
    <row r="5020" spans="1:14" x14ac:dyDescent="0.35">
      <c r="A5020">
        <f>'Profilo fotovoltaico'!B5022*LCOH!$C$20</f>
        <v>0</v>
      </c>
      <c r="B5020">
        <f>'Profilo eolico'!B5022*LCOH!$C$21</f>
        <v>66.8</v>
      </c>
      <c r="C5020">
        <f>$P$35*'Profilo fotovoltaico'!B5022</f>
        <v>0</v>
      </c>
      <c r="D5020">
        <f>$Q$37*'Profilo eolico'!B5022</f>
        <v>389.75361095342902</v>
      </c>
      <c r="E5020">
        <f>$P$39*'Profilo fotovoltaico'!B5022+'Approvvigionamento energia'!$Q$39*'Profilo eolico'!B5022</f>
        <v>292.31520821507178</v>
      </c>
      <c r="F5020">
        <f>$P$41*'Profilo fotovoltaico'!B5022+'Approvvigionamento energia'!$Q$41*'Profilo eolico'!B5022</f>
        <v>194.87680547671451</v>
      </c>
      <c r="G5020">
        <f>$P$43*'Profilo fotovoltaico'!B5022+'Approvvigionamento energia'!$Q$43*'Profilo eolico'!B5022</f>
        <v>97.438402738357254</v>
      </c>
      <c r="H5020">
        <f t="shared" si="156"/>
        <v>1138.4335154826958</v>
      </c>
      <c r="I5020">
        <f>IF(LCOH!$C$28=Menu!$A$1,'Approvvigionamento energia'!C5020,0)+IF(LCOH!$C$28=Menu!$A$2,'Approvvigionamento energia'!D5020,0)+IF(LCOH!$C$28=Menu!$A$3,'Approvvigionamento energia'!E5020,0)+IF(LCOH!$C$28=Menu!$A$4,'Approvvigionamento energia'!F5020,0)+IF(LCOH!$C$28=Menu!$A$5,'Approvvigionamento energia'!G5020,0)+IF(LCOH!$C$28=Menu!$A$6,'Approvvigionamento energia'!H5020,0)</f>
        <v>194.87680547671451</v>
      </c>
      <c r="J5020">
        <f>'Approvvigionamento energia'!A5020+'Approvvigionamento energia'!B5020+'Approvvigionamento energia'!I5020</f>
        <v>261.67680547671449</v>
      </c>
      <c r="K5020">
        <f>IF(MIN(LCOH!$C$18,J5020)&gt;=$P$48*LCOH!$C$18, MIN(LCOH!$C$18,J5020),0)</f>
        <v>0</v>
      </c>
      <c r="L5020">
        <f t="shared" si="157"/>
        <v>261.67680547671449</v>
      </c>
      <c r="M5020">
        <f>K5020/LCOH!$C$18</f>
        <v>0</v>
      </c>
      <c r="N5020">
        <f>K5020/LCOH!$C$34</f>
        <v>0</v>
      </c>
    </row>
    <row r="5021" spans="1:14" x14ac:dyDescent="0.35">
      <c r="A5021">
        <f>'Profilo fotovoltaico'!B5023*LCOH!$C$20</f>
        <v>0</v>
      </c>
      <c r="B5021">
        <f>'Profilo eolico'!B5023*LCOH!$C$21</f>
        <v>68.8</v>
      </c>
      <c r="C5021">
        <f>$P$35*'Profilo fotovoltaico'!B5023</f>
        <v>0</v>
      </c>
      <c r="D5021">
        <f>$Q$37*'Profilo eolico'!B5023</f>
        <v>401.42288074245386</v>
      </c>
      <c r="E5021">
        <f>$P$39*'Profilo fotovoltaico'!B5023+'Approvvigionamento energia'!$Q$39*'Profilo eolico'!B5023</f>
        <v>301.06716055684041</v>
      </c>
      <c r="F5021">
        <f>$P$41*'Profilo fotovoltaico'!B5023+'Approvvigionamento energia'!$Q$41*'Profilo eolico'!B5023</f>
        <v>200.71144037122693</v>
      </c>
      <c r="G5021">
        <f>$P$43*'Profilo fotovoltaico'!B5023+'Approvvigionamento energia'!$Q$43*'Profilo eolico'!B5023</f>
        <v>100.35572018561346</v>
      </c>
      <c r="H5021">
        <f t="shared" si="156"/>
        <v>1138.4335154826958</v>
      </c>
      <c r="I5021">
        <f>IF(LCOH!$C$28=Menu!$A$1,'Approvvigionamento energia'!C5021,0)+IF(LCOH!$C$28=Menu!$A$2,'Approvvigionamento energia'!D5021,0)+IF(LCOH!$C$28=Menu!$A$3,'Approvvigionamento energia'!E5021,0)+IF(LCOH!$C$28=Menu!$A$4,'Approvvigionamento energia'!F5021,0)+IF(LCOH!$C$28=Menu!$A$5,'Approvvigionamento energia'!G5021,0)+IF(LCOH!$C$28=Menu!$A$6,'Approvvigionamento energia'!H5021,0)</f>
        <v>200.71144037122693</v>
      </c>
      <c r="J5021">
        <f>'Approvvigionamento energia'!A5021+'Approvvigionamento energia'!B5021+'Approvvigionamento energia'!I5021</f>
        <v>269.51144037122691</v>
      </c>
      <c r="K5021">
        <f>IF(MIN(LCOH!$C$18,J5021)&gt;=$P$48*LCOH!$C$18, MIN(LCOH!$C$18,J5021),0)</f>
        <v>0</v>
      </c>
      <c r="L5021">
        <f t="shared" si="157"/>
        <v>269.51144037122691</v>
      </c>
      <c r="M5021">
        <f>K5021/LCOH!$C$18</f>
        <v>0</v>
      </c>
      <c r="N5021">
        <f>K5021/LCOH!$C$34</f>
        <v>0</v>
      </c>
    </row>
    <row r="5022" spans="1:14" x14ac:dyDescent="0.35">
      <c r="A5022">
        <f>'Profilo fotovoltaico'!B5024*LCOH!$C$20</f>
        <v>27</v>
      </c>
      <c r="B5022">
        <f>'Profilo eolico'!B5024*LCOH!$C$21</f>
        <v>63.3</v>
      </c>
      <c r="C5022">
        <f>$P$35*'Profilo fotovoltaico'!B5024</f>
        <v>198.57452906579576</v>
      </c>
      <c r="D5022">
        <f>$Q$37*'Profilo eolico'!B5024</f>
        <v>369.33238882263561</v>
      </c>
      <c r="E5022">
        <f>$P$39*'Profilo fotovoltaico'!B5024+'Approvvigionamento energia'!$Q$39*'Profilo eolico'!B5024</f>
        <v>326.64292388342562</v>
      </c>
      <c r="F5022">
        <f>$P$41*'Profilo fotovoltaico'!B5024+'Approvvigionamento energia'!$Q$41*'Profilo eolico'!B5024</f>
        <v>283.9534589442157</v>
      </c>
      <c r="G5022">
        <f>$P$43*'Profilo fotovoltaico'!B5024+'Approvvigionamento energia'!$Q$43*'Profilo eolico'!B5024</f>
        <v>241.26399400500571</v>
      </c>
      <c r="H5022">
        <f t="shared" si="156"/>
        <v>1138.4335154826958</v>
      </c>
      <c r="I5022">
        <f>IF(LCOH!$C$28=Menu!$A$1,'Approvvigionamento energia'!C5022,0)+IF(LCOH!$C$28=Menu!$A$2,'Approvvigionamento energia'!D5022,0)+IF(LCOH!$C$28=Menu!$A$3,'Approvvigionamento energia'!E5022,0)+IF(LCOH!$C$28=Menu!$A$4,'Approvvigionamento energia'!F5022,0)+IF(LCOH!$C$28=Menu!$A$5,'Approvvigionamento energia'!G5022,0)+IF(LCOH!$C$28=Menu!$A$6,'Approvvigionamento energia'!H5022,0)</f>
        <v>283.9534589442157</v>
      </c>
      <c r="J5022">
        <f>'Approvvigionamento energia'!A5022+'Approvvigionamento energia'!B5022+'Approvvigionamento energia'!I5022</f>
        <v>374.25345894421571</v>
      </c>
      <c r="K5022">
        <f>IF(MIN(LCOH!$C$18,J5022)&gt;=$P$48*LCOH!$C$18, MIN(LCOH!$C$18,J5022),0)</f>
        <v>0</v>
      </c>
      <c r="L5022">
        <f t="shared" si="157"/>
        <v>374.25345894421571</v>
      </c>
      <c r="M5022">
        <f>K5022/LCOH!$C$18</f>
        <v>0</v>
      </c>
      <c r="N5022">
        <f>K5022/LCOH!$C$34</f>
        <v>0</v>
      </c>
    </row>
    <row r="5023" spans="1:14" x14ac:dyDescent="0.35">
      <c r="A5023">
        <f>'Profilo fotovoltaico'!B5025*LCOH!$C$20</f>
        <v>121</v>
      </c>
      <c r="B5023">
        <f>'Profilo eolico'!B5025*LCOH!$C$21</f>
        <v>40.4</v>
      </c>
      <c r="C5023">
        <f>$P$35*'Profilo fotovoltaico'!B5025</f>
        <v>889.9080747022698</v>
      </c>
      <c r="D5023">
        <f>$Q$37*'Profilo eolico'!B5025</f>
        <v>235.71924973830139</v>
      </c>
      <c r="E5023">
        <f>$P$39*'Profilo fotovoltaico'!B5025+'Approvvigionamento energia'!$Q$39*'Profilo eolico'!B5025</f>
        <v>399.26645597929348</v>
      </c>
      <c r="F5023">
        <f>$P$41*'Profilo fotovoltaico'!B5025+'Approvvigionamento energia'!$Q$41*'Profilo eolico'!B5025</f>
        <v>562.81366222028555</v>
      </c>
      <c r="G5023">
        <f>$P$43*'Profilo fotovoltaico'!B5025+'Approvvigionamento energia'!$Q$43*'Profilo eolico'!B5025</f>
        <v>726.36086846127773</v>
      </c>
      <c r="H5023">
        <f t="shared" si="156"/>
        <v>1138.4335154826958</v>
      </c>
      <c r="I5023">
        <f>IF(LCOH!$C$28=Menu!$A$1,'Approvvigionamento energia'!C5023,0)+IF(LCOH!$C$28=Menu!$A$2,'Approvvigionamento energia'!D5023,0)+IF(LCOH!$C$28=Menu!$A$3,'Approvvigionamento energia'!E5023,0)+IF(LCOH!$C$28=Menu!$A$4,'Approvvigionamento energia'!F5023,0)+IF(LCOH!$C$28=Menu!$A$5,'Approvvigionamento energia'!G5023,0)+IF(LCOH!$C$28=Menu!$A$6,'Approvvigionamento energia'!H5023,0)</f>
        <v>562.81366222028555</v>
      </c>
      <c r="J5023">
        <f>'Approvvigionamento energia'!A5023+'Approvvigionamento energia'!B5023+'Approvvigionamento energia'!I5023</f>
        <v>724.21366222028553</v>
      </c>
      <c r="K5023">
        <f>IF(MIN(LCOH!$C$18,J5023)&gt;=$P$48*LCOH!$C$18, MIN(LCOH!$C$18,J5023),0)</f>
        <v>724.21366222028553</v>
      </c>
      <c r="L5023">
        <f t="shared" si="157"/>
        <v>0</v>
      </c>
      <c r="M5023">
        <f>K5023/LCOH!$C$18</f>
        <v>0.48280910814685701</v>
      </c>
      <c r="N5023">
        <f>K5023/LCOH!$C$34</f>
        <v>13.954020466672169</v>
      </c>
    </row>
    <row r="5024" spans="1:14" x14ac:dyDescent="0.35">
      <c r="A5024">
        <f>'Profilo fotovoltaico'!B5026*LCOH!$C$20</f>
        <v>250</v>
      </c>
      <c r="B5024">
        <f>'Profilo eolico'!B5026*LCOH!$C$21</f>
        <v>25.1</v>
      </c>
      <c r="C5024">
        <f>$P$35*'Profilo fotovoltaico'!B5026</f>
        <v>1838.6530469055162</v>
      </c>
      <c r="D5024">
        <f>$Q$37*'Profilo eolico'!B5026</f>
        <v>146.44933585226153</v>
      </c>
      <c r="E5024">
        <f>$P$39*'Profilo fotovoltaico'!B5026+'Approvvigionamento energia'!$Q$39*'Profilo eolico'!B5026</f>
        <v>569.50026361557525</v>
      </c>
      <c r="F5024">
        <f>$P$41*'Profilo fotovoltaico'!B5026+'Approvvigionamento energia'!$Q$41*'Profilo eolico'!B5026</f>
        <v>992.55119137888892</v>
      </c>
      <c r="G5024">
        <f>$P$43*'Profilo fotovoltaico'!B5026+'Approvvigionamento energia'!$Q$43*'Profilo eolico'!B5026</f>
        <v>1415.6021191422026</v>
      </c>
      <c r="H5024">
        <f t="shared" si="156"/>
        <v>1138.4335154826958</v>
      </c>
      <c r="I5024">
        <f>IF(LCOH!$C$28=Menu!$A$1,'Approvvigionamento energia'!C5024,0)+IF(LCOH!$C$28=Menu!$A$2,'Approvvigionamento energia'!D5024,0)+IF(LCOH!$C$28=Menu!$A$3,'Approvvigionamento energia'!E5024,0)+IF(LCOH!$C$28=Menu!$A$4,'Approvvigionamento energia'!F5024,0)+IF(LCOH!$C$28=Menu!$A$5,'Approvvigionamento energia'!G5024,0)+IF(LCOH!$C$28=Menu!$A$6,'Approvvigionamento energia'!H5024,0)</f>
        <v>992.55119137888892</v>
      </c>
      <c r="J5024">
        <f>'Approvvigionamento energia'!A5024+'Approvvigionamento energia'!B5024+'Approvvigionamento energia'!I5024</f>
        <v>1267.6511913788891</v>
      </c>
      <c r="K5024">
        <f>IF(MIN(LCOH!$C$18,J5024)&gt;=$P$48*LCOH!$C$18, MIN(LCOH!$C$18,J5024),0)</f>
        <v>1267.6511913788891</v>
      </c>
      <c r="L5024">
        <f t="shared" si="157"/>
        <v>0</v>
      </c>
      <c r="M5024">
        <f>K5024/LCOH!$C$18</f>
        <v>0.84510079425259266</v>
      </c>
      <c r="N5024">
        <f>K5024/LCOH!$C$34</f>
        <v>24.424878446606726</v>
      </c>
    </row>
    <row r="5025" spans="1:14" x14ac:dyDescent="0.35">
      <c r="A5025">
        <f>'Profilo fotovoltaico'!B5027*LCOH!$C$20</f>
        <v>377</v>
      </c>
      <c r="B5025">
        <f>'Profilo eolico'!B5027*LCOH!$C$21</f>
        <v>20.299999999999997</v>
      </c>
      <c r="C5025">
        <f>$P$35*'Profilo fotovoltaico'!B5027</f>
        <v>2772.6887947335185</v>
      </c>
      <c r="D5025">
        <f>$Q$37*'Profilo eolico'!B5027</f>
        <v>118.44308835860194</v>
      </c>
      <c r="E5025">
        <f>$P$39*'Profilo fotovoltaico'!B5027+'Approvvigionamento energia'!$Q$39*'Profilo eolico'!B5027</f>
        <v>782.00451495233108</v>
      </c>
      <c r="F5025">
        <f>$P$41*'Profilo fotovoltaico'!B5027+'Approvvigionamento energia'!$Q$41*'Profilo eolico'!B5027</f>
        <v>1445.5659415460602</v>
      </c>
      <c r="G5025">
        <f>$P$43*'Profilo fotovoltaico'!B5027+'Approvvigionamento energia'!$Q$43*'Profilo eolico'!B5027</f>
        <v>2109.1273681397897</v>
      </c>
      <c r="H5025">
        <f t="shared" si="156"/>
        <v>1138.4335154826958</v>
      </c>
      <c r="I5025">
        <f>IF(LCOH!$C$28=Menu!$A$1,'Approvvigionamento energia'!C5025,0)+IF(LCOH!$C$28=Menu!$A$2,'Approvvigionamento energia'!D5025,0)+IF(LCOH!$C$28=Menu!$A$3,'Approvvigionamento energia'!E5025,0)+IF(LCOH!$C$28=Menu!$A$4,'Approvvigionamento energia'!F5025,0)+IF(LCOH!$C$28=Menu!$A$5,'Approvvigionamento energia'!G5025,0)+IF(LCOH!$C$28=Menu!$A$6,'Approvvigionamento energia'!H5025,0)</f>
        <v>1445.5659415460602</v>
      </c>
      <c r="J5025">
        <f>'Approvvigionamento energia'!A5025+'Approvvigionamento energia'!B5025+'Approvvigionamento energia'!I5025</f>
        <v>1842.8659415460602</v>
      </c>
      <c r="K5025">
        <f>IF(MIN(LCOH!$C$18,J5025)&gt;=$P$48*LCOH!$C$18, MIN(LCOH!$C$18,J5025),0)</f>
        <v>1500</v>
      </c>
      <c r="L5025">
        <f t="shared" si="157"/>
        <v>342.86594154606018</v>
      </c>
      <c r="M5025">
        <f>K5025/LCOH!$C$18</f>
        <v>1</v>
      </c>
      <c r="N5025">
        <f>K5025/LCOH!$C$34</f>
        <v>28.901734104046245</v>
      </c>
    </row>
    <row r="5026" spans="1:14" x14ac:dyDescent="0.35">
      <c r="A5026">
        <f>'Profilo fotovoltaico'!B5028*LCOH!$C$20</f>
        <v>487</v>
      </c>
      <c r="B5026">
        <f>'Profilo eolico'!B5028*LCOH!$C$21</f>
        <v>23.5</v>
      </c>
      <c r="C5026">
        <f>$P$35*'Profilo fotovoltaico'!B5028</f>
        <v>3581.6961353719457</v>
      </c>
      <c r="D5026">
        <f>$Q$37*'Profilo eolico'!B5028</f>
        <v>137.11392002104165</v>
      </c>
      <c r="E5026">
        <f>$P$39*'Profilo fotovoltaico'!B5028+'Approvvigionamento energia'!$Q$39*'Profilo eolico'!B5028</f>
        <v>998.25947385876771</v>
      </c>
      <c r="F5026">
        <f>$P$41*'Profilo fotovoltaico'!B5028+'Approvvigionamento energia'!$Q$41*'Profilo eolico'!B5028</f>
        <v>1859.4050276964938</v>
      </c>
      <c r="G5026">
        <f>$P$43*'Profilo fotovoltaico'!B5028+'Approvvigionamento energia'!$Q$43*'Profilo eolico'!B5028</f>
        <v>2720.5505815342199</v>
      </c>
      <c r="H5026">
        <f t="shared" si="156"/>
        <v>1138.4335154826958</v>
      </c>
      <c r="I5026">
        <f>IF(LCOH!$C$28=Menu!$A$1,'Approvvigionamento energia'!C5026,0)+IF(LCOH!$C$28=Menu!$A$2,'Approvvigionamento energia'!D5026,0)+IF(LCOH!$C$28=Menu!$A$3,'Approvvigionamento energia'!E5026,0)+IF(LCOH!$C$28=Menu!$A$4,'Approvvigionamento energia'!F5026,0)+IF(LCOH!$C$28=Menu!$A$5,'Approvvigionamento energia'!G5026,0)+IF(LCOH!$C$28=Menu!$A$6,'Approvvigionamento energia'!H5026,0)</f>
        <v>1859.4050276964938</v>
      </c>
      <c r="J5026">
        <f>'Approvvigionamento energia'!A5026+'Approvvigionamento energia'!B5026+'Approvvigionamento energia'!I5026</f>
        <v>2369.9050276964936</v>
      </c>
      <c r="K5026">
        <f>IF(MIN(LCOH!$C$18,J5026)&gt;=$P$48*LCOH!$C$18, MIN(LCOH!$C$18,J5026),0)</f>
        <v>1500</v>
      </c>
      <c r="L5026">
        <f t="shared" si="157"/>
        <v>869.90502769649356</v>
      </c>
      <c r="M5026">
        <f>K5026/LCOH!$C$18</f>
        <v>1</v>
      </c>
      <c r="N5026">
        <f>K5026/LCOH!$C$34</f>
        <v>28.901734104046245</v>
      </c>
    </row>
    <row r="5027" spans="1:14" x14ac:dyDescent="0.35">
      <c r="A5027">
        <f>'Profilo fotovoltaico'!B5029*LCOH!$C$20</f>
        <v>561</v>
      </c>
      <c r="B5027">
        <f>'Profilo eolico'!B5029*LCOH!$C$21</f>
        <v>33.300000000000004</v>
      </c>
      <c r="C5027">
        <f>$P$35*'Profilo fotovoltaico'!B5029</f>
        <v>4125.9374372559787</v>
      </c>
      <c r="D5027">
        <f>$Q$37*'Profilo eolico'!B5029</f>
        <v>194.29334198726329</v>
      </c>
      <c r="E5027">
        <f>$P$39*'Profilo fotovoltaico'!B5029+'Approvvigionamento energia'!$Q$39*'Profilo eolico'!B5029</f>
        <v>1177.2043658044422</v>
      </c>
      <c r="F5027">
        <f>$P$41*'Profilo fotovoltaico'!B5029+'Approvvigionamento energia'!$Q$41*'Profilo eolico'!B5029</f>
        <v>2160.115389621621</v>
      </c>
      <c r="G5027">
        <f>$P$43*'Profilo fotovoltaico'!B5029+'Approvvigionamento energia'!$Q$43*'Profilo eolico'!B5029</f>
        <v>3143.0264134387999</v>
      </c>
      <c r="H5027">
        <f t="shared" si="156"/>
        <v>1138.4335154826958</v>
      </c>
      <c r="I5027">
        <f>IF(LCOH!$C$28=Menu!$A$1,'Approvvigionamento energia'!C5027,0)+IF(LCOH!$C$28=Menu!$A$2,'Approvvigionamento energia'!D5027,0)+IF(LCOH!$C$28=Menu!$A$3,'Approvvigionamento energia'!E5027,0)+IF(LCOH!$C$28=Menu!$A$4,'Approvvigionamento energia'!F5027,0)+IF(LCOH!$C$28=Menu!$A$5,'Approvvigionamento energia'!G5027,0)+IF(LCOH!$C$28=Menu!$A$6,'Approvvigionamento energia'!H5027,0)</f>
        <v>2160.115389621621</v>
      </c>
      <c r="J5027">
        <f>'Approvvigionamento energia'!A5027+'Approvvigionamento energia'!B5027+'Approvvigionamento energia'!I5027</f>
        <v>2754.4153896216212</v>
      </c>
      <c r="K5027">
        <f>IF(MIN(LCOH!$C$18,J5027)&gt;=$P$48*LCOH!$C$18, MIN(LCOH!$C$18,J5027),0)</f>
        <v>1500</v>
      </c>
      <c r="L5027">
        <f t="shared" si="157"/>
        <v>1254.4153896216212</v>
      </c>
      <c r="M5027">
        <f>K5027/LCOH!$C$18</f>
        <v>1</v>
      </c>
      <c r="N5027">
        <f>K5027/LCOH!$C$34</f>
        <v>28.901734104046245</v>
      </c>
    </row>
    <row r="5028" spans="1:14" x14ac:dyDescent="0.35">
      <c r="A5028">
        <f>'Profilo fotovoltaico'!B5030*LCOH!$C$20</f>
        <v>597</v>
      </c>
      <c r="B5028">
        <f>'Profilo eolico'!B5030*LCOH!$C$21</f>
        <v>46.800000000000004</v>
      </c>
      <c r="C5028">
        <f>$P$35*'Profilo fotovoltaico'!B5030</f>
        <v>4390.7034760103725</v>
      </c>
      <c r="D5028">
        <f>$Q$37*'Profilo eolico'!B5030</f>
        <v>273.06091306318086</v>
      </c>
      <c r="E5028">
        <f>$P$39*'Profilo fotovoltaico'!B5030+'Approvvigionamento energia'!$Q$39*'Profilo eolico'!B5030</f>
        <v>1302.4715537999787</v>
      </c>
      <c r="F5028">
        <f>$P$41*'Profilo fotovoltaico'!B5030+'Approvvigionamento energia'!$Q$41*'Profilo eolico'!B5030</f>
        <v>2331.8821945367768</v>
      </c>
      <c r="G5028">
        <f>$P$43*'Profilo fotovoltaico'!B5030+'Approvvigionamento energia'!$Q$43*'Profilo eolico'!B5030</f>
        <v>3361.2928352735748</v>
      </c>
      <c r="H5028">
        <f t="shared" si="156"/>
        <v>1138.4335154826958</v>
      </c>
      <c r="I5028">
        <f>IF(LCOH!$C$28=Menu!$A$1,'Approvvigionamento energia'!C5028,0)+IF(LCOH!$C$28=Menu!$A$2,'Approvvigionamento energia'!D5028,0)+IF(LCOH!$C$28=Menu!$A$3,'Approvvigionamento energia'!E5028,0)+IF(LCOH!$C$28=Menu!$A$4,'Approvvigionamento energia'!F5028,0)+IF(LCOH!$C$28=Menu!$A$5,'Approvvigionamento energia'!G5028,0)+IF(LCOH!$C$28=Menu!$A$6,'Approvvigionamento energia'!H5028,0)</f>
        <v>2331.8821945367768</v>
      </c>
      <c r="J5028">
        <f>'Approvvigionamento energia'!A5028+'Approvvigionamento energia'!B5028+'Approvvigionamento energia'!I5028</f>
        <v>2975.6821945367765</v>
      </c>
      <c r="K5028">
        <f>IF(MIN(LCOH!$C$18,J5028)&gt;=$P$48*LCOH!$C$18, MIN(LCOH!$C$18,J5028),0)</f>
        <v>1500</v>
      </c>
      <c r="L5028">
        <f t="shared" si="157"/>
        <v>1475.6821945367765</v>
      </c>
      <c r="M5028">
        <f>K5028/LCOH!$C$18</f>
        <v>1</v>
      </c>
      <c r="N5028">
        <f>K5028/LCOH!$C$34</f>
        <v>28.901734104046245</v>
      </c>
    </row>
    <row r="5029" spans="1:14" x14ac:dyDescent="0.35">
      <c r="A5029">
        <f>'Profilo fotovoltaico'!B5031*LCOH!$C$20</f>
        <v>596</v>
      </c>
      <c r="B5029">
        <f>'Profilo eolico'!B5031*LCOH!$C$21</f>
        <v>61.400000000000006</v>
      </c>
      <c r="C5029">
        <f>$P$35*'Profilo fotovoltaico'!B5031</f>
        <v>4383.3488638227509</v>
      </c>
      <c r="D5029">
        <f>$Q$37*'Profilo eolico'!B5031</f>
        <v>358.24658252306205</v>
      </c>
      <c r="E5029">
        <f>$P$39*'Profilo fotovoltaico'!B5031+'Approvvigionamento energia'!$Q$39*'Profilo eolico'!B5031</f>
        <v>1364.5221528479842</v>
      </c>
      <c r="F5029">
        <f>$P$41*'Profilo fotovoltaico'!B5031+'Approvvigionamento energia'!$Q$41*'Profilo eolico'!B5031</f>
        <v>2370.7977231729064</v>
      </c>
      <c r="G5029">
        <f>$P$43*'Profilo fotovoltaico'!B5031+'Approvvigionamento energia'!$Q$43*'Profilo eolico'!B5031</f>
        <v>3377.0732934978287</v>
      </c>
      <c r="H5029">
        <f t="shared" si="156"/>
        <v>1138.4335154826958</v>
      </c>
      <c r="I5029">
        <f>IF(LCOH!$C$28=Menu!$A$1,'Approvvigionamento energia'!C5029,0)+IF(LCOH!$C$28=Menu!$A$2,'Approvvigionamento energia'!D5029,0)+IF(LCOH!$C$28=Menu!$A$3,'Approvvigionamento energia'!E5029,0)+IF(LCOH!$C$28=Menu!$A$4,'Approvvigionamento energia'!F5029,0)+IF(LCOH!$C$28=Menu!$A$5,'Approvvigionamento energia'!G5029,0)+IF(LCOH!$C$28=Menu!$A$6,'Approvvigionamento energia'!H5029,0)</f>
        <v>2370.7977231729064</v>
      </c>
      <c r="J5029">
        <f>'Approvvigionamento energia'!A5029+'Approvvigionamento energia'!B5029+'Approvvigionamento energia'!I5029</f>
        <v>3028.1977231729065</v>
      </c>
      <c r="K5029">
        <f>IF(MIN(LCOH!$C$18,J5029)&gt;=$P$48*LCOH!$C$18, MIN(LCOH!$C$18,J5029),0)</f>
        <v>1500</v>
      </c>
      <c r="L5029">
        <f t="shared" si="157"/>
        <v>1528.1977231729065</v>
      </c>
      <c r="M5029">
        <f>K5029/LCOH!$C$18</f>
        <v>1</v>
      </c>
      <c r="N5029">
        <f>K5029/LCOH!$C$34</f>
        <v>28.901734104046245</v>
      </c>
    </row>
    <row r="5030" spans="1:14" x14ac:dyDescent="0.35">
      <c r="A5030">
        <f>'Profilo fotovoltaico'!B5032*LCOH!$C$20</f>
        <v>560</v>
      </c>
      <c r="B5030">
        <f>'Profilo eolico'!B5032*LCOH!$C$21</f>
        <v>74.800000000000011</v>
      </c>
      <c r="C5030">
        <f>$P$35*'Profilo fotovoltaico'!B5032</f>
        <v>4118.5828250683571</v>
      </c>
      <c r="D5030">
        <f>$Q$37*'Profilo eolico'!B5032</f>
        <v>436.43069010952837</v>
      </c>
      <c r="E5030">
        <f>$P$39*'Profilo fotovoltaico'!B5032+'Approvvigionamento energia'!$Q$39*'Profilo eolico'!B5032</f>
        <v>1356.9687238492356</v>
      </c>
      <c r="F5030">
        <f>$P$41*'Profilo fotovoltaico'!B5032+'Approvvigionamento energia'!$Q$41*'Profilo eolico'!B5032</f>
        <v>2277.5067575889429</v>
      </c>
      <c r="G5030">
        <f>$P$43*'Profilo fotovoltaico'!B5032+'Approvvigionamento energia'!$Q$43*'Profilo eolico'!B5032</f>
        <v>3198.0447913286498</v>
      </c>
      <c r="H5030">
        <f t="shared" si="156"/>
        <v>1138.4335154826958</v>
      </c>
      <c r="I5030">
        <f>IF(LCOH!$C$28=Menu!$A$1,'Approvvigionamento energia'!C5030,0)+IF(LCOH!$C$28=Menu!$A$2,'Approvvigionamento energia'!D5030,0)+IF(LCOH!$C$28=Menu!$A$3,'Approvvigionamento energia'!E5030,0)+IF(LCOH!$C$28=Menu!$A$4,'Approvvigionamento energia'!F5030,0)+IF(LCOH!$C$28=Menu!$A$5,'Approvvigionamento energia'!G5030,0)+IF(LCOH!$C$28=Menu!$A$6,'Approvvigionamento energia'!H5030,0)</f>
        <v>2277.5067575889429</v>
      </c>
      <c r="J5030">
        <f>'Approvvigionamento energia'!A5030+'Approvvigionamento energia'!B5030+'Approvvigionamento energia'!I5030</f>
        <v>2912.3067575889427</v>
      </c>
      <c r="K5030">
        <f>IF(MIN(LCOH!$C$18,J5030)&gt;=$P$48*LCOH!$C$18, MIN(LCOH!$C$18,J5030),0)</f>
        <v>1500</v>
      </c>
      <c r="L5030">
        <f t="shared" si="157"/>
        <v>1412.3067575889427</v>
      </c>
      <c r="M5030">
        <f>K5030/LCOH!$C$18</f>
        <v>1</v>
      </c>
      <c r="N5030">
        <f>K5030/LCOH!$C$34</f>
        <v>28.901734104046245</v>
      </c>
    </row>
    <row r="5031" spans="1:14" x14ac:dyDescent="0.35">
      <c r="A5031">
        <f>'Profilo fotovoltaico'!B5033*LCOH!$C$20</f>
        <v>495</v>
      </c>
      <c r="B5031">
        <f>'Profilo eolico'!B5033*LCOH!$C$21</f>
        <v>86.6</v>
      </c>
      <c r="C5031">
        <f>$P$35*'Profilo fotovoltaico'!B5033</f>
        <v>3640.5330328729219</v>
      </c>
      <c r="D5031">
        <f>$Q$37*'Profilo eolico'!B5033</f>
        <v>505.27938186477479</v>
      </c>
      <c r="E5031">
        <f>$P$39*'Profilo fotovoltaico'!B5033+'Approvvigionamento energia'!$Q$39*'Profilo eolico'!B5033</f>
        <v>1289.0927946168115</v>
      </c>
      <c r="F5031">
        <f>$P$41*'Profilo fotovoltaico'!B5033+'Approvvigionamento energia'!$Q$41*'Profilo eolico'!B5033</f>
        <v>2072.9062073688483</v>
      </c>
      <c r="G5031">
        <f>$P$43*'Profilo fotovoltaico'!B5033+'Approvvigionamento energia'!$Q$43*'Profilo eolico'!B5033</f>
        <v>2856.7196201208853</v>
      </c>
      <c r="H5031">
        <f t="shared" si="156"/>
        <v>1138.4335154826958</v>
      </c>
      <c r="I5031">
        <f>IF(LCOH!$C$28=Menu!$A$1,'Approvvigionamento energia'!C5031,0)+IF(LCOH!$C$28=Menu!$A$2,'Approvvigionamento energia'!D5031,0)+IF(LCOH!$C$28=Menu!$A$3,'Approvvigionamento energia'!E5031,0)+IF(LCOH!$C$28=Menu!$A$4,'Approvvigionamento energia'!F5031,0)+IF(LCOH!$C$28=Menu!$A$5,'Approvvigionamento energia'!G5031,0)+IF(LCOH!$C$28=Menu!$A$6,'Approvvigionamento energia'!H5031,0)</f>
        <v>2072.9062073688483</v>
      </c>
      <c r="J5031">
        <f>'Approvvigionamento energia'!A5031+'Approvvigionamento energia'!B5031+'Approvvigionamento energia'!I5031</f>
        <v>2654.5062073688482</v>
      </c>
      <c r="K5031">
        <f>IF(MIN(LCOH!$C$18,J5031)&gt;=$P$48*LCOH!$C$18, MIN(LCOH!$C$18,J5031),0)</f>
        <v>1500</v>
      </c>
      <c r="L5031">
        <f t="shared" si="157"/>
        <v>1154.5062073688482</v>
      </c>
      <c r="M5031">
        <f>K5031/LCOH!$C$18</f>
        <v>1</v>
      </c>
      <c r="N5031">
        <f>K5031/LCOH!$C$34</f>
        <v>28.901734104046245</v>
      </c>
    </row>
    <row r="5032" spans="1:14" x14ac:dyDescent="0.35">
      <c r="A5032">
        <f>'Profilo fotovoltaico'!B5034*LCOH!$C$20</f>
        <v>406</v>
      </c>
      <c r="B5032">
        <f>'Profilo eolico'!B5034*LCOH!$C$21</f>
        <v>95.4</v>
      </c>
      <c r="C5032">
        <f>$P$35*'Profilo fotovoltaico'!B5034</f>
        <v>2985.9725481745586</v>
      </c>
      <c r="D5032">
        <f>$Q$37*'Profilo eolico'!B5034</f>
        <v>556.62416893648401</v>
      </c>
      <c r="E5032">
        <f>$P$39*'Profilo fotovoltaico'!B5034+'Approvvigionamento energia'!$Q$39*'Profilo eolico'!B5034</f>
        <v>1163.9612637460027</v>
      </c>
      <c r="F5032">
        <f>$P$41*'Profilo fotovoltaico'!B5034+'Approvvigionamento energia'!$Q$41*'Profilo eolico'!B5034</f>
        <v>1771.2983585555212</v>
      </c>
      <c r="G5032">
        <f>$P$43*'Profilo fotovoltaico'!B5034+'Approvvigionamento energia'!$Q$43*'Profilo eolico'!B5034</f>
        <v>2378.6354533650397</v>
      </c>
      <c r="H5032">
        <f t="shared" si="156"/>
        <v>1138.4335154826958</v>
      </c>
      <c r="I5032">
        <f>IF(LCOH!$C$28=Menu!$A$1,'Approvvigionamento energia'!C5032,0)+IF(LCOH!$C$28=Menu!$A$2,'Approvvigionamento energia'!D5032,0)+IF(LCOH!$C$28=Menu!$A$3,'Approvvigionamento energia'!E5032,0)+IF(LCOH!$C$28=Menu!$A$4,'Approvvigionamento energia'!F5032,0)+IF(LCOH!$C$28=Menu!$A$5,'Approvvigionamento energia'!G5032,0)+IF(LCOH!$C$28=Menu!$A$6,'Approvvigionamento energia'!H5032,0)</f>
        <v>1771.2983585555212</v>
      </c>
      <c r="J5032">
        <f>'Approvvigionamento energia'!A5032+'Approvvigionamento energia'!B5032+'Approvvigionamento energia'!I5032</f>
        <v>2272.6983585555213</v>
      </c>
      <c r="K5032">
        <f>IF(MIN(LCOH!$C$18,J5032)&gt;=$P$48*LCOH!$C$18, MIN(LCOH!$C$18,J5032),0)</f>
        <v>1500</v>
      </c>
      <c r="L5032">
        <f t="shared" si="157"/>
        <v>772.69835855552128</v>
      </c>
      <c r="M5032">
        <f>K5032/LCOH!$C$18</f>
        <v>1</v>
      </c>
      <c r="N5032">
        <f>K5032/LCOH!$C$34</f>
        <v>28.901734104046245</v>
      </c>
    </row>
    <row r="5033" spans="1:14" x14ac:dyDescent="0.35">
      <c r="A5033">
        <f>'Profilo fotovoltaico'!B5035*LCOH!$C$20</f>
        <v>299</v>
      </c>
      <c r="B5033">
        <f>'Profilo eolico'!B5035*LCOH!$C$21</f>
        <v>93.600000000000009</v>
      </c>
      <c r="C5033">
        <f>$P$35*'Profilo fotovoltaico'!B5035</f>
        <v>2199.0290440989975</v>
      </c>
      <c r="D5033">
        <f>$Q$37*'Profilo eolico'!B5035</f>
        <v>546.12182612636173</v>
      </c>
      <c r="E5033">
        <f>$P$39*'Profilo fotovoltaico'!B5035+'Approvvigionamento energia'!$Q$39*'Profilo eolico'!B5035</f>
        <v>959.34863061952069</v>
      </c>
      <c r="F5033">
        <f>$P$41*'Profilo fotovoltaico'!B5035+'Approvvigionamento energia'!$Q$41*'Profilo eolico'!B5035</f>
        <v>1372.5754351126795</v>
      </c>
      <c r="G5033">
        <f>$P$43*'Profilo fotovoltaico'!B5035+'Approvvigionamento energia'!$Q$43*'Profilo eolico'!B5035</f>
        <v>1785.8022396058386</v>
      </c>
      <c r="H5033">
        <f t="shared" si="156"/>
        <v>1138.4335154826958</v>
      </c>
      <c r="I5033">
        <f>IF(LCOH!$C$28=Menu!$A$1,'Approvvigionamento energia'!C5033,0)+IF(LCOH!$C$28=Menu!$A$2,'Approvvigionamento energia'!D5033,0)+IF(LCOH!$C$28=Menu!$A$3,'Approvvigionamento energia'!E5033,0)+IF(LCOH!$C$28=Menu!$A$4,'Approvvigionamento energia'!F5033,0)+IF(LCOH!$C$28=Menu!$A$5,'Approvvigionamento energia'!G5033,0)+IF(LCOH!$C$28=Menu!$A$6,'Approvvigionamento energia'!H5033,0)</f>
        <v>1372.5754351126795</v>
      </c>
      <c r="J5033">
        <f>'Approvvigionamento energia'!A5033+'Approvvigionamento energia'!B5033+'Approvvigionamento energia'!I5033</f>
        <v>1765.1754351126797</v>
      </c>
      <c r="K5033">
        <f>IF(MIN(LCOH!$C$18,J5033)&gt;=$P$48*LCOH!$C$18, MIN(LCOH!$C$18,J5033),0)</f>
        <v>1500</v>
      </c>
      <c r="L5033">
        <f t="shared" si="157"/>
        <v>265.17543511267968</v>
      </c>
      <c r="M5033">
        <f>K5033/LCOH!$C$18</f>
        <v>1</v>
      </c>
      <c r="N5033">
        <f>K5033/LCOH!$C$34</f>
        <v>28.901734104046245</v>
      </c>
    </row>
    <row r="5034" spans="1:14" x14ac:dyDescent="0.35">
      <c r="A5034">
        <f>'Profilo fotovoltaico'!B5036*LCOH!$C$20</f>
        <v>174</v>
      </c>
      <c r="B5034">
        <f>'Profilo eolico'!B5036*LCOH!$C$21</f>
        <v>83.6</v>
      </c>
      <c r="C5034">
        <f>$P$35*'Profilo fotovoltaico'!B5036</f>
        <v>1279.7025206462392</v>
      </c>
      <c r="D5034">
        <f>$Q$37*'Profilo eolico'!B5036</f>
        <v>487.77547718123753</v>
      </c>
      <c r="E5034">
        <f>$P$39*'Profilo fotovoltaico'!B5036+'Approvvigionamento energia'!$Q$39*'Profilo eolico'!B5036</f>
        <v>685.75723804748793</v>
      </c>
      <c r="F5034">
        <f>$P$41*'Profilo fotovoltaico'!B5036+'Approvvigionamento energia'!$Q$41*'Profilo eolico'!B5036</f>
        <v>883.73899891373844</v>
      </c>
      <c r="G5034">
        <f>$P$43*'Profilo fotovoltaico'!B5036+'Approvvigionamento energia'!$Q$43*'Profilo eolico'!B5036</f>
        <v>1081.7207597799888</v>
      </c>
      <c r="H5034">
        <f t="shared" si="156"/>
        <v>1138.4335154826958</v>
      </c>
      <c r="I5034">
        <f>IF(LCOH!$C$28=Menu!$A$1,'Approvvigionamento energia'!C5034,0)+IF(LCOH!$C$28=Menu!$A$2,'Approvvigionamento energia'!D5034,0)+IF(LCOH!$C$28=Menu!$A$3,'Approvvigionamento energia'!E5034,0)+IF(LCOH!$C$28=Menu!$A$4,'Approvvigionamento energia'!F5034,0)+IF(LCOH!$C$28=Menu!$A$5,'Approvvigionamento energia'!G5034,0)+IF(LCOH!$C$28=Menu!$A$6,'Approvvigionamento energia'!H5034,0)</f>
        <v>883.73899891373844</v>
      </c>
      <c r="J5034">
        <f>'Approvvigionamento energia'!A5034+'Approvvigionamento energia'!B5034+'Approvvigionamento energia'!I5034</f>
        <v>1141.3389989137386</v>
      </c>
      <c r="K5034">
        <f>IF(MIN(LCOH!$C$18,J5034)&gt;=$P$48*LCOH!$C$18, MIN(LCOH!$C$18,J5034),0)</f>
        <v>1141.3389989137386</v>
      </c>
      <c r="L5034">
        <f t="shared" si="157"/>
        <v>0</v>
      </c>
      <c r="M5034">
        <f>K5034/LCOH!$C$18</f>
        <v>0.76089266594249239</v>
      </c>
      <c r="N5034">
        <f>K5034/LCOH!$C$34</f>
        <v>21.991117512788797</v>
      </c>
    </row>
    <row r="5035" spans="1:14" x14ac:dyDescent="0.35">
      <c r="A5035">
        <f>'Profilo fotovoltaico'!B5037*LCOH!$C$20</f>
        <v>61</v>
      </c>
      <c r="B5035">
        <f>'Profilo eolico'!B5037*LCOH!$C$21</f>
        <v>74</v>
      </c>
      <c r="C5035">
        <f>$P$35*'Profilo fotovoltaico'!B5037</f>
        <v>448.63134344494597</v>
      </c>
      <c r="D5035">
        <f>$Q$37*'Profilo eolico'!B5037</f>
        <v>431.76298219391839</v>
      </c>
      <c r="E5035">
        <f>$P$39*'Profilo fotovoltaico'!B5037+'Approvvigionamento energia'!$Q$39*'Profilo eolico'!B5037</f>
        <v>435.98007250667524</v>
      </c>
      <c r="F5035">
        <f>$P$41*'Profilo fotovoltaico'!B5037+'Approvvigionamento energia'!$Q$41*'Profilo eolico'!B5037</f>
        <v>440.19716281943215</v>
      </c>
      <c r="G5035">
        <f>$P$43*'Profilo fotovoltaico'!B5037+'Approvvigionamento energia'!$Q$43*'Profilo eolico'!B5037</f>
        <v>444.41425313218906</v>
      </c>
      <c r="H5035">
        <f t="shared" si="156"/>
        <v>1138.4335154826958</v>
      </c>
      <c r="I5035">
        <f>IF(LCOH!$C$28=Menu!$A$1,'Approvvigionamento energia'!C5035,0)+IF(LCOH!$C$28=Menu!$A$2,'Approvvigionamento energia'!D5035,0)+IF(LCOH!$C$28=Menu!$A$3,'Approvvigionamento energia'!E5035,0)+IF(LCOH!$C$28=Menu!$A$4,'Approvvigionamento energia'!F5035,0)+IF(LCOH!$C$28=Menu!$A$5,'Approvvigionamento energia'!G5035,0)+IF(LCOH!$C$28=Menu!$A$6,'Approvvigionamento energia'!H5035,0)</f>
        <v>440.19716281943215</v>
      </c>
      <c r="J5035">
        <f>'Approvvigionamento energia'!A5035+'Approvvigionamento energia'!B5035+'Approvvigionamento energia'!I5035</f>
        <v>575.19716281943215</v>
      </c>
      <c r="K5035">
        <f>IF(MIN(LCOH!$C$18,J5035)&gt;=$P$48*LCOH!$C$18, MIN(LCOH!$C$18,J5035),0)</f>
        <v>575.19716281943215</v>
      </c>
      <c r="L5035">
        <f t="shared" si="157"/>
        <v>0</v>
      </c>
      <c r="M5035">
        <f>K5035/LCOH!$C$18</f>
        <v>0.38346477521295474</v>
      </c>
      <c r="N5035">
        <f>K5035/LCOH!$C$34</f>
        <v>11.082796971472682</v>
      </c>
    </row>
    <row r="5036" spans="1:14" x14ac:dyDescent="0.35">
      <c r="A5036">
        <f>'Profilo fotovoltaico'!B5038*LCOH!$C$20</f>
        <v>3</v>
      </c>
      <c r="B5036">
        <f>'Profilo eolico'!B5038*LCOH!$C$21</f>
        <v>64.8</v>
      </c>
      <c r="C5036">
        <f>$P$35*'Profilo fotovoltaico'!B5038</f>
        <v>22.063836562866197</v>
      </c>
      <c r="D5036">
        <f>$Q$37*'Profilo eolico'!B5038</f>
        <v>378.08434116440424</v>
      </c>
      <c r="E5036">
        <f>$P$39*'Profilo fotovoltaico'!B5038+'Approvvigionamento energia'!$Q$39*'Profilo eolico'!B5038</f>
        <v>289.07921501401972</v>
      </c>
      <c r="F5036">
        <f>$P$41*'Profilo fotovoltaico'!B5038+'Approvvigionamento energia'!$Q$41*'Profilo eolico'!B5038</f>
        <v>200.07408886363521</v>
      </c>
      <c r="G5036">
        <f>$P$43*'Profilo fotovoltaico'!B5038+'Approvvigionamento energia'!$Q$43*'Profilo eolico'!B5038</f>
        <v>111.0689627132507</v>
      </c>
      <c r="H5036">
        <f t="shared" si="156"/>
        <v>1138.4335154826958</v>
      </c>
      <c r="I5036">
        <f>IF(LCOH!$C$28=Menu!$A$1,'Approvvigionamento energia'!C5036,0)+IF(LCOH!$C$28=Menu!$A$2,'Approvvigionamento energia'!D5036,0)+IF(LCOH!$C$28=Menu!$A$3,'Approvvigionamento energia'!E5036,0)+IF(LCOH!$C$28=Menu!$A$4,'Approvvigionamento energia'!F5036,0)+IF(LCOH!$C$28=Menu!$A$5,'Approvvigionamento energia'!G5036,0)+IF(LCOH!$C$28=Menu!$A$6,'Approvvigionamento energia'!H5036,0)</f>
        <v>200.07408886363521</v>
      </c>
      <c r="J5036">
        <f>'Approvvigionamento energia'!A5036+'Approvvigionamento energia'!B5036+'Approvvigionamento energia'!I5036</f>
        <v>267.87408886363522</v>
      </c>
      <c r="K5036">
        <f>IF(MIN(LCOH!$C$18,J5036)&gt;=$P$48*LCOH!$C$18, MIN(LCOH!$C$18,J5036),0)</f>
        <v>0</v>
      </c>
      <c r="L5036">
        <f t="shared" si="157"/>
        <v>267.87408886363522</v>
      </c>
      <c r="M5036">
        <f>K5036/LCOH!$C$18</f>
        <v>0</v>
      </c>
      <c r="N5036">
        <f>K5036/LCOH!$C$34</f>
        <v>0</v>
      </c>
    </row>
    <row r="5037" spans="1:14" x14ac:dyDescent="0.35">
      <c r="A5037">
        <f>'Profilo fotovoltaico'!B5039*LCOH!$C$20</f>
        <v>0</v>
      </c>
      <c r="B5037">
        <f>'Profilo eolico'!B5039*LCOH!$C$21</f>
        <v>51.3</v>
      </c>
      <c r="C5037">
        <f>$P$35*'Profilo fotovoltaico'!B5039</f>
        <v>0</v>
      </c>
      <c r="D5037">
        <f>$Q$37*'Profilo eolico'!B5039</f>
        <v>299.31677008848669</v>
      </c>
      <c r="E5037">
        <f>$P$39*'Profilo fotovoltaico'!B5039+'Approvvigionamento energia'!$Q$39*'Profilo eolico'!B5039</f>
        <v>224.48757756636499</v>
      </c>
      <c r="F5037">
        <f>$P$41*'Profilo fotovoltaico'!B5039+'Approvvigionamento energia'!$Q$41*'Profilo eolico'!B5039</f>
        <v>149.65838504424335</v>
      </c>
      <c r="G5037">
        <f>$P$43*'Profilo fotovoltaico'!B5039+'Approvvigionamento energia'!$Q$43*'Profilo eolico'!B5039</f>
        <v>74.829192522121673</v>
      </c>
      <c r="H5037">
        <f t="shared" si="156"/>
        <v>1138.4335154826958</v>
      </c>
      <c r="I5037">
        <f>IF(LCOH!$C$28=Menu!$A$1,'Approvvigionamento energia'!C5037,0)+IF(LCOH!$C$28=Menu!$A$2,'Approvvigionamento energia'!D5037,0)+IF(LCOH!$C$28=Menu!$A$3,'Approvvigionamento energia'!E5037,0)+IF(LCOH!$C$28=Menu!$A$4,'Approvvigionamento energia'!F5037,0)+IF(LCOH!$C$28=Menu!$A$5,'Approvvigionamento energia'!G5037,0)+IF(LCOH!$C$28=Menu!$A$6,'Approvvigionamento energia'!H5037,0)</f>
        <v>149.65838504424335</v>
      </c>
      <c r="J5037">
        <f>'Approvvigionamento energia'!A5037+'Approvvigionamento energia'!B5037+'Approvvigionamento energia'!I5037</f>
        <v>200.95838504424336</v>
      </c>
      <c r="K5037">
        <f>IF(MIN(LCOH!$C$18,J5037)&gt;=$P$48*LCOH!$C$18, MIN(LCOH!$C$18,J5037),0)</f>
        <v>0</v>
      </c>
      <c r="L5037">
        <f t="shared" si="157"/>
        <v>200.95838504424336</v>
      </c>
      <c r="M5037">
        <f>K5037/LCOH!$C$18</f>
        <v>0</v>
      </c>
      <c r="N5037">
        <f>K5037/LCOH!$C$34</f>
        <v>0</v>
      </c>
    </row>
    <row r="5038" spans="1:14" x14ac:dyDescent="0.35">
      <c r="A5038">
        <f>'Profilo fotovoltaico'!B5040*LCOH!$C$20</f>
        <v>0</v>
      </c>
      <c r="B5038">
        <f>'Profilo eolico'!B5040*LCOH!$C$21</f>
        <v>42.4</v>
      </c>
      <c r="C5038">
        <f>$P$35*'Profilo fotovoltaico'!B5040</f>
        <v>0</v>
      </c>
      <c r="D5038">
        <f>$Q$37*'Profilo eolico'!B5040</f>
        <v>247.38851952732622</v>
      </c>
      <c r="E5038">
        <f>$P$39*'Profilo fotovoltaico'!B5040+'Approvvigionamento energia'!$Q$39*'Profilo eolico'!B5040</f>
        <v>185.54138964549466</v>
      </c>
      <c r="F5038">
        <f>$P$41*'Profilo fotovoltaico'!B5040+'Approvvigionamento energia'!$Q$41*'Profilo eolico'!B5040</f>
        <v>123.69425976366311</v>
      </c>
      <c r="G5038">
        <f>$P$43*'Profilo fotovoltaico'!B5040+'Approvvigionamento energia'!$Q$43*'Profilo eolico'!B5040</f>
        <v>61.847129881831556</v>
      </c>
      <c r="H5038">
        <f t="shared" si="156"/>
        <v>1138.4335154826958</v>
      </c>
      <c r="I5038">
        <f>IF(LCOH!$C$28=Menu!$A$1,'Approvvigionamento energia'!C5038,0)+IF(LCOH!$C$28=Menu!$A$2,'Approvvigionamento energia'!D5038,0)+IF(LCOH!$C$28=Menu!$A$3,'Approvvigionamento energia'!E5038,0)+IF(LCOH!$C$28=Menu!$A$4,'Approvvigionamento energia'!F5038,0)+IF(LCOH!$C$28=Menu!$A$5,'Approvvigionamento energia'!G5038,0)+IF(LCOH!$C$28=Menu!$A$6,'Approvvigionamento energia'!H5038,0)</f>
        <v>123.69425976366311</v>
      </c>
      <c r="J5038">
        <f>'Approvvigionamento energia'!A5038+'Approvvigionamento energia'!B5038+'Approvvigionamento energia'!I5038</f>
        <v>166.0942597636631</v>
      </c>
      <c r="K5038">
        <f>IF(MIN(LCOH!$C$18,J5038)&gt;=$P$48*LCOH!$C$18, MIN(LCOH!$C$18,J5038),0)</f>
        <v>0</v>
      </c>
      <c r="L5038">
        <f t="shared" si="157"/>
        <v>166.0942597636631</v>
      </c>
      <c r="M5038">
        <f>K5038/LCOH!$C$18</f>
        <v>0</v>
      </c>
      <c r="N5038">
        <f>K5038/LCOH!$C$34</f>
        <v>0</v>
      </c>
    </row>
    <row r="5039" spans="1:14" x14ac:dyDescent="0.35">
      <c r="A5039">
        <f>'Profilo fotovoltaico'!B5041*LCOH!$C$20</f>
        <v>0</v>
      </c>
      <c r="B5039">
        <f>'Profilo eolico'!B5041*LCOH!$C$21</f>
        <v>40.800000000000004</v>
      </c>
      <c r="C5039">
        <f>$P$35*'Profilo fotovoltaico'!B5041</f>
        <v>0</v>
      </c>
      <c r="D5039">
        <f>$Q$37*'Profilo eolico'!B5041</f>
        <v>238.05310369610638</v>
      </c>
      <c r="E5039">
        <f>$P$39*'Profilo fotovoltaico'!B5041+'Approvvigionamento energia'!$Q$39*'Profilo eolico'!B5041</f>
        <v>178.53982777207978</v>
      </c>
      <c r="F5039">
        <f>$P$41*'Profilo fotovoltaico'!B5041+'Approvvigionamento energia'!$Q$41*'Profilo eolico'!B5041</f>
        <v>119.02655184805319</v>
      </c>
      <c r="G5039">
        <f>$P$43*'Profilo fotovoltaico'!B5041+'Approvvigionamento energia'!$Q$43*'Profilo eolico'!B5041</f>
        <v>59.513275924026594</v>
      </c>
      <c r="H5039">
        <f t="shared" si="156"/>
        <v>1138.4335154826958</v>
      </c>
      <c r="I5039">
        <f>IF(LCOH!$C$28=Menu!$A$1,'Approvvigionamento energia'!C5039,0)+IF(LCOH!$C$28=Menu!$A$2,'Approvvigionamento energia'!D5039,0)+IF(LCOH!$C$28=Menu!$A$3,'Approvvigionamento energia'!E5039,0)+IF(LCOH!$C$28=Menu!$A$4,'Approvvigionamento energia'!F5039,0)+IF(LCOH!$C$28=Menu!$A$5,'Approvvigionamento energia'!G5039,0)+IF(LCOH!$C$28=Menu!$A$6,'Approvvigionamento energia'!H5039,0)</f>
        <v>119.02655184805319</v>
      </c>
      <c r="J5039">
        <f>'Approvvigionamento energia'!A5039+'Approvvigionamento energia'!B5039+'Approvvigionamento energia'!I5039</f>
        <v>159.82655184805319</v>
      </c>
      <c r="K5039">
        <f>IF(MIN(LCOH!$C$18,J5039)&gt;=$P$48*LCOH!$C$18, MIN(LCOH!$C$18,J5039),0)</f>
        <v>0</v>
      </c>
      <c r="L5039">
        <f t="shared" si="157"/>
        <v>159.82655184805319</v>
      </c>
      <c r="M5039">
        <f>K5039/LCOH!$C$18</f>
        <v>0</v>
      </c>
      <c r="N5039">
        <f>K5039/LCOH!$C$34</f>
        <v>0</v>
      </c>
    </row>
    <row r="5040" spans="1:14" x14ac:dyDescent="0.35">
      <c r="A5040">
        <f>'Profilo fotovoltaico'!B5042*LCOH!$C$20</f>
        <v>0</v>
      </c>
      <c r="B5040">
        <f>'Profilo eolico'!B5042*LCOH!$C$21</f>
        <v>44.3</v>
      </c>
      <c r="C5040">
        <f>$P$35*'Profilo fotovoltaico'!B5042</f>
        <v>0</v>
      </c>
      <c r="D5040">
        <f>$Q$37*'Profilo eolico'!B5042</f>
        <v>258.47432582689981</v>
      </c>
      <c r="E5040">
        <f>$P$39*'Profilo fotovoltaico'!B5042+'Approvvigionamento energia'!$Q$39*'Profilo eolico'!B5042</f>
        <v>193.85574437017485</v>
      </c>
      <c r="F5040">
        <f>$P$41*'Profilo fotovoltaico'!B5042+'Approvvigionamento energia'!$Q$41*'Profilo eolico'!B5042</f>
        <v>129.23716291344991</v>
      </c>
      <c r="G5040">
        <f>$P$43*'Profilo fotovoltaico'!B5042+'Approvvigionamento energia'!$Q$43*'Profilo eolico'!B5042</f>
        <v>64.618581456724954</v>
      </c>
      <c r="H5040">
        <f t="shared" si="156"/>
        <v>1138.4335154826958</v>
      </c>
      <c r="I5040">
        <f>IF(LCOH!$C$28=Menu!$A$1,'Approvvigionamento energia'!C5040,0)+IF(LCOH!$C$28=Menu!$A$2,'Approvvigionamento energia'!D5040,0)+IF(LCOH!$C$28=Menu!$A$3,'Approvvigionamento energia'!E5040,0)+IF(LCOH!$C$28=Menu!$A$4,'Approvvigionamento energia'!F5040,0)+IF(LCOH!$C$28=Menu!$A$5,'Approvvigionamento energia'!G5040,0)+IF(LCOH!$C$28=Menu!$A$6,'Approvvigionamento energia'!H5040,0)</f>
        <v>129.23716291344991</v>
      </c>
      <c r="J5040">
        <f>'Approvvigionamento energia'!A5040+'Approvvigionamento energia'!B5040+'Approvvigionamento energia'!I5040</f>
        <v>173.53716291344989</v>
      </c>
      <c r="K5040">
        <f>IF(MIN(LCOH!$C$18,J5040)&gt;=$P$48*LCOH!$C$18, MIN(LCOH!$C$18,J5040),0)</f>
        <v>0</v>
      </c>
      <c r="L5040">
        <f t="shared" si="157"/>
        <v>173.53716291344989</v>
      </c>
      <c r="M5040">
        <f>K5040/LCOH!$C$18</f>
        <v>0</v>
      </c>
      <c r="N5040">
        <f>K5040/LCOH!$C$34</f>
        <v>0</v>
      </c>
    </row>
    <row r="5041" spans="1:14" x14ac:dyDescent="0.35">
      <c r="A5041">
        <f>'Profilo fotovoltaico'!B5043*LCOH!$C$20</f>
        <v>0</v>
      </c>
      <c r="B5041">
        <f>'Profilo eolico'!B5043*LCOH!$C$21</f>
        <v>49.9</v>
      </c>
      <c r="C5041">
        <f>$P$35*'Profilo fotovoltaico'!B5043</f>
        <v>0</v>
      </c>
      <c r="D5041">
        <f>$Q$37*'Profilo eolico'!B5043</f>
        <v>291.14828123616928</v>
      </c>
      <c r="E5041">
        <f>$P$39*'Profilo fotovoltaico'!B5043+'Approvvigionamento energia'!$Q$39*'Profilo eolico'!B5043</f>
        <v>218.36121092712696</v>
      </c>
      <c r="F5041">
        <f>$P$41*'Profilo fotovoltaico'!B5043+'Approvvigionamento energia'!$Q$41*'Profilo eolico'!B5043</f>
        <v>145.57414061808464</v>
      </c>
      <c r="G5041">
        <f>$P$43*'Profilo fotovoltaico'!B5043+'Approvvigionamento energia'!$Q$43*'Profilo eolico'!B5043</f>
        <v>72.787070309042321</v>
      </c>
      <c r="H5041">
        <f t="shared" si="156"/>
        <v>1138.4335154826958</v>
      </c>
      <c r="I5041">
        <f>IF(LCOH!$C$28=Menu!$A$1,'Approvvigionamento energia'!C5041,0)+IF(LCOH!$C$28=Menu!$A$2,'Approvvigionamento energia'!D5041,0)+IF(LCOH!$C$28=Menu!$A$3,'Approvvigionamento energia'!E5041,0)+IF(LCOH!$C$28=Menu!$A$4,'Approvvigionamento energia'!F5041,0)+IF(LCOH!$C$28=Menu!$A$5,'Approvvigionamento energia'!G5041,0)+IF(LCOH!$C$28=Menu!$A$6,'Approvvigionamento energia'!H5041,0)</f>
        <v>145.57414061808464</v>
      </c>
      <c r="J5041">
        <f>'Approvvigionamento energia'!A5041+'Approvvigionamento energia'!B5041+'Approvvigionamento energia'!I5041</f>
        <v>195.47414061808465</v>
      </c>
      <c r="K5041">
        <f>IF(MIN(LCOH!$C$18,J5041)&gt;=$P$48*LCOH!$C$18, MIN(LCOH!$C$18,J5041),0)</f>
        <v>0</v>
      </c>
      <c r="L5041">
        <f t="shared" si="157"/>
        <v>195.47414061808465</v>
      </c>
      <c r="M5041">
        <f>K5041/LCOH!$C$18</f>
        <v>0</v>
      </c>
      <c r="N5041">
        <f>K5041/LCOH!$C$34</f>
        <v>0</v>
      </c>
    </row>
    <row r="5042" spans="1:14" x14ac:dyDescent="0.35">
      <c r="A5042">
        <f>'Profilo fotovoltaico'!B5044*LCOH!$C$20</f>
        <v>0</v>
      </c>
      <c r="B5042">
        <f>'Profilo eolico'!B5044*LCOH!$C$21</f>
        <v>53.8</v>
      </c>
      <c r="C5042">
        <f>$P$35*'Profilo fotovoltaico'!B5044</f>
        <v>0</v>
      </c>
      <c r="D5042">
        <f>$Q$37*'Profilo eolico'!B5044</f>
        <v>313.90335732476774</v>
      </c>
      <c r="E5042">
        <f>$P$39*'Profilo fotovoltaico'!B5044+'Approvvigionamento energia'!$Q$39*'Profilo eolico'!B5044</f>
        <v>235.42751799357578</v>
      </c>
      <c r="F5042">
        <f>$P$41*'Profilo fotovoltaico'!B5044+'Approvvigionamento energia'!$Q$41*'Profilo eolico'!B5044</f>
        <v>156.95167866238387</v>
      </c>
      <c r="G5042">
        <f>$P$43*'Profilo fotovoltaico'!B5044+'Approvvigionamento energia'!$Q$43*'Profilo eolico'!B5044</f>
        <v>78.475839331191935</v>
      </c>
      <c r="H5042">
        <f t="shared" si="156"/>
        <v>1138.4335154826958</v>
      </c>
      <c r="I5042">
        <f>IF(LCOH!$C$28=Menu!$A$1,'Approvvigionamento energia'!C5042,0)+IF(LCOH!$C$28=Menu!$A$2,'Approvvigionamento energia'!D5042,0)+IF(LCOH!$C$28=Menu!$A$3,'Approvvigionamento energia'!E5042,0)+IF(LCOH!$C$28=Menu!$A$4,'Approvvigionamento energia'!F5042,0)+IF(LCOH!$C$28=Menu!$A$5,'Approvvigionamento energia'!G5042,0)+IF(LCOH!$C$28=Menu!$A$6,'Approvvigionamento energia'!H5042,0)</f>
        <v>156.95167866238387</v>
      </c>
      <c r="J5042">
        <f>'Approvvigionamento energia'!A5042+'Approvvigionamento energia'!B5042+'Approvvigionamento energia'!I5042</f>
        <v>210.75167866238388</v>
      </c>
      <c r="K5042">
        <f>IF(MIN(LCOH!$C$18,J5042)&gt;=$P$48*LCOH!$C$18, MIN(LCOH!$C$18,J5042),0)</f>
        <v>0</v>
      </c>
      <c r="L5042">
        <f t="shared" si="157"/>
        <v>210.75167866238388</v>
      </c>
      <c r="M5042">
        <f>K5042/LCOH!$C$18</f>
        <v>0</v>
      </c>
      <c r="N5042">
        <f>K5042/LCOH!$C$34</f>
        <v>0</v>
      </c>
    </row>
    <row r="5043" spans="1:14" x14ac:dyDescent="0.35">
      <c r="A5043">
        <f>'Profilo fotovoltaico'!B5045*LCOH!$C$20</f>
        <v>0</v>
      </c>
      <c r="B5043">
        <f>'Profilo eolico'!B5045*LCOH!$C$21</f>
        <v>55.7</v>
      </c>
      <c r="C5043">
        <f>$P$35*'Profilo fotovoltaico'!B5045</f>
        <v>0</v>
      </c>
      <c r="D5043">
        <f>$Q$37*'Profilo eolico'!B5045</f>
        <v>324.9891636243413</v>
      </c>
      <c r="E5043">
        <f>$P$39*'Profilo fotovoltaico'!B5045+'Approvvigionamento energia'!$Q$39*'Profilo eolico'!B5045</f>
        <v>243.74187271825596</v>
      </c>
      <c r="F5043">
        <f>$P$41*'Profilo fotovoltaico'!B5045+'Approvvigionamento energia'!$Q$41*'Profilo eolico'!B5045</f>
        <v>162.49458181217065</v>
      </c>
      <c r="G5043">
        <f>$P$43*'Profilo fotovoltaico'!B5045+'Approvvigionamento energia'!$Q$43*'Profilo eolico'!B5045</f>
        <v>81.247290906085325</v>
      </c>
      <c r="H5043">
        <f t="shared" si="156"/>
        <v>1138.4335154826958</v>
      </c>
      <c r="I5043">
        <f>IF(LCOH!$C$28=Menu!$A$1,'Approvvigionamento energia'!C5043,0)+IF(LCOH!$C$28=Menu!$A$2,'Approvvigionamento energia'!D5043,0)+IF(LCOH!$C$28=Menu!$A$3,'Approvvigionamento energia'!E5043,0)+IF(LCOH!$C$28=Menu!$A$4,'Approvvigionamento energia'!F5043,0)+IF(LCOH!$C$28=Menu!$A$5,'Approvvigionamento energia'!G5043,0)+IF(LCOH!$C$28=Menu!$A$6,'Approvvigionamento energia'!H5043,0)</f>
        <v>162.49458181217065</v>
      </c>
      <c r="J5043">
        <f>'Approvvigionamento energia'!A5043+'Approvvigionamento energia'!B5043+'Approvvigionamento energia'!I5043</f>
        <v>218.19458181217067</v>
      </c>
      <c r="K5043">
        <f>IF(MIN(LCOH!$C$18,J5043)&gt;=$P$48*LCOH!$C$18, MIN(LCOH!$C$18,J5043),0)</f>
        <v>0</v>
      </c>
      <c r="L5043">
        <f t="shared" si="157"/>
        <v>218.19458181217067</v>
      </c>
      <c r="M5043">
        <f>K5043/LCOH!$C$18</f>
        <v>0</v>
      </c>
      <c r="N5043">
        <f>K5043/LCOH!$C$34</f>
        <v>0</v>
      </c>
    </row>
    <row r="5044" spans="1:14" x14ac:dyDescent="0.35">
      <c r="A5044">
        <f>'Profilo fotovoltaico'!B5046*LCOH!$C$20</f>
        <v>0</v>
      </c>
      <c r="B5044">
        <f>'Profilo eolico'!B5046*LCOH!$C$21</f>
        <v>57.1</v>
      </c>
      <c r="C5044">
        <f>$P$35*'Profilo fotovoltaico'!B5046</f>
        <v>0</v>
      </c>
      <c r="D5044">
        <f>$Q$37*'Profilo eolico'!B5046</f>
        <v>333.15765247665865</v>
      </c>
      <c r="E5044">
        <f>$P$39*'Profilo fotovoltaico'!B5046+'Approvvigionamento energia'!$Q$39*'Profilo eolico'!B5046</f>
        <v>249.86823935749396</v>
      </c>
      <c r="F5044">
        <f>$P$41*'Profilo fotovoltaico'!B5046+'Approvvigionamento energia'!$Q$41*'Profilo eolico'!B5046</f>
        <v>166.57882623832933</v>
      </c>
      <c r="G5044">
        <f>$P$43*'Profilo fotovoltaico'!B5046+'Approvvigionamento energia'!$Q$43*'Profilo eolico'!B5046</f>
        <v>83.289413119164664</v>
      </c>
      <c r="H5044">
        <f t="shared" si="156"/>
        <v>1138.4335154826958</v>
      </c>
      <c r="I5044">
        <f>IF(LCOH!$C$28=Menu!$A$1,'Approvvigionamento energia'!C5044,0)+IF(LCOH!$C$28=Menu!$A$2,'Approvvigionamento energia'!D5044,0)+IF(LCOH!$C$28=Menu!$A$3,'Approvvigionamento energia'!E5044,0)+IF(LCOH!$C$28=Menu!$A$4,'Approvvigionamento energia'!F5044,0)+IF(LCOH!$C$28=Menu!$A$5,'Approvvigionamento energia'!G5044,0)+IF(LCOH!$C$28=Menu!$A$6,'Approvvigionamento energia'!H5044,0)</f>
        <v>166.57882623832933</v>
      </c>
      <c r="J5044">
        <f>'Approvvigionamento energia'!A5044+'Approvvigionamento energia'!B5044+'Approvvigionamento energia'!I5044</f>
        <v>223.67882623832932</v>
      </c>
      <c r="K5044">
        <f>IF(MIN(LCOH!$C$18,J5044)&gt;=$P$48*LCOH!$C$18, MIN(LCOH!$C$18,J5044),0)</f>
        <v>0</v>
      </c>
      <c r="L5044">
        <f t="shared" si="157"/>
        <v>223.67882623832932</v>
      </c>
      <c r="M5044">
        <f>K5044/LCOH!$C$18</f>
        <v>0</v>
      </c>
      <c r="N5044">
        <f>K5044/LCOH!$C$34</f>
        <v>0</v>
      </c>
    </row>
    <row r="5045" spans="1:14" x14ac:dyDescent="0.35">
      <c r="A5045">
        <f>'Profilo fotovoltaico'!B5047*LCOH!$C$20</f>
        <v>0</v>
      </c>
      <c r="B5045">
        <f>'Profilo eolico'!B5047*LCOH!$C$21</f>
        <v>54</v>
      </c>
      <c r="C5045">
        <f>$P$35*'Profilo fotovoltaico'!B5047</f>
        <v>0</v>
      </c>
      <c r="D5045">
        <f>$Q$37*'Profilo eolico'!B5047</f>
        <v>315.07028430367018</v>
      </c>
      <c r="E5045">
        <f>$P$39*'Profilo fotovoltaico'!B5047+'Approvvigionamento energia'!$Q$39*'Profilo eolico'!B5047</f>
        <v>236.30271322775263</v>
      </c>
      <c r="F5045">
        <f>$P$41*'Profilo fotovoltaico'!B5047+'Approvvigionamento energia'!$Q$41*'Profilo eolico'!B5047</f>
        <v>157.53514215183509</v>
      </c>
      <c r="G5045">
        <f>$P$43*'Profilo fotovoltaico'!B5047+'Approvvigionamento energia'!$Q$43*'Profilo eolico'!B5047</f>
        <v>78.767571075917544</v>
      </c>
      <c r="H5045">
        <f t="shared" si="156"/>
        <v>1138.4335154826958</v>
      </c>
      <c r="I5045">
        <f>IF(LCOH!$C$28=Menu!$A$1,'Approvvigionamento energia'!C5045,0)+IF(LCOH!$C$28=Menu!$A$2,'Approvvigionamento energia'!D5045,0)+IF(LCOH!$C$28=Menu!$A$3,'Approvvigionamento energia'!E5045,0)+IF(LCOH!$C$28=Menu!$A$4,'Approvvigionamento energia'!F5045,0)+IF(LCOH!$C$28=Menu!$A$5,'Approvvigionamento energia'!G5045,0)+IF(LCOH!$C$28=Menu!$A$6,'Approvvigionamento energia'!H5045,0)</f>
        <v>157.53514215183509</v>
      </c>
      <c r="J5045">
        <f>'Approvvigionamento energia'!A5045+'Approvvigionamento energia'!B5045+'Approvvigionamento energia'!I5045</f>
        <v>211.53514215183509</v>
      </c>
      <c r="K5045">
        <f>IF(MIN(LCOH!$C$18,J5045)&gt;=$P$48*LCOH!$C$18, MIN(LCOH!$C$18,J5045),0)</f>
        <v>0</v>
      </c>
      <c r="L5045">
        <f t="shared" si="157"/>
        <v>211.53514215183509</v>
      </c>
      <c r="M5045">
        <f>K5045/LCOH!$C$18</f>
        <v>0</v>
      </c>
      <c r="N5045">
        <f>K5045/LCOH!$C$34</f>
        <v>0</v>
      </c>
    </row>
    <row r="5046" spans="1:14" x14ac:dyDescent="0.35">
      <c r="A5046">
        <f>'Profilo fotovoltaico'!B5048*LCOH!$C$20</f>
        <v>31</v>
      </c>
      <c r="B5046">
        <f>'Profilo eolico'!B5048*LCOH!$C$21</f>
        <v>45.8</v>
      </c>
      <c r="C5046">
        <f>$P$35*'Profilo fotovoltaico'!B5048</f>
        <v>227.99297781628403</v>
      </c>
      <c r="D5046">
        <f>$Q$37*'Profilo eolico'!B5048</f>
        <v>267.22627816866844</v>
      </c>
      <c r="E5046">
        <f>$P$39*'Profilo fotovoltaico'!B5048+'Approvvigionamento energia'!$Q$39*'Profilo eolico'!B5048</f>
        <v>257.41795308057232</v>
      </c>
      <c r="F5046">
        <f>$P$41*'Profilo fotovoltaico'!B5048+'Approvvigionamento energia'!$Q$41*'Profilo eolico'!B5048</f>
        <v>247.60962799247625</v>
      </c>
      <c r="G5046">
        <f>$P$43*'Profilo fotovoltaico'!B5048+'Approvvigionamento energia'!$Q$43*'Profilo eolico'!B5048</f>
        <v>237.80130290438012</v>
      </c>
      <c r="H5046">
        <f t="shared" si="156"/>
        <v>1138.4335154826958</v>
      </c>
      <c r="I5046">
        <f>IF(LCOH!$C$28=Menu!$A$1,'Approvvigionamento energia'!C5046,0)+IF(LCOH!$C$28=Menu!$A$2,'Approvvigionamento energia'!D5046,0)+IF(LCOH!$C$28=Menu!$A$3,'Approvvigionamento energia'!E5046,0)+IF(LCOH!$C$28=Menu!$A$4,'Approvvigionamento energia'!F5046,0)+IF(LCOH!$C$28=Menu!$A$5,'Approvvigionamento energia'!G5046,0)+IF(LCOH!$C$28=Menu!$A$6,'Approvvigionamento energia'!H5046,0)</f>
        <v>247.60962799247625</v>
      </c>
      <c r="J5046">
        <f>'Approvvigionamento energia'!A5046+'Approvvigionamento energia'!B5046+'Approvvigionamento energia'!I5046</f>
        <v>324.40962799247626</v>
      </c>
      <c r="K5046">
        <f>IF(MIN(LCOH!$C$18,J5046)&gt;=$P$48*LCOH!$C$18, MIN(LCOH!$C$18,J5046),0)</f>
        <v>0</v>
      </c>
      <c r="L5046">
        <f t="shared" si="157"/>
        <v>324.40962799247626</v>
      </c>
      <c r="M5046">
        <f>K5046/LCOH!$C$18</f>
        <v>0</v>
      </c>
      <c r="N5046">
        <f>K5046/LCOH!$C$34</f>
        <v>0</v>
      </c>
    </row>
    <row r="5047" spans="1:14" x14ac:dyDescent="0.35">
      <c r="A5047">
        <f>'Profilo fotovoltaico'!B5049*LCOH!$C$20</f>
        <v>132</v>
      </c>
      <c r="B5047">
        <f>'Profilo eolico'!B5049*LCOH!$C$21</f>
        <v>30.599999999999998</v>
      </c>
      <c r="C5047">
        <f>$P$35*'Profilo fotovoltaico'!B5049</f>
        <v>970.80880876611263</v>
      </c>
      <c r="D5047">
        <f>$Q$37*'Profilo eolico'!B5049</f>
        <v>178.53982777207978</v>
      </c>
      <c r="E5047">
        <f>$P$39*'Profilo fotovoltaico'!B5049+'Approvvigionamento energia'!$Q$39*'Profilo eolico'!B5049</f>
        <v>376.60707302058802</v>
      </c>
      <c r="F5047">
        <f>$P$41*'Profilo fotovoltaico'!B5049+'Approvvigionamento energia'!$Q$41*'Profilo eolico'!B5049</f>
        <v>574.67431826909615</v>
      </c>
      <c r="G5047">
        <f>$P$43*'Profilo fotovoltaico'!B5049+'Approvvigionamento energia'!$Q$43*'Profilo eolico'!B5049</f>
        <v>772.74156351760439</v>
      </c>
      <c r="H5047">
        <f t="shared" si="156"/>
        <v>1138.4335154826958</v>
      </c>
      <c r="I5047">
        <f>IF(LCOH!$C$28=Menu!$A$1,'Approvvigionamento energia'!C5047,0)+IF(LCOH!$C$28=Menu!$A$2,'Approvvigionamento energia'!D5047,0)+IF(LCOH!$C$28=Menu!$A$3,'Approvvigionamento energia'!E5047,0)+IF(LCOH!$C$28=Menu!$A$4,'Approvvigionamento energia'!F5047,0)+IF(LCOH!$C$28=Menu!$A$5,'Approvvigionamento energia'!G5047,0)+IF(LCOH!$C$28=Menu!$A$6,'Approvvigionamento energia'!H5047,0)</f>
        <v>574.67431826909615</v>
      </c>
      <c r="J5047">
        <f>'Approvvigionamento energia'!A5047+'Approvvigionamento energia'!B5047+'Approvvigionamento energia'!I5047</f>
        <v>737.27431826909617</v>
      </c>
      <c r="K5047">
        <f>IF(MIN(LCOH!$C$18,J5047)&gt;=$P$48*LCOH!$C$18, MIN(LCOH!$C$18,J5047),0)</f>
        <v>737.27431826909617</v>
      </c>
      <c r="L5047">
        <f t="shared" si="157"/>
        <v>0</v>
      </c>
      <c r="M5047">
        <f>K5047/LCOH!$C$18</f>
        <v>0.49151621217939745</v>
      </c>
      <c r="N5047">
        <f>K5047/LCOH!$C$34</f>
        <v>14.20567087223692</v>
      </c>
    </row>
    <row r="5048" spans="1:14" x14ac:dyDescent="0.35">
      <c r="A5048">
        <f>'Profilo fotovoltaico'!B5050*LCOH!$C$20</f>
        <v>271</v>
      </c>
      <c r="B5048">
        <f>'Profilo eolico'!B5050*LCOH!$C$21</f>
        <v>23.8</v>
      </c>
      <c r="C5048">
        <f>$P$35*'Profilo fotovoltaico'!B5050</f>
        <v>1993.0999028455797</v>
      </c>
      <c r="D5048">
        <f>$Q$37*'Profilo eolico'!B5050</f>
        <v>138.86431048939539</v>
      </c>
      <c r="E5048">
        <f>$P$39*'Profilo fotovoltaico'!B5050+'Approvvigionamento energia'!$Q$39*'Profilo eolico'!B5050</f>
        <v>602.4232085784414</v>
      </c>
      <c r="F5048">
        <f>$P$41*'Profilo fotovoltaico'!B5050+'Approvvigionamento energia'!$Q$41*'Profilo eolico'!B5050</f>
        <v>1065.9821066674876</v>
      </c>
      <c r="G5048">
        <f>$P$43*'Profilo fotovoltaico'!B5050+'Approvvigionamento energia'!$Q$43*'Profilo eolico'!B5050</f>
        <v>1529.5410047565338</v>
      </c>
      <c r="H5048">
        <f t="shared" si="156"/>
        <v>1138.4335154826958</v>
      </c>
      <c r="I5048">
        <f>IF(LCOH!$C$28=Menu!$A$1,'Approvvigionamento energia'!C5048,0)+IF(LCOH!$C$28=Menu!$A$2,'Approvvigionamento energia'!D5048,0)+IF(LCOH!$C$28=Menu!$A$3,'Approvvigionamento energia'!E5048,0)+IF(LCOH!$C$28=Menu!$A$4,'Approvvigionamento energia'!F5048,0)+IF(LCOH!$C$28=Menu!$A$5,'Approvvigionamento energia'!G5048,0)+IF(LCOH!$C$28=Menu!$A$6,'Approvvigionamento energia'!H5048,0)</f>
        <v>1065.9821066674876</v>
      </c>
      <c r="J5048">
        <f>'Approvvigionamento energia'!A5048+'Approvvigionamento energia'!B5048+'Approvvigionamento energia'!I5048</f>
        <v>1360.7821066674876</v>
      </c>
      <c r="K5048">
        <f>IF(MIN(LCOH!$C$18,J5048)&gt;=$P$48*LCOH!$C$18, MIN(LCOH!$C$18,J5048),0)</f>
        <v>1360.7821066674876</v>
      </c>
      <c r="L5048">
        <f t="shared" si="157"/>
        <v>0</v>
      </c>
      <c r="M5048">
        <f>K5048/LCOH!$C$18</f>
        <v>0.90718807111165845</v>
      </c>
      <c r="N5048">
        <f>K5048/LCOH!$C$34</f>
        <v>26.219308413631747</v>
      </c>
    </row>
    <row r="5049" spans="1:14" x14ac:dyDescent="0.35">
      <c r="A5049">
        <f>'Profilo fotovoltaico'!B5051*LCOH!$C$20</f>
        <v>416</v>
      </c>
      <c r="B5049">
        <f>'Profilo eolico'!B5051*LCOH!$C$21</f>
        <v>21.8</v>
      </c>
      <c r="C5049">
        <f>$P$35*'Profilo fotovoltaico'!B5051</f>
        <v>3059.5186700507788</v>
      </c>
      <c r="D5049">
        <f>$Q$37*'Profilo eolico'!B5051</f>
        <v>127.19504070037055</v>
      </c>
      <c r="E5049">
        <f>$P$39*'Profilo fotovoltaico'!B5051+'Approvvigionamento energia'!$Q$39*'Profilo eolico'!B5051</f>
        <v>860.27594803797263</v>
      </c>
      <c r="F5049">
        <f>$P$41*'Profilo fotovoltaico'!B5051+'Approvvigionamento energia'!$Q$41*'Profilo eolico'!B5051</f>
        <v>1593.3568553755747</v>
      </c>
      <c r="G5049">
        <f>$P$43*'Profilo fotovoltaico'!B5051+'Approvvigionamento energia'!$Q$43*'Profilo eolico'!B5051</f>
        <v>2326.4377627131771</v>
      </c>
      <c r="H5049">
        <f t="shared" si="156"/>
        <v>1138.4335154826958</v>
      </c>
      <c r="I5049">
        <f>IF(LCOH!$C$28=Menu!$A$1,'Approvvigionamento energia'!C5049,0)+IF(LCOH!$C$28=Menu!$A$2,'Approvvigionamento energia'!D5049,0)+IF(LCOH!$C$28=Menu!$A$3,'Approvvigionamento energia'!E5049,0)+IF(LCOH!$C$28=Menu!$A$4,'Approvvigionamento energia'!F5049,0)+IF(LCOH!$C$28=Menu!$A$5,'Approvvigionamento energia'!G5049,0)+IF(LCOH!$C$28=Menu!$A$6,'Approvvigionamento energia'!H5049,0)</f>
        <v>1593.3568553755747</v>
      </c>
      <c r="J5049">
        <f>'Approvvigionamento energia'!A5049+'Approvvigionamento energia'!B5049+'Approvvigionamento energia'!I5049</f>
        <v>2031.1568553755747</v>
      </c>
      <c r="K5049">
        <f>IF(MIN(LCOH!$C$18,J5049)&gt;=$P$48*LCOH!$C$18, MIN(LCOH!$C$18,J5049),0)</f>
        <v>1500</v>
      </c>
      <c r="L5049">
        <f t="shared" si="157"/>
        <v>531.15685537557465</v>
      </c>
      <c r="M5049">
        <f>K5049/LCOH!$C$18</f>
        <v>1</v>
      </c>
      <c r="N5049">
        <f>K5049/LCOH!$C$34</f>
        <v>28.901734104046245</v>
      </c>
    </row>
    <row r="5050" spans="1:14" x14ac:dyDescent="0.35">
      <c r="A5050">
        <f>'Profilo fotovoltaico'!B5052*LCOH!$C$20</f>
        <v>531</v>
      </c>
      <c r="B5050">
        <f>'Profilo eolico'!B5052*LCOH!$C$21</f>
        <v>22.3</v>
      </c>
      <c r="C5050">
        <f>$P$35*'Profilo fotovoltaico'!B5052</f>
        <v>3905.2990716273166</v>
      </c>
      <c r="D5050">
        <f>$Q$37*'Profilo eolico'!B5052</f>
        <v>130.11235814762676</v>
      </c>
      <c r="E5050">
        <f>$P$39*'Profilo fotovoltaico'!B5052+'Approvvigionamento energia'!$Q$39*'Profilo eolico'!B5052</f>
        <v>1073.9090365175493</v>
      </c>
      <c r="F5050">
        <f>$P$41*'Profilo fotovoltaico'!B5052+'Approvvigionamento energia'!$Q$41*'Profilo eolico'!B5052</f>
        <v>2017.7057148874717</v>
      </c>
      <c r="G5050">
        <f>$P$43*'Profilo fotovoltaico'!B5052+'Approvvigionamento energia'!$Q$43*'Profilo eolico'!B5052</f>
        <v>2961.502393257394</v>
      </c>
      <c r="H5050">
        <f t="shared" si="156"/>
        <v>1138.4335154826958</v>
      </c>
      <c r="I5050">
        <f>IF(LCOH!$C$28=Menu!$A$1,'Approvvigionamento energia'!C5050,0)+IF(LCOH!$C$28=Menu!$A$2,'Approvvigionamento energia'!D5050,0)+IF(LCOH!$C$28=Menu!$A$3,'Approvvigionamento energia'!E5050,0)+IF(LCOH!$C$28=Menu!$A$4,'Approvvigionamento energia'!F5050,0)+IF(LCOH!$C$28=Menu!$A$5,'Approvvigionamento energia'!G5050,0)+IF(LCOH!$C$28=Menu!$A$6,'Approvvigionamento energia'!H5050,0)</f>
        <v>2017.7057148874717</v>
      </c>
      <c r="J5050">
        <f>'Approvvigionamento energia'!A5050+'Approvvigionamento energia'!B5050+'Approvvigionamento energia'!I5050</f>
        <v>2571.0057148874716</v>
      </c>
      <c r="K5050">
        <f>IF(MIN(LCOH!$C$18,J5050)&gt;=$P$48*LCOH!$C$18, MIN(LCOH!$C$18,J5050),0)</f>
        <v>1500</v>
      </c>
      <c r="L5050">
        <f t="shared" si="157"/>
        <v>1071.0057148874716</v>
      </c>
      <c r="M5050">
        <f>K5050/LCOH!$C$18</f>
        <v>1</v>
      </c>
      <c r="N5050">
        <f>K5050/LCOH!$C$34</f>
        <v>28.901734104046245</v>
      </c>
    </row>
    <row r="5051" spans="1:14" x14ac:dyDescent="0.35">
      <c r="A5051">
        <f>'Profilo fotovoltaico'!B5053*LCOH!$C$20</f>
        <v>610</v>
      </c>
      <c r="B5051">
        <f>'Profilo eolico'!B5053*LCOH!$C$21</f>
        <v>25.9</v>
      </c>
      <c r="C5051">
        <f>$P$35*'Profilo fotovoltaico'!B5053</f>
        <v>4486.3134344494592</v>
      </c>
      <c r="D5051">
        <f>$Q$37*'Profilo eolico'!B5053</f>
        <v>151.11704376787145</v>
      </c>
      <c r="E5051">
        <f>$P$39*'Profilo fotovoltaico'!B5053+'Approvvigionamento energia'!$Q$39*'Profilo eolico'!B5053</f>
        <v>1234.9161414382684</v>
      </c>
      <c r="F5051">
        <f>$P$41*'Profilo fotovoltaico'!B5053+'Approvvigionamento energia'!$Q$41*'Profilo eolico'!B5053</f>
        <v>2318.7152391086652</v>
      </c>
      <c r="G5051">
        <f>$P$43*'Profilo fotovoltaico'!B5053+'Approvvigionamento energia'!$Q$43*'Profilo eolico'!B5053</f>
        <v>3402.5143367790629</v>
      </c>
      <c r="H5051">
        <f t="shared" si="156"/>
        <v>1138.4335154826958</v>
      </c>
      <c r="I5051">
        <f>IF(LCOH!$C$28=Menu!$A$1,'Approvvigionamento energia'!C5051,0)+IF(LCOH!$C$28=Menu!$A$2,'Approvvigionamento energia'!D5051,0)+IF(LCOH!$C$28=Menu!$A$3,'Approvvigionamento energia'!E5051,0)+IF(LCOH!$C$28=Menu!$A$4,'Approvvigionamento energia'!F5051,0)+IF(LCOH!$C$28=Menu!$A$5,'Approvvigionamento energia'!G5051,0)+IF(LCOH!$C$28=Menu!$A$6,'Approvvigionamento energia'!H5051,0)</f>
        <v>2318.7152391086652</v>
      </c>
      <c r="J5051">
        <f>'Approvvigionamento energia'!A5051+'Approvvigionamento energia'!B5051+'Approvvigionamento energia'!I5051</f>
        <v>2954.6152391086653</v>
      </c>
      <c r="K5051">
        <f>IF(MIN(LCOH!$C$18,J5051)&gt;=$P$48*LCOH!$C$18, MIN(LCOH!$C$18,J5051),0)</f>
        <v>1500</v>
      </c>
      <c r="L5051">
        <f t="shared" si="157"/>
        <v>1454.6152391086653</v>
      </c>
      <c r="M5051">
        <f>K5051/LCOH!$C$18</f>
        <v>1</v>
      </c>
      <c r="N5051">
        <f>K5051/LCOH!$C$34</f>
        <v>28.901734104046245</v>
      </c>
    </row>
    <row r="5052" spans="1:14" x14ac:dyDescent="0.35">
      <c r="A5052">
        <f>'Profilo fotovoltaico'!B5054*LCOH!$C$20</f>
        <v>652</v>
      </c>
      <c r="B5052">
        <f>'Profilo eolico'!B5054*LCOH!$C$21</f>
        <v>32.099999999999994</v>
      </c>
      <c r="C5052">
        <f>$P$35*'Profilo fotovoltaico'!B5054</f>
        <v>4795.207146329587</v>
      </c>
      <c r="D5052">
        <f>$Q$37*'Profilo eolico'!B5054</f>
        <v>187.29178011384838</v>
      </c>
      <c r="E5052">
        <f>$P$39*'Profilo fotovoltaico'!B5054+'Approvvigionamento energia'!$Q$39*'Profilo eolico'!B5054</f>
        <v>1339.270621667783</v>
      </c>
      <c r="F5052">
        <f>$P$41*'Profilo fotovoltaico'!B5054+'Approvvigionamento energia'!$Q$41*'Profilo eolico'!B5054</f>
        <v>2491.2494632217176</v>
      </c>
      <c r="G5052">
        <f>$P$43*'Profilo fotovoltaico'!B5054+'Approvvigionamento energia'!$Q$43*'Profilo eolico'!B5054</f>
        <v>3643.2283047756523</v>
      </c>
      <c r="H5052">
        <f t="shared" si="156"/>
        <v>1138.4335154826958</v>
      </c>
      <c r="I5052">
        <f>IF(LCOH!$C$28=Menu!$A$1,'Approvvigionamento energia'!C5052,0)+IF(LCOH!$C$28=Menu!$A$2,'Approvvigionamento energia'!D5052,0)+IF(LCOH!$C$28=Menu!$A$3,'Approvvigionamento energia'!E5052,0)+IF(LCOH!$C$28=Menu!$A$4,'Approvvigionamento energia'!F5052,0)+IF(LCOH!$C$28=Menu!$A$5,'Approvvigionamento energia'!G5052,0)+IF(LCOH!$C$28=Menu!$A$6,'Approvvigionamento energia'!H5052,0)</f>
        <v>2491.2494632217176</v>
      </c>
      <c r="J5052">
        <f>'Approvvigionamento energia'!A5052+'Approvvigionamento energia'!B5052+'Approvvigionamento energia'!I5052</f>
        <v>3175.3494632217175</v>
      </c>
      <c r="K5052">
        <f>IF(MIN(LCOH!$C$18,J5052)&gt;=$P$48*LCOH!$C$18, MIN(LCOH!$C$18,J5052),0)</f>
        <v>1500</v>
      </c>
      <c r="L5052">
        <f t="shared" si="157"/>
        <v>1675.3494632217175</v>
      </c>
      <c r="M5052">
        <f>K5052/LCOH!$C$18</f>
        <v>1</v>
      </c>
      <c r="N5052">
        <f>K5052/LCOH!$C$34</f>
        <v>28.901734104046245</v>
      </c>
    </row>
    <row r="5053" spans="1:14" x14ac:dyDescent="0.35">
      <c r="A5053">
        <f>'Profilo fotovoltaico'!B5055*LCOH!$C$20</f>
        <v>658</v>
      </c>
      <c r="B5053">
        <f>'Profilo eolico'!B5055*LCOH!$C$21</f>
        <v>42.3</v>
      </c>
      <c r="C5053">
        <f>$P$35*'Profilo fotovoltaico'!B5055</f>
        <v>4839.3348194553191</v>
      </c>
      <c r="D5053">
        <f>$Q$37*'Profilo eolico'!B5055</f>
        <v>246.80505603787498</v>
      </c>
      <c r="E5053">
        <f>$P$39*'Profilo fotovoltaico'!B5055+'Approvvigionamento energia'!$Q$39*'Profilo eolico'!B5055</f>
        <v>1394.9374968922359</v>
      </c>
      <c r="F5053">
        <f>$P$41*'Profilo fotovoltaico'!B5055+'Approvvigionamento energia'!$Q$41*'Profilo eolico'!B5055</f>
        <v>2543.0699377465971</v>
      </c>
      <c r="G5053">
        <f>$P$43*'Profilo fotovoltaico'!B5055+'Approvvigionamento energia'!$Q$43*'Profilo eolico'!B5055</f>
        <v>3691.2023786009581</v>
      </c>
      <c r="H5053">
        <f t="shared" si="156"/>
        <v>1138.4335154826958</v>
      </c>
      <c r="I5053">
        <f>IF(LCOH!$C$28=Menu!$A$1,'Approvvigionamento energia'!C5053,0)+IF(LCOH!$C$28=Menu!$A$2,'Approvvigionamento energia'!D5053,0)+IF(LCOH!$C$28=Menu!$A$3,'Approvvigionamento energia'!E5053,0)+IF(LCOH!$C$28=Menu!$A$4,'Approvvigionamento energia'!F5053,0)+IF(LCOH!$C$28=Menu!$A$5,'Approvvigionamento energia'!G5053,0)+IF(LCOH!$C$28=Menu!$A$6,'Approvvigionamento energia'!H5053,0)</f>
        <v>2543.0699377465971</v>
      </c>
      <c r="J5053">
        <f>'Approvvigionamento energia'!A5053+'Approvvigionamento energia'!B5053+'Approvvigionamento energia'!I5053</f>
        <v>3243.3699377465973</v>
      </c>
      <c r="K5053">
        <f>IF(MIN(LCOH!$C$18,J5053)&gt;=$P$48*LCOH!$C$18, MIN(LCOH!$C$18,J5053),0)</f>
        <v>1500</v>
      </c>
      <c r="L5053">
        <f t="shared" si="157"/>
        <v>1743.3699377465973</v>
      </c>
      <c r="M5053">
        <f>K5053/LCOH!$C$18</f>
        <v>1</v>
      </c>
      <c r="N5053">
        <f>K5053/LCOH!$C$34</f>
        <v>28.901734104046245</v>
      </c>
    </row>
    <row r="5054" spans="1:14" x14ac:dyDescent="0.35">
      <c r="A5054">
        <f>'Profilo fotovoltaico'!B5056*LCOH!$C$20</f>
        <v>627</v>
      </c>
      <c r="B5054">
        <f>'Profilo eolico'!B5056*LCOH!$C$21</f>
        <v>55.7</v>
      </c>
      <c r="C5054">
        <f>$P$35*'Profilo fotovoltaico'!B5056</f>
        <v>4611.341841639035</v>
      </c>
      <c r="D5054">
        <f>$Q$37*'Profilo eolico'!B5056</f>
        <v>324.9891636243413</v>
      </c>
      <c r="E5054">
        <f>$P$39*'Profilo fotovoltaico'!B5056+'Approvvigionamento energia'!$Q$39*'Profilo eolico'!B5056</f>
        <v>1396.5773331280147</v>
      </c>
      <c r="F5054">
        <f>$P$41*'Profilo fotovoltaico'!B5056+'Approvvigionamento energia'!$Q$41*'Profilo eolico'!B5056</f>
        <v>2468.165502631688</v>
      </c>
      <c r="G5054">
        <f>$P$43*'Profilo fotovoltaico'!B5056+'Approvvigionamento energia'!$Q$43*'Profilo eolico'!B5056</f>
        <v>3539.7536721353613</v>
      </c>
      <c r="H5054">
        <f t="shared" si="156"/>
        <v>1138.4335154826958</v>
      </c>
      <c r="I5054">
        <f>IF(LCOH!$C$28=Menu!$A$1,'Approvvigionamento energia'!C5054,0)+IF(LCOH!$C$28=Menu!$A$2,'Approvvigionamento energia'!D5054,0)+IF(LCOH!$C$28=Menu!$A$3,'Approvvigionamento energia'!E5054,0)+IF(LCOH!$C$28=Menu!$A$4,'Approvvigionamento energia'!F5054,0)+IF(LCOH!$C$28=Menu!$A$5,'Approvvigionamento energia'!G5054,0)+IF(LCOH!$C$28=Menu!$A$6,'Approvvigionamento energia'!H5054,0)</f>
        <v>2468.165502631688</v>
      </c>
      <c r="J5054">
        <f>'Approvvigionamento energia'!A5054+'Approvvigionamento energia'!B5054+'Approvvigionamento energia'!I5054</f>
        <v>3150.8655026316883</v>
      </c>
      <c r="K5054">
        <f>IF(MIN(LCOH!$C$18,J5054)&gt;=$P$48*LCOH!$C$18, MIN(LCOH!$C$18,J5054),0)</f>
        <v>1500</v>
      </c>
      <c r="L5054">
        <f t="shared" si="157"/>
        <v>1650.8655026316883</v>
      </c>
      <c r="M5054">
        <f>K5054/LCOH!$C$18</f>
        <v>1</v>
      </c>
      <c r="N5054">
        <f>K5054/LCOH!$C$34</f>
        <v>28.901734104046245</v>
      </c>
    </row>
    <row r="5055" spans="1:14" x14ac:dyDescent="0.35">
      <c r="A5055">
        <f>'Profilo fotovoltaico'!B5057*LCOH!$C$20</f>
        <v>562</v>
      </c>
      <c r="B5055">
        <f>'Profilo eolico'!B5057*LCOH!$C$21</f>
        <v>66.100000000000009</v>
      </c>
      <c r="C5055">
        <f>$P$35*'Profilo fotovoltaico'!B5057</f>
        <v>4133.2920494436012</v>
      </c>
      <c r="D5055">
        <f>$Q$37*'Profilo eolico'!B5057</f>
        <v>385.66936652727037</v>
      </c>
      <c r="E5055">
        <f>$P$39*'Profilo fotovoltaico'!B5057+'Approvvigionamento energia'!$Q$39*'Profilo eolico'!B5057</f>
        <v>1322.575037256353</v>
      </c>
      <c r="F5055">
        <f>$P$41*'Profilo fotovoltaico'!B5057+'Approvvigionamento energia'!$Q$41*'Profilo eolico'!B5057</f>
        <v>2259.4807079854359</v>
      </c>
      <c r="G5055">
        <f>$P$43*'Profilo fotovoltaico'!B5057+'Approvvigionamento energia'!$Q$43*'Profilo eolico'!B5057</f>
        <v>3196.3863787145183</v>
      </c>
      <c r="H5055">
        <f t="shared" si="156"/>
        <v>1138.4335154826958</v>
      </c>
      <c r="I5055">
        <f>IF(LCOH!$C$28=Menu!$A$1,'Approvvigionamento energia'!C5055,0)+IF(LCOH!$C$28=Menu!$A$2,'Approvvigionamento energia'!D5055,0)+IF(LCOH!$C$28=Menu!$A$3,'Approvvigionamento energia'!E5055,0)+IF(LCOH!$C$28=Menu!$A$4,'Approvvigionamento energia'!F5055,0)+IF(LCOH!$C$28=Menu!$A$5,'Approvvigionamento energia'!G5055,0)+IF(LCOH!$C$28=Menu!$A$6,'Approvvigionamento energia'!H5055,0)</f>
        <v>2259.4807079854359</v>
      </c>
      <c r="J5055">
        <f>'Approvvigionamento energia'!A5055+'Approvvigionamento energia'!B5055+'Approvvigionamento energia'!I5055</f>
        <v>2887.5807079854358</v>
      </c>
      <c r="K5055">
        <f>IF(MIN(LCOH!$C$18,J5055)&gt;=$P$48*LCOH!$C$18, MIN(LCOH!$C$18,J5055),0)</f>
        <v>1500</v>
      </c>
      <c r="L5055">
        <f t="shared" si="157"/>
        <v>1387.5807079854358</v>
      </c>
      <c r="M5055">
        <f>K5055/LCOH!$C$18</f>
        <v>1</v>
      </c>
      <c r="N5055">
        <f>K5055/LCOH!$C$34</f>
        <v>28.901734104046245</v>
      </c>
    </row>
    <row r="5056" spans="1:14" x14ac:dyDescent="0.35">
      <c r="A5056">
        <f>'Profilo fotovoltaico'!B5058*LCOH!$C$20</f>
        <v>463</v>
      </c>
      <c r="B5056">
        <f>'Profilo eolico'!B5058*LCOH!$C$21</f>
        <v>74.099999999999994</v>
      </c>
      <c r="C5056">
        <f>$P$35*'Profilo fotovoltaico'!B5058</f>
        <v>3405.1854428690162</v>
      </c>
      <c r="D5056">
        <f>$Q$37*'Profilo eolico'!B5058</f>
        <v>432.34644568336967</v>
      </c>
      <c r="E5056">
        <f>$P$39*'Profilo fotovoltaico'!B5058+'Approvvigionamento energia'!$Q$39*'Profilo eolico'!B5058</f>
        <v>1175.5561949797811</v>
      </c>
      <c r="F5056">
        <f>$P$41*'Profilo fotovoltaico'!B5058+'Approvvigionamento energia'!$Q$41*'Profilo eolico'!B5058</f>
        <v>1918.7659442761928</v>
      </c>
      <c r="G5056">
        <f>$P$43*'Profilo fotovoltaico'!B5058+'Approvvigionamento energia'!$Q$43*'Profilo eolico'!B5058</f>
        <v>2661.975693572605</v>
      </c>
      <c r="H5056">
        <f t="shared" si="156"/>
        <v>1138.4335154826958</v>
      </c>
      <c r="I5056">
        <f>IF(LCOH!$C$28=Menu!$A$1,'Approvvigionamento energia'!C5056,0)+IF(LCOH!$C$28=Menu!$A$2,'Approvvigionamento energia'!D5056,0)+IF(LCOH!$C$28=Menu!$A$3,'Approvvigionamento energia'!E5056,0)+IF(LCOH!$C$28=Menu!$A$4,'Approvvigionamento energia'!F5056,0)+IF(LCOH!$C$28=Menu!$A$5,'Approvvigionamento energia'!G5056,0)+IF(LCOH!$C$28=Menu!$A$6,'Approvvigionamento energia'!H5056,0)</f>
        <v>1918.7659442761928</v>
      </c>
      <c r="J5056">
        <f>'Approvvigionamento energia'!A5056+'Approvvigionamento energia'!B5056+'Approvvigionamento energia'!I5056</f>
        <v>2455.8659442761927</v>
      </c>
      <c r="K5056">
        <f>IF(MIN(LCOH!$C$18,J5056)&gt;=$P$48*LCOH!$C$18, MIN(LCOH!$C$18,J5056),0)</f>
        <v>1500</v>
      </c>
      <c r="L5056">
        <f t="shared" si="157"/>
        <v>955.86594427619275</v>
      </c>
      <c r="M5056">
        <f>K5056/LCOH!$C$18</f>
        <v>1</v>
      </c>
      <c r="N5056">
        <f>K5056/LCOH!$C$34</f>
        <v>28.901734104046245</v>
      </c>
    </row>
    <row r="5057" spans="1:14" x14ac:dyDescent="0.35">
      <c r="A5057">
        <f>'Profilo fotovoltaico'!B5059*LCOH!$C$20</f>
        <v>335</v>
      </c>
      <c r="B5057">
        <f>'Profilo eolico'!B5059*LCOH!$C$21</f>
        <v>78.100000000000009</v>
      </c>
      <c r="C5057">
        <f>$P$35*'Profilo fotovoltaico'!B5059</f>
        <v>2463.7950828533917</v>
      </c>
      <c r="D5057">
        <f>$Q$37*'Profilo eolico'!B5059</f>
        <v>455.68498526141929</v>
      </c>
      <c r="E5057">
        <f>$P$39*'Profilo fotovoltaico'!B5059+'Approvvigionamento energia'!$Q$39*'Profilo eolico'!B5059</f>
        <v>957.71250965941238</v>
      </c>
      <c r="F5057">
        <f>$P$41*'Profilo fotovoltaico'!B5059+'Approvvigionamento energia'!$Q$41*'Profilo eolico'!B5059</f>
        <v>1459.7400340574054</v>
      </c>
      <c r="G5057">
        <f>$P$43*'Profilo fotovoltaico'!B5059+'Approvvigionamento energia'!$Q$43*'Profilo eolico'!B5059</f>
        <v>1961.767558455399</v>
      </c>
      <c r="H5057">
        <f t="shared" si="156"/>
        <v>1138.4335154826958</v>
      </c>
      <c r="I5057">
        <f>IF(LCOH!$C$28=Menu!$A$1,'Approvvigionamento energia'!C5057,0)+IF(LCOH!$C$28=Menu!$A$2,'Approvvigionamento energia'!D5057,0)+IF(LCOH!$C$28=Menu!$A$3,'Approvvigionamento energia'!E5057,0)+IF(LCOH!$C$28=Menu!$A$4,'Approvvigionamento energia'!F5057,0)+IF(LCOH!$C$28=Menu!$A$5,'Approvvigionamento energia'!G5057,0)+IF(LCOH!$C$28=Menu!$A$6,'Approvvigionamento energia'!H5057,0)</f>
        <v>1459.7400340574054</v>
      </c>
      <c r="J5057">
        <f>'Approvvigionamento energia'!A5057+'Approvvigionamento energia'!B5057+'Approvvigionamento energia'!I5057</f>
        <v>1872.8400340574053</v>
      </c>
      <c r="K5057">
        <f>IF(MIN(LCOH!$C$18,J5057)&gt;=$P$48*LCOH!$C$18, MIN(LCOH!$C$18,J5057),0)</f>
        <v>1500</v>
      </c>
      <c r="L5057">
        <f t="shared" si="157"/>
        <v>372.84003405740532</v>
      </c>
      <c r="M5057">
        <f>K5057/LCOH!$C$18</f>
        <v>1</v>
      </c>
      <c r="N5057">
        <f>K5057/LCOH!$C$34</f>
        <v>28.901734104046245</v>
      </c>
    </row>
    <row r="5058" spans="1:14" x14ac:dyDescent="0.35">
      <c r="A5058">
        <f>'Profilo fotovoltaico'!B5060*LCOH!$C$20</f>
        <v>191</v>
      </c>
      <c r="B5058">
        <f>'Profilo eolico'!B5060*LCOH!$C$21</f>
        <v>77.2</v>
      </c>
      <c r="C5058">
        <f>$P$35*'Profilo fotovoltaico'!B5060</f>
        <v>1404.7309278358143</v>
      </c>
      <c r="D5058">
        <f>$Q$37*'Profilo eolico'!B5060</f>
        <v>450.43381385635814</v>
      </c>
      <c r="E5058">
        <f>$P$39*'Profilo fotovoltaico'!B5060+'Approvvigionamento energia'!$Q$39*'Profilo eolico'!B5060</f>
        <v>689.0080923512221</v>
      </c>
      <c r="F5058">
        <f>$P$41*'Profilo fotovoltaico'!B5060+'Approvvigionamento energia'!$Q$41*'Profilo eolico'!B5060</f>
        <v>927.58237084608618</v>
      </c>
      <c r="G5058">
        <f>$P$43*'Profilo fotovoltaico'!B5060+'Approvvigionamento energia'!$Q$43*'Profilo eolico'!B5060</f>
        <v>1166.1566493409505</v>
      </c>
      <c r="H5058">
        <f t="shared" ref="H5058:H5121" si="158">$P$45</f>
        <v>1138.4335154826958</v>
      </c>
      <c r="I5058">
        <f>IF(LCOH!$C$28=Menu!$A$1,'Approvvigionamento energia'!C5058,0)+IF(LCOH!$C$28=Menu!$A$2,'Approvvigionamento energia'!D5058,0)+IF(LCOH!$C$28=Menu!$A$3,'Approvvigionamento energia'!E5058,0)+IF(LCOH!$C$28=Menu!$A$4,'Approvvigionamento energia'!F5058,0)+IF(LCOH!$C$28=Menu!$A$5,'Approvvigionamento energia'!G5058,0)+IF(LCOH!$C$28=Menu!$A$6,'Approvvigionamento energia'!H5058,0)</f>
        <v>927.58237084608618</v>
      </c>
      <c r="J5058">
        <f>'Approvvigionamento energia'!A5058+'Approvvigionamento energia'!B5058+'Approvvigionamento energia'!I5058</f>
        <v>1195.7823708460862</v>
      </c>
      <c r="K5058">
        <f>IF(MIN(LCOH!$C$18,J5058)&gt;=$P$48*LCOH!$C$18, MIN(LCOH!$C$18,J5058),0)</f>
        <v>1195.7823708460862</v>
      </c>
      <c r="L5058">
        <f t="shared" si="157"/>
        <v>0</v>
      </c>
      <c r="M5058">
        <f>K5058/LCOH!$C$18</f>
        <v>0.79718824723072412</v>
      </c>
      <c r="N5058">
        <f>K5058/LCOH!$C$34</f>
        <v>23.040122752333069</v>
      </c>
    </row>
    <row r="5059" spans="1:14" x14ac:dyDescent="0.35">
      <c r="A5059">
        <f>'Profilo fotovoltaico'!B5061*LCOH!$C$20</f>
        <v>67</v>
      </c>
      <c r="B5059">
        <f>'Profilo eolico'!B5061*LCOH!$C$21</f>
        <v>76.8</v>
      </c>
      <c r="C5059">
        <f>$P$35*'Profilo fotovoltaico'!B5061</f>
        <v>492.7590165706784</v>
      </c>
      <c r="D5059">
        <f>$Q$37*'Profilo eolico'!B5061</f>
        <v>448.0999598985531</v>
      </c>
      <c r="E5059">
        <f>$P$39*'Profilo fotovoltaico'!B5061+'Approvvigionamento energia'!$Q$39*'Profilo eolico'!B5061</f>
        <v>459.26472406658439</v>
      </c>
      <c r="F5059">
        <f>$P$41*'Profilo fotovoltaico'!B5061+'Approvvigionamento energia'!$Q$41*'Profilo eolico'!B5061</f>
        <v>470.42948823461575</v>
      </c>
      <c r="G5059">
        <f>$P$43*'Profilo fotovoltaico'!B5061+'Approvvigionamento energia'!$Q$43*'Profilo eolico'!B5061</f>
        <v>481.5942524026471</v>
      </c>
      <c r="H5059">
        <f t="shared" si="158"/>
        <v>1138.4335154826958</v>
      </c>
      <c r="I5059">
        <f>IF(LCOH!$C$28=Menu!$A$1,'Approvvigionamento energia'!C5059,0)+IF(LCOH!$C$28=Menu!$A$2,'Approvvigionamento energia'!D5059,0)+IF(LCOH!$C$28=Menu!$A$3,'Approvvigionamento energia'!E5059,0)+IF(LCOH!$C$28=Menu!$A$4,'Approvvigionamento energia'!F5059,0)+IF(LCOH!$C$28=Menu!$A$5,'Approvvigionamento energia'!G5059,0)+IF(LCOH!$C$28=Menu!$A$6,'Approvvigionamento energia'!H5059,0)</f>
        <v>470.42948823461575</v>
      </c>
      <c r="J5059">
        <f>'Approvvigionamento energia'!A5059+'Approvvigionamento energia'!B5059+'Approvvigionamento energia'!I5059</f>
        <v>614.2294882346157</v>
      </c>
      <c r="K5059">
        <f>IF(MIN(LCOH!$C$18,J5059)&gt;=$P$48*LCOH!$C$18, MIN(LCOH!$C$18,J5059),0)</f>
        <v>614.2294882346157</v>
      </c>
      <c r="L5059">
        <f t="shared" ref="L5059:L5122" si="159">J5059-K5059</f>
        <v>0</v>
      </c>
      <c r="M5059">
        <f>K5059/LCOH!$C$18</f>
        <v>0.40948632548974379</v>
      </c>
      <c r="N5059">
        <f>K5059/LCOH!$C$34</f>
        <v>11.83486489854751</v>
      </c>
    </row>
    <row r="5060" spans="1:14" x14ac:dyDescent="0.35">
      <c r="A5060">
        <f>'Profilo fotovoltaico'!B5062*LCOH!$C$20</f>
        <v>3</v>
      </c>
      <c r="B5060">
        <f>'Profilo eolico'!B5062*LCOH!$C$21</f>
        <v>72.3</v>
      </c>
      <c r="C5060">
        <f>$P$35*'Profilo fotovoltaico'!B5062</f>
        <v>22.063836562866197</v>
      </c>
      <c r="D5060">
        <f>$Q$37*'Profilo eolico'!B5062</f>
        <v>421.84410287324732</v>
      </c>
      <c r="E5060">
        <f>$P$39*'Profilo fotovoltaico'!B5062+'Approvvigionamento energia'!$Q$39*'Profilo eolico'!B5062</f>
        <v>321.89903629565208</v>
      </c>
      <c r="F5060">
        <f>$P$41*'Profilo fotovoltaico'!B5062+'Approvvigionamento energia'!$Q$41*'Profilo eolico'!B5062</f>
        <v>221.95396971805675</v>
      </c>
      <c r="G5060">
        <f>$P$43*'Profilo fotovoltaico'!B5062+'Approvvigionamento energia'!$Q$43*'Profilo eolico'!B5062</f>
        <v>122.00890314046148</v>
      </c>
      <c r="H5060">
        <f t="shared" si="158"/>
        <v>1138.4335154826958</v>
      </c>
      <c r="I5060">
        <f>IF(LCOH!$C$28=Menu!$A$1,'Approvvigionamento energia'!C5060,0)+IF(LCOH!$C$28=Menu!$A$2,'Approvvigionamento energia'!D5060,0)+IF(LCOH!$C$28=Menu!$A$3,'Approvvigionamento energia'!E5060,0)+IF(LCOH!$C$28=Menu!$A$4,'Approvvigionamento energia'!F5060,0)+IF(LCOH!$C$28=Menu!$A$5,'Approvvigionamento energia'!G5060,0)+IF(LCOH!$C$28=Menu!$A$6,'Approvvigionamento energia'!H5060,0)</f>
        <v>221.95396971805675</v>
      </c>
      <c r="J5060">
        <f>'Approvvigionamento energia'!A5060+'Approvvigionamento energia'!B5060+'Approvvigionamento energia'!I5060</f>
        <v>297.25396971805674</v>
      </c>
      <c r="K5060">
        <f>IF(MIN(LCOH!$C$18,J5060)&gt;=$P$48*LCOH!$C$18, MIN(LCOH!$C$18,J5060),0)</f>
        <v>0</v>
      </c>
      <c r="L5060">
        <f t="shared" si="159"/>
        <v>297.25396971805674</v>
      </c>
      <c r="M5060">
        <f>K5060/LCOH!$C$18</f>
        <v>0</v>
      </c>
      <c r="N5060">
        <f>K5060/LCOH!$C$34</f>
        <v>0</v>
      </c>
    </row>
    <row r="5061" spans="1:14" x14ac:dyDescent="0.35">
      <c r="A5061">
        <f>'Profilo fotovoltaico'!B5063*LCOH!$C$20</f>
        <v>0</v>
      </c>
      <c r="B5061">
        <f>'Profilo eolico'!B5063*LCOH!$C$21</f>
        <v>55.4</v>
      </c>
      <c r="C5061">
        <f>$P$35*'Profilo fotovoltaico'!B5063</f>
        <v>0</v>
      </c>
      <c r="D5061">
        <f>$Q$37*'Profilo eolico'!B5063</f>
        <v>323.23877315598753</v>
      </c>
      <c r="E5061">
        <f>$P$39*'Profilo fotovoltaico'!B5063+'Approvvigionamento energia'!$Q$39*'Profilo eolico'!B5063</f>
        <v>242.42907986699066</v>
      </c>
      <c r="F5061">
        <f>$P$41*'Profilo fotovoltaico'!B5063+'Approvvigionamento energia'!$Q$41*'Profilo eolico'!B5063</f>
        <v>161.61938657799377</v>
      </c>
      <c r="G5061">
        <f>$P$43*'Profilo fotovoltaico'!B5063+'Approvvigionamento energia'!$Q$43*'Profilo eolico'!B5063</f>
        <v>80.809693288996883</v>
      </c>
      <c r="H5061">
        <f t="shared" si="158"/>
        <v>1138.4335154826958</v>
      </c>
      <c r="I5061">
        <f>IF(LCOH!$C$28=Menu!$A$1,'Approvvigionamento energia'!C5061,0)+IF(LCOH!$C$28=Menu!$A$2,'Approvvigionamento energia'!D5061,0)+IF(LCOH!$C$28=Menu!$A$3,'Approvvigionamento energia'!E5061,0)+IF(LCOH!$C$28=Menu!$A$4,'Approvvigionamento energia'!F5061,0)+IF(LCOH!$C$28=Menu!$A$5,'Approvvigionamento energia'!G5061,0)+IF(LCOH!$C$28=Menu!$A$6,'Approvvigionamento energia'!H5061,0)</f>
        <v>161.61938657799377</v>
      </c>
      <c r="J5061">
        <f>'Approvvigionamento energia'!A5061+'Approvvigionamento energia'!B5061+'Approvvigionamento energia'!I5061</f>
        <v>217.01938657799377</v>
      </c>
      <c r="K5061">
        <f>IF(MIN(LCOH!$C$18,J5061)&gt;=$P$48*LCOH!$C$18, MIN(LCOH!$C$18,J5061),0)</f>
        <v>0</v>
      </c>
      <c r="L5061">
        <f t="shared" si="159"/>
        <v>217.01938657799377</v>
      </c>
      <c r="M5061">
        <f>K5061/LCOH!$C$18</f>
        <v>0</v>
      </c>
      <c r="N5061">
        <f>K5061/LCOH!$C$34</f>
        <v>0</v>
      </c>
    </row>
    <row r="5062" spans="1:14" x14ac:dyDescent="0.35">
      <c r="A5062">
        <f>'Profilo fotovoltaico'!B5064*LCOH!$C$20</f>
        <v>0</v>
      </c>
      <c r="B5062">
        <f>'Profilo eolico'!B5064*LCOH!$C$21</f>
        <v>42.6</v>
      </c>
      <c r="C5062">
        <f>$P$35*'Profilo fotovoltaico'!B5064</f>
        <v>0</v>
      </c>
      <c r="D5062">
        <f>$Q$37*'Profilo eolico'!B5064</f>
        <v>248.55544650622869</v>
      </c>
      <c r="E5062">
        <f>$P$39*'Profilo fotovoltaico'!B5064+'Approvvigionamento energia'!$Q$39*'Profilo eolico'!B5064</f>
        <v>186.41658487967152</v>
      </c>
      <c r="F5062">
        <f>$P$41*'Profilo fotovoltaico'!B5064+'Approvvigionamento energia'!$Q$41*'Profilo eolico'!B5064</f>
        <v>124.27772325311435</v>
      </c>
      <c r="G5062">
        <f>$P$43*'Profilo fotovoltaico'!B5064+'Approvvigionamento energia'!$Q$43*'Profilo eolico'!B5064</f>
        <v>62.138861626557173</v>
      </c>
      <c r="H5062">
        <f t="shared" si="158"/>
        <v>1138.4335154826958</v>
      </c>
      <c r="I5062">
        <f>IF(LCOH!$C$28=Menu!$A$1,'Approvvigionamento energia'!C5062,0)+IF(LCOH!$C$28=Menu!$A$2,'Approvvigionamento energia'!D5062,0)+IF(LCOH!$C$28=Menu!$A$3,'Approvvigionamento energia'!E5062,0)+IF(LCOH!$C$28=Menu!$A$4,'Approvvigionamento energia'!F5062,0)+IF(LCOH!$C$28=Menu!$A$5,'Approvvigionamento energia'!G5062,0)+IF(LCOH!$C$28=Menu!$A$6,'Approvvigionamento energia'!H5062,0)</f>
        <v>124.27772325311435</v>
      </c>
      <c r="J5062">
        <f>'Approvvigionamento energia'!A5062+'Approvvigionamento energia'!B5062+'Approvvigionamento energia'!I5062</f>
        <v>166.87772325311434</v>
      </c>
      <c r="K5062">
        <f>IF(MIN(LCOH!$C$18,J5062)&gt;=$P$48*LCOH!$C$18, MIN(LCOH!$C$18,J5062),0)</f>
        <v>0</v>
      </c>
      <c r="L5062">
        <f t="shared" si="159"/>
        <v>166.87772325311434</v>
      </c>
      <c r="M5062">
        <f>K5062/LCOH!$C$18</f>
        <v>0</v>
      </c>
      <c r="N5062">
        <f>K5062/LCOH!$C$34</f>
        <v>0</v>
      </c>
    </row>
    <row r="5063" spans="1:14" x14ac:dyDescent="0.35">
      <c r="A5063">
        <f>'Profilo fotovoltaico'!B5065*LCOH!$C$20</f>
        <v>0</v>
      </c>
      <c r="B5063">
        <f>'Profilo eolico'!B5065*LCOH!$C$21</f>
        <v>40.5</v>
      </c>
      <c r="C5063">
        <f>$P$35*'Profilo fotovoltaico'!B5065</f>
        <v>0</v>
      </c>
      <c r="D5063">
        <f>$Q$37*'Profilo eolico'!B5065</f>
        <v>236.30271322775266</v>
      </c>
      <c r="E5063">
        <f>$P$39*'Profilo fotovoltaico'!B5065+'Approvvigionamento energia'!$Q$39*'Profilo eolico'!B5065</f>
        <v>177.22703492081448</v>
      </c>
      <c r="F5063">
        <f>$P$41*'Profilo fotovoltaico'!B5065+'Approvvigionamento energia'!$Q$41*'Profilo eolico'!B5065</f>
        <v>118.15135661387633</v>
      </c>
      <c r="G5063">
        <f>$P$43*'Profilo fotovoltaico'!B5065+'Approvvigionamento energia'!$Q$43*'Profilo eolico'!B5065</f>
        <v>59.075678306938165</v>
      </c>
      <c r="H5063">
        <f t="shared" si="158"/>
        <v>1138.4335154826958</v>
      </c>
      <c r="I5063">
        <f>IF(LCOH!$C$28=Menu!$A$1,'Approvvigionamento energia'!C5063,0)+IF(LCOH!$C$28=Menu!$A$2,'Approvvigionamento energia'!D5063,0)+IF(LCOH!$C$28=Menu!$A$3,'Approvvigionamento energia'!E5063,0)+IF(LCOH!$C$28=Menu!$A$4,'Approvvigionamento energia'!F5063,0)+IF(LCOH!$C$28=Menu!$A$5,'Approvvigionamento energia'!G5063,0)+IF(LCOH!$C$28=Menu!$A$6,'Approvvigionamento energia'!H5063,0)</f>
        <v>118.15135661387633</v>
      </c>
      <c r="J5063">
        <f>'Approvvigionamento energia'!A5063+'Approvvigionamento energia'!B5063+'Approvvigionamento energia'!I5063</f>
        <v>158.65135661387632</v>
      </c>
      <c r="K5063">
        <f>IF(MIN(LCOH!$C$18,J5063)&gt;=$P$48*LCOH!$C$18, MIN(LCOH!$C$18,J5063),0)</f>
        <v>0</v>
      </c>
      <c r="L5063">
        <f t="shared" si="159"/>
        <v>158.65135661387632</v>
      </c>
      <c r="M5063">
        <f>K5063/LCOH!$C$18</f>
        <v>0</v>
      </c>
      <c r="N5063">
        <f>K5063/LCOH!$C$34</f>
        <v>0</v>
      </c>
    </row>
    <row r="5064" spans="1:14" x14ac:dyDescent="0.35">
      <c r="A5064">
        <f>'Profilo fotovoltaico'!B5066*LCOH!$C$20</f>
        <v>0</v>
      </c>
      <c r="B5064">
        <f>'Profilo eolico'!B5066*LCOH!$C$21</f>
        <v>42.8</v>
      </c>
      <c r="C5064">
        <f>$P$35*'Profilo fotovoltaico'!B5066</f>
        <v>0</v>
      </c>
      <c r="D5064">
        <f>$Q$37*'Profilo eolico'!B5066</f>
        <v>249.72237348513119</v>
      </c>
      <c r="E5064">
        <f>$P$39*'Profilo fotovoltaico'!B5066+'Approvvigionamento energia'!$Q$39*'Profilo eolico'!B5066</f>
        <v>187.29178011384838</v>
      </c>
      <c r="F5064">
        <f>$P$41*'Profilo fotovoltaico'!B5066+'Approvvigionamento energia'!$Q$41*'Profilo eolico'!B5066</f>
        <v>124.86118674256559</v>
      </c>
      <c r="G5064">
        <f>$P$43*'Profilo fotovoltaico'!B5066+'Approvvigionamento energia'!$Q$43*'Profilo eolico'!B5066</f>
        <v>62.430593371282797</v>
      </c>
      <c r="H5064">
        <f t="shared" si="158"/>
        <v>1138.4335154826958</v>
      </c>
      <c r="I5064">
        <f>IF(LCOH!$C$28=Menu!$A$1,'Approvvigionamento energia'!C5064,0)+IF(LCOH!$C$28=Menu!$A$2,'Approvvigionamento energia'!D5064,0)+IF(LCOH!$C$28=Menu!$A$3,'Approvvigionamento energia'!E5064,0)+IF(LCOH!$C$28=Menu!$A$4,'Approvvigionamento energia'!F5064,0)+IF(LCOH!$C$28=Menu!$A$5,'Approvvigionamento energia'!G5064,0)+IF(LCOH!$C$28=Menu!$A$6,'Approvvigionamento energia'!H5064,0)</f>
        <v>124.86118674256559</v>
      </c>
      <c r="J5064">
        <f>'Approvvigionamento energia'!A5064+'Approvvigionamento energia'!B5064+'Approvvigionamento energia'!I5064</f>
        <v>167.66118674256558</v>
      </c>
      <c r="K5064">
        <f>IF(MIN(LCOH!$C$18,J5064)&gt;=$P$48*LCOH!$C$18, MIN(LCOH!$C$18,J5064),0)</f>
        <v>0</v>
      </c>
      <c r="L5064">
        <f t="shared" si="159"/>
        <v>167.66118674256558</v>
      </c>
      <c r="M5064">
        <f>K5064/LCOH!$C$18</f>
        <v>0</v>
      </c>
      <c r="N5064">
        <f>K5064/LCOH!$C$34</f>
        <v>0</v>
      </c>
    </row>
    <row r="5065" spans="1:14" x14ac:dyDescent="0.35">
      <c r="A5065">
        <f>'Profilo fotovoltaico'!B5067*LCOH!$C$20</f>
        <v>0</v>
      </c>
      <c r="B5065">
        <f>'Profilo eolico'!B5067*LCOH!$C$21</f>
        <v>46.9</v>
      </c>
      <c r="C5065">
        <f>$P$35*'Profilo fotovoltaico'!B5067</f>
        <v>0</v>
      </c>
      <c r="D5065">
        <f>$Q$37*'Profilo eolico'!B5067</f>
        <v>273.64437655263208</v>
      </c>
      <c r="E5065">
        <f>$P$39*'Profilo fotovoltaico'!B5067+'Approvvigionamento energia'!$Q$39*'Profilo eolico'!B5067</f>
        <v>205.23328241447402</v>
      </c>
      <c r="F5065">
        <f>$P$41*'Profilo fotovoltaico'!B5067+'Approvvigionamento energia'!$Q$41*'Profilo eolico'!B5067</f>
        <v>136.82218827631604</v>
      </c>
      <c r="G5065">
        <f>$P$43*'Profilo fotovoltaico'!B5067+'Approvvigionamento energia'!$Q$43*'Profilo eolico'!B5067</f>
        <v>68.41109413815802</v>
      </c>
      <c r="H5065">
        <f t="shared" si="158"/>
        <v>1138.4335154826958</v>
      </c>
      <c r="I5065">
        <f>IF(LCOH!$C$28=Menu!$A$1,'Approvvigionamento energia'!C5065,0)+IF(LCOH!$C$28=Menu!$A$2,'Approvvigionamento energia'!D5065,0)+IF(LCOH!$C$28=Menu!$A$3,'Approvvigionamento energia'!E5065,0)+IF(LCOH!$C$28=Menu!$A$4,'Approvvigionamento energia'!F5065,0)+IF(LCOH!$C$28=Menu!$A$5,'Approvvigionamento energia'!G5065,0)+IF(LCOH!$C$28=Menu!$A$6,'Approvvigionamento energia'!H5065,0)</f>
        <v>136.82218827631604</v>
      </c>
      <c r="J5065">
        <f>'Approvvigionamento energia'!A5065+'Approvvigionamento energia'!B5065+'Approvvigionamento energia'!I5065</f>
        <v>183.72218827631605</v>
      </c>
      <c r="K5065">
        <f>IF(MIN(LCOH!$C$18,J5065)&gt;=$P$48*LCOH!$C$18, MIN(LCOH!$C$18,J5065),0)</f>
        <v>0</v>
      </c>
      <c r="L5065">
        <f t="shared" si="159"/>
        <v>183.72218827631605</v>
      </c>
      <c r="M5065">
        <f>K5065/LCOH!$C$18</f>
        <v>0</v>
      </c>
      <c r="N5065">
        <f>K5065/LCOH!$C$34</f>
        <v>0</v>
      </c>
    </row>
    <row r="5066" spans="1:14" x14ac:dyDescent="0.35">
      <c r="A5066">
        <f>'Profilo fotovoltaico'!B5068*LCOH!$C$20</f>
        <v>0</v>
      </c>
      <c r="B5066">
        <f>'Profilo eolico'!B5068*LCOH!$C$21</f>
        <v>50.9</v>
      </c>
      <c r="C5066">
        <f>$P$35*'Profilo fotovoltaico'!B5068</f>
        <v>0</v>
      </c>
      <c r="D5066">
        <f>$Q$37*'Profilo eolico'!B5068</f>
        <v>296.9829161306817</v>
      </c>
      <c r="E5066">
        <f>$P$39*'Profilo fotovoltaico'!B5068+'Approvvigionamento energia'!$Q$39*'Profilo eolico'!B5068</f>
        <v>222.73718709801128</v>
      </c>
      <c r="F5066">
        <f>$P$41*'Profilo fotovoltaico'!B5068+'Approvvigionamento energia'!$Q$41*'Profilo eolico'!B5068</f>
        <v>148.49145806534085</v>
      </c>
      <c r="G5066">
        <f>$P$43*'Profilo fotovoltaico'!B5068+'Approvvigionamento energia'!$Q$43*'Profilo eolico'!B5068</f>
        <v>74.245729032670425</v>
      </c>
      <c r="H5066">
        <f t="shared" si="158"/>
        <v>1138.4335154826958</v>
      </c>
      <c r="I5066">
        <f>IF(LCOH!$C$28=Menu!$A$1,'Approvvigionamento energia'!C5066,0)+IF(LCOH!$C$28=Menu!$A$2,'Approvvigionamento energia'!D5066,0)+IF(LCOH!$C$28=Menu!$A$3,'Approvvigionamento energia'!E5066,0)+IF(LCOH!$C$28=Menu!$A$4,'Approvvigionamento energia'!F5066,0)+IF(LCOH!$C$28=Menu!$A$5,'Approvvigionamento energia'!G5066,0)+IF(LCOH!$C$28=Menu!$A$6,'Approvvigionamento energia'!H5066,0)</f>
        <v>148.49145806534085</v>
      </c>
      <c r="J5066">
        <f>'Approvvigionamento energia'!A5066+'Approvvigionamento energia'!B5066+'Approvvigionamento energia'!I5066</f>
        <v>199.39145806534086</v>
      </c>
      <c r="K5066">
        <f>IF(MIN(LCOH!$C$18,J5066)&gt;=$P$48*LCOH!$C$18, MIN(LCOH!$C$18,J5066),0)</f>
        <v>0</v>
      </c>
      <c r="L5066">
        <f t="shared" si="159"/>
        <v>199.39145806534086</v>
      </c>
      <c r="M5066">
        <f>K5066/LCOH!$C$18</f>
        <v>0</v>
      </c>
      <c r="N5066">
        <f>K5066/LCOH!$C$34</f>
        <v>0</v>
      </c>
    </row>
    <row r="5067" spans="1:14" x14ac:dyDescent="0.35">
      <c r="A5067">
        <f>'Profilo fotovoltaico'!B5069*LCOH!$C$20</f>
        <v>0</v>
      </c>
      <c r="B5067">
        <f>'Profilo eolico'!B5069*LCOH!$C$21</f>
        <v>54.300000000000004</v>
      </c>
      <c r="C5067">
        <f>$P$35*'Profilo fotovoltaico'!B5069</f>
        <v>0</v>
      </c>
      <c r="D5067">
        <f>$Q$37*'Profilo eolico'!B5069</f>
        <v>316.82067477202389</v>
      </c>
      <c r="E5067">
        <f>$P$39*'Profilo fotovoltaico'!B5069+'Approvvigionamento energia'!$Q$39*'Profilo eolico'!B5069</f>
        <v>237.61550607901793</v>
      </c>
      <c r="F5067">
        <f>$P$41*'Profilo fotovoltaico'!B5069+'Approvvigionamento energia'!$Q$41*'Profilo eolico'!B5069</f>
        <v>158.41033738601195</v>
      </c>
      <c r="G5067">
        <f>$P$43*'Profilo fotovoltaico'!B5069+'Approvvigionamento energia'!$Q$43*'Profilo eolico'!B5069</f>
        <v>79.205168693005973</v>
      </c>
      <c r="H5067">
        <f t="shared" si="158"/>
        <v>1138.4335154826958</v>
      </c>
      <c r="I5067">
        <f>IF(LCOH!$C$28=Menu!$A$1,'Approvvigionamento energia'!C5067,0)+IF(LCOH!$C$28=Menu!$A$2,'Approvvigionamento energia'!D5067,0)+IF(LCOH!$C$28=Menu!$A$3,'Approvvigionamento energia'!E5067,0)+IF(LCOH!$C$28=Menu!$A$4,'Approvvigionamento energia'!F5067,0)+IF(LCOH!$C$28=Menu!$A$5,'Approvvigionamento energia'!G5067,0)+IF(LCOH!$C$28=Menu!$A$6,'Approvvigionamento energia'!H5067,0)</f>
        <v>158.41033738601195</v>
      </c>
      <c r="J5067">
        <f>'Approvvigionamento energia'!A5067+'Approvvigionamento energia'!B5067+'Approvvigionamento energia'!I5067</f>
        <v>212.71033738601196</v>
      </c>
      <c r="K5067">
        <f>IF(MIN(LCOH!$C$18,J5067)&gt;=$P$48*LCOH!$C$18, MIN(LCOH!$C$18,J5067),0)</f>
        <v>0</v>
      </c>
      <c r="L5067">
        <f t="shared" si="159"/>
        <v>212.71033738601196</v>
      </c>
      <c r="M5067">
        <f>K5067/LCOH!$C$18</f>
        <v>0</v>
      </c>
      <c r="N5067">
        <f>K5067/LCOH!$C$34</f>
        <v>0</v>
      </c>
    </row>
    <row r="5068" spans="1:14" x14ac:dyDescent="0.35">
      <c r="A5068">
        <f>'Profilo fotovoltaico'!B5070*LCOH!$C$20</f>
        <v>0</v>
      </c>
      <c r="B5068">
        <f>'Profilo eolico'!B5070*LCOH!$C$21</f>
        <v>56.4</v>
      </c>
      <c r="C5068">
        <f>$P$35*'Profilo fotovoltaico'!B5070</f>
        <v>0</v>
      </c>
      <c r="D5068">
        <f>$Q$37*'Profilo eolico'!B5070</f>
        <v>329.07340805049995</v>
      </c>
      <c r="E5068">
        <f>$P$39*'Profilo fotovoltaico'!B5070+'Approvvigionamento energia'!$Q$39*'Profilo eolico'!B5070</f>
        <v>246.80505603787498</v>
      </c>
      <c r="F5068">
        <f>$P$41*'Profilo fotovoltaico'!B5070+'Approvvigionamento energia'!$Q$41*'Profilo eolico'!B5070</f>
        <v>164.53670402524997</v>
      </c>
      <c r="G5068">
        <f>$P$43*'Profilo fotovoltaico'!B5070+'Approvvigionamento energia'!$Q$43*'Profilo eolico'!B5070</f>
        <v>82.268352012624987</v>
      </c>
      <c r="H5068">
        <f t="shared" si="158"/>
        <v>1138.4335154826958</v>
      </c>
      <c r="I5068">
        <f>IF(LCOH!$C$28=Menu!$A$1,'Approvvigionamento energia'!C5068,0)+IF(LCOH!$C$28=Menu!$A$2,'Approvvigionamento energia'!D5068,0)+IF(LCOH!$C$28=Menu!$A$3,'Approvvigionamento energia'!E5068,0)+IF(LCOH!$C$28=Menu!$A$4,'Approvvigionamento energia'!F5068,0)+IF(LCOH!$C$28=Menu!$A$5,'Approvvigionamento energia'!G5068,0)+IF(LCOH!$C$28=Menu!$A$6,'Approvvigionamento energia'!H5068,0)</f>
        <v>164.53670402524997</v>
      </c>
      <c r="J5068">
        <f>'Approvvigionamento energia'!A5068+'Approvvigionamento energia'!B5068+'Approvvigionamento energia'!I5068</f>
        <v>220.93670402524998</v>
      </c>
      <c r="K5068">
        <f>IF(MIN(LCOH!$C$18,J5068)&gt;=$P$48*LCOH!$C$18, MIN(LCOH!$C$18,J5068),0)</f>
        <v>0</v>
      </c>
      <c r="L5068">
        <f t="shared" si="159"/>
        <v>220.93670402524998</v>
      </c>
      <c r="M5068">
        <f>K5068/LCOH!$C$18</f>
        <v>0</v>
      </c>
      <c r="N5068">
        <f>K5068/LCOH!$C$34</f>
        <v>0</v>
      </c>
    </row>
    <row r="5069" spans="1:14" x14ac:dyDescent="0.35">
      <c r="A5069">
        <f>'Profilo fotovoltaico'!B5071*LCOH!$C$20</f>
        <v>0</v>
      </c>
      <c r="B5069">
        <f>'Profilo eolico'!B5071*LCOH!$C$21</f>
        <v>55.1</v>
      </c>
      <c r="C5069">
        <f>$P$35*'Profilo fotovoltaico'!B5071</f>
        <v>0</v>
      </c>
      <c r="D5069">
        <f>$Q$37*'Profilo eolico'!B5071</f>
        <v>321.48838268763387</v>
      </c>
      <c r="E5069">
        <f>$P$39*'Profilo fotovoltaico'!B5071+'Approvvigionamento energia'!$Q$39*'Profilo eolico'!B5071</f>
        <v>241.11628701572539</v>
      </c>
      <c r="F5069">
        <f>$P$41*'Profilo fotovoltaico'!B5071+'Approvvigionamento energia'!$Q$41*'Profilo eolico'!B5071</f>
        <v>160.74419134381694</v>
      </c>
      <c r="G5069">
        <f>$P$43*'Profilo fotovoltaico'!B5071+'Approvvigionamento energia'!$Q$43*'Profilo eolico'!B5071</f>
        <v>80.372095671908468</v>
      </c>
      <c r="H5069">
        <f t="shared" si="158"/>
        <v>1138.4335154826958</v>
      </c>
      <c r="I5069">
        <f>IF(LCOH!$C$28=Menu!$A$1,'Approvvigionamento energia'!C5069,0)+IF(LCOH!$C$28=Menu!$A$2,'Approvvigionamento energia'!D5069,0)+IF(LCOH!$C$28=Menu!$A$3,'Approvvigionamento energia'!E5069,0)+IF(LCOH!$C$28=Menu!$A$4,'Approvvigionamento energia'!F5069,0)+IF(LCOH!$C$28=Menu!$A$5,'Approvvigionamento energia'!G5069,0)+IF(LCOH!$C$28=Menu!$A$6,'Approvvigionamento energia'!H5069,0)</f>
        <v>160.74419134381694</v>
      </c>
      <c r="J5069">
        <f>'Approvvigionamento energia'!A5069+'Approvvigionamento energia'!B5069+'Approvvigionamento energia'!I5069</f>
        <v>215.84419134381693</v>
      </c>
      <c r="K5069">
        <f>IF(MIN(LCOH!$C$18,J5069)&gt;=$P$48*LCOH!$C$18, MIN(LCOH!$C$18,J5069),0)</f>
        <v>0</v>
      </c>
      <c r="L5069">
        <f t="shared" si="159"/>
        <v>215.84419134381693</v>
      </c>
      <c r="M5069">
        <f>K5069/LCOH!$C$18</f>
        <v>0</v>
      </c>
      <c r="N5069">
        <f>K5069/LCOH!$C$34</f>
        <v>0</v>
      </c>
    </row>
    <row r="5070" spans="1:14" x14ac:dyDescent="0.35">
      <c r="A5070">
        <f>'Profilo fotovoltaico'!B5072*LCOH!$C$20</f>
        <v>31</v>
      </c>
      <c r="B5070">
        <f>'Profilo eolico'!B5072*LCOH!$C$21</f>
        <v>50.8</v>
      </c>
      <c r="C5070">
        <f>$P$35*'Profilo fotovoltaico'!B5072</f>
        <v>227.99297781628403</v>
      </c>
      <c r="D5070">
        <f>$Q$37*'Profilo eolico'!B5072</f>
        <v>296.39945264123048</v>
      </c>
      <c r="E5070">
        <f>$P$39*'Profilo fotovoltaico'!B5072+'Approvvigionamento energia'!$Q$39*'Profilo eolico'!B5072</f>
        <v>279.29783393499383</v>
      </c>
      <c r="F5070">
        <f>$P$41*'Profilo fotovoltaico'!B5072+'Approvvigionamento energia'!$Q$41*'Profilo eolico'!B5072</f>
        <v>262.19621522875724</v>
      </c>
      <c r="G5070">
        <f>$P$43*'Profilo fotovoltaico'!B5072+'Approvvigionamento energia'!$Q$43*'Profilo eolico'!B5072</f>
        <v>245.09459652252065</v>
      </c>
      <c r="H5070">
        <f t="shared" si="158"/>
        <v>1138.4335154826958</v>
      </c>
      <c r="I5070">
        <f>IF(LCOH!$C$28=Menu!$A$1,'Approvvigionamento energia'!C5070,0)+IF(LCOH!$C$28=Menu!$A$2,'Approvvigionamento energia'!D5070,0)+IF(LCOH!$C$28=Menu!$A$3,'Approvvigionamento energia'!E5070,0)+IF(LCOH!$C$28=Menu!$A$4,'Approvvigionamento energia'!F5070,0)+IF(LCOH!$C$28=Menu!$A$5,'Approvvigionamento energia'!G5070,0)+IF(LCOH!$C$28=Menu!$A$6,'Approvvigionamento energia'!H5070,0)</f>
        <v>262.19621522875724</v>
      </c>
      <c r="J5070">
        <f>'Approvvigionamento energia'!A5070+'Approvvigionamento energia'!B5070+'Approvvigionamento energia'!I5070</f>
        <v>343.99621522875725</v>
      </c>
      <c r="K5070">
        <f>IF(MIN(LCOH!$C$18,J5070)&gt;=$P$48*LCOH!$C$18, MIN(LCOH!$C$18,J5070),0)</f>
        <v>0</v>
      </c>
      <c r="L5070">
        <f t="shared" si="159"/>
        <v>343.99621522875725</v>
      </c>
      <c r="M5070">
        <f>K5070/LCOH!$C$18</f>
        <v>0</v>
      </c>
      <c r="N5070">
        <f>K5070/LCOH!$C$34</f>
        <v>0</v>
      </c>
    </row>
    <row r="5071" spans="1:14" x14ac:dyDescent="0.35">
      <c r="A5071">
        <f>'Profilo fotovoltaico'!B5073*LCOH!$C$20</f>
        <v>133</v>
      </c>
      <c r="B5071">
        <f>'Profilo eolico'!B5073*LCOH!$C$21</f>
        <v>36.900000000000006</v>
      </c>
      <c r="C5071">
        <f>$P$35*'Profilo fotovoltaico'!B5073</f>
        <v>978.16342095373466</v>
      </c>
      <c r="D5071">
        <f>$Q$37*'Profilo eolico'!B5073</f>
        <v>215.29802760750798</v>
      </c>
      <c r="E5071">
        <f>$P$39*'Profilo fotovoltaico'!B5073+'Approvvigionamento energia'!$Q$39*'Profilo eolico'!B5073</f>
        <v>406.01437594406462</v>
      </c>
      <c r="F5071">
        <f>$P$41*'Profilo fotovoltaico'!B5073+'Approvvigionamento energia'!$Q$41*'Profilo eolico'!B5073</f>
        <v>596.7307242806213</v>
      </c>
      <c r="G5071">
        <f>$P$43*'Profilo fotovoltaico'!B5073+'Approvvigionamento energia'!$Q$43*'Profilo eolico'!B5073</f>
        <v>787.44707261717815</v>
      </c>
      <c r="H5071">
        <f t="shared" si="158"/>
        <v>1138.4335154826958</v>
      </c>
      <c r="I5071">
        <f>IF(LCOH!$C$28=Menu!$A$1,'Approvvigionamento energia'!C5071,0)+IF(LCOH!$C$28=Menu!$A$2,'Approvvigionamento energia'!D5071,0)+IF(LCOH!$C$28=Menu!$A$3,'Approvvigionamento energia'!E5071,0)+IF(LCOH!$C$28=Menu!$A$4,'Approvvigionamento energia'!F5071,0)+IF(LCOH!$C$28=Menu!$A$5,'Approvvigionamento energia'!G5071,0)+IF(LCOH!$C$28=Menu!$A$6,'Approvvigionamento energia'!H5071,0)</f>
        <v>596.7307242806213</v>
      </c>
      <c r="J5071">
        <f>'Approvvigionamento energia'!A5071+'Approvvigionamento energia'!B5071+'Approvvigionamento energia'!I5071</f>
        <v>766.63072428062128</v>
      </c>
      <c r="K5071">
        <f>IF(MIN(LCOH!$C$18,J5071)&gt;=$P$48*LCOH!$C$18, MIN(LCOH!$C$18,J5071),0)</f>
        <v>766.63072428062128</v>
      </c>
      <c r="L5071">
        <f t="shared" si="159"/>
        <v>0</v>
      </c>
      <c r="M5071">
        <f>K5071/LCOH!$C$18</f>
        <v>0.51108714952041423</v>
      </c>
      <c r="N5071">
        <f>K5071/LCOH!$C$34</f>
        <v>14.771304899433936</v>
      </c>
    </row>
    <row r="5072" spans="1:14" x14ac:dyDescent="0.35">
      <c r="A5072">
        <f>'Profilo fotovoltaico'!B5074*LCOH!$C$20</f>
        <v>273</v>
      </c>
      <c r="B5072">
        <f>'Profilo eolico'!B5074*LCOH!$C$21</f>
        <v>35.9</v>
      </c>
      <c r="C5072">
        <f>$P$35*'Profilo fotovoltaico'!B5074</f>
        <v>2007.8091272208239</v>
      </c>
      <c r="D5072">
        <f>$Q$37*'Profilo eolico'!B5074</f>
        <v>209.46339271299556</v>
      </c>
      <c r="E5072">
        <f>$P$39*'Profilo fotovoltaico'!B5074+'Approvvigionamento energia'!$Q$39*'Profilo eolico'!B5074</f>
        <v>659.04982633995269</v>
      </c>
      <c r="F5072">
        <f>$P$41*'Profilo fotovoltaico'!B5074+'Approvvigionamento energia'!$Q$41*'Profilo eolico'!B5074</f>
        <v>1108.6362599669098</v>
      </c>
      <c r="G5072">
        <f>$P$43*'Profilo fotovoltaico'!B5074+'Approvvigionamento energia'!$Q$43*'Profilo eolico'!B5074</f>
        <v>1558.2226935938668</v>
      </c>
      <c r="H5072">
        <f t="shared" si="158"/>
        <v>1138.4335154826958</v>
      </c>
      <c r="I5072">
        <f>IF(LCOH!$C$28=Menu!$A$1,'Approvvigionamento energia'!C5072,0)+IF(LCOH!$C$28=Menu!$A$2,'Approvvigionamento energia'!D5072,0)+IF(LCOH!$C$28=Menu!$A$3,'Approvvigionamento energia'!E5072,0)+IF(LCOH!$C$28=Menu!$A$4,'Approvvigionamento energia'!F5072,0)+IF(LCOH!$C$28=Menu!$A$5,'Approvvigionamento energia'!G5072,0)+IF(LCOH!$C$28=Menu!$A$6,'Approvvigionamento energia'!H5072,0)</f>
        <v>1108.6362599669098</v>
      </c>
      <c r="J5072">
        <f>'Approvvigionamento energia'!A5072+'Approvvigionamento energia'!B5072+'Approvvigionamento energia'!I5072</f>
        <v>1417.5362599669097</v>
      </c>
      <c r="K5072">
        <f>IF(MIN(LCOH!$C$18,J5072)&gt;=$P$48*LCOH!$C$18, MIN(LCOH!$C$18,J5072),0)</f>
        <v>1417.5362599669097</v>
      </c>
      <c r="L5072">
        <f t="shared" si="159"/>
        <v>0</v>
      </c>
      <c r="M5072">
        <f>K5072/LCOH!$C$18</f>
        <v>0.94502417331127309</v>
      </c>
      <c r="N5072">
        <f>K5072/LCOH!$C$34</f>
        <v>27.312837378938532</v>
      </c>
    </row>
    <row r="5073" spans="1:14" x14ac:dyDescent="0.35">
      <c r="A5073">
        <f>'Profilo fotovoltaico'!B5075*LCOH!$C$20</f>
        <v>415</v>
      </c>
      <c r="B5073">
        <f>'Profilo eolico'!B5075*LCOH!$C$21</f>
        <v>37.900000000000006</v>
      </c>
      <c r="C5073">
        <f>$P$35*'Profilo fotovoltaico'!B5075</f>
        <v>3052.1640578631568</v>
      </c>
      <c r="D5073">
        <f>$Q$37*'Profilo eolico'!B5075</f>
        <v>221.13266250202039</v>
      </c>
      <c r="E5073">
        <f>$P$39*'Profilo fotovoltaico'!B5075+'Approvvigionamento energia'!$Q$39*'Profilo eolico'!B5075</f>
        <v>928.89051134230453</v>
      </c>
      <c r="F5073">
        <f>$P$41*'Profilo fotovoltaico'!B5075+'Approvvigionamento energia'!$Q$41*'Profilo eolico'!B5075</f>
        <v>1636.6483601825887</v>
      </c>
      <c r="G5073">
        <f>$P$43*'Profilo fotovoltaico'!B5075+'Approvvigionamento energia'!$Q$43*'Profilo eolico'!B5075</f>
        <v>2344.4062090228731</v>
      </c>
      <c r="H5073">
        <f t="shared" si="158"/>
        <v>1138.4335154826958</v>
      </c>
      <c r="I5073">
        <f>IF(LCOH!$C$28=Menu!$A$1,'Approvvigionamento energia'!C5073,0)+IF(LCOH!$C$28=Menu!$A$2,'Approvvigionamento energia'!D5073,0)+IF(LCOH!$C$28=Menu!$A$3,'Approvvigionamento energia'!E5073,0)+IF(LCOH!$C$28=Menu!$A$4,'Approvvigionamento energia'!F5073,0)+IF(LCOH!$C$28=Menu!$A$5,'Approvvigionamento energia'!G5073,0)+IF(LCOH!$C$28=Menu!$A$6,'Approvvigionamento energia'!H5073,0)</f>
        <v>1636.6483601825887</v>
      </c>
      <c r="J5073">
        <f>'Approvvigionamento energia'!A5073+'Approvvigionamento energia'!B5073+'Approvvigionamento energia'!I5073</f>
        <v>2089.5483601825886</v>
      </c>
      <c r="K5073">
        <f>IF(MIN(LCOH!$C$18,J5073)&gt;=$P$48*LCOH!$C$18, MIN(LCOH!$C$18,J5073),0)</f>
        <v>1500</v>
      </c>
      <c r="L5073">
        <f t="shared" si="159"/>
        <v>589.54836018258857</v>
      </c>
      <c r="M5073">
        <f>K5073/LCOH!$C$18</f>
        <v>1</v>
      </c>
      <c r="N5073">
        <f>K5073/LCOH!$C$34</f>
        <v>28.901734104046245</v>
      </c>
    </row>
    <row r="5074" spans="1:14" x14ac:dyDescent="0.35">
      <c r="A5074">
        <f>'Profilo fotovoltaico'!B5076*LCOH!$C$20</f>
        <v>531</v>
      </c>
      <c r="B5074">
        <f>'Profilo eolico'!B5076*LCOH!$C$21</f>
        <v>39.199999999999996</v>
      </c>
      <c r="C5074">
        <f>$P$35*'Profilo fotovoltaico'!B5076</f>
        <v>3905.2990716273166</v>
      </c>
      <c r="D5074">
        <f>$Q$37*'Profilo eolico'!B5076</f>
        <v>228.7176878648865</v>
      </c>
      <c r="E5074">
        <f>$P$39*'Profilo fotovoltaico'!B5076+'Approvvigionamento energia'!$Q$39*'Profilo eolico'!B5076</f>
        <v>1147.8630338054941</v>
      </c>
      <c r="F5074">
        <f>$P$41*'Profilo fotovoltaico'!B5076+'Approvvigionamento energia'!$Q$41*'Profilo eolico'!B5076</f>
        <v>2067.0083797461016</v>
      </c>
      <c r="G5074">
        <f>$P$43*'Profilo fotovoltaico'!B5076+'Approvvigionamento energia'!$Q$43*'Profilo eolico'!B5076</f>
        <v>2986.1537256867091</v>
      </c>
      <c r="H5074">
        <f t="shared" si="158"/>
        <v>1138.4335154826958</v>
      </c>
      <c r="I5074">
        <f>IF(LCOH!$C$28=Menu!$A$1,'Approvvigionamento energia'!C5074,0)+IF(LCOH!$C$28=Menu!$A$2,'Approvvigionamento energia'!D5074,0)+IF(LCOH!$C$28=Menu!$A$3,'Approvvigionamento energia'!E5074,0)+IF(LCOH!$C$28=Menu!$A$4,'Approvvigionamento energia'!F5074,0)+IF(LCOH!$C$28=Menu!$A$5,'Approvvigionamento energia'!G5074,0)+IF(LCOH!$C$28=Menu!$A$6,'Approvvigionamento energia'!H5074,0)</f>
        <v>2067.0083797461016</v>
      </c>
      <c r="J5074">
        <f>'Approvvigionamento energia'!A5074+'Approvvigionamento energia'!B5074+'Approvvigionamento energia'!I5074</f>
        <v>2637.2083797461019</v>
      </c>
      <c r="K5074">
        <f>IF(MIN(LCOH!$C$18,J5074)&gt;=$P$48*LCOH!$C$18, MIN(LCOH!$C$18,J5074),0)</f>
        <v>1500</v>
      </c>
      <c r="L5074">
        <f t="shared" si="159"/>
        <v>1137.2083797461019</v>
      </c>
      <c r="M5074">
        <f>K5074/LCOH!$C$18</f>
        <v>1</v>
      </c>
      <c r="N5074">
        <f>K5074/LCOH!$C$34</f>
        <v>28.901734104046245</v>
      </c>
    </row>
    <row r="5075" spans="1:14" x14ac:dyDescent="0.35">
      <c r="A5075">
        <f>'Profilo fotovoltaico'!B5077*LCOH!$C$20</f>
        <v>611</v>
      </c>
      <c r="B5075">
        <f>'Profilo eolico'!B5077*LCOH!$C$21</f>
        <v>43</v>
      </c>
      <c r="C5075">
        <f>$P$35*'Profilo fotovoltaico'!B5077</f>
        <v>4493.6680466370817</v>
      </c>
      <c r="D5075">
        <f>$Q$37*'Profilo eolico'!B5077</f>
        <v>250.88930046403365</v>
      </c>
      <c r="E5075">
        <f>$P$39*'Profilo fotovoltaico'!B5077+'Approvvigionamento energia'!$Q$39*'Profilo eolico'!B5077</f>
        <v>1311.5839870072957</v>
      </c>
      <c r="F5075">
        <f>$P$41*'Profilo fotovoltaico'!B5077+'Approvvigionamento energia'!$Q$41*'Profilo eolico'!B5077</f>
        <v>2372.2786735505579</v>
      </c>
      <c r="G5075">
        <f>$P$43*'Profilo fotovoltaico'!B5077+'Approvvigionamento energia'!$Q$43*'Profilo eolico'!B5077</f>
        <v>3432.9733600938198</v>
      </c>
      <c r="H5075">
        <f t="shared" si="158"/>
        <v>1138.4335154826958</v>
      </c>
      <c r="I5075">
        <f>IF(LCOH!$C$28=Menu!$A$1,'Approvvigionamento energia'!C5075,0)+IF(LCOH!$C$28=Menu!$A$2,'Approvvigionamento energia'!D5075,0)+IF(LCOH!$C$28=Menu!$A$3,'Approvvigionamento energia'!E5075,0)+IF(LCOH!$C$28=Menu!$A$4,'Approvvigionamento energia'!F5075,0)+IF(LCOH!$C$28=Menu!$A$5,'Approvvigionamento energia'!G5075,0)+IF(LCOH!$C$28=Menu!$A$6,'Approvvigionamento energia'!H5075,0)</f>
        <v>2372.2786735505579</v>
      </c>
      <c r="J5075">
        <f>'Approvvigionamento energia'!A5075+'Approvvigionamento energia'!B5075+'Approvvigionamento energia'!I5075</f>
        <v>3026.2786735505579</v>
      </c>
      <c r="K5075">
        <f>IF(MIN(LCOH!$C$18,J5075)&gt;=$P$48*LCOH!$C$18, MIN(LCOH!$C$18,J5075),0)</f>
        <v>1500</v>
      </c>
      <c r="L5075">
        <f t="shared" si="159"/>
        <v>1526.2786735505579</v>
      </c>
      <c r="M5075">
        <f>K5075/LCOH!$C$18</f>
        <v>1</v>
      </c>
      <c r="N5075">
        <f>K5075/LCOH!$C$34</f>
        <v>28.901734104046245</v>
      </c>
    </row>
    <row r="5076" spans="1:14" x14ac:dyDescent="0.35">
      <c r="A5076">
        <f>'Profilo fotovoltaico'!B5078*LCOH!$C$20</f>
        <v>653</v>
      </c>
      <c r="B5076">
        <f>'Profilo eolico'!B5078*LCOH!$C$21</f>
        <v>48.5</v>
      </c>
      <c r="C5076">
        <f>$P$35*'Profilo fotovoltaico'!B5078</f>
        <v>4802.5617585172085</v>
      </c>
      <c r="D5076">
        <f>$Q$37*'Profilo eolico'!B5078</f>
        <v>282.97979238385193</v>
      </c>
      <c r="E5076">
        <f>$P$39*'Profilo fotovoltaico'!B5078+'Approvvigionamento energia'!$Q$39*'Profilo eolico'!B5078</f>
        <v>1412.8752839171912</v>
      </c>
      <c r="F5076">
        <f>$P$41*'Profilo fotovoltaico'!B5078+'Approvvigionamento energia'!$Q$41*'Profilo eolico'!B5078</f>
        <v>2542.7707754505304</v>
      </c>
      <c r="G5076">
        <f>$P$43*'Profilo fotovoltaico'!B5078+'Approvvigionamento energia'!$Q$43*'Profilo eolico'!B5078</f>
        <v>3672.6662669838697</v>
      </c>
      <c r="H5076">
        <f t="shared" si="158"/>
        <v>1138.4335154826958</v>
      </c>
      <c r="I5076">
        <f>IF(LCOH!$C$28=Menu!$A$1,'Approvvigionamento energia'!C5076,0)+IF(LCOH!$C$28=Menu!$A$2,'Approvvigionamento energia'!D5076,0)+IF(LCOH!$C$28=Menu!$A$3,'Approvvigionamento energia'!E5076,0)+IF(LCOH!$C$28=Menu!$A$4,'Approvvigionamento energia'!F5076,0)+IF(LCOH!$C$28=Menu!$A$5,'Approvvigionamento energia'!G5076,0)+IF(LCOH!$C$28=Menu!$A$6,'Approvvigionamento energia'!H5076,0)</f>
        <v>2542.7707754505304</v>
      </c>
      <c r="J5076">
        <f>'Approvvigionamento energia'!A5076+'Approvvigionamento energia'!B5076+'Approvvigionamento energia'!I5076</f>
        <v>3244.2707754505304</v>
      </c>
      <c r="K5076">
        <f>IF(MIN(LCOH!$C$18,J5076)&gt;=$P$48*LCOH!$C$18, MIN(LCOH!$C$18,J5076),0)</f>
        <v>1500</v>
      </c>
      <c r="L5076">
        <f t="shared" si="159"/>
        <v>1744.2707754505304</v>
      </c>
      <c r="M5076">
        <f>K5076/LCOH!$C$18</f>
        <v>1</v>
      </c>
      <c r="N5076">
        <f>K5076/LCOH!$C$34</f>
        <v>28.901734104046245</v>
      </c>
    </row>
    <row r="5077" spans="1:14" x14ac:dyDescent="0.35">
      <c r="A5077">
        <f>'Profilo fotovoltaico'!B5079*LCOH!$C$20</f>
        <v>658</v>
      </c>
      <c r="B5077">
        <f>'Profilo eolico'!B5079*LCOH!$C$21</f>
        <v>55.7</v>
      </c>
      <c r="C5077">
        <f>$P$35*'Profilo fotovoltaico'!B5079</f>
        <v>4839.3348194553191</v>
      </c>
      <c r="D5077">
        <f>$Q$37*'Profilo eolico'!B5079</f>
        <v>324.9891636243413</v>
      </c>
      <c r="E5077">
        <f>$P$39*'Profilo fotovoltaico'!B5079+'Approvvigionamento energia'!$Q$39*'Profilo eolico'!B5079</f>
        <v>1453.5755775820858</v>
      </c>
      <c r="F5077">
        <f>$P$41*'Profilo fotovoltaico'!B5079+'Approvvigionamento energia'!$Q$41*'Profilo eolico'!B5079</f>
        <v>2582.1619915398301</v>
      </c>
      <c r="G5077">
        <f>$P$43*'Profilo fotovoltaico'!B5079+'Approvvigionamento energia'!$Q$43*'Profilo eolico'!B5079</f>
        <v>3710.7484054975748</v>
      </c>
      <c r="H5077">
        <f t="shared" si="158"/>
        <v>1138.4335154826958</v>
      </c>
      <c r="I5077">
        <f>IF(LCOH!$C$28=Menu!$A$1,'Approvvigionamento energia'!C5077,0)+IF(LCOH!$C$28=Menu!$A$2,'Approvvigionamento energia'!D5077,0)+IF(LCOH!$C$28=Menu!$A$3,'Approvvigionamento energia'!E5077,0)+IF(LCOH!$C$28=Menu!$A$4,'Approvvigionamento energia'!F5077,0)+IF(LCOH!$C$28=Menu!$A$5,'Approvvigionamento energia'!G5077,0)+IF(LCOH!$C$28=Menu!$A$6,'Approvvigionamento energia'!H5077,0)</f>
        <v>2582.1619915398301</v>
      </c>
      <c r="J5077">
        <f>'Approvvigionamento energia'!A5077+'Approvvigionamento energia'!B5077+'Approvvigionamento energia'!I5077</f>
        <v>3295.8619915398303</v>
      </c>
      <c r="K5077">
        <f>IF(MIN(LCOH!$C$18,J5077)&gt;=$P$48*LCOH!$C$18, MIN(LCOH!$C$18,J5077),0)</f>
        <v>1500</v>
      </c>
      <c r="L5077">
        <f t="shared" si="159"/>
        <v>1795.8619915398303</v>
      </c>
      <c r="M5077">
        <f>K5077/LCOH!$C$18</f>
        <v>1</v>
      </c>
      <c r="N5077">
        <f>K5077/LCOH!$C$34</f>
        <v>28.901734104046245</v>
      </c>
    </row>
    <row r="5078" spans="1:14" x14ac:dyDescent="0.35">
      <c r="A5078">
        <f>'Profilo fotovoltaico'!B5080*LCOH!$C$20</f>
        <v>627</v>
      </c>
      <c r="B5078">
        <f>'Profilo eolico'!B5080*LCOH!$C$21</f>
        <v>63.2</v>
      </c>
      <c r="C5078">
        <f>$P$35*'Profilo fotovoltaico'!B5080</f>
        <v>4611.341841639035</v>
      </c>
      <c r="D5078">
        <f>$Q$37*'Profilo eolico'!B5080</f>
        <v>368.74892533318439</v>
      </c>
      <c r="E5078">
        <f>$P$39*'Profilo fotovoltaico'!B5080+'Approvvigionamento energia'!$Q$39*'Profilo eolico'!B5080</f>
        <v>1429.3971544096471</v>
      </c>
      <c r="F5078">
        <f>$P$41*'Profilo fotovoltaico'!B5080+'Approvvigionamento energia'!$Q$41*'Profilo eolico'!B5080</f>
        <v>2490.0453834861096</v>
      </c>
      <c r="G5078">
        <f>$P$43*'Profilo fotovoltaico'!B5080+'Approvvigionamento energia'!$Q$43*'Profilo eolico'!B5080</f>
        <v>3550.6936125625721</v>
      </c>
      <c r="H5078">
        <f t="shared" si="158"/>
        <v>1138.4335154826958</v>
      </c>
      <c r="I5078">
        <f>IF(LCOH!$C$28=Menu!$A$1,'Approvvigionamento energia'!C5078,0)+IF(LCOH!$C$28=Menu!$A$2,'Approvvigionamento energia'!D5078,0)+IF(LCOH!$C$28=Menu!$A$3,'Approvvigionamento energia'!E5078,0)+IF(LCOH!$C$28=Menu!$A$4,'Approvvigionamento energia'!F5078,0)+IF(LCOH!$C$28=Menu!$A$5,'Approvvigionamento energia'!G5078,0)+IF(LCOH!$C$28=Menu!$A$6,'Approvvigionamento energia'!H5078,0)</f>
        <v>2490.0453834861096</v>
      </c>
      <c r="J5078">
        <f>'Approvvigionamento energia'!A5078+'Approvvigionamento energia'!B5078+'Approvvigionamento energia'!I5078</f>
        <v>3180.2453834861099</v>
      </c>
      <c r="K5078">
        <f>IF(MIN(LCOH!$C$18,J5078)&gt;=$P$48*LCOH!$C$18, MIN(LCOH!$C$18,J5078),0)</f>
        <v>1500</v>
      </c>
      <c r="L5078">
        <f t="shared" si="159"/>
        <v>1680.2453834861099</v>
      </c>
      <c r="M5078">
        <f>K5078/LCOH!$C$18</f>
        <v>1</v>
      </c>
      <c r="N5078">
        <f>K5078/LCOH!$C$34</f>
        <v>28.901734104046245</v>
      </c>
    </row>
    <row r="5079" spans="1:14" x14ac:dyDescent="0.35">
      <c r="A5079">
        <f>'Profilo fotovoltaico'!B5081*LCOH!$C$20</f>
        <v>559</v>
      </c>
      <c r="B5079">
        <f>'Profilo eolico'!B5081*LCOH!$C$21</f>
        <v>69.5</v>
      </c>
      <c r="C5079">
        <f>$P$35*'Profilo fotovoltaico'!B5081</f>
        <v>4111.2282128807346</v>
      </c>
      <c r="D5079">
        <f>$Q$37*'Profilo eolico'!B5081</f>
        <v>405.50712516861262</v>
      </c>
      <c r="E5079">
        <f>$P$39*'Profilo fotovoltaico'!B5081+'Approvvigionamento energia'!$Q$39*'Profilo eolico'!B5081</f>
        <v>1331.9373970966431</v>
      </c>
      <c r="F5079">
        <f>$P$41*'Profilo fotovoltaico'!B5081+'Approvvigionamento energia'!$Q$41*'Profilo eolico'!B5081</f>
        <v>2258.3676690246734</v>
      </c>
      <c r="G5079">
        <f>$P$43*'Profilo fotovoltaico'!B5081+'Approvvigionamento energia'!$Q$43*'Profilo eolico'!B5081</f>
        <v>3184.7979409527043</v>
      </c>
      <c r="H5079">
        <f t="shared" si="158"/>
        <v>1138.4335154826958</v>
      </c>
      <c r="I5079">
        <f>IF(LCOH!$C$28=Menu!$A$1,'Approvvigionamento energia'!C5079,0)+IF(LCOH!$C$28=Menu!$A$2,'Approvvigionamento energia'!D5079,0)+IF(LCOH!$C$28=Menu!$A$3,'Approvvigionamento energia'!E5079,0)+IF(LCOH!$C$28=Menu!$A$4,'Approvvigionamento energia'!F5079,0)+IF(LCOH!$C$28=Menu!$A$5,'Approvvigionamento energia'!G5079,0)+IF(LCOH!$C$28=Menu!$A$6,'Approvvigionamento energia'!H5079,0)</f>
        <v>2258.3676690246734</v>
      </c>
      <c r="J5079">
        <f>'Approvvigionamento energia'!A5079+'Approvvigionamento energia'!B5079+'Approvvigionamento energia'!I5079</f>
        <v>2886.8676690246734</v>
      </c>
      <c r="K5079">
        <f>IF(MIN(LCOH!$C$18,J5079)&gt;=$P$48*LCOH!$C$18, MIN(LCOH!$C$18,J5079),0)</f>
        <v>1500</v>
      </c>
      <c r="L5079">
        <f t="shared" si="159"/>
        <v>1386.8676690246734</v>
      </c>
      <c r="M5079">
        <f>K5079/LCOH!$C$18</f>
        <v>1</v>
      </c>
      <c r="N5079">
        <f>K5079/LCOH!$C$34</f>
        <v>28.901734104046245</v>
      </c>
    </row>
    <row r="5080" spans="1:14" x14ac:dyDescent="0.35">
      <c r="A5080">
        <f>'Profilo fotovoltaico'!B5082*LCOH!$C$20</f>
        <v>448</v>
      </c>
      <c r="B5080">
        <f>'Profilo eolico'!B5082*LCOH!$C$21</f>
        <v>72.099999999999994</v>
      </c>
      <c r="C5080">
        <f>$P$35*'Profilo fotovoltaico'!B5082</f>
        <v>3294.866260054685</v>
      </c>
      <c r="D5080">
        <f>$Q$37*'Profilo eolico'!B5082</f>
        <v>420.67717589434483</v>
      </c>
      <c r="E5080">
        <f>$P$39*'Profilo fotovoltaico'!B5082+'Approvvigionamento energia'!$Q$39*'Profilo eolico'!B5082</f>
        <v>1139.2244469344298</v>
      </c>
      <c r="F5080">
        <f>$P$41*'Profilo fotovoltaico'!B5082+'Approvvigionamento energia'!$Q$41*'Profilo eolico'!B5082</f>
        <v>1857.771717974515</v>
      </c>
      <c r="G5080">
        <f>$P$43*'Profilo fotovoltaico'!B5082+'Approvvigionamento energia'!$Q$43*'Profilo eolico'!B5082</f>
        <v>2576.3189890146004</v>
      </c>
      <c r="H5080">
        <f t="shared" si="158"/>
        <v>1138.4335154826958</v>
      </c>
      <c r="I5080">
        <f>IF(LCOH!$C$28=Menu!$A$1,'Approvvigionamento energia'!C5080,0)+IF(LCOH!$C$28=Menu!$A$2,'Approvvigionamento energia'!D5080,0)+IF(LCOH!$C$28=Menu!$A$3,'Approvvigionamento energia'!E5080,0)+IF(LCOH!$C$28=Menu!$A$4,'Approvvigionamento energia'!F5080,0)+IF(LCOH!$C$28=Menu!$A$5,'Approvvigionamento energia'!G5080,0)+IF(LCOH!$C$28=Menu!$A$6,'Approvvigionamento energia'!H5080,0)</f>
        <v>1857.771717974515</v>
      </c>
      <c r="J5080">
        <f>'Approvvigionamento energia'!A5080+'Approvvigionamento energia'!B5080+'Approvvigionamento energia'!I5080</f>
        <v>2377.8717179745149</v>
      </c>
      <c r="K5080">
        <f>IF(MIN(LCOH!$C$18,J5080)&gt;=$P$48*LCOH!$C$18, MIN(LCOH!$C$18,J5080),0)</f>
        <v>1500</v>
      </c>
      <c r="L5080">
        <f t="shared" si="159"/>
        <v>877.87171797451492</v>
      </c>
      <c r="M5080">
        <f>K5080/LCOH!$C$18</f>
        <v>1</v>
      </c>
      <c r="N5080">
        <f>K5080/LCOH!$C$34</f>
        <v>28.901734104046245</v>
      </c>
    </row>
    <row r="5081" spans="1:14" x14ac:dyDescent="0.35">
      <c r="A5081">
        <f>'Profilo fotovoltaico'!B5083*LCOH!$C$20</f>
        <v>308</v>
      </c>
      <c r="B5081">
        <f>'Profilo eolico'!B5083*LCOH!$C$21</f>
        <v>71.599999999999994</v>
      </c>
      <c r="C5081">
        <f>$P$35*'Profilo fotovoltaico'!B5083</f>
        <v>2265.2205537875961</v>
      </c>
      <c r="D5081">
        <f>$Q$37*'Profilo eolico'!B5083</f>
        <v>417.75985844708862</v>
      </c>
      <c r="E5081">
        <f>$P$39*'Profilo fotovoltaico'!B5083+'Approvvigionamento energia'!$Q$39*'Profilo eolico'!B5083</f>
        <v>879.62503228221544</v>
      </c>
      <c r="F5081">
        <f>$P$41*'Profilo fotovoltaico'!B5083+'Approvvigionamento energia'!$Q$41*'Profilo eolico'!B5083</f>
        <v>1341.4902061173425</v>
      </c>
      <c r="G5081">
        <f>$P$43*'Profilo fotovoltaico'!B5083+'Approvvigionamento energia'!$Q$43*'Profilo eolico'!B5083</f>
        <v>1803.3553799524693</v>
      </c>
      <c r="H5081">
        <f t="shared" si="158"/>
        <v>1138.4335154826958</v>
      </c>
      <c r="I5081">
        <f>IF(LCOH!$C$28=Menu!$A$1,'Approvvigionamento energia'!C5081,0)+IF(LCOH!$C$28=Menu!$A$2,'Approvvigionamento energia'!D5081,0)+IF(LCOH!$C$28=Menu!$A$3,'Approvvigionamento energia'!E5081,0)+IF(LCOH!$C$28=Menu!$A$4,'Approvvigionamento energia'!F5081,0)+IF(LCOH!$C$28=Menu!$A$5,'Approvvigionamento energia'!G5081,0)+IF(LCOH!$C$28=Menu!$A$6,'Approvvigionamento energia'!H5081,0)</f>
        <v>1341.4902061173425</v>
      </c>
      <c r="J5081">
        <f>'Approvvigionamento energia'!A5081+'Approvvigionamento energia'!B5081+'Approvvigionamento energia'!I5081</f>
        <v>1721.0902061173424</v>
      </c>
      <c r="K5081">
        <f>IF(MIN(LCOH!$C$18,J5081)&gt;=$P$48*LCOH!$C$18, MIN(LCOH!$C$18,J5081),0)</f>
        <v>1500</v>
      </c>
      <c r="L5081">
        <f t="shared" si="159"/>
        <v>221.0902061173424</v>
      </c>
      <c r="M5081">
        <f>K5081/LCOH!$C$18</f>
        <v>1</v>
      </c>
      <c r="N5081">
        <f>K5081/LCOH!$C$34</f>
        <v>28.901734104046245</v>
      </c>
    </row>
    <row r="5082" spans="1:14" x14ac:dyDescent="0.35">
      <c r="A5082">
        <f>'Profilo fotovoltaico'!B5084*LCOH!$C$20</f>
        <v>164</v>
      </c>
      <c r="B5082">
        <f>'Profilo eolico'!B5084*LCOH!$C$21</f>
        <v>72.2</v>
      </c>
      <c r="C5082">
        <f>$P$35*'Profilo fotovoltaico'!B5084</f>
        <v>1206.1563987700188</v>
      </c>
      <c r="D5082">
        <f>$Q$37*'Profilo eolico'!B5084</f>
        <v>421.26063938379605</v>
      </c>
      <c r="E5082">
        <f>$P$39*'Profilo fotovoltaico'!B5084+'Approvvigionamento energia'!$Q$39*'Profilo eolico'!B5084</f>
        <v>617.48457923035176</v>
      </c>
      <c r="F5082">
        <f>$P$41*'Profilo fotovoltaico'!B5084+'Approvvigionamento energia'!$Q$41*'Profilo eolico'!B5084</f>
        <v>813.70851907690735</v>
      </c>
      <c r="G5082">
        <f>$P$43*'Profilo fotovoltaico'!B5084+'Approvvigionamento energia'!$Q$43*'Profilo eolico'!B5084</f>
        <v>1009.9324589234631</v>
      </c>
      <c r="H5082">
        <f t="shared" si="158"/>
        <v>1138.4335154826958</v>
      </c>
      <c r="I5082">
        <f>IF(LCOH!$C$28=Menu!$A$1,'Approvvigionamento energia'!C5082,0)+IF(LCOH!$C$28=Menu!$A$2,'Approvvigionamento energia'!D5082,0)+IF(LCOH!$C$28=Menu!$A$3,'Approvvigionamento energia'!E5082,0)+IF(LCOH!$C$28=Menu!$A$4,'Approvvigionamento energia'!F5082,0)+IF(LCOH!$C$28=Menu!$A$5,'Approvvigionamento energia'!G5082,0)+IF(LCOH!$C$28=Menu!$A$6,'Approvvigionamento energia'!H5082,0)</f>
        <v>813.70851907690735</v>
      </c>
      <c r="J5082">
        <f>'Approvvigionamento energia'!A5082+'Approvvigionamento energia'!B5082+'Approvvigionamento energia'!I5082</f>
        <v>1049.9085190769074</v>
      </c>
      <c r="K5082">
        <f>IF(MIN(LCOH!$C$18,J5082)&gt;=$P$48*LCOH!$C$18, MIN(LCOH!$C$18,J5082),0)</f>
        <v>1049.9085190769074</v>
      </c>
      <c r="L5082">
        <f t="shared" si="159"/>
        <v>0</v>
      </c>
      <c r="M5082">
        <f>K5082/LCOH!$C$18</f>
        <v>0.69993901271793824</v>
      </c>
      <c r="N5082">
        <f>K5082/LCOH!$C$34</f>
        <v>20.229451234622495</v>
      </c>
    </row>
    <row r="5083" spans="1:14" x14ac:dyDescent="0.35">
      <c r="A5083">
        <f>'Profilo fotovoltaico'!B5085*LCOH!$C$20</f>
        <v>50</v>
      </c>
      <c r="B5083">
        <f>'Profilo eolico'!B5085*LCOH!$C$21</f>
        <v>73.2</v>
      </c>
      <c r="C5083">
        <f>$P$35*'Profilo fotovoltaico'!B5085</f>
        <v>367.73060938110325</v>
      </c>
      <c r="D5083">
        <f>$Q$37*'Profilo eolico'!B5085</f>
        <v>427.09527427830847</v>
      </c>
      <c r="E5083">
        <f>$P$39*'Profilo fotovoltaico'!B5085+'Approvvigionamento energia'!$Q$39*'Profilo eolico'!B5085</f>
        <v>412.25410805400713</v>
      </c>
      <c r="F5083">
        <f>$P$41*'Profilo fotovoltaico'!B5085+'Approvvigionamento energia'!$Q$41*'Profilo eolico'!B5085</f>
        <v>397.41294182970586</v>
      </c>
      <c r="G5083">
        <f>$P$43*'Profilo fotovoltaico'!B5085+'Approvvigionamento energia'!$Q$43*'Profilo eolico'!B5085</f>
        <v>382.57177560540458</v>
      </c>
      <c r="H5083">
        <f t="shared" si="158"/>
        <v>1138.4335154826958</v>
      </c>
      <c r="I5083">
        <f>IF(LCOH!$C$28=Menu!$A$1,'Approvvigionamento energia'!C5083,0)+IF(LCOH!$C$28=Menu!$A$2,'Approvvigionamento energia'!D5083,0)+IF(LCOH!$C$28=Menu!$A$3,'Approvvigionamento energia'!E5083,0)+IF(LCOH!$C$28=Menu!$A$4,'Approvvigionamento energia'!F5083,0)+IF(LCOH!$C$28=Menu!$A$5,'Approvvigionamento energia'!G5083,0)+IF(LCOH!$C$28=Menu!$A$6,'Approvvigionamento energia'!H5083,0)</f>
        <v>397.41294182970586</v>
      </c>
      <c r="J5083">
        <f>'Approvvigionamento energia'!A5083+'Approvvigionamento energia'!B5083+'Approvvigionamento energia'!I5083</f>
        <v>520.61294182970585</v>
      </c>
      <c r="K5083">
        <f>IF(MIN(LCOH!$C$18,J5083)&gt;=$P$48*LCOH!$C$18, MIN(LCOH!$C$18,J5083),0)</f>
        <v>520.61294182970585</v>
      </c>
      <c r="L5083">
        <f t="shared" si="159"/>
        <v>0</v>
      </c>
      <c r="M5083">
        <f>K5083/LCOH!$C$18</f>
        <v>0.34707529455313724</v>
      </c>
      <c r="N5083">
        <f>K5083/LCOH!$C$34</f>
        <v>10.031077877258301</v>
      </c>
    </row>
    <row r="5084" spans="1:14" x14ac:dyDescent="0.35">
      <c r="A5084">
        <f>'Profilo fotovoltaico'!B5086*LCOH!$C$20</f>
        <v>1</v>
      </c>
      <c r="B5084">
        <f>'Profilo eolico'!B5086*LCOH!$C$21</f>
        <v>67.2</v>
      </c>
      <c r="C5084">
        <f>$P$35*'Profilo fotovoltaico'!B5086</f>
        <v>7.3546121876220649</v>
      </c>
      <c r="D5084">
        <f>$Q$37*'Profilo eolico'!B5086</f>
        <v>392.08746491123401</v>
      </c>
      <c r="E5084">
        <f>$P$39*'Profilo fotovoltaico'!B5086+'Approvvigionamento energia'!$Q$39*'Profilo eolico'!B5086</f>
        <v>295.904251730331</v>
      </c>
      <c r="F5084">
        <f>$P$41*'Profilo fotovoltaico'!B5086+'Approvvigionamento energia'!$Q$41*'Profilo eolico'!B5086</f>
        <v>199.72103854942804</v>
      </c>
      <c r="G5084">
        <f>$P$43*'Profilo fotovoltaico'!B5086+'Approvvigionamento energia'!$Q$43*'Profilo eolico'!B5086</f>
        <v>103.53782536852505</v>
      </c>
      <c r="H5084">
        <f t="shared" si="158"/>
        <v>1138.4335154826958</v>
      </c>
      <c r="I5084">
        <f>IF(LCOH!$C$28=Menu!$A$1,'Approvvigionamento energia'!C5084,0)+IF(LCOH!$C$28=Menu!$A$2,'Approvvigionamento energia'!D5084,0)+IF(LCOH!$C$28=Menu!$A$3,'Approvvigionamento energia'!E5084,0)+IF(LCOH!$C$28=Menu!$A$4,'Approvvigionamento energia'!F5084,0)+IF(LCOH!$C$28=Menu!$A$5,'Approvvigionamento energia'!G5084,0)+IF(LCOH!$C$28=Menu!$A$6,'Approvvigionamento energia'!H5084,0)</f>
        <v>199.72103854942804</v>
      </c>
      <c r="J5084">
        <f>'Approvvigionamento energia'!A5084+'Approvvigionamento energia'!B5084+'Approvvigionamento energia'!I5084</f>
        <v>267.92103854942803</v>
      </c>
      <c r="K5084">
        <f>IF(MIN(LCOH!$C$18,J5084)&gt;=$P$48*LCOH!$C$18, MIN(LCOH!$C$18,J5084),0)</f>
        <v>0</v>
      </c>
      <c r="L5084">
        <f t="shared" si="159"/>
        <v>267.92103854942803</v>
      </c>
      <c r="M5084">
        <f>K5084/LCOH!$C$18</f>
        <v>0</v>
      </c>
      <c r="N5084">
        <f>K5084/LCOH!$C$34</f>
        <v>0</v>
      </c>
    </row>
    <row r="5085" spans="1:14" x14ac:dyDescent="0.35">
      <c r="A5085">
        <f>'Profilo fotovoltaico'!B5087*LCOH!$C$20</f>
        <v>0</v>
      </c>
      <c r="B5085">
        <f>'Profilo eolico'!B5087*LCOH!$C$21</f>
        <v>47.9</v>
      </c>
      <c r="C5085">
        <f>$P$35*'Profilo fotovoltaico'!B5087</f>
        <v>0</v>
      </c>
      <c r="D5085">
        <f>$Q$37*'Profilo eolico'!B5087</f>
        <v>279.4790114471445</v>
      </c>
      <c r="E5085">
        <f>$P$39*'Profilo fotovoltaico'!B5087+'Approvvigionamento energia'!$Q$39*'Profilo eolico'!B5087</f>
        <v>209.60925858535833</v>
      </c>
      <c r="F5085">
        <f>$P$41*'Profilo fotovoltaico'!B5087+'Approvvigionamento energia'!$Q$41*'Profilo eolico'!B5087</f>
        <v>139.73950572357225</v>
      </c>
      <c r="G5085">
        <f>$P$43*'Profilo fotovoltaico'!B5087+'Approvvigionamento energia'!$Q$43*'Profilo eolico'!B5087</f>
        <v>69.869752861786125</v>
      </c>
      <c r="H5085">
        <f t="shared" si="158"/>
        <v>1138.4335154826958</v>
      </c>
      <c r="I5085">
        <f>IF(LCOH!$C$28=Menu!$A$1,'Approvvigionamento energia'!C5085,0)+IF(LCOH!$C$28=Menu!$A$2,'Approvvigionamento energia'!D5085,0)+IF(LCOH!$C$28=Menu!$A$3,'Approvvigionamento energia'!E5085,0)+IF(LCOH!$C$28=Menu!$A$4,'Approvvigionamento energia'!F5085,0)+IF(LCOH!$C$28=Menu!$A$5,'Approvvigionamento energia'!G5085,0)+IF(LCOH!$C$28=Menu!$A$6,'Approvvigionamento energia'!H5085,0)</f>
        <v>139.73950572357225</v>
      </c>
      <c r="J5085">
        <f>'Approvvigionamento energia'!A5085+'Approvvigionamento energia'!B5085+'Approvvigionamento energia'!I5085</f>
        <v>187.63950572357226</v>
      </c>
      <c r="K5085">
        <f>IF(MIN(LCOH!$C$18,J5085)&gt;=$P$48*LCOH!$C$18, MIN(LCOH!$C$18,J5085),0)</f>
        <v>0</v>
      </c>
      <c r="L5085">
        <f t="shared" si="159"/>
        <v>187.63950572357226</v>
      </c>
      <c r="M5085">
        <f>K5085/LCOH!$C$18</f>
        <v>0</v>
      </c>
      <c r="N5085">
        <f>K5085/LCOH!$C$34</f>
        <v>0</v>
      </c>
    </row>
    <row r="5086" spans="1:14" x14ac:dyDescent="0.35">
      <c r="A5086">
        <f>'Profilo fotovoltaico'!B5088*LCOH!$C$20</f>
        <v>0</v>
      </c>
      <c r="B5086">
        <f>'Profilo eolico'!B5088*LCOH!$C$21</f>
        <v>40.099999999999994</v>
      </c>
      <c r="C5086">
        <f>$P$35*'Profilo fotovoltaico'!B5088</f>
        <v>0</v>
      </c>
      <c r="D5086">
        <f>$Q$37*'Profilo eolico'!B5088</f>
        <v>233.96885926994767</v>
      </c>
      <c r="E5086">
        <f>$P$39*'Profilo fotovoltaico'!B5088+'Approvvigionamento energia'!$Q$39*'Profilo eolico'!B5088</f>
        <v>175.47664445246073</v>
      </c>
      <c r="F5086">
        <f>$P$41*'Profilo fotovoltaico'!B5088+'Approvvigionamento energia'!$Q$41*'Profilo eolico'!B5088</f>
        <v>116.98442963497384</v>
      </c>
      <c r="G5086">
        <f>$P$43*'Profilo fotovoltaico'!B5088+'Approvvigionamento energia'!$Q$43*'Profilo eolico'!B5088</f>
        <v>58.492214817486918</v>
      </c>
      <c r="H5086">
        <f t="shared" si="158"/>
        <v>1138.4335154826958</v>
      </c>
      <c r="I5086">
        <f>IF(LCOH!$C$28=Menu!$A$1,'Approvvigionamento energia'!C5086,0)+IF(LCOH!$C$28=Menu!$A$2,'Approvvigionamento energia'!D5086,0)+IF(LCOH!$C$28=Menu!$A$3,'Approvvigionamento energia'!E5086,0)+IF(LCOH!$C$28=Menu!$A$4,'Approvvigionamento energia'!F5086,0)+IF(LCOH!$C$28=Menu!$A$5,'Approvvigionamento energia'!G5086,0)+IF(LCOH!$C$28=Menu!$A$6,'Approvvigionamento energia'!H5086,0)</f>
        <v>116.98442963497384</v>
      </c>
      <c r="J5086">
        <f>'Approvvigionamento energia'!A5086+'Approvvigionamento energia'!B5086+'Approvvigionamento energia'!I5086</f>
        <v>157.08442963497384</v>
      </c>
      <c r="K5086">
        <f>IF(MIN(LCOH!$C$18,J5086)&gt;=$P$48*LCOH!$C$18, MIN(LCOH!$C$18,J5086),0)</f>
        <v>0</v>
      </c>
      <c r="L5086">
        <f t="shared" si="159"/>
        <v>157.08442963497384</v>
      </c>
      <c r="M5086">
        <f>K5086/LCOH!$C$18</f>
        <v>0</v>
      </c>
      <c r="N5086">
        <f>K5086/LCOH!$C$34</f>
        <v>0</v>
      </c>
    </row>
    <row r="5087" spans="1:14" x14ac:dyDescent="0.35">
      <c r="A5087">
        <f>'Profilo fotovoltaico'!B5089*LCOH!$C$20</f>
        <v>0</v>
      </c>
      <c r="B5087">
        <f>'Profilo eolico'!B5089*LCOH!$C$21</f>
        <v>43.7</v>
      </c>
      <c r="C5087">
        <f>$P$35*'Profilo fotovoltaico'!B5089</f>
        <v>0</v>
      </c>
      <c r="D5087">
        <f>$Q$37*'Profilo eolico'!B5089</f>
        <v>254.97354489019239</v>
      </c>
      <c r="E5087">
        <f>$P$39*'Profilo fotovoltaico'!B5089+'Approvvigionamento energia'!$Q$39*'Profilo eolico'!B5089</f>
        <v>191.23015866764428</v>
      </c>
      <c r="F5087">
        <f>$P$41*'Profilo fotovoltaico'!B5089+'Approvvigionamento energia'!$Q$41*'Profilo eolico'!B5089</f>
        <v>127.48677244509619</v>
      </c>
      <c r="G5087">
        <f>$P$43*'Profilo fotovoltaico'!B5089+'Approvvigionamento energia'!$Q$43*'Profilo eolico'!B5089</f>
        <v>63.743386222548096</v>
      </c>
      <c r="H5087">
        <f t="shared" si="158"/>
        <v>1138.4335154826958</v>
      </c>
      <c r="I5087">
        <f>IF(LCOH!$C$28=Menu!$A$1,'Approvvigionamento energia'!C5087,0)+IF(LCOH!$C$28=Menu!$A$2,'Approvvigionamento energia'!D5087,0)+IF(LCOH!$C$28=Menu!$A$3,'Approvvigionamento energia'!E5087,0)+IF(LCOH!$C$28=Menu!$A$4,'Approvvigionamento energia'!F5087,0)+IF(LCOH!$C$28=Menu!$A$5,'Approvvigionamento energia'!G5087,0)+IF(LCOH!$C$28=Menu!$A$6,'Approvvigionamento energia'!H5087,0)</f>
        <v>127.48677244509619</v>
      </c>
      <c r="J5087">
        <f>'Approvvigionamento energia'!A5087+'Approvvigionamento energia'!B5087+'Approvvigionamento energia'!I5087</f>
        <v>171.18677244509621</v>
      </c>
      <c r="K5087">
        <f>IF(MIN(LCOH!$C$18,J5087)&gt;=$P$48*LCOH!$C$18, MIN(LCOH!$C$18,J5087),0)</f>
        <v>0</v>
      </c>
      <c r="L5087">
        <f t="shared" si="159"/>
        <v>171.18677244509621</v>
      </c>
      <c r="M5087">
        <f>K5087/LCOH!$C$18</f>
        <v>0</v>
      </c>
      <c r="N5087">
        <f>K5087/LCOH!$C$34</f>
        <v>0</v>
      </c>
    </row>
    <row r="5088" spans="1:14" x14ac:dyDescent="0.35">
      <c r="A5088">
        <f>'Profilo fotovoltaico'!B5090*LCOH!$C$20</f>
        <v>0</v>
      </c>
      <c r="B5088">
        <f>'Profilo eolico'!B5090*LCOH!$C$21</f>
        <v>51.5</v>
      </c>
      <c r="C5088">
        <f>$P$35*'Profilo fotovoltaico'!B5090</f>
        <v>0</v>
      </c>
      <c r="D5088">
        <f>$Q$37*'Profilo eolico'!B5090</f>
        <v>300.48369706738913</v>
      </c>
      <c r="E5088">
        <f>$P$39*'Profilo fotovoltaico'!B5090+'Approvvigionamento energia'!$Q$39*'Profilo eolico'!B5090</f>
        <v>225.36277280054185</v>
      </c>
      <c r="F5088">
        <f>$P$41*'Profilo fotovoltaico'!B5090+'Approvvigionamento energia'!$Q$41*'Profilo eolico'!B5090</f>
        <v>150.24184853369457</v>
      </c>
      <c r="G5088">
        <f>$P$43*'Profilo fotovoltaico'!B5090+'Approvvigionamento energia'!$Q$43*'Profilo eolico'!B5090</f>
        <v>75.120924266847283</v>
      </c>
      <c r="H5088">
        <f t="shared" si="158"/>
        <v>1138.4335154826958</v>
      </c>
      <c r="I5088">
        <f>IF(LCOH!$C$28=Menu!$A$1,'Approvvigionamento energia'!C5088,0)+IF(LCOH!$C$28=Menu!$A$2,'Approvvigionamento energia'!D5088,0)+IF(LCOH!$C$28=Menu!$A$3,'Approvvigionamento energia'!E5088,0)+IF(LCOH!$C$28=Menu!$A$4,'Approvvigionamento energia'!F5088,0)+IF(LCOH!$C$28=Menu!$A$5,'Approvvigionamento energia'!G5088,0)+IF(LCOH!$C$28=Menu!$A$6,'Approvvigionamento energia'!H5088,0)</f>
        <v>150.24184853369457</v>
      </c>
      <c r="J5088">
        <f>'Approvvigionamento energia'!A5088+'Approvvigionamento energia'!B5088+'Approvvigionamento energia'!I5088</f>
        <v>201.74184853369457</v>
      </c>
      <c r="K5088">
        <f>IF(MIN(LCOH!$C$18,J5088)&gt;=$P$48*LCOH!$C$18, MIN(LCOH!$C$18,J5088),0)</f>
        <v>0</v>
      </c>
      <c r="L5088">
        <f t="shared" si="159"/>
        <v>201.74184853369457</v>
      </c>
      <c r="M5088">
        <f>K5088/LCOH!$C$18</f>
        <v>0</v>
      </c>
      <c r="N5088">
        <f>K5088/LCOH!$C$34</f>
        <v>0</v>
      </c>
    </row>
    <row r="5089" spans="1:14" x14ac:dyDescent="0.35">
      <c r="A5089">
        <f>'Profilo fotovoltaico'!B5091*LCOH!$C$20</f>
        <v>0</v>
      </c>
      <c r="B5089">
        <f>'Profilo eolico'!B5091*LCOH!$C$21</f>
        <v>61.5</v>
      </c>
      <c r="C5089">
        <f>$P$35*'Profilo fotovoltaico'!B5091</f>
        <v>0</v>
      </c>
      <c r="D5089">
        <f>$Q$37*'Profilo eolico'!B5091</f>
        <v>358.83004601251326</v>
      </c>
      <c r="E5089">
        <f>$P$39*'Profilo fotovoltaico'!B5091+'Approvvigionamento energia'!$Q$39*'Profilo eolico'!B5091</f>
        <v>269.12253450938493</v>
      </c>
      <c r="F5089">
        <f>$P$41*'Profilo fotovoltaico'!B5091+'Approvvigionamento energia'!$Q$41*'Profilo eolico'!B5091</f>
        <v>179.41502300625663</v>
      </c>
      <c r="G5089">
        <f>$P$43*'Profilo fotovoltaico'!B5091+'Approvvigionamento energia'!$Q$43*'Profilo eolico'!B5091</f>
        <v>89.707511503128316</v>
      </c>
      <c r="H5089">
        <f t="shared" si="158"/>
        <v>1138.4335154826958</v>
      </c>
      <c r="I5089">
        <f>IF(LCOH!$C$28=Menu!$A$1,'Approvvigionamento energia'!C5089,0)+IF(LCOH!$C$28=Menu!$A$2,'Approvvigionamento energia'!D5089,0)+IF(LCOH!$C$28=Menu!$A$3,'Approvvigionamento energia'!E5089,0)+IF(LCOH!$C$28=Menu!$A$4,'Approvvigionamento energia'!F5089,0)+IF(LCOH!$C$28=Menu!$A$5,'Approvvigionamento energia'!G5089,0)+IF(LCOH!$C$28=Menu!$A$6,'Approvvigionamento energia'!H5089,0)</f>
        <v>179.41502300625663</v>
      </c>
      <c r="J5089">
        <f>'Approvvigionamento energia'!A5089+'Approvvigionamento energia'!B5089+'Approvvigionamento energia'!I5089</f>
        <v>240.91502300625663</v>
      </c>
      <c r="K5089">
        <f>IF(MIN(LCOH!$C$18,J5089)&gt;=$P$48*LCOH!$C$18, MIN(LCOH!$C$18,J5089),0)</f>
        <v>0</v>
      </c>
      <c r="L5089">
        <f t="shared" si="159"/>
        <v>240.91502300625663</v>
      </c>
      <c r="M5089">
        <f>K5089/LCOH!$C$18</f>
        <v>0</v>
      </c>
      <c r="N5089">
        <f>K5089/LCOH!$C$34</f>
        <v>0</v>
      </c>
    </row>
    <row r="5090" spans="1:14" x14ac:dyDescent="0.35">
      <c r="A5090">
        <f>'Profilo fotovoltaico'!B5092*LCOH!$C$20</f>
        <v>0</v>
      </c>
      <c r="B5090">
        <f>'Profilo eolico'!B5092*LCOH!$C$21</f>
        <v>71.7</v>
      </c>
      <c r="C5090">
        <f>$P$35*'Profilo fotovoltaico'!B5092</f>
        <v>0</v>
      </c>
      <c r="D5090">
        <f>$Q$37*'Profilo eolico'!B5092</f>
        <v>418.34332193653984</v>
      </c>
      <c r="E5090">
        <f>$P$39*'Profilo fotovoltaico'!B5092+'Approvvigionamento energia'!$Q$39*'Profilo eolico'!B5092</f>
        <v>313.75749145240491</v>
      </c>
      <c r="F5090">
        <f>$P$41*'Profilo fotovoltaico'!B5092+'Approvvigionamento energia'!$Q$41*'Profilo eolico'!B5092</f>
        <v>209.17166096826992</v>
      </c>
      <c r="G5090">
        <f>$P$43*'Profilo fotovoltaico'!B5092+'Approvvigionamento energia'!$Q$43*'Profilo eolico'!B5092</f>
        <v>104.58583048413496</v>
      </c>
      <c r="H5090">
        <f t="shared" si="158"/>
        <v>1138.4335154826958</v>
      </c>
      <c r="I5090">
        <f>IF(LCOH!$C$28=Menu!$A$1,'Approvvigionamento energia'!C5090,0)+IF(LCOH!$C$28=Menu!$A$2,'Approvvigionamento energia'!D5090,0)+IF(LCOH!$C$28=Menu!$A$3,'Approvvigionamento energia'!E5090,0)+IF(LCOH!$C$28=Menu!$A$4,'Approvvigionamento energia'!F5090,0)+IF(LCOH!$C$28=Menu!$A$5,'Approvvigionamento energia'!G5090,0)+IF(LCOH!$C$28=Menu!$A$6,'Approvvigionamento energia'!H5090,0)</f>
        <v>209.17166096826992</v>
      </c>
      <c r="J5090">
        <f>'Approvvigionamento energia'!A5090+'Approvvigionamento energia'!B5090+'Approvvigionamento energia'!I5090</f>
        <v>280.87166096826991</v>
      </c>
      <c r="K5090">
        <f>IF(MIN(LCOH!$C$18,J5090)&gt;=$P$48*LCOH!$C$18, MIN(LCOH!$C$18,J5090),0)</f>
        <v>0</v>
      </c>
      <c r="L5090">
        <f t="shared" si="159"/>
        <v>280.87166096826991</v>
      </c>
      <c r="M5090">
        <f>K5090/LCOH!$C$18</f>
        <v>0</v>
      </c>
      <c r="N5090">
        <f>K5090/LCOH!$C$34</f>
        <v>0</v>
      </c>
    </row>
    <row r="5091" spans="1:14" x14ac:dyDescent="0.35">
      <c r="A5091">
        <f>'Profilo fotovoltaico'!B5093*LCOH!$C$20</f>
        <v>0</v>
      </c>
      <c r="B5091">
        <f>'Profilo eolico'!B5093*LCOH!$C$21</f>
        <v>81.699999999999989</v>
      </c>
      <c r="C5091">
        <f>$P$35*'Profilo fotovoltaico'!B5093</f>
        <v>0</v>
      </c>
      <c r="D5091">
        <f>$Q$37*'Profilo eolico'!B5093</f>
        <v>476.68967088166397</v>
      </c>
      <c r="E5091">
        <f>$P$39*'Profilo fotovoltaico'!B5093+'Approvvigionamento energia'!$Q$39*'Profilo eolico'!B5093</f>
        <v>357.51725316124794</v>
      </c>
      <c r="F5091">
        <f>$P$41*'Profilo fotovoltaico'!B5093+'Approvvigionamento energia'!$Q$41*'Profilo eolico'!B5093</f>
        <v>238.34483544083199</v>
      </c>
      <c r="G5091">
        <f>$P$43*'Profilo fotovoltaico'!B5093+'Approvvigionamento energia'!$Q$43*'Profilo eolico'!B5093</f>
        <v>119.17241772041599</v>
      </c>
      <c r="H5091">
        <f t="shared" si="158"/>
        <v>1138.4335154826958</v>
      </c>
      <c r="I5091">
        <f>IF(LCOH!$C$28=Menu!$A$1,'Approvvigionamento energia'!C5091,0)+IF(LCOH!$C$28=Menu!$A$2,'Approvvigionamento energia'!D5091,0)+IF(LCOH!$C$28=Menu!$A$3,'Approvvigionamento energia'!E5091,0)+IF(LCOH!$C$28=Menu!$A$4,'Approvvigionamento energia'!F5091,0)+IF(LCOH!$C$28=Menu!$A$5,'Approvvigionamento energia'!G5091,0)+IF(LCOH!$C$28=Menu!$A$6,'Approvvigionamento energia'!H5091,0)</f>
        <v>238.34483544083199</v>
      </c>
      <c r="J5091">
        <f>'Approvvigionamento energia'!A5091+'Approvvigionamento energia'!B5091+'Approvvigionamento energia'!I5091</f>
        <v>320.044835440832</v>
      </c>
      <c r="K5091">
        <f>IF(MIN(LCOH!$C$18,J5091)&gt;=$P$48*LCOH!$C$18, MIN(LCOH!$C$18,J5091),0)</f>
        <v>0</v>
      </c>
      <c r="L5091">
        <f t="shared" si="159"/>
        <v>320.044835440832</v>
      </c>
      <c r="M5091">
        <f>K5091/LCOH!$C$18</f>
        <v>0</v>
      </c>
      <c r="N5091">
        <f>K5091/LCOH!$C$34</f>
        <v>0</v>
      </c>
    </row>
    <row r="5092" spans="1:14" x14ac:dyDescent="0.35">
      <c r="A5092">
        <f>'Profilo fotovoltaico'!B5094*LCOH!$C$20</f>
        <v>0</v>
      </c>
      <c r="B5092">
        <f>'Profilo eolico'!B5094*LCOH!$C$21</f>
        <v>89.7</v>
      </c>
      <c r="C5092">
        <f>$P$35*'Profilo fotovoltaico'!B5094</f>
        <v>0</v>
      </c>
      <c r="D5092">
        <f>$Q$37*'Profilo eolico'!B5094</f>
        <v>523.36675003776327</v>
      </c>
      <c r="E5092">
        <f>$P$39*'Profilo fotovoltaico'!B5094+'Approvvigionamento energia'!$Q$39*'Profilo eolico'!B5094</f>
        <v>392.52506252832245</v>
      </c>
      <c r="F5092">
        <f>$P$41*'Profilo fotovoltaico'!B5094+'Approvvigionamento energia'!$Q$41*'Profilo eolico'!B5094</f>
        <v>261.68337501888163</v>
      </c>
      <c r="G5092">
        <f>$P$43*'Profilo fotovoltaico'!B5094+'Approvvigionamento energia'!$Q$43*'Profilo eolico'!B5094</f>
        <v>130.84168750944082</v>
      </c>
      <c r="H5092">
        <f t="shared" si="158"/>
        <v>1138.4335154826958</v>
      </c>
      <c r="I5092">
        <f>IF(LCOH!$C$28=Menu!$A$1,'Approvvigionamento energia'!C5092,0)+IF(LCOH!$C$28=Menu!$A$2,'Approvvigionamento energia'!D5092,0)+IF(LCOH!$C$28=Menu!$A$3,'Approvvigionamento energia'!E5092,0)+IF(LCOH!$C$28=Menu!$A$4,'Approvvigionamento energia'!F5092,0)+IF(LCOH!$C$28=Menu!$A$5,'Approvvigionamento energia'!G5092,0)+IF(LCOH!$C$28=Menu!$A$6,'Approvvigionamento energia'!H5092,0)</f>
        <v>261.68337501888163</v>
      </c>
      <c r="J5092">
        <f>'Approvvigionamento energia'!A5092+'Approvvigionamento energia'!B5092+'Approvvigionamento energia'!I5092</f>
        <v>351.38337501888162</v>
      </c>
      <c r="K5092">
        <f>IF(MIN(LCOH!$C$18,J5092)&gt;=$P$48*LCOH!$C$18, MIN(LCOH!$C$18,J5092),0)</f>
        <v>0</v>
      </c>
      <c r="L5092">
        <f t="shared" si="159"/>
        <v>351.38337501888162</v>
      </c>
      <c r="M5092">
        <f>K5092/LCOH!$C$18</f>
        <v>0</v>
      </c>
      <c r="N5092">
        <f>K5092/LCOH!$C$34</f>
        <v>0</v>
      </c>
    </row>
    <row r="5093" spans="1:14" x14ac:dyDescent="0.35">
      <c r="A5093">
        <f>'Profilo fotovoltaico'!B5095*LCOH!$C$20</f>
        <v>0</v>
      </c>
      <c r="B5093">
        <f>'Profilo eolico'!B5095*LCOH!$C$21</f>
        <v>92.1</v>
      </c>
      <c r="C5093">
        <f>$P$35*'Profilo fotovoltaico'!B5095</f>
        <v>0</v>
      </c>
      <c r="D5093">
        <f>$Q$37*'Profilo eolico'!B5095</f>
        <v>537.3698737845931</v>
      </c>
      <c r="E5093">
        <f>$P$39*'Profilo fotovoltaico'!B5095+'Approvvigionamento energia'!$Q$39*'Profilo eolico'!B5095</f>
        <v>403.02740533844479</v>
      </c>
      <c r="F5093">
        <f>$P$41*'Profilo fotovoltaico'!B5095+'Approvvigionamento energia'!$Q$41*'Profilo eolico'!B5095</f>
        <v>268.68493689229655</v>
      </c>
      <c r="G5093">
        <f>$P$43*'Profilo fotovoltaico'!B5095+'Approvvigionamento energia'!$Q$43*'Profilo eolico'!B5095</f>
        <v>134.34246844614827</v>
      </c>
      <c r="H5093">
        <f t="shared" si="158"/>
        <v>1138.4335154826958</v>
      </c>
      <c r="I5093">
        <f>IF(LCOH!$C$28=Menu!$A$1,'Approvvigionamento energia'!C5093,0)+IF(LCOH!$C$28=Menu!$A$2,'Approvvigionamento energia'!D5093,0)+IF(LCOH!$C$28=Menu!$A$3,'Approvvigionamento energia'!E5093,0)+IF(LCOH!$C$28=Menu!$A$4,'Approvvigionamento energia'!F5093,0)+IF(LCOH!$C$28=Menu!$A$5,'Approvvigionamento energia'!G5093,0)+IF(LCOH!$C$28=Menu!$A$6,'Approvvigionamento energia'!H5093,0)</f>
        <v>268.68493689229655</v>
      </c>
      <c r="J5093">
        <f>'Approvvigionamento energia'!A5093+'Approvvigionamento energia'!B5093+'Approvvigionamento energia'!I5093</f>
        <v>360.78493689229651</v>
      </c>
      <c r="K5093">
        <f>IF(MIN(LCOH!$C$18,J5093)&gt;=$P$48*LCOH!$C$18, MIN(LCOH!$C$18,J5093),0)</f>
        <v>0</v>
      </c>
      <c r="L5093">
        <f t="shared" si="159"/>
        <v>360.78493689229651</v>
      </c>
      <c r="M5093">
        <f>K5093/LCOH!$C$18</f>
        <v>0</v>
      </c>
      <c r="N5093">
        <f>K5093/LCOH!$C$34</f>
        <v>0</v>
      </c>
    </row>
    <row r="5094" spans="1:14" x14ac:dyDescent="0.35">
      <c r="A5094">
        <f>'Profilo fotovoltaico'!B5096*LCOH!$C$20</f>
        <v>26</v>
      </c>
      <c r="B5094">
        <f>'Profilo eolico'!B5096*LCOH!$C$21</f>
        <v>86.3</v>
      </c>
      <c r="C5094">
        <f>$P$35*'Profilo fotovoltaico'!B5096</f>
        <v>191.21991687817368</v>
      </c>
      <c r="D5094">
        <f>$Q$37*'Profilo eolico'!B5096</f>
        <v>503.52899139642108</v>
      </c>
      <c r="E5094">
        <f>$P$39*'Profilo fotovoltaico'!B5096+'Approvvigionamento energia'!$Q$39*'Profilo eolico'!B5096</f>
        <v>425.45172276685923</v>
      </c>
      <c r="F5094">
        <f>$P$41*'Profilo fotovoltaico'!B5096+'Approvvigionamento energia'!$Q$41*'Profilo eolico'!B5096</f>
        <v>347.37445413729739</v>
      </c>
      <c r="G5094">
        <f>$P$43*'Profilo fotovoltaico'!B5096+'Approvvigionamento energia'!$Q$43*'Profilo eolico'!B5096</f>
        <v>269.29718550773555</v>
      </c>
      <c r="H5094">
        <f t="shared" si="158"/>
        <v>1138.4335154826958</v>
      </c>
      <c r="I5094">
        <f>IF(LCOH!$C$28=Menu!$A$1,'Approvvigionamento energia'!C5094,0)+IF(LCOH!$C$28=Menu!$A$2,'Approvvigionamento energia'!D5094,0)+IF(LCOH!$C$28=Menu!$A$3,'Approvvigionamento energia'!E5094,0)+IF(LCOH!$C$28=Menu!$A$4,'Approvvigionamento energia'!F5094,0)+IF(LCOH!$C$28=Menu!$A$5,'Approvvigionamento energia'!G5094,0)+IF(LCOH!$C$28=Menu!$A$6,'Approvvigionamento energia'!H5094,0)</f>
        <v>347.37445413729739</v>
      </c>
      <c r="J5094">
        <f>'Approvvigionamento energia'!A5094+'Approvvigionamento energia'!B5094+'Approvvigionamento energia'!I5094</f>
        <v>459.6744541372974</v>
      </c>
      <c r="K5094">
        <f>IF(MIN(LCOH!$C$18,J5094)&gt;=$P$48*LCOH!$C$18, MIN(LCOH!$C$18,J5094),0)</f>
        <v>459.6744541372974</v>
      </c>
      <c r="L5094">
        <f t="shared" si="159"/>
        <v>0</v>
      </c>
      <c r="M5094">
        <f>K5094/LCOH!$C$18</f>
        <v>0.30644963609153159</v>
      </c>
      <c r="N5094">
        <f>K5094/LCOH!$C$34</f>
        <v>8.8569258985991794</v>
      </c>
    </row>
    <row r="5095" spans="1:14" x14ac:dyDescent="0.35">
      <c r="A5095">
        <f>'Profilo fotovoltaico'!B5097*LCOH!$C$20</f>
        <v>118</v>
      </c>
      <c r="B5095">
        <f>'Profilo eolico'!B5097*LCOH!$C$21</f>
        <v>55.800000000000004</v>
      </c>
      <c r="C5095">
        <f>$P$35*'Profilo fotovoltaico'!B5097</f>
        <v>867.84423813940361</v>
      </c>
      <c r="D5095">
        <f>$Q$37*'Profilo eolico'!B5097</f>
        <v>325.57262711379252</v>
      </c>
      <c r="E5095">
        <f>$P$39*'Profilo fotovoltaico'!B5097+'Approvvigionamento energia'!$Q$39*'Profilo eolico'!B5097</f>
        <v>461.14052987019534</v>
      </c>
      <c r="F5095">
        <f>$P$41*'Profilo fotovoltaico'!B5097+'Approvvigionamento energia'!$Q$41*'Profilo eolico'!B5097</f>
        <v>596.7084326265981</v>
      </c>
      <c r="G5095">
        <f>$P$43*'Profilo fotovoltaico'!B5097+'Approvvigionamento energia'!$Q$43*'Profilo eolico'!B5097</f>
        <v>732.27633538300086</v>
      </c>
      <c r="H5095">
        <f t="shared" si="158"/>
        <v>1138.4335154826958</v>
      </c>
      <c r="I5095">
        <f>IF(LCOH!$C$28=Menu!$A$1,'Approvvigionamento energia'!C5095,0)+IF(LCOH!$C$28=Menu!$A$2,'Approvvigionamento energia'!D5095,0)+IF(LCOH!$C$28=Menu!$A$3,'Approvvigionamento energia'!E5095,0)+IF(LCOH!$C$28=Menu!$A$4,'Approvvigionamento energia'!F5095,0)+IF(LCOH!$C$28=Menu!$A$5,'Approvvigionamento energia'!G5095,0)+IF(LCOH!$C$28=Menu!$A$6,'Approvvigionamento energia'!H5095,0)</f>
        <v>596.7084326265981</v>
      </c>
      <c r="J5095">
        <f>'Approvvigionamento energia'!A5095+'Approvvigionamento energia'!B5095+'Approvvigionamento energia'!I5095</f>
        <v>770.50843262659805</v>
      </c>
      <c r="K5095">
        <f>IF(MIN(LCOH!$C$18,J5095)&gt;=$P$48*LCOH!$C$18, MIN(LCOH!$C$18,J5095),0)</f>
        <v>770.50843262659805</v>
      </c>
      <c r="L5095">
        <f t="shared" si="159"/>
        <v>0</v>
      </c>
      <c r="M5095">
        <f>K5095/LCOH!$C$18</f>
        <v>0.51367228841773205</v>
      </c>
      <c r="N5095">
        <f>K5095/LCOH!$C$34</f>
        <v>14.846019896466244</v>
      </c>
    </row>
    <row r="5096" spans="1:14" x14ac:dyDescent="0.35">
      <c r="A5096">
        <f>'Profilo fotovoltaico'!B5098*LCOH!$C$20</f>
        <v>244</v>
      </c>
      <c r="B5096">
        <f>'Profilo eolico'!B5098*LCOH!$C$21</f>
        <v>37.799999999999997</v>
      </c>
      <c r="C5096">
        <f>$P$35*'Profilo fotovoltaico'!B5098</f>
        <v>1794.5253737797839</v>
      </c>
      <c r="D5096">
        <f>$Q$37*'Profilo eolico'!B5098</f>
        <v>220.54919901256915</v>
      </c>
      <c r="E5096">
        <f>$P$39*'Profilo fotovoltaico'!B5098+'Approvvigionamento energia'!$Q$39*'Profilo eolico'!B5098</f>
        <v>614.0432427043728</v>
      </c>
      <c r="F5096">
        <f>$P$41*'Profilo fotovoltaico'!B5098+'Approvvigionamento energia'!$Q$41*'Profilo eolico'!B5098</f>
        <v>1007.5372863961766</v>
      </c>
      <c r="G5096">
        <f>$P$43*'Profilo fotovoltaico'!B5098+'Approvvigionamento energia'!$Q$43*'Profilo eolico'!B5098</f>
        <v>1401.0313300879802</v>
      </c>
      <c r="H5096">
        <f t="shared" si="158"/>
        <v>1138.4335154826958</v>
      </c>
      <c r="I5096">
        <f>IF(LCOH!$C$28=Menu!$A$1,'Approvvigionamento energia'!C5096,0)+IF(LCOH!$C$28=Menu!$A$2,'Approvvigionamento energia'!D5096,0)+IF(LCOH!$C$28=Menu!$A$3,'Approvvigionamento energia'!E5096,0)+IF(LCOH!$C$28=Menu!$A$4,'Approvvigionamento energia'!F5096,0)+IF(LCOH!$C$28=Menu!$A$5,'Approvvigionamento energia'!G5096,0)+IF(LCOH!$C$28=Menu!$A$6,'Approvvigionamento energia'!H5096,0)</f>
        <v>1007.5372863961766</v>
      </c>
      <c r="J5096">
        <f>'Approvvigionamento energia'!A5096+'Approvvigionamento energia'!B5096+'Approvvigionamento energia'!I5096</f>
        <v>1289.3372863961765</v>
      </c>
      <c r="K5096">
        <f>IF(MIN(LCOH!$C$18,J5096)&gt;=$P$48*LCOH!$C$18, MIN(LCOH!$C$18,J5096),0)</f>
        <v>1289.3372863961765</v>
      </c>
      <c r="L5096">
        <f t="shared" si="159"/>
        <v>0</v>
      </c>
      <c r="M5096">
        <f>K5096/LCOH!$C$18</f>
        <v>0.85955819093078434</v>
      </c>
      <c r="N5096">
        <f>K5096/LCOH!$C$34</f>
        <v>24.842722281236544</v>
      </c>
    </row>
    <row r="5097" spans="1:14" x14ac:dyDescent="0.35">
      <c r="A5097">
        <f>'Profilo fotovoltaico'!B5099*LCOH!$C$20</f>
        <v>371</v>
      </c>
      <c r="B5097">
        <f>'Profilo eolico'!B5099*LCOH!$C$21</f>
        <v>31.8</v>
      </c>
      <c r="C5097">
        <f>$P$35*'Profilo fotovoltaico'!B5099</f>
        <v>2728.5611216077859</v>
      </c>
      <c r="D5097">
        <f>$Q$37*'Profilo eolico'!B5099</f>
        <v>185.54138964549469</v>
      </c>
      <c r="E5097">
        <f>$P$39*'Profilo fotovoltaico'!B5099+'Approvvigionamento energia'!$Q$39*'Profilo eolico'!B5099</f>
        <v>821.29632263606754</v>
      </c>
      <c r="F5097">
        <f>$P$41*'Profilo fotovoltaico'!B5099+'Approvvigionamento energia'!$Q$41*'Profilo eolico'!B5099</f>
        <v>1457.0512556266403</v>
      </c>
      <c r="G5097">
        <f>$P$43*'Profilo fotovoltaico'!B5099+'Approvvigionamento energia'!$Q$43*'Profilo eolico'!B5099</f>
        <v>2092.8061886172131</v>
      </c>
      <c r="H5097">
        <f t="shared" si="158"/>
        <v>1138.4335154826958</v>
      </c>
      <c r="I5097">
        <f>IF(LCOH!$C$28=Menu!$A$1,'Approvvigionamento energia'!C5097,0)+IF(LCOH!$C$28=Menu!$A$2,'Approvvigionamento energia'!D5097,0)+IF(LCOH!$C$28=Menu!$A$3,'Approvvigionamento energia'!E5097,0)+IF(LCOH!$C$28=Menu!$A$4,'Approvvigionamento energia'!F5097,0)+IF(LCOH!$C$28=Menu!$A$5,'Approvvigionamento energia'!G5097,0)+IF(LCOH!$C$28=Menu!$A$6,'Approvvigionamento energia'!H5097,0)</f>
        <v>1457.0512556266403</v>
      </c>
      <c r="J5097">
        <f>'Approvvigionamento energia'!A5097+'Approvvigionamento energia'!B5097+'Approvvigionamento energia'!I5097</f>
        <v>1859.8512556266403</v>
      </c>
      <c r="K5097">
        <f>IF(MIN(LCOH!$C$18,J5097)&gt;=$P$48*LCOH!$C$18, MIN(LCOH!$C$18,J5097),0)</f>
        <v>1500</v>
      </c>
      <c r="L5097">
        <f t="shared" si="159"/>
        <v>359.8512556266403</v>
      </c>
      <c r="M5097">
        <f>K5097/LCOH!$C$18</f>
        <v>1</v>
      </c>
      <c r="N5097">
        <f>K5097/LCOH!$C$34</f>
        <v>28.901734104046245</v>
      </c>
    </row>
    <row r="5098" spans="1:14" x14ac:dyDescent="0.35">
      <c r="A5098">
        <f>'Profilo fotovoltaico'!B5100*LCOH!$C$20</f>
        <v>476</v>
      </c>
      <c r="B5098">
        <f>'Profilo eolico'!B5100*LCOH!$C$21</f>
        <v>29.5</v>
      </c>
      <c r="C5098">
        <f>$P$35*'Profilo fotovoltaico'!B5100</f>
        <v>3500.7954013081026</v>
      </c>
      <c r="D5098">
        <f>$Q$37*'Profilo eolico'!B5100</f>
        <v>172.12172938811611</v>
      </c>
      <c r="E5098">
        <f>$P$39*'Profilo fotovoltaico'!B5100+'Approvvigionamento energia'!$Q$39*'Profilo eolico'!B5100</f>
        <v>1004.2901473681127</v>
      </c>
      <c r="F5098">
        <f>$P$41*'Profilo fotovoltaico'!B5100+'Approvvigionamento energia'!$Q$41*'Profilo eolico'!B5100</f>
        <v>1836.4585653481092</v>
      </c>
      <c r="G5098">
        <f>$P$43*'Profilo fotovoltaico'!B5100+'Approvvigionamento energia'!$Q$43*'Profilo eolico'!B5100</f>
        <v>2668.6269833281062</v>
      </c>
      <c r="H5098">
        <f t="shared" si="158"/>
        <v>1138.4335154826958</v>
      </c>
      <c r="I5098">
        <f>IF(LCOH!$C$28=Menu!$A$1,'Approvvigionamento energia'!C5098,0)+IF(LCOH!$C$28=Menu!$A$2,'Approvvigionamento energia'!D5098,0)+IF(LCOH!$C$28=Menu!$A$3,'Approvvigionamento energia'!E5098,0)+IF(LCOH!$C$28=Menu!$A$4,'Approvvigionamento energia'!F5098,0)+IF(LCOH!$C$28=Menu!$A$5,'Approvvigionamento energia'!G5098,0)+IF(LCOH!$C$28=Menu!$A$6,'Approvvigionamento energia'!H5098,0)</f>
        <v>1836.4585653481092</v>
      </c>
      <c r="J5098">
        <f>'Approvvigionamento energia'!A5098+'Approvvigionamento energia'!B5098+'Approvvigionamento energia'!I5098</f>
        <v>2341.958565348109</v>
      </c>
      <c r="K5098">
        <f>IF(MIN(LCOH!$C$18,J5098)&gt;=$P$48*LCOH!$C$18, MIN(LCOH!$C$18,J5098),0)</f>
        <v>1500</v>
      </c>
      <c r="L5098">
        <f t="shared" si="159"/>
        <v>841.958565348109</v>
      </c>
      <c r="M5098">
        <f>K5098/LCOH!$C$18</f>
        <v>1</v>
      </c>
      <c r="N5098">
        <f>K5098/LCOH!$C$34</f>
        <v>28.901734104046245</v>
      </c>
    </row>
    <row r="5099" spans="1:14" x14ac:dyDescent="0.35">
      <c r="A5099">
        <f>'Profilo fotovoltaico'!B5101*LCOH!$C$20</f>
        <v>542</v>
      </c>
      <c r="B5099">
        <f>'Profilo eolico'!B5101*LCOH!$C$21</f>
        <v>31.9</v>
      </c>
      <c r="C5099">
        <f>$P$35*'Profilo fotovoltaico'!B5101</f>
        <v>3986.1998056911593</v>
      </c>
      <c r="D5099">
        <f>$Q$37*'Profilo eolico'!B5101</f>
        <v>186.12485313494591</v>
      </c>
      <c r="E5099">
        <f>$P$39*'Profilo fotovoltaico'!B5101+'Approvvigionamento energia'!$Q$39*'Profilo eolico'!B5101</f>
        <v>1136.1435912739992</v>
      </c>
      <c r="F5099">
        <f>$P$41*'Profilo fotovoltaico'!B5101+'Approvvigionamento energia'!$Q$41*'Profilo eolico'!B5101</f>
        <v>2086.1623294130527</v>
      </c>
      <c r="G5099">
        <f>$P$43*'Profilo fotovoltaico'!B5101+'Approvvigionamento energia'!$Q$43*'Profilo eolico'!B5101</f>
        <v>3036.1810675521065</v>
      </c>
      <c r="H5099">
        <f t="shared" si="158"/>
        <v>1138.4335154826958</v>
      </c>
      <c r="I5099">
        <f>IF(LCOH!$C$28=Menu!$A$1,'Approvvigionamento energia'!C5099,0)+IF(LCOH!$C$28=Menu!$A$2,'Approvvigionamento energia'!D5099,0)+IF(LCOH!$C$28=Menu!$A$3,'Approvvigionamento energia'!E5099,0)+IF(LCOH!$C$28=Menu!$A$4,'Approvvigionamento energia'!F5099,0)+IF(LCOH!$C$28=Menu!$A$5,'Approvvigionamento energia'!G5099,0)+IF(LCOH!$C$28=Menu!$A$6,'Approvvigionamento energia'!H5099,0)</f>
        <v>2086.1623294130527</v>
      </c>
      <c r="J5099">
        <f>'Approvvigionamento energia'!A5099+'Approvvigionamento energia'!B5099+'Approvvigionamento energia'!I5099</f>
        <v>2660.0623294130528</v>
      </c>
      <c r="K5099">
        <f>IF(MIN(LCOH!$C$18,J5099)&gt;=$P$48*LCOH!$C$18, MIN(LCOH!$C$18,J5099),0)</f>
        <v>1500</v>
      </c>
      <c r="L5099">
        <f t="shared" si="159"/>
        <v>1160.0623294130528</v>
      </c>
      <c r="M5099">
        <f>K5099/LCOH!$C$18</f>
        <v>1</v>
      </c>
      <c r="N5099">
        <f>K5099/LCOH!$C$34</f>
        <v>28.901734104046245</v>
      </c>
    </row>
    <row r="5100" spans="1:14" x14ac:dyDescent="0.35">
      <c r="A5100">
        <f>'Profilo fotovoltaico'!B5102*LCOH!$C$20</f>
        <v>563</v>
      </c>
      <c r="B5100">
        <f>'Profilo eolico'!B5102*LCOH!$C$21</f>
        <v>40.599999999999994</v>
      </c>
      <c r="C5100">
        <f>$P$35*'Profilo fotovoltaico'!B5102</f>
        <v>4140.6466616312218</v>
      </c>
      <c r="D5100">
        <f>$Q$37*'Profilo eolico'!B5102</f>
        <v>236.88617671720388</v>
      </c>
      <c r="E5100">
        <f>$P$39*'Profilo fotovoltaico'!B5102+'Approvvigionamento energia'!$Q$39*'Profilo eolico'!B5102</f>
        <v>1212.8262979457083</v>
      </c>
      <c r="F5100">
        <f>$P$41*'Profilo fotovoltaico'!B5102+'Approvvigionamento energia'!$Q$41*'Profilo eolico'!B5102</f>
        <v>2188.7664191742128</v>
      </c>
      <c r="G5100">
        <f>$P$43*'Profilo fotovoltaico'!B5102+'Approvvigionamento energia'!$Q$43*'Profilo eolico'!B5102</f>
        <v>3164.7065404027176</v>
      </c>
      <c r="H5100">
        <f t="shared" si="158"/>
        <v>1138.4335154826958</v>
      </c>
      <c r="I5100">
        <f>IF(LCOH!$C$28=Menu!$A$1,'Approvvigionamento energia'!C5100,0)+IF(LCOH!$C$28=Menu!$A$2,'Approvvigionamento energia'!D5100,0)+IF(LCOH!$C$28=Menu!$A$3,'Approvvigionamento energia'!E5100,0)+IF(LCOH!$C$28=Menu!$A$4,'Approvvigionamento energia'!F5100,0)+IF(LCOH!$C$28=Menu!$A$5,'Approvvigionamento energia'!G5100,0)+IF(LCOH!$C$28=Menu!$A$6,'Approvvigionamento energia'!H5100,0)</f>
        <v>2188.7664191742128</v>
      </c>
      <c r="J5100">
        <f>'Approvvigionamento energia'!A5100+'Approvvigionamento energia'!B5100+'Approvvigionamento energia'!I5100</f>
        <v>2792.3664191742128</v>
      </c>
      <c r="K5100">
        <f>IF(MIN(LCOH!$C$18,J5100)&gt;=$P$48*LCOH!$C$18, MIN(LCOH!$C$18,J5100),0)</f>
        <v>1500</v>
      </c>
      <c r="L5100">
        <f t="shared" si="159"/>
        <v>1292.3664191742128</v>
      </c>
      <c r="M5100">
        <f>K5100/LCOH!$C$18</f>
        <v>1</v>
      </c>
      <c r="N5100">
        <f>K5100/LCOH!$C$34</f>
        <v>28.901734104046245</v>
      </c>
    </row>
    <row r="5101" spans="1:14" x14ac:dyDescent="0.35">
      <c r="A5101">
        <f>'Profilo fotovoltaico'!B5103*LCOH!$C$20</f>
        <v>550</v>
      </c>
      <c r="B5101">
        <f>'Profilo eolico'!B5103*LCOH!$C$21</f>
        <v>57.1</v>
      </c>
      <c r="C5101">
        <f>$P$35*'Profilo fotovoltaico'!B5103</f>
        <v>4045.036703192136</v>
      </c>
      <c r="D5101">
        <f>$Q$37*'Profilo eolico'!B5103</f>
        <v>333.15765247665865</v>
      </c>
      <c r="E5101">
        <f>$P$39*'Profilo fotovoltaico'!B5103+'Approvvigionamento energia'!$Q$39*'Profilo eolico'!B5103</f>
        <v>1261.1274151555281</v>
      </c>
      <c r="F5101">
        <f>$P$41*'Profilo fotovoltaico'!B5103+'Approvvigionamento energia'!$Q$41*'Profilo eolico'!B5103</f>
        <v>2189.0971778343974</v>
      </c>
      <c r="G5101">
        <f>$P$43*'Profilo fotovoltaico'!B5103+'Approvvigionamento energia'!$Q$43*'Profilo eolico'!B5103</f>
        <v>3117.0669405132667</v>
      </c>
      <c r="H5101">
        <f t="shared" si="158"/>
        <v>1138.4335154826958</v>
      </c>
      <c r="I5101">
        <f>IF(LCOH!$C$28=Menu!$A$1,'Approvvigionamento energia'!C5101,0)+IF(LCOH!$C$28=Menu!$A$2,'Approvvigionamento energia'!D5101,0)+IF(LCOH!$C$28=Menu!$A$3,'Approvvigionamento energia'!E5101,0)+IF(LCOH!$C$28=Menu!$A$4,'Approvvigionamento energia'!F5101,0)+IF(LCOH!$C$28=Menu!$A$5,'Approvvigionamento energia'!G5101,0)+IF(LCOH!$C$28=Menu!$A$6,'Approvvigionamento energia'!H5101,0)</f>
        <v>2189.0971778343974</v>
      </c>
      <c r="J5101">
        <f>'Approvvigionamento energia'!A5101+'Approvvigionamento energia'!B5101+'Approvvigionamento energia'!I5101</f>
        <v>2796.1971778343973</v>
      </c>
      <c r="K5101">
        <f>IF(MIN(LCOH!$C$18,J5101)&gt;=$P$48*LCOH!$C$18, MIN(LCOH!$C$18,J5101),0)</f>
        <v>1500</v>
      </c>
      <c r="L5101">
        <f t="shared" si="159"/>
        <v>1296.1971778343973</v>
      </c>
      <c r="M5101">
        <f>K5101/LCOH!$C$18</f>
        <v>1</v>
      </c>
      <c r="N5101">
        <f>K5101/LCOH!$C$34</f>
        <v>28.901734104046245</v>
      </c>
    </row>
    <row r="5102" spans="1:14" x14ac:dyDescent="0.35">
      <c r="A5102">
        <f>'Profilo fotovoltaico'!B5104*LCOH!$C$20</f>
        <v>521</v>
      </c>
      <c r="B5102">
        <f>'Profilo eolico'!B5104*LCOH!$C$21</f>
        <v>81.8</v>
      </c>
      <c r="C5102">
        <f>$P$35*'Profilo fotovoltaico'!B5104</f>
        <v>3831.7529497510959</v>
      </c>
      <c r="D5102">
        <f>$Q$37*'Profilo eolico'!B5104</f>
        <v>477.27313437111519</v>
      </c>
      <c r="E5102">
        <f>$P$39*'Profilo fotovoltaico'!B5104+'Approvvigionamento energia'!$Q$39*'Profilo eolico'!B5104</f>
        <v>1315.8930882161103</v>
      </c>
      <c r="F5102">
        <f>$P$41*'Profilo fotovoltaico'!B5104+'Approvvigionamento energia'!$Q$41*'Profilo eolico'!B5104</f>
        <v>2154.5130420611054</v>
      </c>
      <c r="G5102">
        <f>$P$43*'Profilo fotovoltaico'!B5104+'Approvvigionamento energia'!$Q$43*'Profilo eolico'!B5104</f>
        <v>2993.1329959061009</v>
      </c>
      <c r="H5102">
        <f t="shared" si="158"/>
        <v>1138.4335154826958</v>
      </c>
      <c r="I5102">
        <f>IF(LCOH!$C$28=Menu!$A$1,'Approvvigionamento energia'!C5102,0)+IF(LCOH!$C$28=Menu!$A$2,'Approvvigionamento energia'!D5102,0)+IF(LCOH!$C$28=Menu!$A$3,'Approvvigionamento energia'!E5102,0)+IF(LCOH!$C$28=Menu!$A$4,'Approvvigionamento energia'!F5102,0)+IF(LCOH!$C$28=Menu!$A$5,'Approvvigionamento energia'!G5102,0)+IF(LCOH!$C$28=Menu!$A$6,'Approvvigionamento energia'!H5102,0)</f>
        <v>2154.5130420611054</v>
      </c>
      <c r="J5102">
        <f>'Approvvigionamento energia'!A5102+'Approvvigionamento energia'!B5102+'Approvvigionamento energia'!I5102</f>
        <v>2757.3130420611051</v>
      </c>
      <c r="K5102">
        <f>IF(MIN(LCOH!$C$18,J5102)&gt;=$P$48*LCOH!$C$18, MIN(LCOH!$C$18,J5102),0)</f>
        <v>1500</v>
      </c>
      <c r="L5102">
        <f t="shared" si="159"/>
        <v>1257.3130420611051</v>
      </c>
      <c r="M5102">
        <f>K5102/LCOH!$C$18</f>
        <v>1</v>
      </c>
      <c r="N5102">
        <f>K5102/LCOH!$C$34</f>
        <v>28.901734104046245</v>
      </c>
    </row>
    <row r="5103" spans="1:14" x14ac:dyDescent="0.35">
      <c r="A5103">
        <f>'Profilo fotovoltaico'!B5105*LCOH!$C$20</f>
        <v>459</v>
      </c>
      <c r="B5103">
        <f>'Profilo eolico'!B5105*LCOH!$C$21</f>
        <v>107.6</v>
      </c>
      <c r="C5103">
        <f>$P$35*'Profilo fotovoltaico'!B5105</f>
        <v>3375.7669941185281</v>
      </c>
      <c r="D5103">
        <f>$Q$37*'Profilo eolico'!B5105</f>
        <v>627.80671464953548</v>
      </c>
      <c r="E5103">
        <f>$P$39*'Profilo fotovoltaico'!B5105+'Approvvigionamento energia'!$Q$39*'Profilo eolico'!B5105</f>
        <v>1314.7967845167836</v>
      </c>
      <c r="F5103">
        <f>$P$41*'Profilo fotovoltaico'!B5105+'Approvvigionamento energia'!$Q$41*'Profilo eolico'!B5105</f>
        <v>2001.7868543840318</v>
      </c>
      <c r="G5103">
        <f>$P$43*'Profilo fotovoltaico'!B5105+'Approvvigionamento energia'!$Q$43*'Profilo eolico'!B5105</f>
        <v>2688.77692425128</v>
      </c>
      <c r="H5103">
        <f t="shared" si="158"/>
        <v>1138.4335154826958</v>
      </c>
      <c r="I5103">
        <f>IF(LCOH!$C$28=Menu!$A$1,'Approvvigionamento energia'!C5103,0)+IF(LCOH!$C$28=Menu!$A$2,'Approvvigionamento energia'!D5103,0)+IF(LCOH!$C$28=Menu!$A$3,'Approvvigionamento energia'!E5103,0)+IF(LCOH!$C$28=Menu!$A$4,'Approvvigionamento energia'!F5103,0)+IF(LCOH!$C$28=Menu!$A$5,'Approvvigionamento energia'!G5103,0)+IF(LCOH!$C$28=Menu!$A$6,'Approvvigionamento energia'!H5103,0)</f>
        <v>2001.7868543840318</v>
      </c>
      <c r="J5103">
        <f>'Approvvigionamento energia'!A5103+'Approvvigionamento energia'!B5103+'Approvvigionamento energia'!I5103</f>
        <v>2568.3868543840317</v>
      </c>
      <c r="K5103">
        <f>IF(MIN(LCOH!$C$18,J5103)&gt;=$P$48*LCOH!$C$18, MIN(LCOH!$C$18,J5103),0)</f>
        <v>1500</v>
      </c>
      <c r="L5103">
        <f t="shared" si="159"/>
        <v>1068.3868543840317</v>
      </c>
      <c r="M5103">
        <f>K5103/LCOH!$C$18</f>
        <v>1</v>
      </c>
      <c r="N5103">
        <f>K5103/LCOH!$C$34</f>
        <v>28.901734104046245</v>
      </c>
    </row>
    <row r="5104" spans="1:14" x14ac:dyDescent="0.35">
      <c r="A5104">
        <f>'Profilo fotovoltaico'!B5106*LCOH!$C$20</f>
        <v>369</v>
      </c>
      <c r="B5104">
        <f>'Profilo eolico'!B5106*LCOH!$C$21</f>
        <v>126.9</v>
      </c>
      <c r="C5104">
        <f>$P$35*'Profilo fotovoltaico'!B5106</f>
        <v>2713.8518972325419</v>
      </c>
      <c r="D5104">
        <f>$Q$37*'Profilo eolico'!B5106</f>
        <v>740.41516811362499</v>
      </c>
      <c r="E5104">
        <f>$P$39*'Profilo fotovoltaico'!B5106+'Approvvigionamento energia'!$Q$39*'Profilo eolico'!B5106</f>
        <v>1233.7743503933543</v>
      </c>
      <c r="F5104">
        <f>$P$41*'Profilo fotovoltaico'!B5106+'Approvvigionamento energia'!$Q$41*'Profilo eolico'!B5106</f>
        <v>1727.1335326730834</v>
      </c>
      <c r="G5104">
        <f>$P$43*'Profilo fotovoltaico'!B5106+'Approvvigionamento energia'!$Q$43*'Profilo eolico'!B5106</f>
        <v>2220.492714952813</v>
      </c>
      <c r="H5104">
        <f t="shared" si="158"/>
        <v>1138.4335154826958</v>
      </c>
      <c r="I5104">
        <f>IF(LCOH!$C$28=Menu!$A$1,'Approvvigionamento energia'!C5104,0)+IF(LCOH!$C$28=Menu!$A$2,'Approvvigionamento energia'!D5104,0)+IF(LCOH!$C$28=Menu!$A$3,'Approvvigionamento energia'!E5104,0)+IF(LCOH!$C$28=Menu!$A$4,'Approvvigionamento energia'!F5104,0)+IF(LCOH!$C$28=Menu!$A$5,'Approvvigionamento energia'!G5104,0)+IF(LCOH!$C$28=Menu!$A$6,'Approvvigionamento energia'!H5104,0)</f>
        <v>1727.1335326730834</v>
      </c>
      <c r="J5104">
        <f>'Approvvigionamento energia'!A5104+'Approvvigionamento energia'!B5104+'Approvvigionamento energia'!I5104</f>
        <v>2223.0335326730833</v>
      </c>
      <c r="K5104">
        <f>IF(MIN(LCOH!$C$18,J5104)&gt;=$P$48*LCOH!$C$18, MIN(LCOH!$C$18,J5104),0)</f>
        <v>1500</v>
      </c>
      <c r="L5104">
        <f t="shared" si="159"/>
        <v>723.0335326730833</v>
      </c>
      <c r="M5104">
        <f>K5104/LCOH!$C$18</f>
        <v>1</v>
      </c>
      <c r="N5104">
        <f>K5104/LCOH!$C$34</f>
        <v>28.901734104046245</v>
      </c>
    </row>
    <row r="5105" spans="1:14" x14ac:dyDescent="0.35">
      <c r="A5105">
        <f>'Profilo fotovoltaico'!B5107*LCOH!$C$20</f>
        <v>261</v>
      </c>
      <c r="B5105">
        <f>'Profilo eolico'!B5107*LCOH!$C$21</f>
        <v>141.9</v>
      </c>
      <c r="C5105">
        <f>$P$35*'Profilo fotovoltaico'!B5107</f>
        <v>1919.553780969359</v>
      </c>
      <c r="D5105">
        <f>$Q$37*'Profilo eolico'!B5107</f>
        <v>827.93469153131105</v>
      </c>
      <c r="E5105">
        <f>$P$39*'Profilo fotovoltaico'!B5107+'Approvvigionamento energia'!$Q$39*'Profilo eolico'!B5107</f>
        <v>1100.839463890823</v>
      </c>
      <c r="F5105">
        <f>$P$41*'Profilo fotovoltaico'!B5107+'Approvvigionamento energia'!$Q$41*'Profilo eolico'!B5107</f>
        <v>1373.744236250335</v>
      </c>
      <c r="G5105">
        <f>$P$43*'Profilo fotovoltaico'!B5107+'Approvvigionamento energia'!$Q$43*'Profilo eolico'!B5107</f>
        <v>1646.649008609847</v>
      </c>
      <c r="H5105">
        <f t="shared" si="158"/>
        <v>1138.4335154826958</v>
      </c>
      <c r="I5105">
        <f>IF(LCOH!$C$28=Menu!$A$1,'Approvvigionamento energia'!C5105,0)+IF(LCOH!$C$28=Menu!$A$2,'Approvvigionamento energia'!D5105,0)+IF(LCOH!$C$28=Menu!$A$3,'Approvvigionamento energia'!E5105,0)+IF(LCOH!$C$28=Menu!$A$4,'Approvvigionamento energia'!F5105,0)+IF(LCOH!$C$28=Menu!$A$5,'Approvvigionamento energia'!G5105,0)+IF(LCOH!$C$28=Menu!$A$6,'Approvvigionamento energia'!H5105,0)</f>
        <v>1373.744236250335</v>
      </c>
      <c r="J5105">
        <f>'Approvvigionamento energia'!A5105+'Approvvigionamento energia'!B5105+'Approvvigionamento energia'!I5105</f>
        <v>1776.6442362503349</v>
      </c>
      <c r="K5105">
        <f>IF(MIN(LCOH!$C$18,J5105)&gt;=$P$48*LCOH!$C$18, MIN(LCOH!$C$18,J5105),0)</f>
        <v>1500</v>
      </c>
      <c r="L5105">
        <f t="shared" si="159"/>
        <v>276.64423625033487</v>
      </c>
      <c r="M5105">
        <f>K5105/LCOH!$C$18</f>
        <v>1</v>
      </c>
      <c r="N5105">
        <f>K5105/LCOH!$C$34</f>
        <v>28.901734104046245</v>
      </c>
    </row>
    <row r="5106" spans="1:14" x14ac:dyDescent="0.35">
      <c r="A5106">
        <f>'Profilo fotovoltaico'!B5108*LCOH!$C$20</f>
        <v>141</v>
      </c>
      <c r="B5106">
        <f>'Profilo eolico'!B5108*LCOH!$C$21</f>
        <v>154.70000000000002</v>
      </c>
      <c r="C5106">
        <f>$P$35*'Profilo fotovoltaico'!B5108</f>
        <v>1037.0003184547111</v>
      </c>
      <c r="D5106">
        <f>$Q$37*'Profilo eolico'!B5108</f>
        <v>902.61801818106994</v>
      </c>
      <c r="E5106">
        <f>$P$39*'Profilo fotovoltaico'!B5108+'Approvvigionamento energia'!$Q$39*'Profilo eolico'!B5108</f>
        <v>936.21359324948025</v>
      </c>
      <c r="F5106">
        <f>$P$41*'Profilo fotovoltaico'!B5108+'Approvvigionamento energia'!$Q$41*'Profilo eolico'!B5108</f>
        <v>969.80916831789045</v>
      </c>
      <c r="G5106">
        <f>$P$43*'Profilo fotovoltaico'!B5108+'Approvvigionamento energia'!$Q$43*'Profilo eolico'!B5108</f>
        <v>1003.4047433863009</v>
      </c>
      <c r="H5106">
        <f t="shared" si="158"/>
        <v>1138.4335154826958</v>
      </c>
      <c r="I5106">
        <f>IF(LCOH!$C$28=Menu!$A$1,'Approvvigionamento energia'!C5106,0)+IF(LCOH!$C$28=Menu!$A$2,'Approvvigionamento energia'!D5106,0)+IF(LCOH!$C$28=Menu!$A$3,'Approvvigionamento energia'!E5106,0)+IF(LCOH!$C$28=Menu!$A$4,'Approvvigionamento energia'!F5106,0)+IF(LCOH!$C$28=Menu!$A$5,'Approvvigionamento energia'!G5106,0)+IF(LCOH!$C$28=Menu!$A$6,'Approvvigionamento energia'!H5106,0)</f>
        <v>969.80916831789045</v>
      </c>
      <c r="J5106">
        <f>'Approvvigionamento energia'!A5106+'Approvvigionamento energia'!B5106+'Approvvigionamento energia'!I5106</f>
        <v>1265.5091683178905</v>
      </c>
      <c r="K5106">
        <f>IF(MIN(LCOH!$C$18,J5106)&gt;=$P$48*LCOH!$C$18, MIN(LCOH!$C$18,J5106),0)</f>
        <v>1265.5091683178905</v>
      </c>
      <c r="L5106">
        <f t="shared" si="159"/>
        <v>0</v>
      </c>
      <c r="M5106">
        <f>K5106/LCOH!$C$18</f>
        <v>0.84367277887859371</v>
      </c>
      <c r="N5106">
        <f>K5106/LCOH!$C$34</f>
        <v>24.383606325970916</v>
      </c>
    </row>
    <row r="5107" spans="1:14" x14ac:dyDescent="0.35">
      <c r="A5107">
        <f>'Profilo fotovoltaico'!B5109*LCOH!$C$20</f>
        <v>43</v>
      </c>
      <c r="B5107">
        <f>'Profilo eolico'!B5109*LCOH!$C$21</f>
        <v>153.79999999999998</v>
      </c>
      <c r="C5107">
        <f>$P$35*'Profilo fotovoltaico'!B5109</f>
        <v>316.2483240677488</v>
      </c>
      <c r="D5107">
        <f>$Q$37*'Profilo eolico'!B5109</f>
        <v>897.36684677600874</v>
      </c>
      <c r="E5107">
        <f>$P$39*'Profilo fotovoltaico'!B5109+'Approvvigionamento energia'!$Q$39*'Profilo eolico'!B5109</f>
        <v>752.08721609894371</v>
      </c>
      <c r="F5107">
        <f>$P$41*'Profilo fotovoltaico'!B5109+'Approvvigionamento energia'!$Q$41*'Profilo eolico'!B5109</f>
        <v>606.8075854218788</v>
      </c>
      <c r="G5107">
        <f>$P$43*'Profilo fotovoltaico'!B5109+'Approvvigionamento energia'!$Q$43*'Profilo eolico'!B5109</f>
        <v>461.52795474481377</v>
      </c>
      <c r="H5107">
        <f t="shared" si="158"/>
        <v>1138.4335154826958</v>
      </c>
      <c r="I5107">
        <f>IF(LCOH!$C$28=Menu!$A$1,'Approvvigionamento energia'!C5107,0)+IF(LCOH!$C$28=Menu!$A$2,'Approvvigionamento energia'!D5107,0)+IF(LCOH!$C$28=Menu!$A$3,'Approvvigionamento energia'!E5107,0)+IF(LCOH!$C$28=Menu!$A$4,'Approvvigionamento energia'!F5107,0)+IF(LCOH!$C$28=Menu!$A$5,'Approvvigionamento energia'!G5107,0)+IF(LCOH!$C$28=Menu!$A$6,'Approvvigionamento energia'!H5107,0)</f>
        <v>606.8075854218788</v>
      </c>
      <c r="J5107">
        <f>'Approvvigionamento energia'!A5107+'Approvvigionamento energia'!B5107+'Approvvigionamento energia'!I5107</f>
        <v>803.60758542187875</v>
      </c>
      <c r="K5107">
        <f>IF(MIN(LCOH!$C$18,J5107)&gt;=$P$48*LCOH!$C$18, MIN(LCOH!$C$18,J5107),0)</f>
        <v>803.60758542187875</v>
      </c>
      <c r="L5107">
        <f t="shared" si="159"/>
        <v>0</v>
      </c>
      <c r="M5107">
        <f>K5107/LCOH!$C$18</f>
        <v>0.53573839028125247</v>
      </c>
      <c r="N5107">
        <f>K5107/LCOH!$C$34</f>
        <v>15.483768505238512</v>
      </c>
    </row>
    <row r="5108" spans="1:14" x14ac:dyDescent="0.35">
      <c r="A5108">
        <f>'Profilo fotovoltaico'!B5110*LCOH!$C$20</f>
        <v>1</v>
      </c>
      <c r="B5108">
        <f>'Profilo eolico'!B5110*LCOH!$C$21</f>
        <v>161.39999999999998</v>
      </c>
      <c r="C5108">
        <f>$P$35*'Profilo fotovoltaico'!B5110</f>
        <v>7.3546121876220649</v>
      </c>
      <c r="D5108">
        <f>$Q$37*'Profilo eolico'!B5110</f>
        <v>941.7100719743031</v>
      </c>
      <c r="E5108">
        <f>$P$39*'Profilo fotovoltaico'!B5110+'Approvvigionamento energia'!$Q$39*'Profilo eolico'!B5110</f>
        <v>708.12120702763275</v>
      </c>
      <c r="F5108">
        <f>$P$41*'Profilo fotovoltaico'!B5110+'Approvvigionamento energia'!$Q$41*'Profilo eolico'!B5110</f>
        <v>474.53234208096256</v>
      </c>
      <c r="G5108">
        <f>$P$43*'Profilo fotovoltaico'!B5110+'Approvvigionamento energia'!$Q$43*'Profilo eolico'!B5110</f>
        <v>240.94347713429232</v>
      </c>
      <c r="H5108">
        <f t="shared" si="158"/>
        <v>1138.4335154826958</v>
      </c>
      <c r="I5108">
        <f>IF(LCOH!$C$28=Menu!$A$1,'Approvvigionamento energia'!C5108,0)+IF(LCOH!$C$28=Menu!$A$2,'Approvvigionamento energia'!D5108,0)+IF(LCOH!$C$28=Menu!$A$3,'Approvvigionamento energia'!E5108,0)+IF(LCOH!$C$28=Menu!$A$4,'Approvvigionamento energia'!F5108,0)+IF(LCOH!$C$28=Menu!$A$5,'Approvvigionamento energia'!G5108,0)+IF(LCOH!$C$28=Menu!$A$6,'Approvvigionamento energia'!H5108,0)</f>
        <v>474.53234208096256</v>
      </c>
      <c r="J5108">
        <f>'Approvvigionamento energia'!A5108+'Approvvigionamento energia'!B5108+'Approvvigionamento energia'!I5108</f>
        <v>636.9323420809626</v>
      </c>
      <c r="K5108">
        <f>IF(MIN(LCOH!$C$18,J5108)&gt;=$P$48*LCOH!$C$18, MIN(LCOH!$C$18,J5108),0)</f>
        <v>636.9323420809626</v>
      </c>
      <c r="L5108">
        <f t="shared" si="159"/>
        <v>0</v>
      </c>
      <c r="M5108">
        <f>K5108/LCOH!$C$18</f>
        <v>0.42462156138730839</v>
      </c>
      <c r="N5108">
        <f>K5108/LCOH!$C$34</f>
        <v>12.272299462060937</v>
      </c>
    </row>
    <row r="5109" spans="1:14" x14ac:dyDescent="0.35">
      <c r="A5109">
        <f>'Profilo fotovoltaico'!B5111*LCOH!$C$20</f>
        <v>0</v>
      </c>
      <c r="B5109">
        <f>'Profilo eolico'!B5111*LCOH!$C$21</f>
        <v>170.7</v>
      </c>
      <c r="C5109">
        <f>$P$35*'Profilo fotovoltaico'!B5111</f>
        <v>0</v>
      </c>
      <c r="D5109">
        <f>$Q$37*'Profilo eolico'!B5111</f>
        <v>995.97217649326853</v>
      </c>
      <c r="E5109">
        <f>$P$39*'Profilo fotovoltaico'!B5111+'Approvvigionamento energia'!$Q$39*'Profilo eolico'!B5111</f>
        <v>746.97913236995134</v>
      </c>
      <c r="F5109">
        <f>$P$41*'Profilo fotovoltaico'!B5111+'Approvvigionamento energia'!$Q$41*'Profilo eolico'!B5111</f>
        <v>497.98608824663427</v>
      </c>
      <c r="G5109">
        <f>$P$43*'Profilo fotovoltaico'!B5111+'Approvvigionamento energia'!$Q$43*'Profilo eolico'!B5111</f>
        <v>248.99304412331713</v>
      </c>
      <c r="H5109">
        <f t="shared" si="158"/>
        <v>1138.4335154826958</v>
      </c>
      <c r="I5109">
        <f>IF(LCOH!$C$28=Menu!$A$1,'Approvvigionamento energia'!C5109,0)+IF(LCOH!$C$28=Menu!$A$2,'Approvvigionamento energia'!D5109,0)+IF(LCOH!$C$28=Menu!$A$3,'Approvvigionamento energia'!E5109,0)+IF(LCOH!$C$28=Menu!$A$4,'Approvvigionamento energia'!F5109,0)+IF(LCOH!$C$28=Menu!$A$5,'Approvvigionamento energia'!G5109,0)+IF(LCOH!$C$28=Menu!$A$6,'Approvvigionamento energia'!H5109,0)</f>
        <v>497.98608824663427</v>
      </c>
      <c r="J5109">
        <f>'Approvvigionamento energia'!A5109+'Approvvigionamento energia'!B5109+'Approvvigionamento energia'!I5109</f>
        <v>668.6860882466342</v>
      </c>
      <c r="K5109">
        <f>IF(MIN(LCOH!$C$18,J5109)&gt;=$P$48*LCOH!$C$18, MIN(LCOH!$C$18,J5109),0)</f>
        <v>668.6860882466342</v>
      </c>
      <c r="L5109">
        <f t="shared" si="159"/>
        <v>0</v>
      </c>
      <c r="M5109">
        <f>K5109/LCOH!$C$18</f>
        <v>0.44579072549775611</v>
      </c>
      <c r="N5109">
        <f>K5109/LCOH!$C$34</f>
        <v>12.884125014386015</v>
      </c>
    </row>
    <row r="5110" spans="1:14" x14ac:dyDescent="0.35">
      <c r="A5110">
        <f>'Profilo fotovoltaico'!B5112*LCOH!$C$20</f>
        <v>0</v>
      </c>
      <c r="B5110">
        <f>'Profilo eolico'!B5112*LCOH!$C$21</f>
        <v>177.2</v>
      </c>
      <c r="C5110">
        <f>$P$35*'Profilo fotovoltaico'!B5112</f>
        <v>0</v>
      </c>
      <c r="D5110">
        <f>$Q$37*'Profilo eolico'!B5112</f>
        <v>1033.8973033075993</v>
      </c>
      <c r="E5110">
        <f>$P$39*'Profilo fotovoltaico'!B5112+'Approvvigionamento energia'!$Q$39*'Profilo eolico'!B5112</f>
        <v>775.42297748069939</v>
      </c>
      <c r="F5110">
        <f>$P$41*'Profilo fotovoltaico'!B5112+'Approvvigionamento energia'!$Q$41*'Profilo eolico'!B5112</f>
        <v>516.94865165379963</v>
      </c>
      <c r="G5110">
        <f>$P$43*'Profilo fotovoltaico'!B5112+'Approvvigionamento energia'!$Q$43*'Profilo eolico'!B5112</f>
        <v>258.47432582689981</v>
      </c>
      <c r="H5110">
        <f t="shared" si="158"/>
        <v>1138.4335154826958</v>
      </c>
      <c r="I5110">
        <f>IF(LCOH!$C$28=Menu!$A$1,'Approvvigionamento energia'!C5110,0)+IF(LCOH!$C$28=Menu!$A$2,'Approvvigionamento energia'!D5110,0)+IF(LCOH!$C$28=Menu!$A$3,'Approvvigionamento energia'!E5110,0)+IF(LCOH!$C$28=Menu!$A$4,'Approvvigionamento energia'!F5110,0)+IF(LCOH!$C$28=Menu!$A$5,'Approvvigionamento energia'!G5110,0)+IF(LCOH!$C$28=Menu!$A$6,'Approvvigionamento energia'!H5110,0)</f>
        <v>516.94865165379963</v>
      </c>
      <c r="J5110">
        <f>'Approvvigionamento energia'!A5110+'Approvvigionamento energia'!B5110+'Approvvigionamento energia'!I5110</f>
        <v>694.14865165379956</v>
      </c>
      <c r="K5110">
        <f>IF(MIN(LCOH!$C$18,J5110)&gt;=$P$48*LCOH!$C$18, MIN(LCOH!$C$18,J5110),0)</f>
        <v>694.14865165379956</v>
      </c>
      <c r="L5110">
        <f t="shared" si="159"/>
        <v>0</v>
      </c>
      <c r="M5110">
        <f>K5110/LCOH!$C$18</f>
        <v>0.4627657677691997</v>
      </c>
      <c r="N5110">
        <f>K5110/LCOH!$C$34</f>
        <v>13.374733172520223</v>
      </c>
    </row>
    <row r="5111" spans="1:14" x14ac:dyDescent="0.35">
      <c r="A5111">
        <f>'Profilo fotovoltaico'!B5113*LCOH!$C$20</f>
        <v>0</v>
      </c>
      <c r="B5111">
        <f>'Profilo eolico'!B5113*LCOH!$C$21</f>
        <v>184.70000000000002</v>
      </c>
      <c r="C5111">
        <f>$P$35*'Profilo fotovoltaico'!B5113</f>
        <v>0</v>
      </c>
      <c r="D5111">
        <f>$Q$37*'Profilo eolico'!B5113</f>
        <v>1077.6570650164424</v>
      </c>
      <c r="E5111">
        <f>$P$39*'Profilo fotovoltaico'!B5113+'Approvvigionamento energia'!$Q$39*'Profilo eolico'!B5113</f>
        <v>808.24279876233174</v>
      </c>
      <c r="F5111">
        <f>$P$41*'Profilo fotovoltaico'!B5113+'Approvvigionamento energia'!$Q$41*'Profilo eolico'!B5113</f>
        <v>538.8285325082212</v>
      </c>
      <c r="G5111">
        <f>$P$43*'Profilo fotovoltaico'!B5113+'Approvvigionamento energia'!$Q$43*'Profilo eolico'!B5113</f>
        <v>269.4142662541106</v>
      </c>
      <c r="H5111">
        <f t="shared" si="158"/>
        <v>1138.4335154826958</v>
      </c>
      <c r="I5111">
        <f>IF(LCOH!$C$28=Menu!$A$1,'Approvvigionamento energia'!C5111,0)+IF(LCOH!$C$28=Menu!$A$2,'Approvvigionamento energia'!D5111,0)+IF(LCOH!$C$28=Menu!$A$3,'Approvvigionamento energia'!E5111,0)+IF(LCOH!$C$28=Menu!$A$4,'Approvvigionamento energia'!F5111,0)+IF(LCOH!$C$28=Menu!$A$5,'Approvvigionamento energia'!G5111,0)+IF(LCOH!$C$28=Menu!$A$6,'Approvvigionamento energia'!H5111,0)</f>
        <v>538.8285325082212</v>
      </c>
      <c r="J5111">
        <f>'Approvvigionamento energia'!A5111+'Approvvigionamento energia'!B5111+'Approvvigionamento energia'!I5111</f>
        <v>723.52853250822125</v>
      </c>
      <c r="K5111">
        <f>IF(MIN(LCOH!$C$18,J5111)&gt;=$P$48*LCOH!$C$18, MIN(LCOH!$C$18,J5111),0)</f>
        <v>723.52853250822125</v>
      </c>
      <c r="L5111">
        <f t="shared" si="159"/>
        <v>0</v>
      </c>
      <c r="M5111">
        <f>K5111/LCOH!$C$18</f>
        <v>0.48235235500548085</v>
      </c>
      <c r="N5111">
        <f>K5111/LCOH!$C$34</f>
        <v>13.940819508828927</v>
      </c>
    </row>
    <row r="5112" spans="1:14" x14ac:dyDescent="0.35">
      <c r="A5112">
        <f>'Profilo fotovoltaico'!B5114*LCOH!$C$20</f>
        <v>0</v>
      </c>
      <c r="B5112">
        <f>'Profilo eolico'!B5114*LCOH!$C$21</f>
        <v>194.70000000000002</v>
      </c>
      <c r="C5112">
        <f>$P$35*'Profilo fotovoltaico'!B5114</f>
        <v>0</v>
      </c>
      <c r="D5112">
        <f>$Q$37*'Profilo eolico'!B5114</f>
        <v>1136.0034139615664</v>
      </c>
      <c r="E5112">
        <f>$P$39*'Profilo fotovoltaico'!B5114+'Approvvigionamento energia'!$Q$39*'Profilo eolico'!B5114</f>
        <v>852.00256047117477</v>
      </c>
      <c r="F5112">
        <f>$P$41*'Profilo fotovoltaico'!B5114+'Approvvigionamento energia'!$Q$41*'Profilo eolico'!B5114</f>
        <v>568.00170698078318</v>
      </c>
      <c r="G5112">
        <f>$P$43*'Profilo fotovoltaico'!B5114+'Approvvigionamento energia'!$Q$43*'Profilo eolico'!B5114</f>
        <v>284.00085349039159</v>
      </c>
      <c r="H5112">
        <f t="shared" si="158"/>
        <v>1138.4335154826958</v>
      </c>
      <c r="I5112">
        <f>IF(LCOH!$C$28=Menu!$A$1,'Approvvigionamento energia'!C5112,0)+IF(LCOH!$C$28=Menu!$A$2,'Approvvigionamento energia'!D5112,0)+IF(LCOH!$C$28=Menu!$A$3,'Approvvigionamento energia'!E5112,0)+IF(LCOH!$C$28=Menu!$A$4,'Approvvigionamento energia'!F5112,0)+IF(LCOH!$C$28=Menu!$A$5,'Approvvigionamento energia'!G5112,0)+IF(LCOH!$C$28=Menu!$A$6,'Approvvigionamento energia'!H5112,0)</f>
        <v>568.00170698078318</v>
      </c>
      <c r="J5112">
        <f>'Approvvigionamento energia'!A5112+'Approvvigionamento energia'!B5112+'Approvvigionamento energia'!I5112</f>
        <v>762.70170698078323</v>
      </c>
      <c r="K5112">
        <f>IF(MIN(LCOH!$C$18,J5112)&gt;=$P$48*LCOH!$C$18, MIN(LCOH!$C$18,J5112),0)</f>
        <v>762.70170698078323</v>
      </c>
      <c r="L5112">
        <f t="shared" si="159"/>
        <v>0</v>
      </c>
      <c r="M5112">
        <f>K5112/LCOH!$C$18</f>
        <v>0.50846780465385544</v>
      </c>
      <c r="N5112">
        <f>K5112/LCOH!$C$34</f>
        <v>14.695601290573858</v>
      </c>
    </row>
    <row r="5113" spans="1:14" x14ac:dyDescent="0.35">
      <c r="A5113">
        <f>'Profilo fotovoltaico'!B5115*LCOH!$C$20</f>
        <v>0</v>
      </c>
      <c r="B5113">
        <f>'Profilo eolico'!B5115*LCOH!$C$21</f>
        <v>196.6</v>
      </c>
      <c r="C5113">
        <f>$P$35*'Profilo fotovoltaico'!B5115</f>
        <v>0</v>
      </c>
      <c r="D5113">
        <f>$Q$37*'Profilo eolico'!B5115</f>
        <v>1147.0892202611399</v>
      </c>
      <c r="E5113">
        <f>$P$39*'Profilo fotovoltaico'!B5115+'Approvvigionamento energia'!$Q$39*'Profilo eolico'!B5115</f>
        <v>860.3169151958549</v>
      </c>
      <c r="F5113">
        <f>$P$41*'Profilo fotovoltaico'!B5115+'Approvvigionamento energia'!$Q$41*'Profilo eolico'!B5115</f>
        <v>573.54461013056994</v>
      </c>
      <c r="G5113">
        <f>$P$43*'Profilo fotovoltaico'!B5115+'Approvvigionamento energia'!$Q$43*'Profilo eolico'!B5115</f>
        <v>286.77230506528497</v>
      </c>
      <c r="H5113">
        <f t="shared" si="158"/>
        <v>1138.4335154826958</v>
      </c>
      <c r="I5113">
        <f>IF(LCOH!$C$28=Menu!$A$1,'Approvvigionamento energia'!C5113,0)+IF(LCOH!$C$28=Menu!$A$2,'Approvvigionamento energia'!D5113,0)+IF(LCOH!$C$28=Menu!$A$3,'Approvvigionamento energia'!E5113,0)+IF(LCOH!$C$28=Menu!$A$4,'Approvvigionamento energia'!F5113,0)+IF(LCOH!$C$28=Menu!$A$5,'Approvvigionamento energia'!G5113,0)+IF(LCOH!$C$28=Menu!$A$6,'Approvvigionamento energia'!H5113,0)</f>
        <v>573.54461013056994</v>
      </c>
      <c r="J5113">
        <f>'Approvvigionamento energia'!A5113+'Approvvigionamento energia'!B5113+'Approvvigionamento energia'!I5113</f>
        <v>770.14461013056996</v>
      </c>
      <c r="K5113">
        <f>IF(MIN(LCOH!$C$18,J5113)&gt;=$P$48*LCOH!$C$18, MIN(LCOH!$C$18,J5113),0)</f>
        <v>770.14461013056996</v>
      </c>
      <c r="L5113">
        <f t="shared" si="159"/>
        <v>0</v>
      </c>
      <c r="M5113">
        <f>K5113/LCOH!$C$18</f>
        <v>0.51342974008704667</v>
      </c>
      <c r="N5113">
        <f>K5113/LCOH!$C$34</f>
        <v>14.839009829105395</v>
      </c>
    </row>
    <row r="5114" spans="1:14" x14ac:dyDescent="0.35">
      <c r="A5114">
        <f>'Profilo fotovoltaico'!B5116*LCOH!$C$20</f>
        <v>0</v>
      </c>
      <c r="B5114">
        <f>'Profilo eolico'!B5116*LCOH!$C$21</f>
        <v>197</v>
      </c>
      <c r="C5114">
        <f>$P$35*'Profilo fotovoltaico'!B5116</f>
        <v>0</v>
      </c>
      <c r="D5114">
        <f>$Q$37*'Profilo eolico'!B5116</f>
        <v>1149.423074218945</v>
      </c>
      <c r="E5114">
        <f>$P$39*'Profilo fotovoltaico'!B5116+'Approvvigionamento energia'!$Q$39*'Profilo eolico'!B5116</f>
        <v>862.06730566420867</v>
      </c>
      <c r="F5114">
        <f>$P$41*'Profilo fotovoltaico'!B5116+'Approvvigionamento energia'!$Q$41*'Profilo eolico'!B5116</f>
        <v>574.71153710947249</v>
      </c>
      <c r="G5114">
        <f>$P$43*'Profilo fotovoltaico'!B5116+'Approvvigionamento energia'!$Q$43*'Profilo eolico'!B5116</f>
        <v>287.35576855473624</v>
      </c>
      <c r="H5114">
        <f t="shared" si="158"/>
        <v>1138.4335154826958</v>
      </c>
      <c r="I5114">
        <f>IF(LCOH!$C$28=Menu!$A$1,'Approvvigionamento energia'!C5114,0)+IF(LCOH!$C$28=Menu!$A$2,'Approvvigionamento energia'!D5114,0)+IF(LCOH!$C$28=Menu!$A$3,'Approvvigionamento energia'!E5114,0)+IF(LCOH!$C$28=Menu!$A$4,'Approvvigionamento energia'!F5114,0)+IF(LCOH!$C$28=Menu!$A$5,'Approvvigionamento energia'!G5114,0)+IF(LCOH!$C$28=Menu!$A$6,'Approvvigionamento energia'!H5114,0)</f>
        <v>574.71153710947249</v>
      </c>
      <c r="J5114">
        <f>'Approvvigionamento energia'!A5114+'Approvvigionamento energia'!B5114+'Approvvigionamento energia'!I5114</f>
        <v>771.71153710947249</v>
      </c>
      <c r="K5114">
        <f>IF(MIN(LCOH!$C$18,J5114)&gt;=$P$48*LCOH!$C$18, MIN(LCOH!$C$18,J5114),0)</f>
        <v>771.71153710947249</v>
      </c>
      <c r="L5114">
        <f t="shared" si="159"/>
        <v>0</v>
      </c>
      <c r="M5114">
        <f>K5114/LCOH!$C$18</f>
        <v>0.5144743580729817</v>
      </c>
      <c r="N5114">
        <f>K5114/LCOH!$C$34</f>
        <v>14.869201100375193</v>
      </c>
    </row>
    <row r="5115" spans="1:14" x14ac:dyDescent="0.35">
      <c r="A5115">
        <f>'Profilo fotovoltaico'!B5117*LCOH!$C$20</f>
        <v>0</v>
      </c>
      <c r="B5115">
        <f>'Profilo eolico'!B5117*LCOH!$C$21</f>
        <v>199.7</v>
      </c>
      <c r="C5115">
        <f>$P$35*'Profilo fotovoltaico'!B5117</f>
        <v>0</v>
      </c>
      <c r="D5115">
        <f>$Q$37*'Profilo eolico'!B5117</f>
        <v>1165.1765884341285</v>
      </c>
      <c r="E5115">
        <f>$P$39*'Profilo fotovoltaico'!B5117+'Approvvigionamento energia'!$Q$39*'Profilo eolico'!B5117</f>
        <v>873.88244132559623</v>
      </c>
      <c r="F5115">
        <f>$P$41*'Profilo fotovoltaico'!B5117+'Approvvigionamento energia'!$Q$41*'Profilo eolico'!B5117</f>
        <v>582.58829421706423</v>
      </c>
      <c r="G5115">
        <f>$P$43*'Profilo fotovoltaico'!B5117+'Approvvigionamento energia'!$Q$43*'Profilo eolico'!B5117</f>
        <v>291.29414710853212</v>
      </c>
      <c r="H5115">
        <f t="shared" si="158"/>
        <v>1138.4335154826958</v>
      </c>
      <c r="I5115">
        <f>IF(LCOH!$C$28=Menu!$A$1,'Approvvigionamento energia'!C5115,0)+IF(LCOH!$C$28=Menu!$A$2,'Approvvigionamento energia'!D5115,0)+IF(LCOH!$C$28=Menu!$A$3,'Approvvigionamento energia'!E5115,0)+IF(LCOH!$C$28=Menu!$A$4,'Approvvigionamento energia'!F5115,0)+IF(LCOH!$C$28=Menu!$A$5,'Approvvigionamento energia'!G5115,0)+IF(LCOH!$C$28=Menu!$A$6,'Approvvigionamento energia'!H5115,0)</f>
        <v>582.58829421706423</v>
      </c>
      <c r="J5115">
        <f>'Approvvigionamento energia'!A5115+'Approvvigionamento energia'!B5115+'Approvvigionamento energia'!I5115</f>
        <v>782.28829421706428</v>
      </c>
      <c r="K5115">
        <f>IF(MIN(LCOH!$C$18,J5115)&gt;=$P$48*LCOH!$C$18, MIN(LCOH!$C$18,J5115),0)</f>
        <v>782.28829421706428</v>
      </c>
      <c r="L5115">
        <f t="shared" si="159"/>
        <v>0</v>
      </c>
      <c r="M5115">
        <f>K5115/LCOH!$C$18</f>
        <v>0.52152552947804287</v>
      </c>
      <c r="N5115">
        <f>K5115/LCOH!$C$34</f>
        <v>15.072992181446326</v>
      </c>
    </row>
    <row r="5116" spans="1:14" x14ac:dyDescent="0.35">
      <c r="A5116">
        <f>'Profilo fotovoltaico'!B5118*LCOH!$C$20</f>
        <v>0</v>
      </c>
      <c r="B5116">
        <f>'Profilo eolico'!B5118*LCOH!$C$21</f>
        <v>202.1</v>
      </c>
      <c r="C5116">
        <f>$P$35*'Profilo fotovoltaico'!B5118</f>
        <v>0</v>
      </c>
      <c r="D5116">
        <f>$Q$37*'Profilo eolico'!B5118</f>
        <v>1179.1797121809582</v>
      </c>
      <c r="E5116">
        <f>$P$39*'Profilo fotovoltaico'!B5118+'Approvvigionamento energia'!$Q$39*'Profilo eolico'!B5118</f>
        <v>884.38478413571863</v>
      </c>
      <c r="F5116">
        <f>$P$41*'Profilo fotovoltaico'!B5118+'Approvvigionamento energia'!$Q$41*'Profilo eolico'!B5118</f>
        <v>589.58985609047909</v>
      </c>
      <c r="G5116">
        <f>$P$43*'Profilo fotovoltaico'!B5118+'Approvvigionamento energia'!$Q$43*'Profilo eolico'!B5118</f>
        <v>294.79492804523954</v>
      </c>
      <c r="H5116">
        <f t="shared" si="158"/>
        <v>1138.4335154826958</v>
      </c>
      <c r="I5116">
        <f>IF(LCOH!$C$28=Menu!$A$1,'Approvvigionamento energia'!C5116,0)+IF(LCOH!$C$28=Menu!$A$2,'Approvvigionamento energia'!D5116,0)+IF(LCOH!$C$28=Menu!$A$3,'Approvvigionamento energia'!E5116,0)+IF(LCOH!$C$28=Menu!$A$4,'Approvvigionamento energia'!F5116,0)+IF(LCOH!$C$28=Menu!$A$5,'Approvvigionamento energia'!G5116,0)+IF(LCOH!$C$28=Menu!$A$6,'Approvvigionamento energia'!H5116,0)</f>
        <v>589.58985609047909</v>
      </c>
      <c r="J5116">
        <f>'Approvvigionamento energia'!A5116+'Approvvigionamento energia'!B5116+'Approvvigionamento energia'!I5116</f>
        <v>791.68985609047911</v>
      </c>
      <c r="K5116">
        <f>IF(MIN(LCOH!$C$18,J5116)&gt;=$P$48*LCOH!$C$18, MIN(LCOH!$C$18,J5116),0)</f>
        <v>791.68985609047911</v>
      </c>
      <c r="L5116">
        <f t="shared" si="159"/>
        <v>0</v>
      </c>
      <c r="M5116">
        <f>K5116/LCOH!$C$18</f>
        <v>0.52779323739365269</v>
      </c>
      <c r="N5116">
        <f>K5116/LCOH!$C$34</f>
        <v>15.254139809065109</v>
      </c>
    </row>
    <row r="5117" spans="1:14" x14ac:dyDescent="0.35">
      <c r="A5117">
        <f>'Profilo fotovoltaico'!B5119*LCOH!$C$20</f>
        <v>0</v>
      </c>
      <c r="B5117">
        <f>'Profilo eolico'!B5119*LCOH!$C$21</f>
        <v>201.3</v>
      </c>
      <c r="C5117">
        <f>$P$35*'Profilo fotovoltaico'!B5119</f>
        <v>0</v>
      </c>
      <c r="D5117">
        <f>$Q$37*'Profilo eolico'!B5119</f>
        <v>1174.5120042653484</v>
      </c>
      <c r="E5117">
        <f>$P$39*'Profilo fotovoltaico'!B5119+'Approvvigionamento energia'!$Q$39*'Profilo eolico'!B5119</f>
        <v>880.8840031990112</v>
      </c>
      <c r="F5117">
        <f>$P$41*'Profilo fotovoltaico'!B5119+'Approvvigionamento energia'!$Q$41*'Profilo eolico'!B5119</f>
        <v>587.25600213267421</v>
      </c>
      <c r="G5117">
        <f>$P$43*'Profilo fotovoltaico'!B5119+'Approvvigionamento energia'!$Q$43*'Profilo eolico'!B5119</f>
        <v>293.62800106633711</v>
      </c>
      <c r="H5117">
        <f t="shared" si="158"/>
        <v>1138.4335154826958</v>
      </c>
      <c r="I5117">
        <f>IF(LCOH!$C$28=Menu!$A$1,'Approvvigionamento energia'!C5117,0)+IF(LCOH!$C$28=Menu!$A$2,'Approvvigionamento energia'!D5117,0)+IF(LCOH!$C$28=Menu!$A$3,'Approvvigionamento energia'!E5117,0)+IF(LCOH!$C$28=Menu!$A$4,'Approvvigionamento energia'!F5117,0)+IF(LCOH!$C$28=Menu!$A$5,'Approvvigionamento energia'!G5117,0)+IF(LCOH!$C$28=Menu!$A$6,'Approvvigionamento energia'!H5117,0)</f>
        <v>587.25600213267421</v>
      </c>
      <c r="J5117">
        <f>'Approvvigionamento energia'!A5117+'Approvvigionamento energia'!B5117+'Approvvigionamento energia'!I5117</f>
        <v>788.55600213267417</v>
      </c>
      <c r="K5117">
        <f>IF(MIN(LCOH!$C$18,J5117)&gt;=$P$48*LCOH!$C$18, MIN(LCOH!$C$18,J5117),0)</f>
        <v>788.55600213267417</v>
      </c>
      <c r="L5117">
        <f t="shared" si="159"/>
        <v>0</v>
      </c>
      <c r="M5117">
        <f>K5117/LCOH!$C$18</f>
        <v>0.52570400142178275</v>
      </c>
      <c r="N5117">
        <f>K5117/LCOH!$C$34</f>
        <v>15.193757266525514</v>
      </c>
    </row>
    <row r="5118" spans="1:14" x14ac:dyDescent="0.35">
      <c r="A5118">
        <f>'Profilo fotovoltaico'!B5120*LCOH!$C$20</f>
        <v>21</v>
      </c>
      <c r="B5118">
        <f>'Profilo eolico'!B5120*LCOH!$C$21</f>
        <v>187.1</v>
      </c>
      <c r="C5118">
        <f>$P$35*'Profilo fotovoltaico'!B5120</f>
        <v>154.44685594006339</v>
      </c>
      <c r="D5118">
        <f>$Q$37*'Profilo eolico'!B5120</f>
        <v>1091.6601887632721</v>
      </c>
      <c r="E5118">
        <f>$P$39*'Profilo fotovoltaico'!B5120+'Approvvigionamento energia'!$Q$39*'Profilo eolico'!B5120</f>
        <v>857.35685555746977</v>
      </c>
      <c r="F5118">
        <f>$P$41*'Profilo fotovoltaico'!B5120+'Approvvigionamento energia'!$Q$41*'Profilo eolico'!B5120</f>
        <v>623.05352235166777</v>
      </c>
      <c r="G5118">
        <f>$P$43*'Profilo fotovoltaico'!B5120+'Approvvigionamento energia'!$Q$43*'Profilo eolico'!B5120</f>
        <v>388.75018914586553</v>
      </c>
      <c r="H5118">
        <f t="shared" si="158"/>
        <v>1138.4335154826958</v>
      </c>
      <c r="I5118">
        <f>IF(LCOH!$C$28=Menu!$A$1,'Approvvigionamento energia'!C5118,0)+IF(LCOH!$C$28=Menu!$A$2,'Approvvigionamento energia'!D5118,0)+IF(LCOH!$C$28=Menu!$A$3,'Approvvigionamento energia'!E5118,0)+IF(LCOH!$C$28=Menu!$A$4,'Approvvigionamento energia'!F5118,0)+IF(LCOH!$C$28=Menu!$A$5,'Approvvigionamento energia'!G5118,0)+IF(LCOH!$C$28=Menu!$A$6,'Approvvigionamento energia'!H5118,0)</f>
        <v>623.05352235166777</v>
      </c>
      <c r="J5118">
        <f>'Approvvigionamento energia'!A5118+'Approvvigionamento energia'!B5118+'Approvvigionamento energia'!I5118</f>
        <v>831.15352235166779</v>
      </c>
      <c r="K5118">
        <f>IF(MIN(LCOH!$C$18,J5118)&gt;=$P$48*LCOH!$C$18, MIN(LCOH!$C$18,J5118),0)</f>
        <v>831.15352235166779</v>
      </c>
      <c r="L5118">
        <f t="shared" si="159"/>
        <v>0</v>
      </c>
      <c r="M5118">
        <f>K5118/LCOH!$C$18</f>
        <v>0.55410234823444515</v>
      </c>
      <c r="N5118">
        <f>K5118/LCOH!$C$34</f>
        <v>16.014518735099571</v>
      </c>
    </row>
    <row r="5119" spans="1:14" x14ac:dyDescent="0.35">
      <c r="A5119">
        <f>'Profilo fotovoltaico'!B5121*LCOH!$C$20</f>
        <v>108</v>
      </c>
      <c r="B5119">
        <f>'Profilo eolico'!B5121*LCOH!$C$21</f>
        <v>162.30000000000001</v>
      </c>
      <c r="C5119">
        <f>$P$35*'Profilo fotovoltaico'!B5121</f>
        <v>794.29811626318303</v>
      </c>
      <c r="D5119">
        <f>$Q$37*'Profilo eolico'!B5121</f>
        <v>946.9612433793643</v>
      </c>
      <c r="E5119">
        <f>$P$39*'Profilo fotovoltaico'!B5121+'Approvvigionamento energia'!$Q$39*'Profilo eolico'!B5121</f>
        <v>908.79546160031896</v>
      </c>
      <c r="F5119">
        <f>$P$41*'Profilo fotovoltaico'!B5121+'Approvvigionamento energia'!$Q$41*'Profilo eolico'!B5121</f>
        <v>870.62967982127361</v>
      </c>
      <c r="G5119">
        <f>$P$43*'Profilo fotovoltaico'!B5121+'Approvvigionamento energia'!$Q$43*'Profilo eolico'!B5121</f>
        <v>832.46389804222827</v>
      </c>
      <c r="H5119">
        <f t="shared" si="158"/>
        <v>1138.4335154826958</v>
      </c>
      <c r="I5119">
        <f>IF(LCOH!$C$28=Menu!$A$1,'Approvvigionamento energia'!C5119,0)+IF(LCOH!$C$28=Menu!$A$2,'Approvvigionamento energia'!D5119,0)+IF(LCOH!$C$28=Menu!$A$3,'Approvvigionamento energia'!E5119,0)+IF(LCOH!$C$28=Menu!$A$4,'Approvvigionamento energia'!F5119,0)+IF(LCOH!$C$28=Menu!$A$5,'Approvvigionamento energia'!G5119,0)+IF(LCOH!$C$28=Menu!$A$6,'Approvvigionamento energia'!H5119,0)</f>
        <v>870.62967982127361</v>
      </c>
      <c r="J5119">
        <f>'Approvvigionamento energia'!A5119+'Approvvigionamento energia'!B5119+'Approvvigionamento energia'!I5119</f>
        <v>1140.9296798212736</v>
      </c>
      <c r="K5119">
        <f>IF(MIN(LCOH!$C$18,J5119)&gt;=$P$48*LCOH!$C$18, MIN(LCOH!$C$18,J5119),0)</f>
        <v>1140.9296798212736</v>
      </c>
      <c r="L5119">
        <f t="shared" si="159"/>
        <v>0</v>
      </c>
      <c r="M5119">
        <f>K5119/LCOH!$C$18</f>
        <v>0.76061978654751572</v>
      </c>
      <c r="N5119">
        <f>K5119/LCOH!$C$34</f>
        <v>21.98323082507271</v>
      </c>
    </row>
    <row r="5120" spans="1:14" x14ac:dyDescent="0.35">
      <c r="A5120">
        <f>'Profilo fotovoltaico'!B5122*LCOH!$C$20</f>
        <v>226</v>
      </c>
      <c r="B5120">
        <f>'Profilo eolico'!B5122*LCOH!$C$21</f>
        <v>188.29999999999998</v>
      </c>
      <c r="C5120">
        <f>$P$35*'Profilo fotovoltaico'!B5122</f>
        <v>1662.1423544025868</v>
      </c>
      <c r="D5120">
        <f>$Q$37*'Profilo eolico'!B5122</f>
        <v>1098.661750636687</v>
      </c>
      <c r="E5120">
        <f>$P$39*'Profilo fotovoltaico'!B5122+'Approvvigionamento energia'!$Q$39*'Profilo eolico'!B5122</f>
        <v>1239.5319015781618</v>
      </c>
      <c r="F5120">
        <f>$P$41*'Profilo fotovoltaico'!B5122+'Approvvigionamento energia'!$Q$41*'Profilo eolico'!B5122</f>
        <v>1380.402052519637</v>
      </c>
      <c r="G5120">
        <f>$P$43*'Profilo fotovoltaico'!B5122+'Approvvigionamento energia'!$Q$43*'Profilo eolico'!B5122</f>
        <v>1521.272203461112</v>
      </c>
      <c r="H5120">
        <f t="shared" si="158"/>
        <v>1138.4335154826958</v>
      </c>
      <c r="I5120">
        <f>IF(LCOH!$C$28=Menu!$A$1,'Approvvigionamento energia'!C5120,0)+IF(LCOH!$C$28=Menu!$A$2,'Approvvigionamento energia'!D5120,0)+IF(LCOH!$C$28=Menu!$A$3,'Approvvigionamento energia'!E5120,0)+IF(LCOH!$C$28=Menu!$A$4,'Approvvigionamento energia'!F5120,0)+IF(LCOH!$C$28=Menu!$A$5,'Approvvigionamento energia'!G5120,0)+IF(LCOH!$C$28=Menu!$A$6,'Approvvigionamento energia'!H5120,0)</f>
        <v>1380.402052519637</v>
      </c>
      <c r="J5120">
        <f>'Approvvigionamento energia'!A5120+'Approvvigionamento energia'!B5120+'Approvvigionamento energia'!I5120</f>
        <v>1794.7020525196369</v>
      </c>
      <c r="K5120">
        <f>IF(MIN(LCOH!$C$18,J5120)&gt;=$P$48*LCOH!$C$18, MIN(LCOH!$C$18,J5120),0)</f>
        <v>1500</v>
      </c>
      <c r="L5120">
        <f t="shared" si="159"/>
        <v>294.70205251963694</v>
      </c>
      <c r="M5120">
        <f>K5120/LCOH!$C$18</f>
        <v>1</v>
      </c>
      <c r="N5120">
        <f>K5120/LCOH!$C$34</f>
        <v>28.901734104046245</v>
      </c>
    </row>
    <row r="5121" spans="1:14" x14ac:dyDescent="0.35">
      <c r="A5121">
        <f>'Profilo fotovoltaico'!B5123*LCOH!$C$20</f>
        <v>354</v>
      </c>
      <c r="B5121">
        <f>'Profilo eolico'!B5123*LCOH!$C$21</f>
        <v>192.6</v>
      </c>
      <c r="C5121">
        <f>$P$35*'Profilo fotovoltaico'!B5123</f>
        <v>2603.5327144182111</v>
      </c>
      <c r="D5121">
        <f>$Q$37*'Profilo eolico'!B5123</f>
        <v>1123.7506806830902</v>
      </c>
      <c r="E5121">
        <f>$P$39*'Profilo fotovoltaico'!B5123+'Approvvigionamento energia'!$Q$39*'Profilo eolico'!B5123</f>
        <v>1493.6961891168703</v>
      </c>
      <c r="F5121">
        <f>$P$41*'Profilo fotovoltaico'!B5123+'Approvvigionamento energia'!$Q$41*'Profilo eolico'!B5123</f>
        <v>1863.6416975506506</v>
      </c>
      <c r="G5121">
        <f>$P$43*'Profilo fotovoltaico'!B5123+'Approvvigionamento energia'!$Q$43*'Profilo eolico'!B5123</f>
        <v>2233.587205984431</v>
      </c>
      <c r="H5121">
        <f t="shared" si="158"/>
        <v>1138.4335154826958</v>
      </c>
      <c r="I5121">
        <f>IF(LCOH!$C$28=Menu!$A$1,'Approvvigionamento energia'!C5121,0)+IF(LCOH!$C$28=Menu!$A$2,'Approvvigionamento energia'!D5121,0)+IF(LCOH!$C$28=Menu!$A$3,'Approvvigionamento energia'!E5121,0)+IF(LCOH!$C$28=Menu!$A$4,'Approvvigionamento energia'!F5121,0)+IF(LCOH!$C$28=Menu!$A$5,'Approvvigionamento energia'!G5121,0)+IF(LCOH!$C$28=Menu!$A$6,'Approvvigionamento energia'!H5121,0)</f>
        <v>1863.6416975506506</v>
      </c>
      <c r="J5121">
        <f>'Approvvigionamento energia'!A5121+'Approvvigionamento energia'!B5121+'Approvvigionamento energia'!I5121</f>
        <v>2410.2416975506508</v>
      </c>
      <c r="K5121">
        <f>IF(MIN(LCOH!$C$18,J5121)&gt;=$P$48*LCOH!$C$18, MIN(LCOH!$C$18,J5121),0)</f>
        <v>1500</v>
      </c>
      <c r="L5121">
        <f t="shared" si="159"/>
        <v>910.24169755065077</v>
      </c>
      <c r="M5121">
        <f>K5121/LCOH!$C$18</f>
        <v>1</v>
      </c>
      <c r="N5121">
        <f>K5121/LCOH!$C$34</f>
        <v>28.901734104046245</v>
      </c>
    </row>
    <row r="5122" spans="1:14" x14ac:dyDescent="0.35">
      <c r="A5122">
        <f>'Profilo fotovoltaico'!B5124*LCOH!$C$20</f>
        <v>465</v>
      </c>
      <c r="B5122">
        <f>'Profilo eolico'!B5124*LCOH!$C$21</f>
        <v>196.3</v>
      </c>
      <c r="C5122">
        <f>$P$35*'Profilo fotovoltaico'!B5124</f>
        <v>3419.8946672442603</v>
      </c>
      <c r="D5122">
        <f>$Q$37*'Profilo eolico'!B5124</f>
        <v>1145.3388297927863</v>
      </c>
      <c r="E5122">
        <f>$P$39*'Profilo fotovoltaico'!B5124+'Approvvigionamento energia'!$Q$39*'Profilo eolico'!B5124</f>
        <v>1713.9777891556546</v>
      </c>
      <c r="F5122">
        <f>$P$41*'Profilo fotovoltaico'!B5124+'Approvvigionamento energia'!$Q$41*'Profilo eolico'!B5124</f>
        <v>2282.6167485185233</v>
      </c>
      <c r="G5122">
        <f>$P$43*'Profilo fotovoltaico'!B5124+'Approvvigionamento energia'!$Q$43*'Profilo eolico'!B5124</f>
        <v>2851.255707881392</v>
      </c>
      <c r="H5122">
        <f t="shared" ref="H5122:H5185" si="160">$P$45</f>
        <v>1138.4335154826958</v>
      </c>
      <c r="I5122">
        <f>IF(LCOH!$C$28=Menu!$A$1,'Approvvigionamento energia'!C5122,0)+IF(LCOH!$C$28=Menu!$A$2,'Approvvigionamento energia'!D5122,0)+IF(LCOH!$C$28=Menu!$A$3,'Approvvigionamento energia'!E5122,0)+IF(LCOH!$C$28=Menu!$A$4,'Approvvigionamento energia'!F5122,0)+IF(LCOH!$C$28=Menu!$A$5,'Approvvigionamento energia'!G5122,0)+IF(LCOH!$C$28=Menu!$A$6,'Approvvigionamento energia'!H5122,0)</f>
        <v>2282.6167485185233</v>
      </c>
      <c r="J5122">
        <f>'Approvvigionamento energia'!A5122+'Approvvigionamento energia'!B5122+'Approvvigionamento energia'!I5122</f>
        <v>2943.9167485185235</v>
      </c>
      <c r="K5122">
        <f>IF(MIN(LCOH!$C$18,J5122)&gt;=$P$48*LCOH!$C$18, MIN(LCOH!$C$18,J5122),0)</f>
        <v>1500</v>
      </c>
      <c r="L5122">
        <f t="shared" si="159"/>
        <v>1443.9167485185235</v>
      </c>
      <c r="M5122">
        <f>K5122/LCOH!$C$18</f>
        <v>1</v>
      </c>
      <c r="N5122">
        <f>K5122/LCOH!$C$34</f>
        <v>28.901734104046245</v>
      </c>
    </row>
    <row r="5123" spans="1:14" x14ac:dyDescent="0.35">
      <c r="A5123">
        <f>'Profilo fotovoltaico'!B5125*LCOH!$C$20</f>
        <v>547</v>
      </c>
      <c r="B5123">
        <f>'Profilo eolico'!B5125*LCOH!$C$21</f>
        <v>206.9</v>
      </c>
      <c r="C5123">
        <f>$P$35*'Profilo fotovoltaico'!B5125</f>
        <v>4022.9728666292699</v>
      </c>
      <c r="D5123">
        <f>$Q$37*'Profilo eolico'!B5125</f>
        <v>1207.1859596746178</v>
      </c>
      <c r="E5123">
        <f>$P$39*'Profilo fotovoltaico'!B5125+'Approvvigionamento energia'!$Q$39*'Profilo eolico'!B5125</f>
        <v>1911.1326864132807</v>
      </c>
      <c r="F5123">
        <f>$P$41*'Profilo fotovoltaico'!B5125+'Approvvigionamento energia'!$Q$41*'Profilo eolico'!B5125</f>
        <v>2615.0794131519438</v>
      </c>
      <c r="G5123">
        <f>$P$43*'Profilo fotovoltaico'!B5125+'Approvvigionamento energia'!$Q$43*'Profilo eolico'!B5125</f>
        <v>3319.0261398906068</v>
      </c>
      <c r="H5123">
        <f t="shared" si="160"/>
        <v>1138.4335154826958</v>
      </c>
      <c r="I5123">
        <f>IF(LCOH!$C$28=Menu!$A$1,'Approvvigionamento energia'!C5123,0)+IF(LCOH!$C$28=Menu!$A$2,'Approvvigionamento energia'!D5123,0)+IF(LCOH!$C$28=Menu!$A$3,'Approvvigionamento energia'!E5123,0)+IF(LCOH!$C$28=Menu!$A$4,'Approvvigionamento energia'!F5123,0)+IF(LCOH!$C$28=Menu!$A$5,'Approvvigionamento energia'!G5123,0)+IF(LCOH!$C$28=Menu!$A$6,'Approvvigionamento energia'!H5123,0)</f>
        <v>2615.0794131519438</v>
      </c>
      <c r="J5123">
        <f>'Approvvigionamento energia'!A5123+'Approvvigionamento energia'!B5123+'Approvvigionamento energia'!I5123</f>
        <v>3368.9794131519438</v>
      </c>
      <c r="K5123">
        <f>IF(MIN(LCOH!$C$18,J5123)&gt;=$P$48*LCOH!$C$18, MIN(LCOH!$C$18,J5123),0)</f>
        <v>1500</v>
      </c>
      <c r="L5123">
        <f t="shared" ref="L5123:L5186" si="161">J5123-K5123</f>
        <v>1868.9794131519438</v>
      </c>
      <c r="M5123">
        <f>K5123/LCOH!$C$18</f>
        <v>1</v>
      </c>
      <c r="N5123">
        <f>K5123/LCOH!$C$34</f>
        <v>28.901734104046245</v>
      </c>
    </row>
    <row r="5124" spans="1:14" x14ac:dyDescent="0.35">
      <c r="A5124">
        <f>'Profilo fotovoltaico'!B5126*LCOH!$C$20</f>
        <v>590</v>
      </c>
      <c r="B5124">
        <f>'Profilo eolico'!B5126*LCOH!$C$21</f>
        <v>231.9</v>
      </c>
      <c r="C5124">
        <f>$P$35*'Profilo fotovoltaico'!B5126</f>
        <v>4339.2211906970178</v>
      </c>
      <c r="D5124">
        <f>$Q$37*'Profilo eolico'!B5126</f>
        <v>1353.0518320374281</v>
      </c>
      <c r="E5124">
        <f>$P$39*'Profilo fotovoltaico'!B5126+'Approvvigionamento energia'!$Q$39*'Profilo eolico'!B5126</f>
        <v>2099.5941717023252</v>
      </c>
      <c r="F5124">
        <f>$P$41*'Profilo fotovoltaico'!B5126+'Approvvigionamento energia'!$Q$41*'Profilo eolico'!B5126</f>
        <v>2846.1365113672227</v>
      </c>
      <c r="G5124">
        <f>$P$43*'Profilo fotovoltaico'!B5126+'Approvvigionamento energia'!$Q$43*'Profilo eolico'!B5126</f>
        <v>3592.6788510321207</v>
      </c>
      <c r="H5124">
        <f t="shared" si="160"/>
        <v>1138.4335154826958</v>
      </c>
      <c r="I5124">
        <f>IF(LCOH!$C$28=Menu!$A$1,'Approvvigionamento energia'!C5124,0)+IF(LCOH!$C$28=Menu!$A$2,'Approvvigionamento energia'!D5124,0)+IF(LCOH!$C$28=Menu!$A$3,'Approvvigionamento energia'!E5124,0)+IF(LCOH!$C$28=Menu!$A$4,'Approvvigionamento energia'!F5124,0)+IF(LCOH!$C$28=Menu!$A$5,'Approvvigionamento energia'!G5124,0)+IF(LCOH!$C$28=Menu!$A$6,'Approvvigionamento energia'!H5124,0)</f>
        <v>2846.1365113672227</v>
      </c>
      <c r="J5124">
        <f>'Approvvigionamento energia'!A5124+'Approvvigionamento energia'!B5124+'Approvvigionamento energia'!I5124</f>
        <v>3668.0365113672228</v>
      </c>
      <c r="K5124">
        <f>IF(MIN(LCOH!$C$18,J5124)&gt;=$P$48*LCOH!$C$18, MIN(LCOH!$C$18,J5124),0)</f>
        <v>1500</v>
      </c>
      <c r="L5124">
        <f t="shared" si="161"/>
        <v>2168.0365113672228</v>
      </c>
      <c r="M5124">
        <f>K5124/LCOH!$C$18</f>
        <v>1</v>
      </c>
      <c r="N5124">
        <f>K5124/LCOH!$C$34</f>
        <v>28.901734104046245</v>
      </c>
    </row>
    <row r="5125" spans="1:14" x14ac:dyDescent="0.35">
      <c r="A5125">
        <f>'Profilo fotovoltaico'!B5127*LCOH!$C$20</f>
        <v>593</v>
      </c>
      <c r="B5125">
        <f>'Profilo eolico'!B5127*LCOH!$C$21</f>
        <v>251.4</v>
      </c>
      <c r="C5125">
        <f>$P$35*'Profilo fotovoltaico'!B5127</f>
        <v>4361.2850272598844</v>
      </c>
      <c r="D5125">
        <f>$Q$37*'Profilo eolico'!B5127</f>
        <v>1466.8272124804203</v>
      </c>
      <c r="E5125">
        <f>$P$39*'Profilo fotovoltaico'!B5127+'Approvvigionamento energia'!$Q$39*'Profilo eolico'!B5127</f>
        <v>2190.4416661752862</v>
      </c>
      <c r="F5125">
        <f>$P$41*'Profilo fotovoltaico'!B5127+'Approvvigionamento energia'!$Q$41*'Profilo eolico'!B5127</f>
        <v>2914.0561198701525</v>
      </c>
      <c r="G5125">
        <f>$P$43*'Profilo fotovoltaico'!B5127+'Approvvigionamento energia'!$Q$43*'Profilo eolico'!B5127</f>
        <v>3637.6705735650185</v>
      </c>
      <c r="H5125">
        <f t="shared" si="160"/>
        <v>1138.4335154826958</v>
      </c>
      <c r="I5125">
        <f>IF(LCOH!$C$28=Menu!$A$1,'Approvvigionamento energia'!C5125,0)+IF(LCOH!$C$28=Menu!$A$2,'Approvvigionamento energia'!D5125,0)+IF(LCOH!$C$28=Menu!$A$3,'Approvvigionamento energia'!E5125,0)+IF(LCOH!$C$28=Menu!$A$4,'Approvvigionamento energia'!F5125,0)+IF(LCOH!$C$28=Menu!$A$5,'Approvvigionamento energia'!G5125,0)+IF(LCOH!$C$28=Menu!$A$6,'Approvvigionamento energia'!H5125,0)</f>
        <v>2914.0561198701525</v>
      </c>
      <c r="J5125">
        <f>'Approvvigionamento energia'!A5125+'Approvvigionamento energia'!B5125+'Approvvigionamento energia'!I5125</f>
        <v>3758.4561198701526</v>
      </c>
      <c r="K5125">
        <f>IF(MIN(LCOH!$C$18,J5125)&gt;=$P$48*LCOH!$C$18, MIN(LCOH!$C$18,J5125),0)</f>
        <v>1500</v>
      </c>
      <c r="L5125">
        <f t="shared" si="161"/>
        <v>2258.4561198701526</v>
      </c>
      <c r="M5125">
        <f>K5125/LCOH!$C$18</f>
        <v>1</v>
      </c>
      <c r="N5125">
        <f>K5125/LCOH!$C$34</f>
        <v>28.901734104046245</v>
      </c>
    </row>
    <row r="5126" spans="1:14" x14ac:dyDescent="0.35">
      <c r="A5126">
        <f>'Profilo fotovoltaico'!B5128*LCOH!$C$20</f>
        <v>562</v>
      </c>
      <c r="B5126">
        <f>'Profilo eolico'!B5128*LCOH!$C$21</f>
        <v>263.29999999999995</v>
      </c>
      <c r="C5126">
        <f>$P$35*'Profilo fotovoltaico'!B5128</f>
        <v>4133.2920494436012</v>
      </c>
      <c r="D5126">
        <f>$Q$37*'Profilo eolico'!B5128</f>
        <v>1536.2593677251177</v>
      </c>
      <c r="E5126">
        <f>$P$39*'Profilo fotovoltaico'!B5128+'Approvvigionamento energia'!$Q$39*'Profilo eolico'!B5128</f>
        <v>2185.5175381547388</v>
      </c>
      <c r="F5126">
        <f>$P$41*'Profilo fotovoltaico'!B5128+'Approvvigionamento energia'!$Q$41*'Profilo eolico'!B5128</f>
        <v>2834.7757085843596</v>
      </c>
      <c r="G5126">
        <f>$P$43*'Profilo fotovoltaico'!B5128+'Approvvigionamento energia'!$Q$43*'Profilo eolico'!B5128</f>
        <v>3484.0338790139799</v>
      </c>
      <c r="H5126">
        <f t="shared" si="160"/>
        <v>1138.4335154826958</v>
      </c>
      <c r="I5126">
        <f>IF(LCOH!$C$28=Menu!$A$1,'Approvvigionamento energia'!C5126,0)+IF(LCOH!$C$28=Menu!$A$2,'Approvvigionamento energia'!D5126,0)+IF(LCOH!$C$28=Menu!$A$3,'Approvvigionamento energia'!E5126,0)+IF(LCOH!$C$28=Menu!$A$4,'Approvvigionamento energia'!F5126,0)+IF(LCOH!$C$28=Menu!$A$5,'Approvvigionamento energia'!G5126,0)+IF(LCOH!$C$28=Menu!$A$6,'Approvvigionamento energia'!H5126,0)</f>
        <v>2834.7757085843596</v>
      </c>
      <c r="J5126">
        <f>'Approvvigionamento energia'!A5126+'Approvvigionamento energia'!B5126+'Approvvigionamento energia'!I5126</f>
        <v>3660.0757085843597</v>
      </c>
      <c r="K5126">
        <f>IF(MIN(LCOH!$C$18,J5126)&gt;=$P$48*LCOH!$C$18, MIN(LCOH!$C$18,J5126),0)</f>
        <v>1500</v>
      </c>
      <c r="L5126">
        <f t="shared" si="161"/>
        <v>2160.0757085843597</v>
      </c>
      <c r="M5126">
        <f>K5126/LCOH!$C$18</f>
        <v>1</v>
      </c>
      <c r="N5126">
        <f>K5126/LCOH!$C$34</f>
        <v>28.901734104046245</v>
      </c>
    </row>
    <row r="5127" spans="1:14" x14ac:dyDescent="0.35">
      <c r="A5127">
        <f>'Profilo fotovoltaico'!B5129*LCOH!$C$20</f>
        <v>498</v>
      </c>
      <c r="B5127">
        <f>'Profilo eolico'!B5129*LCOH!$C$21</f>
        <v>268.29999999999995</v>
      </c>
      <c r="C5127">
        <f>$P$35*'Profilo fotovoltaico'!B5129</f>
        <v>3662.5968694357884</v>
      </c>
      <c r="D5127">
        <f>$Q$37*'Profilo eolico'!B5129</f>
        <v>1565.4325421976798</v>
      </c>
      <c r="E5127">
        <f>$P$39*'Profilo fotovoltaico'!B5129+'Approvvigionamento energia'!$Q$39*'Profilo eolico'!B5129</f>
        <v>2089.723624007207</v>
      </c>
      <c r="F5127">
        <f>$P$41*'Profilo fotovoltaico'!B5129+'Approvvigionamento energia'!$Q$41*'Profilo eolico'!B5129</f>
        <v>2614.014705816734</v>
      </c>
      <c r="G5127">
        <f>$P$43*'Profilo fotovoltaico'!B5129+'Approvvigionamento energia'!$Q$43*'Profilo eolico'!B5129</f>
        <v>3138.305787626261</v>
      </c>
      <c r="H5127">
        <f t="shared" si="160"/>
        <v>1138.4335154826958</v>
      </c>
      <c r="I5127">
        <f>IF(LCOH!$C$28=Menu!$A$1,'Approvvigionamento energia'!C5127,0)+IF(LCOH!$C$28=Menu!$A$2,'Approvvigionamento energia'!D5127,0)+IF(LCOH!$C$28=Menu!$A$3,'Approvvigionamento energia'!E5127,0)+IF(LCOH!$C$28=Menu!$A$4,'Approvvigionamento energia'!F5127,0)+IF(LCOH!$C$28=Menu!$A$5,'Approvvigionamento energia'!G5127,0)+IF(LCOH!$C$28=Menu!$A$6,'Approvvigionamento energia'!H5127,0)</f>
        <v>2614.014705816734</v>
      </c>
      <c r="J5127">
        <f>'Approvvigionamento energia'!A5127+'Approvvigionamento energia'!B5127+'Approvvigionamento energia'!I5127</f>
        <v>3380.3147058167342</v>
      </c>
      <c r="K5127">
        <f>IF(MIN(LCOH!$C$18,J5127)&gt;=$P$48*LCOH!$C$18, MIN(LCOH!$C$18,J5127),0)</f>
        <v>1500</v>
      </c>
      <c r="L5127">
        <f t="shared" si="161"/>
        <v>1880.3147058167342</v>
      </c>
      <c r="M5127">
        <f>K5127/LCOH!$C$18</f>
        <v>1</v>
      </c>
      <c r="N5127">
        <f>K5127/LCOH!$C$34</f>
        <v>28.901734104046245</v>
      </c>
    </row>
    <row r="5128" spans="1:14" x14ac:dyDescent="0.35">
      <c r="A5128">
        <f>'Profilo fotovoltaico'!B5130*LCOH!$C$20</f>
        <v>407</v>
      </c>
      <c r="B5128">
        <f>'Profilo eolico'!B5130*LCOH!$C$21</f>
        <v>257.10000000000002</v>
      </c>
      <c r="C5128">
        <f>$P$35*'Profilo fotovoltaico'!B5130</f>
        <v>2993.3271603621802</v>
      </c>
      <c r="D5128">
        <f>$Q$37*'Profilo eolico'!B5130</f>
        <v>1500.0846313791408</v>
      </c>
      <c r="E5128">
        <f>$P$39*'Profilo fotovoltaico'!B5130+'Approvvigionamento energia'!$Q$39*'Profilo eolico'!B5130</f>
        <v>1873.3952636249005</v>
      </c>
      <c r="F5128">
        <f>$P$41*'Profilo fotovoltaico'!B5130+'Approvvigionamento energia'!$Q$41*'Profilo eolico'!B5130</f>
        <v>2246.7058958706602</v>
      </c>
      <c r="G5128">
        <f>$P$43*'Profilo fotovoltaico'!B5130+'Approvvigionamento energia'!$Q$43*'Profilo eolico'!B5130</f>
        <v>2620.0165281164204</v>
      </c>
      <c r="H5128">
        <f t="shared" si="160"/>
        <v>1138.4335154826958</v>
      </c>
      <c r="I5128">
        <f>IF(LCOH!$C$28=Menu!$A$1,'Approvvigionamento energia'!C5128,0)+IF(LCOH!$C$28=Menu!$A$2,'Approvvigionamento energia'!D5128,0)+IF(LCOH!$C$28=Menu!$A$3,'Approvvigionamento energia'!E5128,0)+IF(LCOH!$C$28=Menu!$A$4,'Approvvigionamento energia'!F5128,0)+IF(LCOH!$C$28=Menu!$A$5,'Approvvigionamento energia'!G5128,0)+IF(LCOH!$C$28=Menu!$A$6,'Approvvigionamento energia'!H5128,0)</f>
        <v>2246.7058958706602</v>
      </c>
      <c r="J5128">
        <f>'Approvvigionamento energia'!A5128+'Approvvigionamento energia'!B5128+'Approvvigionamento energia'!I5128</f>
        <v>2910.8058958706602</v>
      </c>
      <c r="K5128">
        <f>IF(MIN(LCOH!$C$18,J5128)&gt;=$P$48*LCOH!$C$18, MIN(LCOH!$C$18,J5128),0)</f>
        <v>1500</v>
      </c>
      <c r="L5128">
        <f t="shared" si="161"/>
        <v>1410.8058958706602</v>
      </c>
      <c r="M5128">
        <f>K5128/LCOH!$C$18</f>
        <v>1</v>
      </c>
      <c r="N5128">
        <f>K5128/LCOH!$C$34</f>
        <v>28.901734104046245</v>
      </c>
    </row>
    <row r="5129" spans="1:14" x14ac:dyDescent="0.35">
      <c r="A5129">
        <f>'Profilo fotovoltaico'!B5131*LCOH!$C$20</f>
        <v>291</v>
      </c>
      <c r="B5129">
        <f>'Profilo eolico'!B5131*LCOH!$C$21</f>
        <v>232.5</v>
      </c>
      <c r="C5129">
        <f>$P$35*'Profilo fotovoltaico'!B5131</f>
        <v>2140.1921465980208</v>
      </c>
      <c r="D5129">
        <f>$Q$37*'Profilo eolico'!B5131</f>
        <v>1356.5526129741356</v>
      </c>
      <c r="E5129">
        <f>$P$39*'Profilo fotovoltaico'!B5131+'Approvvigionamento energia'!$Q$39*'Profilo eolico'!B5131</f>
        <v>1552.4624963801068</v>
      </c>
      <c r="F5129">
        <f>$P$41*'Profilo fotovoltaico'!B5131+'Approvvigionamento energia'!$Q$41*'Profilo eolico'!B5131</f>
        <v>1748.3723797860782</v>
      </c>
      <c r="G5129">
        <f>$P$43*'Profilo fotovoltaico'!B5131+'Approvvigionamento energia'!$Q$43*'Profilo eolico'!B5131</f>
        <v>1944.2822631920496</v>
      </c>
      <c r="H5129">
        <f t="shared" si="160"/>
        <v>1138.4335154826958</v>
      </c>
      <c r="I5129">
        <f>IF(LCOH!$C$28=Menu!$A$1,'Approvvigionamento energia'!C5129,0)+IF(LCOH!$C$28=Menu!$A$2,'Approvvigionamento energia'!D5129,0)+IF(LCOH!$C$28=Menu!$A$3,'Approvvigionamento energia'!E5129,0)+IF(LCOH!$C$28=Menu!$A$4,'Approvvigionamento energia'!F5129,0)+IF(LCOH!$C$28=Menu!$A$5,'Approvvigionamento energia'!G5129,0)+IF(LCOH!$C$28=Menu!$A$6,'Approvvigionamento energia'!H5129,0)</f>
        <v>1748.3723797860782</v>
      </c>
      <c r="J5129">
        <f>'Approvvigionamento energia'!A5129+'Approvvigionamento energia'!B5129+'Approvvigionamento energia'!I5129</f>
        <v>2271.8723797860785</v>
      </c>
      <c r="K5129">
        <f>IF(MIN(LCOH!$C$18,J5129)&gt;=$P$48*LCOH!$C$18, MIN(LCOH!$C$18,J5129),0)</f>
        <v>1500</v>
      </c>
      <c r="L5129">
        <f t="shared" si="161"/>
        <v>771.87237978607845</v>
      </c>
      <c r="M5129">
        <f>K5129/LCOH!$C$18</f>
        <v>1</v>
      </c>
      <c r="N5129">
        <f>K5129/LCOH!$C$34</f>
        <v>28.901734104046245</v>
      </c>
    </row>
    <row r="5130" spans="1:14" x14ac:dyDescent="0.35">
      <c r="A5130">
        <f>'Profilo fotovoltaico'!B5132*LCOH!$C$20</f>
        <v>162</v>
      </c>
      <c r="B5130">
        <f>'Profilo eolico'!B5132*LCOH!$C$21</f>
        <v>199.1</v>
      </c>
      <c r="C5130">
        <f>$P$35*'Profilo fotovoltaico'!B5132</f>
        <v>1191.4471743947745</v>
      </c>
      <c r="D5130">
        <f>$Q$37*'Profilo eolico'!B5132</f>
        <v>1161.6758074974209</v>
      </c>
      <c r="E5130">
        <f>$P$39*'Profilo fotovoltaico'!B5132+'Approvvigionamento energia'!$Q$39*'Profilo eolico'!B5132</f>
        <v>1169.1186492217594</v>
      </c>
      <c r="F5130">
        <f>$P$41*'Profilo fotovoltaico'!B5132+'Approvvigionamento energia'!$Q$41*'Profilo eolico'!B5132</f>
        <v>1176.5614909460978</v>
      </c>
      <c r="G5130">
        <f>$P$43*'Profilo fotovoltaico'!B5132+'Approvvigionamento energia'!$Q$43*'Profilo eolico'!B5132</f>
        <v>1184.0043326704363</v>
      </c>
      <c r="H5130">
        <f t="shared" si="160"/>
        <v>1138.4335154826958</v>
      </c>
      <c r="I5130">
        <f>IF(LCOH!$C$28=Menu!$A$1,'Approvvigionamento energia'!C5130,0)+IF(LCOH!$C$28=Menu!$A$2,'Approvvigionamento energia'!D5130,0)+IF(LCOH!$C$28=Menu!$A$3,'Approvvigionamento energia'!E5130,0)+IF(LCOH!$C$28=Menu!$A$4,'Approvvigionamento energia'!F5130,0)+IF(LCOH!$C$28=Menu!$A$5,'Approvvigionamento energia'!G5130,0)+IF(LCOH!$C$28=Menu!$A$6,'Approvvigionamento energia'!H5130,0)</f>
        <v>1176.5614909460978</v>
      </c>
      <c r="J5130">
        <f>'Approvvigionamento energia'!A5130+'Approvvigionamento energia'!B5130+'Approvvigionamento energia'!I5130</f>
        <v>1537.6614909460977</v>
      </c>
      <c r="K5130">
        <f>IF(MIN(LCOH!$C$18,J5130)&gt;=$P$48*LCOH!$C$18, MIN(LCOH!$C$18,J5130),0)</f>
        <v>1500</v>
      </c>
      <c r="L5130">
        <f t="shared" si="161"/>
        <v>37.661490946097729</v>
      </c>
      <c r="M5130">
        <f>K5130/LCOH!$C$18</f>
        <v>1</v>
      </c>
      <c r="N5130">
        <f>K5130/LCOH!$C$34</f>
        <v>28.901734104046245</v>
      </c>
    </row>
    <row r="5131" spans="1:14" x14ac:dyDescent="0.35">
      <c r="A5131">
        <f>'Profilo fotovoltaico'!B5133*LCOH!$C$20</f>
        <v>54</v>
      </c>
      <c r="B5131">
        <f>'Profilo eolico'!B5133*LCOH!$C$21</f>
        <v>161</v>
      </c>
      <c r="C5131">
        <f>$P$35*'Profilo fotovoltaico'!B5133</f>
        <v>397.14905813159152</v>
      </c>
      <c r="D5131">
        <f>$Q$37*'Profilo eolico'!B5133</f>
        <v>939.37621801649823</v>
      </c>
      <c r="E5131">
        <f>$P$39*'Profilo fotovoltaico'!B5133+'Approvvigionamento energia'!$Q$39*'Profilo eolico'!B5133</f>
        <v>803.81942804527148</v>
      </c>
      <c r="F5131">
        <f>$P$41*'Profilo fotovoltaico'!B5133+'Approvvigionamento energia'!$Q$41*'Profilo eolico'!B5133</f>
        <v>668.26263807404484</v>
      </c>
      <c r="G5131">
        <f>$P$43*'Profilo fotovoltaico'!B5133+'Approvvigionamento energia'!$Q$43*'Profilo eolico'!B5133</f>
        <v>532.70584810281821</v>
      </c>
      <c r="H5131">
        <f t="shared" si="160"/>
        <v>1138.4335154826958</v>
      </c>
      <c r="I5131">
        <f>IF(LCOH!$C$28=Menu!$A$1,'Approvvigionamento energia'!C5131,0)+IF(LCOH!$C$28=Menu!$A$2,'Approvvigionamento energia'!D5131,0)+IF(LCOH!$C$28=Menu!$A$3,'Approvvigionamento energia'!E5131,0)+IF(LCOH!$C$28=Menu!$A$4,'Approvvigionamento energia'!F5131,0)+IF(LCOH!$C$28=Menu!$A$5,'Approvvigionamento energia'!G5131,0)+IF(LCOH!$C$28=Menu!$A$6,'Approvvigionamento energia'!H5131,0)</f>
        <v>668.26263807404484</v>
      </c>
      <c r="J5131">
        <f>'Approvvigionamento energia'!A5131+'Approvvigionamento energia'!B5131+'Approvvigionamento energia'!I5131</f>
        <v>883.26263807404484</v>
      </c>
      <c r="K5131">
        <f>IF(MIN(LCOH!$C$18,J5131)&gt;=$P$48*LCOH!$C$18, MIN(LCOH!$C$18,J5131),0)</f>
        <v>883.26263807404484</v>
      </c>
      <c r="L5131">
        <f t="shared" si="161"/>
        <v>0</v>
      </c>
      <c r="M5131">
        <f>K5131/LCOH!$C$18</f>
        <v>0.58884175871602995</v>
      </c>
      <c r="N5131">
        <f>K5131/LCOH!$C$34</f>
        <v>17.01854793976965</v>
      </c>
    </row>
    <row r="5132" spans="1:14" x14ac:dyDescent="0.35">
      <c r="A5132">
        <f>'Profilo fotovoltaico'!B5134*LCOH!$C$20</f>
        <v>2</v>
      </c>
      <c r="B5132">
        <f>'Profilo eolico'!B5134*LCOH!$C$21</f>
        <v>132</v>
      </c>
      <c r="C5132">
        <f>$P$35*'Profilo fotovoltaico'!B5134</f>
        <v>14.70922437524413</v>
      </c>
      <c r="D5132">
        <f>$Q$37*'Profilo eolico'!B5134</f>
        <v>770.1718060756383</v>
      </c>
      <c r="E5132">
        <f>$P$39*'Profilo fotovoltaico'!B5134+'Approvvigionamento energia'!$Q$39*'Profilo eolico'!B5134</f>
        <v>581.30616065053971</v>
      </c>
      <c r="F5132">
        <f>$P$41*'Profilo fotovoltaico'!B5134+'Approvvigionamento energia'!$Q$41*'Profilo eolico'!B5134</f>
        <v>392.44051522544123</v>
      </c>
      <c r="G5132">
        <f>$P$43*'Profilo fotovoltaico'!B5134+'Approvvigionamento energia'!$Q$43*'Profilo eolico'!B5134</f>
        <v>203.57486980034267</v>
      </c>
      <c r="H5132">
        <f t="shared" si="160"/>
        <v>1138.4335154826958</v>
      </c>
      <c r="I5132">
        <f>IF(LCOH!$C$28=Menu!$A$1,'Approvvigionamento energia'!C5132,0)+IF(LCOH!$C$28=Menu!$A$2,'Approvvigionamento energia'!D5132,0)+IF(LCOH!$C$28=Menu!$A$3,'Approvvigionamento energia'!E5132,0)+IF(LCOH!$C$28=Menu!$A$4,'Approvvigionamento energia'!F5132,0)+IF(LCOH!$C$28=Menu!$A$5,'Approvvigionamento energia'!G5132,0)+IF(LCOH!$C$28=Menu!$A$6,'Approvvigionamento energia'!H5132,0)</f>
        <v>392.44051522544123</v>
      </c>
      <c r="J5132">
        <f>'Approvvigionamento energia'!A5132+'Approvvigionamento energia'!B5132+'Approvvigionamento energia'!I5132</f>
        <v>526.44051522544123</v>
      </c>
      <c r="K5132">
        <f>IF(MIN(LCOH!$C$18,J5132)&gt;=$P$48*LCOH!$C$18, MIN(LCOH!$C$18,J5132),0)</f>
        <v>526.44051522544123</v>
      </c>
      <c r="L5132">
        <f t="shared" si="161"/>
        <v>0</v>
      </c>
      <c r="M5132">
        <f>K5132/LCOH!$C$18</f>
        <v>0.35096034348362748</v>
      </c>
      <c r="N5132">
        <f>K5132/LCOH!$C$34</f>
        <v>10.14336252842854</v>
      </c>
    </row>
    <row r="5133" spans="1:14" x14ac:dyDescent="0.35">
      <c r="A5133">
        <f>'Profilo fotovoltaico'!B5135*LCOH!$C$20</f>
        <v>0</v>
      </c>
      <c r="B5133">
        <f>'Profilo eolico'!B5135*LCOH!$C$21</f>
        <v>111.69999999999999</v>
      </c>
      <c r="C5133">
        <f>$P$35*'Profilo fotovoltaico'!B5135</f>
        <v>0</v>
      </c>
      <c r="D5133">
        <f>$Q$37*'Profilo eolico'!B5135</f>
        <v>651.72871771703626</v>
      </c>
      <c r="E5133">
        <f>$P$39*'Profilo fotovoltaico'!B5135+'Approvvigionamento energia'!$Q$39*'Profilo eolico'!B5135</f>
        <v>488.7965382877772</v>
      </c>
      <c r="F5133">
        <f>$P$41*'Profilo fotovoltaico'!B5135+'Approvvigionamento energia'!$Q$41*'Profilo eolico'!B5135</f>
        <v>325.86435885851813</v>
      </c>
      <c r="G5133">
        <f>$P$43*'Profilo fotovoltaico'!B5135+'Approvvigionamento energia'!$Q$43*'Profilo eolico'!B5135</f>
        <v>162.93217942925907</v>
      </c>
      <c r="H5133">
        <f t="shared" si="160"/>
        <v>1138.4335154826958</v>
      </c>
      <c r="I5133">
        <f>IF(LCOH!$C$28=Menu!$A$1,'Approvvigionamento energia'!C5133,0)+IF(LCOH!$C$28=Menu!$A$2,'Approvvigionamento energia'!D5133,0)+IF(LCOH!$C$28=Menu!$A$3,'Approvvigionamento energia'!E5133,0)+IF(LCOH!$C$28=Menu!$A$4,'Approvvigionamento energia'!F5133,0)+IF(LCOH!$C$28=Menu!$A$5,'Approvvigionamento energia'!G5133,0)+IF(LCOH!$C$28=Menu!$A$6,'Approvvigionamento energia'!H5133,0)</f>
        <v>325.86435885851813</v>
      </c>
      <c r="J5133">
        <f>'Approvvigionamento energia'!A5133+'Approvvigionamento energia'!B5133+'Approvvigionamento energia'!I5133</f>
        <v>437.56435885851812</v>
      </c>
      <c r="K5133">
        <f>IF(MIN(LCOH!$C$18,J5133)&gt;=$P$48*LCOH!$C$18, MIN(LCOH!$C$18,J5133),0)</f>
        <v>437.56435885851812</v>
      </c>
      <c r="L5133">
        <f t="shared" si="161"/>
        <v>0</v>
      </c>
      <c r="M5133">
        <f>K5133/LCOH!$C$18</f>
        <v>0.29170957257234542</v>
      </c>
      <c r="N5133">
        <f>K5133/LCOH!$C$34</f>
        <v>8.4309125020909086</v>
      </c>
    </row>
    <row r="5134" spans="1:14" x14ac:dyDescent="0.35">
      <c r="A5134">
        <f>'Profilo fotovoltaico'!B5136*LCOH!$C$20</f>
        <v>0</v>
      </c>
      <c r="B5134">
        <f>'Profilo eolico'!B5136*LCOH!$C$21</f>
        <v>104.3</v>
      </c>
      <c r="C5134">
        <f>$P$35*'Profilo fotovoltaico'!B5136</f>
        <v>0</v>
      </c>
      <c r="D5134">
        <f>$Q$37*'Profilo eolico'!B5136</f>
        <v>608.55241949764445</v>
      </c>
      <c r="E5134">
        <f>$P$39*'Profilo fotovoltaico'!B5136+'Approvvigionamento energia'!$Q$39*'Profilo eolico'!B5136</f>
        <v>456.41431462323334</v>
      </c>
      <c r="F5134">
        <f>$P$41*'Profilo fotovoltaico'!B5136+'Approvvigionamento energia'!$Q$41*'Profilo eolico'!B5136</f>
        <v>304.27620974882223</v>
      </c>
      <c r="G5134">
        <f>$P$43*'Profilo fotovoltaico'!B5136+'Approvvigionamento energia'!$Q$43*'Profilo eolico'!B5136</f>
        <v>152.13810487441111</v>
      </c>
      <c r="H5134">
        <f t="shared" si="160"/>
        <v>1138.4335154826958</v>
      </c>
      <c r="I5134">
        <f>IF(LCOH!$C$28=Menu!$A$1,'Approvvigionamento energia'!C5134,0)+IF(LCOH!$C$28=Menu!$A$2,'Approvvigionamento energia'!D5134,0)+IF(LCOH!$C$28=Menu!$A$3,'Approvvigionamento energia'!E5134,0)+IF(LCOH!$C$28=Menu!$A$4,'Approvvigionamento energia'!F5134,0)+IF(LCOH!$C$28=Menu!$A$5,'Approvvigionamento energia'!G5134,0)+IF(LCOH!$C$28=Menu!$A$6,'Approvvigionamento energia'!H5134,0)</f>
        <v>304.27620974882223</v>
      </c>
      <c r="J5134">
        <f>'Approvvigionamento energia'!A5134+'Approvvigionamento energia'!B5134+'Approvvigionamento energia'!I5134</f>
        <v>408.57620974882224</v>
      </c>
      <c r="K5134">
        <f>IF(MIN(LCOH!$C$18,J5134)&gt;=$P$48*LCOH!$C$18, MIN(LCOH!$C$18,J5134),0)</f>
        <v>408.57620974882224</v>
      </c>
      <c r="L5134">
        <f t="shared" si="161"/>
        <v>0</v>
      </c>
      <c r="M5134">
        <f>K5134/LCOH!$C$18</f>
        <v>0.27238413983254817</v>
      </c>
      <c r="N5134">
        <f>K5134/LCOH!$C$34</f>
        <v>7.8723739835996582</v>
      </c>
    </row>
    <row r="5135" spans="1:14" x14ac:dyDescent="0.35">
      <c r="A5135">
        <f>'Profilo fotovoltaico'!B5137*LCOH!$C$20</f>
        <v>0</v>
      </c>
      <c r="B5135">
        <f>'Profilo eolico'!B5137*LCOH!$C$21</f>
        <v>108.39999999999999</v>
      </c>
      <c r="C5135">
        <f>$P$35*'Profilo fotovoltaico'!B5137</f>
        <v>0</v>
      </c>
      <c r="D5135">
        <f>$Q$37*'Profilo eolico'!B5137</f>
        <v>632.47442256514535</v>
      </c>
      <c r="E5135">
        <f>$P$39*'Profilo fotovoltaico'!B5137+'Approvvigionamento energia'!$Q$39*'Profilo eolico'!B5137</f>
        <v>474.35581692385898</v>
      </c>
      <c r="F5135">
        <f>$P$41*'Profilo fotovoltaico'!B5137+'Approvvigionamento energia'!$Q$41*'Profilo eolico'!B5137</f>
        <v>316.23721128257267</v>
      </c>
      <c r="G5135">
        <f>$P$43*'Profilo fotovoltaico'!B5137+'Approvvigionamento energia'!$Q$43*'Profilo eolico'!B5137</f>
        <v>158.11860564128634</v>
      </c>
      <c r="H5135">
        <f t="shared" si="160"/>
        <v>1138.4335154826958</v>
      </c>
      <c r="I5135">
        <f>IF(LCOH!$C$28=Menu!$A$1,'Approvvigionamento energia'!C5135,0)+IF(LCOH!$C$28=Menu!$A$2,'Approvvigionamento energia'!D5135,0)+IF(LCOH!$C$28=Menu!$A$3,'Approvvigionamento energia'!E5135,0)+IF(LCOH!$C$28=Menu!$A$4,'Approvvigionamento energia'!F5135,0)+IF(LCOH!$C$28=Menu!$A$5,'Approvvigionamento energia'!G5135,0)+IF(LCOH!$C$28=Menu!$A$6,'Approvvigionamento energia'!H5135,0)</f>
        <v>316.23721128257267</v>
      </c>
      <c r="J5135">
        <f>'Approvvigionamento energia'!A5135+'Approvvigionamento energia'!B5135+'Approvvigionamento energia'!I5135</f>
        <v>424.63721128257265</v>
      </c>
      <c r="K5135">
        <f>IF(MIN(LCOH!$C$18,J5135)&gt;=$P$48*LCOH!$C$18, MIN(LCOH!$C$18,J5135),0)</f>
        <v>424.63721128257265</v>
      </c>
      <c r="L5135">
        <f t="shared" si="161"/>
        <v>0</v>
      </c>
      <c r="M5135">
        <f>K5135/LCOH!$C$18</f>
        <v>0.28309147418838176</v>
      </c>
      <c r="N5135">
        <f>K5135/LCOH!$C$34</f>
        <v>8.1818345141150797</v>
      </c>
    </row>
    <row r="5136" spans="1:14" x14ac:dyDescent="0.35">
      <c r="A5136">
        <f>'Profilo fotovoltaico'!B5138*LCOH!$C$20</f>
        <v>0</v>
      </c>
      <c r="B5136">
        <f>'Profilo eolico'!B5138*LCOH!$C$21</f>
        <v>117.1</v>
      </c>
      <c r="C5136">
        <f>$P$35*'Profilo fotovoltaico'!B5138</f>
        <v>0</v>
      </c>
      <c r="D5136">
        <f>$Q$37*'Profilo eolico'!B5138</f>
        <v>683.23574614740335</v>
      </c>
      <c r="E5136">
        <f>$P$39*'Profilo fotovoltaico'!B5138+'Approvvigionamento energia'!$Q$39*'Profilo eolico'!B5138</f>
        <v>512.42680961055248</v>
      </c>
      <c r="F5136">
        <f>$P$41*'Profilo fotovoltaico'!B5138+'Approvvigionamento energia'!$Q$41*'Profilo eolico'!B5138</f>
        <v>341.61787307370167</v>
      </c>
      <c r="G5136">
        <f>$P$43*'Profilo fotovoltaico'!B5138+'Approvvigionamento energia'!$Q$43*'Profilo eolico'!B5138</f>
        <v>170.80893653685084</v>
      </c>
      <c r="H5136">
        <f t="shared" si="160"/>
        <v>1138.4335154826958</v>
      </c>
      <c r="I5136">
        <f>IF(LCOH!$C$28=Menu!$A$1,'Approvvigionamento energia'!C5136,0)+IF(LCOH!$C$28=Menu!$A$2,'Approvvigionamento energia'!D5136,0)+IF(LCOH!$C$28=Menu!$A$3,'Approvvigionamento energia'!E5136,0)+IF(LCOH!$C$28=Menu!$A$4,'Approvvigionamento energia'!F5136,0)+IF(LCOH!$C$28=Menu!$A$5,'Approvvigionamento energia'!G5136,0)+IF(LCOH!$C$28=Menu!$A$6,'Approvvigionamento energia'!H5136,0)</f>
        <v>341.61787307370167</v>
      </c>
      <c r="J5136">
        <f>'Approvvigionamento energia'!A5136+'Approvvigionamento energia'!B5136+'Approvvigionamento energia'!I5136</f>
        <v>458.71787307370164</v>
      </c>
      <c r="K5136">
        <f>IF(MIN(LCOH!$C$18,J5136)&gt;=$P$48*LCOH!$C$18, MIN(LCOH!$C$18,J5136),0)</f>
        <v>458.71787307370164</v>
      </c>
      <c r="L5136">
        <f t="shared" si="161"/>
        <v>0</v>
      </c>
      <c r="M5136">
        <f>K5136/LCOH!$C$18</f>
        <v>0.30581191538246777</v>
      </c>
      <c r="N5136">
        <f>K5136/LCOH!$C$34</f>
        <v>8.8384946642331723</v>
      </c>
    </row>
    <row r="5137" spans="1:14" x14ac:dyDescent="0.35">
      <c r="A5137">
        <f>'Profilo fotovoltaico'!B5139*LCOH!$C$20</f>
        <v>0</v>
      </c>
      <c r="B5137">
        <f>'Profilo eolico'!B5139*LCOH!$C$21</f>
        <v>125.1</v>
      </c>
      <c r="C5137">
        <f>$P$35*'Profilo fotovoltaico'!B5139</f>
        <v>0</v>
      </c>
      <c r="D5137">
        <f>$Q$37*'Profilo eolico'!B5139</f>
        <v>729.91282530350259</v>
      </c>
      <c r="E5137">
        <f>$P$39*'Profilo fotovoltaico'!B5139+'Approvvigionamento energia'!$Q$39*'Profilo eolico'!B5139</f>
        <v>547.43461897762688</v>
      </c>
      <c r="F5137">
        <f>$P$41*'Profilo fotovoltaico'!B5139+'Approvvigionamento energia'!$Q$41*'Profilo eolico'!B5139</f>
        <v>364.95641265175129</v>
      </c>
      <c r="G5137">
        <f>$P$43*'Profilo fotovoltaico'!B5139+'Approvvigionamento energia'!$Q$43*'Profilo eolico'!B5139</f>
        <v>182.47820632587565</v>
      </c>
      <c r="H5137">
        <f t="shared" si="160"/>
        <v>1138.4335154826958</v>
      </c>
      <c r="I5137">
        <f>IF(LCOH!$C$28=Menu!$A$1,'Approvvigionamento energia'!C5137,0)+IF(LCOH!$C$28=Menu!$A$2,'Approvvigionamento energia'!D5137,0)+IF(LCOH!$C$28=Menu!$A$3,'Approvvigionamento energia'!E5137,0)+IF(LCOH!$C$28=Menu!$A$4,'Approvvigionamento energia'!F5137,0)+IF(LCOH!$C$28=Menu!$A$5,'Approvvigionamento energia'!G5137,0)+IF(LCOH!$C$28=Menu!$A$6,'Approvvigionamento energia'!H5137,0)</f>
        <v>364.95641265175129</v>
      </c>
      <c r="J5137">
        <f>'Approvvigionamento energia'!A5137+'Approvvigionamento energia'!B5137+'Approvvigionamento energia'!I5137</f>
        <v>490.05641265175132</v>
      </c>
      <c r="K5137">
        <f>IF(MIN(LCOH!$C$18,J5137)&gt;=$P$48*LCOH!$C$18, MIN(LCOH!$C$18,J5137),0)</f>
        <v>490.05641265175132</v>
      </c>
      <c r="L5137">
        <f t="shared" si="161"/>
        <v>0</v>
      </c>
      <c r="M5137">
        <f>K5137/LCOH!$C$18</f>
        <v>0.32670427510116756</v>
      </c>
      <c r="N5137">
        <f>K5137/LCOH!$C$34</f>
        <v>9.4423200896291206</v>
      </c>
    </row>
    <row r="5138" spans="1:14" x14ac:dyDescent="0.35">
      <c r="A5138">
        <f>'Profilo fotovoltaico'!B5140*LCOH!$C$20</f>
        <v>0</v>
      </c>
      <c r="B5138">
        <f>'Profilo eolico'!B5140*LCOH!$C$21</f>
        <v>132.70000000000002</v>
      </c>
      <c r="C5138">
        <f>$P$35*'Profilo fotovoltaico'!B5140</f>
        <v>0</v>
      </c>
      <c r="D5138">
        <f>$Q$37*'Profilo eolico'!B5140</f>
        <v>774.25605050179695</v>
      </c>
      <c r="E5138">
        <f>$P$39*'Profilo fotovoltaico'!B5140+'Approvvigionamento energia'!$Q$39*'Profilo eolico'!B5140</f>
        <v>580.69203787634774</v>
      </c>
      <c r="F5138">
        <f>$P$41*'Profilo fotovoltaico'!B5140+'Approvvigionamento energia'!$Q$41*'Profilo eolico'!B5140</f>
        <v>387.12802525089847</v>
      </c>
      <c r="G5138">
        <f>$P$43*'Profilo fotovoltaico'!B5140+'Approvvigionamento energia'!$Q$43*'Profilo eolico'!B5140</f>
        <v>193.56401262544924</v>
      </c>
      <c r="H5138">
        <f t="shared" si="160"/>
        <v>1138.4335154826958</v>
      </c>
      <c r="I5138">
        <f>IF(LCOH!$C$28=Menu!$A$1,'Approvvigionamento energia'!C5138,0)+IF(LCOH!$C$28=Menu!$A$2,'Approvvigionamento energia'!D5138,0)+IF(LCOH!$C$28=Menu!$A$3,'Approvvigionamento energia'!E5138,0)+IF(LCOH!$C$28=Menu!$A$4,'Approvvigionamento energia'!F5138,0)+IF(LCOH!$C$28=Menu!$A$5,'Approvvigionamento energia'!G5138,0)+IF(LCOH!$C$28=Menu!$A$6,'Approvvigionamento energia'!H5138,0)</f>
        <v>387.12802525089847</v>
      </c>
      <c r="J5138">
        <f>'Approvvigionamento energia'!A5138+'Approvvigionamento energia'!B5138+'Approvvigionamento energia'!I5138</f>
        <v>519.82802525089846</v>
      </c>
      <c r="K5138">
        <f>IF(MIN(LCOH!$C$18,J5138)&gt;=$P$48*LCOH!$C$18, MIN(LCOH!$C$18,J5138),0)</f>
        <v>519.82802525089846</v>
      </c>
      <c r="L5138">
        <f t="shared" si="161"/>
        <v>0</v>
      </c>
      <c r="M5138">
        <f>K5138/LCOH!$C$18</f>
        <v>0.34655201683393233</v>
      </c>
      <c r="N5138">
        <f>K5138/LCOH!$C$34</f>
        <v>10.015954243755269</v>
      </c>
    </row>
    <row r="5139" spans="1:14" x14ac:dyDescent="0.35">
      <c r="A5139">
        <f>'Profilo fotovoltaico'!B5141*LCOH!$C$20</f>
        <v>0</v>
      </c>
      <c r="B5139">
        <f>'Profilo eolico'!B5141*LCOH!$C$21</f>
        <v>139.80000000000001</v>
      </c>
      <c r="C5139">
        <f>$P$35*'Profilo fotovoltaico'!B5141</f>
        <v>0</v>
      </c>
      <c r="D5139">
        <f>$Q$37*'Profilo eolico'!B5141</f>
        <v>815.6819582528351</v>
      </c>
      <c r="E5139">
        <f>$P$39*'Profilo fotovoltaico'!B5141+'Approvvigionamento energia'!$Q$39*'Profilo eolico'!B5141</f>
        <v>611.76146868962633</v>
      </c>
      <c r="F5139">
        <f>$P$41*'Profilo fotovoltaico'!B5141+'Approvvigionamento energia'!$Q$41*'Profilo eolico'!B5141</f>
        <v>407.84097912641755</v>
      </c>
      <c r="G5139">
        <f>$P$43*'Profilo fotovoltaico'!B5141+'Approvvigionamento energia'!$Q$43*'Profilo eolico'!B5141</f>
        <v>203.92048956320878</v>
      </c>
      <c r="H5139">
        <f t="shared" si="160"/>
        <v>1138.4335154826958</v>
      </c>
      <c r="I5139">
        <f>IF(LCOH!$C$28=Menu!$A$1,'Approvvigionamento energia'!C5139,0)+IF(LCOH!$C$28=Menu!$A$2,'Approvvigionamento energia'!D5139,0)+IF(LCOH!$C$28=Menu!$A$3,'Approvvigionamento energia'!E5139,0)+IF(LCOH!$C$28=Menu!$A$4,'Approvvigionamento energia'!F5139,0)+IF(LCOH!$C$28=Menu!$A$5,'Approvvigionamento energia'!G5139,0)+IF(LCOH!$C$28=Menu!$A$6,'Approvvigionamento energia'!H5139,0)</f>
        <v>407.84097912641755</v>
      </c>
      <c r="J5139">
        <f>'Approvvigionamento energia'!A5139+'Approvvigionamento energia'!B5139+'Approvvigionamento energia'!I5139</f>
        <v>547.64097912641751</v>
      </c>
      <c r="K5139">
        <f>IF(MIN(LCOH!$C$18,J5139)&gt;=$P$48*LCOH!$C$18, MIN(LCOH!$C$18,J5139),0)</f>
        <v>547.64097912641751</v>
      </c>
      <c r="L5139">
        <f t="shared" si="161"/>
        <v>0</v>
      </c>
      <c r="M5139">
        <f>K5139/LCOH!$C$18</f>
        <v>0.36509398608427834</v>
      </c>
      <c r="N5139">
        <f>K5139/LCOH!$C$34</f>
        <v>10.551849308794171</v>
      </c>
    </row>
    <row r="5140" spans="1:14" x14ac:dyDescent="0.35">
      <c r="A5140">
        <f>'Profilo fotovoltaico'!B5142*LCOH!$C$20</f>
        <v>0</v>
      </c>
      <c r="B5140">
        <f>'Profilo eolico'!B5142*LCOH!$C$21</f>
        <v>147.19999999999999</v>
      </c>
      <c r="C5140">
        <f>$P$35*'Profilo fotovoltaico'!B5142</f>
        <v>0</v>
      </c>
      <c r="D5140">
        <f>$Q$37*'Profilo eolico'!B5142</f>
        <v>858.85825647222691</v>
      </c>
      <c r="E5140">
        <f>$P$39*'Profilo fotovoltaico'!B5142+'Approvvigionamento energia'!$Q$39*'Profilo eolico'!B5142</f>
        <v>644.14369235417007</v>
      </c>
      <c r="F5140">
        <f>$P$41*'Profilo fotovoltaico'!B5142+'Approvvigionamento energia'!$Q$41*'Profilo eolico'!B5142</f>
        <v>429.42912823611346</v>
      </c>
      <c r="G5140">
        <f>$P$43*'Profilo fotovoltaico'!B5142+'Approvvigionamento energia'!$Q$43*'Profilo eolico'!B5142</f>
        <v>214.71456411805673</v>
      </c>
      <c r="H5140">
        <f t="shared" si="160"/>
        <v>1138.4335154826958</v>
      </c>
      <c r="I5140">
        <f>IF(LCOH!$C$28=Menu!$A$1,'Approvvigionamento energia'!C5140,0)+IF(LCOH!$C$28=Menu!$A$2,'Approvvigionamento energia'!D5140,0)+IF(LCOH!$C$28=Menu!$A$3,'Approvvigionamento energia'!E5140,0)+IF(LCOH!$C$28=Menu!$A$4,'Approvvigionamento energia'!F5140,0)+IF(LCOH!$C$28=Menu!$A$5,'Approvvigionamento energia'!G5140,0)+IF(LCOH!$C$28=Menu!$A$6,'Approvvigionamento energia'!H5140,0)</f>
        <v>429.42912823611346</v>
      </c>
      <c r="J5140">
        <f>'Approvvigionamento energia'!A5140+'Approvvigionamento energia'!B5140+'Approvvigionamento energia'!I5140</f>
        <v>576.6291282361135</v>
      </c>
      <c r="K5140">
        <f>IF(MIN(LCOH!$C$18,J5140)&gt;=$P$48*LCOH!$C$18, MIN(LCOH!$C$18,J5140),0)</f>
        <v>576.6291282361135</v>
      </c>
      <c r="L5140">
        <f t="shared" si="161"/>
        <v>0</v>
      </c>
      <c r="M5140">
        <f>K5140/LCOH!$C$18</f>
        <v>0.38441941882407565</v>
      </c>
      <c r="N5140">
        <f>K5140/LCOH!$C$34</f>
        <v>11.110387827285424</v>
      </c>
    </row>
    <row r="5141" spans="1:14" x14ac:dyDescent="0.35">
      <c r="A5141">
        <f>'Profilo fotovoltaico'!B5143*LCOH!$C$20</f>
        <v>0</v>
      </c>
      <c r="B5141">
        <f>'Profilo eolico'!B5143*LCOH!$C$21</f>
        <v>148.29999999999998</v>
      </c>
      <c r="C5141">
        <f>$P$35*'Profilo fotovoltaico'!B5143</f>
        <v>0</v>
      </c>
      <c r="D5141">
        <f>$Q$37*'Profilo eolico'!B5143</f>
        <v>865.27635485619044</v>
      </c>
      <c r="E5141">
        <f>$P$39*'Profilo fotovoltaico'!B5143+'Approvvigionamento energia'!$Q$39*'Profilo eolico'!B5143</f>
        <v>648.95726614214277</v>
      </c>
      <c r="F5141">
        <f>$P$41*'Profilo fotovoltaico'!B5143+'Approvvigionamento energia'!$Q$41*'Profilo eolico'!B5143</f>
        <v>432.63817742809522</v>
      </c>
      <c r="G5141">
        <f>$P$43*'Profilo fotovoltaico'!B5143+'Approvvigionamento energia'!$Q$43*'Profilo eolico'!B5143</f>
        <v>216.31908871404761</v>
      </c>
      <c r="H5141">
        <f t="shared" si="160"/>
        <v>1138.4335154826958</v>
      </c>
      <c r="I5141">
        <f>IF(LCOH!$C$28=Menu!$A$1,'Approvvigionamento energia'!C5141,0)+IF(LCOH!$C$28=Menu!$A$2,'Approvvigionamento energia'!D5141,0)+IF(LCOH!$C$28=Menu!$A$3,'Approvvigionamento energia'!E5141,0)+IF(LCOH!$C$28=Menu!$A$4,'Approvvigionamento energia'!F5141,0)+IF(LCOH!$C$28=Menu!$A$5,'Approvvigionamento energia'!G5141,0)+IF(LCOH!$C$28=Menu!$A$6,'Approvvigionamento energia'!H5141,0)</f>
        <v>432.63817742809522</v>
      </c>
      <c r="J5141">
        <f>'Approvvigionamento energia'!A5141+'Approvvigionamento energia'!B5141+'Approvvigionamento energia'!I5141</f>
        <v>580.93817742809517</v>
      </c>
      <c r="K5141">
        <f>IF(MIN(LCOH!$C$18,J5141)&gt;=$P$48*LCOH!$C$18, MIN(LCOH!$C$18,J5141),0)</f>
        <v>580.93817742809517</v>
      </c>
      <c r="L5141">
        <f t="shared" si="161"/>
        <v>0</v>
      </c>
      <c r="M5141">
        <f>K5141/LCOH!$C$18</f>
        <v>0.38729211828539678</v>
      </c>
      <c r="N5141">
        <f>K5141/LCOH!$C$34</f>
        <v>11.193413823277364</v>
      </c>
    </row>
    <row r="5142" spans="1:14" x14ac:dyDescent="0.35">
      <c r="A5142">
        <f>'Profilo fotovoltaico'!B5144*LCOH!$C$20</f>
        <v>21</v>
      </c>
      <c r="B5142">
        <f>'Profilo eolico'!B5144*LCOH!$C$21</f>
        <v>139</v>
      </c>
      <c r="C5142">
        <f>$P$35*'Profilo fotovoltaico'!B5144</f>
        <v>154.44685594006339</v>
      </c>
      <c r="D5142">
        <f>$Q$37*'Profilo eolico'!B5144</f>
        <v>811.01425033722523</v>
      </c>
      <c r="E5142">
        <f>$P$39*'Profilo fotovoltaico'!B5144+'Approvvigionamento energia'!$Q$39*'Profilo eolico'!B5144</f>
        <v>646.87240173793475</v>
      </c>
      <c r="F5142">
        <f>$P$41*'Profilo fotovoltaico'!B5144+'Approvvigionamento energia'!$Q$41*'Profilo eolico'!B5144</f>
        <v>482.73055313864432</v>
      </c>
      <c r="G5142">
        <f>$P$43*'Profilo fotovoltaico'!B5144+'Approvvigionamento energia'!$Q$43*'Profilo eolico'!B5144</f>
        <v>318.58870453935384</v>
      </c>
      <c r="H5142">
        <f t="shared" si="160"/>
        <v>1138.4335154826958</v>
      </c>
      <c r="I5142">
        <f>IF(LCOH!$C$28=Menu!$A$1,'Approvvigionamento energia'!C5142,0)+IF(LCOH!$C$28=Menu!$A$2,'Approvvigionamento energia'!D5142,0)+IF(LCOH!$C$28=Menu!$A$3,'Approvvigionamento energia'!E5142,0)+IF(LCOH!$C$28=Menu!$A$4,'Approvvigionamento energia'!F5142,0)+IF(LCOH!$C$28=Menu!$A$5,'Approvvigionamento energia'!G5142,0)+IF(LCOH!$C$28=Menu!$A$6,'Approvvigionamento energia'!H5142,0)</f>
        <v>482.73055313864432</v>
      </c>
      <c r="J5142">
        <f>'Approvvigionamento energia'!A5142+'Approvvigionamento energia'!B5142+'Approvvigionamento energia'!I5142</f>
        <v>642.73055313864438</v>
      </c>
      <c r="K5142">
        <f>IF(MIN(LCOH!$C$18,J5142)&gt;=$P$48*LCOH!$C$18, MIN(LCOH!$C$18,J5142),0)</f>
        <v>642.73055313864438</v>
      </c>
      <c r="L5142">
        <f t="shared" si="161"/>
        <v>0</v>
      </c>
      <c r="M5142">
        <f>K5142/LCOH!$C$18</f>
        <v>0.42848703542576294</v>
      </c>
      <c r="N5142">
        <f>K5142/LCOH!$C$34</f>
        <v>12.384018364906444</v>
      </c>
    </row>
    <row r="5143" spans="1:14" x14ac:dyDescent="0.35">
      <c r="A5143">
        <f>'Profilo fotovoltaico'!B5145*LCOH!$C$20</f>
        <v>110</v>
      </c>
      <c r="B5143">
        <f>'Profilo eolico'!B5145*LCOH!$C$21</f>
        <v>146.1</v>
      </c>
      <c r="C5143">
        <f>$P$35*'Profilo fotovoltaico'!B5145</f>
        <v>809.00734063842719</v>
      </c>
      <c r="D5143">
        <f>$Q$37*'Profilo eolico'!B5145</f>
        <v>852.44015808826327</v>
      </c>
      <c r="E5143">
        <f>$P$39*'Profilo fotovoltaico'!B5145+'Approvvigionamento energia'!$Q$39*'Profilo eolico'!B5145</f>
        <v>841.58195372580428</v>
      </c>
      <c r="F5143">
        <f>$P$41*'Profilo fotovoltaico'!B5145+'Approvvigionamento energia'!$Q$41*'Profilo eolico'!B5145</f>
        <v>830.72374936334518</v>
      </c>
      <c r="G5143">
        <f>$P$43*'Profilo fotovoltaico'!B5145+'Approvvigionamento energia'!$Q$43*'Profilo eolico'!B5145</f>
        <v>819.86554500088619</v>
      </c>
      <c r="H5143">
        <f t="shared" si="160"/>
        <v>1138.4335154826958</v>
      </c>
      <c r="I5143">
        <f>IF(LCOH!$C$28=Menu!$A$1,'Approvvigionamento energia'!C5143,0)+IF(LCOH!$C$28=Menu!$A$2,'Approvvigionamento energia'!D5143,0)+IF(LCOH!$C$28=Menu!$A$3,'Approvvigionamento energia'!E5143,0)+IF(LCOH!$C$28=Menu!$A$4,'Approvvigionamento energia'!F5143,0)+IF(LCOH!$C$28=Menu!$A$5,'Approvvigionamento energia'!G5143,0)+IF(LCOH!$C$28=Menu!$A$6,'Approvvigionamento energia'!H5143,0)</f>
        <v>830.72374936334518</v>
      </c>
      <c r="J5143">
        <f>'Approvvigionamento energia'!A5143+'Approvvigionamento energia'!B5143+'Approvvigionamento energia'!I5143</f>
        <v>1086.8237493633451</v>
      </c>
      <c r="K5143">
        <f>IF(MIN(LCOH!$C$18,J5143)&gt;=$P$48*LCOH!$C$18, MIN(LCOH!$C$18,J5143),0)</f>
        <v>1086.8237493633451</v>
      </c>
      <c r="L5143">
        <f t="shared" si="161"/>
        <v>0</v>
      </c>
      <c r="M5143">
        <f>K5143/LCOH!$C$18</f>
        <v>0.72454916624223009</v>
      </c>
      <c r="N5143">
        <f>K5143/LCOH!$C$34</f>
        <v>20.940727348041332</v>
      </c>
    </row>
    <row r="5144" spans="1:14" x14ac:dyDescent="0.35">
      <c r="A5144">
        <f>'Profilo fotovoltaico'!B5146*LCOH!$C$20</f>
        <v>237</v>
      </c>
      <c r="B5144">
        <f>'Profilo eolico'!B5146*LCOH!$C$21</f>
        <v>145.5</v>
      </c>
      <c r="C5144">
        <f>$P$35*'Profilo fotovoltaico'!B5146</f>
        <v>1743.0430884664293</v>
      </c>
      <c r="D5144">
        <f>$Q$37*'Profilo eolico'!B5146</f>
        <v>848.93937715155573</v>
      </c>
      <c r="E5144">
        <f>$P$39*'Profilo fotovoltaico'!B5146+'Approvvigionamento energia'!$Q$39*'Profilo eolico'!B5146</f>
        <v>1072.4653049802741</v>
      </c>
      <c r="F5144">
        <f>$P$41*'Profilo fotovoltaico'!B5146+'Approvvigionamento energia'!$Q$41*'Profilo eolico'!B5146</f>
        <v>1295.9912328089924</v>
      </c>
      <c r="G5144">
        <f>$P$43*'Profilo fotovoltaico'!B5146+'Approvvigionamento energia'!$Q$43*'Profilo eolico'!B5146</f>
        <v>1519.517160637711</v>
      </c>
      <c r="H5144">
        <f t="shared" si="160"/>
        <v>1138.4335154826958</v>
      </c>
      <c r="I5144">
        <f>IF(LCOH!$C$28=Menu!$A$1,'Approvvigionamento energia'!C5144,0)+IF(LCOH!$C$28=Menu!$A$2,'Approvvigionamento energia'!D5144,0)+IF(LCOH!$C$28=Menu!$A$3,'Approvvigionamento energia'!E5144,0)+IF(LCOH!$C$28=Menu!$A$4,'Approvvigionamento energia'!F5144,0)+IF(LCOH!$C$28=Menu!$A$5,'Approvvigionamento energia'!G5144,0)+IF(LCOH!$C$28=Menu!$A$6,'Approvvigionamento energia'!H5144,0)</f>
        <v>1295.9912328089924</v>
      </c>
      <c r="J5144">
        <f>'Approvvigionamento energia'!A5144+'Approvvigionamento energia'!B5144+'Approvvigionamento energia'!I5144</f>
        <v>1678.4912328089924</v>
      </c>
      <c r="K5144">
        <f>IF(MIN(LCOH!$C$18,J5144)&gt;=$P$48*LCOH!$C$18, MIN(LCOH!$C$18,J5144),0)</f>
        <v>1500</v>
      </c>
      <c r="L5144">
        <f t="shared" si="161"/>
        <v>178.49123280899244</v>
      </c>
      <c r="M5144">
        <f>K5144/LCOH!$C$18</f>
        <v>1</v>
      </c>
      <c r="N5144">
        <f>K5144/LCOH!$C$34</f>
        <v>28.901734104046245</v>
      </c>
    </row>
    <row r="5145" spans="1:14" x14ac:dyDescent="0.35">
      <c r="A5145">
        <f>'Profilo fotovoltaico'!B5147*LCOH!$C$20</f>
        <v>371</v>
      </c>
      <c r="B5145">
        <f>'Profilo eolico'!B5147*LCOH!$C$21</f>
        <v>133.39999999999998</v>
      </c>
      <c r="C5145">
        <f>$P$35*'Profilo fotovoltaico'!B5147</f>
        <v>2728.5611216077859</v>
      </c>
      <c r="D5145">
        <f>$Q$37*'Profilo eolico'!B5147</f>
        <v>778.3402949279556</v>
      </c>
      <c r="E5145">
        <f>$P$39*'Profilo fotovoltaico'!B5147+'Approvvigionamento energia'!$Q$39*'Profilo eolico'!B5147</f>
        <v>1265.8955015979132</v>
      </c>
      <c r="F5145">
        <f>$P$41*'Profilo fotovoltaico'!B5147+'Approvvigionamento energia'!$Q$41*'Profilo eolico'!B5147</f>
        <v>1753.4507082678708</v>
      </c>
      <c r="G5145">
        <f>$P$43*'Profilo fotovoltaico'!B5147+'Approvvigionamento energia'!$Q$43*'Profilo eolico'!B5147</f>
        <v>2241.0059149378285</v>
      </c>
      <c r="H5145">
        <f t="shared" si="160"/>
        <v>1138.4335154826958</v>
      </c>
      <c r="I5145">
        <f>IF(LCOH!$C$28=Menu!$A$1,'Approvvigionamento energia'!C5145,0)+IF(LCOH!$C$28=Menu!$A$2,'Approvvigionamento energia'!D5145,0)+IF(LCOH!$C$28=Menu!$A$3,'Approvvigionamento energia'!E5145,0)+IF(LCOH!$C$28=Menu!$A$4,'Approvvigionamento energia'!F5145,0)+IF(LCOH!$C$28=Menu!$A$5,'Approvvigionamento energia'!G5145,0)+IF(LCOH!$C$28=Menu!$A$6,'Approvvigionamento energia'!H5145,0)</f>
        <v>1753.4507082678708</v>
      </c>
      <c r="J5145">
        <f>'Approvvigionamento energia'!A5145+'Approvvigionamento energia'!B5145+'Approvvigionamento energia'!I5145</f>
        <v>2257.8507082678707</v>
      </c>
      <c r="K5145">
        <f>IF(MIN(LCOH!$C$18,J5145)&gt;=$P$48*LCOH!$C$18, MIN(LCOH!$C$18,J5145),0)</f>
        <v>1500</v>
      </c>
      <c r="L5145">
        <f t="shared" si="161"/>
        <v>757.85070826787069</v>
      </c>
      <c r="M5145">
        <f>K5145/LCOH!$C$18</f>
        <v>1</v>
      </c>
      <c r="N5145">
        <f>K5145/LCOH!$C$34</f>
        <v>28.901734104046245</v>
      </c>
    </row>
    <row r="5146" spans="1:14" x14ac:dyDescent="0.35">
      <c r="A5146">
        <f>'Profilo fotovoltaico'!B5148*LCOH!$C$20</f>
        <v>489</v>
      </c>
      <c r="B5146">
        <f>'Profilo eolico'!B5148*LCOH!$C$21</f>
        <v>127.7</v>
      </c>
      <c r="C5146">
        <f>$P$35*'Profilo fotovoltaico'!B5148</f>
        <v>3596.4053597471898</v>
      </c>
      <c r="D5146">
        <f>$Q$37*'Profilo eolico'!B5148</f>
        <v>745.08287602923497</v>
      </c>
      <c r="E5146">
        <f>$P$39*'Profilo fotovoltaico'!B5148+'Approvvigionamento energia'!$Q$39*'Profilo eolico'!B5148</f>
        <v>1457.9134969587235</v>
      </c>
      <c r="F5146">
        <f>$P$41*'Profilo fotovoltaico'!B5148+'Approvvigionamento energia'!$Q$41*'Profilo eolico'!B5148</f>
        <v>2170.7441178882123</v>
      </c>
      <c r="G5146">
        <f>$P$43*'Profilo fotovoltaico'!B5148+'Approvvigionamento energia'!$Q$43*'Profilo eolico'!B5148</f>
        <v>2883.574738817701</v>
      </c>
      <c r="H5146">
        <f t="shared" si="160"/>
        <v>1138.4335154826958</v>
      </c>
      <c r="I5146">
        <f>IF(LCOH!$C$28=Menu!$A$1,'Approvvigionamento energia'!C5146,0)+IF(LCOH!$C$28=Menu!$A$2,'Approvvigionamento energia'!D5146,0)+IF(LCOH!$C$28=Menu!$A$3,'Approvvigionamento energia'!E5146,0)+IF(LCOH!$C$28=Menu!$A$4,'Approvvigionamento energia'!F5146,0)+IF(LCOH!$C$28=Menu!$A$5,'Approvvigionamento energia'!G5146,0)+IF(LCOH!$C$28=Menu!$A$6,'Approvvigionamento energia'!H5146,0)</f>
        <v>2170.7441178882123</v>
      </c>
      <c r="J5146">
        <f>'Approvvigionamento energia'!A5146+'Approvvigionamento energia'!B5146+'Approvvigionamento energia'!I5146</f>
        <v>2787.4441178882125</v>
      </c>
      <c r="K5146">
        <f>IF(MIN(LCOH!$C$18,J5146)&gt;=$P$48*LCOH!$C$18, MIN(LCOH!$C$18,J5146),0)</f>
        <v>1500</v>
      </c>
      <c r="L5146">
        <f t="shared" si="161"/>
        <v>1287.4441178882125</v>
      </c>
      <c r="M5146">
        <f>K5146/LCOH!$C$18</f>
        <v>1</v>
      </c>
      <c r="N5146">
        <f>K5146/LCOH!$C$34</f>
        <v>28.901734104046245</v>
      </c>
    </row>
    <row r="5147" spans="1:14" x14ac:dyDescent="0.35">
      <c r="A5147">
        <f>'Profilo fotovoltaico'!B5149*LCOH!$C$20</f>
        <v>574</v>
      </c>
      <c r="B5147">
        <f>'Profilo eolico'!B5149*LCOH!$C$21</f>
        <v>125.3</v>
      </c>
      <c r="C5147">
        <f>$P$35*'Profilo fotovoltaico'!B5149</f>
        <v>4221.5473956950646</v>
      </c>
      <c r="D5147">
        <f>$Q$37*'Profilo eolico'!B5149</f>
        <v>731.07975228240502</v>
      </c>
      <c r="E5147">
        <f>$P$39*'Profilo fotovoltaico'!B5149+'Approvvigionamento energia'!$Q$39*'Profilo eolico'!B5149</f>
        <v>1603.6966631355699</v>
      </c>
      <c r="F5147">
        <f>$P$41*'Profilo fotovoltaico'!B5149+'Approvvigionamento energia'!$Q$41*'Profilo eolico'!B5149</f>
        <v>2476.3135739887348</v>
      </c>
      <c r="G5147">
        <f>$P$43*'Profilo fotovoltaico'!B5149+'Approvvigionamento energia'!$Q$43*'Profilo eolico'!B5149</f>
        <v>3348.9304848419001</v>
      </c>
      <c r="H5147">
        <f t="shared" si="160"/>
        <v>1138.4335154826958</v>
      </c>
      <c r="I5147">
        <f>IF(LCOH!$C$28=Menu!$A$1,'Approvvigionamento energia'!C5147,0)+IF(LCOH!$C$28=Menu!$A$2,'Approvvigionamento energia'!D5147,0)+IF(LCOH!$C$28=Menu!$A$3,'Approvvigionamento energia'!E5147,0)+IF(LCOH!$C$28=Menu!$A$4,'Approvvigionamento energia'!F5147,0)+IF(LCOH!$C$28=Menu!$A$5,'Approvvigionamento energia'!G5147,0)+IF(LCOH!$C$28=Menu!$A$6,'Approvvigionamento energia'!H5147,0)</f>
        <v>2476.3135739887348</v>
      </c>
      <c r="J5147">
        <f>'Approvvigionamento energia'!A5147+'Approvvigionamento energia'!B5147+'Approvvigionamento energia'!I5147</f>
        <v>3175.613573988735</v>
      </c>
      <c r="K5147">
        <f>IF(MIN(LCOH!$C$18,J5147)&gt;=$P$48*LCOH!$C$18, MIN(LCOH!$C$18,J5147),0)</f>
        <v>1500</v>
      </c>
      <c r="L5147">
        <f t="shared" si="161"/>
        <v>1675.613573988735</v>
      </c>
      <c r="M5147">
        <f>K5147/LCOH!$C$18</f>
        <v>1</v>
      </c>
      <c r="N5147">
        <f>K5147/LCOH!$C$34</f>
        <v>28.901734104046245</v>
      </c>
    </row>
    <row r="5148" spans="1:14" x14ac:dyDescent="0.35">
      <c r="A5148">
        <f>'Profilo fotovoltaico'!B5150*LCOH!$C$20</f>
        <v>621</v>
      </c>
      <c r="B5148">
        <f>'Profilo eolico'!B5150*LCOH!$C$21</f>
        <v>130.70000000000002</v>
      </c>
      <c r="C5148">
        <f>$P$35*'Profilo fotovoltaico'!B5150</f>
        <v>4567.214168513302</v>
      </c>
      <c r="D5148">
        <f>$Q$37*'Profilo eolico'!B5150</f>
        <v>762.58678071277222</v>
      </c>
      <c r="E5148">
        <f>$P$39*'Profilo fotovoltaico'!B5150+'Approvvigionamento energia'!$Q$39*'Profilo eolico'!B5150</f>
        <v>1713.7436276629046</v>
      </c>
      <c r="F5148">
        <f>$P$41*'Profilo fotovoltaico'!B5150+'Approvvigionamento energia'!$Q$41*'Profilo eolico'!B5150</f>
        <v>2664.9004746130372</v>
      </c>
      <c r="G5148">
        <f>$P$43*'Profilo fotovoltaico'!B5150+'Approvvigionamento energia'!$Q$43*'Profilo eolico'!B5150</f>
        <v>3616.0573215631698</v>
      </c>
      <c r="H5148">
        <f t="shared" si="160"/>
        <v>1138.4335154826958</v>
      </c>
      <c r="I5148">
        <f>IF(LCOH!$C$28=Menu!$A$1,'Approvvigionamento energia'!C5148,0)+IF(LCOH!$C$28=Menu!$A$2,'Approvvigionamento energia'!D5148,0)+IF(LCOH!$C$28=Menu!$A$3,'Approvvigionamento energia'!E5148,0)+IF(LCOH!$C$28=Menu!$A$4,'Approvvigionamento energia'!F5148,0)+IF(LCOH!$C$28=Menu!$A$5,'Approvvigionamento energia'!G5148,0)+IF(LCOH!$C$28=Menu!$A$6,'Approvvigionamento energia'!H5148,0)</f>
        <v>2664.9004746130372</v>
      </c>
      <c r="J5148">
        <f>'Approvvigionamento energia'!A5148+'Approvvigionamento energia'!B5148+'Approvvigionamento energia'!I5148</f>
        <v>3416.6004746130375</v>
      </c>
      <c r="K5148">
        <f>IF(MIN(LCOH!$C$18,J5148)&gt;=$P$48*LCOH!$C$18, MIN(LCOH!$C$18,J5148),0)</f>
        <v>1500</v>
      </c>
      <c r="L5148">
        <f t="shared" si="161"/>
        <v>1916.6004746130375</v>
      </c>
      <c r="M5148">
        <f>K5148/LCOH!$C$18</f>
        <v>1</v>
      </c>
      <c r="N5148">
        <f>K5148/LCOH!$C$34</f>
        <v>28.901734104046245</v>
      </c>
    </row>
    <row r="5149" spans="1:14" x14ac:dyDescent="0.35">
      <c r="A5149">
        <f>'Profilo fotovoltaico'!B5151*LCOH!$C$20</f>
        <v>623</v>
      </c>
      <c r="B5149">
        <f>'Profilo eolico'!B5151*LCOH!$C$21</f>
        <v>142.9</v>
      </c>
      <c r="C5149">
        <f>$P$35*'Profilo fotovoltaico'!B5151</f>
        <v>4581.9233928885469</v>
      </c>
      <c r="D5149">
        <f>$Q$37*'Profilo eolico'!B5151</f>
        <v>833.76932642582346</v>
      </c>
      <c r="E5149">
        <f>$P$39*'Profilo fotovoltaico'!B5151+'Approvvigionamento energia'!$Q$39*'Profilo eolico'!B5151</f>
        <v>1770.8078430415044</v>
      </c>
      <c r="F5149">
        <f>$P$41*'Profilo fotovoltaico'!B5151+'Approvvigionamento energia'!$Q$41*'Profilo eolico'!B5151</f>
        <v>2707.8463596571851</v>
      </c>
      <c r="G5149">
        <f>$P$43*'Profilo fotovoltaico'!B5151+'Approvvigionamento energia'!$Q$43*'Profilo eolico'!B5151</f>
        <v>3644.8848762728658</v>
      </c>
      <c r="H5149">
        <f t="shared" si="160"/>
        <v>1138.4335154826958</v>
      </c>
      <c r="I5149">
        <f>IF(LCOH!$C$28=Menu!$A$1,'Approvvigionamento energia'!C5149,0)+IF(LCOH!$C$28=Menu!$A$2,'Approvvigionamento energia'!D5149,0)+IF(LCOH!$C$28=Menu!$A$3,'Approvvigionamento energia'!E5149,0)+IF(LCOH!$C$28=Menu!$A$4,'Approvvigionamento energia'!F5149,0)+IF(LCOH!$C$28=Menu!$A$5,'Approvvigionamento energia'!G5149,0)+IF(LCOH!$C$28=Menu!$A$6,'Approvvigionamento energia'!H5149,0)</f>
        <v>2707.8463596571851</v>
      </c>
      <c r="J5149">
        <f>'Approvvigionamento energia'!A5149+'Approvvigionamento energia'!B5149+'Approvvigionamento energia'!I5149</f>
        <v>3473.7463596571852</v>
      </c>
      <c r="K5149">
        <f>IF(MIN(LCOH!$C$18,J5149)&gt;=$P$48*LCOH!$C$18, MIN(LCOH!$C$18,J5149),0)</f>
        <v>1500</v>
      </c>
      <c r="L5149">
        <f t="shared" si="161"/>
        <v>1973.7463596571852</v>
      </c>
      <c r="M5149">
        <f>K5149/LCOH!$C$18</f>
        <v>1</v>
      </c>
      <c r="N5149">
        <f>K5149/LCOH!$C$34</f>
        <v>28.901734104046245</v>
      </c>
    </row>
    <row r="5150" spans="1:14" x14ac:dyDescent="0.35">
      <c r="A5150">
        <f>'Profilo fotovoltaico'!B5152*LCOH!$C$20</f>
        <v>593</v>
      </c>
      <c r="B5150">
        <f>'Profilo eolico'!B5152*LCOH!$C$21</f>
        <v>158.79999999999998</v>
      </c>
      <c r="C5150">
        <f>$P$35*'Profilo fotovoltaico'!B5152</f>
        <v>4361.2850272598844</v>
      </c>
      <c r="D5150">
        <f>$Q$37*'Profilo eolico'!B5152</f>
        <v>926.54002124857084</v>
      </c>
      <c r="E5150">
        <f>$P$39*'Profilo fotovoltaico'!B5152+'Approvvigionamento energia'!$Q$39*'Profilo eolico'!B5152</f>
        <v>1785.2262727513992</v>
      </c>
      <c r="F5150">
        <f>$P$41*'Profilo fotovoltaico'!B5152+'Approvvigionamento energia'!$Q$41*'Profilo eolico'!B5152</f>
        <v>2643.9125242542277</v>
      </c>
      <c r="G5150">
        <f>$P$43*'Profilo fotovoltaico'!B5152+'Approvvigionamento energia'!$Q$43*'Profilo eolico'!B5152</f>
        <v>3502.598775757056</v>
      </c>
      <c r="H5150">
        <f t="shared" si="160"/>
        <v>1138.4335154826958</v>
      </c>
      <c r="I5150">
        <f>IF(LCOH!$C$28=Menu!$A$1,'Approvvigionamento energia'!C5150,0)+IF(LCOH!$C$28=Menu!$A$2,'Approvvigionamento energia'!D5150,0)+IF(LCOH!$C$28=Menu!$A$3,'Approvvigionamento energia'!E5150,0)+IF(LCOH!$C$28=Menu!$A$4,'Approvvigionamento energia'!F5150,0)+IF(LCOH!$C$28=Menu!$A$5,'Approvvigionamento energia'!G5150,0)+IF(LCOH!$C$28=Menu!$A$6,'Approvvigionamento energia'!H5150,0)</f>
        <v>2643.9125242542277</v>
      </c>
      <c r="J5150">
        <f>'Approvvigionamento energia'!A5150+'Approvvigionamento energia'!B5150+'Approvvigionamento energia'!I5150</f>
        <v>3395.7125242542279</v>
      </c>
      <c r="K5150">
        <f>IF(MIN(LCOH!$C$18,J5150)&gt;=$P$48*LCOH!$C$18, MIN(LCOH!$C$18,J5150),0)</f>
        <v>1500</v>
      </c>
      <c r="L5150">
        <f t="shared" si="161"/>
        <v>1895.7125242542279</v>
      </c>
      <c r="M5150">
        <f>K5150/LCOH!$C$18</f>
        <v>1</v>
      </c>
      <c r="N5150">
        <f>K5150/LCOH!$C$34</f>
        <v>28.901734104046245</v>
      </c>
    </row>
    <row r="5151" spans="1:14" x14ac:dyDescent="0.35">
      <c r="A5151">
        <f>'Profilo fotovoltaico'!B5153*LCOH!$C$20</f>
        <v>519</v>
      </c>
      <c r="B5151">
        <f>'Profilo eolico'!B5153*LCOH!$C$21</f>
        <v>175.8</v>
      </c>
      <c r="C5151">
        <f>$P$35*'Profilo fotovoltaico'!B5153</f>
        <v>3817.0437253758519</v>
      </c>
      <c r="D5151">
        <f>$Q$37*'Profilo eolico'!B5153</f>
        <v>1025.728814455282</v>
      </c>
      <c r="E5151">
        <f>$P$39*'Profilo fotovoltaico'!B5153+'Approvvigionamento energia'!$Q$39*'Profilo eolico'!B5153</f>
        <v>1723.5575421854244</v>
      </c>
      <c r="F5151">
        <f>$P$41*'Profilo fotovoltaico'!B5153+'Approvvigionamento energia'!$Q$41*'Profilo eolico'!B5153</f>
        <v>2421.386269915567</v>
      </c>
      <c r="G5151">
        <f>$P$43*'Profilo fotovoltaico'!B5153+'Approvvigionamento energia'!$Q$43*'Profilo eolico'!B5153</f>
        <v>3119.2149976457094</v>
      </c>
      <c r="H5151">
        <f t="shared" si="160"/>
        <v>1138.4335154826958</v>
      </c>
      <c r="I5151">
        <f>IF(LCOH!$C$28=Menu!$A$1,'Approvvigionamento energia'!C5151,0)+IF(LCOH!$C$28=Menu!$A$2,'Approvvigionamento energia'!D5151,0)+IF(LCOH!$C$28=Menu!$A$3,'Approvvigionamento energia'!E5151,0)+IF(LCOH!$C$28=Menu!$A$4,'Approvvigionamento energia'!F5151,0)+IF(LCOH!$C$28=Menu!$A$5,'Approvvigionamento energia'!G5151,0)+IF(LCOH!$C$28=Menu!$A$6,'Approvvigionamento energia'!H5151,0)</f>
        <v>2421.386269915567</v>
      </c>
      <c r="J5151">
        <f>'Approvvigionamento energia'!A5151+'Approvvigionamento energia'!B5151+'Approvvigionamento energia'!I5151</f>
        <v>3116.1862699155672</v>
      </c>
      <c r="K5151">
        <f>IF(MIN(LCOH!$C$18,J5151)&gt;=$P$48*LCOH!$C$18, MIN(LCOH!$C$18,J5151),0)</f>
        <v>1500</v>
      </c>
      <c r="L5151">
        <f t="shared" si="161"/>
        <v>1616.1862699155672</v>
      </c>
      <c r="M5151">
        <f>K5151/LCOH!$C$18</f>
        <v>1</v>
      </c>
      <c r="N5151">
        <f>K5151/LCOH!$C$34</f>
        <v>28.901734104046245</v>
      </c>
    </row>
    <row r="5152" spans="1:14" x14ac:dyDescent="0.35">
      <c r="A5152">
        <f>'Profilo fotovoltaico'!B5154*LCOH!$C$20</f>
        <v>415</v>
      </c>
      <c r="B5152">
        <f>'Profilo eolico'!B5154*LCOH!$C$21</f>
        <v>186.5</v>
      </c>
      <c r="C5152">
        <f>$P$35*'Profilo fotovoltaico'!B5154</f>
        <v>3052.1640578631568</v>
      </c>
      <c r="D5152">
        <f>$Q$37*'Profilo eolico'!B5154</f>
        <v>1088.1594078265646</v>
      </c>
      <c r="E5152">
        <f>$P$39*'Profilo fotovoltaico'!B5154+'Approvvigionamento energia'!$Q$39*'Profilo eolico'!B5154</f>
        <v>1579.1605703357127</v>
      </c>
      <c r="F5152">
        <f>$P$41*'Profilo fotovoltaico'!B5154+'Approvvigionamento energia'!$Q$41*'Profilo eolico'!B5154</f>
        <v>2070.1617328448606</v>
      </c>
      <c r="G5152">
        <f>$P$43*'Profilo fotovoltaico'!B5154+'Approvvigionamento energia'!$Q$43*'Profilo eolico'!B5154</f>
        <v>2561.1628953540089</v>
      </c>
      <c r="H5152">
        <f t="shared" si="160"/>
        <v>1138.4335154826958</v>
      </c>
      <c r="I5152">
        <f>IF(LCOH!$C$28=Menu!$A$1,'Approvvigionamento energia'!C5152,0)+IF(LCOH!$C$28=Menu!$A$2,'Approvvigionamento energia'!D5152,0)+IF(LCOH!$C$28=Menu!$A$3,'Approvvigionamento energia'!E5152,0)+IF(LCOH!$C$28=Menu!$A$4,'Approvvigionamento energia'!F5152,0)+IF(LCOH!$C$28=Menu!$A$5,'Approvvigionamento energia'!G5152,0)+IF(LCOH!$C$28=Menu!$A$6,'Approvvigionamento energia'!H5152,0)</f>
        <v>2070.1617328448606</v>
      </c>
      <c r="J5152">
        <f>'Approvvigionamento energia'!A5152+'Approvvigionamento energia'!B5152+'Approvvigionamento energia'!I5152</f>
        <v>2671.6617328448606</v>
      </c>
      <c r="K5152">
        <f>IF(MIN(LCOH!$C$18,J5152)&gt;=$P$48*LCOH!$C$18, MIN(LCOH!$C$18,J5152),0)</f>
        <v>1500</v>
      </c>
      <c r="L5152">
        <f t="shared" si="161"/>
        <v>1171.6617328448606</v>
      </c>
      <c r="M5152">
        <f>K5152/LCOH!$C$18</f>
        <v>1</v>
      </c>
      <c r="N5152">
        <f>K5152/LCOH!$C$34</f>
        <v>28.901734104046245</v>
      </c>
    </row>
    <row r="5153" spans="1:14" x14ac:dyDescent="0.35">
      <c r="A5153">
        <f>'Profilo fotovoltaico'!B5155*LCOH!$C$20</f>
        <v>294</v>
      </c>
      <c r="B5153">
        <f>'Profilo eolico'!B5155*LCOH!$C$21</f>
        <v>188.79999999999998</v>
      </c>
      <c r="C5153">
        <f>$P$35*'Profilo fotovoltaico'!B5155</f>
        <v>2162.2559831608869</v>
      </c>
      <c r="D5153">
        <f>$Q$37*'Profilo eolico'!B5155</f>
        <v>1101.5790680839432</v>
      </c>
      <c r="E5153">
        <f>$P$39*'Profilo fotovoltaico'!B5155+'Approvvigionamento energia'!$Q$39*'Profilo eolico'!B5155</f>
        <v>1366.748296853179</v>
      </c>
      <c r="F5153">
        <f>$P$41*'Profilo fotovoltaico'!B5155+'Approvvigionamento energia'!$Q$41*'Profilo eolico'!B5155</f>
        <v>1631.917525622415</v>
      </c>
      <c r="G5153">
        <f>$P$43*'Profilo fotovoltaico'!B5155+'Approvvigionamento energia'!$Q$43*'Profilo eolico'!B5155</f>
        <v>1897.0867543916511</v>
      </c>
      <c r="H5153">
        <f t="shared" si="160"/>
        <v>1138.4335154826958</v>
      </c>
      <c r="I5153">
        <f>IF(LCOH!$C$28=Menu!$A$1,'Approvvigionamento energia'!C5153,0)+IF(LCOH!$C$28=Menu!$A$2,'Approvvigionamento energia'!D5153,0)+IF(LCOH!$C$28=Menu!$A$3,'Approvvigionamento energia'!E5153,0)+IF(LCOH!$C$28=Menu!$A$4,'Approvvigionamento energia'!F5153,0)+IF(LCOH!$C$28=Menu!$A$5,'Approvvigionamento energia'!G5153,0)+IF(LCOH!$C$28=Menu!$A$6,'Approvvigionamento energia'!H5153,0)</f>
        <v>1631.917525622415</v>
      </c>
      <c r="J5153">
        <f>'Approvvigionamento energia'!A5153+'Approvvigionamento energia'!B5153+'Approvvigionamento energia'!I5153</f>
        <v>2114.717525622415</v>
      </c>
      <c r="K5153">
        <f>IF(MIN(LCOH!$C$18,J5153)&gt;=$P$48*LCOH!$C$18, MIN(LCOH!$C$18,J5153),0)</f>
        <v>1500</v>
      </c>
      <c r="L5153">
        <f t="shared" si="161"/>
        <v>614.717525622415</v>
      </c>
      <c r="M5153">
        <f>K5153/LCOH!$C$18</f>
        <v>1</v>
      </c>
      <c r="N5153">
        <f>K5153/LCOH!$C$34</f>
        <v>28.901734104046245</v>
      </c>
    </row>
    <row r="5154" spans="1:14" x14ac:dyDescent="0.35">
      <c r="A5154">
        <f>'Profilo fotovoltaico'!B5156*LCOH!$C$20</f>
        <v>162</v>
      </c>
      <c r="B5154">
        <f>'Profilo eolico'!B5156*LCOH!$C$21</f>
        <v>186.20000000000002</v>
      </c>
      <c r="C5154">
        <f>$P$35*'Profilo fotovoltaico'!B5156</f>
        <v>1191.4471743947745</v>
      </c>
      <c r="D5154">
        <f>$Q$37*'Profilo eolico'!B5156</f>
        <v>1086.409017358211</v>
      </c>
      <c r="E5154">
        <f>$P$39*'Profilo fotovoltaico'!B5156+'Approvvigionamento energia'!$Q$39*'Profilo eolico'!B5156</f>
        <v>1112.6685566173519</v>
      </c>
      <c r="F5154">
        <f>$P$41*'Profilo fotovoltaico'!B5156+'Approvvigionamento energia'!$Q$41*'Profilo eolico'!B5156</f>
        <v>1138.9280958764928</v>
      </c>
      <c r="G5154">
        <f>$P$43*'Profilo fotovoltaico'!B5156+'Approvvigionamento energia'!$Q$43*'Profilo eolico'!B5156</f>
        <v>1165.1876351356336</v>
      </c>
      <c r="H5154">
        <f t="shared" si="160"/>
        <v>1138.4335154826958</v>
      </c>
      <c r="I5154">
        <f>IF(LCOH!$C$28=Menu!$A$1,'Approvvigionamento energia'!C5154,0)+IF(LCOH!$C$28=Menu!$A$2,'Approvvigionamento energia'!D5154,0)+IF(LCOH!$C$28=Menu!$A$3,'Approvvigionamento energia'!E5154,0)+IF(LCOH!$C$28=Menu!$A$4,'Approvvigionamento energia'!F5154,0)+IF(LCOH!$C$28=Menu!$A$5,'Approvvigionamento energia'!G5154,0)+IF(LCOH!$C$28=Menu!$A$6,'Approvvigionamento energia'!H5154,0)</f>
        <v>1138.9280958764928</v>
      </c>
      <c r="J5154">
        <f>'Approvvigionamento energia'!A5154+'Approvvigionamento energia'!B5154+'Approvvigionamento energia'!I5154</f>
        <v>1487.1280958764928</v>
      </c>
      <c r="K5154">
        <f>IF(MIN(LCOH!$C$18,J5154)&gt;=$P$48*LCOH!$C$18, MIN(LCOH!$C$18,J5154),0)</f>
        <v>1487.1280958764928</v>
      </c>
      <c r="L5154">
        <f t="shared" si="161"/>
        <v>0</v>
      </c>
      <c r="M5154">
        <f>K5154/LCOH!$C$18</f>
        <v>0.9914187305843285</v>
      </c>
      <c r="N5154">
        <f>K5154/LCOH!$C$34</f>
        <v>28.653720537119323</v>
      </c>
    </row>
    <row r="5155" spans="1:14" x14ac:dyDescent="0.35">
      <c r="A5155">
        <f>'Profilo fotovoltaico'!B5157*LCOH!$C$20</f>
        <v>49</v>
      </c>
      <c r="B5155">
        <f>'Profilo eolico'!B5157*LCOH!$C$21</f>
        <v>179.4</v>
      </c>
      <c r="C5155">
        <f>$P$35*'Profilo fotovoltaico'!B5157</f>
        <v>360.37599719348123</v>
      </c>
      <c r="D5155">
        <f>$Q$37*'Profilo eolico'!B5157</f>
        <v>1046.7335000755265</v>
      </c>
      <c r="E5155">
        <f>$P$39*'Profilo fotovoltaico'!B5157+'Approvvigionamento energia'!$Q$39*'Profilo eolico'!B5157</f>
        <v>875.14412435501526</v>
      </c>
      <c r="F5155">
        <f>$P$41*'Profilo fotovoltaico'!B5157+'Approvvigionamento energia'!$Q$41*'Profilo eolico'!B5157</f>
        <v>703.55474863450388</v>
      </c>
      <c r="G5155">
        <f>$P$43*'Profilo fotovoltaico'!B5157+'Approvvigionamento energia'!$Q$43*'Profilo eolico'!B5157</f>
        <v>531.9653729139925</v>
      </c>
      <c r="H5155">
        <f t="shared" si="160"/>
        <v>1138.4335154826958</v>
      </c>
      <c r="I5155">
        <f>IF(LCOH!$C$28=Menu!$A$1,'Approvvigionamento energia'!C5155,0)+IF(LCOH!$C$28=Menu!$A$2,'Approvvigionamento energia'!D5155,0)+IF(LCOH!$C$28=Menu!$A$3,'Approvvigionamento energia'!E5155,0)+IF(LCOH!$C$28=Menu!$A$4,'Approvvigionamento energia'!F5155,0)+IF(LCOH!$C$28=Menu!$A$5,'Approvvigionamento energia'!G5155,0)+IF(LCOH!$C$28=Menu!$A$6,'Approvvigionamento energia'!H5155,0)</f>
        <v>703.55474863450388</v>
      </c>
      <c r="J5155">
        <f>'Approvvigionamento energia'!A5155+'Approvvigionamento energia'!B5155+'Approvvigionamento energia'!I5155</f>
        <v>931.95474863450386</v>
      </c>
      <c r="K5155">
        <f>IF(MIN(LCOH!$C$18,J5155)&gt;=$P$48*LCOH!$C$18, MIN(LCOH!$C$18,J5155),0)</f>
        <v>931.95474863450386</v>
      </c>
      <c r="L5155">
        <f t="shared" si="161"/>
        <v>0</v>
      </c>
      <c r="M5155">
        <f>K5155/LCOH!$C$18</f>
        <v>0.62130316575633593</v>
      </c>
      <c r="N5155">
        <f>K5155/LCOH!$C$34</f>
        <v>17.956738894691789</v>
      </c>
    </row>
    <row r="5156" spans="1:14" x14ac:dyDescent="0.35">
      <c r="A5156">
        <f>'Profilo fotovoltaico'!B5158*LCOH!$C$20</f>
        <v>1</v>
      </c>
      <c r="B5156">
        <f>'Profilo eolico'!B5158*LCOH!$C$21</f>
        <v>161.20000000000002</v>
      </c>
      <c r="C5156">
        <f>$P$35*'Profilo fotovoltaico'!B5158</f>
        <v>7.3546121876220649</v>
      </c>
      <c r="D5156">
        <f>$Q$37*'Profilo eolico'!B5158</f>
        <v>940.54314499540067</v>
      </c>
      <c r="E5156">
        <f>$P$39*'Profilo fotovoltaico'!B5158+'Approvvigionamento energia'!$Q$39*'Profilo eolico'!B5158</f>
        <v>707.24601179345598</v>
      </c>
      <c r="F5156">
        <f>$P$41*'Profilo fotovoltaico'!B5158+'Approvvigionamento energia'!$Q$41*'Profilo eolico'!B5158</f>
        <v>473.94887859151135</v>
      </c>
      <c r="G5156">
        <f>$P$43*'Profilo fotovoltaico'!B5158+'Approvvigionamento energia'!$Q$43*'Profilo eolico'!B5158</f>
        <v>240.65174538956671</v>
      </c>
      <c r="H5156">
        <f t="shared" si="160"/>
        <v>1138.4335154826958</v>
      </c>
      <c r="I5156">
        <f>IF(LCOH!$C$28=Menu!$A$1,'Approvvigionamento energia'!C5156,0)+IF(LCOH!$C$28=Menu!$A$2,'Approvvigionamento energia'!D5156,0)+IF(LCOH!$C$28=Menu!$A$3,'Approvvigionamento energia'!E5156,0)+IF(LCOH!$C$28=Menu!$A$4,'Approvvigionamento energia'!F5156,0)+IF(LCOH!$C$28=Menu!$A$5,'Approvvigionamento energia'!G5156,0)+IF(LCOH!$C$28=Menu!$A$6,'Approvvigionamento energia'!H5156,0)</f>
        <v>473.94887859151135</v>
      </c>
      <c r="J5156">
        <f>'Approvvigionamento energia'!A5156+'Approvvigionamento energia'!B5156+'Approvvigionamento energia'!I5156</f>
        <v>636.14887859151133</v>
      </c>
      <c r="K5156">
        <f>IF(MIN(LCOH!$C$18,J5156)&gt;=$P$48*LCOH!$C$18, MIN(LCOH!$C$18,J5156),0)</f>
        <v>636.14887859151133</v>
      </c>
      <c r="L5156">
        <f t="shared" si="161"/>
        <v>0</v>
      </c>
      <c r="M5156">
        <f>K5156/LCOH!$C$18</f>
        <v>0.42409925239434088</v>
      </c>
      <c r="N5156">
        <f>K5156/LCOH!$C$34</f>
        <v>12.257203826426037</v>
      </c>
    </row>
    <row r="5157" spans="1:14" x14ac:dyDescent="0.35">
      <c r="A5157">
        <f>'Profilo fotovoltaico'!B5159*LCOH!$C$20</f>
        <v>0</v>
      </c>
      <c r="B5157">
        <f>'Profilo eolico'!B5159*LCOH!$C$21</f>
        <v>135.6</v>
      </c>
      <c r="C5157">
        <f>$P$35*'Profilo fotovoltaico'!B5159</f>
        <v>0</v>
      </c>
      <c r="D5157">
        <f>$Q$37*'Profilo eolico'!B5159</f>
        <v>791.17649169588287</v>
      </c>
      <c r="E5157">
        <f>$P$39*'Profilo fotovoltaico'!B5159+'Approvvigionamento energia'!$Q$39*'Profilo eolico'!B5159</f>
        <v>593.38236877191218</v>
      </c>
      <c r="F5157">
        <f>$P$41*'Profilo fotovoltaico'!B5159+'Approvvigionamento energia'!$Q$41*'Profilo eolico'!B5159</f>
        <v>395.58824584794144</v>
      </c>
      <c r="G5157">
        <f>$P$43*'Profilo fotovoltaico'!B5159+'Approvvigionamento energia'!$Q$43*'Profilo eolico'!B5159</f>
        <v>197.79412292397072</v>
      </c>
      <c r="H5157">
        <f t="shared" si="160"/>
        <v>1138.4335154826958</v>
      </c>
      <c r="I5157">
        <f>IF(LCOH!$C$28=Menu!$A$1,'Approvvigionamento energia'!C5157,0)+IF(LCOH!$C$28=Menu!$A$2,'Approvvigionamento energia'!D5157,0)+IF(LCOH!$C$28=Menu!$A$3,'Approvvigionamento energia'!E5157,0)+IF(LCOH!$C$28=Menu!$A$4,'Approvvigionamento energia'!F5157,0)+IF(LCOH!$C$28=Menu!$A$5,'Approvvigionamento energia'!G5157,0)+IF(LCOH!$C$28=Menu!$A$6,'Approvvigionamento energia'!H5157,0)</f>
        <v>395.58824584794144</v>
      </c>
      <c r="J5157">
        <f>'Approvvigionamento energia'!A5157+'Approvvigionamento energia'!B5157+'Approvvigionamento energia'!I5157</f>
        <v>531.1882458479414</v>
      </c>
      <c r="K5157">
        <f>IF(MIN(LCOH!$C$18,J5157)&gt;=$P$48*LCOH!$C$18, MIN(LCOH!$C$18,J5157),0)</f>
        <v>531.1882458479414</v>
      </c>
      <c r="L5157">
        <f t="shared" si="161"/>
        <v>0</v>
      </c>
      <c r="M5157">
        <f>K5157/LCOH!$C$18</f>
        <v>0.35412549723196096</v>
      </c>
      <c r="N5157">
        <f>K5157/LCOH!$C$34</f>
        <v>10.234840960461298</v>
      </c>
    </row>
    <row r="5158" spans="1:14" x14ac:dyDescent="0.35">
      <c r="A5158">
        <f>'Profilo fotovoltaico'!B5160*LCOH!$C$20</f>
        <v>0</v>
      </c>
      <c r="B5158">
        <f>'Profilo eolico'!B5160*LCOH!$C$21</f>
        <v>121.2</v>
      </c>
      <c r="C5158">
        <f>$P$35*'Profilo fotovoltaico'!B5160</f>
        <v>0</v>
      </c>
      <c r="D5158">
        <f>$Q$37*'Profilo eolico'!B5160</f>
        <v>707.15774921490424</v>
      </c>
      <c r="E5158">
        <f>$P$39*'Profilo fotovoltaico'!B5160+'Approvvigionamento energia'!$Q$39*'Profilo eolico'!B5160</f>
        <v>530.36831191117813</v>
      </c>
      <c r="F5158">
        <f>$P$41*'Profilo fotovoltaico'!B5160+'Approvvigionamento energia'!$Q$41*'Profilo eolico'!B5160</f>
        <v>353.57887460745212</v>
      </c>
      <c r="G5158">
        <f>$P$43*'Profilo fotovoltaico'!B5160+'Approvvigionamento energia'!$Q$43*'Profilo eolico'!B5160</f>
        <v>176.78943730372606</v>
      </c>
      <c r="H5158">
        <f t="shared" si="160"/>
        <v>1138.4335154826958</v>
      </c>
      <c r="I5158">
        <f>IF(LCOH!$C$28=Menu!$A$1,'Approvvigionamento energia'!C5158,0)+IF(LCOH!$C$28=Menu!$A$2,'Approvvigionamento energia'!D5158,0)+IF(LCOH!$C$28=Menu!$A$3,'Approvvigionamento energia'!E5158,0)+IF(LCOH!$C$28=Menu!$A$4,'Approvvigionamento energia'!F5158,0)+IF(LCOH!$C$28=Menu!$A$5,'Approvvigionamento energia'!G5158,0)+IF(LCOH!$C$28=Menu!$A$6,'Approvvigionamento energia'!H5158,0)</f>
        <v>353.57887460745212</v>
      </c>
      <c r="J5158">
        <f>'Approvvigionamento energia'!A5158+'Approvvigionamento energia'!B5158+'Approvvigionamento energia'!I5158</f>
        <v>474.77887460745211</v>
      </c>
      <c r="K5158">
        <f>IF(MIN(LCOH!$C$18,J5158)&gt;=$P$48*LCOH!$C$18, MIN(LCOH!$C$18,J5158),0)</f>
        <v>474.77887460745211</v>
      </c>
      <c r="L5158">
        <f t="shared" si="161"/>
        <v>0</v>
      </c>
      <c r="M5158">
        <f>K5158/LCOH!$C$18</f>
        <v>0.31651924973830142</v>
      </c>
      <c r="N5158">
        <f>K5158/LCOH!$C$34</f>
        <v>9.1479551947485955</v>
      </c>
    </row>
    <row r="5159" spans="1:14" x14ac:dyDescent="0.35">
      <c r="A5159">
        <f>'Profilo fotovoltaico'!B5161*LCOH!$C$20</f>
        <v>0</v>
      </c>
      <c r="B5159">
        <f>'Profilo eolico'!B5161*LCOH!$C$21</f>
        <v>119.1</v>
      </c>
      <c r="C5159">
        <f>$P$35*'Profilo fotovoltaico'!B5161</f>
        <v>0</v>
      </c>
      <c r="D5159">
        <f>$Q$37*'Profilo eolico'!B5161</f>
        <v>694.90501593642807</v>
      </c>
      <c r="E5159">
        <f>$P$39*'Profilo fotovoltaico'!B5161+'Approvvigionamento energia'!$Q$39*'Profilo eolico'!B5161</f>
        <v>521.17876195232111</v>
      </c>
      <c r="F5159">
        <f>$P$41*'Profilo fotovoltaico'!B5161+'Approvvigionamento energia'!$Q$41*'Profilo eolico'!B5161</f>
        <v>347.45250796821404</v>
      </c>
      <c r="G5159">
        <f>$P$43*'Profilo fotovoltaico'!B5161+'Approvvigionamento energia'!$Q$43*'Profilo eolico'!B5161</f>
        <v>173.72625398410702</v>
      </c>
      <c r="H5159">
        <f t="shared" si="160"/>
        <v>1138.4335154826958</v>
      </c>
      <c r="I5159">
        <f>IF(LCOH!$C$28=Menu!$A$1,'Approvvigionamento energia'!C5159,0)+IF(LCOH!$C$28=Menu!$A$2,'Approvvigionamento energia'!D5159,0)+IF(LCOH!$C$28=Menu!$A$3,'Approvvigionamento energia'!E5159,0)+IF(LCOH!$C$28=Menu!$A$4,'Approvvigionamento energia'!F5159,0)+IF(LCOH!$C$28=Menu!$A$5,'Approvvigionamento energia'!G5159,0)+IF(LCOH!$C$28=Menu!$A$6,'Approvvigionamento energia'!H5159,0)</f>
        <v>347.45250796821404</v>
      </c>
      <c r="J5159">
        <f>'Approvvigionamento energia'!A5159+'Approvvigionamento energia'!B5159+'Approvvigionamento energia'!I5159</f>
        <v>466.55250796821406</v>
      </c>
      <c r="K5159">
        <f>IF(MIN(LCOH!$C$18,J5159)&gt;=$P$48*LCOH!$C$18, MIN(LCOH!$C$18,J5159),0)</f>
        <v>466.55250796821406</v>
      </c>
      <c r="L5159">
        <f t="shared" si="161"/>
        <v>0</v>
      </c>
      <c r="M5159">
        <f>K5159/LCOH!$C$18</f>
        <v>0.31103500531214273</v>
      </c>
      <c r="N5159">
        <f>K5159/LCOH!$C$34</f>
        <v>8.9894510205821589</v>
      </c>
    </row>
    <row r="5160" spans="1:14" x14ac:dyDescent="0.35">
      <c r="A5160">
        <f>'Profilo fotovoltaico'!B5162*LCOH!$C$20</f>
        <v>0</v>
      </c>
      <c r="B5160">
        <f>'Profilo eolico'!B5162*LCOH!$C$21</f>
        <v>118.7</v>
      </c>
      <c r="C5160">
        <f>$P$35*'Profilo fotovoltaico'!B5162</f>
        <v>0</v>
      </c>
      <c r="D5160">
        <f>$Q$37*'Profilo eolico'!B5162</f>
        <v>692.57116197862319</v>
      </c>
      <c r="E5160">
        <f>$P$39*'Profilo fotovoltaico'!B5162+'Approvvigionamento energia'!$Q$39*'Profilo eolico'!B5162</f>
        <v>519.42837148396734</v>
      </c>
      <c r="F5160">
        <f>$P$41*'Profilo fotovoltaico'!B5162+'Approvvigionamento energia'!$Q$41*'Profilo eolico'!B5162</f>
        <v>346.2855809893116</v>
      </c>
      <c r="G5160">
        <f>$P$43*'Profilo fotovoltaico'!B5162+'Approvvigionamento energia'!$Q$43*'Profilo eolico'!B5162</f>
        <v>173.1427904946558</v>
      </c>
      <c r="H5160">
        <f t="shared" si="160"/>
        <v>1138.4335154826958</v>
      </c>
      <c r="I5160">
        <f>IF(LCOH!$C$28=Menu!$A$1,'Approvvigionamento energia'!C5160,0)+IF(LCOH!$C$28=Menu!$A$2,'Approvvigionamento energia'!D5160,0)+IF(LCOH!$C$28=Menu!$A$3,'Approvvigionamento energia'!E5160,0)+IF(LCOH!$C$28=Menu!$A$4,'Approvvigionamento energia'!F5160,0)+IF(LCOH!$C$28=Menu!$A$5,'Approvvigionamento energia'!G5160,0)+IF(LCOH!$C$28=Menu!$A$6,'Approvvigionamento energia'!H5160,0)</f>
        <v>346.2855809893116</v>
      </c>
      <c r="J5160">
        <f>'Approvvigionamento energia'!A5160+'Approvvigionamento energia'!B5160+'Approvvigionamento energia'!I5160</f>
        <v>464.98558098931159</v>
      </c>
      <c r="K5160">
        <f>IF(MIN(LCOH!$C$18,J5160)&gt;=$P$48*LCOH!$C$18, MIN(LCOH!$C$18,J5160),0)</f>
        <v>464.98558098931159</v>
      </c>
      <c r="L5160">
        <f t="shared" si="161"/>
        <v>0</v>
      </c>
      <c r="M5160">
        <f>K5160/LCOH!$C$18</f>
        <v>0.30999038732620771</v>
      </c>
      <c r="N5160">
        <f>K5160/LCOH!$C$34</f>
        <v>8.9592597493123627</v>
      </c>
    </row>
    <row r="5161" spans="1:14" x14ac:dyDescent="0.35">
      <c r="A5161">
        <f>'Profilo fotovoltaico'!B5163*LCOH!$C$20</f>
        <v>0</v>
      </c>
      <c r="B5161">
        <f>'Profilo eolico'!B5163*LCOH!$C$21</f>
        <v>115.5</v>
      </c>
      <c r="C5161">
        <f>$P$35*'Profilo fotovoltaico'!B5163</f>
        <v>0</v>
      </c>
      <c r="D5161">
        <f>$Q$37*'Profilo eolico'!B5163</f>
        <v>673.9003303161835</v>
      </c>
      <c r="E5161">
        <f>$P$39*'Profilo fotovoltaico'!B5163+'Approvvigionamento energia'!$Q$39*'Profilo eolico'!B5163</f>
        <v>505.42524773713757</v>
      </c>
      <c r="F5161">
        <f>$P$41*'Profilo fotovoltaico'!B5163+'Approvvigionamento energia'!$Q$41*'Profilo eolico'!B5163</f>
        <v>336.95016515809175</v>
      </c>
      <c r="G5161">
        <f>$P$43*'Profilo fotovoltaico'!B5163+'Approvvigionamento energia'!$Q$43*'Profilo eolico'!B5163</f>
        <v>168.47508257904587</v>
      </c>
      <c r="H5161">
        <f t="shared" si="160"/>
        <v>1138.4335154826958</v>
      </c>
      <c r="I5161">
        <f>IF(LCOH!$C$28=Menu!$A$1,'Approvvigionamento energia'!C5161,0)+IF(LCOH!$C$28=Menu!$A$2,'Approvvigionamento energia'!D5161,0)+IF(LCOH!$C$28=Menu!$A$3,'Approvvigionamento energia'!E5161,0)+IF(LCOH!$C$28=Menu!$A$4,'Approvvigionamento energia'!F5161,0)+IF(LCOH!$C$28=Menu!$A$5,'Approvvigionamento energia'!G5161,0)+IF(LCOH!$C$28=Menu!$A$6,'Approvvigionamento energia'!H5161,0)</f>
        <v>336.95016515809175</v>
      </c>
      <c r="J5161">
        <f>'Approvvigionamento energia'!A5161+'Approvvigionamento energia'!B5161+'Approvvigionamento energia'!I5161</f>
        <v>452.45016515809175</v>
      </c>
      <c r="K5161">
        <f>IF(MIN(LCOH!$C$18,J5161)&gt;=$P$48*LCOH!$C$18, MIN(LCOH!$C$18,J5161),0)</f>
        <v>452.45016515809175</v>
      </c>
      <c r="L5161">
        <f t="shared" si="161"/>
        <v>0</v>
      </c>
      <c r="M5161">
        <f>K5161/LCOH!$C$18</f>
        <v>0.30163344343872783</v>
      </c>
      <c r="N5161">
        <f>K5161/LCOH!$C$34</f>
        <v>8.7177295791539837</v>
      </c>
    </row>
    <row r="5162" spans="1:14" x14ac:dyDescent="0.35">
      <c r="A5162">
        <f>'Profilo fotovoltaico'!B5164*LCOH!$C$20</f>
        <v>0</v>
      </c>
      <c r="B5162">
        <f>'Profilo eolico'!B5164*LCOH!$C$21</f>
        <v>114.3</v>
      </c>
      <c r="C5162">
        <f>$P$35*'Profilo fotovoltaico'!B5164</f>
        <v>0</v>
      </c>
      <c r="D5162">
        <f>$Q$37*'Profilo eolico'!B5164</f>
        <v>666.89876844276853</v>
      </c>
      <c r="E5162">
        <f>$P$39*'Profilo fotovoltaico'!B5164+'Approvvigionamento energia'!$Q$39*'Profilo eolico'!B5164</f>
        <v>500.17407633207642</v>
      </c>
      <c r="F5162">
        <f>$P$41*'Profilo fotovoltaico'!B5164+'Approvvigionamento energia'!$Q$41*'Profilo eolico'!B5164</f>
        <v>333.44938422138426</v>
      </c>
      <c r="G5162">
        <f>$P$43*'Profilo fotovoltaico'!B5164+'Approvvigionamento energia'!$Q$43*'Profilo eolico'!B5164</f>
        <v>166.72469211069213</v>
      </c>
      <c r="H5162">
        <f t="shared" si="160"/>
        <v>1138.4335154826958</v>
      </c>
      <c r="I5162">
        <f>IF(LCOH!$C$28=Menu!$A$1,'Approvvigionamento energia'!C5162,0)+IF(LCOH!$C$28=Menu!$A$2,'Approvvigionamento energia'!D5162,0)+IF(LCOH!$C$28=Menu!$A$3,'Approvvigionamento energia'!E5162,0)+IF(LCOH!$C$28=Menu!$A$4,'Approvvigionamento energia'!F5162,0)+IF(LCOH!$C$28=Menu!$A$5,'Approvvigionamento energia'!G5162,0)+IF(LCOH!$C$28=Menu!$A$6,'Approvvigionamento energia'!H5162,0)</f>
        <v>333.44938422138426</v>
      </c>
      <c r="J5162">
        <f>'Approvvigionamento energia'!A5162+'Approvvigionamento energia'!B5162+'Approvvigionamento energia'!I5162</f>
        <v>447.74938422138428</v>
      </c>
      <c r="K5162">
        <f>IF(MIN(LCOH!$C$18,J5162)&gt;=$P$48*LCOH!$C$18, MIN(LCOH!$C$18,J5162),0)</f>
        <v>447.74938422138428</v>
      </c>
      <c r="L5162">
        <f t="shared" si="161"/>
        <v>0</v>
      </c>
      <c r="M5162">
        <f>K5162/LCOH!$C$18</f>
        <v>0.29849958948092287</v>
      </c>
      <c r="N5162">
        <f>K5162/LCOH!$C$34</f>
        <v>8.6271557653445914</v>
      </c>
    </row>
    <row r="5163" spans="1:14" x14ac:dyDescent="0.35">
      <c r="A5163">
        <f>'Profilo fotovoltaico'!B5165*LCOH!$C$20</f>
        <v>0</v>
      </c>
      <c r="B5163">
        <f>'Profilo eolico'!B5165*LCOH!$C$21</f>
        <v>114</v>
      </c>
      <c r="C5163">
        <f>$P$35*'Profilo fotovoltaico'!B5165</f>
        <v>0</v>
      </c>
      <c r="D5163">
        <f>$Q$37*'Profilo eolico'!B5165</f>
        <v>665.14837797441487</v>
      </c>
      <c r="E5163">
        <f>$P$39*'Profilo fotovoltaico'!B5165+'Approvvigionamento energia'!$Q$39*'Profilo eolico'!B5165</f>
        <v>498.86128348081115</v>
      </c>
      <c r="F5163">
        <f>$P$41*'Profilo fotovoltaico'!B5165+'Approvvigionamento energia'!$Q$41*'Profilo eolico'!B5165</f>
        <v>332.57418898720744</v>
      </c>
      <c r="G5163">
        <f>$P$43*'Profilo fotovoltaico'!B5165+'Approvvigionamento energia'!$Q$43*'Profilo eolico'!B5165</f>
        <v>166.28709449360372</v>
      </c>
      <c r="H5163">
        <f t="shared" si="160"/>
        <v>1138.4335154826958</v>
      </c>
      <c r="I5163">
        <f>IF(LCOH!$C$28=Menu!$A$1,'Approvvigionamento energia'!C5163,0)+IF(LCOH!$C$28=Menu!$A$2,'Approvvigionamento energia'!D5163,0)+IF(LCOH!$C$28=Menu!$A$3,'Approvvigionamento energia'!E5163,0)+IF(LCOH!$C$28=Menu!$A$4,'Approvvigionamento energia'!F5163,0)+IF(LCOH!$C$28=Menu!$A$5,'Approvvigionamento energia'!G5163,0)+IF(LCOH!$C$28=Menu!$A$6,'Approvvigionamento energia'!H5163,0)</f>
        <v>332.57418898720744</v>
      </c>
      <c r="J5163">
        <f>'Approvvigionamento energia'!A5163+'Approvvigionamento energia'!B5163+'Approvvigionamento energia'!I5163</f>
        <v>446.57418898720744</v>
      </c>
      <c r="K5163">
        <f>IF(MIN(LCOH!$C$18,J5163)&gt;=$P$48*LCOH!$C$18, MIN(LCOH!$C$18,J5163),0)</f>
        <v>446.57418898720744</v>
      </c>
      <c r="L5163">
        <f t="shared" si="161"/>
        <v>0</v>
      </c>
      <c r="M5163">
        <f>K5163/LCOH!$C$18</f>
        <v>0.29771612599147163</v>
      </c>
      <c r="N5163">
        <f>K5163/LCOH!$C$34</f>
        <v>8.6045123118922433</v>
      </c>
    </row>
    <row r="5164" spans="1:14" x14ac:dyDescent="0.35">
      <c r="A5164">
        <f>'Profilo fotovoltaico'!B5166*LCOH!$C$20</f>
        <v>0</v>
      </c>
      <c r="B5164">
        <f>'Profilo eolico'!B5166*LCOH!$C$21</f>
        <v>111.9</v>
      </c>
      <c r="C5164">
        <f>$P$35*'Profilo fotovoltaico'!B5166</f>
        <v>0</v>
      </c>
      <c r="D5164">
        <f>$Q$37*'Profilo eolico'!B5166</f>
        <v>652.89564469593881</v>
      </c>
      <c r="E5164">
        <f>$P$39*'Profilo fotovoltaico'!B5166+'Approvvigionamento energia'!$Q$39*'Profilo eolico'!B5166</f>
        <v>489.67173352195408</v>
      </c>
      <c r="F5164">
        <f>$P$41*'Profilo fotovoltaico'!B5166+'Approvvigionamento energia'!$Q$41*'Profilo eolico'!B5166</f>
        <v>326.44782234796941</v>
      </c>
      <c r="G5164">
        <f>$P$43*'Profilo fotovoltaico'!B5166+'Approvvigionamento energia'!$Q$43*'Profilo eolico'!B5166</f>
        <v>163.2239111739847</v>
      </c>
      <c r="H5164">
        <f t="shared" si="160"/>
        <v>1138.4335154826958</v>
      </c>
      <c r="I5164">
        <f>IF(LCOH!$C$28=Menu!$A$1,'Approvvigionamento energia'!C5164,0)+IF(LCOH!$C$28=Menu!$A$2,'Approvvigionamento energia'!D5164,0)+IF(LCOH!$C$28=Menu!$A$3,'Approvvigionamento energia'!E5164,0)+IF(LCOH!$C$28=Menu!$A$4,'Approvvigionamento energia'!F5164,0)+IF(LCOH!$C$28=Menu!$A$5,'Approvvigionamento energia'!G5164,0)+IF(LCOH!$C$28=Menu!$A$6,'Approvvigionamento energia'!H5164,0)</f>
        <v>326.44782234796941</v>
      </c>
      <c r="J5164">
        <f>'Approvvigionamento energia'!A5164+'Approvvigionamento energia'!B5164+'Approvvigionamento energia'!I5164</f>
        <v>438.34782234796944</v>
      </c>
      <c r="K5164">
        <f>IF(MIN(LCOH!$C$18,J5164)&gt;=$P$48*LCOH!$C$18, MIN(LCOH!$C$18,J5164),0)</f>
        <v>438.34782234796944</v>
      </c>
      <c r="L5164">
        <f t="shared" si="161"/>
        <v>0</v>
      </c>
      <c r="M5164">
        <f>K5164/LCOH!$C$18</f>
        <v>0.29223188156531293</v>
      </c>
      <c r="N5164">
        <f>K5164/LCOH!$C$34</f>
        <v>8.4460081377258085</v>
      </c>
    </row>
    <row r="5165" spans="1:14" x14ac:dyDescent="0.35">
      <c r="A5165">
        <f>'Profilo fotovoltaico'!B5167*LCOH!$C$20</f>
        <v>0</v>
      </c>
      <c r="B5165">
        <f>'Profilo eolico'!B5167*LCOH!$C$21</f>
        <v>107.5</v>
      </c>
      <c r="C5165">
        <f>$P$35*'Profilo fotovoltaico'!B5167</f>
        <v>0</v>
      </c>
      <c r="D5165">
        <f>$Q$37*'Profilo eolico'!B5167</f>
        <v>627.22325116008415</v>
      </c>
      <c r="E5165">
        <f>$P$39*'Profilo fotovoltaico'!B5167+'Approvvigionamento energia'!$Q$39*'Profilo eolico'!B5167</f>
        <v>470.41743837006311</v>
      </c>
      <c r="F5165">
        <f>$P$41*'Profilo fotovoltaico'!B5167+'Approvvigionamento energia'!$Q$41*'Profilo eolico'!B5167</f>
        <v>313.61162558004207</v>
      </c>
      <c r="G5165">
        <f>$P$43*'Profilo fotovoltaico'!B5167+'Approvvigionamento energia'!$Q$43*'Profilo eolico'!B5167</f>
        <v>156.80581279002104</v>
      </c>
      <c r="H5165">
        <f t="shared" si="160"/>
        <v>1138.4335154826958</v>
      </c>
      <c r="I5165">
        <f>IF(LCOH!$C$28=Menu!$A$1,'Approvvigionamento energia'!C5165,0)+IF(LCOH!$C$28=Menu!$A$2,'Approvvigionamento energia'!D5165,0)+IF(LCOH!$C$28=Menu!$A$3,'Approvvigionamento energia'!E5165,0)+IF(LCOH!$C$28=Menu!$A$4,'Approvvigionamento energia'!F5165,0)+IF(LCOH!$C$28=Menu!$A$5,'Approvvigionamento energia'!G5165,0)+IF(LCOH!$C$28=Menu!$A$6,'Approvvigionamento energia'!H5165,0)</f>
        <v>313.61162558004207</v>
      </c>
      <c r="J5165">
        <f>'Approvvigionamento energia'!A5165+'Approvvigionamento energia'!B5165+'Approvvigionamento energia'!I5165</f>
        <v>421.11162558004207</v>
      </c>
      <c r="K5165">
        <f>IF(MIN(LCOH!$C$18,J5165)&gt;=$P$48*LCOH!$C$18, MIN(LCOH!$C$18,J5165),0)</f>
        <v>421.11162558004207</v>
      </c>
      <c r="L5165">
        <f t="shared" si="161"/>
        <v>0</v>
      </c>
      <c r="M5165">
        <f>K5165/LCOH!$C$18</f>
        <v>0.28074108372002804</v>
      </c>
      <c r="N5165">
        <f>K5165/LCOH!$C$34</f>
        <v>8.1139041537580372</v>
      </c>
    </row>
    <row r="5166" spans="1:14" x14ac:dyDescent="0.35">
      <c r="A5166">
        <f>'Profilo fotovoltaico'!B5168*LCOH!$C$20</f>
        <v>25</v>
      </c>
      <c r="B5166">
        <f>'Profilo eolico'!B5168*LCOH!$C$21</f>
        <v>99.7</v>
      </c>
      <c r="C5166">
        <f>$P$35*'Profilo fotovoltaico'!B5168</f>
        <v>183.86530469055162</v>
      </c>
      <c r="D5166">
        <f>$Q$37*'Profilo eolico'!B5168</f>
        <v>581.71309898288735</v>
      </c>
      <c r="E5166">
        <f>$P$39*'Profilo fotovoltaico'!B5168+'Approvvigionamento energia'!$Q$39*'Profilo eolico'!B5168</f>
        <v>482.25115040980336</v>
      </c>
      <c r="F5166">
        <f>$P$41*'Profilo fotovoltaico'!B5168+'Approvvigionamento energia'!$Q$41*'Profilo eolico'!B5168</f>
        <v>382.78920183671949</v>
      </c>
      <c r="G5166">
        <f>$P$43*'Profilo fotovoltaico'!B5168+'Approvvigionamento energia'!$Q$43*'Profilo eolico'!B5168</f>
        <v>283.32725326363555</v>
      </c>
      <c r="H5166">
        <f t="shared" si="160"/>
        <v>1138.4335154826958</v>
      </c>
      <c r="I5166">
        <f>IF(LCOH!$C$28=Menu!$A$1,'Approvvigionamento energia'!C5166,0)+IF(LCOH!$C$28=Menu!$A$2,'Approvvigionamento energia'!D5166,0)+IF(LCOH!$C$28=Menu!$A$3,'Approvvigionamento energia'!E5166,0)+IF(LCOH!$C$28=Menu!$A$4,'Approvvigionamento energia'!F5166,0)+IF(LCOH!$C$28=Menu!$A$5,'Approvvigionamento energia'!G5166,0)+IF(LCOH!$C$28=Menu!$A$6,'Approvvigionamento energia'!H5166,0)</f>
        <v>382.78920183671949</v>
      </c>
      <c r="J5166">
        <f>'Approvvigionamento energia'!A5166+'Approvvigionamento energia'!B5166+'Approvvigionamento energia'!I5166</f>
        <v>507.48920183671947</v>
      </c>
      <c r="K5166">
        <f>IF(MIN(LCOH!$C$18,J5166)&gt;=$P$48*LCOH!$C$18, MIN(LCOH!$C$18,J5166),0)</f>
        <v>507.48920183671947</v>
      </c>
      <c r="L5166">
        <f t="shared" si="161"/>
        <v>0</v>
      </c>
      <c r="M5166">
        <f>K5166/LCOH!$C$18</f>
        <v>0.33832613455781296</v>
      </c>
      <c r="N5166">
        <f>K5166/LCOH!$C$34</f>
        <v>9.7782119814396822</v>
      </c>
    </row>
    <row r="5167" spans="1:14" x14ac:dyDescent="0.35">
      <c r="A5167">
        <f>'Profilo fotovoltaico'!B5169*LCOH!$C$20</f>
        <v>125</v>
      </c>
      <c r="B5167">
        <f>'Profilo eolico'!B5169*LCOH!$C$21</f>
        <v>98.4</v>
      </c>
      <c r="C5167">
        <f>$P$35*'Profilo fotovoltaico'!B5169</f>
        <v>919.32652345275812</v>
      </c>
      <c r="D5167">
        <f>$Q$37*'Profilo eolico'!B5169</f>
        <v>574.12807362002127</v>
      </c>
      <c r="E5167">
        <f>$P$39*'Profilo fotovoltaico'!B5169+'Approvvigionamento energia'!$Q$39*'Profilo eolico'!B5169</f>
        <v>660.4276860782054</v>
      </c>
      <c r="F5167">
        <f>$P$41*'Profilo fotovoltaico'!B5169+'Approvvigionamento energia'!$Q$41*'Profilo eolico'!B5169</f>
        <v>746.72729853638975</v>
      </c>
      <c r="G5167">
        <f>$P$43*'Profilo fotovoltaico'!B5169+'Approvvigionamento energia'!$Q$43*'Profilo eolico'!B5169</f>
        <v>833.02691099457388</v>
      </c>
      <c r="H5167">
        <f t="shared" si="160"/>
        <v>1138.4335154826958</v>
      </c>
      <c r="I5167">
        <f>IF(LCOH!$C$28=Menu!$A$1,'Approvvigionamento energia'!C5167,0)+IF(LCOH!$C$28=Menu!$A$2,'Approvvigionamento energia'!D5167,0)+IF(LCOH!$C$28=Menu!$A$3,'Approvvigionamento energia'!E5167,0)+IF(LCOH!$C$28=Menu!$A$4,'Approvvigionamento energia'!F5167,0)+IF(LCOH!$C$28=Menu!$A$5,'Approvvigionamento energia'!G5167,0)+IF(LCOH!$C$28=Menu!$A$6,'Approvvigionamento energia'!H5167,0)</f>
        <v>746.72729853638975</v>
      </c>
      <c r="J5167">
        <f>'Approvvigionamento energia'!A5167+'Approvvigionamento energia'!B5167+'Approvvigionamento energia'!I5167</f>
        <v>970.12729853638973</v>
      </c>
      <c r="K5167">
        <f>IF(MIN(LCOH!$C$18,J5167)&gt;=$P$48*LCOH!$C$18, MIN(LCOH!$C$18,J5167),0)</f>
        <v>970.12729853638973</v>
      </c>
      <c r="L5167">
        <f t="shared" si="161"/>
        <v>0</v>
      </c>
      <c r="M5167">
        <f>K5167/LCOH!$C$18</f>
        <v>0.6467515323575932</v>
      </c>
      <c r="N5167">
        <f>K5167/LCOH!$C$34</f>
        <v>18.692240819583617</v>
      </c>
    </row>
    <row r="5168" spans="1:14" x14ac:dyDescent="0.35">
      <c r="A5168">
        <f>'Profilo fotovoltaico'!B5170*LCOH!$C$20</f>
        <v>265</v>
      </c>
      <c r="B5168">
        <f>'Profilo eolico'!B5170*LCOH!$C$21</f>
        <v>106.6</v>
      </c>
      <c r="C5168">
        <f>$P$35*'Profilo fotovoltaico'!B5170</f>
        <v>1948.9722297198473</v>
      </c>
      <c r="D5168">
        <f>$Q$37*'Profilo eolico'!B5170</f>
        <v>621.97207975502306</v>
      </c>
      <c r="E5168">
        <f>$P$39*'Profilo fotovoltaico'!B5170+'Approvvigionamento energia'!$Q$39*'Profilo eolico'!B5170</f>
        <v>953.72211724622912</v>
      </c>
      <c r="F5168">
        <f>$P$41*'Profilo fotovoltaico'!B5170+'Approvvigionamento energia'!$Q$41*'Profilo eolico'!B5170</f>
        <v>1285.4721547374352</v>
      </c>
      <c r="G5168">
        <f>$P$43*'Profilo fotovoltaico'!B5170+'Approvvigionamento energia'!$Q$43*'Profilo eolico'!B5170</f>
        <v>1617.2221922286412</v>
      </c>
      <c r="H5168">
        <f t="shared" si="160"/>
        <v>1138.4335154826958</v>
      </c>
      <c r="I5168">
        <f>IF(LCOH!$C$28=Menu!$A$1,'Approvvigionamento energia'!C5168,0)+IF(LCOH!$C$28=Menu!$A$2,'Approvvigionamento energia'!D5168,0)+IF(LCOH!$C$28=Menu!$A$3,'Approvvigionamento energia'!E5168,0)+IF(LCOH!$C$28=Menu!$A$4,'Approvvigionamento energia'!F5168,0)+IF(LCOH!$C$28=Menu!$A$5,'Approvvigionamento energia'!G5168,0)+IF(LCOH!$C$28=Menu!$A$6,'Approvvigionamento energia'!H5168,0)</f>
        <v>1285.4721547374352</v>
      </c>
      <c r="J5168">
        <f>'Approvvigionamento energia'!A5168+'Approvvigionamento energia'!B5168+'Approvvigionamento energia'!I5168</f>
        <v>1657.0721547374351</v>
      </c>
      <c r="K5168">
        <f>IF(MIN(LCOH!$C$18,J5168)&gt;=$P$48*LCOH!$C$18, MIN(LCOH!$C$18,J5168),0)</f>
        <v>1500</v>
      </c>
      <c r="L5168">
        <f t="shared" si="161"/>
        <v>157.07215473743508</v>
      </c>
      <c r="M5168">
        <f>K5168/LCOH!$C$18</f>
        <v>1</v>
      </c>
      <c r="N5168">
        <f>K5168/LCOH!$C$34</f>
        <v>28.901734104046245</v>
      </c>
    </row>
    <row r="5169" spans="1:14" x14ac:dyDescent="0.35">
      <c r="A5169">
        <f>'Profilo fotovoltaico'!B5171*LCOH!$C$20</f>
        <v>410</v>
      </c>
      <c r="B5169">
        <f>'Profilo eolico'!B5171*LCOH!$C$21</f>
        <v>97.5</v>
      </c>
      <c r="C5169">
        <f>$P$35*'Profilo fotovoltaico'!B5171</f>
        <v>3015.3909969250467</v>
      </c>
      <c r="D5169">
        <f>$Q$37*'Profilo eolico'!B5171</f>
        <v>568.87690221496007</v>
      </c>
      <c r="E5169">
        <f>$P$39*'Profilo fotovoltaico'!B5171+'Approvvigionamento energia'!$Q$39*'Profilo eolico'!B5171</f>
        <v>1180.5054258924818</v>
      </c>
      <c r="F5169">
        <f>$P$41*'Profilo fotovoltaico'!B5171+'Approvvigionamento energia'!$Q$41*'Profilo eolico'!B5171</f>
        <v>1792.1339495700033</v>
      </c>
      <c r="G5169">
        <f>$P$43*'Profilo fotovoltaico'!B5171+'Approvvigionamento energia'!$Q$43*'Profilo eolico'!B5171</f>
        <v>2403.7624732475251</v>
      </c>
      <c r="H5169">
        <f t="shared" si="160"/>
        <v>1138.4335154826958</v>
      </c>
      <c r="I5169">
        <f>IF(LCOH!$C$28=Menu!$A$1,'Approvvigionamento energia'!C5169,0)+IF(LCOH!$C$28=Menu!$A$2,'Approvvigionamento energia'!D5169,0)+IF(LCOH!$C$28=Menu!$A$3,'Approvvigionamento energia'!E5169,0)+IF(LCOH!$C$28=Menu!$A$4,'Approvvigionamento energia'!F5169,0)+IF(LCOH!$C$28=Menu!$A$5,'Approvvigionamento energia'!G5169,0)+IF(LCOH!$C$28=Menu!$A$6,'Approvvigionamento energia'!H5169,0)</f>
        <v>1792.1339495700033</v>
      </c>
      <c r="J5169">
        <f>'Approvvigionamento energia'!A5169+'Approvvigionamento energia'!B5169+'Approvvigionamento energia'!I5169</f>
        <v>2299.6339495700031</v>
      </c>
      <c r="K5169">
        <f>IF(MIN(LCOH!$C$18,J5169)&gt;=$P$48*LCOH!$C$18, MIN(LCOH!$C$18,J5169),0)</f>
        <v>1500</v>
      </c>
      <c r="L5169">
        <f t="shared" si="161"/>
        <v>799.6339495700031</v>
      </c>
      <c r="M5169">
        <f>K5169/LCOH!$C$18</f>
        <v>1</v>
      </c>
      <c r="N5169">
        <f>K5169/LCOH!$C$34</f>
        <v>28.901734104046245</v>
      </c>
    </row>
    <row r="5170" spans="1:14" x14ac:dyDescent="0.35">
      <c r="A5170">
        <f>'Profilo fotovoltaico'!B5172*LCOH!$C$20</f>
        <v>523</v>
      </c>
      <c r="B5170">
        <f>'Profilo eolico'!B5172*LCOH!$C$21</f>
        <v>92.1</v>
      </c>
      <c r="C5170">
        <f>$P$35*'Profilo fotovoltaico'!B5172</f>
        <v>3846.46217412634</v>
      </c>
      <c r="D5170">
        <f>$Q$37*'Profilo eolico'!B5172</f>
        <v>537.3698737845931</v>
      </c>
      <c r="E5170">
        <f>$P$39*'Profilo fotovoltaico'!B5172+'Approvvigionamento energia'!$Q$39*'Profilo eolico'!B5172</f>
        <v>1364.6429488700298</v>
      </c>
      <c r="F5170">
        <f>$P$41*'Profilo fotovoltaico'!B5172+'Approvvigionamento energia'!$Q$41*'Profilo eolico'!B5172</f>
        <v>2191.9160239554667</v>
      </c>
      <c r="G5170">
        <f>$P$43*'Profilo fotovoltaico'!B5172+'Approvvigionamento energia'!$Q$43*'Profilo eolico'!B5172</f>
        <v>3019.1890990409038</v>
      </c>
      <c r="H5170">
        <f t="shared" si="160"/>
        <v>1138.4335154826958</v>
      </c>
      <c r="I5170">
        <f>IF(LCOH!$C$28=Menu!$A$1,'Approvvigionamento energia'!C5170,0)+IF(LCOH!$C$28=Menu!$A$2,'Approvvigionamento energia'!D5170,0)+IF(LCOH!$C$28=Menu!$A$3,'Approvvigionamento energia'!E5170,0)+IF(LCOH!$C$28=Menu!$A$4,'Approvvigionamento energia'!F5170,0)+IF(LCOH!$C$28=Menu!$A$5,'Approvvigionamento energia'!G5170,0)+IF(LCOH!$C$28=Menu!$A$6,'Approvvigionamento energia'!H5170,0)</f>
        <v>2191.9160239554667</v>
      </c>
      <c r="J5170">
        <f>'Approvvigionamento energia'!A5170+'Approvvigionamento energia'!B5170+'Approvvigionamento energia'!I5170</f>
        <v>2807.0160239554666</v>
      </c>
      <c r="K5170">
        <f>IF(MIN(LCOH!$C$18,J5170)&gt;=$P$48*LCOH!$C$18, MIN(LCOH!$C$18,J5170),0)</f>
        <v>1500</v>
      </c>
      <c r="L5170">
        <f t="shared" si="161"/>
        <v>1307.0160239554666</v>
      </c>
      <c r="M5170">
        <f>K5170/LCOH!$C$18</f>
        <v>1</v>
      </c>
      <c r="N5170">
        <f>K5170/LCOH!$C$34</f>
        <v>28.901734104046245</v>
      </c>
    </row>
    <row r="5171" spans="1:14" x14ac:dyDescent="0.35">
      <c r="A5171">
        <f>'Profilo fotovoltaico'!B5173*LCOH!$C$20</f>
        <v>603</v>
      </c>
      <c r="B5171">
        <f>'Profilo eolico'!B5173*LCOH!$C$21</f>
        <v>95.699999999999989</v>
      </c>
      <c r="C5171">
        <f>$P$35*'Profilo fotovoltaico'!B5173</f>
        <v>4434.8311491361046</v>
      </c>
      <c r="D5171">
        <f>$Q$37*'Profilo eolico'!B5173</f>
        <v>558.37455940483767</v>
      </c>
      <c r="E5171">
        <f>$P$39*'Profilo fotovoltaico'!B5173+'Approvvigionamento energia'!$Q$39*'Profilo eolico'!B5173</f>
        <v>1527.4887068376543</v>
      </c>
      <c r="F5171">
        <f>$P$41*'Profilo fotovoltaico'!B5173+'Approvvigionamento energia'!$Q$41*'Profilo eolico'!B5173</f>
        <v>2496.6028542704712</v>
      </c>
      <c r="G5171">
        <f>$P$43*'Profilo fotovoltaico'!B5173+'Approvvigionamento energia'!$Q$43*'Profilo eolico'!B5173</f>
        <v>3465.7170017032886</v>
      </c>
      <c r="H5171">
        <f t="shared" si="160"/>
        <v>1138.4335154826958</v>
      </c>
      <c r="I5171">
        <f>IF(LCOH!$C$28=Menu!$A$1,'Approvvigionamento energia'!C5171,0)+IF(LCOH!$C$28=Menu!$A$2,'Approvvigionamento energia'!D5171,0)+IF(LCOH!$C$28=Menu!$A$3,'Approvvigionamento energia'!E5171,0)+IF(LCOH!$C$28=Menu!$A$4,'Approvvigionamento energia'!F5171,0)+IF(LCOH!$C$28=Menu!$A$5,'Approvvigionamento energia'!G5171,0)+IF(LCOH!$C$28=Menu!$A$6,'Approvvigionamento energia'!H5171,0)</f>
        <v>2496.6028542704712</v>
      </c>
      <c r="J5171">
        <f>'Approvvigionamento energia'!A5171+'Approvvigionamento energia'!B5171+'Approvvigionamento energia'!I5171</f>
        <v>3195.3028542704715</v>
      </c>
      <c r="K5171">
        <f>IF(MIN(LCOH!$C$18,J5171)&gt;=$P$48*LCOH!$C$18, MIN(LCOH!$C$18,J5171),0)</f>
        <v>1500</v>
      </c>
      <c r="L5171">
        <f t="shared" si="161"/>
        <v>1695.3028542704715</v>
      </c>
      <c r="M5171">
        <f>K5171/LCOH!$C$18</f>
        <v>1</v>
      </c>
      <c r="N5171">
        <f>K5171/LCOH!$C$34</f>
        <v>28.901734104046245</v>
      </c>
    </row>
    <row r="5172" spans="1:14" x14ac:dyDescent="0.35">
      <c r="A5172">
        <f>'Profilo fotovoltaico'!B5174*LCOH!$C$20</f>
        <v>643</v>
      </c>
      <c r="B5172">
        <f>'Profilo eolico'!B5174*LCOH!$C$21</f>
        <v>104.89999999999999</v>
      </c>
      <c r="C5172">
        <f>$P$35*'Profilo fotovoltaico'!B5174</f>
        <v>4729.0156366409883</v>
      </c>
      <c r="D5172">
        <f>$Q$37*'Profilo eolico'!B5174</f>
        <v>612.05320043435188</v>
      </c>
      <c r="E5172">
        <f>$P$39*'Profilo fotovoltaico'!B5174+'Approvvigionamento energia'!$Q$39*'Profilo eolico'!B5174</f>
        <v>1641.293809486011</v>
      </c>
      <c r="F5172">
        <f>$P$41*'Profilo fotovoltaico'!B5174+'Approvvigionamento energia'!$Q$41*'Profilo eolico'!B5174</f>
        <v>2670.5344185376703</v>
      </c>
      <c r="G5172">
        <f>$P$43*'Profilo fotovoltaico'!B5174+'Approvvigionamento energia'!$Q$43*'Profilo eolico'!B5174</f>
        <v>3699.7750275893291</v>
      </c>
      <c r="H5172">
        <f t="shared" si="160"/>
        <v>1138.4335154826958</v>
      </c>
      <c r="I5172">
        <f>IF(LCOH!$C$28=Menu!$A$1,'Approvvigionamento energia'!C5172,0)+IF(LCOH!$C$28=Menu!$A$2,'Approvvigionamento energia'!D5172,0)+IF(LCOH!$C$28=Menu!$A$3,'Approvvigionamento energia'!E5172,0)+IF(LCOH!$C$28=Menu!$A$4,'Approvvigionamento energia'!F5172,0)+IF(LCOH!$C$28=Menu!$A$5,'Approvvigionamento energia'!G5172,0)+IF(LCOH!$C$28=Menu!$A$6,'Approvvigionamento energia'!H5172,0)</f>
        <v>2670.5344185376703</v>
      </c>
      <c r="J5172">
        <f>'Approvvigionamento energia'!A5172+'Approvvigionamento energia'!B5172+'Approvvigionamento energia'!I5172</f>
        <v>3418.4344185376704</v>
      </c>
      <c r="K5172">
        <f>IF(MIN(LCOH!$C$18,J5172)&gt;=$P$48*LCOH!$C$18, MIN(LCOH!$C$18,J5172),0)</f>
        <v>1500</v>
      </c>
      <c r="L5172">
        <f t="shared" si="161"/>
        <v>1918.4344185376704</v>
      </c>
      <c r="M5172">
        <f>K5172/LCOH!$C$18</f>
        <v>1</v>
      </c>
      <c r="N5172">
        <f>K5172/LCOH!$C$34</f>
        <v>28.901734104046245</v>
      </c>
    </row>
    <row r="5173" spans="1:14" x14ac:dyDescent="0.35">
      <c r="A5173">
        <f>'Profilo fotovoltaico'!B5175*LCOH!$C$20</f>
        <v>649</v>
      </c>
      <c r="B5173">
        <f>'Profilo eolico'!B5175*LCOH!$C$21</f>
        <v>115.3</v>
      </c>
      <c r="C5173">
        <f>$P$35*'Profilo fotovoltaico'!B5175</f>
        <v>4773.1433097667204</v>
      </c>
      <c r="D5173">
        <f>$Q$37*'Profilo eolico'!B5175</f>
        <v>672.73340333728095</v>
      </c>
      <c r="E5173">
        <f>$P$39*'Profilo fotovoltaico'!B5175+'Approvvigionamento energia'!$Q$39*'Profilo eolico'!B5175</f>
        <v>1697.8358799446407</v>
      </c>
      <c r="F5173">
        <f>$P$41*'Profilo fotovoltaico'!B5175+'Approvvigionamento energia'!$Q$41*'Profilo eolico'!B5175</f>
        <v>2722.9383565520006</v>
      </c>
      <c r="G5173">
        <f>$P$43*'Profilo fotovoltaico'!B5175+'Approvvigionamento energia'!$Q$43*'Profilo eolico'!B5175</f>
        <v>3748.0408331593608</v>
      </c>
      <c r="H5173">
        <f t="shared" si="160"/>
        <v>1138.4335154826958</v>
      </c>
      <c r="I5173">
        <f>IF(LCOH!$C$28=Menu!$A$1,'Approvvigionamento energia'!C5173,0)+IF(LCOH!$C$28=Menu!$A$2,'Approvvigionamento energia'!D5173,0)+IF(LCOH!$C$28=Menu!$A$3,'Approvvigionamento energia'!E5173,0)+IF(LCOH!$C$28=Menu!$A$4,'Approvvigionamento energia'!F5173,0)+IF(LCOH!$C$28=Menu!$A$5,'Approvvigionamento energia'!G5173,0)+IF(LCOH!$C$28=Menu!$A$6,'Approvvigionamento energia'!H5173,0)</f>
        <v>2722.9383565520006</v>
      </c>
      <c r="J5173">
        <f>'Approvvigionamento energia'!A5173+'Approvvigionamento energia'!B5173+'Approvvigionamento energia'!I5173</f>
        <v>3487.2383565520004</v>
      </c>
      <c r="K5173">
        <f>IF(MIN(LCOH!$C$18,J5173)&gt;=$P$48*LCOH!$C$18, MIN(LCOH!$C$18,J5173),0)</f>
        <v>1500</v>
      </c>
      <c r="L5173">
        <f t="shared" si="161"/>
        <v>1987.2383565520004</v>
      </c>
      <c r="M5173">
        <f>K5173/LCOH!$C$18</f>
        <v>1</v>
      </c>
      <c r="N5173">
        <f>K5173/LCOH!$C$34</f>
        <v>28.901734104046245</v>
      </c>
    </row>
    <row r="5174" spans="1:14" x14ac:dyDescent="0.35">
      <c r="A5174">
        <f>'Profilo fotovoltaico'!B5176*LCOH!$C$20</f>
        <v>619</v>
      </c>
      <c r="B5174">
        <f>'Profilo eolico'!B5176*LCOH!$C$21</f>
        <v>128.89999999999998</v>
      </c>
      <c r="C5174">
        <f>$P$35*'Profilo fotovoltaico'!B5176</f>
        <v>4552.5049441380579</v>
      </c>
      <c r="D5174">
        <f>$Q$37*'Profilo eolico'!B5176</f>
        <v>752.08443790264971</v>
      </c>
      <c r="E5174">
        <f>$P$39*'Profilo fotovoltaico'!B5176+'Approvvigionamento energia'!$Q$39*'Profilo eolico'!B5176</f>
        <v>1702.1895644615017</v>
      </c>
      <c r="F5174">
        <f>$P$41*'Profilo fotovoltaico'!B5176+'Approvvigionamento energia'!$Q$41*'Profilo eolico'!B5176</f>
        <v>2652.2946910203536</v>
      </c>
      <c r="G5174">
        <f>$P$43*'Profilo fotovoltaico'!B5176+'Approvvigionamento energia'!$Q$43*'Profilo eolico'!B5176</f>
        <v>3602.3998175792062</v>
      </c>
      <c r="H5174">
        <f t="shared" si="160"/>
        <v>1138.4335154826958</v>
      </c>
      <c r="I5174">
        <f>IF(LCOH!$C$28=Menu!$A$1,'Approvvigionamento energia'!C5174,0)+IF(LCOH!$C$28=Menu!$A$2,'Approvvigionamento energia'!D5174,0)+IF(LCOH!$C$28=Menu!$A$3,'Approvvigionamento energia'!E5174,0)+IF(LCOH!$C$28=Menu!$A$4,'Approvvigionamento energia'!F5174,0)+IF(LCOH!$C$28=Menu!$A$5,'Approvvigionamento energia'!G5174,0)+IF(LCOH!$C$28=Menu!$A$6,'Approvvigionamento energia'!H5174,0)</f>
        <v>2652.2946910203536</v>
      </c>
      <c r="J5174">
        <f>'Approvvigionamento energia'!A5174+'Approvvigionamento energia'!B5174+'Approvvigionamento energia'!I5174</f>
        <v>3400.1946910203537</v>
      </c>
      <c r="K5174">
        <f>IF(MIN(LCOH!$C$18,J5174)&gt;=$P$48*LCOH!$C$18, MIN(LCOH!$C$18,J5174),0)</f>
        <v>1500</v>
      </c>
      <c r="L5174">
        <f t="shared" si="161"/>
        <v>1900.1946910203537</v>
      </c>
      <c r="M5174">
        <f>K5174/LCOH!$C$18</f>
        <v>1</v>
      </c>
      <c r="N5174">
        <f>K5174/LCOH!$C$34</f>
        <v>28.901734104046245</v>
      </c>
    </row>
    <row r="5175" spans="1:14" x14ac:dyDescent="0.35">
      <c r="A5175">
        <f>'Profilo fotovoltaico'!B5177*LCOH!$C$20</f>
        <v>554</v>
      </c>
      <c r="B5175">
        <f>'Profilo eolico'!B5177*LCOH!$C$21</f>
        <v>145.6</v>
      </c>
      <c r="C5175">
        <f>$P$35*'Profilo fotovoltaico'!B5177</f>
        <v>4074.4551519426245</v>
      </c>
      <c r="D5175">
        <f>$Q$37*'Profilo eolico'!B5177</f>
        <v>849.52284064100706</v>
      </c>
      <c r="E5175">
        <f>$P$39*'Profilo fotovoltaico'!B5177+'Approvvigionamento energia'!$Q$39*'Profilo eolico'!B5177</f>
        <v>1655.7559184664115</v>
      </c>
      <c r="F5175">
        <f>$P$41*'Profilo fotovoltaico'!B5177+'Approvvigionamento energia'!$Q$41*'Profilo eolico'!B5177</f>
        <v>2461.988996291816</v>
      </c>
      <c r="G5175">
        <f>$P$43*'Profilo fotovoltaico'!B5177+'Approvvigionamento energia'!$Q$43*'Profilo eolico'!B5177</f>
        <v>3268.2220741172205</v>
      </c>
      <c r="H5175">
        <f t="shared" si="160"/>
        <v>1138.4335154826958</v>
      </c>
      <c r="I5175">
        <f>IF(LCOH!$C$28=Menu!$A$1,'Approvvigionamento energia'!C5175,0)+IF(LCOH!$C$28=Menu!$A$2,'Approvvigionamento energia'!D5175,0)+IF(LCOH!$C$28=Menu!$A$3,'Approvvigionamento energia'!E5175,0)+IF(LCOH!$C$28=Menu!$A$4,'Approvvigionamento energia'!F5175,0)+IF(LCOH!$C$28=Menu!$A$5,'Approvvigionamento energia'!G5175,0)+IF(LCOH!$C$28=Menu!$A$6,'Approvvigionamento energia'!H5175,0)</f>
        <v>2461.988996291816</v>
      </c>
      <c r="J5175">
        <f>'Approvvigionamento energia'!A5175+'Approvvigionamento energia'!B5175+'Approvvigionamento energia'!I5175</f>
        <v>3161.5889962918159</v>
      </c>
      <c r="K5175">
        <f>IF(MIN(LCOH!$C$18,J5175)&gt;=$P$48*LCOH!$C$18, MIN(LCOH!$C$18,J5175),0)</f>
        <v>1500</v>
      </c>
      <c r="L5175">
        <f t="shared" si="161"/>
        <v>1661.5889962918159</v>
      </c>
      <c r="M5175">
        <f>K5175/LCOH!$C$18</f>
        <v>1</v>
      </c>
      <c r="N5175">
        <f>K5175/LCOH!$C$34</f>
        <v>28.901734104046245</v>
      </c>
    </row>
    <row r="5176" spans="1:14" x14ac:dyDescent="0.35">
      <c r="A5176">
        <f>'Profilo fotovoltaico'!B5178*LCOH!$C$20</f>
        <v>452</v>
      </c>
      <c r="B5176">
        <f>'Profilo eolico'!B5178*LCOH!$C$21</f>
        <v>159.5</v>
      </c>
      <c r="C5176">
        <f>$P$35*'Profilo fotovoltaico'!B5178</f>
        <v>3324.2847088051735</v>
      </c>
      <c r="D5176">
        <f>$Q$37*'Profilo eolico'!B5178</f>
        <v>930.6242656747296</v>
      </c>
      <c r="E5176">
        <f>$P$39*'Profilo fotovoltaico'!B5178+'Approvvigionamento energia'!$Q$39*'Profilo eolico'!B5178</f>
        <v>1529.0393764573405</v>
      </c>
      <c r="F5176">
        <f>$P$41*'Profilo fotovoltaico'!B5178+'Approvvigionamento energia'!$Q$41*'Profilo eolico'!B5178</f>
        <v>2127.4544872399515</v>
      </c>
      <c r="G5176">
        <f>$P$43*'Profilo fotovoltaico'!B5178+'Approvvigionamento energia'!$Q$43*'Profilo eolico'!B5178</f>
        <v>2725.8695980225625</v>
      </c>
      <c r="H5176">
        <f t="shared" si="160"/>
        <v>1138.4335154826958</v>
      </c>
      <c r="I5176">
        <f>IF(LCOH!$C$28=Menu!$A$1,'Approvvigionamento energia'!C5176,0)+IF(LCOH!$C$28=Menu!$A$2,'Approvvigionamento energia'!D5176,0)+IF(LCOH!$C$28=Menu!$A$3,'Approvvigionamento energia'!E5176,0)+IF(LCOH!$C$28=Menu!$A$4,'Approvvigionamento energia'!F5176,0)+IF(LCOH!$C$28=Menu!$A$5,'Approvvigionamento energia'!G5176,0)+IF(LCOH!$C$28=Menu!$A$6,'Approvvigionamento energia'!H5176,0)</f>
        <v>2127.4544872399515</v>
      </c>
      <c r="J5176">
        <f>'Approvvigionamento energia'!A5176+'Approvvigionamento energia'!B5176+'Approvvigionamento energia'!I5176</f>
        <v>2738.9544872399515</v>
      </c>
      <c r="K5176">
        <f>IF(MIN(LCOH!$C$18,J5176)&gt;=$P$48*LCOH!$C$18, MIN(LCOH!$C$18,J5176),0)</f>
        <v>1500</v>
      </c>
      <c r="L5176">
        <f t="shared" si="161"/>
        <v>1238.9544872399515</v>
      </c>
      <c r="M5176">
        <f>K5176/LCOH!$C$18</f>
        <v>1</v>
      </c>
      <c r="N5176">
        <f>K5176/LCOH!$C$34</f>
        <v>28.901734104046245</v>
      </c>
    </row>
    <row r="5177" spans="1:14" x14ac:dyDescent="0.35">
      <c r="A5177">
        <f>'Profilo fotovoltaico'!B5179*LCOH!$C$20</f>
        <v>326</v>
      </c>
      <c r="B5177">
        <f>'Profilo eolico'!B5179*LCOH!$C$21</f>
        <v>164</v>
      </c>
      <c r="C5177">
        <f>$P$35*'Profilo fotovoltaico'!B5179</f>
        <v>2397.6035731647935</v>
      </c>
      <c r="D5177">
        <f>$Q$37*'Profilo eolico'!B5179</f>
        <v>956.88012270003549</v>
      </c>
      <c r="E5177">
        <f>$P$39*'Profilo fotovoltaico'!B5179+'Approvvigionamento energia'!$Q$39*'Profilo eolico'!B5179</f>
        <v>1317.060985316225</v>
      </c>
      <c r="F5177">
        <f>$P$41*'Profilo fotovoltaico'!B5179+'Approvvigionamento energia'!$Q$41*'Profilo eolico'!B5179</f>
        <v>1677.2418479324144</v>
      </c>
      <c r="G5177">
        <f>$P$43*'Profilo fotovoltaico'!B5179+'Approvvigionamento energia'!$Q$43*'Profilo eolico'!B5179</f>
        <v>2037.4227105486041</v>
      </c>
      <c r="H5177">
        <f t="shared" si="160"/>
        <v>1138.4335154826958</v>
      </c>
      <c r="I5177">
        <f>IF(LCOH!$C$28=Menu!$A$1,'Approvvigionamento energia'!C5177,0)+IF(LCOH!$C$28=Menu!$A$2,'Approvvigionamento energia'!D5177,0)+IF(LCOH!$C$28=Menu!$A$3,'Approvvigionamento energia'!E5177,0)+IF(LCOH!$C$28=Menu!$A$4,'Approvvigionamento energia'!F5177,0)+IF(LCOH!$C$28=Menu!$A$5,'Approvvigionamento energia'!G5177,0)+IF(LCOH!$C$28=Menu!$A$6,'Approvvigionamento energia'!H5177,0)</f>
        <v>1677.2418479324144</v>
      </c>
      <c r="J5177">
        <f>'Approvvigionamento energia'!A5177+'Approvvigionamento energia'!B5177+'Approvvigionamento energia'!I5177</f>
        <v>2167.2418479324142</v>
      </c>
      <c r="K5177">
        <f>IF(MIN(LCOH!$C$18,J5177)&gt;=$P$48*LCOH!$C$18, MIN(LCOH!$C$18,J5177),0)</f>
        <v>1500</v>
      </c>
      <c r="L5177">
        <f t="shared" si="161"/>
        <v>667.2418479324142</v>
      </c>
      <c r="M5177">
        <f>K5177/LCOH!$C$18</f>
        <v>1</v>
      </c>
      <c r="N5177">
        <f>K5177/LCOH!$C$34</f>
        <v>28.901734104046245</v>
      </c>
    </row>
    <row r="5178" spans="1:14" x14ac:dyDescent="0.35">
      <c r="A5178">
        <f>'Profilo fotovoltaico'!B5180*LCOH!$C$20</f>
        <v>181</v>
      </c>
      <c r="B5178">
        <f>'Profilo eolico'!B5180*LCOH!$C$21</f>
        <v>158</v>
      </c>
      <c r="C5178">
        <f>$P$35*'Profilo fotovoltaico'!B5180</f>
        <v>1331.1848059595936</v>
      </c>
      <c r="D5178">
        <f>$Q$37*'Profilo eolico'!B5180</f>
        <v>921.87231333296097</v>
      </c>
      <c r="E5178">
        <f>$P$39*'Profilo fotovoltaico'!B5180+'Approvvigionamento energia'!$Q$39*'Profilo eolico'!B5180</f>
        <v>1024.2004364896191</v>
      </c>
      <c r="F5178">
        <f>$P$41*'Profilo fotovoltaico'!B5180+'Approvvigionamento energia'!$Q$41*'Profilo eolico'!B5180</f>
        <v>1126.5285596462772</v>
      </c>
      <c r="G5178">
        <f>$P$43*'Profilo fotovoltaico'!B5180+'Approvvigionamento energia'!$Q$43*'Profilo eolico'!B5180</f>
        <v>1228.8566828029357</v>
      </c>
      <c r="H5178">
        <f t="shared" si="160"/>
        <v>1138.4335154826958</v>
      </c>
      <c r="I5178">
        <f>IF(LCOH!$C$28=Menu!$A$1,'Approvvigionamento energia'!C5178,0)+IF(LCOH!$C$28=Menu!$A$2,'Approvvigionamento energia'!D5178,0)+IF(LCOH!$C$28=Menu!$A$3,'Approvvigionamento energia'!E5178,0)+IF(LCOH!$C$28=Menu!$A$4,'Approvvigionamento energia'!F5178,0)+IF(LCOH!$C$28=Menu!$A$5,'Approvvigionamento energia'!G5178,0)+IF(LCOH!$C$28=Menu!$A$6,'Approvvigionamento energia'!H5178,0)</f>
        <v>1126.5285596462772</v>
      </c>
      <c r="J5178">
        <f>'Approvvigionamento energia'!A5178+'Approvvigionamento energia'!B5178+'Approvvigionamento energia'!I5178</f>
        <v>1465.5285596462772</v>
      </c>
      <c r="K5178">
        <f>IF(MIN(LCOH!$C$18,J5178)&gt;=$P$48*LCOH!$C$18, MIN(LCOH!$C$18,J5178),0)</f>
        <v>1465.5285596462772</v>
      </c>
      <c r="L5178">
        <f t="shared" si="161"/>
        <v>0</v>
      </c>
      <c r="M5178">
        <f>K5178/LCOH!$C$18</f>
        <v>0.9770190397641848</v>
      </c>
      <c r="N5178">
        <f>K5178/LCOH!$C$34</f>
        <v>28.237544501855055</v>
      </c>
    </row>
    <row r="5179" spans="1:14" x14ac:dyDescent="0.35">
      <c r="A5179">
        <f>'Profilo fotovoltaico'!B5181*LCOH!$C$20</f>
        <v>60</v>
      </c>
      <c r="B5179">
        <f>'Profilo eolico'!B5181*LCOH!$C$21</f>
        <v>139.69999999999999</v>
      </c>
      <c r="C5179">
        <f>$P$35*'Profilo fotovoltaico'!B5181</f>
        <v>441.27673125732389</v>
      </c>
      <c r="D5179">
        <f>$Q$37*'Profilo eolico'!B5181</f>
        <v>815.09849476338377</v>
      </c>
      <c r="E5179">
        <f>$P$39*'Profilo fotovoltaico'!B5181+'Approvvigionamento energia'!$Q$39*'Profilo eolico'!B5181</f>
        <v>721.64305388686876</v>
      </c>
      <c r="F5179">
        <f>$P$41*'Profilo fotovoltaico'!B5181+'Approvvigionamento energia'!$Q$41*'Profilo eolico'!B5181</f>
        <v>628.18761301035386</v>
      </c>
      <c r="G5179">
        <f>$P$43*'Profilo fotovoltaico'!B5181+'Approvvigionamento energia'!$Q$43*'Profilo eolico'!B5181</f>
        <v>534.73217213383884</v>
      </c>
      <c r="H5179">
        <f t="shared" si="160"/>
        <v>1138.4335154826958</v>
      </c>
      <c r="I5179">
        <f>IF(LCOH!$C$28=Menu!$A$1,'Approvvigionamento energia'!C5179,0)+IF(LCOH!$C$28=Menu!$A$2,'Approvvigionamento energia'!D5179,0)+IF(LCOH!$C$28=Menu!$A$3,'Approvvigionamento energia'!E5179,0)+IF(LCOH!$C$28=Menu!$A$4,'Approvvigionamento energia'!F5179,0)+IF(LCOH!$C$28=Menu!$A$5,'Approvvigionamento energia'!G5179,0)+IF(LCOH!$C$28=Menu!$A$6,'Approvvigionamento energia'!H5179,0)</f>
        <v>628.18761301035386</v>
      </c>
      <c r="J5179">
        <f>'Approvvigionamento energia'!A5179+'Approvvigionamento energia'!B5179+'Approvvigionamento energia'!I5179</f>
        <v>827.88761301035379</v>
      </c>
      <c r="K5179">
        <f>IF(MIN(LCOH!$C$18,J5179)&gt;=$P$48*LCOH!$C$18, MIN(LCOH!$C$18,J5179),0)</f>
        <v>827.88761301035379</v>
      </c>
      <c r="L5179">
        <f t="shared" si="161"/>
        <v>0</v>
      </c>
      <c r="M5179">
        <f>K5179/LCOH!$C$18</f>
        <v>0.55192507534023583</v>
      </c>
      <c r="N5179">
        <f>K5179/LCOH!$C$34</f>
        <v>15.951591772839187</v>
      </c>
    </row>
    <row r="5180" spans="1:14" x14ac:dyDescent="0.35">
      <c r="A5180">
        <f>'Profilo fotovoltaico'!B5182*LCOH!$C$20</f>
        <v>1</v>
      </c>
      <c r="B5180">
        <f>'Profilo eolico'!B5182*LCOH!$C$21</f>
        <v>120.6</v>
      </c>
      <c r="C5180">
        <f>$P$35*'Profilo fotovoltaico'!B5182</f>
        <v>7.3546121876220649</v>
      </c>
      <c r="D5180">
        <f>$Q$37*'Profilo eolico'!B5182</f>
        <v>703.6569682781967</v>
      </c>
      <c r="E5180">
        <f>$P$39*'Profilo fotovoltaico'!B5182+'Approvvigionamento energia'!$Q$39*'Profilo eolico'!B5182</f>
        <v>529.58137925555309</v>
      </c>
      <c r="F5180">
        <f>$P$41*'Profilo fotovoltaico'!B5182+'Approvvigionamento energia'!$Q$41*'Profilo eolico'!B5182</f>
        <v>355.50579023290936</v>
      </c>
      <c r="G5180">
        <f>$P$43*'Profilo fotovoltaico'!B5182+'Approvvigionamento energia'!$Q$43*'Profilo eolico'!B5182</f>
        <v>181.43020121026572</v>
      </c>
      <c r="H5180">
        <f t="shared" si="160"/>
        <v>1138.4335154826958</v>
      </c>
      <c r="I5180">
        <f>IF(LCOH!$C$28=Menu!$A$1,'Approvvigionamento energia'!C5180,0)+IF(LCOH!$C$28=Menu!$A$2,'Approvvigionamento energia'!D5180,0)+IF(LCOH!$C$28=Menu!$A$3,'Approvvigionamento energia'!E5180,0)+IF(LCOH!$C$28=Menu!$A$4,'Approvvigionamento energia'!F5180,0)+IF(LCOH!$C$28=Menu!$A$5,'Approvvigionamento energia'!G5180,0)+IF(LCOH!$C$28=Menu!$A$6,'Approvvigionamento energia'!H5180,0)</f>
        <v>355.50579023290936</v>
      </c>
      <c r="J5180">
        <f>'Approvvigionamento energia'!A5180+'Approvvigionamento energia'!B5180+'Approvvigionamento energia'!I5180</f>
        <v>477.10579023290938</v>
      </c>
      <c r="K5180">
        <f>IF(MIN(LCOH!$C$18,J5180)&gt;=$P$48*LCOH!$C$18, MIN(LCOH!$C$18,J5180),0)</f>
        <v>477.10579023290938</v>
      </c>
      <c r="L5180">
        <f t="shared" si="161"/>
        <v>0</v>
      </c>
      <c r="M5180">
        <f>K5180/LCOH!$C$18</f>
        <v>0.31807052682193959</v>
      </c>
      <c r="N5180">
        <f>K5180/LCOH!$C$34</f>
        <v>9.1927897925416069</v>
      </c>
    </row>
    <row r="5181" spans="1:14" x14ac:dyDescent="0.35">
      <c r="A5181">
        <f>'Profilo fotovoltaico'!B5183*LCOH!$C$20</f>
        <v>0</v>
      </c>
      <c r="B5181">
        <f>'Profilo eolico'!B5183*LCOH!$C$21</f>
        <v>95.699999999999989</v>
      </c>
      <c r="C5181">
        <f>$P$35*'Profilo fotovoltaico'!B5183</f>
        <v>0</v>
      </c>
      <c r="D5181">
        <f>$Q$37*'Profilo eolico'!B5183</f>
        <v>558.37455940483767</v>
      </c>
      <c r="E5181">
        <f>$P$39*'Profilo fotovoltaico'!B5183+'Approvvigionamento energia'!$Q$39*'Profilo eolico'!B5183</f>
        <v>418.78091955362822</v>
      </c>
      <c r="F5181">
        <f>$P$41*'Profilo fotovoltaico'!B5183+'Approvvigionamento energia'!$Q$41*'Profilo eolico'!B5183</f>
        <v>279.18727970241883</v>
      </c>
      <c r="G5181">
        <f>$P$43*'Profilo fotovoltaico'!B5183+'Approvvigionamento energia'!$Q$43*'Profilo eolico'!B5183</f>
        <v>139.59363985120942</v>
      </c>
      <c r="H5181">
        <f t="shared" si="160"/>
        <v>1138.4335154826958</v>
      </c>
      <c r="I5181">
        <f>IF(LCOH!$C$28=Menu!$A$1,'Approvvigionamento energia'!C5181,0)+IF(LCOH!$C$28=Menu!$A$2,'Approvvigionamento energia'!D5181,0)+IF(LCOH!$C$28=Menu!$A$3,'Approvvigionamento energia'!E5181,0)+IF(LCOH!$C$28=Menu!$A$4,'Approvvigionamento energia'!F5181,0)+IF(LCOH!$C$28=Menu!$A$5,'Approvvigionamento energia'!G5181,0)+IF(LCOH!$C$28=Menu!$A$6,'Approvvigionamento energia'!H5181,0)</f>
        <v>279.18727970241883</v>
      </c>
      <c r="J5181">
        <f>'Approvvigionamento energia'!A5181+'Approvvigionamento energia'!B5181+'Approvvigionamento energia'!I5181</f>
        <v>374.88727970241882</v>
      </c>
      <c r="K5181">
        <f>IF(MIN(LCOH!$C$18,J5181)&gt;=$P$48*LCOH!$C$18, MIN(LCOH!$C$18,J5181),0)</f>
        <v>0</v>
      </c>
      <c r="L5181">
        <f t="shared" si="161"/>
        <v>374.88727970241882</v>
      </c>
      <c r="M5181">
        <f>K5181/LCOH!$C$18</f>
        <v>0</v>
      </c>
      <c r="N5181">
        <f>K5181/LCOH!$C$34</f>
        <v>0</v>
      </c>
    </row>
    <row r="5182" spans="1:14" x14ac:dyDescent="0.35">
      <c r="A5182">
        <f>'Profilo fotovoltaico'!B5184*LCOH!$C$20</f>
        <v>0</v>
      </c>
      <c r="B5182">
        <f>'Profilo eolico'!B5184*LCOH!$C$21</f>
        <v>77.100000000000009</v>
      </c>
      <c r="C5182">
        <f>$P$35*'Profilo fotovoltaico'!B5184</f>
        <v>0</v>
      </c>
      <c r="D5182">
        <f>$Q$37*'Profilo eolico'!B5184</f>
        <v>449.85035036690687</v>
      </c>
      <c r="E5182">
        <f>$P$39*'Profilo fotovoltaico'!B5184+'Approvvigionamento energia'!$Q$39*'Profilo eolico'!B5184</f>
        <v>337.38776277518014</v>
      </c>
      <c r="F5182">
        <f>$P$41*'Profilo fotovoltaico'!B5184+'Approvvigionamento energia'!$Q$41*'Profilo eolico'!B5184</f>
        <v>224.92517518345343</v>
      </c>
      <c r="G5182">
        <f>$P$43*'Profilo fotovoltaico'!B5184+'Approvvigionamento energia'!$Q$43*'Profilo eolico'!B5184</f>
        <v>112.46258759172672</v>
      </c>
      <c r="H5182">
        <f t="shared" si="160"/>
        <v>1138.4335154826958</v>
      </c>
      <c r="I5182">
        <f>IF(LCOH!$C$28=Menu!$A$1,'Approvvigionamento energia'!C5182,0)+IF(LCOH!$C$28=Menu!$A$2,'Approvvigionamento energia'!D5182,0)+IF(LCOH!$C$28=Menu!$A$3,'Approvvigionamento energia'!E5182,0)+IF(LCOH!$C$28=Menu!$A$4,'Approvvigionamento energia'!F5182,0)+IF(LCOH!$C$28=Menu!$A$5,'Approvvigionamento energia'!G5182,0)+IF(LCOH!$C$28=Menu!$A$6,'Approvvigionamento energia'!H5182,0)</f>
        <v>224.92517518345343</v>
      </c>
      <c r="J5182">
        <f>'Approvvigionamento energia'!A5182+'Approvvigionamento energia'!B5182+'Approvvigionamento energia'!I5182</f>
        <v>302.02517518345343</v>
      </c>
      <c r="K5182">
        <f>IF(MIN(LCOH!$C$18,J5182)&gt;=$P$48*LCOH!$C$18, MIN(LCOH!$C$18,J5182),0)</f>
        <v>0</v>
      </c>
      <c r="L5182">
        <f t="shared" si="161"/>
        <v>302.02517518345343</v>
      </c>
      <c r="M5182">
        <f>K5182/LCOH!$C$18</f>
        <v>0</v>
      </c>
      <c r="N5182">
        <f>K5182/LCOH!$C$34</f>
        <v>0</v>
      </c>
    </row>
    <row r="5183" spans="1:14" x14ac:dyDescent="0.35">
      <c r="A5183">
        <f>'Profilo fotovoltaico'!B5185*LCOH!$C$20</f>
        <v>0</v>
      </c>
      <c r="B5183">
        <f>'Profilo eolico'!B5185*LCOH!$C$21</f>
        <v>71.5</v>
      </c>
      <c r="C5183">
        <f>$P$35*'Profilo fotovoltaico'!B5185</f>
        <v>0</v>
      </c>
      <c r="D5183">
        <f>$Q$37*'Profilo eolico'!B5185</f>
        <v>417.17639495763734</v>
      </c>
      <c r="E5183">
        <f>$P$39*'Profilo fotovoltaico'!B5185+'Approvvigionamento energia'!$Q$39*'Profilo eolico'!B5185</f>
        <v>312.88229621822802</v>
      </c>
      <c r="F5183">
        <f>$P$41*'Profilo fotovoltaico'!B5185+'Approvvigionamento energia'!$Q$41*'Profilo eolico'!B5185</f>
        <v>208.58819747881867</v>
      </c>
      <c r="G5183">
        <f>$P$43*'Profilo fotovoltaico'!B5185+'Approvvigionamento energia'!$Q$43*'Profilo eolico'!B5185</f>
        <v>104.29409873940934</v>
      </c>
      <c r="H5183">
        <f t="shared" si="160"/>
        <v>1138.4335154826958</v>
      </c>
      <c r="I5183">
        <f>IF(LCOH!$C$28=Menu!$A$1,'Approvvigionamento energia'!C5183,0)+IF(LCOH!$C$28=Menu!$A$2,'Approvvigionamento energia'!D5183,0)+IF(LCOH!$C$28=Menu!$A$3,'Approvvigionamento energia'!E5183,0)+IF(LCOH!$C$28=Menu!$A$4,'Approvvigionamento energia'!F5183,0)+IF(LCOH!$C$28=Menu!$A$5,'Approvvigionamento energia'!G5183,0)+IF(LCOH!$C$28=Menu!$A$6,'Approvvigionamento energia'!H5183,0)</f>
        <v>208.58819747881867</v>
      </c>
      <c r="J5183">
        <f>'Approvvigionamento energia'!A5183+'Approvvigionamento energia'!B5183+'Approvvigionamento energia'!I5183</f>
        <v>280.08819747881864</v>
      </c>
      <c r="K5183">
        <f>IF(MIN(LCOH!$C$18,J5183)&gt;=$P$48*LCOH!$C$18, MIN(LCOH!$C$18,J5183),0)</f>
        <v>0</v>
      </c>
      <c r="L5183">
        <f t="shared" si="161"/>
        <v>280.08819747881864</v>
      </c>
      <c r="M5183">
        <f>K5183/LCOH!$C$18</f>
        <v>0</v>
      </c>
      <c r="N5183">
        <f>K5183/LCOH!$C$34</f>
        <v>0</v>
      </c>
    </row>
    <row r="5184" spans="1:14" x14ac:dyDescent="0.35">
      <c r="A5184">
        <f>'Profilo fotovoltaico'!B5186*LCOH!$C$20</f>
        <v>0</v>
      </c>
      <c r="B5184">
        <f>'Profilo eolico'!B5186*LCOH!$C$21</f>
        <v>72.099999999999994</v>
      </c>
      <c r="C5184">
        <f>$P$35*'Profilo fotovoltaico'!B5186</f>
        <v>0</v>
      </c>
      <c r="D5184">
        <f>$Q$37*'Profilo eolico'!B5186</f>
        <v>420.67717589434483</v>
      </c>
      <c r="E5184">
        <f>$P$39*'Profilo fotovoltaico'!B5186+'Approvvigionamento energia'!$Q$39*'Profilo eolico'!B5186</f>
        <v>315.50788192075862</v>
      </c>
      <c r="F5184">
        <f>$P$41*'Profilo fotovoltaico'!B5186+'Approvvigionamento energia'!$Q$41*'Profilo eolico'!B5186</f>
        <v>210.33858794717241</v>
      </c>
      <c r="G5184">
        <f>$P$43*'Profilo fotovoltaico'!B5186+'Approvvigionamento energia'!$Q$43*'Profilo eolico'!B5186</f>
        <v>105.16929397358621</v>
      </c>
      <c r="H5184">
        <f t="shared" si="160"/>
        <v>1138.4335154826958</v>
      </c>
      <c r="I5184">
        <f>IF(LCOH!$C$28=Menu!$A$1,'Approvvigionamento energia'!C5184,0)+IF(LCOH!$C$28=Menu!$A$2,'Approvvigionamento energia'!D5184,0)+IF(LCOH!$C$28=Menu!$A$3,'Approvvigionamento energia'!E5184,0)+IF(LCOH!$C$28=Menu!$A$4,'Approvvigionamento energia'!F5184,0)+IF(LCOH!$C$28=Menu!$A$5,'Approvvigionamento energia'!G5184,0)+IF(LCOH!$C$28=Menu!$A$6,'Approvvigionamento energia'!H5184,0)</f>
        <v>210.33858794717241</v>
      </c>
      <c r="J5184">
        <f>'Approvvigionamento energia'!A5184+'Approvvigionamento energia'!B5184+'Approvvigionamento energia'!I5184</f>
        <v>282.43858794717244</v>
      </c>
      <c r="K5184">
        <f>IF(MIN(LCOH!$C$18,J5184)&gt;=$P$48*LCOH!$C$18, MIN(LCOH!$C$18,J5184),0)</f>
        <v>0</v>
      </c>
      <c r="L5184">
        <f t="shared" si="161"/>
        <v>282.43858794717244</v>
      </c>
      <c r="M5184">
        <f>K5184/LCOH!$C$18</f>
        <v>0</v>
      </c>
      <c r="N5184">
        <f>K5184/LCOH!$C$34</f>
        <v>0</v>
      </c>
    </row>
    <row r="5185" spans="1:14" x14ac:dyDescent="0.35">
      <c r="A5185">
        <f>'Profilo fotovoltaico'!B5187*LCOH!$C$20</f>
        <v>0</v>
      </c>
      <c r="B5185">
        <f>'Profilo eolico'!B5187*LCOH!$C$21</f>
        <v>73.599999999999994</v>
      </c>
      <c r="C5185">
        <f>$P$35*'Profilo fotovoltaico'!B5187</f>
        <v>0</v>
      </c>
      <c r="D5185">
        <f>$Q$37*'Profilo eolico'!B5187</f>
        <v>429.42912823611346</v>
      </c>
      <c r="E5185">
        <f>$P$39*'Profilo fotovoltaico'!B5187+'Approvvigionamento energia'!$Q$39*'Profilo eolico'!B5187</f>
        <v>322.07184617708504</v>
      </c>
      <c r="F5185">
        <f>$P$41*'Profilo fotovoltaico'!B5187+'Approvvigionamento energia'!$Q$41*'Profilo eolico'!B5187</f>
        <v>214.71456411805673</v>
      </c>
      <c r="G5185">
        <f>$P$43*'Profilo fotovoltaico'!B5187+'Approvvigionamento energia'!$Q$43*'Profilo eolico'!B5187</f>
        <v>107.35728205902836</v>
      </c>
      <c r="H5185">
        <f t="shared" si="160"/>
        <v>1138.4335154826958</v>
      </c>
      <c r="I5185">
        <f>IF(LCOH!$C$28=Menu!$A$1,'Approvvigionamento energia'!C5185,0)+IF(LCOH!$C$28=Menu!$A$2,'Approvvigionamento energia'!D5185,0)+IF(LCOH!$C$28=Menu!$A$3,'Approvvigionamento energia'!E5185,0)+IF(LCOH!$C$28=Menu!$A$4,'Approvvigionamento energia'!F5185,0)+IF(LCOH!$C$28=Menu!$A$5,'Approvvigionamento energia'!G5185,0)+IF(LCOH!$C$28=Menu!$A$6,'Approvvigionamento energia'!H5185,0)</f>
        <v>214.71456411805673</v>
      </c>
      <c r="J5185">
        <f>'Approvvigionamento energia'!A5185+'Approvvigionamento energia'!B5185+'Approvvigionamento energia'!I5185</f>
        <v>288.31456411805675</v>
      </c>
      <c r="K5185">
        <f>IF(MIN(LCOH!$C$18,J5185)&gt;=$P$48*LCOH!$C$18, MIN(LCOH!$C$18,J5185),0)</f>
        <v>0</v>
      </c>
      <c r="L5185">
        <f t="shared" si="161"/>
        <v>288.31456411805675</v>
      </c>
      <c r="M5185">
        <f>K5185/LCOH!$C$18</f>
        <v>0</v>
      </c>
      <c r="N5185">
        <f>K5185/LCOH!$C$34</f>
        <v>0</v>
      </c>
    </row>
    <row r="5186" spans="1:14" x14ac:dyDescent="0.35">
      <c r="A5186">
        <f>'Profilo fotovoltaico'!B5188*LCOH!$C$20</f>
        <v>0</v>
      </c>
      <c r="B5186">
        <f>'Profilo eolico'!B5188*LCOH!$C$21</f>
        <v>73.7</v>
      </c>
      <c r="C5186">
        <f>$P$35*'Profilo fotovoltaico'!B5188</f>
        <v>0</v>
      </c>
      <c r="D5186">
        <f>$Q$37*'Profilo eolico'!B5188</f>
        <v>430.01259172556468</v>
      </c>
      <c r="E5186">
        <f>$P$39*'Profilo fotovoltaico'!B5188+'Approvvigionamento energia'!$Q$39*'Profilo eolico'!B5188</f>
        <v>322.50944379417348</v>
      </c>
      <c r="F5186">
        <f>$P$41*'Profilo fotovoltaico'!B5188+'Approvvigionamento energia'!$Q$41*'Profilo eolico'!B5188</f>
        <v>215.00629586278234</v>
      </c>
      <c r="G5186">
        <f>$P$43*'Profilo fotovoltaico'!B5188+'Approvvigionamento energia'!$Q$43*'Profilo eolico'!B5188</f>
        <v>107.50314793139117</v>
      </c>
      <c r="H5186">
        <f t="shared" ref="H5186:H5249" si="162">$P$45</f>
        <v>1138.4335154826958</v>
      </c>
      <c r="I5186">
        <f>IF(LCOH!$C$28=Menu!$A$1,'Approvvigionamento energia'!C5186,0)+IF(LCOH!$C$28=Menu!$A$2,'Approvvigionamento energia'!D5186,0)+IF(LCOH!$C$28=Menu!$A$3,'Approvvigionamento energia'!E5186,0)+IF(LCOH!$C$28=Menu!$A$4,'Approvvigionamento energia'!F5186,0)+IF(LCOH!$C$28=Menu!$A$5,'Approvvigionamento energia'!G5186,0)+IF(LCOH!$C$28=Menu!$A$6,'Approvvigionamento energia'!H5186,0)</f>
        <v>215.00629586278234</v>
      </c>
      <c r="J5186">
        <f>'Approvvigionamento energia'!A5186+'Approvvigionamento energia'!B5186+'Approvvigionamento energia'!I5186</f>
        <v>288.70629586278233</v>
      </c>
      <c r="K5186">
        <f>IF(MIN(LCOH!$C$18,J5186)&gt;=$P$48*LCOH!$C$18, MIN(LCOH!$C$18,J5186),0)</f>
        <v>0</v>
      </c>
      <c r="L5186">
        <f t="shared" si="161"/>
        <v>288.70629586278233</v>
      </c>
      <c r="M5186">
        <f>K5186/LCOH!$C$18</f>
        <v>0</v>
      </c>
      <c r="N5186">
        <f>K5186/LCOH!$C$34</f>
        <v>0</v>
      </c>
    </row>
    <row r="5187" spans="1:14" x14ac:dyDescent="0.35">
      <c r="A5187">
        <f>'Profilo fotovoltaico'!B5189*LCOH!$C$20</f>
        <v>0</v>
      </c>
      <c r="B5187">
        <f>'Profilo eolico'!B5189*LCOH!$C$21</f>
        <v>71</v>
      </c>
      <c r="C5187">
        <f>$P$35*'Profilo fotovoltaico'!B5189</f>
        <v>0</v>
      </c>
      <c r="D5187">
        <f>$Q$37*'Profilo eolico'!B5189</f>
        <v>414.25907751038113</v>
      </c>
      <c r="E5187">
        <f>$P$39*'Profilo fotovoltaico'!B5189+'Approvvigionamento energia'!$Q$39*'Profilo eolico'!B5189</f>
        <v>310.69430813278586</v>
      </c>
      <c r="F5187">
        <f>$P$41*'Profilo fotovoltaico'!B5189+'Approvvigionamento energia'!$Q$41*'Profilo eolico'!B5189</f>
        <v>207.12953875519057</v>
      </c>
      <c r="G5187">
        <f>$P$43*'Profilo fotovoltaico'!B5189+'Approvvigionamento energia'!$Q$43*'Profilo eolico'!B5189</f>
        <v>103.56476937759528</v>
      </c>
      <c r="H5187">
        <f t="shared" si="162"/>
        <v>1138.4335154826958</v>
      </c>
      <c r="I5187">
        <f>IF(LCOH!$C$28=Menu!$A$1,'Approvvigionamento energia'!C5187,0)+IF(LCOH!$C$28=Menu!$A$2,'Approvvigionamento energia'!D5187,0)+IF(LCOH!$C$28=Menu!$A$3,'Approvvigionamento energia'!E5187,0)+IF(LCOH!$C$28=Menu!$A$4,'Approvvigionamento energia'!F5187,0)+IF(LCOH!$C$28=Menu!$A$5,'Approvvigionamento energia'!G5187,0)+IF(LCOH!$C$28=Menu!$A$6,'Approvvigionamento energia'!H5187,0)</f>
        <v>207.12953875519057</v>
      </c>
      <c r="J5187">
        <f>'Approvvigionamento energia'!A5187+'Approvvigionamento energia'!B5187+'Approvvigionamento energia'!I5187</f>
        <v>278.12953875519054</v>
      </c>
      <c r="K5187">
        <f>IF(MIN(LCOH!$C$18,J5187)&gt;=$P$48*LCOH!$C$18, MIN(LCOH!$C$18,J5187),0)</f>
        <v>0</v>
      </c>
      <c r="L5187">
        <f t="shared" ref="L5187:L5250" si="163">J5187-K5187</f>
        <v>278.12953875519054</v>
      </c>
      <c r="M5187">
        <f>K5187/LCOH!$C$18</f>
        <v>0</v>
      </c>
      <c r="N5187">
        <f>K5187/LCOH!$C$34</f>
        <v>0</v>
      </c>
    </row>
    <row r="5188" spans="1:14" x14ac:dyDescent="0.35">
      <c r="A5188">
        <f>'Profilo fotovoltaico'!B5190*LCOH!$C$20</f>
        <v>0</v>
      </c>
      <c r="B5188">
        <f>'Profilo eolico'!B5190*LCOH!$C$21</f>
        <v>65.8</v>
      </c>
      <c r="C5188">
        <f>$P$35*'Profilo fotovoltaico'!B5190</f>
        <v>0</v>
      </c>
      <c r="D5188">
        <f>$Q$37*'Profilo eolico'!B5190</f>
        <v>383.9189760589166</v>
      </c>
      <c r="E5188">
        <f>$P$39*'Profilo fotovoltaico'!B5190+'Approvvigionamento energia'!$Q$39*'Profilo eolico'!B5190</f>
        <v>287.93923204418746</v>
      </c>
      <c r="F5188">
        <f>$P$41*'Profilo fotovoltaico'!B5190+'Approvvigionamento energia'!$Q$41*'Profilo eolico'!B5190</f>
        <v>191.9594880294583</v>
      </c>
      <c r="G5188">
        <f>$P$43*'Profilo fotovoltaico'!B5190+'Approvvigionamento energia'!$Q$43*'Profilo eolico'!B5190</f>
        <v>95.97974401472915</v>
      </c>
      <c r="H5188">
        <f t="shared" si="162"/>
        <v>1138.4335154826958</v>
      </c>
      <c r="I5188">
        <f>IF(LCOH!$C$28=Menu!$A$1,'Approvvigionamento energia'!C5188,0)+IF(LCOH!$C$28=Menu!$A$2,'Approvvigionamento energia'!D5188,0)+IF(LCOH!$C$28=Menu!$A$3,'Approvvigionamento energia'!E5188,0)+IF(LCOH!$C$28=Menu!$A$4,'Approvvigionamento energia'!F5188,0)+IF(LCOH!$C$28=Menu!$A$5,'Approvvigionamento energia'!G5188,0)+IF(LCOH!$C$28=Menu!$A$6,'Approvvigionamento energia'!H5188,0)</f>
        <v>191.9594880294583</v>
      </c>
      <c r="J5188">
        <f>'Approvvigionamento energia'!A5188+'Approvvigionamento energia'!B5188+'Approvvigionamento energia'!I5188</f>
        <v>257.75948802945828</v>
      </c>
      <c r="K5188">
        <f>IF(MIN(LCOH!$C$18,J5188)&gt;=$P$48*LCOH!$C$18, MIN(LCOH!$C$18,J5188),0)</f>
        <v>0</v>
      </c>
      <c r="L5188">
        <f t="shared" si="163"/>
        <v>257.75948802945828</v>
      </c>
      <c r="M5188">
        <f>K5188/LCOH!$C$18</f>
        <v>0</v>
      </c>
      <c r="N5188">
        <f>K5188/LCOH!$C$34</f>
        <v>0</v>
      </c>
    </row>
    <row r="5189" spans="1:14" x14ac:dyDescent="0.35">
      <c r="A5189">
        <f>'Profilo fotovoltaico'!B5191*LCOH!$C$20</f>
        <v>0</v>
      </c>
      <c r="B5189">
        <f>'Profilo eolico'!B5191*LCOH!$C$21</f>
        <v>60.400000000000006</v>
      </c>
      <c r="C5189">
        <f>$P$35*'Profilo fotovoltaico'!B5191</f>
        <v>0</v>
      </c>
      <c r="D5189">
        <f>$Q$37*'Profilo eolico'!B5191</f>
        <v>352.41194762854963</v>
      </c>
      <c r="E5189">
        <f>$P$39*'Profilo fotovoltaico'!B5191+'Approvvigionamento energia'!$Q$39*'Profilo eolico'!B5191</f>
        <v>264.30896072141223</v>
      </c>
      <c r="F5189">
        <f>$P$41*'Profilo fotovoltaico'!B5191+'Approvvigionamento energia'!$Q$41*'Profilo eolico'!B5191</f>
        <v>176.20597381427481</v>
      </c>
      <c r="G5189">
        <f>$P$43*'Profilo fotovoltaico'!B5191+'Approvvigionamento energia'!$Q$43*'Profilo eolico'!B5191</f>
        <v>88.102986907137407</v>
      </c>
      <c r="H5189">
        <f t="shared" si="162"/>
        <v>1138.4335154826958</v>
      </c>
      <c r="I5189">
        <f>IF(LCOH!$C$28=Menu!$A$1,'Approvvigionamento energia'!C5189,0)+IF(LCOH!$C$28=Menu!$A$2,'Approvvigionamento energia'!D5189,0)+IF(LCOH!$C$28=Menu!$A$3,'Approvvigionamento energia'!E5189,0)+IF(LCOH!$C$28=Menu!$A$4,'Approvvigionamento energia'!F5189,0)+IF(LCOH!$C$28=Menu!$A$5,'Approvvigionamento energia'!G5189,0)+IF(LCOH!$C$28=Menu!$A$6,'Approvvigionamento energia'!H5189,0)</f>
        <v>176.20597381427481</v>
      </c>
      <c r="J5189">
        <f>'Approvvigionamento energia'!A5189+'Approvvigionamento energia'!B5189+'Approvvigionamento energia'!I5189</f>
        <v>236.60597381427482</v>
      </c>
      <c r="K5189">
        <f>IF(MIN(LCOH!$C$18,J5189)&gt;=$P$48*LCOH!$C$18, MIN(LCOH!$C$18,J5189),0)</f>
        <v>0</v>
      </c>
      <c r="L5189">
        <f t="shared" si="163"/>
        <v>236.60597381427482</v>
      </c>
      <c r="M5189">
        <f>K5189/LCOH!$C$18</f>
        <v>0</v>
      </c>
      <c r="N5189">
        <f>K5189/LCOH!$C$34</f>
        <v>0</v>
      </c>
    </row>
    <row r="5190" spans="1:14" x14ac:dyDescent="0.35">
      <c r="A5190">
        <f>'Profilo fotovoltaico'!B5192*LCOH!$C$20</f>
        <v>24</v>
      </c>
      <c r="B5190">
        <f>'Profilo eolico'!B5192*LCOH!$C$21</f>
        <v>55</v>
      </c>
      <c r="C5190">
        <f>$P$35*'Profilo fotovoltaico'!B5192</f>
        <v>176.51069250292957</v>
      </c>
      <c r="D5190">
        <f>$Q$37*'Profilo eolico'!B5192</f>
        <v>320.9049191981826</v>
      </c>
      <c r="E5190">
        <f>$P$39*'Profilo fotovoltaico'!B5192+'Approvvigionamento energia'!$Q$39*'Profilo eolico'!B5192</f>
        <v>284.80636252436932</v>
      </c>
      <c r="F5190">
        <f>$P$41*'Profilo fotovoltaico'!B5192+'Approvvigionamento energia'!$Q$41*'Profilo eolico'!B5192</f>
        <v>248.7078058505561</v>
      </c>
      <c r="G5190">
        <f>$P$43*'Profilo fotovoltaico'!B5192+'Approvvigionamento energia'!$Q$43*'Profilo eolico'!B5192</f>
        <v>212.60924917674282</v>
      </c>
      <c r="H5190">
        <f t="shared" si="162"/>
        <v>1138.4335154826958</v>
      </c>
      <c r="I5190">
        <f>IF(LCOH!$C$28=Menu!$A$1,'Approvvigionamento energia'!C5190,0)+IF(LCOH!$C$28=Menu!$A$2,'Approvvigionamento energia'!D5190,0)+IF(LCOH!$C$28=Menu!$A$3,'Approvvigionamento energia'!E5190,0)+IF(LCOH!$C$28=Menu!$A$4,'Approvvigionamento energia'!F5190,0)+IF(LCOH!$C$28=Menu!$A$5,'Approvvigionamento energia'!G5190,0)+IF(LCOH!$C$28=Menu!$A$6,'Approvvigionamento energia'!H5190,0)</f>
        <v>248.7078058505561</v>
      </c>
      <c r="J5190">
        <f>'Approvvigionamento energia'!A5190+'Approvvigionamento energia'!B5190+'Approvvigionamento energia'!I5190</f>
        <v>327.7078058505561</v>
      </c>
      <c r="K5190">
        <f>IF(MIN(LCOH!$C$18,J5190)&gt;=$P$48*LCOH!$C$18, MIN(LCOH!$C$18,J5190),0)</f>
        <v>0</v>
      </c>
      <c r="L5190">
        <f t="shared" si="163"/>
        <v>327.7078058505561</v>
      </c>
      <c r="M5190">
        <f>K5190/LCOH!$C$18</f>
        <v>0</v>
      </c>
      <c r="N5190">
        <f>K5190/LCOH!$C$34</f>
        <v>0</v>
      </c>
    </row>
    <row r="5191" spans="1:14" x14ac:dyDescent="0.35">
      <c r="A5191">
        <f>'Profilo fotovoltaico'!B5193*LCOH!$C$20</f>
        <v>123</v>
      </c>
      <c r="B5191">
        <f>'Profilo eolico'!B5193*LCOH!$C$21</f>
        <v>40.800000000000004</v>
      </c>
      <c r="C5191">
        <f>$P$35*'Profilo fotovoltaico'!B5193</f>
        <v>904.61729907751396</v>
      </c>
      <c r="D5191">
        <f>$Q$37*'Profilo eolico'!B5193</f>
        <v>238.05310369610638</v>
      </c>
      <c r="E5191">
        <f>$P$39*'Profilo fotovoltaico'!B5193+'Approvvigionamento energia'!$Q$39*'Profilo eolico'!B5193</f>
        <v>404.69415254145827</v>
      </c>
      <c r="F5191">
        <f>$P$41*'Profilo fotovoltaico'!B5193+'Approvvigionamento energia'!$Q$41*'Profilo eolico'!B5193</f>
        <v>571.33520138681013</v>
      </c>
      <c r="G5191">
        <f>$P$43*'Profilo fotovoltaico'!B5193+'Approvvigionamento energia'!$Q$43*'Profilo eolico'!B5193</f>
        <v>737.9762502321621</v>
      </c>
      <c r="H5191">
        <f t="shared" si="162"/>
        <v>1138.4335154826958</v>
      </c>
      <c r="I5191">
        <f>IF(LCOH!$C$28=Menu!$A$1,'Approvvigionamento energia'!C5191,0)+IF(LCOH!$C$28=Menu!$A$2,'Approvvigionamento energia'!D5191,0)+IF(LCOH!$C$28=Menu!$A$3,'Approvvigionamento energia'!E5191,0)+IF(LCOH!$C$28=Menu!$A$4,'Approvvigionamento energia'!F5191,0)+IF(LCOH!$C$28=Menu!$A$5,'Approvvigionamento energia'!G5191,0)+IF(LCOH!$C$28=Menu!$A$6,'Approvvigionamento energia'!H5191,0)</f>
        <v>571.33520138681013</v>
      </c>
      <c r="J5191">
        <f>'Approvvigionamento energia'!A5191+'Approvvigionamento energia'!B5191+'Approvvigionamento energia'!I5191</f>
        <v>735.13520138681019</v>
      </c>
      <c r="K5191">
        <f>IF(MIN(LCOH!$C$18,J5191)&gt;=$P$48*LCOH!$C$18, MIN(LCOH!$C$18,J5191),0)</f>
        <v>735.13520138681019</v>
      </c>
      <c r="L5191">
        <f t="shared" si="163"/>
        <v>0</v>
      </c>
      <c r="M5191">
        <f>K5191/LCOH!$C$18</f>
        <v>0.49009013425787346</v>
      </c>
      <c r="N5191">
        <f>K5191/LCOH!$C$34</f>
        <v>14.164454747337384</v>
      </c>
    </row>
    <row r="5192" spans="1:14" x14ac:dyDescent="0.35">
      <c r="A5192">
        <f>'Profilo fotovoltaico'!B5194*LCOH!$C$20</f>
        <v>260</v>
      </c>
      <c r="B5192">
        <f>'Profilo eolico'!B5194*LCOH!$C$21</f>
        <v>29.1</v>
      </c>
      <c r="C5192">
        <f>$P$35*'Profilo fotovoltaico'!B5194</f>
        <v>1912.1991687817369</v>
      </c>
      <c r="D5192">
        <f>$Q$37*'Profilo eolico'!B5194</f>
        <v>169.78787543031117</v>
      </c>
      <c r="E5192">
        <f>$P$39*'Profilo fotovoltaico'!B5194+'Approvvigionamento energia'!$Q$39*'Profilo eolico'!B5194</f>
        <v>605.39069876816757</v>
      </c>
      <c r="F5192">
        <f>$P$41*'Profilo fotovoltaico'!B5194+'Approvvigionamento energia'!$Q$41*'Profilo eolico'!B5194</f>
        <v>1040.9935221060241</v>
      </c>
      <c r="G5192">
        <f>$P$43*'Profilo fotovoltaico'!B5194+'Approvvigionamento energia'!$Q$43*'Profilo eolico'!B5194</f>
        <v>1476.5963454438806</v>
      </c>
      <c r="H5192">
        <f t="shared" si="162"/>
        <v>1138.4335154826958</v>
      </c>
      <c r="I5192">
        <f>IF(LCOH!$C$28=Menu!$A$1,'Approvvigionamento energia'!C5192,0)+IF(LCOH!$C$28=Menu!$A$2,'Approvvigionamento energia'!D5192,0)+IF(LCOH!$C$28=Menu!$A$3,'Approvvigionamento energia'!E5192,0)+IF(LCOH!$C$28=Menu!$A$4,'Approvvigionamento energia'!F5192,0)+IF(LCOH!$C$28=Menu!$A$5,'Approvvigionamento energia'!G5192,0)+IF(LCOH!$C$28=Menu!$A$6,'Approvvigionamento energia'!H5192,0)</f>
        <v>1040.9935221060241</v>
      </c>
      <c r="J5192">
        <f>'Approvvigionamento energia'!A5192+'Approvvigionamento energia'!B5192+'Approvvigionamento energia'!I5192</f>
        <v>1330.093522106024</v>
      </c>
      <c r="K5192">
        <f>IF(MIN(LCOH!$C$18,J5192)&gt;=$P$48*LCOH!$C$18, MIN(LCOH!$C$18,J5192),0)</f>
        <v>1330.093522106024</v>
      </c>
      <c r="L5192">
        <f t="shared" si="163"/>
        <v>0</v>
      </c>
      <c r="M5192">
        <f>K5192/LCOH!$C$18</f>
        <v>0.88672901473734933</v>
      </c>
      <c r="N5192">
        <f>K5192/LCOH!$C$34</f>
        <v>25.628006206281775</v>
      </c>
    </row>
    <row r="5193" spans="1:14" x14ac:dyDescent="0.35">
      <c r="A5193">
        <f>'Profilo fotovoltaico'!B5195*LCOH!$C$20</f>
        <v>403</v>
      </c>
      <c r="B5193">
        <f>'Profilo eolico'!B5195*LCOH!$C$21</f>
        <v>23</v>
      </c>
      <c r="C5193">
        <f>$P$35*'Profilo fotovoltaico'!B5195</f>
        <v>2963.9087116116925</v>
      </c>
      <c r="D5193">
        <f>$Q$37*'Profilo eolico'!B5195</f>
        <v>134.19660257378544</v>
      </c>
      <c r="E5193">
        <f>$P$39*'Profilo fotovoltaico'!B5195+'Approvvigionamento energia'!$Q$39*'Profilo eolico'!B5195</f>
        <v>841.62462983326225</v>
      </c>
      <c r="F5193">
        <f>$P$41*'Profilo fotovoltaico'!B5195+'Approvvigionamento energia'!$Q$41*'Profilo eolico'!B5195</f>
        <v>1549.0526570927391</v>
      </c>
      <c r="G5193">
        <f>$P$43*'Profilo fotovoltaico'!B5195+'Approvvigionamento energia'!$Q$43*'Profilo eolico'!B5195</f>
        <v>2256.4806843522156</v>
      </c>
      <c r="H5193">
        <f t="shared" si="162"/>
        <v>1138.4335154826958</v>
      </c>
      <c r="I5193">
        <f>IF(LCOH!$C$28=Menu!$A$1,'Approvvigionamento energia'!C5193,0)+IF(LCOH!$C$28=Menu!$A$2,'Approvvigionamento energia'!D5193,0)+IF(LCOH!$C$28=Menu!$A$3,'Approvvigionamento energia'!E5193,0)+IF(LCOH!$C$28=Menu!$A$4,'Approvvigionamento energia'!F5193,0)+IF(LCOH!$C$28=Menu!$A$5,'Approvvigionamento energia'!G5193,0)+IF(LCOH!$C$28=Menu!$A$6,'Approvvigionamento energia'!H5193,0)</f>
        <v>1549.0526570927391</v>
      </c>
      <c r="J5193">
        <f>'Approvvigionamento energia'!A5193+'Approvvigionamento energia'!B5193+'Approvvigionamento energia'!I5193</f>
        <v>1975.0526570927391</v>
      </c>
      <c r="K5193">
        <f>IF(MIN(LCOH!$C$18,J5193)&gt;=$P$48*LCOH!$C$18, MIN(LCOH!$C$18,J5193),0)</f>
        <v>1500</v>
      </c>
      <c r="L5193">
        <f t="shared" si="163"/>
        <v>475.05265709273908</v>
      </c>
      <c r="M5193">
        <f>K5193/LCOH!$C$18</f>
        <v>1</v>
      </c>
      <c r="N5193">
        <f>K5193/LCOH!$C$34</f>
        <v>28.901734104046245</v>
      </c>
    </row>
    <row r="5194" spans="1:14" x14ac:dyDescent="0.35">
      <c r="A5194">
        <f>'Profilo fotovoltaico'!B5196*LCOH!$C$20</f>
        <v>521</v>
      </c>
      <c r="B5194">
        <f>'Profilo eolico'!B5196*LCOH!$C$21</f>
        <v>18.599999999999998</v>
      </c>
      <c r="C5194">
        <f>$P$35*'Profilo fotovoltaico'!B5196</f>
        <v>3831.7529497510959</v>
      </c>
      <c r="D5194">
        <f>$Q$37*'Profilo eolico'!B5196</f>
        <v>108.52420903793083</v>
      </c>
      <c r="E5194">
        <f>$P$39*'Profilo fotovoltaico'!B5196+'Approvvigionamento energia'!$Q$39*'Profilo eolico'!B5196</f>
        <v>1039.3313942162222</v>
      </c>
      <c r="F5194">
        <f>$P$41*'Profilo fotovoltaico'!B5196+'Approvvigionamento energia'!$Q$41*'Profilo eolico'!B5196</f>
        <v>1970.1385793945133</v>
      </c>
      <c r="G5194">
        <f>$P$43*'Profilo fotovoltaico'!B5196+'Approvvigionamento energia'!$Q$43*'Profilo eolico'!B5196</f>
        <v>2900.9457645728048</v>
      </c>
      <c r="H5194">
        <f t="shared" si="162"/>
        <v>1138.4335154826958</v>
      </c>
      <c r="I5194">
        <f>IF(LCOH!$C$28=Menu!$A$1,'Approvvigionamento energia'!C5194,0)+IF(LCOH!$C$28=Menu!$A$2,'Approvvigionamento energia'!D5194,0)+IF(LCOH!$C$28=Menu!$A$3,'Approvvigionamento energia'!E5194,0)+IF(LCOH!$C$28=Menu!$A$4,'Approvvigionamento energia'!F5194,0)+IF(LCOH!$C$28=Menu!$A$5,'Approvvigionamento energia'!G5194,0)+IF(LCOH!$C$28=Menu!$A$6,'Approvvigionamento energia'!H5194,0)</f>
        <v>1970.1385793945133</v>
      </c>
      <c r="J5194">
        <f>'Approvvigionamento energia'!A5194+'Approvvigionamento energia'!B5194+'Approvvigionamento energia'!I5194</f>
        <v>2509.7385793945132</v>
      </c>
      <c r="K5194">
        <f>IF(MIN(LCOH!$C$18,J5194)&gt;=$P$48*LCOH!$C$18, MIN(LCOH!$C$18,J5194),0)</f>
        <v>1500</v>
      </c>
      <c r="L5194">
        <f t="shared" si="163"/>
        <v>1009.7385793945132</v>
      </c>
      <c r="M5194">
        <f>K5194/LCOH!$C$18</f>
        <v>1</v>
      </c>
      <c r="N5194">
        <f>K5194/LCOH!$C$34</f>
        <v>28.901734104046245</v>
      </c>
    </row>
    <row r="5195" spans="1:14" x14ac:dyDescent="0.35">
      <c r="A5195">
        <f>'Profilo fotovoltaico'!B5197*LCOH!$C$20</f>
        <v>606</v>
      </c>
      <c r="B5195">
        <f>'Profilo eolico'!B5197*LCOH!$C$21</f>
        <v>18.100000000000001</v>
      </c>
      <c r="C5195">
        <f>$P$35*'Profilo fotovoltaico'!B5197</f>
        <v>4456.8949856989711</v>
      </c>
      <c r="D5195">
        <f>$Q$37*'Profilo eolico'!B5197</f>
        <v>105.60689159067465</v>
      </c>
      <c r="E5195">
        <f>$P$39*'Profilo fotovoltaico'!B5197+'Approvvigionamento energia'!$Q$39*'Profilo eolico'!B5197</f>
        <v>1193.4289151177488</v>
      </c>
      <c r="F5195">
        <f>$P$41*'Profilo fotovoltaico'!B5197+'Approvvigionamento energia'!$Q$41*'Profilo eolico'!B5197</f>
        <v>2281.2509386448228</v>
      </c>
      <c r="G5195">
        <f>$P$43*'Profilo fotovoltaico'!B5197+'Approvvigionamento energia'!$Q$43*'Profilo eolico'!B5197</f>
        <v>3369.0729621718974</v>
      </c>
      <c r="H5195">
        <f t="shared" si="162"/>
        <v>1138.4335154826958</v>
      </c>
      <c r="I5195">
        <f>IF(LCOH!$C$28=Menu!$A$1,'Approvvigionamento energia'!C5195,0)+IF(LCOH!$C$28=Menu!$A$2,'Approvvigionamento energia'!D5195,0)+IF(LCOH!$C$28=Menu!$A$3,'Approvvigionamento energia'!E5195,0)+IF(LCOH!$C$28=Menu!$A$4,'Approvvigionamento energia'!F5195,0)+IF(LCOH!$C$28=Menu!$A$5,'Approvvigionamento energia'!G5195,0)+IF(LCOH!$C$28=Menu!$A$6,'Approvvigionamento energia'!H5195,0)</f>
        <v>2281.2509386448228</v>
      </c>
      <c r="J5195">
        <f>'Approvvigionamento energia'!A5195+'Approvvigionamento energia'!B5195+'Approvvigionamento energia'!I5195</f>
        <v>2905.3509386448227</v>
      </c>
      <c r="K5195">
        <f>IF(MIN(LCOH!$C$18,J5195)&gt;=$P$48*LCOH!$C$18, MIN(LCOH!$C$18,J5195),0)</f>
        <v>1500</v>
      </c>
      <c r="L5195">
        <f t="shared" si="163"/>
        <v>1405.3509386448227</v>
      </c>
      <c r="M5195">
        <f>K5195/LCOH!$C$18</f>
        <v>1</v>
      </c>
      <c r="N5195">
        <f>K5195/LCOH!$C$34</f>
        <v>28.901734104046245</v>
      </c>
    </row>
    <row r="5196" spans="1:14" x14ac:dyDescent="0.35">
      <c r="A5196">
        <f>'Profilo fotovoltaico'!B5198*LCOH!$C$20</f>
        <v>652</v>
      </c>
      <c r="B5196">
        <f>'Profilo eolico'!B5198*LCOH!$C$21</f>
        <v>21.9</v>
      </c>
      <c r="C5196">
        <f>$P$35*'Profilo fotovoltaico'!B5198</f>
        <v>4795.207146329587</v>
      </c>
      <c r="D5196">
        <f>$Q$37*'Profilo eolico'!B5198</f>
        <v>127.7785041898218</v>
      </c>
      <c r="E5196">
        <f>$P$39*'Profilo fotovoltaico'!B5198+'Approvvigionamento energia'!$Q$39*'Profilo eolico'!B5198</f>
        <v>1294.635664724763</v>
      </c>
      <c r="F5196">
        <f>$P$41*'Profilo fotovoltaico'!B5198+'Approvvigionamento energia'!$Q$41*'Profilo eolico'!B5198</f>
        <v>2461.4928252597042</v>
      </c>
      <c r="G5196">
        <f>$P$43*'Profilo fotovoltaico'!B5198+'Approvvigionamento energia'!$Q$43*'Profilo eolico'!B5198</f>
        <v>3628.3499857946458</v>
      </c>
      <c r="H5196">
        <f t="shared" si="162"/>
        <v>1138.4335154826958</v>
      </c>
      <c r="I5196">
        <f>IF(LCOH!$C$28=Menu!$A$1,'Approvvigionamento energia'!C5196,0)+IF(LCOH!$C$28=Menu!$A$2,'Approvvigionamento energia'!D5196,0)+IF(LCOH!$C$28=Menu!$A$3,'Approvvigionamento energia'!E5196,0)+IF(LCOH!$C$28=Menu!$A$4,'Approvvigionamento energia'!F5196,0)+IF(LCOH!$C$28=Menu!$A$5,'Approvvigionamento energia'!G5196,0)+IF(LCOH!$C$28=Menu!$A$6,'Approvvigionamento energia'!H5196,0)</f>
        <v>2461.4928252597042</v>
      </c>
      <c r="J5196">
        <f>'Approvvigionamento energia'!A5196+'Approvvigionamento energia'!B5196+'Approvvigionamento energia'!I5196</f>
        <v>3135.3928252597043</v>
      </c>
      <c r="K5196">
        <f>IF(MIN(LCOH!$C$18,J5196)&gt;=$P$48*LCOH!$C$18, MIN(LCOH!$C$18,J5196),0)</f>
        <v>1500</v>
      </c>
      <c r="L5196">
        <f t="shared" si="163"/>
        <v>1635.3928252597043</v>
      </c>
      <c r="M5196">
        <f>K5196/LCOH!$C$18</f>
        <v>1</v>
      </c>
      <c r="N5196">
        <f>K5196/LCOH!$C$34</f>
        <v>28.901734104046245</v>
      </c>
    </row>
    <row r="5197" spans="1:14" x14ac:dyDescent="0.35">
      <c r="A5197">
        <f>'Profilo fotovoltaico'!B5199*LCOH!$C$20</f>
        <v>659</v>
      </c>
      <c r="B5197">
        <f>'Profilo eolico'!B5199*LCOH!$C$21</f>
        <v>27.099999999999998</v>
      </c>
      <c r="C5197">
        <f>$P$35*'Profilo fotovoltaico'!B5199</f>
        <v>4846.6894316429407</v>
      </c>
      <c r="D5197">
        <f>$Q$37*'Profilo eolico'!B5199</f>
        <v>158.11860564128634</v>
      </c>
      <c r="E5197">
        <f>$P$39*'Profilo fotovoltaico'!B5199+'Approvvigionamento energia'!$Q$39*'Profilo eolico'!B5199</f>
        <v>1330.2613121416998</v>
      </c>
      <c r="F5197">
        <f>$P$41*'Profilo fotovoltaico'!B5199+'Approvvigionamento energia'!$Q$41*'Profilo eolico'!B5199</f>
        <v>2502.4040186421134</v>
      </c>
      <c r="G5197">
        <f>$P$43*'Profilo fotovoltaico'!B5199+'Approvvigionamento energia'!$Q$43*'Profilo eolico'!B5199</f>
        <v>3674.5467251425275</v>
      </c>
      <c r="H5197">
        <f t="shared" si="162"/>
        <v>1138.4335154826958</v>
      </c>
      <c r="I5197">
        <f>IF(LCOH!$C$28=Menu!$A$1,'Approvvigionamento energia'!C5197,0)+IF(LCOH!$C$28=Menu!$A$2,'Approvvigionamento energia'!D5197,0)+IF(LCOH!$C$28=Menu!$A$3,'Approvvigionamento energia'!E5197,0)+IF(LCOH!$C$28=Menu!$A$4,'Approvvigionamento energia'!F5197,0)+IF(LCOH!$C$28=Menu!$A$5,'Approvvigionamento energia'!G5197,0)+IF(LCOH!$C$28=Menu!$A$6,'Approvvigionamento energia'!H5197,0)</f>
        <v>2502.4040186421134</v>
      </c>
      <c r="J5197">
        <f>'Approvvigionamento energia'!A5197+'Approvvigionamento energia'!B5197+'Approvvigionamento energia'!I5197</f>
        <v>3188.5040186421134</v>
      </c>
      <c r="K5197">
        <f>IF(MIN(LCOH!$C$18,J5197)&gt;=$P$48*LCOH!$C$18, MIN(LCOH!$C$18,J5197),0)</f>
        <v>1500</v>
      </c>
      <c r="L5197">
        <f t="shared" si="163"/>
        <v>1688.5040186421134</v>
      </c>
      <c r="M5197">
        <f>K5197/LCOH!$C$18</f>
        <v>1</v>
      </c>
      <c r="N5197">
        <f>K5197/LCOH!$C$34</f>
        <v>28.901734104046245</v>
      </c>
    </row>
    <row r="5198" spans="1:14" x14ac:dyDescent="0.35">
      <c r="A5198">
        <f>'Profilo fotovoltaico'!B5200*LCOH!$C$20</f>
        <v>630</v>
      </c>
      <c r="B5198">
        <f>'Profilo eolico'!B5200*LCOH!$C$21</f>
        <v>33.4</v>
      </c>
      <c r="C5198">
        <f>$P$35*'Profilo fotovoltaico'!B5200</f>
        <v>4633.4056782019006</v>
      </c>
      <c r="D5198">
        <f>$Q$37*'Profilo eolico'!B5200</f>
        <v>194.87680547671451</v>
      </c>
      <c r="E5198">
        <f>$P$39*'Profilo fotovoltaico'!B5200+'Approvvigionamento energia'!$Q$39*'Profilo eolico'!B5200</f>
        <v>1304.5090236580111</v>
      </c>
      <c r="F5198">
        <f>$P$41*'Profilo fotovoltaico'!B5200+'Approvvigionamento energia'!$Q$41*'Profilo eolico'!B5200</f>
        <v>2414.1412418393074</v>
      </c>
      <c r="G5198">
        <f>$P$43*'Profilo fotovoltaico'!B5200+'Approvvigionamento energia'!$Q$43*'Profilo eolico'!B5200</f>
        <v>3523.7734600206045</v>
      </c>
      <c r="H5198">
        <f t="shared" si="162"/>
        <v>1138.4335154826958</v>
      </c>
      <c r="I5198">
        <f>IF(LCOH!$C$28=Menu!$A$1,'Approvvigionamento energia'!C5198,0)+IF(LCOH!$C$28=Menu!$A$2,'Approvvigionamento energia'!D5198,0)+IF(LCOH!$C$28=Menu!$A$3,'Approvvigionamento energia'!E5198,0)+IF(LCOH!$C$28=Menu!$A$4,'Approvvigionamento energia'!F5198,0)+IF(LCOH!$C$28=Menu!$A$5,'Approvvigionamento energia'!G5198,0)+IF(LCOH!$C$28=Menu!$A$6,'Approvvigionamento energia'!H5198,0)</f>
        <v>2414.1412418393074</v>
      </c>
      <c r="J5198">
        <f>'Approvvigionamento energia'!A5198+'Approvvigionamento energia'!B5198+'Approvvigionamento energia'!I5198</f>
        <v>3077.5412418393075</v>
      </c>
      <c r="K5198">
        <f>IF(MIN(LCOH!$C$18,J5198)&gt;=$P$48*LCOH!$C$18, MIN(LCOH!$C$18,J5198),0)</f>
        <v>1500</v>
      </c>
      <c r="L5198">
        <f t="shared" si="163"/>
        <v>1577.5412418393075</v>
      </c>
      <c r="M5198">
        <f>K5198/LCOH!$C$18</f>
        <v>1</v>
      </c>
      <c r="N5198">
        <f>K5198/LCOH!$C$34</f>
        <v>28.901734104046245</v>
      </c>
    </row>
    <row r="5199" spans="1:14" x14ac:dyDescent="0.35">
      <c r="A5199">
        <f>'Profilo fotovoltaico'!B5201*LCOH!$C$20</f>
        <v>562</v>
      </c>
      <c r="B5199">
        <f>'Profilo eolico'!B5201*LCOH!$C$21</f>
        <v>40.9</v>
      </c>
      <c r="C5199">
        <f>$P$35*'Profilo fotovoltaico'!B5201</f>
        <v>4133.2920494436012</v>
      </c>
      <c r="D5199">
        <f>$Q$37*'Profilo eolico'!B5201</f>
        <v>238.6365671855576</v>
      </c>
      <c r="E5199">
        <f>$P$39*'Profilo fotovoltaico'!B5201+'Approvvigionamento energia'!$Q$39*'Profilo eolico'!B5201</f>
        <v>1212.3004377500686</v>
      </c>
      <c r="F5199">
        <f>$P$41*'Profilo fotovoltaico'!B5201+'Approvvigionamento energia'!$Q$41*'Profilo eolico'!B5201</f>
        <v>2185.9643083145793</v>
      </c>
      <c r="G5199">
        <f>$P$43*'Profilo fotovoltaico'!B5201+'Approvvigionamento energia'!$Q$43*'Profilo eolico'!B5201</f>
        <v>3159.6281788790902</v>
      </c>
      <c r="H5199">
        <f t="shared" si="162"/>
        <v>1138.4335154826958</v>
      </c>
      <c r="I5199">
        <f>IF(LCOH!$C$28=Menu!$A$1,'Approvvigionamento energia'!C5199,0)+IF(LCOH!$C$28=Menu!$A$2,'Approvvigionamento energia'!D5199,0)+IF(LCOH!$C$28=Menu!$A$3,'Approvvigionamento energia'!E5199,0)+IF(LCOH!$C$28=Menu!$A$4,'Approvvigionamento energia'!F5199,0)+IF(LCOH!$C$28=Menu!$A$5,'Approvvigionamento energia'!G5199,0)+IF(LCOH!$C$28=Menu!$A$6,'Approvvigionamento energia'!H5199,0)</f>
        <v>2185.9643083145793</v>
      </c>
      <c r="J5199">
        <f>'Approvvigionamento energia'!A5199+'Approvvigionamento energia'!B5199+'Approvvigionamento energia'!I5199</f>
        <v>2788.8643083145794</v>
      </c>
      <c r="K5199">
        <f>IF(MIN(LCOH!$C$18,J5199)&gt;=$P$48*LCOH!$C$18, MIN(LCOH!$C$18,J5199),0)</f>
        <v>1500</v>
      </c>
      <c r="L5199">
        <f t="shared" si="163"/>
        <v>1288.8643083145794</v>
      </c>
      <c r="M5199">
        <f>K5199/LCOH!$C$18</f>
        <v>1</v>
      </c>
      <c r="N5199">
        <f>K5199/LCOH!$C$34</f>
        <v>28.901734104046245</v>
      </c>
    </row>
    <row r="5200" spans="1:14" x14ac:dyDescent="0.35">
      <c r="A5200">
        <f>'Profilo fotovoltaico'!B5202*LCOH!$C$20</f>
        <v>460</v>
      </c>
      <c r="B5200">
        <f>'Profilo eolico'!B5202*LCOH!$C$21</f>
        <v>48.2</v>
      </c>
      <c r="C5200">
        <f>$P$35*'Profilo fotovoltaico'!B5202</f>
        <v>3383.1216063061502</v>
      </c>
      <c r="D5200">
        <f>$Q$37*'Profilo eolico'!B5202</f>
        <v>281.22940191549822</v>
      </c>
      <c r="E5200">
        <f>$P$39*'Profilo fotovoltaico'!B5202+'Approvvigionamento energia'!$Q$39*'Profilo eolico'!B5202</f>
        <v>1056.7024530131612</v>
      </c>
      <c r="F5200">
        <f>$P$41*'Profilo fotovoltaico'!B5202+'Approvvigionamento energia'!$Q$41*'Profilo eolico'!B5202</f>
        <v>1832.1755041108242</v>
      </c>
      <c r="G5200">
        <f>$P$43*'Profilo fotovoltaico'!B5202+'Approvvigionamento energia'!$Q$43*'Profilo eolico'!B5202</f>
        <v>2607.6485552084873</v>
      </c>
      <c r="H5200">
        <f t="shared" si="162"/>
        <v>1138.4335154826958</v>
      </c>
      <c r="I5200">
        <f>IF(LCOH!$C$28=Menu!$A$1,'Approvvigionamento energia'!C5200,0)+IF(LCOH!$C$28=Menu!$A$2,'Approvvigionamento energia'!D5200,0)+IF(LCOH!$C$28=Menu!$A$3,'Approvvigionamento energia'!E5200,0)+IF(LCOH!$C$28=Menu!$A$4,'Approvvigionamento energia'!F5200,0)+IF(LCOH!$C$28=Menu!$A$5,'Approvvigionamento energia'!G5200,0)+IF(LCOH!$C$28=Menu!$A$6,'Approvvigionamento energia'!H5200,0)</f>
        <v>1832.1755041108242</v>
      </c>
      <c r="J5200">
        <f>'Approvvigionamento energia'!A5200+'Approvvigionamento energia'!B5200+'Approvvigionamento energia'!I5200</f>
        <v>2340.3755041108243</v>
      </c>
      <c r="K5200">
        <f>IF(MIN(LCOH!$C$18,J5200)&gt;=$P$48*LCOH!$C$18, MIN(LCOH!$C$18,J5200),0)</f>
        <v>1500</v>
      </c>
      <c r="L5200">
        <f t="shared" si="163"/>
        <v>840.37550411082429</v>
      </c>
      <c r="M5200">
        <f>K5200/LCOH!$C$18</f>
        <v>1</v>
      </c>
      <c r="N5200">
        <f>K5200/LCOH!$C$34</f>
        <v>28.901734104046245</v>
      </c>
    </row>
    <row r="5201" spans="1:14" x14ac:dyDescent="0.35">
      <c r="A5201">
        <f>'Profilo fotovoltaico'!B5203*LCOH!$C$20</f>
        <v>322</v>
      </c>
      <c r="B5201">
        <f>'Profilo eolico'!B5203*LCOH!$C$21</f>
        <v>53.5</v>
      </c>
      <c r="C5201">
        <f>$P$35*'Profilo fotovoltaico'!B5203</f>
        <v>2368.1851244143049</v>
      </c>
      <c r="D5201">
        <f>$Q$37*'Profilo eolico'!B5203</f>
        <v>312.15296685641397</v>
      </c>
      <c r="E5201">
        <f>$P$39*'Profilo fotovoltaico'!B5203+'Approvvigionamento energia'!$Q$39*'Profilo eolico'!B5203</f>
        <v>826.16100624588671</v>
      </c>
      <c r="F5201">
        <f>$P$41*'Profilo fotovoltaico'!B5203+'Approvvigionamento energia'!$Q$41*'Profilo eolico'!B5203</f>
        <v>1340.1690456353595</v>
      </c>
      <c r="G5201">
        <f>$P$43*'Profilo fotovoltaico'!B5203+'Approvvigionamento energia'!$Q$43*'Profilo eolico'!B5203</f>
        <v>1854.1770850248322</v>
      </c>
      <c r="H5201">
        <f t="shared" si="162"/>
        <v>1138.4335154826958</v>
      </c>
      <c r="I5201">
        <f>IF(LCOH!$C$28=Menu!$A$1,'Approvvigionamento energia'!C5201,0)+IF(LCOH!$C$28=Menu!$A$2,'Approvvigionamento energia'!D5201,0)+IF(LCOH!$C$28=Menu!$A$3,'Approvvigionamento energia'!E5201,0)+IF(LCOH!$C$28=Menu!$A$4,'Approvvigionamento energia'!F5201,0)+IF(LCOH!$C$28=Menu!$A$5,'Approvvigionamento energia'!G5201,0)+IF(LCOH!$C$28=Menu!$A$6,'Approvvigionamento energia'!H5201,0)</f>
        <v>1340.1690456353595</v>
      </c>
      <c r="J5201">
        <f>'Approvvigionamento energia'!A5201+'Approvvigionamento energia'!B5201+'Approvvigionamento energia'!I5201</f>
        <v>1715.6690456353595</v>
      </c>
      <c r="K5201">
        <f>IF(MIN(LCOH!$C$18,J5201)&gt;=$P$48*LCOH!$C$18, MIN(LCOH!$C$18,J5201),0)</f>
        <v>1500</v>
      </c>
      <c r="L5201">
        <f t="shared" si="163"/>
        <v>215.66904563535945</v>
      </c>
      <c r="M5201">
        <f>K5201/LCOH!$C$18</f>
        <v>1</v>
      </c>
      <c r="N5201">
        <f>K5201/LCOH!$C$34</f>
        <v>28.901734104046245</v>
      </c>
    </row>
    <row r="5202" spans="1:14" x14ac:dyDescent="0.35">
      <c r="A5202">
        <f>'Profilo fotovoltaico'!B5204*LCOH!$C$20</f>
        <v>174</v>
      </c>
      <c r="B5202">
        <f>'Profilo eolico'!B5204*LCOH!$C$21</f>
        <v>61</v>
      </c>
      <c r="C5202">
        <f>$P$35*'Profilo fotovoltaico'!B5204</f>
        <v>1279.7025206462392</v>
      </c>
      <c r="D5202">
        <f>$Q$37*'Profilo eolico'!B5204</f>
        <v>355.91272856525705</v>
      </c>
      <c r="E5202">
        <f>$P$39*'Profilo fotovoltaico'!B5204+'Approvvigionamento energia'!$Q$39*'Profilo eolico'!B5204</f>
        <v>586.86017658550259</v>
      </c>
      <c r="F5202">
        <f>$P$41*'Profilo fotovoltaico'!B5204+'Approvvigionamento energia'!$Q$41*'Profilo eolico'!B5204</f>
        <v>817.80762460574817</v>
      </c>
      <c r="G5202">
        <f>$P$43*'Profilo fotovoltaico'!B5204+'Approvvigionamento energia'!$Q$43*'Profilo eolico'!B5204</f>
        <v>1048.7550726259938</v>
      </c>
      <c r="H5202">
        <f t="shared" si="162"/>
        <v>1138.4335154826958</v>
      </c>
      <c r="I5202">
        <f>IF(LCOH!$C$28=Menu!$A$1,'Approvvigionamento energia'!C5202,0)+IF(LCOH!$C$28=Menu!$A$2,'Approvvigionamento energia'!D5202,0)+IF(LCOH!$C$28=Menu!$A$3,'Approvvigionamento energia'!E5202,0)+IF(LCOH!$C$28=Menu!$A$4,'Approvvigionamento energia'!F5202,0)+IF(LCOH!$C$28=Menu!$A$5,'Approvvigionamento energia'!G5202,0)+IF(LCOH!$C$28=Menu!$A$6,'Approvvigionamento energia'!H5202,0)</f>
        <v>817.80762460574817</v>
      </c>
      <c r="J5202">
        <f>'Approvvigionamento energia'!A5202+'Approvvigionamento energia'!B5202+'Approvvigionamento energia'!I5202</f>
        <v>1052.8076246057481</v>
      </c>
      <c r="K5202">
        <f>IF(MIN(LCOH!$C$18,J5202)&gt;=$P$48*LCOH!$C$18, MIN(LCOH!$C$18,J5202),0)</f>
        <v>1052.8076246057481</v>
      </c>
      <c r="L5202">
        <f t="shared" si="163"/>
        <v>0</v>
      </c>
      <c r="M5202">
        <f>K5202/LCOH!$C$18</f>
        <v>0.70187174973716537</v>
      </c>
      <c r="N5202">
        <f>K5202/LCOH!$C$34</f>
        <v>20.285310686045243</v>
      </c>
    </row>
    <row r="5203" spans="1:14" x14ac:dyDescent="0.35">
      <c r="A5203">
        <f>'Profilo fotovoltaico'!B5205*LCOH!$C$20</f>
        <v>53</v>
      </c>
      <c r="B5203">
        <f>'Profilo eolico'!B5205*LCOH!$C$21</f>
        <v>73.800000000000011</v>
      </c>
      <c r="C5203">
        <f>$P$35*'Profilo fotovoltaico'!B5205</f>
        <v>389.79444594396944</v>
      </c>
      <c r="D5203">
        <f>$Q$37*'Profilo eolico'!B5205</f>
        <v>430.59605521501595</v>
      </c>
      <c r="E5203">
        <f>$P$39*'Profilo fotovoltaico'!B5205+'Approvvigionamento energia'!$Q$39*'Profilo eolico'!B5205</f>
        <v>420.39565289725431</v>
      </c>
      <c r="F5203">
        <f>$P$41*'Profilo fotovoltaico'!B5205+'Approvvigionamento energia'!$Q$41*'Profilo eolico'!B5205</f>
        <v>410.19525057949272</v>
      </c>
      <c r="G5203">
        <f>$P$43*'Profilo fotovoltaico'!B5205+'Approvvigionamento energia'!$Q$43*'Profilo eolico'!B5205</f>
        <v>399.99484826173108</v>
      </c>
      <c r="H5203">
        <f t="shared" si="162"/>
        <v>1138.4335154826958</v>
      </c>
      <c r="I5203">
        <f>IF(LCOH!$C$28=Menu!$A$1,'Approvvigionamento energia'!C5203,0)+IF(LCOH!$C$28=Menu!$A$2,'Approvvigionamento energia'!D5203,0)+IF(LCOH!$C$28=Menu!$A$3,'Approvvigionamento energia'!E5203,0)+IF(LCOH!$C$28=Menu!$A$4,'Approvvigionamento energia'!F5203,0)+IF(LCOH!$C$28=Menu!$A$5,'Approvvigionamento energia'!G5203,0)+IF(LCOH!$C$28=Menu!$A$6,'Approvvigionamento energia'!H5203,0)</f>
        <v>410.19525057949272</v>
      </c>
      <c r="J5203">
        <f>'Approvvigionamento energia'!A5203+'Approvvigionamento energia'!B5203+'Approvvigionamento energia'!I5203</f>
        <v>536.99525057949268</v>
      </c>
      <c r="K5203">
        <f>IF(MIN(LCOH!$C$18,J5203)&gt;=$P$48*LCOH!$C$18, MIN(LCOH!$C$18,J5203),0)</f>
        <v>536.99525057949268</v>
      </c>
      <c r="L5203">
        <f t="shared" si="163"/>
        <v>0</v>
      </c>
      <c r="M5203">
        <f>K5203/LCOH!$C$18</f>
        <v>0.35799683371966179</v>
      </c>
      <c r="N5203">
        <f>K5203/LCOH!$C$34</f>
        <v>10.346729298256122</v>
      </c>
    </row>
    <row r="5204" spans="1:14" x14ac:dyDescent="0.35">
      <c r="A5204">
        <f>'Profilo fotovoltaico'!B5206*LCOH!$C$20</f>
        <v>1</v>
      </c>
      <c r="B5204">
        <f>'Profilo eolico'!B5206*LCOH!$C$21</f>
        <v>72.400000000000006</v>
      </c>
      <c r="C5204">
        <f>$P$35*'Profilo fotovoltaico'!B5206</f>
        <v>7.3546121876220649</v>
      </c>
      <c r="D5204">
        <f>$Q$37*'Profilo eolico'!B5206</f>
        <v>422.4275663626986</v>
      </c>
      <c r="E5204">
        <f>$P$39*'Profilo fotovoltaico'!B5206+'Approvvigionamento energia'!$Q$39*'Profilo eolico'!B5206</f>
        <v>318.65932781892946</v>
      </c>
      <c r="F5204">
        <f>$P$41*'Profilo fotovoltaico'!B5206+'Approvvigionamento energia'!$Q$41*'Profilo eolico'!B5206</f>
        <v>214.89108927516034</v>
      </c>
      <c r="G5204">
        <f>$P$43*'Profilo fotovoltaico'!B5206+'Approvvigionamento energia'!$Q$43*'Profilo eolico'!B5206</f>
        <v>111.1228507313912</v>
      </c>
      <c r="H5204">
        <f t="shared" si="162"/>
        <v>1138.4335154826958</v>
      </c>
      <c r="I5204">
        <f>IF(LCOH!$C$28=Menu!$A$1,'Approvvigionamento energia'!C5204,0)+IF(LCOH!$C$28=Menu!$A$2,'Approvvigionamento energia'!D5204,0)+IF(LCOH!$C$28=Menu!$A$3,'Approvvigionamento energia'!E5204,0)+IF(LCOH!$C$28=Menu!$A$4,'Approvvigionamento energia'!F5204,0)+IF(LCOH!$C$28=Menu!$A$5,'Approvvigionamento energia'!G5204,0)+IF(LCOH!$C$28=Menu!$A$6,'Approvvigionamento energia'!H5204,0)</f>
        <v>214.89108927516034</v>
      </c>
      <c r="J5204">
        <f>'Approvvigionamento energia'!A5204+'Approvvigionamento energia'!B5204+'Approvvigionamento energia'!I5204</f>
        <v>288.29108927516035</v>
      </c>
      <c r="K5204">
        <f>IF(MIN(LCOH!$C$18,J5204)&gt;=$P$48*LCOH!$C$18, MIN(LCOH!$C$18,J5204),0)</f>
        <v>0</v>
      </c>
      <c r="L5204">
        <f t="shared" si="163"/>
        <v>288.29108927516035</v>
      </c>
      <c r="M5204">
        <f>K5204/LCOH!$C$18</f>
        <v>0</v>
      </c>
      <c r="N5204">
        <f>K5204/LCOH!$C$34</f>
        <v>0</v>
      </c>
    </row>
    <row r="5205" spans="1:14" x14ac:dyDescent="0.35">
      <c r="A5205">
        <f>'Profilo fotovoltaico'!B5207*LCOH!$C$20</f>
        <v>0</v>
      </c>
      <c r="B5205">
        <f>'Profilo eolico'!B5207*LCOH!$C$21</f>
        <v>51.2</v>
      </c>
      <c r="C5205">
        <f>$P$35*'Profilo fotovoltaico'!B5207</f>
        <v>0</v>
      </c>
      <c r="D5205">
        <f>$Q$37*'Profilo eolico'!B5207</f>
        <v>298.73330659903547</v>
      </c>
      <c r="E5205">
        <f>$P$39*'Profilo fotovoltaico'!B5207+'Approvvigionamento energia'!$Q$39*'Profilo eolico'!B5207</f>
        <v>224.04997994927658</v>
      </c>
      <c r="F5205">
        <f>$P$41*'Profilo fotovoltaico'!B5207+'Approvvigionamento energia'!$Q$41*'Profilo eolico'!B5207</f>
        <v>149.36665329951774</v>
      </c>
      <c r="G5205">
        <f>$P$43*'Profilo fotovoltaico'!B5207+'Approvvigionamento energia'!$Q$43*'Profilo eolico'!B5207</f>
        <v>74.683326649758868</v>
      </c>
      <c r="H5205">
        <f t="shared" si="162"/>
        <v>1138.4335154826958</v>
      </c>
      <c r="I5205">
        <f>IF(LCOH!$C$28=Menu!$A$1,'Approvvigionamento energia'!C5205,0)+IF(LCOH!$C$28=Menu!$A$2,'Approvvigionamento energia'!D5205,0)+IF(LCOH!$C$28=Menu!$A$3,'Approvvigionamento energia'!E5205,0)+IF(LCOH!$C$28=Menu!$A$4,'Approvvigionamento energia'!F5205,0)+IF(LCOH!$C$28=Menu!$A$5,'Approvvigionamento energia'!G5205,0)+IF(LCOH!$C$28=Menu!$A$6,'Approvvigionamento energia'!H5205,0)</f>
        <v>149.36665329951774</v>
      </c>
      <c r="J5205">
        <f>'Approvvigionamento energia'!A5205+'Approvvigionamento energia'!B5205+'Approvvigionamento energia'!I5205</f>
        <v>200.56665329951772</v>
      </c>
      <c r="K5205">
        <f>IF(MIN(LCOH!$C$18,J5205)&gt;=$P$48*LCOH!$C$18, MIN(LCOH!$C$18,J5205),0)</f>
        <v>0</v>
      </c>
      <c r="L5205">
        <f t="shared" si="163"/>
        <v>200.56665329951772</v>
      </c>
      <c r="M5205">
        <f>K5205/LCOH!$C$18</f>
        <v>0</v>
      </c>
      <c r="N5205">
        <f>K5205/LCOH!$C$34</f>
        <v>0</v>
      </c>
    </row>
    <row r="5206" spans="1:14" x14ac:dyDescent="0.35">
      <c r="A5206">
        <f>'Profilo fotovoltaico'!B5208*LCOH!$C$20</f>
        <v>0</v>
      </c>
      <c r="B5206">
        <f>'Profilo eolico'!B5208*LCOH!$C$21</f>
        <v>40.200000000000003</v>
      </c>
      <c r="C5206">
        <f>$P$35*'Profilo fotovoltaico'!B5208</f>
        <v>0</v>
      </c>
      <c r="D5206">
        <f>$Q$37*'Profilo eolico'!B5208</f>
        <v>234.55232275939892</v>
      </c>
      <c r="E5206">
        <f>$P$39*'Profilo fotovoltaico'!B5208+'Approvvigionamento energia'!$Q$39*'Profilo eolico'!B5208</f>
        <v>175.91424206954918</v>
      </c>
      <c r="F5206">
        <f>$P$41*'Profilo fotovoltaico'!B5208+'Approvvigionamento energia'!$Q$41*'Profilo eolico'!B5208</f>
        <v>117.27616137969946</v>
      </c>
      <c r="G5206">
        <f>$P$43*'Profilo fotovoltaico'!B5208+'Approvvigionamento energia'!$Q$43*'Profilo eolico'!B5208</f>
        <v>58.63808068984973</v>
      </c>
      <c r="H5206">
        <f t="shared" si="162"/>
        <v>1138.4335154826958</v>
      </c>
      <c r="I5206">
        <f>IF(LCOH!$C$28=Menu!$A$1,'Approvvigionamento energia'!C5206,0)+IF(LCOH!$C$28=Menu!$A$2,'Approvvigionamento energia'!D5206,0)+IF(LCOH!$C$28=Menu!$A$3,'Approvvigionamento energia'!E5206,0)+IF(LCOH!$C$28=Menu!$A$4,'Approvvigionamento energia'!F5206,0)+IF(LCOH!$C$28=Menu!$A$5,'Approvvigionamento energia'!G5206,0)+IF(LCOH!$C$28=Menu!$A$6,'Approvvigionamento energia'!H5206,0)</f>
        <v>117.27616137969946</v>
      </c>
      <c r="J5206">
        <f>'Approvvigionamento energia'!A5206+'Approvvigionamento energia'!B5206+'Approvvigionamento energia'!I5206</f>
        <v>157.47616137969948</v>
      </c>
      <c r="K5206">
        <f>IF(MIN(LCOH!$C$18,J5206)&gt;=$P$48*LCOH!$C$18, MIN(LCOH!$C$18,J5206),0)</f>
        <v>0</v>
      </c>
      <c r="L5206">
        <f t="shared" si="163"/>
        <v>157.47616137969948</v>
      </c>
      <c r="M5206">
        <f>K5206/LCOH!$C$18</f>
        <v>0</v>
      </c>
      <c r="N5206">
        <f>K5206/LCOH!$C$34</f>
        <v>0</v>
      </c>
    </row>
    <row r="5207" spans="1:14" x14ac:dyDescent="0.35">
      <c r="A5207">
        <f>'Profilo fotovoltaico'!B5209*LCOH!$C$20</f>
        <v>0</v>
      </c>
      <c r="B5207">
        <f>'Profilo eolico'!B5209*LCOH!$C$21</f>
        <v>39.6</v>
      </c>
      <c r="C5207">
        <f>$P$35*'Profilo fotovoltaico'!B5209</f>
        <v>0</v>
      </c>
      <c r="D5207">
        <f>$Q$37*'Profilo eolico'!B5209</f>
        <v>231.05154182269149</v>
      </c>
      <c r="E5207">
        <f>$P$39*'Profilo fotovoltaico'!B5209+'Approvvigionamento energia'!$Q$39*'Profilo eolico'!B5209</f>
        <v>173.2886563670186</v>
      </c>
      <c r="F5207">
        <f>$P$41*'Profilo fotovoltaico'!B5209+'Approvvigionamento energia'!$Q$41*'Profilo eolico'!B5209</f>
        <v>115.52577091134575</v>
      </c>
      <c r="G5207">
        <f>$P$43*'Profilo fotovoltaico'!B5209+'Approvvigionamento energia'!$Q$43*'Profilo eolico'!B5209</f>
        <v>57.762885455672873</v>
      </c>
      <c r="H5207">
        <f t="shared" si="162"/>
        <v>1138.4335154826958</v>
      </c>
      <c r="I5207">
        <f>IF(LCOH!$C$28=Menu!$A$1,'Approvvigionamento energia'!C5207,0)+IF(LCOH!$C$28=Menu!$A$2,'Approvvigionamento energia'!D5207,0)+IF(LCOH!$C$28=Menu!$A$3,'Approvvigionamento energia'!E5207,0)+IF(LCOH!$C$28=Menu!$A$4,'Approvvigionamento energia'!F5207,0)+IF(LCOH!$C$28=Menu!$A$5,'Approvvigionamento energia'!G5207,0)+IF(LCOH!$C$28=Menu!$A$6,'Approvvigionamento energia'!H5207,0)</f>
        <v>115.52577091134575</v>
      </c>
      <c r="J5207">
        <f>'Approvvigionamento energia'!A5207+'Approvvigionamento energia'!B5207+'Approvvigionamento energia'!I5207</f>
        <v>155.12577091134574</v>
      </c>
      <c r="K5207">
        <f>IF(MIN(LCOH!$C$18,J5207)&gt;=$P$48*LCOH!$C$18, MIN(LCOH!$C$18,J5207),0)</f>
        <v>0</v>
      </c>
      <c r="L5207">
        <f t="shared" si="163"/>
        <v>155.12577091134574</v>
      </c>
      <c r="M5207">
        <f>K5207/LCOH!$C$18</f>
        <v>0</v>
      </c>
      <c r="N5207">
        <f>K5207/LCOH!$C$34</f>
        <v>0</v>
      </c>
    </row>
    <row r="5208" spans="1:14" x14ac:dyDescent="0.35">
      <c r="A5208">
        <f>'Profilo fotovoltaico'!B5210*LCOH!$C$20</f>
        <v>0</v>
      </c>
      <c r="B5208">
        <f>'Profilo eolico'!B5210*LCOH!$C$21</f>
        <v>42.4</v>
      </c>
      <c r="C5208">
        <f>$P$35*'Profilo fotovoltaico'!B5210</f>
        <v>0</v>
      </c>
      <c r="D5208">
        <f>$Q$37*'Profilo eolico'!B5210</f>
        <v>247.38851952732622</v>
      </c>
      <c r="E5208">
        <f>$P$39*'Profilo fotovoltaico'!B5210+'Approvvigionamento energia'!$Q$39*'Profilo eolico'!B5210</f>
        <v>185.54138964549466</v>
      </c>
      <c r="F5208">
        <f>$P$41*'Profilo fotovoltaico'!B5210+'Approvvigionamento energia'!$Q$41*'Profilo eolico'!B5210</f>
        <v>123.69425976366311</v>
      </c>
      <c r="G5208">
        <f>$P$43*'Profilo fotovoltaico'!B5210+'Approvvigionamento energia'!$Q$43*'Profilo eolico'!B5210</f>
        <v>61.847129881831556</v>
      </c>
      <c r="H5208">
        <f t="shared" si="162"/>
        <v>1138.4335154826958</v>
      </c>
      <c r="I5208">
        <f>IF(LCOH!$C$28=Menu!$A$1,'Approvvigionamento energia'!C5208,0)+IF(LCOH!$C$28=Menu!$A$2,'Approvvigionamento energia'!D5208,0)+IF(LCOH!$C$28=Menu!$A$3,'Approvvigionamento energia'!E5208,0)+IF(LCOH!$C$28=Menu!$A$4,'Approvvigionamento energia'!F5208,0)+IF(LCOH!$C$28=Menu!$A$5,'Approvvigionamento energia'!G5208,0)+IF(LCOH!$C$28=Menu!$A$6,'Approvvigionamento energia'!H5208,0)</f>
        <v>123.69425976366311</v>
      </c>
      <c r="J5208">
        <f>'Approvvigionamento energia'!A5208+'Approvvigionamento energia'!B5208+'Approvvigionamento energia'!I5208</f>
        <v>166.0942597636631</v>
      </c>
      <c r="K5208">
        <f>IF(MIN(LCOH!$C$18,J5208)&gt;=$P$48*LCOH!$C$18, MIN(LCOH!$C$18,J5208),0)</f>
        <v>0</v>
      </c>
      <c r="L5208">
        <f t="shared" si="163"/>
        <v>166.0942597636631</v>
      </c>
      <c r="M5208">
        <f>K5208/LCOH!$C$18</f>
        <v>0</v>
      </c>
      <c r="N5208">
        <f>K5208/LCOH!$C$34</f>
        <v>0</v>
      </c>
    </row>
    <row r="5209" spans="1:14" x14ac:dyDescent="0.35">
      <c r="A5209">
        <f>'Profilo fotovoltaico'!B5211*LCOH!$C$20</f>
        <v>0</v>
      </c>
      <c r="B5209">
        <f>'Profilo eolico'!B5211*LCOH!$C$21</f>
        <v>46.4</v>
      </c>
      <c r="C5209">
        <f>$P$35*'Profilo fotovoltaico'!B5211</f>
        <v>0</v>
      </c>
      <c r="D5209">
        <f>$Q$37*'Profilo eolico'!B5211</f>
        <v>270.72705910537587</v>
      </c>
      <c r="E5209">
        <f>$P$39*'Profilo fotovoltaico'!B5211+'Approvvigionamento energia'!$Q$39*'Profilo eolico'!B5211</f>
        <v>203.04529432903189</v>
      </c>
      <c r="F5209">
        <f>$P$41*'Profilo fotovoltaico'!B5211+'Approvvigionamento energia'!$Q$41*'Profilo eolico'!B5211</f>
        <v>135.36352955268794</v>
      </c>
      <c r="G5209">
        <f>$P$43*'Profilo fotovoltaico'!B5211+'Approvvigionamento energia'!$Q$43*'Profilo eolico'!B5211</f>
        <v>67.681764776343968</v>
      </c>
      <c r="H5209">
        <f t="shared" si="162"/>
        <v>1138.4335154826958</v>
      </c>
      <c r="I5209">
        <f>IF(LCOH!$C$28=Menu!$A$1,'Approvvigionamento energia'!C5209,0)+IF(LCOH!$C$28=Menu!$A$2,'Approvvigionamento energia'!D5209,0)+IF(LCOH!$C$28=Menu!$A$3,'Approvvigionamento energia'!E5209,0)+IF(LCOH!$C$28=Menu!$A$4,'Approvvigionamento energia'!F5209,0)+IF(LCOH!$C$28=Menu!$A$5,'Approvvigionamento energia'!G5209,0)+IF(LCOH!$C$28=Menu!$A$6,'Approvvigionamento energia'!H5209,0)</f>
        <v>135.36352955268794</v>
      </c>
      <c r="J5209">
        <f>'Approvvigionamento energia'!A5209+'Approvvigionamento energia'!B5209+'Approvvigionamento energia'!I5209</f>
        <v>181.76352955268794</v>
      </c>
      <c r="K5209">
        <f>IF(MIN(LCOH!$C$18,J5209)&gt;=$P$48*LCOH!$C$18, MIN(LCOH!$C$18,J5209),0)</f>
        <v>0</v>
      </c>
      <c r="L5209">
        <f t="shared" si="163"/>
        <v>181.76352955268794</v>
      </c>
      <c r="M5209">
        <f>K5209/LCOH!$C$18</f>
        <v>0</v>
      </c>
      <c r="N5209">
        <f>K5209/LCOH!$C$34</f>
        <v>0</v>
      </c>
    </row>
    <row r="5210" spans="1:14" x14ac:dyDescent="0.35">
      <c r="A5210">
        <f>'Profilo fotovoltaico'!B5212*LCOH!$C$20</f>
        <v>0</v>
      </c>
      <c r="B5210">
        <f>'Profilo eolico'!B5212*LCOH!$C$21</f>
        <v>55.1</v>
      </c>
      <c r="C5210">
        <f>$P$35*'Profilo fotovoltaico'!B5212</f>
        <v>0</v>
      </c>
      <c r="D5210">
        <f>$Q$37*'Profilo eolico'!B5212</f>
        <v>321.48838268763387</v>
      </c>
      <c r="E5210">
        <f>$P$39*'Profilo fotovoltaico'!B5212+'Approvvigionamento energia'!$Q$39*'Profilo eolico'!B5212</f>
        <v>241.11628701572539</v>
      </c>
      <c r="F5210">
        <f>$P$41*'Profilo fotovoltaico'!B5212+'Approvvigionamento energia'!$Q$41*'Profilo eolico'!B5212</f>
        <v>160.74419134381694</v>
      </c>
      <c r="G5210">
        <f>$P$43*'Profilo fotovoltaico'!B5212+'Approvvigionamento energia'!$Q$43*'Profilo eolico'!B5212</f>
        <v>80.372095671908468</v>
      </c>
      <c r="H5210">
        <f t="shared" si="162"/>
        <v>1138.4335154826958</v>
      </c>
      <c r="I5210">
        <f>IF(LCOH!$C$28=Menu!$A$1,'Approvvigionamento energia'!C5210,0)+IF(LCOH!$C$28=Menu!$A$2,'Approvvigionamento energia'!D5210,0)+IF(LCOH!$C$28=Menu!$A$3,'Approvvigionamento energia'!E5210,0)+IF(LCOH!$C$28=Menu!$A$4,'Approvvigionamento energia'!F5210,0)+IF(LCOH!$C$28=Menu!$A$5,'Approvvigionamento energia'!G5210,0)+IF(LCOH!$C$28=Menu!$A$6,'Approvvigionamento energia'!H5210,0)</f>
        <v>160.74419134381694</v>
      </c>
      <c r="J5210">
        <f>'Approvvigionamento energia'!A5210+'Approvvigionamento energia'!B5210+'Approvvigionamento energia'!I5210</f>
        <v>215.84419134381693</v>
      </c>
      <c r="K5210">
        <f>IF(MIN(LCOH!$C$18,J5210)&gt;=$P$48*LCOH!$C$18, MIN(LCOH!$C$18,J5210),0)</f>
        <v>0</v>
      </c>
      <c r="L5210">
        <f t="shared" si="163"/>
        <v>215.84419134381693</v>
      </c>
      <c r="M5210">
        <f>K5210/LCOH!$C$18</f>
        <v>0</v>
      </c>
      <c r="N5210">
        <f>K5210/LCOH!$C$34</f>
        <v>0</v>
      </c>
    </row>
    <row r="5211" spans="1:14" x14ac:dyDescent="0.35">
      <c r="A5211">
        <f>'Profilo fotovoltaico'!B5213*LCOH!$C$20</f>
        <v>0</v>
      </c>
      <c r="B5211">
        <f>'Profilo eolico'!B5213*LCOH!$C$21</f>
        <v>68.2</v>
      </c>
      <c r="C5211">
        <f>$P$35*'Profilo fotovoltaico'!B5213</f>
        <v>0</v>
      </c>
      <c r="D5211">
        <f>$Q$37*'Profilo eolico'!B5213</f>
        <v>397.92209980574643</v>
      </c>
      <c r="E5211">
        <f>$P$39*'Profilo fotovoltaico'!B5213+'Approvvigionamento energia'!$Q$39*'Profilo eolico'!B5213</f>
        <v>298.44157485430981</v>
      </c>
      <c r="F5211">
        <f>$P$41*'Profilo fotovoltaico'!B5213+'Approvvigionamento energia'!$Q$41*'Profilo eolico'!B5213</f>
        <v>198.96104990287321</v>
      </c>
      <c r="G5211">
        <f>$P$43*'Profilo fotovoltaico'!B5213+'Approvvigionamento energia'!$Q$43*'Profilo eolico'!B5213</f>
        <v>99.480524951436607</v>
      </c>
      <c r="H5211">
        <f t="shared" si="162"/>
        <v>1138.4335154826958</v>
      </c>
      <c r="I5211">
        <f>IF(LCOH!$C$28=Menu!$A$1,'Approvvigionamento energia'!C5211,0)+IF(LCOH!$C$28=Menu!$A$2,'Approvvigionamento energia'!D5211,0)+IF(LCOH!$C$28=Menu!$A$3,'Approvvigionamento energia'!E5211,0)+IF(LCOH!$C$28=Menu!$A$4,'Approvvigionamento energia'!F5211,0)+IF(LCOH!$C$28=Menu!$A$5,'Approvvigionamento energia'!G5211,0)+IF(LCOH!$C$28=Menu!$A$6,'Approvvigionamento energia'!H5211,0)</f>
        <v>198.96104990287321</v>
      </c>
      <c r="J5211">
        <f>'Approvvigionamento energia'!A5211+'Approvvigionamento energia'!B5211+'Approvvigionamento energia'!I5211</f>
        <v>267.16104990287323</v>
      </c>
      <c r="K5211">
        <f>IF(MIN(LCOH!$C$18,J5211)&gt;=$P$48*LCOH!$C$18, MIN(LCOH!$C$18,J5211),0)</f>
        <v>0</v>
      </c>
      <c r="L5211">
        <f t="shared" si="163"/>
        <v>267.16104990287323</v>
      </c>
      <c r="M5211">
        <f>K5211/LCOH!$C$18</f>
        <v>0</v>
      </c>
      <c r="N5211">
        <f>K5211/LCOH!$C$34</f>
        <v>0</v>
      </c>
    </row>
    <row r="5212" spans="1:14" x14ac:dyDescent="0.35">
      <c r="A5212">
        <f>'Profilo fotovoltaico'!B5214*LCOH!$C$20</f>
        <v>0</v>
      </c>
      <c r="B5212">
        <f>'Profilo eolico'!B5214*LCOH!$C$21</f>
        <v>82.5</v>
      </c>
      <c r="C5212">
        <f>$P$35*'Profilo fotovoltaico'!B5214</f>
        <v>0</v>
      </c>
      <c r="D5212">
        <f>$Q$37*'Profilo eolico'!B5214</f>
        <v>481.35737879727395</v>
      </c>
      <c r="E5212">
        <f>$P$39*'Profilo fotovoltaico'!B5214+'Approvvigionamento energia'!$Q$39*'Profilo eolico'!B5214</f>
        <v>361.01803409795542</v>
      </c>
      <c r="F5212">
        <f>$P$41*'Profilo fotovoltaico'!B5214+'Approvvigionamento energia'!$Q$41*'Profilo eolico'!B5214</f>
        <v>240.67868939863698</v>
      </c>
      <c r="G5212">
        <f>$P$43*'Profilo fotovoltaico'!B5214+'Approvvigionamento energia'!$Q$43*'Profilo eolico'!B5214</f>
        <v>120.33934469931849</v>
      </c>
      <c r="H5212">
        <f t="shared" si="162"/>
        <v>1138.4335154826958</v>
      </c>
      <c r="I5212">
        <f>IF(LCOH!$C$28=Menu!$A$1,'Approvvigionamento energia'!C5212,0)+IF(LCOH!$C$28=Menu!$A$2,'Approvvigionamento energia'!D5212,0)+IF(LCOH!$C$28=Menu!$A$3,'Approvvigionamento energia'!E5212,0)+IF(LCOH!$C$28=Menu!$A$4,'Approvvigionamento energia'!F5212,0)+IF(LCOH!$C$28=Menu!$A$5,'Approvvigionamento energia'!G5212,0)+IF(LCOH!$C$28=Menu!$A$6,'Approvvigionamento energia'!H5212,0)</f>
        <v>240.67868939863698</v>
      </c>
      <c r="J5212">
        <f>'Approvvigionamento energia'!A5212+'Approvvigionamento energia'!B5212+'Approvvigionamento energia'!I5212</f>
        <v>323.17868939863695</v>
      </c>
      <c r="K5212">
        <f>IF(MIN(LCOH!$C$18,J5212)&gt;=$P$48*LCOH!$C$18, MIN(LCOH!$C$18,J5212),0)</f>
        <v>0</v>
      </c>
      <c r="L5212">
        <f t="shared" si="163"/>
        <v>323.17868939863695</v>
      </c>
      <c r="M5212">
        <f>K5212/LCOH!$C$18</f>
        <v>0</v>
      </c>
      <c r="N5212">
        <f>K5212/LCOH!$C$34</f>
        <v>0</v>
      </c>
    </row>
    <row r="5213" spans="1:14" x14ac:dyDescent="0.35">
      <c r="A5213">
        <f>'Profilo fotovoltaico'!B5215*LCOH!$C$20</f>
        <v>0</v>
      </c>
      <c r="B5213">
        <f>'Profilo eolico'!B5215*LCOH!$C$21</f>
        <v>96.9</v>
      </c>
      <c r="C5213">
        <f>$P$35*'Profilo fotovoltaico'!B5215</f>
        <v>0</v>
      </c>
      <c r="D5213">
        <f>$Q$37*'Profilo eolico'!B5215</f>
        <v>565.37612127825264</v>
      </c>
      <c r="E5213">
        <f>$P$39*'Profilo fotovoltaico'!B5215+'Approvvigionamento energia'!$Q$39*'Profilo eolico'!B5215</f>
        <v>424.03209095868942</v>
      </c>
      <c r="F5213">
        <f>$P$41*'Profilo fotovoltaico'!B5215+'Approvvigionamento energia'!$Q$41*'Profilo eolico'!B5215</f>
        <v>282.68806063912632</v>
      </c>
      <c r="G5213">
        <f>$P$43*'Profilo fotovoltaico'!B5215+'Approvvigionamento energia'!$Q$43*'Profilo eolico'!B5215</f>
        <v>141.34403031956316</v>
      </c>
      <c r="H5213">
        <f t="shared" si="162"/>
        <v>1138.4335154826958</v>
      </c>
      <c r="I5213">
        <f>IF(LCOH!$C$28=Menu!$A$1,'Approvvigionamento energia'!C5213,0)+IF(LCOH!$C$28=Menu!$A$2,'Approvvigionamento energia'!D5213,0)+IF(LCOH!$C$28=Menu!$A$3,'Approvvigionamento energia'!E5213,0)+IF(LCOH!$C$28=Menu!$A$4,'Approvvigionamento energia'!F5213,0)+IF(LCOH!$C$28=Menu!$A$5,'Approvvigionamento energia'!G5213,0)+IF(LCOH!$C$28=Menu!$A$6,'Approvvigionamento energia'!H5213,0)</f>
        <v>282.68806063912632</v>
      </c>
      <c r="J5213">
        <f>'Approvvigionamento energia'!A5213+'Approvvigionamento energia'!B5213+'Approvvigionamento energia'!I5213</f>
        <v>379.5880606391263</v>
      </c>
      <c r="K5213">
        <f>IF(MIN(LCOH!$C$18,J5213)&gt;=$P$48*LCOH!$C$18, MIN(LCOH!$C$18,J5213),0)</f>
        <v>379.5880606391263</v>
      </c>
      <c r="L5213">
        <f t="shared" si="163"/>
        <v>0</v>
      </c>
      <c r="M5213">
        <f>K5213/LCOH!$C$18</f>
        <v>0.25305870709275086</v>
      </c>
      <c r="N5213">
        <f>K5213/LCOH!$C$34</f>
        <v>7.313835465108407</v>
      </c>
    </row>
    <row r="5214" spans="1:14" x14ac:dyDescent="0.35">
      <c r="A5214">
        <f>'Profilo fotovoltaico'!B5216*LCOH!$C$20</f>
        <v>17</v>
      </c>
      <c r="B5214">
        <f>'Profilo eolico'!B5216*LCOH!$C$21</f>
        <v>101.8</v>
      </c>
      <c r="C5214">
        <f>$P$35*'Profilo fotovoltaico'!B5216</f>
        <v>125.02840718957512</v>
      </c>
      <c r="D5214">
        <f>$Q$37*'Profilo eolico'!B5216</f>
        <v>593.9658322613634</v>
      </c>
      <c r="E5214">
        <f>$P$39*'Profilo fotovoltaico'!B5216+'Approvvigionamento energia'!$Q$39*'Profilo eolico'!B5216</f>
        <v>476.73147599341632</v>
      </c>
      <c r="F5214">
        <f>$P$41*'Profilo fotovoltaico'!B5216+'Approvvigionamento energia'!$Q$41*'Profilo eolico'!B5216</f>
        <v>359.49711972546925</v>
      </c>
      <c r="G5214">
        <f>$P$43*'Profilo fotovoltaico'!B5216+'Approvvigionamento energia'!$Q$43*'Profilo eolico'!B5216</f>
        <v>242.26276345752217</v>
      </c>
      <c r="H5214">
        <f t="shared" si="162"/>
        <v>1138.4335154826958</v>
      </c>
      <c r="I5214">
        <f>IF(LCOH!$C$28=Menu!$A$1,'Approvvigionamento energia'!C5214,0)+IF(LCOH!$C$28=Menu!$A$2,'Approvvigionamento energia'!D5214,0)+IF(LCOH!$C$28=Menu!$A$3,'Approvvigionamento energia'!E5214,0)+IF(LCOH!$C$28=Menu!$A$4,'Approvvigionamento energia'!F5214,0)+IF(LCOH!$C$28=Menu!$A$5,'Approvvigionamento energia'!G5214,0)+IF(LCOH!$C$28=Menu!$A$6,'Approvvigionamento energia'!H5214,0)</f>
        <v>359.49711972546925</v>
      </c>
      <c r="J5214">
        <f>'Approvvigionamento energia'!A5214+'Approvvigionamento energia'!B5214+'Approvvigionamento energia'!I5214</f>
        <v>478.29711972546926</v>
      </c>
      <c r="K5214">
        <f>IF(MIN(LCOH!$C$18,J5214)&gt;=$P$48*LCOH!$C$18, MIN(LCOH!$C$18,J5214),0)</f>
        <v>478.29711972546926</v>
      </c>
      <c r="L5214">
        <f t="shared" si="163"/>
        <v>0</v>
      </c>
      <c r="M5214">
        <f>K5214/LCOH!$C$18</f>
        <v>0.31886474648364616</v>
      </c>
      <c r="N5214">
        <f>K5214/LCOH!$C$34</f>
        <v>9.2157441180244568</v>
      </c>
    </row>
    <row r="5215" spans="1:14" x14ac:dyDescent="0.35">
      <c r="A5215">
        <f>'Profilo fotovoltaico'!B5217*LCOH!$C$20</f>
        <v>87</v>
      </c>
      <c r="B5215">
        <f>'Profilo eolico'!B5217*LCOH!$C$21</f>
        <v>72.2</v>
      </c>
      <c r="C5215">
        <f>$P$35*'Profilo fotovoltaico'!B5217</f>
        <v>639.85126032311962</v>
      </c>
      <c r="D5215">
        <f>$Q$37*'Profilo eolico'!B5217</f>
        <v>421.26063938379605</v>
      </c>
      <c r="E5215">
        <f>$P$39*'Profilo fotovoltaico'!B5217+'Approvvigionamento energia'!$Q$39*'Profilo eolico'!B5217</f>
        <v>475.908294618627</v>
      </c>
      <c r="F5215">
        <f>$P$41*'Profilo fotovoltaico'!B5217+'Approvvigionamento energia'!$Q$41*'Profilo eolico'!B5217</f>
        <v>530.55594985345783</v>
      </c>
      <c r="G5215">
        <f>$P$43*'Profilo fotovoltaico'!B5217+'Approvvigionamento energia'!$Q$43*'Profilo eolico'!B5217</f>
        <v>585.20360508828878</v>
      </c>
      <c r="H5215">
        <f t="shared" si="162"/>
        <v>1138.4335154826958</v>
      </c>
      <c r="I5215">
        <f>IF(LCOH!$C$28=Menu!$A$1,'Approvvigionamento energia'!C5215,0)+IF(LCOH!$C$28=Menu!$A$2,'Approvvigionamento energia'!D5215,0)+IF(LCOH!$C$28=Menu!$A$3,'Approvvigionamento energia'!E5215,0)+IF(LCOH!$C$28=Menu!$A$4,'Approvvigionamento energia'!F5215,0)+IF(LCOH!$C$28=Menu!$A$5,'Approvvigionamento energia'!G5215,0)+IF(LCOH!$C$28=Menu!$A$6,'Approvvigionamento energia'!H5215,0)</f>
        <v>530.55594985345783</v>
      </c>
      <c r="J5215">
        <f>'Approvvigionamento energia'!A5215+'Approvvigionamento energia'!B5215+'Approvvigionamento energia'!I5215</f>
        <v>689.75594985345788</v>
      </c>
      <c r="K5215">
        <f>IF(MIN(LCOH!$C$18,J5215)&gt;=$P$48*LCOH!$C$18, MIN(LCOH!$C$18,J5215),0)</f>
        <v>689.75594985345788</v>
      </c>
      <c r="L5215">
        <f t="shared" si="163"/>
        <v>0</v>
      </c>
      <c r="M5215">
        <f>K5215/LCOH!$C$18</f>
        <v>0.45983729990230526</v>
      </c>
      <c r="N5215">
        <f>K5215/LCOH!$C$34</f>
        <v>13.290095372898996</v>
      </c>
    </row>
    <row r="5216" spans="1:14" x14ac:dyDescent="0.35">
      <c r="A5216">
        <f>'Profilo fotovoltaico'!B5218*LCOH!$C$20</f>
        <v>180</v>
      </c>
      <c r="B5216">
        <f>'Profilo eolico'!B5218*LCOH!$C$21</f>
        <v>68.3</v>
      </c>
      <c r="C5216">
        <f>$P$35*'Profilo fotovoltaico'!B5218</f>
        <v>1323.8301937719716</v>
      </c>
      <c r="D5216">
        <f>$Q$37*'Profilo eolico'!B5218</f>
        <v>398.50556329519765</v>
      </c>
      <c r="E5216">
        <f>$P$39*'Profilo fotovoltaico'!B5218+'Approvvigionamento energia'!$Q$39*'Profilo eolico'!B5218</f>
        <v>629.83672091439121</v>
      </c>
      <c r="F5216">
        <f>$P$41*'Profilo fotovoltaico'!B5218+'Approvvigionamento energia'!$Q$41*'Profilo eolico'!B5218</f>
        <v>861.1678785335846</v>
      </c>
      <c r="G5216">
        <f>$P$43*'Profilo fotovoltaico'!B5218+'Approvvigionamento energia'!$Q$43*'Profilo eolico'!B5218</f>
        <v>1092.4990361527782</v>
      </c>
      <c r="H5216">
        <f t="shared" si="162"/>
        <v>1138.4335154826958</v>
      </c>
      <c r="I5216">
        <f>IF(LCOH!$C$28=Menu!$A$1,'Approvvigionamento energia'!C5216,0)+IF(LCOH!$C$28=Menu!$A$2,'Approvvigionamento energia'!D5216,0)+IF(LCOH!$C$28=Menu!$A$3,'Approvvigionamento energia'!E5216,0)+IF(LCOH!$C$28=Menu!$A$4,'Approvvigionamento energia'!F5216,0)+IF(LCOH!$C$28=Menu!$A$5,'Approvvigionamento energia'!G5216,0)+IF(LCOH!$C$28=Menu!$A$6,'Approvvigionamento energia'!H5216,0)</f>
        <v>861.1678785335846</v>
      </c>
      <c r="J5216">
        <f>'Approvvigionamento energia'!A5216+'Approvvigionamento energia'!B5216+'Approvvigionamento energia'!I5216</f>
        <v>1109.4678785335846</v>
      </c>
      <c r="K5216">
        <f>IF(MIN(LCOH!$C$18,J5216)&gt;=$P$48*LCOH!$C$18, MIN(LCOH!$C$18,J5216),0)</f>
        <v>1109.4678785335846</v>
      </c>
      <c r="L5216">
        <f t="shared" si="163"/>
        <v>0</v>
      </c>
      <c r="M5216">
        <f>K5216/LCOH!$C$18</f>
        <v>0.73964525235572298</v>
      </c>
      <c r="N5216">
        <f>K5216/LCOH!$C$34</f>
        <v>21.377030414905292</v>
      </c>
    </row>
    <row r="5217" spans="1:14" x14ac:dyDescent="0.35">
      <c r="A5217">
        <f>'Profilo fotovoltaico'!B5219*LCOH!$C$20</f>
        <v>275</v>
      </c>
      <c r="B5217">
        <f>'Profilo eolico'!B5219*LCOH!$C$21</f>
        <v>61.9</v>
      </c>
      <c r="C5217">
        <f>$P$35*'Profilo fotovoltaico'!B5219</f>
        <v>2022.518351596068</v>
      </c>
      <c r="D5217">
        <f>$Q$37*'Profilo eolico'!B5219</f>
        <v>361.1638999703182</v>
      </c>
      <c r="E5217">
        <f>$P$39*'Profilo fotovoltaico'!B5219+'Approvvigionamento energia'!$Q$39*'Profilo eolico'!B5219</f>
        <v>776.50251287675565</v>
      </c>
      <c r="F5217">
        <f>$P$41*'Profilo fotovoltaico'!B5219+'Approvvigionamento energia'!$Q$41*'Profilo eolico'!B5219</f>
        <v>1191.8411257831931</v>
      </c>
      <c r="G5217">
        <f>$P$43*'Profilo fotovoltaico'!B5219+'Approvvigionamento energia'!$Q$43*'Profilo eolico'!B5219</f>
        <v>1607.1797386896305</v>
      </c>
      <c r="H5217">
        <f t="shared" si="162"/>
        <v>1138.4335154826958</v>
      </c>
      <c r="I5217">
        <f>IF(LCOH!$C$28=Menu!$A$1,'Approvvigionamento energia'!C5217,0)+IF(LCOH!$C$28=Menu!$A$2,'Approvvigionamento energia'!D5217,0)+IF(LCOH!$C$28=Menu!$A$3,'Approvvigionamento energia'!E5217,0)+IF(LCOH!$C$28=Menu!$A$4,'Approvvigionamento energia'!F5217,0)+IF(LCOH!$C$28=Menu!$A$5,'Approvvigionamento energia'!G5217,0)+IF(LCOH!$C$28=Menu!$A$6,'Approvvigionamento energia'!H5217,0)</f>
        <v>1191.8411257831931</v>
      </c>
      <c r="J5217">
        <f>'Approvvigionamento energia'!A5217+'Approvvigionamento energia'!B5217+'Approvvigionamento energia'!I5217</f>
        <v>1528.7411257831932</v>
      </c>
      <c r="K5217">
        <f>IF(MIN(LCOH!$C$18,J5217)&gt;=$P$48*LCOH!$C$18, MIN(LCOH!$C$18,J5217),0)</f>
        <v>1500</v>
      </c>
      <c r="L5217">
        <f t="shared" si="163"/>
        <v>28.741125783193183</v>
      </c>
      <c r="M5217">
        <f>K5217/LCOH!$C$18</f>
        <v>1</v>
      </c>
      <c r="N5217">
        <f>K5217/LCOH!$C$34</f>
        <v>28.901734104046245</v>
      </c>
    </row>
    <row r="5218" spans="1:14" x14ac:dyDescent="0.35">
      <c r="A5218">
        <f>'Profilo fotovoltaico'!B5220*LCOH!$C$20</f>
        <v>364</v>
      </c>
      <c r="B5218">
        <f>'Profilo eolico'!B5220*LCOH!$C$21</f>
        <v>61.9</v>
      </c>
      <c r="C5218">
        <f>$P$35*'Profilo fotovoltaico'!B5220</f>
        <v>2677.0788362944318</v>
      </c>
      <c r="D5218">
        <f>$Q$37*'Profilo eolico'!B5220</f>
        <v>361.1638999703182</v>
      </c>
      <c r="E5218">
        <f>$P$39*'Profilo fotovoltaico'!B5220+'Approvvigionamento energia'!$Q$39*'Profilo eolico'!B5220</f>
        <v>940.14263405134659</v>
      </c>
      <c r="F5218">
        <f>$P$41*'Profilo fotovoltaico'!B5220+'Approvvigionamento energia'!$Q$41*'Profilo eolico'!B5220</f>
        <v>1519.121368132375</v>
      </c>
      <c r="G5218">
        <f>$P$43*'Profilo fotovoltaico'!B5220+'Approvvigionamento energia'!$Q$43*'Profilo eolico'!B5220</f>
        <v>2098.1001022134033</v>
      </c>
      <c r="H5218">
        <f t="shared" si="162"/>
        <v>1138.4335154826958</v>
      </c>
      <c r="I5218">
        <f>IF(LCOH!$C$28=Menu!$A$1,'Approvvigionamento energia'!C5218,0)+IF(LCOH!$C$28=Menu!$A$2,'Approvvigionamento energia'!D5218,0)+IF(LCOH!$C$28=Menu!$A$3,'Approvvigionamento energia'!E5218,0)+IF(LCOH!$C$28=Menu!$A$4,'Approvvigionamento energia'!F5218,0)+IF(LCOH!$C$28=Menu!$A$5,'Approvvigionamento energia'!G5218,0)+IF(LCOH!$C$28=Menu!$A$6,'Approvvigionamento energia'!H5218,0)</f>
        <v>1519.121368132375</v>
      </c>
      <c r="J5218">
        <f>'Approvvigionamento energia'!A5218+'Approvvigionamento energia'!B5218+'Approvvigionamento energia'!I5218</f>
        <v>1945.0213681323748</v>
      </c>
      <c r="K5218">
        <f>IF(MIN(LCOH!$C$18,J5218)&gt;=$P$48*LCOH!$C$18, MIN(LCOH!$C$18,J5218),0)</f>
        <v>1500</v>
      </c>
      <c r="L5218">
        <f t="shared" si="163"/>
        <v>445.02136813237485</v>
      </c>
      <c r="M5218">
        <f>K5218/LCOH!$C$18</f>
        <v>1</v>
      </c>
      <c r="N5218">
        <f>K5218/LCOH!$C$34</f>
        <v>28.901734104046245</v>
      </c>
    </row>
    <row r="5219" spans="1:14" x14ac:dyDescent="0.35">
      <c r="A5219">
        <f>'Profilo fotovoltaico'!B5221*LCOH!$C$20</f>
        <v>438</v>
      </c>
      <c r="B5219">
        <f>'Profilo eolico'!B5221*LCOH!$C$21</f>
        <v>70.8</v>
      </c>
      <c r="C5219">
        <f>$P$35*'Profilo fotovoltaico'!B5221</f>
        <v>3221.3201381784643</v>
      </c>
      <c r="D5219">
        <f>$Q$37*'Profilo eolico'!B5221</f>
        <v>413.09215053147869</v>
      </c>
      <c r="E5219">
        <f>$P$39*'Profilo fotovoltaico'!B5221+'Approvvigionamento energia'!$Q$39*'Profilo eolico'!B5221</f>
        <v>1115.149147443225</v>
      </c>
      <c r="F5219">
        <f>$P$41*'Profilo fotovoltaico'!B5221+'Approvvigionamento energia'!$Q$41*'Profilo eolico'!B5221</f>
        <v>1817.2061443549715</v>
      </c>
      <c r="G5219">
        <f>$P$43*'Profilo fotovoltaico'!B5221+'Approvvigionamento energia'!$Q$43*'Profilo eolico'!B5221</f>
        <v>2519.2631412667179</v>
      </c>
      <c r="H5219">
        <f t="shared" si="162"/>
        <v>1138.4335154826958</v>
      </c>
      <c r="I5219">
        <f>IF(LCOH!$C$28=Menu!$A$1,'Approvvigionamento energia'!C5219,0)+IF(LCOH!$C$28=Menu!$A$2,'Approvvigionamento energia'!D5219,0)+IF(LCOH!$C$28=Menu!$A$3,'Approvvigionamento energia'!E5219,0)+IF(LCOH!$C$28=Menu!$A$4,'Approvvigionamento energia'!F5219,0)+IF(LCOH!$C$28=Menu!$A$5,'Approvvigionamento energia'!G5219,0)+IF(LCOH!$C$28=Menu!$A$6,'Approvvigionamento energia'!H5219,0)</f>
        <v>1817.2061443549715</v>
      </c>
      <c r="J5219">
        <f>'Approvvigionamento energia'!A5219+'Approvvigionamento energia'!B5219+'Approvvigionamento energia'!I5219</f>
        <v>2326.0061443549716</v>
      </c>
      <c r="K5219">
        <f>IF(MIN(LCOH!$C$18,J5219)&gt;=$P$48*LCOH!$C$18, MIN(LCOH!$C$18,J5219),0)</f>
        <v>1500</v>
      </c>
      <c r="L5219">
        <f t="shared" si="163"/>
        <v>826.00614435497164</v>
      </c>
      <c r="M5219">
        <f>K5219/LCOH!$C$18</f>
        <v>1</v>
      </c>
      <c r="N5219">
        <f>K5219/LCOH!$C$34</f>
        <v>28.901734104046245</v>
      </c>
    </row>
    <row r="5220" spans="1:14" x14ac:dyDescent="0.35">
      <c r="A5220">
        <f>'Profilo fotovoltaico'!B5222*LCOH!$C$20</f>
        <v>484</v>
      </c>
      <c r="B5220">
        <f>'Profilo eolico'!B5222*LCOH!$C$21</f>
        <v>88.7</v>
      </c>
      <c r="C5220">
        <f>$P$35*'Profilo fotovoltaico'!B5222</f>
        <v>3559.6322988090792</v>
      </c>
      <c r="D5220">
        <f>$Q$37*'Profilo eolico'!B5222</f>
        <v>517.53211514325085</v>
      </c>
      <c r="E5220">
        <f>$P$39*'Profilo fotovoltaico'!B5222+'Approvvigionamento energia'!$Q$39*'Profilo eolico'!B5222</f>
        <v>1278.0571610597081</v>
      </c>
      <c r="F5220">
        <f>$P$41*'Profilo fotovoltaico'!B5222+'Approvvigionamento energia'!$Q$41*'Profilo eolico'!B5222</f>
        <v>2038.582206976165</v>
      </c>
      <c r="G5220">
        <f>$P$43*'Profilo fotovoltaico'!B5222+'Approvvigionamento energia'!$Q$43*'Profilo eolico'!B5222</f>
        <v>2799.1072528926225</v>
      </c>
      <c r="H5220">
        <f t="shared" si="162"/>
        <v>1138.4335154826958</v>
      </c>
      <c r="I5220">
        <f>IF(LCOH!$C$28=Menu!$A$1,'Approvvigionamento energia'!C5220,0)+IF(LCOH!$C$28=Menu!$A$2,'Approvvigionamento energia'!D5220,0)+IF(LCOH!$C$28=Menu!$A$3,'Approvvigionamento energia'!E5220,0)+IF(LCOH!$C$28=Menu!$A$4,'Approvvigionamento energia'!F5220,0)+IF(LCOH!$C$28=Menu!$A$5,'Approvvigionamento energia'!G5220,0)+IF(LCOH!$C$28=Menu!$A$6,'Approvvigionamento energia'!H5220,0)</f>
        <v>2038.582206976165</v>
      </c>
      <c r="J5220">
        <f>'Approvvigionamento energia'!A5220+'Approvvigionamento energia'!B5220+'Approvvigionamento energia'!I5220</f>
        <v>2611.2822069761651</v>
      </c>
      <c r="K5220">
        <f>IF(MIN(LCOH!$C$18,J5220)&gt;=$P$48*LCOH!$C$18, MIN(LCOH!$C$18,J5220),0)</f>
        <v>1500</v>
      </c>
      <c r="L5220">
        <f t="shared" si="163"/>
        <v>1111.2822069761651</v>
      </c>
      <c r="M5220">
        <f>K5220/LCOH!$C$18</f>
        <v>1</v>
      </c>
      <c r="N5220">
        <f>K5220/LCOH!$C$34</f>
        <v>28.901734104046245</v>
      </c>
    </row>
    <row r="5221" spans="1:14" x14ac:dyDescent="0.35">
      <c r="A5221">
        <f>'Profilo fotovoltaico'!B5223*LCOH!$C$20</f>
        <v>503</v>
      </c>
      <c r="B5221">
        <f>'Profilo eolico'!B5223*LCOH!$C$21</f>
        <v>108.3</v>
      </c>
      <c r="C5221">
        <f>$P$35*'Profilo fotovoltaico'!B5223</f>
        <v>3699.3699303738986</v>
      </c>
      <c r="D5221">
        <f>$Q$37*'Profilo eolico'!B5223</f>
        <v>631.89095907569401</v>
      </c>
      <c r="E5221">
        <f>$P$39*'Profilo fotovoltaico'!B5223+'Approvvigionamento energia'!$Q$39*'Profilo eolico'!B5223</f>
        <v>1398.7607019002453</v>
      </c>
      <c r="F5221">
        <f>$P$41*'Profilo fotovoltaico'!B5223+'Approvvigionamento energia'!$Q$41*'Profilo eolico'!B5223</f>
        <v>2165.6304447247962</v>
      </c>
      <c r="G5221">
        <f>$P$43*'Profilo fotovoltaico'!B5223+'Approvvigionamento energia'!$Q$43*'Profilo eolico'!B5223</f>
        <v>2932.5001875493476</v>
      </c>
      <c r="H5221">
        <f t="shared" si="162"/>
        <v>1138.4335154826958</v>
      </c>
      <c r="I5221">
        <f>IF(LCOH!$C$28=Menu!$A$1,'Approvvigionamento energia'!C5221,0)+IF(LCOH!$C$28=Menu!$A$2,'Approvvigionamento energia'!D5221,0)+IF(LCOH!$C$28=Menu!$A$3,'Approvvigionamento energia'!E5221,0)+IF(LCOH!$C$28=Menu!$A$4,'Approvvigionamento energia'!F5221,0)+IF(LCOH!$C$28=Menu!$A$5,'Approvvigionamento energia'!G5221,0)+IF(LCOH!$C$28=Menu!$A$6,'Approvvigionamento energia'!H5221,0)</f>
        <v>2165.6304447247962</v>
      </c>
      <c r="J5221">
        <f>'Approvvigionamento energia'!A5221+'Approvvigionamento energia'!B5221+'Approvvigionamento energia'!I5221</f>
        <v>2776.930444724796</v>
      </c>
      <c r="K5221">
        <f>IF(MIN(LCOH!$C$18,J5221)&gt;=$P$48*LCOH!$C$18, MIN(LCOH!$C$18,J5221),0)</f>
        <v>1500</v>
      </c>
      <c r="L5221">
        <f t="shared" si="163"/>
        <v>1276.930444724796</v>
      </c>
      <c r="M5221">
        <f>K5221/LCOH!$C$18</f>
        <v>1</v>
      </c>
      <c r="N5221">
        <f>K5221/LCOH!$C$34</f>
        <v>28.901734104046245</v>
      </c>
    </row>
    <row r="5222" spans="1:14" x14ac:dyDescent="0.35">
      <c r="A5222">
        <f>'Profilo fotovoltaico'!B5224*LCOH!$C$20</f>
        <v>490</v>
      </c>
      <c r="B5222">
        <f>'Profilo eolico'!B5224*LCOH!$C$21</f>
        <v>124.60000000000001</v>
      </c>
      <c r="C5222">
        <f>$P$35*'Profilo fotovoltaico'!B5224</f>
        <v>3603.7599719348118</v>
      </c>
      <c r="D5222">
        <f>$Q$37*'Profilo eolico'!B5224</f>
        <v>726.99550785624638</v>
      </c>
      <c r="E5222">
        <f>$P$39*'Profilo fotovoltaico'!B5224+'Approvvigionamento energia'!$Q$39*'Profilo eolico'!B5224</f>
        <v>1446.1866238758878</v>
      </c>
      <c r="F5222">
        <f>$P$41*'Profilo fotovoltaico'!B5224+'Approvvigionamento energia'!$Q$41*'Profilo eolico'!B5224</f>
        <v>2165.377739895529</v>
      </c>
      <c r="G5222">
        <f>$P$43*'Profilo fotovoltaico'!B5224+'Approvvigionamento energia'!$Q$43*'Profilo eolico'!B5224</f>
        <v>2884.5688559151708</v>
      </c>
      <c r="H5222">
        <f t="shared" si="162"/>
        <v>1138.4335154826958</v>
      </c>
      <c r="I5222">
        <f>IF(LCOH!$C$28=Menu!$A$1,'Approvvigionamento energia'!C5222,0)+IF(LCOH!$C$28=Menu!$A$2,'Approvvigionamento energia'!D5222,0)+IF(LCOH!$C$28=Menu!$A$3,'Approvvigionamento energia'!E5222,0)+IF(LCOH!$C$28=Menu!$A$4,'Approvvigionamento energia'!F5222,0)+IF(LCOH!$C$28=Menu!$A$5,'Approvvigionamento energia'!G5222,0)+IF(LCOH!$C$28=Menu!$A$6,'Approvvigionamento energia'!H5222,0)</f>
        <v>2165.377739895529</v>
      </c>
      <c r="J5222">
        <f>'Approvvigionamento energia'!A5222+'Approvvigionamento energia'!B5222+'Approvvigionamento energia'!I5222</f>
        <v>2779.9777398955289</v>
      </c>
      <c r="K5222">
        <f>IF(MIN(LCOH!$C$18,J5222)&gt;=$P$48*LCOH!$C$18, MIN(LCOH!$C$18,J5222),0)</f>
        <v>1500</v>
      </c>
      <c r="L5222">
        <f t="shared" si="163"/>
        <v>1279.9777398955289</v>
      </c>
      <c r="M5222">
        <f>K5222/LCOH!$C$18</f>
        <v>1</v>
      </c>
      <c r="N5222">
        <f>K5222/LCOH!$C$34</f>
        <v>28.901734104046245</v>
      </c>
    </row>
    <row r="5223" spans="1:14" x14ac:dyDescent="0.35">
      <c r="A5223">
        <f>'Profilo fotovoltaico'!B5225*LCOH!$C$20</f>
        <v>445</v>
      </c>
      <c r="B5223">
        <f>'Profilo eolico'!B5225*LCOH!$C$21</f>
        <v>140.1</v>
      </c>
      <c r="C5223">
        <f>$P$35*'Profilo fotovoltaico'!B5225</f>
        <v>3272.8024234918189</v>
      </c>
      <c r="D5223">
        <f>$Q$37*'Profilo eolico'!B5225</f>
        <v>817.43234872118876</v>
      </c>
      <c r="E5223">
        <f>$P$39*'Profilo fotovoltaico'!B5225+'Approvvigionamento energia'!$Q$39*'Profilo eolico'!B5225</f>
        <v>1431.2748674138463</v>
      </c>
      <c r="F5223">
        <f>$P$41*'Profilo fotovoltaico'!B5225+'Approvvigionamento energia'!$Q$41*'Profilo eolico'!B5225</f>
        <v>2045.1173861065038</v>
      </c>
      <c r="G5223">
        <f>$P$43*'Profilo fotovoltaico'!B5225+'Approvvigionamento energia'!$Q$43*'Profilo eolico'!B5225</f>
        <v>2658.9599047991619</v>
      </c>
      <c r="H5223">
        <f t="shared" si="162"/>
        <v>1138.4335154826958</v>
      </c>
      <c r="I5223">
        <f>IF(LCOH!$C$28=Menu!$A$1,'Approvvigionamento energia'!C5223,0)+IF(LCOH!$C$28=Menu!$A$2,'Approvvigionamento energia'!D5223,0)+IF(LCOH!$C$28=Menu!$A$3,'Approvvigionamento energia'!E5223,0)+IF(LCOH!$C$28=Menu!$A$4,'Approvvigionamento energia'!F5223,0)+IF(LCOH!$C$28=Menu!$A$5,'Approvvigionamento energia'!G5223,0)+IF(LCOH!$C$28=Menu!$A$6,'Approvvigionamento energia'!H5223,0)</f>
        <v>2045.1173861065038</v>
      </c>
      <c r="J5223">
        <f>'Approvvigionamento energia'!A5223+'Approvvigionamento energia'!B5223+'Approvvigionamento energia'!I5223</f>
        <v>2630.2173861065039</v>
      </c>
      <c r="K5223">
        <f>IF(MIN(LCOH!$C$18,J5223)&gt;=$P$48*LCOH!$C$18, MIN(LCOH!$C$18,J5223),0)</f>
        <v>1500</v>
      </c>
      <c r="L5223">
        <f t="shared" si="163"/>
        <v>1130.2173861065039</v>
      </c>
      <c r="M5223">
        <f>K5223/LCOH!$C$18</f>
        <v>1</v>
      </c>
      <c r="N5223">
        <f>K5223/LCOH!$C$34</f>
        <v>28.901734104046245</v>
      </c>
    </row>
    <row r="5224" spans="1:14" x14ac:dyDescent="0.35">
      <c r="A5224">
        <f>'Profilo fotovoltaico'!B5226*LCOH!$C$20</f>
        <v>371</v>
      </c>
      <c r="B5224">
        <f>'Profilo eolico'!B5226*LCOH!$C$21</f>
        <v>153.29999999999998</v>
      </c>
      <c r="C5224">
        <f>$P$35*'Profilo fotovoltaico'!B5226</f>
        <v>2728.5611216077859</v>
      </c>
      <c r="D5224">
        <f>$Q$37*'Profilo eolico'!B5226</f>
        <v>894.44952932875253</v>
      </c>
      <c r="E5224">
        <f>$P$39*'Profilo fotovoltaico'!B5226+'Approvvigionamento energia'!$Q$39*'Profilo eolico'!B5226</f>
        <v>1352.9774273985108</v>
      </c>
      <c r="F5224">
        <f>$P$41*'Profilo fotovoltaico'!B5226+'Approvvigionamento energia'!$Q$41*'Profilo eolico'!B5226</f>
        <v>1811.5053254682693</v>
      </c>
      <c r="G5224">
        <f>$P$43*'Profilo fotovoltaico'!B5226+'Approvvigionamento energia'!$Q$43*'Profilo eolico'!B5226</f>
        <v>2270.0332235380279</v>
      </c>
      <c r="H5224">
        <f t="shared" si="162"/>
        <v>1138.4335154826958</v>
      </c>
      <c r="I5224">
        <f>IF(LCOH!$C$28=Menu!$A$1,'Approvvigionamento energia'!C5224,0)+IF(LCOH!$C$28=Menu!$A$2,'Approvvigionamento energia'!D5224,0)+IF(LCOH!$C$28=Menu!$A$3,'Approvvigionamento energia'!E5224,0)+IF(LCOH!$C$28=Menu!$A$4,'Approvvigionamento energia'!F5224,0)+IF(LCOH!$C$28=Menu!$A$5,'Approvvigionamento energia'!G5224,0)+IF(LCOH!$C$28=Menu!$A$6,'Approvvigionamento energia'!H5224,0)</f>
        <v>1811.5053254682693</v>
      </c>
      <c r="J5224">
        <f>'Approvvigionamento energia'!A5224+'Approvvigionamento energia'!B5224+'Approvvigionamento energia'!I5224</f>
        <v>2335.8053254682691</v>
      </c>
      <c r="K5224">
        <f>IF(MIN(LCOH!$C$18,J5224)&gt;=$P$48*LCOH!$C$18, MIN(LCOH!$C$18,J5224),0)</f>
        <v>1500</v>
      </c>
      <c r="L5224">
        <f t="shared" si="163"/>
        <v>835.80532546826907</v>
      </c>
      <c r="M5224">
        <f>K5224/LCOH!$C$18</f>
        <v>1</v>
      </c>
      <c r="N5224">
        <f>K5224/LCOH!$C$34</f>
        <v>28.901734104046245</v>
      </c>
    </row>
    <row r="5225" spans="1:14" x14ac:dyDescent="0.35">
      <c r="A5225">
        <f>'Profilo fotovoltaico'!B5227*LCOH!$C$20</f>
        <v>269</v>
      </c>
      <c r="B5225">
        <f>'Profilo eolico'!B5227*LCOH!$C$21</f>
        <v>164.1</v>
      </c>
      <c r="C5225">
        <f>$P$35*'Profilo fotovoltaico'!B5227</f>
        <v>1978.3906784703356</v>
      </c>
      <c r="D5225">
        <f>$Q$37*'Profilo eolico'!B5227</f>
        <v>957.46358618948659</v>
      </c>
      <c r="E5225">
        <f>$P$39*'Profilo fotovoltaico'!B5227+'Approvvigionamento energia'!$Q$39*'Profilo eolico'!B5227</f>
        <v>1212.6953592596988</v>
      </c>
      <c r="F5225">
        <f>$P$41*'Profilo fotovoltaico'!B5227+'Approvvigionamento energia'!$Q$41*'Profilo eolico'!B5227</f>
        <v>1467.927132329911</v>
      </c>
      <c r="G5225">
        <f>$P$43*'Profilo fotovoltaico'!B5227+'Approvvigionamento energia'!$Q$43*'Profilo eolico'!B5227</f>
        <v>1723.1589054001233</v>
      </c>
      <c r="H5225">
        <f t="shared" si="162"/>
        <v>1138.4335154826958</v>
      </c>
      <c r="I5225">
        <f>IF(LCOH!$C$28=Menu!$A$1,'Approvvigionamento energia'!C5225,0)+IF(LCOH!$C$28=Menu!$A$2,'Approvvigionamento energia'!D5225,0)+IF(LCOH!$C$28=Menu!$A$3,'Approvvigionamento energia'!E5225,0)+IF(LCOH!$C$28=Menu!$A$4,'Approvvigionamento energia'!F5225,0)+IF(LCOH!$C$28=Menu!$A$5,'Approvvigionamento energia'!G5225,0)+IF(LCOH!$C$28=Menu!$A$6,'Approvvigionamento energia'!H5225,0)</f>
        <v>1467.927132329911</v>
      </c>
      <c r="J5225">
        <f>'Approvvigionamento energia'!A5225+'Approvvigionamento energia'!B5225+'Approvvigionamento energia'!I5225</f>
        <v>1901.0271323299112</v>
      </c>
      <c r="K5225">
        <f>IF(MIN(LCOH!$C$18,J5225)&gt;=$P$48*LCOH!$C$18, MIN(LCOH!$C$18,J5225),0)</f>
        <v>1500</v>
      </c>
      <c r="L5225">
        <f t="shared" si="163"/>
        <v>401.02713232991118</v>
      </c>
      <c r="M5225">
        <f>K5225/LCOH!$C$18</f>
        <v>1</v>
      </c>
      <c r="N5225">
        <f>K5225/LCOH!$C$34</f>
        <v>28.901734104046245</v>
      </c>
    </row>
    <row r="5226" spans="1:14" x14ac:dyDescent="0.35">
      <c r="A5226">
        <f>'Profilo fotovoltaico'!B5228*LCOH!$C$20</f>
        <v>151</v>
      </c>
      <c r="B5226">
        <f>'Profilo eolico'!B5228*LCOH!$C$21</f>
        <v>171</v>
      </c>
      <c r="C5226">
        <f>$P$35*'Profilo fotovoltaico'!B5228</f>
        <v>1110.5464403309318</v>
      </c>
      <c r="D5226">
        <f>$Q$37*'Profilo eolico'!B5228</f>
        <v>997.72256696162231</v>
      </c>
      <c r="E5226">
        <f>$P$39*'Profilo fotovoltaico'!B5228+'Approvvigionamento energia'!$Q$39*'Profilo eolico'!B5228</f>
        <v>1025.9285353039497</v>
      </c>
      <c r="F5226">
        <f>$P$41*'Profilo fotovoltaico'!B5228+'Approvvigionamento energia'!$Q$41*'Profilo eolico'!B5228</f>
        <v>1054.1345036462772</v>
      </c>
      <c r="G5226">
        <f>$P$43*'Profilo fotovoltaico'!B5228+'Approvvigionamento energia'!$Q$43*'Profilo eolico'!B5228</f>
        <v>1082.3404719886043</v>
      </c>
      <c r="H5226">
        <f t="shared" si="162"/>
        <v>1138.4335154826958</v>
      </c>
      <c r="I5226">
        <f>IF(LCOH!$C$28=Menu!$A$1,'Approvvigionamento energia'!C5226,0)+IF(LCOH!$C$28=Menu!$A$2,'Approvvigionamento energia'!D5226,0)+IF(LCOH!$C$28=Menu!$A$3,'Approvvigionamento energia'!E5226,0)+IF(LCOH!$C$28=Menu!$A$4,'Approvvigionamento energia'!F5226,0)+IF(LCOH!$C$28=Menu!$A$5,'Approvvigionamento energia'!G5226,0)+IF(LCOH!$C$28=Menu!$A$6,'Approvvigionamento energia'!H5226,0)</f>
        <v>1054.1345036462772</v>
      </c>
      <c r="J5226">
        <f>'Approvvigionamento energia'!A5226+'Approvvigionamento energia'!B5226+'Approvvigionamento energia'!I5226</f>
        <v>1376.1345036462772</v>
      </c>
      <c r="K5226">
        <f>IF(MIN(LCOH!$C$18,J5226)&gt;=$P$48*LCOH!$C$18, MIN(LCOH!$C$18,J5226),0)</f>
        <v>1376.1345036462772</v>
      </c>
      <c r="L5226">
        <f t="shared" si="163"/>
        <v>0</v>
      </c>
      <c r="M5226">
        <f>K5226/LCOH!$C$18</f>
        <v>0.9174230024308514</v>
      </c>
      <c r="N5226">
        <f>K5226/LCOH!$C$34</f>
        <v>26.515115677192238</v>
      </c>
    </row>
    <row r="5227" spans="1:14" x14ac:dyDescent="0.35">
      <c r="A5227">
        <f>'Profilo fotovoltaico'!B5229*LCOH!$C$20</f>
        <v>48</v>
      </c>
      <c r="B5227">
        <f>'Profilo eolico'!B5229*LCOH!$C$21</f>
        <v>162</v>
      </c>
      <c r="C5227">
        <f>$P$35*'Profilo fotovoltaico'!B5229</f>
        <v>353.02138500585914</v>
      </c>
      <c r="D5227">
        <f>$Q$37*'Profilo eolico'!B5229</f>
        <v>945.21085291101065</v>
      </c>
      <c r="E5227">
        <f>$P$39*'Profilo fotovoltaico'!B5229+'Approvvigionamento energia'!$Q$39*'Profilo eolico'!B5229</f>
        <v>797.16348593472264</v>
      </c>
      <c r="F5227">
        <f>$P$41*'Profilo fotovoltaico'!B5229+'Approvvigionamento energia'!$Q$41*'Profilo eolico'!B5229</f>
        <v>649.11611895843487</v>
      </c>
      <c r="G5227">
        <f>$P$43*'Profilo fotovoltaico'!B5229+'Approvvigionamento energia'!$Q$43*'Profilo eolico'!B5229</f>
        <v>501.06875198214698</v>
      </c>
      <c r="H5227">
        <f t="shared" si="162"/>
        <v>1138.4335154826958</v>
      </c>
      <c r="I5227">
        <f>IF(LCOH!$C$28=Menu!$A$1,'Approvvigionamento energia'!C5227,0)+IF(LCOH!$C$28=Menu!$A$2,'Approvvigionamento energia'!D5227,0)+IF(LCOH!$C$28=Menu!$A$3,'Approvvigionamento energia'!E5227,0)+IF(LCOH!$C$28=Menu!$A$4,'Approvvigionamento energia'!F5227,0)+IF(LCOH!$C$28=Menu!$A$5,'Approvvigionamento energia'!G5227,0)+IF(LCOH!$C$28=Menu!$A$6,'Approvvigionamento energia'!H5227,0)</f>
        <v>649.11611895843487</v>
      </c>
      <c r="J5227">
        <f>'Approvvigionamento energia'!A5227+'Approvvigionamento energia'!B5227+'Approvvigionamento energia'!I5227</f>
        <v>859.11611895843487</v>
      </c>
      <c r="K5227">
        <f>IF(MIN(LCOH!$C$18,J5227)&gt;=$P$48*LCOH!$C$18, MIN(LCOH!$C$18,J5227),0)</f>
        <v>859.11611895843487</v>
      </c>
      <c r="L5227">
        <f t="shared" si="163"/>
        <v>0</v>
      </c>
      <c r="M5227">
        <f>K5227/LCOH!$C$18</f>
        <v>0.57274407930562321</v>
      </c>
      <c r="N5227">
        <f>K5227/LCOH!$C$34</f>
        <v>16.553297089757898</v>
      </c>
    </row>
    <row r="5228" spans="1:14" x14ac:dyDescent="0.35">
      <c r="A5228">
        <f>'Profilo fotovoltaico'!B5230*LCOH!$C$20</f>
        <v>1</v>
      </c>
      <c r="B5228">
        <f>'Profilo eolico'!B5230*LCOH!$C$21</f>
        <v>158</v>
      </c>
      <c r="C5228">
        <f>$P$35*'Profilo fotovoltaico'!B5230</f>
        <v>7.3546121876220649</v>
      </c>
      <c r="D5228">
        <f>$Q$37*'Profilo eolico'!B5230</f>
        <v>921.87231333296097</v>
      </c>
      <c r="E5228">
        <f>$P$39*'Profilo fotovoltaico'!B5230+'Approvvigionamento energia'!$Q$39*'Profilo eolico'!B5230</f>
        <v>693.24288804662615</v>
      </c>
      <c r="F5228">
        <f>$P$41*'Profilo fotovoltaico'!B5230+'Approvvigionamento energia'!$Q$41*'Profilo eolico'!B5230</f>
        <v>464.6134627602915</v>
      </c>
      <c r="G5228">
        <f>$P$43*'Profilo fotovoltaico'!B5230+'Approvvigionamento energia'!$Q$43*'Profilo eolico'!B5230</f>
        <v>235.98403747395679</v>
      </c>
      <c r="H5228">
        <f t="shared" si="162"/>
        <v>1138.4335154826958</v>
      </c>
      <c r="I5228">
        <f>IF(LCOH!$C$28=Menu!$A$1,'Approvvigionamento energia'!C5228,0)+IF(LCOH!$C$28=Menu!$A$2,'Approvvigionamento energia'!D5228,0)+IF(LCOH!$C$28=Menu!$A$3,'Approvvigionamento energia'!E5228,0)+IF(LCOH!$C$28=Menu!$A$4,'Approvvigionamento energia'!F5228,0)+IF(LCOH!$C$28=Menu!$A$5,'Approvvigionamento energia'!G5228,0)+IF(LCOH!$C$28=Menu!$A$6,'Approvvigionamento energia'!H5228,0)</f>
        <v>464.6134627602915</v>
      </c>
      <c r="J5228">
        <f>'Approvvigionamento energia'!A5228+'Approvvigionamento energia'!B5228+'Approvvigionamento energia'!I5228</f>
        <v>623.61346276029144</v>
      </c>
      <c r="K5228">
        <f>IF(MIN(LCOH!$C$18,J5228)&gt;=$P$48*LCOH!$C$18, MIN(LCOH!$C$18,J5228),0)</f>
        <v>623.61346276029144</v>
      </c>
      <c r="L5228">
        <f t="shared" si="163"/>
        <v>0</v>
      </c>
      <c r="M5228">
        <f>K5228/LCOH!$C$18</f>
        <v>0.41574230850686095</v>
      </c>
      <c r="N5228">
        <f>K5228/LCOH!$C$34</f>
        <v>12.015673656267658</v>
      </c>
    </row>
    <row r="5229" spans="1:14" x14ac:dyDescent="0.35">
      <c r="A5229">
        <f>'Profilo fotovoltaico'!B5231*LCOH!$C$20</f>
        <v>0</v>
      </c>
      <c r="B5229">
        <f>'Profilo eolico'!B5231*LCOH!$C$21</f>
        <v>155.4</v>
      </c>
      <c r="C5229">
        <f>$P$35*'Profilo fotovoltaico'!B5231</f>
        <v>0</v>
      </c>
      <c r="D5229">
        <f>$Q$37*'Profilo eolico'!B5231</f>
        <v>906.7022626072287</v>
      </c>
      <c r="E5229">
        <f>$P$39*'Profilo fotovoltaico'!B5231+'Approvvigionamento energia'!$Q$39*'Profilo eolico'!B5231</f>
        <v>680.02669695542147</v>
      </c>
      <c r="F5229">
        <f>$P$41*'Profilo fotovoltaico'!B5231+'Approvvigionamento energia'!$Q$41*'Profilo eolico'!B5231</f>
        <v>453.35113130361435</v>
      </c>
      <c r="G5229">
        <f>$P$43*'Profilo fotovoltaico'!B5231+'Approvvigionamento energia'!$Q$43*'Profilo eolico'!B5231</f>
        <v>226.67556565180718</v>
      </c>
      <c r="H5229">
        <f t="shared" si="162"/>
        <v>1138.4335154826958</v>
      </c>
      <c r="I5229">
        <f>IF(LCOH!$C$28=Menu!$A$1,'Approvvigionamento energia'!C5229,0)+IF(LCOH!$C$28=Menu!$A$2,'Approvvigionamento energia'!D5229,0)+IF(LCOH!$C$28=Menu!$A$3,'Approvvigionamento energia'!E5229,0)+IF(LCOH!$C$28=Menu!$A$4,'Approvvigionamento energia'!F5229,0)+IF(LCOH!$C$28=Menu!$A$5,'Approvvigionamento energia'!G5229,0)+IF(LCOH!$C$28=Menu!$A$6,'Approvvigionamento energia'!H5229,0)</f>
        <v>453.35113130361435</v>
      </c>
      <c r="J5229">
        <f>'Approvvigionamento energia'!A5229+'Approvvigionamento energia'!B5229+'Approvvigionamento energia'!I5229</f>
        <v>608.75113130361433</v>
      </c>
      <c r="K5229">
        <f>IF(MIN(LCOH!$C$18,J5229)&gt;=$P$48*LCOH!$C$18, MIN(LCOH!$C$18,J5229),0)</f>
        <v>608.75113130361433</v>
      </c>
      <c r="L5229">
        <f t="shared" si="163"/>
        <v>0</v>
      </c>
      <c r="M5229">
        <f>K5229/LCOH!$C$18</f>
        <v>0.4058340875357429</v>
      </c>
      <c r="N5229">
        <f>K5229/LCOH!$C$34</f>
        <v>11.729308888316268</v>
      </c>
    </row>
    <row r="5230" spans="1:14" x14ac:dyDescent="0.35">
      <c r="A5230">
        <f>'Profilo fotovoltaico'!B5232*LCOH!$C$20</f>
        <v>0</v>
      </c>
      <c r="B5230">
        <f>'Profilo eolico'!B5232*LCOH!$C$21</f>
        <v>158.29999999999998</v>
      </c>
      <c r="C5230">
        <f>$P$35*'Profilo fotovoltaico'!B5232</f>
        <v>0</v>
      </c>
      <c r="D5230">
        <f>$Q$37*'Profilo eolico'!B5232</f>
        <v>923.62270380131463</v>
      </c>
      <c r="E5230">
        <f>$P$39*'Profilo fotovoltaico'!B5232+'Approvvigionamento energia'!$Q$39*'Profilo eolico'!B5232</f>
        <v>692.71702785098591</v>
      </c>
      <c r="F5230">
        <f>$P$41*'Profilo fotovoltaico'!B5232+'Approvvigionamento energia'!$Q$41*'Profilo eolico'!B5232</f>
        <v>461.81135190065731</v>
      </c>
      <c r="G5230">
        <f>$P$43*'Profilo fotovoltaico'!B5232+'Approvvigionamento energia'!$Q$43*'Profilo eolico'!B5232</f>
        <v>230.90567595032866</v>
      </c>
      <c r="H5230">
        <f t="shared" si="162"/>
        <v>1138.4335154826958</v>
      </c>
      <c r="I5230">
        <f>IF(LCOH!$C$28=Menu!$A$1,'Approvvigionamento energia'!C5230,0)+IF(LCOH!$C$28=Menu!$A$2,'Approvvigionamento energia'!D5230,0)+IF(LCOH!$C$28=Menu!$A$3,'Approvvigionamento energia'!E5230,0)+IF(LCOH!$C$28=Menu!$A$4,'Approvvigionamento energia'!F5230,0)+IF(LCOH!$C$28=Menu!$A$5,'Approvvigionamento energia'!G5230,0)+IF(LCOH!$C$28=Menu!$A$6,'Approvvigionamento energia'!H5230,0)</f>
        <v>461.81135190065731</v>
      </c>
      <c r="J5230">
        <f>'Approvvigionamento energia'!A5230+'Approvvigionamento energia'!B5230+'Approvvigionamento energia'!I5230</f>
        <v>620.11135190065727</v>
      </c>
      <c r="K5230">
        <f>IF(MIN(LCOH!$C$18,J5230)&gt;=$P$48*LCOH!$C$18, MIN(LCOH!$C$18,J5230),0)</f>
        <v>620.11135190065727</v>
      </c>
      <c r="L5230">
        <f t="shared" si="163"/>
        <v>0</v>
      </c>
      <c r="M5230">
        <f>K5230/LCOH!$C$18</f>
        <v>0.41340756793377154</v>
      </c>
      <c r="N5230">
        <f>K5230/LCOH!$C$34</f>
        <v>11.948195605022299</v>
      </c>
    </row>
    <row r="5231" spans="1:14" x14ac:dyDescent="0.35">
      <c r="A5231">
        <f>'Profilo fotovoltaico'!B5233*LCOH!$C$20</f>
        <v>0</v>
      </c>
      <c r="B5231">
        <f>'Profilo eolico'!B5233*LCOH!$C$21</f>
        <v>159.1</v>
      </c>
      <c r="C5231">
        <f>$P$35*'Profilo fotovoltaico'!B5233</f>
        <v>0</v>
      </c>
      <c r="D5231">
        <f>$Q$37*'Profilo eolico'!B5233</f>
        <v>928.2904117169245</v>
      </c>
      <c r="E5231">
        <f>$P$39*'Profilo fotovoltaico'!B5233+'Approvvigionamento energia'!$Q$39*'Profilo eolico'!B5233</f>
        <v>696.21780878769334</v>
      </c>
      <c r="F5231">
        <f>$P$41*'Profilo fotovoltaico'!B5233+'Approvvigionamento energia'!$Q$41*'Profilo eolico'!B5233</f>
        <v>464.14520585846225</v>
      </c>
      <c r="G5231">
        <f>$P$43*'Profilo fotovoltaico'!B5233+'Approvvigionamento energia'!$Q$43*'Profilo eolico'!B5233</f>
        <v>232.07260292923112</v>
      </c>
      <c r="H5231">
        <f t="shared" si="162"/>
        <v>1138.4335154826958</v>
      </c>
      <c r="I5231">
        <f>IF(LCOH!$C$28=Menu!$A$1,'Approvvigionamento energia'!C5231,0)+IF(LCOH!$C$28=Menu!$A$2,'Approvvigionamento energia'!D5231,0)+IF(LCOH!$C$28=Menu!$A$3,'Approvvigionamento energia'!E5231,0)+IF(LCOH!$C$28=Menu!$A$4,'Approvvigionamento energia'!F5231,0)+IF(LCOH!$C$28=Menu!$A$5,'Approvvigionamento energia'!G5231,0)+IF(LCOH!$C$28=Menu!$A$6,'Approvvigionamento energia'!H5231,0)</f>
        <v>464.14520585846225</v>
      </c>
      <c r="J5231">
        <f>'Approvvigionamento energia'!A5231+'Approvvigionamento energia'!B5231+'Approvvigionamento energia'!I5231</f>
        <v>623.24520585846221</v>
      </c>
      <c r="K5231">
        <f>IF(MIN(LCOH!$C$18,J5231)&gt;=$P$48*LCOH!$C$18, MIN(LCOH!$C$18,J5231),0)</f>
        <v>623.24520585846221</v>
      </c>
      <c r="L5231">
        <f t="shared" si="163"/>
        <v>0</v>
      </c>
      <c r="M5231">
        <f>K5231/LCOH!$C$18</f>
        <v>0.41549680390564148</v>
      </c>
      <c r="N5231">
        <f>K5231/LCOH!$C$34</f>
        <v>12.008578147561893</v>
      </c>
    </row>
    <row r="5232" spans="1:14" x14ac:dyDescent="0.35">
      <c r="A5232">
        <f>'Profilo fotovoltaico'!B5234*LCOH!$C$20</f>
        <v>0</v>
      </c>
      <c r="B5232">
        <f>'Profilo eolico'!B5234*LCOH!$C$21</f>
        <v>156.1</v>
      </c>
      <c r="C5232">
        <f>$P$35*'Profilo fotovoltaico'!B5234</f>
        <v>0</v>
      </c>
      <c r="D5232">
        <f>$Q$37*'Profilo eolico'!B5234</f>
        <v>910.78650703338724</v>
      </c>
      <c r="E5232">
        <f>$P$39*'Profilo fotovoltaico'!B5234+'Approvvigionamento energia'!$Q$39*'Profilo eolico'!B5234</f>
        <v>683.0898802750404</v>
      </c>
      <c r="F5232">
        <f>$P$41*'Profilo fotovoltaico'!B5234+'Approvvigionamento energia'!$Q$41*'Profilo eolico'!B5234</f>
        <v>455.39325351669362</v>
      </c>
      <c r="G5232">
        <f>$P$43*'Profilo fotovoltaico'!B5234+'Approvvigionamento energia'!$Q$43*'Profilo eolico'!B5234</f>
        <v>227.69662675834681</v>
      </c>
      <c r="H5232">
        <f t="shared" si="162"/>
        <v>1138.4335154826958</v>
      </c>
      <c r="I5232">
        <f>IF(LCOH!$C$28=Menu!$A$1,'Approvvigionamento energia'!C5232,0)+IF(LCOH!$C$28=Menu!$A$2,'Approvvigionamento energia'!D5232,0)+IF(LCOH!$C$28=Menu!$A$3,'Approvvigionamento energia'!E5232,0)+IF(LCOH!$C$28=Menu!$A$4,'Approvvigionamento energia'!F5232,0)+IF(LCOH!$C$28=Menu!$A$5,'Approvvigionamento energia'!G5232,0)+IF(LCOH!$C$28=Menu!$A$6,'Approvvigionamento energia'!H5232,0)</f>
        <v>455.39325351669362</v>
      </c>
      <c r="J5232">
        <f>'Approvvigionamento energia'!A5232+'Approvvigionamento energia'!B5232+'Approvvigionamento energia'!I5232</f>
        <v>611.49325351669358</v>
      </c>
      <c r="K5232">
        <f>IF(MIN(LCOH!$C$18,J5232)&gt;=$P$48*LCOH!$C$18, MIN(LCOH!$C$18,J5232),0)</f>
        <v>611.49325351669358</v>
      </c>
      <c r="L5232">
        <f t="shared" si="163"/>
        <v>0</v>
      </c>
      <c r="M5232">
        <f>K5232/LCOH!$C$18</f>
        <v>0.40766216901112906</v>
      </c>
      <c r="N5232">
        <f>K5232/LCOH!$C$34</f>
        <v>11.782143613038413</v>
      </c>
    </row>
    <row r="5233" spans="1:14" x14ac:dyDescent="0.35">
      <c r="A5233">
        <f>'Profilo fotovoltaico'!B5235*LCOH!$C$20</f>
        <v>0</v>
      </c>
      <c r="B5233">
        <f>'Profilo eolico'!B5235*LCOH!$C$21</f>
        <v>146.6</v>
      </c>
      <c r="C5233">
        <f>$P$35*'Profilo fotovoltaico'!B5235</f>
        <v>0</v>
      </c>
      <c r="D5233">
        <f>$Q$37*'Profilo eolico'!B5235</f>
        <v>855.35747553551948</v>
      </c>
      <c r="E5233">
        <f>$P$39*'Profilo fotovoltaico'!B5235+'Approvvigionamento energia'!$Q$39*'Profilo eolico'!B5235</f>
        <v>641.51810665163964</v>
      </c>
      <c r="F5233">
        <f>$P$41*'Profilo fotovoltaico'!B5235+'Approvvigionamento energia'!$Q$41*'Profilo eolico'!B5235</f>
        <v>427.67873776775974</v>
      </c>
      <c r="G5233">
        <f>$P$43*'Profilo fotovoltaico'!B5235+'Approvvigionamento energia'!$Q$43*'Profilo eolico'!B5235</f>
        <v>213.83936888387987</v>
      </c>
      <c r="H5233">
        <f t="shared" si="162"/>
        <v>1138.4335154826958</v>
      </c>
      <c r="I5233">
        <f>IF(LCOH!$C$28=Menu!$A$1,'Approvvigionamento energia'!C5233,0)+IF(LCOH!$C$28=Menu!$A$2,'Approvvigionamento energia'!D5233,0)+IF(LCOH!$C$28=Menu!$A$3,'Approvvigionamento energia'!E5233,0)+IF(LCOH!$C$28=Menu!$A$4,'Approvvigionamento energia'!F5233,0)+IF(LCOH!$C$28=Menu!$A$5,'Approvvigionamento energia'!G5233,0)+IF(LCOH!$C$28=Menu!$A$6,'Approvvigionamento energia'!H5233,0)</f>
        <v>427.67873776775974</v>
      </c>
      <c r="J5233">
        <f>'Approvvigionamento energia'!A5233+'Approvvigionamento energia'!B5233+'Approvvigionamento energia'!I5233</f>
        <v>574.27873776775971</v>
      </c>
      <c r="K5233">
        <f>IF(MIN(LCOH!$C$18,J5233)&gt;=$P$48*LCOH!$C$18, MIN(LCOH!$C$18,J5233),0)</f>
        <v>574.27873776775971</v>
      </c>
      <c r="L5233">
        <f t="shared" si="163"/>
        <v>0</v>
      </c>
      <c r="M5233">
        <f>K5233/LCOH!$C$18</f>
        <v>0.38285249184517312</v>
      </c>
      <c r="N5233">
        <f>K5233/LCOH!$C$34</f>
        <v>11.065100920380727</v>
      </c>
    </row>
    <row r="5234" spans="1:14" x14ac:dyDescent="0.35">
      <c r="A5234">
        <f>'Profilo fotovoltaico'!B5236*LCOH!$C$20</f>
        <v>0</v>
      </c>
      <c r="B5234">
        <f>'Profilo eolico'!B5236*LCOH!$C$21</f>
        <v>133</v>
      </c>
      <c r="C5234">
        <f>$P$35*'Profilo fotovoltaico'!B5236</f>
        <v>0</v>
      </c>
      <c r="D5234">
        <f>$Q$37*'Profilo eolico'!B5236</f>
        <v>776.00644097015072</v>
      </c>
      <c r="E5234">
        <f>$P$39*'Profilo fotovoltaico'!B5236+'Approvvigionamento energia'!$Q$39*'Profilo eolico'!B5236</f>
        <v>582.00483072761301</v>
      </c>
      <c r="F5234">
        <f>$P$41*'Profilo fotovoltaico'!B5236+'Approvvigionamento energia'!$Q$41*'Profilo eolico'!B5236</f>
        <v>388.00322048507536</v>
      </c>
      <c r="G5234">
        <f>$P$43*'Profilo fotovoltaico'!B5236+'Approvvigionamento energia'!$Q$43*'Profilo eolico'!B5236</f>
        <v>194.00161024253768</v>
      </c>
      <c r="H5234">
        <f t="shared" si="162"/>
        <v>1138.4335154826958</v>
      </c>
      <c r="I5234">
        <f>IF(LCOH!$C$28=Menu!$A$1,'Approvvigionamento energia'!C5234,0)+IF(LCOH!$C$28=Menu!$A$2,'Approvvigionamento energia'!D5234,0)+IF(LCOH!$C$28=Menu!$A$3,'Approvvigionamento energia'!E5234,0)+IF(LCOH!$C$28=Menu!$A$4,'Approvvigionamento energia'!F5234,0)+IF(LCOH!$C$28=Menu!$A$5,'Approvvigionamento energia'!G5234,0)+IF(LCOH!$C$28=Menu!$A$6,'Approvvigionamento energia'!H5234,0)</f>
        <v>388.00322048507536</v>
      </c>
      <c r="J5234">
        <f>'Approvvigionamento energia'!A5234+'Approvvigionamento energia'!B5234+'Approvvigionamento energia'!I5234</f>
        <v>521.00322048507542</v>
      </c>
      <c r="K5234">
        <f>IF(MIN(LCOH!$C$18,J5234)&gt;=$P$48*LCOH!$C$18, MIN(LCOH!$C$18,J5234),0)</f>
        <v>521.00322048507542</v>
      </c>
      <c r="L5234">
        <f t="shared" si="163"/>
        <v>0</v>
      </c>
      <c r="M5234">
        <f>K5234/LCOH!$C$18</f>
        <v>0.34733548032338363</v>
      </c>
      <c r="N5234">
        <f>K5234/LCOH!$C$34</f>
        <v>10.038597697207619</v>
      </c>
    </row>
    <row r="5235" spans="1:14" x14ac:dyDescent="0.35">
      <c r="A5235">
        <f>'Profilo fotovoltaico'!B5237*LCOH!$C$20</f>
        <v>0</v>
      </c>
      <c r="B5235">
        <f>'Profilo eolico'!B5237*LCOH!$C$21</f>
        <v>115.5</v>
      </c>
      <c r="C5235">
        <f>$P$35*'Profilo fotovoltaico'!B5237</f>
        <v>0</v>
      </c>
      <c r="D5235">
        <f>$Q$37*'Profilo eolico'!B5237</f>
        <v>673.9003303161835</v>
      </c>
      <c r="E5235">
        <f>$P$39*'Profilo fotovoltaico'!B5237+'Approvvigionamento energia'!$Q$39*'Profilo eolico'!B5237</f>
        <v>505.42524773713757</v>
      </c>
      <c r="F5235">
        <f>$P$41*'Profilo fotovoltaico'!B5237+'Approvvigionamento energia'!$Q$41*'Profilo eolico'!B5237</f>
        <v>336.95016515809175</v>
      </c>
      <c r="G5235">
        <f>$P$43*'Profilo fotovoltaico'!B5237+'Approvvigionamento energia'!$Q$43*'Profilo eolico'!B5237</f>
        <v>168.47508257904587</v>
      </c>
      <c r="H5235">
        <f t="shared" si="162"/>
        <v>1138.4335154826958</v>
      </c>
      <c r="I5235">
        <f>IF(LCOH!$C$28=Menu!$A$1,'Approvvigionamento energia'!C5235,0)+IF(LCOH!$C$28=Menu!$A$2,'Approvvigionamento energia'!D5235,0)+IF(LCOH!$C$28=Menu!$A$3,'Approvvigionamento energia'!E5235,0)+IF(LCOH!$C$28=Menu!$A$4,'Approvvigionamento energia'!F5235,0)+IF(LCOH!$C$28=Menu!$A$5,'Approvvigionamento energia'!G5235,0)+IF(LCOH!$C$28=Menu!$A$6,'Approvvigionamento energia'!H5235,0)</f>
        <v>336.95016515809175</v>
      </c>
      <c r="J5235">
        <f>'Approvvigionamento energia'!A5235+'Approvvigionamento energia'!B5235+'Approvvigionamento energia'!I5235</f>
        <v>452.45016515809175</v>
      </c>
      <c r="K5235">
        <f>IF(MIN(LCOH!$C$18,J5235)&gt;=$P$48*LCOH!$C$18, MIN(LCOH!$C$18,J5235),0)</f>
        <v>452.45016515809175</v>
      </c>
      <c r="L5235">
        <f t="shared" si="163"/>
        <v>0</v>
      </c>
      <c r="M5235">
        <f>K5235/LCOH!$C$18</f>
        <v>0.30163344343872783</v>
      </c>
      <c r="N5235">
        <f>K5235/LCOH!$C$34</f>
        <v>8.7177295791539837</v>
      </c>
    </row>
    <row r="5236" spans="1:14" x14ac:dyDescent="0.35">
      <c r="A5236">
        <f>'Profilo fotovoltaico'!B5238*LCOH!$C$20</f>
        <v>0</v>
      </c>
      <c r="B5236">
        <f>'Profilo eolico'!B5238*LCOH!$C$21</f>
        <v>98.4</v>
      </c>
      <c r="C5236">
        <f>$P$35*'Profilo fotovoltaico'!B5238</f>
        <v>0</v>
      </c>
      <c r="D5236">
        <f>$Q$37*'Profilo eolico'!B5238</f>
        <v>574.12807362002127</v>
      </c>
      <c r="E5236">
        <f>$P$39*'Profilo fotovoltaico'!B5238+'Approvvigionamento energia'!$Q$39*'Profilo eolico'!B5238</f>
        <v>430.59605521501589</v>
      </c>
      <c r="F5236">
        <f>$P$41*'Profilo fotovoltaico'!B5238+'Approvvigionamento energia'!$Q$41*'Profilo eolico'!B5238</f>
        <v>287.06403681001063</v>
      </c>
      <c r="G5236">
        <f>$P$43*'Profilo fotovoltaico'!B5238+'Approvvigionamento energia'!$Q$43*'Profilo eolico'!B5238</f>
        <v>143.53201840500532</v>
      </c>
      <c r="H5236">
        <f t="shared" si="162"/>
        <v>1138.4335154826958</v>
      </c>
      <c r="I5236">
        <f>IF(LCOH!$C$28=Menu!$A$1,'Approvvigionamento energia'!C5236,0)+IF(LCOH!$C$28=Menu!$A$2,'Approvvigionamento energia'!D5236,0)+IF(LCOH!$C$28=Menu!$A$3,'Approvvigionamento energia'!E5236,0)+IF(LCOH!$C$28=Menu!$A$4,'Approvvigionamento energia'!F5236,0)+IF(LCOH!$C$28=Menu!$A$5,'Approvvigionamento energia'!G5236,0)+IF(LCOH!$C$28=Menu!$A$6,'Approvvigionamento energia'!H5236,0)</f>
        <v>287.06403681001063</v>
      </c>
      <c r="J5236">
        <f>'Approvvigionamento energia'!A5236+'Approvvigionamento energia'!B5236+'Approvvigionamento energia'!I5236</f>
        <v>385.46403681001061</v>
      </c>
      <c r="K5236">
        <f>IF(MIN(LCOH!$C$18,J5236)&gt;=$P$48*LCOH!$C$18, MIN(LCOH!$C$18,J5236),0)</f>
        <v>385.46403681001061</v>
      </c>
      <c r="L5236">
        <f t="shared" si="163"/>
        <v>0</v>
      </c>
      <c r="M5236">
        <f>K5236/LCOH!$C$18</f>
        <v>0.25697602454000706</v>
      </c>
      <c r="N5236">
        <f>K5236/LCOH!$C$34</f>
        <v>7.4270527323701465</v>
      </c>
    </row>
    <row r="5237" spans="1:14" x14ac:dyDescent="0.35">
      <c r="A5237">
        <f>'Profilo fotovoltaico'!B5239*LCOH!$C$20</f>
        <v>0</v>
      </c>
      <c r="B5237">
        <f>'Profilo eolico'!B5239*LCOH!$C$21</f>
        <v>86.4</v>
      </c>
      <c r="C5237">
        <f>$P$35*'Profilo fotovoltaico'!B5239</f>
        <v>0</v>
      </c>
      <c r="D5237">
        <f>$Q$37*'Profilo eolico'!B5239</f>
        <v>504.11245488587235</v>
      </c>
      <c r="E5237">
        <f>$P$39*'Profilo fotovoltaico'!B5239+'Approvvigionamento energia'!$Q$39*'Profilo eolico'!B5239</f>
        <v>378.08434116440424</v>
      </c>
      <c r="F5237">
        <f>$P$41*'Profilo fotovoltaico'!B5239+'Approvvigionamento energia'!$Q$41*'Profilo eolico'!B5239</f>
        <v>252.05622744293618</v>
      </c>
      <c r="G5237">
        <f>$P$43*'Profilo fotovoltaico'!B5239+'Approvvigionamento energia'!$Q$43*'Profilo eolico'!B5239</f>
        <v>126.02811372146809</v>
      </c>
      <c r="H5237">
        <f t="shared" si="162"/>
        <v>1138.4335154826958</v>
      </c>
      <c r="I5237">
        <f>IF(LCOH!$C$28=Menu!$A$1,'Approvvigionamento energia'!C5237,0)+IF(LCOH!$C$28=Menu!$A$2,'Approvvigionamento energia'!D5237,0)+IF(LCOH!$C$28=Menu!$A$3,'Approvvigionamento energia'!E5237,0)+IF(LCOH!$C$28=Menu!$A$4,'Approvvigionamento energia'!F5237,0)+IF(LCOH!$C$28=Menu!$A$5,'Approvvigionamento energia'!G5237,0)+IF(LCOH!$C$28=Menu!$A$6,'Approvvigionamento energia'!H5237,0)</f>
        <v>252.05622744293618</v>
      </c>
      <c r="J5237">
        <f>'Approvvigionamento energia'!A5237+'Approvvigionamento energia'!B5237+'Approvvigionamento energia'!I5237</f>
        <v>338.45622744293621</v>
      </c>
      <c r="K5237">
        <f>IF(MIN(LCOH!$C$18,J5237)&gt;=$P$48*LCOH!$C$18, MIN(LCOH!$C$18,J5237),0)</f>
        <v>0</v>
      </c>
      <c r="L5237">
        <f t="shared" si="163"/>
        <v>338.45622744293621</v>
      </c>
      <c r="M5237">
        <f>K5237/LCOH!$C$18</f>
        <v>0</v>
      </c>
      <c r="N5237">
        <f>K5237/LCOH!$C$34</f>
        <v>0</v>
      </c>
    </row>
    <row r="5238" spans="1:14" x14ac:dyDescent="0.35">
      <c r="A5238">
        <f>'Profilo fotovoltaico'!B5240*LCOH!$C$20</f>
        <v>16</v>
      </c>
      <c r="B5238">
        <f>'Profilo eolico'!B5240*LCOH!$C$21</f>
        <v>74.399999999999991</v>
      </c>
      <c r="C5238">
        <f>$P$35*'Profilo fotovoltaico'!B5240</f>
        <v>117.67379500195304</v>
      </c>
      <c r="D5238">
        <f>$Q$37*'Profilo eolico'!B5240</f>
        <v>434.09683615172332</v>
      </c>
      <c r="E5238">
        <f>$P$39*'Profilo fotovoltaico'!B5240+'Approvvigionamento energia'!$Q$39*'Profilo eolico'!B5240</f>
        <v>354.99107586428073</v>
      </c>
      <c r="F5238">
        <f>$P$41*'Profilo fotovoltaico'!B5240+'Approvvigionamento energia'!$Q$41*'Profilo eolico'!B5240</f>
        <v>275.8853155768382</v>
      </c>
      <c r="G5238">
        <f>$P$43*'Profilo fotovoltaico'!B5240+'Approvvigionamento energia'!$Q$43*'Profilo eolico'!B5240</f>
        <v>196.7795552893956</v>
      </c>
      <c r="H5238">
        <f t="shared" si="162"/>
        <v>1138.4335154826958</v>
      </c>
      <c r="I5238">
        <f>IF(LCOH!$C$28=Menu!$A$1,'Approvvigionamento energia'!C5238,0)+IF(LCOH!$C$28=Menu!$A$2,'Approvvigionamento energia'!D5238,0)+IF(LCOH!$C$28=Menu!$A$3,'Approvvigionamento energia'!E5238,0)+IF(LCOH!$C$28=Menu!$A$4,'Approvvigionamento energia'!F5238,0)+IF(LCOH!$C$28=Menu!$A$5,'Approvvigionamento energia'!G5238,0)+IF(LCOH!$C$28=Menu!$A$6,'Approvvigionamento energia'!H5238,0)</f>
        <v>275.8853155768382</v>
      </c>
      <c r="J5238">
        <f>'Approvvigionamento energia'!A5238+'Approvvigionamento energia'!B5238+'Approvvigionamento energia'!I5238</f>
        <v>366.28531557683817</v>
      </c>
      <c r="K5238">
        <f>IF(MIN(LCOH!$C$18,J5238)&gt;=$P$48*LCOH!$C$18, MIN(LCOH!$C$18,J5238),0)</f>
        <v>0</v>
      </c>
      <c r="L5238">
        <f t="shared" si="163"/>
        <v>366.28531557683817</v>
      </c>
      <c r="M5238">
        <f>K5238/LCOH!$C$18</f>
        <v>0</v>
      </c>
      <c r="N5238">
        <f>K5238/LCOH!$C$34</f>
        <v>0</v>
      </c>
    </row>
    <row r="5239" spans="1:14" x14ac:dyDescent="0.35">
      <c r="A5239">
        <f>'Profilo fotovoltaico'!B5241*LCOH!$C$20</f>
        <v>104</v>
      </c>
      <c r="B5239">
        <f>'Profilo eolico'!B5241*LCOH!$C$21</f>
        <v>57.9</v>
      </c>
      <c r="C5239">
        <f>$P$35*'Profilo fotovoltaico'!B5241</f>
        <v>764.87966751269471</v>
      </c>
      <c r="D5239">
        <f>$Q$37*'Profilo eolico'!B5241</f>
        <v>337.82536039226858</v>
      </c>
      <c r="E5239">
        <f>$P$39*'Profilo fotovoltaico'!B5241+'Approvvigionamento energia'!$Q$39*'Profilo eolico'!B5241</f>
        <v>444.5889371723751</v>
      </c>
      <c r="F5239">
        <f>$P$41*'Profilo fotovoltaico'!B5241+'Approvvigionamento energia'!$Q$41*'Profilo eolico'!B5241</f>
        <v>551.35251395248167</v>
      </c>
      <c r="G5239">
        <f>$P$43*'Profilo fotovoltaico'!B5241+'Approvvigionamento energia'!$Q$43*'Profilo eolico'!B5241</f>
        <v>658.11609073258819</v>
      </c>
      <c r="H5239">
        <f t="shared" si="162"/>
        <v>1138.4335154826958</v>
      </c>
      <c r="I5239">
        <f>IF(LCOH!$C$28=Menu!$A$1,'Approvvigionamento energia'!C5239,0)+IF(LCOH!$C$28=Menu!$A$2,'Approvvigionamento energia'!D5239,0)+IF(LCOH!$C$28=Menu!$A$3,'Approvvigionamento energia'!E5239,0)+IF(LCOH!$C$28=Menu!$A$4,'Approvvigionamento energia'!F5239,0)+IF(LCOH!$C$28=Menu!$A$5,'Approvvigionamento energia'!G5239,0)+IF(LCOH!$C$28=Menu!$A$6,'Approvvigionamento energia'!H5239,0)</f>
        <v>551.35251395248167</v>
      </c>
      <c r="J5239">
        <f>'Approvvigionamento energia'!A5239+'Approvvigionamento energia'!B5239+'Approvvigionamento energia'!I5239</f>
        <v>713.25251395248165</v>
      </c>
      <c r="K5239">
        <f>IF(MIN(LCOH!$C$18,J5239)&gt;=$P$48*LCOH!$C$18, MIN(LCOH!$C$18,J5239),0)</f>
        <v>713.25251395248165</v>
      </c>
      <c r="L5239">
        <f t="shared" si="163"/>
        <v>0</v>
      </c>
      <c r="M5239">
        <f>K5239/LCOH!$C$18</f>
        <v>0.4755016759683211</v>
      </c>
      <c r="N5239">
        <f>K5239/LCOH!$C$34</f>
        <v>13.742823004864771</v>
      </c>
    </row>
    <row r="5240" spans="1:14" x14ac:dyDescent="0.35">
      <c r="A5240">
        <f>'Profilo fotovoltaico'!B5242*LCOH!$C$20</f>
        <v>224</v>
      </c>
      <c r="B5240">
        <f>'Profilo eolico'!B5242*LCOH!$C$21</f>
        <v>66.600000000000009</v>
      </c>
      <c r="C5240">
        <f>$P$35*'Profilo fotovoltaico'!B5242</f>
        <v>1647.4331300273425</v>
      </c>
      <c r="D5240">
        <f>$Q$37*'Profilo eolico'!B5242</f>
        <v>388.58668397452658</v>
      </c>
      <c r="E5240">
        <f>$P$39*'Profilo fotovoltaico'!B5242+'Approvvigionamento energia'!$Q$39*'Profilo eolico'!B5242</f>
        <v>703.29829548773057</v>
      </c>
      <c r="F5240">
        <f>$P$41*'Profilo fotovoltaico'!B5242+'Approvvigionamento energia'!$Q$41*'Profilo eolico'!B5242</f>
        <v>1018.0099070009345</v>
      </c>
      <c r="G5240">
        <f>$P$43*'Profilo fotovoltaico'!B5242+'Approvvigionamento energia'!$Q$43*'Profilo eolico'!B5242</f>
        <v>1332.7215185141388</v>
      </c>
      <c r="H5240">
        <f t="shared" si="162"/>
        <v>1138.4335154826958</v>
      </c>
      <c r="I5240">
        <f>IF(LCOH!$C$28=Menu!$A$1,'Approvvigionamento energia'!C5240,0)+IF(LCOH!$C$28=Menu!$A$2,'Approvvigionamento energia'!D5240,0)+IF(LCOH!$C$28=Menu!$A$3,'Approvvigionamento energia'!E5240,0)+IF(LCOH!$C$28=Menu!$A$4,'Approvvigionamento energia'!F5240,0)+IF(LCOH!$C$28=Menu!$A$5,'Approvvigionamento energia'!G5240,0)+IF(LCOH!$C$28=Menu!$A$6,'Approvvigionamento energia'!H5240,0)</f>
        <v>1018.0099070009345</v>
      </c>
      <c r="J5240">
        <f>'Approvvigionamento energia'!A5240+'Approvvigionamento energia'!B5240+'Approvvigionamento energia'!I5240</f>
        <v>1308.6099070009345</v>
      </c>
      <c r="K5240">
        <f>IF(MIN(LCOH!$C$18,J5240)&gt;=$P$48*LCOH!$C$18, MIN(LCOH!$C$18,J5240),0)</f>
        <v>1308.6099070009345</v>
      </c>
      <c r="L5240">
        <f t="shared" si="163"/>
        <v>0</v>
      </c>
      <c r="M5240">
        <f>K5240/LCOH!$C$18</f>
        <v>0.8724066046672897</v>
      </c>
      <c r="N5240">
        <f>K5240/LCOH!$C$34</f>
        <v>25.214063718707795</v>
      </c>
    </row>
    <row r="5241" spans="1:14" x14ac:dyDescent="0.35">
      <c r="A5241">
        <f>'Profilo fotovoltaico'!B5243*LCOH!$C$20</f>
        <v>348</v>
      </c>
      <c r="B5241">
        <f>'Profilo eolico'!B5243*LCOH!$C$21</f>
        <v>79.900000000000006</v>
      </c>
      <c r="C5241">
        <f>$P$35*'Profilo fotovoltaico'!B5243</f>
        <v>2559.4050412924785</v>
      </c>
      <c r="D5241">
        <f>$Q$37*'Profilo eolico'!B5243</f>
        <v>466.18732807154163</v>
      </c>
      <c r="E5241">
        <f>$P$39*'Profilo fotovoltaico'!B5243+'Approvvigionamento energia'!$Q$39*'Profilo eolico'!B5243</f>
        <v>989.49175637677581</v>
      </c>
      <c r="F5241">
        <f>$P$41*'Profilo fotovoltaico'!B5243+'Approvvigionamento energia'!$Q$41*'Profilo eolico'!B5243</f>
        <v>1512.7961846820101</v>
      </c>
      <c r="G5241">
        <f>$P$43*'Profilo fotovoltaico'!B5243+'Approvvigionamento energia'!$Q$43*'Profilo eolico'!B5243</f>
        <v>2036.1006129872444</v>
      </c>
      <c r="H5241">
        <f t="shared" si="162"/>
        <v>1138.4335154826958</v>
      </c>
      <c r="I5241">
        <f>IF(LCOH!$C$28=Menu!$A$1,'Approvvigionamento energia'!C5241,0)+IF(LCOH!$C$28=Menu!$A$2,'Approvvigionamento energia'!D5241,0)+IF(LCOH!$C$28=Menu!$A$3,'Approvvigionamento energia'!E5241,0)+IF(LCOH!$C$28=Menu!$A$4,'Approvvigionamento energia'!F5241,0)+IF(LCOH!$C$28=Menu!$A$5,'Approvvigionamento energia'!G5241,0)+IF(LCOH!$C$28=Menu!$A$6,'Approvvigionamento energia'!H5241,0)</f>
        <v>1512.7961846820101</v>
      </c>
      <c r="J5241">
        <f>'Approvvigionamento energia'!A5241+'Approvvigionamento energia'!B5241+'Approvvigionamento energia'!I5241</f>
        <v>1940.69618468201</v>
      </c>
      <c r="K5241">
        <f>IF(MIN(LCOH!$C$18,J5241)&gt;=$P$48*LCOH!$C$18, MIN(LCOH!$C$18,J5241),0)</f>
        <v>1500</v>
      </c>
      <c r="L5241">
        <f t="shared" si="163"/>
        <v>440.69618468200997</v>
      </c>
      <c r="M5241">
        <f>K5241/LCOH!$C$18</f>
        <v>1</v>
      </c>
      <c r="N5241">
        <f>K5241/LCOH!$C$34</f>
        <v>28.901734104046245</v>
      </c>
    </row>
    <row r="5242" spans="1:14" x14ac:dyDescent="0.35">
      <c r="A5242">
        <f>'Profilo fotovoltaico'!B5244*LCOH!$C$20</f>
        <v>459</v>
      </c>
      <c r="B5242">
        <f>'Profilo eolico'!B5244*LCOH!$C$21</f>
        <v>92</v>
      </c>
      <c r="C5242">
        <f>$P$35*'Profilo fotovoltaico'!B5244</f>
        <v>3375.7669941185281</v>
      </c>
      <c r="D5242">
        <f>$Q$37*'Profilo eolico'!B5244</f>
        <v>536.78641029514176</v>
      </c>
      <c r="E5242">
        <f>$P$39*'Profilo fotovoltaico'!B5244+'Approvvigionamento energia'!$Q$39*'Profilo eolico'!B5244</f>
        <v>1246.5315562509884</v>
      </c>
      <c r="F5242">
        <f>$P$41*'Profilo fotovoltaico'!B5244+'Approvvigionamento energia'!$Q$41*'Profilo eolico'!B5244</f>
        <v>1956.2767022068349</v>
      </c>
      <c r="G5242">
        <f>$P$43*'Profilo fotovoltaico'!B5244+'Approvvigionamento energia'!$Q$43*'Profilo eolico'!B5244</f>
        <v>2666.0218481626816</v>
      </c>
      <c r="H5242">
        <f t="shared" si="162"/>
        <v>1138.4335154826958</v>
      </c>
      <c r="I5242">
        <f>IF(LCOH!$C$28=Menu!$A$1,'Approvvigionamento energia'!C5242,0)+IF(LCOH!$C$28=Menu!$A$2,'Approvvigionamento energia'!D5242,0)+IF(LCOH!$C$28=Menu!$A$3,'Approvvigionamento energia'!E5242,0)+IF(LCOH!$C$28=Menu!$A$4,'Approvvigionamento energia'!F5242,0)+IF(LCOH!$C$28=Menu!$A$5,'Approvvigionamento energia'!G5242,0)+IF(LCOH!$C$28=Menu!$A$6,'Approvvigionamento energia'!H5242,0)</f>
        <v>1956.2767022068349</v>
      </c>
      <c r="J5242">
        <f>'Approvvigionamento energia'!A5242+'Approvvigionamento energia'!B5242+'Approvvigionamento energia'!I5242</f>
        <v>2507.2767022068347</v>
      </c>
      <c r="K5242">
        <f>IF(MIN(LCOH!$C$18,J5242)&gt;=$P$48*LCOH!$C$18, MIN(LCOH!$C$18,J5242),0)</f>
        <v>1500</v>
      </c>
      <c r="L5242">
        <f t="shared" si="163"/>
        <v>1007.2767022068347</v>
      </c>
      <c r="M5242">
        <f>K5242/LCOH!$C$18</f>
        <v>1</v>
      </c>
      <c r="N5242">
        <f>K5242/LCOH!$C$34</f>
        <v>28.901734104046245</v>
      </c>
    </row>
    <row r="5243" spans="1:14" x14ac:dyDescent="0.35">
      <c r="A5243">
        <f>'Profilo fotovoltaico'!B5245*LCOH!$C$20</f>
        <v>532</v>
      </c>
      <c r="B5243">
        <f>'Profilo eolico'!B5245*LCOH!$C$21</f>
        <v>104.1</v>
      </c>
      <c r="C5243">
        <f>$P$35*'Profilo fotovoltaico'!B5245</f>
        <v>3912.6536838149386</v>
      </c>
      <c r="D5243">
        <f>$Q$37*'Profilo eolico'!B5245</f>
        <v>607.38549251874201</v>
      </c>
      <c r="E5243">
        <f>$P$39*'Profilo fotovoltaico'!B5245+'Approvvigionamento energia'!$Q$39*'Profilo eolico'!B5245</f>
        <v>1433.7025403427911</v>
      </c>
      <c r="F5243">
        <f>$P$41*'Profilo fotovoltaico'!B5245+'Approvvigionamento energia'!$Q$41*'Profilo eolico'!B5245</f>
        <v>2260.0195881668405</v>
      </c>
      <c r="G5243">
        <f>$P$43*'Profilo fotovoltaico'!B5245+'Approvvigionamento energia'!$Q$43*'Profilo eolico'!B5245</f>
        <v>3086.33663599089</v>
      </c>
      <c r="H5243">
        <f t="shared" si="162"/>
        <v>1138.4335154826958</v>
      </c>
      <c r="I5243">
        <f>IF(LCOH!$C$28=Menu!$A$1,'Approvvigionamento energia'!C5243,0)+IF(LCOH!$C$28=Menu!$A$2,'Approvvigionamento energia'!D5243,0)+IF(LCOH!$C$28=Menu!$A$3,'Approvvigionamento energia'!E5243,0)+IF(LCOH!$C$28=Menu!$A$4,'Approvvigionamento energia'!F5243,0)+IF(LCOH!$C$28=Menu!$A$5,'Approvvigionamento energia'!G5243,0)+IF(LCOH!$C$28=Menu!$A$6,'Approvvigionamento energia'!H5243,0)</f>
        <v>2260.0195881668405</v>
      </c>
      <c r="J5243">
        <f>'Approvvigionamento energia'!A5243+'Approvvigionamento energia'!B5243+'Approvvigionamento energia'!I5243</f>
        <v>2896.1195881668405</v>
      </c>
      <c r="K5243">
        <f>IF(MIN(LCOH!$C$18,J5243)&gt;=$P$48*LCOH!$C$18, MIN(LCOH!$C$18,J5243),0)</f>
        <v>1500</v>
      </c>
      <c r="L5243">
        <f t="shared" si="163"/>
        <v>1396.1195881668405</v>
      </c>
      <c r="M5243">
        <f>K5243/LCOH!$C$18</f>
        <v>1</v>
      </c>
      <c r="N5243">
        <f>K5243/LCOH!$C$34</f>
        <v>28.901734104046245</v>
      </c>
    </row>
    <row r="5244" spans="1:14" x14ac:dyDescent="0.35">
      <c r="A5244">
        <f>'Profilo fotovoltaico'!B5246*LCOH!$C$20</f>
        <v>564</v>
      </c>
      <c r="B5244">
        <f>'Profilo eolico'!B5246*LCOH!$C$21</f>
        <v>114</v>
      </c>
      <c r="C5244">
        <f>$P$35*'Profilo fotovoltaico'!B5246</f>
        <v>4148.0012738188443</v>
      </c>
      <c r="D5244">
        <f>$Q$37*'Profilo eolico'!B5246</f>
        <v>665.14837797441487</v>
      </c>
      <c r="E5244">
        <f>$P$39*'Profilo fotovoltaico'!B5246+'Approvvigionamento energia'!$Q$39*'Profilo eolico'!B5246</f>
        <v>1535.8616019355222</v>
      </c>
      <c r="F5244">
        <f>$P$41*'Profilo fotovoltaico'!B5246+'Approvvigionamento energia'!$Q$41*'Profilo eolico'!B5246</f>
        <v>2406.5748258966296</v>
      </c>
      <c r="G5244">
        <f>$P$43*'Profilo fotovoltaico'!B5246+'Approvvigionamento energia'!$Q$43*'Profilo eolico'!B5246</f>
        <v>3277.288049857737</v>
      </c>
      <c r="H5244">
        <f t="shared" si="162"/>
        <v>1138.4335154826958</v>
      </c>
      <c r="I5244">
        <f>IF(LCOH!$C$28=Menu!$A$1,'Approvvigionamento energia'!C5244,0)+IF(LCOH!$C$28=Menu!$A$2,'Approvvigionamento energia'!D5244,0)+IF(LCOH!$C$28=Menu!$A$3,'Approvvigionamento energia'!E5244,0)+IF(LCOH!$C$28=Menu!$A$4,'Approvvigionamento energia'!F5244,0)+IF(LCOH!$C$28=Menu!$A$5,'Approvvigionamento energia'!G5244,0)+IF(LCOH!$C$28=Menu!$A$6,'Approvvigionamento energia'!H5244,0)</f>
        <v>2406.5748258966296</v>
      </c>
      <c r="J5244">
        <f>'Approvvigionamento energia'!A5244+'Approvvigionamento energia'!B5244+'Approvvigionamento energia'!I5244</f>
        <v>3084.5748258966296</v>
      </c>
      <c r="K5244">
        <f>IF(MIN(LCOH!$C$18,J5244)&gt;=$P$48*LCOH!$C$18, MIN(LCOH!$C$18,J5244),0)</f>
        <v>1500</v>
      </c>
      <c r="L5244">
        <f t="shared" si="163"/>
        <v>1584.5748258966296</v>
      </c>
      <c r="M5244">
        <f>K5244/LCOH!$C$18</f>
        <v>1</v>
      </c>
      <c r="N5244">
        <f>K5244/LCOH!$C$34</f>
        <v>28.901734104046245</v>
      </c>
    </row>
    <row r="5245" spans="1:14" x14ac:dyDescent="0.35">
      <c r="A5245">
        <f>'Profilo fotovoltaico'!B5247*LCOH!$C$20</f>
        <v>565</v>
      </c>
      <c r="B5245">
        <f>'Profilo eolico'!B5247*LCOH!$C$21</f>
        <v>128.20000000000002</v>
      </c>
      <c r="C5245">
        <f>$P$35*'Profilo fotovoltaico'!B5247</f>
        <v>4155.3558860064659</v>
      </c>
      <c r="D5245">
        <f>$Q$37*'Profilo eolico'!B5247</f>
        <v>748.00019347649118</v>
      </c>
      <c r="E5245">
        <f>$P$39*'Profilo fotovoltaico'!B5247+'Approvvigionamento energia'!$Q$39*'Profilo eolico'!B5247</f>
        <v>1599.8391166089848</v>
      </c>
      <c r="F5245">
        <f>$P$41*'Profilo fotovoltaico'!B5247+'Approvvigionamento energia'!$Q$41*'Profilo eolico'!B5247</f>
        <v>2451.6780397414786</v>
      </c>
      <c r="G5245">
        <f>$P$43*'Profilo fotovoltaico'!B5247+'Approvvigionamento energia'!$Q$43*'Profilo eolico'!B5247</f>
        <v>3303.5169628739727</v>
      </c>
      <c r="H5245">
        <f t="shared" si="162"/>
        <v>1138.4335154826958</v>
      </c>
      <c r="I5245">
        <f>IF(LCOH!$C$28=Menu!$A$1,'Approvvigionamento energia'!C5245,0)+IF(LCOH!$C$28=Menu!$A$2,'Approvvigionamento energia'!D5245,0)+IF(LCOH!$C$28=Menu!$A$3,'Approvvigionamento energia'!E5245,0)+IF(LCOH!$C$28=Menu!$A$4,'Approvvigionamento energia'!F5245,0)+IF(LCOH!$C$28=Menu!$A$5,'Approvvigionamento energia'!G5245,0)+IF(LCOH!$C$28=Menu!$A$6,'Approvvigionamento energia'!H5245,0)</f>
        <v>2451.6780397414786</v>
      </c>
      <c r="J5245">
        <f>'Approvvigionamento energia'!A5245+'Approvvigionamento energia'!B5245+'Approvvigionamento energia'!I5245</f>
        <v>3144.8780397414785</v>
      </c>
      <c r="K5245">
        <f>IF(MIN(LCOH!$C$18,J5245)&gt;=$P$48*LCOH!$C$18, MIN(LCOH!$C$18,J5245),0)</f>
        <v>1500</v>
      </c>
      <c r="L5245">
        <f t="shared" si="163"/>
        <v>1644.8780397414785</v>
      </c>
      <c r="M5245">
        <f>K5245/LCOH!$C$18</f>
        <v>1</v>
      </c>
      <c r="N5245">
        <f>K5245/LCOH!$C$34</f>
        <v>28.901734104046245</v>
      </c>
    </row>
    <row r="5246" spans="1:14" x14ac:dyDescent="0.35">
      <c r="A5246">
        <f>'Profilo fotovoltaico'!B5248*LCOH!$C$20</f>
        <v>549</v>
      </c>
      <c r="B5246">
        <f>'Profilo eolico'!B5248*LCOH!$C$21</f>
        <v>157.70000000000002</v>
      </c>
      <c r="C5246">
        <f>$P$35*'Profilo fotovoltaico'!B5248</f>
        <v>4037.6820910045139</v>
      </c>
      <c r="D5246">
        <f>$Q$37*'Profilo eolico'!B5248</f>
        <v>920.1219228646072</v>
      </c>
      <c r="E5246">
        <f>$P$39*'Profilo fotovoltaico'!B5248+'Approvvigionamento energia'!$Q$39*'Profilo eolico'!B5248</f>
        <v>1699.5119648995837</v>
      </c>
      <c r="F5246">
        <f>$P$41*'Profilo fotovoltaico'!B5248+'Approvvigionamento energia'!$Q$41*'Profilo eolico'!B5248</f>
        <v>2478.9020069345606</v>
      </c>
      <c r="G5246">
        <f>$P$43*'Profilo fotovoltaico'!B5248+'Approvvigionamento energia'!$Q$43*'Profilo eolico'!B5248</f>
        <v>3258.2920489695375</v>
      </c>
      <c r="H5246">
        <f t="shared" si="162"/>
        <v>1138.4335154826958</v>
      </c>
      <c r="I5246">
        <f>IF(LCOH!$C$28=Menu!$A$1,'Approvvigionamento energia'!C5246,0)+IF(LCOH!$C$28=Menu!$A$2,'Approvvigionamento energia'!D5246,0)+IF(LCOH!$C$28=Menu!$A$3,'Approvvigionamento energia'!E5246,0)+IF(LCOH!$C$28=Menu!$A$4,'Approvvigionamento energia'!F5246,0)+IF(LCOH!$C$28=Menu!$A$5,'Approvvigionamento energia'!G5246,0)+IF(LCOH!$C$28=Menu!$A$6,'Approvvigionamento energia'!H5246,0)</f>
        <v>2478.9020069345606</v>
      </c>
      <c r="J5246">
        <f>'Approvvigionamento energia'!A5246+'Approvvigionamento energia'!B5246+'Approvvigionamento energia'!I5246</f>
        <v>3185.6020069345604</v>
      </c>
      <c r="K5246">
        <f>IF(MIN(LCOH!$C$18,J5246)&gt;=$P$48*LCOH!$C$18, MIN(LCOH!$C$18,J5246),0)</f>
        <v>1500</v>
      </c>
      <c r="L5246">
        <f t="shared" si="163"/>
        <v>1685.6020069345604</v>
      </c>
      <c r="M5246">
        <f>K5246/LCOH!$C$18</f>
        <v>1</v>
      </c>
      <c r="N5246">
        <f>K5246/LCOH!$C$34</f>
        <v>28.901734104046245</v>
      </c>
    </row>
    <row r="5247" spans="1:14" x14ac:dyDescent="0.35">
      <c r="A5247">
        <f>'Profilo fotovoltaico'!B5249*LCOH!$C$20</f>
        <v>497</v>
      </c>
      <c r="B5247">
        <f>'Profilo eolico'!B5249*LCOH!$C$21</f>
        <v>185.4</v>
      </c>
      <c r="C5247">
        <f>$P$35*'Profilo fotovoltaico'!B5249</f>
        <v>3655.2422572481664</v>
      </c>
      <c r="D5247">
        <f>$Q$37*'Profilo eolico'!B5249</f>
        <v>1081.7413094426011</v>
      </c>
      <c r="E5247">
        <f>$P$39*'Profilo fotovoltaico'!B5249+'Approvvigionamento energia'!$Q$39*'Profilo eolico'!B5249</f>
        <v>1725.1165463939924</v>
      </c>
      <c r="F5247">
        <f>$P$41*'Profilo fotovoltaico'!B5249+'Approvvigionamento energia'!$Q$41*'Profilo eolico'!B5249</f>
        <v>2368.4917833453837</v>
      </c>
      <c r="G5247">
        <f>$P$43*'Profilo fotovoltaico'!B5249+'Approvvigionamento energia'!$Q$43*'Profilo eolico'!B5249</f>
        <v>3011.8670202967751</v>
      </c>
      <c r="H5247">
        <f t="shared" si="162"/>
        <v>1138.4335154826958</v>
      </c>
      <c r="I5247">
        <f>IF(LCOH!$C$28=Menu!$A$1,'Approvvigionamento energia'!C5247,0)+IF(LCOH!$C$28=Menu!$A$2,'Approvvigionamento energia'!D5247,0)+IF(LCOH!$C$28=Menu!$A$3,'Approvvigionamento energia'!E5247,0)+IF(LCOH!$C$28=Menu!$A$4,'Approvvigionamento energia'!F5247,0)+IF(LCOH!$C$28=Menu!$A$5,'Approvvigionamento energia'!G5247,0)+IF(LCOH!$C$28=Menu!$A$6,'Approvvigionamento energia'!H5247,0)</f>
        <v>2368.4917833453837</v>
      </c>
      <c r="J5247">
        <f>'Approvvigionamento energia'!A5247+'Approvvigionamento energia'!B5247+'Approvvigionamento energia'!I5247</f>
        <v>3050.8917833453838</v>
      </c>
      <c r="K5247">
        <f>IF(MIN(LCOH!$C$18,J5247)&gt;=$P$48*LCOH!$C$18, MIN(LCOH!$C$18,J5247),0)</f>
        <v>1500</v>
      </c>
      <c r="L5247">
        <f t="shared" si="163"/>
        <v>1550.8917833453838</v>
      </c>
      <c r="M5247">
        <f>K5247/LCOH!$C$18</f>
        <v>1</v>
      </c>
      <c r="N5247">
        <f>K5247/LCOH!$C$34</f>
        <v>28.901734104046245</v>
      </c>
    </row>
    <row r="5248" spans="1:14" x14ac:dyDescent="0.35">
      <c r="A5248">
        <f>'Profilo fotovoltaico'!B5250*LCOH!$C$20</f>
        <v>408</v>
      </c>
      <c r="B5248">
        <f>'Profilo eolico'!B5250*LCOH!$C$21</f>
        <v>210.5</v>
      </c>
      <c r="C5248">
        <f>$P$35*'Profilo fotovoltaico'!B5250</f>
        <v>3000.6817725498022</v>
      </c>
      <c r="D5248">
        <f>$Q$37*'Profilo eolico'!B5250</f>
        <v>1228.1906452948624</v>
      </c>
      <c r="E5248">
        <f>$P$39*'Profilo fotovoltaico'!B5250+'Approvvigionamento energia'!$Q$39*'Profilo eolico'!B5250</f>
        <v>1671.3134271085974</v>
      </c>
      <c r="F5248">
        <f>$P$41*'Profilo fotovoltaico'!B5250+'Approvvigionamento energia'!$Q$41*'Profilo eolico'!B5250</f>
        <v>2114.4362089223323</v>
      </c>
      <c r="G5248">
        <f>$P$43*'Profilo fotovoltaico'!B5250+'Approvvigionamento energia'!$Q$43*'Profilo eolico'!B5250</f>
        <v>2557.5589907360672</v>
      </c>
      <c r="H5248">
        <f t="shared" si="162"/>
        <v>1138.4335154826958</v>
      </c>
      <c r="I5248">
        <f>IF(LCOH!$C$28=Menu!$A$1,'Approvvigionamento energia'!C5248,0)+IF(LCOH!$C$28=Menu!$A$2,'Approvvigionamento energia'!D5248,0)+IF(LCOH!$C$28=Menu!$A$3,'Approvvigionamento energia'!E5248,0)+IF(LCOH!$C$28=Menu!$A$4,'Approvvigionamento energia'!F5248,0)+IF(LCOH!$C$28=Menu!$A$5,'Approvvigionamento energia'!G5248,0)+IF(LCOH!$C$28=Menu!$A$6,'Approvvigionamento energia'!H5248,0)</f>
        <v>2114.4362089223323</v>
      </c>
      <c r="J5248">
        <f>'Approvvigionamento energia'!A5248+'Approvvigionamento energia'!B5248+'Approvvigionamento energia'!I5248</f>
        <v>2732.9362089223323</v>
      </c>
      <c r="K5248">
        <f>IF(MIN(LCOH!$C$18,J5248)&gt;=$P$48*LCOH!$C$18, MIN(LCOH!$C$18,J5248),0)</f>
        <v>1500</v>
      </c>
      <c r="L5248">
        <f t="shared" si="163"/>
        <v>1232.9362089223323</v>
      </c>
      <c r="M5248">
        <f>K5248/LCOH!$C$18</f>
        <v>1</v>
      </c>
      <c r="N5248">
        <f>K5248/LCOH!$C$34</f>
        <v>28.901734104046245</v>
      </c>
    </row>
    <row r="5249" spans="1:14" x14ac:dyDescent="0.35">
      <c r="A5249">
        <f>'Profilo fotovoltaico'!B5251*LCOH!$C$20</f>
        <v>291</v>
      </c>
      <c r="B5249">
        <f>'Profilo eolico'!B5251*LCOH!$C$21</f>
        <v>233.5</v>
      </c>
      <c r="C5249">
        <f>$P$35*'Profilo fotovoltaico'!B5251</f>
        <v>2140.1921465980208</v>
      </c>
      <c r="D5249">
        <f>$Q$37*'Profilo eolico'!B5251</f>
        <v>1362.387247868648</v>
      </c>
      <c r="E5249">
        <f>$P$39*'Profilo fotovoltaico'!B5251+'Approvvigionamento energia'!$Q$39*'Profilo eolico'!B5251</f>
        <v>1556.8384725509911</v>
      </c>
      <c r="F5249">
        <f>$P$41*'Profilo fotovoltaico'!B5251+'Approvvigionamento energia'!$Q$41*'Profilo eolico'!B5251</f>
        <v>1751.2896972333344</v>
      </c>
      <c r="G5249">
        <f>$P$43*'Profilo fotovoltaico'!B5251+'Approvvigionamento energia'!$Q$43*'Profilo eolico'!B5251</f>
        <v>1945.7409219156777</v>
      </c>
      <c r="H5249">
        <f t="shared" si="162"/>
        <v>1138.4335154826958</v>
      </c>
      <c r="I5249">
        <f>IF(LCOH!$C$28=Menu!$A$1,'Approvvigionamento energia'!C5249,0)+IF(LCOH!$C$28=Menu!$A$2,'Approvvigionamento energia'!D5249,0)+IF(LCOH!$C$28=Menu!$A$3,'Approvvigionamento energia'!E5249,0)+IF(LCOH!$C$28=Menu!$A$4,'Approvvigionamento energia'!F5249,0)+IF(LCOH!$C$28=Menu!$A$5,'Approvvigionamento energia'!G5249,0)+IF(LCOH!$C$28=Menu!$A$6,'Approvvigionamento energia'!H5249,0)</f>
        <v>1751.2896972333344</v>
      </c>
      <c r="J5249">
        <f>'Approvvigionamento energia'!A5249+'Approvvigionamento energia'!B5249+'Approvvigionamento energia'!I5249</f>
        <v>2275.7896972333347</v>
      </c>
      <c r="K5249">
        <f>IF(MIN(LCOH!$C$18,J5249)&gt;=$P$48*LCOH!$C$18, MIN(LCOH!$C$18,J5249),0)</f>
        <v>1500</v>
      </c>
      <c r="L5249">
        <f t="shared" si="163"/>
        <v>775.78969723333466</v>
      </c>
      <c r="M5249">
        <f>K5249/LCOH!$C$18</f>
        <v>1</v>
      </c>
      <c r="N5249">
        <f>K5249/LCOH!$C$34</f>
        <v>28.901734104046245</v>
      </c>
    </row>
    <row r="5250" spans="1:14" x14ac:dyDescent="0.35">
      <c r="A5250">
        <f>'Profilo fotovoltaico'!B5252*LCOH!$C$20</f>
        <v>164</v>
      </c>
      <c r="B5250">
        <f>'Profilo eolico'!B5252*LCOH!$C$21</f>
        <v>248.9</v>
      </c>
      <c r="C5250">
        <f>$P$35*'Profilo fotovoltaico'!B5252</f>
        <v>1206.1563987700188</v>
      </c>
      <c r="D5250">
        <f>$Q$37*'Profilo eolico'!B5252</f>
        <v>1452.2406252441392</v>
      </c>
      <c r="E5250">
        <f>$P$39*'Profilo fotovoltaico'!B5252+'Approvvigionamento energia'!$Q$39*'Profilo eolico'!B5252</f>
        <v>1390.7195686256091</v>
      </c>
      <c r="F5250">
        <f>$P$41*'Profilo fotovoltaico'!B5252+'Approvvigionamento energia'!$Q$41*'Profilo eolico'!B5252</f>
        <v>1329.198512007079</v>
      </c>
      <c r="G5250">
        <f>$P$43*'Profilo fotovoltaico'!B5252+'Approvvigionamento energia'!$Q$43*'Profilo eolico'!B5252</f>
        <v>1267.6774553885489</v>
      </c>
      <c r="H5250">
        <f t="shared" ref="H5250:H5313" si="164">$P$45</f>
        <v>1138.4335154826958</v>
      </c>
      <c r="I5250">
        <f>IF(LCOH!$C$28=Menu!$A$1,'Approvvigionamento energia'!C5250,0)+IF(LCOH!$C$28=Menu!$A$2,'Approvvigionamento energia'!D5250,0)+IF(LCOH!$C$28=Menu!$A$3,'Approvvigionamento energia'!E5250,0)+IF(LCOH!$C$28=Menu!$A$4,'Approvvigionamento energia'!F5250,0)+IF(LCOH!$C$28=Menu!$A$5,'Approvvigionamento energia'!G5250,0)+IF(LCOH!$C$28=Menu!$A$6,'Approvvigionamento energia'!H5250,0)</f>
        <v>1329.198512007079</v>
      </c>
      <c r="J5250">
        <f>'Approvvigionamento energia'!A5250+'Approvvigionamento energia'!B5250+'Approvvigionamento energia'!I5250</f>
        <v>1742.0985120070791</v>
      </c>
      <c r="K5250">
        <f>IF(MIN(LCOH!$C$18,J5250)&gt;=$P$48*LCOH!$C$18, MIN(LCOH!$C$18,J5250),0)</f>
        <v>1500</v>
      </c>
      <c r="L5250">
        <f t="shared" si="163"/>
        <v>242.09851200707908</v>
      </c>
      <c r="M5250">
        <f>K5250/LCOH!$C$18</f>
        <v>1</v>
      </c>
      <c r="N5250">
        <f>K5250/LCOH!$C$34</f>
        <v>28.901734104046245</v>
      </c>
    </row>
    <row r="5251" spans="1:14" x14ac:dyDescent="0.35">
      <c r="A5251">
        <f>'Profilo fotovoltaico'!B5253*LCOH!$C$20</f>
        <v>53</v>
      </c>
      <c r="B5251">
        <f>'Profilo eolico'!B5253*LCOH!$C$21</f>
        <v>254.7</v>
      </c>
      <c r="C5251">
        <f>$P$35*'Profilo fotovoltaico'!B5253</f>
        <v>389.79444594396944</v>
      </c>
      <c r="D5251">
        <f>$Q$37*'Profilo eolico'!B5253</f>
        <v>1486.0815076323111</v>
      </c>
      <c r="E5251">
        <f>$P$39*'Profilo fotovoltaico'!B5253+'Approvvigionamento energia'!$Q$39*'Profilo eolico'!B5253</f>
        <v>1212.0097422102256</v>
      </c>
      <c r="F5251">
        <f>$P$41*'Profilo fotovoltaico'!B5253+'Approvvigionamento energia'!$Q$41*'Profilo eolico'!B5253</f>
        <v>937.9379767881403</v>
      </c>
      <c r="G5251">
        <f>$P$43*'Profilo fotovoltaico'!B5253+'Approvvigionamento energia'!$Q$43*'Profilo eolico'!B5253</f>
        <v>663.86621136605481</v>
      </c>
      <c r="H5251">
        <f t="shared" si="164"/>
        <v>1138.4335154826958</v>
      </c>
      <c r="I5251">
        <f>IF(LCOH!$C$28=Menu!$A$1,'Approvvigionamento energia'!C5251,0)+IF(LCOH!$C$28=Menu!$A$2,'Approvvigionamento energia'!D5251,0)+IF(LCOH!$C$28=Menu!$A$3,'Approvvigionamento energia'!E5251,0)+IF(LCOH!$C$28=Menu!$A$4,'Approvvigionamento energia'!F5251,0)+IF(LCOH!$C$28=Menu!$A$5,'Approvvigionamento energia'!G5251,0)+IF(LCOH!$C$28=Menu!$A$6,'Approvvigionamento energia'!H5251,0)</f>
        <v>937.9379767881403</v>
      </c>
      <c r="J5251">
        <f>'Approvvigionamento energia'!A5251+'Approvvigionamento energia'!B5251+'Approvvigionamento energia'!I5251</f>
        <v>1245.6379767881403</v>
      </c>
      <c r="K5251">
        <f>IF(MIN(LCOH!$C$18,J5251)&gt;=$P$48*LCOH!$C$18, MIN(LCOH!$C$18,J5251),0)</f>
        <v>1245.6379767881403</v>
      </c>
      <c r="L5251">
        <f t="shared" ref="L5251:L5314" si="165">J5251-K5251</f>
        <v>0</v>
      </c>
      <c r="M5251">
        <f>K5251/LCOH!$C$18</f>
        <v>0.83042531785876028</v>
      </c>
      <c r="N5251">
        <f>K5251/LCOH!$C$34</f>
        <v>24.000731730021972</v>
      </c>
    </row>
    <row r="5252" spans="1:14" x14ac:dyDescent="0.35">
      <c r="A5252">
        <f>'Profilo fotovoltaico'!B5254*LCOH!$C$20</f>
        <v>1</v>
      </c>
      <c r="B5252">
        <f>'Profilo eolico'!B5254*LCOH!$C$21</f>
        <v>265.7</v>
      </c>
      <c r="C5252">
        <f>$P$35*'Profilo fotovoltaico'!B5254</f>
        <v>7.3546121876220649</v>
      </c>
      <c r="D5252">
        <f>$Q$37*'Profilo eolico'!B5254</f>
        <v>1550.2624914719474</v>
      </c>
      <c r="E5252">
        <f>$P$39*'Profilo fotovoltaico'!B5254+'Approvvigionamento energia'!$Q$39*'Profilo eolico'!B5254</f>
        <v>1164.5355216508663</v>
      </c>
      <c r="F5252">
        <f>$P$41*'Profilo fotovoltaico'!B5254+'Approvvigionamento energia'!$Q$41*'Profilo eolico'!B5254</f>
        <v>778.80855182978473</v>
      </c>
      <c r="G5252">
        <f>$P$43*'Profilo fotovoltaico'!B5254+'Approvvigionamento energia'!$Q$43*'Profilo eolico'!B5254</f>
        <v>393.08158200870344</v>
      </c>
      <c r="H5252">
        <f t="shared" si="164"/>
        <v>1138.4335154826958</v>
      </c>
      <c r="I5252">
        <f>IF(LCOH!$C$28=Menu!$A$1,'Approvvigionamento energia'!C5252,0)+IF(LCOH!$C$28=Menu!$A$2,'Approvvigionamento energia'!D5252,0)+IF(LCOH!$C$28=Menu!$A$3,'Approvvigionamento energia'!E5252,0)+IF(LCOH!$C$28=Menu!$A$4,'Approvvigionamento energia'!F5252,0)+IF(LCOH!$C$28=Menu!$A$5,'Approvvigionamento energia'!G5252,0)+IF(LCOH!$C$28=Menu!$A$6,'Approvvigionamento energia'!H5252,0)</f>
        <v>778.80855182978473</v>
      </c>
      <c r="J5252">
        <f>'Approvvigionamento energia'!A5252+'Approvvigionamento energia'!B5252+'Approvvigionamento energia'!I5252</f>
        <v>1045.5085518297847</v>
      </c>
      <c r="K5252">
        <f>IF(MIN(LCOH!$C$18,J5252)&gt;=$P$48*LCOH!$C$18, MIN(LCOH!$C$18,J5252),0)</f>
        <v>1045.5085518297847</v>
      </c>
      <c r="L5252">
        <f t="shared" si="165"/>
        <v>0</v>
      </c>
      <c r="M5252">
        <f>K5252/LCOH!$C$18</f>
        <v>0.69700570121985639</v>
      </c>
      <c r="N5252">
        <f>K5252/LCOH!$C$34</f>
        <v>20.14467344566059</v>
      </c>
    </row>
    <row r="5253" spans="1:14" x14ac:dyDescent="0.35">
      <c r="A5253">
        <f>'Profilo fotovoltaico'!B5255*LCOH!$C$20</f>
        <v>0</v>
      </c>
      <c r="B5253">
        <f>'Profilo eolico'!B5255*LCOH!$C$21</f>
        <v>254.7</v>
      </c>
      <c r="C5253">
        <f>$P$35*'Profilo fotovoltaico'!B5255</f>
        <v>0</v>
      </c>
      <c r="D5253">
        <f>$Q$37*'Profilo eolico'!B5255</f>
        <v>1486.0815076323111</v>
      </c>
      <c r="E5253">
        <f>$P$39*'Profilo fotovoltaico'!B5255+'Approvvigionamento energia'!$Q$39*'Profilo eolico'!B5255</f>
        <v>1114.5611307242332</v>
      </c>
      <c r="F5253">
        <f>$P$41*'Profilo fotovoltaico'!B5255+'Approvvigionamento energia'!$Q$41*'Profilo eolico'!B5255</f>
        <v>743.04075381615553</v>
      </c>
      <c r="G5253">
        <f>$P$43*'Profilo fotovoltaico'!B5255+'Approvvigionamento energia'!$Q$43*'Profilo eolico'!B5255</f>
        <v>371.52037690807776</v>
      </c>
      <c r="H5253">
        <f t="shared" si="164"/>
        <v>1138.4335154826958</v>
      </c>
      <c r="I5253">
        <f>IF(LCOH!$C$28=Menu!$A$1,'Approvvigionamento energia'!C5253,0)+IF(LCOH!$C$28=Menu!$A$2,'Approvvigionamento energia'!D5253,0)+IF(LCOH!$C$28=Menu!$A$3,'Approvvigionamento energia'!E5253,0)+IF(LCOH!$C$28=Menu!$A$4,'Approvvigionamento energia'!F5253,0)+IF(LCOH!$C$28=Menu!$A$5,'Approvvigionamento energia'!G5253,0)+IF(LCOH!$C$28=Menu!$A$6,'Approvvigionamento energia'!H5253,0)</f>
        <v>743.04075381615553</v>
      </c>
      <c r="J5253">
        <f>'Approvvigionamento energia'!A5253+'Approvvigionamento energia'!B5253+'Approvvigionamento energia'!I5253</f>
        <v>997.74075381615557</v>
      </c>
      <c r="K5253">
        <f>IF(MIN(LCOH!$C$18,J5253)&gt;=$P$48*LCOH!$C$18, MIN(LCOH!$C$18,J5253),0)</f>
        <v>997.74075381615557</v>
      </c>
      <c r="L5253">
        <f t="shared" si="165"/>
        <v>0</v>
      </c>
      <c r="M5253">
        <f>K5253/LCOH!$C$18</f>
        <v>0.66516050254410375</v>
      </c>
      <c r="N5253">
        <f>K5253/LCOH!$C$34</f>
        <v>19.224291981043461</v>
      </c>
    </row>
    <row r="5254" spans="1:14" x14ac:dyDescent="0.35">
      <c r="A5254">
        <f>'Profilo fotovoltaico'!B5256*LCOH!$C$20</f>
        <v>0</v>
      </c>
      <c r="B5254">
        <f>'Profilo eolico'!B5256*LCOH!$C$21</f>
        <v>265.60000000000002</v>
      </c>
      <c r="C5254">
        <f>$P$35*'Profilo fotovoltaico'!B5256</f>
        <v>0</v>
      </c>
      <c r="D5254">
        <f>$Q$37*'Profilo eolico'!B5256</f>
        <v>1549.6790279824963</v>
      </c>
      <c r="E5254">
        <f>$P$39*'Profilo fotovoltaico'!B5256+'Approvvigionamento energia'!$Q$39*'Profilo eolico'!B5256</f>
        <v>1162.2592709868723</v>
      </c>
      <c r="F5254">
        <f>$P$41*'Profilo fotovoltaico'!B5256+'Approvvigionamento energia'!$Q$41*'Profilo eolico'!B5256</f>
        <v>774.83951399124817</v>
      </c>
      <c r="G5254">
        <f>$P$43*'Profilo fotovoltaico'!B5256+'Approvvigionamento energia'!$Q$43*'Profilo eolico'!B5256</f>
        <v>387.41975699562408</v>
      </c>
      <c r="H5254">
        <f t="shared" si="164"/>
        <v>1138.4335154826958</v>
      </c>
      <c r="I5254">
        <f>IF(LCOH!$C$28=Menu!$A$1,'Approvvigionamento energia'!C5254,0)+IF(LCOH!$C$28=Menu!$A$2,'Approvvigionamento energia'!D5254,0)+IF(LCOH!$C$28=Menu!$A$3,'Approvvigionamento energia'!E5254,0)+IF(LCOH!$C$28=Menu!$A$4,'Approvvigionamento energia'!F5254,0)+IF(LCOH!$C$28=Menu!$A$5,'Approvvigionamento energia'!G5254,0)+IF(LCOH!$C$28=Menu!$A$6,'Approvvigionamento energia'!H5254,0)</f>
        <v>774.83951399124817</v>
      </c>
      <c r="J5254">
        <f>'Approvvigionamento energia'!A5254+'Approvvigionamento energia'!B5254+'Approvvigionamento energia'!I5254</f>
        <v>1040.4395139912481</v>
      </c>
      <c r="K5254">
        <f>IF(MIN(LCOH!$C$18,J5254)&gt;=$P$48*LCOH!$C$18, MIN(LCOH!$C$18,J5254),0)</f>
        <v>1040.4395139912481</v>
      </c>
      <c r="L5254">
        <f t="shared" si="165"/>
        <v>0</v>
      </c>
      <c r="M5254">
        <f>K5254/LCOH!$C$18</f>
        <v>0.69362634266083201</v>
      </c>
      <c r="N5254">
        <f>K5254/LCOH!$C$34</f>
        <v>20.047004123145435</v>
      </c>
    </row>
    <row r="5255" spans="1:14" x14ac:dyDescent="0.35">
      <c r="A5255">
        <f>'Profilo fotovoltaico'!B5257*LCOH!$C$20</f>
        <v>0</v>
      </c>
      <c r="B5255">
        <f>'Profilo eolico'!B5257*LCOH!$C$21</f>
        <v>282.10000000000002</v>
      </c>
      <c r="C5255">
        <f>$P$35*'Profilo fotovoltaico'!B5257</f>
        <v>0</v>
      </c>
      <c r="D5255">
        <f>$Q$37*'Profilo eolico'!B5257</f>
        <v>1645.9505037419513</v>
      </c>
      <c r="E5255">
        <f>$P$39*'Profilo fotovoltaico'!B5257+'Approvvigionamento energia'!$Q$39*'Profilo eolico'!B5257</f>
        <v>1234.4628778064634</v>
      </c>
      <c r="F5255">
        <f>$P$41*'Profilo fotovoltaico'!B5257+'Approvvigionamento energia'!$Q$41*'Profilo eolico'!B5257</f>
        <v>822.97525187097563</v>
      </c>
      <c r="G5255">
        <f>$P$43*'Profilo fotovoltaico'!B5257+'Approvvigionamento energia'!$Q$43*'Profilo eolico'!B5257</f>
        <v>411.48762593548781</v>
      </c>
      <c r="H5255">
        <f t="shared" si="164"/>
        <v>1138.4335154826958</v>
      </c>
      <c r="I5255">
        <f>IF(LCOH!$C$28=Menu!$A$1,'Approvvigionamento energia'!C5255,0)+IF(LCOH!$C$28=Menu!$A$2,'Approvvigionamento energia'!D5255,0)+IF(LCOH!$C$28=Menu!$A$3,'Approvvigionamento energia'!E5255,0)+IF(LCOH!$C$28=Menu!$A$4,'Approvvigionamento energia'!F5255,0)+IF(LCOH!$C$28=Menu!$A$5,'Approvvigionamento energia'!G5255,0)+IF(LCOH!$C$28=Menu!$A$6,'Approvvigionamento energia'!H5255,0)</f>
        <v>822.97525187097563</v>
      </c>
      <c r="J5255">
        <f>'Approvvigionamento energia'!A5255+'Approvvigionamento energia'!B5255+'Approvvigionamento energia'!I5255</f>
        <v>1105.0752518709755</v>
      </c>
      <c r="K5255">
        <f>IF(MIN(LCOH!$C$18,J5255)&gt;=$P$48*LCOH!$C$18, MIN(LCOH!$C$18,J5255),0)</f>
        <v>1105.0752518709755</v>
      </c>
      <c r="L5255">
        <f t="shared" si="165"/>
        <v>0</v>
      </c>
      <c r="M5255">
        <f>K5255/LCOH!$C$18</f>
        <v>0.7367168345806504</v>
      </c>
      <c r="N5255">
        <f>K5255/LCOH!$C$34</f>
        <v>21.292394063024577</v>
      </c>
    </row>
    <row r="5256" spans="1:14" x14ac:dyDescent="0.35">
      <c r="A5256">
        <f>'Profilo fotovoltaico'!B5258*LCOH!$C$20</f>
        <v>0</v>
      </c>
      <c r="B5256">
        <f>'Profilo eolico'!B5258*LCOH!$C$21</f>
        <v>265.60000000000002</v>
      </c>
      <c r="C5256">
        <f>$P$35*'Profilo fotovoltaico'!B5258</f>
        <v>0</v>
      </c>
      <c r="D5256">
        <f>$Q$37*'Profilo eolico'!B5258</f>
        <v>1549.6790279824963</v>
      </c>
      <c r="E5256">
        <f>$P$39*'Profilo fotovoltaico'!B5258+'Approvvigionamento energia'!$Q$39*'Profilo eolico'!B5258</f>
        <v>1162.2592709868723</v>
      </c>
      <c r="F5256">
        <f>$P$41*'Profilo fotovoltaico'!B5258+'Approvvigionamento energia'!$Q$41*'Profilo eolico'!B5258</f>
        <v>774.83951399124817</v>
      </c>
      <c r="G5256">
        <f>$P$43*'Profilo fotovoltaico'!B5258+'Approvvigionamento energia'!$Q$43*'Profilo eolico'!B5258</f>
        <v>387.41975699562408</v>
      </c>
      <c r="H5256">
        <f t="shared" si="164"/>
        <v>1138.4335154826958</v>
      </c>
      <c r="I5256">
        <f>IF(LCOH!$C$28=Menu!$A$1,'Approvvigionamento energia'!C5256,0)+IF(LCOH!$C$28=Menu!$A$2,'Approvvigionamento energia'!D5256,0)+IF(LCOH!$C$28=Menu!$A$3,'Approvvigionamento energia'!E5256,0)+IF(LCOH!$C$28=Menu!$A$4,'Approvvigionamento energia'!F5256,0)+IF(LCOH!$C$28=Menu!$A$5,'Approvvigionamento energia'!G5256,0)+IF(LCOH!$C$28=Menu!$A$6,'Approvvigionamento energia'!H5256,0)</f>
        <v>774.83951399124817</v>
      </c>
      <c r="J5256">
        <f>'Approvvigionamento energia'!A5256+'Approvvigionamento energia'!B5256+'Approvvigionamento energia'!I5256</f>
        <v>1040.4395139912481</v>
      </c>
      <c r="K5256">
        <f>IF(MIN(LCOH!$C$18,J5256)&gt;=$P$48*LCOH!$C$18, MIN(LCOH!$C$18,J5256),0)</f>
        <v>1040.4395139912481</v>
      </c>
      <c r="L5256">
        <f t="shared" si="165"/>
        <v>0</v>
      </c>
      <c r="M5256">
        <f>K5256/LCOH!$C$18</f>
        <v>0.69362634266083201</v>
      </c>
      <c r="N5256">
        <f>K5256/LCOH!$C$34</f>
        <v>20.047004123145435</v>
      </c>
    </row>
    <row r="5257" spans="1:14" x14ac:dyDescent="0.35">
      <c r="A5257">
        <f>'Profilo fotovoltaico'!B5259*LCOH!$C$20</f>
        <v>0</v>
      </c>
      <c r="B5257">
        <f>'Profilo eolico'!B5259*LCOH!$C$21</f>
        <v>253.5</v>
      </c>
      <c r="C5257">
        <f>$P$35*'Profilo fotovoltaico'!B5259</f>
        <v>0</v>
      </c>
      <c r="D5257">
        <f>$Q$37*'Profilo eolico'!B5259</f>
        <v>1479.0799457588962</v>
      </c>
      <c r="E5257">
        <f>$P$39*'Profilo fotovoltaico'!B5259+'Approvvigionamento energia'!$Q$39*'Profilo eolico'!B5259</f>
        <v>1109.3099593191721</v>
      </c>
      <c r="F5257">
        <f>$P$41*'Profilo fotovoltaico'!B5259+'Approvvigionamento energia'!$Q$41*'Profilo eolico'!B5259</f>
        <v>739.5399728794481</v>
      </c>
      <c r="G5257">
        <f>$P$43*'Profilo fotovoltaico'!B5259+'Approvvigionamento energia'!$Q$43*'Profilo eolico'!B5259</f>
        <v>369.76998643972405</v>
      </c>
      <c r="H5257">
        <f t="shared" si="164"/>
        <v>1138.4335154826958</v>
      </c>
      <c r="I5257">
        <f>IF(LCOH!$C$28=Menu!$A$1,'Approvvigionamento energia'!C5257,0)+IF(LCOH!$C$28=Menu!$A$2,'Approvvigionamento energia'!D5257,0)+IF(LCOH!$C$28=Menu!$A$3,'Approvvigionamento energia'!E5257,0)+IF(LCOH!$C$28=Menu!$A$4,'Approvvigionamento energia'!F5257,0)+IF(LCOH!$C$28=Menu!$A$5,'Approvvigionamento energia'!G5257,0)+IF(LCOH!$C$28=Menu!$A$6,'Approvvigionamento energia'!H5257,0)</f>
        <v>739.5399728794481</v>
      </c>
      <c r="J5257">
        <f>'Approvvigionamento energia'!A5257+'Approvvigionamento energia'!B5257+'Approvvigionamento energia'!I5257</f>
        <v>993.0399728794481</v>
      </c>
      <c r="K5257">
        <f>IF(MIN(LCOH!$C$18,J5257)&gt;=$P$48*LCOH!$C$18, MIN(LCOH!$C$18,J5257),0)</f>
        <v>993.0399728794481</v>
      </c>
      <c r="L5257">
        <f t="shared" si="165"/>
        <v>0</v>
      </c>
      <c r="M5257">
        <f>K5257/LCOH!$C$18</f>
        <v>0.66202664858629878</v>
      </c>
      <c r="N5257">
        <f>K5257/LCOH!$C$34</f>
        <v>19.133718167234068</v>
      </c>
    </row>
    <row r="5258" spans="1:14" x14ac:dyDescent="0.35">
      <c r="A5258">
        <f>'Profilo fotovoltaico'!B5260*LCOH!$C$20</f>
        <v>0</v>
      </c>
      <c r="B5258">
        <f>'Profilo eolico'!B5260*LCOH!$C$21</f>
        <v>250.2</v>
      </c>
      <c r="C5258">
        <f>$P$35*'Profilo fotovoltaico'!B5260</f>
        <v>0</v>
      </c>
      <c r="D5258">
        <f>$Q$37*'Profilo eolico'!B5260</f>
        <v>1459.8256506070052</v>
      </c>
      <c r="E5258">
        <f>$P$39*'Profilo fotovoltaico'!B5260+'Approvvigionamento energia'!$Q$39*'Profilo eolico'!B5260</f>
        <v>1094.8692379552538</v>
      </c>
      <c r="F5258">
        <f>$P$41*'Profilo fotovoltaico'!B5260+'Approvvigionamento energia'!$Q$41*'Profilo eolico'!B5260</f>
        <v>729.91282530350259</v>
      </c>
      <c r="G5258">
        <f>$P$43*'Profilo fotovoltaico'!B5260+'Approvvigionamento energia'!$Q$43*'Profilo eolico'!B5260</f>
        <v>364.95641265175129</v>
      </c>
      <c r="H5258">
        <f t="shared" si="164"/>
        <v>1138.4335154826958</v>
      </c>
      <c r="I5258">
        <f>IF(LCOH!$C$28=Menu!$A$1,'Approvvigionamento energia'!C5258,0)+IF(LCOH!$C$28=Menu!$A$2,'Approvvigionamento energia'!D5258,0)+IF(LCOH!$C$28=Menu!$A$3,'Approvvigionamento energia'!E5258,0)+IF(LCOH!$C$28=Menu!$A$4,'Approvvigionamento energia'!F5258,0)+IF(LCOH!$C$28=Menu!$A$5,'Approvvigionamento energia'!G5258,0)+IF(LCOH!$C$28=Menu!$A$6,'Approvvigionamento energia'!H5258,0)</f>
        <v>729.91282530350259</v>
      </c>
      <c r="J5258">
        <f>'Approvvigionamento energia'!A5258+'Approvvigionamento energia'!B5258+'Approvvigionamento energia'!I5258</f>
        <v>980.11282530350263</v>
      </c>
      <c r="K5258">
        <f>IF(MIN(LCOH!$C$18,J5258)&gt;=$P$48*LCOH!$C$18, MIN(LCOH!$C$18,J5258),0)</f>
        <v>980.11282530350263</v>
      </c>
      <c r="L5258">
        <f t="shared" si="165"/>
        <v>0</v>
      </c>
      <c r="M5258">
        <f>K5258/LCOH!$C$18</f>
        <v>0.65340855020233513</v>
      </c>
      <c r="N5258">
        <f>K5258/LCOH!$C$34</f>
        <v>18.884640179258241</v>
      </c>
    </row>
    <row r="5259" spans="1:14" x14ac:dyDescent="0.35">
      <c r="A5259">
        <f>'Profilo fotovoltaico'!B5261*LCOH!$C$20</f>
        <v>0</v>
      </c>
      <c r="B5259">
        <f>'Profilo eolico'!B5261*LCOH!$C$21</f>
        <v>253.6</v>
      </c>
      <c r="C5259">
        <f>$P$35*'Profilo fotovoltaico'!B5261</f>
        <v>0</v>
      </c>
      <c r="D5259">
        <f>$Q$37*'Profilo eolico'!B5261</f>
        <v>1479.6634092483473</v>
      </c>
      <c r="E5259">
        <f>$P$39*'Profilo fotovoltaico'!B5261+'Approvvigionamento energia'!$Q$39*'Profilo eolico'!B5261</f>
        <v>1109.7475569362605</v>
      </c>
      <c r="F5259">
        <f>$P$41*'Profilo fotovoltaico'!B5261+'Approvvigionamento energia'!$Q$41*'Profilo eolico'!B5261</f>
        <v>739.83170462417365</v>
      </c>
      <c r="G5259">
        <f>$P$43*'Profilo fotovoltaico'!B5261+'Approvvigionamento energia'!$Q$43*'Profilo eolico'!B5261</f>
        <v>369.91585231208683</v>
      </c>
      <c r="H5259">
        <f t="shared" si="164"/>
        <v>1138.4335154826958</v>
      </c>
      <c r="I5259">
        <f>IF(LCOH!$C$28=Menu!$A$1,'Approvvigionamento energia'!C5259,0)+IF(LCOH!$C$28=Menu!$A$2,'Approvvigionamento energia'!D5259,0)+IF(LCOH!$C$28=Menu!$A$3,'Approvvigionamento energia'!E5259,0)+IF(LCOH!$C$28=Menu!$A$4,'Approvvigionamento energia'!F5259,0)+IF(LCOH!$C$28=Menu!$A$5,'Approvvigionamento energia'!G5259,0)+IF(LCOH!$C$28=Menu!$A$6,'Approvvigionamento energia'!H5259,0)</f>
        <v>739.83170462417365</v>
      </c>
      <c r="J5259">
        <f>'Approvvigionamento energia'!A5259+'Approvvigionamento energia'!B5259+'Approvvigionamento energia'!I5259</f>
        <v>993.43170462417368</v>
      </c>
      <c r="K5259">
        <f>IF(MIN(LCOH!$C$18,J5259)&gt;=$P$48*LCOH!$C$18, MIN(LCOH!$C$18,J5259),0)</f>
        <v>993.43170462417368</v>
      </c>
      <c r="L5259">
        <f t="shared" si="165"/>
        <v>0</v>
      </c>
      <c r="M5259">
        <f>K5259/LCOH!$C$18</f>
        <v>0.66228780308278246</v>
      </c>
      <c r="N5259">
        <f>K5259/LCOH!$C$34</f>
        <v>19.141265985051515</v>
      </c>
    </row>
    <row r="5260" spans="1:14" x14ac:dyDescent="0.35">
      <c r="A5260">
        <f>'Profilo fotovoltaico'!B5262*LCOH!$C$20</f>
        <v>0</v>
      </c>
      <c r="B5260">
        <f>'Profilo eolico'!B5262*LCOH!$C$21</f>
        <v>262.2</v>
      </c>
      <c r="C5260">
        <f>$P$35*'Profilo fotovoltaico'!B5262</f>
        <v>0</v>
      </c>
      <c r="D5260">
        <f>$Q$37*'Profilo eolico'!B5262</f>
        <v>1529.841269341154</v>
      </c>
      <c r="E5260">
        <f>$P$39*'Profilo fotovoltaico'!B5262+'Approvvigionamento energia'!$Q$39*'Profilo eolico'!B5262</f>
        <v>1147.3809520058655</v>
      </c>
      <c r="F5260">
        <f>$P$41*'Profilo fotovoltaico'!B5262+'Approvvigionamento energia'!$Q$41*'Profilo eolico'!B5262</f>
        <v>764.92063467057699</v>
      </c>
      <c r="G5260">
        <f>$P$43*'Profilo fotovoltaico'!B5262+'Approvvigionamento energia'!$Q$43*'Profilo eolico'!B5262</f>
        <v>382.46031733528849</v>
      </c>
      <c r="H5260">
        <f t="shared" si="164"/>
        <v>1138.4335154826958</v>
      </c>
      <c r="I5260">
        <f>IF(LCOH!$C$28=Menu!$A$1,'Approvvigionamento energia'!C5260,0)+IF(LCOH!$C$28=Menu!$A$2,'Approvvigionamento energia'!D5260,0)+IF(LCOH!$C$28=Menu!$A$3,'Approvvigionamento energia'!E5260,0)+IF(LCOH!$C$28=Menu!$A$4,'Approvvigionamento energia'!F5260,0)+IF(LCOH!$C$28=Menu!$A$5,'Approvvigionamento energia'!G5260,0)+IF(LCOH!$C$28=Menu!$A$6,'Approvvigionamento energia'!H5260,0)</f>
        <v>764.92063467057699</v>
      </c>
      <c r="J5260">
        <f>'Approvvigionamento energia'!A5260+'Approvvigionamento energia'!B5260+'Approvvigionamento energia'!I5260</f>
        <v>1027.1206346705769</v>
      </c>
      <c r="K5260">
        <f>IF(MIN(LCOH!$C$18,J5260)&gt;=$P$48*LCOH!$C$18, MIN(LCOH!$C$18,J5260),0)</f>
        <v>1027.1206346705769</v>
      </c>
      <c r="L5260">
        <f t="shared" si="165"/>
        <v>0</v>
      </c>
      <c r="M5260">
        <f>K5260/LCOH!$C$18</f>
        <v>0.68474708978038457</v>
      </c>
      <c r="N5260">
        <f>K5260/LCOH!$C$34</f>
        <v>19.790378317352157</v>
      </c>
    </row>
    <row r="5261" spans="1:14" x14ac:dyDescent="0.35">
      <c r="A5261">
        <f>'Profilo fotovoltaico'!B5263*LCOH!$C$20</f>
        <v>0</v>
      </c>
      <c r="B5261">
        <f>'Profilo eolico'!B5263*LCOH!$C$21</f>
        <v>255.2</v>
      </c>
      <c r="C5261">
        <f>$P$35*'Profilo fotovoltaico'!B5263</f>
        <v>0</v>
      </c>
      <c r="D5261">
        <f>$Q$37*'Profilo eolico'!B5263</f>
        <v>1488.9988250795673</v>
      </c>
      <c r="E5261">
        <f>$P$39*'Profilo fotovoltaico'!B5263+'Approvvigionamento energia'!$Q$39*'Profilo eolico'!B5263</f>
        <v>1116.7491188096753</v>
      </c>
      <c r="F5261">
        <f>$P$41*'Profilo fotovoltaico'!B5263+'Approvvigionamento energia'!$Q$41*'Profilo eolico'!B5263</f>
        <v>744.49941253978363</v>
      </c>
      <c r="G5261">
        <f>$P$43*'Profilo fotovoltaico'!B5263+'Approvvigionamento energia'!$Q$43*'Profilo eolico'!B5263</f>
        <v>372.24970626989182</v>
      </c>
      <c r="H5261">
        <f t="shared" si="164"/>
        <v>1138.4335154826958</v>
      </c>
      <c r="I5261">
        <f>IF(LCOH!$C$28=Menu!$A$1,'Approvvigionamento energia'!C5261,0)+IF(LCOH!$C$28=Menu!$A$2,'Approvvigionamento energia'!D5261,0)+IF(LCOH!$C$28=Menu!$A$3,'Approvvigionamento energia'!E5261,0)+IF(LCOH!$C$28=Menu!$A$4,'Approvvigionamento energia'!F5261,0)+IF(LCOH!$C$28=Menu!$A$5,'Approvvigionamento energia'!G5261,0)+IF(LCOH!$C$28=Menu!$A$6,'Approvvigionamento energia'!H5261,0)</f>
        <v>744.49941253978363</v>
      </c>
      <c r="J5261">
        <f>'Approvvigionamento energia'!A5261+'Approvvigionamento energia'!B5261+'Approvvigionamento energia'!I5261</f>
        <v>999.69941253978368</v>
      </c>
      <c r="K5261">
        <f>IF(MIN(LCOH!$C$18,J5261)&gt;=$P$48*LCOH!$C$18, MIN(LCOH!$C$18,J5261),0)</f>
        <v>999.69941253978368</v>
      </c>
      <c r="L5261">
        <f t="shared" si="165"/>
        <v>0</v>
      </c>
      <c r="M5261">
        <f>K5261/LCOH!$C$18</f>
        <v>0.66646627502652245</v>
      </c>
      <c r="N5261">
        <f>K5261/LCOH!$C$34</f>
        <v>19.262031070130707</v>
      </c>
    </row>
    <row r="5262" spans="1:14" x14ac:dyDescent="0.35">
      <c r="A5262">
        <f>'Profilo fotovoltaico'!B5264*LCOH!$C$20</f>
        <v>17</v>
      </c>
      <c r="B5262">
        <f>'Profilo eolico'!B5264*LCOH!$C$21</f>
        <v>240.3</v>
      </c>
      <c r="C5262">
        <f>$P$35*'Profilo fotovoltaico'!B5264</f>
        <v>125.02840718957512</v>
      </c>
      <c r="D5262">
        <f>$Q$37*'Profilo eolico'!B5264</f>
        <v>1402.0627651513323</v>
      </c>
      <c r="E5262">
        <f>$P$39*'Profilo fotovoltaico'!B5264+'Approvvigionamento energia'!$Q$39*'Profilo eolico'!B5264</f>
        <v>1082.804175660893</v>
      </c>
      <c r="F5262">
        <f>$P$41*'Profilo fotovoltaico'!B5264+'Approvvigionamento energia'!$Q$41*'Profilo eolico'!B5264</f>
        <v>763.5455861704537</v>
      </c>
      <c r="G5262">
        <f>$P$43*'Profilo fotovoltaico'!B5264+'Approvvigionamento energia'!$Q$43*'Profilo eolico'!B5264</f>
        <v>444.2869966800144</v>
      </c>
      <c r="H5262">
        <f t="shared" si="164"/>
        <v>1138.4335154826958</v>
      </c>
      <c r="I5262">
        <f>IF(LCOH!$C$28=Menu!$A$1,'Approvvigionamento energia'!C5262,0)+IF(LCOH!$C$28=Menu!$A$2,'Approvvigionamento energia'!D5262,0)+IF(LCOH!$C$28=Menu!$A$3,'Approvvigionamento energia'!E5262,0)+IF(LCOH!$C$28=Menu!$A$4,'Approvvigionamento energia'!F5262,0)+IF(LCOH!$C$28=Menu!$A$5,'Approvvigionamento energia'!G5262,0)+IF(LCOH!$C$28=Menu!$A$6,'Approvvigionamento energia'!H5262,0)</f>
        <v>763.5455861704537</v>
      </c>
      <c r="J5262">
        <f>'Approvvigionamento energia'!A5262+'Approvvigionamento energia'!B5262+'Approvvigionamento energia'!I5262</f>
        <v>1020.8455861704538</v>
      </c>
      <c r="K5262">
        <f>IF(MIN(LCOH!$C$18,J5262)&gt;=$P$48*LCOH!$C$18, MIN(LCOH!$C$18,J5262),0)</f>
        <v>1020.8455861704538</v>
      </c>
      <c r="L5262">
        <f t="shared" si="165"/>
        <v>0</v>
      </c>
      <c r="M5262">
        <f>K5262/LCOH!$C$18</f>
        <v>0.68056372411363586</v>
      </c>
      <c r="N5262">
        <f>K5262/LCOH!$C$34</f>
        <v>19.669471795191789</v>
      </c>
    </row>
    <row r="5263" spans="1:14" x14ac:dyDescent="0.35">
      <c r="A5263">
        <f>'Profilo fotovoltaico'!B5265*LCOH!$C$20</f>
        <v>105</v>
      </c>
      <c r="B5263">
        <f>'Profilo eolico'!B5265*LCOH!$C$21</f>
        <v>242.9</v>
      </c>
      <c r="C5263">
        <f>$P$35*'Profilo fotovoltaico'!B5265</f>
        <v>772.23427970031685</v>
      </c>
      <c r="D5263">
        <f>$Q$37*'Profilo eolico'!B5265</f>
        <v>1417.2328158770647</v>
      </c>
      <c r="E5263">
        <f>$P$39*'Profilo fotovoltaico'!B5265+'Approvvigionamento energia'!$Q$39*'Profilo eolico'!B5265</f>
        <v>1255.9831818328776</v>
      </c>
      <c r="F5263">
        <f>$P$41*'Profilo fotovoltaico'!B5265+'Approvvigionamento energia'!$Q$41*'Profilo eolico'!B5265</f>
        <v>1094.7335477886909</v>
      </c>
      <c r="G5263">
        <f>$P$43*'Profilo fotovoltaico'!B5265+'Approvvigionamento energia'!$Q$43*'Profilo eolico'!B5265</f>
        <v>933.48391374450375</v>
      </c>
      <c r="H5263">
        <f t="shared" si="164"/>
        <v>1138.4335154826958</v>
      </c>
      <c r="I5263">
        <f>IF(LCOH!$C$28=Menu!$A$1,'Approvvigionamento energia'!C5263,0)+IF(LCOH!$C$28=Menu!$A$2,'Approvvigionamento energia'!D5263,0)+IF(LCOH!$C$28=Menu!$A$3,'Approvvigionamento energia'!E5263,0)+IF(LCOH!$C$28=Menu!$A$4,'Approvvigionamento energia'!F5263,0)+IF(LCOH!$C$28=Menu!$A$5,'Approvvigionamento energia'!G5263,0)+IF(LCOH!$C$28=Menu!$A$6,'Approvvigionamento energia'!H5263,0)</f>
        <v>1094.7335477886909</v>
      </c>
      <c r="J5263">
        <f>'Approvvigionamento energia'!A5263+'Approvvigionamento energia'!B5263+'Approvvigionamento energia'!I5263</f>
        <v>1442.633547788691</v>
      </c>
      <c r="K5263">
        <f>IF(MIN(LCOH!$C$18,J5263)&gt;=$P$48*LCOH!$C$18, MIN(LCOH!$C$18,J5263),0)</f>
        <v>1442.633547788691</v>
      </c>
      <c r="L5263">
        <f t="shared" si="165"/>
        <v>0</v>
      </c>
      <c r="M5263">
        <f>K5263/LCOH!$C$18</f>
        <v>0.96175569852579401</v>
      </c>
      <c r="N5263">
        <f>K5263/LCOH!$C$34</f>
        <v>27.796407471843757</v>
      </c>
    </row>
    <row r="5264" spans="1:14" x14ac:dyDescent="0.35">
      <c r="A5264">
        <f>'Profilo fotovoltaico'!B5266*LCOH!$C$20</f>
        <v>231</v>
      </c>
      <c r="B5264">
        <f>'Profilo eolico'!B5266*LCOH!$C$21</f>
        <v>318.09999999999997</v>
      </c>
      <c r="C5264">
        <f>$P$35*'Profilo fotovoltaico'!B5266</f>
        <v>1698.9154153406971</v>
      </c>
      <c r="D5264">
        <f>$Q$37*'Profilo eolico'!B5266</f>
        <v>1855.9973599443979</v>
      </c>
      <c r="E5264">
        <f>$P$39*'Profilo fotovoltaico'!B5266+'Approvvigionamento energia'!$Q$39*'Profilo eolico'!B5266</f>
        <v>1816.7268737934726</v>
      </c>
      <c r="F5264">
        <f>$P$41*'Profilo fotovoltaico'!B5266+'Approvvigionamento energia'!$Q$41*'Profilo eolico'!B5266</f>
        <v>1777.4563876425475</v>
      </c>
      <c r="G5264">
        <f>$P$43*'Profilo fotovoltaico'!B5266+'Approvvigionamento energia'!$Q$43*'Profilo eolico'!B5266</f>
        <v>1738.1859014916222</v>
      </c>
      <c r="H5264">
        <f t="shared" si="164"/>
        <v>1138.4335154826958</v>
      </c>
      <c r="I5264">
        <f>IF(LCOH!$C$28=Menu!$A$1,'Approvvigionamento energia'!C5264,0)+IF(LCOH!$C$28=Menu!$A$2,'Approvvigionamento energia'!D5264,0)+IF(LCOH!$C$28=Menu!$A$3,'Approvvigionamento energia'!E5264,0)+IF(LCOH!$C$28=Menu!$A$4,'Approvvigionamento energia'!F5264,0)+IF(LCOH!$C$28=Menu!$A$5,'Approvvigionamento energia'!G5264,0)+IF(LCOH!$C$28=Menu!$A$6,'Approvvigionamento energia'!H5264,0)</f>
        <v>1777.4563876425475</v>
      </c>
      <c r="J5264">
        <f>'Approvvigionamento energia'!A5264+'Approvvigionamento energia'!B5264+'Approvvigionamento energia'!I5264</f>
        <v>2326.5563876425476</v>
      </c>
      <c r="K5264">
        <f>IF(MIN(LCOH!$C$18,J5264)&gt;=$P$48*LCOH!$C$18, MIN(LCOH!$C$18,J5264),0)</f>
        <v>1500</v>
      </c>
      <c r="L5264">
        <f t="shared" si="165"/>
        <v>826.55638764254763</v>
      </c>
      <c r="M5264">
        <f>K5264/LCOH!$C$18</f>
        <v>1</v>
      </c>
      <c r="N5264">
        <f>K5264/LCOH!$C$34</f>
        <v>28.901734104046245</v>
      </c>
    </row>
    <row r="5265" spans="1:14" x14ac:dyDescent="0.35">
      <c r="A5265">
        <f>'Profilo fotovoltaico'!B5267*LCOH!$C$20</f>
        <v>363</v>
      </c>
      <c r="B5265">
        <f>'Profilo eolico'!B5267*LCOH!$C$21</f>
        <v>354.9</v>
      </c>
      <c r="C5265">
        <f>$P$35*'Profilo fotovoltaico'!B5267</f>
        <v>2669.7242241068093</v>
      </c>
      <c r="D5265">
        <f>$Q$37*'Profilo eolico'!B5267</f>
        <v>2070.7119240624547</v>
      </c>
      <c r="E5265">
        <f>$P$39*'Profilo fotovoltaico'!B5267+'Approvvigionamento energia'!$Q$39*'Profilo eolico'!B5267</f>
        <v>2220.4649990735434</v>
      </c>
      <c r="F5265">
        <f>$P$41*'Profilo fotovoltaico'!B5267+'Approvvigionamento energia'!$Q$41*'Profilo eolico'!B5267</f>
        <v>2370.218074084632</v>
      </c>
      <c r="G5265">
        <f>$P$43*'Profilo fotovoltaico'!B5267+'Approvvigionamento energia'!$Q$43*'Profilo eolico'!B5267</f>
        <v>2519.9711490957211</v>
      </c>
      <c r="H5265">
        <f t="shared" si="164"/>
        <v>1138.4335154826958</v>
      </c>
      <c r="I5265">
        <f>IF(LCOH!$C$28=Menu!$A$1,'Approvvigionamento energia'!C5265,0)+IF(LCOH!$C$28=Menu!$A$2,'Approvvigionamento energia'!D5265,0)+IF(LCOH!$C$28=Menu!$A$3,'Approvvigionamento energia'!E5265,0)+IF(LCOH!$C$28=Menu!$A$4,'Approvvigionamento energia'!F5265,0)+IF(LCOH!$C$28=Menu!$A$5,'Approvvigionamento energia'!G5265,0)+IF(LCOH!$C$28=Menu!$A$6,'Approvvigionamento energia'!H5265,0)</f>
        <v>2370.218074084632</v>
      </c>
      <c r="J5265">
        <f>'Approvvigionamento energia'!A5265+'Approvvigionamento energia'!B5265+'Approvvigionamento energia'!I5265</f>
        <v>3088.1180740846321</v>
      </c>
      <c r="K5265">
        <f>IF(MIN(LCOH!$C$18,J5265)&gt;=$P$48*LCOH!$C$18, MIN(LCOH!$C$18,J5265),0)</f>
        <v>1500</v>
      </c>
      <c r="L5265">
        <f t="shared" si="165"/>
        <v>1588.1180740846321</v>
      </c>
      <c r="M5265">
        <f>K5265/LCOH!$C$18</f>
        <v>1</v>
      </c>
      <c r="N5265">
        <f>K5265/LCOH!$C$34</f>
        <v>28.901734104046245</v>
      </c>
    </row>
    <row r="5266" spans="1:14" x14ac:dyDescent="0.35">
      <c r="A5266">
        <f>'Profilo fotovoltaico'!B5268*LCOH!$C$20</f>
        <v>474</v>
      </c>
      <c r="B5266">
        <f>'Profilo eolico'!B5268*LCOH!$C$21</f>
        <v>368.20000000000005</v>
      </c>
      <c r="C5266">
        <f>$P$35*'Profilo fotovoltaico'!B5268</f>
        <v>3486.0861769328585</v>
      </c>
      <c r="D5266">
        <f>$Q$37*'Profilo eolico'!B5268</f>
        <v>2148.3125681594697</v>
      </c>
      <c r="E5266">
        <f>$P$39*'Profilo fotovoltaico'!B5268+'Approvvigionamento energia'!$Q$39*'Profilo eolico'!B5268</f>
        <v>2482.7559703528168</v>
      </c>
      <c r="F5266">
        <f>$P$41*'Profilo fotovoltaico'!B5268+'Approvvigionamento energia'!$Q$41*'Profilo eolico'!B5268</f>
        <v>2817.1993725461643</v>
      </c>
      <c r="G5266">
        <f>$P$43*'Profilo fotovoltaico'!B5268+'Approvvigionamento energia'!$Q$43*'Profilo eolico'!B5268</f>
        <v>3151.6427747395114</v>
      </c>
      <c r="H5266">
        <f t="shared" si="164"/>
        <v>1138.4335154826958</v>
      </c>
      <c r="I5266">
        <f>IF(LCOH!$C$28=Menu!$A$1,'Approvvigionamento energia'!C5266,0)+IF(LCOH!$C$28=Menu!$A$2,'Approvvigionamento energia'!D5266,0)+IF(LCOH!$C$28=Menu!$A$3,'Approvvigionamento energia'!E5266,0)+IF(LCOH!$C$28=Menu!$A$4,'Approvvigionamento energia'!F5266,0)+IF(LCOH!$C$28=Menu!$A$5,'Approvvigionamento energia'!G5266,0)+IF(LCOH!$C$28=Menu!$A$6,'Approvvigionamento energia'!H5266,0)</f>
        <v>2817.1993725461643</v>
      </c>
      <c r="J5266">
        <f>'Approvvigionamento energia'!A5266+'Approvvigionamento energia'!B5266+'Approvvigionamento energia'!I5266</f>
        <v>3659.3993725461642</v>
      </c>
      <c r="K5266">
        <f>IF(MIN(LCOH!$C$18,J5266)&gt;=$P$48*LCOH!$C$18, MIN(LCOH!$C$18,J5266),0)</f>
        <v>1500</v>
      </c>
      <c r="L5266">
        <f t="shared" si="165"/>
        <v>2159.3993725461642</v>
      </c>
      <c r="M5266">
        <f>K5266/LCOH!$C$18</f>
        <v>1</v>
      </c>
      <c r="N5266">
        <f>K5266/LCOH!$C$34</f>
        <v>28.901734104046245</v>
      </c>
    </row>
    <row r="5267" spans="1:14" x14ac:dyDescent="0.35">
      <c r="A5267">
        <f>'Profilo fotovoltaico'!B5269*LCOH!$C$20</f>
        <v>555</v>
      </c>
      <c r="B5267">
        <f>'Profilo eolico'!B5269*LCOH!$C$21</f>
        <v>369.09999999999997</v>
      </c>
      <c r="C5267">
        <f>$P$35*'Profilo fotovoltaico'!B5269</f>
        <v>4081.8097641302465</v>
      </c>
      <c r="D5267">
        <f>$Q$37*'Profilo eolico'!B5269</f>
        <v>2153.5637395645308</v>
      </c>
      <c r="E5267">
        <f>$P$39*'Profilo fotovoltaico'!B5269+'Approvvigionamento energia'!$Q$39*'Profilo eolico'!B5269</f>
        <v>2635.62524570596</v>
      </c>
      <c r="F5267">
        <f>$P$41*'Profilo fotovoltaico'!B5269+'Approvvigionamento energia'!$Q$41*'Profilo eolico'!B5269</f>
        <v>3117.6867518473887</v>
      </c>
      <c r="G5267">
        <f>$P$43*'Profilo fotovoltaico'!B5269+'Approvvigionamento energia'!$Q$43*'Profilo eolico'!B5269</f>
        <v>3599.7482579888174</v>
      </c>
      <c r="H5267">
        <f t="shared" si="164"/>
        <v>1138.4335154826958</v>
      </c>
      <c r="I5267">
        <f>IF(LCOH!$C$28=Menu!$A$1,'Approvvigionamento energia'!C5267,0)+IF(LCOH!$C$28=Menu!$A$2,'Approvvigionamento energia'!D5267,0)+IF(LCOH!$C$28=Menu!$A$3,'Approvvigionamento energia'!E5267,0)+IF(LCOH!$C$28=Menu!$A$4,'Approvvigionamento energia'!F5267,0)+IF(LCOH!$C$28=Menu!$A$5,'Approvvigionamento energia'!G5267,0)+IF(LCOH!$C$28=Menu!$A$6,'Approvvigionamento energia'!H5267,0)</f>
        <v>3117.6867518473887</v>
      </c>
      <c r="J5267">
        <f>'Approvvigionamento energia'!A5267+'Approvvigionamento energia'!B5267+'Approvvigionamento energia'!I5267</f>
        <v>4041.7867518473886</v>
      </c>
      <c r="K5267">
        <f>IF(MIN(LCOH!$C$18,J5267)&gt;=$P$48*LCOH!$C$18, MIN(LCOH!$C$18,J5267),0)</f>
        <v>1500</v>
      </c>
      <c r="L5267">
        <f t="shared" si="165"/>
        <v>2541.7867518473886</v>
      </c>
      <c r="M5267">
        <f>K5267/LCOH!$C$18</f>
        <v>1</v>
      </c>
      <c r="N5267">
        <f>K5267/LCOH!$C$34</f>
        <v>28.901734104046245</v>
      </c>
    </row>
    <row r="5268" spans="1:14" x14ac:dyDescent="0.35">
      <c r="A5268">
        <f>'Profilo fotovoltaico'!B5270*LCOH!$C$20</f>
        <v>598</v>
      </c>
      <c r="B5268">
        <f>'Profilo eolico'!B5270*LCOH!$C$21</f>
        <v>368.5</v>
      </c>
      <c r="C5268">
        <f>$P$35*'Profilo fotovoltaico'!B5270</f>
        <v>4398.0580881979949</v>
      </c>
      <c r="D5268">
        <f>$Q$37*'Profilo eolico'!B5270</f>
        <v>2150.0629586278233</v>
      </c>
      <c r="E5268">
        <f>$P$39*'Profilo fotovoltaico'!B5270+'Approvvigionamento energia'!$Q$39*'Profilo eolico'!B5270</f>
        <v>2712.0617410203663</v>
      </c>
      <c r="F5268">
        <f>$P$41*'Profilo fotovoltaico'!B5270+'Approvvigionamento energia'!$Q$41*'Profilo eolico'!B5270</f>
        <v>3274.0605234129089</v>
      </c>
      <c r="G5268">
        <f>$P$43*'Profilo fotovoltaico'!B5270+'Approvvigionamento energia'!$Q$43*'Profilo eolico'!B5270</f>
        <v>3836.0593058054519</v>
      </c>
      <c r="H5268">
        <f t="shared" si="164"/>
        <v>1138.4335154826958</v>
      </c>
      <c r="I5268">
        <f>IF(LCOH!$C$28=Menu!$A$1,'Approvvigionamento energia'!C5268,0)+IF(LCOH!$C$28=Menu!$A$2,'Approvvigionamento energia'!D5268,0)+IF(LCOH!$C$28=Menu!$A$3,'Approvvigionamento energia'!E5268,0)+IF(LCOH!$C$28=Menu!$A$4,'Approvvigionamento energia'!F5268,0)+IF(LCOH!$C$28=Menu!$A$5,'Approvvigionamento energia'!G5268,0)+IF(LCOH!$C$28=Menu!$A$6,'Approvvigionamento energia'!H5268,0)</f>
        <v>3274.0605234129089</v>
      </c>
      <c r="J5268">
        <f>'Approvvigionamento energia'!A5268+'Approvvigionamento energia'!B5268+'Approvvigionamento energia'!I5268</f>
        <v>4240.5605234129089</v>
      </c>
      <c r="K5268">
        <f>IF(MIN(LCOH!$C$18,J5268)&gt;=$P$48*LCOH!$C$18, MIN(LCOH!$C$18,J5268),0)</f>
        <v>1500</v>
      </c>
      <c r="L5268">
        <f t="shared" si="165"/>
        <v>2740.5605234129089</v>
      </c>
      <c r="M5268">
        <f>K5268/LCOH!$C$18</f>
        <v>1</v>
      </c>
      <c r="N5268">
        <f>K5268/LCOH!$C$34</f>
        <v>28.901734104046245</v>
      </c>
    </row>
    <row r="5269" spans="1:14" x14ac:dyDescent="0.35">
      <c r="A5269">
        <f>'Profilo fotovoltaico'!B5271*LCOH!$C$20</f>
        <v>605</v>
      </c>
      <c r="B5269">
        <f>'Profilo eolico'!B5271*LCOH!$C$21</f>
        <v>352.5</v>
      </c>
      <c r="C5269">
        <f>$P$35*'Profilo fotovoltaico'!B5271</f>
        <v>4449.5403735113496</v>
      </c>
      <c r="D5269">
        <f>$Q$37*'Profilo eolico'!B5271</f>
        <v>2056.7088003156246</v>
      </c>
      <c r="E5269">
        <f>$P$39*'Profilo fotovoltaico'!B5271+'Approvvigionamento energia'!$Q$39*'Profilo eolico'!B5271</f>
        <v>2654.9166936145557</v>
      </c>
      <c r="F5269">
        <f>$P$41*'Profilo fotovoltaico'!B5271+'Approvvigionamento energia'!$Q$41*'Profilo eolico'!B5271</f>
        <v>3253.1245869134873</v>
      </c>
      <c r="G5269">
        <f>$P$43*'Profilo fotovoltaico'!B5271+'Approvvigionamento energia'!$Q$43*'Profilo eolico'!B5271</f>
        <v>3851.332480212418</v>
      </c>
      <c r="H5269">
        <f t="shared" si="164"/>
        <v>1138.4335154826958</v>
      </c>
      <c r="I5269">
        <f>IF(LCOH!$C$28=Menu!$A$1,'Approvvigionamento energia'!C5269,0)+IF(LCOH!$C$28=Menu!$A$2,'Approvvigionamento energia'!D5269,0)+IF(LCOH!$C$28=Menu!$A$3,'Approvvigionamento energia'!E5269,0)+IF(LCOH!$C$28=Menu!$A$4,'Approvvigionamento energia'!F5269,0)+IF(LCOH!$C$28=Menu!$A$5,'Approvvigionamento energia'!G5269,0)+IF(LCOH!$C$28=Menu!$A$6,'Approvvigionamento energia'!H5269,0)</f>
        <v>3253.1245869134873</v>
      </c>
      <c r="J5269">
        <f>'Approvvigionamento energia'!A5269+'Approvvigionamento energia'!B5269+'Approvvigionamento energia'!I5269</f>
        <v>4210.6245869134873</v>
      </c>
      <c r="K5269">
        <f>IF(MIN(LCOH!$C$18,J5269)&gt;=$P$48*LCOH!$C$18, MIN(LCOH!$C$18,J5269),0)</f>
        <v>1500</v>
      </c>
      <c r="L5269">
        <f t="shared" si="165"/>
        <v>2710.6245869134873</v>
      </c>
      <c r="M5269">
        <f>K5269/LCOH!$C$18</f>
        <v>1</v>
      </c>
      <c r="N5269">
        <f>K5269/LCOH!$C$34</f>
        <v>28.901734104046245</v>
      </c>
    </row>
    <row r="5270" spans="1:14" x14ac:dyDescent="0.35">
      <c r="A5270">
        <f>'Profilo fotovoltaico'!B5272*LCOH!$C$20</f>
        <v>576</v>
      </c>
      <c r="B5270">
        <f>'Profilo eolico'!B5272*LCOH!$C$21</f>
        <v>337.3</v>
      </c>
      <c r="C5270">
        <f>$P$35*'Profilo fotovoltaico'!B5272</f>
        <v>4236.2566200703095</v>
      </c>
      <c r="D5270">
        <f>$Q$37*'Profilo eolico'!B5272</f>
        <v>1968.0223499190361</v>
      </c>
      <c r="E5270">
        <f>$P$39*'Profilo fotovoltaico'!B5272+'Approvvigionamento energia'!$Q$39*'Profilo eolico'!B5272</f>
        <v>2535.0809174568544</v>
      </c>
      <c r="F5270">
        <f>$P$41*'Profilo fotovoltaico'!B5272+'Approvvigionamento energia'!$Q$41*'Profilo eolico'!B5272</f>
        <v>3102.1394849946728</v>
      </c>
      <c r="G5270">
        <f>$P$43*'Profilo fotovoltaico'!B5272+'Approvvigionamento energia'!$Q$43*'Profilo eolico'!B5272</f>
        <v>3669.1980525324911</v>
      </c>
      <c r="H5270">
        <f t="shared" si="164"/>
        <v>1138.4335154826958</v>
      </c>
      <c r="I5270">
        <f>IF(LCOH!$C$28=Menu!$A$1,'Approvvigionamento energia'!C5270,0)+IF(LCOH!$C$28=Menu!$A$2,'Approvvigionamento energia'!D5270,0)+IF(LCOH!$C$28=Menu!$A$3,'Approvvigionamento energia'!E5270,0)+IF(LCOH!$C$28=Menu!$A$4,'Approvvigionamento energia'!F5270,0)+IF(LCOH!$C$28=Menu!$A$5,'Approvvigionamento energia'!G5270,0)+IF(LCOH!$C$28=Menu!$A$6,'Approvvigionamento energia'!H5270,0)</f>
        <v>3102.1394849946728</v>
      </c>
      <c r="J5270">
        <f>'Approvvigionamento energia'!A5270+'Approvvigionamento energia'!B5270+'Approvvigionamento energia'!I5270</f>
        <v>4015.439484994673</v>
      </c>
      <c r="K5270">
        <f>IF(MIN(LCOH!$C$18,J5270)&gt;=$P$48*LCOH!$C$18, MIN(LCOH!$C$18,J5270),0)</f>
        <v>1500</v>
      </c>
      <c r="L5270">
        <f t="shared" si="165"/>
        <v>2515.439484994673</v>
      </c>
      <c r="M5270">
        <f>K5270/LCOH!$C$18</f>
        <v>1</v>
      </c>
      <c r="N5270">
        <f>K5270/LCOH!$C$34</f>
        <v>28.901734104046245</v>
      </c>
    </row>
    <row r="5271" spans="1:14" x14ac:dyDescent="0.35">
      <c r="A5271">
        <f>'Profilo fotovoltaico'!B5273*LCOH!$C$20</f>
        <v>517</v>
      </c>
      <c r="B5271">
        <f>'Profilo eolico'!B5273*LCOH!$C$21</f>
        <v>344.3</v>
      </c>
      <c r="C5271">
        <f>$P$35*'Profilo fotovoltaico'!B5273</f>
        <v>3802.3345010006078</v>
      </c>
      <c r="D5271">
        <f>$Q$37*'Profilo eolico'!B5273</f>
        <v>2008.864794180623</v>
      </c>
      <c r="E5271">
        <f>$P$39*'Profilo fotovoltaico'!B5273+'Approvvigionamento energia'!$Q$39*'Profilo eolico'!B5273</f>
        <v>2457.2322208856194</v>
      </c>
      <c r="F5271">
        <f>$P$41*'Profilo fotovoltaico'!B5273+'Approvvigionamento energia'!$Q$41*'Profilo eolico'!B5273</f>
        <v>2905.5996475906154</v>
      </c>
      <c r="G5271">
        <f>$P$43*'Profilo fotovoltaico'!B5273+'Approvvigionamento energia'!$Q$43*'Profilo eolico'!B5273</f>
        <v>3353.9670742956118</v>
      </c>
      <c r="H5271">
        <f t="shared" si="164"/>
        <v>1138.4335154826958</v>
      </c>
      <c r="I5271">
        <f>IF(LCOH!$C$28=Menu!$A$1,'Approvvigionamento energia'!C5271,0)+IF(LCOH!$C$28=Menu!$A$2,'Approvvigionamento energia'!D5271,0)+IF(LCOH!$C$28=Menu!$A$3,'Approvvigionamento energia'!E5271,0)+IF(LCOH!$C$28=Menu!$A$4,'Approvvigionamento energia'!F5271,0)+IF(LCOH!$C$28=Menu!$A$5,'Approvvigionamento energia'!G5271,0)+IF(LCOH!$C$28=Menu!$A$6,'Approvvigionamento energia'!H5271,0)</f>
        <v>2905.5996475906154</v>
      </c>
      <c r="J5271">
        <f>'Approvvigionamento energia'!A5271+'Approvvigionamento energia'!B5271+'Approvvigionamento energia'!I5271</f>
        <v>3766.8996475906151</v>
      </c>
      <c r="K5271">
        <f>IF(MIN(LCOH!$C$18,J5271)&gt;=$P$48*LCOH!$C$18, MIN(LCOH!$C$18,J5271),0)</f>
        <v>1500</v>
      </c>
      <c r="L5271">
        <f t="shared" si="165"/>
        <v>2266.8996475906151</v>
      </c>
      <c r="M5271">
        <f>K5271/LCOH!$C$18</f>
        <v>1</v>
      </c>
      <c r="N5271">
        <f>K5271/LCOH!$C$34</f>
        <v>28.901734104046245</v>
      </c>
    </row>
    <row r="5272" spans="1:14" x14ac:dyDescent="0.35">
      <c r="A5272">
        <f>'Profilo fotovoltaico'!B5274*LCOH!$C$20</f>
        <v>422</v>
      </c>
      <c r="B5272">
        <f>'Profilo eolico'!B5274*LCOH!$C$21</f>
        <v>344.2</v>
      </c>
      <c r="C5272">
        <f>$P$35*'Profilo fotovoltaico'!B5274</f>
        <v>3103.6463431765114</v>
      </c>
      <c r="D5272">
        <f>$Q$37*'Profilo eolico'!B5274</f>
        <v>2008.2813306911719</v>
      </c>
      <c r="E5272">
        <f>$P$39*'Profilo fotovoltaico'!B5274+'Approvvigionamento energia'!$Q$39*'Profilo eolico'!B5274</f>
        <v>2282.1225838125065</v>
      </c>
      <c r="F5272">
        <f>$P$41*'Profilo fotovoltaico'!B5274+'Approvvigionamento energia'!$Q$41*'Profilo eolico'!B5274</f>
        <v>2555.9638369338418</v>
      </c>
      <c r="G5272">
        <f>$P$43*'Profilo fotovoltaico'!B5274+'Approvvigionamento energia'!$Q$43*'Profilo eolico'!B5274</f>
        <v>2829.8050900551766</v>
      </c>
      <c r="H5272">
        <f t="shared" si="164"/>
        <v>1138.4335154826958</v>
      </c>
      <c r="I5272">
        <f>IF(LCOH!$C$28=Menu!$A$1,'Approvvigionamento energia'!C5272,0)+IF(LCOH!$C$28=Menu!$A$2,'Approvvigionamento energia'!D5272,0)+IF(LCOH!$C$28=Menu!$A$3,'Approvvigionamento energia'!E5272,0)+IF(LCOH!$C$28=Menu!$A$4,'Approvvigionamento energia'!F5272,0)+IF(LCOH!$C$28=Menu!$A$5,'Approvvigionamento energia'!G5272,0)+IF(LCOH!$C$28=Menu!$A$6,'Approvvigionamento energia'!H5272,0)</f>
        <v>2555.9638369338418</v>
      </c>
      <c r="J5272">
        <f>'Approvvigionamento energia'!A5272+'Approvvigionamento energia'!B5272+'Approvvigionamento energia'!I5272</f>
        <v>3322.1638369338416</v>
      </c>
      <c r="K5272">
        <f>IF(MIN(LCOH!$C$18,J5272)&gt;=$P$48*LCOH!$C$18, MIN(LCOH!$C$18,J5272),0)</f>
        <v>1500</v>
      </c>
      <c r="L5272">
        <f t="shared" si="165"/>
        <v>1822.1638369338416</v>
      </c>
      <c r="M5272">
        <f>K5272/LCOH!$C$18</f>
        <v>1</v>
      </c>
      <c r="N5272">
        <f>K5272/LCOH!$C$34</f>
        <v>28.901734104046245</v>
      </c>
    </row>
    <row r="5273" spans="1:14" x14ac:dyDescent="0.35">
      <c r="A5273">
        <f>'Profilo fotovoltaico'!B5275*LCOH!$C$20</f>
        <v>302</v>
      </c>
      <c r="B5273">
        <f>'Profilo eolico'!B5275*LCOH!$C$21</f>
        <v>331.8</v>
      </c>
      <c r="C5273">
        <f>$P$35*'Profilo fotovoltaico'!B5275</f>
        <v>2221.0928806618635</v>
      </c>
      <c r="D5273">
        <f>$Q$37*'Profilo eolico'!B5275</f>
        <v>1935.9318579992178</v>
      </c>
      <c r="E5273">
        <f>$P$39*'Profilo fotovoltaico'!B5275+'Approvvigionamento energia'!$Q$39*'Profilo eolico'!B5275</f>
        <v>2007.2221136648791</v>
      </c>
      <c r="F5273">
        <f>$P$41*'Profilo fotovoltaico'!B5275+'Approvvigionamento energia'!$Q$41*'Profilo eolico'!B5275</f>
        <v>2078.5123693305404</v>
      </c>
      <c r="G5273">
        <f>$P$43*'Profilo fotovoltaico'!B5275+'Approvvigionamento energia'!$Q$43*'Profilo eolico'!B5275</f>
        <v>2149.8026249962022</v>
      </c>
      <c r="H5273">
        <f t="shared" si="164"/>
        <v>1138.4335154826958</v>
      </c>
      <c r="I5273">
        <f>IF(LCOH!$C$28=Menu!$A$1,'Approvvigionamento energia'!C5273,0)+IF(LCOH!$C$28=Menu!$A$2,'Approvvigionamento energia'!D5273,0)+IF(LCOH!$C$28=Menu!$A$3,'Approvvigionamento energia'!E5273,0)+IF(LCOH!$C$28=Menu!$A$4,'Approvvigionamento energia'!F5273,0)+IF(LCOH!$C$28=Menu!$A$5,'Approvvigionamento energia'!G5273,0)+IF(LCOH!$C$28=Menu!$A$6,'Approvvigionamento energia'!H5273,0)</f>
        <v>2078.5123693305404</v>
      </c>
      <c r="J5273">
        <f>'Approvvigionamento energia'!A5273+'Approvvigionamento energia'!B5273+'Approvvigionamento energia'!I5273</f>
        <v>2712.3123693305406</v>
      </c>
      <c r="K5273">
        <f>IF(MIN(LCOH!$C$18,J5273)&gt;=$P$48*LCOH!$C$18, MIN(LCOH!$C$18,J5273),0)</f>
        <v>1500</v>
      </c>
      <c r="L5273">
        <f t="shared" si="165"/>
        <v>1212.3123693305406</v>
      </c>
      <c r="M5273">
        <f>K5273/LCOH!$C$18</f>
        <v>1</v>
      </c>
      <c r="N5273">
        <f>K5273/LCOH!$C$34</f>
        <v>28.901734104046245</v>
      </c>
    </row>
    <row r="5274" spans="1:14" x14ac:dyDescent="0.35">
      <c r="A5274">
        <f>'Profilo fotovoltaico'!B5276*LCOH!$C$20</f>
        <v>170</v>
      </c>
      <c r="B5274">
        <f>'Profilo eolico'!B5276*LCOH!$C$21</f>
        <v>322.2</v>
      </c>
      <c r="C5274">
        <f>$P$35*'Profilo fotovoltaico'!B5276</f>
        <v>1250.2840718957511</v>
      </c>
      <c r="D5274">
        <f>$Q$37*'Profilo eolico'!B5276</f>
        <v>1879.9193630118987</v>
      </c>
      <c r="E5274">
        <f>$P$39*'Profilo fotovoltaico'!B5276+'Approvvigionamento energia'!$Q$39*'Profilo eolico'!B5276</f>
        <v>1722.5105402328618</v>
      </c>
      <c r="F5274">
        <f>$P$41*'Profilo fotovoltaico'!B5276+'Approvvigionamento energia'!$Q$41*'Profilo eolico'!B5276</f>
        <v>1565.1017174538249</v>
      </c>
      <c r="G5274">
        <f>$P$43*'Profilo fotovoltaico'!B5276+'Approvvigionamento energia'!$Q$43*'Profilo eolico'!B5276</f>
        <v>1407.692894674788</v>
      </c>
      <c r="H5274">
        <f t="shared" si="164"/>
        <v>1138.4335154826958</v>
      </c>
      <c r="I5274">
        <f>IF(LCOH!$C$28=Menu!$A$1,'Approvvigionamento energia'!C5274,0)+IF(LCOH!$C$28=Menu!$A$2,'Approvvigionamento energia'!D5274,0)+IF(LCOH!$C$28=Menu!$A$3,'Approvvigionamento energia'!E5274,0)+IF(LCOH!$C$28=Menu!$A$4,'Approvvigionamento energia'!F5274,0)+IF(LCOH!$C$28=Menu!$A$5,'Approvvigionamento energia'!G5274,0)+IF(LCOH!$C$28=Menu!$A$6,'Approvvigionamento energia'!H5274,0)</f>
        <v>1565.1017174538249</v>
      </c>
      <c r="J5274">
        <f>'Approvvigionamento energia'!A5274+'Approvvigionamento energia'!B5274+'Approvvigionamento energia'!I5274</f>
        <v>2057.3017174538249</v>
      </c>
      <c r="K5274">
        <f>IF(MIN(LCOH!$C$18,J5274)&gt;=$P$48*LCOH!$C$18, MIN(LCOH!$C$18,J5274),0)</f>
        <v>1500</v>
      </c>
      <c r="L5274">
        <f t="shared" si="165"/>
        <v>557.30171745382495</v>
      </c>
      <c r="M5274">
        <f>K5274/LCOH!$C$18</f>
        <v>1</v>
      </c>
      <c r="N5274">
        <f>K5274/LCOH!$C$34</f>
        <v>28.901734104046245</v>
      </c>
    </row>
    <row r="5275" spans="1:14" x14ac:dyDescent="0.35">
      <c r="A5275">
        <f>'Profilo fotovoltaico'!B5277*LCOH!$C$20</f>
        <v>55</v>
      </c>
      <c r="B5275">
        <f>'Profilo eolico'!B5277*LCOH!$C$21</f>
        <v>295.20000000000005</v>
      </c>
      <c r="C5275">
        <f>$P$35*'Profilo fotovoltaico'!B5277</f>
        <v>404.5036703192136</v>
      </c>
      <c r="D5275">
        <f>$Q$37*'Profilo eolico'!B5277</f>
        <v>1722.3842208600638</v>
      </c>
      <c r="E5275">
        <f>$P$39*'Profilo fotovoltaico'!B5277+'Approvvigionamento energia'!$Q$39*'Profilo eolico'!B5277</f>
        <v>1392.9140832248511</v>
      </c>
      <c r="F5275">
        <f>$P$41*'Profilo fotovoltaico'!B5277+'Approvvigionamento energia'!$Q$41*'Profilo eolico'!B5277</f>
        <v>1063.4439455896386</v>
      </c>
      <c r="G5275">
        <f>$P$43*'Profilo fotovoltaico'!B5277+'Approvvigionamento energia'!$Q$43*'Profilo eolico'!B5277</f>
        <v>733.97380795442609</v>
      </c>
      <c r="H5275">
        <f t="shared" si="164"/>
        <v>1138.4335154826958</v>
      </c>
      <c r="I5275">
        <f>IF(LCOH!$C$28=Menu!$A$1,'Approvvigionamento energia'!C5275,0)+IF(LCOH!$C$28=Menu!$A$2,'Approvvigionamento energia'!D5275,0)+IF(LCOH!$C$28=Menu!$A$3,'Approvvigionamento energia'!E5275,0)+IF(LCOH!$C$28=Menu!$A$4,'Approvvigionamento energia'!F5275,0)+IF(LCOH!$C$28=Menu!$A$5,'Approvvigionamento energia'!G5275,0)+IF(LCOH!$C$28=Menu!$A$6,'Approvvigionamento energia'!H5275,0)</f>
        <v>1063.4439455896386</v>
      </c>
      <c r="J5275">
        <f>'Approvvigionamento energia'!A5275+'Approvvigionamento energia'!B5275+'Approvvigionamento energia'!I5275</f>
        <v>1413.6439455896386</v>
      </c>
      <c r="K5275">
        <f>IF(MIN(LCOH!$C$18,J5275)&gt;=$P$48*LCOH!$C$18, MIN(LCOH!$C$18,J5275),0)</f>
        <v>1413.6439455896386</v>
      </c>
      <c r="L5275">
        <f t="shared" si="165"/>
        <v>0</v>
      </c>
      <c r="M5275">
        <f>K5275/LCOH!$C$18</f>
        <v>0.94242929705975909</v>
      </c>
      <c r="N5275">
        <f>K5275/LCOH!$C$34</f>
        <v>27.237840955484369</v>
      </c>
    </row>
    <row r="5276" spans="1:14" x14ac:dyDescent="0.35">
      <c r="A5276">
        <f>'Profilo fotovoltaico'!B5278*LCOH!$C$20</f>
        <v>1</v>
      </c>
      <c r="B5276">
        <f>'Profilo eolico'!B5278*LCOH!$C$21</f>
        <v>262.40000000000003</v>
      </c>
      <c r="C5276">
        <f>$P$35*'Profilo fotovoltaico'!B5278</f>
        <v>7.3546121876220649</v>
      </c>
      <c r="D5276">
        <f>$Q$37*'Profilo eolico'!B5278</f>
        <v>1531.0081963200569</v>
      </c>
      <c r="E5276">
        <f>$P$39*'Profilo fotovoltaico'!B5278+'Approvvigionamento energia'!$Q$39*'Profilo eolico'!B5278</f>
        <v>1150.0948002869482</v>
      </c>
      <c r="F5276">
        <f>$P$41*'Profilo fotovoltaico'!B5278+'Approvvigionamento energia'!$Q$41*'Profilo eolico'!B5278</f>
        <v>769.18140425383945</v>
      </c>
      <c r="G5276">
        <f>$P$43*'Profilo fotovoltaico'!B5278+'Approvvigionamento energia'!$Q$43*'Profilo eolico'!B5278</f>
        <v>388.26800822073079</v>
      </c>
      <c r="H5276">
        <f t="shared" si="164"/>
        <v>1138.4335154826958</v>
      </c>
      <c r="I5276">
        <f>IF(LCOH!$C$28=Menu!$A$1,'Approvvigionamento energia'!C5276,0)+IF(LCOH!$C$28=Menu!$A$2,'Approvvigionamento energia'!D5276,0)+IF(LCOH!$C$28=Menu!$A$3,'Approvvigionamento energia'!E5276,0)+IF(LCOH!$C$28=Menu!$A$4,'Approvvigionamento energia'!F5276,0)+IF(LCOH!$C$28=Menu!$A$5,'Approvvigionamento energia'!G5276,0)+IF(LCOH!$C$28=Menu!$A$6,'Approvvigionamento energia'!H5276,0)</f>
        <v>769.18140425383945</v>
      </c>
      <c r="J5276">
        <f>'Approvvigionamento energia'!A5276+'Approvvigionamento energia'!B5276+'Approvvigionamento energia'!I5276</f>
        <v>1032.5814042538395</v>
      </c>
      <c r="K5276">
        <f>IF(MIN(LCOH!$C$18,J5276)&gt;=$P$48*LCOH!$C$18, MIN(LCOH!$C$18,J5276),0)</f>
        <v>1032.5814042538395</v>
      </c>
      <c r="L5276">
        <f t="shared" si="165"/>
        <v>0</v>
      </c>
      <c r="M5276">
        <f>K5276/LCOH!$C$18</f>
        <v>0.68838760283589306</v>
      </c>
      <c r="N5276">
        <f>K5276/LCOH!$C$34</f>
        <v>19.89559545768477</v>
      </c>
    </row>
    <row r="5277" spans="1:14" x14ac:dyDescent="0.35">
      <c r="A5277">
        <f>'Profilo fotovoltaico'!B5279*LCOH!$C$20</f>
        <v>0</v>
      </c>
      <c r="B5277">
        <f>'Profilo eolico'!B5279*LCOH!$C$21</f>
        <v>225.5</v>
      </c>
      <c r="C5277">
        <f>$P$35*'Profilo fotovoltaico'!B5279</f>
        <v>0</v>
      </c>
      <c r="D5277">
        <f>$Q$37*'Profilo eolico'!B5279</f>
        <v>1315.7101687125487</v>
      </c>
      <c r="E5277">
        <f>$P$39*'Profilo fotovoltaico'!B5279+'Approvvigionamento energia'!$Q$39*'Profilo eolico'!B5279</f>
        <v>986.78262653441152</v>
      </c>
      <c r="F5277">
        <f>$P$41*'Profilo fotovoltaico'!B5279+'Approvvigionamento energia'!$Q$41*'Profilo eolico'!B5279</f>
        <v>657.85508435627435</v>
      </c>
      <c r="G5277">
        <f>$P$43*'Profilo fotovoltaico'!B5279+'Approvvigionamento energia'!$Q$43*'Profilo eolico'!B5279</f>
        <v>328.92754217813717</v>
      </c>
      <c r="H5277">
        <f t="shared" si="164"/>
        <v>1138.4335154826958</v>
      </c>
      <c r="I5277">
        <f>IF(LCOH!$C$28=Menu!$A$1,'Approvvigionamento energia'!C5277,0)+IF(LCOH!$C$28=Menu!$A$2,'Approvvigionamento energia'!D5277,0)+IF(LCOH!$C$28=Menu!$A$3,'Approvvigionamento energia'!E5277,0)+IF(LCOH!$C$28=Menu!$A$4,'Approvvigionamento energia'!F5277,0)+IF(LCOH!$C$28=Menu!$A$5,'Approvvigionamento energia'!G5277,0)+IF(LCOH!$C$28=Menu!$A$6,'Approvvigionamento energia'!H5277,0)</f>
        <v>657.85508435627435</v>
      </c>
      <c r="J5277">
        <f>'Approvvigionamento energia'!A5277+'Approvvigionamento energia'!B5277+'Approvvigionamento energia'!I5277</f>
        <v>883.35508435627435</v>
      </c>
      <c r="K5277">
        <f>IF(MIN(LCOH!$C$18,J5277)&gt;=$P$48*LCOH!$C$18, MIN(LCOH!$C$18,J5277),0)</f>
        <v>883.35508435627435</v>
      </c>
      <c r="L5277">
        <f t="shared" si="165"/>
        <v>0</v>
      </c>
      <c r="M5277">
        <f>K5277/LCOH!$C$18</f>
        <v>0.58890338957084953</v>
      </c>
      <c r="N5277">
        <f>K5277/LCOH!$C$34</f>
        <v>17.020329178348256</v>
      </c>
    </row>
    <row r="5278" spans="1:14" x14ac:dyDescent="0.35">
      <c r="A5278">
        <f>'Profilo fotovoltaico'!B5280*LCOH!$C$20</f>
        <v>0</v>
      </c>
      <c r="B5278">
        <f>'Profilo eolico'!B5280*LCOH!$C$21</f>
        <v>201.2</v>
      </c>
      <c r="C5278">
        <f>$P$35*'Profilo fotovoltaico'!B5280</f>
        <v>0</v>
      </c>
      <c r="D5278">
        <f>$Q$37*'Profilo eolico'!B5280</f>
        <v>1173.9285407758971</v>
      </c>
      <c r="E5278">
        <f>$P$39*'Profilo fotovoltaico'!B5280+'Approvvigionamento energia'!$Q$39*'Profilo eolico'!B5280</f>
        <v>880.4464055819227</v>
      </c>
      <c r="F5278">
        <f>$P$41*'Profilo fotovoltaico'!B5280+'Approvvigionamento energia'!$Q$41*'Profilo eolico'!B5280</f>
        <v>586.96427038794855</v>
      </c>
      <c r="G5278">
        <f>$P$43*'Profilo fotovoltaico'!B5280+'Approvvigionamento energia'!$Q$43*'Profilo eolico'!B5280</f>
        <v>293.48213519397427</v>
      </c>
      <c r="H5278">
        <f t="shared" si="164"/>
        <v>1138.4335154826958</v>
      </c>
      <c r="I5278">
        <f>IF(LCOH!$C$28=Menu!$A$1,'Approvvigionamento energia'!C5278,0)+IF(LCOH!$C$28=Menu!$A$2,'Approvvigionamento energia'!D5278,0)+IF(LCOH!$C$28=Menu!$A$3,'Approvvigionamento energia'!E5278,0)+IF(LCOH!$C$28=Menu!$A$4,'Approvvigionamento energia'!F5278,0)+IF(LCOH!$C$28=Menu!$A$5,'Approvvigionamento energia'!G5278,0)+IF(LCOH!$C$28=Menu!$A$6,'Approvvigionamento energia'!H5278,0)</f>
        <v>586.96427038794855</v>
      </c>
      <c r="J5278">
        <f>'Approvvigionamento energia'!A5278+'Approvvigionamento energia'!B5278+'Approvvigionamento energia'!I5278</f>
        <v>788.16427038794859</v>
      </c>
      <c r="K5278">
        <f>IF(MIN(LCOH!$C$18,J5278)&gt;=$P$48*LCOH!$C$18, MIN(LCOH!$C$18,J5278),0)</f>
        <v>788.16427038794859</v>
      </c>
      <c r="L5278">
        <f t="shared" si="165"/>
        <v>0</v>
      </c>
      <c r="M5278">
        <f>K5278/LCOH!$C$18</f>
        <v>0.52544284692529908</v>
      </c>
      <c r="N5278">
        <f>K5278/LCOH!$C$34</f>
        <v>15.186209448708066</v>
      </c>
    </row>
    <row r="5279" spans="1:14" x14ac:dyDescent="0.35">
      <c r="A5279">
        <f>'Profilo fotovoltaico'!B5281*LCOH!$C$20</f>
        <v>0</v>
      </c>
      <c r="B5279">
        <f>'Profilo eolico'!B5281*LCOH!$C$21</f>
        <v>200.4</v>
      </c>
      <c r="C5279">
        <f>$P$35*'Profilo fotovoltaico'!B5281</f>
        <v>0</v>
      </c>
      <c r="D5279">
        <f>$Q$37*'Profilo eolico'!B5281</f>
        <v>1169.2608328602871</v>
      </c>
      <c r="E5279">
        <f>$P$39*'Profilo fotovoltaico'!B5281+'Approvvigionamento energia'!$Q$39*'Profilo eolico'!B5281</f>
        <v>876.94562464521528</v>
      </c>
      <c r="F5279">
        <f>$P$41*'Profilo fotovoltaico'!B5281+'Approvvigionamento energia'!$Q$41*'Profilo eolico'!B5281</f>
        <v>584.63041643014355</v>
      </c>
      <c r="G5279">
        <f>$P$43*'Profilo fotovoltaico'!B5281+'Approvvigionamento energia'!$Q$43*'Profilo eolico'!B5281</f>
        <v>292.31520821507178</v>
      </c>
      <c r="H5279">
        <f t="shared" si="164"/>
        <v>1138.4335154826958</v>
      </c>
      <c r="I5279">
        <f>IF(LCOH!$C$28=Menu!$A$1,'Approvvigionamento energia'!C5279,0)+IF(LCOH!$C$28=Menu!$A$2,'Approvvigionamento energia'!D5279,0)+IF(LCOH!$C$28=Menu!$A$3,'Approvvigionamento energia'!E5279,0)+IF(LCOH!$C$28=Menu!$A$4,'Approvvigionamento energia'!F5279,0)+IF(LCOH!$C$28=Menu!$A$5,'Approvvigionamento energia'!G5279,0)+IF(LCOH!$C$28=Menu!$A$6,'Approvvigionamento energia'!H5279,0)</f>
        <v>584.63041643014355</v>
      </c>
      <c r="J5279">
        <f>'Approvvigionamento energia'!A5279+'Approvvigionamento energia'!B5279+'Approvvigionamento energia'!I5279</f>
        <v>785.03041643014353</v>
      </c>
      <c r="K5279">
        <f>IF(MIN(LCOH!$C$18,J5279)&gt;=$P$48*LCOH!$C$18, MIN(LCOH!$C$18,J5279),0)</f>
        <v>785.03041643014353</v>
      </c>
      <c r="L5279">
        <f t="shared" si="165"/>
        <v>0</v>
      </c>
      <c r="M5279">
        <f>K5279/LCOH!$C$18</f>
        <v>0.52335361095342903</v>
      </c>
      <c r="N5279">
        <f>K5279/LCOH!$C$34</f>
        <v>15.12582690616847</v>
      </c>
    </row>
    <row r="5280" spans="1:14" x14ac:dyDescent="0.35">
      <c r="A5280">
        <f>'Profilo fotovoltaico'!B5282*LCOH!$C$20</f>
        <v>0</v>
      </c>
      <c r="B5280">
        <f>'Profilo eolico'!B5282*LCOH!$C$21</f>
        <v>202.6</v>
      </c>
      <c r="C5280">
        <f>$P$35*'Profilo fotovoltaico'!B5282</f>
        <v>0</v>
      </c>
      <c r="D5280">
        <f>$Q$37*'Profilo eolico'!B5282</f>
        <v>1182.0970296282144</v>
      </c>
      <c r="E5280">
        <f>$P$39*'Profilo fotovoltaico'!B5282+'Approvvigionamento energia'!$Q$39*'Profilo eolico'!B5282</f>
        <v>886.57277222116079</v>
      </c>
      <c r="F5280">
        <f>$P$41*'Profilo fotovoltaico'!B5282+'Approvvigionamento energia'!$Q$41*'Profilo eolico'!B5282</f>
        <v>591.04851481410719</v>
      </c>
      <c r="G5280">
        <f>$P$43*'Profilo fotovoltaico'!B5282+'Approvvigionamento energia'!$Q$43*'Profilo eolico'!B5282</f>
        <v>295.5242574070536</v>
      </c>
      <c r="H5280">
        <f t="shared" si="164"/>
        <v>1138.4335154826958</v>
      </c>
      <c r="I5280">
        <f>IF(LCOH!$C$28=Menu!$A$1,'Approvvigionamento energia'!C5280,0)+IF(LCOH!$C$28=Menu!$A$2,'Approvvigionamento energia'!D5280,0)+IF(LCOH!$C$28=Menu!$A$3,'Approvvigionamento energia'!E5280,0)+IF(LCOH!$C$28=Menu!$A$4,'Approvvigionamento energia'!F5280,0)+IF(LCOH!$C$28=Menu!$A$5,'Approvvigionamento energia'!G5280,0)+IF(LCOH!$C$28=Menu!$A$6,'Approvvigionamento energia'!H5280,0)</f>
        <v>591.04851481410719</v>
      </c>
      <c r="J5280">
        <f>'Approvvigionamento energia'!A5280+'Approvvigionamento energia'!B5280+'Approvvigionamento energia'!I5280</f>
        <v>793.64851481410722</v>
      </c>
      <c r="K5280">
        <f>IF(MIN(LCOH!$C$18,J5280)&gt;=$P$48*LCOH!$C$18, MIN(LCOH!$C$18,J5280),0)</f>
        <v>793.64851481410722</v>
      </c>
      <c r="L5280">
        <f t="shared" si="165"/>
        <v>0</v>
      </c>
      <c r="M5280">
        <f>K5280/LCOH!$C$18</f>
        <v>0.5290990098760715</v>
      </c>
      <c r="N5280">
        <f>K5280/LCOH!$C$34</f>
        <v>15.291878898152355</v>
      </c>
    </row>
    <row r="5281" spans="1:14" x14ac:dyDescent="0.35">
      <c r="A5281">
        <f>'Profilo fotovoltaico'!B5283*LCOH!$C$20</f>
        <v>0</v>
      </c>
      <c r="B5281">
        <f>'Profilo eolico'!B5283*LCOH!$C$21</f>
        <v>201.2</v>
      </c>
      <c r="C5281">
        <f>$P$35*'Profilo fotovoltaico'!B5283</f>
        <v>0</v>
      </c>
      <c r="D5281">
        <f>$Q$37*'Profilo eolico'!B5283</f>
        <v>1173.9285407758971</v>
      </c>
      <c r="E5281">
        <f>$P$39*'Profilo fotovoltaico'!B5283+'Approvvigionamento energia'!$Q$39*'Profilo eolico'!B5283</f>
        <v>880.4464055819227</v>
      </c>
      <c r="F5281">
        <f>$P$41*'Profilo fotovoltaico'!B5283+'Approvvigionamento energia'!$Q$41*'Profilo eolico'!B5283</f>
        <v>586.96427038794855</v>
      </c>
      <c r="G5281">
        <f>$P$43*'Profilo fotovoltaico'!B5283+'Approvvigionamento energia'!$Q$43*'Profilo eolico'!B5283</f>
        <v>293.48213519397427</v>
      </c>
      <c r="H5281">
        <f t="shared" si="164"/>
        <v>1138.4335154826958</v>
      </c>
      <c r="I5281">
        <f>IF(LCOH!$C$28=Menu!$A$1,'Approvvigionamento energia'!C5281,0)+IF(LCOH!$C$28=Menu!$A$2,'Approvvigionamento energia'!D5281,0)+IF(LCOH!$C$28=Menu!$A$3,'Approvvigionamento energia'!E5281,0)+IF(LCOH!$C$28=Menu!$A$4,'Approvvigionamento energia'!F5281,0)+IF(LCOH!$C$28=Menu!$A$5,'Approvvigionamento energia'!G5281,0)+IF(LCOH!$C$28=Menu!$A$6,'Approvvigionamento energia'!H5281,0)</f>
        <v>586.96427038794855</v>
      </c>
      <c r="J5281">
        <f>'Approvvigionamento energia'!A5281+'Approvvigionamento energia'!B5281+'Approvvigionamento energia'!I5281</f>
        <v>788.16427038794859</v>
      </c>
      <c r="K5281">
        <f>IF(MIN(LCOH!$C$18,J5281)&gt;=$P$48*LCOH!$C$18, MIN(LCOH!$C$18,J5281),0)</f>
        <v>788.16427038794859</v>
      </c>
      <c r="L5281">
        <f t="shared" si="165"/>
        <v>0</v>
      </c>
      <c r="M5281">
        <f>K5281/LCOH!$C$18</f>
        <v>0.52544284692529908</v>
      </c>
      <c r="N5281">
        <f>K5281/LCOH!$C$34</f>
        <v>15.186209448708066</v>
      </c>
    </row>
    <row r="5282" spans="1:14" x14ac:dyDescent="0.35">
      <c r="A5282">
        <f>'Profilo fotovoltaico'!B5284*LCOH!$C$20</f>
        <v>0</v>
      </c>
      <c r="B5282">
        <f>'Profilo eolico'!B5284*LCOH!$C$21</f>
        <v>196</v>
      </c>
      <c r="C5282">
        <f>$P$35*'Profilo fotovoltaico'!B5284</f>
        <v>0</v>
      </c>
      <c r="D5282">
        <f>$Q$37*'Profilo eolico'!B5284</f>
        <v>1143.5884393244326</v>
      </c>
      <c r="E5282">
        <f>$P$39*'Profilo fotovoltaico'!B5284+'Approvvigionamento energia'!$Q$39*'Profilo eolico'!B5284</f>
        <v>857.69132949332436</v>
      </c>
      <c r="F5282">
        <f>$P$41*'Profilo fotovoltaico'!B5284+'Approvvigionamento energia'!$Q$41*'Profilo eolico'!B5284</f>
        <v>571.79421966221628</v>
      </c>
      <c r="G5282">
        <f>$P$43*'Profilo fotovoltaico'!B5284+'Approvvigionamento energia'!$Q$43*'Profilo eolico'!B5284</f>
        <v>285.89710983110814</v>
      </c>
      <c r="H5282">
        <f t="shared" si="164"/>
        <v>1138.4335154826958</v>
      </c>
      <c r="I5282">
        <f>IF(LCOH!$C$28=Menu!$A$1,'Approvvigionamento energia'!C5282,0)+IF(LCOH!$C$28=Menu!$A$2,'Approvvigionamento energia'!D5282,0)+IF(LCOH!$C$28=Menu!$A$3,'Approvvigionamento energia'!E5282,0)+IF(LCOH!$C$28=Menu!$A$4,'Approvvigionamento energia'!F5282,0)+IF(LCOH!$C$28=Menu!$A$5,'Approvvigionamento energia'!G5282,0)+IF(LCOH!$C$28=Menu!$A$6,'Approvvigionamento energia'!H5282,0)</f>
        <v>571.79421966221628</v>
      </c>
      <c r="J5282">
        <f>'Approvvigionamento energia'!A5282+'Approvvigionamento energia'!B5282+'Approvvigionamento energia'!I5282</f>
        <v>767.79421966221628</v>
      </c>
      <c r="K5282">
        <f>IF(MIN(LCOH!$C$18,J5282)&gt;=$P$48*LCOH!$C$18, MIN(LCOH!$C$18,J5282),0)</f>
        <v>767.79421966221628</v>
      </c>
      <c r="L5282">
        <f t="shared" si="165"/>
        <v>0</v>
      </c>
      <c r="M5282">
        <f>K5282/LCOH!$C$18</f>
        <v>0.51186281310814419</v>
      </c>
      <c r="N5282">
        <f>K5282/LCOH!$C$34</f>
        <v>14.793722922200699</v>
      </c>
    </row>
    <row r="5283" spans="1:14" x14ac:dyDescent="0.35">
      <c r="A5283">
        <f>'Profilo fotovoltaico'!B5285*LCOH!$C$20</f>
        <v>0</v>
      </c>
      <c r="B5283">
        <f>'Profilo eolico'!B5285*LCOH!$C$21</f>
        <v>187.1</v>
      </c>
      <c r="C5283">
        <f>$P$35*'Profilo fotovoltaico'!B5285</f>
        <v>0</v>
      </c>
      <c r="D5283">
        <f>$Q$37*'Profilo eolico'!B5285</f>
        <v>1091.6601887632721</v>
      </c>
      <c r="E5283">
        <f>$P$39*'Profilo fotovoltaico'!B5285+'Approvvigionamento energia'!$Q$39*'Profilo eolico'!B5285</f>
        <v>818.74514157245392</v>
      </c>
      <c r="F5283">
        <f>$P$41*'Profilo fotovoltaico'!B5285+'Approvvigionamento energia'!$Q$41*'Profilo eolico'!B5285</f>
        <v>545.83009438163606</v>
      </c>
      <c r="G5283">
        <f>$P$43*'Profilo fotovoltaico'!B5285+'Approvvigionamento energia'!$Q$43*'Profilo eolico'!B5285</f>
        <v>272.91504719081803</v>
      </c>
      <c r="H5283">
        <f t="shared" si="164"/>
        <v>1138.4335154826958</v>
      </c>
      <c r="I5283">
        <f>IF(LCOH!$C$28=Menu!$A$1,'Approvvigionamento energia'!C5283,0)+IF(LCOH!$C$28=Menu!$A$2,'Approvvigionamento energia'!D5283,0)+IF(LCOH!$C$28=Menu!$A$3,'Approvvigionamento energia'!E5283,0)+IF(LCOH!$C$28=Menu!$A$4,'Approvvigionamento energia'!F5283,0)+IF(LCOH!$C$28=Menu!$A$5,'Approvvigionamento energia'!G5283,0)+IF(LCOH!$C$28=Menu!$A$6,'Approvvigionamento energia'!H5283,0)</f>
        <v>545.83009438163606</v>
      </c>
      <c r="J5283">
        <f>'Approvvigionamento energia'!A5283+'Approvvigionamento energia'!B5283+'Approvvigionamento energia'!I5283</f>
        <v>732.93009438163608</v>
      </c>
      <c r="K5283">
        <f>IF(MIN(LCOH!$C$18,J5283)&gt;=$P$48*LCOH!$C$18, MIN(LCOH!$C$18,J5283),0)</f>
        <v>732.93009438163608</v>
      </c>
      <c r="L5283">
        <f t="shared" si="165"/>
        <v>0</v>
      </c>
      <c r="M5283">
        <f>K5283/LCOH!$C$18</f>
        <v>0.48862006292109073</v>
      </c>
      <c r="N5283">
        <f>K5283/LCOH!$C$34</f>
        <v>14.12196713644771</v>
      </c>
    </row>
    <row r="5284" spans="1:14" x14ac:dyDescent="0.35">
      <c r="A5284">
        <f>'Profilo fotovoltaico'!B5286*LCOH!$C$20</f>
        <v>0</v>
      </c>
      <c r="B5284">
        <f>'Profilo eolico'!B5286*LCOH!$C$21</f>
        <v>179.10000000000002</v>
      </c>
      <c r="C5284">
        <f>$P$35*'Profilo fotovoltaico'!B5286</f>
        <v>0</v>
      </c>
      <c r="D5284">
        <f>$Q$37*'Profilo eolico'!B5286</f>
        <v>1044.9831096071728</v>
      </c>
      <c r="E5284">
        <f>$P$39*'Profilo fotovoltaico'!B5286+'Approvvigionamento energia'!$Q$39*'Profilo eolico'!B5286</f>
        <v>783.73733220537963</v>
      </c>
      <c r="F5284">
        <f>$P$41*'Profilo fotovoltaico'!B5286+'Approvvigionamento energia'!$Q$41*'Profilo eolico'!B5286</f>
        <v>522.49155480358638</v>
      </c>
      <c r="G5284">
        <f>$P$43*'Profilo fotovoltaico'!B5286+'Approvvigionamento energia'!$Q$43*'Profilo eolico'!B5286</f>
        <v>261.24577740179319</v>
      </c>
      <c r="H5284">
        <f t="shared" si="164"/>
        <v>1138.4335154826958</v>
      </c>
      <c r="I5284">
        <f>IF(LCOH!$C$28=Menu!$A$1,'Approvvigionamento energia'!C5284,0)+IF(LCOH!$C$28=Menu!$A$2,'Approvvigionamento energia'!D5284,0)+IF(LCOH!$C$28=Menu!$A$3,'Approvvigionamento energia'!E5284,0)+IF(LCOH!$C$28=Menu!$A$4,'Approvvigionamento energia'!F5284,0)+IF(LCOH!$C$28=Menu!$A$5,'Approvvigionamento energia'!G5284,0)+IF(LCOH!$C$28=Menu!$A$6,'Approvvigionamento energia'!H5284,0)</f>
        <v>522.49155480358638</v>
      </c>
      <c r="J5284">
        <f>'Approvvigionamento energia'!A5284+'Approvvigionamento energia'!B5284+'Approvvigionamento energia'!I5284</f>
        <v>701.5915548035864</v>
      </c>
      <c r="K5284">
        <f>IF(MIN(LCOH!$C$18,J5284)&gt;=$P$48*LCOH!$C$18, MIN(LCOH!$C$18,J5284),0)</f>
        <v>701.5915548035864</v>
      </c>
      <c r="L5284">
        <f t="shared" si="165"/>
        <v>0</v>
      </c>
      <c r="M5284">
        <f>K5284/LCOH!$C$18</f>
        <v>0.46772770320239093</v>
      </c>
      <c r="N5284">
        <f>K5284/LCOH!$C$34</f>
        <v>13.518141711051761</v>
      </c>
    </row>
    <row r="5285" spans="1:14" x14ac:dyDescent="0.35">
      <c r="A5285">
        <f>'Profilo fotovoltaico'!B5287*LCOH!$C$20</f>
        <v>0</v>
      </c>
      <c r="B5285">
        <f>'Profilo eolico'!B5287*LCOH!$C$21</f>
        <v>169.5</v>
      </c>
      <c r="C5285">
        <f>$P$35*'Profilo fotovoltaico'!B5287</f>
        <v>0</v>
      </c>
      <c r="D5285">
        <f>$Q$37*'Profilo eolico'!B5287</f>
        <v>988.97061461985368</v>
      </c>
      <c r="E5285">
        <f>$P$39*'Profilo fotovoltaico'!B5287+'Approvvigionamento energia'!$Q$39*'Profilo eolico'!B5287</f>
        <v>741.72796096489026</v>
      </c>
      <c r="F5285">
        <f>$P$41*'Profilo fotovoltaico'!B5287+'Approvvigionamento energia'!$Q$41*'Profilo eolico'!B5287</f>
        <v>494.48530730992684</v>
      </c>
      <c r="G5285">
        <f>$P$43*'Profilo fotovoltaico'!B5287+'Approvvigionamento energia'!$Q$43*'Profilo eolico'!B5287</f>
        <v>247.24265365496342</v>
      </c>
      <c r="H5285">
        <f t="shared" si="164"/>
        <v>1138.4335154826958</v>
      </c>
      <c r="I5285">
        <f>IF(LCOH!$C$28=Menu!$A$1,'Approvvigionamento energia'!C5285,0)+IF(LCOH!$C$28=Menu!$A$2,'Approvvigionamento energia'!D5285,0)+IF(LCOH!$C$28=Menu!$A$3,'Approvvigionamento energia'!E5285,0)+IF(LCOH!$C$28=Menu!$A$4,'Approvvigionamento energia'!F5285,0)+IF(LCOH!$C$28=Menu!$A$5,'Approvvigionamento energia'!G5285,0)+IF(LCOH!$C$28=Menu!$A$6,'Approvvigionamento energia'!H5285,0)</f>
        <v>494.48530730992684</v>
      </c>
      <c r="J5285">
        <f>'Approvvigionamento energia'!A5285+'Approvvigionamento energia'!B5285+'Approvvigionamento energia'!I5285</f>
        <v>663.98530730992684</v>
      </c>
      <c r="K5285">
        <f>IF(MIN(LCOH!$C$18,J5285)&gt;=$P$48*LCOH!$C$18, MIN(LCOH!$C$18,J5285),0)</f>
        <v>663.98530730992684</v>
      </c>
      <c r="L5285">
        <f t="shared" si="165"/>
        <v>0</v>
      </c>
      <c r="M5285">
        <f>K5285/LCOH!$C$18</f>
        <v>0.4426568715399512</v>
      </c>
      <c r="N5285">
        <f>K5285/LCOH!$C$34</f>
        <v>12.793551200576625</v>
      </c>
    </row>
    <row r="5286" spans="1:14" x14ac:dyDescent="0.35">
      <c r="A5286">
        <f>'Profilo fotovoltaico'!B5288*LCOH!$C$20</f>
        <v>18</v>
      </c>
      <c r="B5286">
        <f>'Profilo eolico'!B5288*LCOH!$C$21</f>
        <v>155.79999999999998</v>
      </c>
      <c r="C5286">
        <f>$P$35*'Profilo fotovoltaico'!B5288</f>
        <v>132.38301937719717</v>
      </c>
      <c r="D5286">
        <f>$Q$37*'Profilo eolico'!B5288</f>
        <v>909.03611656503358</v>
      </c>
      <c r="E5286">
        <f>$P$39*'Profilo fotovoltaico'!B5288+'Approvvigionamento energia'!$Q$39*'Profilo eolico'!B5288</f>
        <v>714.87284226807446</v>
      </c>
      <c r="F5286">
        <f>$P$41*'Profilo fotovoltaico'!B5288+'Approvvigionamento energia'!$Q$41*'Profilo eolico'!B5288</f>
        <v>520.70956797111535</v>
      </c>
      <c r="G5286">
        <f>$P$43*'Profilo fotovoltaico'!B5288+'Approvvigionamento energia'!$Q$43*'Profilo eolico'!B5288</f>
        <v>326.54629367415629</v>
      </c>
      <c r="H5286">
        <f t="shared" si="164"/>
        <v>1138.4335154826958</v>
      </c>
      <c r="I5286">
        <f>IF(LCOH!$C$28=Menu!$A$1,'Approvvigionamento energia'!C5286,0)+IF(LCOH!$C$28=Menu!$A$2,'Approvvigionamento energia'!D5286,0)+IF(LCOH!$C$28=Menu!$A$3,'Approvvigionamento energia'!E5286,0)+IF(LCOH!$C$28=Menu!$A$4,'Approvvigionamento energia'!F5286,0)+IF(LCOH!$C$28=Menu!$A$5,'Approvvigionamento energia'!G5286,0)+IF(LCOH!$C$28=Menu!$A$6,'Approvvigionamento energia'!H5286,0)</f>
        <v>520.70956797111535</v>
      </c>
      <c r="J5286">
        <f>'Approvvigionamento energia'!A5286+'Approvvigionamento energia'!B5286+'Approvvigionamento energia'!I5286</f>
        <v>694.5095679711153</v>
      </c>
      <c r="K5286">
        <f>IF(MIN(LCOH!$C$18,J5286)&gt;=$P$48*LCOH!$C$18, MIN(LCOH!$C$18,J5286),0)</f>
        <v>694.5095679711153</v>
      </c>
      <c r="L5286">
        <f t="shared" si="165"/>
        <v>0</v>
      </c>
      <c r="M5286">
        <f>K5286/LCOH!$C$18</f>
        <v>0.46300637864741018</v>
      </c>
      <c r="N5286">
        <f>K5286/LCOH!$C$34</f>
        <v>13.381687244144803</v>
      </c>
    </row>
    <row r="5287" spans="1:14" x14ac:dyDescent="0.35">
      <c r="A5287">
        <f>'Profilo fotovoltaico'!B5289*LCOH!$C$20</f>
        <v>115</v>
      </c>
      <c r="B5287">
        <f>'Profilo eolico'!B5289*LCOH!$C$21</f>
        <v>145.30000000000001</v>
      </c>
      <c r="C5287">
        <f>$P$35*'Profilo fotovoltaico'!B5289</f>
        <v>845.78040157653754</v>
      </c>
      <c r="D5287">
        <f>$Q$37*'Profilo eolico'!B5289</f>
        <v>847.77245017265341</v>
      </c>
      <c r="E5287">
        <f>$P$39*'Profilo fotovoltaico'!B5289+'Approvvigionamento energia'!$Q$39*'Profilo eolico'!B5289</f>
        <v>847.2744380236245</v>
      </c>
      <c r="F5287">
        <f>$P$41*'Profilo fotovoltaico'!B5289+'Approvvigionamento energia'!$Q$41*'Profilo eolico'!B5289</f>
        <v>846.77642587459547</v>
      </c>
      <c r="G5287">
        <f>$P$43*'Profilo fotovoltaico'!B5289+'Approvvigionamento energia'!$Q$43*'Profilo eolico'!B5289</f>
        <v>846.27841372556657</v>
      </c>
      <c r="H5287">
        <f t="shared" si="164"/>
        <v>1138.4335154826958</v>
      </c>
      <c r="I5287">
        <f>IF(LCOH!$C$28=Menu!$A$1,'Approvvigionamento energia'!C5287,0)+IF(LCOH!$C$28=Menu!$A$2,'Approvvigionamento energia'!D5287,0)+IF(LCOH!$C$28=Menu!$A$3,'Approvvigionamento energia'!E5287,0)+IF(LCOH!$C$28=Menu!$A$4,'Approvvigionamento energia'!F5287,0)+IF(LCOH!$C$28=Menu!$A$5,'Approvvigionamento energia'!G5287,0)+IF(LCOH!$C$28=Menu!$A$6,'Approvvigionamento energia'!H5287,0)</f>
        <v>846.77642587459547</v>
      </c>
      <c r="J5287">
        <f>'Approvvigionamento energia'!A5287+'Approvvigionamento energia'!B5287+'Approvvigionamento energia'!I5287</f>
        <v>1107.0764258745955</v>
      </c>
      <c r="K5287">
        <f>IF(MIN(LCOH!$C$18,J5287)&gt;=$P$48*LCOH!$C$18, MIN(LCOH!$C$18,J5287),0)</f>
        <v>1107.0764258745955</v>
      </c>
      <c r="L5287">
        <f t="shared" si="165"/>
        <v>0</v>
      </c>
      <c r="M5287">
        <f>K5287/LCOH!$C$18</f>
        <v>0.73805095058306369</v>
      </c>
      <c r="N5287">
        <f>K5287/LCOH!$C$34</f>
        <v>21.330952328990282</v>
      </c>
    </row>
    <row r="5288" spans="1:14" x14ac:dyDescent="0.35">
      <c r="A5288">
        <f>'Profilo fotovoltaico'!B5290*LCOH!$C$20</f>
        <v>251</v>
      </c>
      <c r="B5288">
        <f>'Profilo eolico'!B5290*LCOH!$C$21</f>
        <v>170</v>
      </c>
      <c r="C5288">
        <f>$P$35*'Profilo fotovoltaico'!B5290</f>
        <v>1846.0076590931383</v>
      </c>
      <c r="D5288">
        <f>$Q$37*'Profilo eolico'!B5290</f>
        <v>991.88793206710989</v>
      </c>
      <c r="E5288">
        <f>$P$39*'Profilo fotovoltaico'!B5290+'Approvvigionamento energia'!$Q$39*'Profilo eolico'!B5290</f>
        <v>1205.4178638236169</v>
      </c>
      <c r="F5288">
        <f>$P$41*'Profilo fotovoltaico'!B5290+'Approvvigionamento energia'!$Q$41*'Profilo eolico'!B5290</f>
        <v>1418.947795580124</v>
      </c>
      <c r="G5288">
        <f>$P$43*'Profilo fotovoltaico'!B5290+'Approvvigionamento energia'!$Q$43*'Profilo eolico'!B5290</f>
        <v>1632.4777273366312</v>
      </c>
      <c r="H5288">
        <f t="shared" si="164"/>
        <v>1138.4335154826958</v>
      </c>
      <c r="I5288">
        <f>IF(LCOH!$C$28=Menu!$A$1,'Approvvigionamento energia'!C5288,0)+IF(LCOH!$C$28=Menu!$A$2,'Approvvigionamento energia'!D5288,0)+IF(LCOH!$C$28=Menu!$A$3,'Approvvigionamento energia'!E5288,0)+IF(LCOH!$C$28=Menu!$A$4,'Approvvigionamento energia'!F5288,0)+IF(LCOH!$C$28=Menu!$A$5,'Approvvigionamento energia'!G5288,0)+IF(LCOH!$C$28=Menu!$A$6,'Approvvigionamento energia'!H5288,0)</f>
        <v>1418.947795580124</v>
      </c>
      <c r="J5288">
        <f>'Approvvigionamento energia'!A5288+'Approvvigionamento energia'!B5288+'Approvvigionamento energia'!I5288</f>
        <v>1839.947795580124</v>
      </c>
      <c r="K5288">
        <f>IF(MIN(LCOH!$C$18,J5288)&gt;=$P$48*LCOH!$C$18, MIN(LCOH!$C$18,J5288),0)</f>
        <v>1500</v>
      </c>
      <c r="L5288">
        <f t="shared" si="165"/>
        <v>339.94779558012397</v>
      </c>
      <c r="M5288">
        <f>K5288/LCOH!$C$18</f>
        <v>1</v>
      </c>
      <c r="N5288">
        <f>K5288/LCOH!$C$34</f>
        <v>28.901734104046245</v>
      </c>
    </row>
    <row r="5289" spans="1:14" x14ac:dyDescent="0.35">
      <c r="A5289">
        <f>'Profilo fotovoltaico'!B5291*LCOH!$C$20</f>
        <v>396</v>
      </c>
      <c r="B5289">
        <f>'Profilo eolico'!B5291*LCOH!$C$21</f>
        <v>174.7</v>
      </c>
      <c r="C5289">
        <f>$P$35*'Profilo fotovoltaico'!B5291</f>
        <v>2912.4264262983379</v>
      </c>
      <c r="D5289">
        <f>$Q$37*'Profilo eolico'!B5291</f>
        <v>1019.3107160713182</v>
      </c>
      <c r="E5289">
        <f>$P$39*'Profilo fotovoltaico'!B5291+'Approvvigionamento energia'!$Q$39*'Profilo eolico'!B5291</f>
        <v>1492.5896436280732</v>
      </c>
      <c r="F5289">
        <f>$P$41*'Profilo fotovoltaico'!B5291+'Approvvigionamento energia'!$Q$41*'Profilo eolico'!B5291</f>
        <v>1965.8685711848279</v>
      </c>
      <c r="G5289">
        <f>$P$43*'Profilo fotovoltaico'!B5291+'Approvvigionamento energia'!$Q$43*'Profilo eolico'!B5291</f>
        <v>2439.1474987415831</v>
      </c>
      <c r="H5289">
        <f t="shared" si="164"/>
        <v>1138.4335154826958</v>
      </c>
      <c r="I5289">
        <f>IF(LCOH!$C$28=Menu!$A$1,'Approvvigionamento energia'!C5289,0)+IF(LCOH!$C$28=Menu!$A$2,'Approvvigionamento energia'!D5289,0)+IF(LCOH!$C$28=Menu!$A$3,'Approvvigionamento energia'!E5289,0)+IF(LCOH!$C$28=Menu!$A$4,'Approvvigionamento energia'!F5289,0)+IF(LCOH!$C$28=Menu!$A$5,'Approvvigionamento energia'!G5289,0)+IF(LCOH!$C$28=Menu!$A$6,'Approvvigionamento energia'!H5289,0)</f>
        <v>1965.8685711848279</v>
      </c>
      <c r="J5289">
        <f>'Approvvigionamento energia'!A5289+'Approvvigionamento energia'!B5289+'Approvvigionamento energia'!I5289</f>
        <v>2536.5685711848282</v>
      </c>
      <c r="K5289">
        <f>IF(MIN(LCOH!$C$18,J5289)&gt;=$P$48*LCOH!$C$18, MIN(LCOH!$C$18,J5289),0)</f>
        <v>1500</v>
      </c>
      <c r="L5289">
        <f t="shared" si="165"/>
        <v>1036.5685711848282</v>
      </c>
      <c r="M5289">
        <f>K5289/LCOH!$C$18</f>
        <v>1</v>
      </c>
      <c r="N5289">
        <f>K5289/LCOH!$C$34</f>
        <v>28.901734104046245</v>
      </c>
    </row>
    <row r="5290" spans="1:14" x14ac:dyDescent="0.35">
      <c r="A5290">
        <f>'Profilo fotovoltaico'!B5292*LCOH!$C$20</f>
        <v>516</v>
      </c>
      <c r="B5290">
        <f>'Profilo eolico'!B5292*LCOH!$C$21</f>
        <v>179.29999999999998</v>
      </c>
      <c r="C5290">
        <f>$P$35*'Profilo fotovoltaico'!B5292</f>
        <v>3794.9798888129858</v>
      </c>
      <c r="D5290">
        <f>$Q$37*'Profilo eolico'!B5292</f>
        <v>1046.1500365860752</v>
      </c>
      <c r="E5290">
        <f>$P$39*'Profilo fotovoltaico'!B5292+'Approvvigionamento energia'!$Q$39*'Profilo eolico'!B5292</f>
        <v>1733.3574996428028</v>
      </c>
      <c r="F5290">
        <f>$P$41*'Profilo fotovoltaico'!B5292+'Approvvigionamento energia'!$Q$41*'Profilo eolico'!B5292</f>
        <v>2420.5649626995305</v>
      </c>
      <c r="G5290">
        <f>$P$43*'Profilo fotovoltaico'!B5292+'Approvvigionamento energia'!$Q$43*'Profilo eolico'!B5292</f>
        <v>3107.7724257562581</v>
      </c>
      <c r="H5290">
        <f t="shared" si="164"/>
        <v>1138.4335154826958</v>
      </c>
      <c r="I5290">
        <f>IF(LCOH!$C$28=Menu!$A$1,'Approvvigionamento energia'!C5290,0)+IF(LCOH!$C$28=Menu!$A$2,'Approvvigionamento energia'!D5290,0)+IF(LCOH!$C$28=Menu!$A$3,'Approvvigionamento energia'!E5290,0)+IF(LCOH!$C$28=Menu!$A$4,'Approvvigionamento energia'!F5290,0)+IF(LCOH!$C$28=Menu!$A$5,'Approvvigionamento energia'!G5290,0)+IF(LCOH!$C$28=Menu!$A$6,'Approvvigionamento energia'!H5290,0)</f>
        <v>2420.5649626995305</v>
      </c>
      <c r="J5290">
        <f>'Approvvigionamento energia'!A5290+'Approvvigionamento energia'!B5290+'Approvvigionamento energia'!I5290</f>
        <v>3115.8649626995302</v>
      </c>
      <c r="K5290">
        <f>IF(MIN(LCOH!$C$18,J5290)&gt;=$P$48*LCOH!$C$18, MIN(LCOH!$C$18,J5290),0)</f>
        <v>1500</v>
      </c>
      <c r="L5290">
        <f t="shared" si="165"/>
        <v>1615.8649626995302</v>
      </c>
      <c r="M5290">
        <f>K5290/LCOH!$C$18</f>
        <v>1</v>
      </c>
      <c r="N5290">
        <f>K5290/LCOH!$C$34</f>
        <v>28.901734104046245</v>
      </c>
    </row>
    <row r="5291" spans="1:14" x14ac:dyDescent="0.35">
      <c r="A5291">
        <f>'Profilo fotovoltaico'!B5293*LCOH!$C$20</f>
        <v>598</v>
      </c>
      <c r="B5291">
        <f>'Profilo eolico'!B5293*LCOH!$C$21</f>
        <v>176.1</v>
      </c>
      <c r="C5291">
        <f>$P$35*'Profilo fotovoltaico'!B5293</f>
        <v>4398.0580881979949</v>
      </c>
      <c r="D5291">
        <f>$Q$37*'Profilo eolico'!B5293</f>
        <v>1027.4792049236355</v>
      </c>
      <c r="E5291">
        <f>$P$39*'Profilo fotovoltaico'!B5293+'Approvvigionamento energia'!$Q$39*'Profilo eolico'!B5293</f>
        <v>1870.1239257422253</v>
      </c>
      <c r="F5291">
        <f>$P$41*'Profilo fotovoltaico'!B5293+'Approvvigionamento energia'!$Q$41*'Profilo eolico'!B5293</f>
        <v>2712.7686465608153</v>
      </c>
      <c r="G5291">
        <f>$P$43*'Profilo fotovoltaico'!B5293+'Approvvigionamento energia'!$Q$43*'Profilo eolico'!B5293</f>
        <v>3555.4133673794049</v>
      </c>
      <c r="H5291">
        <f t="shared" si="164"/>
        <v>1138.4335154826958</v>
      </c>
      <c r="I5291">
        <f>IF(LCOH!$C$28=Menu!$A$1,'Approvvigionamento energia'!C5291,0)+IF(LCOH!$C$28=Menu!$A$2,'Approvvigionamento energia'!D5291,0)+IF(LCOH!$C$28=Menu!$A$3,'Approvvigionamento energia'!E5291,0)+IF(LCOH!$C$28=Menu!$A$4,'Approvvigionamento energia'!F5291,0)+IF(LCOH!$C$28=Menu!$A$5,'Approvvigionamento energia'!G5291,0)+IF(LCOH!$C$28=Menu!$A$6,'Approvvigionamento energia'!H5291,0)</f>
        <v>2712.7686465608153</v>
      </c>
      <c r="J5291">
        <f>'Approvvigionamento energia'!A5291+'Approvvigionamento energia'!B5291+'Approvvigionamento energia'!I5291</f>
        <v>3486.8686465608153</v>
      </c>
      <c r="K5291">
        <f>IF(MIN(LCOH!$C$18,J5291)&gt;=$P$48*LCOH!$C$18, MIN(LCOH!$C$18,J5291),0)</f>
        <v>1500</v>
      </c>
      <c r="L5291">
        <f t="shared" si="165"/>
        <v>1986.8686465608153</v>
      </c>
      <c r="M5291">
        <f>K5291/LCOH!$C$18</f>
        <v>1</v>
      </c>
      <c r="N5291">
        <f>K5291/LCOH!$C$34</f>
        <v>28.901734104046245</v>
      </c>
    </row>
    <row r="5292" spans="1:14" x14ac:dyDescent="0.35">
      <c r="A5292">
        <f>'Profilo fotovoltaico'!B5294*LCOH!$C$20</f>
        <v>643</v>
      </c>
      <c r="B5292">
        <f>'Profilo eolico'!B5294*LCOH!$C$21</f>
        <v>159.20000000000002</v>
      </c>
      <c r="C5292">
        <f>$P$35*'Profilo fotovoltaico'!B5294</f>
        <v>4729.0156366409883</v>
      </c>
      <c r="D5292">
        <f>$Q$37*'Profilo eolico'!B5294</f>
        <v>928.87387520637583</v>
      </c>
      <c r="E5292">
        <f>$P$39*'Profilo fotovoltaico'!B5294+'Approvvigionamento energia'!$Q$39*'Profilo eolico'!B5294</f>
        <v>1878.9093155650289</v>
      </c>
      <c r="F5292">
        <f>$P$41*'Profilo fotovoltaico'!B5294+'Approvvigionamento energia'!$Q$41*'Profilo eolico'!B5294</f>
        <v>2828.9447559236819</v>
      </c>
      <c r="G5292">
        <f>$P$43*'Profilo fotovoltaico'!B5294+'Approvvigionamento energia'!$Q$43*'Profilo eolico'!B5294</f>
        <v>3778.9801962823353</v>
      </c>
      <c r="H5292">
        <f t="shared" si="164"/>
        <v>1138.4335154826958</v>
      </c>
      <c r="I5292">
        <f>IF(LCOH!$C$28=Menu!$A$1,'Approvvigionamento energia'!C5292,0)+IF(LCOH!$C$28=Menu!$A$2,'Approvvigionamento energia'!D5292,0)+IF(LCOH!$C$28=Menu!$A$3,'Approvvigionamento energia'!E5292,0)+IF(LCOH!$C$28=Menu!$A$4,'Approvvigionamento energia'!F5292,0)+IF(LCOH!$C$28=Menu!$A$5,'Approvvigionamento energia'!G5292,0)+IF(LCOH!$C$28=Menu!$A$6,'Approvvigionamento energia'!H5292,0)</f>
        <v>2828.9447559236819</v>
      </c>
      <c r="J5292">
        <f>'Approvvigionamento energia'!A5292+'Approvvigionamento energia'!B5292+'Approvvigionamento energia'!I5292</f>
        <v>3631.1447559236822</v>
      </c>
      <c r="K5292">
        <f>IF(MIN(LCOH!$C$18,J5292)&gt;=$P$48*LCOH!$C$18, MIN(LCOH!$C$18,J5292),0)</f>
        <v>1500</v>
      </c>
      <c r="L5292">
        <f t="shared" si="165"/>
        <v>2131.1447559236822</v>
      </c>
      <c r="M5292">
        <f>K5292/LCOH!$C$18</f>
        <v>1</v>
      </c>
      <c r="N5292">
        <f>K5292/LCOH!$C$34</f>
        <v>28.901734104046245</v>
      </c>
    </row>
    <row r="5293" spans="1:14" x14ac:dyDescent="0.35">
      <c r="A5293">
        <f>'Profilo fotovoltaico'!B5295*LCOH!$C$20</f>
        <v>648</v>
      </c>
      <c r="B5293">
        <f>'Profilo eolico'!B5295*LCOH!$C$21</f>
        <v>137</v>
      </c>
      <c r="C5293">
        <f>$P$35*'Profilo fotovoltaico'!B5295</f>
        <v>4765.788697579098</v>
      </c>
      <c r="D5293">
        <f>$Q$37*'Profilo eolico'!B5295</f>
        <v>799.3449805482004</v>
      </c>
      <c r="E5293">
        <f>$P$39*'Profilo fotovoltaico'!B5295+'Approvvigionamento energia'!$Q$39*'Profilo eolico'!B5295</f>
        <v>1790.9559098059249</v>
      </c>
      <c r="F5293">
        <f>$P$41*'Profilo fotovoltaico'!B5295+'Approvvigionamento energia'!$Q$41*'Profilo eolico'!B5295</f>
        <v>2782.5668390636492</v>
      </c>
      <c r="G5293">
        <f>$P$43*'Profilo fotovoltaico'!B5295+'Approvvigionamento energia'!$Q$43*'Profilo eolico'!B5295</f>
        <v>3774.1777683213736</v>
      </c>
      <c r="H5293">
        <f t="shared" si="164"/>
        <v>1138.4335154826958</v>
      </c>
      <c r="I5293">
        <f>IF(LCOH!$C$28=Menu!$A$1,'Approvvigionamento energia'!C5293,0)+IF(LCOH!$C$28=Menu!$A$2,'Approvvigionamento energia'!D5293,0)+IF(LCOH!$C$28=Menu!$A$3,'Approvvigionamento energia'!E5293,0)+IF(LCOH!$C$28=Menu!$A$4,'Approvvigionamento energia'!F5293,0)+IF(LCOH!$C$28=Menu!$A$5,'Approvvigionamento energia'!G5293,0)+IF(LCOH!$C$28=Menu!$A$6,'Approvvigionamento energia'!H5293,0)</f>
        <v>2782.5668390636492</v>
      </c>
      <c r="J5293">
        <f>'Approvvigionamento energia'!A5293+'Approvvigionamento energia'!B5293+'Approvvigionamento energia'!I5293</f>
        <v>3567.5668390636492</v>
      </c>
      <c r="K5293">
        <f>IF(MIN(LCOH!$C$18,J5293)&gt;=$P$48*LCOH!$C$18, MIN(LCOH!$C$18,J5293),0)</f>
        <v>1500</v>
      </c>
      <c r="L5293">
        <f t="shared" si="165"/>
        <v>2067.5668390636492</v>
      </c>
      <c r="M5293">
        <f>K5293/LCOH!$C$18</f>
        <v>1</v>
      </c>
      <c r="N5293">
        <f>K5293/LCOH!$C$34</f>
        <v>28.901734104046245</v>
      </c>
    </row>
    <row r="5294" spans="1:14" x14ac:dyDescent="0.35">
      <c r="A5294">
        <f>'Profilo fotovoltaico'!B5296*LCOH!$C$20</f>
        <v>619</v>
      </c>
      <c r="B5294">
        <f>'Profilo eolico'!B5296*LCOH!$C$21</f>
        <v>123.1</v>
      </c>
      <c r="C5294">
        <f>$P$35*'Profilo fotovoltaico'!B5296</f>
        <v>4552.5049441380579</v>
      </c>
      <c r="D5294">
        <f>$Q$37*'Profilo eolico'!B5296</f>
        <v>718.24355551447775</v>
      </c>
      <c r="E5294">
        <f>$P$39*'Profilo fotovoltaico'!B5296+'Approvvigionamento energia'!$Q$39*'Profilo eolico'!B5296</f>
        <v>1676.8089026703728</v>
      </c>
      <c r="F5294">
        <f>$P$41*'Profilo fotovoltaico'!B5296+'Approvvigionamento energia'!$Q$41*'Profilo eolico'!B5296</f>
        <v>2635.3742498262677</v>
      </c>
      <c r="G5294">
        <f>$P$43*'Profilo fotovoltaico'!B5296+'Approvvigionamento energia'!$Q$43*'Profilo eolico'!B5296</f>
        <v>3593.9395969821635</v>
      </c>
      <c r="H5294">
        <f t="shared" si="164"/>
        <v>1138.4335154826958</v>
      </c>
      <c r="I5294">
        <f>IF(LCOH!$C$28=Menu!$A$1,'Approvvigionamento energia'!C5294,0)+IF(LCOH!$C$28=Menu!$A$2,'Approvvigionamento energia'!D5294,0)+IF(LCOH!$C$28=Menu!$A$3,'Approvvigionamento energia'!E5294,0)+IF(LCOH!$C$28=Menu!$A$4,'Approvvigionamento energia'!F5294,0)+IF(LCOH!$C$28=Menu!$A$5,'Approvvigionamento energia'!G5294,0)+IF(LCOH!$C$28=Menu!$A$6,'Approvvigionamento energia'!H5294,0)</f>
        <v>2635.3742498262677</v>
      </c>
      <c r="J5294">
        <f>'Approvvigionamento energia'!A5294+'Approvvigionamento energia'!B5294+'Approvvigionamento energia'!I5294</f>
        <v>3377.4742498262676</v>
      </c>
      <c r="K5294">
        <f>IF(MIN(LCOH!$C$18,J5294)&gt;=$P$48*LCOH!$C$18, MIN(LCOH!$C$18,J5294),0)</f>
        <v>1500</v>
      </c>
      <c r="L5294">
        <f t="shared" si="165"/>
        <v>1877.4742498262676</v>
      </c>
      <c r="M5294">
        <f>K5294/LCOH!$C$18</f>
        <v>1</v>
      </c>
      <c r="N5294">
        <f>K5294/LCOH!$C$34</f>
        <v>28.901734104046245</v>
      </c>
    </row>
    <row r="5295" spans="1:14" x14ac:dyDescent="0.35">
      <c r="A5295">
        <f>'Profilo fotovoltaico'!B5297*LCOH!$C$20</f>
        <v>551</v>
      </c>
      <c r="B5295">
        <f>'Profilo eolico'!B5297*LCOH!$C$21</f>
        <v>120.2</v>
      </c>
      <c r="C5295">
        <f>$P$35*'Profilo fotovoltaico'!B5297</f>
        <v>4052.391315379758</v>
      </c>
      <c r="D5295">
        <f>$Q$37*'Profilo eolico'!B5297</f>
        <v>701.32311432039182</v>
      </c>
      <c r="E5295">
        <f>$P$39*'Profilo fotovoltaico'!B5297+'Approvvigionamento energia'!$Q$39*'Profilo eolico'!B5297</f>
        <v>1539.0901645852332</v>
      </c>
      <c r="F5295">
        <f>$P$41*'Profilo fotovoltaico'!B5297+'Approvvigionamento energia'!$Q$41*'Profilo eolico'!B5297</f>
        <v>2376.8572148500748</v>
      </c>
      <c r="G5295">
        <f>$P$43*'Profilo fotovoltaico'!B5297+'Approvvigionamento energia'!$Q$43*'Profilo eolico'!B5297</f>
        <v>3214.6242651149169</v>
      </c>
      <c r="H5295">
        <f t="shared" si="164"/>
        <v>1138.4335154826958</v>
      </c>
      <c r="I5295">
        <f>IF(LCOH!$C$28=Menu!$A$1,'Approvvigionamento energia'!C5295,0)+IF(LCOH!$C$28=Menu!$A$2,'Approvvigionamento energia'!D5295,0)+IF(LCOH!$C$28=Menu!$A$3,'Approvvigionamento energia'!E5295,0)+IF(LCOH!$C$28=Menu!$A$4,'Approvvigionamento energia'!F5295,0)+IF(LCOH!$C$28=Menu!$A$5,'Approvvigionamento energia'!G5295,0)+IF(LCOH!$C$28=Menu!$A$6,'Approvvigionamento energia'!H5295,0)</f>
        <v>2376.8572148500748</v>
      </c>
      <c r="J5295">
        <f>'Approvvigionamento energia'!A5295+'Approvvigionamento energia'!B5295+'Approvvigionamento energia'!I5295</f>
        <v>3048.0572148500751</v>
      </c>
      <c r="K5295">
        <f>IF(MIN(LCOH!$C$18,J5295)&gt;=$P$48*LCOH!$C$18, MIN(LCOH!$C$18,J5295),0)</f>
        <v>1500</v>
      </c>
      <c r="L5295">
        <f t="shared" si="165"/>
        <v>1548.0572148500751</v>
      </c>
      <c r="M5295">
        <f>K5295/LCOH!$C$18</f>
        <v>1</v>
      </c>
      <c r="N5295">
        <f>K5295/LCOH!$C$34</f>
        <v>28.901734104046245</v>
      </c>
    </row>
    <row r="5296" spans="1:14" x14ac:dyDescent="0.35">
      <c r="A5296">
        <f>'Profilo fotovoltaico'!B5298*LCOH!$C$20</f>
        <v>451</v>
      </c>
      <c r="B5296">
        <f>'Profilo eolico'!B5298*LCOH!$C$21</f>
        <v>122.7</v>
      </c>
      <c r="C5296">
        <f>$P$35*'Profilo fotovoltaico'!B5298</f>
        <v>3316.9300966175515</v>
      </c>
      <c r="D5296">
        <f>$Q$37*'Profilo eolico'!B5298</f>
        <v>715.90970155667287</v>
      </c>
      <c r="E5296">
        <f>$P$39*'Profilo fotovoltaico'!B5298+'Approvvigionamento energia'!$Q$39*'Profilo eolico'!B5298</f>
        <v>1366.1648003218925</v>
      </c>
      <c r="F5296">
        <f>$P$41*'Profilo fotovoltaico'!B5298+'Approvvigionamento energia'!$Q$41*'Profilo eolico'!B5298</f>
        <v>2016.4198990871123</v>
      </c>
      <c r="G5296">
        <f>$P$43*'Profilo fotovoltaico'!B5298+'Approvvigionamento energia'!$Q$43*'Profilo eolico'!B5298</f>
        <v>2666.6749978523321</v>
      </c>
      <c r="H5296">
        <f t="shared" si="164"/>
        <v>1138.4335154826958</v>
      </c>
      <c r="I5296">
        <f>IF(LCOH!$C$28=Menu!$A$1,'Approvvigionamento energia'!C5296,0)+IF(LCOH!$C$28=Menu!$A$2,'Approvvigionamento energia'!D5296,0)+IF(LCOH!$C$28=Menu!$A$3,'Approvvigionamento energia'!E5296,0)+IF(LCOH!$C$28=Menu!$A$4,'Approvvigionamento energia'!F5296,0)+IF(LCOH!$C$28=Menu!$A$5,'Approvvigionamento energia'!G5296,0)+IF(LCOH!$C$28=Menu!$A$6,'Approvvigionamento energia'!H5296,0)</f>
        <v>2016.4198990871123</v>
      </c>
      <c r="J5296">
        <f>'Approvvigionamento energia'!A5296+'Approvvigionamento energia'!B5296+'Approvvigionamento energia'!I5296</f>
        <v>2590.1198990871126</v>
      </c>
      <c r="K5296">
        <f>IF(MIN(LCOH!$C$18,J5296)&gt;=$P$48*LCOH!$C$18, MIN(LCOH!$C$18,J5296),0)</f>
        <v>1500</v>
      </c>
      <c r="L5296">
        <f t="shared" si="165"/>
        <v>1090.1198990871126</v>
      </c>
      <c r="M5296">
        <f>K5296/LCOH!$C$18</f>
        <v>1</v>
      </c>
      <c r="N5296">
        <f>K5296/LCOH!$C$34</f>
        <v>28.901734104046245</v>
      </c>
    </row>
    <row r="5297" spans="1:14" x14ac:dyDescent="0.35">
      <c r="A5297">
        <f>'Profilo fotovoltaico'!B5299*LCOH!$C$20</f>
        <v>322</v>
      </c>
      <c r="B5297">
        <f>'Profilo eolico'!B5299*LCOH!$C$21</f>
        <v>123.30000000000001</v>
      </c>
      <c r="C5297">
        <f>$P$35*'Profilo fotovoltaico'!B5299</f>
        <v>2368.1851244143049</v>
      </c>
      <c r="D5297">
        <f>$Q$37*'Profilo eolico'!B5299</f>
        <v>719.4104824933803</v>
      </c>
      <c r="E5297">
        <f>$P$39*'Profilo fotovoltaico'!B5299+'Approvvigionamento energia'!$Q$39*'Profilo eolico'!B5299</f>
        <v>1131.6041429736115</v>
      </c>
      <c r="F5297">
        <f>$P$41*'Profilo fotovoltaico'!B5299+'Approvvigionamento energia'!$Q$41*'Profilo eolico'!B5299</f>
        <v>1543.7978034538426</v>
      </c>
      <c r="G5297">
        <f>$P$43*'Profilo fotovoltaico'!B5299+'Approvvigionamento energia'!$Q$43*'Profilo eolico'!B5299</f>
        <v>1955.9914639340739</v>
      </c>
      <c r="H5297">
        <f t="shared" si="164"/>
        <v>1138.4335154826958</v>
      </c>
      <c r="I5297">
        <f>IF(LCOH!$C$28=Menu!$A$1,'Approvvigionamento energia'!C5297,0)+IF(LCOH!$C$28=Menu!$A$2,'Approvvigionamento energia'!D5297,0)+IF(LCOH!$C$28=Menu!$A$3,'Approvvigionamento energia'!E5297,0)+IF(LCOH!$C$28=Menu!$A$4,'Approvvigionamento energia'!F5297,0)+IF(LCOH!$C$28=Menu!$A$5,'Approvvigionamento energia'!G5297,0)+IF(LCOH!$C$28=Menu!$A$6,'Approvvigionamento energia'!H5297,0)</f>
        <v>1543.7978034538426</v>
      </c>
      <c r="J5297">
        <f>'Approvvigionamento energia'!A5297+'Approvvigionamento energia'!B5297+'Approvvigionamento energia'!I5297</f>
        <v>1989.0978034538425</v>
      </c>
      <c r="K5297">
        <f>IF(MIN(LCOH!$C$18,J5297)&gt;=$P$48*LCOH!$C$18, MIN(LCOH!$C$18,J5297),0)</f>
        <v>1500</v>
      </c>
      <c r="L5297">
        <f t="shared" si="165"/>
        <v>489.09780345384252</v>
      </c>
      <c r="M5297">
        <f>K5297/LCOH!$C$18</f>
        <v>1</v>
      </c>
      <c r="N5297">
        <f>K5297/LCOH!$C$34</f>
        <v>28.901734104046245</v>
      </c>
    </row>
    <row r="5298" spans="1:14" x14ac:dyDescent="0.35">
      <c r="A5298">
        <f>'Profilo fotovoltaico'!B5300*LCOH!$C$20</f>
        <v>179</v>
      </c>
      <c r="B5298">
        <f>'Profilo eolico'!B5300*LCOH!$C$21</f>
        <v>123.5</v>
      </c>
      <c r="C5298">
        <f>$P$35*'Profilo fotovoltaico'!B5300</f>
        <v>1316.4755815843496</v>
      </c>
      <c r="D5298">
        <f>$Q$37*'Profilo eolico'!B5300</f>
        <v>720.57740947228274</v>
      </c>
      <c r="E5298">
        <f>$P$39*'Profilo fotovoltaico'!B5300+'Approvvigionamento energia'!$Q$39*'Profilo eolico'!B5300</f>
        <v>869.55195250029942</v>
      </c>
      <c r="F5298">
        <f>$P$41*'Profilo fotovoltaico'!B5300+'Approvvigionamento energia'!$Q$41*'Profilo eolico'!B5300</f>
        <v>1018.5264955283162</v>
      </c>
      <c r="G5298">
        <f>$P$43*'Profilo fotovoltaico'!B5300+'Approvvigionamento energia'!$Q$43*'Profilo eolico'!B5300</f>
        <v>1167.5010385563328</v>
      </c>
      <c r="H5298">
        <f t="shared" si="164"/>
        <v>1138.4335154826958</v>
      </c>
      <c r="I5298">
        <f>IF(LCOH!$C$28=Menu!$A$1,'Approvvigionamento energia'!C5298,0)+IF(LCOH!$C$28=Menu!$A$2,'Approvvigionamento energia'!D5298,0)+IF(LCOH!$C$28=Menu!$A$3,'Approvvigionamento energia'!E5298,0)+IF(LCOH!$C$28=Menu!$A$4,'Approvvigionamento energia'!F5298,0)+IF(LCOH!$C$28=Menu!$A$5,'Approvvigionamento energia'!G5298,0)+IF(LCOH!$C$28=Menu!$A$6,'Approvvigionamento energia'!H5298,0)</f>
        <v>1018.5264955283162</v>
      </c>
      <c r="J5298">
        <f>'Approvvigionamento energia'!A5298+'Approvvigionamento energia'!B5298+'Approvvigionamento energia'!I5298</f>
        <v>1321.0264955283162</v>
      </c>
      <c r="K5298">
        <f>IF(MIN(LCOH!$C$18,J5298)&gt;=$P$48*LCOH!$C$18, MIN(LCOH!$C$18,J5298),0)</f>
        <v>1321.0264955283162</v>
      </c>
      <c r="L5298">
        <f t="shared" si="165"/>
        <v>0</v>
      </c>
      <c r="M5298">
        <f>K5298/LCOH!$C$18</f>
        <v>0.88068433035221083</v>
      </c>
      <c r="N5298">
        <f>K5298/LCOH!$C$34</f>
        <v>25.453304345439619</v>
      </c>
    </row>
    <row r="5299" spans="1:14" x14ac:dyDescent="0.35">
      <c r="A5299">
        <f>'Profilo fotovoltaico'!B5301*LCOH!$C$20</f>
        <v>56</v>
      </c>
      <c r="B5299">
        <f>'Profilo eolico'!B5301*LCOH!$C$21</f>
        <v>124.7</v>
      </c>
      <c r="C5299">
        <f>$P$35*'Profilo fotovoltaico'!B5301</f>
        <v>411.85828250683562</v>
      </c>
      <c r="D5299">
        <f>$Q$37*'Profilo eolico'!B5301</f>
        <v>727.57897134569771</v>
      </c>
      <c r="E5299">
        <f>$P$39*'Profilo fotovoltaico'!B5301+'Approvvigionamento energia'!$Q$39*'Profilo eolico'!B5301</f>
        <v>648.64879913598213</v>
      </c>
      <c r="F5299">
        <f>$P$41*'Profilo fotovoltaico'!B5301+'Approvvigionamento energia'!$Q$41*'Profilo eolico'!B5301</f>
        <v>569.71862692626667</v>
      </c>
      <c r="G5299">
        <f>$P$43*'Profilo fotovoltaico'!B5301+'Approvvigionamento energia'!$Q$43*'Profilo eolico'!B5301</f>
        <v>490.7884547165512</v>
      </c>
      <c r="H5299">
        <f t="shared" si="164"/>
        <v>1138.4335154826958</v>
      </c>
      <c r="I5299">
        <f>IF(LCOH!$C$28=Menu!$A$1,'Approvvigionamento energia'!C5299,0)+IF(LCOH!$C$28=Menu!$A$2,'Approvvigionamento energia'!D5299,0)+IF(LCOH!$C$28=Menu!$A$3,'Approvvigionamento energia'!E5299,0)+IF(LCOH!$C$28=Menu!$A$4,'Approvvigionamento energia'!F5299,0)+IF(LCOH!$C$28=Menu!$A$5,'Approvvigionamento energia'!G5299,0)+IF(LCOH!$C$28=Menu!$A$6,'Approvvigionamento energia'!H5299,0)</f>
        <v>569.71862692626667</v>
      </c>
      <c r="J5299">
        <f>'Approvvigionamento energia'!A5299+'Approvvigionamento energia'!B5299+'Approvvigionamento energia'!I5299</f>
        <v>750.4186269262666</v>
      </c>
      <c r="K5299">
        <f>IF(MIN(LCOH!$C$18,J5299)&gt;=$P$48*LCOH!$C$18, MIN(LCOH!$C$18,J5299),0)</f>
        <v>750.4186269262666</v>
      </c>
      <c r="L5299">
        <f t="shared" si="165"/>
        <v>0</v>
      </c>
      <c r="M5299">
        <f>K5299/LCOH!$C$18</f>
        <v>0.50027908461751103</v>
      </c>
      <c r="N5299">
        <f>K5299/LCOH!$C$34</f>
        <v>14.458933081430956</v>
      </c>
    </row>
    <row r="5300" spans="1:14" x14ac:dyDescent="0.35">
      <c r="A5300">
        <f>'Profilo fotovoltaico'!B5302*LCOH!$C$20</f>
        <v>1</v>
      </c>
      <c r="B5300">
        <f>'Profilo eolico'!B5302*LCOH!$C$21</f>
        <v>124</v>
      </c>
      <c r="C5300">
        <f>$P$35*'Profilo fotovoltaico'!B5302</f>
        <v>7.3546121876220649</v>
      </c>
      <c r="D5300">
        <f>$Q$37*'Profilo eolico'!B5302</f>
        <v>723.49472691953895</v>
      </c>
      <c r="E5300">
        <f>$P$39*'Profilo fotovoltaico'!B5302+'Approvvigionamento energia'!$Q$39*'Profilo eolico'!B5302</f>
        <v>544.45969823655969</v>
      </c>
      <c r="F5300">
        <f>$P$41*'Profilo fotovoltaico'!B5302+'Approvvigionamento energia'!$Q$41*'Profilo eolico'!B5302</f>
        <v>365.42466955358049</v>
      </c>
      <c r="G5300">
        <f>$P$43*'Profilo fotovoltaico'!B5302+'Approvvigionamento energia'!$Q$43*'Profilo eolico'!B5302</f>
        <v>186.38964087060128</v>
      </c>
      <c r="H5300">
        <f t="shared" si="164"/>
        <v>1138.4335154826958</v>
      </c>
      <c r="I5300">
        <f>IF(LCOH!$C$28=Menu!$A$1,'Approvvigionamento energia'!C5300,0)+IF(LCOH!$C$28=Menu!$A$2,'Approvvigionamento energia'!D5300,0)+IF(LCOH!$C$28=Menu!$A$3,'Approvvigionamento energia'!E5300,0)+IF(LCOH!$C$28=Menu!$A$4,'Approvvigionamento energia'!F5300,0)+IF(LCOH!$C$28=Menu!$A$5,'Approvvigionamento energia'!G5300,0)+IF(LCOH!$C$28=Menu!$A$6,'Approvvigionamento energia'!H5300,0)</f>
        <v>365.42466955358049</v>
      </c>
      <c r="J5300">
        <f>'Approvvigionamento energia'!A5300+'Approvvigionamento energia'!B5300+'Approvvigionamento energia'!I5300</f>
        <v>490.42466955358049</v>
      </c>
      <c r="K5300">
        <f>IF(MIN(LCOH!$C$18,J5300)&gt;=$P$48*LCOH!$C$18, MIN(LCOH!$C$18,J5300),0)</f>
        <v>490.42466955358049</v>
      </c>
      <c r="L5300">
        <f t="shared" si="165"/>
        <v>0</v>
      </c>
      <c r="M5300">
        <f>K5300/LCOH!$C$18</f>
        <v>0.32694977970238698</v>
      </c>
      <c r="N5300">
        <f>K5300/LCOH!$C$34</f>
        <v>9.449415598334884</v>
      </c>
    </row>
    <row r="5301" spans="1:14" x14ac:dyDescent="0.35">
      <c r="A5301">
        <f>'Profilo fotovoltaico'!B5303*LCOH!$C$20</f>
        <v>0</v>
      </c>
      <c r="B5301">
        <f>'Profilo eolico'!B5303*LCOH!$C$21</f>
        <v>109</v>
      </c>
      <c r="C5301">
        <f>$P$35*'Profilo fotovoltaico'!B5303</f>
        <v>0</v>
      </c>
      <c r="D5301">
        <f>$Q$37*'Profilo eolico'!B5303</f>
        <v>635.97520350185277</v>
      </c>
      <c r="E5301">
        <f>$P$39*'Profilo fotovoltaico'!B5303+'Approvvigionamento energia'!$Q$39*'Profilo eolico'!B5303</f>
        <v>476.98140262638958</v>
      </c>
      <c r="F5301">
        <f>$P$41*'Profilo fotovoltaico'!B5303+'Approvvigionamento energia'!$Q$41*'Profilo eolico'!B5303</f>
        <v>317.98760175092639</v>
      </c>
      <c r="G5301">
        <f>$P$43*'Profilo fotovoltaico'!B5303+'Approvvigionamento energia'!$Q$43*'Profilo eolico'!B5303</f>
        <v>158.99380087546319</v>
      </c>
      <c r="H5301">
        <f t="shared" si="164"/>
        <v>1138.4335154826958</v>
      </c>
      <c r="I5301">
        <f>IF(LCOH!$C$28=Menu!$A$1,'Approvvigionamento energia'!C5301,0)+IF(LCOH!$C$28=Menu!$A$2,'Approvvigionamento energia'!D5301,0)+IF(LCOH!$C$28=Menu!$A$3,'Approvvigionamento energia'!E5301,0)+IF(LCOH!$C$28=Menu!$A$4,'Approvvigionamento energia'!F5301,0)+IF(LCOH!$C$28=Menu!$A$5,'Approvvigionamento energia'!G5301,0)+IF(LCOH!$C$28=Menu!$A$6,'Approvvigionamento energia'!H5301,0)</f>
        <v>317.98760175092639</v>
      </c>
      <c r="J5301">
        <f>'Approvvigionamento energia'!A5301+'Approvvigionamento energia'!B5301+'Approvvigionamento energia'!I5301</f>
        <v>426.98760175092639</v>
      </c>
      <c r="K5301">
        <f>IF(MIN(LCOH!$C$18,J5301)&gt;=$P$48*LCOH!$C$18, MIN(LCOH!$C$18,J5301),0)</f>
        <v>426.98760175092639</v>
      </c>
      <c r="L5301">
        <f t="shared" si="165"/>
        <v>0</v>
      </c>
      <c r="M5301">
        <f>K5301/LCOH!$C$18</f>
        <v>0.28465840116728425</v>
      </c>
      <c r="N5301">
        <f>K5301/LCOH!$C$34</f>
        <v>8.2271214210197758</v>
      </c>
    </row>
    <row r="5302" spans="1:14" x14ac:dyDescent="0.35">
      <c r="A5302">
        <f>'Profilo fotovoltaico'!B5304*LCOH!$C$20</f>
        <v>0</v>
      </c>
      <c r="B5302">
        <f>'Profilo eolico'!B5304*LCOH!$C$21</f>
        <v>92.399999999999991</v>
      </c>
      <c r="C5302">
        <f>$P$35*'Profilo fotovoltaico'!B5304</f>
        <v>0</v>
      </c>
      <c r="D5302">
        <f>$Q$37*'Profilo eolico'!B5304</f>
        <v>539.12026425294675</v>
      </c>
      <c r="E5302">
        <f>$P$39*'Profilo fotovoltaico'!B5304+'Approvvigionamento energia'!$Q$39*'Profilo eolico'!B5304</f>
        <v>404.34019818971007</v>
      </c>
      <c r="F5302">
        <f>$P$41*'Profilo fotovoltaico'!B5304+'Approvvigionamento energia'!$Q$41*'Profilo eolico'!B5304</f>
        <v>269.56013212647338</v>
      </c>
      <c r="G5302">
        <f>$P$43*'Profilo fotovoltaico'!B5304+'Approvvigionamento energia'!$Q$43*'Profilo eolico'!B5304</f>
        <v>134.78006606323669</v>
      </c>
      <c r="H5302">
        <f t="shared" si="164"/>
        <v>1138.4335154826958</v>
      </c>
      <c r="I5302">
        <f>IF(LCOH!$C$28=Menu!$A$1,'Approvvigionamento energia'!C5302,0)+IF(LCOH!$C$28=Menu!$A$2,'Approvvigionamento energia'!D5302,0)+IF(LCOH!$C$28=Menu!$A$3,'Approvvigionamento energia'!E5302,0)+IF(LCOH!$C$28=Menu!$A$4,'Approvvigionamento energia'!F5302,0)+IF(LCOH!$C$28=Menu!$A$5,'Approvvigionamento energia'!G5302,0)+IF(LCOH!$C$28=Menu!$A$6,'Approvvigionamento energia'!H5302,0)</f>
        <v>269.56013212647338</v>
      </c>
      <c r="J5302">
        <f>'Approvvigionamento energia'!A5302+'Approvvigionamento energia'!B5302+'Approvvigionamento energia'!I5302</f>
        <v>361.96013212647335</v>
      </c>
      <c r="K5302">
        <f>IF(MIN(LCOH!$C$18,J5302)&gt;=$P$48*LCOH!$C$18, MIN(LCOH!$C$18,J5302),0)</f>
        <v>0</v>
      </c>
      <c r="L5302">
        <f t="shared" si="165"/>
        <v>361.96013212647335</v>
      </c>
      <c r="M5302">
        <f>K5302/LCOH!$C$18</f>
        <v>0</v>
      </c>
      <c r="N5302">
        <f>K5302/LCOH!$C$34</f>
        <v>0</v>
      </c>
    </row>
    <row r="5303" spans="1:14" x14ac:dyDescent="0.35">
      <c r="A5303">
        <f>'Profilo fotovoltaico'!B5305*LCOH!$C$20</f>
        <v>0</v>
      </c>
      <c r="B5303">
        <f>'Profilo eolico'!B5305*LCOH!$C$21</f>
        <v>84.3</v>
      </c>
      <c r="C5303">
        <f>$P$35*'Profilo fotovoltaico'!B5305</f>
        <v>0</v>
      </c>
      <c r="D5303">
        <f>$Q$37*'Profilo eolico'!B5305</f>
        <v>491.85972160739624</v>
      </c>
      <c r="E5303">
        <f>$P$39*'Profilo fotovoltaico'!B5305+'Approvvigionamento energia'!$Q$39*'Profilo eolico'!B5305</f>
        <v>368.89479120554716</v>
      </c>
      <c r="F5303">
        <f>$P$41*'Profilo fotovoltaico'!B5305+'Approvvigionamento energia'!$Q$41*'Profilo eolico'!B5305</f>
        <v>245.92986080369812</v>
      </c>
      <c r="G5303">
        <f>$P$43*'Profilo fotovoltaico'!B5305+'Approvvigionamento energia'!$Q$43*'Profilo eolico'!B5305</f>
        <v>122.96493040184906</v>
      </c>
      <c r="H5303">
        <f t="shared" si="164"/>
        <v>1138.4335154826958</v>
      </c>
      <c r="I5303">
        <f>IF(LCOH!$C$28=Menu!$A$1,'Approvvigionamento energia'!C5303,0)+IF(LCOH!$C$28=Menu!$A$2,'Approvvigionamento energia'!D5303,0)+IF(LCOH!$C$28=Menu!$A$3,'Approvvigionamento energia'!E5303,0)+IF(LCOH!$C$28=Menu!$A$4,'Approvvigionamento energia'!F5303,0)+IF(LCOH!$C$28=Menu!$A$5,'Approvvigionamento energia'!G5303,0)+IF(LCOH!$C$28=Menu!$A$6,'Approvvigionamento energia'!H5303,0)</f>
        <v>245.92986080369812</v>
      </c>
      <c r="J5303">
        <f>'Approvvigionamento energia'!A5303+'Approvvigionamento energia'!B5303+'Approvvigionamento energia'!I5303</f>
        <v>330.2298608036981</v>
      </c>
      <c r="K5303">
        <f>IF(MIN(LCOH!$C$18,J5303)&gt;=$P$48*LCOH!$C$18, MIN(LCOH!$C$18,J5303),0)</f>
        <v>0</v>
      </c>
      <c r="L5303">
        <f t="shared" si="165"/>
        <v>330.2298608036981</v>
      </c>
      <c r="M5303">
        <f>K5303/LCOH!$C$18</f>
        <v>0</v>
      </c>
      <c r="N5303">
        <f>K5303/LCOH!$C$34</f>
        <v>0</v>
      </c>
    </row>
    <row r="5304" spans="1:14" x14ac:dyDescent="0.35">
      <c r="A5304">
        <f>'Profilo fotovoltaico'!B5306*LCOH!$C$20</f>
        <v>0</v>
      </c>
      <c r="B5304">
        <f>'Profilo eolico'!B5306*LCOH!$C$21</f>
        <v>82.8</v>
      </c>
      <c r="C5304">
        <f>$P$35*'Profilo fotovoltaico'!B5306</f>
        <v>0</v>
      </c>
      <c r="D5304">
        <f>$Q$37*'Profilo eolico'!B5306</f>
        <v>483.10776926562761</v>
      </c>
      <c r="E5304">
        <f>$P$39*'Profilo fotovoltaico'!B5306+'Approvvigionamento energia'!$Q$39*'Profilo eolico'!B5306</f>
        <v>362.33082694922069</v>
      </c>
      <c r="F5304">
        <f>$P$41*'Profilo fotovoltaico'!B5306+'Approvvigionamento energia'!$Q$41*'Profilo eolico'!B5306</f>
        <v>241.5538846328138</v>
      </c>
      <c r="G5304">
        <f>$P$43*'Profilo fotovoltaico'!B5306+'Approvvigionamento energia'!$Q$43*'Profilo eolico'!B5306</f>
        <v>120.7769423164069</v>
      </c>
      <c r="H5304">
        <f t="shared" si="164"/>
        <v>1138.4335154826958</v>
      </c>
      <c r="I5304">
        <f>IF(LCOH!$C$28=Menu!$A$1,'Approvvigionamento energia'!C5304,0)+IF(LCOH!$C$28=Menu!$A$2,'Approvvigionamento energia'!D5304,0)+IF(LCOH!$C$28=Menu!$A$3,'Approvvigionamento energia'!E5304,0)+IF(LCOH!$C$28=Menu!$A$4,'Approvvigionamento energia'!F5304,0)+IF(LCOH!$C$28=Menu!$A$5,'Approvvigionamento energia'!G5304,0)+IF(LCOH!$C$28=Menu!$A$6,'Approvvigionamento energia'!H5304,0)</f>
        <v>241.5538846328138</v>
      </c>
      <c r="J5304">
        <f>'Approvvigionamento energia'!A5304+'Approvvigionamento energia'!B5304+'Approvvigionamento energia'!I5304</f>
        <v>324.35388463281379</v>
      </c>
      <c r="K5304">
        <f>IF(MIN(LCOH!$C$18,J5304)&gt;=$P$48*LCOH!$C$18, MIN(LCOH!$C$18,J5304),0)</f>
        <v>0</v>
      </c>
      <c r="L5304">
        <f t="shared" si="165"/>
        <v>324.35388463281379</v>
      </c>
      <c r="M5304">
        <f>K5304/LCOH!$C$18</f>
        <v>0</v>
      </c>
      <c r="N5304">
        <f>K5304/LCOH!$C$34</f>
        <v>0</v>
      </c>
    </row>
    <row r="5305" spans="1:14" x14ac:dyDescent="0.35">
      <c r="A5305">
        <f>'Profilo fotovoltaico'!B5307*LCOH!$C$20</f>
        <v>0</v>
      </c>
      <c r="B5305">
        <f>'Profilo eolico'!B5307*LCOH!$C$21</f>
        <v>84.2</v>
      </c>
      <c r="C5305">
        <f>$P$35*'Profilo fotovoltaico'!B5307</f>
        <v>0</v>
      </c>
      <c r="D5305">
        <f>$Q$37*'Profilo eolico'!B5307</f>
        <v>491.27625811794496</v>
      </c>
      <c r="E5305">
        <f>$P$39*'Profilo fotovoltaico'!B5307+'Approvvigionamento energia'!$Q$39*'Profilo eolico'!B5307</f>
        <v>368.45719358845872</v>
      </c>
      <c r="F5305">
        <f>$P$41*'Profilo fotovoltaico'!B5307+'Approvvigionamento energia'!$Q$41*'Profilo eolico'!B5307</f>
        <v>245.63812905897248</v>
      </c>
      <c r="G5305">
        <f>$P$43*'Profilo fotovoltaico'!B5307+'Approvvigionamento energia'!$Q$43*'Profilo eolico'!B5307</f>
        <v>122.81906452948624</v>
      </c>
      <c r="H5305">
        <f t="shared" si="164"/>
        <v>1138.4335154826958</v>
      </c>
      <c r="I5305">
        <f>IF(LCOH!$C$28=Menu!$A$1,'Approvvigionamento energia'!C5305,0)+IF(LCOH!$C$28=Menu!$A$2,'Approvvigionamento energia'!D5305,0)+IF(LCOH!$C$28=Menu!$A$3,'Approvvigionamento energia'!E5305,0)+IF(LCOH!$C$28=Menu!$A$4,'Approvvigionamento energia'!F5305,0)+IF(LCOH!$C$28=Menu!$A$5,'Approvvigionamento energia'!G5305,0)+IF(LCOH!$C$28=Menu!$A$6,'Approvvigionamento energia'!H5305,0)</f>
        <v>245.63812905897248</v>
      </c>
      <c r="J5305">
        <f>'Approvvigionamento energia'!A5305+'Approvvigionamento energia'!B5305+'Approvvigionamento energia'!I5305</f>
        <v>329.83812905897247</v>
      </c>
      <c r="K5305">
        <f>IF(MIN(LCOH!$C$18,J5305)&gt;=$P$48*LCOH!$C$18, MIN(LCOH!$C$18,J5305),0)</f>
        <v>0</v>
      </c>
      <c r="L5305">
        <f t="shared" si="165"/>
        <v>329.83812905897247</v>
      </c>
      <c r="M5305">
        <f>K5305/LCOH!$C$18</f>
        <v>0</v>
      </c>
      <c r="N5305">
        <f>K5305/LCOH!$C$34</f>
        <v>0</v>
      </c>
    </row>
    <row r="5306" spans="1:14" x14ac:dyDescent="0.35">
      <c r="A5306">
        <f>'Profilo fotovoltaico'!B5308*LCOH!$C$20</f>
        <v>0</v>
      </c>
      <c r="B5306">
        <f>'Profilo eolico'!B5308*LCOH!$C$21</f>
        <v>85.7</v>
      </c>
      <c r="C5306">
        <f>$P$35*'Profilo fotovoltaico'!B5308</f>
        <v>0</v>
      </c>
      <c r="D5306">
        <f>$Q$37*'Profilo eolico'!B5308</f>
        <v>500.02821045971359</v>
      </c>
      <c r="E5306">
        <f>$P$39*'Profilo fotovoltaico'!B5308+'Approvvigionamento energia'!$Q$39*'Profilo eolico'!B5308</f>
        <v>375.02115784478519</v>
      </c>
      <c r="F5306">
        <f>$P$41*'Profilo fotovoltaico'!B5308+'Approvvigionamento energia'!$Q$41*'Profilo eolico'!B5308</f>
        <v>250.0141052298568</v>
      </c>
      <c r="G5306">
        <f>$P$43*'Profilo fotovoltaico'!B5308+'Approvvigionamento energia'!$Q$43*'Profilo eolico'!B5308</f>
        <v>125.0070526149284</v>
      </c>
      <c r="H5306">
        <f t="shared" si="164"/>
        <v>1138.4335154826958</v>
      </c>
      <c r="I5306">
        <f>IF(LCOH!$C$28=Menu!$A$1,'Approvvigionamento energia'!C5306,0)+IF(LCOH!$C$28=Menu!$A$2,'Approvvigionamento energia'!D5306,0)+IF(LCOH!$C$28=Menu!$A$3,'Approvvigionamento energia'!E5306,0)+IF(LCOH!$C$28=Menu!$A$4,'Approvvigionamento energia'!F5306,0)+IF(LCOH!$C$28=Menu!$A$5,'Approvvigionamento energia'!G5306,0)+IF(LCOH!$C$28=Menu!$A$6,'Approvvigionamento energia'!H5306,0)</f>
        <v>250.0141052298568</v>
      </c>
      <c r="J5306">
        <f>'Approvvigionamento energia'!A5306+'Approvvigionamento energia'!B5306+'Approvvigionamento energia'!I5306</f>
        <v>335.71410522985678</v>
      </c>
      <c r="K5306">
        <f>IF(MIN(LCOH!$C$18,J5306)&gt;=$P$48*LCOH!$C$18, MIN(LCOH!$C$18,J5306),0)</f>
        <v>0</v>
      </c>
      <c r="L5306">
        <f t="shared" si="165"/>
        <v>335.71410522985678</v>
      </c>
      <c r="M5306">
        <f>K5306/LCOH!$C$18</f>
        <v>0</v>
      </c>
      <c r="N5306">
        <f>K5306/LCOH!$C$34</f>
        <v>0</v>
      </c>
    </row>
    <row r="5307" spans="1:14" x14ac:dyDescent="0.35">
      <c r="A5307">
        <f>'Profilo fotovoltaico'!B5309*LCOH!$C$20</f>
        <v>0</v>
      </c>
      <c r="B5307">
        <f>'Profilo eolico'!B5309*LCOH!$C$21</f>
        <v>86.2</v>
      </c>
      <c r="C5307">
        <f>$P$35*'Profilo fotovoltaico'!B5309</f>
        <v>0</v>
      </c>
      <c r="D5307">
        <f>$Q$37*'Profilo eolico'!B5309</f>
        <v>502.9455279069698</v>
      </c>
      <c r="E5307">
        <f>$P$39*'Profilo fotovoltaico'!B5309+'Approvvigionamento energia'!$Q$39*'Profilo eolico'!B5309</f>
        <v>377.20914593022735</v>
      </c>
      <c r="F5307">
        <f>$P$41*'Profilo fotovoltaico'!B5309+'Approvvigionamento energia'!$Q$41*'Profilo eolico'!B5309</f>
        <v>251.4727639534849</v>
      </c>
      <c r="G5307">
        <f>$P$43*'Profilo fotovoltaico'!B5309+'Approvvigionamento energia'!$Q$43*'Profilo eolico'!B5309</f>
        <v>125.73638197674245</v>
      </c>
      <c r="H5307">
        <f t="shared" si="164"/>
        <v>1138.4335154826958</v>
      </c>
      <c r="I5307">
        <f>IF(LCOH!$C$28=Menu!$A$1,'Approvvigionamento energia'!C5307,0)+IF(LCOH!$C$28=Menu!$A$2,'Approvvigionamento energia'!D5307,0)+IF(LCOH!$C$28=Menu!$A$3,'Approvvigionamento energia'!E5307,0)+IF(LCOH!$C$28=Menu!$A$4,'Approvvigionamento energia'!F5307,0)+IF(LCOH!$C$28=Menu!$A$5,'Approvvigionamento energia'!G5307,0)+IF(LCOH!$C$28=Menu!$A$6,'Approvvigionamento energia'!H5307,0)</f>
        <v>251.4727639534849</v>
      </c>
      <c r="J5307">
        <f>'Approvvigionamento energia'!A5307+'Approvvigionamento energia'!B5307+'Approvvigionamento energia'!I5307</f>
        <v>337.67276395348489</v>
      </c>
      <c r="K5307">
        <f>IF(MIN(LCOH!$C$18,J5307)&gt;=$P$48*LCOH!$C$18, MIN(LCOH!$C$18,J5307),0)</f>
        <v>0</v>
      </c>
      <c r="L5307">
        <f t="shared" si="165"/>
        <v>337.67276395348489</v>
      </c>
      <c r="M5307">
        <f>K5307/LCOH!$C$18</f>
        <v>0</v>
      </c>
      <c r="N5307">
        <f>K5307/LCOH!$C$34</f>
        <v>0</v>
      </c>
    </row>
    <row r="5308" spans="1:14" x14ac:dyDescent="0.35">
      <c r="A5308">
        <f>'Profilo fotovoltaico'!B5310*LCOH!$C$20</f>
        <v>0</v>
      </c>
      <c r="B5308">
        <f>'Profilo eolico'!B5310*LCOH!$C$21</f>
        <v>85.5</v>
      </c>
      <c r="C5308">
        <f>$P$35*'Profilo fotovoltaico'!B5310</f>
        <v>0</v>
      </c>
      <c r="D5308">
        <f>$Q$37*'Profilo eolico'!B5310</f>
        <v>498.86128348081115</v>
      </c>
      <c r="E5308">
        <f>$P$39*'Profilo fotovoltaico'!B5310+'Approvvigionamento energia'!$Q$39*'Profilo eolico'!B5310</f>
        <v>374.14596261060836</v>
      </c>
      <c r="F5308">
        <f>$P$41*'Profilo fotovoltaico'!B5310+'Approvvigionamento energia'!$Q$41*'Profilo eolico'!B5310</f>
        <v>249.43064174040558</v>
      </c>
      <c r="G5308">
        <f>$P$43*'Profilo fotovoltaico'!B5310+'Approvvigionamento energia'!$Q$43*'Profilo eolico'!B5310</f>
        <v>124.71532087020279</v>
      </c>
      <c r="H5308">
        <f t="shared" si="164"/>
        <v>1138.4335154826958</v>
      </c>
      <c r="I5308">
        <f>IF(LCOH!$C$28=Menu!$A$1,'Approvvigionamento energia'!C5308,0)+IF(LCOH!$C$28=Menu!$A$2,'Approvvigionamento energia'!D5308,0)+IF(LCOH!$C$28=Menu!$A$3,'Approvvigionamento energia'!E5308,0)+IF(LCOH!$C$28=Menu!$A$4,'Approvvigionamento energia'!F5308,0)+IF(LCOH!$C$28=Menu!$A$5,'Approvvigionamento energia'!G5308,0)+IF(LCOH!$C$28=Menu!$A$6,'Approvvigionamento energia'!H5308,0)</f>
        <v>249.43064174040558</v>
      </c>
      <c r="J5308">
        <f>'Approvvigionamento energia'!A5308+'Approvvigionamento energia'!B5308+'Approvvigionamento energia'!I5308</f>
        <v>334.93064174040558</v>
      </c>
      <c r="K5308">
        <f>IF(MIN(LCOH!$C$18,J5308)&gt;=$P$48*LCOH!$C$18, MIN(LCOH!$C$18,J5308),0)</f>
        <v>0</v>
      </c>
      <c r="L5308">
        <f t="shared" si="165"/>
        <v>334.93064174040558</v>
      </c>
      <c r="M5308">
        <f>K5308/LCOH!$C$18</f>
        <v>0</v>
      </c>
      <c r="N5308">
        <f>K5308/LCOH!$C$34</f>
        <v>0</v>
      </c>
    </row>
    <row r="5309" spans="1:14" x14ac:dyDescent="0.35">
      <c r="A5309">
        <f>'Profilo fotovoltaico'!B5311*LCOH!$C$20</f>
        <v>0</v>
      </c>
      <c r="B5309">
        <f>'Profilo eolico'!B5311*LCOH!$C$21</f>
        <v>82.199999999999989</v>
      </c>
      <c r="C5309">
        <f>$P$35*'Profilo fotovoltaico'!B5311</f>
        <v>0</v>
      </c>
      <c r="D5309">
        <f>$Q$37*'Profilo eolico'!B5311</f>
        <v>479.60698832892012</v>
      </c>
      <c r="E5309">
        <f>$P$39*'Profilo fotovoltaico'!B5311+'Approvvigionamento energia'!$Q$39*'Profilo eolico'!B5311</f>
        <v>359.70524124669009</v>
      </c>
      <c r="F5309">
        <f>$P$41*'Profilo fotovoltaico'!B5311+'Approvvigionamento energia'!$Q$41*'Profilo eolico'!B5311</f>
        <v>239.80349416446006</v>
      </c>
      <c r="G5309">
        <f>$P$43*'Profilo fotovoltaico'!B5311+'Approvvigionamento energia'!$Q$43*'Profilo eolico'!B5311</f>
        <v>119.90174708223003</v>
      </c>
      <c r="H5309">
        <f t="shared" si="164"/>
        <v>1138.4335154826958</v>
      </c>
      <c r="I5309">
        <f>IF(LCOH!$C$28=Menu!$A$1,'Approvvigionamento energia'!C5309,0)+IF(LCOH!$C$28=Menu!$A$2,'Approvvigionamento energia'!D5309,0)+IF(LCOH!$C$28=Menu!$A$3,'Approvvigionamento energia'!E5309,0)+IF(LCOH!$C$28=Menu!$A$4,'Approvvigionamento energia'!F5309,0)+IF(LCOH!$C$28=Menu!$A$5,'Approvvigionamento energia'!G5309,0)+IF(LCOH!$C$28=Menu!$A$6,'Approvvigionamento energia'!H5309,0)</f>
        <v>239.80349416446006</v>
      </c>
      <c r="J5309">
        <f>'Approvvigionamento energia'!A5309+'Approvvigionamento energia'!B5309+'Approvvigionamento energia'!I5309</f>
        <v>322.00349416446005</v>
      </c>
      <c r="K5309">
        <f>IF(MIN(LCOH!$C$18,J5309)&gt;=$P$48*LCOH!$C$18, MIN(LCOH!$C$18,J5309),0)</f>
        <v>0</v>
      </c>
      <c r="L5309">
        <f t="shared" si="165"/>
        <v>322.00349416446005</v>
      </c>
      <c r="M5309">
        <f>K5309/LCOH!$C$18</f>
        <v>0</v>
      </c>
      <c r="N5309">
        <f>K5309/LCOH!$C$34</f>
        <v>0</v>
      </c>
    </row>
    <row r="5310" spans="1:14" x14ac:dyDescent="0.35">
      <c r="A5310">
        <f>'Profilo fotovoltaico'!B5312*LCOH!$C$20</f>
        <v>16</v>
      </c>
      <c r="B5310">
        <f>'Profilo eolico'!B5312*LCOH!$C$21</f>
        <v>77</v>
      </c>
      <c r="C5310">
        <f>$P$35*'Profilo fotovoltaico'!B5312</f>
        <v>117.67379500195304</v>
      </c>
      <c r="D5310">
        <f>$Q$37*'Profilo eolico'!B5312</f>
        <v>449.26688687745565</v>
      </c>
      <c r="E5310">
        <f>$P$39*'Profilo fotovoltaico'!B5312+'Approvvigionamento energia'!$Q$39*'Profilo eolico'!B5312</f>
        <v>366.36861390857996</v>
      </c>
      <c r="F5310">
        <f>$P$41*'Profilo fotovoltaico'!B5312+'Approvvigionamento energia'!$Q$41*'Profilo eolico'!B5312</f>
        <v>283.47034093970433</v>
      </c>
      <c r="G5310">
        <f>$P$43*'Profilo fotovoltaico'!B5312+'Approvvigionamento energia'!$Q$43*'Profilo eolico'!B5312</f>
        <v>200.5720679708287</v>
      </c>
      <c r="H5310">
        <f t="shared" si="164"/>
        <v>1138.4335154826958</v>
      </c>
      <c r="I5310">
        <f>IF(LCOH!$C$28=Menu!$A$1,'Approvvigionamento energia'!C5310,0)+IF(LCOH!$C$28=Menu!$A$2,'Approvvigionamento energia'!D5310,0)+IF(LCOH!$C$28=Menu!$A$3,'Approvvigionamento energia'!E5310,0)+IF(LCOH!$C$28=Menu!$A$4,'Approvvigionamento energia'!F5310,0)+IF(LCOH!$C$28=Menu!$A$5,'Approvvigionamento energia'!G5310,0)+IF(LCOH!$C$28=Menu!$A$6,'Approvvigionamento energia'!H5310,0)</f>
        <v>283.47034093970433</v>
      </c>
      <c r="J5310">
        <f>'Approvvigionamento energia'!A5310+'Approvvigionamento energia'!B5310+'Approvvigionamento energia'!I5310</f>
        <v>376.47034093970433</v>
      </c>
      <c r="K5310">
        <f>IF(MIN(LCOH!$C$18,J5310)&gt;=$P$48*LCOH!$C$18, MIN(LCOH!$C$18,J5310),0)</f>
        <v>376.47034093970433</v>
      </c>
      <c r="L5310">
        <f t="shared" si="165"/>
        <v>0</v>
      </c>
      <c r="M5310">
        <f>K5310/LCOH!$C$18</f>
        <v>0.25098022729313624</v>
      </c>
      <c r="N5310">
        <f>K5310/LCOH!$C$34</f>
        <v>7.2537637945993128</v>
      </c>
    </row>
    <row r="5311" spans="1:14" x14ac:dyDescent="0.35">
      <c r="A5311">
        <f>'Profilo fotovoltaico'!B5313*LCOH!$C$20</f>
        <v>110</v>
      </c>
      <c r="B5311">
        <f>'Profilo eolico'!B5313*LCOH!$C$21</f>
        <v>66</v>
      </c>
      <c r="C5311">
        <f>$P$35*'Profilo fotovoltaico'!B5313</f>
        <v>809.00734063842719</v>
      </c>
      <c r="D5311">
        <f>$Q$37*'Profilo eolico'!B5313</f>
        <v>385.08590303781915</v>
      </c>
      <c r="E5311">
        <f>$P$39*'Profilo fotovoltaico'!B5313+'Approvvigionamento energia'!$Q$39*'Profilo eolico'!B5313</f>
        <v>491.06626243797115</v>
      </c>
      <c r="F5311">
        <f>$P$41*'Profilo fotovoltaico'!B5313+'Approvvigionamento energia'!$Q$41*'Profilo eolico'!B5313</f>
        <v>597.0466218381232</v>
      </c>
      <c r="G5311">
        <f>$P$43*'Profilo fotovoltaico'!B5313+'Approvvigionamento energia'!$Q$43*'Profilo eolico'!B5313</f>
        <v>703.0269812382752</v>
      </c>
      <c r="H5311">
        <f t="shared" si="164"/>
        <v>1138.4335154826958</v>
      </c>
      <c r="I5311">
        <f>IF(LCOH!$C$28=Menu!$A$1,'Approvvigionamento energia'!C5311,0)+IF(LCOH!$C$28=Menu!$A$2,'Approvvigionamento energia'!D5311,0)+IF(LCOH!$C$28=Menu!$A$3,'Approvvigionamento energia'!E5311,0)+IF(LCOH!$C$28=Menu!$A$4,'Approvvigionamento energia'!F5311,0)+IF(LCOH!$C$28=Menu!$A$5,'Approvvigionamento energia'!G5311,0)+IF(LCOH!$C$28=Menu!$A$6,'Approvvigionamento energia'!H5311,0)</f>
        <v>597.0466218381232</v>
      </c>
      <c r="J5311">
        <f>'Approvvigionamento energia'!A5311+'Approvvigionamento energia'!B5311+'Approvvigionamento energia'!I5311</f>
        <v>773.0466218381232</v>
      </c>
      <c r="K5311">
        <f>IF(MIN(LCOH!$C$18,J5311)&gt;=$P$48*LCOH!$C$18, MIN(LCOH!$C$18,J5311),0)</f>
        <v>773.0466218381232</v>
      </c>
      <c r="L5311">
        <f t="shared" si="165"/>
        <v>0</v>
      </c>
      <c r="M5311">
        <f>K5311/LCOH!$C$18</f>
        <v>0.51536441455874882</v>
      </c>
      <c r="N5311">
        <f>K5311/LCOH!$C$34</f>
        <v>14.894925276264416</v>
      </c>
    </row>
    <row r="5312" spans="1:14" x14ac:dyDescent="0.35">
      <c r="A5312">
        <f>'Profilo fotovoltaico'!B5314*LCOH!$C$20</f>
        <v>239</v>
      </c>
      <c r="B5312">
        <f>'Profilo eolico'!B5314*LCOH!$C$21</f>
        <v>67</v>
      </c>
      <c r="C5312">
        <f>$P$35*'Profilo fotovoltaico'!B5314</f>
        <v>1757.7523128416735</v>
      </c>
      <c r="D5312">
        <f>$Q$37*'Profilo eolico'!B5314</f>
        <v>390.92053793233157</v>
      </c>
      <c r="E5312">
        <f>$P$39*'Profilo fotovoltaico'!B5314+'Approvvigionamento energia'!$Q$39*'Profilo eolico'!B5314</f>
        <v>732.62848165966705</v>
      </c>
      <c r="F5312">
        <f>$P$41*'Profilo fotovoltaico'!B5314+'Approvvigionamento energia'!$Q$41*'Profilo eolico'!B5314</f>
        <v>1074.3364253870025</v>
      </c>
      <c r="G5312">
        <f>$P$43*'Profilo fotovoltaico'!B5314+'Approvvigionamento energia'!$Q$43*'Profilo eolico'!B5314</f>
        <v>1416.044369114338</v>
      </c>
      <c r="H5312">
        <f t="shared" si="164"/>
        <v>1138.4335154826958</v>
      </c>
      <c r="I5312">
        <f>IF(LCOH!$C$28=Menu!$A$1,'Approvvigionamento energia'!C5312,0)+IF(LCOH!$C$28=Menu!$A$2,'Approvvigionamento energia'!D5312,0)+IF(LCOH!$C$28=Menu!$A$3,'Approvvigionamento energia'!E5312,0)+IF(LCOH!$C$28=Menu!$A$4,'Approvvigionamento energia'!F5312,0)+IF(LCOH!$C$28=Menu!$A$5,'Approvvigionamento energia'!G5312,0)+IF(LCOH!$C$28=Menu!$A$6,'Approvvigionamento energia'!H5312,0)</f>
        <v>1074.3364253870025</v>
      </c>
      <c r="J5312">
        <f>'Approvvigionamento energia'!A5312+'Approvvigionamento energia'!B5312+'Approvvigionamento energia'!I5312</f>
        <v>1380.3364253870025</v>
      </c>
      <c r="K5312">
        <f>IF(MIN(LCOH!$C$18,J5312)&gt;=$P$48*LCOH!$C$18, MIN(LCOH!$C$18,J5312),0)</f>
        <v>1380.3364253870025</v>
      </c>
      <c r="L5312">
        <f t="shared" si="165"/>
        <v>0</v>
      </c>
      <c r="M5312">
        <f>K5312/LCOH!$C$18</f>
        <v>0.92022428359133501</v>
      </c>
      <c r="N5312">
        <f>K5312/LCOH!$C$34</f>
        <v>26.596077560443209</v>
      </c>
    </row>
    <row r="5313" spans="1:14" x14ac:dyDescent="0.35">
      <c r="A5313">
        <f>'Profilo fotovoltaico'!B5315*LCOH!$C$20</f>
        <v>367</v>
      </c>
      <c r="B5313">
        <f>'Profilo eolico'!B5315*LCOH!$C$21</f>
        <v>63.5</v>
      </c>
      <c r="C5313">
        <f>$P$35*'Profilo fotovoltaico'!B5315</f>
        <v>2699.1426728572978</v>
      </c>
      <c r="D5313">
        <f>$Q$37*'Profilo eolico'!B5315</f>
        <v>370.4993158015381</v>
      </c>
      <c r="E5313">
        <f>$P$39*'Profilo fotovoltaico'!B5315+'Approvvigionamento energia'!$Q$39*'Profilo eolico'!B5315</f>
        <v>952.66015506547797</v>
      </c>
      <c r="F5313">
        <f>$P$41*'Profilo fotovoltaico'!B5315+'Approvvigionamento energia'!$Q$41*'Profilo eolico'!B5315</f>
        <v>1534.820994329418</v>
      </c>
      <c r="G5313">
        <f>$P$43*'Profilo fotovoltaico'!B5315+'Approvvigionamento energia'!$Q$43*'Profilo eolico'!B5315</f>
        <v>2116.9818335933578</v>
      </c>
      <c r="H5313">
        <f t="shared" si="164"/>
        <v>1138.4335154826958</v>
      </c>
      <c r="I5313">
        <f>IF(LCOH!$C$28=Menu!$A$1,'Approvvigionamento energia'!C5313,0)+IF(LCOH!$C$28=Menu!$A$2,'Approvvigionamento energia'!D5313,0)+IF(LCOH!$C$28=Menu!$A$3,'Approvvigionamento energia'!E5313,0)+IF(LCOH!$C$28=Menu!$A$4,'Approvvigionamento energia'!F5313,0)+IF(LCOH!$C$28=Menu!$A$5,'Approvvigionamento energia'!G5313,0)+IF(LCOH!$C$28=Menu!$A$6,'Approvvigionamento energia'!H5313,0)</f>
        <v>1534.820994329418</v>
      </c>
      <c r="J5313">
        <f>'Approvvigionamento energia'!A5313+'Approvvigionamento energia'!B5313+'Approvvigionamento energia'!I5313</f>
        <v>1965.320994329418</v>
      </c>
      <c r="K5313">
        <f>IF(MIN(LCOH!$C$18,J5313)&gt;=$P$48*LCOH!$C$18, MIN(LCOH!$C$18,J5313),0)</f>
        <v>1500</v>
      </c>
      <c r="L5313">
        <f t="shared" si="165"/>
        <v>465.320994329418</v>
      </c>
      <c r="M5313">
        <f>K5313/LCOH!$C$18</f>
        <v>1</v>
      </c>
      <c r="N5313">
        <f>K5313/LCOH!$C$34</f>
        <v>28.901734104046245</v>
      </c>
    </row>
    <row r="5314" spans="1:14" x14ac:dyDescent="0.35">
      <c r="A5314">
        <f>'Profilo fotovoltaico'!B5316*LCOH!$C$20</f>
        <v>468</v>
      </c>
      <c r="B5314">
        <f>'Profilo eolico'!B5316*LCOH!$C$21</f>
        <v>63.2</v>
      </c>
      <c r="C5314">
        <f>$P$35*'Profilo fotovoltaico'!B5316</f>
        <v>3441.9585038071268</v>
      </c>
      <c r="D5314">
        <f>$Q$37*'Profilo eolico'!B5316</f>
        <v>368.74892533318439</v>
      </c>
      <c r="E5314">
        <f>$P$39*'Profilo fotovoltaico'!B5316+'Approvvigionamento energia'!$Q$39*'Profilo eolico'!B5316</f>
        <v>1137.0513199516699</v>
      </c>
      <c r="F5314">
        <f>$P$41*'Profilo fotovoltaico'!B5316+'Approvvigionamento energia'!$Q$41*'Profilo eolico'!B5316</f>
        <v>1905.3537145701557</v>
      </c>
      <c r="G5314">
        <f>$P$43*'Profilo fotovoltaico'!B5316+'Approvvigionamento energia'!$Q$43*'Profilo eolico'!B5316</f>
        <v>2673.656109188641</v>
      </c>
      <c r="H5314">
        <f t="shared" ref="H5314:H5377" si="166">$P$45</f>
        <v>1138.4335154826958</v>
      </c>
      <c r="I5314">
        <f>IF(LCOH!$C$28=Menu!$A$1,'Approvvigionamento energia'!C5314,0)+IF(LCOH!$C$28=Menu!$A$2,'Approvvigionamento energia'!D5314,0)+IF(LCOH!$C$28=Menu!$A$3,'Approvvigionamento energia'!E5314,0)+IF(LCOH!$C$28=Menu!$A$4,'Approvvigionamento energia'!F5314,0)+IF(LCOH!$C$28=Menu!$A$5,'Approvvigionamento energia'!G5314,0)+IF(LCOH!$C$28=Menu!$A$6,'Approvvigionamento energia'!H5314,0)</f>
        <v>1905.3537145701557</v>
      </c>
      <c r="J5314">
        <f>'Approvvigionamento energia'!A5314+'Approvvigionamento energia'!B5314+'Approvvigionamento energia'!I5314</f>
        <v>2436.5537145701555</v>
      </c>
      <c r="K5314">
        <f>IF(MIN(LCOH!$C$18,J5314)&gt;=$P$48*LCOH!$C$18, MIN(LCOH!$C$18,J5314),0)</f>
        <v>1500</v>
      </c>
      <c r="L5314">
        <f t="shared" si="165"/>
        <v>936.55371457015553</v>
      </c>
      <c r="M5314">
        <f>K5314/LCOH!$C$18</f>
        <v>1</v>
      </c>
      <c r="N5314">
        <f>K5314/LCOH!$C$34</f>
        <v>28.901734104046245</v>
      </c>
    </row>
    <row r="5315" spans="1:14" x14ac:dyDescent="0.35">
      <c r="A5315">
        <f>'Profilo fotovoltaico'!B5317*LCOH!$C$20</f>
        <v>540</v>
      </c>
      <c r="B5315">
        <f>'Profilo eolico'!B5317*LCOH!$C$21</f>
        <v>64</v>
      </c>
      <c r="C5315">
        <f>$P$35*'Profilo fotovoltaico'!B5317</f>
        <v>3971.4905813159153</v>
      </c>
      <c r="D5315">
        <f>$Q$37*'Profilo eolico'!B5317</f>
        <v>373.41663324879431</v>
      </c>
      <c r="E5315">
        <f>$P$39*'Profilo fotovoltaico'!B5317+'Approvvigionamento energia'!$Q$39*'Profilo eolico'!B5317</f>
        <v>1272.9351202655746</v>
      </c>
      <c r="F5315">
        <f>$P$41*'Profilo fotovoltaico'!B5317+'Approvvigionamento energia'!$Q$41*'Profilo eolico'!B5317</f>
        <v>2172.4536072823548</v>
      </c>
      <c r="G5315">
        <f>$P$43*'Profilo fotovoltaico'!B5317+'Approvvigionamento energia'!$Q$43*'Profilo eolico'!B5317</f>
        <v>3071.9720942991353</v>
      </c>
      <c r="H5315">
        <f t="shared" si="166"/>
        <v>1138.4335154826958</v>
      </c>
      <c r="I5315">
        <f>IF(LCOH!$C$28=Menu!$A$1,'Approvvigionamento energia'!C5315,0)+IF(LCOH!$C$28=Menu!$A$2,'Approvvigionamento energia'!D5315,0)+IF(LCOH!$C$28=Menu!$A$3,'Approvvigionamento energia'!E5315,0)+IF(LCOH!$C$28=Menu!$A$4,'Approvvigionamento energia'!F5315,0)+IF(LCOH!$C$28=Menu!$A$5,'Approvvigionamento energia'!G5315,0)+IF(LCOH!$C$28=Menu!$A$6,'Approvvigionamento energia'!H5315,0)</f>
        <v>2172.4536072823548</v>
      </c>
      <c r="J5315">
        <f>'Approvvigionamento energia'!A5315+'Approvvigionamento energia'!B5315+'Approvvigionamento energia'!I5315</f>
        <v>2776.4536072823548</v>
      </c>
      <c r="K5315">
        <f>IF(MIN(LCOH!$C$18,J5315)&gt;=$P$48*LCOH!$C$18, MIN(LCOH!$C$18,J5315),0)</f>
        <v>1500</v>
      </c>
      <c r="L5315">
        <f t="shared" ref="L5315:L5378" si="167">J5315-K5315</f>
        <v>1276.4536072823548</v>
      </c>
      <c r="M5315">
        <f>K5315/LCOH!$C$18</f>
        <v>1</v>
      </c>
      <c r="N5315">
        <f>K5315/LCOH!$C$34</f>
        <v>28.901734104046245</v>
      </c>
    </row>
    <row r="5316" spans="1:14" x14ac:dyDescent="0.35">
      <c r="A5316">
        <f>'Profilo fotovoltaico'!B5318*LCOH!$C$20</f>
        <v>578</v>
      </c>
      <c r="B5316">
        <f>'Profilo eolico'!B5318*LCOH!$C$21</f>
        <v>65.900000000000006</v>
      </c>
      <c r="C5316">
        <f>$P$35*'Profilo fotovoltaico'!B5318</f>
        <v>4250.9658444455536</v>
      </c>
      <c r="D5316">
        <f>$Q$37*'Profilo eolico'!B5318</f>
        <v>384.50243954836787</v>
      </c>
      <c r="E5316">
        <f>$P$39*'Profilo fotovoltaico'!B5318+'Approvvigionamento energia'!$Q$39*'Profilo eolico'!B5318</f>
        <v>1351.1182907726643</v>
      </c>
      <c r="F5316">
        <f>$P$41*'Profilo fotovoltaico'!B5318+'Approvvigionamento energia'!$Q$41*'Profilo eolico'!B5318</f>
        <v>2317.7341419969607</v>
      </c>
      <c r="G5316">
        <f>$P$43*'Profilo fotovoltaico'!B5318+'Approvvigionamento energia'!$Q$43*'Profilo eolico'!B5318</f>
        <v>3284.3499932212571</v>
      </c>
      <c r="H5316">
        <f t="shared" si="166"/>
        <v>1138.4335154826958</v>
      </c>
      <c r="I5316">
        <f>IF(LCOH!$C$28=Menu!$A$1,'Approvvigionamento energia'!C5316,0)+IF(LCOH!$C$28=Menu!$A$2,'Approvvigionamento energia'!D5316,0)+IF(LCOH!$C$28=Menu!$A$3,'Approvvigionamento energia'!E5316,0)+IF(LCOH!$C$28=Menu!$A$4,'Approvvigionamento energia'!F5316,0)+IF(LCOH!$C$28=Menu!$A$5,'Approvvigionamento energia'!G5316,0)+IF(LCOH!$C$28=Menu!$A$6,'Approvvigionamento energia'!H5316,0)</f>
        <v>2317.7341419969607</v>
      </c>
      <c r="J5316">
        <f>'Approvvigionamento energia'!A5316+'Approvvigionamento energia'!B5316+'Approvvigionamento energia'!I5316</f>
        <v>2961.6341419969608</v>
      </c>
      <c r="K5316">
        <f>IF(MIN(LCOH!$C$18,J5316)&gt;=$P$48*LCOH!$C$18, MIN(LCOH!$C$18,J5316),0)</f>
        <v>1500</v>
      </c>
      <c r="L5316">
        <f t="shared" si="167"/>
        <v>1461.6341419969608</v>
      </c>
      <c r="M5316">
        <f>K5316/LCOH!$C$18</f>
        <v>1</v>
      </c>
      <c r="N5316">
        <f>K5316/LCOH!$C$34</f>
        <v>28.901734104046245</v>
      </c>
    </row>
    <row r="5317" spans="1:14" x14ac:dyDescent="0.35">
      <c r="A5317">
        <f>'Profilo fotovoltaico'!B5319*LCOH!$C$20</f>
        <v>573</v>
      </c>
      <c r="B5317">
        <f>'Profilo eolico'!B5319*LCOH!$C$21</f>
        <v>70.400000000000006</v>
      </c>
      <c r="C5317">
        <f>$P$35*'Profilo fotovoltaico'!B5319</f>
        <v>4214.192783507443</v>
      </c>
      <c r="D5317">
        <f>$Q$37*'Profilo eolico'!B5319</f>
        <v>410.75829657367376</v>
      </c>
      <c r="E5317">
        <f>$P$39*'Profilo fotovoltaico'!B5319+'Approvvigionamento energia'!$Q$39*'Profilo eolico'!B5319</f>
        <v>1361.6169183071161</v>
      </c>
      <c r="F5317">
        <f>$P$41*'Profilo fotovoltaico'!B5319+'Approvvigionamento energia'!$Q$41*'Profilo eolico'!B5319</f>
        <v>2312.4755400405584</v>
      </c>
      <c r="G5317">
        <f>$P$43*'Profilo fotovoltaico'!B5319+'Approvvigionamento energia'!$Q$43*'Profilo eolico'!B5319</f>
        <v>3263.3341617740007</v>
      </c>
      <c r="H5317">
        <f t="shared" si="166"/>
        <v>1138.4335154826958</v>
      </c>
      <c r="I5317">
        <f>IF(LCOH!$C$28=Menu!$A$1,'Approvvigionamento energia'!C5317,0)+IF(LCOH!$C$28=Menu!$A$2,'Approvvigionamento energia'!D5317,0)+IF(LCOH!$C$28=Menu!$A$3,'Approvvigionamento energia'!E5317,0)+IF(LCOH!$C$28=Menu!$A$4,'Approvvigionamento energia'!F5317,0)+IF(LCOH!$C$28=Menu!$A$5,'Approvvigionamento energia'!G5317,0)+IF(LCOH!$C$28=Menu!$A$6,'Approvvigionamento energia'!H5317,0)</f>
        <v>2312.4755400405584</v>
      </c>
      <c r="J5317">
        <f>'Approvvigionamento energia'!A5317+'Approvvigionamento energia'!B5317+'Approvvigionamento energia'!I5317</f>
        <v>2955.8755400405585</v>
      </c>
      <c r="K5317">
        <f>IF(MIN(LCOH!$C$18,J5317)&gt;=$P$48*LCOH!$C$18, MIN(LCOH!$C$18,J5317),0)</f>
        <v>1500</v>
      </c>
      <c r="L5317">
        <f t="shared" si="167"/>
        <v>1455.8755400405585</v>
      </c>
      <c r="M5317">
        <f>K5317/LCOH!$C$18</f>
        <v>1</v>
      </c>
      <c r="N5317">
        <f>K5317/LCOH!$C$34</f>
        <v>28.901734104046245</v>
      </c>
    </row>
    <row r="5318" spans="1:14" x14ac:dyDescent="0.35">
      <c r="A5318">
        <f>'Profilo fotovoltaico'!B5320*LCOH!$C$20</f>
        <v>537</v>
      </c>
      <c r="B5318">
        <f>'Profilo eolico'!B5320*LCOH!$C$21</f>
        <v>76.899999999999991</v>
      </c>
      <c r="C5318">
        <f>$P$35*'Profilo fotovoltaico'!B5320</f>
        <v>3949.4267447530492</v>
      </c>
      <c r="D5318">
        <f>$Q$37*'Profilo eolico'!B5320</f>
        <v>448.68342338800437</v>
      </c>
      <c r="E5318">
        <f>$P$39*'Profilo fotovoltaico'!B5320+'Approvvigionamento energia'!$Q$39*'Profilo eolico'!B5320</f>
        <v>1323.8692537292654</v>
      </c>
      <c r="F5318">
        <f>$P$41*'Profilo fotovoltaico'!B5320+'Approvvigionamento energia'!$Q$41*'Profilo eolico'!B5320</f>
        <v>2199.0550840705268</v>
      </c>
      <c r="G5318">
        <f>$P$43*'Profilo fotovoltaico'!B5320+'Approvvigionamento energia'!$Q$43*'Profilo eolico'!B5320</f>
        <v>3074.2409144117878</v>
      </c>
      <c r="H5318">
        <f t="shared" si="166"/>
        <v>1138.4335154826958</v>
      </c>
      <c r="I5318">
        <f>IF(LCOH!$C$28=Menu!$A$1,'Approvvigionamento energia'!C5318,0)+IF(LCOH!$C$28=Menu!$A$2,'Approvvigionamento energia'!D5318,0)+IF(LCOH!$C$28=Menu!$A$3,'Approvvigionamento energia'!E5318,0)+IF(LCOH!$C$28=Menu!$A$4,'Approvvigionamento energia'!F5318,0)+IF(LCOH!$C$28=Menu!$A$5,'Approvvigionamento energia'!G5318,0)+IF(LCOH!$C$28=Menu!$A$6,'Approvvigionamento energia'!H5318,0)</f>
        <v>2199.0550840705268</v>
      </c>
      <c r="J5318">
        <f>'Approvvigionamento energia'!A5318+'Approvvigionamento energia'!B5318+'Approvvigionamento energia'!I5318</f>
        <v>2812.9550840705269</v>
      </c>
      <c r="K5318">
        <f>IF(MIN(LCOH!$C$18,J5318)&gt;=$P$48*LCOH!$C$18, MIN(LCOH!$C$18,J5318),0)</f>
        <v>1500</v>
      </c>
      <c r="L5318">
        <f t="shared" si="167"/>
        <v>1312.9550840705269</v>
      </c>
      <c r="M5318">
        <f>K5318/LCOH!$C$18</f>
        <v>1</v>
      </c>
      <c r="N5318">
        <f>K5318/LCOH!$C$34</f>
        <v>28.901734104046245</v>
      </c>
    </row>
    <row r="5319" spans="1:14" x14ac:dyDescent="0.35">
      <c r="A5319">
        <f>'Profilo fotovoltaico'!B5321*LCOH!$C$20</f>
        <v>473</v>
      </c>
      <c r="B5319">
        <f>'Profilo eolico'!B5321*LCOH!$C$21</f>
        <v>85.1</v>
      </c>
      <c r="C5319">
        <f>$P$35*'Profilo fotovoltaico'!B5321</f>
        <v>3478.7315647452365</v>
      </c>
      <c r="D5319">
        <f>$Q$37*'Profilo eolico'!B5321</f>
        <v>496.52742952300616</v>
      </c>
      <c r="E5319">
        <f>$P$39*'Profilo fotovoltaico'!B5321+'Approvvigionamento energia'!$Q$39*'Profilo eolico'!B5321</f>
        <v>1242.0784633285637</v>
      </c>
      <c r="F5319">
        <f>$P$41*'Profilo fotovoltaico'!B5321+'Approvvigionamento energia'!$Q$41*'Profilo eolico'!B5321</f>
        <v>1987.6294971341213</v>
      </c>
      <c r="G5319">
        <f>$P$43*'Profilo fotovoltaico'!B5321+'Approvvigionamento energia'!$Q$43*'Profilo eolico'!B5321</f>
        <v>2733.1805309396791</v>
      </c>
      <c r="H5319">
        <f t="shared" si="166"/>
        <v>1138.4335154826958</v>
      </c>
      <c r="I5319">
        <f>IF(LCOH!$C$28=Menu!$A$1,'Approvvigionamento energia'!C5319,0)+IF(LCOH!$C$28=Menu!$A$2,'Approvvigionamento energia'!D5319,0)+IF(LCOH!$C$28=Menu!$A$3,'Approvvigionamento energia'!E5319,0)+IF(LCOH!$C$28=Menu!$A$4,'Approvvigionamento energia'!F5319,0)+IF(LCOH!$C$28=Menu!$A$5,'Approvvigionamento energia'!G5319,0)+IF(LCOH!$C$28=Menu!$A$6,'Approvvigionamento energia'!H5319,0)</f>
        <v>1987.6294971341213</v>
      </c>
      <c r="J5319">
        <f>'Approvvigionamento energia'!A5319+'Approvvigionamento energia'!B5319+'Approvvigionamento energia'!I5319</f>
        <v>2545.7294971341212</v>
      </c>
      <c r="K5319">
        <f>IF(MIN(LCOH!$C$18,J5319)&gt;=$P$48*LCOH!$C$18, MIN(LCOH!$C$18,J5319),0)</f>
        <v>1500</v>
      </c>
      <c r="L5319">
        <f t="shared" si="167"/>
        <v>1045.7294971341212</v>
      </c>
      <c r="M5319">
        <f>K5319/LCOH!$C$18</f>
        <v>1</v>
      </c>
      <c r="N5319">
        <f>K5319/LCOH!$C$34</f>
        <v>28.901734104046245</v>
      </c>
    </row>
    <row r="5320" spans="1:14" x14ac:dyDescent="0.35">
      <c r="A5320">
        <f>'Profilo fotovoltaico'!B5322*LCOH!$C$20</f>
        <v>385</v>
      </c>
      <c r="B5320">
        <f>'Profilo eolico'!B5322*LCOH!$C$21</f>
        <v>91.2</v>
      </c>
      <c r="C5320">
        <f>$P$35*'Profilo fotovoltaico'!B5322</f>
        <v>2831.5256922344952</v>
      </c>
      <c r="D5320">
        <f>$Q$37*'Profilo eolico'!B5322</f>
        <v>532.1187023795319</v>
      </c>
      <c r="E5320">
        <f>$P$39*'Profilo fotovoltaico'!B5322+'Approvvigionamento energia'!$Q$39*'Profilo eolico'!B5322</f>
        <v>1106.9704498432727</v>
      </c>
      <c r="F5320">
        <f>$P$41*'Profilo fotovoltaico'!B5322+'Approvvigionamento energia'!$Q$41*'Profilo eolico'!B5322</f>
        <v>1681.8221973070135</v>
      </c>
      <c r="G5320">
        <f>$P$43*'Profilo fotovoltaico'!B5322+'Approvvigionamento energia'!$Q$43*'Profilo eolico'!B5322</f>
        <v>2256.6739447707546</v>
      </c>
      <c r="H5320">
        <f t="shared" si="166"/>
        <v>1138.4335154826958</v>
      </c>
      <c r="I5320">
        <f>IF(LCOH!$C$28=Menu!$A$1,'Approvvigionamento energia'!C5320,0)+IF(LCOH!$C$28=Menu!$A$2,'Approvvigionamento energia'!D5320,0)+IF(LCOH!$C$28=Menu!$A$3,'Approvvigionamento energia'!E5320,0)+IF(LCOH!$C$28=Menu!$A$4,'Approvvigionamento energia'!F5320,0)+IF(LCOH!$C$28=Menu!$A$5,'Approvvigionamento energia'!G5320,0)+IF(LCOH!$C$28=Menu!$A$6,'Approvvigionamento energia'!H5320,0)</f>
        <v>1681.8221973070135</v>
      </c>
      <c r="J5320">
        <f>'Approvvigionamento energia'!A5320+'Approvvigionamento energia'!B5320+'Approvvigionamento energia'!I5320</f>
        <v>2158.0221973070134</v>
      </c>
      <c r="K5320">
        <f>IF(MIN(LCOH!$C$18,J5320)&gt;=$P$48*LCOH!$C$18, MIN(LCOH!$C$18,J5320),0)</f>
        <v>1500</v>
      </c>
      <c r="L5320">
        <f t="shared" si="167"/>
        <v>658.02219730701336</v>
      </c>
      <c r="M5320">
        <f>K5320/LCOH!$C$18</f>
        <v>1</v>
      </c>
      <c r="N5320">
        <f>K5320/LCOH!$C$34</f>
        <v>28.901734104046245</v>
      </c>
    </row>
    <row r="5321" spans="1:14" x14ac:dyDescent="0.35">
      <c r="A5321">
        <f>'Profilo fotovoltaico'!B5323*LCOH!$C$20</f>
        <v>273</v>
      </c>
      <c r="B5321">
        <f>'Profilo eolico'!B5323*LCOH!$C$21</f>
        <v>96.5</v>
      </c>
      <c r="C5321">
        <f>$P$35*'Profilo fotovoltaico'!B5323</f>
        <v>2007.8091272208239</v>
      </c>
      <c r="D5321">
        <f>$Q$37*'Profilo eolico'!B5323</f>
        <v>563.04226732044765</v>
      </c>
      <c r="E5321">
        <f>$P$39*'Profilo fotovoltaico'!B5323+'Approvvigionamento energia'!$Q$39*'Profilo eolico'!B5323</f>
        <v>924.23398229554164</v>
      </c>
      <c r="F5321">
        <f>$P$41*'Profilo fotovoltaico'!B5323+'Approvvigionamento energia'!$Q$41*'Profilo eolico'!B5323</f>
        <v>1285.4256972706357</v>
      </c>
      <c r="G5321">
        <f>$P$43*'Profilo fotovoltaico'!B5323+'Approvvigionamento energia'!$Q$43*'Profilo eolico'!B5323</f>
        <v>1646.6174122457298</v>
      </c>
      <c r="H5321">
        <f t="shared" si="166"/>
        <v>1138.4335154826958</v>
      </c>
      <c r="I5321">
        <f>IF(LCOH!$C$28=Menu!$A$1,'Approvvigionamento energia'!C5321,0)+IF(LCOH!$C$28=Menu!$A$2,'Approvvigionamento energia'!D5321,0)+IF(LCOH!$C$28=Menu!$A$3,'Approvvigionamento energia'!E5321,0)+IF(LCOH!$C$28=Menu!$A$4,'Approvvigionamento energia'!F5321,0)+IF(LCOH!$C$28=Menu!$A$5,'Approvvigionamento energia'!G5321,0)+IF(LCOH!$C$28=Menu!$A$6,'Approvvigionamento energia'!H5321,0)</f>
        <v>1285.4256972706357</v>
      </c>
      <c r="J5321">
        <f>'Approvvigionamento energia'!A5321+'Approvvigionamento energia'!B5321+'Approvvigionamento energia'!I5321</f>
        <v>1654.9256972706357</v>
      </c>
      <c r="K5321">
        <f>IF(MIN(LCOH!$C$18,J5321)&gt;=$P$48*LCOH!$C$18, MIN(LCOH!$C$18,J5321),0)</f>
        <v>1500</v>
      </c>
      <c r="L5321">
        <f t="shared" si="167"/>
        <v>154.92569727063574</v>
      </c>
      <c r="M5321">
        <f>K5321/LCOH!$C$18</f>
        <v>1</v>
      </c>
      <c r="N5321">
        <f>K5321/LCOH!$C$34</f>
        <v>28.901734104046245</v>
      </c>
    </row>
    <row r="5322" spans="1:14" x14ac:dyDescent="0.35">
      <c r="A5322">
        <f>'Profilo fotovoltaico'!B5324*LCOH!$C$20</f>
        <v>142</v>
      </c>
      <c r="B5322">
        <f>'Profilo eolico'!B5324*LCOH!$C$21</f>
        <v>96.5</v>
      </c>
      <c r="C5322">
        <f>$P$35*'Profilo fotovoltaico'!B5324</f>
        <v>1044.3549306423331</v>
      </c>
      <c r="D5322">
        <f>$Q$37*'Profilo eolico'!B5324</f>
        <v>563.04226732044765</v>
      </c>
      <c r="E5322">
        <f>$P$39*'Profilo fotovoltaico'!B5324+'Approvvigionamento energia'!$Q$39*'Profilo eolico'!B5324</f>
        <v>683.37043315091898</v>
      </c>
      <c r="F5322">
        <f>$P$41*'Profilo fotovoltaico'!B5324+'Approvvigionamento energia'!$Q$41*'Profilo eolico'!B5324</f>
        <v>803.69859898139043</v>
      </c>
      <c r="G5322">
        <f>$P$43*'Profilo fotovoltaico'!B5324+'Approvvigionamento energia'!$Q$43*'Profilo eolico'!B5324</f>
        <v>924.02676481186177</v>
      </c>
      <c r="H5322">
        <f t="shared" si="166"/>
        <v>1138.4335154826958</v>
      </c>
      <c r="I5322">
        <f>IF(LCOH!$C$28=Menu!$A$1,'Approvvigionamento energia'!C5322,0)+IF(LCOH!$C$28=Menu!$A$2,'Approvvigionamento energia'!D5322,0)+IF(LCOH!$C$28=Menu!$A$3,'Approvvigionamento energia'!E5322,0)+IF(LCOH!$C$28=Menu!$A$4,'Approvvigionamento energia'!F5322,0)+IF(LCOH!$C$28=Menu!$A$5,'Approvvigionamento energia'!G5322,0)+IF(LCOH!$C$28=Menu!$A$6,'Approvvigionamento energia'!H5322,0)</f>
        <v>803.69859898139043</v>
      </c>
      <c r="J5322">
        <f>'Approvvigionamento energia'!A5322+'Approvvigionamento energia'!B5322+'Approvvigionamento energia'!I5322</f>
        <v>1042.1985989813904</v>
      </c>
      <c r="K5322">
        <f>IF(MIN(LCOH!$C$18,J5322)&gt;=$P$48*LCOH!$C$18, MIN(LCOH!$C$18,J5322),0)</f>
        <v>1042.1985989813904</v>
      </c>
      <c r="L5322">
        <f t="shared" si="167"/>
        <v>0</v>
      </c>
      <c r="M5322">
        <f>K5322/LCOH!$C$18</f>
        <v>0.69479906598759367</v>
      </c>
      <c r="N5322">
        <f>K5322/LCOH!$C$34</f>
        <v>20.080897860913112</v>
      </c>
    </row>
    <row r="5323" spans="1:14" x14ac:dyDescent="0.35">
      <c r="A5323">
        <f>'Profilo fotovoltaico'!B5325*LCOH!$C$20</f>
        <v>37</v>
      </c>
      <c r="B5323">
        <f>'Profilo eolico'!B5325*LCOH!$C$21</f>
        <v>93.399999999999991</v>
      </c>
      <c r="C5323">
        <f>$P$35*'Profilo fotovoltaico'!B5325</f>
        <v>272.12065094201637</v>
      </c>
      <c r="D5323">
        <f>$Q$37*'Profilo eolico'!B5325</f>
        <v>544.95489914745917</v>
      </c>
      <c r="E5323">
        <f>$P$39*'Profilo fotovoltaico'!B5325+'Approvvigionamento energia'!$Q$39*'Profilo eolico'!B5325</f>
        <v>476.7463370960985</v>
      </c>
      <c r="F5323">
        <f>$P$41*'Profilo fotovoltaico'!B5325+'Approvvigionamento energia'!$Q$41*'Profilo eolico'!B5325</f>
        <v>408.53777504473777</v>
      </c>
      <c r="G5323">
        <f>$P$43*'Profilo fotovoltaico'!B5325+'Approvvigionamento energia'!$Q$43*'Profilo eolico'!B5325</f>
        <v>340.3292129933771</v>
      </c>
      <c r="H5323">
        <f t="shared" si="166"/>
        <v>1138.4335154826958</v>
      </c>
      <c r="I5323">
        <f>IF(LCOH!$C$28=Menu!$A$1,'Approvvigionamento energia'!C5323,0)+IF(LCOH!$C$28=Menu!$A$2,'Approvvigionamento energia'!D5323,0)+IF(LCOH!$C$28=Menu!$A$3,'Approvvigionamento energia'!E5323,0)+IF(LCOH!$C$28=Menu!$A$4,'Approvvigionamento energia'!F5323,0)+IF(LCOH!$C$28=Menu!$A$5,'Approvvigionamento energia'!G5323,0)+IF(LCOH!$C$28=Menu!$A$6,'Approvvigionamento energia'!H5323,0)</f>
        <v>408.53777504473777</v>
      </c>
      <c r="J5323">
        <f>'Approvvigionamento energia'!A5323+'Approvvigionamento energia'!B5323+'Approvvigionamento energia'!I5323</f>
        <v>538.93777504473769</v>
      </c>
      <c r="K5323">
        <f>IF(MIN(LCOH!$C$18,J5323)&gt;=$P$48*LCOH!$C$18, MIN(LCOH!$C$18,J5323),0)</f>
        <v>538.93777504473769</v>
      </c>
      <c r="L5323">
        <f t="shared" si="167"/>
        <v>0</v>
      </c>
      <c r="M5323">
        <f>K5323/LCOH!$C$18</f>
        <v>0.35929185002982511</v>
      </c>
      <c r="N5323">
        <f>K5323/LCOH!$C$34</f>
        <v>10.384157515312864</v>
      </c>
    </row>
    <row r="5324" spans="1:14" x14ac:dyDescent="0.35">
      <c r="A5324">
        <f>'Profilo fotovoltaico'!B5326*LCOH!$C$20</f>
        <v>0</v>
      </c>
      <c r="B5324">
        <f>'Profilo eolico'!B5326*LCOH!$C$21</f>
        <v>83.3</v>
      </c>
      <c r="C5324">
        <f>$P$35*'Profilo fotovoltaico'!B5326</f>
        <v>0</v>
      </c>
      <c r="D5324">
        <f>$Q$37*'Profilo eolico'!B5326</f>
        <v>486.02508671288382</v>
      </c>
      <c r="E5324">
        <f>$P$39*'Profilo fotovoltaico'!B5326+'Approvvigionamento energia'!$Q$39*'Profilo eolico'!B5326</f>
        <v>364.51881503466285</v>
      </c>
      <c r="F5324">
        <f>$P$41*'Profilo fotovoltaico'!B5326+'Approvvigionamento energia'!$Q$41*'Profilo eolico'!B5326</f>
        <v>243.01254335644191</v>
      </c>
      <c r="G5324">
        <f>$P$43*'Profilo fotovoltaico'!B5326+'Approvvigionamento energia'!$Q$43*'Profilo eolico'!B5326</f>
        <v>121.50627167822095</v>
      </c>
      <c r="H5324">
        <f t="shared" si="166"/>
        <v>1138.4335154826958</v>
      </c>
      <c r="I5324">
        <f>IF(LCOH!$C$28=Menu!$A$1,'Approvvigionamento energia'!C5324,0)+IF(LCOH!$C$28=Menu!$A$2,'Approvvigionamento energia'!D5324,0)+IF(LCOH!$C$28=Menu!$A$3,'Approvvigionamento energia'!E5324,0)+IF(LCOH!$C$28=Menu!$A$4,'Approvvigionamento energia'!F5324,0)+IF(LCOH!$C$28=Menu!$A$5,'Approvvigionamento energia'!G5324,0)+IF(LCOH!$C$28=Menu!$A$6,'Approvvigionamento energia'!H5324,0)</f>
        <v>243.01254335644191</v>
      </c>
      <c r="J5324">
        <f>'Approvvigionamento energia'!A5324+'Approvvigionamento energia'!B5324+'Approvvigionamento energia'!I5324</f>
        <v>326.31254335644189</v>
      </c>
      <c r="K5324">
        <f>IF(MIN(LCOH!$C$18,J5324)&gt;=$P$48*LCOH!$C$18, MIN(LCOH!$C$18,J5324),0)</f>
        <v>0</v>
      </c>
      <c r="L5324">
        <f t="shared" si="167"/>
        <v>326.31254335644189</v>
      </c>
      <c r="M5324">
        <f>K5324/LCOH!$C$18</f>
        <v>0</v>
      </c>
      <c r="N5324">
        <f>K5324/LCOH!$C$34</f>
        <v>0</v>
      </c>
    </row>
    <row r="5325" spans="1:14" x14ac:dyDescent="0.35">
      <c r="A5325">
        <f>'Profilo fotovoltaico'!B5327*LCOH!$C$20</f>
        <v>0</v>
      </c>
      <c r="B5325">
        <f>'Profilo eolico'!B5327*LCOH!$C$21</f>
        <v>66</v>
      </c>
      <c r="C5325">
        <f>$P$35*'Profilo fotovoltaico'!B5327</f>
        <v>0</v>
      </c>
      <c r="D5325">
        <f>$Q$37*'Profilo eolico'!B5327</f>
        <v>385.08590303781915</v>
      </c>
      <c r="E5325">
        <f>$P$39*'Profilo fotovoltaico'!B5327+'Approvvigionamento energia'!$Q$39*'Profilo eolico'!B5327</f>
        <v>288.81442727836435</v>
      </c>
      <c r="F5325">
        <f>$P$41*'Profilo fotovoltaico'!B5327+'Approvvigionamento energia'!$Q$41*'Profilo eolico'!B5327</f>
        <v>192.54295151890958</v>
      </c>
      <c r="G5325">
        <f>$P$43*'Profilo fotovoltaico'!B5327+'Approvvigionamento energia'!$Q$43*'Profilo eolico'!B5327</f>
        <v>96.271475759454788</v>
      </c>
      <c r="H5325">
        <f t="shared" si="166"/>
        <v>1138.4335154826958</v>
      </c>
      <c r="I5325">
        <f>IF(LCOH!$C$28=Menu!$A$1,'Approvvigionamento energia'!C5325,0)+IF(LCOH!$C$28=Menu!$A$2,'Approvvigionamento energia'!D5325,0)+IF(LCOH!$C$28=Menu!$A$3,'Approvvigionamento energia'!E5325,0)+IF(LCOH!$C$28=Menu!$A$4,'Approvvigionamento energia'!F5325,0)+IF(LCOH!$C$28=Menu!$A$5,'Approvvigionamento energia'!G5325,0)+IF(LCOH!$C$28=Menu!$A$6,'Approvvigionamento energia'!H5325,0)</f>
        <v>192.54295151890958</v>
      </c>
      <c r="J5325">
        <f>'Approvvigionamento energia'!A5325+'Approvvigionamento energia'!B5325+'Approvvigionamento energia'!I5325</f>
        <v>258.5429515189096</v>
      </c>
      <c r="K5325">
        <f>IF(MIN(LCOH!$C$18,J5325)&gt;=$P$48*LCOH!$C$18, MIN(LCOH!$C$18,J5325),0)</f>
        <v>0</v>
      </c>
      <c r="L5325">
        <f t="shared" si="167"/>
        <v>258.5429515189096</v>
      </c>
      <c r="M5325">
        <f>K5325/LCOH!$C$18</f>
        <v>0</v>
      </c>
      <c r="N5325">
        <f>K5325/LCOH!$C$34</f>
        <v>0</v>
      </c>
    </row>
    <row r="5326" spans="1:14" x14ac:dyDescent="0.35">
      <c r="A5326">
        <f>'Profilo fotovoltaico'!B5328*LCOH!$C$20</f>
        <v>0</v>
      </c>
      <c r="B5326">
        <f>'Profilo eolico'!B5328*LCOH!$C$21</f>
        <v>55.9</v>
      </c>
      <c r="C5326">
        <f>$P$35*'Profilo fotovoltaico'!B5328</f>
        <v>0</v>
      </c>
      <c r="D5326">
        <f>$Q$37*'Profilo eolico'!B5328</f>
        <v>326.15609060324374</v>
      </c>
      <c r="E5326">
        <f>$P$39*'Profilo fotovoltaico'!B5328+'Approvvigionamento energia'!$Q$39*'Profilo eolico'!B5328</f>
        <v>244.61706795243282</v>
      </c>
      <c r="F5326">
        <f>$P$41*'Profilo fotovoltaico'!B5328+'Approvvigionamento energia'!$Q$41*'Profilo eolico'!B5328</f>
        <v>163.07804530162187</v>
      </c>
      <c r="G5326">
        <f>$P$43*'Profilo fotovoltaico'!B5328+'Approvvigionamento energia'!$Q$43*'Profilo eolico'!B5328</f>
        <v>81.539022650810935</v>
      </c>
      <c r="H5326">
        <f t="shared" si="166"/>
        <v>1138.4335154826958</v>
      </c>
      <c r="I5326">
        <f>IF(LCOH!$C$28=Menu!$A$1,'Approvvigionamento energia'!C5326,0)+IF(LCOH!$C$28=Menu!$A$2,'Approvvigionamento energia'!D5326,0)+IF(LCOH!$C$28=Menu!$A$3,'Approvvigionamento energia'!E5326,0)+IF(LCOH!$C$28=Menu!$A$4,'Approvvigionamento energia'!F5326,0)+IF(LCOH!$C$28=Menu!$A$5,'Approvvigionamento energia'!G5326,0)+IF(LCOH!$C$28=Menu!$A$6,'Approvvigionamento energia'!H5326,0)</f>
        <v>163.07804530162187</v>
      </c>
      <c r="J5326">
        <f>'Approvvigionamento energia'!A5326+'Approvvigionamento energia'!B5326+'Approvvigionamento energia'!I5326</f>
        <v>218.97804530162188</v>
      </c>
      <c r="K5326">
        <f>IF(MIN(LCOH!$C$18,J5326)&gt;=$P$48*LCOH!$C$18, MIN(LCOH!$C$18,J5326),0)</f>
        <v>0</v>
      </c>
      <c r="L5326">
        <f t="shared" si="167"/>
        <v>218.97804530162188</v>
      </c>
      <c r="M5326">
        <f>K5326/LCOH!$C$18</f>
        <v>0</v>
      </c>
      <c r="N5326">
        <f>K5326/LCOH!$C$34</f>
        <v>0</v>
      </c>
    </row>
    <row r="5327" spans="1:14" x14ac:dyDescent="0.35">
      <c r="A5327">
        <f>'Profilo fotovoltaico'!B5329*LCOH!$C$20</f>
        <v>0</v>
      </c>
      <c r="B5327">
        <f>'Profilo eolico'!B5329*LCOH!$C$21</f>
        <v>56.300000000000004</v>
      </c>
      <c r="C5327">
        <f>$P$35*'Profilo fotovoltaico'!B5329</f>
        <v>0</v>
      </c>
      <c r="D5327">
        <f>$Q$37*'Profilo eolico'!B5329</f>
        <v>328.48994456104873</v>
      </c>
      <c r="E5327">
        <f>$P$39*'Profilo fotovoltaico'!B5329+'Approvvigionamento energia'!$Q$39*'Profilo eolico'!B5329</f>
        <v>246.36745842078656</v>
      </c>
      <c r="F5327">
        <f>$P$41*'Profilo fotovoltaico'!B5329+'Approvvigionamento energia'!$Q$41*'Profilo eolico'!B5329</f>
        <v>164.24497228052437</v>
      </c>
      <c r="G5327">
        <f>$P$43*'Profilo fotovoltaico'!B5329+'Approvvigionamento energia'!$Q$43*'Profilo eolico'!B5329</f>
        <v>82.122486140262183</v>
      </c>
      <c r="H5327">
        <f t="shared" si="166"/>
        <v>1138.4335154826958</v>
      </c>
      <c r="I5327">
        <f>IF(LCOH!$C$28=Menu!$A$1,'Approvvigionamento energia'!C5327,0)+IF(LCOH!$C$28=Menu!$A$2,'Approvvigionamento energia'!D5327,0)+IF(LCOH!$C$28=Menu!$A$3,'Approvvigionamento energia'!E5327,0)+IF(LCOH!$C$28=Menu!$A$4,'Approvvigionamento energia'!F5327,0)+IF(LCOH!$C$28=Menu!$A$5,'Approvvigionamento energia'!G5327,0)+IF(LCOH!$C$28=Menu!$A$6,'Approvvigionamento energia'!H5327,0)</f>
        <v>164.24497228052437</v>
      </c>
      <c r="J5327">
        <f>'Approvvigionamento energia'!A5327+'Approvvigionamento energia'!B5327+'Approvvigionamento energia'!I5327</f>
        <v>220.54497228052438</v>
      </c>
      <c r="K5327">
        <f>IF(MIN(LCOH!$C$18,J5327)&gt;=$P$48*LCOH!$C$18, MIN(LCOH!$C$18,J5327),0)</f>
        <v>0</v>
      </c>
      <c r="L5327">
        <f t="shared" si="167"/>
        <v>220.54497228052438</v>
      </c>
      <c r="M5327">
        <f>K5327/LCOH!$C$18</f>
        <v>0</v>
      </c>
      <c r="N5327">
        <f>K5327/LCOH!$C$34</f>
        <v>0</v>
      </c>
    </row>
    <row r="5328" spans="1:14" x14ac:dyDescent="0.35">
      <c r="A5328">
        <f>'Profilo fotovoltaico'!B5330*LCOH!$C$20</f>
        <v>0</v>
      </c>
      <c r="B5328">
        <f>'Profilo eolico'!B5330*LCOH!$C$21</f>
        <v>68.400000000000006</v>
      </c>
      <c r="C5328">
        <f>$P$35*'Profilo fotovoltaico'!B5330</f>
        <v>0</v>
      </c>
      <c r="D5328">
        <f>$Q$37*'Profilo eolico'!B5330</f>
        <v>399.08902678464892</v>
      </c>
      <c r="E5328">
        <f>$P$39*'Profilo fotovoltaico'!B5330+'Approvvigionamento energia'!$Q$39*'Profilo eolico'!B5330</f>
        <v>299.31677008848669</v>
      </c>
      <c r="F5328">
        <f>$P$41*'Profilo fotovoltaico'!B5330+'Approvvigionamento energia'!$Q$41*'Profilo eolico'!B5330</f>
        <v>199.54451339232446</v>
      </c>
      <c r="G5328">
        <f>$P$43*'Profilo fotovoltaico'!B5330+'Approvvigionamento energia'!$Q$43*'Profilo eolico'!B5330</f>
        <v>99.772256696162231</v>
      </c>
      <c r="H5328">
        <f t="shared" si="166"/>
        <v>1138.4335154826958</v>
      </c>
      <c r="I5328">
        <f>IF(LCOH!$C$28=Menu!$A$1,'Approvvigionamento energia'!C5328,0)+IF(LCOH!$C$28=Menu!$A$2,'Approvvigionamento energia'!D5328,0)+IF(LCOH!$C$28=Menu!$A$3,'Approvvigionamento energia'!E5328,0)+IF(LCOH!$C$28=Menu!$A$4,'Approvvigionamento energia'!F5328,0)+IF(LCOH!$C$28=Menu!$A$5,'Approvvigionamento energia'!G5328,0)+IF(LCOH!$C$28=Menu!$A$6,'Approvvigionamento energia'!H5328,0)</f>
        <v>199.54451339232446</v>
      </c>
      <c r="J5328">
        <f>'Approvvigionamento energia'!A5328+'Approvvigionamento energia'!B5328+'Approvvigionamento energia'!I5328</f>
        <v>267.94451339232444</v>
      </c>
      <c r="K5328">
        <f>IF(MIN(LCOH!$C$18,J5328)&gt;=$P$48*LCOH!$C$18, MIN(LCOH!$C$18,J5328),0)</f>
        <v>0</v>
      </c>
      <c r="L5328">
        <f t="shared" si="167"/>
        <v>267.94451339232444</v>
      </c>
      <c r="M5328">
        <f>K5328/LCOH!$C$18</f>
        <v>0</v>
      </c>
      <c r="N5328">
        <f>K5328/LCOH!$C$34</f>
        <v>0</v>
      </c>
    </row>
    <row r="5329" spans="1:14" x14ac:dyDescent="0.35">
      <c r="A5329">
        <f>'Profilo fotovoltaico'!B5331*LCOH!$C$20</f>
        <v>0</v>
      </c>
      <c r="B5329">
        <f>'Profilo eolico'!B5331*LCOH!$C$21</f>
        <v>87.5</v>
      </c>
      <c r="C5329">
        <f>$P$35*'Profilo fotovoltaico'!B5331</f>
        <v>0</v>
      </c>
      <c r="D5329">
        <f>$Q$37*'Profilo eolico'!B5331</f>
        <v>510.53055326983593</v>
      </c>
      <c r="E5329">
        <f>$P$39*'Profilo fotovoltaico'!B5331+'Approvvigionamento energia'!$Q$39*'Profilo eolico'!B5331</f>
        <v>382.89791495237694</v>
      </c>
      <c r="F5329">
        <f>$P$41*'Profilo fotovoltaico'!B5331+'Approvvigionamento energia'!$Q$41*'Profilo eolico'!B5331</f>
        <v>255.26527663491797</v>
      </c>
      <c r="G5329">
        <f>$P$43*'Profilo fotovoltaico'!B5331+'Approvvigionamento energia'!$Q$43*'Profilo eolico'!B5331</f>
        <v>127.63263831745898</v>
      </c>
      <c r="H5329">
        <f t="shared" si="166"/>
        <v>1138.4335154826958</v>
      </c>
      <c r="I5329">
        <f>IF(LCOH!$C$28=Menu!$A$1,'Approvvigionamento energia'!C5329,0)+IF(LCOH!$C$28=Menu!$A$2,'Approvvigionamento energia'!D5329,0)+IF(LCOH!$C$28=Menu!$A$3,'Approvvigionamento energia'!E5329,0)+IF(LCOH!$C$28=Menu!$A$4,'Approvvigionamento energia'!F5329,0)+IF(LCOH!$C$28=Menu!$A$5,'Approvvigionamento energia'!G5329,0)+IF(LCOH!$C$28=Menu!$A$6,'Approvvigionamento energia'!H5329,0)</f>
        <v>255.26527663491797</v>
      </c>
      <c r="J5329">
        <f>'Approvvigionamento energia'!A5329+'Approvvigionamento energia'!B5329+'Approvvigionamento energia'!I5329</f>
        <v>342.765276634918</v>
      </c>
      <c r="K5329">
        <f>IF(MIN(LCOH!$C$18,J5329)&gt;=$P$48*LCOH!$C$18, MIN(LCOH!$C$18,J5329),0)</f>
        <v>0</v>
      </c>
      <c r="L5329">
        <f t="shared" si="167"/>
        <v>342.765276634918</v>
      </c>
      <c r="M5329">
        <f>K5329/LCOH!$C$18</f>
        <v>0</v>
      </c>
      <c r="N5329">
        <f>K5329/LCOH!$C$34</f>
        <v>0</v>
      </c>
    </row>
    <row r="5330" spans="1:14" x14ac:dyDescent="0.35">
      <c r="A5330">
        <f>'Profilo fotovoltaico'!B5332*LCOH!$C$20</f>
        <v>0</v>
      </c>
      <c r="B5330">
        <f>'Profilo eolico'!B5332*LCOH!$C$21</f>
        <v>109.8</v>
      </c>
      <c r="C5330">
        <f>$P$35*'Profilo fotovoltaico'!B5332</f>
        <v>0</v>
      </c>
      <c r="D5330">
        <f>$Q$37*'Profilo eolico'!B5332</f>
        <v>640.64291141746264</v>
      </c>
      <c r="E5330">
        <f>$P$39*'Profilo fotovoltaico'!B5332+'Approvvigionamento energia'!$Q$39*'Profilo eolico'!B5332</f>
        <v>480.48218356309701</v>
      </c>
      <c r="F5330">
        <f>$P$41*'Profilo fotovoltaico'!B5332+'Approvvigionamento energia'!$Q$41*'Profilo eolico'!B5332</f>
        <v>320.32145570873132</v>
      </c>
      <c r="G5330">
        <f>$P$43*'Profilo fotovoltaico'!B5332+'Approvvigionamento energia'!$Q$43*'Profilo eolico'!B5332</f>
        <v>160.16072785436566</v>
      </c>
      <c r="H5330">
        <f t="shared" si="166"/>
        <v>1138.4335154826958</v>
      </c>
      <c r="I5330">
        <f>IF(LCOH!$C$28=Menu!$A$1,'Approvvigionamento energia'!C5330,0)+IF(LCOH!$C$28=Menu!$A$2,'Approvvigionamento energia'!D5330,0)+IF(LCOH!$C$28=Menu!$A$3,'Approvvigionamento energia'!E5330,0)+IF(LCOH!$C$28=Menu!$A$4,'Approvvigionamento energia'!F5330,0)+IF(LCOH!$C$28=Menu!$A$5,'Approvvigionamento energia'!G5330,0)+IF(LCOH!$C$28=Menu!$A$6,'Approvvigionamento energia'!H5330,0)</f>
        <v>320.32145570873132</v>
      </c>
      <c r="J5330">
        <f>'Approvvigionamento energia'!A5330+'Approvvigionamento energia'!B5330+'Approvvigionamento energia'!I5330</f>
        <v>430.12145570873133</v>
      </c>
      <c r="K5330">
        <f>IF(MIN(LCOH!$C$18,J5330)&gt;=$P$48*LCOH!$C$18, MIN(LCOH!$C$18,J5330),0)</f>
        <v>430.12145570873133</v>
      </c>
      <c r="L5330">
        <f t="shared" si="167"/>
        <v>0</v>
      </c>
      <c r="M5330">
        <f>K5330/LCOH!$C$18</f>
        <v>0.28674763713915424</v>
      </c>
      <c r="N5330">
        <f>K5330/LCOH!$C$34</f>
        <v>8.2875039635593701</v>
      </c>
    </row>
    <row r="5331" spans="1:14" x14ac:dyDescent="0.35">
      <c r="A5331">
        <f>'Profilo fotovoltaico'!B5333*LCOH!$C$20</f>
        <v>0</v>
      </c>
      <c r="B5331">
        <f>'Profilo eolico'!B5333*LCOH!$C$21</f>
        <v>132.5</v>
      </c>
      <c r="C5331">
        <f>$P$35*'Profilo fotovoltaico'!B5333</f>
        <v>0</v>
      </c>
      <c r="D5331">
        <f>$Q$37*'Profilo eolico'!B5333</f>
        <v>773.08912352289451</v>
      </c>
      <c r="E5331">
        <f>$P$39*'Profilo fotovoltaico'!B5333+'Approvvigionamento energia'!$Q$39*'Profilo eolico'!B5333</f>
        <v>579.81684264217085</v>
      </c>
      <c r="F5331">
        <f>$P$41*'Profilo fotovoltaico'!B5333+'Approvvigionamento energia'!$Q$41*'Profilo eolico'!B5333</f>
        <v>386.54456176144726</v>
      </c>
      <c r="G5331">
        <f>$P$43*'Profilo fotovoltaico'!B5333+'Approvvigionamento energia'!$Q$43*'Profilo eolico'!B5333</f>
        <v>193.27228088072363</v>
      </c>
      <c r="H5331">
        <f t="shared" si="166"/>
        <v>1138.4335154826958</v>
      </c>
      <c r="I5331">
        <f>IF(LCOH!$C$28=Menu!$A$1,'Approvvigionamento energia'!C5331,0)+IF(LCOH!$C$28=Menu!$A$2,'Approvvigionamento energia'!D5331,0)+IF(LCOH!$C$28=Menu!$A$3,'Approvvigionamento energia'!E5331,0)+IF(LCOH!$C$28=Menu!$A$4,'Approvvigionamento energia'!F5331,0)+IF(LCOH!$C$28=Menu!$A$5,'Approvvigionamento energia'!G5331,0)+IF(LCOH!$C$28=Menu!$A$6,'Approvvigionamento energia'!H5331,0)</f>
        <v>386.54456176144726</v>
      </c>
      <c r="J5331">
        <f>'Approvvigionamento energia'!A5331+'Approvvigionamento energia'!B5331+'Approvvigionamento energia'!I5331</f>
        <v>519.04456176144731</v>
      </c>
      <c r="K5331">
        <f>IF(MIN(LCOH!$C$18,J5331)&gt;=$P$48*LCOH!$C$18, MIN(LCOH!$C$18,J5331),0)</f>
        <v>519.04456176144731</v>
      </c>
      <c r="L5331">
        <f t="shared" si="167"/>
        <v>0</v>
      </c>
      <c r="M5331">
        <f>K5331/LCOH!$C$18</f>
        <v>0.34602970784096487</v>
      </c>
      <c r="N5331">
        <f>K5331/LCOH!$C$34</f>
        <v>10.000858608120373</v>
      </c>
    </row>
    <row r="5332" spans="1:14" x14ac:dyDescent="0.35">
      <c r="A5332">
        <f>'Profilo fotovoltaico'!B5334*LCOH!$C$20</f>
        <v>0</v>
      </c>
      <c r="B5332">
        <f>'Profilo eolico'!B5334*LCOH!$C$21</f>
        <v>150.79999999999998</v>
      </c>
      <c r="C5332">
        <f>$P$35*'Profilo fotovoltaico'!B5334</f>
        <v>0</v>
      </c>
      <c r="D5332">
        <f>$Q$37*'Profilo eolico'!B5334</f>
        <v>879.86294209247149</v>
      </c>
      <c r="E5332">
        <f>$P$39*'Profilo fotovoltaico'!B5334+'Approvvigionamento energia'!$Q$39*'Profilo eolico'!B5334</f>
        <v>659.89720656935356</v>
      </c>
      <c r="F5332">
        <f>$P$41*'Profilo fotovoltaico'!B5334+'Approvvigionamento energia'!$Q$41*'Profilo eolico'!B5334</f>
        <v>439.93147104623574</v>
      </c>
      <c r="G5332">
        <f>$P$43*'Profilo fotovoltaico'!B5334+'Approvvigionamento energia'!$Q$43*'Profilo eolico'!B5334</f>
        <v>219.96573552311787</v>
      </c>
      <c r="H5332">
        <f t="shared" si="166"/>
        <v>1138.4335154826958</v>
      </c>
      <c r="I5332">
        <f>IF(LCOH!$C$28=Menu!$A$1,'Approvvigionamento energia'!C5332,0)+IF(LCOH!$C$28=Menu!$A$2,'Approvvigionamento energia'!D5332,0)+IF(LCOH!$C$28=Menu!$A$3,'Approvvigionamento energia'!E5332,0)+IF(LCOH!$C$28=Menu!$A$4,'Approvvigionamento energia'!F5332,0)+IF(LCOH!$C$28=Menu!$A$5,'Approvvigionamento energia'!G5332,0)+IF(LCOH!$C$28=Menu!$A$6,'Approvvigionamento energia'!H5332,0)</f>
        <v>439.93147104623574</v>
      </c>
      <c r="J5332">
        <f>'Approvvigionamento energia'!A5332+'Approvvigionamento energia'!B5332+'Approvvigionamento energia'!I5332</f>
        <v>590.7314710462357</v>
      </c>
      <c r="K5332">
        <f>IF(MIN(LCOH!$C$18,J5332)&gt;=$P$48*LCOH!$C$18, MIN(LCOH!$C$18,J5332),0)</f>
        <v>590.7314710462357</v>
      </c>
      <c r="L5332">
        <f t="shared" si="167"/>
        <v>0</v>
      </c>
      <c r="M5332">
        <f>K5332/LCOH!$C$18</f>
        <v>0.39382098069749044</v>
      </c>
      <c r="N5332">
        <f>K5332/LCOH!$C$34</f>
        <v>11.382109268713597</v>
      </c>
    </row>
    <row r="5333" spans="1:14" x14ac:dyDescent="0.35">
      <c r="A5333">
        <f>'Profilo fotovoltaico'!B5335*LCOH!$C$20</f>
        <v>0</v>
      </c>
      <c r="B5333">
        <f>'Profilo eolico'!B5335*LCOH!$C$21</f>
        <v>158</v>
      </c>
      <c r="C5333">
        <f>$P$35*'Profilo fotovoltaico'!B5335</f>
        <v>0</v>
      </c>
      <c r="D5333">
        <f>$Q$37*'Profilo eolico'!B5335</f>
        <v>921.87231333296097</v>
      </c>
      <c r="E5333">
        <f>$P$39*'Profilo fotovoltaico'!B5335+'Approvvigionamento energia'!$Q$39*'Profilo eolico'!B5335</f>
        <v>691.40423499972064</v>
      </c>
      <c r="F5333">
        <f>$P$41*'Profilo fotovoltaico'!B5335+'Approvvigionamento energia'!$Q$41*'Profilo eolico'!B5335</f>
        <v>460.93615666648049</v>
      </c>
      <c r="G5333">
        <f>$P$43*'Profilo fotovoltaico'!B5335+'Approvvigionamento energia'!$Q$43*'Profilo eolico'!B5335</f>
        <v>230.46807833324024</v>
      </c>
      <c r="H5333">
        <f t="shared" si="166"/>
        <v>1138.4335154826958</v>
      </c>
      <c r="I5333">
        <f>IF(LCOH!$C$28=Menu!$A$1,'Approvvigionamento energia'!C5333,0)+IF(LCOH!$C$28=Menu!$A$2,'Approvvigionamento energia'!D5333,0)+IF(LCOH!$C$28=Menu!$A$3,'Approvvigionamento energia'!E5333,0)+IF(LCOH!$C$28=Menu!$A$4,'Approvvigionamento energia'!F5333,0)+IF(LCOH!$C$28=Menu!$A$5,'Approvvigionamento energia'!G5333,0)+IF(LCOH!$C$28=Menu!$A$6,'Approvvigionamento energia'!H5333,0)</f>
        <v>460.93615666648049</v>
      </c>
      <c r="J5333">
        <f>'Approvvigionamento energia'!A5333+'Approvvigionamento energia'!B5333+'Approvvigionamento energia'!I5333</f>
        <v>618.93615666648043</v>
      </c>
      <c r="K5333">
        <f>IF(MIN(LCOH!$C$18,J5333)&gt;=$P$48*LCOH!$C$18, MIN(LCOH!$C$18,J5333),0)</f>
        <v>618.93615666648043</v>
      </c>
      <c r="L5333">
        <f t="shared" si="167"/>
        <v>0</v>
      </c>
      <c r="M5333">
        <f>K5333/LCOH!$C$18</f>
        <v>0.41262410444432029</v>
      </c>
      <c r="N5333">
        <f>K5333/LCOH!$C$34</f>
        <v>11.925552151569951</v>
      </c>
    </row>
    <row r="5334" spans="1:14" x14ac:dyDescent="0.35">
      <c r="A5334">
        <f>'Profilo fotovoltaico'!B5336*LCOH!$C$20</f>
        <v>14</v>
      </c>
      <c r="B5334">
        <f>'Profilo eolico'!B5336*LCOH!$C$21</f>
        <v>155</v>
      </c>
      <c r="C5334">
        <f>$P$35*'Profilo fotovoltaico'!B5336</f>
        <v>102.96457062670891</v>
      </c>
      <c r="D5334">
        <f>$Q$37*'Profilo eolico'!B5336</f>
        <v>904.36840864942371</v>
      </c>
      <c r="E5334">
        <f>$P$39*'Profilo fotovoltaico'!B5336+'Approvvigionamento energia'!$Q$39*'Profilo eolico'!B5336</f>
        <v>704.0174491437449</v>
      </c>
      <c r="F5334">
        <f>$P$41*'Profilo fotovoltaico'!B5336+'Approvvigionamento energia'!$Q$41*'Profilo eolico'!B5336</f>
        <v>503.66648963806631</v>
      </c>
      <c r="G5334">
        <f>$P$43*'Profilo fotovoltaico'!B5336+'Approvvigionamento energia'!$Q$43*'Profilo eolico'!B5336</f>
        <v>303.31553013238761</v>
      </c>
      <c r="H5334">
        <f t="shared" si="166"/>
        <v>1138.4335154826958</v>
      </c>
      <c r="I5334">
        <f>IF(LCOH!$C$28=Menu!$A$1,'Approvvigionamento energia'!C5334,0)+IF(LCOH!$C$28=Menu!$A$2,'Approvvigionamento energia'!D5334,0)+IF(LCOH!$C$28=Menu!$A$3,'Approvvigionamento energia'!E5334,0)+IF(LCOH!$C$28=Menu!$A$4,'Approvvigionamento energia'!F5334,0)+IF(LCOH!$C$28=Menu!$A$5,'Approvvigionamento energia'!G5334,0)+IF(LCOH!$C$28=Menu!$A$6,'Approvvigionamento energia'!H5334,0)</f>
        <v>503.66648963806631</v>
      </c>
      <c r="J5334">
        <f>'Approvvigionamento energia'!A5334+'Approvvigionamento energia'!B5334+'Approvvigionamento energia'!I5334</f>
        <v>672.66648963806631</v>
      </c>
      <c r="K5334">
        <f>IF(MIN(LCOH!$C$18,J5334)&gt;=$P$48*LCOH!$C$18, MIN(LCOH!$C$18,J5334),0)</f>
        <v>672.66648963806631</v>
      </c>
      <c r="L5334">
        <f t="shared" si="167"/>
        <v>0</v>
      </c>
      <c r="M5334">
        <f>K5334/LCOH!$C$18</f>
        <v>0.44844432642537752</v>
      </c>
      <c r="N5334">
        <f>K5334/LCOH!$C$34</f>
        <v>12.960818682814381</v>
      </c>
    </row>
    <row r="5335" spans="1:14" x14ac:dyDescent="0.35">
      <c r="A5335">
        <f>'Profilo fotovoltaico'!B5337*LCOH!$C$20</f>
        <v>95</v>
      </c>
      <c r="B5335">
        <f>'Profilo eolico'!B5337*LCOH!$C$21</f>
        <v>134.6</v>
      </c>
      <c r="C5335">
        <f>$P$35*'Profilo fotovoltaico'!B5337</f>
        <v>698.68815782409615</v>
      </c>
      <c r="D5335">
        <f>$Q$37*'Profilo eolico'!B5337</f>
        <v>785.34185680137045</v>
      </c>
      <c r="E5335">
        <f>$P$39*'Profilo fotovoltaico'!B5337+'Approvvigionamento energia'!$Q$39*'Profilo eolico'!B5337</f>
        <v>763.67843205705185</v>
      </c>
      <c r="F5335">
        <f>$P$41*'Profilo fotovoltaico'!B5337+'Approvvigionamento energia'!$Q$41*'Profilo eolico'!B5337</f>
        <v>742.01500731273336</v>
      </c>
      <c r="G5335">
        <f>$P$43*'Profilo fotovoltaico'!B5337+'Approvvigionamento energia'!$Q$43*'Profilo eolico'!B5337</f>
        <v>720.35158256841476</v>
      </c>
      <c r="H5335">
        <f t="shared" si="166"/>
        <v>1138.4335154826958</v>
      </c>
      <c r="I5335">
        <f>IF(LCOH!$C$28=Menu!$A$1,'Approvvigionamento energia'!C5335,0)+IF(LCOH!$C$28=Menu!$A$2,'Approvvigionamento energia'!D5335,0)+IF(LCOH!$C$28=Menu!$A$3,'Approvvigionamento energia'!E5335,0)+IF(LCOH!$C$28=Menu!$A$4,'Approvvigionamento energia'!F5335,0)+IF(LCOH!$C$28=Menu!$A$5,'Approvvigionamento energia'!G5335,0)+IF(LCOH!$C$28=Menu!$A$6,'Approvvigionamento energia'!H5335,0)</f>
        <v>742.01500731273336</v>
      </c>
      <c r="J5335">
        <f>'Approvvigionamento energia'!A5335+'Approvvigionamento energia'!B5335+'Approvvigionamento energia'!I5335</f>
        <v>971.61500731273338</v>
      </c>
      <c r="K5335">
        <f>IF(MIN(LCOH!$C$18,J5335)&gt;=$P$48*LCOH!$C$18, MIN(LCOH!$C$18,J5335),0)</f>
        <v>971.61500731273338</v>
      </c>
      <c r="L5335">
        <f t="shared" si="167"/>
        <v>0</v>
      </c>
      <c r="M5335">
        <f>K5335/LCOH!$C$18</f>
        <v>0.64774333820848895</v>
      </c>
      <c r="N5335">
        <f>K5335/LCOH!$C$34</f>
        <v>18.720905728569043</v>
      </c>
    </row>
    <row r="5336" spans="1:14" x14ac:dyDescent="0.35">
      <c r="A5336">
        <f>'Profilo fotovoltaico'!B5338*LCOH!$C$20</f>
        <v>214</v>
      </c>
      <c r="B5336">
        <f>'Profilo eolico'!B5338*LCOH!$C$21</f>
        <v>154.4</v>
      </c>
      <c r="C5336">
        <f>$P$35*'Profilo fotovoltaico'!B5338</f>
        <v>1573.8870081511218</v>
      </c>
      <c r="D5336">
        <f>$Q$37*'Profilo eolico'!B5338</f>
        <v>900.86762771271628</v>
      </c>
      <c r="E5336">
        <f>$P$39*'Profilo fotovoltaico'!B5338+'Approvvigionamento energia'!$Q$39*'Profilo eolico'!B5338</f>
        <v>1069.1224728223176</v>
      </c>
      <c r="F5336">
        <f>$P$41*'Profilo fotovoltaico'!B5338+'Approvvigionamento energia'!$Q$41*'Profilo eolico'!B5338</f>
        <v>1237.3773179319192</v>
      </c>
      <c r="G5336">
        <f>$P$43*'Profilo fotovoltaico'!B5338+'Approvvigionamento energia'!$Q$43*'Profilo eolico'!B5338</f>
        <v>1405.6321630415205</v>
      </c>
      <c r="H5336">
        <f t="shared" si="166"/>
        <v>1138.4335154826958</v>
      </c>
      <c r="I5336">
        <f>IF(LCOH!$C$28=Menu!$A$1,'Approvvigionamento energia'!C5336,0)+IF(LCOH!$C$28=Menu!$A$2,'Approvvigionamento energia'!D5336,0)+IF(LCOH!$C$28=Menu!$A$3,'Approvvigionamento energia'!E5336,0)+IF(LCOH!$C$28=Menu!$A$4,'Approvvigionamento energia'!F5336,0)+IF(LCOH!$C$28=Menu!$A$5,'Approvvigionamento energia'!G5336,0)+IF(LCOH!$C$28=Menu!$A$6,'Approvvigionamento energia'!H5336,0)</f>
        <v>1237.3773179319192</v>
      </c>
      <c r="J5336">
        <f>'Approvvigionamento energia'!A5336+'Approvvigionamento energia'!B5336+'Approvvigionamento energia'!I5336</f>
        <v>1605.7773179319192</v>
      </c>
      <c r="K5336">
        <f>IF(MIN(LCOH!$C$18,J5336)&gt;=$P$48*LCOH!$C$18, MIN(LCOH!$C$18,J5336),0)</f>
        <v>1500</v>
      </c>
      <c r="L5336">
        <f t="shared" si="167"/>
        <v>105.77731793191924</v>
      </c>
      <c r="M5336">
        <f>K5336/LCOH!$C$18</f>
        <v>1</v>
      </c>
      <c r="N5336">
        <f>K5336/LCOH!$C$34</f>
        <v>28.901734104046245</v>
      </c>
    </row>
    <row r="5337" spans="1:14" x14ac:dyDescent="0.35">
      <c r="A5337">
        <f>'Profilo fotovoltaico'!B5339*LCOH!$C$20</f>
        <v>344</v>
      </c>
      <c r="B5337">
        <f>'Profilo eolico'!B5339*LCOH!$C$21</f>
        <v>155</v>
      </c>
      <c r="C5337">
        <f>$P$35*'Profilo fotovoltaico'!B5339</f>
        <v>2529.9865925419904</v>
      </c>
      <c r="D5337">
        <f>$Q$37*'Profilo eolico'!B5339</f>
        <v>904.36840864942371</v>
      </c>
      <c r="E5337">
        <f>$P$39*'Profilo fotovoltaico'!B5339+'Approvvigionamento energia'!$Q$39*'Profilo eolico'!B5339</f>
        <v>1310.7729546225653</v>
      </c>
      <c r="F5337">
        <f>$P$41*'Profilo fotovoltaico'!B5339+'Approvvigionamento energia'!$Q$41*'Profilo eolico'!B5339</f>
        <v>1717.177500595707</v>
      </c>
      <c r="G5337">
        <f>$P$43*'Profilo fotovoltaico'!B5339+'Approvvigionamento energia'!$Q$43*'Profilo eolico'!B5339</f>
        <v>2123.5820465688485</v>
      </c>
      <c r="H5337">
        <f t="shared" si="166"/>
        <v>1138.4335154826958</v>
      </c>
      <c r="I5337">
        <f>IF(LCOH!$C$28=Menu!$A$1,'Approvvigionamento energia'!C5337,0)+IF(LCOH!$C$28=Menu!$A$2,'Approvvigionamento energia'!D5337,0)+IF(LCOH!$C$28=Menu!$A$3,'Approvvigionamento energia'!E5337,0)+IF(LCOH!$C$28=Menu!$A$4,'Approvvigionamento energia'!F5337,0)+IF(LCOH!$C$28=Menu!$A$5,'Approvvigionamento energia'!G5337,0)+IF(LCOH!$C$28=Menu!$A$6,'Approvvigionamento energia'!H5337,0)</f>
        <v>1717.177500595707</v>
      </c>
      <c r="J5337">
        <f>'Approvvigionamento energia'!A5337+'Approvvigionamento energia'!B5337+'Approvvigionamento energia'!I5337</f>
        <v>2216.177500595707</v>
      </c>
      <c r="K5337">
        <f>IF(MIN(LCOH!$C$18,J5337)&gt;=$P$48*LCOH!$C$18, MIN(LCOH!$C$18,J5337),0)</f>
        <v>1500</v>
      </c>
      <c r="L5337">
        <f t="shared" si="167"/>
        <v>716.17750059570699</v>
      </c>
      <c r="M5337">
        <f>K5337/LCOH!$C$18</f>
        <v>1</v>
      </c>
      <c r="N5337">
        <f>K5337/LCOH!$C$34</f>
        <v>28.901734104046245</v>
      </c>
    </row>
    <row r="5338" spans="1:14" x14ac:dyDescent="0.35">
      <c r="A5338">
        <f>'Profilo fotovoltaico'!B5340*LCOH!$C$20</f>
        <v>457</v>
      </c>
      <c r="B5338">
        <f>'Profilo eolico'!B5340*LCOH!$C$21</f>
        <v>159.39999999999998</v>
      </c>
      <c r="C5338">
        <f>$P$35*'Profilo fotovoltaico'!B5340</f>
        <v>3361.0577697432836</v>
      </c>
      <c r="D5338">
        <f>$Q$37*'Profilo eolico'!B5340</f>
        <v>930.04080218527827</v>
      </c>
      <c r="E5338">
        <f>$P$39*'Profilo fotovoltaico'!B5340+'Approvvigionamento energia'!$Q$39*'Profilo eolico'!B5340</f>
        <v>1537.7950440747795</v>
      </c>
      <c r="F5338">
        <f>$P$41*'Profilo fotovoltaico'!B5340+'Approvvigionamento energia'!$Q$41*'Profilo eolico'!B5340</f>
        <v>2145.5492859642809</v>
      </c>
      <c r="G5338">
        <f>$P$43*'Profilo fotovoltaico'!B5340+'Approvvigionamento energia'!$Q$43*'Profilo eolico'!B5340</f>
        <v>2753.3035278537827</v>
      </c>
      <c r="H5338">
        <f t="shared" si="166"/>
        <v>1138.4335154826958</v>
      </c>
      <c r="I5338">
        <f>IF(LCOH!$C$28=Menu!$A$1,'Approvvigionamento energia'!C5338,0)+IF(LCOH!$C$28=Menu!$A$2,'Approvvigionamento energia'!D5338,0)+IF(LCOH!$C$28=Menu!$A$3,'Approvvigionamento energia'!E5338,0)+IF(LCOH!$C$28=Menu!$A$4,'Approvvigionamento energia'!F5338,0)+IF(LCOH!$C$28=Menu!$A$5,'Approvvigionamento energia'!G5338,0)+IF(LCOH!$C$28=Menu!$A$6,'Approvvigionamento energia'!H5338,0)</f>
        <v>2145.5492859642809</v>
      </c>
      <c r="J5338">
        <f>'Approvvigionamento energia'!A5338+'Approvvigionamento energia'!B5338+'Approvvigionamento energia'!I5338</f>
        <v>2761.949285964281</v>
      </c>
      <c r="K5338">
        <f>IF(MIN(LCOH!$C$18,J5338)&gt;=$P$48*LCOH!$C$18, MIN(LCOH!$C$18,J5338),0)</f>
        <v>1500</v>
      </c>
      <c r="L5338">
        <f t="shared" si="167"/>
        <v>1261.949285964281</v>
      </c>
      <c r="M5338">
        <f>K5338/LCOH!$C$18</f>
        <v>1</v>
      </c>
      <c r="N5338">
        <f>K5338/LCOH!$C$34</f>
        <v>28.901734104046245</v>
      </c>
    </row>
    <row r="5339" spans="1:14" x14ac:dyDescent="0.35">
      <c r="A5339">
        <f>'Profilo fotovoltaico'!B5341*LCOH!$C$20</f>
        <v>545</v>
      </c>
      <c r="B5339">
        <f>'Profilo eolico'!B5341*LCOH!$C$21</f>
        <v>174.3</v>
      </c>
      <c r="C5339">
        <f>$P$35*'Profilo fotovoltaico'!B5341</f>
        <v>4008.2636422540259</v>
      </c>
      <c r="D5339">
        <f>$Q$37*'Profilo eolico'!B5341</f>
        <v>1016.9768621135133</v>
      </c>
      <c r="E5339">
        <f>$P$39*'Profilo fotovoltaico'!B5341+'Approvvigionamento energia'!$Q$39*'Profilo eolico'!B5341</f>
        <v>1764.7985571486415</v>
      </c>
      <c r="F5339">
        <f>$P$41*'Profilo fotovoltaico'!B5341+'Approvvigionamento energia'!$Q$41*'Profilo eolico'!B5341</f>
        <v>2512.6202521837695</v>
      </c>
      <c r="G5339">
        <f>$P$43*'Profilo fotovoltaico'!B5341+'Approvvigionamento energia'!$Q$43*'Profilo eolico'!B5341</f>
        <v>3260.4419472188979</v>
      </c>
      <c r="H5339">
        <f t="shared" si="166"/>
        <v>1138.4335154826958</v>
      </c>
      <c r="I5339">
        <f>IF(LCOH!$C$28=Menu!$A$1,'Approvvigionamento energia'!C5339,0)+IF(LCOH!$C$28=Menu!$A$2,'Approvvigionamento energia'!D5339,0)+IF(LCOH!$C$28=Menu!$A$3,'Approvvigionamento energia'!E5339,0)+IF(LCOH!$C$28=Menu!$A$4,'Approvvigionamento energia'!F5339,0)+IF(LCOH!$C$28=Menu!$A$5,'Approvvigionamento energia'!G5339,0)+IF(LCOH!$C$28=Menu!$A$6,'Approvvigionamento energia'!H5339,0)</f>
        <v>2512.6202521837695</v>
      </c>
      <c r="J5339">
        <f>'Approvvigionamento energia'!A5339+'Approvvigionamento energia'!B5339+'Approvvigionamento energia'!I5339</f>
        <v>3231.9202521837697</v>
      </c>
      <c r="K5339">
        <f>IF(MIN(LCOH!$C$18,J5339)&gt;=$P$48*LCOH!$C$18, MIN(LCOH!$C$18,J5339),0)</f>
        <v>1500</v>
      </c>
      <c r="L5339">
        <f t="shared" si="167"/>
        <v>1731.9202521837697</v>
      </c>
      <c r="M5339">
        <f>K5339/LCOH!$C$18</f>
        <v>1</v>
      </c>
      <c r="N5339">
        <f>K5339/LCOH!$C$34</f>
        <v>28.901734104046245</v>
      </c>
    </row>
    <row r="5340" spans="1:14" x14ac:dyDescent="0.35">
      <c r="A5340">
        <f>'Profilo fotovoltaico'!B5342*LCOH!$C$20</f>
        <v>597</v>
      </c>
      <c r="B5340">
        <f>'Profilo eolico'!B5342*LCOH!$C$21</f>
        <v>194.89999999999998</v>
      </c>
      <c r="C5340">
        <f>$P$35*'Profilo fotovoltaico'!B5342</f>
        <v>4390.7034760103725</v>
      </c>
      <c r="D5340">
        <f>$Q$37*'Profilo eolico'!B5342</f>
        <v>1137.1703409404688</v>
      </c>
      <c r="E5340">
        <f>$P$39*'Profilo fotovoltaico'!B5342+'Approvvigionamento energia'!$Q$39*'Profilo eolico'!B5342</f>
        <v>1950.5536247079447</v>
      </c>
      <c r="F5340">
        <f>$P$41*'Profilo fotovoltaico'!B5342+'Approvvigionamento energia'!$Q$41*'Profilo eolico'!B5342</f>
        <v>2763.9369084754208</v>
      </c>
      <c r="G5340">
        <f>$P$43*'Profilo fotovoltaico'!B5342+'Approvvigionamento energia'!$Q$43*'Profilo eolico'!B5342</f>
        <v>3577.3201922428971</v>
      </c>
      <c r="H5340">
        <f t="shared" si="166"/>
        <v>1138.4335154826958</v>
      </c>
      <c r="I5340">
        <f>IF(LCOH!$C$28=Menu!$A$1,'Approvvigionamento energia'!C5340,0)+IF(LCOH!$C$28=Menu!$A$2,'Approvvigionamento energia'!D5340,0)+IF(LCOH!$C$28=Menu!$A$3,'Approvvigionamento energia'!E5340,0)+IF(LCOH!$C$28=Menu!$A$4,'Approvvigionamento energia'!F5340,0)+IF(LCOH!$C$28=Menu!$A$5,'Approvvigionamento energia'!G5340,0)+IF(LCOH!$C$28=Menu!$A$6,'Approvvigionamento energia'!H5340,0)</f>
        <v>2763.9369084754208</v>
      </c>
      <c r="J5340">
        <f>'Approvvigionamento energia'!A5340+'Approvvigionamento energia'!B5340+'Approvvigionamento energia'!I5340</f>
        <v>3555.8369084754208</v>
      </c>
      <c r="K5340">
        <f>IF(MIN(LCOH!$C$18,J5340)&gt;=$P$48*LCOH!$C$18, MIN(LCOH!$C$18,J5340),0)</f>
        <v>1500</v>
      </c>
      <c r="L5340">
        <f t="shared" si="167"/>
        <v>2055.8369084754208</v>
      </c>
      <c r="M5340">
        <f>K5340/LCOH!$C$18</f>
        <v>1</v>
      </c>
      <c r="N5340">
        <f>K5340/LCOH!$C$34</f>
        <v>28.901734104046245</v>
      </c>
    </row>
    <row r="5341" spans="1:14" x14ac:dyDescent="0.35">
      <c r="A5341">
        <f>'Profilo fotovoltaico'!B5343*LCOH!$C$20</f>
        <v>614</v>
      </c>
      <c r="B5341">
        <f>'Profilo eolico'!B5343*LCOH!$C$21</f>
        <v>215.5</v>
      </c>
      <c r="C5341">
        <f>$P$35*'Profilo fotovoltaico'!B5343</f>
        <v>4515.7318831999482</v>
      </c>
      <c r="D5341">
        <f>$Q$37*'Profilo eolico'!B5343</f>
        <v>1257.3638197674245</v>
      </c>
      <c r="E5341">
        <f>$P$39*'Profilo fotovoltaico'!B5343+'Approvvigionamento energia'!$Q$39*'Profilo eolico'!B5343</f>
        <v>2071.9558356255557</v>
      </c>
      <c r="F5341">
        <f>$P$41*'Profilo fotovoltaico'!B5343+'Approvvigionamento energia'!$Q$41*'Profilo eolico'!B5343</f>
        <v>2886.5478514836864</v>
      </c>
      <c r="G5341">
        <f>$P$43*'Profilo fotovoltaico'!B5343+'Approvvigionamento energia'!$Q$43*'Profilo eolico'!B5343</f>
        <v>3701.1398673418171</v>
      </c>
      <c r="H5341">
        <f t="shared" si="166"/>
        <v>1138.4335154826958</v>
      </c>
      <c r="I5341">
        <f>IF(LCOH!$C$28=Menu!$A$1,'Approvvigionamento energia'!C5341,0)+IF(LCOH!$C$28=Menu!$A$2,'Approvvigionamento energia'!D5341,0)+IF(LCOH!$C$28=Menu!$A$3,'Approvvigionamento energia'!E5341,0)+IF(LCOH!$C$28=Menu!$A$4,'Approvvigionamento energia'!F5341,0)+IF(LCOH!$C$28=Menu!$A$5,'Approvvigionamento energia'!G5341,0)+IF(LCOH!$C$28=Menu!$A$6,'Approvvigionamento energia'!H5341,0)</f>
        <v>2886.5478514836864</v>
      </c>
      <c r="J5341">
        <f>'Approvvigionamento energia'!A5341+'Approvvigionamento energia'!B5341+'Approvvigionamento energia'!I5341</f>
        <v>3716.0478514836864</v>
      </c>
      <c r="K5341">
        <f>IF(MIN(LCOH!$C$18,J5341)&gt;=$P$48*LCOH!$C$18, MIN(LCOH!$C$18,J5341),0)</f>
        <v>1500</v>
      </c>
      <c r="L5341">
        <f t="shared" si="167"/>
        <v>2216.0478514836864</v>
      </c>
      <c r="M5341">
        <f>K5341/LCOH!$C$18</f>
        <v>1</v>
      </c>
      <c r="N5341">
        <f>K5341/LCOH!$C$34</f>
        <v>28.901734104046245</v>
      </c>
    </row>
    <row r="5342" spans="1:14" x14ac:dyDescent="0.35">
      <c r="A5342">
        <f>'Profilo fotovoltaico'!B5344*LCOH!$C$20</f>
        <v>604</v>
      </c>
      <c r="B5342">
        <f>'Profilo eolico'!B5344*LCOH!$C$21</f>
        <v>238.1</v>
      </c>
      <c r="C5342">
        <f>$P$35*'Profilo fotovoltaico'!B5344</f>
        <v>4442.1857613237271</v>
      </c>
      <c r="D5342">
        <f>$Q$37*'Profilo eolico'!B5344</f>
        <v>1389.226568383405</v>
      </c>
      <c r="E5342">
        <f>$P$39*'Profilo fotovoltaico'!B5344+'Approvvigionamento energia'!$Q$39*'Profilo eolico'!B5344</f>
        <v>2152.4663666184856</v>
      </c>
      <c r="F5342">
        <f>$P$41*'Profilo fotovoltaico'!B5344+'Approvvigionamento energia'!$Q$41*'Profilo eolico'!B5344</f>
        <v>2915.706164853566</v>
      </c>
      <c r="G5342">
        <f>$P$43*'Profilo fotovoltaico'!B5344+'Approvvigionamento energia'!$Q$43*'Profilo eolico'!B5344</f>
        <v>3678.9459630886467</v>
      </c>
      <c r="H5342">
        <f t="shared" si="166"/>
        <v>1138.4335154826958</v>
      </c>
      <c r="I5342">
        <f>IF(LCOH!$C$28=Menu!$A$1,'Approvvigionamento energia'!C5342,0)+IF(LCOH!$C$28=Menu!$A$2,'Approvvigionamento energia'!D5342,0)+IF(LCOH!$C$28=Menu!$A$3,'Approvvigionamento energia'!E5342,0)+IF(LCOH!$C$28=Menu!$A$4,'Approvvigionamento energia'!F5342,0)+IF(LCOH!$C$28=Menu!$A$5,'Approvvigionamento energia'!G5342,0)+IF(LCOH!$C$28=Menu!$A$6,'Approvvigionamento energia'!H5342,0)</f>
        <v>2915.706164853566</v>
      </c>
      <c r="J5342">
        <f>'Approvvigionamento energia'!A5342+'Approvvigionamento energia'!B5342+'Approvvigionamento energia'!I5342</f>
        <v>3757.8061648535659</v>
      </c>
      <c r="K5342">
        <f>IF(MIN(LCOH!$C$18,J5342)&gt;=$P$48*LCOH!$C$18, MIN(LCOH!$C$18,J5342),0)</f>
        <v>1500</v>
      </c>
      <c r="L5342">
        <f t="shared" si="167"/>
        <v>2257.8061648535659</v>
      </c>
      <c r="M5342">
        <f>K5342/LCOH!$C$18</f>
        <v>1</v>
      </c>
      <c r="N5342">
        <f>K5342/LCOH!$C$34</f>
        <v>28.901734104046245</v>
      </c>
    </row>
    <row r="5343" spans="1:14" x14ac:dyDescent="0.35">
      <c r="A5343">
        <f>'Profilo fotovoltaico'!B5345*LCOH!$C$20</f>
        <v>550</v>
      </c>
      <c r="B5343">
        <f>'Profilo eolico'!B5345*LCOH!$C$21</f>
        <v>261.7</v>
      </c>
      <c r="C5343">
        <f>$P$35*'Profilo fotovoltaico'!B5345</f>
        <v>4045.036703192136</v>
      </c>
      <c r="D5343">
        <f>$Q$37*'Profilo eolico'!B5345</f>
        <v>1526.9239518938978</v>
      </c>
      <c r="E5343">
        <f>$P$39*'Profilo fotovoltaico'!B5345+'Approvvigionamento energia'!$Q$39*'Profilo eolico'!B5345</f>
        <v>2156.4521397184571</v>
      </c>
      <c r="F5343">
        <f>$P$41*'Profilo fotovoltaico'!B5345+'Approvvigionamento energia'!$Q$41*'Profilo eolico'!B5345</f>
        <v>2785.9803275430168</v>
      </c>
      <c r="G5343">
        <f>$P$43*'Profilo fotovoltaico'!B5345+'Approvvigionamento energia'!$Q$43*'Profilo eolico'!B5345</f>
        <v>3415.5085153675764</v>
      </c>
      <c r="H5343">
        <f t="shared" si="166"/>
        <v>1138.4335154826958</v>
      </c>
      <c r="I5343">
        <f>IF(LCOH!$C$28=Menu!$A$1,'Approvvigionamento energia'!C5343,0)+IF(LCOH!$C$28=Menu!$A$2,'Approvvigionamento energia'!D5343,0)+IF(LCOH!$C$28=Menu!$A$3,'Approvvigionamento energia'!E5343,0)+IF(LCOH!$C$28=Menu!$A$4,'Approvvigionamento energia'!F5343,0)+IF(LCOH!$C$28=Menu!$A$5,'Approvvigionamento energia'!G5343,0)+IF(LCOH!$C$28=Menu!$A$6,'Approvvigionamento energia'!H5343,0)</f>
        <v>2785.9803275430168</v>
      </c>
      <c r="J5343">
        <f>'Approvvigionamento energia'!A5343+'Approvvigionamento energia'!B5343+'Approvvigionamento energia'!I5343</f>
        <v>3597.6803275430166</v>
      </c>
      <c r="K5343">
        <f>IF(MIN(LCOH!$C$18,J5343)&gt;=$P$48*LCOH!$C$18, MIN(LCOH!$C$18,J5343),0)</f>
        <v>1500</v>
      </c>
      <c r="L5343">
        <f t="shared" si="167"/>
        <v>2097.6803275430166</v>
      </c>
      <c r="M5343">
        <f>K5343/LCOH!$C$18</f>
        <v>1</v>
      </c>
      <c r="N5343">
        <f>K5343/LCOH!$C$34</f>
        <v>28.901734104046245</v>
      </c>
    </row>
    <row r="5344" spans="1:14" x14ac:dyDescent="0.35">
      <c r="A5344">
        <f>'Profilo fotovoltaico'!B5346*LCOH!$C$20</f>
        <v>454</v>
      </c>
      <c r="B5344">
        <f>'Profilo eolico'!B5346*LCOH!$C$21</f>
        <v>281.2</v>
      </c>
      <c r="C5344">
        <f>$P$35*'Profilo fotovoltaico'!B5346</f>
        <v>3338.9939331804176</v>
      </c>
      <c r="D5344">
        <f>$Q$37*'Profilo eolico'!B5346</f>
        <v>1640.6993323368899</v>
      </c>
      <c r="E5344">
        <f>$P$39*'Profilo fotovoltaico'!B5346+'Approvvigionamento energia'!$Q$39*'Profilo eolico'!B5346</f>
        <v>2065.2729825477718</v>
      </c>
      <c r="F5344">
        <f>$P$41*'Profilo fotovoltaico'!B5346+'Approvvigionamento energia'!$Q$41*'Profilo eolico'!B5346</f>
        <v>2489.8466327586539</v>
      </c>
      <c r="G5344">
        <f>$P$43*'Profilo fotovoltaico'!B5346+'Approvvigionamento energia'!$Q$43*'Profilo eolico'!B5346</f>
        <v>2914.4202829695359</v>
      </c>
      <c r="H5344">
        <f t="shared" si="166"/>
        <v>1138.4335154826958</v>
      </c>
      <c r="I5344">
        <f>IF(LCOH!$C$28=Menu!$A$1,'Approvvigionamento energia'!C5344,0)+IF(LCOH!$C$28=Menu!$A$2,'Approvvigionamento energia'!D5344,0)+IF(LCOH!$C$28=Menu!$A$3,'Approvvigionamento energia'!E5344,0)+IF(LCOH!$C$28=Menu!$A$4,'Approvvigionamento energia'!F5344,0)+IF(LCOH!$C$28=Menu!$A$5,'Approvvigionamento energia'!G5344,0)+IF(LCOH!$C$28=Menu!$A$6,'Approvvigionamento energia'!H5344,0)</f>
        <v>2489.8466327586539</v>
      </c>
      <c r="J5344">
        <f>'Approvvigionamento energia'!A5344+'Approvvigionamento energia'!B5344+'Approvvigionamento energia'!I5344</f>
        <v>3225.0466327586537</v>
      </c>
      <c r="K5344">
        <f>IF(MIN(LCOH!$C$18,J5344)&gt;=$P$48*LCOH!$C$18, MIN(LCOH!$C$18,J5344),0)</f>
        <v>1500</v>
      </c>
      <c r="L5344">
        <f t="shared" si="167"/>
        <v>1725.0466327586537</v>
      </c>
      <c r="M5344">
        <f>K5344/LCOH!$C$18</f>
        <v>1</v>
      </c>
      <c r="N5344">
        <f>K5344/LCOH!$C$34</f>
        <v>28.901734104046245</v>
      </c>
    </row>
    <row r="5345" spans="1:14" x14ac:dyDescent="0.35">
      <c r="A5345">
        <f>'Profilo fotovoltaico'!B5347*LCOH!$C$20</f>
        <v>323</v>
      </c>
      <c r="B5345">
        <f>'Profilo eolico'!B5347*LCOH!$C$21</f>
        <v>291.3</v>
      </c>
      <c r="C5345">
        <f>$P$35*'Profilo fotovoltaico'!B5347</f>
        <v>2375.539736601927</v>
      </c>
      <c r="D5345">
        <f>$Q$37*'Profilo eolico'!B5347</f>
        <v>1699.6291447714652</v>
      </c>
      <c r="E5345">
        <f>$P$39*'Profilo fotovoltaico'!B5347+'Approvvigionamento energia'!$Q$39*'Profilo eolico'!B5347</f>
        <v>1868.6067927290808</v>
      </c>
      <c r="F5345">
        <f>$P$41*'Profilo fotovoltaico'!B5347+'Approvvigionamento energia'!$Q$41*'Profilo eolico'!B5347</f>
        <v>2037.5844406866961</v>
      </c>
      <c r="G5345">
        <f>$P$43*'Profilo fotovoltaico'!B5347+'Approvvigionamento energia'!$Q$43*'Profilo eolico'!B5347</f>
        <v>2206.5620886443116</v>
      </c>
      <c r="H5345">
        <f t="shared" si="166"/>
        <v>1138.4335154826958</v>
      </c>
      <c r="I5345">
        <f>IF(LCOH!$C$28=Menu!$A$1,'Approvvigionamento energia'!C5345,0)+IF(LCOH!$C$28=Menu!$A$2,'Approvvigionamento energia'!D5345,0)+IF(LCOH!$C$28=Menu!$A$3,'Approvvigionamento energia'!E5345,0)+IF(LCOH!$C$28=Menu!$A$4,'Approvvigionamento energia'!F5345,0)+IF(LCOH!$C$28=Menu!$A$5,'Approvvigionamento energia'!G5345,0)+IF(LCOH!$C$28=Menu!$A$6,'Approvvigionamento energia'!H5345,0)</f>
        <v>2037.5844406866961</v>
      </c>
      <c r="J5345">
        <f>'Approvvigionamento energia'!A5345+'Approvvigionamento energia'!B5345+'Approvvigionamento energia'!I5345</f>
        <v>2651.8844406866961</v>
      </c>
      <c r="K5345">
        <f>IF(MIN(LCOH!$C$18,J5345)&gt;=$P$48*LCOH!$C$18, MIN(LCOH!$C$18,J5345),0)</f>
        <v>1500</v>
      </c>
      <c r="L5345">
        <f t="shared" si="167"/>
        <v>1151.8844406866961</v>
      </c>
      <c r="M5345">
        <f>K5345/LCOH!$C$18</f>
        <v>1</v>
      </c>
      <c r="N5345">
        <f>K5345/LCOH!$C$34</f>
        <v>28.901734104046245</v>
      </c>
    </row>
    <row r="5346" spans="1:14" x14ac:dyDescent="0.35">
      <c r="A5346">
        <f>'Profilo fotovoltaico'!B5348*LCOH!$C$20</f>
        <v>174</v>
      </c>
      <c r="B5346">
        <f>'Profilo eolico'!B5348*LCOH!$C$21</f>
        <v>289.60000000000002</v>
      </c>
      <c r="C5346">
        <f>$P$35*'Profilo fotovoltaico'!B5348</f>
        <v>1279.7025206462392</v>
      </c>
      <c r="D5346">
        <f>$Q$37*'Profilo eolico'!B5348</f>
        <v>1689.7102654507944</v>
      </c>
      <c r="E5346">
        <f>$P$39*'Profilo fotovoltaico'!B5348+'Approvvigionamento energia'!$Q$39*'Profilo eolico'!B5348</f>
        <v>1587.2083292496557</v>
      </c>
      <c r="F5346">
        <f>$P$41*'Profilo fotovoltaico'!B5348+'Approvvigionamento energia'!$Q$41*'Profilo eolico'!B5348</f>
        <v>1484.7063930485169</v>
      </c>
      <c r="G5346">
        <f>$P$43*'Profilo fotovoltaico'!B5348+'Approvvigionamento energia'!$Q$43*'Profilo eolico'!B5348</f>
        <v>1382.204456847378</v>
      </c>
      <c r="H5346">
        <f t="shared" si="166"/>
        <v>1138.4335154826958</v>
      </c>
      <c r="I5346">
        <f>IF(LCOH!$C$28=Menu!$A$1,'Approvvigionamento energia'!C5346,0)+IF(LCOH!$C$28=Menu!$A$2,'Approvvigionamento energia'!D5346,0)+IF(LCOH!$C$28=Menu!$A$3,'Approvvigionamento energia'!E5346,0)+IF(LCOH!$C$28=Menu!$A$4,'Approvvigionamento energia'!F5346,0)+IF(LCOH!$C$28=Menu!$A$5,'Approvvigionamento energia'!G5346,0)+IF(LCOH!$C$28=Menu!$A$6,'Approvvigionamento energia'!H5346,0)</f>
        <v>1484.7063930485169</v>
      </c>
      <c r="J5346">
        <f>'Approvvigionamento energia'!A5346+'Approvvigionamento energia'!B5346+'Approvvigionamento energia'!I5346</f>
        <v>1948.3063930485168</v>
      </c>
      <c r="K5346">
        <f>IF(MIN(LCOH!$C$18,J5346)&gt;=$P$48*LCOH!$C$18, MIN(LCOH!$C$18,J5346),0)</f>
        <v>1500</v>
      </c>
      <c r="L5346">
        <f t="shared" si="167"/>
        <v>448.30639304851684</v>
      </c>
      <c r="M5346">
        <f>K5346/LCOH!$C$18</f>
        <v>1</v>
      </c>
      <c r="N5346">
        <f>K5346/LCOH!$C$34</f>
        <v>28.901734104046245</v>
      </c>
    </row>
    <row r="5347" spans="1:14" x14ac:dyDescent="0.35">
      <c r="A5347">
        <f>'Profilo fotovoltaico'!B5349*LCOH!$C$20</f>
        <v>50</v>
      </c>
      <c r="B5347">
        <f>'Profilo eolico'!B5349*LCOH!$C$21</f>
        <v>269.10000000000002</v>
      </c>
      <c r="C5347">
        <f>$P$35*'Profilo fotovoltaico'!B5349</f>
        <v>367.73060938110325</v>
      </c>
      <c r="D5347">
        <f>$Q$37*'Profilo eolico'!B5349</f>
        <v>1570.1002501132898</v>
      </c>
      <c r="E5347">
        <f>$P$39*'Profilo fotovoltaico'!B5349+'Approvvigionamento energia'!$Q$39*'Profilo eolico'!B5349</f>
        <v>1269.5078399302431</v>
      </c>
      <c r="F5347">
        <f>$P$41*'Profilo fotovoltaico'!B5349+'Approvvigionamento energia'!$Q$41*'Profilo eolico'!B5349</f>
        <v>968.91542974719653</v>
      </c>
      <c r="G5347">
        <f>$P$43*'Profilo fotovoltaico'!B5349+'Approvvigionamento energia'!$Q$43*'Profilo eolico'!B5349</f>
        <v>668.32301956414994</v>
      </c>
      <c r="H5347">
        <f t="shared" si="166"/>
        <v>1138.4335154826958</v>
      </c>
      <c r="I5347">
        <f>IF(LCOH!$C$28=Menu!$A$1,'Approvvigionamento energia'!C5347,0)+IF(LCOH!$C$28=Menu!$A$2,'Approvvigionamento energia'!D5347,0)+IF(LCOH!$C$28=Menu!$A$3,'Approvvigionamento energia'!E5347,0)+IF(LCOH!$C$28=Menu!$A$4,'Approvvigionamento energia'!F5347,0)+IF(LCOH!$C$28=Menu!$A$5,'Approvvigionamento energia'!G5347,0)+IF(LCOH!$C$28=Menu!$A$6,'Approvvigionamento energia'!H5347,0)</f>
        <v>968.91542974719653</v>
      </c>
      <c r="J5347">
        <f>'Approvvigionamento energia'!A5347+'Approvvigionamento energia'!B5347+'Approvvigionamento energia'!I5347</f>
        <v>1288.0154297471965</v>
      </c>
      <c r="K5347">
        <f>IF(MIN(LCOH!$C$18,J5347)&gt;=$P$48*LCOH!$C$18, MIN(LCOH!$C$18,J5347),0)</f>
        <v>1288.0154297471965</v>
      </c>
      <c r="L5347">
        <f t="shared" si="167"/>
        <v>0</v>
      </c>
      <c r="M5347">
        <f>K5347/LCOH!$C$18</f>
        <v>0.85867695316479775</v>
      </c>
      <c r="N5347">
        <f>K5347/LCOH!$C$34</f>
        <v>24.817252981641552</v>
      </c>
    </row>
    <row r="5348" spans="1:14" x14ac:dyDescent="0.35">
      <c r="A5348">
        <f>'Profilo fotovoltaico'!B5350*LCOH!$C$20</f>
        <v>0</v>
      </c>
      <c r="B5348">
        <f>'Profilo eolico'!B5350*LCOH!$C$21</f>
        <v>231</v>
      </c>
      <c r="C5348">
        <f>$P$35*'Profilo fotovoltaico'!B5350</f>
        <v>0</v>
      </c>
      <c r="D5348">
        <f>$Q$37*'Profilo eolico'!B5350</f>
        <v>1347.800660632367</v>
      </c>
      <c r="E5348">
        <f>$P$39*'Profilo fotovoltaico'!B5350+'Approvvigionamento energia'!$Q$39*'Profilo eolico'!B5350</f>
        <v>1010.8504954742751</v>
      </c>
      <c r="F5348">
        <f>$P$41*'Profilo fotovoltaico'!B5350+'Approvvigionamento energia'!$Q$41*'Profilo eolico'!B5350</f>
        <v>673.9003303161835</v>
      </c>
      <c r="G5348">
        <f>$P$43*'Profilo fotovoltaico'!B5350+'Approvvigionamento energia'!$Q$43*'Profilo eolico'!B5350</f>
        <v>336.95016515809175</v>
      </c>
      <c r="H5348">
        <f t="shared" si="166"/>
        <v>1138.4335154826958</v>
      </c>
      <c r="I5348">
        <f>IF(LCOH!$C$28=Menu!$A$1,'Approvvigionamento energia'!C5348,0)+IF(LCOH!$C$28=Menu!$A$2,'Approvvigionamento energia'!D5348,0)+IF(LCOH!$C$28=Menu!$A$3,'Approvvigionamento energia'!E5348,0)+IF(LCOH!$C$28=Menu!$A$4,'Approvvigionamento energia'!F5348,0)+IF(LCOH!$C$28=Menu!$A$5,'Approvvigionamento energia'!G5348,0)+IF(LCOH!$C$28=Menu!$A$6,'Approvvigionamento energia'!H5348,0)</f>
        <v>673.9003303161835</v>
      </c>
      <c r="J5348">
        <f>'Approvvigionamento energia'!A5348+'Approvvigionamento energia'!B5348+'Approvvigionamento energia'!I5348</f>
        <v>904.9003303161835</v>
      </c>
      <c r="K5348">
        <f>IF(MIN(LCOH!$C$18,J5348)&gt;=$P$48*LCOH!$C$18, MIN(LCOH!$C$18,J5348),0)</f>
        <v>904.9003303161835</v>
      </c>
      <c r="L5348">
        <f t="shared" si="167"/>
        <v>0</v>
      </c>
      <c r="M5348">
        <f>K5348/LCOH!$C$18</f>
        <v>0.60326688687745567</v>
      </c>
      <c r="N5348">
        <f>K5348/LCOH!$C$34</f>
        <v>17.435459158307967</v>
      </c>
    </row>
    <row r="5349" spans="1:14" x14ac:dyDescent="0.35">
      <c r="A5349">
        <f>'Profilo fotovoltaico'!B5351*LCOH!$C$20</f>
        <v>0</v>
      </c>
      <c r="B5349">
        <f>'Profilo eolico'!B5351*LCOH!$C$21</f>
        <v>195.39999999999998</v>
      </c>
      <c r="C5349">
        <f>$P$35*'Profilo fotovoltaico'!B5351</f>
        <v>0</v>
      </c>
      <c r="D5349">
        <f>$Q$37*'Profilo eolico'!B5351</f>
        <v>1140.087658387725</v>
      </c>
      <c r="E5349">
        <f>$P$39*'Profilo fotovoltaico'!B5351+'Approvvigionamento energia'!$Q$39*'Profilo eolico'!B5351</f>
        <v>855.0657437907937</v>
      </c>
      <c r="F5349">
        <f>$P$41*'Profilo fotovoltaico'!B5351+'Approvvigionamento energia'!$Q$41*'Profilo eolico'!B5351</f>
        <v>570.04382919386251</v>
      </c>
      <c r="G5349">
        <f>$P$43*'Profilo fotovoltaico'!B5351+'Approvvigionamento energia'!$Q$43*'Profilo eolico'!B5351</f>
        <v>285.02191459693125</v>
      </c>
      <c r="H5349">
        <f t="shared" si="166"/>
        <v>1138.4335154826958</v>
      </c>
      <c r="I5349">
        <f>IF(LCOH!$C$28=Menu!$A$1,'Approvvigionamento energia'!C5349,0)+IF(LCOH!$C$28=Menu!$A$2,'Approvvigionamento energia'!D5349,0)+IF(LCOH!$C$28=Menu!$A$3,'Approvvigionamento energia'!E5349,0)+IF(LCOH!$C$28=Menu!$A$4,'Approvvigionamento energia'!F5349,0)+IF(LCOH!$C$28=Menu!$A$5,'Approvvigionamento energia'!G5349,0)+IF(LCOH!$C$28=Menu!$A$6,'Approvvigionamento energia'!H5349,0)</f>
        <v>570.04382919386251</v>
      </c>
      <c r="J5349">
        <f>'Approvvigionamento energia'!A5349+'Approvvigionamento energia'!B5349+'Approvvigionamento energia'!I5349</f>
        <v>765.44382919386248</v>
      </c>
      <c r="K5349">
        <f>IF(MIN(LCOH!$C$18,J5349)&gt;=$P$48*LCOH!$C$18, MIN(LCOH!$C$18,J5349),0)</f>
        <v>765.44382919386248</v>
      </c>
      <c r="L5349">
        <f t="shared" si="167"/>
        <v>0</v>
      </c>
      <c r="M5349">
        <f>K5349/LCOH!$C$18</f>
        <v>0.5102958861292417</v>
      </c>
      <c r="N5349">
        <f>K5349/LCOH!$C$34</f>
        <v>14.748436015296003</v>
      </c>
    </row>
    <row r="5350" spans="1:14" x14ac:dyDescent="0.35">
      <c r="A5350">
        <f>'Profilo fotovoltaico'!B5352*LCOH!$C$20</f>
        <v>0</v>
      </c>
      <c r="B5350">
        <f>'Profilo eolico'!B5352*LCOH!$C$21</f>
        <v>182</v>
      </c>
      <c r="C5350">
        <f>$P$35*'Profilo fotovoltaico'!B5352</f>
        <v>0</v>
      </c>
      <c r="D5350">
        <f>$Q$37*'Profilo eolico'!B5352</f>
        <v>1061.9035508012587</v>
      </c>
      <c r="E5350">
        <f>$P$39*'Profilo fotovoltaico'!B5352+'Approvvigionamento energia'!$Q$39*'Profilo eolico'!B5352</f>
        <v>796.42766310094407</v>
      </c>
      <c r="F5350">
        <f>$P$41*'Profilo fotovoltaico'!B5352+'Approvvigionamento energia'!$Q$41*'Profilo eolico'!B5352</f>
        <v>530.95177540062934</v>
      </c>
      <c r="G5350">
        <f>$P$43*'Profilo fotovoltaico'!B5352+'Approvvigionamento energia'!$Q$43*'Profilo eolico'!B5352</f>
        <v>265.47588770031467</v>
      </c>
      <c r="H5350">
        <f t="shared" si="166"/>
        <v>1138.4335154826958</v>
      </c>
      <c r="I5350">
        <f>IF(LCOH!$C$28=Menu!$A$1,'Approvvigionamento energia'!C5350,0)+IF(LCOH!$C$28=Menu!$A$2,'Approvvigionamento energia'!D5350,0)+IF(LCOH!$C$28=Menu!$A$3,'Approvvigionamento energia'!E5350,0)+IF(LCOH!$C$28=Menu!$A$4,'Approvvigionamento energia'!F5350,0)+IF(LCOH!$C$28=Menu!$A$5,'Approvvigionamento energia'!G5350,0)+IF(LCOH!$C$28=Menu!$A$6,'Approvvigionamento energia'!H5350,0)</f>
        <v>530.95177540062934</v>
      </c>
      <c r="J5350">
        <f>'Approvvigionamento energia'!A5350+'Approvvigionamento energia'!B5350+'Approvvigionamento energia'!I5350</f>
        <v>712.95177540062934</v>
      </c>
      <c r="K5350">
        <f>IF(MIN(LCOH!$C$18,J5350)&gt;=$P$48*LCOH!$C$18, MIN(LCOH!$C$18,J5350),0)</f>
        <v>712.95177540062934</v>
      </c>
      <c r="L5350">
        <f t="shared" si="167"/>
        <v>0</v>
      </c>
      <c r="M5350">
        <f>K5350/LCOH!$C$18</f>
        <v>0.47530118360041956</v>
      </c>
      <c r="N5350">
        <f>K5350/LCOH!$C$34</f>
        <v>13.737028427757791</v>
      </c>
    </row>
    <row r="5351" spans="1:14" x14ac:dyDescent="0.35">
      <c r="A5351">
        <f>'Profilo fotovoltaico'!B5353*LCOH!$C$20</f>
        <v>0</v>
      </c>
      <c r="B5351">
        <f>'Profilo eolico'!B5353*LCOH!$C$21</f>
        <v>180.2</v>
      </c>
      <c r="C5351">
        <f>$P$35*'Profilo fotovoltaico'!B5353</f>
        <v>0</v>
      </c>
      <c r="D5351">
        <f>$Q$37*'Profilo eolico'!B5353</f>
        <v>1051.4012079911365</v>
      </c>
      <c r="E5351">
        <f>$P$39*'Profilo fotovoltaico'!B5353+'Approvvigionamento energia'!$Q$39*'Profilo eolico'!B5353</f>
        <v>788.55090599335233</v>
      </c>
      <c r="F5351">
        <f>$P$41*'Profilo fotovoltaico'!B5353+'Approvvigionamento energia'!$Q$41*'Profilo eolico'!B5353</f>
        <v>525.70060399556826</v>
      </c>
      <c r="G5351">
        <f>$P$43*'Profilo fotovoltaico'!B5353+'Approvvigionamento energia'!$Q$43*'Profilo eolico'!B5353</f>
        <v>262.85030199778413</v>
      </c>
      <c r="H5351">
        <f t="shared" si="166"/>
        <v>1138.4335154826958</v>
      </c>
      <c r="I5351">
        <f>IF(LCOH!$C$28=Menu!$A$1,'Approvvigionamento energia'!C5351,0)+IF(LCOH!$C$28=Menu!$A$2,'Approvvigionamento energia'!D5351,0)+IF(LCOH!$C$28=Menu!$A$3,'Approvvigionamento energia'!E5351,0)+IF(LCOH!$C$28=Menu!$A$4,'Approvvigionamento energia'!F5351,0)+IF(LCOH!$C$28=Menu!$A$5,'Approvvigionamento energia'!G5351,0)+IF(LCOH!$C$28=Menu!$A$6,'Approvvigionamento energia'!H5351,0)</f>
        <v>525.70060399556826</v>
      </c>
      <c r="J5351">
        <f>'Approvvigionamento energia'!A5351+'Approvvigionamento energia'!B5351+'Approvvigionamento energia'!I5351</f>
        <v>705.90060399556819</v>
      </c>
      <c r="K5351">
        <f>IF(MIN(LCOH!$C$18,J5351)&gt;=$P$48*LCOH!$C$18, MIN(LCOH!$C$18,J5351),0)</f>
        <v>705.90060399556819</v>
      </c>
      <c r="L5351">
        <f t="shared" si="167"/>
        <v>0</v>
      </c>
      <c r="M5351">
        <f>K5351/LCOH!$C$18</f>
        <v>0.47060040266371211</v>
      </c>
      <c r="N5351">
        <f>K5351/LCOH!$C$34</f>
        <v>13.601167707043704</v>
      </c>
    </row>
    <row r="5352" spans="1:14" x14ac:dyDescent="0.35">
      <c r="A5352">
        <f>'Profilo fotovoltaico'!B5354*LCOH!$C$20</f>
        <v>0</v>
      </c>
      <c r="B5352">
        <f>'Profilo eolico'!B5354*LCOH!$C$21</f>
        <v>176.7</v>
      </c>
      <c r="C5352">
        <f>$P$35*'Profilo fotovoltaico'!B5354</f>
        <v>0</v>
      </c>
      <c r="D5352">
        <f>$Q$37*'Profilo eolico'!B5354</f>
        <v>1030.979985860343</v>
      </c>
      <c r="E5352">
        <f>$P$39*'Profilo fotovoltaico'!B5354+'Approvvigionamento energia'!$Q$39*'Profilo eolico'!B5354</f>
        <v>773.23498939525723</v>
      </c>
      <c r="F5352">
        <f>$P$41*'Profilo fotovoltaico'!B5354+'Approvvigionamento energia'!$Q$41*'Profilo eolico'!B5354</f>
        <v>515.48999293017152</v>
      </c>
      <c r="G5352">
        <f>$P$43*'Profilo fotovoltaico'!B5354+'Approvvigionamento energia'!$Q$43*'Profilo eolico'!B5354</f>
        <v>257.74499646508576</v>
      </c>
      <c r="H5352">
        <f t="shared" si="166"/>
        <v>1138.4335154826958</v>
      </c>
      <c r="I5352">
        <f>IF(LCOH!$C$28=Menu!$A$1,'Approvvigionamento energia'!C5352,0)+IF(LCOH!$C$28=Menu!$A$2,'Approvvigionamento energia'!D5352,0)+IF(LCOH!$C$28=Menu!$A$3,'Approvvigionamento energia'!E5352,0)+IF(LCOH!$C$28=Menu!$A$4,'Approvvigionamento energia'!F5352,0)+IF(LCOH!$C$28=Menu!$A$5,'Approvvigionamento energia'!G5352,0)+IF(LCOH!$C$28=Menu!$A$6,'Approvvigionamento energia'!H5352,0)</f>
        <v>515.48999293017152</v>
      </c>
      <c r="J5352">
        <f>'Approvvigionamento energia'!A5352+'Approvvigionamento energia'!B5352+'Approvvigionamento energia'!I5352</f>
        <v>692.18999293017146</v>
      </c>
      <c r="K5352">
        <f>IF(MIN(LCOH!$C$18,J5352)&gt;=$P$48*LCOH!$C$18, MIN(LCOH!$C$18,J5352),0)</f>
        <v>692.18999293017146</v>
      </c>
      <c r="L5352">
        <f t="shared" si="167"/>
        <v>0</v>
      </c>
      <c r="M5352">
        <f>K5352/LCOH!$C$18</f>
        <v>0.46145999528678094</v>
      </c>
      <c r="N5352">
        <f>K5352/LCOH!$C$34</f>
        <v>13.336994083432977</v>
      </c>
    </row>
    <row r="5353" spans="1:14" x14ac:dyDescent="0.35">
      <c r="A5353">
        <f>'Profilo fotovoltaico'!B5355*LCOH!$C$20</f>
        <v>0</v>
      </c>
      <c r="B5353">
        <f>'Profilo eolico'!B5355*LCOH!$C$21</f>
        <v>171</v>
      </c>
      <c r="C5353">
        <f>$P$35*'Profilo fotovoltaico'!B5355</f>
        <v>0</v>
      </c>
      <c r="D5353">
        <f>$Q$37*'Profilo eolico'!B5355</f>
        <v>997.72256696162231</v>
      </c>
      <c r="E5353">
        <f>$P$39*'Profilo fotovoltaico'!B5355+'Approvvigionamento energia'!$Q$39*'Profilo eolico'!B5355</f>
        <v>748.29192522121673</v>
      </c>
      <c r="F5353">
        <f>$P$41*'Profilo fotovoltaico'!B5355+'Approvvigionamento energia'!$Q$41*'Profilo eolico'!B5355</f>
        <v>498.86128348081115</v>
      </c>
      <c r="G5353">
        <f>$P$43*'Profilo fotovoltaico'!B5355+'Approvvigionamento energia'!$Q$43*'Profilo eolico'!B5355</f>
        <v>249.43064174040558</v>
      </c>
      <c r="H5353">
        <f t="shared" si="166"/>
        <v>1138.4335154826958</v>
      </c>
      <c r="I5353">
        <f>IF(LCOH!$C$28=Menu!$A$1,'Approvvigionamento energia'!C5353,0)+IF(LCOH!$C$28=Menu!$A$2,'Approvvigionamento energia'!D5353,0)+IF(LCOH!$C$28=Menu!$A$3,'Approvvigionamento energia'!E5353,0)+IF(LCOH!$C$28=Menu!$A$4,'Approvvigionamento energia'!F5353,0)+IF(LCOH!$C$28=Menu!$A$5,'Approvvigionamento energia'!G5353,0)+IF(LCOH!$C$28=Menu!$A$6,'Approvvigionamento energia'!H5353,0)</f>
        <v>498.86128348081115</v>
      </c>
      <c r="J5353">
        <f>'Approvvigionamento energia'!A5353+'Approvvigionamento energia'!B5353+'Approvvigionamento energia'!I5353</f>
        <v>669.86128348081115</v>
      </c>
      <c r="K5353">
        <f>IF(MIN(LCOH!$C$18,J5353)&gt;=$P$48*LCOH!$C$18, MIN(LCOH!$C$18,J5353),0)</f>
        <v>669.86128348081115</v>
      </c>
      <c r="L5353">
        <f t="shared" si="167"/>
        <v>0</v>
      </c>
      <c r="M5353">
        <f>K5353/LCOH!$C$18</f>
        <v>0.44657418898720741</v>
      </c>
      <c r="N5353">
        <f>K5353/LCOH!$C$34</f>
        <v>12.906768467838365</v>
      </c>
    </row>
    <row r="5354" spans="1:14" x14ac:dyDescent="0.35">
      <c r="A5354">
        <f>'Profilo fotovoltaico'!B5356*LCOH!$C$20</f>
        <v>0</v>
      </c>
      <c r="B5354">
        <f>'Profilo eolico'!B5356*LCOH!$C$21</f>
        <v>166.8</v>
      </c>
      <c r="C5354">
        <f>$P$35*'Profilo fotovoltaico'!B5356</f>
        <v>0</v>
      </c>
      <c r="D5354">
        <f>$Q$37*'Profilo eolico'!B5356</f>
        <v>973.21710040467019</v>
      </c>
      <c r="E5354">
        <f>$P$39*'Profilo fotovoltaico'!B5356+'Approvvigionamento energia'!$Q$39*'Profilo eolico'!B5356</f>
        <v>729.91282530350259</v>
      </c>
      <c r="F5354">
        <f>$P$41*'Profilo fotovoltaico'!B5356+'Approvvigionamento energia'!$Q$41*'Profilo eolico'!B5356</f>
        <v>486.6085502023351</v>
      </c>
      <c r="G5354">
        <f>$P$43*'Profilo fotovoltaico'!B5356+'Approvvigionamento energia'!$Q$43*'Profilo eolico'!B5356</f>
        <v>243.30427510116755</v>
      </c>
      <c r="H5354">
        <f t="shared" si="166"/>
        <v>1138.4335154826958</v>
      </c>
      <c r="I5354">
        <f>IF(LCOH!$C$28=Menu!$A$1,'Approvvigionamento energia'!C5354,0)+IF(LCOH!$C$28=Menu!$A$2,'Approvvigionamento energia'!D5354,0)+IF(LCOH!$C$28=Menu!$A$3,'Approvvigionamento energia'!E5354,0)+IF(LCOH!$C$28=Menu!$A$4,'Approvvigionamento energia'!F5354,0)+IF(LCOH!$C$28=Menu!$A$5,'Approvvigionamento energia'!G5354,0)+IF(LCOH!$C$28=Menu!$A$6,'Approvvigionamento energia'!H5354,0)</f>
        <v>486.6085502023351</v>
      </c>
      <c r="J5354">
        <f>'Approvvigionamento energia'!A5354+'Approvvigionamento energia'!B5354+'Approvvigionamento energia'!I5354</f>
        <v>653.40855020233516</v>
      </c>
      <c r="K5354">
        <f>IF(MIN(LCOH!$C$18,J5354)&gt;=$P$48*LCOH!$C$18, MIN(LCOH!$C$18,J5354),0)</f>
        <v>653.40855020233516</v>
      </c>
      <c r="L5354">
        <f t="shared" si="167"/>
        <v>0</v>
      </c>
      <c r="M5354">
        <f>K5354/LCOH!$C$18</f>
        <v>0.43560570013489008</v>
      </c>
      <c r="N5354">
        <f>K5354/LCOH!$C$34</f>
        <v>12.589760119505495</v>
      </c>
    </row>
    <row r="5355" spans="1:14" x14ac:dyDescent="0.35">
      <c r="A5355">
        <f>'Profilo fotovoltaico'!B5357*LCOH!$C$20</f>
        <v>0</v>
      </c>
      <c r="B5355">
        <f>'Profilo eolico'!B5357*LCOH!$C$21</f>
        <v>162</v>
      </c>
      <c r="C5355">
        <f>$P$35*'Profilo fotovoltaico'!B5357</f>
        <v>0</v>
      </c>
      <c r="D5355">
        <f>$Q$37*'Profilo eolico'!B5357</f>
        <v>945.21085291101065</v>
      </c>
      <c r="E5355">
        <f>$P$39*'Profilo fotovoltaico'!B5357+'Approvvigionamento energia'!$Q$39*'Profilo eolico'!B5357</f>
        <v>708.9081396832579</v>
      </c>
      <c r="F5355">
        <f>$P$41*'Profilo fotovoltaico'!B5357+'Approvvigionamento energia'!$Q$41*'Profilo eolico'!B5357</f>
        <v>472.60542645550532</v>
      </c>
      <c r="G5355">
        <f>$P$43*'Profilo fotovoltaico'!B5357+'Approvvigionamento energia'!$Q$43*'Profilo eolico'!B5357</f>
        <v>236.30271322775266</v>
      </c>
      <c r="H5355">
        <f t="shared" si="166"/>
        <v>1138.4335154826958</v>
      </c>
      <c r="I5355">
        <f>IF(LCOH!$C$28=Menu!$A$1,'Approvvigionamento energia'!C5355,0)+IF(LCOH!$C$28=Menu!$A$2,'Approvvigionamento energia'!D5355,0)+IF(LCOH!$C$28=Menu!$A$3,'Approvvigionamento energia'!E5355,0)+IF(LCOH!$C$28=Menu!$A$4,'Approvvigionamento energia'!F5355,0)+IF(LCOH!$C$28=Menu!$A$5,'Approvvigionamento energia'!G5355,0)+IF(LCOH!$C$28=Menu!$A$6,'Approvvigionamento energia'!H5355,0)</f>
        <v>472.60542645550532</v>
      </c>
      <c r="J5355">
        <f>'Approvvigionamento energia'!A5355+'Approvvigionamento energia'!B5355+'Approvvigionamento energia'!I5355</f>
        <v>634.60542645550527</v>
      </c>
      <c r="K5355">
        <f>IF(MIN(LCOH!$C$18,J5355)&gt;=$P$48*LCOH!$C$18, MIN(LCOH!$C$18,J5355),0)</f>
        <v>634.60542645550527</v>
      </c>
      <c r="L5355">
        <f t="shared" si="167"/>
        <v>0</v>
      </c>
      <c r="M5355">
        <f>K5355/LCOH!$C$18</f>
        <v>0.42307028430367016</v>
      </c>
      <c r="N5355">
        <f>K5355/LCOH!$C$34</f>
        <v>12.227464864267924</v>
      </c>
    </row>
    <row r="5356" spans="1:14" x14ac:dyDescent="0.35">
      <c r="A5356">
        <f>'Profilo fotovoltaico'!B5358*LCOH!$C$20</f>
        <v>0</v>
      </c>
      <c r="B5356">
        <f>'Profilo eolico'!B5358*LCOH!$C$21</f>
        <v>161</v>
      </c>
      <c r="C5356">
        <f>$P$35*'Profilo fotovoltaico'!B5358</f>
        <v>0</v>
      </c>
      <c r="D5356">
        <f>$Q$37*'Profilo eolico'!B5358</f>
        <v>939.37621801649823</v>
      </c>
      <c r="E5356">
        <f>$P$39*'Profilo fotovoltaico'!B5358+'Approvvigionamento energia'!$Q$39*'Profilo eolico'!B5358</f>
        <v>704.53216351237359</v>
      </c>
      <c r="F5356">
        <f>$P$41*'Profilo fotovoltaico'!B5358+'Approvvigionamento energia'!$Q$41*'Profilo eolico'!B5358</f>
        <v>469.68810900824911</v>
      </c>
      <c r="G5356">
        <f>$P$43*'Profilo fotovoltaico'!B5358+'Approvvigionamento energia'!$Q$43*'Profilo eolico'!B5358</f>
        <v>234.84405450412456</v>
      </c>
      <c r="H5356">
        <f t="shared" si="166"/>
        <v>1138.4335154826958</v>
      </c>
      <c r="I5356">
        <f>IF(LCOH!$C$28=Menu!$A$1,'Approvvigionamento energia'!C5356,0)+IF(LCOH!$C$28=Menu!$A$2,'Approvvigionamento energia'!D5356,0)+IF(LCOH!$C$28=Menu!$A$3,'Approvvigionamento energia'!E5356,0)+IF(LCOH!$C$28=Menu!$A$4,'Approvvigionamento energia'!F5356,0)+IF(LCOH!$C$28=Menu!$A$5,'Approvvigionamento energia'!G5356,0)+IF(LCOH!$C$28=Menu!$A$6,'Approvvigionamento energia'!H5356,0)</f>
        <v>469.68810900824911</v>
      </c>
      <c r="J5356">
        <f>'Approvvigionamento energia'!A5356+'Approvvigionamento energia'!B5356+'Approvvigionamento energia'!I5356</f>
        <v>630.68810900824906</v>
      </c>
      <c r="K5356">
        <f>IF(MIN(LCOH!$C$18,J5356)&gt;=$P$48*LCOH!$C$18, MIN(LCOH!$C$18,J5356),0)</f>
        <v>630.68810900824906</v>
      </c>
      <c r="L5356">
        <f t="shared" si="167"/>
        <v>0</v>
      </c>
      <c r="M5356">
        <f>K5356/LCOH!$C$18</f>
        <v>0.42045873933883271</v>
      </c>
      <c r="N5356">
        <f>K5356/LCOH!$C$34</f>
        <v>12.151986686093432</v>
      </c>
    </row>
    <row r="5357" spans="1:14" x14ac:dyDescent="0.35">
      <c r="A5357">
        <f>'Profilo fotovoltaico'!B5359*LCOH!$C$20</f>
        <v>0</v>
      </c>
      <c r="B5357">
        <f>'Profilo eolico'!B5359*LCOH!$C$21</f>
        <v>149.9</v>
      </c>
      <c r="C5357">
        <f>$P$35*'Profilo fotovoltaico'!B5359</f>
        <v>0</v>
      </c>
      <c r="D5357">
        <f>$Q$37*'Profilo eolico'!B5359</f>
        <v>874.6117706874104</v>
      </c>
      <c r="E5357">
        <f>$P$39*'Profilo fotovoltaico'!B5359+'Approvvigionamento energia'!$Q$39*'Profilo eolico'!B5359</f>
        <v>655.95882801555774</v>
      </c>
      <c r="F5357">
        <f>$P$41*'Profilo fotovoltaico'!B5359+'Approvvigionamento energia'!$Q$41*'Profilo eolico'!B5359</f>
        <v>437.3058853437052</v>
      </c>
      <c r="G5357">
        <f>$P$43*'Profilo fotovoltaico'!B5359+'Approvvigionamento energia'!$Q$43*'Profilo eolico'!B5359</f>
        <v>218.6529426718526</v>
      </c>
      <c r="H5357">
        <f t="shared" si="166"/>
        <v>1138.4335154826958</v>
      </c>
      <c r="I5357">
        <f>IF(LCOH!$C$28=Menu!$A$1,'Approvvigionamento energia'!C5357,0)+IF(LCOH!$C$28=Menu!$A$2,'Approvvigionamento energia'!D5357,0)+IF(LCOH!$C$28=Menu!$A$3,'Approvvigionamento energia'!E5357,0)+IF(LCOH!$C$28=Menu!$A$4,'Approvvigionamento energia'!F5357,0)+IF(LCOH!$C$28=Menu!$A$5,'Approvvigionamento energia'!G5357,0)+IF(LCOH!$C$28=Menu!$A$6,'Approvvigionamento energia'!H5357,0)</f>
        <v>437.3058853437052</v>
      </c>
      <c r="J5357">
        <f>'Approvvigionamento energia'!A5357+'Approvvigionamento energia'!B5357+'Approvvigionamento energia'!I5357</f>
        <v>587.20588534370518</v>
      </c>
      <c r="K5357">
        <f>IF(MIN(LCOH!$C$18,J5357)&gt;=$P$48*LCOH!$C$18, MIN(LCOH!$C$18,J5357),0)</f>
        <v>587.20588534370518</v>
      </c>
      <c r="L5357">
        <f t="shared" si="167"/>
        <v>0</v>
      </c>
      <c r="M5357">
        <f>K5357/LCOH!$C$18</f>
        <v>0.39147059022913677</v>
      </c>
      <c r="N5357">
        <f>K5357/LCOH!$C$34</f>
        <v>11.314178908356554</v>
      </c>
    </row>
    <row r="5358" spans="1:14" x14ac:dyDescent="0.35">
      <c r="A5358">
        <f>'Profilo fotovoltaico'!B5360*LCOH!$C$20</f>
        <v>13</v>
      </c>
      <c r="B5358">
        <f>'Profilo eolico'!B5360*LCOH!$C$21</f>
        <v>132.20000000000002</v>
      </c>
      <c r="C5358">
        <f>$P$35*'Profilo fotovoltaico'!B5360</f>
        <v>95.609958439086839</v>
      </c>
      <c r="D5358">
        <f>$Q$37*'Profilo eolico'!B5360</f>
        <v>771.33873305454074</v>
      </c>
      <c r="E5358">
        <f>$P$39*'Profilo fotovoltaico'!B5360+'Approvvigionamento energia'!$Q$39*'Profilo eolico'!B5360</f>
        <v>602.40653940067727</v>
      </c>
      <c r="F5358">
        <f>$P$41*'Profilo fotovoltaico'!B5360+'Approvvigionamento energia'!$Q$41*'Profilo eolico'!B5360</f>
        <v>433.47434574681381</v>
      </c>
      <c r="G5358">
        <f>$P$43*'Profilo fotovoltaico'!B5360+'Approvvigionamento energia'!$Q$43*'Profilo eolico'!B5360</f>
        <v>264.54215209295035</v>
      </c>
      <c r="H5358">
        <f t="shared" si="166"/>
        <v>1138.4335154826958</v>
      </c>
      <c r="I5358">
        <f>IF(LCOH!$C$28=Menu!$A$1,'Approvvigionamento energia'!C5358,0)+IF(LCOH!$C$28=Menu!$A$2,'Approvvigionamento energia'!D5358,0)+IF(LCOH!$C$28=Menu!$A$3,'Approvvigionamento energia'!E5358,0)+IF(LCOH!$C$28=Menu!$A$4,'Approvvigionamento energia'!F5358,0)+IF(LCOH!$C$28=Menu!$A$5,'Approvvigionamento energia'!G5358,0)+IF(LCOH!$C$28=Menu!$A$6,'Approvvigionamento energia'!H5358,0)</f>
        <v>433.47434574681381</v>
      </c>
      <c r="J5358">
        <f>'Approvvigionamento energia'!A5358+'Approvvigionamento energia'!B5358+'Approvvigionamento energia'!I5358</f>
        <v>578.67434574681386</v>
      </c>
      <c r="K5358">
        <f>IF(MIN(LCOH!$C$18,J5358)&gt;=$P$48*LCOH!$C$18, MIN(LCOH!$C$18,J5358),0)</f>
        <v>578.67434574681386</v>
      </c>
      <c r="L5358">
        <f t="shared" si="167"/>
        <v>0</v>
      </c>
      <c r="M5358">
        <f>K5358/LCOH!$C$18</f>
        <v>0.38578289716454256</v>
      </c>
      <c r="N5358">
        <f>K5358/LCOH!$C$34</f>
        <v>11.149794715738224</v>
      </c>
    </row>
    <row r="5359" spans="1:14" x14ac:dyDescent="0.35">
      <c r="A5359">
        <f>'Profilo fotovoltaico'!B5361*LCOH!$C$20</f>
        <v>104</v>
      </c>
      <c r="B5359">
        <f>'Profilo eolico'!B5361*LCOH!$C$21</f>
        <v>116</v>
      </c>
      <c r="C5359">
        <f>$P$35*'Profilo fotovoltaico'!B5361</f>
        <v>764.87966751269471</v>
      </c>
      <c r="D5359">
        <f>$Q$37*'Profilo eolico'!B5361</f>
        <v>676.81764776343971</v>
      </c>
      <c r="E5359">
        <f>$P$39*'Profilo fotovoltaico'!B5361+'Approvvigionamento energia'!$Q$39*'Profilo eolico'!B5361</f>
        <v>698.83315270075343</v>
      </c>
      <c r="F5359">
        <f>$P$41*'Profilo fotovoltaico'!B5361+'Approvvigionamento energia'!$Q$41*'Profilo eolico'!B5361</f>
        <v>720.84865763806715</v>
      </c>
      <c r="G5359">
        <f>$P$43*'Profilo fotovoltaico'!B5361+'Approvvigionamento energia'!$Q$43*'Profilo eolico'!B5361</f>
        <v>742.86416257538099</v>
      </c>
      <c r="H5359">
        <f t="shared" si="166"/>
        <v>1138.4335154826958</v>
      </c>
      <c r="I5359">
        <f>IF(LCOH!$C$28=Menu!$A$1,'Approvvigionamento energia'!C5359,0)+IF(LCOH!$C$28=Menu!$A$2,'Approvvigionamento energia'!D5359,0)+IF(LCOH!$C$28=Menu!$A$3,'Approvvigionamento energia'!E5359,0)+IF(LCOH!$C$28=Menu!$A$4,'Approvvigionamento energia'!F5359,0)+IF(LCOH!$C$28=Menu!$A$5,'Approvvigionamento energia'!G5359,0)+IF(LCOH!$C$28=Menu!$A$6,'Approvvigionamento energia'!H5359,0)</f>
        <v>720.84865763806715</v>
      </c>
      <c r="J5359">
        <f>'Approvvigionamento energia'!A5359+'Approvvigionamento energia'!B5359+'Approvvigionamento energia'!I5359</f>
        <v>940.84865763806715</v>
      </c>
      <c r="K5359">
        <f>IF(MIN(LCOH!$C$18,J5359)&gt;=$P$48*LCOH!$C$18, MIN(LCOH!$C$18,J5359),0)</f>
        <v>940.84865763806715</v>
      </c>
      <c r="L5359">
        <f t="shared" si="167"/>
        <v>0</v>
      </c>
      <c r="M5359">
        <f>K5359/LCOH!$C$18</f>
        <v>0.62723243842537812</v>
      </c>
      <c r="N5359">
        <f>K5359/LCOH!$C$34</f>
        <v>18.128105156802835</v>
      </c>
    </row>
    <row r="5360" spans="1:14" x14ac:dyDescent="0.35">
      <c r="A5360">
        <f>'Profilo fotovoltaico'!B5362*LCOH!$C$20</f>
        <v>239</v>
      </c>
      <c r="B5360">
        <f>'Profilo eolico'!B5362*LCOH!$C$21</f>
        <v>118.8</v>
      </c>
      <c r="C5360">
        <f>$P$35*'Profilo fotovoltaico'!B5362</f>
        <v>1757.7523128416735</v>
      </c>
      <c r="D5360">
        <f>$Q$37*'Profilo eolico'!B5362</f>
        <v>693.15462546807441</v>
      </c>
      <c r="E5360">
        <f>$P$39*'Profilo fotovoltaico'!B5362+'Approvvigionamento energia'!$Q$39*'Profilo eolico'!B5362</f>
        <v>959.30404731147428</v>
      </c>
      <c r="F5360">
        <f>$P$41*'Profilo fotovoltaico'!B5362+'Approvvigionamento energia'!$Q$41*'Profilo eolico'!B5362</f>
        <v>1225.453469154874</v>
      </c>
      <c r="G5360">
        <f>$P$43*'Profilo fotovoltaico'!B5362+'Approvvigionamento energia'!$Q$43*'Profilo eolico'!B5362</f>
        <v>1491.6028909982738</v>
      </c>
      <c r="H5360">
        <f t="shared" si="166"/>
        <v>1138.4335154826958</v>
      </c>
      <c r="I5360">
        <f>IF(LCOH!$C$28=Menu!$A$1,'Approvvigionamento energia'!C5360,0)+IF(LCOH!$C$28=Menu!$A$2,'Approvvigionamento energia'!D5360,0)+IF(LCOH!$C$28=Menu!$A$3,'Approvvigionamento energia'!E5360,0)+IF(LCOH!$C$28=Menu!$A$4,'Approvvigionamento energia'!F5360,0)+IF(LCOH!$C$28=Menu!$A$5,'Approvvigionamento energia'!G5360,0)+IF(LCOH!$C$28=Menu!$A$6,'Approvvigionamento energia'!H5360,0)</f>
        <v>1225.453469154874</v>
      </c>
      <c r="J5360">
        <f>'Approvvigionamento energia'!A5360+'Approvvigionamento energia'!B5360+'Approvvigionamento energia'!I5360</f>
        <v>1583.253469154874</v>
      </c>
      <c r="K5360">
        <f>IF(MIN(LCOH!$C$18,J5360)&gt;=$P$48*LCOH!$C$18, MIN(LCOH!$C$18,J5360),0)</f>
        <v>1500</v>
      </c>
      <c r="L5360">
        <f t="shared" si="167"/>
        <v>83.253469154873983</v>
      </c>
      <c r="M5360">
        <f>K5360/LCOH!$C$18</f>
        <v>1</v>
      </c>
      <c r="N5360">
        <f>K5360/LCOH!$C$34</f>
        <v>28.901734104046245</v>
      </c>
    </row>
    <row r="5361" spans="1:14" x14ac:dyDescent="0.35">
      <c r="A5361">
        <f>'Profilo fotovoltaico'!B5363*LCOH!$C$20</f>
        <v>382</v>
      </c>
      <c r="B5361">
        <f>'Profilo eolico'!B5363*LCOH!$C$21</f>
        <v>125.9</v>
      </c>
      <c r="C5361">
        <f>$P$35*'Profilo fotovoltaico'!B5363</f>
        <v>2809.4618556716287</v>
      </c>
      <c r="D5361">
        <f>$Q$37*'Profilo eolico'!B5363</f>
        <v>734.58053321911257</v>
      </c>
      <c r="E5361">
        <f>$P$39*'Profilo fotovoltaico'!B5363+'Approvvigionamento energia'!$Q$39*'Profilo eolico'!B5363</f>
        <v>1253.3008638322417</v>
      </c>
      <c r="F5361">
        <f>$P$41*'Profilo fotovoltaico'!B5363+'Approvvigionamento energia'!$Q$41*'Profilo eolico'!B5363</f>
        <v>1772.0211944453706</v>
      </c>
      <c r="G5361">
        <f>$P$43*'Profilo fotovoltaico'!B5363+'Approvvigionamento energia'!$Q$43*'Profilo eolico'!B5363</f>
        <v>2290.7415250585</v>
      </c>
      <c r="H5361">
        <f t="shared" si="166"/>
        <v>1138.4335154826958</v>
      </c>
      <c r="I5361">
        <f>IF(LCOH!$C$28=Menu!$A$1,'Approvvigionamento energia'!C5361,0)+IF(LCOH!$C$28=Menu!$A$2,'Approvvigionamento energia'!D5361,0)+IF(LCOH!$C$28=Menu!$A$3,'Approvvigionamento energia'!E5361,0)+IF(LCOH!$C$28=Menu!$A$4,'Approvvigionamento energia'!F5361,0)+IF(LCOH!$C$28=Menu!$A$5,'Approvvigionamento energia'!G5361,0)+IF(LCOH!$C$28=Menu!$A$6,'Approvvigionamento energia'!H5361,0)</f>
        <v>1772.0211944453706</v>
      </c>
      <c r="J5361">
        <f>'Approvvigionamento energia'!A5361+'Approvvigionamento energia'!B5361+'Approvvigionamento energia'!I5361</f>
        <v>2279.9211944453705</v>
      </c>
      <c r="K5361">
        <f>IF(MIN(LCOH!$C$18,J5361)&gt;=$P$48*LCOH!$C$18, MIN(LCOH!$C$18,J5361),0)</f>
        <v>1500</v>
      </c>
      <c r="L5361">
        <f t="shared" si="167"/>
        <v>779.92119444537047</v>
      </c>
      <c r="M5361">
        <f>K5361/LCOH!$C$18</f>
        <v>1</v>
      </c>
      <c r="N5361">
        <f>K5361/LCOH!$C$34</f>
        <v>28.901734104046245</v>
      </c>
    </row>
    <row r="5362" spans="1:14" x14ac:dyDescent="0.35">
      <c r="A5362">
        <f>'Profilo fotovoltaico'!B5364*LCOH!$C$20</f>
        <v>502</v>
      </c>
      <c r="B5362">
        <f>'Profilo eolico'!B5364*LCOH!$C$21</f>
        <v>140.6</v>
      </c>
      <c r="C5362">
        <f>$P$35*'Profilo fotovoltaico'!B5364</f>
        <v>3692.0153181862765</v>
      </c>
      <c r="D5362">
        <f>$Q$37*'Profilo eolico'!B5364</f>
        <v>820.34966616844497</v>
      </c>
      <c r="E5362">
        <f>$P$39*'Profilo fotovoltaico'!B5364+'Approvvigionamento energia'!$Q$39*'Profilo eolico'!B5364</f>
        <v>1538.2660791729029</v>
      </c>
      <c r="F5362">
        <f>$P$41*'Profilo fotovoltaico'!B5364+'Approvvigionamento energia'!$Q$41*'Profilo eolico'!B5364</f>
        <v>2256.1824921773609</v>
      </c>
      <c r="G5362">
        <f>$P$43*'Profilo fotovoltaico'!B5364+'Approvvigionamento energia'!$Q$43*'Profilo eolico'!B5364</f>
        <v>2974.0989051818192</v>
      </c>
      <c r="H5362">
        <f t="shared" si="166"/>
        <v>1138.4335154826958</v>
      </c>
      <c r="I5362">
        <f>IF(LCOH!$C$28=Menu!$A$1,'Approvvigionamento energia'!C5362,0)+IF(LCOH!$C$28=Menu!$A$2,'Approvvigionamento energia'!D5362,0)+IF(LCOH!$C$28=Menu!$A$3,'Approvvigionamento energia'!E5362,0)+IF(LCOH!$C$28=Menu!$A$4,'Approvvigionamento energia'!F5362,0)+IF(LCOH!$C$28=Menu!$A$5,'Approvvigionamento energia'!G5362,0)+IF(LCOH!$C$28=Menu!$A$6,'Approvvigionamento energia'!H5362,0)</f>
        <v>2256.1824921773609</v>
      </c>
      <c r="J5362">
        <f>'Approvvigionamento energia'!A5362+'Approvvigionamento energia'!B5362+'Approvvigionamento energia'!I5362</f>
        <v>2898.7824921773608</v>
      </c>
      <c r="K5362">
        <f>IF(MIN(LCOH!$C$18,J5362)&gt;=$P$48*LCOH!$C$18, MIN(LCOH!$C$18,J5362),0)</f>
        <v>1500</v>
      </c>
      <c r="L5362">
        <f t="shared" si="167"/>
        <v>1398.7824921773608</v>
      </c>
      <c r="M5362">
        <f>K5362/LCOH!$C$18</f>
        <v>1</v>
      </c>
      <c r="N5362">
        <f>K5362/LCOH!$C$34</f>
        <v>28.901734104046245</v>
      </c>
    </row>
    <row r="5363" spans="1:14" x14ac:dyDescent="0.35">
      <c r="A5363">
        <f>'Profilo fotovoltaico'!B5365*LCOH!$C$20</f>
        <v>594</v>
      </c>
      <c r="B5363">
        <f>'Profilo eolico'!B5365*LCOH!$C$21</f>
        <v>156.70000000000002</v>
      </c>
      <c r="C5363">
        <f>$P$35*'Profilo fotovoltaico'!B5365</f>
        <v>4368.6396394475069</v>
      </c>
      <c r="D5363">
        <f>$Q$37*'Profilo eolico'!B5365</f>
        <v>914.28728797009478</v>
      </c>
      <c r="E5363">
        <f>$P$39*'Profilo fotovoltaico'!B5365+'Approvvigionamento energia'!$Q$39*'Profilo eolico'!B5365</f>
        <v>1777.8753758394478</v>
      </c>
      <c r="F5363">
        <f>$P$41*'Profilo fotovoltaico'!B5365+'Approvvigionamento energia'!$Q$41*'Profilo eolico'!B5365</f>
        <v>2641.4634637088006</v>
      </c>
      <c r="G5363">
        <f>$P$43*'Profilo fotovoltaico'!B5365+'Approvvigionamento energia'!$Q$43*'Profilo eolico'!B5365</f>
        <v>3505.051551578154</v>
      </c>
      <c r="H5363">
        <f t="shared" si="166"/>
        <v>1138.4335154826958</v>
      </c>
      <c r="I5363">
        <f>IF(LCOH!$C$28=Menu!$A$1,'Approvvigionamento energia'!C5363,0)+IF(LCOH!$C$28=Menu!$A$2,'Approvvigionamento energia'!D5363,0)+IF(LCOH!$C$28=Menu!$A$3,'Approvvigionamento energia'!E5363,0)+IF(LCOH!$C$28=Menu!$A$4,'Approvvigionamento energia'!F5363,0)+IF(LCOH!$C$28=Menu!$A$5,'Approvvigionamento energia'!G5363,0)+IF(LCOH!$C$28=Menu!$A$6,'Approvvigionamento energia'!H5363,0)</f>
        <v>2641.4634637088006</v>
      </c>
      <c r="J5363">
        <f>'Approvvigionamento energia'!A5363+'Approvvigionamento energia'!B5363+'Approvvigionamento energia'!I5363</f>
        <v>3392.1634637088009</v>
      </c>
      <c r="K5363">
        <f>IF(MIN(LCOH!$C$18,J5363)&gt;=$P$48*LCOH!$C$18, MIN(LCOH!$C$18,J5363),0)</f>
        <v>1500</v>
      </c>
      <c r="L5363">
        <f t="shared" si="167"/>
        <v>1892.1634637088009</v>
      </c>
      <c r="M5363">
        <f>K5363/LCOH!$C$18</f>
        <v>1</v>
      </c>
      <c r="N5363">
        <f>K5363/LCOH!$C$34</f>
        <v>28.901734104046245</v>
      </c>
    </row>
    <row r="5364" spans="1:14" x14ac:dyDescent="0.35">
      <c r="A5364">
        <f>'Profilo fotovoltaico'!B5366*LCOH!$C$20</f>
        <v>643</v>
      </c>
      <c r="B5364">
        <f>'Profilo eolico'!B5366*LCOH!$C$21</f>
        <v>172.7</v>
      </c>
      <c r="C5364">
        <f>$P$35*'Profilo fotovoltaico'!B5366</f>
        <v>4729.0156366409883</v>
      </c>
      <c r="D5364">
        <f>$Q$37*'Profilo eolico'!B5366</f>
        <v>1007.6414462822934</v>
      </c>
      <c r="E5364">
        <f>$P$39*'Profilo fotovoltaico'!B5366+'Approvvigionamento energia'!$Q$39*'Profilo eolico'!B5366</f>
        <v>1937.9849938719672</v>
      </c>
      <c r="F5364">
        <f>$P$41*'Profilo fotovoltaico'!B5366+'Approvvigionamento energia'!$Q$41*'Profilo eolico'!B5366</f>
        <v>2868.3285414616407</v>
      </c>
      <c r="G5364">
        <f>$P$43*'Profilo fotovoltaico'!B5366+'Approvvigionamento energia'!$Q$43*'Profilo eolico'!B5366</f>
        <v>3798.6720890513147</v>
      </c>
      <c r="H5364">
        <f t="shared" si="166"/>
        <v>1138.4335154826958</v>
      </c>
      <c r="I5364">
        <f>IF(LCOH!$C$28=Menu!$A$1,'Approvvigionamento energia'!C5364,0)+IF(LCOH!$C$28=Menu!$A$2,'Approvvigionamento energia'!D5364,0)+IF(LCOH!$C$28=Menu!$A$3,'Approvvigionamento energia'!E5364,0)+IF(LCOH!$C$28=Menu!$A$4,'Approvvigionamento energia'!F5364,0)+IF(LCOH!$C$28=Menu!$A$5,'Approvvigionamento energia'!G5364,0)+IF(LCOH!$C$28=Menu!$A$6,'Approvvigionamento energia'!H5364,0)</f>
        <v>2868.3285414616407</v>
      </c>
      <c r="J5364">
        <f>'Approvvigionamento energia'!A5364+'Approvvigionamento energia'!B5364+'Approvvigionamento energia'!I5364</f>
        <v>3684.028541461641</v>
      </c>
      <c r="K5364">
        <f>IF(MIN(LCOH!$C$18,J5364)&gt;=$P$48*LCOH!$C$18, MIN(LCOH!$C$18,J5364),0)</f>
        <v>1500</v>
      </c>
      <c r="L5364">
        <f t="shared" si="167"/>
        <v>2184.028541461641</v>
      </c>
      <c r="M5364">
        <f>K5364/LCOH!$C$18</f>
        <v>1</v>
      </c>
      <c r="N5364">
        <f>K5364/LCOH!$C$34</f>
        <v>28.901734104046245</v>
      </c>
    </row>
    <row r="5365" spans="1:14" x14ac:dyDescent="0.35">
      <c r="A5365">
        <f>'Profilo fotovoltaico'!B5367*LCOH!$C$20</f>
        <v>652</v>
      </c>
      <c r="B5365">
        <f>'Profilo eolico'!B5367*LCOH!$C$21</f>
        <v>185.4</v>
      </c>
      <c r="C5365">
        <f>$P$35*'Profilo fotovoltaico'!B5367</f>
        <v>4795.207146329587</v>
      </c>
      <c r="D5365">
        <f>$Q$37*'Profilo eolico'!B5367</f>
        <v>1081.7413094426011</v>
      </c>
      <c r="E5365">
        <f>$P$39*'Profilo fotovoltaico'!B5367+'Approvvigionamento energia'!$Q$39*'Profilo eolico'!B5367</f>
        <v>2010.1077686643475</v>
      </c>
      <c r="F5365">
        <f>$P$41*'Profilo fotovoltaico'!B5367+'Approvvigionamento energia'!$Q$41*'Profilo eolico'!B5367</f>
        <v>2938.474227886094</v>
      </c>
      <c r="G5365">
        <f>$P$43*'Profilo fotovoltaico'!B5367+'Approvvigionamento energia'!$Q$43*'Profilo eolico'!B5367</f>
        <v>3866.8406871078405</v>
      </c>
      <c r="H5365">
        <f t="shared" si="166"/>
        <v>1138.4335154826958</v>
      </c>
      <c r="I5365">
        <f>IF(LCOH!$C$28=Menu!$A$1,'Approvvigionamento energia'!C5365,0)+IF(LCOH!$C$28=Menu!$A$2,'Approvvigionamento energia'!D5365,0)+IF(LCOH!$C$28=Menu!$A$3,'Approvvigionamento energia'!E5365,0)+IF(LCOH!$C$28=Menu!$A$4,'Approvvigionamento energia'!F5365,0)+IF(LCOH!$C$28=Menu!$A$5,'Approvvigionamento energia'!G5365,0)+IF(LCOH!$C$28=Menu!$A$6,'Approvvigionamento energia'!H5365,0)</f>
        <v>2938.474227886094</v>
      </c>
      <c r="J5365">
        <f>'Approvvigionamento energia'!A5365+'Approvvigionamento energia'!B5365+'Approvvigionamento energia'!I5365</f>
        <v>3775.8742278860941</v>
      </c>
      <c r="K5365">
        <f>IF(MIN(LCOH!$C$18,J5365)&gt;=$P$48*LCOH!$C$18, MIN(LCOH!$C$18,J5365),0)</f>
        <v>1500</v>
      </c>
      <c r="L5365">
        <f t="shared" si="167"/>
        <v>2275.8742278860941</v>
      </c>
      <c r="M5365">
        <f>K5365/LCOH!$C$18</f>
        <v>1</v>
      </c>
      <c r="N5365">
        <f>K5365/LCOH!$C$34</f>
        <v>28.901734104046245</v>
      </c>
    </row>
    <row r="5366" spans="1:14" x14ac:dyDescent="0.35">
      <c r="A5366">
        <f>'Profilo fotovoltaico'!B5368*LCOH!$C$20</f>
        <v>626</v>
      </c>
      <c r="B5366">
        <f>'Profilo eolico'!B5368*LCOH!$C$21</f>
        <v>210.2</v>
      </c>
      <c r="C5366">
        <f>$P$35*'Profilo fotovoltaico'!B5368</f>
        <v>4603.9872294514125</v>
      </c>
      <c r="D5366">
        <f>$Q$37*'Profilo eolico'!B5368</f>
        <v>1226.4402548265089</v>
      </c>
      <c r="E5366">
        <f>$P$39*'Profilo fotovoltaico'!B5368+'Approvvigionamento energia'!$Q$39*'Profilo eolico'!B5368</f>
        <v>2070.8269984827348</v>
      </c>
      <c r="F5366">
        <f>$P$41*'Profilo fotovoltaico'!B5368+'Approvvigionamento energia'!$Q$41*'Profilo eolico'!B5368</f>
        <v>2915.2137421389607</v>
      </c>
      <c r="G5366">
        <f>$P$43*'Profilo fotovoltaico'!B5368+'Approvvigionamento energia'!$Q$43*'Profilo eolico'!B5368</f>
        <v>3759.6004857951866</v>
      </c>
      <c r="H5366">
        <f t="shared" si="166"/>
        <v>1138.4335154826958</v>
      </c>
      <c r="I5366">
        <f>IF(LCOH!$C$28=Menu!$A$1,'Approvvigionamento energia'!C5366,0)+IF(LCOH!$C$28=Menu!$A$2,'Approvvigionamento energia'!D5366,0)+IF(LCOH!$C$28=Menu!$A$3,'Approvvigionamento energia'!E5366,0)+IF(LCOH!$C$28=Menu!$A$4,'Approvvigionamento energia'!F5366,0)+IF(LCOH!$C$28=Menu!$A$5,'Approvvigionamento energia'!G5366,0)+IF(LCOH!$C$28=Menu!$A$6,'Approvvigionamento energia'!H5366,0)</f>
        <v>2915.2137421389607</v>
      </c>
      <c r="J5366">
        <f>'Approvvigionamento energia'!A5366+'Approvvigionamento energia'!B5366+'Approvvigionamento energia'!I5366</f>
        <v>3751.4137421389605</v>
      </c>
      <c r="K5366">
        <f>IF(MIN(LCOH!$C$18,J5366)&gt;=$P$48*LCOH!$C$18, MIN(LCOH!$C$18,J5366),0)</f>
        <v>1500</v>
      </c>
      <c r="L5366">
        <f t="shared" si="167"/>
        <v>2251.4137421389605</v>
      </c>
      <c r="M5366">
        <f>K5366/LCOH!$C$18</f>
        <v>1</v>
      </c>
      <c r="N5366">
        <f>K5366/LCOH!$C$34</f>
        <v>28.901734104046245</v>
      </c>
    </row>
    <row r="5367" spans="1:14" x14ac:dyDescent="0.35">
      <c r="A5367">
        <f>'Profilo fotovoltaico'!B5369*LCOH!$C$20</f>
        <v>561</v>
      </c>
      <c r="B5367">
        <f>'Profilo eolico'!B5369*LCOH!$C$21</f>
        <v>238.8</v>
      </c>
      <c r="C5367">
        <f>$P$35*'Profilo fotovoltaico'!B5369</f>
        <v>4125.9374372559787</v>
      </c>
      <c r="D5367">
        <f>$Q$37*'Profilo eolico'!B5369</f>
        <v>1393.3108128095639</v>
      </c>
      <c r="E5367">
        <f>$P$39*'Profilo fotovoltaico'!B5369+'Approvvigionamento energia'!$Q$39*'Profilo eolico'!B5369</f>
        <v>2076.4674689211674</v>
      </c>
      <c r="F5367">
        <f>$P$41*'Profilo fotovoltaico'!B5369+'Approvvigionamento energia'!$Q$41*'Profilo eolico'!B5369</f>
        <v>2759.6241250327712</v>
      </c>
      <c r="G5367">
        <f>$P$43*'Profilo fotovoltaico'!B5369+'Approvvigionamento energia'!$Q$43*'Profilo eolico'!B5369</f>
        <v>3442.7807811443754</v>
      </c>
      <c r="H5367">
        <f t="shared" si="166"/>
        <v>1138.4335154826958</v>
      </c>
      <c r="I5367">
        <f>IF(LCOH!$C$28=Menu!$A$1,'Approvvigionamento energia'!C5367,0)+IF(LCOH!$C$28=Menu!$A$2,'Approvvigionamento energia'!D5367,0)+IF(LCOH!$C$28=Menu!$A$3,'Approvvigionamento energia'!E5367,0)+IF(LCOH!$C$28=Menu!$A$4,'Approvvigionamento energia'!F5367,0)+IF(LCOH!$C$28=Menu!$A$5,'Approvvigionamento energia'!G5367,0)+IF(LCOH!$C$28=Menu!$A$6,'Approvvigionamento energia'!H5367,0)</f>
        <v>2759.6241250327712</v>
      </c>
      <c r="J5367">
        <f>'Approvvigionamento energia'!A5367+'Approvvigionamento energia'!B5367+'Approvvigionamento energia'!I5367</f>
        <v>3559.4241250327714</v>
      </c>
      <c r="K5367">
        <f>IF(MIN(LCOH!$C$18,J5367)&gt;=$P$48*LCOH!$C$18, MIN(LCOH!$C$18,J5367),0)</f>
        <v>1500</v>
      </c>
      <c r="L5367">
        <f t="shared" si="167"/>
        <v>2059.4241250327714</v>
      </c>
      <c r="M5367">
        <f>K5367/LCOH!$C$18</f>
        <v>1</v>
      </c>
      <c r="N5367">
        <f>K5367/LCOH!$C$34</f>
        <v>28.901734104046245</v>
      </c>
    </row>
    <row r="5368" spans="1:14" x14ac:dyDescent="0.35">
      <c r="A5368">
        <f>'Profilo fotovoltaico'!B5370*LCOH!$C$20</f>
        <v>454</v>
      </c>
      <c r="B5368">
        <f>'Profilo eolico'!B5370*LCOH!$C$21</f>
        <v>259.79999999999995</v>
      </c>
      <c r="C5368">
        <f>$P$35*'Profilo fotovoltaico'!B5370</f>
        <v>3338.9939331804176</v>
      </c>
      <c r="D5368">
        <f>$Q$37*'Profilo eolico'!B5370</f>
        <v>1515.8381455943243</v>
      </c>
      <c r="E5368">
        <f>$P$39*'Profilo fotovoltaico'!B5370+'Approvvigionamento energia'!$Q$39*'Profilo eolico'!B5370</f>
        <v>1971.6270924908476</v>
      </c>
      <c r="F5368">
        <f>$P$41*'Profilo fotovoltaico'!B5370+'Approvvigionamento energia'!$Q$41*'Profilo eolico'!B5370</f>
        <v>2427.4160393873708</v>
      </c>
      <c r="G5368">
        <f>$P$43*'Profilo fotovoltaico'!B5370+'Approvvigionamento energia'!$Q$43*'Profilo eolico'!B5370</f>
        <v>2883.2049862838944</v>
      </c>
      <c r="H5368">
        <f t="shared" si="166"/>
        <v>1138.4335154826958</v>
      </c>
      <c r="I5368">
        <f>IF(LCOH!$C$28=Menu!$A$1,'Approvvigionamento energia'!C5368,0)+IF(LCOH!$C$28=Menu!$A$2,'Approvvigionamento energia'!D5368,0)+IF(LCOH!$C$28=Menu!$A$3,'Approvvigionamento energia'!E5368,0)+IF(LCOH!$C$28=Menu!$A$4,'Approvvigionamento energia'!F5368,0)+IF(LCOH!$C$28=Menu!$A$5,'Approvvigionamento energia'!G5368,0)+IF(LCOH!$C$28=Menu!$A$6,'Approvvigionamento energia'!H5368,0)</f>
        <v>2427.4160393873708</v>
      </c>
      <c r="J5368">
        <f>'Approvvigionamento energia'!A5368+'Approvvigionamento energia'!B5368+'Approvvigionamento energia'!I5368</f>
        <v>3141.216039387371</v>
      </c>
      <c r="K5368">
        <f>IF(MIN(LCOH!$C$18,J5368)&gt;=$P$48*LCOH!$C$18, MIN(LCOH!$C$18,J5368),0)</f>
        <v>1500</v>
      </c>
      <c r="L5368">
        <f t="shared" si="167"/>
        <v>1641.216039387371</v>
      </c>
      <c r="M5368">
        <f>K5368/LCOH!$C$18</f>
        <v>1</v>
      </c>
      <c r="N5368">
        <f>K5368/LCOH!$C$34</f>
        <v>28.901734104046245</v>
      </c>
    </row>
    <row r="5369" spans="1:14" x14ac:dyDescent="0.35">
      <c r="A5369">
        <f>'Profilo fotovoltaico'!B5371*LCOH!$C$20</f>
        <v>315</v>
      </c>
      <c r="B5369">
        <f>'Profilo eolico'!B5371*LCOH!$C$21</f>
        <v>308.5</v>
      </c>
      <c r="C5369">
        <f>$P$35*'Profilo fotovoltaico'!B5371</f>
        <v>2316.7028391009503</v>
      </c>
      <c r="D5369">
        <f>$Q$37*'Profilo eolico'!B5371</f>
        <v>1799.9848649570788</v>
      </c>
      <c r="E5369">
        <f>$P$39*'Profilo fotovoltaico'!B5371+'Approvvigionamento energia'!$Q$39*'Profilo eolico'!B5371</f>
        <v>1929.1643584930466</v>
      </c>
      <c r="F5369">
        <f>$P$41*'Profilo fotovoltaico'!B5371+'Approvvigionamento energia'!$Q$41*'Profilo eolico'!B5371</f>
        <v>2058.3438520290147</v>
      </c>
      <c r="G5369">
        <f>$P$43*'Profilo fotovoltaico'!B5371+'Approvvigionamento energia'!$Q$43*'Profilo eolico'!B5371</f>
        <v>2187.5233455649827</v>
      </c>
      <c r="H5369">
        <f t="shared" si="166"/>
        <v>1138.4335154826958</v>
      </c>
      <c r="I5369">
        <f>IF(LCOH!$C$28=Menu!$A$1,'Approvvigionamento energia'!C5369,0)+IF(LCOH!$C$28=Menu!$A$2,'Approvvigionamento energia'!D5369,0)+IF(LCOH!$C$28=Menu!$A$3,'Approvvigionamento energia'!E5369,0)+IF(LCOH!$C$28=Menu!$A$4,'Approvvigionamento energia'!F5369,0)+IF(LCOH!$C$28=Menu!$A$5,'Approvvigionamento energia'!G5369,0)+IF(LCOH!$C$28=Menu!$A$6,'Approvvigionamento energia'!H5369,0)</f>
        <v>2058.3438520290147</v>
      </c>
      <c r="J5369">
        <f>'Approvvigionamento energia'!A5369+'Approvvigionamento energia'!B5369+'Approvvigionamento energia'!I5369</f>
        <v>2681.8438520290147</v>
      </c>
      <c r="K5369">
        <f>IF(MIN(LCOH!$C$18,J5369)&gt;=$P$48*LCOH!$C$18, MIN(LCOH!$C$18,J5369),0)</f>
        <v>1500</v>
      </c>
      <c r="L5369">
        <f t="shared" si="167"/>
        <v>1181.8438520290147</v>
      </c>
      <c r="M5369">
        <f>K5369/LCOH!$C$18</f>
        <v>1</v>
      </c>
      <c r="N5369">
        <f>K5369/LCOH!$C$34</f>
        <v>28.901734104046245</v>
      </c>
    </row>
    <row r="5370" spans="1:14" x14ac:dyDescent="0.35">
      <c r="A5370">
        <f>'Profilo fotovoltaico'!B5372*LCOH!$C$20</f>
        <v>164</v>
      </c>
      <c r="B5370">
        <f>'Profilo eolico'!B5372*LCOH!$C$21</f>
        <v>341.5</v>
      </c>
      <c r="C5370">
        <f>$P$35*'Profilo fotovoltaico'!B5372</f>
        <v>1206.1563987700188</v>
      </c>
      <c r="D5370">
        <f>$Q$37*'Profilo eolico'!B5372</f>
        <v>1992.5278164759884</v>
      </c>
      <c r="E5370">
        <f>$P$39*'Profilo fotovoltaico'!B5372+'Approvvigionamento energia'!$Q$39*'Profilo eolico'!B5372</f>
        <v>1795.9349620494959</v>
      </c>
      <c r="F5370">
        <f>$P$41*'Profilo fotovoltaico'!B5372+'Approvvigionamento energia'!$Q$41*'Profilo eolico'!B5372</f>
        <v>1599.3421076230036</v>
      </c>
      <c r="G5370">
        <f>$P$43*'Profilo fotovoltaico'!B5372+'Approvvigionamento energia'!$Q$43*'Profilo eolico'!B5372</f>
        <v>1402.7492531965113</v>
      </c>
      <c r="H5370">
        <f t="shared" si="166"/>
        <v>1138.4335154826958</v>
      </c>
      <c r="I5370">
        <f>IF(LCOH!$C$28=Menu!$A$1,'Approvvigionamento energia'!C5370,0)+IF(LCOH!$C$28=Menu!$A$2,'Approvvigionamento energia'!D5370,0)+IF(LCOH!$C$28=Menu!$A$3,'Approvvigionamento energia'!E5370,0)+IF(LCOH!$C$28=Menu!$A$4,'Approvvigionamento energia'!F5370,0)+IF(LCOH!$C$28=Menu!$A$5,'Approvvigionamento energia'!G5370,0)+IF(LCOH!$C$28=Menu!$A$6,'Approvvigionamento energia'!H5370,0)</f>
        <v>1599.3421076230036</v>
      </c>
      <c r="J5370">
        <f>'Approvvigionamento energia'!A5370+'Approvvigionamento energia'!B5370+'Approvvigionamento energia'!I5370</f>
        <v>2104.8421076230034</v>
      </c>
      <c r="K5370">
        <f>IF(MIN(LCOH!$C$18,J5370)&gt;=$P$48*LCOH!$C$18, MIN(LCOH!$C$18,J5370),0)</f>
        <v>1500</v>
      </c>
      <c r="L5370">
        <f t="shared" si="167"/>
        <v>604.84210762300336</v>
      </c>
      <c r="M5370">
        <f>K5370/LCOH!$C$18</f>
        <v>1</v>
      </c>
      <c r="N5370">
        <f>K5370/LCOH!$C$34</f>
        <v>28.901734104046245</v>
      </c>
    </row>
    <row r="5371" spans="1:14" x14ac:dyDescent="0.35">
      <c r="A5371">
        <f>'Profilo fotovoltaico'!B5373*LCOH!$C$20</f>
        <v>44</v>
      </c>
      <c r="B5371">
        <f>'Profilo eolico'!B5373*LCOH!$C$21</f>
        <v>319.5</v>
      </c>
      <c r="C5371">
        <f>$P$35*'Profilo fotovoltaico'!B5373</f>
        <v>323.60293625537082</v>
      </c>
      <c r="D5371">
        <f>$Q$37*'Profilo eolico'!B5373</f>
        <v>1864.1658487967154</v>
      </c>
      <c r="E5371">
        <f>$P$39*'Profilo fotovoltaico'!B5373+'Approvvigionamento energia'!$Q$39*'Profilo eolico'!B5373</f>
        <v>1479.0251206613791</v>
      </c>
      <c r="F5371">
        <f>$P$41*'Profilo fotovoltaico'!B5373+'Approvvigionamento energia'!$Q$41*'Profilo eolico'!B5373</f>
        <v>1093.884392526043</v>
      </c>
      <c r="G5371">
        <f>$P$43*'Profilo fotovoltaico'!B5373+'Approvvigionamento energia'!$Q$43*'Profilo eolico'!B5373</f>
        <v>708.74366439070695</v>
      </c>
      <c r="H5371">
        <f t="shared" si="166"/>
        <v>1138.4335154826958</v>
      </c>
      <c r="I5371">
        <f>IF(LCOH!$C$28=Menu!$A$1,'Approvvigionamento energia'!C5371,0)+IF(LCOH!$C$28=Menu!$A$2,'Approvvigionamento energia'!D5371,0)+IF(LCOH!$C$28=Menu!$A$3,'Approvvigionamento energia'!E5371,0)+IF(LCOH!$C$28=Menu!$A$4,'Approvvigionamento energia'!F5371,0)+IF(LCOH!$C$28=Menu!$A$5,'Approvvigionamento energia'!G5371,0)+IF(LCOH!$C$28=Menu!$A$6,'Approvvigionamento energia'!H5371,0)</f>
        <v>1093.884392526043</v>
      </c>
      <c r="J5371">
        <f>'Approvvigionamento energia'!A5371+'Approvvigionamento energia'!B5371+'Approvvigionamento energia'!I5371</f>
        <v>1457.384392526043</v>
      </c>
      <c r="K5371">
        <f>IF(MIN(LCOH!$C$18,J5371)&gt;=$P$48*LCOH!$C$18, MIN(LCOH!$C$18,J5371),0)</f>
        <v>1457.384392526043</v>
      </c>
      <c r="L5371">
        <f t="shared" si="167"/>
        <v>0</v>
      </c>
      <c r="M5371">
        <f>K5371/LCOH!$C$18</f>
        <v>0.97158959501736197</v>
      </c>
      <c r="N5371">
        <f>K5371/LCOH!$C$34</f>
        <v>28.080624133449771</v>
      </c>
    </row>
    <row r="5372" spans="1:14" x14ac:dyDescent="0.35">
      <c r="A5372">
        <f>'Profilo fotovoltaico'!B5374*LCOH!$C$20</f>
        <v>0</v>
      </c>
      <c r="B5372">
        <f>'Profilo eolico'!B5374*LCOH!$C$21</f>
        <v>284.39999999999998</v>
      </c>
      <c r="C5372">
        <f>$P$35*'Profilo fotovoltaico'!B5374</f>
        <v>0</v>
      </c>
      <c r="D5372">
        <f>$Q$37*'Profilo eolico'!B5374</f>
        <v>1659.3701639993296</v>
      </c>
      <c r="E5372">
        <f>$P$39*'Profilo fotovoltaico'!B5374+'Approvvigionamento energia'!$Q$39*'Profilo eolico'!B5374</f>
        <v>1244.5276229994972</v>
      </c>
      <c r="F5372">
        <f>$P$41*'Profilo fotovoltaico'!B5374+'Approvvigionamento energia'!$Q$41*'Profilo eolico'!B5374</f>
        <v>829.68508199966482</v>
      </c>
      <c r="G5372">
        <f>$P$43*'Profilo fotovoltaico'!B5374+'Approvvigionamento energia'!$Q$43*'Profilo eolico'!B5374</f>
        <v>414.84254099983241</v>
      </c>
      <c r="H5372">
        <f t="shared" si="166"/>
        <v>1138.4335154826958</v>
      </c>
      <c r="I5372">
        <f>IF(LCOH!$C$28=Menu!$A$1,'Approvvigionamento energia'!C5372,0)+IF(LCOH!$C$28=Menu!$A$2,'Approvvigionamento energia'!D5372,0)+IF(LCOH!$C$28=Menu!$A$3,'Approvvigionamento energia'!E5372,0)+IF(LCOH!$C$28=Menu!$A$4,'Approvvigionamento energia'!F5372,0)+IF(LCOH!$C$28=Menu!$A$5,'Approvvigionamento energia'!G5372,0)+IF(LCOH!$C$28=Menu!$A$6,'Approvvigionamento energia'!H5372,0)</f>
        <v>829.68508199966482</v>
      </c>
      <c r="J5372">
        <f>'Approvvigionamento energia'!A5372+'Approvvigionamento energia'!B5372+'Approvvigionamento energia'!I5372</f>
        <v>1114.0850819996649</v>
      </c>
      <c r="K5372">
        <f>IF(MIN(LCOH!$C$18,J5372)&gt;=$P$48*LCOH!$C$18, MIN(LCOH!$C$18,J5372),0)</f>
        <v>1114.0850819996649</v>
      </c>
      <c r="L5372">
        <f t="shared" si="167"/>
        <v>0</v>
      </c>
      <c r="M5372">
        <f>K5372/LCOH!$C$18</f>
        <v>0.74272338799977655</v>
      </c>
      <c r="N5372">
        <f>K5372/LCOH!$C$34</f>
        <v>21.465993872825916</v>
      </c>
    </row>
    <row r="5373" spans="1:14" x14ac:dyDescent="0.35">
      <c r="A5373">
        <f>'Profilo fotovoltaico'!B5375*LCOH!$C$20</f>
        <v>0</v>
      </c>
      <c r="B5373">
        <f>'Profilo eolico'!B5375*LCOH!$C$21</f>
        <v>265.40000000000003</v>
      </c>
      <c r="C5373">
        <f>$P$35*'Profilo fotovoltaico'!B5375</f>
        <v>0</v>
      </c>
      <c r="D5373">
        <f>$Q$37*'Profilo eolico'!B5375</f>
        <v>1548.5121010035939</v>
      </c>
      <c r="E5373">
        <f>$P$39*'Profilo fotovoltaico'!B5375+'Approvvigionamento energia'!$Q$39*'Profilo eolico'!B5375</f>
        <v>1161.3840757526955</v>
      </c>
      <c r="F5373">
        <f>$P$41*'Profilo fotovoltaico'!B5375+'Approvvigionamento energia'!$Q$41*'Profilo eolico'!B5375</f>
        <v>774.25605050179695</v>
      </c>
      <c r="G5373">
        <f>$P$43*'Profilo fotovoltaico'!B5375+'Approvvigionamento energia'!$Q$43*'Profilo eolico'!B5375</f>
        <v>387.12802525089847</v>
      </c>
      <c r="H5373">
        <f t="shared" si="166"/>
        <v>1138.4335154826958</v>
      </c>
      <c r="I5373">
        <f>IF(LCOH!$C$28=Menu!$A$1,'Approvvigionamento energia'!C5373,0)+IF(LCOH!$C$28=Menu!$A$2,'Approvvigionamento energia'!D5373,0)+IF(LCOH!$C$28=Menu!$A$3,'Approvvigionamento energia'!E5373,0)+IF(LCOH!$C$28=Menu!$A$4,'Approvvigionamento energia'!F5373,0)+IF(LCOH!$C$28=Menu!$A$5,'Approvvigionamento energia'!G5373,0)+IF(LCOH!$C$28=Menu!$A$6,'Approvvigionamento energia'!H5373,0)</f>
        <v>774.25605050179695</v>
      </c>
      <c r="J5373">
        <f>'Approvvigionamento energia'!A5373+'Approvvigionamento energia'!B5373+'Approvvigionamento energia'!I5373</f>
        <v>1039.6560505017969</v>
      </c>
      <c r="K5373">
        <f>IF(MIN(LCOH!$C$18,J5373)&gt;=$P$48*LCOH!$C$18, MIN(LCOH!$C$18,J5373),0)</f>
        <v>1039.6560505017969</v>
      </c>
      <c r="L5373">
        <f t="shared" si="167"/>
        <v>0</v>
      </c>
      <c r="M5373">
        <f>K5373/LCOH!$C$18</f>
        <v>0.69310403366786466</v>
      </c>
      <c r="N5373">
        <f>K5373/LCOH!$C$34</f>
        <v>20.031908487510538</v>
      </c>
    </row>
    <row r="5374" spans="1:14" x14ac:dyDescent="0.35">
      <c r="A5374">
        <f>'Profilo fotovoltaico'!B5376*LCOH!$C$20</f>
        <v>0</v>
      </c>
      <c r="B5374">
        <f>'Profilo eolico'!B5376*LCOH!$C$21</f>
        <v>261.10000000000002</v>
      </c>
      <c r="C5374">
        <f>$P$35*'Profilo fotovoltaico'!B5376</f>
        <v>0</v>
      </c>
      <c r="D5374">
        <f>$Q$37*'Profilo eolico'!B5376</f>
        <v>1523.4231709571905</v>
      </c>
      <c r="E5374">
        <f>$P$39*'Profilo fotovoltaico'!B5376+'Approvvigionamento energia'!$Q$39*'Profilo eolico'!B5376</f>
        <v>1142.5673782178928</v>
      </c>
      <c r="F5374">
        <f>$P$41*'Profilo fotovoltaico'!B5376+'Approvvigionamento energia'!$Q$41*'Profilo eolico'!B5376</f>
        <v>761.71158547859523</v>
      </c>
      <c r="G5374">
        <f>$P$43*'Profilo fotovoltaico'!B5376+'Approvvigionamento energia'!$Q$43*'Profilo eolico'!B5376</f>
        <v>380.85579273929761</v>
      </c>
      <c r="H5374">
        <f t="shared" si="166"/>
        <v>1138.4335154826958</v>
      </c>
      <c r="I5374">
        <f>IF(LCOH!$C$28=Menu!$A$1,'Approvvigionamento energia'!C5374,0)+IF(LCOH!$C$28=Menu!$A$2,'Approvvigionamento energia'!D5374,0)+IF(LCOH!$C$28=Menu!$A$3,'Approvvigionamento energia'!E5374,0)+IF(LCOH!$C$28=Menu!$A$4,'Approvvigionamento energia'!F5374,0)+IF(LCOH!$C$28=Menu!$A$5,'Approvvigionamento energia'!G5374,0)+IF(LCOH!$C$28=Menu!$A$6,'Approvvigionamento energia'!H5374,0)</f>
        <v>761.71158547859523</v>
      </c>
      <c r="J5374">
        <f>'Approvvigionamento energia'!A5374+'Approvvigionamento energia'!B5374+'Approvvigionamento energia'!I5374</f>
        <v>1022.8115854785952</v>
      </c>
      <c r="K5374">
        <f>IF(MIN(LCOH!$C$18,J5374)&gt;=$P$48*LCOH!$C$18, MIN(LCOH!$C$18,J5374),0)</f>
        <v>1022.8115854785952</v>
      </c>
      <c r="L5374">
        <f t="shared" si="167"/>
        <v>0</v>
      </c>
      <c r="M5374">
        <f>K5374/LCOH!$C$18</f>
        <v>0.68187439031906349</v>
      </c>
      <c r="N5374">
        <f>K5374/LCOH!$C$34</f>
        <v>19.707352321360219</v>
      </c>
    </row>
    <row r="5375" spans="1:14" x14ac:dyDescent="0.35">
      <c r="A5375">
        <f>'Profilo fotovoltaico'!B5377*LCOH!$C$20</f>
        <v>0</v>
      </c>
      <c r="B5375">
        <f>'Profilo eolico'!B5377*LCOH!$C$21</f>
        <v>257.79999999999995</v>
      </c>
      <c r="C5375">
        <f>$P$35*'Profilo fotovoltaico'!B5377</f>
        <v>0</v>
      </c>
      <c r="D5375">
        <f>$Q$37*'Profilo eolico'!B5377</f>
        <v>1504.1688758052994</v>
      </c>
      <c r="E5375">
        <f>$P$39*'Profilo fotovoltaico'!B5377+'Approvvigionamento energia'!$Q$39*'Profilo eolico'!B5377</f>
        <v>1128.1266568539745</v>
      </c>
      <c r="F5375">
        <f>$P$41*'Profilo fotovoltaico'!B5377+'Approvvigionamento energia'!$Q$41*'Profilo eolico'!B5377</f>
        <v>752.08443790264971</v>
      </c>
      <c r="G5375">
        <f>$P$43*'Profilo fotovoltaico'!B5377+'Approvvigionamento energia'!$Q$43*'Profilo eolico'!B5377</f>
        <v>376.04221895132486</v>
      </c>
      <c r="H5375">
        <f t="shared" si="166"/>
        <v>1138.4335154826958</v>
      </c>
      <c r="I5375">
        <f>IF(LCOH!$C$28=Menu!$A$1,'Approvvigionamento energia'!C5375,0)+IF(LCOH!$C$28=Menu!$A$2,'Approvvigionamento energia'!D5375,0)+IF(LCOH!$C$28=Menu!$A$3,'Approvvigionamento energia'!E5375,0)+IF(LCOH!$C$28=Menu!$A$4,'Approvvigionamento energia'!F5375,0)+IF(LCOH!$C$28=Menu!$A$5,'Approvvigionamento energia'!G5375,0)+IF(LCOH!$C$28=Menu!$A$6,'Approvvigionamento energia'!H5375,0)</f>
        <v>752.08443790264971</v>
      </c>
      <c r="J5375">
        <f>'Approvvigionamento energia'!A5375+'Approvvigionamento energia'!B5375+'Approvvigionamento energia'!I5375</f>
        <v>1009.8844379026497</v>
      </c>
      <c r="K5375">
        <f>IF(MIN(LCOH!$C$18,J5375)&gt;=$P$48*LCOH!$C$18, MIN(LCOH!$C$18,J5375),0)</f>
        <v>1009.8844379026497</v>
      </c>
      <c r="L5375">
        <f t="shared" si="167"/>
        <v>0</v>
      </c>
      <c r="M5375">
        <f>K5375/LCOH!$C$18</f>
        <v>0.67325629193509973</v>
      </c>
      <c r="N5375">
        <f>K5375/LCOH!$C$34</f>
        <v>19.458274333384388</v>
      </c>
    </row>
    <row r="5376" spans="1:14" x14ac:dyDescent="0.35">
      <c r="A5376">
        <f>'Profilo fotovoltaico'!B5378*LCOH!$C$20</f>
        <v>0</v>
      </c>
      <c r="B5376">
        <f>'Profilo eolico'!B5378*LCOH!$C$21</f>
        <v>256.60000000000002</v>
      </c>
      <c r="C5376">
        <f>$P$35*'Profilo fotovoltaico'!B5378</f>
        <v>0</v>
      </c>
      <c r="D5376">
        <f>$Q$37*'Profilo eolico'!B5378</f>
        <v>1497.1673139318846</v>
      </c>
      <c r="E5376">
        <f>$P$39*'Profilo fotovoltaico'!B5378+'Approvvigionamento energia'!$Q$39*'Profilo eolico'!B5378</f>
        <v>1122.8754854489134</v>
      </c>
      <c r="F5376">
        <f>$P$41*'Profilo fotovoltaico'!B5378+'Approvvigionamento energia'!$Q$41*'Profilo eolico'!B5378</f>
        <v>748.58365696594228</v>
      </c>
      <c r="G5376">
        <f>$P$43*'Profilo fotovoltaico'!B5378+'Approvvigionamento energia'!$Q$43*'Profilo eolico'!B5378</f>
        <v>374.29182848297114</v>
      </c>
      <c r="H5376">
        <f t="shared" si="166"/>
        <v>1138.4335154826958</v>
      </c>
      <c r="I5376">
        <f>IF(LCOH!$C$28=Menu!$A$1,'Approvvigionamento energia'!C5376,0)+IF(LCOH!$C$28=Menu!$A$2,'Approvvigionamento energia'!D5376,0)+IF(LCOH!$C$28=Menu!$A$3,'Approvvigionamento energia'!E5376,0)+IF(LCOH!$C$28=Menu!$A$4,'Approvvigionamento energia'!F5376,0)+IF(LCOH!$C$28=Menu!$A$5,'Approvvigionamento energia'!G5376,0)+IF(LCOH!$C$28=Menu!$A$6,'Approvvigionamento energia'!H5376,0)</f>
        <v>748.58365696594228</v>
      </c>
      <c r="J5376">
        <f>'Approvvigionamento energia'!A5376+'Approvvigionamento energia'!B5376+'Approvvigionamento energia'!I5376</f>
        <v>1005.1836569659423</v>
      </c>
      <c r="K5376">
        <f>IF(MIN(LCOH!$C$18,J5376)&gt;=$P$48*LCOH!$C$18, MIN(LCOH!$C$18,J5376),0)</f>
        <v>1005.1836569659423</v>
      </c>
      <c r="L5376">
        <f t="shared" si="167"/>
        <v>0</v>
      </c>
      <c r="M5376">
        <f>K5376/LCOH!$C$18</f>
        <v>0.67012243797729487</v>
      </c>
      <c r="N5376">
        <f>K5376/LCOH!$C$34</f>
        <v>19.367700519574996</v>
      </c>
    </row>
    <row r="5377" spans="1:14" x14ac:dyDescent="0.35">
      <c r="A5377">
        <f>'Profilo fotovoltaico'!B5379*LCOH!$C$20</f>
        <v>0</v>
      </c>
      <c r="B5377">
        <f>'Profilo eolico'!B5379*LCOH!$C$21</f>
        <v>249.5</v>
      </c>
      <c r="C5377">
        <f>$P$35*'Profilo fotovoltaico'!B5379</f>
        <v>0</v>
      </c>
      <c r="D5377">
        <f>$Q$37*'Profilo eolico'!B5379</f>
        <v>1455.7414061808465</v>
      </c>
      <c r="E5377">
        <f>$P$39*'Profilo fotovoltaico'!B5379+'Approvvigionamento energia'!$Q$39*'Profilo eolico'!B5379</f>
        <v>1091.8060546356348</v>
      </c>
      <c r="F5377">
        <f>$P$41*'Profilo fotovoltaico'!B5379+'Approvvigionamento energia'!$Q$41*'Profilo eolico'!B5379</f>
        <v>727.87070309042326</v>
      </c>
      <c r="G5377">
        <f>$P$43*'Profilo fotovoltaico'!B5379+'Approvvigionamento energia'!$Q$43*'Profilo eolico'!B5379</f>
        <v>363.93535154521163</v>
      </c>
      <c r="H5377">
        <f t="shared" si="166"/>
        <v>1138.4335154826958</v>
      </c>
      <c r="I5377">
        <f>IF(LCOH!$C$28=Menu!$A$1,'Approvvigionamento energia'!C5377,0)+IF(LCOH!$C$28=Menu!$A$2,'Approvvigionamento energia'!D5377,0)+IF(LCOH!$C$28=Menu!$A$3,'Approvvigionamento energia'!E5377,0)+IF(LCOH!$C$28=Menu!$A$4,'Approvvigionamento energia'!F5377,0)+IF(LCOH!$C$28=Menu!$A$5,'Approvvigionamento energia'!G5377,0)+IF(LCOH!$C$28=Menu!$A$6,'Approvvigionamento energia'!H5377,0)</f>
        <v>727.87070309042326</v>
      </c>
      <c r="J5377">
        <f>'Approvvigionamento energia'!A5377+'Approvvigionamento energia'!B5377+'Approvvigionamento energia'!I5377</f>
        <v>977.37070309042326</v>
      </c>
      <c r="K5377">
        <f>IF(MIN(LCOH!$C$18,J5377)&gt;=$P$48*LCOH!$C$18, MIN(LCOH!$C$18,J5377),0)</f>
        <v>977.37070309042326</v>
      </c>
      <c r="L5377">
        <f t="shared" si="167"/>
        <v>0</v>
      </c>
      <c r="M5377">
        <f>K5377/LCOH!$C$18</f>
        <v>0.65158046872694886</v>
      </c>
      <c r="N5377">
        <f>K5377/LCOH!$C$34</f>
        <v>18.831805454536095</v>
      </c>
    </row>
    <row r="5378" spans="1:14" x14ac:dyDescent="0.35">
      <c r="A5378">
        <f>'Profilo fotovoltaico'!B5380*LCOH!$C$20</f>
        <v>0</v>
      </c>
      <c r="B5378">
        <f>'Profilo eolico'!B5380*LCOH!$C$21</f>
        <v>254.80000000000004</v>
      </c>
      <c r="C5378">
        <f>$P$35*'Profilo fotovoltaico'!B5380</f>
        <v>0</v>
      </c>
      <c r="D5378">
        <f>$Q$37*'Profilo eolico'!B5380</f>
        <v>1486.6649711217624</v>
      </c>
      <c r="E5378">
        <f>$P$39*'Profilo fotovoltaico'!B5380+'Approvvigionamento energia'!$Q$39*'Profilo eolico'!B5380</f>
        <v>1114.9987283413218</v>
      </c>
      <c r="F5378">
        <f>$P$41*'Profilo fotovoltaico'!B5380+'Approvvigionamento energia'!$Q$41*'Profilo eolico'!B5380</f>
        <v>743.3324855608812</v>
      </c>
      <c r="G5378">
        <f>$P$43*'Profilo fotovoltaico'!B5380+'Approvvigionamento energia'!$Q$43*'Profilo eolico'!B5380</f>
        <v>371.6662427804406</v>
      </c>
      <c r="H5378">
        <f t="shared" ref="H5378:H5441" si="168">$P$45</f>
        <v>1138.4335154826958</v>
      </c>
      <c r="I5378">
        <f>IF(LCOH!$C$28=Menu!$A$1,'Approvvigionamento energia'!C5378,0)+IF(LCOH!$C$28=Menu!$A$2,'Approvvigionamento energia'!D5378,0)+IF(LCOH!$C$28=Menu!$A$3,'Approvvigionamento energia'!E5378,0)+IF(LCOH!$C$28=Menu!$A$4,'Approvvigionamento energia'!F5378,0)+IF(LCOH!$C$28=Menu!$A$5,'Approvvigionamento energia'!G5378,0)+IF(LCOH!$C$28=Menu!$A$6,'Approvvigionamento energia'!H5378,0)</f>
        <v>743.3324855608812</v>
      </c>
      <c r="J5378">
        <f>'Approvvigionamento energia'!A5378+'Approvvigionamento energia'!B5378+'Approvvigionamento energia'!I5378</f>
        <v>998.13248556088126</v>
      </c>
      <c r="K5378">
        <f>IF(MIN(LCOH!$C$18,J5378)&gt;=$P$48*LCOH!$C$18, MIN(LCOH!$C$18,J5378),0)</f>
        <v>998.13248556088126</v>
      </c>
      <c r="L5378">
        <f t="shared" si="167"/>
        <v>0</v>
      </c>
      <c r="M5378">
        <f>K5378/LCOH!$C$18</f>
        <v>0.66542165704058753</v>
      </c>
      <c r="N5378">
        <f>K5378/LCOH!$C$34</f>
        <v>19.231839798860911</v>
      </c>
    </row>
    <row r="5379" spans="1:14" x14ac:dyDescent="0.35">
      <c r="A5379">
        <f>'Profilo fotovoltaico'!B5381*LCOH!$C$20</f>
        <v>0</v>
      </c>
      <c r="B5379">
        <f>'Profilo eolico'!B5381*LCOH!$C$21</f>
        <v>253.1</v>
      </c>
      <c r="C5379">
        <f>$P$35*'Profilo fotovoltaico'!B5381</f>
        <v>0</v>
      </c>
      <c r="D5379">
        <f>$Q$37*'Profilo eolico'!B5381</f>
        <v>1476.7460918010911</v>
      </c>
      <c r="E5379">
        <f>$P$39*'Profilo fotovoltaico'!B5381+'Approvvigionamento energia'!$Q$39*'Profilo eolico'!B5381</f>
        <v>1107.5595688508183</v>
      </c>
      <c r="F5379">
        <f>$P$41*'Profilo fotovoltaico'!B5381+'Approvvigionamento energia'!$Q$41*'Profilo eolico'!B5381</f>
        <v>738.37304590054555</v>
      </c>
      <c r="G5379">
        <f>$P$43*'Profilo fotovoltaico'!B5381+'Approvvigionamento energia'!$Q$43*'Profilo eolico'!B5381</f>
        <v>369.18652295027277</v>
      </c>
      <c r="H5379">
        <f t="shared" si="168"/>
        <v>1138.4335154826958</v>
      </c>
      <c r="I5379">
        <f>IF(LCOH!$C$28=Menu!$A$1,'Approvvigionamento energia'!C5379,0)+IF(LCOH!$C$28=Menu!$A$2,'Approvvigionamento energia'!D5379,0)+IF(LCOH!$C$28=Menu!$A$3,'Approvvigionamento energia'!E5379,0)+IF(LCOH!$C$28=Menu!$A$4,'Approvvigionamento energia'!F5379,0)+IF(LCOH!$C$28=Menu!$A$5,'Approvvigionamento energia'!G5379,0)+IF(LCOH!$C$28=Menu!$A$6,'Approvvigionamento energia'!H5379,0)</f>
        <v>738.37304590054555</v>
      </c>
      <c r="J5379">
        <f>'Approvvigionamento energia'!A5379+'Approvvigionamento energia'!B5379+'Approvvigionamento energia'!I5379</f>
        <v>991.47304590054557</v>
      </c>
      <c r="K5379">
        <f>IF(MIN(LCOH!$C$18,J5379)&gt;=$P$48*LCOH!$C$18, MIN(LCOH!$C$18,J5379),0)</f>
        <v>991.47304590054557</v>
      </c>
      <c r="L5379">
        <f t="shared" ref="L5379:L5442" si="169">J5379-K5379</f>
        <v>0</v>
      </c>
      <c r="M5379">
        <f>K5379/LCOH!$C$18</f>
        <v>0.66098203060036376</v>
      </c>
      <c r="N5379">
        <f>K5379/LCOH!$C$34</f>
        <v>19.103526895964269</v>
      </c>
    </row>
    <row r="5380" spans="1:14" x14ac:dyDescent="0.35">
      <c r="A5380">
        <f>'Profilo fotovoltaico'!B5382*LCOH!$C$20</f>
        <v>0</v>
      </c>
      <c r="B5380">
        <f>'Profilo eolico'!B5382*LCOH!$C$21</f>
        <v>261.7</v>
      </c>
      <c r="C5380">
        <f>$P$35*'Profilo fotovoltaico'!B5382</f>
        <v>0</v>
      </c>
      <c r="D5380">
        <f>$Q$37*'Profilo eolico'!B5382</f>
        <v>1526.9239518938978</v>
      </c>
      <c r="E5380">
        <f>$P$39*'Profilo fotovoltaico'!B5382+'Approvvigionamento energia'!$Q$39*'Profilo eolico'!B5382</f>
        <v>1145.1929639204234</v>
      </c>
      <c r="F5380">
        <f>$P$41*'Profilo fotovoltaico'!B5382+'Approvvigionamento energia'!$Q$41*'Profilo eolico'!B5382</f>
        <v>763.46197594694888</v>
      </c>
      <c r="G5380">
        <f>$P$43*'Profilo fotovoltaico'!B5382+'Approvvigionamento energia'!$Q$43*'Profilo eolico'!B5382</f>
        <v>381.73098797347444</v>
      </c>
      <c r="H5380">
        <f t="shared" si="168"/>
        <v>1138.4335154826958</v>
      </c>
      <c r="I5380">
        <f>IF(LCOH!$C$28=Menu!$A$1,'Approvvigionamento energia'!C5380,0)+IF(LCOH!$C$28=Menu!$A$2,'Approvvigionamento energia'!D5380,0)+IF(LCOH!$C$28=Menu!$A$3,'Approvvigionamento energia'!E5380,0)+IF(LCOH!$C$28=Menu!$A$4,'Approvvigionamento energia'!F5380,0)+IF(LCOH!$C$28=Menu!$A$5,'Approvvigionamento energia'!G5380,0)+IF(LCOH!$C$28=Menu!$A$6,'Approvvigionamento energia'!H5380,0)</f>
        <v>763.46197594694888</v>
      </c>
      <c r="J5380">
        <f>'Approvvigionamento energia'!A5380+'Approvvigionamento energia'!B5380+'Approvvigionamento energia'!I5380</f>
        <v>1025.1619759469488</v>
      </c>
      <c r="K5380">
        <f>IF(MIN(LCOH!$C$18,J5380)&gt;=$P$48*LCOH!$C$18, MIN(LCOH!$C$18,J5380),0)</f>
        <v>1025.1619759469488</v>
      </c>
      <c r="L5380">
        <f t="shared" si="169"/>
        <v>0</v>
      </c>
      <c r="M5380">
        <f>K5380/LCOH!$C$18</f>
        <v>0.68344131729796587</v>
      </c>
      <c r="N5380">
        <f>K5380/LCOH!$C$34</f>
        <v>19.752639228264911</v>
      </c>
    </row>
    <row r="5381" spans="1:14" x14ac:dyDescent="0.35">
      <c r="A5381">
        <f>'Profilo fotovoltaico'!B5383*LCOH!$C$20</f>
        <v>0</v>
      </c>
      <c r="B5381">
        <f>'Profilo eolico'!B5383*LCOH!$C$21</f>
        <v>250.8</v>
      </c>
      <c r="C5381">
        <f>$P$35*'Profilo fotovoltaico'!B5383</f>
        <v>0</v>
      </c>
      <c r="D5381">
        <f>$Q$37*'Profilo eolico'!B5383</f>
        <v>1463.3264315437127</v>
      </c>
      <c r="E5381">
        <f>$P$39*'Profilo fotovoltaico'!B5383+'Approvvigionamento energia'!$Q$39*'Profilo eolico'!B5383</f>
        <v>1097.4948236577845</v>
      </c>
      <c r="F5381">
        <f>$P$41*'Profilo fotovoltaico'!B5383+'Approvvigionamento energia'!$Q$41*'Profilo eolico'!B5383</f>
        <v>731.66321577185636</v>
      </c>
      <c r="G5381">
        <f>$P$43*'Profilo fotovoltaico'!B5383+'Approvvigionamento energia'!$Q$43*'Profilo eolico'!B5383</f>
        <v>365.83160788592818</v>
      </c>
      <c r="H5381">
        <f t="shared" si="168"/>
        <v>1138.4335154826958</v>
      </c>
      <c r="I5381">
        <f>IF(LCOH!$C$28=Menu!$A$1,'Approvvigionamento energia'!C5381,0)+IF(LCOH!$C$28=Menu!$A$2,'Approvvigionamento energia'!D5381,0)+IF(LCOH!$C$28=Menu!$A$3,'Approvvigionamento energia'!E5381,0)+IF(LCOH!$C$28=Menu!$A$4,'Approvvigionamento energia'!F5381,0)+IF(LCOH!$C$28=Menu!$A$5,'Approvvigionamento energia'!G5381,0)+IF(LCOH!$C$28=Menu!$A$6,'Approvvigionamento energia'!H5381,0)</f>
        <v>731.66321577185636</v>
      </c>
      <c r="J5381">
        <f>'Approvvigionamento energia'!A5381+'Approvvigionamento energia'!B5381+'Approvvigionamento energia'!I5381</f>
        <v>982.46321577185631</v>
      </c>
      <c r="K5381">
        <f>IF(MIN(LCOH!$C$18,J5381)&gt;=$P$48*LCOH!$C$18, MIN(LCOH!$C$18,J5381),0)</f>
        <v>982.46321577185631</v>
      </c>
      <c r="L5381">
        <f t="shared" si="169"/>
        <v>0</v>
      </c>
      <c r="M5381">
        <f>K5381/LCOH!$C$18</f>
        <v>0.6549754771812375</v>
      </c>
      <c r="N5381">
        <f>K5381/LCOH!$C$34</f>
        <v>18.929927086162934</v>
      </c>
    </row>
    <row r="5382" spans="1:14" x14ac:dyDescent="0.35">
      <c r="A5382">
        <f>'Profilo fotovoltaico'!B5384*LCOH!$C$20</f>
        <v>15</v>
      </c>
      <c r="B5382">
        <f>'Profilo eolico'!B5384*LCOH!$C$21</f>
        <v>231.4</v>
      </c>
      <c r="C5382">
        <f>$P$35*'Profilo fotovoltaico'!B5384</f>
        <v>110.31918281433097</v>
      </c>
      <c r="D5382">
        <f>$Q$37*'Profilo eolico'!B5384</f>
        <v>1350.1345145901719</v>
      </c>
      <c r="E5382">
        <f>$P$39*'Profilo fotovoltaico'!B5384+'Approvvigionamento energia'!$Q$39*'Profilo eolico'!B5384</f>
        <v>1040.1806816462115</v>
      </c>
      <c r="F5382">
        <f>$P$41*'Profilo fotovoltaico'!B5384+'Approvvigionamento energia'!$Q$41*'Profilo eolico'!B5384</f>
        <v>730.22684870225146</v>
      </c>
      <c r="G5382">
        <f>$P$43*'Profilo fotovoltaico'!B5384+'Approvvigionamento energia'!$Q$43*'Profilo eolico'!B5384</f>
        <v>420.27301575829119</v>
      </c>
      <c r="H5382">
        <f t="shared" si="168"/>
        <v>1138.4335154826958</v>
      </c>
      <c r="I5382">
        <f>IF(LCOH!$C$28=Menu!$A$1,'Approvvigionamento energia'!C5382,0)+IF(LCOH!$C$28=Menu!$A$2,'Approvvigionamento energia'!D5382,0)+IF(LCOH!$C$28=Menu!$A$3,'Approvvigionamento energia'!E5382,0)+IF(LCOH!$C$28=Menu!$A$4,'Approvvigionamento energia'!F5382,0)+IF(LCOH!$C$28=Menu!$A$5,'Approvvigionamento energia'!G5382,0)+IF(LCOH!$C$28=Menu!$A$6,'Approvvigionamento energia'!H5382,0)</f>
        <v>730.22684870225146</v>
      </c>
      <c r="J5382">
        <f>'Approvvigionamento energia'!A5382+'Approvvigionamento energia'!B5382+'Approvvigionamento energia'!I5382</f>
        <v>976.62684870225144</v>
      </c>
      <c r="K5382">
        <f>IF(MIN(LCOH!$C$18,J5382)&gt;=$P$48*LCOH!$C$18, MIN(LCOH!$C$18,J5382),0)</f>
        <v>976.62684870225144</v>
      </c>
      <c r="L5382">
        <f t="shared" si="169"/>
        <v>0</v>
      </c>
      <c r="M5382">
        <f>K5382/LCOH!$C$18</f>
        <v>0.65108456580150098</v>
      </c>
      <c r="N5382">
        <f>K5382/LCOH!$C$34</f>
        <v>18.817473000043382</v>
      </c>
    </row>
    <row r="5383" spans="1:14" x14ac:dyDescent="0.35">
      <c r="A5383">
        <f>'Profilo fotovoltaico'!B5385*LCOH!$C$20</f>
        <v>117</v>
      </c>
      <c r="B5383">
        <f>'Profilo eolico'!B5385*LCOH!$C$21</f>
        <v>243.60000000000002</v>
      </c>
      <c r="C5383">
        <f>$P$35*'Profilo fotovoltaico'!B5385</f>
        <v>860.4896259517817</v>
      </c>
      <c r="D5383">
        <f>$Q$37*'Profilo eolico'!B5385</f>
        <v>1421.3170603032233</v>
      </c>
      <c r="E5383">
        <f>$P$39*'Profilo fotovoltaico'!B5385+'Approvvigionamento energia'!$Q$39*'Profilo eolico'!B5385</f>
        <v>1281.110201715363</v>
      </c>
      <c r="F5383">
        <f>$P$41*'Profilo fotovoltaico'!B5385+'Approvvigionamento energia'!$Q$41*'Profilo eolico'!B5385</f>
        <v>1140.9033431275025</v>
      </c>
      <c r="G5383">
        <f>$P$43*'Profilo fotovoltaico'!B5385+'Approvvigionamento energia'!$Q$43*'Profilo eolico'!B5385</f>
        <v>1000.6964845396421</v>
      </c>
      <c r="H5383">
        <f t="shared" si="168"/>
        <v>1138.4335154826958</v>
      </c>
      <c r="I5383">
        <f>IF(LCOH!$C$28=Menu!$A$1,'Approvvigionamento energia'!C5383,0)+IF(LCOH!$C$28=Menu!$A$2,'Approvvigionamento energia'!D5383,0)+IF(LCOH!$C$28=Menu!$A$3,'Approvvigionamento energia'!E5383,0)+IF(LCOH!$C$28=Menu!$A$4,'Approvvigionamento energia'!F5383,0)+IF(LCOH!$C$28=Menu!$A$5,'Approvvigionamento energia'!G5383,0)+IF(LCOH!$C$28=Menu!$A$6,'Approvvigionamento energia'!H5383,0)</f>
        <v>1140.9033431275025</v>
      </c>
      <c r="J5383">
        <f>'Approvvigionamento energia'!A5383+'Approvvigionamento energia'!B5383+'Approvvigionamento energia'!I5383</f>
        <v>1501.5033431275024</v>
      </c>
      <c r="K5383">
        <f>IF(MIN(LCOH!$C$18,J5383)&gt;=$P$48*LCOH!$C$18, MIN(LCOH!$C$18,J5383),0)</f>
        <v>1500</v>
      </c>
      <c r="L5383">
        <f t="shared" si="169"/>
        <v>1.5033431275023759</v>
      </c>
      <c r="M5383">
        <f>K5383/LCOH!$C$18</f>
        <v>1</v>
      </c>
      <c r="N5383">
        <f>K5383/LCOH!$C$34</f>
        <v>28.901734104046245</v>
      </c>
    </row>
    <row r="5384" spans="1:14" x14ac:dyDescent="0.35">
      <c r="A5384">
        <f>'Profilo fotovoltaico'!B5386*LCOH!$C$20</f>
        <v>259</v>
      </c>
      <c r="B5384">
        <f>'Profilo eolico'!B5386*LCOH!$C$21</f>
        <v>259.79999999999995</v>
      </c>
      <c r="C5384">
        <f>$P$35*'Profilo fotovoltaico'!B5386</f>
        <v>1904.8445565941149</v>
      </c>
      <c r="D5384">
        <f>$Q$37*'Profilo eolico'!B5386</f>
        <v>1515.8381455943243</v>
      </c>
      <c r="E5384">
        <f>$P$39*'Profilo fotovoltaico'!B5386+'Approvvigionamento energia'!$Q$39*'Profilo eolico'!B5386</f>
        <v>1613.0897483442718</v>
      </c>
      <c r="F5384">
        <f>$P$41*'Profilo fotovoltaico'!B5386+'Approvvigionamento energia'!$Q$41*'Profilo eolico'!B5386</f>
        <v>1710.3413510942196</v>
      </c>
      <c r="G5384">
        <f>$P$43*'Profilo fotovoltaico'!B5386+'Approvvigionamento energia'!$Q$43*'Profilo eolico'!B5386</f>
        <v>1807.5929538441674</v>
      </c>
      <c r="H5384">
        <f t="shared" si="168"/>
        <v>1138.4335154826958</v>
      </c>
      <c r="I5384">
        <f>IF(LCOH!$C$28=Menu!$A$1,'Approvvigionamento energia'!C5384,0)+IF(LCOH!$C$28=Menu!$A$2,'Approvvigionamento energia'!D5384,0)+IF(LCOH!$C$28=Menu!$A$3,'Approvvigionamento energia'!E5384,0)+IF(LCOH!$C$28=Menu!$A$4,'Approvvigionamento energia'!F5384,0)+IF(LCOH!$C$28=Menu!$A$5,'Approvvigionamento energia'!G5384,0)+IF(LCOH!$C$28=Menu!$A$6,'Approvvigionamento energia'!H5384,0)</f>
        <v>1710.3413510942196</v>
      </c>
      <c r="J5384">
        <f>'Approvvigionamento energia'!A5384+'Approvvigionamento energia'!B5384+'Approvvigionamento energia'!I5384</f>
        <v>2229.1413510942193</v>
      </c>
      <c r="K5384">
        <f>IF(MIN(LCOH!$C$18,J5384)&gt;=$P$48*LCOH!$C$18, MIN(LCOH!$C$18,J5384),0)</f>
        <v>1500</v>
      </c>
      <c r="L5384">
        <f t="shared" si="169"/>
        <v>729.14135109421932</v>
      </c>
      <c r="M5384">
        <f>K5384/LCOH!$C$18</f>
        <v>1</v>
      </c>
      <c r="N5384">
        <f>K5384/LCOH!$C$34</f>
        <v>28.901734104046245</v>
      </c>
    </row>
    <row r="5385" spans="1:14" x14ac:dyDescent="0.35">
      <c r="A5385">
        <f>'Profilo fotovoltaico'!B5387*LCOH!$C$20</f>
        <v>406</v>
      </c>
      <c r="B5385">
        <f>'Profilo eolico'!B5387*LCOH!$C$21</f>
        <v>234.2</v>
      </c>
      <c r="C5385">
        <f>$P$35*'Profilo fotovoltaico'!B5387</f>
        <v>2985.9725481745586</v>
      </c>
      <c r="D5385">
        <f>$Q$37*'Profilo eolico'!B5387</f>
        <v>1366.4714922948067</v>
      </c>
      <c r="E5385">
        <f>$P$39*'Profilo fotovoltaico'!B5387+'Approvvigionamento energia'!$Q$39*'Profilo eolico'!B5387</f>
        <v>1771.3467562647447</v>
      </c>
      <c r="F5385">
        <f>$P$41*'Profilo fotovoltaico'!B5387+'Approvvigionamento energia'!$Q$41*'Profilo eolico'!B5387</f>
        <v>2176.2220202346825</v>
      </c>
      <c r="G5385">
        <f>$P$43*'Profilo fotovoltaico'!B5387+'Approvvigionamento energia'!$Q$43*'Profilo eolico'!B5387</f>
        <v>2581.0972842046203</v>
      </c>
      <c r="H5385">
        <f t="shared" si="168"/>
        <v>1138.4335154826958</v>
      </c>
      <c r="I5385">
        <f>IF(LCOH!$C$28=Menu!$A$1,'Approvvigionamento energia'!C5385,0)+IF(LCOH!$C$28=Menu!$A$2,'Approvvigionamento energia'!D5385,0)+IF(LCOH!$C$28=Menu!$A$3,'Approvvigionamento energia'!E5385,0)+IF(LCOH!$C$28=Menu!$A$4,'Approvvigionamento energia'!F5385,0)+IF(LCOH!$C$28=Menu!$A$5,'Approvvigionamento energia'!G5385,0)+IF(LCOH!$C$28=Menu!$A$6,'Approvvigionamento energia'!H5385,0)</f>
        <v>2176.2220202346825</v>
      </c>
      <c r="J5385">
        <f>'Approvvigionamento energia'!A5385+'Approvvigionamento energia'!B5385+'Approvvigionamento energia'!I5385</f>
        <v>2816.4220202346823</v>
      </c>
      <c r="K5385">
        <f>IF(MIN(LCOH!$C$18,J5385)&gt;=$P$48*LCOH!$C$18, MIN(LCOH!$C$18,J5385),0)</f>
        <v>1500</v>
      </c>
      <c r="L5385">
        <f t="shared" si="169"/>
        <v>1316.4220202346823</v>
      </c>
      <c r="M5385">
        <f>K5385/LCOH!$C$18</f>
        <v>1</v>
      </c>
      <c r="N5385">
        <f>K5385/LCOH!$C$34</f>
        <v>28.901734104046245</v>
      </c>
    </row>
    <row r="5386" spans="1:14" x14ac:dyDescent="0.35">
      <c r="A5386">
        <f>'Profilo fotovoltaico'!B5388*LCOH!$C$20</f>
        <v>529</v>
      </c>
      <c r="B5386">
        <f>'Profilo eolico'!B5388*LCOH!$C$21</f>
        <v>221.89999999999998</v>
      </c>
      <c r="C5386">
        <f>$P$35*'Profilo fotovoltaico'!B5388</f>
        <v>3890.5898472520726</v>
      </c>
      <c r="D5386">
        <f>$Q$37*'Profilo eolico'!B5388</f>
        <v>1294.7054830923039</v>
      </c>
      <c r="E5386">
        <f>$P$39*'Profilo fotovoltaico'!B5388+'Approvvigionamento energia'!$Q$39*'Profilo eolico'!B5388</f>
        <v>1943.6765741322461</v>
      </c>
      <c r="F5386">
        <f>$P$41*'Profilo fotovoltaico'!B5388+'Approvvigionamento energia'!$Q$41*'Profilo eolico'!B5388</f>
        <v>2592.6476651721882</v>
      </c>
      <c r="G5386">
        <f>$P$43*'Profilo fotovoltaico'!B5388+'Approvvigionamento energia'!$Q$43*'Profilo eolico'!B5388</f>
        <v>3241.6187562121308</v>
      </c>
      <c r="H5386">
        <f t="shared" si="168"/>
        <v>1138.4335154826958</v>
      </c>
      <c r="I5386">
        <f>IF(LCOH!$C$28=Menu!$A$1,'Approvvigionamento energia'!C5386,0)+IF(LCOH!$C$28=Menu!$A$2,'Approvvigionamento energia'!D5386,0)+IF(LCOH!$C$28=Menu!$A$3,'Approvvigionamento energia'!E5386,0)+IF(LCOH!$C$28=Menu!$A$4,'Approvvigionamento energia'!F5386,0)+IF(LCOH!$C$28=Menu!$A$5,'Approvvigionamento energia'!G5386,0)+IF(LCOH!$C$28=Menu!$A$6,'Approvvigionamento energia'!H5386,0)</f>
        <v>2592.6476651721882</v>
      </c>
      <c r="J5386">
        <f>'Approvvigionamento energia'!A5386+'Approvvigionamento energia'!B5386+'Approvvigionamento energia'!I5386</f>
        <v>3343.5476651721883</v>
      </c>
      <c r="K5386">
        <f>IF(MIN(LCOH!$C$18,J5386)&gt;=$P$48*LCOH!$C$18, MIN(LCOH!$C$18,J5386),0)</f>
        <v>1500</v>
      </c>
      <c r="L5386">
        <f t="shared" si="169"/>
        <v>1843.5476651721883</v>
      </c>
      <c r="M5386">
        <f>K5386/LCOH!$C$18</f>
        <v>1</v>
      </c>
      <c r="N5386">
        <f>K5386/LCOH!$C$34</f>
        <v>28.901734104046245</v>
      </c>
    </row>
    <row r="5387" spans="1:14" x14ac:dyDescent="0.35">
      <c r="A5387">
        <f>'Profilo fotovoltaico'!B5389*LCOH!$C$20</f>
        <v>613</v>
      </c>
      <c r="B5387">
        <f>'Profilo eolico'!B5389*LCOH!$C$21</f>
        <v>228.9</v>
      </c>
      <c r="C5387">
        <f>$P$35*'Profilo fotovoltaico'!B5389</f>
        <v>4508.3772710123258</v>
      </c>
      <c r="D5387">
        <f>$Q$37*'Profilo eolico'!B5389</f>
        <v>1335.5479273538908</v>
      </c>
      <c r="E5387">
        <f>$P$39*'Profilo fotovoltaico'!B5389+'Approvvigionamento energia'!$Q$39*'Profilo eolico'!B5389</f>
        <v>2128.7552632684992</v>
      </c>
      <c r="F5387">
        <f>$P$41*'Profilo fotovoltaico'!B5389+'Approvvigionamento energia'!$Q$41*'Profilo eolico'!B5389</f>
        <v>2921.9625991831081</v>
      </c>
      <c r="G5387">
        <f>$P$43*'Profilo fotovoltaico'!B5389+'Approvvigionamento energia'!$Q$43*'Profilo eolico'!B5389</f>
        <v>3715.1699350977174</v>
      </c>
      <c r="H5387">
        <f t="shared" si="168"/>
        <v>1138.4335154826958</v>
      </c>
      <c r="I5387">
        <f>IF(LCOH!$C$28=Menu!$A$1,'Approvvigionamento energia'!C5387,0)+IF(LCOH!$C$28=Menu!$A$2,'Approvvigionamento energia'!D5387,0)+IF(LCOH!$C$28=Menu!$A$3,'Approvvigionamento energia'!E5387,0)+IF(LCOH!$C$28=Menu!$A$4,'Approvvigionamento energia'!F5387,0)+IF(LCOH!$C$28=Menu!$A$5,'Approvvigionamento energia'!G5387,0)+IF(LCOH!$C$28=Menu!$A$6,'Approvvigionamento energia'!H5387,0)</f>
        <v>2921.9625991831081</v>
      </c>
      <c r="J5387">
        <f>'Approvvigionamento energia'!A5387+'Approvvigionamento energia'!B5387+'Approvvigionamento energia'!I5387</f>
        <v>3763.8625991831082</v>
      </c>
      <c r="K5387">
        <f>IF(MIN(LCOH!$C$18,J5387)&gt;=$P$48*LCOH!$C$18, MIN(LCOH!$C$18,J5387),0)</f>
        <v>1500</v>
      </c>
      <c r="L5387">
        <f t="shared" si="169"/>
        <v>2263.8625991831082</v>
      </c>
      <c r="M5387">
        <f>K5387/LCOH!$C$18</f>
        <v>1</v>
      </c>
      <c r="N5387">
        <f>K5387/LCOH!$C$34</f>
        <v>28.901734104046245</v>
      </c>
    </row>
    <row r="5388" spans="1:14" x14ac:dyDescent="0.35">
      <c r="A5388">
        <f>'Profilo fotovoltaico'!B5390*LCOH!$C$20</f>
        <v>662</v>
      </c>
      <c r="B5388">
        <f>'Profilo eolico'!B5390*LCOH!$C$21</f>
        <v>244.5</v>
      </c>
      <c r="C5388">
        <f>$P$35*'Profilo fotovoltaico'!B5390</f>
        <v>4868.7532682058072</v>
      </c>
      <c r="D5388">
        <f>$Q$37*'Profilo eolico'!B5390</f>
        <v>1426.5682317082844</v>
      </c>
      <c r="E5388">
        <f>$P$39*'Profilo fotovoltaico'!B5390+'Approvvigionamento energia'!$Q$39*'Profilo eolico'!B5390</f>
        <v>2287.1144908326651</v>
      </c>
      <c r="F5388">
        <f>$P$41*'Profilo fotovoltaico'!B5390+'Approvvigionamento energia'!$Q$41*'Profilo eolico'!B5390</f>
        <v>3147.6607499570459</v>
      </c>
      <c r="G5388">
        <f>$P$43*'Profilo fotovoltaico'!B5390+'Approvvigionamento energia'!$Q$43*'Profilo eolico'!B5390</f>
        <v>4008.2070090814268</v>
      </c>
      <c r="H5388">
        <f t="shared" si="168"/>
        <v>1138.4335154826958</v>
      </c>
      <c r="I5388">
        <f>IF(LCOH!$C$28=Menu!$A$1,'Approvvigionamento energia'!C5388,0)+IF(LCOH!$C$28=Menu!$A$2,'Approvvigionamento energia'!D5388,0)+IF(LCOH!$C$28=Menu!$A$3,'Approvvigionamento energia'!E5388,0)+IF(LCOH!$C$28=Menu!$A$4,'Approvvigionamento energia'!F5388,0)+IF(LCOH!$C$28=Menu!$A$5,'Approvvigionamento energia'!G5388,0)+IF(LCOH!$C$28=Menu!$A$6,'Approvvigionamento energia'!H5388,0)</f>
        <v>3147.6607499570459</v>
      </c>
      <c r="J5388">
        <f>'Approvvigionamento energia'!A5388+'Approvvigionamento energia'!B5388+'Approvvigionamento energia'!I5388</f>
        <v>4054.1607499570459</v>
      </c>
      <c r="K5388">
        <f>IF(MIN(LCOH!$C$18,J5388)&gt;=$P$48*LCOH!$C$18, MIN(LCOH!$C$18,J5388),0)</f>
        <v>1500</v>
      </c>
      <c r="L5388">
        <f t="shared" si="169"/>
        <v>2554.1607499570459</v>
      </c>
      <c r="M5388">
        <f>K5388/LCOH!$C$18</f>
        <v>1</v>
      </c>
      <c r="N5388">
        <f>K5388/LCOH!$C$34</f>
        <v>28.901734104046245</v>
      </c>
    </row>
    <row r="5389" spans="1:14" x14ac:dyDescent="0.35">
      <c r="A5389">
        <f>'Profilo fotovoltaico'!B5391*LCOH!$C$20</f>
        <v>669</v>
      </c>
      <c r="B5389">
        <f>'Profilo eolico'!B5391*LCOH!$C$21</f>
        <v>262.90000000000003</v>
      </c>
      <c r="C5389">
        <f>$P$35*'Profilo fotovoltaico'!B5391</f>
        <v>4920.2355535191618</v>
      </c>
      <c r="D5389">
        <f>$Q$37*'Profilo eolico'!B5391</f>
        <v>1533.9255137673131</v>
      </c>
      <c r="E5389">
        <f>$P$39*'Profilo fotovoltaico'!B5391+'Approvvigionamento energia'!$Q$39*'Profilo eolico'!B5391</f>
        <v>2380.5030237052752</v>
      </c>
      <c r="F5389">
        <f>$P$41*'Profilo fotovoltaico'!B5391+'Approvvigionamento energia'!$Q$41*'Profilo eolico'!B5391</f>
        <v>3227.0805336432377</v>
      </c>
      <c r="G5389">
        <f>$P$43*'Profilo fotovoltaico'!B5391+'Approvvigionamento energia'!$Q$43*'Profilo eolico'!B5391</f>
        <v>4073.6580435811998</v>
      </c>
      <c r="H5389">
        <f t="shared" si="168"/>
        <v>1138.4335154826958</v>
      </c>
      <c r="I5389">
        <f>IF(LCOH!$C$28=Menu!$A$1,'Approvvigionamento energia'!C5389,0)+IF(LCOH!$C$28=Menu!$A$2,'Approvvigionamento energia'!D5389,0)+IF(LCOH!$C$28=Menu!$A$3,'Approvvigionamento energia'!E5389,0)+IF(LCOH!$C$28=Menu!$A$4,'Approvvigionamento energia'!F5389,0)+IF(LCOH!$C$28=Menu!$A$5,'Approvvigionamento energia'!G5389,0)+IF(LCOH!$C$28=Menu!$A$6,'Approvvigionamento energia'!H5389,0)</f>
        <v>3227.0805336432377</v>
      </c>
      <c r="J5389">
        <f>'Approvvigionamento energia'!A5389+'Approvvigionamento energia'!B5389+'Approvvigionamento energia'!I5389</f>
        <v>4158.9805336432382</v>
      </c>
      <c r="K5389">
        <f>IF(MIN(LCOH!$C$18,J5389)&gt;=$P$48*LCOH!$C$18, MIN(LCOH!$C$18,J5389),0)</f>
        <v>1500</v>
      </c>
      <c r="L5389">
        <f t="shared" si="169"/>
        <v>2658.9805336432382</v>
      </c>
      <c r="M5389">
        <f>K5389/LCOH!$C$18</f>
        <v>1</v>
      </c>
      <c r="N5389">
        <f>K5389/LCOH!$C$34</f>
        <v>28.901734104046245</v>
      </c>
    </row>
    <row r="5390" spans="1:14" x14ac:dyDescent="0.35">
      <c r="A5390">
        <f>'Profilo fotovoltaico'!B5392*LCOH!$C$20</f>
        <v>635</v>
      </c>
      <c r="B5390">
        <f>'Profilo eolico'!B5392*LCOH!$C$21</f>
        <v>282.89999999999998</v>
      </c>
      <c r="C5390">
        <f>$P$35*'Profilo fotovoltaico'!B5392</f>
        <v>4670.1787391400112</v>
      </c>
      <c r="D5390">
        <f>$Q$37*'Profilo eolico'!B5392</f>
        <v>1650.618211657561</v>
      </c>
      <c r="E5390">
        <f>$P$39*'Profilo fotovoltaico'!B5392+'Approvvigionamento energia'!$Q$39*'Profilo eolico'!B5392</f>
        <v>2405.5083435281736</v>
      </c>
      <c r="F5390">
        <f>$P$41*'Profilo fotovoltaico'!B5392+'Approvvigionamento energia'!$Q$41*'Profilo eolico'!B5392</f>
        <v>3160.3984753987861</v>
      </c>
      <c r="G5390">
        <f>$P$43*'Profilo fotovoltaico'!B5392+'Approvvigionamento energia'!$Q$43*'Profilo eolico'!B5392</f>
        <v>3915.2886072693991</v>
      </c>
      <c r="H5390">
        <f t="shared" si="168"/>
        <v>1138.4335154826958</v>
      </c>
      <c r="I5390">
        <f>IF(LCOH!$C$28=Menu!$A$1,'Approvvigionamento energia'!C5390,0)+IF(LCOH!$C$28=Menu!$A$2,'Approvvigionamento energia'!D5390,0)+IF(LCOH!$C$28=Menu!$A$3,'Approvvigionamento energia'!E5390,0)+IF(LCOH!$C$28=Menu!$A$4,'Approvvigionamento energia'!F5390,0)+IF(LCOH!$C$28=Menu!$A$5,'Approvvigionamento energia'!G5390,0)+IF(LCOH!$C$28=Menu!$A$6,'Approvvigionamento energia'!H5390,0)</f>
        <v>3160.3984753987861</v>
      </c>
      <c r="J5390">
        <f>'Approvvigionamento energia'!A5390+'Approvvigionamento energia'!B5390+'Approvvigionamento energia'!I5390</f>
        <v>4078.2984753987862</v>
      </c>
      <c r="K5390">
        <f>IF(MIN(LCOH!$C$18,J5390)&gt;=$P$48*LCOH!$C$18, MIN(LCOH!$C$18,J5390),0)</f>
        <v>1500</v>
      </c>
      <c r="L5390">
        <f t="shared" si="169"/>
        <v>2578.2984753987862</v>
      </c>
      <c r="M5390">
        <f>K5390/LCOH!$C$18</f>
        <v>1</v>
      </c>
      <c r="N5390">
        <f>K5390/LCOH!$C$34</f>
        <v>28.901734104046245</v>
      </c>
    </row>
    <row r="5391" spans="1:14" x14ac:dyDescent="0.35">
      <c r="A5391">
        <f>'Profilo fotovoltaico'!B5393*LCOH!$C$20</f>
        <v>568</v>
      </c>
      <c r="B5391">
        <f>'Profilo eolico'!B5393*LCOH!$C$21</f>
        <v>295.20000000000005</v>
      </c>
      <c r="C5391">
        <f>$P$35*'Profilo fotovoltaico'!B5393</f>
        <v>4177.4197225693324</v>
      </c>
      <c r="D5391">
        <f>$Q$37*'Profilo eolico'!B5393</f>
        <v>1722.3842208600638</v>
      </c>
      <c r="E5391">
        <f>$P$39*'Profilo fotovoltaico'!B5393+'Approvvigionamento energia'!$Q$39*'Profilo eolico'!B5393</f>
        <v>2336.143096287381</v>
      </c>
      <c r="F5391">
        <f>$P$41*'Profilo fotovoltaico'!B5393+'Approvvigionamento energia'!$Q$41*'Profilo eolico'!B5393</f>
        <v>2949.901971714698</v>
      </c>
      <c r="G5391">
        <f>$P$43*'Profilo fotovoltaico'!B5393+'Approvvigionamento energia'!$Q$43*'Profilo eolico'!B5393</f>
        <v>3563.6608471420154</v>
      </c>
      <c r="H5391">
        <f t="shared" si="168"/>
        <v>1138.4335154826958</v>
      </c>
      <c r="I5391">
        <f>IF(LCOH!$C$28=Menu!$A$1,'Approvvigionamento energia'!C5391,0)+IF(LCOH!$C$28=Menu!$A$2,'Approvvigionamento energia'!D5391,0)+IF(LCOH!$C$28=Menu!$A$3,'Approvvigionamento energia'!E5391,0)+IF(LCOH!$C$28=Menu!$A$4,'Approvvigionamento energia'!F5391,0)+IF(LCOH!$C$28=Menu!$A$5,'Approvvigionamento energia'!G5391,0)+IF(LCOH!$C$28=Menu!$A$6,'Approvvigionamento energia'!H5391,0)</f>
        <v>2949.901971714698</v>
      </c>
      <c r="J5391">
        <f>'Approvvigionamento energia'!A5391+'Approvvigionamento energia'!B5391+'Approvvigionamento energia'!I5391</f>
        <v>3813.1019717146983</v>
      </c>
      <c r="K5391">
        <f>IF(MIN(LCOH!$C$18,J5391)&gt;=$P$48*LCOH!$C$18, MIN(LCOH!$C$18,J5391),0)</f>
        <v>1500</v>
      </c>
      <c r="L5391">
        <f t="shared" si="169"/>
        <v>2313.1019717146983</v>
      </c>
      <c r="M5391">
        <f>K5391/LCOH!$C$18</f>
        <v>1</v>
      </c>
      <c r="N5391">
        <f>K5391/LCOH!$C$34</f>
        <v>28.901734104046245</v>
      </c>
    </row>
    <row r="5392" spans="1:14" x14ac:dyDescent="0.35">
      <c r="A5392">
        <f>'Profilo fotovoltaico'!B5394*LCOH!$C$20</f>
        <v>464</v>
      </c>
      <c r="B5392">
        <f>'Profilo eolico'!B5394*LCOH!$C$21</f>
        <v>299.5</v>
      </c>
      <c r="C5392">
        <f>$P$35*'Profilo fotovoltaico'!B5394</f>
        <v>3412.5400550566383</v>
      </c>
      <c r="D5392">
        <f>$Q$37*'Profilo eolico'!B5394</f>
        <v>1747.473150906467</v>
      </c>
      <c r="E5392">
        <f>$P$39*'Profilo fotovoltaico'!B5394+'Approvvigionamento energia'!$Q$39*'Profilo eolico'!B5394</f>
        <v>2163.7398769440097</v>
      </c>
      <c r="F5392">
        <f>$P$41*'Profilo fotovoltaico'!B5394+'Approvvigionamento energia'!$Q$41*'Profilo eolico'!B5394</f>
        <v>2580.0066029815525</v>
      </c>
      <c r="G5392">
        <f>$P$43*'Profilo fotovoltaico'!B5394+'Approvvigionamento energia'!$Q$43*'Profilo eolico'!B5394</f>
        <v>2996.2733290190959</v>
      </c>
      <c r="H5392">
        <f t="shared" si="168"/>
        <v>1138.4335154826958</v>
      </c>
      <c r="I5392">
        <f>IF(LCOH!$C$28=Menu!$A$1,'Approvvigionamento energia'!C5392,0)+IF(LCOH!$C$28=Menu!$A$2,'Approvvigionamento energia'!D5392,0)+IF(LCOH!$C$28=Menu!$A$3,'Approvvigionamento energia'!E5392,0)+IF(LCOH!$C$28=Menu!$A$4,'Approvvigionamento energia'!F5392,0)+IF(LCOH!$C$28=Menu!$A$5,'Approvvigionamento energia'!G5392,0)+IF(LCOH!$C$28=Menu!$A$6,'Approvvigionamento energia'!H5392,0)</f>
        <v>2580.0066029815525</v>
      </c>
      <c r="J5392">
        <f>'Approvvigionamento energia'!A5392+'Approvvigionamento energia'!B5392+'Approvvigionamento energia'!I5392</f>
        <v>3343.5066029815525</v>
      </c>
      <c r="K5392">
        <f>IF(MIN(LCOH!$C$18,J5392)&gt;=$P$48*LCOH!$C$18, MIN(LCOH!$C$18,J5392),0)</f>
        <v>1500</v>
      </c>
      <c r="L5392">
        <f t="shared" si="169"/>
        <v>1843.5066029815525</v>
      </c>
      <c r="M5392">
        <f>K5392/LCOH!$C$18</f>
        <v>1</v>
      </c>
      <c r="N5392">
        <f>K5392/LCOH!$C$34</f>
        <v>28.901734104046245</v>
      </c>
    </row>
    <row r="5393" spans="1:14" x14ac:dyDescent="0.35">
      <c r="A5393">
        <f>'Profilo fotovoltaico'!B5395*LCOH!$C$20</f>
        <v>328</v>
      </c>
      <c r="B5393">
        <f>'Profilo eolico'!B5395*LCOH!$C$21</f>
        <v>299.70000000000005</v>
      </c>
      <c r="C5393">
        <f>$P$35*'Profilo fotovoltaico'!B5395</f>
        <v>2412.3127975400375</v>
      </c>
      <c r="D5393">
        <f>$Q$37*'Profilo eolico'!B5395</f>
        <v>1748.6400778853697</v>
      </c>
      <c r="E5393">
        <f>$P$39*'Profilo fotovoltaico'!B5395+'Approvvigionamento energia'!$Q$39*'Profilo eolico'!B5395</f>
        <v>1914.5582577990365</v>
      </c>
      <c r="F5393">
        <f>$P$41*'Profilo fotovoltaico'!B5395+'Approvvigionamento energia'!$Q$41*'Profilo eolico'!B5395</f>
        <v>2080.4764377127035</v>
      </c>
      <c r="G5393">
        <f>$P$43*'Profilo fotovoltaico'!B5395+'Approvvigionamento energia'!$Q$43*'Profilo eolico'!B5395</f>
        <v>2246.3946176263707</v>
      </c>
      <c r="H5393">
        <f t="shared" si="168"/>
        <v>1138.4335154826958</v>
      </c>
      <c r="I5393">
        <f>IF(LCOH!$C$28=Menu!$A$1,'Approvvigionamento energia'!C5393,0)+IF(LCOH!$C$28=Menu!$A$2,'Approvvigionamento energia'!D5393,0)+IF(LCOH!$C$28=Menu!$A$3,'Approvvigionamento energia'!E5393,0)+IF(LCOH!$C$28=Menu!$A$4,'Approvvigionamento energia'!F5393,0)+IF(LCOH!$C$28=Menu!$A$5,'Approvvigionamento energia'!G5393,0)+IF(LCOH!$C$28=Menu!$A$6,'Approvvigionamento energia'!H5393,0)</f>
        <v>2080.4764377127035</v>
      </c>
      <c r="J5393">
        <f>'Approvvigionamento energia'!A5393+'Approvvigionamento energia'!B5393+'Approvvigionamento energia'!I5393</f>
        <v>2708.1764377127038</v>
      </c>
      <c r="K5393">
        <f>IF(MIN(LCOH!$C$18,J5393)&gt;=$P$48*LCOH!$C$18, MIN(LCOH!$C$18,J5393),0)</f>
        <v>1500</v>
      </c>
      <c r="L5393">
        <f t="shared" si="169"/>
        <v>1208.1764377127038</v>
      </c>
      <c r="M5393">
        <f>K5393/LCOH!$C$18</f>
        <v>1</v>
      </c>
      <c r="N5393">
        <f>K5393/LCOH!$C$34</f>
        <v>28.901734104046245</v>
      </c>
    </row>
    <row r="5394" spans="1:14" x14ac:dyDescent="0.35">
      <c r="A5394">
        <f>'Profilo fotovoltaico'!B5396*LCOH!$C$20</f>
        <v>177</v>
      </c>
      <c r="B5394">
        <f>'Profilo eolico'!B5396*LCOH!$C$21</f>
        <v>293.5</v>
      </c>
      <c r="C5394">
        <f>$P$35*'Profilo fotovoltaico'!B5396</f>
        <v>1301.7663572091055</v>
      </c>
      <c r="D5394">
        <f>$Q$37*'Profilo eolico'!B5396</f>
        <v>1712.4653415393925</v>
      </c>
      <c r="E5394">
        <f>$P$39*'Profilo fotovoltaico'!B5396+'Approvvigionamento energia'!$Q$39*'Profilo eolico'!B5396</f>
        <v>1609.7905954568205</v>
      </c>
      <c r="F5394">
        <f>$P$41*'Profilo fotovoltaico'!B5396+'Approvvigionamento energia'!$Q$41*'Profilo eolico'!B5396</f>
        <v>1507.1158493742491</v>
      </c>
      <c r="G5394">
        <f>$P$43*'Profilo fotovoltaico'!B5396+'Approvvigionamento energia'!$Q$43*'Profilo eolico'!B5396</f>
        <v>1404.4411032916773</v>
      </c>
      <c r="H5394">
        <f t="shared" si="168"/>
        <v>1138.4335154826958</v>
      </c>
      <c r="I5394">
        <f>IF(LCOH!$C$28=Menu!$A$1,'Approvvigionamento energia'!C5394,0)+IF(LCOH!$C$28=Menu!$A$2,'Approvvigionamento energia'!D5394,0)+IF(LCOH!$C$28=Menu!$A$3,'Approvvigionamento energia'!E5394,0)+IF(LCOH!$C$28=Menu!$A$4,'Approvvigionamento energia'!F5394,0)+IF(LCOH!$C$28=Menu!$A$5,'Approvvigionamento energia'!G5394,0)+IF(LCOH!$C$28=Menu!$A$6,'Approvvigionamento energia'!H5394,0)</f>
        <v>1507.1158493742491</v>
      </c>
      <c r="J5394">
        <f>'Approvvigionamento energia'!A5394+'Approvvigionamento energia'!B5394+'Approvvigionamento energia'!I5394</f>
        <v>1977.6158493742491</v>
      </c>
      <c r="K5394">
        <f>IF(MIN(LCOH!$C$18,J5394)&gt;=$P$48*LCOH!$C$18, MIN(LCOH!$C$18,J5394),0)</f>
        <v>1500</v>
      </c>
      <c r="L5394">
        <f t="shared" si="169"/>
        <v>477.61584937424914</v>
      </c>
      <c r="M5394">
        <f>K5394/LCOH!$C$18</f>
        <v>1</v>
      </c>
      <c r="N5394">
        <f>K5394/LCOH!$C$34</f>
        <v>28.901734104046245</v>
      </c>
    </row>
    <row r="5395" spans="1:14" x14ac:dyDescent="0.35">
      <c r="A5395">
        <f>'Profilo fotovoltaico'!B5397*LCOH!$C$20</f>
        <v>50</v>
      </c>
      <c r="B5395">
        <f>'Profilo eolico'!B5397*LCOH!$C$21</f>
        <v>256.7</v>
      </c>
      <c r="C5395">
        <f>$P$35*'Profilo fotovoltaico'!B5397</f>
        <v>367.73060938110325</v>
      </c>
      <c r="D5395">
        <f>$Q$37*'Profilo eolico'!B5397</f>
        <v>1497.7507774213359</v>
      </c>
      <c r="E5395">
        <f>$P$39*'Profilo fotovoltaico'!B5397+'Approvvigionamento energia'!$Q$39*'Profilo eolico'!B5397</f>
        <v>1215.2457354112776</v>
      </c>
      <c r="F5395">
        <f>$P$41*'Profilo fotovoltaico'!B5397+'Approvvigionamento energia'!$Q$41*'Profilo eolico'!B5397</f>
        <v>932.74069340121957</v>
      </c>
      <c r="G5395">
        <f>$P$43*'Profilo fotovoltaico'!B5397+'Approvvigionamento energia'!$Q$43*'Profilo eolico'!B5397</f>
        <v>650.23565139116135</v>
      </c>
      <c r="H5395">
        <f t="shared" si="168"/>
        <v>1138.4335154826958</v>
      </c>
      <c r="I5395">
        <f>IF(LCOH!$C$28=Menu!$A$1,'Approvvigionamento energia'!C5395,0)+IF(LCOH!$C$28=Menu!$A$2,'Approvvigionamento energia'!D5395,0)+IF(LCOH!$C$28=Menu!$A$3,'Approvvigionamento energia'!E5395,0)+IF(LCOH!$C$28=Menu!$A$4,'Approvvigionamento energia'!F5395,0)+IF(LCOH!$C$28=Menu!$A$5,'Approvvigionamento energia'!G5395,0)+IF(LCOH!$C$28=Menu!$A$6,'Approvvigionamento energia'!H5395,0)</f>
        <v>932.74069340121957</v>
      </c>
      <c r="J5395">
        <f>'Approvvigionamento energia'!A5395+'Approvvigionamento energia'!B5395+'Approvvigionamento energia'!I5395</f>
        <v>1239.4406934012195</v>
      </c>
      <c r="K5395">
        <f>IF(MIN(LCOH!$C$18,J5395)&gt;=$P$48*LCOH!$C$18, MIN(LCOH!$C$18,J5395),0)</f>
        <v>1239.4406934012195</v>
      </c>
      <c r="L5395">
        <f t="shared" si="169"/>
        <v>0</v>
      </c>
      <c r="M5395">
        <f>K5395/LCOH!$C$18</f>
        <v>0.82629379560081295</v>
      </c>
      <c r="N5395">
        <f>K5395/LCOH!$C$34</f>
        <v>23.881323572277832</v>
      </c>
    </row>
    <row r="5396" spans="1:14" x14ac:dyDescent="0.35">
      <c r="A5396">
        <f>'Profilo fotovoltaico'!B5398*LCOH!$C$20</f>
        <v>0</v>
      </c>
      <c r="B5396">
        <f>'Profilo eolico'!B5398*LCOH!$C$21</f>
        <v>219.70000000000002</v>
      </c>
      <c r="C5396">
        <f>$P$35*'Profilo fotovoltaico'!B5398</f>
        <v>0</v>
      </c>
      <c r="D5396">
        <f>$Q$37*'Profilo eolico'!B5398</f>
        <v>1281.8692863243766</v>
      </c>
      <c r="E5396">
        <f>$P$39*'Profilo fotovoltaico'!B5398+'Approvvigionamento energia'!$Q$39*'Profilo eolico'!B5398</f>
        <v>961.40196474328252</v>
      </c>
      <c r="F5396">
        <f>$P$41*'Profilo fotovoltaico'!B5398+'Approvvigionamento energia'!$Q$41*'Profilo eolico'!B5398</f>
        <v>640.93464316218831</v>
      </c>
      <c r="G5396">
        <f>$P$43*'Profilo fotovoltaico'!B5398+'Approvvigionamento energia'!$Q$43*'Profilo eolico'!B5398</f>
        <v>320.46732158109415</v>
      </c>
      <c r="H5396">
        <f t="shared" si="168"/>
        <v>1138.4335154826958</v>
      </c>
      <c r="I5396">
        <f>IF(LCOH!$C$28=Menu!$A$1,'Approvvigionamento energia'!C5396,0)+IF(LCOH!$C$28=Menu!$A$2,'Approvvigionamento energia'!D5396,0)+IF(LCOH!$C$28=Menu!$A$3,'Approvvigionamento energia'!E5396,0)+IF(LCOH!$C$28=Menu!$A$4,'Approvvigionamento energia'!F5396,0)+IF(LCOH!$C$28=Menu!$A$5,'Approvvigionamento energia'!G5396,0)+IF(LCOH!$C$28=Menu!$A$6,'Approvvigionamento energia'!H5396,0)</f>
        <v>640.93464316218831</v>
      </c>
      <c r="J5396">
        <f>'Approvvigionamento energia'!A5396+'Approvvigionamento energia'!B5396+'Approvvigionamento energia'!I5396</f>
        <v>860.63464316218835</v>
      </c>
      <c r="K5396">
        <f>IF(MIN(LCOH!$C$18,J5396)&gt;=$P$48*LCOH!$C$18, MIN(LCOH!$C$18,J5396),0)</f>
        <v>860.63464316218835</v>
      </c>
      <c r="L5396">
        <f t="shared" si="169"/>
        <v>0</v>
      </c>
      <c r="M5396">
        <f>K5396/LCOH!$C$18</f>
        <v>0.57375642877479227</v>
      </c>
      <c r="N5396">
        <f>K5396/LCOH!$C$34</f>
        <v>16.582555744936194</v>
      </c>
    </row>
    <row r="5397" spans="1:14" x14ac:dyDescent="0.35">
      <c r="A5397">
        <f>'Profilo fotovoltaico'!B5399*LCOH!$C$20</f>
        <v>0</v>
      </c>
      <c r="B5397">
        <f>'Profilo eolico'!B5399*LCOH!$C$21</f>
        <v>208.1</v>
      </c>
      <c r="C5397">
        <f>$P$35*'Profilo fotovoltaico'!B5399</f>
        <v>0</v>
      </c>
      <c r="D5397">
        <f>$Q$37*'Profilo eolico'!B5399</f>
        <v>1214.1875215480327</v>
      </c>
      <c r="E5397">
        <f>$P$39*'Profilo fotovoltaico'!B5399+'Approvvigionamento energia'!$Q$39*'Profilo eolico'!B5399</f>
        <v>910.64064116102452</v>
      </c>
      <c r="F5397">
        <f>$P$41*'Profilo fotovoltaico'!B5399+'Approvvigionamento energia'!$Q$41*'Profilo eolico'!B5399</f>
        <v>607.09376077401635</v>
      </c>
      <c r="G5397">
        <f>$P$43*'Profilo fotovoltaico'!B5399+'Approvvigionamento energia'!$Q$43*'Profilo eolico'!B5399</f>
        <v>303.54688038700817</v>
      </c>
      <c r="H5397">
        <f t="shared" si="168"/>
        <v>1138.4335154826958</v>
      </c>
      <c r="I5397">
        <f>IF(LCOH!$C$28=Menu!$A$1,'Approvvigionamento energia'!C5397,0)+IF(LCOH!$C$28=Menu!$A$2,'Approvvigionamento energia'!D5397,0)+IF(LCOH!$C$28=Menu!$A$3,'Approvvigionamento energia'!E5397,0)+IF(LCOH!$C$28=Menu!$A$4,'Approvvigionamento energia'!F5397,0)+IF(LCOH!$C$28=Menu!$A$5,'Approvvigionamento energia'!G5397,0)+IF(LCOH!$C$28=Menu!$A$6,'Approvvigionamento energia'!H5397,0)</f>
        <v>607.09376077401635</v>
      </c>
      <c r="J5397">
        <f>'Approvvigionamento energia'!A5397+'Approvvigionamento energia'!B5397+'Approvvigionamento energia'!I5397</f>
        <v>815.19376077401637</v>
      </c>
      <c r="K5397">
        <f>IF(MIN(LCOH!$C$18,J5397)&gt;=$P$48*LCOH!$C$18, MIN(LCOH!$C$18,J5397),0)</f>
        <v>815.19376077401637</v>
      </c>
      <c r="L5397">
        <f t="shared" si="169"/>
        <v>0</v>
      </c>
      <c r="M5397">
        <f>K5397/LCOH!$C$18</f>
        <v>0.54346250718267763</v>
      </c>
      <c r="N5397">
        <f>K5397/LCOH!$C$34</f>
        <v>15.707008878112068</v>
      </c>
    </row>
    <row r="5398" spans="1:14" x14ac:dyDescent="0.35">
      <c r="A5398">
        <f>'Profilo fotovoltaico'!B5400*LCOH!$C$20</f>
        <v>0</v>
      </c>
      <c r="B5398">
        <f>'Profilo eolico'!B5400*LCOH!$C$21</f>
        <v>211.5</v>
      </c>
      <c r="C5398">
        <f>$P$35*'Profilo fotovoltaico'!B5400</f>
        <v>0</v>
      </c>
      <c r="D5398">
        <f>$Q$37*'Profilo eolico'!B5400</f>
        <v>1234.0252801893748</v>
      </c>
      <c r="E5398">
        <f>$P$39*'Profilo fotovoltaico'!B5400+'Approvvigionamento energia'!$Q$39*'Profilo eolico'!B5400</f>
        <v>925.51896014203112</v>
      </c>
      <c r="F5398">
        <f>$P$41*'Profilo fotovoltaico'!B5400+'Approvvigionamento energia'!$Q$41*'Profilo eolico'!B5400</f>
        <v>617.01264009468741</v>
      </c>
      <c r="G5398">
        <f>$P$43*'Profilo fotovoltaico'!B5400+'Approvvigionamento energia'!$Q$43*'Profilo eolico'!B5400</f>
        <v>308.50632004734371</v>
      </c>
      <c r="H5398">
        <f t="shared" si="168"/>
        <v>1138.4335154826958</v>
      </c>
      <c r="I5398">
        <f>IF(LCOH!$C$28=Menu!$A$1,'Approvvigionamento energia'!C5398,0)+IF(LCOH!$C$28=Menu!$A$2,'Approvvigionamento energia'!D5398,0)+IF(LCOH!$C$28=Menu!$A$3,'Approvvigionamento energia'!E5398,0)+IF(LCOH!$C$28=Menu!$A$4,'Approvvigionamento energia'!F5398,0)+IF(LCOH!$C$28=Menu!$A$5,'Approvvigionamento energia'!G5398,0)+IF(LCOH!$C$28=Menu!$A$6,'Approvvigionamento energia'!H5398,0)</f>
        <v>617.01264009468741</v>
      </c>
      <c r="J5398">
        <f>'Approvvigionamento energia'!A5398+'Approvvigionamento energia'!B5398+'Approvvigionamento energia'!I5398</f>
        <v>828.51264009468741</v>
      </c>
      <c r="K5398">
        <f>IF(MIN(LCOH!$C$18,J5398)&gt;=$P$48*LCOH!$C$18, MIN(LCOH!$C$18,J5398),0)</f>
        <v>828.51264009468741</v>
      </c>
      <c r="L5398">
        <f t="shared" si="169"/>
        <v>0</v>
      </c>
      <c r="M5398">
        <f>K5398/LCOH!$C$18</f>
        <v>0.55234176006312496</v>
      </c>
      <c r="N5398">
        <f>K5398/LCOH!$C$34</f>
        <v>15.963634683905346</v>
      </c>
    </row>
    <row r="5399" spans="1:14" x14ac:dyDescent="0.35">
      <c r="A5399">
        <f>'Profilo fotovoltaico'!B5401*LCOH!$C$20</f>
        <v>0</v>
      </c>
      <c r="B5399">
        <f>'Profilo eolico'!B5401*LCOH!$C$21</f>
        <v>221.70000000000002</v>
      </c>
      <c r="C5399">
        <f>$P$35*'Profilo fotovoltaico'!B5401</f>
        <v>0</v>
      </c>
      <c r="D5399">
        <f>$Q$37*'Profilo eolico'!B5401</f>
        <v>1293.5385561134015</v>
      </c>
      <c r="E5399">
        <f>$P$39*'Profilo fotovoltaico'!B5401+'Approvvigionamento energia'!$Q$39*'Profilo eolico'!B5401</f>
        <v>970.15391708505115</v>
      </c>
      <c r="F5399">
        <f>$P$41*'Profilo fotovoltaico'!B5401+'Approvvigionamento energia'!$Q$41*'Profilo eolico'!B5401</f>
        <v>646.76927805670073</v>
      </c>
      <c r="G5399">
        <f>$P$43*'Profilo fotovoltaico'!B5401+'Approvvigionamento energia'!$Q$43*'Profilo eolico'!B5401</f>
        <v>323.38463902835036</v>
      </c>
      <c r="H5399">
        <f t="shared" si="168"/>
        <v>1138.4335154826958</v>
      </c>
      <c r="I5399">
        <f>IF(LCOH!$C$28=Menu!$A$1,'Approvvigionamento energia'!C5399,0)+IF(LCOH!$C$28=Menu!$A$2,'Approvvigionamento energia'!D5399,0)+IF(LCOH!$C$28=Menu!$A$3,'Approvvigionamento energia'!E5399,0)+IF(LCOH!$C$28=Menu!$A$4,'Approvvigionamento energia'!F5399,0)+IF(LCOH!$C$28=Menu!$A$5,'Approvvigionamento energia'!G5399,0)+IF(LCOH!$C$28=Menu!$A$6,'Approvvigionamento energia'!H5399,0)</f>
        <v>646.76927805670073</v>
      </c>
      <c r="J5399">
        <f>'Approvvigionamento energia'!A5399+'Approvvigionamento energia'!B5399+'Approvvigionamento energia'!I5399</f>
        <v>868.46927805670077</v>
      </c>
      <c r="K5399">
        <f>IF(MIN(LCOH!$C$18,J5399)&gt;=$P$48*LCOH!$C$18, MIN(LCOH!$C$18,J5399),0)</f>
        <v>868.46927805670077</v>
      </c>
      <c r="L5399">
        <f t="shared" si="169"/>
        <v>0</v>
      </c>
      <c r="M5399">
        <f>K5399/LCOH!$C$18</f>
        <v>0.57897951870446718</v>
      </c>
      <c r="N5399">
        <f>K5399/LCOH!$C$34</f>
        <v>16.733512101285179</v>
      </c>
    </row>
    <row r="5400" spans="1:14" x14ac:dyDescent="0.35">
      <c r="A5400">
        <f>'Profilo fotovoltaico'!B5402*LCOH!$C$20</f>
        <v>0</v>
      </c>
      <c r="B5400">
        <f>'Profilo eolico'!B5402*LCOH!$C$21</f>
        <v>234</v>
      </c>
      <c r="C5400">
        <f>$P$35*'Profilo fotovoltaico'!B5402</f>
        <v>0</v>
      </c>
      <c r="D5400">
        <f>$Q$37*'Profilo eolico'!B5402</f>
        <v>1365.3045653159043</v>
      </c>
      <c r="E5400">
        <f>$P$39*'Profilo fotovoltaico'!B5402+'Approvvigionamento energia'!$Q$39*'Profilo eolico'!B5402</f>
        <v>1023.9784239869281</v>
      </c>
      <c r="F5400">
        <f>$P$41*'Profilo fotovoltaico'!B5402+'Approvvigionamento energia'!$Q$41*'Profilo eolico'!B5402</f>
        <v>682.65228265795213</v>
      </c>
      <c r="G5400">
        <f>$P$43*'Profilo fotovoltaico'!B5402+'Approvvigionamento energia'!$Q$43*'Profilo eolico'!B5402</f>
        <v>341.32614132897606</v>
      </c>
      <c r="H5400">
        <f t="shared" si="168"/>
        <v>1138.4335154826958</v>
      </c>
      <c r="I5400">
        <f>IF(LCOH!$C$28=Menu!$A$1,'Approvvigionamento energia'!C5400,0)+IF(LCOH!$C$28=Menu!$A$2,'Approvvigionamento energia'!D5400,0)+IF(LCOH!$C$28=Menu!$A$3,'Approvvigionamento energia'!E5400,0)+IF(LCOH!$C$28=Menu!$A$4,'Approvvigionamento energia'!F5400,0)+IF(LCOH!$C$28=Menu!$A$5,'Approvvigionamento energia'!G5400,0)+IF(LCOH!$C$28=Menu!$A$6,'Approvvigionamento energia'!H5400,0)</f>
        <v>682.65228265795213</v>
      </c>
      <c r="J5400">
        <f>'Approvvigionamento energia'!A5400+'Approvvigionamento energia'!B5400+'Approvvigionamento energia'!I5400</f>
        <v>916.65228265795213</v>
      </c>
      <c r="K5400">
        <f>IF(MIN(LCOH!$C$18,J5400)&gt;=$P$48*LCOH!$C$18, MIN(LCOH!$C$18,J5400),0)</f>
        <v>916.65228265795213</v>
      </c>
      <c r="L5400">
        <f t="shared" si="169"/>
        <v>0</v>
      </c>
      <c r="M5400">
        <f>K5400/LCOH!$C$18</f>
        <v>0.61110152177196808</v>
      </c>
      <c r="N5400">
        <f>K5400/LCOH!$C$34</f>
        <v>17.661893692831448</v>
      </c>
    </row>
    <row r="5401" spans="1:14" x14ac:dyDescent="0.35">
      <c r="A5401">
        <f>'Profilo fotovoltaico'!B5403*LCOH!$C$20</f>
        <v>0</v>
      </c>
      <c r="B5401">
        <f>'Profilo eolico'!B5403*LCOH!$C$21</f>
        <v>239.2</v>
      </c>
      <c r="C5401">
        <f>$P$35*'Profilo fotovoltaico'!B5403</f>
        <v>0</v>
      </c>
      <c r="D5401">
        <f>$Q$37*'Profilo eolico'!B5403</f>
        <v>1395.6446667673686</v>
      </c>
      <c r="E5401">
        <f>$P$39*'Profilo fotovoltaico'!B5403+'Approvvigionamento energia'!$Q$39*'Profilo eolico'!B5403</f>
        <v>1046.7335000755265</v>
      </c>
      <c r="F5401">
        <f>$P$41*'Profilo fotovoltaico'!B5403+'Approvvigionamento energia'!$Q$41*'Profilo eolico'!B5403</f>
        <v>697.82233338368428</v>
      </c>
      <c r="G5401">
        <f>$P$43*'Profilo fotovoltaico'!B5403+'Approvvigionamento energia'!$Q$43*'Profilo eolico'!B5403</f>
        <v>348.91116669184214</v>
      </c>
      <c r="H5401">
        <f t="shared" si="168"/>
        <v>1138.4335154826958</v>
      </c>
      <c r="I5401">
        <f>IF(LCOH!$C$28=Menu!$A$1,'Approvvigionamento energia'!C5401,0)+IF(LCOH!$C$28=Menu!$A$2,'Approvvigionamento energia'!D5401,0)+IF(LCOH!$C$28=Menu!$A$3,'Approvvigionamento energia'!E5401,0)+IF(LCOH!$C$28=Menu!$A$4,'Approvvigionamento energia'!F5401,0)+IF(LCOH!$C$28=Menu!$A$5,'Approvvigionamento energia'!G5401,0)+IF(LCOH!$C$28=Menu!$A$6,'Approvvigionamento energia'!H5401,0)</f>
        <v>697.82233338368428</v>
      </c>
      <c r="J5401">
        <f>'Approvvigionamento energia'!A5401+'Approvvigionamento energia'!B5401+'Approvvigionamento energia'!I5401</f>
        <v>937.02233338368433</v>
      </c>
      <c r="K5401">
        <f>IF(MIN(LCOH!$C$18,J5401)&gt;=$P$48*LCOH!$C$18, MIN(LCOH!$C$18,J5401),0)</f>
        <v>937.02233338368433</v>
      </c>
      <c r="L5401">
        <f t="shared" si="169"/>
        <v>0</v>
      </c>
      <c r="M5401">
        <f>K5401/LCOH!$C$18</f>
        <v>0.62468155558912286</v>
      </c>
      <c r="N5401">
        <f>K5401/LCOH!$C$34</f>
        <v>18.054380219338814</v>
      </c>
    </row>
    <row r="5402" spans="1:14" x14ac:dyDescent="0.35">
      <c r="A5402">
        <f>'Profilo fotovoltaico'!B5404*LCOH!$C$20</f>
        <v>0</v>
      </c>
      <c r="B5402">
        <f>'Profilo eolico'!B5404*LCOH!$C$21</f>
        <v>237.6</v>
      </c>
      <c r="C5402">
        <f>$P$35*'Profilo fotovoltaico'!B5404</f>
        <v>0</v>
      </c>
      <c r="D5402">
        <f>$Q$37*'Profilo eolico'!B5404</f>
        <v>1386.3092509361488</v>
      </c>
      <c r="E5402">
        <f>$P$39*'Profilo fotovoltaico'!B5404+'Approvvigionamento energia'!$Q$39*'Profilo eolico'!B5404</f>
        <v>1039.7319382021117</v>
      </c>
      <c r="F5402">
        <f>$P$41*'Profilo fotovoltaico'!B5404+'Approvvigionamento energia'!$Q$41*'Profilo eolico'!B5404</f>
        <v>693.15462546807441</v>
      </c>
      <c r="G5402">
        <f>$P$43*'Profilo fotovoltaico'!B5404+'Approvvigionamento energia'!$Q$43*'Profilo eolico'!B5404</f>
        <v>346.57731273403721</v>
      </c>
      <c r="H5402">
        <f t="shared" si="168"/>
        <v>1138.4335154826958</v>
      </c>
      <c r="I5402">
        <f>IF(LCOH!$C$28=Menu!$A$1,'Approvvigionamento energia'!C5402,0)+IF(LCOH!$C$28=Menu!$A$2,'Approvvigionamento energia'!D5402,0)+IF(LCOH!$C$28=Menu!$A$3,'Approvvigionamento energia'!E5402,0)+IF(LCOH!$C$28=Menu!$A$4,'Approvvigionamento energia'!F5402,0)+IF(LCOH!$C$28=Menu!$A$5,'Approvvigionamento energia'!G5402,0)+IF(LCOH!$C$28=Menu!$A$6,'Approvvigionamento energia'!H5402,0)</f>
        <v>693.15462546807441</v>
      </c>
      <c r="J5402">
        <f>'Approvvigionamento energia'!A5402+'Approvvigionamento energia'!B5402+'Approvvigionamento energia'!I5402</f>
        <v>930.75462546807444</v>
      </c>
      <c r="K5402">
        <f>IF(MIN(LCOH!$C$18,J5402)&gt;=$P$48*LCOH!$C$18, MIN(LCOH!$C$18,J5402),0)</f>
        <v>930.75462546807444</v>
      </c>
      <c r="L5402">
        <f t="shared" si="169"/>
        <v>0</v>
      </c>
      <c r="M5402">
        <f>K5402/LCOH!$C$18</f>
        <v>0.62050308364538298</v>
      </c>
      <c r="N5402">
        <f>K5402/LCOH!$C$34</f>
        <v>17.933615134259625</v>
      </c>
    </row>
    <row r="5403" spans="1:14" x14ac:dyDescent="0.35">
      <c r="A5403">
        <f>'Profilo fotovoltaico'!B5405*LCOH!$C$20</f>
        <v>0</v>
      </c>
      <c r="B5403">
        <f>'Profilo eolico'!B5405*LCOH!$C$21</f>
        <v>228.8</v>
      </c>
      <c r="C5403">
        <f>$P$35*'Profilo fotovoltaico'!B5405</f>
        <v>0</v>
      </c>
      <c r="D5403">
        <f>$Q$37*'Profilo eolico'!B5405</f>
        <v>1334.9644638644397</v>
      </c>
      <c r="E5403">
        <f>$P$39*'Profilo fotovoltaico'!B5405+'Approvvigionamento energia'!$Q$39*'Profilo eolico'!B5405</f>
        <v>1001.2233478983297</v>
      </c>
      <c r="F5403">
        <f>$P$41*'Profilo fotovoltaico'!B5405+'Approvvigionamento energia'!$Q$41*'Profilo eolico'!B5405</f>
        <v>667.48223193221986</v>
      </c>
      <c r="G5403">
        <f>$P$43*'Profilo fotovoltaico'!B5405+'Approvvigionamento energia'!$Q$43*'Profilo eolico'!B5405</f>
        <v>333.74111596610993</v>
      </c>
      <c r="H5403">
        <f t="shared" si="168"/>
        <v>1138.4335154826958</v>
      </c>
      <c r="I5403">
        <f>IF(LCOH!$C$28=Menu!$A$1,'Approvvigionamento energia'!C5403,0)+IF(LCOH!$C$28=Menu!$A$2,'Approvvigionamento energia'!D5403,0)+IF(LCOH!$C$28=Menu!$A$3,'Approvvigionamento energia'!E5403,0)+IF(LCOH!$C$28=Menu!$A$4,'Approvvigionamento energia'!F5403,0)+IF(LCOH!$C$28=Menu!$A$5,'Approvvigionamento energia'!G5403,0)+IF(LCOH!$C$28=Menu!$A$6,'Approvvigionamento energia'!H5403,0)</f>
        <v>667.48223193221986</v>
      </c>
      <c r="J5403">
        <f>'Approvvigionamento energia'!A5403+'Approvvigionamento energia'!B5403+'Approvvigionamento energia'!I5403</f>
        <v>896.28223193221993</v>
      </c>
      <c r="K5403">
        <f>IF(MIN(LCOH!$C$18,J5403)&gt;=$P$48*LCOH!$C$18, MIN(LCOH!$C$18,J5403),0)</f>
        <v>896.28223193221993</v>
      </c>
      <c r="L5403">
        <f t="shared" si="169"/>
        <v>0</v>
      </c>
      <c r="M5403">
        <f>K5403/LCOH!$C$18</f>
        <v>0.5975214879548133</v>
      </c>
      <c r="N5403">
        <f>K5403/LCOH!$C$34</f>
        <v>17.269407166324083</v>
      </c>
    </row>
    <row r="5404" spans="1:14" x14ac:dyDescent="0.35">
      <c r="A5404">
        <f>'Profilo fotovoltaico'!B5406*LCOH!$C$20</f>
        <v>0</v>
      </c>
      <c r="B5404">
        <f>'Profilo eolico'!B5406*LCOH!$C$21</f>
        <v>215.29999999999998</v>
      </c>
      <c r="C5404">
        <f>$P$35*'Profilo fotovoltaico'!B5406</f>
        <v>0</v>
      </c>
      <c r="D5404">
        <f>$Q$37*'Profilo eolico'!B5406</f>
        <v>1256.1968927885221</v>
      </c>
      <c r="E5404">
        <f>$P$39*'Profilo fotovoltaico'!B5406+'Approvvigionamento energia'!$Q$39*'Profilo eolico'!B5406</f>
        <v>942.14766959139149</v>
      </c>
      <c r="F5404">
        <f>$P$41*'Profilo fotovoltaico'!B5406+'Approvvigionamento energia'!$Q$41*'Profilo eolico'!B5406</f>
        <v>628.09844639426103</v>
      </c>
      <c r="G5404">
        <f>$P$43*'Profilo fotovoltaico'!B5406+'Approvvigionamento energia'!$Q$43*'Profilo eolico'!B5406</f>
        <v>314.04922319713052</v>
      </c>
      <c r="H5404">
        <f t="shared" si="168"/>
        <v>1138.4335154826958</v>
      </c>
      <c r="I5404">
        <f>IF(LCOH!$C$28=Menu!$A$1,'Approvvigionamento energia'!C5404,0)+IF(LCOH!$C$28=Menu!$A$2,'Approvvigionamento energia'!D5404,0)+IF(LCOH!$C$28=Menu!$A$3,'Approvvigionamento energia'!E5404,0)+IF(LCOH!$C$28=Menu!$A$4,'Approvvigionamento energia'!F5404,0)+IF(LCOH!$C$28=Menu!$A$5,'Approvvigionamento energia'!G5404,0)+IF(LCOH!$C$28=Menu!$A$6,'Approvvigionamento energia'!H5404,0)</f>
        <v>628.09844639426103</v>
      </c>
      <c r="J5404">
        <f>'Approvvigionamento energia'!A5404+'Approvvigionamento energia'!B5404+'Approvvigionamento energia'!I5404</f>
        <v>843.39844639426099</v>
      </c>
      <c r="K5404">
        <f>IF(MIN(LCOH!$C$18,J5404)&gt;=$P$48*LCOH!$C$18, MIN(LCOH!$C$18,J5404),0)</f>
        <v>843.39844639426099</v>
      </c>
      <c r="L5404">
        <f t="shared" si="169"/>
        <v>0</v>
      </c>
      <c r="M5404">
        <f>K5404/LCOH!$C$18</f>
        <v>0.56226563092950732</v>
      </c>
      <c r="N5404">
        <f>K5404/LCOH!$C$34</f>
        <v>16.250451760968421</v>
      </c>
    </row>
    <row r="5405" spans="1:14" x14ac:dyDescent="0.35">
      <c r="A5405">
        <f>'Profilo fotovoltaico'!B5407*LCOH!$C$20</f>
        <v>0</v>
      </c>
      <c r="B5405">
        <f>'Profilo eolico'!B5407*LCOH!$C$21</f>
        <v>201.8</v>
      </c>
      <c r="C5405">
        <f>$P$35*'Profilo fotovoltaico'!B5407</f>
        <v>0</v>
      </c>
      <c r="D5405">
        <f>$Q$37*'Profilo eolico'!B5407</f>
        <v>1177.4293217126046</v>
      </c>
      <c r="E5405">
        <f>$P$39*'Profilo fotovoltaico'!B5407+'Approvvigionamento energia'!$Q$39*'Profilo eolico'!B5407</f>
        <v>883.07199128445336</v>
      </c>
      <c r="F5405">
        <f>$P$41*'Profilo fotovoltaico'!B5407+'Approvvigionamento energia'!$Q$41*'Profilo eolico'!B5407</f>
        <v>588.71466085630232</v>
      </c>
      <c r="G5405">
        <f>$P$43*'Profilo fotovoltaico'!B5407+'Approvvigionamento energia'!$Q$43*'Profilo eolico'!B5407</f>
        <v>294.35733042815116</v>
      </c>
      <c r="H5405">
        <f t="shared" si="168"/>
        <v>1138.4335154826958</v>
      </c>
      <c r="I5405">
        <f>IF(LCOH!$C$28=Menu!$A$1,'Approvvigionamento energia'!C5405,0)+IF(LCOH!$C$28=Menu!$A$2,'Approvvigionamento energia'!D5405,0)+IF(LCOH!$C$28=Menu!$A$3,'Approvvigionamento energia'!E5405,0)+IF(LCOH!$C$28=Menu!$A$4,'Approvvigionamento energia'!F5405,0)+IF(LCOH!$C$28=Menu!$A$5,'Approvvigionamento energia'!G5405,0)+IF(LCOH!$C$28=Menu!$A$6,'Approvvigionamento energia'!H5405,0)</f>
        <v>588.71466085630232</v>
      </c>
      <c r="J5405">
        <f>'Approvvigionamento energia'!A5405+'Approvvigionamento energia'!B5405+'Approvvigionamento energia'!I5405</f>
        <v>790.51466085630227</v>
      </c>
      <c r="K5405">
        <f>IF(MIN(LCOH!$C$18,J5405)&gt;=$P$48*LCOH!$C$18, MIN(LCOH!$C$18,J5405),0)</f>
        <v>790.51466085630227</v>
      </c>
      <c r="L5405">
        <f t="shared" si="169"/>
        <v>0</v>
      </c>
      <c r="M5405">
        <f>K5405/LCOH!$C$18</f>
        <v>0.52700977390420156</v>
      </c>
      <c r="N5405">
        <f>K5405/LCOH!$C$34</f>
        <v>15.23149635561276</v>
      </c>
    </row>
    <row r="5406" spans="1:14" x14ac:dyDescent="0.35">
      <c r="A5406">
        <f>'Profilo fotovoltaico'!B5408*LCOH!$C$20</f>
        <v>16</v>
      </c>
      <c r="B5406">
        <f>'Profilo eolico'!B5408*LCOH!$C$21</f>
        <v>181.7</v>
      </c>
      <c r="C5406">
        <f>$P$35*'Profilo fotovoltaico'!B5408</f>
        <v>117.67379500195304</v>
      </c>
      <c r="D5406">
        <f>$Q$37*'Profilo eolico'!B5408</f>
        <v>1060.1531603329051</v>
      </c>
      <c r="E5406">
        <f>$P$39*'Profilo fotovoltaico'!B5408+'Approvvigionamento energia'!$Q$39*'Profilo eolico'!B5408</f>
        <v>824.53331900016701</v>
      </c>
      <c r="F5406">
        <f>$P$41*'Profilo fotovoltaico'!B5408+'Approvvigionamento energia'!$Q$41*'Profilo eolico'!B5408</f>
        <v>588.91347766742911</v>
      </c>
      <c r="G5406">
        <f>$P$43*'Profilo fotovoltaico'!B5408+'Approvvigionamento energia'!$Q$43*'Profilo eolico'!B5408</f>
        <v>353.29363633469109</v>
      </c>
      <c r="H5406">
        <f t="shared" si="168"/>
        <v>1138.4335154826958</v>
      </c>
      <c r="I5406">
        <f>IF(LCOH!$C$28=Menu!$A$1,'Approvvigionamento energia'!C5406,0)+IF(LCOH!$C$28=Menu!$A$2,'Approvvigionamento energia'!D5406,0)+IF(LCOH!$C$28=Menu!$A$3,'Approvvigionamento energia'!E5406,0)+IF(LCOH!$C$28=Menu!$A$4,'Approvvigionamento energia'!F5406,0)+IF(LCOH!$C$28=Menu!$A$5,'Approvvigionamento energia'!G5406,0)+IF(LCOH!$C$28=Menu!$A$6,'Approvvigionamento energia'!H5406,0)</f>
        <v>588.91347766742911</v>
      </c>
      <c r="J5406">
        <f>'Approvvigionamento energia'!A5406+'Approvvigionamento energia'!B5406+'Approvvigionamento energia'!I5406</f>
        <v>786.61347766742915</v>
      </c>
      <c r="K5406">
        <f>IF(MIN(LCOH!$C$18,J5406)&gt;=$P$48*LCOH!$C$18, MIN(LCOH!$C$18,J5406),0)</f>
        <v>786.61347766742915</v>
      </c>
      <c r="L5406">
        <f t="shared" si="169"/>
        <v>0</v>
      </c>
      <c r="M5406">
        <f>K5406/LCOH!$C$18</f>
        <v>0.52440898511161949</v>
      </c>
      <c r="N5406">
        <f>K5406/LCOH!$C$34</f>
        <v>15.15632904946877</v>
      </c>
    </row>
    <row r="5407" spans="1:14" x14ac:dyDescent="0.35">
      <c r="A5407">
        <f>'Profilo fotovoltaico'!B5409*LCOH!$C$20</f>
        <v>120</v>
      </c>
      <c r="B5407">
        <f>'Profilo eolico'!B5409*LCOH!$C$21</f>
        <v>167.1</v>
      </c>
      <c r="C5407">
        <f>$P$35*'Profilo fotovoltaico'!B5409</f>
        <v>882.55346251464778</v>
      </c>
      <c r="D5407">
        <f>$Q$37*'Profilo eolico'!B5409</f>
        <v>974.96749087302385</v>
      </c>
      <c r="E5407">
        <f>$P$39*'Profilo fotovoltaico'!B5409+'Approvvigionamento energia'!$Q$39*'Profilo eolico'!B5409</f>
        <v>951.86398378342983</v>
      </c>
      <c r="F5407">
        <f>$P$41*'Profilo fotovoltaico'!B5409+'Approvvigionamento energia'!$Q$41*'Profilo eolico'!B5409</f>
        <v>928.76047669383581</v>
      </c>
      <c r="G5407">
        <f>$P$43*'Profilo fotovoltaico'!B5409+'Approvvigionamento energia'!$Q$43*'Profilo eolico'!B5409</f>
        <v>905.65696960424179</v>
      </c>
      <c r="H5407">
        <f t="shared" si="168"/>
        <v>1138.4335154826958</v>
      </c>
      <c r="I5407">
        <f>IF(LCOH!$C$28=Menu!$A$1,'Approvvigionamento energia'!C5407,0)+IF(LCOH!$C$28=Menu!$A$2,'Approvvigionamento energia'!D5407,0)+IF(LCOH!$C$28=Menu!$A$3,'Approvvigionamento energia'!E5407,0)+IF(LCOH!$C$28=Menu!$A$4,'Approvvigionamento energia'!F5407,0)+IF(LCOH!$C$28=Menu!$A$5,'Approvvigionamento energia'!G5407,0)+IF(LCOH!$C$28=Menu!$A$6,'Approvvigionamento energia'!H5407,0)</f>
        <v>928.76047669383581</v>
      </c>
      <c r="J5407">
        <f>'Approvvigionamento energia'!A5407+'Approvvigionamento energia'!B5407+'Approvvigionamento energia'!I5407</f>
        <v>1215.8604766938358</v>
      </c>
      <c r="K5407">
        <f>IF(MIN(LCOH!$C$18,J5407)&gt;=$P$48*LCOH!$C$18, MIN(LCOH!$C$18,J5407),0)</f>
        <v>1215.8604766938358</v>
      </c>
      <c r="L5407">
        <f t="shared" si="169"/>
        <v>0</v>
      </c>
      <c r="M5407">
        <f>K5407/LCOH!$C$18</f>
        <v>0.81057365112922386</v>
      </c>
      <c r="N5407">
        <f>K5407/LCOH!$C$34</f>
        <v>23.426984136682773</v>
      </c>
    </row>
    <row r="5408" spans="1:14" x14ac:dyDescent="0.35">
      <c r="A5408">
        <f>'Profilo fotovoltaico'!B5410*LCOH!$C$20</f>
        <v>270</v>
      </c>
      <c r="B5408">
        <f>'Profilo eolico'!B5410*LCOH!$C$21</f>
        <v>205.2</v>
      </c>
      <c r="C5408">
        <f>$P$35*'Profilo fotovoltaico'!B5410</f>
        <v>1985.7452906579576</v>
      </c>
      <c r="D5408">
        <f>$Q$37*'Profilo eolico'!B5410</f>
        <v>1197.2670803539468</v>
      </c>
      <c r="E5408">
        <f>$P$39*'Profilo fotovoltaico'!B5410+'Approvvigionamento energia'!$Q$39*'Profilo eolico'!B5410</f>
        <v>1394.3866329299494</v>
      </c>
      <c r="F5408">
        <f>$P$41*'Profilo fotovoltaico'!B5410+'Approvvigionamento energia'!$Q$41*'Profilo eolico'!B5410</f>
        <v>1591.5061855059521</v>
      </c>
      <c r="G5408">
        <f>$P$43*'Profilo fotovoltaico'!B5410+'Approvvigionamento energia'!$Q$43*'Profilo eolico'!B5410</f>
        <v>1788.625738081955</v>
      </c>
      <c r="H5408">
        <f t="shared" si="168"/>
        <v>1138.4335154826958</v>
      </c>
      <c r="I5408">
        <f>IF(LCOH!$C$28=Menu!$A$1,'Approvvigionamento energia'!C5408,0)+IF(LCOH!$C$28=Menu!$A$2,'Approvvigionamento energia'!D5408,0)+IF(LCOH!$C$28=Menu!$A$3,'Approvvigionamento energia'!E5408,0)+IF(LCOH!$C$28=Menu!$A$4,'Approvvigionamento energia'!F5408,0)+IF(LCOH!$C$28=Menu!$A$5,'Approvvigionamento energia'!G5408,0)+IF(LCOH!$C$28=Menu!$A$6,'Approvvigionamento energia'!H5408,0)</f>
        <v>1591.5061855059521</v>
      </c>
      <c r="J5408">
        <f>'Approvvigionamento energia'!A5408+'Approvvigionamento energia'!B5408+'Approvvigionamento energia'!I5408</f>
        <v>2066.7061855059519</v>
      </c>
      <c r="K5408">
        <f>IF(MIN(LCOH!$C$18,J5408)&gt;=$P$48*LCOH!$C$18, MIN(LCOH!$C$18,J5408),0)</f>
        <v>1500</v>
      </c>
      <c r="L5408">
        <f t="shared" si="169"/>
        <v>566.70618550595191</v>
      </c>
      <c r="M5408">
        <f>K5408/LCOH!$C$18</f>
        <v>1</v>
      </c>
      <c r="N5408">
        <f>K5408/LCOH!$C$34</f>
        <v>28.901734104046245</v>
      </c>
    </row>
    <row r="5409" spans="1:14" x14ac:dyDescent="0.35">
      <c r="A5409">
        <f>'Profilo fotovoltaico'!B5411*LCOH!$C$20</f>
        <v>424</v>
      </c>
      <c r="B5409">
        <f>'Profilo eolico'!B5411*LCOH!$C$21</f>
        <v>197.2</v>
      </c>
      <c r="C5409">
        <f>$P$35*'Profilo fotovoltaico'!B5411</f>
        <v>3118.3555675517555</v>
      </c>
      <c r="D5409">
        <f>$Q$37*'Profilo eolico'!B5411</f>
        <v>1150.5900011978474</v>
      </c>
      <c r="E5409">
        <f>$P$39*'Profilo fotovoltaico'!B5411+'Approvvigionamento energia'!$Q$39*'Profilo eolico'!B5411</f>
        <v>1642.5313927863244</v>
      </c>
      <c r="F5409">
        <f>$P$41*'Profilo fotovoltaico'!B5411+'Approvvigionamento energia'!$Q$41*'Profilo eolico'!B5411</f>
        <v>2134.4727843748014</v>
      </c>
      <c r="G5409">
        <f>$P$43*'Profilo fotovoltaico'!B5411+'Approvvigionamento energia'!$Q$43*'Profilo eolico'!B5411</f>
        <v>2626.4141759632785</v>
      </c>
      <c r="H5409">
        <f t="shared" si="168"/>
        <v>1138.4335154826958</v>
      </c>
      <c r="I5409">
        <f>IF(LCOH!$C$28=Menu!$A$1,'Approvvigionamento energia'!C5409,0)+IF(LCOH!$C$28=Menu!$A$2,'Approvvigionamento energia'!D5409,0)+IF(LCOH!$C$28=Menu!$A$3,'Approvvigionamento energia'!E5409,0)+IF(LCOH!$C$28=Menu!$A$4,'Approvvigionamento energia'!F5409,0)+IF(LCOH!$C$28=Menu!$A$5,'Approvvigionamento energia'!G5409,0)+IF(LCOH!$C$28=Menu!$A$6,'Approvvigionamento energia'!H5409,0)</f>
        <v>2134.4727843748014</v>
      </c>
      <c r="J5409">
        <f>'Approvvigionamento energia'!A5409+'Approvvigionamento energia'!B5409+'Approvvigionamento energia'!I5409</f>
        <v>2755.6727843748013</v>
      </c>
      <c r="K5409">
        <f>IF(MIN(LCOH!$C$18,J5409)&gt;=$P$48*LCOH!$C$18, MIN(LCOH!$C$18,J5409),0)</f>
        <v>1500</v>
      </c>
      <c r="L5409">
        <f t="shared" si="169"/>
        <v>1255.6727843748013</v>
      </c>
      <c r="M5409">
        <f>K5409/LCOH!$C$18</f>
        <v>1</v>
      </c>
      <c r="N5409">
        <f>K5409/LCOH!$C$34</f>
        <v>28.901734104046245</v>
      </c>
    </row>
    <row r="5410" spans="1:14" x14ac:dyDescent="0.35">
      <c r="A5410">
        <f>'Profilo fotovoltaico'!B5412*LCOH!$C$20</f>
        <v>546</v>
      </c>
      <c r="B5410">
        <f>'Profilo eolico'!B5412*LCOH!$C$21</f>
        <v>181.4</v>
      </c>
      <c r="C5410">
        <f>$P$35*'Profilo fotovoltaico'!B5412</f>
        <v>4015.6182544416479</v>
      </c>
      <c r="D5410">
        <f>$Q$37*'Profilo eolico'!B5412</f>
        <v>1058.4027698645514</v>
      </c>
      <c r="E5410">
        <f>$P$39*'Profilo fotovoltaico'!B5412+'Approvvigionamento energia'!$Q$39*'Profilo eolico'!B5412</f>
        <v>1797.7066410088255</v>
      </c>
      <c r="F5410">
        <f>$P$41*'Profilo fotovoltaico'!B5412+'Approvvigionamento energia'!$Q$41*'Profilo eolico'!B5412</f>
        <v>2537.0105121530996</v>
      </c>
      <c r="G5410">
        <f>$P$43*'Profilo fotovoltaico'!B5412+'Approvvigionamento energia'!$Q$43*'Profilo eolico'!B5412</f>
        <v>3276.3143832973738</v>
      </c>
      <c r="H5410">
        <f t="shared" si="168"/>
        <v>1138.4335154826958</v>
      </c>
      <c r="I5410">
        <f>IF(LCOH!$C$28=Menu!$A$1,'Approvvigionamento energia'!C5410,0)+IF(LCOH!$C$28=Menu!$A$2,'Approvvigionamento energia'!D5410,0)+IF(LCOH!$C$28=Menu!$A$3,'Approvvigionamento energia'!E5410,0)+IF(LCOH!$C$28=Menu!$A$4,'Approvvigionamento energia'!F5410,0)+IF(LCOH!$C$28=Menu!$A$5,'Approvvigionamento energia'!G5410,0)+IF(LCOH!$C$28=Menu!$A$6,'Approvvigionamento energia'!H5410,0)</f>
        <v>2537.0105121530996</v>
      </c>
      <c r="J5410">
        <f>'Approvvigionamento energia'!A5410+'Approvvigionamento energia'!B5410+'Approvvigionamento energia'!I5410</f>
        <v>3264.4105121530997</v>
      </c>
      <c r="K5410">
        <f>IF(MIN(LCOH!$C$18,J5410)&gt;=$P$48*LCOH!$C$18, MIN(LCOH!$C$18,J5410),0)</f>
        <v>1500</v>
      </c>
      <c r="L5410">
        <f t="shared" si="169"/>
        <v>1764.4105121530997</v>
      </c>
      <c r="M5410">
        <f>K5410/LCOH!$C$18</f>
        <v>1</v>
      </c>
      <c r="N5410">
        <f>K5410/LCOH!$C$34</f>
        <v>28.901734104046245</v>
      </c>
    </row>
    <row r="5411" spans="1:14" x14ac:dyDescent="0.35">
      <c r="A5411">
        <f>'Profilo fotovoltaico'!B5413*LCOH!$C$20</f>
        <v>631</v>
      </c>
      <c r="B5411">
        <f>'Profilo eolico'!B5413*LCOH!$C$21</f>
        <v>163.30000000000001</v>
      </c>
      <c r="C5411">
        <f>$P$35*'Profilo fotovoltaico'!B5413</f>
        <v>4640.7602903895231</v>
      </c>
      <c r="D5411">
        <f>$Q$37*'Profilo eolico'!B5413</f>
        <v>952.79587827387672</v>
      </c>
      <c r="E5411">
        <f>$P$39*'Profilo fotovoltaico'!B5413+'Approvvigionamento energia'!$Q$39*'Profilo eolico'!B5413</f>
        <v>1874.7869813027883</v>
      </c>
      <c r="F5411">
        <f>$P$41*'Profilo fotovoltaico'!B5413+'Approvvigionamento energia'!$Q$41*'Profilo eolico'!B5413</f>
        <v>2796.7780843317</v>
      </c>
      <c r="G5411">
        <f>$P$43*'Profilo fotovoltaico'!B5413+'Approvvigionamento energia'!$Q$43*'Profilo eolico'!B5413</f>
        <v>3718.7691873606118</v>
      </c>
      <c r="H5411">
        <f t="shared" si="168"/>
        <v>1138.4335154826958</v>
      </c>
      <c r="I5411">
        <f>IF(LCOH!$C$28=Menu!$A$1,'Approvvigionamento energia'!C5411,0)+IF(LCOH!$C$28=Menu!$A$2,'Approvvigionamento energia'!D5411,0)+IF(LCOH!$C$28=Menu!$A$3,'Approvvigionamento energia'!E5411,0)+IF(LCOH!$C$28=Menu!$A$4,'Approvvigionamento energia'!F5411,0)+IF(LCOH!$C$28=Menu!$A$5,'Approvvigionamento energia'!G5411,0)+IF(LCOH!$C$28=Menu!$A$6,'Approvvigionamento energia'!H5411,0)</f>
        <v>2796.7780843317</v>
      </c>
      <c r="J5411">
        <f>'Approvvigionamento energia'!A5411+'Approvvigionamento energia'!B5411+'Approvvigionamento energia'!I5411</f>
        <v>3591.0780843316998</v>
      </c>
      <c r="K5411">
        <f>IF(MIN(LCOH!$C$18,J5411)&gt;=$P$48*LCOH!$C$18, MIN(LCOH!$C$18,J5411),0)</f>
        <v>1500</v>
      </c>
      <c r="L5411">
        <f t="shared" si="169"/>
        <v>2091.0780843316998</v>
      </c>
      <c r="M5411">
        <f>K5411/LCOH!$C$18</f>
        <v>1</v>
      </c>
      <c r="N5411">
        <f>K5411/LCOH!$C$34</f>
        <v>28.901734104046245</v>
      </c>
    </row>
    <row r="5412" spans="1:14" x14ac:dyDescent="0.35">
      <c r="A5412">
        <f>'Profilo fotovoltaico'!B5414*LCOH!$C$20</f>
        <v>677</v>
      </c>
      <c r="B5412">
        <f>'Profilo eolico'!B5414*LCOH!$C$21</f>
        <v>152.60000000000002</v>
      </c>
      <c r="C5412">
        <f>$P$35*'Profilo fotovoltaico'!B5414</f>
        <v>4979.072451020138</v>
      </c>
      <c r="D5412">
        <f>$Q$37*'Profilo eolico'!B5414</f>
        <v>890.365284902594</v>
      </c>
      <c r="E5412">
        <f>$P$39*'Profilo fotovoltaico'!B5414+'Approvvigionamento energia'!$Q$39*'Profilo eolico'!B5414</f>
        <v>1912.5420764319799</v>
      </c>
      <c r="F5412">
        <f>$P$41*'Profilo fotovoltaico'!B5414+'Approvvigionamento energia'!$Q$41*'Profilo eolico'!B5414</f>
        <v>2934.718867961366</v>
      </c>
      <c r="G5412">
        <f>$P$43*'Profilo fotovoltaico'!B5414+'Approvvigionamento energia'!$Q$43*'Profilo eolico'!B5414</f>
        <v>3956.8956594907527</v>
      </c>
      <c r="H5412">
        <f t="shared" si="168"/>
        <v>1138.4335154826958</v>
      </c>
      <c r="I5412">
        <f>IF(LCOH!$C$28=Menu!$A$1,'Approvvigionamento energia'!C5412,0)+IF(LCOH!$C$28=Menu!$A$2,'Approvvigionamento energia'!D5412,0)+IF(LCOH!$C$28=Menu!$A$3,'Approvvigionamento energia'!E5412,0)+IF(LCOH!$C$28=Menu!$A$4,'Approvvigionamento energia'!F5412,0)+IF(LCOH!$C$28=Menu!$A$5,'Approvvigionamento energia'!G5412,0)+IF(LCOH!$C$28=Menu!$A$6,'Approvvigionamento energia'!H5412,0)</f>
        <v>2934.718867961366</v>
      </c>
      <c r="J5412">
        <f>'Approvvigionamento energia'!A5412+'Approvvigionamento energia'!B5412+'Approvvigionamento energia'!I5412</f>
        <v>3764.3188679613659</v>
      </c>
      <c r="K5412">
        <f>IF(MIN(LCOH!$C$18,J5412)&gt;=$P$48*LCOH!$C$18, MIN(LCOH!$C$18,J5412),0)</f>
        <v>1500</v>
      </c>
      <c r="L5412">
        <f t="shared" si="169"/>
        <v>2264.3188679613659</v>
      </c>
      <c r="M5412">
        <f>K5412/LCOH!$C$18</f>
        <v>1</v>
      </c>
      <c r="N5412">
        <f>K5412/LCOH!$C$34</f>
        <v>28.901734104046245</v>
      </c>
    </row>
    <row r="5413" spans="1:14" x14ac:dyDescent="0.35">
      <c r="A5413">
        <f>'Profilo fotovoltaico'!B5415*LCOH!$C$20</f>
        <v>684</v>
      </c>
      <c r="B5413">
        <f>'Profilo eolico'!B5415*LCOH!$C$21</f>
        <v>149.29999999999998</v>
      </c>
      <c r="C5413">
        <f>$P$35*'Profilo fotovoltaico'!B5415</f>
        <v>5030.5547363334927</v>
      </c>
      <c r="D5413">
        <f>$Q$37*'Profilo eolico'!B5415</f>
        <v>871.11098975070286</v>
      </c>
      <c r="E5413">
        <f>$P$39*'Profilo fotovoltaico'!B5415+'Approvvigionamento energia'!$Q$39*'Profilo eolico'!B5415</f>
        <v>1910.9719263964002</v>
      </c>
      <c r="F5413">
        <f>$P$41*'Profilo fotovoltaico'!B5415+'Approvvigionamento energia'!$Q$41*'Profilo eolico'!B5415</f>
        <v>2950.8328630420979</v>
      </c>
      <c r="G5413">
        <f>$P$43*'Profilo fotovoltaico'!B5415+'Approvvigionamento energia'!$Q$43*'Profilo eolico'!B5415</f>
        <v>3990.6937996877955</v>
      </c>
      <c r="H5413">
        <f t="shared" si="168"/>
        <v>1138.4335154826958</v>
      </c>
      <c r="I5413">
        <f>IF(LCOH!$C$28=Menu!$A$1,'Approvvigionamento energia'!C5413,0)+IF(LCOH!$C$28=Menu!$A$2,'Approvvigionamento energia'!D5413,0)+IF(LCOH!$C$28=Menu!$A$3,'Approvvigionamento energia'!E5413,0)+IF(LCOH!$C$28=Menu!$A$4,'Approvvigionamento energia'!F5413,0)+IF(LCOH!$C$28=Menu!$A$5,'Approvvigionamento energia'!G5413,0)+IF(LCOH!$C$28=Menu!$A$6,'Approvvigionamento energia'!H5413,0)</f>
        <v>2950.8328630420979</v>
      </c>
      <c r="J5413">
        <f>'Approvvigionamento energia'!A5413+'Approvvigionamento energia'!B5413+'Approvvigionamento energia'!I5413</f>
        <v>3784.1328630420976</v>
      </c>
      <c r="K5413">
        <f>IF(MIN(LCOH!$C$18,J5413)&gt;=$P$48*LCOH!$C$18, MIN(LCOH!$C$18,J5413),0)</f>
        <v>1500</v>
      </c>
      <c r="L5413">
        <f t="shared" si="169"/>
        <v>2284.1328630420976</v>
      </c>
      <c r="M5413">
        <f>K5413/LCOH!$C$18</f>
        <v>1</v>
      </c>
      <c r="N5413">
        <f>K5413/LCOH!$C$34</f>
        <v>28.901734104046245</v>
      </c>
    </row>
    <row r="5414" spans="1:14" x14ac:dyDescent="0.35">
      <c r="A5414">
        <f>'Profilo fotovoltaico'!B5416*LCOH!$C$20</f>
        <v>653</v>
      </c>
      <c r="B5414">
        <f>'Profilo eolico'!B5416*LCOH!$C$21</f>
        <v>151.19999999999999</v>
      </c>
      <c r="C5414">
        <f>$P$35*'Profilo fotovoltaico'!B5416</f>
        <v>4802.5617585172085</v>
      </c>
      <c r="D5414">
        <f>$Q$37*'Profilo eolico'!B5416</f>
        <v>882.19679605027659</v>
      </c>
      <c r="E5414">
        <f>$P$39*'Profilo fotovoltaico'!B5416+'Approvvigionamento energia'!$Q$39*'Profilo eolico'!B5416</f>
        <v>1862.2880366670095</v>
      </c>
      <c r="F5414">
        <f>$P$41*'Profilo fotovoltaico'!B5416+'Approvvigionamento energia'!$Q$41*'Profilo eolico'!B5416</f>
        <v>2842.3792772837423</v>
      </c>
      <c r="G5414">
        <f>$P$43*'Profilo fotovoltaico'!B5416+'Approvvigionamento energia'!$Q$43*'Profilo eolico'!B5416</f>
        <v>3822.4705179004759</v>
      </c>
      <c r="H5414">
        <f t="shared" si="168"/>
        <v>1138.4335154826958</v>
      </c>
      <c r="I5414">
        <f>IF(LCOH!$C$28=Menu!$A$1,'Approvvigionamento energia'!C5414,0)+IF(LCOH!$C$28=Menu!$A$2,'Approvvigionamento energia'!D5414,0)+IF(LCOH!$C$28=Menu!$A$3,'Approvvigionamento energia'!E5414,0)+IF(LCOH!$C$28=Menu!$A$4,'Approvvigionamento energia'!F5414,0)+IF(LCOH!$C$28=Menu!$A$5,'Approvvigionamento energia'!G5414,0)+IF(LCOH!$C$28=Menu!$A$6,'Approvvigionamento energia'!H5414,0)</f>
        <v>2842.3792772837423</v>
      </c>
      <c r="J5414">
        <f>'Approvvigionamento energia'!A5414+'Approvvigionamento energia'!B5414+'Approvvigionamento energia'!I5414</f>
        <v>3646.5792772837422</v>
      </c>
      <c r="K5414">
        <f>IF(MIN(LCOH!$C$18,J5414)&gt;=$P$48*LCOH!$C$18, MIN(LCOH!$C$18,J5414),0)</f>
        <v>1500</v>
      </c>
      <c r="L5414">
        <f t="shared" si="169"/>
        <v>2146.5792772837422</v>
      </c>
      <c r="M5414">
        <f>K5414/LCOH!$C$18</f>
        <v>1</v>
      </c>
      <c r="N5414">
        <f>K5414/LCOH!$C$34</f>
        <v>28.901734104046245</v>
      </c>
    </row>
    <row r="5415" spans="1:14" x14ac:dyDescent="0.35">
      <c r="A5415">
        <f>'Profilo fotovoltaico'!B5417*LCOH!$C$20</f>
        <v>585</v>
      </c>
      <c r="B5415">
        <f>'Profilo eolico'!B5417*LCOH!$C$21</f>
        <v>155.9</v>
      </c>
      <c r="C5415">
        <f>$P$35*'Profilo fotovoltaico'!B5417</f>
        <v>4302.4481297589082</v>
      </c>
      <c r="D5415">
        <f>$Q$37*'Profilo eolico'!B5417</f>
        <v>909.61958005448491</v>
      </c>
      <c r="E5415">
        <f>$P$39*'Profilo fotovoltaico'!B5417+'Approvvigionamento energia'!$Q$39*'Profilo eolico'!B5417</f>
        <v>1757.8267174805906</v>
      </c>
      <c r="F5415">
        <f>$P$41*'Profilo fotovoltaico'!B5417+'Approvvigionamento energia'!$Q$41*'Profilo eolico'!B5417</f>
        <v>2606.0338549066964</v>
      </c>
      <c r="G5415">
        <f>$P$43*'Profilo fotovoltaico'!B5417+'Approvvigionamento energia'!$Q$43*'Profilo eolico'!B5417</f>
        <v>3454.2409923328023</v>
      </c>
      <c r="H5415">
        <f t="shared" si="168"/>
        <v>1138.4335154826958</v>
      </c>
      <c r="I5415">
        <f>IF(LCOH!$C$28=Menu!$A$1,'Approvvigionamento energia'!C5415,0)+IF(LCOH!$C$28=Menu!$A$2,'Approvvigionamento energia'!D5415,0)+IF(LCOH!$C$28=Menu!$A$3,'Approvvigionamento energia'!E5415,0)+IF(LCOH!$C$28=Menu!$A$4,'Approvvigionamento energia'!F5415,0)+IF(LCOH!$C$28=Menu!$A$5,'Approvvigionamento energia'!G5415,0)+IF(LCOH!$C$28=Menu!$A$6,'Approvvigionamento energia'!H5415,0)</f>
        <v>2606.0338549066964</v>
      </c>
      <c r="J5415">
        <f>'Approvvigionamento energia'!A5415+'Approvvigionamento energia'!B5415+'Approvvigionamento energia'!I5415</f>
        <v>3346.9338549066965</v>
      </c>
      <c r="K5415">
        <f>IF(MIN(LCOH!$C$18,J5415)&gt;=$P$48*LCOH!$C$18, MIN(LCOH!$C$18,J5415),0)</f>
        <v>1500</v>
      </c>
      <c r="L5415">
        <f t="shared" si="169"/>
        <v>1846.9338549066965</v>
      </c>
      <c r="M5415">
        <f>K5415/LCOH!$C$18</f>
        <v>1</v>
      </c>
      <c r="N5415">
        <f>K5415/LCOH!$C$34</f>
        <v>28.901734104046245</v>
      </c>
    </row>
    <row r="5416" spans="1:14" x14ac:dyDescent="0.35">
      <c r="A5416">
        <f>'Profilo fotovoltaico'!B5418*LCOH!$C$20</f>
        <v>477</v>
      </c>
      <c r="B5416">
        <f>'Profilo eolico'!B5418*LCOH!$C$21</f>
        <v>159.89999999999998</v>
      </c>
      <c r="C5416">
        <f>$P$35*'Profilo fotovoltaico'!B5418</f>
        <v>3508.150013495725</v>
      </c>
      <c r="D5416">
        <f>$Q$37*'Profilo eolico'!B5418</f>
        <v>932.95811963253448</v>
      </c>
      <c r="E5416">
        <f>$P$39*'Profilo fotovoltaico'!B5418+'Approvvigionamento energia'!$Q$39*'Profilo eolico'!B5418</f>
        <v>1576.756093098332</v>
      </c>
      <c r="F5416">
        <f>$P$41*'Profilo fotovoltaico'!B5418+'Approvvigionamento energia'!$Q$41*'Profilo eolico'!B5418</f>
        <v>2220.5540665641297</v>
      </c>
      <c r="G5416">
        <f>$P$43*'Profilo fotovoltaico'!B5418+'Approvvigionamento energia'!$Q$43*'Profilo eolico'!B5418</f>
        <v>2864.3520400299271</v>
      </c>
      <c r="H5416">
        <f t="shared" si="168"/>
        <v>1138.4335154826958</v>
      </c>
      <c r="I5416">
        <f>IF(LCOH!$C$28=Menu!$A$1,'Approvvigionamento energia'!C5416,0)+IF(LCOH!$C$28=Menu!$A$2,'Approvvigionamento energia'!D5416,0)+IF(LCOH!$C$28=Menu!$A$3,'Approvvigionamento energia'!E5416,0)+IF(LCOH!$C$28=Menu!$A$4,'Approvvigionamento energia'!F5416,0)+IF(LCOH!$C$28=Menu!$A$5,'Approvvigionamento energia'!G5416,0)+IF(LCOH!$C$28=Menu!$A$6,'Approvvigionamento energia'!H5416,0)</f>
        <v>2220.5540665641297</v>
      </c>
      <c r="J5416">
        <f>'Approvvigionamento energia'!A5416+'Approvvigionamento energia'!B5416+'Approvvigionamento energia'!I5416</f>
        <v>2857.4540665641298</v>
      </c>
      <c r="K5416">
        <f>IF(MIN(LCOH!$C$18,J5416)&gt;=$P$48*LCOH!$C$18, MIN(LCOH!$C$18,J5416),0)</f>
        <v>1500</v>
      </c>
      <c r="L5416">
        <f t="shared" si="169"/>
        <v>1357.4540665641298</v>
      </c>
      <c r="M5416">
        <f>K5416/LCOH!$C$18</f>
        <v>1</v>
      </c>
      <c r="N5416">
        <f>K5416/LCOH!$C$34</f>
        <v>28.901734104046245</v>
      </c>
    </row>
    <row r="5417" spans="1:14" x14ac:dyDescent="0.35">
      <c r="A5417">
        <f>'Profilo fotovoltaico'!B5419*LCOH!$C$20</f>
        <v>339</v>
      </c>
      <c r="B5417">
        <f>'Profilo eolico'!B5419*LCOH!$C$21</f>
        <v>156.5</v>
      </c>
      <c r="C5417">
        <f>$P$35*'Profilo fotovoltaico'!B5419</f>
        <v>2493.2135316038803</v>
      </c>
      <c r="D5417">
        <f>$Q$37*'Profilo eolico'!B5419</f>
        <v>913.12036099119234</v>
      </c>
      <c r="E5417">
        <f>$P$39*'Profilo fotovoltaico'!B5419+'Approvvigionamento energia'!$Q$39*'Profilo eolico'!B5419</f>
        <v>1308.1436536443643</v>
      </c>
      <c r="F5417">
        <f>$P$41*'Profilo fotovoltaico'!B5419+'Approvvigionamento energia'!$Q$41*'Profilo eolico'!B5419</f>
        <v>1703.1669462975362</v>
      </c>
      <c r="G5417">
        <f>$P$43*'Profilo fotovoltaico'!B5419+'Approvvigionamento energia'!$Q$43*'Profilo eolico'!B5419</f>
        <v>2098.1902389507081</v>
      </c>
      <c r="H5417">
        <f t="shared" si="168"/>
        <v>1138.4335154826958</v>
      </c>
      <c r="I5417">
        <f>IF(LCOH!$C$28=Menu!$A$1,'Approvvigionamento energia'!C5417,0)+IF(LCOH!$C$28=Menu!$A$2,'Approvvigionamento energia'!D5417,0)+IF(LCOH!$C$28=Menu!$A$3,'Approvvigionamento energia'!E5417,0)+IF(LCOH!$C$28=Menu!$A$4,'Approvvigionamento energia'!F5417,0)+IF(LCOH!$C$28=Menu!$A$5,'Approvvigionamento energia'!G5417,0)+IF(LCOH!$C$28=Menu!$A$6,'Approvvigionamento energia'!H5417,0)</f>
        <v>1703.1669462975362</v>
      </c>
      <c r="J5417">
        <f>'Approvvigionamento energia'!A5417+'Approvvigionamento energia'!B5417+'Approvvigionamento energia'!I5417</f>
        <v>2198.666946297536</v>
      </c>
      <c r="K5417">
        <f>IF(MIN(LCOH!$C$18,J5417)&gt;=$P$48*LCOH!$C$18, MIN(LCOH!$C$18,J5417),0)</f>
        <v>1500</v>
      </c>
      <c r="L5417">
        <f t="shared" si="169"/>
        <v>698.66694629753601</v>
      </c>
      <c r="M5417">
        <f>K5417/LCOH!$C$18</f>
        <v>1</v>
      </c>
      <c r="N5417">
        <f>K5417/LCOH!$C$34</f>
        <v>28.901734104046245</v>
      </c>
    </row>
    <row r="5418" spans="1:14" x14ac:dyDescent="0.35">
      <c r="A5418">
        <f>'Profilo fotovoltaico'!B5420*LCOH!$C$20</f>
        <v>182</v>
      </c>
      <c r="B5418">
        <f>'Profilo eolico'!B5420*LCOH!$C$21</f>
        <v>151.79999999999998</v>
      </c>
      <c r="C5418">
        <f>$P$35*'Profilo fotovoltaico'!B5420</f>
        <v>1338.5394181472159</v>
      </c>
      <c r="D5418">
        <f>$Q$37*'Profilo eolico'!B5420</f>
        <v>885.6975769869839</v>
      </c>
      <c r="E5418">
        <f>$P$39*'Profilo fotovoltaico'!B5420+'Approvvigionamento energia'!$Q$39*'Profilo eolico'!B5420</f>
        <v>998.90803727704179</v>
      </c>
      <c r="F5418">
        <f>$P$41*'Profilo fotovoltaico'!B5420+'Approvvigionamento energia'!$Q$41*'Profilo eolico'!B5420</f>
        <v>1112.1184975670999</v>
      </c>
      <c r="G5418">
        <f>$P$43*'Profilo fotovoltaico'!B5420+'Approvvigionamento energia'!$Q$43*'Profilo eolico'!B5420</f>
        <v>1225.3289578571578</v>
      </c>
      <c r="H5418">
        <f t="shared" si="168"/>
        <v>1138.4335154826958</v>
      </c>
      <c r="I5418">
        <f>IF(LCOH!$C$28=Menu!$A$1,'Approvvigionamento energia'!C5418,0)+IF(LCOH!$C$28=Menu!$A$2,'Approvvigionamento energia'!D5418,0)+IF(LCOH!$C$28=Menu!$A$3,'Approvvigionamento energia'!E5418,0)+IF(LCOH!$C$28=Menu!$A$4,'Approvvigionamento energia'!F5418,0)+IF(LCOH!$C$28=Menu!$A$5,'Approvvigionamento energia'!G5418,0)+IF(LCOH!$C$28=Menu!$A$6,'Approvvigionamento energia'!H5418,0)</f>
        <v>1112.1184975670999</v>
      </c>
      <c r="J5418">
        <f>'Approvvigionamento energia'!A5418+'Approvvigionamento energia'!B5418+'Approvvigionamento energia'!I5418</f>
        <v>1445.9184975670998</v>
      </c>
      <c r="K5418">
        <f>IF(MIN(LCOH!$C$18,J5418)&gt;=$P$48*LCOH!$C$18, MIN(LCOH!$C$18,J5418),0)</f>
        <v>1445.9184975670998</v>
      </c>
      <c r="L5418">
        <f t="shared" si="169"/>
        <v>0</v>
      </c>
      <c r="M5418">
        <f>K5418/LCOH!$C$18</f>
        <v>0.96394566504473322</v>
      </c>
      <c r="N5418">
        <f>K5418/LCOH!$C$34</f>
        <v>27.859701301870903</v>
      </c>
    </row>
    <row r="5419" spans="1:14" x14ac:dyDescent="0.35">
      <c r="A5419">
        <f>'Profilo fotovoltaico'!B5421*LCOH!$C$20</f>
        <v>51</v>
      </c>
      <c r="B5419">
        <f>'Profilo eolico'!B5421*LCOH!$C$21</f>
        <v>143.6</v>
      </c>
      <c r="C5419">
        <f>$P$35*'Profilo fotovoltaico'!B5421</f>
        <v>375.08522156872527</v>
      </c>
      <c r="D5419">
        <f>$Q$37*'Profilo eolico'!B5421</f>
        <v>837.85357085198223</v>
      </c>
      <c r="E5419">
        <f>$P$39*'Profilo fotovoltaico'!B5421+'Approvvigionamento energia'!$Q$39*'Profilo eolico'!B5421</f>
        <v>722.16148353116796</v>
      </c>
      <c r="F5419">
        <f>$P$41*'Profilo fotovoltaico'!B5421+'Approvvigionamento energia'!$Q$41*'Profilo eolico'!B5421</f>
        <v>606.46939621035381</v>
      </c>
      <c r="G5419">
        <f>$P$43*'Profilo fotovoltaico'!B5421+'Approvvigionamento energia'!$Q$43*'Profilo eolico'!B5421</f>
        <v>490.77730888953954</v>
      </c>
      <c r="H5419">
        <f t="shared" si="168"/>
        <v>1138.4335154826958</v>
      </c>
      <c r="I5419">
        <f>IF(LCOH!$C$28=Menu!$A$1,'Approvvigionamento energia'!C5419,0)+IF(LCOH!$C$28=Menu!$A$2,'Approvvigionamento energia'!D5419,0)+IF(LCOH!$C$28=Menu!$A$3,'Approvvigionamento energia'!E5419,0)+IF(LCOH!$C$28=Menu!$A$4,'Approvvigionamento energia'!F5419,0)+IF(LCOH!$C$28=Menu!$A$5,'Approvvigionamento energia'!G5419,0)+IF(LCOH!$C$28=Menu!$A$6,'Approvvigionamento energia'!H5419,0)</f>
        <v>606.46939621035381</v>
      </c>
      <c r="J5419">
        <f>'Approvvigionamento energia'!A5419+'Approvvigionamento energia'!B5419+'Approvvigionamento energia'!I5419</f>
        <v>801.06939621035383</v>
      </c>
      <c r="K5419">
        <f>IF(MIN(LCOH!$C$18,J5419)&gt;=$P$48*LCOH!$C$18, MIN(LCOH!$C$18,J5419),0)</f>
        <v>801.06939621035383</v>
      </c>
      <c r="L5419">
        <f t="shared" si="169"/>
        <v>0</v>
      </c>
      <c r="M5419">
        <f>K5419/LCOH!$C$18</f>
        <v>0.53404626414023593</v>
      </c>
      <c r="N5419">
        <f>K5419/LCOH!$C$34</f>
        <v>15.434863125440344</v>
      </c>
    </row>
    <row r="5420" spans="1:14" x14ac:dyDescent="0.35">
      <c r="A5420">
        <f>'Profilo fotovoltaico'!B5422*LCOH!$C$20</f>
        <v>0</v>
      </c>
      <c r="B5420">
        <f>'Profilo eolico'!B5422*LCOH!$C$21</f>
        <v>134.69999999999999</v>
      </c>
      <c r="C5420">
        <f>$P$35*'Profilo fotovoltaico'!B5422</f>
        <v>0</v>
      </c>
      <c r="D5420">
        <f>$Q$37*'Profilo eolico'!B5422</f>
        <v>785.92532029082167</v>
      </c>
      <c r="E5420">
        <f>$P$39*'Profilo fotovoltaico'!B5422+'Approvvigionamento energia'!$Q$39*'Profilo eolico'!B5422</f>
        <v>589.44399021811626</v>
      </c>
      <c r="F5420">
        <f>$P$41*'Profilo fotovoltaico'!B5422+'Approvvigionamento energia'!$Q$41*'Profilo eolico'!B5422</f>
        <v>392.96266014541084</v>
      </c>
      <c r="G5420">
        <f>$P$43*'Profilo fotovoltaico'!B5422+'Approvvigionamento energia'!$Q$43*'Profilo eolico'!B5422</f>
        <v>196.48133007270542</v>
      </c>
      <c r="H5420">
        <f t="shared" si="168"/>
        <v>1138.4335154826958</v>
      </c>
      <c r="I5420">
        <f>IF(LCOH!$C$28=Menu!$A$1,'Approvvigionamento energia'!C5420,0)+IF(LCOH!$C$28=Menu!$A$2,'Approvvigionamento energia'!D5420,0)+IF(LCOH!$C$28=Menu!$A$3,'Approvvigionamento energia'!E5420,0)+IF(LCOH!$C$28=Menu!$A$4,'Approvvigionamento energia'!F5420,0)+IF(LCOH!$C$28=Menu!$A$5,'Approvvigionamento energia'!G5420,0)+IF(LCOH!$C$28=Menu!$A$6,'Approvvigionamento energia'!H5420,0)</f>
        <v>392.96266014541084</v>
      </c>
      <c r="J5420">
        <f>'Approvvigionamento energia'!A5420+'Approvvigionamento energia'!B5420+'Approvvigionamento energia'!I5420</f>
        <v>527.66266014541088</v>
      </c>
      <c r="K5420">
        <f>IF(MIN(LCOH!$C$18,J5420)&gt;=$P$48*LCOH!$C$18, MIN(LCOH!$C$18,J5420),0)</f>
        <v>527.66266014541088</v>
      </c>
      <c r="L5420">
        <f t="shared" si="169"/>
        <v>0</v>
      </c>
      <c r="M5420">
        <f>K5420/LCOH!$C$18</f>
        <v>0.35177510676360724</v>
      </c>
      <c r="N5420">
        <f>K5420/LCOH!$C$34</f>
        <v>10.166910600104256</v>
      </c>
    </row>
    <row r="5421" spans="1:14" x14ac:dyDescent="0.35">
      <c r="A5421">
        <f>'Profilo fotovoltaico'!B5423*LCOH!$C$20</f>
        <v>0</v>
      </c>
      <c r="B5421">
        <f>'Profilo eolico'!B5423*LCOH!$C$21</f>
        <v>113.9</v>
      </c>
      <c r="C5421">
        <f>$P$35*'Profilo fotovoltaico'!B5423</f>
        <v>0</v>
      </c>
      <c r="D5421">
        <f>$Q$37*'Profilo eolico'!B5423</f>
        <v>664.56491448496365</v>
      </c>
      <c r="E5421">
        <f>$P$39*'Profilo fotovoltaico'!B5423+'Approvvigionamento energia'!$Q$39*'Profilo eolico'!B5423</f>
        <v>498.42368586372271</v>
      </c>
      <c r="F5421">
        <f>$P$41*'Profilo fotovoltaico'!B5423+'Approvvigionamento energia'!$Q$41*'Profilo eolico'!B5423</f>
        <v>332.28245724248183</v>
      </c>
      <c r="G5421">
        <f>$P$43*'Profilo fotovoltaico'!B5423+'Approvvigionamento energia'!$Q$43*'Profilo eolico'!B5423</f>
        <v>166.14122862124091</v>
      </c>
      <c r="H5421">
        <f t="shared" si="168"/>
        <v>1138.4335154826958</v>
      </c>
      <c r="I5421">
        <f>IF(LCOH!$C$28=Menu!$A$1,'Approvvigionamento energia'!C5421,0)+IF(LCOH!$C$28=Menu!$A$2,'Approvvigionamento energia'!D5421,0)+IF(LCOH!$C$28=Menu!$A$3,'Approvvigionamento energia'!E5421,0)+IF(LCOH!$C$28=Menu!$A$4,'Approvvigionamento energia'!F5421,0)+IF(LCOH!$C$28=Menu!$A$5,'Approvvigionamento energia'!G5421,0)+IF(LCOH!$C$28=Menu!$A$6,'Approvvigionamento energia'!H5421,0)</f>
        <v>332.28245724248183</v>
      </c>
      <c r="J5421">
        <f>'Approvvigionamento energia'!A5421+'Approvvigionamento energia'!B5421+'Approvvigionamento energia'!I5421</f>
        <v>446.18245724248186</v>
      </c>
      <c r="K5421">
        <f>IF(MIN(LCOH!$C$18,J5421)&gt;=$P$48*LCOH!$C$18, MIN(LCOH!$C$18,J5421),0)</f>
        <v>446.18245724248186</v>
      </c>
      <c r="L5421">
        <f t="shared" si="169"/>
        <v>0</v>
      </c>
      <c r="M5421">
        <f>K5421/LCOH!$C$18</f>
        <v>0.2974549714949879</v>
      </c>
      <c r="N5421">
        <f>K5421/LCOH!$C$34</f>
        <v>8.5969644940747951</v>
      </c>
    </row>
    <row r="5422" spans="1:14" x14ac:dyDescent="0.35">
      <c r="A5422">
        <f>'Profilo fotovoltaico'!B5424*LCOH!$C$20</f>
        <v>0</v>
      </c>
      <c r="B5422">
        <f>'Profilo eolico'!B5424*LCOH!$C$21</f>
        <v>98.7</v>
      </c>
      <c r="C5422">
        <f>$P$35*'Profilo fotovoltaico'!B5424</f>
        <v>0</v>
      </c>
      <c r="D5422">
        <f>$Q$37*'Profilo eolico'!B5424</f>
        <v>575.87846408837493</v>
      </c>
      <c r="E5422">
        <f>$P$39*'Profilo fotovoltaico'!B5424+'Approvvigionamento energia'!$Q$39*'Profilo eolico'!B5424</f>
        <v>431.90884806628117</v>
      </c>
      <c r="F5422">
        <f>$P$41*'Profilo fotovoltaico'!B5424+'Approvvigionamento energia'!$Q$41*'Profilo eolico'!B5424</f>
        <v>287.93923204418746</v>
      </c>
      <c r="G5422">
        <f>$P$43*'Profilo fotovoltaico'!B5424+'Approvvigionamento energia'!$Q$43*'Profilo eolico'!B5424</f>
        <v>143.96961602209373</v>
      </c>
      <c r="H5422">
        <f t="shared" si="168"/>
        <v>1138.4335154826958</v>
      </c>
      <c r="I5422">
        <f>IF(LCOH!$C$28=Menu!$A$1,'Approvvigionamento energia'!C5422,0)+IF(LCOH!$C$28=Menu!$A$2,'Approvvigionamento energia'!D5422,0)+IF(LCOH!$C$28=Menu!$A$3,'Approvvigionamento energia'!E5422,0)+IF(LCOH!$C$28=Menu!$A$4,'Approvvigionamento energia'!F5422,0)+IF(LCOH!$C$28=Menu!$A$5,'Approvvigionamento energia'!G5422,0)+IF(LCOH!$C$28=Menu!$A$6,'Approvvigionamento energia'!H5422,0)</f>
        <v>287.93923204418746</v>
      </c>
      <c r="J5422">
        <f>'Approvvigionamento energia'!A5422+'Approvvigionamento energia'!B5422+'Approvvigionamento energia'!I5422</f>
        <v>386.63923204418745</v>
      </c>
      <c r="K5422">
        <f>IF(MIN(LCOH!$C$18,J5422)&gt;=$P$48*LCOH!$C$18, MIN(LCOH!$C$18,J5422),0)</f>
        <v>386.63923204418745</v>
      </c>
      <c r="L5422">
        <f t="shared" si="169"/>
        <v>0</v>
      </c>
      <c r="M5422">
        <f>K5422/LCOH!$C$18</f>
        <v>0.25775948802945831</v>
      </c>
      <c r="N5422">
        <f>K5422/LCOH!$C$34</f>
        <v>7.4496961858224946</v>
      </c>
    </row>
    <row r="5423" spans="1:14" x14ac:dyDescent="0.35">
      <c r="A5423">
        <f>'Profilo fotovoltaico'!B5425*LCOH!$C$20</f>
        <v>0</v>
      </c>
      <c r="B5423">
        <f>'Profilo eolico'!B5425*LCOH!$C$21</f>
        <v>91.800000000000011</v>
      </c>
      <c r="C5423">
        <f>$P$35*'Profilo fotovoltaico'!B5425</f>
        <v>0</v>
      </c>
      <c r="D5423">
        <f>$Q$37*'Profilo eolico'!B5425</f>
        <v>535.61948331623933</v>
      </c>
      <c r="E5423">
        <f>$P$39*'Profilo fotovoltaico'!B5425+'Approvvigionamento energia'!$Q$39*'Profilo eolico'!B5425</f>
        <v>401.71461248717952</v>
      </c>
      <c r="F5423">
        <f>$P$41*'Profilo fotovoltaico'!B5425+'Approvvigionamento energia'!$Q$41*'Profilo eolico'!B5425</f>
        <v>267.80974165811966</v>
      </c>
      <c r="G5423">
        <f>$P$43*'Profilo fotovoltaico'!B5425+'Approvvigionamento energia'!$Q$43*'Profilo eolico'!B5425</f>
        <v>133.90487082905983</v>
      </c>
      <c r="H5423">
        <f t="shared" si="168"/>
        <v>1138.4335154826958</v>
      </c>
      <c r="I5423">
        <f>IF(LCOH!$C$28=Menu!$A$1,'Approvvigionamento energia'!C5423,0)+IF(LCOH!$C$28=Menu!$A$2,'Approvvigionamento energia'!D5423,0)+IF(LCOH!$C$28=Menu!$A$3,'Approvvigionamento energia'!E5423,0)+IF(LCOH!$C$28=Menu!$A$4,'Approvvigionamento energia'!F5423,0)+IF(LCOH!$C$28=Menu!$A$5,'Approvvigionamento energia'!G5423,0)+IF(LCOH!$C$28=Menu!$A$6,'Approvvigionamento energia'!H5423,0)</f>
        <v>267.80974165811966</v>
      </c>
      <c r="J5423">
        <f>'Approvvigionamento energia'!A5423+'Approvvigionamento energia'!B5423+'Approvvigionamento energia'!I5423</f>
        <v>359.60974165811967</v>
      </c>
      <c r="K5423">
        <f>IF(MIN(LCOH!$C$18,J5423)&gt;=$P$48*LCOH!$C$18, MIN(LCOH!$C$18,J5423),0)</f>
        <v>0</v>
      </c>
      <c r="L5423">
        <f t="shared" si="169"/>
        <v>359.60974165811967</v>
      </c>
      <c r="M5423">
        <f>K5423/LCOH!$C$18</f>
        <v>0</v>
      </c>
      <c r="N5423">
        <f>K5423/LCOH!$C$34</f>
        <v>0</v>
      </c>
    </row>
    <row r="5424" spans="1:14" x14ac:dyDescent="0.35">
      <c r="A5424">
        <f>'Profilo fotovoltaico'!B5426*LCOH!$C$20</f>
        <v>0</v>
      </c>
      <c r="B5424">
        <f>'Profilo eolico'!B5426*LCOH!$C$21</f>
        <v>88.4</v>
      </c>
      <c r="C5424">
        <f>$P$35*'Profilo fotovoltaico'!B5426</f>
        <v>0</v>
      </c>
      <c r="D5424">
        <f>$Q$37*'Profilo eolico'!B5426</f>
        <v>515.78172467489719</v>
      </c>
      <c r="E5424">
        <f>$P$39*'Profilo fotovoltaico'!B5426+'Approvvigionamento energia'!$Q$39*'Profilo eolico'!B5426</f>
        <v>386.83629350617286</v>
      </c>
      <c r="F5424">
        <f>$P$41*'Profilo fotovoltaico'!B5426+'Approvvigionamento energia'!$Q$41*'Profilo eolico'!B5426</f>
        <v>257.8908623374486</v>
      </c>
      <c r="G5424">
        <f>$P$43*'Profilo fotovoltaico'!B5426+'Approvvigionamento energia'!$Q$43*'Profilo eolico'!B5426</f>
        <v>128.9454311687243</v>
      </c>
      <c r="H5424">
        <f t="shared" si="168"/>
        <v>1138.4335154826958</v>
      </c>
      <c r="I5424">
        <f>IF(LCOH!$C$28=Menu!$A$1,'Approvvigionamento energia'!C5424,0)+IF(LCOH!$C$28=Menu!$A$2,'Approvvigionamento energia'!D5424,0)+IF(LCOH!$C$28=Menu!$A$3,'Approvvigionamento energia'!E5424,0)+IF(LCOH!$C$28=Menu!$A$4,'Approvvigionamento energia'!F5424,0)+IF(LCOH!$C$28=Menu!$A$5,'Approvvigionamento energia'!G5424,0)+IF(LCOH!$C$28=Menu!$A$6,'Approvvigionamento energia'!H5424,0)</f>
        <v>257.8908623374486</v>
      </c>
      <c r="J5424">
        <f>'Approvvigionamento energia'!A5424+'Approvvigionamento energia'!B5424+'Approvvigionamento energia'!I5424</f>
        <v>346.29086233744863</v>
      </c>
      <c r="K5424">
        <f>IF(MIN(LCOH!$C$18,J5424)&gt;=$P$48*LCOH!$C$18, MIN(LCOH!$C$18,J5424),0)</f>
        <v>0</v>
      </c>
      <c r="L5424">
        <f t="shared" si="169"/>
        <v>346.29086233744863</v>
      </c>
      <c r="M5424">
        <f>K5424/LCOH!$C$18</f>
        <v>0</v>
      </c>
      <c r="N5424">
        <f>K5424/LCOH!$C$34</f>
        <v>0</v>
      </c>
    </row>
    <row r="5425" spans="1:14" x14ac:dyDescent="0.35">
      <c r="A5425">
        <f>'Profilo fotovoltaico'!B5427*LCOH!$C$20</f>
        <v>0</v>
      </c>
      <c r="B5425">
        <f>'Profilo eolico'!B5427*LCOH!$C$21</f>
        <v>85.4</v>
      </c>
      <c r="C5425">
        <f>$P$35*'Profilo fotovoltaico'!B5427</f>
        <v>0</v>
      </c>
      <c r="D5425">
        <f>$Q$37*'Profilo eolico'!B5427</f>
        <v>498.27781999135993</v>
      </c>
      <c r="E5425">
        <f>$P$39*'Profilo fotovoltaico'!B5427+'Approvvigionamento energia'!$Q$39*'Profilo eolico'!B5427</f>
        <v>373.70836499351992</v>
      </c>
      <c r="F5425">
        <f>$P$41*'Profilo fotovoltaico'!B5427+'Approvvigionamento energia'!$Q$41*'Profilo eolico'!B5427</f>
        <v>249.13890999567997</v>
      </c>
      <c r="G5425">
        <f>$P$43*'Profilo fotovoltaico'!B5427+'Approvvigionamento energia'!$Q$43*'Profilo eolico'!B5427</f>
        <v>124.56945499783998</v>
      </c>
      <c r="H5425">
        <f t="shared" si="168"/>
        <v>1138.4335154826958</v>
      </c>
      <c r="I5425">
        <f>IF(LCOH!$C$28=Menu!$A$1,'Approvvigionamento energia'!C5425,0)+IF(LCOH!$C$28=Menu!$A$2,'Approvvigionamento energia'!D5425,0)+IF(LCOH!$C$28=Menu!$A$3,'Approvvigionamento energia'!E5425,0)+IF(LCOH!$C$28=Menu!$A$4,'Approvvigionamento energia'!F5425,0)+IF(LCOH!$C$28=Menu!$A$5,'Approvvigionamento energia'!G5425,0)+IF(LCOH!$C$28=Menu!$A$6,'Approvvigionamento energia'!H5425,0)</f>
        <v>249.13890999567997</v>
      </c>
      <c r="J5425">
        <f>'Approvvigionamento energia'!A5425+'Approvvigionamento energia'!B5425+'Approvvigionamento energia'!I5425</f>
        <v>334.53890999568</v>
      </c>
      <c r="K5425">
        <f>IF(MIN(LCOH!$C$18,J5425)&gt;=$P$48*LCOH!$C$18, MIN(LCOH!$C$18,J5425),0)</f>
        <v>0</v>
      </c>
      <c r="L5425">
        <f t="shared" si="169"/>
        <v>334.53890999568</v>
      </c>
      <c r="M5425">
        <f>K5425/LCOH!$C$18</f>
        <v>0</v>
      </c>
      <c r="N5425">
        <f>K5425/LCOH!$C$34</f>
        <v>0</v>
      </c>
    </row>
    <row r="5426" spans="1:14" x14ac:dyDescent="0.35">
      <c r="A5426">
        <f>'Profilo fotovoltaico'!B5428*LCOH!$C$20</f>
        <v>0</v>
      </c>
      <c r="B5426">
        <f>'Profilo eolico'!B5428*LCOH!$C$21</f>
        <v>82.4</v>
      </c>
      <c r="C5426">
        <f>$P$35*'Profilo fotovoltaico'!B5428</f>
        <v>0</v>
      </c>
      <c r="D5426">
        <f>$Q$37*'Profilo eolico'!B5428</f>
        <v>480.77391530782268</v>
      </c>
      <c r="E5426">
        <f>$P$39*'Profilo fotovoltaico'!B5428+'Approvvigionamento energia'!$Q$39*'Profilo eolico'!B5428</f>
        <v>360.58043648086698</v>
      </c>
      <c r="F5426">
        <f>$P$41*'Profilo fotovoltaico'!B5428+'Approvvigionamento energia'!$Q$41*'Profilo eolico'!B5428</f>
        <v>240.38695765391134</v>
      </c>
      <c r="G5426">
        <f>$P$43*'Profilo fotovoltaico'!B5428+'Approvvigionamento energia'!$Q$43*'Profilo eolico'!B5428</f>
        <v>120.19347882695567</v>
      </c>
      <c r="H5426">
        <f t="shared" si="168"/>
        <v>1138.4335154826958</v>
      </c>
      <c r="I5426">
        <f>IF(LCOH!$C$28=Menu!$A$1,'Approvvigionamento energia'!C5426,0)+IF(LCOH!$C$28=Menu!$A$2,'Approvvigionamento energia'!D5426,0)+IF(LCOH!$C$28=Menu!$A$3,'Approvvigionamento energia'!E5426,0)+IF(LCOH!$C$28=Menu!$A$4,'Approvvigionamento energia'!F5426,0)+IF(LCOH!$C$28=Menu!$A$5,'Approvvigionamento energia'!G5426,0)+IF(LCOH!$C$28=Menu!$A$6,'Approvvigionamento energia'!H5426,0)</f>
        <v>240.38695765391134</v>
      </c>
      <c r="J5426">
        <f>'Approvvigionamento energia'!A5426+'Approvvigionamento energia'!B5426+'Approvvigionamento energia'!I5426</f>
        <v>322.78695765391137</v>
      </c>
      <c r="K5426">
        <f>IF(MIN(LCOH!$C$18,J5426)&gt;=$P$48*LCOH!$C$18, MIN(LCOH!$C$18,J5426),0)</f>
        <v>0</v>
      </c>
      <c r="L5426">
        <f t="shared" si="169"/>
        <v>322.78695765391137</v>
      </c>
      <c r="M5426">
        <f>K5426/LCOH!$C$18</f>
        <v>0</v>
      </c>
      <c r="N5426">
        <f>K5426/LCOH!$C$34</f>
        <v>0</v>
      </c>
    </row>
    <row r="5427" spans="1:14" x14ac:dyDescent="0.35">
      <c r="A5427">
        <f>'Profilo fotovoltaico'!B5429*LCOH!$C$20</f>
        <v>0</v>
      </c>
      <c r="B5427">
        <f>'Profilo eolico'!B5429*LCOH!$C$21</f>
        <v>78.5</v>
      </c>
      <c r="C5427">
        <f>$P$35*'Profilo fotovoltaico'!B5429</f>
        <v>0</v>
      </c>
      <c r="D5427">
        <f>$Q$37*'Profilo eolico'!B5429</f>
        <v>458.01883921922428</v>
      </c>
      <c r="E5427">
        <f>$P$39*'Profilo fotovoltaico'!B5429+'Approvvigionamento energia'!$Q$39*'Profilo eolico'!B5429</f>
        <v>343.51412941441816</v>
      </c>
      <c r="F5427">
        <f>$P$41*'Profilo fotovoltaico'!B5429+'Approvvigionamento energia'!$Q$41*'Profilo eolico'!B5429</f>
        <v>229.00941960961214</v>
      </c>
      <c r="G5427">
        <f>$P$43*'Profilo fotovoltaico'!B5429+'Approvvigionamento energia'!$Q$43*'Profilo eolico'!B5429</f>
        <v>114.50470980480607</v>
      </c>
      <c r="H5427">
        <f t="shared" si="168"/>
        <v>1138.4335154826958</v>
      </c>
      <c r="I5427">
        <f>IF(LCOH!$C$28=Menu!$A$1,'Approvvigionamento energia'!C5427,0)+IF(LCOH!$C$28=Menu!$A$2,'Approvvigionamento energia'!D5427,0)+IF(LCOH!$C$28=Menu!$A$3,'Approvvigionamento energia'!E5427,0)+IF(LCOH!$C$28=Menu!$A$4,'Approvvigionamento energia'!F5427,0)+IF(LCOH!$C$28=Menu!$A$5,'Approvvigionamento energia'!G5427,0)+IF(LCOH!$C$28=Menu!$A$6,'Approvvigionamento energia'!H5427,0)</f>
        <v>229.00941960961214</v>
      </c>
      <c r="J5427">
        <f>'Approvvigionamento energia'!A5427+'Approvvigionamento energia'!B5427+'Approvvigionamento energia'!I5427</f>
        <v>307.50941960961211</v>
      </c>
      <c r="K5427">
        <f>IF(MIN(LCOH!$C$18,J5427)&gt;=$P$48*LCOH!$C$18, MIN(LCOH!$C$18,J5427),0)</f>
        <v>0</v>
      </c>
      <c r="L5427">
        <f t="shared" si="169"/>
        <v>307.50941960961211</v>
      </c>
      <c r="M5427">
        <f>K5427/LCOH!$C$18</f>
        <v>0</v>
      </c>
      <c r="N5427">
        <f>K5427/LCOH!$C$34</f>
        <v>0</v>
      </c>
    </row>
    <row r="5428" spans="1:14" x14ac:dyDescent="0.35">
      <c r="A5428">
        <f>'Profilo fotovoltaico'!B5430*LCOH!$C$20</f>
        <v>0</v>
      </c>
      <c r="B5428">
        <f>'Profilo eolico'!B5430*LCOH!$C$21</f>
        <v>73.599999999999994</v>
      </c>
      <c r="C5428">
        <f>$P$35*'Profilo fotovoltaico'!B5430</f>
        <v>0</v>
      </c>
      <c r="D5428">
        <f>$Q$37*'Profilo eolico'!B5430</f>
        <v>429.42912823611346</v>
      </c>
      <c r="E5428">
        <f>$P$39*'Profilo fotovoltaico'!B5430+'Approvvigionamento energia'!$Q$39*'Profilo eolico'!B5430</f>
        <v>322.07184617708504</v>
      </c>
      <c r="F5428">
        <f>$P$41*'Profilo fotovoltaico'!B5430+'Approvvigionamento energia'!$Q$41*'Profilo eolico'!B5430</f>
        <v>214.71456411805673</v>
      </c>
      <c r="G5428">
        <f>$P$43*'Profilo fotovoltaico'!B5430+'Approvvigionamento energia'!$Q$43*'Profilo eolico'!B5430</f>
        <v>107.35728205902836</v>
      </c>
      <c r="H5428">
        <f t="shared" si="168"/>
        <v>1138.4335154826958</v>
      </c>
      <c r="I5428">
        <f>IF(LCOH!$C$28=Menu!$A$1,'Approvvigionamento energia'!C5428,0)+IF(LCOH!$C$28=Menu!$A$2,'Approvvigionamento energia'!D5428,0)+IF(LCOH!$C$28=Menu!$A$3,'Approvvigionamento energia'!E5428,0)+IF(LCOH!$C$28=Menu!$A$4,'Approvvigionamento energia'!F5428,0)+IF(LCOH!$C$28=Menu!$A$5,'Approvvigionamento energia'!G5428,0)+IF(LCOH!$C$28=Menu!$A$6,'Approvvigionamento energia'!H5428,0)</f>
        <v>214.71456411805673</v>
      </c>
      <c r="J5428">
        <f>'Approvvigionamento energia'!A5428+'Approvvigionamento energia'!B5428+'Approvvigionamento energia'!I5428</f>
        <v>288.31456411805675</v>
      </c>
      <c r="K5428">
        <f>IF(MIN(LCOH!$C$18,J5428)&gt;=$P$48*LCOH!$C$18, MIN(LCOH!$C$18,J5428),0)</f>
        <v>0</v>
      </c>
      <c r="L5428">
        <f t="shared" si="169"/>
        <v>288.31456411805675</v>
      </c>
      <c r="M5428">
        <f>K5428/LCOH!$C$18</f>
        <v>0</v>
      </c>
      <c r="N5428">
        <f>K5428/LCOH!$C$34</f>
        <v>0</v>
      </c>
    </row>
    <row r="5429" spans="1:14" x14ac:dyDescent="0.35">
      <c r="A5429">
        <f>'Profilo fotovoltaico'!B5431*LCOH!$C$20</f>
        <v>0</v>
      </c>
      <c r="B5429">
        <f>'Profilo eolico'!B5431*LCOH!$C$21</f>
        <v>69</v>
      </c>
      <c r="C5429">
        <f>$P$35*'Profilo fotovoltaico'!B5431</f>
        <v>0</v>
      </c>
      <c r="D5429">
        <f>$Q$37*'Profilo eolico'!B5431</f>
        <v>402.58980772135641</v>
      </c>
      <c r="E5429">
        <f>$P$39*'Profilo fotovoltaico'!B5431+'Approvvigionamento energia'!$Q$39*'Profilo eolico'!B5431</f>
        <v>301.94235579101729</v>
      </c>
      <c r="F5429">
        <f>$P$41*'Profilo fotovoltaico'!B5431+'Approvvigionamento energia'!$Q$41*'Profilo eolico'!B5431</f>
        <v>201.2949038606782</v>
      </c>
      <c r="G5429">
        <f>$P$43*'Profilo fotovoltaico'!B5431+'Approvvigionamento energia'!$Q$43*'Profilo eolico'!B5431</f>
        <v>100.6474519303391</v>
      </c>
      <c r="H5429">
        <f t="shared" si="168"/>
        <v>1138.4335154826958</v>
      </c>
      <c r="I5429">
        <f>IF(LCOH!$C$28=Menu!$A$1,'Approvvigionamento energia'!C5429,0)+IF(LCOH!$C$28=Menu!$A$2,'Approvvigionamento energia'!D5429,0)+IF(LCOH!$C$28=Menu!$A$3,'Approvvigionamento energia'!E5429,0)+IF(LCOH!$C$28=Menu!$A$4,'Approvvigionamento energia'!F5429,0)+IF(LCOH!$C$28=Menu!$A$5,'Approvvigionamento energia'!G5429,0)+IF(LCOH!$C$28=Menu!$A$6,'Approvvigionamento energia'!H5429,0)</f>
        <v>201.2949038606782</v>
      </c>
      <c r="J5429">
        <f>'Approvvigionamento energia'!A5429+'Approvvigionamento energia'!B5429+'Approvvigionamento energia'!I5429</f>
        <v>270.29490386067823</v>
      </c>
      <c r="K5429">
        <f>IF(MIN(LCOH!$C$18,J5429)&gt;=$P$48*LCOH!$C$18, MIN(LCOH!$C$18,J5429),0)</f>
        <v>0</v>
      </c>
      <c r="L5429">
        <f t="shared" si="169"/>
        <v>270.29490386067823</v>
      </c>
      <c r="M5429">
        <f>K5429/LCOH!$C$18</f>
        <v>0</v>
      </c>
      <c r="N5429">
        <f>K5429/LCOH!$C$34</f>
        <v>0</v>
      </c>
    </row>
    <row r="5430" spans="1:14" x14ac:dyDescent="0.35">
      <c r="A5430">
        <f>'Profilo fotovoltaico'!B5432*LCOH!$C$20</f>
        <v>15</v>
      </c>
      <c r="B5430">
        <f>'Profilo eolico'!B5432*LCOH!$C$21</f>
        <v>63.9</v>
      </c>
      <c r="C5430">
        <f>$P$35*'Profilo fotovoltaico'!B5432</f>
        <v>110.31918281433097</v>
      </c>
      <c r="D5430">
        <f>$Q$37*'Profilo eolico'!B5432</f>
        <v>372.83316975934304</v>
      </c>
      <c r="E5430">
        <f>$P$39*'Profilo fotovoltaico'!B5432+'Approvvigionamento energia'!$Q$39*'Profilo eolico'!B5432</f>
        <v>307.20467302309004</v>
      </c>
      <c r="F5430">
        <f>$P$41*'Profilo fotovoltaico'!B5432+'Approvvigionamento energia'!$Q$41*'Profilo eolico'!B5432</f>
        <v>241.57617628683701</v>
      </c>
      <c r="G5430">
        <f>$P$43*'Profilo fotovoltaico'!B5432+'Approvvigionamento energia'!$Q$43*'Profilo eolico'!B5432</f>
        <v>175.94767955058398</v>
      </c>
      <c r="H5430">
        <f t="shared" si="168"/>
        <v>1138.4335154826958</v>
      </c>
      <c r="I5430">
        <f>IF(LCOH!$C$28=Menu!$A$1,'Approvvigionamento energia'!C5430,0)+IF(LCOH!$C$28=Menu!$A$2,'Approvvigionamento energia'!D5430,0)+IF(LCOH!$C$28=Menu!$A$3,'Approvvigionamento energia'!E5430,0)+IF(LCOH!$C$28=Menu!$A$4,'Approvvigionamento energia'!F5430,0)+IF(LCOH!$C$28=Menu!$A$5,'Approvvigionamento energia'!G5430,0)+IF(LCOH!$C$28=Menu!$A$6,'Approvvigionamento energia'!H5430,0)</f>
        <v>241.57617628683701</v>
      </c>
      <c r="J5430">
        <f>'Approvvigionamento energia'!A5430+'Approvvigionamento energia'!B5430+'Approvvigionamento energia'!I5430</f>
        <v>320.47617628683702</v>
      </c>
      <c r="K5430">
        <f>IF(MIN(LCOH!$C$18,J5430)&gt;=$P$48*LCOH!$C$18, MIN(LCOH!$C$18,J5430),0)</f>
        <v>0</v>
      </c>
      <c r="L5430">
        <f t="shared" si="169"/>
        <v>320.47617628683702</v>
      </c>
      <c r="M5430">
        <f>K5430/LCOH!$C$18</f>
        <v>0</v>
      </c>
      <c r="N5430">
        <f>K5430/LCOH!$C$34</f>
        <v>0</v>
      </c>
    </row>
    <row r="5431" spans="1:14" x14ac:dyDescent="0.35">
      <c r="A5431">
        <f>'Profilo fotovoltaico'!B5433*LCOH!$C$20</f>
        <v>119</v>
      </c>
      <c r="B5431">
        <f>'Profilo eolico'!B5433*LCOH!$C$21</f>
        <v>45.900000000000006</v>
      </c>
      <c r="C5431">
        <f>$P$35*'Profilo fotovoltaico'!B5433</f>
        <v>875.19885032702564</v>
      </c>
      <c r="D5431">
        <f>$Q$37*'Profilo eolico'!B5433</f>
        <v>267.80974165811966</v>
      </c>
      <c r="E5431">
        <f>$P$39*'Profilo fotovoltaico'!B5433+'Approvvigionamento energia'!$Q$39*'Profilo eolico'!B5433</f>
        <v>419.6570188253462</v>
      </c>
      <c r="F5431">
        <f>$P$41*'Profilo fotovoltaico'!B5433+'Approvvigionamento energia'!$Q$41*'Profilo eolico'!B5433</f>
        <v>571.50429599257268</v>
      </c>
      <c r="G5431">
        <f>$P$43*'Profilo fotovoltaico'!B5433+'Approvvigionamento energia'!$Q$43*'Profilo eolico'!B5433</f>
        <v>723.35157315979916</v>
      </c>
      <c r="H5431">
        <f t="shared" si="168"/>
        <v>1138.4335154826958</v>
      </c>
      <c r="I5431">
        <f>IF(LCOH!$C$28=Menu!$A$1,'Approvvigionamento energia'!C5431,0)+IF(LCOH!$C$28=Menu!$A$2,'Approvvigionamento energia'!D5431,0)+IF(LCOH!$C$28=Menu!$A$3,'Approvvigionamento energia'!E5431,0)+IF(LCOH!$C$28=Menu!$A$4,'Approvvigionamento energia'!F5431,0)+IF(LCOH!$C$28=Menu!$A$5,'Approvvigionamento energia'!G5431,0)+IF(LCOH!$C$28=Menu!$A$6,'Approvvigionamento energia'!H5431,0)</f>
        <v>571.50429599257268</v>
      </c>
      <c r="J5431">
        <f>'Approvvigionamento energia'!A5431+'Approvvigionamento energia'!B5431+'Approvvigionamento energia'!I5431</f>
        <v>736.40429599257266</v>
      </c>
      <c r="K5431">
        <f>IF(MIN(LCOH!$C$18,J5431)&gt;=$P$48*LCOH!$C$18, MIN(LCOH!$C$18,J5431),0)</f>
        <v>736.40429599257266</v>
      </c>
      <c r="L5431">
        <f t="shared" si="169"/>
        <v>0</v>
      </c>
      <c r="M5431">
        <f>K5431/LCOH!$C$18</f>
        <v>0.49093619732838178</v>
      </c>
      <c r="N5431">
        <f>K5431/LCOH!$C$34</f>
        <v>14.188907437236468</v>
      </c>
    </row>
    <row r="5432" spans="1:14" x14ac:dyDescent="0.35">
      <c r="A5432">
        <f>'Profilo fotovoltaico'!B5434*LCOH!$C$20</f>
        <v>267</v>
      </c>
      <c r="B5432">
        <f>'Profilo eolico'!B5434*LCOH!$C$21</f>
        <v>33.700000000000003</v>
      </c>
      <c r="C5432">
        <f>$P$35*'Profilo fotovoltaico'!B5434</f>
        <v>1963.6814540950916</v>
      </c>
      <c r="D5432">
        <f>$Q$37*'Profilo eolico'!B5434</f>
        <v>196.62719594506825</v>
      </c>
      <c r="E5432">
        <f>$P$39*'Profilo fotovoltaico'!B5434+'Approvvigionamento energia'!$Q$39*'Profilo eolico'!B5434</f>
        <v>638.39076048257402</v>
      </c>
      <c r="F5432">
        <f>$P$41*'Profilo fotovoltaico'!B5434+'Approvvigionamento energia'!$Q$41*'Profilo eolico'!B5434</f>
        <v>1080.1543250200798</v>
      </c>
      <c r="G5432">
        <f>$P$43*'Profilo fotovoltaico'!B5434+'Approvvigionamento energia'!$Q$43*'Profilo eolico'!B5434</f>
        <v>1521.9178895575856</v>
      </c>
      <c r="H5432">
        <f t="shared" si="168"/>
        <v>1138.4335154826958</v>
      </c>
      <c r="I5432">
        <f>IF(LCOH!$C$28=Menu!$A$1,'Approvvigionamento energia'!C5432,0)+IF(LCOH!$C$28=Menu!$A$2,'Approvvigionamento energia'!D5432,0)+IF(LCOH!$C$28=Menu!$A$3,'Approvvigionamento energia'!E5432,0)+IF(LCOH!$C$28=Menu!$A$4,'Approvvigionamento energia'!F5432,0)+IF(LCOH!$C$28=Menu!$A$5,'Approvvigionamento energia'!G5432,0)+IF(LCOH!$C$28=Menu!$A$6,'Approvvigionamento energia'!H5432,0)</f>
        <v>1080.1543250200798</v>
      </c>
      <c r="J5432">
        <f>'Approvvigionamento energia'!A5432+'Approvvigionamento energia'!B5432+'Approvvigionamento energia'!I5432</f>
        <v>1380.8543250200798</v>
      </c>
      <c r="K5432">
        <f>IF(MIN(LCOH!$C$18,J5432)&gt;=$P$48*LCOH!$C$18, MIN(LCOH!$C$18,J5432),0)</f>
        <v>1380.8543250200798</v>
      </c>
      <c r="L5432">
        <f t="shared" si="169"/>
        <v>0</v>
      </c>
      <c r="M5432">
        <f>K5432/LCOH!$C$18</f>
        <v>0.92056955001338658</v>
      </c>
      <c r="N5432">
        <f>K5432/LCOH!$C$34</f>
        <v>26.606056358768399</v>
      </c>
    </row>
    <row r="5433" spans="1:14" x14ac:dyDescent="0.35">
      <c r="A5433">
        <f>'Profilo fotovoltaico'!B5435*LCOH!$C$20</f>
        <v>417</v>
      </c>
      <c r="B5433">
        <f>'Profilo eolico'!B5435*LCOH!$C$21</f>
        <v>28.7</v>
      </c>
      <c r="C5433">
        <f>$P$35*'Profilo fotovoltaico'!B5435</f>
        <v>3066.8732822384009</v>
      </c>
      <c r="D5433">
        <f>$Q$37*'Profilo eolico'!B5435</f>
        <v>167.45402147250618</v>
      </c>
      <c r="E5433">
        <f>$P$39*'Profilo fotovoltaico'!B5435+'Approvvigionamento energia'!$Q$39*'Profilo eolico'!B5435</f>
        <v>892.30883666397983</v>
      </c>
      <c r="F5433">
        <f>$P$41*'Profilo fotovoltaico'!B5435+'Approvvigionamento energia'!$Q$41*'Profilo eolico'!B5435</f>
        <v>1617.1636518554535</v>
      </c>
      <c r="G5433">
        <f>$P$43*'Profilo fotovoltaico'!B5435+'Approvvigionamento energia'!$Q$43*'Profilo eolico'!B5435</f>
        <v>2342.0184670469271</v>
      </c>
      <c r="H5433">
        <f t="shared" si="168"/>
        <v>1138.4335154826958</v>
      </c>
      <c r="I5433">
        <f>IF(LCOH!$C$28=Menu!$A$1,'Approvvigionamento energia'!C5433,0)+IF(LCOH!$C$28=Menu!$A$2,'Approvvigionamento energia'!D5433,0)+IF(LCOH!$C$28=Menu!$A$3,'Approvvigionamento energia'!E5433,0)+IF(LCOH!$C$28=Menu!$A$4,'Approvvigionamento energia'!F5433,0)+IF(LCOH!$C$28=Menu!$A$5,'Approvvigionamento energia'!G5433,0)+IF(LCOH!$C$28=Menu!$A$6,'Approvvigionamento energia'!H5433,0)</f>
        <v>1617.1636518554535</v>
      </c>
      <c r="J5433">
        <f>'Approvvigionamento energia'!A5433+'Approvvigionamento energia'!B5433+'Approvvigionamento energia'!I5433</f>
        <v>2062.8636518554536</v>
      </c>
      <c r="K5433">
        <f>IF(MIN(LCOH!$C$18,J5433)&gt;=$P$48*LCOH!$C$18, MIN(LCOH!$C$18,J5433),0)</f>
        <v>1500</v>
      </c>
      <c r="L5433">
        <f t="shared" si="169"/>
        <v>562.86365185545355</v>
      </c>
      <c r="M5433">
        <f>K5433/LCOH!$C$18</f>
        <v>1</v>
      </c>
      <c r="N5433">
        <f>K5433/LCOH!$C$34</f>
        <v>28.901734104046245</v>
      </c>
    </row>
    <row r="5434" spans="1:14" x14ac:dyDescent="0.35">
      <c r="A5434">
        <f>'Profilo fotovoltaico'!B5436*LCOH!$C$20</f>
        <v>538</v>
      </c>
      <c r="B5434">
        <f>'Profilo eolico'!B5436*LCOH!$C$21</f>
        <v>26.1</v>
      </c>
      <c r="C5434">
        <f>$P$35*'Profilo fotovoltaico'!B5436</f>
        <v>3956.7813569406712</v>
      </c>
      <c r="D5434">
        <f>$Q$37*'Profilo eolico'!B5436</f>
        <v>152.28397074677395</v>
      </c>
      <c r="E5434">
        <f>$P$39*'Profilo fotovoltaico'!B5436+'Approvvigionamento energia'!$Q$39*'Profilo eolico'!B5436</f>
        <v>1103.4083172952483</v>
      </c>
      <c r="F5434">
        <f>$P$41*'Profilo fotovoltaico'!B5436+'Approvvigionamento energia'!$Q$41*'Profilo eolico'!B5436</f>
        <v>2054.5326638437227</v>
      </c>
      <c r="G5434">
        <f>$P$43*'Profilo fotovoltaico'!B5436+'Approvvigionamento energia'!$Q$43*'Profilo eolico'!B5436</f>
        <v>3005.6570103921968</v>
      </c>
      <c r="H5434">
        <f t="shared" si="168"/>
        <v>1138.4335154826958</v>
      </c>
      <c r="I5434">
        <f>IF(LCOH!$C$28=Menu!$A$1,'Approvvigionamento energia'!C5434,0)+IF(LCOH!$C$28=Menu!$A$2,'Approvvigionamento energia'!D5434,0)+IF(LCOH!$C$28=Menu!$A$3,'Approvvigionamento energia'!E5434,0)+IF(LCOH!$C$28=Menu!$A$4,'Approvvigionamento energia'!F5434,0)+IF(LCOH!$C$28=Menu!$A$5,'Approvvigionamento energia'!G5434,0)+IF(LCOH!$C$28=Menu!$A$6,'Approvvigionamento energia'!H5434,0)</f>
        <v>2054.5326638437227</v>
      </c>
      <c r="J5434">
        <f>'Approvvigionamento energia'!A5434+'Approvvigionamento energia'!B5434+'Approvvigionamento energia'!I5434</f>
        <v>2618.6326638437226</v>
      </c>
      <c r="K5434">
        <f>IF(MIN(LCOH!$C$18,J5434)&gt;=$P$48*LCOH!$C$18, MIN(LCOH!$C$18,J5434),0)</f>
        <v>1500</v>
      </c>
      <c r="L5434">
        <f t="shared" si="169"/>
        <v>1118.6326638437226</v>
      </c>
      <c r="M5434">
        <f>K5434/LCOH!$C$18</f>
        <v>1</v>
      </c>
      <c r="N5434">
        <f>K5434/LCOH!$C$34</f>
        <v>28.901734104046245</v>
      </c>
    </row>
    <row r="5435" spans="1:14" x14ac:dyDescent="0.35">
      <c r="A5435">
        <f>'Profilo fotovoltaico'!B5437*LCOH!$C$20</f>
        <v>621</v>
      </c>
      <c r="B5435">
        <f>'Profilo eolico'!B5437*LCOH!$C$21</f>
        <v>25.5</v>
      </c>
      <c r="C5435">
        <f>$P$35*'Profilo fotovoltaico'!B5437</f>
        <v>4567.214168513302</v>
      </c>
      <c r="D5435">
        <f>$Q$37*'Profilo eolico'!B5437</f>
        <v>148.78318981006646</v>
      </c>
      <c r="E5435">
        <f>$P$39*'Profilo fotovoltaico'!B5437+'Approvvigionamento energia'!$Q$39*'Profilo eolico'!B5437</f>
        <v>1253.3909344858753</v>
      </c>
      <c r="F5435">
        <f>$P$41*'Profilo fotovoltaico'!B5437+'Approvvigionamento energia'!$Q$41*'Profilo eolico'!B5437</f>
        <v>2357.9986791616843</v>
      </c>
      <c r="G5435">
        <f>$P$43*'Profilo fotovoltaico'!B5437+'Approvvigionamento energia'!$Q$43*'Profilo eolico'!B5437</f>
        <v>3462.6064238374934</v>
      </c>
      <c r="H5435">
        <f t="shared" si="168"/>
        <v>1138.4335154826958</v>
      </c>
      <c r="I5435">
        <f>IF(LCOH!$C$28=Menu!$A$1,'Approvvigionamento energia'!C5435,0)+IF(LCOH!$C$28=Menu!$A$2,'Approvvigionamento energia'!D5435,0)+IF(LCOH!$C$28=Menu!$A$3,'Approvvigionamento energia'!E5435,0)+IF(LCOH!$C$28=Menu!$A$4,'Approvvigionamento energia'!F5435,0)+IF(LCOH!$C$28=Menu!$A$5,'Approvvigionamento energia'!G5435,0)+IF(LCOH!$C$28=Menu!$A$6,'Approvvigionamento energia'!H5435,0)</f>
        <v>2357.9986791616843</v>
      </c>
      <c r="J5435">
        <f>'Approvvigionamento energia'!A5435+'Approvvigionamento energia'!B5435+'Approvvigionamento energia'!I5435</f>
        <v>3004.4986791616843</v>
      </c>
      <c r="K5435">
        <f>IF(MIN(LCOH!$C$18,J5435)&gt;=$P$48*LCOH!$C$18, MIN(LCOH!$C$18,J5435),0)</f>
        <v>1500</v>
      </c>
      <c r="L5435">
        <f t="shared" si="169"/>
        <v>1504.4986791616843</v>
      </c>
      <c r="M5435">
        <f>K5435/LCOH!$C$18</f>
        <v>1</v>
      </c>
      <c r="N5435">
        <f>K5435/LCOH!$C$34</f>
        <v>28.901734104046245</v>
      </c>
    </row>
    <row r="5436" spans="1:14" x14ac:dyDescent="0.35">
      <c r="A5436">
        <f>'Profilo fotovoltaico'!B5438*LCOH!$C$20</f>
        <v>666</v>
      </c>
      <c r="B5436">
        <f>'Profilo eolico'!B5438*LCOH!$C$21</f>
        <v>25.9</v>
      </c>
      <c r="C5436">
        <f>$P$35*'Profilo fotovoltaico'!B5438</f>
        <v>4898.1717169562953</v>
      </c>
      <c r="D5436">
        <f>$Q$37*'Profilo eolico'!B5438</f>
        <v>151.11704376787145</v>
      </c>
      <c r="E5436">
        <f>$P$39*'Profilo fotovoltaico'!B5438+'Approvvigionamento energia'!$Q$39*'Profilo eolico'!B5438</f>
        <v>1337.8807120649774</v>
      </c>
      <c r="F5436">
        <f>$P$41*'Profilo fotovoltaico'!B5438+'Approvvigionamento energia'!$Q$41*'Profilo eolico'!B5438</f>
        <v>2524.6443803620832</v>
      </c>
      <c r="G5436">
        <f>$P$43*'Profilo fotovoltaico'!B5438+'Approvvigionamento energia'!$Q$43*'Profilo eolico'!B5438</f>
        <v>3711.4080486591897</v>
      </c>
      <c r="H5436">
        <f t="shared" si="168"/>
        <v>1138.4335154826958</v>
      </c>
      <c r="I5436">
        <f>IF(LCOH!$C$28=Menu!$A$1,'Approvvigionamento energia'!C5436,0)+IF(LCOH!$C$28=Menu!$A$2,'Approvvigionamento energia'!D5436,0)+IF(LCOH!$C$28=Menu!$A$3,'Approvvigionamento energia'!E5436,0)+IF(LCOH!$C$28=Menu!$A$4,'Approvvigionamento energia'!F5436,0)+IF(LCOH!$C$28=Menu!$A$5,'Approvvigionamento energia'!G5436,0)+IF(LCOH!$C$28=Menu!$A$6,'Approvvigionamento energia'!H5436,0)</f>
        <v>2524.6443803620832</v>
      </c>
      <c r="J5436">
        <f>'Approvvigionamento energia'!A5436+'Approvvigionamento energia'!B5436+'Approvvigionamento energia'!I5436</f>
        <v>3216.5443803620833</v>
      </c>
      <c r="K5436">
        <f>IF(MIN(LCOH!$C$18,J5436)&gt;=$P$48*LCOH!$C$18, MIN(LCOH!$C$18,J5436),0)</f>
        <v>1500</v>
      </c>
      <c r="L5436">
        <f t="shared" si="169"/>
        <v>1716.5443803620833</v>
      </c>
      <c r="M5436">
        <f>K5436/LCOH!$C$18</f>
        <v>1</v>
      </c>
      <c r="N5436">
        <f>K5436/LCOH!$C$34</f>
        <v>28.901734104046245</v>
      </c>
    </row>
    <row r="5437" spans="1:14" x14ac:dyDescent="0.35">
      <c r="A5437">
        <f>'Profilo fotovoltaico'!B5439*LCOH!$C$20</f>
        <v>669</v>
      </c>
      <c r="B5437">
        <f>'Profilo eolico'!B5439*LCOH!$C$21</f>
        <v>27</v>
      </c>
      <c r="C5437">
        <f>$P$35*'Profilo fotovoltaico'!B5439</f>
        <v>4920.2355535191618</v>
      </c>
      <c r="D5437">
        <f>$Q$37*'Profilo eolico'!B5439</f>
        <v>157.53514215183509</v>
      </c>
      <c r="E5437">
        <f>$P$39*'Profilo fotovoltaico'!B5439+'Approvvigionamento energia'!$Q$39*'Profilo eolico'!B5439</f>
        <v>1348.2102449936667</v>
      </c>
      <c r="F5437">
        <f>$P$41*'Profilo fotovoltaico'!B5439+'Approvvigionamento energia'!$Q$41*'Profilo eolico'!B5439</f>
        <v>2538.8853478354986</v>
      </c>
      <c r="G5437">
        <f>$P$43*'Profilo fotovoltaico'!B5439+'Approvvigionamento energia'!$Q$43*'Profilo eolico'!B5439</f>
        <v>3729.5604506773302</v>
      </c>
      <c r="H5437">
        <f t="shared" si="168"/>
        <v>1138.4335154826958</v>
      </c>
      <c r="I5437">
        <f>IF(LCOH!$C$28=Menu!$A$1,'Approvvigionamento energia'!C5437,0)+IF(LCOH!$C$28=Menu!$A$2,'Approvvigionamento energia'!D5437,0)+IF(LCOH!$C$28=Menu!$A$3,'Approvvigionamento energia'!E5437,0)+IF(LCOH!$C$28=Menu!$A$4,'Approvvigionamento energia'!F5437,0)+IF(LCOH!$C$28=Menu!$A$5,'Approvvigionamento energia'!G5437,0)+IF(LCOH!$C$28=Menu!$A$6,'Approvvigionamento energia'!H5437,0)</f>
        <v>2538.8853478354986</v>
      </c>
      <c r="J5437">
        <f>'Approvvigionamento energia'!A5437+'Approvvigionamento energia'!B5437+'Approvvigionamento energia'!I5437</f>
        <v>3234.8853478354986</v>
      </c>
      <c r="K5437">
        <f>IF(MIN(LCOH!$C$18,J5437)&gt;=$P$48*LCOH!$C$18, MIN(LCOH!$C$18,J5437),0)</f>
        <v>1500</v>
      </c>
      <c r="L5437">
        <f t="shared" si="169"/>
        <v>1734.8853478354986</v>
      </c>
      <c r="M5437">
        <f>K5437/LCOH!$C$18</f>
        <v>1</v>
      </c>
      <c r="N5437">
        <f>K5437/LCOH!$C$34</f>
        <v>28.901734104046245</v>
      </c>
    </row>
    <row r="5438" spans="1:14" x14ac:dyDescent="0.35">
      <c r="A5438">
        <f>'Profilo fotovoltaico'!B5440*LCOH!$C$20</f>
        <v>634</v>
      </c>
      <c r="B5438">
        <f>'Profilo eolico'!B5440*LCOH!$C$21</f>
        <v>30.900000000000002</v>
      </c>
      <c r="C5438">
        <f>$P$35*'Profilo fotovoltaico'!B5440</f>
        <v>4662.8241269523896</v>
      </c>
      <c r="D5438">
        <f>$Q$37*'Profilo eolico'!B5440</f>
        <v>180.29021824043349</v>
      </c>
      <c r="E5438">
        <f>$P$39*'Profilo fotovoltaico'!B5440+'Approvvigionamento energia'!$Q$39*'Profilo eolico'!B5440</f>
        <v>1300.9236954184225</v>
      </c>
      <c r="F5438">
        <f>$P$41*'Profilo fotovoltaico'!B5440+'Approvvigionamento energia'!$Q$41*'Profilo eolico'!B5440</f>
        <v>2421.5571725964114</v>
      </c>
      <c r="G5438">
        <f>$P$43*'Profilo fotovoltaico'!B5440+'Approvvigionamento energia'!$Q$43*'Profilo eolico'!B5440</f>
        <v>3542.1906497744008</v>
      </c>
      <c r="H5438">
        <f t="shared" si="168"/>
        <v>1138.4335154826958</v>
      </c>
      <c r="I5438">
        <f>IF(LCOH!$C$28=Menu!$A$1,'Approvvigionamento energia'!C5438,0)+IF(LCOH!$C$28=Menu!$A$2,'Approvvigionamento energia'!D5438,0)+IF(LCOH!$C$28=Menu!$A$3,'Approvvigionamento energia'!E5438,0)+IF(LCOH!$C$28=Menu!$A$4,'Approvvigionamento energia'!F5438,0)+IF(LCOH!$C$28=Menu!$A$5,'Approvvigionamento energia'!G5438,0)+IF(LCOH!$C$28=Menu!$A$6,'Approvvigionamento energia'!H5438,0)</f>
        <v>2421.5571725964114</v>
      </c>
      <c r="J5438">
        <f>'Approvvigionamento energia'!A5438+'Approvvigionamento energia'!B5438+'Approvvigionamento energia'!I5438</f>
        <v>3086.4571725964115</v>
      </c>
      <c r="K5438">
        <f>IF(MIN(LCOH!$C$18,J5438)&gt;=$P$48*LCOH!$C$18, MIN(LCOH!$C$18,J5438),0)</f>
        <v>1500</v>
      </c>
      <c r="L5438">
        <f t="shared" si="169"/>
        <v>1586.4571725964115</v>
      </c>
      <c r="M5438">
        <f>K5438/LCOH!$C$18</f>
        <v>1</v>
      </c>
      <c r="N5438">
        <f>K5438/LCOH!$C$34</f>
        <v>28.901734104046245</v>
      </c>
    </row>
    <row r="5439" spans="1:14" x14ac:dyDescent="0.35">
      <c r="A5439">
        <f>'Profilo fotovoltaico'!B5441*LCOH!$C$20</f>
        <v>557</v>
      </c>
      <c r="B5439">
        <f>'Profilo eolico'!B5441*LCOH!$C$21</f>
        <v>36.5</v>
      </c>
      <c r="C5439">
        <f>$P$35*'Profilo fotovoltaico'!B5441</f>
        <v>4096.5189885054906</v>
      </c>
      <c r="D5439">
        <f>$Q$37*'Profilo eolico'!B5441</f>
        <v>212.96417364970299</v>
      </c>
      <c r="E5439">
        <f>$P$39*'Profilo fotovoltaico'!B5441+'Approvvigionamento energia'!$Q$39*'Profilo eolico'!B5441</f>
        <v>1183.8528773636499</v>
      </c>
      <c r="F5439">
        <f>$P$41*'Profilo fotovoltaico'!B5441+'Approvvigionamento energia'!$Q$41*'Profilo eolico'!B5441</f>
        <v>2154.7415810775969</v>
      </c>
      <c r="G5439">
        <f>$P$43*'Profilo fotovoltaico'!B5441+'Approvvigionamento energia'!$Q$43*'Profilo eolico'!B5441</f>
        <v>3125.630284791544</v>
      </c>
      <c r="H5439">
        <f t="shared" si="168"/>
        <v>1138.4335154826958</v>
      </c>
      <c r="I5439">
        <f>IF(LCOH!$C$28=Menu!$A$1,'Approvvigionamento energia'!C5439,0)+IF(LCOH!$C$28=Menu!$A$2,'Approvvigionamento energia'!D5439,0)+IF(LCOH!$C$28=Menu!$A$3,'Approvvigionamento energia'!E5439,0)+IF(LCOH!$C$28=Menu!$A$4,'Approvvigionamento energia'!F5439,0)+IF(LCOH!$C$28=Menu!$A$5,'Approvvigionamento energia'!G5439,0)+IF(LCOH!$C$28=Menu!$A$6,'Approvvigionamento energia'!H5439,0)</f>
        <v>2154.7415810775969</v>
      </c>
      <c r="J5439">
        <f>'Approvvigionamento energia'!A5439+'Approvvigionamento energia'!B5439+'Approvvigionamento energia'!I5439</f>
        <v>2748.2415810775969</v>
      </c>
      <c r="K5439">
        <f>IF(MIN(LCOH!$C$18,J5439)&gt;=$P$48*LCOH!$C$18, MIN(LCOH!$C$18,J5439),0)</f>
        <v>1500</v>
      </c>
      <c r="L5439">
        <f t="shared" si="169"/>
        <v>1248.2415810775969</v>
      </c>
      <c r="M5439">
        <f>K5439/LCOH!$C$18</f>
        <v>1</v>
      </c>
      <c r="N5439">
        <f>K5439/LCOH!$C$34</f>
        <v>28.901734104046245</v>
      </c>
    </row>
    <row r="5440" spans="1:14" x14ac:dyDescent="0.35">
      <c r="A5440">
        <f>'Profilo fotovoltaico'!B5442*LCOH!$C$20</f>
        <v>445</v>
      </c>
      <c r="B5440">
        <f>'Profilo eolico'!B5442*LCOH!$C$21</f>
        <v>41.8</v>
      </c>
      <c r="C5440">
        <f>$P$35*'Profilo fotovoltaico'!B5442</f>
        <v>3272.8024234918189</v>
      </c>
      <c r="D5440">
        <f>$Q$37*'Profilo eolico'!B5442</f>
        <v>243.88773859061877</v>
      </c>
      <c r="E5440">
        <f>$P$39*'Profilo fotovoltaico'!B5442+'Approvvigionamento energia'!$Q$39*'Profilo eolico'!B5442</f>
        <v>1001.1164098159188</v>
      </c>
      <c r="F5440">
        <f>$P$41*'Profilo fotovoltaico'!B5442+'Approvvigionamento energia'!$Q$41*'Profilo eolico'!B5442</f>
        <v>1758.3450810412189</v>
      </c>
      <c r="G5440">
        <f>$P$43*'Profilo fotovoltaico'!B5442+'Approvvigionamento energia'!$Q$43*'Profilo eolico'!B5442</f>
        <v>2515.573752266519</v>
      </c>
      <c r="H5440">
        <f t="shared" si="168"/>
        <v>1138.4335154826958</v>
      </c>
      <c r="I5440">
        <f>IF(LCOH!$C$28=Menu!$A$1,'Approvvigionamento energia'!C5440,0)+IF(LCOH!$C$28=Menu!$A$2,'Approvvigionamento energia'!D5440,0)+IF(LCOH!$C$28=Menu!$A$3,'Approvvigionamento energia'!E5440,0)+IF(LCOH!$C$28=Menu!$A$4,'Approvvigionamento energia'!F5440,0)+IF(LCOH!$C$28=Menu!$A$5,'Approvvigionamento energia'!G5440,0)+IF(LCOH!$C$28=Menu!$A$6,'Approvvigionamento energia'!H5440,0)</f>
        <v>1758.3450810412189</v>
      </c>
      <c r="J5440">
        <f>'Approvvigionamento energia'!A5440+'Approvvigionamento energia'!B5440+'Approvvigionamento energia'!I5440</f>
        <v>2245.1450810412189</v>
      </c>
      <c r="K5440">
        <f>IF(MIN(LCOH!$C$18,J5440)&gt;=$P$48*LCOH!$C$18, MIN(LCOH!$C$18,J5440),0)</f>
        <v>1500</v>
      </c>
      <c r="L5440">
        <f t="shared" si="169"/>
        <v>745.14508104121887</v>
      </c>
      <c r="M5440">
        <f>K5440/LCOH!$C$18</f>
        <v>1</v>
      </c>
      <c r="N5440">
        <f>K5440/LCOH!$C$34</f>
        <v>28.901734104046245</v>
      </c>
    </row>
    <row r="5441" spans="1:14" x14ac:dyDescent="0.35">
      <c r="A5441">
        <f>'Profilo fotovoltaico'!B5443*LCOH!$C$20</f>
        <v>307</v>
      </c>
      <c r="B5441">
        <f>'Profilo eolico'!B5443*LCOH!$C$21</f>
        <v>47.4</v>
      </c>
      <c r="C5441">
        <f>$P$35*'Profilo fotovoltaico'!B5443</f>
        <v>2257.8659415999741</v>
      </c>
      <c r="D5441">
        <f>$Q$37*'Profilo eolico'!B5443</f>
        <v>276.56169399988829</v>
      </c>
      <c r="E5441">
        <f>$P$39*'Profilo fotovoltaico'!B5443+'Approvvigionamento energia'!$Q$39*'Profilo eolico'!B5443</f>
        <v>771.88775589990973</v>
      </c>
      <c r="F5441">
        <f>$P$41*'Profilo fotovoltaico'!B5443+'Approvvigionamento energia'!$Q$41*'Profilo eolico'!B5443</f>
        <v>1267.2138177999311</v>
      </c>
      <c r="G5441">
        <f>$P$43*'Profilo fotovoltaico'!B5443+'Approvvigionamento energia'!$Q$43*'Profilo eolico'!B5443</f>
        <v>1762.5398796999525</v>
      </c>
      <c r="H5441">
        <f t="shared" si="168"/>
        <v>1138.4335154826958</v>
      </c>
      <c r="I5441">
        <f>IF(LCOH!$C$28=Menu!$A$1,'Approvvigionamento energia'!C5441,0)+IF(LCOH!$C$28=Menu!$A$2,'Approvvigionamento energia'!D5441,0)+IF(LCOH!$C$28=Menu!$A$3,'Approvvigionamento energia'!E5441,0)+IF(LCOH!$C$28=Menu!$A$4,'Approvvigionamento energia'!F5441,0)+IF(LCOH!$C$28=Menu!$A$5,'Approvvigionamento energia'!G5441,0)+IF(LCOH!$C$28=Menu!$A$6,'Approvvigionamento energia'!H5441,0)</f>
        <v>1267.2138177999311</v>
      </c>
      <c r="J5441">
        <f>'Approvvigionamento energia'!A5441+'Approvvigionamento energia'!B5441+'Approvvigionamento energia'!I5441</f>
        <v>1621.613817799931</v>
      </c>
      <c r="K5441">
        <f>IF(MIN(LCOH!$C$18,J5441)&gt;=$P$48*LCOH!$C$18, MIN(LCOH!$C$18,J5441),0)</f>
        <v>1500</v>
      </c>
      <c r="L5441">
        <f t="shared" si="169"/>
        <v>121.61381779993098</v>
      </c>
      <c r="M5441">
        <f>K5441/LCOH!$C$18</f>
        <v>1</v>
      </c>
      <c r="N5441">
        <f>K5441/LCOH!$C$34</f>
        <v>28.901734104046245</v>
      </c>
    </row>
    <row r="5442" spans="1:14" x14ac:dyDescent="0.35">
      <c r="A5442">
        <f>'Profilo fotovoltaico'!B5444*LCOH!$C$20</f>
        <v>162</v>
      </c>
      <c r="B5442">
        <f>'Profilo eolico'!B5444*LCOH!$C$21</f>
        <v>55.300000000000004</v>
      </c>
      <c r="C5442">
        <f>$P$35*'Profilo fotovoltaico'!B5444</f>
        <v>1191.4471743947745</v>
      </c>
      <c r="D5442">
        <f>$Q$37*'Profilo eolico'!B5444</f>
        <v>322.65530966653631</v>
      </c>
      <c r="E5442">
        <f>$P$39*'Profilo fotovoltaico'!B5444+'Approvvigionamento energia'!$Q$39*'Profilo eolico'!B5444</f>
        <v>539.8532758485959</v>
      </c>
      <c r="F5442">
        <f>$P$41*'Profilo fotovoltaico'!B5444+'Approvvigionamento energia'!$Q$41*'Profilo eolico'!B5444</f>
        <v>757.05124203065543</v>
      </c>
      <c r="G5442">
        <f>$P$43*'Profilo fotovoltaico'!B5444+'Approvvigionamento energia'!$Q$43*'Profilo eolico'!B5444</f>
        <v>974.24920821271496</v>
      </c>
      <c r="H5442">
        <f t="shared" ref="H5442:H5505" si="170">$P$45</f>
        <v>1138.4335154826958</v>
      </c>
      <c r="I5442">
        <f>IF(LCOH!$C$28=Menu!$A$1,'Approvvigionamento energia'!C5442,0)+IF(LCOH!$C$28=Menu!$A$2,'Approvvigionamento energia'!D5442,0)+IF(LCOH!$C$28=Menu!$A$3,'Approvvigionamento energia'!E5442,0)+IF(LCOH!$C$28=Menu!$A$4,'Approvvigionamento energia'!F5442,0)+IF(LCOH!$C$28=Menu!$A$5,'Approvvigionamento energia'!G5442,0)+IF(LCOH!$C$28=Menu!$A$6,'Approvvigionamento energia'!H5442,0)</f>
        <v>757.05124203065543</v>
      </c>
      <c r="J5442">
        <f>'Approvvigionamento energia'!A5442+'Approvvigionamento energia'!B5442+'Approvvigionamento energia'!I5442</f>
        <v>974.35124203065538</v>
      </c>
      <c r="K5442">
        <f>IF(MIN(LCOH!$C$18,J5442)&gt;=$P$48*LCOH!$C$18, MIN(LCOH!$C$18,J5442),0)</f>
        <v>974.35124203065538</v>
      </c>
      <c r="L5442">
        <f t="shared" si="169"/>
        <v>0</v>
      </c>
      <c r="M5442">
        <f>K5442/LCOH!$C$18</f>
        <v>0.64956749468710362</v>
      </c>
      <c r="N5442">
        <f>K5442/LCOH!$C$34</f>
        <v>18.773627014078141</v>
      </c>
    </row>
    <row r="5443" spans="1:14" x14ac:dyDescent="0.35">
      <c r="A5443">
        <f>'Profilo fotovoltaico'!B5445*LCOH!$C$20</f>
        <v>42</v>
      </c>
      <c r="B5443">
        <f>'Profilo eolico'!B5445*LCOH!$C$21</f>
        <v>64.600000000000009</v>
      </c>
      <c r="C5443">
        <f>$P$35*'Profilo fotovoltaico'!B5445</f>
        <v>308.89371188012677</v>
      </c>
      <c r="D5443">
        <f>$Q$37*'Profilo eolico'!B5445</f>
        <v>376.9174141855018</v>
      </c>
      <c r="E5443">
        <f>$P$39*'Profilo fotovoltaico'!B5445+'Approvvigionamento energia'!$Q$39*'Profilo eolico'!B5445</f>
        <v>359.91148860915803</v>
      </c>
      <c r="F5443">
        <f>$P$41*'Profilo fotovoltaico'!B5445+'Approvvigionamento energia'!$Q$41*'Profilo eolico'!B5445</f>
        <v>342.90556303281426</v>
      </c>
      <c r="G5443">
        <f>$P$43*'Profilo fotovoltaico'!B5445+'Approvvigionamento energia'!$Q$43*'Profilo eolico'!B5445</f>
        <v>325.89963745647049</v>
      </c>
      <c r="H5443">
        <f t="shared" si="170"/>
        <v>1138.4335154826958</v>
      </c>
      <c r="I5443">
        <f>IF(LCOH!$C$28=Menu!$A$1,'Approvvigionamento energia'!C5443,0)+IF(LCOH!$C$28=Menu!$A$2,'Approvvigionamento energia'!D5443,0)+IF(LCOH!$C$28=Menu!$A$3,'Approvvigionamento energia'!E5443,0)+IF(LCOH!$C$28=Menu!$A$4,'Approvvigionamento energia'!F5443,0)+IF(LCOH!$C$28=Menu!$A$5,'Approvvigionamento energia'!G5443,0)+IF(LCOH!$C$28=Menu!$A$6,'Approvvigionamento energia'!H5443,0)</f>
        <v>342.90556303281426</v>
      </c>
      <c r="J5443">
        <f>'Approvvigionamento energia'!A5443+'Approvvigionamento energia'!B5443+'Approvvigionamento energia'!I5443</f>
        <v>449.50556303281428</v>
      </c>
      <c r="K5443">
        <f>IF(MIN(LCOH!$C$18,J5443)&gt;=$P$48*LCOH!$C$18, MIN(LCOH!$C$18,J5443),0)</f>
        <v>449.50556303281428</v>
      </c>
      <c r="L5443">
        <f t="shared" ref="L5443:L5506" si="171">J5443-K5443</f>
        <v>0</v>
      </c>
      <c r="M5443">
        <f>K5443/LCOH!$C$18</f>
        <v>0.29967037535520952</v>
      </c>
      <c r="N5443">
        <f>K5443/LCOH!$C$34</f>
        <v>8.6609935073759985</v>
      </c>
    </row>
    <row r="5444" spans="1:14" x14ac:dyDescent="0.35">
      <c r="A5444">
        <f>'Profilo fotovoltaico'!B5446*LCOH!$C$20</f>
        <v>0</v>
      </c>
      <c r="B5444">
        <f>'Profilo eolico'!B5446*LCOH!$C$21</f>
        <v>58.7</v>
      </c>
      <c r="C5444">
        <f>$P$35*'Profilo fotovoltaico'!B5446</f>
        <v>0</v>
      </c>
      <c r="D5444">
        <f>$Q$37*'Profilo eolico'!B5446</f>
        <v>342.49306830787856</v>
      </c>
      <c r="E5444">
        <f>$P$39*'Profilo fotovoltaico'!B5446+'Approvvigionamento energia'!$Q$39*'Profilo eolico'!B5446</f>
        <v>256.86980123090888</v>
      </c>
      <c r="F5444">
        <f>$P$41*'Profilo fotovoltaico'!B5446+'Approvvigionamento energia'!$Q$41*'Profilo eolico'!B5446</f>
        <v>171.24653415393928</v>
      </c>
      <c r="G5444">
        <f>$P$43*'Profilo fotovoltaico'!B5446+'Approvvigionamento energia'!$Q$43*'Profilo eolico'!B5446</f>
        <v>85.62326707696964</v>
      </c>
      <c r="H5444">
        <f t="shared" si="170"/>
        <v>1138.4335154826958</v>
      </c>
      <c r="I5444">
        <f>IF(LCOH!$C$28=Menu!$A$1,'Approvvigionamento energia'!C5444,0)+IF(LCOH!$C$28=Menu!$A$2,'Approvvigionamento energia'!D5444,0)+IF(LCOH!$C$28=Menu!$A$3,'Approvvigionamento energia'!E5444,0)+IF(LCOH!$C$28=Menu!$A$4,'Approvvigionamento energia'!F5444,0)+IF(LCOH!$C$28=Menu!$A$5,'Approvvigionamento energia'!G5444,0)+IF(LCOH!$C$28=Menu!$A$6,'Approvvigionamento energia'!H5444,0)</f>
        <v>171.24653415393928</v>
      </c>
      <c r="J5444">
        <f>'Approvvigionamento energia'!A5444+'Approvvigionamento energia'!B5444+'Approvvigionamento energia'!I5444</f>
        <v>229.9465341539393</v>
      </c>
      <c r="K5444">
        <f>IF(MIN(LCOH!$C$18,J5444)&gt;=$P$48*LCOH!$C$18, MIN(LCOH!$C$18,J5444),0)</f>
        <v>0</v>
      </c>
      <c r="L5444">
        <f t="shared" si="171"/>
        <v>229.9465341539393</v>
      </c>
      <c r="M5444">
        <f>K5444/LCOH!$C$18</f>
        <v>0</v>
      </c>
      <c r="N5444">
        <f>K5444/LCOH!$C$34</f>
        <v>0</v>
      </c>
    </row>
    <row r="5445" spans="1:14" x14ac:dyDescent="0.35">
      <c r="A5445">
        <f>'Profilo fotovoltaico'!B5447*LCOH!$C$20</f>
        <v>0</v>
      </c>
      <c r="B5445">
        <f>'Profilo eolico'!B5447*LCOH!$C$21</f>
        <v>40</v>
      </c>
      <c r="C5445">
        <f>$P$35*'Profilo fotovoltaico'!B5447</f>
        <v>0</v>
      </c>
      <c r="D5445">
        <f>$Q$37*'Profilo eolico'!B5447</f>
        <v>233.38539578049645</v>
      </c>
      <c r="E5445">
        <f>$P$39*'Profilo fotovoltaico'!B5447+'Approvvigionamento energia'!$Q$39*'Profilo eolico'!B5447</f>
        <v>175.03904683537232</v>
      </c>
      <c r="F5445">
        <f>$P$41*'Profilo fotovoltaico'!B5447+'Approvvigionamento energia'!$Q$41*'Profilo eolico'!B5447</f>
        <v>116.69269789024823</v>
      </c>
      <c r="G5445">
        <f>$P$43*'Profilo fotovoltaico'!B5447+'Approvvigionamento energia'!$Q$43*'Profilo eolico'!B5447</f>
        <v>58.346348945124113</v>
      </c>
      <c r="H5445">
        <f t="shared" si="170"/>
        <v>1138.4335154826958</v>
      </c>
      <c r="I5445">
        <f>IF(LCOH!$C$28=Menu!$A$1,'Approvvigionamento energia'!C5445,0)+IF(LCOH!$C$28=Menu!$A$2,'Approvvigionamento energia'!D5445,0)+IF(LCOH!$C$28=Menu!$A$3,'Approvvigionamento energia'!E5445,0)+IF(LCOH!$C$28=Menu!$A$4,'Approvvigionamento energia'!F5445,0)+IF(LCOH!$C$28=Menu!$A$5,'Approvvigionamento energia'!G5445,0)+IF(LCOH!$C$28=Menu!$A$6,'Approvvigionamento energia'!H5445,0)</f>
        <v>116.69269789024823</v>
      </c>
      <c r="J5445">
        <f>'Approvvigionamento energia'!A5445+'Approvvigionamento energia'!B5445+'Approvvigionamento energia'!I5445</f>
        <v>156.69269789024821</v>
      </c>
      <c r="K5445">
        <f>IF(MIN(LCOH!$C$18,J5445)&gt;=$P$48*LCOH!$C$18, MIN(LCOH!$C$18,J5445),0)</f>
        <v>0</v>
      </c>
      <c r="L5445">
        <f t="shared" si="171"/>
        <v>156.69269789024821</v>
      </c>
      <c r="M5445">
        <f>K5445/LCOH!$C$18</f>
        <v>0</v>
      </c>
      <c r="N5445">
        <f>K5445/LCOH!$C$34</f>
        <v>0</v>
      </c>
    </row>
    <row r="5446" spans="1:14" x14ac:dyDescent="0.35">
      <c r="A5446">
        <f>'Profilo fotovoltaico'!B5448*LCOH!$C$20</f>
        <v>0</v>
      </c>
      <c r="B5446">
        <f>'Profilo eolico'!B5448*LCOH!$C$21</f>
        <v>28.400000000000002</v>
      </c>
      <c r="C5446">
        <f>$P$35*'Profilo fotovoltaico'!B5448</f>
        <v>0</v>
      </c>
      <c r="D5446">
        <f>$Q$37*'Profilo eolico'!B5448</f>
        <v>165.70363100415247</v>
      </c>
      <c r="E5446">
        <f>$P$39*'Profilo fotovoltaico'!B5448+'Approvvigionamento energia'!$Q$39*'Profilo eolico'!B5448</f>
        <v>124.27772325311436</v>
      </c>
      <c r="F5446">
        <f>$P$41*'Profilo fotovoltaico'!B5448+'Approvvigionamento energia'!$Q$41*'Profilo eolico'!B5448</f>
        <v>82.851815502076235</v>
      </c>
      <c r="G5446">
        <f>$P$43*'Profilo fotovoltaico'!B5448+'Approvvigionamento energia'!$Q$43*'Profilo eolico'!B5448</f>
        <v>41.425907751038118</v>
      </c>
      <c r="H5446">
        <f t="shared" si="170"/>
        <v>1138.4335154826958</v>
      </c>
      <c r="I5446">
        <f>IF(LCOH!$C$28=Menu!$A$1,'Approvvigionamento energia'!C5446,0)+IF(LCOH!$C$28=Menu!$A$2,'Approvvigionamento energia'!D5446,0)+IF(LCOH!$C$28=Menu!$A$3,'Approvvigionamento energia'!E5446,0)+IF(LCOH!$C$28=Menu!$A$4,'Approvvigionamento energia'!F5446,0)+IF(LCOH!$C$28=Menu!$A$5,'Approvvigionamento energia'!G5446,0)+IF(LCOH!$C$28=Menu!$A$6,'Approvvigionamento energia'!H5446,0)</f>
        <v>82.851815502076235</v>
      </c>
      <c r="J5446">
        <f>'Approvvigionamento energia'!A5446+'Approvvigionamento energia'!B5446+'Approvvigionamento energia'!I5446</f>
        <v>111.25181550207624</v>
      </c>
      <c r="K5446">
        <f>IF(MIN(LCOH!$C$18,J5446)&gt;=$P$48*LCOH!$C$18, MIN(LCOH!$C$18,J5446),0)</f>
        <v>0</v>
      </c>
      <c r="L5446">
        <f t="shared" si="171"/>
        <v>111.25181550207624</v>
      </c>
      <c r="M5446">
        <f>K5446/LCOH!$C$18</f>
        <v>0</v>
      </c>
      <c r="N5446">
        <f>K5446/LCOH!$C$34</f>
        <v>0</v>
      </c>
    </row>
    <row r="5447" spans="1:14" x14ac:dyDescent="0.35">
      <c r="A5447">
        <f>'Profilo fotovoltaico'!B5449*LCOH!$C$20</f>
        <v>0</v>
      </c>
      <c r="B5447">
        <f>'Profilo eolico'!B5449*LCOH!$C$21</f>
        <v>24.400000000000002</v>
      </c>
      <c r="C5447">
        <f>$P$35*'Profilo fotovoltaico'!B5449</f>
        <v>0</v>
      </c>
      <c r="D5447">
        <f>$Q$37*'Profilo eolico'!B5449</f>
        <v>142.36509142610282</v>
      </c>
      <c r="E5447">
        <f>$P$39*'Profilo fotovoltaico'!B5449+'Approvvigionamento energia'!$Q$39*'Profilo eolico'!B5449</f>
        <v>106.77381856957712</v>
      </c>
      <c r="F5447">
        <f>$P$41*'Profilo fotovoltaico'!B5449+'Approvvigionamento energia'!$Q$41*'Profilo eolico'!B5449</f>
        <v>71.182545713051411</v>
      </c>
      <c r="G5447">
        <f>$P$43*'Profilo fotovoltaico'!B5449+'Approvvigionamento energia'!$Q$43*'Profilo eolico'!B5449</f>
        <v>35.591272856525705</v>
      </c>
      <c r="H5447">
        <f t="shared" si="170"/>
        <v>1138.4335154826958</v>
      </c>
      <c r="I5447">
        <f>IF(LCOH!$C$28=Menu!$A$1,'Approvvigionamento energia'!C5447,0)+IF(LCOH!$C$28=Menu!$A$2,'Approvvigionamento energia'!D5447,0)+IF(LCOH!$C$28=Menu!$A$3,'Approvvigionamento energia'!E5447,0)+IF(LCOH!$C$28=Menu!$A$4,'Approvvigionamento energia'!F5447,0)+IF(LCOH!$C$28=Menu!$A$5,'Approvvigionamento energia'!G5447,0)+IF(LCOH!$C$28=Menu!$A$6,'Approvvigionamento energia'!H5447,0)</f>
        <v>71.182545713051411</v>
      </c>
      <c r="J5447">
        <f>'Approvvigionamento energia'!A5447+'Approvvigionamento energia'!B5447+'Approvvigionamento energia'!I5447</f>
        <v>95.582545713051417</v>
      </c>
      <c r="K5447">
        <f>IF(MIN(LCOH!$C$18,J5447)&gt;=$P$48*LCOH!$C$18, MIN(LCOH!$C$18,J5447),0)</f>
        <v>0</v>
      </c>
      <c r="L5447">
        <f t="shared" si="171"/>
        <v>95.582545713051417</v>
      </c>
      <c r="M5447">
        <f>K5447/LCOH!$C$18</f>
        <v>0</v>
      </c>
      <c r="N5447">
        <f>K5447/LCOH!$C$34</f>
        <v>0</v>
      </c>
    </row>
    <row r="5448" spans="1:14" x14ac:dyDescent="0.35">
      <c r="A5448">
        <f>'Profilo fotovoltaico'!B5450*LCOH!$C$20</f>
        <v>0</v>
      </c>
      <c r="B5448">
        <f>'Profilo eolico'!B5450*LCOH!$C$21</f>
        <v>25</v>
      </c>
      <c r="C5448">
        <f>$P$35*'Profilo fotovoltaico'!B5450</f>
        <v>0</v>
      </c>
      <c r="D5448">
        <f>$Q$37*'Profilo eolico'!B5450</f>
        <v>145.86587236281028</v>
      </c>
      <c r="E5448">
        <f>$P$39*'Profilo fotovoltaico'!B5450+'Approvvigionamento energia'!$Q$39*'Profilo eolico'!B5450</f>
        <v>109.3994042721077</v>
      </c>
      <c r="F5448">
        <f>$P$41*'Profilo fotovoltaico'!B5450+'Approvvigionamento energia'!$Q$41*'Profilo eolico'!B5450</f>
        <v>72.93293618140514</v>
      </c>
      <c r="G5448">
        <f>$P$43*'Profilo fotovoltaico'!B5450+'Approvvigionamento energia'!$Q$43*'Profilo eolico'!B5450</f>
        <v>36.46646809070257</v>
      </c>
      <c r="H5448">
        <f t="shared" si="170"/>
        <v>1138.4335154826958</v>
      </c>
      <c r="I5448">
        <f>IF(LCOH!$C$28=Menu!$A$1,'Approvvigionamento energia'!C5448,0)+IF(LCOH!$C$28=Menu!$A$2,'Approvvigionamento energia'!D5448,0)+IF(LCOH!$C$28=Menu!$A$3,'Approvvigionamento energia'!E5448,0)+IF(LCOH!$C$28=Menu!$A$4,'Approvvigionamento energia'!F5448,0)+IF(LCOH!$C$28=Menu!$A$5,'Approvvigionamento energia'!G5448,0)+IF(LCOH!$C$28=Menu!$A$6,'Approvvigionamento energia'!H5448,0)</f>
        <v>72.93293618140514</v>
      </c>
      <c r="J5448">
        <f>'Approvvigionamento energia'!A5448+'Approvvigionamento energia'!B5448+'Approvvigionamento energia'!I5448</f>
        <v>97.93293618140514</v>
      </c>
      <c r="K5448">
        <f>IF(MIN(LCOH!$C$18,J5448)&gt;=$P$48*LCOH!$C$18, MIN(LCOH!$C$18,J5448),0)</f>
        <v>0</v>
      </c>
      <c r="L5448">
        <f t="shared" si="171"/>
        <v>97.93293618140514</v>
      </c>
      <c r="M5448">
        <f>K5448/LCOH!$C$18</f>
        <v>0</v>
      </c>
      <c r="N5448">
        <f>K5448/LCOH!$C$34</f>
        <v>0</v>
      </c>
    </row>
    <row r="5449" spans="1:14" x14ac:dyDescent="0.35">
      <c r="A5449">
        <f>'Profilo fotovoltaico'!B5451*LCOH!$C$20</f>
        <v>0</v>
      </c>
      <c r="B5449">
        <f>'Profilo eolico'!B5451*LCOH!$C$21</f>
        <v>28.5</v>
      </c>
      <c r="C5449">
        <f>$P$35*'Profilo fotovoltaico'!B5451</f>
        <v>0</v>
      </c>
      <c r="D5449">
        <f>$Q$37*'Profilo eolico'!B5451</f>
        <v>166.28709449360372</v>
      </c>
      <c r="E5449">
        <f>$P$39*'Profilo fotovoltaico'!B5451+'Approvvigionamento energia'!$Q$39*'Profilo eolico'!B5451</f>
        <v>124.71532087020279</v>
      </c>
      <c r="F5449">
        <f>$P$41*'Profilo fotovoltaico'!B5451+'Approvvigionamento energia'!$Q$41*'Profilo eolico'!B5451</f>
        <v>83.143547246801859</v>
      </c>
      <c r="G5449">
        <f>$P$43*'Profilo fotovoltaico'!B5451+'Approvvigionamento energia'!$Q$43*'Profilo eolico'!B5451</f>
        <v>41.571773623400929</v>
      </c>
      <c r="H5449">
        <f t="shared" si="170"/>
        <v>1138.4335154826958</v>
      </c>
      <c r="I5449">
        <f>IF(LCOH!$C$28=Menu!$A$1,'Approvvigionamento energia'!C5449,0)+IF(LCOH!$C$28=Menu!$A$2,'Approvvigionamento energia'!D5449,0)+IF(LCOH!$C$28=Menu!$A$3,'Approvvigionamento energia'!E5449,0)+IF(LCOH!$C$28=Menu!$A$4,'Approvvigionamento energia'!F5449,0)+IF(LCOH!$C$28=Menu!$A$5,'Approvvigionamento energia'!G5449,0)+IF(LCOH!$C$28=Menu!$A$6,'Approvvigionamento energia'!H5449,0)</f>
        <v>83.143547246801859</v>
      </c>
      <c r="J5449">
        <f>'Approvvigionamento energia'!A5449+'Approvvigionamento energia'!B5449+'Approvvigionamento energia'!I5449</f>
        <v>111.64354724680186</v>
      </c>
      <c r="K5449">
        <f>IF(MIN(LCOH!$C$18,J5449)&gt;=$P$48*LCOH!$C$18, MIN(LCOH!$C$18,J5449),0)</f>
        <v>0</v>
      </c>
      <c r="L5449">
        <f t="shared" si="171"/>
        <v>111.64354724680186</v>
      </c>
      <c r="M5449">
        <f>K5449/LCOH!$C$18</f>
        <v>0</v>
      </c>
      <c r="N5449">
        <f>K5449/LCOH!$C$34</f>
        <v>0</v>
      </c>
    </row>
    <row r="5450" spans="1:14" x14ac:dyDescent="0.35">
      <c r="A5450">
        <f>'Profilo fotovoltaico'!B5452*LCOH!$C$20</f>
        <v>0</v>
      </c>
      <c r="B5450">
        <f>'Profilo eolico'!B5452*LCOH!$C$21</f>
        <v>32.099999999999994</v>
      </c>
      <c r="C5450">
        <f>$P$35*'Profilo fotovoltaico'!B5452</f>
        <v>0</v>
      </c>
      <c r="D5450">
        <f>$Q$37*'Profilo eolico'!B5452</f>
        <v>187.29178011384838</v>
      </c>
      <c r="E5450">
        <f>$P$39*'Profilo fotovoltaico'!B5452+'Approvvigionamento energia'!$Q$39*'Profilo eolico'!B5452</f>
        <v>140.46883508538627</v>
      </c>
      <c r="F5450">
        <f>$P$41*'Profilo fotovoltaico'!B5452+'Approvvigionamento energia'!$Q$41*'Profilo eolico'!B5452</f>
        <v>93.645890056924188</v>
      </c>
      <c r="G5450">
        <f>$P$43*'Profilo fotovoltaico'!B5452+'Approvvigionamento energia'!$Q$43*'Profilo eolico'!B5452</f>
        <v>46.822945028462094</v>
      </c>
      <c r="H5450">
        <f t="shared" si="170"/>
        <v>1138.4335154826958</v>
      </c>
      <c r="I5450">
        <f>IF(LCOH!$C$28=Menu!$A$1,'Approvvigionamento energia'!C5450,0)+IF(LCOH!$C$28=Menu!$A$2,'Approvvigionamento energia'!D5450,0)+IF(LCOH!$C$28=Menu!$A$3,'Approvvigionamento energia'!E5450,0)+IF(LCOH!$C$28=Menu!$A$4,'Approvvigionamento energia'!F5450,0)+IF(LCOH!$C$28=Menu!$A$5,'Approvvigionamento energia'!G5450,0)+IF(LCOH!$C$28=Menu!$A$6,'Approvvigionamento energia'!H5450,0)</f>
        <v>93.645890056924188</v>
      </c>
      <c r="J5450">
        <f>'Approvvigionamento energia'!A5450+'Approvvigionamento energia'!B5450+'Approvvigionamento energia'!I5450</f>
        <v>125.74589005692418</v>
      </c>
      <c r="K5450">
        <f>IF(MIN(LCOH!$C$18,J5450)&gt;=$P$48*LCOH!$C$18, MIN(LCOH!$C$18,J5450),0)</f>
        <v>0</v>
      </c>
      <c r="L5450">
        <f t="shared" si="171"/>
        <v>125.74589005692418</v>
      </c>
      <c r="M5450">
        <f>K5450/LCOH!$C$18</f>
        <v>0</v>
      </c>
      <c r="N5450">
        <f>K5450/LCOH!$C$34</f>
        <v>0</v>
      </c>
    </row>
    <row r="5451" spans="1:14" x14ac:dyDescent="0.35">
      <c r="A5451">
        <f>'Profilo fotovoltaico'!B5453*LCOH!$C$20</f>
        <v>0</v>
      </c>
      <c r="B5451">
        <f>'Profilo eolico'!B5453*LCOH!$C$21</f>
        <v>35.200000000000003</v>
      </c>
      <c r="C5451">
        <f>$P$35*'Profilo fotovoltaico'!B5453</f>
        <v>0</v>
      </c>
      <c r="D5451">
        <f>$Q$37*'Profilo eolico'!B5453</f>
        <v>205.37914828683688</v>
      </c>
      <c r="E5451">
        <f>$P$39*'Profilo fotovoltaico'!B5453+'Approvvigionamento energia'!$Q$39*'Profilo eolico'!B5453</f>
        <v>154.03436121512766</v>
      </c>
      <c r="F5451">
        <f>$P$41*'Profilo fotovoltaico'!B5453+'Approvvigionamento energia'!$Q$41*'Profilo eolico'!B5453</f>
        <v>102.68957414341844</v>
      </c>
      <c r="G5451">
        <f>$P$43*'Profilo fotovoltaico'!B5453+'Approvvigionamento energia'!$Q$43*'Profilo eolico'!B5453</f>
        <v>51.34478707170922</v>
      </c>
      <c r="H5451">
        <f t="shared" si="170"/>
        <v>1138.4335154826958</v>
      </c>
      <c r="I5451">
        <f>IF(LCOH!$C$28=Menu!$A$1,'Approvvigionamento energia'!C5451,0)+IF(LCOH!$C$28=Menu!$A$2,'Approvvigionamento energia'!D5451,0)+IF(LCOH!$C$28=Menu!$A$3,'Approvvigionamento energia'!E5451,0)+IF(LCOH!$C$28=Menu!$A$4,'Approvvigionamento energia'!F5451,0)+IF(LCOH!$C$28=Menu!$A$5,'Approvvigionamento energia'!G5451,0)+IF(LCOH!$C$28=Menu!$A$6,'Approvvigionamento energia'!H5451,0)</f>
        <v>102.68957414341844</v>
      </c>
      <c r="J5451">
        <f>'Approvvigionamento energia'!A5451+'Approvvigionamento energia'!B5451+'Approvvigionamento energia'!I5451</f>
        <v>137.88957414341843</v>
      </c>
      <c r="K5451">
        <f>IF(MIN(LCOH!$C$18,J5451)&gt;=$P$48*LCOH!$C$18, MIN(LCOH!$C$18,J5451),0)</f>
        <v>0</v>
      </c>
      <c r="L5451">
        <f t="shared" si="171"/>
        <v>137.88957414341843</v>
      </c>
      <c r="M5451">
        <f>K5451/LCOH!$C$18</f>
        <v>0</v>
      </c>
      <c r="N5451">
        <f>K5451/LCOH!$C$34</f>
        <v>0</v>
      </c>
    </row>
    <row r="5452" spans="1:14" x14ac:dyDescent="0.35">
      <c r="A5452">
        <f>'Profilo fotovoltaico'!B5454*LCOH!$C$20</f>
        <v>0</v>
      </c>
      <c r="B5452">
        <f>'Profilo eolico'!B5454*LCOH!$C$21</f>
        <v>38.5</v>
      </c>
      <c r="C5452">
        <f>$P$35*'Profilo fotovoltaico'!B5454</f>
        <v>0</v>
      </c>
      <c r="D5452">
        <f>$Q$37*'Profilo eolico'!B5454</f>
        <v>224.63344343872782</v>
      </c>
      <c r="E5452">
        <f>$P$39*'Profilo fotovoltaico'!B5454+'Approvvigionamento energia'!$Q$39*'Profilo eolico'!B5454</f>
        <v>168.47508257904585</v>
      </c>
      <c r="F5452">
        <f>$P$41*'Profilo fotovoltaico'!B5454+'Approvvigionamento energia'!$Q$41*'Profilo eolico'!B5454</f>
        <v>112.31672171936391</v>
      </c>
      <c r="G5452">
        <f>$P$43*'Profilo fotovoltaico'!B5454+'Approvvigionamento energia'!$Q$43*'Profilo eolico'!B5454</f>
        <v>56.158360859681956</v>
      </c>
      <c r="H5452">
        <f t="shared" si="170"/>
        <v>1138.4335154826958</v>
      </c>
      <c r="I5452">
        <f>IF(LCOH!$C$28=Menu!$A$1,'Approvvigionamento energia'!C5452,0)+IF(LCOH!$C$28=Menu!$A$2,'Approvvigionamento energia'!D5452,0)+IF(LCOH!$C$28=Menu!$A$3,'Approvvigionamento energia'!E5452,0)+IF(LCOH!$C$28=Menu!$A$4,'Approvvigionamento energia'!F5452,0)+IF(LCOH!$C$28=Menu!$A$5,'Approvvigionamento energia'!G5452,0)+IF(LCOH!$C$28=Menu!$A$6,'Approvvigionamento energia'!H5452,0)</f>
        <v>112.31672171936391</v>
      </c>
      <c r="J5452">
        <f>'Approvvigionamento energia'!A5452+'Approvvigionamento energia'!B5452+'Approvvigionamento energia'!I5452</f>
        <v>150.8167217193639</v>
      </c>
      <c r="K5452">
        <f>IF(MIN(LCOH!$C$18,J5452)&gt;=$P$48*LCOH!$C$18, MIN(LCOH!$C$18,J5452),0)</f>
        <v>0</v>
      </c>
      <c r="L5452">
        <f t="shared" si="171"/>
        <v>150.8167217193639</v>
      </c>
      <c r="M5452">
        <f>K5452/LCOH!$C$18</f>
        <v>0</v>
      </c>
      <c r="N5452">
        <f>K5452/LCOH!$C$34</f>
        <v>0</v>
      </c>
    </row>
    <row r="5453" spans="1:14" x14ac:dyDescent="0.35">
      <c r="A5453">
        <f>'Profilo fotovoltaico'!B5455*LCOH!$C$20</f>
        <v>0</v>
      </c>
      <c r="B5453">
        <f>'Profilo eolico'!B5455*LCOH!$C$21</f>
        <v>39</v>
      </c>
      <c r="C5453">
        <f>$P$35*'Profilo fotovoltaico'!B5455</f>
        <v>0</v>
      </c>
      <c r="D5453">
        <f>$Q$37*'Profilo eolico'!B5455</f>
        <v>227.55076088598403</v>
      </c>
      <c r="E5453">
        <f>$P$39*'Profilo fotovoltaico'!B5455+'Approvvigionamento energia'!$Q$39*'Profilo eolico'!B5455</f>
        <v>170.663070664488</v>
      </c>
      <c r="F5453">
        <f>$P$41*'Profilo fotovoltaico'!B5455+'Approvvigionamento energia'!$Q$41*'Profilo eolico'!B5455</f>
        <v>113.77538044299202</v>
      </c>
      <c r="G5453">
        <f>$P$43*'Profilo fotovoltaico'!B5455+'Approvvigionamento energia'!$Q$43*'Profilo eolico'!B5455</f>
        <v>56.887690221496008</v>
      </c>
      <c r="H5453">
        <f t="shared" si="170"/>
        <v>1138.4335154826958</v>
      </c>
      <c r="I5453">
        <f>IF(LCOH!$C$28=Menu!$A$1,'Approvvigionamento energia'!C5453,0)+IF(LCOH!$C$28=Menu!$A$2,'Approvvigionamento energia'!D5453,0)+IF(LCOH!$C$28=Menu!$A$3,'Approvvigionamento energia'!E5453,0)+IF(LCOH!$C$28=Menu!$A$4,'Approvvigionamento energia'!F5453,0)+IF(LCOH!$C$28=Menu!$A$5,'Approvvigionamento energia'!G5453,0)+IF(LCOH!$C$28=Menu!$A$6,'Approvvigionamento energia'!H5453,0)</f>
        <v>113.77538044299202</v>
      </c>
      <c r="J5453">
        <f>'Approvvigionamento energia'!A5453+'Approvvigionamento energia'!B5453+'Approvvigionamento energia'!I5453</f>
        <v>152.775380442992</v>
      </c>
      <c r="K5453">
        <f>IF(MIN(LCOH!$C$18,J5453)&gt;=$P$48*LCOH!$C$18, MIN(LCOH!$C$18,J5453),0)</f>
        <v>0</v>
      </c>
      <c r="L5453">
        <f t="shared" si="171"/>
        <v>152.775380442992</v>
      </c>
      <c r="M5453">
        <f>K5453/LCOH!$C$18</f>
        <v>0</v>
      </c>
      <c r="N5453">
        <f>K5453/LCOH!$C$34</f>
        <v>0</v>
      </c>
    </row>
    <row r="5454" spans="1:14" x14ac:dyDescent="0.35">
      <c r="A5454">
        <f>'Profilo fotovoltaico'!B5456*LCOH!$C$20</f>
        <v>11</v>
      </c>
      <c r="B5454">
        <f>'Profilo eolico'!B5456*LCOH!$C$21</f>
        <v>38.9</v>
      </c>
      <c r="C5454">
        <f>$P$35*'Profilo fotovoltaico'!B5456</f>
        <v>80.900734063842705</v>
      </c>
      <c r="D5454">
        <f>$Q$37*'Profilo eolico'!B5456</f>
        <v>226.96729739653276</v>
      </c>
      <c r="E5454">
        <f>$P$39*'Profilo fotovoltaico'!B5456+'Approvvigionamento energia'!$Q$39*'Profilo eolico'!B5456</f>
        <v>190.45065656336024</v>
      </c>
      <c r="F5454">
        <f>$P$41*'Profilo fotovoltaico'!B5456+'Approvvigionamento energia'!$Q$41*'Profilo eolico'!B5456</f>
        <v>153.93401573018772</v>
      </c>
      <c r="G5454">
        <f>$P$43*'Profilo fotovoltaico'!B5456+'Approvvigionamento energia'!$Q$43*'Profilo eolico'!B5456</f>
        <v>117.41737489701522</v>
      </c>
      <c r="H5454">
        <f t="shared" si="170"/>
        <v>1138.4335154826958</v>
      </c>
      <c r="I5454">
        <f>IF(LCOH!$C$28=Menu!$A$1,'Approvvigionamento energia'!C5454,0)+IF(LCOH!$C$28=Menu!$A$2,'Approvvigionamento energia'!D5454,0)+IF(LCOH!$C$28=Menu!$A$3,'Approvvigionamento energia'!E5454,0)+IF(LCOH!$C$28=Menu!$A$4,'Approvvigionamento energia'!F5454,0)+IF(LCOH!$C$28=Menu!$A$5,'Approvvigionamento energia'!G5454,0)+IF(LCOH!$C$28=Menu!$A$6,'Approvvigionamento energia'!H5454,0)</f>
        <v>153.93401573018772</v>
      </c>
      <c r="J5454">
        <f>'Approvvigionamento energia'!A5454+'Approvvigionamento energia'!B5454+'Approvvigionamento energia'!I5454</f>
        <v>203.83401573018773</v>
      </c>
      <c r="K5454">
        <f>IF(MIN(LCOH!$C$18,J5454)&gt;=$P$48*LCOH!$C$18, MIN(LCOH!$C$18,J5454),0)</f>
        <v>0</v>
      </c>
      <c r="L5454">
        <f t="shared" si="171"/>
        <v>203.83401573018773</v>
      </c>
      <c r="M5454">
        <f>K5454/LCOH!$C$18</f>
        <v>0</v>
      </c>
      <c r="N5454">
        <f>K5454/LCOH!$C$34</f>
        <v>0</v>
      </c>
    </row>
    <row r="5455" spans="1:14" x14ac:dyDescent="0.35">
      <c r="A5455">
        <f>'Profilo fotovoltaico'!B5457*LCOH!$C$20</f>
        <v>106</v>
      </c>
      <c r="B5455">
        <f>'Profilo eolico'!B5457*LCOH!$C$21</f>
        <v>30</v>
      </c>
      <c r="C5455">
        <f>$P$35*'Profilo fotovoltaico'!B5457</f>
        <v>779.58889188793887</v>
      </c>
      <c r="D5455">
        <f>$Q$37*'Profilo eolico'!B5457</f>
        <v>175.03904683537232</v>
      </c>
      <c r="E5455">
        <f>$P$39*'Profilo fotovoltaico'!B5457+'Approvvigionamento energia'!$Q$39*'Profilo eolico'!B5457</f>
        <v>326.17650809851398</v>
      </c>
      <c r="F5455">
        <f>$P$41*'Profilo fotovoltaico'!B5457+'Approvvigionamento energia'!$Q$41*'Profilo eolico'!B5457</f>
        <v>477.31396936165561</v>
      </c>
      <c r="G5455">
        <f>$P$43*'Profilo fotovoltaico'!B5457+'Approvvigionamento energia'!$Q$43*'Profilo eolico'!B5457</f>
        <v>628.45143062479724</v>
      </c>
      <c r="H5455">
        <f t="shared" si="170"/>
        <v>1138.4335154826958</v>
      </c>
      <c r="I5455">
        <f>IF(LCOH!$C$28=Menu!$A$1,'Approvvigionamento energia'!C5455,0)+IF(LCOH!$C$28=Menu!$A$2,'Approvvigionamento energia'!D5455,0)+IF(LCOH!$C$28=Menu!$A$3,'Approvvigionamento energia'!E5455,0)+IF(LCOH!$C$28=Menu!$A$4,'Approvvigionamento energia'!F5455,0)+IF(LCOH!$C$28=Menu!$A$5,'Approvvigionamento energia'!G5455,0)+IF(LCOH!$C$28=Menu!$A$6,'Approvvigionamento energia'!H5455,0)</f>
        <v>477.31396936165561</v>
      </c>
      <c r="J5455">
        <f>'Approvvigionamento energia'!A5455+'Approvvigionamento energia'!B5455+'Approvvigionamento energia'!I5455</f>
        <v>613.31396936165561</v>
      </c>
      <c r="K5455">
        <f>IF(MIN(LCOH!$C$18,J5455)&gt;=$P$48*LCOH!$C$18, MIN(LCOH!$C$18,J5455),0)</f>
        <v>613.31396936165561</v>
      </c>
      <c r="L5455">
        <f t="shared" si="171"/>
        <v>0</v>
      </c>
      <c r="M5455">
        <f>K5455/LCOH!$C$18</f>
        <v>0.40887597957443705</v>
      </c>
      <c r="N5455">
        <f>K5455/LCOH!$C$34</f>
        <v>11.817224843191823</v>
      </c>
    </row>
    <row r="5456" spans="1:14" x14ac:dyDescent="0.35">
      <c r="A5456">
        <f>'Profilo fotovoltaico'!B5458*LCOH!$C$20</f>
        <v>242</v>
      </c>
      <c r="B5456">
        <f>'Profilo eolico'!B5458*LCOH!$C$21</f>
        <v>20.299999999999997</v>
      </c>
      <c r="C5456">
        <f>$P$35*'Profilo fotovoltaico'!B5458</f>
        <v>1779.8161494045396</v>
      </c>
      <c r="D5456">
        <f>$Q$37*'Profilo eolico'!B5458</f>
        <v>118.44308835860194</v>
      </c>
      <c r="E5456">
        <f>$P$39*'Profilo fotovoltaico'!B5458+'Approvvigionamento energia'!$Q$39*'Profilo eolico'!B5458</f>
        <v>533.7863536200864</v>
      </c>
      <c r="F5456">
        <f>$P$41*'Profilo fotovoltaico'!B5458+'Approvvigionamento energia'!$Q$41*'Profilo eolico'!B5458</f>
        <v>949.12961888157076</v>
      </c>
      <c r="G5456">
        <f>$P$43*'Profilo fotovoltaico'!B5458+'Approvvigionamento energia'!$Q$43*'Profilo eolico'!B5458</f>
        <v>1364.4728841430554</v>
      </c>
      <c r="H5456">
        <f t="shared" si="170"/>
        <v>1138.4335154826958</v>
      </c>
      <c r="I5456">
        <f>IF(LCOH!$C$28=Menu!$A$1,'Approvvigionamento energia'!C5456,0)+IF(LCOH!$C$28=Menu!$A$2,'Approvvigionamento energia'!D5456,0)+IF(LCOH!$C$28=Menu!$A$3,'Approvvigionamento energia'!E5456,0)+IF(LCOH!$C$28=Menu!$A$4,'Approvvigionamento energia'!F5456,0)+IF(LCOH!$C$28=Menu!$A$5,'Approvvigionamento energia'!G5456,0)+IF(LCOH!$C$28=Menu!$A$6,'Approvvigionamento energia'!H5456,0)</f>
        <v>949.12961888157076</v>
      </c>
      <c r="J5456">
        <f>'Approvvigionamento energia'!A5456+'Approvvigionamento energia'!B5456+'Approvvigionamento energia'!I5456</f>
        <v>1211.4296188815708</v>
      </c>
      <c r="K5456">
        <f>IF(MIN(LCOH!$C$18,J5456)&gt;=$P$48*LCOH!$C$18, MIN(LCOH!$C$18,J5456),0)</f>
        <v>1211.4296188815708</v>
      </c>
      <c r="L5456">
        <f t="shared" si="171"/>
        <v>0</v>
      </c>
      <c r="M5456">
        <f>K5456/LCOH!$C$18</f>
        <v>0.80761974592104724</v>
      </c>
      <c r="N5456">
        <f>K5456/LCOH!$C$34</f>
        <v>23.341611153787493</v>
      </c>
    </row>
    <row r="5457" spans="1:14" x14ac:dyDescent="0.35">
      <c r="A5457">
        <f>'Profilo fotovoltaico'!B5459*LCOH!$C$20</f>
        <v>384</v>
      </c>
      <c r="B5457">
        <f>'Profilo eolico'!B5459*LCOH!$C$21</f>
        <v>14.6</v>
      </c>
      <c r="C5457">
        <f>$P$35*'Profilo fotovoltaico'!B5459</f>
        <v>2824.1710800468732</v>
      </c>
      <c r="D5457">
        <f>$Q$37*'Profilo eolico'!B5459</f>
        <v>85.185669459881197</v>
      </c>
      <c r="E5457">
        <f>$P$39*'Profilo fotovoltaico'!B5459+'Approvvigionamento energia'!$Q$39*'Profilo eolico'!B5459</f>
        <v>769.93202210662923</v>
      </c>
      <c r="F5457">
        <f>$P$41*'Profilo fotovoltaico'!B5459+'Approvvigionamento energia'!$Q$41*'Profilo eolico'!B5459</f>
        <v>1454.6783747533773</v>
      </c>
      <c r="G5457">
        <f>$P$43*'Profilo fotovoltaico'!B5459+'Approvvigionamento energia'!$Q$43*'Profilo eolico'!B5459</f>
        <v>2139.424727400125</v>
      </c>
      <c r="H5457">
        <f t="shared" si="170"/>
        <v>1138.4335154826958</v>
      </c>
      <c r="I5457">
        <f>IF(LCOH!$C$28=Menu!$A$1,'Approvvigionamento energia'!C5457,0)+IF(LCOH!$C$28=Menu!$A$2,'Approvvigionamento energia'!D5457,0)+IF(LCOH!$C$28=Menu!$A$3,'Approvvigionamento energia'!E5457,0)+IF(LCOH!$C$28=Menu!$A$4,'Approvvigionamento energia'!F5457,0)+IF(LCOH!$C$28=Menu!$A$5,'Approvvigionamento energia'!G5457,0)+IF(LCOH!$C$28=Menu!$A$6,'Approvvigionamento energia'!H5457,0)</f>
        <v>1454.6783747533773</v>
      </c>
      <c r="J5457">
        <f>'Approvvigionamento energia'!A5457+'Approvvigionamento energia'!B5457+'Approvvigionamento energia'!I5457</f>
        <v>1853.2783747533772</v>
      </c>
      <c r="K5457">
        <f>IF(MIN(LCOH!$C$18,J5457)&gt;=$P$48*LCOH!$C$18, MIN(LCOH!$C$18,J5457),0)</f>
        <v>1500</v>
      </c>
      <c r="L5457">
        <f t="shared" si="171"/>
        <v>353.27837475337719</v>
      </c>
      <c r="M5457">
        <f>K5457/LCOH!$C$18</f>
        <v>1</v>
      </c>
      <c r="N5457">
        <f>K5457/LCOH!$C$34</f>
        <v>28.901734104046245</v>
      </c>
    </row>
    <row r="5458" spans="1:14" x14ac:dyDescent="0.35">
      <c r="A5458">
        <f>'Profilo fotovoltaico'!B5460*LCOH!$C$20</f>
        <v>496</v>
      </c>
      <c r="B5458">
        <f>'Profilo eolico'!B5460*LCOH!$C$21</f>
        <v>11.700000000000001</v>
      </c>
      <c r="C5458">
        <f>$P$35*'Profilo fotovoltaico'!B5460</f>
        <v>3647.8876450605444</v>
      </c>
      <c r="D5458">
        <f>$Q$37*'Profilo eolico'!B5460</f>
        <v>68.265228265795216</v>
      </c>
      <c r="E5458">
        <f>$P$39*'Profilo fotovoltaico'!B5460+'Approvvigionamento energia'!$Q$39*'Profilo eolico'!B5460</f>
        <v>963.17083246448249</v>
      </c>
      <c r="F5458">
        <f>$P$41*'Profilo fotovoltaico'!B5460+'Approvvigionamento energia'!$Q$41*'Profilo eolico'!B5460</f>
        <v>1858.0764366631697</v>
      </c>
      <c r="G5458">
        <f>$P$43*'Profilo fotovoltaico'!B5460+'Approvvigionamento energia'!$Q$43*'Profilo eolico'!B5460</f>
        <v>2752.9820408618571</v>
      </c>
      <c r="H5458">
        <f t="shared" si="170"/>
        <v>1138.4335154826958</v>
      </c>
      <c r="I5458">
        <f>IF(LCOH!$C$28=Menu!$A$1,'Approvvigionamento energia'!C5458,0)+IF(LCOH!$C$28=Menu!$A$2,'Approvvigionamento energia'!D5458,0)+IF(LCOH!$C$28=Menu!$A$3,'Approvvigionamento energia'!E5458,0)+IF(LCOH!$C$28=Menu!$A$4,'Approvvigionamento energia'!F5458,0)+IF(LCOH!$C$28=Menu!$A$5,'Approvvigionamento energia'!G5458,0)+IF(LCOH!$C$28=Menu!$A$6,'Approvvigionamento energia'!H5458,0)</f>
        <v>1858.0764366631697</v>
      </c>
      <c r="J5458">
        <f>'Approvvigionamento energia'!A5458+'Approvvigionamento energia'!B5458+'Approvvigionamento energia'!I5458</f>
        <v>2365.7764366631695</v>
      </c>
      <c r="K5458">
        <f>IF(MIN(LCOH!$C$18,J5458)&gt;=$P$48*LCOH!$C$18, MIN(LCOH!$C$18,J5458),0)</f>
        <v>1500</v>
      </c>
      <c r="L5458">
        <f t="shared" si="171"/>
        <v>865.77643666316953</v>
      </c>
      <c r="M5458">
        <f>K5458/LCOH!$C$18</f>
        <v>1</v>
      </c>
      <c r="N5458">
        <f>K5458/LCOH!$C$34</f>
        <v>28.901734104046245</v>
      </c>
    </row>
    <row r="5459" spans="1:14" x14ac:dyDescent="0.35">
      <c r="A5459">
        <f>'Profilo fotovoltaico'!B5461*LCOH!$C$20</f>
        <v>576</v>
      </c>
      <c r="B5459">
        <f>'Profilo eolico'!B5461*LCOH!$C$21</f>
        <v>12.9</v>
      </c>
      <c r="C5459">
        <f>$P$35*'Profilo fotovoltaico'!B5461</f>
        <v>4236.2566200703095</v>
      </c>
      <c r="D5459">
        <f>$Q$37*'Profilo eolico'!B5461</f>
        <v>75.266790139210102</v>
      </c>
      <c r="E5459">
        <f>$P$39*'Profilo fotovoltaico'!B5461+'Approvvigionamento energia'!$Q$39*'Profilo eolico'!B5461</f>
        <v>1115.5142476219849</v>
      </c>
      <c r="F5459">
        <f>$P$41*'Profilo fotovoltaico'!B5461+'Approvvigionamento energia'!$Q$41*'Profilo eolico'!B5461</f>
        <v>2155.7617051047596</v>
      </c>
      <c r="G5459">
        <f>$P$43*'Profilo fotovoltaico'!B5461+'Approvvigionamento energia'!$Q$43*'Profilo eolico'!B5461</f>
        <v>3196.0091625875348</v>
      </c>
      <c r="H5459">
        <f t="shared" si="170"/>
        <v>1138.4335154826958</v>
      </c>
      <c r="I5459">
        <f>IF(LCOH!$C$28=Menu!$A$1,'Approvvigionamento energia'!C5459,0)+IF(LCOH!$C$28=Menu!$A$2,'Approvvigionamento energia'!D5459,0)+IF(LCOH!$C$28=Menu!$A$3,'Approvvigionamento energia'!E5459,0)+IF(LCOH!$C$28=Menu!$A$4,'Approvvigionamento energia'!F5459,0)+IF(LCOH!$C$28=Menu!$A$5,'Approvvigionamento energia'!G5459,0)+IF(LCOH!$C$28=Menu!$A$6,'Approvvigionamento energia'!H5459,0)</f>
        <v>2155.7617051047596</v>
      </c>
      <c r="J5459">
        <f>'Approvvigionamento energia'!A5459+'Approvvigionamento energia'!B5459+'Approvvigionamento energia'!I5459</f>
        <v>2744.6617051047597</v>
      </c>
      <c r="K5459">
        <f>IF(MIN(LCOH!$C$18,J5459)&gt;=$P$48*LCOH!$C$18, MIN(LCOH!$C$18,J5459),0)</f>
        <v>1500</v>
      </c>
      <c r="L5459">
        <f t="shared" si="171"/>
        <v>1244.6617051047597</v>
      </c>
      <c r="M5459">
        <f>K5459/LCOH!$C$18</f>
        <v>1</v>
      </c>
      <c r="N5459">
        <f>K5459/LCOH!$C$34</f>
        <v>28.901734104046245</v>
      </c>
    </row>
    <row r="5460" spans="1:14" x14ac:dyDescent="0.35">
      <c r="A5460">
        <f>'Profilo fotovoltaico'!B5462*LCOH!$C$20</f>
        <v>618</v>
      </c>
      <c r="B5460">
        <f>'Profilo eolico'!B5462*LCOH!$C$21</f>
        <v>16.2</v>
      </c>
      <c r="C5460">
        <f>$P$35*'Profilo fotovoltaico'!B5462</f>
        <v>4545.1503319504363</v>
      </c>
      <c r="D5460">
        <f>$Q$37*'Profilo eolico'!B5462</f>
        <v>94.521085291101059</v>
      </c>
      <c r="E5460">
        <f>$P$39*'Profilo fotovoltaico'!B5462+'Approvvigionamento energia'!$Q$39*'Profilo eolico'!B5462</f>
        <v>1207.1783969559349</v>
      </c>
      <c r="F5460">
        <f>$P$41*'Profilo fotovoltaico'!B5462+'Approvvigionamento energia'!$Q$41*'Profilo eolico'!B5462</f>
        <v>2319.8357086207689</v>
      </c>
      <c r="G5460">
        <f>$P$43*'Profilo fotovoltaico'!B5462+'Approvvigionamento energia'!$Q$43*'Profilo eolico'!B5462</f>
        <v>3432.4930202856021</v>
      </c>
      <c r="H5460">
        <f t="shared" si="170"/>
        <v>1138.4335154826958</v>
      </c>
      <c r="I5460">
        <f>IF(LCOH!$C$28=Menu!$A$1,'Approvvigionamento energia'!C5460,0)+IF(LCOH!$C$28=Menu!$A$2,'Approvvigionamento energia'!D5460,0)+IF(LCOH!$C$28=Menu!$A$3,'Approvvigionamento energia'!E5460,0)+IF(LCOH!$C$28=Menu!$A$4,'Approvvigionamento energia'!F5460,0)+IF(LCOH!$C$28=Menu!$A$5,'Approvvigionamento energia'!G5460,0)+IF(LCOH!$C$28=Menu!$A$6,'Approvvigionamento energia'!H5460,0)</f>
        <v>2319.8357086207689</v>
      </c>
      <c r="J5460">
        <f>'Approvvigionamento energia'!A5460+'Approvvigionamento energia'!B5460+'Approvvigionamento energia'!I5460</f>
        <v>2954.0357086207687</v>
      </c>
      <c r="K5460">
        <f>IF(MIN(LCOH!$C$18,J5460)&gt;=$P$48*LCOH!$C$18, MIN(LCOH!$C$18,J5460),0)</f>
        <v>1500</v>
      </c>
      <c r="L5460">
        <f t="shared" si="171"/>
        <v>1454.0357086207687</v>
      </c>
      <c r="M5460">
        <f>K5460/LCOH!$C$18</f>
        <v>1</v>
      </c>
      <c r="N5460">
        <f>K5460/LCOH!$C$34</f>
        <v>28.901734104046245</v>
      </c>
    </row>
    <row r="5461" spans="1:14" x14ac:dyDescent="0.35">
      <c r="A5461">
        <f>'Profilo fotovoltaico'!B5463*LCOH!$C$20</f>
        <v>624</v>
      </c>
      <c r="B5461">
        <f>'Profilo eolico'!B5463*LCOH!$C$21</f>
        <v>20.2</v>
      </c>
      <c r="C5461">
        <f>$P$35*'Profilo fotovoltaico'!B5463</f>
        <v>4589.2780050761685</v>
      </c>
      <c r="D5461">
        <f>$Q$37*'Profilo eolico'!B5463</f>
        <v>117.85962486915069</v>
      </c>
      <c r="E5461">
        <f>$P$39*'Profilo fotovoltaico'!B5463+'Approvvigionamento energia'!$Q$39*'Profilo eolico'!B5463</f>
        <v>1235.7142199209052</v>
      </c>
      <c r="F5461">
        <f>$P$41*'Profilo fotovoltaico'!B5463+'Approvvigionamento energia'!$Q$41*'Profilo eolico'!B5463</f>
        <v>2353.5688149726598</v>
      </c>
      <c r="G5461">
        <f>$P$43*'Profilo fotovoltaico'!B5463+'Approvvigionamento energia'!$Q$43*'Profilo eolico'!B5463</f>
        <v>3471.4234100244139</v>
      </c>
      <c r="H5461">
        <f t="shared" si="170"/>
        <v>1138.4335154826958</v>
      </c>
      <c r="I5461">
        <f>IF(LCOH!$C$28=Menu!$A$1,'Approvvigionamento energia'!C5461,0)+IF(LCOH!$C$28=Menu!$A$2,'Approvvigionamento energia'!D5461,0)+IF(LCOH!$C$28=Menu!$A$3,'Approvvigionamento energia'!E5461,0)+IF(LCOH!$C$28=Menu!$A$4,'Approvvigionamento energia'!F5461,0)+IF(LCOH!$C$28=Menu!$A$5,'Approvvigionamento energia'!G5461,0)+IF(LCOH!$C$28=Menu!$A$6,'Approvvigionamento energia'!H5461,0)</f>
        <v>2353.5688149726598</v>
      </c>
      <c r="J5461">
        <f>'Approvvigionamento energia'!A5461+'Approvvigionamento energia'!B5461+'Approvvigionamento energia'!I5461</f>
        <v>2997.76881497266</v>
      </c>
      <c r="K5461">
        <f>IF(MIN(LCOH!$C$18,J5461)&gt;=$P$48*LCOH!$C$18, MIN(LCOH!$C$18,J5461),0)</f>
        <v>1500</v>
      </c>
      <c r="L5461">
        <f t="shared" si="171"/>
        <v>1497.76881497266</v>
      </c>
      <c r="M5461">
        <f>K5461/LCOH!$C$18</f>
        <v>1</v>
      </c>
      <c r="N5461">
        <f>K5461/LCOH!$C$34</f>
        <v>28.901734104046245</v>
      </c>
    </row>
    <row r="5462" spans="1:14" x14ac:dyDescent="0.35">
      <c r="A5462">
        <f>'Profilo fotovoltaico'!B5464*LCOH!$C$20</f>
        <v>594</v>
      </c>
      <c r="B5462">
        <f>'Profilo eolico'!B5464*LCOH!$C$21</f>
        <v>25.6</v>
      </c>
      <c r="C5462">
        <f>$P$35*'Profilo fotovoltaico'!B5464</f>
        <v>4368.6396394475069</v>
      </c>
      <c r="D5462">
        <f>$Q$37*'Profilo eolico'!B5464</f>
        <v>149.36665329951774</v>
      </c>
      <c r="E5462">
        <f>$P$39*'Profilo fotovoltaico'!B5464+'Approvvigionamento energia'!$Q$39*'Profilo eolico'!B5464</f>
        <v>1204.1848998365149</v>
      </c>
      <c r="F5462">
        <f>$P$41*'Profilo fotovoltaico'!B5464+'Approvvigionamento energia'!$Q$41*'Profilo eolico'!B5464</f>
        <v>2259.0031463735122</v>
      </c>
      <c r="G5462">
        <f>$P$43*'Profilo fotovoltaico'!B5464+'Approvvigionamento energia'!$Q$43*'Profilo eolico'!B5464</f>
        <v>3313.8213929105095</v>
      </c>
      <c r="H5462">
        <f t="shared" si="170"/>
        <v>1138.4335154826958</v>
      </c>
      <c r="I5462">
        <f>IF(LCOH!$C$28=Menu!$A$1,'Approvvigionamento energia'!C5462,0)+IF(LCOH!$C$28=Menu!$A$2,'Approvvigionamento energia'!D5462,0)+IF(LCOH!$C$28=Menu!$A$3,'Approvvigionamento energia'!E5462,0)+IF(LCOH!$C$28=Menu!$A$4,'Approvvigionamento energia'!F5462,0)+IF(LCOH!$C$28=Menu!$A$5,'Approvvigionamento energia'!G5462,0)+IF(LCOH!$C$28=Menu!$A$6,'Approvvigionamento energia'!H5462,0)</f>
        <v>2259.0031463735122</v>
      </c>
      <c r="J5462">
        <f>'Approvvigionamento energia'!A5462+'Approvvigionamento energia'!B5462+'Approvvigionamento energia'!I5462</f>
        <v>2878.6031463735121</v>
      </c>
      <c r="K5462">
        <f>IF(MIN(LCOH!$C$18,J5462)&gt;=$P$48*LCOH!$C$18, MIN(LCOH!$C$18,J5462),0)</f>
        <v>1500</v>
      </c>
      <c r="L5462">
        <f t="shared" si="171"/>
        <v>1378.6031463735121</v>
      </c>
      <c r="M5462">
        <f>K5462/LCOH!$C$18</f>
        <v>1</v>
      </c>
      <c r="N5462">
        <f>K5462/LCOH!$C$34</f>
        <v>28.901734104046245</v>
      </c>
    </row>
    <row r="5463" spans="1:14" x14ac:dyDescent="0.35">
      <c r="A5463">
        <f>'Profilo fotovoltaico'!B5465*LCOH!$C$20</f>
        <v>530</v>
      </c>
      <c r="B5463">
        <f>'Profilo eolico'!B5465*LCOH!$C$21</f>
        <v>31.4</v>
      </c>
      <c r="C5463">
        <f>$P$35*'Profilo fotovoltaico'!B5465</f>
        <v>3897.9444594396946</v>
      </c>
      <c r="D5463">
        <f>$Q$37*'Profilo eolico'!B5465</f>
        <v>183.2075356876897</v>
      </c>
      <c r="E5463">
        <f>$P$39*'Profilo fotovoltaico'!B5465+'Approvvigionamento energia'!$Q$39*'Profilo eolico'!B5465</f>
        <v>1111.8917666256909</v>
      </c>
      <c r="F5463">
        <f>$P$41*'Profilo fotovoltaico'!B5465+'Approvvigionamento energia'!$Q$41*'Profilo eolico'!B5465</f>
        <v>2040.5759975636922</v>
      </c>
      <c r="G5463">
        <f>$P$43*'Profilo fotovoltaico'!B5465+'Approvvigionamento energia'!$Q$43*'Profilo eolico'!B5465</f>
        <v>2969.2602285016937</v>
      </c>
      <c r="H5463">
        <f t="shared" si="170"/>
        <v>1138.4335154826958</v>
      </c>
      <c r="I5463">
        <f>IF(LCOH!$C$28=Menu!$A$1,'Approvvigionamento energia'!C5463,0)+IF(LCOH!$C$28=Menu!$A$2,'Approvvigionamento energia'!D5463,0)+IF(LCOH!$C$28=Menu!$A$3,'Approvvigionamento energia'!E5463,0)+IF(LCOH!$C$28=Menu!$A$4,'Approvvigionamento energia'!F5463,0)+IF(LCOH!$C$28=Menu!$A$5,'Approvvigionamento energia'!G5463,0)+IF(LCOH!$C$28=Menu!$A$6,'Approvvigionamento energia'!H5463,0)</f>
        <v>2040.5759975636922</v>
      </c>
      <c r="J5463">
        <f>'Approvvigionamento energia'!A5463+'Approvvigionamento energia'!B5463+'Approvvigionamento energia'!I5463</f>
        <v>2601.9759975636921</v>
      </c>
      <c r="K5463">
        <f>IF(MIN(LCOH!$C$18,J5463)&gt;=$P$48*LCOH!$C$18, MIN(LCOH!$C$18,J5463),0)</f>
        <v>1500</v>
      </c>
      <c r="L5463">
        <f t="shared" si="171"/>
        <v>1101.9759975636921</v>
      </c>
      <c r="M5463">
        <f>K5463/LCOH!$C$18</f>
        <v>1</v>
      </c>
      <c r="N5463">
        <f>K5463/LCOH!$C$34</f>
        <v>28.901734104046245</v>
      </c>
    </row>
    <row r="5464" spans="1:14" x14ac:dyDescent="0.35">
      <c r="A5464">
        <f>'Profilo fotovoltaico'!B5466*LCOH!$C$20</f>
        <v>434</v>
      </c>
      <c r="B5464">
        <f>'Profilo eolico'!B5466*LCOH!$C$21</f>
        <v>38.5</v>
      </c>
      <c r="C5464">
        <f>$P$35*'Profilo fotovoltaico'!B5466</f>
        <v>3191.9016894279762</v>
      </c>
      <c r="D5464">
        <f>$Q$37*'Profilo eolico'!B5466</f>
        <v>224.63344343872782</v>
      </c>
      <c r="E5464">
        <f>$P$39*'Profilo fotovoltaico'!B5466+'Approvvigionamento energia'!$Q$39*'Profilo eolico'!B5466</f>
        <v>966.45050493603992</v>
      </c>
      <c r="F5464">
        <f>$P$41*'Profilo fotovoltaico'!B5466+'Approvvigionamento energia'!$Q$41*'Profilo eolico'!B5466</f>
        <v>1708.2675664333519</v>
      </c>
      <c r="G5464">
        <f>$P$43*'Profilo fotovoltaico'!B5466+'Approvvigionamento energia'!$Q$43*'Profilo eolico'!B5466</f>
        <v>2450.0846279306643</v>
      </c>
      <c r="H5464">
        <f t="shared" si="170"/>
        <v>1138.4335154826958</v>
      </c>
      <c r="I5464">
        <f>IF(LCOH!$C$28=Menu!$A$1,'Approvvigionamento energia'!C5464,0)+IF(LCOH!$C$28=Menu!$A$2,'Approvvigionamento energia'!D5464,0)+IF(LCOH!$C$28=Menu!$A$3,'Approvvigionamento energia'!E5464,0)+IF(LCOH!$C$28=Menu!$A$4,'Approvvigionamento energia'!F5464,0)+IF(LCOH!$C$28=Menu!$A$5,'Approvvigionamento energia'!G5464,0)+IF(LCOH!$C$28=Menu!$A$6,'Approvvigionamento energia'!H5464,0)</f>
        <v>1708.2675664333519</v>
      </c>
      <c r="J5464">
        <f>'Approvvigionamento energia'!A5464+'Approvvigionamento energia'!B5464+'Approvvigionamento energia'!I5464</f>
        <v>2180.7675664333519</v>
      </c>
      <c r="K5464">
        <f>IF(MIN(LCOH!$C$18,J5464)&gt;=$P$48*LCOH!$C$18, MIN(LCOH!$C$18,J5464),0)</f>
        <v>1500</v>
      </c>
      <c r="L5464">
        <f t="shared" si="171"/>
        <v>680.76756643335193</v>
      </c>
      <c r="M5464">
        <f>K5464/LCOH!$C$18</f>
        <v>1</v>
      </c>
      <c r="N5464">
        <f>K5464/LCOH!$C$34</f>
        <v>28.901734104046245</v>
      </c>
    </row>
    <row r="5465" spans="1:14" x14ac:dyDescent="0.35">
      <c r="A5465">
        <f>'Profilo fotovoltaico'!B5467*LCOH!$C$20</f>
        <v>303</v>
      </c>
      <c r="B5465">
        <f>'Profilo eolico'!B5467*LCOH!$C$21</f>
        <v>48.4</v>
      </c>
      <c r="C5465">
        <f>$P$35*'Profilo fotovoltaico'!B5467</f>
        <v>2228.4474928494856</v>
      </c>
      <c r="D5465">
        <f>$Q$37*'Profilo eolico'!B5467</f>
        <v>282.39632889440065</v>
      </c>
      <c r="E5465">
        <f>$P$39*'Profilo fotovoltaico'!B5467+'Approvvigionamento energia'!$Q$39*'Profilo eolico'!B5467</f>
        <v>768.90911988317191</v>
      </c>
      <c r="F5465">
        <f>$P$41*'Profilo fotovoltaico'!B5467+'Approvvigionamento energia'!$Q$41*'Profilo eolico'!B5467</f>
        <v>1255.4219108719431</v>
      </c>
      <c r="G5465">
        <f>$P$43*'Profilo fotovoltaico'!B5467+'Approvvigionamento energia'!$Q$43*'Profilo eolico'!B5467</f>
        <v>1741.9347018607145</v>
      </c>
      <c r="H5465">
        <f t="shared" si="170"/>
        <v>1138.4335154826958</v>
      </c>
      <c r="I5465">
        <f>IF(LCOH!$C$28=Menu!$A$1,'Approvvigionamento energia'!C5465,0)+IF(LCOH!$C$28=Menu!$A$2,'Approvvigionamento energia'!D5465,0)+IF(LCOH!$C$28=Menu!$A$3,'Approvvigionamento energia'!E5465,0)+IF(LCOH!$C$28=Menu!$A$4,'Approvvigionamento energia'!F5465,0)+IF(LCOH!$C$28=Menu!$A$5,'Approvvigionamento energia'!G5465,0)+IF(LCOH!$C$28=Menu!$A$6,'Approvvigionamento energia'!H5465,0)</f>
        <v>1255.4219108719431</v>
      </c>
      <c r="J5465">
        <f>'Approvvigionamento energia'!A5465+'Approvvigionamento energia'!B5465+'Approvvigionamento energia'!I5465</f>
        <v>1606.8219108719431</v>
      </c>
      <c r="K5465">
        <f>IF(MIN(LCOH!$C$18,J5465)&gt;=$P$48*LCOH!$C$18, MIN(LCOH!$C$18,J5465),0)</f>
        <v>1500</v>
      </c>
      <c r="L5465">
        <f t="shared" si="171"/>
        <v>106.82191087194315</v>
      </c>
      <c r="M5465">
        <f>K5465/LCOH!$C$18</f>
        <v>1</v>
      </c>
      <c r="N5465">
        <f>K5465/LCOH!$C$34</f>
        <v>28.901734104046245</v>
      </c>
    </row>
    <row r="5466" spans="1:14" x14ac:dyDescent="0.35">
      <c r="A5466">
        <f>'Profilo fotovoltaico'!B5468*LCOH!$C$20</f>
        <v>159</v>
      </c>
      <c r="B5466">
        <f>'Profilo eolico'!B5468*LCOH!$C$21</f>
        <v>63.1</v>
      </c>
      <c r="C5466">
        <f>$P$35*'Profilo fotovoltaico'!B5468</f>
        <v>1169.3833378319084</v>
      </c>
      <c r="D5466">
        <f>$Q$37*'Profilo eolico'!B5468</f>
        <v>368.16546184373317</v>
      </c>
      <c r="E5466">
        <f>$P$39*'Profilo fotovoltaico'!B5468+'Approvvigionamento energia'!$Q$39*'Profilo eolico'!B5468</f>
        <v>568.4699308407769</v>
      </c>
      <c r="F5466">
        <f>$P$41*'Profilo fotovoltaico'!B5468+'Approvvigionamento energia'!$Q$41*'Profilo eolico'!B5468</f>
        <v>768.77439983782074</v>
      </c>
      <c r="G5466">
        <f>$P$43*'Profilo fotovoltaico'!B5468+'Approvvigionamento energia'!$Q$43*'Profilo eolico'!B5468</f>
        <v>969.07886883486458</v>
      </c>
      <c r="H5466">
        <f t="shared" si="170"/>
        <v>1138.4335154826958</v>
      </c>
      <c r="I5466">
        <f>IF(LCOH!$C$28=Menu!$A$1,'Approvvigionamento energia'!C5466,0)+IF(LCOH!$C$28=Menu!$A$2,'Approvvigionamento energia'!D5466,0)+IF(LCOH!$C$28=Menu!$A$3,'Approvvigionamento energia'!E5466,0)+IF(LCOH!$C$28=Menu!$A$4,'Approvvigionamento energia'!F5466,0)+IF(LCOH!$C$28=Menu!$A$5,'Approvvigionamento energia'!G5466,0)+IF(LCOH!$C$28=Menu!$A$6,'Approvvigionamento energia'!H5466,0)</f>
        <v>768.77439983782074</v>
      </c>
      <c r="J5466">
        <f>'Approvvigionamento energia'!A5466+'Approvvigionamento energia'!B5466+'Approvvigionamento energia'!I5466</f>
        <v>990.87439983782076</v>
      </c>
      <c r="K5466">
        <f>IF(MIN(LCOH!$C$18,J5466)&gt;=$P$48*LCOH!$C$18, MIN(LCOH!$C$18,J5466),0)</f>
        <v>990.87439983782076</v>
      </c>
      <c r="L5466">
        <f t="shared" si="171"/>
        <v>0</v>
      </c>
      <c r="M5466">
        <f>K5466/LCOH!$C$18</f>
        <v>0.66058293322521389</v>
      </c>
      <c r="N5466">
        <f>K5466/LCOH!$C$34</f>
        <v>19.091992289746067</v>
      </c>
    </row>
    <row r="5467" spans="1:14" x14ac:dyDescent="0.35">
      <c r="A5467">
        <f>'Profilo fotovoltaico'!B5469*LCOH!$C$20</f>
        <v>39</v>
      </c>
      <c r="B5467">
        <f>'Profilo eolico'!B5469*LCOH!$C$21</f>
        <v>78.399999999999991</v>
      </c>
      <c r="C5467">
        <f>$P$35*'Profilo fotovoltaico'!B5469</f>
        <v>286.82987531726053</v>
      </c>
      <c r="D5467">
        <f>$Q$37*'Profilo eolico'!B5469</f>
        <v>457.435375729773</v>
      </c>
      <c r="E5467">
        <f>$P$39*'Profilo fotovoltaico'!B5469+'Approvvigionamento energia'!$Q$39*'Profilo eolico'!B5469</f>
        <v>414.78400062664485</v>
      </c>
      <c r="F5467">
        <f>$P$41*'Profilo fotovoltaico'!B5469+'Approvvigionamento energia'!$Q$41*'Profilo eolico'!B5469</f>
        <v>372.13262552351677</v>
      </c>
      <c r="G5467">
        <f>$P$43*'Profilo fotovoltaico'!B5469+'Approvvigionamento energia'!$Q$43*'Profilo eolico'!B5469</f>
        <v>329.48125042038862</v>
      </c>
      <c r="H5467">
        <f t="shared" si="170"/>
        <v>1138.4335154826958</v>
      </c>
      <c r="I5467">
        <f>IF(LCOH!$C$28=Menu!$A$1,'Approvvigionamento energia'!C5467,0)+IF(LCOH!$C$28=Menu!$A$2,'Approvvigionamento energia'!D5467,0)+IF(LCOH!$C$28=Menu!$A$3,'Approvvigionamento energia'!E5467,0)+IF(LCOH!$C$28=Menu!$A$4,'Approvvigionamento energia'!F5467,0)+IF(LCOH!$C$28=Menu!$A$5,'Approvvigionamento energia'!G5467,0)+IF(LCOH!$C$28=Menu!$A$6,'Approvvigionamento energia'!H5467,0)</f>
        <v>372.13262552351677</v>
      </c>
      <c r="J5467">
        <f>'Approvvigionamento energia'!A5467+'Approvvigionamento energia'!B5467+'Approvvigionamento energia'!I5467</f>
        <v>489.53262552351674</v>
      </c>
      <c r="K5467">
        <f>IF(MIN(LCOH!$C$18,J5467)&gt;=$P$48*LCOH!$C$18, MIN(LCOH!$C$18,J5467),0)</f>
        <v>489.53262552351674</v>
      </c>
      <c r="L5467">
        <f t="shared" si="171"/>
        <v>0</v>
      </c>
      <c r="M5467">
        <f>K5467/LCOH!$C$18</f>
        <v>0.3263550836823445</v>
      </c>
      <c r="N5467">
        <f>K5467/LCOH!$C$34</f>
        <v>9.4322278520908824</v>
      </c>
    </row>
    <row r="5468" spans="1:14" x14ac:dyDescent="0.35">
      <c r="A5468">
        <f>'Profilo fotovoltaico'!B5470*LCOH!$C$20</f>
        <v>0</v>
      </c>
      <c r="B5468">
        <f>'Profilo eolico'!B5470*LCOH!$C$21</f>
        <v>69</v>
      </c>
      <c r="C5468">
        <f>$P$35*'Profilo fotovoltaico'!B5470</f>
        <v>0</v>
      </c>
      <c r="D5468">
        <f>$Q$37*'Profilo eolico'!B5470</f>
        <v>402.58980772135641</v>
      </c>
      <c r="E5468">
        <f>$P$39*'Profilo fotovoltaico'!B5470+'Approvvigionamento energia'!$Q$39*'Profilo eolico'!B5470</f>
        <v>301.94235579101729</v>
      </c>
      <c r="F5468">
        <f>$P$41*'Profilo fotovoltaico'!B5470+'Approvvigionamento energia'!$Q$41*'Profilo eolico'!B5470</f>
        <v>201.2949038606782</v>
      </c>
      <c r="G5468">
        <f>$P$43*'Profilo fotovoltaico'!B5470+'Approvvigionamento energia'!$Q$43*'Profilo eolico'!B5470</f>
        <v>100.6474519303391</v>
      </c>
      <c r="H5468">
        <f t="shared" si="170"/>
        <v>1138.4335154826958</v>
      </c>
      <c r="I5468">
        <f>IF(LCOH!$C$28=Menu!$A$1,'Approvvigionamento energia'!C5468,0)+IF(LCOH!$C$28=Menu!$A$2,'Approvvigionamento energia'!D5468,0)+IF(LCOH!$C$28=Menu!$A$3,'Approvvigionamento energia'!E5468,0)+IF(LCOH!$C$28=Menu!$A$4,'Approvvigionamento energia'!F5468,0)+IF(LCOH!$C$28=Menu!$A$5,'Approvvigionamento energia'!G5468,0)+IF(LCOH!$C$28=Menu!$A$6,'Approvvigionamento energia'!H5468,0)</f>
        <v>201.2949038606782</v>
      </c>
      <c r="J5468">
        <f>'Approvvigionamento energia'!A5468+'Approvvigionamento energia'!B5468+'Approvvigionamento energia'!I5468</f>
        <v>270.29490386067823</v>
      </c>
      <c r="K5468">
        <f>IF(MIN(LCOH!$C$18,J5468)&gt;=$P$48*LCOH!$C$18, MIN(LCOH!$C$18,J5468),0)</f>
        <v>0</v>
      </c>
      <c r="L5468">
        <f t="shared" si="171"/>
        <v>270.29490386067823</v>
      </c>
      <c r="M5468">
        <f>K5468/LCOH!$C$18</f>
        <v>0</v>
      </c>
      <c r="N5468">
        <f>K5468/LCOH!$C$34</f>
        <v>0</v>
      </c>
    </row>
    <row r="5469" spans="1:14" x14ac:dyDescent="0.35">
      <c r="A5469">
        <f>'Profilo fotovoltaico'!B5471*LCOH!$C$20</f>
        <v>0</v>
      </c>
      <c r="B5469">
        <f>'Profilo eolico'!B5471*LCOH!$C$21</f>
        <v>48.300000000000004</v>
      </c>
      <c r="C5469">
        <f>$P$35*'Profilo fotovoltaico'!B5471</f>
        <v>0</v>
      </c>
      <c r="D5469">
        <f>$Q$37*'Profilo eolico'!B5471</f>
        <v>281.81286540494949</v>
      </c>
      <c r="E5469">
        <f>$P$39*'Profilo fotovoltaico'!B5471+'Approvvigionamento energia'!$Q$39*'Profilo eolico'!B5471</f>
        <v>211.35964905371208</v>
      </c>
      <c r="F5469">
        <f>$P$41*'Profilo fotovoltaico'!B5471+'Approvvigionamento energia'!$Q$41*'Profilo eolico'!B5471</f>
        <v>140.90643270247475</v>
      </c>
      <c r="G5469">
        <f>$P$43*'Profilo fotovoltaico'!B5471+'Approvvigionamento energia'!$Q$43*'Profilo eolico'!B5471</f>
        <v>70.453216351237373</v>
      </c>
      <c r="H5469">
        <f t="shared" si="170"/>
        <v>1138.4335154826958</v>
      </c>
      <c r="I5469">
        <f>IF(LCOH!$C$28=Menu!$A$1,'Approvvigionamento energia'!C5469,0)+IF(LCOH!$C$28=Menu!$A$2,'Approvvigionamento energia'!D5469,0)+IF(LCOH!$C$28=Menu!$A$3,'Approvvigionamento energia'!E5469,0)+IF(LCOH!$C$28=Menu!$A$4,'Approvvigionamento energia'!F5469,0)+IF(LCOH!$C$28=Menu!$A$5,'Approvvigionamento energia'!G5469,0)+IF(LCOH!$C$28=Menu!$A$6,'Approvvigionamento energia'!H5469,0)</f>
        <v>140.90643270247475</v>
      </c>
      <c r="J5469">
        <f>'Approvvigionamento energia'!A5469+'Approvvigionamento energia'!B5469+'Approvvigionamento energia'!I5469</f>
        <v>189.20643270247476</v>
      </c>
      <c r="K5469">
        <f>IF(MIN(LCOH!$C$18,J5469)&gt;=$P$48*LCOH!$C$18, MIN(LCOH!$C$18,J5469),0)</f>
        <v>0</v>
      </c>
      <c r="L5469">
        <f t="shared" si="171"/>
        <v>189.20643270247476</v>
      </c>
      <c r="M5469">
        <f>K5469/LCOH!$C$18</f>
        <v>0</v>
      </c>
      <c r="N5469">
        <f>K5469/LCOH!$C$34</f>
        <v>0</v>
      </c>
    </row>
    <row r="5470" spans="1:14" x14ac:dyDescent="0.35">
      <c r="A5470">
        <f>'Profilo fotovoltaico'!B5472*LCOH!$C$20</f>
        <v>0</v>
      </c>
      <c r="B5470">
        <f>'Profilo eolico'!B5472*LCOH!$C$21</f>
        <v>40.5</v>
      </c>
      <c r="C5470">
        <f>$P$35*'Profilo fotovoltaico'!B5472</f>
        <v>0</v>
      </c>
      <c r="D5470">
        <f>$Q$37*'Profilo eolico'!B5472</f>
        <v>236.30271322775266</v>
      </c>
      <c r="E5470">
        <f>$P$39*'Profilo fotovoltaico'!B5472+'Approvvigionamento energia'!$Q$39*'Profilo eolico'!B5472</f>
        <v>177.22703492081448</v>
      </c>
      <c r="F5470">
        <f>$P$41*'Profilo fotovoltaico'!B5472+'Approvvigionamento energia'!$Q$41*'Profilo eolico'!B5472</f>
        <v>118.15135661387633</v>
      </c>
      <c r="G5470">
        <f>$P$43*'Profilo fotovoltaico'!B5472+'Approvvigionamento energia'!$Q$43*'Profilo eolico'!B5472</f>
        <v>59.075678306938165</v>
      </c>
      <c r="H5470">
        <f t="shared" si="170"/>
        <v>1138.4335154826958</v>
      </c>
      <c r="I5470">
        <f>IF(LCOH!$C$28=Menu!$A$1,'Approvvigionamento energia'!C5470,0)+IF(LCOH!$C$28=Menu!$A$2,'Approvvigionamento energia'!D5470,0)+IF(LCOH!$C$28=Menu!$A$3,'Approvvigionamento energia'!E5470,0)+IF(LCOH!$C$28=Menu!$A$4,'Approvvigionamento energia'!F5470,0)+IF(LCOH!$C$28=Menu!$A$5,'Approvvigionamento energia'!G5470,0)+IF(LCOH!$C$28=Menu!$A$6,'Approvvigionamento energia'!H5470,0)</f>
        <v>118.15135661387633</v>
      </c>
      <c r="J5470">
        <f>'Approvvigionamento energia'!A5470+'Approvvigionamento energia'!B5470+'Approvvigionamento energia'!I5470</f>
        <v>158.65135661387632</v>
      </c>
      <c r="K5470">
        <f>IF(MIN(LCOH!$C$18,J5470)&gt;=$P$48*LCOH!$C$18, MIN(LCOH!$C$18,J5470),0)</f>
        <v>0</v>
      </c>
      <c r="L5470">
        <f t="shared" si="171"/>
        <v>158.65135661387632</v>
      </c>
      <c r="M5470">
        <f>K5470/LCOH!$C$18</f>
        <v>0</v>
      </c>
      <c r="N5470">
        <f>K5470/LCOH!$C$34</f>
        <v>0</v>
      </c>
    </row>
    <row r="5471" spans="1:14" x14ac:dyDescent="0.35">
      <c r="A5471">
        <f>'Profilo fotovoltaico'!B5473*LCOH!$C$20</f>
        <v>0</v>
      </c>
      <c r="B5471">
        <f>'Profilo eolico'!B5473*LCOH!$C$21</f>
        <v>40.4</v>
      </c>
      <c r="C5471">
        <f>$P$35*'Profilo fotovoltaico'!B5473</f>
        <v>0</v>
      </c>
      <c r="D5471">
        <f>$Q$37*'Profilo eolico'!B5473</f>
        <v>235.71924973830139</v>
      </c>
      <c r="E5471">
        <f>$P$39*'Profilo fotovoltaico'!B5473+'Approvvigionamento energia'!$Q$39*'Profilo eolico'!B5473</f>
        <v>176.78943730372603</v>
      </c>
      <c r="F5471">
        <f>$P$41*'Profilo fotovoltaico'!B5473+'Approvvigionamento energia'!$Q$41*'Profilo eolico'!B5473</f>
        <v>117.85962486915069</v>
      </c>
      <c r="G5471">
        <f>$P$43*'Profilo fotovoltaico'!B5473+'Approvvigionamento energia'!$Q$43*'Profilo eolico'!B5473</f>
        <v>58.929812434575346</v>
      </c>
      <c r="H5471">
        <f t="shared" si="170"/>
        <v>1138.4335154826958</v>
      </c>
      <c r="I5471">
        <f>IF(LCOH!$C$28=Menu!$A$1,'Approvvigionamento energia'!C5471,0)+IF(LCOH!$C$28=Menu!$A$2,'Approvvigionamento energia'!D5471,0)+IF(LCOH!$C$28=Menu!$A$3,'Approvvigionamento energia'!E5471,0)+IF(LCOH!$C$28=Menu!$A$4,'Approvvigionamento energia'!F5471,0)+IF(LCOH!$C$28=Menu!$A$5,'Approvvigionamento energia'!G5471,0)+IF(LCOH!$C$28=Menu!$A$6,'Approvvigionamento energia'!H5471,0)</f>
        <v>117.85962486915069</v>
      </c>
      <c r="J5471">
        <f>'Approvvigionamento energia'!A5471+'Approvvigionamento energia'!B5471+'Approvvigionamento energia'!I5471</f>
        <v>158.25962486915068</v>
      </c>
      <c r="K5471">
        <f>IF(MIN(LCOH!$C$18,J5471)&gt;=$P$48*LCOH!$C$18, MIN(LCOH!$C$18,J5471),0)</f>
        <v>0</v>
      </c>
      <c r="L5471">
        <f t="shared" si="171"/>
        <v>158.25962486915068</v>
      </c>
      <c r="M5471">
        <f>K5471/LCOH!$C$18</f>
        <v>0</v>
      </c>
      <c r="N5471">
        <f>K5471/LCOH!$C$34</f>
        <v>0</v>
      </c>
    </row>
    <row r="5472" spans="1:14" x14ac:dyDescent="0.35">
      <c r="A5472">
        <f>'Profilo fotovoltaico'!B5474*LCOH!$C$20</f>
        <v>0</v>
      </c>
      <c r="B5472">
        <f>'Profilo eolico'!B5474*LCOH!$C$21</f>
        <v>44.4</v>
      </c>
      <c r="C5472">
        <f>$P$35*'Profilo fotovoltaico'!B5474</f>
        <v>0</v>
      </c>
      <c r="D5472">
        <f>$Q$37*'Profilo eolico'!B5474</f>
        <v>259.05778931635103</v>
      </c>
      <c r="E5472">
        <f>$P$39*'Profilo fotovoltaico'!B5474+'Approvvigionamento energia'!$Q$39*'Profilo eolico'!B5474</f>
        <v>194.29334198726329</v>
      </c>
      <c r="F5472">
        <f>$P$41*'Profilo fotovoltaico'!B5474+'Approvvigionamento energia'!$Q$41*'Profilo eolico'!B5474</f>
        <v>129.52889465817552</v>
      </c>
      <c r="G5472">
        <f>$P$43*'Profilo fotovoltaico'!B5474+'Approvvigionamento energia'!$Q$43*'Profilo eolico'!B5474</f>
        <v>64.764447329087758</v>
      </c>
      <c r="H5472">
        <f t="shared" si="170"/>
        <v>1138.4335154826958</v>
      </c>
      <c r="I5472">
        <f>IF(LCOH!$C$28=Menu!$A$1,'Approvvigionamento energia'!C5472,0)+IF(LCOH!$C$28=Menu!$A$2,'Approvvigionamento energia'!D5472,0)+IF(LCOH!$C$28=Menu!$A$3,'Approvvigionamento energia'!E5472,0)+IF(LCOH!$C$28=Menu!$A$4,'Approvvigionamento energia'!F5472,0)+IF(LCOH!$C$28=Menu!$A$5,'Approvvigionamento energia'!G5472,0)+IF(LCOH!$C$28=Menu!$A$6,'Approvvigionamento energia'!H5472,0)</f>
        <v>129.52889465817552</v>
      </c>
      <c r="J5472">
        <f>'Approvvigionamento energia'!A5472+'Approvvigionamento energia'!B5472+'Approvvigionamento energia'!I5472</f>
        <v>173.92889465817552</v>
      </c>
      <c r="K5472">
        <f>IF(MIN(LCOH!$C$18,J5472)&gt;=$P$48*LCOH!$C$18, MIN(LCOH!$C$18,J5472),0)</f>
        <v>0</v>
      </c>
      <c r="L5472">
        <f t="shared" si="171"/>
        <v>173.92889465817552</v>
      </c>
      <c r="M5472">
        <f>K5472/LCOH!$C$18</f>
        <v>0</v>
      </c>
      <c r="N5472">
        <f>K5472/LCOH!$C$34</f>
        <v>0</v>
      </c>
    </row>
    <row r="5473" spans="1:14" x14ac:dyDescent="0.35">
      <c r="A5473">
        <f>'Profilo fotovoltaico'!B5475*LCOH!$C$20</f>
        <v>0</v>
      </c>
      <c r="B5473">
        <f>'Profilo eolico'!B5475*LCOH!$C$21</f>
        <v>50.3</v>
      </c>
      <c r="C5473">
        <f>$P$35*'Profilo fotovoltaico'!B5475</f>
        <v>0</v>
      </c>
      <c r="D5473">
        <f>$Q$37*'Profilo eolico'!B5475</f>
        <v>293.48213519397427</v>
      </c>
      <c r="E5473">
        <f>$P$39*'Profilo fotovoltaico'!B5475+'Approvvigionamento energia'!$Q$39*'Profilo eolico'!B5475</f>
        <v>220.11160139548068</v>
      </c>
      <c r="F5473">
        <f>$P$41*'Profilo fotovoltaico'!B5475+'Approvvigionamento energia'!$Q$41*'Profilo eolico'!B5475</f>
        <v>146.74106759698714</v>
      </c>
      <c r="G5473">
        <f>$P$43*'Profilo fotovoltaico'!B5475+'Approvvigionamento energia'!$Q$43*'Profilo eolico'!B5475</f>
        <v>73.370533798493568</v>
      </c>
      <c r="H5473">
        <f t="shared" si="170"/>
        <v>1138.4335154826958</v>
      </c>
      <c r="I5473">
        <f>IF(LCOH!$C$28=Menu!$A$1,'Approvvigionamento energia'!C5473,0)+IF(LCOH!$C$28=Menu!$A$2,'Approvvigionamento energia'!D5473,0)+IF(LCOH!$C$28=Menu!$A$3,'Approvvigionamento energia'!E5473,0)+IF(LCOH!$C$28=Menu!$A$4,'Approvvigionamento energia'!F5473,0)+IF(LCOH!$C$28=Menu!$A$5,'Approvvigionamento energia'!G5473,0)+IF(LCOH!$C$28=Menu!$A$6,'Approvvigionamento energia'!H5473,0)</f>
        <v>146.74106759698714</v>
      </c>
      <c r="J5473">
        <f>'Approvvigionamento energia'!A5473+'Approvvigionamento energia'!B5473+'Approvvigionamento energia'!I5473</f>
        <v>197.04106759698715</v>
      </c>
      <c r="K5473">
        <f>IF(MIN(LCOH!$C$18,J5473)&gt;=$P$48*LCOH!$C$18, MIN(LCOH!$C$18,J5473),0)</f>
        <v>0</v>
      </c>
      <c r="L5473">
        <f t="shared" si="171"/>
        <v>197.04106759698715</v>
      </c>
      <c r="M5473">
        <f>K5473/LCOH!$C$18</f>
        <v>0</v>
      </c>
      <c r="N5473">
        <f>K5473/LCOH!$C$34</f>
        <v>0</v>
      </c>
    </row>
    <row r="5474" spans="1:14" x14ac:dyDescent="0.35">
      <c r="A5474">
        <f>'Profilo fotovoltaico'!B5476*LCOH!$C$20</f>
        <v>0</v>
      </c>
      <c r="B5474">
        <f>'Profilo eolico'!B5476*LCOH!$C$21</f>
        <v>56.099999999999994</v>
      </c>
      <c r="C5474">
        <f>$P$35*'Profilo fotovoltaico'!B5476</f>
        <v>0</v>
      </c>
      <c r="D5474">
        <f>$Q$37*'Profilo eolico'!B5476</f>
        <v>327.32301758214624</v>
      </c>
      <c r="E5474">
        <f>$P$39*'Profilo fotovoltaico'!B5476+'Approvvigionamento energia'!$Q$39*'Profilo eolico'!B5476</f>
        <v>245.49226318660968</v>
      </c>
      <c r="F5474">
        <f>$P$41*'Profilo fotovoltaico'!B5476+'Approvvigionamento energia'!$Q$41*'Profilo eolico'!B5476</f>
        <v>163.66150879107312</v>
      </c>
      <c r="G5474">
        <f>$P$43*'Profilo fotovoltaico'!B5476+'Approvvigionamento energia'!$Q$43*'Profilo eolico'!B5476</f>
        <v>81.830754395536559</v>
      </c>
      <c r="H5474">
        <f t="shared" si="170"/>
        <v>1138.4335154826958</v>
      </c>
      <c r="I5474">
        <f>IF(LCOH!$C$28=Menu!$A$1,'Approvvigionamento energia'!C5474,0)+IF(LCOH!$C$28=Menu!$A$2,'Approvvigionamento energia'!D5474,0)+IF(LCOH!$C$28=Menu!$A$3,'Approvvigionamento energia'!E5474,0)+IF(LCOH!$C$28=Menu!$A$4,'Approvvigionamento energia'!F5474,0)+IF(LCOH!$C$28=Menu!$A$5,'Approvvigionamento energia'!G5474,0)+IF(LCOH!$C$28=Menu!$A$6,'Approvvigionamento energia'!H5474,0)</f>
        <v>163.66150879107312</v>
      </c>
      <c r="J5474">
        <f>'Approvvigionamento energia'!A5474+'Approvvigionamento energia'!B5474+'Approvvigionamento energia'!I5474</f>
        <v>219.76150879107311</v>
      </c>
      <c r="K5474">
        <f>IF(MIN(LCOH!$C$18,J5474)&gt;=$P$48*LCOH!$C$18, MIN(LCOH!$C$18,J5474),0)</f>
        <v>0</v>
      </c>
      <c r="L5474">
        <f t="shared" si="171"/>
        <v>219.76150879107311</v>
      </c>
      <c r="M5474">
        <f>K5474/LCOH!$C$18</f>
        <v>0</v>
      </c>
      <c r="N5474">
        <f>K5474/LCOH!$C$34</f>
        <v>0</v>
      </c>
    </row>
    <row r="5475" spans="1:14" x14ac:dyDescent="0.35">
      <c r="A5475">
        <f>'Profilo fotovoltaico'!B5477*LCOH!$C$20</f>
        <v>0</v>
      </c>
      <c r="B5475">
        <f>'Profilo eolico'!B5477*LCOH!$C$21</f>
        <v>61.800000000000004</v>
      </c>
      <c r="C5475">
        <f>$P$35*'Profilo fotovoltaico'!B5477</f>
        <v>0</v>
      </c>
      <c r="D5475">
        <f>$Q$37*'Profilo eolico'!B5477</f>
        <v>360.58043648086698</v>
      </c>
      <c r="E5475">
        <f>$P$39*'Profilo fotovoltaico'!B5477+'Approvvigionamento energia'!$Q$39*'Profilo eolico'!B5477</f>
        <v>270.43532736065026</v>
      </c>
      <c r="F5475">
        <f>$P$41*'Profilo fotovoltaico'!B5477+'Approvvigionamento energia'!$Q$41*'Profilo eolico'!B5477</f>
        <v>180.29021824043349</v>
      </c>
      <c r="G5475">
        <f>$P$43*'Profilo fotovoltaico'!B5477+'Approvvigionamento energia'!$Q$43*'Profilo eolico'!B5477</f>
        <v>90.145109120216745</v>
      </c>
      <c r="H5475">
        <f t="shared" si="170"/>
        <v>1138.4335154826958</v>
      </c>
      <c r="I5475">
        <f>IF(LCOH!$C$28=Menu!$A$1,'Approvvigionamento energia'!C5475,0)+IF(LCOH!$C$28=Menu!$A$2,'Approvvigionamento energia'!D5475,0)+IF(LCOH!$C$28=Menu!$A$3,'Approvvigionamento energia'!E5475,0)+IF(LCOH!$C$28=Menu!$A$4,'Approvvigionamento energia'!F5475,0)+IF(LCOH!$C$28=Menu!$A$5,'Approvvigionamento energia'!G5475,0)+IF(LCOH!$C$28=Menu!$A$6,'Approvvigionamento energia'!H5475,0)</f>
        <v>180.29021824043349</v>
      </c>
      <c r="J5475">
        <f>'Approvvigionamento energia'!A5475+'Approvvigionamento energia'!B5475+'Approvvigionamento energia'!I5475</f>
        <v>242.0902182404335</v>
      </c>
      <c r="K5475">
        <f>IF(MIN(LCOH!$C$18,J5475)&gt;=$P$48*LCOH!$C$18, MIN(LCOH!$C$18,J5475),0)</f>
        <v>0</v>
      </c>
      <c r="L5475">
        <f t="shared" si="171"/>
        <v>242.0902182404335</v>
      </c>
      <c r="M5475">
        <f>K5475/LCOH!$C$18</f>
        <v>0</v>
      </c>
      <c r="N5475">
        <f>K5475/LCOH!$C$34</f>
        <v>0</v>
      </c>
    </row>
    <row r="5476" spans="1:14" x14ac:dyDescent="0.35">
      <c r="A5476">
        <f>'Profilo fotovoltaico'!B5478*LCOH!$C$20</f>
        <v>0</v>
      </c>
      <c r="B5476">
        <f>'Profilo eolico'!B5478*LCOH!$C$21</f>
        <v>67.7</v>
      </c>
      <c r="C5476">
        <f>$P$35*'Profilo fotovoltaico'!B5478</f>
        <v>0</v>
      </c>
      <c r="D5476">
        <f>$Q$37*'Profilo eolico'!B5478</f>
        <v>395.00478235849022</v>
      </c>
      <c r="E5476">
        <f>$P$39*'Profilo fotovoltaico'!B5478+'Approvvigionamento energia'!$Q$39*'Profilo eolico'!B5478</f>
        <v>296.25358676886765</v>
      </c>
      <c r="F5476">
        <f>$P$41*'Profilo fotovoltaico'!B5478+'Approvvigionamento energia'!$Q$41*'Profilo eolico'!B5478</f>
        <v>197.50239117924511</v>
      </c>
      <c r="G5476">
        <f>$P$43*'Profilo fotovoltaico'!B5478+'Approvvigionamento energia'!$Q$43*'Profilo eolico'!B5478</f>
        <v>98.751195589622554</v>
      </c>
      <c r="H5476">
        <f t="shared" si="170"/>
        <v>1138.4335154826958</v>
      </c>
      <c r="I5476">
        <f>IF(LCOH!$C$28=Menu!$A$1,'Approvvigionamento energia'!C5476,0)+IF(LCOH!$C$28=Menu!$A$2,'Approvvigionamento energia'!D5476,0)+IF(LCOH!$C$28=Menu!$A$3,'Approvvigionamento energia'!E5476,0)+IF(LCOH!$C$28=Menu!$A$4,'Approvvigionamento energia'!F5476,0)+IF(LCOH!$C$28=Menu!$A$5,'Approvvigionamento energia'!G5476,0)+IF(LCOH!$C$28=Menu!$A$6,'Approvvigionamento energia'!H5476,0)</f>
        <v>197.50239117924511</v>
      </c>
      <c r="J5476">
        <f>'Approvvigionamento energia'!A5476+'Approvvigionamento energia'!B5476+'Approvvigionamento energia'!I5476</f>
        <v>265.20239117924513</v>
      </c>
      <c r="K5476">
        <f>IF(MIN(LCOH!$C$18,J5476)&gt;=$P$48*LCOH!$C$18, MIN(LCOH!$C$18,J5476),0)</f>
        <v>0</v>
      </c>
      <c r="L5476">
        <f t="shared" si="171"/>
        <v>265.20239117924513</v>
      </c>
      <c r="M5476">
        <f>K5476/LCOH!$C$18</f>
        <v>0</v>
      </c>
      <c r="N5476">
        <f>K5476/LCOH!$C$34</f>
        <v>0</v>
      </c>
    </row>
    <row r="5477" spans="1:14" x14ac:dyDescent="0.35">
      <c r="A5477">
        <f>'Profilo fotovoltaico'!B5479*LCOH!$C$20</f>
        <v>0</v>
      </c>
      <c r="B5477">
        <f>'Profilo eolico'!B5479*LCOH!$C$21</f>
        <v>74.800000000000011</v>
      </c>
      <c r="C5477">
        <f>$P$35*'Profilo fotovoltaico'!B5479</f>
        <v>0</v>
      </c>
      <c r="D5477">
        <f>$Q$37*'Profilo eolico'!B5479</f>
        <v>436.43069010952837</v>
      </c>
      <c r="E5477">
        <f>$P$39*'Profilo fotovoltaico'!B5479+'Approvvigionamento energia'!$Q$39*'Profilo eolico'!B5479</f>
        <v>327.32301758214624</v>
      </c>
      <c r="F5477">
        <f>$P$41*'Profilo fotovoltaico'!B5479+'Approvvigionamento energia'!$Q$41*'Profilo eolico'!B5479</f>
        <v>218.21534505476419</v>
      </c>
      <c r="G5477">
        <f>$P$43*'Profilo fotovoltaico'!B5479+'Approvvigionamento energia'!$Q$43*'Profilo eolico'!B5479</f>
        <v>109.10767252738209</v>
      </c>
      <c r="H5477">
        <f t="shared" si="170"/>
        <v>1138.4335154826958</v>
      </c>
      <c r="I5477">
        <f>IF(LCOH!$C$28=Menu!$A$1,'Approvvigionamento energia'!C5477,0)+IF(LCOH!$C$28=Menu!$A$2,'Approvvigionamento energia'!D5477,0)+IF(LCOH!$C$28=Menu!$A$3,'Approvvigionamento energia'!E5477,0)+IF(LCOH!$C$28=Menu!$A$4,'Approvvigionamento energia'!F5477,0)+IF(LCOH!$C$28=Menu!$A$5,'Approvvigionamento energia'!G5477,0)+IF(LCOH!$C$28=Menu!$A$6,'Approvvigionamento energia'!H5477,0)</f>
        <v>218.21534505476419</v>
      </c>
      <c r="J5477">
        <f>'Approvvigionamento energia'!A5477+'Approvvigionamento energia'!B5477+'Approvvigionamento energia'!I5477</f>
        <v>293.01534505476423</v>
      </c>
      <c r="K5477">
        <f>IF(MIN(LCOH!$C$18,J5477)&gt;=$P$48*LCOH!$C$18, MIN(LCOH!$C$18,J5477),0)</f>
        <v>0</v>
      </c>
      <c r="L5477">
        <f t="shared" si="171"/>
        <v>293.01534505476423</v>
      </c>
      <c r="M5477">
        <f>K5477/LCOH!$C$18</f>
        <v>0</v>
      </c>
      <c r="N5477">
        <f>K5477/LCOH!$C$34</f>
        <v>0</v>
      </c>
    </row>
    <row r="5478" spans="1:14" x14ac:dyDescent="0.35">
      <c r="A5478">
        <f>'Profilo fotovoltaico'!B5480*LCOH!$C$20</f>
        <v>10</v>
      </c>
      <c r="B5478">
        <f>'Profilo eolico'!B5480*LCOH!$C$21</f>
        <v>81.5</v>
      </c>
      <c r="C5478">
        <f>$P$35*'Profilo fotovoltaico'!B5480</f>
        <v>73.546121876220653</v>
      </c>
      <c r="D5478">
        <f>$Q$37*'Profilo eolico'!B5480</f>
        <v>475.52274390276153</v>
      </c>
      <c r="E5478">
        <f>$P$39*'Profilo fotovoltaico'!B5480+'Approvvigionamento energia'!$Q$39*'Profilo eolico'!B5480</f>
        <v>375.02858839612628</v>
      </c>
      <c r="F5478">
        <f>$P$41*'Profilo fotovoltaico'!B5480+'Approvvigionamento energia'!$Q$41*'Profilo eolico'!B5480</f>
        <v>274.53443288949109</v>
      </c>
      <c r="G5478">
        <f>$P$43*'Profilo fotovoltaico'!B5480+'Approvvigionamento energia'!$Q$43*'Profilo eolico'!B5480</f>
        <v>174.04027738285589</v>
      </c>
      <c r="H5478">
        <f t="shared" si="170"/>
        <v>1138.4335154826958</v>
      </c>
      <c r="I5478">
        <f>IF(LCOH!$C$28=Menu!$A$1,'Approvvigionamento energia'!C5478,0)+IF(LCOH!$C$28=Menu!$A$2,'Approvvigionamento energia'!D5478,0)+IF(LCOH!$C$28=Menu!$A$3,'Approvvigionamento energia'!E5478,0)+IF(LCOH!$C$28=Menu!$A$4,'Approvvigionamento energia'!F5478,0)+IF(LCOH!$C$28=Menu!$A$5,'Approvvigionamento energia'!G5478,0)+IF(LCOH!$C$28=Menu!$A$6,'Approvvigionamento energia'!H5478,0)</f>
        <v>274.53443288949109</v>
      </c>
      <c r="J5478">
        <f>'Approvvigionamento energia'!A5478+'Approvvigionamento energia'!B5478+'Approvvigionamento energia'!I5478</f>
        <v>366.03443288949109</v>
      </c>
      <c r="K5478">
        <f>IF(MIN(LCOH!$C$18,J5478)&gt;=$P$48*LCOH!$C$18, MIN(LCOH!$C$18,J5478),0)</f>
        <v>0</v>
      </c>
      <c r="L5478">
        <f t="shared" si="171"/>
        <v>366.03443288949109</v>
      </c>
      <c r="M5478">
        <f>K5478/LCOH!$C$18</f>
        <v>0</v>
      </c>
      <c r="N5478">
        <f>K5478/LCOH!$C$34</f>
        <v>0</v>
      </c>
    </row>
    <row r="5479" spans="1:14" x14ac:dyDescent="0.35">
      <c r="A5479">
        <f>'Profilo fotovoltaico'!B5481*LCOH!$C$20</f>
        <v>97</v>
      </c>
      <c r="B5479">
        <f>'Profilo eolico'!B5481*LCOH!$C$21</f>
        <v>59.2</v>
      </c>
      <c r="C5479">
        <f>$P$35*'Profilo fotovoltaico'!B5481</f>
        <v>713.39738219934031</v>
      </c>
      <c r="D5479">
        <f>$Q$37*'Profilo eolico'!B5481</f>
        <v>345.41038575513477</v>
      </c>
      <c r="E5479">
        <f>$P$39*'Profilo fotovoltaico'!B5481+'Approvvigionamento energia'!$Q$39*'Profilo eolico'!B5481</f>
        <v>437.40713486618608</v>
      </c>
      <c r="F5479">
        <f>$P$41*'Profilo fotovoltaico'!B5481+'Approvvigionamento energia'!$Q$41*'Profilo eolico'!B5481</f>
        <v>529.40388397723757</v>
      </c>
      <c r="G5479">
        <f>$P$43*'Profilo fotovoltaico'!B5481+'Approvvigionamento energia'!$Q$43*'Profilo eolico'!B5481</f>
        <v>621.40063308828906</v>
      </c>
      <c r="H5479">
        <f t="shared" si="170"/>
        <v>1138.4335154826958</v>
      </c>
      <c r="I5479">
        <f>IF(LCOH!$C$28=Menu!$A$1,'Approvvigionamento energia'!C5479,0)+IF(LCOH!$C$28=Menu!$A$2,'Approvvigionamento energia'!D5479,0)+IF(LCOH!$C$28=Menu!$A$3,'Approvvigionamento energia'!E5479,0)+IF(LCOH!$C$28=Menu!$A$4,'Approvvigionamento energia'!F5479,0)+IF(LCOH!$C$28=Menu!$A$5,'Approvvigionamento energia'!G5479,0)+IF(LCOH!$C$28=Menu!$A$6,'Approvvigionamento energia'!H5479,0)</f>
        <v>529.40388397723757</v>
      </c>
      <c r="J5479">
        <f>'Approvvigionamento energia'!A5479+'Approvvigionamento energia'!B5479+'Approvvigionamento energia'!I5479</f>
        <v>685.6038839772375</v>
      </c>
      <c r="K5479">
        <f>IF(MIN(LCOH!$C$18,J5479)&gt;=$P$48*LCOH!$C$18, MIN(LCOH!$C$18,J5479),0)</f>
        <v>685.6038839772375</v>
      </c>
      <c r="L5479">
        <f t="shared" si="171"/>
        <v>0</v>
      </c>
      <c r="M5479">
        <f>K5479/LCOH!$C$18</f>
        <v>0.45706925598482501</v>
      </c>
      <c r="N5479">
        <f>K5479/LCOH!$C$34</f>
        <v>13.210094103607659</v>
      </c>
    </row>
    <row r="5480" spans="1:14" x14ac:dyDescent="0.35">
      <c r="A5480">
        <f>'Profilo fotovoltaico'!B5482*LCOH!$C$20</f>
        <v>234</v>
      </c>
      <c r="B5480">
        <f>'Profilo eolico'!B5482*LCOH!$C$21</f>
        <v>28.2</v>
      </c>
      <c r="C5480">
        <f>$P$35*'Profilo fotovoltaico'!B5482</f>
        <v>1720.9792519035634</v>
      </c>
      <c r="D5480">
        <f>$Q$37*'Profilo eolico'!B5482</f>
        <v>164.53670402524997</v>
      </c>
      <c r="E5480">
        <f>$P$39*'Profilo fotovoltaico'!B5482+'Approvvigionamento energia'!$Q$39*'Profilo eolico'!B5482</f>
        <v>553.64734099482837</v>
      </c>
      <c r="F5480">
        <f>$P$41*'Profilo fotovoltaico'!B5482+'Approvvigionamento energia'!$Q$41*'Profilo eolico'!B5482</f>
        <v>942.75797796440668</v>
      </c>
      <c r="G5480">
        <f>$P$43*'Profilo fotovoltaico'!B5482+'Approvvigionamento energia'!$Q$43*'Profilo eolico'!B5482</f>
        <v>1331.8686149339851</v>
      </c>
      <c r="H5480">
        <f t="shared" si="170"/>
        <v>1138.4335154826958</v>
      </c>
      <c r="I5480">
        <f>IF(LCOH!$C$28=Menu!$A$1,'Approvvigionamento energia'!C5480,0)+IF(LCOH!$C$28=Menu!$A$2,'Approvvigionamento energia'!D5480,0)+IF(LCOH!$C$28=Menu!$A$3,'Approvvigionamento energia'!E5480,0)+IF(LCOH!$C$28=Menu!$A$4,'Approvvigionamento energia'!F5480,0)+IF(LCOH!$C$28=Menu!$A$5,'Approvvigionamento energia'!G5480,0)+IF(LCOH!$C$28=Menu!$A$6,'Approvvigionamento energia'!H5480,0)</f>
        <v>942.75797796440668</v>
      </c>
      <c r="J5480">
        <f>'Approvvigionamento energia'!A5480+'Approvvigionamento energia'!B5480+'Approvvigionamento energia'!I5480</f>
        <v>1204.9579779644066</v>
      </c>
      <c r="K5480">
        <f>IF(MIN(LCOH!$C$18,J5480)&gt;=$P$48*LCOH!$C$18, MIN(LCOH!$C$18,J5480),0)</f>
        <v>1204.9579779644066</v>
      </c>
      <c r="L5480">
        <f t="shared" si="171"/>
        <v>0</v>
      </c>
      <c r="M5480">
        <f>K5480/LCOH!$C$18</f>
        <v>0.80330531864293775</v>
      </c>
      <c r="N5480">
        <f>K5480/LCOH!$C$34</f>
        <v>23.21691672378433</v>
      </c>
    </row>
    <row r="5481" spans="1:14" x14ac:dyDescent="0.35">
      <c r="A5481">
        <f>'Profilo fotovoltaico'!B5483*LCOH!$C$20</f>
        <v>378</v>
      </c>
      <c r="B5481">
        <f>'Profilo eolico'!B5483*LCOH!$C$21</f>
        <v>16.5</v>
      </c>
      <c r="C5481">
        <f>$P$35*'Profilo fotovoltaico'!B5483</f>
        <v>2780.0434069211406</v>
      </c>
      <c r="D5481">
        <f>$Q$37*'Profilo eolico'!B5483</f>
        <v>96.271475759454788</v>
      </c>
      <c r="E5481">
        <f>$P$39*'Profilo fotovoltaico'!B5483+'Approvvigionamento energia'!$Q$39*'Profilo eolico'!B5483</f>
        <v>767.21445854987621</v>
      </c>
      <c r="F5481">
        <f>$P$41*'Profilo fotovoltaico'!B5483+'Approvvigionamento energia'!$Q$41*'Profilo eolico'!B5483</f>
        <v>1438.1574413402977</v>
      </c>
      <c r="G5481">
        <f>$P$43*'Profilo fotovoltaico'!B5483+'Approvvigionamento energia'!$Q$43*'Profilo eolico'!B5483</f>
        <v>2109.1004241307191</v>
      </c>
      <c r="H5481">
        <f t="shared" si="170"/>
        <v>1138.4335154826958</v>
      </c>
      <c r="I5481">
        <f>IF(LCOH!$C$28=Menu!$A$1,'Approvvigionamento energia'!C5481,0)+IF(LCOH!$C$28=Menu!$A$2,'Approvvigionamento energia'!D5481,0)+IF(LCOH!$C$28=Menu!$A$3,'Approvvigionamento energia'!E5481,0)+IF(LCOH!$C$28=Menu!$A$4,'Approvvigionamento energia'!F5481,0)+IF(LCOH!$C$28=Menu!$A$5,'Approvvigionamento energia'!G5481,0)+IF(LCOH!$C$28=Menu!$A$6,'Approvvigionamento energia'!H5481,0)</f>
        <v>1438.1574413402977</v>
      </c>
      <c r="J5481">
        <f>'Approvvigionamento energia'!A5481+'Approvvigionamento energia'!B5481+'Approvvigionamento energia'!I5481</f>
        <v>1832.6574413402977</v>
      </c>
      <c r="K5481">
        <f>IF(MIN(LCOH!$C$18,J5481)&gt;=$P$48*LCOH!$C$18, MIN(LCOH!$C$18,J5481),0)</f>
        <v>1500</v>
      </c>
      <c r="L5481">
        <f t="shared" si="171"/>
        <v>332.65744134029774</v>
      </c>
      <c r="M5481">
        <f>K5481/LCOH!$C$18</f>
        <v>1</v>
      </c>
      <c r="N5481">
        <f>K5481/LCOH!$C$34</f>
        <v>28.901734104046245</v>
      </c>
    </row>
    <row r="5482" spans="1:14" x14ac:dyDescent="0.35">
      <c r="A5482">
        <f>'Profilo fotovoltaico'!B5484*LCOH!$C$20</f>
        <v>493</v>
      </c>
      <c r="B5482">
        <f>'Profilo eolico'!B5484*LCOH!$C$21</f>
        <v>15.9</v>
      </c>
      <c r="C5482">
        <f>$P$35*'Profilo fotovoltaico'!B5484</f>
        <v>3625.8238084976779</v>
      </c>
      <c r="D5482">
        <f>$Q$37*'Profilo eolico'!B5484</f>
        <v>92.770694822747345</v>
      </c>
      <c r="E5482">
        <f>$P$39*'Profilo fotovoltaico'!B5484+'Approvvigionamento energia'!$Q$39*'Profilo eolico'!B5484</f>
        <v>976.03397324148</v>
      </c>
      <c r="F5482">
        <f>$P$41*'Profilo fotovoltaico'!B5484+'Approvvigionamento energia'!$Q$41*'Profilo eolico'!B5484</f>
        <v>1859.2972516602126</v>
      </c>
      <c r="G5482">
        <f>$P$43*'Profilo fotovoltaico'!B5484+'Approvvigionamento energia'!$Q$43*'Profilo eolico'!B5484</f>
        <v>2742.5605300789457</v>
      </c>
      <c r="H5482">
        <f t="shared" si="170"/>
        <v>1138.4335154826958</v>
      </c>
      <c r="I5482">
        <f>IF(LCOH!$C$28=Menu!$A$1,'Approvvigionamento energia'!C5482,0)+IF(LCOH!$C$28=Menu!$A$2,'Approvvigionamento energia'!D5482,0)+IF(LCOH!$C$28=Menu!$A$3,'Approvvigionamento energia'!E5482,0)+IF(LCOH!$C$28=Menu!$A$4,'Approvvigionamento energia'!F5482,0)+IF(LCOH!$C$28=Menu!$A$5,'Approvvigionamento energia'!G5482,0)+IF(LCOH!$C$28=Menu!$A$6,'Approvvigionamento energia'!H5482,0)</f>
        <v>1859.2972516602126</v>
      </c>
      <c r="J5482">
        <f>'Approvvigionamento energia'!A5482+'Approvvigionamento energia'!B5482+'Approvvigionamento energia'!I5482</f>
        <v>2368.1972516602127</v>
      </c>
      <c r="K5482">
        <f>IF(MIN(LCOH!$C$18,J5482)&gt;=$P$48*LCOH!$C$18, MIN(LCOH!$C$18,J5482),0)</f>
        <v>1500</v>
      </c>
      <c r="L5482">
        <f t="shared" si="171"/>
        <v>868.19725166021271</v>
      </c>
      <c r="M5482">
        <f>K5482/LCOH!$C$18</f>
        <v>1</v>
      </c>
      <c r="N5482">
        <f>K5482/LCOH!$C$34</f>
        <v>28.901734104046245</v>
      </c>
    </row>
    <row r="5483" spans="1:14" x14ac:dyDescent="0.35">
      <c r="A5483">
        <f>'Profilo fotovoltaico'!B5485*LCOH!$C$20</f>
        <v>572</v>
      </c>
      <c r="B5483">
        <f>'Profilo eolico'!B5485*LCOH!$C$21</f>
        <v>18.599999999999998</v>
      </c>
      <c r="C5483">
        <f>$P$35*'Profilo fotovoltaico'!B5485</f>
        <v>4206.8381713198205</v>
      </c>
      <c r="D5483">
        <f>$Q$37*'Profilo eolico'!B5485</f>
        <v>108.52420903793083</v>
      </c>
      <c r="E5483">
        <f>$P$39*'Profilo fotovoltaico'!B5485+'Approvvigionamento energia'!$Q$39*'Profilo eolico'!B5485</f>
        <v>1133.1026996084033</v>
      </c>
      <c r="F5483">
        <f>$P$41*'Profilo fotovoltaico'!B5485+'Approvvigionamento energia'!$Q$41*'Profilo eolico'!B5485</f>
        <v>2157.6811901788756</v>
      </c>
      <c r="G5483">
        <f>$P$43*'Profilo fotovoltaico'!B5485+'Approvvigionamento energia'!$Q$43*'Profilo eolico'!B5485</f>
        <v>3182.2596807493483</v>
      </c>
      <c r="H5483">
        <f t="shared" si="170"/>
        <v>1138.4335154826958</v>
      </c>
      <c r="I5483">
        <f>IF(LCOH!$C$28=Menu!$A$1,'Approvvigionamento energia'!C5483,0)+IF(LCOH!$C$28=Menu!$A$2,'Approvvigionamento energia'!D5483,0)+IF(LCOH!$C$28=Menu!$A$3,'Approvvigionamento energia'!E5483,0)+IF(LCOH!$C$28=Menu!$A$4,'Approvvigionamento energia'!F5483,0)+IF(LCOH!$C$28=Menu!$A$5,'Approvvigionamento energia'!G5483,0)+IF(LCOH!$C$28=Menu!$A$6,'Approvvigionamento energia'!H5483,0)</f>
        <v>2157.6811901788756</v>
      </c>
      <c r="J5483">
        <f>'Approvvigionamento energia'!A5483+'Approvvigionamento energia'!B5483+'Approvvigionamento energia'!I5483</f>
        <v>2748.2811901788755</v>
      </c>
      <c r="K5483">
        <f>IF(MIN(LCOH!$C$18,J5483)&gt;=$P$48*LCOH!$C$18, MIN(LCOH!$C$18,J5483),0)</f>
        <v>1500</v>
      </c>
      <c r="L5483">
        <f t="shared" si="171"/>
        <v>1248.2811901788755</v>
      </c>
      <c r="M5483">
        <f>K5483/LCOH!$C$18</f>
        <v>1</v>
      </c>
      <c r="N5483">
        <f>K5483/LCOH!$C$34</f>
        <v>28.901734104046245</v>
      </c>
    </row>
    <row r="5484" spans="1:14" x14ac:dyDescent="0.35">
      <c r="A5484">
        <f>'Profilo fotovoltaico'!B5486*LCOH!$C$20</f>
        <v>608</v>
      </c>
      <c r="B5484">
        <f>'Profilo eolico'!B5486*LCOH!$C$21</f>
        <v>23.3</v>
      </c>
      <c r="C5484">
        <f>$P$35*'Profilo fotovoltaico'!B5486</f>
        <v>4471.6042100742152</v>
      </c>
      <c r="D5484">
        <f>$Q$37*'Profilo eolico'!B5486</f>
        <v>135.94699304213918</v>
      </c>
      <c r="E5484">
        <f>$P$39*'Profilo fotovoltaico'!B5486+'Approvvigionamento energia'!$Q$39*'Profilo eolico'!B5486</f>
        <v>1219.8612973001582</v>
      </c>
      <c r="F5484">
        <f>$P$41*'Profilo fotovoltaico'!B5486+'Approvvigionamento energia'!$Q$41*'Profilo eolico'!B5486</f>
        <v>2303.7756015581772</v>
      </c>
      <c r="G5484">
        <f>$P$43*'Profilo fotovoltaico'!B5486+'Approvvigionamento energia'!$Q$43*'Profilo eolico'!B5486</f>
        <v>3387.6899058161962</v>
      </c>
      <c r="H5484">
        <f t="shared" si="170"/>
        <v>1138.4335154826958</v>
      </c>
      <c r="I5484">
        <f>IF(LCOH!$C$28=Menu!$A$1,'Approvvigionamento energia'!C5484,0)+IF(LCOH!$C$28=Menu!$A$2,'Approvvigionamento energia'!D5484,0)+IF(LCOH!$C$28=Menu!$A$3,'Approvvigionamento energia'!E5484,0)+IF(LCOH!$C$28=Menu!$A$4,'Approvvigionamento energia'!F5484,0)+IF(LCOH!$C$28=Menu!$A$5,'Approvvigionamento energia'!G5484,0)+IF(LCOH!$C$28=Menu!$A$6,'Approvvigionamento energia'!H5484,0)</f>
        <v>2303.7756015581772</v>
      </c>
      <c r="J5484">
        <f>'Approvvigionamento energia'!A5484+'Approvvigionamento energia'!B5484+'Approvvigionamento energia'!I5484</f>
        <v>2935.0756015581774</v>
      </c>
      <c r="K5484">
        <f>IF(MIN(LCOH!$C$18,J5484)&gt;=$P$48*LCOH!$C$18, MIN(LCOH!$C$18,J5484),0)</f>
        <v>1500</v>
      </c>
      <c r="L5484">
        <f t="shared" si="171"/>
        <v>1435.0756015581774</v>
      </c>
      <c r="M5484">
        <f>K5484/LCOH!$C$18</f>
        <v>1</v>
      </c>
      <c r="N5484">
        <f>K5484/LCOH!$C$34</f>
        <v>28.901734104046245</v>
      </c>
    </row>
    <row r="5485" spans="1:14" x14ac:dyDescent="0.35">
      <c r="A5485">
        <f>'Profilo fotovoltaico'!B5487*LCOH!$C$20</f>
        <v>604</v>
      </c>
      <c r="B5485">
        <f>'Profilo eolico'!B5487*LCOH!$C$21</f>
        <v>32.4</v>
      </c>
      <c r="C5485">
        <f>$P$35*'Profilo fotovoltaico'!B5487</f>
        <v>4442.1857613237271</v>
      </c>
      <c r="D5485">
        <f>$Q$37*'Profilo eolico'!B5487</f>
        <v>189.04217058220212</v>
      </c>
      <c r="E5485">
        <f>$P$39*'Profilo fotovoltaico'!B5487+'Approvvigionamento energia'!$Q$39*'Profilo eolico'!B5487</f>
        <v>1252.3280682675834</v>
      </c>
      <c r="F5485">
        <f>$P$41*'Profilo fotovoltaico'!B5487+'Approvvigionamento energia'!$Q$41*'Profilo eolico'!B5487</f>
        <v>2315.6139659529645</v>
      </c>
      <c r="G5485">
        <f>$P$43*'Profilo fotovoltaico'!B5487+'Approvvigionamento energia'!$Q$43*'Profilo eolico'!B5487</f>
        <v>3378.8998636383462</v>
      </c>
      <c r="H5485">
        <f t="shared" si="170"/>
        <v>1138.4335154826958</v>
      </c>
      <c r="I5485">
        <f>IF(LCOH!$C$28=Menu!$A$1,'Approvvigionamento energia'!C5485,0)+IF(LCOH!$C$28=Menu!$A$2,'Approvvigionamento energia'!D5485,0)+IF(LCOH!$C$28=Menu!$A$3,'Approvvigionamento energia'!E5485,0)+IF(LCOH!$C$28=Menu!$A$4,'Approvvigionamento energia'!F5485,0)+IF(LCOH!$C$28=Menu!$A$5,'Approvvigionamento energia'!G5485,0)+IF(LCOH!$C$28=Menu!$A$6,'Approvvigionamento energia'!H5485,0)</f>
        <v>2315.6139659529645</v>
      </c>
      <c r="J5485">
        <f>'Approvvigionamento energia'!A5485+'Approvvigionamento energia'!B5485+'Approvvigionamento energia'!I5485</f>
        <v>2952.0139659529646</v>
      </c>
      <c r="K5485">
        <f>IF(MIN(LCOH!$C$18,J5485)&gt;=$P$48*LCOH!$C$18, MIN(LCOH!$C$18,J5485),0)</f>
        <v>1500</v>
      </c>
      <c r="L5485">
        <f t="shared" si="171"/>
        <v>1452.0139659529646</v>
      </c>
      <c r="M5485">
        <f>K5485/LCOH!$C$18</f>
        <v>1</v>
      </c>
      <c r="N5485">
        <f>K5485/LCOH!$C$34</f>
        <v>28.901734104046245</v>
      </c>
    </row>
    <row r="5486" spans="1:14" x14ac:dyDescent="0.35">
      <c r="A5486">
        <f>'Profilo fotovoltaico'!B5488*LCOH!$C$20</f>
        <v>564</v>
      </c>
      <c r="B5486">
        <f>'Profilo eolico'!B5488*LCOH!$C$21</f>
        <v>47.6</v>
      </c>
      <c r="C5486">
        <f>$P$35*'Profilo fotovoltaico'!B5488</f>
        <v>4148.0012738188443</v>
      </c>
      <c r="D5486">
        <f>$Q$37*'Profilo eolico'!B5488</f>
        <v>277.72862097879079</v>
      </c>
      <c r="E5486">
        <f>$P$39*'Profilo fotovoltaico'!B5488+'Approvvigionamento energia'!$Q$39*'Profilo eolico'!B5488</f>
        <v>1245.2967841888042</v>
      </c>
      <c r="F5486">
        <f>$P$41*'Profilo fotovoltaico'!B5488+'Approvvigionamento energia'!$Q$41*'Profilo eolico'!B5488</f>
        <v>2212.8649473988175</v>
      </c>
      <c r="G5486">
        <f>$P$43*'Profilo fotovoltaico'!B5488+'Approvvigionamento energia'!$Q$43*'Profilo eolico'!B5488</f>
        <v>3180.4331106088312</v>
      </c>
      <c r="H5486">
        <f t="shared" si="170"/>
        <v>1138.4335154826958</v>
      </c>
      <c r="I5486">
        <f>IF(LCOH!$C$28=Menu!$A$1,'Approvvigionamento energia'!C5486,0)+IF(LCOH!$C$28=Menu!$A$2,'Approvvigionamento energia'!D5486,0)+IF(LCOH!$C$28=Menu!$A$3,'Approvvigionamento energia'!E5486,0)+IF(LCOH!$C$28=Menu!$A$4,'Approvvigionamento energia'!F5486,0)+IF(LCOH!$C$28=Menu!$A$5,'Approvvigionamento energia'!G5486,0)+IF(LCOH!$C$28=Menu!$A$6,'Approvvigionamento energia'!H5486,0)</f>
        <v>2212.8649473988175</v>
      </c>
      <c r="J5486">
        <f>'Approvvigionamento energia'!A5486+'Approvvigionamento energia'!B5486+'Approvvigionamento energia'!I5486</f>
        <v>2824.4649473988175</v>
      </c>
      <c r="K5486">
        <f>IF(MIN(LCOH!$C$18,J5486)&gt;=$P$48*LCOH!$C$18, MIN(LCOH!$C$18,J5486),0)</f>
        <v>1500</v>
      </c>
      <c r="L5486">
        <f t="shared" si="171"/>
        <v>1324.4649473988175</v>
      </c>
      <c r="M5486">
        <f>K5486/LCOH!$C$18</f>
        <v>1</v>
      </c>
      <c r="N5486">
        <f>K5486/LCOH!$C$34</f>
        <v>28.901734104046245</v>
      </c>
    </row>
    <row r="5487" spans="1:14" x14ac:dyDescent="0.35">
      <c r="A5487">
        <f>'Profilo fotovoltaico'!B5489*LCOH!$C$20</f>
        <v>489</v>
      </c>
      <c r="B5487">
        <f>'Profilo eolico'!B5489*LCOH!$C$21</f>
        <v>62.1</v>
      </c>
      <c r="C5487">
        <f>$P$35*'Profilo fotovoltaico'!B5489</f>
        <v>3596.4053597471898</v>
      </c>
      <c r="D5487">
        <f>$Q$37*'Profilo eolico'!B5489</f>
        <v>362.33082694922075</v>
      </c>
      <c r="E5487">
        <f>$P$39*'Profilo fotovoltaico'!B5489+'Approvvigionamento energia'!$Q$39*'Profilo eolico'!B5489</f>
        <v>1170.849460148713</v>
      </c>
      <c r="F5487">
        <f>$P$41*'Profilo fotovoltaico'!B5489+'Approvvigionamento energia'!$Q$41*'Profilo eolico'!B5489</f>
        <v>1979.3680933482053</v>
      </c>
      <c r="G5487">
        <f>$P$43*'Profilo fotovoltaico'!B5489+'Approvvigionamento energia'!$Q$43*'Profilo eolico'!B5489</f>
        <v>2787.8867265476974</v>
      </c>
      <c r="H5487">
        <f t="shared" si="170"/>
        <v>1138.4335154826958</v>
      </c>
      <c r="I5487">
        <f>IF(LCOH!$C$28=Menu!$A$1,'Approvvigionamento energia'!C5487,0)+IF(LCOH!$C$28=Menu!$A$2,'Approvvigionamento energia'!D5487,0)+IF(LCOH!$C$28=Menu!$A$3,'Approvvigionamento energia'!E5487,0)+IF(LCOH!$C$28=Menu!$A$4,'Approvvigionamento energia'!F5487,0)+IF(LCOH!$C$28=Menu!$A$5,'Approvvigionamento energia'!G5487,0)+IF(LCOH!$C$28=Menu!$A$6,'Approvvigionamento energia'!H5487,0)</f>
        <v>1979.3680933482053</v>
      </c>
      <c r="J5487">
        <f>'Approvvigionamento energia'!A5487+'Approvvigionamento energia'!B5487+'Approvvigionamento energia'!I5487</f>
        <v>2530.4680933482055</v>
      </c>
      <c r="K5487">
        <f>IF(MIN(LCOH!$C$18,J5487)&gt;=$P$48*LCOH!$C$18, MIN(LCOH!$C$18,J5487),0)</f>
        <v>1500</v>
      </c>
      <c r="L5487">
        <f t="shared" si="171"/>
        <v>1030.4680933482055</v>
      </c>
      <c r="M5487">
        <f>K5487/LCOH!$C$18</f>
        <v>1</v>
      </c>
      <c r="N5487">
        <f>K5487/LCOH!$C$34</f>
        <v>28.901734104046245</v>
      </c>
    </row>
    <row r="5488" spans="1:14" x14ac:dyDescent="0.35">
      <c r="A5488">
        <f>'Profilo fotovoltaico'!B5490*LCOH!$C$20</f>
        <v>383</v>
      </c>
      <c r="B5488">
        <f>'Profilo eolico'!B5490*LCOH!$C$21</f>
        <v>72.3</v>
      </c>
      <c r="C5488">
        <f>$P$35*'Profilo fotovoltaico'!B5490</f>
        <v>2816.8164678592511</v>
      </c>
      <c r="D5488">
        <f>$Q$37*'Profilo eolico'!B5490</f>
        <v>421.84410287324732</v>
      </c>
      <c r="E5488">
        <f>$P$39*'Profilo fotovoltaico'!B5490+'Approvvigionamento energia'!$Q$39*'Profilo eolico'!B5490</f>
        <v>1020.5871941197483</v>
      </c>
      <c r="F5488">
        <f>$P$41*'Profilo fotovoltaico'!B5490+'Approvvigionamento energia'!$Q$41*'Profilo eolico'!B5490</f>
        <v>1619.3302853662492</v>
      </c>
      <c r="G5488">
        <f>$P$43*'Profilo fotovoltaico'!B5490+'Approvvigionamento energia'!$Q$43*'Profilo eolico'!B5490</f>
        <v>2218.0733766127501</v>
      </c>
      <c r="H5488">
        <f t="shared" si="170"/>
        <v>1138.4335154826958</v>
      </c>
      <c r="I5488">
        <f>IF(LCOH!$C$28=Menu!$A$1,'Approvvigionamento energia'!C5488,0)+IF(LCOH!$C$28=Menu!$A$2,'Approvvigionamento energia'!D5488,0)+IF(LCOH!$C$28=Menu!$A$3,'Approvvigionamento energia'!E5488,0)+IF(LCOH!$C$28=Menu!$A$4,'Approvvigionamento energia'!F5488,0)+IF(LCOH!$C$28=Menu!$A$5,'Approvvigionamento energia'!G5488,0)+IF(LCOH!$C$28=Menu!$A$6,'Approvvigionamento energia'!H5488,0)</f>
        <v>1619.3302853662492</v>
      </c>
      <c r="J5488">
        <f>'Approvvigionamento energia'!A5488+'Approvvigionamento energia'!B5488+'Approvvigionamento energia'!I5488</f>
        <v>2074.6302853662492</v>
      </c>
      <c r="K5488">
        <f>IF(MIN(LCOH!$C$18,J5488)&gt;=$P$48*LCOH!$C$18, MIN(LCOH!$C$18,J5488),0)</f>
        <v>1500</v>
      </c>
      <c r="L5488">
        <f t="shared" si="171"/>
        <v>574.63028536624915</v>
      </c>
      <c r="M5488">
        <f>K5488/LCOH!$C$18</f>
        <v>1</v>
      </c>
      <c r="N5488">
        <f>K5488/LCOH!$C$34</f>
        <v>28.901734104046245</v>
      </c>
    </row>
    <row r="5489" spans="1:14" x14ac:dyDescent="0.35">
      <c r="A5489">
        <f>'Profilo fotovoltaico'!B5491*LCOH!$C$20</f>
        <v>251</v>
      </c>
      <c r="B5489">
        <f>'Profilo eolico'!B5491*LCOH!$C$21</f>
        <v>70.900000000000006</v>
      </c>
      <c r="C5489">
        <f>$P$35*'Profilo fotovoltaico'!B5491</f>
        <v>1846.0076590931383</v>
      </c>
      <c r="D5489">
        <f>$Q$37*'Profilo eolico'!B5491</f>
        <v>413.67561402092997</v>
      </c>
      <c r="E5489">
        <f>$P$39*'Profilo fotovoltaico'!B5491+'Approvvigionamento energia'!$Q$39*'Profilo eolico'!B5491</f>
        <v>771.7586252889821</v>
      </c>
      <c r="F5489">
        <f>$P$41*'Profilo fotovoltaico'!B5491+'Approvvigionamento energia'!$Q$41*'Profilo eolico'!B5491</f>
        <v>1129.8416365570342</v>
      </c>
      <c r="G5489">
        <f>$P$43*'Profilo fotovoltaico'!B5491+'Approvvigionamento energia'!$Q$43*'Profilo eolico'!B5491</f>
        <v>1487.9246478250864</v>
      </c>
      <c r="H5489">
        <f t="shared" si="170"/>
        <v>1138.4335154826958</v>
      </c>
      <c r="I5489">
        <f>IF(LCOH!$C$28=Menu!$A$1,'Approvvigionamento energia'!C5489,0)+IF(LCOH!$C$28=Menu!$A$2,'Approvvigionamento energia'!D5489,0)+IF(LCOH!$C$28=Menu!$A$3,'Approvvigionamento energia'!E5489,0)+IF(LCOH!$C$28=Menu!$A$4,'Approvvigionamento energia'!F5489,0)+IF(LCOH!$C$28=Menu!$A$5,'Approvvigionamento energia'!G5489,0)+IF(LCOH!$C$28=Menu!$A$6,'Approvvigionamento energia'!H5489,0)</f>
        <v>1129.8416365570342</v>
      </c>
      <c r="J5489">
        <f>'Approvvigionamento energia'!A5489+'Approvvigionamento energia'!B5489+'Approvvigionamento energia'!I5489</f>
        <v>1451.7416365570343</v>
      </c>
      <c r="K5489">
        <f>IF(MIN(LCOH!$C$18,J5489)&gt;=$P$48*LCOH!$C$18, MIN(LCOH!$C$18,J5489),0)</f>
        <v>1451.7416365570343</v>
      </c>
      <c r="L5489">
        <f t="shared" si="171"/>
        <v>0</v>
      </c>
      <c r="M5489">
        <f>K5489/LCOH!$C$18</f>
        <v>0.96782775770468954</v>
      </c>
      <c r="N5489">
        <f>K5489/LCOH!$C$34</f>
        <v>27.97190051169623</v>
      </c>
    </row>
    <row r="5490" spans="1:14" x14ac:dyDescent="0.35">
      <c r="A5490">
        <f>'Profilo fotovoltaico'!B5492*LCOH!$C$20</f>
        <v>119</v>
      </c>
      <c r="B5490">
        <f>'Profilo eolico'!B5492*LCOH!$C$21</f>
        <v>67.7</v>
      </c>
      <c r="C5490">
        <f>$P$35*'Profilo fotovoltaico'!B5492</f>
        <v>875.19885032702564</v>
      </c>
      <c r="D5490">
        <f>$Q$37*'Profilo eolico'!B5492</f>
        <v>395.00478235849022</v>
      </c>
      <c r="E5490">
        <f>$P$39*'Profilo fotovoltaico'!B5492+'Approvvigionamento energia'!$Q$39*'Profilo eolico'!B5492</f>
        <v>515.053299350624</v>
      </c>
      <c r="F5490">
        <f>$P$41*'Profilo fotovoltaico'!B5492+'Approvvigionamento energia'!$Q$41*'Profilo eolico'!B5492</f>
        <v>635.10181634275796</v>
      </c>
      <c r="G5490">
        <f>$P$43*'Profilo fotovoltaico'!B5492+'Approvvigionamento energia'!$Q$43*'Profilo eolico'!B5492</f>
        <v>755.1503333348918</v>
      </c>
      <c r="H5490">
        <f t="shared" si="170"/>
        <v>1138.4335154826958</v>
      </c>
      <c r="I5490">
        <f>IF(LCOH!$C$28=Menu!$A$1,'Approvvigionamento energia'!C5490,0)+IF(LCOH!$C$28=Menu!$A$2,'Approvvigionamento energia'!D5490,0)+IF(LCOH!$C$28=Menu!$A$3,'Approvvigionamento energia'!E5490,0)+IF(LCOH!$C$28=Menu!$A$4,'Approvvigionamento energia'!F5490,0)+IF(LCOH!$C$28=Menu!$A$5,'Approvvigionamento energia'!G5490,0)+IF(LCOH!$C$28=Menu!$A$6,'Approvvigionamento energia'!H5490,0)</f>
        <v>635.10181634275796</v>
      </c>
      <c r="J5490">
        <f>'Approvvigionamento energia'!A5490+'Approvvigionamento energia'!B5490+'Approvvigionamento energia'!I5490</f>
        <v>821.801816342758</v>
      </c>
      <c r="K5490">
        <f>IF(MIN(LCOH!$C$18,J5490)&gt;=$P$48*LCOH!$C$18, MIN(LCOH!$C$18,J5490),0)</f>
        <v>821.801816342758</v>
      </c>
      <c r="L5490">
        <f t="shared" si="171"/>
        <v>0</v>
      </c>
      <c r="M5490">
        <f>K5490/LCOH!$C$18</f>
        <v>0.54786787756183863</v>
      </c>
      <c r="N5490">
        <f>K5490/LCOH!$C$34</f>
        <v>15.834331721440424</v>
      </c>
    </row>
    <row r="5491" spans="1:14" x14ac:dyDescent="0.35">
      <c r="A5491">
        <f>'Profilo fotovoltaico'!B5493*LCOH!$C$20</f>
        <v>24</v>
      </c>
      <c r="B5491">
        <f>'Profilo eolico'!B5493*LCOH!$C$21</f>
        <v>66.100000000000009</v>
      </c>
      <c r="C5491">
        <f>$P$35*'Profilo fotovoltaico'!B5493</f>
        <v>176.51069250292957</v>
      </c>
      <c r="D5491">
        <f>$Q$37*'Profilo eolico'!B5493</f>
        <v>385.66936652727037</v>
      </c>
      <c r="E5491">
        <f>$P$39*'Profilo fotovoltaico'!B5493+'Approvvigionamento energia'!$Q$39*'Profilo eolico'!B5493</f>
        <v>333.37969802118516</v>
      </c>
      <c r="F5491">
        <f>$P$41*'Profilo fotovoltaico'!B5493+'Approvvigionamento energia'!$Q$41*'Profilo eolico'!B5493</f>
        <v>281.09002951509996</v>
      </c>
      <c r="G5491">
        <f>$P$43*'Profilo fotovoltaico'!B5493+'Approvvigionamento energia'!$Q$43*'Profilo eolico'!B5493</f>
        <v>228.80036100901475</v>
      </c>
      <c r="H5491">
        <f t="shared" si="170"/>
        <v>1138.4335154826958</v>
      </c>
      <c r="I5491">
        <f>IF(LCOH!$C$28=Menu!$A$1,'Approvvigionamento energia'!C5491,0)+IF(LCOH!$C$28=Menu!$A$2,'Approvvigionamento energia'!D5491,0)+IF(LCOH!$C$28=Menu!$A$3,'Approvvigionamento energia'!E5491,0)+IF(LCOH!$C$28=Menu!$A$4,'Approvvigionamento energia'!F5491,0)+IF(LCOH!$C$28=Menu!$A$5,'Approvvigionamento energia'!G5491,0)+IF(LCOH!$C$28=Menu!$A$6,'Approvvigionamento energia'!H5491,0)</f>
        <v>281.09002951509996</v>
      </c>
      <c r="J5491">
        <f>'Approvvigionamento energia'!A5491+'Approvvigionamento energia'!B5491+'Approvvigionamento energia'!I5491</f>
        <v>371.19002951509998</v>
      </c>
      <c r="K5491">
        <f>IF(MIN(LCOH!$C$18,J5491)&gt;=$P$48*LCOH!$C$18, MIN(LCOH!$C$18,J5491),0)</f>
        <v>0</v>
      </c>
      <c r="L5491">
        <f t="shared" si="171"/>
        <v>371.19002951509998</v>
      </c>
      <c r="M5491">
        <f>K5491/LCOH!$C$18</f>
        <v>0</v>
      </c>
      <c r="N5491">
        <f>K5491/LCOH!$C$34</f>
        <v>0</v>
      </c>
    </row>
    <row r="5492" spans="1:14" x14ac:dyDescent="0.35">
      <c r="A5492">
        <f>'Profilo fotovoltaico'!B5494*LCOH!$C$20</f>
        <v>0</v>
      </c>
      <c r="B5492">
        <f>'Profilo eolico'!B5494*LCOH!$C$21</f>
        <v>62.300000000000004</v>
      </c>
      <c r="C5492">
        <f>$P$35*'Profilo fotovoltaico'!B5494</f>
        <v>0</v>
      </c>
      <c r="D5492">
        <f>$Q$37*'Profilo eolico'!B5494</f>
        <v>363.49775392812319</v>
      </c>
      <c r="E5492">
        <f>$P$39*'Profilo fotovoltaico'!B5494+'Approvvigionamento energia'!$Q$39*'Profilo eolico'!B5494</f>
        <v>272.62331544609242</v>
      </c>
      <c r="F5492">
        <f>$P$41*'Profilo fotovoltaico'!B5494+'Approvvigionamento energia'!$Q$41*'Profilo eolico'!B5494</f>
        <v>181.74887696406159</v>
      </c>
      <c r="G5492">
        <f>$P$43*'Profilo fotovoltaico'!B5494+'Approvvigionamento energia'!$Q$43*'Profilo eolico'!B5494</f>
        <v>90.874438482030797</v>
      </c>
      <c r="H5492">
        <f t="shared" si="170"/>
        <v>1138.4335154826958</v>
      </c>
      <c r="I5492">
        <f>IF(LCOH!$C$28=Menu!$A$1,'Approvvigionamento energia'!C5492,0)+IF(LCOH!$C$28=Menu!$A$2,'Approvvigionamento energia'!D5492,0)+IF(LCOH!$C$28=Menu!$A$3,'Approvvigionamento energia'!E5492,0)+IF(LCOH!$C$28=Menu!$A$4,'Approvvigionamento energia'!F5492,0)+IF(LCOH!$C$28=Menu!$A$5,'Approvvigionamento energia'!G5492,0)+IF(LCOH!$C$28=Menu!$A$6,'Approvvigionamento energia'!H5492,0)</f>
        <v>181.74887696406159</v>
      </c>
      <c r="J5492">
        <f>'Approvvigionamento energia'!A5492+'Approvvigionamento energia'!B5492+'Approvvigionamento energia'!I5492</f>
        <v>244.04887696406161</v>
      </c>
      <c r="K5492">
        <f>IF(MIN(LCOH!$C$18,J5492)&gt;=$P$48*LCOH!$C$18, MIN(LCOH!$C$18,J5492),0)</f>
        <v>0</v>
      </c>
      <c r="L5492">
        <f t="shared" si="171"/>
        <v>244.04887696406161</v>
      </c>
      <c r="M5492">
        <f>K5492/LCOH!$C$18</f>
        <v>0</v>
      </c>
      <c r="N5492">
        <f>K5492/LCOH!$C$34</f>
        <v>0</v>
      </c>
    </row>
    <row r="5493" spans="1:14" x14ac:dyDescent="0.35">
      <c r="A5493">
        <f>'Profilo fotovoltaico'!B5495*LCOH!$C$20</f>
        <v>0</v>
      </c>
      <c r="B5493">
        <f>'Profilo eolico'!B5495*LCOH!$C$21</f>
        <v>63.9</v>
      </c>
      <c r="C5493">
        <f>$P$35*'Profilo fotovoltaico'!B5495</f>
        <v>0</v>
      </c>
      <c r="D5493">
        <f>$Q$37*'Profilo eolico'!B5495</f>
        <v>372.83316975934304</v>
      </c>
      <c r="E5493">
        <f>$P$39*'Profilo fotovoltaico'!B5495+'Approvvigionamento energia'!$Q$39*'Profilo eolico'!B5495</f>
        <v>279.62487731950728</v>
      </c>
      <c r="F5493">
        <f>$P$41*'Profilo fotovoltaico'!B5495+'Approvvigionamento energia'!$Q$41*'Profilo eolico'!B5495</f>
        <v>186.41658487967152</v>
      </c>
      <c r="G5493">
        <f>$P$43*'Profilo fotovoltaico'!B5495+'Approvvigionamento energia'!$Q$43*'Profilo eolico'!B5495</f>
        <v>93.208292439835759</v>
      </c>
      <c r="H5493">
        <f t="shared" si="170"/>
        <v>1138.4335154826958</v>
      </c>
      <c r="I5493">
        <f>IF(LCOH!$C$28=Menu!$A$1,'Approvvigionamento energia'!C5493,0)+IF(LCOH!$C$28=Menu!$A$2,'Approvvigionamento energia'!D5493,0)+IF(LCOH!$C$28=Menu!$A$3,'Approvvigionamento energia'!E5493,0)+IF(LCOH!$C$28=Menu!$A$4,'Approvvigionamento energia'!F5493,0)+IF(LCOH!$C$28=Menu!$A$5,'Approvvigionamento energia'!G5493,0)+IF(LCOH!$C$28=Menu!$A$6,'Approvvigionamento energia'!H5493,0)</f>
        <v>186.41658487967152</v>
      </c>
      <c r="J5493">
        <f>'Approvvigionamento energia'!A5493+'Approvvigionamento energia'!B5493+'Approvvigionamento energia'!I5493</f>
        <v>250.31658487967152</v>
      </c>
      <c r="K5493">
        <f>IF(MIN(LCOH!$C$18,J5493)&gt;=$P$48*LCOH!$C$18, MIN(LCOH!$C$18,J5493),0)</f>
        <v>0</v>
      </c>
      <c r="L5493">
        <f t="shared" si="171"/>
        <v>250.31658487967152</v>
      </c>
      <c r="M5493">
        <f>K5493/LCOH!$C$18</f>
        <v>0</v>
      </c>
      <c r="N5493">
        <f>K5493/LCOH!$C$34</f>
        <v>0</v>
      </c>
    </row>
    <row r="5494" spans="1:14" x14ac:dyDescent="0.35">
      <c r="A5494">
        <f>'Profilo fotovoltaico'!B5496*LCOH!$C$20</f>
        <v>0</v>
      </c>
      <c r="B5494">
        <f>'Profilo eolico'!B5496*LCOH!$C$21</f>
        <v>73.2</v>
      </c>
      <c r="C5494">
        <f>$P$35*'Profilo fotovoltaico'!B5496</f>
        <v>0</v>
      </c>
      <c r="D5494">
        <f>$Q$37*'Profilo eolico'!B5496</f>
        <v>427.09527427830847</v>
      </c>
      <c r="E5494">
        <f>$P$39*'Profilo fotovoltaico'!B5496+'Approvvigionamento energia'!$Q$39*'Profilo eolico'!B5496</f>
        <v>320.32145570873132</v>
      </c>
      <c r="F5494">
        <f>$P$41*'Profilo fotovoltaico'!B5496+'Approvvigionamento energia'!$Q$41*'Profilo eolico'!B5496</f>
        <v>213.54763713915423</v>
      </c>
      <c r="G5494">
        <f>$P$43*'Profilo fotovoltaico'!B5496+'Approvvigionamento energia'!$Q$43*'Profilo eolico'!B5496</f>
        <v>106.77381856957712</v>
      </c>
      <c r="H5494">
        <f t="shared" si="170"/>
        <v>1138.4335154826958</v>
      </c>
      <c r="I5494">
        <f>IF(LCOH!$C$28=Menu!$A$1,'Approvvigionamento energia'!C5494,0)+IF(LCOH!$C$28=Menu!$A$2,'Approvvigionamento energia'!D5494,0)+IF(LCOH!$C$28=Menu!$A$3,'Approvvigionamento energia'!E5494,0)+IF(LCOH!$C$28=Menu!$A$4,'Approvvigionamento energia'!F5494,0)+IF(LCOH!$C$28=Menu!$A$5,'Approvvigionamento energia'!G5494,0)+IF(LCOH!$C$28=Menu!$A$6,'Approvvigionamento energia'!H5494,0)</f>
        <v>213.54763713915423</v>
      </c>
      <c r="J5494">
        <f>'Approvvigionamento energia'!A5494+'Approvvigionamento energia'!B5494+'Approvvigionamento energia'!I5494</f>
        <v>286.74763713915422</v>
      </c>
      <c r="K5494">
        <f>IF(MIN(LCOH!$C$18,J5494)&gt;=$P$48*LCOH!$C$18, MIN(LCOH!$C$18,J5494),0)</f>
        <v>0</v>
      </c>
      <c r="L5494">
        <f t="shared" si="171"/>
        <v>286.74763713915422</v>
      </c>
      <c r="M5494">
        <f>K5494/LCOH!$C$18</f>
        <v>0</v>
      </c>
      <c r="N5494">
        <f>K5494/LCOH!$C$34</f>
        <v>0</v>
      </c>
    </row>
    <row r="5495" spans="1:14" x14ac:dyDescent="0.35">
      <c r="A5495">
        <f>'Profilo fotovoltaico'!B5497*LCOH!$C$20</f>
        <v>0</v>
      </c>
      <c r="B5495">
        <f>'Profilo eolico'!B5497*LCOH!$C$21</f>
        <v>82.699999999999989</v>
      </c>
      <c r="C5495">
        <f>$P$35*'Profilo fotovoltaico'!B5497</f>
        <v>0</v>
      </c>
      <c r="D5495">
        <f>$Q$37*'Profilo eolico'!B5497</f>
        <v>482.52430577617633</v>
      </c>
      <c r="E5495">
        <f>$P$39*'Profilo fotovoltaico'!B5497+'Approvvigionamento energia'!$Q$39*'Profilo eolico'!B5497</f>
        <v>361.89322933213225</v>
      </c>
      <c r="F5495">
        <f>$P$41*'Profilo fotovoltaico'!B5497+'Approvvigionamento energia'!$Q$41*'Profilo eolico'!B5497</f>
        <v>241.26215288808817</v>
      </c>
      <c r="G5495">
        <f>$P$43*'Profilo fotovoltaico'!B5497+'Approvvigionamento energia'!$Q$43*'Profilo eolico'!B5497</f>
        <v>120.63107644404408</v>
      </c>
      <c r="H5495">
        <f t="shared" si="170"/>
        <v>1138.4335154826958</v>
      </c>
      <c r="I5495">
        <f>IF(LCOH!$C$28=Menu!$A$1,'Approvvigionamento energia'!C5495,0)+IF(LCOH!$C$28=Menu!$A$2,'Approvvigionamento energia'!D5495,0)+IF(LCOH!$C$28=Menu!$A$3,'Approvvigionamento energia'!E5495,0)+IF(LCOH!$C$28=Menu!$A$4,'Approvvigionamento energia'!F5495,0)+IF(LCOH!$C$28=Menu!$A$5,'Approvvigionamento energia'!G5495,0)+IF(LCOH!$C$28=Menu!$A$6,'Approvvigionamento energia'!H5495,0)</f>
        <v>241.26215288808817</v>
      </c>
      <c r="J5495">
        <f>'Approvvigionamento energia'!A5495+'Approvvigionamento energia'!B5495+'Approvvigionamento energia'!I5495</f>
        <v>323.96215288808816</v>
      </c>
      <c r="K5495">
        <f>IF(MIN(LCOH!$C$18,J5495)&gt;=$P$48*LCOH!$C$18, MIN(LCOH!$C$18,J5495),0)</f>
        <v>0</v>
      </c>
      <c r="L5495">
        <f t="shared" si="171"/>
        <v>323.96215288808816</v>
      </c>
      <c r="M5495">
        <f>K5495/LCOH!$C$18</f>
        <v>0</v>
      </c>
      <c r="N5495">
        <f>K5495/LCOH!$C$34</f>
        <v>0</v>
      </c>
    </row>
    <row r="5496" spans="1:14" x14ac:dyDescent="0.35">
      <c r="A5496">
        <f>'Profilo fotovoltaico'!B5498*LCOH!$C$20</f>
        <v>0</v>
      </c>
      <c r="B5496">
        <f>'Profilo eolico'!B5498*LCOH!$C$21</f>
        <v>91.300000000000011</v>
      </c>
      <c r="C5496">
        <f>$P$35*'Profilo fotovoltaico'!B5498</f>
        <v>0</v>
      </c>
      <c r="D5496">
        <f>$Q$37*'Profilo eolico'!B5498</f>
        <v>532.70216586898312</v>
      </c>
      <c r="E5496">
        <f>$P$39*'Profilo fotovoltaico'!B5498+'Approvvigionamento energia'!$Q$39*'Profilo eolico'!B5498</f>
        <v>399.52662440173737</v>
      </c>
      <c r="F5496">
        <f>$P$41*'Profilo fotovoltaico'!B5498+'Approvvigionamento energia'!$Q$41*'Profilo eolico'!B5498</f>
        <v>266.35108293449156</v>
      </c>
      <c r="G5496">
        <f>$P$43*'Profilo fotovoltaico'!B5498+'Approvvigionamento energia'!$Q$43*'Profilo eolico'!B5498</f>
        <v>133.17554146724578</v>
      </c>
      <c r="H5496">
        <f t="shared" si="170"/>
        <v>1138.4335154826958</v>
      </c>
      <c r="I5496">
        <f>IF(LCOH!$C$28=Menu!$A$1,'Approvvigionamento energia'!C5496,0)+IF(LCOH!$C$28=Menu!$A$2,'Approvvigionamento energia'!D5496,0)+IF(LCOH!$C$28=Menu!$A$3,'Approvvigionamento energia'!E5496,0)+IF(LCOH!$C$28=Menu!$A$4,'Approvvigionamento energia'!F5496,0)+IF(LCOH!$C$28=Menu!$A$5,'Approvvigionamento energia'!G5496,0)+IF(LCOH!$C$28=Menu!$A$6,'Approvvigionamento energia'!H5496,0)</f>
        <v>266.35108293449156</v>
      </c>
      <c r="J5496">
        <f>'Approvvigionamento energia'!A5496+'Approvvigionamento energia'!B5496+'Approvvigionamento energia'!I5496</f>
        <v>357.65108293449157</v>
      </c>
      <c r="K5496">
        <f>IF(MIN(LCOH!$C$18,J5496)&gt;=$P$48*LCOH!$C$18, MIN(LCOH!$C$18,J5496),0)</f>
        <v>0</v>
      </c>
      <c r="L5496">
        <f t="shared" si="171"/>
        <v>357.65108293449157</v>
      </c>
      <c r="M5496">
        <f>K5496/LCOH!$C$18</f>
        <v>0</v>
      </c>
      <c r="N5496">
        <f>K5496/LCOH!$C$34</f>
        <v>0</v>
      </c>
    </row>
    <row r="5497" spans="1:14" x14ac:dyDescent="0.35">
      <c r="A5497">
        <f>'Profilo fotovoltaico'!B5499*LCOH!$C$20</f>
        <v>0</v>
      </c>
      <c r="B5497">
        <f>'Profilo eolico'!B5499*LCOH!$C$21</f>
        <v>101.7</v>
      </c>
      <c r="C5497">
        <f>$P$35*'Profilo fotovoltaico'!B5499</f>
        <v>0</v>
      </c>
      <c r="D5497">
        <f>$Q$37*'Profilo eolico'!B5499</f>
        <v>593.38236877191218</v>
      </c>
      <c r="E5497">
        <f>$P$39*'Profilo fotovoltaico'!B5499+'Approvvigionamento energia'!$Q$39*'Profilo eolico'!B5499</f>
        <v>445.03677657893411</v>
      </c>
      <c r="F5497">
        <f>$P$41*'Profilo fotovoltaico'!B5499+'Approvvigionamento energia'!$Q$41*'Profilo eolico'!B5499</f>
        <v>296.69118438595609</v>
      </c>
      <c r="G5497">
        <f>$P$43*'Profilo fotovoltaico'!B5499+'Approvvigionamento energia'!$Q$43*'Profilo eolico'!B5499</f>
        <v>148.34559219297805</v>
      </c>
      <c r="H5497">
        <f t="shared" si="170"/>
        <v>1138.4335154826958</v>
      </c>
      <c r="I5497">
        <f>IF(LCOH!$C$28=Menu!$A$1,'Approvvigionamento energia'!C5497,0)+IF(LCOH!$C$28=Menu!$A$2,'Approvvigionamento energia'!D5497,0)+IF(LCOH!$C$28=Menu!$A$3,'Approvvigionamento energia'!E5497,0)+IF(LCOH!$C$28=Menu!$A$4,'Approvvigionamento energia'!F5497,0)+IF(LCOH!$C$28=Menu!$A$5,'Approvvigionamento energia'!G5497,0)+IF(LCOH!$C$28=Menu!$A$6,'Approvvigionamento energia'!H5497,0)</f>
        <v>296.69118438595609</v>
      </c>
      <c r="J5497">
        <f>'Approvvigionamento energia'!A5497+'Approvvigionamento energia'!B5497+'Approvvigionamento energia'!I5497</f>
        <v>398.39118438595608</v>
      </c>
      <c r="K5497">
        <f>IF(MIN(LCOH!$C$18,J5497)&gt;=$P$48*LCOH!$C$18, MIN(LCOH!$C$18,J5497),0)</f>
        <v>398.39118438595608</v>
      </c>
      <c r="L5497">
        <f t="shared" si="171"/>
        <v>0</v>
      </c>
      <c r="M5497">
        <f>K5497/LCOH!$C$18</f>
        <v>0.26559412292397072</v>
      </c>
      <c r="N5497">
        <f>K5497/LCOH!$C$34</f>
        <v>7.6761307203459745</v>
      </c>
    </row>
    <row r="5498" spans="1:14" x14ac:dyDescent="0.35">
      <c r="A5498">
        <f>'Profilo fotovoltaico'!B5500*LCOH!$C$20</f>
        <v>0</v>
      </c>
      <c r="B5498">
        <f>'Profilo eolico'!B5500*LCOH!$C$21</f>
        <v>117.1</v>
      </c>
      <c r="C5498">
        <f>$P$35*'Profilo fotovoltaico'!B5500</f>
        <v>0</v>
      </c>
      <c r="D5498">
        <f>$Q$37*'Profilo eolico'!B5500</f>
        <v>683.23574614740335</v>
      </c>
      <c r="E5498">
        <f>$P$39*'Profilo fotovoltaico'!B5500+'Approvvigionamento energia'!$Q$39*'Profilo eolico'!B5500</f>
        <v>512.42680961055248</v>
      </c>
      <c r="F5498">
        <f>$P$41*'Profilo fotovoltaico'!B5500+'Approvvigionamento energia'!$Q$41*'Profilo eolico'!B5500</f>
        <v>341.61787307370167</v>
      </c>
      <c r="G5498">
        <f>$P$43*'Profilo fotovoltaico'!B5500+'Approvvigionamento energia'!$Q$43*'Profilo eolico'!B5500</f>
        <v>170.80893653685084</v>
      </c>
      <c r="H5498">
        <f t="shared" si="170"/>
        <v>1138.4335154826958</v>
      </c>
      <c r="I5498">
        <f>IF(LCOH!$C$28=Menu!$A$1,'Approvvigionamento energia'!C5498,0)+IF(LCOH!$C$28=Menu!$A$2,'Approvvigionamento energia'!D5498,0)+IF(LCOH!$C$28=Menu!$A$3,'Approvvigionamento energia'!E5498,0)+IF(LCOH!$C$28=Menu!$A$4,'Approvvigionamento energia'!F5498,0)+IF(LCOH!$C$28=Menu!$A$5,'Approvvigionamento energia'!G5498,0)+IF(LCOH!$C$28=Menu!$A$6,'Approvvigionamento energia'!H5498,0)</f>
        <v>341.61787307370167</v>
      </c>
      <c r="J5498">
        <f>'Approvvigionamento energia'!A5498+'Approvvigionamento energia'!B5498+'Approvvigionamento energia'!I5498</f>
        <v>458.71787307370164</v>
      </c>
      <c r="K5498">
        <f>IF(MIN(LCOH!$C$18,J5498)&gt;=$P$48*LCOH!$C$18, MIN(LCOH!$C$18,J5498),0)</f>
        <v>458.71787307370164</v>
      </c>
      <c r="L5498">
        <f t="shared" si="171"/>
        <v>0</v>
      </c>
      <c r="M5498">
        <f>K5498/LCOH!$C$18</f>
        <v>0.30581191538246777</v>
      </c>
      <c r="N5498">
        <f>K5498/LCOH!$C$34</f>
        <v>8.8384946642331723</v>
      </c>
    </row>
    <row r="5499" spans="1:14" x14ac:dyDescent="0.35">
      <c r="A5499">
        <f>'Profilo fotovoltaico'!B5501*LCOH!$C$20</f>
        <v>0</v>
      </c>
      <c r="B5499">
        <f>'Profilo eolico'!B5501*LCOH!$C$21</f>
        <v>134.20000000000002</v>
      </c>
      <c r="C5499">
        <f>$P$35*'Profilo fotovoltaico'!B5501</f>
        <v>0</v>
      </c>
      <c r="D5499">
        <f>$Q$37*'Profilo eolico'!B5501</f>
        <v>783.00800284356558</v>
      </c>
      <c r="E5499">
        <f>$P$39*'Profilo fotovoltaico'!B5501+'Approvvigionamento energia'!$Q$39*'Profilo eolico'!B5501</f>
        <v>587.25600213267421</v>
      </c>
      <c r="F5499">
        <f>$P$41*'Profilo fotovoltaico'!B5501+'Approvvigionamento energia'!$Q$41*'Profilo eolico'!B5501</f>
        <v>391.50400142178279</v>
      </c>
      <c r="G5499">
        <f>$P$43*'Profilo fotovoltaico'!B5501+'Approvvigionamento energia'!$Q$43*'Profilo eolico'!B5501</f>
        <v>195.75200071089139</v>
      </c>
      <c r="H5499">
        <f t="shared" si="170"/>
        <v>1138.4335154826958</v>
      </c>
      <c r="I5499">
        <f>IF(LCOH!$C$28=Menu!$A$1,'Approvvigionamento energia'!C5499,0)+IF(LCOH!$C$28=Menu!$A$2,'Approvvigionamento energia'!D5499,0)+IF(LCOH!$C$28=Menu!$A$3,'Approvvigionamento energia'!E5499,0)+IF(LCOH!$C$28=Menu!$A$4,'Approvvigionamento energia'!F5499,0)+IF(LCOH!$C$28=Menu!$A$5,'Approvvigionamento energia'!G5499,0)+IF(LCOH!$C$28=Menu!$A$6,'Approvvigionamento energia'!H5499,0)</f>
        <v>391.50400142178279</v>
      </c>
      <c r="J5499">
        <f>'Approvvigionamento energia'!A5499+'Approvvigionamento energia'!B5499+'Approvvigionamento energia'!I5499</f>
        <v>525.70400142178278</v>
      </c>
      <c r="K5499">
        <f>IF(MIN(LCOH!$C$18,J5499)&gt;=$P$48*LCOH!$C$18, MIN(LCOH!$C$18,J5499),0)</f>
        <v>525.70400142178278</v>
      </c>
      <c r="L5499">
        <f t="shared" si="171"/>
        <v>0</v>
      </c>
      <c r="M5499">
        <f>K5499/LCOH!$C$18</f>
        <v>0.35046933428118854</v>
      </c>
      <c r="N5499">
        <f>K5499/LCOH!$C$34</f>
        <v>10.12917151101701</v>
      </c>
    </row>
    <row r="5500" spans="1:14" x14ac:dyDescent="0.35">
      <c r="A5500">
        <f>'Profilo fotovoltaico'!B5502*LCOH!$C$20</f>
        <v>0</v>
      </c>
      <c r="B5500">
        <f>'Profilo eolico'!B5502*LCOH!$C$21</f>
        <v>140.4</v>
      </c>
      <c r="C5500">
        <f>$P$35*'Profilo fotovoltaico'!B5502</f>
        <v>0</v>
      </c>
      <c r="D5500">
        <f>$Q$37*'Profilo eolico'!B5502</f>
        <v>819.18273918954253</v>
      </c>
      <c r="E5500">
        <f>$P$39*'Profilo fotovoltaico'!B5502+'Approvvigionamento energia'!$Q$39*'Profilo eolico'!B5502</f>
        <v>614.38705439215687</v>
      </c>
      <c r="F5500">
        <f>$P$41*'Profilo fotovoltaico'!B5502+'Approvvigionamento energia'!$Q$41*'Profilo eolico'!B5502</f>
        <v>409.59136959477127</v>
      </c>
      <c r="G5500">
        <f>$P$43*'Profilo fotovoltaico'!B5502+'Approvvigionamento energia'!$Q$43*'Profilo eolico'!B5502</f>
        <v>204.79568479738563</v>
      </c>
      <c r="H5500">
        <f t="shared" si="170"/>
        <v>1138.4335154826958</v>
      </c>
      <c r="I5500">
        <f>IF(LCOH!$C$28=Menu!$A$1,'Approvvigionamento energia'!C5500,0)+IF(LCOH!$C$28=Menu!$A$2,'Approvvigionamento energia'!D5500,0)+IF(LCOH!$C$28=Menu!$A$3,'Approvvigionamento energia'!E5500,0)+IF(LCOH!$C$28=Menu!$A$4,'Approvvigionamento energia'!F5500,0)+IF(LCOH!$C$28=Menu!$A$5,'Approvvigionamento energia'!G5500,0)+IF(LCOH!$C$28=Menu!$A$6,'Approvvigionamento energia'!H5500,0)</f>
        <v>409.59136959477127</v>
      </c>
      <c r="J5500">
        <f>'Approvvigionamento energia'!A5500+'Approvvigionamento energia'!B5500+'Approvvigionamento energia'!I5500</f>
        <v>549.9913695947713</v>
      </c>
      <c r="K5500">
        <f>IF(MIN(LCOH!$C$18,J5500)&gt;=$P$48*LCOH!$C$18, MIN(LCOH!$C$18,J5500),0)</f>
        <v>549.9913695947713</v>
      </c>
      <c r="L5500">
        <f t="shared" si="171"/>
        <v>0</v>
      </c>
      <c r="M5500">
        <f>K5500/LCOH!$C$18</f>
        <v>0.36666091306318088</v>
      </c>
      <c r="N5500">
        <f>K5500/LCOH!$C$34</f>
        <v>10.597136215698869</v>
      </c>
    </row>
    <row r="5501" spans="1:14" x14ac:dyDescent="0.35">
      <c r="A5501">
        <f>'Profilo fotovoltaico'!B5503*LCOH!$C$20</f>
        <v>0</v>
      </c>
      <c r="B5501">
        <f>'Profilo eolico'!B5503*LCOH!$C$21</f>
        <v>126.4</v>
      </c>
      <c r="C5501">
        <f>$P$35*'Profilo fotovoltaico'!B5503</f>
        <v>0</v>
      </c>
      <c r="D5501">
        <f>$Q$37*'Profilo eolico'!B5503</f>
        <v>737.49785066636878</v>
      </c>
      <c r="E5501">
        <f>$P$39*'Profilo fotovoltaico'!B5503+'Approvvigionamento energia'!$Q$39*'Profilo eolico'!B5503</f>
        <v>553.12338799977658</v>
      </c>
      <c r="F5501">
        <f>$P$41*'Profilo fotovoltaico'!B5503+'Approvvigionamento energia'!$Q$41*'Profilo eolico'!B5503</f>
        <v>368.74892533318439</v>
      </c>
      <c r="G5501">
        <f>$P$43*'Profilo fotovoltaico'!B5503+'Approvvigionamento energia'!$Q$43*'Profilo eolico'!B5503</f>
        <v>184.37446266659219</v>
      </c>
      <c r="H5501">
        <f t="shared" si="170"/>
        <v>1138.4335154826958</v>
      </c>
      <c r="I5501">
        <f>IF(LCOH!$C$28=Menu!$A$1,'Approvvigionamento energia'!C5501,0)+IF(LCOH!$C$28=Menu!$A$2,'Approvvigionamento energia'!D5501,0)+IF(LCOH!$C$28=Menu!$A$3,'Approvvigionamento energia'!E5501,0)+IF(LCOH!$C$28=Menu!$A$4,'Approvvigionamento energia'!F5501,0)+IF(LCOH!$C$28=Menu!$A$5,'Approvvigionamento energia'!G5501,0)+IF(LCOH!$C$28=Menu!$A$6,'Approvvigionamento energia'!H5501,0)</f>
        <v>368.74892533318439</v>
      </c>
      <c r="J5501">
        <f>'Approvvigionamento energia'!A5501+'Approvvigionamento energia'!B5501+'Approvvigionamento energia'!I5501</f>
        <v>495.14892533318437</v>
      </c>
      <c r="K5501">
        <f>IF(MIN(LCOH!$C$18,J5501)&gt;=$P$48*LCOH!$C$18, MIN(LCOH!$C$18,J5501),0)</f>
        <v>495.14892533318437</v>
      </c>
      <c r="L5501">
        <f t="shared" si="171"/>
        <v>0</v>
      </c>
      <c r="M5501">
        <f>K5501/LCOH!$C$18</f>
        <v>0.33009928355545626</v>
      </c>
      <c r="N5501">
        <f>K5501/LCOH!$C$34</f>
        <v>9.5404417212559611</v>
      </c>
    </row>
    <row r="5502" spans="1:14" x14ac:dyDescent="0.35">
      <c r="A5502">
        <f>'Profilo fotovoltaico'!B5504*LCOH!$C$20</f>
        <v>8</v>
      </c>
      <c r="B5502">
        <f>'Profilo eolico'!B5504*LCOH!$C$21</f>
        <v>119.7</v>
      </c>
      <c r="C5502">
        <f>$P$35*'Profilo fotovoltaico'!B5504</f>
        <v>58.836897500976519</v>
      </c>
      <c r="D5502">
        <f>$Q$37*'Profilo eolico'!B5504</f>
        <v>698.40579687313561</v>
      </c>
      <c r="E5502">
        <f>$P$39*'Profilo fotovoltaico'!B5504+'Approvvigionamento energia'!$Q$39*'Profilo eolico'!B5504</f>
        <v>538.51357203009582</v>
      </c>
      <c r="F5502">
        <f>$P$41*'Profilo fotovoltaico'!B5504+'Approvvigionamento energia'!$Q$41*'Profilo eolico'!B5504</f>
        <v>378.62134718705607</v>
      </c>
      <c r="G5502">
        <f>$P$43*'Profilo fotovoltaico'!B5504+'Approvvigionamento energia'!$Q$43*'Profilo eolico'!B5504</f>
        <v>218.7291223440163</v>
      </c>
      <c r="H5502">
        <f t="shared" si="170"/>
        <v>1138.4335154826958</v>
      </c>
      <c r="I5502">
        <f>IF(LCOH!$C$28=Menu!$A$1,'Approvvigionamento energia'!C5502,0)+IF(LCOH!$C$28=Menu!$A$2,'Approvvigionamento energia'!D5502,0)+IF(LCOH!$C$28=Menu!$A$3,'Approvvigionamento energia'!E5502,0)+IF(LCOH!$C$28=Menu!$A$4,'Approvvigionamento energia'!F5502,0)+IF(LCOH!$C$28=Menu!$A$5,'Approvvigionamento energia'!G5502,0)+IF(LCOH!$C$28=Menu!$A$6,'Approvvigionamento energia'!H5502,0)</f>
        <v>378.62134718705607</v>
      </c>
      <c r="J5502">
        <f>'Approvvigionamento energia'!A5502+'Approvvigionamento energia'!B5502+'Approvvigionamento energia'!I5502</f>
        <v>506.32134718705606</v>
      </c>
      <c r="K5502">
        <f>IF(MIN(LCOH!$C$18,J5502)&gt;=$P$48*LCOH!$C$18, MIN(LCOH!$C$18,J5502),0)</f>
        <v>506.32134718705606</v>
      </c>
      <c r="L5502">
        <f t="shared" si="171"/>
        <v>0</v>
      </c>
      <c r="M5502">
        <f>K5502/LCOH!$C$18</f>
        <v>0.33754756479137071</v>
      </c>
      <c r="N5502">
        <f>K5502/LCOH!$C$34</f>
        <v>9.7557099650685171</v>
      </c>
    </row>
    <row r="5503" spans="1:14" x14ac:dyDescent="0.35">
      <c r="A5503">
        <f>'Profilo fotovoltaico'!B5505*LCOH!$C$20</f>
        <v>92</v>
      </c>
      <c r="B5503">
        <f>'Profilo eolico'!B5505*LCOH!$C$21</f>
        <v>100.2</v>
      </c>
      <c r="C5503">
        <f>$P$35*'Profilo fotovoltaico'!B5505</f>
        <v>676.62432126122997</v>
      </c>
      <c r="D5503">
        <f>$Q$37*'Profilo eolico'!B5505</f>
        <v>584.63041643014355</v>
      </c>
      <c r="E5503">
        <f>$P$39*'Profilo fotovoltaico'!B5505+'Approvvigionamento energia'!$Q$39*'Profilo eolico'!B5505</f>
        <v>607.6288926379151</v>
      </c>
      <c r="F5503">
        <f>$P$41*'Profilo fotovoltaico'!B5505+'Approvvigionamento energia'!$Q$41*'Profilo eolico'!B5505</f>
        <v>630.62736884568676</v>
      </c>
      <c r="G5503">
        <f>$P$43*'Profilo fotovoltaico'!B5505+'Approvvigionamento energia'!$Q$43*'Profilo eolico'!B5505</f>
        <v>653.62584505345842</v>
      </c>
      <c r="H5503">
        <f t="shared" si="170"/>
        <v>1138.4335154826958</v>
      </c>
      <c r="I5503">
        <f>IF(LCOH!$C$28=Menu!$A$1,'Approvvigionamento energia'!C5503,0)+IF(LCOH!$C$28=Menu!$A$2,'Approvvigionamento energia'!D5503,0)+IF(LCOH!$C$28=Menu!$A$3,'Approvvigionamento energia'!E5503,0)+IF(LCOH!$C$28=Menu!$A$4,'Approvvigionamento energia'!F5503,0)+IF(LCOH!$C$28=Menu!$A$5,'Approvvigionamento energia'!G5503,0)+IF(LCOH!$C$28=Menu!$A$6,'Approvvigionamento energia'!H5503,0)</f>
        <v>630.62736884568676</v>
      </c>
      <c r="J5503">
        <f>'Approvvigionamento energia'!A5503+'Approvvigionamento energia'!B5503+'Approvvigionamento energia'!I5503</f>
        <v>822.82736884568681</v>
      </c>
      <c r="K5503">
        <f>IF(MIN(LCOH!$C$18,J5503)&gt;=$P$48*LCOH!$C$18, MIN(LCOH!$C$18,J5503),0)</f>
        <v>822.82736884568681</v>
      </c>
      <c r="L5503">
        <f t="shared" si="171"/>
        <v>0</v>
      </c>
      <c r="M5503">
        <f>K5503/LCOH!$C$18</f>
        <v>0.54855157923045783</v>
      </c>
      <c r="N5503">
        <f>K5503/LCOH!$C$34</f>
        <v>15.85409188527335</v>
      </c>
    </row>
    <row r="5504" spans="1:14" x14ac:dyDescent="0.35">
      <c r="A5504">
        <f>'Profilo fotovoltaico'!B5506*LCOH!$C$20</f>
        <v>218</v>
      </c>
      <c r="B5504">
        <f>'Profilo eolico'!B5506*LCOH!$C$21</f>
        <v>88</v>
      </c>
      <c r="C5504">
        <f>$P$35*'Profilo fotovoltaico'!B5506</f>
        <v>1603.3054569016101</v>
      </c>
      <c r="D5504">
        <f>$Q$37*'Profilo eolico'!B5506</f>
        <v>513.44787071709209</v>
      </c>
      <c r="E5504">
        <f>$P$39*'Profilo fotovoltaico'!B5506+'Approvvigionamento energia'!$Q$39*'Profilo eolico'!B5506</f>
        <v>785.91226726322157</v>
      </c>
      <c r="F5504">
        <f>$P$41*'Profilo fotovoltaico'!B5506+'Approvvigionamento energia'!$Q$41*'Profilo eolico'!B5506</f>
        <v>1058.3766638093512</v>
      </c>
      <c r="G5504">
        <f>$P$43*'Profilo fotovoltaico'!B5506+'Approvvigionamento energia'!$Q$43*'Profilo eolico'!B5506</f>
        <v>1330.8410603554807</v>
      </c>
      <c r="H5504">
        <f t="shared" si="170"/>
        <v>1138.4335154826958</v>
      </c>
      <c r="I5504">
        <f>IF(LCOH!$C$28=Menu!$A$1,'Approvvigionamento energia'!C5504,0)+IF(LCOH!$C$28=Menu!$A$2,'Approvvigionamento energia'!D5504,0)+IF(LCOH!$C$28=Menu!$A$3,'Approvvigionamento energia'!E5504,0)+IF(LCOH!$C$28=Menu!$A$4,'Approvvigionamento energia'!F5504,0)+IF(LCOH!$C$28=Menu!$A$5,'Approvvigionamento energia'!G5504,0)+IF(LCOH!$C$28=Menu!$A$6,'Approvvigionamento energia'!H5504,0)</f>
        <v>1058.3766638093512</v>
      </c>
      <c r="J5504">
        <f>'Approvvigionamento energia'!A5504+'Approvvigionamento energia'!B5504+'Approvvigionamento energia'!I5504</f>
        <v>1364.3766638093512</v>
      </c>
      <c r="K5504">
        <f>IF(MIN(LCOH!$C$18,J5504)&gt;=$P$48*LCOH!$C$18, MIN(LCOH!$C$18,J5504),0)</f>
        <v>1364.3766638093512</v>
      </c>
      <c r="L5504">
        <f t="shared" si="171"/>
        <v>0</v>
      </c>
      <c r="M5504">
        <f>K5504/LCOH!$C$18</f>
        <v>0.90958444253956738</v>
      </c>
      <c r="N5504">
        <f>K5504/LCOH!$C$34</f>
        <v>26.288567703455708</v>
      </c>
    </row>
    <row r="5505" spans="1:14" x14ac:dyDescent="0.35">
      <c r="A5505">
        <f>'Profilo fotovoltaico'!B5507*LCOH!$C$20</f>
        <v>350</v>
      </c>
      <c r="B5505">
        <f>'Profilo eolico'!B5507*LCOH!$C$21</f>
        <v>76.599999999999994</v>
      </c>
      <c r="C5505">
        <f>$P$35*'Profilo fotovoltaico'!B5507</f>
        <v>2574.1142656677225</v>
      </c>
      <c r="D5505">
        <f>$Q$37*'Profilo eolico'!B5507</f>
        <v>446.93303291965071</v>
      </c>
      <c r="E5505">
        <f>$P$39*'Profilo fotovoltaico'!B5507+'Approvvigionamento energia'!$Q$39*'Profilo eolico'!B5507</f>
        <v>978.72834110666861</v>
      </c>
      <c r="F5505">
        <f>$P$41*'Profilo fotovoltaico'!B5507+'Approvvigionamento energia'!$Q$41*'Profilo eolico'!B5507</f>
        <v>1510.5236492936865</v>
      </c>
      <c r="G5505">
        <f>$P$43*'Profilo fotovoltaico'!B5507+'Approvvigionamento energia'!$Q$43*'Profilo eolico'!B5507</f>
        <v>2042.3189574807047</v>
      </c>
      <c r="H5505">
        <f t="shared" si="170"/>
        <v>1138.4335154826958</v>
      </c>
      <c r="I5505">
        <f>IF(LCOH!$C$28=Menu!$A$1,'Approvvigionamento energia'!C5505,0)+IF(LCOH!$C$28=Menu!$A$2,'Approvvigionamento energia'!D5505,0)+IF(LCOH!$C$28=Menu!$A$3,'Approvvigionamento energia'!E5505,0)+IF(LCOH!$C$28=Menu!$A$4,'Approvvigionamento energia'!F5505,0)+IF(LCOH!$C$28=Menu!$A$5,'Approvvigionamento energia'!G5505,0)+IF(LCOH!$C$28=Menu!$A$6,'Approvvigionamento energia'!H5505,0)</f>
        <v>1510.5236492936865</v>
      </c>
      <c r="J5505">
        <f>'Approvvigionamento energia'!A5505+'Approvvigionamento energia'!B5505+'Approvvigionamento energia'!I5505</f>
        <v>1937.1236492936864</v>
      </c>
      <c r="K5505">
        <f>IF(MIN(LCOH!$C$18,J5505)&gt;=$P$48*LCOH!$C$18, MIN(LCOH!$C$18,J5505),0)</f>
        <v>1500</v>
      </c>
      <c r="L5505">
        <f t="shared" si="171"/>
        <v>437.12364929368641</v>
      </c>
      <c r="M5505">
        <f>K5505/LCOH!$C$18</f>
        <v>1</v>
      </c>
      <c r="N5505">
        <f>K5505/LCOH!$C$34</f>
        <v>28.901734104046245</v>
      </c>
    </row>
    <row r="5506" spans="1:14" x14ac:dyDescent="0.35">
      <c r="A5506">
        <f>'Profilo fotovoltaico'!B5508*LCOH!$C$20</f>
        <v>456</v>
      </c>
      <c r="B5506">
        <f>'Profilo eolico'!B5508*LCOH!$C$21</f>
        <v>66.8</v>
      </c>
      <c r="C5506">
        <f>$P$35*'Profilo fotovoltaico'!B5508</f>
        <v>3353.7031575556616</v>
      </c>
      <c r="D5506">
        <f>$Q$37*'Profilo eolico'!B5508</f>
        <v>389.75361095342902</v>
      </c>
      <c r="E5506">
        <f>$P$39*'Profilo fotovoltaico'!B5508+'Approvvigionamento energia'!$Q$39*'Profilo eolico'!B5508</f>
        <v>1130.7409976039871</v>
      </c>
      <c r="F5506">
        <f>$P$41*'Profilo fotovoltaico'!B5508+'Approvvigionamento energia'!$Q$41*'Profilo eolico'!B5508</f>
        <v>1871.7283842545453</v>
      </c>
      <c r="G5506">
        <f>$P$43*'Profilo fotovoltaico'!B5508+'Approvvigionamento energia'!$Q$43*'Profilo eolico'!B5508</f>
        <v>2612.7157709051035</v>
      </c>
      <c r="H5506">
        <f t="shared" ref="H5506:H5569" si="172">$P$45</f>
        <v>1138.4335154826958</v>
      </c>
      <c r="I5506">
        <f>IF(LCOH!$C$28=Menu!$A$1,'Approvvigionamento energia'!C5506,0)+IF(LCOH!$C$28=Menu!$A$2,'Approvvigionamento energia'!D5506,0)+IF(LCOH!$C$28=Menu!$A$3,'Approvvigionamento energia'!E5506,0)+IF(LCOH!$C$28=Menu!$A$4,'Approvvigionamento energia'!F5506,0)+IF(LCOH!$C$28=Menu!$A$5,'Approvvigionamento energia'!G5506,0)+IF(LCOH!$C$28=Menu!$A$6,'Approvvigionamento energia'!H5506,0)</f>
        <v>1871.7283842545453</v>
      </c>
      <c r="J5506">
        <f>'Approvvigionamento energia'!A5506+'Approvvigionamento energia'!B5506+'Approvvigionamento energia'!I5506</f>
        <v>2394.528384254545</v>
      </c>
      <c r="K5506">
        <f>IF(MIN(LCOH!$C$18,J5506)&gt;=$P$48*LCOH!$C$18, MIN(LCOH!$C$18,J5506),0)</f>
        <v>1500</v>
      </c>
      <c r="L5506">
        <f t="shared" si="171"/>
        <v>894.52838425454502</v>
      </c>
      <c r="M5506">
        <f>K5506/LCOH!$C$18</f>
        <v>1</v>
      </c>
      <c r="N5506">
        <f>K5506/LCOH!$C$34</f>
        <v>28.901734104046245</v>
      </c>
    </row>
    <row r="5507" spans="1:14" x14ac:dyDescent="0.35">
      <c r="A5507">
        <f>'Profilo fotovoltaico'!B5509*LCOH!$C$20</f>
        <v>528</v>
      </c>
      <c r="B5507">
        <f>'Profilo eolico'!B5509*LCOH!$C$21</f>
        <v>65.900000000000006</v>
      </c>
      <c r="C5507">
        <f>$P$35*'Profilo fotovoltaico'!B5509</f>
        <v>3883.2352350644505</v>
      </c>
      <c r="D5507">
        <f>$Q$37*'Profilo eolico'!B5509</f>
        <v>384.50243954836787</v>
      </c>
      <c r="E5507">
        <f>$P$39*'Profilo fotovoltaico'!B5509+'Approvvigionamento energia'!$Q$39*'Profilo eolico'!B5509</f>
        <v>1259.1856384273885</v>
      </c>
      <c r="F5507">
        <f>$P$41*'Profilo fotovoltaico'!B5509+'Approvvigionamento energia'!$Q$41*'Profilo eolico'!B5509</f>
        <v>2133.8688373064092</v>
      </c>
      <c r="G5507">
        <f>$P$43*'Profilo fotovoltaico'!B5509+'Approvvigionamento energia'!$Q$43*'Profilo eolico'!B5509</f>
        <v>3008.5520361854296</v>
      </c>
      <c r="H5507">
        <f t="shared" si="172"/>
        <v>1138.4335154826958</v>
      </c>
      <c r="I5507">
        <f>IF(LCOH!$C$28=Menu!$A$1,'Approvvigionamento energia'!C5507,0)+IF(LCOH!$C$28=Menu!$A$2,'Approvvigionamento energia'!D5507,0)+IF(LCOH!$C$28=Menu!$A$3,'Approvvigionamento energia'!E5507,0)+IF(LCOH!$C$28=Menu!$A$4,'Approvvigionamento energia'!F5507,0)+IF(LCOH!$C$28=Menu!$A$5,'Approvvigionamento energia'!G5507,0)+IF(LCOH!$C$28=Menu!$A$6,'Approvvigionamento energia'!H5507,0)</f>
        <v>2133.8688373064092</v>
      </c>
      <c r="J5507">
        <f>'Approvvigionamento energia'!A5507+'Approvvigionamento energia'!B5507+'Approvvigionamento energia'!I5507</f>
        <v>2727.7688373064093</v>
      </c>
      <c r="K5507">
        <f>IF(MIN(LCOH!$C$18,J5507)&gt;=$P$48*LCOH!$C$18, MIN(LCOH!$C$18,J5507),0)</f>
        <v>1500</v>
      </c>
      <c r="L5507">
        <f t="shared" ref="L5507:L5570" si="173">J5507-K5507</f>
        <v>1227.7688373064093</v>
      </c>
      <c r="M5507">
        <f>K5507/LCOH!$C$18</f>
        <v>1</v>
      </c>
      <c r="N5507">
        <f>K5507/LCOH!$C$34</f>
        <v>28.901734104046245</v>
      </c>
    </row>
    <row r="5508" spans="1:14" x14ac:dyDescent="0.35">
      <c r="A5508">
        <f>'Profilo fotovoltaico'!B5510*LCOH!$C$20</f>
        <v>559</v>
      </c>
      <c r="B5508">
        <f>'Profilo eolico'!B5510*LCOH!$C$21</f>
        <v>69.400000000000006</v>
      </c>
      <c r="C5508">
        <f>$P$35*'Profilo fotovoltaico'!B5510</f>
        <v>4111.2282128807346</v>
      </c>
      <c r="D5508">
        <f>$Q$37*'Profilo eolico'!B5510</f>
        <v>404.92366167916134</v>
      </c>
      <c r="E5508">
        <f>$P$39*'Profilo fotovoltaico'!B5510+'Approvvigionamento energia'!$Q$39*'Profilo eolico'!B5510</f>
        <v>1331.4997994795547</v>
      </c>
      <c r="F5508">
        <f>$P$41*'Profilo fotovoltaico'!B5510+'Approvvigionamento energia'!$Q$41*'Profilo eolico'!B5510</f>
        <v>2258.075937279948</v>
      </c>
      <c r="G5508">
        <f>$P$43*'Profilo fotovoltaico'!B5510+'Approvvigionamento energia'!$Q$43*'Profilo eolico'!B5510</f>
        <v>3184.6520750803411</v>
      </c>
      <c r="H5508">
        <f t="shared" si="172"/>
        <v>1138.4335154826958</v>
      </c>
      <c r="I5508">
        <f>IF(LCOH!$C$28=Menu!$A$1,'Approvvigionamento energia'!C5508,0)+IF(LCOH!$C$28=Menu!$A$2,'Approvvigionamento energia'!D5508,0)+IF(LCOH!$C$28=Menu!$A$3,'Approvvigionamento energia'!E5508,0)+IF(LCOH!$C$28=Menu!$A$4,'Approvvigionamento energia'!F5508,0)+IF(LCOH!$C$28=Menu!$A$5,'Approvvigionamento energia'!G5508,0)+IF(LCOH!$C$28=Menu!$A$6,'Approvvigionamento energia'!H5508,0)</f>
        <v>2258.075937279948</v>
      </c>
      <c r="J5508">
        <f>'Approvvigionamento energia'!A5508+'Approvvigionamento energia'!B5508+'Approvvigionamento energia'!I5508</f>
        <v>2886.4759372799481</v>
      </c>
      <c r="K5508">
        <f>IF(MIN(LCOH!$C$18,J5508)&gt;=$P$48*LCOH!$C$18, MIN(LCOH!$C$18,J5508),0)</f>
        <v>1500</v>
      </c>
      <c r="L5508">
        <f t="shared" si="173"/>
        <v>1386.4759372799481</v>
      </c>
      <c r="M5508">
        <f>K5508/LCOH!$C$18</f>
        <v>1</v>
      </c>
      <c r="N5508">
        <f>K5508/LCOH!$C$34</f>
        <v>28.901734104046245</v>
      </c>
    </row>
    <row r="5509" spans="1:14" x14ac:dyDescent="0.35">
      <c r="A5509">
        <f>'Profilo fotovoltaico'!B5511*LCOH!$C$20</f>
        <v>545</v>
      </c>
      <c r="B5509">
        <f>'Profilo eolico'!B5511*LCOH!$C$21</f>
        <v>74.5</v>
      </c>
      <c r="C5509">
        <f>$P$35*'Profilo fotovoltaico'!B5511</f>
        <v>4008.2636422540259</v>
      </c>
      <c r="D5509">
        <f>$Q$37*'Profilo eolico'!B5511</f>
        <v>434.6802996411746</v>
      </c>
      <c r="E5509">
        <f>$P$39*'Profilo fotovoltaico'!B5511+'Approvvigionamento energia'!$Q$39*'Profilo eolico'!B5511</f>
        <v>1328.0761352943873</v>
      </c>
      <c r="F5509">
        <f>$P$41*'Profilo fotovoltaico'!B5511+'Approvvigionamento energia'!$Q$41*'Profilo eolico'!B5511</f>
        <v>2221.4719709476003</v>
      </c>
      <c r="G5509">
        <f>$P$43*'Profilo fotovoltaico'!B5511+'Approvvigionamento energia'!$Q$43*'Profilo eolico'!B5511</f>
        <v>3114.8678066008133</v>
      </c>
      <c r="H5509">
        <f t="shared" si="172"/>
        <v>1138.4335154826958</v>
      </c>
      <c r="I5509">
        <f>IF(LCOH!$C$28=Menu!$A$1,'Approvvigionamento energia'!C5509,0)+IF(LCOH!$C$28=Menu!$A$2,'Approvvigionamento energia'!D5509,0)+IF(LCOH!$C$28=Menu!$A$3,'Approvvigionamento energia'!E5509,0)+IF(LCOH!$C$28=Menu!$A$4,'Approvvigionamento energia'!F5509,0)+IF(LCOH!$C$28=Menu!$A$5,'Approvvigionamento energia'!G5509,0)+IF(LCOH!$C$28=Menu!$A$6,'Approvvigionamento energia'!H5509,0)</f>
        <v>2221.4719709476003</v>
      </c>
      <c r="J5509">
        <f>'Approvvigionamento energia'!A5509+'Approvvigionamento energia'!B5509+'Approvvigionamento energia'!I5509</f>
        <v>2840.9719709476003</v>
      </c>
      <c r="K5509">
        <f>IF(MIN(LCOH!$C$18,J5509)&gt;=$P$48*LCOH!$C$18, MIN(LCOH!$C$18,J5509),0)</f>
        <v>1500</v>
      </c>
      <c r="L5509">
        <f t="shared" si="173"/>
        <v>1340.9719709476003</v>
      </c>
      <c r="M5509">
        <f>K5509/LCOH!$C$18</f>
        <v>1</v>
      </c>
      <c r="N5509">
        <f>K5509/LCOH!$C$34</f>
        <v>28.901734104046245</v>
      </c>
    </row>
    <row r="5510" spans="1:14" x14ac:dyDescent="0.35">
      <c r="A5510">
        <f>'Profilo fotovoltaico'!B5512*LCOH!$C$20</f>
        <v>498</v>
      </c>
      <c r="B5510">
        <f>'Profilo eolico'!B5512*LCOH!$C$21</f>
        <v>78.8</v>
      </c>
      <c r="C5510">
        <f>$P$35*'Profilo fotovoltaico'!B5512</f>
        <v>3662.5968694357884</v>
      </c>
      <c r="D5510">
        <f>$Q$37*'Profilo eolico'!B5512</f>
        <v>459.76922968757793</v>
      </c>
      <c r="E5510">
        <f>$P$39*'Profilo fotovoltaico'!B5512+'Approvvigionamento energia'!$Q$39*'Profilo eolico'!B5512</f>
        <v>1260.4761396246306</v>
      </c>
      <c r="F5510">
        <f>$P$41*'Profilo fotovoltaico'!B5512+'Approvvigionamento energia'!$Q$41*'Profilo eolico'!B5512</f>
        <v>2061.1830495616832</v>
      </c>
      <c r="G5510">
        <f>$P$43*'Profilo fotovoltaico'!B5512+'Approvvigionamento energia'!$Q$43*'Profilo eolico'!B5512</f>
        <v>2861.8899594987356</v>
      </c>
      <c r="H5510">
        <f t="shared" si="172"/>
        <v>1138.4335154826958</v>
      </c>
      <c r="I5510">
        <f>IF(LCOH!$C$28=Menu!$A$1,'Approvvigionamento energia'!C5510,0)+IF(LCOH!$C$28=Menu!$A$2,'Approvvigionamento energia'!D5510,0)+IF(LCOH!$C$28=Menu!$A$3,'Approvvigionamento energia'!E5510,0)+IF(LCOH!$C$28=Menu!$A$4,'Approvvigionamento energia'!F5510,0)+IF(LCOH!$C$28=Menu!$A$5,'Approvvigionamento energia'!G5510,0)+IF(LCOH!$C$28=Menu!$A$6,'Approvvigionamento energia'!H5510,0)</f>
        <v>2061.1830495616832</v>
      </c>
      <c r="J5510">
        <f>'Approvvigionamento energia'!A5510+'Approvvigionamento energia'!B5510+'Approvvigionamento energia'!I5510</f>
        <v>2637.9830495616834</v>
      </c>
      <c r="K5510">
        <f>IF(MIN(LCOH!$C$18,J5510)&gt;=$P$48*LCOH!$C$18, MIN(LCOH!$C$18,J5510),0)</f>
        <v>1500</v>
      </c>
      <c r="L5510">
        <f t="shared" si="173"/>
        <v>1137.9830495616834</v>
      </c>
      <c r="M5510">
        <f>K5510/LCOH!$C$18</f>
        <v>1</v>
      </c>
      <c r="N5510">
        <f>K5510/LCOH!$C$34</f>
        <v>28.901734104046245</v>
      </c>
    </row>
    <row r="5511" spans="1:14" x14ac:dyDescent="0.35">
      <c r="A5511">
        <f>'Profilo fotovoltaico'!B5513*LCOH!$C$20</f>
        <v>423</v>
      </c>
      <c r="B5511">
        <f>'Profilo eolico'!B5513*LCOH!$C$21</f>
        <v>88.2</v>
      </c>
      <c r="C5511">
        <f>$P$35*'Profilo fotovoltaico'!B5513</f>
        <v>3111.0009553641335</v>
      </c>
      <c r="D5511">
        <f>$Q$37*'Profilo eolico'!B5513</f>
        <v>514.61479769599464</v>
      </c>
      <c r="E5511">
        <f>$P$39*'Profilo fotovoltaico'!B5513+'Approvvigionamento energia'!$Q$39*'Profilo eolico'!B5513</f>
        <v>1163.7113371130295</v>
      </c>
      <c r="F5511">
        <f>$P$41*'Profilo fotovoltaico'!B5513+'Approvvigionamento energia'!$Q$41*'Profilo eolico'!B5513</f>
        <v>1812.807876530064</v>
      </c>
      <c r="G5511">
        <f>$P$43*'Profilo fotovoltaico'!B5513+'Approvvigionamento energia'!$Q$43*'Profilo eolico'!B5513</f>
        <v>2461.9044159470986</v>
      </c>
      <c r="H5511">
        <f t="shared" si="172"/>
        <v>1138.4335154826958</v>
      </c>
      <c r="I5511">
        <f>IF(LCOH!$C$28=Menu!$A$1,'Approvvigionamento energia'!C5511,0)+IF(LCOH!$C$28=Menu!$A$2,'Approvvigionamento energia'!D5511,0)+IF(LCOH!$C$28=Menu!$A$3,'Approvvigionamento energia'!E5511,0)+IF(LCOH!$C$28=Menu!$A$4,'Approvvigionamento energia'!F5511,0)+IF(LCOH!$C$28=Menu!$A$5,'Approvvigionamento energia'!G5511,0)+IF(LCOH!$C$28=Menu!$A$6,'Approvvigionamento energia'!H5511,0)</f>
        <v>1812.807876530064</v>
      </c>
      <c r="J5511">
        <f>'Approvvigionamento energia'!A5511+'Approvvigionamento energia'!B5511+'Approvvigionamento energia'!I5511</f>
        <v>2324.0078765300641</v>
      </c>
      <c r="K5511">
        <f>IF(MIN(LCOH!$C$18,J5511)&gt;=$P$48*LCOH!$C$18, MIN(LCOH!$C$18,J5511),0)</f>
        <v>1500</v>
      </c>
      <c r="L5511">
        <f t="shared" si="173"/>
        <v>824.0078765300641</v>
      </c>
      <c r="M5511">
        <f>K5511/LCOH!$C$18</f>
        <v>1</v>
      </c>
      <c r="N5511">
        <f>K5511/LCOH!$C$34</f>
        <v>28.901734104046245</v>
      </c>
    </row>
    <row r="5512" spans="1:14" x14ac:dyDescent="0.35">
      <c r="A5512">
        <f>'Profilo fotovoltaico'!B5514*LCOH!$C$20</f>
        <v>322</v>
      </c>
      <c r="B5512">
        <f>'Profilo eolico'!B5514*LCOH!$C$21</f>
        <v>109.2</v>
      </c>
      <c r="C5512">
        <f>$P$35*'Profilo fotovoltaico'!B5514</f>
        <v>2368.1851244143049</v>
      </c>
      <c r="D5512">
        <f>$Q$37*'Profilo eolico'!B5514</f>
        <v>637.14213048075533</v>
      </c>
      <c r="E5512">
        <f>$P$39*'Profilo fotovoltaico'!B5514+'Approvvigionamento energia'!$Q$39*'Profilo eolico'!B5514</f>
        <v>1069.9028789641427</v>
      </c>
      <c r="F5512">
        <f>$P$41*'Profilo fotovoltaico'!B5514+'Approvvigionamento energia'!$Q$41*'Profilo eolico'!B5514</f>
        <v>1502.6636274475302</v>
      </c>
      <c r="G5512">
        <f>$P$43*'Profilo fotovoltaico'!B5514+'Approvvigionamento energia'!$Q$43*'Profilo eolico'!B5514</f>
        <v>1935.4243759309177</v>
      </c>
      <c r="H5512">
        <f t="shared" si="172"/>
        <v>1138.4335154826958</v>
      </c>
      <c r="I5512">
        <f>IF(LCOH!$C$28=Menu!$A$1,'Approvvigionamento energia'!C5512,0)+IF(LCOH!$C$28=Menu!$A$2,'Approvvigionamento energia'!D5512,0)+IF(LCOH!$C$28=Menu!$A$3,'Approvvigionamento energia'!E5512,0)+IF(LCOH!$C$28=Menu!$A$4,'Approvvigionamento energia'!F5512,0)+IF(LCOH!$C$28=Menu!$A$5,'Approvvigionamento energia'!G5512,0)+IF(LCOH!$C$28=Menu!$A$6,'Approvvigionamento energia'!H5512,0)</f>
        <v>1502.6636274475302</v>
      </c>
      <c r="J5512">
        <f>'Approvvigionamento energia'!A5512+'Approvvigionamento energia'!B5512+'Approvvigionamento energia'!I5512</f>
        <v>1933.8636274475302</v>
      </c>
      <c r="K5512">
        <f>IF(MIN(LCOH!$C$18,J5512)&gt;=$P$48*LCOH!$C$18, MIN(LCOH!$C$18,J5512),0)</f>
        <v>1500</v>
      </c>
      <c r="L5512">
        <f t="shared" si="173"/>
        <v>433.86362744753023</v>
      </c>
      <c r="M5512">
        <f>K5512/LCOH!$C$18</f>
        <v>1</v>
      </c>
      <c r="N5512">
        <f>K5512/LCOH!$C$34</f>
        <v>28.901734104046245</v>
      </c>
    </row>
    <row r="5513" spans="1:14" x14ac:dyDescent="0.35">
      <c r="A5513">
        <f>'Profilo fotovoltaico'!B5515*LCOH!$C$20</f>
        <v>208</v>
      </c>
      <c r="B5513">
        <f>'Profilo eolico'!B5515*LCOH!$C$21</f>
        <v>138.80000000000001</v>
      </c>
      <c r="C5513">
        <f>$P$35*'Profilo fotovoltaico'!B5515</f>
        <v>1529.7593350253894</v>
      </c>
      <c r="D5513">
        <f>$Q$37*'Profilo eolico'!B5515</f>
        <v>809.84732335832268</v>
      </c>
      <c r="E5513">
        <f>$P$39*'Profilo fotovoltaico'!B5515+'Approvvigionamento energia'!$Q$39*'Profilo eolico'!B5515</f>
        <v>989.82532627508931</v>
      </c>
      <c r="F5513">
        <f>$P$41*'Profilo fotovoltaico'!B5515+'Approvvigionamento energia'!$Q$41*'Profilo eolico'!B5515</f>
        <v>1169.8033291918559</v>
      </c>
      <c r="G5513">
        <f>$P$43*'Profilo fotovoltaico'!B5515+'Approvvigionamento energia'!$Q$43*'Profilo eolico'!B5515</f>
        <v>1349.7813321086228</v>
      </c>
      <c r="H5513">
        <f t="shared" si="172"/>
        <v>1138.4335154826958</v>
      </c>
      <c r="I5513">
        <f>IF(LCOH!$C$28=Menu!$A$1,'Approvvigionamento energia'!C5513,0)+IF(LCOH!$C$28=Menu!$A$2,'Approvvigionamento energia'!D5513,0)+IF(LCOH!$C$28=Menu!$A$3,'Approvvigionamento energia'!E5513,0)+IF(LCOH!$C$28=Menu!$A$4,'Approvvigionamento energia'!F5513,0)+IF(LCOH!$C$28=Menu!$A$5,'Approvvigionamento energia'!G5513,0)+IF(LCOH!$C$28=Menu!$A$6,'Approvvigionamento energia'!H5513,0)</f>
        <v>1169.8033291918559</v>
      </c>
      <c r="J5513">
        <f>'Approvvigionamento energia'!A5513+'Approvvigionamento energia'!B5513+'Approvvigionamento energia'!I5513</f>
        <v>1516.6033291918559</v>
      </c>
      <c r="K5513">
        <f>IF(MIN(LCOH!$C$18,J5513)&gt;=$P$48*LCOH!$C$18, MIN(LCOH!$C$18,J5513),0)</f>
        <v>1500</v>
      </c>
      <c r="L5513">
        <f t="shared" si="173"/>
        <v>16.603329191855892</v>
      </c>
      <c r="M5513">
        <f>K5513/LCOH!$C$18</f>
        <v>1</v>
      </c>
      <c r="N5513">
        <f>K5513/LCOH!$C$34</f>
        <v>28.901734104046245</v>
      </c>
    </row>
    <row r="5514" spans="1:14" x14ac:dyDescent="0.35">
      <c r="A5514">
        <f>'Profilo fotovoltaico'!B5516*LCOH!$C$20</f>
        <v>101</v>
      </c>
      <c r="B5514">
        <f>'Profilo eolico'!B5516*LCOH!$C$21</f>
        <v>140</v>
      </c>
      <c r="C5514">
        <f>$P$35*'Profilo fotovoltaico'!B5516</f>
        <v>742.81583094982864</v>
      </c>
      <c r="D5514">
        <f>$Q$37*'Profilo eolico'!B5516</f>
        <v>816.84888523173765</v>
      </c>
      <c r="E5514">
        <f>$P$39*'Profilo fotovoltaico'!B5516+'Approvvigionamento energia'!$Q$39*'Profilo eolico'!B5516</f>
        <v>798.34062166126034</v>
      </c>
      <c r="F5514">
        <f>$P$41*'Profilo fotovoltaico'!B5516+'Approvvigionamento energia'!$Q$41*'Profilo eolico'!B5516</f>
        <v>779.83235809078315</v>
      </c>
      <c r="G5514">
        <f>$P$43*'Profilo fotovoltaico'!B5516+'Approvvigionamento energia'!$Q$43*'Profilo eolico'!B5516</f>
        <v>761.32409452030595</v>
      </c>
      <c r="H5514">
        <f t="shared" si="172"/>
        <v>1138.4335154826958</v>
      </c>
      <c r="I5514">
        <f>IF(LCOH!$C$28=Menu!$A$1,'Approvvigionamento energia'!C5514,0)+IF(LCOH!$C$28=Menu!$A$2,'Approvvigionamento energia'!D5514,0)+IF(LCOH!$C$28=Menu!$A$3,'Approvvigionamento energia'!E5514,0)+IF(LCOH!$C$28=Menu!$A$4,'Approvvigionamento energia'!F5514,0)+IF(LCOH!$C$28=Menu!$A$5,'Approvvigionamento energia'!G5514,0)+IF(LCOH!$C$28=Menu!$A$6,'Approvvigionamento energia'!H5514,0)</f>
        <v>779.83235809078315</v>
      </c>
      <c r="J5514">
        <f>'Approvvigionamento energia'!A5514+'Approvvigionamento energia'!B5514+'Approvvigionamento energia'!I5514</f>
        <v>1020.8323580907831</v>
      </c>
      <c r="K5514">
        <f>IF(MIN(LCOH!$C$18,J5514)&gt;=$P$48*LCOH!$C$18, MIN(LCOH!$C$18,J5514),0)</f>
        <v>1020.8323580907831</v>
      </c>
      <c r="L5514">
        <f t="shared" si="173"/>
        <v>0</v>
      </c>
      <c r="M5514">
        <f>K5514/LCOH!$C$18</f>
        <v>0.68055490539385544</v>
      </c>
      <c r="N5514">
        <f>K5514/LCOH!$C$34</f>
        <v>19.669216918897558</v>
      </c>
    </row>
    <row r="5515" spans="1:14" x14ac:dyDescent="0.35">
      <c r="A5515">
        <f>'Profilo fotovoltaico'!B5517*LCOH!$C$20</f>
        <v>21</v>
      </c>
      <c r="B5515">
        <f>'Profilo eolico'!B5517*LCOH!$C$21</f>
        <v>125.4</v>
      </c>
      <c r="C5515">
        <f>$P$35*'Profilo fotovoltaico'!B5517</f>
        <v>154.44685594006339</v>
      </c>
      <c r="D5515">
        <f>$Q$37*'Profilo eolico'!B5517</f>
        <v>731.66321577185636</v>
      </c>
      <c r="E5515">
        <f>$P$39*'Profilo fotovoltaico'!B5517+'Approvvigionamento energia'!$Q$39*'Profilo eolico'!B5517</f>
        <v>587.35912581390812</v>
      </c>
      <c r="F5515">
        <f>$P$41*'Profilo fotovoltaico'!B5517+'Approvvigionamento energia'!$Q$41*'Profilo eolico'!B5517</f>
        <v>443.05503585595989</v>
      </c>
      <c r="G5515">
        <f>$P$43*'Profilo fotovoltaico'!B5517+'Approvvigionamento energia'!$Q$43*'Profilo eolico'!B5517</f>
        <v>298.75094589801165</v>
      </c>
      <c r="H5515">
        <f t="shared" si="172"/>
        <v>1138.4335154826958</v>
      </c>
      <c r="I5515">
        <f>IF(LCOH!$C$28=Menu!$A$1,'Approvvigionamento energia'!C5515,0)+IF(LCOH!$C$28=Menu!$A$2,'Approvvigionamento energia'!D5515,0)+IF(LCOH!$C$28=Menu!$A$3,'Approvvigionamento energia'!E5515,0)+IF(LCOH!$C$28=Menu!$A$4,'Approvvigionamento energia'!F5515,0)+IF(LCOH!$C$28=Menu!$A$5,'Approvvigionamento energia'!G5515,0)+IF(LCOH!$C$28=Menu!$A$6,'Approvvigionamento energia'!H5515,0)</f>
        <v>443.05503585595989</v>
      </c>
      <c r="J5515">
        <f>'Approvvigionamento energia'!A5515+'Approvvigionamento energia'!B5515+'Approvvigionamento energia'!I5515</f>
        <v>589.45503585595986</v>
      </c>
      <c r="K5515">
        <f>IF(MIN(LCOH!$C$18,J5515)&gt;=$P$48*LCOH!$C$18, MIN(LCOH!$C$18,J5515),0)</f>
        <v>589.45503585595986</v>
      </c>
      <c r="L5515">
        <f t="shared" si="173"/>
        <v>0</v>
      </c>
      <c r="M5515">
        <f>K5515/LCOH!$C$18</f>
        <v>0.39297002390397323</v>
      </c>
      <c r="N5515">
        <f>K5515/LCOH!$C$34</f>
        <v>11.35751514173333</v>
      </c>
    </row>
    <row r="5516" spans="1:14" x14ac:dyDescent="0.35">
      <c r="A5516">
        <f>'Profilo fotovoltaico'!B5518*LCOH!$C$20</f>
        <v>0</v>
      </c>
      <c r="B5516">
        <f>'Profilo eolico'!B5518*LCOH!$C$21</f>
        <v>128.20000000000002</v>
      </c>
      <c r="C5516">
        <f>$P$35*'Profilo fotovoltaico'!B5518</f>
        <v>0</v>
      </c>
      <c r="D5516">
        <f>$Q$37*'Profilo eolico'!B5518</f>
        <v>748.00019347649118</v>
      </c>
      <c r="E5516">
        <f>$P$39*'Profilo fotovoltaico'!B5518+'Approvvigionamento energia'!$Q$39*'Profilo eolico'!B5518</f>
        <v>561.00014510736833</v>
      </c>
      <c r="F5516">
        <f>$P$41*'Profilo fotovoltaico'!B5518+'Approvvigionamento energia'!$Q$41*'Profilo eolico'!B5518</f>
        <v>374.00009673824559</v>
      </c>
      <c r="G5516">
        <f>$P$43*'Profilo fotovoltaico'!B5518+'Approvvigionamento energia'!$Q$43*'Profilo eolico'!B5518</f>
        <v>187.00004836912279</v>
      </c>
      <c r="H5516">
        <f t="shared" si="172"/>
        <v>1138.4335154826958</v>
      </c>
      <c r="I5516">
        <f>IF(LCOH!$C$28=Menu!$A$1,'Approvvigionamento energia'!C5516,0)+IF(LCOH!$C$28=Menu!$A$2,'Approvvigionamento energia'!D5516,0)+IF(LCOH!$C$28=Menu!$A$3,'Approvvigionamento energia'!E5516,0)+IF(LCOH!$C$28=Menu!$A$4,'Approvvigionamento energia'!F5516,0)+IF(LCOH!$C$28=Menu!$A$5,'Approvvigionamento energia'!G5516,0)+IF(LCOH!$C$28=Menu!$A$6,'Approvvigionamento energia'!H5516,0)</f>
        <v>374.00009673824559</v>
      </c>
      <c r="J5516">
        <f>'Approvvigionamento energia'!A5516+'Approvvigionamento energia'!B5516+'Approvvigionamento energia'!I5516</f>
        <v>502.20009673824563</v>
      </c>
      <c r="K5516">
        <f>IF(MIN(LCOH!$C$18,J5516)&gt;=$P$48*LCOH!$C$18, MIN(LCOH!$C$18,J5516),0)</f>
        <v>502.20009673824563</v>
      </c>
      <c r="L5516">
        <f t="shared" si="173"/>
        <v>0</v>
      </c>
      <c r="M5516">
        <f>K5516/LCOH!$C$18</f>
        <v>0.33480006449216376</v>
      </c>
      <c r="N5516">
        <f>K5516/LCOH!$C$34</f>
        <v>9.6763024419700514</v>
      </c>
    </row>
    <row r="5517" spans="1:14" x14ac:dyDescent="0.35">
      <c r="A5517">
        <f>'Profilo fotovoltaico'!B5519*LCOH!$C$20</f>
        <v>0</v>
      </c>
      <c r="B5517">
        <f>'Profilo eolico'!B5519*LCOH!$C$21</f>
        <v>130.70000000000002</v>
      </c>
      <c r="C5517">
        <f>$P$35*'Profilo fotovoltaico'!B5519</f>
        <v>0</v>
      </c>
      <c r="D5517">
        <f>$Q$37*'Profilo eolico'!B5519</f>
        <v>762.58678071277222</v>
      </c>
      <c r="E5517">
        <f>$P$39*'Profilo fotovoltaico'!B5519+'Approvvigionamento energia'!$Q$39*'Profilo eolico'!B5519</f>
        <v>571.94008553457911</v>
      </c>
      <c r="F5517">
        <f>$P$41*'Profilo fotovoltaico'!B5519+'Approvvigionamento energia'!$Q$41*'Profilo eolico'!B5519</f>
        <v>381.29339035638611</v>
      </c>
      <c r="G5517">
        <f>$P$43*'Profilo fotovoltaico'!B5519+'Approvvigionamento energia'!$Q$43*'Profilo eolico'!B5519</f>
        <v>190.64669517819306</v>
      </c>
      <c r="H5517">
        <f t="shared" si="172"/>
        <v>1138.4335154826958</v>
      </c>
      <c r="I5517">
        <f>IF(LCOH!$C$28=Menu!$A$1,'Approvvigionamento energia'!C5517,0)+IF(LCOH!$C$28=Menu!$A$2,'Approvvigionamento energia'!D5517,0)+IF(LCOH!$C$28=Menu!$A$3,'Approvvigionamento energia'!E5517,0)+IF(LCOH!$C$28=Menu!$A$4,'Approvvigionamento energia'!F5517,0)+IF(LCOH!$C$28=Menu!$A$5,'Approvvigionamento energia'!G5517,0)+IF(LCOH!$C$28=Menu!$A$6,'Approvvigionamento energia'!H5517,0)</f>
        <v>381.29339035638611</v>
      </c>
      <c r="J5517">
        <f>'Approvvigionamento energia'!A5517+'Approvvigionamento energia'!B5517+'Approvvigionamento energia'!I5517</f>
        <v>511.99339035638616</v>
      </c>
      <c r="K5517">
        <f>IF(MIN(LCOH!$C$18,J5517)&gt;=$P$48*LCOH!$C$18, MIN(LCOH!$C$18,J5517),0)</f>
        <v>511.99339035638616</v>
      </c>
      <c r="L5517">
        <f t="shared" si="173"/>
        <v>0</v>
      </c>
      <c r="M5517">
        <f>K5517/LCOH!$C$18</f>
        <v>0.34132892690425742</v>
      </c>
      <c r="N5517">
        <f>K5517/LCOH!$C$34</f>
        <v>9.8649978874062842</v>
      </c>
    </row>
    <row r="5518" spans="1:14" x14ac:dyDescent="0.35">
      <c r="A5518">
        <f>'Profilo fotovoltaico'!B5520*LCOH!$C$20</f>
        <v>0</v>
      </c>
      <c r="B5518">
        <f>'Profilo eolico'!B5520*LCOH!$C$21</f>
        <v>132</v>
      </c>
      <c r="C5518">
        <f>$P$35*'Profilo fotovoltaico'!B5520</f>
        <v>0</v>
      </c>
      <c r="D5518">
        <f>$Q$37*'Profilo eolico'!B5520</f>
        <v>770.1718060756383</v>
      </c>
      <c r="E5518">
        <f>$P$39*'Profilo fotovoltaico'!B5520+'Approvvigionamento energia'!$Q$39*'Profilo eolico'!B5520</f>
        <v>577.6288545567287</v>
      </c>
      <c r="F5518">
        <f>$P$41*'Profilo fotovoltaico'!B5520+'Approvvigionamento energia'!$Q$41*'Profilo eolico'!B5520</f>
        <v>385.08590303781915</v>
      </c>
      <c r="G5518">
        <f>$P$43*'Profilo fotovoltaico'!B5520+'Approvvigionamento energia'!$Q$43*'Profilo eolico'!B5520</f>
        <v>192.54295151890958</v>
      </c>
      <c r="H5518">
        <f t="shared" si="172"/>
        <v>1138.4335154826958</v>
      </c>
      <c r="I5518">
        <f>IF(LCOH!$C$28=Menu!$A$1,'Approvvigionamento energia'!C5518,0)+IF(LCOH!$C$28=Menu!$A$2,'Approvvigionamento energia'!D5518,0)+IF(LCOH!$C$28=Menu!$A$3,'Approvvigionamento energia'!E5518,0)+IF(LCOH!$C$28=Menu!$A$4,'Approvvigionamento energia'!F5518,0)+IF(LCOH!$C$28=Menu!$A$5,'Approvvigionamento energia'!G5518,0)+IF(LCOH!$C$28=Menu!$A$6,'Approvvigionamento energia'!H5518,0)</f>
        <v>385.08590303781915</v>
      </c>
      <c r="J5518">
        <f>'Approvvigionamento energia'!A5518+'Approvvigionamento energia'!B5518+'Approvvigionamento energia'!I5518</f>
        <v>517.08590303781921</v>
      </c>
      <c r="K5518">
        <f>IF(MIN(LCOH!$C$18,J5518)&gt;=$P$48*LCOH!$C$18, MIN(LCOH!$C$18,J5518),0)</f>
        <v>517.08590303781921</v>
      </c>
      <c r="L5518">
        <f t="shared" si="173"/>
        <v>0</v>
      </c>
      <c r="M5518">
        <f>K5518/LCOH!$C$18</f>
        <v>0.34472393535854612</v>
      </c>
      <c r="N5518">
        <f>K5518/LCOH!$C$34</f>
        <v>9.9631195190331265</v>
      </c>
    </row>
    <row r="5519" spans="1:14" x14ac:dyDescent="0.35">
      <c r="A5519">
        <f>'Profilo fotovoltaico'!B5521*LCOH!$C$20</f>
        <v>0</v>
      </c>
      <c r="B5519">
        <f>'Profilo eolico'!B5521*LCOH!$C$21</f>
        <v>127.8</v>
      </c>
      <c r="C5519">
        <f>$P$35*'Profilo fotovoltaico'!B5521</f>
        <v>0</v>
      </c>
      <c r="D5519">
        <f>$Q$37*'Profilo eolico'!B5521</f>
        <v>745.66633951868607</v>
      </c>
      <c r="E5519">
        <f>$P$39*'Profilo fotovoltaico'!B5521+'Approvvigionamento energia'!$Q$39*'Profilo eolico'!B5521</f>
        <v>559.24975463901455</v>
      </c>
      <c r="F5519">
        <f>$P$41*'Profilo fotovoltaico'!B5521+'Approvvigionamento energia'!$Q$41*'Profilo eolico'!B5521</f>
        <v>372.83316975934304</v>
      </c>
      <c r="G5519">
        <f>$P$43*'Profilo fotovoltaico'!B5521+'Approvvigionamento energia'!$Q$43*'Profilo eolico'!B5521</f>
        <v>186.41658487967152</v>
      </c>
      <c r="H5519">
        <f t="shared" si="172"/>
        <v>1138.4335154826958</v>
      </c>
      <c r="I5519">
        <f>IF(LCOH!$C$28=Menu!$A$1,'Approvvigionamento energia'!C5519,0)+IF(LCOH!$C$28=Menu!$A$2,'Approvvigionamento energia'!D5519,0)+IF(LCOH!$C$28=Menu!$A$3,'Approvvigionamento energia'!E5519,0)+IF(LCOH!$C$28=Menu!$A$4,'Approvvigionamento energia'!F5519,0)+IF(LCOH!$C$28=Menu!$A$5,'Approvvigionamento energia'!G5519,0)+IF(LCOH!$C$28=Menu!$A$6,'Approvvigionamento energia'!H5519,0)</f>
        <v>372.83316975934304</v>
      </c>
      <c r="J5519">
        <f>'Approvvigionamento energia'!A5519+'Approvvigionamento energia'!B5519+'Approvvigionamento energia'!I5519</f>
        <v>500.63316975934305</v>
      </c>
      <c r="K5519">
        <f>IF(MIN(LCOH!$C$18,J5519)&gt;=$P$48*LCOH!$C$18, MIN(LCOH!$C$18,J5519),0)</f>
        <v>500.63316975934305</v>
      </c>
      <c r="L5519">
        <f t="shared" si="173"/>
        <v>0</v>
      </c>
      <c r="M5519">
        <f>K5519/LCOH!$C$18</f>
        <v>0.33375544650622868</v>
      </c>
      <c r="N5519">
        <f>K5519/LCOH!$C$34</f>
        <v>9.6461111707002516</v>
      </c>
    </row>
    <row r="5520" spans="1:14" x14ac:dyDescent="0.35">
      <c r="A5520">
        <f>'Profilo fotovoltaico'!B5522*LCOH!$C$20</f>
        <v>0</v>
      </c>
      <c r="B5520">
        <f>'Profilo eolico'!B5522*LCOH!$C$21</f>
        <v>122.80000000000001</v>
      </c>
      <c r="C5520">
        <f>$P$35*'Profilo fotovoltaico'!B5522</f>
        <v>0</v>
      </c>
      <c r="D5520">
        <f>$Q$37*'Profilo eolico'!B5522</f>
        <v>716.49316504612409</v>
      </c>
      <c r="E5520">
        <f>$P$39*'Profilo fotovoltaico'!B5522+'Approvvigionamento energia'!$Q$39*'Profilo eolico'!B5522</f>
        <v>537.3698737845931</v>
      </c>
      <c r="F5520">
        <f>$P$41*'Profilo fotovoltaico'!B5522+'Approvvigionamento energia'!$Q$41*'Profilo eolico'!B5522</f>
        <v>358.24658252306205</v>
      </c>
      <c r="G5520">
        <f>$P$43*'Profilo fotovoltaico'!B5522+'Approvvigionamento energia'!$Q$43*'Profilo eolico'!B5522</f>
        <v>179.12329126153102</v>
      </c>
      <c r="H5520">
        <f t="shared" si="172"/>
        <v>1138.4335154826958</v>
      </c>
      <c r="I5520">
        <f>IF(LCOH!$C$28=Menu!$A$1,'Approvvigionamento energia'!C5520,0)+IF(LCOH!$C$28=Menu!$A$2,'Approvvigionamento energia'!D5520,0)+IF(LCOH!$C$28=Menu!$A$3,'Approvvigionamento energia'!E5520,0)+IF(LCOH!$C$28=Menu!$A$4,'Approvvigionamento energia'!F5520,0)+IF(LCOH!$C$28=Menu!$A$5,'Approvvigionamento energia'!G5520,0)+IF(LCOH!$C$28=Menu!$A$6,'Approvvigionamento energia'!H5520,0)</f>
        <v>358.24658252306205</v>
      </c>
      <c r="J5520">
        <f>'Approvvigionamento energia'!A5520+'Approvvigionamento energia'!B5520+'Approvvigionamento energia'!I5520</f>
        <v>481.04658252306206</v>
      </c>
      <c r="K5520">
        <f>IF(MIN(LCOH!$C$18,J5520)&gt;=$P$48*LCOH!$C$18, MIN(LCOH!$C$18,J5520),0)</f>
        <v>481.04658252306206</v>
      </c>
      <c r="L5520">
        <f t="shared" si="173"/>
        <v>0</v>
      </c>
      <c r="M5520">
        <f>K5520/LCOH!$C$18</f>
        <v>0.32069772168204136</v>
      </c>
      <c r="N5520">
        <f>K5520/LCOH!$C$34</f>
        <v>9.2687202798277859</v>
      </c>
    </row>
    <row r="5521" spans="1:14" x14ac:dyDescent="0.35">
      <c r="A5521">
        <f>'Profilo fotovoltaico'!B5523*LCOH!$C$20</f>
        <v>0</v>
      </c>
      <c r="B5521">
        <f>'Profilo eolico'!B5523*LCOH!$C$21</f>
        <v>116.1</v>
      </c>
      <c r="C5521">
        <f>$P$35*'Profilo fotovoltaico'!B5523</f>
        <v>0</v>
      </c>
      <c r="D5521">
        <f>$Q$37*'Profilo eolico'!B5523</f>
        <v>677.40111125289093</v>
      </c>
      <c r="E5521">
        <f>$P$39*'Profilo fotovoltaico'!B5523+'Approvvigionamento energia'!$Q$39*'Profilo eolico'!B5523</f>
        <v>508.05083343966811</v>
      </c>
      <c r="F5521">
        <f>$P$41*'Profilo fotovoltaico'!B5523+'Approvvigionamento energia'!$Q$41*'Profilo eolico'!B5523</f>
        <v>338.70055562644546</v>
      </c>
      <c r="G5521">
        <f>$P$43*'Profilo fotovoltaico'!B5523+'Approvvigionamento energia'!$Q$43*'Profilo eolico'!B5523</f>
        <v>169.35027781322273</v>
      </c>
      <c r="H5521">
        <f t="shared" si="172"/>
        <v>1138.4335154826958</v>
      </c>
      <c r="I5521">
        <f>IF(LCOH!$C$28=Menu!$A$1,'Approvvigionamento energia'!C5521,0)+IF(LCOH!$C$28=Menu!$A$2,'Approvvigionamento energia'!D5521,0)+IF(LCOH!$C$28=Menu!$A$3,'Approvvigionamento energia'!E5521,0)+IF(LCOH!$C$28=Menu!$A$4,'Approvvigionamento energia'!F5521,0)+IF(LCOH!$C$28=Menu!$A$5,'Approvvigionamento energia'!G5521,0)+IF(LCOH!$C$28=Menu!$A$6,'Approvvigionamento energia'!H5521,0)</f>
        <v>338.70055562644546</v>
      </c>
      <c r="J5521">
        <f>'Approvvigionamento energia'!A5521+'Approvvigionamento energia'!B5521+'Approvvigionamento energia'!I5521</f>
        <v>454.80055562644543</v>
      </c>
      <c r="K5521">
        <f>IF(MIN(LCOH!$C$18,J5521)&gt;=$P$48*LCOH!$C$18, MIN(LCOH!$C$18,J5521),0)</f>
        <v>454.80055562644543</v>
      </c>
      <c r="L5521">
        <f t="shared" si="173"/>
        <v>0</v>
      </c>
      <c r="M5521">
        <f>K5521/LCOH!$C$18</f>
        <v>0.30320037041763026</v>
      </c>
      <c r="N5521">
        <f>K5521/LCOH!$C$34</f>
        <v>8.7630164860586799</v>
      </c>
    </row>
    <row r="5522" spans="1:14" x14ac:dyDescent="0.35">
      <c r="A5522">
        <f>'Profilo fotovoltaico'!B5524*LCOH!$C$20</f>
        <v>0</v>
      </c>
      <c r="B5522">
        <f>'Profilo eolico'!B5524*LCOH!$C$21</f>
        <v>113.10000000000001</v>
      </c>
      <c r="C5522">
        <f>$P$35*'Profilo fotovoltaico'!B5524</f>
        <v>0</v>
      </c>
      <c r="D5522">
        <f>$Q$37*'Profilo eolico'!B5524</f>
        <v>659.89720656935367</v>
      </c>
      <c r="E5522">
        <f>$P$39*'Profilo fotovoltaico'!B5524+'Approvvigionamento energia'!$Q$39*'Profilo eolico'!B5524</f>
        <v>494.92290492701528</v>
      </c>
      <c r="F5522">
        <f>$P$41*'Profilo fotovoltaico'!B5524+'Approvvigionamento energia'!$Q$41*'Profilo eolico'!B5524</f>
        <v>329.94860328467684</v>
      </c>
      <c r="G5522">
        <f>$P$43*'Profilo fotovoltaico'!B5524+'Approvvigionamento energia'!$Q$43*'Profilo eolico'!B5524</f>
        <v>164.97430164233842</v>
      </c>
      <c r="H5522">
        <f t="shared" si="172"/>
        <v>1138.4335154826958</v>
      </c>
      <c r="I5522">
        <f>IF(LCOH!$C$28=Menu!$A$1,'Approvvigionamento energia'!C5522,0)+IF(LCOH!$C$28=Menu!$A$2,'Approvvigionamento energia'!D5522,0)+IF(LCOH!$C$28=Menu!$A$3,'Approvvigionamento energia'!E5522,0)+IF(LCOH!$C$28=Menu!$A$4,'Approvvigionamento energia'!F5522,0)+IF(LCOH!$C$28=Menu!$A$5,'Approvvigionamento energia'!G5522,0)+IF(LCOH!$C$28=Menu!$A$6,'Approvvigionamento energia'!H5522,0)</f>
        <v>329.94860328467684</v>
      </c>
      <c r="J5522">
        <f>'Approvvigionamento energia'!A5522+'Approvvigionamento energia'!B5522+'Approvvigionamento energia'!I5522</f>
        <v>443.04860328467686</v>
      </c>
      <c r="K5522">
        <f>IF(MIN(LCOH!$C$18,J5522)&gt;=$P$48*LCOH!$C$18, MIN(LCOH!$C$18,J5522),0)</f>
        <v>443.04860328467686</v>
      </c>
      <c r="L5522">
        <f t="shared" si="173"/>
        <v>0</v>
      </c>
      <c r="M5522">
        <f>K5522/LCOH!$C$18</f>
        <v>0.2953657355231179</v>
      </c>
      <c r="N5522">
        <f>K5522/LCOH!$C$34</f>
        <v>8.5365819515351991</v>
      </c>
    </row>
    <row r="5523" spans="1:14" x14ac:dyDescent="0.35">
      <c r="A5523">
        <f>'Profilo fotovoltaico'!B5525*LCOH!$C$20</f>
        <v>0</v>
      </c>
      <c r="B5523">
        <f>'Profilo eolico'!B5525*LCOH!$C$21</f>
        <v>110.5</v>
      </c>
      <c r="C5523">
        <f>$P$35*'Profilo fotovoltaico'!B5525</f>
        <v>0</v>
      </c>
      <c r="D5523">
        <f>$Q$37*'Profilo eolico'!B5525</f>
        <v>644.7271558436214</v>
      </c>
      <c r="E5523">
        <f>$P$39*'Profilo fotovoltaico'!B5525+'Approvvigionamento energia'!$Q$39*'Profilo eolico'!B5525</f>
        <v>483.54536688271605</v>
      </c>
      <c r="F5523">
        <f>$P$41*'Profilo fotovoltaico'!B5525+'Approvvigionamento energia'!$Q$41*'Profilo eolico'!B5525</f>
        <v>322.3635779218107</v>
      </c>
      <c r="G5523">
        <f>$P$43*'Profilo fotovoltaico'!B5525+'Approvvigionamento energia'!$Q$43*'Profilo eolico'!B5525</f>
        <v>161.18178896090535</v>
      </c>
      <c r="H5523">
        <f t="shared" si="172"/>
        <v>1138.4335154826958</v>
      </c>
      <c r="I5523">
        <f>IF(LCOH!$C$28=Menu!$A$1,'Approvvigionamento energia'!C5523,0)+IF(LCOH!$C$28=Menu!$A$2,'Approvvigionamento energia'!D5523,0)+IF(LCOH!$C$28=Menu!$A$3,'Approvvigionamento energia'!E5523,0)+IF(LCOH!$C$28=Menu!$A$4,'Approvvigionamento energia'!F5523,0)+IF(LCOH!$C$28=Menu!$A$5,'Approvvigionamento energia'!G5523,0)+IF(LCOH!$C$28=Menu!$A$6,'Approvvigionamento energia'!H5523,0)</f>
        <v>322.3635779218107</v>
      </c>
      <c r="J5523">
        <f>'Approvvigionamento energia'!A5523+'Approvvigionamento energia'!B5523+'Approvvigionamento energia'!I5523</f>
        <v>432.8635779218107</v>
      </c>
      <c r="K5523">
        <f>IF(MIN(LCOH!$C$18,J5523)&gt;=$P$48*LCOH!$C$18, MIN(LCOH!$C$18,J5523),0)</f>
        <v>432.8635779218107</v>
      </c>
      <c r="L5523">
        <f t="shared" si="173"/>
        <v>0</v>
      </c>
      <c r="M5523">
        <f>K5523/LCOH!$C$18</f>
        <v>0.28857571861454046</v>
      </c>
      <c r="N5523">
        <f>K5523/LCOH!$C$34</f>
        <v>8.3403386882815163</v>
      </c>
    </row>
    <row r="5524" spans="1:14" x14ac:dyDescent="0.35">
      <c r="A5524">
        <f>'Profilo fotovoltaico'!B5526*LCOH!$C$20</f>
        <v>0</v>
      </c>
      <c r="B5524">
        <f>'Profilo eolico'!B5526*LCOH!$C$21</f>
        <v>105.5</v>
      </c>
      <c r="C5524">
        <f>$P$35*'Profilo fotovoltaico'!B5526</f>
        <v>0</v>
      </c>
      <c r="D5524">
        <f>$Q$37*'Profilo eolico'!B5526</f>
        <v>615.55398137105931</v>
      </c>
      <c r="E5524">
        <f>$P$39*'Profilo fotovoltaico'!B5526+'Approvvigionamento energia'!$Q$39*'Profilo eolico'!B5526</f>
        <v>461.66548602829448</v>
      </c>
      <c r="F5524">
        <f>$P$41*'Profilo fotovoltaico'!B5526+'Approvvigionamento energia'!$Q$41*'Profilo eolico'!B5526</f>
        <v>307.77699068552965</v>
      </c>
      <c r="G5524">
        <f>$P$43*'Profilo fotovoltaico'!B5526+'Approvvigionamento energia'!$Q$43*'Profilo eolico'!B5526</f>
        <v>153.88849534276483</v>
      </c>
      <c r="H5524">
        <f t="shared" si="172"/>
        <v>1138.4335154826958</v>
      </c>
      <c r="I5524">
        <f>IF(LCOH!$C$28=Menu!$A$1,'Approvvigionamento energia'!C5524,0)+IF(LCOH!$C$28=Menu!$A$2,'Approvvigionamento energia'!D5524,0)+IF(LCOH!$C$28=Menu!$A$3,'Approvvigionamento energia'!E5524,0)+IF(LCOH!$C$28=Menu!$A$4,'Approvvigionamento energia'!F5524,0)+IF(LCOH!$C$28=Menu!$A$5,'Approvvigionamento energia'!G5524,0)+IF(LCOH!$C$28=Menu!$A$6,'Approvvigionamento energia'!H5524,0)</f>
        <v>307.77699068552965</v>
      </c>
      <c r="J5524">
        <f>'Approvvigionamento energia'!A5524+'Approvvigionamento energia'!B5524+'Approvvigionamento energia'!I5524</f>
        <v>413.27699068552965</v>
      </c>
      <c r="K5524">
        <f>IF(MIN(LCOH!$C$18,J5524)&gt;=$P$48*LCOH!$C$18, MIN(LCOH!$C$18,J5524),0)</f>
        <v>413.27699068552965</v>
      </c>
      <c r="L5524">
        <f t="shared" si="173"/>
        <v>0</v>
      </c>
      <c r="M5524">
        <f>K5524/LCOH!$C$18</f>
        <v>0.27551799379035308</v>
      </c>
      <c r="N5524">
        <f>K5524/LCOH!$C$34</f>
        <v>7.9629477974090497</v>
      </c>
    </row>
    <row r="5525" spans="1:14" x14ac:dyDescent="0.35">
      <c r="A5525">
        <f>'Profilo fotovoltaico'!B5527*LCOH!$C$20</f>
        <v>0</v>
      </c>
      <c r="B5525">
        <f>'Profilo eolico'!B5527*LCOH!$C$21</f>
        <v>97.100000000000009</v>
      </c>
      <c r="C5525">
        <f>$P$35*'Profilo fotovoltaico'!B5527</f>
        <v>0</v>
      </c>
      <c r="D5525">
        <f>$Q$37*'Profilo eolico'!B5527</f>
        <v>566.54304825715519</v>
      </c>
      <c r="E5525">
        <f>$P$39*'Profilo fotovoltaico'!B5527+'Approvvigionamento energia'!$Q$39*'Profilo eolico'!B5527</f>
        <v>424.90728619286631</v>
      </c>
      <c r="F5525">
        <f>$P$41*'Profilo fotovoltaico'!B5527+'Approvvigionamento energia'!$Q$41*'Profilo eolico'!B5527</f>
        <v>283.2715241285776</v>
      </c>
      <c r="G5525">
        <f>$P$43*'Profilo fotovoltaico'!B5527+'Approvvigionamento energia'!$Q$43*'Profilo eolico'!B5527</f>
        <v>141.6357620642888</v>
      </c>
      <c r="H5525">
        <f t="shared" si="172"/>
        <v>1138.4335154826958</v>
      </c>
      <c r="I5525">
        <f>IF(LCOH!$C$28=Menu!$A$1,'Approvvigionamento energia'!C5525,0)+IF(LCOH!$C$28=Menu!$A$2,'Approvvigionamento energia'!D5525,0)+IF(LCOH!$C$28=Menu!$A$3,'Approvvigionamento energia'!E5525,0)+IF(LCOH!$C$28=Menu!$A$4,'Approvvigionamento energia'!F5525,0)+IF(LCOH!$C$28=Menu!$A$5,'Approvvigionamento energia'!G5525,0)+IF(LCOH!$C$28=Menu!$A$6,'Approvvigionamento energia'!H5525,0)</f>
        <v>283.2715241285776</v>
      </c>
      <c r="J5525">
        <f>'Approvvigionamento energia'!A5525+'Approvvigionamento energia'!B5525+'Approvvigionamento energia'!I5525</f>
        <v>380.37152412857762</v>
      </c>
      <c r="K5525">
        <f>IF(MIN(LCOH!$C$18,J5525)&gt;=$P$48*LCOH!$C$18, MIN(LCOH!$C$18,J5525),0)</f>
        <v>380.37152412857762</v>
      </c>
      <c r="L5525">
        <f t="shared" si="173"/>
        <v>0</v>
      </c>
      <c r="M5525">
        <f>K5525/LCOH!$C$18</f>
        <v>0.25358101608571842</v>
      </c>
      <c r="N5525">
        <f>K5525/LCOH!$C$34</f>
        <v>7.3289311007433069</v>
      </c>
    </row>
    <row r="5526" spans="1:14" x14ac:dyDescent="0.35">
      <c r="A5526">
        <f>'Profilo fotovoltaico'!B5528*LCOH!$C$20</f>
        <v>6</v>
      </c>
      <c r="B5526">
        <f>'Profilo eolico'!B5528*LCOH!$C$21</f>
        <v>85.2</v>
      </c>
      <c r="C5526">
        <f>$P$35*'Profilo fotovoltaico'!B5528</f>
        <v>44.127673125732393</v>
      </c>
      <c r="D5526">
        <f>$Q$37*'Profilo eolico'!B5528</f>
        <v>497.11089301245738</v>
      </c>
      <c r="E5526">
        <f>$P$39*'Profilo fotovoltaico'!B5528+'Approvvigionamento energia'!$Q$39*'Profilo eolico'!B5528</f>
        <v>383.86508804077613</v>
      </c>
      <c r="F5526">
        <f>$P$41*'Profilo fotovoltaico'!B5528+'Approvvigionamento energia'!$Q$41*'Profilo eolico'!B5528</f>
        <v>270.61928306909488</v>
      </c>
      <c r="G5526">
        <f>$P$43*'Profilo fotovoltaico'!B5528+'Approvvigionamento energia'!$Q$43*'Profilo eolico'!B5528</f>
        <v>157.37347809741362</v>
      </c>
      <c r="H5526">
        <f t="shared" si="172"/>
        <v>1138.4335154826958</v>
      </c>
      <c r="I5526">
        <f>IF(LCOH!$C$28=Menu!$A$1,'Approvvigionamento energia'!C5526,0)+IF(LCOH!$C$28=Menu!$A$2,'Approvvigionamento energia'!D5526,0)+IF(LCOH!$C$28=Menu!$A$3,'Approvvigionamento energia'!E5526,0)+IF(LCOH!$C$28=Menu!$A$4,'Approvvigionamento energia'!F5526,0)+IF(LCOH!$C$28=Menu!$A$5,'Approvvigionamento energia'!G5526,0)+IF(LCOH!$C$28=Menu!$A$6,'Approvvigionamento energia'!H5526,0)</f>
        <v>270.61928306909488</v>
      </c>
      <c r="J5526">
        <f>'Approvvigionamento energia'!A5526+'Approvvigionamento energia'!B5526+'Approvvigionamento energia'!I5526</f>
        <v>361.81928306909487</v>
      </c>
      <c r="K5526">
        <f>IF(MIN(LCOH!$C$18,J5526)&gt;=$P$48*LCOH!$C$18, MIN(LCOH!$C$18,J5526),0)</f>
        <v>0</v>
      </c>
      <c r="L5526">
        <f t="shared" si="173"/>
        <v>361.81928306909487</v>
      </c>
      <c r="M5526">
        <f>K5526/LCOH!$C$18</f>
        <v>0</v>
      </c>
      <c r="N5526">
        <f>K5526/LCOH!$C$34</f>
        <v>0</v>
      </c>
    </row>
    <row r="5527" spans="1:14" x14ac:dyDescent="0.35">
      <c r="A5527">
        <f>'Profilo fotovoltaico'!B5529*LCOH!$C$20</f>
        <v>81</v>
      </c>
      <c r="B5527">
        <f>'Profilo eolico'!B5529*LCOH!$C$21</f>
        <v>55.800000000000004</v>
      </c>
      <c r="C5527">
        <f>$P$35*'Profilo fotovoltaico'!B5529</f>
        <v>595.72358719738725</v>
      </c>
      <c r="D5527">
        <f>$Q$37*'Profilo eolico'!B5529</f>
        <v>325.57262711379252</v>
      </c>
      <c r="E5527">
        <f>$P$39*'Profilo fotovoltaico'!B5529+'Approvvigionamento energia'!$Q$39*'Profilo eolico'!B5529</f>
        <v>393.11036713469122</v>
      </c>
      <c r="F5527">
        <f>$P$41*'Profilo fotovoltaico'!B5529+'Approvvigionamento energia'!$Q$41*'Profilo eolico'!B5529</f>
        <v>460.64810715558986</v>
      </c>
      <c r="G5527">
        <f>$P$43*'Profilo fotovoltaico'!B5529+'Approvvigionamento energia'!$Q$43*'Profilo eolico'!B5529</f>
        <v>528.18584717648855</v>
      </c>
      <c r="H5527">
        <f t="shared" si="172"/>
        <v>1138.4335154826958</v>
      </c>
      <c r="I5527">
        <f>IF(LCOH!$C$28=Menu!$A$1,'Approvvigionamento energia'!C5527,0)+IF(LCOH!$C$28=Menu!$A$2,'Approvvigionamento energia'!D5527,0)+IF(LCOH!$C$28=Menu!$A$3,'Approvvigionamento energia'!E5527,0)+IF(LCOH!$C$28=Menu!$A$4,'Approvvigionamento energia'!F5527,0)+IF(LCOH!$C$28=Menu!$A$5,'Approvvigionamento energia'!G5527,0)+IF(LCOH!$C$28=Menu!$A$6,'Approvvigionamento energia'!H5527,0)</f>
        <v>460.64810715558986</v>
      </c>
      <c r="J5527">
        <f>'Approvvigionamento energia'!A5527+'Approvvigionamento energia'!B5527+'Approvvigionamento energia'!I5527</f>
        <v>597.44810715558992</v>
      </c>
      <c r="K5527">
        <f>IF(MIN(LCOH!$C$18,J5527)&gt;=$P$48*LCOH!$C$18, MIN(LCOH!$C$18,J5527),0)</f>
        <v>597.44810715558992</v>
      </c>
      <c r="L5527">
        <f t="shared" si="173"/>
        <v>0</v>
      </c>
      <c r="M5527">
        <f>K5527/LCOH!$C$18</f>
        <v>0.39829873810372662</v>
      </c>
      <c r="N5527">
        <f>K5527/LCOH!$C$34</f>
        <v>11.511524222651058</v>
      </c>
    </row>
    <row r="5528" spans="1:14" x14ac:dyDescent="0.35">
      <c r="A5528">
        <f>'Profilo fotovoltaico'!B5530*LCOH!$C$20</f>
        <v>203</v>
      </c>
      <c r="B5528">
        <f>'Profilo eolico'!B5530*LCOH!$C$21</f>
        <v>34.1</v>
      </c>
      <c r="C5528">
        <f>$P$35*'Profilo fotovoltaico'!B5530</f>
        <v>1492.9862740872793</v>
      </c>
      <c r="D5528">
        <f>$Q$37*'Profilo eolico'!B5530</f>
        <v>198.96104990287321</v>
      </c>
      <c r="E5528">
        <f>$P$39*'Profilo fotovoltaico'!B5530+'Approvvigionamento energia'!$Q$39*'Profilo eolico'!B5530</f>
        <v>522.46735594897473</v>
      </c>
      <c r="F5528">
        <f>$P$41*'Profilo fotovoltaico'!B5530+'Approvvigionamento energia'!$Q$41*'Profilo eolico'!B5530</f>
        <v>845.97366199507621</v>
      </c>
      <c r="G5528">
        <f>$P$43*'Profilo fotovoltaico'!B5530+'Approvvigionamento energia'!$Q$43*'Profilo eolico'!B5530</f>
        <v>1169.4799680411777</v>
      </c>
      <c r="H5528">
        <f t="shared" si="172"/>
        <v>1138.4335154826958</v>
      </c>
      <c r="I5528">
        <f>IF(LCOH!$C$28=Menu!$A$1,'Approvvigionamento energia'!C5528,0)+IF(LCOH!$C$28=Menu!$A$2,'Approvvigionamento energia'!D5528,0)+IF(LCOH!$C$28=Menu!$A$3,'Approvvigionamento energia'!E5528,0)+IF(LCOH!$C$28=Menu!$A$4,'Approvvigionamento energia'!F5528,0)+IF(LCOH!$C$28=Menu!$A$5,'Approvvigionamento energia'!G5528,0)+IF(LCOH!$C$28=Menu!$A$6,'Approvvigionamento energia'!H5528,0)</f>
        <v>845.97366199507621</v>
      </c>
      <c r="J5528">
        <f>'Approvvigionamento energia'!A5528+'Approvvigionamento energia'!B5528+'Approvvigionamento energia'!I5528</f>
        <v>1083.0736619950762</v>
      </c>
      <c r="K5528">
        <f>IF(MIN(LCOH!$C$18,J5528)&gt;=$P$48*LCOH!$C$18, MIN(LCOH!$C$18,J5528),0)</f>
        <v>1083.0736619950762</v>
      </c>
      <c r="L5528">
        <f t="shared" si="173"/>
        <v>0</v>
      </c>
      <c r="M5528">
        <f>K5528/LCOH!$C$18</f>
        <v>0.72204910799671751</v>
      </c>
      <c r="N5528">
        <f>K5528/LCOH!$C$34</f>
        <v>20.868471329384899</v>
      </c>
    </row>
    <row r="5529" spans="1:14" x14ac:dyDescent="0.35">
      <c r="A5529">
        <f>'Profilo fotovoltaico'!B5531*LCOH!$C$20</f>
        <v>325</v>
      </c>
      <c r="B5529">
        <f>'Profilo eolico'!B5531*LCOH!$C$21</f>
        <v>29.2</v>
      </c>
      <c r="C5529">
        <f>$P$35*'Profilo fotovoltaico'!B5531</f>
        <v>2390.248960977171</v>
      </c>
      <c r="D5529">
        <f>$Q$37*'Profilo eolico'!B5531</f>
        <v>170.37133891976239</v>
      </c>
      <c r="E5529">
        <f>$P$39*'Profilo fotovoltaico'!B5531+'Approvvigionamento energia'!$Q$39*'Profilo eolico'!B5531</f>
        <v>725.34074443411453</v>
      </c>
      <c r="F5529">
        <f>$P$41*'Profilo fotovoltaico'!B5531+'Approvvigionamento energia'!$Q$41*'Profilo eolico'!B5531</f>
        <v>1280.3101499484667</v>
      </c>
      <c r="G5529">
        <f>$P$43*'Profilo fotovoltaico'!B5531+'Approvvigionamento energia'!$Q$43*'Profilo eolico'!B5531</f>
        <v>1835.2795554628192</v>
      </c>
      <c r="H5529">
        <f t="shared" si="172"/>
        <v>1138.4335154826958</v>
      </c>
      <c r="I5529">
        <f>IF(LCOH!$C$28=Menu!$A$1,'Approvvigionamento energia'!C5529,0)+IF(LCOH!$C$28=Menu!$A$2,'Approvvigionamento energia'!D5529,0)+IF(LCOH!$C$28=Menu!$A$3,'Approvvigionamento energia'!E5529,0)+IF(LCOH!$C$28=Menu!$A$4,'Approvvigionamento energia'!F5529,0)+IF(LCOH!$C$28=Menu!$A$5,'Approvvigionamento energia'!G5529,0)+IF(LCOH!$C$28=Menu!$A$6,'Approvvigionamento energia'!H5529,0)</f>
        <v>1280.3101499484667</v>
      </c>
      <c r="J5529">
        <f>'Approvvigionamento energia'!A5529+'Approvvigionamento energia'!B5529+'Approvvigionamento energia'!I5529</f>
        <v>1634.5101499484667</v>
      </c>
      <c r="K5529">
        <f>IF(MIN(LCOH!$C$18,J5529)&gt;=$P$48*LCOH!$C$18, MIN(LCOH!$C$18,J5529),0)</f>
        <v>1500</v>
      </c>
      <c r="L5529">
        <f t="shared" si="173"/>
        <v>134.51014994846673</v>
      </c>
      <c r="M5529">
        <f>K5529/LCOH!$C$18</f>
        <v>1</v>
      </c>
      <c r="N5529">
        <f>K5529/LCOH!$C$34</f>
        <v>28.901734104046245</v>
      </c>
    </row>
    <row r="5530" spans="1:14" x14ac:dyDescent="0.35">
      <c r="A5530">
        <f>'Profilo fotovoltaico'!B5532*LCOH!$C$20</f>
        <v>415</v>
      </c>
      <c r="B5530">
        <f>'Profilo eolico'!B5532*LCOH!$C$21</f>
        <v>34.299999999999997</v>
      </c>
      <c r="C5530">
        <f>$P$35*'Profilo fotovoltaico'!B5532</f>
        <v>3052.1640578631568</v>
      </c>
      <c r="D5530">
        <f>$Q$37*'Profilo eolico'!B5532</f>
        <v>200.12797688177568</v>
      </c>
      <c r="E5530">
        <f>$P$39*'Profilo fotovoltaico'!B5532+'Approvvigionamento energia'!$Q$39*'Profilo eolico'!B5532</f>
        <v>913.13699712712094</v>
      </c>
      <c r="F5530">
        <f>$P$41*'Profilo fotovoltaico'!B5532+'Approvvigionamento energia'!$Q$41*'Profilo eolico'!B5532</f>
        <v>1626.1460173724663</v>
      </c>
      <c r="G5530">
        <f>$P$43*'Profilo fotovoltaico'!B5532+'Approvvigionamento energia'!$Q$43*'Profilo eolico'!B5532</f>
        <v>2339.1550376178116</v>
      </c>
      <c r="H5530">
        <f t="shared" si="172"/>
        <v>1138.4335154826958</v>
      </c>
      <c r="I5530">
        <f>IF(LCOH!$C$28=Menu!$A$1,'Approvvigionamento energia'!C5530,0)+IF(LCOH!$C$28=Menu!$A$2,'Approvvigionamento energia'!D5530,0)+IF(LCOH!$C$28=Menu!$A$3,'Approvvigionamento energia'!E5530,0)+IF(LCOH!$C$28=Menu!$A$4,'Approvvigionamento energia'!F5530,0)+IF(LCOH!$C$28=Menu!$A$5,'Approvvigionamento energia'!G5530,0)+IF(LCOH!$C$28=Menu!$A$6,'Approvvigionamento energia'!H5530,0)</f>
        <v>1626.1460173724663</v>
      </c>
      <c r="J5530">
        <f>'Approvvigionamento energia'!A5530+'Approvvigionamento energia'!B5530+'Approvvigionamento energia'!I5530</f>
        <v>2075.4460173724665</v>
      </c>
      <c r="K5530">
        <f>IF(MIN(LCOH!$C$18,J5530)&gt;=$P$48*LCOH!$C$18, MIN(LCOH!$C$18,J5530),0)</f>
        <v>1500</v>
      </c>
      <c r="L5530">
        <f t="shared" si="173"/>
        <v>575.44601737246649</v>
      </c>
      <c r="M5530">
        <f>K5530/LCOH!$C$18</f>
        <v>1</v>
      </c>
      <c r="N5530">
        <f>K5530/LCOH!$C$34</f>
        <v>28.901734104046245</v>
      </c>
    </row>
    <row r="5531" spans="1:14" x14ac:dyDescent="0.35">
      <c r="A5531">
        <f>'Profilo fotovoltaico'!B5533*LCOH!$C$20</f>
        <v>476</v>
      </c>
      <c r="B5531">
        <f>'Profilo eolico'!B5533*LCOH!$C$21</f>
        <v>39.300000000000004</v>
      </c>
      <c r="C5531">
        <f>$P$35*'Profilo fotovoltaico'!B5533</f>
        <v>3500.7954013081026</v>
      </c>
      <c r="D5531">
        <f>$Q$37*'Profilo eolico'!B5533</f>
        <v>229.30115135433775</v>
      </c>
      <c r="E5531">
        <f>$P$39*'Profilo fotovoltaico'!B5533+'Approvvigionamento energia'!$Q$39*'Profilo eolico'!B5533</f>
        <v>1047.1747138427791</v>
      </c>
      <c r="F5531">
        <f>$P$41*'Profilo fotovoltaico'!B5533+'Approvvigionamento energia'!$Q$41*'Profilo eolico'!B5533</f>
        <v>1865.0482763312202</v>
      </c>
      <c r="G5531">
        <f>$P$43*'Profilo fotovoltaico'!B5533+'Approvvigionamento energia'!$Q$43*'Profilo eolico'!B5533</f>
        <v>2682.9218388196614</v>
      </c>
      <c r="H5531">
        <f t="shared" si="172"/>
        <v>1138.4335154826958</v>
      </c>
      <c r="I5531">
        <f>IF(LCOH!$C$28=Menu!$A$1,'Approvvigionamento energia'!C5531,0)+IF(LCOH!$C$28=Menu!$A$2,'Approvvigionamento energia'!D5531,0)+IF(LCOH!$C$28=Menu!$A$3,'Approvvigionamento energia'!E5531,0)+IF(LCOH!$C$28=Menu!$A$4,'Approvvigionamento energia'!F5531,0)+IF(LCOH!$C$28=Menu!$A$5,'Approvvigionamento energia'!G5531,0)+IF(LCOH!$C$28=Menu!$A$6,'Approvvigionamento energia'!H5531,0)</f>
        <v>1865.0482763312202</v>
      </c>
      <c r="J5531">
        <f>'Approvvigionamento energia'!A5531+'Approvvigionamento energia'!B5531+'Approvvigionamento energia'!I5531</f>
        <v>2380.3482763312204</v>
      </c>
      <c r="K5531">
        <f>IF(MIN(LCOH!$C$18,J5531)&gt;=$P$48*LCOH!$C$18, MIN(LCOH!$C$18,J5531),0)</f>
        <v>1500</v>
      </c>
      <c r="L5531">
        <f t="shared" si="173"/>
        <v>880.3482763312204</v>
      </c>
      <c r="M5531">
        <f>K5531/LCOH!$C$18</f>
        <v>1</v>
      </c>
      <c r="N5531">
        <f>K5531/LCOH!$C$34</f>
        <v>28.901734104046245</v>
      </c>
    </row>
    <row r="5532" spans="1:14" x14ac:dyDescent="0.35">
      <c r="A5532">
        <f>'Profilo fotovoltaico'!B5534*LCOH!$C$20</f>
        <v>509</v>
      </c>
      <c r="B5532">
        <f>'Profilo eolico'!B5534*LCOH!$C$21</f>
        <v>42</v>
      </c>
      <c r="C5532">
        <f>$P$35*'Profilo fotovoltaico'!B5534</f>
        <v>3743.4976034996312</v>
      </c>
      <c r="D5532">
        <f>$Q$37*'Profilo eolico'!B5534</f>
        <v>245.05466556952126</v>
      </c>
      <c r="E5532">
        <f>$P$39*'Profilo fotovoltaico'!B5534+'Approvvigionamento energia'!$Q$39*'Profilo eolico'!B5534</f>
        <v>1119.6654000520487</v>
      </c>
      <c r="F5532">
        <f>$P$41*'Profilo fotovoltaico'!B5534+'Approvvigionamento energia'!$Q$41*'Profilo eolico'!B5534</f>
        <v>1994.2761345345762</v>
      </c>
      <c r="G5532">
        <f>$P$43*'Profilo fotovoltaico'!B5534+'Approvvigionamento energia'!$Q$43*'Profilo eolico'!B5534</f>
        <v>2868.8868690171039</v>
      </c>
      <c r="H5532">
        <f t="shared" si="172"/>
        <v>1138.4335154826958</v>
      </c>
      <c r="I5532">
        <f>IF(LCOH!$C$28=Menu!$A$1,'Approvvigionamento energia'!C5532,0)+IF(LCOH!$C$28=Menu!$A$2,'Approvvigionamento energia'!D5532,0)+IF(LCOH!$C$28=Menu!$A$3,'Approvvigionamento energia'!E5532,0)+IF(LCOH!$C$28=Menu!$A$4,'Approvvigionamento energia'!F5532,0)+IF(LCOH!$C$28=Menu!$A$5,'Approvvigionamento energia'!G5532,0)+IF(LCOH!$C$28=Menu!$A$6,'Approvvigionamento energia'!H5532,0)</f>
        <v>1994.2761345345762</v>
      </c>
      <c r="J5532">
        <f>'Approvvigionamento energia'!A5532+'Approvvigionamento energia'!B5532+'Approvvigionamento energia'!I5532</f>
        <v>2545.2761345345762</v>
      </c>
      <c r="K5532">
        <f>IF(MIN(LCOH!$C$18,J5532)&gt;=$P$48*LCOH!$C$18, MIN(LCOH!$C$18,J5532),0)</f>
        <v>1500</v>
      </c>
      <c r="L5532">
        <f t="shared" si="173"/>
        <v>1045.2761345345762</v>
      </c>
      <c r="M5532">
        <f>K5532/LCOH!$C$18</f>
        <v>1</v>
      </c>
      <c r="N5532">
        <f>K5532/LCOH!$C$34</f>
        <v>28.901734104046245</v>
      </c>
    </row>
    <row r="5533" spans="1:14" x14ac:dyDescent="0.35">
      <c r="A5533">
        <f>'Profilo fotovoltaico'!B5535*LCOH!$C$20</f>
        <v>506</v>
      </c>
      <c r="B5533">
        <f>'Profilo eolico'!B5535*LCOH!$C$21</f>
        <v>45</v>
      </c>
      <c r="C5533">
        <f>$P$35*'Profilo fotovoltaico'!B5535</f>
        <v>3721.4337669367651</v>
      </c>
      <c r="D5533">
        <f>$Q$37*'Profilo eolico'!B5535</f>
        <v>262.55857025305846</v>
      </c>
      <c r="E5533">
        <f>$P$39*'Profilo fotovoltaico'!B5535+'Approvvigionamento energia'!$Q$39*'Profilo eolico'!B5535</f>
        <v>1127.2773694239852</v>
      </c>
      <c r="F5533">
        <f>$P$41*'Profilo fotovoltaico'!B5535+'Approvvigionamento energia'!$Q$41*'Profilo eolico'!B5535</f>
        <v>1991.9961685949118</v>
      </c>
      <c r="G5533">
        <f>$P$43*'Profilo fotovoltaico'!B5535+'Approvvigionamento energia'!$Q$43*'Profilo eolico'!B5535</f>
        <v>2856.7149677658385</v>
      </c>
      <c r="H5533">
        <f t="shared" si="172"/>
        <v>1138.4335154826958</v>
      </c>
      <c r="I5533">
        <f>IF(LCOH!$C$28=Menu!$A$1,'Approvvigionamento energia'!C5533,0)+IF(LCOH!$C$28=Menu!$A$2,'Approvvigionamento energia'!D5533,0)+IF(LCOH!$C$28=Menu!$A$3,'Approvvigionamento energia'!E5533,0)+IF(LCOH!$C$28=Menu!$A$4,'Approvvigionamento energia'!F5533,0)+IF(LCOH!$C$28=Menu!$A$5,'Approvvigionamento energia'!G5533,0)+IF(LCOH!$C$28=Menu!$A$6,'Approvvigionamento energia'!H5533,0)</f>
        <v>1991.9961685949118</v>
      </c>
      <c r="J5533">
        <f>'Approvvigionamento energia'!A5533+'Approvvigionamento energia'!B5533+'Approvvigionamento energia'!I5533</f>
        <v>2542.996168594912</v>
      </c>
      <c r="K5533">
        <f>IF(MIN(LCOH!$C$18,J5533)&gt;=$P$48*LCOH!$C$18, MIN(LCOH!$C$18,J5533),0)</f>
        <v>1500</v>
      </c>
      <c r="L5533">
        <f t="shared" si="173"/>
        <v>1042.996168594912</v>
      </c>
      <c r="M5533">
        <f>K5533/LCOH!$C$18</f>
        <v>1</v>
      </c>
      <c r="N5533">
        <f>K5533/LCOH!$C$34</f>
        <v>28.901734104046245</v>
      </c>
    </row>
    <row r="5534" spans="1:14" x14ac:dyDescent="0.35">
      <c r="A5534">
        <f>'Profilo fotovoltaico'!B5536*LCOH!$C$20</f>
        <v>468</v>
      </c>
      <c r="B5534">
        <f>'Profilo eolico'!B5536*LCOH!$C$21</f>
        <v>50.3</v>
      </c>
      <c r="C5534">
        <f>$P$35*'Profilo fotovoltaico'!B5536</f>
        <v>3441.9585038071268</v>
      </c>
      <c r="D5534">
        <f>$Q$37*'Profilo eolico'!B5536</f>
        <v>293.48213519397427</v>
      </c>
      <c r="E5534">
        <f>$P$39*'Profilo fotovoltaico'!B5536+'Approvvigionamento energia'!$Q$39*'Profilo eolico'!B5536</f>
        <v>1080.6012273472625</v>
      </c>
      <c r="F5534">
        <f>$P$41*'Profilo fotovoltaico'!B5536+'Approvvigionamento energia'!$Q$41*'Profilo eolico'!B5536</f>
        <v>1867.7203195005504</v>
      </c>
      <c r="G5534">
        <f>$P$43*'Profilo fotovoltaico'!B5536+'Approvvigionamento energia'!$Q$43*'Profilo eolico'!B5536</f>
        <v>2654.8394116538384</v>
      </c>
      <c r="H5534">
        <f t="shared" si="172"/>
        <v>1138.4335154826958</v>
      </c>
      <c r="I5534">
        <f>IF(LCOH!$C$28=Menu!$A$1,'Approvvigionamento energia'!C5534,0)+IF(LCOH!$C$28=Menu!$A$2,'Approvvigionamento energia'!D5534,0)+IF(LCOH!$C$28=Menu!$A$3,'Approvvigionamento energia'!E5534,0)+IF(LCOH!$C$28=Menu!$A$4,'Approvvigionamento energia'!F5534,0)+IF(LCOH!$C$28=Menu!$A$5,'Approvvigionamento energia'!G5534,0)+IF(LCOH!$C$28=Menu!$A$6,'Approvvigionamento energia'!H5534,0)</f>
        <v>1867.7203195005504</v>
      </c>
      <c r="J5534">
        <f>'Approvvigionamento energia'!A5534+'Approvvigionamento energia'!B5534+'Approvvigionamento energia'!I5534</f>
        <v>2386.0203195005506</v>
      </c>
      <c r="K5534">
        <f>IF(MIN(LCOH!$C$18,J5534)&gt;=$P$48*LCOH!$C$18, MIN(LCOH!$C$18,J5534),0)</f>
        <v>1500</v>
      </c>
      <c r="L5534">
        <f t="shared" si="173"/>
        <v>886.02031950055061</v>
      </c>
      <c r="M5534">
        <f>K5534/LCOH!$C$18</f>
        <v>1</v>
      </c>
      <c r="N5534">
        <f>K5534/LCOH!$C$34</f>
        <v>28.901734104046245</v>
      </c>
    </row>
    <row r="5535" spans="1:14" x14ac:dyDescent="0.35">
      <c r="A5535">
        <f>'Profilo fotovoltaico'!B5537*LCOH!$C$20</f>
        <v>400</v>
      </c>
      <c r="B5535">
        <f>'Profilo eolico'!B5537*LCOH!$C$21</f>
        <v>56.9</v>
      </c>
      <c r="C5535">
        <f>$P$35*'Profilo fotovoltaico'!B5537</f>
        <v>2941.844875048826</v>
      </c>
      <c r="D5535">
        <f>$Q$37*'Profilo eolico'!B5537</f>
        <v>331.99072549775616</v>
      </c>
      <c r="E5535">
        <f>$P$39*'Profilo fotovoltaico'!B5537+'Approvvigionamento energia'!$Q$39*'Profilo eolico'!B5537</f>
        <v>984.45426288552358</v>
      </c>
      <c r="F5535">
        <f>$P$41*'Profilo fotovoltaico'!B5537+'Approvvigionamento energia'!$Q$41*'Profilo eolico'!B5537</f>
        <v>1636.917800273291</v>
      </c>
      <c r="G5535">
        <f>$P$43*'Profilo fotovoltaico'!B5537+'Approvvigionamento energia'!$Q$43*'Profilo eolico'!B5537</f>
        <v>2289.3813376610588</v>
      </c>
      <c r="H5535">
        <f t="shared" si="172"/>
        <v>1138.4335154826958</v>
      </c>
      <c r="I5535">
        <f>IF(LCOH!$C$28=Menu!$A$1,'Approvvigionamento energia'!C5535,0)+IF(LCOH!$C$28=Menu!$A$2,'Approvvigionamento energia'!D5535,0)+IF(LCOH!$C$28=Menu!$A$3,'Approvvigionamento energia'!E5535,0)+IF(LCOH!$C$28=Menu!$A$4,'Approvvigionamento energia'!F5535,0)+IF(LCOH!$C$28=Menu!$A$5,'Approvvigionamento energia'!G5535,0)+IF(LCOH!$C$28=Menu!$A$6,'Approvvigionamento energia'!H5535,0)</f>
        <v>1636.917800273291</v>
      </c>
      <c r="J5535">
        <f>'Approvvigionamento energia'!A5535+'Approvvigionamento energia'!B5535+'Approvvigionamento energia'!I5535</f>
        <v>2093.8178002732911</v>
      </c>
      <c r="K5535">
        <f>IF(MIN(LCOH!$C$18,J5535)&gt;=$P$48*LCOH!$C$18, MIN(LCOH!$C$18,J5535),0)</f>
        <v>1500</v>
      </c>
      <c r="L5535">
        <f t="shared" si="173"/>
        <v>593.81780027329114</v>
      </c>
      <c r="M5535">
        <f>K5535/LCOH!$C$18</f>
        <v>1</v>
      </c>
      <c r="N5535">
        <f>K5535/LCOH!$C$34</f>
        <v>28.901734104046245</v>
      </c>
    </row>
    <row r="5536" spans="1:14" x14ac:dyDescent="0.35">
      <c r="A5536">
        <f>'Profilo fotovoltaico'!B5538*LCOH!$C$20</f>
        <v>311</v>
      </c>
      <c r="B5536">
        <f>'Profilo eolico'!B5538*LCOH!$C$21</f>
        <v>60.5</v>
      </c>
      <c r="C5536">
        <f>$P$35*'Profilo fotovoltaico'!B5538</f>
        <v>2287.2843903504622</v>
      </c>
      <c r="D5536">
        <f>$Q$37*'Profilo eolico'!B5538</f>
        <v>352.99541111800085</v>
      </c>
      <c r="E5536">
        <f>$P$39*'Profilo fotovoltaico'!B5538+'Approvvigionamento energia'!$Q$39*'Profilo eolico'!B5538</f>
        <v>836.56765592611623</v>
      </c>
      <c r="F5536">
        <f>$P$41*'Profilo fotovoltaico'!B5538+'Approvvigionamento energia'!$Q$41*'Profilo eolico'!B5538</f>
        <v>1320.1399007342316</v>
      </c>
      <c r="G5536">
        <f>$P$43*'Profilo fotovoltaico'!B5538+'Approvvigionamento energia'!$Q$43*'Profilo eolico'!B5538</f>
        <v>1803.7121455423469</v>
      </c>
      <c r="H5536">
        <f t="shared" si="172"/>
        <v>1138.4335154826958</v>
      </c>
      <c r="I5536">
        <f>IF(LCOH!$C$28=Menu!$A$1,'Approvvigionamento energia'!C5536,0)+IF(LCOH!$C$28=Menu!$A$2,'Approvvigionamento energia'!D5536,0)+IF(LCOH!$C$28=Menu!$A$3,'Approvvigionamento energia'!E5536,0)+IF(LCOH!$C$28=Menu!$A$4,'Approvvigionamento energia'!F5536,0)+IF(LCOH!$C$28=Menu!$A$5,'Approvvigionamento energia'!G5536,0)+IF(LCOH!$C$28=Menu!$A$6,'Approvvigionamento energia'!H5536,0)</f>
        <v>1320.1399007342316</v>
      </c>
      <c r="J5536">
        <f>'Approvvigionamento energia'!A5536+'Approvvigionamento energia'!B5536+'Approvvigionamento energia'!I5536</f>
        <v>1691.6399007342316</v>
      </c>
      <c r="K5536">
        <f>IF(MIN(LCOH!$C$18,J5536)&gt;=$P$48*LCOH!$C$18, MIN(LCOH!$C$18,J5536),0)</f>
        <v>1500</v>
      </c>
      <c r="L5536">
        <f t="shared" si="173"/>
        <v>191.63990073423156</v>
      </c>
      <c r="M5536">
        <f>K5536/LCOH!$C$18</f>
        <v>1</v>
      </c>
      <c r="N5536">
        <f>K5536/LCOH!$C$34</f>
        <v>28.901734104046245</v>
      </c>
    </row>
    <row r="5537" spans="1:14" x14ac:dyDescent="0.35">
      <c r="A5537">
        <f>'Profilo fotovoltaico'!B5539*LCOH!$C$20</f>
        <v>207</v>
      </c>
      <c r="B5537">
        <f>'Profilo eolico'!B5539*LCOH!$C$21</f>
        <v>61.1</v>
      </c>
      <c r="C5537">
        <f>$P$35*'Profilo fotovoltaico'!B5539</f>
        <v>1522.4047228377674</v>
      </c>
      <c r="D5537">
        <f>$Q$37*'Profilo eolico'!B5539</f>
        <v>356.49619205470833</v>
      </c>
      <c r="E5537">
        <f>$P$39*'Profilo fotovoltaico'!B5539+'Approvvigionamento energia'!$Q$39*'Profilo eolico'!B5539</f>
        <v>647.97332475047301</v>
      </c>
      <c r="F5537">
        <f>$P$41*'Profilo fotovoltaico'!B5539+'Approvvigionamento energia'!$Q$41*'Profilo eolico'!B5539</f>
        <v>939.45045744623781</v>
      </c>
      <c r="G5537">
        <f>$P$43*'Profilo fotovoltaico'!B5539+'Approvvigionamento energia'!$Q$43*'Profilo eolico'!B5539</f>
        <v>1230.9275901420026</v>
      </c>
      <c r="H5537">
        <f t="shared" si="172"/>
        <v>1138.4335154826958</v>
      </c>
      <c r="I5537">
        <f>IF(LCOH!$C$28=Menu!$A$1,'Approvvigionamento energia'!C5537,0)+IF(LCOH!$C$28=Menu!$A$2,'Approvvigionamento energia'!D5537,0)+IF(LCOH!$C$28=Menu!$A$3,'Approvvigionamento energia'!E5537,0)+IF(LCOH!$C$28=Menu!$A$4,'Approvvigionamento energia'!F5537,0)+IF(LCOH!$C$28=Menu!$A$5,'Approvvigionamento energia'!G5537,0)+IF(LCOH!$C$28=Menu!$A$6,'Approvvigionamento energia'!H5537,0)</f>
        <v>939.45045744623781</v>
      </c>
      <c r="J5537">
        <f>'Approvvigionamento energia'!A5537+'Approvvigionamento energia'!B5537+'Approvvigionamento energia'!I5537</f>
        <v>1207.5504574462379</v>
      </c>
      <c r="K5537">
        <f>IF(MIN(LCOH!$C$18,J5537)&gt;=$P$48*LCOH!$C$18, MIN(LCOH!$C$18,J5537),0)</f>
        <v>1207.5504574462379</v>
      </c>
      <c r="L5537">
        <f t="shared" si="173"/>
        <v>0</v>
      </c>
      <c r="M5537">
        <f>K5537/LCOH!$C$18</f>
        <v>0.80503363829749197</v>
      </c>
      <c r="N5537">
        <f>K5537/LCOH!$C$34</f>
        <v>23.26686815888705</v>
      </c>
    </row>
    <row r="5538" spans="1:14" x14ac:dyDescent="0.35">
      <c r="A5538">
        <f>'Profilo fotovoltaico'!B5540*LCOH!$C$20</f>
        <v>104</v>
      </c>
      <c r="B5538">
        <f>'Profilo eolico'!B5540*LCOH!$C$21</f>
        <v>59.5</v>
      </c>
      <c r="C5538">
        <f>$P$35*'Profilo fotovoltaico'!B5540</f>
        <v>764.87966751269471</v>
      </c>
      <c r="D5538">
        <f>$Q$37*'Profilo eolico'!B5540</f>
        <v>347.16077622348843</v>
      </c>
      <c r="E5538">
        <f>$P$39*'Profilo fotovoltaico'!B5540+'Approvvigionamento energia'!$Q$39*'Profilo eolico'!B5540</f>
        <v>451.59049904579001</v>
      </c>
      <c r="F5538">
        <f>$P$41*'Profilo fotovoltaico'!B5540+'Approvvigionamento energia'!$Q$41*'Profilo eolico'!B5540</f>
        <v>556.02022186809154</v>
      </c>
      <c r="G5538">
        <f>$P$43*'Profilo fotovoltaico'!B5540+'Approvvigionamento energia'!$Q$43*'Profilo eolico'!B5540</f>
        <v>660.44994469039318</v>
      </c>
      <c r="H5538">
        <f t="shared" si="172"/>
        <v>1138.4335154826958</v>
      </c>
      <c r="I5538">
        <f>IF(LCOH!$C$28=Menu!$A$1,'Approvvigionamento energia'!C5538,0)+IF(LCOH!$C$28=Menu!$A$2,'Approvvigionamento energia'!D5538,0)+IF(LCOH!$C$28=Menu!$A$3,'Approvvigionamento energia'!E5538,0)+IF(LCOH!$C$28=Menu!$A$4,'Approvvigionamento energia'!F5538,0)+IF(LCOH!$C$28=Menu!$A$5,'Approvvigionamento energia'!G5538,0)+IF(LCOH!$C$28=Menu!$A$6,'Approvvigionamento energia'!H5538,0)</f>
        <v>556.02022186809154</v>
      </c>
      <c r="J5538">
        <f>'Approvvigionamento energia'!A5538+'Approvvigionamento energia'!B5538+'Approvvigionamento energia'!I5538</f>
        <v>719.52022186809154</v>
      </c>
      <c r="K5538">
        <f>IF(MIN(LCOH!$C$18,J5538)&gt;=$P$48*LCOH!$C$18, MIN(LCOH!$C$18,J5538),0)</f>
        <v>719.52022186809154</v>
      </c>
      <c r="L5538">
        <f t="shared" si="173"/>
        <v>0</v>
      </c>
      <c r="M5538">
        <f>K5538/LCOH!$C$18</f>
        <v>0.47968014791206104</v>
      </c>
      <c r="N5538">
        <f>K5538/LCOH!$C$34</f>
        <v>13.86358808994396</v>
      </c>
    </row>
    <row r="5539" spans="1:14" x14ac:dyDescent="0.35">
      <c r="A5539">
        <f>'Profilo fotovoltaico'!B5541*LCOH!$C$20</f>
        <v>23</v>
      </c>
      <c r="B5539">
        <f>'Profilo eolico'!B5541*LCOH!$C$21</f>
        <v>56.4</v>
      </c>
      <c r="C5539">
        <f>$P$35*'Profilo fotovoltaico'!B5541</f>
        <v>169.15608031530749</v>
      </c>
      <c r="D5539">
        <f>$Q$37*'Profilo eolico'!B5541</f>
        <v>329.07340805049995</v>
      </c>
      <c r="E5539">
        <f>$P$39*'Profilo fotovoltaico'!B5541+'Approvvigionamento energia'!$Q$39*'Profilo eolico'!B5541</f>
        <v>289.09407611670184</v>
      </c>
      <c r="F5539">
        <f>$P$41*'Profilo fotovoltaico'!B5541+'Approvvigionamento energia'!$Q$41*'Profilo eolico'!B5541</f>
        <v>249.11474418290373</v>
      </c>
      <c r="G5539">
        <f>$P$43*'Profilo fotovoltaico'!B5541+'Approvvigionamento energia'!$Q$43*'Profilo eolico'!B5541</f>
        <v>209.13541224910563</v>
      </c>
      <c r="H5539">
        <f t="shared" si="172"/>
        <v>1138.4335154826958</v>
      </c>
      <c r="I5539">
        <f>IF(LCOH!$C$28=Menu!$A$1,'Approvvigionamento energia'!C5539,0)+IF(LCOH!$C$28=Menu!$A$2,'Approvvigionamento energia'!D5539,0)+IF(LCOH!$C$28=Menu!$A$3,'Approvvigionamento energia'!E5539,0)+IF(LCOH!$C$28=Menu!$A$4,'Approvvigionamento energia'!F5539,0)+IF(LCOH!$C$28=Menu!$A$5,'Approvvigionamento energia'!G5539,0)+IF(LCOH!$C$28=Menu!$A$6,'Approvvigionamento energia'!H5539,0)</f>
        <v>249.11474418290373</v>
      </c>
      <c r="J5539">
        <f>'Approvvigionamento energia'!A5539+'Approvvigionamento energia'!B5539+'Approvvigionamento energia'!I5539</f>
        <v>328.51474418290377</v>
      </c>
      <c r="K5539">
        <f>IF(MIN(LCOH!$C$18,J5539)&gt;=$P$48*LCOH!$C$18, MIN(LCOH!$C$18,J5539),0)</f>
        <v>0</v>
      </c>
      <c r="L5539">
        <f t="shared" si="173"/>
        <v>328.51474418290377</v>
      </c>
      <c r="M5539">
        <f>K5539/LCOH!$C$18</f>
        <v>0</v>
      </c>
      <c r="N5539">
        <f>K5539/LCOH!$C$34</f>
        <v>0</v>
      </c>
    </row>
    <row r="5540" spans="1:14" x14ac:dyDescent="0.35">
      <c r="A5540">
        <f>'Profilo fotovoltaico'!B5542*LCOH!$C$20</f>
        <v>0</v>
      </c>
      <c r="B5540">
        <f>'Profilo eolico'!B5542*LCOH!$C$21</f>
        <v>53.1</v>
      </c>
      <c r="C5540">
        <f>$P$35*'Profilo fotovoltaico'!B5542</f>
        <v>0</v>
      </c>
      <c r="D5540">
        <f>$Q$37*'Profilo eolico'!B5542</f>
        <v>309.81911289860903</v>
      </c>
      <c r="E5540">
        <f>$P$39*'Profilo fotovoltaico'!B5542+'Approvvigionamento energia'!$Q$39*'Profilo eolico'!B5542</f>
        <v>232.36433467395676</v>
      </c>
      <c r="F5540">
        <f>$P$41*'Profilo fotovoltaico'!B5542+'Approvvigionamento energia'!$Q$41*'Profilo eolico'!B5542</f>
        <v>154.90955644930452</v>
      </c>
      <c r="G5540">
        <f>$P$43*'Profilo fotovoltaico'!B5542+'Approvvigionamento energia'!$Q$43*'Profilo eolico'!B5542</f>
        <v>77.454778224652259</v>
      </c>
      <c r="H5540">
        <f t="shared" si="172"/>
        <v>1138.4335154826958</v>
      </c>
      <c r="I5540">
        <f>IF(LCOH!$C$28=Menu!$A$1,'Approvvigionamento energia'!C5540,0)+IF(LCOH!$C$28=Menu!$A$2,'Approvvigionamento energia'!D5540,0)+IF(LCOH!$C$28=Menu!$A$3,'Approvvigionamento energia'!E5540,0)+IF(LCOH!$C$28=Menu!$A$4,'Approvvigionamento energia'!F5540,0)+IF(LCOH!$C$28=Menu!$A$5,'Approvvigionamento energia'!G5540,0)+IF(LCOH!$C$28=Menu!$A$6,'Approvvigionamento energia'!H5540,0)</f>
        <v>154.90955644930452</v>
      </c>
      <c r="J5540">
        <f>'Approvvigionamento energia'!A5540+'Approvvigionamento energia'!B5540+'Approvvigionamento energia'!I5540</f>
        <v>208.00955644930451</v>
      </c>
      <c r="K5540">
        <f>IF(MIN(LCOH!$C$18,J5540)&gt;=$P$48*LCOH!$C$18, MIN(LCOH!$C$18,J5540),0)</f>
        <v>0</v>
      </c>
      <c r="L5540">
        <f t="shared" si="173"/>
        <v>208.00955644930451</v>
      </c>
      <c r="M5540">
        <f>K5540/LCOH!$C$18</f>
        <v>0</v>
      </c>
      <c r="N5540">
        <f>K5540/LCOH!$C$34</f>
        <v>0</v>
      </c>
    </row>
    <row r="5541" spans="1:14" x14ac:dyDescent="0.35">
      <c r="A5541">
        <f>'Profilo fotovoltaico'!B5543*LCOH!$C$20</f>
        <v>0</v>
      </c>
      <c r="B5541">
        <f>'Profilo eolico'!B5543*LCOH!$C$21</f>
        <v>46</v>
      </c>
      <c r="C5541">
        <f>$P$35*'Profilo fotovoltaico'!B5543</f>
        <v>0</v>
      </c>
      <c r="D5541">
        <f>$Q$37*'Profilo eolico'!B5543</f>
        <v>268.39320514757088</v>
      </c>
      <c r="E5541">
        <f>$P$39*'Profilo fotovoltaico'!B5543+'Approvvigionamento energia'!$Q$39*'Profilo eolico'!B5543</f>
        <v>201.29490386067818</v>
      </c>
      <c r="F5541">
        <f>$P$41*'Profilo fotovoltaico'!B5543+'Approvvigionamento energia'!$Q$41*'Profilo eolico'!B5543</f>
        <v>134.19660257378544</v>
      </c>
      <c r="G5541">
        <f>$P$43*'Profilo fotovoltaico'!B5543+'Approvvigionamento energia'!$Q$43*'Profilo eolico'!B5543</f>
        <v>67.09830128689272</v>
      </c>
      <c r="H5541">
        <f t="shared" si="172"/>
        <v>1138.4335154826958</v>
      </c>
      <c r="I5541">
        <f>IF(LCOH!$C$28=Menu!$A$1,'Approvvigionamento energia'!C5541,0)+IF(LCOH!$C$28=Menu!$A$2,'Approvvigionamento energia'!D5541,0)+IF(LCOH!$C$28=Menu!$A$3,'Approvvigionamento energia'!E5541,0)+IF(LCOH!$C$28=Menu!$A$4,'Approvvigionamento energia'!F5541,0)+IF(LCOH!$C$28=Menu!$A$5,'Approvvigionamento energia'!G5541,0)+IF(LCOH!$C$28=Menu!$A$6,'Approvvigionamento energia'!H5541,0)</f>
        <v>134.19660257378544</v>
      </c>
      <c r="J5541">
        <f>'Approvvigionamento energia'!A5541+'Approvvigionamento energia'!B5541+'Approvvigionamento energia'!I5541</f>
        <v>180.19660257378544</v>
      </c>
      <c r="K5541">
        <f>IF(MIN(LCOH!$C$18,J5541)&gt;=$P$48*LCOH!$C$18, MIN(LCOH!$C$18,J5541),0)</f>
        <v>0</v>
      </c>
      <c r="L5541">
        <f t="shared" si="173"/>
        <v>180.19660257378544</v>
      </c>
      <c r="M5541">
        <f>K5541/LCOH!$C$18</f>
        <v>0</v>
      </c>
      <c r="N5541">
        <f>K5541/LCOH!$C$34</f>
        <v>0</v>
      </c>
    </row>
    <row r="5542" spans="1:14" x14ac:dyDescent="0.35">
      <c r="A5542">
        <f>'Profilo fotovoltaico'!B5544*LCOH!$C$20</f>
        <v>0</v>
      </c>
      <c r="B5542">
        <f>'Profilo eolico'!B5544*LCOH!$C$21</f>
        <v>46.5</v>
      </c>
      <c r="C5542">
        <f>$P$35*'Profilo fotovoltaico'!B5544</f>
        <v>0</v>
      </c>
      <c r="D5542">
        <f>$Q$37*'Profilo eolico'!B5544</f>
        <v>271.31052259482709</v>
      </c>
      <c r="E5542">
        <f>$P$39*'Profilo fotovoltaico'!B5544+'Approvvigionamento energia'!$Q$39*'Profilo eolico'!B5544</f>
        <v>203.48289194612033</v>
      </c>
      <c r="F5542">
        <f>$P$41*'Profilo fotovoltaico'!B5544+'Approvvigionamento energia'!$Q$41*'Profilo eolico'!B5544</f>
        <v>135.65526129741355</v>
      </c>
      <c r="G5542">
        <f>$P$43*'Profilo fotovoltaico'!B5544+'Approvvigionamento energia'!$Q$43*'Profilo eolico'!B5544</f>
        <v>67.827630648706773</v>
      </c>
      <c r="H5542">
        <f t="shared" si="172"/>
        <v>1138.4335154826958</v>
      </c>
      <c r="I5542">
        <f>IF(LCOH!$C$28=Menu!$A$1,'Approvvigionamento energia'!C5542,0)+IF(LCOH!$C$28=Menu!$A$2,'Approvvigionamento energia'!D5542,0)+IF(LCOH!$C$28=Menu!$A$3,'Approvvigionamento energia'!E5542,0)+IF(LCOH!$C$28=Menu!$A$4,'Approvvigionamento energia'!F5542,0)+IF(LCOH!$C$28=Menu!$A$5,'Approvvigionamento energia'!G5542,0)+IF(LCOH!$C$28=Menu!$A$6,'Approvvigionamento energia'!H5542,0)</f>
        <v>135.65526129741355</v>
      </c>
      <c r="J5542">
        <f>'Approvvigionamento energia'!A5542+'Approvvigionamento energia'!B5542+'Approvvigionamento energia'!I5542</f>
        <v>182.15526129741355</v>
      </c>
      <c r="K5542">
        <f>IF(MIN(LCOH!$C$18,J5542)&gt;=$P$48*LCOH!$C$18, MIN(LCOH!$C$18,J5542),0)</f>
        <v>0</v>
      </c>
      <c r="L5542">
        <f t="shared" si="173"/>
        <v>182.15526129741355</v>
      </c>
      <c r="M5542">
        <f>K5542/LCOH!$C$18</f>
        <v>0</v>
      </c>
      <c r="N5542">
        <f>K5542/LCOH!$C$34</f>
        <v>0</v>
      </c>
    </row>
    <row r="5543" spans="1:14" x14ac:dyDescent="0.35">
      <c r="A5543">
        <f>'Profilo fotovoltaico'!B5545*LCOH!$C$20</f>
        <v>0</v>
      </c>
      <c r="B5543">
        <f>'Profilo eolico'!B5545*LCOH!$C$21</f>
        <v>56.300000000000004</v>
      </c>
      <c r="C5543">
        <f>$P$35*'Profilo fotovoltaico'!B5545</f>
        <v>0</v>
      </c>
      <c r="D5543">
        <f>$Q$37*'Profilo eolico'!B5545</f>
        <v>328.48994456104873</v>
      </c>
      <c r="E5543">
        <f>$P$39*'Profilo fotovoltaico'!B5545+'Approvvigionamento energia'!$Q$39*'Profilo eolico'!B5545</f>
        <v>246.36745842078656</v>
      </c>
      <c r="F5543">
        <f>$P$41*'Profilo fotovoltaico'!B5545+'Approvvigionamento energia'!$Q$41*'Profilo eolico'!B5545</f>
        <v>164.24497228052437</v>
      </c>
      <c r="G5543">
        <f>$P$43*'Profilo fotovoltaico'!B5545+'Approvvigionamento energia'!$Q$43*'Profilo eolico'!B5545</f>
        <v>82.122486140262183</v>
      </c>
      <c r="H5543">
        <f t="shared" si="172"/>
        <v>1138.4335154826958</v>
      </c>
      <c r="I5543">
        <f>IF(LCOH!$C$28=Menu!$A$1,'Approvvigionamento energia'!C5543,0)+IF(LCOH!$C$28=Menu!$A$2,'Approvvigionamento energia'!D5543,0)+IF(LCOH!$C$28=Menu!$A$3,'Approvvigionamento energia'!E5543,0)+IF(LCOH!$C$28=Menu!$A$4,'Approvvigionamento energia'!F5543,0)+IF(LCOH!$C$28=Menu!$A$5,'Approvvigionamento energia'!G5543,0)+IF(LCOH!$C$28=Menu!$A$6,'Approvvigionamento energia'!H5543,0)</f>
        <v>164.24497228052437</v>
      </c>
      <c r="J5543">
        <f>'Approvvigionamento energia'!A5543+'Approvvigionamento energia'!B5543+'Approvvigionamento energia'!I5543</f>
        <v>220.54497228052438</v>
      </c>
      <c r="K5543">
        <f>IF(MIN(LCOH!$C$18,J5543)&gt;=$P$48*LCOH!$C$18, MIN(LCOH!$C$18,J5543),0)</f>
        <v>0</v>
      </c>
      <c r="L5543">
        <f t="shared" si="173"/>
        <v>220.54497228052438</v>
      </c>
      <c r="M5543">
        <f>K5543/LCOH!$C$18</f>
        <v>0</v>
      </c>
      <c r="N5543">
        <f>K5543/LCOH!$C$34</f>
        <v>0</v>
      </c>
    </row>
    <row r="5544" spans="1:14" x14ac:dyDescent="0.35">
      <c r="A5544">
        <f>'Profilo fotovoltaico'!B5546*LCOH!$C$20</f>
        <v>0</v>
      </c>
      <c r="B5544">
        <f>'Profilo eolico'!B5546*LCOH!$C$21</f>
        <v>73.3</v>
      </c>
      <c r="C5544">
        <f>$P$35*'Profilo fotovoltaico'!B5546</f>
        <v>0</v>
      </c>
      <c r="D5544">
        <f>$Q$37*'Profilo eolico'!B5546</f>
        <v>427.67873776775974</v>
      </c>
      <c r="E5544">
        <f>$P$39*'Profilo fotovoltaico'!B5546+'Approvvigionamento energia'!$Q$39*'Profilo eolico'!B5546</f>
        <v>320.75905332581982</v>
      </c>
      <c r="F5544">
        <f>$P$41*'Profilo fotovoltaico'!B5546+'Approvvigionamento energia'!$Q$41*'Profilo eolico'!B5546</f>
        <v>213.83936888387987</v>
      </c>
      <c r="G5544">
        <f>$P$43*'Profilo fotovoltaico'!B5546+'Approvvigionamento energia'!$Q$43*'Profilo eolico'!B5546</f>
        <v>106.91968444193994</v>
      </c>
      <c r="H5544">
        <f t="shared" si="172"/>
        <v>1138.4335154826958</v>
      </c>
      <c r="I5544">
        <f>IF(LCOH!$C$28=Menu!$A$1,'Approvvigionamento energia'!C5544,0)+IF(LCOH!$C$28=Menu!$A$2,'Approvvigionamento energia'!D5544,0)+IF(LCOH!$C$28=Menu!$A$3,'Approvvigionamento energia'!E5544,0)+IF(LCOH!$C$28=Menu!$A$4,'Approvvigionamento energia'!F5544,0)+IF(LCOH!$C$28=Menu!$A$5,'Approvvigionamento energia'!G5544,0)+IF(LCOH!$C$28=Menu!$A$6,'Approvvigionamento energia'!H5544,0)</f>
        <v>213.83936888387987</v>
      </c>
      <c r="J5544">
        <f>'Approvvigionamento energia'!A5544+'Approvvigionamento energia'!B5544+'Approvvigionamento energia'!I5544</f>
        <v>287.13936888387985</v>
      </c>
      <c r="K5544">
        <f>IF(MIN(LCOH!$C$18,J5544)&gt;=$P$48*LCOH!$C$18, MIN(LCOH!$C$18,J5544),0)</f>
        <v>0</v>
      </c>
      <c r="L5544">
        <f t="shared" si="173"/>
        <v>287.13936888387985</v>
      </c>
      <c r="M5544">
        <f>K5544/LCOH!$C$18</f>
        <v>0</v>
      </c>
      <c r="N5544">
        <f>K5544/LCOH!$C$34</f>
        <v>0</v>
      </c>
    </row>
    <row r="5545" spans="1:14" x14ac:dyDescent="0.35">
      <c r="A5545">
        <f>'Profilo fotovoltaico'!B5547*LCOH!$C$20</f>
        <v>0</v>
      </c>
      <c r="B5545">
        <f>'Profilo eolico'!B5547*LCOH!$C$21</f>
        <v>96.100000000000009</v>
      </c>
      <c r="C5545">
        <f>$P$35*'Profilo fotovoltaico'!B5547</f>
        <v>0</v>
      </c>
      <c r="D5545">
        <f>$Q$37*'Profilo eolico'!B5547</f>
        <v>560.70841336264277</v>
      </c>
      <c r="E5545">
        <f>$P$39*'Profilo fotovoltaico'!B5547+'Approvvigionamento energia'!$Q$39*'Profilo eolico'!B5547</f>
        <v>420.53131002198199</v>
      </c>
      <c r="F5545">
        <f>$P$41*'Profilo fotovoltaico'!B5547+'Approvvigionamento energia'!$Q$41*'Profilo eolico'!B5547</f>
        <v>280.35420668132139</v>
      </c>
      <c r="G5545">
        <f>$P$43*'Profilo fotovoltaico'!B5547+'Approvvigionamento energia'!$Q$43*'Profilo eolico'!B5547</f>
        <v>140.17710334066069</v>
      </c>
      <c r="H5545">
        <f t="shared" si="172"/>
        <v>1138.4335154826958</v>
      </c>
      <c r="I5545">
        <f>IF(LCOH!$C$28=Menu!$A$1,'Approvvigionamento energia'!C5545,0)+IF(LCOH!$C$28=Menu!$A$2,'Approvvigionamento energia'!D5545,0)+IF(LCOH!$C$28=Menu!$A$3,'Approvvigionamento energia'!E5545,0)+IF(LCOH!$C$28=Menu!$A$4,'Approvvigionamento energia'!F5545,0)+IF(LCOH!$C$28=Menu!$A$5,'Approvvigionamento energia'!G5545,0)+IF(LCOH!$C$28=Menu!$A$6,'Approvvigionamento energia'!H5545,0)</f>
        <v>280.35420668132139</v>
      </c>
      <c r="J5545">
        <f>'Approvvigionamento energia'!A5545+'Approvvigionamento energia'!B5545+'Approvvigionamento energia'!I5545</f>
        <v>376.45420668132141</v>
      </c>
      <c r="K5545">
        <f>IF(MIN(LCOH!$C$18,J5545)&gt;=$P$48*LCOH!$C$18, MIN(LCOH!$C$18,J5545),0)</f>
        <v>376.45420668132141</v>
      </c>
      <c r="L5545">
        <f t="shared" si="173"/>
        <v>0</v>
      </c>
      <c r="M5545">
        <f>K5545/LCOH!$C$18</f>
        <v>0.25096947112088092</v>
      </c>
      <c r="N5545">
        <f>K5545/LCOH!$C$34</f>
        <v>7.2534529225688136</v>
      </c>
    </row>
    <row r="5546" spans="1:14" x14ac:dyDescent="0.35">
      <c r="A5546">
        <f>'Profilo fotovoltaico'!B5548*LCOH!$C$20</f>
        <v>0</v>
      </c>
      <c r="B5546">
        <f>'Profilo eolico'!B5548*LCOH!$C$21</f>
        <v>115.4</v>
      </c>
      <c r="C5546">
        <f>$P$35*'Profilo fotovoltaico'!B5548</f>
        <v>0</v>
      </c>
      <c r="D5546">
        <f>$Q$37*'Profilo eolico'!B5548</f>
        <v>673.31686682673228</v>
      </c>
      <c r="E5546">
        <f>$P$39*'Profilo fotovoltaico'!B5548+'Approvvigionamento energia'!$Q$39*'Profilo eolico'!B5548</f>
        <v>504.98765012004912</v>
      </c>
      <c r="F5546">
        <f>$P$41*'Profilo fotovoltaico'!B5548+'Approvvigionamento energia'!$Q$41*'Profilo eolico'!B5548</f>
        <v>336.65843341336614</v>
      </c>
      <c r="G5546">
        <f>$P$43*'Profilo fotovoltaico'!B5548+'Approvvigionamento energia'!$Q$43*'Profilo eolico'!B5548</f>
        <v>168.32921670668307</v>
      </c>
      <c r="H5546">
        <f t="shared" si="172"/>
        <v>1138.4335154826958</v>
      </c>
      <c r="I5546">
        <f>IF(LCOH!$C$28=Menu!$A$1,'Approvvigionamento energia'!C5546,0)+IF(LCOH!$C$28=Menu!$A$2,'Approvvigionamento energia'!D5546,0)+IF(LCOH!$C$28=Menu!$A$3,'Approvvigionamento energia'!E5546,0)+IF(LCOH!$C$28=Menu!$A$4,'Approvvigionamento energia'!F5546,0)+IF(LCOH!$C$28=Menu!$A$5,'Approvvigionamento energia'!G5546,0)+IF(LCOH!$C$28=Menu!$A$6,'Approvvigionamento energia'!H5546,0)</f>
        <v>336.65843341336614</v>
      </c>
      <c r="J5546">
        <f>'Approvvigionamento energia'!A5546+'Approvvigionamento energia'!B5546+'Approvvigionamento energia'!I5546</f>
        <v>452.05843341336617</v>
      </c>
      <c r="K5546">
        <f>IF(MIN(LCOH!$C$18,J5546)&gt;=$P$48*LCOH!$C$18, MIN(LCOH!$C$18,J5546),0)</f>
        <v>452.05843341336617</v>
      </c>
      <c r="L5546">
        <f t="shared" si="173"/>
        <v>0</v>
      </c>
      <c r="M5546">
        <f>K5546/LCOH!$C$18</f>
        <v>0.3013722889422441</v>
      </c>
      <c r="N5546">
        <f>K5546/LCOH!$C$34</f>
        <v>8.7101817613365355</v>
      </c>
    </row>
    <row r="5547" spans="1:14" x14ac:dyDescent="0.35">
      <c r="A5547">
        <f>'Profilo fotovoltaico'!B5549*LCOH!$C$20</f>
        <v>0</v>
      </c>
      <c r="B5547">
        <f>'Profilo eolico'!B5549*LCOH!$C$21</f>
        <v>122.6</v>
      </c>
      <c r="C5547">
        <f>$P$35*'Profilo fotovoltaico'!B5549</f>
        <v>0</v>
      </c>
      <c r="D5547">
        <f>$Q$37*'Profilo eolico'!B5549</f>
        <v>715.32623806722154</v>
      </c>
      <c r="E5547">
        <f>$P$39*'Profilo fotovoltaico'!B5549+'Approvvigionamento energia'!$Q$39*'Profilo eolico'!B5549</f>
        <v>536.49467855041621</v>
      </c>
      <c r="F5547">
        <f>$P$41*'Profilo fotovoltaico'!B5549+'Approvvigionamento energia'!$Q$41*'Profilo eolico'!B5549</f>
        <v>357.66311903361077</v>
      </c>
      <c r="G5547">
        <f>$P$43*'Profilo fotovoltaico'!B5549+'Approvvigionamento energia'!$Q$43*'Profilo eolico'!B5549</f>
        <v>178.83155951680538</v>
      </c>
      <c r="H5547">
        <f t="shared" si="172"/>
        <v>1138.4335154826958</v>
      </c>
      <c r="I5547">
        <f>IF(LCOH!$C$28=Menu!$A$1,'Approvvigionamento energia'!C5547,0)+IF(LCOH!$C$28=Menu!$A$2,'Approvvigionamento energia'!D5547,0)+IF(LCOH!$C$28=Menu!$A$3,'Approvvigionamento energia'!E5547,0)+IF(LCOH!$C$28=Menu!$A$4,'Approvvigionamento energia'!F5547,0)+IF(LCOH!$C$28=Menu!$A$5,'Approvvigionamento energia'!G5547,0)+IF(LCOH!$C$28=Menu!$A$6,'Approvvigionamento energia'!H5547,0)</f>
        <v>357.66311903361077</v>
      </c>
      <c r="J5547">
        <f>'Approvvigionamento energia'!A5547+'Approvvigionamento energia'!B5547+'Approvvigionamento energia'!I5547</f>
        <v>480.26311903361079</v>
      </c>
      <c r="K5547">
        <f>IF(MIN(LCOH!$C$18,J5547)&gt;=$P$48*LCOH!$C$18, MIN(LCOH!$C$18,J5547),0)</f>
        <v>480.26311903361079</v>
      </c>
      <c r="L5547">
        <f t="shared" si="173"/>
        <v>0</v>
      </c>
      <c r="M5547">
        <f>K5547/LCOH!$C$18</f>
        <v>0.32017541268907385</v>
      </c>
      <c r="N5547">
        <f>K5547/LCOH!$C$34</f>
        <v>9.253624644192886</v>
      </c>
    </row>
    <row r="5548" spans="1:14" x14ac:dyDescent="0.35">
      <c r="A5548">
        <f>'Profilo fotovoltaico'!B5550*LCOH!$C$20</f>
        <v>0</v>
      </c>
      <c r="B5548">
        <f>'Profilo eolico'!B5550*LCOH!$C$21</f>
        <v>123.30000000000001</v>
      </c>
      <c r="C5548">
        <f>$P$35*'Profilo fotovoltaico'!B5550</f>
        <v>0</v>
      </c>
      <c r="D5548">
        <f>$Q$37*'Profilo eolico'!B5550</f>
        <v>719.4104824933803</v>
      </c>
      <c r="E5548">
        <f>$P$39*'Profilo fotovoltaico'!B5550+'Approvvigionamento energia'!$Q$39*'Profilo eolico'!B5550</f>
        <v>539.55786187003525</v>
      </c>
      <c r="F5548">
        <f>$P$41*'Profilo fotovoltaico'!B5550+'Approvvigionamento energia'!$Q$41*'Profilo eolico'!B5550</f>
        <v>359.70524124669015</v>
      </c>
      <c r="G5548">
        <f>$P$43*'Profilo fotovoltaico'!B5550+'Approvvigionamento energia'!$Q$43*'Profilo eolico'!B5550</f>
        <v>179.85262062334508</v>
      </c>
      <c r="H5548">
        <f t="shared" si="172"/>
        <v>1138.4335154826958</v>
      </c>
      <c r="I5548">
        <f>IF(LCOH!$C$28=Menu!$A$1,'Approvvigionamento energia'!C5548,0)+IF(LCOH!$C$28=Menu!$A$2,'Approvvigionamento energia'!D5548,0)+IF(LCOH!$C$28=Menu!$A$3,'Approvvigionamento energia'!E5548,0)+IF(LCOH!$C$28=Menu!$A$4,'Approvvigionamento energia'!F5548,0)+IF(LCOH!$C$28=Menu!$A$5,'Approvvigionamento energia'!G5548,0)+IF(LCOH!$C$28=Menu!$A$6,'Approvvigionamento energia'!H5548,0)</f>
        <v>359.70524124669015</v>
      </c>
      <c r="J5548">
        <f>'Approvvigionamento energia'!A5548+'Approvvigionamento energia'!B5548+'Approvvigionamento energia'!I5548</f>
        <v>483.00524124669016</v>
      </c>
      <c r="K5548">
        <f>IF(MIN(LCOH!$C$18,J5548)&gt;=$P$48*LCOH!$C$18, MIN(LCOH!$C$18,J5548),0)</f>
        <v>483.00524124669016</v>
      </c>
      <c r="L5548">
        <f t="shared" si="173"/>
        <v>0</v>
      </c>
      <c r="M5548">
        <f>K5548/LCOH!$C$18</f>
        <v>0.32200349416446011</v>
      </c>
      <c r="N5548">
        <f>K5548/LCOH!$C$34</f>
        <v>9.3064593689150321</v>
      </c>
    </row>
    <row r="5549" spans="1:14" x14ac:dyDescent="0.35">
      <c r="A5549">
        <f>'Profilo fotovoltaico'!B5551*LCOH!$C$20</f>
        <v>0</v>
      </c>
      <c r="B5549">
        <f>'Profilo eolico'!B5551*LCOH!$C$21</f>
        <v>121</v>
      </c>
      <c r="C5549">
        <f>$P$35*'Profilo fotovoltaico'!B5551</f>
        <v>0</v>
      </c>
      <c r="D5549">
        <f>$Q$37*'Profilo eolico'!B5551</f>
        <v>705.99082223600169</v>
      </c>
      <c r="E5549">
        <f>$P$39*'Profilo fotovoltaico'!B5551+'Approvvigionamento energia'!$Q$39*'Profilo eolico'!B5551</f>
        <v>529.49311667700124</v>
      </c>
      <c r="F5549">
        <f>$P$41*'Profilo fotovoltaico'!B5551+'Approvvigionamento energia'!$Q$41*'Profilo eolico'!B5551</f>
        <v>352.99541111800085</v>
      </c>
      <c r="G5549">
        <f>$P$43*'Profilo fotovoltaico'!B5551+'Approvvigionamento energia'!$Q$43*'Profilo eolico'!B5551</f>
        <v>176.49770555900042</v>
      </c>
      <c r="H5549">
        <f t="shared" si="172"/>
        <v>1138.4335154826958</v>
      </c>
      <c r="I5549">
        <f>IF(LCOH!$C$28=Menu!$A$1,'Approvvigionamento energia'!C5549,0)+IF(LCOH!$C$28=Menu!$A$2,'Approvvigionamento energia'!D5549,0)+IF(LCOH!$C$28=Menu!$A$3,'Approvvigionamento energia'!E5549,0)+IF(LCOH!$C$28=Menu!$A$4,'Approvvigionamento energia'!F5549,0)+IF(LCOH!$C$28=Menu!$A$5,'Approvvigionamento energia'!G5549,0)+IF(LCOH!$C$28=Menu!$A$6,'Approvvigionamento energia'!H5549,0)</f>
        <v>352.99541111800085</v>
      </c>
      <c r="J5549">
        <f>'Approvvigionamento energia'!A5549+'Approvvigionamento energia'!B5549+'Approvvigionamento energia'!I5549</f>
        <v>473.99541111800085</v>
      </c>
      <c r="K5549">
        <f>IF(MIN(LCOH!$C$18,J5549)&gt;=$P$48*LCOH!$C$18, MIN(LCOH!$C$18,J5549),0)</f>
        <v>473.99541111800085</v>
      </c>
      <c r="L5549">
        <f t="shared" si="173"/>
        <v>0</v>
      </c>
      <c r="M5549">
        <f>K5549/LCOH!$C$18</f>
        <v>0.31599694074533391</v>
      </c>
      <c r="N5549">
        <f>K5549/LCOH!$C$34</f>
        <v>9.1328595591136974</v>
      </c>
    </row>
    <row r="5550" spans="1:14" x14ac:dyDescent="0.35">
      <c r="A5550">
        <f>'Profilo fotovoltaico'!B5552*LCOH!$C$20</f>
        <v>5</v>
      </c>
      <c r="B5550">
        <f>'Profilo eolico'!B5552*LCOH!$C$21</f>
        <v>113</v>
      </c>
      <c r="C5550">
        <f>$P$35*'Profilo fotovoltaico'!B5552</f>
        <v>36.773060938110326</v>
      </c>
      <c r="D5550">
        <f>$Q$37*'Profilo eolico'!B5552</f>
        <v>659.31374307990245</v>
      </c>
      <c r="E5550">
        <f>$P$39*'Profilo fotovoltaico'!B5552+'Approvvigionamento energia'!$Q$39*'Profilo eolico'!B5552</f>
        <v>503.67857254445443</v>
      </c>
      <c r="F5550">
        <f>$P$41*'Profilo fotovoltaico'!B5552+'Approvvigionamento energia'!$Q$41*'Profilo eolico'!B5552</f>
        <v>348.0434020090064</v>
      </c>
      <c r="G5550">
        <f>$P$43*'Profilo fotovoltaico'!B5552+'Approvvigionamento energia'!$Q$43*'Profilo eolico'!B5552</f>
        <v>192.40823147355837</v>
      </c>
      <c r="H5550">
        <f t="shared" si="172"/>
        <v>1138.4335154826958</v>
      </c>
      <c r="I5550">
        <f>IF(LCOH!$C$28=Menu!$A$1,'Approvvigionamento energia'!C5550,0)+IF(LCOH!$C$28=Menu!$A$2,'Approvvigionamento energia'!D5550,0)+IF(LCOH!$C$28=Menu!$A$3,'Approvvigionamento energia'!E5550,0)+IF(LCOH!$C$28=Menu!$A$4,'Approvvigionamento energia'!F5550,0)+IF(LCOH!$C$28=Menu!$A$5,'Approvvigionamento energia'!G5550,0)+IF(LCOH!$C$28=Menu!$A$6,'Approvvigionamento energia'!H5550,0)</f>
        <v>348.0434020090064</v>
      </c>
      <c r="J5550">
        <f>'Approvvigionamento energia'!A5550+'Approvvigionamento energia'!B5550+'Approvvigionamento energia'!I5550</f>
        <v>466.0434020090064</v>
      </c>
      <c r="K5550">
        <f>IF(MIN(LCOH!$C$18,J5550)&gt;=$P$48*LCOH!$C$18, MIN(LCOH!$C$18,J5550),0)</f>
        <v>466.0434020090064</v>
      </c>
      <c r="L5550">
        <f t="shared" si="173"/>
        <v>0</v>
      </c>
      <c r="M5550">
        <f>K5550/LCOH!$C$18</f>
        <v>0.3106956013393376</v>
      </c>
      <c r="N5550">
        <f>K5550/LCOH!$C$34</f>
        <v>8.9796416572062885</v>
      </c>
    </row>
    <row r="5551" spans="1:14" x14ac:dyDescent="0.35">
      <c r="A5551">
        <f>'Profilo fotovoltaico'!B5553*LCOH!$C$20</f>
        <v>74</v>
      </c>
      <c r="B5551">
        <f>'Profilo eolico'!B5553*LCOH!$C$21</f>
        <v>82.5</v>
      </c>
      <c r="C5551">
        <f>$P$35*'Profilo fotovoltaico'!B5553</f>
        <v>544.24130188403274</v>
      </c>
      <c r="D5551">
        <f>$Q$37*'Profilo eolico'!B5553</f>
        <v>481.35737879727395</v>
      </c>
      <c r="E5551">
        <f>$P$39*'Profilo fotovoltaico'!B5553+'Approvvigionamento energia'!$Q$39*'Profilo eolico'!B5553</f>
        <v>497.07835956896361</v>
      </c>
      <c r="F5551">
        <f>$P$41*'Profilo fotovoltaico'!B5553+'Approvvigionamento energia'!$Q$41*'Profilo eolico'!B5553</f>
        <v>512.79934034065332</v>
      </c>
      <c r="G5551">
        <f>$P$43*'Profilo fotovoltaico'!B5553+'Approvvigionamento energia'!$Q$43*'Profilo eolico'!B5553</f>
        <v>528.52032111234314</v>
      </c>
      <c r="H5551">
        <f t="shared" si="172"/>
        <v>1138.4335154826958</v>
      </c>
      <c r="I5551">
        <f>IF(LCOH!$C$28=Menu!$A$1,'Approvvigionamento energia'!C5551,0)+IF(LCOH!$C$28=Menu!$A$2,'Approvvigionamento energia'!D5551,0)+IF(LCOH!$C$28=Menu!$A$3,'Approvvigionamento energia'!E5551,0)+IF(LCOH!$C$28=Menu!$A$4,'Approvvigionamento energia'!F5551,0)+IF(LCOH!$C$28=Menu!$A$5,'Approvvigionamento energia'!G5551,0)+IF(LCOH!$C$28=Menu!$A$6,'Approvvigionamento energia'!H5551,0)</f>
        <v>512.79934034065332</v>
      </c>
      <c r="J5551">
        <f>'Approvvigionamento energia'!A5551+'Approvvigionamento energia'!B5551+'Approvvigionamento energia'!I5551</f>
        <v>669.29934034065332</v>
      </c>
      <c r="K5551">
        <f>IF(MIN(LCOH!$C$18,J5551)&gt;=$P$48*LCOH!$C$18, MIN(LCOH!$C$18,J5551),0)</f>
        <v>669.29934034065332</v>
      </c>
      <c r="L5551">
        <f t="shared" si="173"/>
        <v>0</v>
      </c>
      <c r="M5551">
        <f>K5551/LCOH!$C$18</f>
        <v>0.44619956022710222</v>
      </c>
      <c r="N5551">
        <f>K5551/LCOH!$C$34</f>
        <v>12.895941047026076</v>
      </c>
    </row>
    <row r="5552" spans="1:14" x14ac:dyDescent="0.35">
      <c r="A5552">
        <f>'Profilo fotovoltaico'!B5554*LCOH!$C$20</f>
        <v>195</v>
      </c>
      <c r="B5552">
        <f>'Profilo eolico'!B5554*LCOH!$C$21</f>
        <v>60.900000000000006</v>
      </c>
      <c r="C5552">
        <f>$P$35*'Profilo fotovoltaico'!B5554</f>
        <v>1434.1493765863027</v>
      </c>
      <c r="D5552">
        <f>$Q$37*'Profilo eolico'!B5554</f>
        <v>355.32926507580584</v>
      </c>
      <c r="E5552">
        <f>$P$39*'Profilo fotovoltaico'!B5554+'Approvvigionamento energia'!$Q$39*'Profilo eolico'!B5554</f>
        <v>625.03429295343005</v>
      </c>
      <c r="F5552">
        <f>$P$41*'Profilo fotovoltaico'!B5554+'Approvvigionamento energia'!$Q$41*'Profilo eolico'!B5554</f>
        <v>894.73932083105421</v>
      </c>
      <c r="G5552">
        <f>$P$43*'Profilo fotovoltaico'!B5554+'Approvvigionamento energia'!$Q$43*'Profilo eolico'!B5554</f>
        <v>1164.4443487086785</v>
      </c>
      <c r="H5552">
        <f t="shared" si="172"/>
        <v>1138.4335154826958</v>
      </c>
      <c r="I5552">
        <f>IF(LCOH!$C$28=Menu!$A$1,'Approvvigionamento energia'!C5552,0)+IF(LCOH!$C$28=Menu!$A$2,'Approvvigionamento energia'!D5552,0)+IF(LCOH!$C$28=Menu!$A$3,'Approvvigionamento energia'!E5552,0)+IF(LCOH!$C$28=Menu!$A$4,'Approvvigionamento energia'!F5552,0)+IF(LCOH!$C$28=Menu!$A$5,'Approvvigionamento energia'!G5552,0)+IF(LCOH!$C$28=Menu!$A$6,'Approvvigionamento energia'!H5552,0)</f>
        <v>894.73932083105421</v>
      </c>
      <c r="J5552">
        <f>'Approvvigionamento energia'!A5552+'Approvvigionamento energia'!B5552+'Approvvigionamento energia'!I5552</f>
        <v>1150.6393208310542</v>
      </c>
      <c r="K5552">
        <f>IF(MIN(LCOH!$C$18,J5552)&gt;=$P$48*LCOH!$C$18, MIN(LCOH!$C$18,J5552),0)</f>
        <v>1150.6393208310542</v>
      </c>
      <c r="L5552">
        <f t="shared" si="173"/>
        <v>0</v>
      </c>
      <c r="M5552">
        <f>K5552/LCOH!$C$18</f>
        <v>0.76709288055403613</v>
      </c>
      <c r="N5552">
        <f>K5552/LCOH!$C$34</f>
        <v>22.170314466879656</v>
      </c>
    </row>
    <row r="5553" spans="1:14" x14ac:dyDescent="0.35">
      <c r="A5553">
        <f>'Profilo fotovoltaico'!B5555*LCOH!$C$20</f>
        <v>333</v>
      </c>
      <c r="B5553">
        <f>'Profilo eolico'!B5555*LCOH!$C$21</f>
        <v>51.6</v>
      </c>
      <c r="C5553">
        <f>$P$35*'Profilo fotovoltaico'!B5555</f>
        <v>2449.0858584781477</v>
      </c>
      <c r="D5553">
        <f>$Q$37*'Profilo eolico'!B5555</f>
        <v>301.06716055684041</v>
      </c>
      <c r="E5553">
        <f>$P$39*'Profilo fotovoltaico'!B5555+'Approvvigionamento energia'!$Q$39*'Profilo eolico'!B5555</f>
        <v>838.07183503716715</v>
      </c>
      <c r="F5553">
        <f>$P$41*'Profilo fotovoltaico'!B5555+'Approvvigionamento energia'!$Q$41*'Profilo eolico'!B5555</f>
        <v>1375.0765095174941</v>
      </c>
      <c r="G5553">
        <f>$P$43*'Profilo fotovoltaico'!B5555+'Approvvigionamento energia'!$Q$43*'Profilo eolico'!B5555</f>
        <v>1912.081183997821</v>
      </c>
      <c r="H5553">
        <f t="shared" si="172"/>
        <v>1138.4335154826958</v>
      </c>
      <c r="I5553">
        <f>IF(LCOH!$C$28=Menu!$A$1,'Approvvigionamento energia'!C5553,0)+IF(LCOH!$C$28=Menu!$A$2,'Approvvigionamento energia'!D5553,0)+IF(LCOH!$C$28=Menu!$A$3,'Approvvigionamento energia'!E5553,0)+IF(LCOH!$C$28=Menu!$A$4,'Approvvigionamento energia'!F5553,0)+IF(LCOH!$C$28=Menu!$A$5,'Approvvigionamento energia'!G5553,0)+IF(LCOH!$C$28=Menu!$A$6,'Approvvigionamento energia'!H5553,0)</f>
        <v>1375.0765095174941</v>
      </c>
      <c r="J5553">
        <f>'Approvvigionamento energia'!A5553+'Approvvigionamento energia'!B5553+'Approvvigionamento energia'!I5553</f>
        <v>1759.6765095174942</v>
      </c>
      <c r="K5553">
        <f>IF(MIN(LCOH!$C$18,J5553)&gt;=$P$48*LCOH!$C$18, MIN(LCOH!$C$18,J5553),0)</f>
        <v>1500</v>
      </c>
      <c r="L5553">
        <f t="shared" si="173"/>
        <v>259.6765095174942</v>
      </c>
      <c r="M5553">
        <f>K5553/LCOH!$C$18</f>
        <v>1</v>
      </c>
      <c r="N5553">
        <f>K5553/LCOH!$C$34</f>
        <v>28.901734104046245</v>
      </c>
    </row>
    <row r="5554" spans="1:14" x14ac:dyDescent="0.35">
      <c r="A5554">
        <f>'Profilo fotovoltaico'!B5556*LCOH!$C$20</f>
        <v>452</v>
      </c>
      <c r="B5554">
        <f>'Profilo eolico'!B5556*LCOH!$C$21</f>
        <v>49.9</v>
      </c>
      <c r="C5554">
        <f>$P$35*'Profilo fotovoltaico'!B5556</f>
        <v>3324.2847088051735</v>
      </c>
      <c r="D5554">
        <f>$Q$37*'Profilo eolico'!B5556</f>
        <v>291.14828123616928</v>
      </c>
      <c r="E5554">
        <f>$P$39*'Profilo fotovoltaico'!B5556+'Approvvigionamento energia'!$Q$39*'Profilo eolico'!B5556</f>
        <v>1049.4323881284204</v>
      </c>
      <c r="F5554">
        <f>$P$41*'Profilo fotovoltaico'!B5556+'Approvvigionamento energia'!$Q$41*'Profilo eolico'!B5556</f>
        <v>1807.7164950206713</v>
      </c>
      <c r="G5554">
        <f>$P$43*'Profilo fotovoltaico'!B5556+'Approvvigionamento energia'!$Q$43*'Profilo eolico'!B5556</f>
        <v>2566.0006019129228</v>
      </c>
      <c r="H5554">
        <f t="shared" si="172"/>
        <v>1138.4335154826958</v>
      </c>
      <c r="I5554">
        <f>IF(LCOH!$C$28=Menu!$A$1,'Approvvigionamento energia'!C5554,0)+IF(LCOH!$C$28=Menu!$A$2,'Approvvigionamento energia'!D5554,0)+IF(LCOH!$C$28=Menu!$A$3,'Approvvigionamento energia'!E5554,0)+IF(LCOH!$C$28=Menu!$A$4,'Approvvigionamento energia'!F5554,0)+IF(LCOH!$C$28=Menu!$A$5,'Approvvigionamento energia'!G5554,0)+IF(LCOH!$C$28=Menu!$A$6,'Approvvigionamento energia'!H5554,0)</f>
        <v>1807.7164950206713</v>
      </c>
      <c r="J5554">
        <f>'Approvvigionamento energia'!A5554+'Approvvigionamento energia'!B5554+'Approvvigionamento energia'!I5554</f>
        <v>2309.6164950206712</v>
      </c>
      <c r="K5554">
        <f>IF(MIN(LCOH!$C$18,J5554)&gt;=$P$48*LCOH!$C$18, MIN(LCOH!$C$18,J5554),0)</f>
        <v>1500</v>
      </c>
      <c r="L5554">
        <f t="shared" si="173"/>
        <v>809.61649502067121</v>
      </c>
      <c r="M5554">
        <f>K5554/LCOH!$C$18</f>
        <v>1</v>
      </c>
      <c r="N5554">
        <f>K5554/LCOH!$C$34</f>
        <v>28.901734104046245</v>
      </c>
    </row>
    <row r="5555" spans="1:14" x14ac:dyDescent="0.35">
      <c r="A5555">
        <f>'Profilo fotovoltaico'!B5557*LCOH!$C$20</f>
        <v>533</v>
      </c>
      <c r="B5555">
        <f>'Profilo eolico'!B5557*LCOH!$C$21</f>
        <v>51.9</v>
      </c>
      <c r="C5555">
        <f>$P$35*'Profilo fotovoltaico'!B5557</f>
        <v>3920.0082960025607</v>
      </c>
      <c r="D5555">
        <f>$Q$37*'Profilo eolico'!B5557</f>
        <v>302.81755102519412</v>
      </c>
      <c r="E5555">
        <f>$P$39*'Profilo fotovoltaico'!B5557+'Approvvigionamento energia'!$Q$39*'Profilo eolico'!B5557</f>
        <v>1207.1152372695358</v>
      </c>
      <c r="F5555">
        <f>$P$41*'Profilo fotovoltaico'!B5557+'Approvvigionamento energia'!$Q$41*'Profilo eolico'!B5557</f>
        <v>2111.4129235138776</v>
      </c>
      <c r="G5555">
        <f>$P$43*'Profilo fotovoltaico'!B5557+'Approvvigionamento energia'!$Q$43*'Profilo eolico'!B5557</f>
        <v>3015.7106097582196</v>
      </c>
      <c r="H5555">
        <f t="shared" si="172"/>
        <v>1138.4335154826958</v>
      </c>
      <c r="I5555">
        <f>IF(LCOH!$C$28=Menu!$A$1,'Approvvigionamento energia'!C5555,0)+IF(LCOH!$C$28=Menu!$A$2,'Approvvigionamento energia'!D5555,0)+IF(LCOH!$C$28=Menu!$A$3,'Approvvigionamento energia'!E5555,0)+IF(LCOH!$C$28=Menu!$A$4,'Approvvigionamento energia'!F5555,0)+IF(LCOH!$C$28=Menu!$A$5,'Approvvigionamento energia'!G5555,0)+IF(LCOH!$C$28=Menu!$A$6,'Approvvigionamento energia'!H5555,0)</f>
        <v>2111.4129235138776</v>
      </c>
      <c r="J5555">
        <f>'Approvvigionamento energia'!A5555+'Approvvigionamento energia'!B5555+'Approvvigionamento energia'!I5555</f>
        <v>2696.3129235138776</v>
      </c>
      <c r="K5555">
        <f>IF(MIN(LCOH!$C$18,J5555)&gt;=$P$48*LCOH!$C$18, MIN(LCOH!$C$18,J5555),0)</f>
        <v>1500</v>
      </c>
      <c r="L5555">
        <f t="shared" si="173"/>
        <v>1196.3129235138776</v>
      </c>
      <c r="M5555">
        <f>K5555/LCOH!$C$18</f>
        <v>1</v>
      </c>
      <c r="N5555">
        <f>K5555/LCOH!$C$34</f>
        <v>28.901734104046245</v>
      </c>
    </row>
    <row r="5556" spans="1:14" x14ac:dyDescent="0.35">
      <c r="A5556">
        <f>'Profilo fotovoltaico'!B5558*LCOH!$C$20</f>
        <v>584</v>
      </c>
      <c r="B5556">
        <f>'Profilo eolico'!B5558*LCOH!$C$21</f>
        <v>56.2</v>
      </c>
      <c r="C5556">
        <f>$P$35*'Profilo fotovoltaico'!B5558</f>
        <v>4295.0935175712857</v>
      </c>
      <c r="D5556">
        <f>$Q$37*'Profilo eolico'!B5558</f>
        <v>327.90648107159751</v>
      </c>
      <c r="E5556">
        <f>$P$39*'Profilo fotovoltaico'!B5558+'Approvvigionamento energia'!$Q$39*'Profilo eolico'!B5558</f>
        <v>1319.7032401965196</v>
      </c>
      <c r="F5556">
        <f>$P$41*'Profilo fotovoltaico'!B5558+'Approvvigionamento energia'!$Q$41*'Profilo eolico'!B5558</f>
        <v>2311.4999993214415</v>
      </c>
      <c r="G5556">
        <f>$P$43*'Profilo fotovoltaico'!B5558+'Approvvigionamento energia'!$Q$43*'Profilo eolico'!B5558</f>
        <v>3303.2967584463636</v>
      </c>
      <c r="H5556">
        <f t="shared" si="172"/>
        <v>1138.4335154826958</v>
      </c>
      <c r="I5556">
        <f>IF(LCOH!$C$28=Menu!$A$1,'Approvvigionamento energia'!C5556,0)+IF(LCOH!$C$28=Menu!$A$2,'Approvvigionamento energia'!D5556,0)+IF(LCOH!$C$28=Menu!$A$3,'Approvvigionamento energia'!E5556,0)+IF(LCOH!$C$28=Menu!$A$4,'Approvvigionamento energia'!F5556,0)+IF(LCOH!$C$28=Menu!$A$5,'Approvvigionamento energia'!G5556,0)+IF(LCOH!$C$28=Menu!$A$6,'Approvvigionamento energia'!H5556,0)</f>
        <v>2311.4999993214415</v>
      </c>
      <c r="J5556">
        <f>'Approvvigionamento energia'!A5556+'Approvvigionamento energia'!B5556+'Approvvigionamento energia'!I5556</f>
        <v>2951.6999993214413</v>
      </c>
      <c r="K5556">
        <f>IF(MIN(LCOH!$C$18,J5556)&gt;=$P$48*LCOH!$C$18, MIN(LCOH!$C$18,J5556),0)</f>
        <v>1500</v>
      </c>
      <c r="L5556">
        <f t="shared" si="173"/>
        <v>1451.6999993214413</v>
      </c>
      <c r="M5556">
        <f>K5556/LCOH!$C$18</f>
        <v>1</v>
      </c>
      <c r="N5556">
        <f>K5556/LCOH!$C$34</f>
        <v>28.901734104046245</v>
      </c>
    </row>
    <row r="5557" spans="1:14" x14ac:dyDescent="0.35">
      <c r="A5557">
        <f>'Profilo fotovoltaico'!B5559*LCOH!$C$20</f>
        <v>593</v>
      </c>
      <c r="B5557">
        <f>'Profilo eolico'!B5559*LCOH!$C$21</f>
        <v>61.800000000000004</v>
      </c>
      <c r="C5557">
        <f>$P$35*'Profilo fotovoltaico'!B5559</f>
        <v>4361.2850272598844</v>
      </c>
      <c r="D5557">
        <f>$Q$37*'Profilo eolico'!B5559</f>
        <v>360.58043648086698</v>
      </c>
      <c r="E5557">
        <f>$P$39*'Profilo fotovoltaico'!B5559+'Approvvigionamento energia'!$Q$39*'Profilo eolico'!B5559</f>
        <v>1360.7565841756214</v>
      </c>
      <c r="F5557">
        <f>$P$41*'Profilo fotovoltaico'!B5559+'Approvvigionamento energia'!$Q$41*'Profilo eolico'!B5559</f>
        <v>2360.9327318703758</v>
      </c>
      <c r="G5557">
        <f>$P$43*'Profilo fotovoltaico'!B5559+'Approvvigionamento energia'!$Q$43*'Profilo eolico'!B5559</f>
        <v>3361.1088795651299</v>
      </c>
      <c r="H5557">
        <f t="shared" si="172"/>
        <v>1138.4335154826958</v>
      </c>
      <c r="I5557">
        <f>IF(LCOH!$C$28=Menu!$A$1,'Approvvigionamento energia'!C5557,0)+IF(LCOH!$C$28=Menu!$A$2,'Approvvigionamento energia'!D5557,0)+IF(LCOH!$C$28=Menu!$A$3,'Approvvigionamento energia'!E5557,0)+IF(LCOH!$C$28=Menu!$A$4,'Approvvigionamento energia'!F5557,0)+IF(LCOH!$C$28=Menu!$A$5,'Approvvigionamento energia'!G5557,0)+IF(LCOH!$C$28=Menu!$A$6,'Approvvigionamento energia'!H5557,0)</f>
        <v>2360.9327318703758</v>
      </c>
      <c r="J5557">
        <f>'Approvvigionamento energia'!A5557+'Approvvigionamento energia'!B5557+'Approvvigionamento energia'!I5557</f>
        <v>3015.7327318703756</v>
      </c>
      <c r="K5557">
        <f>IF(MIN(LCOH!$C$18,J5557)&gt;=$P$48*LCOH!$C$18, MIN(LCOH!$C$18,J5557),0)</f>
        <v>1500</v>
      </c>
      <c r="L5557">
        <f t="shared" si="173"/>
        <v>1515.7327318703756</v>
      </c>
      <c r="M5557">
        <f>K5557/LCOH!$C$18</f>
        <v>1</v>
      </c>
      <c r="N5557">
        <f>K5557/LCOH!$C$34</f>
        <v>28.901734104046245</v>
      </c>
    </row>
    <row r="5558" spans="1:14" x14ac:dyDescent="0.35">
      <c r="A5558">
        <f>'Profilo fotovoltaico'!B5560*LCOH!$C$20</f>
        <v>555</v>
      </c>
      <c r="B5558">
        <f>'Profilo eolico'!B5560*LCOH!$C$21</f>
        <v>68.2</v>
      </c>
      <c r="C5558">
        <f>$P$35*'Profilo fotovoltaico'!B5560</f>
        <v>4081.8097641302465</v>
      </c>
      <c r="D5558">
        <f>$Q$37*'Profilo eolico'!B5560</f>
        <v>397.92209980574643</v>
      </c>
      <c r="E5558">
        <f>$P$39*'Profilo fotovoltaico'!B5560+'Approvvigionamento energia'!$Q$39*'Profilo eolico'!B5560</f>
        <v>1318.8940158868713</v>
      </c>
      <c r="F5558">
        <f>$P$41*'Profilo fotovoltaico'!B5560+'Approvvigionamento energia'!$Q$41*'Profilo eolico'!B5560</f>
        <v>2239.8659319679964</v>
      </c>
      <c r="G5558">
        <f>$P$43*'Profilo fotovoltaico'!B5560+'Approvvigionamento energia'!$Q$43*'Profilo eolico'!B5560</f>
        <v>3160.8378480491215</v>
      </c>
      <c r="H5558">
        <f t="shared" si="172"/>
        <v>1138.4335154826958</v>
      </c>
      <c r="I5558">
        <f>IF(LCOH!$C$28=Menu!$A$1,'Approvvigionamento energia'!C5558,0)+IF(LCOH!$C$28=Menu!$A$2,'Approvvigionamento energia'!D5558,0)+IF(LCOH!$C$28=Menu!$A$3,'Approvvigionamento energia'!E5558,0)+IF(LCOH!$C$28=Menu!$A$4,'Approvvigionamento energia'!F5558,0)+IF(LCOH!$C$28=Menu!$A$5,'Approvvigionamento energia'!G5558,0)+IF(LCOH!$C$28=Menu!$A$6,'Approvvigionamento energia'!H5558,0)</f>
        <v>2239.8659319679964</v>
      </c>
      <c r="J5558">
        <f>'Approvvigionamento energia'!A5558+'Approvvigionamento energia'!B5558+'Approvvigionamento energia'!I5558</f>
        <v>2863.0659319679962</v>
      </c>
      <c r="K5558">
        <f>IF(MIN(LCOH!$C$18,J5558)&gt;=$P$48*LCOH!$C$18, MIN(LCOH!$C$18,J5558),0)</f>
        <v>1500</v>
      </c>
      <c r="L5558">
        <f t="shared" si="173"/>
        <v>1363.0659319679962</v>
      </c>
      <c r="M5558">
        <f>K5558/LCOH!$C$18</f>
        <v>1</v>
      </c>
      <c r="N5558">
        <f>K5558/LCOH!$C$34</f>
        <v>28.901734104046245</v>
      </c>
    </row>
    <row r="5559" spans="1:14" x14ac:dyDescent="0.35">
      <c r="A5559">
        <f>'Profilo fotovoltaico'!B5561*LCOH!$C$20</f>
        <v>480</v>
      </c>
      <c r="B5559">
        <f>'Profilo eolico'!B5561*LCOH!$C$21</f>
        <v>71.900000000000006</v>
      </c>
      <c r="C5559">
        <f>$P$35*'Profilo fotovoltaico'!B5561</f>
        <v>3530.2138500585911</v>
      </c>
      <c r="D5559">
        <f>$Q$37*'Profilo eolico'!B5561</f>
        <v>419.51024891544239</v>
      </c>
      <c r="E5559">
        <f>$P$39*'Profilo fotovoltaico'!B5561+'Approvvigionamento energia'!$Q$39*'Profilo eolico'!B5561</f>
        <v>1197.1861492012295</v>
      </c>
      <c r="F5559">
        <f>$P$41*'Profilo fotovoltaico'!B5561+'Approvvigionamento energia'!$Q$41*'Profilo eolico'!B5561</f>
        <v>1974.8620494870167</v>
      </c>
      <c r="G5559">
        <f>$P$43*'Profilo fotovoltaico'!B5561+'Approvvigionamento energia'!$Q$43*'Profilo eolico'!B5561</f>
        <v>2752.5379497728036</v>
      </c>
      <c r="H5559">
        <f t="shared" si="172"/>
        <v>1138.4335154826958</v>
      </c>
      <c r="I5559">
        <f>IF(LCOH!$C$28=Menu!$A$1,'Approvvigionamento energia'!C5559,0)+IF(LCOH!$C$28=Menu!$A$2,'Approvvigionamento energia'!D5559,0)+IF(LCOH!$C$28=Menu!$A$3,'Approvvigionamento energia'!E5559,0)+IF(LCOH!$C$28=Menu!$A$4,'Approvvigionamento energia'!F5559,0)+IF(LCOH!$C$28=Menu!$A$5,'Approvvigionamento energia'!G5559,0)+IF(LCOH!$C$28=Menu!$A$6,'Approvvigionamento energia'!H5559,0)</f>
        <v>1974.8620494870167</v>
      </c>
      <c r="J5559">
        <f>'Approvvigionamento energia'!A5559+'Approvvigionamento energia'!B5559+'Approvvigionamento energia'!I5559</f>
        <v>2526.7620494870166</v>
      </c>
      <c r="K5559">
        <f>IF(MIN(LCOH!$C$18,J5559)&gt;=$P$48*LCOH!$C$18, MIN(LCOH!$C$18,J5559),0)</f>
        <v>1500</v>
      </c>
      <c r="L5559">
        <f t="shared" si="173"/>
        <v>1026.7620494870166</v>
      </c>
      <c r="M5559">
        <f>K5559/LCOH!$C$18</f>
        <v>1</v>
      </c>
      <c r="N5559">
        <f>K5559/LCOH!$C$34</f>
        <v>28.901734104046245</v>
      </c>
    </row>
    <row r="5560" spans="1:14" x14ac:dyDescent="0.35">
      <c r="A5560">
        <f>'Profilo fotovoltaico'!B5562*LCOH!$C$20</f>
        <v>373</v>
      </c>
      <c r="B5560">
        <f>'Profilo eolico'!B5562*LCOH!$C$21</f>
        <v>69.5</v>
      </c>
      <c r="C5560">
        <f>$P$35*'Profilo fotovoltaico'!B5562</f>
        <v>2743.2703459830304</v>
      </c>
      <c r="D5560">
        <f>$Q$37*'Profilo eolico'!B5562</f>
        <v>405.50712516861262</v>
      </c>
      <c r="E5560">
        <f>$P$39*'Profilo fotovoltaico'!B5562+'Approvvigionamento energia'!$Q$39*'Profilo eolico'!B5562</f>
        <v>989.94793037221712</v>
      </c>
      <c r="F5560">
        <f>$P$41*'Profilo fotovoltaico'!B5562+'Approvvigionamento energia'!$Q$41*'Profilo eolico'!B5562</f>
        <v>1574.3887355758216</v>
      </c>
      <c r="G5560">
        <f>$P$43*'Profilo fotovoltaico'!B5562+'Approvvigionamento energia'!$Q$43*'Profilo eolico'!B5562</f>
        <v>2158.8295407794262</v>
      </c>
      <c r="H5560">
        <f t="shared" si="172"/>
        <v>1138.4335154826958</v>
      </c>
      <c r="I5560">
        <f>IF(LCOH!$C$28=Menu!$A$1,'Approvvigionamento energia'!C5560,0)+IF(LCOH!$C$28=Menu!$A$2,'Approvvigionamento energia'!D5560,0)+IF(LCOH!$C$28=Menu!$A$3,'Approvvigionamento energia'!E5560,0)+IF(LCOH!$C$28=Menu!$A$4,'Approvvigionamento energia'!F5560,0)+IF(LCOH!$C$28=Menu!$A$5,'Approvvigionamento energia'!G5560,0)+IF(LCOH!$C$28=Menu!$A$6,'Approvvigionamento energia'!H5560,0)</f>
        <v>1574.3887355758216</v>
      </c>
      <c r="J5560">
        <f>'Approvvigionamento energia'!A5560+'Approvvigionamento energia'!B5560+'Approvvigionamento energia'!I5560</f>
        <v>2016.8887355758216</v>
      </c>
      <c r="K5560">
        <f>IF(MIN(LCOH!$C$18,J5560)&gt;=$P$48*LCOH!$C$18, MIN(LCOH!$C$18,J5560),0)</f>
        <v>1500</v>
      </c>
      <c r="L5560">
        <f t="shared" si="173"/>
        <v>516.88873557582156</v>
      </c>
      <c r="M5560">
        <f>K5560/LCOH!$C$18</f>
        <v>1</v>
      </c>
      <c r="N5560">
        <f>K5560/LCOH!$C$34</f>
        <v>28.901734104046245</v>
      </c>
    </row>
    <row r="5561" spans="1:14" x14ac:dyDescent="0.35">
      <c r="A5561">
        <f>'Profilo fotovoltaico'!B5563*LCOH!$C$20</f>
        <v>252</v>
      </c>
      <c r="B5561">
        <f>'Profilo eolico'!B5563*LCOH!$C$21</f>
        <v>64.5</v>
      </c>
      <c r="C5561">
        <f>$P$35*'Profilo fotovoltaico'!B5563</f>
        <v>1853.3622712807603</v>
      </c>
      <c r="D5561">
        <f>$Q$37*'Profilo eolico'!B5563</f>
        <v>376.33395069605052</v>
      </c>
      <c r="E5561">
        <f>$P$39*'Profilo fotovoltaico'!B5563+'Approvvigionamento energia'!$Q$39*'Profilo eolico'!B5563</f>
        <v>745.59103084222795</v>
      </c>
      <c r="F5561">
        <f>$P$41*'Profilo fotovoltaico'!B5563+'Approvvigionamento energia'!$Q$41*'Profilo eolico'!B5563</f>
        <v>1114.8481109884053</v>
      </c>
      <c r="G5561">
        <f>$P$43*'Profilo fotovoltaico'!B5563+'Approvvigionamento energia'!$Q$43*'Profilo eolico'!B5563</f>
        <v>1484.1051911345828</v>
      </c>
      <c r="H5561">
        <f t="shared" si="172"/>
        <v>1138.4335154826958</v>
      </c>
      <c r="I5561">
        <f>IF(LCOH!$C$28=Menu!$A$1,'Approvvigionamento energia'!C5561,0)+IF(LCOH!$C$28=Menu!$A$2,'Approvvigionamento energia'!D5561,0)+IF(LCOH!$C$28=Menu!$A$3,'Approvvigionamento energia'!E5561,0)+IF(LCOH!$C$28=Menu!$A$4,'Approvvigionamento energia'!F5561,0)+IF(LCOH!$C$28=Menu!$A$5,'Approvvigionamento energia'!G5561,0)+IF(LCOH!$C$28=Menu!$A$6,'Approvvigionamento energia'!H5561,0)</f>
        <v>1114.8481109884053</v>
      </c>
      <c r="J5561">
        <f>'Approvvigionamento energia'!A5561+'Approvvigionamento energia'!B5561+'Approvvigionamento energia'!I5561</f>
        <v>1431.3481109884053</v>
      </c>
      <c r="K5561">
        <f>IF(MIN(LCOH!$C$18,J5561)&gt;=$P$48*LCOH!$C$18, MIN(LCOH!$C$18,J5561),0)</f>
        <v>1431.3481109884053</v>
      </c>
      <c r="L5561">
        <f t="shared" si="173"/>
        <v>0</v>
      </c>
      <c r="M5561">
        <f>K5561/LCOH!$C$18</f>
        <v>0.95423207399227017</v>
      </c>
      <c r="N5561">
        <f>K5561/LCOH!$C$34</f>
        <v>27.578961676077174</v>
      </c>
    </row>
    <row r="5562" spans="1:14" x14ac:dyDescent="0.35">
      <c r="A5562">
        <f>'Profilo fotovoltaico'!B5564*LCOH!$C$20</f>
        <v>121</v>
      </c>
      <c r="B5562">
        <f>'Profilo eolico'!B5564*LCOH!$C$21</f>
        <v>60.1</v>
      </c>
      <c r="C5562">
        <f>$P$35*'Profilo fotovoltaico'!B5564</f>
        <v>889.9080747022698</v>
      </c>
      <c r="D5562">
        <f>$Q$37*'Profilo eolico'!B5564</f>
        <v>350.66155716019591</v>
      </c>
      <c r="E5562">
        <f>$P$39*'Profilo fotovoltaico'!B5564+'Approvvigionamento energia'!$Q$39*'Profilo eolico'!B5564</f>
        <v>485.47318654571438</v>
      </c>
      <c r="F5562">
        <f>$P$41*'Profilo fotovoltaico'!B5564+'Approvvigionamento energia'!$Q$41*'Profilo eolico'!B5564</f>
        <v>620.28481593123286</v>
      </c>
      <c r="G5562">
        <f>$P$43*'Profilo fotovoltaico'!B5564+'Approvvigionamento energia'!$Q$43*'Profilo eolico'!B5564</f>
        <v>755.09644531675144</v>
      </c>
      <c r="H5562">
        <f t="shared" si="172"/>
        <v>1138.4335154826958</v>
      </c>
      <c r="I5562">
        <f>IF(LCOH!$C$28=Menu!$A$1,'Approvvigionamento energia'!C5562,0)+IF(LCOH!$C$28=Menu!$A$2,'Approvvigionamento energia'!D5562,0)+IF(LCOH!$C$28=Menu!$A$3,'Approvvigionamento energia'!E5562,0)+IF(LCOH!$C$28=Menu!$A$4,'Approvvigionamento energia'!F5562,0)+IF(LCOH!$C$28=Menu!$A$5,'Approvvigionamento energia'!G5562,0)+IF(LCOH!$C$28=Menu!$A$6,'Approvvigionamento energia'!H5562,0)</f>
        <v>620.28481593123286</v>
      </c>
      <c r="J5562">
        <f>'Approvvigionamento energia'!A5562+'Approvvigionamento energia'!B5562+'Approvvigionamento energia'!I5562</f>
        <v>801.38481593123288</v>
      </c>
      <c r="K5562">
        <f>IF(MIN(LCOH!$C$18,J5562)&gt;=$P$48*LCOH!$C$18, MIN(LCOH!$C$18,J5562),0)</f>
        <v>801.38481593123288</v>
      </c>
      <c r="L5562">
        <f t="shared" si="173"/>
        <v>0</v>
      </c>
      <c r="M5562">
        <f>K5562/LCOH!$C$18</f>
        <v>0.53425654395415523</v>
      </c>
      <c r="N5562">
        <f>K5562/LCOH!$C$34</f>
        <v>15.440940576709689</v>
      </c>
    </row>
    <row r="5563" spans="1:14" x14ac:dyDescent="0.35">
      <c r="A5563">
        <f>'Profilo fotovoltaico'!B5565*LCOH!$C$20</f>
        <v>22</v>
      </c>
      <c r="B5563">
        <f>'Profilo eolico'!B5565*LCOH!$C$21</f>
        <v>55.800000000000004</v>
      </c>
      <c r="C5563">
        <f>$P$35*'Profilo fotovoltaico'!B5565</f>
        <v>161.80146812768541</v>
      </c>
      <c r="D5563">
        <f>$Q$37*'Profilo eolico'!B5565</f>
        <v>325.57262711379252</v>
      </c>
      <c r="E5563">
        <f>$P$39*'Profilo fotovoltaico'!B5565+'Approvvigionamento energia'!$Q$39*'Profilo eolico'!B5565</f>
        <v>284.62983736726574</v>
      </c>
      <c r="F5563">
        <f>$P$41*'Profilo fotovoltaico'!B5565+'Approvvigionamento energia'!$Q$41*'Profilo eolico'!B5565</f>
        <v>243.68704762073895</v>
      </c>
      <c r="G5563">
        <f>$P$43*'Profilo fotovoltaico'!B5565+'Approvvigionamento energia'!$Q$43*'Profilo eolico'!B5565</f>
        <v>202.7442578742122</v>
      </c>
      <c r="H5563">
        <f t="shared" si="172"/>
        <v>1138.4335154826958</v>
      </c>
      <c r="I5563">
        <f>IF(LCOH!$C$28=Menu!$A$1,'Approvvigionamento energia'!C5563,0)+IF(LCOH!$C$28=Menu!$A$2,'Approvvigionamento energia'!D5563,0)+IF(LCOH!$C$28=Menu!$A$3,'Approvvigionamento energia'!E5563,0)+IF(LCOH!$C$28=Menu!$A$4,'Approvvigionamento energia'!F5563,0)+IF(LCOH!$C$28=Menu!$A$5,'Approvvigionamento energia'!G5563,0)+IF(LCOH!$C$28=Menu!$A$6,'Approvvigionamento energia'!H5563,0)</f>
        <v>243.68704762073895</v>
      </c>
      <c r="J5563">
        <f>'Approvvigionamento energia'!A5563+'Approvvigionamento energia'!B5563+'Approvvigionamento energia'!I5563</f>
        <v>321.48704762073896</v>
      </c>
      <c r="K5563">
        <f>IF(MIN(LCOH!$C$18,J5563)&gt;=$P$48*LCOH!$C$18, MIN(LCOH!$C$18,J5563),0)</f>
        <v>0</v>
      </c>
      <c r="L5563">
        <f t="shared" si="173"/>
        <v>321.48704762073896</v>
      </c>
      <c r="M5563">
        <f>K5563/LCOH!$C$18</f>
        <v>0</v>
      </c>
      <c r="N5563">
        <f>K5563/LCOH!$C$34</f>
        <v>0</v>
      </c>
    </row>
    <row r="5564" spans="1:14" x14ac:dyDescent="0.35">
      <c r="A5564">
        <f>'Profilo fotovoltaico'!B5566*LCOH!$C$20</f>
        <v>0</v>
      </c>
      <c r="B5564">
        <f>'Profilo eolico'!B5566*LCOH!$C$21</f>
        <v>47</v>
      </c>
      <c r="C5564">
        <f>$P$35*'Profilo fotovoltaico'!B5566</f>
        <v>0</v>
      </c>
      <c r="D5564">
        <f>$Q$37*'Profilo eolico'!B5566</f>
        <v>274.2278400420833</v>
      </c>
      <c r="E5564">
        <f>$P$39*'Profilo fotovoltaico'!B5566+'Approvvigionamento energia'!$Q$39*'Profilo eolico'!B5566</f>
        <v>205.67088003156246</v>
      </c>
      <c r="F5564">
        <f>$P$41*'Profilo fotovoltaico'!B5566+'Approvvigionamento energia'!$Q$41*'Profilo eolico'!B5566</f>
        <v>137.11392002104165</v>
      </c>
      <c r="G5564">
        <f>$P$43*'Profilo fotovoltaico'!B5566+'Approvvigionamento energia'!$Q$43*'Profilo eolico'!B5566</f>
        <v>68.556960010520825</v>
      </c>
      <c r="H5564">
        <f t="shared" si="172"/>
        <v>1138.4335154826958</v>
      </c>
      <c r="I5564">
        <f>IF(LCOH!$C$28=Menu!$A$1,'Approvvigionamento energia'!C5564,0)+IF(LCOH!$C$28=Menu!$A$2,'Approvvigionamento energia'!D5564,0)+IF(LCOH!$C$28=Menu!$A$3,'Approvvigionamento energia'!E5564,0)+IF(LCOH!$C$28=Menu!$A$4,'Approvvigionamento energia'!F5564,0)+IF(LCOH!$C$28=Menu!$A$5,'Approvvigionamento energia'!G5564,0)+IF(LCOH!$C$28=Menu!$A$6,'Approvvigionamento energia'!H5564,0)</f>
        <v>137.11392002104165</v>
      </c>
      <c r="J5564">
        <f>'Approvvigionamento energia'!A5564+'Approvvigionamento energia'!B5564+'Approvvigionamento energia'!I5564</f>
        <v>184.11392002104165</v>
      </c>
      <c r="K5564">
        <f>IF(MIN(LCOH!$C$18,J5564)&gt;=$P$48*LCOH!$C$18, MIN(LCOH!$C$18,J5564),0)</f>
        <v>0</v>
      </c>
      <c r="L5564">
        <f t="shared" si="173"/>
        <v>184.11392002104165</v>
      </c>
      <c r="M5564">
        <f>K5564/LCOH!$C$18</f>
        <v>0</v>
      </c>
      <c r="N5564">
        <f>K5564/LCOH!$C$34</f>
        <v>0</v>
      </c>
    </row>
    <row r="5565" spans="1:14" x14ac:dyDescent="0.35">
      <c r="A5565">
        <f>'Profilo fotovoltaico'!B5567*LCOH!$C$20</f>
        <v>0</v>
      </c>
      <c r="B5565">
        <f>'Profilo eolico'!B5567*LCOH!$C$21</f>
        <v>32.200000000000003</v>
      </c>
      <c r="C5565">
        <f>$P$35*'Profilo fotovoltaico'!B5567</f>
        <v>0</v>
      </c>
      <c r="D5565">
        <f>$Q$37*'Profilo eolico'!B5567</f>
        <v>187.87524360329962</v>
      </c>
      <c r="E5565">
        <f>$P$39*'Profilo fotovoltaico'!B5567+'Approvvigionamento energia'!$Q$39*'Profilo eolico'!B5567</f>
        <v>140.90643270247472</v>
      </c>
      <c r="F5565">
        <f>$P$41*'Profilo fotovoltaico'!B5567+'Approvvigionamento energia'!$Q$41*'Profilo eolico'!B5567</f>
        <v>93.937621801649811</v>
      </c>
      <c r="G5565">
        <f>$P$43*'Profilo fotovoltaico'!B5567+'Approvvigionamento energia'!$Q$43*'Profilo eolico'!B5567</f>
        <v>46.968810900824906</v>
      </c>
      <c r="H5565">
        <f t="shared" si="172"/>
        <v>1138.4335154826958</v>
      </c>
      <c r="I5565">
        <f>IF(LCOH!$C$28=Menu!$A$1,'Approvvigionamento energia'!C5565,0)+IF(LCOH!$C$28=Menu!$A$2,'Approvvigionamento energia'!D5565,0)+IF(LCOH!$C$28=Menu!$A$3,'Approvvigionamento energia'!E5565,0)+IF(LCOH!$C$28=Menu!$A$4,'Approvvigionamento energia'!F5565,0)+IF(LCOH!$C$28=Menu!$A$5,'Approvvigionamento energia'!G5565,0)+IF(LCOH!$C$28=Menu!$A$6,'Approvvigionamento energia'!H5565,0)</f>
        <v>93.937621801649811</v>
      </c>
      <c r="J5565">
        <f>'Approvvigionamento energia'!A5565+'Approvvigionamento energia'!B5565+'Approvvigionamento energia'!I5565</f>
        <v>126.13762180164981</v>
      </c>
      <c r="K5565">
        <f>IF(MIN(LCOH!$C$18,J5565)&gt;=$P$48*LCOH!$C$18, MIN(LCOH!$C$18,J5565),0)</f>
        <v>0</v>
      </c>
      <c r="L5565">
        <f t="shared" si="173"/>
        <v>126.13762180164981</v>
      </c>
      <c r="M5565">
        <f>K5565/LCOH!$C$18</f>
        <v>0</v>
      </c>
      <c r="N5565">
        <f>K5565/LCOH!$C$34</f>
        <v>0</v>
      </c>
    </row>
    <row r="5566" spans="1:14" x14ac:dyDescent="0.35">
      <c r="A5566">
        <f>'Profilo fotovoltaico'!B5568*LCOH!$C$20</f>
        <v>0</v>
      </c>
      <c r="B5566">
        <f>'Profilo eolico'!B5568*LCOH!$C$21</f>
        <v>25.9</v>
      </c>
      <c r="C5566">
        <f>$P$35*'Profilo fotovoltaico'!B5568</f>
        <v>0</v>
      </c>
      <c r="D5566">
        <f>$Q$37*'Profilo eolico'!B5568</f>
        <v>151.11704376787145</v>
      </c>
      <c r="E5566">
        <f>$P$39*'Profilo fotovoltaico'!B5568+'Approvvigionamento energia'!$Q$39*'Profilo eolico'!B5568</f>
        <v>113.33778282590357</v>
      </c>
      <c r="F5566">
        <f>$P$41*'Profilo fotovoltaico'!B5568+'Approvvigionamento energia'!$Q$41*'Profilo eolico'!B5568</f>
        <v>75.558521883935725</v>
      </c>
      <c r="G5566">
        <f>$P$43*'Profilo fotovoltaico'!B5568+'Approvvigionamento energia'!$Q$43*'Profilo eolico'!B5568</f>
        <v>37.779260941967863</v>
      </c>
      <c r="H5566">
        <f t="shared" si="172"/>
        <v>1138.4335154826958</v>
      </c>
      <c r="I5566">
        <f>IF(LCOH!$C$28=Menu!$A$1,'Approvvigionamento energia'!C5566,0)+IF(LCOH!$C$28=Menu!$A$2,'Approvvigionamento energia'!D5566,0)+IF(LCOH!$C$28=Menu!$A$3,'Approvvigionamento energia'!E5566,0)+IF(LCOH!$C$28=Menu!$A$4,'Approvvigionamento energia'!F5566,0)+IF(LCOH!$C$28=Menu!$A$5,'Approvvigionamento energia'!G5566,0)+IF(LCOH!$C$28=Menu!$A$6,'Approvvigionamento energia'!H5566,0)</f>
        <v>75.558521883935725</v>
      </c>
      <c r="J5566">
        <f>'Approvvigionamento energia'!A5566+'Approvvigionamento energia'!B5566+'Approvvigionamento energia'!I5566</f>
        <v>101.45852188393573</v>
      </c>
      <c r="K5566">
        <f>IF(MIN(LCOH!$C$18,J5566)&gt;=$P$48*LCOH!$C$18, MIN(LCOH!$C$18,J5566),0)</f>
        <v>0</v>
      </c>
      <c r="L5566">
        <f t="shared" si="173"/>
        <v>101.45852188393573</v>
      </c>
      <c r="M5566">
        <f>K5566/LCOH!$C$18</f>
        <v>0</v>
      </c>
      <c r="N5566">
        <f>K5566/LCOH!$C$34</f>
        <v>0</v>
      </c>
    </row>
    <row r="5567" spans="1:14" x14ac:dyDescent="0.35">
      <c r="A5567">
        <f>'Profilo fotovoltaico'!B5569*LCOH!$C$20</f>
        <v>0</v>
      </c>
      <c r="B5567">
        <f>'Profilo eolico'!B5569*LCOH!$C$21</f>
        <v>28</v>
      </c>
      <c r="C5567">
        <f>$P$35*'Profilo fotovoltaico'!B5569</f>
        <v>0</v>
      </c>
      <c r="D5567">
        <f>$Q$37*'Profilo eolico'!B5569</f>
        <v>163.36977704634751</v>
      </c>
      <c r="E5567">
        <f>$P$39*'Profilo fotovoltaico'!B5569+'Approvvigionamento energia'!$Q$39*'Profilo eolico'!B5569</f>
        <v>122.52733278476063</v>
      </c>
      <c r="F5567">
        <f>$P$41*'Profilo fotovoltaico'!B5569+'Approvvigionamento energia'!$Q$41*'Profilo eolico'!B5569</f>
        <v>81.684888523173754</v>
      </c>
      <c r="G5567">
        <f>$P$43*'Profilo fotovoltaico'!B5569+'Approvvigionamento energia'!$Q$43*'Profilo eolico'!B5569</f>
        <v>40.842444261586877</v>
      </c>
      <c r="H5567">
        <f t="shared" si="172"/>
        <v>1138.4335154826958</v>
      </c>
      <c r="I5567">
        <f>IF(LCOH!$C$28=Menu!$A$1,'Approvvigionamento energia'!C5567,0)+IF(LCOH!$C$28=Menu!$A$2,'Approvvigionamento energia'!D5567,0)+IF(LCOH!$C$28=Menu!$A$3,'Approvvigionamento energia'!E5567,0)+IF(LCOH!$C$28=Menu!$A$4,'Approvvigionamento energia'!F5567,0)+IF(LCOH!$C$28=Menu!$A$5,'Approvvigionamento energia'!G5567,0)+IF(LCOH!$C$28=Menu!$A$6,'Approvvigionamento energia'!H5567,0)</f>
        <v>81.684888523173754</v>
      </c>
      <c r="J5567">
        <f>'Approvvigionamento energia'!A5567+'Approvvigionamento energia'!B5567+'Approvvigionamento energia'!I5567</f>
        <v>109.68488852317375</v>
      </c>
      <c r="K5567">
        <f>IF(MIN(LCOH!$C$18,J5567)&gt;=$P$48*LCOH!$C$18, MIN(LCOH!$C$18,J5567),0)</f>
        <v>0</v>
      </c>
      <c r="L5567">
        <f t="shared" si="173"/>
        <v>109.68488852317375</v>
      </c>
      <c r="M5567">
        <f>K5567/LCOH!$C$18</f>
        <v>0</v>
      </c>
      <c r="N5567">
        <f>K5567/LCOH!$C$34</f>
        <v>0</v>
      </c>
    </row>
    <row r="5568" spans="1:14" x14ac:dyDescent="0.35">
      <c r="A5568">
        <f>'Profilo fotovoltaico'!B5570*LCOH!$C$20</f>
        <v>0</v>
      </c>
      <c r="B5568">
        <f>'Profilo eolico'!B5570*LCOH!$C$21</f>
        <v>34.299999999999997</v>
      </c>
      <c r="C5568">
        <f>$P$35*'Profilo fotovoltaico'!B5570</f>
        <v>0</v>
      </c>
      <c r="D5568">
        <f>$Q$37*'Profilo eolico'!B5570</f>
        <v>200.12797688177568</v>
      </c>
      <c r="E5568">
        <f>$P$39*'Profilo fotovoltaico'!B5570+'Approvvigionamento energia'!$Q$39*'Profilo eolico'!B5570</f>
        <v>150.09598266133176</v>
      </c>
      <c r="F5568">
        <f>$P$41*'Profilo fotovoltaico'!B5570+'Approvvigionamento energia'!$Q$41*'Profilo eolico'!B5570</f>
        <v>100.06398844088784</v>
      </c>
      <c r="G5568">
        <f>$P$43*'Profilo fotovoltaico'!B5570+'Approvvigionamento energia'!$Q$43*'Profilo eolico'!B5570</f>
        <v>50.03199422044392</v>
      </c>
      <c r="H5568">
        <f t="shared" si="172"/>
        <v>1138.4335154826958</v>
      </c>
      <c r="I5568">
        <f>IF(LCOH!$C$28=Menu!$A$1,'Approvvigionamento energia'!C5568,0)+IF(LCOH!$C$28=Menu!$A$2,'Approvvigionamento energia'!D5568,0)+IF(LCOH!$C$28=Menu!$A$3,'Approvvigionamento energia'!E5568,0)+IF(LCOH!$C$28=Menu!$A$4,'Approvvigionamento energia'!F5568,0)+IF(LCOH!$C$28=Menu!$A$5,'Approvvigionamento energia'!G5568,0)+IF(LCOH!$C$28=Menu!$A$6,'Approvvigionamento energia'!H5568,0)</f>
        <v>100.06398844088784</v>
      </c>
      <c r="J5568">
        <f>'Approvvigionamento energia'!A5568+'Approvvigionamento energia'!B5568+'Approvvigionamento energia'!I5568</f>
        <v>134.36398844088785</v>
      </c>
      <c r="K5568">
        <f>IF(MIN(LCOH!$C$18,J5568)&gt;=$P$48*LCOH!$C$18, MIN(LCOH!$C$18,J5568),0)</f>
        <v>0</v>
      </c>
      <c r="L5568">
        <f t="shared" si="173"/>
        <v>134.36398844088785</v>
      </c>
      <c r="M5568">
        <f>K5568/LCOH!$C$18</f>
        <v>0</v>
      </c>
      <c r="N5568">
        <f>K5568/LCOH!$C$34</f>
        <v>0</v>
      </c>
    </row>
    <row r="5569" spans="1:14" x14ac:dyDescent="0.35">
      <c r="A5569">
        <f>'Profilo fotovoltaico'!B5571*LCOH!$C$20</f>
        <v>0</v>
      </c>
      <c r="B5569">
        <f>'Profilo eolico'!B5571*LCOH!$C$21</f>
        <v>44.900000000000006</v>
      </c>
      <c r="C5569">
        <f>$P$35*'Profilo fotovoltaico'!B5571</f>
        <v>0</v>
      </c>
      <c r="D5569">
        <f>$Q$37*'Profilo eolico'!B5571</f>
        <v>261.97510676360724</v>
      </c>
      <c r="E5569">
        <f>$P$39*'Profilo fotovoltaico'!B5571+'Approvvigionamento energia'!$Q$39*'Profilo eolico'!B5571</f>
        <v>196.48133007270545</v>
      </c>
      <c r="F5569">
        <f>$P$41*'Profilo fotovoltaico'!B5571+'Approvvigionamento energia'!$Q$41*'Profilo eolico'!B5571</f>
        <v>130.98755338180362</v>
      </c>
      <c r="G5569">
        <f>$P$43*'Profilo fotovoltaico'!B5571+'Approvvigionamento energia'!$Q$43*'Profilo eolico'!B5571</f>
        <v>65.493776690901811</v>
      </c>
      <c r="H5569">
        <f t="shared" si="172"/>
        <v>1138.4335154826958</v>
      </c>
      <c r="I5569">
        <f>IF(LCOH!$C$28=Menu!$A$1,'Approvvigionamento energia'!C5569,0)+IF(LCOH!$C$28=Menu!$A$2,'Approvvigionamento energia'!D5569,0)+IF(LCOH!$C$28=Menu!$A$3,'Approvvigionamento energia'!E5569,0)+IF(LCOH!$C$28=Menu!$A$4,'Approvvigionamento energia'!F5569,0)+IF(LCOH!$C$28=Menu!$A$5,'Approvvigionamento energia'!G5569,0)+IF(LCOH!$C$28=Menu!$A$6,'Approvvigionamento energia'!H5569,0)</f>
        <v>130.98755338180362</v>
      </c>
      <c r="J5569">
        <f>'Approvvigionamento energia'!A5569+'Approvvigionamento energia'!B5569+'Approvvigionamento energia'!I5569</f>
        <v>175.88755338180363</v>
      </c>
      <c r="K5569">
        <f>IF(MIN(LCOH!$C$18,J5569)&gt;=$P$48*LCOH!$C$18, MIN(LCOH!$C$18,J5569),0)</f>
        <v>0</v>
      </c>
      <c r="L5569">
        <f t="shared" si="173"/>
        <v>175.88755338180363</v>
      </c>
      <c r="M5569">
        <f>K5569/LCOH!$C$18</f>
        <v>0</v>
      </c>
      <c r="N5569">
        <f>K5569/LCOH!$C$34</f>
        <v>0</v>
      </c>
    </row>
    <row r="5570" spans="1:14" x14ac:dyDescent="0.35">
      <c r="A5570">
        <f>'Profilo fotovoltaico'!B5572*LCOH!$C$20</f>
        <v>0</v>
      </c>
      <c r="B5570">
        <f>'Profilo eolico'!B5572*LCOH!$C$21</f>
        <v>56.2</v>
      </c>
      <c r="C5570">
        <f>$P$35*'Profilo fotovoltaico'!B5572</f>
        <v>0</v>
      </c>
      <c r="D5570">
        <f>$Q$37*'Profilo eolico'!B5572</f>
        <v>327.90648107159751</v>
      </c>
      <c r="E5570">
        <f>$P$39*'Profilo fotovoltaico'!B5572+'Approvvigionamento energia'!$Q$39*'Profilo eolico'!B5572</f>
        <v>245.92986080369812</v>
      </c>
      <c r="F5570">
        <f>$P$41*'Profilo fotovoltaico'!B5572+'Approvvigionamento energia'!$Q$41*'Profilo eolico'!B5572</f>
        <v>163.95324053579876</v>
      </c>
      <c r="G5570">
        <f>$P$43*'Profilo fotovoltaico'!B5572+'Approvvigionamento energia'!$Q$43*'Profilo eolico'!B5572</f>
        <v>81.976620267899378</v>
      </c>
      <c r="H5570">
        <f t="shared" ref="H5570:H5633" si="174">$P$45</f>
        <v>1138.4335154826958</v>
      </c>
      <c r="I5570">
        <f>IF(LCOH!$C$28=Menu!$A$1,'Approvvigionamento energia'!C5570,0)+IF(LCOH!$C$28=Menu!$A$2,'Approvvigionamento energia'!D5570,0)+IF(LCOH!$C$28=Menu!$A$3,'Approvvigionamento energia'!E5570,0)+IF(LCOH!$C$28=Menu!$A$4,'Approvvigionamento energia'!F5570,0)+IF(LCOH!$C$28=Menu!$A$5,'Approvvigionamento energia'!G5570,0)+IF(LCOH!$C$28=Menu!$A$6,'Approvvigionamento energia'!H5570,0)</f>
        <v>163.95324053579876</v>
      </c>
      <c r="J5570">
        <f>'Approvvigionamento energia'!A5570+'Approvvigionamento energia'!B5570+'Approvvigionamento energia'!I5570</f>
        <v>220.15324053579877</v>
      </c>
      <c r="K5570">
        <f>IF(MIN(LCOH!$C$18,J5570)&gt;=$P$48*LCOH!$C$18, MIN(LCOH!$C$18,J5570),0)</f>
        <v>0</v>
      </c>
      <c r="L5570">
        <f t="shared" si="173"/>
        <v>220.15324053579877</v>
      </c>
      <c r="M5570">
        <f>K5570/LCOH!$C$18</f>
        <v>0</v>
      </c>
      <c r="N5570">
        <f>K5570/LCOH!$C$34</f>
        <v>0</v>
      </c>
    </row>
    <row r="5571" spans="1:14" x14ac:dyDescent="0.35">
      <c r="A5571">
        <f>'Profilo fotovoltaico'!B5573*LCOH!$C$20</f>
        <v>0</v>
      </c>
      <c r="B5571">
        <f>'Profilo eolico'!B5573*LCOH!$C$21</f>
        <v>64.8</v>
      </c>
      <c r="C5571">
        <f>$P$35*'Profilo fotovoltaico'!B5573</f>
        <v>0</v>
      </c>
      <c r="D5571">
        <f>$Q$37*'Profilo eolico'!B5573</f>
        <v>378.08434116440424</v>
      </c>
      <c r="E5571">
        <f>$P$39*'Profilo fotovoltaico'!B5573+'Approvvigionamento energia'!$Q$39*'Profilo eolico'!B5573</f>
        <v>283.56325587330315</v>
      </c>
      <c r="F5571">
        <f>$P$41*'Profilo fotovoltaico'!B5573+'Approvvigionamento energia'!$Q$41*'Profilo eolico'!B5573</f>
        <v>189.04217058220212</v>
      </c>
      <c r="G5571">
        <f>$P$43*'Profilo fotovoltaico'!B5573+'Approvvigionamento energia'!$Q$43*'Profilo eolico'!B5573</f>
        <v>94.521085291101059</v>
      </c>
      <c r="H5571">
        <f t="shared" si="174"/>
        <v>1138.4335154826958</v>
      </c>
      <c r="I5571">
        <f>IF(LCOH!$C$28=Menu!$A$1,'Approvvigionamento energia'!C5571,0)+IF(LCOH!$C$28=Menu!$A$2,'Approvvigionamento energia'!D5571,0)+IF(LCOH!$C$28=Menu!$A$3,'Approvvigionamento energia'!E5571,0)+IF(LCOH!$C$28=Menu!$A$4,'Approvvigionamento energia'!F5571,0)+IF(LCOH!$C$28=Menu!$A$5,'Approvvigionamento energia'!G5571,0)+IF(LCOH!$C$28=Menu!$A$6,'Approvvigionamento energia'!H5571,0)</f>
        <v>189.04217058220212</v>
      </c>
      <c r="J5571">
        <f>'Approvvigionamento energia'!A5571+'Approvvigionamento energia'!B5571+'Approvvigionamento energia'!I5571</f>
        <v>253.84217058220213</v>
      </c>
      <c r="K5571">
        <f>IF(MIN(LCOH!$C$18,J5571)&gt;=$P$48*LCOH!$C$18, MIN(LCOH!$C$18,J5571),0)</f>
        <v>0</v>
      </c>
      <c r="L5571">
        <f t="shared" ref="L5571:L5634" si="175">J5571-K5571</f>
        <v>253.84217058220213</v>
      </c>
      <c r="M5571">
        <f>K5571/LCOH!$C$18</f>
        <v>0</v>
      </c>
      <c r="N5571">
        <f>K5571/LCOH!$C$34</f>
        <v>0</v>
      </c>
    </row>
    <row r="5572" spans="1:14" x14ac:dyDescent="0.35">
      <c r="A5572">
        <f>'Profilo fotovoltaico'!B5574*LCOH!$C$20</f>
        <v>0</v>
      </c>
      <c r="B5572">
        <f>'Profilo eolico'!B5574*LCOH!$C$21</f>
        <v>68.2</v>
      </c>
      <c r="C5572">
        <f>$P$35*'Profilo fotovoltaico'!B5574</f>
        <v>0</v>
      </c>
      <c r="D5572">
        <f>$Q$37*'Profilo eolico'!B5574</f>
        <v>397.92209980574643</v>
      </c>
      <c r="E5572">
        <f>$P$39*'Profilo fotovoltaico'!B5574+'Approvvigionamento energia'!$Q$39*'Profilo eolico'!B5574</f>
        <v>298.44157485430981</v>
      </c>
      <c r="F5572">
        <f>$P$41*'Profilo fotovoltaico'!B5574+'Approvvigionamento energia'!$Q$41*'Profilo eolico'!B5574</f>
        <v>198.96104990287321</v>
      </c>
      <c r="G5572">
        <f>$P$43*'Profilo fotovoltaico'!B5574+'Approvvigionamento energia'!$Q$43*'Profilo eolico'!B5574</f>
        <v>99.480524951436607</v>
      </c>
      <c r="H5572">
        <f t="shared" si="174"/>
        <v>1138.4335154826958</v>
      </c>
      <c r="I5572">
        <f>IF(LCOH!$C$28=Menu!$A$1,'Approvvigionamento energia'!C5572,0)+IF(LCOH!$C$28=Menu!$A$2,'Approvvigionamento energia'!D5572,0)+IF(LCOH!$C$28=Menu!$A$3,'Approvvigionamento energia'!E5572,0)+IF(LCOH!$C$28=Menu!$A$4,'Approvvigionamento energia'!F5572,0)+IF(LCOH!$C$28=Menu!$A$5,'Approvvigionamento energia'!G5572,0)+IF(LCOH!$C$28=Menu!$A$6,'Approvvigionamento energia'!H5572,0)</f>
        <v>198.96104990287321</v>
      </c>
      <c r="J5572">
        <f>'Approvvigionamento energia'!A5572+'Approvvigionamento energia'!B5572+'Approvvigionamento energia'!I5572</f>
        <v>267.16104990287323</v>
      </c>
      <c r="K5572">
        <f>IF(MIN(LCOH!$C$18,J5572)&gt;=$P$48*LCOH!$C$18, MIN(LCOH!$C$18,J5572),0)</f>
        <v>0</v>
      </c>
      <c r="L5572">
        <f t="shared" si="175"/>
        <v>267.16104990287323</v>
      </c>
      <c r="M5572">
        <f>K5572/LCOH!$C$18</f>
        <v>0</v>
      </c>
      <c r="N5572">
        <f>K5572/LCOH!$C$34</f>
        <v>0</v>
      </c>
    </row>
    <row r="5573" spans="1:14" x14ac:dyDescent="0.35">
      <c r="A5573">
        <f>'Profilo fotovoltaico'!B5575*LCOH!$C$20</f>
        <v>0</v>
      </c>
      <c r="B5573">
        <f>'Profilo eolico'!B5575*LCOH!$C$21</f>
        <v>65.900000000000006</v>
      </c>
      <c r="C5573">
        <f>$P$35*'Profilo fotovoltaico'!B5575</f>
        <v>0</v>
      </c>
      <c r="D5573">
        <f>$Q$37*'Profilo eolico'!B5575</f>
        <v>384.50243954836787</v>
      </c>
      <c r="E5573">
        <f>$P$39*'Profilo fotovoltaico'!B5575+'Approvvigionamento energia'!$Q$39*'Profilo eolico'!B5575</f>
        <v>288.37682966127591</v>
      </c>
      <c r="F5573">
        <f>$P$41*'Profilo fotovoltaico'!B5575+'Approvvigionamento energia'!$Q$41*'Profilo eolico'!B5575</f>
        <v>192.25121977418394</v>
      </c>
      <c r="G5573">
        <f>$P$43*'Profilo fotovoltaico'!B5575+'Approvvigionamento energia'!$Q$43*'Profilo eolico'!B5575</f>
        <v>96.125609887091969</v>
      </c>
      <c r="H5573">
        <f t="shared" si="174"/>
        <v>1138.4335154826958</v>
      </c>
      <c r="I5573">
        <f>IF(LCOH!$C$28=Menu!$A$1,'Approvvigionamento energia'!C5573,0)+IF(LCOH!$C$28=Menu!$A$2,'Approvvigionamento energia'!D5573,0)+IF(LCOH!$C$28=Menu!$A$3,'Approvvigionamento energia'!E5573,0)+IF(LCOH!$C$28=Menu!$A$4,'Approvvigionamento energia'!F5573,0)+IF(LCOH!$C$28=Menu!$A$5,'Approvvigionamento energia'!G5573,0)+IF(LCOH!$C$28=Menu!$A$6,'Approvvigionamento energia'!H5573,0)</f>
        <v>192.25121977418394</v>
      </c>
      <c r="J5573">
        <f>'Approvvigionamento energia'!A5573+'Approvvigionamento energia'!B5573+'Approvvigionamento energia'!I5573</f>
        <v>258.15121977418391</v>
      </c>
      <c r="K5573">
        <f>IF(MIN(LCOH!$C$18,J5573)&gt;=$P$48*LCOH!$C$18, MIN(LCOH!$C$18,J5573),0)</f>
        <v>0</v>
      </c>
      <c r="L5573">
        <f t="shared" si="175"/>
        <v>258.15121977418391</v>
      </c>
      <c r="M5573">
        <f>K5573/LCOH!$C$18</f>
        <v>0</v>
      </c>
      <c r="N5573">
        <f>K5573/LCOH!$C$34</f>
        <v>0</v>
      </c>
    </row>
    <row r="5574" spans="1:14" x14ac:dyDescent="0.35">
      <c r="A5574">
        <f>'Profilo fotovoltaico'!B5576*LCOH!$C$20</f>
        <v>5</v>
      </c>
      <c r="B5574">
        <f>'Profilo eolico'!B5576*LCOH!$C$21</f>
        <v>58.3</v>
      </c>
      <c r="C5574">
        <f>$P$35*'Profilo fotovoltaico'!B5576</f>
        <v>36.773060938110326</v>
      </c>
      <c r="D5574">
        <f>$Q$37*'Profilo eolico'!B5576</f>
        <v>340.15921435007357</v>
      </c>
      <c r="E5574">
        <f>$P$39*'Profilo fotovoltaico'!B5576+'Approvvigionamento energia'!$Q$39*'Profilo eolico'!B5576</f>
        <v>264.31267599708269</v>
      </c>
      <c r="F5574">
        <f>$P$41*'Profilo fotovoltaico'!B5576+'Approvvigionamento energia'!$Q$41*'Profilo eolico'!B5576</f>
        <v>188.46613764409196</v>
      </c>
      <c r="G5574">
        <f>$P$43*'Profilo fotovoltaico'!B5576+'Approvvigionamento energia'!$Q$43*'Profilo eolico'!B5576</f>
        <v>112.61959929110114</v>
      </c>
      <c r="H5574">
        <f t="shared" si="174"/>
        <v>1138.4335154826958</v>
      </c>
      <c r="I5574">
        <f>IF(LCOH!$C$28=Menu!$A$1,'Approvvigionamento energia'!C5574,0)+IF(LCOH!$C$28=Menu!$A$2,'Approvvigionamento energia'!D5574,0)+IF(LCOH!$C$28=Menu!$A$3,'Approvvigionamento energia'!E5574,0)+IF(LCOH!$C$28=Menu!$A$4,'Approvvigionamento energia'!F5574,0)+IF(LCOH!$C$28=Menu!$A$5,'Approvvigionamento energia'!G5574,0)+IF(LCOH!$C$28=Menu!$A$6,'Approvvigionamento energia'!H5574,0)</f>
        <v>188.46613764409196</v>
      </c>
      <c r="J5574">
        <f>'Approvvigionamento energia'!A5574+'Approvvigionamento energia'!B5574+'Approvvigionamento energia'!I5574</f>
        <v>251.76613764409194</v>
      </c>
      <c r="K5574">
        <f>IF(MIN(LCOH!$C$18,J5574)&gt;=$P$48*LCOH!$C$18, MIN(LCOH!$C$18,J5574),0)</f>
        <v>0</v>
      </c>
      <c r="L5574">
        <f t="shared" si="175"/>
        <v>251.76613764409194</v>
      </c>
      <c r="M5574">
        <f>K5574/LCOH!$C$18</f>
        <v>0</v>
      </c>
      <c r="N5574">
        <f>K5574/LCOH!$C$34</f>
        <v>0</v>
      </c>
    </row>
    <row r="5575" spans="1:14" x14ac:dyDescent="0.35">
      <c r="A5575">
        <f>'Profilo fotovoltaico'!B5577*LCOH!$C$20</f>
        <v>88</v>
      </c>
      <c r="B5575">
        <f>'Profilo eolico'!B5577*LCOH!$C$21</f>
        <v>37</v>
      </c>
      <c r="C5575">
        <f>$P$35*'Profilo fotovoltaico'!B5577</f>
        <v>647.20587251074164</v>
      </c>
      <c r="D5575">
        <f>$Q$37*'Profilo eolico'!B5577</f>
        <v>215.88149109695919</v>
      </c>
      <c r="E5575">
        <f>$P$39*'Profilo fotovoltaico'!B5577+'Approvvigionamento energia'!$Q$39*'Profilo eolico'!B5577</f>
        <v>323.71258645040479</v>
      </c>
      <c r="F5575">
        <f>$P$41*'Profilo fotovoltaico'!B5577+'Approvvigionamento energia'!$Q$41*'Profilo eolico'!B5577</f>
        <v>431.5436818038504</v>
      </c>
      <c r="G5575">
        <f>$P$43*'Profilo fotovoltaico'!B5577+'Approvvigionamento energia'!$Q$43*'Profilo eolico'!B5577</f>
        <v>539.37477715729608</v>
      </c>
      <c r="H5575">
        <f t="shared" si="174"/>
        <v>1138.4335154826958</v>
      </c>
      <c r="I5575">
        <f>IF(LCOH!$C$28=Menu!$A$1,'Approvvigionamento energia'!C5575,0)+IF(LCOH!$C$28=Menu!$A$2,'Approvvigionamento energia'!D5575,0)+IF(LCOH!$C$28=Menu!$A$3,'Approvvigionamento energia'!E5575,0)+IF(LCOH!$C$28=Menu!$A$4,'Approvvigionamento energia'!F5575,0)+IF(LCOH!$C$28=Menu!$A$5,'Approvvigionamento energia'!G5575,0)+IF(LCOH!$C$28=Menu!$A$6,'Approvvigionamento energia'!H5575,0)</f>
        <v>431.5436818038504</v>
      </c>
      <c r="J5575">
        <f>'Approvvigionamento energia'!A5575+'Approvvigionamento energia'!B5575+'Approvvigionamento energia'!I5575</f>
        <v>556.5436818038504</v>
      </c>
      <c r="K5575">
        <f>IF(MIN(LCOH!$C$18,J5575)&gt;=$P$48*LCOH!$C$18, MIN(LCOH!$C$18,J5575),0)</f>
        <v>556.5436818038504</v>
      </c>
      <c r="L5575">
        <f t="shared" si="175"/>
        <v>0</v>
      </c>
      <c r="M5575">
        <f>K5575/LCOH!$C$18</f>
        <v>0.37102912120256692</v>
      </c>
      <c r="N5575">
        <f>K5575/LCOH!$C$34</f>
        <v>10.723385005854537</v>
      </c>
    </row>
    <row r="5576" spans="1:14" x14ac:dyDescent="0.35">
      <c r="A5576">
        <f>'Profilo fotovoltaico'!B5578*LCOH!$C$20</f>
        <v>225</v>
      </c>
      <c r="B5576">
        <f>'Profilo eolico'!B5578*LCOH!$C$21</f>
        <v>19.099999999999998</v>
      </c>
      <c r="C5576">
        <f>$P$35*'Profilo fotovoltaico'!B5578</f>
        <v>1654.7877422149647</v>
      </c>
      <c r="D5576">
        <f>$Q$37*'Profilo eolico'!B5578</f>
        <v>111.44152648518704</v>
      </c>
      <c r="E5576">
        <f>$P$39*'Profilo fotovoltaico'!B5578+'Approvvigionamento energia'!$Q$39*'Profilo eolico'!B5578</f>
        <v>497.27808041763149</v>
      </c>
      <c r="F5576">
        <f>$P$41*'Profilo fotovoltaico'!B5578+'Approvvigionamento energia'!$Q$41*'Profilo eolico'!B5578</f>
        <v>883.1146343500759</v>
      </c>
      <c r="G5576">
        <f>$P$43*'Profilo fotovoltaico'!B5578+'Approvvigionamento energia'!$Q$43*'Profilo eolico'!B5578</f>
        <v>1268.9511882825202</v>
      </c>
      <c r="H5576">
        <f t="shared" si="174"/>
        <v>1138.4335154826958</v>
      </c>
      <c r="I5576">
        <f>IF(LCOH!$C$28=Menu!$A$1,'Approvvigionamento energia'!C5576,0)+IF(LCOH!$C$28=Menu!$A$2,'Approvvigionamento energia'!D5576,0)+IF(LCOH!$C$28=Menu!$A$3,'Approvvigionamento energia'!E5576,0)+IF(LCOH!$C$28=Menu!$A$4,'Approvvigionamento energia'!F5576,0)+IF(LCOH!$C$28=Menu!$A$5,'Approvvigionamento energia'!G5576,0)+IF(LCOH!$C$28=Menu!$A$6,'Approvvigionamento energia'!H5576,0)</f>
        <v>883.1146343500759</v>
      </c>
      <c r="J5576">
        <f>'Approvvigionamento energia'!A5576+'Approvvigionamento energia'!B5576+'Approvvigionamento energia'!I5576</f>
        <v>1127.2146343500758</v>
      </c>
      <c r="K5576">
        <f>IF(MIN(LCOH!$C$18,J5576)&gt;=$P$48*LCOH!$C$18, MIN(LCOH!$C$18,J5576),0)</f>
        <v>1127.2146343500758</v>
      </c>
      <c r="L5576">
        <f t="shared" si="175"/>
        <v>0</v>
      </c>
      <c r="M5576">
        <f>K5576/LCOH!$C$18</f>
        <v>0.75147642290005057</v>
      </c>
      <c r="N5576">
        <f>K5576/LCOH!$C$34</f>
        <v>21.718971760117068</v>
      </c>
    </row>
    <row r="5577" spans="1:14" x14ac:dyDescent="0.35">
      <c r="A5577">
        <f>'Profilo fotovoltaico'!B5579*LCOH!$C$20</f>
        <v>361</v>
      </c>
      <c r="B5577">
        <f>'Profilo eolico'!B5579*LCOH!$C$21</f>
        <v>17.100000000000001</v>
      </c>
      <c r="C5577">
        <f>$P$35*'Profilo fotovoltaico'!B5579</f>
        <v>2655.0149997315652</v>
      </c>
      <c r="D5577">
        <f>$Q$37*'Profilo eolico'!B5579</f>
        <v>99.772256696162231</v>
      </c>
      <c r="E5577">
        <f>$P$39*'Profilo fotovoltaico'!B5579+'Approvvigionamento energia'!$Q$39*'Profilo eolico'!B5579</f>
        <v>738.58294245501293</v>
      </c>
      <c r="F5577">
        <f>$P$41*'Profilo fotovoltaico'!B5579+'Approvvigionamento energia'!$Q$41*'Profilo eolico'!B5579</f>
        <v>1377.3936282138638</v>
      </c>
      <c r="G5577">
        <f>$P$43*'Profilo fotovoltaico'!B5579+'Approvvigionamento energia'!$Q$43*'Profilo eolico'!B5579</f>
        <v>2016.2043139727145</v>
      </c>
      <c r="H5577">
        <f t="shared" si="174"/>
        <v>1138.4335154826958</v>
      </c>
      <c r="I5577">
        <f>IF(LCOH!$C$28=Menu!$A$1,'Approvvigionamento energia'!C5577,0)+IF(LCOH!$C$28=Menu!$A$2,'Approvvigionamento energia'!D5577,0)+IF(LCOH!$C$28=Menu!$A$3,'Approvvigionamento energia'!E5577,0)+IF(LCOH!$C$28=Menu!$A$4,'Approvvigionamento energia'!F5577,0)+IF(LCOH!$C$28=Menu!$A$5,'Approvvigionamento energia'!G5577,0)+IF(LCOH!$C$28=Menu!$A$6,'Approvvigionamento energia'!H5577,0)</f>
        <v>1377.3936282138638</v>
      </c>
      <c r="J5577">
        <f>'Approvvigionamento energia'!A5577+'Approvvigionamento energia'!B5577+'Approvvigionamento energia'!I5577</f>
        <v>1755.4936282138638</v>
      </c>
      <c r="K5577">
        <f>IF(MIN(LCOH!$C$18,J5577)&gt;=$P$48*LCOH!$C$18, MIN(LCOH!$C$18,J5577),0)</f>
        <v>1500</v>
      </c>
      <c r="L5577">
        <f t="shared" si="175"/>
        <v>255.49362821386376</v>
      </c>
      <c r="M5577">
        <f>K5577/LCOH!$C$18</f>
        <v>1</v>
      </c>
      <c r="N5577">
        <f>K5577/LCOH!$C$34</f>
        <v>28.901734104046245</v>
      </c>
    </row>
    <row r="5578" spans="1:14" x14ac:dyDescent="0.35">
      <c r="A5578">
        <f>'Profilo fotovoltaico'!B5580*LCOH!$C$20</f>
        <v>460</v>
      </c>
      <c r="B5578">
        <f>'Profilo eolico'!B5580*LCOH!$C$21</f>
        <v>17.5</v>
      </c>
      <c r="C5578">
        <f>$P$35*'Profilo fotovoltaico'!B5580</f>
        <v>3383.1216063061502</v>
      </c>
      <c r="D5578">
        <f>$Q$37*'Profilo eolico'!B5580</f>
        <v>102.10611065396721</v>
      </c>
      <c r="E5578">
        <f>$P$39*'Profilo fotovoltaico'!B5580+'Approvvigionamento energia'!$Q$39*'Profilo eolico'!B5580</f>
        <v>922.35998456701293</v>
      </c>
      <c r="F5578">
        <f>$P$41*'Profilo fotovoltaico'!B5580+'Approvvigionamento energia'!$Q$41*'Profilo eolico'!B5580</f>
        <v>1742.6138584800588</v>
      </c>
      <c r="G5578">
        <f>$P$43*'Profilo fotovoltaico'!B5580+'Approvvigionamento energia'!$Q$43*'Profilo eolico'!B5580</f>
        <v>2562.8677323931047</v>
      </c>
      <c r="H5578">
        <f t="shared" si="174"/>
        <v>1138.4335154826958</v>
      </c>
      <c r="I5578">
        <f>IF(LCOH!$C$28=Menu!$A$1,'Approvvigionamento energia'!C5578,0)+IF(LCOH!$C$28=Menu!$A$2,'Approvvigionamento energia'!D5578,0)+IF(LCOH!$C$28=Menu!$A$3,'Approvvigionamento energia'!E5578,0)+IF(LCOH!$C$28=Menu!$A$4,'Approvvigionamento energia'!F5578,0)+IF(LCOH!$C$28=Menu!$A$5,'Approvvigionamento energia'!G5578,0)+IF(LCOH!$C$28=Menu!$A$6,'Approvvigionamento energia'!H5578,0)</f>
        <v>1742.6138584800588</v>
      </c>
      <c r="J5578">
        <f>'Approvvigionamento energia'!A5578+'Approvvigionamento energia'!B5578+'Approvvigionamento energia'!I5578</f>
        <v>2220.1138584800588</v>
      </c>
      <c r="K5578">
        <f>IF(MIN(LCOH!$C$18,J5578)&gt;=$P$48*LCOH!$C$18, MIN(LCOH!$C$18,J5578),0)</f>
        <v>1500</v>
      </c>
      <c r="L5578">
        <f t="shared" si="175"/>
        <v>720.11385848005875</v>
      </c>
      <c r="M5578">
        <f>K5578/LCOH!$C$18</f>
        <v>1</v>
      </c>
      <c r="N5578">
        <f>K5578/LCOH!$C$34</f>
        <v>28.901734104046245</v>
      </c>
    </row>
    <row r="5579" spans="1:14" x14ac:dyDescent="0.35">
      <c r="A5579">
        <f>'Profilo fotovoltaico'!B5581*LCOH!$C$20</f>
        <v>524</v>
      </c>
      <c r="B5579">
        <f>'Profilo eolico'!B5581*LCOH!$C$21</f>
        <v>20</v>
      </c>
      <c r="C5579">
        <f>$P$35*'Profilo fotovoltaico'!B5581</f>
        <v>3853.8167863139624</v>
      </c>
      <c r="D5579">
        <f>$Q$37*'Profilo eolico'!B5581</f>
        <v>116.69269789024823</v>
      </c>
      <c r="E5579">
        <f>$P$39*'Profilo fotovoltaico'!B5581+'Approvvigionamento energia'!$Q$39*'Profilo eolico'!B5581</f>
        <v>1050.9737199961767</v>
      </c>
      <c r="F5579">
        <f>$P$41*'Profilo fotovoltaico'!B5581+'Approvvigionamento energia'!$Q$41*'Profilo eolico'!B5581</f>
        <v>1985.2547421021054</v>
      </c>
      <c r="G5579">
        <f>$P$43*'Profilo fotovoltaico'!B5581+'Approvvigionamento energia'!$Q$43*'Profilo eolico'!B5581</f>
        <v>2919.5357642080339</v>
      </c>
      <c r="H5579">
        <f t="shared" si="174"/>
        <v>1138.4335154826958</v>
      </c>
      <c r="I5579">
        <f>IF(LCOH!$C$28=Menu!$A$1,'Approvvigionamento energia'!C5579,0)+IF(LCOH!$C$28=Menu!$A$2,'Approvvigionamento energia'!D5579,0)+IF(LCOH!$C$28=Menu!$A$3,'Approvvigionamento energia'!E5579,0)+IF(LCOH!$C$28=Menu!$A$4,'Approvvigionamento energia'!F5579,0)+IF(LCOH!$C$28=Menu!$A$5,'Approvvigionamento energia'!G5579,0)+IF(LCOH!$C$28=Menu!$A$6,'Approvvigionamento energia'!H5579,0)</f>
        <v>1985.2547421021054</v>
      </c>
      <c r="J5579">
        <f>'Approvvigionamento energia'!A5579+'Approvvigionamento energia'!B5579+'Approvvigionamento energia'!I5579</f>
        <v>2529.2547421021054</v>
      </c>
      <c r="K5579">
        <f>IF(MIN(LCOH!$C$18,J5579)&gt;=$P$48*LCOH!$C$18, MIN(LCOH!$C$18,J5579),0)</f>
        <v>1500</v>
      </c>
      <c r="L5579">
        <f t="shared" si="175"/>
        <v>1029.2547421021054</v>
      </c>
      <c r="M5579">
        <f>K5579/LCOH!$C$18</f>
        <v>1</v>
      </c>
      <c r="N5579">
        <f>K5579/LCOH!$C$34</f>
        <v>28.901734104046245</v>
      </c>
    </row>
    <row r="5580" spans="1:14" x14ac:dyDescent="0.35">
      <c r="A5580">
        <f>'Profilo fotovoltaico'!B5582*LCOH!$C$20</f>
        <v>550</v>
      </c>
      <c r="B5580">
        <f>'Profilo eolico'!B5582*LCOH!$C$21</f>
        <v>25.4</v>
      </c>
      <c r="C5580">
        <f>$P$35*'Profilo fotovoltaico'!B5582</f>
        <v>4045.036703192136</v>
      </c>
      <c r="D5580">
        <f>$Q$37*'Profilo eolico'!B5582</f>
        <v>148.19972632061524</v>
      </c>
      <c r="E5580">
        <f>$P$39*'Profilo fotovoltaico'!B5582+'Approvvigionamento energia'!$Q$39*'Profilo eolico'!B5582</f>
        <v>1122.4089705384954</v>
      </c>
      <c r="F5580">
        <f>$P$41*'Profilo fotovoltaico'!B5582+'Approvvigionamento energia'!$Q$41*'Profilo eolico'!B5582</f>
        <v>2096.6182147563754</v>
      </c>
      <c r="G5580">
        <f>$P$43*'Profilo fotovoltaico'!B5582+'Approvvigionamento energia'!$Q$43*'Profilo eolico'!B5582</f>
        <v>3070.8274589742559</v>
      </c>
      <c r="H5580">
        <f t="shared" si="174"/>
        <v>1138.4335154826958</v>
      </c>
      <c r="I5580">
        <f>IF(LCOH!$C$28=Menu!$A$1,'Approvvigionamento energia'!C5580,0)+IF(LCOH!$C$28=Menu!$A$2,'Approvvigionamento energia'!D5580,0)+IF(LCOH!$C$28=Menu!$A$3,'Approvvigionamento energia'!E5580,0)+IF(LCOH!$C$28=Menu!$A$4,'Approvvigionamento energia'!F5580,0)+IF(LCOH!$C$28=Menu!$A$5,'Approvvigionamento energia'!G5580,0)+IF(LCOH!$C$28=Menu!$A$6,'Approvvigionamento energia'!H5580,0)</f>
        <v>2096.6182147563754</v>
      </c>
      <c r="J5580">
        <f>'Approvvigionamento energia'!A5580+'Approvvigionamento energia'!B5580+'Approvvigionamento energia'!I5580</f>
        <v>2672.0182147563755</v>
      </c>
      <c r="K5580">
        <f>IF(MIN(LCOH!$C$18,J5580)&gt;=$P$48*LCOH!$C$18, MIN(LCOH!$C$18,J5580),0)</f>
        <v>1500</v>
      </c>
      <c r="L5580">
        <f t="shared" si="175"/>
        <v>1172.0182147563755</v>
      </c>
      <c r="M5580">
        <f>K5580/LCOH!$C$18</f>
        <v>1</v>
      </c>
      <c r="N5580">
        <f>K5580/LCOH!$C$34</f>
        <v>28.901734104046245</v>
      </c>
    </row>
    <row r="5581" spans="1:14" x14ac:dyDescent="0.35">
      <c r="A5581">
        <f>'Profilo fotovoltaico'!B5583*LCOH!$C$20</f>
        <v>540</v>
      </c>
      <c r="B5581">
        <f>'Profilo eolico'!B5583*LCOH!$C$21</f>
        <v>32.200000000000003</v>
      </c>
      <c r="C5581">
        <f>$P$35*'Profilo fotovoltaico'!B5583</f>
        <v>3971.4905813159153</v>
      </c>
      <c r="D5581">
        <f>$Q$37*'Profilo eolico'!B5583</f>
        <v>187.87524360329962</v>
      </c>
      <c r="E5581">
        <f>$P$39*'Profilo fotovoltaico'!B5583+'Approvvigionamento energia'!$Q$39*'Profilo eolico'!B5583</f>
        <v>1133.7790780314535</v>
      </c>
      <c r="F5581">
        <f>$P$41*'Profilo fotovoltaico'!B5583+'Approvvigionamento energia'!$Q$41*'Profilo eolico'!B5583</f>
        <v>2079.6829124596075</v>
      </c>
      <c r="G5581">
        <f>$P$43*'Profilo fotovoltaico'!B5583+'Approvvigionamento energia'!$Q$43*'Profilo eolico'!B5583</f>
        <v>3025.5867468877614</v>
      </c>
      <c r="H5581">
        <f t="shared" si="174"/>
        <v>1138.4335154826958</v>
      </c>
      <c r="I5581">
        <f>IF(LCOH!$C$28=Menu!$A$1,'Approvvigionamento energia'!C5581,0)+IF(LCOH!$C$28=Menu!$A$2,'Approvvigionamento energia'!D5581,0)+IF(LCOH!$C$28=Menu!$A$3,'Approvvigionamento energia'!E5581,0)+IF(LCOH!$C$28=Menu!$A$4,'Approvvigionamento energia'!F5581,0)+IF(LCOH!$C$28=Menu!$A$5,'Approvvigionamento energia'!G5581,0)+IF(LCOH!$C$28=Menu!$A$6,'Approvvigionamento energia'!H5581,0)</f>
        <v>2079.6829124596075</v>
      </c>
      <c r="J5581">
        <f>'Approvvigionamento energia'!A5581+'Approvvigionamento energia'!B5581+'Approvvigionamento energia'!I5581</f>
        <v>2651.8829124596077</v>
      </c>
      <c r="K5581">
        <f>IF(MIN(LCOH!$C$18,J5581)&gt;=$P$48*LCOH!$C$18, MIN(LCOH!$C$18,J5581),0)</f>
        <v>1500</v>
      </c>
      <c r="L5581">
        <f t="shared" si="175"/>
        <v>1151.8829124596077</v>
      </c>
      <c r="M5581">
        <f>K5581/LCOH!$C$18</f>
        <v>1</v>
      </c>
      <c r="N5581">
        <f>K5581/LCOH!$C$34</f>
        <v>28.901734104046245</v>
      </c>
    </row>
    <row r="5582" spans="1:14" x14ac:dyDescent="0.35">
      <c r="A5582">
        <f>'Profilo fotovoltaico'!B5584*LCOH!$C$20</f>
        <v>502</v>
      </c>
      <c r="B5582">
        <f>'Profilo eolico'!B5584*LCOH!$C$21</f>
        <v>40.800000000000004</v>
      </c>
      <c r="C5582">
        <f>$P$35*'Profilo fotovoltaico'!B5584</f>
        <v>3692.0153181862765</v>
      </c>
      <c r="D5582">
        <f>$Q$37*'Profilo eolico'!B5584</f>
        <v>238.05310369610638</v>
      </c>
      <c r="E5582">
        <f>$P$39*'Profilo fotovoltaico'!B5584+'Approvvigionamento energia'!$Q$39*'Profilo eolico'!B5584</f>
        <v>1101.5436573186489</v>
      </c>
      <c r="F5582">
        <f>$P$41*'Profilo fotovoltaico'!B5584+'Approvvigionamento energia'!$Q$41*'Profilo eolico'!B5584</f>
        <v>1965.0342109411915</v>
      </c>
      <c r="G5582">
        <f>$P$43*'Profilo fotovoltaico'!B5584+'Approvvigionamento energia'!$Q$43*'Profilo eolico'!B5584</f>
        <v>2828.5247645637342</v>
      </c>
      <c r="H5582">
        <f t="shared" si="174"/>
        <v>1138.4335154826958</v>
      </c>
      <c r="I5582">
        <f>IF(LCOH!$C$28=Menu!$A$1,'Approvvigionamento energia'!C5582,0)+IF(LCOH!$C$28=Menu!$A$2,'Approvvigionamento energia'!D5582,0)+IF(LCOH!$C$28=Menu!$A$3,'Approvvigionamento energia'!E5582,0)+IF(LCOH!$C$28=Menu!$A$4,'Approvvigionamento energia'!F5582,0)+IF(LCOH!$C$28=Menu!$A$5,'Approvvigionamento energia'!G5582,0)+IF(LCOH!$C$28=Menu!$A$6,'Approvvigionamento energia'!H5582,0)</f>
        <v>1965.0342109411915</v>
      </c>
      <c r="J5582">
        <f>'Approvvigionamento energia'!A5582+'Approvvigionamento energia'!B5582+'Approvvigionamento energia'!I5582</f>
        <v>2507.8342109411915</v>
      </c>
      <c r="K5582">
        <f>IF(MIN(LCOH!$C$18,J5582)&gt;=$P$48*LCOH!$C$18, MIN(LCOH!$C$18,J5582),0)</f>
        <v>1500</v>
      </c>
      <c r="L5582">
        <f t="shared" si="175"/>
        <v>1007.8342109411915</v>
      </c>
      <c r="M5582">
        <f>K5582/LCOH!$C$18</f>
        <v>1</v>
      </c>
      <c r="N5582">
        <f>K5582/LCOH!$C$34</f>
        <v>28.901734104046245</v>
      </c>
    </row>
    <row r="5583" spans="1:14" x14ac:dyDescent="0.35">
      <c r="A5583">
        <f>'Profilo fotovoltaico'!B5585*LCOH!$C$20</f>
        <v>429</v>
      </c>
      <c r="B5583">
        <f>'Profilo eolico'!B5585*LCOH!$C$21</f>
        <v>47.5</v>
      </c>
      <c r="C5583">
        <f>$P$35*'Profilo fotovoltaico'!B5585</f>
        <v>3155.1286284898656</v>
      </c>
      <c r="D5583">
        <f>$Q$37*'Profilo eolico'!B5585</f>
        <v>277.14515748933951</v>
      </c>
      <c r="E5583">
        <f>$P$39*'Profilo fotovoltaico'!B5585+'Approvvigionamento energia'!$Q$39*'Profilo eolico'!B5585</f>
        <v>996.64102523947099</v>
      </c>
      <c r="F5583">
        <f>$P$41*'Profilo fotovoltaico'!B5585+'Approvvigionamento energia'!$Q$41*'Profilo eolico'!B5585</f>
        <v>1716.1368929896025</v>
      </c>
      <c r="G5583">
        <f>$P$43*'Profilo fotovoltaico'!B5585+'Approvvigionamento energia'!$Q$43*'Profilo eolico'!B5585</f>
        <v>2435.6327607397343</v>
      </c>
      <c r="H5583">
        <f t="shared" si="174"/>
        <v>1138.4335154826958</v>
      </c>
      <c r="I5583">
        <f>IF(LCOH!$C$28=Menu!$A$1,'Approvvigionamento energia'!C5583,0)+IF(LCOH!$C$28=Menu!$A$2,'Approvvigionamento energia'!D5583,0)+IF(LCOH!$C$28=Menu!$A$3,'Approvvigionamento energia'!E5583,0)+IF(LCOH!$C$28=Menu!$A$4,'Approvvigionamento energia'!F5583,0)+IF(LCOH!$C$28=Menu!$A$5,'Approvvigionamento energia'!G5583,0)+IF(LCOH!$C$28=Menu!$A$6,'Approvvigionamento energia'!H5583,0)</f>
        <v>1716.1368929896025</v>
      </c>
      <c r="J5583">
        <f>'Approvvigionamento energia'!A5583+'Approvvigionamento energia'!B5583+'Approvvigionamento energia'!I5583</f>
        <v>2192.6368929896025</v>
      </c>
      <c r="K5583">
        <f>IF(MIN(LCOH!$C$18,J5583)&gt;=$P$48*LCOH!$C$18, MIN(LCOH!$C$18,J5583),0)</f>
        <v>1500</v>
      </c>
      <c r="L5583">
        <f t="shared" si="175"/>
        <v>692.63689298960253</v>
      </c>
      <c r="M5583">
        <f>K5583/LCOH!$C$18</f>
        <v>1</v>
      </c>
      <c r="N5583">
        <f>K5583/LCOH!$C$34</f>
        <v>28.901734104046245</v>
      </c>
    </row>
    <row r="5584" spans="1:14" x14ac:dyDescent="0.35">
      <c r="A5584">
        <f>'Profilo fotovoltaico'!B5586*LCOH!$C$20</f>
        <v>329</v>
      </c>
      <c r="B5584">
        <f>'Profilo eolico'!B5586*LCOH!$C$21</f>
        <v>49.5</v>
      </c>
      <c r="C5584">
        <f>$P$35*'Profilo fotovoltaico'!B5586</f>
        <v>2419.6674097276596</v>
      </c>
      <c r="D5584">
        <f>$Q$37*'Profilo eolico'!B5586</f>
        <v>288.81442727836435</v>
      </c>
      <c r="E5584">
        <f>$P$39*'Profilo fotovoltaico'!B5586+'Approvvigionamento energia'!$Q$39*'Profilo eolico'!B5586</f>
        <v>821.52767289068811</v>
      </c>
      <c r="F5584">
        <f>$P$41*'Profilo fotovoltaico'!B5586+'Approvvigionamento energia'!$Q$41*'Profilo eolico'!B5586</f>
        <v>1354.2409185030119</v>
      </c>
      <c r="G5584">
        <f>$P$43*'Profilo fotovoltaico'!B5586+'Approvvigionamento energia'!$Q$43*'Profilo eolico'!B5586</f>
        <v>1886.954164115336</v>
      </c>
      <c r="H5584">
        <f t="shared" si="174"/>
        <v>1138.4335154826958</v>
      </c>
      <c r="I5584">
        <f>IF(LCOH!$C$28=Menu!$A$1,'Approvvigionamento energia'!C5584,0)+IF(LCOH!$C$28=Menu!$A$2,'Approvvigionamento energia'!D5584,0)+IF(LCOH!$C$28=Menu!$A$3,'Approvvigionamento energia'!E5584,0)+IF(LCOH!$C$28=Menu!$A$4,'Approvvigionamento energia'!F5584,0)+IF(LCOH!$C$28=Menu!$A$5,'Approvvigionamento energia'!G5584,0)+IF(LCOH!$C$28=Menu!$A$6,'Approvvigionamento energia'!H5584,0)</f>
        <v>1354.2409185030119</v>
      </c>
      <c r="J5584">
        <f>'Approvvigionamento energia'!A5584+'Approvvigionamento energia'!B5584+'Approvvigionamento energia'!I5584</f>
        <v>1732.7409185030119</v>
      </c>
      <c r="K5584">
        <f>IF(MIN(LCOH!$C$18,J5584)&gt;=$P$48*LCOH!$C$18, MIN(LCOH!$C$18,J5584),0)</f>
        <v>1500</v>
      </c>
      <c r="L5584">
        <f t="shared" si="175"/>
        <v>232.74091850301193</v>
      </c>
      <c r="M5584">
        <f>K5584/LCOH!$C$18</f>
        <v>1</v>
      </c>
      <c r="N5584">
        <f>K5584/LCOH!$C$34</f>
        <v>28.901734104046245</v>
      </c>
    </row>
    <row r="5585" spans="1:14" x14ac:dyDescent="0.35">
      <c r="A5585">
        <f>'Profilo fotovoltaico'!B5587*LCOH!$C$20</f>
        <v>223</v>
      </c>
      <c r="B5585">
        <f>'Profilo eolico'!B5587*LCOH!$C$21</f>
        <v>48</v>
      </c>
      <c r="C5585">
        <f>$P$35*'Profilo fotovoltaico'!B5587</f>
        <v>1640.0785178397205</v>
      </c>
      <c r="D5585">
        <f>$Q$37*'Profilo eolico'!B5587</f>
        <v>280.06247493659572</v>
      </c>
      <c r="E5585">
        <f>$P$39*'Profilo fotovoltaico'!B5587+'Approvvigionamento energia'!$Q$39*'Profilo eolico'!B5587</f>
        <v>620.06648566237686</v>
      </c>
      <c r="F5585">
        <f>$P$41*'Profilo fotovoltaico'!B5587+'Approvvigionamento energia'!$Q$41*'Profilo eolico'!B5587</f>
        <v>960.07049638815806</v>
      </c>
      <c r="G5585">
        <f>$P$43*'Profilo fotovoltaico'!B5587+'Approvvigionamento energia'!$Q$43*'Profilo eolico'!B5587</f>
        <v>1300.0745071139395</v>
      </c>
      <c r="H5585">
        <f t="shared" si="174"/>
        <v>1138.4335154826958</v>
      </c>
      <c r="I5585">
        <f>IF(LCOH!$C$28=Menu!$A$1,'Approvvigionamento energia'!C5585,0)+IF(LCOH!$C$28=Menu!$A$2,'Approvvigionamento energia'!D5585,0)+IF(LCOH!$C$28=Menu!$A$3,'Approvvigionamento energia'!E5585,0)+IF(LCOH!$C$28=Menu!$A$4,'Approvvigionamento energia'!F5585,0)+IF(LCOH!$C$28=Menu!$A$5,'Approvvigionamento energia'!G5585,0)+IF(LCOH!$C$28=Menu!$A$6,'Approvvigionamento energia'!H5585,0)</f>
        <v>960.07049638815806</v>
      </c>
      <c r="J5585">
        <f>'Approvvigionamento energia'!A5585+'Approvvigionamento energia'!B5585+'Approvvigionamento energia'!I5585</f>
        <v>1231.0704963881581</v>
      </c>
      <c r="K5585">
        <f>IF(MIN(LCOH!$C$18,J5585)&gt;=$P$48*LCOH!$C$18, MIN(LCOH!$C$18,J5585),0)</f>
        <v>1231.0704963881581</v>
      </c>
      <c r="L5585">
        <f t="shared" si="175"/>
        <v>0</v>
      </c>
      <c r="M5585">
        <f>K5585/LCOH!$C$18</f>
        <v>0.82071366425877201</v>
      </c>
      <c r="N5585">
        <f>K5585/LCOH!$C$34</f>
        <v>23.720048099964512</v>
      </c>
    </row>
    <row r="5586" spans="1:14" x14ac:dyDescent="0.35">
      <c r="A5586">
        <f>'Profilo fotovoltaico'!B5588*LCOH!$C$20</f>
        <v>109</v>
      </c>
      <c r="B5586">
        <f>'Profilo eolico'!B5588*LCOH!$C$21</f>
        <v>47</v>
      </c>
      <c r="C5586">
        <f>$P$35*'Profilo fotovoltaico'!B5588</f>
        <v>801.65272845080506</v>
      </c>
      <c r="D5586">
        <f>$Q$37*'Profilo eolico'!B5588</f>
        <v>274.2278400420833</v>
      </c>
      <c r="E5586">
        <f>$P$39*'Profilo fotovoltaico'!B5588+'Approvvigionamento energia'!$Q$39*'Profilo eolico'!B5588</f>
        <v>406.08406214426373</v>
      </c>
      <c r="F5586">
        <f>$P$41*'Profilo fotovoltaico'!B5588+'Approvvigionamento energia'!$Q$41*'Profilo eolico'!B5588</f>
        <v>537.94028424644421</v>
      </c>
      <c r="G5586">
        <f>$P$43*'Profilo fotovoltaico'!B5588+'Approvvigionamento energia'!$Q$43*'Profilo eolico'!B5588</f>
        <v>669.79650634862469</v>
      </c>
      <c r="H5586">
        <f t="shared" si="174"/>
        <v>1138.4335154826958</v>
      </c>
      <c r="I5586">
        <f>IF(LCOH!$C$28=Menu!$A$1,'Approvvigionamento energia'!C5586,0)+IF(LCOH!$C$28=Menu!$A$2,'Approvvigionamento energia'!D5586,0)+IF(LCOH!$C$28=Menu!$A$3,'Approvvigionamento energia'!E5586,0)+IF(LCOH!$C$28=Menu!$A$4,'Approvvigionamento energia'!F5586,0)+IF(LCOH!$C$28=Menu!$A$5,'Approvvigionamento energia'!G5586,0)+IF(LCOH!$C$28=Menu!$A$6,'Approvvigionamento energia'!H5586,0)</f>
        <v>537.94028424644421</v>
      </c>
      <c r="J5586">
        <f>'Approvvigionamento energia'!A5586+'Approvvigionamento energia'!B5586+'Approvvigionamento energia'!I5586</f>
        <v>693.94028424644421</v>
      </c>
      <c r="K5586">
        <f>IF(MIN(LCOH!$C$18,J5586)&gt;=$P$48*LCOH!$C$18, MIN(LCOH!$C$18,J5586),0)</f>
        <v>693.94028424644421</v>
      </c>
      <c r="L5586">
        <f t="shared" si="175"/>
        <v>0</v>
      </c>
      <c r="M5586">
        <f>K5586/LCOH!$C$18</f>
        <v>0.46262685616429616</v>
      </c>
      <c r="N5586">
        <f>K5586/LCOH!$C$34</f>
        <v>13.370718386251333</v>
      </c>
    </row>
    <row r="5587" spans="1:14" x14ac:dyDescent="0.35">
      <c r="A5587">
        <f>'Profilo fotovoltaico'!B5589*LCOH!$C$20</f>
        <v>19</v>
      </c>
      <c r="B5587">
        <f>'Profilo eolico'!B5589*LCOH!$C$21</f>
        <v>57.9</v>
      </c>
      <c r="C5587">
        <f>$P$35*'Profilo fotovoltaico'!B5589</f>
        <v>139.73763156481922</v>
      </c>
      <c r="D5587">
        <f>$Q$37*'Profilo eolico'!B5589</f>
        <v>337.82536039226858</v>
      </c>
      <c r="E5587">
        <f>$P$39*'Profilo fotovoltaico'!B5589+'Approvvigionamento energia'!$Q$39*'Profilo eolico'!B5589</f>
        <v>288.30342818540623</v>
      </c>
      <c r="F5587">
        <f>$P$41*'Profilo fotovoltaico'!B5589+'Approvvigionamento energia'!$Q$41*'Profilo eolico'!B5589</f>
        <v>238.78149597854389</v>
      </c>
      <c r="G5587">
        <f>$P$43*'Profilo fotovoltaico'!B5589+'Approvvigionamento energia'!$Q$43*'Profilo eolico'!B5589</f>
        <v>189.25956377168157</v>
      </c>
      <c r="H5587">
        <f t="shared" si="174"/>
        <v>1138.4335154826958</v>
      </c>
      <c r="I5587">
        <f>IF(LCOH!$C$28=Menu!$A$1,'Approvvigionamento energia'!C5587,0)+IF(LCOH!$C$28=Menu!$A$2,'Approvvigionamento energia'!D5587,0)+IF(LCOH!$C$28=Menu!$A$3,'Approvvigionamento energia'!E5587,0)+IF(LCOH!$C$28=Menu!$A$4,'Approvvigionamento energia'!F5587,0)+IF(LCOH!$C$28=Menu!$A$5,'Approvvigionamento energia'!G5587,0)+IF(LCOH!$C$28=Menu!$A$6,'Approvvigionamento energia'!H5587,0)</f>
        <v>238.78149597854389</v>
      </c>
      <c r="J5587">
        <f>'Approvvigionamento energia'!A5587+'Approvvigionamento energia'!B5587+'Approvvigionamento energia'!I5587</f>
        <v>315.68149597854392</v>
      </c>
      <c r="K5587">
        <f>IF(MIN(LCOH!$C$18,J5587)&gt;=$P$48*LCOH!$C$18, MIN(LCOH!$C$18,J5587),0)</f>
        <v>0</v>
      </c>
      <c r="L5587">
        <f t="shared" si="175"/>
        <v>315.68149597854392</v>
      </c>
      <c r="M5587">
        <f>K5587/LCOH!$C$18</f>
        <v>0</v>
      </c>
      <c r="N5587">
        <f>K5587/LCOH!$C$34</f>
        <v>0</v>
      </c>
    </row>
    <row r="5588" spans="1:14" x14ac:dyDescent="0.35">
      <c r="A5588">
        <f>'Profilo fotovoltaico'!B5590*LCOH!$C$20</f>
        <v>0</v>
      </c>
      <c r="B5588">
        <f>'Profilo eolico'!B5590*LCOH!$C$21</f>
        <v>59.5</v>
      </c>
      <c r="C5588">
        <f>$P$35*'Profilo fotovoltaico'!B5590</f>
        <v>0</v>
      </c>
      <c r="D5588">
        <f>$Q$37*'Profilo eolico'!B5590</f>
        <v>347.16077622348843</v>
      </c>
      <c r="E5588">
        <f>$P$39*'Profilo fotovoltaico'!B5590+'Approvvigionamento energia'!$Q$39*'Profilo eolico'!B5590</f>
        <v>260.37058216761631</v>
      </c>
      <c r="F5588">
        <f>$P$41*'Profilo fotovoltaico'!B5590+'Approvvigionamento energia'!$Q$41*'Profilo eolico'!B5590</f>
        <v>173.58038811174421</v>
      </c>
      <c r="G5588">
        <f>$P$43*'Profilo fotovoltaico'!B5590+'Approvvigionamento energia'!$Q$43*'Profilo eolico'!B5590</f>
        <v>86.790194055872107</v>
      </c>
      <c r="H5588">
        <f t="shared" si="174"/>
        <v>1138.4335154826958</v>
      </c>
      <c r="I5588">
        <f>IF(LCOH!$C$28=Menu!$A$1,'Approvvigionamento energia'!C5588,0)+IF(LCOH!$C$28=Menu!$A$2,'Approvvigionamento energia'!D5588,0)+IF(LCOH!$C$28=Menu!$A$3,'Approvvigionamento energia'!E5588,0)+IF(LCOH!$C$28=Menu!$A$4,'Approvvigionamento energia'!F5588,0)+IF(LCOH!$C$28=Menu!$A$5,'Approvvigionamento energia'!G5588,0)+IF(LCOH!$C$28=Menu!$A$6,'Approvvigionamento energia'!H5588,0)</f>
        <v>173.58038811174421</v>
      </c>
      <c r="J5588">
        <f>'Approvvigionamento energia'!A5588+'Approvvigionamento energia'!B5588+'Approvvigionamento energia'!I5588</f>
        <v>233.08038811174421</v>
      </c>
      <c r="K5588">
        <f>IF(MIN(LCOH!$C$18,J5588)&gt;=$P$48*LCOH!$C$18, MIN(LCOH!$C$18,J5588),0)</f>
        <v>0</v>
      </c>
      <c r="L5588">
        <f t="shared" si="175"/>
        <v>233.08038811174421</v>
      </c>
      <c r="M5588">
        <f>K5588/LCOH!$C$18</f>
        <v>0</v>
      </c>
      <c r="N5588">
        <f>K5588/LCOH!$C$34</f>
        <v>0</v>
      </c>
    </row>
    <row r="5589" spans="1:14" x14ac:dyDescent="0.35">
      <c r="A5589">
        <f>'Profilo fotovoltaico'!B5591*LCOH!$C$20</f>
        <v>0</v>
      </c>
      <c r="B5589">
        <f>'Profilo eolico'!B5591*LCOH!$C$21</f>
        <v>43.6</v>
      </c>
      <c r="C5589">
        <f>$P$35*'Profilo fotovoltaico'!B5591</f>
        <v>0</v>
      </c>
      <c r="D5589">
        <f>$Q$37*'Profilo eolico'!B5591</f>
        <v>254.39008140074111</v>
      </c>
      <c r="E5589">
        <f>$P$39*'Profilo fotovoltaico'!B5591+'Approvvigionamento energia'!$Q$39*'Profilo eolico'!B5591</f>
        <v>190.79256105055583</v>
      </c>
      <c r="F5589">
        <f>$P$41*'Profilo fotovoltaico'!B5591+'Approvvigionamento energia'!$Q$41*'Profilo eolico'!B5591</f>
        <v>127.19504070037055</v>
      </c>
      <c r="G5589">
        <f>$P$43*'Profilo fotovoltaico'!B5591+'Approvvigionamento energia'!$Q$43*'Profilo eolico'!B5591</f>
        <v>63.597520350185277</v>
      </c>
      <c r="H5589">
        <f t="shared" si="174"/>
        <v>1138.4335154826958</v>
      </c>
      <c r="I5589">
        <f>IF(LCOH!$C$28=Menu!$A$1,'Approvvigionamento energia'!C5589,0)+IF(LCOH!$C$28=Menu!$A$2,'Approvvigionamento energia'!D5589,0)+IF(LCOH!$C$28=Menu!$A$3,'Approvvigionamento energia'!E5589,0)+IF(LCOH!$C$28=Menu!$A$4,'Approvvigionamento energia'!F5589,0)+IF(LCOH!$C$28=Menu!$A$5,'Approvvigionamento energia'!G5589,0)+IF(LCOH!$C$28=Menu!$A$6,'Approvvigionamento energia'!H5589,0)</f>
        <v>127.19504070037055</v>
      </c>
      <c r="J5589">
        <f>'Approvvigionamento energia'!A5589+'Approvvigionamento energia'!B5589+'Approvvigionamento energia'!I5589</f>
        <v>170.79504070037055</v>
      </c>
      <c r="K5589">
        <f>IF(MIN(LCOH!$C$18,J5589)&gt;=$P$48*LCOH!$C$18, MIN(LCOH!$C$18,J5589),0)</f>
        <v>0</v>
      </c>
      <c r="L5589">
        <f t="shared" si="175"/>
        <v>170.79504070037055</v>
      </c>
      <c r="M5589">
        <f>K5589/LCOH!$C$18</f>
        <v>0</v>
      </c>
      <c r="N5589">
        <f>K5589/LCOH!$C$34</f>
        <v>0</v>
      </c>
    </row>
    <row r="5590" spans="1:14" x14ac:dyDescent="0.35">
      <c r="A5590">
        <f>'Profilo fotovoltaico'!B5592*LCOH!$C$20</f>
        <v>0</v>
      </c>
      <c r="B5590">
        <f>'Profilo eolico'!B5592*LCOH!$C$21</f>
        <v>30.5</v>
      </c>
      <c r="C5590">
        <f>$P$35*'Profilo fotovoltaico'!B5592</f>
        <v>0</v>
      </c>
      <c r="D5590">
        <f>$Q$37*'Profilo eolico'!B5592</f>
        <v>177.95636428262853</v>
      </c>
      <c r="E5590">
        <f>$P$39*'Profilo fotovoltaico'!B5592+'Approvvigionamento energia'!$Q$39*'Profilo eolico'!B5592</f>
        <v>133.46727321197139</v>
      </c>
      <c r="F5590">
        <f>$P$41*'Profilo fotovoltaico'!B5592+'Approvvigionamento energia'!$Q$41*'Profilo eolico'!B5592</f>
        <v>88.978182141314264</v>
      </c>
      <c r="G5590">
        <f>$P$43*'Profilo fotovoltaico'!B5592+'Approvvigionamento energia'!$Q$43*'Profilo eolico'!B5592</f>
        <v>44.489091070657132</v>
      </c>
      <c r="H5590">
        <f t="shared" si="174"/>
        <v>1138.4335154826958</v>
      </c>
      <c r="I5590">
        <f>IF(LCOH!$C$28=Menu!$A$1,'Approvvigionamento energia'!C5590,0)+IF(LCOH!$C$28=Menu!$A$2,'Approvvigionamento energia'!D5590,0)+IF(LCOH!$C$28=Menu!$A$3,'Approvvigionamento energia'!E5590,0)+IF(LCOH!$C$28=Menu!$A$4,'Approvvigionamento energia'!F5590,0)+IF(LCOH!$C$28=Menu!$A$5,'Approvvigionamento energia'!G5590,0)+IF(LCOH!$C$28=Menu!$A$6,'Approvvigionamento energia'!H5590,0)</f>
        <v>88.978182141314264</v>
      </c>
      <c r="J5590">
        <f>'Approvvigionamento energia'!A5590+'Approvvigionamento energia'!B5590+'Approvvigionamento energia'!I5590</f>
        <v>119.47818214131426</v>
      </c>
      <c r="K5590">
        <f>IF(MIN(LCOH!$C$18,J5590)&gt;=$P$48*LCOH!$C$18, MIN(LCOH!$C$18,J5590),0)</f>
        <v>0</v>
      </c>
      <c r="L5590">
        <f t="shared" si="175"/>
        <v>119.47818214131426</v>
      </c>
      <c r="M5590">
        <f>K5590/LCOH!$C$18</f>
        <v>0</v>
      </c>
      <c r="N5590">
        <f>K5590/LCOH!$C$34</f>
        <v>0</v>
      </c>
    </row>
    <row r="5591" spans="1:14" x14ac:dyDescent="0.35">
      <c r="A5591">
        <f>'Profilo fotovoltaico'!B5593*LCOH!$C$20</f>
        <v>0</v>
      </c>
      <c r="B5591">
        <f>'Profilo eolico'!B5593*LCOH!$C$21</f>
        <v>24.5</v>
      </c>
      <c r="C5591">
        <f>$P$35*'Profilo fotovoltaico'!B5593</f>
        <v>0</v>
      </c>
      <c r="D5591">
        <f>$Q$37*'Profilo eolico'!B5593</f>
        <v>142.94855491555407</v>
      </c>
      <c r="E5591">
        <f>$P$39*'Profilo fotovoltaico'!B5593+'Approvvigionamento energia'!$Q$39*'Profilo eolico'!B5593</f>
        <v>107.21141618666555</v>
      </c>
      <c r="F5591">
        <f>$P$41*'Profilo fotovoltaico'!B5593+'Approvvigionamento energia'!$Q$41*'Profilo eolico'!B5593</f>
        <v>71.474277457777035</v>
      </c>
      <c r="G5591">
        <f>$P$43*'Profilo fotovoltaico'!B5593+'Approvvigionamento energia'!$Q$43*'Profilo eolico'!B5593</f>
        <v>35.737138728888517</v>
      </c>
      <c r="H5591">
        <f t="shared" si="174"/>
        <v>1138.4335154826958</v>
      </c>
      <c r="I5591">
        <f>IF(LCOH!$C$28=Menu!$A$1,'Approvvigionamento energia'!C5591,0)+IF(LCOH!$C$28=Menu!$A$2,'Approvvigionamento energia'!D5591,0)+IF(LCOH!$C$28=Menu!$A$3,'Approvvigionamento energia'!E5591,0)+IF(LCOH!$C$28=Menu!$A$4,'Approvvigionamento energia'!F5591,0)+IF(LCOH!$C$28=Menu!$A$5,'Approvvigionamento energia'!G5591,0)+IF(LCOH!$C$28=Menu!$A$6,'Approvvigionamento energia'!H5591,0)</f>
        <v>71.474277457777035</v>
      </c>
      <c r="J5591">
        <f>'Approvvigionamento energia'!A5591+'Approvvigionamento energia'!B5591+'Approvvigionamento energia'!I5591</f>
        <v>95.974277457777035</v>
      </c>
      <c r="K5591">
        <f>IF(MIN(LCOH!$C$18,J5591)&gt;=$P$48*LCOH!$C$18, MIN(LCOH!$C$18,J5591),0)</f>
        <v>0</v>
      </c>
      <c r="L5591">
        <f t="shared" si="175"/>
        <v>95.974277457777035</v>
      </c>
      <c r="M5591">
        <f>K5591/LCOH!$C$18</f>
        <v>0</v>
      </c>
      <c r="N5591">
        <f>K5591/LCOH!$C$34</f>
        <v>0</v>
      </c>
    </row>
    <row r="5592" spans="1:14" x14ac:dyDescent="0.35">
      <c r="A5592">
        <f>'Profilo fotovoltaico'!B5594*LCOH!$C$20</f>
        <v>0</v>
      </c>
      <c r="B5592">
        <f>'Profilo eolico'!B5594*LCOH!$C$21</f>
        <v>22.8</v>
      </c>
      <c r="C5592">
        <f>$P$35*'Profilo fotovoltaico'!B5594</f>
        <v>0</v>
      </c>
      <c r="D5592">
        <f>$Q$37*'Profilo eolico'!B5594</f>
        <v>133.02967559488297</v>
      </c>
      <c r="E5592">
        <f>$P$39*'Profilo fotovoltaico'!B5594+'Approvvigionamento energia'!$Q$39*'Profilo eolico'!B5594</f>
        <v>99.772256696162231</v>
      </c>
      <c r="F5592">
        <f>$P$41*'Profilo fotovoltaico'!B5594+'Approvvigionamento energia'!$Q$41*'Profilo eolico'!B5594</f>
        <v>66.514837797441487</v>
      </c>
      <c r="G5592">
        <f>$P$43*'Profilo fotovoltaico'!B5594+'Approvvigionamento energia'!$Q$43*'Profilo eolico'!B5594</f>
        <v>33.257418898720744</v>
      </c>
      <c r="H5592">
        <f t="shared" si="174"/>
        <v>1138.4335154826958</v>
      </c>
      <c r="I5592">
        <f>IF(LCOH!$C$28=Menu!$A$1,'Approvvigionamento energia'!C5592,0)+IF(LCOH!$C$28=Menu!$A$2,'Approvvigionamento energia'!D5592,0)+IF(LCOH!$C$28=Menu!$A$3,'Approvvigionamento energia'!E5592,0)+IF(LCOH!$C$28=Menu!$A$4,'Approvvigionamento energia'!F5592,0)+IF(LCOH!$C$28=Menu!$A$5,'Approvvigionamento energia'!G5592,0)+IF(LCOH!$C$28=Menu!$A$6,'Approvvigionamento energia'!H5592,0)</f>
        <v>66.514837797441487</v>
      </c>
      <c r="J5592">
        <f>'Approvvigionamento energia'!A5592+'Approvvigionamento energia'!B5592+'Approvvigionamento energia'!I5592</f>
        <v>89.314837797441484</v>
      </c>
      <c r="K5592">
        <f>IF(MIN(LCOH!$C$18,J5592)&gt;=$P$48*LCOH!$C$18, MIN(LCOH!$C$18,J5592),0)</f>
        <v>0</v>
      </c>
      <c r="L5592">
        <f t="shared" si="175"/>
        <v>89.314837797441484</v>
      </c>
      <c r="M5592">
        <f>K5592/LCOH!$C$18</f>
        <v>0</v>
      </c>
      <c r="N5592">
        <f>K5592/LCOH!$C$34</f>
        <v>0</v>
      </c>
    </row>
    <row r="5593" spans="1:14" x14ac:dyDescent="0.35">
      <c r="A5593">
        <f>'Profilo fotovoltaico'!B5595*LCOH!$C$20</f>
        <v>0</v>
      </c>
      <c r="B5593">
        <f>'Profilo eolico'!B5595*LCOH!$C$21</f>
        <v>23.8</v>
      </c>
      <c r="C5593">
        <f>$P$35*'Profilo fotovoltaico'!B5595</f>
        <v>0</v>
      </c>
      <c r="D5593">
        <f>$Q$37*'Profilo eolico'!B5595</f>
        <v>138.86431048939539</v>
      </c>
      <c r="E5593">
        <f>$P$39*'Profilo fotovoltaico'!B5595+'Approvvigionamento energia'!$Q$39*'Profilo eolico'!B5595</f>
        <v>104.14823286704653</v>
      </c>
      <c r="F5593">
        <f>$P$41*'Profilo fotovoltaico'!B5595+'Approvvigionamento energia'!$Q$41*'Profilo eolico'!B5595</f>
        <v>69.432155244697697</v>
      </c>
      <c r="G5593">
        <f>$P$43*'Profilo fotovoltaico'!B5595+'Approvvigionamento energia'!$Q$43*'Profilo eolico'!B5595</f>
        <v>34.716077622348848</v>
      </c>
      <c r="H5593">
        <f t="shared" si="174"/>
        <v>1138.4335154826958</v>
      </c>
      <c r="I5593">
        <f>IF(LCOH!$C$28=Menu!$A$1,'Approvvigionamento energia'!C5593,0)+IF(LCOH!$C$28=Menu!$A$2,'Approvvigionamento energia'!D5593,0)+IF(LCOH!$C$28=Menu!$A$3,'Approvvigionamento energia'!E5593,0)+IF(LCOH!$C$28=Menu!$A$4,'Approvvigionamento energia'!F5593,0)+IF(LCOH!$C$28=Menu!$A$5,'Approvvigionamento energia'!G5593,0)+IF(LCOH!$C$28=Menu!$A$6,'Approvvigionamento energia'!H5593,0)</f>
        <v>69.432155244697697</v>
      </c>
      <c r="J5593">
        <f>'Approvvigionamento energia'!A5593+'Approvvigionamento energia'!B5593+'Approvvigionamento energia'!I5593</f>
        <v>93.232155244697694</v>
      </c>
      <c r="K5593">
        <f>IF(MIN(LCOH!$C$18,J5593)&gt;=$P$48*LCOH!$C$18, MIN(LCOH!$C$18,J5593),0)</f>
        <v>0</v>
      </c>
      <c r="L5593">
        <f t="shared" si="175"/>
        <v>93.232155244697694</v>
      </c>
      <c r="M5593">
        <f>K5593/LCOH!$C$18</f>
        <v>0</v>
      </c>
      <c r="N5593">
        <f>K5593/LCOH!$C$34</f>
        <v>0</v>
      </c>
    </row>
    <row r="5594" spans="1:14" x14ac:dyDescent="0.35">
      <c r="A5594">
        <f>'Profilo fotovoltaico'!B5596*LCOH!$C$20</f>
        <v>0</v>
      </c>
      <c r="B5594">
        <f>'Profilo eolico'!B5596*LCOH!$C$21</f>
        <v>27.799999999999997</v>
      </c>
      <c r="C5594">
        <f>$P$35*'Profilo fotovoltaico'!B5596</f>
        <v>0</v>
      </c>
      <c r="D5594">
        <f>$Q$37*'Profilo eolico'!B5596</f>
        <v>162.20285006744501</v>
      </c>
      <c r="E5594">
        <f>$P$39*'Profilo fotovoltaico'!B5596+'Approvvigionamento energia'!$Q$39*'Profilo eolico'!B5596</f>
        <v>121.65213755058376</v>
      </c>
      <c r="F5594">
        <f>$P$41*'Profilo fotovoltaico'!B5596+'Approvvigionamento energia'!$Q$41*'Profilo eolico'!B5596</f>
        <v>81.101425033722506</v>
      </c>
      <c r="G5594">
        <f>$P$43*'Profilo fotovoltaico'!B5596+'Approvvigionamento energia'!$Q$43*'Profilo eolico'!B5596</f>
        <v>40.550712516861253</v>
      </c>
      <c r="H5594">
        <f t="shared" si="174"/>
        <v>1138.4335154826958</v>
      </c>
      <c r="I5594">
        <f>IF(LCOH!$C$28=Menu!$A$1,'Approvvigionamento energia'!C5594,0)+IF(LCOH!$C$28=Menu!$A$2,'Approvvigionamento energia'!D5594,0)+IF(LCOH!$C$28=Menu!$A$3,'Approvvigionamento energia'!E5594,0)+IF(LCOH!$C$28=Menu!$A$4,'Approvvigionamento energia'!F5594,0)+IF(LCOH!$C$28=Menu!$A$5,'Approvvigionamento energia'!G5594,0)+IF(LCOH!$C$28=Menu!$A$6,'Approvvigionamento energia'!H5594,0)</f>
        <v>81.101425033722506</v>
      </c>
      <c r="J5594">
        <f>'Approvvigionamento energia'!A5594+'Approvvigionamento energia'!B5594+'Approvvigionamento energia'!I5594</f>
        <v>108.9014250337225</v>
      </c>
      <c r="K5594">
        <f>IF(MIN(LCOH!$C$18,J5594)&gt;=$P$48*LCOH!$C$18, MIN(LCOH!$C$18,J5594),0)</f>
        <v>0</v>
      </c>
      <c r="L5594">
        <f t="shared" si="175"/>
        <v>108.9014250337225</v>
      </c>
      <c r="M5594">
        <f>K5594/LCOH!$C$18</f>
        <v>0</v>
      </c>
      <c r="N5594">
        <f>K5594/LCOH!$C$34</f>
        <v>0</v>
      </c>
    </row>
    <row r="5595" spans="1:14" x14ac:dyDescent="0.35">
      <c r="A5595">
        <f>'Profilo fotovoltaico'!B5597*LCOH!$C$20</f>
        <v>0</v>
      </c>
      <c r="B5595">
        <f>'Profilo eolico'!B5597*LCOH!$C$21</f>
        <v>33.700000000000003</v>
      </c>
      <c r="C5595">
        <f>$P$35*'Profilo fotovoltaico'!B5597</f>
        <v>0</v>
      </c>
      <c r="D5595">
        <f>$Q$37*'Profilo eolico'!B5597</f>
        <v>196.62719594506825</v>
      </c>
      <c r="E5595">
        <f>$P$39*'Profilo fotovoltaico'!B5597+'Approvvigionamento energia'!$Q$39*'Profilo eolico'!B5597</f>
        <v>147.47039695880119</v>
      </c>
      <c r="F5595">
        <f>$P$41*'Profilo fotovoltaico'!B5597+'Approvvigionamento energia'!$Q$41*'Profilo eolico'!B5597</f>
        <v>98.313597972534126</v>
      </c>
      <c r="G5595">
        <f>$P$43*'Profilo fotovoltaico'!B5597+'Approvvigionamento energia'!$Q$43*'Profilo eolico'!B5597</f>
        <v>49.156798986267063</v>
      </c>
      <c r="H5595">
        <f t="shared" si="174"/>
        <v>1138.4335154826958</v>
      </c>
      <c r="I5595">
        <f>IF(LCOH!$C$28=Menu!$A$1,'Approvvigionamento energia'!C5595,0)+IF(LCOH!$C$28=Menu!$A$2,'Approvvigionamento energia'!D5595,0)+IF(LCOH!$C$28=Menu!$A$3,'Approvvigionamento energia'!E5595,0)+IF(LCOH!$C$28=Menu!$A$4,'Approvvigionamento energia'!F5595,0)+IF(LCOH!$C$28=Menu!$A$5,'Approvvigionamento energia'!G5595,0)+IF(LCOH!$C$28=Menu!$A$6,'Approvvigionamento energia'!H5595,0)</f>
        <v>98.313597972534126</v>
      </c>
      <c r="J5595">
        <f>'Approvvigionamento energia'!A5595+'Approvvigionamento energia'!B5595+'Approvvigionamento energia'!I5595</f>
        <v>132.01359797253411</v>
      </c>
      <c r="K5595">
        <f>IF(MIN(LCOH!$C$18,J5595)&gt;=$P$48*LCOH!$C$18, MIN(LCOH!$C$18,J5595),0)</f>
        <v>0</v>
      </c>
      <c r="L5595">
        <f t="shared" si="175"/>
        <v>132.01359797253411</v>
      </c>
      <c r="M5595">
        <f>K5595/LCOH!$C$18</f>
        <v>0</v>
      </c>
      <c r="N5595">
        <f>K5595/LCOH!$C$34</f>
        <v>0</v>
      </c>
    </row>
    <row r="5596" spans="1:14" x14ac:dyDescent="0.35">
      <c r="A5596">
        <f>'Profilo fotovoltaico'!B5598*LCOH!$C$20</f>
        <v>0</v>
      </c>
      <c r="B5596">
        <f>'Profilo eolico'!B5598*LCOH!$C$21</f>
        <v>41.4</v>
      </c>
      <c r="C5596">
        <f>$P$35*'Profilo fotovoltaico'!B5598</f>
        <v>0</v>
      </c>
      <c r="D5596">
        <f>$Q$37*'Profilo eolico'!B5598</f>
        <v>241.5538846328138</v>
      </c>
      <c r="E5596">
        <f>$P$39*'Profilo fotovoltaico'!B5598+'Approvvigionamento energia'!$Q$39*'Profilo eolico'!B5598</f>
        <v>181.16541347461035</v>
      </c>
      <c r="F5596">
        <f>$P$41*'Profilo fotovoltaico'!B5598+'Approvvigionamento energia'!$Q$41*'Profilo eolico'!B5598</f>
        <v>120.7769423164069</v>
      </c>
      <c r="G5596">
        <f>$P$43*'Profilo fotovoltaico'!B5598+'Approvvigionamento energia'!$Q$43*'Profilo eolico'!B5598</f>
        <v>60.388471158203451</v>
      </c>
      <c r="H5596">
        <f t="shared" si="174"/>
        <v>1138.4335154826958</v>
      </c>
      <c r="I5596">
        <f>IF(LCOH!$C$28=Menu!$A$1,'Approvvigionamento energia'!C5596,0)+IF(LCOH!$C$28=Menu!$A$2,'Approvvigionamento energia'!D5596,0)+IF(LCOH!$C$28=Menu!$A$3,'Approvvigionamento energia'!E5596,0)+IF(LCOH!$C$28=Menu!$A$4,'Approvvigionamento energia'!F5596,0)+IF(LCOH!$C$28=Menu!$A$5,'Approvvigionamento energia'!G5596,0)+IF(LCOH!$C$28=Menu!$A$6,'Approvvigionamento energia'!H5596,0)</f>
        <v>120.7769423164069</v>
      </c>
      <c r="J5596">
        <f>'Approvvigionamento energia'!A5596+'Approvvigionamento energia'!B5596+'Approvvigionamento energia'!I5596</f>
        <v>162.17694231640689</v>
      </c>
      <c r="K5596">
        <f>IF(MIN(LCOH!$C$18,J5596)&gt;=$P$48*LCOH!$C$18, MIN(LCOH!$C$18,J5596),0)</f>
        <v>0</v>
      </c>
      <c r="L5596">
        <f t="shared" si="175"/>
        <v>162.17694231640689</v>
      </c>
      <c r="M5596">
        <f>K5596/LCOH!$C$18</f>
        <v>0</v>
      </c>
      <c r="N5596">
        <f>K5596/LCOH!$C$34</f>
        <v>0</v>
      </c>
    </row>
    <row r="5597" spans="1:14" x14ac:dyDescent="0.35">
      <c r="A5597">
        <f>'Profilo fotovoltaico'!B5599*LCOH!$C$20</f>
        <v>0</v>
      </c>
      <c r="B5597">
        <f>'Profilo eolico'!B5599*LCOH!$C$21</f>
        <v>50.6</v>
      </c>
      <c r="C5597">
        <f>$P$35*'Profilo fotovoltaico'!B5599</f>
        <v>0</v>
      </c>
      <c r="D5597">
        <f>$Q$37*'Profilo eolico'!B5599</f>
        <v>295.23252566232799</v>
      </c>
      <c r="E5597">
        <f>$P$39*'Profilo fotovoltaico'!B5599+'Approvvigionamento energia'!$Q$39*'Profilo eolico'!B5599</f>
        <v>221.42439424674598</v>
      </c>
      <c r="F5597">
        <f>$P$41*'Profilo fotovoltaico'!B5599+'Approvvigionamento energia'!$Q$41*'Profilo eolico'!B5599</f>
        <v>147.61626283116399</v>
      </c>
      <c r="G5597">
        <f>$P$43*'Profilo fotovoltaico'!B5599+'Approvvigionamento energia'!$Q$43*'Profilo eolico'!B5599</f>
        <v>73.808131415581997</v>
      </c>
      <c r="H5597">
        <f t="shared" si="174"/>
        <v>1138.4335154826958</v>
      </c>
      <c r="I5597">
        <f>IF(LCOH!$C$28=Menu!$A$1,'Approvvigionamento energia'!C5597,0)+IF(LCOH!$C$28=Menu!$A$2,'Approvvigionamento energia'!D5597,0)+IF(LCOH!$C$28=Menu!$A$3,'Approvvigionamento energia'!E5597,0)+IF(LCOH!$C$28=Menu!$A$4,'Approvvigionamento energia'!F5597,0)+IF(LCOH!$C$28=Menu!$A$5,'Approvvigionamento energia'!G5597,0)+IF(LCOH!$C$28=Menu!$A$6,'Approvvigionamento energia'!H5597,0)</f>
        <v>147.61626283116399</v>
      </c>
      <c r="J5597">
        <f>'Approvvigionamento energia'!A5597+'Approvvigionamento energia'!B5597+'Approvvigionamento energia'!I5597</f>
        <v>198.21626283116399</v>
      </c>
      <c r="K5597">
        <f>IF(MIN(LCOH!$C$18,J5597)&gt;=$P$48*LCOH!$C$18, MIN(LCOH!$C$18,J5597),0)</f>
        <v>0</v>
      </c>
      <c r="L5597">
        <f t="shared" si="175"/>
        <v>198.21626283116399</v>
      </c>
      <c r="M5597">
        <f>K5597/LCOH!$C$18</f>
        <v>0</v>
      </c>
      <c r="N5597">
        <f>K5597/LCOH!$C$34</f>
        <v>0</v>
      </c>
    </row>
    <row r="5598" spans="1:14" x14ac:dyDescent="0.35">
      <c r="A5598">
        <f>'Profilo fotovoltaico'!B5600*LCOH!$C$20</f>
        <v>5</v>
      </c>
      <c r="B5598">
        <f>'Profilo eolico'!B5600*LCOH!$C$21</f>
        <v>60.8</v>
      </c>
      <c r="C5598">
        <f>$P$35*'Profilo fotovoltaico'!B5600</f>
        <v>36.773060938110326</v>
      </c>
      <c r="D5598">
        <f>$Q$37*'Profilo eolico'!B5600</f>
        <v>354.74580158635456</v>
      </c>
      <c r="E5598">
        <f>$P$39*'Profilo fotovoltaico'!B5600+'Approvvigionamento energia'!$Q$39*'Profilo eolico'!B5600</f>
        <v>275.25261642429354</v>
      </c>
      <c r="F5598">
        <f>$P$41*'Profilo fotovoltaico'!B5600+'Approvvigionamento energia'!$Q$41*'Profilo eolico'!B5600</f>
        <v>195.75943126223245</v>
      </c>
      <c r="G5598">
        <f>$P$43*'Profilo fotovoltaico'!B5600+'Approvvigionamento energia'!$Q$43*'Profilo eolico'!B5600</f>
        <v>116.26624610017139</v>
      </c>
      <c r="H5598">
        <f t="shared" si="174"/>
        <v>1138.4335154826958</v>
      </c>
      <c r="I5598">
        <f>IF(LCOH!$C$28=Menu!$A$1,'Approvvigionamento energia'!C5598,0)+IF(LCOH!$C$28=Menu!$A$2,'Approvvigionamento energia'!D5598,0)+IF(LCOH!$C$28=Menu!$A$3,'Approvvigionamento energia'!E5598,0)+IF(LCOH!$C$28=Menu!$A$4,'Approvvigionamento energia'!F5598,0)+IF(LCOH!$C$28=Menu!$A$5,'Approvvigionamento energia'!G5598,0)+IF(LCOH!$C$28=Menu!$A$6,'Approvvigionamento energia'!H5598,0)</f>
        <v>195.75943126223245</v>
      </c>
      <c r="J5598">
        <f>'Approvvigionamento energia'!A5598+'Approvvigionamento energia'!B5598+'Approvvigionamento energia'!I5598</f>
        <v>261.55943126223247</v>
      </c>
      <c r="K5598">
        <f>IF(MIN(LCOH!$C$18,J5598)&gt;=$P$48*LCOH!$C$18, MIN(LCOH!$C$18,J5598),0)</f>
        <v>0</v>
      </c>
      <c r="L5598">
        <f t="shared" si="175"/>
        <v>261.55943126223247</v>
      </c>
      <c r="M5598">
        <f>K5598/LCOH!$C$18</f>
        <v>0</v>
      </c>
      <c r="N5598">
        <f>K5598/LCOH!$C$34</f>
        <v>0</v>
      </c>
    </row>
    <row r="5599" spans="1:14" x14ac:dyDescent="0.35">
      <c r="A5599">
        <f>'Profilo fotovoltaico'!B5601*LCOH!$C$20</f>
        <v>87</v>
      </c>
      <c r="B5599">
        <f>'Profilo eolico'!B5601*LCOH!$C$21</f>
        <v>50.1</v>
      </c>
      <c r="C5599">
        <f>$P$35*'Profilo fotovoltaico'!B5601</f>
        <v>639.85126032311962</v>
      </c>
      <c r="D5599">
        <f>$Q$37*'Profilo eolico'!B5601</f>
        <v>292.31520821507178</v>
      </c>
      <c r="E5599">
        <f>$P$39*'Profilo fotovoltaico'!B5601+'Approvvigionamento energia'!$Q$39*'Profilo eolico'!B5601</f>
        <v>379.19922124208369</v>
      </c>
      <c r="F5599">
        <f>$P$41*'Profilo fotovoltaico'!B5601+'Approvvigionamento energia'!$Q$41*'Profilo eolico'!B5601</f>
        <v>466.08323426909567</v>
      </c>
      <c r="G5599">
        <f>$P$43*'Profilo fotovoltaico'!B5601+'Approvvigionamento energia'!$Q$43*'Profilo eolico'!B5601</f>
        <v>552.96724729610764</v>
      </c>
      <c r="H5599">
        <f t="shared" si="174"/>
        <v>1138.4335154826958</v>
      </c>
      <c r="I5599">
        <f>IF(LCOH!$C$28=Menu!$A$1,'Approvvigionamento energia'!C5599,0)+IF(LCOH!$C$28=Menu!$A$2,'Approvvigionamento energia'!D5599,0)+IF(LCOH!$C$28=Menu!$A$3,'Approvvigionamento energia'!E5599,0)+IF(LCOH!$C$28=Menu!$A$4,'Approvvigionamento energia'!F5599,0)+IF(LCOH!$C$28=Menu!$A$5,'Approvvigionamento energia'!G5599,0)+IF(LCOH!$C$28=Menu!$A$6,'Approvvigionamento energia'!H5599,0)</f>
        <v>466.08323426909567</v>
      </c>
      <c r="J5599">
        <f>'Approvvigionamento energia'!A5599+'Approvvigionamento energia'!B5599+'Approvvigionamento energia'!I5599</f>
        <v>603.18323426909569</v>
      </c>
      <c r="K5599">
        <f>IF(MIN(LCOH!$C$18,J5599)&gt;=$P$48*LCOH!$C$18, MIN(LCOH!$C$18,J5599),0)</f>
        <v>603.18323426909569</v>
      </c>
      <c r="L5599">
        <f t="shared" si="175"/>
        <v>0</v>
      </c>
      <c r="M5599">
        <f>K5599/LCOH!$C$18</f>
        <v>0.40212215617939712</v>
      </c>
      <c r="N5599">
        <f>K5599/LCOH!$C$34</f>
        <v>11.622027635242691</v>
      </c>
    </row>
    <row r="5600" spans="1:14" x14ac:dyDescent="0.35">
      <c r="A5600">
        <f>'Profilo fotovoltaico'!B5602*LCOH!$C$20</f>
        <v>224</v>
      </c>
      <c r="B5600">
        <f>'Profilo eolico'!B5602*LCOH!$C$21</f>
        <v>35.1</v>
      </c>
      <c r="C5600">
        <f>$P$35*'Profilo fotovoltaico'!B5602</f>
        <v>1647.4331300273425</v>
      </c>
      <c r="D5600">
        <f>$Q$37*'Profilo eolico'!B5602</f>
        <v>204.79568479738563</v>
      </c>
      <c r="E5600">
        <f>$P$39*'Profilo fotovoltaico'!B5602+'Approvvigionamento energia'!$Q$39*'Profilo eolico'!B5602</f>
        <v>565.45504610487478</v>
      </c>
      <c r="F5600">
        <f>$P$41*'Profilo fotovoltaico'!B5602+'Approvvigionamento energia'!$Q$41*'Profilo eolico'!B5602</f>
        <v>926.11440741236402</v>
      </c>
      <c r="G5600">
        <f>$P$43*'Profilo fotovoltaico'!B5602+'Approvvigionamento energia'!$Q$43*'Profilo eolico'!B5602</f>
        <v>1286.7737687198535</v>
      </c>
      <c r="H5600">
        <f t="shared" si="174"/>
        <v>1138.4335154826958</v>
      </c>
      <c r="I5600">
        <f>IF(LCOH!$C$28=Menu!$A$1,'Approvvigionamento energia'!C5600,0)+IF(LCOH!$C$28=Menu!$A$2,'Approvvigionamento energia'!D5600,0)+IF(LCOH!$C$28=Menu!$A$3,'Approvvigionamento energia'!E5600,0)+IF(LCOH!$C$28=Menu!$A$4,'Approvvigionamento energia'!F5600,0)+IF(LCOH!$C$28=Menu!$A$5,'Approvvigionamento energia'!G5600,0)+IF(LCOH!$C$28=Menu!$A$6,'Approvvigionamento energia'!H5600,0)</f>
        <v>926.11440741236402</v>
      </c>
      <c r="J5600">
        <f>'Approvvigionamento energia'!A5600+'Approvvigionamento energia'!B5600+'Approvvigionamento energia'!I5600</f>
        <v>1185.2144074123639</v>
      </c>
      <c r="K5600">
        <f>IF(MIN(LCOH!$C$18,J5600)&gt;=$P$48*LCOH!$C$18, MIN(LCOH!$C$18,J5600),0)</f>
        <v>1185.2144074123639</v>
      </c>
      <c r="L5600">
        <f t="shared" si="175"/>
        <v>0</v>
      </c>
      <c r="M5600">
        <f>K5600/LCOH!$C$18</f>
        <v>0.79014293827490933</v>
      </c>
      <c r="N5600">
        <f>K5600/LCOH!$C$34</f>
        <v>22.836501106211252</v>
      </c>
    </row>
    <row r="5601" spans="1:14" x14ac:dyDescent="0.35">
      <c r="A5601">
        <f>'Profilo fotovoltaico'!B5603*LCOH!$C$20</f>
        <v>371</v>
      </c>
      <c r="B5601">
        <f>'Profilo eolico'!B5603*LCOH!$C$21</f>
        <v>32.4</v>
      </c>
      <c r="C5601">
        <f>$P$35*'Profilo fotovoltaico'!B5603</f>
        <v>2728.5611216077859</v>
      </c>
      <c r="D5601">
        <f>$Q$37*'Profilo eolico'!B5603</f>
        <v>189.04217058220212</v>
      </c>
      <c r="E5601">
        <f>$P$39*'Profilo fotovoltaico'!B5603+'Approvvigionamento energia'!$Q$39*'Profilo eolico'!B5603</f>
        <v>823.92190833859809</v>
      </c>
      <c r="F5601">
        <f>$P$41*'Profilo fotovoltaico'!B5603+'Approvvigionamento energia'!$Q$41*'Profilo eolico'!B5603</f>
        <v>1458.8016460949941</v>
      </c>
      <c r="G5601">
        <f>$P$43*'Profilo fotovoltaico'!B5603+'Approvvigionamento energia'!$Q$43*'Profilo eolico'!B5603</f>
        <v>2093.6813838513904</v>
      </c>
      <c r="H5601">
        <f t="shared" si="174"/>
        <v>1138.4335154826958</v>
      </c>
      <c r="I5601">
        <f>IF(LCOH!$C$28=Menu!$A$1,'Approvvigionamento energia'!C5601,0)+IF(LCOH!$C$28=Menu!$A$2,'Approvvigionamento energia'!D5601,0)+IF(LCOH!$C$28=Menu!$A$3,'Approvvigionamento energia'!E5601,0)+IF(LCOH!$C$28=Menu!$A$4,'Approvvigionamento energia'!F5601,0)+IF(LCOH!$C$28=Menu!$A$5,'Approvvigionamento energia'!G5601,0)+IF(LCOH!$C$28=Menu!$A$6,'Approvvigionamento energia'!H5601,0)</f>
        <v>1458.8016460949941</v>
      </c>
      <c r="J5601">
        <f>'Approvvigionamento energia'!A5601+'Approvvigionamento energia'!B5601+'Approvvigionamento energia'!I5601</f>
        <v>1862.201646094994</v>
      </c>
      <c r="K5601">
        <f>IF(MIN(LCOH!$C$18,J5601)&gt;=$P$48*LCOH!$C$18, MIN(LCOH!$C$18,J5601),0)</f>
        <v>1500</v>
      </c>
      <c r="L5601">
        <f t="shared" si="175"/>
        <v>362.20164609499398</v>
      </c>
      <c r="M5601">
        <f>K5601/LCOH!$C$18</f>
        <v>1</v>
      </c>
      <c r="N5601">
        <f>K5601/LCOH!$C$34</f>
        <v>28.901734104046245</v>
      </c>
    </row>
    <row r="5602" spans="1:14" x14ac:dyDescent="0.35">
      <c r="A5602">
        <f>'Profilo fotovoltaico'!B5604*LCOH!$C$20</f>
        <v>491</v>
      </c>
      <c r="B5602">
        <f>'Profilo eolico'!B5604*LCOH!$C$21</f>
        <v>31.4</v>
      </c>
      <c r="C5602">
        <f>$P$35*'Profilo fotovoltaico'!B5604</f>
        <v>3611.1145841224338</v>
      </c>
      <c r="D5602">
        <f>$Q$37*'Profilo eolico'!B5604</f>
        <v>183.2075356876897</v>
      </c>
      <c r="E5602">
        <f>$P$39*'Profilo fotovoltaico'!B5604+'Approvvigionamento energia'!$Q$39*'Profilo eolico'!B5604</f>
        <v>1040.1842977963756</v>
      </c>
      <c r="F5602">
        <f>$P$41*'Profilo fotovoltaico'!B5604+'Approvvigionamento energia'!$Q$41*'Profilo eolico'!B5604</f>
        <v>1897.1610599050618</v>
      </c>
      <c r="G5602">
        <f>$P$43*'Profilo fotovoltaico'!B5604+'Approvvigionamento energia'!$Q$43*'Profilo eolico'!B5604</f>
        <v>2754.1378220137481</v>
      </c>
      <c r="H5602">
        <f t="shared" si="174"/>
        <v>1138.4335154826958</v>
      </c>
      <c r="I5602">
        <f>IF(LCOH!$C$28=Menu!$A$1,'Approvvigionamento energia'!C5602,0)+IF(LCOH!$C$28=Menu!$A$2,'Approvvigionamento energia'!D5602,0)+IF(LCOH!$C$28=Menu!$A$3,'Approvvigionamento energia'!E5602,0)+IF(LCOH!$C$28=Menu!$A$4,'Approvvigionamento energia'!F5602,0)+IF(LCOH!$C$28=Menu!$A$5,'Approvvigionamento energia'!G5602,0)+IF(LCOH!$C$28=Menu!$A$6,'Approvvigionamento energia'!H5602,0)</f>
        <v>1897.1610599050618</v>
      </c>
      <c r="J5602">
        <f>'Approvvigionamento energia'!A5602+'Approvvigionamento energia'!B5602+'Approvvigionamento energia'!I5602</f>
        <v>2419.5610599050619</v>
      </c>
      <c r="K5602">
        <f>IF(MIN(LCOH!$C$18,J5602)&gt;=$P$48*LCOH!$C$18, MIN(LCOH!$C$18,J5602),0)</f>
        <v>1500</v>
      </c>
      <c r="L5602">
        <f t="shared" si="175"/>
        <v>919.56105990506194</v>
      </c>
      <c r="M5602">
        <f>K5602/LCOH!$C$18</f>
        <v>1</v>
      </c>
      <c r="N5602">
        <f>K5602/LCOH!$C$34</f>
        <v>28.901734104046245</v>
      </c>
    </row>
    <row r="5603" spans="1:14" x14ac:dyDescent="0.35">
      <c r="A5603">
        <f>'Profilo fotovoltaico'!B5605*LCOH!$C$20</f>
        <v>577</v>
      </c>
      <c r="B5603">
        <f>'Profilo eolico'!B5605*LCOH!$C$21</f>
        <v>35.1</v>
      </c>
      <c r="C5603">
        <f>$P$35*'Profilo fotovoltaico'!B5605</f>
        <v>4243.6112322579311</v>
      </c>
      <c r="D5603">
        <f>$Q$37*'Profilo eolico'!B5605</f>
        <v>204.79568479738563</v>
      </c>
      <c r="E5603">
        <f>$P$39*'Profilo fotovoltaico'!B5605+'Approvvigionamento energia'!$Q$39*'Profilo eolico'!B5605</f>
        <v>1214.4995716625219</v>
      </c>
      <c r="F5603">
        <f>$P$41*'Profilo fotovoltaico'!B5605+'Approvvigionamento energia'!$Q$41*'Profilo eolico'!B5605</f>
        <v>2224.2034585276583</v>
      </c>
      <c r="G5603">
        <f>$P$43*'Profilo fotovoltaico'!B5605+'Approvvigionamento energia'!$Q$43*'Profilo eolico'!B5605</f>
        <v>3233.9073453927949</v>
      </c>
      <c r="H5603">
        <f t="shared" si="174"/>
        <v>1138.4335154826958</v>
      </c>
      <c r="I5603">
        <f>IF(LCOH!$C$28=Menu!$A$1,'Approvvigionamento energia'!C5603,0)+IF(LCOH!$C$28=Menu!$A$2,'Approvvigionamento energia'!D5603,0)+IF(LCOH!$C$28=Menu!$A$3,'Approvvigionamento energia'!E5603,0)+IF(LCOH!$C$28=Menu!$A$4,'Approvvigionamento energia'!F5603,0)+IF(LCOH!$C$28=Menu!$A$5,'Approvvigionamento energia'!G5603,0)+IF(LCOH!$C$28=Menu!$A$6,'Approvvigionamento energia'!H5603,0)</f>
        <v>2224.2034585276583</v>
      </c>
      <c r="J5603">
        <f>'Approvvigionamento energia'!A5603+'Approvvigionamento energia'!B5603+'Approvvigionamento energia'!I5603</f>
        <v>2836.3034585276582</v>
      </c>
      <c r="K5603">
        <f>IF(MIN(LCOH!$C$18,J5603)&gt;=$P$48*LCOH!$C$18, MIN(LCOH!$C$18,J5603),0)</f>
        <v>1500</v>
      </c>
      <c r="L5603">
        <f t="shared" si="175"/>
        <v>1336.3034585276582</v>
      </c>
      <c r="M5603">
        <f>K5603/LCOH!$C$18</f>
        <v>1</v>
      </c>
      <c r="N5603">
        <f>K5603/LCOH!$C$34</f>
        <v>28.901734104046245</v>
      </c>
    </row>
    <row r="5604" spans="1:14" x14ac:dyDescent="0.35">
      <c r="A5604">
        <f>'Profilo fotovoltaico'!B5606*LCOH!$C$20</f>
        <v>619</v>
      </c>
      <c r="B5604">
        <f>'Profilo eolico'!B5606*LCOH!$C$21</f>
        <v>44</v>
      </c>
      <c r="C5604">
        <f>$P$35*'Profilo fotovoltaico'!B5606</f>
        <v>4552.5049441380579</v>
      </c>
      <c r="D5604">
        <f>$Q$37*'Profilo eolico'!B5606</f>
        <v>256.72393535854604</v>
      </c>
      <c r="E5604">
        <f>$P$39*'Profilo fotovoltaico'!B5606+'Approvvigionamento energia'!$Q$39*'Profilo eolico'!B5606</f>
        <v>1330.6691875534241</v>
      </c>
      <c r="F5604">
        <f>$P$41*'Profilo fotovoltaico'!B5606+'Approvvigionamento energia'!$Q$41*'Profilo eolico'!B5606</f>
        <v>2404.6144397483022</v>
      </c>
      <c r="G5604">
        <f>$P$43*'Profilo fotovoltaico'!B5606+'Approvvigionamento energia'!$Q$43*'Profilo eolico'!B5606</f>
        <v>3478.5596919431805</v>
      </c>
      <c r="H5604">
        <f t="shared" si="174"/>
        <v>1138.4335154826958</v>
      </c>
      <c r="I5604">
        <f>IF(LCOH!$C$28=Menu!$A$1,'Approvvigionamento energia'!C5604,0)+IF(LCOH!$C$28=Menu!$A$2,'Approvvigionamento energia'!D5604,0)+IF(LCOH!$C$28=Menu!$A$3,'Approvvigionamento energia'!E5604,0)+IF(LCOH!$C$28=Menu!$A$4,'Approvvigionamento energia'!F5604,0)+IF(LCOH!$C$28=Menu!$A$5,'Approvvigionamento energia'!G5604,0)+IF(LCOH!$C$28=Menu!$A$6,'Approvvigionamento energia'!H5604,0)</f>
        <v>2404.6144397483022</v>
      </c>
      <c r="J5604">
        <f>'Approvvigionamento energia'!A5604+'Approvvigionamento energia'!B5604+'Approvvigionamento energia'!I5604</f>
        <v>3067.6144397483022</v>
      </c>
      <c r="K5604">
        <f>IF(MIN(LCOH!$C$18,J5604)&gt;=$P$48*LCOH!$C$18, MIN(LCOH!$C$18,J5604),0)</f>
        <v>1500</v>
      </c>
      <c r="L5604">
        <f t="shared" si="175"/>
        <v>1567.6144397483022</v>
      </c>
      <c r="M5604">
        <f>K5604/LCOH!$C$18</f>
        <v>1</v>
      </c>
      <c r="N5604">
        <f>K5604/LCOH!$C$34</f>
        <v>28.901734104046245</v>
      </c>
    </row>
    <row r="5605" spans="1:14" x14ac:dyDescent="0.35">
      <c r="A5605">
        <f>'Profilo fotovoltaico'!B5607*LCOH!$C$20</f>
        <v>621</v>
      </c>
      <c r="B5605">
        <f>'Profilo eolico'!B5607*LCOH!$C$21</f>
        <v>57.1</v>
      </c>
      <c r="C5605">
        <f>$P$35*'Profilo fotovoltaico'!B5607</f>
        <v>4567.214168513302</v>
      </c>
      <c r="D5605">
        <f>$Q$37*'Profilo eolico'!B5607</f>
        <v>333.15765247665865</v>
      </c>
      <c r="E5605">
        <f>$P$39*'Profilo fotovoltaico'!B5607+'Approvvigionamento energia'!$Q$39*'Profilo eolico'!B5607</f>
        <v>1391.6717814858193</v>
      </c>
      <c r="F5605">
        <f>$P$41*'Profilo fotovoltaico'!B5607+'Approvvigionamento energia'!$Q$41*'Profilo eolico'!B5607</f>
        <v>2450.1859104949804</v>
      </c>
      <c r="G5605">
        <f>$P$43*'Profilo fotovoltaico'!B5607+'Approvvigionamento energia'!$Q$43*'Profilo eolico'!B5607</f>
        <v>3508.7000395041414</v>
      </c>
      <c r="H5605">
        <f t="shared" si="174"/>
        <v>1138.4335154826958</v>
      </c>
      <c r="I5605">
        <f>IF(LCOH!$C$28=Menu!$A$1,'Approvvigionamento energia'!C5605,0)+IF(LCOH!$C$28=Menu!$A$2,'Approvvigionamento energia'!D5605,0)+IF(LCOH!$C$28=Menu!$A$3,'Approvvigionamento energia'!E5605,0)+IF(LCOH!$C$28=Menu!$A$4,'Approvvigionamento energia'!F5605,0)+IF(LCOH!$C$28=Menu!$A$5,'Approvvigionamento energia'!G5605,0)+IF(LCOH!$C$28=Menu!$A$6,'Approvvigionamento energia'!H5605,0)</f>
        <v>2450.1859104949804</v>
      </c>
      <c r="J5605">
        <f>'Approvvigionamento energia'!A5605+'Approvvigionamento energia'!B5605+'Approvvigionamento energia'!I5605</f>
        <v>3128.2859104949803</v>
      </c>
      <c r="K5605">
        <f>IF(MIN(LCOH!$C$18,J5605)&gt;=$P$48*LCOH!$C$18, MIN(LCOH!$C$18,J5605),0)</f>
        <v>1500</v>
      </c>
      <c r="L5605">
        <f t="shared" si="175"/>
        <v>1628.2859104949803</v>
      </c>
      <c r="M5605">
        <f>K5605/LCOH!$C$18</f>
        <v>1</v>
      </c>
      <c r="N5605">
        <f>K5605/LCOH!$C$34</f>
        <v>28.901734104046245</v>
      </c>
    </row>
    <row r="5606" spans="1:14" x14ac:dyDescent="0.35">
      <c r="A5606">
        <f>'Profilo fotovoltaico'!B5608*LCOH!$C$20</f>
        <v>580</v>
      </c>
      <c r="B5606">
        <f>'Profilo eolico'!B5608*LCOH!$C$21</f>
        <v>71.400000000000006</v>
      </c>
      <c r="C5606">
        <f>$P$35*'Profilo fotovoltaico'!B5608</f>
        <v>4265.6750688207976</v>
      </c>
      <c r="D5606">
        <f>$Q$37*'Profilo eolico'!B5608</f>
        <v>416.59293146818618</v>
      </c>
      <c r="E5606">
        <f>$P$39*'Profilo fotovoltaico'!B5608+'Approvvigionamento energia'!$Q$39*'Profilo eolico'!B5608</f>
        <v>1378.863465806339</v>
      </c>
      <c r="F5606">
        <f>$P$41*'Profilo fotovoltaico'!B5608+'Approvvigionamento energia'!$Q$41*'Profilo eolico'!B5608</f>
        <v>2341.1340001444919</v>
      </c>
      <c r="G5606">
        <f>$P$43*'Profilo fotovoltaico'!B5608+'Approvvigionamento energia'!$Q$43*'Profilo eolico'!B5608</f>
        <v>3303.4045344826445</v>
      </c>
      <c r="H5606">
        <f t="shared" si="174"/>
        <v>1138.4335154826958</v>
      </c>
      <c r="I5606">
        <f>IF(LCOH!$C$28=Menu!$A$1,'Approvvigionamento energia'!C5606,0)+IF(LCOH!$C$28=Menu!$A$2,'Approvvigionamento energia'!D5606,0)+IF(LCOH!$C$28=Menu!$A$3,'Approvvigionamento energia'!E5606,0)+IF(LCOH!$C$28=Menu!$A$4,'Approvvigionamento energia'!F5606,0)+IF(LCOH!$C$28=Menu!$A$5,'Approvvigionamento energia'!G5606,0)+IF(LCOH!$C$28=Menu!$A$6,'Approvvigionamento energia'!H5606,0)</f>
        <v>2341.1340001444919</v>
      </c>
      <c r="J5606">
        <f>'Approvvigionamento energia'!A5606+'Approvvigionamento energia'!B5606+'Approvvigionamento energia'!I5606</f>
        <v>2992.534000144492</v>
      </c>
      <c r="K5606">
        <f>IF(MIN(LCOH!$C$18,J5606)&gt;=$P$48*LCOH!$C$18, MIN(LCOH!$C$18,J5606),0)</f>
        <v>1500</v>
      </c>
      <c r="L5606">
        <f t="shared" si="175"/>
        <v>1492.534000144492</v>
      </c>
      <c r="M5606">
        <f>K5606/LCOH!$C$18</f>
        <v>1</v>
      </c>
      <c r="N5606">
        <f>K5606/LCOH!$C$34</f>
        <v>28.901734104046245</v>
      </c>
    </row>
    <row r="5607" spans="1:14" x14ac:dyDescent="0.35">
      <c r="A5607">
        <f>'Profilo fotovoltaico'!B5609*LCOH!$C$20</f>
        <v>499</v>
      </c>
      <c r="B5607">
        <f>'Profilo eolico'!B5609*LCOH!$C$21</f>
        <v>87.3</v>
      </c>
      <c r="C5607">
        <f>$P$35*'Profilo fotovoltaico'!B5609</f>
        <v>3669.9514816234105</v>
      </c>
      <c r="D5607">
        <f>$Q$37*'Profilo eolico'!B5609</f>
        <v>509.3636262909335</v>
      </c>
      <c r="E5607">
        <f>$P$39*'Profilo fotovoltaico'!B5609+'Approvvigionamento energia'!$Q$39*'Profilo eolico'!B5609</f>
        <v>1299.5105901240527</v>
      </c>
      <c r="F5607">
        <f>$P$41*'Profilo fotovoltaico'!B5609+'Approvvigionamento energia'!$Q$41*'Profilo eolico'!B5609</f>
        <v>2089.6575539571718</v>
      </c>
      <c r="G5607">
        <f>$P$43*'Profilo fotovoltaico'!B5609+'Approvvigionamento energia'!$Q$43*'Profilo eolico'!B5609</f>
        <v>2879.8045177902914</v>
      </c>
      <c r="H5607">
        <f t="shared" si="174"/>
        <v>1138.4335154826958</v>
      </c>
      <c r="I5607">
        <f>IF(LCOH!$C$28=Menu!$A$1,'Approvvigionamento energia'!C5607,0)+IF(LCOH!$C$28=Menu!$A$2,'Approvvigionamento energia'!D5607,0)+IF(LCOH!$C$28=Menu!$A$3,'Approvvigionamento energia'!E5607,0)+IF(LCOH!$C$28=Menu!$A$4,'Approvvigionamento energia'!F5607,0)+IF(LCOH!$C$28=Menu!$A$5,'Approvvigionamento energia'!G5607,0)+IF(LCOH!$C$28=Menu!$A$6,'Approvvigionamento energia'!H5607,0)</f>
        <v>2089.6575539571718</v>
      </c>
      <c r="J5607">
        <f>'Approvvigionamento energia'!A5607+'Approvvigionamento energia'!B5607+'Approvvigionamento energia'!I5607</f>
        <v>2675.9575539571715</v>
      </c>
      <c r="K5607">
        <f>IF(MIN(LCOH!$C$18,J5607)&gt;=$P$48*LCOH!$C$18, MIN(LCOH!$C$18,J5607),0)</f>
        <v>1500</v>
      </c>
      <c r="L5607">
        <f t="shared" si="175"/>
        <v>1175.9575539571715</v>
      </c>
      <c r="M5607">
        <f>K5607/LCOH!$C$18</f>
        <v>1</v>
      </c>
      <c r="N5607">
        <f>K5607/LCOH!$C$34</f>
        <v>28.901734104046245</v>
      </c>
    </row>
    <row r="5608" spans="1:14" x14ac:dyDescent="0.35">
      <c r="A5608">
        <f>'Profilo fotovoltaico'!B5610*LCOH!$C$20</f>
        <v>392</v>
      </c>
      <c r="B5608">
        <f>'Profilo eolico'!B5610*LCOH!$C$21</f>
        <v>100.6</v>
      </c>
      <c r="C5608">
        <f>$P$35*'Profilo fotovoltaico'!B5610</f>
        <v>2883.0079775478498</v>
      </c>
      <c r="D5608">
        <f>$Q$37*'Profilo eolico'!B5610</f>
        <v>586.96427038794855</v>
      </c>
      <c r="E5608">
        <f>$P$39*'Profilo fotovoltaico'!B5610+'Approvvigionamento energia'!$Q$39*'Profilo eolico'!B5610</f>
        <v>1160.9751971779237</v>
      </c>
      <c r="F5608">
        <f>$P$41*'Profilo fotovoltaico'!B5610+'Approvvigionamento energia'!$Q$41*'Profilo eolico'!B5610</f>
        <v>1734.9861239678992</v>
      </c>
      <c r="G5608">
        <f>$P$43*'Profilo fotovoltaico'!B5610+'Approvvigionamento energia'!$Q$43*'Profilo eolico'!B5610</f>
        <v>2308.9970507578746</v>
      </c>
      <c r="H5608">
        <f t="shared" si="174"/>
        <v>1138.4335154826958</v>
      </c>
      <c r="I5608">
        <f>IF(LCOH!$C$28=Menu!$A$1,'Approvvigionamento energia'!C5608,0)+IF(LCOH!$C$28=Menu!$A$2,'Approvvigionamento energia'!D5608,0)+IF(LCOH!$C$28=Menu!$A$3,'Approvvigionamento energia'!E5608,0)+IF(LCOH!$C$28=Menu!$A$4,'Approvvigionamento energia'!F5608,0)+IF(LCOH!$C$28=Menu!$A$5,'Approvvigionamento energia'!G5608,0)+IF(LCOH!$C$28=Menu!$A$6,'Approvvigionamento energia'!H5608,0)</f>
        <v>1734.9861239678992</v>
      </c>
      <c r="J5608">
        <f>'Approvvigionamento energia'!A5608+'Approvvigionamento energia'!B5608+'Approvvigionamento energia'!I5608</f>
        <v>2227.5861239678993</v>
      </c>
      <c r="K5608">
        <f>IF(MIN(LCOH!$C$18,J5608)&gt;=$P$48*LCOH!$C$18, MIN(LCOH!$C$18,J5608),0)</f>
        <v>1500</v>
      </c>
      <c r="L5608">
        <f t="shared" si="175"/>
        <v>727.58612396789931</v>
      </c>
      <c r="M5608">
        <f>K5608/LCOH!$C$18</f>
        <v>1</v>
      </c>
      <c r="N5608">
        <f>K5608/LCOH!$C$34</f>
        <v>28.901734104046245</v>
      </c>
    </row>
    <row r="5609" spans="1:14" x14ac:dyDescent="0.35">
      <c r="A5609">
        <f>'Profilo fotovoltaico'!B5611*LCOH!$C$20</f>
        <v>264</v>
      </c>
      <c r="B5609">
        <f>'Profilo eolico'!B5611*LCOH!$C$21</f>
        <v>110.3</v>
      </c>
      <c r="C5609">
        <f>$P$35*'Profilo fotovoltaico'!B5611</f>
        <v>1941.6176175322253</v>
      </c>
      <c r="D5609">
        <f>$Q$37*'Profilo eolico'!B5611</f>
        <v>643.56022886471885</v>
      </c>
      <c r="E5609">
        <f>$P$39*'Profilo fotovoltaico'!B5611+'Approvvigionamento energia'!$Q$39*'Profilo eolico'!B5611</f>
        <v>968.07457603159548</v>
      </c>
      <c r="F5609">
        <f>$P$41*'Profilo fotovoltaico'!B5611+'Approvvigionamento energia'!$Q$41*'Profilo eolico'!B5611</f>
        <v>1292.588923198472</v>
      </c>
      <c r="G5609">
        <f>$P$43*'Profilo fotovoltaico'!B5611+'Approvvigionamento energia'!$Q$43*'Profilo eolico'!B5611</f>
        <v>1617.1032703653486</v>
      </c>
      <c r="H5609">
        <f t="shared" si="174"/>
        <v>1138.4335154826958</v>
      </c>
      <c r="I5609">
        <f>IF(LCOH!$C$28=Menu!$A$1,'Approvvigionamento energia'!C5609,0)+IF(LCOH!$C$28=Menu!$A$2,'Approvvigionamento energia'!D5609,0)+IF(LCOH!$C$28=Menu!$A$3,'Approvvigionamento energia'!E5609,0)+IF(LCOH!$C$28=Menu!$A$4,'Approvvigionamento energia'!F5609,0)+IF(LCOH!$C$28=Menu!$A$5,'Approvvigionamento energia'!G5609,0)+IF(LCOH!$C$28=Menu!$A$6,'Approvvigionamento energia'!H5609,0)</f>
        <v>1292.588923198472</v>
      </c>
      <c r="J5609">
        <f>'Approvvigionamento energia'!A5609+'Approvvigionamento energia'!B5609+'Approvvigionamento energia'!I5609</f>
        <v>1666.888923198472</v>
      </c>
      <c r="K5609">
        <f>IF(MIN(LCOH!$C$18,J5609)&gt;=$P$48*LCOH!$C$18, MIN(LCOH!$C$18,J5609),0)</f>
        <v>1500</v>
      </c>
      <c r="L5609">
        <f t="shared" si="175"/>
        <v>166.88892319847196</v>
      </c>
      <c r="M5609">
        <f>K5609/LCOH!$C$18</f>
        <v>1</v>
      </c>
      <c r="N5609">
        <f>K5609/LCOH!$C$34</f>
        <v>28.901734104046245</v>
      </c>
    </row>
    <row r="5610" spans="1:14" x14ac:dyDescent="0.35">
      <c r="A5610">
        <f>'Profilo fotovoltaico'!B5612*LCOH!$C$20</f>
        <v>135</v>
      </c>
      <c r="B5610">
        <f>'Profilo eolico'!B5612*LCOH!$C$21</f>
        <v>111.8</v>
      </c>
      <c r="C5610">
        <f>$P$35*'Profilo fotovoltaico'!B5612</f>
        <v>992.87264532897882</v>
      </c>
      <c r="D5610">
        <f>$Q$37*'Profilo eolico'!B5612</f>
        <v>652.31218120648748</v>
      </c>
      <c r="E5610">
        <f>$P$39*'Profilo fotovoltaico'!B5612+'Approvvigionamento energia'!$Q$39*'Profilo eolico'!B5612</f>
        <v>737.45229723711032</v>
      </c>
      <c r="F5610">
        <f>$P$41*'Profilo fotovoltaico'!B5612+'Approvvigionamento energia'!$Q$41*'Profilo eolico'!B5612</f>
        <v>822.59241326773315</v>
      </c>
      <c r="G5610">
        <f>$P$43*'Profilo fotovoltaico'!B5612+'Approvvigionamento energia'!$Q$43*'Profilo eolico'!B5612</f>
        <v>907.73252929835598</v>
      </c>
      <c r="H5610">
        <f t="shared" si="174"/>
        <v>1138.4335154826958</v>
      </c>
      <c r="I5610">
        <f>IF(LCOH!$C$28=Menu!$A$1,'Approvvigionamento energia'!C5610,0)+IF(LCOH!$C$28=Menu!$A$2,'Approvvigionamento energia'!D5610,0)+IF(LCOH!$C$28=Menu!$A$3,'Approvvigionamento energia'!E5610,0)+IF(LCOH!$C$28=Menu!$A$4,'Approvvigionamento energia'!F5610,0)+IF(LCOH!$C$28=Menu!$A$5,'Approvvigionamento energia'!G5610,0)+IF(LCOH!$C$28=Menu!$A$6,'Approvvigionamento energia'!H5610,0)</f>
        <v>822.59241326773315</v>
      </c>
      <c r="J5610">
        <f>'Approvvigionamento energia'!A5610+'Approvvigionamento energia'!B5610+'Approvvigionamento energia'!I5610</f>
        <v>1069.3924132677332</v>
      </c>
      <c r="K5610">
        <f>IF(MIN(LCOH!$C$18,J5610)&gt;=$P$48*LCOH!$C$18, MIN(LCOH!$C$18,J5610),0)</f>
        <v>1069.3924132677332</v>
      </c>
      <c r="L5610">
        <f t="shared" si="175"/>
        <v>0</v>
      </c>
      <c r="M5610">
        <f>K5610/LCOH!$C$18</f>
        <v>0.71292827551182214</v>
      </c>
      <c r="N5610">
        <f>K5610/LCOH!$C$34</f>
        <v>20.604863454098908</v>
      </c>
    </row>
    <row r="5611" spans="1:14" x14ac:dyDescent="0.35">
      <c r="A5611">
        <f>'Profilo fotovoltaico'!B5613*LCOH!$C$20</f>
        <v>29</v>
      </c>
      <c r="B5611">
        <f>'Profilo eolico'!B5613*LCOH!$C$21</f>
        <v>102.9</v>
      </c>
      <c r="C5611">
        <f>$P$35*'Profilo fotovoltaico'!B5613</f>
        <v>213.28375344103989</v>
      </c>
      <c r="D5611">
        <f>$Q$37*'Profilo eolico'!B5613</f>
        <v>600.38393064532715</v>
      </c>
      <c r="E5611">
        <f>$P$39*'Profilo fotovoltaico'!B5613+'Approvvigionamento energia'!$Q$39*'Profilo eolico'!B5613</f>
        <v>503.60888634425527</v>
      </c>
      <c r="F5611">
        <f>$P$41*'Profilo fotovoltaico'!B5613+'Approvvigionamento energia'!$Q$41*'Profilo eolico'!B5613</f>
        <v>406.83384204318349</v>
      </c>
      <c r="G5611">
        <f>$P$43*'Profilo fotovoltaico'!B5613+'Approvvigionamento energia'!$Q$43*'Profilo eolico'!B5613</f>
        <v>310.05879774211172</v>
      </c>
      <c r="H5611">
        <f t="shared" si="174"/>
        <v>1138.4335154826958</v>
      </c>
      <c r="I5611">
        <f>IF(LCOH!$C$28=Menu!$A$1,'Approvvigionamento energia'!C5611,0)+IF(LCOH!$C$28=Menu!$A$2,'Approvvigionamento energia'!D5611,0)+IF(LCOH!$C$28=Menu!$A$3,'Approvvigionamento energia'!E5611,0)+IF(LCOH!$C$28=Menu!$A$4,'Approvvigionamento energia'!F5611,0)+IF(LCOH!$C$28=Menu!$A$5,'Approvvigionamento energia'!G5611,0)+IF(LCOH!$C$28=Menu!$A$6,'Approvvigionamento energia'!H5611,0)</f>
        <v>406.83384204318349</v>
      </c>
      <c r="J5611">
        <f>'Approvvigionamento energia'!A5611+'Approvvigionamento energia'!B5611+'Approvvigionamento energia'!I5611</f>
        <v>538.73384204318347</v>
      </c>
      <c r="K5611">
        <f>IF(MIN(LCOH!$C$18,J5611)&gt;=$P$48*LCOH!$C$18, MIN(LCOH!$C$18,J5611),0)</f>
        <v>538.73384204318347</v>
      </c>
      <c r="L5611">
        <f t="shared" si="175"/>
        <v>0</v>
      </c>
      <c r="M5611">
        <f>K5611/LCOH!$C$18</f>
        <v>0.35915589469545567</v>
      </c>
      <c r="N5611">
        <f>K5611/LCOH!$C$34</f>
        <v>10.380228170388891</v>
      </c>
    </row>
    <row r="5612" spans="1:14" x14ac:dyDescent="0.35">
      <c r="A5612">
        <f>'Profilo fotovoltaico'!B5614*LCOH!$C$20</f>
        <v>0</v>
      </c>
      <c r="B5612">
        <f>'Profilo eolico'!B5614*LCOH!$C$21</f>
        <v>86.1</v>
      </c>
      <c r="C5612">
        <f>$P$35*'Profilo fotovoltaico'!B5614</f>
        <v>0</v>
      </c>
      <c r="D5612">
        <f>$Q$37*'Profilo eolico'!B5614</f>
        <v>502.36206441751858</v>
      </c>
      <c r="E5612">
        <f>$P$39*'Profilo fotovoltaico'!B5614+'Approvvigionamento energia'!$Q$39*'Profilo eolico'!B5614</f>
        <v>376.77154831313891</v>
      </c>
      <c r="F5612">
        <f>$P$41*'Profilo fotovoltaico'!B5614+'Approvvigionamento energia'!$Q$41*'Profilo eolico'!B5614</f>
        <v>251.18103220875929</v>
      </c>
      <c r="G5612">
        <f>$P$43*'Profilo fotovoltaico'!B5614+'Approvvigionamento energia'!$Q$43*'Profilo eolico'!B5614</f>
        <v>125.59051610437965</v>
      </c>
      <c r="H5612">
        <f t="shared" si="174"/>
        <v>1138.4335154826958</v>
      </c>
      <c r="I5612">
        <f>IF(LCOH!$C$28=Menu!$A$1,'Approvvigionamento energia'!C5612,0)+IF(LCOH!$C$28=Menu!$A$2,'Approvvigionamento energia'!D5612,0)+IF(LCOH!$C$28=Menu!$A$3,'Approvvigionamento energia'!E5612,0)+IF(LCOH!$C$28=Menu!$A$4,'Approvvigionamento energia'!F5612,0)+IF(LCOH!$C$28=Menu!$A$5,'Approvvigionamento energia'!G5612,0)+IF(LCOH!$C$28=Menu!$A$6,'Approvvigionamento energia'!H5612,0)</f>
        <v>251.18103220875929</v>
      </c>
      <c r="J5612">
        <f>'Approvvigionamento energia'!A5612+'Approvvigionamento energia'!B5612+'Approvvigionamento energia'!I5612</f>
        <v>337.28103220875926</v>
      </c>
      <c r="K5612">
        <f>IF(MIN(LCOH!$C$18,J5612)&gt;=$P$48*LCOH!$C$18, MIN(LCOH!$C$18,J5612),0)</f>
        <v>0</v>
      </c>
      <c r="L5612">
        <f t="shared" si="175"/>
        <v>337.28103220875926</v>
      </c>
      <c r="M5612">
        <f>K5612/LCOH!$C$18</f>
        <v>0</v>
      </c>
      <c r="N5612">
        <f>K5612/LCOH!$C$34</f>
        <v>0</v>
      </c>
    </row>
    <row r="5613" spans="1:14" x14ac:dyDescent="0.35">
      <c r="A5613">
        <f>'Profilo fotovoltaico'!B5615*LCOH!$C$20</f>
        <v>0</v>
      </c>
      <c r="B5613">
        <f>'Profilo eolico'!B5615*LCOH!$C$21</f>
        <v>76.399999999999991</v>
      </c>
      <c r="C5613">
        <f>$P$35*'Profilo fotovoltaico'!B5615</f>
        <v>0</v>
      </c>
      <c r="D5613">
        <f>$Q$37*'Profilo eolico'!B5615</f>
        <v>445.76610594074816</v>
      </c>
      <c r="E5613">
        <f>$P$39*'Profilo fotovoltaico'!B5615+'Approvvigionamento energia'!$Q$39*'Profilo eolico'!B5615</f>
        <v>334.32457945556109</v>
      </c>
      <c r="F5613">
        <f>$P$41*'Profilo fotovoltaico'!B5615+'Approvvigionamento energia'!$Q$41*'Profilo eolico'!B5615</f>
        <v>222.88305297037408</v>
      </c>
      <c r="G5613">
        <f>$P$43*'Profilo fotovoltaico'!B5615+'Approvvigionamento energia'!$Q$43*'Profilo eolico'!B5615</f>
        <v>111.44152648518704</v>
      </c>
      <c r="H5613">
        <f t="shared" si="174"/>
        <v>1138.4335154826958</v>
      </c>
      <c r="I5613">
        <f>IF(LCOH!$C$28=Menu!$A$1,'Approvvigionamento energia'!C5613,0)+IF(LCOH!$C$28=Menu!$A$2,'Approvvigionamento energia'!D5613,0)+IF(LCOH!$C$28=Menu!$A$3,'Approvvigionamento energia'!E5613,0)+IF(LCOH!$C$28=Menu!$A$4,'Approvvigionamento energia'!F5613,0)+IF(LCOH!$C$28=Menu!$A$5,'Approvvigionamento energia'!G5613,0)+IF(LCOH!$C$28=Menu!$A$6,'Approvvigionamento energia'!H5613,0)</f>
        <v>222.88305297037408</v>
      </c>
      <c r="J5613">
        <f>'Approvvigionamento energia'!A5613+'Approvvigionamento energia'!B5613+'Approvvigionamento energia'!I5613</f>
        <v>299.28305297037406</v>
      </c>
      <c r="K5613">
        <f>IF(MIN(LCOH!$C$18,J5613)&gt;=$P$48*LCOH!$C$18, MIN(LCOH!$C$18,J5613),0)</f>
        <v>0</v>
      </c>
      <c r="L5613">
        <f t="shared" si="175"/>
        <v>299.28305297037406</v>
      </c>
      <c r="M5613">
        <f>K5613/LCOH!$C$18</f>
        <v>0</v>
      </c>
      <c r="N5613">
        <f>K5613/LCOH!$C$34</f>
        <v>0</v>
      </c>
    </row>
    <row r="5614" spans="1:14" x14ac:dyDescent="0.35">
      <c r="A5614">
        <f>'Profilo fotovoltaico'!B5616*LCOH!$C$20</f>
        <v>0</v>
      </c>
      <c r="B5614">
        <f>'Profilo eolico'!B5616*LCOH!$C$21</f>
        <v>78.8</v>
      </c>
      <c r="C5614">
        <f>$P$35*'Profilo fotovoltaico'!B5616</f>
        <v>0</v>
      </c>
      <c r="D5614">
        <f>$Q$37*'Profilo eolico'!B5616</f>
        <v>459.76922968757793</v>
      </c>
      <c r="E5614">
        <f>$P$39*'Profilo fotovoltaico'!B5616+'Approvvigionamento energia'!$Q$39*'Profilo eolico'!B5616</f>
        <v>344.82692226568344</v>
      </c>
      <c r="F5614">
        <f>$P$41*'Profilo fotovoltaico'!B5616+'Approvvigionamento energia'!$Q$41*'Profilo eolico'!B5616</f>
        <v>229.88461484378897</v>
      </c>
      <c r="G5614">
        <f>$P$43*'Profilo fotovoltaico'!B5616+'Approvvigionamento energia'!$Q$43*'Profilo eolico'!B5616</f>
        <v>114.94230742189448</v>
      </c>
      <c r="H5614">
        <f t="shared" si="174"/>
        <v>1138.4335154826958</v>
      </c>
      <c r="I5614">
        <f>IF(LCOH!$C$28=Menu!$A$1,'Approvvigionamento energia'!C5614,0)+IF(LCOH!$C$28=Menu!$A$2,'Approvvigionamento energia'!D5614,0)+IF(LCOH!$C$28=Menu!$A$3,'Approvvigionamento energia'!E5614,0)+IF(LCOH!$C$28=Menu!$A$4,'Approvvigionamento energia'!F5614,0)+IF(LCOH!$C$28=Menu!$A$5,'Approvvigionamento energia'!G5614,0)+IF(LCOH!$C$28=Menu!$A$6,'Approvvigionamento energia'!H5614,0)</f>
        <v>229.88461484378897</v>
      </c>
      <c r="J5614">
        <f>'Approvvigionamento energia'!A5614+'Approvvigionamento energia'!B5614+'Approvvigionamento energia'!I5614</f>
        <v>308.68461484378895</v>
      </c>
      <c r="K5614">
        <f>IF(MIN(LCOH!$C$18,J5614)&gt;=$P$48*LCOH!$C$18, MIN(LCOH!$C$18,J5614),0)</f>
        <v>0</v>
      </c>
      <c r="L5614">
        <f t="shared" si="175"/>
        <v>308.68461484378895</v>
      </c>
      <c r="M5614">
        <f>K5614/LCOH!$C$18</f>
        <v>0</v>
      </c>
      <c r="N5614">
        <f>K5614/LCOH!$C$34</f>
        <v>0</v>
      </c>
    </row>
    <row r="5615" spans="1:14" x14ac:dyDescent="0.35">
      <c r="A5615">
        <f>'Profilo fotovoltaico'!B5617*LCOH!$C$20</f>
        <v>0</v>
      </c>
      <c r="B5615">
        <f>'Profilo eolico'!B5617*LCOH!$C$21</f>
        <v>93.7</v>
      </c>
      <c r="C5615">
        <f>$P$35*'Profilo fotovoltaico'!B5617</f>
        <v>0</v>
      </c>
      <c r="D5615">
        <f>$Q$37*'Profilo eolico'!B5617</f>
        <v>546.70528961581294</v>
      </c>
      <c r="E5615">
        <f>$P$39*'Profilo fotovoltaico'!B5617+'Approvvigionamento energia'!$Q$39*'Profilo eolico'!B5617</f>
        <v>410.02896721185971</v>
      </c>
      <c r="F5615">
        <f>$P$41*'Profilo fotovoltaico'!B5617+'Approvvigionamento energia'!$Q$41*'Profilo eolico'!B5617</f>
        <v>273.35264480790647</v>
      </c>
      <c r="G5615">
        <f>$P$43*'Profilo fotovoltaico'!B5617+'Approvvigionamento energia'!$Q$43*'Profilo eolico'!B5617</f>
        <v>136.67632240395324</v>
      </c>
      <c r="H5615">
        <f t="shared" si="174"/>
        <v>1138.4335154826958</v>
      </c>
      <c r="I5615">
        <f>IF(LCOH!$C$28=Menu!$A$1,'Approvvigionamento energia'!C5615,0)+IF(LCOH!$C$28=Menu!$A$2,'Approvvigionamento energia'!D5615,0)+IF(LCOH!$C$28=Menu!$A$3,'Approvvigionamento energia'!E5615,0)+IF(LCOH!$C$28=Menu!$A$4,'Approvvigionamento energia'!F5615,0)+IF(LCOH!$C$28=Menu!$A$5,'Approvvigionamento energia'!G5615,0)+IF(LCOH!$C$28=Menu!$A$6,'Approvvigionamento energia'!H5615,0)</f>
        <v>273.35264480790647</v>
      </c>
      <c r="J5615">
        <f>'Approvvigionamento energia'!A5615+'Approvvigionamento energia'!B5615+'Approvvigionamento energia'!I5615</f>
        <v>367.05264480790646</v>
      </c>
      <c r="K5615">
        <f>IF(MIN(LCOH!$C$18,J5615)&gt;=$P$48*LCOH!$C$18, MIN(LCOH!$C$18,J5615),0)</f>
        <v>0</v>
      </c>
      <c r="L5615">
        <f t="shared" si="175"/>
        <v>367.05264480790646</v>
      </c>
      <c r="M5615">
        <f>K5615/LCOH!$C$18</f>
        <v>0</v>
      </c>
      <c r="N5615">
        <f>K5615/LCOH!$C$34</f>
        <v>0</v>
      </c>
    </row>
    <row r="5616" spans="1:14" x14ac:dyDescent="0.35">
      <c r="A5616">
        <f>'Profilo fotovoltaico'!B5618*LCOH!$C$20</f>
        <v>0</v>
      </c>
      <c r="B5616">
        <f>'Profilo eolico'!B5618*LCOH!$C$21</f>
        <v>113.8</v>
      </c>
      <c r="C5616">
        <f>$P$35*'Profilo fotovoltaico'!B5618</f>
        <v>0</v>
      </c>
      <c r="D5616">
        <f>$Q$37*'Profilo eolico'!B5618</f>
        <v>663.98145099551232</v>
      </c>
      <c r="E5616">
        <f>$P$39*'Profilo fotovoltaico'!B5618+'Approvvigionamento energia'!$Q$39*'Profilo eolico'!B5618</f>
        <v>497.98608824663427</v>
      </c>
      <c r="F5616">
        <f>$P$41*'Profilo fotovoltaico'!B5618+'Approvvigionamento energia'!$Q$41*'Profilo eolico'!B5618</f>
        <v>331.99072549775616</v>
      </c>
      <c r="G5616">
        <f>$P$43*'Profilo fotovoltaico'!B5618+'Approvvigionamento energia'!$Q$43*'Profilo eolico'!B5618</f>
        <v>165.99536274887808</v>
      </c>
      <c r="H5616">
        <f t="shared" si="174"/>
        <v>1138.4335154826958</v>
      </c>
      <c r="I5616">
        <f>IF(LCOH!$C$28=Menu!$A$1,'Approvvigionamento energia'!C5616,0)+IF(LCOH!$C$28=Menu!$A$2,'Approvvigionamento energia'!D5616,0)+IF(LCOH!$C$28=Menu!$A$3,'Approvvigionamento energia'!E5616,0)+IF(LCOH!$C$28=Menu!$A$4,'Approvvigionamento energia'!F5616,0)+IF(LCOH!$C$28=Menu!$A$5,'Approvvigionamento energia'!G5616,0)+IF(LCOH!$C$28=Menu!$A$6,'Approvvigionamento energia'!H5616,0)</f>
        <v>331.99072549775616</v>
      </c>
      <c r="J5616">
        <f>'Approvvigionamento energia'!A5616+'Approvvigionamento energia'!B5616+'Approvvigionamento energia'!I5616</f>
        <v>445.79072549775617</v>
      </c>
      <c r="K5616">
        <f>IF(MIN(LCOH!$C$18,J5616)&gt;=$P$48*LCOH!$C$18, MIN(LCOH!$C$18,J5616),0)</f>
        <v>445.79072549775617</v>
      </c>
      <c r="L5616">
        <f t="shared" si="175"/>
        <v>0</v>
      </c>
      <c r="M5616">
        <f>K5616/LCOH!$C$18</f>
        <v>0.29719381699850411</v>
      </c>
      <c r="N5616">
        <f>K5616/LCOH!$C$34</f>
        <v>8.5894166762573452</v>
      </c>
    </row>
    <row r="5617" spans="1:14" x14ac:dyDescent="0.35">
      <c r="A5617">
        <f>'Profilo fotovoltaico'!B5619*LCOH!$C$20</f>
        <v>0</v>
      </c>
      <c r="B5617">
        <f>'Profilo eolico'!B5619*LCOH!$C$21</f>
        <v>131.1</v>
      </c>
      <c r="C5617">
        <f>$P$35*'Profilo fotovoltaico'!B5619</f>
        <v>0</v>
      </c>
      <c r="D5617">
        <f>$Q$37*'Profilo eolico'!B5619</f>
        <v>764.92063467057699</v>
      </c>
      <c r="E5617">
        <f>$P$39*'Profilo fotovoltaico'!B5619+'Approvvigionamento energia'!$Q$39*'Profilo eolico'!B5619</f>
        <v>573.69047600293277</v>
      </c>
      <c r="F5617">
        <f>$P$41*'Profilo fotovoltaico'!B5619+'Approvvigionamento energia'!$Q$41*'Profilo eolico'!B5619</f>
        <v>382.46031733528849</v>
      </c>
      <c r="G5617">
        <f>$P$43*'Profilo fotovoltaico'!B5619+'Approvvigionamento energia'!$Q$43*'Profilo eolico'!B5619</f>
        <v>191.23015866764425</v>
      </c>
      <c r="H5617">
        <f t="shared" si="174"/>
        <v>1138.4335154826958</v>
      </c>
      <c r="I5617">
        <f>IF(LCOH!$C$28=Menu!$A$1,'Approvvigionamento energia'!C5617,0)+IF(LCOH!$C$28=Menu!$A$2,'Approvvigionamento energia'!D5617,0)+IF(LCOH!$C$28=Menu!$A$3,'Approvvigionamento energia'!E5617,0)+IF(LCOH!$C$28=Menu!$A$4,'Approvvigionamento energia'!F5617,0)+IF(LCOH!$C$28=Menu!$A$5,'Approvvigionamento energia'!G5617,0)+IF(LCOH!$C$28=Menu!$A$6,'Approvvigionamento energia'!H5617,0)</f>
        <v>382.46031733528849</v>
      </c>
      <c r="J5617">
        <f>'Approvvigionamento energia'!A5617+'Approvvigionamento energia'!B5617+'Approvvigionamento energia'!I5617</f>
        <v>513.56031733528846</v>
      </c>
      <c r="K5617">
        <f>IF(MIN(LCOH!$C$18,J5617)&gt;=$P$48*LCOH!$C$18, MIN(LCOH!$C$18,J5617),0)</f>
        <v>513.56031733528846</v>
      </c>
      <c r="L5617">
        <f t="shared" si="175"/>
        <v>0</v>
      </c>
      <c r="M5617">
        <f>K5617/LCOH!$C$18</f>
        <v>0.34237354489019228</v>
      </c>
      <c r="N5617">
        <f>K5617/LCOH!$C$34</f>
        <v>9.8951891586760787</v>
      </c>
    </row>
    <row r="5618" spans="1:14" x14ac:dyDescent="0.35">
      <c r="A5618">
        <f>'Profilo fotovoltaico'!B5620*LCOH!$C$20</f>
        <v>0</v>
      </c>
      <c r="B5618">
        <f>'Profilo eolico'!B5620*LCOH!$C$21</f>
        <v>141.6</v>
      </c>
      <c r="C5618">
        <f>$P$35*'Profilo fotovoltaico'!B5620</f>
        <v>0</v>
      </c>
      <c r="D5618">
        <f>$Q$37*'Profilo eolico'!B5620</f>
        <v>826.18430106295739</v>
      </c>
      <c r="E5618">
        <f>$P$39*'Profilo fotovoltaico'!B5620+'Approvvigionamento energia'!$Q$39*'Profilo eolico'!B5620</f>
        <v>619.63822579721807</v>
      </c>
      <c r="F5618">
        <f>$P$41*'Profilo fotovoltaico'!B5620+'Approvvigionamento energia'!$Q$41*'Profilo eolico'!B5620</f>
        <v>413.09215053147869</v>
      </c>
      <c r="G5618">
        <f>$P$43*'Profilo fotovoltaico'!B5620+'Approvvigionamento energia'!$Q$43*'Profilo eolico'!B5620</f>
        <v>206.54607526573935</v>
      </c>
      <c r="H5618">
        <f t="shared" si="174"/>
        <v>1138.4335154826958</v>
      </c>
      <c r="I5618">
        <f>IF(LCOH!$C$28=Menu!$A$1,'Approvvigionamento energia'!C5618,0)+IF(LCOH!$C$28=Menu!$A$2,'Approvvigionamento energia'!D5618,0)+IF(LCOH!$C$28=Menu!$A$3,'Approvvigionamento energia'!E5618,0)+IF(LCOH!$C$28=Menu!$A$4,'Approvvigionamento energia'!F5618,0)+IF(LCOH!$C$28=Menu!$A$5,'Approvvigionamento energia'!G5618,0)+IF(LCOH!$C$28=Menu!$A$6,'Approvvigionamento energia'!H5618,0)</f>
        <v>413.09215053147869</v>
      </c>
      <c r="J5618">
        <f>'Approvvigionamento energia'!A5618+'Approvvigionamento energia'!B5618+'Approvvigionamento energia'!I5618</f>
        <v>554.69215053147866</v>
      </c>
      <c r="K5618">
        <f>IF(MIN(LCOH!$C$18,J5618)&gt;=$P$48*LCOH!$C$18, MIN(LCOH!$C$18,J5618),0)</f>
        <v>554.69215053147866</v>
      </c>
      <c r="L5618">
        <f t="shared" si="175"/>
        <v>0</v>
      </c>
      <c r="M5618">
        <f>K5618/LCOH!$C$18</f>
        <v>0.36979476702098579</v>
      </c>
      <c r="N5618">
        <f>K5618/LCOH!$C$34</f>
        <v>10.68771002950826</v>
      </c>
    </row>
    <row r="5619" spans="1:14" x14ac:dyDescent="0.35">
      <c r="A5619">
        <f>'Profilo fotovoltaico'!B5621*LCOH!$C$20</f>
        <v>0</v>
      </c>
      <c r="B5619">
        <f>'Profilo eolico'!B5621*LCOH!$C$21</f>
        <v>148.4</v>
      </c>
      <c r="C5619">
        <f>$P$35*'Profilo fotovoltaico'!B5621</f>
        <v>0</v>
      </c>
      <c r="D5619">
        <f>$Q$37*'Profilo eolico'!B5621</f>
        <v>865.85981834564177</v>
      </c>
      <c r="E5619">
        <f>$P$39*'Profilo fotovoltaico'!B5621+'Approvvigionamento energia'!$Q$39*'Profilo eolico'!B5621</f>
        <v>649.39486375923127</v>
      </c>
      <c r="F5619">
        <f>$P$41*'Profilo fotovoltaico'!B5621+'Approvvigionamento energia'!$Q$41*'Profilo eolico'!B5621</f>
        <v>432.92990917282089</v>
      </c>
      <c r="G5619">
        <f>$P$43*'Profilo fotovoltaico'!B5621+'Approvvigionamento energia'!$Q$43*'Profilo eolico'!B5621</f>
        <v>216.46495458641044</v>
      </c>
      <c r="H5619">
        <f t="shared" si="174"/>
        <v>1138.4335154826958</v>
      </c>
      <c r="I5619">
        <f>IF(LCOH!$C$28=Menu!$A$1,'Approvvigionamento energia'!C5619,0)+IF(LCOH!$C$28=Menu!$A$2,'Approvvigionamento energia'!D5619,0)+IF(LCOH!$C$28=Menu!$A$3,'Approvvigionamento energia'!E5619,0)+IF(LCOH!$C$28=Menu!$A$4,'Approvvigionamento energia'!F5619,0)+IF(LCOH!$C$28=Menu!$A$5,'Approvvigionamento energia'!G5619,0)+IF(LCOH!$C$28=Menu!$A$6,'Approvvigionamento energia'!H5619,0)</f>
        <v>432.92990917282089</v>
      </c>
      <c r="J5619">
        <f>'Approvvigionamento energia'!A5619+'Approvvigionamento energia'!B5619+'Approvvigionamento energia'!I5619</f>
        <v>581.32990917282086</v>
      </c>
      <c r="K5619">
        <f>IF(MIN(LCOH!$C$18,J5619)&gt;=$P$48*LCOH!$C$18, MIN(LCOH!$C$18,J5619),0)</f>
        <v>581.32990917282086</v>
      </c>
      <c r="L5619">
        <f t="shared" si="175"/>
        <v>0</v>
      </c>
      <c r="M5619">
        <f>K5619/LCOH!$C$18</f>
        <v>0.38755327278188056</v>
      </c>
      <c r="N5619">
        <f>K5619/LCOH!$C$34</f>
        <v>11.200961641094814</v>
      </c>
    </row>
    <row r="5620" spans="1:14" x14ac:dyDescent="0.35">
      <c r="A5620">
        <f>'Profilo fotovoltaico'!B5622*LCOH!$C$20</f>
        <v>0</v>
      </c>
      <c r="B5620">
        <f>'Profilo eolico'!B5622*LCOH!$C$21</f>
        <v>153.6</v>
      </c>
      <c r="C5620">
        <f>$P$35*'Profilo fotovoltaico'!B5622</f>
        <v>0</v>
      </c>
      <c r="D5620">
        <f>$Q$37*'Profilo eolico'!B5622</f>
        <v>896.19991979710619</v>
      </c>
      <c r="E5620">
        <f>$P$39*'Profilo fotovoltaico'!B5622+'Approvvigionamento energia'!$Q$39*'Profilo eolico'!B5622</f>
        <v>672.14993984782961</v>
      </c>
      <c r="F5620">
        <f>$P$41*'Profilo fotovoltaico'!B5622+'Approvvigionamento energia'!$Q$41*'Profilo eolico'!B5622</f>
        <v>448.0999598985531</v>
      </c>
      <c r="G5620">
        <f>$P$43*'Profilo fotovoltaico'!B5622+'Approvvigionamento energia'!$Q$43*'Profilo eolico'!B5622</f>
        <v>224.04997994927655</v>
      </c>
      <c r="H5620">
        <f t="shared" si="174"/>
        <v>1138.4335154826958</v>
      </c>
      <c r="I5620">
        <f>IF(LCOH!$C$28=Menu!$A$1,'Approvvigionamento energia'!C5620,0)+IF(LCOH!$C$28=Menu!$A$2,'Approvvigionamento energia'!D5620,0)+IF(LCOH!$C$28=Menu!$A$3,'Approvvigionamento energia'!E5620,0)+IF(LCOH!$C$28=Menu!$A$4,'Approvvigionamento energia'!F5620,0)+IF(LCOH!$C$28=Menu!$A$5,'Approvvigionamento energia'!G5620,0)+IF(LCOH!$C$28=Menu!$A$6,'Approvvigionamento energia'!H5620,0)</f>
        <v>448.0999598985531</v>
      </c>
      <c r="J5620">
        <f>'Approvvigionamento energia'!A5620+'Approvvigionamento energia'!B5620+'Approvvigionamento energia'!I5620</f>
        <v>601.69995989855306</v>
      </c>
      <c r="K5620">
        <f>IF(MIN(LCOH!$C$18,J5620)&gt;=$P$48*LCOH!$C$18, MIN(LCOH!$C$18,J5620),0)</f>
        <v>601.69995989855306</v>
      </c>
      <c r="L5620">
        <f t="shared" si="175"/>
        <v>0</v>
      </c>
      <c r="M5620">
        <f>K5620/LCOH!$C$18</f>
        <v>0.4011333065990354</v>
      </c>
      <c r="N5620">
        <f>K5620/LCOH!$C$34</f>
        <v>11.593448167602178</v>
      </c>
    </row>
    <row r="5621" spans="1:14" x14ac:dyDescent="0.35">
      <c r="A5621">
        <f>'Profilo fotovoltaico'!B5623*LCOH!$C$20</f>
        <v>0</v>
      </c>
      <c r="B5621">
        <f>'Profilo eolico'!B5623*LCOH!$C$21</f>
        <v>144.6</v>
      </c>
      <c r="C5621">
        <f>$P$35*'Profilo fotovoltaico'!B5623</f>
        <v>0</v>
      </c>
      <c r="D5621">
        <f>$Q$37*'Profilo eolico'!B5623</f>
        <v>843.68820574649465</v>
      </c>
      <c r="E5621">
        <f>$P$39*'Profilo fotovoltaico'!B5623+'Approvvigionamento energia'!$Q$39*'Profilo eolico'!B5623</f>
        <v>632.76615430987101</v>
      </c>
      <c r="F5621">
        <f>$P$41*'Profilo fotovoltaico'!B5623+'Approvvigionamento energia'!$Q$41*'Profilo eolico'!B5623</f>
        <v>421.84410287324732</v>
      </c>
      <c r="G5621">
        <f>$P$43*'Profilo fotovoltaico'!B5623+'Approvvigionamento energia'!$Q$43*'Profilo eolico'!B5623</f>
        <v>210.92205143662366</v>
      </c>
      <c r="H5621">
        <f t="shared" si="174"/>
        <v>1138.4335154826958</v>
      </c>
      <c r="I5621">
        <f>IF(LCOH!$C$28=Menu!$A$1,'Approvvigionamento energia'!C5621,0)+IF(LCOH!$C$28=Menu!$A$2,'Approvvigionamento energia'!D5621,0)+IF(LCOH!$C$28=Menu!$A$3,'Approvvigionamento energia'!E5621,0)+IF(LCOH!$C$28=Menu!$A$4,'Approvvigionamento energia'!F5621,0)+IF(LCOH!$C$28=Menu!$A$5,'Approvvigionamento energia'!G5621,0)+IF(LCOH!$C$28=Menu!$A$6,'Approvvigionamento energia'!H5621,0)</f>
        <v>421.84410287324732</v>
      </c>
      <c r="J5621">
        <f>'Approvvigionamento energia'!A5621+'Approvvigionamento energia'!B5621+'Approvvigionamento energia'!I5621</f>
        <v>566.44410287324729</v>
      </c>
      <c r="K5621">
        <f>IF(MIN(LCOH!$C$18,J5621)&gt;=$P$48*LCOH!$C$18, MIN(LCOH!$C$18,J5621),0)</f>
        <v>566.44410287324729</v>
      </c>
      <c r="L5621">
        <f t="shared" si="175"/>
        <v>0</v>
      </c>
      <c r="M5621">
        <f>K5621/LCOH!$C$18</f>
        <v>0.37762940191549821</v>
      </c>
      <c r="N5621">
        <f>K5621/LCOH!$C$34</f>
        <v>10.914144564031741</v>
      </c>
    </row>
    <row r="5622" spans="1:14" x14ac:dyDescent="0.35">
      <c r="A5622">
        <f>'Profilo fotovoltaico'!B5624*LCOH!$C$20</f>
        <v>6</v>
      </c>
      <c r="B5622">
        <f>'Profilo eolico'!B5624*LCOH!$C$21</f>
        <v>122.80000000000001</v>
      </c>
      <c r="C5622">
        <f>$P$35*'Profilo fotovoltaico'!B5624</f>
        <v>44.127673125732393</v>
      </c>
      <c r="D5622">
        <f>$Q$37*'Profilo eolico'!B5624</f>
        <v>716.49316504612409</v>
      </c>
      <c r="E5622">
        <f>$P$39*'Profilo fotovoltaico'!B5624+'Approvvigionamento energia'!$Q$39*'Profilo eolico'!B5624</f>
        <v>548.40179206602625</v>
      </c>
      <c r="F5622">
        <f>$P$41*'Profilo fotovoltaico'!B5624+'Approvvigionamento energia'!$Q$41*'Profilo eolico'!B5624</f>
        <v>380.31041908592823</v>
      </c>
      <c r="G5622">
        <f>$P$43*'Profilo fotovoltaico'!B5624+'Approvvigionamento energia'!$Q$43*'Profilo eolico'!B5624</f>
        <v>212.21904610583033</v>
      </c>
      <c r="H5622">
        <f t="shared" si="174"/>
        <v>1138.4335154826958</v>
      </c>
      <c r="I5622">
        <f>IF(LCOH!$C$28=Menu!$A$1,'Approvvigionamento energia'!C5622,0)+IF(LCOH!$C$28=Menu!$A$2,'Approvvigionamento energia'!D5622,0)+IF(LCOH!$C$28=Menu!$A$3,'Approvvigionamento energia'!E5622,0)+IF(LCOH!$C$28=Menu!$A$4,'Approvvigionamento energia'!F5622,0)+IF(LCOH!$C$28=Menu!$A$5,'Approvvigionamento energia'!G5622,0)+IF(LCOH!$C$28=Menu!$A$6,'Approvvigionamento energia'!H5622,0)</f>
        <v>380.31041908592823</v>
      </c>
      <c r="J5622">
        <f>'Approvvigionamento energia'!A5622+'Approvvigionamento energia'!B5622+'Approvvigionamento energia'!I5622</f>
        <v>509.11041908592824</v>
      </c>
      <c r="K5622">
        <f>IF(MIN(LCOH!$C$18,J5622)&gt;=$P$48*LCOH!$C$18, MIN(LCOH!$C$18,J5622),0)</f>
        <v>509.11041908592824</v>
      </c>
      <c r="L5622">
        <f t="shared" si="175"/>
        <v>0</v>
      </c>
      <c r="M5622">
        <f>K5622/LCOH!$C$18</f>
        <v>0.3394069460572855</v>
      </c>
      <c r="N5622">
        <f>K5622/LCOH!$C$34</f>
        <v>9.809449308014031</v>
      </c>
    </row>
    <row r="5623" spans="1:14" x14ac:dyDescent="0.35">
      <c r="A5623">
        <f>'Profilo fotovoltaico'!B5625*LCOH!$C$20</f>
        <v>98</v>
      </c>
      <c r="B5623">
        <f>'Profilo eolico'!B5625*LCOH!$C$21</f>
        <v>85.9</v>
      </c>
      <c r="C5623">
        <f>$P$35*'Profilo fotovoltaico'!B5625</f>
        <v>720.75199438696245</v>
      </c>
      <c r="D5623">
        <f>$Q$37*'Profilo eolico'!B5625</f>
        <v>501.19513743861614</v>
      </c>
      <c r="E5623">
        <f>$P$39*'Profilo fotovoltaico'!B5625+'Approvvigionamento energia'!$Q$39*'Profilo eolico'!B5625</f>
        <v>556.08435167570269</v>
      </c>
      <c r="F5623">
        <f>$P$41*'Profilo fotovoltaico'!B5625+'Approvvigionamento energia'!$Q$41*'Profilo eolico'!B5625</f>
        <v>610.97356591278935</v>
      </c>
      <c r="G5623">
        <f>$P$43*'Profilo fotovoltaico'!B5625+'Approvvigionamento energia'!$Q$43*'Profilo eolico'!B5625</f>
        <v>665.8627801498759</v>
      </c>
      <c r="H5623">
        <f t="shared" si="174"/>
        <v>1138.4335154826958</v>
      </c>
      <c r="I5623">
        <f>IF(LCOH!$C$28=Menu!$A$1,'Approvvigionamento energia'!C5623,0)+IF(LCOH!$C$28=Menu!$A$2,'Approvvigionamento energia'!D5623,0)+IF(LCOH!$C$28=Menu!$A$3,'Approvvigionamento energia'!E5623,0)+IF(LCOH!$C$28=Menu!$A$4,'Approvvigionamento energia'!F5623,0)+IF(LCOH!$C$28=Menu!$A$5,'Approvvigionamento energia'!G5623,0)+IF(LCOH!$C$28=Menu!$A$6,'Approvvigionamento energia'!H5623,0)</f>
        <v>610.97356591278935</v>
      </c>
      <c r="J5623">
        <f>'Approvvigionamento energia'!A5623+'Approvvigionamento energia'!B5623+'Approvvigionamento energia'!I5623</f>
        <v>794.87356591278933</v>
      </c>
      <c r="K5623">
        <f>IF(MIN(LCOH!$C$18,J5623)&gt;=$P$48*LCOH!$C$18, MIN(LCOH!$C$18,J5623),0)</f>
        <v>794.87356591278933</v>
      </c>
      <c r="L5623">
        <f t="shared" si="175"/>
        <v>0</v>
      </c>
      <c r="M5623">
        <f>K5623/LCOH!$C$18</f>
        <v>0.52991571060852627</v>
      </c>
      <c r="N5623">
        <f>K5623/LCOH!$C$34</f>
        <v>15.315482965564343</v>
      </c>
    </row>
    <row r="5624" spans="1:14" x14ac:dyDescent="0.35">
      <c r="A5624">
        <f>'Profilo fotovoltaico'!B5626*LCOH!$C$20</f>
        <v>247</v>
      </c>
      <c r="B5624">
        <f>'Profilo eolico'!B5626*LCOH!$C$21</f>
        <v>98.3</v>
      </c>
      <c r="C5624">
        <f>$P$35*'Profilo fotovoltaico'!B5626</f>
        <v>1816.5892103426499</v>
      </c>
      <c r="D5624">
        <f>$Q$37*'Profilo eolico'!B5626</f>
        <v>573.54461013056994</v>
      </c>
      <c r="E5624">
        <f>$P$39*'Profilo fotovoltaico'!B5626+'Approvvigionamento energia'!$Q$39*'Profilo eolico'!B5626</f>
        <v>884.30576018358988</v>
      </c>
      <c r="F5624">
        <f>$P$41*'Profilo fotovoltaico'!B5626+'Approvvigionamento energia'!$Q$41*'Profilo eolico'!B5626</f>
        <v>1195.0669102366101</v>
      </c>
      <c r="G5624">
        <f>$P$43*'Profilo fotovoltaico'!B5626+'Approvvigionamento energia'!$Q$43*'Profilo eolico'!B5626</f>
        <v>1505.82806028963</v>
      </c>
      <c r="H5624">
        <f t="shared" si="174"/>
        <v>1138.4335154826958</v>
      </c>
      <c r="I5624">
        <f>IF(LCOH!$C$28=Menu!$A$1,'Approvvigionamento energia'!C5624,0)+IF(LCOH!$C$28=Menu!$A$2,'Approvvigionamento energia'!D5624,0)+IF(LCOH!$C$28=Menu!$A$3,'Approvvigionamento energia'!E5624,0)+IF(LCOH!$C$28=Menu!$A$4,'Approvvigionamento energia'!F5624,0)+IF(LCOH!$C$28=Menu!$A$5,'Approvvigionamento energia'!G5624,0)+IF(LCOH!$C$28=Menu!$A$6,'Approvvigionamento energia'!H5624,0)</f>
        <v>1195.0669102366101</v>
      </c>
      <c r="J5624">
        <f>'Approvvigionamento energia'!A5624+'Approvvigionamento energia'!B5624+'Approvvigionamento energia'!I5624</f>
        <v>1540.36691023661</v>
      </c>
      <c r="K5624">
        <f>IF(MIN(LCOH!$C$18,J5624)&gt;=$P$48*LCOH!$C$18, MIN(LCOH!$C$18,J5624),0)</f>
        <v>1500</v>
      </c>
      <c r="L5624">
        <f t="shared" si="175"/>
        <v>40.366910236610011</v>
      </c>
      <c r="M5624">
        <f>K5624/LCOH!$C$18</f>
        <v>1</v>
      </c>
      <c r="N5624">
        <f>K5624/LCOH!$C$34</f>
        <v>28.901734104046245</v>
      </c>
    </row>
    <row r="5625" spans="1:14" x14ac:dyDescent="0.35">
      <c r="A5625">
        <f>'Profilo fotovoltaico'!B5627*LCOH!$C$20</f>
        <v>402</v>
      </c>
      <c r="B5625">
        <f>'Profilo eolico'!B5627*LCOH!$C$21</f>
        <v>122.30000000000001</v>
      </c>
      <c r="C5625">
        <f>$P$35*'Profilo fotovoltaico'!B5627</f>
        <v>2956.5540994240705</v>
      </c>
      <c r="D5625">
        <f>$Q$37*'Profilo eolico'!B5627</f>
        <v>713.57584759886788</v>
      </c>
      <c r="E5625">
        <f>$P$39*'Profilo fotovoltaico'!B5627+'Approvvigionamento energia'!$Q$39*'Profilo eolico'!B5627</f>
        <v>1274.3204105551686</v>
      </c>
      <c r="F5625">
        <f>$P$41*'Profilo fotovoltaico'!B5627+'Approvvigionamento energia'!$Q$41*'Profilo eolico'!B5627</f>
        <v>1835.0649735114691</v>
      </c>
      <c r="G5625">
        <f>$P$43*'Profilo fotovoltaico'!B5627+'Approvvigionamento energia'!$Q$43*'Profilo eolico'!B5627</f>
        <v>2395.8095364677697</v>
      </c>
      <c r="H5625">
        <f t="shared" si="174"/>
        <v>1138.4335154826958</v>
      </c>
      <c r="I5625">
        <f>IF(LCOH!$C$28=Menu!$A$1,'Approvvigionamento energia'!C5625,0)+IF(LCOH!$C$28=Menu!$A$2,'Approvvigionamento energia'!D5625,0)+IF(LCOH!$C$28=Menu!$A$3,'Approvvigionamento energia'!E5625,0)+IF(LCOH!$C$28=Menu!$A$4,'Approvvigionamento energia'!F5625,0)+IF(LCOH!$C$28=Menu!$A$5,'Approvvigionamento energia'!G5625,0)+IF(LCOH!$C$28=Menu!$A$6,'Approvvigionamento energia'!H5625,0)</f>
        <v>1835.0649735114691</v>
      </c>
      <c r="J5625">
        <f>'Approvvigionamento energia'!A5625+'Approvvigionamento energia'!B5625+'Approvvigionamento energia'!I5625</f>
        <v>2359.3649735114691</v>
      </c>
      <c r="K5625">
        <f>IF(MIN(LCOH!$C$18,J5625)&gt;=$P$48*LCOH!$C$18, MIN(LCOH!$C$18,J5625),0)</f>
        <v>1500</v>
      </c>
      <c r="L5625">
        <f t="shared" si="175"/>
        <v>859.36497351146909</v>
      </c>
      <c r="M5625">
        <f>K5625/LCOH!$C$18</f>
        <v>1</v>
      </c>
      <c r="N5625">
        <f>K5625/LCOH!$C$34</f>
        <v>28.901734104046245</v>
      </c>
    </row>
    <row r="5626" spans="1:14" x14ac:dyDescent="0.35">
      <c r="A5626">
        <f>'Profilo fotovoltaico'!B5628*LCOH!$C$20</f>
        <v>529</v>
      </c>
      <c r="B5626">
        <f>'Profilo eolico'!B5628*LCOH!$C$21</f>
        <v>154.5</v>
      </c>
      <c r="C5626">
        <f>$P$35*'Profilo fotovoltaico'!B5628</f>
        <v>3890.5898472520726</v>
      </c>
      <c r="D5626">
        <f>$Q$37*'Profilo eolico'!B5628</f>
        <v>901.4510912021675</v>
      </c>
      <c r="E5626">
        <f>$P$39*'Profilo fotovoltaico'!B5628+'Approvvigionamento energia'!$Q$39*'Profilo eolico'!B5628</f>
        <v>1648.7357802146437</v>
      </c>
      <c r="F5626">
        <f>$P$41*'Profilo fotovoltaico'!B5628+'Approvvigionamento energia'!$Q$41*'Profilo eolico'!B5628</f>
        <v>2396.02046922712</v>
      </c>
      <c r="G5626">
        <f>$P$43*'Profilo fotovoltaico'!B5628+'Approvvigionamento energia'!$Q$43*'Profilo eolico'!B5628</f>
        <v>3143.3051582395965</v>
      </c>
      <c r="H5626">
        <f t="shared" si="174"/>
        <v>1138.4335154826958</v>
      </c>
      <c r="I5626">
        <f>IF(LCOH!$C$28=Menu!$A$1,'Approvvigionamento energia'!C5626,0)+IF(LCOH!$C$28=Menu!$A$2,'Approvvigionamento energia'!D5626,0)+IF(LCOH!$C$28=Menu!$A$3,'Approvvigionamento energia'!E5626,0)+IF(LCOH!$C$28=Menu!$A$4,'Approvvigionamento energia'!F5626,0)+IF(LCOH!$C$28=Menu!$A$5,'Approvvigionamento energia'!G5626,0)+IF(LCOH!$C$28=Menu!$A$6,'Approvvigionamento energia'!H5626,0)</f>
        <v>2396.02046922712</v>
      </c>
      <c r="J5626">
        <f>'Approvvigionamento energia'!A5626+'Approvvigionamento energia'!B5626+'Approvvigionamento energia'!I5626</f>
        <v>3079.52046922712</v>
      </c>
      <c r="K5626">
        <f>IF(MIN(LCOH!$C$18,J5626)&gt;=$P$48*LCOH!$C$18, MIN(LCOH!$C$18,J5626),0)</f>
        <v>1500</v>
      </c>
      <c r="L5626">
        <f t="shared" si="175"/>
        <v>1579.52046922712</v>
      </c>
      <c r="M5626">
        <f>K5626/LCOH!$C$18</f>
        <v>1</v>
      </c>
      <c r="N5626">
        <f>K5626/LCOH!$C$34</f>
        <v>28.901734104046245</v>
      </c>
    </row>
    <row r="5627" spans="1:14" x14ac:dyDescent="0.35">
      <c r="A5627">
        <f>'Profilo fotovoltaico'!B5629*LCOH!$C$20</f>
        <v>614</v>
      </c>
      <c r="B5627">
        <f>'Profilo eolico'!B5629*LCOH!$C$21</f>
        <v>193.39999999999998</v>
      </c>
      <c r="C5627">
        <f>$P$35*'Profilo fotovoltaico'!B5629</f>
        <v>4515.7318831999482</v>
      </c>
      <c r="D5627">
        <f>$Q$37*'Profilo eolico'!B5629</f>
        <v>1128.4183885987002</v>
      </c>
      <c r="E5627">
        <f>$P$39*'Profilo fotovoltaico'!B5629+'Approvvigionamento energia'!$Q$39*'Profilo eolico'!B5629</f>
        <v>1975.2467622490121</v>
      </c>
      <c r="F5627">
        <f>$P$41*'Profilo fotovoltaico'!B5629+'Approvvigionamento energia'!$Q$41*'Profilo eolico'!B5629</f>
        <v>2822.0751358993243</v>
      </c>
      <c r="G5627">
        <f>$P$43*'Profilo fotovoltaico'!B5629+'Approvvigionamento energia'!$Q$43*'Profilo eolico'!B5629</f>
        <v>3668.9035095496361</v>
      </c>
      <c r="H5627">
        <f t="shared" si="174"/>
        <v>1138.4335154826958</v>
      </c>
      <c r="I5627">
        <f>IF(LCOH!$C$28=Menu!$A$1,'Approvvigionamento energia'!C5627,0)+IF(LCOH!$C$28=Menu!$A$2,'Approvvigionamento energia'!D5627,0)+IF(LCOH!$C$28=Menu!$A$3,'Approvvigionamento energia'!E5627,0)+IF(LCOH!$C$28=Menu!$A$4,'Approvvigionamento energia'!F5627,0)+IF(LCOH!$C$28=Menu!$A$5,'Approvvigionamento energia'!G5627,0)+IF(LCOH!$C$28=Menu!$A$6,'Approvvigionamento energia'!H5627,0)</f>
        <v>2822.0751358993243</v>
      </c>
      <c r="J5627">
        <f>'Approvvigionamento energia'!A5627+'Approvvigionamento energia'!B5627+'Approvvigionamento energia'!I5627</f>
        <v>3629.4751358993244</v>
      </c>
      <c r="K5627">
        <f>IF(MIN(LCOH!$C$18,J5627)&gt;=$P$48*LCOH!$C$18, MIN(LCOH!$C$18,J5627),0)</f>
        <v>1500</v>
      </c>
      <c r="L5627">
        <f t="shared" si="175"/>
        <v>2129.4751358993244</v>
      </c>
      <c r="M5627">
        <f>K5627/LCOH!$C$18</f>
        <v>1</v>
      </c>
      <c r="N5627">
        <f>K5627/LCOH!$C$34</f>
        <v>28.901734104046245</v>
      </c>
    </row>
    <row r="5628" spans="1:14" x14ac:dyDescent="0.35">
      <c r="A5628">
        <f>'Profilo fotovoltaico'!B5630*LCOH!$C$20</f>
        <v>662</v>
      </c>
      <c r="B5628">
        <f>'Profilo eolico'!B5630*LCOH!$C$21</f>
        <v>244.10000000000002</v>
      </c>
      <c r="C5628">
        <f>$P$35*'Profilo fotovoltaico'!B5630</f>
        <v>4868.7532682058072</v>
      </c>
      <c r="D5628">
        <f>$Q$37*'Profilo eolico'!B5630</f>
        <v>1424.2343777504796</v>
      </c>
      <c r="E5628">
        <f>$P$39*'Profilo fotovoltaico'!B5630+'Approvvigionamento energia'!$Q$39*'Profilo eolico'!B5630</f>
        <v>2285.3641003643115</v>
      </c>
      <c r="F5628">
        <f>$P$41*'Profilo fotovoltaico'!B5630+'Approvvigionamento energia'!$Q$41*'Profilo eolico'!B5630</f>
        <v>3146.4938229781433</v>
      </c>
      <c r="G5628">
        <f>$P$43*'Profilo fotovoltaico'!B5630+'Approvvigionamento energia'!$Q$43*'Profilo eolico'!B5630</f>
        <v>4007.6235455919755</v>
      </c>
      <c r="H5628">
        <f t="shared" si="174"/>
        <v>1138.4335154826958</v>
      </c>
      <c r="I5628">
        <f>IF(LCOH!$C$28=Menu!$A$1,'Approvvigionamento energia'!C5628,0)+IF(LCOH!$C$28=Menu!$A$2,'Approvvigionamento energia'!D5628,0)+IF(LCOH!$C$28=Menu!$A$3,'Approvvigionamento energia'!E5628,0)+IF(LCOH!$C$28=Menu!$A$4,'Approvvigionamento energia'!F5628,0)+IF(LCOH!$C$28=Menu!$A$5,'Approvvigionamento energia'!G5628,0)+IF(LCOH!$C$28=Menu!$A$6,'Approvvigionamento energia'!H5628,0)</f>
        <v>3146.4938229781433</v>
      </c>
      <c r="J5628">
        <f>'Approvvigionamento energia'!A5628+'Approvvigionamento energia'!B5628+'Approvvigionamento energia'!I5628</f>
        <v>4052.5938229781432</v>
      </c>
      <c r="K5628">
        <f>IF(MIN(LCOH!$C$18,J5628)&gt;=$P$48*LCOH!$C$18, MIN(LCOH!$C$18,J5628),0)</f>
        <v>1500</v>
      </c>
      <c r="L5628">
        <f t="shared" si="175"/>
        <v>2552.5938229781432</v>
      </c>
      <c r="M5628">
        <f>K5628/LCOH!$C$18</f>
        <v>1</v>
      </c>
      <c r="N5628">
        <f>K5628/LCOH!$C$34</f>
        <v>28.901734104046245</v>
      </c>
    </row>
    <row r="5629" spans="1:14" x14ac:dyDescent="0.35">
      <c r="A5629">
        <f>'Profilo fotovoltaico'!B5631*LCOH!$C$20</f>
        <v>665</v>
      </c>
      <c r="B5629">
        <f>'Profilo eolico'!B5631*LCOH!$C$21</f>
        <v>296.89999999999998</v>
      </c>
      <c r="C5629">
        <f>$P$35*'Profilo fotovoltaico'!B5631</f>
        <v>4890.8171047686737</v>
      </c>
      <c r="D5629">
        <f>$Q$37*'Profilo eolico'!B5631</f>
        <v>1732.3031001807349</v>
      </c>
      <c r="E5629">
        <f>$P$39*'Profilo fotovoltaico'!B5631+'Approvvigionamento energia'!$Q$39*'Profilo eolico'!B5631</f>
        <v>2521.9316013277194</v>
      </c>
      <c r="F5629">
        <f>$P$41*'Profilo fotovoltaico'!B5631+'Approvvigionamento energia'!$Q$41*'Profilo eolico'!B5631</f>
        <v>3311.5601024747043</v>
      </c>
      <c r="G5629">
        <f>$P$43*'Profilo fotovoltaico'!B5631+'Approvvigionamento energia'!$Q$43*'Profilo eolico'!B5631</f>
        <v>4101.1886036216893</v>
      </c>
      <c r="H5629">
        <f t="shared" si="174"/>
        <v>1138.4335154826958</v>
      </c>
      <c r="I5629">
        <f>IF(LCOH!$C$28=Menu!$A$1,'Approvvigionamento energia'!C5629,0)+IF(LCOH!$C$28=Menu!$A$2,'Approvvigionamento energia'!D5629,0)+IF(LCOH!$C$28=Menu!$A$3,'Approvvigionamento energia'!E5629,0)+IF(LCOH!$C$28=Menu!$A$4,'Approvvigionamento energia'!F5629,0)+IF(LCOH!$C$28=Menu!$A$5,'Approvvigionamento energia'!G5629,0)+IF(LCOH!$C$28=Menu!$A$6,'Approvvigionamento energia'!H5629,0)</f>
        <v>3311.5601024747043</v>
      </c>
      <c r="J5629">
        <f>'Approvvigionamento energia'!A5629+'Approvvigionamento energia'!B5629+'Approvvigionamento energia'!I5629</f>
        <v>4273.4601024747044</v>
      </c>
      <c r="K5629">
        <f>IF(MIN(LCOH!$C$18,J5629)&gt;=$P$48*LCOH!$C$18, MIN(LCOH!$C$18,J5629),0)</f>
        <v>1500</v>
      </c>
      <c r="L5629">
        <f t="shared" si="175"/>
        <v>2773.4601024747044</v>
      </c>
      <c r="M5629">
        <f>K5629/LCOH!$C$18</f>
        <v>1</v>
      </c>
      <c r="N5629">
        <f>K5629/LCOH!$C$34</f>
        <v>28.901734104046245</v>
      </c>
    </row>
    <row r="5630" spans="1:14" x14ac:dyDescent="0.35">
      <c r="A5630">
        <f>'Profilo fotovoltaico'!B5632*LCOH!$C$20</f>
        <v>628</v>
      </c>
      <c r="B5630">
        <f>'Profilo eolico'!B5632*LCOH!$C$21</f>
        <v>340.2</v>
      </c>
      <c r="C5630">
        <f>$P$35*'Profilo fotovoltaico'!B5632</f>
        <v>4618.6964538266566</v>
      </c>
      <c r="D5630">
        <f>$Q$37*'Profilo eolico'!B5632</f>
        <v>1984.9427911131222</v>
      </c>
      <c r="E5630">
        <f>$P$39*'Profilo fotovoltaico'!B5632+'Approvvigionamento energia'!$Q$39*'Profilo eolico'!B5632</f>
        <v>2643.381206791506</v>
      </c>
      <c r="F5630">
        <f>$P$41*'Profilo fotovoltaico'!B5632+'Approvvigionamento energia'!$Q$41*'Profilo eolico'!B5632</f>
        <v>3301.8196224698895</v>
      </c>
      <c r="G5630">
        <f>$P$43*'Profilo fotovoltaico'!B5632+'Approvvigionamento energia'!$Q$43*'Profilo eolico'!B5632</f>
        <v>3960.2580381482735</v>
      </c>
      <c r="H5630">
        <f t="shared" si="174"/>
        <v>1138.4335154826958</v>
      </c>
      <c r="I5630">
        <f>IF(LCOH!$C$28=Menu!$A$1,'Approvvigionamento energia'!C5630,0)+IF(LCOH!$C$28=Menu!$A$2,'Approvvigionamento energia'!D5630,0)+IF(LCOH!$C$28=Menu!$A$3,'Approvvigionamento energia'!E5630,0)+IF(LCOH!$C$28=Menu!$A$4,'Approvvigionamento energia'!F5630,0)+IF(LCOH!$C$28=Menu!$A$5,'Approvvigionamento energia'!G5630,0)+IF(LCOH!$C$28=Menu!$A$6,'Approvvigionamento energia'!H5630,0)</f>
        <v>3301.8196224698895</v>
      </c>
      <c r="J5630">
        <f>'Approvvigionamento energia'!A5630+'Approvvigionamento energia'!B5630+'Approvvigionamento energia'!I5630</f>
        <v>4270.0196224698893</v>
      </c>
      <c r="K5630">
        <f>IF(MIN(LCOH!$C$18,J5630)&gt;=$P$48*LCOH!$C$18, MIN(LCOH!$C$18,J5630),0)</f>
        <v>1500</v>
      </c>
      <c r="L5630">
        <f t="shared" si="175"/>
        <v>2770.0196224698893</v>
      </c>
      <c r="M5630">
        <f>K5630/LCOH!$C$18</f>
        <v>1</v>
      </c>
      <c r="N5630">
        <f>K5630/LCOH!$C$34</f>
        <v>28.901734104046245</v>
      </c>
    </row>
    <row r="5631" spans="1:14" x14ac:dyDescent="0.35">
      <c r="A5631">
        <f>'Profilo fotovoltaico'!B5633*LCOH!$C$20</f>
        <v>556</v>
      </c>
      <c r="B5631">
        <f>'Profilo eolico'!B5633*LCOH!$C$21</f>
        <v>368.8</v>
      </c>
      <c r="C5631">
        <f>$P$35*'Profilo fotovoltaico'!B5633</f>
        <v>4089.1643763178686</v>
      </c>
      <c r="D5631">
        <f>$Q$37*'Profilo eolico'!B5633</f>
        <v>2151.8133490961773</v>
      </c>
      <c r="E5631">
        <f>$P$39*'Profilo fotovoltaico'!B5633+'Approvvigionamento energia'!$Q$39*'Profilo eolico'!B5633</f>
        <v>2636.1511059016002</v>
      </c>
      <c r="F5631">
        <f>$P$41*'Profilo fotovoltaico'!B5633+'Approvvigionamento energia'!$Q$41*'Profilo eolico'!B5633</f>
        <v>3120.4888627070231</v>
      </c>
      <c r="G5631">
        <f>$P$43*'Profilo fotovoltaico'!B5633+'Approvvigionamento energia'!$Q$43*'Profilo eolico'!B5633</f>
        <v>3604.8266195124456</v>
      </c>
      <c r="H5631">
        <f t="shared" si="174"/>
        <v>1138.4335154826958</v>
      </c>
      <c r="I5631">
        <f>IF(LCOH!$C$28=Menu!$A$1,'Approvvigionamento energia'!C5631,0)+IF(LCOH!$C$28=Menu!$A$2,'Approvvigionamento energia'!D5631,0)+IF(LCOH!$C$28=Menu!$A$3,'Approvvigionamento energia'!E5631,0)+IF(LCOH!$C$28=Menu!$A$4,'Approvvigionamento energia'!F5631,0)+IF(LCOH!$C$28=Menu!$A$5,'Approvvigionamento energia'!G5631,0)+IF(LCOH!$C$28=Menu!$A$6,'Approvvigionamento energia'!H5631,0)</f>
        <v>3120.4888627070231</v>
      </c>
      <c r="J5631">
        <f>'Approvvigionamento energia'!A5631+'Approvvigionamento energia'!B5631+'Approvvigionamento energia'!I5631</f>
        <v>4045.2888627070233</v>
      </c>
      <c r="K5631">
        <f>IF(MIN(LCOH!$C$18,J5631)&gt;=$P$48*LCOH!$C$18, MIN(LCOH!$C$18,J5631),0)</f>
        <v>1500</v>
      </c>
      <c r="L5631">
        <f t="shared" si="175"/>
        <v>2545.2888627070233</v>
      </c>
      <c r="M5631">
        <f>K5631/LCOH!$C$18</f>
        <v>1</v>
      </c>
      <c r="N5631">
        <f>K5631/LCOH!$C$34</f>
        <v>28.901734104046245</v>
      </c>
    </row>
    <row r="5632" spans="1:14" x14ac:dyDescent="0.35">
      <c r="A5632">
        <f>'Profilo fotovoltaico'!B5634*LCOH!$C$20</f>
        <v>452</v>
      </c>
      <c r="B5632">
        <f>'Profilo eolico'!B5634*LCOH!$C$21</f>
        <v>382.6</v>
      </c>
      <c r="C5632">
        <f>$P$35*'Profilo fotovoltaico'!B5634</f>
        <v>3324.2847088051735</v>
      </c>
      <c r="D5632">
        <f>$Q$37*'Profilo eolico'!B5634</f>
        <v>2232.3313106404485</v>
      </c>
      <c r="E5632">
        <f>$P$39*'Profilo fotovoltaico'!B5634+'Approvvigionamento energia'!$Q$39*'Profilo eolico'!B5634</f>
        <v>2505.3196601816294</v>
      </c>
      <c r="F5632">
        <f>$P$41*'Profilo fotovoltaico'!B5634+'Approvvigionamento energia'!$Q$41*'Profilo eolico'!B5634</f>
        <v>2778.3080097228112</v>
      </c>
      <c r="G5632">
        <f>$P$43*'Profilo fotovoltaico'!B5634+'Approvvigionamento energia'!$Q$43*'Profilo eolico'!B5634</f>
        <v>3051.2963592639926</v>
      </c>
      <c r="H5632">
        <f t="shared" si="174"/>
        <v>1138.4335154826958</v>
      </c>
      <c r="I5632">
        <f>IF(LCOH!$C$28=Menu!$A$1,'Approvvigionamento energia'!C5632,0)+IF(LCOH!$C$28=Menu!$A$2,'Approvvigionamento energia'!D5632,0)+IF(LCOH!$C$28=Menu!$A$3,'Approvvigionamento energia'!E5632,0)+IF(LCOH!$C$28=Menu!$A$4,'Approvvigionamento energia'!F5632,0)+IF(LCOH!$C$28=Menu!$A$5,'Approvvigionamento energia'!G5632,0)+IF(LCOH!$C$28=Menu!$A$6,'Approvvigionamento energia'!H5632,0)</f>
        <v>2778.3080097228112</v>
      </c>
      <c r="J5632">
        <f>'Approvvigionamento energia'!A5632+'Approvvigionamento energia'!B5632+'Approvvigionamento energia'!I5632</f>
        <v>3612.9080097228111</v>
      </c>
      <c r="K5632">
        <f>IF(MIN(LCOH!$C$18,J5632)&gt;=$P$48*LCOH!$C$18, MIN(LCOH!$C$18,J5632),0)</f>
        <v>1500</v>
      </c>
      <c r="L5632">
        <f t="shared" si="175"/>
        <v>2112.9080097228111</v>
      </c>
      <c r="M5632">
        <f>K5632/LCOH!$C$18</f>
        <v>1</v>
      </c>
      <c r="N5632">
        <f>K5632/LCOH!$C$34</f>
        <v>28.901734104046245</v>
      </c>
    </row>
    <row r="5633" spans="1:14" x14ac:dyDescent="0.35">
      <c r="A5633">
        <f>'Profilo fotovoltaico'!B5635*LCOH!$C$20</f>
        <v>317</v>
      </c>
      <c r="B5633">
        <f>'Profilo eolico'!B5635*LCOH!$C$21</f>
        <v>394.2</v>
      </c>
      <c r="C5633">
        <f>$P$35*'Profilo fotovoltaico'!B5635</f>
        <v>2331.4120634761948</v>
      </c>
      <c r="D5633">
        <f>$Q$37*'Profilo eolico'!B5635</f>
        <v>2300.0130754167922</v>
      </c>
      <c r="E5633">
        <f>$P$39*'Profilo fotovoltaico'!B5635+'Approvvigionamento energia'!$Q$39*'Profilo eolico'!B5635</f>
        <v>2307.8628224316426</v>
      </c>
      <c r="F5633">
        <f>$P$41*'Profilo fotovoltaico'!B5635+'Approvvigionamento energia'!$Q$41*'Profilo eolico'!B5635</f>
        <v>2315.7125694464935</v>
      </c>
      <c r="G5633">
        <f>$P$43*'Profilo fotovoltaico'!B5635+'Approvvigionamento energia'!$Q$43*'Profilo eolico'!B5635</f>
        <v>2323.5623164613444</v>
      </c>
      <c r="H5633">
        <f t="shared" si="174"/>
        <v>1138.4335154826958</v>
      </c>
      <c r="I5633">
        <f>IF(LCOH!$C$28=Menu!$A$1,'Approvvigionamento energia'!C5633,0)+IF(LCOH!$C$28=Menu!$A$2,'Approvvigionamento energia'!D5633,0)+IF(LCOH!$C$28=Menu!$A$3,'Approvvigionamento energia'!E5633,0)+IF(LCOH!$C$28=Menu!$A$4,'Approvvigionamento energia'!F5633,0)+IF(LCOH!$C$28=Menu!$A$5,'Approvvigionamento energia'!G5633,0)+IF(LCOH!$C$28=Menu!$A$6,'Approvvigionamento energia'!H5633,0)</f>
        <v>2315.7125694464935</v>
      </c>
      <c r="J5633">
        <f>'Approvvigionamento energia'!A5633+'Approvvigionamento energia'!B5633+'Approvvigionamento energia'!I5633</f>
        <v>3026.9125694464938</v>
      </c>
      <c r="K5633">
        <f>IF(MIN(LCOH!$C$18,J5633)&gt;=$P$48*LCOH!$C$18, MIN(LCOH!$C$18,J5633),0)</f>
        <v>1500</v>
      </c>
      <c r="L5633">
        <f t="shared" si="175"/>
        <v>1526.9125694464938</v>
      </c>
      <c r="M5633">
        <f>K5633/LCOH!$C$18</f>
        <v>1</v>
      </c>
      <c r="N5633">
        <f>K5633/LCOH!$C$34</f>
        <v>28.901734104046245</v>
      </c>
    </row>
    <row r="5634" spans="1:14" x14ac:dyDescent="0.35">
      <c r="A5634">
        <f>'Profilo fotovoltaico'!B5636*LCOH!$C$20</f>
        <v>164</v>
      </c>
      <c r="B5634">
        <f>'Profilo eolico'!B5636*LCOH!$C$21</f>
        <v>407.1</v>
      </c>
      <c r="C5634">
        <f>$P$35*'Profilo fotovoltaico'!B5636</f>
        <v>1206.1563987700188</v>
      </c>
      <c r="D5634">
        <f>$Q$37*'Profilo eolico'!B5636</f>
        <v>2375.2798655560027</v>
      </c>
      <c r="E5634">
        <f>$P$39*'Profilo fotovoltaico'!B5636+'Approvvigionamento energia'!$Q$39*'Profilo eolico'!B5636</f>
        <v>2082.9989988595066</v>
      </c>
      <c r="F5634">
        <f>$P$41*'Profilo fotovoltaico'!B5636+'Approvvigionamento energia'!$Q$41*'Profilo eolico'!B5636</f>
        <v>1790.7181321630108</v>
      </c>
      <c r="G5634">
        <f>$P$43*'Profilo fotovoltaico'!B5636+'Approvvigionamento energia'!$Q$43*'Profilo eolico'!B5636</f>
        <v>1498.4372654665149</v>
      </c>
      <c r="H5634">
        <f t="shared" ref="H5634:H5697" si="176">$P$45</f>
        <v>1138.4335154826958</v>
      </c>
      <c r="I5634">
        <f>IF(LCOH!$C$28=Menu!$A$1,'Approvvigionamento energia'!C5634,0)+IF(LCOH!$C$28=Menu!$A$2,'Approvvigionamento energia'!D5634,0)+IF(LCOH!$C$28=Menu!$A$3,'Approvvigionamento energia'!E5634,0)+IF(LCOH!$C$28=Menu!$A$4,'Approvvigionamento energia'!F5634,0)+IF(LCOH!$C$28=Menu!$A$5,'Approvvigionamento energia'!G5634,0)+IF(LCOH!$C$28=Menu!$A$6,'Approvvigionamento energia'!H5634,0)</f>
        <v>1790.7181321630108</v>
      </c>
      <c r="J5634">
        <f>'Approvvigionamento energia'!A5634+'Approvvigionamento energia'!B5634+'Approvvigionamento energia'!I5634</f>
        <v>2361.8181321630109</v>
      </c>
      <c r="K5634">
        <f>IF(MIN(LCOH!$C$18,J5634)&gt;=$P$48*LCOH!$C$18, MIN(LCOH!$C$18,J5634),0)</f>
        <v>1500</v>
      </c>
      <c r="L5634">
        <f t="shared" si="175"/>
        <v>861.81813216301089</v>
      </c>
      <c r="M5634">
        <f>K5634/LCOH!$C$18</f>
        <v>1</v>
      </c>
      <c r="N5634">
        <f>K5634/LCOH!$C$34</f>
        <v>28.901734104046245</v>
      </c>
    </row>
    <row r="5635" spans="1:14" x14ac:dyDescent="0.35">
      <c r="A5635">
        <f>'Profilo fotovoltaico'!B5637*LCOH!$C$20</f>
        <v>37</v>
      </c>
      <c r="B5635">
        <f>'Profilo eolico'!B5637*LCOH!$C$21</f>
        <v>395.2</v>
      </c>
      <c r="C5635">
        <f>$P$35*'Profilo fotovoltaico'!B5637</f>
        <v>272.12065094201637</v>
      </c>
      <c r="D5635">
        <f>$Q$37*'Profilo eolico'!B5637</f>
        <v>2305.8477103113046</v>
      </c>
      <c r="E5635">
        <f>$P$39*'Profilo fotovoltaico'!B5637+'Approvvigionamento energia'!$Q$39*'Profilo eolico'!B5637</f>
        <v>1797.4159454689825</v>
      </c>
      <c r="F5635">
        <f>$P$41*'Profilo fotovoltaico'!B5637+'Approvvigionamento energia'!$Q$41*'Profilo eolico'!B5637</f>
        <v>1288.9841806266604</v>
      </c>
      <c r="G5635">
        <f>$P$43*'Profilo fotovoltaico'!B5637+'Approvvigionamento energia'!$Q$43*'Profilo eolico'!B5637</f>
        <v>780.55241578433845</v>
      </c>
      <c r="H5635">
        <f t="shared" si="176"/>
        <v>1138.4335154826958</v>
      </c>
      <c r="I5635">
        <f>IF(LCOH!$C$28=Menu!$A$1,'Approvvigionamento energia'!C5635,0)+IF(LCOH!$C$28=Menu!$A$2,'Approvvigionamento energia'!D5635,0)+IF(LCOH!$C$28=Menu!$A$3,'Approvvigionamento energia'!E5635,0)+IF(LCOH!$C$28=Menu!$A$4,'Approvvigionamento energia'!F5635,0)+IF(LCOH!$C$28=Menu!$A$5,'Approvvigionamento energia'!G5635,0)+IF(LCOH!$C$28=Menu!$A$6,'Approvvigionamento energia'!H5635,0)</f>
        <v>1288.9841806266604</v>
      </c>
      <c r="J5635">
        <f>'Approvvigionamento energia'!A5635+'Approvvigionamento energia'!B5635+'Approvvigionamento energia'!I5635</f>
        <v>1721.1841806266605</v>
      </c>
      <c r="K5635">
        <f>IF(MIN(LCOH!$C$18,J5635)&gt;=$P$48*LCOH!$C$18, MIN(LCOH!$C$18,J5635),0)</f>
        <v>1500</v>
      </c>
      <c r="L5635">
        <f t="shared" ref="L5635:L5698" si="177">J5635-K5635</f>
        <v>221.18418062666046</v>
      </c>
      <c r="M5635">
        <f>K5635/LCOH!$C$18</f>
        <v>1</v>
      </c>
      <c r="N5635">
        <f>K5635/LCOH!$C$34</f>
        <v>28.901734104046245</v>
      </c>
    </row>
    <row r="5636" spans="1:14" x14ac:dyDescent="0.35">
      <c r="A5636">
        <f>'Profilo fotovoltaico'!B5638*LCOH!$C$20</f>
        <v>0</v>
      </c>
      <c r="B5636">
        <f>'Profilo eolico'!B5638*LCOH!$C$21</f>
        <v>397.4</v>
      </c>
      <c r="C5636">
        <f>$P$35*'Profilo fotovoltaico'!B5638</f>
        <v>0</v>
      </c>
      <c r="D5636">
        <f>$Q$37*'Profilo eolico'!B5638</f>
        <v>2318.6839070792321</v>
      </c>
      <c r="E5636">
        <f>$P$39*'Profilo fotovoltaico'!B5638+'Approvvigionamento energia'!$Q$39*'Profilo eolico'!B5638</f>
        <v>1739.0129303094238</v>
      </c>
      <c r="F5636">
        <f>$P$41*'Profilo fotovoltaico'!B5638+'Approvvigionamento energia'!$Q$41*'Profilo eolico'!B5638</f>
        <v>1159.341953539616</v>
      </c>
      <c r="G5636">
        <f>$P$43*'Profilo fotovoltaico'!B5638+'Approvvigionamento energia'!$Q$43*'Profilo eolico'!B5638</f>
        <v>579.67097676980802</v>
      </c>
      <c r="H5636">
        <f t="shared" si="176"/>
        <v>1138.4335154826958</v>
      </c>
      <c r="I5636">
        <f>IF(LCOH!$C$28=Menu!$A$1,'Approvvigionamento energia'!C5636,0)+IF(LCOH!$C$28=Menu!$A$2,'Approvvigionamento energia'!D5636,0)+IF(LCOH!$C$28=Menu!$A$3,'Approvvigionamento energia'!E5636,0)+IF(LCOH!$C$28=Menu!$A$4,'Approvvigionamento energia'!F5636,0)+IF(LCOH!$C$28=Menu!$A$5,'Approvvigionamento energia'!G5636,0)+IF(LCOH!$C$28=Menu!$A$6,'Approvvigionamento energia'!H5636,0)</f>
        <v>1159.341953539616</v>
      </c>
      <c r="J5636">
        <f>'Approvvigionamento energia'!A5636+'Approvvigionamento energia'!B5636+'Approvvigionamento energia'!I5636</f>
        <v>1556.7419535396161</v>
      </c>
      <c r="K5636">
        <f>IF(MIN(LCOH!$C$18,J5636)&gt;=$P$48*LCOH!$C$18, MIN(LCOH!$C$18,J5636),0)</f>
        <v>1500</v>
      </c>
      <c r="L5636">
        <f t="shared" si="177"/>
        <v>56.741953539616134</v>
      </c>
      <c r="M5636">
        <f>K5636/LCOH!$C$18</f>
        <v>1</v>
      </c>
      <c r="N5636">
        <f>K5636/LCOH!$C$34</f>
        <v>28.901734104046245</v>
      </c>
    </row>
    <row r="5637" spans="1:14" x14ac:dyDescent="0.35">
      <c r="A5637">
        <f>'Profilo fotovoltaico'!B5639*LCOH!$C$20</f>
        <v>0</v>
      </c>
      <c r="B5637">
        <f>'Profilo eolico'!B5639*LCOH!$C$21</f>
        <v>419.8</v>
      </c>
      <c r="C5637">
        <f>$P$35*'Profilo fotovoltaico'!B5639</f>
        <v>0</v>
      </c>
      <c r="D5637">
        <f>$Q$37*'Profilo eolico'!B5639</f>
        <v>2449.3797287163102</v>
      </c>
      <c r="E5637">
        <f>$P$39*'Profilo fotovoltaico'!B5639+'Approvvigionamento energia'!$Q$39*'Profilo eolico'!B5639</f>
        <v>1837.0347965372325</v>
      </c>
      <c r="F5637">
        <f>$P$41*'Profilo fotovoltaico'!B5639+'Approvvigionamento energia'!$Q$41*'Profilo eolico'!B5639</f>
        <v>1224.6898643581551</v>
      </c>
      <c r="G5637">
        <f>$P$43*'Profilo fotovoltaico'!B5639+'Approvvigionamento energia'!$Q$43*'Profilo eolico'!B5639</f>
        <v>612.34493217907755</v>
      </c>
      <c r="H5637">
        <f t="shared" si="176"/>
        <v>1138.4335154826958</v>
      </c>
      <c r="I5637">
        <f>IF(LCOH!$C$28=Menu!$A$1,'Approvvigionamento energia'!C5637,0)+IF(LCOH!$C$28=Menu!$A$2,'Approvvigionamento energia'!D5637,0)+IF(LCOH!$C$28=Menu!$A$3,'Approvvigionamento energia'!E5637,0)+IF(LCOH!$C$28=Menu!$A$4,'Approvvigionamento energia'!F5637,0)+IF(LCOH!$C$28=Menu!$A$5,'Approvvigionamento energia'!G5637,0)+IF(LCOH!$C$28=Menu!$A$6,'Approvvigionamento energia'!H5637,0)</f>
        <v>1224.6898643581551</v>
      </c>
      <c r="J5637">
        <f>'Approvvigionamento energia'!A5637+'Approvvigionamento energia'!B5637+'Approvvigionamento energia'!I5637</f>
        <v>1644.489864358155</v>
      </c>
      <c r="K5637">
        <f>IF(MIN(LCOH!$C$18,J5637)&gt;=$P$48*LCOH!$C$18, MIN(LCOH!$C$18,J5637),0)</f>
        <v>1500</v>
      </c>
      <c r="L5637">
        <f t="shared" si="177"/>
        <v>144.48986435815505</v>
      </c>
      <c r="M5637">
        <f>K5637/LCOH!$C$18</f>
        <v>1</v>
      </c>
      <c r="N5637">
        <f>K5637/LCOH!$C$34</f>
        <v>28.901734104046245</v>
      </c>
    </row>
    <row r="5638" spans="1:14" x14ac:dyDescent="0.35">
      <c r="A5638">
        <f>'Profilo fotovoltaico'!B5640*LCOH!$C$20</f>
        <v>0</v>
      </c>
      <c r="B5638">
        <f>'Profilo eolico'!B5640*LCOH!$C$21</f>
        <v>420.5</v>
      </c>
      <c r="C5638">
        <f>$P$35*'Profilo fotovoltaico'!B5640</f>
        <v>0</v>
      </c>
      <c r="D5638">
        <f>$Q$37*'Profilo eolico'!B5640</f>
        <v>2453.4639731424686</v>
      </c>
      <c r="E5638">
        <f>$P$39*'Profilo fotovoltaico'!B5640+'Approvvigionamento energia'!$Q$39*'Profilo eolico'!B5640</f>
        <v>1840.0979798568515</v>
      </c>
      <c r="F5638">
        <f>$P$41*'Profilo fotovoltaico'!B5640+'Approvvigionamento energia'!$Q$41*'Profilo eolico'!B5640</f>
        <v>1226.7319865712343</v>
      </c>
      <c r="G5638">
        <f>$P$43*'Profilo fotovoltaico'!B5640+'Approvvigionamento energia'!$Q$43*'Profilo eolico'!B5640</f>
        <v>613.36599328561715</v>
      </c>
      <c r="H5638">
        <f t="shared" si="176"/>
        <v>1138.4335154826958</v>
      </c>
      <c r="I5638">
        <f>IF(LCOH!$C$28=Menu!$A$1,'Approvvigionamento energia'!C5638,0)+IF(LCOH!$C$28=Menu!$A$2,'Approvvigionamento energia'!D5638,0)+IF(LCOH!$C$28=Menu!$A$3,'Approvvigionamento energia'!E5638,0)+IF(LCOH!$C$28=Menu!$A$4,'Approvvigionamento energia'!F5638,0)+IF(LCOH!$C$28=Menu!$A$5,'Approvvigionamento energia'!G5638,0)+IF(LCOH!$C$28=Menu!$A$6,'Approvvigionamento energia'!H5638,0)</f>
        <v>1226.7319865712343</v>
      </c>
      <c r="J5638">
        <f>'Approvvigionamento energia'!A5638+'Approvvigionamento energia'!B5638+'Approvvigionamento energia'!I5638</f>
        <v>1647.2319865712343</v>
      </c>
      <c r="K5638">
        <f>IF(MIN(LCOH!$C$18,J5638)&gt;=$P$48*LCOH!$C$18, MIN(LCOH!$C$18,J5638),0)</f>
        <v>1500</v>
      </c>
      <c r="L5638">
        <f t="shared" si="177"/>
        <v>147.2319865712343</v>
      </c>
      <c r="M5638">
        <f>K5638/LCOH!$C$18</f>
        <v>1</v>
      </c>
      <c r="N5638">
        <f>K5638/LCOH!$C$34</f>
        <v>28.901734104046245</v>
      </c>
    </row>
    <row r="5639" spans="1:14" x14ac:dyDescent="0.35">
      <c r="A5639">
        <f>'Profilo fotovoltaico'!B5641*LCOH!$C$20</f>
        <v>0</v>
      </c>
      <c r="B5639">
        <f>'Profilo eolico'!B5641*LCOH!$C$21</f>
        <v>420.8</v>
      </c>
      <c r="C5639">
        <f>$P$35*'Profilo fotovoltaico'!B5641</f>
        <v>0</v>
      </c>
      <c r="D5639">
        <f>$Q$37*'Profilo eolico'!B5641</f>
        <v>2455.2143636108226</v>
      </c>
      <c r="E5639">
        <f>$P$39*'Profilo fotovoltaico'!B5641+'Approvvigionamento energia'!$Q$39*'Profilo eolico'!B5641</f>
        <v>1841.4107727081168</v>
      </c>
      <c r="F5639">
        <f>$P$41*'Profilo fotovoltaico'!B5641+'Approvvigionamento energia'!$Q$41*'Profilo eolico'!B5641</f>
        <v>1227.6071818054113</v>
      </c>
      <c r="G5639">
        <f>$P$43*'Profilo fotovoltaico'!B5641+'Approvvigionamento energia'!$Q$43*'Profilo eolico'!B5641</f>
        <v>613.80359090270565</v>
      </c>
      <c r="H5639">
        <f t="shared" si="176"/>
        <v>1138.4335154826958</v>
      </c>
      <c r="I5639">
        <f>IF(LCOH!$C$28=Menu!$A$1,'Approvvigionamento energia'!C5639,0)+IF(LCOH!$C$28=Menu!$A$2,'Approvvigionamento energia'!D5639,0)+IF(LCOH!$C$28=Menu!$A$3,'Approvvigionamento energia'!E5639,0)+IF(LCOH!$C$28=Menu!$A$4,'Approvvigionamento energia'!F5639,0)+IF(LCOH!$C$28=Menu!$A$5,'Approvvigionamento energia'!G5639,0)+IF(LCOH!$C$28=Menu!$A$6,'Approvvigionamento energia'!H5639,0)</f>
        <v>1227.6071818054113</v>
      </c>
      <c r="J5639">
        <f>'Approvvigionamento energia'!A5639+'Approvvigionamento energia'!B5639+'Approvvigionamento energia'!I5639</f>
        <v>1648.4071818054113</v>
      </c>
      <c r="K5639">
        <f>IF(MIN(LCOH!$C$18,J5639)&gt;=$P$48*LCOH!$C$18, MIN(LCOH!$C$18,J5639),0)</f>
        <v>1500</v>
      </c>
      <c r="L5639">
        <f t="shared" si="177"/>
        <v>148.40718180541126</v>
      </c>
      <c r="M5639">
        <f>K5639/LCOH!$C$18</f>
        <v>1</v>
      </c>
      <c r="N5639">
        <f>K5639/LCOH!$C$34</f>
        <v>28.901734104046245</v>
      </c>
    </row>
    <row r="5640" spans="1:14" x14ac:dyDescent="0.35">
      <c r="A5640">
        <f>'Profilo fotovoltaico'!B5642*LCOH!$C$20</f>
        <v>0</v>
      </c>
      <c r="B5640">
        <f>'Profilo eolico'!B5642*LCOH!$C$21</f>
        <v>417.6</v>
      </c>
      <c r="C5640">
        <f>$P$35*'Profilo fotovoltaico'!B5642</f>
        <v>0</v>
      </c>
      <c r="D5640">
        <f>$Q$37*'Profilo eolico'!B5642</f>
        <v>2436.5435319483831</v>
      </c>
      <c r="E5640">
        <f>$P$39*'Profilo fotovoltaico'!B5642+'Approvvigionamento energia'!$Q$39*'Profilo eolico'!B5642</f>
        <v>1827.4076489612871</v>
      </c>
      <c r="F5640">
        <f>$P$41*'Profilo fotovoltaico'!B5642+'Approvvigionamento energia'!$Q$41*'Profilo eolico'!B5642</f>
        <v>1218.2717659741916</v>
      </c>
      <c r="G5640">
        <f>$P$43*'Profilo fotovoltaico'!B5642+'Approvvigionamento energia'!$Q$43*'Profilo eolico'!B5642</f>
        <v>609.13588298709578</v>
      </c>
      <c r="H5640">
        <f t="shared" si="176"/>
        <v>1138.4335154826958</v>
      </c>
      <c r="I5640">
        <f>IF(LCOH!$C$28=Menu!$A$1,'Approvvigionamento energia'!C5640,0)+IF(LCOH!$C$28=Menu!$A$2,'Approvvigionamento energia'!D5640,0)+IF(LCOH!$C$28=Menu!$A$3,'Approvvigionamento energia'!E5640,0)+IF(LCOH!$C$28=Menu!$A$4,'Approvvigionamento energia'!F5640,0)+IF(LCOH!$C$28=Menu!$A$5,'Approvvigionamento energia'!G5640,0)+IF(LCOH!$C$28=Menu!$A$6,'Approvvigionamento energia'!H5640,0)</f>
        <v>1218.2717659741916</v>
      </c>
      <c r="J5640">
        <f>'Approvvigionamento energia'!A5640+'Approvvigionamento energia'!B5640+'Approvvigionamento energia'!I5640</f>
        <v>1635.8717659741915</v>
      </c>
      <c r="K5640">
        <f>IF(MIN(LCOH!$C$18,J5640)&gt;=$P$48*LCOH!$C$18, MIN(LCOH!$C$18,J5640),0)</f>
        <v>1500</v>
      </c>
      <c r="L5640">
        <f t="shared" si="177"/>
        <v>135.87176597419148</v>
      </c>
      <c r="M5640">
        <f>K5640/LCOH!$C$18</f>
        <v>1</v>
      </c>
      <c r="N5640">
        <f>K5640/LCOH!$C$34</f>
        <v>28.901734104046245</v>
      </c>
    </row>
    <row r="5641" spans="1:14" x14ac:dyDescent="0.35">
      <c r="A5641">
        <f>'Profilo fotovoltaico'!B5643*LCOH!$C$20</f>
        <v>0</v>
      </c>
      <c r="B5641">
        <f>'Profilo eolico'!B5643*LCOH!$C$21</f>
        <v>404.2</v>
      </c>
      <c r="C5641">
        <f>$P$35*'Profilo fotovoltaico'!B5643</f>
        <v>0</v>
      </c>
      <c r="D5641">
        <f>$Q$37*'Profilo eolico'!B5643</f>
        <v>2358.3594243619164</v>
      </c>
      <c r="E5641">
        <f>$P$39*'Profilo fotovoltaico'!B5643+'Approvvigionamento energia'!$Q$39*'Profilo eolico'!B5643</f>
        <v>1768.7695682714373</v>
      </c>
      <c r="F5641">
        <f>$P$41*'Profilo fotovoltaico'!B5643+'Approvvigionamento energia'!$Q$41*'Profilo eolico'!B5643</f>
        <v>1179.1797121809582</v>
      </c>
      <c r="G5641">
        <f>$P$43*'Profilo fotovoltaico'!B5643+'Approvvigionamento energia'!$Q$43*'Profilo eolico'!B5643</f>
        <v>589.58985609047909</v>
      </c>
      <c r="H5641">
        <f t="shared" si="176"/>
        <v>1138.4335154826958</v>
      </c>
      <c r="I5641">
        <f>IF(LCOH!$C$28=Menu!$A$1,'Approvvigionamento energia'!C5641,0)+IF(LCOH!$C$28=Menu!$A$2,'Approvvigionamento energia'!D5641,0)+IF(LCOH!$C$28=Menu!$A$3,'Approvvigionamento energia'!E5641,0)+IF(LCOH!$C$28=Menu!$A$4,'Approvvigionamento energia'!F5641,0)+IF(LCOH!$C$28=Menu!$A$5,'Approvvigionamento energia'!G5641,0)+IF(LCOH!$C$28=Menu!$A$6,'Approvvigionamento energia'!H5641,0)</f>
        <v>1179.1797121809582</v>
      </c>
      <c r="J5641">
        <f>'Approvvigionamento energia'!A5641+'Approvvigionamento energia'!B5641+'Approvvigionamento energia'!I5641</f>
        <v>1583.3797121809582</v>
      </c>
      <c r="K5641">
        <f>IF(MIN(LCOH!$C$18,J5641)&gt;=$P$48*LCOH!$C$18, MIN(LCOH!$C$18,J5641),0)</f>
        <v>1500</v>
      </c>
      <c r="L5641">
        <f t="shared" si="177"/>
        <v>83.379712180958222</v>
      </c>
      <c r="M5641">
        <f>K5641/LCOH!$C$18</f>
        <v>1</v>
      </c>
      <c r="N5641">
        <f>K5641/LCOH!$C$34</f>
        <v>28.901734104046245</v>
      </c>
    </row>
    <row r="5642" spans="1:14" x14ac:dyDescent="0.35">
      <c r="A5642">
        <f>'Profilo fotovoltaico'!B5644*LCOH!$C$20</f>
        <v>0</v>
      </c>
      <c r="B5642">
        <f>'Profilo eolico'!B5644*LCOH!$C$21</f>
        <v>401.7</v>
      </c>
      <c r="C5642">
        <f>$P$35*'Profilo fotovoltaico'!B5644</f>
        <v>0</v>
      </c>
      <c r="D5642">
        <f>$Q$37*'Profilo eolico'!B5644</f>
        <v>2343.7728371256353</v>
      </c>
      <c r="E5642">
        <f>$P$39*'Profilo fotovoltaico'!B5644+'Approvvigionamento energia'!$Q$39*'Profilo eolico'!B5644</f>
        <v>1757.8296278442265</v>
      </c>
      <c r="F5642">
        <f>$P$41*'Profilo fotovoltaico'!B5644+'Approvvigionamento energia'!$Q$41*'Profilo eolico'!B5644</f>
        <v>1171.8864185628177</v>
      </c>
      <c r="G5642">
        <f>$P$43*'Profilo fotovoltaico'!B5644+'Approvvigionamento energia'!$Q$43*'Profilo eolico'!B5644</f>
        <v>585.94320928140883</v>
      </c>
      <c r="H5642">
        <f t="shared" si="176"/>
        <v>1138.4335154826958</v>
      </c>
      <c r="I5642">
        <f>IF(LCOH!$C$28=Menu!$A$1,'Approvvigionamento energia'!C5642,0)+IF(LCOH!$C$28=Menu!$A$2,'Approvvigionamento energia'!D5642,0)+IF(LCOH!$C$28=Menu!$A$3,'Approvvigionamento energia'!E5642,0)+IF(LCOH!$C$28=Menu!$A$4,'Approvvigionamento energia'!F5642,0)+IF(LCOH!$C$28=Menu!$A$5,'Approvvigionamento energia'!G5642,0)+IF(LCOH!$C$28=Menu!$A$6,'Approvvigionamento energia'!H5642,0)</f>
        <v>1171.8864185628177</v>
      </c>
      <c r="J5642">
        <f>'Approvvigionamento energia'!A5642+'Approvvigionamento energia'!B5642+'Approvvigionamento energia'!I5642</f>
        <v>1573.5864185628177</v>
      </c>
      <c r="K5642">
        <f>IF(MIN(LCOH!$C$18,J5642)&gt;=$P$48*LCOH!$C$18, MIN(LCOH!$C$18,J5642),0)</f>
        <v>1500</v>
      </c>
      <c r="L5642">
        <f t="shared" si="177"/>
        <v>73.586418562817698</v>
      </c>
      <c r="M5642">
        <f>K5642/LCOH!$C$18</f>
        <v>1</v>
      </c>
      <c r="N5642">
        <f>K5642/LCOH!$C$34</f>
        <v>28.901734104046245</v>
      </c>
    </row>
    <row r="5643" spans="1:14" x14ac:dyDescent="0.35">
      <c r="A5643">
        <f>'Profilo fotovoltaico'!B5645*LCOH!$C$20</f>
        <v>0</v>
      </c>
      <c r="B5643">
        <f>'Profilo eolico'!B5645*LCOH!$C$21</f>
        <v>392.6</v>
      </c>
      <c r="C5643">
        <f>$P$35*'Profilo fotovoltaico'!B5645</f>
        <v>0</v>
      </c>
      <c r="D5643">
        <f>$Q$37*'Profilo eolico'!B5645</f>
        <v>2290.6776595855727</v>
      </c>
      <c r="E5643">
        <f>$P$39*'Profilo fotovoltaico'!B5645+'Approvvigionamento energia'!$Q$39*'Profilo eolico'!B5645</f>
        <v>1718.0082446891793</v>
      </c>
      <c r="F5643">
        <f>$P$41*'Profilo fotovoltaico'!B5645+'Approvvigionamento energia'!$Q$41*'Profilo eolico'!B5645</f>
        <v>1145.3388297927863</v>
      </c>
      <c r="G5643">
        <f>$P$43*'Profilo fotovoltaico'!B5645+'Approvvigionamento energia'!$Q$43*'Profilo eolico'!B5645</f>
        <v>572.66941489639316</v>
      </c>
      <c r="H5643">
        <f t="shared" si="176"/>
        <v>1138.4335154826958</v>
      </c>
      <c r="I5643">
        <f>IF(LCOH!$C$28=Menu!$A$1,'Approvvigionamento energia'!C5643,0)+IF(LCOH!$C$28=Menu!$A$2,'Approvvigionamento energia'!D5643,0)+IF(LCOH!$C$28=Menu!$A$3,'Approvvigionamento energia'!E5643,0)+IF(LCOH!$C$28=Menu!$A$4,'Approvvigionamento energia'!F5643,0)+IF(LCOH!$C$28=Menu!$A$5,'Approvvigionamento energia'!G5643,0)+IF(LCOH!$C$28=Menu!$A$6,'Approvvigionamento energia'!H5643,0)</f>
        <v>1145.3388297927863</v>
      </c>
      <c r="J5643">
        <f>'Approvvigionamento energia'!A5643+'Approvvigionamento energia'!B5643+'Approvvigionamento energia'!I5643</f>
        <v>1537.9388297927862</v>
      </c>
      <c r="K5643">
        <f>IF(MIN(LCOH!$C$18,J5643)&gt;=$P$48*LCOH!$C$18, MIN(LCOH!$C$18,J5643),0)</f>
        <v>1500</v>
      </c>
      <c r="L5643">
        <f t="shared" si="177"/>
        <v>37.938829792786237</v>
      </c>
      <c r="M5643">
        <f>K5643/LCOH!$C$18</f>
        <v>1</v>
      </c>
      <c r="N5643">
        <f>K5643/LCOH!$C$34</f>
        <v>28.901734104046245</v>
      </c>
    </row>
    <row r="5644" spans="1:14" x14ac:dyDescent="0.35">
      <c r="A5644">
        <f>'Profilo fotovoltaico'!B5646*LCOH!$C$20</f>
        <v>0</v>
      </c>
      <c r="B5644">
        <f>'Profilo eolico'!B5646*LCOH!$C$21</f>
        <v>376.2</v>
      </c>
      <c r="C5644">
        <f>$P$35*'Profilo fotovoltaico'!B5646</f>
        <v>0</v>
      </c>
      <c r="D5644">
        <f>$Q$37*'Profilo eolico'!B5646</f>
        <v>2194.9896473155691</v>
      </c>
      <c r="E5644">
        <f>$P$39*'Profilo fotovoltaico'!B5646+'Approvvigionamento energia'!$Q$39*'Profilo eolico'!B5646</f>
        <v>1646.2422354866765</v>
      </c>
      <c r="F5644">
        <f>$P$41*'Profilo fotovoltaico'!B5646+'Approvvigionamento energia'!$Q$41*'Profilo eolico'!B5646</f>
        <v>1097.4948236577845</v>
      </c>
      <c r="G5644">
        <f>$P$43*'Profilo fotovoltaico'!B5646+'Approvvigionamento energia'!$Q$43*'Profilo eolico'!B5646</f>
        <v>548.74741182889227</v>
      </c>
      <c r="H5644">
        <f t="shared" si="176"/>
        <v>1138.4335154826958</v>
      </c>
      <c r="I5644">
        <f>IF(LCOH!$C$28=Menu!$A$1,'Approvvigionamento energia'!C5644,0)+IF(LCOH!$C$28=Menu!$A$2,'Approvvigionamento energia'!D5644,0)+IF(LCOH!$C$28=Menu!$A$3,'Approvvigionamento energia'!E5644,0)+IF(LCOH!$C$28=Menu!$A$4,'Approvvigionamento energia'!F5644,0)+IF(LCOH!$C$28=Menu!$A$5,'Approvvigionamento energia'!G5644,0)+IF(LCOH!$C$28=Menu!$A$6,'Approvvigionamento energia'!H5644,0)</f>
        <v>1097.4948236577845</v>
      </c>
      <c r="J5644">
        <f>'Approvvigionamento energia'!A5644+'Approvvigionamento energia'!B5644+'Approvvigionamento energia'!I5644</f>
        <v>1473.6948236577846</v>
      </c>
      <c r="K5644">
        <f>IF(MIN(LCOH!$C$18,J5644)&gt;=$P$48*LCOH!$C$18, MIN(LCOH!$C$18,J5644),0)</f>
        <v>1473.6948236577846</v>
      </c>
      <c r="L5644">
        <f t="shared" si="177"/>
        <v>0</v>
      </c>
      <c r="M5644">
        <f>K5644/LCOH!$C$18</f>
        <v>0.98246321577185636</v>
      </c>
      <c r="N5644">
        <f>K5644/LCOH!$C$34</f>
        <v>28.394890629244404</v>
      </c>
    </row>
    <row r="5645" spans="1:14" x14ac:dyDescent="0.35">
      <c r="A5645">
        <f>'Profilo fotovoltaico'!B5647*LCOH!$C$20</f>
        <v>0</v>
      </c>
      <c r="B5645">
        <f>'Profilo eolico'!B5647*LCOH!$C$21</f>
        <v>354.3</v>
      </c>
      <c r="C5645">
        <f>$P$35*'Profilo fotovoltaico'!B5647</f>
        <v>0</v>
      </c>
      <c r="D5645">
        <f>$Q$37*'Profilo eolico'!B5647</f>
        <v>2067.2111431257472</v>
      </c>
      <c r="E5645">
        <f>$P$39*'Profilo fotovoltaico'!B5647+'Approvvigionamento energia'!$Q$39*'Profilo eolico'!B5647</f>
        <v>1550.4083573443104</v>
      </c>
      <c r="F5645">
        <f>$P$41*'Profilo fotovoltaico'!B5647+'Approvvigionamento energia'!$Q$41*'Profilo eolico'!B5647</f>
        <v>1033.6055715628736</v>
      </c>
      <c r="G5645">
        <f>$P$43*'Profilo fotovoltaico'!B5647+'Approvvigionamento energia'!$Q$43*'Profilo eolico'!B5647</f>
        <v>516.8027857814368</v>
      </c>
      <c r="H5645">
        <f t="shared" si="176"/>
        <v>1138.4335154826958</v>
      </c>
      <c r="I5645">
        <f>IF(LCOH!$C$28=Menu!$A$1,'Approvvigionamento energia'!C5645,0)+IF(LCOH!$C$28=Menu!$A$2,'Approvvigionamento energia'!D5645,0)+IF(LCOH!$C$28=Menu!$A$3,'Approvvigionamento energia'!E5645,0)+IF(LCOH!$C$28=Menu!$A$4,'Approvvigionamento energia'!F5645,0)+IF(LCOH!$C$28=Menu!$A$5,'Approvvigionamento energia'!G5645,0)+IF(LCOH!$C$28=Menu!$A$6,'Approvvigionamento energia'!H5645,0)</f>
        <v>1033.6055715628736</v>
      </c>
      <c r="J5645">
        <f>'Approvvigionamento energia'!A5645+'Approvvigionamento energia'!B5645+'Approvvigionamento energia'!I5645</f>
        <v>1387.9055715628735</v>
      </c>
      <c r="K5645">
        <f>IF(MIN(LCOH!$C$18,J5645)&gt;=$P$48*LCOH!$C$18, MIN(LCOH!$C$18,J5645),0)</f>
        <v>1387.9055715628735</v>
      </c>
      <c r="L5645">
        <f t="shared" si="177"/>
        <v>0</v>
      </c>
      <c r="M5645">
        <f>K5645/LCOH!$C$18</f>
        <v>0.92527038104191572</v>
      </c>
      <c r="N5645">
        <f>K5645/LCOH!$C$34</f>
        <v>26.741918527223</v>
      </c>
    </row>
    <row r="5646" spans="1:14" x14ac:dyDescent="0.35">
      <c r="A5646">
        <f>'Profilo fotovoltaico'!B5648*LCOH!$C$20</f>
        <v>5</v>
      </c>
      <c r="B5646">
        <f>'Profilo eolico'!B5648*LCOH!$C$21</f>
        <v>335</v>
      </c>
      <c r="C5646">
        <f>$P$35*'Profilo fotovoltaico'!B5648</f>
        <v>36.773060938110326</v>
      </c>
      <c r="D5646">
        <f>$Q$37*'Profilo eolico'!B5648</f>
        <v>1954.6026896616577</v>
      </c>
      <c r="E5646">
        <f>$P$39*'Profilo fotovoltaico'!B5648+'Approvvigionamento energia'!$Q$39*'Profilo eolico'!B5648</f>
        <v>1475.1452824807709</v>
      </c>
      <c r="F5646">
        <f>$P$41*'Profilo fotovoltaico'!B5648+'Approvvigionamento energia'!$Q$41*'Profilo eolico'!B5648</f>
        <v>995.68787529988401</v>
      </c>
      <c r="G5646">
        <f>$P$43*'Profilo fotovoltaico'!B5648+'Approvvigionamento energia'!$Q$43*'Profilo eolico'!B5648</f>
        <v>516.23046811899712</v>
      </c>
      <c r="H5646">
        <f t="shared" si="176"/>
        <v>1138.4335154826958</v>
      </c>
      <c r="I5646">
        <f>IF(LCOH!$C$28=Menu!$A$1,'Approvvigionamento energia'!C5646,0)+IF(LCOH!$C$28=Menu!$A$2,'Approvvigionamento energia'!D5646,0)+IF(LCOH!$C$28=Menu!$A$3,'Approvvigionamento energia'!E5646,0)+IF(LCOH!$C$28=Menu!$A$4,'Approvvigionamento energia'!F5646,0)+IF(LCOH!$C$28=Menu!$A$5,'Approvvigionamento energia'!G5646,0)+IF(LCOH!$C$28=Menu!$A$6,'Approvvigionamento energia'!H5646,0)</f>
        <v>995.68787529988401</v>
      </c>
      <c r="J5646">
        <f>'Approvvigionamento energia'!A5646+'Approvvigionamento energia'!B5646+'Approvvigionamento energia'!I5646</f>
        <v>1335.6878752998841</v>
      </c>
      <c r="K5646">
        <f>IF(MIN(LCOH!$C$18,J5646)&gt;=$P$48*LCOH!$C$18, MIN(LCOH!$C$18,J5646),0)</f>
        <v>1335.6878752998841</v>
      </c>
      <c r="L5646">
        <f t="shared" si="177"/>
        <v>0</v>
      </c>
      <c r="M5646">
        <f>K5646/LCOH!$C$18</f>
        <v>0.89045858353325613</v>
      </c>
      <c r="N5646">
        <f>K5646/LCOH!$C$34</f>
        <v>25.735797211943819</v>
      </c>
    </row>
    <row r="5647" spans="1:14" x14ac:dyDescent="0.35">
      <c r="A5647">
        <f>'Profilo fotovoltaico'!B5649*LCOH!$C$20</f>
        <v>97</v>
      </c>
      <c r="B5647">
        <f>'Profilo eolico'!B5649*LCOH!$C$21</f>
        <v>332.5</v>
      </c>
      <c r="C5647">
        <f>$P$35*'Profilo fotovoltaico'!B5649</f>
        <v>713.39738219934031</v>
      </c>
      <c r="D5647">
        <f>$Q$37*'Profilo eolico'!B5649</f>
        <v>1940.0161024253766</v>
      </c>
      <c r="E5647">
        <f>$P$39*'Profilo fotovoltaico'!B5649+'Approvvigionamento energia'!$Q$39*'Profilo eolico'!B5649</f>
        <v>1633.3614223688676</v>
      </c>
      <c r="F5647">
        <f>$P$41*'Profilo fotovoltaico'!B5649+'Approvvigionamento energia'!$Q$41*'Profilo eolico'!B5649</f>
        <v>1326.7067423123585</v>
      </c>
      <c r="G5647">
        <f>$P$43*'Profilo fotovoltaico'!B5649+'Approvvigionamento energia'!$Q$43*'Profilo eolico'!B5649</f>
        <v>1020.0520622558495</v>
      </c>
      <c r="H5647">
        <f t="shared" si="176"/>
        <v>1138.4335154826958</v>
      </c>
      <c r="I5647">
        <f>IF(LCOH!$C$28=Menu!$A$1,'Approvvigionamento energia'!C5647,0)+IF(LCOH!$C$28=Menu!$A$2,'Approvvigionamento energia'!D5647,0)+IF(LCOH!$C$28=Menu!$A$3,'Approvvigionamento energia'!E5647,0)+IF(LCOH!$C$28=Menu!$A$4,'Approvvigionamento energia'!F5647,0)+IF(LCOH!$C$28=Menu!$A$5,'Approvvigionamento energia'!G5647,0)+IF(LCOH!$C$28=Menu!$A$6,'Approvvigionamento energia'!H5647,0)</f>
        <v>1326.7067423123585</v>
      </c>
      <c r="J5647">
        <f>'Approvvigionamento energia'!A5647+'Approvvigionamento energia'!B5647+'Approvvigionamento energia'!I5647</f>
        <v>1756.2067423123585</v>
      </c>
      <c r="K5647">
        <f>IF(MIN(LCOH!$C$18,J5647)&gt;=$P$48*LCOH!$C$18, MIN(LCOH!$C$18,J5647),0)</f>
        <v>1500</v>
      </c>
      <c r="L5647">
        <f t="shared" si="177"/>
        <v>256.20674231235853</v>
      </c>
      <c r="M5647">
        <f>K5647/LCOH!$C$18</f>
        <v>1</v>
      </c>
      <c r="N5647">
        <f>K5647/LCOH!$C$34</f>
        <v>28.901734104046245</v>
      </c>
    </row>
    <row r="5648" spans="1:14" x14ac:dyDescent="0.35">
      <c r="A5648">
        <f>'Profilo fotovoltaico'!B5650*LCOH!$C$20</f>
        <v>245</v>
      </c>
      <c r="B5648">
        <f>'Profilo eolico'!B5650*LCOH!$C$21</f>
        <v>411.5</v>
      </c>
      <c r="C5648">
        <f>$P$35*'Profilo fotovoltaico'!B5650</f>
        <v>1801.8799859674059</v>
      </c>
      <c r="D5648">
        <f>$Q$37*'Profilo eolico'!B5650</f>
        <v>2400.9522590918568</v>
      </c>
      <c r="E5648">
        <f>$P$39*'Profilo fotovoltaico'!B5650+'Approvvigionamento energia'!$Q$39*'Profilo eolico'!B5650</f>
        <v>2251.184190810744</v>
      </c>
      <c r="F5648">
        <f>$P$41*'Profilo fotovoltaico'!B5650+'Approvvigionamento energia'!$Q$41*'Profilo eolico'!B5650</f>
        <v>2101.4161225296311</v>
      </c>
      <c r="G5648">
        <f>$P$43*'Profilo fotovoltaico'!B5650+'Approvvigionamento energia'!$Q$43*'Profilo eolico'!B5650</f>
        <v>1951.6480542485187</v>
      </c>
      <c r="H5648">
        <f t="shared" si="176"/>
        <v>1138.4335154826958</v>
      </c>
      <c r="I5648">
        <f>IF(LCOH!$C$28=Menu!$A$1,'Approvvigionamento energia'!C5648,0)+IF(LCOH!$C$28=Menu!$A$2,'Approvvigionamento energia'!D5648,0)+IF(LCOH!$C$28=Menu!$A$3,'Approvvigionamento energia'!E5648,0)+IF(LCOH!$C$28=Menu!$A$4,'Approvvigionamento energia'!F5648,0)+IF(LCOH!$C$28=Menu!$A$5,'Approvvigionamento energia'!G5648,0)+IF(LCOH!$C$28=Menu!$A$6,'Approvvigionamento energia'!H5648,0)</f>
        <v>2101.4161225296311</v>
      </c>
      <c r="J5648">
        <f>'Approvvigionamento energia'!A5648+'Approvvigionamento energia'!B5648+'Approvvigionamento energia'!I5648</f>
        <v>2757.9161225296311</v>
      </c>
      <c r="K5648">
        <f>IF(MIN(LCOH!$C$18,J5648)&gt;=$P$48*LCOH!$C$18, MIN(LCOH!$C$18,J5648),0)</f>
        <v>1500</v>
      </c>
      <c r="L5648">
        <f t="shared" si="177"/>
        <v>1257.9161225296311</v>
      </c>
      <c r="M5648">
        <f>K5648/LCOH!$C$18</f>
        <v>1</v>
      </c>
      <c r="N5648">
        <f>K5648/LCOH!$C$34</f>
        <v>28.901734104046245</v>
      </c>
    </row>
    <row r="5649" spans="1:14" x14ac:dyDescent="0.35">
      <c r="A5649">
        <f>'Profilo fotovoltaico'!B5651*LCOH!$C$20</f>
        <v>398</v>
      </c>
      <c r="B5649">
        <f>'Profilo eolico'!B5651*LCOH!$C$21</f>
        <v>432.8</v>
      </c>
      <c r="C5649">
        <f>$P$35*'Profilo fotovoltaico'!B5651</f>
        <v>2927.1356506735819</v>
      </c>
      <c r="D5649">
        <f>$Q$37*'Profilo eolico'!B5651</f>
        <v>2525.2299823449716</v>
      </c>
      <c r="E5649">
        <f>$P$39*'Profilo fotovoltaico'!B5651+'Approvvigionamento energia'!$Q$39*'Profilo eolico'!B5651</f>
        <v>2625.7063994271239</v>
      </c>
      <c r="F5649">
        <f>$P$41*'Profilo fotovoltaico'!B5651+'Approvvigionamento energia'!$Q$41*'Profilo eolico'!B5651</f>
        <v>2726.1828165092766</v>
      </c>
      <c r="G5649">
        <f>$P$43*'Profilo fotovoltaico'!B5651+'Approvvigionamento energia'!$Q$43*'Profilo eolico'!B5651</f>
        <v>2826.6592335914297</v>
      </c>
      <c r="H5649">
        <f t="shared" si="176"/>
        <v>1138.4335154826958</v>
      </c>
      <c r="I5649">
        <f>IF(LCOH!$C$28=Menu!$A$1,'Approvvigionamento energia'!C5649,0)+IF(LCOH!$C$28=Menu!$A$2,'Approvvigionamento energia'!D5649,0)+IF(LCOH!$C$28=Menu!$A$3,'Approvvigionamento energia'!E5649,0)+IF(LCOH!$C$28=Menu!$A$4,'Approvvigionamento energia'!F5649,0)+IF(LCOH!$C$28=Menu!$A$5,'Approvvigionamento energia'!G5649,0)+IF(LCOH!$C$28=Menu!$A$6,'Approvvigionamento energia'!H5649,0)</f>
        <v>2726.1828165092766</v>
      </c>
      <c r="J5649">
        <f>'Approvvigionamento energia'!A5649+'Approvvigionamento energia'!B5649+'Approvvigionamento energia'!I5649</f>
        <v>3556.9828165092767</v>
      </c>
      <c r="K5649">
        <f>IF(MIN(LCOH!$C$18,J5649)&gt;=$P$48*LCOH!$C$18, MIN(LCOH!$C$18,J5649),0)</f>
        <v>1500</v>
      </c>
      <c r="L5649">
        <f t="shared" si="177"/>
        <v>2056.9828165092767</v>
      </c>
      <c r="M5649">
        <f>K5649/LCOH!$C$18</f>
        <v>1</v>
      </c>
      <c r="N5649">
        <f>K5649/LCOH!$C$34</f>
        <v>28.901734104046245</v>
      </c>
    </row>
    <row r="5650" spans="1:14" x14ac:dyDescent="0.35">
      <c r="A5650">
        <f>'Profilo fotovoltaico'!B5652*LCOH!$C$20</f>
        <v>517</v>
      </c>
      <c r="B5650">
        <f>'Profilo eolico'!B5652*LCOH!$C$21</f>
        <v>430.4</v>
      </c>
      <c r="C5650">
        <f>$P$35*'Profilo fotovoltaico'!B5652</f>
        <v>3802.3345010006078</v>
      </c>
      <c r="D5650">
        <f>$Q$37*'Profilo eolico'!B5652</f>
        <v>2511.2268585981419</v>
      </c>
      <c r="E5650">
        <f>$P$39*'Profilo fotovoltaico'!B5652+'Approvvigionamento energia'!$Q$39*'Profilo eolico'!B5652</f>
        <v>2834.0037691987582</v>
      </c>
      <c r="F5650">
        <f>$P$41*'Profilo fotovoltaico'!B5652+'Approvvigionamento energia'!$Q$41*'Profilo eolico'!B5652</f>
        <v>3156.7806797993749</v>
      </c>
      <c r="G5650">
        <f>$P$43*'Profilo fotovoltaico'!B5652+'Approvvigionamento energia'!$Q$43*'Profilo eolico'!B5652</f>
        <v>3479.5575903999916</v>
      </c>
      <c r="H5650">
        <f t="shared" si="176"/>
        <v>1138.4335154826958</v>
      </c>
      <c r="I5650">
        <f>IF(LCOH!$C$28=Menu!$A$1,'Approvvigionamento energia'!C5650,0)+IF(LCOH!$C$28=Menu!$A$2,'Approvvigionamento energia'!D5650,0)+IF(LCOH!$C$28=Menu!$A$3,'Approvvigionamento energia'!E5650,0)+IF(LCOH!$C$28=Menu!$A$4,'Approvvigionamento energia'!F5650,0)+IF(LCOH!$C$28=Menu!$A$5,'Approvvigionamento energia'!G5650,0)+IF(LCOH!$C$28=Menu!$A$6,'Approvvigionamento energia'!H5650,0)</f>
        <v>3156.7806797993749</v>
      </c>
      <c r="J5650">
        <f>'Approvvigionamento energia'!A5650+'Approvvigionamento energia'!B5650+'Approvvigionamento energia'!I5650</f>
        <v>4104.180679799375</v>
      </c>
      <c r="K5650">
        <f>IF(MIN(LCOH!$C$18,J5650)&gt;=$P$48*LCOH!$C$18, MIN(LCOH!$C$18,J5650),0)</f>
        <v>1500</v>
      </c>
      <c r="L5650">
        <f t="shared" si="177"/>
        <v>2604.180679799375</v>
      </c>
      <c r="M5650">
        <f>K5650/LCOH!$C$18</f>
        <v>1</v>
      </c>
      <c r="N5650">
        <f>K5650/LCOH!$C$34</f>
        <v>28.901734104046245</v>
      </c>
    </row>
    <row r="5651" spans="1:14" x14ac:dyDescent="0.35">
      <c r="A5651">
        <f>'Profilo fotovoltaico'!B5653*LCOH!$C$20</f>
        <v>596</v>
      </c>
      <c r="B5651">
        <f>'Profilo eolico'!B5653*LCOH!$C$21</f>
        <v>433.59999999999997</v>
      </c>
      <c r="C5651">
        <f>$P$35*'Profilo fotovoltaico'!B5653</f>
        <v>4383.3488638227509</v>
      </c>
      <c r="D5651">
        <f>$Q$37*'Profilo eolico'!B5653</f>
        <v>2529.8976902605814</v>
      </c>
      <c r="E5651">
        <f>$P$39*'Profilo fotovoltaico'!B5653+'Approvvigionamento energia'!$Q$39*'Profilo eolico'!B5653</f>
        <v>2993.2604836511236</v>
      </c>
      <c r="F5651">
        <f>$P$41*'Profilo fotovoltaico'!B5653+'Approvvigionamento energia'!$Q$41*'Profilo eolico'!B5653</f>
        <v>3456.6232770416664</v>
      </c>
      <c r="G5651">
        <f>$P$43*'Profilo fotovoltaico'!B5653+'Approvvigionamento energia'!$Q$43*'Profilo eolico'!B5653</f>
        <v>3919.9860704322082</v>
      </c>
      <c r="H5651">
        <f t="shared" si="176"/>
        <v>1138.4335154826958</v>
      </c>
      <c r="I5651">
        <f>IF(LCOH!$C$28=Menu!$A$1,'Approvvigionamento energia'!C5651,0)+IF(LCOH!$C$28=Menu!$A$2,'Approvvigionamento energia'!D5651,0)+IF(LCOH!$C$28=Menu!$A$3,'Approvvigionamento energia'!E5651,0)+IF(LCOH!$C$28=Menu!$A$4,'Approvvigionamento energia'!F5651,0)+IF(LCOH!$C$28=Menu!$A$5,'Approvvigionamento energia'!G5651,0)+IF(LCOH!$C$28=Menu!$A$6,'Approvvigionamento energia'!H5651,0)</f>
        <v>3456.6232770416664</v>
      </c>
      <c r="J5651">
        <f>'Approvvigionamento energia'!A5651+'Approvvigionamento energia'!B5651+'Approvvigionamento energia'!I5651</f>
        <v>4486.2232770416667</v>
      </c>
      <c r="K5651">
        <f>IF(MIN(LCOH!$C$18,J5651)&gt;=$P$48*LCOH!$C$18, MIN(LCOH!$C$18,J5651),0)</f>
        <v>1500</v>
      </c>
      <c r="L5651">
        <f t="shared" si="177"/>
        <v>2986.2232770416667</v>
      </c>
      <c r="M5651">
        <f>K5651/LCOH!$C$18</f>
        <v>1</v>
      </c>
      <c r="N5651">
        <f>K5651/LCOH!$C$34</f>
        <v>28.901734104046245</v>
      </c>
    </row>
    <row r="5652" spans="1:14" x14ac:dyDescent="0.35">
      <c r="A5652">
        <f>'Profilo fotovoltaico'!B5654*LCOH!$C$20</f>
        <v>638</v>
      </c>
      <c r="B5652">
        <f>'Profilo eolico'!B5654*LCOH!$C$21</f>
        <v>445.7</v>
      </c>
      <c r="C5652">
        <f>$P$35*'Profilo fotovoltaico'!B5654</f>
        <v>4692.2425757028777</v>
      </c>
      <c r="D5652">
        <f>$Q$37*'Profilo eolico'!B5654</f>
        <v>2600.4967724841813</v>
      </c>
      <c r="E5652">
        <f>$P$39*'Profilo fotovoltaico'!B5654+'Approvvigionamento energia'!$Q$39*'Profilo eolico'!B5654</f>
        <v>3123.4332232888555</v>
      </c>
      <c r="F5652">
        <f>$P$41*'Profilo fotovoltaico'!B5654+'Approvvigionamento energia'!$Q$41*'Profilo eolico'!B5654</f>
        <v>3646.3696740935293</v>
      </c>
      <c r="G5652">
        <f>$P$43*'Profilo fotovoltaico'!B5654+'Approvvigionamento energia'!$Q$43*'Profilo eolico'!B5654</f>
        <v>4169.306124898204</v>
      </c>
      <c r="H5652">
        <f t="shared" si="176"/>
        <v>1138.4335154826958</v>
      </c>
      <c r="I5652">
        <f>IF(LCOH!$C$28=Menu!$A$1,'Approvvigionamento energia'!C5652,0)+IF(LCOH!$C$28=Menu!$A$2,'Approvvigionamento energia'!D5652,0)+IF(LCOH!$C$28=Menu!$A$3,'Approvvigionamento energia'!E5652,0)+IF(LCOH!$C$28=Menu!$A$4,'Approvvigionamento energia'!F5652,0)+IF(LCOH!$C$28=Menu!$A$5,'Approvvigionamento energia'!G5652,0)+IF(LCOH!$C$28=Menu!$A$6,'Approvvigionamento energia'!H5652,0)</f>
        <v>3646.3696740935293</v>
      </c>
      <c r="J5652">
        <f>'Approvvigionamento energia'!A5652+'Approvvigionamento energia'!B5652+'Approvvigionamento energia'!I5652</f>
        <v>4730.0696740935291</v>
      </c>
      <c r="K5652">
        <f>IF(MIN(LCOH!$C$18,J5652)&gt;=$P$48*LCOH!$C$18, MIN(LCOH!$C$18,J5652),0)</f>
        <v>1500</v>
      </c>
      <c r="L5652">
        <f t="shared" si="177"/>
        <v>3230.0696740935291</v>
      </c>
      <c r="M5652">
        <f>K5652/LCOH!$C$18</f>
        <v>1</v>
      </c>
      <c r="N5652">
        <f>K5652/LCOH!$C$34</f>
        <v>28.901734104046245</v>
      </c>
    </row>
    <row r="5653" spans="1:14" x14ac:dyDescent="0.35">
      <c r="A5653">
        <f>'Profilo fotovoltaico'!B5655*LCOH!$C$20</f>
        <v>640</v>
      </c>
      <c r="B5653">
        <f>'Profilo eolico'!B5655*LCOH!$C$21</f>
        <v>449</v>
      </c>
      <c r="C5653">
        <f>$P$35*'Profilo fotovoltaico'!B5655</f>
        <v>4706.9518000781218</v>
      </c>
      <c r="D5653">
        <f>$Q$37*'Profilo eolico'!B5655</f>
        <v>2619.7510676360725</v>
      </c>
      <c r="E5653">
        <f>$P$39*'Profilo fotovoltaico'!B5655+'Approvvigionamento energia'!$Q$39*'Profilo eolico'!B5655</f>
        <v>3141.5512507465846</v>
      </c>
      <c r="F5653">
        <f>$P$41*'Profilo fotovoltaico'!B5655+'Approvvigionamento energia'!$Q$41*'Profilo eolico'!B5655</f>
        <v>3663.3514338570972</v>
      </c>
      <c r="G5653">
        <f>$P$43*'Profilo fotovoltaico'!B5655+'Approvvigionamento energia'!$Q$43*'Profilo eolico'!B5655</f>
        <v>4185.1516169676097</v>
      </c>
      <c r="H5653">
        <f t="shared" si="176"/>
        <v>1138.4335154826958</v>
      </c>
      <c r="I5653">
        <f>IF(LCOH!$C$28=Menu!$A$1,'Approvvigionamento energia'!C5653,0)+IF(LCOH!$C$28=Menu!$A$2,'Approvvigionamento energia'!D5653,0)+IF(LCOH!$C$28=Menu!$A$3,'Approvvigionamento energia'!E5653,0)+IF(LCOH!$C$28=Menu!$A$4,'Approvvigionamento energia'!F5653,0)+IF(LCOH!$C$28=Menu!$A$5,'Approvvigionamento energia'!G5653,0)+IF(LCOH!$C$28=Menu!$A$6,'Approvvigionamento energia'!H5653,0)</f>
        <v>3663.3514338570972</v>
      </c>
      <c r="J5653">
        <f>'Approvvigionamento energia'!A5653+'Approvvigionamento energia'!B5653+'Approvvigionamento energia'!I5653</f>
        <v>4752.3514338570967</v>
      </c>
      <c r="K5653">
        <f>IF(MIN(LCOH!$C$18,J5653)&gt;=$P$48*LCOH!$C$18, MIN(LCOH!$C$18,J5653),0)</f>
        <v>1500</v>
      </c>
      <c r="L5653">
        <f t="shared" si="177"/>
        <v>3252.3514338570967</v>
      </c>
      <c r="M5653">
        <f>K5653/LCOH!$C$18</f>
        <v>1</v>
      </c>
      <c r="N5653">
        <f>K5653/LCOH!$C$34</f>
        <v>28.901734104046245</v>
      </c>
    </row>
    <row r="5654" spans="1:14" x14ac:dyDescent="0.35">
      <c r="A5654">
        <f>'Profilo fotovoltaico'!B5656*LCOH!$C$20</f>
        <v>612</v>
      </c>
      <c r="B5654">
        <f>'Profilo eolico'!B5656*LCOH!$C$21</f>
        <v>450.5</v>
      </c>
      <c r="C5654">
        <f>$P$35*'Profilo fotovoltaico'!B5656</f>
        <v>4501.0226588247033</v>
      </c>
      <c r="D5654">
        <f>$Q$37*'Profilo eolico'!B5656</f>
        <v>2628.5030199778412</v>
      </c>
      <c r="E5654">
        <f>$P$39*'Profilo fotovoltaico'!B5656+'Approvvigionamento energia'!$Q$39*'Profilo eolico'!B5656</f>
        <v>3096.6329296895565</v>
      </c>
      <c r="F5654">
        <f>$P$41*'Profilo fotovoltaico'!B5656+'Approvvigionamento energia'!$Q$41*'Profilo eolico'!B5656</f>
        <v>3564.7628394012722</v>
      </c>
      <c r="G5654">
        <f>$P$43*'Profilo fotovoltaico'!B5656+'Approvvigionamento energia'!$Q$43*'Profilo eolico'!B5656</f>
        <v>4032.892749112988</v>
      </c>
      <c r="H5654">
        <f t="shared" si="176"/>
        <v>1138.4335154826958</v>
      </c>
      <c r="I5654">
        <f>IF(LCOH!$C$28=Menu!$A$1,'Approvvigionamento energia'!C5654,0)+IF(LCOH!$C$28=Menu!$A$2,'Approvvigionamento energia'!D5654,0)+IF(LCOH!$C$28=Menu!$A$3,'Approvvigionamento energia'!E5654,0)+IF(LCOH!$C$28=Menu!$A$4,'Approvvigionamento energia'!F5654,0)+IF(LCOH!$C$28=Menu!$A$5,'Approvvigionamento energia'!G5654,0)+IF(LCOH!$C$28=Menu!$A$6,'Approvvigionamento energia'!H5654,0)</f>
        <v>3564.7628394012722</v>
      </c>
      <c r="J5654">
        <f>'Approvvigionamento energia'!A5654+'Approvvigionamento energia'!B5654+'Approvvigionamento energia'!I5654</f>
        <v>4627.2628394012718</v>
      </c>
      <c r="K5654">
        <f>IF(MIN(LCOH!$C$18,J5654)&gt;=$P$48*LCOH!$C$18, MIN(LCOH!$C$18,J5654),0)</f>
        <v>1500</v>
      </c>
      <c r="L5654">
        <f t="shared" si="177"/>
        <v>3127.2628394012718</v>
      </c>
      <c r="M5654">
        <f>K5654/LCOH!$C$18</f>
        <v>1</v>
      </c>
      <c r="N5654">
        <f>K5654/LCOH!$C$34</f>
        <v>28.901734104046245</v>
      </c>
    </row>
    <row r="5655" spans="1:14" x14ac:dyDescent="0.35">
      <c r="A5655">
        <f>'Profilo fotovoltaico'!B5657*LCOH!$C$20</f>
        <v>548</v>
      </c>
      <c r="B5655">
        <f>'Profilo eolico'!B5657*LCOH!$C$21</f>
        <v>464.3</v>
      </c>
      <c r="C5655">
        <f>$P$35*'Profilo fotovoltaico'!B5657</f>
        <v>4030.3274788168919</v>
      </c>
      <c r="D5655">
        <f>$Q$37*'Profilo eolico'!B5657</f>
        <v>2709.0209815221124</v>
      </c>
      <c r="E5655">
        <f>$P$39*'Profilo fotovoltaico'!B5657+'Approvvigionamento energia'!$Q$39*'Profilo eolico'!B5657</f>
        <v>3039.3476058458073</v>
      </c>
      <c r="F5655">
        <f>$P$41*'Profilo fotovoltaico'!B5657+'Approvvigionamento energia'!$Q$41*'Profilo eolico'!B5657</f>
        <v>3369.6742301695022</v>
      </c>
      <c r="G5655">
        <f>$P$43*'Profilo fotovoltaico'!B5657+'Approvvigionamento energia'!$Q$43*'Profilo eolico'!B5657</f>
        <v>3700.000854493197</v>
      </c>
      <c r="H5655">
        <f t="shared" si="176"/>
        <v>1138.4335154826958</v>
      </c>
      <c r="I5655">
        <f>IF(LCOH!$C$28=Menu!$A$1,'Approvvigionamento energia'!C5655,0)+IF(LCOH!$C$28=Menu!$A$2,'Approvvigionamento energia'!D5655,0)+IF(LCOH!$C$28=Menu!$A$3,'Approvvigionamento energia'!E5655,0)+IF(LCOH!$C$28=Menu!$A$4,'Approvvigionamento energia'!F5655,0)+IF(LCOH!$C$28=Menu!$A$5,'Approvvigionamento energia'!G5655,0)+IF(LCOH!$C$28=Menu!$A$6,'Approvvigionamento energia'!H5655,0)</f>
        <v>3369.6742301695022</v>
      </c>
      <c r="J5655">
        <f>'Approvvigionamento energia'!A5655+'Approvvigionamento energia'!B5655+'Approvvigionamento energia'!I5655</f>
        <v>4381.9742301695023</v>
      </c>
      <c r="K5655">
        <f>IF(MIN(LCOH!$C$18,J5655)&gt;=$P$48*LCOH!$C$18, MIN(LCOH!$C$18,J5655),0)</f>
        <v>1500</v>
      </c>
      <c r="L5655">
        <f t="shared" si="177"/>
        <v>2881.9742301695023</v>
      </c>
      <c r="M5655">
        <f>K5655/LCOH!$C$18</f>
        <v>1</v>
      </c>
      <c r="N5655">
        <f>K5655/LCOH!$C$34</f>
        <v>28.901734104046245</v>
      </c>
    </row>
    <row r="5656" spans="1:14" x14ac:dyDescent="0.35">
      <c r="A5656">
        <f>'Profilo fotovoltaico'!B5658*LCOH!$C$20</f>
        <v>447</v>
      </c>
      <c r="B5656">
        <f>'Profilo eolico'!B5658*LCOH!$C$21</f>
        <v>476.4</v>
      </c>
      <c r="C5656">
        <f>$P$35*'Profilo fotovoltaico'!B5658</f>
        <v>3287.5116478670629</v>
      </c>
      <c r="D5656">
        <f>$Q$37*'Profilo eolico'!B5658</f>
        <v>2779.6200637457123</v>
      </c>
      <c r="E5656">
        <f>$P$39*'Profilo fotovoltaico'!B5658+'Approvvigionamento energia'!$Q$39*'Profilo eolico'!B5658</f>
        <v>2906.5929597760501</v>
      </c>
      <c r="F5656">
        <f>$P$41*'Profilo fotovoltaico'!B5658+'Approvvigionamento energia'!$Q$41*'Profilo eolico'!B5658</f>
        <v>3033.5658558063878</v>
      </c>
      <c r="G5656">
        <f>$P$43*'Profilo fotovoltaico'!B5658+'Approvvigionamento energia'!$Q$43*'Profilo eolico'!B5658</f>
        <v>3160.5387518367252</v>
      </c>
      <c r="H5656">
        <f t="shared" si="176"/>
        <v>1138.4335154826958</v>
      </c>
      <c r="I5656">
        <f>IF(LCOH!$C$28=Menu!$A$1,'Approvvigionamento energia'!C5656,0)+IF(LCOH!$C$28=Menu!$A$2,'Approvvigionamento energia'!D5656,0)+IF(LCOH!$C$28=Menu!$A$3,'Approvvigionamento energia'!E5656,0)+IF(LCOH!$C$28=Menu!$A$4,'Approvvigionamento energia'!F5656,0)+IF(LCOH!$C$28=Menu!$A$5,'Approvvigionamento energia'!G5656,0)+IF(LCOH!$C$28=Menu!$A$6,'Approvvigionamento energia'!H5656,0)</f>
        <v>3033.5658558063878</v>
      </c>
      <c r="J5656">
        <f>'Approvvigionamento energia'!A5656+'Approvvigionamento energia'!B5656+'Approvvigionamento energia'!I5656</f>
        <v>3956.9658558063879</v>
      </c>
      <c r="K5656">
        <f>IF(MIN(LCOH!$C$18,J5656)&gt;=$P$48*LCOH!$C$18, MIN(LCOH!$C$18,J5656),0)</f>
        <v>1500</v>
      </c>
      <c r="L5656">
        <f t="shared" si="177"/>
        <v>2456.9658558063879</v>
      </c>
      <c r="M5656">
        <f>K5656/LCOH!$C$18</f>
        <v>1</v>
      </c>
      <c r="N5656">
        <f>K5656/LCOH!$C$34</f>
        <v>28.901734104046245</v>
      </c>
    </row>
    <row r="5657" spans="1:14" x14ac:dyDescent="0.35">
      <c r="A5657">
        <f>'Profilo fotovoltaico'!B5659*LCOH!$C$20</f>
        <v>313</v>
      </c>
      <c r="B5657">
        <f>'Profilo eolico'!B5659*LCOH!$C$21</f>
        <v>472.5</v>
      </c>
      <c r="C5657">
        <f>$P$35*'Profilo fotovoltaico'!B5659</f>
        <v>2301.9936147257063</v>
      </c>
      <c r="D5657">
        <f>$Q$37*'Profilo eolico'!B5659</f>
        <v>2756.8649876571139</v>
      </c>
      <c r="E5657">
        <f>$P$39*'Profilo fotovoltaico'!B5659+'Approvvigionamento energia'!$Q$39*'Profilo eolico'!B5659</f>
        <v>2643.147144424262</v>
      </c>
      <c r="F5657">
        <f>$P$41*'Profilo fotovoltaico'!B5659+'Approvvigionamento energia'!$Q$41*'Profilo eolico'!B5659</f>
        <v>2529.4293011914101</v>
      </c>
      <c r="G5657">
        <f>$P$43*'Profilo fotovoltaico'!B5659+'Approvvigionamento energia'!$Q$43*'Profilo eolico'!B5659</f>
        <v>2415.7114579585582</v>
      </c>
      <c r="H5657">
        <f t="shared" si="176"/>
        <v>1138.4335154826958</v>
      </c>
      <c r="I5657">
        <f>IF(LCOH!$C$28=Menu!$A$1,'Approvvigionamento energia'!C5657,0)+IF(LCOH!$C$28=Menu!$A$2,'Approvvigionamento energia'!D5657,0)+IF(LCOH!$C$28=Menu!$A$3,'Approvvigionamento energia'!E5657,0)+IF(LCOH!$C$28=Menu!$A$4,'Approvvigionamento energia'!F5657,0)+IF(LCOH!$C$28=Menu!$A$5,'Approvvigionamento energia'!G5657,0)+IF(LCOH!$C$28=Menu!$A$6,'Approvvigionamento energia'!H5657,0)</f>
        <v>2529.4293011914101</v>
      </c>
      <c r="J5657">
        <f>'Approvvigionamento energia'!A5657+'Approvvigionamento energia'!B5657+'Approvvigionamento energia'!I5657</f>
        <v>3314.9293011914101</v>
      </c>
      <c r="K5657">
        <f>IF(MIN(LCOH!$C$18,J5657)&gt;=$P$48*LCOH!$C$18, MIN(LCOH!$C$18,J5657),0)</f>
        <v>1500</v>
      </c>
      <c r="L5657">
        <f t="shared" si="177"/>
        <v>1814.9293011914101</v>
      </c>
      <c r="M5657">
        <f>K5657/LCOH!$C$18</f>
        <v>1</v>
      </c>
      <c r="N5657">
        <f>K5657/LCOH!$C$34</f>
        <v>28.901734104046245</v>
      </c>
    </row>
    <row r="5658" spans="1:14" x14ac:dyDescent="0.35">
      <c r="A5658">
        <f>'Profilo fotovoltaico'!B5660*LCOH!$C$20</f>
        <v>161</v>
      </c>
      <c r="B5658">
        <f>'Profilo eolico'!B5660*LCOH!$C$21</f>
        <v>446.79999999999995</v>
      </c>
      <c r="C5658">
        <f>$P$35*'Profilo fotovoltaico'!B5660</f>
        <v>1184.0925622071525</v>
      </c>
      <c r="D5658">
        <f>$Q$37*'Profilo eolico'!B5660</f>
        <v>2606.914870868145</v>
      </c>
      <c r="E5658">
        <f>$P$39*'Profilo fotovoltaico'!B5660+'Approvvigionamento energia'!$Q$39*'Profilo eolico'!B5660</f>
        <v>2251.209293702897</v>
      </c>
      <c r="F5658">
        <f>$P$41*'Profilo fotovoltaico'!B5660+'Approvvigionamento energia'!$Q$41*'Profilo eolico'!B5660</f>
        <v>1895.5037165376489</v>
      </c>
      <c r="G5658">
        <f>$P$43*'Profilo fotovoltaico'!B5660+'Approvvigionamento energia'!$Q$43*'Profilo eolico'!B5660</f>
        <v>1539.7981393724008</v>
      </c>
      <c r="H5658">
        <f t="shared" si="176"/>
        <v>1138.4335154826958</v>
      </c>
      <c r="I5658">
        <f>IF(LCOH!$C$28=Menu!$A$1,'Approvvigionamento energia'!C5658,0)+IF(LCOH!$C$28=Menu!$A$2,'Approvvigionamento energia'!D5658,0)+IF(LCOH!$C$28=Menu!$A$3,'Approvvigionamento energia'!E5658,0)+IF(LCOH!$C$28=Menu!$A$4,'Approvvigionamento energia'!F5658,0)+IF(LCOH!$C$28=Menu!$A$5,'Approvvigionamento energia'!G5658,0)+IF(LCOH!$C$28=Menu!$A$6,'Approvvigionamento energia'!H5658,0)</f>
        <v>1895.5037165376489</v>
      </c>
      <c r="J5658">
        <f>'Approvvigionamento energia'!A5658+'Approvvigionamento energia'!B5658+'Approvvigionamento energia'!I5658</f>
        <v>2503.3037165376491</v>
      </c>
      <c r="K5658">
        <f>IF(MIN(LCOH!$C$18,J5658)&gt;=$P$48*LCOH!$C$18, MIN(LCOH!$C$18,J5658),0)</f>
        <v>1500</v>
      </c>
      <c r="L5658">
        <f t="shared" si="177"/>
        <v>1003.3037165376491</v>
      </c>
      <c r="M5658">
        <f>K5658/LCOH!$C$18</f>
        <v>1</v>
      </c>
      <c r="N5658">
        <f>K5658/LCOH!$C$34</f>
        <v>28.901734104046245</v>
      </c>
    </row>
    <row r="5659" spans="1:14" x14ac:dyDescent="0.35">
      <c r="A5659">
        <f>'Profilo fotovoltaico'!B5661*LCOH!$C$20</f>
        <v>35</v>
      </c>
      <c r="B5659">
        <f>'Profilo eolico'!B5661*LCOH!$C$21</f>
        <v>386</v>
      </c>
      <c r="C5659">
        <f>$P$35*'Profilo fotovoltaico'!B5661</f>
        <v>257.41142656677232</v>
      </c>
      <c r="D5659">
        <f>$Q$37*'Profilo eolico'!B5661</f>
        <v>2252.1690692817906</v>
      </c>
      <c r="E5659">
        <f>$P$39*'Profilo fotovoltaico'!B5661+'Approvvigionamento energia'!$Q$39*'Profilo eolico'!B5661</f>
        <v>1753.4796586030359</v>
      </c>
      <c r="F5659">
        <f>$P$41*'Profilo fotovoltaico'!B5661+'Approvvigionamento energia'!$Q$41*'Profilo eolico'!B5661</f>
        <v>1254.7902479242814</v>
      </c>
      <c r="G5659">
        <f>$P$43*'Profilo fotovoltaico'!B5661+'Approvvigionamento energia'!$Q$43*'Profilo eolico'!B5661</f>
        <v>756.10083724552692</v>
      </c>
      <c r="H5659">
        <f t="shared" si="176"/>
        <v>1138.4335154826958</v>
      </c>
      <c r="I5659">
        <f>IF(LCOH!$C$28=Menu!$A$1,'Approvvigionamento energia'!C5659,0)+IF(LCOH!$C$28=Menu!$A$2,'Approvvigionamento energia'!D5659,0)+IF(LCOH!$C$28=Menu!$A$3,'Approvvigionamento energia'!E5659,0)+IF(LCOH!$C$28=Menu!$A$4,'Approvvigionamento energia'!F5659,0)+IF(LCOH!$C$28=Menu!$A$5,'Approvvigionamento energia'!G5659,0)+IF(LCOH!$C$28=Menu!$A$6,'Approvvigionamento energia'!H5659,0)</f>
        <v>1254.7902479242814</v>
      </c>
      <c r="J5659">
        <f>'Approvvigionamento energia'!A5659+'Approvvigionamento energia'!B5659+'Approvvigionamento energia'!I5659</f>
        <v>1675.7902479242814</v>
      </c>
      <c r="K5659">
        <f>IF(MIN(LCOH!$C$18,J5659)&gt;=$P$48*LCOH!$C$18, MIN(LCOH!$C$18,J5659),0)</f>
        <v>1500</v>
      </c>
      <c r="L5659">
        <f t="shared" si="177"/>
        <v>175.7902479242814</v>
      </c>
      <c r="M5659">
        <f>K5659/LCOH!$C$18</f>
        <v>1</v>
      </c>
      <c r="N5659">
        <f>K5659/LCOH!$C$34</f>
        <v>28.901734104046245</v>
      </c>
    </row>
    <row r="5660" spans="1:14" x14ac:dyDescent="0.35">
      <c r="A5660">
        <f>'Profilo fotovoltaico'!B5662*LCOH!$C$20</f>
        <v>0</v>
      </c>
      <c r="B5660">
        <f>'Profilo eolico'!B5662*LCOH!$C$21</f>
        <v>331</v>
      </c>
      <c r="C5660">
        <f>$P$35*'Profilo fotovoltaico'!B5662</f>
        <v>0</v>
      </c>
      <c r="D5660">
        <f>$Q$37*'Profilo eolico'!B5662</f>
        <v>1931.2641500836082</v>
      </c>
      <c r="E5660">
        <f>$P$39*'Profilo fotovoltaico'!B5662+'Approvvigionamento energia'!$Q$39*'Profilo eolico'!B5662</f>
        <v>1448.448112562706</v>
      </c>
      <c r="F5660">
        <f>$P$41*'Profilo fotovoltaico'!B5662+'Approvvigionamento energia'!$Q$41*'Profilo eolico'!B5662</f>
        <v>965.63207504180411</v>
      </c>
      <c r="G5660">
        <f>$P$43*'Profilo fotovoltaico'!B5662+'Approvvigionamento energia'!$Q$43*'Profilo eolico'!B5662</f>
        <v>482.81603752090206</v>
      </c>
      <c r="H5660">
        <f t="shared" si="176"/>
        <v>1138.4335154826958</v>
      </c>
      <c r="I5660">
        <f>IF(LCOH!$C$28=Menu!$A$1,'Approvvigionamento energia'!C5660,0)+IF(LCOH!$C$28=Menu!$A$2,'Approvvigionamento energia'!D5660,0)+IF(LCOH!$C$28=Menu!$A$3,'Approvvigionamento energia'!E5660,0)+IF(LCOH!$C$28=Menu!$A$4,'Approvvigionamento energia'!F5660,0)+IF(LCOH!$C$28=Menu!$A$5,'Approvvigionamento energia'!G5660,0)+IF(LCOH!$C$28=Menu!$A$6,'Approvvigionamento energia'!H5660,0)</f>
        <v>965.63207504180411</v>
      </c>
      <c r="J5660">
        <f>'Approvvigionamento energia'!A5660+'Approvvigionamento energia'!B5660+'Approvvigionamento energia'!I5660</f>
        <v>1296.632075041804</v>
      </c>
      <c r="K5660">
        <f>IF(MIN(LCOH!$C$18,J5660)&gt;=$P$48*LCOH!$C$18, MIN(LCOH!$C$18,J5660),0)</f>
        <v>1296.632075041804</v>
      </c>
      <c r="L5660">
        <f t="shared" si="177"/>
        <v>0</v>
      </c>
      <c r="M5660">
        <f>K5660/LCOH!$C$18</f>
        <v>0.86442138336120267</v>
      </c>
      <c r="N5660">
        <f>K5660/LCOH!$C$34</f>
        <v>24.983276975757303</v>
      </c>
    </row>
    <row r="5661" spans="1:14" x14ac:dyDescent="0.35">
      <c r="A5661">
        <f>'Profilo fotovoltaico'!B5663*LCOH!$C$20</f>
        <v>0</v>
      </c>
      <c r="B5661">
        <f>'Profilo eolico'!B5663*LCOH!$C$21</f>
        <v>297.20000000000005</v>
      </c>
      <c r="C5661">
        <f>$P$35*'Profilo fotovoltaico'!B5663</f>
        <v>0</v>
      </c>
      <c r="D5661">
        <f>$Q$37*'Profilo eolico'!B5663</f>
        <v>1734.0534906490886</v>
      </c>
      <c r="E5661">
        <f>$P$39*'Profilo fotovoltaico'!B5663+'Approvvigionamento energia'!$Q$39*'Profilo eolico'!B5663</f>
        <v>1300.5401179868163</v>
      </c>
      <c r="F5661">
        <f>$P$41*'Profilo fotovoltaico'!B5663+'Approvvigionamento energia'!$Q$41*'Profilo eolico'!B5663</f>
        <v>867.02674532454432</v>
      </c>
      <c r="G5661">
        <f>$P$43*'Profilo fotovoltaico'!B5663+'Approvvigionamento energia'!$Q$43*'Profilo eolico'!B5663</f>
        <v>433.51337266227216</v>
      </c>
      <c r="H5661">
        <f t="shared" si="176"/>
        <v>1138.4335154826958</v>
      </c>
      <c r="I5661">
        <f>IF(LCOH!$C$28=Menu!$A$1,'Approvvigionamento energia'!C5661,0)+IF(LCOH!$C$28=Menu!$A$2,'Approvvigionamento energia'!D5661,0)+IF(LCOH!$C$28=Menu!$A$3,'Approvvigionamento energia'!E5661,0)+IF(LCOH!$C$28=Menu!$A$4,'Approvvigionamento energia'!F5661,0)+IF(LCOH!$C$28=Menu!$A$5,'Approvvigionamento energia'!G5661,0)+IF(LCOH!$C$28=Menu!$A$6,'Approvvigionamento energia'!H5661,0)</f>
        <v>867.02674532454432</v>
      </c>
      <c r="J5661">
        <f>'Approvvigionamento energia'!A5661+'Approvvigionamento energia'!B5661+'Approvvigionamento energia'!I5661</f>
        <v>1164.2267453245445</v>
      </c>
      <c r="K5661">
        <f>IF(MIN(LCOH!$C$18,J5661)&gt;=$P$48*LCOH!$C$18, MIN(LCOH!$C$18,J5661),0)</f>
        <v>1164.2267453245445</v>
      </c>
      <c r="L5661">
        <f t="shared" si="177"/>
        <v>0</v>
      </c>
      <c r="M5661">
        <f>K5661/LCOH!$C$18</f>
        <v>0.77615116354969627</v>
      </c>
      <c r="N5661">
        <f>K5661/LCOH!$C$34</f>
        <v>22.432114553459432</v>
      </c>
    </row>
    <row r="5662" spans="1:14" x14ac:dyDescent="0.35">
      <c r="A5662">
        <f>'Profilo fotovoltaico'!B5664*LCOH!$C$20</f>
        <v>0</v>
      </c>
      <c r="B5662">
        <f>'Profilo eolico'!B5664*LCOH!$C$21</f>
        <v>273.5</v>
      </c>
      <c r="C5662">
        <f>$P$35*'Profilo fotovoltaico'!B5664</f>
        <v>0</v>
      </c>
      <c r="D5662">
        <f>$Q$37*'Profilo eolico'!B5664</f>
        <v>1595.7726436491446</v>
      </c>
      <c r="E5662">
        <f>$P$39*'Profilo fotovoltaico'!B5664+'Approvvigionamento energia'!$Q$39*'Profilo eolico'!B5664</f>
        <v>1196.8294827368584</v>
      </c>
      <c r="F5662">
        <f>$P$41*'Profilo fotovoltaico'!B5664+'Approvvigionamento energia'!$Q$41*'Profilo eolico'!B5664</f>
        <v>797.88632182457229</v>
      </c>
      <c r="G5662">
        <f>$P$43*'Profilo fotovoltaico'!B5664+'Approvvigionamento energia'!$Q$43*'Profilo eolico'!B5664</f>
        <v>398.94316091228615</v>
      </c>
      <c r="H5662">
        <f t="shared" si="176"/>
        <v>1138.4335154826958</v>
      </c>
      <c r="I5662">
        <f>IF(LCOH!$C$28=Menu!$A$1,'Approvvigionamento energia'!C5662,0)+IF(LCOH!$C$28=Menu!$A$2,'Approvvigionamento energia'!D5662,0)+IF(LCOH!$C$28=Menu!$A$3,'Approvvigionamento energia'!E5662,0)+IF(LCOH!$C$28=Menu!$A$4,'Approvvigionamento energia'!F5662,0)+IF(LCOH!$C$28=Menu!$A$5,'Approvvigionamento energia'!G5662,0)+IF(LCOH!$C$28=Menu!$A$6,'Approvvigionamento energia'!H5662,0)</f>
        <v>797.88632182457229</v>
      </c>
      <c r="J5662">
        <f>'Approvvigionamento energia'!A5662+'Approvvigionamento energia'!B5662+'Approvvigionamento energia'!I5662</f>
        <v>1071.3863218245724</v>
      </c>
      <c r="K5662">
        <f>IF(MIN(LCOH!$C$18,J5662)&gt;=$P$48*LCOH!$C$18, MIN(LCOH!$C$18,J5662),0)</f>
        <v>1071.3863218245724</v>
      </c>
      <c r="L5662">
        <f t="shared" si="177"/>
        <v>0</v>
      </c>
      <c r="M5662">
        <f>K5662/LCOH!$C$18</f>
        <v>0.71425754788304829</v>
      </c>
      <c r="N5662">
        <f>K5662/LCOH!$C$34</f>
        <v>20.643281730723938</v>
      </c>
    </row>
    <row r="5663" spans="1:14" x14ac:dyDescent="0.35">
      <c r="A5663">
        <f>'Profilo fotovoltaico'!B5665*LCOH!$C$20</f>
        <v>0</v>
      </c>
      <c r="B5663">
        <f>'Profilo eolico'!B5665*LCOH!$C$21</f>
        <v>279.3</v>
      </c>
      <c r="C5663">
        <f>$P$35*'Profilo fotovoltaico'!B5665</f>
        <v>0</v>
      </c>
      <c r="D5663">
        <f>$Q$37*'Profilo eolico'!B5665</f>
        <v>1629.6135260373164</v>
      </c>
      <c r="E5663">
        <f>$P$39*'Profilo fotovoltaico'!B5665+'Approvvigionamento energia'!$Q$39*'Profilo eolico'!B5665</f>
        <v>1222.2101445279873</v>
      </c>
      <c r="F5663">
        <f>$P$41*'Profilo fotovoltaico'!B5665+'Approvvigionamento energia'!$Q$41*'Profilo eolico'!B5665</f>
        <v>814.80676301865822</v>
      </c>
      <c r="G5663">
        <f>$P$43*'Profilo fotovoltaico'!B5665+'Approvvigionamento energia'!$Q$43*'Profilo eolico'!B5665</f>
        <v>407.40338150932911</v>
      </c>
      <c r="H5663">
        <f t="shared" si="176"/>
        <v>1138.4335154826958</v>
      </c>
      <c r="I5663">
        <f>IF(LCOH!$C$28=Menu!$A$1,'Approvvigionamento energia'!C5663,0)+IF(LCOH!$C$28=Menu!$A$2,'Approvvigionamento energia'!D5663,0)+IF(LCOH!$C$28=Menu!$A$3,'Approvvigionamento energia'!E5663,0)+IF(LCOH!$C$28=Menu!$A$4,'Approvvigionamento energia'!F5663,0)+IF(LCOH!$C$28=Menu!$A$5,'Approvvigionamento energia'!G5663,0)+IF(LCOH!$C$28=Menu!$A$6,'Approvvigionamento energia'!H5663,0)</f>
        <v>814.80676301865822</v>
      </c>
      <c r="J5663">
        <f>'Approvvigionamento energia'!A5663+'Approvvigionamento energia'!B5663+'Approvvigionamento energia'!I5663</f>
        <v>1094.1067630186583</v>
      </c>
      <c r="K5663">
        <f>IF(MIN(LCOH!$C$18,J5663)&gt;=$P$48*LCOH!$C$18, MIN(LCOH!$C$18,J5663),0)</f>
        <v>1094.1067630186583</v>
      </c>
      <c r="L5663">
        <f t="shared" si="177"/>
        <v>0</v>
      </c>
      <c r="M5663">
        <f>K5663/LCOH!$C$18</f>
        <v>0.72940450867910556</v>
      </c>
      <c r="N5663">
        <f>K5663/LCOH!$C$34</f>
        <v>21.081055164136</v>
      </c>
    </row>
    <row r="5664" spans="1:14" x14ac:dyDescent="0.35">
      <c r="A5664">
        <f>'Profilo fotovoltaico'!B5666*LCOH!$C$20</f>
        <v>0</v>
      </c>
      <c r="B5664">
        <f>'Profilo eolico'!B5666*LCOH!$C$21</f>
        <v>294.09999999999997</v>
      </c>
      <c r="C5664">
        <f>$P$35*'Profilo fotovoltaico'!B5666</f>
        <v>0</v>
      </c>
      <c r="D5664">
        <f>$Q$37*'Profilo eolico'!B5666</f>
        <v>1715.9661224760998</v>
      </c>
      <c r="E5664">
        <f>$P$39*'Profilo fotovoltaico'!B5666+'Approvvigionamento energia'!$Q$39*'Profilo eolico'!B5666</f>
        <v>1286.9745918570748</v>
      </c>
      <c r="F5664">
        <f>$P$41*'Profilo fotovoltaico'!B5666+'Approvvigionamento energia'!$Q$41*'Profilo eolico'!B5666</f>
        <v>857.98306123804991</v>
      </c>
      <c r="G5664">
        <f>$P$43*'Profilo fotovoltaico'!B5666+'Approvvigionamento energia'!$Q$43*'Profilo eolico'!B5666</f>
        <v>428.99153061902496</v>
      </c>
      <c r="H5664">
        <f t="shared" si="176"/>
        <v>1138.4335154826958</v>
      </c>
      <c r="I5664">
        <f>IF(LCOH!$C$28=Menu!$A$1,'Approvvigionamento energia'!C5664,0)+IF(LCOH!$C$28=Menu!$A$2,'Approvvigionamento energia'!D5664,0)+IF(LCOH!$C$28=Menu!$A$3,'Approvvigionamento energia'!E5664,0)+IF(LCOH!$C$28=Menu!$A$4,'Approvvigionamento energia'!F5664,0)+IF(LCOH!$C$28=Menu!$A$5,'Approvvigionamento energia'!G5664,0)+IF(LCOH!$C$28=Menu!$A$6,'Approvvigionamento energia'!H5664,0)</f>
        <v>857.98306123804991</v>
      </c>
      <c r="J5664">
        <f>'Approvvigionamento energia'!A5664+'Approvvigionamento energia'!B5664+'Approvvigionamento energia'!I5664</f>
        <v>1152.0830612380498</v>
      </c>
      <c r="K5664">
        <f>IF(MIN(LCOH!$C$18,J5664)&gt;=$P$48*LCOH!$C$18, MIN(LCOH!$C$18,J5664),0)</f>
        <v>1152.0830612380498</v>
      </c>
      <c r="L5664">
        <f t="shared" si="177"/>
        <v>0</v>
      </c>
      <c r="M5664">
        <f>K5664/LCOH!$C$18</f>
        <v>0.76805537415869984</v>
      </c>
      <c r="N5664">
        <f>K5664/LCOH!$C$34</f>
        <v>22.198132201118494</v>
      </c>
    </row>
    <row r="5665" spans="1:14" x14ac:dyDescent="0.35">
      <c r="A5665">
        <f>'Profilo fotovoltaico'!B5667*LCOH!$C$20</f>
        <v>0</v>
      </c>
      <c r="B5665">
        <f>'Profilo eolico'!B5667*LCOH!$C$21</f>
        <v>284.3</v>
      </c>
      <c r="C5665">
        <f>$P$35*'Profilo fotovoltaico'!B5667</f>
        <v>0</v>
      </c>
      <c r="D5665">
        <f>$Q$37*'Profilo eolico'!B5667</f>
        <v>1658.7867005098783</v>
      </c>
      <c r="E5665">
        <f>$P$39*'Profilo fotovoltaico'!B5667+'Approvvigionamento energia'!$Q$39*'Profilo eolico'!B5667</f>
        <v>1244.0900253824088</v>
      </c>
      <c r="F5665">
        <f>$P$41*'Profilo fotovoltaico'!B5667+'Approvvigionamento energia'!$Q$41*'Profilo eolico'!B5667</f>
        <v>829.39335025493915</v>
      </c>
      <c r="G5665">
        <f>$P$43*'Profilo fotovoltaico'!B5667+'Approvvigionamento energia'!$Q$43*'Profilo eolico'!B5667</f>
        <v>414.69667512746958</v>
      </c>
      <c r="H5665">
        <f t="shared" si="176"/>
        <v>1138.4335154826958</v>
      </c>
      <c r="I5665">
        <f>IF(LCOH!$C$28=Menu!$A$1,'Approvvigionamento energia'!C5665,0)+IF(LCOH!$C$28=Menu!$A$2,'Approvvigionamento energia'!D5665,0)+IF(LCOH!$C$28=Menu!$A$3,'Approvvigionamento energia'!E5665,0)+IF(LCOH!$C$28=Menu!$A$4,'Approvvigionamento energia'!F5665,0)+IF(LCOH!$C$28=Menu!$A$5,'Approvvigionamento energia'!G5665,0)+IF(LCOH!$C$28=Menu!$A$6,'Approvvigionamento energia'!H5665,0)</f>
        <v>829.39335025493915</v>
      </c>
      <c r="J5665">
        <f>'Approvvigionamento energia'!A5665+'Approvvigionamento energia'!B5665+'Approvvigionamento energia'!I5665</f>
        <v>1113.6933502549391</v>
      </c>
      <c r="K5665">
        <f>IF(MIN(LCOH!$C$18,J5665)&gt;=$P$48*LCOH!$C$18, MIN(LCOH!$C$18,J5665),0)</f>
        <v>1113.6933502549391</v>
      </c>
      <c r="L5665">
        <f t="shared" si="177"/>
        <v>0</v>
      </c>
      <c r="M5665">
        <f>K5665/LCOH!$C$18</f>
        <v>0.74246223350329277</v>
      </c>
      <c r="N5665">
        <f>K5665/LCOH!$C$34</f>
        <v>21.458446055008462</v>
      </c>
    </row>
    <row r="5666" spans="1:14" x14ac:dyDescent="0.35">
      <c r="A5666">
        <f>'Profilo fotovoltaico'!B5668*LCOH!$C$20</f>
        <v>0</v>
      </c>
      <c r="B5666">
        <f>'Profilo eolico'!B5668*LCOH!$C$21</f>
        <v>267.2</v>
      </c>
      <c r="C5666">
        <f>$P$35*'Profilo fotovoltaico'!B5668</f>
        <v>0</v>
      </c>
      <c r="D5666">
        <f>$Q$37*'Profilo eolico'!B5668</f>
        <v>1559.0144438137161</v>
      </c>
      <c r="E5666">
        <f>$P$39*'Profilo fotovoltaico'!B5668+'Approvvigionamento energia'!$Q$39*'Profilo eolico'!B5668</f>
        <v>1169.2608328602871</v>
      </c>
      <c r="F5666">
        <f>$P$41*'Profilo fotovoltaico'!B5668+'Approvvigionamento energia'!$Q$41*'Profilo eolico'!B5668</f>
        <v>779.50722190685804</v>
      </c>
      <c r="G5666">
        <f>$P$43*'Profilo fotovoltaico'!B5668+'Approvvigionamento energia'!$Q$43*'Profilo eolico'!B5668</f>
        <v>389.75361095342902</v>
      </c>
      <c r="H5666">
        <f t="shared" si="176"/>
        <v>1138.4335154826958</v>
      </c>
      <c r="I5666">
        <f>IF(LCOH!$C$28=Menu!$A$1,'Approvvigionamento energia'!C5666,0)+IF(LCOH!$C$28=Menu!$A$2,'Approvvigionamento energia'!D5666,0)+IF(LCOH!$C$28=Menu!$A$3,'Approvvigionamento energia'!E5666,0)+IF(LCOH!$C$28=Menu!$A$4,'Approvvigionamento energia'!F5666,0)+IF(LCOH!$C$28=Menu!$A$5,'Approvvigionamento energia'!G5666,0)+IF(LCOH!$C$28=Menu!$A$6,'Approvvigionamento energia'!H5666,0)</f>
        <v>779.50722190685804</v>
      </c>
      <c r="J5666">
        <f>'Approvvigionamento energia'!A5666+'Approvvigionamento energia'!B5666+'Approvvigionamento energia'!I5666</f>
        <v>1046.707221906858</v>
      </c>
      <c r="K5666">
        <f>IF(MIN(LCOH!$C$18,J5666)&gt;=$P$48*LCOH!$C$18, MIN(LCOH!$C$18,J5666),0)</f>
        <v>1046.707221906858</v>
      </c>
      <c r="L5666">
        <f t="shared" si="177"/>
        <v>0</v>
      </c>
      <c r="M5666">
        <f>K5666/LCOH!$C$18</f>
        <v>0.697804814604572</v>
      </c>
      <c r="N5666">
        <f>K5666/LCOH!$C$34</f>
        <v>20.167769208224623</v>
      </c>
    </row>
    <row r="5667" spans="1:14" x14ac:dyDescent="0.35">
      <c r="A5667">
        <f>'Profilo fotovoltaico'!B5669*LCOH!$C$20</f>
        <v>0</v>
      </c>
      <c r="B5667">
        <f>'Profilo eolico'!B5669*LCOH!$C$21</f>
        <v>268</v>
      </c>
      <c r="C5667">
        <f>$P$35*'Profilo fotovoltaico'!B5669</f>
        <v>0</v>
      </c>
      <c r="D5667">
        <f>$Q$37*'Profilo eolico'!B5669</f>
        <v>1563.6821517293263</v>
      </c>
      <c r="E5667">
        <f>$P$39*'Profilo fotovoltaico'!B5669+'Approvvigionamento energia'!$Q$39*'Profilo eolico'!B5669</f>
        <v>1172.7616137969947</v>
      </c>
      <c r="F5667">
        <f>$P$41*'Profilo fotovoltaico'!B5669+'Approvvigionamento energia'!$Q$41*'Profilo eolico'!B5669</f>
        <v>781.84107586466314</v>
      </c>
      <c r="G5667">
        <f>$P$43*'Profilo fotovoltaico'!B5669+'Approvvigionamento energia'!$Q$43*'Profilo eolico'!B5669</f>
        <v>390.92053793233157</v>
      </c>
      <c r="H5667">
        <f t="shared" si="176"/>
        <v>1138.4335154826958</v>
      </c>
      <c r="I5667">
        <f>IF(LCOH!$C$28=Menu!$A$1,'Approvvigionamento energia'!C5667,0)+IF(LCOH!$C$28=Menu!$A$2,'Approvvigionamento energia'!D5667,0)+IF(LCOH!$C$28=Menu!$A$3,'Approvvigionamento energia'!E5667,0)+IF(LCOH!$C$28=Menu!$A$4,'Approvvigionamento energia'!F5667,0)+IF(LCOH!$C$28=Menu!$A$5,'Approvvigionamento energia'!G5667,0)+IF(LCOH!$C$28=Menu!$A$6,'Approvvigionamento energia'!H5667,0)</f>
        <v>781.84107586466314</v>
      </c>
      <c r="J5667">
        <f>'Approvvigionamento energia'!A5667+'Approvvigionamento energia'!B5667+'Approvvigionamento energia'!I5667</f>
        <v>1049.8410758646633</v>
      </c>
      <c r="K5667">
        <f>IF(MIN(LCOH!$C$18,J5667)&gt;=$P$48*LCOH!$C$18, MIN(LCOH!$C$18,J5667),0)</f>
        <v>1049.8410758646633</v>
      </c>
      <c r="L5667">
        <f t="shared" si="177"/>
        <v>0</v>
      </c>
      <c r="M5667">
        <f>K5667/LCOH!$C$18</f>
        <v>0.69989405057644216</v>
      </c>
      <c r="N5667">
        <f>K5667/LCOH!$C$34</f>
        <v>20.228151750764226</v>
      </c>
    </row>
    <row r="5668" spans="1:14" x14ac:dyDescent="0.35">
      <c r="A5668">
        <f>'Profilo fotovoltaico'!B5670*LCOH!$C$20</f>
        <v>0</v>
      </c>
      <c r="B5668">
        <f>'Profilo eolico'!B5670*LCOH!$C$21</f>
        <v>269.2</v>
      </c>
      <c r="C5668">
        <f>$P$35*'Profilo fotovoltaico'!B5670</f>
        <v>0</v>
      </c>
      <c r="D5668">
        <f>$Q$37*'Profilo eolico'!B5670</f>
        <v>1570.6837136027409</v>
      </c>
      <c r="E5668">
        <f>$P$39*'Profilo fotovoltaico'!B5670+'Approvvigionamento energia'!$Q$39*'Profilo eolico'!B5670</f>
        <v>1178.0127852020557</v>
      </c>
      <c r="F5668">
        <f>$P$41*'Profilo fotovoltaico'!B5670+'Approvvigionamento energia'!$Q$41*'Profilo eolico'!B5670</f>
        <v>785.34185680137045</v>
      </c>
      <c r="G5668">
        <f>$P$43*'Profilo fotovoltaico'!B5670+'Approvvigionamento energia'!$Q$43*'Profilo eolico'!B5670</f>
        <v>392.67092840068523</v>
      </c>
      <c r="H5668">
        <f t="shared" si="176"/>
        <v>1138.4335154826958</v>
      </c>
      <c r="I5668">
        <f>IF(LCOH!$C$28=Menu!$A$1,'Approvvigionamento energia'!C5668,0)+IF(LCOH!$C$28=Menu!$A$2,'Approvvigionamento energia'!D5668,0)+IF(LCOH!$C$28=Menu!$A$3,'Approvvigionamento energia'!E5668,0)+IF(LCOH!$C$28=Menu!$A$4,'Approvvigionamento energia'!F5668,0)+IF(LCOH!$C$28=Menu!$A$5,'Approvvigionamento energia'!G5668,0)+IF(LCOH!$C$28=Menu!$A$6,'Approvvigionamento energia'!H5668,0)</f>
        <v>785.34185680137045</v>
      </c>
      <c r="J5668">
        <f>'Approvvigionamento energia'!A5668+'Approvvigionamento energia'!B5668+'Approvvigionamento energia'!I5668</f>
        <v>1054.5418568013704</v>
      </c>
      <c r="K5668">
        <f>IF(MIN(LCOH!$C$18,J5668)&gt;=$P$48*LCOH!$C$18, MIN(LCOH!$C$18,J5668),0)</f>
        <v>1054.5418568013704</v>
      </c>
      <c r="L5668">
        <f t="shared" si="177"/>
        <v>0</v>
      </c>
      <c r="M5668">
        <f>K5668/LCOH!$C$18</f>
        <v>0.70302790453424691</v>
      </c>
      <c r="N5668">
        <f>K5668/LCOH!$C$34</f>
        <v>20.318725564573612</v>
      </c>
    </row>
    <row r="5669" spans="1:14" x14ac:dyDescent="0.35">
      <c r="A5669">
        <f>'Profilo fotovoltaico'!B5671*LCOH!$C$20</f>
        <v>0</v>
      </c>
      <c r="B5669">
        <f>'Profilo eolico'!B5671*LCOH!$C$21</f>
        <v>267.2</v>
      </c>
      <c r="C5669">
        <f>$P$35*'Profilo fotovoltaico'!B5671</f>
        <v>0</v>
      </c>
      <c r="D5669">
        <f>$Q$37*'Profilo eolico'!B5671</f>
        <v>1559.0144438137161</v>
      </c>
      <c r="E5669">
        <f>$P$39*'Profilo fotovoltaico'!B5671+'Approvvigionamento energia'!$Q$39*'Profilo eolico'!B5671</f>
        <v>1169.2608328602871</v>
      </c>
      <c r="F5669">
        <f>$P$41*'Profilo fotovoltaico'!B5671+'Approvvigionamento energia'!$Q$41*'Profilo eolico'!B5671</f>
        <v>779.50722190685804</v>
      </c>
      <c r="G5669">
        <f>$P$43*'Profilo fotovoltaico'!B5671+'Approvvigionamento energia'!$Q$43*'Profilo eolico'!B5671</f>
        <v>389.75361095342902</v>
      </c>
      <c r="H5669">
        <f t="shared" si="176"/>
        <v>1138.4335154826958</v>
      </c>
      <c r="I5669">
        <f>IF(LCOH!$C$28=Menu!$A$1,'Approvvigionamento energia'!C5669,0)+IF(LCOH!$C$28=Menu!$A$2,'Approvvigionamento energia'!D5669,0)+IF(LCOH!$C$28=Menu!$A$3,'Approvvigionamento energia'!E5669,0)+IF(LCOH!$C$28=Menu!$A$4,'Approvvigionamento energia'!F5669,0)+IF(LCOH!$C$28=Menu!$A$5,'Approvvigionamento energia'!G5669,0)+IF(LCOH!$C$28=Menu!$A$6,'Approvvigionamento energia'!H5669,0)</f>
        <v>779.50722190685804</v>
      </c>
      <c r="J5669">
        <f>'Approvvigionamento energia'!A5669+'Approvvigionamento energia'!B5669+'Approvvigionamento energia'!I5669</f>
        <v>1046.707221906858</v>
      </c>
      <c r="K5669">
        <f>IF(MIN(LCOH!$C$18,J5669)&gt;=$P$48*LCOH!$C$18, MIN(LCOH!$C$18,J5669),0)</f>
        <v>1046.707221906858</v>
      </c>
      <c r="L5669">
        <f t="shared" si="177"/>
        <v>0</v>
      </c>
      <c r="M5669">
        <f>K5669/LCOH!$C$18</f>
        <v>0.697804814604572</v>
      </c>
      <c r="N5669">
        <f>K5669/LCOH!$C$34</f>
        <v>20.167769208224623</v>
      </c>
    </row>
    <row r="5670" spans="1:14" x14ac:dyDescent="0.35">
      <c r="A5670">
        <f>'Profilo fotovoltaico'!B5672*LCOH!$C$20</f>
        <v>4</v>
      </c>
      <c r="B5670">
        <f>'Profilo eolico'!B5672*LCOH!$C$21</f>
        <v>259</v>
      </c>
      <c r="C5670">
        <f>$P$35*'Profilo fotovoltaico'!B5672</f>
        <v>29.41844875048826</v>
      </c>
      <c r="D5670">
        <f>$Q$37*'Profilo eolico'!B5672</f>
        <v>1511.1704376787145</v>
      </c>
      <c r="E5670">
        <f>$P$39*'Profilo fotovoltaico'!B5672+'Approvvigionamento energia'!$Q$39*'Profilo eolico'!B5672</f>
        <v>1140.7324404466578</v>
      </c>
      <c r="F5670">
        <f>$P$41*'Profilo fotovoltaico'!B5672+'Approvvigionamento energia'!$Q$41*'Profilo eolico'!B5672</f>
        <v>770.29444321460142</v>
      </c>
      <c r="G5670">
        <f>$P$43*'Profilo fotovoltaico'!B5672+'Approvvigionamento energia'!$Q$43*'Profilo eolico'!B5672</f>
        <v>399.85644598254481</v>
      </c>
      <c r="H5670">
        <f t="shared" si="176"/>
        <v>1138.4335154826958</v>
      </c>
      <c r="I5670">
        <f>IF(LCOH!$C$28=Menu!$A$1,'Approvvigionamento energia'!C5670,0)+IF(LCOH!$C$28=Menu!$A$2,'Approvvigionamento energia'!D5670,0)+IF(LCOH!$C$28=Menu!$A$3,'Approvvigionamento energia'!E5670,0)+IF(LCOH!$C$28=Menu!$A$4,'Approvvigionamento energia'!F5670,0)+IF(LCOH!$C$28=Menu!$A$5,'Approvvigionamento energia'!G5670,0)+IF(LCOH!$C$28=Menu!$A$6,'Approvvigionamento energia'!H5670,0)</f>
        <v>770.29444321460142</v>
      </c>
      <c r="J5670">
        <f>'Approvvigionamento energia'!A5670+'Approvvigionamento energia'!B5670+'Approvvigionamento energia'!I5670</f>
        <v>1033.2944432146014</v>
      </c>
      <c r="K5670">
        <f>IF(MIN(LCOH!$C$18,J5670)&gt;=$P$48*LCOH!$C$18, MIN(LCOH!$C$18,J5670),0)</f>
        <v>1033.2944432146014</v>
      </c>
      <c r="L5670">
        <f t="shared" si="177"/>
        <v>0</v>
      </c>
      <c r="M5670">
        <f>K5670/LCOH!$C$18</f>
        <v>0.68886296214306764</v>
      </c>
      <c r="N5670">
        <f>K5670/LCOH!$C$34</f>
        <v>19.909334165984614</v>
      </c>
    </row>
    <row r="5671" spans="1:14" x14ac:dyDescent="0.35">
      <c r="A5671">
        <f>'Profilo fotovoltaico'!B5673*LCOH!$C$20</f>
        <v>94</v>
      </c>
      <c r="B5671">
        <f>'Profilo eolico'!B5673*LCOH!$C$21</f>
        <v>259.40000000000003</v>
      </c>
      <c r="C5671">
        <f>$P$35*'Profilo fotovoltaico'!B5673</f>
        <v>691.33354563647413</v>
      </c>
      <c r="D5671">
        <f>$Q$37*'Profilo eolico'!B5673</f>
        <v>1513.5042916365196</v>
      </c>
      <c r="E5671">
        <f>$P$39*'Profilo fotovoltaico'!B5673+'Approvvigionamento energia'!$Q$39*'Profilo eolico'!B5673</f>
        <v>1307.9616051365081</v>
      </c>
      <c r="F5671">
        <f>$P$41*'Profilo fotovoltaico'!B5673+'Approvvigionamento energia'!$Q$41*'Profilo eolico'!B5673</f>
        <v>1102.418918636497</v>
      </c>
      <c r="G5671">
        <f>$P$43*'Profilo fotovoltaico'!B5673+'Approvvigionamento energia'!$Q$43*'Profilo eolico'!B5673</f>
        <v>896.87623213648556</v>
      </c>
      <c r="H5671">
        <f t="shared" si="176"/>
        <v>1138.4335154826958</v>
      </c>
      <c r="I5671">
        <f>IF(LCOH!$C$28=Menu!$A$1,'Approvvigionamento energia'!C5671,0)+IF(LCOH!$C$28=Menu!$A$2,'Approvvigionamento energia'!D5671,0)+IF(LCOH!$C$28=Menu!$A$3,'Approvvigionamento energia'!E5671,0)+IF(LCOH!$C$28=Menu!$A$4,'Approvvigionamento energia'!F5671,0)+IF(LCOH!$C$28=Menu!$A$5,'Approvvigionamento energia'!G5671,0)+IF(LCOH!$C$28=Menu!$A$6,'Approvvigionamento energia'!H5671,0)</f>
        <v>1102.418918636497</v>
      </c>
      <c r="J5671">
        <f>'Approvvigionamento energia'!A5671+'Approvvigionamento energia'!B5671+'Approvvigionamento energia'!I5671</f>
        <v>1455.8189186364971</v>
      </c>
      <c r="K5671">
        <f>IF(MIN(LCOH!$C$18,J5671)&gt;=$P$48*LCOH!$C$18, MIN(LCOH!$C$18,J5671),0)</f>
        <v>1455.8189186364971</v>
      </c>
      <c r="L5671">
        <f t="shared" si="177"/>
        <v>0</v>
      </c>
      <c r="M5671">
        <f>K5671/LCOH!$C$18</f>
        <v>0.97054594575766473</v>
      </c>
      <c r="N5671">
        <f>K5671/LCOH!$C$34</f>
        <v>28.050460860048116</v>
      </c>
    </row>
    <row r="5672" spans="1:14" x14ac:dyDescent="0.35">
      <c r="A5672">
        <f>'Profilo fotovoltaico'!B5674*LCOH!$C$20</f>
        <v>237</v>
      </c>
      <c r="B5672">
        <f>'Profilo eolico'!B5674*LCOH!$C$21</f>
        <v>343.3</v>
      </c>
      <c r="C5672">
        <f>$P$35*'Profilo fotovoltaico'!B5674</f>
        <v>1743.0430884664293</v>
      </c>
      <c r="D5672">
        <f>$Q$37*'Profilo eolico'!B5674</f>
        <v>2003.0301592861106</v>
      </c>
      <c r="E5672">
        <f>$P$39*'Profilo fotovoltaico'!B5674+'Approvvigionamento energia'!$Q$39*'Profilo eolico'!B5674</f>
        <v>1938.0333915811902</v>
      </c>
      <c r="F5672">
        <f>$P$41*'Profilo fotovoltaico'!B5674+'Approvvigionamento energia'!$Q$41*'Profilo eolico'!B5674</f>
        <v>1873.0366238762699</v>
      </c>
      <c r="G5672">
        <f>$P$43*'Profilo fotovoltaico'!B5674+'Approvvigionamento energia'!$Q$43*'Profilo eolico'!B5674</f>
        <v>1808.0398561713496</v>
      </c>
      <c r="H5672">
        <f t="shared" si="176"/>
        <v>1138.4335154826958</v>
      </c>
      <c r="I5672">
        <f>IF(LCOH!$C$28=Menu!$A$1,'Approvvigionamento energia'!C5672,0)+IF(LCOH!$C$28=Menu!$A$2,'Approvvigionamento energia'!D5672,0)+IF(LCOH!$C$28=Menu!$A$3,'Approvvigionamento energia'!E5672,0)+IF(LCOH!$C$28=Menu!$A$4,'Approvvigionamento energia'!F5672,0)+IF(LCOH!$C$28=Menu!$A$5,'Approvvigionamento energia'!G5672,0)+IF(LCOH!$C$28=Menu!$A$6,'Approvvigionamento energia'!H5672,0)</f>
        <v>1873.0366238762699</v>
      </c>
      <c r="J5672">
        <f>'Approvvigionamento energia'!A5672+'Approvvigionamento energia'!B5672+'Approvvigionamento energia'!I5672</f>
        <v>2453.3366238762701</v>
      </c>
      <c r="K5672">
        <f>IF(MIN(LCOH!$C$18,J5672)&gt;=$P$48*LCOH!$C$18, MIN(LCOH!$C$18,J5672),0)</f>
        <v>1500</v>
      </c>
      <c r="L5672">
        <f t="shared" si="177"/>
        <v>953.3366238762701</v>
      </c>
      <c r="M5672">
        <f>K5672/LCOH!$C$18</f>
        <v>1</v>
      </c>
      <c r="N5672">
        <f>K5672/LCOH!$C$34</f>
        <v>28.901734104046245</v>
      </c>
    </row>
    <row r="5673" spans="1:14" x14ac:dyDescent="0.35">
      <c r="A5673">
        <f>'Profilo fotovoltaico'!B5675*LCOH!$C$20</f>
        <v>389</v>
      </c>
      <c r="B5673">
        <f>'Profilo eolico'!B5675*LCOH!$C$21</f>
        <v>384.29999999999995</v>
      </c>
      <c r="C5673">
        <f>$P$35*'Profilo fotovoltaico'!B5675</f>
        <v>2860.9441409849833</v>
      </c>
      <c r="D5673">
        <f>$Q$37*'Profilo eolico'!B5675</f>
        <v>2242.2501899611193</v>
      </c>
      <c r="E5673">
        <f>$P$39*'Profilo fotovoltaico'!B5675+'Approvvigionamento energia'!$Q$39*'Profilo eolico'!B5675</f>
        <v>2396.9236777170854</v>
      </c>
      <c r="F5673">
        <f>$P$41*'Profilo fotovoltaico'!B5675+'Approvvigionamento energia'!$Q$41*'Profilo eolico'!B5675</f>
        <v>2551.5971654730511</v>
      </c>
      <c r="G5673">
        <f>$P$43*'Profilo fotovoltaico'!B5675+'Approvvigionamento energia'!$Q$43*'Profilo eolico'!B5675</f>
        <v>2706.2706532290176</v>
      </c>
      <c r="H5673">
        <f t="shared" si="176"/>
        <v>1138.4335154826958</v>
      </c>
      <c r="I5673">
        <f>IF(LCOH!$C$28=Menu!$A$1,'Approvvigionamento energia'!C5673,0)+IF(LCOH!$C$28=Menu!$A$2,'Approvvigionamento energia'!D5673,0)+IF(LCOH!$C$28=Menu!$A$3,'Approvvigionamento energia'!E5673,0)+IF(LCOH!$C$28=Menu!$A$4,'Approvvigionamento energia'!F5673,0)+IF(LCOH!$C$28=Menu!$A$5,'Approvvigionamento energia'!G5673,0)+IF(LCOH!$C$28=Menu!$A$6,'Approvvigionamento energia'!H5673,0)</f>
        <v>2551.5971654730511</v>
      </c>
      <c r="J5673">
        <f>'Approvvigionamento energia'!A5673+'Approvvigionamento energia'!B5673+'Approvvigionamento energia'!I5673</f>
        <v>3324.8971654730512</v>
      </c>
      <c r="K5673">
        <f>IF(MIN(LCOH!$C$18,J5673)&gt;=$P$48*LCOH!$C$18, MIN(LCOH!$C$18,J5673),0)</f>
        <v>1500</v>
      </c>
      <c r="L5673">
        <f t="shared" si="177"/>
        <v>1824.8971654730512</v>
      </c>
      <c r="M5673">
        <f>K5673/LCOH!$C$18</f>
        <v>1</v>
      </c>
      <c r="N5673">
        <f>K5673/LCOH!$C$34</f>
        <v>28.901734104046245</v>
      </c>
    </row>
    <row r="5674" spans="1:14" x14ac:dyDescent="0.35">
      <c r="A5674">
        <f>'Profilo fotovoltaico'!B5676*LCOH!$C$20</f>
        <v>512</v>
      </c>
      <c r="B5674">
        <f>'Profilo eolico'!B5676*LCOH!$C$21</f>
        <v>389.79999999999995</v>
      </c>
      <c r="C5674">
        <f>$P$35*'Profilo fotovoltaico'!B5676</f>
        <v>3765.5614400624972</v>
      </c>
      <c r="D5674">
        <f>$Q$37*'Profilo eolico'!B5676</f>
        <v>2274.3406818809376</v>
      </c>
      <c r="E5674">
        <f>$P$39*'Profilo fotovoltaico'!B5676+'Approvvigionamento energia'!$Q$39*'Profilo eolico'!B5676</f>
        <v>2647.1458714263272</v>
      </c>
      <c r="F5674">
        <f>$P$41*'Profilo fotovoltaico'!B5676+'Approvvigionamento energia'!$Q$41*'Profilo eolico'!B5676</f>
        <v>3019.9510609717172</v>
      </c>
      <c r="G5674">
        <f>$P$43*'Profilo fotovoltaico'!B5676+'Approvvigionamento energia'!$Q$43*'Profilo eolico'!B5676</f>
        <v>3392.7562505171077</v>
      </c>
      <c r="H5674">
        <f t="shared" si="176"/>
        <v>1138.4335154826958</v>
      </c>
      <c r="I5674">
        <f>IF(LCOH!$C$28=Menu!$A$1,'Approvvigionamento energia'!C5674,0)+IF(LCOH!$C$28=Menu!$A$2,'Approvvigionamento energia'!D5674,0)+IF(LCOH!$C$28=Menu!$A$3,'Approvvigionamento energia'!E5674,0)+IF(LCOH!$C$28=Menu!$A$4,'Approvvigionamento energia'!F5674,0)+IF(LCOH!$C$28=Menu!$A$5,'Approvvigionamento energia'!G5674,0)+IF(LCOH!$C$28=Menu!$A$6,'Approvvigionamento energia'!H5674,0)</f>
        <v>3019.9510609717172</v>
      </c>
      <c r="J5674">
        <f>'Approvvigionamento energia'!A5674+'Approvvigionamento energia'!B5674+'Approvvigionamento energia'!I5674</f>
        <v>3921.7510609717174</v>
      </c>
      <c r="K5674">
        <f>IF(MIN(LCOH!$C$18,J5674)&gt;=$P$48*LCOH!$C$18, MIN(LCOH!$C$18,J5674),0)</f>
        <v>1500</v>
      </c>
      <c r="L5674">
        <f t="shared" si="177"/>
        <v>2421.7510609717174</v>
      </c>
      <c r="M5674">
        <f>K5674/LCOH!$C$18</f>
        <v>1</v>
      </c>
      <c r="N5674">
        <f>K5674/LCOH!$C$34</f>
        <v>28.901734104046245</v>
      </c>
    </row>
    <row r="5675" spans="1:14" x14ac:dyDescent="0.35">
      <c r="A5675">
        <f>'Profilo fotovoltaico'!B5677*LCOH!$C$20</f>
        <v>597</v>
      </c>
      <c r="B5675">
        <f>'Profilo eolico'!B5677*LCOH!$C$21</f>
        <v>368.70000000000005</v>
      </c>
      <c r="C5675">
        <f>$P$35*'Profilo fotovoltaico'!B5677</f>
        <v>4390.7034760103725</v>
      </c>
      <c r="D5675">
        <f>$Q$37*'Profilo eolico'!B5677</f>
        <v>2151.2298856067259</v>
      </c>
      <c r="E5675">
        <f>$P$39*'Profilo fotovoltaico'!B5677+'Approvvigionamento energia'!$Q$39*'Profilo eolico'!B5677</f>
        <v>2711.0982832076379</v>
      </c>
      <c r="F5675">
        <f>$P$41*'Profilo fotovoltaico'!B5677+'Approvvigionamento energia'!$Q$41*'Profilo eolico'!B5677</f>
        <v>3270.9666808085494</v>
      </c>
      <c r="G5675">
        <f>$P$43*'Profilo fotovoltaico'!B5677+'Approvvigionamento energia'!$Q$43*'Profilo eolico'!B5677</f>
        <v>3830.8350784094614</v>
      </c>
      <c r="H5675">
        <f t="shared" si="176"/>
        <v>1138.4335154826958</v>
      </c>
      <c r="I5675">
        <f>IF(LCOH!$C$28=Menu!$A$1,'Approvvigionamento energia'!C5675,0)+IF(LCOH!$C$28=Menu!$A$2,'Approvvigionamento energia'!D5675,0)+IF(LCOH!$C$28=Menu!$A$3,'Approvvigionamento energia'!E5675,0)+IF(LCOH!$C$28=Menu!$A$4,'Approvvigionamento energia'!F5675,0)+IF(LCOH!$C$28=Menu!$A$5,'Approvvigionamento energia'!G5675,0)+IF(LCOH!$C$28=Menu!$A$6,'Approvvigionamento energia'!H5675,0)</f>
        <v>3270.9666808085494</v>
      </c>
      <c r="J5675">
        <f>'Approvvigionamento energia'!A5675+'Approvvigionamento energia'!B5675+'Approvvigionamento energia'!I5675</f>
        <v>4236.6666808085492</v>
      </c>
      <c r="K5675">
        <f>IF(MIN(LCOH!$C$18,J5675)&gt;=$P$48*LCOH!$C$18, MIN(LCOH!$C$18,J5675),0)</f>
        <v>1500</v>
      </c>
      <c r="L5675">
        <f t="shared" si="177"/>
        <v>2736.6666808085492</v>
      </c>
      <c r="M5675">
        <f>K5675/LCOH!$C$18</f>
        <v>1</v>
      </c>
      <c r="N5675">
        <f>K5675/LCOH!$C$34</f>
        <v>28.901734104046245</v>
      </c>
    </row>
    <row r="5676" spans="1:14" x14ac:dyDescent="0.35">
      <c r="A5676">
        <f>'Profilo fotovoltaico'!B5678*LCOH!$C$20</f>
        <v>638</v>
      </c>
      <c r="B5676">
        <f>'Profilo eolico'!B5678*LCOH!$C$21</f>
        <v>345.4</v>
      </c>
      <c r="C5676">
        <f>$P$35*'Profilo fotovoltaico'!B5678</f>
        <v>4692.2425757028777</v>
      </c>
      <c r="D5676">
        <f>$Q$37*'Profilo eolico'!B5678</f>
        <v>2015.2828925645867</v>
      </c>
      <c r="E5676">
        <f>$P$39*'Profilo fotovoltaico'!B5678+'Approvvigionamento energia'!$Q$39*'Profilo eolico'!B5678</f>
        <v>2684.5228133491592</v>
      </c>
      <c r="F5676">
        <f>$P$41*'Profilo fotovoltaico'!B5678+'Approvvigionamento energia'!$Q$41*'Profilo eolico'!B5678</f>
        <v>3353.762734133732</v>
      </c>
      <c r="G5676">
        <f>$P$43*'Profilo fotovoltaico'!B5678+'Approvvigionamento energia'!$Q$43*'Profilo eolico'!B5678</f>
        <v>4023.0026549183049</v>
      </c>
      <c r="H5676">
        <f t="shared" si="176"/>
        <v>1138.4335154826958</v>
      </c>
      <c r="I5676">
        <f>IF(LCOH!$C$28=Menu!$A$1,'Approvvigionamento energia'!C5676,0)+IF(LCOH!$C$28=Menu!$A$2,'Approvvigionamento energia'!D5676,0)+IF(LCOH!$C$28=Menu!$A$3,'Approvvigionamento energia'!E5676,0)+IF(LCOH!$C$28=Menu!$A$4,'Approvvigionamento energia'!F5676,0)+IF(LCOH!$C$28=Menu!$A$5,'Approvvigionamento energia'!G5676,0)+IF(LCOH!$C$28=Menu!$A$6,'Approvvigionamento energia'!H5676,0)</f>
        <v>3353.762734133732</v>
      </c>
      <c r="J5676">
        <f>'Approvvigionamento energia'!A5676+'Approvvigionamento energia'!B5676+'Approvvigionamento energia'!I5676</f>
        <v>4337.1627341337316</v>
      </c>
      <c r="K5676">
        <f>IF(MIN(LCOH!$C$18,J5676)&gt;=$P$48*LCOH!$C$18, MIN(LCOH!$C$18,J5676),0)</f>
        <v>1500</v>
      </c>
      <c r="L5676">
        <f t="shared" si="177"/>
        <v>2837.1627341337316</v>
      </c>
      <c r="M5676">
        <f>K5676/LCOH!$C$18</f>
        <v>1</v>
      </c>
      <c r="N5676">
        <f>K5676/LCOH!$C$34</f>
        <v>28.901734104046245</v>
      </c>
    </row>
    <row r="5677" spans="1:14" x14ac:dyDescent="0.35">
      <c r="A5677">
        <f>'Profilo fotovoltaico'!B5679*LCOH!$C$20</f>
        <v>642</v>
      </c>
      <c r="B5677">
        <f>'Profilo eolico'!B5679*LCOH!$C$21</f>
        <v>325.7</v>
      </c>
      <c r="C5677">
        <f>$P$35*'Profilo fotovoltaico'!B5679</f>
        <v>4721.6610244533658</v>
      </c>
      <c r="D5677">
        <f>$Q$37*'Profilo eolico'!B5679</f>
        <v>1900.3405851426921</v>
      </c>
      <c r="E5677">
        <f>$P$39*'Profilo fotovoltaico'!B5679+'Approvvigionamento energia'!$Q$39*'Profilo eolico'!B5679</f>
        <v>2605.6706949703603</v>
      </c>
      <c r="F5677">
        <f>$P$41*'Profilo fotovoltaico'!B5679+'Approvvigionamento energia'!$Q$41*'Profilo eolico'!B5679</f>
        <v>3311.0008047980291</v>
      </c>
      <c r="G5677">
        <f>$P$43*'Profilo fotovoltaico'!B5679+'Approvvigionamento energia'!$Q$43*'Profilo eolico'!B5679</f>
        <v>4016.3309146256975</v>
      </c>
      <c r="H5677">
        <f t="shared" si="176"/>
        <v>1138.4335154826958</v>
      </c>
      <c r="I5677">
        <f>IF(LCOH!$C$28=Menu!$A$1,'Approvvigionamento energia'!C5677,0)+IF(LCOH!$C$28=Menu!$A$2,'Approvvigionamento energia'!D5677,0)+IF(LCOH!$C$28=Menu!$A$3,'Approvvigionamento energia'!E5677,0)+IF(LCOH!$C$28=Menu!$A$4,'Approvvigionamento energia'!F5677,0)+IF(LCOH!$C$28=Menu!$A$5,'Approvvigionamento energia'!G5677,0)+IF(LCOH!$C$28=Menu!$A$6,'Approvvigionamento energia'!H5677,0)</f>
        <v>3311.0008047980291</v>
      </c>
      <c r="J5677">
        <f>'Approvvigionamento energia'!A5677+'Approvvigionamento energia'!B5677+'Approvvigionamento energia'!I5677</f>
        <v>4278.7008047980289</v>
      </c>
      <c r="K5677">
        <f>IF(MIN(LCOH!$C$18,J5677)&gt;=$P$48*LCOH!$C$18, MIN(LCOH!$C$18,J5677),0)</f>
        <v>1500</v>
      </c>
      <c r="L5677">
        <f t="shared" si="177"/>
        <v>2778.7008047980289</v>
      </c>
      <c r="M5677">
        <f>K5677/LCOH!$C$18</f>
        <v>1</v>
      </c>
      <c r="N5677">
        <f>K5677/LCOH!$C$34</f>
        <v>28.901734104046245</v>
      </c>
    </row>
    <row r="5678" spans="1:14" x14ac:dyDescent="0.35">
      <c r="A5678">
        <f>'Profilo fotovoltaico'!B5680*LCOH!$C$20</f>
        <v>612</v>
      </c>
      <c r="B5678">
        <f>'Profilo eolico'!B5680*LCOH!$C$21</f>
        <v>313.2</v>
      </c>
      <c r="C5678">
        <f>$P$35*'Profilo fotovoltaico'!B5680</f>
        <v>4501.0226588247033</v>
      </c>
      <c r="D5678">
        <f>$Q$37*'Profilo eolico'!B5680</f>
        <v>1827.4076489612869</v>
      </c>
      <c r="E5678">
        <f>$P$39*'Profilo fotovoltaico'!B5680+'Approvvigionamento energia'!$Q$39*'Profilo eolico'!B5680</f>
        <v>2495.8114014271409</v>
      </c>
      <c r="F5678">
        <f>$P$41*'Profilo fotovoltaico'!B5680+'Approvvigionamento energia'!$Q$41*'Profilo eolico'!B5680</f>
        <v>3164.2151538929952</v>
      </c>
      <c r="G5678">
        <f>$P$43*'Profilo fotovoltaico'!B5680+'Approvvigionamento energia'!$Q$43*'Profilo eolico'!B5680</f>
        <v>3832.6189063588495</v>
      </c>
      <c r="H5678">
        <f t="shared" si="176"/>
        <v>1138.4335154826958</v>
      </c>
      <c r="I5678">
        <f>IF(LCOH!$C$28=Menu!$A$1,'Approvvigionamento energia'!C5678,0)+IF(LCOH!$C$28=Menu!$A$2,'Approvvigionamento energia'!D5678,0)+IF(LCOH!$C$28=Menu!$A$3,'Approvvigionamento energia'!E5678,0)+IF(LCOH!$C$28=Menu!$A$4,'Approvvigionamento energia'!F5678,0)+IF(LCOH!$C$28=Menu!$A$5,'Approvvigionamento energia'!G5678,0)+IF(LCOH!$C$28=Menu!$A$6,'Approvvigionamento energia'!H5678,0)</f>
        <v>3164.2151538929952</v>
      </c>
      <c r="J5678">
        <f>'Approvvigionamento energia'!A5678+'Approvvigionamento energia'!B5678+'Approvvigionamento energia'!I5678</f>
        <v>4089.4151538929955</v>
      </c>
      <c r="K5678">
        <f>IF(MIN(LCOH!$C$18,J5678)&gt;=$P$48*LCOH!$C$18, MIN(LCOH!$C$18,J5678),0)</f>
        <v>1500</v>
      </c>
      <c r="L5678">
        <f t="shared" si="177"/>
        <v>2589.4151538929955</v>
      </c>
      <c r="M5678">
        <f>K5678/LCOH!$C$18</f>
        <v>1</v>
      </c>
      <c r="N5678">
        <f>K5678/LCOH!$C$34</f>
        <v>28.901734104046245</v>
      </c>
    </row>
    <row r="5679" spans="1:14" x14ac:dyDescent="0.35">
      <c r="A5679">
        <f>'Profilo fotovoltaico'!B5681*LCOH!$C$20</f>
        <v>543</v>
      </c>
      <c r="B5679">
        <f>'Profilo eolico'!B5681*LCOH!$C$21</f>
        <v>309.2</v>
      </c>
      <c r="C5679">
        <f>$P$35*'Profilo fotovoltaico'!B5681</f>
        <v>3993.5544178787814</v>
      </c>
      <c r="D5679">
        <f>$Q$37*'Profilo eolico'!B5681</f>
        <v>1804.0691093832372</v>
      </c>
      <c r="E5679">
        <f>$P$39*'Profilo fotovoltaico'!B5681+'Approvvigionamento energia'!$Q$39*'Profilo eolico'!B5681</f>
        <v>2351.4404365071232</v>
      </c>
      <c r="F5679">
        <f>$P$41*'Profilo fotovoltaico'!B5681+'Approvvigionamento energia'!$Q$41*'Profilo eolico'!B5681</f>
        <v>2898.8117636310094</v>
      </c>
      <c r="G5679">
        <f>$P$43*'Profilo fotovoltaico'!B5681+'Approvvigionamento energia'!$Q$43*'Profilo eolico'!B5681</f>
        <v>3446.1830907548956</v>
      </c>
      <c r="H5679">
        <f t="shared" si="176"/>
        <v>1138.4335154826958</v>
      </c>
      <c r="I5679">
        <f>IF(LCOH!$C$28=Menu!$A$1,'Approvvigionamento energia'!C5679,0)+IF(LCOH!$C$28=Menu!$A$2,'Approvvigionamento energia'!D5679,0)+IF(LCOH!$C$28=Menu!$A$3,'Approvvigionamento energia'!E5679,0)+IF(LCOH!$C$28=Menu!$A$4,'Approvvigionamento energia'!F5679,0)+IF(LCOH!$C$28=Menu!$A$5,'Approvvigionamento energia'!G5679,0)+IF(LCOH!$C$28=Menu!$A$6,'Approvvigionamento energia'!H5679,0)</f>
        <v>2898.8117636310094</v>
      </c>
      <c r="J5679">
        <f>'Approvvigionamento energia'!A5679+'Approvvigionamento energia'!B5679+'Approvvigionamento energia'!I5679</f>
        <v>3751.0117636310097</v>
      </c>
      <c r="K5679">
        <f>IF(MIN(LCOH!$C$18,J5679)&gt;=$P$48*LCOH!$C$18, MIN(LCOH!$C$18,J5679),0)</f>
        <v>1500</v>
      </c>
      <c r="L5679">
        <f t="shared" si="177"/>
        <v>2251.0117636310097</v>
      </c>
      <c r="M5679">
        <f>K5679/LCOH!$C$18</f>
        <v>1</v>
      </c>
      <c r="N5679">
        <f>K5679/LCOH!$C$34</f>
        <v>28.901734104046245</v>
      </c>
    </row>
    <row r="5680" spans="1:14" x14ac:dyDescent="0.35">
      <c r="A5680">
        <f>'Profilo fotovoltaico'!B5682*LCOH!$C$20</f>
        <v>440</v>
      </c>
      <c r="B5680">
        <f>'Profilo eolico'!B5682*LCOH!$C$21</f>
        <v>305.59999999999997</v>
      </c>
      <c r="C5680">
        <f>$P$35*'Profilo fotovoltaico'!B5682</f>
        <v>3236.0293625537088</v>
      </c>
      <c r="D5680">
        <f>$Q$37*'Profilo eolico'!B5682</f>
        <v>1783.0644237629926</v>
      </c>
      <c r="E5680">
        <f>$P$39*'Profilo fotovoltaico'!B5682+'Approvvigionamento energia'!$Q$39*'Profilo eolico'!B5682</f>
        <v>2146.3056584606716</v>
      </c>
      <c r="F5680">
        <f>$P$41*'Profilo fotovoltaico'!B5682+'Approvvigionamento energia'!$Q$41*'Profilo eolico'!B5682</f>
        <v>2509.5468931583509</v>
      </c>
      <c r="G5680">
        <f>$P$43*'Profilo fotovoltaico'!B5682+'Approvvigionamento energia'!$Q$43*'Profilo eolico'!B5682</f>
        <v>2872.7881278560299</v>
      </c>
      <c r="H5680">
        <f t="shared" si="176"/>
        <v>1138.4335154826958</v>
      </c>
      <c r="I5680">
        <f>IF(LCOH!$C$28=Menu!$A$1,'Approvvigionamento energia'!C5680,0)+IF(LCOH!$C$28=Menu!$A$2,'Approvvigionamento energia'!D5680,0)+IF(LCOH!$C$28=Menu!$A$3,'Approvvigionamento energia'!E5680,0)+IF(LCOH!$C$28=Menu!$A$4,'Approvvigionamento energia'!F5680,0)+IF(LCOH!$C$28=Menu!$A$5,'Approvvigionamento energia'!G5680,0)+IF(LCOH!$C$28=Menu!$A$6,'Approvvigionamento energia'!H5680,0)</f>
        <v>2509.5468931583509</v>
      </c>
      <c r="J5680">
        <f>'Approvvigionamento energia'!A5680+'Approvvigionamento energia'!B5680+'Approvvigionamento energia'!I5680</f>
        <v>3255.1468931583508</v>
      </c>
      <c r="K5680">
        <f>IF(MIN(LCOH!$C$18,J5680)&gt;=$P$48*LCOH!$C$18, MIN(LCOH!$C$18,J5680),0)</f>
        <v>1500</v>
      </c>
      <c r="L5680">
        <f t="shared" si="177"/>
        <v>1755.1468931583508</v>
      </c>
      <c r="M5680">
        <f>K5680/LCOH!$C$18</f>
        <v>1</v>
      </c>
      <c r="N5680">
        <f>K5680/LCOH!$C$34</f>
        <v>28.901734104046245</v>
      </c>
    </row>
    <row r="5681" spans="1:14" x14ac:dyDescent="0.35">
      <c r="A5681">
        <f>'Profilo fotovoltaico'!B5683*LCOH!$C$20</f>
        <v>303</v>
      </c>
      <c r="B5681">
        <f>'Profilo eolico'!B5683*LCOH!$C$21</f>
        <v>305.09999999999997</v>
      </c>
      <c r="C5681">
        <f>$P$35*'Profilo fotovoltaico'!B5683</f>
        <v>2228.4474928494856</v>
      </c>
      <c r="D5681">
        <f>$Q$37*'Profilo eolico'!B5683</f>
        <v>1780.1471063157364</v>
      </c>
      <c r="E5681">
        <f>$P$39*'Profilo fotovoltaico'!B5683+'Approvvigionamento energia'!$Q$39*'Profilo eolico'!B5683</f>
        <v>1892.2222029491736</v>
      </c>
      <c r="F5681">
        <f>$P$41*'Profilo fotovoltaico'!B5683+'Approvvigionamento energia'!$Q$41*'Profilo eolico'!B5683</f>
        <v>2004.297299582611</v>
      </c>
      <c r="G5681">
        <f>$P$43*'Profilo fotovoltaico'!B5683+'Approvvigionamento energia'!$Q$43*'Profilo eolico'!B5683</f>
        <v>2116.3723962160484</v>
      </c>
      <c r="H5681">
        <f t="shared" si="176"/>
        <v>1138.4335154826958</v>
      </c>
      <c r="I5681">
        <f>IF(LCOH!$C$28=Menu!$A$1,'Approvvigionamento energia'!C5681,0)+IF(LCOH!$C$28=Menu!$A$2,'Approvvigionamento energia'!D5681,0)+IF(LCOH!$C$28=Menu!$A$3,'Approvvigionamento energia'!E5681,0)+IF(LCOH!$C$28=Menu!$A$4,'Approvvigionamento energia'!F5681,0)+IF(LCOH!$C$28=Menu!$A$5,'Approvvigionamento energia'!G5681,0)+IF(LCOH!$C$28=Menu!$A$6,'Approvvigionamento energia'!H5681,0)</f>
        <v>2004.297299582611</v>
      </c>
      <c r="J5681">
        <f>'Approvvigionamento energia'!A5681+'Approvvigionamento energia'!B5681+'Approvvigionamento energia'!I5681</f>
        <v>2612.3972995826107</v>
      </c>
      <c r="K5681">
        <f>IF(MIN(LCOH!$C$18,J5681)&gt;=$P$48*LCOH!$C$18, MIN(LCOH!$C$18,J5681),0)</f>
        <v>1500</v>
      </c>
      <c r="L5681">
        <f t="shared" si="177"/>
        <v>1112.3972995826107</v>
      </c>
      <c r="M5681">
        <f>K5681/LCOH!$C$18</f>
        <v>1</v>
      </c>
      <c r="N5681">
        <f>K5681/LCOH!$C$34</f>
        <v>28.901734104046245</v>
      </c>
    </row>
    <row r="5682" spans="1:14" x14ac:dyDescent="0.35">
      <c r="A5682">
        <f>'Profilo fotovoltaico'!B5684*LCOH!$C$20</f>
        <v>153</v>
      </c>
      <c r="B5682">
        <f>'Profilo eolico'!B5684*LCOH!$C$21</f>
        <v>291.10000000000002</v>
      </c>
      <c r="C5682">
        <f>$P$35*'Profilo fotovoltaico'!B5684</f>
        <v>1125.2556647061758</v>
      </c>
      <c r="D5682">
        <f>$Q$37*'Profilo eolico'!B5684</f>
        <v>1698.462217792563</v>
      </c>
      <c r="E5682">
        <f>$P$39*'Profilo fotovoltaico'!B5684+'Approvvigionamento energia'!$Q$39*'Profilo eolico'!B5684</f>
        <v>1555.1605795209662</v>
      </c>
      <c r="F5682">
        <f>$P$41*'Profilo fotovoltaico'!B5684+'Approvvigionamento energia'!$Q$41*'Profilo eolico'!B5684</f>
        <v>1411.8589412493693</v>
      </c>
      <c r="G5682">
        <f>$P$43*'Profilo fotovoltaico'!B5684+'Approvvigionamento energia'!$Q$43*'Profilo eolico'!B5684</f>
        <v>1268.5573029777727</v>
      </c>
      <c r="H5682">
        <f t="shared" si="176"/>
        <v>1138.4335154826958</v>
      </c>
      <c r="I5682">
        <f>IF(LCOH!$C$28=Menu!$A$1,'Approvvigionamento energia'!C5682,0)+IF(LCOH!$C$28=Menu!$A$2,'Approvvigionamento energia'!D5682,0)+IF(LCOH!$C$28=Menu!$A$3,'Approvvigionamento energia'!E5682,0)+IF(LCOH!$C$28=Menu!$A$4,'Approvvigionamento energia'!F5682,0)+IF(LCOH!$C$28=Menu!$A$5,'Approvvigionamento energia'!G5682,0)+IF(LCOH!$C$28=Menu!$A$6,'Approvvigionamento energia'!H5682,0)</f>
        <v>1411.8589412493693</v>
      </c>
      <c r="J5682">
        <f>'Approvvigionamento energia'!A5682+'Approvvigionamento energia'!B5682+'Approvvigionamento energia'!I5682</f>
        <v>1855.9589412493692</v>
      </c>
      <c r="K5682">
        <f>IF(MIN(LCOH!$C$18,J5682)&gt;=$P$48*LCOH!$C$18, MIN(LCOH!$C$18,J5682),0)</f>
        <v>1500</v>
      </c>
      <c r="L5682">
        <f t="shared" si="177"/>
        <v>355.95894124936922</v>
      </c>
      <c r="M5682">
        <f>K5682/LCOH!$C$18</f>
        <v>1</v>
      </c>
      <c r="N5682">
        <f>K5682/LCOH!$C$34</f>
        <v>28.901734104046245</v>
      </c>
    </row>
    <row r="5683" spans="1:14" x14ac:dyDescent="0.35">
      <c r="A5683">
        <f>'Profilo fotovoltaico'!B5685*LCOH!$C$20</f>
        <v>32</v>
      </c>
      <c r="B5683">
        <f>'Profilo eolico'!B5685*LCOH!$C$21</f>
        <v>243.10000000000002</v>
      </c>
      <c r="C5683">
        <f>$P$35*'Profilo fotovoltaico'!B5685</f>
        <v>235.34759000390608</v>
      </c>
      <c r="D5683">
        <f>$Q$37*'Profilo eolico'!B5685</f>
        <v>1418.3997428559671</v>
      </c>
      <c r="E5683">
        <f>$P$39*'Profilo fotovoltaico'!B5685+'Approvvigionamento energia'!$Q$39*'Profilo eolico'!B5685</f>
        <v>1122.6367046429518</v>
      </c>
      <c r="F5683">
        <f>$P$41*'Profilo fotovoltaico'!B5685+'Approvvigionamento energia'!$Q$41*'Profilo eolico'!B5685</f>
        <v>826.87366642993663</v>
      </c>
      <c r="G5683">
        <f>$P$43*'Profilo fotovoltaico'!B5685+'Approvvigionamento energia'!$Q$43*'Profilo eolico'!B5685</f>
        <v>531.11062821692133</v>
      </c>
      <c r="H5683">
        <f t="shared" si="176"/>
        <v>1138.4335154826958</v>
      </c>
      <c r="I5683">
        <f>IF(LCOH!$C$28=Menu!$A$1,'Approvvigionamento energia'!C5683,0)+IF(LCOH!$C$28=Menu!$A$2,'Approvvigionamento energia'!D5683,0)+IF(LCOH!$C$28=Menu!$A$3,'Approvvigionamento energia'!E5683,0)+IF(LCOH!$C$28=Menu!$A$4,'Approvvigionamento energia'!F5683,0)+IF(LCOH!$C$28=Menu!$A$5,'Approvvigionamento energia'!G5683,0)+IF(LCOH!$C$28=Menu!$A$6,'Approvvigionamento energia'!H5683,0)</f>
        <v>826.87366642993663</v>
      </c>
      <c r="J5683">
        <f>'Approvvigionamento energia'!A5683+'Approvvigionamento energia'!B5683+'Approvvigionamento energia'!I5683</f>
        <v>1101.9736664299367</v>
      </c>
      <c r="K5683">
        <f>IF(MIN(LCOH!$C$18,J5683)&gt;=$P$48*LCOH!$C$18, MIN(LCOH!$C$18,J5683),0)</f>
        <v>1101.9736664299367</v>
      </c>
      <c r="L5683">
        <f t="shared" si="177"/>
        <v>0</v>
      </c>
      <c r="M5683">
        <f>K5683/LCOH!$C$18</f>
        <v>0.73464911095329111</v>
      </c>
      <c r="N5683">
        <f>K5683/LCOH!$C$34</f>
        <v>21.232633264545985</v>
      </c>
    </row>
    <row r="5684" spans="1:14" x14ac:dyDescent="0.35">
      <c r="A5684">
        <f>'Profilo fotovoltaico'!B5686*LCOH!$C$20</f>
        <v>0</v>
      </c>
      <c r="B5684">
        <f>'Profilo eolico'!B5686*LCOH!$C$21</f>
        <v>206.5</v>
      </c>
      <c r="C5684">
        <f>$P$35*'Profilo fotovoltaico'!B5686</f>
        <v>0</v>
      </c>
      <c r="D5684">
        <f>$Q$37*'Profilo eolico'!B5686</f>
        <v>1204.8521057168127</v>
      </c>
      <c r="E5684">
        <f>$P$39*'Profilo fotovoltaico'!B5686+'Approvvigionamento energia'!$Q$39*'Profilo eolico'!B5686</f>
        <v>903.63907928760955</v>
      </c>
      <c r="F5684">
        <f>$P$41*'Profilo fotovoltaico'!B5686+'Approvvigionamento energia'!$Q$41*'Profilo eolico'!B5686</f>
        <v>602.42605285840636</v>
      </c>
      <c r="G5684">
        <f>$P$43*'Profilo fotovoltaico'!B5686+'Approvvigionamento energia'!$Q$43*'Profilo eolico'!B5686</f>
        <v>301.21302642920318</v>
      </c>
      <c r="H5684">
        <f t="shared" si="176"/>
        <v>1138.4335154826958</v>
      </c>
      <c r="I5684">
        <f>IF(LCOH!$C$28=Menu!$A$1,'Approvvigionamento energia'!C5684,0)+IF(LCOH!$C$28=Menu!$A$2,'Approvvigionamento energia'!D5684,0)+IF(LCOH!$C$28=Menu!$A$3,'Approvvigionamento energia'!E5684,0)+IF(LCOH!$C$28=Menu!$A$4,'Approvvigionamento energia'!F5684,0)+IF(LCOH!$C$28=Menu!$A$5,'Approvvigionamento energia'!G5684,0)+IF(LCOH!$C$28=Menu!$A$6,'Approvvigionamento energia'!H5684,0)</f>
        <v>602.42605285840636</v>
      </c>
      <c r="J5684">
        <f>'Approvvigionamento energia'!A5684+'Approvvigionamento energia'!B5684+'Approvvigionamento energia'!I5684</f>
        <v>808.92605285840636</v>
      </c>
      <c r="K5684">
        <f>IF(MIN(LCOH!$C$18,J5684)&gt;=$P$48*LCOH!$C$18, MIN(LCOH!$C$18,J5684),0)</f>
        <v>808.92605285840636</v>
      </c>
      <c r="L5684">
        <f t="shared" si="177"/>
        <v>0</v>
      </c>
      <c r="M5684">
        <f>K5684/LCOH!$C$18</f>
        <v>0.53928403523893753</v>
      </c>
      <c r="N5684">
        <f>K5684/LCOH!$C$34</f>
        <v>15.586243793032878</v>
      </c>
    </row>
    <row r="5685" spans="1:14" x14ac:dyDescent="0.35">
      <c r="A5685">
        <f>'Profilo fotovoltaico'!B5687*LCOH!$C$20</f>
        <v>0</v>
      </c>
      <c r="B5685">
        <f>'Profilo eolico'!B5687*LCOH!$C$21</f>
        <v>200.6</v>
      </c>
      <c r="C5685">
        <f>$P$35*'Profilo fotovoltaico'!B5687</f>
        <v>0</v>
      </c>
      <c r="D5685">
        <f>$Q$37*'Profilo eolico'!B5687</f>
        <v>1170.4277598391895</v>
      </c>
      <c r="E5685">
        <f>$P$39*'Profilo fotovoltaico'!B5687+'Approvvigionamento energia'!$Q$39*'Profilo eolico'!B5687</f>
        <v>877.82081987939216</v>
      </c>
      <c r="F5685">
        <f>$P$41*'Profilo fotovoltaico'!B5687+'Approvvigionamento energia'!$Q$41*'Profilo eolico'!B5687</f>
        <v>585.21387991959477</v>
      </c>
      <c r="G5685">
        <f>$P$43*'Profilo fotovoltaico'!B5687+'Approvvigionamento energia'!$Q$43*'Profilo eolico'!B5687</f>
        <v>292.60693995979739</v>
      </c>
      <c r="H5685">
        <f t="shared" si="176"/>
        <v>1138.4335154826958</v>
      </c>
      <c r="I5685">
        <f>IF(LCOH!$C$28=Menu!$A$1,'Approvvigionamento energia'!C5685,0)+IF(LCOH!$C$28=Menu!$A$2,'Approvvigionamento energia'!D5685,0)+IF(LCOH!$C$28=Menu!$A$3,'Approvvigionamento energia'!E5685,0)+IF(LCOH!$C$28=Menu!$A$4,'Approvvigionamento energia'!F5685,0)+IF(LCOH!$C$28=Menu!$A$5,'Approvvigionamento energia'!G5685,0)+IF(LCOH!$C$28=Menu!$A$6,'Approvvigionamento energia'!H5685,0)</f>
        <v>585.21387991959477</v>
      </c>
      <c r="J5685">
        <f>'Approvvigionamento energia'!A5685+'Approvvigionamento energia'!B5685+'Approvvigionamento energia'!I5685</f>
        <v>785.8138799195948</v>
      </c>
      <c r="K5685">
        <f>IF(MIN(LCOH!$C$18,J5685)&gt;=$P$48*LCOH!$C$18, MIN(LCOH!$C$18,J5685),0)</f>
        <v>785.8138799195948</v>
      </c>
      <c r="L5685">
        <f t="shared" si="177"/>
        <v>0</v>
      </c>
      <c r="M5685">
        <f>K5685/LCOH!$C$18</f>
        <v>0.52387591994639648</v>
      </c>
      <c r="N5685">
        <f>K5685/LCOH!$C$34</f>
        <v>15.140922541803368</v>
      </c>
    </row>
    <row r="5686" spans="1:14" x14ac:dyDescent="0.35">
      <c r="A5686">
        <f>'Profilo fotovoltaico'!B5688*LCOH!$C$20</f>
        <v>0</v>
      </c>
      <c r="B5686">
        <f>'Profilo eolico'!B5688*LCOH!$C$21</f>
        <v>201.6</v>
      </c>
      <c r="C5686">
        <f>$P$35*'Profilo fotovoltaico'!B5688</f>
        <v>0</v>
      </c>
      <c r="D5686">
        <f>$Q$37*'Profilo eolico'!B5688</f>
        <v>1176.262394733702</v>
      </c>
      <c r="E5686">
        <f>$P$39*'Profilo fotovoltaico'!B5688+'Approvvigionamento energia'!$Q$39*'Profilo eolico'!B5688</f>
        <v>882.19679605027648</v>
      </c>
      <c r="F5686">
        <f>$P$41*'Profilo fotovoltaico'!B5688+'Approvvigionamento energia'!$Q$41*'Profilo eolico'!B5688</f>
        <v>588.13119736685098</v>
      </c>
      <c r="G5686">
        <f>$P$43*'Profilo fotovoltaico'!B5688+'Approvvigionamento energia'!$Q$43*'Profilo eolico'!B5688</f>
        <v>294.06559868342549</v>
      </c>
      <c r="H5686">
        <f t="shared" si="176"/>
        <v>1138.4335154826958</v>
      </c>
      <c r="I5686">
        <f>IF(LCOH!$C$28=Menu!$A$1,'Approvvigionamento energia'!C5686,0)+IF(LCOH!$C$28=Menu!$A$2,'Approvvigionamento energia'!D5686,0)+IF(LCOH!$C$28=Menu!$A$3,'Approvvigionamento energia'!E5686,0)+IF(LCOH!$C$28=Menu!$A$4,'Approvvigionamento energia'!F5686,0)+IF(LCOH!$C$28=Menu!$A$5,'Approvvigionamento energia'!G5686,0)+IF(LCOH!$C$28=Menu!$A$6,'Approvvigionamento energia'!H5686,0)</f>
        <v>588.13119736685098</v>
      </c>
      <c r="J5686">
        <f>'Approvvigionamento energia'!A5686+'Approvvigionamento energia'!B5686+'Approvvigionamento energia'!I5686</f>
        <v>789.73119736685101</v>
      </c>
      <c r="K5686">
        <f>IF(MIN(LCOH!$C$18,J5686)&gt;=$P$48*LCOH!$C$18, MIN(LCOH!$C$18,J5686),0)</f>
        <v>789.73119736685101</v>
      </c>
      <c r="L5686">
        <f t="shared" si="177"/>
        <v>0</v>
      </c>
      <c r="M5686">
        <f>K5686/LCOH!$C$18</f>
        <v>0.52648746491123399</v>
      </c>
      <c r="N5686">
        <f>K5686/LCOH!$C$34</f>
        <v>15.216400719977862</v>
      </c>
    </row>
    <row r="5687" spans="1:14" x14ac:dyDescent="0.35">
      <c r="A5687">
        <f>'Profilo fotovoltaico'!B5689*LCOH!$C$20</f>
        <v>0</v>
      </c>
      <c r="B5687">
        <f>'Profilo eolico'!B5689*LCOH!$C$21</f>
        <v>205.7</v>
      </c>
      <c r="C5687">
        <f>$P$35*'Profilo fotovoltaico'!B5689</f>
        <v>0</v>
      </c>
      <c r="D5687">
        <f>$Q$37*'Profilo eolico'!B5689</f>
        <v>1200.184397801203</v>
      </c>
      <c r="E5687">
        <f>$P$39*'Profilo fotovoltaico'!B5689+'Approvvigionamento energia'!$Q$39*'Profilo eolico'!B5689</f>
        <v>900.13829835090212</v>
      </c>
      <c r="F5687">
        <f>$P$41*'Profilo fotovoltaico'!B5689+'Approvvigionamento energia'!$Q$41*'Profilo eolico'!B5689</f>
        <v>600.09219890060149</v>
      </c>
      <c r="G5687">
        <f>$P$43*'Profilo fotovoltaico'!B5689+'Approvvigionamento energia'!$Q$43*'Profilo eolico'!B5689</f>
        <v>300.04609945030074</v>
      </c>
      <c r="H5687">
        <f t="shared" si="176"/>
        <v>1138.4335154826958</v>
      </c>
      <c r="I5687">
        <f>IF(LCOH!$C$28=Menu!$A$1,'Approvvigionamento energia'!C5687,0)+IF(LCOH!$C$28=Menu!$A$2,'Approvvigionamento energia'!D5687,0)+IF(LCOH!$C$28=Menu!$A$3,'Approvvigionamento energia'!E5687,0)+IF(LCOH!$C$28=Menu!$A$4,'Approvvigionamento energia'!F5687,0)+IF(LCOH!$C$28=Menu!$A$5,'Approvvigionamento energia'!G5687,0)+IF(LCOH!$C$28=Menu!$A$6,'Approvvigionamento energia'!H5687,0)</f>
        <v>600.09219890060149</v>
      </c>
      <c r="J5687">
        <f>'Approvvigionamento energia'!A5687+'Approvvigionamento energia'!B5687+'Approvvigionamento energia'!I5687</f>
        <v>805.79219890060153</v>
      </c>
      <c r="K5687">
        <f>IF(MIN(LCOH!$C$18,J5687)&gt;=$P$48*LCOH!$C$18, MIN(LCOH!$C$18,J5687),0)</f>
        <v>805.79219890060153</v>
      </c>
      <c r="L5687">
        <f t="shared" si="177"/>
        <v>0</v>
      </c>
      <c r="M5687">
        <f>K5687/LCOH!$C$18</f>
        <v>0.5371947992670677</v>
      </c>
      <c r="N5687">
        <f>K5687/LCOH!$C$34</f>
        <v>15.525861250493286</v>
      </c>
    </row>
    <row r="5688" spans="1:14" x14ac:dyDescent="0.35">
      <c r="A5688">
        <f>'Profilo fotovoltaico'!B5690*LCOH!$C$20</f>
        <v>0</v>
      </c>
      <c r="B5688">
        <f>'Profilo eolico'!B5690*LCOH!$C$21</f>
        <v>214.10000000000002</v>
      </c>
      <c r="C5688">
        <f>$P$35*'Profilo fotovoltaico'!B5690</f>
        <v>0</v>
      </c>
      <c r="D5688">
        <f>$Q$37*'Profilo eolico'!B5690</f>
        <v>1249.1953309151072</v>
      </c>
      <c r="E5688">
        <f>$P$39*'Profilo fotovoltaico'!B5690+'Approvvigionamento energia'!$Q$39*'Profilo eolico'!B5690</f>
        <v>936.8964981863304</v>
      </c>
      <c r="F5688">
        <f>$P$41*'Profilo fotovoltaico'!B5690+'Approvvigionamento energia'!$Q$41*'Profilo eolico'!B5690</f>
        <v>624.5976654575536</v>
      </c>
      <c r="G5688">
        <f>$P$43*'Profilo fotovoltaico'!B5690+'Approvvigionamento energia'!$Q$43*'Profilo eolico'!B5690</f>
        <v>312.2988327287768</v>
      </c>
      <c r="H5688">
        <f t="shared" si="176"/>
        <v>1138.4335154826958</v>
      </c>
      <c r="I5688">
        <f>IF(LCOH!$C$28=Menu!$A$1,'Approvvigionamento energia'!C5688,0)+IF(LCOH!$C$28=Menu!$A$2,'Approvvigionamento energia'!D5688,0)+IF(LCOH!$C$28=Menu!$A$3,'Approvvigionamento energia'!E5688,0)+IF(LCOH!$C$28=Menu!$A$4,'Approvvigionamento energia'!F5688,0)+IF(LCOH!$C$28=Menu!$A$5,'Approvvigionamento energia'!G5688,0)+IF(LCOH!$C$28=Menu!$A$6,'Approvvigionamento energia'!H5688,0)</f>
        <v>624.5976654575536</v>
      </c>
      <c r="J5688">
        <f>'Approvvigionamento energia'!A5688+'Approvvigionamento energia'!B5688+'Approvvigionamento energia'!I5688</f>
        <v>838.69766545755363</v>
      </c>
      <c r="K5688">
        <f>IF(MIN(LCOH!$C$18,J5688)&gt;=$P$48*LCOH!$C$18, MIN(LCOH!$C$18,J5688),0)</f>
        <v>838.69766545755363</v>
      </c>
      <c r="L5688">
        <f t="shared" si="177"/>
        <v>0</v>
      </c>
      <c r="M5688">
        <f>K5688/LCOH!$C$18</f>
        <v>0.55913177697170247</v>
      </c>
      <c r="N5688">
        <f>K5688/LCOH!$C$34</f>
        <v>16.159877947159028</v>
      </c>
    </row>
    <row r="5689" spans="1:14" x14ac:dyDescent="0.35">
      <c r="A5689">
        <f>'Profilo fotovoltaico'!B5691*LCOH!$C$20</f>
        <v>0</v>
      </c>
      <c r="B5689">
        <f>'Profilo eolico'!B5691*LCOH!$C$21</f>
        <v>214.10000000000002</v>
      </c>
      <c r="C5689">
        <f>$P$35*'Profilo fotovoltaico'!B5691</f>
        <v>0</v>
      </c>
      <c r="D5689">
        <f>$Q$37*'Profilo eolico'!B5691</f>
        <v>1249.1953309151072</v>
      </c>
      <c r="E5689">
        <f>$P$39*'Profilo fotovoltaico'!B5691+'Approvvigionamento energia'!$Q$39*'Profilo eolico'!B5691</f>
        <v>936.8964981863304</v>
      </c>
      <c r="F5689">
        <f>$P$41*'Profilo fotovoltaico'!B5691+'Approvvigionamento energia'!$Q$41*'Profilo eolico'!B5691</f>
        <v>624.5976654575536</v>
      </c>
      <c r="G5689">
        <f>$P$43*'Profilo fotovoltaico'!B5691+'Approvvigionamento energia'!$Q$43*'Profilo eolico'!B5691</f>
        <v>312.2988327287768</v>
      </c>
      <c r="H5689">
        <f t="shared" si="176"/>
        <v>1138.4335154826958</v>
      </c>
      <c r="I5689">
        <f>IF(LCOH!$C$28=Menu!$A$1,'Approvvigionamento energia'!C5689,0)+IF(LCOH!$C$28=Menu!$A$2,'Approvvigionamento energia'!D5689,0)+IF(LCOH!$C$28=Menu!$A$3,'Approvvigionamento energia'!E5689,0)+IF(LCOH!$C$28=Menu!$A$4,'Approvvigionamento energia'!F5689,0)+IF(LCOH!$C$28=Menu!$A$5,'Approvvigionamento energia'!G5689,0)+IF(LCOH!$C$28=Menu!$A$6,'Approvvigionamento energia'!H5689,0)</f>
        <v>624.5976654575536</v>
      </c>
      <c r="J5689">
        <f>'Approvvigionamento energia'!A5689+'Approvvigionamento energia'!B5689+'Approvvigionamento energia'!I5689</f>
        <v>838.69766545755363</v>
      </c>
      <c r="K5689">
        <f>IF(MIN(LCOH!$C$18,J5689)&gt;=$P$48*LCOH!$C$18, MIN(LCOH!$C$18,J5689),0)</f>
        <v>838.69766545755363</v>
      </c>
      <c r="L5689">
        <f t="shared" si="177"/>
        <v>0</v>
      </c>
      <c r="M5689">
        <f>K5689/LCOH!$C$18</f>
        <v>0.55913177697170247</v>
      </c>
      <c r="N5689">
        <f>K5689/LCOH!$C$34</f>
        <v>16.159877947159028</v>
      </c>
    </row>
    <row r="5690" spans="1:14" x14ac:dyDescent="0.35">
      <c r="A5690">
        <f>'Profilo fotovoltaico'!B5692*LCOH!$C$20</f>
        <v>0</v>
      </c>
      <c r="B5690">
        <f>'Profilo eolico'!B5692*LCOH!$C$21</f>
        <v>207.7</v>
      </c>
      <c r="C5690">
        <f>$P$35*'Profilo fotovoltaico'!B5692</f>
        <v>0</v>
      </c>
      <c r="D5690">
        <f>$Q$37*'Profilo eolico'!B5692</f>
        <v>1211.8536675902278</v>
      </c>
      <c r="E5690">
        <f>$P$39*'Profilo fotovoltaico'!B5692+'Approvvigionamento energia'!$Q$39*'Profilo eolico'!B5692</f>
        <v>908.89025069267075</v>
      </c>
      <c r="F5690">
        <f>$P$41*'Profilo fotovoltaico'!B5692+'Approvvigionamento energia'!$Q$41*'Profilo eolico'!B5692</f>
        <v>605.92683379511391</v>
      </c>
      <c r="G5690">
        <f>$P$43*'Profilo fotovoltaico'!B5692+'Approvvigionamento energia'!$Q$43*'Profilo eolico'!B5692</f>
        <v>302.96341689755695</v>
      </c>
      <c r="H5690">
        <f t="shared" si="176"/>
        <v>1138.4335154826958</v>
      </c>
      <c r="I5690">
        <f>IF(LCOH!$C$28=Menu!$A$1,'Approvvigionamento energia'!C5690,0)+IF(LCOH!$C$28=Menu!$A$2,'Approvvigionamento energia'!D5690,0)+IF(LCOH!$C$28=Menu!$A$3,'Approvvigionamento energia'!E5690,0)+IF(LCOH!$C$28=Menu!$A$4,'Approvvigionamento energia'!F5690,0)+IF(LCOH!$C$28=Menu!$A$5,'Approvvigionamento energia'!G5690,0)+IF(LCOH!$C$28=Menu!$A$6,'Approvvigionamento energia'!H5690,0)</f>
        <v>605.92683379511391</v>
      </c>
      <c r="J5690">
        <f>'Approvvigionamento energia'!A5690+'Approvvigionamento energia'!B5690+'Approvvigionamento energia'!I5690</f>
        <v>813.62683379511395</v>
      </c>
      <c r="K5690">
        <f>IF(MIN(LCOH!$C$18,J5690)&gt;=$P$48*LCOH!$C$18, MIN(LCOH!$C$18,J5690),0)</f>
        <v>813.62683379511395</v>
      </c>
      <c r="L5690">
        <f t="shared" si="177"/>
        <v>0</v>
      </c>
      <c r="M5690">
        <f>K5690/LCOH!$C$18</f>
        <v>0.54241788919674261</v>
      </c>
      <c r="N5690">
        <f>K5690/LCOH!$C$34</f>
        <v>15.676817606842274</v>
      </c>
    </row>
    <row r="5691" spans="1:14" x14ac:dyDescent="0.35">
      <c r="A5691">
        <f>'Profilo fotovoltaico'!B5693*LCOH!$C$20</f>
        <v>0</v>
      </c>
      <c r="B5691">
        <f>'Profilo eolico'!B5693*LCOH!$C$21</f>
        <v>201.3</v>
      </c>
      <c r="C5691">
        <f>$P$35*'Profilo fotovoltaico'!B5693</f>
        <v>0</v>
      </c>
      <c r="D5691">
        <f>$Q$37*'Profilo eolico'!B5693</f>
        <v>1174.5120042653484</v>
      </c>
      <c r="E5691">
        <f>$P$39*'Profilo fotovoltaico'!B5693+'Approvvigionamento energia'!$Q$39*'Profilo eolico'!B5693</f>
        <v>880.8840031990112</v>
      </c>
      <c r="F5691">
        <f>$P$41*'Profilo fotovoltaico'!B5693+'Approvvigionamento energia'!$Q$41*'Profilo eolico'!B5693</f>
        <v>587.25600213267421</v>
      </c>
      <c r="G5691">
        <f>$P$43*'Profilo fotovoltaico'!B5693+'Approvvigionamento energia'!$Q$43*'Profilo eolico'!B5693</f>
        <v>293.62800106633711</v>
      </c>
      <c r="H5691">
        <f t="shared" si="176"/>
        <v>1138.4335154826958</v>
      </c>
      <c r="I5691">
        <f>IF(LCOH!$C$28=Menu!$A$1,'Approvvigionamento energia'!C5691,0)+IF(LCOH!$C$28=Menu!$A$2,'Approvvigionamento energia'!D5691,0)+IF(LCOH!$C$28=Menu!$A$3,'Approvvigionamento energia'!E5691,0)+IF(LCOH!$C$28=Menu!$A$4,'Approvvigionamento energia'!F5691,0)+IF(LCOH!$C$28=Menu!$A$5,'Approvvigionamento energia'!G5691,0)+IF(LCOH!$C$28=Menu!$A$6,'Approvvigionamento energia'!H5691,0)</f>
        <v>587.25600213267421</v>
      </c>
      <c r="J5691">
        <f>'Approvvigionamento energia'!A5691+'Approvvigionamento energia'!B5691+'Approvvigionamento energia'!I5691</f>
        <v>788.55600213267417</v>
      </c>
      <c r="K5691">
        <f>IF(MIN(LCOH!$C$18,J5691)&gt;=$P$48*LCOH!$C$18, MIN(LCOH!$C$18,J5691),0)</f>
        <v>788.55600213267417</v>
      </c>
      <c r="L5691">
        <f t="shared" si="177"/>
        <v>0</v>
      </c>
      <c r="M5691">
        <f>K5691/LCOH!$C$18</f>
        <v>0.52570400142178275</v>
      </c>
      <c r="N5691">
        <f>K5691/LCOH!$C$34</f>
        <v>15.193757266525514</v>
      </c>
    </row>
    <row r="5692" spans="1:14" x14ac:dyDescent="0.35">
      <c r="A5692">
        <f>'Profilo fotovoltaico'!B5694*LCOH!$C$20</f>
        <v>0</v>
      </c>
      <c r="B5692">
        <f>'Profilo eolico'!B5694*LCOH!$C$21</f>
        <v>197.3</v>
      </c>
      <c r="C5692">
        <f>$P$35*'Profilo fotovoltaico'!B5694</f>
        <v>0</v>
      </c>
      <c r="D5692">
        <f>$Q$37*'Profilo eolico'!B5694</f>
        <v>1151.1734646872987</v>
      </c>
      <c r="E5692">
        <f>$P$39*'Profilo fotovoltaico'!B5694+'Approvvigionamento energia'!$Q$39*'Profilo eolico'!B5694</f>
        <v>863.38009851547395</v>
      </c>
      <c r="F5692">
        <f>$P$41*'Profilo fotovoltaico'!B5694+'Approvvigionamento energia'!$Q$41*'Profilo eolico'!B5694</f>
        <v>575.58673234364937</v>
      </c>
      <c r="G5692">
        <f>$P$43*'Profilo fotovoltaico'!B5694+'Approvvigionamento energia'!$Q$43*'Profilo eolico'!B5694</f>
        <v>287.79336617182469</v>
      </c>
      <c r="H5692">
        <f t="shared" si="176"/>
        <v>1138.4335154826958</v>
      </c>
      <c r="I5692">
        <f>IF(LCOH!$C$28=Menu!$A$1,'Approvvigionamento energia'!C5692,0)+IF(LCOH!$C$28=Menu!$A$2,'Approvvigionamento energia'!D5692,0)+IF(LCOH!$C$28=Menu!$A$3,'Approvvigionamento energia'!E5692,0)+IF(LCOH!$C$28=Menu!$A$4,'Approvvigionamento energia'!F5692,0)+IF(LCOH!$C$28=Menu!$A$5,'Approvvigionamento energia'!G5692,0)+IF(LCOH!$C$28=Menu!$A$6,'Approvvigionamento energia'!H5692,0)</f>
        <v>575.58673234364937</v>
      </c>
      <c r="J5692">
        <f>'Approvvigionamento energia'!A5692+'Approvvigionamento energia'!B5692+'Approvvigionamento energia'!I5692</f>
        <v>772.88673234364933</v>
      </c>
      <c r="K5692">
        <f>IF(MIN(LCOH!$C$18,J5692)&gt;=$P$48*LCOH!$C$18, MIN(LCOH!$C$18,J5692),0)</f>
        <v>772.88673234364933</v>
      </c>
      <c r="L5692">
        <f t="shared" si="177"/>
        <v>0</v>
      </c>
      <c r="M5692">
        <f>K5692/LCOH!$C$18</f>
        <v>0.51525782156243294</v>
      </c>
      <c r="N5692">
        <f>K5692/LCOH!$C$34</f>
        <v>14.891844553827541</v>
      </c>
    </row>
    <row r="5693" spans="1:14" x14ac:dyDescent="0.35">
      <c r="A5693">
        <f>'Profilo fotovoltaico'!B5695*LCOH!$C$20</f>
        <v>0</v>
      </c>
      <c r="B5693">
        <f>'Profilo eolico'!B5695*LCOH!$C$21</f>
        <v>189.29999999999998</v>
      </c>
      <c r="C5693">
        <f>$P$35*'Profilo fotovoltaico'!B5695</f>
        <v>0</v>
      </c>
      <c r="D5693">
        <f>$Q$37*'Profilo eolico'!B5695</f>
        <v>1104.4963855311994</v>
      </c>
      <c r="E5693">
        <f>$P$39*'Profilo fotovoltaico'!B5695+'Approvvigionamento energia'!$Q$39*'Profilo eolico'!B5695</f>
        <v>828.37228914839943</v>
      </c>
      <c r="F5693">
        <f>$P$41*'Profilo fotovoltaico'!B5695+'Approvvigionamento energia'!$Q$41*'Profilo eolico'!B5695</f>
        <v>552.2481927655997</v>
      </c>
      <c r="G5693">
        <f>$P$43*'Profilo fotovoltaico'!B5695+'Approvvigionamento energia'!$Q$43*'Profilo eolico'!B5695</f>
        <v>276.12409638279985</v>
      </c>
      <c r="H5693">
        <f t="shared" si="176"/>
        <v>1138.4335154826958</v>
      </c>
      <c r="I5693">
        <f>IF(LCOH!$C$28=Menu!$A$1,'Approvvigionamento energia'!C5693,0)+IF(LCOH!$C$28=Menu!$A$2,'Approvvigionamento energia'!D5693,0)+IF(LCOH!$C$28=Menu!$A$3,'Approvvigionamento energia'!E5693,0)+IF(LCOH!$C$28=Menu!$A$4,'Approvvigionamento energia'!F5693,0)+IF(LCOH!$C$28=Menu!$A$5,'Approvvigionamento energia'!G5693,0)+IF(LCOH!$C$28=Menu!$A$6,'Approvvigionamento energia'!H5693,0)</f>
        <v>552.2481927655997</v>
      </c>
      <c r="J5693">
        <f>'Approvvigionamento energia'!A5693+'Approvvigionamento energia'!B5693+'Approvvigionamento energia'!I5693</f>
        <v>741.54819276559965</v>
      </c>
      <c r="K5693">
        <f>IF(MIN(LCOH!$C$18,J5693)&gt;=$P$48*LCOH!$C$18, MIN(LCOH!$C$18,J5693),0)</f>
        <v>741.54819276559965</v>
      </c>
      <c r="L5693">
        <f t="shared" si="177"/>
        <v>0</v>
      </c>
      <c r="M5693">
        <f>K5693/LCOH!$C$18</f>
        <v>0.49436546184373309</v>
      </c>
      <c r="N5693">
        <f>K5693/LCOH!$C$34</f>
        <v>14.288019128431593</v>
      </c>
    </row>
    <row r="5694" spans="1:14" x14ac:dyDescent="0.35">
      <c r="A5694">
        <f>'Profilo fotovoltaico'!B5696*LCOH!$C$20</f>
        <v>4</v>
      </c>
      <c r="B5694">
        <f>'Profilo eolico'!B5696*LCOH!$C$21</f>
        <v>176.4</v>
      </c>
      <c r="C5694">
        <f>$P$35*'Profilo fotovoltaico'!B5696</f>
        <v>29.41844875048826</v>
      </c>
      <c r="D5694">
        <f>$Q$37*'Profilo eolico'!B5696</f>
        <v>1029.2295953919893</v>
      </c>
      <c r="E5694">
        <f>$P$39*'Profilo fotovoltaico'!B5696+'Approvvigionamento energia'!$Q$39*'Profilo eolico'!B5696</f>
        <v>779.27680873161398</v>
      </c>
      <c r="F5694">
        <f>$P$41*'Profilo fotovoltaico'!B5696+'Approvvigionamento energia'!$Q$41*'Profilo eolico'!B5696</f>
        <v>529.3240220712388</v>
      </c>
      <c r="G5694">
        <f>$P$43*'Profilo fotovoltaico'!B5696+'Approvvigionamento energia'!$Q$43*'Profilo eolico'!B5696</f>
        <v>279.37123541086351</v>
      </c>
      <c r="H5694">
        <f t="shared" si="176"/>
        <v>1138.4335154826958</v>
      </c>
      <c r="I5694">
        <f>IF(LCOH!$C$28=Menu!$A$1,'Approvvigionamento energia'!C5694,0)+IF(LCOH!$C$28=Menu!$A$2,'Approvvigionamento energia'!D5694,0)+IF(LCOH!$C$28=Menu!$A$3,'Approvvigionamento energia'!E5694,0)+IF(LCOH!$C$28=Menu!$A$4,'Approvvigionamento energia'!F5694,0)+IF(LCOH!$C$28=Menu!$A$5,'Approvvigionamento energia'!G5694,0)+IF(LCOH!$C$28=Menu!$A$6,'Approvvigionamento energia'!H5694,0)</f>
        <v>529.3240220712388</v>
      </c>
      <c r="J5694">
        <f>'Approvvigionamento energia'!A5694+'Approvvigionamento energia'!B5694+'Approvvigionamento energia'!I5694</f>
        <v>709.72402207123878</v>
      </c>
      <c r="K5694">
        <f>IF(MIN(LCOH!$C$18,J5694)&gt;=$P$48*LCOH!$C$18, MIN(LCOH!$C$18,J5694),0)</f>
        <v>709.72402207123878</v>
      </c>
      <c r="L5694">
        <f t="shared" si="177"/>
        <v>0</v>
      </c>
      <c r="M5694">
        <f>K5694/LCOH!$C$18</f>
        <v>0.47314934804749254</v>
      </c>
      <c r="N5694">
        <f>K5694/LCOH!$C$34</f>
        <v>13.674836648771461</v>
      </c>
    </row>
    <row r="5695" spans="1:14" x14ac:dyDescent="0.35">
      <c r="A5695">
        <f>'Profilo fotovoltaico'!B5697*LCOH!$C$20</f>
        <v>92</v>
      </c>
      <c r="B5695">
        <f>'Profilo eolico'!B5697*LCOH!$C$21</f>
        <v>143.19999999999999</v>
      </c>
      <c r="C5695">
        <f>$P$35*'Profilo fotovoltaico'!B5697</f>
        <v>676.62432126122997</v>
      </c>
      <c r="D5695">
        <f>$Q$37*'Profilo eolico'!B5697</f>
        <v>835.51971689417724</v>
      </c>
      <c r="E5695">
        <f>$P$39*'Profilo fotovoltaico'!B5697+'Approvvigionamento energia'!$Q$39*'Profilo eolico'!B5697</f>
        <v>795.79586798594039</v>
      </c>
      <c r="F5695">
        <f>$P$41*'Profilo fotovoltaico'!B5697+'Approvvigionamento energia'!$Q$41*'Profilo eolico'!B5697</f>
        <v>756.07201907770354</v>
      </c>
      <c r="G5695">
        <f>$P$43*'Profilo fotovoltaico'!B5697+'Approvvigionamento energia'!$Q$43*'Profilo eolico'!B5697</f>
        <v>716.34817016946681</v>
      </c>
      <c r="H5695">
        <f t="shared" si="176"/>
        <v>1138.4335154826958</v>
      </c>
      <c r="I5695">
        <f>IF(LCOH!$C$28=Menu!$A$1,'Approvvigionamento energia'!C5695,0)+IF(LCOH!$C$28=Menu!$A$2,'Approvvigionamento energia'!D5695,0)+IF(LCOH!$C$28=Menu!$A$3,'Approvvigionamento energia'!E5695,0)+IF(LCOH!$C$28=Menu!$A$4,'Approvvigionamento energia'!F5695,0)+IF(LCOH!$C$28=Menu!$A$5,'Approvvigionamento energia'!G5695,0)+IF(LCOH!$C$28=Menu!$A$6,'Approvvigionamento energia'!H5695,0)</f>
        <v>756.07201907770354</v>
      </c>
      <c r="J5695">
        <f>'Approvvigionamento energia'!A5695+'Approvvigionamento energia'!B5695+'Approvvigionamento energia'!I5695</f>
        <v>991.27201907770359</v>
      </c>
      <c r="K5695">
        <f>IF(MIN(LCOH!$C$18,J5695)&gt;=$P$48*LCOH!$C$18, MIN(LCOH!$C$18,J5695),0)</f>
        <v>991.27201907770359</v>
      </c>
      <c r="L5695">
        <f t="shared" si="177"/>
        <v>0</v>
      </c>
      <c r="M5695">
        <f>K5695/LCOH!$C$18</f>
        <v>0.66084801271846905</v>
      </c>
      <c r="N5695">
        <f>K5695/LCOH!$C$34</f>
        <v>19.099653546776562</v>
      </c>
    </row>
    <row r="5696" spans="1:14" x14ac:dyDescent="0.35">
      <c r="A5696">
        <f>'Profilo fotovoltaico'!B5698*LCOH!$C$20</f>
        <v>239</v>
      </c>
      <c r="B5696">
        <f>'Profilo eolico'!B5698*LCOH!$C$21</f>
        <v>160.89999999999998</v>
      </c>
      <c r="C5696">
        <f>$P$35*'Profilo fotovoltaico'!B5698</f>
        <v>1757.7523128416735</v>
      </c>
      <c r="D5696">
        <f>$Q$37*'Profilo eolico'!B5698</f>
        <v>938.7927545270469</v>
      </c>
      <c r="E5696">
        <f>$P$39*'Profilo fotovoltaico'!B5698+'Approvvigionamento energia'!$Q$39*'Profilo eolico'!B5698</f>
        <v>1143.5326441057034</v>
      </c>
      <c r="F5696">
        <f>$P$41*'Profilo fotovoltaico'!B5698+'Approvvigionamento energia'!$Q$41*'Profilo eolico'!B5698</f>
        <v>1348.2725336843603</v>
      </c>
      <c r="G5696">
        <f>$P$43*'Profilo fotovoltaico'!B5698+'Approvvigionamento energia'!$Q$43*'Profilo eolico'!B5698</f>
        <v>1553.0124232630169</v>
      </c>
      <c r="H5696">
        <f t="shared" si="176"/>
        <v>1138.4335154826958</v>
      </c>
      <c r="I5696">
        <f>IF(LCOH!$C$28=Menu!$A$1,'Approvvigionamento energia'!C5696,0)+IF(LCOH!$C$28=Menu!$A$2,'Approvvigionamento energia'!D5696,0)+IF(LCOH!$C$28=Menu!$A$3,'Approvvigionamento energia'!E5696,0)+IF(LCOH!$C$28=Menu!$A$4,'Approvvigionamento energia'!F5696,0)+IF(LCOH!$C$28=Menu!$A$5,'Approvvigionamento energia'!G5696,0)+IF(LCOH!$C$28=Menu!$A$6,'Approvvigionamento energia'!H5696,0)</f>
        <v>1348.2725336843603</v>
      </c>
      <c r="J5696">
        <f>'Approvvigionamento energia'!A5696+'Approvvigionamento energia'!B5696+'Approvvigionamento energia'!I5696</f>
        <v>1748.1725336843601</v>
      </c>
      <c r="K5696">
        <f>IF(MIN(LCOH!$C$18,J5696)&gt;=$P$48*LCOH!$C$18, MIN(LCOH!$C$18,J5696),0)</f>
        <v>1500</v>
      </c>
      <c r="L5696">
        <f t="shared" si="177"/>
        <v>248.17253368436013</v>
      </c>
      <c r="M5696">
        <f>K5696/LCOH!$C$18</f>
        <v>1</v>
      </c>
      <c r="N5696">
        <f>K5696/LCOH!$C$34</f>
        <v>28.901734104046245</v>
      </c>
    </row>
    <row r="5697" spans="1:14" x14ac:dyDescent="0.35">
      <c r="A5697">
        <f>'Profilo fotovoltaico'!B5699*LCOH!$C$20</f>
        <v>395</v>
      </c>
      <c r="B5697">
        <f>'Profilo eolico'!B5699*LCOH!$C$21</f>
        <v>186</v>
      </c>
      <c r="C5697">
        <f>$P$35*'Profilo fotovoltaico'!B5699</f>
        <v>2905.0718141107159</v>
      </c>
      <c r="D5697">
        <f>$Q$37*'Profilo eolico'!B5699</f>
        <v>1085.2420903793084</v>
      </c>
      <c r="E5697">
        <f>$P$39*'Profilo fotovoltaico'!B5699+'Approvvigionamento energia'!$Q$39*'Profilo eolico'!B5699</f>
        <v>1540.1995213121604</v>
      </c>
      <c r="F5697">
        <f>$P$41*'Profilo fotovoltaico'!B5699+'Approvvigionamento energia'!$Q$41*'Profilo eolico'!B5699</f>
        <v>1995.1569522450122</v>
      </c>
      <c r="G5697">
        <f>$P$43*'Profilo fotovoltaico'!B5699+'Approvvigionamento energia'!$Q$43*'Profilo eolico'!B5699</f>
        <v>2450.1143831778641</v>
      </c>
      <c r="H5697">
        <f t="shared" si="176"/>
        <v>1138.4335154826958</v>
      </c>
      <c r="I5697">
        <f>IF(LCOH!$C$28=Menu!$A$1,'Approvvigionamento energia'!C5697,0)+IF(LCOH!$C$28=Menu!$A$2,'Approvvigionamento energia'!D5697,0)+IF(LCOH!$C$28=Menu!$A$3,'Approvvigionamento energia'!E5697,0)+IF(LCOH!$C$28=Menu!$A$4,'Approvvigionamento energia'!F5697,0)+IF(LCOH!$C$28=Menu!$A$5,'Approvvigionamento energia'!G5697,0)+IF(LCOH!$C$28=Menu!$A$6,'Approvvigionamento energia'!H5697,0)</f>
        <v>1995.1569522450122</v>
      </c>
      <c r="J5697">
        <f>'Approvvigionamento energia'!A5697+'Approvvigionamento energia'!B5697+'Approvvigionamento energia'!I5697</f>
        <v>2576.1569522450122</v>
      </c>
      <c r="K5697">
        <f>IF(MIN(LCOH!$C$18,J5697)&gt;=$P$48*LCOH!$C$18, MIN(LCOH!$C$18,J5697),0)</f>
        <v>1500</v>
      </c>
      <c r="L5697">
        <f t="shared" si="177"/>
        <v>1076.1569522450122</v>
      </c>
      <c r="M5697">
        <f>K5697/LCOH!$C$18</f>
        <v>1</v>
      </c>
      <c r="N5697">
        <f>K5697/LCOH!$C$34</f>
        <v>28.901734104046245</v>
      </c>
    </row>
    <row r="5698" spans="1:14" x14ac:dyDescent="0.35">
      <c r="A5698">
        <f>'Profilo fotovoltaico'!B5700*LCOH!$C$20</f>
        <v>519</v>
      </c>
      <c r="B5698">
        <f>'Profilo eolico'!B5700*LCOH!$C$21</f>
        <v>191</v>
      </c>
      <c r="C5698">
        <f>$P$35*'Profilo fotovoltaico'!B5700</f>
        <v>3817.0437253758519</v>
      </c>
      <c r="D5698">
        <f>$Q$37*'Profilo eolico'!B5700</f>
        <v>1114.4152648518705</v>
      </c>
      <c r="E5698">
        <f>$P$39*'Profilo fotovoltaico'!B5700+'Approvvigionamento energia'!$Q$39*'Profilo eolico'!B5700</f>
        <v>1790.0723799828656</v>
      </c>
      <c r="F5698">
        <f>$P$41*'Profilo fotovoltaico'!B5700+'Approvvigionamento energia'!$Q$41*'Profilo eolico'!B5700</f>
        <v>2465.729495113861</v>
      </c>
      <c r="G5698">
        <f>$P$43*'Profilo fotovoltaico'!B5700+'Approvvigionamento energia'!$Q$43*'Profilo eolico'!B5700</f>
        <v>3141.3866102448565</v>
      </c>
      <c r="H5698">
        <f t="shared" ref="H5698:H5761" si="178">$P$45</f>
        <v>1138.4335154826958</v>
      </c>
      <c r="I5698">
        <f>IF(LCOH!$C$28=Menu!$A$1,'Approvvigionamento energia'!C5698,0)+IF(LCOH!$C$28=Menu!$A$2,'Approvvigionamento energia'!D5698,0)+IF(LCOH!$C$28=Menu!$A$3,'Approvvigionamento energia'!E5698,0)+IF(LCOH!$C$28=Menu!$A$4,'Approvvigionamento energia'!F5698,0)+IF(LCOH!$C$28=Menu!$A$5,'Approvvigionamento energia'!G5698,0)+IF(LCOH!$C$28=Menu!$A$6,'Approvvigionamento energia'!H5698,0)</f>
        <v>2465.729495113861</v>
      </c>
      <c r="J5698">
        <f>'Approvvigionamento energia'!A5698+'Approvvigionamento energia'!B5698+'Approvvigionamento energia'!I5698</f>
        <v>3175.729495113861</v>
      </c>
      <c r="K5698">
        <f>IF(MIN(LCOH!$C$18,J5698)&gt;=$P$48*LCOH!$C$18, MIN(LCOH!$C$18,J5698),0)</f>
        <v>1500</v>
      </c>
      <c r="L5698">
        <f t="shared" si="177"/>
        <v>1675.729495113861</v>
      </c>
      <c r="M5698">
        <f>K5698/LCOH!$C$18</f>
        <v>1</v>
      </c>
      <c r="N5698">
        <f>K5698/LCOH!$C$34</f>
        <v>28.901734104046245</v>
      </c>
    </row>
    <row r="5699" spans="1:14" x14ac:dyDescent="0.35">
      <c r="A5699">
        <f>'Profilo fotovoltaico'!B5701*LCOH!$C$20</f>
        <v>605</v>
      </c>
      <c r="B5699">
        <f>'Profilo eolico'!B5701*LCOH!$C$21</f>
        <v>187.1</v>
      </c>
      <c r="C5699">
        <f>$P$35*'Profilo fotovoltaico'!B5701</f>
        <v>4449.5403735113496</v>
      </c>
      <c r="D5699">
        <f>$Q$37*'Profilo eolico'!B5701</f>
        <v>1091.6601887632721</v>
      </c>
      <c r="E5699">
        <f>$P$39*'Profilo fotovoltaico'!B5701+'Approvvigionamento energia'!$Q$39*'Profilo eolico'!B5701</f>
        <v>1931.1302349502912</v>
      </c>
      <c r="F5699">
        <f>$P$41*'Profilo fotovoltaico'!B5701+'Approvvigionamento energia'!$Q$41*'Profilo eolico'!B5701</f>
        <v>2770.600281137311</v>
      </c>
      <c r="G5699">
        <f>$P$43*'Profilo fotovoltaico'!B5701+'Approvvigionamento energia'!$Q$43*'Profilo eolico'!B5701</f>
        <v>3610.0703273243298</v>
      </c>
      <c r="H5699">
        <f t="shared" si="178"/>
        <v>1138.4335154826958</v>
      </c>
      <c r="I5699">
        <f>IF(LCOH!$C$28=Menu!$A$1,'Approvvigionamento energia'!C5699,0)+IF(LCOH!$C$28=Menu!$A$2,'Approvvigionamento energia'!D5699,0)+IF(LCOH!$C$28=Menu!$A$3,'Approvvigionamento energia'!E5699,0)+IF(LCOH!$C$28=Menu!$A$4,'Approvvigionamento energia'!F5699,0)+IF(LCOH!$C$28=Menu!$A$5,'Approvvigionamento energia'!G5699,0)+IF(LCOH!$C$28=Menu!$A$6,'Approvvigionamento energia'!H5699,0)</f>
        <v>2770.600281137311</v>
      </c>
      <c r="J5699">
        <f>'Approvvigionamento energia'!A5699+'Approvvigionamento energia'!B5699+'Approvvigionamento energia'!I5699</f>
        <v>3562.7002811373109</v>
      </c>
      <c r="K5699">
        <f>IF(MIN(LCOH!$C$18,J5699)&gt;=$P$48*LCOH!$C$18, MIN(LCOH!$C$18,J5699),0)</f>
        <v>1500</v>
      </c>
      <c r="L5699">
        <f t="shared" ref="L5699:L5762" si="179">J5699-K5699</f>
        <v>2062.7002811373109</v>
      </c>
      <c r="M5699">
        <f>K5699/LCOH!$C$18</f>
        <v>1</v>
      </c>
      <c r="N5699">
        <f>K5699/LCOH!$C$34</f>
        <v>28.901734104046245</v>
      </c>
    </row>
    <row r="5700" spans="1:14" x14ac:dyDescent="0.35">
      <c r="A5700">
        <f>'Profilo fotovoltaico'!B5702*LCOH!$C$20</f>
        <v>651</v>
      </c>
      <c r="B5700">
        <f>'Profilo eolico'!B5702*LCOH!$C$21</f>
        <v>185.4</v>
      </c>
      <c r="C5700">
        <f>$P$35*'Profilo fotovoltaico'!B5702</f>
        <v>4787.8525341419645</v>
      </c>
      <c r="D5700">
        <f>$Q$37*'Profilo eolico'!B5702</f>
        <v>1081.7413094426011</v>
      </c>
      <c r="E5700">
        <f>$P$39*'Profilo fotovoltaico'!B5702+'Approvvigionamento energia'!$Q$39*'Profilo eolico'!B5702</f>
        <v>2008.2691156174419</v>
      </c>
      <c r="F5700">
        <f>$P$41*'Profilo fotovoltaico'!B5702+'Approvvigionamento energia'!$Q$41*'Profilo eolico'!B5702</f>
        <v>2934.7969217922828</v>
      </c>
      <c r="G5700">
        <f>$P$43*'Profilo fotovoltaico'!B5702+'Approvvigionamento energia'!$Q$43*'Profilo eolico'!B5702</f>
        <v>3861.3247279671236</v>
      </c>
      <c r="H5700">
        <f t="shared" si="178"/>
        <v>1138.4335154826958</v>
      </c>
      <c r="I5700">
        <f>IF(LCOH!$C$28=Menu!$A$1,'Approvvigionamento energia'!C5700,0)+IF(LCOH!$C$28=Menu!$A$2,'Approvvigionamento energia'!D5700,0)+IF(LCOH!$C$28=Menu!$A$3,'Approvvigionamento energia'!E5700,0)+IF(LCOH!$C$28=Menu!$A$4,'Approvvigionamento energia'!F5700,0)+IF(LCOH!$C$28=Menu!$A$5,'Approvvigionamento energia'!G5700,0)+IF(LCOH!$C$28=Menu!$A$6,'Approvvigionamento energia'!H5700,0)</f>
        <v>2934.7969217922828</v>
      </c>
      <c r="J5700">
        <f>'Approvvigionamento energia'!A5700+'Approvvigionamento energia'!B5700+'Approvvigionamento energia'!I5700</f>
        <v>3771.1969217922829</v>
      </c>
      <c r="K5700">
        <f>IF(MIN(LCOH!$C$18,J5700)&gt;=$P$48*LCOH!$C$18, MIN(LCOH!$C$18,J5700),0)</f>
        <v>1500</v>
      </c>
      <c r="L5700">
        <f t="shared" si="179"/>
        <v>2271.1969217922829</v>
      </c>
      <c r="M5700">
        <f>K5700/LCOH!$C$18</f>
        <v>1</v>
      </c>
      <c r="N5700">
        <f>K5700/LCOH!$C$34</f>
        <v>28.901734104046245</v>
      </c>
    </row>
    <row r="5701" spans="1:14" x14ac:dyDescent="0.35">
      <c r="A5701">
        <f>'Profilo fotovoltaico'!B5703*LCOH!$C$20</f>
        <v>656</v>
      </c>
      <c r="B5701">
        <f>'Profilo eolico'!B5703*LCOH!$C$21</f>
        <v>185.4</v>
      </c>
      <c r="C5701">
        <f>$P$35*'Profilo fotovoltaico'!B5703</f>
        <v>4824.6255950800751</v>
      </c>
      <c r="D5701">
        <f>$Q$37*'Profilo eolico'!B5703</f>
        <v>1081.7413094426011</v>
      </c>
      <c r="E5701">
        <f>$P$39*'Profilo fotovoltaico'!B5703+'Approvvigionamento energia'!$Q$39*'Profilo eolico'!B5703</f>
        <v>2017.4623808519696</v>
      </c>
      <c r="F5701">
        <f>$P$41*'Profilo fotovoltaico'!B5703+'Approvvigionamento energia'!$Q$41*'Profilo eolico'!B5703</f>
        <v>2953.1834522613381</v>
      </c>
      <c r="G5701">
        <f>$P$43*'Profilo fotovoltaico'!B5703+'Approvvigionamento energia'!$Q$43*'Profilo eolico'!B5703</f>
        <v>3888.9045236707066</v>
      </c>
      <c r="H5701">
        <f t="shared" si="178"/>
        <v>1138.4335154826958</v>
      </c>
      <c r="I5701">
        <f>IF(LCOH!$C$28=Menu!$A$1,'Approvvigionamento energia'!C5701,0)+IF(LCOH!$C$28=Menu!$A$2,'Approvvigionamento energia'!D5701,0)+IF(LCOH!$C$28=Menu!$A$3,'Approvvigionamento energia'!E5701,0)+IF(LCOH!$C$28=Menu!$A$4,'Approvvigionamento energia'!F5701,0)+IF(LCOH!$C$28=Menu!$A$5,'Approvvigionamento energia'!G5701,0)+IF(LCOH!$C$28=Menu!$A$6,'Approvvigionamento energia'!H5701,0)</f>
        <v>2953.1834522613381</v>
      </c>
      <c r="J5701">
        <f>'Approvvigionamento energia'!A5701+'Approvvigionamento energia'!B5701+'Approvvigionamento energia'!I5701</f>
        <v>3794.5834522613382</v>
      </c>
      <c r="K5701">
        <f>IF(MIN(LCOH!$C$18,J5701)&gt;=$P$48*LCOH!$C$18, MIN(LCOH!$C$18,J5701),0)</f>
        <v>1500</v>
      </c>
      <c r="L5701">
        <f t="shared" si="179"/>
        <v>2294.5834522613382</v>
      </c>
      <c r="M5701">
        <f>K5701/LCOH!$C$18</f>
        <v>1</v>
      </c>
      <c r="N5701">
        <f>K5701/LCOH!$C$34</f>
        <v>28.901734104046245</v>
      </c>
    </row>
    <row r="5702" spans="1:14" x14ac:dyDescent="0.35">
      <c r="A5702">
        <f>'Profilo fotovoltaico'!B5704*LCOH!$C$20</f>
        <v>623</v>
      </c>
      <c r="B5702">
        <f>'Profilo eolico'!B5704*LCOH!$C$21</f>
        <v>189.6</v>
      </c>
      <c r="C5702">
        <f>$P$35*'Profilo fotovoltaico'!B5704</f>
        <v>4581.9233928885469</v>
      </c>
      <c r="D5702">
        <f>$Q$37*'Profilo eolico'!B5704</f>
        <v>1106.2467759995532</v>
      </c>
      <c r="E5702">
        <f>$P$39*'Profilo fotovoltaico'!B5704+'Approvvigionamento energia'!$Q$39*'Profilo eolico'!B5704</f>
        <v>1975.1659302218013</v>
      </c>
      <c r="F5702">
        <f>$P$41*'Profilo fotovoltaico'!B5704+'Approvvigionamento energia'!$Q$41*'Profilo eolico'!B5704</f>
        <v>2844.0850844440502</v>
      </c>
      <c r="G5702">
        <f>$P$43*'Profilo fotovoltaico'!B5704+'Approvvigionamento energia'!$Q$43*'Profilo eolico'!B5704</f>
        <v>3713.0042386662981</v>
      </c>
      <c r="H5702">
        <f t="shared" si="178"/>
        <v>1138.4335154826958</v>
      </c>
      <c r="I5702">
        <f>IF(LCOH!$C$28=Menu!$A$1,'Approvvigionamento energia'!C5702,0)+IF(LCOH!$C$28=Menu!$A$2,'Approvvigionamento energia'!D5702,0)+IF(LCOH!$C$28=Menu!$A$3,'Approvvigionamento energia'!E5702,0)+IF(LCOH!$C$28=Menu!$A$4,'Approvvigionamento energia'!F5702,0)+IF(LCOH!$C$28=Menu!$A$5,'Approvvigionamento energia'!G5702,0)+IF(LCOH!$C$28=Menu!$A$6,'Approvvigionamento energia'!H5702,0)</f>
        <v>2844.0850844440502</v>
      </c>
      <c r="J5702">
        <f>'Approvvigionamento energia'!A5702+'Approvvigionamento energia'!B5702+'Approvvigionamento energia'!I5702</f>
        <v>3656.6850844440501</v>
      </c>
      <c r="K5702">
        <f>IF(MIN(LCOH!$C$18,J5702)&gt;=$P$48*LCOH!$C$18, MIN(LCOH!$C$18,J5702),0)</f>
        <v>1500</v>
      </c>
      <c r="L5702">
        <f t="shared" si="179"/>
        <v>2156.6850844440501</v>
      </c>
      <c r="M5702">
        <f>K5702/LCOH!$C$18</f>
        <v>1</v>
      </c>
      <c r="N5702">
        <f>K5702/LCOH!$C$34</f>
        <v>28.901734104046245</v>
      </c>
    </row>
    <row r="5703" spans="1:14" x14ac:dyDescent="0.35">
      <c r="A5703">
        <f>'Profilo fotovoltaico'!B5705*LCOH!$C$20</f>
        <v>552</v>
      </c>
      <c r="B5703">
        <f>'Profilo eolico'!B5705*LCOH!$C$21</f>
        <v>193.20000000000002</v>
      </c>
      <c r="C5703">
        <f>$P$35*'Profilo fotovoltaico'!B5705</f>
        <v>4059.74592756738</v>
      </c>
      <c r="D5703">
        <f>$Q$37*'Profilo eolico'!B5705</f>
        <v>1127.251461619798</v>
      </c>
      <c r="E5703">
        <f>$P$39*'Profilo fotovoltaico'!B5705+'Approvvigionamento energia'!$Q$39*'Profilo eolico'!B5705</f>
        <v>1860.3750781066933</v>
      </c>
      <c r="F5703">
        <f>$P$41*'Profilo fotovoltaico'!B5705+'Approvvigionamento energia'!$Q$41*'Profilo eolico'!B5705</f>
        <v>2593.4986945935889</v>
      </c>
      <c r="G5703">
        <f>$P$43*'Profilo fotovoltaico'!B5705+'Approvvigionamento energia'!$Q$43*'Profilo eolico'!B5705</f>
        <v>3326.6223110804849</v>
      </c>
      <c r="H5703">
        <f t="shared" si="178"/>
        <v>1138.4335154826958</v>
      </c>
      <c r="I5703">
        <f>IF(LCOH!$C$28=Menu!$A$1,'Approvvigionamento energia'!C5703,0)+IF(LCOH!$C$28=Menu!$A$2,'Approvvigionamento energia'!D5703,0)+IF(LCOH!$C$28=Menu!$A$3,'Approvvigionamento energia'!E5703,0)+IF(LCOH!$C$28=Menu!$A$4,'Approvvigionamento energia'!F5703,0)+IF(LCOH!$C$28=Menu!$A$5,'Approvvigionamento energia'!G5703,0)+IF(LCOH!$C$28=Menu!$A$6,'Approvvigionamento energia'!H5703,0)</f>
        <v>2593.4986945935889</v>
      </c>
      <c r="J5703">
        <f>'Approvvigionamento energia'!A5703+'Approvvigionamento energia'!B5703+'Approvvigionamento energia'!I5703</f>
        <v>3338.6986945935887</v>
      </c>
      <c r="K5703">
        <f>IF(MIN(LCOH!$C$18,J5703)&gt;=$P$48*LCOH!$C$18, MIN(LCOH!$C$18,J5703),0)</f>
        <v>1500</v>
      </c>
      <c r="L5703">
        <f t="shared" si="179"/>
        <v>1838.6986945935887</v>
      </c>
      <c r="M5703">
        <f>K5703/LCOH!$C$18</f>
        <v>1</v>
      </c>
      <c r="N5703">
        <f>K5703/LCOH!$C$34</f>
        <v>28.901734104046245</v>
      </c>
    </row>
    <row r="5704" spans="1:14" x14ac:dyDescent="0.35">
      <c r="A5704">
        <f>'Profilo fotovoltaico'!B5706*LCOH!$C$20</f>
        <v>444</v>
      </c>
      <c r="B5704">
        <f>'Profilo eolico'!B5706*LCOH!$C$21</f>
        <v>194.5</v>
      </c>
      <c r="C5704">
        <f>$P$35*'Profilo fotovoltaico'!B5706</f>
        <v>3265.4478113041969</v>
      </c>
      <c r="D5704">
        <f>$Q$37*'Profilo eolico'!B5706</f>
        <v>1134.8364869826639</v>
      </c>
      <c r="E5704">
        <f>$P$39*'Profilo fotovoltaico'!B5706+'Approvvigionamento energia'!$Q$39*'Profilo eolico'!B5706</f>
        <v>1667.489318063047</v>
      </c>
      <c r="F5704">
        <f>$P$41*'Profilo fotovoltaico'!B5706+'Approvvigionamento energia'!$Q$41*'Profilo eolico'!B5706</f>
        <v>2200.1421491434303</v>
      </c>
      <c r="G5704">
        <f>$P$43*'Profilo fotovoltaico'!B5706+'Approvvigionamento energia'!$Q$43*'Profilo eolico'!B5706</f>
        <v>2732.7949802238136</v>
      </c>
      <c r="H5704">
        <f t="shared" si="178"/>
        <v>1138.4335154826958</v>
      </c>
      <c r="I5704">
        <f>IF(LCOH!$C$28=Menu!$A$1,'Approvvigionamento energia'!C5704,0)+IF(LCOH!$C$28=Menu!$A$2,'Approvvigionamento energia'!D5704,0)+IF(LCOH!$C$28=Menu!$A$3,'Approvvigionamento energia'!E5704,0)+IF(LCOH!$C$28=Menu!$A$4,'Approvvigionamento energia'!F5704,0)+IF(LCOH!$C$28=Menu!$A$5,'Approvvigionamento energia'!G5704,0)+IF(LCOH!$C$28=Menu!$A$6,'Approvvigionamento energia'!H5704,0)</f>
        <v>2200.1421491434303</v>
      </c>
      <c r="J5704">
        <f>'Approvvigionamento energia'!A5704+'Approvvigionamento energia'!B5704+'Approvvigionamento energia'!I5704</f>
        <v>2838.6421491434303</v>
      </c>
      <c r="K5704">
        <f>IF(MIN(LCOH!$C$18,J5704)&gt;=$P$48*LCOH!$C$18, MIN(LCOH!$C$18,J5704),0)</f>
        <v>1500</v>
      </c>
      <c r="L5704">
        <f t="shared" si="179"/>
        <v>1338.6421491434303</v>
      </c>
      <c r="M5704">
        <f>K5704/LCOH!$C$18</f>
        <v>1</v>
      </c>
      <c r="N5704">
        <f>K5704/LCOH!$C$34</f>
        <v>28.901734104046245</v>
      </c>
    </row>
    <row r="5705" spans="1:14" x14ac:dyDescent="0.35">
      <c r="A5705">
        <f>'Profilo fotovoltaico'!B5707*LCOH!$C$20</f>
        <v>305</v>
      </c>
      <c r="B5705">
        <f>'Profilo eolico'!B5707*LCOH!$C$21</f>
        <v>185.79999999999998</v>
      </c>
      <c r="C5705">
        <f>$P$35*'Profilo fotovoltaico'!B5707</f>
        <v>2243.1567172247296</v>
      </c>
      <c r="D5705">
        <f>$Q$37*'Profilo eolico'!B5707</f>
        <v>1084.0751634004059</v>
      </c>
      <c r="E5705">
        <f>$P$39*'Profilo fotovoltaico'!B5707+'Approvvigionamento energia'!$Q$39*'Profilo eolico'!B5707</f>
        <v>1373.845551856487</v>
      </c>
      <c r="F5705">
        <f>$P$41*'Profilo fotovoltaico'!B5707+'Approvvigionamento energia'!$Q$41*'Profilo eolico'!B5707</f>
        <v>1663.6159403125678</v>
      </c>
      <c r="G5705">
        <f>$P$43*'Profilo fotovoltaico'!B5707+'Approvvigionamento energia'!$Q$43*'Profilo eolico'!B5707</f>
        <v>1953.386328768649</v>
      </c>
      <c r="H5705">
        <f t="shared" si="178"/>
        <v>1138.4335154826958</v>
      </c>
      <c r="I5705">
        <f>IF(LCOH!$C$28=Menu!$A$1,'Approvvigionamento energia'!C5705,0)+IF(LCOH!$C$28=Menu!$A$2,'Approvvigionamento energia'!D5705,0)+IF(LCOH!$C$28=Menu!$A$3,'Approvvigionamento energia'!E5705,0)+IF(LCOH!$C$28=Menu!$A$4,'Approvvigionamento energia'!F5705,0)+IF(LCOH!$C$28=Menu!$A$5,'Approvvigionamento energia'!G5705,0)+IF(LCOH!$C$28=Menu!$A$6,'Approvvigionamento energia'!H5705,0)</f>
        <v>1663.6159403125678</v>
      </c>
      <c r="J5705">
        <f>'Approvvigionamento energia'!A5705+'Approvvigionamento energia'!B5705+'Approvvigionamento energia'!I5705</f>
        <v>2154.4159403125677</v>
      </c>
      <c r="K5705">
        <f>IF(MIN(LCOH!$C$18,J5705)&gt;=$P$48*LCOH!$C$18, MIN(LCOH!$C$18,J5705),0)</f>
        <v>1500</v>
      </c>
      <c r="L5705">
        <f t="shared" si="179"/>
        <v>654.41594031256773</v>
      </c>
      <c r="M5705">
        <f>K5705/LCOH!$C$18</f>
        <v>1</v>
      </c>
      <c r="N5705">
        <f>K5705/LCOH!$C$34</f>
        <v>28.901734104046245</v>
      </c>
    </row>
    <row r="5706" spans="1:14" x14ac:dyDescent="0.35">
      <c r="A5706">
        <f>'Profilo fotovoltaico'!B5708*LCOH!$C$20</f>
        <v>153</v>
      </c>
      <c r="B5706">
        <f>'Profilo eolico'!B5708*LCOH!$C$21</f>
        <v>164.20000000000002</v>
      </c>
      <c r="C5706">
        <f>$P$35*'Profilo fotovoltaico'!B5708</f>
        <v>1125.2556647061758</v>
      </c>
      <c r="D5706">
        <f>$Q$37*'Profilo eolico'!B5708</f>
        <v>958.04704967893792</v>
      </c>
      <c r="E5706">
        <f>$P$39*'Profilo fotovoltaico'!B5708+'Approvvigionamento energia'!$Q$39*'Profilo eolico'!B5708</f>
        <v>999.84920343574731</v>
      </c>
      <c r="F5706">
        <f>$P$41*'Profilo fotovoltaico'!B5708+'Approvvigionamento energia'!$Q$41*'Profilo eolico'!B5708</f>
        <v>1041.6513571925568</v>
      </c>
      <c r="G5706">
        <f>$P$43*'Profilo fotovoltaico'!B5708+'Approvvigionamento energia'!$Q$43*'Profilo eolico'!B5708</f>
        <v>1083.4535109493663</v>
      </c>
      <c r="H5706">
        <f t="shared" si="178"/>
        <v>1138.4335154826958</v>
      </c>
      <c r="I5706">
        <f>IF(LCOH!$C$28=Menu!$A$1,'Approvvigionamento energia'!C5706,0)+IF(LCOH!$C$28=Menu!$A$2,'Approvvigionamento energia'!D5706,0)+IF(LCOH!$C$28=Menu!$A$3,'Approvvigionamento energia'!E5706,0)+IF(LCOH!$C$28=Menu!$A$4,'Approvvigionamento energia'!F5706,0)+IF(LCOH!$C$28=Menu!$A$5,'Approvvigionamento energia'!G5706,0)+IF(LCOH!$C$28=Menu!$A$6,'Approvvigionamento energia'!H5706,0)</f>
        <v>1041.6513571925568</v>
      </c>
      <c r="J5706">
        <f>'Approvvigionamento energia'!A5706+'Approvvigionamento energia'!B5706+'Approvvigionamento energia'!I5706</f>
        <v>1358.8513571925569</v>
      </c>
      <c r="K5706">
        <f>IF(MIN(LCOH!$C$18,J5706)&gt;=$P$48*LCOH!$C$18, MIN(LCOH!$C$18,J5706),0)</f>
        <v>1358.8513571925569</v>
      </c>
      <c r="L5706">
        <f t="shared" si="179"/>
        <v>0</v>
      </c>
      <c r="M5706">
        <f>K5706/LCOH!$C$18</f>
        <v>0.90590090479503793</v>
      </c>
      <c r="N5706">
        <f>K5706/LCOH!$C$34</f>
        <v>26.182107075001095</v>
      </c>
    </row>
    <row r="5707" spans="1:14" x14ac:dyDescent="0.35">
      <c r="A5707">
        <f>'Profilo fotovoltaico'!B5709*LCOH!$C$20</f>
        <v>30</v>
      </c>
      <c r="B5707">
        <f>'Profilo eolico'!B5709*LCOH!$C$21</f>
        <v>143.1</v>
      </c>
      <c r="C5707">
        <f>$P$35*'Profilo fotovoltaico'!B5709</f>
        <v>220.63836562866194</v>
      </c>
      <c r="D5707">
        <f>$Q$37*'Profilo eolico'!B5709</f>
        <v>834.93625340472602</v>
      </c>
      <c r="E5707">
        <f>$P$39*'Profilo fotovoltaico'!B5709+'Approvvigionamento energia'!$Q$39*'Profilo eolico'!B5709</f>
        <v>681.36178146071006</v>
      </c>
      <c r="F5707">
        <f>$P$41*'Profilo fotovoltaico'!B5709+'Approvvigionamento energia'!$Q$41*'Profilo eolico'!B5709</f>
        <v>527.78730951669399</v>
      </c>
      <c r="G5707">
        <f>$P$43*'Profilo fotovoltaico'!B5709+'Approvvigionamento energia'!$Q$43*'Profilo eolico'!B5709</f>
        <v>374.21283757267793</v>
      </c>
      <c r="H5707">
        <f t="shared" si="178"/>
        <v>1138.4335154826958</v>
      </c>
      <c r="I5707">
        <f>IF(LCOH!$C$28=Menu!$A$1,'Approvvigionamento energia'!C5707,0)+IF(LCOH!$C$28=Menu!$A$2,'Approvvigionamento energia'!D5707,0)+IF(LCOH!$C$28=Menu!$A$3,'Approvvigionamento energia'!E5707,0)+IF(LCOH!$C$28=Menu!$A$4,'Approvvigionamento energia'!F5707,0)+IF(LCOH!$C$28=Menu!$A$5,'Approvvigionamento energia'!G5707,0)+IF(LCOH!$C$28=Menu!$A$6,'Approvvigionamento energia'!H5707,0)</f>
        <v>527.78730951669399</v>
      </c>
      <c r="J5707">
        <f>'Approvvigionamento energia'!A5707+'Approvvigionamento energia'!B5707+'Approvvigionamento energia'!I5707</f>
        <v>700.88730951669402</v>
      </c>
      <c r="K5707">
        <f>IF(MIN(LCOH!$C$18,J5707)&gt;=$P$48*LCOH!$C$18, MIN(LCOH!$C$18,J5707),0)</f>
        <v>700.88730951669402</v>
      </c>
      <c r="L5707">
        <f t="shared" si="179"/>
        <v>0</v>
      </c>
      <c r="M5707">
        <f>K5707/LCOH!$C$18</f>
        <v>0.46725820634446269</v>
      </c>
      <c r="N5707">
        <f>K5707/LCOH!$C$34</f>
        <v>13.504572437701233</v>
      </c>
    </row>
    <row r="5708" spans="1:14" x14ac:dyDescent="0.35">
      <c r="A5708">
        <f>'Profilo fotovoltaico'!B5710*LCOH!$C$20</f>
        <v>0</v>
      </c>
      <c r="B5708">
        <f>'Profilo eolico'!B5710*LCOH!$C$21</f>
        <v>133.30000000000001</v>
      </c>
      <c r="C5708">
        <f>$P$35*'Profilo fotovoltaico'!B5710</f>
        <v>0</v>
      </c>
      <c r="D5708">
        <f>$Q$37*'Profilo eolico'!B5710</f>
        <v>777.75683143850438</v>
      </c>
      <c r="E5708">
        <f>$P$39*'Profilo fotovoltaico'!B5710+'Approvvigionamento energia'!$Q$39*'Profilo eolico'!B5710</f>
        <v>583.31762357887828</v>
      </c>
      <c r="F5708">
        <f>$P$41*'Profilo fotovoltaico'!B5710+'Approvvigionamento energia'!$Q$41*'Profilo eolico'!B5710</f>
        <v>388.87841571925219</v>
      </c>
      <c r="G5708">
        <f>$P$43*'Profilo fotovoltaico'!B5710+'Approvvigionamento energia'!$Q$43*'Profilo eolico'!B5710</f>
        <v>194.43920785962609</v>
      </c>
      <c r="H5708">
        <f t="shared" si="178"/>
        <v>1138.4335154826958</v>
      </c>
      <c r="I5708">
        <f>IF(LCOH!$C$28=Menu!$A$1,'Approvvigionamento energia'!C5708,0)+IF(LCOH!$C$28=Menu!$A$2,'Approvvigionamento energia'!D5708,0)+IF(LCOH!$C$28=Menu!$A$3,'Approvvigionamento energia'!E5708,0)+IF(LCOH!$C$28=Menu!$A$4,'Approvvigionamento energia'!F5708,0)+IF(LCOH!$C$28=Menu!$A$5,'Approvvigionamento energia'!G5708,0)+IF(LCOH!$C$28=Menu!$A$6,'Approvvigionamento energia'!H5708,0)</f>
        <v>388.87841571925219</v>
      </c>
      <c r="J5708">
        <f>'Approvvigionamento energia'!A5708+'Approvvigionamento energia'!B5708+'Approvvigionamento energia'!I5708</f>
        <v>522.17841571925214</v>
      </c>
      <c r="K5708">
        <f>IF(MIN(LCOH!$C$18,J5708)&gt;=$P$48*LCOH!$C$18, MIN(LCOH!$C$18,J5708),0)</f>
        <v>522.17841571925214</v>
      </c>
      <c r="L5708">
        <f t="shared" si="179"/>
        <v>0</v>
      </c>
      <c r="M5708">
        <f>K5708/LCOH!$C$18</f>
        <v>0.34811894381283476</v>
      </c>
      <c r="N5708">
        <f>K5708/LCOH!$C$34</f>
        <v>10.061241150659965</v>
      </c>
    </row>
    <row r="5709" spans="1:14" x14ac:dyDescent="0.35">
      <c r="A5709">
        <f>'Profilo fotovoltaico'!B5711*LCOH!$C$20</f>
        <v>0</v>
      </c>
      <c r="B5709">
        <f>'Profilo eolico'!B5711*LCOH!$C$21</f>
        <v>126.6</v>
      </c>
      <c r="C5709">
        <f>$P$35*'Profilo fotovoltaico'!B5711</f>
        <v>0</v>
      </c>
      <c r="D5709">
        <f>$Q$37*'Profilo eolico'!B5711</f>
        <v>738.66477764527122</v>
      </c>
      <c r="E5709">
        <f>$P$39*'Profilo fotovoltaico'!B5711+'Approvvigionamento energia'!$Q$39*'Profilo eolico'!B5711</f>
        <v>553.99858323395335</v>
      </c>
      <c r="F5709">
        <f>$P$41*'Profilo fotovoltaico'!B5711+'Approvvigionamento energia'!$Q$41*'Profilo eolico'!B5711</f>
        <v>369.33238882263561</v>
      </c>
      <c r="G5709">
        <f>$P$43*'Profilo fotovoltaico'!B5711+'Approvvigionamento energia'!$Q$43*'Profilo eolico'!B5711</f>
        <v>184.6661944113178</v>
      </c>
      <c r="H5709">
        <f t="shared" si="178"/>
        <v>1138.4335154826958</v>
      </c>
      <c r="I5709">
        <f>IF(LCOH!$C$28=Menu!$A$1,'Approvvigionamento energia'!C5709,0)+IF(LCOH!$C$28=Menu!$A$2,'Approvvigionamento energia'!D5709,0)+IF(LCOH!$C$28=Menu!$A$3,'Approvvigionamento energia'!E5709,0)+IF(LCOH!$C$28=Menu!$A$4,'Approvvigionamento energia'!F5709,0)+IF(LCOH!$C$28=Menu!$A$5,'Approvvigionamento energia'!G5709,0)+IF(LCOH!$C$28=Menu!$A$6,'Approvvigionamento energia'!H5709,0)</f>
        <v>369.33238882263561</v>
      </c>
      <c r="J5709">
        <f>'Approvvigionamento energia'!A5709+'Approvvigionamento energia'!B5709+'Approvvigionamento energia'!I5709</f>
        <v>495.93238882263563</v>
      </c>
      <c r="K5709">
        <f>IF(MIN(LCOH!$C$18,J5709)&gt;=$P$48*LCOH!$C$18, MIN(LCOH!$C$18,J5709),0)</f>
        <v>495.93238882263563</v>
      </c>
      <c r="L5709">
        <f t="shared" si="179"/>
        <v>0</v>
      </c>
      <c r="M5709">
        <f>K5709/LCOH!$C$18</f>
        <v>0.33062159254842377</v>
      </c>
      <c r="N5709">
        <f>K5709/LCOH!$C$34</f>
        <v>9.555537356890861</v>
      </c>
    </row>
    <row r="5710" spans="1:14" x14ac:dyDescent="0.35">
      <c r="A5710">
        <f>'Profilo fotovoltaico'!B5712*LCOH!$C$20</f>
        <v>0</v>
      </c>
      <c r="B5710">
        <f>'Profilo eolico'!B5712*LCOH!$C$21</f>
        <v>124.39999999999999</v>
      </c>
      <c r="C5710">
        <f>$P$35*'Profilo fotovoltaico'!B5712</f>
        <v>0</v>
      </c>
      <c r="D5710">
        <f>$Q$37*'Profilo eolico'!B5712</f>
        <v>725.82858087734394</v>
      </c>
      <c r="E5710">
        <f>$P$39*'Profilo fotovoltaico'!B5712+'Approvvigionamento energia'!$Q$39*'Profilo eolico'!B5712</f>
        <v>544.37143565800795</v>
      </c>
      <c r="F5710">
        <f>$P$41*'Profilo fotovoltaico'!B5712+'Approvvigionamento energia'!$Q$41*'Profilo eolico'!B5712</f>
        <v>362.91429043867197</v>
      </c>
      <c r="G5710">
        <f>$P$43*'Profilo fotovoltaico'!B5712+'Approvvigionamento energia'!$Q$43*'Profilo eolico'!B5712</f>
        <v>181.45714521933598</v>
      </c>
      <c r="H5710">
        <f t="shared" si="178"/>
        <v>1138.4335154826958</v>
      </c>
      <c r="I5710">
        <f>IF(LCOH!$C$28=Menu!$A$1,'Approvvigionamento energia'!C5710,0)+IF(LCOH!$C$28=Menu!$A$2,'Approvvigionamento energia'!D5710,0)+IF(LCOH!$C$28=Menu!$A$3,'Approvvigionamento energia'!E5710,0)+IF(LCOH!$C$28=Menu!$A$4,'Approvvigionamento energia'!F5710,0)+IF(LCOH!$C$28=Menu!$A$5,'Approvvigionamento energia'!G5710,0)+IF(LCOH!$C$28=Menu!$A$6,'Approvvigionamento energia'!H5710,0)</f>
        <v>362.91429043867197</v>
      </c>
      <c r="J5710">
        <f>'Approvvigionamento energia'!A5710+'Approvvigionamento energia'!B5710+'Approvvigionamento energia'!I5710</f>
        <v>487.31429043867195</v>
      </c>
      <c r="K5710">
        <f>IF(MIN(LCOH!$C$18,J5710)&gt;=$P$48*LCOH!$C$18, MIN(LCOH!$C$18,J5710),0)</f>
        <v>487.31429043867195</v>
      </c>
      <c r="L5710">
        <f t="shared" si="179"/>
        <v>0</v>
      </c>
      <c r="M5710">
        <f>K5710/LCOH!$C$18</f>
        <v>0.3248761936257813</v>
      </c>
      <c r="N5710">
        <f>K5710/LCOH!$C$34</f>
        <v>9.3894853649069745</v>
      </c>
    </row>
    <row r="5711" spans="1:14" x14ac:dyDescent="0.35">
      <c r="A5711">
        <f>'Profilo fotovoltaico'!B5713*LCOH!$C$20</f>
        <v>0</v>
      </c>
      <c r="B5711">
        <f>'Profilo eolico'!B5713*LCOH!$C$21</f>
        <v>132.70000000000002</v>
      </c>
      <c r="C5711">
        <f>$P$35*'Profilo fotovoltaico'!B5713</f>
        <v>0</v>
      </c>
      <c r="D5711">
        <f>$Q$37*'Profilo eolico'!B5713</f>
        <v>774.25605050179695</v>
      </c>
      <c r="E5711">
        <f>$P$39*'Profilo fotovoltaico'!B5713+'Approvvigionamento energia'!$Q$39*'Profilo eolico'!B5713</f>
        <v>580.69203787634774</v>
      </c>
      <c r="F5711">
        <f>$P$41*'Profilo fotovoltaico'!B5713+'Approvvigionamento energia'!$Q$41*'Profilo eolico'!B5713</f>
        <v>387.12802525089847</v>
      </c>
      <c r="G5711">
        <f>$P$43*'Profilo fotovoltaico'!B5713+'Approvvigionamento energia'!$Q$43*'Profilo eolico'!B5713</f>
        <v>193.56401262544924</v>
      </c>
      <c r="H5711">
        <f t="shared" si="178"/>
        <v>1138.4335154826958</v>
      </c>
      <c r="I5711">
        <f>IF(LCOH!$C$28=Menu!$A$1,'Approvvigionamento energia'!C5711,0)+IF(LCOH!$C$28=Menu!$A$2,'Approvvigionamento energia'!D5711,0)+IF(LCOH!$C$28=Menu!$A$3,'Approvvigionamento energia'!E5711,0)+IF(LCOH!$C$28=Menu!$A$4,'Approvvigionamento energia'!F5711,0)+IF(LCOH!$C$28=Menu!$A$5,'Approvvigionamento energia'!G5711,0)+IF(LCOH!$C$28=Menu!$A$6,'Approvvigionamento energia'!H5711,0)</f>
        <v>387.12802525089847</v>
      </c>
      <c r="J5711">
        <f>'Approvvigionamento energia'!A5711+'Approvvigionamento energia'!B5711+'Approvvigionamento energia'!I5711</f>
        <v>519.82802525089846</v>
      </c>
      <c r="K5711">
        <f>IF(MIN(LCOH!$C$18,J5711)&gt;=$P$48*LCOH!$C$18, MIN(LCOH!$C$18,J5711),0)</f>
        <v>519.82802525089846</v>
      </c>
      <c r="L5711">
        <f t="shared" si="179"/>
        <v>0</v>
      </c>
      <c r="M5711">
        <f>K5711/LCOH!$C$18</f>
        <v>0.34655201683393233</v>
      </c>
      <c r="N5711">
        <f>K5711/LCOH!$C$34</f>
        <v>10.015954243755269</v>
      </c>
    </row>
    <row r="5712" spans="1:14" x14ac:dyDescent="0.35">
      <c r="A5712">
        <f>'Profilo fotovoltaico'!B5714*LCOH!$C$20</f>
        <v>0</v>
      </c>
      <c r="B5712">
        <f>'Profilo eolico'!B5714*LCOH!$C$21</f>
        <v>144.80000000000001</v>
      </c>
      <c r="C5712">
        <f>$P$35*'Profilo fotovoltaico'!B5714</f>
        <v>0</v>
      </c>
      <c r="D5712">
        <f>$Q$37*'Profilo eolico'!B5714</f>
        <v>844.8551327253972</v>
      </c>
      <c r="E5712">
        <f>$P$39*'Profilo fotovoltaico'!B5714+'Approvvigionamento energia'!$Q$39*'Profilo eolico'!B5714</f>
        <v>633.6413495440479</v>
      </c>
      <c r="F5712">
        <f>$P$41*'Profilo fotovoltaico'!B5714+'Approvvigionamento energia'!$Q$41*'Profilo eolico'!B5714</f>
        <v>422.4275663626986</v>
      </c>
      <c r="G5712">
        <f>$P$43*'Profilo fotovoltaico'!B5714+'Approvvigionamento energia'!$Q$43*'Profilo eolico'!B5714</f>
        <v>211.2137831813493</v>
      </c>
      <c r="H5712">
        <f t="shared" si="178"/>
        <v>1138.4335154826958</v>
      </c>
      <c r="I5712">
        <f>IF(LCOH!$C$28=Menu!$A$1,'Approvvigionamento energia'!C5712,0)+IF(LCOH!$C$28=Menu!$A$2,'Approvvigionamento energia'!D5712,0)+IF(LCOH!$C$28=Menu!$A$3,'Approvvigionamento energia'!E5712,0)+IF(LCOH!$C$28=Menu!$A$4,'Approvvigionamento energia'!F5712,0)+IF(LCOH!$C$28=Menu!$A$5,'Approvvigionamento energia'!G5712,0)+IF(LCOH!$C$28=Menu!$A$6,'Approvvigionamento energia'!H5712,0)</f>
        <v>422.4275663626986</v>
      </c>
      <c r="J5712">
        <f>'Approvvigionamento energia'!A5712+'Approvvigionamento energia'!B5712+'Approvvigionamento energia'!I5712</f>
        <v>567.22756636269855</v>
      </c>
      <c r="K5712">
        <f>IF(MIN(LCOH!$C$18,J5712)&gt;=$P$48*LCOH!$C$18, MIN(LCOH!$C$18,J5712),0)</f>
        <v>567.22756636269855</v>
      </c>
      <c r="L5712">
        <f t="shared" si="179"/>
        <v>0</v>
      </c>
      <c r="M5712">
        <f>K5712/LCOH!$C$18</f>
        <v>0.37815171090846572</v>
      </c>
      <c r="N5712">
        <f>K5712/LCOH!$C$34</f>
        <v>10.929240199666639</v>
      </c>
    </row>
    <row r="5713" spans="1:14" x14ac:dyDescent="0.35">
      <c r="A5713">
        <f>'Profilo fotovoltaico'!B5715*LCOH!$C$20</f>
        <v>0</v>
      </c>
      <c r="B5713">
        <f>'Profilo eolico'!B5715*LCOH!$C$21</f>
        <v>151.10000000000002</v>
      </c>
      <c r="C5713">
        <f>$P$35*'Profilo fotovoltaico'!B5715</f>
        <v>0</v>
      </c>
      <c r="D5713">
        <f>$Q$37*'Profilo eolico'!B5715</f>
        <v>881.61333256082537</v>
      </c>
      <c r="E5713">
        <f>$P$39*'Profilo fotovoltaico'!B5715+'Approvvigionamento energia'!$Q$39*'Profilo eolico'!B5715</f>
        <v>661.20999942061894</v>
      </c>
      <c r="F5713">
        <f>$P$41*'Profilo fotovoltaico'!B5715+'Approvvigionamento energia'!$Q$41*'Profilo eolico'!B5715</f>
        <v>440.80666628041268</v>
      </c>
      <c r="G5713">
        <f>$P$43*'Profilo fotovoltaico'!B5715+'Approvvigionamento energia'!$Q$43*'Profilo eolico'!B5715</f>
        <v>220.40333314020634</v>
      </c>
      <c r="H5713">
        <f t="shared" si="178"/>
        <v>1138.4335154826958</v>
      </c>
      <c r="I5713">
        <f>IF(LCOH!$C$28=Menu!$A$1,'Approvvigionamento energia'!C5713,0)+IF(LCOH!$C$28=Menu!$A$2,'Approvvigionamento energia'!D5713,0)+IF(LCOH!$C$28=Menu!$A$3,'Approvvigionamento energia'!E5713,0)+IF(LCOH!$C$28=Menu!$A$4,'Approvvigionamento energia'!F5713,0)+IF(LCOH!$C$28=Menu!$A$5,'Approvvigionamento energia'!G5713,0)+IF(LCOH!$C$28=Menu!$A$6,'Approvvigionamento energia'!H5713,0)</f>
        <v>440.80666628041268</v>
      </c>
      <c r="J5713">
        <f>'Approvvigionamento energia'!A5713+'Approvvigionamento energia'!B5713+'Approvvigionamento energia'!I5713</f>
        <v>591.90666628041276</v>
      </c>
      <c r="K5713">
        <f>IF(MIN(LCOH!$C$18,J5713)&gt;=$P$48*LCOH!$C$18, MIN(LCOH!$C$18,J5713),0)</f>
        <v>591.90666628041276</v>
      </c>
      <c r="L5713">
        <f t="shared" si="179"/>
        <v>0</v>
      </c>
      <c r="M5713">
        <f>K5713/LCOH!$C$18</f>
        <v>0.39460444418694185</v>
      </c>
      <c r="N5713">
        <f>K5713/LCOH!$C$34</f>
        <v>11.40475272216595</v>
      </c>
    </row>
    <row r="5714" spans="1:14" x14ac:dyDescent="0.35">
      <c r="A5714">
        <f>'Profilo fotovoltaico'!B5716*LCOH!$C$20</f>
        <v>0</v>
      </c>
      <c r="B5714">
        <f>'Profilo eolico'!B5716*LCOH!$C$21</f>
        <v>152.4</v>
      </c>
      <c r="C5714">
        <f>$P$35*'Profilo fotovoltaico'!B5716</f>
        <v>0</v>
      </c>
      <c r="D5714">
        <f>$Q$37*'Profilo eolico'!B5716</f>
        <v>889.19835792369145</v>
      </c>
      <c r="E5714">
        <f>$P$39*'Profilo fotovoltaico'!B5716+'Approvvigionamento energia'!$Q$39*'Profilo eolico'!B5716</f>
        <v>666.89876844276853</v>
      </c>
      <c r="F5714">
        <f>$P$41*'Profilo fotovoltaico'!B5716+'Approvvigionamento energia'!$Q$41*'Profilo eolico'!B5716</f>
        <v>444.59917896184572</v>
      </c>
      <c r="G5714">
        <f>$P$43*'Profilo fotovoltaico'!B5716+'Approvvigionamento energia'!$Q$43*'Profilo eolico'!B5716</f>
        <v>222.29958948092286</v>
      </c>
      <c r="H5714">
        <f t="shared" si="178"/>
        <v>1138.4335154826958</v>
      </c>
      <c r="I5714">
        <f>IF(LCOH!$C$28=Menu!$A$1,'Approvvigionamento energia'!C5714,0)+IF(LCOH!$C$28=Menu!$A$2,'Approvvigionamento energia'!D5714,0)+IF(LCOH!$C$28=Menu!$A$3,'Approvvigionamento energia'!E5714,0)+IF(LCOH!$C$28=Menu!$A$4,'Approvvigionamento energia'!F5714,0)+IF(LCOH!$C$28=Menu!$A$5,'Approvvigionamento energia'!G5714,0)+IF(LCOH!$C$28=Menu!$A$6,'Approvvigionamento energia'!H5714,0)</f>
        <v>444.59917896184572</v>
      </c>
      <c r="J5714">
        <f>'Approvvigionamento energia'!A5714+'Approvvigionamento energia'!B5714+'Approvvigionamento energia'!I5714</f>
        <v>596.9991789618457</v>
      </c>
      <c r="K5714">
        <f>IF(MIN(LCOH!$C$18,J5714)&gt;=$P$48*LCOH!$C$18, MIN(LCOH!$C$18,J5714),0)</f>
        <v>596.9991789618457</v>
      </c>
      <c r="L5714">
        <f t="shared" si="179"/>
        <v>0</v>
      </c>
      <c r="M5714">
        <f>K5714/LCOH!$C$18</f>
        <v>0.39799945264123049</v>
      </c>
      <c r="N5714">
        <f>K5714/LCOH!$C$34</f>
        <v>11.502874353792789</v>
      </c>
    </row>
    <row r="5715" spans="1:14" x14ac:dyDescent="0.35">
      <c r="A5715">
        <f>'Profilo fotovoltaico'!B5717*LCOH!$C$20</f>
        <v>0</v>
      </c>
      <c r="B5715">
        <f>'Profilo eolico'!B5717*LCOH!$C$21</f>
        <v>157.4</v>
      </c>
      <c r="C5715">
        <f>$P$35*'Profilo fotovoltaico'!B5717</f>
        <v>0</v>
      </c>
      <c r="D5715">
        <f>$Q$37*'Profilo eolico'!B5717</f>
        <v>918.37153239625354</v>
      </c>
      <c r="E5715">
        <f>$P$39*'Profilo fotovoltaico'!B5717+'Approvvigionamento energia'!$Q$39*'Profilo eolico'!B5717</f>
        <v>688.7786492971901</v>
      </c>
      <c r="F5715">
        <f>$P$41*'Profilo fotovoltaico'!B5717+'Approvvigionamento energia'!$Q$41*'Profilo eolico'!B5717</f>
        <v>459.18576619812677</v>
      </c>
      <c r="G5715">
        <f>$P$43*'Profilo fotovoltaico'!B5717+'Approvvigionamento energia'!$Q$43*'Profilo eolico'!B5717</f>
        <v>229.59288309906339</v>
      </c>
      <c r="H5715">
        <f t="shared" si="178"/>
        <v>1138.4335154826958</v>
      </c>
      <c r="I5715">
        <f>IF(LCOH!$C$28=Menu!$A$1,'Approvvigionamento energia'!C5715,0)+IF(LCOH!$C$28=Menu!$A$2,'Approvvigionamento energia'!D5715,0)+IF(LCOH!$C$28=Menu!$A$3,'Approvvigionamento energia'!E5715,0)+IF(LCOH!$C$28=Menu!$A$4,'Approvvigionamento energia'!F5715,0)+IF(LCOH!$C$28=Menu!$A$5,'Approvvigionamento energia'!G5715,0)+IF(LCOH!$C$28=Menu!$A$6,'Approvvigionamento energia'!H5715,0)</f>
        <v>459.18576619812677</v>
      </c>
      <c r="J5715">
        <f>'Approvvigionamento energia'!A5715+'Approvvigionamento energia'!B5715+'Approvvigionamento energia'!I5715</f>
        <v>616.58576619812675</v>
      </c>
      <c r="K5715">
        <f>IF(MIN(LCOH!$C$18,J5715)&gt;=$P$48*LCOH!$C$18, MIN(LCOH!$C$18,J5715),0)</f>
        <v>616.58576619812675</v>
      </c>
      <c r="L5715">
        <f t="shared" si="179"/>
        <v>0</v>
      </c>
      <c r="M5715">
        <f>K5715/LCOH!$C$18</f>
        <v>0.41105717746541781</v>
      </c>
      <c r="N5715">
        <f>K5715/LCOH!$C$34</f>
        <v>11.880265244665255</v>
      </c>
    </row>
    <row r="5716" spans="1:14" x14ac:dyDescent="0.35">
      <c r="A5716">
        <f>'Profilo fotovoltaico'!B5718*LCOH!$C$20</f>
        <v>0</v>
      </c>
      <c r="B5716">
        <f>'Profilo eolico'!B5718*LCOH!$C$21</f>
        <v>160.70000000000002</v>
      </c>
      <c r="C5716">
        <f>$P$35*'Profilo fotovoltaico'!B5718</f>
        <v>0</v>
      </c>
      <c r="D5716">
        <f>$Q$37*'Profilo eolico'!B5718</f>
        <v>937.62582754814446</v>
      </c>
      <c r="E5716">
        <f>$P$39*'Profilo fotovoltaico'!B5718+'Approvvigionamento energia'!$Q$39*'Profilo eolico'!B5718</f>
        <v>703.21937066110831</v>
      </c>
      <c r="F5716">
        <f>$P$41*'Profilo fotovoltaico'!B5718+'Approvvigionamento energia'!$Q$41*'Profilo eolico'!B5718</f>
        <v>468.81291377407223</v>
      </c>
      <c r="G5716">
        <f>$P$43*'Profilo fotovoltaico'!B5718+'Approvvigionamento energia'!$Q$43*'Profilo eolico'!B5718</f>
        <v>234.40645688703611</v>
      </c>
      <c r="H5716">
        <f t="shared" si="178"/>
        <v>1138.4335154826958</v>
      </c>
      <c r="I5716">
        <f>IF(LCOH!$C$28=Menu!$A$1,'Approvvigionamento energia'!C5716,0)+IF(LCOH!$C$28=Menu!$A$2,'Approvvigionamento energia'!D5716,0)+IF(LCOH!$C$28=Menu!$A$3,'Approvvigionamento energia'!E5716,0)+IF(LCOH!$C$28=Menu!$A$4,'Approvvigionamento energia'!F5716,0)+IF(LCOH!$C$28=Menu!$A$5,'Approvvigionamento energia'!G5716,0)+IF(LCOH!$C$28=Menu!$A$6,'Approvvigionamento energia'!H5716,0)</f>
        <v>468.81291377407223</v>
      </c>
      <c r="J5716">
        <f>'Approvvigionamento energia'!A5716+'Approvvigionamento energia'!B5716+'Approvvigionamento energia'!I5716</f>
        <v>629.51291377407222</v>
      </c>
      <c r="K5716">
        <f>IF(MIN(LCOH!$C$18,J5716)&gt;=$P$48*LCOH!$C$18, MIN(LCOH!$C$18,J5716),0)</f>
        <v>629.51291377407222</v>
      </c>
      <c r="L5716">
        <f t="shared" si="179"/>
        <v>0</v>
      </c>
      <c r="M5716">
        <f>K5716/LCOH!$C$18</f>
        <v>0.41967527584938147</v>
      </c>
      <c r="N5716">
        <f>K5716/LCOH!$C$34</f>
        <v>12.129343232641084</v>
      </c>
    </row>
    <row r="5717" spans="1:14" x14ac:dyDescent="0.35">
      <c r="A5717">
        <f>'Profilo fotovoltaico'!B5719*LCOH!$C$20</f>
        <v>0</v>
      </c>
      <c r="B5717">
        <f>'Profilo eolico'!B5719*LCOH!$C$21</f>
        <v>148.69999999999999</v>
      </c>
      <c r="C5717">
        <f>$P$35*'Profilo fotovoltaico'!B5719</f>
        <v>0</v>
      </c>
      <c r="D5717">
        <f>$Q$37*'Profilo eolico'!B5719</f>
        <v>867.61020881399554</v>
      </c>
      <c r="E5717">
        <f>$P$39*'Profilo fotovoltaico'!B5719+'Approvvigionamento energia'!$Q$39*'Profilo eolico'!B5719</f>
        <v>650.70765661049654</v>
      </c>
      <c r="F5717">
        <f>$P$41*'Profilo fotovoltaico'!B5719+'Approvvigionamento energia'!$Q$41*'Profilo eolico'!B5719</f>
        <v>433.80510440699777</v>
      </c>
      <c r="G5717">
        <f>$P$43*'Profilo fotovoltaico'!B5719+'Approvvigionamento energia'!$Q$43*'Profilo eolico'!B5719</f>
        <v>216.90255220349889</v>
      </c>
      <c r="H5717">
        <f t="shared" si="178"/>
        <v>1138.4335154826958</v>
      </c>
      <c r="I5717">
        <f>IF(LCOH!$C$28=Menu!$A$1,'Approvvigionamento energia'!C5717,0)+IF(LCOH!$C$28=Menu!$A$2,'Approvvigionamento energia'!D5717,0)+IF(LCOH!$C$28=Menu!$A$3,'Approvvigionamento energia'!E5717,0)+IF(LCOH!$C$28=Menu!$A$4,'Approvvigionamento energia'!F5717,0)+IF(LCOH!$C$28=Menu!$A$5,'Approvvigionamento energia'!G5717,0)+IF(LCOH!$C$28=Menu!$A$6,'Approvvigionamento energia'!H5717,0)</f>
        <v>433.80510440699777</v>
      </c>
      <c r="J5717">
        <f>'Approvvigionamento energia'!A5717+'Approvvigionamento energia'!B5717+'Approvvigionamento energia'!I5717</f>
        <v>582.50510440699782</v>
      </c>
      <c r="K5717">
        <f>IF(MIN(LCOH!$C$18,J5717)&gt;=$P$48*LCOH!$C$18, MIN(LCOH!$C$18,J5717),0)</f>
        <v>582.50510440699782</v>
      </c>
      <c r="L5717">
        <f t="shared" si="179"/>
        <v>0</v>
      </c>
      <c r="M5717">
        <f>K5717/LCOH!$C$18</f>
        <v>0.38833673627133186</v>
      </c>
      <c r="N5717">
        <f>K5717/LCOH!$C$34</f>
        <v>11.223605094547164</v>
      </c>
    </row>
    <row r="5718" spans="1:14" x14ac:dyDescent="0.35">
      <c r="A5718">
        <f>'Profilo fotovoltaico'!B5720*LCOH!$C$20</f>
        <v>3</v>
      </c>
      <c r="B5718">
        <f>'Profilo eolico'!B5720*LCOH!$C$21</f>
        <v>132.20000000000002</v>
      </c>
      <c r="C5718">
        <f>$P$35*'Profilo fotovoltaico'!B5720</f>
        <v>22.063836562866197</v>
      </c>
      <c r="D5718">
        <f>$Q$37*'Profilo eolico'!B5720</f>
        <v>771.33873305454074</v>
      </c>
      <c r="E5718">
        <f>$P$39*'Profilo fotovoltaico'!B5720+'Approvvigionamento energia'!$Q$39*'Profilo eolico'!B5720</f>
        <v>584.0200089316221</v>
      </c>
      <c r="F5718">
        <f>$P$41*'Profilo fotovoltaico'!B5720+'Approvvigionamento energia'!$Q$41*'Profilo eolico'!B5720</f>
        <v>396.70128480870346</v>
      </c>
      <c r="G5718">
        <f>$P$43*'Profilo fotovoltaico'!B5720+'Approvvigionamento energia'!$Q$43*'Profilo eolico'!B5720</f>
        <v>209.38256068578482</v>
      </c>
      <c r="H5718">
        <f t="shared" si="178"/>
        <v>1138.4335154826958</v>
      </c>
      <c r="I5718">
        <f>IF(LCOH!$C$28=Menu!$A$1,'Approvvigionamento energia'!C5718,0)+IF(LCOH!$C$28=Menu!$A$2,'Approvvigionamento energia'!D5718,0)+IF(LCOH!$C$28=Menu!$A$3,'Approvvigionamento energia'!E5718,0)+IF(LCOH!$C$28=Menu!$A$4,'Approvvigionamento energia'!F5718,0)+IF(LCOH!$C$28=Menu!$A$5,'Approvvigionamento energia'!G5718,0)+IF(LCOH!$C$28=Menu!$A$6,'Approvvigionamento energia'!H5718,0)</f>
        <v>396.70128480870346</v>
      </c>
      <c r="J5718">
        <f>'Approvvigionamento energia'!A5718+'Approvvigionamento energia'!B5718+'Approvvigionamento energia'!I5718</f>
        <v>531.90128480870351</v>
      </c>
      <c r="K5718">
        <f>IF(MIN(LCOH!$C$18,J5718)&gt;=$P$48*LCOH!$C$18, MIN(LCOH!$C$18,J5718),0)</f>
        <v>531.90128480870351</v>
      </c>
      <c r="L5718">
        <f t="shared" si="179"/>
        <v>0</v>
      </c>
      <c r="M5718">
        <f>K5718/LCOH!$C$18</f>
        <v>0.35460085653913564</v>
      </c>
      <c r="N5718">
        <f>K5718/LCOH!$C$34</f>
        <v>10.248579668761147</v>
      </c>
    </row>
    <row r="5719" spans="1:14" x14ac:dyDescent="0.35">
      <c r="A5719">
        <f>'Profilo fotovoltaico'!B5721*LCOH!$C$20</f>
        <v>91</v>
      </c>
      <c r="B5719">
        <f>'Profilo eolico'!B5721*LCOH!$C$21</f>
        <v>92.1</v>
      </c>
      <c r="C5719">
        <f>$P$35*'Profilo fotovoltaico'!B5721</f>
        <v>669.26970907360794</v>
      </c>
      <c r="D5719">
        <f>$Q$37*'Profilo eolico'!B5721</f>
        <v>537.3698737845931</v>
      </c>
      <c r="E5719">
        <f>$P$39*'Profilo fotovoltaico'!B5721+'Approvvigionamento energia'!$Q$39*'Profilo eolico'!B5721</f>
        <v>570.34483260684681</v>
      </c>
      <c r="F5719">
        <f>$P$41*'Profilo fotovoltaico'!B5721+'Approvvigionamento energia'!$Q$41*'Profilo eolico'!B5721</f>
        <v>603.31979142910052</v>
      </c>
      <c r="G5719">
        <f>$P$43*'Profilo fotovoltaico'!B5721+'Approvvigionamento energia'!$Q$43*'Profilo eolico'!B5721</f>
        <v>636.29475025135423</v>
      </c>
      <c r="H5719">
        <f t="shared" si="178"/>
        <v>1138.4335154826958</v>
      </c>
      <c r="I5719">
        <f>IF(LCOH!$C$28=Menu!$A$1,'Approvvigionamento energia'!C5719,0)+IF(LCOH!$C$28=Menu!$A$2,'Approvvigionamento energia'!D5719,0)+IF(LCOH!$C$28=Menu!$A$3,'Approvvigionamento energia'!E5719,0)+IF(LCOH!$C$28=Menu!$A$4,'Approvvigionamento energia'!F5719,0)+IF(LCOH!$C$28=Menu!$A$5,'Approvvigionamento energia'!G5719,0)+IF(LCOH!$C$28=Menu!$A$6,'Approvvigionamento energia'!H5719,0)</f>
        <v>603.31979142910052</v>
      </c>
      <c r="J5719">
        <f>'Approvvigionamento energia'!A5719+'Approvvigionamento energia'!B5719+'Approvvigionamento energia'!I5719</f>
        <v>786.41979142910054</v>
      </c>
      <c r="K5719">
        <f>IF(MIN(LCOH!$C$18,J5719)&gt;=$P$48*LCOH!$C$18, MIN(LCOH!$C$18,J5719),0)</f>
        <v>786.41979142910054</v>
      </c>
      <c r="L5719">
        <f t="shared" si="179"/>
        <v>0</v>
      </c>
      <c r="M5719">
        <f>K5719/LCOH!$C$18</f>
        <v>0.52427986095273371</v>
      </c>
      <c r="N5719">
        <f>K5719/LCOH!$C$34</f>
        <v>15.152597137362246</v>
      </c>
    </row>
    <row r="5720" spans="1:14" x14ac:dyDescent="0.35">
      <c r="A5720">
        <f>'Profilo fotovoltaico'!B5722*LCOH!$C$20</f>
        <v>237</v>
      </c>
      <c r="B5720">
        <f>'Profilo eolico'!B5722*LCOH!$C$21</f>
        <v>73.599999999999994</v>
      </c>
      <c r="C5720">
        <f>$P$35*'Profilo fotovoltaico'!B5722</f>
        <v>1743.0430884664293</v>
      </c>
      <c r="D5720">
        <f>$Q$37*'Profilo eolico'!B5722</f>
        <v>429.42912823611346</v>
      </c>
      <c r="E5720">
        <f>$P$39*'Profilo fotovoltaico'!B5722+'Approvvigionamento energia'!$Q$39*'Profilo eolico'!B5722</f>
        <v>757.83261829369235</v>
      </c>
      <c r="F5720">
        <f>$P$41*'Profilo fotovoltaico'!B5722+'Approvvigionamento energia'!$Q$41*'Profilo eolico'!B5722</f>
        <v>1086.2361083512715</v>
      </c>
      <c r="G5720">
        <f>$P$43*'Profilo fotovoltaico'!B5722+'Approvvigionamento energia'!$Q$43*'Profilo eolico'!B5722</f>
        <v>1414.6395984088504</v>
      </c>
      <c r="H5720">
        <f t="shared" si="178"/>
        <v>1138.4335154826958</v>
      </c>
      <c r="I5720">
        <f>IF(LCOH!$C$28=Menu!$A$1,'Approvvigionamento energia'!C5720,0)+IF(LCOH!$C$28=Menu!$A$2,'Approvvigionamento energia'!D5720,0)+IF(LCOH!$C$28=Menu!$A$3,'Approvvigionamento energia'!E5720,0)+IF(LCOH!$C$28=Menu!$A$4,'Approvvigionamento energia'!F5720,0)+IF(LCOH!$C$28=Menu!$A$5,'Approvvigionamento energia'!G5720,0)+IF(LCOH!$C$28=Menu!$A$6,'Approvvigionamento energia'!H5720,0)</f>
        <v>1086.2361083512715</v>
      </c>
      <c r="J5720">
        <f>'Approvvigionamento energia'!A5720+'Approvvigionamento energia'!B5720+'Approvvigionamento energia'!I5720</f>
        <v>1396.8361083512714</v>
      </c>
      <c r="K5720">
        <f>IF(MIN(LCOH!$C$18,J5720)&gt;=$P$48*LCOH!$C$18, MIN(LCOH!$C$18,J5720),0)</f>
        <v>1396.8361083512714</v>
      </c>
      <c r="L5720">
        <f t="shared" si="179"/>
        <v>0</v>
      </c>
      <c r="M5720">
        <f>K5720/LCOH!$C$18</f>
        <v>0.93122407223418091</v>
      </c>
      <c r="N5720">
        <f>K5720/LCOH!$C$34</f>
        <v>26.913990526999449</v>
      </c>
    </row>
    <row r="5721" spans="1:14" x14ac:dyDescent="0.35">
      <c r="A5721">
        <f>'Profilo fotovoltaico'!B5723*LCOH!$C$20</f>
        <v>388</v>
      </c>
      <c r="B5721">
        <f>'Profilo eolico'!B5723*LCOH!$C$21</f>
        <v>71</v>
      </c>
      <c r="C5721">
        <f>$P$35*'Profilo fotovoltaico'!B5723</f>
        <v>2853.5895287973613</v>
      </c>
      <c r="D5721">
        <f>$Q$37*'Profilo eolico'!B5723</f>
        <v>414.25907751038113</v>
      </c>
      <c r="E5721">
        <f>$P$39*'Profilo fotovoltaico'!B5723+'Approvvigionamento energia'!$Q$39*'Profilo eolico'!B5723</f>
        <v>1024.0916903321263</v>
      </c>
      <c r="F5721">
        <f>$P$41*'Profilo fotovoltaico'!B5723+'Approvvigionamento energia'!$Q$41*'Profilo eolico'!B5723</f>
        <v>1633.9243031538713</v>
      </c>
      <c r="G5721">
        <f>$P$43*'Profilo fotovoltaico'!B5723+'Approvvigionamento energia'!$Q$43*'Profilo eolico'!B5723</f>
        <v>2243.7569159756167</v>
      </c>
      <c r="H5721">
        <f t="shared" si="178"/>
        <v>1138.4335154826958</v>
      </c>
      <c r="I5721">
        <f>IF(LCOH!$C$28=Menu!$A$1,'Approvvigionamento energia'!C5721,0)+IF(LCOH!$C$28=Menu!$A$2,'Approvvigionamento energia'!D5721,0)+IF(LCOH!$C$28=Menu!$A$3,'Approvvigionamento energia'!E5721,0)+IF(LCOH!$C$28=Menu!$A$4,'Approvvigionamento energia'!F5721,0)+IF(LCOH!$C$28=Menu!$A$5,'Approvvigionamento energia'!G5721,0)+IF(LCOH!$C$28=Menu!$A$6,'Approvvigionamento energia'!H5721,0)</f>
        <v>1633.9243031538713</v>
      </c>
      <c r="J5721">
        <f>'Approvvigionamento energia'!A5721+'Approvvigionamento energia'!B5721+'Approvvigionamento energia'!I5721</f>
        <v>2092.9243031538713</v>
      </c>
      <c r="K5721">
        <f>IF(MIN(LCOH!$C$18,J5721)&gt;=$P$48*LCOH!$C$18, MIN(LCOH!$C$18,J5721),0)</f>
        <v>1500</v>
      </c>
      <c r="L5721">
        <f t="shared" si="179"/>
        <v>592.92430315387128</v>
      </c>
      <c r="M5721">
        <f>K5721/LCOH!$C$18</f>
        <v>1</v>
      </c>
      <c r="N5721">
        <f>K5721/LCOH!$C$34</f>
        <v>28.901734104046245</v>
      </c>
    </row>
    <row r="5722" spans="1:14" x14ac:dyDescent="0.35">
      <c r="A5722">
        <f>'Profilo fotovoltaico'!B5724*LCOH!$C$20</f>
        <v>511</v>
      </c>
      <c r="B5722">
        <f>'Profilo eolico'!B5724*LCOH!$C$21</f>
        <v>68.599999999999994</v>
      </c>
      <c r="C5722">
        <f>$P$35*'Profilo fotovoltaico'!B5724</f>
        <v>3758.2068278748752</v>
      </c>
      <c r="D5722">
        <f>$Q$37*'Profilo eolico'!B5724</f>
        <v>400.25595376355136</v>
      </c>
      <c r="E5722">
        <f>$P$39*'Profilo fotovoltaico'!B5724+'Approvvigionamento energia'!$Q$39*'Profilo eolico'!B5724</f>
        <v>1239.7436722913824</v>
      </c>
      <c r="F5722">
        <f>$P$41*'Profilo fotovoltaico'!B5724+'Approvvigionamento energia'!$Q$41*'Profilo eolico'!B5724</f>
        <v>2079.2313908192132</v>
      </c>
      <c r="G5722">
        <f>$P$43*'Profilo fotovoltaico'!B5724+'Approvvigionamento energia'!$Q$43*'Profilo eolico'!B5724</f>
        <v>2918.7191093470447</v>
      </c>
      <c r="H5722">
        <f t="shared" si="178"/>
        <v>1138.4335154826958</v>
      </c>
      <c r="I5722">
        <f>IF(LCOH!$C$28=Menu!$A$1,'Approvvigionamento energia'!C5722,0)+IF(LCOH!$C$28=Menu!$A$2,'Approvvigionamento energia'!D5722,0)+IF(LCOH!$C$28=Menu!$A$3,'Approvvigionamento energia'!E5722,0)+IF(LCOH!$C$28=Menu!$A$4,'Approvvigionamento energia'!F5722,0)+IF(LCOH!$C$28=Menu!$A$5,'Approvvigionamento energia'!G5722,0)+IF(LCOH!$C$28=Menu!$A$6,'Approvvigionamento energia'!H5722,0)</f>
        <v>2079.2313908192132</v>
      </c>
      <c r="J5722">
        <f>'Approvvigionamento energia'!A5722+'Approvvigionamento energia'!B5722+'Approvvigionamento energia'!I5722</f>
        <v>2658.8313908192131</v>
      </c>
      <c r="K5722">
        <f>IF(MIN(LCOH!$C$18,J5722)&gt;=$P$48*LCOH!$C$18, MIN(LCOH!$C$18,J5722),0)</f>
        <v>1500</v>
      </c>
      <c r="L5722">
        <f t="shared" si="179"/>
        <v>1158.8313908192131</v>
      </c>
      <c r="M5722">
        <f>K5722/LCOH!$C$18</f>
        <v>1</v>
      </c>
      <c r="N5722">
        <f>K5722/LCOH!$C$34</f>
        <v>28.901734104046245</v>
      </c>
    </row>
    <row r="5723" spans="1:14" x14ac:dyDescent="0.35">
      <c r="A5723">
        <f>'Profilo fotovoltaico'!B5725*LCOH!$C$20</f>
        <v>599</v>
      </c>
      <c r="B5723">
        <f>'Profilo eolico'!B5725*LCOH!$C$21</f>
        <v>67.900000000000006</v>
      </c>
      <c r="C5723">
        <f>$P$35*'Profilo fotovoltaico'!B5725</f>
        <v>4405.4127003856165</v>
      </c>
      <c r="D5723">
        <f>$Q$37*'Profilo eolico'!B5725</f>
        <v>396.17170933739271</v>
      </c>
      <c r="E5723">
        <f>$P$39*'Profilo fotovoltaico'!B5725+'Approvvigionamento energia'!$Q$39*'Profilo eolico'!B5725</f>
        <v>1398.4819570994487</v>
      </c>
      <c r="F5723">
        <f>$P$41*'Profilo fotovoltaico'!B5725+'Approvvigionamento energia'!$Q$41*'Profilo eolico'!B5725</f>
        <v>2400.7922048615046</v>
      </c>
      <c r="G5723">
        <f>$P$43*'Profilo fotovoltaico'!B5725+'Approvvigionamento energia'!$Q$43*'Profilo eolico'!B5725</f>
        <v>3403.1024526235606</v>
      </c>
      <c r="H5723">
        <f t="shared" si="178"/>
        <v>1138.4335154826958</v>
      </c>
      <c r="I5723">
        <f>IF(LCOH!$C$28=Menu!$A$1,'Approvvigionamento energia'!C5723,0)+IF(LCOH!$C$28=Menu!$A$2,'Approvvigionamento energia'!D5723,0)+IF(LCOH!$C$28=Menu!$A$3,'Approvvigionamento energia'!E5723,0)+IF(LCOH!$C$28=Menu!$A$4,'Approvvigionamento energia'!F5723,0)+IF(LCOH!$C$28=Menu!$A$5,'Approvvigionamento energia'!G5723,0)+IF(LCOH!$C$28=Menu!$A$6,'Approvvigionamento energia'!H5723,0)</f>
        <v>2400.7922048615046</v>
      </c>
      <c r="J5723">
        <f>'Approvvigionamento energia'!A5723+'Approvvigionamento energia'!B5723+'Approvvigionamento energia'!I5723</f>
        <v>3067.6922048615047</v>
      </c>
      <c r="K5723">
        <f>IF(MIN(LCOH!$C$18,J5723)&gt;=$P$48*LCOH!$C$18, MIN(LCOH!$C$18,J5723),0)</f>
        <v>1500</v>
      </c>
      <c r="L5723">
        <f t="shared" si="179"/>
        <v>1567.6922048615047</v>
      </c>
      <c r="M5723">
        <f>K5723/LCOH!$C$18</f>
        <v>1</v>
      </c>
      <c r="N5723">
        <f>K5723/LCOH!$C$34</f>
        <v>28.901734104046245</v>
      </c>
    </row>
    <row r="5724" spans="1:14" x14ac:dyDescent="0.35">
      <c r="A5724">
        <f>'Profilo fotovoltaico'!B5726*LCOH!$C$20</f>
        <v>645</v>
      </c>
      <c r="B5724">
        <f>'Profilo eolico'!B5726*LCOH!$C$21</f>
        <v>70.2</v>
      </c>
      <c r="C5724">
        <f>$P$35*'Profilo fotovoltaico'!B5726</f>
        <v>4743.7248610162324</v>
      </c>
      <c r="D5724">
        <f>$Q$37*'Profilo eolico'!B5726</f>
        <v>409.59136959477127</v>
      </c>
      <c r="E5724">
        <f>$P$39*'Profilo fotovoltaico'!B5726+'Approvvigionamento energia'!$Q$39*'Profilo eolico'!B5726</f>
        <v>1493.1247424501366</v>
      </c>
      <c r="F5724">
        <f>$P$41*'Profilo fotovoltaico'!B5726+'Approvvigionamento energia'!$Q$41*'Profilo eolico'!B5726</f>
        <v>2576.6581153055017</v>
      </c>
      <c r="G5724">
        <f>$P$43*'Profilo fotovoltaico'!B5726+'Approvvigionamento energia'!$Q$43*'Profilo eolico'!B5726</f>
        <v>3660.1914881608668</v>
      </c>
      <c r="H5724">
        <f t="shared" si="178"/>
        <v>1138.4335154826958</v>
      </c>
      <c r="I5724">
        <f>IF(LCOH!$C$28=Menu!$A$1,'Approvvigionamento energia'!C5724,0)+IF(LCOH!$C$28=Menu!$A$2,'Approvvigionamento energia'!D5724,0)+IF(LCOH!$C$28=Menu!$A$3,'Approvvigionamento energia'!E5724,0)+IF(LCOH!$C$28=Menu!$A$4,'Approvvigionamento energia'!F5724,0)+IF(LCOH!$C$28=Menu!$A$5,'Approvvigionamento energia'!G5724,0)+IF(LCOH!$C$28=Menu!$A$6,'Approvvigionamento energia'!H5724,0)</f>
        <v>2576.6581153055017</v>
      </c>
      <c r="J5724">
        <f>'Approvvigionamento energia'!A5724+'Approvvigionamento energia'!B5724+'Approvvigionamento energia'!I5724</f>
        <v>3291.858115305502</v>
      </c>
      <c r="K5724">
        <f>IF(MIN(LCOH!$C$18,J5724)&gt;=$P$48*LCOH!$C$18, MIN(LCOH!$C$18,J5724),0)</f>
        <v>1500</v>
      </c>
      <c r="L5724">
        <f t="shared" si="179"/>
        <v>1791.858115305502</v>
      </c>
      <c r="M5724">
        <f>K5724/LCOH!$C$18</f>
        <v>1</v>
      </c>
      <c r="N5724">
        <f>K5724/LCOH!$C$34</f>
        <v>28.901734104046245</v>
      </c>
    </row>
    <row r="5725" spans="1:14" x14ac:dyDescent="0.35">
      <c r="A5725">
        <f>'Profilo fotovoltaico'!B5727*LCOH!$C$20</f>
        <v>648</v>
      </c>
      <c r="B5725">
        <f>'Profilo eolico'!B5727*LCOH!$C$21</f>
        <v>75.5</v>
      </c>
      <c r="C5725">
        <f>$P$35*'Profilo fotovoltaico'!B5727</f>
        <v>4765.788697579098</v>
      </c>
      <c r="D5725">
        <f>$Q$37*'Profilo eolico'!B5727</f>
        <v>440.51493453568702</v>
      </c>
      <c r="E5725">
        <f>$P$39*'Profilo fotovoltaico'!B5727+'Approvvigionamento energia'!$Q$39*'Profilo eolico'!B5727</f>
        <v>1521.8333752965398</v>
      </c>
      <c r="F5725">
        <f>$P$41*'Profilo fotovoltaico'!B5727+'Approvvigionamento energia'!$Q$41*'Profilo eolico'!B5727</f>
        <v>2603.1518160573924</v>
      </c>
      <c r="G5725">
        <f>$P$43*'Profilo fotovoltaico'!B5727+'Approvvigionamento energia'!$Q$43*'Profilo eolico'!B5727</f>
        <v>3684.4702568182456</v>
      </c>
      <c r="H5725">
        <f t="shared" si="178"/>
        <v>1138.4335154826958</v>
      </c>
      <c r="I5725">
        <f>IF(LCOH!$C$28=Menu!$A$1,'Approvvigionamento energia'!C5725,0)+IF(LCOH!$C$28=Menu!$A$2,'Approvvigionamento energia'!D5725,0)+IF(LCOH!$C$28=Menu!$A$3,'Approvvigionamento energia'!E5725,0)+IF(LCOH!$C$28=Menu!$A$4,'Approvvigionamento energia'!F5725,0)+IF(LCOH!$C$28=Menu!$A$5,'Approvvigionamento energia'!G5725,0)+IF(LCOH!$C$28=Menu!$A$6,'Approvvigionamento energia'!H5725,0)</f>
        <v>2603.1518160573924</v>
      </c>
      <c r="J5725">
        <f>'Approvvigionamento energia'!A5725+'Approvvigionamento energia'!B5725+'Approvvigionamento energia'!I5725</f>
        <v>3326.6518160573924</v>
      </c>
      <c r="K5725">
        <f>IF(MIN(LCOH!$C$18,J5725)&gt;=$P$48*LCOH!$C$18, MIN(LCOH!$C$18,J5725),0)</f>
        <v>1500</v>
      </c>
      <c r="L5725">
        <f t="shared" si="179"/>
        <v>1826.6518160573924</v>
      </c>
      <c r="M5725">
        <f>K5725/LCOH!$C$18</f>
        <v>1</v>
      </c>
      <c r="N5725">
        <f>K5725/LCOH!$C$34</f>
        <v>28.901734104046245</v>
      </c>
    </row>
    <row r="5726" spans="1:14" x14ac:dyDescent="0.35">
      <c r="A5726">
        <f>'Profilo fotovoltaico'!B5728*LCOH!$C$20</f>
        <v>610</v>
      </c>
      <c r="B5726">
        <f>'Profilo eolico'!B5728*LCOH!$C$21</f>
        <v>80.400000000000006</v>
      </c>
      <c r="C5726">
        <f>$P$35*'Profilo fotovoltaico'!B5728</f>
        <v>4486.3134344494592</v>
      </c>
      <c r="D5726">
        <f>$Q$37*'Profilo eolico'!B5728</f>
        <v>469.10464551879784</v>
      </c>
      <c r="E5726">
        <f>$P$39*'Profilo fotovoltaico'!B5728+'Approvvigionamento energia'!$Q$39*'Profilo eolico'!B5728</f>
        <v>1473.406842751463</v>
      </c>
      <c r="F5726">
        <f>$P$41*'Profilo fotovoltaico'!B5728+'Approvvigionamento energia'!$Q$41*'Profilo eolico'!B5728</f>
        <v>2477.7090399841286</v>
      </c>
      <c r="G5726">
        <f>$P$43*'Profilo fotovoltaico'!B5728+'Approvvigionamento energia'!$Q$43*'Profilo eolico'!B5728</f>
        <v>3482.0112372167941</v>
      </c>
      <c r="H5726">
        <f t="shared" si="178"/>
        <v>1138.4335154826958</v>
      </c>
      <c r="I5726">
        <f>IF(LCOH!$C$28=Menu!$A$1,'Approvvigionamento energia'!C5726,0)+IF(LCOH!$C$28=Menu!$A$2,'Approvvigionamento energia'!D5726,0)+IF(LCOH!$C$28=Menu!$A$3,'Approvvigionamento energia'!E5726,0)+IF(LCOH!$C$28=Menu!$A$4,'Approvvigionamento energia'!F5726,0)+IF(LCOH!$C$28=Menu!$A$5,'Approvvigionamento energia'!G5726,0)+IF(LCOH!$C$28=Menu!$A$6,'Approvvigionamento energia'!H5726,0)</f>
        <v>2477.7090399841286</v>
      </c>
      <c r="J5726">
        <f>'Approvvigionamento energia'!A5726+'Approvvigionamento energia'!B5726+'Approvvigionamento energia'!I5726</f>
        <v>3168.1090399841287</v>
      </c>
      <c r="K5726">
        <f>IF(MIN(LCOH!$C$18,J5726)&gt;=$P$48*LCOH!$C$18, MIN(LCOH!$C$18,J5726),0)</f>
        <v>1500</v>
      </c>
      <c r="L5726">
        <f t="shared" si="179"/>
        <v>1668.1090399841287</v>
      </c>
      <c r="M5726">
        <f>K5726/LCOH!$C$18</f>
        <v>1</v>
      </c>
      <c r="N5726">
        <f>K5726/LCOH!$C$34</f>
        <v>28.901734104046245</v>
      </c>
    </row>
    <row r="5727" spans="1:14" x14ac:dyDescent="0.35">
      <c r="A5727">
        <f>'Profilo fotovoltaico'!B5729*LCOH!$C$20</f>
        <v>535</v>
      </c>
      <c r="B5727">
        <f>'Profilo eolico'!B5729*LCOH!$C$21</f>
        <v>85.4</v>
      </c>
      <c r="C5727">
        <f>$P$35*'Profilo fotovoltaico'!B5729</f>
        <v>3934.7175203778052</v>
      </c>
      <c r="D5727">
        <f>$Q$37*'Profilo eolico'!B5729</f>
        <v>498.27781999135993</v>
      </c>
      <c r="E5727">
        <f>$P$39*'Profilo fotovoltaico'!B5729+'Approvvigionamento energia'!$Q$39*'Profilo eolico'!B5729</f>
        <v>1357.3877450879713</v>
      </c>
      <c r="F5727">
        <f>$P$41*'Profilo fotovoltaico'!B5729+'Approvvigionamento energia'!$Q$41*'Profilo eolico'!B5729</f>
        <v>2216.4976701845826</v>
      </c>
      <c r="G5727">
        <f>$P$43*'Profilo fotovoltaico'!B5729+'Approvvigionamento energia'!$Q$43*'Profilo eolico'!B5729</f>
        <v>3075.6075952811939</v>
      </c>
      <c r="H5727">
        <f t="shared" si="178"/>
        <v>1138.4335154826958</v>
      </c>
      <c r="I5727">
        <f>IF(LCOH!$C$28=Menu!$A$1,'Approvvigionamento energia'!C5727,0)+IF(LCOH!$C$28=Menu!$A$2,'Approvvigionamento energia'!D5727,0)+IF(LCOH!$C$28=Menu!$A$3,'Approvvigionamento energia'!E5727,0)+IF(LCOH!$C$28=Menu!$A$4,'Approvvigionamento energia'!F5727,0)+IF(LCOH!$C$28=Menu!$A$5,'Approvvigionamento energia'!G5727,0)+IF(LCOH!$C$28=Menu!$A$6,'Approvvigionamento energia'!H5727,0)</f>
        <v>2216.4976701845826</v>
      </c>
      <c r="J5727">
        <f>'Approvvigionamento energia'!A5727+'Approvvigionamento energia'!B5727+'Approvvigionamento energia'!I5727</f>
        <v>2836.8976701845827</v>
      </c>
      <c r="K5727">
        <f>IF(MIN(LCOH!$C$18,J5727)&gt;=$P$48*LCOH!$C$18, MIN(LCOH!$C$18,J5727),0)</f>
        <v>1500</v>
      </c>
      <c r="L5727">
        <f t="shared" si="179"/>
        <v>1336.8976701845827</v>
      </c>
      <c r="M5727">
        <f>K5727/LCOH!$C$18</f>
        <v>1</v>
      </c>
      <c r="N5727">
        <f>K5727/LCOH!$C$34</f>
        <v>28.901734104046245</v>
      </c>
    </row>
    <row r="5728" spans="1:14" x14ac:dyDescent="0.35">
      <c r="A5728">
        <f>'Profilo fotovoltaico'!B5730*LCOH!$C$20</f>
        <v>427</v>
      </c>
      <c r="B5728">
        <f>'Profilo eolico'!B5730*LCOH!$C$21</f>
        <v>88.5</v>
      </c>
      <c r="C5728">
        <f>$P$35*'Profilo fotovoltaico'!B5730</f>
        <v>3140.4194041146216</v>
      </c>
      <c r="D5728">
        <f>$Q$37*'Profilo eolico'!B5730</f>
        <v>516.3651881643483</v>
      </c>
      <c r="E5728">
        <f>$P$39*'Profilo fotovoltaico'!B5730+'Approvvigionamento energia'!$Q$39*'Profilo eolico'!B5730</f>
        <v>1172.3787421519166</v>
      </c>
      <c r="F5728">
        <f>$P$41*'Profilo fotovoltaico'!B5730+'Approvvigionamento energia'!$Q$41*'Profilo eolico'!B5730</f>
        <v>1828.3922961394849</v>
      </c>
      <c r="G5728">
        <f>$P$43*'Profilo fotovoltaico'!B5730+'Approvvigionamento energia'!$Q$43*'Profilo eolico'!B5730</f>
        <v>2484.4058501270538</v>
      </c>
      <c r="H5728">
        <f t="shared" si="178"/>
        <v>1138.4335154826958</v>
      </c>
      <c r="I5728">
        <f>IF(LCOH!$C$28=Menu!$A$1,'Approvvigionamento energia'!C5728,0)+IF(LCOH!$C$28=Menu!$A$2,'Approvvigionamento energia'!D5728,0)+IF(LCOH!$C$28=Menu!$A$3,'Approvvigionamento energia'!E5728,0)+IF(LCOH!$C$28=Menu!$A$4,'Approvvigionamento energia'!F5728,0)+IF(LCOH!$C$28=Menu!$A$5,'Approvvigionamento energia'!G5728,0)+IF(LCOH!$C$28=Menu!$A$6,'Approvvigionamento energia'!H5728,0)</f>
        <v>1828.3922961394849</v>
      </c>
      <c r="J5728">
        <f>'Approvvigionamento energia'!A5728+'Approvvigionamento energia'!B5728+'Approvvigionamento energia'!I5728</f>
        <v>2343.8922961394846</v>
      </c>
      <c r="K5728">
        <f>IF(MIN(LCOH!$C$18,J5728)&gt;=$P$48*LCOH!$C$18, MIN(LCOH!$C$18,J5728),0)</f>
        <v>1500</v>
      </c>
      <c r="L5728">
        <f t="shared" si="179"/>
        <v>843.89229613948464</v>
      </c>
      <c r="M5728">
        <f>K5728/LCOH!$C$18</f>
        <v>1</v>
      </c>
      <c r="N5728">
        <f>K5728/LCOH!$C$34</f>
        <v>28.901734104046245</v>
      </c>
    </row>
    <row r="5729" spans="1:14" x14ac:dyDescent="0.35">
      <c r="A5729">
        <f>'Profilo fotovoltaico'!B5731*LCOH!$C$20</f>
        <v>289</v>
      </c>
      <c r="B5729">
        <f>'Profilo eolico'!B5731*LCOH!$C$21</f>
        <v>87.3</v>
      </c>
      <c r="C5729">
        <f>$P$35*'Profilo fotovoltaico'!B5731</f>
        <v>2125.4829222227768</v>
      </c>
      <c r="D5729">
        <f>$Q$37*'Profilo eolico'!B5731</f>
        <v>509.3636262909335</v>
      </c>
      <c r="E5729">
        <f>$P$39*'Profilo fotovoltaico'!B5731+'Approvvigionamento energia'!$Q$39*'Profilo eolico'!B5731</f>
        <v>913.39345027389436</v>
      </c>
      <c r="F5729">
        <f>$P$41*'Profilo fotovoltaico'!B5731+'Approvvigionamento energia'!$Q$41*'Profilo eolico'!B5731</f>
        <v>1317.4232742568552</v>
      </c>
      <c r="G5729">
        <f>$P$43*'Profilo fotovoltaico'!B5731+'Approvvigionamento energia'!$Q$43*'Profilo eolico'!B5731</f>
        <v>1721.4530982398157</v>
      </c>
      <c r="H5729">
        <f t="shared" si="178"/>
        <v>1138.4335154826958</v>
      </c>
      <c r="I5729">
        <f>IF(LCOH!$C$28=Menu!$A$1,'Approvvigionamento energia'!C5729,0)+IF(LCOH!$C$28=Menu!$A$2,'Approvvigionamento energia'!D5729,0)+IF(LCOH!$C$28=Menu!$A$3,'Approvvigionamento energia'!E5729,0)+IF(LCOH!$C$28=Menu!$A$4,'Approvvigionamento energia'!F5729,0)+IF(LCOH!$C$28=Menu!$A$5,'Approvvigionamento energia'!G5729,0)+IF(LCOH!$C$28=Menu!$A$6,'Approvvigionamento energia'!H5729,0)</f>
        <v>1317.4232742568552</v>
      </c>
      <c r="J5729">
        <f>'Approvvigionamento energia'!A5729+'Approvvigionamento energia'!B5729+'Approvvigionamento energia'!I5729</f>
        <v>1693.7232742568551</v>
      </c>
      <c r="K5729">
        <f>IF(MIN(LCOH!$C$18,J5729)&gt;=$P$48*LCOH!$C$18, MIN(LCOH!$C$18,J5729),0)</f>
        <v>1500</v>
      </c>
      <c r="L5729">
        <f t="shared" si="179"/>
        <v>193.72327425685512</v>
      </c>
      <c r="M5729">
        <f>K5729/LCOH!$C$18</f>
        <v>1</v>
      </c>
      <c r="N5729">
        <f>K5729/LCOH!$C$34</f>
        <v>28.901734104046245</v>
      </c>
    </row>
    <row r="5730" spans="1:14" x14ac:dyDescent="0.35">
      <c r="A5730">
        <f>'Profilo fotovoltaico'!B5732*LCOH!$C$20</f>
        <v>143</v>
      </c>
      <c r="B5730">
        <f>'Profilo eolico'!B5732*LCOH!$C$21</f>
        <v>84.2</v>
      </c>
      <c r="C5730">
        <f>$P$35*'Profilo fotovoltaico'!B5732</f>
        <v>1051.7095428299551</v>
      </c>
      <c r="D5730">
        <f>$Q$37*'Profilo eolico'!B5732</f>
        <v>491.27625811794496</v>
      </c>
      <c r="E5730">
        <f>$P$39*'Profilo fotovoltaico'!B5732+'Approvvigionamento energia'!$Q$39*'Profilo eolico'!B5732</f>
        <v>631.38457929594756</v>
      </c>
      <c r="F5730">
        <f>$P$41*'Profilo fotovoltaico'!B5732+'Approvvigionamento energia'!$Q$41*'Profilo eolico'!B5732</f>
        <v>771.49290047395004</v>
      </c>
      <c r="G5730">
        <f>$P$43*'Profilo fotovoltaico'!B5732+'Approvvigionamento energia'!$Q$43*'Profilo eolico'!B5732</f>
        <v>911.60122165195264</v>
      </c>
      <c r="H5730">
        <f t="shared" si="178"/>
        <v>1138.4335154826958</v>
      </c>
      <c r="I5730">
        <f>IF(LCOH!$C$28=Menu!$A$1,'Approvvigionamento energia'!C5730,0)+IF(LCOH!$C$28=Menu!$A$2,'Approvvigionamento energia'!D5730,0)+IF(LCOH!$C$28=Menu!$A$3,'Approvvigionamento energia'!E5730,0)+IF(LCOH!$C$28=Menu!$A$4,'Approvvigionamento energia'!F5730,0)+IF(LCOH!$C$28=Menu!$A$5,'Approvvigionamento energia'!G5730,0)+IF(LCOH!$C$28=Menu!$A$6,'Approvvigionamento energia'!H5730,0)</f>
        <v>771.49290047395004</v>
      </c>
      <c r="J5730">
        <f>'Approvvigionamento energia'!A5730+'Approvvigionamento energia'!B5730+'Approvvigionamento energia'!I5730</f>
        <v>998.69290047394998</v>
      </c>
      <c r="K5730">
        <f>IF(MIN(LCOH!$C$18,J5730)&gt;=$P$48*LCOH!$C$18, MIN(LCOH!$C$18,J5730),0)</f>
        <v>998.69290047394998</v>
      </c>
      <c r="L5730">
        <f t="shared" si="179"/>
        <v>0</v>
      </c>
      <c r="M5730">
        <f>K5730/LCOH!$C$18</f>
        <v>0.66579526698263336</v>
      </c>
      <c r="N5730">
        <f>K5730/LCOH!$C$34</f>
        <v>19.242637774064548</v>
      </c>
    </row>
    <row r="5731" spans="1:14" x14ac:dyDescent="0.35">
      <c r="A5731">
        <f>'Profilo fotovoltaico'!B5733*LCOH!$C$20</f>
        <v>27</v>
      </c>
      <c r="B5731">
        <f>'Profilo eolico'!B5733*LCOH!$C$21</f>
        <v>87.3</v>
      </c>
      <c r="C5731">
        <f>$P$35*'Profilo fotovoltaico'!B5733</f>
        <v>198.57452906579576</v>
      </c>
      <c r="D5731">
        <f>$Q$37*'Profilo eolico'!B5733</f>
        <v>509.3636262909335</v>
      </c>
      <c r="E5731">
        <f>$P$39*'Profilo fotovoltaico'!B5733+'Approvvigionamento energia'!$Q$39*'Profilo eolico'!B5733</f>
        <v>431.66635198464905</v>
      </c>
      <c r="F5731">
        <f>$P$41*'Profilo fotovoltaico'!B5733+'Approvvigionamento energia'!$Q$41*'Profilo eolico'!B5733</f>
        <v>353.96907767836461</v>
      </c>
      <c r="G5731">
        <f>$P$43*'Profilo fotovoltaico'!B5733+'Approvvigionamento energia'!$Q$43*'Profilo eolico'!B5733</f>
        <v>276.27180337208017</v>
      </c>
      <c r="H5731">
        <f t="shared" si="178"/>
        <v>1138.4335154826958</v>
      </c>
      <c r="I5731">
        <f>IF(LCOH!$C$28=Menu!$A$1,'Approvvigionamento energia'!C5731,0)+IF(LCOH!$C$28=Menu!$A$2,'Approvvigionamento energia'!D5731,0)+IF(LCOH!$C$28=Menu!$A$3,'Approvvigionamento energia'!E5731,0)+IF(LCOH!$C$28=Menu!$A$4,'Approvvigionamento energia'!F5731,0)+IF(LCOH!$C$28=Menu!$A$5,'Approvvigionamento energia'!G5731,0)+IF(LCOH!$C$28=Menu!$A$6,'Approvvigionamento energia'!H5731,0)</f>
        <v>353.96907767836461</v>
      </c>
      <c r="J5731">
        <f>'Approvvigionamento energia'!A5731+'Approvvigionamento energia'!B5731+'Approvvigionamento energia'!I5731</f>
        <v>468.26907767836462</v>
      </c>
      <c r="K5731">
        <f>IF(MIN(LCOH!$C$18,J5731)&gt;=$P$48*LCOH!$C$18, MIN(LCOH!$C$18,J5731),0)</f>
        <v>468.26907767836462</v>
      </c>
      <c r="L5731">
        <f t="shared" si="179"/>
        <v>0</v>
      </c>
      <c r="M5731">
        <f>K5731/LCOH!$C$18</f>
        <v>0.31217938511890975</v>
      </c>
      <c r="N5731">
        <f>K5731/LCOH!$C$34</f>
        <v>9.0225255814713812</v>
      </c>
    </row>
    <row r="5732" spans="1:14" x14ac:dyDescent="0.35">
      <c r="A5732">
        <f>'Profilo fotovoltaico'!B5734*LCOH!$C$20</f>
        <v>0</v>
      </c>
      <c r="B5732">
        <f>'Profilo eolico'!B5734*LCOH!$C$21</f>
        <v>80.699999999999989</v>
      </c>
      <c r="C5732">
        <f>$P$35*'Profilo fotovoltaico'!B5734</f>
        <v>0</v>
      </c>
      <c r="D5732">
        <f>$Q$37*'Profilo eolico'!B5734</f>
        <v>470.85503598715155</v>
      </c>
      <c r="E5732">
        <f>$P$39*'Profilo fotovoltaico'!B5734+'Approvvigionamento energia'!$Q$39*'Profilo eolico'!B5734</f>
        <v>353.14127699036362</v>
      </c>
      <c r="F5732">
        <f>$P$41*'Profilo fotovoltaico'!B5734+'Approvvigionamento energia'!$Q$41*'Profilo eolico'!B5734</f>
        <v>235.42751799357578</v>
      </c>
      <c r="G5732">
        <f>$P$43*'Profilo fotovoltaico'!B5734+'Approvvigionamento energia'!$Q$43*'Profilo eolico'!B5734</f>
        <v>117.71375899678789</v>
      </c>
      <c r="H5732">
        <f t="shared" si="178"/>
        <v>1138.4335154826958</v>
      </c>
      <c r="I5732">
        <f>IF(LCOH!$C$28=Menu!$A$1,'Approvvigionamento energia'!C5732,0)+IF(LCOH!$C$28=Menu!$A$2,'Approvvigionamento energia'!D5732,0)+IF(LCOH!$C$28=Menu!$A$3,'Approvvigionamento energia'!E5732,0)+IF(LCOH!$C$28=Menu!$A$4,'Approvvigionamento energia'!F5732,0)+IF(LCOH!$C$28=Menu!$A$5,'Approvvigionamento energia'!G5732,0)+IF(LCOH!$C$28=Menu!$A$6,'Approvvigionamento energia'!H5732,0)</f>
        <v>235.42751799357578</v>
      </c>
      <c r="J5732">
        <f>'Approvvigionamento energia'!A5732+'Approvvigionamento energia'!B5732+'Approvvigionamento energia'!I5732</f>
        <v>316.12751799357579</v>
      </c>
      <c r="K5732">
        <f>IF(MIN(LCOH!$C$18,J5732)&gt;=$P$48*LCOH!$C$18, MIN(LCOH!$C$18,J5732),0)</f>
        <v>0</v>
      </c>
      <c r="L5732">
        <f t="shared" si="179"/>
        <v>316.12751799357579</v>
      </c>
      <c r="M5732">
        <f>K5732/LCOH!$C$18</f>
        <v>0</v>
      </c>
      <c r="N5732">
        <f>K5732/LCOH!$C$34</f>
        <v>0</v>
      </c>
    </row>
    <row r="5733" spans="1:14" x14ac:dyDescent="0.35">
      <c r="A5733">
        <f>'Profilo fotovoltaico'!B5735*LCOH!$C$20</f>
        <v>0</v>
      </c>
      <c r="B5733">
        <f>'Profilo eolico'!B5735*LCOH!$C$21</f>
        <v>56</v>
      </c>
      <c r="C5733">
        <f>$P$35*'Profilo fotovoltaico'!B5735</f>
        <v>0</v>
      </c>
      <c r="D5733">
        <f>$Q$37*'Profilo eolico'!B5735</f>
        <v>326.73955409269502</v>
      </c>
      <c r="E5733">
        <f>$P$39*'Profilo fotovoltaico'!B5735+'Approvvigionamento energia'!$Q$39*'Profilo eolico'!B5735</f>
        <v>245.05466556952126</v>
      </c>
      <c r="F5733">
        <f>$P$41*'Profilo fotovoltaico'!B5735+'Approvvigionamento energia'!$Q$41*'Profilo eolico'!B5735</f>
        <v>163.36977704634751</v>
      </c>
      <c r="G5733">
        <f>$P$43*'Profilo fotovoltaico'!B5735+'Approvvigionamento energia'!$Q$43*'Profilo eolico'!B5735</f>
        <v>81.684888523173754</v>
      </c>
      <c r="H5733">
        <f t="shared" si="178"/>
        <v>1138.4335154826958</v>
      </c>
      <c r="I5733">
        <f>IF(LCOH!$C$28=Menu!$A$1,'Approvvigionamento energia'!C5733,0)+IF(LCOH!$C$28=Menu!$A$2,'Approvvigionamento energia'!D5733,0)+IF(LCOH!$C$28=Menu!$A$3,'Approvvigionamento energia'!E5733,0)+IF(LCOH!$C$28=Menu!$A$4,'Approvvigionamento energia'!F5733,0)+IF(LCOH!$C$28=Menu!$A$5,'Approvvigionamento energia'!G5733,0)+IF(LCOH!$C$28=Menu!$A$6,'Approvvigionamento energia'!H5733,0)</f>
        <v>163.36977704634751</v>
      </c>
      <c r="J5733">
        <f>'Approvvigionamento energia'!A5733+'Approvvigionamento energia'!B5733+'Approvvigionamento energia'!I5733</f>
        <v>219.36977704634751</v>
      </c>
      <c r="K5733">
        <f>IF(MIN(LCOH!$C$18,J5733)&gt;=$P$48*LCOH!$C$18, MIN(LCOH!$C$18,J5733),0)</f>
        <v>0</v>
      </c>
      <c r="L5733">
        <f t="shared" si="179"/>
        <v>219.36977704634751</v>
      </c>
      <c r="M5733">
        <f>K5733/LCOH!$C$18</f>
        <v>0</v>
      </c>
      <c r="N5733">
        <f>K5733/LCOH!$C$34</f>
        <v>0</v>
      </c>
    </row>
    <row r="5734" spans="1:14" x14ac:dyDescent="0.35">
      <c r="A5734">
        <f>'Profilo fotovoltaico'!B5736*LCOH!$C$20</f>
        <v>0</v>
      </c>
      <c r="B5734">
        <f>'Profilo eolico'!B5736*LCOH!$C$21</f>
        <v>35.799999999999997</v>
      </c>
      <c r="C5734">
        <f>$P$35*'Profilo fotovoltaico'!B5736</f>
        <v>0</v>
      </c>
      <c r="D5734">
        <f>$Q$37*'Profilo eolico'!B5736</f>
        <v>208.87992922354431</v>
      </c>
      <c r="E5734">
        <f>$P$39*'Profilo fotovoltaico'!B5736+'Approvvigionamento energia'!$Q$39*'Profilo eolico'!B5736</f>
        <v>156.65994691765823</v>
      </c>
      <c r="F5734">
        <f>$P$41*'Profilo fotovoltaico'!B5736+'Approvvigionamento energia'!$Q$41*'Profilo eolico'!B5736</f>
        <v>104.43996461177215</v>
      </c>
      <c r="G5734">
        <f>$P$43*'Profilo fotovoltaico'!B5736+'Approvvigionamento energia'!$Q$43*'Profilo eolico'!B5736</f>
        <v>52.219982305886077</v>
      </c>
      <c r="H5734">
        <f t="shared" si="178"/>
        <v>1138.4335154826958</v>
      </c>
      <c r="I5734">
        <f>IF(LCOH!$C$28=Menu!$A$1,'Approvvigionamento energia'!C5734,0)+IF(LCOH!$C$28=Menu!$A$2,'Approvvigionamento energia'!D5734,0)+IF(LCOH!$C$28=Menu!$A$3,'Approvvigionamento energia'!E5734,0)+IF(LCOH!$C$28=Menu!$A$4,'Approvvigionamento energia'!F5734,0)+IF(LCOH!$C$28=Menu!$A$5,'Approvvigionamento energia'!G5734,0)+IF(LCOH!$C$28=Menu!$A$6,'Approvvigionamento energia'!H5734,0)</f>
        <v>104.43996461177215</v>
      </c>
      <c r="J5734">
        <f>'Approvvigionamento energia'!A5734+'Approvvigionamento energia'!B5734+'Approvvigionamento energia'!I5734</f>
        <v>140.23996461177217</v>
      </c>
      <c r="K5734">
        <f>IF(MIN(LCOH!$C$18,J5734)&gt;=$P$48*LCOH!$C$18, MIN(LCOH!$C$18,J5734),0)</f>
        <v>0</v>
      </c>
      <c r="L5734">
        <f t="shared" si="179"/>
        <v>140.23996461177217</v>
      </c>
      <c r="M5734">
        <f>K5734/LCOH!$C$18</f>
        <v>0</v>
      </c>
      <c r="N5734">
        <f>K5734/LCOH!$C$34</f>
        <v>0</v>
      </c>
    </row>
    <row r="5735" spans="1:14" x14ac:dyDescent="0.35">
      <c r="A5735">
        <f>'Profilo fotovoltaico'!B5737*LCOH!$C$20</f>
        <v>0</v>
      </c>
      <c r="B5735">
        <f>'Profilo eolico'!B5737*LCOH!$C$21</f>
        <v>29.4</v>
      </c>
      <c r="C5735">
        <f>$P$35*'Profilo fotovoltaico'!B5737</f>
        <v>0</v>
      </c>
      <c r="D5735">
        <f>$Q$37*'Profilo eolico'!B5737</f>
        <v>171.53826589866489</v>
      </c>
      <c r="E5735">
        <f>$P$39*'Profilo fotovoltaico'!B5737+'Approvvigionamento energia'!$Q$39*'Profilo eolico'!B5737</f>
        <v>128.65369942399866</v>
      </c>
      <c r="F5735">
        <f>$P$41*'Profilo fotovoltaico'!B5737+'Approvvigionamento energia'!$Q$41*'Profilo eolico'!B5737</f>
        <v>85.769132949332445</v>
      </c>
      <c r="G5735">
        <f>$P$43*'Profilo fotovoltaico'!B5737+'Approvvigionamento energia'!$Q$43*'Profilo eolico'!B5737</f>
        <v>42.884566474666222</v>
      </c>
      <c r="H5735">
        <f t="shared" si="178"/>
        <v>1138.4335154826958</v>
      </c>
      <c r="I5735">
        <f>IF(LCOH!$C$28=Menu!$A$1,'Approvvigionamento energia'!C5735,0)+IF(LCOH!$C$28=Menu!$A$2,'Approvvigionamento energia'!D5735,0)+IF(LCOH!$C$28=Menu!$A$3,'Approvvigionamento energia'!E5735,0)+IF(LCOH!$C$28=Menu!$A$4,'Approvvigionamento energia'!F5735,0)+IF(LCOH!$C$28=Menu!$A$5,'Approvvigionamento energia'!G5735,0)+IF(LCOH!$C$28=Menu!$A$6,'Approvvigionamento energia'!H5735,0)</f>
        <v>85.769132949332445</v>
      </c>
      <c r="J5735">
        <f>'Approvvigionamento energia'!A5735+'Approvvigionamento energia'!B5735+'Approvvigionamento energia'!I5735</f>
        <v>115.16913294933244</v>
      </c>
      <c r="K5735">
        <f>IF(MIN(LCOH!$C$18,J5735)&gt;=$P$48*LCOH!$C$18, MIN(LCOH!$C$18,J5735),0)</f>
        <v>0</v>
      </c>
      <c r="L5735">
        <f t="shared" si="179"/>
        <v>115.16913294933244</v>
      </c>
      <c r="M5735">
        <f>K5735/LCOH!$C$18</f>
        <v>0</v>
      </c>
      <c r="N5735">
        <f>K5735/LCOH!$C$34</f>
        <v>0</v>
      </c>
    </row>
    <row r="5736" spans="1:14" x14ac:dyDescent="0.35">
      <c r="A5736">
        <f>'Profilo fotovoltaico'!B5738*LCOH!$C$20</f>
        <v>0</v>
      </c>
      <c r="B5736">
        <f>'Profilo eolico'!B5738*LCOH!$C$21</f>
        <v>30.3</v>
      </c>
      <c r="C5736">
        <f>$P$35*'Profilo fotovoltaico'!B5738</f>
        <v>0</v>
      </c>
      <c r="D5736">
        <f>$Q$37*'Profilo eolico'!B5738</f>
        <v>176.78943730372606</v>
      </c>
      <c r="E5736">
        <f>$P$39*'Profilo fotovoltaico'!B5738+'Approvvigionamento energia'!$Q$39*'Profilo eolico'!B5738</f>
        <v>132.59207797779453</v>
      </c>
      <c r="F5736">
        <f>$P$41*'Profilo fotovoltaico'!B5738+'Approvvigionamento energia'!$Q$41*'Profilo eolico'!B5738</f>
        <v>88.39471865186303</v>
      </c>
      <c r="G5736">
        <f>$P$43*'Profilo fotovoltaico'!B5738+'Approvvigionamento energia'!$Q$43*'Profilo eolico'!B5738</f>
        <v>44.197359325931515</v>
      </c>
      <c r="H5736">
        <f t="shared" si="178"/>
        <v>1138.4335154826958</v>
      </c>
      <c r="I5736">
        <f>IF(LCOH!$C$28=Menu!$A$1,'Approvvigionamento energia'!C5736,0)+IF(LCOH!$C$28=Menu!$A$2,'Approvvigionamento energia'!D5736,0)+IF(LCOH!$C$28=Menu!$A$3,'Approvvigionamento energia'!E5736,0)+IF(LCOH!$C$28=Menu!$A$4,'Approvvigionamento energia'!F5736,0)+IF(LCOH!$C$28=Menu!$A$5,'Approvvigionamento energia'!G5736,0)+IF(LCOH!$C$28=Menu!$A$6,'Approvvigionamento energia'!H5736,0)</f>
        <v>88.39471865186303</v>
      </c>
      <c r="J5736">
        <f>'Approvvigionamento energia'!A5736+'Approvvigionamento energia'!B5736+'Approvvigionamento energia'!I5736</f>
        <v>118.69471865186303</v>
      </c>
      <c r="K5736">
        <f>IF(MIN(LCOH!$C$18,J5736)&gt;=$P$48*LCOH!$C$18, MIN(LCOH!$C$18,J5736),0)</f>
        <v>0</v>
      </c>
      <c r="L5736">
        <f t="shared" si="179"/>
        <v>118.69471865186303</v>
      </c>
      <c r="M5736">
        <f>K5736/LCOH!$C$18</f>
        <v>0</v>
      </c>
      <c r="N5736">
        <f>K5736/LCOH!$C$34</f>
        <v>0</v>
      </c>
    </row>
    <row r="5737" spans="1:14" x14ac:dyDescent="0.35">
      <c r="A5737">
        <f>'Profilo fotovoltaico'!B5739*LCOH!$C$20</f>
        <v>0</v>
      </c>
      <c r="B5737">
        <f>'Profilo eolico'!B5739*LCOH!$C$21</f>
        <v>33.099999999999994</v>
      </c>
      <c r="C5737">
        <f>$P$35*'Profilo fotovoltaico'!B5739</f>
        <v>0</v>
      </c>
      <c r="D5737">
        <f>$Q$37*'Profilo eolico'!B5739</f>
        <v>193.12641500836079</v>
      </c>
      <c r="E5737">
        <f>$P$39*'Profilo fotovoltaico'!B5739+'Approvvigionamento energia'!$Q$39*'Profilo eolico'!B5739</f>
        <v>144.84481125627059</v>
      </c>
      <c r="F5737">
        <f>$P$41*'Profilo fotovoltaico'!B5739+'Approvvigionamento energia'!$Q$41*'Profilo eolico'!B5739</f>
        <v>96.563207504180397</v>
      </c>
      <c r="G5737">
        <f>$P$43*'Profilo fotovoltaico'!B5739+'Approvvigionamento energia'!$Q$43*'Profilo eolico'!B5739</f>
        <v>48.281603752090199</v>
      </c>
      <c r="H5737">
        <f t="shared" si="178"/>
        <v>1138.4335154826958</v>
      </c>
      <c r="I5737">
        <f>IF(LCOH!$C$28=Menu!$A$1,'Approvvigionamento energia'!C5737,0)+IF(LCOH!$C$28=Menu!$A$2,'Approvvigionamento energia'!D5737,0)+IF(LCOH!$C$28=Menu!$A$3,'Approvvigionamento energia'!E5737,0)+IF(LCOH!$C$28=Menu!$A$4,'Approvvigionamento energia'!F5737,0)+IF(LCOH!$C$28=Menu!$A$5,'Approvvigionamento energia'!G5737,0)+IF(LCOH!$C$28=Menu!$A$6,'Approvvigionamento energia'!H5737,0)</f>
        <v>96.563207504180397</v>
      </c>
      <c r="J5737">
        <f>'Approvvigionamento energia'!A5737+'Approvvigionamento energia'!B5737+'Approvvigionamento energia'!I5737</f>
        <v>129.66320750418038</v>
      </c>
      <c r="K5737">
        <f>IF(MIN(LCOH!$C$18,J5737)&gt;=$P$48*LCOH!$C$18, MIN(LCOH!$C$18,J5737),0)</f>
        <v>0</v>
      </c>
      <c r="L5737">
        <f t="shared" si="179"/>
        <v>129.66320750418038</v>
      </c>
      <c r="M5737">
        <f>K5737/LCOH!$C$18</f>
        <v>0</v>
      </c>
      <c r="N5737">
        <f>K5737/LCOH!$C$34</f>
        <v>0</v>
      </c>
    </row>
    <row r="5738" spans="1:14" x14ac:dyDescent="0.35">
      <c r="A5738">
        <f>'Profilo fotovoltaico'!B5740*LCOH!$C$20</f>
        <v>0</v>
      </c>
      <c r="B5738">
        <f>'Profilo eolico'!B5740*LCOH!$C$21</f>
        <v>37.299999999999997</v>
      </c>
      <c r="C5738">
        <f>$P$35*'Profilo fotovoltaico'!B5740</f>
        <v>0</v>
      </c>
      <c r="D5738">
        <f>$Q$37*'Profilo eolico'!B5740</f>
        <v>217.63188156531294</v>
      </c>
      <c r="E5738">
        <f>$P$39*'Profilo fotovoltaico'!B5740+'Approvvigionamento energia'!$Q$39*'Profilo eolico'!B5740</f>
        <v>163.22391117398467</v>
      </c>
      <c r="F5738">
        <f>$P$41*'Profilo fotovoltaico'!B5740+'Approvvigionamento energia'!$Q$41*'Profilo eolico'!B5740</f>
        <v>108.81594078265647</v>
      </c>
      <c r="G5738">
        <f>$P$43*'Profilo fotovoltaico'!B5740+'Approvvigionamento energia'!$Q$43*'Profilo eolico'!B5740</f>
        <v>54.407970391328234</v>
      </c>
      <c r="H5738">
        <f t="shared" si="178"/>
        <v>1138.4335154826958</v>
      </c>
      <c r="I5738">
        <f>IF(LCOH!$C$28=Menu!$A$1,'Approvvigionamento energia'!C5738,0)+IF(LCOH!$C$28=Menu!$A$2,'Approvvigionamento energia'!D5738,0)+IF(LCOH!$C$28=Menu!$A$3,'Approvvigionamento energia'!E5738,0)+IF(LCOH!$C$28=Menu!$A$4,'Approvvigionamento energia'!F5738,0)+IF(LCOH!$C$28=Menu!$A$5,'Approvvigionamento energia'!G5738,0)+IF(LCOH!$C$28=Menu!$A$6,'Approvvigionamento energia'!H5738,0)</f>
        <v>108.81594078265647</v>
      </c>
      <c r="J5738">
        <f>'Approvvigionamento energia'!A5738+'Approvvigionamento energia'!B5738+'Approvvigionamento energia'!I5738</f>
        <v>146.11594078265648</v>
      </c>
      <c r="K5738">
        <f>IF(MIN(LCOH!$C$18,J5738)&gt;=$P$48*LCOH!$C$18, MIN(LCOH!$C$18,J5738),0)</f>
        <v>0</v>
      </c>
      <c r="L5738">
        <f t="shared" si="179"/>
        <v>146.11594078265648</v>
      </c>
      <c r="M5738">
        <f>K5738/LCOH!$C$18</f>
        <v>0</v>
      </c>
      <c r="N5738">
        <f>K5738/LCOH!$C$34</f>
        <v>0</v>
      </c>
    </row>
    <row r="5739" spans="1:14" x14ac:dyDescent="0.35">
      <c r="A5739">
        <f>'Profilo fotovoltaico'!B5741*LCOH!$C$20</f>
        <v>0</v>
      </c>
      <c r="B5739">
        <f>'Profilo eolico'!B5741*LCOH!$C$21</f>
        <v>41.8</v>
      </c>
      <c r="C5739">
        <f>$P$35*'Profilo fotovoltaico'!B5741</f>
        <v>0</v>
      </c>
      <c r="D5739">
        <f>$Q$37*'Profilo eolico'!B5741</f>
        <v>243.88773859061877</v>
      </c>
      <c r="E5739">
        <f>$P$39*'Profilo fotovoltaico'!B5741+'Approvvigionamento energia'!$Q$39*'Profilo eolico'!B5741</f>
        <v>182.91580394296406</v>
      </c>
      <c r="F5739">
        <f>$P$41*'Profilo fotovoltaico'!B5741+'Approvvigionamento energia'!$Q$41*'Profilo eolico'!B5741</f>
        <v>121.94386929530938</v>
      </c>
      <c r="G5739">
        <f>$P$43*'Profilo fotovoltaico'!B5741+'Approvvigionamento energia'!$Q$43*'Profilo eolico'!B5741</f>
        <v>60.971934647654692</v>
      </c>
      <c r="H5739">
        <f t="shared" si="178"/>
        <v>1138.4335154826958</v>
      </c>
      <c r="I5739">
        <f>IF(LCOH!$C$28=Menu!$A$1,'Approvvigionamento energia'!C5739,0)+IF(LCOH!$C$28=Menu!$A$2,'Approvvigionamento energia'!D5739,0)+IF(LCOH!$C$28=Menu!$A$3,'Approvvigionamento energia'!E5739,0)+IF(LCOH!$C$28=Menu!$A$4,'Approvvigionamento energia'!F5739,0)+IF(LCOH!$C$28=Menu!$A$5,'Approvvigionamento energia'!G5739,0)+IF(LCOH!$C$28=Menu!$A$6,'Approvvigionamento energia'!H5739,0)</f>
        <v>121.94386929530938</v>
      </c>
      <c r="J5739">
        <f>'Approvvigionamento energia'!A5739+'Approvvigionamento energia'!B5739+'Approvvigionamento energia'!I5739</f>
        <v>163.74386929530937</v>
      </c>
      <c r="K5739">
        <f>IF(MIN(LCOH!$C$18,J5739)&gt;=$P$48*LCOH!$C$18, MIN(LCOH!$C$18,J5739),0)</f>
        <v>0</v>
      </c>
      <c r="L5739">
        <f t="shared" si="179"/>
        <v>163.74386929530937</v>
      </c>
      <c r="M5739">
        <f>K5739/LCOH!$C$18</f>
        <v>0</v>
      </c>
      <c r="N5739">
        <f>K5739/LCOH!$C$34</f>
        <v>0</v>
      </c>
    </row>
    <row r="5740" spans="1:14" x14ac:dyDescent="0.35">
      <c r="A5740">
        <f>'Profilo fotovoltaico'!B5742*LCOH!$C$20</f>
        <v>0</v>
      </c>
      <c r="B5740">
        <f>'Profilo eolico'!B5742*LCOH!$C$21</f>
        <v>45.5</v>
      </c>
      <c r="C5740">
        <f>$P$35*'Profilo fotovoltaico'!B5742</f>
        <v>0</v>
      </c>
      <c r="D5740">
        <f>$Q$37*'Profilo eolico'!B5742</f>
        <v>265.47588770031467</v>
      </c>
      <c r="E5740">
        <f>$P$39*'Profilo fotovoltaico'!B5742+'Approvvigionamento energia'!$Q$39*'Profilo eolico'!B5742</f>
        <v>199.10691577523602</v>
      </c>
      <c r="F5740">
        <f>$P$41*'Profilo fotovoltaico'!B5742+'Approvvigionamento energia'!$Q$41*'Profilo eolico'!B5742</f>
        <v>132.73794385015734</v>
      </c>
      <c r="G5740">
        <f>$P$43*'Profilo fotovoltaico'!B5742+'Approvvigionamento energia'!$Q$43*'Profilo eolico'!B5742</f>
        <v>66.368971925078668</v>
      </c>
      <c r="H5740">
        <f t="shared" si="178"/>
        <v>1138.4335154826958</v>
      </c>
      <c r="I5740">
        <f>IF(LCOH!$C$28=Menu!$A$1,'Approvvigionamento energia'!C5740,0)+IF(LCOH!$C$28=Menu!$A$2,'Approvvigionamento energia'!D5740,0)+IF(LCOH!$C$28=Menu!$A$3,'Approvvigionamento energia'!E5740,0)+IF(LCOH!$C$28=Menu!$A$4,'Approvvigionamento energia'!F5740,0)+IF(LCOH!$C$28=Menu!$A$5,'Approvvigionamento energia'!G5740,0)+IF(LCOH!$C$28=Menu!$A$6,'Approvvigionamento energia'!H5740,0)</f>
        <v>132.73794385015734</v>
      </c>
      <c r="J5740">
        <f>'Approvvigionamento energia'!A5740+'Approvvigionamento energia'!B5740+'Approvvigionamento energia'!I5740</f>
        <v>178.23794385015734</v>
      </c>
      <c r="K5740">
        <f>IF(MIN(LCOH!$C$18,J5740)&gt;=$P$48*LCOH!$C$18, MIN(LCOH!$C$18,J5740),0)</f>
        <v>0</v>
      </c>
      <c r="L5740">
        <f t="shared" si="179"/>
        <v>178.23794385015734</v>
      </c>
      <c r="M5740">
        <f>K5740/LCOH!$C$18</f>
        <v>0</v>
      </c>
      <c r="N5740">
        <f>K5740/LCOH!$C$34</f>
        <v>0</v>
      </c>
    </row>
    <row r="5741" spans="1:14" x14ac:dyDescent="0.35">
      <c r="A5741">
        <f>'Profilo fotovoltaico'!B5743*LCOH!$C$20</f>
        <v>0</v>
      </c>
      <c r="B5741">
        <f>'Profilo eolico'!B5743*LCOH!$C$21</f>
        <v>46.199999999999996</v>
      </c>
      <c r="C5741">
        <f>$P$35*'Profilo fotovoltaico'!B5743</f>
        <v>0</v>
      </c>
      <c r="D5741">
        <f>$Q$37*'Profilo eolico'!B5743</f>
        <v>269.56013212647338</v>
      </c>
      <c r="E5741">
        <f>$P$39*'Profilo fotovoltaico'!B5743+'Approvvigionamento energia'!$Q$39*'Profilo eolico'!B5743</f>
        <v>202.17009909485503</v>
      </c>
      <c r="F5741">
        <f>$P$41*'Profilo fotovoltaico'!B5743+'Approvvigionamento energia'!$Q$41*'Profilo eolico'!B5743</f>
        <v>134.78006606323669</v>
      </c>
      <c r="G5741">
        <f>$P$43*'Profilo fotovoltaico'!B5743+'Approvvigionamento energia'!$Q$43*'Profilo eolico'!B5743</f>
        <v>67.390033031618344</v>
      </c>
      <c r="H5741">
        <f t="shared" si="178"/>
        <v>1138.4335154826958</v>
      </c>
      <c r="I5741">
        <f>IF(LCOH!$C$28=Menu!$A$1,'Approvvigionamento energia'!C5741,0)+IF(LCOH!$C$28=Menu!$A$2,'Approvvigionamento energia'!D5741,0)+IF(LCOH!$C$28=Menu!$A$3,'Approvvigionamento energia'!E5741,0)+IF(LCOH!$C$28=Menu!$A$4,'Approvvigionamento energia'!F5741,0)+IF(LCOH!$C$28=Menu!$A$5,'Approvvigionamento energia'!G5741,0)+IF(LCOH!$C$28=Menu!$A$6,'Approvvigionamento energia'!H5741,0)</f>
        <v>134.78006606323669</v>
      </c>
      <c r="J5741">
        <f>'Approvvigionamento energia'!A5741+'Approvvigionamento energia'!B5741+'Approvvigionamento energia'!I5741</f>
        <v>180.98006606323668</v>
      </c>
      <c r="K5741">
        <f>IF(MIN(LCOH!$C$18,J5741)&gt;=$P$48*LCOH!$C$18, MIN(LCOH!$C$18,J5741),0)</f>
        <v>0</v>
      </c>
      <c r="L5741">
        <f t="shared" si="179"/>
        <v>180.98006606323668</v>
      </c>
      <c r="M5741">
        <f>K5741/LCOH!$C$18</f>
        <v>0</v>
      </c>
      <c r="N5741">
        <f>K5741/LCOH!$C$34</f>
        <v>0</v>
      </c>
    </row>
    <row r="5742" spans="1:14" x14ac:dyDescent="0.35">
      <c r="A5742">
        <f>'Profilo fotovoltaico'!B5744*LCOH!$C$20</f>
        <v>3</v>
      </c>
      <c r="B5742">
        <f>'Profilo eolico'!B5744*LCOH!$C$21</f>
        <v>45.1</v>
      </c>
      <c r="C5742">
        <f>$P$35*'Profilo fotovoltaico'!B5744</f>
        <v>22.063836562866197</v>
      </c>
      <c r="D5742">
        <f>$Q$37*'Profilo eolico'!B5744</f>
        <v>263.14203374250974</v>
      </c>
      <c r="E5742">
        <f>$P$39*'Profilo fotovoltaico'!B5744+'Approvvigionamento energia'!$Q$39*'Profilo eolico'!B5744</f>
        <v>202.87248444759885</v>
      </c>
      <c r="F5742">
        <f>$P$41*'Profilo fotovoltaico'!B5744+'Approvvigionamento energia'!$Q$41*'Profilo eolico'!B5744</f>
        <v>142.60293515268796</v>
      </c>
      <c r="G5742">
        <f>$P$43*'Profilo fotovoltaico'!B5744+'Approvvigionamento energia'!$Q$43*'Profilo eolico'!B5744</f>
        <v>82.333385857777074</v>
      </c>
      <c r="H5742">
        <f t="shared" si="178"/>
        <v>1138.4335154826958</v>
      </c>
      <c r="I5742">
        <f>IF(LCOH!$C$28=Menu!$A$1,'Approvvigionamento energia'!C5742,0)+IF(LCOH!$C$28=Menu!$A$2,'Approvvigionamento energia'!D5742,0)+IF(LCOH!$C$28=Menu!$A$3,'Approvvigionamento energia'!E5742,0)+IF(LCOH!$C$28=Menu!$A$4,'Approvvigionamento energia'!F5742,0)+IF(LCOH!$C$28=Menu!$A$5,'Approvvigionamento energia'!G5742,0)+IF(LCOH!$C$28=Menu!$A$6,'Approvvigionamento energia'!H5742,0)</f>
        <v>142.60293515268796</v>
      </c>
      <c r="J5742">
        <f>'Approvvigionamento energia'!A5742+'Approvvigionamento energia'!B5742+'Approvvigionamento energia'!I5742</f>
        <v>190.70293515268796</v>
      </c>
      <c r="K5742">
        <f>IF(MIN(LCOH!$C$18,J5742)&gt;=$P$48*LCOH!$C$18, MIN(LCOH!$C$18,J5742),0)</f>
        <v>0</v>
      </c>
      <c r="L5742">
        <f t="shared" si="179"/>
        <v>190.70293515268796</v>
      </c>
      <c r="M5742">
        <f>K5742/LCOH!$C$18</f>
        <v>0</v>
      </c>
      <c r="N5742">
        <f>K5742/LCOH!$C$34</f>
        <v>0</v>
      </c>
    </row>
    <row r="5743" spans="1:14" x14ac:dyDescent="0.35">
      <c r="A5743">
        <f>'Profilo fotovoltaico'!B5745*LCOH!$C$20</f>
        <v>89</v>
      </c>
      <c r="B5743">
        <f>'Profilo eolico'!B5745*LCOH!$C$21</f>
        <v>36</v>
      </c>
      <c r="C5743">
        <f>$P$35*'Profilo fotovoltaico'!B5745</f>
        <v>654.56048469836378</v>
      </c>
      <c r="D5743">
        <f>$Q$37*'Profilo eolico'!B5745</f>
        <v>210.04685620244678</v>
      </c>
      <c r="E5743">
        <f>$P$39*'Profilo fotovoltaico'!B5745+'Approvvigionamento energia'!$Q$39*'Profilo eolico'!B5745</f>
        <v>321.17526332642603</v>
      </c>
      <c r="F5743">
        <f>$P$41*'Profilo fotovoltaico'!B5745+'Approvvigionamento energia'!$Q$41*'Profilo eolico'!B5745</f>
        <v>432.30367045040526</v>
      </c>
      <c r="G5743">
        <f>$P$43*'Profilo fotovoltaico'!B5745+'Approvvigionamento energia'!$Q$43*'Profilo eolico'!B5745</f>
        <v>543.43207757438449</v>
      </c>
      <c r="H5743">
        <f t="shared" si="178"/>
        <v>1138.4335154826958</v>
      </c>
      <c r="I5743">
        <f>IF(LCOH!$C$28=Menu!$A$1,'Approvvigionamento energia'!C5743,0)+IF(LCOH!$C$28=Menu!$A$2,'Approvvigionamento energia'!D5743,0)+IF(LCOH!$C$28=Menu!$A$3,'Approvvigionamento energia'!E5743,0)+IF(LCOH!$C$28=Menu!$A$4,'Approvvigionamento energia'!F5743,0)+IF(LCOH!$C$28=Menu!$A$5,'Approvvigionamento energia'!G5743,0)+IF(LCOH!$C$28=Menu!$A$6,'Approvvigionamento energia'!H5743,0)</f>
        <v>432.30367045040526</v>
      </c>
      <c r="J5743">
        <f>'Approvvigionamento energia'!A5743+'Approvvigionamento energia'!B5743+'Approvvigionamento energia'!I5743</f>
        <v>557.30367045040521</v>
      </c>
      <c r="K5743">
        <f>IF(MIN(LCOH!$C$18,J5743)&gt;=$P$48*LCOH!$C$18, MIN(LCOH!$C$18,J5743),0)</f>
        <v>557.30367045040521</v>
      </c>
      <c r="L5743">
        <f t="shared" si="179"/>
        <v>0</v>
      </c>
      <c r="M5743">
        <f>K5743/LCOH!$C$18</f>
        <v>0.37153578030027012</v>
      </c>
      <c r="N5743">
        <f>K5743/LCOH!$C$34</f>
        <v>10.73802833237775</v>
      </c>
    </row>
    <row r="5744" spans="1:14" x14ac:dyDescent="0.35">
      <c r="A5744">
        <f>'Profilo fotovoltaico'!B5746*LCOH!$C$20</f>
        <v>234</v>
      </c>
      <c r="B5744">
        <f>'Profilo eolico'!B5746*LCOH!$C$21</f>
        <v>25.3</v>
      </c>
      <c r="C5744">
        <f>$P$35*'Profilo fotovoltaico'!B5746</f>
        <v>1720.9792519035634</v>
      </c>
      <c r="D5744">
        <f>$Q$37*'Profilo eolico'!B5746</f>
        <v>147.61626283116399</v>
      </c>
      <c r="E5744">
        <f>$P$39*'Profilo fotovoltaico'!B5746+'Approvvigionamento energia'!$Q$39*'Profilo eolico'!B5746</f>
        <v>540.95701009926381</v>
      </c>
      <c r="F5744">
        <f>$P$41*'Profilo fotovoltaico'!B5746+'Approvvigionamento energia'!$Q$41*'Profilo eolico'!B5746</f>
        <v>934.29775736736372</v>
      </c>
      <c r="G5744">
        <f>$P$43*'Profilo fotovoltaico'!B5746+'Approvvigionamento energia'!$Q$43*'Profilo eolico'!B5746</f>
        <v>1327.6385046354635</v>
      </c>
      <c r="H5744">
        <f t="shared" si="178"/>
        <v>1138.4335154826958</v>
      </c>
      <c r="I5744">
        <f>IF(LCOH!$C$28=Menu!$A$1,'Approvvigionamento energia'!C5744,0)+IF(LCOH!$C$28=Menu!$A$2,'Approvvigionamento energia'!D5744,0)+IF(LCOH!$C$28=Menu!$A$3,'Approvvigionamento energia'!E5744,0)+IF(LCOH!$C$28=Menu!$A$4,'Approvvigionamento energia'!F5744,0)+IF(LCOH!$C$28=Menu!$A$5,'Approvvigionamento energia'!G5744,0)+IF(LCOH!$C$28=Menu!$A$6,'Approvvigionamento energia'!H5744,0)</f>
        <v>934.29775736736372</v>
      </c>
      <c r="J5744">
        <f>'Approvvigionamento energia'!A5744+'Approvvigionamento energia'!B5744+'Approvvigionamento energia'!I5744</f>
        <v>1193.5977573673638</v>
      </c>
      <c r="K5744">
        <f>IF(MIN(LCOH!$C$18,J5744)&gt;=$P$48*LCOH!$C$18, MIN(LCOH!$C$18,J5744),0)</f>
        <v>1193.5977573673638</v>
      </c>
      <c r="L5744">
        <f t="shared" si="179"/>
        <v>0</v>
      </c>
      <c r="M5744">
        <f>K5744/LCOH!$C$18</f>
        <v>0.79573183824490923</v>
      </c>
      <c r="N5744">
        <f>K5744/LCOH!$C$34</f>
        <v>22.998030007078302</v>
      </c>
    </row>
    <row r="5745" spans="1:14" x14ac:dyDescent="0.35">
      <c r="A5745">
        <f>'Profilo fotovoltaico'!B5747*LCOH!$C$20</f>
        <v>386</v>
      </c>
      <c r="B5745">
        <f>'Profilo eolico'!B5747*LCOH!$C$21</f>
        <v>19.5</v>
      </c>
      <c r="C5745">
        <f>$P$35*'Profilo fotovoltaico'!B5747</f>
        <v>2838.8803044221172</v>
      </c>
      <c r="D5745">
        <f>$Q$37*'Profilo eolico'!B5747</f>
        <v>113.77538044299202</v>
      </c>
      <c r="E5745">
        <f>$P$39*'Profilo fotovoltaico'!B5747+'Approvvigionamento energia'!$Q$39*'Profilo eolico'!B5747</f>
        <v>795.05161143777332</v>
      </c>
      <c r="F5745">
        <f>$P$41*'Profilo fotovoltaico'!B5747+'Approvvigionamento energia'!$Q$41*'Profilo eolico'!B5747</f>
        <v>1476.3278424325547</v>
      </c>
      <c r="G5745">
        <f>$P$43*'Profilo fotovoltaico'!B5747+'Approvvigionamento energia'!$Q$43*'Profilo eolico'!B5747</f>
        <v>2157.6040734273361</v>
      </c>
      <c r="H5745">
        <f t="shared" si="178"/>
        <v>1138.4335154826958</v>
      </c>
      <c r="I5745">
        <f>IF(LCOH!$C$28=Menu!$A$1,'Approvvigionamento energia'!C5745,0)+IF(LCOH!$C$28=Menu!$A$2,'Approvvigionamento energia'!D5745,0)+IF(LCOH!$C$28=Menu!$A$3,'Approvvigionamento energia'!E5745,0)+IF(LCOH!$C$28=Menu!$A$4,'Approvvigionamento energia'!F5745,0)+IF(LCOH!$C$28=Menu!$A$5,'Approvvigionamento energia'!G5745,0)+IF(LCOH!$C$28=Menu!$A$6,'Approvvigionamento energia'!H5745,0)</f>
        <v>1476.3278424325547</v>
      </c>
      <c r="J5745">
        <f>'Approvvigionamento energia'!A5745+'Approvvigionamento energia'!B5745+'Approvvigionamento energia'!I5745</f>
        <v>1881.8278424325547</v>
      </c>
      <c r="K5745">
        <f>IF(MIN(LCOH!$C$18,J5745)&gt;=$P$48*LCOH!$C$18, MIN(LCOH!$C$18,J5745),0)</f>
        <v>1500</v>
      </c>
      <c r="L5745">
        <f t="shared" si="179"/>
        <v>381.82784243255469</v>
      </c>
      <c r="M5745">
        <f>K5745/LCOH!$C$18</f>
        <v>1</v>
      </c>
      <c r="N5745">
        <f>K5745/LCOH!$C$34</f>
        <v>28.901734104046245</v>
      </c>
    </row>
    <row r="5746" spans="1:14" x14ac:dyDescent="0.35">
      <c r="A5746">
        <f>'Profilo fotovoltaico'!B5748*LCOH!$C$20</f>
        <v>507</v>
      </c>
      <c r="B5746">
        <f>'Profilo eolico'!B5748*LCOH!$C$21</f>
        <v>16.5</v>
      </c>
      <c r="C5746">
        <f>$P$35*'Profilo fotovoltaico'!B5748</f>
        <v>3728.7883791243871</v>
      </c>
      <c r="D5746">
        <f>$Q$37*'Profilo eolico'!B5748</f>
        <v>96.271475759454788</v>
      </c>
      <c r="E5746">
        <f>$P$39*'Profilo fotovoltaico'!B5748+'Approvvigionamento energia'!$Q$39*'Profilo eolico'!B5748</f>
        <v>1004.4007016006879</v>
      </c>
      <c r="F5746">
        <f>$P$41*'Profilo fotovoltaico'!B5748+'Approvvigionamento energia'!$Q$41*'Profilo eolico'!B5748</f>
        <v>1912.529927441921</v>
      </c>
      <c r="G5746">
        <f>$P$43*'Profilo fotovoltaico'!B5748+'Approvvigionamento energia'!$Q$43*'Profilo eolico'!B5748</f>
        <v>2820.659153283154</v>
      </c>
      <c r="H5746">
        <f t="shared" si="178"/>
        <v>1138.4335154826958</v>
      </c>
      <c r="I5746">
        <f>IF(LCOH!$C$28=Menu!$A$1,'Approvvigionamento energia'!C5746,0)+IF(LCOH!$C$28=Menu!$A$2,'Approvvigionamento energia'!D5746,0)+IF(LCOH!$C$28=Menu!$A$3,'Approvvigionamento energia'!E5746,0)+IF(LCOH!$C$28=Menu!$A$4,'Approvvigionamento energia'!F5746,0)+IF(LCOH!$C$28=Menu!$A$5,'Approvvigionamento energia'!G5746,0)+IF(LCOH!$C$28=Menu!$A$6,'Approvvigionamento energia'!H5746,0)</f>
        <v>1912.529927441921</v>
      </c>
      <c r="J5746">
        <f>'Approvvigionamento energia'!A5746+'Approvvigionamento energia'!B5746+'Approvvigionamento energia'!I5746</f>
        <v>2436.0299274419212</v>
      </c>
      <c r="K5746">
        <f>IF(MIN(LCOH!$C$18,J5746)&gt;=$P$48*LCOH!$C$18, MIN(LCOH!$C$18,J5746),0)</f>
        <v>1500</v>
      </c>
      <c r="L5746">
        <f t="shared" si="179"/>
        <v>936.02992744192125</v>
      </c>
      <c r="M5746">
        <f>K5746/LCOH!$C$18</f>
        <v>1</v>
      </c>
      <c r="N5746">
        <f>K5746/LCOH!$C$34</f>
        <v>28.901734104046245</v>
      </c>
    </row>
    <row r="5747" spans="1:14" x14ac:dyDescent="0.35">
      <c r="A5747">
        <f>'Profilo fotovoltaico'!B5749*LCOH!$C$20</f>
        <v>592</v>
      </c>
      <c r="B5747">
        <f>'Profilo eolico'!B5749*LCOH!$C$21</f>
        <v>16.5</v>
      </c>
      <c r="C5747">
        <f>$P$35*'Profilo fotovoltaico'!B5749</f>
        <v>4353.9304150722619</v>
      </c>
      <c r="D5747">
        <f>$Q$37*'Profilo eolico'!B5749</f>
        <v>96.271475759454788</v>
      </c>
      <c r="E5747">
        <f>$P$39*'Profilo fotovoltaico'!B5749+'Approvvigionamento energia'!$Q$39*'Profilo eolico'!B5749</f>
        <v>1160.6862105876567</v>
      </c>
      <c r="F5747">
        <f>$P$41*'Profilo fotovoltaico'!B5749+'Approvvigionamento energia'!$Q$41*'Profilo eolico'!B5749</f>
        <v>2225.1009454158584</v>
      </c>
      <c r="G5747">
        <f>$P$43*'Profilo fotovoltaico'!B5749+'Approvvigionamento energia'!$Q$43*'Profilo eolico'!B5749</f>
        <v>3289.5156802440606</v>
      </c>
      <c r="H5747">
        <f t="shared" si="178"/>
        <v>1138.4335154826958</v>
      </c>
      <c r="I5747">
        <f>IF(LCOH!$C$28=Menu!$A$1,'Approvvigionamento energia'!C5747,0)+IF(LCOH!$C$28=Menu!$A$2,'Approvvigionamento energia'!D5747,0)+IF(LCOH!$C$28=Menu!$A$3,'Approvvigionamento energia'!E5747,0)+IF(LCOH!$C$28=Menu!$A$4,'Approvvigionamento energia'!F5747,0)+IF(LCOH!$C$28=Menu!$A$5,'Approvvigionamento energia'!G5747,0)+IF(LCOH!$C$28=Menu!$A$6,'Approvvigionamento energia'!H5747,0)</f>
        <v>2225.1009454158584</v>
      </c>
      <c r="J5747">
        <f>'Approvvigionamento energia'!A5747+'Approvvigionamento energia'!B5747+'Approvvigionamento energia'!I5747</f>
        <v>2833.6009454158584</v>
      </c>
      <c r="K5747">
        <f>IF(MIN(LCOH!$C$18,J5747)&gt;=$P$48*LCOH!$C$18, MIN(LCOH!$C$18,J5747),0)</f>
        <v>1500</v>
      </c>
      <c r="L5747">
        <f t="shared" si="179"/>
        <v>1333.6009454158584</v>
      </c>
      <c r="M5747">
        <f>K5747/LCOH!$C$18</f>
        <v>1</v>
      </c>
      <c r="N5747">
        <f>K5747/LCOH!$C$34</f>
        <v>28.901734104046245</v>
      </c>
    </row>
    <row r="5748" spans="1:14" x14ac:dyDescent="0.35">
      <c r="A5748">
        <f>'Profilo fotovoltaico'!B5750*LCOH!$C$20</f>
        <v>638</v>
      </c>
      <c r="B5748">
        <f>'Profilo eolico'!B5750*LCOH!$C$21</f>
        <v>18.599999999999998</v>
      </c>
      <c r="C5748">
        <f>$P$35*'Profilo fotovoltaico'!B5750</f>
        <v>4692.2425757028777</v>
      </c>
      <c r="D5748">
        <f>$Q$37*'Profilo eolico'!B5750</f>
        <v>108.52420903793083</v>
      </c>
      <c r="E5748">
        <f>$P$39*'Profilo fotovoltaico'!B5750+'Approvvigionamento energia'!$Q$39*'Profilo eolico'!B5750</f>
        <v>1254.4538007041676</v>
      </c>
      <c r="F5748">
        <f>$P$41*'Profilo fotovoltaico'!B5750+'Approvvigionamento energia'!$Q$41*'Profilo eolico'!B5750</f>
        <v>2400.3833923704042</v>
      </c>
      <c r="G5748">
        <f>$P$43*'Profilo fotovoltaico'!B5750+'Approvvigionamento energia'!$Q$43*'Profilo eolico'!B5750</f>
        <v>3546.312984036641</v>
      </c>
      <c r="H5748">
        <f t="shared" si="178"/>
        <v>1138.4335154826958</v>
      </c>
      <c r="I5748">
        <f>IF(LCOH!$C$28=Menu!$A$1,'Approvvigionamento energia'!C5748,0)+IF(LCOH!$C$28=Menu!$A$2,'Approvvigionamento energia'!D5748,0)+IF(LCOH!$C$28=Menu!$A$3,'Approvvigionamento energia'!E5748,0)+IF(LCOH!$C$28=Menu!$A$4,'Approvvigionamento energia'!F5748,0)+IF(LCOH!$C$28=Menu!$A$5,'Approvvigionamento energia'!G5748,0)+IF(LCOH!$C$28=Menu!$A$6,'Approvvigionamento energia'!H5748,0)</f>
        <v>2400.3833923704042</v>
      </c>
      <c r="J5748">
        <f>'Approvvigionamento energia'!A5748+'Approvvigionamento energia'!B5748+'Approvvigionamento energia'!I5748</f>
        <v>3056.9833923704041</v>
      </c>
      <c r="K5748">
        <f>IF(MIN(LCOH!$C$18,J5748)&gt;=$P$48*LCOH!$C$18, MIN(LCOH!$C$18,J5748),0)</f>
        <v>1500</v>
      </c>
      <c r="L5748">
        <f t="shared" si="179"/>
        <v>1556.9833923704041</v>
      </c>
      <c r="M5748">
        <f>K5748/LCOH!$C$18</f>
        <v>1</v>
      </c>
      <c r="N5748">
        <f>K5748/LCOH!$C$34</f>
        <v>28.901734104046245</v>
      </c>
    </row>
    <row r="5749" spans="1:14" x14ac:dyDescent="0.35">
      <c r="A5749">
        <f>'Profilo fotovoltaico'!B5751*LCOH!$C$20</f>
        <v>645</v>
      </c>
      <c r="B5749">
        <f>'Profilo eolico'!B5751*LCOH!$C$21</f>
        <v>23.2</v>
      </c>
      <c r="C5749">
        <f>$P$35*'Profilo fotovoltaico'!B5751</f>
        <v>4743.7248610162324</v>
      </c>
      <c r="D5749">
        <f>$Q$37*'Profilo eolico'!B5751</f>
        <v>135.36352955268794</v>
      </c>
      <c r="E5749">
        <f>$P$39*'Profilo fotovoltaico'!B5751+'Approvvigionamento energia'!$Q$39*'Profilo eolico'!B5751</f>
        <v>1287.4538624185741</v>
      </c>
      <c r="F5749">
        <f>$P$41*'Profilo fotovoltaico'!B5751+'Approvvigionamento energia'!$Q$41*'Profilo eolico'!B5751</f>
        <v>2439.5441952844603</v>
      </c>
      <c r="G5749">
        <f>$P$43*'Profilo fotovoltaico'!B5751+'Approvvigionamento energia'!$Q$43*'Profilo eolico'!B5751</f>
        <v>3591.6345281503459</v>
      </c>
      <c r="H5749">
        <f t="shared" si="178"/>
        <v>1138.4335154826958</v>
      </c>
      <c r="I5749">
        <f>IF(LCOH!$C$28=Menu!$A$1,'Approvvigionamento energia'!C5749,0)+IF(LCOH!$C$28=Menu!$A$2,'Approvvigionamento energia'!D5749,0)+IF(LCOH!$C$28=Menu!$A$3,'Approvvigionamento energia'!E5749,0)+IF(LCOH!$C$28=Menu!$A$4,'Approvvigionamento energia'!F5749,0)+IF(LCOH!$C$28=Menu!$A$5,'Approvvigionamento energia'!G5749,0)+IF(LCOH!$C$28=Menu!$A$6,'Approvvigionamento energia'!H5749,0)</f>
        <v>2439.5441952844603</v>
      </c>
      <c r="J5749">
        <f>'Approvvigionamento energia'!A5749+'Approvvigionamento energia'!B5749+'Approvvigionamento energia'!I5749</f>
        <v>3107.7441952844601</v>
      </c>
      <c r="K5749">
        <f>IF(MIN(LCOH!$C$18,J5749)&gt;=$P$48*LCOH!$C$18, MIN(LCOH!$C$18,J5749),0)</f>
        <v>1500</v>
      </c>
      <c r="L5749">
        <f t="shared" si="179"/>
        <v>1607.7441952844601</v>
      </c>
      <c r="M5749">
        <f>K5749/LCOH!$C$18</f>
        <v>1</v>
      </c>
      <c r="N5749">
        <f>K5749/LCOH!$C$34</f>
        <v>28.901734104046245</v>
      </c>
    </row>
    <row r="5750" spans="1:14" x14ac:dyDescent="0.35">
      <c r="A5750">
        <f>'Profilo fotovoltaico'!B5752*LCOH!$C$20</f>
        <v>613</v>
      </c>
      <c r="B5750">
        <f>'Profilo eolico'!B5752*LCOH!$C$21</f>
        <v>30.099999999999998</v>
      </c>
      <c r="C5750">
        <f>$P$35*'Profilo fotovoltaico'!B5752</f>
        <v>4508.3772710123258</v>
      </c>
      <c r="D5750">
        <f>$Q$37*'Profilo eolico'!B5752</f>
        <v>175.62251032482357</v>
      </c>
      <c r="E5750">
        <f>$P$39*'Profilo fotovoltaico'!B5752+'Approvvigionamento energia'!$Q$39*'Profilo eolico'!B5752</f>
        <v>1258.811200496699</v>
      </c>
      <c r="F5750">
        <f>$P$41*'Profilo fotovoltaico'!B5752+'Approvvigionamento energia'!$Q$41*'Profilo eolico'!B5752</f>
        <v>2341.9998906685746</v>
      </c>
      <c r="G5750">
        <f>$P$43*'Profilo fotovoltaico'!B5752+'Approvvigionamento energia'!$Q$43*'Profilo eolico'!B5752</f>
        <v>3425.1885808404504</v>
      </c>
      <c r="H5750">
        <f t="shared" si="178"/>
        <v>1138.4335154826958</v>
      </c>
      <c r="I5750">
        <f>IF(LCOH!$C$28=Menu!$A$1,'Approvvigionamento energia'!C5750,0)+IF(LCOH!$C$28=Menu!$A$2,'Approvvigionamento energia'!D5750,0)+IF(LCOH!$C$28=Menu!$A$3,'Approvvigionamento energia'!E5750,0)+IF(LCOH!$C$28=Menu!$A$4,'Approvvigionamento energia'!F5750,0)+IF(LCOH!$C$28=Menu!$A$5,'Approvvigionamento energia'!G5750,0)+IF(LCOH!$C$28=Menu!$A$6,'Approvvigionamento energia'!H5750,0)</f>
        <v>2341.9998906685746</v>
      </c>
      <c r="J5750">
        <f>'Approvvigionamento energia'!A5750+'Approvvigionamento energia'!B5750+'Approvvigionamento energia'!I5750</f>
        <v>2985.0998906685745</v>
      </c>
      <c r="K5750">
        <f>IF(MIN(LCOH!$C$18,J5750)&gt;=$P$48*LCOH!$C$18, MIN(LCOH!$C$18,J5750),0)</f>
        <v>1500</v>
      </c>
      <c r="L5750">
        <f t="shared" si="179"/>
        <v>1485.0998906685745</v>
      </c>
      <c r="M5750">
        <f>K5750/LCOH!$C$18</f>
        <v>1</v>
      </c>
      <c r="N5750">
        <f>K5750/LCOH!$C$34</f>
        <v>28.901734104046245</v>
      </c>
    </row>
    <row r="5751" spans="1:14" x14ac:dyDescent="0.35">
      <c r="A5751">
        <f>'Profilo fotovoltaico'!B5753*LCOH!$C$20</f>
        <v>542</v>
      </c>
      <c r="B5751">
        <f>'Profilo eolico'!B5753*LCOH!$C$21</f>
        <v>41.099999999999994</v>
      </c>
      <c r="C5751">
        <f>$P$35*'Profilo fotovoltaico'!B5753</f>
        <v>3986.1998056911593</v>
      </c>
      <c r="D5751">
        <f>$Q$37*'Profilo eolico'!B5753</f>
        <v>239.80349416446006</v>
      </c>
      <c r="E5751">
        <f>$P$39*'Profilo fotovoltaico'!B5753+'Approvvigionamento energia'!$Q$39*'Profilo eolico'!B5753</f>
        <v>1176.402572046135</v>
      </c>
      <c r="F5751">
        <f>$P$41*'Profilo fotovoltaico'!B5753+'Approvvigionamento energia'!$Q$41*'Profilo eolico'!B5753</f>
        <v>2113.0016499278099</v>
      </c>
      <c r="G5751">
        <f>$P$43*'Profilo fotovoltaico'!B5753+'Approvvigionamento energia'!$Q$43*'Profilo eolico'!B5753</f>
        <v>3049.6007278094849</v>
      </c>
      <c r="H5751">
        <f t="shared" si="178"/>
        <v>1138.4335154826958</v>
      </c>
      <c r="I5751">
        <f>IF(LCOH!$C$28=Menu!$A$1,'Approvvigionamento energia'!C5751,0)+IF(LCOH!$C$28=Menu!$A$2,'Approvvigionamento energia'!D5751,0)+IF(LCOH!$C$28=Menu!$A$3,'Approvvigionamento energia'!E5751,0)+IF(LCOH!$C$28=Menu!$A$4,'Approvvigionamento energia'!F5751,0)+IF(LCOH!$C$28=Menu!$A$5,'Approvvigionamento energia'!G5751,0)+IF(LCOH!$C$28=Menu!$A$6,'Approvvigionamento energia'!H5751,0)</f>
        <v>2113.0016499278099</v>
      </c>
      <c r="J5751">
        <f>'Approvvigionamento energia'!A5751+'Approvvigionamento energia'!B5751+'Approvvigionamento energia'!I5751</f>
        <v>2696.1016499278098</v>
      </c>
      <c r="K5751">
        <f>IF(MIN(LCOH!$C$18,J5751)&gt;=$P$48*LCOH!$C$18, MIN(LCOH!$C$18,J5751),0)</f>
        <v>1500</v>
      </c>
      <c r="L5751">
        <f t="shared" si="179"/>
        <v>1196.1016499278098</v>
      </c>
      <c r="M5751">
        <f>K5751/LCOH!$C$18</f>
        <v>1</v>
      </c>
      <c r="N5751">
        <f>K5751/LCOH!$C$34</f>
        <v>28.901734104046245</v>
      </c>
    </row>
    <row r="5752" spans="1:14" x14ac:dyDescent="0.35">
      <c r="A5752">
        <f>'Profilo fotovoltaico'!B5754*LCOH!$C$20</f>
        <v>435</v>
      </c>
      <c r="B5752">
        <f>'Profilo eolico'!B5754*LCOH!$C$21</f>
        <v>51.5</v>
      </c>
      <c r="C5752">
        <f>$P$35*'Profilo fotovoltaico'!B5754</f>
        <v>3199.2563016155982</v>
      </c>
      <c r="D5752">
        <f>$Q$37*'Profilo eolico'!B5754</f>
        <v>300.48369706738913</v>
      </c>
      <c r="E5752">
        <f>$P$39*'Profilo fotovoltaico'!B5754+'Approvvigionamento energia'!$Q$39*'Profilo eolico'!B5754</f>
        <v>1025.1768482044413</v>
      </c>
      <c r="F5752">
        <f>$P$41*'Profilo fotovoltaico'!B5754+'Approvvigionamento energia'!$Q$41*'Profilo eolico'!B5754</f>
        <v>1749.8699993414937</v>
      </c>
      <c r="G5752">
        <f>$P$43*'Profilo fotovoltaico'!B5754+'Approvvigionamento energia'!$Q$43*'Profilo eolico'!B5754</f>
        <v>2474.563150478546</v>
      </c>
      <c r="H5752">
        <f t="shared" si="178"/>
        <v>1138.4335154826958</v>
      </c>
      <c r="I5752">
        <f>IF(LCOH!$C$28=Menu!$A$1,'Approvvigionamento energia'!C5752,0)+IF(LCOH!$C$28=Menu!$A$2,'Approvvigionamento energia'!D5752,0)+IF(LCOH!$C$28=Menu!$A$3,'Approvvigionamento energia'!E5752,0)+IF(LCOH!$C$28=Menu!$A$4,'Approvvigionamento energia'!F5752,0)+IF(LCOH!$C$28=Menu!$A$5,'Approvvigionamento energia'!G5752,0)+IF(LCOH!$C$28=Menu!$A$6,'Approvvigionamento energia'!H5752,0)</f>
        <v>1749.8699993414937</v>
      </c>
      <c r="J5752">
        <f>'Approvvigionamento energia'!A5752+'Approvvigionamento energia'!B5752+'Approvvigionamento energia'!I5752</f>
        <v>2236.3699993414939</v>
      </c>
      <c r="K5752">
        <f>IF(MIN(LCOH!$C$18,J5752)&gt;=$P$48*LCOH!$C$18, MIN(LCOH!$C$18,J5752),0)</f>
        <v>1500</v>
      </c>
      <c r="L5752">
        <f t="shared" si="179"/>
        <v>736.36999934149389</v>
      </c>
      <c r="M5752">
        <f>K5752/LCOH!$C$18</f>
        <v>1</v>
      </c>
      <c r="N5752">
        <f>K5752/LCOH!$C$34</f>
        <v>28.901734104046245</v>
      </c>
    </row>
    <row r="5753" spans="1:14" x14ac:dyDescent="0.35">
      <c r="A5753">
        <f>'Profilo fotovoltaico'!B5755*LCOH!$C$20</f>
        <v>295</v>
      </c>
      <c r="B5753">
        <f>'Profilo eolico'!B5755*LCOH!$C$21</f>
        <v>60.400000000000006</v>
      </c>
      <c r="C5753">
        <f>$P$35*'Profilo fotovoltaico'!B5755</f>
        <v>2169.6105953485089</v>
      </c>
      <c r="D5753">
        <f>$Q$37*'Profilo eolico'!B5755</f>
        <v>352.41194762854963</v>
      </c>
      <c r="E5753">
        <f>$P$39*'Profilo fotovoltaico'!B5755+'Approvvigionamento energia'!$Q$39*'Profilo eolico'!B5755</f>
        <v>806.71160955853952</v>
      </c>
      <c r="F5753">
        <f>$P$41*'Profilo fotovoltaico'!B5755+'Approvvigionamento energia'!$Q$41*'Profilo eolico'!B5755</f>
        <v>1261.0112714885292</v>
      </c>
      <c r="G5753">
        <f>$P$43*'Profilo fotovoltaico'!B5755+'Approvvigionamento energia'!$Q$43*'Profilo eolico'!B5755</f>
        <v>1715.3109334185192</v>
      </c>
      <c r="H5753">
        <f t="shared" si="178"/>
        <v>1138.4335154826958</v>
      </c>
      <c r="I5753">
        <f>IF(LCOH!$C$28=Menu!$A$1,'Approvvigionamento energia'!C5753,0)+IF(LCOH!$C$28=Menu!$A$2,'Approvvigionamento energia'!D5753,0)+IF(LCOH!$C$28=Menu!$A$3,'Approvvigionamento energia'!E5753,0)+IF(LCOH!$C$28=Menu!$A$4,'Approvvigionamento energia'!F5753,0)+IF(LCOH!$C$28=Menu!$A$5,'Approvvigionamento energia'!G5753,0)+IF(LCOH!$C$28=Menu!$A$6,'Approvvigionamento energia'!H5753,0)</f>
        <v>1261.0112714885292</v>
      </c>
      <c r="J5753">
        <f>'Approvvigionamento energia'!A5753+'Approvvigionamento energia'!B5753+'Approvvigionamento energia'!I5753</f>
        <v>1616.4112714885291</v>
      </c>
      <c r="K5753">
        <f>IF(MIN(LCOH!$C$18,J5753)&gt;=$P$48*LCOH!$C$18, MIN(LCOH!$C$18,J5753),0)</f>
        <v>1500</v>
      </c>
      <c r="L5753">
        <f t="shared" si="179"/>
        <v>116.41127148852911</v>
      </c>
      <c r="M5753">
        <f>K5753/LCOH!$C$18</f>
        <v>1</v>
      </c>
      <c r="N5753">
        <f>K5753/LCOH!$C$34</f>
        <v>28.901734104046245</v>
      </c>
    </row>
    <row r="5754" spans="1:14" x14ac:dyDescent="0.35">
      <c r="A5754">
        <f>'Profilo fotovoltaico'!B5756*LCOH!$C$20</f>
        <v>142</v>
      </c>
      <c r="B5754">
        <f>'Profilo eolico'!B5756*LCOH!$C$21</f>
        <v>69.599999999999994</v>
      </c>
      <c r="C5754">
        <f>$P$35*'Profilo fotovoltaico'!B5756</f>
        <v>1044.3549306423331</v>
      </c>
      <c r="D5754">
        <f>$Q$37*'Profilo eolico'!B5756</f>
        <v>406.09058865806378</v>
      </c>
      <c r="E5754">
        <f>$P$39*'Profilo fotovoltaico'!B5756+'Approvvigionamento energia'!$Q$39*'Profilo eolico'!B5756</f>
        <v>565.65667415413111</v>
      </c>
      <c r="F5754">
        <f>$P$41*'Profilo fotovoltaico'!B5756+'Approvvigionamento energia'!$Q$41*'Profilo eolico'!B5756</f>
        <v>725.22275965019844</v>
      </c>
      <c r="G5754">
        <f>$P$43*'Profilo fotovoltaico'!B5756+'Approvvigionamento energia'!$Q$43*'Profilo eolico'!B5756</f>
        <v>884.78884514626588</v>
      </c>
      <c r="H5754">
        <f t="shared" si="178"/>
        <v>1138.4335154826958</v>
      </c>
      <c r="I5754">
        <f>IF(LCOH!$C$28=Menu!$A$1,'Approvvigionamento energia'!C5754,0)+IF(LCOH!$C$28=Menu!$A$2,'Approvvigionamento energia'!D5754,0)+IF(LCOH!$C$28=Menu!$A$3,'Approvvigionamento energia'!E5754,0)+IF(LCOH!$C$28=Menu!$A$4,'Approvvigionamento energia'!F5754,0)+IF(LCOH!$C$28=Menu!$A$5,'Approvvigionamento energia'!G5754,0)+IF(LCOH!$C$28=Menu!$A$6,'Approvvigionamento energia'!H5754,0)</f>
        <v>725.22275965019844</v>
      </c>
      <c r="J5754">
        <f>'Approvvigionamento energia'!A5754+'Approvvigionamento energia'!B5754+'Approvvigionamento energia'!I5754</f>
        <v>936.82275965019846</v>
      </c>
      <c r="K5754">
        <f>IF(MIN(LCOH!$C$18,J5754)&gt;=$P$48*LCOH!$C$18, MIN(LCOH!$C$18,J5754),0)</f>
        <v>936.82275965019846</v>
      </c>
      <c r="L5754">
        <f t="shared" si="179"/>
        <v>0</v>
      </c>
      <c r="M5754">
        <f>K5754/LCOH!$C$18</f>
        <v>0.6245485064334656</v>
      </c>
      <c r="N5754">
        <f>K5754/LCOH!$C$34</f>
        <v>18.050534868019238</v>
      </c>
    </row>
    <row r="5755" spans="1:14" x14ac:dyDescent="0.35">
      <c r="A5755">
        <f>'Profilo fotovoltaico'!B5757*LCOH!$C$20</f>
        <v>26</v>
      </c>
      <c r="B5755">
        <f>'Profilo eolico'!B5757*LCOH!$C$21</f>
        <v>76.7</v>
      </c>
      <c r="C5755">
        <f>$P$35*'Profilo fotovoltaico'!B5757</f>
        <v>191.21991687817368</v>
      </c>
      <c r="D5755">
        <f>$Q$37*'Profilo eolico'!B5757</f>
        <v>447.51649640910193</v>
      </c>
      <c r="E5755">
        <f>$P$39*'Profilo fotovoltaico'!B5757+'Approvvigionamento energia'!$Q$39*'Profilo eolico'!B5757</f>
        <v>383.44235152636986</v>
      </c>
      <c r="F5755">
        <f>$P$41*'Profilo fotovoltaico'!B5757+'Approvvigionamento energia'!$Q$41*'Profilo eolico'!B5757</f>
        <v>319.36820664363779</v>
      </c>
      <c r="G5755">
        <f>$P$43*'Profilo fotovoltaico'!B5757+'Approvvigionamento energia'!$Q$43*'Profilo eolico'!B5757</f>
        <v>255.29406176090575</v>
      </c>
      <c r="H5755">
        <f t="shared" si="178"/>
        <v>1138.4335154826958</v>
      </c>
      <c r="I5755">
        <f>IF(LCOH!$C$28=Menu!$A$1,'Approvvigionamento energia'!C5755,0)+IF(LCOH!$C$28=Menu!$A$2,'Approvvigionamento energia'!D5755,0)+IF(LCOH!$C$28=Menu!$A$3,'Approvvigionamento energia'!E5755,0)+IF(LCOH!$C$28=Menu!$A$4,'Approvvigionamento energia'!F5755,0)+IF(LCOH!$C$28=Menu!$A$5,'Approvvigionamento energia'!G5755,0)+IF(LCOH!$C$28=Menu!$A$6,'Approvvigionamento energia'!H5755,0)</f>
        <v>319.36820664363779</v>
      </c>
      <c r="J5755">
        <f>'Approvvigionamento energia'!A5755+'Approvvigionamento energia'!B5755+'Approvvigionamento energia'!I5755</f>
        <v>422.06820664363778</v>
      </c>
      <c r="K5755">
        <f>IF(MIN(LCOH!$C$18,J5755)&gt;=$P$48*LCOH!$C$18, MIN(LCOH!$C$18,J5755),0)</f>
        <v>422.06820664363778</v>
      </c>
      <c r="L5755">
        <f t="shared" si="179"/>
        <v>0</v>
      </c>
      <c r="M5755">
        <f>K5755/LCOH!$C$18</f>
        <v>0.28137880442909186</v>
      </c>
      <c r="N5755">
        <f>K5755/LCOH!$C$34</f>
        <v>8.1323353881240426</v>
      </c>
    </row>
    <row r="5756" spans="1:14" x14ac:dyDescent="0.35">
      <c r="A5756">
        <f>'Profilo fotovoltaico'!B5758*LCOH!$C$20</f>
        <v>0</v>
      </c>
      <c r="B5756">
        <f>'Profilo eolico'!B5758*LCOH!$C$21</f>
        <v>62.300000000000004</v>
      </c>
      <c r="C5756">
        <f>$P$35*'Profilo fotovoltaico'!B5758</f>
        <v>0</v>
      </c>
      <c r="D5756">
        <f>$Q$37*'Profilo eolico'!B5758</f>
        <v>363.49775392812319</v>
      </c>
      <c r="E5756">
        <f>$P$39*'Profilo fotovoltaico'!B5758+'Approvvigionamento energia'!$Q$39*'Profilo eolico'!B5758</f>
        <v>272.62331544609242</v>
      </c>
      <c r="F5756">
        <f>$P$41*'Profilo fotovoltaico'!B5758+'Approvvigionamento energia'!$Q$41*'Profilo eolico'!B5758</f>
        <v>181.74887696406159</v>
      </c>
      <c r="G5756">
        <f>$P$43*'Profilo fotovoltaico'!B5758+'Approvvigionamento energia'!$Q$43*'Profilo eolico'!B5758</f>
        <v>90.874438482030797</v>
      </c>
      <c r="H5756">
        <f t="shared" si="178"/>
        <v>1138.4335154826958</v>
      </c>
      <c r="I5756">
        <f>IF(LCOH!$C$28=Menu!$A$1,'Approvvigionamento energia'!C5756,0)+IF(LCOH!$C$28=Menu!$A$2,'Approvvigionamento energia'!D5756,0)+IF(LCOH!$C$28=Menu!$A$3,'Approvvigionamento energia'!E5756,0)+IF(LCOH!$C$28=Menu!$A$4,'Approvvigionamento energia'!F5756,0)+IF(LCOH!$C$28=Menu!$A$5,'Approvvigionamento energia'!G5756,0)+IF(LCOH!$C$28=Menu!$A$6,'Approvvigionamento energia'!H5756,0)</f>
        <v>181.74887696406159</v>
      </c>
      <c r="J5756">
        <f>'Approvvigionamento energia'!A5756+'Approvvigionamento energia'!B5756+'Approvvigionamento energia'!I5756</f>
        <v>244.04887696406161</v>
      </c>
      <c r="K5756">
        <f>IF(MIN(LCOH!$C$18,J5756)&gt;=$P$48*LCOH!$C$18, MIN(LCOH!$C$18,J5756),0)</f>
        <v>0</v>
      </c>
      <c r="L5756">
        <f t="shared" si="179"/>
        <v>244.04887696406161</v>
      </c>
      <c r="M5756">
        <f>K5756/LCOH!$C$18</f>
        <v>0</v>
      </c>
      <c r="N5756">
        <f>K5756/LCOH!$C$34</f>
        <v>0</v>
      </c>
    </row>
    <row r="5757" spans="1:14" x14ac:dyDescent="0.35">
      <c r="A5757">
        <f>'Profilo fotovoltaico'!B5759*LCOH!$C$20</f>
        <v>0</v>
      </c>
      <c r="B5757">
        <f>'Profilo eolico'!B5759*LCOH!$C$21</f>
        <v>39.199999999999996</v>
      </c>
      <c r="C5757">
        <f>$P$35*'Profilo fotovoltaico'!B5759</f>
        <v>0</v>
      </c>
      <c r="D5757">
        <f>$Q$37*'Profilo eolico'!B5759</f>
        <v>228.7176878648865</v>
      </c>
      <c r="E5757">
        <f>$P$39*'Profilo fotovoltaico'!B5759+'Approvvigionamento energia'!$Q$39*'Profilo eolico'!B5759</f>
        <v>171.53826589866486</v>
      </c>
      <c r="F5757">
        <f>$P$41*'Profilo fotovoltaico'!B5759+'Approvvigionamento energia'!$Q$41*'Profilo eolico'!B5759</f>
        <v>114.35884393244325</v>
      </c>
      <c r="G5757">
        <f>$P$43*'Profilo fotovoltaico'!B5759+'Approvvigionamento energia'!$Q$43*'Profilo eolico'!B5759</f>
        <v>57.179421966221625</v>
      </c>
      <c r="H5757">
        <f t="shared" si="178"/>
        <v>1138.4335154826958</v>
      </c>
      <c r="I5757">
        <f>IF(LCOH!$C$28=Menu!$A$1,'Approvvigionamento energia'!C5757,0)+IF(LCOH!$C$28=Menu!$A$2,'Approvvigionamento energia'!D5757,0)+IF(LCOH!$C$28=Menu!$A$3,'Approvvigionamento energia'!E5757,0)+IF(LCOH!$C$28=Menu!$A$4,'Approvvigionamento energia'!F5757,0)+IF(LCOH!$C$28=Menu!$A$5,'Approvvigionamento energia'!G5757,0)+IF(LCOH!$C$28=Menu!$A$6,'Approvvigionamento energia'!H5757,0)</f>
        <v>114.35884393244325</v>
      </c>
      <c r="J5757">
        <f>'Approvvigionamento energia'!A5757+'Approvvigionamento energia'!B5757+'Approvvigionamento energia'!I5757</f>
        <v>153.55884393244324</v>
      </c>
      <c r="K5757">
        <f>IF(MIN(LCOH!$C$18,J5757)&gt;=$P$48*LCOH!$C$18, MIN(LCOH!$C$18,J5757),0)</f>
        <v>0</v>
      </c>
      <c r="L5757">
        <f t="shared" si="179"/>
        <v>153.55884393244324</v>
      </c>
      <c r="M5757">
        <f>K5757/LCOH!$C$18</f>
        <v>0</v>
      </c>
      <c r="N5757">
        <f>K5757/LCOH!$C$34</f>
        <v>0</v>
      </c>
    </row>
    <row r="5758" spans="1:14" x14ac:dyDescent="0.35">
      <c r="A5758">
        <f>'Profilo fotovoltaico'!B5760*LCOH!$C$20</f>
        <v>0</v>
      </c>
      <c r="B5758">
        <f>'Profilo eolico'!B5760*LCOH!$C$21</f>
        <v>23.5</v>
      </c>
      <c r="C5758">
        <f>$P$35*'Profilo fotovoltaico'!B5760</f>
        <v>0</v>
      </c>
      <c r="D5758">
        <f>$Q$37*'Profilo eolico'!B5760</f>
        <v>137.11392002104165</v>
      </c>
      <c r="E5758">
        <f>$P$39*'Profilo fotovoltaico'!B5760+'Approvvigionamento energia'!$Q$39*'Profilo eolico'!B5760</f>
        <v>102.83544001578123</v>
      </c>
      <c r="F5758">
        <f>$P$41*'Profilo fotovoltaico'!B5760+'Approvvigionamento energia'!$Q$41*'Profilo eolico'!B5760</f>
        <v>68.556960010520825</v>
      </c>
      <c r="G5758">
        <f>$P$43*'Profilo fotovoltaico'!B5760+'Approvvigionamento energia'!$Q$43*'Profilo eolico'!B5760</f>
        <v>34.278480005260413</v>
      </c>
      <c r="H5758">
        <f t="shared" si="178"/>
        <v>1138.4335154826958</v>
      </c>
      <c r="I5758">
        <f>IF(LCOH!$C$28=Menu!$A$1,'Approvvigionamento energia'!C5758,0)+IF(LCOH!$C$28=Menu!$A$2,'Approvvigionamento energia'!D5758,0)+IF(LCOH!$C$28=Menu!$A$3,'Approvvigionamento energia'!E5758,0)+IF(LCOH!$C$28=Menu!$A$4,'Approvvigionamento energia'!F5758,0)+IF(LCOH!$C$28=Menu!$A$5,'Approvvigionamento energia'!G5758,0)+IF(LCOH!$C$28=Menu!$A$6,'Approvvigionamento energia'!H5758,0)</f>
        <v>68.556960010520825</v>
      </c>
      <c r="J5758">
        <f>'Approvvigionamento energia'!A5758+'Approvvigionamento energia'!B5758+'Approvvigionamento energia'!I5758</f>
        <v>92.056960010520825</v>
      </c>
      <c r="K5758">
        <f>IF(MIN(LCOH!$C$18,J5758)&gt;=$P$48*LCOH!$C$18, MIN(LCOH!$C$18,J5758),0)</f>
        <v>0</v>
      </c>
      <c r="L5758">
        <f t="shared" si="179"/>
        <v>92.056960010520825</v>
      </c>
      <c r="M5758">
        <f>K5758/LCOH!$C$18</f>
        <v>0</v>
      </c>
      <c r="N5758">
        <f>K5758/LCOH!$C$34</f>
        <v>0</v>
      </c>
    </row>
    <row r="5759" spans="1:14" x14ac:dyDescent="0.35">
      <c r="A5759">
        <f>'Profilo fotovoltaico'!B5761*LCOH!$C$20</f>
        <v>0</v>
      </c>
      <c r="B5759">
        <f>'Profilo eolico'!B5761*LCOH!$C$21</f>
        <v>17.399999999999999</v>
      </c>
      <c r="C5759">
        <f>$P$35*'Profilo fotovoltaico'!B5761</f>
        <v>0</v>
      </c>
      <c r="D5759">
        <f>$Q$37*'Profilo eolico'!B5761</f>
        <v>101.52264716451594</v>
      </c>
      <c r="E5759">
        <f>$P$39*'Profilo fotovoltaico'!B5761+'Approvvigionamento energia'!$Q$39*'Profilo eolico'!B5761</f>
        <v>76.141985373386959</v>
      </c>
      <c r="F5759">
        <f>$P$41*'Profilo fotovoltaico'!B5761+'Approvvigionamento energia'!$Q$41*'Profilo eolico'!B5761</f>
        <v>50.761323582257972</v>
      </c>
      <c r="G5759">
        <f>$P$43*'Profilo fotovoltaico'!B5761+'Approvvigionamento energia'!$Q$43*'Profilo eolico'!B5761</f>
        <v>25.380661791128986</v>
      </c>
      <c r="H5759">
        <f t="shared" si="178"/>
        <v>1138.4335154826958</v>
      </c>
      <c r="I5759">
        <f>IF(LCOH!$C$28=Menu!$A$1,'Approvvigionamento energia'!C5759,0)+IF(LCOH!$C$28=Menu!$A$2,'Approvvigionamento energia'!D5759,0)+IF(LCOH!$C$28=Menu!$A$3,'Approvvigionamento energia'!E5759,0)+IF(LCOH!$C$28=Menu!$A$4,'Approvvigionamento energia'!F5759,0)+IF(LCOH!$C$28=Menu!$A$5,'Approvvigionamento energia'!G5759,0)+IF(LCOH!$C$28=Menu!$A$6,'Approvvigionamento energia'!H5759,0)</f>
        <v>50.761323582257972</v>
      </c>
      <c r="J5759">
        <f>'Approvvigionamento energia'!A5759+'Approvvigionamento energia'!B5759+'Approvvigionamento energia'!I5759</f>
        <v>68.161323582257978</v>
      </c>
      <c r="K5759">
        <f>IF(MIN(LCOH!$C$18,J5759)&gt;=$P$48*LCOH!$C$18, MIN(LCOH!$C$18,J5759),0)</f>
        <v>0</v>
      </c>
      <c r="L5759">
        <f t="shared" si="179"/>
        <v>68.161323582257978</v>
      </c>
      <c r="M5759">
        <f>K5759/LCOH!$C$18</f>
        <v>0</v>
      </c>
      <c r="N5759">
        <f>K5759/LCOH!$C$34</f>
        <v>0</v>
      </c>
    </row>
    <row r="5760" spans="1:14" x14ac:dyDescent="0.35">
      <c r="A5760">
        <f>'Profilo fotovoltaico'!B5762*LCOH!$C$20</f>
        <v>0</v>
      </c>
      <c r="B5760">
        <f>'Profilo eolico'!B5762*LCOH!$C$21</f>
        <v>16.7</v>
      </c>
      <c r="C5760">
        <f>$P$35*'Profilo fotovoltaico'!B5762</f>
        <v>0</v>
      </c>
      <c r="D5760">
        <f>$Q$37*'Profilo eolico'!B5762</f>
        <v>97.438402738357254</v>
      </c>
      <c r="E5760">
        <f>$P$39*'Profilo fotovoltaico'!B5762+'Approvvigionamento energia'!$Q$39*'Profilo eolico'!B5762</f>
        <v>73.078802053767944</v>
      </c>
      <c r="F5760">
        <f>$P$41*'Profilo fotovoltaico'!B5762+'Approvvigionamento energia'!$Q$41*'Profilo eolico'!B5762</f>
        <v>48.719201369178627</v>
      </c>
      <c r="G5760">
        <f>$P$43*'Profilo fotovoltaico'!B5762+'Approvvigionamento energia'!$Q$43*'Profilo eolico'!B5762</f>
        <v>24.359600684589314</v>
      </c>
      <c r="H5760">
        <f t="shared" si="178"/>
        <v>1138.4335154826958</v>
      </c>
      <c r="I5760">
        <f>IF(LCOH!$C$28=Menu!$A$1,'Approvvigionamento energia'!C5760,0)+IF(LCOH!$C$28=Menu!$A$2,'Approvvigionamento energia'!D5760,0)+IF(LCOH!$C$28=Menu!$A$3,'Approvvigionamento energia'!E5760,0)+IF(LCOH!$C$28=Menu!$A$4,'Approvvigionamento energia'!F5760,0)+IF(LCOH!$C$28=Menu!$A$5,'Approvvigionamento energia'!G5760,0)+IF(LCOH!$C$28=Menu!$A$6,'Approvvigionamento energia'!H5760,0)</f>
        <v>48.719201369178627</v>
      </c>
      <c r="J5760">
        <f>'Approvvigionamento energia'!A5760+'Approvvigionamento energia'!B5760+'Approvvigionamento energia'!I5760</f>
        <v>65.419201369178623</v>
      </c>
      <c r="K5760">
        <f>IF(MIN(LCOH!$C$18,J5760)&gt;=$P$48*LCOH!$C$18, MIN(LCOH!$C$18,J5760),0)</f>
        <v>0</v>
      </c>
      <c r="L5760">
        <f t="shared" si="179"/>
        <v>65.419201369178623</v>
      </c>
      <c r="M5760">
        <f>K5760/LCOH!$C$18</f>
        <v>0</v>
      </c>
      <c r="N5760">
        <f>K5760/LCOH!$C$34</f>
        <v>0</v>
      </c>
    </row>
    <row r="5761" spans="1:14" x14ac:dyDescent="0.35">
      <c r="A5761">
        <f>'Profilo fotovoltaico'!B5763*LCOH!$C$20</f>
        <v>0</v>
      </c>
      <c r="B5761">
        <f>'Profilo eolico'!B5763*LCOH!$C$21</f>
        <v>18.5</v>
      </c>
      <c r="C5761">
        <f>$P$35*'Profilo fotovoltaico'!B5763</f>
        <v>0</v>
      </c>
      <c r="D5761">
        <f>$Q$37*'Profilo eolico'!B5763</f>
        <v>107.9407455484796</v>
      </c>
      <c r="E5761">
        <f>$P$39*'Profilo fotovoltaico'!B5763+'Approvvigionamento energia'!$Q$39*'Profilo eolico'!B5763</f>
        <v>80.955559161359687</v>
      </c>
      <c r="F5761">
        <f>$P$41*'Profilo fotovoltaico'!B5763+'Approvvigionamento energia'!$Q$41*'Profilo eolico'!B5763</f>
        <v>53.970372774239799</v>
      </c>
      <c r="G5761">
        <f>$P$43*'Profilo fotovoltaico'!B5763+'Approvvigionamento energia'!$Q$43*'Profilo eolico'!B5763</f>
        <v>26.985186387119899</v>
      </c>
      <c r="H5761">
        <f t="shared" si="178"/>
        <v>1138.4335154826958</v>
      </c>
      <c r="I5761">
        <f>IF(LCOH!$C$28=Menu!$A$1,'Approvvigionamento energia'!C5761,0)+IF(LCOH!$C$28=Menu!$A$2,'Approvvigionamento energia'!D5761,0)+IF(LCOH!$C$28=Menu!$A$3,'Approvvigionamento energia'!E5761,0)+IF(LCOH!$C$28=Menu!$A$4,'Approvvigionamento energia'!F5761,0)+IF(LCOH!$C$28=Menu!$A$5,'Approvvigionamento energia'!G5761,0)+IF(LCOH!$C$28=Menu!$A$6,'Approvvigionamento energia'!H5761,0)</f>
        <v>53.970372774239799</v>
      </c>
      <c r="J5761">
        <f>'Approvvigionamento energia'!A5761+'Approvvigionamento energia'!B5761+'Approvvigionamento energia'!I5761</f>
        <v>72.470372774239792</v>
      </c>
      <c r="K5761">
        <f>IF(MIN(LCOH!$C$18,J5761)&gt;=$P$48*LCOH!$C$18, MIN(LCOH!$C$18,J5761),0)</f>
        <v>0</v>
      </c>
      <c r="L5761">
        <f t="shared" si="179"/>
        <v>72.470372774239792</v>
      </c>
      <c r="M5761">
        <f>K5761/LCOH!$C$18</f>
        <v>0</v>
      </c>
      <c r="N5761">
        <f>K5761/LCOH!$C$34</f>
        <v>0</v>
      </c>
    </row>
    <row r="5762" spans="1:14" x14ac:dyDescent="0.35">
      <c r="A5762">
        <f>'Profilo fotovoltaico'!B5764*LCOH!$C$20</f>
        <v>0</v>
      </c>
      <c r="B5762">
        <f>'Profilo eolico'!B5764*LCOH!$C$21</f>
        <v>20.8</v>
      </c>
      <c r="C5762">
        <f>$P$35*'Profilo fotovoltaico'!B5764</f>
        <v>0</v>
      </c>
      <c r="D5762">
        <f>$Q$37*'Profilo eolico'!B5764</f>
        <v>121.36040580585814</v>
      </c>
      <c r="E5762">
        <f>$P$39*'Profilo fotovoltaico'!B5764+'Approvvigionamento energia'!$Q$39*'Profilo eolico'!B5764</f>
        <v>91.020304354393602</v>
      </c>
      <c r="F5762">
        <f>$P$41*'Profilo fotovoltaico'!B5764+'Approvvigionamento energia'!$Q$41*'Profilo eolico'!B5764</f>
        <v>60.680202902929068</v>
      </c>
      <c r="G5762">
        <f>$P$43*'Profilo fotovoltaico'!B5764+'Approvvigionamento energia'!$Q$43*'Profilo eolico'!B5764</f>
        <v>30.340101451464534</v>
      </c>
      <c r="H5762">
        <f t="shared" ref="H5762:H5825" si="180">$P$45</f>
        <v>1138.4335154826958</v>
      </c>
      <c r="I5762">
        <f>IF(LCOH!$C$28=Menu!$A$1,'Approvvigionamento energia'!C5762,0)+IF(LCOH!$C$28=Menu!$A$2,'Approvvigionamento energia'!D5762,0)+IF(LCOH!$C$28=Menu!$A$3,'Approvvigionamento energia'!E5762,0)+IF(LCOH!$C$28=Menu!$A$4,'Approvvigionamento energia'!F5762,0)+IF(LCOH!$C$28=Menu!$A$5,'Approvvigionamento energia'!G5762,0)+IF(LCOH!$C$28=Menu!$A$6,'Approvvigionamento energia'!H5762,0)</f>
        <v>60.680202902929068</v>
      </c>
      <c r="J5762">
        <f>'Approvvigionamento energia'!A5762+'Approvvigionamento energia'!B5762+'Approvvigionamento energia'!I5762</f>
        <v>81.480202902929065</v>
      </c>
      <c r="K5762">
        <f>IF(MIN(LCOH!$C$18,J5762)&gt;=$P$48*LCOH!$C$18, MIN(LCOH!$C$18,J5762),0)</f>
        <v>0</v>
      </c>
      <c r="L5762">
        <f t="shared" si="179"/>
        <v>81.480202902929065</v>
      </c>
      <c r="M5762">
        <f>K5762/LCOH!$C$18</f>
        <v>0</v>
      </c>
      <c r="N5762">
        <f>K5762/LCOH!$C$34</f>
        <v>0</v>
      </c>
    </row>
    <row r="5763" spans="1:14" x14ac:dyDescent="0.35">
      <c r="A5763">
        <f>'Profilo fotovoltaico'!B5765*LCOH!$C$20</f>
        <v>0</v>
      </c>
      <c r="B5763">
        <f>'Profilo eolico'!B5765*LCOH!$C$21</f>
        <v>22.9</v>
      </c>
      <c r="C5763">
        <f>$P$35*'Profilo fotovoltaico'!B5765</f>
        <v>0</v>
      </c>
      <c r="D5763">
        <f>$Q$37*'Profilo eolico'!B5765</f>
        <v>133.61313908433422</v>
      </c>
      <c r="E5763">
        <f>$P$39*'Profilo fotovoltaico'!B5765+'Approvvigionamento energia'!$Q$39*'Profilo eolico'!B5765</f>
        <v>100.20985431325066</v>
      </c>
      <c r="F5763">
        <f>$P$41*'Profilo fotovoltaico'!B5765+'Approvvigionamento energia'!$Q$41*'Profilo eolico'!B5765</f>
        <v>66.806569542167111</v>
      </c>
      <c r="G5763">
        <f>$P$43*'Profilo fotovoltaico'!B5765+'Approvvigionamento energia'!$Q$43*'Profilo eolico'!B5765</f>
        <v>33.403284771083555</v>
      </c>
      <c r="H5763">
        <f t="shared" si="180"/>
        <v>1138.4335154826958</v>
      </c>
      <c r="I5763">
        <f>IF(LCOH!$C$28=Menu!$A$1,'Approvvigionamento energia'!C5763,0)+IF(LCOH!$C$28=Menu!$A$2,'Approvvigionamento energia'!D5763,0)+IF(LCOH!$C$28=Menu!$A$3,'Approvvigionamento energia'!E5763,0)+IF(LCOH!$C$28=Menu!$A$4,'Approvvigionamento energia'!F5763,0)+IF(LCOH!$C$28=Menu!$A$5,'Approvvigionamento energia'!G5763,0)+IF(LCOH!$C$28=Menu!$A$6,'Approvvigionamento energia'!H5763,0)</f>
        <v>66.806569542167111</v>
      </c>
      <c r="J5763">
        <f>'Approvvigionamento energia'!A5763+'Approvvigionamento energia'!B5763+'Approvvigionamento energia'!I5763</f>
        <v>89.706569542167102</v>
      </c>
      <c r="K5763">
        <f>IF(MIN(LCOH!$C$18,J5763)&gt;=$P$48*LCOH!$C$18, MIN(LCOH!$C$18,J5763),0)</f>
        <v>0</v>
      </c>
      <c r="L5763">
        <f t="shared" ref="L5763:L5826" si="181">J5763-K5763</f>
        <v>89.706569542167102</v>
      </c>
      <c r="M5763">
        <f>K5763/LCOH!$C$18</f>
        <v>0</v>
      </c>
      <c r="N5763">
        <f>K5763/LCOH!$C$34</f>
        <v>0</v>
      </c>
    </row>
    <row r="5764" spans="1:14" x14ac:dyDescent="0.35">
      <c r="A5764">
        <f>'Profilo fotovoltaico'!B5766*LCOH!$C$20</f>
        <v>0</v>
      </c>
      <c r="B5764">
        <f>'Profilo eolico'!B5766*LCOH!$C$21</f>
        <v>23.8</v>
      </c>
      <c r="C5764">
        <f>$P$35*'Profilo fotovoltaico'!B5766</f>
        <v>0</v>
      </c>
      <c r="D5764">
        <f>$Q$37*'Profilo eolico'!B5766</f>
        <v>138.86431048939539</v>
      </c>
      <c r="E5764">
        <f>$P$39*'Profilo fotovoltaico'!B5766+'Approvvigionamento energia'!$Q$39*'Profilo eolico'!B5766</f>
        <v>104.14823286704653</v>
      </c>
      <c r="F5764">
        <f>$P$41*'Profilo fotovoltaico'!B5766+'Approvvigionamento energia'!$Q$41*'Profilo eolico'!B5766</f>
        <v>69.432155244697697</v>
      </c>
      <c r="G5764">
        <f>$P$43*'Profilo fotovoltaico'!B5766+'Approvvigionamento energia'!$Q$43*'Profilo eolico'!B5766</f>
        <v>34.716077622348848</v>
      </c>
      <c r="H5764">
        <f t="shared" si="180"/>
        <v>1138.4335154826958</v>
      </c>
      <c r="I5764">
        <f>IF(LCOH!$C$28=Menu!$A$1,'Approvvigionamento energia'!C5764,0)+IF(LCOH!$C$28=Menu!$A$2,'Approvvigionamento energia'!D5764,0)+IF(LCOH!$C$28=Menu!$A$3,'Approvvigionamento energia'!E5764,0)+IF(LCOH!$C$28=Menu!$A$4,'Approvvigionamento energia'!F5764,0)+IF(LCOH!$C$28=Menu!$A$5,'Approvvigionamento energia'!G5764,0)+IF(LCOH!$C$28=Menu!$A$6,'Approvvigionamento energia'!H5764,0)</f>
        <v>69.432155244697697</v>
      </c>
      <c r="J5764">
        <f>'Approvvigionamento energia'!A5764+'Approvvigionamento energia'!B5764+'Approvvigionamento energia'!I5764</f>
        <v>93.232155244697694</v>
      </c>
      <c r="K5764">
        <f>IF(MIN(LCOH!$C$18,J5764)&gt;=$P$48*LCOH!$C$18, MIN(LCOH!$C$18,J5764),0)</f>
        <v>0</v>
      </c>
      <c r="L5764">
        <f t="shared" si="181"/>
        <v>93.232155244697694</v>
      </c>
      <c r="M5764">
        <f>K5764/LCOH!$C$18</f>
        <v>0</v>
      </c>
      <c r="N5764">
        <f>K5764/LCOH!$C$34</f>
        <v>0</v>
      </c>
    </row>
    <row r="5765" spans="1:14" x14ac:dyDescent="0.35">
      <c r="A5765">
        <f>'Profilo fotovoltaico'!B5767*LCOH!$C$20</f>
        <v>0</v>
      </c>
      <c r="B5765">
        <f>'Profilo eolico'!B5767*LCOH!$C$21</f>
        <v>22.700000000000003</v>
      </c>
      <c r="C5765">
        <f>$P$35*'Profilo fotovoltaico'!B5767</f>
        <v>0</v>
      </c>
      <c r="D5765">
        <f>$Q$37*'Profilo eolico'!B5767</f>
        <v>132.44621210543173</v>
      </c>
      <c r="E5765">
        <f>$P$39*'Profilo fotovoltaico'!B5767+'Approvvigionamento energia'!$Q$39*'Profilo eolico'!B5767</f>
        <v>99.334659079073802</v>
      </c>
      <c r="F5765">
        <f>$P$41*'Profilo fotovoltaico'!B5767+'Approvvigionamento energia'!$Q$41*'Profilo eolico'!B5767</f>
        <v>66.223106052715863</v>
      </c>
      <c r="G5765">
        <f>$P$43*'Profilo fotovoltaico'!B5767+'Approvvigionamento energia'!$Q$43*'Profilo eolico'!B5767</f>
        <v>33.111553026357932</v>
      </c>
      <c r="H5765">
        <f t="shared" si="180"/>
        <v>1138.4335154826958</v>
      </c>
      <c r="I5765">
        <f>IF(LCOH!$C$28=Menu!$A$1,'Approvvigionamento energia'!C5765,0)+IF(LCOH!$C$28=Menu!$A$2,'Approvvigionamento energia'!D5765,0)+IF(LCOH!$C$28=Menu!$A$3,'Approvvigionamento energia'!E5765,0)+IF(LCOH!$C$28=Menu!$A$4,'Approvvigionamento energia'!F5765,0)+IF(LCOH!$C$28=Menu!$A$5,'Approvvigionamento energia'!G5765,0)+IF(LCOH!$C$28=Menu!$A$6,'Approvvigionamento energia'!H5765,0)</f>
        <v>66.223106052715863</v>
      </c>
      <c r="J5765">
        <f>'Approvvigionamento energia'!A5765+'Approvvigionamento energia'!B5765+'Approvvigionamento energia'!I5765</f>
        <v>88.923106052715866</v>
      </c>
      <c r="K5765">
        <f>IF(MIN(LCOH!$C$18,J5765)&gt;=$P$48*LCOH!$C$18, MIN(LCOH!$C$18,J5765),0)</f>
        <v>0</v>
      </c>
      <c r="L5765">
        <f t="shared" si="181"/>
        <v>88.923106052715866</v>
      </c>
      <c r="M5765">
        <f>K5765/LCOH!$C$18</f>
        <v>0</v>
      </c>
      <c r="N5765">
        <f>K5765/LCOH!$C$34</f>
        <v>0</v>
      </c>
    </row>
    <row r="5766" spans="1:14" x14ac:dyDescent="0.35">
      <c r="A5766">
        <f>'Profilo fotovoltaico'!B5768*LCOH!$C$20</f>
        <v>3</v>
      </c>
      <c r="B5766">
        <f>'Profilo eolico'!B5768*LCOH!$C$21</f>
        <v>22.2</v>
      </c>
      <c r="C5766">
        <f>$P$35*'Profilo fotovoltaico'!B5768</f>
        <v>22.063836562866197</v>
      </c>
      <c r="D5766">
        <f>$Q$37*'Profilo eolico'!B5768</f>
        <v>129.52889465817552</v>
      </c>
      <c r="E5766">
        <f>$P$39*'Profilo fotovoltaico'!B5768+'Approvvigionamento energia'!$Q$39*'Profilo eolico'!B5768</f>
        <v>102.66263013434819</v>
      </c>
      <c r="F5766">
        <f>$P$41*'Profilo fotovoltaico'!B5768+'Approvvigionamento energia'!$Q$41*'Profilo eolico'!B5768</f>
        <v>75.796365610520851</v>
      </c>
      <c r="G5766">
        <f>$P$43*'Profilo fotovoltaico'!B5768+'Approvvigionamento energia'!$Q$43*'Profilo eolico'!B5768</f>
        <v>48.930101086693526</v>
      </c>
      <c r="H5766">
        <f t="shared" si="180"/>
        <v>1138.4335154826958</v>
      </c>
      <c r="I5766">
        <f>IF(LCOH!$C$28=Menu!$A$1,'Approvvigionamento energia'!C5766,0)+IF(LCOH!$C$28=Menu!$A$2,'Approvvigionamento energia'!D5766,0)+IF(LCOH!$C$28=Menu!$A$3,'Approvvigionamento energia'!E5766,0)+IF(LCOH!$C$28=Menu!$A$4,'Approvvigionamento energia'!F5766,0)+IF(LCOH!$C$28=Menu!$A$5,'Approvvigionamento energia'!G5766,0)+IF(LCOH!$C$28=Menu!$A$6,'Approvvigionamento energia'!H5766,0)</f>
        <v>75.796365610520851</v>
      </c>
      <c r="J5766">
        <f>'Approvvigionamento energia'!A5766+'Approvvigionamento energia'!B5766+'Approvvigionamento energia'!I5766</f>
        <v>100.99636561052085</v>
      </c>
      <c r="K5766">
        <f>IF(MIN(LCOH!$C$18,J5766)&gt;=$P$48*LCOH!$C$18, MIN(LCOH!$C$18,J5766),0)</f>
        <v>0</v>
      </c>
      <c r="L5766">
        <f t="shared" si="181"/>
        <v>100.99636561052085</v>
      </c>
      <c r="M5766">
        <f>K5766/LCOH!$C$18</f>
        <v>0</v>
      </c>
      <c r="N5766">
        <f>K5766/LCOH!$C$34</f>
        <v>0</v>
      </c>
    </row>
    <row r="5767" spans="1:14" x14ac:dyDescent="0.35">
      <c r="A5767">
        <f>'Profilo fotovoltaico'!B5769*LCOH!$C$20</f>
        <v>87</v>
      </c>
      <c r="B5767">
        <f>'Profilo eolico'!B5769*LCOH!$C$21</f>
        <v>19.400000000000002</v>
      </c>
      <c r="C5767">
        <f>$P$35*'Profilo fotovoltaico'!B5769</f>
        <v>639.85126032311962</v>
      </c>
      <c r="D5767">
        <f>$Q$37*'Profilo eolico'!B5769</f>
        <v>113.19191695354077</v>
      </c>
      <c r="E5767">
        <f>$P$39*'Profilo fotovoltaico'!B5769+'Approvvigionamento energia'!$Q$39*'Profilo eolico'!B5769</f>
        <v>244.85675279593548</v>
      </c>
      <c r="F5767">
        <f>$P$41*'Profilo fotovoltaico'!B5769+'Approvvigionamento energia'!$Q$41*'Profilo eolico'!B5769</f>
        <v>376.52158863833017</v>
      </c>
      <c r="G5767">
        <f>$P$43*'Profilo fotovoltaico'!B5769+'Approvvigionamento energia'!$Q$43*'Profilo eolico'!B5769</f>
        <v>508.18642448072495</v>
      </c>
      <c r="H5767">
        <f t="shared" si="180"/>
        <v>1138.4335154826958</v>
      </c>
      <c r="I5767">
        <f>IF(LCOH!$C$28=Menu!$A$1,'Approvvigionamento energia'!C5767,0)+IF(LCOH!$C$28=Menu!$A$2,'Approvvigionamento energia'!D5767,0)+IF(LCOH!$C$28=Menu!$A$3,'Approvvigionamento energia'!E5767,0)+IF(LCOH!$C$28=Menu!$A$4,'Approvvigionamento energia'!F5767,0)+IF(LCOH!$C$28=Menu!$A$5,'Approvvigionamento energia'!G5767,0)+IF(LCOH!$C$28=Menu!$A$6,'Approvvigionamento energia'!H5767,0)</f>
        <v>376.52158863833017</v>
      </c>
      <c r="J5767">
        <f>'Approvvigionamento energia'!A5767+'Approvvigionamento energia'!B5767+'Approvvigionamento energia'!I5767</f>
        <v>482.92158863833015</v>
      </c>
      <c r="K5767">
        <f>IF(MIN(LCOH!$C$18,J5767)&gt;=$P$48*LCOH!$C$18, MIN(LCOH!$C$18,J5767),0)</f>
        <v>482.92158863833015</v>
      </c>
      <c r="L5767">
        <f t="shared" si="181"/>
        <v>0</v>
      </c>
      <c r="M5767">
        <f>K5767/LCOH!$C$18</f>
        <v>0.32194772575888675</v>
      </c>
      <c r="N5767">
        <f>K5767/LCOH!$C$34</f>
        <v>9.3048475652857441</v>
      </c>
    </row>
    <row r="5768" spans="1:14" x14ac:dyDescent="0.35">
      <c r="A5768">
        <f>'Profilo fotovoltaico'!B5770*LCOH!$C$20</f>
        <v>234</v>
      </c>
      <c r="B5768">
        <f>'Profilo eolico'!B5770*LCOH!$C$21</f>
        <v>7.7</v>
      </c>
      <c r="C5768">
        <f>$P$35*'Profilo fotovoltaico'!B5770</f>
        <v>1720.9792519035634</v>
      </c>
      <c r="D5768">
        <f>$Q$37*'Profilo eolico'!B5770</f>
        <v>44.926688687745568</v>
      </c>
      <c r="E5768">
        <f>$P$39*'Profilo fotovoltaico'!B5770+'Approvvigionamento energia'!$Q$39*'Profilo eolico'!B5770</f>
        <v>463.93982949170004</v>
      </c>
      <c r="F5768">
        <f>$P$41*'Profilo fotovoltaico'!B5770+'Approvvigionamento energia'!$Q$41*'Profilo eolico'!B5770</f>
        <v>882.9529702956545</v>
      </c>
      <c r="G5768">
        <f>$P$43*'Profilo fotovoltaico'!B5770+'Approvvigionamento energia'!$Q$43*'Profilo eolico'!B5770</f>
        <v>1301.966111099609</v>
      </c>
      <c r="H5768">
        <f t="shared" si="180"/>
        <v>1138.4335154826958</v>
      </c>
      <c r="I5768">
        <f>IF(LCOH!$C$28=Menu!$A$1,'Approvvigionamento energia'!C5768,0)+IF(LCOH!$C$28=Menu!$A$2,'Approvvigionamento energia'!D5768,0)+IF(LCOH!$C$28=Menu!$A$3,'Approvvigionamento energia'!E5768,0)+IF(LCOH!$C$28=Menu!$A$4,'Approvvigionamento energia'!F5768,0)+IF(LCOH!$C$28=Menu!$A$5,'Approvvigionamento energia'!G5768,0)+IF(LCOH!$C$28=Menu!$A$6,'Approvvigionamento energia'!H5768,0)</f>
        <v>882.9529702956545</v>
      </c>
      <c r="J5768">
        <f>'Approvvigionamento energia'!A5768+'Approvvigionamento energia'!B5768+'Approvvigionamento energia'!I5768</f>
        <v>1124.6529702956545</v>
      </c>
      <c r="K5768">
        <f>IF(MIN(LCOH!$C$18,J5768)&gt;=$P$48*LCOH!$C$18, MIN(LCOH!$C$18,J5768),0)</f>
        <v>1124.6529702956545</v>
      </c>
      <c r="L5768">
        <f t="shared" si="181"/>
        <v>0</v>
      </c>
      <c r="M5768">
        <f>K5768/LCOH!$C$18</f>
        <v>0.74976864686376965</v>
      </c>
      <c r="N5768">
        <f>K5768/LCOH!$C$34</f>
        <v>21.669614071207217</v>
      </c>
    </row>
    <row r="5769" spans="1:14" x14ac:dyDescent="0.35">
      <c r="A5769">
        <f>'Profilo fotovoltaico'!B5771*LCOH!$C$20</f>
        <v>389</v>
      </c>
      <c r="B5769">
        <f>'Profilo eolico'!B5771*LCOH!$C$21</f>
        <v>9.4</v>
      </c>
      <c r="C5769">
        <f>$P$35*'Profilo fotovoltaico'!B5771</f>
        <v>2860.9441409849833</v>
      </c>
      <c r="D5769">
        <f>$Q$37*'Profilo eolico'!B5771</f>
        <v>54.845568008416663</v>
      </c>
      <c r="E5769">
        <f>$P$39*'Profilo fotovoltaico'!B5771+'Approvvigionamento energia'!$Q$39*'Profilo eolico'!B5771</f>
        <v>756.37021125255831</v>
      </c>
      <c r="F5769">
        <f>$P$41*'Profilo fotovoltaico'!B5771+'Approvvigionamento energia'!$Q$41*'Profilo eolico'!B5771</f>
        <v>1457.8948544967</v>
      </c>
      <c r="G5769">
        <f>$P$43*'Profilo fotovoltaico'!B5771+'Approvvigionamento energia'!$Q$43*'Profilo eolico'!B5771</f>
        <v>2159.419497740842</v>
      </c>
      <c r="H5769">
        <f t="shared" si="180"/>
        <v>1138.4335154826958</v>
      </c>
      <c r="I5769">
        <f>IF(LCOH!$C$28=Menu!$A$1,'Approvvigionamento energia'!C5769,0)+IF(LCOH!$C$28=Menu!$A$2,'Approvvigionamento energia'!D5769,0)+IF(LCOH!$C$28=Menu!$A$3,'Approvvigionamento energia'!E5769,0)+IF(LCOH!$C$28=Menu!$A$4,'Approvvigionamento energia'!F5769,0)+IF(LCOH!$C$28=Menu!$A$5,'Approvvigionamento energia'!G5769,0)+IF(LCOH!$C$28=Menu!$A$6,'Approvvigionamento energia'!H5769,0)</f>
        <v>1457.8948544967</v>
      </c>
      <c r="J5769">
        <f>'Approvvigionamento energia'!A5769+'Approvvigionamento energia'!B5769+'Approvvigionamento energia'!I5769</f>
        <v>1856.2948544966998</v>
      </c>
      <c r="K5769">
        <f>IF(MIN(LCOH!$C$18,J5769)&gt;=$P$48*LCOH!$C$18, MIN(LCOH!$C$18,J5769),0)</f>
        <v>1500</v>
      </c>
      <c r="L5769">
        <f t="shared" si="181"/>
        <v>356.29485449669983</v>
      </c>
      <c r="M5769">
        <f>K5769/LCOH!$C$18</f>
        <v>1</v>
      </c>
      <c r="N5769">
        <f>K5769/LCOH!$C$34</f>
        <v>28.901734104046245</v>
      </c>
    </row>
    <row r="5770" spans="1:14" x14ac:dyDescent="0.35">
      <c r="A5770">
        <f>'Profilo fotovoltaico'!B5772*LCOH!$C$20</f>
        <v>513</v>
      </c>
      <c r="B5770">
        <f>'Profilo eolico'!B5772*LCOH!$C$21</f>
        <v>14.200000000000001</v>
      </c>
      <c r="C5770">
        <f>$P$35*'Profilo fotovoltaico'!B5772</f>
        <v>3772.9160522501193</v>
      </c>
      <c r="D5770">
        <f>$Q$37*'Profilo eolico'!B5772</f>
        <v>82.851815502076235</v>
      </c>
      <c r="E5770">
        <f>$P$39*'Profilo fotovoltaico'!B5772+'Approvvigionamento energia'!$Q$39*'Profilo eolico'!B5772</f>
        <v>1005.367874689087</v>
      </c>
      <c r="F5770">
        <f>$P$41*'Profilo fotovoltaico'!B5772+'Approvvigionamento energia'!$Q$41*'Profilo eolico'!B5772</f>
        <v>1927.8839338760977</v>
      </c>
      <c r="G5770">
        <f>$P$43*'Profilo fotovoltaico'!B5772+'Approvvigionamento energia'!$Q$43*'Profilo eolico'!B5772</f>
        <v>2850.3999930631085</v>
      </c>
      <c r="H5770">
        <f t="shared" si="180"/>
        <v>1138.4335154826958</v>
      </c>
      <c r="I5770">
        <f>IF(LCOH!$C$28=Menu!$A$1,'Approvvigionamento energia'!C5770,0)+IF(LCOH!$C$28=Menu!$A$2,'Approvvigionamento energia'!D5770,0)+IF(LCOH!$C$28=Menu!$A$3,'Approvvigionamento energia'!E5770,0)+IF(LCOH!$C$28=Menu!$A$4,'Approvvigionamento energia'!F5770,0)+IF(LCOH!$C$28=Menu!$A$5,'Approvvigionamento energia'!G5770,0)+IF(LCOH!$C$28=Menu!$A$6,'Approvvigionamento energia'!H5770,0)</f>
        <v>1927.8839338760977</v>
      </c>
      <c r="J5770">
        <f>'Approvvigionamento energia'!A5770+'Approvvigionamento energia'!B5770+'Approvvigionamento energia'!I5770</f>
        <v>2455.0839338760979</v>
      </c>
      <c r="K5770">
        <f>IF(MIN(LCOH!$C$18,J5770)&gt;=$P$48*LCOH!$C$18, MIN(LCOH!$C$18,J5770),0)</f>
        <v>1500</v>
      </c>
      <c r="L5770">
        <f t="shared" si="181"/>
        <v>955.08393387609794</v>
      </c>
      <c r="M5770">
        <f>K5770/LCOH!$C$18</f>
        <v>1</v>
      </c>
      <c r="N5770">
        <f>K5770/LCOH!$C$34</f>
        <v>28.901734104046245</v>
      </c>
    </row>
    <row r="5771" spans="1:14" x14ac:dyDescent="0.35">
      <c r="A5771">
        <f>'Profilo fotovoltaico'!B5773*LCOH!$C$20</f>
        <v>600</v>
      </c>
      <c r="B5771">
        <f>'Profilo eolico'!B5773*LCOH!$C$21</f>
        <v>18</v>
      </c>
      <c r="C5771">
        <f>$P$35*'Profilo fotovoltaico'!B5773</f>
        <v>4412.767312573239</v>
      </c>
      <c r="D5771">
        <f>$Q$37*'Profilo eolico'!B5773</f>
        <v>105.02342810122339</v>
      </c>
      <c r="E5771">
        <f>$P$39*'Profilo fotovoltaico'!B5773+'Approvvigionamento energia'!$Q$39*'Profilo eolico'!B5773</f>
        <v>1181.9593992192272</v>
      </c>
      <c r="F5771">
        <f>$P$41*'Profilo fotovoltaico'!B5773+'Approvvigionamento energia'!$Q$41*'Profilo eolico'!B5773</f>
        <v>2258.8953703372313</v>
      </c>
      <c r="G5771">
        <f>$P$43*'Profilo fotovoltaico'!B5773+'Approvvigionamento energia'!$Q$43*'Profilo eolico'!B5773</f>
        <v>3335.8313414552354</v>
      </c>
      <c r="H5771">
        <f t="shared" si="180"/>
        <v>1138.4335154826958</v>
      </c>
      <c r="I5771">
        <f>IF(LCOH!$C$28=Menu!$A$1,'Approvvigionamento energia'!C5771,0)+IF(LCOH!$C$28=Menu!$A$2,'Approvvigionamento energia'!D5771,0)+IF(LCOH!$C$28=Menu!$A$3,'Approvvigionamento energia'!E5771,0)+IF(LCOH!$C$28=Menu!$A$4,'Approvvigionamento energia'!F5771,0)+IF(LCOH!$C$28=Menu!$A$5,'Approvvigionamento energia'!G5771,0)+IF(LCOH!$C$28=Menu!$A$6,'Approvvigionamento energia'!H5771,0)</f>
        <v>2258.8953703372313</v>
      </c>
      <c r="J5771">
        <f>'Approvvigionamento energia'!A5771+'Approvvigionamento energia'!B5771+'Approvvigionamento energia'!I5771</f>
        <v>2876.8953703372313</v>
      </c>
      <c r="K5771">
        <f>IF(MIN(LCOH!$C$18,J5771)&gt;=$P$48*LCOH!$C$18, MIN(LCOH!$C$18,J5771),0)</f>
        <v>1500</v>
      </c>
      <c r="L5771">
        <f t="shared" si="181"/>
        <v>1376.8953703372313</v>
      </c>
      <c r="M5771">
        <f>K5771/LCOH!$C$18</f>
        <v>1</v>
      </c>
      <c r="N5771">
        <f>K5771/LCOH!$C$34</f>
        <v>28.901734104046245</v>
      </c>
    </row>
    <row r="5772" spans="1:14" x14ac:dyDescent="0.35">
      <c r="A5772">
        <f>'Profilo fotovoltaico'!B5774*LCOH!$C$20</f>
        <v>647</v>
      </c>
      <c r="B5772">
        <f>'Profilo eolico'!B5774*LCOH!$C$21</f>
        <v>24.8</v>
      </c>
      <c r="C5772">
        <f>$P$35*'Profilo fotovoltaico'!B5774</f>
        <v>4758.4340853914764</v>
      </c>
      <c r="D5772">
        <f>$Q$37*'Profilo eolico'!B5774</f>
        <v>144.69894538390778</v>
      </c>
      <c r="E5772">
        <f>$P$39*'Profilo fotovoltaico'!B5774+'Approvvigionamento energia'!$Q$39*'Profilo eolico'!B5774</f>
        <v>1298.1327303858</v>
      </c>
      <c r="F5772">
        <f>$P$41*'Profilo fotovoltaico'!B5774+'Approvvigionamento energia'!$Q$41*'Profilo eolico'!B5774</f>
        <v>2451.5665153876921</v>
      </c>
      <c r="G5772">
        <f>$P$43*'Profilo fotovoltaico'!B5774+'Approvvigionamento energia'!$Q$43*'Profilo eolico'!B5774</f>
        <v>3605.000300389584</v>
      </c>
      <c r="H5772">
        <f t="shared" si="180"/>
        <v>1138.4335154826958</v>
      </c>
      <c r="I5772">
        <f>IF(LCOH!$C$28=Menu!$A$1,'Approvvigionamento energia'!C5772,0)+IF(LCOH!$C$28=Menu!$A$2,'Approvvigionamento energia'!D5772,0)+IF(LCOH!$C$28=Menu!$A$3,'Approvvigionamento energia'!E5772,0)+IF(LCOH!$C$28=Menu!$A$4,'Approvvigionamento energia'!F5772,0)+IF(LCOH!$C$28=Menu!$A$5,'Approvvigionamento energia'!G5772,0)+IF(LCOH!$C$28=Menu!$A$6,'Approvvigionamento energia'!H5772,0)</f>
        <v>2451.5665153876921</v>
      </c>
      <c r="J5772">
        <f>'Approvvigionamento energia'!A5772+'Approvvigionamento energia'!B5772+'Approvvigionamento energia'!I5772</f>
        <v>3123.3665153876918</v>
      </c>
      <c r="K5772">
        <f>IF(MIN(LCOH!$C$18,J5772)&gt;=$P$48*LCOH!$C$18, MIN(LCOH!$C$18,J5772),0)</f>
        <v>1500</v>
      </c>
      <c r="L5772">
        <f t="shared" si="181"/>
        <v>1623.3665153876918</v>
      </c>
      <c r="M5772">
        <f>K5772/LCOH!$C$18</f>
        <v>1</v>
      </c>
      <c r="N5772">
        <f>K5772/LCOH!$C$34</f>
        <v>28.901734104046245</v>
      </c>
    </row>
    <row r="5773" spans="1:14" x14ac:dyDescent="0.35">
      <c r="A5773">
        <f>'Profilo fotovoltaico'!B5775*LCOH!$C$20</f>
        <v>656</v>
      </c>
      <c r="B5773">
        <f>'Profilo eolico'!B5775*LCOH!$C$21</f>
        <v>34.5</v>
      </c>
      <c r="C5773">
        <f>$P$35*'Profilo fotovoltaico'!B5775</f>
        <v>4824.6255950800751</v>
      </c>
      <c r="D5773">
        <f>$Q$37*'Profilo eolico'!B5775</f>
        <v>201.2949038606782</v>
      </c>
      <c r="E5773">
        <f>$P$39*'Profilo fotovoltaico'!B5775+'Approvvigionamento energia'!$Q$39*'Profilo eolico'!B5775</f>
        <v>1357.1275766655274</v>
      </c>
      <c r="F5773">
        <f>$P$41*'Profilo fotovoltaico'!B5775+'Approvvigionamento energia'!$Q$41*'Profilo eolico'!B5775</f>
        <v>2512.9602494703768</v>
      </c>
      <c r="G5773">
        <f>$P$43*'Profilo fotovoltaico'!B5775+'Approvvigionamento energia'!$Q$43*'Profilo eolico'!B5775</f>
        <v>3668.7929222752259</v>
      </c>
      <c r="H5773">
        <f t="shared" si="180"/>
        <v>1138.4335154826958</v>
      </c>
      <c r="I5773">
        <f>IF(LCOH!$C$28=Menu!$A$1,'Approvvigionamento energia'!C5773,0)+IF(LCOH!$C$28=Menu!$A$2,'Approvvigionamento energia'!D5773,0)+IF(LCOH!$C$28=Menu!$A$3,'Approvvigionamento energia'!E5773,0)+IF(LCOH!$C$28=Menu!$A$4,'Approvvigionamento energia'!F5773,0)+IF(LCOH!$C$28=Menu!$A$5,'Approvvigionamento energia'!G5773,0)+IF(LCOH!$C$28=Menu!$A$6,'Approvvigionamento energia'!H5773,0)</f>
        <v>2512.9602494703768</v>
      </c>
      <c r="J5773">
        <f>'Approvvigionamento energia'!A5773+'Approvvigionamento energia'!B5773+'Approvvigionamento energia'!I5773</f>
        <v>3203.4602494703768</v>
      </c>
      <c r="K5773">
        <f>IF(MIN(LCOH!$C$18,J5773)&gt;=$P$48*LCOH!$C$18, MIN(LCOH!$C$18,J5773),0)</f>
        <v>1500</v>
      </c>
      <c r="L5773">
        <f t="shared" si="181"/>
        <v>1703.4602494703768</v>
      </c>
      <c r="M5773">
        <f>K5773/LCOH!$C$18</f>
        <v>1</v>
      </c>
      <c r="N5773">
        <f>K5773/LCOH!$C$34</f>
        <v>28.901734104046245</v>
      </c>
    </row>
    <row r="5774" spans="1:14" x14ac:dyDescent="0.35">
      <c r="A5774">
        <f>'Profilo fotovoltaico'!B5776*LCOH!$C$20</f>
        <v>623</v>
      </c>
      <c r="B5774">
        <f>'Profilo eolico'!B5776*LCOH!$C$21</f>
        <v>45.5</v>
      </c>
      <c r="C5774">
        <f>$P$35*'Profilo fotovoltaico'!B5776</f>
        <v>4581.9233928885469</v>
      </c>
      <c r="D5774">
        <f>$Q$37*'Profilo eolico'!B5776</f>
        <v>265.47588770031467</v>
      </c>
      <c r="E5774">
        <f>$P$39*'Profilo fotovoltaico'!B5776+'Approvvigionamento energia'!$Q$39*'Profilo eolico'!B5776</f>
        <v>1344.5877639973728</v>
      </c>
      <c r="F5774">
        <f>$P$41*'Profilo fotovoltaico'!B5776+'Approvvigionamento energia'!$Q$41*'Profilo eolico'!B5776</f>
        <v>2423.699640294431</v>
      </c>
      <c r="G5774">
        <f>$P$43*'Profilo fotovoltaico'!B5776+'Approvvigionamento energia'!$Q$43*'Profilo eolico'!B5776</f>
        <v>3502.8115165914887</v>
      </c>
      <c r="H5774">
        <f t="shared" si="180"/>
        <v>1138.4335154826958</v>
      </c>
      <c r="I5774">
        <f>IF(LCOH!$C$28=Menu!$A$1,'Approvvigionamento energia'!C5774,0)+IF(LCOH!$C$28=Menu!$A$2,'Approvvigionamento energia'!D5774,0)+IF(LCOH!$C$28=Menu!$A$3,'Approvvigionamento energia'!E5774,0)+IF(LCOH!$C$28=Menu!$A$4,'Approvvigionamento energia'!F5774,0)+IF(LCOH!$C$28=Menu!$A$5,'Approvvigionamento energia'!G5774,0)+IF(LCOH!$C$28=Menu!$A$6,'Approvvigionamento energia'!H5774,0)</f>
        <v>2423.699640294431</v>
      </c>
      <c r="J5774">
        <f>'Approvvigionamento energia'!A5774+'Approvvigionamento energia'!B5774+'Approvvigionamento energia'!I5774</f>
        <v>3092.199640294431</v>
      </c>
      <c r="K5774">
        <f>IF(MIN(LCOH!$C$18,J5774)&gt;=$P$48*LCOH!$C$18, MIN(LCOH!$C$18,J5774),0)</f>
        <v>1500</v>
      </c>
      <c r="L5774">
        <f t="shared" si="181"/>
        <v>1592.199640294431</v>
      </c>
      <c r="M5774">
        <f>K5774/LCOH!$C$18</f>
        <v>1</v>
      </c>
      <c r="N5774">
        <f>K5774/LCOH!$C$34</f>
        <v>28.901734104046245</v>
      </c>
    </row>
    <row r="5775" spans="1:14" x14ac:dyDescent="0.35">
      <c r="A5775">
        <f>'Profilo fotovoltaico'!B5777*LCOH!$C$20</f>
        <v>551</v>
      </c>
      <c r="B5775">
        <f>'Profilo eolico'!B5777*LCOH!$C$21</f>
        <v>56.2</v>
      </c>
      <c r="C5775">
        <f>$P$35*'Profilo fotovoltaico'!B5777</f>
        <v>4052.391315379758</v>
      </c>
      <c r="D5775">
        <f>$Q$37*'Profilo eolico'!B5777</f>
        <v>327.90648107159751</v>
      </c>
      <c r="E5775">
        <f>$P$39*'Profilo fotovoltaico'!B5777+'Approvvigionamento energia'!$Q$39*'Profilo eolico'!B5777</f>
        <v>1259.0276896486375</v>
      </c>
      <c r="F5775">
        <f>$P$41*'Profilo fotovoltaico'!B5777+'Approvvigionamento energia'!$Q$41*'Profilo eolico'!B5777</f>
        <v>2190.1488982256778</v>
      </c>
      <c r="G5775">
        <f>$P$43*'Profilo fotovoltaico'!B5777+'Approvvigionamento energia'!$Q$43*'Profilo eolico'!B5777</f>
        <v>3121.2701068027181</v>
      </c>
      <c r="H5775">
        <f t="shared" si="180"/>
        <v>1138.4335154826958</v>
      </c>
      <c r="I5775">
        <f>IF(LCOH!$C$28=Menu!$A$1,'Approvvigionamento energia'!C5775,0)+IF(LCOH!$C$28=Menu!$A$2,'Approvvigionamento energia'!D5775,0)+IF(LCOH!$C$28=Menu!$A$3,'Approvvigionamento energia'!E5775,0)+IF(LCOH!$C$28=Menu!$A$4,'Approvvigionamento energia'!F5775,0)+IF(LCOH!$C$28=Menu!$A$5,'Approvvigionamento energia'!G5775,0)+IF(LCOH!$C$28=Menu!$A$6,'Approvvigionamento energia'!H5775,0)</f>
        <v>2190.1488982256778</v>
      </c>
      <c r="J5775">
        <f>'Approvvigionamento energia'!A5775+'Approvvigionamento energia'!B5775+'Approvvigionamento energia'!I5775</f>
        <v>2797.3488982256777</v>
      </c>
      <c r="K5775">
        <f>IF(MIN(LCOH!$C$18,J5775)&gt;=$P$48*LCOH!$C$18, MIN(LCOH!$C$18,J5775),0)</f>
        <v>1500</v>
      </c>
      <c r="L5775">
        <f t="shared" si="181"/>
        <v>1297.3488982256777</v>
      </c>
      <c r="M5775">
        <f>K5775/LCOH!$C$18</f>
        <v>1</v>
      </c>
      <c r="N5775">
        <f>K5775/LCOH!$C$34</f>
        <v>28.901734104046245</v>
      </c>
    </row>
    <row r="5776" spans="1:14" x14ac:dyDescent="0.35">
      <c r="A5776">
        <f>'Profilo fotovoltaico'!B5778*LCOH!$C$20</f>
        <v>440</v>
      </c>
      <c r="B5776">
        <f>'Profilo eolico'!B5778*LCOH!$C$21</f>
        <v>66.5</v>
      </c>
      <c r="C5776">
        <f>$P$35*'Profilo fotovoltaico'!B5778</f>
        <v>3236.0293625537088</v>
      </c>
      <c r="D5776">
        <f>$Q$37*'Profilo eolico'!B5778</f>
        <v>388.00322048507536</v>
      </c>
      <c r="E5776">
        <f>$P$39*'Profilo fotovoltaico'!B5778+'Approvvigionamento energia'!$Q$39*'Profilo eolico'!B5778</f>
        <v>1100.0097560022336</v>
      </c>
      <c r="F5776">
        <f>$P$41*'Profilo fotovoltaico'!B5778+'Approvvigionamento energia'!$Q$41*'Profilo eolico'!B5778</f>
        <v>1812.0162915193921</v>
      </c>
      <c r="G5776">
        <f>$P$43*'Profilo fotovoltaico'!B5778+'Approvvigionamento energia'!$Q$43*'Profilo eolico'!B5778</f>
        <v>2524.0228270365506</v>
      </c>
      <c r="H5776">
        <f t="shared" si="180"/>
        <v>1138.4335154826958</v>
      </c>
      <c r="I5776">
        <f>IF(LCOH!$C$28=Menu!$A$1,'Approvvigionamento energia'!C5776,0)+IF(LCOH!$C$28=Menu!$A$2,'Approvvigionamento energia'!D5776,0)+IF(LCOH!$C$28=Menu!$A$3,'Approvvigionamento energia'!E5776,0)+IF(LCOH!$C$28=Menu!$A$4,'Approvvigionamento energia'!F5776,0)+IF(LCOH!$C$28=Menu!$A$5,'Approvvigionamento energia'!G5776,0)+IF(LCOH!$C$28=Menu!$A$6,'Approvvigionamento energia'!H5776,0)</f>
        <v>1812.0162915193921</v>
      </c>
      <c r="J5776">
        <f>'Approvvigionamento energia'!A5776+'Approvvigionamento energia'!B5776+'Approvvigionamento energia'!I5776</f>
        <v>2318.5162915193923</v>
      </c>
      <c r="K5776">
        <f>IF(MIN(LCOH!$C$18,J5776)&gt;=$P$48*LCOH!$C$18, MIN(LCOH!$C$18,J5776),0)</f>
        <v>1500</v>
      </c>
      <c r="L5776">
        <f t="shared" si="181"/>
        <v>818.51629151939233</v>
      </c>
      <c r="M5776">
        <f>K5776/LCOH!$C$18</f>
        <v>1</v>
      </c>
      <c r="N5776">
        <f>K5776/LCOH!$C$34</f>
        <v>28.901734104046245</v>
      </c>
    </row>
    <row r="5777" spans="1:14" x14ac:dyDescent="0.35">
      <c r="A5777">
        <f>'Profilo fotovoltaico'!B5779*LCOH!$C$20</f>
        <v>297</v>
      </c>
      <c r="B5777">
        <f>'Profilo eolico'!B5779*LCOH!$C$21</f>
        <v>75.899999999999991</v>
      </c>
      <c r="C5777">
        <f>$P$35*'Profilo fotovoltaico'!B5779</f>
        <v>2184.3198197237534</v>
      </c>
      <c r="D5777">
        <f>$Q$37*'Profilo eolico'!B5779</f>
        <v>442.84878849349195</v>
      </c>
      <c r="E5777">
        <f>$P$39*'Profilo fotovoltaico'!B5779+'Approvvigionamento energia'!$Q$39*'Profilo eolico'!B5779</f>
        <v>878.21654630105729</v>
      </c>
      <c r="F5777">
        <f>$P$41*'Profilo fotovoltaico'!B5779+'Approvvigionamento energia'!$Q$41*'Profilo eolico'!B5779</f>
        <v>1313.5843041086227</v>
      </c>
      <c r="G5777">
        <f>$P$43*'Profilo fotovoltaico'!B5779+'Approvvigionamento energia'!$Q$43*'Profilo eolico'!B5779</f>
        <v>1748.9520619161881</v>
      </c>
      <c r="H5777">
        <f t="shared" si="180"/>
        <v>1138.4335154826958</v>
      </c>
      <c r="I5777">
        <f>IF(LCOH!$C$28=Menu!$A$1,'Approvvigionamento energia'!C5777,0)+IF(LCOH!$C$28=Menu!$A$2,'Approvvigionamento energia'!D5777,0)+IF(LCOH!$C$28=Menu!$A$3,'Approvvigionamento energia'!E5777,0)+IF(LCOH!$C$28=Menu!$A$4,'Approvvigionamento energia'!F5777,0)+IF(LCOH!$C$28=Menu!$A$5,'Approvvigionamento energia'!G5777,0)+IF(LCOH!$C$28=Menu!$A$6,'Approvvigionamento energia'!H5777,0)</f>
        <v>1313.5843041086227</v>
      </c>
      <c r="J5777">
        <f>'Approvvigionamento energia'!A5777+'Approvvigionamento energia'!B5777+'Approvvigionamento energia'!I5777</f>
        <v>1686.4843041086228</v>
      </c>
      <c r="K5777">
        <f>IF(MIN(LCOH!$C$18,J5777)&gt;=$P$48*LCOH!$C$18, MIN(LCOH!$C$18,J5777),0)</f>
        <v>1500</v>
      </c>
      <c r="L5777">
        <f t="shared" si="181"/>
        <v>186.48430410862284</v>
      </c>
      <c r="M5777">
        <f>K5777/LCOH!$C$18</f>
        <v>1</v>
      </c>
      <c r="N5777">
        <f>K5777/LCOH!$C$34</f>
        <v>28.901734104046245</v>
      </c>
    </row>
    <row r="5778" spans="1:14" x14ac:dyDescent="0.35">
      <c r="A5778">
        <f>'Profilo fotovoltaico'!B5780*LCOH!$C$20</f>
        <v>142</v>
      </c>
      <c r="B5778">
        <f>'Profilo eolico'!B5780*LCOH!$C$21</f>
        <v>79</v>
      </c>
      <c r="C5778">
        <f>$P$35*'Profilo fotovoltaico'!B5780</f>
        <v>1044.3549306423331</v>
      </c>
      <c r="D5778">
        <f>$Q$37*'Profilo eolico'!B5780</f>
        <v>460.93615666648049</v>
      </c>
      <c r="E5778">
        <f>$P$39*'Profilo fotovoltaico'!B5780+'Approvvigionamento energia'!$Q$39*'Profilo eolico'!B5780</f>
        <v>606.7908501604436</v>
      </c>
      <c r="F5778">
        <f>$P$41*'Profilo fotovoltaico'!B5780+'Approvvigionamento energia'!$Q$41*'Profilo eolico'!B5780</f>
        <v>752.64554365440677</v>
      </c>
      <c r="G5778">
        <f>$P$43*'Profilo fotovoltaico'!B5780+'Approvvigionamento energia'!$Q$43*'Profilo eolico'!B5780</f>
        <v>898.50023714837005</v>
      </c>
      <c r="H5778">
        <f t="shared" si="180"/>
        <v>1138.4335154826958</v>
      </c>
      <c r="I5778">
        <f>IF(LCOH!$C$28=Menu!$A$1,'Approvvigionamento energia'!C5778,0)+IF(LCOH!$C$28=Menu!$A$2,'Approvvigionamento energia'!D5778,0)+IF(LCOH!$C$28=Menu!$A$3,'Approvvigionamento energia'!E5778,0)+IF(LCOH!$C$28=Menu!$A$4,'Approvvigionamento energia'!F5778,0)+IF(LCOH!$C$28=Menu!$A$5,'Approvvigionamento energia'!G5778,0)+IF(LCOH!$C$28=Menu!$A$6,'Approvvigionamento energia'!H5778,0)</f>
        <v>752.64554365440677</v>
      </c>
      <c r="J5778">
        <f>'Approvvigionamento energia'!A5778+'Approvvigionamento energia'!B5778+'Approvvigionamento energia'!I5778</f>
        <v>973.64554365440677</v>
      </c>
      <c r="K5778">
        <f>IF(MIN(LCOH!$C$18,J5778)&gt;=$P$48*LCOH!$C$18, MIN(LCOH!$C$18,J5778),0)</f>
        <v>973.64554365440677</v>
      </c>
      <c r="L5778">
        <f t="shared" si="181"/>
        <v>0</v>
      </c>
      <c r="M5778">
        <f>K5778/LCOH!$C$18</f>
        <v>0.64909702910293787</v>
      </c>
      <c r="N5778">
        <f>K5778/LCOH!$C$34</f>
        <v>18.760029742859476</v>
      </c>
    </row>
    <row r="5779" spans="1:14" x14ac:dyDescent="0.35">
      <c r="A5779">
        <f>'Profilo fotovoltaico'!B5781*LCOH!$C$20</f>
        <v>22</v>
      </c>
      <c r="B5779">
        <f>'Profilo eolico'!B5781*LCOH!$C$21</f>
        <v>73.099999999999994</v>
      </c>
      <c r="C5779">
        <f>$P$35*'Profilo fotovoltaico'!B5781</f>
        <v>161.80146812768541</v>
      </c>
      <c r="D5779">
        <f>$Q$37*'Profilo eolico'!B5781</f>
        <v>426.51181078885725</v>
      </c>
      <c r="E5779">
        <f>$P$39*'Profilo fotovoltaico'!B5781+'Approvvigionamento energia'!$Q$39*'Profilo eolico'!B5781</f>
        <v>360.33422512356424</v>
      </c>
      <c r="F5779">
        <f>$P$41*'Profilo fotovoltaico'!B5781+'Approvvigionamento energia'!$Q$41*'Profilo eolico'!B5781</f>
        <v>294.15663945827134</v>
      </c>
      <c r="G5779">
        <f>$P$43*'Profilo fotovoltaico'!B5781+'Approvvigionamento energia'!$Q$43*'Profilo eolico'!B5781</f>
        <v>227.97905379297839</v>
      </c>
      <c r="H5779">
        <f t="shared" si="180"/>
        <v>1138.4335154826958</v>
      </c>
      <c r="I5779">
        <f>IF(LCOH!$C$28=Menu!$A$1,'Approvvigionamento energia'!C5779,0)+IF(LCOH!$C$28=Menu!$A$2,'Approvvigionamento energia'!D5779,0)+IF(LCOH!$C$28=Menu!$A$3,'Approvvigionamento energia'!E5779,0)+IF(LCOH!$C$28=Menu!$A$4,'Approvvigionamento energia'!F5779,0)+IF(LCOH!$C$28=Menu!$A$5,'Approvvigionamento energia'!G5779,0)+IF(LCOH!$C$28=Menu!$A$6,'Approvvigionamento energia'!H5779,0)</f>
        <v>294.15663945827134</v>
      </c>
      <c r="J5779">
        <f>'Approvvigionamento energia'!A5779+'Approvvigionamento energia'!B5779+'Approvvigionamento energia'!I5779</f>
        <v>389.25663945827137</v>
      </c>
      <c r="K5779">
        <f>IF(MIN(LCOH!$C$18,J5779)&gt;=$P$48*LCOH!$C$18, MIN(LCOH!$C$18,J5779),0)</f>
        <v>389.25663945827137</v>
      </c>
      <c r="L5779">
        <f t="shared" si="181"/>
        <v>0</v>
      </c>
      <c r="M5779">
        <f>K5779/LCOH!$C$18</f>
        <v>0.25950442630551424</v>
      </c>
      <c r="N5779">
        <f>K5779/LCOH!$C$34</f>
        <v>7.5001279279050364</v>
      </c>
    </row>
    <row r="5780" spans="1:14" x14ac:dyDescent="0.35">
      <c r="A5780">
        <f>'Profilo fotovoltaico'!B5782*LCOH!$C$20</f>
        <v>0</v>
      </c>
      <c r="B5780">
        <f>'Profilo eolico'!B5782*LCOH!$C$21</f>
        <v>59.8</v>
      </c>
      <c r="C5780">
        <f>$P$35*'Profilo fotovoltaico'!B5782</f>
        <v>0</v>
      </c>
      <c r="D5780">
        <f>$Q$37*'Profilo eolico'!B5782</f>
        <v>348.91116669184214</v>
      </c>
      <c r="E5780">
        <f>$P$39*'Profilo fotovoltaico'!B5782+'Approvvigionamento energia'!$Q$39*'Profilo eolico'!B5782</f>
        <v>261.68337501888163</v>
      </c>
      <c r="F5780">
        <f>$P$41*'Profilo fotovoltaico'!B5782+'Approvvigionamento energia'!$Q$41*'Profilo eolico'!B5782</f>
        <v>174.45558334592107</v>
      </c>
      <c r="G5780">
        <f>$P$43*'Profilo fotovoltaico'!B5782+'Approvvigionamento energia'!$Q$43*'Profilo eolico'!B5782</f>
        <v>87.227791672960535</v>
      </c>
      <c r="H5780">
        <f t="shared" si="180"/>
        <v>1138.4335154826958</v>
      </c>
      <c r="I5780">
        <f>IF(LCOH!$C$28=Menu!$A$1,'Approvvigionamento energia'!C5780,0)+IF(LCOH!$C$28=Menu!$A$2,'Approvvigionamento energia'!D5780,0)+IF(LCOH!$C$28=Menu!$A$3,'Approvvigionamento energia'!E5780,0)+IF(LCOH!$C$28=Menu!$A$4,'Approvvigionamento energia'!F5780,0)+IF(LCOH!$C$28=Menu!$A$5,'Approvvigionamento energia'!G5780,0)+IF(LCOH!$C$28=Menu!$A$6,'Approvvigionamento energia'!H5780,0)</f>
        <v>174.45558334592107</v>
      </c>
      <c r="J5780">
        <f>'Approvvigionamento energia'!A5780+'Approvvigionamento energia'!B5780+'Approvvigionamento energia'!I5780</f>
        <v>234.25558334592108</v>
      </c>
      <c r="K5780">
        <f>IF(MIN(LCOH!$C$18,J5780)&gt;=$P$48*LCOH!$C$18, MIN(LCOH!$C$18,J5780),0)</f>
        <v>0</v>
      </c>
      <c r="L5780">
        <f t="shared" si="181"/>
        <v>234.25558334592108</v>
      </c>
      <c r="M5780">
        <f>K5780/LCOH!$C$18</f>
        <v>0</v>
      </c>
      <c r="N5780">
        <f>K5780/LCOH!$C$34</f>
        <v>0</v>
      </c>
    </row>
    <row r="5781" spans="1:14" x14ac:dyDescent="0.35">
      <c r="A5781">
        <f>'Profilo fotovoltaico'!B5783*LCOH!$C$20</f>
        <v>0</v>
      </c>
      <c r="B5781">
        <f>'Profilo eolico'!B5783*LCOH!$C$21</f>
        <v>51.7</v>
      </c>
      <c r="C5781">
        <f>$P$35*'Profilo fotovoltaico'!B5783</f>
        <v>0</v>
      </c>
      <c r="D5781">
        <f>$Q$37*'Profilo eolico'!B5783</f>
        <v>301.65062404629168</v>
      </c>
      <c r="E5781">
        <f>$P$39*'Profilo fotovoltaico'!B5783+'Approvvigionamento energia'!$Q$39*'Profilo eolico'!B5783</f>
        <v>226.23796803471873</v>
      </c>
      <c r="F5781">
        <f>$P$41*'Profilo fotovoltaico'!B5783+'Approvvigionamento energia'!$Q$41*'Profilo eolico'!B5783</f>
        <v>150.82531202314584</v>
      </c>
      <c r="G5781">
        <f>$P$43*'Profilo fotovoltaico'!B5783+'Approvvigionamento energia'!$Q$43*'Profilo eolico'!B5783</f>
        <v>75.412656011572921</v>
      </c>
      <c r="H5781">
        <f t="shared" si="180"/>
        <v>1138.4335154826958</v>
      </c>
      <c r="I5781">
        <f>IF(LCOH!$C$28=Menu!$A$1,'Approvvigionamento energia'!C5781,0)+IF(LCOH!$C$28=Menu!$A$2,'Approvvigionamento energia'!D5781,0)+IF(LCOH!$C$28=Menu!$A$3,'Approvvigionamento energia'!E5781,0)+IF(LCOH!$C$28=Menu!$A$4,'Approvvigionamento energia'!F5781,0)+IF(LCOH!$C$28=Menu!$A$5,'Approvvigionamento energia'!G5781,0)+IF(LCOH!$C$28=Menu!$A$6,'Approvvigionamento energia'!H5781,0)</f>
        <v>150.82531202314584</v>
      </c>
      <c r="J5781">
        <f>'Approvvigionamento energia'!A5781+'Approvvigionamento energia'!B5781+'Approvvigionamento energia'!I5781</f>
        <v>202.52531202314583</v>
      </c>
      <c r="K5781">
        <f>IF(MIN(LCOH!$C$18,J5781)&gt;=$P$48*LCOH!$C$18, MIN(LCOH!$C$18,J5781),0)</f>
        <v>0</v>
      </c>
      <c r="L5781">
        <f t="shared" si="181"/>
        <v>202.52531202314583</v>
      </c>
      <c r="M5781">
        <f>K5781/LCOH!$C$18</f>
        <v>0</v>
      </c>
      <c r="N5781">
        <f>K5781/LCOH!$C$34</f>
        <v>0</v>
      </c>
    </row>
    <row r="5782" spans="1:14" x14ac:dyDescent="0.35">
      <c r="A5782">
        <f>'Profilo fotovoltaico'!B5784*LCOH!$C$20</f>
        <v>0</v>
      </c>
      <c r="B5782">
        <f>'Profilo eolico'!B5784*LCOH!$C$21</f>
        <v>55.5</v>
      </c>
      <c r="C5782">
        <f>$P$35*'Profilo fotovoltaico'!B5784</f>
        <v>0</v>
      </c>
      <c r="D5782">
        <f>$Q$37*'Profilo eolico'!B5784</f>
        <v>323.82223664543881</v>
      </c>
      <c r="E5782">
        <f>$P$39*'Profilo fotovoltaico'!B5784+'Approvvigionamento energia'!$Q$39*'Profilo eolico'!B5784</f>
        <v>242.8666774840791</v>
      </c>
      <c r="F5782">
        <f>$P$41*'Profilo fotovoltaico'!B5784+'Approvvigionamento energia'!$Q$41*'Profilo eolico'!B5784</f>
        <v>161.9111183227194</v>
      </c>
      <c r="G5782">
        <f>$P$43*'Profilo fotovoltaico'!B5784+'Approvvigionamento energia'!$Q$43*'Profilo eolico'!B5784</f>
        <v>80.955559161359702</v>
      </c>
      <c r="H5782">
        <f t="shared" si="180"/>
        <v>1138.4335154826958</v>
      </c>
      <c r="I5782">
        <f>IF(LCOH!$C$28=Menu!$A$1,'Approvvigionamento energia'!C5782,0)+IF(LCOH!$C$28=Menu!$A$2,'Approvvigionamento energia'!D5782,0)+IF(LCOH!$C$28=Menu!$A$3,'Approvvigionamento energia'!E5782,0)+IF(LCOH!$C$28=Menu!$A$4,'Approvvigionamento energia'!F5782,0)+IF(LCOH!$C$28=Menu!$A$5,'Approvvigionamento energia'!G5782,0)+IF(LCOH!$C$28=Menu!$A$6,'Approvvigionamento energia'!H5782,0)</f>
        <v>161.9111183227194</v>
      </c>
      <c r="J5782">
        <f>'Approvvigionamento energia'!A5782+'Approvvigionamento energia'!B5782+'Approvvigionamento energia'!I5782</f>
        <v>217.4111183227194</v>
      </c>
      <c r="K5782">
        <f>IF(MIN(LCOH!$C$18,J5782)&gt;=$P$48*LCOH!$C$18, MIN(LCOH!$C$18,J5782),0)</f>
        <v>0</v>
      </c>
      <c r="L5782">
        <f t="shared" si="181"/>
        <v>217.4111183227194</v>
      </c>
      <c r="M5782">
        <f>K5782/LCOH!$C$18</f>
        <v>0</v>
      </c>
      <c r="N5782">
        <f>K5782/LCOH!$C$34</f>
        <v>0</v>
      </c>
    </row>
    <row r="5783" spans="1:14" x14ac:dyDescent="0.35">
      <c r="A5783">
        <f>'Profilo fotovoltaico'!B5785*LCOH!$C$20</f>
        <v>0</v>
      </c>
      <c r="B5783">
        <f>'Profilo eolico'!B5785*LCOH!$C$21</f>
        <v>69.099999999999994</v>
      </c>
      <c r="C5783">
        <f>$P$35*'Profilo fotovoltaico'!B5785</f>
        <v>0</v>
      </c>
      <c r="D5783">
        <f>$Q$37*'Profilo eolico'!B5785</f>
        <v>403.17327121080757</v>
      </c>
      <c r="E5783">
        <f>$P$39*'Profilo fotovoltaico'!B5785+'Approvvigionamento energia'!$Q$39*'Profilo eolico'!B5785</f>
        <v>302.37995340810568</v>
      </c>
      <c r="F5783">
        <f>$P$41*'Profilo fotovoltaico'!B5785+'Approvvigionamento energia'!$Q$41*'Profilo eolico'!B5785</f>
        <v>201.58663560540379</v>
      </c>
      <c r="G5783">
        <f>$P$43*'Profilo fotovoltaico'!B5785+'Approvvigionamento energia'!$Q$43*'Profilo eolico'!B5785</f>
        <v>100.79331780270189</v>
      </c>
      <c r="H5783">
        <f t="shared" si="180"/>
        <v>1138.4335154826958</v>
      </c>
      <c r="I5783">
        <f>IF(LCOH!$C$28=Menu!$A$1,'Approvvigionamento energia'!C5783,0)+IF(LCOH!$C$28=Menu!$A$2,'Approvvigionamento energia'!D5783,0)+IF(LCOH!$C$28=Menu!$A$3,'Approvvigionamento energia'!E5783,0)+IF(LCOH!$C$28=Menu!$A$4,'Approvvigionamento energia'!F5783,0)+IF(LCOH!$C$28=Menu!$A$5,'Approvvigionamento energia'!G5783,0)+IF(LCOH!$C$28=Menu!$A$6,'Approvvigionamento energia'!H5783,0)</f>
        <v>201.58663560540379</v>
      </c>
      <c r="J5783">
        <f>'Approvvigionamento energia'!A5783+'Approvvigionamento energia'!B5783+'Approvvigionamento energia'!I5783</f>
        <v>270.68663560540381</v>
      </c>
      <c r="K5783">
        <f>IF(MIN(LCOH!$C$18,J5783)&gt;=$P$48*LCOH!$C$18, MIN(LCOH!$C$18,J5783),0)</f>
        <v>0</v>
      </c>
      <c r="L5783">
        <f t="shared" si="181"/>
        <v>270.68663560540381</v>
      </c>
      <c r="M5783">
        <f>K5783/LCOH!$C$18</f>
        <v>0</v>
      </c>
      <c r="N5783">
        <f>K5783/LCOH!$C$34</f>
        <v>0</v>
      </c>
    </row>
    <row r="5784" spans="1:14" x14ac:dyDescent="0.35">
      <c r="A5784">
        <f>'Profilo fotovoltaico'!B5786*LCOH!$C$20</f>
        <v>0</v>
      </c>
      <c r="B5784">
        <f>'Profilo eolico'!B5786*LCOH!$C$21</f>
        <v>86.4</v>
      </c>
      <c r="C5784">
        <f>$P$35*'Profilo fotovoltaico'!B5786</f>
        <v>0</v>
      </c>
      <c r="D5784">
        <f>$Q$37*'Profilo eolico'!B5786</f>
        <v>504.11245488587235</v>
      </c>
      <c r="E5784">
        <f>$P$39*'Profilo fotovoltaico'!B5786+'Approvvigionamento energia'!$Q$39*'Profilo eolico'!B5786</f>
        <v>378.08434116440424</v>
      </c>
      <c r="F5784">
        <f>$P$41*'Profilo fotovoltaico'!B5786+'Approvvigionamento energia'!$Q$41*'Profilo eolico'!B5786</f>
        <v>252.05622744293618</v>
      </c>
      <c r="G5784">
        <f>$P$43*'Profilo fotovoltaico'!B5786+'Approvvigionamento energia'!$Q$43*'Profilo eolico'!B5786</f>
        <v>126.02811372146809</v>
      </c>
      <c r="H5784">
        <f t="shared" si="180"/>
        <v>1138.4335154826958</v>
      </c>
      <c r="I5784">
        <f>IF(LCOH!$C$28=Menu!$A$1,'Approvvigionamento energia'!C5784,0)+IF(LCOH!$C$28=Menu!$A$2,'Approvvigionamento energia'!D5784,0)+IF(LCOH!$C$28=Menu!$A$3,'Approvvigionamento energia'!E5784,0)+IF(LCOH!$C$28=Menu!$A$4,'Approvvigionamento energia'!F5784,0)+IF(LCOH!$C$28=Menu!$A$5,'Approvvigionamento energia'!G5784,0)+IF(LCOH!$C$28=Menu!$A$6,'Approvvigionamento energia'!H5784,0)</f>
        <v>252.05622744293618</v>
      </c>
      <c r="J5784">
        <f>'Approvvigionamento energia'!A5784+'Approvvigionamento energia'!B5784+'Approvvigionamento energia'!I5784</f>
        <v>338.45622744293621</v>
      </c>
      <c r="K5784">
        <f>IF(MIN(LCOH!$C$18,J5784)&gt;=$P$48*LCOH!$C$18, MIN(LCOH!$C$18,J5784),0)</f>
        <v>0</v>
      </c>
      <c r="L5784">
        <f t="shared" si="181"/>
        <v>338.45622744293621</v>
      </c>
      <c r="M5784">
        <f>K5784/LCOH!$C$18</f>
        <v>0</v>
      </c>
      <c r="N5784">
        <f>K5784/LCOH!$C$34</f>
        <v>0</v>
      </c>
    </row>
    <row r="5785" spans="1:14" x14ac:dyDescent="0.35">
      <c r="A5785">
        <f>'Profilo fotovoltaico'!B5787*LCOH!$C$20</f>
        <v>0</v>
      </c>
      <c r="B5785">
        <f>'Profilo eolico'!B5787*LCOH!$C$21</f>
        <v>98.199999999999989</v>
      </c>
      <c r="C5785">
        <f>$P$35*'Profilo fotovoltaico'!B5787</f>
        <v>0</v>
      </c>
      <c r="D5785">
        <f>$Q$37*'Profilo eolico'!B5787</f>
        <v>572.96114664111872</v>
      </c>
      <c r="E5785">
        <f>$P$39*'Profilo fotovoltaico'!B5787+'Approvvigionamento energia'!$Q$39*'Profilo eolico'!B5787</f>
        <v>429.72085998083901</v>
      </c>
      <c r="F5785">
        <f>$P$41*'Profilo fotovoltaico'!B5787+'Approvvigionamento energia'!$Q$41*'Profilo eolico'!B5787</f>
        <v>286.48057332055936</v>
      </c>
      <c r="G5785">
        <f>$P$43*'Profilo fotovoltaico'!B5787+'Approvvigionamento energia'!$Q$43*'Profilo eolico'!B5787</f>
        <v>143.24028666027968</v>
      </c>
      <c r="H5785">
        <f t="shared" si="180"/>
        <v>1138.4335154826958</v>
      </c>
      <c r="I5785">
        <f>IF(LCOH!$C$28=Menu!$A$1,'Approvvigionamento energia'!C5785,0)+IF(LCOH!$C$28=Menu!$A$2,'Approvvigionamento energia'!D5785,0)+IF(LCOH!$C$28=Menu!$A$3,'Approvvigionamento energia'!E5785,0)+IF(LCOH!$C$28=Menu!$A$4,'Approvvigionamento energia'!F5785,0)+IF(LCOH!$C$28=Menu!$A$5,'Approvvigionamento energia'!G5785,0)+IF(LCOH!$C$28=Menu!$A$6,'Approvvigionamento energia'!H5785,0)</f>
        <v>286.48057332055936</v>
      </c>
      <c r="J5785">
        <f>'Approvvigionamento energia'!A5785+'Approvvigionamento energia'!B5785+'Approvvigionamento energia'!I5785</f>
        <v>384.68057332055935</v>
      </c>
      <c r="K5785">
        <f>IF(MIN(LCOH!$C$18,J5785)&gt;=$P$48*LCOH!$C$18, MIN(LCOH!$C$18,J5785),0)</f>
        <v>384.68057332055935</v>
      </c>
      <c r="L5785">
        <f t="shared" si="181"/>
        <v>0</v>
      </c>
      <c r="M5785">
        <f>K5785/LCOH!$C$18</f>
        <v>0.25645371554703955</v>
      </c>
      <c r="N5785">
        <f>K5785/LCOH!$C$34</f>
        <v>7.4119570967352475</v>
      </c>
    </row>
    <row r="5786" spans="1:14" x14ac:dyDescent="0.35">
      <c r="A5786">
        <f>'Profilo fotovoltaico'!B5788*LCOH!$C$20</f>
        <v>0</v>
      </c>
      <c r="B5786">
        <f>'Profilo eolico'!B5788*LCOH!$C$21</f>
        <v>107.7</v>
      </c>
      <c r="C5786">
        <f>$P$35*'Profilo fotovoltaico'!B5788</f>
        <v>0</v>
      </c>
      <c r="D5786">
        <f>$Q$37*'Profilo eolico'!B5788</f>
        <v>628.3901781389867</v>
      </c>
      <c r="E5786">
        <f>$P$39*'Profilo fotovoltaico'!B5788+'Approvvigionamento energia'!$Q$39*'Profilo eolico'!B5788</f>
        <v>471.29263360424</v>
      </c>
      <c r="F5786">
        <f>$P$41*'Profilo fotovoltaico'!B5788+'Approvvigionamento energia'!$Q$41*'Profilo eolico'!B5788</f>
        <v>314.19508906949335</v>
      </c>
      <c r="G5786">
        <f>$P$43*'Profilo fotovoltaico'!B5788+'Approvvigionamento energia'!$Q$43*'Profilo eolico'!B5788</f>
        <v>157.09754453474667</v>
      </c>
      <c r="H5786">
        <f t="shared" si="180"/>
        <v>1138.4335154826958</v>
      </c>
      <c r="I5786">
        <f>IF(LCOH!$C$28=Menu!$A$1,'Approvvigionamento energia'!C5786,0)+IF(LCOH!$C$28=Menu!$A$2,'Approvvigionamento energia'!D5786,0)+IF(LCOH!$C$28=Menu!$A$3,'Approvvigionamento energia'!E5786,0)+IF(LCOH!$C$28=Menu!$A$4,'Approvvigionamento energia'!F5786,0)+IF(LCOH!$C$28=Menu!$A$5,'Approvvigionamento energia'!G5786,0)+IF(LCOH!$C$28=Menu!$A$6,'Approvvigionamento energia'!H5786,0)</f>
        <v>314.19508906949335</v>
      </c>
      <c r="J5786">
        <f>'Approvvigionamento energia'!A5786+'Approvvigionamento energia'!B5786+'Approvvigionamento energia'!I5786</f>
        <v>421.89508906949334</v>
      </c>
      <c r="K5786">
        <f>IF(MIN(LCOH!$C$18,J5786)&gt;=$P$48*LCOH!$C$18, MIN(LCOH!$C$18,J5786),0)</f>
        <v>421.89508906949334</v>
      </c>
      <c r="L5786">
        <f t="shared" si="181"/>
        <v>0</v>
      </c>
      <c r="M5786">
        <f>K5786/LCOH!$C$18</f>
        <v>0.28126339271299555</v>
      </c>
      <c r="N5786">
        <f>K5786/LCOH!$C$34</f>
        <v>8.1289997893929353</v>
      </c>
    </row>
    <row r="5787" spans="1:14" x14ac:dyDescent="0.35">
      <c r="A5787">
        <f>'Profilo fotovoltaico'!B5789*LCOH!$C$20</f>
        <v>0</v>
      </c>
      <c r="B5787">
        <f>'Profilo eolico'!B5789*LCOH!$C$21</f>
        <v>113.9</v>
      </c>
      <c r="C5787">
        <f>$P$35*'Profilo fotovoltaico'!B5789</f>
        <v>0</v>
      </c>
      <c r="D5787">
        <f>$Q$37*'Profilo eolico'!B5789</f>
        <v>664.56491448496365</v>
      </c>
      <c r="E5787">
        <f>$P$39*'Profilo fotovoltaico'!B5789+'Approvvigionamento energia'!$Q$39*'Profilo eolico'!B5789</f>
        <v>498.42368586372271</v>
      </c>
      <c r="F5787">
        <f>$P$41*'Profilo fotovoltaico'!B5789+'Approvvigionamento energia'!$Q$41*'Profilo eolico'!B5789</f>
        <v>332.28245724248183</v>
      </c>
      <c r="G5787">
        <f>$P$43*'Profilo fotovoltaico'!B5789+'Approvvigionamento energia'!$Q$43*'Profilo eolico'!B5789</f>
        <v>166.14122862124091</v>
      </c>
      <c r="H5787">
        <f t="shared" si="180"/>
        <v>1138.4335154826958</v>
      </c>
      <c r="I5787">
        <f>IF(LCOH!$C$28=Menu!$A$1,'Approvvigionamento energia'!C5787,0)+IF(LCOH!$C$28=Menu!$A$2,'Approvvigionamento energia'!D5787,0)+IF(LCOH!$C$28=Menu!$A$3,'Approvvigionamento energia'!E5787,0)+IF(LCOH!$C$28=Menu!$A$4,'Approvvigionamento energia'!F5787,0)+IF(LCOH!$C$28=Menu!$A$5,'Approvvigionamento energia'!G5787,0)+IF(LCOH!$C$28=Menu!$A$6,'Approvvigionamento energia'!H5787,0)</f>
        <v>332.28245724248183</v>
      </c>
      <c r="J5787">
        <f>'Approvvigionamento energia'!A5787+'Approvvigionamento energia'!B5787+'Approvvigionamento energia'!I5787</f>
        <v>446.18245724248186</v>
      </c>
      <c r="K5787">
        <f>IF(MIN(LCOH!$C$18,J5787)&gt;=$P$48*LCOH!$C$18, MIN(LCOH!$C$18,J5787),0)</f>
        <v>446.18245724248186</v>
      </c>
      <c r="L5787">
        <f t="shared" si="181"/>
        <v>0</v>
      </c>
      <c r="M5787">
        <f>K5787/LCOH!$C$18</f>
        <v>0.2974549714949879</v>
      </c>
      <c r="N5787">
        <f>K5787/LCOH!$C$34</f>
        <v>8.5969644940747951</v>
      </c>
    </row>
    <row r="5788" spans="1:14" x14ac:dyDescent="0.35">
      <c r="A5788">
        <f>'Profilo fotovoltaico'!B5790*LCOH!$C$20</f>
        <v>0</v>
      </c>
      <c r="B5788">
        <f>'Profilo eolico'!B5790*LCOH!$C$21</f>
        <v>118.5</v>
      </c>
      <c r="C5788">
        <f>$P$35*'Profilo fotovoltaico'!B5790</f>
        <v>0</v>
      </c>
      <c r="D5788">
        <f>$Q$37*'Profilo eolico'!B5790</f>
        <v>691.40423499972064</v>
      </c>
      <c r="E5788">
        <f>$P$39*'Profilo fotovoltaico'!B5790+'Approvvigionamento energia'!$Q$39*'Profilo eolico'!B5790</f>
        <v>518.55317624979045</v>
      </c>
      <c r="F5788">
        <f>$P$41*'Profilo fotovoltaico'!B5790+'Approvvigionamento energia'!$Q$41*'Profilo eolico'!B5790</f>
        <v>345.70211749986032</v>
      </c>
      <c r="G5788">
        <f>$P$43*'Profilo fotovoltaico'!B5790+'Approvvigionamento energia'!$Q$43*'Profilo eolico'!B5790</f>
        <v>172.85105874993016</v>
      </c>
      <c r="H5788">
        <f t="shared" si="180"/>
        <v>1138.4335154826958</v>
      </c>
      <c r="I5788">
        <f>IF(LCOH!$C$28=Menu!$A$1,'Approvvigionamento energia'!C5788,0)+IF(LCOH!$C$28=Menu!$A$2,'Approvvigionamento energia'!D5788,0)+IF(LCOH!$C$28=Menu!$A$3,'Approvvigionamento energia'!E5788,0)+IF(LCOH!$C$28=Menu!$A$4,'Approvvigionamento energia'!F5788,0)+IF(LCOH!$C$28=Menu!$A$5,'Approvvigionamento energia'!G5788,0)+IF(LCOH!$C$28=Menu!$A$6,'Approvvigionamento energia'!H5788,0)</f>
        <v>345.70211749986032</v>
      </c>
      <c r="J5788">
        <f>'Approvvigionamento energia'!A5788+'Approvvigionamento energia'!B5788+'Approvvigionamento energia'!I5788</f>
        <v>464.20211749986032</v>
      </c>
      <c r="K5788">
        <f>IF(MIN(LCOH!$C$18,J5788)&gt;=$P$48*LCOH!$C$18, MIN(LCOH!$C$18,J5788),0)</f>
        <v>464.20211749986032</v>
      </c>
      <c r="L5788">
        <f t="shared" si="181"/>
        <v>0</v>
      </c>
      <c r="M5788">
        <f>K5788/LCOH!$C$18</f>
        <v>0.30946807833324019</v>
      </c>
      <c r="N5788">
        <f>K5788/LCOH!$C$34</f>
        <v>8.9441641136774628</v>
      </c>
    </row>
    <row r="5789" spans="1:14" x14ac:dyDescent="0.35">
      <c r="A5789">
        <f>'Profilo fotovoltaico'!B5791*LCOH!$C$20</f>
        <v>0</v>
      </c>
      <c r="B5789">
        <f>'Profilo eolico'!B5791*LCOH!$C$21</f>
        <v>116.2</v>
      </c>
      <c r="C5789">
        <f>$P$35*'Profilo fotovoltaico'!B5791</f>
        <v>0</v>
      </c>
      <c r="D5789">
        <f>$Q$37*'Profilo eolico'!B5791</f>
        <v>677.98457474234215</v>
      </c>
      <c r="E5789">
        <f>$P$39*'Profilo fotovoltaico'!B5791+'Approvvigionamento energia'!$Q$39*'Profilo eolico'!B5791</f>
        <v>508.48843105675655</v>
      </c>
      <c r="F5789">
        <f>$P$41*'Profilo fotovoltaico'!B5791+'Approvvigionamento energia'!$Q$41*'Profilo eolico'!B5791</f>
        <v>338.99228737117107</v>
      </c>
      <c r="G5789">
        <f>$P$43*'Profilo fotovoltaico'!B5791+'Approvvigionamento energia'!$Q$43*'Profilo eolico'!B5791</f>
        <v>169.49614368558554</v>
      </c>
      <c r="H5789">
        <f t="shared" si="180"/>
        <v>1138.4335154826958</v>
      </c>
      <c r="I5789">
        <f>IF(LCOH!$C$28=Menu!$A$1,'Approvvigionamento energia'!C5789,0)+IF(LCOH!$C$28=Menu!$A$2,'Approvvigionamento energia'!D5789,0)+IF(LCOH!$C$28=Menu!$A$3,'Approvvigionamento energia'!E5789,0)+IF(LCOH!$C$28=Menu!$A$4,'Approvvigionamento energia'!F5789,0)+IF(LCOH!$C$28=Menu!$A$5,'Approvvigionamento energia'!G5789,0)+IF(LCOH!$C$28=Menu!$A$6,'Approvvigionamento energia'!H5789,0)</f>
        <v>338.99228737117107</v>
      </c>
      <c r="J5789">
        <f>'Approvvigionamento energia'!A5789+'Approvvigionamento energia'!B5789+'Approvvigionamento energia'!I5789</f>
        <v>455.19228737117106</v>
      </c>
      <c r="K5789">
        <f>IF(MIN(LCOH!$C$18,J5789)&gt;=$P$48*LCOH!$C$18, MIN(LCOH!$C$18,J5789),0)</f>
        <v>455.19228737117106</v>
      </c>
      <c r="L5789">
        <f t="shared" si="181"/>
        <v>0</v>
      </c>
      <c r="M5789">
        <f>K5789/LCOH!$C$18</f>
        <v>0.30346152491411404</v>
      </c>
      <c r="N5789">
        <f>K5789/LCOH!$C$34</f>
        <v>8.7705643038761281</v>
      </c>
    </row>
    <row r="5790" spans="1:14" x14ac:dyDescent="0.35">
      <c r="A5790">
        <f>'Profilo fotovoltaico'!B5792*LCOH!$C$20</f>
        <v>2</v>
      </c>
      <c r="B5790">
        <f>'Profilo eolico'!B5792*LCOH!$C$21</f>
        <v>113.8</v>
      </c>
      <c r="C5790">
        <f>$P$35*'Profilo fotovoltaico'!B5792</f>
        <v>14.70922437524413</v>
      </c>
      <c r="D5790">
        <f>$Q$37*'Profilo eolico'!B5792</f>
        <v>663.98145099551232</v>
      </c>
      <c r="E5790">
        <f>$P$39*'Profilo fotovoltaico'!B5792+'Approvvigionamento energia'!$Q$39*'Profilo eolico'!B5792</f>
        <v>501.66339434044528</v>
      </c>
      <c r="F5790">
        <f>$P$41*'Profilo fotovoltaico'!B5792+'Approvvigionamento energia'!$Q$41*'Profilo eolico'!B5792</f>
        <v>339.34533768537824</v>
      </c>
      <c r="G5790">
        <f>$P$43*'Profilo fotovoltaico'!B5792+'Approvvigionamento energia'!$Q$43*'Profilo eolico'!B5792</f>
        <v>177.02728103031117</v>
      </c>
      <c r="H5790">
        <f t="shared" si="180"/>
        <v>1138.4335154826958</v>
      </c>
      <c r="I5790">
        <f>IF(LCOH!$C$28=Menu!$A$1,'Approvvigionamento energia'!C5790,0)+IF(LCOH!$C$28=Menu!$A$2,'Approvvigionamento energia'!D5790,0)+IF(LCOH!$C$28=Menu!$A$3,'Approvvigionamento energia'!E5790,0)+IF(LCOH!$C$28=Menu!$A$4,'Approvvigionamento energia'!F5790,0)+IF(LCOH!$C$28=Menu!$A$5,'Approvvigionamento energia'!G5790,0)+IF(LCOH!$C$28=Menu!$A$6,'Approvvigionamento energia'!H5790,0)</f>
        <v>339.34533768537824</v>
      </c>
      <c r="J5790">
        <f>'Approvvigionamento energia'!A5790+'Approvvigionamento energia'!B5790+'Approvvigionamento energia'!I5790</f>
        <v>455.14533768537825</v>
      </c>
      <c r="K5790">
        <f>IF(MIN(LCOH!$C$18,J5790)&gt;=$P$48*LCOH!$C$18, MIN(LCOH!$C$18,J5790),0)</f>
        <v>455.14533768537825</v>
      </c>
      <c r="L5790">
        <f t="shared" si="181"/>
        <v>0</v>
      </c>
      <c r="M5790">
        <f>K5790/LCOH!$C$18</f>
        <v>0.30343022512358553</v>
      </c>
      <c r="N5790">
        <f>K5790/LCOH!$C$34</f>
        <v>8.7696596856527602</v>
      </c>
    </row>
    <row r="5791" spans="1:14" x14ac:dyDescent="0.35">
      <c r="A5791">
        <f>'Profilo fotovoltaico'!B5793*LCOH!$C$20</f>
        <v>83</v>
      </c>
      <c r="B5791">
        <f>'Profilo eolico'!B5793*LCOH!$C$21</f>
        <v>85.8</v>
      </c>
      <c r="C5791">
        <f>$P$35*'Profilo fotovoltaico'!B5793</f>
        <v>610.43281157263141</v>
      </c>
      <c r="D5791">
        <f>$Q$37*'Profilo eolico'!B5793</f>
        <v>500.61167394916487</v>
      </c>
      <c r="E5791">
        <f>$P$39*'Profilo fotovoltaico'!B5793+'Approvvigionamento energia'!$Q$39*'Profilo eolico'!B5793</f>
        <v>528.06695835503149</v>
      </c>
      <c r="F5791">
        <f>$P$41*'Profilo fotovoltaico'!B5793+'Approvvigionamento energia'!$Q$41*'Profilo eolico'!B5793</f>
        <v>555.52224276089817</v>
      </c>
      <c r="G5791">
        <f>$P$43*'Profilo fotovoltaico'!B5793+'Approvvigionamento energia'!$Q$43*'Profilo eolico'!B5793</f>
        <v>582.97752716676484</v>
      </c>
      <c r="H5791">
        <f t="shared" si="180"/>
        <v>1138.4335154826958</v>
      </c>
      <c r="I5791">
        <f>IF(LCOH!$C$28=Menu!$A$1,'Approvvigionamento energia'!C5791,0)+IF(LCOH!$C$28=Menu!$A$2,'Approvvigionamento energia'!D5791,0)+IF(LCOH!$C$28=Menu!$A$3,'Approvvigionamento energia'!E5791,0)+IF(LCOH!$C$28=Menu!$A$4,'Approvvigionamento energia'!F5791,0)+IF(LCOH!$C$28=Menu!$A$5,'Approvvigionamento energia'!G5791,0)+IF(LCOH!$C$28=Menu!$A$6,'Approvvigionamento energia'!H5791,0)</f>
        <v>555.52224276089817</v>
      </c>
      <c r="J5791">
        <f>'Approvvigionamento energia'!A5791+'Approvvigionamento energia'!B5791+'Approvvigionamento energia'!I5791</f>
        <v>724.32224276089823</v>
      </c>
      <c r="K5791">
        <f>IF(MIN(LCOH!$C$18,J5791)&gt;=$P$48*LCOH!$C$18, MIN(LCOH!$C$18,J5791),0)</f>
        <v>724.32224276089823</v>
      </c>
      <c r="L5791">
        <f t="shared" si="181"/>
        <v>0</v>
      </c>
      <c r="M5791">
        <f>K5791/LCOH!$C$18</f>
        <v>0.48288149517393214</v>
      </c>
      <c r="N5791">
        <f>K5791/LCOH!$C$34</f>
        <v>13.956112577281276</v>
      </c>
    </row>
    <row r="5792" spans="1:14" x14ac:dyDescent="0.35">
      <c r="A5792">
        <f>'Profilo fotovoltaico'!B5794*LCOH!$C$20</f>
        <v>229</v>
      </c>
      <c r="B5792">
        <f>'Profilo eolico'!B5794*LCOH!$C$21</f>
        <v>52.2</v>
      </c>
      <c r="C5792">
        <f>$P$35*'Profilo fotovoltaico'!B5794</f>
        <v>1684.2061909654531</v>
      </c>
      <c r="D5792">
        <f>$Q$37*'Profilo eolico'!B5794</f>
        <v>304.56794149354789</v>
      </c>
      <c r="E5792">
        <f>$P$39*'Profilo fotovoltaico'!B5794+'Approvvigionamento energia'!$Q$39*'Profilo eolico'!B5794</f>
        <v>649.47750386152416</v>
      </c>
      <c r="F5792">
        <f>$P$41*'Profilo fotovoltaico'!B5794+'Approvvigionamento energia'!$Q$41*'Profilo eolico'!B5794</f>
        <v>994.38706622950053</v>
      </c>
      <c r="G5792">
        <f>$P$43*'Profilo fotovoltaico'!B5794+'Approvvigionamento energia'!$Q$43*'Profilo eolico'!B5794</f>
        <v>1339.2966285974767</v>
      </c>
      <c r="H5792">
        <f t="shared" si="180"/>
        <v>1138.4335154826958</v>
      </c>
      <c r="I5792">
        <f>IF(LCOH!$C$28=Menu!$A$1,'Approvvigionamento energia'!C5792,0)+IF(LCOH!$C$28=Menu!$A$2,'Approvvigionamento energia'!D5792,0)+IF(LCOH!$C$28=Menu!$A$3,'Approvvigionamento energia'!E5792,0)+IF(LCOH!$C$28=Menu!$A$4,'Approvvigionamento energia'!F5792,0)+IF(LCOH!$C$28=Menu!$A$5,'Approvvigionamento energia'!G5792,0)+IF(LCOH!$C$28=Menu!$A$6,'Approvvigionamento energia'!H5792,0)</f>
        <v>994.38706622950053</v>
      </c>
      <c r="J5792">
        <f>'Approvvigionamento energia'!A5792+'Approvvigionamento energia'!B5792+'Approvvigionamento energia'!I5792</f>
        <v>1275.5870662295006</v>
      </c>
      <c r="K5792">
        <f>IF(MIN(LCOH!$C$18,J5792)&gt;=$P$48*LCOH!$C$18, MIN(LCOH!$C$18,J5792),0)</f>
        <v>1275.5870662295006</v>
      </c>
      <c r="L5792">
        <f t="shared" si="181"/>
        <v>0</v>
      </c>
      <c r="M5792">
        <f>K5792/LCOH!$C$18</f>
        <v>0.85039137748633375</v>
      </c>
      <c r="N5792">
        <f>K5792/LCOH!$C$34</f>
        <v>24.577785476483633</v>
      </c>
    </row>
    <row r="5793" spans="1:14" x14ac:dyDescent="0.35">
      <c r="A5793">
        <f>'Profilo fotovoltaico'!B5795*LCOH!$C$20</f>
        <v>377</v>
      </c>
      <c r="B5793">
        <f>'Profilo eolico'!B5795*LCOH!$C$21</f>
        <v>37.6</v>
      </c>
      <c r="C5793">
        <f>$P$35*'Profilo fotovoltaico'!B5795</f>
        <v>2772.6887947335185</v>
      </c>
      <c r="D5793">
        <f>$Q$37*'Profilo eolico'!B5795</f>
        <v>219.38227203366665</v>
      </c>
      <c r="E5793">
        <f>$P$39*'Profilo fotovoltaico'!B5795+'Approvvigionamento energia'!$Q$39*'Profilo eolico'!B5795</f>
        <v>857.70890270862958</v>
      </c>
      <c r="F5793">
        <f>$P$41*'Profilo fotovoltaico'!B5795+'Approvvigionamento energia'!$Q$41*'Profilo eolico'!B5795</f>
        <v>1496.0355333835926</v>
      </c>
      <c r="G5793">
        <f>$P$43*'Profilo fotovoltaico'!B5795+'Approvvigionamento energia'!$Q$43*'Profilo eolico'!B5795</f>
        <v>2134.3621640585557</v>
      </c>
      <c r="H5793">
        <f t="shared" si="180"/>
        <v>1138.4335154826958</v>
      </c>
      <c r="I5793">
        <f>IF(LCOH!$C$28=Menu!$A$1,'Approvvigionamento energia'!C5793,0)+IF(LCOH!$C$28=Menu!$A$2,'Approvvigionamento energia'!D5793,0)+IF(LCOH!$C$28=Menu!$A$3,'Approvvigionamento energia'!E5793,0)+IF(LCOH!$C$28=Menu!$A$4,'Approvvigionamento energia'!F5793,0)+IF(LCOH!$C$28=Menu!$A$5,'Approvvigionamento energia'!G5793,0)+IF(LCOH!$C$28=Menu!$A$6,'Approvvigionamento energia'!H5793,0)</f>
        <v>1496.0355333835926</v>
      </c>
      <c r="J5793">
        <f>'Approvvigionamento energia'!A5793+'Approvvigionamento energia'!B5793+'Approvvigionamento energia'!I5793</f>
        <v>1910.6355333835927</v>
      </c>
      <c r="K5793">
        <f>IF(MIN(LCOH!$C$18,J5793)&gt;=$P$48*LCOH!$C$18, MIN(LCOH!$C$18,J5793),0)</f>
        <v>1500</v>
      </c>
      <c r="L5793">
        <f t="shared" si="181"/>
        <v>410.6355333835927</v>
      </c>
      <c r="M5793">
        <f>K5793/LCOH!$C$18</f>
        <v>1</v>
      </c>
      <c r="N5793">
        <f>K5793/LCOH!$C$34</f>
        <v>28.901734104046245</v>
      </c>
    </row>
    <row r="5794" spans="1:14" x14ac:dyDescent="0.35">
      <c r="A5794">
        <f>'Profilo fotovoltaico'!B5796*LCOH!$C$20</f>
        <v>496</v>
      </c>
      <c r="B5794">
        <f>'Profilo eolico'!B5796*LCOH!$C$21</f>
        <v>34.4</v>
      </c>
      <c r="C5794">
        <f>$P$35*'Profilo fotovoltaico'!B5796</f>
        <v>3647.8876450605444</v>
      </c>
      <c r="D5794">
        <f>$Q$37*'Profilo eolico'!B5796</f>
        <v>200.71144037122693</v>
      </c>
      <c r="E5794">
        <f>$P$39*'Profilo fotovoltaico'!B5796+'Approvvigionamento energia'!$Q$39*'Profilo eolico'!B5796</f>
        <v>1062.5054915435562</v>
      </c>
      <c r="F5794">
        <f>$P$41*'Profilo fotovoltaico'!B5796+'Approvvigionamento energia'!$Q$41*'Profilo eolico'!B5796</f>
        <v>1924.2995427158858</v>
      </c>
      <c r="G5794">
        <f>$P$43*'Profilo fotovoltaico'!B5796+'Approvvigionamento energia'!$Q$43*'Profilo eolico'!B5796</f>
        <v>2786.0935938882153</v>
      </c>
      <c r="H5794">
        <f t="shared" si="180"/>
        <v>1138.4335154826958</v>
      </c>
      <c r="I5794">
        <f>IF(LCOH!$C$28=Menu!$A$1,'Approvvigionamento energia'!C5794,0)+IF(LCOH!$C$28=Menu!$A$2,'Approvvigionamento energia'!D5794,0)+IF(LCOH!$C$28=Menu!$A$3,'Approvvigionamento energia'!E5794,0)+IF(LCOH!$C$28=Menu!$A$4,'Approvvigionamento energia'!F5794,0)+IF(LCOH!$C$28=Menu!$A$5,'Approvvigionamento energia'!G5794,0)+IF(LCOH!$C$28=Menu!$A$6,'Approvvigionamento energia'!H5794,0)</f>
        <v>1924.2995427158858</v>
      </c>
      <c r="J5794">
        <f>'Approvvigionamento energia'!A5794+'Approvvigionamento energia'!B5794+'Approvvigionamento energia'!I5794</f>
        <v>2454.6995427158859</v>
      </c>
      <c r="K5794">
        <f>IF(MIN(LCOH!$C$18,J5794)&gt;=$P$48*LCOH!$C$18, MIN(LCOH!$C$18,J5794),0)</f>
        <v>1500</v>
      </c>
      <c r="L5794">
        <f t="shared" si="181"/>
        <v>954.69954271588585</v>
      </c>
      <c r="M5794">
        <f>K5794/LCOH!$C$18</f>
        <v>1</v>
      </c>
      <c r="N5794">
        <f>K5794/LCOH!$C$34</f>
        <v>28.901734104046245</v>
      </c>
    </row>
    <row r="5795" spans="1:14" x14ac:dyDescent="0.35">
      <c r="A5795">
        <f>'Profilo fotovoltaico'!B5797*LCOH!$C$20</f>
        <v>576</v>
      </c>
      <c r="B5795">
        <f>'Profilo eolico'!B5797*LCOH!$C$21</f>
        <v>39.4</v>
      </c>
      <c r="C5795">
        <f>$P$35*'Profilo fotovoltaico'!B5797</f>
        <v>4236.2566200703095</v>
      </c>
      <c r="D5795">
        <f>$Q$37*'Profilo eolico'!B5797</f>
        <v>229.88461484378897</v>
      </c>
      <c r="E5795">
        <f>$P$39*'Profilo fotovoltaico'!B5797+'Approvvigionamento energia'!$Q$39*'Profilo eolico'!B5797</f>
        <v>1231.4776161504192</v>
      </c>
      <c r="F5795">
        <f>$P$41*'Profilo fotovoltaico'!B5797+'Approvvigionamento energia'!$Q$41*'Profilo eolico'!B5797</f>
        <v>2233.0706174570491</v>
      </c>
      <c r="G5795">
        <f>$P$43*'Profilo fotovoltaico'!B5797+'Approvvigionamento energia'!$Q$43*'Profilo eolico'!B5797</f>
        <v>3234.6636187636796</v>
      </c>
      <c r="H5795">
        <f t="shared" si="180"/>
        <v>1138.4335154826958</v>
      </c>
      <c r="I5795">
        <f>IF(LCOH!$C$28=Menu!$A$1,'Approvvigionamento energia'!C5795,0)+IF(LCOH!$C$28=Menu!$A$2,'Approvvigionamento energia'!D5795,0)+IF(LCOH!$C$28=Menu!$A$3,'Approvvigionamento energia'!E5795,0)+IF(LCOH!$C$28=Menu!$A$4,'Approvvigionamento energia'!F5795,0)+IF(LCOH!$C$28=Menu!$A$5,'Approvvigionamento energia'!G5795,0)+IF(LCOH!$C$28=Menu!$A$6,'Approvvigionamento energia'!H5795,0)</f>
        <v>2233.0706174570491</v>
      </c>
      <c r="J5795">
        <f>'Approvvigionamento energia'!A5795+'Approvvigionamento energia'!B5795+'Approvvigionamento energia'!I5795</f>
        <v>2848.4706174570492</v>
      </c>
      <c r="K5795">
        <f>IF(MIN(LCOH!$C$18,J5795)&gt;=$P$48*LCOH!$C$18, MIN(LCOH!$C$18,J5795),0)</f>
        <v>1500</v>
      </c>
      <c r="L5795">
        <f t="shared" si="181"/>
        <v>1348.4706174570492</v>
      </c>
      <c r="M5795">
        <f>K5795/LCOH!$C$18</f>
        <v>1</v>
      </c>
      <c r="N5795">
        <f>K5795/LCOH!$C$34</f>
        <v>28.901734104046245</v>
      </c>
    </row>
    <row r="5796" spans="1:14" x14ac:dyDescent="0.35">
      <c r="A5796">
        <f>'Profilo fotovoltaico'!B5798*LCOH!$C$20</f>
        <v>619</v>
      </c>
      <c r="B5796">
        <f>'Profilo eolico'!B5798*LCOH!$C$21</f>
        <v>48.300000000000004</v>
      </c>
      <c r="C5796">
        <f>$P$35*'Profilo fotovoltaico'!B5798</f>
        <v>4552.5049441380579</v>
      </c>
      <c r="D5796">
        <f>$Q$37*'Profilo eolico'!B5798</f>
        <v>281.81286540494949</v>
      </c>
      <c r="E5796">
        <f>$P$39*'Profilo fotovoltaico'!B5798+'Approvvigionamento energia'!$Q$39*'Profilo eolico'!B5798</f>
        <v>1349.4858850882265</v>
      </c>
      <c r="F5796">
        <f>$P$41*'Profilo fotovoltaico'!B5798+'Approvvigionamento energia'!$Q$41*'Profilo eolico'!B5798</f>
        <v>2417.1589047715038</v>
      </c>
      <c r="G5796">
        <f>$P$43*'Profilo fotovoltaico'!B5798+'Approvvigionamento energia'!$Q$43*'Profilo eolico'!B5798</f>
        <v>3484.8319244547811</v>
      </c>
      <c r="H5796">
        <f t="shared" si="180"/>
        <v>1138.4335154826958</v>
      </c>
      <c r="I5796">
        <f>IF(LCOH!$C$28=Menu!$A$1,'Approvvigionamento energia'!C5796,0)+IF(LCOH!$C$28=Menu!$A$2,'Approvvigionamento energia'!D5796,0)+IF(LCOH!$C$28=Menu!$A$3,'Approvvigionamento energia'!E5796,0)+IF(LCOH!$C$28=Menu!$A$4,'Approvvigionamento energia'!F5796,0)+IF(LCOH!$C$28=Menu!$A$5,'Approvvigionamento energia'!G5796,0)+IF(LCOH!$C$28=Menu!$A$6,'Approvvigionamento energia'!H5796,0)</f>
        <v>2417.1589047715038</v>
      </c>
      <c r="J5796">
        <f>'Approvvigionamento energia'!A5796+'Approvvigionamento energia'!B5796+'Approvvigionamento energia'!I5796</f>
        <v>3084.4589047715035</v>
      </c>
      <c r="K5796">
        <f>IF(MIN(LCOH!$C$18,J5796)&gt;=$P$48*LCOH!$C$18, MIN(LCOH!$C$18,J5796),0)</f>
        <v>1500</v>
      </c>
      <c r="L5796">
        <f t="shared" si="181"/>
        <v>1584.4589047715035</v>
      </c>
      <c r="M5796">
        <f>K5796/LCOH!$C$18</f>
        <v>1</v>
      </c>
      <c r="N5796">
        <f>K5796/LCOH!$C$34</f>
        <v>28.901734104046245</v>
      </c>
    </row>
    <row r="5797" spans="1:14" x14ac:dyDescent="0.35">
      <c r="A5797">
        <f>'Profilo fotovoltaico'!B5799*LCOH!$C$20</f>
        <v>618</v>
      </c>
      <c r="B5797">
        <f>'Profilo eolico'!B5799*LCOH!$C$21</f>
        <v>58.2</v>
      </c>
      <c r="C5797">
        <f>$P$35*'Profilo fotovoltaico'!B5799</f>
        <v>4545.1503319504363</v>
      </c>
      <c r="D5797">
        <f>$Q$37*'Profilo eolico'!B5799</f>
        <v>339.57575086062235</v>
      </c>
      <c r="E5797">
        <f>$P$39*'Profilo fotovoltaico'!B5799+'Approvvigionamento energia'!$Q$39*'Profilo eolico'!B5799</f>
        <v>1390.9693961330759</v>
      </c>
      <c r="F5797">
        <f>$P$41*'Profilo fotovoltaico'!B5799+'Approvvigionamento energia'!$Q$41*'Profilo eolico'!B5799</f>
        <v>2442.3630414055292</v>
      </c>
      <c r="G5797">
        <f>$P$43*'Profilo fotovoltaico'!B5799+'Approvvigionamento energia'!$Q$43*'Profilo eolico'!B5799</f>
        <v>3493.7566866779825</v>
      </c>
      <c r="H5797">
        <f t="shared" si="180"/>
        <v>1138.4335154826958</v>
      </c>
      <c r="I5797">
        <f>IF(LCOH!$C$28=Menu!$A$1,'Approvvigionamento energia'!C5797,0)+IF(LCOH!$C$28=Menu!$A$2,'Approvvigionamento energia'!D5797,0)+IF(LCOH!$C$28=Menu!$A$3,'Approvvigionamento energia'!E5797,0)+IF(LCOH!$C$28=Menu!$A$4,'Approvvigionamento energia'!F5797,0)+IF(LCOH!$C$28=Menu!$A$5,'Approvvigionamento energia'!G5797,0)+IF(LCOH!$C$28=Menu!$A$6,'Approvvigionamento energia'!H5797,0)</f>
        <v>2442.3630414055292</v>
      </c>
      <c r="J5797">
        <f>'Approvvigionamento energia'!A5797+'Approvvigionamento energia'!B5797+'Approvvigionamento energia'!I5797</f>
        <v>3118.5630414055295</v>
      </c>
      <c r="K5797">
        <f>IF(MIN(LCOH!$C$18,J5797)&gt;=$P$48*LCOH!$C$18, MIN(LCOH!$C$18,J5797),0)</f>
        <v>1500</v>
      </c>
      <c r="L5797">
        <f t="shared" si="181"/>
        <v>1618.5630414055295</v>
      </c>
      <c r="M5797">
        <f>K5797/LCOH!$C$18</f>
        <v>1</v>
      </c>
      <c r="N5797">
        <f>K5797/LCOH!$C$34</f>
        <v>28.901734104046245</v>
      </c>
    </row>
    <row r="5798" spans="1:14" x14ac:dyDescent="0.35">
      <c r="A5798">
        <f>'Profilo fotovoltaico'!B5800*LCOH!$C$20</f>
        <v>576</v>
      </c>
      <c r="B5798">
        <f>'Profilo eolico'!B5800*LCOH!$C$21</f>
        <v>68.400000000000006</v>
      </c>
      <c r="C5798">
        <f>$P$35*'Profilo fotovoltaico'!B5800</f>
        <v>4236.2566200703095</v>
      </c>
      <c r="D5798">
        <f>$Q$37*'Profilo eolico'!B5800</f>
        <v>399.08902678464892</v>
      </c>
      <c r="E5798">
        <f>$P$39*'Profilo fotovoltaico'!B5800+'Approvvigionamento energia'!$Q$39*'Profilo eolico'!B5800</f>
        <v>1358.3809251060641</v>
      </c>
      <c r="F5798">
        <f>$P$41*'Profilo fotovoltaico'!B5800+'Approvvigionamento energia'!$Q$41*'Profilo eolico'!B5800</f>
        <v>2317.6728234274792</v>
      </c>
      <c r="G5798">
        <f>$P$43*'Profilo fotovoltaico'!B5800+'Approvvigionamento energia'!$Q$43*'Profilo eolico'!B5800</f>
        <v>3276.9647217488946</v>
      </c>
      <c r="H5798">
        <f t="shared" si="180"/>
        <v>1138.4335154826958</v>
      </c>
      <c r="I5798">
        <f>IF(LCOH!$C$28=Menu!$A$1,'Approvvigionamento energia'!C5798,0)+IF(LCOH!$C$28=Menu!$A$2,'Approvvigionamento energia'!D5798,0)+IF(LCOH!$C$28=Menu!$A$3,'Approvvigionamento energia'!E5798,0)+IF(LCOH!$C$28=Menu!$A$4,'Approvvigionamento energia'!F5798,0)+IF(LCOH!$C$28=Menu!$A$5,'Approvvigionamento energia'!G5798,0)+IF(LCOH!$C$28=Menu!$A$6,'Approvvigionamento energia'!H5798,0)</f>
        <v>2317.6728234274792</v>
      </c>
      <c r="J5798">
        <f>'Approvvigionamento energia'!A5798+'Approvvigionamento energia'!B5798+'Approvvigionamento energia'!I5798</f>
        <v>2962.0728234274793</v>
      </c>
      <c r="K5798">
        <f>IF(MIN(LCOH!$C$18,J5798)&gt;=$P$48*LCOH!$C$18, MIN(LCOH!$C$18,J5798),0)</f>
        <v>1500</v>
      </c>
      <c r="L5798">
        <f t="shared" si="181"/>
        <v>1462.0728234274793</v>
      </c>
      <c r="M5798">
        <f>K5798/LCOH!$C$18</f>
        <v>1</v>
      </c>
      <c r="N5798">
        <f>K5798/LCOH!$C$34</f>
        <v>28.901734104046245</v>
      </c>
    </row>
    <row r="5799" spans="1:14" x14ac:dyDescent="0.35">
      <c r="A5799">
        <f>'Profilo fotovoltaico'!B5801*LCOH!$C$20</f>
        <v>506</v>
      </c>
      <c r="B5799">
        <f>'Profilo eolico'!B5801*LCOH!$C$21</f>
        <v>77.899999999999991</v>
      </c>
      <c r="C5799">
        <f>$P$35*'Profilo fotovoltaico'!B5801</f>
        <v>3721.4337669367651</v>
      </c>
      <c r="D5799">
        <f>$Q$37*'Profilo eolico'!B5801</f>
        <v>454.51805828251679</v>
      </c>
      <c r="E5799">
        <f>$P$39*'Profilo fotovoltaico'!B5801+'Approvvigionamento energia'!$Q$39*'Profilo eolico'!B5801</f>
        <v>1271.2469854460787</v>
      </c>
      <c r="F5799">
        <f>$P$41*'Profilo fotovoltaico'!B5801+'Approvvigionamento energia'!$Q$41*'Profilo eolico'!B5801</f>
        <v>2087.975912609641</v>
      </c>
      <c r="G5799">
        <f>$P$43*'Profilo fotovoltaico'!B5801+'Approvvigionamento energia'!$Q$43*'Profilo eolico'!B5801</f>
        <v>2904.7048397732028</v>
      </c>
      <c r="H5799">
        <f t="shared" si="180"/>
        <v>1138.4335154826958</v>
      </c>
      <c r="I5799">
        <f>IF(LCOH!$C$28=Menu!$A$1,'Approvvigionamento energia'!C5799,0)+IF(LCOH!$C$28=Menu!$A$2,'Approvvigionamento energia'!D5799,0)+IF(LCOH!$C$28=Menu!$A$3,'Approvvigionamento energia'!E5799,0)+IF(LCOH!$C$28=Menu!$A$4,'Approvvigionamento energia'!F5799,0)+IF(LCOH!$C$28=Menu!$A$5,'Approvvigionamento energia'!G5799,0)+IF(LCOH!$C$28=Menu!$A$6,'Approvvigionamento energia'!H5799,0)</f>
        <v>2087.975912609641</v>
      </c>
      <c r="J5799">
        <f>'Approvvigionamento energia'!A5799+'Approvvigionamento energia'!B5799+'Approvvigionamento energia'!I5799</f>
        <v>2671.8759126096411</v>
      </c>
      <c r="K5799">
        <f>IF(MIN(LCOH!$C$18,J5799)&gt;=$P$48*LCOH!$C$18, MIN(LCOH!$C$18,J5799),0)</f>
        <v>1500</v>
      </c>
      <c r="L5799">
        <f t="shared" si="181"/>
        <v>1171.8759126096411</v>
      </c>
      <c r="M5799">
        <f>K5799/LCOH!$C$18</f>
        <v>1</v>
      </c>
      <c r="N5799">
        <f>K5799/LCOH!$C$34</f>
        <v>28.901734104046245</v>
      </c>
    </row>
    <row r="5800" spans="1:14" x14ac:dyDescent="0.35">
      <c r="A5800">
        <f>'Profilo fotovoltaico'!B5802*LCOH!$C$20</f>
        <v>396</v>
      </c>
      <c r="B5800">
        <f>'Profilo eolico'!B5802*LCOH!$C$21</f>
        <v>82.699999999999989</v>
      </c>
      <c r="C5800">
        <f>$P$35*'Profilo fotovoltaico'!B5802</f>
        <v>2912.4264262983379</v>
      </c>
      <c r="D5800">
        <f>$Q$37*'Profilo eolico'!B5802</f>
        <v>482.52430577617633</v>
      </c>
      <c r="E5800">
        <f>$P$39*'Profilo fotovoltaico'!B5802+'Approvvigionamento energia'!$Q$39*'Profilo eolico'!B5802</f>
        <v>1089.9998359067167</v>
      </c>
      <c r="F5800">
        <f>$P$41*'Profilo fotovoltaico'!B5802+'Approvvigionamento energia'!$Q$41*'Profilo eolico'!B5802</f>
        <v>1697.4753660372571</v>
      </c>
      <c r="G5800">
        <f>$P$43*'Profilo fotovoltaico'!B5802+'Approvvigionamento energia'!$Q$43*'Profilo eolico'!B5802</f>
        <v>2304.9508961677975</v>
      </c>
      <c r="H5800">
        <f t="shared" si="180"/>
        <v>1138.4335154826958</v>
      </c>
      <c r="I5800">
        <f>IF(LCOH!$C$28=Menu!$A$1,'Approvvigionamento energia'!C5800,0)+IF(LCOH!$C$28=Menu!$A$2,'Approvvigionamento energia'!D5800,0)+IF(LCOH!$C$28=Menu!$A$3,'Approvvigionamento energia'!E5800,0)+IF(LCOH!$C$28=Menu!$A$4,'Approvvigionamento energia'!F5800,0)+IF(LCOH!$C$28=Menu!$A$5,'Approvvigionamento energia'!G5800,0)+IF(LCOH!$C$28=Menu!$A$6,'Approvvigionamento energia'!H5800,0)</f>
        <v>1697.4753660372571</v>
      </c>
      <c r="J5800">
        <f>'Approvvigionamento energia'!A5800+'Approvvigionamento energia'!B5800+'Approvvigionamento energia'!I5800</f>
        <v>2176.1753660372569</v>
      </c>
      <c r="K5800">
        <f>IF(MIN(LCOH!$C$18,J5800)&gt;=$P$48*LCOH!$C$18, MIN(LCOH!$C$18,J5800),0)</f>
        <v>1500</v>
      </c>
      <c r="L5800">
        <f t="shared" si="181"/>
        <v>676.17536603725694</v>
      </c>
      <c r="M5800">
        <f>K5800/LCOH!$C$18</f>
        <v>1</v>
      </c>
      <c r="N5800">
        <f>K5800/LCOH!$C$34</f>
        <v>28.901734104046245</v>
      </c>
    </row>
    <row r="5801" spans="1:14" x14ac:dyDescent="0.35">
      <c r="A5801">
        <f>'Profilo fotovoltaico'!B5803*LCOH!$C$20</f>
        <v>258</v>
      </c>
      <c r="B5801">
        <f>'Profilo eolico'!B5803*LCOH!$C$21</f>
        <v>83.6</v>
      </c>
      <c r="C5801">
        <f>$P$35*'Profilo fotovoltaico'!B5803</f>
        <v>1897.4899444064929</v>
      </c>
      <c r="D5801">
        <f>$Q$37*'Profilo eolico'!B5803</f>
        <v>487.77547718123753</v>
      </c>
      <c r="E5801">
        <f>$P$39*'Profilo fotovoltaico'!B5803+'Approvvigionamento energia'!$Q$39*'Profilo eolico'!B5803</f>
        <v>840.20409398755135</v>
      </c>
      <c r="F5801">
        <f>$P$41*'Profilo fotovoltaico'!B5803+'Approvvigionamento energia'!$Q$41*'Profilo eolico'!B5803</f>
        <v>1192.6327107938653</v>
      </c>
      <c r="G5801">
        <f>$P$43*'Profilo fotovoltaico'!B5803+'Approvvigionamento energia'!$Q$43*'Profilo eolico'!B5803</f>
        <v>1545.0613276001791</v>
      </c>
      <c r="H5801">
        <f t="shared" si="180"/>
        <v>1138.4335154826958</v>
      </c>
      <c r="I5801">
        <f>IF(LCOH!$C$28=Menu!$A$1,'Approvvigionamento energia'!C5801,0)+IF(LCOH!$C$28=Menu!$A$2,'Approvvigionamento energia'!D5801,0)+IF(LCOH!$C$28=Menu!$A$3,'Approvvigionamento energia'!E5801,0)+IF(LCOH!$C$28=Menu!$A$4,'Approvvigionamento energia'!F5801,0)+IF(LCOH!$C$28=Menu!$A$5,'Approvvigionamento energia'!G5801,0)+IF(LCOH!$C$28=Menu!$A$6,'Approvvigionamento energia'!H5801,0)</f>
        <v>1192.6327107938653</v>
      </c>
      <c r="J5801">
        <f>'Approvvigionamento energia'!A5801+'Approvvigionamento energia'!B5801+'Approvvigionamento energia'!I5801</f>
        <v>1534.2327107938654</v>
      </c>
      <c r="K5801">
        <f>IF(MIN(LCOH!$C$18,J5801)&gt;=$P$48*LCOH!$C$18, MIN(LCOH!$C$18,J5801),0)</f>
        <v>1500</v>
      </c>
      <c r="L5801">
        <f t="shared" si="181"/>
        <v>34.232710793865408</v>
      </c>
      <c r="M5801">
        <f>K5801/LCOH!$C$18</f>
        <v>1</v>
      </c>
      <c r="N5801">
        <f>K5801/LCOH!$C$34</f>
        <v>28.901734104046245</v>
      </c>
    </row>
    <row r="5802" spans="1:14" x14ac:dyDescent="0.35">
      <c r="A5802">
        <f>'Profilo fotovoltaico'!B5804*LCOH!$C$20</f>
        <v>114</v>
      </c>
      <c r="B5802">
        <f>'Profilo eolico'!B5804*LCOH!$C$21</f>
        <v>83.6</v>
      </c>
      <c r="C5802">
        <f>$P$35*'Profilo fotovoltaico'!B5804</f>
        <v>838.4257893889154</v>
      </c>
      <c r="D5802">
        <f>$Q$37*'Profilo eolico'!B5804</f>
        <v>487.77547718123753</v>
      </c>
      <c r="E5802">
        <f>$P$39*'Profilo fotovoltaico'!B5804+'Approvvigionamento energia'!$Q$39*'Profilo eolico'!B5804</f>
        <v>575.438055233157</v>
      </c>
      <c r="F5802">
        <f>$P$41*'Profilo fotovoltaico'!B5804+'Approvvigionamento energia'!$Q$41*'Profilo eolico'!B5804</f>
        <v>663.10063328507647</v>
      </c>
      <c r="G5802">
        <f>$P$43*'Profilo fotovoltaico'!B5804+'Approvvigionamento energia'!$Q$43*'Profilo eolico'!B5804</f>
        <v>750.76321133699594</v>
      </c>
      <c r="H5802">
        <f t="shared" si="180"/>
        <v>1138.4335154826958</v>
      </c>
      <c r="I5802">
        <f>IF(LCOH!$C$28=Menu!$A$1,'Approvvigionamento energia'!C5802,0)+IF(LCOH!$C$28=Menu!$A$2,'Approvvigionamento energia'!D5802,0)+IF(LCOH!$C$28=Menu!$A$3,'Approvvigionamento energia'!E5802,0)+IF(LCOH!$C$28=Menu!$A$4,'Approvvigionamento energia'!F5802,0)+IF(LCOH!$C$28=Menu!$A$5,'Approvvigionamento energia'!G5802,0)+IF(LCOH!$C$28=Menu!$A$6,'Approvvigionamento energia'!H5802,0)</f>
        <v>663.10063328507647</v>
      </c>
      <c r="J5802">
        <f>'Approvvigionamento energia'!A5802+'Approvvigionamento energia'!B5802+'Approvvigionamento energia'!I5802</f>
        <v>860.70063328507649</v>
      </c>
      <c r="K5802">
        <f>IF(MIN(LCOH!$C$18,J5802)&gt;=$P$48*LCOH!$C$18, MIN(LCOH!$C$18,J5802),0)</f>
        <v>860.70063328507649</v>
      </c>
      <c r="L5802">
        <f t="shared" si="181"/>
        <v>0</v>
      </c>
      <c r="M5802">
        <f>K5802/LCOH!$C$18</f>
        <v>0.57380042219005101</v>
      </c>
      <c r="N5802">
        <f>K5802/LCOH!$C$34</f>
        <v>16.583827230926328</v>
      </c>
    </row>
    <row r="5803" spans="1:14" x14ac:dyDescent="0.35">
      <c r="A5803">
        <f>'Profilo fotovoltaico'!B5805*LCOH!$C$20</f>
        <v>13</v>
      </c>
      <c r="B5803">
        <f>'Profilo eolico'!B5805*LCOH!$C$21</f>
        <v>83.7</v>
      </c>
      <c r="C5803">
        <f>$P$35*'Profilo fotovoltaico'!B5805</f>
        <v>95.609958439086839</v>
      </c>
      <c r="D5803">
        <f>$Q$37*'Profilo eolico'!B5805</f>
        <v>488.35894067068875</v>
      </c>
      <c r="E5803">
        <f>$P$39*'Profilo fotovoltaico'!B5805+'Approvvigionamento energia'!$Q$39*'Profilo eolico'!B5805</f>
        <v>390.17169511278826</v>
      </c>
      <c r="F5803">
        <f>$P$41*'Profilo fotovoltaico'!B5805+'Approvvigionamento energia'!$Q$41*'Profilo eolico'!B5805</f>
        <v>291.98444955488782</v>
      </c>
      <c r="G5803">
        <f>$P$43*'Profilo fotovoltaico'!B5805+'Approvvigionamento energia'!$Q$43*'Profilo eolico'!B5805</f>
        <v>193.79720399698732</v>
      </c>
      <c r="H5803">
        <f t="shared" si="180"/>
        <v>1138.4335154826958</v>
      </c>
      <c r="I5803">
        <f>IF(LCOH!$C$28=Menu!$A$1,'Approvvigionamento energia'!C5803,0)+IF(LCOH!$C$28=Menu!$A$2,'Approvvigionamento energia'!D5803,0)+IF(LCOH!$C$28=Menu!$A$3,'Approvvigionamento energia'!E5803,0)+IF(LCOH!$C$28=Menu!$A$4,'Approvvigionamento energia'!F5803,0)+IF(LCOH!$C$28=Menu!$A$5,'Approvvigionamento energia'!G5803,0)+IF(LCOH!$C$28=Menu!$A$6,'Approvvigionamento energia'!H5803,0)</f>
        <v>291.98444955488782</v>
      </c>
      <c r="J5803">
        <f>'Approvvigionamento energia'!A5803+'Approvvigionamento energia'!B5803+'Approvvigionamento energia'!I5803</f>
        <v>388.68444955488781</v>
      </c>
      <c r="K5803">
        <f>IF(MIN(LCOH!$C$18,J5803)&gt;=$P$48*LCOH!$C$18, MIN(LCOH!$C$18,J5803),0)</f>
        <v>388.68444955488781</v>
      </c>
      <c r="L5803">
        <f t="shared" si="181"/>
        <v>0</v>
      </c>
      <c r="M5803">
        <f>K5803/LCOH!$C$18</f>
        <v>0.25912296636992521</v>
      </c>
      <c r="N5803">
        <f>K5803/LCOH!$C$34</f>
        <v>7.4891030742752953</v>
      </c>
    </row>
    <row r="5804" spans="1:14" x14ac:dyDescent="0.35">
      <c r="A5804">
        <f>'Profilo fotovoltaico'!B5806*LCOH!$C$20</f>
        <v>0</v>
      </c>
      <c r="B5804">
        <f>'Profilo eolico'!B5806*LCOH!$C$21</f>
        <v>72.2</v>
      </c>
      <c r="C5804">
        <f>$P$35*'Profilo fotovoltaico'!B5806</f>
        <v>0</v>
      </c>
      <c r="D5804">
        <f>$Q$37*'Profilo eolico'!B5806</f>
        <v>421.26063938379605</v>
      </c>
      <c r="E5804">
        <f>$P$39*'Profilo fotovoltaico'!B5806+'Approvvigionamento energia'!$Q$39*'Profilo eolico'!B5806</f>
        <v>315.94547953784706</v>
      </c>
      <c r="F5804">
        <f>$P$41*'Profilo fotovoltaico'!B5806+'Approvvigionamento energia'!$Q$41*'Profilo eolico'!B5806</f>
        <v>210.63031969189802</v>
      </c>
      <c r="G5804">
        <f>$P$43*'Profilo fotovoltaico'!B5806+'Approvvigionamento energia'!$Q$43*'Profilo eolico'!B5806</f>
        <v>105.31515984594901</v>
      </c>
      <c r="H5804">
        <f t="shared" si="180"/>
        <v>1138.4335154826958</v>
      </c>
      <c r="I5804">
        <f>IF(LCOH!$C$28=Menu!$A$1,'Approvvigionamento energia'!C5804,0)+IF(LCOH!$C$28=Menu!$A$2,'Approvvigionamento energia'!D5804,0)+IF(LCOH!$C$28=Menu!$A$3,'Approvvigionamento energia'!E5804,0)+IF(LCOH!$C$28=Menu!$A$4,'Approvvigionamento energia'!F5804,0)+IF(LCOH!$C$28=Menu!$A$5,'Approvvigionamento energia'!G5804,0)+IF(LCOH!$C$28=Menu!$A$6,'Approvvigionamento energia'!H5804,0)</f>
        <v>210.63031969189802</v>
      </c>
      <c r="J5804">
        <f>'Approvvigionamento energia'!A5804+'Approvvigionamento energia'!B5804+'Approvvigionamento energia'!I5804</f>
        <v>282.83031969189801</v>
      </c>
      <c r="K5804">
        <f>IF(MIN(LCOH!$C$18,J5804)&gt;=$P$48*LCOH!$C$18, MIN(LCOH!$C$18,J5804),0)</f>
        <v>0</v>
      </c>
      <c r="L5804">
        <f t="shared" si="181"/>
        <v>282.83031969189801</v>
      </c>
      <c r="M5804">
        <f>K5804/LCOH!$C$18</f>
        <v>0</v>
      </c>
      <c r="N5804">
        <f>K5804/LCOH!$C$34</f>
        <v>0</v>
      </c>
    </row>
    <row r="5805" spans="1:14" x14ac:dyDescent="0.35">
      <c r="A5805">
        <f>'Profilo fotovoltaico'!B5807*LCOH!$C$20</f>
        <v>0</v>
      </c>
      <c r="B5805">
        <f>'Profilo eolico'!B5807*LCOH!$C$21</f>
        <v>56.599999999999994</v>
      </c>
      <c r="C5805">
        <f>$P$35*'Profilo fotovoltaico'!B5807</f>
        <v>0</v>
      </c>
      <c r="D5805">
        <f>$Q$37*'Profilo eolico'!B5807</f>
        <v>330.24033502940244</v>
      </c>
      <c r="E5805">
        <f>$P$39*'Profilo fotovoltaico'!B5807+'Approvvigionamento energia'!$Q$39*'Profilo eolico'!B5807</f>
        <v>247.68025127205183</v>
      </c>
      <c r="F5805">
        <f>$P$41*'Profilo fotovoltaico'!B5807+'Approvvigionamento energia'!$Q$41*'Profilo eolico'!B5807</f>
        <v>165.12016751470122</v>
      </c>
      <c r="G5805">
        <f>$P$43*'Profilo fotovoltaico'!B5807+'Approvvigionamento energia'!$Q$43*'Profilo eolico'!B5807</f>
        <v>82.560083757350611</v>
      </c>
      <c r="H5805">
        <f t="shared" si="180"/>
        <v>1138.4335154826958</v>
      </c>
      <c r="I5805">
        <f>IF(LCOH!$C$28=Menu!$A$1,'Approvvigionamento energia'!C5805,0)+IF(LCOH!$C$28=Menu!$A$2,'Approvvigionamento energia'!D5805,0)+IF(LCOH!$C$28=Menu!$A$3,'Approvvigionamento energia'!E5805,0)+IF(LCOH!$C$28=Menu!$A$4,'Approvvigionamento energia'!F5805,0)+IF(LCOH!$C$28=Menu!$A$5,'Approvvigionamento energia'!G5805,0)+IF(LCOH!$C$28=Menu!$A$6,'Approvvigionamento energia'!H5805,0)</f>
        <v>165.12016751470122</v>
      </c>
      <c r="J5805">
        <f>'Approvvigionamento energia'!A5805+'Approvvigionamento energia'!B5805+'Approvvigionamento energia'!I5805</f>
        <v>221.72016751470122</v>
      </c>
      <c r="K5805">
        <f>IF(MIN(LCOH!$C$18,J5805)&gt;=$P$48*LCOH!$C$18, MIN(LCOH!$C$18,J5805),0)</f>
        <v>0</v>
      </c>
      <c r="L5805">
        <f t="shared" si="181"/>
        <v>221.72016751470122</v>
      </c>
      <c r="M5805">
        <f>K5805/LCOH!$C$18</f>
        <v>0</v>
      </c>
      <c r="N5805">
        <f>K5805/LCOH!$C$34</f>
        <v>0</v>
      </c>
    </row>
    <row r="5806" spans="1:14" x14ac:dyDescent="0.35">
      <c r="A5806">
        <f>'Profilo fotovoltaico'!B5808*LCOH!$C$20</f>
        <v>0</v>
      </c>
      <c r="B5806">
        <f>'Profilo eolico'!B5808*LCOH!$C$21</f>
        <v>53.400000000000006</v>
      </c>
      <c r="C5806">
        <f>$P$35*'Profilo fotovoltaico'!B5808</f>
        <v>0</v>
      </c>
      <c r="D5806">
        <f>$Q$37*'Profilo eolico'!B5808</f>
        <v>311.56950336696275</v>
      </c>
      <c r="E5806">
        <f>$P$39*'Profilo fotovoltaico'!B5808+'Approvvigionamento energia'!$Q$39*'Profilo eolico'!B5808</f>
        <v>233.67712752522206</v>
      </c>
      <c r="F5806">
        <f>$P$41*'Profilo fotovoltaico'!B5808+'Approvvigionamento energia'!$Q$41*'Profilo eolico'!B5808</f>
        <v>155.78475168348137</v>
      </c>
      <c r="G5806">
        <f>$P$43*'Profilo fotovoltaico'!B5808+'Approvvigionamento energia'!$Q$43*'Profilo eolico'!B5808</f>
        <v>77.892375841740687</v>
      </c>
      <c r="H5806">
        <f t="shared" si="180"/>
        <v>1138.4335154826958</v>
      </c>
      <c r="I5806">
        <f>IF(LCOH!$C$28=Menu!$A$1,'Approvvigionamento energia'!C5806,0)+IF(LCOH!$C$28=Menu!$A$2,'Approvvigionamento energia'!D5806,0)+IF(LCOH!$C$28=Menu!$A$3,'Approvvigionamento energia'!E5806,0)+IF(LCOH!$C$28=Menu!$A$4,'Approvvigionamento energia'!F5806,0)+IF(LCOH!$C$28=Menu!$A$5,'Approvvigionamento energia'!G5806,0)+IF(LCOH!$C$28=Menu!$A$6,'Approvvigionamento energia'!H5806,0)</f>
        <v>155.78475168348137</v>
      </c>
      <c r="J5806">
        <f>'Approvvigionamento energia'!A5806+'Approvvigionamento energia'!B5806+'Approvvigionamento energia'!I5806</f>
        <v>209.18475168348138</v>
      </c>
      <c r="K5806">
        <f>IF(MIN(LCOH!$C$18,J5806)&gt;=$P$48*LCOH!$C$18, MIN(LCOH!$C$18,J5806),0)</f>
        <v>0</v>
      </c>
      <c r="L5806">
        <f t="shared" si="181"/>
        <v>209.18475168348138</v>
      </c>
      <c r="M5806">
        <f>K5806/LCOH!$C$18</f>
        <v>0</v>
      </c>
      <c r="N5806">
        <f>K5806/LCOH!$C$34</f>
        <v>0</v>
      </c>
    </row>
    <row r="5807" spans="1:14" x14ac:dyDescent="0.35">
      <c r="A5807">
        <f>'Profilo fotovoltaico'!B5809*LCOH!$C$20</f>
        <v>0</v>
      </c>
      <c r="B5807">
        <f>'Profilo eolico'!B5809*LCOH!$C$21</f>
        <v>56.5</v>
      </c>
      <c r="C5807">
        <f>$P$35*'Profilo fotovoltaico'!B5809</f>
        <v>0</v>
      </c>
      <c r="D5807">
        <f>$Q$37*'Profilo eolico'!B5809</f>
        <v>329.65687153995123</v>
      </c>
      <c r="E5807">
        <f>$P$39*'Profilo fotovoltaico'!B5809+'Approvvigionamento energia'!$Q$39*'Profilo eolico'!B5809</f>
        <v>247.24265365496342</v>
      </c>
      <c r="F5807">
        <f>$P$41*'Profilo fotovoltaico'!B5809+'Approvvigionamento energia'!$Q$41*'Profilo eolico'!B5809</f>
        <v>164.82843576997561</v>
      </c>
      <c r="G5807">
        <f>$P$43*'Profilo fotovoltaico'!B5809+'Approvvigionamento energia'!$Q$43*'Profilo eolico'!B5809</f>
        <v>82.414217884987806</v>
      </c>
      <c r="H5807">
        <f t="shared" si="180"/>
        <v>1138.4335154826958</v>
      </c>
      <c r="I5807">
        <f>IF(LCOH!$C$28=Menu!$A$1,'Approvvigionamento energia'!C5807,0)+IF(LCOH!$C$28=Menu!$A$2,'Approvvigionamento energia'!D5807,0)+IF(LCOH!$C$28=Menu!$A$3,'Approvvigionamento energia'!E5807,0)+IF(LCOH!$C$28=Menu!$A$4,'Approvvigionamento energia'!F5807,0)+IF(LCOH!$C$28=Menu!$A$5,'Approvvigionamento energia'!G5807,0)+IF(LCOH!$C$28=Menu!$A$6,'Approvvigionamento energia'!H5807,0)</f>
        <v>164.82843576997561</v>
      </c>
      <c r="J5807">
        <f>'Approvvigionamento energia'!A5807+'Approvvigionamento energia'!B5807+'Approvvigionamento energia'!I5807</f>
        <v>221.32843576997561</v>
      </c>
      <c r="K5807">
        <f>IF(MIN(LCOH!$C$18,J5807)&gt;=$P$48*LCOH!$C$18, MIN(LCOH!$C$18,J5807),0)</f>
        <v>0</v>
      </c>
      <c r="L5807">
        <f t="shared" si="181"/>
        <v>221.32843576997561</v>
      </c>
      <c r="M5807">
        <f>K5807/LCOH!$C$18</f>
        <v>0</v>
      </c>
      <c r="N5807">
        <f>K5807/LCOH!$C$34</f>
        <v>0</v>
      </c>
    </row>
    <row r="5808" spans="1:14" x14ac:dyDescent="0.35">
      <c r="A5808">
        <f>'Profilo fotovoltaico'!B5810*LCOH!$C$20</f>
        <v>0</v>
      </c>
      <c r="B5808">
        <f>'Profilo eolico'!B5810*LCOH!$C$21</f>
        <v>63.5</v>
      </c>
      <c r="C5808">
        <f>$P$35*'Profilo fotovoltaico'!B5810</f>
        <v>0</v>
      </c>
      <c r="D5808">
        <f>$Q$37*'Profilo eolico'!B5810</f>
        <v>370.4993158015381</v>
      </c>
      <c r="E5808">
        <f>$P$39*'Profilo fotovoltaico'!B5810+'Approvvigionamento energia'!$Q$39*'Profilo eolico'!B5810</f>
        <v>277.87448685115356</v>
      </c>
      <c r="F5808">
        <f>$P$41*'Profilo fotovoltaico'!B5810+'Approvvigionamento energia'!$Q$41*'Profilo eolico'!B5810</f>
        <v>185.24965790076905</v>
      </c>
      <c r="G5808">
        <f>$P$43*'Profilo fotovoltaico'!B5810+'Approvvigionamento energia'!$Q$43*'Profilo eolico'!B5810</f>
        <v>92.624828950384526</v>
      </c>
      <c r="H5808">
        <f t="shared" si="180"/>
        <v>1138.4335154826958</v>
      </c>
      <c r="I5808">
        <f>IF(LCOH!$C$28=Menu!$A$1,'Approvvigionamento energia'!C5808,0)+IF(LCOH!$C$28=Menu!$A$2,'Approvvigionamento energia'!D5808,0)+IF(LCOH!$C$28=Menu!$A$3,'Approvvigionamento energia'!E5808,0)+IF(LCOH!$C$28=Menu!$A$4,'Approvvigionamento energia'!F5808,0)+IF(LCOH!$C$28=Menu!$A$5,'Approvvigionamento energia'!G5808,0)+IF(LCOH!$C$28=Menu!$A$6,'Approvvigionamento energia'!H5808,0)</f>
        <v>185.24965790076905</v>
      </c>
      <c r="J5808">
        <f>'Approvvigionamento energia'!A5808+'Approvvigionamento energia'!B5808+'Approvvigionamento energia'!I5808</f>
        <v>248.74965790076905</v>
      </c>
      <c r="K5808">
        <f>IF(MIN(LCOH!$C$18,J5808)&gt;=$P$48*LCOH!$C$18, MIN(LCOH!$C$18,J5808),0)</f>
        <v>0</v>
      </c>
      <c r="L5808">
        <f t="shared" si="181"/>
        <v>248.74965790076905</v>
      </c>
      <c r="M5808">
        <f>K5808/LCOH!$C$18</f>
        <v>0</v>
      </c>
      <c r="N5808">
        <f>K5808/LCOH!$C$34</f>
        <v>0</v>
      </c>
    </row>
    <row r="5809" spans="1:14" x14ac:dyDescent="0.35">
      <c r="A5809">
        <f>'Profilo fotovoltaico'!B5811*LCOH!$C$20</f>
        <v>0</v>
      </c>
      <c r="B5809">
        <f>'Profilo eolico'!B5811*LCOH!$C$21</f>
        <v>70.3</v>
      </c>
      <c r="C5809">
        <f>$P$35*'Profilo fotovoltaico'!B5811</f>
        <v>0</v>
      </c>
      <c r="D5809">
        <f>$Q$37*'Profilo eolico'!B5811</f>
        <v>410.17483308422248</v>
      </c>
      <c r="E5809">
        <f>$P$39*'Profilo fotovoltaico'!B5811+'Approvvigionamento energia'!$Q$39*'Profilo eolico'!B5811</f>
        <v>307.63112481316688</v>
      </c>
      <c r="F5809">
        <f>$P$41*'Profilo fotovoltaico'!B5811+'Approvvigionamento energia'!$Q$41*'Profilo eolico'!B5811</f>
        <v>205.08741654211124</v>
      </c>
      <c r="G5809">
        <f>$P$43*'Profilo fotovoltaico'!B5811+'Approvvigionamento energia'!$Q$43*'Profilo eolico'!B5811</f>
        <v>102.54370827105562</v>
      </c>
      <c r="H5809">
        <f t="shared" si="180"/>
        <v>1138.4335154826958</v>
      </c>
      <c r="I5809">
        <f>IF(LCOH!$C$28=Menu!$A$1,'Approvvigionamento energia'!C5809,0)+IF(LCOH!$C$28=Menu!$A$2,'Approvvigionamento energia'!D5809,0)+IF(LCOH!$C$28=Menu!$A$3,'Approvvigionamento energia'!E5809,0)+IF(LCOH!$C$28=Menu!$A$4,'Approvvigionamento energia'!F5809,0)+IF(LCOH!$C$28=Menu!$A$5,'Approvvigionamento energia'!G5809,0)+IF(LCOH!$C$28=Menu!$A$6,'Approvvigionamento energia'!H5809,0)</f>
        <v>205.08741654211124</v>
      </c>
      <c r="J5809">
        <f>'Approvvigionamento energia'!A5809+'Approvvigionamento energia'!B5809+'Approvvigionamento energia'!I5809</f>
        <v>275.38741654211123</v>
      </c>
      <c r="K5809">
        <f>IF(MIN(LCOH!$C$18,J5809)&gt;=$P$48*LCOH!$C$18, MIN(LCOH!$C$18,J5809),0)</f>
        <v>0</v>
      </c>
      <c r="L5809">
        <f t="shared" si="181"/>
        <v>275.38741654211123</v>
      </c>
      <c r="M5809">
        <f>K5809/LCOH!$C$18</f>
        <v>0</v>
      </c>
      <c r="N5809">
        <f>K5809/LCOH!$C$34</f>
        <v>0</v>
      </c>
    </row>
    <row r="5810" spans="1:14" x14ac:dyDescent="0.35">
      <c r="A5810">
        <f>'Profilo fotovoltaico'!B5812*LCOH!$C$20</f>
        <v>0</v>
      </c>
      <c r="B5810">
        <f>'Profilo eolico'!B5812*LCOH!$C$21</f>
        <v>73.2</v>
      </c>
      <c r="C5810">
        <f>$P$35*'Profilo fotovoltaico'!B5812</f>
        <v>0</v>
      </c>
      <c r="D5810">
        <f>$Q$37*'Profilo eolico'!B5812</f>
        <v>427.09527427830847</v>
      </c>
      <c r="E5810">
        <f>$P$39*'Profilo fotovoltaico'!B5812+'Approvvigionamento energia'!$Q$39*'Profilo eolico'!B5812</f>
        <v>320.32145570873132</v>
      </c>
      <c r="F5810">
        <f>$P$41*'Profilo fotovoltaico'!B5812+'Approvvigionamento energia'!$Q$41*'Profilo eolico'!B5812</f>
        <v>213.54763713915423</v>
      </c>
      <c r="G5810">
        <f>$P$43*'Profilo fotovoltaico'!B5812+'Approvvigionamento energia'!$Q$43*'Profilo eolico'!B5812</f>
        <v>106.77381856957712</v>
      </c>
      <c r="H5810">
        <f t="shared" si="180"/>
        <v>1138.4335154826958</v>
      </c>
      <c r="I5810">
        <f>IF(LCOH!$C$28=Menu!$A$1,'Approvvigionamento energia'!C5810,0)+IF(LCOH!$C$28=Menu!$A$2,'Approvvigionamento energia'!D5810,0)+IF(LCOH!$C$28=Menu!$A$3,'Approvvigionamento energia'!E5810,0)+IF(LCOH!$C$28=Menu!$A$4,'Approvvigionamento energia'!F5810,0)+IF(LCOH!$C$28=Menu!$A$5,'Approvvigionamento energia'!G5810,0)+IF(LCOH!$C$28=Menu!$A$6,'Approvvigionamento energia'!H5810,0)</f>
        <v>213.54763713915423</v>
      </c>
      <c r="J5810">
        <f>'Approvvigionamento energia'!A5810+'Approvvigionamento energia'!B5810+'Approvvigionamento energia'!I5810</f>
        <v>286.74763713915422</v>
      </c>
      <c r="K5810">
        <f>IF(MIN(LCOH!$C$18,J5810)&gt;=$P$48*LCOH!$C$18, MIN(LCOH!$C$18,J5810),0)</f>
        <v>0</v>
      </c>
      <c r="L5810">
        <f t="shared" si="181"/>
        <v>286.74763713915422</v>
      </c>
      <c r="M5810">
        <f>K5810/LCOH!$C$18</f>
        <v>0</v>
      </c>
      <c r="N5810">
        <f>K5810/LCOH!$C$34</f>
        <v>0</v>
      </c>
    </row>
    <row r="5811" spans="1:14" x14ac:dyDescent="0.35">
      <c r="A5811">
        <f>'Profilo fotovoltaico'!B5813*LCOH!$C$20</f>
        <v>0</v>
      </c>
      <c r="B5811">
        <f>'Profilo eolico'!B5813*LCOH!$C$21</f>
        <v>73.099999999999994</v>
      </c>
      <c r="C5811">
        <f>$P$35*'Profilo fotovoltaico'!B5813</f>
        <v>0</v>
      </c>
      <c r="D5811">
        <f>$Q$37*'Profilo eolico'!B5813</f>
        <v>426.51181078885725</v>
      </c>
      <c r="E5811">
        <f>$P$39*'Profilo fotovoltaico'!B5813+'Approvvigionamento energia'!$Q$39*'Profilo eolico'!B5813</f>
        <v>319.88385809164288</v>
      </c>
      <c r="F5811">
        <f>$P$41*'Profilo fotovoltaico'!B5813+'Approvvigionamento energia'!$Q$41*'Profilo eolico'!B5813</f>
        <v>213.25590539442862</v>
      </c>
      <c r="G5811">
        <f>$P$43*'Profilo fotovoltaico'!B5813+'Approvvigionamento energia'!$Q$43*'Profilo eolico'!B5813</f>
        <v>106.62795269721431</v>
      </c>
      <c r="H5811">
        <f t="shared" si="180"/>
        <v>1138.4335154826958</v>
      </c>
      <c r="I5811">
        <f>IF(LCOH!$C$28=Menu!$A$1,'Approvvigionamento energia'!C5811,0)+IF(LCOH!$C$28=Menu!$A$2,'Approvvigionamento energia'!D5811,0)+IF(LCOH!$C$28=Menu!$A$3,'Approvvigionamento energia'!E5811,0)+IF(LCOH!$C$28=Menu!$A$4,'Approvvigionamento energia'!F5811,0)+IF(LCOH!$C$28=Menu!$A$5,'Approvvigionamento energia'!G5811,0)+IF(LCOH!$C$28=Menu!$A$6,'Approvvigionamento energia'!H5811,0)</f>
        <v>213.25590539442862</v>
      </c>
      <c r="J5811">
        <f>'Approvvigionamento energia'!A5811+'Approvvigionamento energia'!B5811+'Approvvigionamento energia'!I5811</f>
        <v>286.35590539442865</v>
      </c>
      <c r="K5811">
        <f>IF(MIN(LCOH!$C$18,J5811)&gt;=$P$48*LCOH!$C$18, MIN(LCOH!$C$18,J5811),0)</f>
        <v>0</v>
      </c>
      <c r="L5811">
        <f t="shared" si="181"/>
        <v>286.35590539442865</v>
      </c>
      <c r="M5811">
        <f>K5811/LCOH!$C$18</f>
        <v>0</v>
      </c>
      <c r="N5811">
        <f>K5811/LCOH!$C$34</f>
        <v>0</v>
      </c>
    </row>
    <row r="5812" spans="1:14" x14ac:dyDescent="0.35">
      <c r="A5812">
        <f>'Profilo fotovoltaico'!B5814*LCOH!$C$20</f>
        <v>0</v>
      </c>
      <c r="B5812">
        <f>'Profilo eolico'!B5814*LCOH!$C$21</f>
        <v>70</v>
      </c>
      <c r="C5812">
        <f>$P$35*'Profilo fotovoltaico'!B5814</f>
        <v>0</v>
      </c>
      <c r="D5812">
        <f>$Q$37*'Profilo eolico'!B5814</f>
        <v>408.42444261586883</v>
      </c>
      <c r="E5812">
        <f>$P$39*'Profilo fotovoltaico'!B5814+'Approvvigionamento energia'!$Q$39*'Profilo eolico'!B5814</f>
        <v>306.31833196190161</v>
      </c>
      <c r="F5812">
        <f>$P$41*'Profilo fotovoltaico'!B5814+'Approvvigionamento energia'!$Q$41*'Profilo eolico'!B5814</f>
        <v>204.21222130793441</v>
      </c>
      <c r="G5812">
        <f>$P$43*'Profilo fotovoltaico'!B5814+'Approvvigionamento energia'!$Q$43*'Profilo eolico'!B5814</f>
        <v>102.10611065396721</v>
      </c>
      <c r="H5812">
        <f t="shared" si="180"/>
        <v>1138.4335154826958</v>
      </c>
      <c r="I5812">
        <f>IF(LCOH!$C$28=Menu!$A$1,'Approvvigionamento energia'!C5812,0)+IF(LCOH!$C$28=Menu!$A$2,'Approvvigionamento energia'!D5812,0)+IF(LCOH!$C$28=Menu!$A$3,'Approvvigionamento energia'!E5812,0)+IF(LCOH!$C$28=Menu!$A$4,'Approvvigionamento energia'!F5812,0)+IF(LCOH!$C$28=Menu!$A$5,'Approvvigionamento energia'!G5812,0)+IF(LCOH!$C$28=Menu!$A$6,'Approvvigionamento energia'!H5812,0)</f>
        <v>204.21222130793441</v>
      </c>
      <c r="J5812">
        <f>'Approvvigionamento energia'!A5812+'Approvvigionamento energia'!B5812+'Approvvigionamento energia'!I5812</f>
        <v>274.21222130793444</v>
      </c>
      <c r="K5812">
        <f>IF(MIN(LCOH!$C$18,J5812)&gt;=$P$48*LCOH!$C$18, MIN(LCOH!$C$18,J5812),0)</f>
        <v>0</v>
      </c>
      <c r="L5812">
        <f t="shared" si="181"/>
        <v>274.21222130793444</v>
      </c>
      <c r="M5812">
        <f>K5812/LCOH!$C$18</f>
        <v>0</v>
      </c>
      <c r="N5812">
        <f>K5812/LCOH!$C$34</f>
        <v>0</v>
      </c>
    </row>
    <row r="5813" spans="1:14" x14ac:dyDescent="0.35">
      <c r="A5813">
        <f>'Profilo fotovoltaico'!B5815*LCOH!$C$20</f>
        <v>0</v>
      </c>
      <c r="B5813">
        <f>'Profilo eolico'!B5815*LCOH!$C$21</f>
        <v>62.9</v>
      </c>
      <c r="C5813">
        <f>$P$35*'Profilo fotovoltaico'!B5815</f>
        <v>0</v>
      </c>
      <c r="D5813">
        <f>$Q$37*'Profilo eolico'!B5815</f>
        <v>366.99853486483062</v>
      </c>
      <c r="E5813">
        <f>$P$39*'Profilo fotovoltaico'!B5815+'Approvvigionamento energia'!$Q$39*'Profilo eolico'!B5815</f>
        <v>275.24890114862296</v>
      </c>
      <c r="F5813">
        <f>$P$41*'Profilo fotovoltaico'!B5815+'Approvvigionamento energia'!$Q$41*'Profilo eolico'!B5815</f>
        <v>183.49926743241531</v>
      </c>
      <c r="G5813">
        <f>$P$43*'Profilo fotovoltaico'!B5815+'Approvvigionamento energia'!$Q$43*'Profilo eolico'!B5815</f>
        <v>91.749633716207654</v>
      </c>
      <c r="H5813">
        <f t="shared" si="180"/>
        <v>1138.4335154826958</v>
      </c>
      <c r="I5813">
        <f>IF(LCOH!$C$28=Menu!$A$1,'Approvvigionamento energia'!C5813,0)+IF(LCOH!$C$28=Menu!$A$2,'Approvvigionamento energia'!D5813,0)+IF(LCOH!$C$28=Menu!$A$3,'Approvvigionamento energia'!E5813,0)+IF(LCOH!$C$28=Menu!$A$4,'Approvvigionamento energia'!F5813,0)+IF(LCOH!$C$28=Menu!$A$5,'Approvvigionamento energia'!G5813,0)+IF(LCOH!$C$28=Menu!$A$6,'Approvvigionamento energia'!H5813,0)</f>
        <v>183.49926743241531</v>
      </c>
      <c r="J5813">
        <f>'Approvvigionamento energia'!A5813+'Approvvigionamento energia'!B5813+'Approvvigionamento energia'!I5813</f>
        <v>246.39926743241531</v>
      </c>
      <c r="K5813">
        <f>IF(MIN(LCOH!$C$18,J5813)&gt;=$P$48*LCOH!$C$18, MIN(LCOH!$C$18,J5813),0)</f>
        <v>0</v>
      </c>
      <c r="L5813">
        <f t="shared" si="181"/>
        <v>246.39926743241531</v>
      </c>
      <c r="M5813">
        <f>K5813/LCOH!$C$18</f>
        <v>0</v>
      </c>
      <c r="N5813">
        <f>K5813/LCOH!$C$34</f>
        <v>0</v>
      </c>
    </row>
    <row r="5814" spans="1:14" x14ac:dyDescent="0.35">
      <c r="A5814">
        <f>'Profilo fotovoltaico'!B5816*LCOH!$C$20</f>
        <v>2</v>
      </c>
      <c r="B5814">
        <f>'Profilo eolico'!B5816*LCOH!$C$21</f>
        <v>52.699999999999996</v>
      </c>
      <c r="C5814">
        <f>$P$35*'Profilo fotovoltaico'!B5816</f>
        <v>14.70922437524413</v>
      </c>
      <c r="D5814">
        <f>$Q$37*'Profilo eolico'!B5816</f>
        <v>307.48525894080404</v>
      </c>
      <c r="E5814">
        <f>$P$39*'Profilo fotovoltaico'!B5816+'Approvvigionamento energia'!$Q$39*'Profilo eolico'!B5816</f>
        <v>234.29125029941406</v>
      </c>
      <c r="F5814">
        <f>$P$41*'Profilo fotovoltaico'!B5816+'Approvvigionamento energia'!$Q$41*'Profilo eolico'!B5816</f>
        <v>161.09724165802407</v>
      </c>
      <c r="G5814">
        <f>$P$43*'Profilo fotovoltaico'!B5816+'Approvvigionamento energia'!$Q$43*'Profilo eolico'!B5816</f>
        <v>87.903233016634104</v>
      </c>
      <c r="H5814">
        <f t="shared" si="180"/>
        <v>1138.4335154826958</v>
      </c>
      <c r="I5814">
        <f>IF(LCOH!$C$28=Menu!$A$1,'Approvvigionamento energia'!C5814,0)+IF(LCOH!$C$28=Menu!$A$2,'Approvvigionamento energia'!D5814,0)+IF(LCOH!$C$28=Menu!$A$3,'Approvvigionamento energia'!E5814,0)+IF(LCOH!$C$28=Menu!$A$4,'Approvvigionamento energia'!F5814,0)+IF(LCOH!$C$28=Menu!$A$5,'Approvvigionamento energia'!G5814,0)+IF(LCOH!$C$28=Menu!$A$6,'Approvvigionamento energia'!H5814,0)</f>
        <v>161.09724165802407</v>
      </c>
      <c r="J5814">
        <f>'Approvvigionamento energia'!A5814+'Approvvigionamento energia'!B5814+'Approvvigionamento energia'!I5814</f>
        <v>215.79724165802406</v>
      </c>
      <c r="K5814">
        <f>IF(MIN(LCOH!$C$18,J5814)&gt;=$P$48*LCOH!$C$18, MIN(LCOH!$C$18,J5814),0)</f>
        <v>0</v>
      </c>
      <c r="L5814">
        <f t="shared" si="181"/>
        <v>215.79724165802406</v>
      </c>
      <c r="M5814">
        <f>K5814/LCOH!$C$18</f>
        <v>0</v>
      </c>
      <c r="N5814">
        <f>K5814/LCOH!$C$34</f>
        <v>0</v>
      </c>
    </row>
    <row r="5815" spans="1:14" x14ac:dyDescent="0.35">
      <c r="A5815">
        <f>'Profilo fotovoltaico'!B5817*LCOH!$C$20</f>
        <v>58</v>
      </c>
      <c r="B5815">
        <f>'Profilo eolico'!B5817*LCOH!$C$21</f>
        <v>30.900000000000002</v>
      </c>
      <c r="C5815">
        <f>$P$35*'Profilo fotovoltaico'!B5817</f>
        <v>426.56750688207978</v>
      </c>
      <c r="D5815">
        <f>$Q$37*'Profilo eolico'!B5817</f>
        <v>180.29021824043349</v>
      </c>
      <c r="E5815">
        <f>$P$39*'Profilo fotovoltaico'!B5817+'Approvvigionamento energia'!$Q$39*'Profilo eolico'!B5817</f>
        <v>241.85954040084508</v>
      </c>
      <c r="F5815">
        <f>$P$41*'Profilo fotovoltaico'!B5817+'Approvvigionamento energia'!$Q$41*'Profilo eolico'!B5817</f>
        <v>303.42886256125666</v>
      </c>
      <c r="G5815">
        <f>$P$43*'Profilo fotovoltaico'!B5817+'Approvvigionamento energia'!$Q$43*'Profilo eolico'!B5817</f>
        <v>364.99818472166822</v>
      </c>
      <c r="H5815">
        <f t="shared" si="180"/>
        <v>1138.4335154826958</v>
      </c>
      <c r="I5815">
        <f>IF(LCOH!$C$28=Menu!$A$1,'Approvvigionamento energia'!C5815,0)+IF(LCOH!$C$28=Menu!$A$2,'Approvvigionamento energia'!D5815,0)+IF(LCOH!$C$28=Menu!$A$3,'Approvvigionamento energia'!E5815,0)+IF(LCOH!$C$28=Menu!$A$4,'Approvvigionamento energia'!F5815,0)+IF(LCOH!$C$28=Menu!$A$5,'Approvvigionamento energia'!G5815,0)+IF(LCOH!$C$28=Menu!$A$6,'Approvvigionamento energia'!H5815,0)</f>
        <v>303.42886256125666</v>
      </c>
      <c r="J5815">
        <f>'Approvvigionamento energia'!A5815+'Approvvigionamento energia'!B5815+'Approvvigionamento energia'!I5815</f>
        <v>392.32886256125664</v>
      </c>
      <c r="K5815">
        <f>IF(MIN(LCOH!$C$18,J5815)&gt;=$P$48*LCOH!$C$18, MIN(LCOH!$C$18,J5815),0)</f>
        <v>392.32886256125664</v>
      </c>
      <c r="L5815">
        <f t="shared" si="181"/>
        <v>0</v>
      </c>
      <c r="M5815">
        <f>K5815/LCOH!$C$18</f>
        <v>0.26155257504083779</v>
      </c>
      <c r="N5815">
        <f>K5815/LCOH!$C$34</f>
        <v>7.5593229780588951</v>
      </c>
    </row>
    <row r="5816" spans="1:14" x14ac:dyDescent="0.35">
      <c r="A5816">
        <f>'Profilo fotovoltaico'!B5818*LCOH!$C$20</f>
        <v>161</v>
      </c>
      <c r="B5816">
        <f>'Profilo eolico'!B5818*LCOH!$C$21</f>
        <v>10.5</v>
      </c>
      <c r="C5816">
        <f>$P$35*'Profilo fotovoltaico'!B5818</f>
        <v>1184.0925622071525</v>
      </c>
      <c r="D5816">
        <f>$Q$37*'Profilo eolico'!B5818</f>
        <v>61.263666392380316</v>
      </c>
      <c r="E5816">
        <f>$P$39*'Profilo fotovoltaico'!B5818+'Approvvigionamento energia'!$Q$39*'Profilo eolico'!B5818</f>
        <v>341.97089034607336</v>
      </c>
      <c r="F5816">
        <f>$P$41*'Profilo fotovoltaico'!B5818+'Approvvigionamento energia'!$Q$41*'Profilo eolico'!B5818</f>
        <v>622.67811429976643</v>
      </c>
      <c r="G5816">
        <f>$P$43*'Profilo fotovoltaico'!B5818+'Approvvigionamento energia'!$Q$43*'Profilo eolico'!B5818</f>
        <v>903.38533825345951</v>
      </c>
      <c r="H5816">
        <f t="shared" si="180"/>
        <v>1138.4335154826958</v>
      </c>
      <c r="I5816">
        <f>IF(LCOH!$C$28=Menu!$A$1,'Approvvigionamento energia'!C5816,0)+IF(LCOH!$C$28=Menu!$A$2,'Approvvigionamento energia'!D5816,0)+IF(LCOH!$C$28=Menu!$A$3,'Approvvigionamento energia'!E5816,0)+IF(LCOH!$C$28=Menu!$A$4,'Approvvigionamento energia'!F5816,0)+IF(LCOH!$C$28=Menu!$A$5,'Approvvigionamento energia'!G5816,0)+IF(LCOH!$C$28=Menu!$A$6,'Approvvigionamento energia'!H5816,0)</f>
        <v>622.67811429976643</v>
      </c>
      <c r="J5816">
        <f>'Approvvigionamento energia'!A5816+'Approvvigionamento energia'!B5816+'Approvvigionamento energia'!I5816</f>
        <v>794.17811429976643</v>
      </c>
      <c r="K5816">
        <f>IF(MIN(LCOH!$C$18,J5816)&gt;=$P$48*LCOH!$C$18, MIN(LCOH!$C$18,J5816),0)</f>
        <v>794.17811429976643</v>
      </c>
      <c r="L5816">
        <f t="shared" si="181"/>
        <v>0</v>
      </c>
      <c r="M5816">
        <f>K5816/LCOH!$C$18</f>
        <v>0.52945207619984425</v>
      </c>
      <c r="N5816">
        <f>K5816/LCOH!$C$34</f>
        <v>15.302083127163129</v>
      </c>
    </row>
    <row r="5817" spans="1:14" x14ac:dyDescent="0.35">
      <c r="A5817">
        <f>'Profilo fotovoltaico'!B5819*LCOH!$C$20</f>
        <v>269</v>
      </c>
      <c r="B5817">
        <f>'Profilo eolico'!B5819*LCOH!$C$21</f>
        <v>8.6999999999999993</v>
      </c>
      <c r="C5817">
        <f>$P$35*'Profilo fotovoltaico'!B5819</f>
        <v>1978.3906784703356</v>
      </c>
      <c r="D5817">
        <f>$Q$37*'Profilo eolico'!B5819</f>
        <v>50.761323582257972</v>
      </c>
      <c r="E5817">
        <f>$P$39*'Profilo fotovoltaico'!B5819+'Approvvigionamento energia'!$Q$39*'Profilo eolico'!B5819</f>
        <v>532.6686623042774</v>
      </c>
      <c r="F5817">
        <f>$P$41*'Profilo fotovoltaico'!B5819+'Approvvigionamento energia'!$Q$41*'Profilo eolico'!B5819</f>
        <v>1014.5760010262968</v>
      </c>
      <c r="G5817">
        <f>$P$43*'Profilo fotovoltaico'!B5819+'Approvvigionamento energia'!$Q$43*'Profilo eolico'!B5819</f>
        <v>1496.4833397483162</v>
      </c>
      <c r="H5817">
        <f t="shared" si="180"/>
        <v>1138.4335154826958</v>
      </c>
      <c r="I5817">
        <f>IF(LCOH!$C$28=Menu!$A$1,'Approvvigionamento energia'!C5817,0)+IF(LCOH!$C$28=Menu!$A$2,'Approvvigionamento energia'!D5817,0)+IF(LCOH!$C$28=Menu!$A$3,'Approvvigionamento energia'!E5817,0)+IF(LCOH!$C$28=Menu!$A$4,'Approvvigionamento energia'!F5817,0)+IF(LCOH!$C$28=Menu!$A$5,'Approvvigionamento energia'!G5817,0)+IF(LCOH!$C$28=Menu!$A$6,'Approvvigionamento energia'!H5817,0)</f>
        <v>1014.5760010262968</v>
      </c>
      <c r="J5817">
        <f>'Approvvigionamento energia'!A5817+'Approvvigionamento energia'!B5817+'Approvvigionamento energia'!I5817</f>
        <v>1292.2760010262969</v>
      </c>
      <c r="K5817">
        <f>IF(MIN(LCOH!$C$18,J5817)&gt;=$P$48*LCOH!$C$18, MIN(LCOH!$C$18,J5817),0)</f>
        <v>1292.2760010262969</v>
      </c>
      <c r="L5817">
        <f t="shared" si="181"/>
        <v>0</v>
      </c>
      <c r="M5817">
        <f>K5817/LCOH!$C$18</f>
        <v>0.86151733401753128</v>
      </c>
      <c r="N5817">
        <f>K5817/LCOH!$C$34</f>
        <v>24.899344913801482</v>
      </c>
    </row>
    <row r="5818" spans="1:14" x14ac:dyDescent="0.35">
      <c r="A5818">
        <f>'Profilo fotovoltaico'!B5820*LCOH!$C$20</f>
        <v>363</v>
      </c>
      <c r="B5818">
        <f>'Profilo eolico'!B5820*LCOH!$C$21</f>
        <v>9.7000000000000011</v>
      </c>
      <c r="C5818">
        <f>$P$35*'Profilo fotovoltaico'!B5820</f>
        <v>2669.7242241068093</v>
      </c>
      <c r="D5818">
        <f>$Q$37*'Profilo eolico'!B5820</f>
        <v>56.595958476770384</v>
      </c>
      <c r="E5818">
        <f>$P$39*'Profilo fotovoltaico'!B5820+'Approvvigionamento energia'!$Q$39*'Profilo eolico'!B5820</f>
        <v>709.87802488428008</v>
      </c>
      <c r="F5818">
        <f>$P$41*'Profilo fotovoltaico'!B5820+'Approvvigionamento energia'!$Q$41*'Profilo eolico'!B5820</f>
        <v>1363.1600912917897</v>
      </c>
      <c r="G5818">
        <f>$P$43*'Profilo fotovoltaico'!B5820+'Approvvigionamento energia'!$Q$43*'Profilo eolico'!B5820</f>
        <v>2016.4421576993</v>
      </c>
      <c r="H5818">
        <f t="shared" si="180"/>
        <v>1138.4335154826958</v>
      </c>
      <c r="I5818">
        <f>IF(LCOH!$C$28=Menu!$A$1,'Approvvigionamento energia'!C5818,0)+IF(LCOH!$C$28=Menu!$A$2,'Approvvigionamento energia'!D5818,0)+IF(LCOH!$C$28=Menu!$A$3,'Approvvigionamento energia'!E5818,0)+IF(LCOH!$C$28=Menu!$A$4,'Approvvigionamento energia'!F5818,0)+IF(LCOH!$C$28=Menu!$A$5,'Approvvigionamento energia'!G5818,0)+IF(LCOH!$C$28=Menu!$A$6,'Approvvigionamento energia'!H5818,0)</f>
        <v>1363.1600912917897</v>
      </c>
      <c r="J5818">
        <f>'Approvvigionamento energia'!A5818+'Approvvigionamento energia'!B5818+'Approvvigionamento energia'!I5818</f>
        <v>1735.8600912917898</v>
      </c>
      <c r="K5818">
        <f>IF(MIN(LCOH!$C$18,J5818)&gt;=$P$48*LCOH!$C$18, MIN(LCOH!$C$18,J5818),0)</f>
        <v>1500</v>
      </c>
      <c r="L5818">
        <f t="shared" si="181"/>
        <v>235.86009129178979</v>
      </c>
      <c r="M5818">
        <f>K5818/LCOH!$C$18</f>
        <v>1</v>
      </c>
      <c r="N5818">
        <f>K5818/LCOH!$C$34</f>
        <v>28.901734104046245</v>
      </c>
    </row>
    <row r="5819" spans="1:14" x14ac:dyDescent="0.35">
      <c r="A5819">
        <f>'Profilo fotovoltaico'!B5821*LCOH!$C$20</f>
        <v>438</v>
      </c>
      <c r="B5819">
        <f>'Profilo eolico'!B5821*LCOH!$C$21</f>
        <v>12.6</v>
      </c>
      <c r="C5819">
        <f>$P$35*'Profilo fotovoltaico'!B5821</f>
        <v>3221.3201381784643</v>
      </c>
      <c r="D5819">
        <f>$Q$37*'Profilo eolico'!B5821</f>
        <v>73.516399670856373</v>
      </c>
      <c r="E5819">
        <f>$P$39*'Profilo fotovoltaico'!B5821+'Approvvigionamento energia'!$Q$39*'Profilo eolico'!B5821</f>
        <v>860.46733429775838</v>
      </c>
      <c r="F5819">
        <f>$P$41*'Profilo fotovoltaico'!B5821+'Approvvigionamento energia'!$Q$41*'Profilo eolico'!B5821</f>
        <v>1647.4182689246604</v>
      </c>
      <c r="G5819">
        <f>$P$43*'Profilo fotovoltaico'!B5821+'Approvvigionamento energia'!$Q$43*'Profilo eolico'!B5821</f>
        <v>2434.3692035515624</v>
      </c>
      <c r="H5819">
        <f t="shared" si="180"/>
        <v>1138.4335154826958</v>
      </c>
      <c r="I5819">
        <f>IF(LCOH!$C$28=Menu!$A$1,'Approvvigionamento energia'!C5819,0)+IF(LCOH!$C$28=Menu!$A$2,'Approvvigionamento energia'!D5819,0)+IF(LCOH!$C$28=Menu!$A$3,'Approvvigionamento energia'!E5819,0)+IF(LCOH!$C$28=Menu!$A$4,'Approvvigionamento energia'!F5819,0)+IF(LCOH!$C$28=Menu!$A$5,'Approvvigionamento energia'!G5819,0)+IF(LCOH!$C$28=Menu!$A$6,'Approvvigionamento energia'!H5819,0)</f>
        <v>1647.4182689246604</v>
      </c>
      <c r="J5819">
        <f>'Approvvigionamento energia'!A5819+'Approvvigionamento energia'!B5819+'Approvvigionamento energia'!I5819</f>
        <v>2098.0182689246603</v>
      </c>
      <c r="K5819">
        <f>IF(MIN(LCOH!$C$18,J5819)&gt;=$P$48*LCOH!$C$18, MIN(LCOH!$C$18,J5819),0)</f>
        <v>1500</v>
      </c>
      <c r="L5819">
        <f t="shared" si="181"/>
        <v>598.01826892466033</v>
      </c>
      <c r="M5819">
        <f>K5819/LCOH!$C$18</f>
        <v>1</v>
      </c>
      <c r="N5819">
        <f>K5819/LCOH!$C$34</f>
        <v>28.901734104046245</v>
      </c>
    </row>
    <row r="5820" spans="1:14" x14ac:dyDescent="0.35">
      <c r="A5820">
        <f>'Profilo fotovoltaico'!B5822*LCOH!$C$20</f>
        <v>477</v>
      </c>
      <c r="B5820">
        <f>'Profilo eolico'!B5822*LCOH!$C$21</f>
        <v>18.2</v>
      </c>
      <c r="C5820">
        <f>$P$35*'Profilo fotovoltaico'!B5822</f>
        <v>3508.150013495725</v>
      </c>
      <c r="D5820">
        <f>$Q$37*'Profilo eolico'!B5822</f>
        <v>106.19035508012588</v>
      </c>
      <c r="E5820">
        <f>$P$39*'Profilo fotovoltaico'!B5822+'Approvvigionamento energia'!$Q$39*'Profilo eolico'!B5822</f>
        <v>956.68026968402569</v>
      </c>
      <c r="F5820">
        <f>$P$41*'Profilo fotovoltaico'!B5822+'Approvvigionamento energia'!$Q$41*'Profilo eolico'!B5822</f>
        <v>1807.1701842879254</v>
      </c>
      <c r="G5820">
        <f>$P$43*'Profilo fotovoltaico'!B5822+'Approvvigionamento energia'!$Q$43*'Profilo eolico'!B5822</f>
        <v>2657.6600988918249</v>
      </c>
      <c r="H5820">
        <f t="shared" si="180"/>
        <v>1138.4335154826958</v>
      </c>
      <c r="I5820">
        <f>IF(LCOH!$C$28=Menu!$A$1,'Approvvigionamento energia'!C5820,0)+IF(LCOH!$C$28=Menu!$A$2,'Approvvigionamento energia'!D5820,0)+IF(LCOH!$C$28=Menu!$A$3,'Approvvigionamento energia'!E5820,0)+IF(LCOH!$C$28=Menu!$A$4,'Approvvigionamento energia'!F5820,0)+IF(LCOH!$C$28=Menu!$A$5,'Approvvigionamento energia'!G5820,0)+IF(LCOH!$C$28=Menu!$A$6,'Approvvigionamento energia'!H5820,0)</f>
        <v>1807.1701842879254</v>
      </c>
      <c r="J5820">
        <f>'Approvvigionamento energia'!A5820+'Approvvigionamento energia'!B5820+'Approvvigionamento energia'!I5820</f>
        <v>2302.3701842879254</v>
      </c>
      <c r="K5820">
        <f>IF(MIN(LCOH!$C$18,J5820)&gt;=$P$48*LCOH!$C$18, MIN(LCOH!$C$18,J5820),0)</f>
        <v>1500</v>
      </c>
      <c r="L5820">
        <f t="shared" si="181"/>
        <v>802.37018428792544</v>
      </c>
      <c r="M5820">
        <f>K5820/LCOH!$C$18</f>
        <v>1</v>
      </c>
      <c r="N5820">
        <f>K5820/LCOH!$C$34</f>
        <v>28.901734104046245</v>
      </c>
    </row>
    <row r="5821" spans="1:14" x14ac:dyDescent="0.35">
      <c r="A5821">
        <f>'Profilo fotovoltaico'!B5823*LCOH!$C$20</f>
        <v>474</v>
      </c>
      <c r="B5821">
        <f>'Profilo eolico'!B5823*LCOH!$C$21</f>
        <v>29</v>
      </c>
      <c r="C5821">
        <f>$P$35*'Profilo fotovoltaico'!B5823</f>
        <v>3486.0861769328585</v>
      </c>
      <c r="D5821">
        <f>$Q$37*'Profilo eolico'!B5823</f>
        <v>169.20441194085993</v>
      </c>
      <c r="E5821">
        <f>$P$39*'Profilo fotovoltaico'!B5823+'Approvvigionamento energia'!$Q$39*'Profilo eolico'!B5823</f>
        <v>998.42485318885952</v>
      </c>
      <c r="F5821">
        <f>$P$41*'Profilo fotovoltaico'!B5823+'Approvvigionamento energia'!$Q$41*'Profilo eolico'!B5823</f>
        <v>1827.6452944368593</v>
      </c>
      <c r="G5821">
        <f>$P$43*'Profilo fotovoltaico'!B5823+'Approvvigionamento energia'!$Q$43*'Profilo eolico'!B5823</f>
        <v>2656.8657356848589</v>
      </c>
      <c r="H5821">
        <f t="shared" si="180"/>
        <v>1138.4335154826958</v>
      </c>
      <c r="I5821">
        <f>IF(LCOH!$C$28=Menu!$A$1,'Approvvigionamento energia'!C5821,0)+IF(LCOH!$C$28=Menu!$A$2,'Approvvigionamento energia'!D5821,0)+IF(LCOH!$C$28=Menu!$A$3,'Approvvigionamento energia'!E5821,0)+IF(LCOH!$C$28=Menu!$A$4,'Approvvigionamento energia'!F5821,0)+IF(LCOH!$C$28=Menu!$A$5,'Approvvigionamento energia'!G5821,0)+IF(LCOH!$C$28=Menu!$A$6,'Approvvigionamento energia'!H5821,0)</f>
        <v>1827.6452944368593</v>
      </c>
      <c r="J5821">
        <f>'Approvvigionamento energia'!A5821+'Approvvigionamento energia'!B5821+'Approvvigionamento energia'!I5821</f>
        <v>2330.6452944368593</v>
      </c>
      <c r="K5821">
        <f>IF(MIN(LCOH!$C$18,J5821)&gt;=$P$48*LCOH!$C$18, MIN(LCOH!$C$18,J5821),0)</f>
        <v>1500</v>
      </c>
      <c r="L5821">
        <f t="shared" si="181"/>
        <v>830.64529443685933</v>
      </c>
      <c r="M5821">
        <f>K5821/LCOH!$C$18</f>
        <v>1</v>
      </c>
      <c r="N5821">
        <f>K5821/LCOH!$C$34</f>
        <v>28.901734104046245</v>
      </c>
    </row>
    <row r="5822" spans="1:14" x14ac:dyDescent="0.35">
      <c r="A5822">
        <f>'Profilo fotovoltaico'!B5824*LCOH!$C$20</f>
        <v>437</v>
      </c>
      <c r="B5822">
        <f>'Profilo eolico'!B5824*LCOH!$C$21</f>
        <v>40.800000000000004</v>
      </c>
      <c r="C5822">
        <f>$P$35*'Profilo fotovoltaico'!B5824</f>
        <v>3213.9655259908423</v>
      </c>
      <c r="D5822">
        <f>$Q$37*'Profilo eolico'!B5824</f>
        <v>238.05310369610638</v>
      </c>
      <c r="E5822">
        <f>$P$39*'Profilo fotovoltaico'!B5824+'Approvvigionamento energia'!$Q$39*'Profilo eolico'!B5824</f>
        <v>982.03120926979034</v>
      </c>
      <c r="F5822">
        <f>$P$41*'Profilo fotovoltaico'!B5824+'Approvvigionamento energia'!$Q$41*'Profilo eolico'!B5824</f>
        <v>1726.0093148434744</v>
      </c>
      <c r="G5822">
        <f>$P$43*'Profilo fotovoltaico'!B5824+'Approvvigionamento energia'!$Q$43*'Profilo eolico'!B5824</f>
        <v>2469.9874204171583</v>
      </c>
      <c r="H5822">
        <f t="shared" si="180"/>
        <v>1138.4335154826958</v>
      </c>
      <c r="I5822">
        <f>IF(LCOH!$C$28=Menu!$A$1,'Approvvigionamento energia'!C5822,0)+IF(LCOH!$C$28=Menu!$A$2,'Approvvigionamento energia'!D5822,0)+IF(LCOH!$C$28=Menu!$A$3,'Approvvigionamento energia'!E5822,0)+IF(LCOH!$C$28=Menu!$A$4,'Approvvigionamento energia'!F5822,0)+IF(LCOH!$C$28=Menu!$A$5,'Approvvigionamento energia'!G5822,0)+IF(LCOH!$C$28=Menu!$A$6,'Approvvigionamento energia'!H5822,0)</f>
        <v>1726.0093148434744</v>
      </c>
      <c r="J5822">
        <f>'Approvvigionamento energia'!A5822+'Approvvigionamento energia'!B5822+'Approvvigionamento energia'!I5822</f>
        <v>2203.8093148434746</v>
      </c>
      <c r="K5822">
        <f>IF(MIN(LCOH!$C$18,J5822)&gt;=$P$48*LCOH!$C$18, MIN(LCOH!$C$18,J5822),0)</f>
        <v>1500</v>
      </c>
      <c r="L5822">
        <f t="shared" si="181"/>
        <v>703.80931484347457</v>
      </c>
      <c r="M5822">
        <f>K5822/LCOH!$C$18</f>
        <v>1</v>
      </c>
      <c r="N5822">
        <f>K5822/LCOH!$C$34</f>
        <v>28.901734104046245</v>
      </c>
    </row>
    <row r="5823" spans="1:14" x14ac:dyDescent="0.35">
      <c r="A5823">
        <f>'Profilo fotovoltaico'!B5825*LCOH!$C$20</f>
        <v>374</v>
      </c>
      <c r="B5823">
        <f>'Profilo eolico'!B5825*LCOH!$C$21</f>
        <v>51.6</v>
      </c>
      <c r="C5823">
        <f>$P$35*'Profilo fotovoltaico'!B5825</f>
        <v>2750.6249581706525</v>
      </c>
      <c r="D5823">
        <f>$Q$37*'Profilo eolico'!B5825</f>
        <v>301.06716055684041</v>
      </c>
      <c r="E5823">
        <f>$P$39*'Profilo fotovoltaico'!B5825+'Approvvigionamento energia'!$Q$39*'Profilo eolico'!B5825</f>
        <v>913.45660996029346</v>
      </c>
      <c r="F5823">
        <f>$P$41*'Profilo fotovoltaico'!B5825+'Approvvigionamento energia'!$Q$41*'Profilo eolico'!B5825</f>
        <v>1525.8460593637465</v>
      </c>
      <c r="G5823">
        <f>$P$43*'Profilo fotovoltaico'!B5825+'Approvvigionamento energia'!$Q$43*'Profilo eolico'!B5825</f>
        <v>2138.2355087671995</v>
      </c>
      <c r="H5823">
        <f t="shared" si="180"/>
        <v>1138.4335154826958</v>
      </c>
      <c r="I5823">
        <f>IF(LCOH!$C$28=Menu!$A$1,'Approvvigionamento energia'!C5823,0)+IF(LCOH!$C$28=Menu!$A$2,'Approvvigionamento energia'!D5823,0)+IF(LCOH!$C$28=Menu!$A$3,'Approvvigionamento energia'!E5823,0)+IF(LCOH!$C$28=Menu!$A$4,'Approvvigionamento energia'!F5823,0)+IF(LCOH!$C$28=Menu!$A$5,'Approvvigionamento energia'!G5823,0)+IF(LCOH!$C$28=Menu!$A$6,'Approvvigionamento energia'!H5823,0)</f>
        <v>1525.8460593637465</v>
      </c>
      <c r="J5823">
        <f>'Approvvigionamento energia'!A5823+'Approvvigionamento energia'!B5823+'Approvvigionamento energia'!I5823</f>
        <v>1951.4460593637464</v>
      </c>
      <c r="K5823">
        <f>IF(MIN(LCOH!$C$18,J5823)&gt;=$P$48*LCOH!$C$18, MIN(LCOH!$C$18,J5823),0)</f>
        <v>1500</v>
      </c>
      <c r="L5823">
        <f t="shared" si="181"/>
        <v>451.44605936374637</v>
      </c>
      <c r="M5823">
        <f>K5823/LCOH!$C$18</f>
        <v>1</v>
      </c>
      <c r="N5823">
        <f>K5823/LCOH!$C$34</f>
        <v>28.901734104046245</v>
      </c>
    </row>
    <row r="5824" spans="1:14" x14ac:dyDescent="0.35">
      <c r="A5824">
        <f>'Profilo fotovoltaico'!B5826*LCOH!$C$20</f>
        <v>287</v>
      </c>
      <c r="B5824">
        <f>'Profilo eolico'!B5826*LCOH!$C$21</f>
        <v>62</v>
      </c>
      <c r="C5824">
        <f>$P$35*'Profilo fotovoltaico'!B5826</f>
        <v>2110.7736978475323</v>
      </c>
      <c r="D5824">
        <f>$Q$37*'Profilo eolico'!B5826</f>
        <v>361.74736345976947</v>
      </c>
      <c r="E5824">
        <f>$P$39*'Profilo fotovoltaico'!B5826+'Approvvigionamento energia'!$Q$39*'Profilo eolico'!B5826</f>
        <v>799.0039470567101</v>
      </c>
      <c r="F5824">
        <f>$P$41*'Profilo fotovoltaico'!B5826+'Approvvigionamento energia'!$Q$41*'Profilo eolico'!B5826</f>
        <v>1236.2605306536509</v>
      </c>
      <c r="G5824">
        <f>$P$43*'Profilo fotovoltaico'!B5826+'Approvvigionamento energia'!$Q$43*'Profilo eolico'!B5826</f>
        <v>1673.5171142505917</v>
      </c>
      <c r="H5824">
        <f t="shared" si="180"/>
        <v>1138.4335154826958</v>
      </c>
      <c r="I5824">
        <f>IF(LCOH!$C$28=Menu!$A$1,'Approvvigionamento energia'!C5824,0)+IF(LCOH!$C$28=Menu!$A$2,'Approvvigionamento energia'!D5824,0)+IF(LCOH!$C$28=Menu!$A$3,'Approvvigionamento energia'!E5824,0)+IF(LCOH!$C$28=Menu!$A$4,'Approvvigionamento energia'!F5824,0)+IF(LCOH!$C$28=Menu!$A$5,'Approvvigionamento energia'!G5824,0)+IF(LCOH!$C$28=Menu!$A$6,'Approvvigionamento energia'!H5824,0)</f>
        <v>1236.2605306536509</v>
      </c>
      <c r="J5824">
        <f>'Approvvigionamento energia'!A5824+'Approvvigionamento energia'!B5824+'Approvvigionamento energia'!I5824</f>
        <v>1585.2605306536509</v>
      </c>
      <c r="K5824">
        <f>IF(MIN(LCOH!$C$18,J5824)&gt;=$P$48*LCOH!$C$18, MIN(LCOH!$C$18,J5824),0)</f>
        <v>1500</v>
      </c>
      <c r="L5824">
        <f t="shared" si="181"/>
        <v>85.260530653650903</v>
      </c>
      <c r="M5824">
        <f>K5824/LCOH!$C$18</f>
        <v>1</v>
      </c>
      <c r="N5824">
        <f>K5824/LCOH!$C$34</f>
        <v>28.901734104046245</v>
      </c>
    </row>
    <row r="5825" spans="1:14" x14ac:dyDescent="0.35">
      <c r="A5825">
        <f>'Profilo fotovoltaico'!B5827*LCOH!$C$20</f>
        <v>185</v>
      </c>
      <c r="B5825">
        <f>'Profilo eolico'!B5827*LCOH!$C$21</f>
        <v>73.599999999999994</v>
      </c>
      <c r="C5825">
        <f>$P$35*'Profilo fotovoltaico'!B5827</f>
        <v>1360.603254710082</v>
      </c>
      <c r="D5825">
        <f>$Q$37*'Profilo eolico'!B5827</f>
        <v>429.42912823611346</v>
      </c>
      <c r="E5825">
        <f>$P$39*'Profilo fotovoltaico'!B5827+'Approvvigionamento energia'!$Q$39*'Profilo eolico'!B5827</f>
        <v>662.22265985460558</v>
      </c>
      <c r="F5825">
        <f>$P$41*'Profilo fotovoltaico'!B5827+'Approvvigionamento energia'!$Q$41*'Profilo eolico'!B5827</f>
        <v>895.01619147309771</v>
      </c>
      <c r="G5825">
        <f>$P$43*'Profilo fotovoltaico'!B5827+'Approvvigionamento energia'!$Q$43*'Profilo eolico'!B5827</f>
        <v>1127.8097230915898</v>
      </c>
      <c r="H5825">
        <f t="shared" si="180"/>
        <v>1138.4335154826958</v>
      </c>
      <c r="I5825">
        <f>IF(LCOH!$C$28=Menu!$A$1,'Approvvigionamento energia'!C5825,0)+IF(LCOH!$C$28=Menu!$A$2,'Approvvigionamento energia'!D5825,0)+IF(LCOH!$C$28=Menu!$A$3,'Approvvigionamento energia'!E5825,0)+IF(LCOH!$C$28=Menu!$A$4,'Approvvigionamento energia'!F5825,0)+IF(LCOH!$C$28=Menu!$A$5,'Approvvigionamento energia'!G5825,0)+IF(LCOH!$C$28=Menu!$A$6,'Approvvigionamento energia'!H5825,0)</f>
        <v>895.01619147309771</v>
      </c>
      <c r="J5825">
        <f>'Approvvigionamento energia'!A5825+'Approvvigionamento energia'!B5825+'Approvvigionamento energia'!I5825</f>
        <v>1153.6161914730978</v>
      </c>
      <c r="K5825">
        <f>IF(MIN(LCOH!$C$18,J5825)&gt;=$P$48*LCOH!$C$18, MIN(LCOH!$C$18,J5825),0)</f>
        <v>1153.6161914730978</v>
      </c>
      <c r="L5825">
        <f t="shared" si="181"/>
        <v>0</v>
      </c>
      <c r="M5825">
        <f>K5825/LCOH!$C$18</f>
        <v>0.7690774609820652</v>
      </c>
      <c r="N5825">
        <f>K5825/LCOH!$C$34</f>
        <v>22.22767228271865</v>
      </c>
    </row>
    <row r="5826" spans="1:14" x14ac:dyDescent="0.35">
      <c r="A5826">
        <f>'Profilo fotovoltaico'!B5828*LCOH!$C$20</f>
        <v>80</v>
      </c>
      <c r="B5826">
        <f>'Profilo eolico'!B5828*LCOH!$C$21</f>
        <v>81.100000000000009</v>
      </c>
      <c r="C5826">
        <f>$P$35*'Profilo fotovoltaico'!B5828</f>
        <v>588.36897500976522</v>
      </c>
      <c r="D5826">
        <f>$Q$37*'Profilo eolico'!B5828</f>
        <v>473.18888994495654</v>
      </c>
      <c r="E5826">
        <f>$P$39*'Profilo fotovoltaico'!B5828+'Approvvigionamento energia'!$Q$39*'Profilo eolico'!B5828</f>
        <v>501.98391121115867</v>
      </c>
      <c r="F5826">
        <f>$P$41*'Profilo fotovoltaico'!B5828+'Approvvigionamento energia'!$Q$41*'Profilo eolico'!B5828</f>
        <v>530.77893247736085</v>
      </c>
      <c r="G5826">
        <f>$P$43*'Profilo fotovoltaico'!B5828+'Approvvigionamento energia'!$Q$43*'Profilo eolico'!B5828</f>
        <v>559.57395374356304</v>
      </c>
      <c r="H5826">
        <f t="shared" ref="H5826:H5889" si="182">$P$45</f>
        <v>1138.4335154826958</v>
      </c>
      <c r="I5826">
        <f>IF(LCOH!$C$28=Menu!$A$1,'Approvvigionamento energia'!C5826,0)+IF(LCOH!$C$28=Menu!$A$2,'Approvvigionamento energia'!D5826,0)+IF(LCOH!$C$28=Menu!$A$3,'Approvvigionamento energia'!E5826,0)+IF(LCOH!$C$28=Menu!$A$4,'Approvvigionamento energia'!F5826,0)+IF(LCOH!$C$28=Menu!$A$5,'Approvvigionamento energia'!G5826,0)+IF(LCOH!$C$28=Menu!$A$6,'Approvvigionamento energia'!H5826,0)</f>
        <v>530.77893247736085</v>
      </c>
      <c r="J5826">
        <f>'Approvvigionamento energia'!A5826+'Approvvigionamento energia'!B5826+'Approvvigionamento energia'!I5826</f>
        <v>691.87893247736088</v>
      </c>
      <c r="K5826">
        <f>IF(MIN(LCOH!$C$18,J5826)&gt;=$P$48*LCOH!$C$18, MIN(LCOH!$C$18,J5826),0)</f>
        <v>691.87893247736088</v>
      </c>
      <c r="L5826">
        <f t="shared" si="181"/>
        <v>0</v>
      </c>
      <c r="M5826">
        <f>K5826/LCOH!$C$18</f>
        <v>0.46125262165157394</v>
      </c>
      <c r="N5826">
        <f>K5826/LCOH!$C$34</f>
        <v>13.331000625768032</v>
      </c>
    </row>
    <row r="5827" spans="1:14" x14ac:dyDescent="0.35">
      <c r="A5827">
        <f>'Profilo fotovoltaico'!B5829*LCOH!$C$20</f>
        <v>8</v>
      </c>
      <c r="B5827">
        <f>'Profilo eolico'!B5829*LCOH!$C$21</f>
        <v>83</v>
      </c>
      <c r="C5827">
        <f>$P$35*'Profilo fotovoltaico'!B5829</f>
        <v>58.836897500976519</v>
      </c>
      <c r="D5827">
        <f>$Q$37*'Profilo eolico'!B5829</f>
        <v>484.27469624453011</v>
      </c>
      <c r="E5827">
        <f>$P$39*'Profilo fotovoltaico'!B5829+'Approvvigionamento energia'!$Q$39*'Profilo eolico'!B5829</f>
        <v>377.91524655864168</v>
      </c>
      <c r="F5827">
        <f>$P$41*'Profilo fotovoltaico'!B5829+'Approvvigionamento energia'!$Q$41*'Profilo eolico'!B5829</f>
        <v>271.55579687275332</v>
      </c>
      <c r="G5827">
        <f>$P$43*'Profilo fotovoltaico'!B5829+'Approvvigionamento energia'!$Q$43*'Profilo eolico'!B5829</f>
        <v>165.19634718686493</v>
      </c>
      <c r="H5827">
        <f t="shared" si="182"/>
        <v>1138.4335154826958</v>
      </c>
      <c r="I5827">
        <f>IF(LCOH!$C$28=Menu!$A$1,'Approvvigionamento energia'!C5827,0)+IF(LCOH!$C$28=Menu!$A$2,'Approvvigionamento energia'!D5827,0)+IF(LCOH!$C$28=Menu!$A$3,'Approvvigionamento energia'!E5827,0)+IF(LCOH!$C$28=Menu!$A$4,'Approvvigionamento energia'!F5827,0)+IF(LCOH!$C$28=Menu!$A$5,'Approvvigionamento energia'!G5827,0)+IF(LCOH!$C$28=Menu!$A$6,'Approvvigionamento energia'!H5827,0)</f>
        <v>271.55579687275332</v>
      </c>
      <c r="J5827">
        <f>'Approvvigionamento energia'!A5827+'Approvvigionamento energia'!B5827+'Approvvigionamento energia'!I5827</f>
        <v>362.55579687275332</v>
      </c>
      <c r="K5827">
        <f>IF(MIN(LCOH!$C$18,J5827)&gt;=$P$48*LCOH!$C$18, MIN(LCOH!$C$18,J5827),0)</f>
        <v>0</v>
      </c>
      <c r="L5827">
        <f t="shared" ref="L5827:L5890" si="183">J5827-K5827</f>
        <v>362.55579687275332</v>
      </c>
      <c r="M5827">
        <f>K5827/LCOH!$C$18</f>
        <v>0</v>
      </c>
      <c r="N5827">
        <f>K5827/LCOH!$C$34</f>
        <v>0</v>
      </c>
    </row>
    <row r="5828" spans="1:14" x14ac:dyDescent="0.35">
      <c r="A5828">
        <f>'Profilo fotovoltaico'!B5830*LCOH!$C$20</f>
        <v>0</v>
      </c>
      <c r="B5828">
        <f>'Profilo eolico'!B5830*LCOH!$C$21</f>
        <v>70.599999999999994</v>
      </c>
      <c r="C5828">
        <f>$P$35*'Profilo fotovoltaico'!B5830</f>
        <v>0</v>
      </c>
      <c r="D5828">
        <f>$Q$37*'Profilo eolico'!B5830</f>
        <v>411.9252235525762</v>
      </c>
      <c r="E5828">
        <f>$P$39*'Profilo fotovoltaico'!B5830+'Approvvigionamento energia'!$Q$39*'Profilo eolico'!B5830</f>
        <v>308.94391766443215</v>
      </c>
      <c r="F5828">
        <f>$P$41*'Profilo fotovoltaico'!B5830+'Approvvigionamento energia'!$Q$41*'Profilo eolico'!B5830</f>
        <v>205.9626117762881</v>
      </c>
      <c r="G5828">
        <f>$P$43*'Profilo fotovoltaico'!B5830+'Approvvigionamento energia'!$Q$43*'Profilo eolico'!B5830</f>
        <v>102.98130588814405</v>
      </c>
      <c r="H5828">
        <f t="shared" si="182"/>
        <v>1138.4335154826958</v>
      </c>
      <c r="I5828">
        <f>IF(LCOH!$C$28=Menu!$A$1,'Approvvigionamento energia'!C5828,0)+IF(LCOH!$C$28=Menu!$A$2,'Approvvigionamento energia'!D5828,0)+IF(LCOH!$C$28=Menu!$A$3,'Approvvigionamento energia'!E5828,0)+IF(LCOH!$C$28=Menu!$A$4,'Approvvigionamento energia'!F5828,0)+IF(LCOH!$C$28=Menu!$A$5,'Approvvigionamento energia'!G5828,0)+IF(LCOH!$C$28=Menu!$A$6,'Approvvigionamento energia'!H5828,0)</f>
        <v>205.9626117762881</v>
      </c>
      <c r="J5828">
        <f>'Approvvigionamento energia'!A5828+'Approvvigionamento energia'!B5828+'Approvvigionamento energia'!I5828</f>
        <v>276.56261177628812</v>
      </c>
      <c r="K5828">
        <f>IF(MIN(LCOH!$C$18,J5828)&gt;=$P$48*LCOH!$C$18, MIN(LCOH!$C$18,J5828),0)</f>
        <v>0</v>
      </c>
      <c r="L5828">
        <f t="shared" si="183"/>
        <v>276.56261177628812</v>
      </c>
      <c r="M5828">
        <f>K5828/LCOH!$C$18</f>
        <v>0</v>
      </c>
      <c r="N5828">
        <f>K5828/LCOH!$C$34</f>
        <v>0</v>
      </c>
    </row>
    <row r="5829" spans="1:14" x14ac:dyDescent="0.35">
      <c r="A5829">
        <f>'Profilo fotovoltaico'!B5831*LCOH!$C$20</f>
        <v>0</v>
      </c>
      <c r="B5829">
        <f>'Profilo eolico'!B5831*LCOH!$C$21</f>
        <v>52</v>
      </c>
      <c r="C5829">
        <f>$P$35*'Profilo fotovoltaico'!B5831</f>
        <v>0</v>
      </c>
      <c r="D5829">
        <f>$Q$37*'Profilo eolico'!B5831</f>
        <v>303.40101451464534</v>
      </c>
      <c r="E5829">
        <f>$P$39*'Profilo fotovoltaico'!B5831+'Approvvigionamento energia'!$Q$39*'Profilo eolico'!B5831</f>
        <v>227.550760885984</v>
      </c>
      <c r="F5829">
        <f>$P$41*'Profilo fotovoltaico'!B5831+'Approvvigionamento energia'!$Q$41*'Profilo eolico'!B5831</f>
        <v>151.70050725732267</v>
      </c>
      <c r="G5829">
        <f>$P$43*'Profilo fotovoltaico'!B5831+'Approvvigionamento energia'!$Q$43*'Profilo eolico'!B5831</f>
        <v>75.850253628661335</v>
      </c>
      <c r="H5829">
        <f t="shared" si="182"/>
        <v>1138.4335154826958</v>
      </c>
      <c r="I5829">
        <f>IF(LCOH!$C$28=Menu!$A$1,'Approvvigionamento energia'!C5829,0)+IF(LCOH!$C$28=Menu!$A$2,'Approvvigionamento energia'!D5829,0)+IF(LCOH!$C$28=Menu!$A$3,'Approvvigionamento energia'!E5829,0)+IF(LCOH!$C$28=Menu!$A$4,'Approvvigionamento energia'!F5829,0)+IF(LCOH!$C$28=Menu!$A$5,'Approvvigionamento energia'!G5829,0)+IF(LCOH!$C$28=Menu!$A$6,'Approvvigionamento energia'!H5829,0)</f>
        <v>151.70050725732267</v>
      </c>
      <c r="J5829">
        <f>'Approvvigionamento energia'!A5829+'Approvvigionamento energia'!B5829+'Approvvigionamento energia'!I5829</f>
        <v>203.70050725732267</v>
      </c>
      <c r="K5829">
        <f>IF(MIN(LCOH!$C$18,J5829)&gt;=$P$48*LCOH!$C$18, MIN(LCOH!$C$18,J5829),0)</f>
        <v>0</v>
      </c>
      <c r="L5829">
        <f t="shared" si="183"/>
        <v>203.70050725732267</v>
      </c>
      <c r="M5829">
        <f>K5829/LCOH!$C$18</f>
        <v>0</v>
      </c>
      <c r="N5829">
        <f>K5829/LCOH!$C$34</f>
        <v>0</v>
      </c>
    </row>
    <row r="5830" spans="1:14" x14ac:dyDescent="0.35">
      <c r="A5830">
        <f>'Profilo fotovoltaico'!B5832*LCOH!$C$20</f>
        <v>0</v>
      </c>
      <c r="B5830">
        <f>'Profilo eolico'!B5832*LCOH!$C$21</f>
        <v>38.4</v>
      </c>
      <c r="C5830">
        <f>$P$35*'Profilo fotovoltaico'!B5832</f>
        <v>0</v>
      </c>
      <c r="D5830">
        <f>$Q$37*'Profilo eolico'!B5832</f>
        <v>224.04997994927655</v>
      </c>
      <c r="E5830">
        <f>$P$39*'Profilo fotovoltaico'!B5832+'Approvvigionamento energia'!$Q$39*'Profilo eolico'!B5832</f>
        <v>168.0374849619574</v>
      </c>
      <c r="F5830">
        <f>$P$41*'Profilo fotovoltaico'!B5832+'Approvvigionamento energia'!$Q$41*'Profilo eolico'!B5832</f>
        <v>112.02498997463827</v>
      </c>
      <c r="G5830">
        <f>$P$43*'Profilo fotovoltaico'!B5832+'Approvvigionamento energia'!$Q$43*'Profilo eolico'!B5832</f>
        <v>56.012494987319137</v>
      </c>
      <c r="H5830">
        <f t="shared" si="182"/>
        <v>1138.4335154826958</v>
      </c>
      <c r="I5830">
        <f>IF(LCOH!$C$28=Menu!$A$1,'Approvvigionamento energia'!C5830,0)+IF(LCOH!$C$28=Menu!$A$2,'Approvvigionamento energia'!D5830,0)+IF(LCOH!$C$28=Menu!$A$3,'Approvvigionamento energia'!E5830,0)+IF(LCOH!$C$28=Menu!$A$4,'Approvvigionamento energia'!F5830,0)+IF(LCOH!$C$28=Menu!$A$5,'Approvvigionamento energia'!G5830,0)+IF(LCOH!$C$28=Menu!$A$6,'Approvvigionamento energia'!H5830,0)</f>
        <v>112.02498997463827</v>
      </c>
      <c r="J5830">
        <f>'Approvvigionamento energia'!A5830+'Approvvigionamento energia'!B5830+'Approvvigionamento energia'!I5830</f>
        <v>150.42498997463827</v>
      </c>
      <c r="K5830">
        <f>IF(MIN(LCOH!$C$18,J5830)&gt;=$P$48*LCOH!$C$18, MIN(LCOH!$C$18,J5830),0)</f>
        <v>0</v>
      </c>
      <c r="L5830">
        <f t="shared" si="183"/>
        <v>150.42498997463827</v>
      </c>
      <c r="M5830">
        <f>K5830/LCOH!$C$18</f>
        <v>0</v>
      </c>
      <c r="N5830">
        <f>K5830/LCOH!$C$34</f>
        <v>0</v>
      </c>
    </row>
    <row r="5831" spans="1:14" x14ac:dyDescent="0.35">
      <c r="A5831">
        <f>'Profilo fotovoltaico'!B5833*LCOH!$C$20</f>
        <v>0</v>
      </c>
      <c r="B5831">
        <f>'Profilo eolico'!B5833*LCOH!$C$21</f>
        <v>32.700000000000003</v>
      </c>
      <c r="C5831">
        <f>$P$35*'Profilo fotovoltaico'!B5833</f>
        <v>0</v>
      </c>
      <c r="D5831">
        <f>$Q$37*'Profilo eolico'!B5833</f>
        <v>190.79256105055583</v>
      </c>
      <c r="E5831">
        <f>$P$39*'Profilo fotovoltaico'!B5833+'Approvvigionamento energia'!$Q$39*'Profilo eolico'!B5833</f>
        <v>143.09442078791687</v>
      </c>
      <c r="F5831">
        <f>$P$41*'Profilo fotovoltaico'!B5833+'Approvvigionamento energia'!$Q$41*'Profilo eolico'!B5833</f>
        <v>95.396280525277916</v>
      </c>
      <c r="G5831">
        <f>$P$43*'Profilo fotovoltaico'!B5833+'Approvvigionamento energia'!$Q$43*'Profilo eolico'!B5833</f>
        <v>47.698140262638958</v>
      </c>
      <c r="H5831">
        <f t="shared" si="182"/>
        <v>1138.4335154826958</v>
      </c>
      <c r="I5831">
        <f>IF(LCOH!$C$28=Menu!$A$1,'Approvvigionamento energia'!C5831,0)+IF(LCOH!$C$28=Menu!$A$2,'Approvvigionamento energia'!D5831,0)+IF(LCOH!$C$28=Menu!$A$3,'Approvvigionamento energia'!E5831,0)+IF(LCOH!$C$28=Menu!$A$4,'Approvvigionamento energia'!F5831,0)+IF(LCOH!$C$28=Menu!$A$5,'Approvvigionamento energia'!G5831,0)+IF(LCOH!$C$28=Menu!$A$6,'Approvvigionamento energia'!H5831,0)</f>
        <v>95.396280525277916</v>
      </c>
      <c r="J5831">
        <f>'Approvvigionamento energia'!A5831+'Approvvigionamento energia'!B5831+'Approvvigionamento energia'!I5831</f>
        <v>128.0962805252779</v>
      </c>
      <c r="K5831">
        <f>IF(MIN(LCOH!$C$18,J5831)&gt;=$P$48*LCOH!$C$18, MIN(LCOH!$C$18,J5831),0)</f>
        <v>0</v>
      </c>
      <c r="L5831">
        <f t="shared" si="183"/>
        <v>128.0962805252779</v>
      </c>
      <c r="M5831">
        <f>K5831/LCOH!$C$18</f>
        <v>0</v>
      </c>
      <c r="N5831">
        <f>K5831/LCOH!$C$34</f>
        <v>0</v>
      </c>
    </row>
    <row r="5832" spans="1:14" x14ac:dyDescent="0.35">
      <c r="A5832">
        <f>'Profilo fotovoltaico'!B5834*LCOH!$C$20</f>
        <v>0</v>
      </c>
      <c r="B5832">
        <f>'Profilo eolico'!B5834*LCOH!$C$21</f>
        <v>28.9</v>
      </c>
      <c r="C5832">
        <f>$P$35*'Profilo fotovoltaico'!B5834</f>
        <v>0</v>
      </c>
      <c r="D5832">
        <f>$Q$37*'Profilo eolico'!B5834</f>
        <v>168.62094845140868</v>
      </c>
      <c r="E5832">
        <f>$P$39*'Profilo fotovoltaico'!B5834+'Approvvigionamento energia'!$Q$39*'Profilo eolico'!B5834</f>
        <v>126.46571133855649</v>
      </c>
      <c r="F5832">
        <f>$P$41*'Profilo fotovoltaico'!B5834+'Approvvigionamento energia'!$Q$41*'Profilo eolico'!B5834</f>
        <v>84.31047422570434</v>
      </c>
      <c r="G5832">
        <f>$P$43*'Profilo fotovoltaico'!B5834+'Approvvigionamento energia'!$Q$43*'Profilo eolico'!B5834</f>
        <v>42.15523711285217</v>
      </c>
      <c r="H5832">
        <f t="shared" si="182"/>
        <v>1138.4335154826958</v>
      </c>
      <c r="I5832">
        <f>IF(LCOH!$C$28=Menu!$A$1,'Approvvigionamento energia'!C5832,0)+IF(LCOH!$C$28=Menu!$A$2,'Approvvigionamento energia'!D5832,0)+IF(LCOH!$C$28=Menu!$A$3,'Approvvigionamento energia'!E5832,0)+IF(LCOH!$C$28=Menu!$A$4,'Approvvigionamento energia'!F5832,0)+IF(LCOH!$C$28=Menu!$A$5,'Approvvigionamento energia'!G5832,0)+IF(LCOH!$C$28=Menu!$A$6,'Approvvigionamento energia'!H5832,0)</f>
        <v>84.31047422570434</v>
      </c>
      <c r="J5832">
        <f>'Approvvigionamento energia'!A5832+'Approvvigionamento energia'!B5832+'Approvvigionamento energia'!I5832</f>
        <v>113.21047422570433</v>
      </c>
      <c r="K5832">
        <f>IF(MIN(LCOH!$C$18,J5832)&gt;=$P$48*LCOH!$C$18, MIN(LCOH!$C$18,J5832),0)</f>
        <v>0</v>
      </c>
      <c r="L5832">
        <f t="shared" si="183"/>
        <v>113.21047422570433</v>
      </c>
      <c r="M5832">
        <f>K5832/LCOH!$C$18</f>
        <v>0</v>
      </c>
      <c r="N5832">
        <f>K5832/LCOH!$C$34</f>
        <v>0</v>
      </c>
    </row>
    <row r="5833" spans="1:14" x14ac:dyDescent="0.35">
      <c r="A5833">
        <f>'Profilo fotovoltaico'!B5835*LCOH!$C$20</f>
        <v>0</v>
      </c>
      <c r="B5833">
        <f>'Profilo eolico'!B5835*LCOH!$C$21</f>
        <v>28</v>
      </c>
      <c r="C5833">
        <f>$P$35*'Profilo fotovoltaico'!B5835</f>
        <v>0</v>
      </c>
      <c r="D5833">
        <f>$Q$37*'Profilo eolico'!B5835</f>
        <v>163.36977704634751</v>
      </c>
      <c r="E5833">
        <f>$P$39*'Profilo fotovoltaico'!B5835+'Approvvigionamento energia'!$Q$39*'Profilo eolico'!B5835</f>
        <v>122.52733278476063</v>
      </c>
      <c r="F5833">
        <f>$P$41*'Profilo fotovoltaico'!B5835+'Approvvigionamento energia'!$Q$41*'Profilo eolico'!B5835</f>
        <v>81.684888523173754</v>
      </c>
      <c r="G5833">
        <f>$P$43*'Profilo fotovoltaico'!B5835+'Approvvigionamento energia'!$Q$43*'Profilo eolico'!B5835</f>
        <v>40.842444261586877</v>
      </c>
      <c r="H5833">
        <f t="shared" si="182"/>
        <v>1138.4335154826958</v>
      </c>
      <c r="I5833">
        <f>IF(LCOH!$C$28=Menu!$A$1,'Approvvigionamento energia'!C5833,0)+IF(LCOH!$C$28=Menu!$A$2,'Approvvigionamento energia'!D5833,0)+IF(LCOH!$C$28=Menu!$A$3,'Approvvigionamento energia'!E5833,0)+IF(LCOH!$C$28=Menu!$A$4,'Approvvigionamento energia'!F5833,0)+IF(LCOH!$C$28=Menu!$A$5,'Approvvigionamento energia'!G5833,0)+IF(LCOH!$C$28=Menu!$A$6,'Approvvigionamento energia'!H5833,0)</f>
        <v>81.684888523173754</v>
      </c>
      <c r="J5833">
        <f>'Approvvigionamento energia'!A5833+'Approvvigionamento energia'!B5833+'Approvvigionamento energia'!I5833</f>
        <v>109.68488852317375</v>
      </c>
      <c r="K5833">
        <f>IF(MIN(LCOH!$C$18,J5833)&gt;=$P$48*LCOH!$C$18, MIN(LCOH!$C$18,J5833),0)</f>
        <v>0</v>
      </c>
      <c r="L5833">
        <f t="shared" si="183"/>
        <v>109.68488852317375</v>
      </c>
      <c r="M5833">
        <f>K5833/LCOH!$C$18</f>
        <v>0</v>
      </c>
      <c r="N5833">
        <f>K5833/LCOH!$C$34</f>
        <v>0</v>
      </c>
    </row>
    <row r="5834" spans="1:14" x14ac:dyDescent="0.35">
      <c r="A5834">
        <f>'Profilo fotovoltaico'!B5836*LCOH!$C$20</f>
        <v>0</v>
      </c>
      <c r="B5834">
        <f>'Profilo eolico'!B5836*LCOH!$C$21</f>
        <v>28.299999999999997</v>
      </c>
      <c r="C5834">
        <f>$P$35*'Profilo fotovoltaico'!B5836</f>
        <v>0</v>
      </c>
      <c r="D5834">
        <f>$Q$37*'Profilo eolico'!B5836</f>
        <v>165.12016751470122</v>
      </c>
      <c r="E5834">
        <f>$P$39*'Profilo fotovoltaico'!B5836+'Approvvigionamento energia'!$Q$39*'Profilo eolico'!B5836</f>
        <v>123.84012563602592</v>
      </c>
      <c r="F5834">
        <f>$P$41*'Profilo fotovoltaico'!B5836+'Approvvigionamento energia'!$Q$41*'Profilo eolico'!B5836</f>
        <v>82.560083757350611</v>
      </c>
      <c r="G5834">
        <f>$P$43*'Profilo fotovoltaico'!B5836+'Approvvigionamento energia'!$Q$43*'Profilo eolico'!B5836</f>
        <v>41.280041878675306</v>
      </c>
      <c r="H5834">
        <f t="shared" si="182"/>
        <v>1138.4335154826958</v>
      </c>
      <c r="I5834">
        <f>IF(LCOH!$C$28=Menu!$A$1,'Approvvigionamento energia'!C5834,0)+IF(LCOH!$C$28=Menu!$A$2,'Approvvigionamento energia'!D5834,0)+IF(LCOH!$C$28=Menu!$A$3,'Approvvigionamento energia'!E5834,0)+IF(LCOH!$C$28=Menu!$A$4,'Approvvigionamento energia'!F5834,0)+IF(LCOH!$C$28=Menu!$A$5,'Approvvigionamento energia'!G5834,0)+IF(LCOH!$C$28=Menu!$A$6,'Approvvigionamento energia'!H5834,0)</f>
        <v>82.560083757350611</v>
      </c>
      <c r="J5834">
        <f>'Approvvigionamento energia'!A5834+'Approvvigionamento energia'!B5834+'Approvvigionamento energia'!I5834</f>
        <v>110.86008375735061</v>
      </c>
      <c r="K5834">
        <f>IF(MIN(LCOH!$C$18,J5834)&gt;=$P$48*LCOH!$C$18, MIN(LCOH!$C$18,J5834),0)</f>
        <v>0</v>
      </c>
      <c r="L5834">
        <f t="shared" si="183"/>
        <v>110.86008375735061</v>
      </c>
      <c r="M5834">
        <f>K5834/LCOH!$C$18</f>
        <v>0</v>
      </c>
      <c r="N5834">
        <f>K5834/LCOH!$C$34</f>
        <v>0</v>
      </c>
    </row>
    <row r="5835" spans="1:14" x14ac:dyDescent="0.35">
      <c r="A5835">
        <f>'Profilo fotovoltaico'!B5837*LCOH!$C$20</f>
        <v>0</v>
      </c>
      <c r="B5835">
        <f>'Profilo eolico'!B5837*LCOH!$C$21</f>
        <v>28.400000000000002</v>
      </c>
      <c r="C5835">
        <f>$P$35*'Profilo fotovoltaico'!B5837</f>
        <v>0</v>
      </c>
      <c r="D5835">
        <f>$Q$37*'Profilo eolico'!B5837</f>
        <v>165.70363100415247</v>
      </c>
      <c r="E5835">
        <f>$P$39*'Profilo fotovoltaico'!B5837+'Approvvigionamento energia'!$Q$39*'Profilo eolico'!B5837</f>
        <v>124.27772325311436</v>
      </c>
      <c r="F5835">
        <f>$P$41*'Profilo fotovoltaico'!B5837+'Approvvigionamento energia'!$Q$41*'Profilo eolico'!B5837</f>
        <v>82.851815502076235</v>
      </c>
      <c r="G5835">
        <f>$P$43*'Profilo fotovoltaico'!B5837+'Approvvigionamento energia'!$Q$43*'Profilo eolico'!B5837</f>
        <v>41.425907751038118</v>
      </c>
      <c r="H5835">
        <f t="shared" si="182"/>
        <v>1138.4335154826958</v>
      </c>
      <c r="I5835">
        <f>IF(LCOH!$C$28=Menu!$A$1,'Approvvigionamento energia'!C5835,0)+IF(LCOH!$C$28=Menu!$A$2,'Approvvigionamento energia'!D5835,0)+IF(LCOH!$C$28=Menu!$A$3,'Approvvigionamento energia'!E5835,0)+IF(LCOH!$C$28=Menu!$A$4,'Approvvigionamento energia'!F5835,0)+IF(LCOH!$C$28=Menu!$A$5,'Approvvigionamento energia'!G5835,0)+IF(LCOH!$C$28=Menu!$A$6,'Approvvigionamento energia'!H5835,0)</f>
        <v>82.851815502076235</v>
      </c>
      <c r="J5835">
        <f>'Approvvigionamento energia'!A5835+'Approvvigionamento energia'!B5835+'Approvvigionamento energia'!I5835</f>
        <v>111.25181550207624</v>
      </c>
      <c r="K5835">
        <f>IF(MIN(LCOH!$C$18,J5835)&gt;=$P$48*LCOH!$C$18, MIN(LCOH!$C$18,J5835),0)</f>
        <v>0</v>
      </c>
      <c r="L5835">
        <f t="shared" si="183"/>
        <v>111.25181550207624</v>
      </c>
      <c r="M5835">
        <f>K5835/LCOH!$C$18</f>
        <v>0</v>
      </c>
      <c r="N5835">
        <f>K5835/LCOH!$C$34</f>
        <v>0</v>
      </c>
    </row>
    <row r="5836" spans="1:14" x14ac:dyDescent="0.35">
      <c r="A5836">
        <f>'Profilo fotovoltaico'!B5838*LCOH!$C$20</f>
        <v>0</v>
      </c>
      <c r="B5836">
        <f>'Profilo eolico'!B5838*LCOH!$C$21</f>
        <v>28.7</v>
      </c>
      <c r="C5836">
        <f>$P$35*'Profilo fotovoltaico'!B5838</f>
        <v>0</v>
      </c>
      <c r="D5836">
        <f>$Q$37*'Profilo eolico'!B5838</f>
        <v>167.45402147250618</v>
      </c>
      <c r="E5836">
        <f>$P$39*'Profilo fotovoltaico'!B5838+'Approvvigionamento energia'!$Q$39*'Profilo eolico'!B5838</f>
        <v>125.59051610437963</v>
      </c>
      <c r="F5836">
        <f>$P$41*'Profilo fotovoltaico'!B5838+'Approvvigionamento energia'!$Q$41*'Profilo eolico'!B5838</f>
        <v>83.727010736253092</v>
      </c>
      <c r="G5836">
        <f>$P$43*'Profilo fotovoltaico'!B5838+'Approvvigionamento energia'!$Q$43*'Profilo eolico'!B5838</f>
        <v>41.863505368126546</v>
      </c>
      <c r="H5836">
        <f t="shared" si="182"/>
        <v>1138.4335154826958</v>
      </c>
      <c r="I5836">
        <f>IF(LCOH!$C$28=Menu!$A$1,'Approvvigionamento energia'!C5836,0)+IF(LCOH!$C$28=Menu!$A$2,'Approvvigionamento energia'!D5836,0)+IF(LCOH!$C$28=Menu!$A$3,'Approvvigionamento energia'!E5836,0)+IF(LCOH!$C$28=Menu!$A$4,'Approvvigionamento energia'!F5836,0)+IF(LCOH!$C$28=Menu!$A$5,'Approvvigionamento energia'!G5836,0)+IF(LCOH!$C$28=Menu!$A$6,'Approvvigionamento energia'!H5836,0)</f>
        <v>83.727010736253092</v>
      </c>
      <c r="J5836">
        <f>'Approvvigionamento energia'!A5836+'Approvvigionamento energia'!B5836+'Approvvigionamento energia'!I5836</f>
        <v>112.4270107362531</v>
      </c>
      <c r="K5836">
        <f>IF(MIN(LCOH!$C$18,J5836)&gt;=$P$48*LCOH!$C$18, MIN(LCOH!$C$18,J5836),0)</f>
        <v>0</v>
      </c>
      <c r="L5836">
        <f t="shared" si="183"/>
        <v>112.4270107362531</v>
      </c>
      <c r="M5836">
        <f>K5836/LCOH!$C$18</f>
        <v>0</v>
      </c>
      <c r="N5836">
        <f>K5836/LCOH!$C$34</f>
        <v>0</v>
      </c>
    </row>
    <row r="5837" spans="1:14" x14ac:dyDescent="0.35">
      <c r="A5837">
        <f>'Profilo fotovoltaico'!B5839*LCOH!$C$20</f>
        <v>0</v>
      </c>
      <c r="B5837">
        <f>'Profilo eolico'!B5839*LCOH!$C$21</f>
        <v>28.5</v>
      </c>
      <c r="C5837">
        <f>$P$35*'Profilo fotovoltaico'!B5839</f>
        <v>0</v>
      </c>
      <c r="D5837">
        <f>$Q$37*'Profilo eolico'!B5839</f>
        <v>166.28709449360372</v>
      </c>
      <c r="E5837">
        <f>$P$39*'Profilo fotovoltaico'!B5839+'Approvvigionamento energia'!$Q$39*'Profilo eolico'!B5839</f>
        <v>124.71532087020279</v>
      </c>
      <c r="F5837">
        <f>$P$41*'Profilo fotovoltaico'!B5839+'Approvvigionamento energia'!$Q$41*'Profilo eolico'!B5839</f>
        <v>83.143547246801859</v>
      </c>
      <c r="G5837">
        <f>$P$43*'Profilo fotovoltaico'!B5839+'Approvvigionamento energia'!$Q$43*'Profilo eolico'!B5839</f>
        <v>41.571773623400929</v>
      </c>
      <c r="H5837">
        <f t="shared" si="182"/>
        <v>1138.4335154826958</v>
      </c>
      <c r="I5837">
        <f>IF(LCOH!$C$28=Menu!$A$1,'Approvvigionamento energia'!C5837,0)+IF(LCOH!$C$28=Menu!$A$2,'Approvvigionamento energia'!D5837,0)+IF(LCOH!$C$28=Menu!$A$3,'Approvvigionamento energia'!E5837,0)+IF(LCOH!$C$28=Menu!$A$4,'Approvvigionamento energia'!F5837,0)+IF(LCOH!$C$28=Menu!$A$5,'Approvvigionamento energia'!G5837,0)+IF(LCOH!$C$28=Menu!$A$6,'Approvvigionamento energia'!H5837,0)</f>
        <v>83.143547246801859</v>
      </c>
      <c r="J5837">
        <f>'Approvvigionamento energia'!A5837+'Approvvigionamento energia'!B5837+'Approvvigionamento energia'!I5837</f>
        <v>111.64354724680186</v>
      </c>
      <c r="K5837">
        <f>IF(MIN(LCOH!$C$18,J5837)&gt;=$P$48*LCOH!$C$18, MIN(LCOH!$C$18,J5837),0)</f>
        <v>0</v>
      </c>
      <c r="L5837">
        <f t="shared" si="183"/>
        <v>111.64354724680186</v>
      </c>
      <c r="M5837">
        <f>K5837/LCOH!$C$18</f>
        <v>0</v>
      </c>
      <c r="N5837">
        <f>K5837/LCOH!$C$34</f>
        <v>0</v>
      </c>
    </row>
    <row r="5838" spans="1:14" x14ac:dyDescent="0.35">
      <c r="A5838">
        <f>'Profilo fotovoltaico'!B5840*LCOH!$C$20</f>
        <v>1</v>
      </c>
      <c r="B5838">
        <f>'Profilo eolico'!B5840*LCOH!$C$21</f>
        <v>29.1</v>
      </c>
      <c r="C5838">
        <f>$P$35*'Profilo fotovoltaico'!B5840</f>
        <v>7.3546121876220649</v>
      </c>
      <c r="D5838">
        <f>$Q$37*'Profilo eolico'!B5840</f>
        <v>169.78787543031117</v>
      </c>
      <c r="E5838">
        <f>$P$39*'Profilo fotovoltaico'!B5840+'Approvvigionamento energia'!$Q$39*'Profilo eolico'!B5840</f>
        <v>129.17955961963887</v>
      </c>
      <c r="F5838">
        <f>$P$41*'Profilo fotovoltaico'!B5840+'Approvvigionamento energia'!$Q$41*'Profilo eolico'!B5840</f>
        <v>88.571243808966614</v>
      </c>
      <c r="G5838">
        <f>$P$43*'Profilo fotovoltaico'!B5840+'Approvvigionamento energia'!$Q$43*'Profilo eolico'!B5840</f>
        <v>47.96292799829434</v>
      </c>
      <c r="H5838">
        <f t="shared" si="182"/>
        <v>1138.4335154826958</v>
      </c>
      <c r="I5838">
        <f>IF(LCOH!$C$28=Menu!$A$1,'Approvvigionamento energia'!C5838,0)+IF(LCOH!$C$28=Menu!$A$2,'Approvvigionamento energia'!D5838,0)+IF(LCOH!$C$28=Menu!$A$3,'Approvvigionamento energia'!E5838,0)+IF(LCOH!$C$28=Menu!$A$4,'Approvvigionamento energia'!F5838,0)+IF(LCOH!$C$28=Menu!$A$5,'Approvvigionamento energia'!G5838,0)+IF(LCOH!$C$28=Menu!$A$6,'Approvvigionamento energia'!H5838,0)</f>
        <v>88.571243808966614</v>
      </c>
      <c r="J5838">
        <f>'Approvvigionamento energia'!A5838+'Approvvigionamento energia'!B5838+'Approvvigionamento energia'!I5838</f>
        <v>118.67124380896661</v>
      </c>
      <c r="K5838">
        <f>IF(MIN(LCOH!$C$18,J5838)&gt;=$P$48*LCOH!$C$18, MIN(LCOH!$C$18,J5838),0)</f>
        <v>0</v>
      </c>
      <c r="L5838">
        <f t="shared" si="183"/>
        <v>118.67124380896661</v>
      </c>
      <c r="M5838">
        <f>K5838/LCOH!$C$18</f>
        <v>0</v>
      </c>
      <c r="N5838">
        <f>K5838/LCOH!$C$34</f>
        <v>0</v>
      </c>
    </row>
    <row r="5839" spans="1:14" x14ac:dyDescent="0.35">
      <c r="A5839">
        <f>'Profilo fotovoltaico'!B5841*LCOH!$C$20</f>
        <v>49</v>
      </c>
      <c r="B5839">
        <f>'Profilo eolico'!B5841*LCOH!$C$21</f>
        <v>26.599999999999998</v>
      </c>
      <c r="C5839">
        <f>$P$35*'Profilo fotovoltaico'!B5841</f>
        <v>360.37599719348123</v>
      </c>
      <c r="D5839">
        <f>$Q$37*'Profilo eolico'!B5841</f>
        <v>155.20128819403013</v>
      </c>
      <c r="E5839">
        <f>$P$39*'Profilo fotovoltaico'!B5841+'Approvvigionamento energia'!$Q$39*'Profilo eolico'!B5841</f>
        <v>206.49496544389291</v>
      </c>
      <c r="F5839">
        <f>$P$41*'Profilo fotovoltaico'!B5841+'Approvvigionamento energia'!$Q$41*'Profilo eolico'!B5841</f>
        <v>257.78864269375566</v>
      </c>
      <c r="G5839">
        <f>$P$43*'Profilo fotovoltaico'!B5841+'Approvvigionamento energia'!$Q$43*'Profilo eolico'!B5841</f>
        <v>309.08231994361847</v>
      </c>
      <c r="H5839">
        <f t="shared" si="182"/>
        <v>1138.4335154826958</v>
      </c>
      <c r="I5839">
        <f>IF(LCOH!$C$28=Menu!$A$1,'Approvvigionamento energia'!C5839,0)+IF(LCOH!$C$28=Menu!$A$2,'Approvvigionamento energia'!D5839,0)+IF(LCOH!$C$28=Menu!$A$3,'Approvvigionamento energia'!E5839,0)+IF(LCOH!$C$28=Menu!$A$4,'Approvvigionamento energia'!F5839,0)+IF(LCOH!$C$28=Menu!$A$5,'Approvvigionamento energia'!G5839,0)+IF(LCOH!$C$28=Menu!$A$6,'Approvvigionamento energia'!H5839,0)</f>
        <v>257.78864269375566</v>
      </c>
      <c r="J5839">
        <f>'Approvvigionamento energia'!A5839+'Approvvigionamento energia'!B5839+'Approvvigionamento energia'!I5839</f>
        <v>333.38864269375563</v>
      </c>
      <c r="K5839">
        <f>IF(MIN(LCOH!$C$18,J5839)&gt;=$P$48*LCOH!$C$18, MIN(LCOH!$C$18,J5839),0)</f>
        <v>0</v>
      </c>
      <c r="L5839">
        <f t="shared" si="183"/>
        <v>333.38864269375563</v>
      </c>
      <c r="M5839">
        <f>K5839/LCOH!$C$18</f>
        <v>0</v>
      </c>
      <c r="N5839">
        <f>K5839/LCOH!$C$34</f>
        <v>0</v>
      </c>
    </row>
    <row r="5840" spans="1:14" x14ac:dyDescent="0.35">
      <c r="A5840">
        <f>'Profilo fotovoltaico'!B5842*LCOH!$C$20</f>
        <v>149</v>
      </c>
      <c r="B5840">
        <f>'Profilo eolico'!B5842*LCOH!$C$21</f>
        <v>21.8</v>
      </c>
      <c r="C5840">
        <f>$P$35*'Profilo fotovoltaico'!B5842</f>
        <v>1095.8372159556877</v>
      </c>
      <c r="D5840">
        <f>$Q$37*'Profilo eolico'!B5842</f>
        <v>127.19504070037055</v>
      </c>
      <c r="E5840">
        <f>$P$39*'Profilo fotovoltaico'!B5842+'Approvvigionamento energia'!$Q$39*'Profilo eolico'!B5842</f>
        <v>369.35558451419985</v>
      </c>
      <c r="F5840">
        <f>$P$41*'Profilo fotovoltaico'!B5842+'Approvvigionamento energia'!$Q$41*'Profilo eolico'!B5842</f>
        <v>611.51612832802914</v>
      </c>
      <c r="G5840">
        <f>$P$43*'Profilo fotovoltaico'!B5842+'Approvvigionamento energia'!$Q$43*'Profilo eolico'!B5842</f>
        <v>853.67667214185838</v>
      </c>
      <c r="H5840">
        <f t="shared" si="182"/>
        <v>1138.4335154826958</v>
      </c>
      <c r="I5840">
        <f>IF(LCOH!$C$28=Menu!$A$1,'Approvvigionamento energia'!C5840,0)+IF(LCOH!$C$28=Menu!$A$2,'Approvvigionamento energia'!D5840,0)+IF(LCOH!$C$28=Menu!$A$3,'Approvvigionamento energia'!E5840,0)+IF(LCOH!$C$28=Menu!$A$4,'Approvvigionamento energia'!F5840,0)+IF(LCOH!$C$28=Menu!$A$5,'Approvvigionamento energia'!G5840,0)+IF(LCOH!$C$28=Menu!$A$6,'Approvvigionamento energia'!H5840,0)</f>
        <v>611.51612832802914</v>
      </c>
      <c r="J5840">
        <f>'Approvvigionamento energia'!A5840+'Approvvigionamento energia'!B5840+'Approvvigionamento energia'!I5840</f>
        <v>782.31612832802921</v>
      </c>
      <c r="K5840">
        <f>IF(MIN(LCOH!$C$18,J5840)&gt;=$P$48*LCOH!$C$18, MIN(LCOH!$C$18,J5840),0)</f>
        <v>782.31612832802921</v>
      </c>
      <c r="L5840">
        <f t="shared" si="183"/>
        <v>0</v>
      </c>
      <c r="M5840">
        <f>K5840/LCOH!$C$18</f>
        <v>0.52154408555201948</v>
      </c>
      <c r="N5840">
        <f>K5840/LCOH!$C$34</f>
        <v>15.073528484162413</v>
      </c>
    </row>
    <row r="5841" spans="1:14" x14ac:dyDescent="0.35">
      <c r="A5841">
        <f>'Profilo fotovoltaico'!B5843*LCOH!$C$20</f>
        <v>266</v>
      </c>
      <c r="B5841">
        <f>'Profilo eolico'!B5843*LCOH!$C$21</f>
        <v>24.299999999999997</v>
      </c>
      <c r="C5841">
        <f>$P$35*'Profilo fotovoltaico'!B5843</f>
        <v>1956.3268419074693</v>
      </c>
      <c r="D5841">
        <f>$Q$37*'Profilo eolico'!B5843</f>
        <v>141.78162793665157</v>
      </c>
      <c r="E5841">
        <f>$P$39*'Profilo fotovoltaico'!B5843+'Approvvigionamento energia'!$Q$39*'Profilo eolico'!B5843</f>
        <v>595.41793142935603</v>
      </c>
      <c r="F5841">
        <f>$P$41*'Profilo fotovoltaico'!B5843+'Approvvigionamento energia'!$Q$41*'Profilo eolico'!B5843</f>
        <v>1049.0542349220605</v>
      </c>
      <c r="G5841">
        <f>$P$43*'Profilo fotovoltaico'!B5843+'Approvvigionamento energia'!$Q$43*'Profilo eolico'!B5843</f>
        <v>1502.6905384147651</v>
      </c>
      <c r="H5841">
        <f t="shared" si="182"/>
        <v>1138.4335154826958</v>
      </c>
      <c r="I5841">
        <f>IF(LCOH!$C$28=Menu!$A$1,'Approvvigionamento energia'!C5841,0)+IF(LCOH!$C$28=Menu!$A$2,'Approvvigionamento energia'!D5841,0)+IF(LCOH!$C$28=Menu!$A$3,'Approvvigionamento energia'!E5841,0)+IF(LCOH!$C$28=Menu!$A$4,'Approvvigionamento energia'!F5841,0)+IF(LCOH!$C$28=Menu!$A$5,'Approvvigionamento energia'!G5841,0)+IF(LCOH!$C$28=Menu!$A$6,'Approvvigionamento energia'!H5841,0)</f>
        <v>1049.0542349220605</v>
      </c>
      <c r="J5841">
        <f>'Approvvigionamento energia'!A5841+'Approvvigionamento energia'!B5841+'Approvvigionamento energia'!I5841</f>
        <v>1339.3542349220604</v>
      </c>
      <c r="K5841">
        <f>IF(MIN(LCOH!$C$18,J5841)&gt;=$P$48*LCOH!$C$18, MIN(LCOH!$C$18,J5841),0)</f>
        <v>1339.3542349220604</v>
      </c>
      <c r="L5841">
        <f t="shared" si="183"/>
        <v>0</v>
      </c>
      <c r="M5841">
        <f>K5841/LCOH!$C$18</f>
        <v>0.8929028232813736</v>
      </c>
      <c r="N5841">
        <f>K5841/LCOH!$C$34</f>
        <v>25.806439979230451</v>
      </c>
    </row>
    <row r="5842" spans="1:14" x14ac:dyDescent="0.35">
      <c r="A5842">
        <f>'Profilo fotovoltaico'!B5844*LCOH!$C$20</f>
        <v>382</v>
      </c>
      <c r="B5842">
        <f>'Profilo eolico'!B5844*LCOH!$C$21</f>
        <v>32.700000000000003</v>
      </c>
      <c r="C5842">
        <f>$P$35*'Profilo fotovoltaico'!B5844</f>
        <v>2809.4618556716287</v>
      </c>
      <c r="D5842">
        <f>$Q$37*'Profilo eolico'!B5844</f>
        <v>190.79256105055583</v>
      </c>
      <c r="E5842">
        <f>$P$39*'Profilo fotovoltaico'!B5844+'Approvvigionamento energia'!$Q$39*'Profilo eolico'!B5844</f>
        <v>845.45988470582404</v>
      </c>
      <c r="F5842">
        <f>$P$41*'Profilo fotovoltaico'!B5844+'Approvvigionamento energia'!$Q$41*'Profilo eolico'!B5844</f>
        <v>1500.1272083610922</v>
      </c>
      <c r="G5842">
        <f>$P$43*'Profilo fotovoltaico'!B5844+'Approvvigionamento energia'!$Q$43*'Profilo eolico'!B5844</f>
        <v>2154.7945320163608</v>
      </c>
      <c r="H5842">
        <f t="shared" si="182"/>
        <v>1138.4335154826958</v>
      </c>
      <c r="I5842">
        <f>IF(LCOH!$C$28=Menu!$A$1,'Approvvigionamento energia'!C5842,0)+IF(LCOH!$C$28=Menu!$A$2,'Approvvigionamento energia'!D5842,0)+IF(LCOH!$C$28=Menu!$A$3,'Approvvigionamento energia'!E5842,0)+IF(LCOH!$C$28=Menu!$A$4,'Approvvigionamento energia'!F5842,0)+IF(LCOH!$C$28=Menu!$A$5,'Approvvigionamento energia'!G5842,0)+IF(LCOH!$C$28=Menu!$A$6,'Approvvigionamento energia'!H5842,0)</f>
        <v>1500.1272083610922</v>
      </c>
      <c r="J5842">
        <f>'Approvvigionamento energia'!A5842+'Approvvigionamento energia'!B5842+'Approvvigionamento energia'!I5842</f>
        <v>1914.8272083610923</v>
      </c>
      <c r="K5842">
        <f>IF(MIN(LCOH!$C$18,J5842)&gt;=$P$48*LCOH!$C$18, MIN(LCOH!$C$18,J5842),0)</f>
        <v>1500</v>
      </c>
      <c r="L5842">
        <f t="shared" si="183"/>
        <v>414.82720836109229</v>
      </c>
      <c r="M5842">
        <f>K5842/LCOH!$C$18</f>
        <v>1</v>
      </c>
      <c r="N5842">
        <f>K5842/LCOH!$C$34</f>
        <v>28.901734104046245</v>
      </c>
    </row>
    <row r="5843" spans="1:14" x14ac:dyDescent="0.35">
      <c r="A5843">
        <f>'Profilo fotovoltaico'!B5845*LCOH!$C$20</f>
        <v>462</v>
      </c>
      <c r="B5843">
        <f>'Profilo eolico'!B5845*LCOH!$C$21</f>
        <v>42.7</v>
      </c>
      <c r="C5843">
        <f>$P$35*'Profilo fotovoltaico'!B5845</f>
        <v>3397.8308306813942</v>
      </c>
      <c r="D5843">
        <f>$Q$37*'Profilo eolico'!B5845</f>
        <v>249.13890999567997</v>
      </c>
      <c r="E5843">
        <f>$P$39*'Profilo fotovoltaico'!B5845+'Approvvigionamento energia'!$Q$39*'Profilo eolico'!B5845</f>
        <v>1036.3118901671085</v>
      </c>
      <c r="F5843">
        <f>$P$41*'Profilo fotovoltaico'!B5845+'Approvvigionamento energia'!$Q$41*'Profilo eolico'!B5845</f>
        <v>1823.4848703385371</v>
      </c>
      <c r="G5843">
        <f>$P$43*'Profilo fotovoltaico'!B5845+'Approvvigionamento energia'!$Q$43*'Profilo eolico'!B5845</f>
        <v>2610.6578505099656</v>
      </c>
      <c r="H5843">
        <f t="shared" si="182"/>
        <v>1138.4335154826958</v>
      </c>
      <c r="I5843">
        <f>IF(LCOH!$C$28=Menu!$A$1,'Approvvigionamento energia'!C5843,0)+IF(LCOH!$C$28=Menu!$A$2,'Approvvigionamento energia'!D5843,0)+IF(LCOH!$C$28=Menu!$A$3,'Approvvigionamento energia'!E5843,0)+IF(LCOH!$C$28=Menu!$A$4,'Approvvigionamento energia'!F5843,0)+IF(LCOH!$C$28=Menu!$A$5,'Approvvigionamento energia'!G5843,0)+IF(LCOH!$C$28=Menu!$A$6,'Approvvigionamento energia'!H5843,0)</f>
        <v>1823.4848703385371</v>
      </c>
      <c r="J5843">
        <f>'Approvvigionamento energia'!A5843+'Approvvigionamento energia'!B5843+'Approvvigionamento energia'!I5843</f>
        <v>2328.1848703385372</v>
      </c>
      <c r="K5843">
        <f>IF(MIN(LCOH!$C$18,J5843)&gt;=$P$48*LCOH!$C$18, MIN(LCOH!$C$18,J5843),0)</f>
        <v>1500</v>
      </c>
      <c r="L5843">
        <f t="shared" si="183"/>
        <v>828.18487033853717</v>
      </c>
      <c r="M5843">
        <f>K5843/LCOH!$C$18</f>
        <v>1</v>
      </c>
      <c r="N5843">
        <f>K5843/LCOH!$C$34</f>
        <v>28.901734104046245</v>
      </c>
    </row>
    <row r="5844" spans="1:14" x14ac:dyDescent="0.35">
      <c r="A5844">
        <f>'Profilo fotovoltaico'!B5846*LCOH!$C$20</f>
        <v>502</v>
      </c>
      <c r="B5844">
        <f>'Profilo eolico'!B5846*LCOH!$C$21</f>
        <v>47</v>
      </c>
      <c r="C5844">
        <f>$P$35*'Profilo fotovoltaico'!B5846</f>
        <v>3692.0153181862765</v>
      </c>
      <c r="D5844">
        <f>$Q$37*'Profilo eolico'!B5846</f>
        <v>274.2278400420833</v>
      </c>
      <c r="E5844">
        <f>$P$39*'Profilo fotovoltaico'!B5846+'Approvvigionamento energia'!$Q$39*'Profilo eolico'!B5846</f>
        <v>1128.6747095781316</v>
      </c>
      <c r="F5844">
        <f>$P$41*'Profilo fotovoltaico'!B5846+'Approvvigionamento energia'!$Q$41*'Profilo eolico'!B5846</f>
        <v>1983.1215791141799</v>
      </c>
      <c r="G5844">
        <f>$P$43*'Profilo fotovoltaico'!B5846+'Approvvigionamento energia'!$Q$43*'Profilo eolico'!B5846</f>
        <v>2837.5684486502287</v>
      </c>
      <c r="H5844">
        <f t="shared" si="182"/>
        <v>1138.4335154826958</v>
      </c>
      <c r="I5844">
        <f>IF(LCOH!$C$28=Menu!$A$1,'Approvvigionamento energia'!C5844,0)+IF(LCOH!$C$28=Menu!$A$2,'Approvvigionamento energia'!D5844,0)+IF(LCOH!$C$28=Menu!$A$3,'Approvvigionamento energia'!E5844,0)+IF(LCOH!$C$28=Menu!$A$4,'Approvvigionamento energia'!F5844,0)+IF(LCOH!$C$28=Menu!$A$5,'Approvvigionamento energia'!G5844,0)+IF(LCOH!$C$28=Menu!$A$6,'Approvvigionamento energia'!H5844,0)</f>
        <v>1983.1215791141799</v>
      </c>
      <c r="J5844">
        <f>'Approvvigionamento energia'!A5844+'Approvvigionamento energia'!B5844+'Approvvigionamento energia'!I5844</f>
        <v>2532.1215791141799</v>
      </c>
      <c r="K5844">
        <f>IF(MIN(LCOH!$C$18,J5844)&gt;=$P$48*LCOH!$C$18, MIN(LCOH!$C$18,J5844),0)</f>
        <v>1500</v>
      </c>
      <c r="L5844">
        <f t="shared" si="183"/>
        <v>1032.1215791141799</v>
      </c>
      <c r="M5844">
        <f>K5844/LCOH!$C$18</f>
        <v>1</v>
      </c>
      <c r="N5844">
        <f>K5844/LCOH!$C$34</f>
        <v>28.901734104046245</v>
      </c>
    </row>
    <row r="5845" spans="1:14" x14ac:dyDescent="0.35">
      <c r="A5845">
        <f>'Profilo fotovoltaico'!B5847*LCOH!$C$20</f>
        <v>502</v>
      </c>
      <c r="B5845">
        <f>'Profilo eolico'!B5847*LCOH!$C$21</f>
        <v>48</v>
      </c>
      <c r="C5845">
        <f>$P$35*'Profilo fotovoltaico'!B5847</f>
        <v>3692.0153181862765</v>
      </c>
      <c r="D5845">
        <f>$Q$37*'Profilo eolico'!B5847</f>
        <v>280.06247493659572</v>
      </c>
      <c r="E5845">
        <f>$P$39*'Profilo fotovoltaico'!B5847+'Approvvigionamento energia'!$Q$39*'Profilo eolico'!B5847</f>
        <v>1133.0506857490159</v>
      </c>
      <c r="F5845">
        <f>$P$41*'Profilo fotovoltaico'!B5847+'Approvvigionamento energia'!$Q$41*'Profilo eolico'!B5847</f>
        <v>1986.0388965614361</v>
      </c>
      <c r="G5845">
        <f>$P$43*'Profilo fotovoltaico'!B5847+'Approvvigionamento energia'!$Q$43*'Profilo eolico'!B5847</f>
        <v>2839.0271073738568</v>
      </c>
      <c r="H5845">
        <f t="shared" si="182"/>
        <v>1138.4335154826958</v>
      </c>
      <c r="I5845">
        <f>IF(LCOH!$C$28=Menu!$A$1,'Approvvigionamento energia'!C5845,0)+IF(LCOH!$C$28=Menu!$A$2,'Approvvigionamento energia'!D5845,0)+IF(LCOH!$C$28=Menu!$A$3,'Approvvigionamento energia'!E5845,0)+IF(LCOH!$C$28=Menu!$A$4,'Approvvigionamento energia'!F5845,0)+IF(LCOH!$C$28=Menu!$A$5,'Approvvigionamento energia'!G5845,0)+IF(LCOH!$C$28=Menu!$A$6,'Approvvigionamento energia'!H5845,0)</f>
        <v>1986.0388965614361</v>
      </c>
      <c r="J5845">
        <f>'Approvvigionamento energia'!A5845+'Approvvigionamento energia'!B5845+'Approvvigionamento energia'!I5845</f>
        <v>2536.0388965614361</v>
      </c>
      <c r="K5845">
        <f>IF(MIN(LCOH!$C$18,J5845)&gt;=$P$48*LCOH!$C$18, MIN(LCOH!$C$18,J5845),0)</f>
        <v>1500</v>
      </c>
      <c r="L5845">
        <f t="shared" si="183"/>
        <v>1036.0388965614361</v>
      </c>
      <c r="M5845">
        <f>K5845/LCOH!$C$18</f>
        <v>1</v>
      </c>
      <c r="N5845">
        <f>K5845/LCOH!$C$34</f>
        <v>28.901734104046245</v>
      </c>
    </row>
    <row r="5846" spans="1:14" x14ac:dyDescent="0.35">
      <c r="A5846">
        <f>'Profilo fotovoltaico'!B5848*LCOH!$C$20</f>
        <v>467</v>
      </c>
      <c r="B5846">
        <f>'Profilo eolico'!B5848*LCOH!$C$21</f>
        <v>46.300000000000004</v>
      </c>
      <c r="C5846">
        <f>$P$35*'Profilo fotovoltaico'!B5848</f>
        <v>3434.6038916195043</v>
      </c>
      <c r="D5846">
        <f>$Q$37*'Profilo eolico'!B5848</f>
        <v>270.14359561592465</v>
      </c>
      <c r="E5846">
        <f>$P$39*'Profilo fotovoltaico'!B5848+'Approvvigionamento energia'!$Q$39*'Profilo eolico'!B5848</f>
        <v>1061.2586696168196</v>
      </c>
      <c r="F5846">
        <f>$P$41*'Profilo fotovoltaico'!B5848+'Approvvigionamento energia'!$Q$41*'Profilo eolico'!B5848</f>
        <v>1852.3737436177146</v>
      </c>
      <c r="G5846">
        <f>$P$43*'Profilo fotovoltaico'!B5848+'Approvvigionamento energia'!$Q$43*'Profilo eolico'!B5848</f>
        <v>2643.4888176186096</v>
      </c>
      <c r="H5846">
        <f t="shared" si="182"/>
        <v>1138.4335154826958</v>
      </c>
      <c r="I5846">
        <f>IF(LCOH!$C$28=Menu!$A$1,'Approvvigionamento energia'!C5846,0)+IF(LCOH!$C$28=Menu!$A$2,'Approvvigionamento energia'!D5846,0)+IF(LCOH!$C$28=Menu!$A$3,'Approvvigionamento energia'!E5846,0)+IF(LCOH!$C$28=Menu!$A$4,'Approvvigionamento energia'!F5846,0)+IF(LCOH!$C$28=Menu!$A$5,'Approvvigionamento energia'!G5846,0)+IF(LCOH!$C$28=Menu!$A$6,'Approvvigionamento energia'!H5846,0)</f>
        <v>1852.3737436177146</v>
      </c>
      <c r="J5846">
        <f>'Approvvigionamento energia'!A5846+'Approvvigionamento energia'!B5846+'Approvvigionamento energia'!I5846</f>
        <v>2365.6737436177145</v>
      </c>
      <c r="K5846">
        <f>IF(MIN(LCOH!$C$18,J5846)&gt;=$P$48*LCOH!$C$18, MIN(LCOH!$C$18,J5846),0)</f>
        <v>1500</v>
      </c>
      <c r="L5846">
        <f t="shared" si="183"/>
        <v>865.67374361771454</v>
      </c>
      <c r="M5846">
        <f>K5846/LCOH!$C$18</f>
        <v>1</v>
      </c>
      <c r="N5846">
        <f>K5846/LCOH!$C$34</f>
        <v>28.901734104046245</v>
      </c>
    </row>
    <row r="5847" spans="1:14" x14ac:dyDescent="0.35">
      <c r="A5847">
        <f>'Profilo fotovoltaico'!B5849*LCOH!$C$20</f>
        <v>399</v>
      </c>
      <c r="B5847">
        <f>'Profilo eolico'!B5849*LCOH!$C$21</f>
        <v>43.4</v>
      </c>
      <c r="C5847">
        <f>$P$35*'Profilo fotovoltaico'!B5849</f>
        <v>2934.490262861204</v>
      </c>
      <c r="D5847">
        <f>$Q$37*'Profilo eolico'!B5849</f>
        <v>253.22315442183864</v>
      </c>
      <c r="E5847">
        <f>$P$39*'Profilo fotovoltaico'!B5849+'Approvvigionamento energia'!$Q$39*'Profilo eolico'!B5849</f>
        <v>923.53993153167994</v>
      </c>
      <c r="F5847">
        <f>$P$41*'Profilo fotovoltaico'!B5849+'Approvvigionamento energia'!$Q$41*'Profilo eolico'!B5849</f>
        <v>1593.8567086415212</v>
      </c>
      <c r="G5847">
        <f>$P$43*'Profilo fotovoltaico'!B5849+'Approvvigionamento energia'!$Q$43*'Profilo eolico'!B5849</f>
        <v>2264.1734857513629</v>
      </c>
      <c r="H5847">
        <f t="shared" si="182"/>
        <v>1138.4335154826958</v>
      </c>
      <c r="I5847">
        <f>IF(LCOH!$C$28=Menu!$A$1,'Approvvigionamento energia'!C5847,0)+IF(LCOH!$C$28=Menu!$A$2,'Approvvigionamento energia'!D5847,0)+IF(LCOH!$C$28=Menu!$A$3,'Approvvigionamento energia'!E5847,0)+IF(LCOH!$C$28=Menu!$A$4,'Approvvigionamento energia'!F5847,0)+IF(LCOH!$C$28=Menu!$A$5,'Approvvigionamento energia'!G5847,0)+IF(LCOH!$C$28=Menu!$A$6,'Approvvigionamento energia'!H5847,0)</f>
        <v>1593.8567086415212</v>
      </c>
      <c r="J5847">
        <f>'Approvvigionamento energia'!A5847+'Approvvigionamento energia'!B5847+'Approvvigionamento energia'!I5847</f>
        <v>2036.2567086415211</v>
      </c>
      <c r="K5847">
        <f>IF(MIN(LCOH!$C$18,J5847)&gt;=$P$48*LCOH!$C$18, MIN(LCOH!$C$18,J5847),0)</f>
        <v>1500</v>
      </c>
      <c r="L5847">
        <f t="shared" si="183"/>
        <v>536.25670864152107</v>
      </c>
      <c r="M5847">
        <f>K5847/LCOH!$C$18</f>
        <v>1</v>
      </c>
      <c r="N5847">
        <f>K5847/LCOH!$C$34</f>
        <v>28.901734104046245</v>
      </c>
    </row>
    <row r="5848" spans="1:14" x14ac:dyDescent="0.35">
      <c r="A5848">
        <f>'Profilo fotovoltaico'!B5850*LCOH!$C$20</f>
        <v>302</v>
      </c>
      <c r="B5848">
        <f>'Profilo eolico'!B5850*LCOH!$C$21</f>
        <v>39.5</v>
      </c>
      <c r="C5848">
        <f>$P$35*'Profilo fotovoltaico'!B5850</f>
        <v>2221.0928806618635</v>
      </c>
      <c r="D5848">
        <f>$Q$37*'Profilo eolico'!B5850</f>
        <v>230.46807833324024</v>
      </c>
      <c r="E5848">
        <f>$P$39*'Profilo fotovoltaico'!B5850+'Approvvigionamento energia'!$Q$39*'Profilo eolico'!B5850</f>
        <v>728.12427891539608</v>
      </c>
      <c r="F5848">
        <f>$P$41*'Profilo fotovoltaico'!B5850+'Approvvigionamento energia'!$Q$41*'Profilo eolico'!B5850</f>
        <v>1225.7804794975518</v>
      </c>
      <c r="G5848">
        <f>$P$43*'Profilo fotovoltaico'!B5850+'Approvvigionamento energia'!$Q$43*'Profilo eolico'!B5850</f>
        <v>1723.4366800797079</v>
      </c>
      <c r="H5848">
        <f t="shared" si="182"/>
        <v>1138.4335154826958</v>
      </c>
      <c r="I5848">
        <f>IF(LCOH!$C$28=Menu!$A$1,'Approvvigionamento energia'!C5848,0)+IF(LCOH!$C$28=Menu!$A$2,'Approvvigionamento energia'!D5848,0)+IF(LCOH!$C$28=Menu!$A$3,'Approvvigionamento energia'!E5848,0)+IF(LCOH!$C$28=Menu!$A$4,'Approvvigionamento energia'!F5848,0)+IF(LCOH!$C$28=Menu!$A$5,'Approvvigionamento energia'!G5848,0)+IF(LCOH!$C$28=Menu!$A$6,'Approvvigionamento energia'!H5848,0)</f>
        <v>1225.7804794975518</v>
      </c>
      <c r="J5848">
        <f>'Approvvigionamento energia'!A5848+'Approvvigionamento energia'!B5848+'Approvvigionamento energia'!I5848</f>
        <v>1567.2804794975518</v>
      </c>
      <c r="K5848">
        <f>IF(MIN(LCOH!$C$18,J5848)&gt;=$P$48*LCOH!$C$18, MIN(LCOH!$C$18,J5848),0)</f>
        <v>1500</v>
      </c>
      <c r="L5848">
        <f t="shared" si="183"/>
        <v>67.280479497551823</v>
      </c>
      <c r="M5848">
        <f>K5848/LCOH!$C$18</f>
        <v>1</v>
      </c>
      <c r="N5848">
        <f>K5848/LCOH!$C$34</f>
        <v>28.901734104046245</v>
      </c>
    </row>
    <row r="5849" spans="1:14" x14ac:dyDescent="0.35">
      <c r="A5849">
        <f>'Profilo fotovoltaico'!B5851*LCOH!$C$20</f>
        <v>195</v>
      </c>
      <c r="B5849">
        <f>'Profilo eolico'!B5851*LCOH!$C$21</f>
        <v>35.1</v>
      </c>
      <c r="C5849">
        <f>$P$35*'Profilo fotovoltaico'!B5851</f>
        <v>1434.1493765863027</v>
      </c>
      <c r="D5849">
        <f>$Q$37*'Profilo eolico'!B5851</f>
        <v>204.79568479738563</v>
      </c>
      <c r="E5849">
        <f>$P$39*'Profilo fotovoltaico'!B5851+'Approvvigionamento energia'!$Q$39*'Profilo eolico'!B5851</f>
        <v>512.13410774461488</v>
      </c>
      <c r="F5849">
        <f>$P$41*'Profilo fotovoltaico'!B5851+'Approvvigionamento energia'!$Q$41*'Profilo eolico'!B5851</f>
        <v>819.4725306918441</v>
      </c>
      <c r="G5849">
        <f>$P$43*'Profilo fotovoltaico'!B5851+'Approvvigionamento energia'!$Q$43*'Profilo eolico'!B5851</f>
        <v>1126.8109536390734</v>
      </c>
      <c r="H5849">
        <f t="shared" si="182"/>
        <v>1138.4335154826958</v>
      </c>
      <c r="I5849">
        <f>IF(LCOH!$C$28=Menu!$A$1,'Approvvigionamento energia'!C5849,0)+IF(LCOH!$C$28=Menu!$A$2,'Approvvigionamento energia'!D5849,0)+IF(LCOH!$C$28=Menu!$A$3,'Approvvigionamento energia'!E5849,0)+IF(LCOH!$C$28=Menu!$A$4,'Approvvigionamento energia'!F5849,0)+IF(LCOH!$C$28=Menu!$A$5,'Approvvigionamento energia'!G5849,0)+IF(LCOH!$C$28=Menu!$A$6,'Approvvigionamento energia'!H5849,0)</f>
        <v>819.4725306918441</v>
      </c>
      <c r="J5849">
        <f>'Approvvigionamento energia'!A5849+'Approvvigionamento energia'!B5849+'Approvvigionamento energia'!I5849</f>
        <v>1049.5725306918441</v>
      </c>
      <c r="K5849">
        <f>IF(MIN(LCOH!$C$18,J5849)&gt;=$P$48*LCOH!$C$18, MIN(LCOH!$C$18,J5849),0)</f>
        <v>1049.5725306918441</v>
      </c>
      <c r="L5849">
        <f t="shared" si="183"/>
        <v>0</v>
      </c>
      <c r="M5849">
        <f>K5849/LCOH!$C$18</f>
        <v>0.69971502046122946</v>
      </c>
      <c r="N5849">
        <f>K5849/LCOH!$C$34</f>
        <v>20.222977469977728</v>
      </c>
    </row>
    <row r="5850" spans="1:14" x14ac:dyDescent="0.35">
      <c r="A5850">
        <f>'Profilo fotovoltaico'!B5852*LCOH!$C$20</f>
        <v>89</v>
      </c>
      <c r="B5850">
        <f>'Profilo eolico'!B5852*LCOH!$C$21</f>
        <v>39.9</v>
      </c>
      <c r="C5850">
        <f>$P$35*'Profilo fotovoltaico'!B5852</f>
        <v>654.56048469836378</v>
      </c>
      <c r="D5850">
        <f>$Q$37*'Profilo eolico'!B5852</f>
        <v>232.80193229104518</v>
      </c>
      <c r="E5850">
        <f>$P$39*'Profilo fotovoltaico'!B5852+'Approvvigionamento energia'!$Q$39*'Profilo eolico'!B5852</f>
        <v>338.24157039287479</v>
      </c>
      <c r="F5850">
        <f>$P$41*'Profilo fotovoltaico'!B5852+'Approvvigionamento energia'!$Q$41*'Profilo eolico'!B5852</f>
        <v>443.68120849470449</v>
      </c>
      <c r="G5850">
        <f>$P$43*'Profilo fotovoltaico'!B5852+'Approvvigionamento energia'!$Q$43*'Profilo eolico'!B5852</f>
        <v>549.12084659653408</v>
      </c>
      <c r="H5850">
        <f t="shared" si="182"/>
        <v>1138.4335154826958</v>
      </c>
      <c r="I5850">
        <f>IF(LCOH!$C$28=Menu!$A$1,'Approvvigionamento energia'!C5850,0)+IF(LCOH!$C$28=Menu!$A$2,'Approvvigionamento energia'!D5850,0)+IF(LCOH!$C$28=Menu!$A$3,'Approvvigionamento energia'!E5850,0)+IF(LCOH!$C$28=Menu!$A$4,'Approvvigionamento energia'!F5850,0)+IF(LCOH!$C$28=Menu!$A$5,'Approvvigionamento energia'!G5850,0)+IF(LCOH!$C$28=Menu!$A$6,'Approvvigionamento energia'!H5850,0)</f>
        <v>443.68120849470449</v>
      </c>
      <c r="J5850">
        <f>'Approvvigionamento energia'!A5850+'Approvvigionamento energia'!B5850+'Approvvigionamento energia'!I5850</f>
        <v>572.58120849470447</v>
      </c>
      <c r="K5850">
        <f>IF(MIN(LCOH!$C$18,J5850)&gt;=$P$48*LCOH!$C$18, MIN(LCOH!$C$18,J5850),0)</f>
        <v>572.58120849470447</v>
      </c>
      <c r="L5850">
        <f t="shared" si="183"/>
        <v>0</v>
      </c>
      <c r="M5850">
        <f>K5850/LCOH!$C$18</f>
        <v>0.38172080566313632</v>
      </c>
      <c r="N5850">
        <f>K5850/LCOH!$C$34</f>
        <v>11.032393227258275</v>
      </c>
    </row>
    <row r="5851" spans="1:14" x14ac:dyDescent="0.35">
      <c r="A5851">
        <f>'Profilo fotovoltaico'!B5853*LCOH!$C$20</f>
        <v>12</v>
      </c>
      <c r="B5851">
        <f>'Profilo eolico'!B5853*LCOH!$C$21</f>
        <v>54.300000000000004</v>
      </c>
      <c r="C5851">
        <f>$P$35*'Profilo fotovoltaico'!B5853</f>
        <v>88.255346251464786</v>
      </c>
      <c r="D5851">
        <f>$Q$37*'Profilo eolico'!B5853</f>
        <v>316.82067477202389</v>
      </c>
      <c r="E5851">
        <f>$P$39*'Profilo fotovoltaico'!B5853+'Approvvigionamento energia'!$Q$39*'Profilo eolico'!B5853</f>
        <v>259.67934264188415</v>
      </c>
      <c r="F5851">
        <f>$P$41*'Profilo fotovoltaico'!B5853+'Approvvigionamento energia'!$Q$41*'Profilo eolico'!B5853</f>
        <v>202.53801051174435</v>
      </c>
      <c r="G5851">
        <f>$P$43*'Profilo fotovoltaico'!B5853+'Approvvigionamento energia'!$Q$43*'Profilo eolico'!B5853</f>
        <v>145.39667838160454</v>
      </c>
      <c r="H5851">
        <f t="shared" si="182"/>
        <v>1138.4335154826958</v>
      </c>
      <c r="I5851">
        <f>IF(LCOH!$C$28=Menu!$A$1,'Approvvigionamento energia'!C5851,0)+IF(LCOH!$C$28=Menu!$A$2,'Approvvigionamento energia'!D5851,0)+IF(LCOH!$C$28=Menu!$A$3,'Approvvigionamento energia'!E5851,0)+IF(LCOH!$C$28=Menu!$A$4,'Approvvigionamento energia'!F5851,0)+IF(LCOH!$C$28=Menu!$A$5,'Approvvigionamento energia'!G5851,0)+IF(LCOH!$C$28=Menu!$A$6,'Approvvigionamento energia'!H5851,0)</f>
        <v>202.53801051174435</v>
      </c>
      <c r="J5851">
        <f>'Approvvigionamento energia'!A5851+'Approvvigionamento energia'!B5851+'Approvvigionamento energia'!I5851</f>
        <v>268.83801051174436</v>
      </c>
      <c r="K5851">
        <f>IF(MIN(LCOH!$C$18,J5851)&gt;=$P$48*LCOH!$C$18, MIN(LCOH!$C$18,J5851),0)</f>
        <v>0</v>
      </c>
      <c r="L5851">
        <f t="shared" si="183"/>
        <v>268.83801051174436</v>
      </c>
      <c r="M5851">
        <f>K5851/LCOH!$C$18</f>
        <v>0</v>
      </c>
      <c r="N5851">
        <f>K5851/LCOH!$C$34</f>
        <v>0</v>
      </c>
    </row>
    <row r="5852" spans="1:14" x14ac:dyDescent="0.35">
      <c r="A5852">
        <f>'Profilo fotovoltaico'!B5854*LCOH!$C$20</f>
        <v>0</v>
      </c>
      <c r="B5852">
        <f>'Profilo eolico'!B5854*LCOH!$C$21</f>
        <v>60.400000000000006</v>
      </c>
      <c r="C5852">
        <f>$P$35*'Profilo fotovoltaico'!B5854</f>
        <v>0</v>
      </c>
      <c r="D5852">
        <f>$Q$37*'Profilo eolico'!B5854</f>
        <v>352.41194762854963</v>
      </c>
      <c r="E5852">
        <f>$P$39*'Profilo fotovoltaico'!B5854+'Approvvigionamento energia'!$Q$39*'Profilo eolico'!B5854</f>
        <v>264.30896072141223</v>
      </c>
      <c r="F5852">
        <f>$P$41*'Profilo fotovoltaico'!B5854+'Approvvigionamento energia'!$Q$41*'Profilo eolico'!B5854</f>
        <v>176.20597381427481</v>
      </c>
      <c r="G5852">
        <f>$P$43*'Profilo fotovoltaico'!B5854+'Approvvigionamento energia'!$Q$43*'Profilo eolico'!B5854</f>
        <v>88.102986907137407</v>
      </c>
      <c r="H5852">
        <f t="shared" si="182"/>
        <v>1138.4335154826958</v>
      </c>
      <c r="I5852">
        <f>IF(LCOH!$C$28=Menu!$A$1,'Approvvigionamento energia'!C5852,0)+IF(LCOH!$C$28=Menu!$A$2,'Approvvigionamento energia'!D5852,0)+IF(LCOH!$C$28=Menu!$A$3,'Approvvigionamento energia'!E5852,0)+IF(LCOH!$C$28=Menu!$A$4,'Approvvigionamento energia'!F5852,0)+IF(LCOH!$C$28=Menu!$A$5,'Approvvigionamento energia'!G5852,0)+IF(LCOH!$C$28=Menu!$A$6,'Approvvigionamento energia'!H5852,0)</f>
        <v>176.20597381427481</v>
      </c>
      <c r="J5852">
        <f>'Approvvigionamento energia'!A5852+'Approvvigionamento energia'!B5852+'Approvvigionamento energia'!I5852</f>
        <v>236.60597381427482</v>
      </c>
      <c r="K5852">
        <f>IF(MIN(LCOH!$C$18,J5852)&gt;=$P$48*LCOH!$C$18, MIN(LCOH!$C$18,J5852),0)</f>
        <v>0</v>
      </c>
      <c r="L5852">
        <f t="shared" si="183"/>
        <v>236.60597381427482</v>
      </c>
      <c r="M5852">
        <f>K5852/LCOH!$C$18</f>
        <v>0</v>
      </c>
      <c r="N5852">
        <f>K5852/LCOH!$C$34</f>
        <v>0</v>
      </c>
    </row>
    <row r="5853" spans="1:14" x14ac:dyDescent="0.35">
      <c r="A5853">
        <f>'Profilo fotovoltaico'!B5855*LCOH!$C$20</f>
        <v>0</v>
      </c>
      <c r="B5853">
        <f>'Profilo eolico'!B5855*LCOH!$C$21</f>
        <v>55.1</v>
      </c>
      <c r="C5853">
        <f>$P$35*'Profilo fotovoltaico'!B5855</f>
        <v>0</v>
      </c>
      <c r="D5853">
        <f>$Q$37*'Profilo eolico'!B5855</f>
        <v>321.48838268763387</v>
      </c>
      <c r="E5853">
        <f>$P$39*'Profilo fotovoltaico'!B5855+'Approvvigionamento energia'!$Q$39*'Profilo eolico'!B5855</f>
        <v>241.11628701572539</v>
      </c>
      <c r="F5853">
        <f>$P$41*'Profilo fotovoltaico'!B5855+'Approvvigionamento energia'!$Q$41*'Profilo eolico'!B5855</f>
        <v>160.74419134381694</v>
      </c>
      <c r="G5853">
        <f>$P$43*'Profilo fotovoltaico'!B5855+'Approvvigionamento energia'!$Q$43*'Profilo eolico'!B5855</f>
        <v>80.372095671908468</v>
      </c>
      <c r="H5853">
        <f t="shared" si="182"/>
        <v>1138.4335154826958</v>
      </c>
      <c r="I5853">
        <f>IF(LCOH!$C$28=Menu!$A$1,'Approvvigionamento energia'!C5853,0)+IF(LCOH!$C$28=Menu!$A$2,'Approvvigionamento energia'!D5853,0)+IF(LCOH!$C$28=Menu!$A$3,'Approvvigionamento energia'!E5853,0)+IF(LCOH!$C$28=Menu!$A$4,'Approvvigionamento energia'!F5853,0)+IF(LCOH!$C$28=Menu!$A$5,'Approvvigionamento energia'!G5853,0)+IF(LCOH!$C$28=Menu!$A$6,'Approvvigionamento energia'!H5853,0)</f>
        <v>160.74419134381694</v>
      </c>
      <c r="J5853">
        <f>'Approvvigionamento energia'!A5853+'Approvvigionamento energia'!B5853+'Approvvigionamento energia'!I5853</f>
        <v>215.84419134381693</v>
      </c>
      <c r="K5853">
        <f>IF(MIN(LCOH!$C$18,J5853)&gt;=$P$48*LCOH!$C$18, MIN(LCOH!$C$18,J5853),0)</f>
        <v>0</v>
      </c>
      <c r="L5853">
        <f t="shared" si="183"/>
        <v>215.84419134381693</v>
      </c>
      <c r="M5853">
        <f>K5853/LCOH!$C$18</f>
        <v>0</v>
      </c>
      <c r="N5853">
        <f>K5853/LCOH!$C$34</f>
        <v>0</v>
      </c>
    </row>
    <row r="5854" spans="1:14" x14ac:dyDescent="0.35">
      <c r="A5854">
        <f>'Profilo fotovoltaico'!B5856*LCOH!$C$20</f>
        <v>0</v>
      </c>
      <c r="B5854">
        <f>'Profilo eolico'!B5856*LCOH!$C$21</f>
        <v>46.4</v>
      </c>
      <c r="C5854">
        <f>$P$35*'Profilo fotovoltaico'!B5856</f>
        <v>0</v>
      </c>
      <c r="D5854">
        <f>$Q$37*'Profilo eolico'!B5856</f>
        <v>270.72705910537587</v>
      </c>
      <c r="E5854">
        <f>$P$39*'Profilo fotovoltaico'!B5856+'Approvvigionamento energia'!$Q$39*'Profilo eolico'!B5856</f>
        <v>203.04529432903189</v>
      </c>
      <c r="F5854">
        <f>$P$41*'Profilo fotovoltaico'!B5856+'Approvvigionamento energia'!$Q$41*'Profilo eolico'!B5856</f>
        <v>135.36352955268794</v>
      </c>
      <c r="G5854">
        <f>$P$43*'Profilo fotovoltaico'!B5856+'Approvvigionamento energia'!$Q$43*'Profilo eolico'!B5856</f>
        <v>67.681764776343968</v>
      </c>
      <c r="H5854">
        <f t="shared" si="182"/>
        <v>1138.4335154826958</v>
      </c>
      <c r="I5854">
        <f>IF(LCOH!$C$28=Menu!$A$1,'Approvvigionamento energia'!C5854,0)+IF(LCOH!$C$28=Menu!$A$2,'Approvvigionamento energia'!D5854,0)+IF(LCOH!$C$28=Menu!$A$3,'Approvvigionamento energia'!E5854,0)+IF(LCOH!$C$28=Menu!$A$4,'Approvvigionamento energia'!F5854,0)+IF(LCOH!$C$28=Menu!$A$5,'Approvvigionamento energia'!G5854,0)+IF(LCOH!$C$28=Menu!$A$6,'Approvvigionamento energia'!H5854,0)</f>
        <v>135.36352955268794</v>
      </c>
      <c r="J5854">
        <f>'Approvvigionamento energia'!A5854+'Approvvigionamento energia'!B5854+'Approvvigionamento energia'!I5854</f>
        <v>181.76352955268794</v>
      </c>
      <c r="K5854">
        <f>IF(MIN(LCOH!$C$18,J5854)&gt;=$P$48*LCOH!$C$18, MIN(LCOH!$C$18,J5854),0)</f>
        <v>0</v>
      </c>
      <c r="L5854">
        <f t="shared" si="183"/>
        <v>181.76352955268794</v>
      </c>
      <c r="M5854">
        <f>K5854/LCOH!$C$18</f>
        <v>0</v>
      </c>
      <c r="N5854">
        <f>K5854/LCOH!$C$34</f>
        <v>0</v>
      </c>
    </row>
    <row r="5855" spans="1:14" x14ac:dyDescent="0.35">
      <c r="A5855">
        <f>'Profilo fotovoltaico'!B5857*LCOH!$C$20</f>
        <v>0</v>
      </c>
      <c r="B5855">
        <f>'Profilo eolico'!B5857*LCOH!$C$21</f>
        <v>40.200000000000003</v>
      </c>
      <c r="C5855">
        <f>$P$35*'Profilo fotovoltaico'!B5857</f>
        <v>0</v>
      </c>
      <c r="D5855">
        <f>$Q$37*'Profilo eolico'!B5857</f>
        <v>234.55232275939892</v>
      </c>
      <c r="E5855">
        <f>$P$39*'Profilo fotovoltaico'!B5857+'Approvvigionamento energia'!$Q$39*'Profilo eolico'!B5857</f>
        <v>175.91424206954918</v>
      </c>
      <c r="F5855">
        <f>$P$41*'Profilo fotovoltaico'!B5857+'Approvvigionamento energia'!$Q$41*'Profilo eolico'!B5857</f>
        <v>117.27616137969946</v>
      </c>
      <c r="G5855">
        <f>$P$43*'Profilo fotovoltaico'!B5857+'Approvvigionamento energia'!$Q$43*'Profilo eolico'!B5857</f>
        <v>58.63808068984973</v>
      </c>
      <c r="H5855">
        <f t="shared" si="182"/>
        <v>1138.4335154826958</v>
      </c>
      <c r="I5855">
        <f>IF(LCOH!$C$28=Menu!$A$1,'Approvvigionamento energia'!C5855,0)+IF(LCOH!$C$28=Menu!$A$2,'Approvvigionamento energia'!D5855,0)+IF(LCOH!$C$28=Menu!$A$3,'Approvvigionamento energia'!E5855,0)+IF(LCOH!$C$28=Menu!$A$4,'Approvvigionamento energia'!F5855,0)+IF(LCOH!$C$28=Menu!$A$5,'Approvvigionamento energia'!G5855,0)+IF(LCOH!$C$28=Menu!$A$6,'Approvvigionamento energia'!H5855,0)</f>
        <v>117.27616137969946</v>
      </c>
      <c r="J5855">
        <f>'Approvvigionamento energia'!A5855+'Approvvigionamento energia'!B5855+'Approvvigionamento energia'!I5855</f>
        <v>157.47616137969948</v>
      </c>
      <c r="K5855">
        <f>IF(MIN(LCOH!$C$18,J5855)&gt;=$P$48*LCOH!$C$18, MIN(LCOH!$C$18,J5855),0)</f>
        <v>0</v>
      </c>
      <c r="L5855">
        <f t="shared" si="183"/>
        <v>157.47616137969948</v>
      </c>
      <c r="M5855">
        <f>K5855/LCOH!$C$18</f>
        <v>0</v>
      </c>
      <c r="N5855">
        <f>K5855/LCOH!$C$34</f>
        <v>0</v>
      </c>
    </row>
    <row r="5856" spans="1:14" x14ac:dyDescent="0.35">
      <c r="A5856">
        <f>'Profilo fotovoltaico'!B5858*LCOH!$C$20</f>
        <v>0</v>
      </c>
      <c r="B5856">
        <f>'Profilo eolico'!B5858*LCOH!$C$21</f>
        <v>37</v>
      </c>
      <c r="C5856">
        <f>$P$35*'Profilo fotovoltaico'!B5858</f>
        <v>0</v>
      </c>
      <c r="D5856">
        <f>$Q$37*'Profilo eolico'!B5858</f>
        <v>215.88149109695919</v>
      </c>
      <c r="E5856">
        <f>$P$39*'Profilo fotovoltaico'!B5858+'Approvvigionamento energia'!$Q$39*'Profilo eolico'!B5858</f>
        <v>161.91111832271937</v>
      </c>
      <c r="F5856">
        <f>$P$41*'Profilo fotovoltaico'!B5858+'Approvvigionamento energia'!$Q$41*'Profilo eolico'!B5858</f>
        <v>107.9407455484796</v>
      </c>
      <c r="G5856">
        <f>$P$43*'Profilo fotovoltaico'!B5858+'Approvvigionamento energia'!$Q$43*'Profilo eolico'!B5858</f>
        <v>53.970372774239799</v>
      </c>
      <c r="H5856">
        <f t="shared" si="182"/>
        <v>1138.4335154826958</v>
      </c>
      <c r="I5856">
        <f>IF(LCOH!$C$28=Menu!$A$1,'Approvvigionamento energia'!C5856,0)+IF(LCOH!$C$28=Menu!$A$2,'Approvvigionamento energia'!D5856,0)+IF(LCOH!$C$28=Menu!$A$3,'Approvvigionamento energia'!E5856,0)+IF(LCOH!$C$28=Menu!$A$4,'Approvvigionamento energia'!F5856,0)+IF(LCOH!$C$28=Menu!$A$5,'Approvvigionamento energia'!G5856,0)+IF(LCOH!$C$28=Menu!$A$6,'Approvvigionamento energia'!H5856,0)</f>
        <v>107.9407455484796</v>
      </c>
      <c r="J5856">
        <f>'Approvvigionamento energia'!A5856+'Approvvigionamento energia'!B5856+'Approvvigionamento energia'!I5856</f>
        <v>144.94074554847958</v>
      </c>
      <c r="K5856">
        <f>IF(MIN(LCOH!$C$18,J5856)&gt;=$P$48*LCOH!$C$18, MIN(LCOH!$C$18,J5856),0)</f>
        <v>0</v>
      </c>
      <c r="L5856">
        <f t="shared" si="183"/>
        <v>144.94074554847958</v>
      </c>
      <c r="M5856">
        <f>K5856/LCOH!$C$18</f>
        <v>0</v>
      </c>
      <c r="N5856">
        <f>K5856/LCOH!$C$34</f>
        <v>0</v>
      </c>
    </row>
    <row r="5857" spans="1:14" x14ac:dyDescent="0.35">
      <c r="A5857">
        <f>'Profilo fotovoltaico'!B5859*LCOH!$C$20</f>
        <v>0</v>
      </c>
      <c r="B5857">
        <f>'Profilo eolico'!B5859*LCOH!$C$21</f>
        <v>35.6</v>
      </c>
      <c r="C5857">
        <f>$P$35*'Profilo fotovoltaico'!B5859</f>
        <v>0</v>
      </c>
      <c r="D5857">
        <f>$Q$37*'Profilo eolico'!B5859</f>
        <v>207.71300224464181</v>
      </c>
      <c r="E5857">
        <f>$P$39*'Profilo fotovoltaico'!B5859+'Approvvigionamento energia'!$Q$39*'Profilo eolico'!B5859</f>
        <v>155.78475168348137</v>
      </c>
      <c r="F5857">
        <f>$P$41*'Profilo fotovoltaico'!B5859+'Approvvigionamento energia'!$Q$41*'Profilo eolico'!B5859</f>
        <v>103.85650112232091</v>
      </c>
      <c r="G5857">
        <f>$P$43*'Profilo fotovoltaico'!B5859+'Approvvigionamento energia'!$Q$43*'Profilo eolico'!B5859</f>
        <v>51.928250561160453</v>
      </c>
      <c r="H5857">
        <f t="shared" si="182"/>
        <v>1138.4335154826958</v>
      </c>
      <c r="I5857">
        <f>IF(LCOH!$C$28=Menu!$A$1,'Approvvigionamento energia'!C5857,0)+IF(LCOH!$C$28=Menu!$A$2,'Approvvigionamento energia'!D5857,0)+IF(LCOH!$C$28=Menu!$A$3,'Approvvigionamento energia'!E5857,0)+IF(LCOH!$C$28=Menu!$A$4,'Approvvigionamento energia'!F5857,0)+IF(LCOH!$C$28=Menu!$A$5,'Approvvigionamento energia'!G5857,0)+IF(LCOH!$C$28=Menu!$A$6,'Approvvigionamento energia'!H5857,0)</f>
        <v>103.85650112232091</v>
      </c>
      <c r="J5857">
        <f>'Approvvigionamento energia'!A5857+'Approvvigionamento energia'!B5857+'Approvvigionamento energia'!I5857</f>
        <v>139.4565011223209</v>
      </c>
      <c r="K5857">
        <f>IF(MIN(LCOH!$C$18,J5857)&gt;=$P$48*LCOH!$C$18, MIN(LCOH!$C$18,J5857),0)</f>
        <v>0</v>
      </c>
      <c r="L5857">
        <f t="shared" si="183"/>
        <v>139.4565011223209</v>
      </c>
      <c r="M5857">
        <f>K5857/LCOH!$C$18</f>
        <v>0</v>
      </c>
      <c r="N5857">
        <f>K5857/LCOH!$C$34</f>
        <v>0</v>
      </c>
    </row>
    <row r="5858" spans="1:14" x14ac:dyDescent="0.35">
      <c r="A5858">
        <f>'Profilo fotovoltaico'!B5860*LCOH!$C$20</f>
        <v>0</v>
      </c>
      <c r="B5858">
        <f>'Profilo eolico'!B5860*LCOH!$C$21</f>
        <v>35.1</v>
      </c>
      <c r="C5858">
        <f>$P$35*'Profilo fotovoltaico'!B5860</f>
        <v>0</v>
      </c>
      <c r="D5858">
        <f>$Q$37*'Profilo eolico'!B5860</f>
        <v>204.79568479738563</v>
      </c>
      <c r="E5858">
        <f>$P$39*'Profilo fotovoltaico'!B5860+'Approvvigionamento energia'!$Q$39*'Profilo eolico'!B5860</f>
        <v>153.59676359803922</v>
      </c>
      <c r="F5858">
        <f>$P$41*'Profilo fotovoltaico'!B5860+'Approvvigionamento energia'!$Q$41*'Profilo eolico'!B5860</f>
        <v>102.39784239869282</v>
      </c>
      <c r="G5858">
        <f>$P$43*'Profilo fotovoltaico'!B5860+'Approvvigionamento energia'!$Q$43*'Profilo eolico'!B5860</f>
        <v>51.198921199346408</v>
      </c>
      <c r="H5858">
        <f t="shared" si="182"/>
        <v>1138.4335154826958</v>
      </c>
      <c r="I5858">
        <f>IF(LCOH!$C$28=Menu!$A$1,'Approvvigionamento energia'!C5858,0)+IF(LCOH!$C$28=Menu!$A$2,'Approvvigionamento energia'!D5858,0)+IF(LCOH!$C$28=Menu!$A$3,'Approvvigionamento energia'!E5858,0)+IF(LCOH!$C$28=Menu!$A$4,'Approvvigionamento energia'!F5858,0)+IF(LCOH!$C$28=Menu!$A$5,'Approvvigionamento energia'!G5858,0)+IF(LCOH!$C$28=Menu!$A$6,'Approvvigionamento energia'!H5858,0)</f>
        <v>102.39784239869282</v>
      </c>
      <c r="J5858">
        <f>'Approvvigionamento energia'!A5858+'Approvvigionamento energia'!B5858+'Approvvigionamento energia'!I5858</f>
        <v>137.49784239869282</v>
      </c>
      <c r="K5858">
        <f>IF(MIN(LCOH!$C$18,J5858)&gt;=$P$48*LCOH!$C$18, MIN(LCOH!$C$18,J5858),0)</f>
        <v>0</v>
      </c>
      <c r="L5858">
        <f t="shared" si="183"/>
        <v>137.49784239869282</v>
      </c>
      <c r="M5858">
        <f>K5858/LCOH!$C$18</f>
        <v>0</v>
      </c>
      <c r="N5858">
        <f>K5858/LCOH!$C$34</f>
        <v>0</v>
      </c>
    </row>
    <row r="5859" spans="1:14" x14ac:dyDescent="0.35">
      <c r="A5859">
        <f>'Profilo fotovoltaico'!B5861*LCOH!$C$20</f>
        <v>0</v>
      </c>
      <c r="B5859">
        <f>'Profilo eolico'!B5861*LCOH!$C$21</f>
        <v>33.6</v>
      </c>
      <c r="C5859">
        <f>$P$35*'Profilo fotovoltaico'!B5861</f>
        <v>0</v>
      </c>
      <c r="D5859">
        <f>$Q$37*'Profilo eolico'!B5861</f>
        <v>196.043732455617</v>
      </c>
      <c r="E5859">
        <f>$P$39*'Profilo fotovoltaico'!B5861+'Approvvigionamento energia'!$Q$39*'Profilo eolico'!B5861</f>
        <v>147.03279934171275</v>
      </c>
      <c r="F5859">
        <f>$P$41*'Profilo fotovoltaico'!B5861+'Approvvigionamento energia'!$Q$41*'Profilo eolico'!B5861</f>
        <v>98.021866227808502</v>
      </c>
      <c r="G5859">
        <f>$P$43*'Profilo fotovoltaico'!B5861+'Approvvigionamento energia'!$Q$43*'Profilo eolico'!B5861</f>
        <v>49.010933113904251</v>
      </c>
      <c r="H5859">
        <f t="shared" si="182"/>
        <v>1138.4335154826958</v>
      </c>
      <c r="I5859">
        <f>IF(LCOH!$C$28=Menu!$A$1,'Approvvigionamento energia'!C5859,0)+IF(LCOH!$C$28=Menu!$A$2,'Approvvigionamento energia'!D5859,0)+IF(LCOH!$C$28=Menu!$A$3,'Approvvigionamento energia'!E5859,0)+IF(LCOH!$C$28=Menu!$A$4,'Approvvigionamento energia'!F5859,0)+IF(LCOH!$C$28=Menu!$A$5,'Approvvigionamento energia'!G5859,0)+IF(LCOH!$C$28=Menu!$A$6,'Approvvigionamento energia'!H5859,0)</f>
        <v>98.021866227808502</v>
      </c>
      <c r="J5859">
        <f>'Approvvigionamento energia'!A5859+'Approvvigionamento energia'!B5859+'Approvvigionamento energia'!I5859</f>
        <v>131.62186622780851</v>
      </c>
      <c r="K5859">
        <f>IF(MIN(LCOH!$C$18,J5859)&gt;=$P$48*LCOH!$C$18, MIN(LCOH!$C$18,J5859),0)</f>
        <v>0</v>
      </c>
      <c r="L5859">
        <f t="shared" si="183"/>
        <v>131.62186622780851</v>
      </c>
      <c r="M5859">
        <f>K5859/LCOH!$C$18</f>
        <v>0</v>
      </c>
      <c r="N5859">
        <f>K5859/LCOH!$C$34</f>
        <v>0</v>
      </c>
    </row>
    <row r="5860" spans="1:14" x14ac:dyDescent="0.35">
      <c r="A5860">
        <f>'Profilo fotovoltaico'!B5862*LCOH!$C$20</f>
        <v>0</v>
      </c>
      <c r="B5860">
        <f>'Profilo eolico'!B5862*LCOH!$C$21</f>
        <v>32.099999999999994</v>
      </c>
      <c r="C5860">
        <f>$P$35*'Profilo fotovoltaico'!B5862</f>
        <v>0</v>
      </c>
      <c r="D5860">
        <f>$Q$37*'Profilo eolico'!B5862</f>
        <v>187.29178011384838</v>
      </c>
      <c r="E5860">
        <f>$P$39*'Profilo fotovoltaico'!B5862+'Approvvigionamento energia'!$Q$39*'Profilo eolico'!B5862</f>
        <v>140.46883508538627</v>
      </c>
      <c r="F5860">
        <f>$P$41*'Profilo fotovoltaico'!B5862+'Approvvigionamento energia'!$Q$41*'Profilo eolico'!B5862</f>
        <v>93.645890056924188</v>
      </c>
      <c r="G5860">
        <f>$P$43*'Profilo fotovoltaico'!B5862+'Approvvigionamento energia'!$Q$43*'Profilo eolico'!B5862</f>
        <v>46.822945028462094</v>
      </c>
      <c r="H5860">
        <f t="shared" si="182"/>
        <v>1138.4335154826958</v>
      </c>
      <c r="I5860">
        <f>IF(LCOH!$C$28=Menu!$A$1,'Approvvigionamento energia'!C5860,0)+IF(LCOH!$C$28=Menu!$A$2,'Approvvigionamento energia'!D5860,0)+IF(LCOH!$C$28=Menu!$A$3,'Approvvigionamento energia'!E5860,0)+IF(LCOH!$C$28=Menu!$A$4,'Approvvigionamento energia'!F5860,0)+IF(LCOH!$C$28=Menu!$A$5,'Approvvigionamento energia'!G5860,0)+IF(LCOH!$C$28=Menu!$A$6,'Approvvigionamento energia'!H5860,0)</f>
        <v>93.645890056924188</v>
      </c>
      <c r="J5860">
        <f>'Approvvigionamento energia'!A5860+'Approvvigionamento energia'!B5860+'Approvvigionamento energia'!I5860</f>
        <v>125.74589005692418</v>
      </c>
      <c r="K5860">
        <f>IF(MIN(LCOH!$C$18,J5860)&gt;=$P$48*LCOH!$C$18, MIN(LCOH!$C$18,J5860),0)</f>
        <v>0</v>
      </c>
      <c r="L5860">
        <f t="shared" si="183"/>
        <v>125.74589005692418</v>
      </c>
      <c r="M5860">
        <f>K5860/LCOH!$C$18</f>
        <v>0</v>
      </c>
      <c r="N5860">
        <f>K5860/LCOH!$C$34</f>
        <v>0</v>
      </c>
    </row>
    <row r="5861" spans="1:14" x14ac:dyDescent="0.35">
      <c r="A5861">
        <f>'Profilo fotovoltaico'!B5863*LCOH!$C$20</f>
        <v>0</v>
      </c>
      <c r="B5861">
        <f>'Profilo eolico'!B5863*LCOH!$C$21</f>
        <v>31.3</v>
      </c>
      <c r="C5861">
        <f>$P$35*'Profilo fotovoltaico'!B5863</f>
        <v>0</v>
      </c>
      <c r="D5861">
        <f>$Q$37*'Profilo eolico'!B5863</f>
        <v>182.62407219823848</v>
      </c>
      <c r="E5861">
        <f>$P$39*'Profilo fotovoltaico'!B5863+'Approvvigionamento energia'!$Q$39*'Profilo eolico'!B5863</f>
        <v>136.96805414867885</v>
      </c>
      <c r="F5861">
        <f>$P$41*'Profilo fotovoltaico'!B5863+'Approvvigionamento energia'!$Q$41*'Profilo eolico'!B5863</f>
        <v>91.31203609911924</v>
      </c>
      <c r="G5861">
        <f>$P$43*'Profilo fotovoltaico'!B5863+'Approvvigionamento energia'!$Q$43*'Profilo eolico'!B5863</f>
        <v>45.65601804955962</v>
      </c>
      <c r="H5861">
        <f t="shared" si="182"/>
        <v>1138.4335154826958</v>
      </c>
      <c r="I5861">
        <f>IF(LCOH!$C$28=Menu!$A$1,'Approvvigionamento energia'!C5861,0)+IF(LCOH!$C$28=Menu!$A$2,'Approvvigionamento energia'!D5861,0)+IF(LCOH!$C$28=Menu!$A$3,'Approvvigionamento energia'!E5861,0)+IF(LCOH!$C$28=Menu!$A$4,'Approvvigionamento energia'!F5861,0)+IF(LCOH!$C$28=Menu!$A$5,'Approvvigionamento energia'!G5861,0)+IF(LCOH!$C$28=Menu!$A$6,'Approvvigionamento energia'!H5861,0)</f>
        <v>91.31203609911924</v>
      </c>
      <c r="J5861">
        <f>'Approvvigionamento energia'!A5861+'Approvvigionamento energia'!B5861+'Approvvigionamento energia'!I5861</f>
        <v>122.61203609911924</v>
      </c>
      <c r="K5861">
        <f>IF(MIN(LCOH!$C$18,J5861)&gt;=$P$48*LCOH!$C$18, MIN(LCOH!$C$18,J5861),0)</f>
        <v>0</v>
      </c>
      <c r="L5861">
        <f t="shared" si="183"/>
        <v>122.61203609911924</v>
      </c>
      <c r="M5861">
        <f>K5861/LCOH!$C$18</f>
        <v>0</v>
      </c>
      <c r="N5861">
        <f>K5861/LCOH!$C$34</f>
        <v>0</v>
      </c>
    </row>
    <row r="5862" spans="1:14" x14ac:dyDescent="0.35">
      <c r="A5862">
        <f>'Profilo fotovoltaico'!B5864*LCOH!$C$20</f>
        <v>0</v>
      </c>
      <c r="B5862">
        <f>'Profilo eolico'!B5864*LCOH!$C$21</f>
        <v>31.4</v>
      </c>
      <c r="C5862">
        <f>$P$35*'Profilo fotovoltaico'!B5864</f>
        <v>0</v>
      </c>
      <c r="D5862">
        <f>$Q$37*'Profilo eolico'!B5864</f>
        <v>183.2075356876897</v>
      </c>
      <c r="E5862">
        <f>$P$39*'Profilo fotovoltaico'!B5864+'Approvvigionamento energia'!$Q$39*'Profilo eolico'!B5864</f>
        <v>137.40565176576726</v>
      </c>
      <c r="F5862">
        <f>$P$41*'Profilo fotovoltaico'!B5864+'Approvvigionamento energia'!$Q$41*'Profilo eolico'!B5864</f>
        <v>91.603767843844849</v>
      </c>
      <c r="G5862">
        <f>$P$43*'Profilo fotovoltaico'!B5864+'Approvvigionamento energia'!$Q$43*'Profilo eolico'!B5864</f>
        <v>45.801883921922425</v>
      </c>
      <c r="H5862">
        <f t="shared" si="182"/>
        <v>1138.4335154826958</v>
      </c>
      <c r="I5862">
        <f>IF(LCOH!$C$28=Menu!$A$1,'Approvvigionamento energia'!C5862,0)+IF(LCOH!$C$28=Menu!$A$2,'Approvvigionamento energia'!D5862,0)+IF(LCOH!$C$28=Menu!$A$3,'Approvvigionamento energia'!E5862,0)+IF(LCOH!$C$28=Menu!$A$4,'Approvvigionamento energia'!F5862,0)+IF(LCOH!$C$28=Menu!$A$5,'Approvvigionamento energia'!G5862,0)+IF(LCOH!$C$28=Menu!$A$6,'Approvvigionamento energia'!H5862,0)</f>
        <v>91.603767843844849</v>
      </c>
      <c r="J5862">
        <f>'Approvvigionamento energia'!A5862+'Approvvigionamento energia'!B5862+'Approvvigionamento energia'!I5862</f>
        <v>123.00376784384486</v>
      </c>
      <c r="K5862">
        <f>IF(MIN(LCOH!$C$18,J5862)&gt;=$P$48*LCOH!$C$18, MIN(LCOH!$C$18,J5862),0)</f>
        <v>0</v>
      </c>
      <c r="L5862">
        <f t="shared" si="183"/>
        <v>123.00376784384486</v>
      </c>
      <c r="M5862">
        <f>K5862/LCOH!$C$18</f>
        <v>0</v>
      </c>
      <c r="N5862">
        <f>K5862/LCOH!$C$34</f>
        <v>0</v>
      </c>
    </row>
    <row r="5863" spans="1:14" x14ac:dyDescent="0.35">
      <c r="A5863">
        <f>'Profilo fotovoltaico'!B5865*LCOH!$C$20</f>
        <v>59</v>
      </c>
      <c r="B5863">
        <f>'Profilo eolico'!B5865*LCOH!$C$21</f>
        <v>26.4</v>
      </c>
      <c r="C5863">
        <f>$P$35*'Profilo fotovoltaico'!B5865</f>
        <v>433.92211906970181</v>
      </c>
      <c r="D5863">
        <f>$Q$37*'Profilo eolico'!B5865</f>
        <v>154.03436121512766</v>
      </c>
      <c r="E5863">
        <f>$P$39*'Profilo fotovoltaico'!B5865+'Approvvigionamento energia'!$Q$39*'Profilo eolico'!B5865</f>
        <v>224.0063006787712</v>
      </c>
      <c r="F5863">
        <f>$P$41*'Profilo fotovoltaico'!B5865+'Approvvigionamento energia'!$Q$41*'Profilo eolico'!B5865</f>
        <v>293.97824014241473</v>
      </c>
      <c r="G5863">
        <f>$P$43*'Profilo fotovoltaico'!B5865+'Approvvigionamento energia'!$Q$43*'Profilo eolico'!B5865</f>
        <v>363.95017960605833</v>
      </c>
      <c r="H5863">
        <f t="shared" si="182"/>
        <v>1138.4335154826958</v>
      </c>
      <c r="I5863">
        <f>IF(LCOH!$C$28=Menu!$A$1,'Approvvigionamento energia'!C5863,0)+IF(LCOH!$C$28=Menu!$A$2,'Approvvigionamento energia'!D5863,0)+IF(LCOH!$C$28=Menu!$A$3,'Approvvigionamento energia'!E5863,0)+IF(LCOH!$C$28=Menu!$A$4,'Approvvigionamento energia'!F5863,0)+IF(LCOH!$C$28=Menu!$A$5,'Approvvigionamento energia'!G5863,0)+IF(LCOH!$C$28=Menu!$A$6,'Approvvigionamento energia'!H5863,0)</f>
        <v>293.97824014241473</v>
      </c>
      <c r="J5863">
        <f>'Approvvigionamento energia'!A5863+'Approvvigionamento energia'!B5863+'Approvvigionamento energia'!I5863</f>
        <v>379.37824014241471</v>
      </c>
      <c r="K5863">
        <f>IF(MIN(LCOH!$C$18,J5863)&gt;=$P$48*LCOH!$C$18, MIN(LCOH!$C$18,J5863),0)</f>
        <v>379.37824014241471</v>
      </c>
      <c r="L5863">
        <f t="shared" si="183"/>
        <v>0</v>
      </c>
      <c r="M5863">
        <f>K5863/LCOH!$C$18</f>
        <v>0.25291882676160982</v>
      </c>
      <c r="N5863">
        <f>K5863/LCOH!$C$34</f>
        <v>7.3097926809713822</v>
      </c>
    </row>
    <row r="5864" spans="1:14" x14ac:dyDescent="0.35">
      <c r="A5864">
        <f>'Profilo fotovoltaico'!B5866*LCOH!$C$20</f>
        <v>186</v>
      </c>
      <c r="B5864">
        <f>'Profilo eolico'!B5866*LCOH!$C$21</f>
        <v>20.9</v>
      </c>
      <c r="C5864">
        <f>$P$35*'Profilo fotovoltaico'!B5866</f>
        <v>1367.957866897704</v>
      </c>
      <c r="D5864">
        <f>$Q$37*'Profilo eolico'!B5866</f>
        <v>121.94386929530938</v>
      </c>
      <c r="E5864">
        <f>$P$39*'Profilo fotovoltaico'!B5866+'Approvvigionamento energia'!$Q$39*'Profilo eolico'!B5866</f>
        <v>433.44736869590804</v>
      </c>
      <c r="F5864">
        <f>$P$41*'Profilo fotovoltaico'!B5866+'Approvvigionamento energia'!$Q$41*'Profilo eolico'!B5866</f>
        <v>744.95086809650672</v>
      </c>
      <c r="G5864">
        <f>$P$43*'Profilo fotovoltaico'!B5866+'Approvvigionamento energia'!$Q$43*'Profilo eolico'!B5866</f>
        <v>1056.4543674971053</v>
      </c>
      <c r="H5864">
        <f t="shared" si="182"/>
        <v>1138.4335154826958</v>
      </c>
      <c r="I5864">
        <f>IF(LCOH!$C$28=Menu!$A$1,'Approvvigionamento energia'!C5864,0)+IF(LCOH!$C$28=Menu!$A$2,'Approvvigionamento energia'!D5864,0)+IF(LCOH!$C$28=Menu!$A$3,'Approvvigionamento energia'!E5864,0)+IF(LCOH!$C$28=Menu!$A$4,'Approvvigionamento energia'!F5864,0)+IF(LCOH!$C$28=Menu!$A$5,'Approvvigionamento energia'!G5864,0)+IF(LCOH!$C$28=Menu!$A$6,'Approvvigionamento energia'!H5864,0)</f>
        <v>744.95086809650672</v>
      </c>
      <c r="J5864">
        <f>'Approvvigionamento energia'!A5864+'Approvvigionamento energia'!B5864+'Approvvigionamento energia'!I5864</f>
        <v>951.8508680965067</v>
      </c>
      <c r="K5864">
        <f>IF(MIN(LCOH!$C$18,J5864)&gt;=$P$48*LCOH!$C$18, MIN(LCOH!$C$18,J5864),0)</f>
        <v>951.8508680965067</v>
      </c>
      <c r="L5864">
        <f t="shared" si="183"/>
        <v>0</v>
      </c>
      <c r="M5864">
        <f>K5864/LCOH!$C$18</f>
        <v>0.63456724539767118</v>
      </c>
      <c r="N5864">
        <f>K5864/LCOH!$C$34</f>
        <v>18.340093797620554</v>
      </c>
    </row>
    <row r="5865" spans="1:14" x14ac:dyDescent="0.35">
      <c r="A5865">
        <f>'Profilo fotovoltaico'!B5867*LCOH!$C$20</f>
        <v>330</v>
      </c>
      <c r="B5865">
        <f>'Profilo eolico'!B5867*LCOH!$C$21</f>
        <v>23.7</v>
      </c>
      <c r="C5865">
        <f>$P$35*'Profilo fotovoltaico'!B5867</f>
        <v>2427.0220219152816</v>
      </c>
      <c r="D5865">
        <f>$Q$37*'Profilo eolico'!B5867</f>
        <v>138.28084699994415</v>
      </c>
      <c r="E5865">
        <f>$P$39*'Profilo fotovoltaico'!B5867+'Approvvigionamento energia'!$Q$39*'Profilo eolico'!B5867</f>
        <v>710.46614072877844</v>
      </c>
      <c r="F5865">
        <f>$P$41*'Profilo fotovoltaico'!B5867+'Approvvigionamento energia'!$Q$41*'Profilo eolico'!B5867</f>
        <v>1282.6514344576128</v>
      </c>
      <c r="G5865">
        <f>$P$43*'Profilo fotovoltaico'!B5867+'Approvvigionamento energia'!$Q$43*'Profilo eolico'!B5867</f>
        <v>1854.8367281864473</v>
      </c>
      <c r="H5865">
        <f t="shared" si="182"/>
        <v>1138.4335154826958</v>
      </c>
      <c r="I5865">
        <f>IF(LCOH!$C$28=Menu!$A$1,'Approvvigionamento energia'!C5865,0)+IF(LCOH!$C$28=Menu!$A$2,'Approvvigionamento energia'!D5865,0)+IF(LCOH!$C$28=Menu!$A$3,'Approvvigionamento energia'!E5865,0)+IF(LCOH!$C$28=Menu!$A$4,'Approvvigionamento energia'!F5865,0)+IF(LCOH!$C$28=Menu!$A$5,'Approvvigionamento energia'!G5865,0)+IF(LCOH!$C$28=Menu!$A$6,'Approvvigionamento energia'!H5865,0)</f>
        <v>1282.6514344576128</v>
      </c>
      <c r="J5865">
        <f>'Approvvigionamento energia'!A5865+'Approvvigionamento energia'!B5865+'Approvvigionamento energia'!I5865</f>
        <v>1636.3514344576129</v>
      </c>
      <c r="K5865">
        <f>IF(MIN(LCOH!$C$18,J5865)&gt;=$P$48*LCOH!$C$18, MIN(LCOH!$C$18,J5865),0)</f>
        <v>1500</v>
      </c>
      <c r="L5865">
        <f t="shared" si="183"/>
        <v>136.35143445761287</v>
      </c>
      <c r="M5865">
        <f>K5865/LCOH!$C$18</f>
        <v>1</v>
      </c>
      <c r="N5865">
        <f>K5865/LCOH!$C$34</f>
        <v>28.901734104046245</v>
      </c>
    </row>
    <row r="5866" spans="1:14" x14ac:dyDescent="0.35">
      <c r="A5866">
        <f>'Profilo fotovoltaico'!B5868*LCOH!$C$20</f>
        <v>450</v>
      </c>
      <c r="B5866">
        <f>'Profilo eolico'!B5868*LCOH!$C$21</f>
        <v>29.3</v>
      </c>
      <c r="C5866">
        <f>$P$35*'Profilo fotovoltaico'!B5868</f>
        <v>3309.5754844299295</v>
      </c>
      <c r="D5866">
        <f>$Q$37*'Profilo eolico'!B5868</f>
        <v>170.95480240921364</v>
      </c>
      <c r="E5866">
        <f>$P$39*'Profilo fotovoltaico'!B5868+'Approvvigionamento energia'!$Q$39*'Profilo eolico'!B5868</f>
        <v>955.60997291439253</v>
      </c>
      <c r="F5866">
        <f>$P$41*'Profilo fotovoltaico'!B5868+'Approvvigionamento energia'!$Q$41*'Profilo eolico'!B5868</f>
        <v>1740.2651434195716</v>
      </c>
      <c r="G5866">
        <f>$P$43*'Profilo fotovoltaico'!B5868+'Approvvigionamento energia'!$Q$43*'Profilo eolico'!B5868</f>
        <v>2524.9203139247502</v>
      </c>
      <c r="H5866">
        <f t="shared" si="182"/>
        <v>1138.4335154826958</v>
      </c>
      <c r="I5866">
        <f>IF(LCOH!$C$28=Menu!$A$1,'Approvvigionamento energia'!C5866,0)+IF(LCOH!$C$28=Menu!$A$2,'Approvvigionamento energia'!D5866,0)+IF(LCOH!$C$28=Menu!$A$3,'Approvvigionamento energia'!E5866,0)+IF(LCOH!$C$28=Menu!$A$4,'Approvvigionamento energia'!F5866,0)+IF(LCOH!$C$28=Menu!$A$5,'Approvvigionamento energia'!G5866,0)+IF(LCOH!$C$28=Menu!$A$6,'Approvvigionamento energia'!H5866,0)</f>
        <v>1740.2651434195716</v>
      </c>
      <c r="J5866">
        <f>'Approvvigionamento energia'!A5866+'Approvvigionamento energia'!B5866+'Approvvigionamento energia'!I5866</f>
        <v>2219.5651434195715</v>
      </c>
      <c r="K5866">
        <f>IF(MIN(LCOH!$C$18,J5866)&gt;=$P$48*LCOH!$C$18, MIN(LCOH!$C$18,J5866),0)</f>
        <v>1500</v>
      </c>
      <c r="L5866">
        <f t="shared" si="183"/>
        <v>719.56514341957154</v>
      </c>
      <c r="M5866">
        <f>K5866/LCOH!$C$18</f>
        <v>1</v>
      </c>
      <c r="N5866">
        <f>K5866/LCOH!$C$34</f>
        <v>28.901734104046245</v>
      </c>
    </row>
    <row r="5867" spans="1:14" x14ac:dyDescent="0.35">
      <c r="A5867">
        <f>'Profilo fotovoltaico'!B5869*LCOH!$C$20</f>
        <v>537</v>
      </c>
      <c r="B5867">
        <f>'Profilo eolico'!B5869*LCOH!$C$21</f>
        <v>34.5</v>
      </c>
      <c r="C5867">
        <f>$P$35*'Profilo fotovoltaico'!B5869</f>
        <v>3949.4267447530492</v>
      </c>
      <c r="D5867">
        <f>$Q$37*'Profilo eolico'!B5869</f>
        <v>201.2949038606782</v>
      </c>
      <c r="E5867">
        <f>$P$39*'Profilo fotovoltaico'!B5869+'Approvvigionamento energia'!$Q$39*'Profilo eolico'!B5869</f>
        <v>1138.3278640837709</v>
      </c>
      <c r="F5867">
        <f>$P$41*'Profilo fotovoltaico'!B5869+'Approvvigionamento energia'!$Q$41*'Profilo eolico'!B5869</f>
        <v>2075.3608243068638</v>
      </c>
      <c r="G5867">
        <f>$P$43*'Profilo fotovoltaico'!B5869+'Approvvigionamento energia'!$Q$43*'Profilo eolico'!B5869</f>
        <v>3012.3937845299565</v>
      </c>
      <c r="H5867">
        <f t="shared" si="182"/>
        <v>1138.4335154826958</v>
      </c>
      <c r="I5867">
        <f>IF(LCOH!$C$28=Menu!$A$1,'Approvvigionamento energia'!C5867,0)+IF(LCOH!$C$28=Menu!$A$2,'Approvvigionamento energia'!D5867,0)+IF(LCOH!$C$28=Menu!$A$3,'Approvvigionamento energia'!E5867,0)+IF(LCOH!$C$28=Menu!$A$4,'Approvvigionamento energia'!F5867,0)+IF(LCOH!$C$28=Menu!$A$5,'Approvvigionamento energia'!G5867,0)+IF(LCOH!$C$28=Menu!$A$6,'Approvvigionamento energia'!H5867,0)</f>
        <v>2075.3608243068638</v>
      </c>
      <c r="J5867">
        <f>'Approvvigionamento energia'!A5867+'Approvvigionamento energia'!B5867+'Approvvigionamento energia'!I5867</f>
        <v>2646.8608243068638</v>
      </c>
      <c r="K5867">
        <f>IF(MIN(LCOH!$C$18,J5867)&gt;=$P$48*LCOH!$C$18, MIN(LCOH!$C$18,J5867),0)</f>
        <v>1500</v>
      </c>
      <c r="L5867">
        <f t="shared" si="183"/>
        <v>1146.8608243068638</v>
      </c>
      <c r="M5867">
        <f>K5867/LCOH!$C$18</f>
        <v>1</v>
      </c>
      <c r="N5867">
        <f>K5867/LCOH!$C$34</f>
        <v>28.901734104046245</v>
      </c>
    </row>
    <row r="5868" spans="1:14" x14ac:dyDescent="0.35">
      <c r="A5868">
        <f>'Profilo fotovoltaico'!B5870*LCOH!$C$20</f>
        <v>576</v>
      </c>
      <c r="B5868">
        <f>'Profilo eolico'!B5870*LCOH!$C$21</f>
        <v>40.800000000000004</v>
      </c>
      <c r="C5868">
        <f>$P$35*'Profilo fotovoltaico'!B5870</f>
        <v>4236.2566200703095</v>
      </c>
      <c r="D5868">
        <f>$Q$37*'Profilo eolico'!B5870</f>
        <v>238.05310369610638</v>
      </c>
      <c r="E5868">
        <f>$P$39*'Profilo fotovoltaico'!B5870+'Approvvigionamento energia'!$Q$39*'Profilo eolico'!B5870</f>
        <v>1237.603982789657</v>
      </c>
      <c r="F5868">
        <f>$P$41*'Profilo fotovoltaico'!B5870+'Approvvigionamento energia'!$Q$41*'Profilo eolico'!B5870</f>
        <v>2237.154861883208</v>
      </c>
      <c r="G5868">
        <f>$P$43*'Profilo fotovoltaico'!B5870+'Approvvigionamento energia'!$Q$43*'Profilo eolico'!B5870</f>
        <v>3236.7057409767585</v>
      </c>
      <c r="H5868">
        <f t="shared" si="182"/>
        <v>1138.4335154826958</v>
      </c>
      <c r="I5868">
        <f>IF(LCOH!$C$28=Menu!$A$1,'Approvvigionamento energia'!C5868,0)+IF(LCOH!$C$28=Menu!$A$2,'Approvvigionamento energia'!D5868,0)+IF(LCOH!$C$28=Menu!$A$3,'Approvvigionamento energia'!E5868,0)+IF(LCOH!$C$28=Menu!$A$4,'Approvvigionamento energia'!F5868,0)+IF(LCOH!$C$28=Menu!$A$5,'Approvvigionamento energia'!G5868,0)+IF(LCOH!$C$28=Menu!$A$6,'Approvvigionamento energia'!H5868,0)</f>
        <v>2237.154861883208</v>
      </c>
      <c r="J5868">
        <f>'Approvvigionamento energia'!A5868+'Approvvigionamento energia'!B5868+'Approvvigionamento energia'!I5868</f>
        <v>2853.9548618832077</v>
      </c>
      <c r="K5868">
        <f>IF(MIN(LCOH!$C$18,J5868)&gt;=$P$48*LCOH!$C$18, MIN(LCOH!$C$18,J5868),0)</f>
        <v>1500</v>
      </c>
      <c r="L5868">
        <f t="shared" si="183"/>
        <v>1353.9548618832077</v>
      </c>
      <c r="M5868">
        <f>K5868/LCOH!$C$18</f>
        <v>1</v>
      </c>
      <c r="N5868">
        <f>K5868/LCOH!$C$34</f>
        <v>28.901734104046245</v>
      </c>
    </row>
    <row r="5869" spans="1:14" x14ac:dyDescent="0.35">
      <c r="A5869">
        <f>'Profilo fotovoltaico'!B5871*LCOH!$C$20</f>
        <v>570</v>
      </c>
      <c r="B5869">
        <f>'Profilo eolico'!B5871*LCOH!$C$21</f>
        <v>49.7</v>
      </c>
      <c r="C5869">
        <f>$P$35*'Profilo fotovoltaico'!B5871</f>
        <v>4192.1289469445765</v>
      </c>
      <c r="D5869">
        <f>$Q$37*'Profilo eolico'!B5871</f>
        <v>289.98135425726684</v>
      </c>
      <c r="E5869">
        <f>$P$39*'Profilo fotovoltaico'!B5871+'Approvvigionamento energia'!$Q$39*'Profilo eolico'!B5871</f>
        <v>1265.5182524290942</v>
      </c>
      <c r="F5869">
        <f>$P$41*'Profilo fotovoltaico'!B5871+'Approvvigionamento energia'!$Q$41*'Profilo eolico'!B5871</f>
        <v>2241.0551506009215</v>
      </c>
      <c r="G5869">
        <f>$P$43*'Profilo fotovoltaico'!B5871+'Approvvigionamento energia'!$Q$43*'Profilo eolico'!B5871</f>
        <v>3216.5920487727494</v>
      </c>
      <c r="H5869">
        <f t="shared" si="182"/>
        <v>1138.4335154826958</v>
      </c>
      <c r="I5869">
        <f>IF(LCOH!$C$28=Menu!$A$1,'Approvvigionamento energia'!C5869,0)+IF(LCOH!$C$28=Menu!$A$2,'Approvvigionamento energia'!D5869,0)+IF(LCOH!$C$28=Menu!$A$3,'Approvvigionamento energia'!E5869,0)+IF(LCOH!$C$28=Menu!$A$4,'Approvvigionamento energia'!F5869,0)+IF(LCOH!$C$28=Menu!$A$5,'Approvvigionamento energia'!G5869,0)+IF(LCOH!$C$28=Menu!$A$6,'Approvvigionamento energia'!H5869,0)</f>
        <v>2241.0551506009215</v>
      </c>
      <c r="J5869">
        <f>'Approvvigionamento energia'!A5869+'Approvvigionamento energia'!B5869+'Approvvigionamento energia'!I5869</f>
        <v>2860.7551506009213</v>
      </c>
      <c r="K5869">
        <f>IF(MIN(LCOH!$C$18,J5869)&gt;=$P$48*LCOH!$C$18, MIN(LCOH!$C$18,J5869),0)</f>
        <v>1500</v>
      </c>
      <c r="L5869">
        <f t="shared" si="183"/>
        <v>1360.7551506009213</v>
      </c>
      <c r="M5869">
        <f>K5869/LCOH!$C$18</f>
        <v>1</v>
      </c>
      <c r="N5869">
        <f>K5869/LCOH!$C$34</f>
        <v>28.901734104046245</v>
      </c>
    </row>
    <row r="5870" spans="1:14" x14ac:dyDescent="0.35">
      <c r="A5870">
        <f>'Profilo fotovoltaico'!B5872*LCOH!$C$20</f>
        <v>526</v>
      </c>
      <c r="B5870">
        <f>'Profilo eolico'!B5872*LCOH!$C$21</f>
        <v>61.800000000000004</v>
      </c>
      <c r="C5870">
        <f>$P$35*'Profilo fotovoltaico'!B5872</f>
        <v>3868.5260106892065</v>
      </c>
      <c r="D5870">
        <f>$Q$37*'Profilo eolico'!B5872</f>
        <v>360.58043648086698</v>
      </c>
      <c r="E5870">
        <f>$P$39*'Profilo fotovoltaico'!B5872+'Approvvigionamento energia'!$Q$39*'Profilo eolico'!B5872</f>
        <v>1237.5668300329519</v>
      </c>
      <c r="F5870">
        <f>$P$41*'Profilo fotovoltaico'!B5872+'Approvvigionamento energia'!$Q$41*'Profilo eolico'!B5872</f>
        <v>2114.5532235850369</v>
      </c>
      <c r="G5870">
        <f>$P$43*'Profilo fotovoltaico'!B5872+'Approvvigionamento energia'!$Q$43*'Profilo eolico'!B5872</f>
        <v>2991.5396171371217</v>
      </c>
      <c r="H5870">
        <f t="shared" si="182"/>
        <v>1138.4335154826958</v>
      </c>
      <c r="I5870">
        <f>IF(LCOH!$C$28=Menu!$A$1,'Approvvigionamento energia'!C5870,0)+IF(LCOH!$C$28=Menu!$A$2,'Approvvigionamento energia'!D5870,0)+IF(LCOH!$C$28=Menu!$A$3,'Approvvigionamento energia'!E5870,0)+IF(LCOH!$C$28=Menu!$A$4,'Approvvigionamento energia'!F5870,0)+IF(LCOH!$C$28=Menu!$A$5,'Approvvigionamento energia'!G5870,0)+IF(LCOH!$C$28=Menu!$A$6,'Approvvigionamento energia'!H5870,0)</f>
        <v>2114.5532235850369</v>
      </c>
      <c r="J5870">
        <f>'Approvvigionamento energia'!A5870+'Approvvigionamento energia'!B5870+'Approvvigionamento energia'!I5870</f>
        <v>2702.3532235850371</v>
      </c>
      <c r="K5870">
        <f>IF(MIN(LCOH!$C$18,J5870)&gt;=$P$48*LCOH!$C$18, MIN(LCOH!$C$18,J5870),0)</f>
        <v>1500</v>
      </c>
      <c r="L5870">
        <f t="shared" si="183"/>
        <v>1202.3532235850371</v>
      </c>
      <c r="M5870">
        <f>K5870/LCOH!$C$18</f>
        <v>1</v>
      </c>
      <c r="N5870">
        <f>K5870/LCOH!$C$34</f>
        <v>28.901734104046245</v>
      </c>
    </row>
    <row r="5871" spans="1:14" x14ac:dyDescent="0.35">
      <c r="A5871">
        <f>'Profilo fotovoltaico'!B5873*LCOH!$C$20</f>
        <v>451</v>
      </c>
      <c r="B5871">
        <f>'Profilo eolico'!B5873*LCOH!$C$21</f>
        <v>71.8</v>
      </c>
      <c r="C5871">
        <f>$P$35*'Profilo fotovoltaico'!B5873</f>
        <v>3316.9300966175515</v>
      </c>
      <c r="D5871">
        <f>$Q$37*'Profilo eolico'!B5873</f>
        <v>418.92678542599111</v>
      </c>
      <c r="E5871">
        <f>$P$39*'Profilo fotovoltaico'!B5873+'Approvvigionamento energia'!$Q$39*'Profilo eolico'!B5873</f>
        <v>1143.4276132238813</v>
      </c>
      <c r="F5871">
        <f>$P$41*'Profilo fotovoltaico'!B5873+'Approvvigionamento energia'!$Q$41*'Profilo eolico'!B5873</f>
        <v>1867.9284410217713</v>
      </c>
      <c r="G5871">
        <f>$P$43*'Profilo fotovoltaico'!B5873+'Approvvigionamento energia'!$Q$43*'Profilo eolico'!B5873</f>
        <v>2592.4292688196615</v>
      </c>
      <c r="H5871">
        <f t="shared" si="182"/>
        <v>1138.4335154826958</v>
      </c>
      <c r="I5871">
        <f>IF(LCOH!$C$28=Menu!$A$1,'Approvvigionamento energia'!C5871,0)+IF(LCOH!$C$28=Menu!$A$2,'Approvvigionamento energia'!D5871,0)+IF(LCOH!$C$28=Menu!$A$3,'Approvvigionamento energia'!E5871,0)+IF(LCOH!$C$28=Menu!$A$4,'Approvvigionamento energia'!F5871,0)+IF(LCOH!$C$28=Menu!$A$5,'Approvvigionamento energia'!G5871,0)+IF(LCOH!$C$28=Menu!$A$6,'Approvvigionamento energia'!H5871,0)</f>
        <v>1867.9284410217713</v>
      </c>
      <c r="J5871">
        <f>'Approvvigionamento energia'!A5871+'Approvvigionamento energia'!B5871+'Approvvigionamento energia'!I5871</f>
        <v>2390.7284410217712</v>
      </c>
      <c r="K5871">
        <f>IF(MIN(LCOH!$C$18,J5871)&gt;=$P$48*LCOH!$C$18, MIN(LCOH!$C$18,J5871),0)</f>
        <v>1500</v>
      </c>
      <c r="L5871">
        <f t="shared" si="183"/>
        <v>890.72844102177123</v>
      </c>
      <c r="M5871">
        <f>K5871/LCOH!$C$18</f>
        <v>1</v>
      </c>
      <c r="N5871">
        <f>K5871/LCOH!$C$34</f>
        <v>28.901734104046245</v>
      </c>
    </row>
    <row r="5872" spans="1:14" x14ac:dyDescent="0.35">
      <c r="A5872">
        <f>'Profilo fotovoltaico'!B5874*LCOH!$C$20</f>
        <v>353</v>
      </c>
      <c r="B5872">
        <f>'Profilo eolico'!B5874*LCOH!$C$21</f>
        <v>77.600000000000009</v>
      </c>
      <c r="C5872">
        <f>$P$35*'Profilo fotovoltaico'!B5874</f>
        <v>2596.1781022305886</v>
      </c>
      <c r="D5872">
        <f>$Q$37*'Profilo eolico'!B5874</f>
        <v>452.76766781416308</v>
      </c>
      <c r="E5872">
        <f>$P$39*'Profilo fotovoltaico'!B5874+'Approvvigionamento energia'!$Q$39*'Profilo eolico'!B5874</f>
        <v>988.62027641826944</v>
      </c>
      <c r="F5872">
        <f>$P$41*'Profilo fotovoltaico'!B5874+'Approvvigionamento energia'!$Q$41*'Profilo eolico'!B5874</f>
        <v>1524.4728850223757</v>
      </c>
      <c r="G5872">
        <f>$P$43*'Profilo fotovoltaico'!B5874+'Approvvigionamento energia'!$Q$43*'Profilo eolico'!B5874</f>
        <v>2060.3254936264825</v>
      </c>
      <c r="H5872">
        <f t="shared" si="182"/>
        <v>1138.4335154826958</v>
      </c>
      <c r="I5872">
        <f>IF(LCOH!$C$28=Menu!$A$1,'Approvvigionamento energia'!C5872,0)+IF(LCOH!$C$28=Menu!$A$2,'Approvvigionamento energia'!D5872,0)+IF(LCOH!$C$28=Menu!$A$3,'Approvvigionamento energia'!E5872,0)+IF(LCOH!$C$28=Menu!$A$4,'Approvvigionamento energia'!F5872,0)+IF(LCOH!$C$28=Menu!$A$5,'Approvvigionamento energia'!G5872,0)+IF(LCOH!$C$28=Menu!$A$6,'Approvvigionamento energia'!H5872,0)</f>
        <v>1524.4728850223757</v>
      </c>
      <c r="J5872">
        <f>'Approvvigionamento energia'!A5872+'Approvvigionamento energia'!B5872+'Approvvigionamento energia'!I5872</f>
        <v>1955.0728850223759</v>
      </c>
      <c r="K5872">
        <f>IF(MIN(LCOH!$C$18,J5872)&gt;=$P$48*LCOH!$C$18, MIN(LCOH!$C$18,J5872),0)</f>
        <v>1500</v>
      </c>
      <c r="L5872">
        <f t="shared" si="183"/>
        <v>455.07288502237589</v>
      </c>
      <c r="M5872">
        <f>K5872/LCOH!$C$18</f>
        <v>1</v>
      </c>
      <c r="N5872">
        <f>K5872/LCOH!$C$34</f>
        <v>28.901734104046245</v>
      </c>
    </row>
    <row r="5873" spans="1:14" x14ac:dyDescent="0.35">
      <c r="A5873">
        <f>'Profilo fotovoltaico'!B5875*LCOH!$C$20</f>
        <v>232</v>
      </c>
      <c r="B5873">
        <f>'Profilo eolico'!B5875*LCOH!$C$21</f>
        <v>87.2</v>
      </c>
      <c r="C5873">
        <f>$P$35*'Profilo fotovoltaico'!B5875</f>
        <v>1706.2700275283191</v>
      </c>
      <c r="D5873">
        <f>$Q$37*'Profilo eolico'!B5875</f>
        <v>508.78016280148222</v>
      </c>
      <c r="E5873">
        <f>$P$39*'Profilo fotovoltaico'!B5875+'Approvvigionamento energia'!$Q$39*'Profilo eolico'!B5875</f>
        <v>808.15262898319145</v>
      </c>
      <c r="F5873">
        <f>$P$41*'Profilo fotovoltaico'!B5875+'Approvvigionamento energia'!$Q$41*'Profilo eolico'!B5875</f>
        <v>1107.5250951649007</v>
      </c>
      <c r="G5873">
        <f>$P$43*'Profilo fotovoltaico'!B5875+'Approvvigionamento energia'!$Q$43*'Profilo eolico'!B5875</f>
        <v>1406.89756134661</v>
      </c>
      <c r="H5873">
        <f t="shared" si="182"/>
        <v>1138.4335154826958</v>
      </c>
      <c r="I5873">
        <f>IF(LCOH!$C$28=Menu!$A$1,'Approvvigionamento energia'!C5873,0)+IF(LCOH!$C$28=Menu!$A$2,'Approvvigionamento energia'!D5873,0)+IF(LCOH!$C$28=Menu!$A$3,'Approvvigionamento energia'!E5873,0)+IF(LCOH!$C$28=Menu!$A$4,'Approvvigionamento energia'!F5873,0)+IF(LCOH!$C$28=Menu!$A$5,'Approvvigionamento energia'!G5873,0)+IF(LCOH!$C$28=Menu!$A$6,'Approvvigionamento energia'!H5873,0)</f>
        <v>1107.5250951649007</v>
      </c>
      <c r="J5873">
        <f>'Approvvigionamento energia'!A5873+'Approvvigionamento energia'!B5873+'Approvvigionamento energia'!I5873</f>
        <v>1426.7250951649007</v>
      </c>
      <c r="K5873">
        <f>IF(MIN(LCOH!$C$18,J5873)&gt;=$P$48*LCOH!$C$18, MIN(LCOH!$C$18,J5873),0)</f>
        <v>1426.7250951649007</v>
      </c>
      <c r="L5873">
        <f t="shared" si="183"/>
        <v>0</v>
      </c>
      <c r="M5873">
        <f>K5873/LCOH!$C$18</f>
        <v>0.95115006344326714</v>
      </c>
      <c r="N5873">
        <f>K5873/LCOH!$C$34</f>
        <v>27.489886226684021</v>
      </c>
    </row>
    <row r="5874" spans="1:14" x14ac:dyDescent="0.35">
      <c r="A5874">
        <f>'Profilo fotovoltaico'!B5876*LCOH!$C$20</f>
        <v>106</v>
      </c>
      <c r="B5874">
        <f>'Profilo eolico'!B5876*LCOH!$C$21</f>
        <v>96.3</v>
      </c>
      <c r="C5874">
        <f>$P$35*'Profilo fotovoltaico'!B5876</f>
        <v>779.58889188793887</v>
      </c>
      <c r="D5874">
        <f>$Q$37*'Profilo eolico'!B5876</f>
        <v>561.8753403415451</v>
      </c>
      <c r="E5874">
        <f>$P$39*'Profilo fotovoltaico'!B5876+'Approvvigionamento energia'!$Q$39*'Profilo eolico'!B5876</f>
        <v>616.30372822814354</v>
      </c>
      <c r="F5874">
        <f>$P$41*'Profilo fotovoltaico'!B5876+'Approvvigionamento energia'!$Q$41*'Profilo eolico'!B5876</f>
        <v>670.73211611474198</v>
      </c>
      <c r="G5874">
        <f>$P$43*'Profilo fotovoltaico'!B5876+'Approvvigionamento energia'!$Q$43*'Profilo eolico'!B5876</f>
        <v>725.16050400134054</v>
      </c>
      <c r="H5874">
        <f t="shared" si="182"/>
        <v>1138.4335154826958</v>
      </c>
      <c r="I5874">
        <f>IF(LCOH!$C$28=Menu!$A$1,'Approvvigionamento energia'!C5874,0)+IF(LCOH!$C$28=Menu!$A$2,'Approvvigionamento energia'!D5874,0)+IF(LCOH!$C$28=Menu!$A$3,'Approvvigionamento energia'!E5874,0)+IF(LCOH!$C$28=Menu!$A$4,'Approvvigionamento energia'!F5874,0)+IF(LCOH!$C$28=Menu!$A$5,'Approvvigionamento energia'!G5874,0)+IF(LCOH!$C$28=Menu!$A$6,'Approvvigionamento energia'!H5874,0)</f>
        <v>670.73211611474198</v>
      </c>
      <c r="J5874">
        <f>'Approvvigionamento energia'!A5874+'Approvvigionamento energia'!B5874+'Approvvigionamento energia'!I5874</f>
        <v>873.03211611474194</v>
      </c>
      <c r="K5874">
        <f>IF(MIN(LCOH!$C$18,J5874)&gt;=$P$48*LCOH!$C$18, MIN(LCOH!$C$18,J5874),0)</f>
        <v>873.03211611474194</v>
      </c>
      <c r="L5874">
        <f t="shared" si="183"/>
        <v>0</v>
      </c>
      <c r="M5874">
        <f>K5874/LCOH!$C$18</f>
        <v>0.58202141074316127</v>
      </c>
      <c r="N5874">
        <f>K5874/LCOH!$C$34</f>
        <v>16.82142805616073</v>
      </c>
    </row>
    <row r="5875" spans="1:14" x14ac:dyDescent="0.35">
      <c r="A5875">
        <f>'Profilo fotovoltaico'!B5877*LCOH!$C$20</f>
        <v>13</v>
      </c>
      <c r="B5875">
        <f>'Profilo eolico'!B5877*LCOH!$C$21</f>
        <v>99.3</v>
      </c>
      <c r="C5875">
        <f>$P$35*'Profilo fotovoltaico'!B5877</f>
        <v>95.609958439086839</v>
      </c>
      <c r="D5875">
        <f>$Q$37*'Profilo eolico'!B5877</f>
        <v>579.37924502508235</v>
      </c>
      <c r="E5875">
        <f>$P$39*'Profilo fotovoltaico'!B5877+'Approvvigionamento energia'!$Q$39*'Profilo eolico'!B5877</f>
        <v>458.43692337858346</v>
      </c>
      <c r="F5875">
        <f>$P$41*'Profilo fotovoltaico'!B5877+'Approvvigionamento energia'!$Q$41*'Profilo eolico'!B5877</f>
        <v>337.49460173208462</v>
      </c>
      <c r="G5875">
        <f>$P$43*'Profilo fotovoltaico'!B5877+'Approvvigionamento energia'!$Q$43*'Profilo eolico'!B5877</f>
        <v>216.55228008558572</v>
      </c>
      <c r="H5875">
        <f t="shared" si="182"/>
        <v>1138.4335154826958</v>
      </c>
      <c r="I5875">
        <f>IF(LCOH!$C$28=Menu!$A$1,'Approvvigionamento energia'!C5875,0)+IF(LCOH!$C$28=Menu!$A$2,'Approvvigionamento energia'!D5875,0)+IF(LCOH!$C$28=Menu!$A$3,'Approvvigionamento energia'!E5875,0)+IF(LCOH!$C$28=Menu!$A$4,'Approvvigionamento energia'!F5875,0)+IF(LCOH!$C$28=Menu!$A$5,'Approvvigionamento energia'!G5875,0)+IF(LCOH!$C$28=Menu!$A$6,'Approvvigionamento energia'!H5875,0)</f>
        <v>337.49460173208462</v>
      </c>
      <c r="J5875">
        <f>'Approvvigionamento energia'!A5875+'Approvvigionamento energia'!B5875+'Approvvigionamento energia'!I5875</f>
        <v>449.79460173208463</v>
      </c>
      <c r="K5875">
        <f>IF(MIN(LCOH!$C$18,J5875)&gt;=$P$48*LCOH!$C$18, MIN(LCOH!$C$18,J5875),0)</f>
        <v>449.79460173208463</v>
      </c>
      <c r="L5875">
        <f t="shared" si="183"/>
        <v>0</v>
      </c>
      <c r="M5875">
        <f>K5875/LCOH!$C$18</f>
        <v>0.29986306782138977</v>
      </c>
      <c r="N5875">
        <f>K5875/LCOH!$C$34</f>
        <v>8.6665626537973921</v>
      </c>
    </row>
    <row r="5876" spans="1:14" x14ac:dyDescent="0.35">
      <c r="A5876">
        <f>'Profilo fotovoltaico'!B5878*LCOH!$C$20</f>
        <v>0</v>
      </c>
      <c r="B5876">
        <f>'Profilo eolico'!B5878*LCOH!$C$21</f>
        <v>96.199999999999989</v>
      </c>
      <c r="C5876">
        <f>$P$35*'Profilo fotovoltaico'!B5878</f>
        <v>0</v>
      </c>
      <c r="D5876">
        <f>$Q$37*'Profilo eolico'!B5878</f>
        <v>561.29187685209388</v>
      </c>
      <c r="E5876">
        <f>$P$39*'Profilo fotovoltaico'!B5878+'Approvvigionamento energia'!$Q$39*'Profilo eolico'!B5878</f>
        <v>420.96890763907038</v>
      </c>
      <c r="F5876">
        <f>$P$41*'Profilo fotovoltaico'!B5878+'Approvvigionamento energia'!$Q$41*'Profilo eolico'!B5878</f>
        <v>280.64593842604694</v>
      </c>
      <c r="G5876">
        <f>$P$43*'Profilo fotovoltaico'!B5878+'Approvvigionamento energia'!$Q$43*'Profilo eolico'!B5878</f>
        <v>140.32296921302347</v>
      </c>
      <c r="H5876">
        <f t="shared" si="182"/>
        <v>1138.4335154826958</v>
      </c>
      <c r="I5876">
        <f>IF(LCOH!$C$28=Menu!$A$1,'Approvvigionamento energia'!C5876,0)+IF(LCOH!$C$28=Menu!$A$2,'Approvvigionamento energia'!D5876,0)+IF(LCOH!$C$28=Menu!$A$3,'Approvvigionamento energia'!E5876,0)+IF(LCOH!$C$28=Menu!$A$4,'Approvvigionamento energia'!F5876,0)+IF(LCOH!$C$28=Menu!$A$5,'Approvvigionamento energia'!G5876,0)+IF(LCOH!$C$28=Menu!$A$6,'Approvvigionamento energia'!H5876,0)</f>
        <v>280.64593842604694</v>
      </c>
      <c r="J5876">
        <f>'Approvvigionamento energia'!A5876+'Approvvigionamento energia'!B5876+'Approvvigionamento energia'!I5876</f>
        <v>376.84593842604693</v>
      </c>
      <c r="K5876">
        <f>IF(MIN(LCOH!$C$18,J5876)&gt;=$P$48*LCOH!$C$18, MIN(LCOH!$C$18,J5876),0)</f>
        <v>376.84593842604693</v>
      </c>
      <c r="L5876">
        <f t="shared" si="183"/>
        <v>0</v>
      </c>
      <c r="M5876">
        <f>K5876/LCOH!$C$18</f>
        <v>0.25123062561736464</v>
      </c>
      <c r="N5876">
        <f>K5876/LCOH!$C$34</f>
        <v>7.2610007403862609</v>
      </c>
    </row>
    <row r="5877" spans="1:14" x14ac:dyDescent="0.35">
      <c r="A5877">
        <f>'Profilo fotovoltaico'!B5879*LCOH!$C$20</f>
        <v>0</v>
      </c>
      <c r="B5877">
        <f>'Profilo eolico'!B5879*LCOH!$C$21</f>
        <v>90.1</v>
      </c>
      <c r="C5877">
        <f>$P$35*'Profilo fotovoltaico'!B5879</f>
        <v>0</v>
      </c>
      <c r="D5877">
        <f>$Q$37*'Profilo eolico'!B5879</f>
        <v>525.70060399556826</v>
      </c>
      <c r="E5877">
        <f>$P$39*'Profilo fotovoltaico'!B5879+'Approvvigionamento energia'!$Q$39*'Profilo eolico'!B5879</f>
        <v>394.27545299667617</v>
      </c>
      <c r="F5877">
        <f>$P$41*'Profilo fotovoltaico'!B5879+'Approvvigionamento energia'!$Q$41*'Profilo eolico'!B5879</f>
        <v>262.85030199778413</v>
      </c>
      <c r="G5877">
        <f>$P$43*'Profilo fotovoltaico'!B5879+'Approvvigionamento energia'!$Q$43*'Profilo eolico'!B5879</f>
        <v>131.42515099889206</v>
      </c>
      <c r="H5877">
        <f t="shared" si="182"/>
        <v>1138.4335154826958</v>
      </c>
      <c r="I5877">
        <f>IF(LCOH!$C$28=Menu!$A$1,'Approvvigionamento energia'!C5877,0)+IF(LCOH!$C$28=Menu!$A$2,'Approvvigionamento energia'!D5877,0)+IF(LCOH!$C$28=Menu!$A$3,'Approvvigionamento energia'!E5877,0)+IF(LCOH!$C$28=Menu!$A$4,'Approvvigionamento energia'!F5877,0)+IF(LCOH!$C$28=Menu!$A$5,'Approvvigionamento energia'!G5877,0)+IF(LCOH!$C$28=Menu!$A$6,'Approvvigionamento energia'!H5877,0)</f>
        <v>262.85030199778413</v>
      </c>
      <c r="J5877">
        <f>'Approvvigionamento energia'!A5877+'Approvvigionamento energia'!B5877+'Approvvigionamento energia'!I5877</f>
        <v>352.95030199778409</v>
      </c>
      <c r="K5877">
        <f>IF(MIN(LCOH!$C$18,J5877)&gt;=$P$48*LCOH!$C$18, MIN(LCOH!$C$18,J5877),0)</f>
        <v>0</v>
      </c>
      <c r="L5877">
        <f t="shared" si="183"/>
        <v>352.95030199778409</v>
      </c>
      <c r="M5877">
        <f>K5877/LCOH!$C$18</f>
        <v>0</v>
      </c>
      <c r="N5877">
        <f>K5877/LCOH!$C$34</f>
        <v>0</v>
      </c>
    </row>
    <row r="5878" spans="1:14" x14ac:dyDescent="0.35">
      <c r="A5878">
        <f>'Profilo fotovoltaico'!B5880*LCOH!$C$20</f>
        <v>0</v>
      </c>
      <c r="B5878">
        <f>'Profilo eolico'!B5880*LCOH!$C$21</f>
        <v>88.9</v>
      </c>
      <c r="C5878">
        <f>$P$35*'Profilo fotovoltaico'!B5880</f>
        <v>0</v>
      </c>
      <c r="D5878">
        <f>$Q$37*'Profilo eolico'!B5880</f>
        <v>518.6990421221534</v>
      </c>
      <c r="E5878">
        <f>$P$39*'Profilo fotovoltaico'!B5880+'Approvvigionamento energia'!$Q$39*'Profilo eolico'!B5880</f>
        <v>389.02428159161502</v>
      </c>
      <c r="F5878">
        <f>$P$41*'Profilo fotovoltaico'!B5880+'Approvvigionamento energia'!$Q$41*'Profilo eolico'!B5880</f>
        <v>259.3495210610767</v>
      </c>
      <c r="G5878">
        <f>$P$43*'Profilo fotovoltaico'!B5880+'Approvvigionamento energia'!$Q$43*'Profilo eolico'!B5880</f>
        <v>129.67476053053835</v>
      </c>
      <c r="H5878">
        <f t="shared" si="182"/>
        <v>1138.4335154826958</v>
      </c>
      <c r="I5878">
        <f>IF(LCOH!$C$28=Menu!$A$1,'Approvvigionamento energia'!C5878,0)+IF(LCOH!$C$28=Menu!$A$2,'Approvvigionamento energia'!D5878,0)+IF(LCOH!$C$28=Menu!$A$3,'Approvvigionamento energia'!E5878,0)+IF(LCOH!$C$28=Menu!$A$4,'Approvvigionamento energia'!F5878,0)+IF(LCOH!$C$28=Menu!$A$5,'Approvvigionamento energia'!G5878,0)+IF(LCOH!$C$28=Menu!$A$6,'Approvvigionamento energia'!H5878,0)</f>
        <v>259.3495210610767</v>
      </c>
      <c r="J5878">
        <f>'Approvvigionamento energia'!A5878+'Approvvigionamento energia'!B5878+'Approvvigionamento energia'!I5878</f>
        <v>348.24952106107673</v>
      </c>
      <c r="K5878">
        <f>IF(MIN(LCOH!$C$18,J5878)&gt;=$P$48*LCOH!$C$18, MIN(LCOH!$C$18,J5878),0)</f>
        <v>0</v>
      </c>
      <c r="L5878">
        <f t="shared" si="183"/>
        <v>348.24952106107673</v>
      </c>
      <c r="M5878">
        <f>K5878/LCOH!$C$18</f>
        <v>0</v>
      </c>
      <c r="N5878">
        <f>K5878/LCOH!$C$34</f>
        <v>0</v>
      </c>
    </row>
    <row r="5879" spans="1:14" x14ac:dyDescent="0.35">
      <c r="A5879">
        <f>'Profilo fotovoltaico'!B5881*LCOH!$C$20</f>
        <v>0</v>
      </c>
      <c r="B5879">
        <f>'Profilo eolico'!B5881*LCOH!$C$21</f>
        <v>94.5</v>
      </c>
      <c r="C5879">
        <f>$P$35*'Profilo fotovoltaico'!B5881</f>
        <v>0</v>
      </c>
      <c r="D5879">
        <f>$Q$37*'Profilo eolico'!B5881</f>
        <v>551.37299753142281</v>
      </c>
      <c r="E5879">
        <f>$P$39*'Profilo fotovoltaico'!B5881+'Approvvigionamento energia'!$Q$39*'Profilo eolico'!B5881</f>
        <v>413.52974814856708</v>
      </c>
      <c r="F5879">
        <f>$P$41*'Profilo fotovoltaico'!B5881+'Approvvigionamento energia'!$Q$41*'Profilo eolico'!B5881</f>
        <v>275.68649876571141</v>
      </c>
      <c r="G5879">
        <f>$P$43*'Profilo fotovoltaico'!B5881+'Approvvigionamento energia'!$Q$43*'Profilo eolico'!B5881</f>
        <v>137.8432493828557</v>
      </c>
      <c r="H5879">
        <f t="shared" si="182"/>
        <v>1138.4335154826958</v>
      </c>
      <c r="I5879">
        <f>IF(LCOH!$C$28=Menu!$A$1,'Approvvigionamento energia'!C5879,0)+IF(LCOH!$C$28=Menu!$A$2,'Approvvigionamento energia'!D5879,0)+IF(LCOH!$C$28=Menu!$A$3,'Approvvigionamento energia'!E5879,0)+IF(LCOH!$C$28=Menu!$A$4,'Approvvigionamento energia'!F5879,0)+IF(LCOH!$C$28=Menu!$A$5,'Approvvigionamento energia'!G5879,0)+IF(LCOH!$C$28=Menu!$A$6,'Approvvigionamento energia'!H5879,0)</f>
        <v>275.68649876571141</v>
      </c>
      <c r="J5879">
        <f>'Approvvigionamento energia'!A5879+'Approvvigionamento energia'!B5879+'Approvvigionamento energia'!I5879</f>
        <v>370.18649876571141</v>
      </c>
      <c r="K5879">
        <f>IF(MIN(LCOH!$C$18,J5879)&gt;=$P$48*LCOH!$C$18, MIN(LCOH!$C$18,J5879),0)</f>
        <v>0</v>
      </c>
      <c r="L5879">
        <f t="shared" si="183"/>
        <v>370.18649876571141</v>
      </c>
      <c r="M5879">
        <f>K5879/LCOH!$C$18</f>
        <v>0</v>
      </c>
      <c r="N5879">
        <f>K5879/LCOH!$C$34</f>
        <v>0</v>
      </c>
    </row>
    <row r="5880" spans="1:14" x14ac:dyDescent="0.35">
      <c r="A5880">
        <f>'Profilo fotovoltaico'!B5882*LCOH!$C$20</f>
        <v>0</v>
      </c>
      <c r="B5880">
        <f>'Profilo eolico'!B5882*LCOH!$C$21</f>
        <v>100.8</v>
      </c>
      <c r="C5880">
        <f>$P$35*'Profilo fotovoltaico'!B5882</f>
        <v>0</v>
      </c>
      <c r="D5880">
        <f>$Q$37*'Profilo eolico'!B5882</f>
        <v>588.13119736685098</v>
      </c>
      <c r="E5880">
        <f>$P$39*'Profilo fotovoltaico'!B5882+'Approvvigionamento energia'!$Q$39*'Profilo eolico'!B5882</f>
        <v>441.09839802513824</v>
      </c>
      <c r="F5880">
        <f>$P$41*'Profilo fotovoltaico'!B5882+'Approvvigionamento energia'!$Q$41*'Profilo eolico'!B5882</f>
        <v>294.06559868342549</v>
      </c>
      <c r="G5880">
        <f>$P$43*'Profilo fotovoltaico'!B5882+'Approvvigionamento energia'!$Q$43*'Profilo eolico'!B5882</f>
        <v>147.03279934171275</v>
      </c>
      <c r="H5880">
        <f t="shared" si="182"/>
        <v>1138.4335154826958</v>
      </c>
      <c r="I5880">
        <f>IF(LCOH!$C$28=Menu!$A$1,'Approvvigionamento energia'!C5880,0)+IF(LCOH!$C$28=Menu!$A$2,'Approvvigionamento energia'!D5880,0)+IF(LCOH!$C$28=Menu!$A$3,'Approvvigionamento energia'!E5880,0)+IF(LCOH!$C$28=Menu!$A$4,'Approvvigionamento energia'!F5880,0)+IF(LCOH!$C$28=Menu!$A$5,'Approvvigionamento energia'!G5880,0)+IF(LCOH!$C$28=Menu!$A$6,'Approvvigionamento energia'!H5880,0)</f>
        <v>294.06559868342549</v>
      </c>
      <c r="J5880">
        <f>'Approvvigionamento energia'!A5880+'Approvvigionamento energia'!B5880+'Approvvigionamento energia'!I5880</f>
        <v>394.8655986834255</v>
      </c>
      <c r="K5880">
        <f>IF(MIN(LCOH!$C$18,J5880)&gt;=$P$48*LCOH!$C$18, MIN(LCOH!$C$18,J5880),0)</f>
        <v>394.8655986834255</v>
      </c>
      <c r="L5880">
        <f t="shared" si="183"/>
        <v>0</v>
      </c>
      <c r="M5880">
        <f>K5880/LCOH!$C$18</f>
        <v>0.263243732455617</v>
      </c>
      <c r="N5880">
        <f>K5880/LCOH!$C$34</f>
        <v>7.6082003599889312</v>
      </c>
    </row>
    <row r="5881" spans="1:14" x14ac:dyDescent="0.35">
      <c r="A5881">
        <f>'Profilo fotovoltaico'!B5883*LCOH!$C$20</f>
        <v>0</v>
      </c>
      <c r="B5881">
        <f>'Profilo eolico'!B5883*LCOH!$C$21</f>
        <v>106.7</v>
      </c>
      <c r="C5881">
        <f>$P$35*'Profilo fotovoltaico'!B5883</f>
        <v>0</v>
      </c>
      <c r="D5881">
        <f>$Q$37*'Profilo eolico'!B5883</f>
        <v>622.55554324447428</v>
      </c>
      <c r="E5881">
        <f>$P$39*'Profilo fotovoltaico'!B5883+'Approvvigionamento energia'!$Q$39*'Profilo eolico'!B5883</f>
        <v>466.91665743335568</v>
      </c>
      <c r="F5881">
        <f>$P$41*'Profilo fotovoltaico'!B5883+'Approvvigionamento energia'!$Q$41*'Profilo eolico'!B5883</f>
        <v>311.27777162223714</v>
      </c>
      <c r="G5881">
        <f>$P$43*'Profilo fotovoltaico'!B5883+'Approvvigionamento energia'!$Q$43*'Profilo eolico'!B5883</f>
        <v>155.63888581111857</v>
      </c>
      <c r="H5881">
        <f t="shared" si="182"/>
        <v>1138.4335154826958</v>
      </c>
      <c r="I5881">
        <f>IF(LCOH!$C$28=Menu!$A$1,'Approvvigionamento energia'!C5881,0)+IF(LCOH!$C$28=Menu!$A$2,'Approvvigionamento energia'!D5881,0)+IF(LCOH!$C$28=Menu!$A$3,'Approvvigionamento energia'!E5881,0)+IF(LCOH!$C$28=Menu!$A$4,'Approvvigionamento energia'!F5881,0)+IF(LCOH!$C$28=Menu!$A$5,'Approvvigionamento energia'!G5881,0)+IF(LCOH!$C$28=Menu!$A$6,'Approvvigionamento energia'!H5881,0)</f>
        <v>311.27777162223714</v>
      </c>
      <c r="J5881">
        <f>'Approvvigionamento energia'!A5881+'Approvvigionamento energia'!B5881+'Approvvigionamento energia'!I5881</f>
        <v>417.97777162223713</v>
      </c>
      <c r="K5881">
        <f>IF(MIN(LCOH!$C$18,J5881)&gt;=$P$48*LCOH!$C$18, MIN(LCOH!$C$18,J5881),0)</f>
        <v>417.97777162223713</v>
      </c>
      <c r="L5881">
        <f t="shared" si="183"/>
        <v>0</v>
      </c>
      <c r="M5881">
        <f>K5881/LCOH!$C$18</f>
        <v>0.2786518477481581</v>
      </c>
      <c r="N5881">
        <f>K5881/LCOH!$C$34</f>
        <v>8.0535216112184411</v>
      </c>
    </row>
    <row r="5882" spans="1:14" x14ac:dyDescent="0.35">
      <c r="A5882">
        <f>'Profilo fotovoltaico'!B5884*LCOH!$C$20</f>
        <v>0</v>
      </c>
      <c r="B5882">
        <f>'Profilo eolico'!B5884*LCOH!$C$21</f>
        <v>112</v>
      </c>
      <c r="C5882">
        <f>$P$35*'Profilo fotovoltaico'!B5884</f>
        <v>0</v>
      </c>
      <c r="D5882">
        <f>$Q$37*'Profilo eolico'!B5884</f>
        <v>653.47910818539003</v>
      </c>
      <c r="E5882">
        <f>$P$39*'Profilo fotovoltaico'!B5884+'Approvvigionamento energia'!$Q$39*'Profilo eolico'!B5884</f>
        <v>490.10933113904252</v>
      </c>
      <c r="F5882">
        <f>$P$41*'Profilo fotovoltaico'!B5884+'Approvvigionamento energia'!$Q$41*'Profilo eolico'!B5884</f>
        <v>326.73955409269502</v>
      </c>
      <c r="G5882">
        <f>$P$43*'Profilo fotovoltaico'!B5884+'Approvvigionamento energia'!$Q$43*'Profilo eolico'!B5884</f>
        <v>163.36977704634751</v>
      </c>
      <c r="H5882">
        <f t="shared" si="182"/>
        <v>1138.4335154826958</v>
      </c>
      <c r="I5882">
        <f>IF(LCOH!$C$28=Menu!$A$1,'Approvvigionamento energia'!C5882,0)+IF(LCOH!$C$28=Menu!$A$2,'Approvvigionamento energia'!D5882,0)+IF(LCOH!$C$28=Menu!$A$3,'Approvvigionamento energia'!E5882,0)+IF(LCOH!$C$28=Menu!$A$4,'Approvvigionamento energia'!F5882,0)+IF(LCOH!$C$28=Menu!$A$5,'Approvvigionamento energia'!G5882,0)+IF(LCOH!$C$28=Menu!$A$6,'Approvvigionamento energia'!H5882,0)</f>
        <v>326.73955409269502</v>
      </c>
      <c r="J5882">
        <f>'Approvvigionamento energia'!A5882+'Approvvigionamento energia'!B5882+'Approvvigionamento energia'!I5882</f>
        <v>438.73955409269502</v>
      </c>
      <c r="K5882">
        <f>IF(MIN(LCOH!$C$18,J5882)&gt;=$P$48*LCOH!$C$18, MIN(LCOH!$C$18,J5882),0)</f>
        <v>438.73955409269502</v>
      </c>
      <c r="L5882">
        <f t="shared" si="183"/>
        <v>0</v>
      </c>
      <c r="M5882">
        <f>K5882/LCOH!$C$18</f>
        <v>0.29249303606179666</v>
      </c>
      <c r="N5882">
        <f>K5882/LCOH!$C$34</f>
        <v>8.4535559555432567</v>
      </c>
    </row>
    <row r="5883" spans="1:14" x14ac:dyDescent="0.35">
      <c r="A5883">
        <f>'Profilo fotovoltaico'!B5885*LCOH!$C$20</f>
        <v>0</v>
      </c>
      <c r="B5883">
        <f>'Profilo eolico'!B5885*LCOH!$C$21</f>
        <v>117.5</v>
      </c>
      <c r="C5883">
        <f>$P$35*'Profilo fotovoltaico'!B5885</f>
        <v>0</v>
      </c>
      <c r="D5883">
        <f>$Q$37*'Profilo eolico'!B5885</f>
        <v>685.56960010520822</v>
      </c>
      <c r="E5883">
        <f>$P$39*'Profilo fotovoltaico'!B5885+'Approvvigionamento energia'!$Q$39*'Profilo eolico'!B5885</f>
        <v>514.17720007890614</v>
      </c>
      <c r="F5883">
        <f>$P$41*'Profilo fotovoltaico'!B5885+'Approvvigionamento energia'!$Q$41*'Profilo eolico'!B5885</f>
        <v>342.78480005260411</v>
      </c>
      <c r="G5883">
        <f>$P$43*'Profilo fotovoltaico'!B5885+'Approvvigionamento energia'!$Q$43*'Profilo eolico'!B5885</f>
        <v>171.39240002630206</v>
      </c>
      <c r="H5883">
        <f t="shared" si="182"/>
        <v>1138.4335154826958</v>
      </c>
      <c r="I5883">
        <f>IF(LCOH!$C$28=Menu!$A$1,'Approvvigionamento energia'!C5883,0)+IF(LCOH!$C$28=Menu!$A$2,'Approvvigionamento energia'!D5883,0)+IF(LCOH!$C$28=Menu!$A$3,'Approvvigionamento energia'!E5883,0)+IF(LCOH!$C$28=Menu!$A$4,'Approvvigionamento energia'!F5883,0)+IF(LCOH!$C$28=Menu!$A$5,'Approvvigionamento energia'!G5883,0)+IF(LCOH!$C$28=Menu!$A$6,'Approvvigionamento energia'!H5883,0)</f>
        <v>342.78480005260411</v>
      </c>
      <c r="J5883">
        <f>'Approvvigionamento energia'!A5883+'Approvvigionamento energia'!B5883+'Approvvigionamento energia'!I5883</f>
        <v>460.28480005260411</v>
      </c>
      <c r="K5883">
        <f>IF(MIN(LCOH!$C$18,J5883)&gt;=$P$48*LCOH!$C$18, MIN(LCOH!$C$18,J5883),0)</f>
        <v>460.28480005260411</v>
      </c>
      <c r="L5883">
        <f t="shared" si="183"/>
        <v>0</v>
      </c>
      <c r="M5883">
        <f>K5883/LCOH!$C$18</f>
        <v>0.30685653336840274</v>
      </c>
      <c r="N5883">
        <f>K5883/LCOH!$C$34</f>
        <v>8.8686859355029704</v>
      </c>
    </row>
    <row r="5884" spans="1:14" x14ac:dyDescent="0.35">
      <c r="A5884">
        <f>'Profilo fotovoltaico'!B5886*LCOH!$C$20</f>
        <v>0</v>
      </c>
      <c r="B5884">
        <f>'Profilo eolico'!B5886*LCOH!$C$21</f>
        <v>124.10000000000001</v>
      </c>
      <c r="C5884">
        <f>$P$35*'Profilo fotovoltaico'!B5886</f>
        <v>0</v>
      </c>
      <c r="D5884">
        <f>$Q$37*'Profilo eolico'!B5886</f>
        <v>724.07819040899017</v>
      </c>
      <c r="E5884">
        <f>$P$39*'Profilo fotovoltaico'!B5886+'Approvvigionamento energia'!$Q$39*'Profilo eolico'!B5886</f>
        <v>543.05864280674268</v>
      </c>
      <c r="F5884">
        <f>$P$41*'Profilo fotovoltaico'!B5886+'Approvvigionamento energia'!$Q$41*'Profilo eolico'!B5886</f>
        <v>362.03909520449508</v>
      </c>
      <c r="G5884">
        <f>$P$43*'Profilo fotovoltaico'!B5886+'Approvvigionamento energia'!$Q$43*'Profilo eolico'!B5886</f>
        <v>181.01954760224754</v>
      </c>
      <c r="H5884">
        <f t="shared" si="182"/>
        <v>1138.4335154826958</v>
      </c>
      <c r="I5884">
        <f>IF(LCOH!$C$28=Menu!$A$1,'Approvvigionamento energia'!C5884,0)+IF(LCOH!$C$28=Menu!$A$2,'Approvvigionamento energia'!D5884,0)+IF(LCOH!$C$28=Menu!$A$3,'Approvvigionamento energia'!E5884,0)+IF(LCOH!$C$28=Menu!$A$4,'Approvvigionamento energia'!F5884,0)+IF(LCOH!$C$28=Menu!$A$5,'Approvvigionamento energia'!G5884,0)+IF(LCOH!$C$28=Menu!$A$6,'Approvvigionamento energia'!H5884,0)</f>
        <v>362.03909520449508</v>
      </c>
      <c r="J5884">
        <f>'Approvvigionamento energia'!A5884+'Approvvigionamento energia'!B5884+'Approvvigionamento energia'!I5884</f>
        <v>486.13909520449511</v>
      </c>
      <c r="K5884">
        <f>IF(MIN(LCOH!$C$18,J5884)&gt;=$P$48*LCOH!$C$18, MIN(LCOH!$C$18,J5884),0)</f>
        <v>486.13909520449511</v>
      </c>
      <c r="L5884">
        <f t="shared" si="183"/>
        <v>0</v>
      </c>
      <c r="M5884">
        <f>K5884/LCOH!$C$18</f>
        <v>0.32409273013633005</v>
      </c>
      <c r="N5884">
        <f>K5884/LCOH!$C$34</f>
        <v>9.3668419114546264</v>
      </c>
    </row>
    <row r="5885" spans="1:14" x14ac:dyDescent="0.35">
      <c r="A5885">
        <f>'Profilo fotovoltaico'!B5887*LCOH!$C$20</f>
        <v>0</v>
      </c>
      <c r="B5885">
        <f>'Profilo eolico'!B5887*LCOH!$C$21</f>
        <v>127.3</v>
      </c>
      <c r="C5885">
        <f>$P$35*'Profilo fotovoltaico'!B5887</f>
        <v>0</v>
      </c>
      <c r="D5885">
        <f>$Q$37*'Profilo eolico'!B5887</f>
        <v>742.74902207142986</v>
      </c>
      <c r="E5885">
        <f>$P$39*'Profilo fotovoltaico'!B5887+'Approvvigionamento energia'!$Q$39*'Profilo eolico'!B5887</f>
        <v>557.0617665535724</v>
      </c>
      <c r="F5885">
        <f>$P$41*'Profilo fotovoltaico'!B5887+'Approvvigionamento energia'!$Q$41*'Profilo eolico'!B5887</f>
        <v>371.37451103571493</v>
      </c>
      <c r="G5885">
        <f>$P$43*'Profilo fotovoltaico'!B5887+'Approvvigionamento energia'!$Q$43*'Profilo eolico'!B5887</f>
        <v>185.68725551785747</v>
      </c>
      <c r="H5885">
        <f t="shared" si="182"/>
        <v>1138.4335154826958</v>
      </c>
      <c r="I5885">
        <f>IF(LCOH!$C$28=Menu!$A$1,'Approvvigionamento energia'!C5885,0)+IF(LCOH!$C$28=Menu!$A$2,'Approvvigionamento energia'!D5885,0)+IF(LCOH!$C$28=Menu!$A$3,'Approvvigionamento energia'!E5885,0)+IF(LCOH!$C$28=Menu!$A$4,'Approvvigionamento energia'!F5885,0)+IF(LCOH!$C$28=Menu!$A$5,'Approvvigionamento energia'!G5885,0)+IF(LCOH!$C$28=Menu!$A$6,'Approvvigionamento energia'!H5885,0)</f>
        <v>371.37451103571493</v>
      </c>
      <c r="J5885">
        <f>'Approvvigionamento energia'!A5885+'Approvvigionamento energia'!B5885+'Approvvigionamento energia'!I5885</f>
        <v>498.67451103571494</v>
      </c>
      <c r="K5885">
        <f>IF(MIN(LCOH!$C$18,J5885)&gt;=$P$48*LCOH!$C$18, MIN(LCOH!$C$18,J5885),0)</f>
        <v>498.67451103571494</v>
      </c>
      <c r="L5885">
        <f t="shared" si="183"/>
        <v>0</v>
      </c>
      <c r="M5885">
        <f>K5885/LCOH!$C$18</f>
        <v>0.33244967402380998</v>
      </c>
      <c r="N5885">
        <f>K5885/LCOH!$C$34</f>
        <v>9.6083720816130054</v>
      </c>
    </row>
    <row r="5886" spans="1:14" x14ac:dyDescent="0.35">
      <c r="A5886">
        <f>'Profilo fotovoltaico'!B5888*LCOH!$C$20</f>
        <v>1</v>
      </c>
      <c r="B5886">
        <f>'Profilo eolico'!B5888*LCOH!$C$21</f>
        <v>127.90000000000002</v>
      </c>
      <c r="C5886">
        <f>$P$35*'Profilo fotovoltaico'!B5888</f>
        <v>7.3546121876220649</v>
      </c>
      <c r="D5886">
        <f>$Q$37*'Profilo eolico'!B5888</f>
        <v>746.24980300813741</v>
      </c>
      <c r="E5886">
        <f>$P$39*'Profilo fotovoltaico'!B5888+'Approvvigionamento energia'!$Q$39*'Profilo eolico'!B5888</f>
        <v>561.52600530300856</v>
      </c>
      <c r="F5886">
        <f>$P$41*'Profilo fotovoltaico'!B5888+'Approvvigionamento energia'!$Q$41*'Profilo eolico'!B5888</f>
        <v>376.80220759787971</v>
      </c>
      <c r="G5886">
        <f>$P$43*'Profilo fotovoltaico'!B5888+'Approvvigionamento energia'!$Q$43*'Profilo eolico'!B5888</f>
        <v>192.0784098927509</v>
      </c>
      <c r="H5886">
        <f t="shared" si="182"/>
        <v>1138.4335154826958</v>
      </c>
      <c r="I5886">
        <f>IF(LCOH!$C$28=Menu!$A$1,'Approvvigionamento energia'!C5886,0)+IF(LCOH!$C$28=Menu!$A$2,'Approvvigionamento energia'!D5886,0)+IF(LCOH!$C$28=Menu!$A$3,'Approvvigionamento energia'!E5886,0)+IF(LCOH!$C$28=Menu!$A$4,'Approvvigionamento energia'!F5886,0)+IF(LCOH!$C$28=Menu!$A$5,'Approvvigionamento energia'!G5886,0)+IF(LCOH!$C$28=Menu!$A$6,'Approvvigionamento energia'!H5886,0)</f>
        <v>376.80220759787971</v>
      </c>
      <c r="J5886">
        <f>'Approvvigionamento energia'!A5886+'Approvvigionamento energia'!B5886+'Approvvigionamento energia'!I5886</f>
        <v>505.70220759787975</v>
      </c>
      <c r="K5886">
        <f>IF(MIN(LCOH!$C$18,J5886)&gt;=$P$48*LCOH!$C$18, MIN(LCOH!$C$18,J5886),0)</f>
        <v>505.70220759787975</v>
      </c>
      <c r="L5886">
        <f t="shared" si="183"/>
        <v>0</v>
      </c>
      <c r="M5886">
        <f>K5886/LCOH!$C$18</f>
        <v>0.33713480506525317</v>
      </c>
      <c r="N5886">
        <f>K5886/LCOH!$C$34</f>
        <v>9.7437804932154091</v>
      </c>
    </row>
    <row r="5887" spans="1:14" x14ac:dyDescent="0.35">
      <c r="A5887">
        <f>'Profilo fotovoltaico'!B5889*LCOH!$C$20</f>
        <v>67</v>
      </c>
      <c r="B5887">
        <f>'Profilo eolico'!B5889*LCOH!$C$21</f>
        <v>113.8</v>
      </c>
      <c r="C5887">
        <f>$P$35*'Profilo fotovoltaico'!B5889</f>
        <v>492.7590165706784</v>
      </c>
      <c r="D5887">
        <f>$Q$37*'Profilo eolico'!B5889</f>
        <v>663.98145099551232</v>
      </c>
      <c r="E5887">
        <f>$P$39*'Profilo fotovoltaico'!B5889+'Approvvigionamento energia'!$Q$39*'Profilo eolico'!B5889</f>
        <v>621.17584238930385</v>
      </c>
      <c r="F5887">
        <f>$P$41*'Profilo fotovoltaico'!B5889+'Approvvigionamento energia'!$Q$41*'Profilo eolico'!B5889</f>
        <v>578.37023378309539</v>
      </c>
      <c r="G5887">
        <f>$P$43*'Profilo fotovoltaico'!B5889+'Approvvigionamento energia'!$Q$43*'Profilo eolico'!B5889</f>
        <v>535.56462517688692</v>
      </c>
      <c r="H5887">
        <f t="shared" si="182"/>
        <v>1138.4335154826958</v>
      </c>
      <c r="I5887">
        <f>IF(LCOH!$C$28=Menu!$A$1,'Approvvigionamento energia'!C5887,0)+IF(LCOH!$C$28=Menu!$A$2,'Approvvigionamento energia'!D5887,0)+IF(LCOH!$C$28=Menu!$A$3,'Approvvigionamento energia'!E5887,0)+IF(LCOH!$C$28=Menu!$A$4,'Approvvigionamento energia'!F5887,0)+IF(LCOH!$C$28=Menu!$A$5,'Approvvigionamento energia'!G5887,0)+IF(LCOH!$C$28=Menu!$A$6,'Approvvigionamento energia'!H5887,0)</f>
        <v>578.37023378309539</v>
      </c>
      <c r="J5887">
        <f>'Approvvigionamento energia'!A5887+'Approvvigionamento energia'!B5887+'Approvvigionamento energia'!I5887</f>
        <v>759.17023378309545</v>
      </c>
      <c r="K5887">
        <f>IF(MIN(LCOH!$C$18,J5887)&gt;=$P$48*LCOH!$C$18, MIN(LCOH!$C$18,J5887),0)</f>
        <v>759.17023378309545</v>
      </c>
      <c r="L5887">
        <f t="shared" si="183"/>
        <v>0</v>
      </c>
      <c r="M5887">
        <f>K5887/LCOH!$C$18</f>
        <v>0.50611348918873034</v>
      </c>
      <c r="N5887">
        <f>K5887/LCOH!$C$34</f>
        <v>14.627557491003767</v>
      </c>
    </row>
    <row r="5888" spans="1:14" x14ac:dyDescent="0.35">
      <c r="A5888">
        <f>'Profilo fotovoltaico'!B5890*LCOH!$C$20</f>
        <v>207</v>
      </c>
      <c r="B5888">
        <f>'Profilo eolico'!B5890*LCOH!$C$21</f>
        <v>118.1</v>
      </c>
      <c r="C5888">
        <f>$P$35*'Profilo fotovoltaico'!B5890</f>
        <v>1522.4047228377674</v>
      </c>
      <c r="D5888">
        <f>$Q$37*'Profilo eolico'!B5890</f>
        <v>689.07038104191577</v>
      </c>
      <c r="E5888">
        <f>$P$39*'Profilo fotovoltaico'!B5890+'Approvvigionamento energia'!$Q$39*'Profilo eolico'!B5890</f>
        <v>897.4039664908787</v>
      </c>
      <c r="F5888">
        <f>$P$41*'Profilo fotovoltaico'!B5890+'Approvvigionamento energia'!$Q$41*'Profilo eolico'!B5890</f>
        <v>1105.7375519398415</v>
      </c>
      <c r="G5888">
        <f>$P$43*'Profilo fotovoltaico'!B5890+'Approvvigionamento energia'!$Q$43*'Profilo eolico'!B5890</f>
        <v>1314.0711373888043</v>
      </c>
      <c r="H5888">
        <f t="shared" si="182"/>
        <v>1138.4335154826958</v>
      </c>
      <c r="I5888">
        <f>IF(LCOH!$C$28=Menu!$A$1,'Approvvigionamento energia'!C5888,0)+IF(LCOH!$C$28=Menu!$A$2,'Approvvigionamento energia'!D5888,0)+IF(LCOH!$C$28=Menu!$A$3,'Approvvigionamento energia'!E5888,0)+IF(LCOH!$C$28=Menu!$A$4,'Approvvigionamento energia'!F5888,0)+IF(LCOH!$C$28=Menu!$A$5,'Approvvigionamento energia'!G5888,0)+IF(LCOH!$C$28=Menu!$A$6,'Approvvigionamento energia'!H5888,0)</f>
        <v>1105.7375519398415</v>
      </c>
      <c r="J5888">
        <f>'Approvvigionamento energia'!A5888+'Approvvigionamento energia'!B5888+'Approvvigionamento energia'!I5888</f>
        <v>1430.8375519398414</v>
      </c>
      <c r="K5888">
        <f>IF(MIN(LCOH!$C$18,J5888)&gt;=$P$48*LCOH!$C$18, MIN(LCOH!$C$18,J5888),0)</f>
        <v>1430.8375519398414</v>
      </c>
      <c r="L5888">
        <f t="shared" si="183"/>
        <v>0</v>
      </c>
      <c r="M5888">
        <f>K5888/LCOH!$C$18</f>
        <v>0.95389170129322765</v>
      </c>
      <c r="N5888">
        <f>K5888/LCOH!$C$34</f>
        <v>27.569124314833168</v>
      </c>
    </row>
    <row r="5889" spans="1:14" x14ac:dyDescent="0.35">
      <c r="A5889">
        <f>'Profilo fotovoltaico'!B5891*LCOH!$C$20</f>
        <v>357</v>
      </c>
      <c r="B5889">
        <f>'Profilo eolico'!B5891*LCOH!$C$21</f>
        <v>116.9</v>
      </c>
      <c r="C5889">
        <f>$P$35*'Profilo fotovoltaico'!B5891</f>
        <v>2625.5965509810771</v>
      </c>
      <c r="D5889">
        <f>$Q$37*'Profilo eolico'!B5891</f>
        <v>682.06881916850091</v>
      </c>
      <c r="E5889">
        <f>$P$39*'Profilo fotovoltaico'!B5891+'Approvvigionamento energia'!$Q$39*'Profilo eolico'!B5891</f>
        <v>1167.9507521216449</v>
      </c>
      <c r="F5889">
        <f>$P$41*'Profilo fotovoltaico'!B5891+'Approvvigionamento energia'!$Q$41*'Profilo eolico'!B5891</f>
        <v>1653.832685074789</v>
      </c>
      <c r="G5889">
        <f>$P$43*'Profilo fotovoltaico'!B5891+'Approvvigionamento energia'!$Q$43*'Profilo eolico'!B5891</f>
        <v>2139.7146180279333</v>
      </c>
      <c r="H5889">
        <f t="shared" si="182"/>
        <v>1138.4335154826958</v>
      </c>
      <c r="I5889">
        <f>IF(LCOH!$C$28=Menu!$A$1,'Approvvigionamento energia'!C5889,0)+IF(LCOH!$C$28=Menu!$A$2,'Approvvigionamento energia'!D5889,0)+IF(LCOH!$C$28=Menu!$A$3,'Approvvigionamento energia'!E5889,0)+IF(LCOH!$C$28=Menu!$A$4,'Approvvigionamento energia'!F5889,0)+IF(LCOH!$C$28=Menu!$A$5,'Approvvigionamento energia'!G5889,0)+IF(LCOH!$C$28=Menu!$A$6,'Approvvigionamento energia'!H5889,0)</f>
        <v>1653.832685074789</v>
      </c>
      <c r="J5889">
        <f>'Approvvigionamento energia'!A5889+'Approvvigionamento energia'!B5889+'Approvvigionamento energia'!I5889</f>
        <v>2127.7326850747891</v>
      </c>
      <c r="K5889">
        <f>IF(MIN(LCOH!$C$18,J5889)&gt;=$P$48*LCOH!$C$18, MIN(LCOH!$C$18,J5889),0)</f>
        <v>1500</v>
      </c>
      <c r="L5889">
        <f t="shared" si="183"/>
        <v>627.73268507478906</v>
      </c>
      <c r="M5889">
        <f>K5889/LCOH!$C$18</f>
        <v>1</v>
      </c>
      <c r="N5889">
        <f>K5889/LCOH!$C$34</f>
        <v>28.901734104046245</v>
      </c>
    </row>
    <row r="5890" spans="1:14" x14ac:dyDescent="0.35">
      <c r="A5890">
        <f>'Profilo fotovoltaico'!B5892*LCOH!$C$20</f>
        <v>481</v>
      </c>
      <c r="B5890">
        <f>'Profilo eolico'!B5892*LCOH!$C$21</f>
        <v>112.9</v>
      </c>
      <c r="C5890">
        <f>$P$35*'Profilo fotovoltaico'!B5892</f>
        <v>3537.5684622462131</v>
      </c>
      <c r="D5890">
        <f>$Q$37*'Profilo eolico'!B5892</f>
        <v>658.73027959045123</v>
      </c>
      <c r="E5890">
        <f>$P$39*'Profilo fotovoltaico'!B5892+'Approvvigionamento energia'!$Q$39*'Profilo eolico'!B5892</f>
        <v>1378.4398252543917</v>
      </c>
      <c r="F5890">
        <f>$P$41*'Profilo fotovoltaico'!B5892+'Approvvigionamento energia'!$Q$41*'Profilo eolico'!B5892</f>
        <v>2098.1493709183324</v>
      </c>
      <c r="G5890">
        <f>$P$43*'Profilo fotovoltaico'!B5892+'Approvvigionamento energia'!$Q$43*'Profilo eolico'!B5892</f>
        <v>2817.8589165822727</v>
      </c>
      <c r="H5890">
        <f t="shared" ref="H5890:H5953" si="184">$P$45</f>
        <v>1138.4335154826958</v>
      </c>
      <c r="I5890">
        <f>IF(LCOH!$C$28=Menu!$A$1,'Approvvigionamento energia'!C5890,0)+IF(LCOH!$C$28=Menu!$A$2,'Approvvigionamento energia'!D5890,0)+IF(LCOH!$C$28=Menu!$A$3,'Approvvigionamento energia'!E5890,0)+IF(LCOH!$C$28=Menu!$A$4,'Approvvigionamento energia'!F5890,0)+IF(LCOH!$C$28=Menu!$A$5,'Approvvigionamento energia'!G5890,0)+IF(LCOH!$C$28=Menu!$A$6,'Approvvigionamento energia'!H5890,0)</f>
        <v>2098.1493709183324</v>
      </c>
      <c r="J5890">
        <f>'Approvvigionamento energia'!A5890+'Approvvigionamento energia'!B5890+'Approvvigionamento energia'!I5890</f>
        <v>2692.0493709183324</v>
      </c>
      <c r="K5890">
        <f>IF(MIN(LCOH!$C$18,J5890)&gt;=$P$48*LCOH!$C$18, MIN(LCOH!$C$18,J5890),0)</f>
        <v>1500</v>
      </c>
      <c r="L5890">
        <f t="shared" si="183"/>
        <v>1192.0493709183324</v>
      </c>
      <c r="M5890">
        <f>K5890/LCOH!$C$18</f>
        <v>1</v>
      </c>
      <c r="N5890">
        <f>K5890/LCOH!$C$34</f>
        <v>28.901734104046245</v>
      </c>
    </row>
    <row r="5891" spans="1:14" x14ac:dyDescent="0.35">
      <c r="A5891">
        <f>'Profilo fotovoltaico'!B5893*LCOH!$C$20</f>
        <v>577</v>
      </c>
      <c r="B5891">
        <f>'Profilo eolico'!B5893*LCOH!$C$21</f>
        <v>115.1</v>
      </c>
      <c r="C5891">
        <f>$P$35*'Profilo fotovoltaico'!B5893</f>
        <v>4243.6112322579311</v>
      </c>
      <c r="D5891">
        <f>$Q$37*'Profilo eolico'!B5893</f>
        <v>671.56647635837851</v>
      </c>
      <c r="E5891">
        <f>$P$39*'Profilo fotovoltaico'!B5893+'Approvvigionamento energia'!$Q$39*'Profilo eolico'!B5893</f>
        <v>1564.5776653332666</v>
      </c>
      <c r="F5891">
        <f>$P$41*'Profilo fotovoltaico'!B5893+'Approvvigionamento energia'!$Q$41*'Profilo eolico'!B5893</f>
        <v>2457.5888543081546</v>
      </c>
      <c r="G5891">
        <f>$P$43*'Profilo fotovoltaico'!B5893+'Approvvigionamento energia'!$Q$43*'Profilo eolico'!B5893</f>
        <v>3350.6000432830433</v>
      </c>
      <c r="H5891">
        <f t="shared" si="184"/>
        <v>1138.4335154826958</v>
      </c>
      <c r="I5891">
        <f>IF(LCOH!$C$28=Menu!$A$1,'Approvvigionamento energia'!C5891,0)+IF(LCOH!$C$28=Menu!$A$2,'Approvvigionamento energia'!D5891,0)+IF(LCOH!$C$28=Menu!$A$3,'Approvvigionamento energia'!E5891,0)+IF(LCOH!$C$28=Menu!$A$4,'Approvvigionamento energia'!F5891,0)+IF(LCOH!$C$28=Menu!$A$5,'Approvvigionamento energia'!G5891,0)+IF(LCOH!$C$28=Menu!$A$6,'Approvvigionamento energia'!H5891,0)</f>
        <v>2457.5888543081546</v>
      </c>
      <c r="J5891">
        <f>'Approvvigionamento energia'!A5891+'Approvvigionamento energia'!B5891+'Approvvigionamento energia'!I5891</f>
        <v>3149.6888543081545</v>
      </c>
      <c r="K5891">
        <f>IF(MIN(LCOH!$C$18,J5891)&gt;=$P$48*LCOH!$C$18, MIN(LCOH!$C$18,J5891),0)</f>
        <v>1500</v>
      </c>
      <c r="L5891">
        <f t="shared" ref="L5891:L5954" si="185">J5891-K5891</f>
        <v>1649.6888543081545</v>
      </c>
      <c r="M5891">
        <f>K5891/LCOH!$C$18</f>
        <v>1</v>
      </c>
      <c r="N5891">
        <f>K5891/LCOH!$C$34</f>
        <v>28.901734104046245</v>
      </c>
    </row>
    <row r="5892" spans="1:14" x14ac:dyDescent="0.35">
      <c r="A5892">
        <f>'Profilo fotovoltaico'!B5894*LCOH!$C$20</f>
        <v>622</v>
      </c>
      <c r="B5892">
        <f>'Profilo eolico'!B5894*LCOH!$C$21</f>
        <v>120.2</v>
      </c>
      <c r="C5892">
        <f>$P$35*'Profilo fotovoltaico'!B5894</f>
        <v>4574.5687807009244</v>
      </c>
      <c r="D5892">
        <f>$Q$37*'Profilo eolico'!B5894</f>
        <v>701.32311432039182</v>
      </c>
      <c r="E5892">
        <f>$P$39*'Profilo fotovoltaico'!B5894+'Approvvigionamento energia'!$Q$39*'Profilo eolico'!B5894</f>
        <v>1669.6345309155249</v>
      </c>
      <c r="F5892">
        <f>$P$41*'Profilo fotovoltaico'!B5894+'Approvvigionamento energia'!$Q$41*'Profilo eolico'!B5894</f>
        <v>2637.9459475106582</v>
      </c>
      <c r="G5892">
        <f>$P$43*'Profilo fotovoltaico'!B5894+'Approvvigionamento energia'!$Q$43*'Profilo eolico'!B5894</f>
        <v>3606.2573641057916</v>
      </c>
      <c r="H5892">
        <f t="shared" si="184"/>
        <v>1138.4335154826958</v>
      </c>
      <c r="I5892">
        <f>IF(LCOH!$C$28=Menu!$A$1,'Approvvigionamento energia'!C5892,0)+IF(LCOH!$C$28=Menu!$A$2,'Approvvigionamento energia'!D5892,0)+IF(LCOH!$C$28=Menu!$A$3,'Approvvigionamento energia'!E5892,0)+IF(LCOH!$C$28=Menu!$A$4,'Approvvigionamento energia'!F5892,0)+IF(LCOH!$C$28=Menu!$A$5,'Approvvigionamento energia'!G5892,0)+IF(LCOH!$C$28=Menu!$A$6,'Approvvigionamento energia'!H5892,0)</f>
        <v>2637.9459475106582</v>
      </c>
      <c r="J5892">
        <f>'Approvvigionamento energia'!A5892+'Approvvigionamento energia'!B5892+'Approvvigionamento energia'!I5892</f>
        <v>3380.1459475106585</v>
      </c>
      <c r="K5892">
        <f>IF(MIN(LCOH!$C$18,J5892)&gt;=$P$48*LCOH!$C$18, MIN(LCOH!$C$18,J5892),0)</f>
        <v>1500</v>
      </c>
      <c r="L5892">
        <f t="shared" si="185"/>
        <v>1880.1459475106585</v>
      </c>
      <c r="M5892">
        <f>K5892/LCOH!$C$18</f>
        <v>1</v>
      </c>
      <c r="N5892">
        <f>K5892/LCOH!$C$34</f>
        <v>28.901734104046245</v>
      </c>
    </row>
    <row r="5893" spans="1:14" x14ac:dyDescent="0.35">
      <c r="A5893">
        <f>'Profilo fotovoltaico'!B5895*LCOH!$C$20</f>
        <v>624</v>
      </c>
      <c r="B5893">
        <f>'Profilo eolico'!B5895*LCOH!$C$21</f>
        <v>127</v>
      </c>
      <c r="C5893">
        <f>$P$35*'Profilo fotovoltaico'!B5895</f>
        <v>4589.2780050761685</v>
      </c>
      <c r="D5893">
        <f>$Q$37*'Profilo eolico'!B5895</f>
        <v>740.99863160307621</v>
      </c>
      <c r="E5893">
        <f>$P$39*'Profilo fotovoltaico'!B5895+'Approvvigionamento energia'!$Q$39*'Profilo eolico'!B5895</f>
        <v>1703.0684749713491</v>
      </c>
      <c r="F5893">
        <f>$P$41*'Profilo fotovoltaico'!B5895+'Approvvigionamento energia'!$Q$41*'Profilo eolico'!B5895</f>
        <v>2665.1383183396224</v>
      </c>
      <c r="G5893">
        <f>$P$43*'Profilo fotovoltaico'!B5895+'Approvvigionamento energia'!$Q$43*'Profilo eolico'!B5895</f>
        <v>3627.2081617078952</v>
      </c>
      <c r="H5893">
        <f t="shared" si="184"/>
        <v>1138.4335154826958</v>
      </c>
      <c r="I5893">
        <f>IF(LCOH!$C$28=Menu!$A$1,'Approvvigionamento energia'!C5893,0)+IF(LCOH!$C$28=Menu!$A$2,'Approvvigionamento energia'!D5893,0)+IF(LCOH!$C$28=Menu!$A$3,'Approvvigionamento energia'!E5893,0)+IF(LCOH!$C$28=Menu!$A$4,'Approvvigionamento energia'!F5893,0)+IF(LCOH!$C$28=Menu!$A$5,'Approvvigionamento energia'!G5893,0)+IF(LCOH!$C$28=Menu!$A$6,'Approvvigionamento energia'!H5893,0)</f>
        <v>2665.1383183396224</v>
      </c>
      <c r="J5893">
        <f>'Approvvigionamento energia'!A5893+'Approvvigionamento energia'!B5893+'Approvvigionamento energia'!I5893</f>
        <v>3416.1383183396224</v>
      </c>
      <c r="K5893">
        <f>IF(MIN(LCOH!$C$18,J5893)&gt;=$P$48*LCOH!$C$18, MIN(LCOH!$C$18,J5893),0)</f>
        <v>1500</v>
      </c>
      <c r="L5893">
        <f t="shared" si="185"/>
        <v>1916.1383183396224</v>
      </c>
      <c r="M5893">
        <f>K5893/LCOH!$C$18</f>
        <v>1</v>
      </c>
      <c r="N5893">
        <f>K5893/LCOH!$C$34</f>
        <v>28.901734104046245</v>
      </c>
    </row>
    <row r="5894" spans="1:14" x14ac:dyDescent="0.35">
      <c r="A5894">
        <f>'Profilo fotovoltaico'!B5896*LCOH!$C$20</f>
        <v>584</v>
      </c>
      <c r="B5894">
        <f>'Profilo eolico'!B5896*LCOH!$C$21</f>
        <v>138.30000000000001</v>
      </c>
      <c r="C5894">
        <f>$P$35*'Profilo fotovoltaico'!B5896</f>
        <v>4295.0935175712857</v>
      </c>
      <c r="D5894">
        <f>$Q$37*'Profilo eolico'!B5896</f>
        <v>806.93000591106647</v>
      </c>
      <c r="E5894">
        <f>$P$39*'Profilo fotovoltaico'!B5896+'Approvvigionamento energia'!$Q$39*'Profilo eolico'!B5896</f>
        <v>1678.9708838261213</v>
      </c>
      <c r="F5894">
        <f>$P$41*'Profilo fotovoltaico'!B5896+'Approvvigionamento energia'!$Q$41*'Profilo eolico'!B5896</f>
        <v>2551.0117617411761</v>
      </c>
      <c r="G5894">
        <f>$P$43*'Profilo fotovoltaico'!B5896+'Approvvigionamento energia'!$Q$43*'Profilo eolico'!B5896</f>
        <v>3423.0526396562309</v>
      </c>
      <c r="H5894">
        <f t="shared" si="184"/>
        <v>1138.4335154826958</v>
      </c>
      <c r="I5894">
        <f>IF(LCOH!$C$28=Menu!$A$1,'Approvvigionamento energia'!C5894,0)+IF(LCOH!$C$28=Menu!$A$2,'Approvvigionamento energia'!D5894,0)+IF(LCOH!$C$28=Menu!$A$3,'Approvvigionamento energia'!E5894,0)+IF(LCOH!$C$28=Menu!$A$4,'Approvvigionamento energia'!F5894,0)+IF(LCOH!$C$28=Menu!$A$5,'Approvvigionamento energia'!G5894,0)+IF(LCOH!$C$28=Menu!$A$6,'Approvvigionamento energia'!H5894,0)</f>
        <v>2551.0117617411761</v>
      </c>
      <c r="J5894">
        <f>'Approvvigionamento energia'!A5894+'Approvvigionamento energia'!B5894+'Approvvigionamento energia'!I5894</f>
        <v>3273.3117617411763</v>
      </c>
      <c r="K5894">
        <f>IF(MIN(LCOH!$C$18,J5894)&gt;=$P$48*LCOH!$C$18, MIN(LCOH!$C$18,J5894),0)</f>
        <v>1500</v>
      </c>
      <c r="L5894">
        <f t="shared" si="185"/>
        <v>1773.3117617411763</v>
      </c>
      <c r="M5894">
        <f>K5894/LCOH!$C$18</f>
        <v>1</v>
      </c>
      <c r="N5894">
        <f>K5894/LCOH!$C$34</f>
        <v>28.901734104046245</v>
      </c>
    </row>
    <row r="5895" spans="1:14" x14ac:dyDescent="0.35">
      <c r="A5895">
        <f>'Profilo fotovoltaico'!B5897*LCOH!$C$20</f>
        <v>513</v>
      </c>
      <c r="B5895">
        <f>'Profilo eolico'!B5897*LCOH!$C$21</f>
        <v>154.9</v>
      </c>
      <c r="C5895">
        <f>$P$35*'Profilo fotovoltaico'!B5897</f>
        <v>3772.9160522501193</v>
      </c>
      <c r="D5895">
        <f>$Q$37*'Profilo eolico'!B5897</f>
        <v>903.78494515997249</v>
      </c>
      <c r="E5895">
        <f>$P$39*'Profilo fotovoltaico'!B5897+'Approvvigionamento energia'!$Q$39*'Profilo eolico'!B5897</f>
        <v>1621.0677219325091</v>
      </c>
      <c r="F5895">
        <f>$P$41*'Profilo fotovoltaico'!B5897+'Approvvigionamento energia'!$Q$41*'Profilo eolico'!B5897</f>
        <v>2338.350498705046</v>
      </c>
      <c r="G5895">
        <f>$P$43*'Profilo fotovoltaico'!B5897+'Approvvigionamento energia'!$Q$43*'Profilo eolico'!B5897</f>
        <v>3055.6332754775826</v>
      </c>
      <c r="H5895">
        <f t="shared" si="184"/>
        <v>1138.4335154826958</v>
      </c>
      <c r="I5895">
        <f>IF(LCOH!$C$28=Menu!$A$1,'Approvvigionamento energia'!C5895,0)+IF(LCOH!$C$28=Menu!$A$2,'Approvvigionamento energia'!D5895,0)+IF(LCOH!$C$28=Menu!$A$3,'Approvvigionamento energia'!E5895,0)+IF(LCOH!$C$28=Menu!$A$4,'Approvvigionamento energia'!F5895,0)+IF(LCOH!$C$28=Menu!$A$5,'Approvvigionamento energia'!G5895,0)+IF(LCOH!$C$28=Menu!$A$6,'Approvvigionamento energia'!H5895,0)</f>
        <v>2338.350498705046</v>
      </c>
      <c r="J5895">
        <f>'Approvvigionamento energia'!A5895+'Approvvigionamento energia'!B5895+'Approvvigionamento energia'!I5895</f>
        <v>3006.2504987050461</v>
      </c>
      <c r="K5895">
        <f>IF(MIN(LCOH!$C$18,J5895)&gt;=$P$48*LCOH!$C$18, MIN(LCOH!$C$18,J5895),0)</f>
        <v>1500</v>
      </c>
      <c r="L5895">
        <f t="shared" si="185"/>
        <v>1506.2504987050461</v>
      </c>
      <c r="M5895">
        <f>K5895/LCOH!$C$18</f>
        <v>1</v>
      </c>
      <c r="N5895">
        <f>K5895/LCOH!$C$34</f>
        <v>28.901734104046245</v>
      </c>
    </row>
    <row r="5896" spans="1:14" x14ac:dyDescent="0.35">
      <c r="A5896">
        <f>'Profilo fotovoltaico'!B5898*LCOH!$C$20</f>
        <v>404</v>
      </c>
      <c r="B5896">
        <f>'Profilo eolico'!B5898*LCOH!$C$21</f>
        <v>172.5</v>
      </c>
      <c r="C5896">
        <f>$P$35*'Profilo fotovoltaico'!B5898</f>
        <v>2971.2633237993145</v>
      </c>
      <c r="D5896">
        <f>$Q$37*'Profilo eolico'!B5898</f>
        <v>1006.4745193033908</v>
      </c>
      <c r="E5896">
        <f>$P$39*'Profilo fotovoltaico'!B5898+'Approvvigionamento energia'!$Q$39*'Profilo eolico'!B5898</f>
        <v>1497.6717204273718</v>
      </c>
      <c r="F5896">
        <f>$P$41*'Profilo fotovoltaico'!B5898+'Approvvigionamento energia'!$Q$41*'Profilo eolico'!B5898</f>
        <v>1988.8689215513527</v>
      </c>
      <c r="G5896">
        <f>$P$43*'Profilo fotovoltaico'!B5898+'Approvvigionamento energia'!$Q$43*'Profilo eolico'!B5898</f>
        <v>2480.0661226753336</v>
      </c>
      <c r="H5896">
        <f t="shared" si="184"/>
        <v>1138.4335154826958</v>
      </c>
      <c r="I5896">
        <f>IF(LCOH!$C$28=Menu!$A$1,'Approvvigionamento energia'!C5896,0)+IF(LCOH!$C$28=Menu!$A$2,'Approvvigionamento energia'!D5896,0)+IF(LCOH!$C$28=Menu!$A$3,'Approvvigionamento energia'!E5896,0)+IF(LCOH!$C$28=Menu!$A$4,'Approvvigionamento energia'!F5896,0)+IF(LCOH!$C$28=Menu!$A$5,'Approvvigionamento energia'!G5896,0)+IF(LCOH!$C$28=Menu!$A$6,'Approvvigionamento energia'!H5896,0)</f>
        <v>1988.8689215513527</v>
      </c>
      <c r="J5896">
        <f>'Approvvigionamento energia'!A5896+'Approvvigionamento energia'!B5896+'Approvvigionamento energia'!I5896</f>
        <v>2565.3689215513527</v>
      </c>
      <c r="K5896">
        <f>IF(MIN(LCOH!$C$18,J5896)&gt;=$P$48*LCOH!$C$18, MIN(LCOH!$C$18,J5896),0)</f>
        <v>1500</v>
      </c>
      <c r="L5896">
        <f t="shared" si="185"/>
        <v>1065.3689215513527</v>
      </c>
      <c r="M5896">
        <f>K5896/LCOH!$C$18</f>
        <v>1</v>
      </c>
      <c r="N5896">
        <f>K5896/LCOH!$C$34</f>
        <v>28.901734104046245</v>
      </c>
    </row>
    <row r="5897" spans="1:14" x14ac:dyDescent="0.35">
      <c r="A5897">
        <f>'Profilo fotovoltaico'!B5899*LCOH!$C$20</f>
        <v>267</v>
      </c>
      <c r="B5897">
        <f>'Profilo eolico'!B5899*LCOH!$C$21</f>
        <v>180.10000000000002</v>
      </c>
      <c r="C5897">
        <f>$P$35*'Profilo fotovoltaico'!B5899</f>
        <v>1963.6814540950916</v>
      </c>
      <c r="D5897">
        <f>$Q$37*'Profilo eolico'!B5899</f>
        <v>1050.8177445016852</v>
      </c>
      <c r="E5897">
        <f>$P$39*'Profilo fotovoltaico'!B5899+'Approvvigionamento energia'!$Q$39*'Profilo eolico'!B5899</f>
        <v>1279.0336719000368</v>
      </c>
      <c r="F5897">
        <f>$P$41*'Profilo fotovoltaico'!B5899+'Approvvigionamento energia'!$Q$41*'Profilo eolico'!B5899</f>
        <v>1507.2495992983884</v>
      </c>
      <c r="G5897">
        <f>$P$43*'Profilo fotovoltaico'!B5899+'Approvvigionamento energia'!$Q$43*'Profilo eolico'!B5899</f>
        <v>1735.46552669674</v>
      </c>
      <c r="H5897">
        <f t="shared" si="184"/>
        <v>1138.4335154826958</v>
      </c>
      <c r="I5897">
        <f>IF(LCOH!$C$28=Menu!$A$1,'Approvvigionamento energia'!C5897,0)+IF(LCOH!$C$28=Menu!$A$2,'Approvvigionamento energia'!D5897,0)+IF(LCOH!$C$28=Menu!$A$3,'Approvvigionamento energia'!E5897,0)+IF(LCOH!$C$28=Menu!$A$4,'Approvvigionamento energia'!F5897,0)+IF(LCOH!$C$28=Menu!$A$5,'Approvvigionamento energia'!G5897,0)+IF(LCOH!$C$28=Menu!$A$6,'Approvvigionamento energia'!H5897,0)</f>
        <v>1507.2495992983884</v>
      </c>
      <c r="J5897">
        <f>'Approvvigionamento energia'!A5897+'Approvvigionamento energia'!B5897+'Approvvigionamento energia'!I5897</f>
        <v>1954.3495992983885</v>
      </c>
      <c r="K5897">
        <f>IF(MIN(LCOH!$C$18,J5897)&gt;=$P$48*LCOH!$C$18, MIN(LCOH!$C$18,J5897),0)</f>
        <v>1500</v>
      </c>
      <c r="L5897">
        <f t="shared" si="185"/>
        <v>454.34959929838851</v>
      </c>
      <c r="M5897">
        <f>K5897/LCOH!$C$18</f>
        <v>1</v>
      </c>
      <c r="N5897">
        <f>K5897/LCOH!$C$34</f>
        <v>28.901734104046245</v>
      </c>
    </row>
    <row r="5898" spans="1:14" x14ac:dyDescent="0.35">
      <c r="A5898">
        <f>'Profilo fotovoltaico'!B5900*LCOH!$C$20</f>
        <v>120</v>
      </c>
      <c r="B5898">
        <f>'Profilo eolico'!B5900*LCOH!$C$21</f>
        <v>175.3</v>
      </c>
      <c r="C5898">
        <f>$P$35*'Profilo fotovoltaico'!B5900</f>
        <v>882.55346251464778</v>
      </c>
      <c r="D5898">
        <f>$Q$37*'Profilo eolico'!B5900</f>
        <v>1022.8114970080258</v>
      </c>
      <c r="E5898">
        <f>$P$39*'Profilo fotovoltaico'!B5900+'Approvvigionamento energia'!$Q$39*'Profilo eolico'!B5900</f>
        <v>987.74698838468123</v>
      </c>
      <c r="F5898">
        <f>$P$41*'Profilo fotovoltaico'!B5900+'Approvvigionamento energia'!$Q$41*'Profilo eolico'!B5900</f>
        <v>952.68247976133671</v>
      </c>
      <c r="G5898">
        <f>$P$43*'Profilo fotovoltaico'!B5900+'Approvvigionamento energia'!$Q$43*'Profilo eolico'!B5900</f>
        <v>917.6179711379923</v>
      </c>
      <c r="H5898">
        <f t="shared" si="184"/>
        <v>1138.4335154826958</v>
      </c>
      <c r="I5898">
        <f>IF(LCOH!$C$28=Menu!$A$1,'Approvvigionamento energia'!C5898,0)+IF(LCOH!$C$28=Menu!$A$2,'Approvvigionamento energia'!D5898,0)+IF(LCOH!$C$28=Menu!$A$3,'Approvvigionamento energia'!E5898,0)+IF(LCOH!$C$28=Menu!$A$4,'Approvvigionamento energia'!F5898,0)+IF(LCOH!$C$28=Menu!$A$5,'Approvvigionamento energia'!G5898,0)+IF(LCOH!$C$28=Menu!$A$6,'Approvvigionamento energia'!H5898,0)</f>
        <v>952.68247976133671</v>
      </c>
      <c r="J5898">
        <f>'Approvvigionamento energia'!A5898+'Approvvigionamento energia'!B5898+'Approvvigionamento energia'!I5898</f>
        <v>1247.9824797613367</v>
      </c>
      <c r="K5898">
        <f>IF(MIN(LCOH!$C$18,J5898)&gt;=$P$48*LCOH!$C$18, MIN(LCOH!$C$18,J5898),0)</f>
        <v>1247.9824797613367</v>
      </c>
      <c r="L5898">
        <f t="shared" si="185"/>
        <v>0</v>
      </c>
      <c r="M5898">
        <f>K5898/LCOH!$C$18</f>
        <v>0.83198831984089106</v>
      </c>
      <c r="N5898">
        <f>K5898/LCOH!$C$34</f>
        <v>24.045905197713616</v>
      </c>
    </row>
    <row r="5899" spans="1:14" x14ac:dyDescent="0.35">
      <c r="A5899">
        <f>'Profilo fotovoltaico'!B5901*LCOH!$C$20</f>
        <v>13</v>
      </c>
      <c r="B5899">
        <f>'Profilo eolico'!B5901*LCOH!$C$21</f>
        <v>161.20000000000002</v>
      </c>
      <c r="C5899">
        <f>$P$35*'Profilo fotovoltaico'!B5901</f>
        <v>95.609958439086839</v>
      </c>
      <c r="D5899">
        <f>$Q$37*'Profilo eolico'!B5901</f>
        <v>940.54314499540067</v>
      </c>
      <c r="E5899">
        <f>$P$39*'Profilo fotovoltaico'!B5901+'Approvvigionamento energia'!$Q$39*'Profilo eolico'!B5901</f>
        <v>729.30984835632216</v>
      </c>
      <c r="F5899">
        <f>$P$41*'Profilo fotovoltaico'!B5901+'Approvvigionamento energia'!$Q$41*'Profilo eolico'!B5901</f>
        <v>518.07655171724377</v>
      </c>
      <c r="G5899">
        <f>$P$43*'Profilo fotovoltaico'!B5901+'Approvvigionamento energia'!$Q$43*'Profilo eolico'!B5901</f>
        <v>306.84325507816527</v>
      </c>
      <c r="H5899">
        <f t="shared" si="184"/>
        <v>1138.4335154826958</v>
      </c>
      <c r="I5899">
        <f>IF(LCOH!$C$28=Menu!$A$1,'Approvvigionamento energia'!C5899,0)+IF(LCOH!$C$28=Menu!$A$2,'Approvvigionamento energia'!D5899,0)+IF(LCOH!$C$28=Menu!$A$3,'Approvvigionamento energia'!E5899,0)+IF(LCOH!$C$28=Menu!$A$4,'Approvvigionamento energia'!F5899,0)+IF(LCOH!$C$28=Menu!$A$5,'Approvvigionamento energia'!G5899,0)+IF(LCOH!$C$28=Menu!$A$6,'Approvvigionamento energia'!H5899,0)</f>
        <v>518.07655171724377</v>
      </c>
      <c r="J5899">
        <f>'Approvvigionamento energia'!A5899+'Approvvigionamento energia'!B5899+'Approvvigionamento energia'!I5899</f>
        <v>692.27655171724382</v>
      </c>
      <c r="K5899">
        <f>IF(MIN(LCOH!$C$18,J5899)&gt;=$P$48*LCOH!$C$18, MIN(LCOH!$C$18,J5899),0)</f>
        <v>692.27655171724382</v>
      </c>
      <c r="L5899">
        <f t="shared" si="185"/>
        <v>0</v>
      </c>
      <c r="M5899">
        <f>K5899/LCOH!$C$18</f>
        <v>0.46151770114482921</v>
      </c>
      <c r="N5899">
        <f>K5899/LCOH!$C$34</f>
        <v>13.338661882798533</v>
      </c>
    </row>
    <row r="5900" spans="1:14" x14ac:dyDescent="0.35">
      <c r="A5900">
        <f>'Profilo fotovoltaico'!B5902*LCOH!$C$20</f>
        <v>0</v>
      </c>
      <c r="B5900">
        <f>'Profilo eolico'!B5902*LCOH!$C$21</f>
        <v>140.9</v>
      </c>
      <c r="C5900">
        <f>$P$35*'Profilo fotovoltaico'!B5902</f>
        <v>0</v>
      </c>
      <c r="D5900">
        <f>$Q$37*'Profilo eolico'!B5902</f>
        <v>822.10005663679874</v>
      </c>
      <c r="E5900">
        <f>$P$39*'Profilo fotovoltaico'!B5902+'Approvvigionamento energia'!$Q$39*'Profilo eolico'!B5902</f>
        <v>616.57504247759903</v>
      </c>
      <c r="F5900">
        <f>$P$41*'Profilo fotovoltaico'!B5902+'Approvvigionamento energia'!$Q$41*'Profilo eolico'!B5902</f>
        <v>411.05002831839937</v>
      </c>
      <c r="G5900">
        <f>$P$43*'Profilo fotovoltaico'!B5902+'Approvvigionamento energia'!$Q$43*'Profilo eolico'!B5902</f>
        <v>205.52501415919969</v>
      </c>
      <c r="H5900">
        <f t="shared" si="184"/>
        <v>1138.4335154826958</v>
      </c>
      <c r="I5900">
        <f>IF(LCOH!$C$28=Menu!$A$1,'Approvvigionamento energia'!C5900,0)+IF(LCOH!$C$28=Menu!$A$2,'Approvvigionamento energia'!D5900,0)+IF(LCOH!$C$28=Menu!$A$3,'Approvvigionamento energia'!E5900,0)+IF(LCOH!$C$28=Menu!$A$4,'Approvvigionamento energia'!F5900,0)+IF(LCOH!$C$28=Menu!$A$5,'Approvvigionamento energia'!G5900,0)+IF(LCOH!$C$28=Menu!$A$6,'Approvvigionamento energia'!H5900,0)</f>
        <v>411.05002831839937</v>
      </c>
      <c r="J5900">
        <f>'Approvvigionamento energia'!A5900+'Approvvigionamento energia'!B5900+'Approvvigionamento energia'!I5900</f>
        <v>551.9500283183994</v>
      </c>
      <c r="K5900">
        <f>IF(MIN(LCOH!$C$18,J5900)&gt;=$P$48*LCOH!$C$18, MIN(LCOH!$C$18,J5900),0)</f>
        <v>551.9500283183994</v>
      </c>
      <c r="L5900">
        <f t="shared" si="185"/>
        <v>0</v>
      </c>
      <c r="M5900">
        <f>K5900/LCOH!$C$18</f>
        <v>0.36796668554559958</v>
      </c>
      <c r="N5900">
        <f>K5900/LCOH!$C$34</f>
        <v>10.634875304786116</v>
      </c>
    </row>
    <row r="5901" spans="1:14" x14ac:dyDescent="0.35">
      <c r="A5901">
        <f>'Profilo fotovoltaico'!B5903*LCOH!$C$20</f>
        <v>0</v>
      </c>
      <c r="B5901">
        <f>'Profilo eolico'!B5903*LCOH!$C$21</f>
        <v>119</v>
      </c>
      <c r="C5901">
        <f>$P$35*'Profilo fotovoltaico'!B5903</f>
        <v>0</v>
      </c>
      <c r="D5901">
        <f>$Q$37*'Profilo eolico'!B5903</f>
        <v>694.32155244697685</v>
      </c>
      <c r="E5901">
        <f>$P$39*'Profilo fotovoltaico'!B5903+'Approvvigionamento energia'!$Q$39*'Profilo eolico'!B5903</f>
        <v>520.74116433523261</v>
      </c>
      <c r="F5901">
        <f>$P$41*'Profilo fotovoltaico'!B5903+'Approvvigionamento energia'!$Q$41*'Profilo eolico'!B5903</f>
        <v>347.16077622348843</v>
      </c>
      <c r="G5901">
        <f>$P$43*'Profilo fotovoltaico'!B5903+'Approvvigionamento energia'!$Q$43*'Profilo eolico'!B5903</f>
        <v>173.58038811174421</v>
      </c>
      <c r="H5901">
        <f t="shared" si="184"/>
        <v>1138.4335154826958</v>
      </c>
      <c r="I5901">
        <f>IF(LCOH!$C$28=Menu!$A$1,'Approvvigionamento energia'!C5901,0)+IF(LCOH!$C$28=Menu!$A$2,'Approvvigionamento energia'!D5901,0)+IF(LCOH!$C$28=Menu!$A$3,'Approvvigionamento energia'!E5901,0)+IF(LCOH!$C$28=Menu!$A$4,'Approvvigionamento energia'!F5901,0)+IF(LCOH!$C$28=Menu!$A$5,'Approvvigionamento energia'!G5901,0)+IF(LCOH!$C$28=Menu!$A$6,'Approvvigionamento energia'!H5901,0)</f>
        <v>347.16077622348843</v>
      </c>
      <c r="J5901">
        <f>'Approvvigionamento energia'!A5901+'Approvvigionamento energia'!B5901+'Approvvigionamento energia'!I5901</f>
        <v>466.16077622348843</v>
      </c>
      <c r="K5901">
        <f>IF(MIN(LCOH!$C$18,J5901)&gt;=$P$48*LCOH!$C$18, MIN(LCOH!$C$18,J5901),0)</f>
        <v>466.16077622348843</v>
      </c>
      <c r="L5901">
        <f t="shared" si="185"/>
        <v>0</v>
      </c>
      <c r="M5901">
        <f>K5901/LCOH!$C$18</f>
        <v>0.31077385081565895</v>
      </c>
      <c r="N5901">
        <f>K5901/LCOH!$C$34</f>
        <v>8.981903202764709</v>
      </c>
    </row>
    <row r="5902" spans="1:14" x14ac:dyDescent="0.35">
      <c r="A5902">
        <f>'Profilo fotovoltaico'!B5904*LCOH!$C$20</f>
        <v>0</v>
      </c>
      <c r="B5902">
        <f>'Profilo eolico'!B5904*LCOH!$C$21</f>
        <v>111.9</v>
      </c>
      <c r="C5902">
        <f>$P$35*'Profilo fotovoltaico'!B5904</f>
        <v>0</v>
      </c>
      <c r="D5902">
        <f>$Q$37*'Profilo eolico'!B5904</f>
        <v>652.89564469593881</v>
      </c>
      <c r="E5902">
        <f>$P$39*'Profilo fotovoltaico'!B5904+'Approvvigionamento energia'!$Q$39*'Profilo eolico'!B5904</f>
        <v>489.67173352195408</v>
      </c>
      <c r="F5902">
        <f>$P$41*'Profilo fotovoltaico'!B5904+'Approvvigionamento energia'!$Q$41*'Profilo eolico'!B5904</f>
        <v>326.44782234796941</v>
      </c>
      <c r="G5902">
        <f>$P$43*'Profilo fotovoltaico'!B5904+'Approvvigionamento energia'!$Q$43*'Profilo eolico'!B5904</f>
        <v>163.2239111739847</v>
      </c>
      <c r="H5902">
        <f t="shared" si="184"/>
        <v>1138.4335154826958</v>
      </c>
      <c r="I5902">
        <f>IF(LCOH!$C$28=Menu!$A$1,'Approvvigionamento energia'!C5902,0)+IF(LCOH!$C$28=Menu!$A$2,'Approvvigionamento energia'!D5902,0)+IF(LCOH!$C$28=Menu!$A$3,'Approvvigionamento energia'!E5902,0)+IF(LCOH!$C$28=Menu!$A$4,'Approvvigionamento energia'!F5902,0)+IF(LCOH!$C$28=Menu!$A$5,'Approvvigionamento energia'!G5902,0)+IF(LCOH!$C$28=Menu!$A$6,'Approvvigionamento energia'!H5902,0)</f>
        <v>326.44782234796941</v>
      </c>
      <c r="J5902">
        <f>'Approvvigionamento energia'!A5902+'Approvvigionamento energia'!B5902+'Approvvigionamento energia'!I5902</f>
        <v>438.34782234796944</v>
      </c>
      <c r="K5902">
        <f>IF(MIN(LCOH!$C$18,J5902)&gt;=$P$48*LCOH!$C$18, MIN(LCOH!$C$18,J5902),0)</f>
        <v>438.34782234796944</v>
      </c>
      <c r="L5902">
        <f t="shared" si="185"/>
        <v>0</v>
      </c>
      <c r="M5902">
        <f>K5902/LCOH!$C$18</f>
        <v>0.29223188156531293</v>
      </c>
      <c r="N5902">
        <f>K5902/LCOH!$C$34</f>
        <v>8.4460081377258085</v>
      </c>
    </row>
    <row r="5903" spans="1:14" x14ac:dyDescent="0.35">
      <c r="A5903">
        <f>'Profilo fotovoltaico'!B5905*LCOH!$C$20</f>
        <v>0</v>
      </c>
      <c r="B5903">
        <f>'Profilo eolico'!B5905*LCOH!$C$21</f>
        <v>114.3</v>
      </c>
      <c r="C5903">
        <f>$P$35*'Profilo fotovoltaico'!B5905</f>
        <v>0</v>
      </c>
      <c r="D5903">
        <f>$Q$37*'Profilo eolico'!B5905</f>
        <v>666.89876844276853</v>
      </c>
      <c r="E5903">
        <f>$P$39*'Profilo fotovoltaico'!B5905+'Approvvigionamento energia'!$Q$39*'Profilo eolico'!B5905</f>
        <v>500.17407633207642</v>
      </c>
      <c r="F5903">
        <f>$P$41*'Profilo fotovoltaico'!B5905+'Approvvigionamento energia'!$Q$41*'Profilo eolico'!B5905</f>
        <v>333.44938422138426</v>
      </c>
      <c r="G5903">
        <f>$P$43*'Profilo fotovoltaico'!B5905+'Approvvigionamento energia'!$Q$43*'Profilo eolico'!B5905</f>
        <v>166.72469211069213</v>
      </c>
      <c r="H5903">
        <f t="shared" si="184"/>
        <v>1138.4335154826958</v>
      </c>
      <c r="I5903">
        <f>IF(LCOH!$C$28=Menu!$A$1,'Approvvigionamento energia'!C5903,0)+IF(LCOH!$C$28=Menu!$A$2,'Approvvigionamento energia'!D5903,0)+IF(LCOH!$C$28=Menu!$A$3,'Approvvigionamento energia'!E5903,0)+IF(LCOH!$C$28=Menu!$A$4,'Approvvigionamento energia'!F5903,0)+IF(LCOH!$C$28=Menu!$A$5,'Approvvigionamento energia'!G5903,0)+IF(LCOH!$C$28=Menu!$A$6,'Approvvigionamento energia'!H5903,0)</f>
        <v>333.44938422138426</v>
      </c>
      <c r="J5903">
        <f>'Approvvigionamento energia'!A5903+'Approvvigionamento energia'!B5903+'Approvvigionamento energia'!I5903</f>
        <v>447.74938422138428</v>
      </c>
      <c r="K5903">
        <f>IF(MIN(LCOH!$C$18,J5903)&gt;=$P$48*LCOH!$C$18, MIN(LCOH!$C$18,J5903),0)</f>
        <v>447.74938422138428</v>
      </c>
      <c r="L5903">
        <f t="shared" si="185"/>
        <v>0</v>
      </c>
      <c r="M5903">
        <f>K5903/LCOH!$C$18</f>
        <v>0.29849958948092287</v>
      </c>
      <c r="N5903">
        <f>K5903/LCOH!$C$34</f>
        <v>8.6271557653445914</v>
      </c>
    </row>
    <row r="5904" spans="1:14" x14ac:dyDescent="0.35">
      <c r="A5904">
        <f>'Profilo fotovoltaico'!B5906*LCOH!$C$20</f>
        <v>0</v>
      </c>
      <c r="B5904">
        <f>'Profilo eolico'!B5906*LCOH!$C$21</f>
        <v>116</v>
      </c>
      <c r="C5904">
        <f>$P$35*'Profilo fotovoltaico'!B5906</f>
        <v>0</v>
      </c>
      <c r="D5904">
        <f>$Q$37*'Profilo eolico'!B5906</f>
        <v>676.81764776343971</v>
      </c>
      <c r="E5904">
        <f>$P$39*'Profilo fotovoltaico'!B5906+'Approvvigionamento energia'!$Q$39*'Profilo eolico'!B5906</f>
        <v>507.61323582257972</v>
      </c>
      <c r="F5904">
        <f>$P$41*'Profilo fotovoltaico'!B5906+'Approvvigionamento energia'!$Q$41*'Profilo eolico'!B5906</f>
        <v>338.40882388171985</v>
      </c>
      <c r="G5904">
        <f>$P$43*'Profilo fotovoltaico'!B5906+'Approvvigionamento energia'!$Q$43*'Profilo eolico'!B5906</f>
        <v>169.20441194085993</v>
      </c>
      <c r="H5904">
        <f t="shared" si="184"/>
        <v>1138.4335154826958</v>
      </c>
      <c r="I5904">
        <f>IF(LCOH!$C$28=Menu!$A$1,'Approvvigionamento energia'!C5904,0)+IF(LCOH!$C$28=Menu!$A$2,'Approvvigionamento energia'!D5904,0)+IF(LCOH!$C$28=Menu!$A$3,'Approvvigionamento energia'!E5904,0)+IF(LCOH!$C$28=Menu!$A$4,'Approvvigionamento energia'!F5904,0)+IF(LCOH!$C$28=Menu!$A$5,'Approvvigionamento energia'!G5904,0)+IF(LCOH!$C$28=Menu!$A$6,'Approvvigionamento energia'!H5904,0)</f>
        <v>338.40882388171985</v>
      </c>
      <c r="J5904">
        <f>'Approvvigionamento energia'!A5904+'Approvvigionamento energia'!B5904+'Approvvigionamento energia'!I5904</f>
        <v>454.40882388171985</v>
      </c>
      <c r="K5904">
        <f>IF(MIN(LCOH!$C$18,J5904)&gt;=$P$48*LCOH!$C$18, MIN(LCOH!$C$18,J5904),0)</f>
        <v>454.40882388171985</v>
      </c>
      <c r="L5904">
        <f t="shared" si="185"/>
        <v>0</v>
      </c>
      <c r="M5904">
        <f>K5904/LCOH!$C$18</f>
        <v>0.30293921592114659</v>
      </c>
      <c r="N5904">
        <f>K5904/LCOH!$C$34</f>
        <v>8.7554686682412299</v>
      </c>
    </row>
    <row r="5905" spans="1:14" x14ac:dyDescent="0.35">
      <c r="A5905">
        <f>'Profilo fotovoltaico'!B5907*LCOH!$C$20</f>
        <v>0</v>
      </c>
      <c r="B5905">
        <f>'Profilo eolico'!B5907*LCOH!$C$21</f>
        <v>115.8</v>
      </c>
      <c r="C5905">
        <f>$P$35*'Profilo fotovoltaico'!B5907</f>
        <v>0</v>
      </c>
      <c r="D5905">
        <f>$Q$37*'Profilo eolico'!B5907</f>
        <v>675.65072078453716</v>
      </c>
      <c r="E5905">
        <f>$P$39*'Profilo fotovoltaico'!B5907+'Approvvigionamento energia'!$Q$39*'Profilo eolico'!B5907</f>
        <v>506.73804058840284</v>
      </c>
      <c r="F5905">
        <f>$P$41*'Profilo fotovoltaico'!B5907+'Approvvigionamento energia'!$Q$41*'Profilo eolico'!B5907</f>
        <v>337.82536039226858</v>
      </c>
      <c r="G5905">
        <f>$P$43*'Profilo fotovoltaico'!B5907+'Approvvigionamento energia'!$Q$43*'Profilo eolico'!B5907</f>
        <v>168.91268019613429</v>
      </c>
      <c r="H5905">
        <f t="shared" si="184"/>
        <v>1138.4335154826958</v>
      </c>
      <c r="I5905">
        <f>IF(LCOH!$C$28=Menu!$A$1,'Approvvigionamento energia'!C5905,0)+IF(LCOH!$C$28=Menu!$A$2,'Approvvigionamento energia'!D5905,0)+IF(LCOH!$C$28=Menu!$A$3,'Approvvigionamento energia'!E5905,0)+IF(LCOH!$C$28=Menu!$A$4,'Approvvigionamento energia'!F5905,0)+IF(LCOH!$C$28=Menu!$A$5,'Approvvigionamento energia'!G5905,0)+IF(LCOH!$C$28=Menu!$A$6,'Approvvigionamento energia'!H5905,0)</f>
        <v>337.82536039226858</v>
      </c>
      <c r="J5905">
        <f>'Approvvigionamento energia'!A5905+'Approvvigionamento energia'!B5905+'Approvvigionamento energia'!I5905</f>
        <v>453.62536039226859</v>
      </c>
      <c r="K5905">
        <f>IF(MIN(LCOH!$C$18,J5905)&gt;=$P$48*LCOH!$C$18, MIN(LCOH!$C$18,J5905),0)</f>
        <v>453.62536039226859</v>
      </c>
      <c r="L5905">
        <f t="shared" si="185"/>
        <v>0</v>
      </c>
      <c r="M5905">
        <f>K5905/LCOH!$C$18</f>
        <v>0.30241690692817907</v>
      </c>
      <c r="N5905">
        <f>K5905/LCOH!$C$34</f>
        <v>8.7403730326063318</v>
      </c>
    </row>
    <row r="5906" spans="1:14" x14ac:dyDescent="0.35">
      <c r="A5906">
        <f>'Profilo fotovoltaico'!B5908*LCOH!$C$20</f>
        <v>0</v>
      </c>
      <c r="B5906">
        <f>'Profilo eolico'!B5908*LCOH!$C$21</f>
        <v>114.3</v>
      </c>
      <c r="C5906">
        <f>$P$35*'Profilo fotovoltaico'!B5908</f>
        <v>0</v>
      </c>
      <c r="D5906">
        <f>$Q$37*'Profilo eolico'!B5908</f>
        <v>666.89876844276853</v>
      </c>
      <c r="E5906">
        <f>$P$39*'Profilo fotovoltaico'!B5908+'Approvvigionamento energia'!$Q$39*'Profilo eolico'!B5908</f>
        <v>500.17407633207642</v>
      </c>
      <c r="F5906">
        <f>$P$41*'Profilo fotovoltaico'!B5908+'Approvvigionamento energia'!$Q$41*'Profilo eolico'!B5908</f>
        <v>333.44938422138426</v>
      </c>
      <c r="G5906">
        <f>$P$43*'Profilo fotovoltaico'!B5908+'Approvvigionamento energia'!$Q$43*'Profilo eolico'!B5908</f>
        <v>166.72469211069213</v>
      </c>
      <c r="H5906">
        <f t="shared" si="184"/>
        <v>1138.4335154826958</v>
      </c>
      <c r="I5906">
        <f>IF(LCOH!$C$28=Menu!$A$1,'Approvvigionamento energia'!C5906,0)+IF(LCOH!$C$28=Menu!$A$2,'Approvvigionamento energia'!D5906,0)+IF(LCOH!$C$28=Menu!$A$3,'Approvvigionamento energia'!E5906,0)+IF(LCOH!$C$28=Menu!$A$4,'Approvvigionamento energia'!F5906,0)+IF(LCOH!$C$28=Menu!$A$5,'Approvvigionamento energia'!G5906,0)+IF(LCOH!$C$28=Menu!$A$6,'Approvvigionamento energia'!H5906,0)</f>
        <v>333.44938422138426</v>
      </c>
      <c r="J5906">
        <f>'Approvvigionamento energia'!A5906+'Approvvigionamento energia'!B5906+'Approvvigionamento energia'!I5906</f>
        <v>447.74938422138428</v>
      </c>
      <c r="K5906">
        <f>IF(MIN(LCOH!$C$18,J5906)&gt;=$P$48*LCOH!$C$18, MIN(LCOH!$C$18,J5906),0)</f>
        <v>447.74938422138428</v>
      </c>
      <c r="L5906">
        <f t="shared" si="185"/>
        <v>0</v>
      </c>
      <c r="M5906">
        <f>K5906/LCOH!$C$18</f>
        <v>0.29849958948092287</v>
      </c>
      <c r="N5906">
        <f>K5906/LCOH!$C$34</f>
        <v>8.6271557653445914</v>
      </c>
    </row>
    <row r="5907" spans="1:14" x14ac:dyDescent="0.35">
      <c r="A5907">
        <f>'Profilo fotovoltaico'!B5909*LCOH!$C$20</f>
        <v>0</v>
      </c>
      <c r="B5907">
        <f>'Profilo eolico'!B5909*LCOH!$C$21</f>
        <v>112.8</v>
      </c>
      <c r="C5907">
        <f>$P$35*'Profilo fotovoltaico'!B5909</f>
        <v>0</v>
      </c>
      <c r="D5907">
        <f>$Q$37*'Profilo eolico'!B5909</f>
        <v>658.1468161009999</v>
      </c>
      <c r="E5907">
        <f>$P$39*'Profilo fotovoltaico'!B5909+'Approvvigionamento energia'!$Q$39*'Profilo eolico'!B5909</f>
        <v>493.61011207574995</v>
      </c>
      <c r="F5907">
        <f>$P$41*'Profilo fotovoltaico'!B5909+'Approvvigionamento energia'!$Q$41*'Profilo eolico'!B5909</f>
        <v>329.07340805049995</v>
      </c>
      <c r="G5907">
        <f>$P$43*'Profilo fotovoltaico'!B5909+'Approvvigionamento energia'!$Q$43*'Profilo eolico'!B5909</f>
        <v>164.53670402524997</v>
      </c>
      <c r="H5907">
        <f t="shared" si="184"/>
        <v>1138.4335154826958</v>
      </c>
      <c r="I5907">
        <f>IF(LCOH!$C$28=Menu!$A$1,'Approvvigionamento energia'!C5907,0)+IF(LCOH!$C$28=Menu!$A$2,'Approvvigionamento energia'!D5907,0)+IF(LCOH!$C$28=Menu!$A$3,'Approvvigionamento energia'!E5907,0)+IF(LCOH!$C$28=Menu!$A$4,'Approvvigionamento energia'!F5907,0)+IF(LCOH!$C$28=Menu!$A$5,'Approvvigionamento energia'!G5907,0)+IF(LCOH!$C$28=Menu!$A$6,'Approvvigionamento energia'!H5907,0)</f>
        <v>329.07340805049995</v>
      </c>
      <c r="J5907">
        <f>'Approvvigionamento energia'!A5907+'Approvvigionamento energia'!B5907+'Approvvigionamento energia'!I5907</f>
        <v>441.87340805049996</v>
      </c>
      <c r="K5907">
        <f>IF(MIN(LCOH!$C$18,J5907)&gt;=$P$48*LCOH!$C$18, MIN(LCOH!$C$18,J5907),0)</f>
        <v>441.87340805049996</v>
      </c>
      <c r="L5907">
        <f t="shared" si="185"/>
        <v>0</v>
      </c>
      <c r="M5907">
        <f>K5907/LCOH!$C$18</f>
        <v>0.29458227203366666</v>
      </c>
      <c r="N5907">
        <f>K5907/LCOH!$C$34</f>
        <v>8.513938498082851</v>
      </c>
    </row>
    <row r="5908" spans="1:14" x14ac:dyDescent="0.35">
      <c r="A5908">
        <f>'Profilo fotovoltaico'!B5910*LCOH!$C$20</f>
        <v>0</v>
      </c>
      <c r="B5908">
        <f>'Profilo eolico'!B5910*LCOH!$C$21</f>
        <v>112.4</v>
      </c>
      <c r="C5908">
        <f>$P$35*'Profilo fotovoltaico'!B5910</f>
        <v>0</v>
      </c>
      <c r="D5908">
        <f>$Q$37*'Profilo eolico'!B5910</f>
        <v>655.81296214319502</v>
      </c>
      <c r="E5908">
        <f>$P$39*'Profilo fotovoltaico'!B5910+'Approvvigionamento energia'!$Q$39*'Profilo eolico'!B5910</f>
        <v>491.85972160739624</v>
      </c>
      <c r="F5908">
        <f>$P$41*'Profilo fotovoltaico'!B5910+'Approvvigionamento energia'!$Q$41*'Profilo eolico'!B5910</f>
        <v>327.90648107159751</v>
      </c>
      <c r="G5908">
        <f>$P$43*'Profilo fotovoltaico'!B5910+'Approvvigionamento energia'!$Q$43*'Profilo eolico'!B5910</f>
        <v>163.95324053579876</v>
      </c>
      <c r="H5908">
        <f t="shared" si="184"/>
        <v>1138.4335154826958</v>
      </c>
      <c r="I5908">
        <f>IF(LCOH!$C$28=Menu!$A$1,'Approvvigionamento energia'!C5908,0)+IF(LCOH!$C$28=Menu!$A$2,'Approvvigionamento energia'!D5908,0)+IF(LCOH!$C$28=Menu!$A$3,'Approvvigionamento energia'!E5908,0)+IF(LCOH!$C$28=Menu!$A$4,'Approvvigionamento energia'!F5908,0)+IF(LCOH!$C$28=Menu!$A$5,'Approvvigionamento energia'!G5908,0)+IF(LCOH!$C$28=Menu!$A$6,'Approvvigionamento energia'!H5908,0)</f>
        <v>327.90648107159751</v>
      </c>
      <c r="J5908">
        <f>'Approvvigionamento energia'!A5908+'Approvvigionamento energia'!B5908+'Approvvigionamento energia'!I5908</f>
        <v>440.30648107159755</v>
      </c>
      <c r="K5908">
        <f>IF(MIN(LCOH!$C$18,J5908)&gt;=$P$48*LCOH!$C$18, MIN(LCOH!$C$18,J5908),0)</f>
        <v>440.30648107159755</v>
      </c>
      <c r="L5908">
        <f t="shared" si="185"/>
        <v>0</v>
      </c>
      <c r="M5908">
        <f>K5908/LCOH!$C$18</f>
        <v>0.29353765404773169</v>
      </c>
      <c r="N5908">
        <f>K5908/LCOH!$C$34</f>
        <v>8.4837472268130547</v>
      </c>
    </row>
    <row r="5909" spans="1:14" x14ac:dyDescent="0.35">
      <c r="A5909">
        <f>'Profilo fotovoltaico'!B5911*LCOH!$C$20</f>
        <v>0</v>
      </c>
      <c r="B5909">
        <f>'Profilo eolico'!B5911*LCOH!$C$21</f>
        <v>113.8</v>
      </c>
      <c r="C5909">
        <f>$P$35*'Profilo fotovoltaico'!B5911</f>
        <v>0</v>
      </c>
      <c r="D5909">
        <f>$Q$37*'Profilo eolico'!B5911</f>
        <v>663.98145099551232</v>
      </c>
      <c r="E5909">
        <f>$P$39*'Profilo fotovoltaico'!B5911+'Approvvigionamento energia'!$Q$39*'Profilo eolico'!B5911</f>
        <v>497.98608824663427</v>
      </c>
      <c r="F5909">
        <f>$P$41*'Profilo fotovoltaico'!B5911+'Approvvigionamento energia'!$Q$41*'Profilo eolico'!B5911</f>
        <v>331.99072549775616</v>
      </c>
      <c r="G5909">
        <f>$P$43*'Profilo fotovoltaico'!B5911+'Approvvigionamento energia'!$Q$43*'Profilo eolico'!B5911</f>
        <v>165.99536274887808</v>
      </c>
      <c r="H5909">
        <f t="shared" si="184"/>
        <v>1138.4335154826958</v>
      </c>
      <c r="I5909">
        <f>IF(LCOH!$C$28=Menu!$A$1,'Approvvigionamento energia'!C5909,0)+IF(LCOH!$C$28=Menu!$A$2,'Approvvigionamento energia'!D5909,0)+IF(LCOH!$C$28=Menu!$A$3,'Approvvigionamento energia'!E5909,0)+IF(LCOH!$C$28=Menu!$A$4,'Approvvigionamento energia'!F5909,0)+IF(LCOH!$C$28=Menu!$A$5,'Approvvigionamento energia'!G5909,0)+IF(LCOH!$C$28=Menu!$A$6,'Approvvigionamento energia'!H5909,0)</f>
        <v>331.99072549775616</v>
      </c>
      <c r="J5909">
        <f>'Approvvigionamento energia'!A5909+'Approvvigionamento energia'!B5909+'Approvvigionamento energia'!I5909</f>
        <v>445.79072549775617</v>
      </c>
      <c r="K5909">
        <f>IF(MIN(LCOH!$C$18,J5909)&gt;=$P$48*LCOH!$C$18, MIN(LCOH!$C$18,J5909),0)</f>
        <v>445.79072549775617</v>
      </c>
      <c r="L5909">
        <f t="shared" si="185"/>
        <v>0</v>
      </c>
      <c r="M5909">
        <f>K5909/LCOH!$C$18</f>
        <v>0.29719381699850411</v>
      </c>
      <c r="N5909">
        <f>K5909/LCOH!$C$34</f>
        <v>8.5894166762573452</v>
      </c>
    </row>
    <row r="5910" spans="1:14" x14ac:dyDescent="0.35">
      <c r="A5910">
        <f>'Profilo fotovoltaico'!B5912*LCOH!$C$20</f>
        <v>1</v>
      </c>
      <c r="B5910">
        <f>'Profilo eolico'!B5912*LCOH!$C$21</f>
        <v>115.8</v>
      </c>
      <c r="C5910">
        <f>$P$35*'Profilo fotovoltaico'!B5912</f>
        <v>7.3546121876220649</v>
      </c>
      <c r="D5910">
        <f>$Q$37*'Profilo eolico'!B5912</f>
        <v>675.65072078453716</v>
      </c>
      <c r="E5910">
        <f>$P$39*'Profilo fotovoltaico'!B5912+'Approvvigionamento energia'!$Q$39*'Profilo eolico'!B5912</f>
        <v>508.57669363530835</v>
      </c>
      <c r="F5910">
        <f>$P$41*'Profilo fotovoltaico'!B5912+'Approvvigionamento energia'!$Q$41*'Profilo eolico'!B5912</f>
        <v>341.50266648607959</v>
      </c>
      <c r="G5910">
        <f>$P$43*'Profilo fotovoltaico'!B5912+'Approvvigionamento energia'!$Q$43*'Profilo eolico'!B5912</f>
        <v>174.42863933685084</v>
      </c>
      <c r="H5910">
        <f t="shared" si="184"/>
        <v>1138.4335154826958</v>
      </c>
      <c r="I5910">
        <f>IF(LCOH!$C$28=Menu!$A$1,'Approvvigionamento energia'!C5910,0)+IF(LCOH!$C$28=Menu!$A$2,'Approvvigionamento energia'!D5910,0)+IF(LCOH!$C$28=Menu!$A$3,'Approvvigionamento energia'!E5910,0)+IF(LCOH!$C$28=Menu!$A$4,'Approvvigionamento energia'!F5910,0)+IF(LCOH!$C$28=Menu!$A$5,'Approvvigionamento energia'!G5910,0)+IF(LCOH!$C$28=Menu!$A$6,'Approvvigionamento energia'!H5910,0)</f>
        <v>341.50266648607959</v>
      </c>
      <c r="J5910">
        <f>'Approvvigionamento energia'!A5910+'Approvvigionamento energia'!B5910+'Approvvigionamento energia'!I5910</f>
        <v>458.3026664860796</v>
      </c>
      <c r="K5910">
        <f>IF(MIN(LCOH!$C$18,J5910)&gt;=$P$48*LCOH!$C$18, MIN(LCOH!$C$18,J5910),0)</f>
        <v>458.3026664860796</v>
      </c>
      <c r="L5910">
        <f t="shared" si="185"/>
        <v>0</v>
      </c>
      <c r="M5910">
        <f>K5910/LCOH!$C$18</f>
        <v>0.30553511099071973</v>
      </c>
      <c r="N5910">
        <f>K5910/LCOH!$C$34</f>
        <v>8.8304945373040393</v>
      </c>
    </row>
    <row r="5911" spans="1:14" x14ac:dyDescent="0.35">
      <c r="A5911">
        <f>'Profilo fotovoltaico'!B5913*LCOH!$C$20</f>
        <v>69</v>
      </c>
      <c r="B5911">
        <f>'Profilo eolico'!B5913*LCOH!$C$21</f>
        <v>100.2</v>
      </c>
      <c r="C5911">
        <f>$P$35*'Profilo fotovoltaico'!B5913</f>
        <v>507.4682409459225</v>
      </c>
      <c r="D5911">
        <f>$Q$37*'Profilo eolico'!B5913</f>
        <v>584.63041643014355</v>
      </c>
      <c r="E5911">
        <f>$P$39*'Profilo fotovoltaico'!B5913+'Approvvigionamento energia'!$Q$39*'Profilo eolico'!B5913</f>
        <v>565.33987255908823</v>
      </c>
      <c r="F5911">
        <f>$P$41*'Profilo fotovoltaico'!B5913+'Approvvigionamento energia'!$Q$41*'Profilo eolico'!B5913</f>
        <v>546.04932868803303</v>
      </c>
      <c r="G5911">
        <f>$P$43*'Profilo fotovoltaico'!B5913+'Approvvigionamento energia'!$Q$43*'Profilo eolico'!B5913</f>
        <v>526.75878481697782</v>
      </c>
      <c r="H5911">
        <f t="shared" si="184"/>
        <v>1138.4335154826958</v>
      </c>
      <c r="I5911">
        <f>IF(LCOH!$C$28=Menu!$A$1,'Approvvigionamento energia'!C5911,0)+IF(LCOH!$C$28=Menu!$A$2,'Approvvigionamento energia'!D5911,0)+IF(LCOH!$C$28=Menu!$A$3,'Approvvigionamento energia'!E5911,0)+IF(LCOH!$C$28=Menu!$A$4,'Approvvigionamento energia'!F5911,0)+IF(LCOH!$C$28=Menu!$A$5,'Approvvigionamento energia'!G5911,0)+IF(LCOH!$C$28=Menu!$A$6,'Approvvigionamento energia'!H5911,0)</f>
        <v>546.04932868803303</v>
      </c>
      <c r="J5911">
        <f>'Approvvigionamento energia'!A5911+'Approvvigionamento energia'!B5911+'Approvvigionamento energia'!I5911</f>
        <v>715.24932868803307</v>
      </c>
      <c r="K5911">
        <f>IF(MIN(LCOH!$C$18,J5911)&gt;=$P$48*LCOH!$C$18, MIN(LCOH!$C$18,J5911),0)</f>
        <v>715.24932868803307</v>
      </c>
      <c r="L5911">
        <f t="shared" si="185"/>
        <v>0</v>
      </c>
      <c r="M5911">
        <f>K5911/LCOH!$C$18</f>
        <v>0.47683288579202204</v>
      </c>
      <c r="N5911">
        <f>K5911/LCOH!$C$34</f>
        <v>13.781297277226072</v>
      </c>
    </row>
    <row r="5912" spans="1:14" x14ac:dyDescent="0.35">
      <c r="A5912">
        <f>'Profilo fotovoltaico'!B5914*LCOH!$C$20</f>
        <v>209</v>
      </c>
      <c r="B5912">
        <f>'Profilo eolico'!B5914*LCOH!$C$21</f>
        <v>90.2</v>
      </c>
      <c r="C5912">
        <f>$P$35*'Profilo fotovoltaico'!B5914</f>
        <v>1537.1139472130114</v>
      </c>
      <c r="D5912">
        <f>$Q$37*'Profilo eolico'!B5914</f>
        <v>526.28406748501948</v>
      </c>
      <c r="E5912">
        <f>$P$39*'Profilo fotovoltaico'!B5914+'Approvvigionamento energia'!$Q$39*'Profilo eolico'!B5914</f>
        <v>778.99153741701753</v>
      </c>
      <c r="F5912">
        <f>$P$41*'Profilo fotovoltaico'!B5914+'Approvvigionamento energia'!$Q$41*'Profilo eolico'!B5914</f>
        <v>1031.6990073490156</v>
      </c>
      <c r="G5912">
        <f>$P$43*'Profilo fotovoltaico'!B5914+'Approvvigionamento energia'!$Q$43*'Profilo eolico'!B5914</f>
        <v>1284.4064772810136</v>
      </c>
      <c r="H5912">
        <f t="shared" si="184"/>
        <v>1138.4335154826958</v>
      </c>
      <c r="I5912">
        <f>IF(LCOH!$C$28=Menu!$A$1,'Approvvigionamento energia'!C5912,0)+IF(LCOH!$C$28=Menu!$A$2,'Approvvigionamento energia'!D5912,0)+IF(LCOH!$C$28=Menu!$A$3,'Approvvigionamento energia'!E5912,0)+IF(LCOH!$C$28=Menu!$A$4,'Approvvigionamento energia'!F5912,0)+IF(LCOH!$C$28=Menu!$A$5,'Approvvigionamento energia'!G5912,0)+IF(LCOH!$C$28=Menu!$A$6,'Approvvigionamento energia'!H5912,0)</f>
        <v>1031.6990073490156</v>
      </c>
      <c r="J5912">
        <f>'Approvvigionamento energia'!A5912+'Approvvigionamento energia'!B5912+'Approvvigionamento energia'!I5912</f>
        <v>1330.8990073490156</v>
      </c>
      <c r="K5912">
        <f>IF(MIN(LCOH!$C$18,J5912)&gt;=$P$48*LCOH!$C$18, MIN(LCOH!$C$18,J5912),0)</f>
        <v>1330.8990073490156</v>
      </c>
      <c r="L5912">
        <f t="shared" si="185"/>
        <v>0</v>
      </c>
      <c r="M5912">
        <f>K5912/LCOH!$C$18</f>
        <v>0.88726600489934371</v>
      </c>
      <c r="N5912">
        <f>K5912/LCOH!$C$34</f>
        <v>25.643526153160224</v>
      </c>
    </row>
    <row r="5913" spans="1:14" x14ac:dyDescent="0.35">
      <c r="A5913">
        <f>'Profilo fotovoltaico'!B5915*LCOH!$C$20</f>
        <v>356</v>
      </c>
      <c r="B5913">
        <f>'Profilo eolico'!B5915*LCOH!$C$21</f>
        <v>100.2</v>
      </c>
      <c r="C5913">
        <f>$P$35*'Profilo fotovoltaico'!B5915</f>
        <v>2618.2419387934551</v>
      </c>
      <c r="D5913">
        <f>$Q$37*'Profilo eolico'!B5915</f>
        <v>584.63041643014355</v>
      </c>
      <c r="E5913">
        <f>$P$39*'Profilo fotovoltaico'!B5915+'Approvvigionamento energia'!$Q$39*'Profilo eolico'!B5915</f>
        <v>1093.0332970209715</v>
      </c>
      <c r="F5913">
        <f>$P$41*'Profilo fotovoltaico'!B5915+'Approvvigionamento energia'!$Q$41*'Profilo eolico'!B5915</f>
        <v>1601.4361776117994</v>
      </c>
      <c r="G5913">
        <f>$P$43*'Profilo fotovoltaico'!B5915+'Approvvigionamento energia'!$Q$43*'Profilo eolico'!B5915</f>
        <v>2109.8390582026273</v>
      </c>
      <c r="H5913">
        <f t="shared" si="184"/>
        <v>1138.4335154826958</v>
      </c>
      <c r="I5913">
        <f>IF(LCOH!$C$28=Menu!$A$1,'Approvvigionamento energia'!C5913,0)+IF(LCOH!$C$28=Menu!$A$2,'Approvvigionamento energia'!D5913,0)+IF(LCOH!$C$28=Menu!$A$3,'Approvvigionamento energia'!E5913,0)+IF(LCOH!$C$28=Menu!$A$4,'Approvvigionamento energia'!F5913,0)+IF(LCOH!$C$28=Menu!$A$5,'Approvvigionamento energia'!G5913,0)+IF(LCOH!$C$28=Menu!$A$6,'Approvvigionamento energia'!H5913,0)</f>
        <v>1601.4361776117994</v>
      </c>
      <c r="J5913">
        <f>'Approvvigionamento energia'!A5913+'Approvvigionamento energia'!B5913+'Approvvigionamento energia'!I5913</f>
        <v>2057.6361776117992</v>
      </c>
      <c r="K5913">
        <f>IF(MIN(LCOH!$C$18,J5913)&gt;=$P$48*LCOH!$C$18, MIN(LCOH!$C$18,J5913),0)</f>
        <v>1500</v>
      </c>
      <c r="L5913">
        <f t="shared" si="185"/>
        <v>557.63617761179921</v>
      </c>
      <c r="M5913">
        <f>K5913/LCOH!$C$18</f>
        <v>1</v>
      </c>
      <c r="N5913">
        <f>K5913/LCOH!$C$34</f>
        <v>28.901734104046245</v>
      </c>
    </row>
    <row r="5914" spans="1:14" x14ac:dyDescent="0.35">
      <c r="A5914">
        <f>'Profilo fotovoltaico'!B5916*LCOH!$C$20</f>
        <v>474</v>
      </c>
      <c r="B5914">
        <f>'Profilo eolico'!B5916*LCOH!$C$21</f>
        <v>101.3</v>
      </c>
      <c r="C5914">
        <f>$P$35*'Profilo fotovoltaico'!B5916</f>
        <v>3486.0861769328585</v>
      </c>
      <c r="D5914">
        <f>$Q$37*'Profilo eolico'!B5916</f>
        <v>591.04851481410719</v>
      </c>
      <c r="E5914">
        <f>$P$39*'Profilo fotovoltaico'!B5916+'Approvvigionamento energia'!$Q$39*'Profilo eolico'!B5916</f>
        <v>1314.8079303437951</v>
      </c>
      <c r="F5914">
        <f>$P$41*'Profilo fotovoltaico'!B5916+'Approvvigionamento energia'!$Q$41*'Profilo eolico'!B5916</f>
        <v>2038.5673458734827</v>
      </c>
      <c r="G5914">
        <f>$P$43*'Profilo fotovoltaico'!B5916+'Approvvigionamento energia'!$Q$43*'Profilo eolico'!B5916</f>
        <v>2762.3267614031706</v>
      </c>
      <c r="H5914">
        <f t="shared" si="184"/>
        <v>1138.4335154826958</v>
      </c>
      <c r="I5914">
        <f>IF(LCOH!$C$28=Menu!$A$1,'Approvvigionamento energia'!C5914,0)+IF(LCOH!$C$28=Menu!$A$2,'Approvvigionamento energia'!D5914,0)+IF(LCOH!$C$28=Menu!$A$3,'Approvvigionamento energia'!E5914,0)+IF(LCOH!$C$28=Menu!$A$4,'Approvvigionamento energia'!F5914,0)+IF(LCOH!$C$28=Menu!$A$5,'Approvvigionamento energia'!G5914,0)+IF(LCOH!$C$28=Menu!$A$6,'Approvvigionamento energia'!H5914,0)</f>
        <v>2038.5673458734827</v>
      </c>
      <c r="J5914">
        <f>'Approvvigionamento energia'!A5914+'Approvvigionamento energia'!B5914+'Approvvigionamento energia'!I5914</f>
        <v>2613.8673458734829</v>
      </c>
      <c r="K5914">
        <f>IF(MIN(LCOH!$C$18,J5914)&gt;=$P$48*LCOH!$C$18, MIN(LCOH!$C$18,J5914),0)</f>
        <v>1500</v>
      </c>
      <c r="L5914">
        <f t="shared" si="185"/>
        <v>1113.8673458734829</v>
      </c>
      <c r="M5914">
        <f>K5914/LCOH!$C$18</f>
        <v>1</v>
      </c>
      <c r="N5914">
        <f>K5914/LCOH!$C$34</f>
        <v>28.901734104046245</v>
      </c>
    </row>
    <row r="5915" spans="1:14" x14ac:dyDescent="0.35">
      <c r="A5915">
        <f>'Profilo fotovoltaico'!B5917*LCOH!$C$20</f>
        <v>550</v>
      </c>
      <c r="B5915">
        <f>'Profilo eolico'!B5917*LCOH!$C$21</f>
        <v>102.8</v>
      </c>
      <c r="C5915">
        <f>$P$35*'Profilo fotovoltaico'!B5917</f>
        <v>4045.036703192136</v>
      </c>
      <c r="D5915">
        <f>$Q$37*'Profilo eolico'!B5917</f>
        <v>599.80046715587582</v>
      </c>
      <c r="E5915">
        <f>$P$39*'Profilo fotovoltaico'!B5917+'Approvvigionamento energia'!$Q$39*'Profilo eolico'!B5917</f>
        <v>1461.1095261649409</v>
      </c>
      <c r="F5915">
        <f>$P$41*'Profilo fotovoltaico'!B5917+'Approvvigionamento energia'!$Q$41*'Profilo eolico'!B5917</f>
        <v>2322.4185851740058</v>
      </c>
      <c r="G5915">
        <f>$P$43*'Profilo fotovoltaico'!B5917+'Approvvigionamento energia'!$Q$43*'Profilo eolico'!B5917</f>
        <v>3183.7276441830709</v>
      </c>
      <c r="H5915">
        <f t="shared" si="184"/>
        <v>1138.4335154826958</v>
      </c>
      <c r="I5915">
        <f>IF(LCOH!$C$28=Menu!$A$1,'Approvvigionamento energia'!C5915,0)+IF(LCOH!$C$28=Menu!$A$2,'Approvvigionamento energia'!D5915,0)+IF(LCOH!$C$28=Menu!$A$3,'Approvvigionamento energia'!E5915,0)+IF(LCOH!$C$28=Menu!$A$4,'Approvvigionamento energia'!F5915,0)+IF(LCOH!$C$28=Menu!$A$5,'Approvvigionamento energia'!G5915,0)+IF(LCOH!$C$28=Menu!$A$6,'Approvvigionamento energia'!H5915,0)</f>
        <v>2322.4185851740058</v>
      </c>
      <c r="J5915">
        <f>'Approvvigionamento energia'!A5915+'Approvvigionamento energia'!B5915+'Approvvigionamento energia'!I5915</f>
        <v>2975.218585174006</v>
      </c>
      <c r="K5915">
        <f>IF(MIN(LCOH!$C$18,J5915)&gt;=$P$48*LCOH!$C$18, MIN(LCOH!$C$18,J5915),0)</f>
        <v>1500</v>
      </c>
      <c r="L5915">
        <f t="shared" si="185"/>
        <v>1475.218585174006</v>
      </c>
      <c r="M5915">
        <f>K5915/LCOH!$C$18</f>
        <v>1</v>
      </c>
      <c r="N5915">
        <f>K5915/LCOH!$C$34</f>
        <v>28.901734104046245</v>
      </c>
    </row>
    <row r="5916" spans="1:14" x14ac:dyDescent="0.35">
      <c r="A5916">
        <f>'Profilo fotovoltaico'!B5918*LCOH!$C$20</f>
        <v>587</v>
      </c>
      <c r="B5916">
        <f>'Profilo eolico'!B5918*LCOH!$C$21</f>
        <v>110.2</v>
      </c>
      <c r="C5916">
        <f>$P$35*'Profilo fotovoltaico'!B5918</f>
        <v>4317.1573541341522</v>
      </c>
      <c r="D5916">
        <f>$Q$37*'Profilo eolico'!B5918</f>
        <v>642.97676537526775</v>
      </c>
      <c r="E5916">
        <f>$P$39*'Profilo fotovoltaico'!B5918+'Approvvigionamento energia'!$Q$39*'Profilo eolico'!B5918</f>
        <v>1561.5219125649887</v>
      </c>
      <c r="F5916">
        <f>$P$41*'Profilo fotovoltaico'!B5918+'Approvvigionamento energia'!$Q$41*'Profilo eolico'!B5918</f>
        <v>2480.06705975471</v>
      </c>
      <c r="G5916">
        <f>$P$43*'Profilo fotovoltaico'!B5918+'Approvvigionamento energia'!$Q$43*'Profilo eolico'!B5918</f>
        <v>3398.6122069444309</v>
      </c>
      <c r="H5916">
        <f t="shared" si="184"/>
        <v>1138.4335154826958</v>
      </c>
      <c r="I5916">
        <f>IF(LCOH!$C$28=Menu!$A$1,'Approvvigionamento energia'!C5916,0)+IF(LCOH!$C$28=Menu!$A$2,'Approvvigionamento energia'!D5916,0)+IF(LCOH!$C$28=Menu!$A$3,'Approvvigionamento energia'!E5916,0)+IF(LCOH!$C$28=Menu!$A$4,'Approvvigionamento energia'!F5916,0)+IF(LCOH!$C$28=Menu!$A$5,'Approvvigionamento energia'!G5916,0)+IF(LCOH!$C$28=Menu!$A$6,'Approvvigionamento energia'!H5916,0)</f>
        <v>2480.06705975471</v>
      </c>
      <c r="J5916">
        <f>'Approvvigionamento energia'!A5916+'Approvvigionamento energia'!B5916+'Approvvigionamento energia'!I5916</f>
        <v>3177.2670597547103</v>
      </c>
      <c r="K5916">
        <f>IF(MIN(LCOH!$C$18,J5916)&gt;=$P$48*LCOH!$C$18, MIN(LCOH!$C$18,J5916),0)</f>
        <v>1500</v>
      </c>
      <c r="L5916">
        <f t="shared" si="185"/>
        <v>1677.2670597547103</v>
      </c>
      <c r="M5916">
        <f>K5916/LCOH!$C$18</f>
        <v>1</v>
      </c>
      <c r="N5916">
        <f>K5916/LCOH!$C$34</f>
        <v>28.901734104046245</v>
      </c>
    </row>
    <row r="5917" spans="1:14" x14ac:dyDescent="0.35">
      <c r="A5917">
        <f>'Profilo fotovoltaico'!B5919*LCOH!$C$20</f>
        <v>580</v>
      </c>
      <c r="B5917">
        <f>'Profilo eolico'!B5919*LCOH!$C$21</f>
        <v>121</v>
      </c>
      <c r="C5917">
        <f>$P$35*'Profilo fotovoltaico'!B5919</f>
        <v>4265.6750688207976</v>
      </c>
      <c r="D5917">
        <f>$Q$37*'Profilo eolico'!B5919</f>
        <v>705.99082223600169</v>
      </c>
      <c r="E5917">
        <f>$P$39*'Profilo fotovoltaico'!B5919+'Approvvigionamento energia'!$Q$39*'Profilo eolico'!B5919</f>
        <v>1595.9118838822005</v>
      </c>
      <c r="F5917">
        <f>$P$41*'Profilo fotovoltaico'!B5919+'Approvvigionamento energia'!$Q$41*'Profilo eolico'!B5919</f>
        <v>2485.8329455283997</v>
      </c>
      <c r="G5917">
        <f>$P$43*'Profilo fotovoltaico'!B5919+'Approvvigionamento energia'!$Q$43*'Profilo eolico'!B5919</f>
        <v>3375.7540071745984</v>
      </c>
      <c r="H5917">
        <f t="shared" si="184"/>
        <v>1138.4335154826958</v>
      </c>
      <c r="I5917">
        <f>IF(LCOH!$C$28=Menu!$A$1,'Approvvigionamento energia'!C5917,0)+IF(LCOH!$C$28=Menu!$A$2,'Approvvigionamento energia'!D5917,0)+IF(LCOH!$C$28=Menu!$A$3,'Approvvigionamento energia'!E5917,0)+IF(LCOH!$C$28=Menu!$A$4,'Approvvigionamento energia'!F5917,0)+IF(LCOH!$C$28=Menu!$A$5,'Approvvigionamento energia'!G5917,0)+IF(LCOH!$C$28=Menu!$A$6,'Approvvigionamento energia'!H5917,0)</f>
        <v>2485.8329455283997</v>
      </c>
      <c r="J5917">
        <f>'Approvvigionamento energia'!A5917+'Approvvigionamento energia'!B5917+'Approvvigionamento energia'!I5917</f>
        <v>3186.8329455283997</v>
      </c>
      <c r="K5917">
        <f>IF(MIN(LCOH!$C$18,J5917)&gt;=$P$48*LCOH!$C$18, MIN(LCOH!$C$18,J5917),0)</f>
        <v>1500</v>
      </c>
      <c r="L5917">
        <f t="shared" si="185"/>
        <v>1686.8329455283997</v>
      </c>
      <c r="M5917">
        <f>K5917/LCOH!$C$18</f>
        <v>1</v>
      </c>
      <c r="N5917">
        <f>K5917/LCOH!$C$34</f>
        <v>28.901734104046245</v>
      </c>
    </row>
    <row r="5918" spans="1:14" x14ac:dyDescent="0.35">
      <c r="A5918">
        <f>'Profilo fotovoltaico'!B5920*LCOH!$C$20</f>
        <v>537</v>
      </c>
      <c r="B5918">
        <f>'Profilo eolico'!B5920*LCOH!$C$21</f>
        <v>135.4</v>
      </c>
      <c r="C5918">
        <f>$P$35*'Profilo fotovoltaico'!B5920</f>
        <v>3949.4267447530492</v>
      </c>
      <c r="D5918">
        <f>$Q$37*'Profilo eolico'!B5920</f>
        <v>790.00956471698044</v>
      </c>
      <c r="E5918">
        <f>$P$39*'Profilo fotovoltaico'!B5920+'Approvvigionamento energia'!$Q$39*'Profilo eolico'!B5920</f>
        <v>1579.8638597259976</v>
      </c>
      <c r="F5918">
        <f>$P$41*'Profilo fotovoltaico'!B5920+'Approvvigionamento energia'!$Q$41*'Profilo eolico'!B5920</f>
        <v>2369.7181547350147</v>
      </c>
      <c r="G5918">
        <f>$P$43*'Profilo fotovoltaico'!B5920+'Approvvigionamento energia'!$Q$43*'Profilo eolico'!B5920</f>
        <v>3159.5724497440319</v>
      </c>
      <c r="H5918">
        <f t="shared" si="184"/>
        <v>1138.4335154826958</v>
      </c>
      <c r="I5918">
        <f>IF(LCOH!$C$28=Menu!$A$1,'Approvvigionamento energia'!C5918,0)+IF(LCOH!$C$28=Menu!$A$2,'Approvvigionamento energia'!D5918,0)+IF(LCOH!$C$28=Menu!$A$3,'Approvvigionamento energia'!E5918,0)+IF(LCOH!$C$28=Menu!$A$4,'Approvvigionamento energia'!F5918,0)+IF(LCOH!$C$28=Menu!$A$5,'Approvvigionamento energia'!G5918,0)+IF(LCOH!$C$28=Menu!$A$6,'Approvvigionamento energia'!H5918,0)</f>
        <v>2369.7181547350147</v>
      </c>
      <c r="J5918">
        <f>'Approvvigionamento energia'!A5918+'Approvvigionamento energia'!B5918+'Approvvigionamento energia'!I5918</f>
        <v>3042.1181547350147</v>
      </c>
      <c r="K5918">
        <f>IF(MIN(LCOH!$C$18,J5918)&gt;=$P$48*LCOH!$C$18, MIN(LCOH!$C$18,J5918),0)</f>
        <v>1500</v>
      </c>
      <c r="L5918">
        <f t="shared" si="185"/>
        <v>1542.1181547350147</v>
      </c>
      <c r="M5918">
        <f>K5918/LCOH!$C$18</f>
        <v>1</v>
      </c>
      <c r="N5918">
        <f>K5918/LCOH!$C$34</f>
        <v>28.901734104046245</v>
      </c>
    </row>
    <row r="5919" spans="1:14" x14ac:dyDescent="0.35">
      <c r="A5919">
        <f>'Profilo fotovoltaico'!B5921*LCOH!$C$20</f>
        <v>458</v>
      </c>
      <c r="B5919">
        <f>'Profilo eolico'!B5921*LCOH!$C$21</f>
        <v>151.29999999999998</v>
      </c>
      <c r="C5919">
        <f>$P$35*'Profilo fotovoltaico'!B5921</f>
        <v>3368.4123819309061</v>
      </c>
      <c r="D5919">
        <f>$Q$37*'Profilo eolico'!B5921</f>
        <v>882.78025953972769</v>
      </c>
      <c r="E5919">
        <f>$P$39*'Profilo fotovoltaico'!B5921+'Approvvigionamento energia'!$Q$39*'Profilo eolico'!B5921</f>
        <v>1504.1882901375222</v>
      </c>
      <c r="F5919">
        <f>$P$41*'Profilo fotovoltaico'!B5921+'Approvvigionamento energia'!$Q$41*'Profilo eolico'!B5921</f>
        <v>2125.596320735317</v>
      </c>
      <c r="G5919">
        <f>$P$43*'Profilo fotovoltaico'!B5921+'Approvvigionamento energia'!$Q$43*'Profilo eolico'!B5921</f>
        <v>2747.0043513331116</v>
      </c>
      <c r="H5919">
        <f t="shared" si="184"/>
        <v>1138.4335154826958</v>
      </c>
      <c r="I5919">
        <f>IF(LCOH!$C$28=Menu!$A$1,'Approvvigionamento energia'!C5919,0)+IF(LCOH!$C$28=Menu!$A$2,'Approvvigionamento energia'!D5919,0)+IF(LCOH!$C$28=Menu!$A$3,'Approvvigionamento energia'!E5919,0)+IF(LCOH!$C$28=Menu!$A$4,'Approvvigionamento energia'!F5919,0)+IF(LCOH!$C$28=Menu!$A$5,'Approvvigionamento energia'!G5919,0)+IF(LCOH!$C$28=Menu!$A$6,'Approvvigionamento energia'!H5919,0)</f>
        <v>2125.596320735317</v>
      </c>
      <c r="J5919">
        <f>'Approvvigionamento energia'!A5919+'Approvvigionamento energia'!B5919+'Approvvigionamento energia'!I5919</f>
        <v>2734.8963207353172</v>
      </c>
      <c r="K5919">
        <f>IF(MIN(LCOH!$C$18,J5919)&gt;=$P$48*LCOH!$C$18, MIN(LCOH!$C$18,J5919),0)</f>
        <v>1500</v>
      </c>
      <c r="L5919">
        <f t="shared" si="185"/>
        <v>1234.8963207353172</v>
      </c>
      <c r="M5919">
        <f>K5919/LCOH!$C$18</f>
        <v>1</v>
      </c>
      <c r="N5919">
        <f>K5919/LCOH!$C$34</f>
        <v>28.901734104046245</v>
      </c>
    </row>
    <row r="5920" spans="1:14" x14ac:dyDescent="0.35">
      <c r="A5920">
        <f>'Profilo fotovoltaico'!B5922*LCOH!$C$20</f>
        <v>354</v>
      </c>
      <c r="B5920">
        <f>'Profilo eolico'!B5922*LCOH!$C$21</f>
        <v>162.30000000000001</v>
      </c>
      <c r="C5920">
        <f>$P$35*'Profilo fotovoltaico'!B5922</f>
        <v>2603.5327144182111</v>
      </c>
      <c r="D5920">
        <f>$Q$37*'Profilo eolico'!B5922</f>
        <v>946.9612433793643</v>
      </c>
      <c r="E5920">
        <f>$P$39*'Profilo fotovoltaico'!B5922+'Approvvigionamento energia'!$Q$39*'Profilo eolico'!B5922</f>
        <v>1361.1041111390759</v>
      </c>
      <c r="F5920">
        <f>$P$41*'Profilo fotovoltaico'!B5922+'Approvvigionamento energia'!$Q$41*'Profilo eolico'!B5922</f>
        <v>1775.2469788987878</v>
      </c>
      <c r="G5920">
        <f>$P$43*'Profilo fotovoltaico'!B5922+'Approvvigionamento energia'!$Q$43*'Profilo eolico'!B5922</f>
        <v>2189.3898466584992</v>
      </c>
      <c r="H5920">
        <f t="shared" si="184"/>
        <v>1138.4335154826958</v>
      </c>
      <c r="I5920">
        <f>IF(LCOH!$C$28=Menu!$A$1,'Approvvigionamento energia'!C5920,0)+IF(LCOH!$C$28=Menu!$A$2,'Approvvigionamento energia'!D5920,0)+IF(LCOH!$C$28=Menu!$A$3,'Approvvigionamento energia'!E5920,0)+IF(LCOH!$C$28=Menu!$A$4,'Approvvigionamento energia'!F5920,0)+IF(LCOH!$C$28=Menu!$A$5,'Approvvigionamento energia'!G5920,0)+IF(LCOH!$C$28=Menu!$A$6,'Approvvigionamento energia'!H5920,0)</f>
        <v>1775.2469788987878</v>
      </c>
      <c r="J5920">
        <f>'Approvvigionamento energia'!A5920+'Approvvigionamento energia'!B5920+'Approvvigionamento energia'!I5920</f>
        <v>2291.5469788987875</v>
      </c>
      <c r="K5920">
        <f>IF(MIN(LCOH!$C$18,J5920)&gt;=$P$48*LCOH!$C$18, MIN(LCOH!$C$18,J5920),0)</f>
        <v>1500</v>
      </c>
      <c r="L5920">
        <f t="shared" si="185"/>
        <v>791.54697889878753</v>
      </c>
      <c r="M5920">
        <f>K5920/LCOH!$C$18</f>
        <v>1</v>
      </c>
      <c r="N5920">
        <f>K5920/LCOH!$C$34</f>
        <v>28.901734104046245</v>
      </c>
    </row>
    <row r="5921" spans="1:14" x14ac:dyDescent="0.35">
      <c r="A5921">
        <f>'Profilo fotovoltaico'!B5923*LCOH!$C$20</f>
        <v>227</v>
      </c>
      <c r="B5921">
        <f>'Profilo eolico'!B5923*LCOH!$C$21</f>
        <v>160.6</v>
      </c>
      <c r="C5921">
        <f>$P$35*'Profilo fotovoltaico'!B5923</f>
        <v>1669.4969665902088</v>
      </c>
      <c r="D5921">
        <f>$Q$37*'Profilo eolico'!B5923</f>
        <v>937.04236405869312</v>
      </c>
      <c r="E5921">
        <f>$P$39*'Profilo fotovoltaico'!B5923+'Approvvigionamento energia'!$Q$39*'Profilo eolico'!B5923</f>
        <v>1120.156014691572</v>
      </c>
      <c r="F5921">
        <f>$P$41*'Profilo fotovoltaico'!B5923+'Approvvigionamento energia'!$Q$41*'Profilo eolico'!B5923</f>
        <v>1303.2696653244509</v>
      </c>
      <c r="G5921">
        <f>$P$43*'Profilo fotovoltaico'!B5923+'Approvvigionamento energia'!$Q$43*'Profilo eolico'!B5923</f>
        <v>1486.3833159573301</v>
      </c>
      <c r="H5921">
        <f t="shared" si="184"/>
        <v>1138.4335154826958</v>
      </c>
      <c r="I5921">
        <f>IF(LCOH!$C$28=Menu!$A$1,'Approvvigionamento energia'!C5921,0)+IF(LCOH!$C$28=Menu!$A$2,'Approvvigionamento energia'!D5921,0)+IF(LCOH!$C$28=Menu!$A$3,'Approvvigionamento energia'!E5921,0)+IF(LCOH!$C$28=Menu!$A$4,'Approvvigionamento energia'!F5921,0)+IF(LCOH!$C$28=Menu!$A$5,'Approvvigionamento energia'!G5921,0)+IF(LCOH!$C$28=Menu!$A$6,'Approvvigionamento energia'!H5921,0)</f>
        <v>1303.2696653244509</v>
      </c>
      <c r="J5921">
        <f>'Approvvigionamento energia'!A5921+'Approvvigionamento energia'!B5921+'Approvvigionamento energia'!I5921</f>
        <v>1690.869665324451</v>
      </c>
      <c r="K5921">
        <f>IF(MIN(LCOH!$C$18,J5921)&gt;=$P$48*LCOH!$C$18, MIN(LCOH!$C$18,J5921),0)</f>
        <v>1500</v>
      </c>
      <c r="L5921">
        <f t="shared" si="185"/>
        <v>190.86966532445103</v>
      </c>
      <c r="M5921">
        <f>K5921/LCOH!$C$18</f>
        <v>1</v>
      </c>
      <c r="N5921">
        <f>K5921/LCOH!$C$34</f>
        <v>28.901734104046245</v>
      </c>
    </row>
    <row r="5922" spans="1:14" x14ac:dyDescent="0.35">
      <c r="A5922">
        <f>'Profilo fotovoltaico'!B5924*LCOH!$C$20</f>
        <v>100</v>
      </c>
      <c r="B5922">
        <f>'Profilo eolico'!B5924*LCOH!$C$21</f>
        <v>139.9</v>
      </c>
      <c r="C5922">
        <f>$P$35*'Profilo fotovoltaico'!B5924</f>
        <v>735.4612187622065</v>
      </c>
      <c r="D5922">
        <f>$Q$37*'Profilo eolico'!B5924</f>
        <v>816.26542174228632</v>
      </c>
      <c r="E5922">
        <f>$P$39*'Profilo fotovoltaico'!B5924+'Approvvigionamento energia'!$Q$39*'Profilo eolico'!B5924</f>
        <v>796.06437099726634</v>
      </c>
      <c r="F5922">
        <f>$P$41*'Profilo fotovoltaico'!B5924+'Approvvigionamento energia'!$Q$41*'Profilo eolico'!B5924</f>
        <v>775.86332025224647</v>
      </c>
      <c r="G5922">
        <f>$P$43*'Profilo fotovoltaico'!B5924+'Approvvigionamento energia'!$Q$43*'Profilo eolico'!B5924</f>
        <v>755.66226950722648</v>
      </c>
      <c r="H5922">
        <f t="shared" si="184"/>
        <v>1138.4335154826958</v>
      </c>
      <c r="I5922">
        <f>IF(LCOH!$C$28=Menu!$A$1,'Approvvigionamento energia'!C5922,0)+IF(LCOH!$C$28=Menu!$A$2,'Approvvigionamento energia'!D5922,0)+IF(LCOH!$C$28=Menu!$A$3,'Approvvigionamento energia'!E5922,0)+IF(LCOH!$C$28=Menu!$A$4,'Approvvigionamento energia'!F5922,0)+IF(LCOH!$C$28=Menu!$A$5,'Approvvigionamento energia'!G5922,0)+IF(LCOH!$C$28=Menu!$A$6,'Approvvigionamento energia'!H5922,0)</f>
        <v>775.86332025224647</v>
      </c>
      <c r="J5922">
        <f>'Approvvigionamento energia'!A5922+'Approvvigionamento energia'!B5922+'Approvvigionamento energia'!I5922</f>
        <v>1015.7633202522464</v>
      </c>
      <c r="K5922">
        <f>IF(MIN(LCOH!$C$18,J5922)&gt;=$P$48*LCOH!$C$18, MIN(LCOH!$C$18,J5922),0)</f>
        <v>1015.7633202522464</v>
      </c>
      <c r="L5922">
        <f t="shared" si="185"/>
        <v>0</v>
      </c>
      <c r="M5922">
        <f>K5922/LCOH!$C$18</f>
        <v>0.67717554683483094</v>
      </c>
      <c r="N5922">
        <f>K5922/LCOH!$C$34</f>
        <v>19.571547596382398</v>
      </c>
    </row>
    <row r="5923" spans="1:14" x14ac:dyDescent="0.35">
      <c r="A5923">
        <f>'Profilo fotovoltaico'!B5925*LCOH!$C$20</f>
        <v>9</v>
      </c>
      <c r="B5923">
        <f>'Profilo eolico'!B5925*LCOH!$C$21</f>
        <v>115.8</v>
      </c>
      <c r="C5923">
        <f>$P$35*'Profilo fotovoltaico'!B5925</f>
        <v>66.191509688598586</v>
      </c>
      <c r="D5923">
        <f>$Q$37*'Profilo eolico'!B5925</f>
        <v>675.65072078453716</v>
      </c>
      <c r="E5923">
        <f>$P$39*'Profilo fotovoltaico'!B5925+'Approvvigionamento energia'!$Q$39*'Profilo eolico'!B5925</f>
        <v>523.28591801055245</v>
      </c>
      <c r="F5923">
        <f>$P$41*'Profilo fotovoltaico'!B5925+'Approvvigionamento energia'!$Q$41*'Profilo eolico'!B5925</f>
        <v>370.92111523656786</v>
      </c>
      <c r="G5923">
        <f>$P$43*'Profilo fotovoltaico'!B5925+'Approvvigionamento energia'!$Q$43*'Profilo eolico'!B5925</f>
        <v>218.55631246258324</v>
      </c>
      <c r="H5923">
        <f t="shared" si="184"/>
        <v>1138.4335154826958</v>
      </c>
      <c r="I5923">
        <f>IF(LCOH!$C$28=Menu!$A$1,'Approvvigionamento energia'!C5923,0)+IF(LCOH!$C$28=Menu!$A$2,'Approvvigionamento energia'!D5923,0)+IF(LCOH!$C$28=Menu!$A$3,'Approvvigionamento energia'!E5923,0)+IF(LCOH!$C$28=Menu!$A$4,'Approvvigionamento energia'!F5923,0)+IF(LCOH!$C$28=Menu!$A$5,'Approvvigionamento energia'!G5923,0)+IF(LCOH!$C$28=Menu!$A$6,'Approvvigionamento energia'!H5923,0)</f>
        <v>370.92111523656786</v>
      </c>
      <c r="J5923">
        <f>'Approvvigionamento energia'!A5923+'Approvvigionamento energia'!B5923+'Approvvigionamento energia'!I5923</f>
        <v>495.72111523656787</v>
      </c>
      <c r="K5923">
        <f>IF(MIN(LCOH!$C$18,J5923)&gt;=$P$48*LCOH!$C$18, MIN(LCOH!$C$18,J5923),0)</f>
        <v>495.72111523656787</v>
      </c>
      <c r="L5923">
        <f t="shared" si="185"/>
        <v>0</v>
      </c>
      <c r="M5923">
        <f>K5923/LCOH!$C$18</f>
        <v>0.33048074349104523</v>
      </c>
      <c r="N5923">
        <f>K5923/LCOH!$C$34</f>
        <v>9.5514665748857013</v>
      </c>
    </row>
    <row r="5924" spans="1:14" x14ac:dyDescent="0.35">
      <c r="A5924">
        <f>'Profilo fotovoltaico'!B5926*LCOH!$C$20</f>
        <v>0</v>
      </c>
      <c r="B5924">
        <f>'Profilo eolico'!B5926*LCOH!$C$21</f>
        <v>90</v>
      </c>
      <c r="C5924">
        <f>$P$35*'Profilo fotovoltaico'!B5926</f>
        <v>0</v>
      </c>
      <c r="D5924">
        <f>$Q$37*'Profilo eolico'!B5926</f>
        <v>525.11714050611693</v>
      </c>
      <c r="E5924">
        <f>$P$39*'Profilo fotovoltaico'!B5926+'Approvvigionamento energia'!$Q$39*'Profilo eolico'!B5926</f>
        <v>393.83785537958772</v>
      </c>
      <c r="F5924">
        <f>$P$41*'Profilo fotovoltaico'!B5926+'Approvvigionamento energia'!$Q$41*'Profilo eolico'!B5926</f>
        <v>262.55857025305846</v>
      </c>
      <c r="G5924">
        <f>$P$43*'Profilo fotovoltaico'!B5926+'Approvvigionamento energia'!$Q$43*'Profilo eolico'!B5926</f>
        <v>131.27928512652923</v>
      </c>
      <c r="H5924">
        <f t="shared" si="184"/>
        <v>1138.4335154826958</v>
      </c>
      <c r="I5924">
        <f>IF(LCOH!$C$28=Menu!$A$1,'Approvvigionamento energia'!C5924,0)+IF(LCOH!$C$28=Menu!$A$2,'Approvvigionamento energia'!D5924,0)+IF(LCOH!$C$28=Menu!$A$3,'Approvvigionamento energia'!E5924,0)+IF(LCOH!$C$28=Menu!$A$4,'Approvvigionamento energia'!F5924,0)+IF(LCOH!$C$28=Menu!$A$5,'Approvvigionamento energia'!G5924,0)+IF(LCOH!$C$28=Menu!$A$6,'Approvvigionamento energia'!H5924,0)</f>
        <v>262.55857025305846</v>
      </c>
      <c r="J5924">
        <f>'Approvvigionamento energia'!A5924+'Approvvigionamento energia'!B5924+'Approvvigionamento energia'!I5924</f>
        <v>352.55857025305846</v>
      </c>
      <c r="K5924">
        <f>IF(MIN(LCOH!$C$18,J5924)&gt;=$P$48*LCOH!$C$18, MIN(LCOH!$C$18,J5924),0)</f>
        <v>0</v>
      </c>
      <c r="L5924">
        <f t="shared" si="185"/>
        <v>352.55857025305846</v>
      </c>
      <c r="M5924">
        <f>K5924/LCOH!$C$18</f>
        <v>0</v>
      </c>
      <c r="N5924">
        <f>K5924/LCOH!$C$34</f>
        <v>0</v>
      </c>
    </row>
    <row r="5925" spans="1:14" x14ac:dyDescent="0.35">
      <c r="A5925">
        <f>'Profilo fotovoltaico'!B5927*LCOH!$C$20</f>
        <v>0</v>
      </c>
      <c r="B5925">
        <f>'Profilo eolico'!B5927*LCOH!$C$21</f>
        <v>67.2</v>
      </c>
      <c r="C5925">
        <f>$P$35*'Profilo fotovoltaico'!B5927</f>
        <v>0</v>
      </c>
      <c r="D5925">
        <f>$Q$37*'Profilo eolico'!B5927</f>
        <v>392.08746491123401</v>
      </c>
      <c r="E5925">
        <f>$P$39*'Profilo fotovoltaico'!B5927+'Approvvigionamento energia'!$Q$39*'Profilo eolico'!B5927</f>
        <v>294.06559868342549</v>
      </c>
      <c r="F5925">
        <f>$P$41*'Profilo fotovoltaico'!B5927+'Approvvigionamento energia'!$Q$41*'Profilo eolico'!B5927</f>
        <v>196.043732455617</v>
      </c>
      <c r="G5925">
        <f>$P$43*'Profilo fotovoltaico'!B5927+'Approvvigionamento energia'!$Q$43*'Profilo eolico'!B5927</f>
        <v>98.021866227808502</v>
      </c>
      <c r="H5925">
        <f t="shared" si="184"/>
        <v>1138.4335154826958</v>
      </c>
      <c r="I5925">
        <f>IF(LCOH!$C$28=Menu!$A$1,'Approvvigionamento energia'!C5925,0)+IF(LCOH!$C$28=Menu!$A$2,'Approvvigionamento energia'!D5925,0)+IF(LCOH!$C$28=Menu!$A$3,'Approvvigionamento energia'!E5925,0)+IF(LCOH!$C$28=Menu!$A$4,'Approvvigionamento energia'!F5925,0)+IF(LCOH!$C$28=Menu!$A$5,'Approvvigionamento energia'!G5925,0)+IF(LCOH!$C$28=Menu!$A$6,'Approvvigionamento energia'!H5925,0)</f>
        <v>196.043732455617</v>
      </c>
      <c r="J5925">
        <f>'Approvvigionamento energia'!A5925+'Approvvigionamento energia'!B5925+'Approvvigionamento energia'!I5925</f>
        <v>263.24373245561702</v>
      </c>
      <c r="K5925">
        <f>IF(MIN(LCOH!$C$18,J5925)&gt;=$P$48*LCOH!$C$18, MIN(LCOH!$C$18,J5925),0)</f>
        <v>0</v>
      </c>
      <c r="L5925">
        <f t="shared" si="185"/>
        <v>263.24373245561702</v>
      </c>
      <c r="M5925">
        <f>K5925/LCOH!$C$18</f>
        <v>0</v>
      </c>
      <c r="N5925">
        <f>K5925/LCOH!$C$34</f>
        <v>0</v>
      </c>
    </row>
    <row r="5926" spans="1:14" x14ac:dyDescent="0.35">
      <c r="A5926">
        <f>'Profilo fotovoltaico'!B5928*LCOH!$C$20</f>
        <v>0</v>
      </c>
      <c r="B5926">
        <f>'Profilo eolico'!B5928*LCOH!$C$21</f>
        <v>57.8</v>
      </c>
      <c r="C5926">
        <f>$P$35*'Profilo fotovoltaico'!B5928</f>
        <v>0</v>
      </c>
      <c r="D5926">
        <f>$Q$37*'Profilo eolico'!B5928</f>
        <v>337.24189690281736</v>
      </c>
      <c r="E5926">
        <f>$P$39*'Profilo fotovoltaico'!B5928+'Approvvigionamento energia'!$Q$39*'Profilo eolico'!B5928</f>
        <v>252.93142267711298</v>
      </c>
      <c r="F5926">
        <f>$P$41*'Profilo fotovoltaico'!B5928+'Approvvigionamento energia'!$Q$41*'Profilo eolico'!B5928</f>
        <v>168.62094845140868</v>
      </c>
      <c r="G5926">
        <f>$P$43*'Profilo fotovoltaico'!B5928+'Approvvigionamento energia'!$Q$43*'Profilo eolico'!B5928</f>
        <v>84.31047422570434</v>
      </c>
      <c r="H5926">
        <f t="shared" si="184"/>
        <v>1138.4335154826958</v>
      </c>
      <c r="I5926">
        <f>IF(LCOH!$C$28=Menu!$A$1,'Approvvigionamento energia'!C5926,0)+IF(LCOH!$C$28=Menu!$A$2,'Approvvigionamento energia'!D5926,0)+IF(LCOH!$C$28=Menu!$A$3,'Approvvigionamento energia'!E5926,0)+IF(LCOH!$C$28=Menu!$A$4,'Approvvigionamento energia'!F5926,0)+IF(LCOH!$C$28=Menu!$A$5,'Approvvigionamento energia'!G5926,0)+IF(LCOH!$C$28=Menu!$A$6,'Approvvigionamento energia'!H5926,0)</f>
        <v>168.62094845140868</v>
      </c>
      <c r="J5926">
        <f>'Approvvigionamento energia'!A5926+'Approvvigionamento energia'!B5926+'Approvvigionamento energia'!I5926</f>
        <v>226.42094845140866</v>
      </c>
      <c r="K5926">
        <f>IF(MIN(LCOH!$C$18,J5926)&gt;=$P$48*LCOH!$C$18, MIN(LCOH!$C$18,J5926),0)</f>
        <v>0</v>
      </c>
      <c r="L5926">
        <f t="shared" si="185"/>
        <v>226.42094845140866</v>
      </c>
      <c r="M5926">
        <f>K5926/LCOH!$C$18</f>
        <v>0</v>
      </c>
      <c r="N5926">
        <f>K5926/LCOH!$C$34</f>
        <v>0</v>
      </c>
    </row>
    <row r="5927" spans="1:14" x14ac:dyDescent="0.35">
      <c r="A5927">
        <f>'Profilo fotovoltaico'!B5929*LCOH!$C$20</f>
        <v>0</v>
      </c>
      <c r="B5927">
        <f>'Profilo eolico'!B5929*LCOH!$C$21</f>
        <v>59.6</v>
      </c>
      <c r="C5927">
        <f>$P$35*'Profilo fotovoltaico'!B5929</f>
        <v>0</v>
      </c>
      <c r="D5927">
        <f>$Q$37*'Profilo eolico'!B5929</f>
        <v>347.7442397129397</v>
      </c>
      <c r="E5927">
        <f>$P$39*'Profilo fotovoltaico'!B5929+'Approvvigionamento energia'!$Q$39*'Profilo eolico'!B5929</f>
        <v>260.80817978470475</v>
      </c>
      <c r="F5927">
        <f>$P$41*'Profilo fotovoltaico'!B5929+'Approvvigionamento energia'!$Q$41*'Profilo eolico'!B5929</f>
        <v>173.87211985646985</v>
      </c>
      <c r="G5927">
        <f>$P$43*'Profilo fotovoltaico'!B5929+'Approvvigionamento energia'!$Q$43*'Profilo eolico'!B5929</f>
        <v>86.936059928234926</v>
      </c>
      <c r="H5927">
        <f t="shared" si="184"/>
        <v>1138.4335154826958</v>
      </c>
      <c r="I5927">
        <f>IF(LCOH!$C$28=Menu!$A$1,'Approvvigionamento energia'!C5927,0)+IF(LCOH!$C$28=Menu!$A$2,'Approvvigionamento energia'!D5927,0)+IF(LCOH!$C$28=Menu!$A$3,'Approvvigionamento energia'!E5927,0)+IF(LCOH!$C$28=Menu!$A$4,'Approvvigionamento energia'!F5927,0)+IF(LCOH!$C$28=Menu!$A$5,'Approvvigionamento energia'!G5927,0)+IF(LCOH!$C$28=Menu!$A$6,'Approvvigionamento energia'!H5927,0)</f>
        <v>173.87211985646985</v>
      </c>
      <c r="J5927">
        <f>'Approvvigionamento energia'!A5927+'Approvvigionamento energia'!B5927+'Approvvigionamento energia'!I5927</f>
        <v>233.47211985646985</v>
      </c>
      <c r="K5927">
        <f>IF(MIN(LCOH!$C$18,J5927)&gt;=$P$48*LCOH!$C$18, MIN(LCOH!$C$18,J5927),0)</f>
        <v>0</v>
      </c>
      <c r="L5927">
        <f t="shared" si="185"/>
        <v>233.47211985646985</v>
      </c>
      <c r="M5927">
        <f>K5927/LCOH!$C$18</f>
        <v>0</v>
      </c>
      <c r="N5927">
        <f>K5927/LCOH!$C$34</f>
        <v>0</v>
      </c>
    </row>
    <row r="5928" spans="1:14" x14ac:dyDescent="0.35">
      <c r="A5928">
        <f>'Profilo fotovoltaico'!B5930*LCOH!$C$20</f>
        <v>0</v>
      </c>
      <c r="B5928">
        <f>'Profilo eolico'!B5930*LCOH!$C$21</f>
        <v>64.8</v>
      </c>
      <c r="C5928">
        <f>$P$35*'Profilo fotovoltaico'!B5930</f>
        <v>0</v>
      </c>
      <c r="D5928">
        <f>$Q$37*'Profilo eolico'!B5930</f>
        <v>378.08434116440424</v>
      </c>
      <c r="E5928">
        <f>$P$39*'Profilo fotovoltaico'!B5930+'Approvvigionamento energia'!$Q$39*'Profilo eolico'!B5930</f>
        <v>283.56325587330315</v>
      </c>
      <c r="F5928">
        <f>$P$41*'Profilo fotovoltaico'!B5930+'Approvvigionamento energia'!$Q$41*'Profilo eolico'!B5930</f>
        <v>189.04217058220212</v>
      </c>
      <c r="G5928">
        <f>$P$43*'Profilo fotovoltaico'!B5930+'Approvvigionamento energia'!$Q$43*'Profilo eolico'!B5930</f>
        <v>94.521085291101059</v>
      </c>
      <c r="H5928">
        <f t="shared" si="184"/>
        <v>1138.4335154826958</v>
      </c>
      <c r="I5928">
        <f>IF(LCOH!$C$28=Menu!$A$1,'Approvvigionamento energia'!C5928,0)+IF(LCOH!$C$28=Menu!$A$2,'Approvvigionamento energia'!D5928,0)+IF(LCOH!$C$28=Menu!$A$3,'Approvvigionamento energia'!E5928,0)+IF(LCOH!$C$28=Menu!$A$4,'Approvvigionamento energia'!F5928,0)+IF(LCOH!$C$28=Menu!$A$5,'Approvvigionamento energia'!G5928,0)+IF(LCOH!$C$28=Menu!$A$6,'Approvvigionamento energia'!H5928,0)</f>
        <v>189.04217058220212</v>
      </c>
      <c r="J5928">
        <f>'Approvvigionamento energia'!A5928+'Approvvigionamento energia'!B5928+'Approvvigionamento energia'!I5928</f>
        <v>253.84217058220213</v>
      </c>
      <c r="K5928">
        <f>IF(MIN(LCOH!$C$18,J5928)&gt;=$P$48*LCOH!$C$18, MIN(LCOH!$C$18,J5928),0)</f>
        <v>0</v>
      </c>
      <c r="L5928">
        <f t="shared" si="185"/>
        <v>253.84217058220213</v>
      </c>
      <c r="M5928">
        <f>K5928/LCOH!$C$18</f>
        <v>0</v>
      </c>
      <c r="N5928">
        <f>K5928/LCOH!$C$34</f>
        <v>0</v>
      </c>
    </row>
    <row r="5929" spans="1:14" x14ac:dyDescent="0.35">
      <c r="A5929">
        <f>'Profilo fotovoltaico'!B5931*LCOH!$C$20</f>
        <v>0</v>
      </c>
      <c r="B5929">
        <f>'Profilo eolico'!B5931*LCOH!$C$21</f>
        <v>67.8</v>
      </c>
      <c r="C5929">
        <f>$P$35*'Profilo fotovoltaico'!B5931</f>
        <v>0</v>
      </c>
      <c r="D5929">
        <f>$Q$37*'Profilo eolico'!B5931</f>
        <v>395.58824584794144</v>
      </c>
      <c r="E5929">
        <f>$P$39*'Profilo fotovoltaico'!B5931+'Approvvigionamento energia'!$Q$39*'Profilo eolico'!B5931</f>
        <v>296.69118438595609</v>
      </c>
      <c r="F5929">
        <f>$P$41*'Profilo fotovoltaico'!B5931+'Approvvigionamento energia'!$Q$41*'Profilo eolico'!B5931</f>
        <v>197.79412292397072</v>
      </c>
      <c r="G5929">
        <f>$P$43*'Profilo fotovoltaico'!B5931+'Approvvigionamento energia'!$Q$43*'Profilo eolico'!B5931</f>
        <v>98.897061461985359</v>
      </c>
      <c r="H5929">
        <f t="shared" si="184"/>
        <v>1138.4335154826958</v>
      </c>
      <c r="I5929">
        <f>IF(LCOH!$C$28=Menu!$A$1,'Approvvigionamento energia'!C5929,0)+IF(LCOH!$C$28=Menu!$A$2,'Approvvigionamento energia'!D5929,0)+IF(LCOH!$C$28=Menu!$A$3,'Approvvigionamento energia'!E5929,0)+IF(LCOH!$C$28=Menu!$A$4,'Approvvigionamento energia'!F5929,0)+IF(LCOH!$C$28=Menu!$A$5,'Approvvigionamento energia'!G5929,0)+IF(LCOH!$C$28=Menu!$A$6,'Approvvigionamento energia'!H5929,0)</f>
        <v>197.79412292397072</v>
      </c>
      <c r="J5929">
        <f>'Approvvigionamento energia'!A5929+'Approvvigionamento energia'!B5929+'Approvvigionamento energia'!I5929</f>
        <v>265.5941229239707</v>
      </c>
      <c r="K5929">
        <f>IF(MIN(LCOH!$C$18,J5929)&gt;=$P$48*LCOH!$C$18, MIN(LCOH!$C$18,J5929),0)</f>
        <v>0</v>
      </c>
      <c r="L5929">
        <f t="shared" si="185"/>
        <v>265.5941229239707</v>
      </c>
      <c r="M5929">
        <f>K5929/LCOH!$C$18</f>
        <v>0</v>
      </c>
      <c r="N5929">
        <f>K5929/LCOH!$C$34</f>
        <v>0</v>
      </c>
    </row>
    <row r="5930" spans="1:14" x14ac:dyDescent="0.35">
      <c r="A5930">
        <f>'Profilo fotovoltaico'!B5932*LCOH!$C$20</f>
        <v>0</v>
      </c>
      <c r="B5930">
        <f>'Profilo eolico'!B5932*LCOH!$C$21</f>
        <v>69.099999999999994</v>
      </c>
      <c r="C5930">
        <f>$P$35*'Profilo fotovoltaico'!B5932</f>
        <v>0</v>
      </c>
      <c r="D5930">
        <f>$Q$37*'Profilo eolico'!B5932</f>
        <v>403.17327121080757</v>
      </c>
      <c r="E5930">
        <f>$P$39*'Profilo fotovoltaico'!B5932+'Approvvigionamento energia'!$Q$39*'Profilo eolico'!B5932</f>
        <v>302.37995340810568</v>
      </c>
      <c r="F5930">
        <f>$P$41*'Profilo fotovoltaico'!B5932+'Approvvigionamento energia'!$Q$41*'Profilo eolico'!B5932</f>
        <v>201.58663560540379</v>
      </c>
      <c r="G5930">
        <f>$P$43*'Profilo fotovoltaico'!B5932+'Approvvigionamento energia'!$Q$43*'Profilo eolico'!B5932</f>
        <v>100.79331780270189</v>
      </c>
      <c r="H5930">
        <f t="shared" si="184"/>
        <v>1138.4335154826958</v>
      </c>
      <c r="I5930">
        <f>IF(LCOH!$C$28=Menu!$A$1,'Approvvigionamento energia'!C5930,0)+IF(LCOH!$C$28=Menu!$A$2,'Approvvigionamento energia'!D5930,0)+IF(LCOH!$C$28=Menu!$A$3,'Approvvigionamento energia'!E5930,0)+IF(LCOH!$C$28=Menu!$A$4,'Approvvigionamento energia'!F5930,0)+IF(LCOH!$C$28=Menu!$A$5,'Approvvigionamento energia'!G5930,0)+IF(LCOH!$C$28=Menu!$A$6,'Approvvigionamento energia'!H5930,0)</f>
        <v>201.58663560540379</v>
      </c>
      <c r="J5930">
        <f>'Approvvigionamento energia'!A5930+'Approvvigionamento energia'!B5930+'Approvvigionamento energia'!I5930</f>
        <v>270.68663560540381</v>
      </c>
      <c r="K5930">
        <f>IF(MIN(LCOH!$C$18,J5930)&gt;=$P$48*LCOH!$C$18, MIN(LCOH!$C$18,J5930),0)</f>
        <v>0</v>
      </c>
      <c r="L5930">
        <f t="shared" si="185"/>
        <v>270.68663560540381</v>
      </c>
      <c r="M5930">
        <f>K5930/LCOH!$C$18</f>
        <v>0</v>
      </c>
      <c r="N5930">
        <f>K5930/LCOH!$C$34</f>
        <v>0</v>
      </c>
    </row>
    <row r="5931" spans="1:14" x14ac:dyDescent="0.35">
      <c r="A5931">
        <f>'Profilo fotovoltaico'!B5933*LCOH!$C$20</f>
        <v>0</v>
      </c>
      <c r="B5931">
        <f>'Profilo eolico'!B5933*LCOH!$C$21</f>
        <v>69.3</v>
      </c>
      <c r="C5931">
        <f>$P$35*'Profilo fotovoltaico'!B5933</f>
        <v>0</v>
      </c>
      <c r="D5931">
        <f>$Q$37*'Profilo eolico'!B5933</f>
        <v>404.34019818971007</v>
      </c>
      <c r="E5931">
        <f>$P$39*'Profilo fotovoltaico'!B5933+'Approvvigionamento energia'!$Q$39*'Profilo eolico'!B5933</f>
        <v>303.25514864228256</v>
      </c>
      <c r="F5931">
        <f>$P$41*'Profilo fotovoltaico'!B5933+'Approvvigionamento energia'!$Q$41*'Profilo eolico'!B5933</f>
        <v>202.17009909485503</v>
      </c>
      <c r="G5931">
        <f>$P$43*'Profilo fotovoltaico'!B5933+'Approvvigionamento energia'!$Q$43*'Profilo eolico'!B5933</f>
        <v>101.08504954742752</v>
      </c>
      <c r="H5931">
        <f t="shared" si="184"/>
        <v>1138.4335154826958</v>
      </c>
      <c r="I5931">
        <f>IF(LCOH!$C$28=Menu!$A$1,'Approvvigionamento energia'!C5931,0)+IF(LCOH!$C$28=Menu!$A$2,'Approvvigionamento energia'!D5931,0)+IF(LCOH!$C$28=Menu!$A$3,'Approvvigionamento energia'!E5931,0)+IF(LCOH!$C$28=Menu!$A$4,'Approvvigionamento energia'!F5931,0)+IF(LCOH!$C$28=Menu!$A$5,'Approvvigionamento energia'!G5931,0)+IF(LCOH!$C$28=Menu!$A$6,'Approvvigionamento energia'!H5931,0)</f>
        <v>202.17009909485503</v>
      </c>
      <c r="J5931">
        <f>'Approvvigionamento energia'!A5931+'Approvvigionamento energia'!B5931+'Approvvigionamento energia'!I5931</f>
        <v>271.47009909485502</v>
      </c>
      <c r="K5931">
        <f>IF(MIN(LCOH!$C$18,J5931)&gt;=$P$48*LCOH!$C$18, MIN(LCOH!$C$18,J5931),0)</f>
        <v>0</v>
      </c>
      <c r="L5931">
        <f t="shared" si="185"/>
        <v>271.47009909485502</v>
      </c>
      <c r="M5931">
        <f>K5931/LCOH!$C$18</f>
        <v>0</v>
      </c>
      <c r="N5931">
        <f>K5931/LCOH!$C$34</f>
        <v>0</v>
      </c>
    </row>
    <row r="5932" spans="1:14" x14ac:dyDescent="0.35">
      <c r="A5932">
        <f>'Profilo fotovoltaico'!B5934*LCOH!$C$20</f>
        <v>0</v>
      </c>
      <c r="B5932">
        <f>'Profilo eolico'!B5934*LCOH!$C$21</f>
        <v>69</v>
      </c>
      <c r="C5932">
        <f>$P$35*'Profilo fotovoltaico'!B5934</f>
        <v>0</v>
      </c>
      <c r="D5932">
        <f>$Q$37*'Profilo eolico'!B5934</f>
        <v>402.58980772135641</v>
      </c>
      <c r="E5932">
        <f>$P$39*'Profilo fotovoltaico'!B5934+'Approvvigionamento energia'!$Q$39*'Profilo eolico'!B5934</f>
        <v>301.94235579101729</v>
      </c>
      <c r="F5932">
        <f>$P$41*'Profilo fotovoltaico'!B5934+'Approvvigionamento energia'!$Q$41*'Profilo eolico'!B5934</f>
        <v>201.2949038606782</v>
      </c>
      <c r="G5932">
        <f>$P$43*'Profilo fotovoltaico'!B5934+'Approvvigionamento energia'!$Q$43*'Profilo eolico'!B5934</f>
        <v>100.6474519303391</v>
      </c>
      <c r="H5932">
        <f t="shared" si="184"/>
        <v>1138.4335154826958</v>
      </c>
      <c r="I5932">
        <f>IF(LCOH!$C$28=Menu!$A$1,'Approvvigionamento energia'!C5932,0)+IF(LCOH!$C$28=Menu!$A$2,'Approvvigionamento energia'!D5932,0)+IF(LCOH!$C$28=Menu!$A$3,'Approvvigionamento energia'!E5932,0)+IF(LCOH!$C$28=Menu!$A$4,'Approvvigionamento energia'!F5932,0)+IF(LCOH!$C$28=Menu!$A$5,'Approvvigionamento energia'!G5932,0)+IF(LCOH!$C$28=Menu!$A$6,'Approvvigionamento energia'!H5932,0)</f>
        <v>201.2949038606782</v>
      </c>
      <c r="J5932">
        <f>'Approvvigionamento energia'!A5932+'Approvvigionamento energia'!B5932+'Approvvigionamento energia'!I5932</f>
        <v>270.29490386067823</v>
      </c>
      <c r="K5932">
        <f>IF(MIN(LCOH!$C$18,J5932)&gt;=$P$48*LCOH!$C$18, MIN(LCOH!$C$18,J5932),0)</f>
        <v>0</v>
      </c>
      <c r="L5932">
        <f t="shared" si="185"/>
        <v>270.29490386067823</v>
      </c>
      <c r="M5932">
        <f>K5932/LCOH!$C$18</f>
        <v>0</v>
      </c>
      <c r="N5932">
        <f>K5932/LCOH!$C$34</f>
        <v>0</v>
      </c>
    </row>
    <row r="5933" spans="1:14" x14ac:dyDescent="0.35">
      <c r="A5933">
        <f>'Profilo fotovoltaico'!B5935*LCOH!$C$20</f>
        <v>0</v>
      </c>
      <c r="B5933">
        <f>'Profilo eolico'!B5935*LCOH!$C$21</f>
        <v>66.5</v>
      </c>
      <c r="C5933">
        <f>$P$35*'Profilo fotovoltaico'!B5935</f>
        <v>0</v>
      </c>
      <c r="D5933">
        <f>$Q$37*'Profilo eolico'!B5935</f>
        <v>388.00322048507536</v>
      </c>
      <c r="E5933">
        <f>$P$39*'Profilo fotovoltaico'!B5935+'Approvvigionamento energia'!$Q$39*'Profilo eolico'!B5935</f>
        <v>291.00241536380651</v>
      </c>
      <c r="F5933">
        <f>$P$41*'Profilo fotovoltaico'!B5935+'Approvvigionamento energia'!$Q$41*'Profilo eolico'!B5935</f>
        <v>194.00161024253768</v>
      </c>
      <c r="G5933">
        <f>$P$43*'Profilo fotovoltaico'!B5935+'Approvvigionamento energia'!$Q$43*'Profilo eolico'!B5935</f>
        <v>97.00080512126884</v>
      </c>
      <c r="H5933">
        <f t="shared" si="184"/>
        <v>1138.4335154826958</v>
      </c>
      <c r="I5933">
        <f>IF(LCOH!$C$28=Menu!$A$1,'Approvvigionamento energia'!C5933,0)+IF(LCOH!$C$28=Menu!$A$2,'Approvvigionamento energia'!D5933,0)+IF(LCOH!$C$28=Menu!$A$3,'Approvvigionamento energia'!E5933,0)+IF(LCOH!$C$28=Menu!$A$4,'Approvvigionamento energia'!F5933,0)+IF(LCOH!$C$28=Menu!$A$5,'Approvvigionamento energia'!G5933,0)+IF(LCOH!$C$28=Menu!$A$6,'Approvvigionamento energia'!H5933,0)</f>
        <v>194.00161024253768</v>
      </c>
      <c r="J5933">
        <f>'Approvvigionamento energia'!A5933+'Approvvigionamento energia'!B5933+'Approvvigionamento energia'!I5933</f>
        <v>260.50161024253771</v>
      </c>
      <c r="K5933">
        <f>IF(MIN(LCOH!$C$18,J5933)&gt;=$P$48*LCOH!$C$18, MIN(LCOH!$C$18,J5933),0)</f>
        <v>0</v>
      </c>
      <c r="L5933">
        <f t="shared" si="185"/>
        <v>260.50161024253771</v>
      </c>
      <c r="M5933">
        <f>K5933/LCOH!$C$18</f>
        <v>0</v>
      </c>
      <c r="N5933">
        <f>K5933/LCOH!$C$34</f>
        <v>0</v>
      </c>
    </row>
    <row r="5934" spans="1:14" x14ac:dyDescent="0.35">
      <c r="A5934">
        <f>'Profilo fotovoltaico'!B5936*LCOH!$C$20</f>
        <v>1</v>
      </c>
      <c r="B5934">
        <f>'Profilo eolico'!B5936*LCOH!$C$21</f>
        <v>63.3</v>
      </c>
      <c r="C5934">
        <f>$P$35*'Profilo fotovoltaico'!B5936</f>
        <v>7.3546121876220649</v>
      </c>
      <c r="D5934">
        <f>$Q$37*'Profilo eolico'!B5936</f>
        <v>369.33238882263561</v>
      </c>
      <c r="E5934">
        <f>$P$39*'Profilo fotovoltaico'!B5936+'Approvvigionamento energia'!$Q$39*'Profilo eolico'!B5936</f>
        <v>278.83794466388218</v>
      </c>
      <c r="F5934">
        <f>$P$41*'Profilo fotovoltaico'!B5936+'Approvvigionamento energia'!$Q$41*'Profilo eolico'!B5936</f>
        <v>188.34350050512884</v>
      </c>
      <c r="G5934">
        <f>$P$43*'Profilo fotovoltaico'!B5936+'Approvvigionamento energia'!$Q$43*'Profilo eolico'!B5936</f>
        <v>97.849056346375448</v>
      </c>
      <c r="H5934">
        <f t="shared" si="184"/>
        <v>1138.4335154826958</v>
      </c>
      <c r="I5934">
        <f>IF(LCOH!$C$28=Menu!$A$1,'Approvvigionamento energia'!C5934,0)+IF(LCOH!$C$28=Menu!$A$2,'Approvvigionamento energia'!D5934,0)+IF(LCOH!$C$28=Menu!$A$3,'Approvvigionamento energia'!E5934,0)+IF(LCOH!$C$28=Menu!$A$4,'Approvvigionamento energia'!F5934,0)+IF(LCOH!$C$28=Menu!$A$5,'Approvvigionamento energia'!G5934,0)+IF(LCOH!$C$28=Menu!$A$6,'Approvvigionamento energia'!H5934,0)</f>
        <v>188.34350050512884</v>
      </c>
      <c r="J5934">
        <f>'Approvvigionamento energia'!A5934+'Approvvigionamento energia'!B5934+'Approvvigionamento energia'!I5934</f>
        <v>252.64350050512883</v>
      </c>
      <c r="K5934">
        <f>IF(MIN(LCOH!$C$18,J5934)&gt;=$P$48*LCOH!$C$18, MIN(LCOH!$C$18,J5934),0)</f>
        <v>0</v>
      </c>
      <c r="L5934">
        <f t="shared" si="185"/>
        <v>252.64350050512883</v>
      </c>
      <c r="M5934">
        <f>K5934/LCOH!$C$18</f>
        <v>0</v>
      </c>
      <c r="N5934">
        <f>K5934/LCOH!$C$34</f>
        <v>0</v>
      </c>
    </row>
    <row r="5935" spans="1:14" x14ac:dyDescent="0.35">
      <c r="A5935">
        <f>'Profilo fotovoltaico'!B5937*LCOH!$C$20</f>
        <v>61</v>
      </c>
      <c r="B5935">
        <f>'Profilo eolico'!B5937*LCOH!$C$21</f>
        <v>57.3</v>
      </c>
      <c r="C5935">
        <f>$P$35*'Profilo fotovoltaico'!B5937</f>
        <v>448.63134344494597</v>
      </c>
      <c r="D5935">
        <f>$Q$37*'Profilo eolico'!B5937</f>
        <v>334.32457945556115</v>
      </c>
      <c r="E5935">
        <f>$P$39*'Profilo fotovoltaico'!B5937+'Approvvigionamento energia'!$Q$39*'Profilo eolico'!B5937</f>
        <v>362.90127045290728</v>
      </c>
      <c r="F5935">
        <f>$P$41*'Profilo fotovoltaico'!B5937+'Approvvigionamento energia'!$Q$41*'Profilo eolico'!B5937</f>
        <v>391.47796145025359</v>
      </c>
      <c r="G5935">
        <f>$P$43*'Profilo fotovoltaico'!B5937+'Approvvigionamento energia'!$Q$43*'Profilo eolico'!B5937</f>
        <v>420.05465244759978</v>
      </c>
      <c r="H5935">
        <f t="shared" si="184"/>
        <v>1138.4335154826958</v>
      </c>
      <c r="I5935">
        <f>IF(LCOH!$C$28=Menu!$A$1,'Approvvigionamento energia'!C5935,0)+IF(LCOH!$C$28=Menu!$A$2,'Approvvigionamento energia'!D5935,0)+IF(LCOH!$C$28=Menu!$A$3,'Approvvigionamento energia'!E5935,0)+IF(LCOH!$C$28=Menu!$A$4,'Approvvigionamento energia'!F5935,0)+IF(LCOH!$C$28=Menu!$A$5,'Approvvigionamento energia'!G5935,0)+IF(LCOH!$C$28=Menu!$A$6,'Approvvigionamento energia'!H5935,0)</f>
        <v>391.47796145025359</v>
      </c>
      <c r="J5935">
        <f>'Approvvigionamento energia'!A5935+'Approvvigionamento energia'!B5935+'Approvvigionamento energia'!I5935</f>
        <v>509.7779614502536</v>
      </c>
      <c r="K5935">
        <f>IF(MIN(LCOH!$C$18,J5935)&gt;=$P$48*LCOH!$C$18, MIN(LCOH!$C$18,J5935),0)</f>
        <v>509.7779614502536</v>
      </c>
      <c r="L5935">
        <f t="shared" si="185"/>
        <v>0</v>
      </c>
      <c r="M5935">
        <f>K5935/LCOH!$C$18</f>
        <v>0.33985197430016906</v>
      </c>
      <c r="N5935">
        <f>K5935/LCOH!$C$34</f>
        <v>9.8223113959586446</v>
      </c>
    </row>
    <row r="5936" spans="1:14" x14ac:dyDescent="0.35">
      <c r="A5936">
        <f>'Profilo fotovoltaico'!B5938*LCOH!$C$20</f>
        <v>197</v>
      </c>
      <c r="B5936">
        <f>'Profilo eolico'!B5938*LCOH!$C$21</f>
        <v>39.699999999999996</v>
      </c>
      <c r="C5936">
        <f>$P$35*'Profilo fotovoltaico'!B5938</f>
        <v>1448.8586009615469</v>
      </c>
      <c r="D5936">
        <f>$Q$37*'Profilo eolico'!B5938</f>
        <v>231.63500531214271</v>
      </c>
      <c r="E5936">
        <f>$P$39*'Profilo fotovoltaico'!B5938+'Approvvigionamento energia'!$Q$39*'Profilo eolico'!B5938</f>
        <v>535.94090422449381</v>
      </c>
      <c r="F5936">
        <f>$P$41*'Profilo fotovoltaico'!B5938+'Approvvigionamento energia'!$Q$41*'Profilo eolico'!B5938</f>
        <v>840.24680313684485</v>
      </c>
      <c r="G5936">
        <f>$P$43*'Profilo fotovoltaico'!B5938+'Approvvigionamento energia'!$Q$43*'Profilo eolico'!B5938</f>
        <v>1144.5527020491957</v>
      </c>
      <c r="H5936">
        <f t="shared" si="184"/>
        <v>1138.4335154826958</v>
      </c>
      <c r="I5936">
        <f>IF(LCOH!$C$28=Menu!$A$1,'Approvvigionamento energia'!C5936,0)+IF(LCOH!$C$28=Menu!$A$2,'Approvvigionamento energia'!D5936,0)+IF(LCOH!$C$28=Menu!$A$3,'Approvvigionamento energia'!E5936,0)+IF(LCOH!$C$28=Menu!$A$4,'Approvvigionamento energia'!F5936,0)+IF(LCOH!$C$28=Menu!$A$5,'Approvvigionamento energia'!G5936,0)+IF(LCOH!$C$28=Menu!$A$6,'Approvvigionamento energia'!H5936,0)</f>
        <v>840.24680313684485</v>
      </c>
      <c r="J5936">
        <f>'Approvvigionamento energia'!A5936+'Approvvigionamento energia'!B5936+'Approvvigionamento energia'!I5936</f>
        <v>1076.9468031368449</v>
      </c>
      <c r="K5936">
        <f>IF(MIN(LCOH!$C$18,J5936)&gt;=$P$48*LCOH!$C$18, MIN(LCOH!$C$18,J5936),0)</f>
        <v>1076.9468031368449</v>
      </c>
      <c r="L5936">
        <f t="shared" si="185"/>
        <v>0</v>
      </c>
      <c r="M5936">
        <f>K5936/LCOH!$C$18</f>
        <v>0.71796453542456329</v>
      </c>
      <c r="N5936">
        <f>K5936/LCOH!$C$34</f>
        <v>20.750420098975816</v>
      </c>
    </row>
    <row r="5937" spans="1:14" x14ac:dyDescent="0.35">
      <c r="A5937">
        <f>'Profilo fotovoltaico'!B5939*LCOH!$C$20</f>
        <v>348</v>
      </c>
      <c r="B5937">
        <f>'Profilo eolico'!B5939*LCOH!$C$21</f>
        <v>26.9</v>
      </c>
      <c r="C5937">
        <f>$P$35*'Profilo fotovoltaico'!B5939</f>
        <v>2559.4050412924785</v>
      </c>
      <c r="D5937">
        <f>$Q$37*'Profilo eolico'!B5939</f>
        <v>156.95167866238387</v>
      </c>
      <c r="E5937">
        <f>$P$39*'Profilo fotovoltaico'!B5939+'Approvvigionamento energia'!$Q$39*'Profilo eolico'!B5939</f>
        <v>757.56501931990749</v>
      </c>
      <c r="F5937">
        <f>$P$41*'Profilo fotovoltaico'!B5939+'Approvvigionamento energia'!$Q$41*'Profilo eolico'!B5939</f>
        <v>1358.1783599774312</v>
      </c>
      <c r="G5937">
        <f>$P$43*'Profilo fotovoltaico'!B5939+'Approvvigionamento energia'!$Q$43*'Profilo eolico'!B5939</f>
        <v>1958.7917006349549</v>
      </c>
      <c r="H5937">
        <f t="shared" si="184"/>
        <v>1138.4335154826958</v>
      </c>
      <c r="I5937">
        <f>IF(LCOH!$C$28=Menu!$A$1,'Approvvigionamento energia'!C5937,0)+IF(LCOH!$C$28=Menu!$A$2,'Approvvigionamento energia'!D5937,0)+IF(LCOH!$C$28=Menu!$A$3,'Approvvigionamento energia'!E5937,0)+IF(LCOH!$C$28=Menu!$A$4,'Approvvigionamento energia'!F5937,0)+IF(LCOH!$C$28=Menu!$A$5,'Approvvigionamento energia'!G5937,0)+IF(LCOH!$C$28=Menu!$A$6,'Approvvigionamento energia'!H5937,0)</f>
        <v>1358.1783599774312</v>
      </c>
      <c r="J5937">
        <f>'Approvvigionamento energia'!A5937+'Approvvigionamento energia'!B5937+'Approvvigionamento energia'!I5937</f>
        <v>1733.0783599774313</v>
      </c>
      <c r="K5937">
        <f>IF(MIN(LCOH!$C$18,J5937)&gt;=$P$48*LCOH!$C$18, MIN(LCOH!$C$18,J5937),0)</f>
        <v>1500</v>
      </c>
      <c r="L5937">
        <f t="shared" si="185"/>
        <v>233.07835997743132</v>
      </c>
      <c r="M5937">
        <f>K5937/LCOH!$C$18</f>
        <v>1</v>
      </c>
      <c r="N5937">
        <f>K5937/LCOH!$C$34</f>
        <v>28.901734104046245</v>
      </c>
    </row>
    <row r="5938" spans="1:14" x14ac:dyDescent="0.35">
      <c r="A5938">
        <f>'Profilo fotovoltaico'!B5940*LCOH!$C$20</f>
        <v>465</v>
      </c>
      <c r="B5938">
        <f>'Profilo eolico'!B5940*LCOH!$C$21</f>
        <v>23.8</v>
      </c>
      <c r="C5938">
        <f>$P$35*'Profilo fotovoltaico'!B5940</f>
        <v>3419.8946672442603</v>
      </c>
      <c r="D5938">
        <f>$Q$37*'Profilo eolico'!B5940</f>
        <v>138.86431048939539</v>
      </c>
      <c r="E5938">
        <f>$P$39*'Profilo fotovoltaico'!B5940+'Approvvigionamento energia'!$Q$39*'Profilo eolico'!B5940</f>
        <v>959.12189967811162</v>
      </c>
      <c r="F5938">
        <f>$P$41*'Profilo fotovoltaico'!B5940+'Approvvigionamento energia'!$Q$41*'Profilo eolico'!B5940</f>
        <v>1779.3794888668278</v>
      </c>
      <c r="G5938">
        <f>$P$43*'Profilo fotovoltaico'!B5940+'Approvvigionamento energia'!$Q$43*'Profilo eolico'!B5940</f>
        <v>2599.6370780555444</v>
      </c>
      <c r="H5938">
        <f t="shared" si="184"/>
        <v>1138.4335154826958</v>
      </c>
      <c r="I5938">
        <f>IF(LCOH!$C$28=Menu!$A$1,'Approvvigionamento energia'!C5938,0)+IF(LCOH!$C$28=Menu!$A$2,'Approvvigionamento energia'!D5938,0)+IF(LCOH!$C$28=Menu!$A$3,'Approvvigionamento energia'!E5938,0)+IF(LCOH!$C$28=Menu!$A$4,'Approvvigionamento energia'!F5938,0)+IF(LCOH!$C$28=Menu!$A$5,'Approvvigionamento energia'!G5938,0)+IF(LCOH!$C$28=Menu!$A$6,'Approvvigionamento energia'!H5938,0)</f>
        <v>1779.3794888668278</v>
      </c>
      <c r="J5938">
        <f>'Approvvigionamento energia'!A5938+'Approvvigionamento energia'!B5938+'Approvvigionamento energia'!I5938</f>
        <v>2268.1794888668278</v>
      </c>
      <c r="K5938">
        <f>IF(MIN(LCOH!$C$18,J5938)&gt;=$P$48*LCOH!$C$18, MIN(LCOH!$C$18,J5938),0)</f>
        <v>1500</v>
      </c>
      <c r="L5938">
        <f t="shared" si="185"/>
        <v>768.1794888668278</v>
      </c>
      <c r="M5938">
        <f>K5938/LCOH!$C$18</f>
        <v>1</v>
      </c>
      <c r="N5938">
        <f>K5938/LCOH!$C$34</f>
        <v>28.901734104046245</v>
      </c>
    </row>
    <row r="5939" spans="1:14" x14ac:dyDescent="0.35">
      <c r="A5939">
        <f>'Profilo fotovoltaico'!B5941*LCOH!$C$20</f>
        <v>547</v>
      </c>
      <c r="B5939">
        <f>'Profilo eolico'!B5941*LCOH!$C$21</f>
        <v>26.3</v>
      </c>
      <c r="C5939">
        <f>$P$35*'Profilo fotovoltaico'!B5941</f>
        <v>4022.9728666292699</v>
      </c>
      <c r="D5939">
        <f>$Q$37*'Profilo eolico'!B5941</f>
        <v>153.45089772567641</v>
      </c>
      <c r="E5939">
        <f>$P$39*'Profilo fotovoltaico'!B5941+'Approvvigionamento energia'!$Q$39*'Profilo eolico'!B5941</f>
        <v>1120.8313899515747</v>
      </c>
      <c r="F5939">
        <f>$P$41*'Profilo fotovoltaico'!B5941+'Approvvigionamento energia'!$Q$41*'Profilo eolico'!B5941</f>
        <v>2088.2118821774729</v>
      </c>
      <c r="G5939">
        <f>$P$43*'Profilo fotovoltaico'!B5941+'Approvvigionamento energia'!$Q$43*'Profilo eolico'!B5941</f>
        <v>3055.5923744033712</v>
      </c>
      <c r="H5939">
        <f t="shared" si="184"/>
        <v>1138.4335154826958</v>
      </c>
      <c r="I5939">
        <f>IF(LCOH!$C$28=Menu!$A$1,'Approvvigionamento energia'!C5939,0)+IF(LCOH!$C$28=Menu!$A$2,'Approvvigionamento energia'!D5939,0)+IF(LCOH!$C$28=Menu!$A$3,'Approvvigionamento energia'!E5939,0)+IF(LCOH!$C$28=Menu!$A$4,'Approvvigionamento energia'!F5939,0)+IF(LCOH!$C$28=Menu!$A$5,'Approvvigionamento energia'!G5939,0)+IF(LCOH!$C$28=Menu!$A$6,'Approvvigionamento energia'!H5939,0)</f>
        <v>2088.2118821774729</v>
      </c>
      <c r="J5939">
        <f>'Approvvigionamento energia'!A5939+'Approvvigionamento energia'!B5939+'Approvvigionamento energia'!I5939</f>
        <v>2661.5118821774731</v>
      </c>
      <c r="K5939">
        <f>IF(MIN(LCOH!$C$18,J5939)&gt;=$P$48*LCOH!$C$18, MIN(LCOH!$C$18,J5939),0)</f>
        <v>1500</v>
      </c>
      <c r="L5939">
        <f t="shared" si="185"/>
        <v>1161.5118821774731</v>
      </c>
      <c r="M5939">
        <f>K5939/LCOH!$C$18</f>
        <v>1</v>
      </c>
      <c r="N5939">
        <f>K5939/LCOH!$C$34</f>
        <v>28.901734104046245</v>
      </c>
    </row>
    <row r="5940" spans="1:14" x14ac:dyDescent="0.35">
      <c r="A5940">
        <f>'Profilo fotovoltaico'!B5942*LCOH!$C$20</f>
        <v>587</v>
      </c>
      <c r="B5940">
        <f>'Profilo eolico'!B5942*LCOH!$C$21</f>
        <v>33.6</v>
      </c>
      <c r="C5940">
        <f>$P$35*'Profilo fotovoltaico'!B5942</f>
        <v>4317.1573541341522</v>
      </c>
      <c r="D5940">
        <f>$Q$37*'Profilo eolico'!B5942</f>
        <v>196.043732455617</v>
      </c>
      <c r="E5940">
        <f>$P$39*'Profilo fotovoltaico'!B5942+'Approvvigionamento energia'!$Q$39*'Profilo eolico'!B5942</f>
        <v>1226.3221378752507</v>
      </c>
      <c r="F5940">
        <f>$P$41*'Profilo fotovoltaico'!B5942+'Approvvigionamento energia'!$Q$41*'Profilo eolico'!B5942</f>
        <v>2256.6005432948846</v>
      </c>
      <c r="G5940">
        <f>$P$43*'Profilo fotovoltaico'!B5942+'Approvvigionamento energia'!$Q$43*'Profilo eolico'!B5942</f>
        <v>3286.8789487145182</v>
      </c>
      <c r="H5940">
        <f t="shared" si="184"/>
        <v>1138.4335154826958</v>
      </c>
      <c r="I5940">
        <f>IF(LCOH!$C$28=Menu!$A$1,'Approvvigionamento energia'!C5940,0)+IF(LCOH!$C$28=Menu!$A$2,'Approvvigionamento energia'!D5940,0)+IF(LCOH!$C$28=Menu!$A$3,'Approvvigionamento energia'!E5940,0)+IF(LCOH!$C$28=Menu!$A$4,'Approvvigionamento energia'!F5940,0)+IF(LCOH!$C$28=Menu!$A$5,'Approvvigionamento energia'!G5940,0)+IF(LCOH!$C$28=Menu!$A$6,'Approvvigionamento energia'!H5940,0)</f>
        <v>2256.6005432948846</v>
      </c>
      <c r="J5940">
        <f>'Approvvigionamento energia'!A5940+'Approvvigionamento energia'!B5940+'Approvvigionamento energia'!I5940</f>
        <v>2877.2005432948845</v>
      </c>
      <c r="K5940">
        <f>IF(MIN(LCOH!$C$18,J5940)&gt;=$P$48*LCOH!$C$18, MIN(LCOH!$C$18,J5940),0)</f>
        <v>1500</v>
      </c>
      <c r="L5940">
        <f t="shared" si="185"/>
        <v>1377.2005432948845</v>
      </c>
      <c r="M5940">
        <f>K5940/LCOH!$C$18</f>
        <v>1</v>
      </c>
      <c r="N5940">
        <f>K5940/LCOH!$C$34</f>
        <v>28.901734104046245</v>
      </c>
    </row>
    <row r="5941" spans="1:14" x14ac:dyDescent="0.35">
      <c r="A5941">
        <f>'Profilo fotovoltaico'!B5943*LCOH!$C$20</f>
        <v>574</v>
      </c>
      <c r="B5941">
        <f>'Profilo eolico'!B5943*LCOH!$C$21</f>
        <v>43.8</v>
      </c>
      <c r="C5941">
        <f>$P$35*'Profilo fotovoltaico'!B5943</f>
        <v>4221.5473956950646</v>
      </c>
      <c r="D5941">
        <f>$Q$37*'Profilo eolico'!B5943</f>
        <v>255.55700837964361</v>
      </c>
      <c r="E5941">
        <f>$P$39*'Profilo fotovoltaico'!B5943+'Approvvigionamento energia'!$Q$39*'Profilo eolico'!B5943</f>
        <v>1247.0546052084987</v>
      </c>
      <c r="F5941">
        <f>$P$41*'Profilo fotovoltaico'!B5943+'Approvvigionamento energia'!$Q$41*'Profilo eolico'!B5943</f>
        <v>2238.5522020373542</v>
      </c>
      <c r="G5941">
        <f>$P$43*'Profilo fotovoltaico'!B5943+'Approvvigionamento energia'!$Q$43*'Profilo eolico'!B5943</f>
        <v>3230.0497988662096</v>
      </c>
      <c r="H5941">
        <f t="shared" si="184"/>
        <v>1138.4335154826958</v>
      </c>
      <c r="I5941">
        <f>IF(LCOH!$C$28=Menu!$A$1,'Approvvigionamento energia'!C5941,0)+IF(LCOH!$C$28=Menu!$A$2,'Approvvigionamento energia'!D5941,0)+IF(LCOH!$C$28=Menu!$A$3,'Approvvigionamento energia'!E5941,0)+IF(LCOH!$C$28=Menu!$A$4,'Approvvigionamento energia'!F5941,0)+IF(LCOH!$C$28=Menu!$A$5,'Approvvigionamento energia'!G5941,0)+IF(LCOH!$C$28=Menu!$A$6,'Approvvigionamento energia'!H5941,0)</f>
        <v>2238.5522020373542</v>
      </c>
      <c r="J5941">
        <f>'Approvvigionamento energia'!A5941+'Approvvigionamento energia'!B5941+'Approvvigionamento energia'!I5941</f>
        <v>2856.3522020373539</v>
      </c>
      <c r="K5941">
        <f>IF(MIN(LCOH!$C$18,J5941)&gt;=$P$48*LCOH!$C$18, MIN(LCOH!$C$18,J5941),0)</f>
        <v>1500</v>
      </c>
      <c r="L5941">
        <f t="shared" si="185"/>
        <v>1356.3522020373539</v>
      </c>
      <c r="M5941">
        <f>K5941/LCOH!$C$18</f>
        <v>1</v>
      </c>
      <c r="N5941">
        <f>K5941/LCOH!$C$34</f>
        <v>28.901734104046245</v>
      </c>
    </row>
    <row r="5942" spans="1:14" x14ac:dyDescent="0.35">
      <c r="A5942">
        <f>'Profilo fotovoltaico'!B5944*LCOH!$C$20</f>
        <v>510</v>
      </c>
      <c r="B5942">
        <f>'Profilo eolico'!B5944*LCOH!$C$21</f>
        <v>55</v>
      </c>
      <c r="C5942">
        <f>$P$35*'Profilo fotovoltaico'!B5944</f>
        <v>3750.8522156872532</v>
      </c>
      <c r="D5942">
        <f>$Q$37*'Profilo eolico'!B5944</f>
        <v>320.9049191981826</v>
      </c>
      <c r="E5942">
        <f>$P$39*'Profilo fotovoltaico'!B5944+'Approvvigionamento energia'!$Q$39*'Profilo eolico'!B5944</f>
        <v>1178.3917433204501</v>
      </c>
      <c r="F5942">
        <f>$P$41*'Profilo fotovoltaico'!B5944+'Approvvigionamento energia'!$Q$41*'Profilo eolico'!B5944</f>
        <v>2035.8785674427179</v>
      </c>
      <c r="G5942">
        <f>$P$43*'Profilo fotovoltaico'!B5944+'Approvvigionamento energia'!$Q$43*'Profilo eolico'!B5944</f>
        <v>2893.3653915649857</v>
      </c>
      <c r="H5942">
        <f t="shared" si="184"/>
        <v>1138.4335154826958</v>
      </c>
      <c r="I5942">
        <f>IF(LCOH!$C$28=Menu!$A$1,'Approvvigionamento energia'!C5942,0)+IF(LCOH!$C$28=Menu!$A$2,'Approvvigionamento energia'!D5942,0)+IF(LCOH!$C$28=Menu!$A$3,'Approvvigionamento energia'!E5942,0)+IF(LCOH!$C$28=Menu!$A$4,'Approvvigionamento energia'!F5942,0)+IF(LCOH!$C$28=Menu!$A$5,'Approvvigionamento energia'!G5942,0)+IF(LCOH!$C$28=Menu!$A$6,'Approvvigionamento energia'!H5942,0)</f>
        <v>2035.8785674427179</v>
      </c>
      <c r="J5942">
        <f>'Approvvigionamento energia'!A5942+'Approvvigionamento energia'!B5942+'Approvvigionamento energia'!I5942</f>
        <v>2600.8785674427181</v>
      </c>
      <c r="K5942">
        <f>IF(MIN(LCOH!$C$18,J5942)&gt;=$P$48*LCOH!$C$18, MIN(LCOH!$C$18,J5942),0)</f>
        <v>1500</v>
      </c>
      <c r="L5942">
        <f t="shared" si="185"/>
        <v>1100.8785674427181</v>
      </c>
      <c r="M5942">
        <f>K5942/LCOH!$C$18</f>
        <v>1</v>
      </c>
      <c r="N5942">
        <f>K5942/LCOH!$C$34</f>
        <v>28.901734104046245</v>
      </c>
    </row>
    <row r="5943" spans="1:14" x14ac:dyDescent="0.35">
      <c r="A5943">
        <f>'Profilo fotovoltaico'!B5945*LCOH!$C$20</f>
        <v>424</v>
      </c>
      <c r="B5943">
        <f>'Profilo eolico'!B5945*LCOH!$C$21</f>
        <v>65.600000000000009</v>
      </c>
      <c r="C5943">
        <f>$P$35*'Profilo fotovoltaico'!B5945</f>
        <v>3118.3555675517555</v>
      </c>
      <c r="D5943">
        <f>$Q$37*'Profilo eolico'!B5945</f>
        <v>382.75204908001422</v>
      </c>
      <c r="E5943">
        <f>$P$39*'Profilo fotovoltaico'!B5945+'Approvvigionamento energia'!$Q$39*'Profilo eolico'!B5945</f>
        <v>1066.6529286979494</v>
      </c>
      <c r="F5943">
        <f>$P$41*'Profilo fotovoltaico'!B5945+'Approvvigionamento energia'!$Q$41*'Profilo eolico'!B5945</f>
        <v>1750.5538083158849</v>
      </c>
      <c r="G5943">
        <f>$P$43*'Profilo fotovoltaico'!B5945+'Approvvigionamento energia'!$Q$43*'Profilo eolico'!B5945</f>
        <v>2434.4546879338204</v>
      </c>
      <c r="H5943">
        <f t="shared" si="184"/>
        <v>1138.4335154826958</v>
      </c>
      <c r="I5943">
        <f>IF(LCOH!$C$28=Menu!$A$1,'Approvvigionamento energia'!C5943,0)+IF(LCOH!$C$28=Menu!$A$2,'Approvvigionamento energia'!D5943,0)+IF(LCOH!$C$28=Menu!$A$3,'Approvvigionamento energia'!E5943,0)+IF(LCOH!$C$28=Menu!$A$4,'Approvvigionamento energia'!F5943,0)+IF(LCOH!$C$28=Menu!$A$5,'Approvvigionamento energia'!G5943,0)+IF(LCOH!$C$28=Menu!$A$6,'Approvvigionamento energia'!H5943,0)</f>
        <v>1750.5538083158849</v>
      </c>
      <c r="J5943">
        <f>'Approvvigionamento energia'!A5943+'Approvvigionamento energia'!B5943+'Approvvigionamento energia'!I5943</f>
        <v>2240.1538083158848</v>
      </c>
      <c r="K5943">
        <f>IF(MIN(LCOH!$C$18,J5943)&gt;=$P$48*LCOH!$C$18, MIN(LCOH!$C$18,J5943),0)</f>
        <v>1500</v>
      </c>
      <c r="L5943">
        <f t="shared" si="185"/>
        <v>740.15380831588482</v>
      </c>
      <c r="M5943">
        <f>K5943/LCOH!$C$18</f>
        <v>1</v>
      </c>
      <c r="N5943">
        <f>K5943/LCOH!$C$34</f>
        <v>28.901734104046245</v>
      </c>
    </row>
    <row r="5944" spans="1:14" x14ac:dyDescent="0.35">
      <c r="A5944">
        <f>'Profilo fotovoltaico'!B5946*LCOH!$C$20</f>
        <v>312</v>
      </c>
      <c r="B5944">
        <f>'Profilo eolico'!B5946*LCOH!$C$21</f>
        <v>73.7</v>
      </c>
      <c r="C5944">
        <f>$P$35*'Profilo fotovoltaico'!B5946</f>
        <v>2294.6390025380842</v>
      </c>
      <c r="D5944">
        <f>$Q$37*'Profilo eolico'!B5946</f>
        <v>430.01259172556468</v>
      </c>
      <c r="E5944">
        <f>$P$39*'Profilo fotovoltaico'!B5946+'Approvvigionamento energia'!$Q$39*'Profilo eolico'!B5946</f>
        <v>896.16919442869448</v>
      </c>
      <c r="F5944">
        <f>$P$41*'Profilo fotovoltaico'!B5946+'Approvvigionamento energia'!$Q$41*'Profilo eolico'!B5946</f>
        <v>1362.3257971318244</v>
      </c>
      <c r="G5944">
        <f>$P$43*'Profilo fotovoltaico'!B5946+'Approvvigionamento energia'!$Q$43*'Profilo eolico'!B5946</f>
        <v>1828.4823998349543</v>
      </c>
      <c r="H5944">
        <f t="shared" si="184"/>
        <v>1138.4335154826958</v>
      </c>
      <c r="I5944">
        <f>IF(LCOH!$C$28=Menu!$A$1,'Approvvigionamento energia'!C5944,0)+IF(LCOH!$C$28=Menu!$A$2,'Approvvigionamento energia'!D5944,0)+IF(LCOH!$C$28=Menu!$A$3,'Approvvigionamento energia'!E5944,0)+IF(LCOH!$C$28=Menu!$A$4,'Approvvigionamento energia'!F5944,0)+IF(LCOH!$C$28=Menu!$A$5,'Approvvigionamento energia'!G5944,0)+IF(LCOH!$C$28=Menu!$A$6,'Approvvigionamento energia'!H5944,0)</f>
        <v>1362.3257971318244</v>
      </c>
      <c r="J5944">
        <f>'Approvvigionamento energia'!A5944+'Approvvigionamento energia'!B5944+'Approvvigionamento energia'!I5944</f>
        <v>1748.0257971318244</v>
      </c>
      <c r="K5944">
        <f>IF(MIN(LCOH!$C$18,J5944)&gt;=$P$48*LCOH!$C$18, MIN(LCOH!$C$18,J5944),0)</f>
        <v>1500</v>
      </c>
      <c r="L5944">
        <f t="shared" si="185"/>
        <v>248.02579713182445</v>
      </c>
      <c r="M5944">
        <f>K5944/LCOH!$C$18</f>
        <v>1</v>
      </c>
      <c r="N5944">
        <f>K5944/LCOH!$C$34</f>
        <v>28.901734104046245</v>
      </c>
    </row>
    <row r="5945" spans="1:14" x14ac:dyDescent="0.35">
      <c r="A5945">
        <f>'Profilo fotovoltaico'!B5947*LCOH!$C$20</f>
        <v>185</v>
      </c>
      <c r="B5945">
        <f>'Profilo eolico'!B5947*LCOH!$C$21</f>
        <v>80.199999999999989</v>
      </c>
      <c r="C5945">
        <f>$P$35*'Profilo fotovoltaico'!B5947</f>
        <v>1360.603254710082</v>
      </c>
      <c r="D5945">
        <f>$Q$37*'Profilo eolico'!B5947</f>
        <v>467.93771853989534</v>
      </c>
      <c r="E5945">
        <f>$P$39*'Profilo fotovoltaico'!B5947+'Approvvigionamento energia'!$Q$39*'Profilo eolico'!B5947</f>
        <v>691.10410258244201</v>
      </c>
      <c r="F5945">
        <f>$P$41*'Profilo fotovoltaico'!B5947+'Approvvigionamento energia'!$Q$41*'Profilo eolico'!B5947</f>
        <v>914.27048662498862</v>
      </c>
      <c r="G5945">
        <f>$P$43*'Profilo fotovoltaico'!B5947+'Approvvigionamento energia'!$Q$43*'Profilo eolico'!B5947</f>
        <v>1137.4368706675355</v>
      </c>
      <c r="H5945">
        <f t="shared" si="184"/>
        <v>1138.4335154826958</v>
      </c>
      <c r="I5945">
        <f>IF(LCOH!$C$28=Menu!$A$1,'Approvvigionamento energia'!C5945,0)+IF(LCOH!$C$28=Menu!$A$2,'Approvvigionamento energia'!D5945,0)+IF(LCOH!$C$28=Menu!$A$3,'Approvvigionamento energia'!E5945,0)+IF(LCOH!$C$28=Menu!$A$4,'Approvvigionamento energia'!F5945,0)+IF(LCOH!$C$28=Menu!$A$5,'Approvvigionamento energia'!G5945,0)+IF(LCOH!$C$28=Menu!$A$6,'Approvvigionamento energia'!H5945,0)</f>
        <v>914.27048662498862</v>
      </c>
      <c r="J5945">
        <f>'Approvvigionamento energia'!A5945+'Approvvigionamento energia'!B5945+'Approvvigionamento energia'!I5945</f>
        <v>1179.4704866249886</v>
      </c>
      <c r="K5945">
        <f>IF(MIN(LCOH!$C$18,J5945)&gt;=$P$48*LCOH!$C$18, MIN(LCOH!$C$18,J5945),0)</f>
        <v>1179.4704866249886</v>
      </c>
      <c r="L5945">
        <f t="shared" si="185"/>
        <v>0</v>
      </c>
      <c r="M5945">
        <f>K5945/LCOH!$C$18</f>
        <v>0.7863136577499924</v>
      </c>
      <c r="N5945">
        <f>K5945/LCOH!$C$34</f>
        <v>22.725828258670301</v>
      </c>
    </row>
    <row r="5946" spans="1:14" x14ac:dyDescent="0.35">
      <c r="A5946">
        <f>'Profilo fotovoltaico'!B5948*LCOH!$C$20</f>
        <v>69</v>
      </c>
      <c r="B5946">
        <f>'Profilo eolico'!B5948*LCOH!$C$21</f>
        <v>82</v>
      </c>
      <c r="C5946">
        <f>$P$35*'Profilo fotovoltaico'!B5948</f>
        <v>507.4682409459225</v>
      </c>
      <c r="D5946">
        <f>$Q$37*'Profilo eolico'!B5948</f>
        <v>478.44006135001774</v>
      </c>
      <c r="E5946">
        <f>$P$39*'Profilo fotovoltaico'!B5948+'Approvvigionamento energia'!$Q$39*'Profilo eolico'!B5948</f>
        <v>485.69710624899392</v>
      </c>
      <c r="F5946">
        <f>$P$41*'Profilo fotovoltaico'!B5948+'Approvvigionamento energia'!$Q$41*'Profilo eolico'!B5948</f>
        <v>492.95415114797015</v>
      </c>
      <c r="G5946">
        <f>$P$43*'Profilo fotovoltaico'!B5948+'Approvvigionamento energia'!$Q$43*'Profilo eolico'!B5948</f>
        <v>500.21119604694633</v>
      </c>
      <c r="H5946">
        <f t="shared" si="184"/>
        <v>1138.4335154826958</v>
      </c>
      <c r="I5946">
        <f>IF(LCOH!$C$28=Menu!$A$1,'Approvvigionamento energia'!C5946,0)+IF(LCOH!$C$28=Menu!$A$2,'Approvvigionamento energia'!D5946,0)+IF(LCOH!$C$28=Menu!$A$3,'Approvvigionamento energia'!E5946,0)+IF(LCOH!$C$28=Menu!$A$4,'Approvvigionamento energia'!F5946,0)+IF(LCOH!$C$28=Menu!$A$5,'Approvvigionamento energia'!G5946,0)+IF(LCOH!$C$28=Menu!$A$6,'Approvvigionamento energia'!H5946,0)</f>
        <v>492.95415114797015</v>
      </c>
      <c r="J5946">
        <f>'Approvvigionamento energia'!A5946+'Approvvigionamento energia'!B5946+'Approvvigionamento energia'!I5946</f>
        <v>643.95415114797015</v>
      </c>
      <c r="K5946">
        <f>IF(MIN(LCOH!$C$18,J5946)&gt;=$P$48*LCOH!$C$18, MIN(LCOH!$C$18,J5946),0)</f>
        <v>643.95415114797015</v>
      </c>
      <c r="L5946">
        <f t="shared" si="185"/>
        <v>0</v>
      </c>
      <c r="M5946">
        <f>K5946/LCOH!$C$18</f>
        <v>0.42930276743198009</v>
      </c>
      <c r="N5946">
        <f>K5946/LCOH!$C$34</f>
        <v>12.407594434450292</v>
      </c>
    </row>
    <row r="5947" spans="1:14" x14ac:dyDescent="0.35">
      <c r="A5947">
        <f>'Profilo fotovoltaico'!B5949*LCOH!$C$20</f>
        <v>4</v>
      </c>
      <c r="B5947">
        <f>'Profilo eolico'!B5949*LCOH!$C$21</f>
        <v>78.3</v>
      </c>
      <c r="C5947">
        <f>$P$35*'Profilo fotovoltaico'!B5949</f>
        <v>29.41844875048826</v>
      </c>
      <c r="D5947">
        <f>$Q$37*'Profilo eolico'!B5949</f>
        <v>456.85191224032172</v>
      </c>
      <c r="E5947">
        <f>$P$39*'Profilo fotovoltaico'!B5949+'Approvvigionamento energia'!$Q$39*'Profilo eolico'!B5949</f>
        <v>349.99354636786336</v>
      </c>
      <c r="F5947">
        <f>$P$41*'Profilo fotovoltaico'!B5949+'Approvvigionamento energia'!$Q$41*'Profilo eolico'!B5949</f>
        <v>243.135180495405</v>
      </c>
      <c r="G5947">
        <f>$P$43*'Profilo fotovoltaico'!B5949+'Approvvigionamento energia'!$Q$43*'Profilo eolico'!B5949</f>
        <v>136.27681462294663</v>
      </c>
      <c r="H5947">
        <f t="shared" si="184"/>
        <v>1138.4335154826958</v>
      </c>
      <c r="I5947">
        <f>IF(LCOH!$C$28=Menu!$A$1,'Approvvigionamento energia'!C5947,0)+IF(LCOH!$C$28=Menu!$A$2,'Approvvigionamento energia'!D5947,0)+IF(LCOH!$C$28=Menu!$A$3,'Approvvigionamento energia'!E5947,0)+IF(LCOH!$C$28=Menu!$A$4,'Approvvigionamento energia'!F5947,0)+IF(LCOH!$C$28=Menu!$A$5,'Approvvigionamento energia'!G5947,0)+IF(LCOH!$C$28=Menu!$A$6,'Approvvigionamento energia'!H5947,0)</f>
        <v>243.135180495405</v>
      </c>
      <c r="J5947">
        <f>'Approvvigionamento energia'!A5947+'Approvvigionamento energia'!B5947+'Approvvigionamento energia'!I5947</f>
        <v>325.43518049540501</v>
      </c>
      <c r="K5947">
        <f>IF(MIN(LCOH!$C$18,J5947)&gt;=$P$48*LCOH!$C$18, MIN(LCOH!$C$18,J5947),0)</f>
        <v>0</v>
      </c>
      <c r="L5947">
        <f t="shared" si="185"/>
        <v>325.43518049540501</v>
      </c>
      <c r="M5947">
        <f>K5947/LCOH!$C$18</f>
        <v>0</v>
      </c>
      <c r="N5947">
        <f>K5947/LCOH!$C$34</f>
        <v>0</v>
      </c>
    </row>
    <row r="5948" spans="1:14" x14ac:dyDescent="0.35">
      <c r="A5948">
        <f>'Profilo fotovoltaico'!B5950*LCOH!$C$20</f>
        <v>0</v>
      </c>
      <c r="B5948">
        <f>'Profilo eolico'!B5950*LCOH!$C$21</f>
        <v>75</v>
      </c>
      <c r="C5948">
        <f>$P$35*'Profilo fotovoltaico'!B5950</f>
        <v>0</v>
      </c>
      <c r="D5948">
        <f>$Q$37*'Profilo eolico'!B5950</f>
        <v>437.59761708843081</v>
      </c>
      <c r="E5948">
        <f>$P$39*'Profilo fotovoltaico'!B5950+'Approvvigionamento energia'!$Q$39*'Profilo eolico'!B5950</f>
        <v>328.19821281632306</v>
      </c>
      <c r="F5948">
        <f>$P$41*'Profilo fotovoltaico'!B5950+'Approvvigionamento energia'!$Q$41*'Profilo eolico'!B5950</f>
        <v>218.7988085442154</v>
      </c>
      <c r="G5948">
        <f>$P$43*'Profilo fotovoltaico'!B5950+'Approvvigionamento energia'!$Q$43*'Profilo eolico'!B5950</f>
        <v>109.3994042721077</v>
      </c>
      <c r="H5948">
        <f t="shared" si="184"/>
        <v>1138.4335154826958</v>
      </c>
      <c r="I5948">
        <f>IF(LCOH!$C$28=Menu!$A$1,'Approvvigionamento energia'!C5948,0)+IF(LCOH!$C$28=Menu!$A$2,'Approvvigionamento energia'!D5948,0)+IF(LCOH!$C$28=Menu!$A$3,'Approvvigionamento energia'!E5948,0)+IF(LCOH!$C$28=Menu!$A$4,'Approvvigionamento energia'!F5948,0)+IF(LCOH!$C$28=Menu!$A$5,'Approvvigionamento energia'!G5948,0)+IF(LCOH!$C$28=Menu!$A$6,'Approvvigionamento energia'!H5948,0)</f>
        <v>218.7988085442154</v>
      </c>
      <c r="J5948">
        <f>'Approvvigionamento energia'!A5948+'Approvvigionamento energia'!B5948+'Approvvigionamento energia'!I5948</f>
        <v>293.79880854421538</v>
      </c>
      <c r="K5948">
        <f>IF(MIN(LCOH!$C$18,J5948)&gt;=$P$48*LCOH!$C$18, MIN(LCOH!$C$18,J5948),0)</f>
        <v>0</v>
      </c>
      <c r="L5948">
        <f t="shared" si="185"/>
        <v>293.79880854421538</v>
      </c>
      <c r="M5948">
        <f>K5948/LCOH!$C$18</f>
        <v>0</v>
      </c>
      <c r="N5948">
        <f>K5948/LCOH!$C$34</f>
        <v>0</v>
      </c>
    </row>
    <row r="5949" spans="1:14" x14ac:dyDescent="0.35">
      <c r="A5949">
        <f>'Profilo fotovoltaico'!B5951*LCOH!$C$20</f>
        <v>0</v>
      </c>
      <c r="B5949">
        <f>'Profilo eolico'!B5951*LCOH!$C$21</f>
        <v>86.6</v>
      </c>
      <c r="C5949">
        <f>$P$35*'Profilo fotovoltaico'!B5951</f>
        <v>0</v>
      </c>
      <c r="D5949">
        <f>$Q$37*'Profilo eolico'!B5951</f>
        <v>505.27938186477479</v>
      </c>
      <c r="E5949">
        <f>$P$39*'Profilo fotovoltaico'!B5951+'Approvvigionamento energia'!$Q$39*'Profilo eolico'!B5951</f>
        <v>378.95953639858106</v>
      </c>
      <c r="F5949">
        <f>$P$41*'Profilo fotovoltaico'!B5951+'Approvvigionamento energia'!$Q$41*'Profilo eolico'!B5951</f>
        <v>252.6396909323874</v>
      </c>
      <c r="G5949">
        <f>$P$43*'Profilo fotovoltaico'!B5951+'Approvvigionamento energia'!$Q$43*'Profilo eolico'!B5951</f>
        <v>126.3198454661937</v>
      </c>
      <c r="H5949">
        <f t="shared" si="184"/>
        <v>1138.4335154826958</v>
      </c>
      <c r="I5949">
        <f>IF(LCOH!$C$28=Menu!$A$1,'Approvvigionamento energia'!C5949,0)+IF(LCOH!$C$28=Menu!$A$2,'Approvvigionamento energia'!D5949,0)+IF(LCOH!$C$28=Menu!$A$3,'Approvvigionamento energia'!E5949,0)+IF(LCOH!$C$28=Menu!$A$4,'Approvvigionamento energia'!F5949,0)+IF(LCOH!$C$28=Menu!$A$5,'Approvvigionamento energia'!G5949,0)+IF(LCOH!$C$28=Menu!$A$6,'Approvvigionamento energia'!H5949,0)</f>
        <v>252.6396909323874</v>
      </c>
      <c r="J5949">
        <f>'Approvvigionamento energia'!A5949+'Approvvigionamento energia'!B5949+'Approvvigionamento energia'!I5949</f>
        <v>339.23969093238736</v>
      </c>
      <c r="K5949">
        <f>IF(MIN(LCOH!$C$18,J5949)&gt;=$P$48*LCOH!$C$18, MIN(LCOH!$C$18,J5949),0)</f>
        <v>0</v>
      </c>
      <c r="L5949">
        <f t="shared" si="185"/>
        <v>339.23969093238736</v>
      </c>
      <c r="M5949">
        <f>K5949/LCOH!$C$18</f>
        <v>0</v>
      </c>
      <c r="N5949">
        <f>K5949/LCOH!$C$34</f>
        <v>0</v>
      </c>
    </row>
    <row r="5950" spans="1:14" x14ac:dyDescent="0.35">
      <c r="A5950">
        <f>'Profilo fotovoltaico'!B5952*LCOH!$C$20</f>
        <v>0</v>
      </c>
      <c r="B5950">
        <f>'Profilo eolico'!B5952*LCOH!$C$21</f>
        <v>111.19999999999999</v>
      </c>
      <c r="C5950">
        <f>$P$35*'Profilo fotovoltaico'!B5952</f>
        <v>0</v>
      </c>
      <c r="D5950">
        <f>$Q$37*'Profilo eolico'!B5952</f>
        <v>648.81140026978005</v>
      </c>
      <c r="E5950">
        <f>$P$39*'Profilo fotovoltaico'!B5952+'Approvvigionamento energia'!$Q$39*'Profilo eolico'!B5952</f>
        <v>486.60855020233504</v>
      </c>
      <c r="F5950">
        <f>$P$41*'Profilo fotovoltaico'!B5952+'Approvvigionamento energia'!$Q$41*'Profilo eolico'!B5952</f>
        <v>324.40570013489003</v>
      </c>
      <c r="G5950">
        <f>$P$43*'Profilo fotovoltaico'!B5952+'Approvvigionamento energia'!$Q$43*'Profilo eolico'!B5952</f>
        <v>162.20285006744501</v>
      </c>
      <c r="H5950">
        <f t="shared" si="184"/>
        <v>1138.4335154826958</v>
      </c>
      <c r="I5950">
        <f>IF(LCOH!$C$28=Menu!$A$1,'Approvvigionamento energia'!C5950,0)+IF(LCOH!$C$28=Menu!$A$2,'Approvvigionamento energia'!D5950,0)+IF(LCOH!$C$28=Menu!$A$3,'Approvvigionamento energia'!E5950,0)+IF(LCOH!$C$28=Menu!$A$4,'Approvvigionamento energia'!F5950,0)+IF(LCOH!$C$28=Menu!$A$5,'Approvvigionamento energia'!G5950,0)+IF(LCOH!$C$28=Menu!$A$6,'Approvvigionamento energia'!H5950,0)</f>
        <v>324.40570013489003</v>
      </c>
      <c r="J5950">
        <f>'Approvvigionamento energia'!A5950+'Approvvigionamento energia'!B5950+'Approvvigionamento energia'!I5950</f>
        <v>435.60570013489001</v>
      </c>
      <c r="K5950">
        <f>IF(MIN(LCOH!$C$18,J5950)&gt;=$P$48*LCOH!$C$18, MIN(LCOH!$C$18,J5950),0)</f>
        <v>435.60570013489001</v>
      </c>
      <c r="L5950">
        <f t="shared" si="185"/>
        <v>0</v>
      </c>
      <c r="M5950">
        <f>K5950/LCOH!$C$18</f>
        <v>0.29040380008992667</v>
      </c>
      <c r="N5950">
        <f>K5950/LCOH!$C$34</f>
        <v>8.3931734130036606</v>
      </c>
    </row>
    <row r="5951" spans="1:14" x14ac:dyDescent="0.35">
      <c r="A5951">
        <f>'Profilo fotovoltaico'!B5953*LCOH!$C$20</f>
        <v>0</v>
      </c>
      <c r="B5951">
        <f>'Profilo eolico'!B5953*LCOH!$C$21</f>
        <v>137.69999999999999</v>
      </c>
      <c r="C5951">
        <f>$P$35*'Profilo fotovoltaico'!B5953</f>
        <v>0</v>
      </c>
      <c r="D5951">
        <f>$Q$37*'Profilo eolico'!B5953</f>
        <v>803.42922497435893</v>
      </c>
      <c r="E5951">
        <f>$P$39*'Profilo fotovoltaico'!B5953+'Approvvigionamento energia'!$Q$39*'Profilo eolico'!B5953</f>
        <v>602.5719187307692</v>
      </c>
      <c r="F5951">
        <f>$P$41*'Profilo fotovoltaico'!B5953+'Approvvigionamento energia'!$Q$41*'Profilo eolico'!B5953</f>
        <v>401.71461248717947</v>
      </c>
      <c r="G5951">
        <f>$P$43*'Profilo fotovoltaico'!B5953+'Approvvigionamento energia'!$Q$43*'Profilo eolico'!B5953</f>
        <v>200.85730624358973</v>
      </c>
      <c r="H5951">
        <f t="shared" si="184"/>
        <v>1138.4335154826958</v>
      </c>
      <c r="I5951">
        <f>IF(LCOH!$C$28=Menu!$A$1,'Approvvigionamento energia'!C5951,0)+IF(LCOH!$C$28=Menu!$A$2,'Approvvigionamento energia'!D5951,0)+IF(LCOH!$C$28=Menu!$A$3,'Approvvigionamento energia'!E5951,0)+IF(LCOH!$C$28=Menu!$A$4,'Approvvigionamento energia'!F5951,0)+IF(LCOH!$C$28=Menu!$A$5,'Approvvigionamento energia'!G5951,0)+IF(LCOH!$C$28=Menu!$A$6,'Approvvigionamento energia'!H5951,0)</f>
        <v>401.71461248717947</v>
      </c>
      <c r="J5951">
        <f>'Approvvigionamento energia'!A5951+'Approvvigionamento energia'!B5951+'Approvvigionamento energia'!I5951</f>
        <v>539.41461248717951</v>
      </c>
      <c r="K5951">
        <f>IF(MIN(LCOH!$C$18,J5951)&gt;=$P$48*LCOH!$C$18, MIN(LCOH!$C$18,J5951),0)</f>
        <v>539.41461248717951</v>
      </c>
      <c r="L5951">
        <f t="shared" si="185"/>
        <v>0</v>
      </c>
      <c r="M5951">
        <f>K5951/LCOH!$C$18</f>
        <v>0.35960974165811965</v>
      </c>
      <c r="N5951">
        <f>K5951/LCOH!$C$34</f>
        <v>10.393345134627737</v>
      </c>
    </row>
    <row r="5952" spans="1:14" x14ac:dyDescent="0.35">
      <c r="A5952">
        <f>'Profilo fotovoltaico'!B5954*LCOH!$C$20</f>
        <v>0</v>
      </c>
      <c r="B5952">
        <f>'Profilo eolico'!B5954*LCOH!$C$21</f>
        <v>156.4</v>
      </c>
      <c r="C5952">
        <f>$P$35*'Profilo fotovoltaico'!B5954</f>
        <v>0</v>
      </c>
      <c r="D5952">
        <f>$Q$37*'Profilo eolico'!B5954</f>
        <v>912.53689750174112</v>
      </c>
      <c r="E5952">
        <f>$P$39*'Profilo fotovoltaico'!B5954+'Approvvigionamento energia'!$Q$39*'Profilo eolico'!B5954</f>
        <v>684.40267312630579</v>
      </c>
      <c r="F5952">
        <f>$P$41*'Profilo fotovoltaico'!B5954+'Approvvigionamento energia'!$Q$41*'Profilo eolico'!B5954</f>
        <v>456.26844875087056</v>
      </c>
      <c r="G5952">
        <f>$P$43*'Profilo fotovoltaico'!B5954+'Approvvigionamento energia'!$Q$43*'Profilo eolico'!B5954</f>
        <v>228.13422437543528</v>
      </c>
      <c r="H5952">
        <f t="shared" si="184"/>
        <v>1138.4335154826958</v>
      </c>
      <c r="I5952">
        <f>IF(LCOH!$C$28=Menu!$A$1,'Approvvigionamento energia'!C5952,0)+IF(LCOH!$C$28=Menu!$A$2,'Approvvigionamento energia'!D5952,0)+IF(LCOH!$C$28=Menu!$A$3,'Approvvigionamento energia'!E5952,0)+IF(LCOH!$C$28=Menu!$A$4,'Approvvigionamento energia'!F5952,0)+IF(LCOH!$C$28=Menu!$A$5,'Approvvigionamento energia'!G5952,0)+IF(LCOH!$C$28=Menu!$A$6,'Approvvigionamento energia'!H5952,0)</f>
        <v>456.26844875087056</v>
      </c>
      <c r="J5952">
        <f>'Approvvigionamento energia'!A5952+'Approvvigionamento energia'!B5952+'Approvvigionamento energia'!I5952</f>
        <v>612.66844875087054</v>
      </c>
      <c r="K5952">
        <f>IF(MIN(LCOH!$C$18,J5952)&gt;=$P$48*LCOH!$C$18, MIN(LCOH!$C$18,J5952),0)</f>
        <v>612.66844875087054</v>
      </c>
      <c r="L5952">
        <f t="shared" si="185"/>
        <v>0</v>
      </c>
      <c r="M5952">
        <f>K5952/LCOH!$C$18</f>
        <v>0.40844563250058036</v>
      </c>
      <c r="N5952">
        <f>K5952/LCOH!$C$34</f>
        <v>11.804787066490762</v>
      </c>
    </row>
    <row r="5953" spans="1:14" x14ac:dyDescent="0.35">
      <c r="A5953">
        <f>'Profilo fotovoltaico'!B5955*LCOH!$C$20</f>
        <v>0</v>
      </c>
      <c r="B5953">
        <f>'Profilo eolico'!B5955*LCOH!$C$21</f>
        <v>170</v>
      </c>
      <c r="C5953">
        <f>$P$35*'Profilo fotovoltaico'!B5955</f>
        <v>0</v>
      </c>
      <c r="D5953">
        <f>$Q$37*'Profilo eolico'!B5955</f>
        <v>991.88793206710989</v>
      </c>
      <c r="E5953">
        <f>$P$39*'Profilo fotovoltaico'!B5955+'Approvvigionamento energia'!$Q$39*'Profilo eolico'!B5955</f>
        <v>743.91594905033242</v>
      </c>
      <c r="F5953">
        <f>$P$41*'Profilo fotovoltaico'!B5955+'Approvvigionamento energia'!$Q$41*'Profilo eolico'!B5955</f>
        <v>495.94396603355494</v>
      </c>
      <c r="G5953">
        <f>$P$43*'Profilo fotovoltaico'!B5955+'Approvvigionamento energia'!$Q$43*'Profilo eolico'!B5955</f>
        <v>247.97198301677747</v>
      </c>
      <c r="H5953">
        <f t="shared" si="184"/>
        <v>1138.4335154826958</v>
      </c>
      <c r="I5953">
        <f>IF(LCOH!$C$28=Menu!$A$1,'Approvvigionamento energia'!C5953,0)+IF(LCOH!$C$28=Menu!$A$2,'Approvvigionamento energia'!D5953,0)+IF(LCOH!$C$28=Menu!$A$3,'Approvvigionamento energia'!E5953,0)+IF(LCOH!$C$28=Menu!$A$4,'Approvvigionamento energia'!F5953,0)+IF(LCOH!$C$28=Menu!$A$5,'Approvvigionamento energia'!G5953,0)+IF(LCOH!$C$28=Menu!$A$6,'Approvvigionamento energia'!H5953,0)</f>
        <v>495.94396603355494</v>
      </c>
      <c r="J5953">
        <f>'Approvvigionamento energia'!A5953+'Approvvigionamento energia'!B5953+'Approvvigionamento energia'!I5953</f>
        <v>665.94396603355494</v>
      </c>
      <c r="K5953">
        <f>IF(MIN(LCOH!$C$18,J5953)&gt;=$P$48*LCOH!$C$18, MIN(LCOH!$C$18,J5953),0)</f>
        <v>665.94396603355494</v>
      </c>
      <c r="L5953">
        <f t="shared" si="185"/>
        <v>0</v>
      </c>
      <c r="M5953">
        <f>K5953/LCOH!$C$18</f>
        <v>0.44396264402236996</v>
      </c>
      <c r="N5953">
        <f>K5953/LCOH!$C$34</f>
        <v>12.831290289663873</v>
      </c>
    </row>
    <row r="5954" spans="1:14" x14ac:dyDescent="0.35">
      <c r="A5954">
        <f>'Profilo fotovoltaico'!B5956*LCOH!$C$20</f>
        <v>0</v>
      </c>
      <c r="B5954">
        <f>'Profilo eolico'!B5956*LCOH!$C$21</f>
        <v>187.1</v>
      </c>
      <c r="C5954">
        <f>$P$35*'Profilo fotovoltaico'!B5956</f>
        <v>0</v>
      </c>
      <c r="D5954">
        <f>$Q$37*'Profilo eolico'!B5956</f>
        <v>1091.6601887632721</v>
      </c>
      <c r="E5954">
        <f>$P$39*'Profilo fotovoltaico'!B5956+'Approvvigionamento energia'!$Q$39*'Profilo eolico'!B5956</f>
        <v>818.74514157245392</v>
      </c>
      <c r="F5954">
        <f>$P$41*'Profilo fotovoltaico'!B5956+'Approvvigionamento energia'!$Q$41*'Profilo eolico'!B5956</f>
        <v>545.83009438163606</v>
      </c>
      <c r="G5954">
        <f>$P$43*'Profilo fotovoltaico'!B5956+'Approvvigionamento energia'!$Q$43*'Profilo eolico'!B5956</f>
        <v>272.91504719081803</v>
      </c>
      <c r="H5954">
        <f t="shared" ref="H5954:H6017" si="186">$P$45</f>
        <v>1138.4335154826958</v>
      </c>
      <c r="I5954">
        <f>IF(LCOH!$C$28=Menu!$A$1,'Approvvigionamento energia'!C5954,0)+IF(LCOH!$C$28=Menu!$A$2,'Approvvigionamento energia'!D5954,0)+IF(LCOH!$C$28=Menu!$A$3,'Approvvigionamento energia'!E5954,0)+IF(LCOH!$C$28=Menu!$A$4,'Approvvigionamento energia'!F5954,0)+IF(LCOH!$C$28=Menu!$A$5,'Approvvigionamento energia'!G5954,0)+IF(LCOH!$C$28=Menu!$A$6,'Approvvigionamento energia'!H5954,0)</f>
        <v>545.83009438163606</v>
      </c>
      <c r="J5954">
        <f>'Approvvigionamento energia'!A5954+'Approvvigionamento energia'!B5954+'Approvvigionamento energia'!I5954</f>
        <v>732.93009438163608</v>
      </c>
      <c r="K5954">
        <f>IF(MIN(LCOH!$C$18,J5954)&gt;=$P$48*LCOH!$C$18, MIN(LCOH!$C$18,J5954),0)</f>
        <v>732.93009438163608</v>
      </c>
      <c r="L5954">
        <f t="shared" si="185"/>
        <v>0</v>
      </c>
      <c r="M5954">
        <f>K5954/LCOH!$C$18</f>
        <v>0.48862006292109073</v>
      </c>
      <c r="N5954">
        <f>K5954/LCOH!$C$34</f>
        <v>14.12196713644771</v>
      </c>
    </row>
    <row r="5955" spans="1:14" x14ac:dyDescent="0.35">
      <c r="A5955">
        <f>'Profilo fotovoltaico'!B5957*LCOH!$C$20</f>
        <v>0</v>
      </c>
      <c r="B5955">
        <f>'Profilo eolico'!B5957*LCOH!$C$21</f>
        <v>202.4</v>
      </c>
      <c r="C5955">
        <f>$P$35*'Profilo fotovoltaico'!B5957</f>
        <v>0</v>
      </c>
      <c r="D5955">
        <f>$Q$37*'Profilo eolico'!B5957</f>
        <v>1180.9301026493119</v>
      </c>
      <c r="E5955">
        <f>$P$39*'Profilo fotovoltaico'!B5957+'Approvvigionamento energia'!$Q$39*'Profilo eolico'!B5957</f>
        <v>885.6975769869839</v>
      </c>
      <c r="F5955">
        <f>$P$41*'Profilo fotovoltaico'!B5957+'Approvvigionamento energia'!$Q$41*'Profilo eolico'!B5957</f>
        <v>590.46505132465597</v>
      </c>
      <c r="G5955">
        <f>$P$43*'Profilo fotovoltaico'!B5957+'Approvvigionamento energia'!$Q$43*'Profilo eolico'!B5957</f>
        <v>295.23252566232799</v>
      </c>
      <c r="H5955">
        <f t="shared" si="186"/>
        <v>1138.4335154826958</v>
      </c>
      <c r="I5955">
        <f>IF(LCOH!$C$28=Menu!$A$1,'Approvvigionamento energia'!C5955,0)+IF(LCOH!$C$28=Menu!$A$2,'Approvvigionamento energia'!D5955,0)+IF(LCOH!$C$28=Menu!$A$3,'Approvvigionamento energia'!E5955,0)+IF(LCOH!$C$28=Menu!$A$4,'Approvvigionamento energia'!F5955,0)+IF(LCOH!$C$28=Menu!$A$5,'Approvvigionamento energia'!G5955,0)+IF(LCOH!$C$28=Menu!$A$6,'Approvvigionamento energia'!H5955,0)</f>
        <v>590.46505132465597</v>
      </c>
      <c r="J5955">
        <f>'Approvvigionamento energia'!A5955+'Approvvigionamento energia'!B5955+'Approvvigionamento energia'!I5955</f>
        <v>792.86505132465595</v>
      </c>
      <c r="K5955">
        <f>IF(MIN(LCOH!$C$18,J5955)&gt;=$P$48*LCOH!$C$18, MIN(LCOH!$C$18,J5955),0)</f>
        <v>792.86505132465595</v>
      </c>
      <c r="L5955">
        <f t="shared" ref="L5955:L6018" si="187">J5955-K5955</f>
        <v>0</v>
      </c>
      <c r="M5955">
        <f>K5955/LCOH!$C$18</f>
        <v>0.52857670088310393</v>
      </c>
      <c r="N5955">
        <f>K5955/LCOH!$C$34</f>
        <v>15.276783262517457</v>
      </c>
    </row>
    <row r="5956" spans="1:14" x14ac:dyDescent="0.35">
      <c r="A5956">
        <f>'Profilo fotovoltaico'!B5958*LCOH!$C$20</f>
        <v>0</v>
      </c>
      <c r="B5956">
        <f>'Profilo eolico'!B5958*LCOH!$C$21</f>
        <v>212.79999999999998</v>
      </c>
      <c r="C5956">
        <f>$P$35*'Profilo fotovoltaico'!B5958</f>
        <v>0</v>
      </c>
      <c r="D5956">
        <f>$Q$37*'Profilo eolico'!B5958</f>
        <v>1241.610305552241</v>
      </c>
      <c r="E5956">
        <f>$P$39*'Profilo fotovoltaico'!B5958+'Approvvigionamento energia'!$Q$39*'Profilo eolico'!B5958</f>
        <v>931.20772916418071</v>
      </c>
      <c r="F5956">
        <f>$P$41*'Profilo fotovoltaico'!B5958+'Approvvigionamento energia'!$Q$41*'Profilo eolico'!B5958</f>
        <v>620.80515277612051</v>
      </c>
      <c r="G5956">
        <f>$P$43*'Profilo fotovoltaico'!B5958+'Approvvigionamento energia'!$Q$43*'Profilo eolico'!B5958</f>
        <v>310.40257638806025</v>
      </c>
      <c r="H5956">
        <f t="shared" si="186"/>
        <v>1138.4335154826958</v>
      </c>
      <c r="I5956">
        <f>IF(LCOH!$C$28=Menu!$A$1,'Approvvigionamento energia'!C5956,0)+IF(LCOH!$C$28=Menu!$A$2,'Approvvigionamento energia'!D5956,0)+IF(LCOH!$C$28=Menu!$A$3,'Approvvigionamento energia'!E5956,0)+IF(LCOH!$C$28=Menu!$A$4,'Approvvigionamento energia'!F5956,0)+IF(LCOH!$C$28=Menu!$A$5,'Approvvigionamento energia'!G5956,0)+IF(LCOH!$C$28=Menu!$A$6,'Approvvigionamento energia'!H5956,0)</f>
        <v>620.80515277612051</v>
      </c>
      <c r="J5956">
        <f>'Approvvigionamento energia'!A5956+'Approvvigionamento energia'!B5956+'Approvvigionamento energia'!I5956</f>
        <v>833.60515277612046</v>
      </c>
      <c r="K5956">
        <f>IF(MIN(LCOH!$C$18,J5956)&gt;=$P$48*LCOH!$C$18, MIN(LCOH!$C$18,J5956),0)</f>
        <v>833.60515277612046</v>
      </c>
      <c r="L5956">
        <f t="shared" si="187"/>
        <v>0</v>
      </c>
      <c r="M5956">
        <f>K5956/LCOH!$C$18</f>
        <v>0.5557367685174136</v>
      </c>
      <c r="N5956">
        <f>K5956/LCOH!$C$34</f>
        <v>16.061756315532186</v>
      </c>
    </row>
    <row r="5957" spans="1:14" x14ac:dyDescent="0.35">
      <c r="A5957">
        <f>'Profilo fotovoltaico'!B5959*LCOH!$C$20</f>
        <v>0</v>
      </c>
      <c r="B5957">
        <f>'Profilo eolico'!B5959*LCOH!$C$21</f>
        <v>221</v>
      </c>
      <c r="C5957">
        <f>$P$35*'Profilo fotovoltaico'!B5959</f>
        <v>0</v>
      </c>
      <c r="D5957">
        <f>$Q$37*'Profilo eolico'!B5959</f>
        <v>1289.4543116872428</v>
      </c>
      <c r="E5957">
        <f>$P$39*'Profilo fotovoltaico'!B5959+'Approvvigionamento energia'!$Q$39*'Profilo eolico'!B5959</f>
        <v>967.09073376543211</v>
      </c>
      <c r="F5957">
        <f>$P$41*'Profilo fotovoltaico'!B5959+'Approvvigionamento energia'!$Q$41*'Profilo eolico'!B5959</f>
        <v>644.7271558436214</v>
      </c>
      <c r="G5957">
        <f>$P$43*'Profilo fotovoltaico'!B5959+'Approvvigionamento energia'!$Q$43*'Profilo eolico'!B5959</f>
        <v>322.3635779218107</v>
      </c>
      <c r="H5957">
        <f t="shared" si="186"/>
        <v>1138.4335154826958</v>
      </c>
      <c r="I5957">
        <f>IF(LCOH!$C$28=Menu!$A$1,'Approvvigionamento energia'!C5957,0)+IF(LCOH!$C$28=Menu!$A$2,'Approvvigionamento energia'!D5957,0)+IF(LCOH!$C$28=Menu!$A$3,'Approvvigionamento energia'!E5957,0)+IF(LCOH!$C$28=Menu!$A$4,'Approvvigionamento energia'!F5957,0)+IF(LCOH!$C$28=Menu!$A$5,'Approvvigionamento energia'!G5957,0)+IF(LCOH!$C$28=Menu!$A$6,'Approvvigionamento energia'!H5957,0)</f>
        <v>644.7271558436214</v>
      </c>
      <c r="J5957">
        <f>'Approvvigionamento energia'!A5957+'Approvvigionamento energia'!B5957+'Approvvigionamento energia'!I5957</f>
        <v>865.7271558436214</v>
      </c>
      <c r="K5957">
        <f>IF(MIN(LCOH!$C$18,J5957)&gt;=$P$48*LCOH!$C$18, MIN(LCOH!$C$18,J5957),0)</f>
        <v>865.7271558436214</v>
      </c>
      <c r="L5957">
        <f t="shared" si="187"/>
        <v>0</v>
      </c>
      <c r="M5957">
        <f>K5957/LCOH!$C$18</f>
        <v>0.57715143722908091</v>
      </c>
      <c r="N5957">
        <f>K5957/LCOH!$C$34</f>
        <v>16.680677376563033</v>
      </c>
    </row>
    <row r="5958" spans="1:14" x14ac:dyDescent="0.35">
      <c r="A5958">
        <f>'Profilo fotovoltaico'!B5960*LCOH!$C$20</f>
        <v>0</v>
      </c>
      <c r="B5958">
        <f>'Profilo eolico'!B5960*LCOH!$C$21</f>
        <v>226.70000000000002</v>
      </c>
      <c r="C5958">
        <f>$P$35*'Profilo fotovoltaico'!B5960</f>
        <v>0</v>
      </c>
      <c r="D5958">
        <f>$Q$37*'Profilo eolico'!B5960</f>
        <v>1322.7117305859636</v>
      </c>
      <c r="E5958">
        <f>$P$39*'Profilo fotovoltaico'!B5960+'Approvvigionamento energia'!$Q$39*'Profilo eolico'!B5960</f>
        <v>992.03379793947272</v>
      </c>
      <c r="F5958">
        <f>$P$41*'Profilo fotovoltaico'!B5960+'Approvvigionamento energia'!$Q$41*'Profilo eolico'!B5960</f>
        <v>661.35586529298178</v>
      </c>
      <c r="G5958">
        <f>$P$43*'Profilo fotovoltaico'!B5960+'Approvvigionamento energia'!$Q$43*'Profilo eolico'!B5960</f>
        <v>330.67793264649089</v>
      </c>
      <c r="H5958">
        <f t="shared" si="186"/>
        <v>1138.4335154826958</v>
      </c>
      <c r="I5958">
        <f>IF(LCOH!$C$28=Menu!$A$1,'Approvvigionamento energia'!C5958,0)+IF(LCOH!$C$28=Menu!$A$2,'Approvvigionamento energia'!D5958,0)+IF(LCOH!$C$28=Menu!$A$3,'Approvvigionamento energia'!E5958,0)+IF(LCOH!$C$28=Menu!$A$4,'Approvvigionamento energia'!F5958,0)+IF(LCOH!$C$28=Menu!$A$5,'Approvvigionamento energia'!G5958,0)+IF(LCOH!$C$28=Menu!$A$6,'Approvvigionamento energia'!H5958,0)</f>
        <v>661.35586529298178</v>
      </c>
      <c r="J5958">
        <f>'Approvvigionamento energia'!A5958+'Approvvigionamento energia'!B5958+'Approvvigionamento energia'!I5958</f>
        <v>888.05586529298182</v>
      </c>
      <c r="K5958">
        <f>IF(MIN(LCOH!$C$18,J5958)&gt;=$P$48*LCOH!$C$18, MIN(LCOH!$C$18,J5958),0)</f>
        <v>888.05586529298182</v>
      </c>
      <c r="L5958">
        <f t="shared" si="187"/>
        <v>0</v>
      </c>
      <c r="M5958">
        <f>K5958/LCOH!$C$18</f>
        <v>0.5920372435286545</v>
      </c>
      <c r="N5958">
        <f>K5958/LCOH!$C$34</f>
        <v>17.110902992157648</v>
      </c>
    </row>
    <row r="5959" spans="1:14" x14ac:dyDescent="0.35">
      <c r="A5959">
        <f>'Profilo fotovoltaico'!B5961*LCOH!$C$20</f>
        <v>33</v>
      </c>
      <c r="B5959">
        <f>'Profilo eolico'!B5961*LCOH!$C$21</f>
        <v>212.9</v>
      </c>
      <c r="C5959">
        <f>$P$35*'Profilo fotovoltaico'!B5961</f>
        <v>242.70220219152816</v>
      </c>
      <c r="D5959">
        <f>$Q$37*'Profilo eolico'!B5961</f>
        <v>1242.1937690416923</v>
      </c>
      <c r="E5959">
        <f>$P$39*'Profilo fotovoltaico'!B5961+'Approvvigionamento energia'!$Q$39*'Profilo eolico'!B5961</f>
        <v>992.32087732915124</v>
      </c>
      <c r="F5959">
        <f>$P$41*'Profilo fotovoltaico'!B5961+'Approvvigionamento energia'!$Q$41*'Profilo eolico'!B5961</f>
        <v>742.44798561661025</v>
      </c>
      <c r="G5959">
        <f>$P$43*'Profilo fotovoltaico'!B5961+'Approvvigionamento energia'!$Q$43*'Profilo eolico'!B5961</f>
        <v>492.57509390406921</v>
      </c>
      <c r="H5959">
        <f t="shared" si="186"/>
        <v>1138.4335154826958</v>
      </c>
      <c r="I5959">
        <f>IF(LCOH!$C$28=Menu!$A$1,'Approvvigionamento energia'!C5959,0)+IF(LCOH!$C$28=Menu!$A$2,'Approvvigionamento energia'!D5959,0)+IF(LCOH!$C$28=Menu!$A$3,'Approvvigionamento energia'!E5959,0)+IF(LCOH!$C$28=Menu!$A$4,'Approvvigionamento energia'!F5959,0)+IF(LCOH!$C$28=Menu!$A$5,'Approvvigionamento energia'!G5959,0)+IF(LCOH!$C$28=Menu!$A$6,'Approvvigionamento energia'!H5959,0)</f>
        <v>742.44798561661025</v>
      </c>
      <c r="J5959">
        <f>'Approvvigionamento energia'!A5959+'Approvvigionamento energia'!B5959+'Approvvigionamento energia'!I5959</f>
        <v>988.34798561661023</v>
      </c>
      <c r="K5959">
        <f>IF(MIN(LCOH!$C$18,J5959)&gt;=$P$48*LCOH!$C$18, MIN(LCOH!$C$18,J5959),0)</f>
        <v>988.34798561661023</v>
      </c>
      <c r="L5959">
        <f t="shared" si="187"/>
        <v>0</v>
      </c>
      <c r="M5959">
        <f>K5959/LCOH!$C$18</f>
        <v>0.6588986570777402</v>
      </c>
      <c r="N5959">
        <f>K5959/LCOH!$C$34</f>
        <v>19.043313788373993</v>
      </c>
    </row>
    <row r="5960" spans="1:14" x14ac:dyDescent="0.35">
      <c r="A5960">
        <f>'Profilo fotovoltaico'!B5962*LCOH!$C$20</f>
        <v>120</v>
      </c>
      <c r="B5960">
        <f>'Profilo eolico'!B5962*LCOH!$C$21</f>
        <v>221.29999999999998</v>
      </c>
      <c r="C5960">
        <f>$P$35*'Profilo fotovoltaico'!B5962</f>
        <v>882.55346251464778</v>
      </c>
      <c r="D5960">
        <f>$Q$37*'Profilo eolico'!B5962</f>
        <v>1291.2047021555966</v>
      </c>
      <c r="E5960">
        <f>$P$39*'Profilo fotovoltaico'!B5962+'Approvvigionamento energia'!$Q$39*'Profilo eolico'!B5962</f>
        <v>1189.0418922453593</v>
      </c>
      <c r="F5960">
        <f>$P$41*'Profilo fotovoltaico'!B5962+'Approvvigionamento energia'!$Q$41*'Profilo eolico'!B5962</f>
        <v>1086.8790823351221</v>
      </c>
      <c r="G5960">
        <f>$P$43*'Profilo fotovoltaico'!B5962+'Approvvigionamento energia'!$Q$43*'Profilo eolico'!B5962</f>
        <v>984.71627242488489</v>
      </c>
      <c r="H5960">
        <f t="shared" si="186"/>
        <v>1138.4335154826958</v>
      </c>
      <c r="I5960">
        <f>IF(LCOH!$C$28=Menu!$A$1,'Approvvigionamento energia'!C5960,0)+IF(LCOH!$C$28=Menu!$A$2,'Approvvigionamento energia'!D5960,0)+IF(LCOH!$C$28=Menu!$A$3,'Approvvigionamento energia'!E5960,0)+IF(LCOH!$C$28=Menu!$A$4,'Approvvigionamento energia'!F5960,0)+IF(LCOH!$C$28=Menu!$A$5,'Approvvigionamento energia'!G5960,0)+IF(LCOH!$C$28=Menu!$A$6,'Approvvigionamento energia'!H5960,0)</f>
        <v>1086.8790823351221</v>
      </c>
      <c r="J5960">
        <f>'Approvvigionamento energia'!A5960+'Approvvigionamento energia'!B5960+'Approvvigionamento energia'!I5960</f>
        <v>1428.1790823351221</v>
      </c>
      <c r="K5960">
        <f>IF(MIN(LCOH!$C$18,J5960)&gt;=$P$48*LCOH!$C$18, MIN(LCOH!$C$18,J5960),0)</f>
        <v>1428.1790823351221</v>
      </c>
      <c r="L5960">
        <f t="shared" si="187"/>
        <v>0</v>
      </c>
      <c r="M5960">
        <f>K5960/LCOH!$C$18</f>
        <v>0.95211938822341469</v>
      </c>
      <c r="N5960">
        <f>K5960/LCOH!$C$34</f>
        <v>27.51790139374031</v>
      </c>
    </row>
    <row r="5961" spans="1:14" x14ac:dyDescent="0.35">
      <c r="A5961">
        <f>'Profilo fotovoltaico'!B5963*LCOH!$C$20</f>
        <v>227</v>
      </c>
      <c r="B5961">
        <f>'Profilo eolico'!B5963*LCOH!$C$21</f>
        <v>264.40000000000003</v>
      </c>
      <c r="C5961">
        <f>$P$35*'Profilo fotovoltaico'!B5963</f>
        <v>1669.4969665902088</v>
      </c>
      <c r="D5961">
        <f>$Q$37*'Profilo eolico'!B5963</f>
        <v>1542.6774661090815</v>
      </c>
      <c r="E5961">
        <f>$P$39*'Profilo fotovoltaico'!B5963+'Approvvigionamento energia'!$Q$39*'Profilo eolico'!B5963</f>
        <v>1574.3823412293634</v>
      </c>
      <c r="F5961">
        <f>$P$41*'Profilo fotovoltaico'!B5963+'Approvvigionamento energia'!$Q$41*'Profilo eolico'!B5963</f>
        <v>1606.0872163496451</v>
      </c>
      <c r="G5961">
        <f>$P$43*'Profilo fotovoltaico'!B5963+'Approvvigionamento energia'!$Q$43*'Profilo eolico'!B5963</f>
        <v>1637.7920914699271</v>
      </c>
      <c r="H5961">
        <f t="shared" si="186"/>
        <v>1138.4335154826958</v>
      </c>
      <c r="I5961">
        <f>IF(LCOH!$C$28=Menu!$A$1,'Approvvigionamento energia'!C5961,0)+IF(LCOH!$C$28=Menu!$A$2,'Approvvigionamento energia'!D5961,0)+IF(LCOH!$C$28=Menu!$A$3,'Approvvigionamento energia'!E5961,0)+IF(LCOH!$C$28=Menu!$A$4,'Approvvigionamento energia'!F5961,0)+IF(LCOH!$C$28=Menu!$A$5,'Approvvigionamento energia'!G5961,0)+IF(LCOH!$C$28=Menu!$A$6,'Approvvigionamento energia'!H5961,0)</f>
        <v>1606.0872163496451</v>
      </c>
      <c r="J5961">
        <f>'Approvvigionamento energia'!A5961+'Approvvigionamento energia'!B5961+'Approvvigionamento energia'!I5961</f>
        <v>2097.4872163496452</v>
      </c>
      <c r="K5961">
        <f>IF(MIN(LCOH!$C$18,J5961)&gt;=$P$48*LCOH!$C$18, MIN(LCOH!$C$18,J5961),0)</f>
        <v>1500</v>
      </c>
      <c r="L5961">
        <f t="shared" si="187"/>
        <v>597.48721634964522</v>
      </c>
      <c r="M5961">
        <f>K5961/LCOH!$C$18</f>
        <v>1</v>
      </c>
      <c r="N5961">
        <f>K5961/LCOH!$C$34</f>
        <v>28.901734104046245</v>
      </c>
    </row>
    <row r="5962" spans="1:14" x14ac:dyDescent="0.35">
      <c r="A5962">
        <f>'Profilo fotovoltaico'!B5964*LCOH!$C$20</f>
        <v>337</v>
      </c>
      <c r="B5962">
        <f>'Profilo eolico'!B5964*LCOH!$C$21</f>
        <v>286.5</v>
      </c>
      <c r="C5962">
        <f>$P$35*'Profilo fotovoltaico'!B5964</f>
        <v>2478.5043072286362</v>
      </c>
      <c r="D5962">
        <f>$Q$37*'Profilo eolico'!B5964</f>
        <v>1671.6228972778056</v>
      </c>
      <c r="E5962">
        <f>$P$39*'Profilo fotovoltaico'!B5964+'Approvvigionamento energia'!$Q$39*'Profilo eolico'!B5964</f>
        <v>1873.3432497655133</v>
      </c>
      <c r="F5962">
        <f>$P$41*'Profilo fotovoltaico'!B5964+'Approvvigionamento energia'!$Q$41*'Profilo eolico'!B5964</f>
        <v>2075.0636022532208</v>
      </c>
      <c r="G5962">
        <f>$P$43*'Profilo fotovoltaico'!B5964+'Approvvigionamento energia'!$Q$43*'Profilo eolico'!B5964</f>
        <v>2276.7839547409285</v>
      </c>
      <c r="H5962">
        <f t="shared" si="186"/>
        <v>1138.4335154826958</v>
      </c>
      <c r="I5962">
        <f>IF(LCOH!$C$28=Menu!$A$1,'Approvvigionamento energia'!C5962,0)+IF(LCOH!$C$28=Menu!$A$2,'Approvvigionamento energia'!D5962,0)+IF(LCOH!$C$28=Menu!$A$3,'Approvvigionamento energia'!E5962,0)+IF(LCOH!$C$28=Menu!$A$4,'Approvvigionamento energia'!F5962,0)+IF(LCOH!$C$28=Menu!$A$5,'Approvvigionamento energia'!G5962,0)+IF(LCOH!$C$28=Menu!$A$6,'Approvvigionamento energia'!H5962,0)</f>
        <v>2075.0636022532208</v>
      </c>
      <c r="J5962">
        <f>'Approvvigionamento energia'!A5962+'Approvvigionamento energia'!B5962+'Approvvigionamento energia'!I5962</f>
        <v>2698.5636022532208</v>
      </c>
      <c r="K5962">
        <f>IF(MIN(LCOH!$C$18,J5962)&gt;=$P$48*LCOH!$C$18, MIN(LCOH!$C$18,J5962),0)</f>
        <v>1500</v>
      </c>
      <c r="L5962">
        <f t="shared" si="187"/>
        <v>1198.5636022532208</v>
      </c>
      <c r="M5962">
        <f>K5962/LCOH!$C$18</f>
        <v>1</v>
      </c>
      <c r="N5962">
        <f>K5962/LCOH!$C$34</f>
        <v>28.901734104046245</v>
      </c>
    </row>
    <row r="5963" spans="1:14" x14ac:dyDescent="0.35">
      <c r="A5963">
        <f>'Profilo fotovoltaico'!B5965*LCOH!$C$20</f>
        <v>426</v>
      </c>
      <c r="B5963">
        <f>'Profilo eolico'!B5965*LCOH!$C$21</f>
        <v>297</v>
      </c>
      <c r="C5963">
        <f>$P$35*'Profilo fotovoltaico'!B5965</f>
        <v>3133.0647919269995</v>
      </c>
      <c r="D5963">
        <f>$Q$37*'Profilo eolico'!B5965</f>
        <v>1732.886563670186</v>
      </c>
      <c r="E5963">
        <f>$P$39*'Profilo fotovoltaico'!B5965+'Approvvigionamento energia'!$Q$39*'Profilo eolico'!B5965</f>
        <v>2082.931120734389</v>
      </c>
      <c r="F5963">
        <f>$P$41*'Profilo fotovoltaico'!B5965+'Approvvigionamento energia'!$Q$41*'Profilo eolico'!B5965</f>
        <v>2432.9756777985926</v>
      </c>
      <c r="G5963">
        <f>$P$43*'Profilo fotovoltaico'!B5965+'Approvvigionamento energia'!$Q$43*'Profilo eolico'!B5965</f>
        <v>2783.0202348627963</v>
      </c>
      <c r="H5963">
        <f t="shared" si="186"/>
        <v>1138.4335154826958</v>
      </c>
      <c r="I5963">
        <f>IF(LCOH!$C$28=Menu!$A$1,'Approvvigionamento energia'!C5963,0)+IF(LCOH!$C$28=Menu!$A$2,'Approvvigionamento energia'!D5963,0)+IF(LCOH!$C$28=Menu!$A$3,'Approvvigionamento energia'!E5963,0)+IF(LCOH!$C$28=Menu!$A$4,'Approvvigionamento energia'!F5963,0)+IF(LCOH!$C$28=Menu!$A$5,'Approvvigionamento energia'!G5963,0)+IF(LCOH!$C$28=Menu!$A$6,'Approvvigionamento energia'!H5963,0)</f>
        <v>2432.9756777985926</v>
      </c>
      <c r="J5963">
        <f>'Approvvigionamento energia'!A5963+'Approvvigionamento energia'!B5963+'Approvvigionamento energia'!I5963</f>
        <v>3155.9756777985926</v>
      </c>
      <c r="K5963">
        <f>IF(MIN(LCOH!$C$18,J5963)&gt;=$P$48*LCOH!$C$18, MIN(LCOH!$C$18,J5963),0)</f>
        <v>1500</v>
      </c>
      <c r="L5963">
        <f t="shared" si="187"/>
        <v>1655.9756777985926</v>
      </c>
      <c r="M5963">
        <f>K5963/LCOH!$C$18</f>
        <v>1</v>
      </c>
      <c r="N5963">
        <f>K5963/LCOH!$C$34</f>
        <v>28.901734104046245</v>
      </c>
    </row>
    <row r="5964" spans="1:14" x14ac:dyDescent="0.35">
      <c r="A5964">
        <f>'Profilo fotovoltaico'!B5966*LCOH!$C$20</f>
        <v>483</v>
      </c>
      <c r="B5964">
        <f>'Profilo eolico'!B5966*LCOH!$C$21</f>
        <v>307</v>
      </c>
      <c r="C5964">
        <f>$P$35*'Profilo fotovoltaico'!B5966</f>
        <v>3552.2776866214572</v>
      </c>
      <c r="D5964">
        <f>$Q$37*'Profilo eolico'!B5966</f>
        <v>1791.2329126153102</v>
      </c>
      <c r="E5964">
        <f>$P$39*'Profilo fotovoltaico'!B5966+'Approvvigionamento energia'!$Q$39*'Profilo eolico'!B5966</f>
        <v>2231.4941061168465</v>
      </c>
      <c r="F5964">
        <f>$P$41*'Profilo fotovoltaico'!B5966+'Approvvigionamento energia'!$Q$41*'Profilo eolico'!B5966</f>
        <v>2671.7552996183836</v>
      </c>
      <c r="G5964">
        <f>$P$43*'Profilo fotovoltaico'!B5966+'Approvvigionamento energia'!$Q$43*'Profilo eolico'!B5966</f>
        <v>3112.0164931199206</v>
      </c>
      <c r="H5964">
        <f t="shared" si="186"/>
        <v>1138.4335154826958</v>
      </c>
      <c r="I5964">
        <f>IF(LCOH!$C$28=Menu!$A$1,'Approvvigionamento energia'!C5964,0)+IF(LCOH!$C$28=Menu!$A$2,'Approvvigionamento energia'!D5964,0)+IF(LCOH!$C$28=Menu!$A$3,'Approvvigionamento energia'!E5964,0)+IF(LCOH!$C$28=Menu!$A$4,'Approvvigionamento energia'!F5964,0)+IF(LCOH!$C$28=Menu!$A$5,'Approvvigionamento energia'!G5964,0)+IF(LCOH!$C$28=Menu!$A$6,'Approvvigionamento energia'!H5964,0)</f>
        <v>2671.7552996183836</v>
      </c>
      <c r="J5964">
        <f>'Approvvigionamento energia'!A5964+'Approvvigionamento energia'!B5964+'Approvvigionamento energia'!I5964</f>
        <v>3461.7552996183836</v>
      </c>
      <c r="K5964">
        <f>IF(MIN(LCOH!$C$18,J5964)&gt;=$P$48*LCOH!$C$18, MIN(LCOH!$C$18,J5964),0)</f>
        <v>1500</v>
      </c>
      <c r="L5964">
        <f t="shared" si="187"/>
        <v>1961.7552996183836</v>
      </c>
      <c r="M5964">
        <f>K5964/LCOH!$C$18</f>
        <v>1</v>
      </c>
      <c r="N5964">
        <f>K5964/LCOH!$C$34</f>
        <v>28.901734104046245</v>
      </c>
    </row>
    <row r="5965" spans="1:14" x14ac:dyDescent="0.35">
      <c r="A5965">
        <f>'Profilo fotovoltaico'!B5967*LCOH!$C$20</f>
        <v>505</v>
      </c>
      <c r="B5965">
        <f>'Profilo eolico'!B5967*LCOH!$C$21</f>
        <v>312.5</v>
      </c>
      <c r="C5965">
        <f>$P$35*'Profilo fotovoltaico'!B5967</f>
        <v>3714.0791547491431</v>
      </c>
      <c r="D5965">
        <f>$Q$37*'Profilo eolico'!B5967</f>
        <v>1823.3234045351285</v>
      </c>
      <c r="E5965">
        <f>$P$39*'Profilo fotovoltaico'!B5967+'Approvvigionamento energia'!$Q$39*'Profilo eolico'!B5967</f>
        <v>2296.0123420886321</v>
      </c>
      <c r="F5965">
        <f>$P$41*'Profilo fotovoltaico'!B5967+'Approvvigionamento energia'!$Q$41*'Profilo eolico'!B5967</f>
        <v>2768.7012796421359</v>
      </c>
      <c r="G5965">
        <f>$P$43*'Profilo fotovoltaico'!B5967+'Approvvigionamento energia'!$Q$43*'Profilo eolico'!B5967</f>
        <v>3241.3902171956397</v>
      </c>
      <c r="H5965">
        <f t="shared" si="186"/>
        <v>1138.4335154826958</v>
      </c>
      <c r="I5965">
        <f>IF(LCOH!$C$28=Menu!$A$1,'Approvvigionamento energia'!C5965,0)+IF(LCOH!$C$28=Menu!$A$2,'Approvvigionamento energia'!D5965,0)+IF(LCOH!$C$28=Menu!$A$3,'Approvvigionamento energia'!E5965,0)+IF(LCOH!$C$28=Menu!$A$4,'Approvvigionamento energia'!F5965,0)+IF(LCOH!$C$28=Menu!$A$5,'Approvvigionamento energia'!G5965,0)+IF(LCOH!$C$28=Menu!$A$6,'Approvvigionamento energia'!H5965,0)</f>
        <v>2768.7012796421359</v>
      </c>
      <c r="J5965">
        <f>'Approvvigionamento energia'!A5965+'Approvvigionamento energia'!B5965+'Approvvigionamento energia'!I5965</f>
        <v>3586.2012796421359</v>
      </c>
      <c r="K5965">
        <f>IF(MIN(LCOH!$C$18,J5965)&gt;=$P$48*LCOH!$C$18, MIN(LCOH!$C$18,J5965),0)</f>
        <v>1500</v>
      </c>
      <c r="L5965">
        <f t="shared" si="187"/>
        <v>2086.2012796421359</v>
      </c>
      <c r="M5965">
        <f>K5965/LCOH!$C$18</f>
        <v>1</v>
      </c>
      <c r="N5965">
        <f>K5965/LCOH!$C$34</f>
        <v>28.901734104046245</v>
      </c>
    </row>
    <row r="5966" spans="1:14" x14ac:dyDescent="0.35">
      <c r="A5966">
        <f>'Profilo fotovoltaico'!B5968*LCOH!$C$20</f>
        <v>472</v>
      </c>
      <c r="B5966">
        <f>'Profilo eolico'!B5968*LCOH!$C$21</f>
        <v>312.7</v>
      </c>
      <c r="C5966">
        <f>$P$35*'Profilo fotovoltaico'!B5968</f>
        <v>3471.3769525576145</v>
      </c>
      <c r="D5966">
        <f>$Q$37*'Profilo eolico'!B5968</f>
        <v>1824.4903315140307</v>
      </c>
      <c r="E5966">
        <f>$P$39*'Profilo fotovoltaico'!B5968+'Approvvigionamento energia'!$Q$39*'Profilo eolico'!B5968</f>
        <v>2236.2119867749266</v>
      </c>
      <c r="F5966">
        <f>$P$41*'Profilo fotovoltaico'!B5968+'Approvvigionamento energia'!$Q$41*'Profilo eolico'!B5968</f>
        <v>2647.9336420358227</v>
      </c>
      <c r="G5966">
        <f>$P$43*'Profilo fotovoltaico'!B5968+'Approvvigionamento energia'!$Q$43*'Profilo eolico'!B5968</f>
        <v>3059.6552972967188</v>
      </c>
      <c r="H5966">
        <f t="shared" si="186"/>
        <v>1138.4335154826958</v>
      </c>
      <c r="I5966">
        <f>IF(LCOH!$C$28=Menu!$A$1,'Approvvigionamento energia'!C5966,0)+IF(LCOH!$C$28=Menu!$A$2,'Approvvigionamento energia'!D5966,0)+IF(LCOH!$C$28=Menu!$A$3,'Approvvigionamento energia'!E5966,0)+IF(LCOH!$C$28=Menu!$A$4,'Approvvigionamento energia'!F5966,0)+IF(LCOH!$C$28=Menu!$A$5,'Approvvigionamento energia'!G5966,0)+IF(LCOH!$C$28=Menu!$A$6,'Approvvigionamento energia'!H5966,0)</f>
        <v>2647.9336420358227</v>
      </c>
      <c r="J5966">
        <f>'Approvvigionamento energia'!A5966+'Approvvigionamento energia'!B5966+'Approvvigionamento energia'!I5966</f>
        <v>3432.633642035823</v>
      </c>
      <c r="K5966">
        <f>IF(MIN(LCOH!$C$18,J5966)&gt;=$P$48*LCOH!$C$18, MIN(LCOH!$C$18,J5966),0)</f>
        <v>1500</v>
      </c>
      <c r="L5966">
        <f t="shared" si="187"/>
        <v>1932.633642035823</v>
      </c>
      <c r="M5966">
        <f>K5966/LCOH!$C$18</f>
        <v>1</v>
      </c>
      <c r="N5966">
        <f>K5966/LCOH!$C$34</f>
        <v>28.901734104046245</v>
      </c>
    </row>
    <row r="5967" spans="1:14" x14ac:dyDescent="0.35">
      <c r="A5967">
        <f>'Profilo fotovoltaico'!B5969*LCOH!$C$20</f>
        <v>404</v>
      </c>
      <c r="B5967">
        <f>'Profilo eolico'!B5969*LCOH!$C$21</f>
        <v>300.39999999999998</v>
      </c>
      <c r="C5967">
        <f>$P$35*'Profilo fotovoltaico'!B5969</f>
        <v>2971.2633237993145</v>
      </c>
      <c r="D5967">
        <f>$Q$37*'Profilo eolico'!B5969</f>
        <v>1752.7243223115283</v>
      </c>
      <c r="E5967">
        <f>$P$39*'Profilo fotovoltaico'!B5969+'Approvvigionamento energia'!$Q$39*'Profilo eolico'!B5969</f>
        <v>2057.3590726834746</v>
      </c>
      <c r="F5967">
        <f>$P$41*'Profilo fotovoltaico'!B5969+'Approvvigionamento energia'!$Q$41*'Profilo eolico'!B5969</f>
        <v>2361.9938230554217</v>
      </c>
      <c r="G5967">
        <f>$P$43*'Profilo fotovoltaico'!B5969+'Approvvigionamento energia'!$Q$43*'Profilo eolico'!B5969</f>
        <v>2666.6285734273679</v>
      </c>
      <c r="H5967">
        <f t="shared" si="186"/>
        <v>1138.4335154826958</v>
      </c>
      <c r="I5967">
        <f>IF(LCOH!$C$28=Menu!$A$1,'Approvvigionamento energia'!C5967,0)+IF(LCOH!$C$28=Menu!$A$2,'Approvvigionamento energia'!D5967,0)+IF(LCOH!$C$28=Menu!$A$3,'Approvvigionamento energia'!E5967,0)+IF(LCOH!$C$28=Menu!$A$4,'Approvvigionamento energia'!F5967,0)+IF(LCOH!$C$28=Menu!$A$5,'Approvvigionamento energia'!G5967,0)+IF(LCOH!$C$28=Menu!$A$6,'Approvvigionamento energia'!H5967,0)</f>
        <v>2361.9938230554217</v>
      </c>
      <c r="J5967">
        <f>'Approvvigionamento energia'!A5967+'Approvvigionamento energia'!B5967+'Approvvigionamento energia'!I5967</f>
        <v>3066.3938230554218</v>
      </c>
      <c r="K5967">
        <f>IF(MIN(LCOH!$C$18,J5967)&gt;=$P$48*LCOH!$C$18, MIN(LCOH!$C$18,J5967),0)</f>
        <v>1500</v>
      </c>
      <c r="L5967">
        <f t="shared" si="187"/>
        <v>1566.3938230554218</v>
      </c>
      <c r="M5967">
        <f>K5967/LCOH!$C$18</f>
        <v>1</v>
      </c>
      <c r="N5967">
        <f>K5967/LCOH!$C$34</f>
        <v>28.901734104046245</v>
      </c>
    </row>
    <row r="5968" spans="1:14" x14ac:dyDescent="0.35">
      <c r="A5968">
        <f>'Profilo fotovoltaico'!B5970*LCOH!$C$20</f>
        <v>314</v>
      </c>
      <c r="B5968">
        <f>'Profilo eolico'!B5970*LCOH!$C$21</f>
        <v>280.2</v>
      </c>
      <c r="C5968">
        <f>$P$35*'Profilo fotovoltaico'!B5970</f>
        <v>2309.3482269133283</v>
      </c>
      <c r="D5968">
        <f>$Q$37*'Profilo eolico'!B5970</f>
        <v>1634.8646974423775</v>
      </c>
      <c r="E5968">
        <f>$P$39*'Profilo fotovoltaico'!B5970+'Approvvigionamento energia'!$Q$39*'Profilo eolico'!B5970</f>
        <v>1803.4855798101153</v>
      </c>
      <c r="F5968">
        <f>$P$41*'Profilo fotovoltaico'!B5970+'Approvvigionamento energia'!$Q$41*'Profilo eolico'!B5970</f>
        <v>1972.1064621778528</v>
      </c>
      <c r="G5968">
        <f>$P$43*'Profilo fotovoltaico'!B5970+'Approvvigionamento energia'!$Q$43*'Profilo eolico'!B5970</f>
        <v>2140.7273445455908</v>
      </c>
      <c r="H5968">
        <f t="shared" si="186"/>
        <v>1138.4335154826958</v>
      </c>
      <c r="I5968">
        <f>IF(LCOH!$C$28=Menu!$A$1,'Approvvigionamento energia'!C5968,0)+IF(LCOH!$C$28=Menu!$A$2,'Approvvigionamento energia'!D5968,0)+IF(LCOH!$C$28=Menu!$A$3,'Approvvigionamento energia'!E5968,0)+IF(LCOH!$C$28=Menu!$A$4,'Approvvigionamento energia'!F5968,0)+IF(LCOH!$C$28=Menu!$A$5,'Approvvigionamento energia'!G5968,0)+IF(LCOH!$C$28=Menu!$A$6,'Approvvigionamento energia'!H5968,0)</f>
        <v>1972.1064621778528</v>
      </c>
      <c r="J5968">
        <f>'Approvvigionamento energia'!A5968+'Approvvigionamento energia'!B5968+'Approvvigionamento energia'!I5968</f>
        <v>2566.3064621778531</v>
      </c>
      <c r="K5968">
        <f>IF(MIN(LCOH!$C$18,J5968)&gt;=$P$48*LCOH!$C$18, MIN(LCOH!$C$18,J5968),0)</f>
        <v>1500</v>
      </c>
      <c r="L5968">
        <f t="shared" si="187"/>
        <v>1066.3064621778531</v>
      </c>
      <c r="M5968">
        <f>K5968/LCOH!$C$18</f>
        <v>1</v>
      </c>
      <c r="N5968">
        <f>K5968/LCOH!$C$34</f>
        <v>28.901734104046245</v>
      </c>
    </row>
    <row r="5969" spans="1:14" x14ac:dyDescent="0.35">
      <c r="A5969">
        <f>'Profilo fotovoltaico'!B5971*LCOH!$C$20</f>
        <v>210</v>
      </c>
      <c r="B5969">
        <f>'Profilo eolico'!B5971*LCOH!$C$21</f>
        <v>262.29999999999995</v>
      </c>
      <c r="C5969">
        <f>$P$35*'Profilo fotovoltaico'!B5971</f>
        <v>1544.4685594006337</v>
      </c>
      <c r="D5969">
        <f>$Q$37*'Profilo eolico'!B5971</f>
        <v>1530.4247328306053</v>
      </c>
      <c r="E5969">
        <f>$P$39*'Profilo fotovoltaico'!B5971+'Approvvigionamento energia'!$Q$39*'Profilo eolico'!B5971</f>
        <v>1533.9356894731122</v>
      </c>
      <c r="F5969">
        <f>$P$41*'Profilo fotovoltaico'!B5971+'Approvvigionamento energia'!$Q$41*'Profilo eolico'!B5971</f>
        <v>1537.4466461156194</v>
      </c>
      <c r="G5969">
        <f>$P$43*'Profilo fotovoltaico'!B5971+'Approvvigionamento energia'!$Q$43*'Profilo eolico'!B5971</f>
        <v>1540.9576027581265</v>
      </c>
      <c r="H5969">
        <f t="shared" si="186"/>
        <v>1138.4335154826958</v>
      </c>
      <c r="I5969">
        <f>IF(LCOH!$C$28=Menu!$A$1,'Approvvigionamento energia'!C5969,0)+IF(LCOH!$C$28=Menu!$A$2,'Approvvigionamento energia'!D5969,0)+IF(LCOH!$C$28=Menu!$A$3,'Approvvigionamento energia'!E5969,0)+IF(LCOH!$C$28=Menu!$A$4,'Approvvigionamento energia'!F5969,0)+IF(LCOH!$C$28=Menu!$A$5,'Approvvigionamento energia'!G5969,0)+IF(LCOH!$C$28=Menu!$A$6,'Approvvigionamento energia'!H5969,0)</f>
        <v>1537.4466461156194</v>
      </c>
      <c r="J5969">
        <f>'Approvvigionamento energia'!A5969+'Approvvigionamento energia'!B5969+'Approvvigionamento energia'!I5969</f>
        <v>2009.7466461156193</v>
      </c>
      <c r="K5969">
        <f>IF(MIN(LCOH!$C$18,J5969)&gt;=$P$48*LCOH!$C$18, MIN(LCOH!$C$18,J5969),0)</f>
        <v>1500</v>
      </c>
      <c r="L5969">
        <f t="shared" si="187"/>
        <v>509.74664611561934</v>
      </c>
      <c r="M5969">
        <f>K5969/LCOH!$C$18</f>
        <v>1</v>
      </c>
      <c r="N5969">
        <f>K5969/LCOH!$C$34</f>
        <v>28.901734104046245</v>
      </c>
    </row>
    <row r="5970" spans="1:14" x14ac:dyDescent="0.35">
      <c r="A5970">
        <f>'Profilo fotovoltaico'!B5972*LCOH!$C$20</f>
        <v>99</v>
      </c>
      <c r="B5970">
        <f>'Profilo eolico'!B5972*LCOH!$C$21</f>
        <v>242.7</v>
      </c>
      <c r="C5970">
        <f>$P$35*'Profilo fotovoltaico'!B5972</f>
        <v>728.10660657458448</v>
      </c>
      <c r="D5970">
        <f>$Q$37*'Profilo eolico'!B5972</f>
        <v>1416.065888898162</v>
      </c>
      <c r="E5970">
        <f>$P$39*'Profilo fotovoltaico'!B5972+'Approvvigionamento energia'!$Q$39*'Profilo eolico'!B5972</f>
        <v>1244.0760683172678</v>
      </c>
      <c r="F5970">
        <f>$P$41*'Profilo fotovoltaico'!B5972+'Approvvigionamento energia'!$Q$41*'Profilo eolico'!B5972</f>
        <v>1072.0862477363733</v>
      </c>
      <c r="G5970">
        <f>$P$43*'Profilo fotovoltaico'!B5972+'Approvvigionamento energia'!$Q$43*'Profilo eolico'!B5972</f>
        <v>900.09642715547886</v>
      </c>
      <c r="H5970">
        <f t="shared" si="186"/>
        <v>1138.4335154826958</v>
      </c>
      <c r="I5970">
        <f>IF(LCOH!$C$28=Menu!$A$1,'Approvvigionamento energia'!C5970,0)+IF(LCOH!$C$28=Menu!$A$2,'Approvvigionamento energia'!D5970,0)+IF(LCOH!$C$28=Menu!$A$3,'Approvvigionamento energia'!E5970,0)+IF(LCOH!$C$28=Menu!$A$4,'Approvvigionamento energia'!F5970,0)+IF(LCOH!$C$28=Menu!$A$5,'Approvvigionamento energia'!G5970,0)+IF(LCOH!$C$28=Menu!$A$6,'Approvvigionamento energia'!H5970,0)</f>
        <v>1072.0862477363733</v>
      </c>
      <c r="J5970">
        <f>'Approvvigionamento energia'!A5970+'Approvvigionamento energia'!B5970+'Approvvigionamento energia'!I5970</f>
        <v>1413.7862477363733</v>
      </c>
      <c r="K5970">
        <f>IF(MIN(LCOH!$C$18,J5970)&gt;=$P$48*LCOH!$C$18, MIN(LCOH!$C$18,J5970),0)</f>
        <v>1413.7862477363733</v>
      </c>
      <c r="L5970">
        <f t="shared" si="187"/>
        <v>0</v>
      </c>
      <c r="M5970">
        <f>K5970/LCOH!$C$18</f>
        <v>0.94252416515758219</v>
      </c>
      <c r="N5970">
        <f>K5970/LCOH!$C$34</f>
        <v>27.240582808022609</v>
      </c>
    </row>
    <row r="5971" spans="1:14" x14ac:dyDescent="0.35">
      <c r="A5971">
        <f>'Profilo fotovoltaico'!B5973*LCOH!$C$20</f>
        <v>12</v>
      </c>
      <c r="B5971">
        <f>'Profilo eolico'!B5973*LCOH!$C$21</f>
        <v>215</v>
      </c>
      <c r="C5971">
        <f>$P$35*'Profilo fotovoltaico'!B5973</f>
        <v>88.255346251464786</v>
      </c>
      <c r="D5971">
        <f>$Q$37*'Profilo eolico'!B5973</f>
        <v>1254.4465023201683</v>
      </c>
      <c r="E5971">
        <f>$P$39*'Profilo fotovoltaico'!B5973+'Approvvigionamento energia'!$Q$39*'Profilo eolico'!B5973</f>
        <v>962.89871330299241</v>
      </c>
      <c r="F5971">
        <f>$P$41*'Profilo fotovoltaico'!B5973+'Approvvigionamento energia'!$Q$41*'Profilo eolico'!B5973</f>
        <v>671.35092428581652</v>
      </c>
      <c r="G5971">
        <f>$P$43*'Profilo fotovoltaico'!B5973+'Approvvigionamento energia'!$Q$43*'Profilo eolico'!B5973</f>
        <v>379.80313526864063</v>
      </c>
      <c r="H5971">
        <f t="shared" si="186"/>
        <v>1138.4335154826958</v>
      </c>
      <c r="I5971">
        <f>IF(LCOH!$C$28=Menu!$A$1,'Approvvigionamento energia'!C5971,0)+IF(LCOH!$C$28=Menu!$A$2,'Approvvigionamento energia'!D5971,0)+IF(LCOH!$C$28=Menu!$A$3,'Approvvigionamento energia'!E5971,0)+IF(LCOH!$C$28=Menu!$A$4,'Approvvigionamento energia'!F5971,0)+IF(LCOH!$C$28=Menu!$A$5,'Approvvigionamento energia'!G5971,0)+IF(LCOH!$C$28=Menu!$A$6,'Approvvigionamento energia'!H5971,0)</f>
        <v>671.35092428581652</v>
      </c>
      <c r="J5971">
        <f>'Approvvigionamento energia'!A5971+'Approvvigionamento energia'!B5971+'Approvvigionamento energia'!I5971</f>
        <v>898.35092428581652</v>
      </c>
      <c r="K5971">
        <f>IF(MIN(LCOH!$C$18,J5971)&gt;=$P$48*LCOH!$C$18, MIN(LCOH!$C$18,J5971),0)</f>
        <v>898.35092428581652</v>
      </c>
      <c r="L5971">
        <f t="shared" si="187"/>
        <v>0</v>
      </c>
      <c r="M5971">
        <f>K5971/LCOH!$C$18</f>
        <v>0.59890061619054435</v>
      </c>
      <c r="N5971">
        <f>K5971/LCOH!$C$34</f>
        <v>17.309266363888565</v>
      </c>
    </row>
    <row r="5972" spans="1:14" x14ac:dyDescent="0.35">
      <c r="A5972">
        <f>'Profilo fotovoltaico'!B5974*LCOH!$C$20</f>
        <v>0</v>
      </c>
      <c r="B5972">
        <f>'Profilo eolico'!B5974*LCOH!$C$21</f>
        <v>203.7</v>
      </c>
      <c r="C5972">
        <f>$P$35*'Profilo fotovoltaico'!B5974</f>
        <v>0</v>
      </c>
      <c r="D5972">
        <f>$Q$37*'Profilo eolico'!B5974</f>
        <v>1188.5151280121781</v>
      </c>
      <c r="E5972">
        <f>$P$39*'Profilo fotovoltaico'!B5974+'Approvvigionamento energia'!$Q$39*'Profilo eolico'!B5974</f>
        <v>891.38634600913349</v>
      </c>
      <c r="F5972">
        <f>$P$41*'Profilo fotovoltaico'!B5974+'Approvvigionamento energia'!$Q$41*'Profilo eolico'!B5974</f>
        <v>594.25756400608907</v>
      </c>
      <c r="G5972">
        <f>$P$43*'Profilo fotovoltaico'!B5974+'Approvvigionamento energia'!$Q$43*'Profilo eolico'!B5974</f>
        <v>297.12878200304453</v>
      </c>
      <c r="H5972">
        <f t="shared" si="186"/>
        <v>1138.4335154826958</v>
      </c>
      <c r="I5972">
        <f>IF(LCOH!$C$28=Menu!$A$1,'Approvvigionamento energia'!C5972,0)+IF(LCOH!$C$28=Menu!$A$2,'Approvvigionamento energia'!D5972,0)+IF(LCOH!$C$28=Menu!$A$3,'Approvvigionamento energia'!E5972,0)+IF(LCOH!$C$28=Menu!$A$4,'Approvvigionamento energia'!F5972,0)+IF(LCOH!$C$28=Menu!$A$5,'Approvvigionamento energia'!G5972,0)+IF(LCOH!$C$28=Menu!$A$6,'Approvvigionamento energia'!H5972,0)</f>
        <v>594.25756400608907</v>
      </c>
      <c r="J5972">
        <f>'Approvvigionamento energia'!A5972+'Approvvigionamento energia'!B5972+'Approvvigionamento energia'!I5972</f>
        <v>797.95756400608911</v>
      </c>
      <c r="K5972">
        <f>IF(MIN(LCOH!$C$18,J5972)&gt;=$P$48*LCOH!$C$18, MIN(LCOH!$C$18,J5972),0)</f>
        <v>797.95756400608911</v>
      </c>
      <c r="L5972">
        <f t="shared" si="187"/>
        <v>0</v>
      </c>
      <c r="M5972">
        <f>K5972/LCOH!$C$18</f>
        <v>0.5319717093373928</v>
      </c>
      <c r="N5972">
        <f>K5972/LCOH!$C$34</f>
        <v>15.374904894144299</v>
      </c>
    </row>
    <row r="5973" spans="1:14" x14ac:dyDescent="0.35">
      <c r="A5973">
        <f>'Profilo fotovoltaico'!B5975*LCOH!$C$20</f>
        <v>0</v>
      </c>
      <c r="B5973">
        <f>'Profilo eolico'!B5975*LCOH!$C$21</f>
        <v>208.1</v>
      </c>
      <c r="C5973">
        <f>$P$35*'Profilo fotovoltaico'!B5975</f>
        <v>0</v>
      </c>
      <c r="D5973">
        <f>$Q$37*'Profilo eolico'!B5975</f>
        <v>1214.1875215480327</v>
      </c>
      <c r="E5973">
        <f>$P$39*'Profilo fotovoltaico'!B5975+'Approvvigionamento energia'!$Q$39*'Profilo eolico'!B5975</f>
        <v>910.64064116102452</v>
      </c>
      <c r="F5973">
        <f>$P$41*'Profilo fotovoltaico'!B5975+'Approvvigionamento energia'!$Q$41*'Profilo eolico'!B5975</f>
        <v>607.09376077401635</v>
      </c>
      <c r="G5973">
        <f>$P$43*'Profilo fotovoltaico'!B5975+'Approvvigionamento energia'!$Q$43*'Profilo eolico'!B5975</f>
        <v>303.54688038700817</v>
      </c>
      <c r="H5973">
        <f t="shared" si="186"/>
        <v>1138.4335154826958</v>
      </c>
      <c r="I5973">
        <f>IF(LCOH!$C$28=Menu!$A$1,'Approvvigionamento energia'!C5973,0)+IF(LCOH!$C$28=Menu!$A$2,'Approvvigionamento energia'!D5973,0)+IF(LCOH!$C$28=Menu!$A$3,'Approvvigionamento energia'!E5973,0)+IF(LCOH!$C$28=Menu!$A$4,'Approvvigionamento energia'!F5973,0)+IF(LCOH!$C$28=Menu!$A$5,'Approvvigionamento energia'!G5973,0)+IF(LCOH!$C$28=Menu!$A$6,'Approvvigionamento energia'!H5973,0)</f>
        <v>607.09376077401635</v>
      </c>
      <c r="J5973">
        <f>'Approvvigionamento energia'!A5973+'Approvvigionamento energia'!B5973+'Approvvigionamento energia'!I5973</f>
        <v>815.19376077401637</v>
      </c>
      <c r="K5973">
        <f>IF(MIN(LCOH!$C$18,J5973)&gt;=$P$48*LCOH!$C$18, MIN(LCOH!$C$18,J5973),0)</f>
        <v>815.19376077401637</v>
      </c>
      <c r="L5973">
        <f t="shared" si="187"/>
        <v>0</v>
      </c>
      <c r="M5973">
        <f>K5973/LCOH!$C$18</f>
        <v>0.54346250718267763</v>
      </c>
      <c r="N5973">
        <f>K5973/LCOH!$C$34</f>
        <v>15.707008878112068</v>
      </c>
    </row>
    <row r="5974" spans="1:14" x14ac:dyDescent="0.35">
      <c r="A5974">
        <f>'Profilo fotovoltaico'!B5976*LCOH!$C$20</f>
        <v>0</v>
      </c>
      <c r="B5974">
        <f>'Profilo eolico'!B5976*LCOH!$C$21</f>
        <v>221.20000000000002</v>
      </c>
      <c r="C5974">
        <f>$P$35*'Profilo fotovoltaico'!B5976</f>
        <v>0</v>
      </c>
      <c r="D5974">
        <f>$Q$37*'Profilo eolico'!B5976</f>
        <v>1290.6212386661452</v>
      </c>
      <c r="E5974">
        <f>$P$39*'Profilo fotovoltaico'!B5976+'Approvvigionamento energia'!$Q$39*'Profilo eolico'!B5976</f>
        <v>967.96592899960899</v>
      </c>
      <c r="F5974">
        <f>$P$41*'Profilo fotovoltaico'!B5976+'Approvvigionamento energia'!$Q$41*'Profilo eolico'!B5976</f>
        <v>645.31061933307262</v>
      </c>
      <c r="G5974">
        <f>$P$43*'Profilo fotovoltaico'!B5976+'Approvvigionamento energia'!$Q$43*'Profilo eolico'!B5976</f>
        <v>322.65530966653631</v>
      </c>
      <c r="H5974">
        <f t="shared" si="186"/>
        <v>1138.4335154826958</v>
      </c>
      <c r="I5974">
        <f>IF(LCOH!$C$28=Menu!$A$1,'Approvvigionamento energia'!C5974,0)+IF(LCOH!$C$28=Menu!$A$2,'Approvvigionamento energia'!D5974,0)+IF(LCOH!$C$28=Menu!$A$3,'Approvvigionamento energia'!E5974,0)+IF(LCOH!$C$28=Menu!$A$4,'Approvvigionamento energia'!F5974,0)+IF(LCOH!$C$28=Menu!$A$5,'Approvvigionamento energia'!G5974,0)+IF(LCOH!$C$28=Menu!$A$6,'Approvvigionamento energia'!H5974,0)</f>
        <v>645.31061933307262</v>
      </c>
      <c r="J5974">
        <f>'Approvvigionamento energia'!A5974+'Approvvigionamento energia'!B5974+'Approvvigionamento energia'!I5974</f>
        <v>866.51061933307267</v>
      </c>
      <c r="K5974">
        <f>IF(MIN(LCOH!$C$18,J5974)&gt;=$P$48*LCOH!$C$18, MIN(LCOH!$C$18,J5974),0)</f>
        <v>866.51061933307267</v>
      </c>
      <c r="L5974">
        <f t="shared" si="187"/>
        <v>0</v>
      </c>
      <c r="M5974">
        <f>K5974/LCOH!$C$18</f>
        <v>0.57767374622204848</v>
      </c>
      <c r="N5974">
        <f>K5974/LCOH!$C$34</f>
        <v>16.695773012197932</v>
      </c>
    </row>
    <row r="5975" spans="1:14" x14ac:dyDescent="0.35">
      <c r="A5975">
        <f>'Profilo fotovoltaico'!B5977*LCOH!$C$20</f>
        <v>0</v>
      </c>
      <c r="B5975">
        <f>'Profilo eolico'!B5977*LCOH!$C$21</f>
        <v>249.6</v>
      </c>
      <c r="C5975">
        <f>$P$35*'Profilo fotovoltaico'!B5977</f>
        <v>0</v>
      </c>
      <c r="D5975">
        <f>$Q$37*'Profilo eolico'!B5977</f>
        <v>1456.3248696702976</v>
      </c>
      <c r="E5975">
        <f>$P$39*'Profilo fotovoltaico'!B5977+'Approvvigionamento energia'!$Q$39*'Profilo eolico'!B5977</f>
        <v>1092.2436522527232</v>
      </c>
      <c r="F5975">
        <f>$P$41*'Profilo fotovoltaico'!B5977+'Approvvigionamento energia'!$Q$41*'Profilo eolico'!B5977</f>
        <v>728.16243483514882</v>
      </c>
      <c r="G5975">
        <f>$P$43*'Profilo fotovoltaico'!B5977+'Approvvigionamento energia'!$Q$43*'Profilo eolico'!B5977</f>
        <v>364.08121741757441</v>
      </c>
      <c r="H5975">
        <f t="shared" si="186"/>
        <v>1138.4335154826958</v>
      </c>
      <c r="I5975">
        <f>IF(LCOH!$C$28=Menu!$A$1,'Approvvigionamento energia'!C5975,0)+IF(LCOH!$C$28=Menu!$A$2,'Approvvigionamento energia'!D5975,0)+IF(LCOH!$C$28=Menu!$A$3,'Approvvigionamento energia'!E5975,0)+IF(LCOH!$C$28=Menu!$A$4,'Approvvigionamento energia'!F5975,0)+IF(LCOH!$C$28=Menu!$A$5,'Approvvigionamento energia'!G5975,0)+IF(LCOH!$C$28=Menu!$A$6,'Approvvigionamento energia'!H5975,0)</f>
        <v>728.16243483514882</v>
      </c>
      <c r="J5975">
        <f>'Approvvigionamento energia'!A5975+'Approvvigionamento energia'!B5975+'Approvvigionamento energia'!I5975</f>
        <v>977.76243483514884</v>
      </c>
      <c r="K5975">
        <f>IF(MIN(LCOH!$C$18,J5975)&gt;=$P$48*LCOH!$C$18, MIN(LCOH!$C$18,J5975),0)</f>
        <v>977.76243483514884</v>
      </c>
      <c r="L5975">
        <f t="shared" si="187"/>
        <v>0</v>
      </c>
      <c r="M5975">
        <f>K5975/LCOH!$C$18</f>
        <v>0.65184162322343253</v>
      </c>
      <c r="N5975">
        <f>K5975/LCOH!$C$34</f>
        <v>18.839353272353542</v>
      </c>
    </row>
    <row r="5976" spans="1:14" x14ac:dyDescent="0.35">
      <c r="A5976">
        <f>'Profilo fotovoltaico'!B5978*LCOH!$C$20</f>
        <v>0</v>
      </c>
      <c r="B5976">
        <f>'Profilo eolico'!B5978*LCOH!$C$21</f>
        <v>283.5</v>
      </c>
      <c r="C5976">
        <f>$P$35*'Profilo fotovoltaico'!B5978</f>
        <v>0</v>
      </c>
      <c r="D5976">
        <f>$Q$37*'Profilo eolico'!B5978</f>
        <v>1654.1189925942683</v>
      </c>
      <c r="E5976">
        <f>$P$39*'Profilo fotovoltaico'!B5978+'Approvvigionamento energia'!$Q$39*'Profilo eolico'!B5978</f>
        <v>1240.5892444457013</v>
      </c>
      <c r="F5976">
        <f>$P$41*'Profilo fotovoltaico'!B5978+'Approvvigionamento energia'!$Q$41*'Profilo eolico'!B5978</f>
        <v>827.05949629713416</v>
      </c>
      <c r="G5976">
        <f>$P$43*'Profilo fotovoltaico'!B5978+'Approvvigionamento energia'!$Q$43*'Profilo eolico'!B5978</f>
        <v>413.52974814856708</v>
      </c>
      <c r="H5976">
        <f t="shared" si="186"/>
        <v>1138.4335154826958</v>
      </c>
      <c r="I5976">
        <f>IF(LCOH!$C$28=Menu!$A$1,'Approvvigionamento energia'!C5976,0)+IF(LCOH!$C$28=Menu!$A$2,'Approvvigionamento energia'!D5976,0)+IF(LCOH!$C$28=Menu!$A$3,'Approvvigionamento energia'!E5976,0)+IF(LCOH!$C$28=Menu!$A$4,'Approvvigionamento energia'!F5976,0)+IF(LCOH!$C$28=Menu!$A$5,'Approvvigionamento energia'!G5976,0)+IF(LCOH!$C$28=Menu!$A$6,'Approvvigionamento energia'!H5976,0)</f>
        <v>827.05949629713416</v>
      </c>
      <c r="J5976">
        <f>'Approvvigionamento energia'!A5976+'Approvvigionamento energia'!B5976+'Approvvigionamento energia'!I5976</f>
        <v>1110.559496297134</v>
      </c>
      <c r="K5976">
        <f>IF(MIN(LCOH!$C$18,J5976)&gt;=$P$48*LCOH!$C$18, MIN(LCOH!$C$18,J5976),0)</f>
        <v>1110.559496297134</v>
      </c>
      <c r="L5976">
        <f t="shared" si="187"/>
        <v>0</v>
      </c>
      <c r="M5976">
        <f>K5976/LCOH!$C$18</f>
        <v>0.74037299753142272</v>
      </c>
      <c r="N5976">
        <f>K5976/LCOH!$C$34</f>
        <v>21.398063512468866</v>
      </c>
    </row>
    <row r="5977" spans="1:14" x14ac:dyDescent="0.35">
      <c r="A5977">
        <f>'Profilo fotovoltaico'!B5979*LCOH!$C$20</f>
        <v>0</v>
      </c>
      <c r="B5977">
        <f>'Profilo eolico'!B5979*LCOH!$C$21</f>
        <v>298.8</v>
      </c>
      <c r="C5977">
        <f>$P$35*'Profilo fotovoltaico'!B5979</f>
        <v>0</v>
      </c>
      <c r="D5977">
        <f>$Q$37*'Profilo eolico'!B5979</f>
        <v>1743.3889064803084</v>
      </c>
      <c r="E5977">
        <f>$P$39*'Profilo fotovoltaico'!B5979+'Approvvigionamento energia'!$Q$39*'Profilo eolico'!B5979</f>
        <v>1307.5416798602312</v>
      </c>
      <c r="F5977">
        <f>$P$41*'Profilo fotovoltaico'!B5979+'Approvvigionamento energia'!$Q$41*'Profilo eolico'!B5979</f>
        <v>871.69445324015419</v>
      </c>
      <c r="G5977">
        <f>$P$43*'Profilo fotovoltaico'!B5979+'Approvvigionamento energia'!$Q$43*'Profilo eolico'!B5979</f>
        <v>435.84722662007709</v>
      </c>
      <c r="H5977">
        <f t="shared" si="186"/>
        <v>1138.4335154826958</v>
      </c>
      <c r="I5977">
        <f>IF(LCOH!$C$28=Menu!$A$1,'Approvvigionamento energia'!C5977,0)+IF(LCOH!$C$28=Menu!$A$2,'Approvvigionamento energia'!D5977,0)+IF(LCOH!$C$28=Menu!$A$3,'Approvvigionamento energia'!E5977,0)+IF(LCOH!$C$28=Menu!$A$4,'Approvvigionamento energia'!F5977,0)+IF(LCOH!$C$28=Menu!$A$5,'Approvvigionamento energia'!G5977,0)+IF(LCOH!$C$28=Menu!$A$6,'Approvvigionamento energia'!H5977,0)</f>
        <v>871.69445324015419</v>
      </c>
      <c r="J5977">
        <f>'Approvvigionamento energia'!A5977+'Approvvigionamento energia'!B5977+'Approvvigionamento energia'!I5977</f>
        <v>1170.4944532401541</v>
      </c>
      <c r="K5977">
        <f>IF(MIN(LCOH!$C$18,J5977)&gt;=$P$48*LCOH!$C$18, MIN(LCOH!$C$18,J5977),0)</f>
        <v>1170.4944532401541</v>
      </c>
      <c r="L5977">
        <f t="shared" si="187"/>
        <v>0</v>
      </c>
      <c r="M5977">
        <f>K5977/LCOH!$C$18</f>
        <v>0.78032963549343615</v>
      </c>
      <c r="N5977">
        <f>K5977/LCOH!$C$34</f>
        <v>22.552879638538617</v>
      </c>
    </row>
    <row r="5978" spans="1:14" x14ac:dyDescent="0.35">
      <c r="A5978">
        <f>'Profilo fotovoltaico'!B5980*LCOH!$C$20</f>
        <v>0</v>
      </c>
      <c r="B5978">
        <f>'Profilo eolico'!B5980*LCOH!$C$21</f>
        <v>294.59999999999997</v>
      </c>
      <c r="C5978">
        <f>$P$35*'Profilo fotovoltaico'!B5980</f>
        <v>0</v>
      </c>
      <c r="D5978">
        <f>$Q$37*'Profilo eolico'!B5980</f>
        <v>1718.883439923356</v>
      </c>
      <c r="E5978">
        <f>$P$39*'Profilo fotovoltaico'!B5980+'Approvvigionamento energia'!$Q$39*'Profilo eolico'!B5980</f>
        <v>1289.1625799425169</v>
      </c>
      <c r="F5978">
        <f>$P$41*'Profilo fotovoltaico'!B5980+'Approvvigionamento energia'!$Q$41*'Profilo eolico'!B5980</f>
        <v>859.44171996167802</v>
      </c>
      <c r="G5978">
        <f>$P$43*'Profilo fotovoltaico'!B5980+'Approvvigionamento energia'!$Q$43*'Profilo eolico'!B5980</f>
        <v>429.72085998083901</v>
      </c>
      <c r="H5978">
        <f t="shared" si="186"/>
        <v>1138.4335154826958</v>
      </c>
      <c r="I5978">
        <f>IF(LCOH!$C$28=Menu!$A$1,'Approvvigionamento energia'!C5978,0)+IF(LCOH!$C$28=Menu!$A$2,'Approvvigionamento energia'!D5978,0)+IF(LCOH!$C$28=Menu!$A$3,'Approvvigionamento energia'!E5978,0)+IF(LCOH!$C$28=Menu!$A$4,'Approvvigionamento energia'!F5978,0)+IF(LCOH!$C$28=Menu!$A$5,'Approvvigionamento energia'!G5978,0)+IF(LCOH!$C$28=Menu!$A$6,'Approvvigionamento energia'!H5978,0)</f>
        <v>859.44171996167802</v>
      </c>
      <c r="J5978">
        <f>'Approvvigionamento energia'!A5978+'Approvvigionamento energia'!B5978+'Approvvigionamento energia'!I5978</f>
        <v>1154.0417199616779</v>
      </c>
      <c r="K5978">
        <f>IF(MIN(LCOH!$C$18,J5978)&gt;=$P$48*LCOH!$C$18, MIN(LCOH!$C$18,J5978),0)</f>
        <v>1154.0417199616779</v>
      </c>
      <c r="L5978">
        <f t="shared" si="187"/>
        <v>0</v>
      </c>
      <c r="M5978">
        <f>K5978/LCOH!$C$18</f>
        <v>0.76936114664111865</v>
      </c>
      <c r="N5978">
        <f>K5978/LCOH!$C$34</f>
        <v>22.23587129020574</v>
      </c>
    </row>
    <row r="5979" spans="1:14" x14ac:dyDescent="0.35">
      <c r="A5979">
        <f>'Profilo fotovoltaico'!B5981*LCOH!$C$20</f>
        <v>0</v>
      </c>
      <c r="B5979">
        <f>'Profilo eolico'!B5981*LCOH!$C$21</f>
        <v>282</v>
      </c>
      <c r="C5979">
        <f>$P$35*'Profilo fotovoltaico'!B5981</f>
        <v>0</v>
      </c>
      <c r="D5979">
        <f>$Q$37*'Profilo eolico'!B5981</f>
        <v>1645.3670402524997</v>
      </c>
      <c r="E5979">
        <f>$P$39*'Profilo fotovoltaico'!B5981+'Approvvigionamento energia'!$Q$39*'Profilo eolico'!B5981</f>
        <v>1234.0252801893748</v>
      </c>
      <c r="F5979">
        <f>$P$41*'Profilo fotovoltaico'!B5981+'Approvvigionamento energia'!$Q$41*'Profilo eolico'!B5981</f>
        <v>822.68352012624985</v>
      </c>
      <c r="G5979">
        <f>$P$43*'Profilo fotovoltaico'!B5981+'Approvvigionamento energia'!$Q$43*'Profilo eolico'!B5981</f>
        <v>411.34176006312492</v>
      </c>
      <c r="H5979">
        <f t="shared" si="186"/>
        <v>1138.4335154826958</v>
      </c>
      <c r="I5979">
        <f>IF(LCOH!$C$28=Menu!$A$1,'Approvvigionamento energia'!C5979,0)+IF(LCOH!$C$28=Menu!$A$2,'Approvvigionamento energia'!D5979,0)+IF(LCOH!$C$28=Menu!$A$3,'Approvvigionamento energia'!E5979,0)+IF(LCOH!$C$28=Menu!$A$4,'Approvvigionamento energia'!F5979,0)+IF(LCOH!$C$28=Menu!$A$5,'Approvvigionamento energia'!G5979,0)+IF(LCOH!$C$28=Menu!$A$6,'Approvvigionamento energia'!H5979,0)</f>
        <v>822.68352012624985</v>
      </c>
      <c r="J5979">
        <f>'Approvvigionamento energia'!A5979+'Approvvigionamento energia'!B5979+'Approvvigionamento energia'!I5979</f>
        <v>1104.6835201262497</v>
      </c>
      <c r="K5979">
        <f>IF(MIN(LCOH!$C$18,J5979)&gt;=$P$48*LCOH!$C$18, MIN(LCOH!$C$18,J5979),0)</f>
        <v>1104.6835201262497</v>
      </c>
      <c r="L5979">
        <f t="shared" si="187"/>
        <v>0</v>
      </c>
      <c r="M5979">
        <f>K5979/LCOH!$C$18</f>
        <v>0.73645568008416651</v>
      </c>
      <c r="N5979">
        <f>K5979/LCOH!$C$34</f>
        <v>21.284846245207124</v>
      </c>
    </row>
    <row r="5980" spans="1:14" x14ac:dyDescent="0.35">
      <c r="A5980">
        <f>'Profilo fotovoltaico'!B5982*LCOH!$C$20</f>
        <v>0</v>
      </c>
      <c r="B5980">
        <f>'Profilo eolico'!B5982*LCOH!$C$21</f>
        <v>267.79999999999995</v>
      </c>
      <c r="C5980">
        <f>$P$35*'Profilo fotovoltaico'!B5982</f>
        <v>0</v>
      </c>
      <c r="D5980">
        <f>$Q$37*'Profilo eolico'!B5982</f>
        <v>1562.5152247504236</v>
      </c>
      <c r="E5980">
        <f>$P$39*'Profilo fotovoltaico'!B5982+'Approvvigionamento energia'!$Q$39*'Profilo eolico'!B5982</f>
        <v>1171.8864185628177</v>
      </c>
      <c r="F5980">
        <f>$P$41*'Profilo fotovoltaico'!B5982+'Approvvigionamento energia'!$Q$41*'Profilo eolico'!B5982</f>
        <v>781.25761237521181</v>
      </c>
      <c r="G5980">
        <f>$P$43*'Profilo fotovoltaico'!B5982+'Approvvigionamento energia'!$Q$43*'Profilo eolico'!B5982</f>
        <v>390.6288061876059</v>
      </c>
      <c r="H5980">
        <f t="shared" si="186"/>
        <v>1138.4335154826958</v>
      </c>
      <c r="I5980">
        <f>IF(LCOH!$C$28=Menu!$A$1,'Approvvigionamento energia'!C5980,0)+IF(LCOH!$C$28=Menu!$A$2,'Approvvigionamento energia'!D5980,0)+IF(LCOH!$C$28=Menu!$A$3,'Approvvigionamento energia'!E5980,0)+IF(LCOH!$C$28=Menu!$A$4,'Approvvigionamento energia'!F5980,0)+IF(LCOH!$C$28=Menu!$A$5,'Approvvigionamento energia'!G5980,0)+IF(LCOH!$C$28=Menu!$A$6,'Approvvigionamento energia'!H5980,0)</f>
        <v>781.25761237521181</v>
      </c>
      <c r="J5980">
        <f>'Approvvigionamento energia'!A5980+'Approvvigionamento energia'!B5980+'Approvvigionamento energia'!I5980</f>
        <v>1049.0576123752116</v>
      </c>
      <c r="K5980">
        <f>IF(MIN(LCOH!$C$18,J5980)&gt;=$P$48*LCOH!$C$18, MIN(LCOH!$C$18,J5980),0)</f>
        <v>1049.0576123752116</v>
      </c>
      <c r="L5980">
        <f t="shared" si="187"/>
        <v>0</v>
      </c>
      <c r="M5980">
        <f>K5980/LCOH!$C$18</f>
        <v>0.69937174158347448</v>
      </c>
      <c r="N5980">
        <f>K5980/LCOH!$C$34</f>
        <v>20.213056115129319</v>
      </c>
    </row>
    <row r="5981" spans="1:14" x14ac:dyDescent="0.35">
      <c r="A5981">
        <f>'Profilo fotovoltaico'!B5983*LCOH!$C$20</f>
        <v>0</v>
      </c>
      <c r="B5981">
        <f>'Profilo eolico'!B5983*LCOH!$C$21</f>
        <v>272.5</v>
      </c>
      <c r="C5981">
        <f>$P$35*'Profilo fotovoltaico'!B5983</f>
        <v>0</v>
      </c>
      <c r="D5981">
        <f>$Q$37*'Profilo eolico'!B5983</f>
        <v>1589.9380087546322</v>
      </c>
      <c r="E5981">
        <f>$P$39*'Profilo fotovoltaico'!B5983+'Approvvigionamento energia'!$Q$39*'Profilo eolico'!B5983</f>
        <v>1192.4535065659741</v>
      </c>
      <c r="F5981">
        <f>$P$41*'Profilo fotovoltaico'!B5983+'Approvvigionamento energia'!$Q$41*'Profilo eolico'!B5983</f>
        <v>794.96900437731608</v>
      </c>
      <c r="G5981">
        <f>$P$43*'Profilo fotovoltaico'!B5983+'Approvvigionamento energia'!$Q$43*'Profilo eolico'!B5983</f>
        <v>397.48450218865804</v>
      </c>
      <c r="H5981">
        <f t="shared" si="186"/>
        <v>1138.4335154826958</v>
      </c>
      <c r="I5981">
        <f>IF(LCOH!$C$28=Menu!$A$1,'Approvvigionamento energia'!C5981,0)+IF(LCOH!$C$28=Menu!$A$2,'Approvvigionamento energia'!D5981,0)+IF(LCOH!$C$28=Menu!$A$3,'Approvvigionamento energia'!E5981,0)+IF(LCOH!$C$28=Menu!$A$4,'Approvvigionamento energia'!F5981,0)+IF(LCOH!$C$28=Menu!$A$5,'Approvvigionamento energia'!G5981,0)+IF(LCOH!$C$28=Menu!$A$6,'Approvvigionamento energia'!H5981,0)</f>
        <v>794.96900437731608</v>
      </c>
      <c r="J5981">
        <f>'Approvvigionamento energia'!A5981+'Approvvigionamento energia'!B5981+'Approvvigionamento energia'!I5981</f>
        <v>1067.4690043773162</v>
      </c>
      <c r="K5981">
        <f>IF(MIN(LCOH!$C$18,J5981)&gt;=$P$48*LCOH!$C$18, MIN(LCOH!$C$18,J5981),0)</f>
        <v>1067.4690043773162</v>
      </c>
      <c r="L5981">
        <f t="shared" si="187"/>
        <v>0</v>
      </c>
      <c r="M5981">
        <f>K5981/LCOH!$C$18</f>
        <v>0.71164600291821078</v>
      </c>
      <c r="N5981">
        <f>K5981/LCOH!$C$34</f>
        <v>20.567803552549446</v>
      </c>
    </row>
    <row r="5982" spans="1:14" x14ac:dyDescent="0.35">
      <c r="A5982">
        <f>'Profilo fotovoltaico'!B5984*LCOH!$C$20</f>
        <v>0</v>
      </c>
      <c r="B5982">
        <f>'Profilo eolico'!B5984*LCOH!$C$21</f>
        <v>290.2</v>
      </c>
      <c r="C5982">
        <f>$P$35*'Profilo fotovoltaico'!B5984</f>
        <v>0</v>
      </c>
      <c r="D5982">
        <f>$Q$37*'Profilo eolico'!B5984</f>
        <v>1693.2110463875017</v>
      </c>
      <c r="E5982">
        <f>$P$39*'Profilo fotovoltaico'!B5984+'Approvvigionamento energia'!$Q$39*'Profilo eolico'!B5984</f>
        <v>1269.9082847906263</v>
      </c>
      <c r="F5982">
        <f>$P$41*'Profilo fotovoltaico'!B5984+'Approvvigionamento energia'!$Q$41*'Profilo eolico'!B5984</f>
        <v>846.60552319375086</v>
      </c>
      <c r="G5982">
        <f>$P$43*'Profilo fotovoltaico'!B5984+'Approvvigionamento energia'!$Q$43*'Profilo eolico'!B5984</f>
        <v>423.30276159687543</v>
      </c>
      <c r="H5982">
        <f t="shared" si="186"/>
        <v>1138.4335154826958</v>
      </c>
      <c r="I5982">
        <f>IF(LCOH!$C$28=Menu!$A$1,'Approvvigionamento energia'!C5982,0)+IF(LCOH!$C$28=Menu!$A$2,'Approvvigionamento energia'!D5982,0)+IF(LCOH!$C$28=Menu!$A$3,'Approvvigionamento energia'!E5982,0)+IF(LCOH!$C$28=Menu!$A$4,'Approvvigionamento energia'!F5982,0)+IF(LCOH!$C$28=Menu!$A$5,'Approvvigionamento energia'!G5982,0)+IF(LCOH!$C$28=Menu!$A$6,'Approvvigionamento energia'!H5982,0)</f>
        <v>846.60552319375086</v>
      </c>
      <c r="J5982">
        <f>'Approvvigionamento energia'!A5982+'Approvvigionamento energia'!B5982+'Approvvigionamento energia'!I5982</f>
        <v>1136.8055231937508</v>
      </c>
      <c r="K5982">
        <f>IF(MIN(LCOH!$C$18,J5982)&gt;=$P$48*LCOH!$C$18, MIN(LCOH!$C$18,J5982),0)</f>
        <v>1136.8055231937508</v>
      </c>
      <c r="L5982">
        <f t="shared" si="187"/>
        <v>0</v>
      </c>
      <c r="M5982">
        <f>K5982/LCOH!$C$18</f>
        <v>0.75787034879583381</v>
      </c>
      <c r="N5982">
        <f>K5982/LCOH!$C$34</f>
        <v>21.903767306237974</v>
      </c>
    </row>
    <row r="5983" spans="1:14" x14ac:dyDescent="0.35">
      <c r="A5983">
        <f>'Profilo fotovoltaico'!B5985*LCOH!$C$20</f>
        <v>67</v>
      </c>
      <c r="B5983">
        <f>'Profilo eolico'!B5985*LCOH!$C$21</f>
        <v>296</v>
      </c>
      <c r="C5983">
        <f>$P$35*'Profilo fotovoltaico'!B5985</f>
        <v>492.7590165706784</v>
      </c>
      <c r="D5983">
        <f>$Q$37*'Profilo eolico'!B5985</f>
        <v>1727.0519287756736</v>
      </c>
      <c r="E5983">
        <f>$P$39*'Profilo fotovoltaico'!B5985+'Approvvigionamento energia'!$Q$39*'Profilo eolico'!B5985</f>
        <v>1418.4787007244247</v>
      </c>
      <c r="F5983">
        <f>$P$41*'Profilo fotovoltaico'!B5985+'Approvvigionamento energia'!$Q$41*'Profilo eolico'!B5985</f>
        <v>1109.9054726731761</v>
      </c>
      <c r="G5983">
        <f>$P$43*'Profilo fotovoltaico'!B5985+'Approvvigionamento energia'!$Q$43*'Profilo eolico'!B5985</f>
        <v>801.3322446219272</v>
      </c>
      <c r="H5983">
        <f t="shared" si="186"/>
        <v>1138.4335154826958</v>
      </c>
      <c r="I5983">
        <f>IF(LCOH!$C$28=Menu!$A$1,'Approvvigionamento energia'!C5983,0)+IF(LCOH!$C$28=Menu!$A$2,'Approvvigionamento energia'!D5983,0)+IF(LCOH!$C$28=Menu!$A$3,'Approvvigionamento energia'!E5983,0)+IF(LCOH!$C$28=Menu!$A$4,'Approvvigionamento energia'!F5983,0)+IF(LCOH!$C$28=Menu!$A$5,'Approvvigionamento energia'!G5983,0)+IF(LCOH!$C$28=Menu!$A$6,'Approvvigionamento energia'!H5983,0)</f>
        <v>1109.9054726731761</v>
      </c>
      <c r="J5983">
        <f>'Approvvigionamento energia'!A5983+'Approvvigionamento energia'!B5983+'Approvvigionamento energia'!I5983</f>
        <v>1472.9054726731761</v>
      </c>
      <c r="K5983">
        <f>IF(MIN(LCOH!$C$18,J5983)&gt;=$P$48*LCOH!$C$18, MIN(LCOH!$C$18,J5983),0)</f>
        <v>1472.9054726731761</v>
      </c>
      <c r="L5983">
        <f t="shared" si="187"/>
        <v>0</v>
      </c>
      <c r="M5983">
        <f>K5983/LCOH!$C$18</f>
        <v>0.98193698178211741</v>
      </c>
      <c r="N5983">
        <f>K5983/LCOH!$C$34</f>
        <v>28.379681554396456</v>
      </c>
    </row>
    <row r="5984" spans="1:14" x14ac:dyDescent="0.35">
      <c r="A5984">
        <f>'Profilo fotovoltaico'!B5986*LCOH!$C$20</f>
        <v>214</v>
      </c>
      <c r="B5984">
        <f>'Profilo eolico'!B5986*LCOH!$C$21</f>
        <v>421.3</v>
      </c>
      <c r="C5984">
        <f>$P$35*'Profilo fotovoltaico'!B5986</f>
        <v>1573.8870081511218</v>
      </c>
      <c r="D5984">
        <f>$Q$37*'Profilo eolico'!B5986</f>
        <v>2458.1316810580788</v>
      </c>
      <c r="E5984">
        <f>$P$39*'Profilo fotovoltaico'!B5986+'Approvvigionamento energia'!$Q$39*'Profilo eolico'!B5986</f>
        <v>2237.0705128313393</v>
      </c>
      <c r="F5984">
        <f>$P$41*'Profilo fotovoltaico'!B5986+'Approvvigionamento energia'!$Q$41*'Profilo eolico'!B5986</f>
        <v>2016.0093446046003</v>
      </c>
      <c r="G5984">
        <f>$P$43*'Profilo fotovoltaico'!B5986+'Approvvigionamento energia'!$Q$43*'Profilo eolico'!B5986</f>
        <v>1794.9481763778613</v>
      </c>
      <c r="H5984">
        <f t="shared" si="186"/>
        <v>1138.4335154826958</v>
      </c>
      <c r="I5984">
        <f>IF(LCOH!$C$28=Menu!$A$1,'Approvvigionamento energia'!C5984,0)+IF(LCOH!$C$28=Menu!$A$2,'Approvvigionamento energia'!D5984,0)+IF(LCOH!$C$28=Menu!$A$3,'Approvvigionamento energia'!E5984,0)+IF(LCOH!$C$28=Menu!$A$4,'Approvvigionamento energia'!F5984,0)+IF(LCOH!$C$28=Menu!$A$5,'Approvvigionamento energia'!G5984,0)+IF(LCOH!$C$28=Menu!$A$6,'Approvvigionamento energia'!H5984,0)</f>
        <v>2016.0093446046003</v>
      </c>
      <c r="J5984">
        <f>'Approvvigionamento energia'!A5984+'Approvvigionamento energia'!B5984+'Approvvigionamento energia'!I5984</f>
        <v>2651.3093446046005</v>
      </c>
      <c r="K5984">
        <f>IF(MIN(LCOH!$C$18,J5984)&gt;=$P$48*LCOH!$C$18, MIN(LCOH!$C$18,J5984),0)</f>
        <v>1500</v>
      </c>
      <c r="L5984">
        <f t="shared" si="187"/>
        <v>1151.3093446046005</v>
      </c>
      <c r="M5984">
        <f>K5984/LCOH!$C$18</f>
        <v>1</v>
      </c>
      <c r="N5984">
        <f>K5984/LCOH!$C$34</f>
        <v>28.901734104046245</v>
      </c>
    </row>
    <row r="5985" spans="1:14" x14ac:dyDescent="0.35">
      <c r="A5985">
        <f>'Profilo fotovoltaico'!B5987*LCOH!$C$20</f>
        <v>372</v>
      </c>
      <c r="B5985">
        <f>'Profilo eolico'!B5987*LCOH!$C$21</f>
        <v>495.90000000000003</v>
      </c>
      <c r="C5985">
        <f>$P$35*'Profilo fotovoltaico'!B5987</f>
        <v>2735.915733795408</v>
      </c>
      <c r="D5985">
        <f>$Q$37*'Profilo eolico'!B5987</f>
        <v>2893.3954441887045</v>
      </c>
      <c r="E5985">
        <f>$P$39*'Profilo fotovoltaico'!B5987+'Approvvigionamento energia'!$Q$39*'Profilo eolico'!B5987</f>
        <v>2854.0255165903804</v>
      </c>
      <c r="F5985">
        <f>$P$41*'Profilo fotovoltaico'!B5987+'Approvvigionamento energia'!$Q$41*'Profilo eolico'!B5987</f>
        <v>2814.6555889920564</v>
      </c>
      <c r="G5985">
        <f>$P$43*'Profilo fotovoltaico'!B5987+'Approvvigionamento energia'!$Q$43*'Profilo eolico'!B5987</f>
        <v>2775.285661393732</v>
      </c>
      <c r="H5985">
        <f t="shared" si="186"/>
        <v>1138.4335154826958</v>
      </c>
      <c r="I5985">
        <f>IF(LCOH!$C$28=Menu!$A$1,'Approvvigionamento energia'!C5985,0)+IF(LCOH!$C$28=Menu!$A$2,'Approvvigionamento energia'!D5985,0)+IF(LCOH!$C$28=Menu!$A$3,'Approvvigionamento energia'!E5985,0)+IF(LCOH!$C$28=Menu!$A$4,'Approvvigionamento energia'!F5985,0)+IF(LCOH!$C$28=Menu!$A$5,'Approvvigionamento energia'!G5985,0)+IF(LCOH!$C$28=Menu!$A$6,'Approvvigionamento energia'!H5985,0)</f>
        <v>2814.6555889920564</v>
      </c>
      <c r="J5985">
        <f>'Approvvigionamento energia'!A5985+'Approvvigionamento energia'!B5985+'Approvvigionamento energia'!I5985</f>
        <v>3682.5555889920565</v>
      </c>
      <c r="K5985">
        <f>IF(MIN(LCOH!$C$18,J5985)&gt;=$P$48*LCOH!$C$18, MIN(LCOH!$C$18,J5985),0)</f>
        <v>1500</v>
      </c>
      <c r="L5985">
        <f t="shared" si="187"/>
        <v>2182.5555889920565</v>
      </c>
      <c r="M5985">
        <f>K5985/LCOH!$C$18</f>
        <v>1</v>
      </c>
      <c r="N5985">
        <f>K5985/LCOH!$C$34</f>
        <v>28.901734104046245</v>
      </c>
    </row>
    <row r="5986" spans="1:14" x14ac:dyDescent="0.35">
      <c r="A5986">
        <f>'Profilo fotovoltaico'!B5988*LCOH!$C$20</f>
        <v>496</v>
      </c>
      <c r="B5986">
        <f>'Profilo eolico'!B5988*LCOH!$C$21</f>
        <v>513.9</v>
      </c>
      <c r="C5986">
        <f>$P$35*'Profilo fotovoltaico'!B5988</f>
        <v>3647.8876450605444</v>
      </c>
      <c r="D5986">
        <f>$Q$37*'Profilo eolico'!B5988</f>
        <v>2998.418872289928</v>
      </c>
      <c r="E5986">
        <f>$P$39*'Profilo fotovoltaico'!B5988+'Approvvigionamento energia'!$Q$39*'Profilo eolico'!B5988</f>
        <v>3160.7860654825818</v>
      </c>
      <c r="F5986">
        <f>$P$41*'Profilo fotovoltaico'!B5988+'Approvvigionamento energia'!$Q$41*'Profilo eolico'!B5988</f>
        <v>3323.1532586752364</v>
      </c>
      <c r="G5986">
        <f>$P$43*'Profilo fotovoltaico'!B5988+'Approvvigionamento energia'!$Q$43*'Profilo eolico'!B5988</f>
        <v>3485.5204518678902</v>
      </c>
      <c r="H5986">
        <f t="shared" si="186"/>
        <v>1138.4335154826958</v>
      </c>
      <c r="I5986">
        <f>IF(LCOH!$C$28=Menu!$A$1,'Approvvigionamento energia'!C5986,0)+IF(LCOH!$C$28=Menu!$A$2,'Approvvigionamento energia'!D5986,0)+IF(LCOH!$C$28=Menu!$A$3,'Approvvigionamento energia'!E5986,0)+IF(LCOH!$C$28=Menu!$A$4,'Approvvigionamento energia'!F5986,0)+IF(LCOH!$C$28=Menu!$A$5,'Approvvigionamento energia'!G5986,0)+IF(LCOH!$C$28=Menu!$A$6,'Approvvigionamento energia'!H5986,0)</f>
        <v>3323.1532586752364</v>
      </c>
      <c r="J5986">
        <f>'Approvvigionamento energia'!A5986+'Approvvigionamento energia'!B5986+'Approvvigionamento energia'!I5986</f>
        <v>4333.0532586752361</v>
      </c>
      <c r="K5986">
        <f>IF(MIN(LCOH!$C$18,J5986)&gt;=$P$48*LCOH!$C$18, MIN(LCOH!$C$18,J5986),0)</f>
        <v>1500</v>
      </c>
      <c r="L5986">
        <f t="shared" si="187"/>
        <v>2833.0532586752361</v>
      </c>
      <c r="M5986">
        <f>K5986/LCOH!$C$18</f>
        <v>1</v>
      </c>
      <c r="N5986">
        <f>K5986/LCOH!$C$34</f>
        <v>28.901734104046245</v>
      </c>
    </row>
    <row r="5987" spans="1:14" x14ac:dyDescent="0.35">
      <c r="A5987">
        <f>'Profilo fotovoltaico'!B5989*LCOH!$C$20</f>
        <v>576</v>
      </c>
      <c r="B5987">
        <f>'Profilo eolico'!B5989*LCOH!$C$21</f>
        <v>501.70000000000005</v>
      </c>
      <c r="C5987">
        <f>$P$35*'Profilo fotovoltaico'!B5989</f>
        <v>4236.2566200703095</v>
      </c>
      <c r="D5987">
        <f>$Q$37*'Profilo eolico'!B5989</f>
        <v>2927.2363265768768</v>
      </c>
      <c r="E5987">
        <f>$P$39*'Profilo fotovoltaico'!B5989+'Approvvigionamento energia'!$Q$39*'Profilo eolico'!B5989</f>
        <v>3254.4913999502351</v>
      </c>
      <c r="F5987">
        <f>$P$41*'Profilo fotovoltaico'!B5989+'Approvvigionamento energia'!$Q$41*'Profilo eolico'!B5989</f>
        <v>3581.7464733235929</v>
      </c>
      <c r="G5987">
        <f>$P$43*'Profilo fotovoltaico'!B5989+'Approvvigionamento energia'!$Q$43*'Profilo eolico'!B5989</f>
        <v>3909.0015466969512</v>
      </c>
      <c r="H5987">
        <f t="shared" si="186"/>
        <v>1138.4335154826958</v>
      </c>
      <c r="I5987">
        <f>IF(LCOH!$C$28=Menu!$A$1,'Approvvigionamento energia'!C5987,0)+IF(LCOH!$C$28=Menu!$A$2,'Approvvigionamento energia'!D5987,0)+IF(LCOH!$C$28=Menu!$A$3,'Approvvigionamento energia'!E5987,0)+IF(LCOH!$C$28=Menu!$A$4,'Approvvigionamento energia'!F5987,0)+IF(LCOH!$C$28=Menu!$A$5,'Approvvigionamento energia'!G5987,0)+IF(LCOH!$C$28=Menu!$A$6,'Approvvigionamento energia'!H5987,0)</f>
        <v>3581.7464733235929</v>
      </c>
      <c r="J5987">
        <f>'Approvvigionamento energia'!A5987+'Approvvigionamento energia'!B5987+'Approvvigionamento energia'!I5987</f>
        <v>4659.4464733235927</v>
      </c>
      <c r="K5987">
        <f>IF(MIN(LCOH!$C$18,J5987)&gt;=$P$48*LCOH!$C$18, MIN(LCOH!$C$18,J5987),0)</f>
        <v>1500</v>
      </c>
      <c r="L5987">
        <f t="shared" si="187"/>
        <v>3159.4464733235927</v>
      </c>
      <c r="M5987">
        <f>K5987/LCOH!$C$18</f>
        <v>1</v>
      </c>
      <c r="N5987">
        <f>K5987/LCOH!$C$34</f>
        <v>28.901734104046245</v>
      </c>
    </row>
    <row r="5988" spans="1:14" x14ac:dyDescent="0.35">
      <c r="A5988">
        <f>'Profilo fotovoltaico'!B5990*LCOH!$C$20</f>
        <v>621</v>
      </c>
      <c r="B5988">
        <f>'Profilo eolico'!B5990*LCOH!$C$21</f>
        <v>480.8</v>
      </c>
      <c r="C5988">
        <f>$P$35*'Profilo fotovoltaico'!B5990</f>
        <v>4567.214168513302</v>
      </c>
      <c r="D5988">
        <f>$Q$37*'Profilo eolico'!B5990</f>
        <v>2805.2924572815673</v>
      </c>
      <c r="E5988">
        <f>$P$39*'Profilo fotovoltaico'!B5990+'Approvvigionamento energia'!$Q$39*'Profilo eolico'!B5990</f>
        <v>3245.772885089501</v>
      </c>
      <c r="F5988">
        <f>$P$41*'Profilo fotovoltaico'!B5990+'Approvvigionamento energia'!$Q$41*'Profilo eolico'!B5990</f>
        <v>3686.2533128974346</v>
      </c>
      <c r="G5988">
        <f>$P$43*'Profilo fotovoltaico'!B5990+'Approvvigionamento energia'!$Q$43*'Profilo eolico'!B5990</f>
        <v>4126.7337407053683</v>
      </c>
      <c r="H5988">
        <f t="shared" si="186"/>
        <v>1138.4335154826958</v>
      </c>
      <c r="I5988">
        <f>IF(LCOH!$C$28=Menu!$A$1,'Approvvigionamento energia'!C5988,0)+IF(LCOH!$C$28=Menu!$A$2,'Approvvigionamento energia'!D5988,0)+IF(LCOH!$C$28=Menu!$A$3,'Approvvigionamento energia'!E5988,0)+IF(LCOH!$C$28=Menu!$A$4,'Approvvigionamento energia'!F5988,0)+IF(LCOH!$C$28=Menu!$A$5,'Approvvigionamento energia'!G5988,0)+IF(LCOH!$C$28=Menu!$A$6,'Approvvigionamento energia'!H5988,0)</f>
        <v>3686.2533128974346</v>
      </c>
      <c r="J5988">
        <f>'Approvvigionamento energia'!A5988+'Approvvigionamento energia'!B5988+'Approvvigionamento energia'!I5988</f>
        <v>4788.0533128974348</v>
      </c>
      <c r="K5988">
        <f>IF(MIN(LCOH!$C$18,J5988)&gt;=$P$48*LCOH!$C$18, MIN(LCOH!$C$18,J5988),0)</f>
        <v>1500</v>
      </c>
      <c r="L5988">
        <f t="shared" si="187"/>
        <v>3288.0533128974348</v>
      </c>
      <c r="M5988">
        <f>K5988/LCOH!$C$18</f>
        <v>1</v>
      </c>
      <c r="N5988">
        <f>K5988/LCOH!$C$34</f>
        <v>28.901734104046245</v>
      </c>
    </row>
    <row r="5989" spans="1:14" x14ac:dyDescent="0.35">
      <c r="A5989">
        <f>'Profilo fotovoltaico'!B5991*LCOH!$C$20</f>
        <v>616</v>
      </c>
      <c r="B5989">
        <f>'Profilo eolico'!B5991*LCOH!$C$21</f>
        <v>467.4</v>
      </c>
      <c r="C5989">
        <f>$P$35*'Profilo fotovoltaico'!B5991</f>
        <v>4530.4411075751923</v>
      </c>
      <c r="D5989">
        <f>$Q$37*'Profilo eolico'!B5991</f>
        <v>2727.108349695101</v>
      </c>
      <c r="E5989">
        <f>$P$39*'Profilo fotovoltaico'!B5991+'Approvvigionamento energia'!$Q$39*'Profilo eolico'!B5991</f>
        <v>3177.9415391651237</v>
      </c>
      <c r="F5989">
        <f>$P$41*'Profilo fotovoltaico'!B5991+'Approvvigionamento energia'!$Q$41*'Profilo eolico'!B5991</f>
        <v>3628.7747286351469</v>
      </c>
      <c r="G5989">
        <f>$P$43*'Profilo fotovoltaico'!B5991+'Approvvigionamento energia'!$Q$43*'Profilo eolico'!B5991</f>
        <v>4079.6079181051696</v>
      </c>
      <c r="H5989">
        <f t="shared" si="186"/>
        <v>1138.4335154826958</v>
      </c>
      <c r="I5989">
        <f>IF(LCOH!$C$28=Menu!$A$1,'Approvvigionamento energia'!C5989,0)+IF(LCOH!$C$28=Menu!$A$2,'Approvvigionamento energia'!D5989,0)+IF(LCOH!$C$28=Menu!$A$3,'Approvvigionamento energia'!E5989,0)+IF(LCOH!$C$28=Menu!$A$4,'Approvvigionamento energia'!F5989,0)+IF(LCOH!$C$28=Menu!$A$5,'Approvvigionamento energia'!G5989,0)+IF(LCOH!$C$28=Menu!$A$6,'Approvvigionamento energia'!H5989,0)</f>
        <v>3628.7747286351469</v>
      </c>
      <c r="J5989">
        <f>'Approvvigionamento energia'!A5989+'Approvvigionamento energia'!B5989+'Approvvigionamento energia'!I5989</f>
        <v>4712.1747286351474</v>
      </c>
      <c r="K5989">
        <f>IF(MIN(LCOH!$C$18,J5989)&gt;=$P$48*LCOH!$C$18, MIN(LCOH!$C$18,J5989),0)</f>
        <v>1500</v>
      </c>
      <c r="L5989">
        <f t="shared" si="187"/>
        <v>3212.1747286351474</v>
      </c>
      <c r="M5989">
        <f>K5989/LCOH!$C$18</f>
        <v>1</v>
      </c>
      <c r="N5989">
        <f>K5989/LCOH!$C$34</f>
        <v>28.901734104046245</v>
      </c>
    </row>
    <row r="5990" spans="1:14" x14ac:dyDescent="0.35">
      <c r="A5990">
        <f>'Profilo fotovoltaico'!B5992*LCOH!$C$20</f>
        <v>564</v>
      </c>
      <c r="B5990">
        <f>'Profilo eolico'!B5992*LCOH!$C$21</f>
        <v>457</v>
      </c>
      <c r="C5990">
        <f>$P$35*'Profilo fotovoltaico'!B5992</f>
        <v>4148.0012738188443</v>
      </c>
      <c r="D5990">
        <f>$Q$37*'Profilo eolico'!B5992</f>
        <v>2666.4281467921719</v>
      </c>
      <c r="E5990">
        <f>$P$39*'Profilo fotovoltaico'!B5992+'Approvvigionamento energia'!$Q$39*'Profilo eolico'!B5992</f>
        <v>3036.8214285488402</v>
      </c>
      <c r="F5990">
        <f>$P$41*'Profilo fotovoltaico'!B5992+'Approvvigionamento energia'!$Q$41*'Profilo eolico'!B5992</f>
        <v>3407.2147103055081</v>
      </c>
      <c r="G5990">
        <f>$P$43*'Profilo fotovoltaico'!B5992+'Approvvigionamento energia'!$Q$43*'Profilo eolico'!B5992</f>
        <v>3777.6079920621764</v>
      </c>
      <c r="H5990">
        <f t="shared" si="186"/>
        <v>1138.4335154826958</v>
      </c>
      <c r="I5990">
        <f>IF(LCOH!$C$28=Menu!$A$1,'Approvvigionamento energia'!C5990,0)+IF(LCOH!$C$28=Menu!$A$2,'Approvvigionamento energia'!D5990,0)+IF(LCOH!$C$28=Menu!$A$3,'Approvvigionamento energia'!E5990,0)+IF(LCOH!$C$28=Menu!$A$4,'Approvvigionamento energia'!F5990,0)+IF(LCOH!$C$28=Menu!$A$5,'Approvvigionamento energia'!G5990,0)+IF(LCOH!$C$28=Menu!$A$6,'Approvvigionamento energia'!H5990,0)</f>
        <v>3407.2147103055081</v>
      </c>
      <c r="J5990">
        <f>'Approvvigionamento energia'!A5990+'Approvvigionamento energia'!B5990+'Approvvigionamento energia'!I5990</f>
        <v>4428.2147103055086</v>
      </c>
      <c r="K5990">
        <f>IF(MIN(LCOH!$C$18,J5990)&gt;=$P$48*LCOH!$C$18, MIN(LCOH!$C$18,J5990),0)</f>
        <v>1500</v>
      </c>
      <c r="L5990">
        <f t="shared" si="187"/>
        <v>2928.2147103055086</v>
      </c>
      <c r="M5990">
        <f>K5990/LCOH!$C$18</f>
        <v>1</v>
      </c>
      <c r="N5990">
        <f>K5990/LCOH!$C$34</f>
        <v>28.901734104046245</v>
      </c>
    </row>
    <row r="5991" spans="1:14" x14ac:dyDescent="0.35">
      <c r="A5991">
        <f>'Profilo fotovoltaico'!B5993*LCOH!$C$20</f>
        <v>473</v>
      </c>
      <c r="B5991">
        <f>'Profilo eolico'!B5993*LCOH!$C$21</f>
        <v>453.29999999999995</v>
      </c>
      <c r="C5991">
        <f>$P$35*'Profilo fotovoltaico'!B5993</f>
        <v>3478.7315647452365</v>
      </c>
      <c r="D5991">
        <f>$Q$37*'Profilo eolico'!B5993</f>
        <v>2644.8399976824758</v>
      </c>
      <c r="E5991">
        <f>$P$39*'Profilo fotovoltaico'!B5993+'Approvvigionamento energia'!$Q$39*'Profilo eolico'!B5993</f>
        <v>2853.3128894481661</v>
      </c>
      <c r="F5991">
        <f>$P$41*'Profilo fotovoltaico'!B5993+'Approvvigionamento energia'!$Q$41*'Profilo eolico'!B5993</f>
        <v>3061.7857812138564</v>
      </c>
      <c r="G5991">
        <f>$P$43*'Profilo fotovoltaico'!B5993+'Approvvigionamento energia'!$Q$43*'Profilo eolico'!B5993</f>
        <v>3270.2586729795466</v>
      </c>
      <c r="H5991">
        <f t="shared" si="186"/>
        <v>1138.4335154826958</v>
      </c>
      <c r="I5991">
        <f>IF(LCOH!$C$28=Menu!$A$1,'Approvvigionamento energia'!C5991,0)+IF(LCOH!$C$28=Menu!$A$2,'Approvvigionamento energia'!D5991,0)+IF(LCOH!$C$28=Menu!$A$3,'Approvvigionamento energia'!E5991,0)+IF(LCOH!$C$28=Menu!$A$4,'Approvvigionamento energia'!F5991,0)+IF(LCOH!$C$28=Menu!$A$5,'Approvvigionamento energia'!G5991,0)+IF(LCOH!$C$28=Menu!$A$6,'Approvvigionamento energia'!H5991,0)</f>
        <v>3061.7857812138564</v>
      </c>
      <c r="J5991">
        <f>'Approvvigionamento energia'!A5991+'Approvvigionamento energia'!B5991+'Approvvigionamento energia'!I5991</f>
        <v>3988.0857812138565</v>
      </c>
      <c r="K5991">
        <f>IF(MIN(LCOH!$C$18,J5991)&gt;=$P$48*LCOH!$C$18, MIN(LCOH!$C$18,J5991),0)</f>
        <v>1500</v>
      </c>
      <c r="L5991">
        <f t="shared" si="187"/>
        <v>2488.0857812138565</v>
      </c>
      <c r="M5991">
        <f>K5991/LCOH!$C$18</f>
        <v>1</v>
      </c>
      <c r="N5991">
        <f>K5991/LCOH!$C$34</f>
        <v>28.901734104046245</v>
      </c>
    </row>
    <row r="5992" spans="1:14" x14ac:dyDescent="0.35">
      <c r="A5992">
        <f>'Profilo fotovoltaico'!B5994*LCOH!$C$20</f>
        <v>352</v>
      </c>
      <c r="B5992">
        <f>'Profilo eolico'!B5994*LCOH!$C$21</f>
        <v>449.90000000000003</v>
      </c>
      <c r="C5992">
        <f>$P$35*'Profilo fotovoltaico'!B5994</f>
        <v>2588.8234900429666</v>
      </c>
      <c r="D5992">
        <f>$Q$37*'Profilo eolico'!B5994</f>
        <v>2625.0022390411336</v>
      </c>
      <c r="E5992">
        <f>$P$39*'Profilo fotovoltaico'!B5994+'Approvvigionamento energia'!$Q$39*'Profilo eolico'!B5994</f>
        <v>2615.9575517915919</v>
      </c>
      <c r="F5992">
        <f>$P$41*'Profilo fotovoltaico'!B5994+'Approvvigionamento energia'!$Q$41*'Profilo eolico'!B5994</f>
        <v>2606.9128645420501</v>
      </c>
      <c r="G5992">
        <f>$P$43*'Profilo fotovoltaico'!B5994+'Approvvigionamento energia'!$Q$43*'Profilo eolico'!B5994</f>
        <v>2597.8681772925083</v>
      </c>
      <c r="H5992">
        <f t="shared" si="186"/>
        <v>1138.4335154826958</v>
      </c>
      <c r="I5992">
        <f>IF(LCOH!$C$28=Menu!$A$1,'Approvvigionamento energia'!C5992,0)+IF(LCOH!$C$28=Menu!$A$2,'Approvvigionamento energia'!D5992,0)+IF(LCOH!$C$28=Menu!$A$3,'Approvvigionamento energia'!E5992,0)+IF(LCOH!$C$28=Menu!$A$4,'Approvvigionamento energia'!F5992,0)+IF(LCOH!$C$28=Menu!$A$5,'Approvvigionamento energia'!G5992,0)+IF(LCOH!$C$28=Menu!$A$6,'Approvvigionamento energia'!H5992,0)</f>
        <v>2606.9128645420501</v>
      </c>
      <c r="J5992">
        <f>'Approvvigionamento energia'!A5992+'Approvvigionamento energia'!B5992+'Approvvigionamento energia'!I5992</f>
        <v>3408.8128645420502</v>
      </c>
      <c r="K5992">
        <f>IF(MIN(LCOH!$C$18,J5992)&gt;=$P$48*LCOH!$C$18, MIN(LCOH!$C$18,J5992),0)</f>
        <v>1500</v>
      </c>
      <c r="L5992">
        <f t="shared" si="187"/>
        <v>1908.8128645420502</v>
      </c>
      <c r="M5992">
        <f>K5992/LCOH!$C$18</f>
        <v>1</v>
      </c>
      <c r="N5992">
        <f>K5992/LCOH!$C$34</f>
        <v>28.901734104046245</v>
      </c>
    </row>
    <row r="5993" spans="1:14" x14ac:dyDescent="0.35">
      <c r="A5993">
        <f>'Profilo fotovoltaico'!B5995*LCOH!$C$20</f>
        <v>224</v>
      </c>
      <c r="B5993">
        <f>'Profilo eolico'!B5995*LCOH!$C$21</f>
        <v>435.2</v>
      </c>
      <c r="C5993">
        <f>$P$35*'Profilo fotovoltaico'!B5995</f>
        <v>1647.4331300273425</v>
      </c>
      <c r="D5993">
        <f>$Q$37*'Profilo eolico'!B5995</f>
        <v>2539.2331060918009</v>
      </c>
      <c r="E5993">
        <f>$P$39*'Profilo fotovoltaico'!B5995+'Approvvigionamento energia'!$Q$39*'Profilo eolico'!B5995</f>
        <v>2316.2831120756864</v>
      </c>
      <c r="F5993">
        <f>$P$41*'Profilo fotovoltaico'!B5995+'Approvvigionamento energia'!$Q$41*'Profilo eolico'!B5995</f>
        <v>2093.3331180595715</v>
      </c>
      <c r="G5993">
        <f>$P$43*'Profilo fotovoltaico'!B5995+'Approvvigionamento energia'!$Q$43*'Profilo eolico'!B5995</f>
        <v>1870.3831240434574</v>
      </c>
      <c r="H5993">
        <f t="shared" si="186"/>
        <v>1138.4335154826958</v>
      </c>
      <c r="I5993">
        <f>IF(LCOH!$C$28=Menu!$A$1,'Approvvigionamento energia'!C5993,0)+IF(LCOH!$C$28=Menu!$A$2,'Approvvigionamento energia'!D5993,0)+IF(LCOH!$C$28=Menu!$A$3,'Approvvigionamento energia'!E5993,0)+IF(LCOH!$C$28=Menu!$A$4,'Approvvigionamento energia'!F5993,0)+IF(LCOH!$C$28=Menu!$A$5,'Approvvigionamento energia'!G5993,0)+IF(LCOH!$C$28=Menu!$A$6,'Approvvigionamento energia'!H5993,0)</f>
        <v>2093.3331180595715</v>
      </c>
      <c r="J5993">
        <f>'Approvvigionamento energia'!A5993+'Approvvigionamento energia'!B5993+'Approvvigionamento energia'!I5993</f>
        <v>2752.5331180595713</v>
      </c>
      <c r="K5993">
        <f>IF(MIN(LCOH!$C$18,J5993)&gt;=$P$48*LCOH!$C$18, MIN(LCOH!$C$18,J5993),0)</f>
        <v>1500</v>
      </c>
      <c r="L5993">
        <f t="shared" si="187"/>
        <v>1252.5331180595713</v>
      </c>
      <c r="M5993">
        <f>K5993/LCOH!$C$18</f>
        <v>1</v>
      </c>
      <c r="N5993">
        <f>K5993/LCOH!$C$34</f>
        <v>28.901734104046245</v>
      </c>
    </row>
    <row r="5994" spans="1:14" x14ac:dyDescent="0.35">
      <c r="A5994">
        <f>'Profilo fotovoltaico'!B5996*LCOH!$C$20</f>
        <v>97</v>
      </c>
      <c r="B5994">
        <f>'Profilo eolico'!B5996*LCOH!$C$21</f>
        <v>395.5</v>
      </c>
      <c r="C5994">
        <f>$P$35*'Profilo fotovoltaico'!B5996</f>
        <v>713.39738219934031</v>
      </c>
      <c r="D5994">
        <f>$Q$37*'Profilo eolico'!B5996</f>
        <v>2307.5981007796586</v>
      </c>
      <c r="E5994">
        <f>$P$39*'Profilo fotovoltaico'!B5996+'Approvvigionamento energia'!$Q$39*'Profilo eolico'!B5996</f>
        <v>1909.0479211345789</v>
      </c>
      <c r="F5994">
        <f>$P$41*'Profilo fotovoltaico'!B5996+'Approvvigionamento energia'!$Q$41*'Profilo eolico'!B5996</f>
        <v>1510.4977414894995</v>
      </c>
      <c r="G5994">
        <f>$P$43*'Profilo fotovoltaico'!B5996+'Approvvigionamento energia'!$Q$43*'Profilo eolico'!B5996</f>
        <v>1111.9475618444199</v>
      </c>
      <c r="H5994">
        <f t="shared" si="186"/>
        <v>1138.4335154826958</v>
      </c>
      <c r="I5994">
        <f>IF(LCOH!$C$28=Menu!$A$1,'Approvvigionamento energia'!C5994,0)+IF(LCOH!$C$28=Menu!$A$2,'Approvvigionamento energia'!D5994,0)+IF(LCOH!$C$28=Menu!$A$3,'Approvvigionamento energia'!E5994,0)+IF(LCOH!$C$28=Menu!$A$4,'Approvvigionamento energia'!F5994,0)+IF(LCOH!$C$28=Menu!$A$5,'Approvvigionamento energia'!G5994,0)+IF(LCOH!$C$28=Menu!$A$6,'Approvvigionamento energia'!H5994,0)</f>
        <v>1510.4977414894995</v>
      </c>
      <c r="J5994">
        <f>'Approvvigionamento energia'!A5994+'Approvvigionamento energia'!B5994+'Approvvigionamento energia'!I5994</f>
        <v>2002.9977414894995</v>
      </c>
      <c r="K5994">
        <f>IF(MIN(LCOH!$C$18,J5994)&gt;=$P$48*LCOH!$C$18, MIN(LCOH!$C$18,J5994),0)</f>
        <v>1500</v>
      </c>
      <c r="L5994">
        <f t="shared" si="187"/>
        <v>502.9977414894995</v>
      </c>
      <c r="M5994">
        <f>K5994/LCOH!$C$18</f>
        <v>1</v>
      </c>
      <c r="N5994">
        <f>K5994/LCOH!$C$34</f>
        <v>28.901734104046245</v>
      </c>
    </row>
    <row r="5995" spans="1:14" x14ac:dyDescent="0.35">
      <c r="A5995">
        <f>'Profilo fotovoltaico'!B5997*LCOH!$C$20</f>
        <v>10</v>
      </c>
      <c r="B5995">
        <f>'Profilo eolico'!B5997*LCOH!$C$21</f>
        <v>333.3</v>
      </c>
      <c r="C5995">
        <f>$P$35*'Profilo fotovoltaico'!B5997</f>
        <v>73.546121876220653</v>
      </c>
      <c r="D5995">
        <f>$Q$37*'Profilo eolico'!B5997</f>
        <v>1944.6838103409864</v>
      </c>
      <c r="E5995">
        <f>$P$39*'Profilo fotovoltaico'!B5997+'Approvvigionamento energia'!$Q$39*'Profilo eolico'!B5997</f>
        <v>1476.8993882247948</v>
      </c>
      <c r="F5995">
        <f>$P$41*'Profilo fotovoltaico'!B5997+'Approvvigionamento energia'!$Q$41*'Profilo eolico'!B5997</f>
        <v>1009.1149661086035</v>
      </c>
      <c r="G5995">
        <f>$P$43*'Profilo fotovoltaico'!B5997+'Approvvigionamento energia'!$Q$43*'Profilo eolico'!B5997</f>
        <v>541.33054399241212</v>
      </c>
      <c r="H5995">
        <f t="shared" si="186"/>
        <v>1138.4335154826958</v>
      </c>
      <c r="I5995">
        <f>IF(LCOH!$C$28=Menu!$A$1,'Approvvigionamento energia'!C5995,0)+IF(LCOH!$C$28=Menu!$A$2,'Approvvigionamento energia'!D5995,0)+IF(LCOH!$C$28=Menu!$A$3,'Approvvigionamento energia'!E5995,0)+IF(LCOH!$C$28=Menu!$A$4,'Approvvigionamento energia'!F5995,0)+IF(LCOH!$C$28=Menu!$A$5,'Approvvigionamento energia'!G5995,0)+IF(LCOH!$C$28=Menu!$A$6,'Approvvigionamento energia'!H5995,0)</f>
        <v>1009.1149661086035</v>
      </c>
      <c r="J5995">
        <f>'Approvvigionamento energia'!A5995+'Approvvigionamento energia'!B5995+'Approvvigionamento energia'!I5995</f>
        <v>1352.4149661086035</v>
      </c>
      <c r="K5995">
        <f>IF(MIN(LCOH!$C$18,J5995)&gt;=$P$48*LCOH!$C$18, MIN(LCOH!$C$18,J5995),0)</f>
        <v>1352.4149661086035</v>
      </c>
      <c r="L5995">
        <f t="shared" si="187"/>
        <v>0</v>
      </c>
      <c r="M5995">
        <f>K5995/LCOH!$C$18</f>
        <v>0.90160997740573567</v>
      </c>
      <c r="N5995">
        <f>K5995/LCOH!$C$34</f>
        <v>26.058091832535712</v>
      </c>
    </row>
    <row r="5996" spans="1:14" x14ac:dyDescent="0.35">
      <c r="A5996">
        <f>'Profilo fotovoltaico'!B5998*LCOH!$C$20</f>
        <v>0</v>
      </c>
      <c r="B5996">
        <f>'Profilo eolico'!B5998*LCOH!$C$21</f>
        <v>293.60000000000002</v>
      </c>
      <c r="C5996">
        <f>$P$35*'Profilo fotovoltaico'!B5998</f>
        <v>0</v>
      </c>
      <c r="D5996">
        <f>$Q$37*'Profilo eolico'!B5998</f>
        <v>1713.0488050288441</v>
      </c>
      <c r="E5996">
        <f>$P$39*'Profilo fotovoltaico'!B5998+'Approvvigionamento energia'!$Q$39*'Profilo eolico'!B5998</f>
        <v>1284.7866037716331</v>
      </c>
      <c r="F5996">
        <f>$P$41*'Profilo fotovoltaico'!B5998+'Approvvigionamento energia'!$Q$41*'Profilo eolico'!B5998</f>
        <v>856.52440251442204</v>
      </c>
      <c r="G5996">
        <f>$P$43*'Profilo fotovoltaico'!B5998+'Approvvigionamento energia'!$Q$43*'Profilo eolico'!B5998</f>
        <v>428.26220125721102</v>
      </c>
      <c r="H5996">
        <f t="shared" si="186"/>
        <v>1138.4335154826958</v>
      </c>
      <c r="I5996">
        <f>IF(LCOH!$C$28=Menu!$A$1,'Approvvigionamento energia'!C5996,0)+IF(LCOH!$C$28=Menu!$A$2,'Approvvigionamento energia'!D5996,0)+IF(LCOH!$C$28=Menu!$A$3,'Approvvigionamento energia'!E5996,0)+IF(LCOH!$C$28=Menu!$A$4,'Approvvigionamento energia'!F5996,0)+IF(LCOH!$C$28=Menu!$A$5,'Approvvigionamento energia'!G5996,0)+IF(LCOH!$C$28=Menu!$A$6,'Approvvigionamento energia'!H5996,0)</f>
        <v>856.52440251442204</v>
      </c>
      <c r="J5996">
        <f>'Approvvigionamento energia'!A5996+'Approvvigionamento energia'!B5996+'Approvvigionamento energia'!I5996</f>
        <v>1150.1244025144219</v>
      </c>
      <c r="K5996">
        <f>IF(MIN(LCOH!$C$18,J5996)&gt;=$P$48*LCOH!$C$18, MIN(LCOH!$C$18,J5996),0)</f>
        <v>1150.1244025144219</v>
      </c>
      <c r="L5996">
        <f t="shared" si="187"/>
        <v>0</v>
      </c>
      <c r="M5996">
        <f>K5996/LCOH!$C$18</f>
        <v>0.76674960167628126</v>
      </c>
      <c r="N5996">
        <f>K5996/LCOH!$C$34</f>
        <v>22.160393112031251</v>
      </c>
    </row>
    <row r="5997" spans="1:14" x14ac:dyDescent="0.35">
      <c r="A5997">
        <f>'Profilo fotovoltaico'!B5999*LCOH!$C$20</f>
        <v>0</v>
      </c>
      <c r="B5997">
        <f>'Profilo eolico'!B5999*LCOH!$C$21</f>
        <v>267.2</v>
      </c>
      <c r="C5997">
        <f>$P$35*'Profilo fotovoltaico'!B5999</f>
        <v>0</v>
      </c>
      <c r="D5997">
        <f>$Q$37*'Profilo eolico'!B5999</f>
        <v>1559.0144438137161</v>
      </c>
      <c r="E5997">
        <f>$P$39*'Profilo fotovoltaico'!B5999+'Approvvigionamento energia'!$Q$39*'Profilo eolico'!B5999</f>
        <v>1169.2608328602871</v>
      </c>
      <c r="F5997">
        <f>$P$41*'Profilo fotovoltaico'!B5999+'Approvvigionamento energia'!$Q$41*'Profilo eolico'!B5999</f>
        <v>779.50722190685804</v>
      </c>
      <c r="G5997">
        <f>$P$43*'Profilo fotovoltaico'!B5999+'Approvvigionamento energia'!$Q$43*'Profilo eolico'!B5999</f>
        <v>389.75361095342902</v>
      </c>
      <c r="H5997">
        <f t="shared" si="186"/>
        <v>1138.4335154826958</v>
      </c>
      <c r="I5997">
        <f>IF(LCOH!$C$28=Menu!$A$1,'Approvvigionamento energia'!C5997,0)+IF(LCOH!$C$28=Menu!$A$2,'Approvvigionamento energia'!D5997,0)+IF(LCOH!$C$28=Menu!$A$3,'Approvvigionamento energia'!E5997,0)+IF(LCOH!$C$28=Menu!$A$4,'Approvvigionamento energia'!F5997,0)+IF(LCOH!$C$28=Menu!$A$5,'Approvvigionamento energia'!G5997,0)+IF(LCOH!$C$28=Menu!$A$6,'Approvvigionamento energia'!H5997,0)</f>
        <v>779.50722190685804</v>
      </c>
      <c r="J5997">
        <f>'Approvvigionamento energia'!A5997+'Approvvigionamento energia'!B5997+'Approvvigionamento energia'!I5997</f>
        <v>1046.707221906858</v>
      </c>
      <c r="K5997">
        <f>IF(MIN(LCOH!$C$18,J5997)&gt;=$P$48*LCOH!$C$18, MIN(LCOH!$C$18,J5997),0)</f>
        <v>1046.707221906858</v>
      </c>
      <c r="L5997">
        <f t="shared" si="187"/>
        <v>0</v>
      </c>
      <c r="M5997">
        <f>K5997/LCOH!$C$18</f>
        <v>0.697804814604572</v>
      </c>
      <c r="N5997">
        <f>K5997/LCOH!$C$34</f>
        <v>20.167769208224623</v>
      </c>
    </row>
    <row r="5998" spans="1:14" x14ac:dyDescent="0.35">
      <c r="A5998">
        <f>'Profilo fotovoltaico'!B6000*LCOH!$C$20</f>
        <v>0</v>
      </c>
      <c r="B5998">
        <f>'Profilo eolico'!B6000*LCOH!$C$21</f>
        <v>247.9</v>
      </c>
      <c r="C5998">
        <f>$P$35*'Profilo fotovoltaico'!B6000</f>
        <v>0</v>
      </c>
      <c r="D5998">
        <f>$Q$37*'Profilo eolico'!B6000</f>
        <v>1446.4059903496268</v>
      </c>
      <c r="E5998">
        <f>$P$39*'Profilo fotovoltaico'!B6000+'Approvvigionamento energia'!$Q$39*'Profilo eolico'!B6000</f>
        <v>1084.80449276222</v>
      </c>
      <c r="F5998">
        <f>$P$41*'Profilo fotovoltaico'!B6000+'Approvvigionamento energia'!$Q$41*'Profilo eolico'!B6000</f>
        <v>723.2029951748134</v>
      </c>
      <c r="G5998">
        <f>$P$43*'Profilo fotovoltaico'!B6000+'Approvvigionamento energia'!$Q$43*'Profilo eolico'!B6000</f>
        <v>361.6014975874067</v>
      </c>
      <c r="H5998">
        <f t="shared" si="186"/>
        <v>1138.4335154826958</v>
      </c>
      <c r="I5998">
        <f>IF(LCOH!$C$28=Menu!$A$1,'Approvvigionamento energia'!C5998,0)+IF(LCOH!$C$28=Menu!$A$2,'Approvvigionamento energia'!D5998,0)+IF(LCOH!$C$28=Menu!$A$3,'Approvvigionamento energia'!E5998,0)+IF(LCOH!$C$28=Menu!$A$4,'Approvvigionamento energia'!F5998,0)+IF(LCOH!$C$28=Menu!$A$5,'Approvvigionamento energia'!G5998,0)+IF(LCOH!$C$28=Menu!$A$6,'Approvvigionamento energia'!H5998,0)</f>
        <v>723.2029951748134</v>
      </c>
      <c r="J5998">
        <f>'Approvvigionamento energia'!A5998+'Approvvigionamento energia'!B5998+'Approvvigionamento energia'!I5998</f>
        <v>971.10299517481337</v>
      </c>
      <c r="K5998">
        <f>IF(MIN(LCOH!$C$18,J5998)&gt;=$P$48*LCOH!$C$18, MIN(LCOH!$C$18,J5998),0)</f>
        <v>971.10299517481337</v>
      </c>
      <c r="L5998">
        <f t="shared" si="187"/>
        <v>0</v>
      </c>
      <c r="M5998">
        <f>K5998/LCOH!$C$18</f>
        <v>0.64740199678320887</v>
      </c>
      <c r="N5998">
        <f>K5998/LCOH!$C$34</f>
        <v>18.711040369456907</v>
      </c>
    </row>
    <row r="5999" spans="1:14" x14ac:dyDescent="0.35">
      <c r="A5999">
        <f>'Profilo fotovoltaico'!B6001*LCOH!$C$20</f>
        <v>0</v>
      </c>
      <c r="B5999">
        <f>'Profilo eolico'!B6001*LCOH!$C$21</f>
        <v>216.70000000000002</v>
      </c>
      <c r="C5999">
        <f>$P$35*'Profilo fotovoltaico'!B6001</f>
        <v>0</v>
      </c>
      <c r="D5999">
        <f>$Q$37*'Profilo eolico'!B6001</f>
        <v>1264.3653816408394</v>
      </c>
      <c r="E5999">
        <f>$P$39*'Profilo fotovoltaico'!B6001+'Approvvigionamento energia'!$Q$39*'Profilo eolico'!B6001</f>
        <v>948.27403623062958</v>
      </c>
      <c r="F5999">
        <f>$P$41*'Profilo fotovoltaico'!B6001+'Approvvigionamento energia'!$Q$41*'Profilo eolico'!B6001</f>
        <v>632.18269082041968</v>
      </c>
      <c r="G5999">
        <f>$P$43*'Profilo fotovoltaico'!B6001+'Approvvigionamento energia'!$Q$43*'Profilo eolico'!B6001</f>
        <v>316.09134541020984</v>
      </c>
      <c r="H5999">
        <f t="shared" si="186"/>
        <v>1138.4335154826958</v>
      </c>
      <c r="I5999">
        <f>IF(LCOH!$C$28=Menu!$A$1,'Approvvigionamento energia'!C5999,0)+IF(LCOH!$C$28=Menu!$A$2,'Approvvigionamento energia'!D5999,0)+IF(LCOH!$C$28=Menu!$A$3,'Approvvigionamento energia'!E5999,0)+IF(LCOH!$C$28=Menu!$A$4,'Approvvigionamento energia'!F5999,0)+IF(LCOH!$C$28=Menu!$A$5,'Approvvigionamento energia'!G5999,0)+IF(LCOH!$C$28=Menu!$A$6,'Approvvigionamento energia'!H5999,0)</f>
        <v>632.18269082041968</v>
      </c>
      <c r="J5999">
        <f>'Approvvigionamento energia'!A5999+'Approvvigionamento energia'!B5999+'Approvvigionamento energia'!I5999</f>
        <v>848.88269082041973</v>
      </c>
      <c r="K5999">
        <f>IF(MIN(LCOH!$C$18,J5999)&gt;=$P$48*LCOH!$C$18, MIN(LCOH!$C$18,J5999),0)</f>
        <v>848.88269082041973</v>
      </c>
      <c r="L5999">
        <f t="shared" si="187"/>
        <v>0</v>
      </c>
      <c r="M5999">
        <f>K5999/LCOH!$C$18</f>
        <v>0.56592179388027986</v>
      </c>
      <c r="N5999">
        <f>K5999/LCOH!$C$34</f>
        <v>16.356121210412713</v>
      </c>
    </row>
    <row r="6000" spans="1:14" x14ac:dyDescent="0.35">
      <c r="A6000">
        <f>'Profilo fotovoltaico'!B6002*LCOH!$C$20</f>
        <v>0</v>
      </c>
      <c r="B6000">
        <f>'Profilo eolico'!B6002*LCOH!$C$21</f>
        <v>185.6</v>
      </c>
      <c r="C6000">
        <f>$P$35*'Profilo fotovoltaico'!B6002</f>
        <v>0</v>
      </c>
      <c r="D6000">
        <f>$Q$37*'Profilo eolico'!B6002</f>
        <v>1082.9082364215035</v>
      </c>
      <c r="E6000">
        <f>$P$39*'Profilo fotovoltaico'!B6002+'Approvvigionamento energia'!$Q$39*'Profilo eolico'!B6002</f>
        <v>812.18117731612756</v>
      </c>
      <c r="F6000">
        <f>$P$41*'Profilo fotovoltaico'!B6002+'Approvvigionamento energia'!$Q$41*'Profilo eolico'!B6002</f>
        <v>541.45411821075174</v>
      </c>
      <c r="G6000">
        <f>$P$43*'Profilo fotovoltaico'!B6002+'Approvvigionamento energia'!$Q$43*'Profilo eolico'!B6002</f>
        <v>270.72705910537587</v>
      </c>
      <c r="H6000">
        <f t="shared" si="186"/>
        <v>1138.4335154826958</v>
      </c>
      <c r="I6000">
        <f>IF(LCOH!$C$28=Menu!$A$1,'Approvvigionamento energia'!C6000,0)+IF(LCOH!$C$28=Menu!$A$2,'Approvvigionamento energia'!D6000,0)+IF(LCOH!$C$28=Menu!$A$3,'Approvvigionamento energia'!E6000,0)+IF(LCOH!$C$28=Menu!$A$4,'Approvvigionamento energia'!F6000,0)+IF(LCOH!$C$28=Menu!$A$5,'Approvvigionamento energia'!G6000,0)+IF(LCOH!$C$28=Menu!$A$6,'Approvvigionamento energia'!H6000,0)</f>
        <v>541.45411821075174</v>
      </c>
      <c r="J6000">
        <f>'Approvvigionamento energia'!A6000+'Approvvigionamento energia'!B6000+'Approvvigionamento energia'!I6000</f>
        <v>727.05411821075177</v>
      </c>
      <c r="K6000">
        <f>IF(MIN(LCOH!$C$18,J6000)&gt;=$P$48*LCOH!$C$18, MIN(LCOH!$C$18,J6000),0)</f>
        <v>727.05411821075177</v>
      </c>
      <c r="L6000">
        <f t="shared" si="187"/>
        <v>0</v>
      </c>
      <c r="M6000">
        <f>K6000/LCOH!$C$18</f>
        <v>0.48470274547383452</v>
      </c>
      <c r="N6000">
        <f>K6000/LCOH!$C$34</f>
        <v>14.008749869185969</v>
      </c>
    </row>
    <row r="6001" spans="1:14" x14ac:dyDescent="0.35">
      <c r="A6001">
        <f>'Profilo fotovoltaico'!B6003*LCOH!$C$20</f>
        <v>0</v>
      </c>
      <c r="B6001">
        <f>'Profilo eolico'!B6003*LCOH!$C$21</f>
        <v>147.60000000000002</v>
      </c>
      <c r="C6001">
        <f>$P$35*'Profilo fotovoltaico'!B6003</f>
        <v>0</v>
      </c>
      <c r="D6001">
        <f>$Q$37*'Profilo eolico'!B6003</f>
        <v>861.1921104300319</v>
      </c>
      <c r="E6001">
        <f>$P$39*'Profilo fotovoltaico'!B6003+'Approvvigionamento energia'!$Q$39*'Profilo eolico'!B6003</f>
        <v>645.89408282252384</v>
      </c>
      <c r="F6001">
        <f>$P$41*'Profilo fotovoltaico'!B6003+'Approvvigionamento energia'!$Q$41*'Profilo eolico'!B6003</f>
        <v>430.59605521501595</v>
      </c>
      <c r="G6001">
        <f>$P$43*'Profilo fotovoltaico'!B6003+'Approvvigionamento energia'!$Q$43*'Profilo eolico'!B6003</f>
        <v>215.29802760750798</v>
      </c>
      <c r="H6001">
        <f t="shared" si="186"/>
        <v>1138.4335154826958</v>
      </c>
      <c r="I6001">
        <f>IF(LCOH!$C$28=Menu!$A$1,'Approvvigionamento energia'!C6001,0)+IF(LCOH!$C$28=Menu!$A$2,'Approvvigionamento energia'!D6001,0)+IF(LCOH!$C$28=Menu!$A$3,'Approvvigionamento energia'!E6001,0)+IF(LCOH!$C$28=Menu!$A$4,'Approvvigionamento energia'!F6001,0)+IF(LCOH!$C$28=Menu!$A$5,'Approvvigionamento energia'!G6001,0)+IF(LCOH!$C$28=Menu!$A$6,'Approvvigionamento energia'!H6001,0)</f>
        <v>430.59605521501595</v>
      </c>
      <c r="J6001">
        <f>'Approvvigionamento energia'!A6001+'Approvvigionamento energia'!B6001+'Approvvigionamento energia'!I6001</f>
        <v>578.19605521501603</v>
      </c>
      <c r="K6001">
        <f>IF(MIN(LCOH!$C$18,J6001)&gt;=$P$48*LCOH!$C$18, MIN(LCOH!$C$18,J6001),0)</f>
        <v>578.19605521501603</v>
      </c>
      <c r="L6001">
        <f t="shared" si="187"/>
        <v>0</v>
      </c>
      <c r="M6001">
        <f>K6001/LCOH!$C$18</f>
        <v>0.38546403681001068</v>
      </c>
      <c r="N6001">
        <f>K6001/LCOH!$C$34</f>
        <v>11.140579098555223</v>
      </c>
    </row>
    <row r="6002" spans="1:14" x14ac:dyDescent="0.35">
      <c r="A6002">
        <f>'Profilo fotovoltaico'!B6004*LCOH!$C$20</f>
        <v>0</v>
      </c>
      <c r="B6002">
        <f>'Profilo eolico'!B6004*LCOH!$C$21</f>
        <v>119.5</v>
      </c>
      <c r="C6002">
        <f>$P$35*'Profilo fotovoltaico'!B6004</f>
        <v>0</v>
      </c>
      <c r="D6002">
        <f>$Q$37*'Profilo eolico'!B6004</f>
        <v>697.23886989423306</v>
      </c>
      <c r="E6002">
        <f>$P$39*'Profilo fotovoltaico'!B6004+'Approvvigionamento energia'!$Q$39*'Profilo eolico'!B6004</f>
        <v>522.92915242067477</v>
      </c>
      <c r="F6002">
        <f>$P$41*'Profilo fotovoltaico'!B6004+'Approvvigionamento energia'!$Q$41*'Profilo eolico'!B6004</f>
        <v>348.61943494711653</v>
      </c>
      <c r="G6002">
        <f>$P$43*'Profilo fotovoltaico'!B6004+'Approvvigionamento energia'!$Q$43*'Profilo eolico'!B6004</f>
        <v>174.30971747355827</v>
      </c>
      <c r="H6002">
        <f t="shared" si="186"/>
        <v>1138.4335154826958</v>
      </c>
      <c r="I6002">
        <f>IF(LCOH!$C$28=Menu!$A$1,'Approvvigionamento energia'!C6002,0)+IF(LCOH!$C$28=Menu!$A$2,'Approvvigionamento energia'!D6002,0)+IF(LCOH!$C$28=Menu!$A$3,'Approvvigionamento energia'!E6002,0)+IF(LCOH!$C$28=Menu!$A$4,'Approvvigionamento energia'!F6002,0)+IF(LCOH!$C$28=Menu!$A$5,'Approvvigionamento energia'!G6002,0)+IF(LCOH!$C$28=Menu!$A$6,'Approvvigionamento energia'!H6002,0)</f>
        <v>348.61943494711653</v>
      </c>
      <c r="J6002">
        <f>'Approvvigionamento energia'!A6002+'Approvvigionamento energia'!B6002+'Approvvigionamento energia'!I6002</f>
        <v>468.11943494711653</v>
      </c>
      <c r="K6002">
        <f>IF(MIN(LCOH!$C$18,J6002)&gt;=$P$48*LCOH!$C$18, MIN(LCOH!$C$18,J6002),0)</f>
        <v>468.11943494711653</v>
      </c>
      <c r="L6002">
        <f t="shared" si="187"/>
        <v>0</v>
      </c>
      <c r="M6002">
        <f>K6002/LCOH!$C$18</f>
        <v>0.3120796232980777</v>
      </c>
      <c r="N6002">
        <f>K6002/LCOH!$C$34</f>
        <v>9.019642291851957</v>
      </c>
    </row>
    <row r="6003" spans="1:14" x14ac:dyDescent="0.35">
      <c r="A6003">
        <f>'Profilo fotovoltaico'!B6005*LCOH!$C$20</f>
        <v>0</v>
      </c>
      <c r="B6003">
        <f>'Profilo eolico'!B6005*LCOH!$C$21</f>
        <v>110</v>
      </c>
      <c r="C6003">
        <f>$P$35*'Profilo fotovoltaico'!B6005</f>
        <v>0</v>
      </c>
      <c r="D6003">
        <f>$Q$37*'Profilo eolico'!B6005</f>
        <v>641.80983839636519</v>
      </c>
      <c r="E6003">
        <f>$P$39*'Profilo fotovoltaico'!B6005+'Approvvigionamento energia'!$Q$39*'Profilo eolico'!B6005</f>
        <v>481.3573787972739</v>
      </c>
      <c r="F6003">
        <f>$P$41*'Profilo fotovoltaico'!B6005+'Approvvigionamento energia'!$Q$41*'Profilo eolico'!B6005</f>
        <v>320.9049191981826</v>
      </c>
      <c r="G6003">
        <f>$P$43*'Profilo fotovoltaico'!B6005+'Approvvigionamento energia'!$Q$43*'Profilo eolico'!B6005</f>
        <v>160.4524595990913</v>
      </c>
      <c r="H6003">
        <f t="shared" si="186"/>
        <v>1138.4335154826958</v>
      </c>
      <c r="I6003">
        <f>IF(LCOH!$C$28=Menu!$A$1,'Approvvigionamento energia'!C6003,0)+IF(LCOH!$C$28=Menu!$A$2,'Approvvigionamento energia'!D6003,0)+IF(LCOH!$C$28=Menu!$A$3,'Approvvigionamento energia'!E6003,0)+IF(LCOH!$C$28=Menu!$A$4,'Approvvigionamento energia'!F6003,0)+IF(LCOH!$C$28=Menu!$A$5,'Approvvigionamento energia'!G6003,0)+IF(LCOH!$C$28=Menu!$A$6,'Approvvigionamento energia'!H6003,0)</f>
        <v>320.9049191981826</v>
      </c>
      <c r="J6003">
        <f>'Approvvigionamento energia'!A6003+'Approvvigionamento energia'!B6003+'Approvvigionamento energia'!I6003</f>
        <v>430.9049191981826</v>
      </c>
      <c r="K6003">
        <f>IF(MIN(LCOH!$C$18,J6003)&gt;=$P$48*LCOH!$C$18, MIN(LCOH!$C$18,J6003),0)</f>
        <v>430.9049191981826</v>
      </c>
      <c r="L6003">
        <f t="shared" si="187"/>
        <v>0</v>
      </c>
      <c r="M6003">
        <f>K6003/LCOH!$C$18</f>
        <v>0.28726994613212176</v>
      </c>
      <c r="N6003">
        <f>K6003/LCOH!$C$34</f>
        <v>8.30259959919427</v>
      </c>
    </row>
    <row r="6004" spans="1:14" x14ac:dyDescent="0.35">
      <c r="A6004">
        <f>'Profilo fotovoltaico'!B6006*LCOH!$C$20</f>
        <v>0</v>
      </c>
      <c r="B6004">
        <f>'Profilo eolico'!B6006*LCOH!$C$21</f>
        <v>115.8</v>
      </c>
      <c r="C6004">
        <f>$P$35*'Profilo fotovoltaico'!B6006</f>
        <v>0</v>
      </c>
      <c r="D6004">
        <f>$Q$37*'Profilo eolico'!B6006</f>
        <v>675.65072078453716</v>
      </c>
      <c r="E6004">
        <f>$P$39*'Profilo fotovoltaico'!B6006+'Approvvigionamento energia'!$Q$39*'Profilo eolico'!B6006</f>
        <v>506.73804058840284</v>
      </c>
      <c r="F6004">
        <f>$P$41*'Profilo fotovoltaico'!B6006+'Approvvigionamento energia'!$Q$41*'Profilo eolico'!B6006</f>
        <v>337.82536039226858</v>
      </c>
      <c r="G6004">
        <f>$P$43*'Profilo fotovoltaico'!B6006+'Approvvigionamento energia'!$Q$43*'Profilo eolico'!B6006</f>
        <v>168.91268019613429</v>
      </c>
      <c r="H6004">
        <f t="shared" si="186"/>
        <v>1138.4335154826958</v>
      </c>
      <c r="I6004">
        <f>IF(LCOH!$C$28=Menu!$A$1,'Approvvigionamento energia'!C6004,0)+IF(LCOH!$C$28=Menu!$A$2,'Approvvigionamento energia'!D6004,0)+IF(LCOH!$C$28=Menu!$A$3,'Approvvigionamento energia'!E6004,0)+IF(LCOH!$C$28=Menu!$A$4,'Approvvigionamento energia'!F6004,0)+IF(LCOH!$C$28=Menu!$A$5,'Approvvigionamento energia'!G6004,0)+IF(LCOH!$C$28=Menu!$A$6,'Approvvigionamento energia'!H6004,0)</f>
        <v>337.82536039226858</v>
      </c>
      <c r="J6004">
        <f>'Approvvigionamento energia'!A6004+'Approvvigionamento energia'!B6004+'Approvvigionamento energia'!I6004</f>
        <v>453.62536039226859</v>
      </c>
      <c r="K6004">
        <f>IF(MIN(LCOH!$C$18,J6004)&gt;=$P$48*LCOH!$C$18, MIN(LCOH!$C$18,J6004),0)</f>
        <v>453.62536039226859</v>
      </c>
      <c r="L6004">
        <f t="shared" si="187"/>
        <v>0</v>
      </c>
      <c r="M6004">
        <f>K6004/LCOH!$C$18</f>
        <v>0.30241690692817907</v>
      </c>
      <c r="N6004">
        <f>K6004/LCOH!$C$34</f>
        <v>8.7403730326063318</v>
      </c>
    </row>
    <row r="6005" spans="1:14" x14ac:dyDescent="0.35">
      <c r="A6005">
        <f>'Profilo fotovoltaico'!B6007*LCOH!$C$20</f>
        <v>0</v>
      </c>
      <c r="B6005">
        <f>'Profilo eolico'!B6007*LCOH!$C$21</f>
        <v>127.2</v>
      </c>
      <c r="C6005">
        <f>$P$35*'Profilo fotovoltaico'!B6007</f>
        <v>0</v>
      </c>
      <c r="D6005">
        <f>$Q$37*'Profilo eolico'!B6007</f>
        <v>742.16555858197876</v>
      </c>
      <c r="E6005">
        <f>$P$39*'Profilo fotovoltaico'!B6007+'Approvvigionamento energia'!$Q$39*'Profilo eolico'!B6007</f>
        <v>556.62416893648401</v>
      </c>
      <c r="F6005">
        <f>$P$41*'Profilo fotovoltaico'!B6007+'Approvvigionamento energia'!$Q$41*'Profilo eolico'!B6007</f>
        <v>371.08277929098938</v>
      </c>
      <c r="G6005">
        <f>$P$43*'Profilo fotovoltaico'!B6007+'Approvvigionamento energia'!$Q$43*'Profilo eolico'!B6007</f>
        <v>185.54138964549469</v>
      </c>
      <c r="H6005">
        <f t="shared" si="186"/>
        <v>1138.4335154826958</v>
      </c>
      <c r="I6005">
        <f>IF(LCOH!$C$28=Menu!$A$1,'Approvvigionamento energia'!C6005,0)+IF(LCOH!$C$28=Menu!$A$2,'Approvvigionamento energia'!D6005,0)+IF(LCOH!$C$28=Menu!$A$3,'Approvvigionamento energia'!E6005,0)+IF(LCOH!$C$28=Menu!$A$4,'Approvvigionamento energia'!F6005,0)+IF(LCOH!$C$28=Menu!$A$5,'Approvvigionamento energia'!G6005,0)+IF(LCOH!$C$28=Menu!$A$6,'Approvvigionamento energia'!H6005,0)</f>
        <v>371.08277929098938</v>
      </c>
      <c r="J6005">
        <f>'Approvvigionamento energia'!A6005+'Approvvigionamento energia'!B6005+'Approvvigionamento energia'!I6005</f>
        <v>498.28277929098937</v>
      </c>
      <c r="K6005">
        <f>IF(MIN(LCOH!$C$18,J6005)&gt;=$P$48*LCOH!$C$18, MIN(LCOH!$C$18,J6005),0)</f>
        <v>498.28277929098937</v>
      </c>
      <c r="L6005">
        <f t="shared" si="187"/>
        <v>0</v>
      </c>
      <c r="M6005">
        <f>K6005/LCOH!$C$18</f>
        <v>0.33218851952732625</v>
      </c>
      <c r="N6005">
        <f>K6005/LCOH!$C$34</f>
        <v>9.6008242637955572</v>
      </c>
    </row>
    <row r="6006" spans="1:14" x14ac:dyDescent="0.35">
      <c r="A6006">
        <f>'Profilo fotovoltaico'!B6008*LCOH!$C$20</f>
        <v>0</v>
      </c>
      <c r="B6006">
        <f>'Profilo eolico'!B6008*LCOH!$C$21</f>
        <v>137.6</v>
      </c>
      <c r="C6006">
        <f>$P$35*'Profilo fotovoltaico'!B6008</f>
        <v>0</v>
      </c>
      <c r="D6006">
        <f>$Q$37*'Profilo eolico'!B6008</f>
        <v>802.84576148490771</v>
      </c>
      <c r="E6006">
        <f>$P$39*'Profilo fotovoltaico'!B6008+'Approvvigionamento energia'!$Q$39*'Profilo eolico'!B6008</f>
        <v>602.13432111368081</v>
      </c>
      <c r="F6006">
        <f>$P$41*'Profilo fotovoltaico'!B6008+'Approvvigionamento energia'!$Q$41*'Profilo eolico'!B6008</f>
        <v>401.42288074245386</v>
      </c>
      <c r="G6006">
        <f>$P$43*'Profilo fotovoltaico'!B6008+'Approvvigionamento energia'!$Q$43*'Profilo eolico'!B6008</f>
        <v>200.71144037122693</v>
      </c>
      <c r="H6006">
        <f t="shared" si="186"/>
        <v>1138.4335154826958</v>
      </c>
      <c r="I6006">
        <f>IF(LCOH!$C$28=Menu!$A$1,'Approvvigionamento energia'!C6006,0)+IF(LCOH!$C$28=Menu!$A$2,'Approvvigionamento energia'!D6006,0)+IF(LCOH!$C$28=Menu!$A$3,'Approvvigionamento energia'!E6006,0)+IF(LCOH!$C$28=Menu!$A$4,'Approvvigionamento energia'!F6006,0)+IF(LCOH!$C$28=Menu!$A$5,'Approvvigionamento energia'!G6006,0)+IF(LCOH!$C$28=Menu!$A$6,'Approvvigionamento energia'!H6006,0)</f>
        <v>401.42288074245386</v>
      </c>
      <c r="J6006">
        <f>'Approvvigionamento energia'!A6006+'Approvvigionamento energia'!B6006+'Approvvigionamento energia'!I6006</f>
        <v>539.02288074245382</v>
      </c>
      <c r="K6006">
        <f>IF(MIN(LCOH!$C$18,J6006)&gt;=$P$48*LCOH!$C$18, MIN(LCOH!$C$18,J6006),0)</f>
        <v>539.02288074245382</v>
      </c>
      <c r="L6006">
        <f t="shared" si="187"/>
        <v>0</v>
      </c>
      <c r="M6006">
        <f>K6006/LCOH!$C$18</f>
        <v>0.35934858716163587</v>
      </c>
      <c r="N6006">
        <f>K6006/LCOH!$C$34</f>
        <v>10.385797316810287</v>
      </c>
    </row>
    <row r="6007" spans="1:14" x14ac:dyDescent="0.35">
      <c r="A6007">
        <f>'Profilo fotovoltaico'!B6009*LCOH!$C$20</f>
        <v>42</v>
      </c>
      <c r="B6007">
        <f>'Profilo eolico'!B6009*LCOH!$C$21</f>
        <v>120.7</v>
      </c>
      <c r="C6007">
        <f>$P$35*'Profilo fotovoltaico'!B6009</f>
        <v>308.89371188012677</v>
      </c>
      <c r="D6007">
        <f>$Q$37*'Profilo eolico'!B6009</f>
        <v>704.24043176764803</v>
      </c>
      <c r="E6007">
        <f>$P$39*'Profilo fotovoltaico'!B6009+'Approvvigionamento energia'!$Q$39*'Profilo eolico'!B6009</f>
        <v>605.40375179576768</v>
      </c>
      <c r="F6007">
        <f>$P$41*'Profilo fotovoltaico'!B6009+'Approvvigionamento energia'!$Q$41*'Profilo eolico'!B6009</f>
        <v>506.56707182388743</v>
      </c>
      <c r="G6007">
        <f>$P$43*'Profilo fotovoltaico'!B6009+'Approvvigionamento energia'!$Q$43*'Profilo eolico'!B6009</f>
        <v>407.73039185200707</v>
      </c>
      <c r="H6007">
        <f t="shared" si="186"/>
        <v>1138.4335154826958</v>
      </c>
      <c r="I6007">
        <f>IF(LCOH!$C$28=Menu!$A$1,'Approvvigionamento energia'!C6007,0)+IF(LCOH!$C$28=Menu!$A$2,'Approvvigionamento energia'!D6007,0)+IF(LCOH!$C$28=Menu!$A$3,'Approvvigionamento energia'!E6007,0)+IF(LCOH!$C$28=Menu!$A$4,'Approvvigionamento energia'!F6007,0)+IF(LCOH!$C$28=Menu!$A$5,'Approvvigionamento energia'!G6007,0)+IF(LCOH!$C$28=Menu!$A$6,'Approvvigionamento energia'!H6007,0)</f>
        <v>506.56707182388743</v>
      </c>
      <c r="J6007">
        <f>'Approvvigionamento energia'!A6007+'Approvvigionamento energia'!B6007+'Approvvigionamento energia'!I6007</f>
        <v>669.26707182388736</v>
      </c>
      <c r="K6007">
        <f>IF(MIN(LCOH!$C$18,J6007)&gt;=$P$48*LCOH!$C$18, MIN(LCOH!$C$18,J6007),0)</f>
        <v>669.26707182388736</v>
      </c>
      <c r="L6007">
        <f t="shared" si="187"/>
        <v>0</v>
      </c>
      <c r="M6007">
        <f>K6007/LCOH!$C$18</f>
        <v>0.44617804788259158</v>
      </c>
      <c r="N6007">
        <f>K6007/LCOH!$C$34</f>
        <v>12.895319302965074</v>
      </c>
    </row>
    <row r="6008" spans="1:14" x14ac:dyDescent="0.35">
      <c r="A6008">
        <f>'Profilo fotovoltaico'!B6010*LCOH!$C$20</f>
        <v>158</v>
      </c>
      <c r="B6008">
        <f>'Profilo eolico'!B6010*LCOH!$C$21</f>
        <v>129.89999999999998</v>
      </c>
      <c r="C6008">
        <f>$P$35*'Profilo fotovoltaico'!B6010</f>
        <v>1162.0287256442862</v>
      </c>
      <c r="D6008">
        <f>$Q$37*'Profilo eolico'!B6010</f>
        <v>757.91907279716213</v>
      </c>
      <c r="E6008">
        <f>$P$39*'Profilo fotovoltaico'!B6010+'Approvvigionamento energia'!$Q$39*'Profilo eolico'!B6010</f>
        <v>858.94648600894311</v>
      </c>
      <c r="F6008">
        <f>$P$41*'Profilo fotovoltaico'!B6010+'Approvvigionamento energia'!$Q$41*'Profilo eolico'!B6010</f>
        <v>959.97389922072421</v>
      </c>
      <c r="G6008">
        <f>$P$43*'Profilo fotovoltaico'!B6010+'Approvvigionamento energia'!$Q$43*'Profilo eolico'!B6010</f>
        <v>1061.0013124325053</v>
      </c>
      <c r="H6008">
        <f t="shared" si="186"/>
        <v>1138.4335154826958</v>
      </c>
      <c r="I6008">
        <f>IF(LCOH!$C$28=Menu!$A$1,'Approvvigionamento energia'!C6008,0)+IF(LCOH!$C$28=Menu!$A$2,'Approvvigionamento energia'!D6008,0)+IF(LCOH!$C$28=Menu!$A$3,'Approvvigionamento energia'!E6008,0)+IF(LCOH!$C$28=Menu!$A$4,'Approvvigionamento energia'!F6008,0)+IF(LCOH!$C$28=Menu!$A$5,'Approvvigionamento energia'!G6008,0)+IF(LCOH!$C$28=Menu!$A$6,'Approvvigionamento energia'!H6008,0)</f>
        <v>959.97389922072421</v>
      </c>
      <c r="J6008">
        <f>'Approvvigionamento energia'!A6008+'Approvvigionamento energia'!B6008+'Approvvigionamento energia'!I6008</f>
        <v>1247.8738992207241</v>
      </c>
      <c r="K6008">
        <f>IF(MIN(LCOH!$C$18,J6008)&gt;=$P$48*LCOH!$C$18, MIN(LCOH!$C$18,J6008),0)</f>
        <v>1247.8738992207241</v>
      </c>
      <c r="L6008">
        <f t="shared" si="187"/>
        <v>0</v>
      </c>
      <c r="M6008">
        <f>K6008/LCOH!$C$18</f>
        <v>0.83191593281381604</v>
      </c>
      <c r="N6008">
        <f>K6008/LCOH!$C$34</f>
        <v>24.04381308710451</v>
      </c>
    </row>
    <row r="6009" spans="1:14" x14ac:dyDescent="0.35">
      <c r="A6009">
        <f>'Profilo fotovoltaico'!B6011*LCOH!$C$20</f>
        <v>289</v>
      </c>
      <c r="B6009">
        <f>'Profilo eolico'!B6011*LCOH!$C$21</f>
        <v>141.9</v>
      </c>
      <c r="C6009">
        <f>$P$35*'Profilo fotovoltaico'!B6011</f>
        <v>2125.4829222227768</v>
      </c>
      <c r="D6009">
        <f>$Q$37*'Profilo eolico'!B6011</f>
        <v>827.93469153131105</v>
      </c>
      <c r="E6009">
        <f>$P$39*'Profilo fotovoltaico'!B6011+'Approvvigionamento energia'!$Q$39*'Profilo eolico'!B6011</f>
        <v>1152.3217492041776</v>
      </c>
      <c r="F6009">
        <f>$P$41*'Profilo fotovoltaico'!B6011+'Approvvigionamento energia'!$Q$41*'Profilo eolico'!B6011</f>
        <v>1476.708806877044</v>
      </c>
      <c r="G6009">
        <f>$P$43*'Profilo fotovoltaico'!B6011+'Approvvigionamento energia'!$Q$43*'Profilo eolico'!B6011</f>
        <v>1801.0958645499102</v>
      </c>
      <c r="H6009">
        <f t="shared" si="186"/>
        <v>1138.4335154826958</v>
      </c>
      <c r="I6009">
        <f>IF(LCOH!$C$28=Menu!$A$1,'Approvvigionamento energia'!C6009,0)+IF(LCOH!$C$28=Menu!$A$2,'Approvvigionamento energia'!D6009,0)+IF(LCOH!$C$28=Menu!$A$3,'Approvvigionamento energia'!E6009,0)+IF(LCOH!$C$28=Menu!$A$4,'Approvvigionamento energia'!F6009,0)+IF(LCOH!$C$28=Menu!$A$5,'Approvvigionamento energia'!G6009,0)+IF(LCOH!$C$28=Menu!$A$6,'Approvvigionamento energia'!H6009,0)</f>
        <v>1476.708806877044</v>
      </c>
      <c r="J6009">
        <f>'Approvvigionamento energia'!A6009+'Approvvigionamento energia'!B6009+'Approvvigionamento energia'!I6009</f>
        <v>1907.6088068770441</v>
      </c>
      <c r="K6009">
        <f>IF(MIN(LCOH!$C$18,J6009)&gt;=$P$48*LCOH!$C$18, MIN(LCOH!$C$18,J6009),0)</f>
        <v>1500</v>
      </c>
      <c r="L6009">
        <f t="shared" si="187"/>
        <v>407.60880687704412</v>
      </c>
      <c r="M6009">
        <f>K6009/LCOH!$C$18</f>
        <v>1</v>
      </c>
      <c r="N6009">
        <f>K6009/LCOH!$C$34</f>
        <v>28.901734104046245</v>
      </c>
    </row>
    <row r="6010" spans="1:14" x14ac:dyDescent="0.35">
      <c r="A6010">
        <f>'Profilo fotovoltaico'!B6012*LCOH!$C$20</f>
        <v>394</v>
      </c>
      <c r="B6010">
        <f>'Profilo eolico'!B6012*LCOH!$C$21</f>
        <v>114.1</v>
      </c>
      <c r="C6010">
        <f>$P$35*'Profilo fotovoltaico'!B6012</f>
        <v>2897.7172019230939</v>
      </c>
      <c r="D6010">
        <f>$Q$37*'Profilo eolico'!B6012</f>
        <v>665.73184146386609</v>
      </c>
      <c r="E6010">
        <f>$P$39*'Profilo fotovoltaico'!B6012+'Approvvigionamento energia'!$Q$39*'Profilo eolico'!B6012</f>
        <v>1223.728181578673</v>
      </c>
      <c r="F6010">
        <f>$P$41*'Profilo fotovoltaico'!B6012+'Approvvigionamento energia'!$Q$41*'Profilo eolico'!B6012</f>
        <v>1781.72452169348</v>
      </c>
      <c r="G6010">
        <f>$P$43*'Profilo fotovoltaico'!B6012+'Approvvigionamento energia'!$Q$43*'Profilo eolico'!B6012</f>
        <v>2339.7208618082868</v>
      </c>
      <c r="H6010">
        <f t="shared" si="186"/>
        <v>1138.4335154826958</v>
      </c>
      <c r="I6010">
        <f>IF(LCOH!$C$28=Menu!$A$1,'Approvvigionamento energia'!C6010,0)+IF(LCOH!$C$28=Menu!$A$2,'Approvvigionamento energia'!D6010,0)+IF(LCOH!$C$28=Menu!$A$3,'Approvvigionamento energia'!E6010,0)+IF(LCOH!$C$28=Menu!$A$4,'Approvvigionamento energia'!F6010,0)+IF(LCOH!$C$28=Menu!$A$5,'Approvvigionamento energia'!G6010,0)+IF(LCOH!$C$28=Menu!$A$6,'Approvvigionamento energia'!H6010,0)</f>
        <v>1781.72452169348</v>
      </c>
      <c r="J6010">
        <f>'Approvvigionamento energia'!A6010+'Approvvigionamento energia'!B6010+'Approvvigionamento energia'!I6010</f>
        <v>2289.8245216934802</v>
      </c>
      <c r="K6010">
        <f>IF(MIN(LCOH!$C$18,J6010)&gt;=$P$48*LCOH!$C$18, MIN(LCOH!$C$18,J6010),0)</f>
        <v>1500</v>
      </c>
      <c r="L6010">
        <f t="shared" si="187"/>
        <v>789.82452169348016</v>
      </c>
      <c r="M6010">
        <f>K6010/LCOH!$C$18</f>
        <v>1</v>
      </c>
      <c r="N6010">
        <f>K6010/LCOH!$C$34</f>
        <v>28.901734104046245</v>
      </c>
    </row>
    <row r="6011" spans="1:14" x14ac:dyDescent="0.35">
      <c r="A6011">
        <f>'Profilo fotovoltaico'!B6013*LCOH!$C$20</f>
        <v>469</v>
      </c>
      <c r="B6011">
        <f>'Profilo eolico'!B6013*LCOH!$C$21</f>
        <v>88.1</v>
      </c>
      <c r="C6011">
        <f>$P$35*'Profilo fotovoltaico'!B6013</f>
        <v>3449.3131159947484</v>
      </c>
      <c r="D6011">
        <f>$Q$37*'Profilo eolico'!B6013</f>
        <v>514.03133420654342</v>
      </c>
      <c r="E6011">
        <f>$P$39*'Profilo fotovoltaico'!B6013+'Approvvigionamento energia'!$Q$39*'Profilo eolico'!B6013</f>
        <v>1247.8517796535946</v>
      </c>
      <c r="F6011">
        <f>$P$41*'Profilo fotovoltaico'!B6013+'Approvvigionamento energia'!$Q$41*'Profilo eolico'!B6013</f>
        <v>1981.6722251006458</v>
      </c>
      <c r="G6011">
        <f>$P$43*'Profilo fotovoltaico'!B6013+'Approvvigionamento energia'!$Q$43*'Profilo eolico'!B6013</f>
        <v>2715.4926705476973</v>
      </c>
      <c r="H6011">
        <f t="shared" si="186"/>
        <v>1138.4335154826958</v>
      </c>
      <c r="I6011">
        <f>IF(LCOH!$C$28=Menu!$A$1,'Approvvigionamento energia'!C6011,0)+IF(LCOH!$C$28=Menu!$A$2,'Approvvigionamento energia'!D6011,0)+IF(LCOH!$C$28=Menu!$A$3,'Approvvigionamento energia'!E6011,0)+IF(LCOH!$C$28=Menu!$A$4,'Approvvigionamento energia'!F6011,0)+IF(LCOH!$C$28=Menu!$A$5,'Approvvigionamento energia'!G6011,0)+IF(LCOH!$C$28=Menu!$A$6,'Approvvigionamento energia'!H6011,0)</f>
        <v>1981.6722251006458</v>
      </c>
      <c r="J6011">
        <f>'Approvvigionamento energia'!A6011+'Approvvigionamento energia'!B6011+'Approvvigionamento energia'!I6011</f>
        <v>2538.7722251006458</v>
      </c>
      <c r="K6011">
        <f>IF(MIN(LCOH!$C$18,J6011)&gt;=$P$48*LCOH!$C$18, MIN(LCOH!$C$18,J6011),0)</f>
        <v>1500</v>
      </c>
      <c r="L6011">
        <f t="shared" si="187"/>
        <v>1038.7722251006458</v>
      </c>
      <c r="M6011">
        <f>K6011/LCOH!$C$18</f>
        <v>1</v>
      </c>
      <c r="N6011">
        <f>K6011/LCOH!$C$34</f>
        <v>28.901734104046245</v>
      </c>
    </row>
    <row r="6012" spans="1:14" x14ac:dyDescent="0.35">
      <c r="A6012">
        <f>'Profilo fotovoltaico'!B6014*LCOH!$C$20</f>
        <v>504</v>
      </c>
      <c r="B6012">
        <f>'Profilo eolico'!B6014*LCOH!$C$21</f>
        <v>78.2</v>
      </c>
      <c r="C6012">
        <f>$P$35*'Profilo fotovoltaico'!B6014</f>
        <v>3706.7245425615206</v>
      </c>
      <c r="D6012">
        <f>$Q$37*'Profilo eolico'!B6014</f>
        <v>456.26844875087056</v>
      </c>
      <c r="E6012">
        <f>$P$39*'Profilo fotovoltaico'!B6014+'Approvvigionamento energia'!$Q$39*'Profilo eolico'!B6014</f>
        <v>1268.8824722035331</v>
      </c>
      <c r="F6012">
        <f>$P$41*'Profilo fotovoltaico'!B6014+'Approvvigionamento energia'!$Q$41*'Profilo eolico'!B6014</f>
        <v>2081.4964956561957</v>
      </c>
      <c r="G6012">
        <f>$P$43*'Profilo fotovoltaico'!B6014+'Approvvigionamento energia'!$Q$43*'Profilo eolico'!B6014</f>
        <v>2894.1105191088582</v>
      </c>
      <c r="H6012">
        <f t="shared" si="186"/>
        <v>1138.4335154826958</v>
      </c>
      <c r="I6012">
        <f>IF(LCOH!$C$28=Menu!$A$1,'Approvvigionamento energia'!C6012,0)+IF(LCOH!$C$28=Menu!$A$2,'Approvvigionamento energia'!D6012,0)+IF(LCOH!$C$28=Menu!$A$3,'Approvvigionamento energia'!E6012,0)+IF(LCOH!$C$28=Menu!$A$4,'Approvvigionamento energia'!F6012,0)+IF(LCOH!$C$28=Menu!$A$5,'Approvvigionamento energia'!G6012,0)+IF(LCOH!$C$28=Menu!$A$6,'Approvvigionamento energia'!H6012,0)</f>
        <v>2081.4964956561957</v>
      </c>
      <c r="J6012">
        <f>'Approvvigionamento energia'!A6012+'Approvvigionamento energia'!B6012+'Approvvigionamento energia'!I6012</f>
        <v>2663.696495656196</v>
      </c>
      <c r="K6012">
        <f>IF(MIN(LCOH!$C$18,J6012)&gt;=$P$48*LCOH!$C$18, MIN(LCOH!$C$18,J6012),0)</f>
        <v>1500</v>
      </c>
      <c r="L6012">
        <f t="shared" si="187"/>
        <v>1163.696495656196</v>
      </c>
      <c r="M6012">
        <f>K6012/LCOH!$C$18</f>
        <v>1</v>
      </c>
      <c r="N6012">
        <f>K6012/LCOH!$C$34</f>
        <v>28.901734104046245</v>
      </c>
    </row>
    <row r="6013" spans="1:14" x14ac:dyDescent="0.35">
      <c r="A6013">
        <f>'Profilo fotovoltaico'!B6015*LCOH!$C$20</f>
        <v>504</v>
      </c>
      <c r="B6013">
        <f>'Profilo eolico'!B6015*LCOH!$C$21</f>
        <v>79.2</v>
      </c>
      <c r="C6013">
        <f>$P$35*'Profilo fotovoltaico'!B6015</f>
        <v>3706.7245425615206</v>
      </c>
      <c r="D6013">
        <f>$Q$37*'Profilo eolico'!B6015</f>
        <v>462.10308364538298</v>
      </c>
      <c r="E6013">
        <f>$P$39*'Profilo fotovoltaico'!B6015+'Approvvigionamento energia'!$Q$39*'Profilo eolico'!B6015</f>
        <v>1273.2584483744174</v>
      </c>
      <c r="F6013">
        <f>$P$41*'Profilo fotovoltaico'!B6015+'Approvvigionamento energia'!$Q$41*'Profilo eolico'!B6015</f>
        <v>2084.413813103452</v>
      </c>
      <c r="G6013">
        <f>$P$43*'Profilo fotovoltaico'!B6015+'Approvvigionamento energia'!$Q$43*'Profilo eolico'!B6015</f>
        <v>2895.5691778324863</v>
      </c>
      <c r="H6013">
        <f t="shared" si="186"/>
        <v>1138.4335154826958</v>
      </c>
      <c r="I6013">
        <f>IF(LCOH!$C$28=Menu!$A$1,'Approvvigionamento energia'!C6013,0)+IF(LCOH!$C$28=Menu!$A$2,'Approvvigionamento energia'!D6013,0)+IF(LCOH!$C$28=Menu!$A$3,'Approvvigionamento energia'!E6013,0)+IF(LCOH!$C$28=Menu!$A$4,'Approvvigionamento energia'!F6013,0)+IF(LCOH!$C$28=Menu!$A$5,'Approvvigionamento energia'!G6013,0)+IF(LCOH!$C$28=Menu!$A$6,'Approvvigionamento energia'!H6013,0)</f>
        <v>2084.413813103452</v>
      </c>
      <c r="J6013">
        <f>'Approvvigionamento energia'!A6013+'Approvvigionamento energia'!B6013+'Approvvigionamento energia'!I6013</f>
        <v>2667.6138131034522</v>
      </c>
      <c r="K6013">
        <f>IF(MIN(LCOH!$C$18,J6013)&gt;=$P$48*LCOH!$C$18, MIN(LCOH!$C$18,J6013),0)</f>
        <v>1500</v>
      </c>
      <c r="L6013">
        <f t="shared" si="187"/>
        <v>1167.6138131034522</v>
      </c>
      <c r="M6013">
        <f>K6013/LCOH!$C$18</f>
        <v>1</v>
      </c>
      <c r="N6013">
        <f>K6013/LCOH!$C$34</f>
        <v>28.901734104046245</v>
      </c>
    </row>
    <row r="6014" spans="1:14" x14ac:dyDescent="0.35">
      <c r="A6014">
        <f>'Profilo fotovoltaico'!B6016*LCOH!$C$20</f>
        <v>471</v>
      </c>
      <c r="B6014">
        <f>'Profilo eolico'!B6016*LCOH!$C$21</f>
        <v>80.900000000000006</v>
      </c>
      <c r="C6014">
        <f>$P$35*'Profilo fotovoltaico'!B6016</f>
        <v>3464.0223403699924</v>
      </c>
      <c r="D6014">
        <f>$Q$37*'Profilo eolico'!B6016</f>
        <v>472.02196296605405</v>
      </c>
      <c r="E6014">
        <f>$P$39*'Profilo fotovoltaico'!B6016+'Approvvigionamento energia'!$Q$39*'Profilo eolico'!B6016</f>
        <v>1220.0220573170386</v>
      </c>
      <c r="F6014">
        <f>$P$41*'Profilo fotovoltaico'!B6016+'Approvvigionamento energia'!$Q$41*'Profilo eolico'!B6016</f>
        <v>1968.0221516680233</v>
      </c>
      <c r="G6014">
        <f>$P$43*'Profilo fotovoltaico'!B6016+'Approvvigionamento energia'!$Q$43*'Profilo eolico'!B6016</f>
        <v>2716.0222460190075</v>
      </c>
      <c r="H6014">
        <f t="shared" si="186"/>
        <v>1138.4335154826958</v>
      </c>
      <c r="I6014">
        <f>IF(LCOH!$C$28=Menu!$A$1,'Approvvigionamento energia'!C6014,0)+IF(LCOH!$C$28=Menu!$A$2,'Approvvigionamento energia'!D6014,0)+IF(LCOH!$C$28=Menu!$A$3,'Approvvigionamento energia'!E6014,0)+IF(LCOH!$C$28=Menu!$A$4,'Approvvigionamento energia'!F6014,0)+IF(LCOH!$C$28=Menu!$A$5,'Approvvigionamento energia'!G6014,0)+IF(LCOH!$C$28=Menu!$A$6,'Approvvigionamento energia'!H6014,0)</f>
        <v>1968.0221516680233</v>
      </c>
      <c r="J6014">
        <f>'Approvvigionamento energia'!A6014+'Approvvigionamento energia'!B6014+'Approvvigionamento energia'!I6014</f>
        <v>2519.9221516680232</v>
      </c>
      <c r="K6014">
        <f>IF(MIN(LCOH!$C$18,J6014)&gt;=$P$48*LCOH!$C$18, MIN(LCOH!$C$18,J6014),0)</f>
        <v>1500</v>
      </c>
      <c r="L6014">
        <f t="shared" si="187"/>
        <v>1019.9221516680232</v>
      </c>
      <c r="M6014">
        <f>K6014/LCOH!$C$18</f>
        <v>1</v>
      </c>
      <c r="N6014">
        <f>K6014/LCOH!$C$34</f>
        <v>28.901734104046245</v>
      </c>
    </row>
    <row r="6015" spans="1:14" x14ac:dyDescent="0.35">
      <c r="A6015">
        <f>'Profilo fotovoltaico'!B6017*LCOH!$C$20</f>
        <v>413</v>
      </c>
      <c r="B6015">
        <f>'Profilo eolico'!B6017*LCOH!$C$21</f>
        <v>79.900000000000006</v>
      </c>
      <c r="C6015">
        <f>$P$35*'Profilo fotovoltaico'!B6017</f>
        <v>3037.4548334879128</v>
      </c>
      <c r="D6015">
        <f>$Q$37*'Profilo eolico'!B6017</f>
        <v>466.18732807154163</v>
      </c>
      <c r="E6015">
        <f>$P$39*'Profilo fotovoltaico'!B6017+'Approvvigionamento energia'!$Q$39*'Profilo eolico'!B6017</f>
        <v>1109.0042044256343</v>
      </c>
      <c r="F6015">
        <f>$P$41*'Profilo fotovoltaico'!B6017+'Approvvigionamento energia'!$Q$41*'Profilo eolico'!B6017</f>
        <v>1751.8210807797273</v>
      </c>
      <c r="G6015">
        <f>$P$43*'Profilo fotovoltaico'!B6017+'Approvvigionamento energia'!$Q$43*'Profilo eolico'!B6017</f>
        <v>2394.6379571338198</v>
      </c>
      <c r="H6015">
        <f t="shared" si="186"/>
        <v>1138.4335154826958</v>
      </c>
      <c r="I6015">
        <f>IF(LCOH!$C$28=Menu!$A$1,'Approvvigionamento energia'!C6015,0)+IF(LCOH!$C$28=Menu!$A$2,'Approvvigionamento energia'!D6015,0)+IF(LCOH!$C$28=Menu!$A$3,'Approvvigionamento energia'!E6015,0)+IF(LCOH!$C$28=Menu!$A$4,'Approvvigionamento energia'!F6015,0)+IF(LCOH!$C$28=Menu!$A$5,'Approvvigionamento energia'!G6015,0)+IF(LCOH!$C$28=Menu!$A$6,'Approvvigionamento energia'!H6015,0)</f>
        <v>1751.8210807797273</v>
      </c>
      <c r="J6015">
        <f>'Approvvigionamento energia'!A6015+'Approvvigionamento energia'!B6015+'Approvvigionamento energia'!I6015</f>
        <v>2244.7210807797273</v>
      </c>
      <c r="K6015">
        <f>IF(MIN(LCOH!$C$18,J6015)&gt;=$P$48*LCOH!$C$18, MIN(LCOH!$C$18,J6015),0)</f>
        <v>1500</v>
      </c>
      <c r="L6015">
        <f t="shared" si="187"/>
        <v>744.72108077972734</v>
      </c>
      <c r="M6015">
        <f>K6015/LCOH!$C$18</f>
        <v>1</v>
      </c>
      <c r="N6015">
        <f>K6015/LCOH!$C$34</f>
        <v>28.901734104046245</v>
      </c>
    </row>
    <row r="6016" spans="1:14" x14ac:dyDescent="0.35">
      <c r="A6016">
        <f>'Profilo fotovoltaico'!B6018*LCOH!$C$20</f>
        <v>315</v>
      </c>
      <c r="B6016">
        <f>'Profilo eolico'!B6018*LCOH!$C$21</f>
        <v>76.5</v>
      </c>
      <c r="C6016">
        <f>$P$35*'Profilo fotovoltaico'!B6018</f>
        <v>2316.7028391009503</v>
      </c>
      <c r="D6016">
        <f>$Q$37*'Profilo eolico'!B6018</f>
        <v>446.34956943019944</v>
      </c>
      <c r="E6016">
        <f>$P$39*'Profilo fotovoltaico'!B6018+'Approvvigionamento energia'!$Q$39*'Profilo eolico'!B6018</f>
        <v>913.93788684788706</v>
      </c>
      <c r="F6016">
        <f>$P$41*'Profilo fotovoltaico'!B6018+'Approvvigionamento energia'!$Q$41*'Profilo eolico'!B6018</f>
        <v>1381.526204265575</v>
      </c>
      <c r="G6016">
        <f>$P$43*'Profilo fotovoltaico'!B6018+'Approvvigionamento energia'!$Q$43*'Profilo eolico'!B6018</f>
        <v>1849.1145216832626</v>
      </c>
      <c r="H6016">
        <f t="shared" si="186"/>
        <v>1138.4335154826958</v>
      </c>
      <c r="I6016">
        <f>IF(LCOH!$C$28=Menu!$A$1,'Approvvigionamento energia'!C6016,0)+IF(LCOH!$C$28=Menu!$A$2,'Approvvigionamento energia'!D6016,0)+IF(LCOH!$C$28=Menu!$A$3,'Approvvigionamento energia'!E6016,0)+IF(LCOH!$C$28=Menu!$A$4,'Approvvigionamento energia'!F6016,0)+IF(LCOH!$C$28=Menu!$A$5,'Approvvigionamento energia'!G6016,0)+IF(LCOH!$C$28=Menu!$A$6,'Approvvigionamento energia'!H6016,0)</f>
        <v>1381.526204265575</v>
      </c>
      <c r="J6016">
        <f>'Approvvigionamento energia'!A6016+'Approvvigionamento energia'!B6016+'Approvvigionamento energia'!I6016</f>
        <v>1773.026204265575</v>
      </c>
      <c r="K6016">
        <f>IF(MIN(LCOH!$C$18,J6016)&gt;=$P$48*LCOH!$C$18, MIN(LCOH!$C$18,J6016),0)</f>
        <v>1500</v>
      </c>
      <c r="L6016">
        <f t="shared" si="187"/>
        <v>273.02620426557496</v>
      </c>
      <c r="M6016">
        <f>K6016/LCOH!$C$18</f>
        <v>1</v>
      </c>
      <c r="N6016">
        <f>K6016/LCOH!$C$34</f>
        <v>28.901734104046245</v>
      </c>
    </row>
    <row r="6017" spans="1:14" x14ac:dyDescent="0.35">
      <c r="A6017">
        <f>'Profilo fotovoltaico'!B6019*LCOH!$C$20</f>
        <v>204</v>
      </c>
      <c r="B6017">
        <f>'Profilo eolico'!B6019*LCOH!$C$21</f>
        <v>71.8</v>
      </c>
      <c r="C6017">
        <f>$P$35*'Profilo fotovoltaico'!B6019</f>
        <v>1500.3408862749011</v>
      </c>
      <c r="D6017">
        <f>$Q$37*'Profilo eolico'!B6019</f>
        <v>418.92678542599111</v>
      </c>
      <c r="E6017">
        <f>$P$39*'Profilo fotovoltaico'!B6019+'Approvvigionamento energia'!$Q$39*'Profilo eolico'!B6019</f>
        <v>689.28031063821868</v>
      </c>
      <c r="F6017">
        <f>$P$41*'Profilo fotovoltaico'!B6019+'Approvvigionamento energia'!$Q$41*'Profilo eolico'!B6019</f>
        <v>959.63383585044608</v>
      </c>
      <c r="G6017">
        <f>$P$43*'Profilo fotovoltaico'!B6019+'Approvvigionamento energia'!$Q$43*'Profilo eolico'!B6019</f>
        <v>1229.9873610626737</v>
      </c>
      <c r="H6017">
        <f t="shared" si="186"/>
        <v>1138.4335154826958</v>
      </c>
      <c r="I6017">
        <f>IF(LCOH!$C$28=Menu!$A$1,'Approvvigionamento energia'!C6017,0)+IF(LCOH!$C$28=Menu!$A$2,'Approvvigionamento energia'!D6017,0)+IF(LCOH!$C$28=Menu!$A$3,'Approvvigionamento energia'!E6017,0)+IF(LCOH!$C$28=Menu!$A$4,'Approvvigionamento energia'!F6017,0)+IF(LCOH!$C$28=Menu!$A$5,'Approvvigionamento energia'!G6017,0)+IF(LCOH!$C$28=Menu!$A$6,'Approvvigionamento energia'!H6017,0)</f>
        <v>959.63383585044608</v>
      </c>
      <c r="J6017">
        <f>'Approvvigionamento energia'!A6017+'Approvvigionamento energia'!B6017+'Approvvigionamento energia'!I6017</f>
        <v>1235.433835850446</v>
      </c>
      <c r="K6017">
        <f>IF(MIN(LCOH!$C$18,J6017)&gt;=$P$48*LCOH!$C$18, MIN(LCOH!$C$18,J6017),0)</f>
        <v>1235.433835850446</v>
      </c>
      <c r="L6017">
        <f t="shared" si="187"/>
        <v>0</v>
      </c>
      <c r="M6017">
        <f>K6017/LCOH!$C$18</f>
        <v>0.82362255723363065</v>
      </c>
      <c r="N6017">
        <f>K6017/LCOH!$C$34</f>
        <v>23.804120151261003</v>
      </c>
    </row>
    <row r="6018" spans="1:14" x14ac:dyDescent="0.35">
      <c r="A6018">
        <f>'Profilo fotovoltaico'!B6020*LCOH!$C$20</f>
        <v>90</v>
      </c>
      <c r="B6018">
        <f>'Profilo eolico'!B6020*LCOH!$C$21</f>
        <v>66.3</v>
      </c>
      <c r="C6018">
        <f>$P$35*'Profilo fotovoltaico'!B6020</f>
        <v>661.9150968859858</v>
      </c>
      <c r="D6018">
        <f>$Q$37*'Profilo eolico'!B6020</f>
        <v>386.83629350617281</v>
      </c>
      <c r="E6018">
        <f>$P$39*'Profilo fotovoltaico'!B6020+'Approvvigionamento energia'!$Q$39*'Profilo eolico'!B6020</f>
        <v>455.60599435112607</v>
      </c>
      <c r="F6018">
        <f>$P$41*'Profilo fotovoltaico'!B6020+'Approvvigionamento energia'!$Q$41*'Profilo eolico'!B6020</f>
        <v>524.37569519607928</v>
      </c>
      <c r="G6018">
        <f>$P$43*'Profilo fotovoltaico'!B6020+'Approvvigionamento energia'!$Q$43*'Profilo eolico'!B6020</f>
        <v>593.14539604103265</v>
      </c>
      <c r="H6018">
        <f t="shared" ref="H6018:H6081" si="188">$P$45</f>
        <v>1138.4335154826958</v>
      </c>
      <c r="I6018">
        <f>IF(LCOH!$C$28=Menu!$A$1,'Approvvigionamento energia'!C6018,0)+IF(LCOH!$C$28=Menu!$A$2,'Approvvigionamento energia'!D6018,0)+IF(LCOH!$C$28=Menu!$A$3,'Approvvigionamento energia'!E6018,0)+IF(LCOH!$C$28=Menu!$A$4,'Approvvigionamento energia'!F6018,0)+IF(LCOH!$C$28=Menu!$A$5,'Approvvigionamento energia'!G6018,0)+IF(LCOH!$C$28=Menu!$A$6,'Approvvigionamento energia'!H6018,0)</f>
        <v>524.37569519607928</v>
      </c>
      <c r="J6018">
        <f>'Approvvigionamento energia'!A6018+'Approvvigionamento energia'!B6018+'Approvvigionamento energia'!I6018</f>
        <v>680.67569519607923</v>
      </c>
      <c r="K6018">
        <f>IF(MIN(LCOH!$C$18,J6018)&gt;=$P$48*LCOH!$C$18, MIN(LCOH!$C$18,J6018),0)</f>
        <v>680.67569519607923</v>
      </c>
      <c r="L6018">
        <f t="shared" si="187"/>
        <v>0</v>
      </c>
      <c r="M6018">
        <f>K6018/LCOH!$C$18</f>
        <v>0.45378379679738617</v>
      </c>
      <c r="N6018">
        <f>K6018/LCOH!$C$34</f>
        <v>13.115138635762605</v>
      </c>
    </row>
    <row r="6019" spans="1:14" x14ac:dyDescent="0.35">
      <c r="A6019">
        <f>'Profilo fotovoltaico'!B6021*LCOH!$C$20</f>
        <v>8</v>
      </c>
      <c r="B6019">
        <f>'Profilo eolico'!B6021*LCOH!$C$21</f>
        <v>65.5</v>
      </c>
      <c r="C6019">
        <f>$P$35*'Profilo fotovoltaico'!B6021</f>
        <v>58.836897500976519</v>
      </c>
      <c r="D6019">
        <f>$Q$37*'Profilo eolico'!B6021</f>
        <v>382.16858559056294</v>
      </c>
      <c r="E6019">
        <f>$P$39*'Profilo fotovoltaico'!B6021+'Approvvigionamento energia'!$Q$39*'Profilo eolico'!B6021</f>
        <v>301.3356635681663</v>
      </c>
      <c r="F6019">
        <f>$P$41*'Profilo fotovoltaico'!B6021+'Approvvigionamento energia'!$Q$41*'Profilo eolico'!B6021</f>
        <v>220.50274154576974</v>
      </c>
      <c r="G6019">
        <f>$P$43*'Profilo fotovoltaico'!B6021+'Approvvigionamento energia'!$Q$43*'Profilo eolico'!B6021</f>
        <v>139.66981952337312</v>
      </c>
      <c r="H6019">
        <f t="shared" si="188"/>
        <v>1138.4335154826958</v>
      </c>
      <c r="I6019">
        <f>IF(LCOH!$C$28=Menu!$A$1,'Approvvigionamento energia'!C6019,0)+IF(LCOH!$C$28=Menu!$A$2,'Approvvigionamento energia'!D6019,0)+IF(LCOH!$C$28=Menu!$A$3,'Approvvigionamento energia'!E6019,0)+IF(LCOH!$C$28=Menu!$A$4,'Approvvigionamento energia'!F6019,0)+IF(LCOH!$C$28=Menu!$A$5,'Approvvigionamento energia'!G6019,0)+IF(LCOH!$C$28=Menu!$A$6,'Approvvigionamento energia'!H6019,0)</f>
        <v>220.50274154576974</v>
      </c>
      <c r="J6019">
        <f>'Approvvigionamento energia'!A6019+'Approvvigionamento energia'!B6019+'Approvvigionamento energia'!I6019</f>
        <v>294.00274154576971</v>
      </c>
      <c r="K6019">
        <f>IF(MIN(LCOH!$C$18,J6019)&gt;=$P$48*LCOH!$C$18, MIN(LCOH!$C$18,J6019),0)</f>
        <v>0</v>
      </c>
      <c r="L6019">
        <f t="shared" ref="L6019:L6082" si="189">J6019-K6019</f>
        <v>294.00274154576971</v>
      </c>
      <c r="M6019">
        <f>K6019/LCOH!$C$18</f>
        <v>0</v>
      </c>
      <c r="N6019">
        <f>K6019/LCOH!$C$34</f>
        <v>0</v>
      </c>
    </row>
    <row r="6020" spans="1:14" x14ac:dyDescent="0.35">
      <c r="A6020">
        <f>'Profilo fotovoltaico'!B6022*LCOH!$C$20</f>
        <v>0</v>
      </c>
      <c r="B6020">
        <f>'Profilo eolico'!B6022*LCOH!$C$21</f>
        <v>69.400000000000006</v>
      </c>
      <c r="C6020">
        <f>$P$35*'Profilo fotovoltaico'!B6022</f>
        <v>0</v>
      </c>
      <c r="D6020">
        <f>$Q$37*'Profilo eolico'!B6022</f>
        <v>404.92366167916134</v>
      </c>
      <c r="E6020">
        <f>$P$39*'Profilo fotovoltaico'!B6022+'Approvvigionamento energia'!$Q$39*'Profilo eolico'!B6022</f>
        <v>303.69274625937101</v>
      </c>
      <c r="F6020">
        <f>$P$41*'Profilo fotovoltaico'!B6022+'Approvvigionamento energia'!$Q$41*'Profilo eolico'!B6022</f>
        <v>202.46183083958067</v>
      </c>
      <c r="G6020">
        <f>$P$43*'Profilo fotovoltaico'!B6022+'Approvvigionamento energia'!$Q$43*'Profilo eolico'!B6022</f>
        <v>101.23091541979034</v>
      </c>
      <c r="H6020">
        <f t="shared" si="188"/>
        <v>1138.4335154826958</v>
      </c>
      <c r="I6020">
        <f>IF(LCOH!$C$28=Menu!$A$1,'Approvvigionamento energia'!C6020,0)+IF(LCOH!$C$28=Menu!$A$2,'Approvvigionamento energia'!D6020,0)+IF(LCOH!$C$28=Menu!$A$3,'Approvvigionamento energia'!E6020,0)+IF(LCOH!$C$28=Menu!$A$4,'Approvvigionamento energia'!F6020,0)+IF(LCOH!$C$28=Menu!$A$5,'Approvvigionamento energia'!G6020,0)+IF(LCOH!$C$28=Menu!$A$6,'Approvvigionamento energia'!H6020,0)</f>
        <v>202.46183083958067</v>
      </c>
      <c r="J6020">
        <f>'Approvvigionamento energia'!A6020+'Approvvigionamento energia'!B6020+'Approvvigionamento energia'!I6020</f>
        <v>271.86183083958065</v>
      </c>
      <c r="K6020">
        <f>IF(MIN(LCOH!$C$18,J6020)&gt;=$P$48*LCOH!$C$18, MIN(LCOH!$C$18,J6020),0)</f>
        <v>0</v>
      </c>
      <c r="L6020">
        <f t="shared" si="189"/>
        <v>271.86183083958065</v>
      </c>
      <c r="M6020">
        <f>K6020/LCOH!$C$18</f>
        <v>0</v>
      </c>
      <c r="N6020">
        <f>K6020/LCOH!$C$34</f>
        <v>0</v>
      </c>
    </row>
    <row r="6021" spans="1:14" x14ac:dyDescent="0.35">
      <c r="A6021">
        <f>'Profilo fotovoltaico'!B6023*LCOH!$C$20</f>
        <v>0</v>
      </c>
      <c r="B6021">
        <f>'Profilo eolico'!B6023*LCOH!$C$21</f>
        <v>72.599999999999994</v>
      </c>
      <c r="C6021">
        <f>$P$35*'Profilo fotovoltaico'!B6023</f>
        <v>0</v>
      </c>
      <c r="D6021">
        <f>$Q$37*'Profilo eolico'!B6023</f>
        <v>423.59449334160104</v>
      </c>
      <c r="E6021">
        <f>$P$39*'Profilo fotovoltaico'!B6023+'Approvvigionamento energia'!$Q$39*'Profilo eolico'!B6023</f>
        <v>317.69587000620078</v>
      </c>
      <c r="F6021">
        <f>$P$41*'Profilo fotovoltaico'!B6023+'Approvvigionamento energia'!$Q$41*'Profilo eolico'!B6023</f>
        <v>211.79724667080052</v>
      </c>
      <c r="G6021">
        <f>$P$43*'Profilo fotovoltaico'!B6023+'Approvvigionamento energia'!$Q$43*'Profilo eolico'!B6023</f>
        <v>105.89862333540026</v>
      </c>
      <c r="H6021">
        <f t="shared" si="188"/>
        <v>1138.4335154826958</v>
      </c>
      <c r="I6021">
        <f>IF(LCOH!$C$28=Menu!$A$1,'Approvvigionamento energia'!C6021,0)+IF(LCOH!$C$28=Menu!$A$2,'Approvvigionamento energia'!D6021,0)+IF(LCOH!$C$28=Menu!$A$3,'Approvvigionamento energia'!E6021,0)+IF(LCOH!$C$28=Menu!$A$4,'Approvvigionamento energia'!F6021,0)+IF(LCOH!$C$28=Menu!$A$5,'Approvvigionamento energia'!G6021,0)+IF(LCOH!$C$28=Menu!$A$6,'Approvvigionamento energia'!H6021,0)</f>
        <v>211.79724667080052</v>
      </c>
      <c r="J6021">
        <f>'Approvvigionamento energia'!A6021+'Approvvigionamento energia'!B6021+'Approvvigionamento energia'!I6021</f>
        <v>284.39724667080054</v>
      </c>
      <c r="K6021">
        <f>IF(MIN(LCOH!$C$18,J6021)&gt;=$P$48*LCOH!$C$18, MIN(LCOH!$C$18,J6021),0)</f>
        <v>0</v>
      </c>
      <c r="L6021">
        <f t="shared" si="189"/>
        <v>284.39724667080054</v>
      </c>
      <c r="M6021">
        <f>K6021/LCOH!$C$18</f>
        <v>0</v>
      </c>
      <c r="N6021">
        <f>K6021/LCOH!$C$34</f>
        <v>0</v>
      </c>
    </row>
    <row r="6022" spans="1:14" x14ac:dyDescent="0.35">
      <c r="A6022">
        <f>'Profilo fotovoltaico'!B6024*LCOH!$C$20</f>
        <v>0</v>
      </c>
      <c r="B6022">
        <f>'Profilo eolico'!B6024*LCOH!$C$21</f>
        <v>73.2</v>
      </c>
      <c r="C6022">
        <f>$P$35*'Profilo fotovoltaico'!B6024</f>
        <v>0</v>
      </c>
      <c r="D6022">
        <f>$Q$37*'Profilo eolico'!B6024</f>
        <v>427.09527427830847</v>
      </c>
      <c r="E6022">
        <f>$P$39*'Profilo fotovoltaico'!B6024+'Approvvigionamento energia'!$Q$39*'Profilo eolico'!B6024</f>
        <v>320.32145570873132</v>
      </c>
      <c r="F6022">
        <f>$P$41*'Profilo fotovoltaico'!B6024+'Approvvigionamento energia'!$Q$41*'Profilo eolico'!B6024</f>
        <v>213.54763713915423</v>
      </c>
      <c r="G6022">
        <f>$P$43*'Profilo fotovoltaico'!B6024+'Approvvigionamento energia'!$Q$43*'Profilo eolico'!B6024</f>
        <v>106.77381856957712</v>
      </c>
      <c r="H6022">
        <f t="shared" si="188"/>
        <v>1138.4335154826958</v>
      </c>
      <c r="I6022">
        <f>IF(LCOH!$C$28=Menu!$A$1,'Approvvigionamento energia'!C6022,0)+IF(LCOH!$C$28=Menu!$A$2,'Approvvigionamento energia'!D6022,0)+IF(LCOH!$C$28=Menu!$A$3,'Approvvigionamento energia'!E6022,0)+IF(LCOH!$C$28=Menu!$A$4,'Approvvigionamento energia'!F6022,0)+IF(LCOH!$C$28=Menu!$A$5,'Approvvigionamento energia'!G6022,0)+IF(LCOH!$C$28=Menu!$A$6,'Approvvigionamento energia'!H6022,0)</f>
        <v>213.54763713915423</v>
      </c>
      <c r="J6022">
        <f>'Approvvigionamento energia'!A6022+'Approvvigionamento energia'!B6022+'Approvvigionamento energia'!I6022</f>
        <v>286.74763713915422</v>
      </c>
      <c r="K6022">
        <f>IF(MIN(LCOH!$C$18,J6022)&gt;=$P$48*LCOH!$C$18, MIN(LCOH!$C$18,J6022),0)</f>
        <v>0</v>
      </c>
      <c r="L6022">
        <f t="shared" si="189"/>
        <v>286.74763713915422</v>
      </c>
      <c r="M6022">
        <f>K6022/LCOH!$C$18</f>
        <v>0</v>
      </c>
      <c r="N6022">
        <f>K6022/LCOH!$C$34</f>
        <v>0</v>
      </c>
    </row>
    <row r="6023" spans="1:14" x14ac:dyDescent="0.35">
      <c r="A6023">
        <f>'Profilo fotovoltaico'!B6025*LCOH!$C$20</f>
        <v>0</v>
      </c>
      <c r="B6023">
        <f>'Profilo eolico'!B6025*LCOH!$C$21</f>
        <v>74.5</v>
      </c>
      <c r="C6023">
        <f>$P$35*'Profilo fotovoltaico'!B6025</f>
        <v>0</v>
      </c>
      <c r="D6023">
        <f>$Q$37*'Profilo eolico'!B6025</f>
        <v>434.6802996411746</v>
      </c>
      <c r="E6023">
        <f>$P$39*'Profilo fotovoltaico'!B6025+'Approvvigionamento energia'!$Q$39*'Profilo eolico'!B6025</f>
        <v>326.01022473088091</v>
      </c>
      <c r="F6023">
        <f>$P$41*'Profilo fotovoltaico'!B6025+'Approvvigionamento energia'!$Q$41*'Profilo eolico'!B6025</f>
        <v>217.3401498205873</v>
      </c>
      <c r="G6023">
        <f>$P$43*'Profilo fotovoltaico'!B6025+'Approvvigionamento energia'!$Q$43*'Profilo eolico'!B6025</f>
        <v>108.67007491029365</v>
      </c>
      <c r="H6023">
        <f t="shared" si="188"/>
        <v>1138.4335154826958</v>
      </c>
      <c r="I6023">
        <f>IF(LCOH!$C$28=Menu!$A$1,'Approvvigionamento energia'!C6023,0)+IF(LCOH!$C$28=Menu!$A$2,'Approvvigionamento energia'!D6023,0)+IF(LCOH!$C$28=Menu!$A$3,'Approvvigionamento energia'!E6023,0)+IF(LCOH!$C$28=Menu!$A$4,'Approvvigionamento energia'!F6023,0)+IF(LCOH!$C$28=Menu!$A$5,'Approvvigionamento energia'!G6023,0)+IF(LCOH!$C$28=Menu!$A$6,'Approvvigionamento energia'!H6023,0)</f>
        <v>217.3401498205873</v>
      </c>
      <c r="J6023">
        <f>'Approvvigionamento energia'!A6023+'Approvvigionamento energia'!B6023+'Approvvigionamento energia'!I6023</f>
        <v>291.84014982058727</v>
      </c>
      <c r="K6023">
        <f>IF(MIN(LCOH!$C$18,J6023)&gt;=$P$48*LCOH!$C$18, MIN(LCOH!$C$18,J6023),0)</f>
        <v>0</v>
      </c>
      <c r="L6023">
        <f t="shared" si="189"/>
        <v>291.84014982058727</v>
      </c>
      <c r="M6023">
        <f>K6023/LCOH!$C$18</f>
        <v>0</v>
      </c>
      <c r="N6023">
        <f>K6023/LCOH!$C$34</f>
        <v>0</v>
      </c>
    </row>
    <row r="6024" spans="1:14" x14ac:dyDescent="0.35">
      <c r="A6024">
        <f>'Profilo fotovoltaico'!B6026*LCOH!$C$20</f>
        <v>0</v>
      </c>
      <c r="B6024">
        <f>'Profilo eolico'!B6026*LCOH!$C$21</f>
        <v>80</v>
      </c>
      <c r="C6024">
        <f>$P$35*'Profilo fotovoltaico'!B6026</f>
        <v>0</v>
      </c>
      <c r="D6024">
        <f>$Q$37*'Profilo eolico'!B6026</f>
        <v>466.7707915609929</v>
      </c>
      <c r="E6024">
        <f>$P$39*'Profilo fotovoltaico'!B6026+'Approvvigionamento energia'!$Q$39*'Profilo eolico'!B6026</f>
        <v>350.07809367074464</v>
      </c>
      <c r="F6024">
        <f>$P$41*'Profilo fotovoltaico'!B6026+'Approvvigionamento energia'!$Q$41*'Profilo eolico'!B6026</f>
        <v>233.38539578049645</v>
      </c>
      <c r="G6024">
        <f>$P$43*'Profilo fotovoltaico'!B6026+'Approvvigionamento energia'!$Q$43*'Profilo eolico'!B6026</f>
        <v>116.69269789024823</v>
      </c>
      <c r="H6024">
        <f t="shared" si="188"/>
        <v>1138.4335154826958</v>
      </c>
      <c r="I6024">
        <f>IF(LCOH!$C$28=Menu!$A$1,'Approvvigionamento energia'!C6024,0)+IF(LCOH!$C$28=Menu!$A$2,'Approvvigionamento energia'!D6024,0)+IF(LCOH!$C$28=Menu!$A$3,'Approvvigionamento energia'!E6024,0)+IF(LCOH!$C$28=Menu!$A$4,'Approvvigionamento energia'!F6024,0)+IF(LCOH!$C$28=Menu!$A$5,'Approvvigionamento energia'!G6024,0)+IF(LCOH!$C$28=Menu!$A$6,'Approvvigionamento energia'!H6024,0)</f>
        <v>233.38539578049645</v>
      </c>
      <c r="J6024">
        <f>'Approvvigionamento energia'!A6024+'Approvvigionamento energia'!B6024+'Approvvigionamento energia'!I6024</f>
        <v>313.38539578049642</v>
      </c>
      <c r="K6024">
        <f>IF(MIN(LCOH!$C$18,J6024)&gt;=$P$48*LCOH!$C$18, MIN(LCOH!$C$18,J6024),0)</f>
        <v>0</v>
      </c>
      <c r="L6024">
        <f t="shared" si="189"/>
        <v>313.38539578049642</v>
      </c>
      <c r="M6024">
        <f>K6024/LCOH!$C$18</f>
        <v>0</v>
      </c>
      <c r="N6024">
        <f>K6024/LCOH!$C$34</f>
        <v>0</v>
      </c>
    </row>
    <row r="6025" spans="1:14" x14ac:dyDescent="0.35">
      <c r="A6025">
        <f>'Profilo fotovoltaico'!B6027*LCOH!$C$20</f>
        <v>0</v>
      </c>
      <c r="B6025">
        <f>'Profilo eolico'!B6027*LCOH!$C$21</f>
        <v>89.800000000000011</v>
      </c>
      <c r="C6025">
        <f>$P$35*'Profilo fotovoltaico'!B6027</f>
        <v>0</v>
      </c>
      <c r="D6025">
        <f>$Q$37*'Profilo eolico'!B6027</f>
        <v>523.95021352721449</v>
      </c>
      <c r="E6025">
        <f>$P$39*'Profilo fotovoltaico'!B6027+'Approvvigionamento energia'!$Q$39*'Profilo eolico'!B6027</f>
        <v>392.96266014541089</v>
      </c>
      <c r="F6025">
        <f>$P$41*'Profilo fotovoltaico'!B6027+'Approvvigionamento energia'!$Q$41*'Profilo eolico'!B6027</f>
        <v>261.97510676360724</v>
      </c>
      <c r="G6025">
        <f>$P$43*'Profilo fotovoltaico'!B6027+'Approvvigionamento energia'!$Q$43*'Profilo eolico'!B6027</f>
        <v>130.98755338180362</v>
      </c>
      <c r="H6025">
        <f t="shared" si="188"/>
        <v>1138.4335154826958</v>
      </c>
      <c r="I6025">
        <f>IF(LCOH!$C$28=Menu!$A$1,'Approvvigionamento energia'!C6025,0)+IF(LCOH!$C$28=Menu!$A$2,'Approvvigionamento energia'!D6025,0)+IF(LCOH!$C$28=Menu!$A$3,'Approvvigionamento energia'!E6025,0)+IF(LCOH!$C$28=Menu!$A$4,'Approvvigionamento energia'!F6025,0)+IF(LCOH!$C$28=Menu!$A$5,'Approvvigionamento energia'!G6025,0)+IF(LCOH!$C$28=Menu!$A$6,'Approvvigionamento energia'!H6025,0)</f>
        <v>261.97510676360724</v>
      </c>
      <c r="J6025">
        <f>'Approvvigionamento energia'!A6025+'Approvvigionamento energia'!B6025+'Approvvigionamento energia'!I6025</f>
        <v>351.77510676360725</v>
      </c>
      <c r="K6025">
        <f>IF(MIN(LCOH!$C$18,J6025)&gt;=$P$48*LCOH!$C$18, MIN(LCOH!$C$18,J6025),0)</f>
        <v>0</v>
      </c>
      <c r="L6025">
        <f t="shared" si="189"/>
        <v>351.77510676360725</v>
      </c>
      <c r="M6025">
        <f>K6025/LCOH!$C$18</f>
        <v>0</v>
      </c>
      <c r="N6025">
        <f>K6025/LCOH!$C$34</f>
        <v>0</v>
      </c>
    </row>
    <row r="6026" spans="1:14" x14ac:dyDescent="0.35">
      <c r="A6026">
        <f>'Profilo fotovoltaico'!B6028*LCOH!$C$20</f>
        <v>0</v>
      </c>
      <c r="B6026">
        <f>'Profilo eolico'!B6028*LCOH!$C$21</f>
        <v>105.7</v>
      </c>
      <c r="C6026">
        <f>$P$35*'Profilo fotovoltaico'!B6028</f>
        <v>0</v>
      </c>
      <c r="D6026">
        <f>$Q$37*'Profilo eolico'!B6028</f>
        <v>616.72090834996186</v>
      </c>
      <c r="E6026">
        <f>$P$39*'Profilo fotovoltaico'!B6028+'Approvvigionamento energia'!$Q$39*'Profilo eolico'!B6028</f>
        <v>462.54068126247137</v>
      </c>
      <c r="F6026">
        <f>$P$41*'Profilo fotovoltaico'!B6028+'Approvvigionamento energia'!$Q$41*'Profilo eolico'!B6028</f>
        <v>308.36045417498093</v>
      </c>
      <c r="G6026">
        <f>$P$43*'Profilo fotovoltaico'!B6028+'Approvvigionamento energia'!$Q$43*'Profilo eolico'!B6028</f>
        <v>154.18022708749047</v>
      </c>
      <c r="H6026">
        <f t="shared" si="188"/>
        <v>1138.4335154826958</v>
      </c>
      <c r="I6026">
        <f>IF(LCOH!$C$28=Menu!$A$1,'Approvvigionamento energia'!C6026,0)+IF(LCOH!$C$28=Menu!$A$2,'Approvvigionamento energia'!D6026,0)+IF(LCOH!$C$28=Menu!$A$3,'Approvvigionamento energia'!E6026,0)+IF(LCOH!$C$28=Menu!$A$4,'Approvvigionamento energia'!F6026,0)+IF(LCOH!$C$28=Menu!$A$5,'Approvvigionamento energia'!G6026,0)+IF(LCOH!$C$28=Menu!$A$6,'Approvvigionamento energia'!H6026,0)</f>
        <v>308.36045417498093</v>
      </c>
      <c r="J6026">
        <f>'Approvvigionamento energia'!A6026+'Approvvigionamento energia'!B6026+'Approvvigionamento energia'!I6026</f>
        <v>414.06045417498092</v>
      </c>
      <c r="K6026">
        <f>IF(MIN(LCOH!$C$18,J6026)&gt;=$P$48*LCOH!$C$18, MIN(LCOH!$C$18,J6026),0)</f>
        <v>414.06045417498092</v>
      </c>
      <c r="L6026">
        <f t="shared" si="189"/>
        <v>0</v>
      </c>
      <c r="M6026">
        <f>K6026/LCOH!$C$18</f>
        <v>0.27604030278332059</v>
      </c>
      <c r="N6026">
        <f>K6026/LCOH!$C$34</f>
        <v>7.9780434330439487</v>
      </c>
    </row>
    <row r="6027" spans="1:14" x14ac:dyDescent="0.35">
      <c r="A6027">
        <f>'Profilo fotovoltaico'!B6029*LCOH!$C$20</f>
        <v>0</v>
      </c>
      <c r="B6027">
        <f>'Profilo eolico'!B6029*LCOH!$C$21</f>
        <v>124.39999999999999</v>
      </c>
      <c r="C6027">
        <f>$P$35*'Profilo fotovoltaico'!B6029</f>
        <v>0</v>
      </c>
      <c r="D6027">
        <f>$Q$37*'Profilo eolico'!B6029</f>
        <v>725.82858087734394</v>
      </c>
      <c r="E6027">
        <f>$P$39*'Profilo fotovoltaico'!B6029+'Approvvigionamento energia'!$Q$39*'Profilo eolico'!B6029</f>
        <v>544.37143565800795</v>
      </c>
      <c r="F6027">
        <f>$P$41*'Profilo fotovoltaico'!B6029+'Approvvigionamento energia'!$Q$41*'Profilo eolico'!B6029</f>
        <v>362.91429043867197</v>
      </c>
      <c r="G6027">
        <f>$P$43*'Profilo fotovoltaico'!B6029+'Approvvigionamento energia'!$Q$43*'Profilo eolico'!B6029</f>
        <v>181.45714521933598</v>
      </c>
      <c r="H6027">
        <f t="shared" si="188"/>
        <v>1138.4335154826958</v>
      </c>
      <c r="I6027">
        <f>IF(LCOH!$C$28=Menu!$A$1,'Approvvigionamento energia'!C6027,0)+IF(LCOH!$C$28=Menu!$A$2,'Approvvigionamento energia'!D6027,0)+IF(LCOH!$C$28=Menu!$A$3,'Approvvigionamento energia'!E6027,0)+IF(LCOH!$C$28=Menu!$A$4,'Approvvigionamento energia'!F6027,0)+IF(LCOH!$C$28=Menu!$A$5,'Approvvigionamento energia'!G6027,0)+IF(LCOH!$C$28=Menu!$A$6,'Approvvigionamento energia'!H6027,0)</f>
        <v>362.91429043867197</v>
      </c>
      <c r="J6027">
        <f>'Approvvigionamento energia'!A6027+'Approvvigionamento energia'!B6027+'Approvvigionamento energia'!I6027</f>
        <v>487.31429043867195</v>
      </c>
      <c r="K6027">
        <f>IF(MIN(LCOH!$C$18,J6027)&gt;=$P$48*LCOH!$C$18, MIN(LCOH!$C$18,J6027),0)</f>
        <v>487.31429043867195</v>
      </c>
      <c r="L6027">
        <f t="shared" si="189"/>
        <v>0</v>
      </c>
      <c r="M6027">
        <f>K6027/LCOH!$C$18</f>
        <v>0.3248761936257813</v>
      </c>
      <c r="N6027">
        <f>K6027/LCOH!$C$34</f>
        <v>9.3894853649069745</v>
      </c>
    </row>
    <row r="6028" spans="1:14" x14ac:dyDescent="0.35">
      <c r="A6028">
        <f>'Profilo fotovoltaico'!B6030*LCOH!$C$20</f>
        <v>0</v>
      </c>
      <c r="B6028">
        <f>'Profilo eolico'!B6030*LCOH!$C$21</f>
        <v>139.6</v>
      </c>
      <c r="C6028">
        <f>$P$35*'Profilo fotovoltaico'!B6030</f>
        <v>0</v>
      </c>
      <c r="D6028">
        <f>$Q$37*'Profilo eolico'!B6030</f>
        <v>814.51503127393255</v>
      </c>
      <c r="E6028">
        <f>$P$39*'Profilo fotovoltaico'!B6030+'Approvvigionamento energia'!$Q$39*'Profilo eolico'!B6030</f>
        <v>610.88627345544944</v>
      </c>
      <c r="F6028">
        <f>$P$41*'Profilo fotovoltaico'!B6030+'Approvvigionamento energia'!$Q$41*'Profilo eolico'!B6030</f>
        <v>407.25751563696627</v>
      </c>
      <c r="G6028">
        <f>$P$43*'Profilo fotovoltaico'!B6030+'Approvvigionamento energia'!$Q$43*'Profilo eolico'!B6030</f>
        <v>203.62875781848314</v>
      </c>
      <c r="H6028">
        <f t="shared" si="188"/>
        <v>1138.4335154826958</v>
      </c>
      <c r="I6028">
        <f>IF(LCOH!$C$28=Menu!$A$1,'Approvvigionamento energia'!C6028,0)+IF(LCOH!$C$28=Menu!$A$2,'Approvvigionamento energia'!D6028,0)+IF(LCOH!$C$28=Menu!$A$3,'Approvvigionamento energia'!E6028,0)+IF(LCOH!$C$28=Menu!$A$4,'Approvvigionamento energia'!F6028,0)+IF(LCOH!$C$28=Menu!$A$5,'Approvvigionamento energia'!G6028,0)+IF(LCOH!$C$28=Menu!$A$6,'Approvvigionamento energia'!H6028,0)</f>
        <v>407.25751563696627</v>
      </c>
      <c r="J6028">
        <f>'Approvvigionamento energia'!A6028+'Approvvigionamento energia'!B6028+'Approvvigionamento energia'!I6028</f>
        <v>546.85751563696624</v>
      </c>
      <c r="K6028">
        <f>IF(MIN(LCOH!$C$18,J6028)&gt;=$P$48*LCOH!$C$18, MIN(LCOH!$C$18,J6028),0)</f>
        <v>546.85751563696624</v>
      </c>
      <c r="L6028">
        <f t="shared" si="189"/>
        <v>0</v>
      </c>
      <c r="M6028">
        <f>K6028/LCOH!$C$18</f>
        <v>0.36457167709131083</v>
      </c>
      <c r="N6028">
        <f>K6028/LCOH!$C$34</f>
        <v>10.536753673159273</v>
      </c>
    </row>
    <row r="6029" spans="1:14" x14ac:dyDescent="0.35">
      <c r="A6029">
        <f>'Profilo fotovoltaico'!B6031*LCOH!$C$20</f>
        <v>0</v>
      </c>
      <c r="B6029">
        <f>'Profilo eolico'!B6031*LCOH!$C$21</f>
        <v>149.10000000000002</v>
      </c>
      <c r="C6029">
        <f>$P$35*'Profilo fotovoltaico'!B6031</f>
        <v>0</v>
      </c>
      <c r="D6029">
        <f>$Q$37*'Profilo eolico'!B6031</f>
        <v>869.94406277180053</v>
      </c>
      <c r="E6029">
        <f>$P$39*'Profilo fotovoltaico'!B6031+'Approvvigionamento energia'!$Q$39*'Profilo eolico'!B6031</f>
        <v>652.45804707885031</v>
      </c>
      <c r="F6029">
        <f>$P$41*'Profilo fotovoltaico'!B6031+'Approvvigionamento energia'!$Q$41*'Profilo eolico'!B6031</f>
        <v>434.97203138590027</v>
      </c>
      <c r="G6029">
        <f>$P$43*'Profilo fotovoltaico'!B6031+'Approvvigionamento energia'!$Q$43*'Profilo eolico'!B6031</f>
        <v>217.48601569295013</v>
      </c>
      <c r="H6029">
        <f t="shared" si="188"/>
        <v>1138.4335154826958</v>
      </c>
      <c r="I6029">
        <f>IF(LCOH!$C$28=Menu!$A$1,'Approvvigionamento energia'!C6029,0)+IF(LCOH!$C$28=Menu!$A$2,'Approvvigionamento energia'!D6029,0)+IF(LCOH!$C$28=Menu!$A$3,'Approvvigionamento energia'!E6029,0)+IF(LCOH!$C$28=Menu!$A$4,'Approvvigionamento energia'!F6029,0)+IF(LCOH!$C$28=Menu!$A$5,'Approvvigionamento energia'!G6029,0)+IF(LCOH!$C$28=Menu!$A$6,'Approvvigionamento energia'!H6029,0)</f>
        <v>434.97203138590027</v>
      </c>
      <c r="J6029">
        <f>'Approvvigionamento energia'!A6029+'Approvvigionamento energia'!B6029+'Approvvigionamento energia'!I6029</f>
        <v>584.07203138590035</v>
      </c>
      <c r="K6029">
        <f>IF(MIN(LCOH!$C$18,J6029)&gt;=$P$48*LCOH!$C$18, MIN(LCOH!$C$18,J6029),0)</f>
        <v>584.07203138590035</v>
      </c>
      <c r="L6029">
        <f t="shared" si="189"/>
        <v>0</v>
      </c>
      <c r="M6029">
        <f>K6029/LCOH!$C$18</f>
        <v>0.38938135425726689</v>
      </c>
      <c r="N6029">
        <f>K6029/LCOH!$C$34</f>
        <v>11.253796365816962</v>
      </c>
    </row>
    <row r="6030" spans="1:14" x14ac:dyDescent="0.35">
      <c r="A6030">
        <f>'Profilo fotovoltaico'!B6032*LCOH!$C$20</f>
        <v>0</v>
      </c>
      <c r="B6030">
        <f>'Profilo eolico'!B6032*LCOH!$C$21</f>
        <v>161.30000000000001</v>
      </c>
      <c r="C6030">
        <f>$P$35*'Profilo fotovoltaico'!B6032</f>
        <v>0</v>
      </c>
      <c r="D6030">
        <f>$Q$37*'Profilo eolico'!B6032</f>
        <v>941.12660848485189</v>
      </c>
      <c r="E6030">
        <f>$P$39*'Profilo fotovoltaico'!B6032+'Approvvigionamento energia'!$Q$39*'Profilo eolico'!B6032</f>
        <v>705.84495636363886</v>
      </c>
      <c r="F6030">
        <f>$P$41*'Profilo fotovoltaico'!B6032+'Approvvigionamento energia'!$Q$41*'Profilo eolico'!B6032</f>
        <v>470.56330424242594</v>
      </c>
      <c r="G6030">
        <f>$P$43*'Profilo fotovoltaico'!B6032+'Approvvigionamento energia'!$Q$43*'Profilo eolico'!B6032</f>
        <v>235.28165212121297</v>
      </c>
      <c r="H6030">
        <f t="shared" si="188"/>
        <v>1138.4335154826958</v>
      </c>
      <c r="I6030">
        <f>IF(LCOH!$C$28=Menu!$A$1,'Approvvigionamento energia'!C6030,0)+IF(LCOH!$C$28=Menu!$A$2,'Approvvigionamento energia'!D6030,0)+IF(LCOH!$C$28=Menu!$A$3,'Approvvigionamento energia'!E6030,0)+IF(LCOH!$C$28=Menu!$A$4,'Approvvigionamento energia'!F6030,0)+IF(LCOH!$C$28=Menu!$A$5,'Approvvigionamento energia'!G6030,0)+IF(LCOH!$C$28=Menu!$A$6,'Approvvigionamento energia'!H6030,0)</f>
        <v>470.56330424242594</v>
      </c>
      <c r="J6030">
        <f>'Approvvigionamento energia'!A6030+'Approvvigionamento energia'!B6030+'Approvvigionamento energia'!I6030</f>
        <v>631.86330424242601</v>
      </c>
      <c r="K6030">
        <f>IF(MIN(LCOH!$C$18,J6030)&gt;=$P$48*LCOH!$C$18, MIN(LCOH!$C$18,J6030),0)</f>
        <v>631.86330424242601</v>
      </c>
      <c r="L6030">
        <f t="shared" si="189"/>
        <v>0</v>
      </c>
      <c r="M6030">
        <f>K6030/LCOH!$C$18</f>
        <v>0.42124220282828401</v>
      </c>
      <c r="N6030">
        <f>K6030/LCOH!$C$34</f>
        <v>12.174630139545782</v>
      </c>
    </row>
    <row r="6031" spans="1:14" x14ac:dyDescent="0.35">
      <c r="A6031">
        <f>'Profilo fotovoltaico'!B6033*LCOH!$C$20</f>
        <v>45</v>
      </c>
      <c r="B6031">
        <f>'Profilo eolico'!B6033*LCOH!$C$21</f>
        <v>165.8</v>
      </c>
      <c r="C6031">
        <f>$P$35*'Profilo fotovoltaico'!B6033</f>
        <v>330.9575484429929</v>
      </c>
      <c r="D6031">
        <f>$Q$37*'Profilo eolico'!B6033</f>
        <v>967.38246551015777</v>
      </c>
      <c r="E6031">
        <f>$P$39*'Profilo fotovoltaico'!B6033+'Approvvigionamento energia'!$Q$39*'Profilo eolico'!B6033</f>
        <v>808.2762362433665</v>
      </c>
      <c r="F6031">
        <f>$P$41*'Profilo fotovoltaico'!B6033+'Approvvigionamento energia'!$Q$41*'Profilo eolico'!B6033</f>
        <v>649.17000697657534</v>
      </c>
      <c r="G6031">
        <f>$P$43*'Profilo fotovoltaico'!B6033+'Approvvigionamento energia'!$Q$43*'Profilo eolico'!B6033</f>
        <v>490.06377770978418</v>
      </c>
      <c r="H6031">
        <f t="shared" si="188"/>
        <v>1138.4335154826958</v>
      </c>
      <c r="I6031">
        <f>IF(LCOH!$C$28=Menu!$A$1,'Approvvigionamento energia'!C6031,0)+IF(LCOH!$C$28=Menu!$A$2,'Approvvigionamento energia'!D6031,0)+IF(LCOH!$C$28=Menu!$A$3,'Approvvigionamento energia'!E6031,0)+IF(LCOH!$C$28=Menu!$A$4,'Approvvigionamento energia'!F6031,0)+IF(LCOH!$C$28=Menu!$A$5,'Approvvigionamento energia'!G6031,0)+IF(LCOH!$C$28=Menu!$A$6,'Approvvigionamento energia'!H6031,0)</f>
        <v>649.17000697657534</v>
      </c>
      <c r="J6031">
        <f>'Approvvigionamento energia'!A6031+'Approvvigionamento energia'!B6031+'Approvvigionamento energia'!I6031</f>
        <v>859.97000697657541</v>
      </c>
      <c r="K6031">
        <f>IF(MIN(LCOH!$C$18,J6031)&gt;=$P$48*LCOH!$C$18, MIN(LCOH!$C$18,J6031),0)</f>
        <v>859.97000697657541</v>
      </c>
      <c r="L6031">
        <f t="shared" si="189"/>
        <v>0</v>
      </c>
      <c r="M6031">
        <f>K6031/LCOH!$C$18</f>
        <v>0.57331333798438355</v>
      </c>
      <c r="N6031">
        <f>K6031/LCOH!$C$34</f>
        <v>16.56974965272785</v>
      </c>
    </row>
    <row r="6032" spans="1:14" x14ac:dyDescent="0.35">
      <c r="A6032">
        <f>'Profilo fotovoltaico'!B6034*LCOH!$C$20</f>
        <v>172</v>
      </c>
      <c r="B6032">
        <f>'Profilo eolico'!B6034*LCOH!$C$21</f>
        <v>190.4</v>
      </c>
      <c r="C6032">
        <f>$P$35*'Profilo fotovoltaico'!B6034</f>
        <v>1264.9932962709952</v>
      </c>
      <c r="D6032">
        <f>$Q$37*'Profilo eolico'!B6034</f>
        <v>1110.9144839151631</v>
      </c>
      <c r="E6032">
        <f>$P$39*'Profilo fotovoltaico'!B6034+'Approvvigionamento energia'!$Q$39*'Profilo eolico'!B6034</f>
        <v>1149.434187004121</v>
      </c>
      <c r="F6032">
        <f>$P$41*'Profilo fotovoltaico'!B6034+'Approvvigionamento energia'!$Q$41*'Profilo eolico'!B6034</f>
        <v>1187.9538900930793</v>
      </c>
      <c r="G6032">
        <f>$P$43*'Profilo fotovoltaico'!B6034+'Approvvigionamento energia'!$Q$43*'Profilo eolico'!B6034</f>
        <v>1226.4735931820371</v>
      </c>
      <c r="H6032">
        <f t="shared" si="188"/>
        <v>1138.4335154826958</v>
      </c>
      <c r="I6032">
        <f>IF(LCOH!$C$28=Menu!$A$1,'Approvvigionamento energia'!C6032,0)+IF(LCOH!$C$28=Menu!$A$2,'Approvvigionamento energia'!D6032,0)+IF(LCOH!$C$28=Menu!$A$3,'Approvvigionamento energia'!E6032,0)+IF(LCOH!$C$28=Menu!$A$4,'Approvvigionamento energia'!F6032,0)+IF(LCOH!$C$28=Menu!$A$5,'Approvvigionamento energia'!G6032,0)+IF(LCOH!$C$28=Menu!$A$6,'Approvvigionamento energia'!H6032,0)</f>
        <v>1187.9538900930793</v>
      </c>
      <c r="J6032">
        <f>'Approvvigionamento energia'!A6032+'Approvvigionamento energia'!B6032+'Approvvigionamento energia'!I6032</f>
        <v>1550.3538900930794</v>
      </c>
      <c r="K6032">
        <f>IF(MIN(LCOH!$C$18,J6032)&gt;=$P$48*LCOH!$C$18, MIN(LCOH!$C$18,J6032),0)</f>
        <v>1500</v>
      </c>
      <c r="L6032">
        <f t="shared" si="189"/>
        <v>50.353890093079372</v>
      </c>
      <c r="M6032">
        <f>K6032/LCOH!$C$18</f>
        <v>1</v>
      </c>
      <c r="N6032">
        <f>K6032/LCOH!$C$34</f>
        <v>28.901734104046245</v>
      </c>
    </row>
    <row r="6033" spans="1:14" x14ac:dyDescent="0.35">
      <c r="A6033">
        <f>'Profilo fotovoltaico'!B6035*LCOH!$C$20</f>
        <v>322</v>
      </c>
      <c r="B6033">
        <f>'Profilo eolico'!B6035*LCOH!$C$21</f>
        <v>203.2</v>
      </c>
      <c r="C6033">
        <f>$P$35*'Profilo fotovoltaico'!B6035</f>
        <v>2368.1851244143049</v>
      </c>
      <c r="D6033">
        <f>$Q$37*'Profilo eolico'!B6035</f>
        <v>1185.5978105649219</v>
      </c>
      <c r="E6033">
        <f>$P$39*'Profilo fotovoltaico'!B6035+'Approvvigionamento energia'!$Q$39*'Profilo eolico'!B6035</f>
        <v>1481.2446390272676</v>
      </c>
      <c r="F6033">
        <f>$P$41*'Profilo fotovoltaico'!B6035+'Approvvigionamento energia'!$Q$41*'Profilo eolico'!B6035</f>
        <v>1776.8914674896134</v>
      </c>
      <c r="G6033">
        <f>$P$43*'Profilo fotovoltaico'!B6035+'Approvvigionamento energia'!$Q$43*'Profilo eolico'!B6035</f>
        <v>2072.5382959519593</v>
      </c>
      <c r="H6033">
        <f t="shared" si="188"/>
        <v>1138.4335154826958</v>
      </c>
      <c r="I6033">
        <f>IF(LCOH!$C$28=Menu!$A$1,'Approvvigionamento energia'!C6033,0)+IF(LCOH!$C$28=Menu!$A$2,'Approvvigionamento energia'!D6033,0)+IF(LCOH!$C$28=Menu!$A$3,'Approvvigionamento energia'!E6033,0)+IF(LCOH!$C$28=Menu!$A$4,'Approvvigionamento energia'!F6033,0)+IF(LCOH!$C$28=Menu!$A$5,'Approvvigionamento energia'!G6033,0)+IF(LCOH!$C$28=Menu!$A$6,'Approvvigionamento energia'!H6033,0)</f>
        <v>1776.8914674896134</v>
      </c>
      <c r="J6033">
        <f>'Approvvigionamento energia'!A6033+'Approvvigionamento energia'!B6033+'Approvvigionamento energia'!I6033</f>
        <v>2302.0914674896135</v>
      </c>
      <c r="K6033">
        <f>IF(MIN(LCOH!$C$18,J6033)&gt;=$P$48*LCOH!$C$18, MIN(LCOH!$C$18,J6033),0)</f>
        <v>1500</v>
      </c>
      <c r="L6033">
        <f t="shared" si="189"/>
        <v>802.09146748961348</v>
      </c>
      <c r="M6033">
        <f>K6033/LCOH!$C$18</f>
        <v>1</v>
      </c>
      <c r="N6033">
        <f>K6033/LCOH!$C$34</f>
        <v>28.901734104046245</v>
      </c>
    </row>
    <row r="6034" spans="1:14" x14ac:dyDescent="0.35">
      <c r="A6034">
        <f>'Profilo fotovoltaico'!B6036*LCOH!$C$20</f>
        <v>444</v>
      </c>
      <c r="B6034">
        <f>'Profilo eolico'!B6036*LCOH!$C$21</f>
        <v>185.70000000000002</v>
      </c>
      <c r="C6034">
        <f>$P$35*'Profilo fotovoltaico'!B6036</f>
        <v>3265.4478113041969</v>
      </c>
      <c r="D6034">
        <f>$Q$37*'Profilo eolico'!B6036</f>
        <v>1083.4916999109548</v>
      </c>
      <c r="E6034">
        <f>$P$39*'Profilo fotovoltaico'!B6036+'Approvvigionamento energia'!$Q$39*'Profilo eolico'!B6036</f>
        <v>1628.9807277592654</v>
      </c>
      <c r="F6034">
        <f>$P$41*'Profilo fotovoltaico'!B6036+'Approvvigionamento energia'!$Q$41*'Profilo eolico'!B6036</f>
        <v>2174.4697556075757</v>
      </c>
      <c r="G6034">
        <f>$P$43*'Profilo fotovoltaico'!B6036+'Approvvigionamento energia'!$Q$43*'Profilo eolico'!B6036</f>
        <v>2719.9587834558865</v>
      </c>
      <c r="H6034">
        <f t="shared" si="188"/>
        <v>1138.4335154826958</v>
      </c>
      <c r="I6034">
        <f>IF(LCOH!$C$28=Menu!$A$1,'Approvvigionamento energia'!C6034,0)+IF(LCOH!$C$28=Menu!$A$2,'Approvvigionamento energia'!D6034,0)+IF(LCOH!$C$28=Menu!$A$3,'Approvvigionamento energia'!E6034,0)+IF(LCOH!$C$28=Menu!$A$4,'Approvvigionamento energia'!F6034,0)+IF(LCOH!$C$28=Menu!$A$5,'Approvvigionamento energia'!G6034,0)+IF(LCOH!$C$28=Menu!$A$6,'Approvvigionamento energia'!H6034,0)</f>
        <v>2174.4697556075757</v>
      </c>
      <c r="J6034">
        <f>'Approvvigionamento energia'!A6034+'Approvvigionamento energia'!B6034+'Approvvigionamento energia'!I6034</f>
        <v>2804.169755607576</v>
      </c>
      <c r="K6034">
        <f>IF(MIN(LCOH!$C$18,J6034)&gt;=$P$48*LCOH!$C$18, MIN(LCOH!$C$18,J6034),0)</f>
        <v>1500</v>
      </c>
      <c r="L6034">
        <f t="shared" si="189"/>
        <v>1304.169755607576</v>
      </c>
      <c r="M6034">
        <f>K6034/LCOH!$C$18</f>
        <v>1</v>
      </c>
      <c r="N6034">
        <f>K6034/LCOH!$C$34</f>
        <v>28.901734104046245</v>
      </c>
    </row>
    <row r="6035" spans="1:14" x14ac:dyDescent="0.35">
      <c r="A6035">
        <f>'Profilo fotovoltaico'!B6037*LCOH!$C$20</f>
        <v>532</v>
      </c>
      <c r="B6035">
        <f>'Profilo eolico'!B6037*LCOH!$C$21</f>
        <v>164.3</v>
      </c>
      <c r="C6035">
        <f>$P$35*'Profilo fotovoltaico'!B6037</f>
        <v>3912.6536838149386</v>
      </c>
      <c r="D6035">
        <f>$Q$37*'Profilo eolico'!B6037</f>
        <v>958.63051316838914</v>
      </c>
      <c r="E6035">
        <f>$P$39*'Profilo fotovoltaico'!B6037+'Approvvigionamento energia'!$Q$39*'Profilo eolico'!B6037</f>
        <v>1697.1363058300265</v>
      </c>
      <c r="F6035">
        <f>$P$41*'Profilo fotovoltaico'!B6037+'Approvvigionamento energia'!$Q$41*'Profilo eolico'!B6037</f>
        <v>2435.642098491664</v>
      </c>
      <c r="G6035">
        <f>$P$43*'Profilo fotovoltaico'!B6037+'Approvvigionamento energia'!$Q$43*'Profilo eolico'!B6037</f>
        <v>3174.1478911533018</v>
      </c>
      <c r="H6035">
        <f t="shared" si="188"/>
        <v>1138.4335154826958</v>
      </c>
      <c r="I6035">
        <f>IF(LCOH!$C$28=Menu!$A$1,'Approvvigionamento energia'!C6035,0)+IF(LCOH!$C$28=Menu!$A$2,'Approvvigionamento energia'!D6035,0)+IF(LCOH!$C$28=Menu!$A$3,'Approvvigionamento energia'!E6035,0)+IF(LCOH!$C$28=Menu!$A$4,'Approvvigionamento energia'!F6035,0)+IF(LCOH!$C$28=Menu!$A$5,'Approvvigionamento energia'!G6035,0)+IF(LCOH!$C$28=Menu!$A$6,'Approvvigionamento energia'!H6035,0)</f>
        <v>2435.642098491664</v>
      </c>
      <c r="J6035">
        <f>'Approvvigionamento energia'!A6035+'Approvvigionamento energia'!B6035+'Approvvigionamento energia'!I6035</f>
        <v>3131.9420984916642</v>
      </c>
      <c r="K6035">
        <f>IF(MIN(LCOH!$C$18,J6035)&gt;=$P$48*LCOH!$C$18, MIN(LCOH!$C$18,J6035),0)</f>
        <v>1500</v>
      </c>
      <c r="L6035">
        <f t="shared" si="189"/>
        <v>1631.9420984916642</v>
      </c>
      <c r="M6035">
        <f>K6035/LCOH!$C$18</f>
        <v>1</v>
      </c>
      <c r="N6035">
        <f>K6035/LCOH!$C$34</f>
        <v>28.901734104046245</v>
      </c>
    </row>
    <row r="6036" spans="1:14" x14ac:dyDescent="0.35">
      <c r="A6036">
        <f>'Profilo fotovoltaico'!B6038*LCOH!$C$20</f>
        <v>580</v>
      </c>
      <c r="B6036">
        <f>'Profilo eolico'!B6038*LCOH!$C$21</f>
        <v>150.4</v>
      </c>
      <c r="C6036">
        <f>$P$35*'Profilo fotovoltaico'!B6038</f>
        <v>4265.6750688207976</v>
      </c>
      <c r="D6036">
        <f>$Q$37*'Profilo eolico'!B6038</f>
        <v>877.52908813466661</v>
      </c>
      <c r="E6036">
        <f>$P$39*'Profilo fotovoltaico'!B6038+'Approvvigionamento energia'!$Q$39*'Profilo eolico'!B6038</f>
        <v>1724.5655833061992</v>
      </c>
      <c r="F6036">
        <f>$P$41*'Profilo fotovoltaico'!B6038+'Approvvigionamento energia'!$Q$41*'Profilo eolico'!B6038</f>
        <v>2571.602078477732</v>
      </c>
      <c r="G6036">
        <f>$P$43*'Profilo fotovoltaico'!B6038+'Approvvigionamento energia'!$Q$43*'Profilo eolico'!B6038</f>
        <v>3418.6385736492648</v>
      </c>
      <c r="H6036">
        <f t="shared" si="188"/>
        <v>1138.4335154826958</v>
      </c>
      <c r="I6036">
        <f>IF(LCOH!$C$28=Menu!$A$1,'Approvvigionamento energia'!C6036,0)+IF(LCOH!$C$28=Menu!$A$2,'Approvvigionamento energia'!D6036,0)+IF(LCOH!$C$28=Menu!$A$3,'Approvvigionamento energia'!E6036,0)+IF(LCOH!$C$28=Menu!$A$4,'Approvvigionamento energia'!F6036,0)+IF(LCOH!$C$28=Menu!$A$5,'Approvvigionamento energia'!G6036,0)+IF(LCOH!$C$28=Menu!$A$6,'Approvvigionamento energia'!H6036,0)</f>
        <v>2571.602078477732</v>
      </c>
      <c r="J6036">
        <f>'Approvvigionamento energia'!A6036+'Approvvigionamento energia'!B6036+'Approvvigionamento energia'!I6036</f>
        <v>3302.0020784777321</v>
      </c>
      <c r="K6036">
        <f>IF(MIN(LCOH!$C$18,J6036)&gt;=$P$48*LCOH!$C$18, MIN(LCOH!$C$18,J6036),0)</f>
        <v>1500</v>
      </c>
      <c r="L6036">
        <f t="shared" si="189"/>
        <v>1802.0020784777321</v>
      </c>
      <c r="M6036">
        <f>K6036/LCOH!$C$18</f>
        <v>1</v>
      </c>
      <c r="N6036">
        <f>K6036/LCOH!$C$34</f>
        <v>28.901734104046245</v>
      </c>
    </row>
    <row r="6037" spans="1:14" x14ac:dyDescent="0.35">
      <c r="A6037">
        <f>'Profilo fotovoltaico'!B6039*LCOH!$C$20</f>
        <v>587</v>
      </c>
      <c r="B6037">
        <f>'Profilo eolico'!B6039*LCOH!$C$21</f>
        <v>145.9</v>
      </c>
      <c r="C6037">
        <f>$P$35*'Profilo fotovoltaico'!B6039</f>
        <v>4317.1573541341522</v>
      </c>
      <c r="D6037">
        <f>$Q$37*'Profilo eolico'!B6039</f>
        <v>851.27323110936072</v>
      </c>
      <c r="E6037">
        <f>$P$39*'Profilo fotovoltaico'!B6039+'Approvvigionamento energia'!$Q$39*'Profilo eolico'!B6039</f>
        <v>1717.7442618655587</v>
      </c>
      <c r="F6037">
        <f>$P$41*'Profilo fotovoltaico'!B6039+'Approvvigionamento energia'!$Q$41*'Profilo eolico'!B6039</f>
        <v>2584.2152926217564</v>
      </c>
      <c r="G6037">
        <f>$P$43*'Profilo fotovoltaico'!B6039+'Approvvigionamento energia'!$Q$43*'Profilo eolico'!B6039</f>
        <v>3450.6863233779541</v>
      </c>
      <c r="H6037">
        <f t="shared" si="188"/>
        <v>1138.4335154826958</v>
      </c>
      <c r="I6037">
        <f>IF(LCOH!$C$28=Menu!$A$1,'Approvvigionamento energia'!C6037,0)+IF(LCOH!$C$28=Menu!$A$2,'Approvvigionamento energia'!D6037,0)+IF(LCOH!$C$28=Menu!$A$3,'Approvvigionamento energia'!E6037,0)+IF(LCOH!$C$28=Menu!$A$4,'Approvvigionamento energia'!F6037,0)+IF(LCOH!$C$28=Menu!$A$5,'Approvvigionamento energia'!G6037,0)+IF(LCOH!$C$28=Menu!$A$6,'Approvvigionamento energia'!H6037,0)</f>
        <v>2584.2152926217564</v>
      </c>
      <c r="J6037">
        <f>'Approvvigionamento energia'!A6037+'Approvvigionamento energia'!B6037+'Approvvigionamento energia'!I6037</f>
        <v>3317.1152926217565</v>
      </c>
      <c r="K6037">
        <f>IF(MIN(LCOH!$C$18,J6037)&gt;=$P$48*LCOH!$C$18, MIN(LCOH!$C$18,J6037),0)</f>
        <v>1500</v>
      </c>
      <c r="L6037">
        <f t="shared" si="189"/>
        <v>1817.1152926217565</v>
      </c>
      <c r="M6037">
        <f>K6037/LCOH!$C$18</f>
        <v>1</v>
      </c>
      <c r="N6037">
        <f>K6037/LCOH!$C$34</f>
        <v>28.901734104046245</v>
      </c>
    </row>
    <row r="6038" spans="1:14" x14ac:dyDescent="0.35">
      <c r="A6038">
        <f>'Profilo fotovoltaico'!B6040*LCOH!$C$20</f>
        <v>555</v>
      </c>
      <c r="B6038">
        <f>'Profilo eolico'!B6040*LCOH!$C$21</f>
        <v>149.19999999999999</v>
      </c>
      <c r="C6038">
        <f>$P$35*'Profilo fotovoltaico'!B6040</f>
        <v>4081.8097641302465</v>
      </c>
      <c r="D6038">
        <f>$Q$37*'Profilo eolico'!B6040</f>
        <v>870.52752626125175</v>
      </c>
      <c r="E6038">
        <f>$P$39*'Profilo fotovoltaico'!B6040+'Approvvigionamento energia'!$Q$39*'Profilo eolico'!B6040</f>
        <v>1673.3480857285003</v>
      </c>
      <c r="F6038">
        <f>$P$41*'Profilo fotovoltaico'!B6040+'Approvvigionamento energia'!$Q$41*'Profilo eolico'!B6040</f>
        <v>2476.1686451957494</v>
      </c>
      <c r="G6038">
        <f>$P$43*'Profilo fotovoltaico'!B6040+'Approvvigionamento energia'!$Q$43*'Profilo eolico'!B6040</f>
        <v>3278.989204662998</v>
      </c>
      <c r="H6038">
        <f t="shared" si="188"/>
        <v>1138.4335154826958</v>
      </c>
      <c r="I6038">
        <f>IF(LCOH!$C$28=Menu!$A$1,'Approvvigionamento energia'!C6038,0)+IF(LCOH!$C$28=Menu!$A$2,'Approvvigionamento energia'!D6038,0)+IF(LCOH!$C$28=Menu!$A$3,'Approvvigionamento energia'!E6038,0)+IF(LCOH!$C$28=Menu!$A$4,'Approvvigionamento energia'!F6038,0)+IF(LCOH!$C$28=Menu!$A$5,'Approvvigionamento energia'!G6038,0)+IF(LCOH!$C$28=Menu!$A$6,'Approvvigionamento energia'!H6038,0)</f>
        <v>2476.1686451957494</v>
      </c>
      <c r="J6038">
        <f>'Approvvigionamento energia'!A6038+'Approvvigionamento energia'!B6038+'Approvvigionamento energia'!I6038</f>
        <v>3180.3686451957492</v>
      </c>
      <c r="K6038">
        <f>IF(MIN(LCOH!$C$18,J6038)&gt;=$P$48*LCOH!$C$18, MIN(LCOH!$C$18,J6038),0)</f>
        <v>1500</v>
      </c>
      <c r="L6038">
        <f t="shared" si="189"/>
        <v>1680.3686451957492</v>
      </c>
      <c r="M6038">
        <f>K6038/LCOH!$C$18</f>
        <v>1</v>
      </c>
      <c r="N6038">
        <f>K6038/LCOH!$C$34</f>
        <v>28.901734104046245</v>
      </c>
    </row>
    <row r="6039" spans="1:14" x14ac:dyDescent="0.35">
      <c r="A6039">
        <f>'Profilo fotovoltaico'!B6041*LCOH!$C$20</f>
        <v>481</v>
      </c>
      <c r="B6039">
        <f>'Profilo eolico'!B6041*LCOH!$C$21</f>
        <v>160.39999999999998</v>
      </c>
      <c r="C6039">
        <f>$P$35*'Profilo fotovoltaico'!B6041</f>
        <v>3537.5684622462131</v>
      </c>
      <c r="D6039">
        <f>$Q$37*'Profilo eolico'!B6041</f>
        <v>935.87543707979069</v>
      </c>
      <c r="E6039">
        <f>$P$39*'Profilo fotovoltaico'!B6041+'Approvvigionamento energia'!$Q$39*'Profilo eolico'!B6041</f>
        <v>1586.2986933713962</v>
      </c>
      <c r="F6039">
        <f>$P$41*'Profilo fotovoltaico'!B6041+'Approvvigionamento energia'!$Q$41*'Profilo eolico'!B6041</f>
        <v>2236.7219496630019</v>
      </c>
      <c r="G6039">
        <f>$P$43*'Profilo fotovoltaico'!B6041+'Approvvigionamento energia'!$Q$43*'Profilo eolico'!B6041</f>
        <v>2887.1452059546077</v>
      </c>
      <c r="H6039">
        <f t="shared" si="188"/>
        <v>1138.4335154826958</v>
      </c>
      <c r="I6039">
        <f>IF(LCOH!$C$28=Menu!$A$1,'Approvvigionamento energia'!C6039,0)+IF(LCOH!$C$28=Menu!$A$2,'Approvvigionamento energia'!D6039,0)+IF(LCOH!$C$28=Menu!$A$3,'Approvvigionamento energia'!E6039,0)+IF(LCOH!$C$28=Menu!$A$4,'Approvvigionamento energia'!F6039,0)+IF(LCOH!$C$28=Menu!$A$5,'Approvvigionamento energia'!G6039,0)+IF(LCOH!$C$28=Menu!$A$6,'Approvvigionamento energia'!H6039,0)</f>
        <v>2236.7219496630019</v>
      </c>
      <c r="J6039">
        <f>'Approvvigionamento energia'!A6039+'Approvvigionamento energia'!B6039+'Approvvigionamento energia'!I6039</f>
        <v>2878.1219496630019</v>
      </c>
      <c r="K6039">
        <f>IF(MIN(LCOH!$C$18,J6039)&gt;=$P$48*LCOH!$C$18, MIN(LCOH!$C$18,J6039),0)</f>
        <v>1500</v>
      </c>
      <c r="L6039">
        <f t="shared" si="189"/>
        <v>1378.1219496630019</v>
      </c>
      <c r="M6039">
        <f>K6039/LCOH!$C$18</f>
        <v>1</v>
      </c>
      <c r="N6039">
        <f>K6039/LCOH!$C$34</f>
        <v>28.901734104046245</v>
      </c>
    </row>
    <row r="6040" spans="1:14" x14ac:dyDescent="0.35">
      <c r="A6040">
        <f>'Profilo fotovoltaico'!B6042*LCOH!$C$20</f>
        <v>371</v>
      </c>
      <c r="B6040">
        <f>'Profilo eolico'!B6042*LCOH!$C$21</f>
        <v>175.6</v>
      </c>
      <c r="C6040">
        <f>$P$35*'Profilo fotovoltaico'!B6042</f>
        <v>2728.5611216077859</v>
      </c>
      <c r="D6040">
        <f>$Q$37*'Profilo eolico'!B6042</f>
        <v>1024.5618874763793</v>
      </c>
      <c r="E6040">
        <f>$P$39*'Profilo fotovoltaico'!B6042+'Approvvigionamento energia'!$Q$39*'Profilo eolico'!B6042</f>
        <v>1450.5616960092311</v>
      </c>
      <c r="F6040">
        <f>$P$41*'Profilo fotovoltaico'!B6042+'Approvvigionamento energia'!$Q$41*'Profilo eolico'!B6042</f>
        <v>1876.5615045420827</v>
      </c>
      <c r="G6040">
        <f>$P$43*'Profilo fotovoltaico'!B6042+'Approvvigionamento energia'!$Q$43*'Profilo eolico'!B6042</f>
        <v>2302.5613130749343</v>
      </c>
      <c r="H6040">
        <f t="shared" si="188"/>
        <v>1138.4335154826958</v>
      </c>
      <c r="I6040">
        <f>IF(LCOH!$C$28=Menu!$A$1,'Approvvigionamento energia'!C6040,0)+IF(LCOH!$C$28=Menu!$A$2,'Approvvigionamento energia'!D6040,0)+IF(LCOH!$C$28=Menu!$A$3,'Approvvigionamento energia'!E6040,0)+IF(LCOH!$C$28=Menu!$A$4,'Approvvigionamento energia'!F6040,0)+IF(LCOH!$C$28=Menu!$A$5,'Approvvigionamento energia'!G6040,0)+IF(LCOH!$C$28=Menu!$A$6,'Approvvigionamento energia'!H6040,0)</f>
        <v>1876.5615045420827</v>
      </c>
      <c r="J6040">
        <f>'Approvvigionamento energia'!A6040+'Approvvigionamento energia'!B6040+'Approvvigionamento energia'!I6040</f>
        <v>2423.1615045420826</v>
      </c>
      <c r="K6040">
        <f>IF(MIN(LCOH!$C$18,J6040)&gt;=$P$48*LCOH!$C$18, MIN(LCOH!$C$18,J6040),0)</f>
        <v>1500</v>
      </c>
      <c r="L6040">
        <f t="shared" si="189"/>
        <v>923.16150454208264</v>
      </c>
      <c r="M6040">
        <f>K6040/LCOH!$C$18</f>
        <v>1</v>
      </c>
      <c r="N6040">
        <f>K6040/LCOH!$C$34</f>
        <v>28.901734104046245</v>
      </c>
    </row>
    <row r="6041" spans="1:14" x14ac:dyDescent="0.35">
      <c r="A6041">
        <f>'Profilo fotovoltaico'!B6043*LCOH!$C$20</f>
        <v>240</v>
      </c>
      <c r="B6041">
        <f>'Profilo eolico'!B6043*LCOH!$C$21</f>
        <v>179.29999999999998</v>
      </c>
      <c r="C6041">
        <f>$P$35*'Profilo fotovoltaico'!B6043</f>
        <v>1765.1069250292956</v>
      </c>
      <c r="D6041">
        <f>$Q$37*'Profilo eolico'!B6043</f>
        <v>1046.1500365860752</v>
      </c>
      <c r="E6041">
        <f>$P$39*'Profilo fotovoltaico'!B6043+'Approvvigionamento energia'!$Q$39*'Profilo eolico'!B6043</f>
        <v>1225.8892586968802</v>
      </c>
      <c r="F6041">
        <f>$P$41*'Profilo fotovoltaico'!B6043+'Approvvigionamento energia'!$Q$41*'Profilo eolico'!B6043</f>
        <v>1405.6284808076853</v>
      </c>
      <c r="G6041">
        <f>$P$43*'Profilo fotovoltaico'!B6043+'Approvvigionamento energia'!$Q$43*'Profilo eolico'!B6043</f>
        <v>1585.3677029184905</v>
      </c>
      <c r="H6041">
        <f t="shared" si="188"/>
        <v>1138.4335154826958</v>
      </c>
      <c r="I6041">
        <f>IF(LCOH!$C$28=Menu!$A$1,'Approvvigionamento energia'!C6041,0)+IF(LCOH!$C$28=Menu!$A$2,'Approvvigionamento energia'!D6041,0)+IF(LCOH!$C$28=Menu!$A$3,'Approvvigionamento energia'!E6041,0)+IF(LCOH!$C$28=Menu!$A$4,'Approvvigionamento energia'!F6041,0)+IF(LCOH!$C$28=Menu!$A$5,'Approvvigionamento energia'!G6041,0)+IF(LCOH!$C$28=Menu!$A$6,'Approvvigionamento energia'!H6041,0)</f>
        <v>1405.6284808076853</v>
      </c>
      <c r="J6041">
        <f>'Approvvigionamento energia'!A6041+'Approvvigionamento energia'!B6041+'Approvvigionamento energia'!I6041</f>
        <v>1824.9284808076852</v>
      </c>
      <c r="K6041">
        <f>IF(MIN(LCOH!$C$18,J6041)&gt;=$P$48*LCOH!$C$18, MIN(LCOH!$C$18,J6041),0)</f>
        <v>1500</v>
      </c>
      <c r="L6041">
        <f t="shared" si="189"/>
        <v>324.92848080768522</v>
      </c>
      <c r="M6041">
        <f>K6041/LCOH!$C$18</f>
        <v>1</v>
      </c>
      <c r="N6041">
        <f>K6041/LCOH!$C$34</f>
        <v>28.901734104046245</v>
      </c>
    </row>
    <row r="6042" spans="1:14" x14ac:dyDescent="0.35">
      <c r="A6042">
        <f>'Profilo fotovoltaico'!B6044*LCOH!$C$20</f>
        <v>102</v>
      </c>
      <c r="B6042">
        <f>'Profilo eolico'!B6044*LCOH!$C$21</f>
        <v>159</v>
      </c>
      <c r="C6042">
        <f>$P$35*'Profilo fotovoltaico'!B6044</f>
        <v>750.17044313745055</v>
      </c>
      <c r="D6042">
        <f>$Q$37*'Profilo eolico'!B6044</f>
        <v>927.70694822747339</v>
      </c>
      <c r="E6042">
        <f>$P$39*'Profilo fotovoltaico'!B6044+'Approvvigionamento energia'!$Q$39*'Profilo eolico'!B6044</f>
        <v>883.32282195496759</v>
      </c>
      <c r="F6042">
        <f>$P$41*'Profilo fotovoltaico'!B6044+'Approvvigionamento energia'!$Q$41*'Profilo eolico'!B6044</f>
        <v>838.93869568246191</v>
      </c>
      <c r="G6042">
        <f>$P$43*'Profilo fotovoltaico'!B6044+'Approvvigionamento energia'!$Q$43*'Profilo eolico'!B6044</f>
        <v>794.55456940995623</v>
      </c>
      <c r="H6042">
        <f t="shared" si="188"/>
        <v>1138.4335154826958</v>
      </c>
      <c r="I6042">
        <f>IF(LCOH!$C$28=Menu!$A$1,'Approvvigionamento energia'!C6042,0)+IF(LCOH!$C$28=Menu!$A$2,'Approvvigionamento energia'!D6042,0)+IF(LCOH!$C$28=Menu!$A$3,'Approvvigionamento energia'!E6042,0)+IF(LCOH!$C$28=Menu!$A$4,'Approvvigionamento energia'!F6042,0)+IF(LCOH!$C$28=Menu!$A$5,'Approvvigionamento energia'!G6042,0)+IF(LCOH!$C$28=Menu!$A$6,'Approvvigionamento energia'!H6042,0)</f>
        <v>838.93869568246191</v>
      </c>
      <c r="J6042">
        <f>'Approvvigionamento energia'!A6042+'Approvvigionamento energia'!B6042+'Approvvigionamento energia'!I6042</f>
        <v>1099.9386956824619</v>
      </c>
      <c r="K6042">
        <f>IF(MIN(LCOH!$C$18,J6042)&gt;=$P$48*LCOH!$C$18, MIN(LCOH!$C$18,J6042),0)</f>
        <v>1099.9386956824619</v>
      </c>
      <c r="L6042">
        <f t="shared" si="189"/>
        <v>0</v>
      </c>
      <c r="M6042">
        <f>K6042/LCOH!$C$18</f>
        <v>0.73329246378830792</v>
      </c>
      <c r="N6042">
        <f>K6042/LCOH!$C$34</f>
        <v>21.193423808910634</v>
      </c>
    </row>
    <row r="6043" spans="1:14" x14ac:dyDescent="0.35">
      <c r="A6043">
        <f>'Profilo fotovoltaico'!B6045*LCOH!$C$20</f>
        <v>8</v>
      </c>
      <c r="B6043">
        <f>'Profilo eolico'!B6045*LCOH!$C$21</f>
        <v>155.79999999999998</v>
      </c>
      <c r="C6043">
        <f>$P$35*'Profilo fotovoltaico'!B6045</f>
        <v>58.836897500976519</v>
      </c>
      <c r="D6043">
        <f>$Q$37*'Profilo eolico'!B6045</f>
        <v>909.03611656503358</v>
      </c>
      <c r="E6043">
        <f>$P$39*'Profilo fotovoltaico'!B6045+'Approvvigionamento energia'!$Q$39*'Profilo eolico'!B6045</f>
        <v>696.48631179901929</v>
      </c>
      <c r="F6043">
        <f>$P$41*'Profilo fotovoltaico'!B6045+'Approvvigionamento energia'!$Q$41*'Profilo eolico'!B6045</f>
        <v>483.93650703300506</v>
      </c>
      <c r="G6043">
        <f>$P$43*'Profilo fotovoltaico'!B6045+'Approvvigionamento energia'!$Q$43*'Profilo eolico'!B6045</f>
        <v>271.38670226699077</v>
      </c>
      <c r="H6043">
        <f t="shared" si="188"/>
        <v>1138.4335154826958</v>
      </c>
      <c r="I6043">
        <f>IF(LCOH!$C$28=Menu!$A$1,'Approvvigionamento energia'!C6043,0)+IF(LCOH!$C$28=Menu!$A$2,'Approvvigionamento energia'!D6043,0)+IF(LCOH!$C$28=Menu!$A$3,'Approvvigionamento energia'!E6043,0)+IF(LCOH!$C$28=Menu!$A$4,'Approvvigionamento energia'!F6043,0)+IF(LCOH!$C$28=Menu!$A$5,'Approvvigionamento energia'!G6043,0)+IF(LCOH!$C$28=Menu!$A$6,'Approvvigionamento energia'!H6043,0)</f>
        <v>483.93650703300506</v>
      </c>
      <c r="J6043">
        <f>'Approvvigionamento energia'!A6043+'Approvvigionamento energia'!B6043+'Approvvigionamento energia'!I6043</f>
        <v>647.73650703300507</v>
      </c>
      <c r="K6043">
        <f>IF(MIN(LCOH!$C$18,J6043)&gt;=$P$48*LCOH!$C$18, MIN(LCOH!$C$18,J6043),0)</f>
        <v>647.73650703300507</v>
      </c>
      <c r="L6043">
        <f t="shared" si="189"/>
        <v>0</v>
      </c>
      <c r="M6043">
        <f>K6043/LCOH!$C$18</f>
        <v>0.43182433802200337</v>
      </c>
      <c r="N6043">
        <f>K6043/LCOH!$C$34</f>
        <v>12.480472197167728</v>
      </c>
    </row>
    <row r="6044" spans="1:14" x14ac:dyDescent="0.35">
      <c r="A6044">
        <f>'Profilo fotovoltaico'!B6046*LCOH!$C$20</f>
        <v>0</v>
      </c>
      <c r="B6044">
        <f>'Profilo eolico'!B6046*LCOH!$C$21</f>
        <v>151.9</v>
      </c>
      <c r="C6044">
        <f>$P$35*'Profilo fotovoltaico'!B6046</f>
        <v>0</v>
      </c>
      <c r="D6044">
        <f>$Q$37*'Profilo eolico'!B6046</f>
        <v>886.28104047643524</v>
      </c>
      <c r="E6044">
        <f>$P$39*'Profilo fotovoltaico'!B6046+'Approvvigionamento energia'!$Q$39*'Profilo eolico'!B6046</f>
        <v>664.71078035732637</v>
      </c>
      <c r="F6044">
        <f>$P$41*'Profilo fotovoltaico'!B6046+'Approvvigionamento energia'!$Q$41*'Profilo eolico'!B6046</f>
        <v>443.14052023821762</v>
      </c>
      <c r="G6044">
        <f>$P$43*'Profilo fotovoltaico'!B6046+'Approvvigionamento energia'!$Q$43*'Profilo eolico'!B6046</f>
        <v>221.57026011910881</v>
      </c>
      <c r="H6044">
        <f t="shared" si="188"/>
        <v>1138.4335154826958</v>
      </c>
      <c r="I6044">
        <f>IF(LCOH!$C$28=Menu!$A$1,'Approvvigionamento energia'!C6044,0)+IF(LCOH!$C$28=Menu!$A$2,'Approvvigionamento energia'!D6044,0)+IF(LCOH!$C$28=Menu!$A$3,'Approvvigionamento energia'!E6044,0)+IF(LCOH!$C$28=Menu!$A$4,'Approvvigionamento energia'!F6044,0)+IF(LCOH!$C$28=Menu!$A$5,'Approvvigionamento energia'!G6044,0)+IF(LCOH!$C$28=Menu!$A$6,'Approvvigionamento energia'!H6044,0)</f>
        <v>443.14052023821762</v>
      </c>
      <c r="J6044">
        <f>'Approvvigionamento energia'!A6044+'Approvvigionamento energia'!B6044+'Approvvigionamento energia'!I6044</f>
        <v>595.0405202382176</v>
      </c>
      <c r="K6044">
        <f>IF(MIN(LCOH!$C$18,J6044)&gt;=$P$48*LCOH!$C$18, MIN(LCOH!$C$18,J6044),0)</f>
        <v>595.0405202382176</v>
      </c>
      <c r="L6044">
        <f t="shared" si="189"/>
        <v>0</v>
      </c>
      <c r="M6044">
        <f>K6044/LCOH!$C$18</f>
        <v>0.39669368015881173</v>
      </c>
      <c r="N6044">
        <f>K6044/LCOH!$C$34</f>
        <v>11.465135264705541</v>
      </c>
    </row>
    <row r="6045" spans="1:14" x14ac:dyDescent="0.35">
      <c r="A6045">
        <f>'Profilo fotovoltaico'!B6047*LCOH!$C$20</f>
        <v>0</v>
      </c>
      <c r="B6045">
        <f>'Profilo eolico'!B6047*LCOH!$C$21</f>
        <v>142.1</v>
      </c>
      <c r="C6045">
        <f>$P$35*'Profilo fotovoltaico'!B6047</f>
        <v>0</v>
      </c>
      <c r="D6045">
        <f>$Q$37*'Profilo eolico'!B6047</f>
        <v>829.1016185102136</v>
      </c>
      <c r="E6045">
        <f>$P$39*'Profilo fotovoltaico'!B6047+'Approvvigionamento energia'!$Q$39*'Profilo eolico'!B6047</f>
        <v>621.82621388266023</v>
      </c>
      <c r="F6045">
        <f>$P$41*'Profilo fotovoltaico'!B6047+'Approvvigionamento energia'!$Q$41*'Profilo eolico'!B6047</f>
        <v>414.5508092551068</v>
      </c>
      <c r="G6045">
        <f>$P$43*'Profilo fotovoltaico'!B6047+'Approvvigionamento energia'!$Q$43*'Profilo eolico'!B6047</f>
        <v>207.2754046275534</v>
      </c>
      <c r="H6045">
        <f t="shared" si="188"/>
        <v>1138.4335154826958</v>
      </c>
      <c r="I6045">
        <f>IF(LCOH!$C$28=Menu!$A$1,'Approvvigionamento energia'!C6045,0)+IF(LCOH!$C$28=Menu!$A$2,'Approvvigionamento energia'!D6045,0)+IF(LCOH!$C$28=Menu!$A$3,'Approvvigionamento energia'!E6045,0)+IF(LCOH!$C$28=Menu!$A$4,'Approvvigionamento energia'!F6045,0)+IF(LCOH!$C$28=Menu!$A$5,'Approvvigionamento energia'!G6045,0)+IF(LCOH!$C$28=Menu!$A$6,'Approvvigionamento energia'!H6045,0)</f>
        <v>414.5508092551068</v>
      </c>
      <c r="J6045">
        <f>'Approvvigionamento energia'!A6045+'Approvvigionamento energia'!B6045+'Approvvigionamento energia'!I6045</f>
        <v>556.65080925510676</v>
      </c>
      <c r="K6045">
        <f>IF(MIN(LCOH!$C$18,J6045)&gt;=$P$48*LCOH!$C$18, MIN(LCOH!$C$18,J6045),0)</f>
        <v>556.65080925510676</v>
      </c>
      <c r="L6045">
        <f t="shared" si="189"/>
        <v>0</v>
      </c>
      <c r="M6045">
        <f>K6045/LCOH!$C$18</f>
        <v>0.37110053950340449</v>
      </c>
      <c r="N6045">
        <f>K6045/LCOH!$C$34</f>
        <v>10.725449118595506</v>
      </c>
    </row>
    <row r="6046" spans="1:14" x14ac:dyDescent="0.35">
      <c r="A6046">
        <f>'Profilo fotovoltaico'!B6048*LCOH!$C$20</f>
        <v>0</v>
      </c>
      <c r="B6046">
        <f>'Profilo eolico'!B6048*LCOH!$C$21</f>
        <v>133.39999999999998</v>
      </c>
      <c r="C6046">
        <f>$P$35*'Profilo fotovoltaico'!B6048</f>
        <v>0</v>
      </c>
      <c r="D6046">
        <f>$Q$37*'Profilo eolico'!B6048</f>
        <v>778.3402949279556</v>
      </c>
      <c r="E6046">
        <f>$P$39*'Profilo fotovoltaico'!B6048+'Approvvigionamento energia'!$Q$39*'Profilo eolico'!B6048</f>
        <v>583.75522119596667</v>
      </c>
      <c r="F6046">
        <f>$P$41*'Profilo fotovoltaico'!B6048+'Approvvigionamento energia'!$Q$41*'Profilo eolico'!B6048</f>
        <v>389.1701474639778</v>
      </c>
      <c r="G6046">
        <f>$P$43*'Profilo fotovoltaico'!B6048+'Approvvigionamento energia'!$Q$43*'Profilo eolico'!B6048</f>
        <v>194.5850737319889</v>
      </c>
      <c r="H6046">
        <f t="shared" si="188"/>
        <v>1138.4335154826958</v>
      </c>
      <c r="I6046">
        <f>IF(LCOH!$C$28=Menu!$A$1,'Approvvigionamento energia'!C6046,0)+IF(LCOH!$C$28=Menu!$A$2,'Approvvigionamento energia'!D6046,0)+IF(LCOH!$C$28=Menu!$A$3,'Approvvigionamento energia'!E6046,0)+IF(LCOH!$C$28=Menu!$A$4,'Approvvigionamento energia'!F6046,0)+IF(LCOH!$C$28=Menu!$A$5,'Approvvigionamento energia'!G6046,0)+IF(LCOH!$C$28=Menu!$A$6,'Approvvigionamento energia'!H6046,0)</f>
        <v>389.1701474639778</v>
      </c>
      <c r="J6046">
        <f>'Approvvigionamento energia'!A6046+'Approvvigionamento energia'!B6046+'Approvvigionamento energia'!I6046</f>
        <v>522.57014746397772</v>
      </c>
      <c r="K6046">
        <f>IF(MIN(LCOH!$C$18,J6046)&gt;=$P$48*LCOH!$C$18, MIN(LCOH!$C$18,J6046),0)</f>
        <v>522.57014746397772</v>
      </c>
      <c r="L6046">
        <f t="shared" si="189"/>
        <v>0</v>
      </c>
      <c r="M6046">
        <f>K6046/LCOH!$C$18</f>
        <v>0.34838009830931849</v>
      </c>
      <c r="N6046">
        <f>K6046/LCOH!$C$34</f>
        <v>10.068788968477413</v>
      </c>
    </row>
    <row r="6047" spans="1:14" x14ac:dyDescent="0.35">
      <c r="A6047">
        <f>'Profilo fotovoltaico'!B6049*LCOH!$C$20</f>
        <v>0</v>
      </c>
      <c r="B6047">
        <f>'Profilo eolico'!B6049*LCOH!$C$21</f>
        <v>132.30000000000001</v>
      </c>
      <c r="C6047">
        <f>$P$35*'Profilo fotovoltaico'!B6049</f>
        <v>0</v>
      </c>
      <c r="D6047">
        <f>$Q$37*'Profilo eolico'!B6049</f>
        <v>771.92219654399196</v>
      </c>
      <c r="E6047">
        <f>$P$39*'Profilo fotovoltaico'!B6049+'Approvvigionamento energia'!$Q$39*'Profilo eolico'!B6049</f>
        <v>578.94164740799397</v>
      </c>
      <c r="F6047">
        <f>$P$41*'Profilo fotovoltaico'!B6049+'Approvvigionamento energia'!$Q$41*'Profilo eolico'!B6049</f>
        <v>385.96109827199598</v>
      </c>
      <c r="G6047">
        <f>$P$43*'Profilo fotovoltaico'!B6049+'Approvvigionamento energia'!$Q$43*'Profilo eolico'!B6049</f>
        <v>192.98054913599799</v>
      </c>
      <c r="H6047">
        <f t="shared" si="188"/>
        <v>1138.4335154826958</v>
      </c>
      <c r="I6047">
        <f>IF(LCOH!$C$28=Menu!$A$1,'Approvvigionamento energia'!C6047,0)+IF(LCOH!$C$28=Menu!$A$2,'Approvvigionamento energia'!D6047,0)+IF(LCOH!$C$28=Menu!$A$3,'Approvvigionamento energia'!E6047,0)+IF(LCOH!$C$28=Menu!$A$4,'Approvvigionamento energia'!F6047,0)+IF(LCOH!$C$28=Menu!$A$5,'Approvvigionamento energia'!G6047,0)+IF(LCOH!$C$28=Menu!$A$6,'Approvvigionamento energia'!H6047,0)</f>
        <v>385.96109827199598</v>
      </c>
      <c r="J6047">
        <f>'Approvvigionamento energia'!A6047+'Approvvigionamento energia'!B6047+'Approvvigionamento energia'!I6047</f>
        <v>518.26109827199593</v>
      </c>
      <c r="K6047">
        <f>IF(MIN(LCOH!$C$18,J6047)&gt;=$P$48*LCOH!$C$18, MIN(LCOH!$C$18,J6047),0)</f>
        <v>518.26109827199593</v>
      </c>
      <c r="L6047">
        <f t="shared" si="189"/>
        <v>0</v>
      </c>
      <c r="M6047">
        <f>K6047/LCOH!$C$18</f>
        <v>0.3455073988479973</v>
      </c>
      <c r="N6047">
        <f>K6047/LCOH!$C$34</f>
        <v>9.9857629724854711</v>
      </c>
    </row>
    <row r="6048" spans="1:14" x14ac:dyDescent="0.35">
      <c r="A6048">
        <f>'Profilo fotovoltaico'!B6050*LCOH!$C$20</f>
        <v>0</v>
      </c>
      <c r="B6048">
        <f>'Profilo eolico'!B6050*LCOH!$C$21</f>
        <v>129.6</v>
      </c>
      <c r="C6048">
        <f>$P$35*'Profilo fotovoltaico'!B6050</f>
        <v>0</v>
      </c>
      <c r="D6048">
        <f>$Q$37*'Profilo eolico'!B6050</f>
        <v>756.16868232880847</v>
      </c>
      <c r="E6048">
        <f>$P$39*'Profilo fotovoltaico'!B6050+'Approvvigionamento energia'!$Q$39*'Profilo eolico'!B6050</f>
        <v>567.1265117466063</v>
      </c>
      <c r="F6048">
        <f>$P$41*'Profilo fotovoltaico'!B6050+'Approvvigionamento energia'!$Q$41*'Profilo eolico'!B6050</f>
        <v>378.08434116440424</v>
      </c>
      <c r="G6048">
        <f>$P$43*'Profilo fotovoltaico'!B6050+'Approvvigionamento energia'!$Q$43*'Profilo eolico'!B6050</f>
        <v>189.04217058220212</v>
      </c>
      <c r="H6048">
        <f t="shared" si="188"/>
        <v>1138.4335154826958</v>
      </c>
      <c r="I6048">
        <f>IF(LCOH!$C$28=Menu!$A$1,'Approvvigionamento energia'!C6048,0)+IF(LCOH!$C$28=Menu!$A$2,'Approvvigionamento energia'!D6048,0)+IF(LCOH!$C$28=Menu!$A$3,'Approvvigionamento energia'!E6048,0)+IF(LCOH!$C$28=Menu!$A$4,'Approvvigionamento energia'!F6048,0)+IF(LCOH!$C$28=Menu!$A$5,'Approvvigionamento energia'!G6048,0)+IF(LCOH!$C$28=Menu!$A$6,'Approvvigionamento energia'!H6048,0)</f>
        <v>378.08434116440424</v>
      </c>
      <c r="J6048">
        <f>'Approvvigionamento energia'!A6048+'Approvvigionamento energia'!B6048+'Approvvigionamento energia'!I6048</f>
        <v>507.68434116440426</v>
      </c>
      <c r="K6048">
        <f>IF(MIN(LCOH!$C$18,J6048)&gt;=$P$48*LCOH!$C$18, MIN(LCOH!$C$18,J6048),0)</f>
        <v>507.68434116440426</v>
      </c>
      <c r="L6048">
        <f t="shared" si="189"/>
        <v>0</v>
      </c>
      <c r="M6048">
        <f>K6048/LCOH!$C$18</f>
        <v>0.33845622744293619</v>
      </c>
      <c r="N6048">
        <f>K6048/LCOH!$C$34</f>
        <v>9.7819718914143401</v>
      </c>
    </row>
    <row r="6049" spans="1:14" x14ac:dyDescent="0.35">
      <c r="A6049">
        <f>'Profilo fotovoltaico'!B6051*LCOH!$C$20</f>
        <v>0</v>
      </c>
      <c r="B6049">
        <f>'Profilo eolico'!B6051*LCOH!$C$21</f>
        <v>129.70000000000002</v>
      </c>
      <c r="C6049">
        <f>$P$35*'Profilo fotovoltaico'!B6051</f>
        <v>0</v>
      </c>
      <c r="D6049">
        <f>$Q$37*'Profilo eolico'!B6051</f>
        <v>756.75214581825981</v>
      </c>
      <c r="E6049">
        <f>$P$39*'Profilo fotovoltaico'!B6051+'Approvvigionamento energia'!$Q$39*'Profilo eolico'!B6051</f>
        <v>567.5641093636948</v>
      </c>
      <c r="F6049">
        <f>$P$41*'Profilo fotovoltaico'!B6051+'Approvvigionamento energia'!$Q$41*'Profilo eolico'!B6051</f>
        <v>378.3760729091299</v>
      </c>
      <c r="G6049">
        <f>$P$43*'Profilo fotovoltaico'!B6051+'Approvvigionamento energia'!$Q$43*'Profilo eolico'!B6051</f>
        <v>189.18803645456495</v>
      </c>
      <c r="H6049">
        <f t="shared" si="188"/>
        <v>1138.4335154826958</v>
      </c>
      <c r="I6049">
        <f>IF(LCOH!$C$28=Menu!$A$1,'Approvvigionamento energia'!C6049,0)+IF(LCOH!$C$28=Menu!$A$2,'Approvvigionamento energia'!D6049,0)+IF(LCOH!$C$28=Menu!$A$3,'Approvvigionamento energia'!E6049,0)+IF(LCOH!$C$28=Menu!$A$4,'Approvvigionamento energia'!F6049,0)+IF(LCOH!$C$28=Menu!$A$5,'Approvvigionamento energia'!G6049,0)+IF(LCOH!$C$28=Menu!$A$6,'Approvvigionamento energia'!H6049,0)</f>
        <v>378.3760729091299</v>
      </c>
      <c r="J6049">
        <f>'Approvvigionamento energia'!A6049+'Approvvigionamento energia'!B6049+'Approvvigionamento energia'!I6049</f>
        <v>508.07607290912995</v>
      </c>
      <c r="K6049">
        <f>IF(MIN(LCOH!$C$18,J6049)&gt;=$P$48*LCOH!$C$18, MIN(LCOH!$C$18,J6049),0)</f>
        <v>508.07607290912995</v>
      </c>
      <c r="L6049">
        <f t="shared" si="189"/>
        <v>0</v>
      </c>
      <c r="M6049">
        <f>K6049/LCOH!$C$18</f>
        <v>0.33871738193941997</v>
      </c>
      <c r="N6049">
        <f>K6049/LCOH!$C$34</f>
        <v>9.7895197092317918</v>
      </c>
    </row>
    <row r="6050" spans="1:14" x14ac:dyDescent="0.35">
      <c r="A6050">
        <f>'Profilo fotovoltaico'!B6052*LCOH!$C$20</f>
        <v>0</v>
      </c>
      <c r="B6050">
        <f>'Profilo eolico'!B6052*LCOH!$C$21</f>
        <v>135.19999999999999</v>
      </c>
      <c r="C6050">
        <f>$P$35*'Profilo fotovoltaico'!B6052</f>
        <v>0</v>
      </c>
      <c r="D6050">
        <f>$Q$37*'Profilo eolico'!B6052</f>
        <v>788.84263773807788</v>
      </c>
      <c r="E6050">
        <f>$P$39*'Profilo fotovoltaico'!B6052+'Approvvigionamento energia'!$Q$39*'Profilo eolico'!B6052</f>
        <v>591.63197830355841</v>
      </c>
      <c r="F6050">
        <f>$P$41*'Profilo fotovoltaico'!B6052+'Approvvigionamento energia'!$Q$41*'Profilo eolico'!B6052</f>
        <v>394.42131886903894</v>
      </c>
      <c r="G6050">
        <f>$P$43*'Profilo fotovoltaico'!B6052+'Approvvigionamento energia'!$Q$43*'Profilo eolico'!B6052</f>
        <v>197.21065943451947</v>
      </c>
      <c r="H6050">
        <f t="shared" si="188"/>
        <v>1138.4335154826958</v>
      </c>
      <c r="I6050">
        <f>IF(LCOH!$C$28=Menu!$A$1,'Approvvigionamento energia'!C6050,0)+IF(LCOH!$C$28=Menu!$A$2,'Approvvigionamento energia'!D6050,0)+IF(LCOH!$C$28=Menu!$A$3,'Approvvigionamento energia'!E6050,0)+IF(LCOH!$C$28=Menu!$A$4,'Approvvigionamento energia'!F6050,0)+IF(LCOH!$C$28=Menu!$A$5,'Approvvigionamento energia'!G6050,0)+IF(LCOH!$C$28=Menu!$A$6,'Approvvigionamento energia'!H6050,0)</f>
        <v>394.42131886903894</v>
      </c>
      <c r="J6050">
        <f>'Approvvigionamento energia'!A6050+'Approvvigionamento energia'!B6050+'Approvvigionamento energia'!I6050</f>
        <v>529.62131886903899</v>
      </c>
      <c r="K6050">
        <f>IF(MIN(LCOH!$C$18,J6050)&gt;=$P$48*LCOH!$C$18, MIN(LCOH!$C$18,J6050),0)</f>
        <v>529.62131886903899</v>
      </c>
      <c r="L6050">
        <f t="shared" si="189"/>
        <v>0</v>
      </c>
      <c r="M6050">
        <f>K6050/LCOH!$C$18</f>
        <v>0.35308087924602599</v>
      </c>
      <c r="N6050">
        <f>K6050/LCOH!$C$34</f>
        <v>10.204649689191504</v>
      </c>
    </row>
    <row r="6051" spans="1:14" x14ac:dyDescent="0.35">
      <c r="A6051">
        <f>'Profilo fotovoltaico'!B6053*LCOH!$C$20</f>
        <v>0</v>
      </c>
      <c r="B6051">
        <f>'Profilo eolico'!B6053*LCOH!$C$21</f>
        <v>142.6</v>
      </c>
      <c r="C6051">
        <f>$P$35*'Profilo fotovoltaico'!B6053</f>
        <v>0</v>
      </c>
      <c r="D6051">
        <f>$Q$37*'Profilo eolico'!B6053</f>
        <v>832.01893595746981</v>
      </c>
      <c r="E6051">
        <f>$P$39*'Profilo fotovoltaico'!B6053+'Approvvigionamento energia'!$Q$39*'Profilo eolico'!B6053</f>
        <v>624.01420196810238</v>
      </c>
      <c r="F6051">
        <f>$P$41*'Profilo fotovoltaico'!B6053+'Approvvigionamento energia'!$Q$41*'Profilo eolico'!B6053</f>
        <v>416.0094679787349</v>
      </c>
      <c r="G6051">
        <f>$P$43*'Profilo fotovoltaico'!B6053+'Approvvigionamento energia'!$Q$43*'Profilo eolico'!B6053</f>
        <v>208.00473398936745</v>
      </c>
      <c r="H6051">
        <f t="shared" si="188"/>
        <v>1138.4335154826958</v>
      </c>
      <c r="I6051">
        <f>IF(LCOH!$C$28=Menu!$A$1,'Approvvigionamento energia'!C6051,0)+IF(LCOH!$C$28=Menu!$A$2,'Approvvigionamento energia'!D6051,0)+IF(LCOH!$C$28=Menu!$A$3,'Approvvigionamento energia'!E6051,0)+IF(LCOH!$C$28=Menu!$A$4,'Approvvigionamento energia'!F6051,0)+IF(LCOH!$C$28=Menu!$A$5,'Approvvigionamento energia'!G6051,0)+IF(LCOH!$C$28=Menu!$A$6,'Approvvigionamento energia'!H6051,0)</f>
        <v>416.0094679787349</v>
      </c>
      <c r="J6051">
        <f>'Approvvigionamento energia'!A6051+'Approvvigionamento energia'!B6051+'Approvvigionamento energia'!I6051</f>
        <v>558.60946797873487</v>
      </c>
      <c r="K6051">
        <f>IF(MIN(LCOH!$C$18,J6051)&gt;=$P$48*LCOH!$C$18, MIN(LCOH!$C$18,J6051),0)</f>
        <v>558.60946797873487</v>
      </c>
      <c r="L6051">
        <f t="shared" si="189"/>
        <v>0</v>
      </c>
      <c r="M6051">
        <f>K6051/LCOH!$C$18</f>
        <v>0.37240631198582325</v>
      </c>
      <c r="N6051">
        <f>K6051/LCOH!$C$34</f>
        <v>10.763188207682752</v>
      </c>
    </row>
    <row r="6052" spans="1:14" x14ac:dyDescent="0.35">
      <c r="A6052">
        <f>'Profilo fotovoltaico'!B6054*LCOH!$C$20</f>
        <v>0</v>
      </c>
      <c r="B6052">
        <f>'Profilo eolico'!B6054*LCOH!$C$21</f>
        <v>146.1</v>
      </c>
      <c r="C6052">
        <f>$P$35*'Profilo fotovoltaico'!B6054</f>
        <v>0</v>
      </c>
      <c r="D6052">
        <f>$Q$37*'Profilo eolico'!B6054</f>
        <v>852.44015808826327</v>
      </c>
      <c r="E6052">
        <f>$P$39*'Profilo fotovoltaico'!B6054+'Approvvigionamento energia'!$Q$39*'Profilo eolico'!B6054</f>
        <v>639.33011856619748</v>
      </c>
      <c r="F6052">
        <f>$P$41*'Profilo fotovoltaico'!B6054+'Approvvigionamento energia'!$Q$41*'Profilo eolico'!B6054</f>
        <v>426.22007904413164</v>
      </c>
      <c r="G6052">
        <f>$P$43*'Profilo fotovoltaico'!B6054+'Approvvigionamento energia'!$Q$43*'Profilo eolico'!B6054</f>
        <v>213.11003952206582</v>
      </c>
      <c r="H6052">
        <f t="shared" si="188"/>
        <v>1138.4335154826958</v>
      </c>
      <c r="I6052">
        <f>IF(LCOH!$C$28=Menu!$A$1,'Approvvigionamento energia'!C6052,0)+IF(LCOH!$C$28=Menu!$A$2,'Approvvigionamento energia'!D6052,0)+IF(LCOH!$C$28=Menu!$A$3,'Approvvigionamento energia'!E6052,0)+IF(LCOH!$C$28=Menu!$A$4,'Approvvigionamento energia'!F6052,0)+IF(LCOH!$C$28=Menu!$A$5,'Approvvigionamento energia'!G6052,0)+IF(LCOH!$C$28=Menu!$A$6,'Approvvigionamento energia'!H6052,0)</f>
        <v>426.22007904413164</v>
      </c>
      <c r="J6052">
        <f>'Approvvigionamento energia'!A6052+'Approvvigionamento energia'!B6052+'Approvvigionamento energia'!I6052</f>
        <v>572.3200790441316</v>
      </c>
      <c r="K6052">
        <f>IF(MIN(LCOH!$C$18,J6052)&gt;=$P$48*LCOH!$C$18, MIN(LCOH!$C$18,J6052),0)</f>
        <v>572.3200790441316</v>
      </c>
      <c r="L6052">
        <f t="shared" si="189"/>
        <v>0</v>
      </c>
      <c r="M6052">
        <f>K6052/LCOH!$C$18</f>
        <v>0.38154671936275442</v>
      </c>
      <c r="N6052">
        <f>K6052/LCOH!$C$34</f>
        <v>11.027361831293479</v>
      </c>
    </row>
    <row r="6053" spans="1:14" x14ac:dyDescent="0.35">
      <c r="A6053">
        <f>'Profilo fotovoltaico'!B6055*LCOH!$C$20</f>
        <v>0</v>
      </c>
      <c r="B6053">
        <f>'Profilo eolico'!B6055*LCOH!$C$21</f>
        <v>149.5</v>
      </c>
      <c r="C6053">
        <f>$P$35*'Profilo fotovoltaico'!B6055</f>
        <v>0</v>
      </c>
      <c r="D6053">
        <f>$Q$37*'Profilo eolico'!B6055</f>
        <v>872.27791672960541</v>
      </c>
      <c r="E6053">
        <f>$P$39*'Profilo fotovoltaico'!B6055+'Approvvigionamento energia'!$Q$39*'Profilo eolico'!B6055</f>
        <v>654.20843754720397</v>
      </c>
      <c r="F6053">
        <f>$P$41*'Profilo fotovoltaico'!B6055+'Approvvigionamento energia'!$Q$41*'Profilo eolico'!B6055</f>
        <v>436.1389583648027</v>
      </c>
      <c r="G6053">
        <f>$P$43*'Profilo fotovoltaico'!B6055+'Approvvigionamento energia'!$Q$43*'Profilo eolico'!B6055</f>
        <v>218.06947918240135</v>
      </c>
      <c r="H6053">
        <f t="shared" si="188"/>
        <v>1138.4335154826958</v>
      </c>
      <c r="I6053">
        <f>IF(LCOH!$C$28=Menu!$A$1,'Approvvigionamento energia'!C6053,0)+IF(LCOH!$C$28=Menu!$A$2,'Approvvigionamento energia'!D6053,0)+IF(LCOH!$C$28=Menu!$A$3,'Approvvigionamento energia'!E6053,0)+IF(LCOH!$C$28=Menu!$A$4,'Approvvigionamento energia'!F6053,0)+IF(LCOH!$C$28=Menu!$A$5,'Approvvigionamento energia'!G6053,0)+IF(LCOH!$C$28=Menu!$A$6,'Approvvigionamento energia'!H6053,0)</f>
        <v>436.1389583648027</v>
      </c>
      <c r="J6053">
        <f>'Approvvigionamento energia'!A6053+'Approvvigionamento energia'!B6053+'Approvvigionamento energia'!I6053</f>
        <v>585.63895836480265</v>
      </c>
      <c r="K6053">
        <f>IF(MIN(LCOH!$C$18,J6053)&gt;=$P$48*LCOH!$C$18, MIN(LCOH!$C$18,J6053),0)</f>
        <v>585.63895836480265</v>
      </c>
      <c r="L6053">
        <f t="shared" si="189"/>
        <v>0</v>
      </c>
      <c r="M6053">
        <f>K6053/LCOH!$C$18</f>
        <v>0.39042597224320175</v>
      </c>
      <c r="N6053">
        <f>K6053/LCOH!$C$34</f>
        <v>11.283987637086756</v>
      </c>
    </row>
    <row r="6054" spans="1:14" x14ac:dyDescent="0.35">
      <c r="A6054">
        <f>'Profilo fotovoltaico'!B6056*LCOH!$C$20</f>
        <v>0</v>
      </c>
      <c r="B6054">
        <f>'Profilo eolico'!B6056*LCOH!$C$21</f>
        <v>151.10000000000002</v>
      </c>
      <c r="C6054">
        <f>$P$35*'Profilo fotovoltaico'!B6056</f>
        <v>0</v>
      </c>
      <c r="D6054">
        <f>$Q$37*'Profilo eolico'!B6056</f>
        <v>881.61333256082537</v>
      </c>
      <c r="E6054">
        <f>$P$39*'Profilo fotovoltaico'!B6056+'Approvvigionamento energia'!$Q$39*'Profilo eolico'!B6056</f>
        <v>661.20999942061894</v>
      </c>
      <c r="F6054">
        <f>$P$41*'Profilo fotovoltaico'!B6056+'Approvvigionamento energia'!$Q$41*'Profilo eolico'!B6056</f>
        <v>440.80666628041268</v>
      </c>
      <c r="G6054">
        <f>$P$43*'Profilo fotovoltaico'!B6056+'Approvvigionamento energia'!$Q$43*'Profilo eolico'!B6056</f>
        <v>220.40333314020634</v>
      </c>
      <c r="H6054">
        <f t="shared" si="188"/>
        <v>1138.4335154826958</v>
      </c>
      <c r="I6054">
        <f>IF(LCOH!$C$28=Menu!$A$1,'Approvvigionamento energia'!C6054,0)+IF(LCOH!$C$28=Menu!$A$2,'Approvvigionamento energia'!D6054,0)+IF(LCOH!$C$28=Menu!$A$3,'Approvvigionamento energia'!E6054,0)+IF(LCOH!$C$28=Menu!$A$4,'Approvvigionamento energia'!F6054,0)+IF(LCOH!$C$28=Menu!$A$5,'Approvvigionamento energia'!G6054,0)+IF(LCOH!$C$28=Menu!$A$6,'Approvvigionamento energia'!H6054,0)</f>
        <v>440.80666628041268</v>
      </c>
      <c r="J6054">
        <f>'Approvvigionamento energia'!A6054+'Approvvigionamento energia'!B6054+'Approvvigionamento energia'!I6054</f>
        <v>591.90666628041276</v>
      </c>
      <c r="K6054">
        <f>IF(MIN(LCOH!$C$18,J6054)&gt;=$P$48*LCOH!$C$18, MIN(LCOH!$C$18,J6054),0)</f>
        <v>591.90666628041276</v>
      </c>
      <c r="L6054">
        <f t="shared" si="189"/>
        <v>0</v>
      </c>
      <c r="M6054">
        <f>K6054/LCOH!$C$18</f>
        <v>0.39460444418694185</v>
      </c>
      <c r="N6054">
        <f>K6054/LCOH!$C$34</f>
        <v>11.40475272216595</v>
      </c>
    </row>
    <row r="6055" spans="1:14" x14ac:dyDescent="0.35">
      <c r="A6055">
        <f>'Profilo fotovoltaico'!B6057*LCOH!$C$20</f>
        <v>44</v>
      </c>
      <c r="B6055">
        <f>'Profilo eolico'!B6057*LCOH!$C$21</f>
        <v>137.30000000000001</v>
      </c>
      <c r="C6055">
        <f>$P$35*'Profilo fotovoltaico'!B6057</f>
        <v>323.60293625537082</v>
      </c>
      <c r="D6055">
        <f>$Q$37*'Profilo eolico'!B6057</f>
        <v>801.09537101655405</v>
      </c>
      <c r="E6055">
        <f>$P$39*'Profilo fotovoltaico'!B6057+'Approvvigionamento energia'!$Q$39*'Profilo eolico'!B6057</f>
        <v>681.72226232625826</v>
      </c>
      <c r="F6055">
        <f>$P$41*'Profilo fotovoltaico'!B6057+'Approvvigionamento energia'!$Q$41*'Profilo eolico'!B6057</f>
        <v>562.34915363596247</v>
      </c>
      <c r="G6055">
        <f>$P$43*'Profilo fotovoltaico'!B6057+'Approvvigionamento energia'!$Q$43*'Profilo eolico'!B6057</f>
        <v>442.97604494566667</v>
      </c>
      <c r="H6055">
        <f t="shared" si="188"/>
        <v>1138.4335154826958</v>
      </c>
      <c r="I6055">
        <f>IF(LCOH!$C$28=Menu!$A$1,'Approvvigionamento energia'!C6055,0)+IF(LCOH!$C$28=Menu!$A$2,'Approvvigionamento energia'!D6055,0)+IF(LCOH!$C$28=Menu!$A$3,'Approvvigionamento energia'!E6055,0)+IF(LCOH!$C$28=Menu!$A$4,'Approvvigionamento energia'!F6055,0)+IF(LCOH!$C$28=Menu!$A$5,'Approvvigionamento energia'!G6055,0)+IF(LCOH!$C$28=Menu!$A$6,'Approvvigionamento energia'!H6055,0)</f>
        <v>562.34915363596247</v>
      </c>
      <c r="J6055">
        <f>'Approvvigionamento energia'!A6055+'Approvvigionamento energia'!B6055+'Approvvigionamento energia'!I6055</f>
        <v>743.64915363596242</v>
      </c>
      <c r="K6055">
        <f>IF(MIN(LCOH!$C$18,J6055)&gt;=$P$48*LCOH!$C$18, MIN(LCOH!$C$18,J6055),0)</f>
        <v>743.64915363596242</v>
      </c>
      <c r="L6055">
        <f t="shared" si="189"/>
        <v>0</v>
      </c>
      <c r="M6055">
        <f>K6055/LCOH!$C$18</f>
        <v>0.49576610242397495</v>
      </c>
      <c r="N6055">
        <f>K6055/LCOH!$C$34</f>
        <v>14.32850007005708</v>
      </c>
    </row>
    <row r="6056" spans="1:14" x14ac:dyDescent="0.35">
      <c r="A6056">
        <f>'Profilo fotovoltaico'!B6058*LCOH!$C$20</f>
        <v>171</v>
      </c>
      <c r="B6056">
        <f>'Profilo eolico'!B6058*LCOH!$C$21</f>
        <v>126.9</v>
      </c>
      <c r="C6056">
        <f>$P$35*'Profilo fotovoltaico'!B6058</f>
        <v>1257.6386840833732</v>
      </c>
      <c r="D6056">
        <f>$Q$37*'Profilo eolico'!B6058</f>
        <v>740.41516811362499</v>
      </c>
      <c r="E6056">
        <f>$P$39*'Profilo fotovoltaico'!B6058+'Approvvigionamento energia'!$Q$39*'Profilo eolico'!B6058</f>
        <v>869.72104710606209</v>
      </c>
      <c r="F6056">
        <f>$P$41*'Profilo fotovoltaico'!B6058+'Approvvigionamento energia'!$Q$41*'Profilo eolico'!B6058</f>
        <v>999.02692609849908</v>
      </c>
      <c r="G6056">
        <f>$P$43*'Profilo fotovoltaico'!B6058+'Approvvigionamento energia'!$Q$43*'Profilo eolico'!B6058</f>
        <v>1128.3328050909363</v>
      </c>
      <c r="H6056">
        <f t="shared" si="188"/>
        <v>1138.4335154826958</v>
      </c>
      <c r="I6056">
        <f>IF(LCOH!$C$28=Menu!$A$1,'Approvvigionamento energia'!C6056,0)+IF(LCOH!$C$28=Menu!$A$2,'Approvvigionamento energia'!D6056,0)+IF(LCOH!$C$28=Menu!$A$3,'Approvvigionamento energia'!E6056,0)+IF(LCOH!$C$28=Menu!$A$4,'Approvvigionamento energia'!F6056,0)+IF(LCOH!$C$28=Menu!$A$5,'Approvvigionamento energia'!G6056,0)+IF(LCOH!$C$28=Menu!$A$6,'Approvvigionamento energia'!H6056,0)</f>
        <v>999.02692609849908</v>
      </c>
      <c r="J6056">
        <f>'Approvvigionamento energia'!A6056+'Approvvigionamento energia'!B6056+'Approvvigionamento energia'!I6056</f>
        <v>1296.9269260984991</v>
      </c>
      <c r="K6056">
        <f>IF(MIN(LCOH!$C$18,J6056)&gt;=$P$48*LCOH!$C$18, MIN(LCOH!$C$18,J6056),0)</f>
        <v>1296.9269260984991</v>
      </c>
      <c r="L6056">
        <f t="shared" si="189"/>
        <v>0</v>
      </c>
      <c r="M6056">
        <f>K6056/LCOH!$C$18</f>
        <v>0.86461795073233272</v>
      </c>
      <c r="N6056">
        <f>K6056/LCOH!$C$34</f>
        <v>24.988958113651236</v>
      </c>
    </row>
    <row r="6057" spans="1:14" x14ac:dyDescent="0.35">
      <c r="A6057">
        <f>'Profilo fotovoltaico'!B6059*LCOH!$C$20</f>
        <v>321</v>
      </c>
      <c r="B6057">
        <f>'Profilo eolico'!B6059*LCOH!$C$21</f>
        <v>162.70000000000002</v>
      </c>
      <c r="C6057">
        <f>$P$35*'Profilo fotovoltaico'!B6059</f>
        <v>2360.8305122266829</v>
      </c>
      <c r="D6057">
        <f>$Q$37*'Profilo eolico'!B6059</f>
        <v>949.2950973371693</v>
      </c>
      <c r="E6057">
        <f>$P$39*'Profilo fotovoltaico'!B6059+'Approvvigionamento energia'!$Q$39*'Profilo eolico'!B6059</f>
        <v>1302.1789510595477</v>
      </c>
      <c r="F6057">
        <f>$P$41*'Profilo fotovoltaico'!B6059+'Approvvigionamento energia'!$Q$41*'Profilo eolico'!B6059</f>
        <v>1655.0628047819262</v>
      </c>
      <c r="G6057">
        <f>$P$43*'Profilo fotovoltaico'!B6059+'Approvvigionamento energia'!$Q$43*'Profilo eolico'!B6059</f>
        <v>2007.9466585043044</v>
      </c>
      <c r="H6057">
        <f t="shared" si="188"/>
        <v>1138.4335154826958</v>
      </c>
      <c r="I6057">
        <f>IF(LCOH!$C$28=Menu!$A$1,'Approvvigionamento energia'!C6057,0)+IF(LCOH!$C$28=Menu!$A$2,'Approvvigionamento energia'!D6057,0)+IF(LCOH!$C$28=Menu!$A$3,'Approvvigionamento energia'!E6057,0)+IF(LCOH!$C$28=Menu!$A$4,'Approvvigionamento energia'!F6057,0)+IF(LCOH!$C$28=Menu!$A$5,'Approvvigionamento energia'!G6057,0)+IF(LCOH!$C$28=Menu!$A$6,'Approvvigionamento energia'!H6057,0)</f>
        <v>1655.0628047819262</v>
      </c>
      <c r="J6057">
        <f>'Approvvigionamento energia'!A6057+'Approvvigionamento energia'!B6057+'Approvvigionamento energia'!I6057</f>
        <v>2138.7628047819262</v>
      </c>
      <c r="K6057">
        <f>IF(MIN(LCOH!$C$18,J6057)&gt;=$P$48*LCOH!$C$18, MIN(LCOH!$C$18,J6057),0)</f>
        <v>1500</v>
      </c>
      <c r="L6057">
        <f t="shared" si="189"/>
        <v>638.76280478192621</v>
      </c>
      <c r="M6057">
        <f>K6057/LCOH!$C$18</f>
        <v>1</v>
      </c>
      <c r="N6057">
        <f>K6057/LCOH!$C$34</f>
        <v>28.901734104046245</v>
      </c>
    </row>
    <row r="6058" spans="1:14" x14ac:dyDescent="0.35">
      <c r="A6058">
        <f>'Profilo fotovoltaico'!B6060*LCOH!$C$20</f>
        <v>446</v>
      </c>
      <c r="B6058">
        <f>'Profilo eolico'!B6060*LCOH!$C$21</f>
        <v>173.9</v>
      </c>
      <c r="C6058">
        <f>$P$35*'Profilo fotovoltaico'!B6060</f>
        <v>3280.1570356794409</v>
      </c>
      <c r="D6058">
        <f>$Q$37*'Profilo eolico'!B6060</f>
        <v>1014.6430081557082</v>
      </c>
      <c r="E6058">
        <f>$P$39*'Profilo fotovoltaico'!B6060+'Approvvigionamento energia'!$Q$39*'Profilo eolico'!B6060</f>
        <v>1581.0215150366414</v>
      </c>
      <c r="F6058">
        <f>$P$41*'Profilo fotovoltaico'!B6060+'Approvvigionamento energia'!$Q$41*'Profilo eolico'!B6060</f>
        <v>2147.4000219175746</v>
      </c>
      <c r="G6058">
        <f>$P$43*'Profilo fotovoltaico'!B6060+'Approvvigionamento energia'!$Q$43*'Profilo eolico'!B6060</f>
        <v>2713.778528798508</v>
      </c>
      <c r="H6058">
        <f t="shared" si="188"/>
        <v>1138.4335154826958</v>
      </c>
      <c r="I6058">
        <f>IF(LCOH!$C$28=Menu!$A$1,'Approvvigionamento energia'!C6058,0)+IF(LCOH!$C$28=Menu!$A$2,'Approvvigionamento energia'!D6058,0)+IF(LCOH!$C$28=Menu!$A$3,'Approvvigionamento energia'!E6058,0)+IF(LCOH!$C$28=Menu!$A$4,'Approvvigionamento energia'!F6058,0)+IF(LCOH!$C$28=Menu!$A$5,'Approvvigionamento energia'!G6058,0)+IF(LCOH!$C$28=Menu!$A$6,'Approvvigionamento energia'!H6058,0)</f>
        <v>2147.4000219175746</v>
      </c>
      <c r="J6058">
        <f>'Approvvigionamento energia'!A6058+'Approvvigionamento energia'!B6058+'Approvvigionamento energia'!I6058</f>
        <v>2767.3000219175747</v>
      </c>
      <c r="K6058">
        <f>IF(MIN(LCOH!$C$18,J6058)&gt;=$P$48*LCOH!$C$18, MIN(LCOH!$C$18,J6058),0)</f>
        <v>1500</v>
      </c>
      <c r="L6058">
        <f t="shared" si="189"/>
        <v>1267.3000219175747</v>
      </c>
      <c r="M6058">
        <f>K6058/LCOH!$C$18</f>
        <v>1</v>
      </c>
      <c r="N6058">
        <f>K6058/LCOH!$C$34</f>
        <v>28.901734104046245</v>
      </c>
    </row>
    <row r="6059" spans="1:14" x14ac:dyDescent="0.35">
      <c r="A6059">
        <f>'Profilo fotovoltaico'!B6061*LCOH!$C$20</f>
        <v>528</v>
      </c>
      <c r="B6059">
        <f>'Profilo eolico'!B6061*LCOH!$C$21</f>
        <v>174.5</v>
      </c>
      <c r="C6059">
        <f>$P$35*'Profilo fotovoltaico'!B6061</f>
        <v>3883.2352350644505</v>
      </c>
      <c r="D6059">
        <f>$Q$37*'Profilo eolico'!B6061</f>
        <v>1018.1437890924157</v>
      </c>
      <c r="E6059">
        <f>$P$39*'Profilo fotovoltaico'!B6061+'Approvvigionamento energia'!$Q$39*'Profilo eolico'!B6061</f>
        <v>1734.4166505854243</v>
      </c>
      <c r="F6059">
        <f>$P$41*'Profilo fotovoltaico'!B6061+'Approvvigionamento energia'!$Q$41*'Profilo eolico'!B6061</f>
        <v>2450.6895120784329</v>
      </c>
      <c r="G6059">
        <f>$P$43*'Profilo fotovoltaico'!B6061+'Approvvigionamento energia'!$Q$43*'Profilo eolico'!B6061</f>
        <v>3166.9623735714417</v>
      </c>
      <c r="H6059">
        <f t="shared" si="188"/>
        <v>1138.4335154826958</v>
      </c>
      <c r="I6059">
        <f>IF(LCOH!$C$28=Menu!$A$1,'Approvvigionamento energia'!C6059,0)+IF(LCOH!$C$28=Menu!$A$2,'Approvvigionamento energia'!D6059,0)+IF(LCOH!$C$28=Menu!$A$3,'Approvvigionamento energia'!E6059,0)+IF(LCOH!$C$28=Menu!$A$4,'Approvvigionamento energia'!F6059,0)+IF(LCOH!$C$28=Menu!$A$5,'Approvvigionamento energia'!G6059,0)+IF(LCOH!$C$28=Menu!$A$6,'Approvvigionamento energia'!H6059,0)</f>
        <v>2450.6895120784329</v>
      </c>
      <c r="J6059">
        <f>'Approvvigionamento energia'!A6059+'Approvvigionamento energia'!B6059+'Approvvigionamento energia'!I6059</f>
        <v>3153.1895120784329</v>
      </c>
      <c r="K6059">
        <f>IF(MIN(LCOH!$C$18,J6059)&gt;=$P$48*LCOH!$C$18, MIN(LCOH!$C$18,J6059),0)</f>
        <v>1500</v>
      </c>
      <c r="L6059">
        <f t="shared" si="189"/>
        <v>1653.1895120784329</v>
      </c>
      <c r="M6059">
        <f>K6059/LCOH!$C$18</f>
        <v>1</v>
      </c>
      <c r="N6059">
        <f>K6059/LCOH!$C$34</f>
        <v>28.901734104046245</v>
      </c>
    </row>
    <row r="6060" spans="1:14" x14ac:dyDescent="0.35">
      <c r="A6060">
        <f>'Profilo fotovoltaico'!B6062*LCOH!$C$20</f>
        <v>562</v>
      </c>
      <c r="B6060">
        <f>'Profilo eolico'!B6062*LCOH!$C$21</f>
        <v>170.6</v>
      </c>
      <c r="C6060">
        <f>$P$35*'Profilo fotovoltaico'!B6062</f>
        <v>4133.2920494436012</v>
      </c>
      <c r="D6060">
        <f>$Q$37*'Profilo eolico'!B6062</f>
        <v>995.38871300381732</v>
      </c>
      <c r="E6060">
        <f>$P$39*'Profilo fotovoltaico'!B6062+'Approvvigionamento energia'!$Q$39*'Profilo eolico'!B6062</f>
        <v>1779.8645471137634</v>
      </c>
      <c r="F6060">
        <f>$P$41*'Profilo fotovoltaico'!B6062+'Approvvigionamento energia'!$Q$41*'Profilo eolico'!B6062</f>
        <v>2564.3403812237093</v>
      </c>
      <c r="G6060">
        <f>$P$43*'Profilo fotovoltaico'!B6062+'Approvvigionamento energia'!$Q$43*'Profilo eolico'!B6062</f>
        <v>3348.8162153336548</v>
      </c>
      <c r="H6060">
        <f t="shared" si="188"/>
        <v>1138.4335154826958</v>
      </c>
      <c r="I6060">
        <f>IF(LCOH!$C$28=Menu!$A$1,'Approvvigionamento energia'!C6060,0)+IF(LCOH!$C$28=Menu!$A$2,'Approvvigionamento energia'!D6060,0)+IF(LCOH!$C$28=Menu!$A$3,'Approvvigionamento energia'!E6060,0)+IF(LCOH!$C$28=Menu!$A$4,'Approvvigionamento energia'!F6060,0)+IF(LCOH!$C$28=Menu!$A$5,'Approvvigionamento energia'!G6060,0)+IF(LCOH!$C$28=Menu!$A$6,'Approvvigionamento energia'!H6060,0)</f>
        <v>2564.3403812237093</v>
      </c>
      <c r="J6060">
        <f>'Approvvigionamento energia'!A6060+'Approvvigionamento energia'!B6060+'Approvvigionamento energia'!I6060</f>
        <v>3296.9403812237092</v>
      </c>
      <c r="K6060">
        <f>IF(MIN(LCOH!$C$18,J6060)&gt;=$P$48*LCOH!$C$18, MIN(LCOH!$C$18,J6060),0)</f>
        <v>1500</v>
      </c>
      <c r="L6060">
        <f t="shared" si="189"/>
        <v>1796.9403812237092</v>
      </c>
      <c r="M6060">
        <f>K6060/LCOH!$C$18</f>
        <v>1</v>
      </c>
      <c r="N6060">
        <f>K6060/LCOH!$C$34</f>
        <v>28.901734104046245</v>
      </c>
    </row>
    <row r="6061" spans="1:14" x14ac:dyDescent="0.35">
      <c r="A6061">
        <f>'Profilo fotovoltaico'!B6063*LCOH!$C$20</f>
        <v>552</v>
      </c>
      <c r="B6061">
        <f>'Profilo eolico'!B6063*LCOH!$C$21</f>
        <v>165.8</v>
      </c>
      <c r="C6061">
        <f>$P$35*'Profilo fotovoltaico'!B6063</f>
        <v>4059.74592756738</v>
      </c>
      <c r="D6061">
        <f>$Q$37*'Profilo eolico'!B6063</f>
        <v>967.38246551015777</v>
      </c>
      <c r="E6061">
        <f>$P$39*'Profilo fotovoltaico'!B6063+'Approvvigionamento energia'!$Q$39*'Profilo eolico'!B6063</f>
        <v>1740.4733310244633</v>
      </c>
      <c r="F6061">
        <f>$P$41*'Profilo fotovoltaico'!B6063+'Approvvigionamento energia'!$Q$41*'Profilo eolico'!B6063</f>
        <v>2513.564196538769</v>
      </c>
      <c r="G6061">
        <f>$P$43*'Profilo fotovoltaico'!B6063+'Approvvigionamento energia'!$Q$43*'Profilo eolico'!B6063</f>
        <v>3286.6550620530747</v>
      </c>
      <c r="H6061">
        <f t="shared" si="188"/>
        <v>1138.4335154826958</v>
      </c>
      <c r="I6061">
        <f>IF(LCOH!$C$28=Menu!$A$1,'Approvvigionamento energia'!C6061,0)+IF(LCOH!$C$28=Menu!$A$2,'Approvvigionamento energia'!D6061,0)+IF(LCOH!$C$28=Menu!$A$3,'Approvvigionamento energia'!E6061,0)+IF(LCOH!$C$28=Menu!$A$4,'Approvvigionamento energia'!F6061,0)+IF(LCOH!$C$28=Menu!$A$5,'Approvvigionamento energia'!G6061,0)+IF(LCOH!$C$28=Menu!$A$6,'Approvvigionamento energia'!H6061,0)</f>
        <v>2513.564196538769</v>
      </c>
      <c r="J6061">
        <f>'Approvvigionamento energia'!A6061+'Approvvigionamento energia'!B6061+'Approvvigionamento energia'!I6061</f>
        <v>3231.3641965387687</v>
      </c>
      <c r="K6061">
        <f>IF(MIN(LCOH!$C$18,J6061)&gt;=$P$48*LCOH!$C$18, MIN(LCOH!$C$18,J6061),0)</f>
        <v>1500</v>
      </c>
      <c r="L6061">
        <f t="shared" si="189"/>
        <v>1731.3641965387687</v>
      </c>
      <c r="M6061">
        <f>K6061/LCOH!$C$18</f>
        <v>1</v>
      </c>
      <c r="N6061">
        <f>K6061/LCOH!$C$34</f>
        <v>28.901734104046245</v>
      </c>
    </row>
    <row r="6062" spans="1:14" x14ac:dyDescent="0.35">
      <c r="A6062">
        <f>'Profilo fotovoltaico'!B6064*LCOH!$C$20</f>
        <v>504</v>
      </c>
      <c r="B6062">
        <f>'Profilo eolico'!B6064*LCOH!$C$21</f>
        <v>163.89999999999998</v>
      </c>
      <c r="C6062">
        <f>$P$35*'Profilo fotovoltaico'!B6064</f>
        <v>3706.7245425615206</v>
      </c>
      <c r="D6062">
        <f>$Q$37*'Profilo eolico'!B6064</f>
        <v>956.29665921058404</v>
      </c>
      <c r="E6062">
        <f>$P$39*'Profilo fotovoltaico'!B6064+'Approvvigionamento energia'!$Q$39*'Profilo eolico'!B6064</f>
        <v>1643.9036300483181</v>
      </c>
      <c r="F6062">
        <f>$P$41*'Profilo fotovoltaico'!B6064+'Approvvigionamento energia'!$Q$41*'Profilo eolico'!B6064</f>
        <v>2331.5106008860521</v>
      </c>
      <c r="G6062">
        <f>$P$43*'Profilo fotovoltaico'!B6064+'Approvvigionamento energia'!$Q$43*'Profilo eolico'!B6064</f>
        <v>3019.1175717237866</v>
      </c>
      <c r="H6062">
        <f t="shared" si="188"/>
        <v>1138.4335154826958</v>
      </c>
      <c r="I6062">
        <f>IF(LCOH!$C$28=Menu!$A$1,'Approvvigionamento energia'!C6062,0)+IF(LCOH!$C$28=Menu!$A$2,'Approvvigionamento energia'!D6062,0)+IF(LCOH!$C$28=Menu!$A$3,'Approvvigionamento energia'!E6062,0)+IF(LCOH!$C$28=Menu!$A$4,'Approvvigionamento energia'!F6062,0)+IF(LCOH!$C$28=Menu!$A$5,'Approvvigionamento energia'!G6062,0)+IF(LCOH!$C$28=Menu!$A$6,'Approvvigionamento energia'!H6062,0)</f>
        <v>2331.5106008860521</v>
      </c>
      <c r="J6062">
        <f>'Approvvigionamento energia'!A6062+'Approvvigionamento energia'!B6062+'Approvvigionamento energia'!I6062</f>
        <v>2999.4106008860522</v>
      </c>
      <c r="K6062">
        <f>IF(MIN(LCOH!$C$18,J6062)&gt;=$P$48*LCOH!$C$18, MIN(LCOH!$C$18,J6062),0)</f>
        <v>1500</v>
      </c>
      <c r="L6062">
        <f t="shared" si="189"/>
        <v>1499.4106008860522</v>
      </c>
      <c r="M6062">
        <f>K6062/LCOH!$C$18</f>
        <v>1</v>
      </c>
      <c r="N6062">
        <f>K6062/LCOH!$C$34</f>
        <v>28.901734104046245</v>
      </c>
    </row>
    <row r="6063" spans="1:14" x14ac:dyDescent="0.35">
      <c r="A6063">
        <f>'Profilo fotovoltaico'!B6065*LCOH!$C$20</f>
        <v>424</v>
      </c>
      <c r="B6063">
        <f>'Profilo eolico'!B6065*LCOH!$C$21</f>
        <v>159.39999999999998</v>
      </c>
      <c r="C6063">
        <f>$P$35*'Profilo fotovoltaico'!B6065</f>
        <v>3118.3555675517555</v>
      </c>
      <c r="D6063">
        <f>$Q$37*'Profilo eolico'!B6065</f>
        <v>930.04080218527827</v>
      </c>
      <c r="E6063">
        <f>$P$39*'Profilo fotovoltaico'!B6065+'Approvvigionamento energia'!$Q$39*'Profilo eolico'!B6065</f>
        <v>1477.1194935268975</v>
      </c>
      <c r="F6063">
        <f>$P$41*'Profilo fotovoltaico'!B6065+'Approvvigionamento energia'!$Q$41*'Profilo eolico'!B6065</f>
        <v>2024.1981848685168</v>
      </c>
      <c r="G6063">
        <f>$P$43*'Profilo fotovoltaico'!B6065+'Approvvigionamento energia'!$Q$43*'Profilo eolico'!B6065</f>
        <v>2571.2768762101364</v>
      </c>
      <c r="H6063">
        <f t="shared" si="188"/>
        <v>1138.4335154826958</v>
      </c>
      <c r="I6063">
        <f>IF(LCOH!$C$28=Menu!$A$1,'Approvvigionamento energia'!C6063,0)+IF(LCOH!$C$28=Menu!$A$2,'Approvvigionamento energia'!D6063,0)+IF(LCOH!$C$28=Menu!$A$3,'Approvvigionamento energia'!E6063,0)+IF(LCOH!$C$28=Menu!$A$4,'Approvvigionamento energia'!F6063,0)+IF(LCOH!$C$28=Menu!$A$5,'Approvvigionamento energia'!G6063,0)+IF(LCOH!$C$28=Menu!$A$6,'Approvvigionamento energia'!H6063,0)</f>
        <v>2024.1981848685168</v>
      </c>
      <c r="J6063">
        <f>'Approvvigionamento energia'!A6063+'Approvvigionamento energia'!B6063+'Approvvigionamento energia'!I6063</f>
        <v>2607.5981848685169</v>
      </c>
      <c r="K6063">
        <f>IF(MIN(LCOH!$C$18,J6063)&gt;=$P$48*LCOH!$C$18, MIN(LCOH!$C$18,J6063),0)</f>
        <v>1500</v>
      </c>
      <c r="L6063">
        <f t="shared" si="189"/>
        <v>1107.5981848685169</v>
      </c>
      <c r="M6063">
        <f>K6063/LCOH!$C$18</f>
        <v>1</v>
      </c>
      <c r="N6063">
        <f>K6063/LCOH!$C$34</f>
        <v>28.901734104046245</v>
      </c>
    </row>
    <row r="6064" spans="1:14" x14ac:dyDescent="0.35">
      <c r="A6064">
        <f>'Profilo fotovoltaico'!B6066*LCOH!$C$20</f>
        <v>324</v>
      </c>
      <c r="B6064">
        <f>'Profilo eolico'!B6066*LCOH!$C$21</f>
        <v>146.69999999999999</v>
      </c>
      <c r="C6064">
        <f>$P$35*'Profilo fotovoltaico'!B6066</f>
        <v>2382.894348789549</v>
      </c>
      <c r="D6064">
        <f>$Q$37*'Profilo eolico'!B6066</f>
        <v>855.9409390249707</v>
      </c>
      <c r="E6064">
        <f>$P$39*'Profilo fotovoltaico'!B6066+'Approvvigionamento energia'!$Q$39*'Profilo eolico'!B6066</f>
        <v>1237.679291466115</v>
      </c>
      <c r="F6064">
        <f>$P$41*'Profilo fotovoltaico'!B6066+'Approvvigionamento energia'!$Q$41*'Profilo eolico'!B6066</f>
        <v>1619.4176439072598</v>
      </c>
      <c r="G6064">
        <f>$P$43*'Profilo fotovoltaico'!B6066+'Approvvigionamento energia'!$Q$43*'Profilo eolico'!B6066</f>
        <v>2001.1559963484046</v>
      </c>
      <c r="H6064">
        <f t="shared" si="188"/>
        <v>1138.4335154826958</v>
      </c>
      <c r="I6064">
        <f>IF(LCOH!$C$28=Menu!$A$1,'Approvvigionamento energia'!C6064,0)+IF(LCOH!$C$28=Menu!$A$2,'Approvvigionamento energia'!D6064,0)+IF(LCOH!$C$28=Menu!$A$3,'Approvvigionamento energia'!E6064,0)+IF(LCOH!$C$28=Menu!$A$4,'Approvvigionamento energia'!F6064,0)+IF(LCOH!$C$28=Menu!$A$5,'Approvvigionamento energia'!G6064,0)+IF(LCOH!$C$28=Menu!$A$6,'Approvvigionamento energia'!H6064,0)</f>
        <v>1619.4176439072598</v>
      </c>
      <c r="J6064">
        <f>'Approvvigionamento energia'!A6064+'Approvvigionamento energia'!B6064+'Approvvigionamento energia'!I6064</f>
        <v>2090.1176439072597</v>
      </c>
      <c r="K6064">
        <f>IF(MIN(LCOH!$C$18,J6064)&gt;=$P$48*LCOH!$C$18, MIN(LCOH!$C$18,J6064),0)</f>
        <v>1500</v>
      </c>
      <c r="L6064">
        <f t="shared" si="189"/>
        <v>590.11764390725966</v>
      </c>
      <c r="M6064">
        <f>K6064/LCOH!$C$18</f>
        <v>1</v>
      </c>
      <c r="N6064">
        <f>K6064/LCOH!$C$34</f>
        <v>28.901734104046245</v>
      </c>
    </row>
    <row r="6065" spans="1:14" x14ac:dyDescent="0.35">
      <c r="A6065">
        <f>'Profilo fotovoltaico'!B6067*LCOH!$C$20</f>
        <v>209</v>
      </c>
      <c r="B6065">
        <f>'Profilo eolico'!B6067*LCOH!$C$21</f>
        <v>125.5</v>
      </c>
      <c r="C6065">
        <f>$P$35*'Profilo fotovoltaico'!B6067</f>
        <v>1537.1139472130114</v>
      </c>
      <c r="D6065">
        <f>$Q$37*'Profilo eolico'!B6067</f>
        <v>732.24667926130758</v>
      </c>
      <c r="E6065">
        <f>$P$39*'Profilo fotovoltaico'!B6067+'Approvvigionamento energia'!$Q$39*'Profilo eolico'!B6067</f>
        <v>933.46349624923346</v>
      </c>
      <c r="F6065">
        <f>$P$41*'Profilo fotovoltaico'!B6067+'Approvvigionamento energia'!$Q$41*'Profilo eolico'!B6067</f>
        <v>1134.6803132371595</v>
      </c>
      <c r="G6065">
        <f>$P$43*'Profilo fotovoltaico'!B6067+'Approvvigionamento energia'!$Q$43*'Profilo eolico'!B6067</f>
        <v>1335.8971302250857</v>
      </c>
      <c r="H6065">
        <f t="shared" si="188"/>
        <v>1138.4335154826958</v>
      </c>
      <c r="I6065">
        <f>IF(LCOH!$C$28=Menu!$A$1,'Approvvigionamento energia'!C6065,0)+IF(LCOH!$C$28=Menu!$A$2,'Approvvigionamento energia'!D6065,0)+IF(LCOH!$C$28=Menu!$A$3,'Approvvigionamento energia'!E6065,0)+IF(LCOH!$C$28=Menu!$A$4,'Approvvigionamento energia'!F6065,0)+IF(LCOH!$C$28=Menu!$A$5,'Approvvigionamento energia'!G6065,0)+IF(LCOH!$C$28=Menu!$A$6,'Approvvigionamento energia'!H6065,0)</f>
        <v>1134.6803132371595</v>
      </c>
      <c r="J6065">
        <f>'Approvvigionamento energia'!A6065+'Approvvigionamento energia'!B6065+'Approvvigionamento energia'!I6065</f>
        <v>1469.1803132371595</v>
      </c>
      <c r="K6065">
        <f>IF(MIN(LCOH!$C$18,J6065)&gt;=$P$48*LCOH!$C$18, MIN(LCOH!$C$18,J6065),0)</f>
        <v>1469.1803132371595</v>
      </c>
      <c r="L6065">
        <f t="shared" si="189"/>
        <v>0</v>
      </c>
      <c r="M6065">
        <f>K6065/LCOH!$C$18</f>
        <v>0.97945354215810632</v>
      </c>
      <c r="N6065">
        <f>K6065/LCOH!$C$34</f>
        <v>28.307905842719837</v>
      </c>
    </row>
    <row r="6066" spans="1:14" x14ac:dyDescent="0.35">
      <c r="A6066">
        <f>'Profilo fotovoltaico'!B6068*LCOH!$C$20</f>
        <v>89</v>
      </c>
      <c r="B6066">
        <f>'Profilo eolico'!B6068*LCOH!$C$21</f>
        <v>104.5</v>
      </c>
      <c r="C6066">
        <f>$P$35*'Profilo fotovoltaico'!B6068</f>
        <v>654.56048469836378</v>
      </c>
      <c r="D6066">
        <f>$Q$37*'Profilo eolico'!B6068</f>
        <v>609.71934647654689</v>
      </c>
      <c r="E6066">
        <f>$P$39*'Profilo fotovoltaico'!B6068+'Approvvigionamento energia'!$Q$39*'Profilo eolico'!B6068</f>
        <v>620.92963103200111</v>
      </c>
      <c r="F6066">
        <f>$P$41*'Profilo fotovoltaico'!B6068+'Approvvigionamento energia'!$Q$41*'Profilo eolico'!B6068</f>
        <v>632.13991558745533</v>
      </c>
      <c r="G6066">
        <f>$P$43*'Profilo fotovoltaico'!B6068+'Approvvigionamento energia'!$Q$43*'Profilo eolico'!B6068</f>
        <v>643.35020014290956</v>
      </c>
      <c r="H6066">
        <f t="shared" si="188"/>
        <v>1138.4335154826958</v>
      </c>
      <c r="I6066">
        <f>IF(LCOH!$C$28=Menu!$A$1,'Approvvigionamento energia'!C6066,0)+IF(LCOH!$C$28=Menu!$A$2,'Approvvigionamento energia'!D6066,0)+IF(LCOH!$C$28=Menu!$A$3,'Approvvigionamento energia'!E6066,0)+IF(LCOH!$C$28=Menu!$A$4,'Approvvigionamento energia'!F6066,0)+IF(LCOH!$C$28=Menu!$A$5,'Approvvigionamento energia'!G6066,0)+IF(LCOH!$C$28=Menu!$A$6,'Approvvigionamento energia'!H6066,0)</f>
        <v>632.13991558745533</v>
      </c>
      <c r="J6066">
        <f>'Approvvigionamento energia'!A6066+'Approvvigionamento energia'!B6066+'Approvvigionamento energia'!I6066</f>
        <v>825.63991558745533</v>
      </c>
      <c r="K6066">
        <f>IF(MIN(LCOH!$C$18,J6066)&gt;=$P$48*LCOH!$C$18, MIN(LCOH!$C$18,J6066),0)</f>
        <v>825.63991558745533</v>
      </c>
      <c r="L6066">
        <f t="shared" si="189"/>
        <v>0</v>
      </c>
      <c r="M6066">
        <f>K6066/LCOH!$C$18</f>
        <v>0.55042661039163687</v>
      </c>
      <c r="N6066">
        <f>K6066/LCOH!$C$34</f>
        <v>15.908283537330547</v>
      </c>
    </row>
    <row r="6067" spans="1:14" x14ac:dyDescent="0.35">
      <c r="A6067">
        <f>'Profilo fotovoltaico'!B6069*LCOH!$C$20</f>
        <v>6</v>
      </c>
      <c r="B6067">
        <f>'Profilo eolico'!B6069*LCOH!$C$21</f>
        <v>95.8</v>
      </c>
      <c r="C6067">
        <f>$P$35*'Profilo fotovoltaico'!B6069</f>
        <v>44.127673125732393</v>
      </c>
      <c r="D6067">
        <f>$Q$37*'Profilo eolico'!B6069</f>
        <v>558.958022894289</v>
      </c>
      <c r="E6067">
        <f>$P$39*'Profilo fotovoltaico'!B6069+'Approvvigionamento energia'!$Q$39*'Profilo eolico'!B6069</f>
        <v>430.25043545214976</v>
      </c>
      <c r="F6067">
        <f>$P$41*'Profilo fotovoltaico'!B6069+'Approvvigionamento energia'!$Q$41*'Profilo eolico'!B6069</f>
        <v>301.54284801001069</v>
      </c>
      <c r="G6067">
        <f>$P$43*'Profilo fotovoltaico'!B6069+'Approvvigionamento energia'!$Q$43*'Profilo eolico'!B6069</f>
        <v>172.83526056787156</v>
      </c>
      <c r="H6067">
        <f t="shared" si="188"/>
        <v>1138.4335154826958</v>
      </c>
      <c r="I6067">
        <f>IF(LCOH!$C$28=Menu!$A$1,'Approvvigionamento energia'!C6067,0)+IF(LCOH!$C$28=Menu!$A$2,'Approvvigionamento energia'!D6067,0)+IF(LCOH!$C$28=Menu!$A$3,'Approvvigionamento energia'!E6067,0)+IF(LCOH!$C$28=Menu!$A$4,'Approvvigionamento energia'!F6067,0)+IF(LCOH!$C$28=Menu!$A$5,'Approvvigionamento energia'!G6067,0)+IF(LCOH!$C$28=Menu!$A$6,'Approvvigionamento energia'!H6067,0)</f>
        <v>301.54284801001069</v>
      </c>
      <c r="J6067">
        <f>'Approvvigionamento energia'!A6067+'Approvvigionamento energia'!B6067+'Approvvigionamento energia'!I6067</f>
        <v>403.3428480100107</v>
      </c>
      <c r="K6067">
        <f>IF(MIN(LCOH!$C$18,J6067)&gt;=$P$48*LCOH!$C$18, MIN(LCOH!$C$18,J6067),0)</f>
        <v>403.3428480100107</v>
      </c>
      <c r="L6067">
        <f t="shared" si="189"/>
        <v>0</v>
      </c>
      <c r="M6067">
        <f>K6067/LCOH!$C$18</f>
        <v>0.26889523200667381</v>
      </c>
      <c r="N6067">
        <f>K6067/LCOH!$C$34</f>
        <v>7.7715384973027115</v>
      </c>
    </row>
    <row r="6068" spans="1:14" x14ac:dyDescent="0.35">
      <c r="A6068">
        <f>'Profilo fotovoltaico'!B6070*LCOH!$C$20</f>
        <v>0</v>
      </c>
      <c r="B6068">
        <f>'Profilo eolico'!B6070*LCOH!$C$21</f>
        <v>87.7</v>
      </c>
      <c r="C6068">
        <f>$P$35*'Profilo fotovoltaico'!B6070</f>
        <v>0</v>
      </c>
      <c r="D6068">
        <f>$Q$37*'Profilo eolico'!B6070</f>
        <v>511.69748024873843</v>
      </c>
      <c r="E6068">
        <f>$P$39*'Profilo fotovoltaico'!B6070+'Approvvigionamento energia'!$Q$39*'Profilo eolico'!B6070</f>
        <v>383.77311018655382</v>
      </c>
      <c r="F6068">
        <f>$P$41*'Profilo fotovoltaico'!B6070+'Approvvigionamento energia'!$Q$41*'Profilo eolico'!B6070</f>
        <v>255.84874012436921</v>
      </c>
      <c r="G6068">
        <f>$P$43*'Profilo fotovoltaico'!B6070+'Approvvigionamento energia'!$Q$43*'Profilo eolico'!B6070</f>
        <v>127.92437006218461</v>
      </c>
      <c r="H6068">
        <f t="shared" si="188"/>
        <v>1138.4335154826958</v>
      </c>
      <c r="I6068">
        <f>IF(LCOH!$C$28=Menu!$A$1,'Approvvigionamento energia'!C6068,0)+IF(LCOH!$C$28=Menu!$A$2,'Approvvigionamento energia'!D6068,0)+IF(LCOH!$C$28=Menu!$A$3,'Approvvigionamento energia'!E6068,0)+IF(LCOH!$C$28=Menu!$A$4,'Approvvigionamento energia'!F6068,0)+IF(LCOH!$C$28=Menu!$A$5,'Approvvigionamento energia'!G6068,0)+IF(LCOH!$C$28=Menu!$A$6,'Approvvigionamento energia'!H6068,0)</f>
        <v>255.84874012436921</v>
      </c>
      <c r="J6068">
        <f>'Approvvigionamento energia'!A6068+'Approvvigionamento energia'!B6068+'Approvvigionamento energia'!I6068</f>
        <v>343.5487401243692</v>
      </c>
      <c r="K6068">
        <f>IF(MIN(LCOH!$C$18,J6068)&gt;=$P$48*LCOH!$C$18, MIN(LCOH!$C$18,J6068),0)</f>
        <v>0</v>
      </c>
      <c r="L6068">
        <f t="shared" si="189"/>
        <v>343.5487401243692</v>
      </c>
      <c r="M6068">
        <f>K6068/LCOH!$C$18</f>
        <v>0</v>
      </c>
      <c r="N6068">
        <f>K6068/LCOH!$C$34</f>
        <v>0</v>
      </c>
    </row>
    <row r="6069" spans="1:14" x14ac:dyDescent="0.35">
      <c r="A6069">
        <f>'Profilo fotovoltaico'!B6071*LCOH!$C$20</f>
        <v>0</v>
      </c>
      <c r="B6069">
        <f>'Profilo eolico'!B6071*LCOH!$C$21</f>
        <v>78.8</v>
      </c>
      <c r="C6069">
        <f>$P$35*'Profilo fotovoltaico'!B6071</f>
        <v>0</v>
      </c>
      <c r="D6069">
        <f>$Q$37*'Profilo eolico'!B6071</f>
        <v>459.76922968757793</v>
      </c>
      <c r="E6069">
        <f>$P$39*'Profilo fotovoltaico'!B6071+'Approvvigionamento energia'!$Q$39*'Profilo eolico'!B6071</f>
        <v>344.82692226568344</v>
      </c>
      <c r="F6069">
        <f>$P$41*'Profilo fotovoltaico'!B6071+'Approvvigionamento energia'!$Q$41*'Profilo eolico'!B6071</f>
        <v>229.88461484378897</v>
      </c>
      <c r="G6069">
        <f>$P$43*'Profilo fotovoltaico'!B6071+'Approvvigionamento energia'!$Q$43*'Profilo eolico'!B6071</f>
        <v>114.94230742189448</v>
      </c>
      <c r="H6069">
        <f t="shared" si="188"/>
        <v>1138.4335154826958</v>
      </c>
      <c r="I6069">
        <f>IF(LCOH!$C$28=Menu!$A$1,'Approvvigionamento energia'!C6069,0)+IF(LCOH!$C$28=Menu!$A$2,'Approvvigionamento energia'!D6069,0)+IF(LCOH!$C$28=Menu!$A$3,'Approvvigionamento energia'!E6069,0)+IF(LCOH!$C$28=Menu!$A$4,'Approvvigionamento energia'!F6069,0)+IF(LCOH!$C$28=Menu!$A$5,'Approvvigionamento energia'!G6069,0)+IF(LCOH!$C$28=Menu!$A$6,'Approvvigionamento energia'!H6069,0)</f>
        <v>229.88461484378897</v>
      </c>
      <c r="J6069">
        <f>'Approvvigionamento energia'!A6069+'Approvvigionamento energia'!B6069+'Approvvigionamento energia'!I6069</f>
        <v>308.68461484378895</v>
      </c>
      <c r="K6069">
        <f>IF(MIN(LCOH!$C$18,J6069)&gt;=$P$48*LCOH!$C$18, MIN(LCOH!$C$18,J6069),0)</f>
        <v>0</v>
      </c>
      <c r="L6069">
        <f t="shared" si="189"/>
        <v>308.68461484378895</v>
      </c>
      <c r="M6069">
        <f>K6069/LCOH!$C$18</f>
        <v>0</v>
      </c>
      <c r="N6069">
        <f>K6069/LCOH!$C$34</f>
        <v>0</v>
      </c>
    </row>
    <row r="6070" spans="1:14" x14ac:dyDescent="0.35">
      <c r="A6070">
        <f>'Profilo fotovoltaico'!B6072*LCOH!$C$20</f>
        <v>0</v>
      </c>
      <c r="B6070">
        <f>'Profilo eolico'!B6072*LCOH!$C$21</f>
        <v>71.2</v>
      </c>
      <c r="C6070">
        <f>$P$35*'Profilo fotovoltaico'!B6072</f>
        <v>0</v>
      </c>
      <c r="D6070">
        <f>$Q$37*'Profilo eolico'!B6072</f>
        <v>415.42600448928363</v>
      </c>
      <c r="E6070">
        <f>$P$39*'Profilo fotovoltaico'!B6072+'Approvvigionamento energia'!$Q$39*'Profilo eolico'!B6072</f>
        <v>311.56950336696275</v>
      </c>
      <c r="F6070">
        <f>$P$41*'Profilo fotovoltaico'!B6072+'Approvvigionamento energia'!$Q$41*'Profilo eolico'!B6072</f>
        <v>207.71300224464181</v>
      </c>
      <c r="G6070">
        <f>$P$43*'Profilo fotovoltaico'!B6072+'Approvvigionamento energia'!$Q$43*'Profilo eolico'!B6072</f>
        <v>103.85650112232091</v>
      </c>
      <c r="H6070">
        <f t="shared" si="188"/>
        <v>1138.4335154826958</v>
      </c>
      <c r="I6070">
        <f>IF(LCOH!$C$28=Menu!$A$1,'Approvvigionamento energia'!C6070,0)+IF(LCOH!$C$28=Menu!$A$2,'Approvvigionamento energia'!D6070,0)+IF(LCOH!$C$28=Menu!$A$3,'Approvvigionamento energia'!E6070,0)+IF(LCOH!$C$28=Menu!$A$4,'Approvvigionamento energia'!F6070,0)+IF(LCOH!$C$28=Menu!$A$5,'Approvvigionamento energia'!G6070,0)+IF(LCOH!$C$28=Menu!$A$6,'Approvvigionamento energia'!H6070,0)</f>
        <v>207.71300224464181</v>
      </c>
      <c r="J6070">
        <f>'Approvvigionamento energia'!A6070+'Approvvigionamento energia'!B6070+'Approvvigionamento energia'!I6070</f>
        <v>278.9130022446418</v>
      </c>
      <c r="K6070">
        <f>IF(MIN(LCOH!$C$18,J6070)&gt;=$P$48*LCOH!$C$18, MIN(LCOH!$C$18,J6070),0)</f>
        <v>0</v>
      </c>
      <c r="L6070">
        <f t="shared" si="189"/>
        <v>278.9130022446418</v>
      </c>
      <c r="M6070">
        <f>K6070/LCOH!$C$18</f>
        <v>0</v>
      </c>
      <c r="N6070">
        <f>K6070/LCOH!$C$34</f>
        <v>0</v>
      </c>
    </row>
    <row r="6071" spans="1:14" x14ac:dyDescent="0.35">
      <c r="A6071">
        <f>'Profilo fotovoltaico'!B6073*LCOH!$C$20</f>
        <v>0</v>
      </c>
      <c r="B6071">
        <f>'Profilo eolico'!B6073*LCOH!$C$21</f>
        <v>64.100000000000009</v>
      </c>
      <c r="C6071">
        <f>$P$35*'Profilo fotovoltaico'!B6073</f>
        <v>0</v>
      </c>
      <c r="D6071">
        <f>$Q$37*'Profilo eolico'!B6073</f>
        <v>374.00009673824559</v>
      </c>
      <c r="E6071">
        <f>$P$39*'Profilo fotovoltaico'!B6073+'Approvvigionamento energia'!$Q$39*'Profilo eolico'!B6073</f>
        <v>280.50007255368416</v>
      </c>
      <c r="F6071">
        <f>$P$41*'Profilo fotovoltaico'!B6073+'Approvvigionamento energia'!$Q$41*'Profilo eolico'!B6073</f>
        <v>187.00004836912279</v>
      </c>
      <c r="G6071">
        <f>$P$43*'Profilo fotovoltaico'!B6073+'Approvvigionamento energia'!$Q$43*'Profilo eolico'!B6073</f>
        <v>93.500024184561397</v>
      </c>
      <c r="H6071">
        <f t="shared" si="188"/>
        <v>1138.4335154826958</v>
      </c>
      <c r="I6071">
        <f>IF(LCOH!$C$28=Menu!$A$1,'Approvvigionamento energia'!C6071,0)+IF(LCOH!$C$28=Menu!$A$2,'Approvvigionamento energia'!D6071,0)+IF(LCOH!$C$28=Menu!$A$3,'Approvvigionamento energia'!E6071,0)+IF(LCOH!$C$28=Menu!$A$4,'Approvvigionamento energia'!F6071,0)+IF(LCOH!$C$28=Menu!$A$5,'Approvvigionamento energia'!G6071,0)+IF(LCOH!$C$28=Menu!$A$6,'Approvvigionamento energia'!H6071,0)</f>
        <v>187.00004836912279</v>
      </c>
      <c r="J6071">
        <f>'Approvvigionamento energia'!A6071+'Approvvigionamento energia'!B6071+'Approvvigionamento energia'!I6071</f>
        <v>251.10004836912282</v>
      </c>
      <c r="K6071">
        <f>IF(MIN(LCOH!$C$18,J6071)&gt;=$P$48*LCOH!$C$18, MIN(LCOH!$C$18,J6071),0)</f>
        <v>0</v>
      </c>
      <c r="L6071">
        <f t="shared" si="189"/>
        <v>251.10004836912282</v>
      </c>
      <c r="M6071">
        <f>K6071/LCOH!$C$18</f>
        <v>0</v>
      </c>
      <c r="N6071">
        <f>K6071/LCOH!$C$34</f>
        <v>0</v>
      </c>
    </row>
    <row r="6072" spans="1:14" x14ac:dyDescent="0.35">
      <c r="A6072">
        <f>'Profilo fotovoltaico'!B6074*LCOH!$C$20</f>
        <v>0</v>
      </c>
      <c r="B6072">
        <f>'Profilo eolico'!B6074*LCOH!$C$21</f>
        <v>60.699999999999996</v>
      </c>
      <c r="C6072">
        <f>$P$35*'Profilo fotovoltaico'!B6074</f>
        <v>0</v>
      </c>
      <c r="D6072">
        <f>$Q$37*'Profilo eolico'!B6074</f>
        <v>354.16233809690334</v>
      </c>
      <c r="E6072">
        <f>$P$39*'Profilo fotovoltaico'!B6074+'Approvvigionamento energia'!$Q$39*'Profilo eolico'!B6074</f>
        <v>265.62175357267751</v>
      </c>
      <c r="F6072">
        <f>$P$41*'Profilo fotovoltaico'!B6074+'Approvvigionamento energia'!$Q$41*'Profilo eolico'!B6074</f>
        <v>177.08116904845167</v>
      </c>
      <c r="G6072">
        <f>$P$43*'Profilo fotovoltaico'!B6074+'Approvvigionamento energia'!$Q$43*'Profilo eolico'!B6074</f>
        <v>88.540584524225835</v>
      </c>
      <c r="H6072">
        <f t="shared" si="188"/>
        <v>1138.4335154826958</v>
      </c>
      <c r="I6072">
        <f>IF(LCOH!$C$28=Menu!$A$1,'Approvvigionamento energia'!C6072,0)+IF(LCOH!$C$28=Menu!$A$2,'Approvvigionamento energia'!D6072,0)+IF(LCOH!$C$28=Menu!$A$3,'Approvvigionamento energia'!E6072,0)+IF(LCOH!$C$28=Menu!$A$4,'Approvvigionamento energia'!F6072,0)+IF(LCOH!$C$28=Menu!$A$5,'Approvvigionamento energia'!G6072,0)+IF(LCOH!$C$28=Menu!$A$6,'Approvvigionamento energia'!H6072,0)</f>
        <v>177.08116904845167</v>
      </c>
      <c r="J6072">
        <f>'Approvvigionamento energia'!A6072+'Approvvigionamento energia'!B6072+'Approvvigionamento energia'!I6072</f>
        <v>237.78116904845166</v>
      </c>
      <c r="K6072">
        <f>IF(MIN(LCOH!$C$18,J6072)&gt;=$P$48*LCOH!$C$18, MIN(LCOH!$C$18,J6072),0)</f>
        <v>0</v>
      </c>
      <c r="L6072">
        <f t="shared" si="189"/>
        <v>237.78116904845166</v>
      </c>
      <c r="M6072">
        <f>K6072/LCOH!$C$18</f>
        <v>0</v>
      </c>
      <c r="N6072">
        <f>K6072/LCOH!$C$34</f>
        <v>0</v>
      </c>
    </row>
    <row r="6073" spans="1:14" x14ac:dyDescent="0.35">
      <c r="A6073">
        <f>'Profilo fotovoltaico'!B6075*LCOH!$C$20</f>
        <v>0</v>
      </c>
      <c r="B6073">
        <f>'Profilo eolico'!B6075*LCOH!$C$21</f>
        <v>59.9</v>
      </c>
      <c r="C6073">
        <f>$P$35*'Profilo fotovoltaico'!B6075</f>
        <v>0</v>
      </c>
      <c r="D6073">
        <f>$Q$37*'Profilo eolico'!B6075</f>
        <v>349.49463018129342</v>
      </c>
      <c r="E6073">
        <f>$P$39*'Profilo fotovoltaico'!B6075+'Approvvigionamento energia'!$Q$39*'Profilo eolico'!B6075</f>
        <v>262.12097263597008</v>
      </c>
      <c r="F6073">
        <f>$P$41*'Profilo fotovoltaico'!B6075+'Approvvigionamento energia'!$Q$41*'Profilo eolico'!B6075</f>
        <v>174.74731509064671</v>
      </c>
      <c r="G6073">
        <f>$P$43*'Profilo fotovoltaico'!B6075+'Approvvigionamento energia'!$Q$43*'Profilo eolico'!B6075</f>
        <v>87.373657545323354</v>
      </c>
      <c r="H6073">
        <f t="shared" si="188"/>
        <v>1138.4335154826958</v>
      </c>
      <c r="I6073">
        <f>IF(LCOH!$C$28=Menu!$A$1,'Approvvigionamento energia'!C6073,0)+IF(LCOH!$C$28=Menu!$A$2,'Approvvigionamento energia'!D6073,0)+IF(LCOH!$C$28=Menu!$A$3,'Approvvigionamento energia'!E6073,0)+IF(LCOH!$C$28=Menu!$A$4,'Approvvigionamento energia'!F6073,0)+IF(LCOH!$C$28=Menu!$A$5,'Approvvigionamento energia'!G6073,0)+IF(LCOH!$C$28=Menu!$A$6,'Approvvigionamento energia'!H6073,0)</f>
        <v>174.74731509064671</v>
      </c>
      <c r="J6073">
        <f>'Approvvigionamento energia'!A6073+'Approvvigionamento energia'!B6073+'Approvvigionamento energia'!I6073</f>
        <v>234.64731509064671</v>
      </c>
      <c r="K6073">
        <f>IF(MIN(LCOH!$C$18,J6073)&gt;=$P$48*LCOH!$C$18, MIN(LCOH!$C$18,J6073),0)</f>
        <v>0</v>
      </c>
      <c r="L6073">
        <f t="shared" si="189"/>
        <v>234.64731509064671</v>
      </c>
      <c r="M6073">
        <f>K6073/LCOH!$C$18</f>
        <v>0</v>
      </c>
      <c r="N6073">
        <f>K6073/LCOH!$C$34</f>
        <v>0</v>
      </c>
    </row>
    <row r="6074" spans="1:14" x14ac:dyDescent="0.35">
      <c r="A6074">
        <f>'Profilo fotovoltaico'!B6076*LCOH!$C$20</f>
        <v>0</v>
      </c>
      <c r="B6074">
        <f>'Profilo eolico'!B6076*LCOH!$C$21</f>
        <v>59.8</v>
      </c>
      <c r="C6074">
        <f>$P$35*'Profilo fotovoltaico'!B6076</f>
        <v>0</v>
      </c>
      <c r="D6074">
        <f>$Q$37*'Profilo eolico'!B6076</f>
        <v>348.91116669184214</v>
      </c>
      <c r="E6074">
        <f>$P$39*'Profilo fotovoltaico'!B6076+'Approvvigionamento energia'!$Q$39*'Profilo eolico'!B6076</f>
        <v>261.68337501888163</v>
      </c>
      <c r="F6074">
        <f>$P$41*'Profilo fotovoltaico'!B6076+'Approvvigionamento energia'!$Q$41*'Profilo eolico'!B6076</f>
        <v>174.45558334592107</v>
      </c>
      <c r="G6074">
        <f>$P$43*'Profilo fotovoltaico'!B6076+'Approvvigionamento energia'!$Q$43*'Profilo eolico'!B6076</f>
        <v>87.227791672960535</v>
      </c>
      <c r="H6074">
        <f t="shared" si="188"/>
        <v>1138.4335154826958</v>
      </c>
      <c r="I6074">
        <f>IF(LCOH!$C$28=Menu!$A$1,'Approvvigionamento energia'!C6074,0)+IF(LCOH!$C$28=Menu!$A$2,'Approvvigionamento energia'!D6074,0)+IF(LCOH!$C$28=Menu!$A$3,'Approvvigionamento energia'!E6074,0)+IF(LCOH!$C$28=Menu!$A$4,'Approvvigionamento energia'!F6074,0)+IF(LCOH!$C$28=Menu!$A$5,'Approvvigionamento energia'!G6074,0)+IF(LCOH!$C$28=Menu!$A$6,'Approvvigionamento energia'!H6074,0)</f>
        <v>174.45558334592107</v>
      </c>
      <c r="J6074">
        <f>'Approvvigionamento energia'!A6074+'Approvvigionamento energia'!B6074+'Approvvigionamento energia'!I6074</f>
        <v>234.25558334592108</v>
      </c>
      <c r="K6074">
        <f>IF(MIN(LCOH!$C$18,J6074)&gt;=$P$48*LCOH!$C$18, MIN(LCOH!$C$18,J6074),0)</f>
        <v>0</v>
      </c>
      <c r="L6074">
        <f t="shared" si="189"/>
        <v>234.25558334592108</v>
      </c>
      <c r="M6074">
        <f>K6074/LCOH!$C$18</f>
        <v>0</v>
      </c>
      <c r="N6074">
        <f>K6074/LCOH!$C$34</f>
        <v>0</v>
      </c>
    </row>
    <row r="6075" spans="1:14" x14ac:dyDescent="0.35">
      <c r="A6075">
        <f>'Profilo fotovoltaico'!B6077*LCOH!$C$20</f>
        <v>0</v>
      </c>
      <c r="B6075">
        <f>'Profilo eolico'!B6077*LCOH!$C$21</f>
        <v>59.5</v>
      </c>
      <c r="C6075">
        <f>$P$35*'Profilo fotovoltaico'!B6077</f>
        <v>0</v>
      </c>
      <c r="D6075">
        <f>$Q$37*'Profilo eolico'!B6077</f>
        <v>347.16077622348843</v>
      </c>
      <c r="E6075">
        <f>$P$39*'Profilo fotovoltaico'!B6077+'Approvvigionamento energia'!$Q$39*'Profilo eolico'!B6077</f>
        <v>260.37058216761631</v>
      </c>
      <c r="F6075">
        <f>$P$41*'Profilo fotovoltaico'!B6077+'Approvvigionamento energia'!$Q$41*'Profilo eolico'!B6077</f>
        <v>173.58038811174421</v>
      </c>
      <c r="G6075">
        <f>$P$43*'Profilo fotovoltaico'!B6077+'Approvvigionamento energia'!$Q$43*'Profilo eolico'!B6077</f>
        <v>86.790194055872107</v>
      </c>
      <c r="H6075">
        <f t="shared" si="188"/>
        <v>1138.4335154826958</v>
      </c>
      <c r="I6075">
        <f>IF(LCOH!$C$28=Menu!$A$1,'Approvvigionamento energia'!C6075,0)+IF(LCOH!$C$28=Menu!$A$2,'Approvvigionamento energia'!D6075,0)+IF(LCOH!$C$28=Menu!$A$3,'Approvvigionamento energia'!E6075,0)+IF(LCOH!$C$28=Menu!$A$4,'Approvvigionamento energia'!F6075,0)+IF(LCOH!$C$28=Menu!$A$5,'Approvvigionamento energia'!G6075,0)+IF(LCOH!$C$28=Menu!$A$6,'Approvvigionamento energia'!H6075,0)</f>
        <v>173.58038811174421</v>
      </c>
      <c r="J6075">
        <f>'Approvvigionamento energia'!A6075+'Approvvigionamento energia'!B6075+'Approvvigionamento energia'!I6075</f>
        <v>233.08038811174421</v>
      </c>
      <c r="K6075">
        <f>IF(MIN(LCOH!$C$18,J6075)&gt;=$P$48*LCOH!$C$18, MIN(LCOH!$C$18,J6075),0)</f>
        <v>0</v>
      </c>
      <c r="L6075">
        <f t="shared" si="189"/>
        <v>233.08038811174421</v>
      </c>
      <c r="M6075">
        <f>K6075/LCOH!$C$18</f>
        <v>0</v>
      </c>
      <c r="N6075">
        <f>K6075/LCOH!$C$34</f>
        <v>0</v>
      </c>
    </row>
    <row r="6076" spans="1:14" x14ac:dyDescent="0.35">
      <c r="A6076">
        <f>'Profilo fotovoltaico'!B6078*LCOH!$C$20</f>
        <v>0</v>
      </c>
      <c r="B6076">
        <f>'Profilo eolico'!B6078*LCOH!$C$21</f>
        <v>58.9</v>
      </c>
      <c r="C6076">
        <f>$P$35*'Profilo fotovoltaico'!B6078</f>
        <v>0</v>
      </c>
      <c r="D6076">
        <f>$Q$37*'Profilo eolico'!B6078</f>
        <v>343.659995286781</v>
      </c>
      <c r="E6076">
        <f>$P$39*'Profilo fotovoltaico'!B6078+'Approvvigionamento energia'!$Q$39*'Profilo eolico'!B6078</f>
        <v>257.74499646508576</v>
      </c>
      <c r="F6076">
        <f>$P$41*'Profilo fotovoltaico'!B6078+'Approvvigionamento energia'!$Q$41*'Profilo eolico'!B6078</f>
        <v>171.8299976433905</v>
      </c>
      <c r="G6076">
        <f>$P$43*'Profilo fotovoltaico'!B6078+'Approvvigionamento energia'!$Q$43*'Profilo eolico'!B6078</f>
        <v>85.914998821695249</v>
      </c>
      <c r="H6076">
        <f t="shared" si="188"/>
        <v>1138.4335154826958</v>
      </c>
      <c r="I6076">
        <f>IF(LCOH!$C$28=Menu!$A$1,'Approvvigionamento energia'!C6076,0)+IF(LCOH!$C$28=Menu!$A$2,'Approvvigionamento energia'!D6076,0)+IF(LCOH!$C$28=Menu!$A$3,'Approvvigionamento energia'!E6076,0)+IF(LCOH!$C$28=Menu!$A$4,'Approvvigionamento energia'!F6076,0)+IF(LCOH!$C$28=Menu!$A$5,'Approvvigionamento energia'!G6076,0)+IF(LCOH!$C$28=Menu!$A$6,'Approvvigionamento energia'!H6076,0)</f>
        <v>171.8299976433905</v>
      </c>
      <c r="J6076">
        <f>'Approvvigionamento energia'!A6076+'Approvvigionamento energia'!B6076+'Approvvigionamento energia'!I6076</f>
        <v>230.7299976433905</v>
      </c>
      <c r="K6076">
        <f>IF(MIN(LCOH!$C$18,J6076)&gt;=$P$48*LCOH!$C$18, MIN(LCOH!$C$18,J6076),0)</f>
        <v>0</v>
      </c>
      <c r="L6076">
        <f t="shared" si="189"/>
        <v>230.7299976433905</v>
      </c>
      <c r="M6076">
        <f>K6076/LCOH!$C$18</f>
        <v>0</v>
      </c>
      <c r="N6076">
        <f>K6076/LCOH!$C$34</f>
        <v>0</v>
      </c>
    </row>
    <row r="6077" spans="1:14" x14ac:dyDescent="0.35">
      <c r="A6077">
        <f>'Profilo fotovoltaico'!B6079*LCOH!$C$20</f>
        <v>0</v>
      </c>
      <c r="B6077">
        <f>'Profilo eolico'!B6079*LCOH!$C$21</f>
        <v>54.5</v>
      </c>
      <c r="C6077">
        <f>$P$35*'Profilo fotovoltaico'!B6079</f>
        <v>0</v>
      </c>
      <c r="D6077">
        <f>$Q$37*'Profilo eolico'!B6079</f>
        <v>317.98760175092639</v>
      </c>
      <c r="E6077">
        <f>$P$39*'Profilo fotovoltaico'!B6079+'Approvvigionamento energia'!$Q$39*'Profilo eolico'!B6079</f>
        <v>238.49070131319479</v>
      </c>
      <c r="F6077">
        <f>$P$41*'Profilo fotovoltaico'!B6079+'Approvvigionamento energia'!$Q$41*'Profilo eolico'!B6079</f>
        <v>158.99380087546319</v>
      </c>
      <c r="G6077">
        <f>$P$43*'Profilo fotovoltaico'!B6079+'Approvvigionamento energia'!$Q$43*'Profilo eolico'!B6079</f>
        <v>79.496900437731597</v>
      </c>
      <c r="H6077">
        <f t="shared" si="188"/>
        <v>1138.4335154826958</v>
      </c>
      <c r="I6077">
        <f>IF(LCOH!$C$28=Menu!$A$1,'Approvvigionamento energia'!C6077,0)+IF(LCOH!$C$28=Menu!$A$2,'Approvvigionamento energia'!D6077,0)+IF(LCOH!$C$28=Menu!$A$3,'Approvvigionamento energia'!E6077,0)+IF(LCOH!$C$28=Menu!$A$4,'Approvvigionamento energia'!F6077,0)+IF(LCOH!$C$28=Menu!$A$5,'Approvvigionamento energia'!G6077,0)+IF(LCOH!$C$28=Menu!$A$6,'Approvvigionamento energia'!H6077,0)</f>
        <v>158.99380087546319</v>
      </c>
      <c r="J6077">
        <f>'Approvvigionamento energia'!A6077+'Approvvigionamento energia'!B6077+'Approvvigionamento energia'!I6077</f>
        <v>213.49380087546319</v>
      </c>
      <c r="K6077">
        <f>IF(MIN(LCOH!$C$18,J6077)&gt;=$P$48*LCOH!$C$18, MIN(LCOH!$C$18,J6077),0)</f>
        <v>0</v>
      </c>
      <c r="L6077">
        <f t="shared" si="189"/>
        <v>213.49380087546319</v>
      </c>
      <c r="M6077">
        <f>K6077/LCOH!$C$18</f>
        <v>0</v>
      </c>
      <c r="N6077">
        <f>K6077/LCOH!$C$34</f>
        <v>0</v>
      </c>
    </row>
    <row r="6078" spans="1:14" x14ac:dyDescent="0.35">
      <c r="A6078">
        <f>'Profilo fotovoltaico'!B6080*LCOH!$C$20</f>
        <v>0</v>
      </c>
      <c r="B6078">
        <f>'Profilo eolico'!B6080*LCOH!$C$21</f>
        <v>48.5</v>
      </c>
      <c r="C6078">
        <f>$P$35*'Profilo fotovoltaico'!B6080</f>
        <v>0</v>
      </c>
      <c r="D6078">
        <f>$Q$37*'Profilo eolico'!B6080</f>
        <v>282.97979238385193</v>
      </c>
      <c r="E6078">
        <f>$P$39*'Profilo fotovoltaico'!B6080+'Approvvigionamento energia'!$Q$39*'Profilo eolico'!B6080</f>
        <v>212.23484428788893</v>
      </c>
      <c r="F6078">
        <f>$P$41*'Profilo fotovoltaico'!B6080+'Approvvigionamento energia'!$Q$41*'Profilo eolico'!B6080</f>
        <v>141.48989619192596</v>
      </c>
      <c r="G6078">
        <f>$P$43*'Profilo fotovoltaico'!B6080+'Approvvigionamento energia'!$Q$43*'Profilo eolico'!B6080</f>
        <v>70.744948095962982</v>
      </c>
      <c r="H6078">
        <f t="shared" si="188"/>
        <v>1138.4335154826958</v>
      </c>
      <c r="I6078">
        <f>IF(LCOH!$C$28=Menu!$A$1,'Approvvigionamento energia'!C6078,0)+IF(LCOH!$C$28=Menu!$A$2,'Approvvigionamento energia'!D6078,0)+IF(LCOH!$C$28=Menu!$A$3,'Approvvigionamento energia'!E6078,0)+IF(LCOH!$C$28=Menu!$A$4,'Approvvigionamento energia'!F6078,0)+IF(LCOH!$C$28=Menu!$A$5,'Approvvigionamento energia'!G6078,0)+IF(LCOH!$C$28=Menu!$A$6,'Approvvigionamento energia'!H6078,0)</f>
        <v>141.48989619192596</v>
      </c>
      <c r="J6078">
        <f>'Approvvigionamento energia'!A6078+'Approvvigionamento energia'!B6078+'Approvvigionamento energia'!I6078</f>
        <v>189.98989619192596</v>
      </c>
      <c r="K6078">
        <f>IF(MIN(LCOH!$C$18,J6078)&gt;=$P$48*LCOH!$C$18, MIN(LCOH!$C$18,J6078),0)</f>
        <v>0</v>
      </c>
      <c r="L6078">
        <f t="shared" si="189"/>
        <v>189.98989619192596</v>
      </c>
      <c r="M6078">
        <f>K6078/LCOH!$C$18</f>
        <v>0</v>
      </c>
      <c r="N6078">
        <f>K6078/LCOH!$C$34</f>
        <v>0</v>
      </c>
    </row>
    <row r="6079" spans="1:14" x14ac:dyDescent="0.35">
      <c r="A6079">
        <f>'Profilo fotovoltaico'!B6081*LCOH!$C$20</f>
        <v>35</v>
      </c>
      <c r="B6079">
        <f>'Profilo eolico'!B6081*LCOH!$C$21</f>
        <v>40.4</v>
      </c>
      <c r="C6079">
        <f>$P$35*'Profilo fotovoltaico'!B6081</f>
        <v>257.41142656677232</v>
      </c>
      <c r="D6079">
        <f>$Q$37*'Profilo eolico'!B6081</f>
        <v>235.71924973830139</v>
      </c>
      <c r="E6079">
        <f>$P$39*'Profilo fotovoltaico'!B6081+'Approvvigionamento energia'!$Q$39*'Profilo eolico'!B6081</f>
        <v>241.14229394541911</v>
      </c>
      <c r="F6079">
        <f>$P$41*'Profilo fotovoltaico'!B6081+'Approvvigionamento energia'!$Q$41*'Profilo eolico'!B6081</f>
        <v>246.56533815253687</v>
      </c>
      <c r="G6079">
        <f>$P$43*'Profilo fotovoltaico'!B6081+'Approvvigionamento energia'!$Q$43*'Profilo eolico'!B6081</f>
        <v>251.98838235965459</v>
      </c>
      <c r="H6079">
        <f t="shared" si="188"/>
        <v>1138.4335154826958</v>
      </c>
      <c r="I6079">
        <f>IF(LCOH!$C$28=Menu!$A$1,'Approvvigionamento energia'!C6079,0)+IF(LCOH!$C$28=Menu!$A$2,'Approvvigionamento energia'!D6079,0)+IF(LCOH!$C$28=Menu!$A$3,'Approvvigionamento energia'!E6079,0)+IF(LCOH!$C$28=Menu!$A$4,'Approvvigionamento energia'!F6079,0)+IF(LCOH!$C$28=Menu!$A$5,'Approvvigionamento energia'!G6079,0)+IF(LCOH!$C$28=Menu!$A$6,'Approvvigionamento energia'!H6079,0)</f>
        <v>246.56533815253687</v>
      </c>
      <c r="J6079">
        <f>'Approvvigionamento energia'!A6079+'Approvvigionamento energia'!B6079+'Approvvigionamento energia'!I6079</f>
        <v>321.9653381525369</v>
      </c>
      <c r="K6079">
        <f>IF(MIN(LCOH!$C$18,J6079)&gt;=$P$48*LCOH!$C$18, MIN(LCOH!$C$18,J6079),0)</f>
        <v>0</v>
      </c>
      <c r="L6079">
        <f t="shared" si="189"/>
        <v>321.9653381525369</v>
      </c>
      <c r="M6079">
        <f>K6079/LCOH!$C$18</f>
        <v>0</v>
      </c>
      <c r="N6079">
        <f>K6079/LCOH!$C$34</f>
        <v>0</v>
      </c>
    </row>
    <row r="6080" spans="1:14" x14ac:dyDescent="0.35">
      <c r="A6080">
        <f>'Profilo fotovoltaico'!B6082*LCOH!$C$20</f>
        <v>148</v>
      </c>
      <c r="B6080">
        <f>'Profilo eolico'!B6082*LCOH!$C$21</f>
        <v>33.5</v>
      </c>
      <c r="C6080">
        <f>$P$35*'Profilo fotovoltaico'!B6082</f>
        <v>1088.4826037680655</v>
      </c>
      <c r="D6080">
        <f>$Q$37*'Profilo eolico'!B6082</f>
        <v>195.46026896616578</v>
      </c>
      <c r="E6080">
        <f>$P$39*'Profilo fotovoltaico'!B6082+'Approvvigionamento energia'!$Q$39*'Profilo eolico'!B6082</f>
        <v>418.71585266664067</v>
      </c>
      <c r="F6080">
        <f>$P$41*'Profilo fotovoltaico'!B6082+'Approvvigionamento energia'!$Q$41*'Profilo eolico'!B6082</f>
        <v>641.97143636711564</v>
      </c>
      <c r="G6080">
        <f>$P$43*'Profilo fotovoltaico'!B6082+'Approvvigionamento energia'!$Q$43*'Profilo eolico'!B6082</f>
        <v>865.22702006759062</v>
      </c>
      <c r="H6080">
        <f t="shared" si="188"/>
        <v>1138.4335154826958</v>
      </c>
      <c r="I6080">
        <f>IF(LCOH!$C$28=Menu!$A$1,'Approvvigionamento energia'!C6080,0)+IF(LCOH!$C$28=Menu!$A$2,'Approvvigionamento energia'!D6080,0)+IF(LCOH!$C$28=Menu!$A$3,'Approvvigionamento energia'!E6080,0)+IF(LCOH!$C$28=Menu!$A$4,'Approvvigionamento energia'!F6080,0)+IF(LCOH!$C$28=Menu!$A$5,'Approvvigionamento energia'!G6080,0)+IF(LCOH!$C$28=Menu!$A$6,'Approvvigionamento energia'!H6080,0)</f>
        <v>641.97143636711564</v>
      </c>
      <c r="J6080">
        <f>'Approvvigionamento energia'!A6080+'Approvvigionamento energia'!B6080+'Approvvigionamento energia'!I6080</f>
        <v>823.47143636711564</v>
      </c>
      <c r="K6080">
        <f>IF(MIN(LCOH!$C$18,J6080)&gt;=$P$48*LCOH!$C$18, MIN(LCOH!$C$18,J6080),0)</f>
        <v>823.47143636711564</v>
      </c>
      <c r="L6080">
        <f t="shared" si="189"/>
        <v>0</v>
      </c>
      <c r="M6080">
        <f>K6080/LCOH!$C$18</f>
        <v>0.54898095757807708</v>
      </c>
      <c r="N6080">
        <f>K6080/LCOH!$C$34</f>
        <v>15.866501664106275</v>
      </c>
    </row>
    <row r="6081" spans="1:14" x14ac:dyDescent="0.35">
      <c r="A6081">
        <f>'Profilo fotovoltaico'!B6083*LCOH!$C$20</f>
        <v>283</v>
      </c>
      <c r="B6081">
        <f>'Profilo eolico'!B6083*LCOH!$C$21</f>
        <v>41.8</v>
      </c>
      <c r="C6081">
        <f>$P$35*'Profilo fotovoltaico'!B6083</f>
        <v>2081.3552490970442</v>
      </c>
      <c r="D6081">
        <f>$Q$37*'Profilo eolico'!B6083</f>
        <v>243.88773859061877</v>
      </c>
      <c r="E6081">
        <f>$P$39*'Profilo fotovoltaico'!B6083+'Approvvigionamento energia'!$Q$39*'Profilo eolico'!B6083</f>
        <v>703.25461621722513</v>
      </c>
      <c r="F6081">
        <f>$P$41*'Profilo fotovoltaico'!B6083+'Approvvigionamento energia'!$Q$41*'Profilo eolico'!B6083</f>
        <v>1162.6214938438316</v>
      </c>
      <c r="G6081">
        <f>$P$43*'Profilo fotovoltaico'!B6083+'Approvvigionamento energia'!$Q$43*'Profilo eolico'!B6083</f>
        <v>1621.9883714704379</v>
      </c>
      <c r="H6081">
        <f t="shared" si="188"/>
        <v>1138.4335154826958</v>
      </c>
      <c r="I6081">
        <f>IF(LCOH!$C$28=Menu!$A$1,'Approvvigionamento energia'!C6081,0)+IF(LCOH!$C$28=Menu!$A$2,'Approvvigionamento energia'!D6081,0)+IF(LCOH!$C$28=Menu!$A$3,'Approvvigionamento energia'!E6081,0)+IF(LCOH!$C$28=Menu!$A$4,'Approvvigionamento energia'!F6081,0)+IF(LCOH!$C$28=Menu!$A$5,'Approvvigionamento energia'!G6081,0)+IF(LCOH!$C$28=Menu!$A$6,'Approvvigionamento energia'!H6081,0)</f>
        <v>1162.6214938438316</v>
      </c>
      <c r="J6081">
        <f>'Approvvigionamento energia'!A6081+'Approvvigionamento energia'!B6081+'Approvvigionamento energia'!I6081</f>
        <v>1487.4214938438315</v>
      </c>
      <c r="K6081">
        <f>IF(MIN(LCOH!$C$18,J6081)&gt;=$P$48*LCOH!$C$18, MIN(LCOH!$C$18,J6081),0)</f>
        <v>1487.4214938438315</v>
      </c>
      <c r="L6081">
        <f t="shared" si="189"/>
        <v>0</v>
      </c>
      <c r="M6081">
        <f>K6081/LCOH!$C$18</f>
        <v>0.99161432922922099</v>
      </c>
      <c r="N6081">
        <f>K6081/LCOH!$C$34</f>
        <v>28.659373677145116</v>
      </c>
    </row>
    <row r="6082" spans="1:14" x14ac:dyDescent="0.35">
      <c r="A6082">
        <f>'Profilo fotovoltaico'!B6084*LCOH!$C$20</f>
        <v>392</v>
      </c>
      <c r="B6082">
        <f>'Profilo eolico'!B6084*LCOH!$C$21</f>
        <v>49</v>
      </c>
      <c r="C6082">
        <f>$P$35*'Profilo fotovoltaico'!B6084</f>
        <v>2883.0079775478498</v>
      </c>
      <c r="D6082">
        <f>$Q$37*'Profilo eolico'!B6084</f>
        <v>285.89710983110814</v>
      </c>
      <c r="E6082">
        <f>$P$39*'Profilo fotovoltaico'!B6084+'Approvvigionamento energia'!$Q$39*'Profilo eolico'!B6084</f>
        <v>935.17482676029351</v>
      </c>
      <c r="F6082">
        <f>$P$41*'Profilo fotovoltaico'!B6084+'Approvvigionamento energia'!$Q$41*'Profilo eolico'!B6084</f>
        <v>1584.4525436894789</v>
      </c>
      <c r="G6082">
        <f>$P$43*'Profilo fotovoltaico'!B6084+'Approvvigionamento energia'!$Q$43*'Profilo eolico'!B6084</f>
        <v>2233.7302606186645</v>
      </c>
      <c r="H6082">
        <f t="shared" ref="H6082:H6145" si="190">$P$45</f>
        <v>1138.4335154826958</v>
      </c>
      <c r="I6082">
        <f>IF(LCOH!$C$28=Menu!$A$1,'Approvvigionamento energia'!C6082,0)+IF(LCOH!$C$28=Menu!$A$2,'Approvvigionamento energia'!D6082,0)+IF(LCOH!$C$28=Menu!$A$3,'Approvvigionamento energia'!E6082,0)+IF(LCOH!$C$28=Menu!$A$4,'Approvvigionamento energia'!F6082,0)+IF(LCOH!$C$28=Menu!$A$5,'Approvvigionamento energia'!G6082,0)+IF(LCOH!$C$28=Menu!$A$6,'Approvvigionamento energia'!H6082,0)</f>
        <v>1584.4525436894789</v>
      </c>
      <c r="J6082">
        <f>'Approvvigionamento energia'!A6082+'Approvvigionamento energia'!B6082+'Approvvigionamento energia'!I6082</f>
        <v>2025.4525436894789</v>
      </c>
      <c r="K6082">
        <f>IF(MIN(LCOH!$C$18,J6082)&gt;=$P$48*LCOH!$C$18, MIN(LCOH!$C$18,J6082),0)</f>
        <v>1500</v>
      </c>
      <c r="L6082">
        <f t="shared" si="189"/>
        <v>525.45254368947894</v>
      </c>
      <c r="M6082">
        <f>K6082/LCOH!$C$18</f>
        <v>1</v>
      </c>
      <c r="N6082">
        <f>K6082/LCOH!$C$34</f>
        <v>28.901734104046245</v>
      </c>
    </row>
    <row r="6083" spans="1:14" x14ac:dyDescent="0.35">
      <c r="A6083">
        <f>'Profilo fotovoltaico'!B6085*LCOH!$C$20</f>
        <v>464</v>
      </c>
      <c r="B6083">
        <f>'Profilo eolico'!B6085*LCOH!$C$21</f>
        <v>52.699999999999996</v>
      </c>
      <c r="C6083">
        <f>$P$35*'Profilo fotovoltaico'!B6085</f>
        <v>3412.5400550566383</v>
      </c>
      <c r="D6083">
        <f>$Q$37*'Profilo eolico'!B6085</f>
        <v>307.48525894080404</v>
      </c>
      <c r="E6083">
        <f>$P$39*'Profilo fotovoltaico'!B6085+'Approvvigionamento energia'!$Q$39*'Profilo eolico'!B6085</f>
        <v>1083.7489579697626</v>
      </c>
      <c r="F6083">
        <f>$P$41*'Profilo fotovoltaico'!B6085+'Approvvigionamento energia'!$Q$41*'Profilo eolico'!B6085</f>
        <v>1860.0126569987212</v>
      </c>
      <c r="G6083">
        <f>$P$43*'Profilo fotovoltaico'!B6085+'Approvvigionamento energia'!$Q$43*'Profilo eolico'!B6085</f>
        <v>2636.2763560276799</v>
      </c>
      <c r="H6083">
        <f t="shared" si="190"/>
        <v>1138.4335154826958</v>
      </c>
      <c r="I6083">
        <f>IF(LCOH!$C$28=Menu!$A$1,'Approvvigionamento energia'!C6083,0)+IF(LCOH!$C$28=Menu!$A$2,'Approvvigionamento energia'!D6083,0)+IF(LCOH!$C$28=Menu!$A$3,'Approvvigionamento energia'!E6083,0)+IF(LCOH!$C$28=Menu!$A$4,'Approvvigionamento energia'!F6083,0)+IF(LCOH!$C$28=Menu!$A$5,'Approvvigionamento energia'!G6083,0)+IF(LCOH!$C$28=Menu!$A$6,'Approvvigionamento energia'!H6083,0)</f>
        <v>1860.0126569987212</v>
      </c>
      <c r="J6083">
        <f>'Approvvigionamento energia'!A6083+'Approvvigionamento energia'!B6083+'Approvvigionamento energia'!I6083</f>
        <v>2376.7126569987213</v>
      </c>
      <c r="K6083">
        <f>IF(MIN(LCOH!$C$18,J6083)&gt;=$P$48*LCOH!$C$18, MIN(LCOH!$C$18,J6083),0)</f>
        <v>1500</v>
      </c>
      <c r="L6083">
        <f t="shared" ref="L6083:L6146" si="191">J6083-K6083</f>
        <v>876.71265699872129</v>
      </c>
      <c r="M6083">
        <f>K6083/LCOH!$C$18</f>
        <v>1</v>
      </c>
      <c r="N6083">
        <f>K6083/LCOH!$C$34</f>
        <v>28.901734104046245</v>
      </c>
    </row>
    <row r="6084" spans="1:14" x14ac:dyDescent="0.35">
      <c r="A6084">
        <f>'Profilo fotovoltaico'!B6086*LCOH!$C$20</f>
        <v>494</v>
      </c>
      <c r="B6084">
        <f>'Profilo eolico'!B6086*LCOH!$C$21</f>
        <v>60.5</v>
      </c>
      <c r="C6084">
        <f>$P$35*'Profilo fotovoltaico'!B6086</f>
        <v>3633.1784206852999</v>
      </c>
      <c r="D6084">
        <f>$Q$37*'Profilo eolico'!B6086</f>
        <v>352.99541111800085</v>
      </c>
      <c r="E6084">
        <f>$P$39*'Profilo fotovoltaico'!B6086+'Approvvigionamento energia'!$Q$39*'Profilo eolico'!B6086</f>
        <v>1173.0411635098255</v>
      </c>
      <c r="F6084">
        <f>$P$41*'Profilo fotovoltaico'!B6086+'Approvvigionamento energia'!$Q$41*'Profilo eolico'!B6086</f>
        <v>1993.0869159016504</v>
      </c>
      <c r="G6084">
        <f>$P$43*'Profilo fotovoltaico'!B6086+'Approvvigionamento energia'!$Q$43*'Profilo eolico'!B6086</f>
        <v>2813.1326682934755</v>
      </c>
      <c r="H6084">
        <f t="shared" si="190"/>
        <v>1138.4335154826958</v>
      </c>
      <c r="I6084">
        <f>IF(LCOH!$C$28=Menu!$A$1,'Approvvigionamento energia'!C6084,0)+IF(LCOH!$C$28=Menu!$A$2,'Approvvigionamento energia'!D6084,0)+IF(LCOH!$C$28=Menu!$A$3,'Approvvigionamento energia'!E6084,0)+IF(LCOH!$C$28=Menu!$A$4,'Approvvigionamento energia'!F6084,0)+IF(LCOH!$C$28=Menu!$A$5,'Approvvigionamento energia'!G6084,0)+IF(LCOH!$C$28=Menu!$A$6,'Approvvigionamento energia'!H6084,0)</f>
        <v>1993.0869159016504</v>
      </c>
      <c r="J6084">
        <f>'Approvvigionamento energia'!A6084+'Approvvigionamento energia'!B6084+'Approvvigionamento energia'!I6084</f>
        <v>2547.5869159016502</v>
      </c>
      <c r="K6084">
        <f>IF(MIN(LCOH!$C$18,J6084)&gt;=$P$48*LCOH!$C$18, MIN(LCOH!$C$18,J6084),0)</f>
        <v>1500</v>
      </c>
      <c r="L6084">
        <f t="shared" si="191"/>
        <v>1047.5869159016502</v>
      </c>
      <c r="M6084">
        <f>K6084/LCOH!$C$18</f>
        <v>1</v>
      </c>
      <c r="N6084">
        <f>K6084/LCOH!$C$34</f>
        <v>28.901734104046245</v>
      </c>
    </row>
    <row r="6085" spans="1:14" x14ac:dyDescent="0.35">
      <c r="A6085">
        <f>'Profilo fotovoltaico'!B6087*LCOH!$C$20</f>
        <v>486</v>
      </c>
      <c r="B6085">
        <f>'Profilo eolico'!B6087*LCOH!$C$21</f>
        <v>73</v>
      </c>
      <c r="C6085">
        <f>$P$35*'Profilo fotovoltaico'!B6087</f>
        <v>3574.3415231843237</v>
      </c>
      <c r="D6085">
        <f>$Q$37*'Profilo eolico'!B6087</f>
        <v>425.92834729940597</v>
      </c>
      <c r="E6085">
        <f>$P$39*'Profilo fotovoltaico'!B6087+'Approvvigionamento energia'!$Q$39*'Profilo eolico'!B6087</f>
        <v>1213.0316412706354</v>
      </c>
      <c r="F6085">
        <f>$P$41*'Profilo fotovoltaico'!B6087+'Approvvigionamento energia'!$Q$41*'Profilo eolico'!B6087</f>
        <v>2000.1349352418649</v>
      </c>
      <c r="G6085">
        <f>$P$43*'Profilo fotovoltaico'!B6087+'Approvvigionamento energia'!$Q$43*'Profilo eolico'!B6087</f>
        <v>2787.2382292130942</v>
      </c>
      <c r="H6085">
        <f t="shared" si="190"/>
        <v>1138.4335154826958</v>
      </c>
      <c r="I6085">
        <f>IF(LCOH!$C$28=Menu!$A$1,'Approvvigionamento energia'!C6085,0)+IF(LCOH!$C$28=Menu!$A$2,'Approvvigionamento energia'!D6085,0)+IF(LCOH!$C$28=Menu!$A$3,'Approvvigionamento energia'!E6085,0)+IF(LCOH!$C$28=Menu!$A$4,'Approvvigionamento energia'!F6085,0)+IF(LCOH!$C$28=Menu!$A$5,'Approvvigionamento energia'!G6085,0)+IF(LCOH!$C$28=Menu!$A$6,'Approvvigionamento energia'!H6085,0)</f>
        <v>2000.1349352418649</v>
      </c>
      <c r="J6085">
        <f>'Approvvigionamento energia'!A6085+'Approvvigionamento energia'!B6085+'Approvvigionamento energia'!I6085</f>
        <v>2559.1349352418647</v>
      </c>
      <c r="K6085">
        <f>IF(MIN(LCOH!$C$18,J6085)&gt;=$P$48*LCOH!$C$18, MIN(LCOH!$C$18,J6085),0)</f>
        <v>1500</v>
      </c>
      <c r="L6085">
        <f t="shared" si="191"/>
        <v>1059.1349352418647</v>
      </c>
      <c r="M6085">
        <f>K6085/LCOH!$C$18</f>
        <v>1</v>
      </c>
      <c r="N6085">
        <f>K6085/LCOH!$C$34</f>
        <v>28.901734104046245</v>
      </c>
    </row>
    <row r="6086" spans="1:14" x14ac:dyDescent="0.35">
      <c r="A6086">
        <f>'Profilo fotovoltaico'!B6088*LCOH!$C$20</f>
        <v>444</v>
      </c>
      <c r="B6086">
        <f>'Profilo eolico'!B6088*LCOH!$C$21</f>
        <v>87</v>
      </c>
      <c r="C6086">
        <f>$P$35*'Profilo fotovoltaico'!B6088</f>
        <v>3265.4478113041969</v>
      </c>
      <c r="D6086">
        <f>$Q$37*'Profilo eolico'!B6088</f>
        <v>507.61323582257972</v>
      </c>
      <c r="E6086">
        <f>$P$39*'Profilo fotovoltaico'!B6088+'Approvvigionamento energia'!$Q$39*'Profilo eolico'!B6088</f>
        <v>1197.0718796929841</v>
      </c>
      <c r="F6086">
        <f>$P$41*'Profilo fotovoltaico'!B6088+'Approvvigionamento energia'!$Q$41*'Profilo eolico'!B6088</f>
        <v>1886.5305235633882</v>
      </c>
      <c r="G6086">
        <f>$P$43*'Profilo fotovoltaico'!B6088+'Approvvigionamento energia'!$Q$43*'Profilo eolico'!B6088</f>
        <v>2575.9891674337928</v>
      </c>
      <c r="H6086">
        <f t="shared" si="190"/>
        <v>1138.4335154826958</v>
      </c>
      <c r="I6086">
        <f>IF(LCOH!$C$28=Menu!$A$1,'Approvvigionamento energia'!C6086,0)+IF(LCOH!$C$28=Menu!$A$2,'Approvvigionamento energia'!D6086,0)+IF(LCOH!$C$28=Menu!$A$3,'Approvvigionamento energia'!E6086,0)+IF(LCOH!$C$28=Menu!$A$4,'Approvvigionamento energia'!F6086,0)+IF(LCOH!$C$28=Menu!$A$5,'Approvvigionamento energia'!G6086,0)+IF(LCOH!$C$28=Menu!$A$6,'Approvvigionamento energia'!H6086,0)</f>
        <v>1886.5305235633882</v>
      </c>
      <c r="J6086">
        <f>'Approvvigionamento energia'!A6086+'Approvvigionamento energia'!B6086+'Approvvigionamento energia'!I6086</f>
        <v>2417.5305235633882</v>
      </c>
      <c r="K6086">
        <f>IF(MIN(LCOH!$C$18,J6086)&gt;=$P$48*LCOH!$C$18, MIN(LCOH!$C$18,J6086),0)</f>
        <v>1500</v>
      </c>
      <c r="L6086">
        <f t="shared" si="191"/>
        <v>917.53052356338821</v>
      </c>
      <c r="M6086">
        <f>K6086/LCOH!$C$18</f>
        <v>1</v>
      </c>
      <c r="N6086">
        <f>K6086/LCOH!$C$34</f>
        <v>28.901734104046245</v>
      </c>
    </row>
    <row r="6087" spans="1:14" x14ac:dyDescent="0.35">
      <c r="A6087">
        <f>'Profilo fotovoltaico'!B6089*LCOH!$C$20</f>
        <v>368</v>
      </c>
      <c r="B6087">
        <f>'Profilo eolico'!B6089*LCOH!$C$21</f>
        <v>97.9</v>
      </c>
      <c r="C6087">
        <f>$P$35*'Profilo fotovoltaico'!B6089</f>
        <v>2706.4972850449199</v>
      </c>
      <c r="D6087">
        <f>$Q$37*'Profilo eolico'!B6089</f>
        <v>571.21075617276506</v>
      </c>
      <c r="E6087">
        <f>$P$39*'Profilo fotovoltaico'!B6089+'Approvvigionamento energia'!$Q$39*'Profilo eolico'!B6089</f>
        <v>1105.0323883908036</v>
      </c>
      <c r="F6087">
        <f>$P$41*'Profilo fotovoltaico'!B6089+'Approvvigionamento energia'!$Q$41*'Profilo eolico'!B6089</f>
        <v>1638.8540206088423</v>
      </c>
      <c r="G6087">
        <f>$P$43*'Profilo fotovoltaico'!B6089+'Approvvigionamento energia'!$Q$43*'Profilo eolico'!B6089</f>
        <v>2172.6756528268811</v>
      </c>
      <c r="H6087">
        <f t="shared" si="190"/>
        <v>1138.4335154826958</v>
      </c>
      <c r="I6087">
        <f>IF(LCOH!$C$28=Menu!$A$1,'Approvvigionamento energia'!C6087,0)+IF(LCOH!$C$28=Menu!$A$2,'Approvvigionamento energia'!D6087,0)+IF(LCOH!$C$28=Menu!$A$3,'Approvvigionamento energia'!E6087,0)+IF(LCOH!$C$28=Menu!$A$4,'Approvvigionamento energia'!F6087,0)+IF(LCOH!$C$28=Menu!$A$5,'Approvvigionamento energia'!G6087,0)+IF(LCOH!$C$28=Menu!$A$6,'Approvvigionamento energia'!H6087,0)</f>
        <v>1638.8540206088423</v>
      </c>
      <c r="J6087">
        <f>'Approvvigionamento energia'!A6087+'Approvvigionamento energia'!B6087+'Approvvigionamento energia'!I6087</f>
        <v>2104.7540206088424</v>
      </c>
      <c r="K6087">
        <f>IF(MIN(LCOH!$C$18,J6087)&gt;=$P$48*LCOH!$C$18, MIN(LCOH!$C$18,J6087),0)</f>
        <v>1500</v>
      </c>
      <c r="L6087">
        <f t="shared" si="191"/>
        <v>604.75402060884244</v>
      </c>
      <c r="M6087">
        <f>K6087/LCOH!$C$18</f>
        <v>1</v>
      </c>
      <c r="N6087">
        <f>K6087/LCOH!$C$34</f>
        <v>28.901734104046245</v>
      </c>
    </row>
    <row r="6088" spans="1:14" x14ac:dyDescent="0.35">
      <c r="A6088">
        <f>'Profilo fotovoltaico'!B6090*LCOH!$C$20</f>
        <v>274</v>
      </c>
      <c r="B6088">
        <f>'Profilo eolico'!B6090*LCOH!$C$21</f>
        <v>100.9</v>
      </c>
      <c r="C6088">
        <f>$P$35*'Profilo fotovoltaico'!B6090</f>
        <v>2015.163739408446</v>
      </c>
      <c r="D6088">
        <f>$Q$37*'Profilo eolico'!B6090</f>
        <v>588.71466085630232</v>
      </c>
      <c r="E6088">
        <f>$P$39*'Profilo fotovoltaico'!B6090+'Approvvigionamento energia'!$Q$39*'Profilo eolico'!B6090</f>
        <v>945.32693049433817</v>
      </c>
      <c r="F6088">
        <f>$P$41*'Profilo fotovoltaico'!B6090+'Approvvigionamento energia'!$Q$41*'Profilo eolico'!B6090</f>
        <v>1301.939200132374</v>
      </c>
      <c r="G6088">
        <f>$P$43*'Profilo fotovoltaico'!B6090+'Approvvigionamento energia'!$Q$43*'Profilo eolico'!B6090</f>
        <v>1658.5514697704102</v>
      </c>
      <c r="H6088">
        <f t="shared" si="190"/>
        <v>1138.4335154826958</v>
      </c>
      <c r="I6088">
        <f>IF(LCOH!$C$28=Menu!$A$1,'Approvvigionamento energia'!C6088,0)+IF(LCOH!$C$28=Menu!$A$2,'Approvvigionamento energia'!D6088,0)+IF(LCOH!$C$28=Menu!$A$3,'Approvvigionamento energia'!E6088,0)+IF(LCOH!$C$28=Menu!$A$4,'Approvvigionamento energia'!F6088,0)+IF(LCOH!$C$28=Menu!$A$5,'Approvvigionamento energia'!G6088,0)+IF(LCOH!$C$28=Menu!$A$6,'Approvvigionamento energia'!H6088,0)</f>
        <v>1301.939200132374</v>
      </c>
      <c r="J6088">
        <f>'Approvvigionamento energia'!A6088+'Approvvigionamento energia'!B6088+'Approvvigionamento energia'!I6088</f>
        <v>1676.8392001323741</v>
      </c>
      <c r="K6088">
        <f>IF(MIN(LCOH!$C$18,J6088)&gt;=$P$48*LCOH!$C$18, MIN(LCOH!$C$18,J6088),0)</f>
        <v>1500</v>
      </c>
      <c r="L6088">
        <f t="shared" si="191"/>
        <v>176.83920013237412</v>
      </c>
      <c r="M6088">
        <f>K6088/LCOH!$C$18</f>
        <v>1</v>
      </c>
      <c r="N6088">
        <f>K6088/LCOH!$C$34</f>
        <v>28.901734104046245</v>
      </c>
    </row>
    <row r="6089" spans="1:14" x14ac:dyDescent="0.35">
      <c r="A6089">
        <f>'Profilo fotovoltaico'!B6091*LCOH!$C$20</f>
        <v>171</v>
      </c>
      <c r="B6089">
        <f>'Profilo eolico'!B6091*LCOH!$C$21</f>
        <v>98.199999999999989</v>
      </c>
      <c r="C6089">
        <f>$P$35*'Profilo fotovoltaico'!B6091</f>
        <v>1257.6386840833732</v>
      </c>
      <c r="D6089">
        <f>$Q$37*'Profilo eolico'!B6091</f>
        <v>572.96114664111872</v>
      </c>
      <c r="E6089">
        <f>$P$39*'Profilo fotovoltaico'!B6091+'Approvvigionamento energia'!$Q$39*'Profilo eolico'!B6091</f>
        <v>744.13053100168236</v>
      </c>
      <c r="F6089">
        <f>$P$41*'Profilo fotovoltaico'!B6091+'Approvvigionamento energia'!$Q$41*'Profilo eolico'!B6091</f>
        <v>915.29991536224588</v>
      </c>
      <c r="G6089">
        <f>$P$43*'Profilo fotovoltaico'!B6091+'Approvvigionamento energia'!$Q$43*'Profilo eolico'!B6091</f>
        <v>1086.4692997228096</v>
      </c>
      <c r="H6089">
        <f t="shared" si="190"/>
        <v>1138.4335154826958</v>
      </c>
      <c r="I6089">
        <f>IF(LCOH!$C$28=Menu!$A$1,'Approvvigionamento energia'!C6089,0)+IF(LCOH!$C$28=Menu!$A$2,'Approvvigionamento energia'!D6089,0)+IF(LCOH!$C$28=Menu!$A$3,'Approvvigionamento energia'!E6089,0)+IF(LCOH!$C$28=Menu!$A$4,'Approvvigionamento energia'!F6089,0)+IF(LCOH!$C$28=Menu!$A$5,'Approvvigionamento energia'!G6089,0)+IF(LCOH!$C$28=Menu!$A$6,'Approvvigionamento energia'!H6089,0)</f>
        <v>915.29991536224588</v>
      </c>
      <c r="J6089">
        <f>'Approvvigionamento energia'!A6089+'Approvvigionamento energia'!B6089+'Approvvigionamento energia'!I6089</f>
        <v>1184.4999153622459</v>
      </c>
      <c r="K6089">
        <f>IF(MIN(LCOH!$C$18,J6089)&gt;=$P$48*LCOH!$C$18, MIN(LCOH!$C$18,J6089),0)</f>
        <v>1184.4999153622459</v>
      </c>
      <c r="L6089">
        <f t="shared" si="191"/>
        <v>0</v>
      </c>
      <c r="M6089">
        <f>K6089/LCOH!$C$18</f>
        <v>0.78966661024149731</v>
      </c>
      <c r="N6089">
        <f>K6089/LCOH!$C$34</f>
        <v>22.822734400043274</v>
      </c>
    </row>
    <row r="6090" spans="1:14" x14ac:dyDescent="0.35">
      <c r="A6090">
        <f>'Profilo fotovoltaico'!B6092*LCOH!$C$20</f>
        <v>65</v>
      </c>
      <c r="B6090">
        <f>'Profilo eolico'!B6092*LCOH!$C$21</f>
        <v>88.3</v>
      </c>
      <c r="C6090">
        <f>$P$35*'Profilo fotovoltaico'!B6092</f>
        <v>478.04979219543424</v>
      </c>
      <c r="D6090">
        <f>$Q$37*'Profilo eolico'!B6092</f>
        <v>515.19826118544586</v>
      </c>
      <c r="E6090">
        <f>$P$39*'Profilo fotovoltaico'!B6092+'Approvvigionamento energia'!$Q$39*'Profilo eolico'!B6092</f>
        <v>505.911143937943</v>
      </c>
      <c r="F6090">
        <f>$P$41*'Profilo fotovoltaico'!B6092+'Approvvigionamento energia'!$Q$41*'Profilo eolico'!B6092</f>
        <v>496.62402669044002</v>
      </c>
      <c r="G6090">
        <f>$P$43*'Profilo fotovoltaico'!B6092+'Approvvigionamento energia'!$Q$43*'Profilo eolico'!B6092</f>
        <v>487.33690944293721</v>
      </c>
      <c r="H6090">
        <f t="shared" si="190"/>
        <v>1138.4335154826958</v>
      </c>
      <c r="I6090">
        <f>IF(LCOH!$C$28=Menu!$A$1,'Approvvigionamento energia'!C6090,0)+IF(LCOH!$C$28=Menu!$A$2,'Approvvigionamento energia'!D6090,0)+IF(LCOH!$C$28=Menu!$A$3,'Approvvigionamento energia'!E6090,0)+IF(LCOH!$C$28=Menu!$A$4,'Approvvigionamento energia'!F6090,0)+IF(LCOH!$C$28=Menu!$A$5,'Approvvigionamento energia'!G6090,0)+IF(LCOH!$C$28=Menu!$A$6,'Approvvigionamento energia'!H6090,0)</f>
        <v>496.62402669044002</v>
      </c>
      <c r="J6090">
        <f>'Approvvigionamento energia'!A6090+'Approvvigionamento energia'!B6090+'Approvvigionamento energia'!I6090</f>
        <v>649.92402669044009</v>
      </c>
      <c r="K6090">
        <f>IF(MIN(LCOH!$C$18,J6090)&gt;=$P$48*LCOH!$C$18, MIN(LCOH!$C$18,J6090),0)</f>
        <v>649.92402669044009</v>
      </c>
      <c r="L6090">
        <f t="shared" si="191"/>
        <v>0</v>
      </c>
      <c r="M6090">
        <f>K6090/LCOH!$C$18</f>
        <v>0.43328268446029339</v>
      </c>
      <c r="N6090">
        <f>K6090/LCOH!$C$34</f>
        <v>12.522620938158768</v>
      </c>
    </row>
    <row r="6091" spans="1:14" x14ac:dyDescent="0.35">
      <c r="A6091">
        <f>'Profilo fotovoltaico'!B6093*LCOH!$C$20</f>
        <v>3</v>
      </c>
      <c r="B6091">
        <f>'Profilo eolico'!B6093*LCOH!$C$21</f>
        <v>80.900000000000006</v>
      </c>
      <c r="C6091">
        <f>$P$35*'Profilo fotovoltaico'!B6093</f>
        <v>22.063836562866197</v>
      </c>
      <c r="D6091">
        <f>$Q$37*'Profilo eolico'!B6093</f>
        <v>472.02196296605405</v>
      </c>
      <c r="E6091">
        <f>$P$39*'Profilo fotovoltaico'!B6093+'Approvvigionamento energia'!$Q$39*'Profilo eolico'!B6093</f>
        <v>359.53243136525708</v>
      </c>
      <c r="F6091">
        <f>$P$41*'Profilo fotovoltaico'!B6093+'Approvvigionamento energia'!$Q$41*'Profilo eolico'!B6093</f>
        <v>247.04289976446012</v>
      </c>
      <c r="G6091">
        <f>$P$43*'Profilo fotovoltaico'!B6093+'Approvvigionamento energia'!$Q$43*'Profilo eolico'!B6093</f>
        <v>134.55336816366315</v>
      </c>
      <c r="H6091">
        <f t="shared" si="190"/>
        <v>1138.4335154826958</v>
      </c>
      <c r="I6091">
        <f>IF(LCOH!$C$28=Menu!$A$1,'Approvvigionamento energia'!C6091,0)+IF(LCOH!$C$28=Menu!$A$2,'Approvvigionamento energia'!D6091,0)+IF(LCOH!$C$28=Menu!$A$3,'Approvvigionamento energia'!E6091,0)+IF(LCOH!$C$28=Menu!$A$4,'Approvvigionamento energia'!F6091,0)+IF(LCOH!$C$28=Menu!$A$5,'Approvvigionamento energia'!G6091,0)+IF(LCOH!$C$28=Menu!$A$6,'Approvvigionamento energia'!H6091,0)</f>
        <v>247.04289976446012</v>
      </c>
      <c r="J6091">
        <f>'Approvvigionamento energia'!A6091+'Approvvigionamento energia'!B6091+'Approvvigionamento energia'!I6091</f>
        <v>330.94289976446009</v>
      </c>
      <c r="K6091">
        <f>IF(MIN(LCOH!$C$18,J6091)&gt;=$P$48*LCOH!$C$18, MIN(LCOH!$C$18,J6091),0)</f>
        <v>0</v>
      </c>
      <c r="L6091">
        <f t="shared" si="191"/>
        <v>330.94289976446009</v>
      </c>
      <c r="M6091">
        <f>K6091/LCOH!$C$18</f>
        <v>0</v>
      </c>
      <c r="N6091">
        <f>K6091/LCOH!$C$34</f>
        <v>0</v>
      </c>
    </row>
    <row r="6092" spans="1:14" x14ac:dyDescent="0.35">
      <c r="A6092">
        <f>'Profilo fotovoltaico'!B6094*LCOH!$C$20</f>
        <v>0</v>
      </c>
      <c r="B6092">
        <f>'Profilo eolico'!B6094*LCOH!$C$21</f>
        <v>74.2</v>
      </c>
      <c r="C6092">
        <f>$P$35*'Profilo fotovoltaico'!B6094</f>
        <v>0</v>
      </c>
      <c r="D6092">
        <f>$Q$37*'Profilo eolico'!B6094</f>
        <v>432.92990917282089</v>
      </c>
      <c r="E6092">
        <f>$P$39*'Profilo fotovoltaico'!B6094+'Approvvigionamento energia'!$Q$39*'Profilo eolico'!B6094</f>
        <v>324.69743187961564</v>
      </c>
      <c r="F6092">
        <f>$P$41*'Profilo fotovoltaico'!B6094+'Approvvigionamento energia'!$Q$41*'Profilo eolico'!B6094</f>
        <v>216.46495458641044</v>
      </c>
      <c r="G6092">
        <f>$P$43*'Profilo fotovoltaico'!B6094+'Approvvigionamento energia'!$Q$43*'Profilo eolico'!B6094</f>
        <v>108.23247729320522</v>
      </c>
      <c r="H6092">
        <f t="shared" si="190"/>
        <v>1138.4335154826958</v>
      </c>
      <c r="I6092">
        <f>IF(LCOH!$C$28=Menu!$A$1,'Approvvigionamento energia'!C6092,0)+IF(LCOH!$C$28=Menu!$A$2,'Approvvigionamento energia'!D6092,0)+IF(LCOH!$C$28=Menu!$A$3,'Approvvigionamento energia'!E6092,0)+IF(LCOH!$C$28=Menu!$A$4,'Approvvigionamento energia'!F6092,0)+IF(LCOH!$C$28=Menu!$A$5,'Approvvigionamento energia'!G6092,0)+IF(LCOH!$C$28=Menu!$A$6,'Approvvigionamento energia'!H6092,0)</f>
        <v>216.46495458641044</v>
      </c>
      <c r="J6092">
        <f>'Approvvigionamento energia'!A6092+'Approvvigionamento energia'!B6092+'Approvvigionamento energia'!I6092</f>
        <v>290.66495458641043</v>
      </c>
      <c r="K6092">
        <f>IF(MIN(LCOH!$C$18,J6092)&gt;=$P$48*LCOH!$C$18, MIN(LCOH!$C$18,J6092),0)</f>
        <v>0</v>
      </c>
      <c r="L6092">
        <f t="shared" si="191"/>
        <v>290.66495458641043</v>
      </c>
      <c r="M6092">
        <f>K6092/LCOH!$C$18</f>
        <v>0</v>
      </c>
      <c r="N6092">
        <f>K6092/LCOH!$C$34</f>
        <v>0</v>
      </c>
    </row>
    <row r="6093" spans="1:14" x14ac:dyDescent="0.35">
      <c r="A6093">
        <f>'Profilo fotovoltaico'!B6095*LCOH!$C$20</f>
        <v>0</v>
      </c>
      <c r="B6093">
        <f>'Profilo eolico'!B6095*LCOH!$C$21</f>
        <v>61.6</v>
      </c>
      <c r="C6093">
        <f>$P$35*'Profilo fotovoltaico'!B6095</f>
        <v>0</v>
      </c>
      <c r="D6093">
        <f>$Q$37*'Profilo eolico'!B6095</f>
        <v>359.41350950196454</v>
      </c>
      <c r="E6093">
        <f>$P$39*'Profilo fotovoltaico'!B6095+'Approvvigionamento energia'!$Q$39*'Profilo eolico'!B6095</f>
        <v>269.56013212647338</v>
      </c>
      <c r="F6093">
        <f>$P$41*'Profilo fotovoltaico'!B6095+'Approvvigionamento energia'!$Q$41*'Profilo eolico'!B6095</f>
        <v>179.70675475098227</v>
      </c>
      <c r="G6093">
        <f>$P$43*'Profilo fotovoltaico'!B6095+'Approvvigionamento energia'!$Q$43*'Profilo eolico'!B6095</f>
        <v>89.853377375491135</v>
      </c>
      <c r="H6093">
        <f t="shared" si="190"/>
        <v>1138.4335154826958</v>
      </c>
      <c r="I6093">
        <f>IF(LCOH!$C$28=Menu!$A$1,'Approvvigionamento energia'!C6093,0)+IF(LCOH!$C$28=Menu!$A$2,'Approvvigionamento energia'!D6093,0)+IF(LCOH!$C$28=Menu!$A$3,'Approvvigionamento energia'!E6093,0)+IF(LCOH!$C$28=Menu!$A$4,'Approvvigionamento energia'!F6093,0)+IF(LCOH!$C$28=Menu!$A$5,'Approvvigionamento energia'!G6093,0)+IF(LCOH!$C$28=Menu!$A$6,'Approvvigionamento energia'!H6093,0)</f>
        <v>179.70675475098227</v>
      </c>
      <c r="J6093">
        <f>'Approvvigionamento energia'!A6093+'Approvvigionamento energia'!B6093+'Approvvigionamento energia'!I6093</f>
        <v>241.30675475098226</v>
      </c>
      <c r="K6093">
        <f>IF(MIN(LCOH!$C$18,J6093)&gt;=$P$48*LCOH!$C$18, MIN(LCOH!$C$18,J6093),0)</f>
        <v>0</v>
      </c>
      <c r="L6093">
        <f t="shared" si="191"/>
        <v>241.30675475098226</v>
      </c>
      <c r="M6093">
        <f>K6093/LCOH!$C$18</f>
        <v>0</v>
      </c>
      <c r="N6093">
        <f>K6093/LCOH!$C$34</f>
        <v>0</v>
      </c>
    </row>
    <row r="6094" spans="1:14" x14ac:dyDescent="0.35">
      <c r="A6094">
        <f>'Profilo fotovoltaico'!B6096*LCOH!$C$20</f>
        <v>0</v>
      </c>
      <c r="B6094">
        <f>'Profilo eolico'!B6096*LCOH!$C$21</f>
        <v>49.6</v>
      </c>
      <c r="C6094">
        <f>$P$35*'Profilo fotovoltaico'!B6096</f>
        <v>0</v>
      </c>
      <c r="D6094">
        <f>$Q$37*'Profilo eolico'!B6096</f>
        <v>289.39789076781557</v>
      </c>
      <c r="E6094">
        <f>$P$39*'Profilo fotovoltaico'!B6096+'Approvvigionamento energia'!$Q$39*'Profilo eolico'!B6096</f>
        <v>217.04841807586166</v>
      </c>
      <c r="F6094">
        <f>$P$41*'Profilo fotovoltaico'!B6096+'Approvvigionamento energia'!$Q$41*'Profilo eolico'!B6096</f>
        <v>144.69894538390778</v>
      </c>
      <c r="G6094">
        <f>$P$43*'Profilo fotovoltaico'!B6096+'Approvvigionamento energia'!$Q$43*'Profilo eolico'!B6096</f>
        <v>72.349472691953892</v>
      </c>
      <c r="H6094">
        <f t="shared" si="190"/>
        <v>1138.4335154826958</v>
      </c>
      <c r="I6094">
        <f>IF(LCOH!$C$28=Menu!$A$1,'Approvvigionamento energia'!C6094,0)+IF(LCOH!$C$28=Menu!$A$2,'Approvvigionamento energia'!D6094,0)+IF(LCOH!$C$28=Menu!$A$3,'Approvvigionamento energia'!E6094,0)+IF(LCOH!$C$28=Menu!$A$4,'Approvvigionamento energia'!F6094,0)+IF(LCOH!$C$28=Menu!$A$5,'Approvvigionamento energia'!G6094,0)+IF(LCOH!$C$28=Menu!$A$6,'Approvvigionamento energia'!H6094,0)</f>
        <v>144.69894538390778</v>
      </c>
      <c r="J6094">
        <f>'Approvvigionamento energia'!A6094+'Approvvigionamento energia'!B6094+'Approvvigionamento energia'!I6094</f>
        <v>194.29894538390778</v>
      </c>
      <c r="K6094">
        <f>IF(MIN(LCOH!$C$18,J6094)&gt;=$P$48*LCOH!$C$18, MIN(LCOH!$C$18,J6094),0)</f>
        <v>0</v>
      </c>
      <c r="L6094">
        <f t="shared" si="191"/>
        <v>194.29894538390778</v>
      </c>
      <c r="M6094">
        <f>K6094/LCOH!$C$18</f>
        <v>0</v>
      </c>
      <c r="N6094">
        <f>K6094/LCOH!$C$34</f>
        <v>0</v>
      </c>
    </row>
    <row r="6095" spans="1:14" x14ac:dyDescent="0.35">
      <c r="A6095">
        <f>'Profilo fotovoltaico'!B6097*LCOH!$C$20</f>
        <v>0</v>
      </c>
      <c r="B6095">
        <f>'Profilo eolico'!B6097*LCOH!$C$21</f>
        <v>39.800000000000004</v>
      </c>
      <c r="C6095">
        <f>$P$35*'Profilo fotovoltaico'!B6097</f>
        <v>0</v>
      </c>
      <c r="D6095">
        <f>$Q$37*'Profilo eolico'!B6097</f>
        <v>232.21846880159396</v>
      </c>
      <c r="E6095">
        <f>$P$39*'Profilo fotovoltaico'!B6097+'Approvvigionamento energia'!$Q$39*'Profilo eolico'!B6097</f>
        <v>174.16385160119546</v>
      </c>
      <c r="F6095">
        <f>$P$41*'Profilo fotovoltaico'!B6097+'Approvvigionamento energia'!$Q$41*'Profilo eolico'!B6097</f>
        <v>116.10923440079698</v>
      </c>
      <c r="G6095">
        <f>$P$43*'Profilo fotovoltaico'!B6097+'Approvvigionamento energia'!$Q$43*'Profilo eolico'!B6097</f>
        <v>58.054617200398489</v>
      </c>
      <c r="H6095">
        <f t="shared" si="190"/>
        <v>1138.4335154826958</v>
      </c>
      <c r="I6095">
        <f>IF(LCOH!$C$28=Menu!$A$1,'Approvvigionamento energia'!C6095,0)+IF(LCOH!$C$28=Menu!$A$2,'Approvvigionamento energia'!D6095,0)+IF(LCOH!$C$28=Menu!$A$3,'Approvvigionamento energia'!E6095,0)+IF(LCOH!$C$28=Menu!$A$4,'Approvvigionamento energia'!F6095,0)+IF(LCOH!$C$28=Menu!$A$5,'Approvvigionamento energia'!G6095,0)+IF(LCOH!$C$28=Menu!$A$6,'Approvvigionamento energia'!H6095,0)</f>
        <v>116.10923440079698</v>
      </c>
      <c r="J6095">
        <f>'Approvvigionamento energia'!A6095+'Approvvigionamento energia'!B6095+'Approvvigionamento energia'!I6095</f>
        <v>155.90923440079698</v>
      </c>
      <c r="K6095">
        <f>IF(MIN(LCOH!$C$18,J6095)&gt;=$P$48*LCOH!$C$18, MIN(LCOH!$C$18,J6095),0)</f>
        <v>0</v>
      </c>
      <c r="L6095">
        <f t="shared" si="191"/>
        <v>155.90923440079698</v>
      </c>
      <c r="M6095">
        <f>K6095/LCOH!$C$18</f>
        <v>0</v>
      </c>
      <c r="N6095">
        <f>K6095/LCOH!$C$34</f>
        <v>0</v>
      </c>
    </row>
    <row r="6096" spans="1:14" x14ac:dyDescent="0.35">
      <c r="A6096">
        <f>'Profilo fotovoltaico'!B6098*LCOH!$C$20</f>
        <v>0</v>
      </c>
      <c r="B6096">
        <f>'Profilo eolico'!B6098*LCOH!$C$21</f>
        <v>35.200000000000003</v>
      </c>
      <c r="C6096">
        <f>$P$35*'Profilo fotovoltaico'!B6098</f>
        <v>0</v>
      </c>
      <c r="D6096">
        <f>$Q$37*'Profilo eolico'!B6098</f>
        <v>205.37914828683688</v>
      </c>
      <c r="E6096">
        <f>$P$39*'Profilo fotovoltaico'!B6098+'Approvvigionamento energia'!$Q$39*'Profilo eolico'!B6098</f>
        <v>154.03436121512766</v>
      </c>
      <c r="F6096">
        <f>$P$41*'Profilo fotovoltaico'!B6098+'Approvvigionamento energia'!$Q$41*'Profilo eolico'!B6098</f>
        <v>102.68957414341844</v>
      </c>
      <c r="G6096">
        <f>$P$43*'Profilo fotovoltaico'!B6098+'Approvvigionamento energia'!$Q$43*'Profilo eolico'!B6098</f>
        <v>51.34478707170922</v>
      </c>
      <c r="H6096">
        <f t="shared" si="190"/>
        <v>1138.4335154826958</v>
      </c>
      <c r="I6096">
        <f>IF(LCOH!$C$28=Menu!$A$1,'Approvvigionamento energia'!C6096,0)+IF(LCOH!$C$28=Menu!$A$2,'Approvvigionamento energia'!D6096,0)+IF(LCOH!$C$28=Menu!$A$3,'Approvvigionamento energia'!E6096,0)+IF(LCOH!$C$28=Menu!$A$4,'Approvvigionamento energia'!F6096,0)+IF(LCOH!$C$28=Menu!$A$5,'Approvvigionamento energia'!G6096,0)+IF(LCOH!$C$28=Menu!$A$6,'Approvvigionamento energia'!H6096,0)</f>
        <v>102.68957414341844</v>
      </c>
      <c r="J6096">
        <f>'Approvvigionamento energia'!A6096+'Approvvigionamento energia'!B6096+'Approvvigionamento energia'!I6096</f>
        <v>137.88957414341843</v>
      </c>
      <c r="K6096">
        <f>IF(MIN(LCOH!$C$18,J6096)&gt;=$P$48*LCOH!$C$18, MIN(LCOH!$C$18,J6096),0)</f>
        <v>0</v>
      </c>
      <c r="L6096">
        <f t="shared" si="191"/>
        <v>137.88957414341843</v>
      </c>
      <c r="M6096">
        <f>K6096/LCOH!$C$18</f>
        <v>0</v>
      </c>
      <c r="N6096">
        <f>K6096/LCOH!$C$34</f>
        <v>0</v>
      </c>
    </row>
    <row r="6097" spans="1:14" x14ac:dyDescent="0.35">
      <c r="A6097">
        <f>'Profilo fotovoltaico'!B6099*LCOH!$C$20</f>
        <v>0</v>
      </c>
      <c r="B6097">
        <f>'Profilo eolico'!B6099*LCOH!$C$21</f>
        <v>35.200000000000003</v>
      </c>
      <c r="C6097">
        <f>$P$35*'Profilo fotovoltaico'!B6099</f>
        <v>0</v>
      </c>
      <c r="D6097">
        <f>$Q$37*'Profilo eolico'!B6099</f>
        <v>205.37914828683688</v>
      </c>
      <c r="E6097">
        <f>$P$39*'Profilo fotovoltaico'!B6099+'Approvvigionamento energia'!$Q$39*'Profilo eolico'!B6099</f>
        <v>154.03436121512766</v>
      </c>
      <c r="F6097">
        <f>$P$41*'Profilo fotovoltaico'!B6099+'Approvvigionamento energia'!$Q$41*'Profilo eolico'!B6099</f>
        <v>102.68957414341844</v>
      </c>
      <c r="G6097">
        <f>$P$43*'Profilo fotovoltaico'!B6099+'Approvvigionamento energia'!$Q$43*'Profilo eolico'!B6099</f>
        <v>51.34478707170922</v>
      </c>
      <c r="H6097">
        <f t="shared" si="190"/>
        <v>1138.4335154826958</v>
      </c>
      <c r="I6097">
        <f>IF(LCOH!$C$28=Menu!$A$1,'Approvvigionamento energia'!C6097,0)+IF(LCOH!$C$28=Menu!$A$2,'Approvvigionamento energia'!D6097,0)+IF(LCOH!$C$28=Menu!$A$3,'Approvvigionamento energia'!E6097,0)+IF(LCOH!$C$28=Menu!$A$4,'Approvvigionamento energia'!F6097,0)+IF(LCOH!$C$28=Menu!$A$5,'Approvvigionamento energia'!G6097,0)+IF(LCOH!$C$28=Menu!$A$6,'Approvvigionamento energia'!H6097,0)</f>
        <v>102.68957414341844</v>
      </c>
      <c r="J6097">
        <f>'Approvvigionamento energia'!A6097+'Approvvigionamento energia'!B6097+'Approvvigionamento energia'!I6097</f>
        <v>137.88957414341843</v>
      </c>
      <c r="K6097">
        <f>IF(MIN(LCOH!$C$18,J6097)&gt;=$P$48*LCOH!$C$18, MIN(LCOH!$C$18,J6097),0)</f>
        <v>0</v>
      </c>
      <c r="L6097">
        <f t="shared" si="191"/>
        <v>137.88957414341843</v>
      </c>
      <c r="M6097">
        <f>K6097/LCOH!$C$18</f>
        <v>0</v>
      </c>
      <c r="N6097">
        <f>K6097/LCOH!$C$34</f>
        <v>0</v>
      </c>
    </row>
    <row r="6098" spans="1:14" x14ac:dyDescent="0.35">
      <c r="A6098">
        <f>'Profilo fotovoltaico'!B6100*LCOH!$C$20</f>
        <v>0</v>
      </c>
      <c r="B6098">
        <f>'Profilo eolico'!B6100*LCOH!$C$21</f>
        <v>37.6</v>
      </c>
      <c r="C6098">
        <f>$P$35*'Profilo fotovoltaico'!B6100</f>
        <v>0</v>
      </c>
      <c r="D6098">
        <f>$Q$37*'Profilo eolico'!B6100</f>
        <v>219.38227203366665</v>
      </c>
      <c r="E6098">
        <f>$P$39*'Profilo fotovoltaico'!B6100+'Approvvigionamento energia'!$Q$39*'Profilo eolico'!B6100</f>
        <v>164.53670402524997</v>
      </c>
      <c r="F6098">
        <f>$P$41*'Profilo fotovoltaico'!B6100+'Approvvigionamento energia'!$Q$41*'Profilo eolico'!B6100</f>
        <v>109.69113601683333</v>
      </c>
      <c r="G6098">
        <f>$P$43*'Profilo fotovoltaico'!B6100+'Approvvigionamento energia'!$Q$43*'Profilo eolico'!B6100</f>
        <v>54.845568008416663</v>
      </c>
      <c r="H6098">
        <f t="shared" si="190"/>
        <v>1138.4335154826958</v>
      </c>
      <c r="I6098">
        <f>IF(LCOH!$C$28=Menu!$A$1,'Approvvigionamento energia'!C6098,0)+IF(LCOH!$C$28=Menu!$A$2,'Approvvigionamento energia'!D6098,0)+IF(LCOH!$C$28=Menu!$A$3,'Approvvigionamento energia'!E6098,0)+IF(LCOH!$C$28=Menu!$A$4,'Approvvigionamento energia'!F6098,0)+IF(LCOH!$C$28=Menu!$A$5,'Approvvigionamento energia'!G6098,0)+IF(LCOH!$C$28=Menu!$A$6,'Approvvigionamento energia'!H6098,0)</f>
        <v>109.69113601683333</v>
      </c>
      <c r="J6098">
        <f>'Approvvigionamento energia'!A6098+'Approvvigionamento energia'!B6098+'Approvvigionamento energia'!I6098</f>
        <v>147.29113601683332</v>
      </c>
      <c r="K6098">
        <f>IF(MIN(LCOH!$C$18,J6098)&gt;=$P$48*LCOH!$C$18, MIN(LCOH!$C$18,J6098),0)</f>
        <v>0</v>
      </c>
      <c r="L6098">
        <f t="shared" si="191"/>
        <v>147.29113601683332</v>
      </c>
      <c r="M6098">
        <f>K6098/LCOH!$C$18</f>
        <v>0</v>
      </c>
      <c r="N6098">
        <f>K6098/LCOH!$C$34</f>
        <v>0</v>
      </c>
    </row>
    <row r="6099" spans="1:14" x14ac:dyDescent="0.35">
      <c r="A6099">
        <f>'Profilo fotovoltaico'!B6101*LCOH!$C$20</f>
        <v>0</v>
      </c>
      <c r="B6099">
        <f>'Profilo eolico'!B6101*LCOH!$C$21</f>
        <v>40</v>
      </c>
      <c r="C6099">
        <f>$P$35*'Profilo fotovoltaico'!B6101</f>
        <v>0</v>
      </c>
      <c r="D6099">
        <f>$Q$37*'Profilo eolico'!B6101</f>
        <v>233.38539578049645</v>
      </c>
      <c r="E6099">
        <f>$P$39*'Profilo fotovoltaico'!B6101+'Approvvigionamento energia'!$Q$39*'Profilo eolico'!B6101</f>
        <v>175.03904683537232</v>
      </c>
      <c r="F6099">
        <f>$P$41*'Profilo fotovoltaico'!B6101+'Approvvigionamento energia'!$Q$41*'Profilo eolico'!B6101</f>
        <v>116.69269789024823</v>
      </c>
      <c r="G6099">
        <f>$P$43*'Profilo fotovoltaico'!B6101+'Approvvigionamento energia'!$Q$43*'Profilo eolico'!B6101</f>
        <v>58.346348945124113</v>
      </c>
      <c r="H6099">
        <f t="shared" si="190"/>
        <v>1138.4335154826958</v>
      </c>
      <c r="I6099">
        <f>IF(LCOH!$C$28=Menu!$A$1,'Approvvigionamento energia'!C6099,0)+IF(LCOH!$C$28=Menu!$A$2,'Approvvigionamento energia'!D6099,0)+IF(LCOH!$C$28=Menu!$A$3,'Approvvigionamento energia'!E6099,0)+IF(LCOH!$C$28=Menu!$A$4,'Approvvigionamento energia'!F6099,0)+IF(LCOH!$C$28=Menu!$A$5,'Approvvigionamento energia'!G6099,0)+IF(LCOH!$C$28=Menu!$A$6,'Approvvigionamento energia'!H6099,0)</f>
        <v>116.69269789024823</v>
      </c>
      <c r="J6099">
        <f>'Approvvigionamento energia'!A6099+'Approvvigionamento energia'!B6099+'Approvvigionamento energia'!I6099</f>
        <v>156.69269789024821</v>
      </c>
      <c r="K6099">
        <f>IF(MIN(LCOH!$C$18,J6099)&gt;=$P$48*LCOH!$C$18, MIN(LCOH!$C$18,J6099),0)</f>
        <v>0</v>
      </c>
      <c r="L6099">
        <f t="shared" si="191"/>
        <v>156.69269789024821</v>
      </c>
      <c r="M6099">
        <f>K6099/LCOH!$C$18</f>
        <v>0</v>
      </c>
      <c r="N6099">
        <f>K6099/LCOH!$C$34</f>
        <v>0</v>
      </c>
    </row>
    <row r="6100" spans="1:14" x14ac:dyDescent="0.35">
      <c r="A6100">
        <f>'Profilo fotovoltaico'!B6102*LCOH!$C$20</f>
        <v>0</v>
      </c>
      <c r="B6100">
        <f>'Profilo eolico'!B6102*LCOH!$C$21</f>
        <v>40.800000000000004</v>
      </c>
      <c r="C6100">
        <f>$P$35*'Profilo fotovoltaico'!B6102</f>
        <v>0</v>
      </c>
      <c r="D6100">
        <f>$Q$37*'Profilo eolico'!B6102</f>
        <v>238.05310369610638</v>
      </c>
      <c r="E6100">
        <f>$P$39*'Profilo fotovoltaico'!B6102+'Approvvigionamento energia'!$Q$39*'Profilo eolico'!B6102</f>
        <v>178.53982777207978</v>
      </c>
      <c r="F6100">
        <f>$P$41*'Profilo fotovoltaico'!B6102+'Approvvigionamento energia'!$Q$41*'Profilo eolico'!B6102</f>
        <v>119.02655184805319</v>
      </c>
      <c r="G6100">
        <f>$P$43*'Profilo fotovoltaico'!B6102+'Approvvigionamento energia'!$Q$43*'Profilo eolico'!B6102</f>
        <v>59.513275924026594</v>
      </c>
      <c r="H6100">
        <f t="shared" si="190"/>
        <v>1138.4335154826958</v>
      </c>
      <c r="I6100">
        <f>IF(LCOH!$C$28=Menu!$A$1,'Approvvigionamento energia'!C6100,0)+IF(LCOH!$C$28=Menu!$A$2,'Approvvigionamento energia'!D6100,0)+IF(LCOH!$C$28=Menu!$A$3,'Approvvigionamento energia'!E6100,0)+IF(LCOH!$C$28=Menu!$A$4,'Approvvigionamento energia'!F6100,0)+IF(LCOH!$C$28=Menu!$A$5,'Approvvigionamento energia'!G6100,0)+IF(LCOH!$C$28=Menu!$A$6,'Approvvigionamento energia'!H6100,0)</f>
        <v>119.02655184805319</v>
      </c>
      <c r="J6100">
        <f>'Approvvigionamento energia'!A6100+'Approvvigionamento energia'!B6100+'Approvvigionamento energia'!I6100</f>
        <v>159.82655184805319</v>
      </c>
      <c r="K6100">
        <f>IF(MIN(LCOH!$C$18,J6100)&gt;=$P$48*LCOH!$C$18, MIN(LCOH!$C$18,J6100),0)</f>
        <v>0</v>
      </c>
      <c r="L6100">
        <f t="shared" si="191"/>
        <v>159.82655184805319</v>
      </c>
      <c r="M6100">
        <f>K6100/LCOH!$C$18</f>
        <v>0</v>
      </c>
      <c r="N6100">
        <f>K6100/LCOH!$C$34</f>
        <v>0</v>
      </c>
    </row>
    <row r="6101" spans="1:14" x14ac:dyDescent="0.35">
      <c r="A6101">
        <f>'Profilo fotovoltaico'!B6103*LCOH!$C$20</f>
        <v>0</v>
      </c>
      <c r="B6101">
        <f>'Profilo eolico'!B6103*LCOH!$C$21</f>
        <v>39.6</v>
      </c>
      <c r="C6101">
        <f>$P$35*'Profilo fotovoltaico'!B6103</f>
        <v>0</v>
      </c>
      <c r="D6101">
        <f>$Q$37*'Profilo eolico'!B6103</f>
        <v>231.05154182269149</v>
      </c>
      <c r="E6101">
        <f>$P$39*'Profilo fotovoltaico'!B6103+'Approvvigionamento energia'!$Q$39*'Profilo eolico'!B6103</f>
        <v>173.2886563670186</v>
      </c>
      <c r="F6101">
        <f>$P$41*'Profilo fotovoltaico'!B6103+'Approvvigionamento energia'!$Q$41*'Profilo eolico'!B6103</f>
        <v>115.52577091134575</v>
      </c>
      <c r="G6101">
        <f>$P$43*'Profilo fotovoltaico'!B6103+'Approvvigionamento energia'!$Q$43*'Profilo eolico'!B6103</f>
        <v>57.762885455672873</v>
      </c>
      <c r="H6101">
        <f t="shared" si="190"/>
        <v>1138.4335154826958</v>
      </c>
      <c r="I6101">
        <f>IF(LCOH!$C$28=Menu!$A$1,'Approvvigionamento energia'!C6101,0)+IF(LCOH!$C$28=Menu!$A$2,'Approvvigionamento energia'!D6101,0)+IF(LCOH!$C$28=Menu!$A$3,'Approvvigionamento energia'!E6101,0)+IF(LCOH!$C$28=Menu!$A$4,'Approvvigionamento energia'!F6101,0)+IF(LCOH!$C$28=Menu!$A$5,'Approvvigionamento energia'!G6101,0)+IF(LCOH!$C$28=Menu!$A$6,'Approvvigionamento energia'!H6101,0)</f>
        <v>115.52577091134575</v>
      </c>
      <c r="J6101">
        <f>'Approvvigionamento energia'!A6101+'Approvvigionamento energia'!B6101+'Approvvigionamento energia'!I6101</f>
        <v>155.12577091134574</v>
      </c>
      <c r="K6101">
        <f>IF(MIN(LCOH!$C$18,J6101)&gt;=$P$48*LCOH!$C$18, MIN(LCOH!$C$18,J6101),0)</f>
        <v>0</v>
      </c>
      <c r="L6101">
        <f t="shared" si="191"/>
        <v>155.12577091134574</v>
      </c>
      <c r="M6101">
        <f>K6101/LCOH!$C$18</f>
        <v>0</v>
      </c>
      <c r="N6101">
        <f>K6101/LCOH!$C$34</f>
        <v>0</v>
      </c>
    </row>
    <row r="6102" spans="1:14" x14ac:dyDescent="0.35">
      <c r="A6102">
        <f>'Profilo fotovoltaico'!B6104*LCOH!$C$20</f>
        <v>0</v>
      </c>
      <c r="B6102">
        <f>'Profilo eolico'!B6104*LCOH!$C$21</f>
        <v>38.1</v>
      </c>
      <c r="C6102">
        <f>$P$35*'Profilo fotovoltaico'!B6104</f>
        <v>0</v>
      </c>
      <c r="D6102">
        <f>$Q$37*'Profilo eolico'!B6104</f>
        <v>222.29958948092286</v>
      </c>
      <c r="E6102">
        <f>$P$39*'Profilo fotovoltaico'!B6104+'Approvvigionamento energia'!$Q$39*'Profilo eolico'!B6104</f>
        <v>166.72469211069213</v>
      </c>
      <c r="F6102">
        <f>$P$41*'Profilo fotovoltaico'!B6104+'Approvvigionamento energia'!$Q$41*'Profilo eolico'!B6104</f>
        <v>111.14979474046143</v>
      </c>
      <c r="G6102">
        <f>$P$43*'Profilo fotovoltaico'!B6104+'Approvvigionamento energia'!$Q$43*'Profilo eolico'!B6104</f>
        <v>55.574897370230715</v>
      </c>
      <c r="H6102">
        <f t="shared" si="190"/>
        <v>1138.4335154826958</v>
      </c>
      <c r="I6102">
        <f>IF(LCOH!$C$28=Menu!$A$1,'Approvvigionamento energia'!C6102,0)+IF(LCOH!$C$28=Menu!$A$2,'Approvvigionamento energia'!D6102,0)+IF(LCOH!$C$28=Menu!$A$3,'Approvvigionamento energia'!E6102,0)+IF(LCOH!$C$28=Menu!$A$4,'Approvvigionamento energia'!F6102,0)+IF(LCOH!$C$28=Menu!$A$5,'Approvvigionamento energia'!G6102,0)+IF(LCOH!$C$28=Menu!$A$6,'Approvvigionamento energia'!H6102,0)</f>
        <v>111.14979474046143</v>
      </c>
      <c r="J6102">
        <f>'Approvvigionamento energia'!A6102+'Approvvigionamento energia'!B6102+'Approvvigionamento energia'!I6102</f>
        <v>149.24979474046143</v>
      </c>
      <c r="K6102">
        <f>IF(MIN(LCOH!$C$18,J6102)&gt;=$P$48*LCOH!$C$18, MIN(LCOH!$C$18,J6102),0)</f>
        <v>0</v>
      </c>
      <c r="L6102">
        <f t="shared" si="191"/>
        <v>149.24979474046143</v>
      </c>
      <c r="M6102">
        <f>K6102/LCOH!$C$18</f>
        <v>0</v>
      </c>
      <c r="N6102">
        <f>K6102/LCOH!$C$34</f>
        <v>0</v>
      </c>
    </row>
    <row r="6103" spans="1:14" x14ac:dyDescent="0.35">
      <c r="A6103">
        <f>'Profilo fotovoltaico'!B6105*LCOH!$C$20</f>
        <v>30</v>
      </c>
      <c r="B6103">
        <f>'Profilo eolico'!B6105*LCOH!$C$21</f>
        <v>34.6</v>
      </c>
      <c r="C6103">
        <f>$P$35*'Profilo fotovoltaico'!B6105</f>
        <v>220.63836562866194</v>
      </c>
      <c r="D6103">
        <f>$Q$37*'Profilo eolico'!B6105</f>
        <v>201.87836735012942</v>
      </c>
      <c r="E6103">
        <f>$P$39*'Profilo fotovoltaico'!B6105+'Approvvigionamento energia'!$Q$39*'Profilo eolico'!B6105</f>
        <v>206.56836691976255</v>
      </c>
      <c r="F6103">
        <f>$P$41*'Profilo fotovoltaico'!B6105+'Approvvigionamento energia'!$Q$41*'Profilo eolico'!B6105</f>
        <v>211.25836648939568</v>
      </c>
      <c r="G6103">
        <f>$P$43*'Profilo fotovoltaico'!B6105+'Approvvigionamento energia'!$Q$43*'Profilo eolico'!B6105</f>
        <v>215.94836605902881</v>
      </c>
      <c r="H6103">
        <f t="shared" si="190"/>
        <v>1138.4335154826958</v>
      </c>
      <c r="I6103">
        <f>IF(LCOH!$C$28=Menu!$A$1,'Approvvigionamento energia'!C6103,0)+IF(LCOH!$C$28=Menu!$A$2,'Approvvigionamento energia'!D6103,0)+IF(LCOH!$C$28=Menu!$A$3,'Approvvigionamento energia'!E6103,0)+IF(LCOH!$C$28=Menu!$A$4,'Approvvigionamento energia'!F6103,0)+IF(LCOH!$C$28=Menu!$A$5,'Approvvigionamento energia'!G6103,0)+IF(LCOH!$C$28=Menu!$A$6,'Approvvigionamento energia'!H6103,0)</f>
        <v>211.25836648939568</v>
      </c>
      <c r="J6103">
        <f>'Approvvigionamento energia'!A6103+'Approvvigionamento energia'!B6103+'Approvvigionamento energia'!I6103</f>
        <v>275.85836648939568</v>
      </c>
      <c r="K6103">
        <f>IF(MIN(LCOH!$C$18,J6103)&gt;=$P$48*LCOH!$C$18, MIN(LCOH!$C$18,J6103),0)</f>
        <v>0</v>
      </c>
      <c r="L6103">
        <f t="shared" si="191"/>
        <v>275.85836648939568</v>
      </c>
      <c r="M6103">
        <f>K6103/LCOH!$C$18</f>
        <v>0</v>
      </c>
      <c r="N6103">
        <f>K6103/LCOH!$C$34</f>
        <v>0</v>
      </c>
    </row>
    <row r="6104" spans="1:14" x14ac:dyDescent="0.35">
      <c r="A6104">
        <f>'Profilo fotovoltaico'!B6106*LCOH!$C$20</f>
        <v>129</v>
      </c>
      <c r="B6104">
        <f>'Profilo eolico'!B6106*LCOH!$C$21</f>
        <v>29.6</v>
      </c>
      <c r="C6104">
        <f>$P$35*'Profilo fotovoltaico'!B6106</f>
        <v>948.74497220324645</v>
      </c>
      <c r="D6104">
        <f>$Q$37*'Profilo eolico'!B6106</f>
        <v>172.70519287756738</v>
      </c>
      <c r="E6104">
        <f>$P$39*'Profilo fotovoltaico'!B6106+'Approvvigionamento energia'!$Q$39*'Profilo eolico'!B6106</f>
        <v>366.71513770898713</v>
      </c>
      <c r="F6104">
        <f>$P$41*'Profilo fotovoltaico'!B6106+'Approvvigionamento energia'!$Q$41*'Profilo eolico'!B6106</f>
        <v>560.7250825404069</v>
      </c>
      <c r="G6104">
        <f>$P$43*'Profilo fotovoltaico'!B6106+'Approvvigionamento energia'!$Q$43*'Profilo eolico'!B6106</f>
        <v>754.73502737182662</v>
      </c>
      <c r="H6104">
        <f t="shared" si="190"/>
        <v>1138.4335154826958</v>
      </c>
      <c r="I6104">
        <f>IF(LCOH!$C$28=Menu!$A$1,'Approvvigionamento energia'!C6104,0)+IF(LCOH!$C$28=Menu!$A$2,'Approvvigionamento energia'!D6104,0)+IF(LCOH!$C$28=Menu!$A$3,'Approvvigionamento energia'!E6104,0)+IF(LCOH!$C$28=Menu!$A$4,'Approvvigionamento energia'!F6104,0)+IF(LCOH!$C$28=Menu!$A$5,'Approvvigionamento energia'!G6104,0)+IF(LCOH!$C$28=Menu!$A$6,'Approvvigionamento energia'!H6104,0)</f>
        <v>560.7250825404069</v>
      </c>
      <c r="J6104">
        <f>'Approvvigionamento energia'!A6104+'Approvvigionamento energia'!B6104+'Approvvigionamento energia'!I6104</f>
        <v>719.32508254040692</v>
      </c>
      <c r="K6104">
        <f>IF(MIN(LCOH!$C$18,J6104)&gt;=$P$48*LCOH!$C$18, MIN(LCOH!$C$18,J6104),0)</f>
        <v>719.32508254040692</v>
      </c>
      <c r="L6104">
        <f t="shared" si="191"/>
        <v>0</v>
      </c>
      <c r="M6104">
        <f>K6104/LCOH!$C$18</f>
        <v>0.47955005502693793</v>
      </c>
      <c r="N6104">
        <f>K6104/LCOH!$C$34</f>
        <v>13.859828179969305</v>
      </c>
    </row>
    <row r="6105" spans="1:14" x14ac:dyDescent="0.35">
      <c r="A6105">
        <f>'Profilo fotovoltaico'!B6107*LCOH!$C$20</f>
        <v>242</v>
      </c>
      <c r="B6105">
        <f>'Profilo eolico'!B6107*LCOH!$C$21</f>
        <v>32.700000000000003</v>
      </c>
      <c r="C6105">
        <f>$P$35*'Profilo fotovoltaico'!B6107</f>
        <v>1779.8161494045396</v>
      </c>
      <c r="D6105">
        <f>$Q$37*'Profilo eolico'!B6107</f>
        <v>190.79256105055583</v>
      </c>
      <c r="E6105">
        <f>$P$39*'Profilo fotovoltaico'!B6107+'Approvvigionamento energia'!$Q$39*'Profilo eolico'!B6107</f>
        <v>588.04845813905172</v>
      </c>
      <c r="F6105">
        <f>$P$41*'Profilo fotovoltaico'!B6107+'Approvvigionamento energia'!$Q$41*'Profilo eolico'!B6107</f>
        <v>985.30435522754772</v>
      </c>
      <c r="G6105">
        <f>$P$43*'Profilo fotovoltaico'!B6107+'Approvvigionamento energia'!$Q$43*'Profilo eolico'!B6107</f>
        <v>1382.5602523160437</v>
      </c>
      <c r="H6105">
        <f t="shared" si="190"/>
        <v>1138.4335154826958</v>
      </c>
      <c r="I6105">
        <f>IF(LCOH!$C$28=Menu!$A$1,'Approvvigionamento energia'!C6105,0)+IF(LCOH!$C$28=Menu!$A$2,'Approvvigionamento energia'!D6105,0)+IF(LCOH!$C$28=Menu!$A$3,'Approvvigionamento energia'!E6105,0)+IF(LCOH!$C$28=Menu!$A$4,'Approvvigionamento energia'!F6105,0)+IF(LCOH!$C$28=Menu!$A$5,'Approvvigionamento energia'!G6105,0)+IF(LCOH!$C$28=Menu!$A$6,'Approvvigionamento energia'!H6105,0)</f>
        <v>985.30435522754772</v>
      </c>
      <c r="J6105">
        <f>'Approvvigionamento energia'!A6105+'Approvvigionamento energia'!B6105+'Approvvigionamento energia'!I6105</f>
        <v>1260.0043552275476</v>
      </c>
      <c r="K6105">
        <f>IF(MIN(LCOH!$C$18,J6105)&gt;=$P$48*LCOH!$C$18, MIN(LCOH!$C$18,J6105),0)</f>
        <v>1260.0043552275476</v>
      </c>
      <c r="L6105">
        <f t="shared" si="191"/>
        <v>0</v>
      </c>
      <c r="M6105">
        <f>K6105/LCOH!$C$18</f>
        <v>0.84000290348503182</v>
      </c>
      <c r="N6105">
        <f>K6105/LCOH!$C$34</f>
        <v>24.277540563151209</v>
      </c>
    </row>
    <row r="6106" spans="1:14" x14ac:dyDescent="0.35">
      <c r="A6106">
        <f>'Profilo fotovoltaico'!B6108*LCOH!$C$20</f>
        <v>328</v>
      </c>
      <c r="B6106">
        <f>'Profilo eolico'!B6108*LCOH!$C$21</f>
        <v>36.1</v>
      </c>
      <c r="C6106">
        <f>$P$35*'Profilo fotovoltaico'!B6108</f>
        <v>2412.3127975400375</v>
      </c>
      <c r="D6106">
        <f>$Q$37*'Profilo eolico'!B6108</f>
        <v>210.63031969189802</v>
      </c>
      <c r="E6106">
        <f>$P$39*'Profilo fotovoltaico'!B6108+'Approvvigionamento energia'!$Q$39*'Profilo eolico'!B6108</f>
        <v>761.05093915393286</v>
      </c>
      <c r="F6106">
        <f>$P$41*'Profilo fotovoltaico'!B6108+'Approvvigionamento energia'!$Q$41*'Profilo eolico'!B6108</f>
        <v>1311.4715586159678</v>
      </c>
      <c r="G6106">
        <f>$P$43*'Profilo fotovoltaico'!B6108+'Approvvigionamento energia'!$Q$43*'Profilo eolico'!B6108</f>
        <v>1861.8921780780026</v>
      </c>
      <c r="H6106">
        <f t="shared" si="190"/>
        <v>1138.4335154826958</v>
      </c>
      <c r="I6106">
        <f>IF(LCOH!$C$28=Menu!$A$1,'Approvvigionamento energia'!C6106,0)+IF(LCOH!$C$28=Menu!$A$2,'Approvvigionamento energia'!D6106,0)+IF(LCOH!$C$28=Menu!$A$3,'Approvvigionamento energia'!E6106,0)+IF(LCOH!$C$28=Menu!$A$4,'Approvvigionamento energia'!F6106,0)+IF(LCOH!$C$28=Menu!$A$5,'Approvvigionamento energia'!G6106,0)+IF(LCOH!$C$28=Menu!$A$6,'Approvvigionamento energia'!H6106,0)</f>
        <v>1311.4715586159678</v>
      </c>
      <c r="J6106">
        <f>'Approvvigionamento energia'!A6106+'Approvvigionamento energia'!B6106+'Approvvigionamento energia'!I6106</f>
        <v>1675.5715586159677</v>
      </c>
      <c r="K6106">
        <f>IF(MIN(LCOH!$C$18,J6106)&gt;=$P$48*LCOH!$C$18, MIN(LCOH!$C$18,J6106),0)</f>
        <v>1500</v>
      </c>
      <c r="L6106">
        <f t="shared" si="191"/>
        <v>175.57155861596766</v>
      </c>
      <c r="M6106">
        <f>K6106/LCOH!$C$18</f>
        <v>1</v>
      </c>
      <c r="N6106">
        <f>K6106/LCOH!$C$34</f>
        <v>28.901734104046245</v>
      </c>
    </row>
    <row r="6107" spans="1:14" x14ac:dyDescent="0.35">
      <c r="A6107">
        <f>'Profilo fotovoltaico'!B6109*LCOH!$C$20</f>
        <v>382</v>
      </c>
      <c r="B6107">
        <f>'Profilo eolico'!B6109*LCOH!$C$21</f>
        <v>40.099999999999994</v>
      </c>
      <c r="C6107">
        <f>$P$35*'Profilo fotovoltaico'!B6109</f>
        <v>2809.4618556716287</v>
      </c>
      <c r="D6107">
        <f>$Q$37*'Profilo eolico'!B6109</f>
        <v>233.96885926994767</v>
      </c>
      <c r="E6107">
        <f>$P$39*'Profilo fotovoltaico'!B6109+'Approvvigionamento energia'!$Q$39*'Profilo eolico'!B6109</f>
        <v>877.8421083703679</v>
      </c>
      <c r="F6107">
        <f>$P$41*'Profilo fotovoltaico'!B6109+'Approvvigionamento energia'!$Q$41*'Profilo eolico'!B6109</f>
        <v>1521.7153574707881</v>
      </c>
      <c r="G6107">
        <f>$P$43*'Profilo fotovoltaico'!B6109+'Approvvigionamento energia'!$Q$43*'Profilo eolico'!B6109</f>
        <v>2165.5886065712089</v>
      </c>
      <c r="H6107">
        <f t="shared" si="190"/>
        <v>1138.4335154826958</v>
      </c>
      <c r="I6107">
        <f>IF(LCOH!$C$28=Menu!$A$1,'Approvvigionamento energia'!C6107,0)+IF(LCOH!$C$28=Menu!$A$2,'Approvvigionamento energia'!D6107,0)+IF(LCOH!$C$28=Menu!$A$3,'Approvvigionamento energia'!E6107,0)+IF(LCOH!$C$28=Menu!$A$4,'Approvvigionamento energia'!F6107,0)+IF(LCOH!$C$28=Menu!$A$5,'Approvvigionamento energia'!G6107,0)+IF(LCOH!$C$28=Menu!$A$6,'Approvvigionamento energia'!H6107,0)</f>
        <v>1521.7153574707881</v>
      </c>
      <c r="J6107">
        <f>'Approvvigionamento energia'!A6107+'Approvvigionamento energia'!B6107+'Approvvigionamento energia'!I6107</f>
        <v>1943.8153574707881</v>
      </c>
      <c r="K6107">
        <f>IF(MIN(LCOH!$C$18,J6107)&gt;=$P$48*LCOH!$C$18, MIN(LCOH!$C$18,J6107),0)</f>
        <v>1500</v>
      </c>
      <c r="L6107">
        <f t="shared" si="191"/>
        <v>443.81535747078806</v>
      </c>
      <c r="M6107">
        <f>K6107/LCOH!$C$18</f>
        <v>1</v>
      </c>
      <c r="N6107">
        <f>K6107/LCOH!$C$34</f>
        <v>28.901734104046245</v>
      </c>
    </row>
    <row r="6108" spans="1:14" x14ac:dyDescent="0.35">
      <c r="A6108">
        <f>'Profilo fotovoltaico'!B6110*LCOH!$C$20</f>
        <v>400</v>
      </c>
      <c r="B6108">
        <f>'Profilo eolico'!B6110*LCOH!$C$21</f>
        <v>43.6</v>
      </c>
      <c r="C6108">
        <f>$P$35*'Profilo fotovoltaico'!B6110</f>
        <v>2941.844875048826</v>
      </c>
      <c r="D6108">
        <f>$Q$37*'Profilo eolico'!B6110</f>
        <v>254.39008140074111</v>
      </c>
      <c r="E6108">
        <f>$P$39*'Profilo fotovoltaico'!B6110+'Approvvigionamento energia'!$Q$39*'Profilo eolico'!B6110</f>
        <v>926.25377981276233</v>
      </c>
      <c r="F6108">
        <f>$P$41*'Profilo fotovoltaico'!B6110+'Approvvigionamento energia'!$Q$41*'Profilo eolico'!B6110</f>
        <v>1598.1174782247836</v>
      </c>
      <c r="G6108">
        <f>$P$43*'Profilo fotovoltaico'!B6110+'Approvvigionamento energia'!$Q$43*'Profilo eolico'!B6110</f>
        <v>2269.9811766368048</v>
      </c>
      <c r="H6108">
        <f t="shared" si="190"/>
        <v>1138.4335154826958</v>
      </c>
      <c r="I6108">
        <f>IF(LCOH!$C$28=Menu!$A$1,'Approvvigionamento energia'!C6108,0)+IF(LCOH!$C$28=Menu!$A$2,'Approvvigionamento energia'!D6108,0)+IF(LCOH!$C$28=Menu!$A$3,'Approvvigionamento energia'!E6108,0)+IF(LCOH!$C$28=Menu!$A$4,'Approvvigionamento energia'!F6108,0)+IF(LCOH!$C$28=Menu!$A$5,'Approvvigionamento energia'!G6108,0)+IF(LCOH!$C$28=Menu!$A$6,'Approvvigionamento energia'!H6108,0)</f>
        <v>1598.1174782247836</v>
      </c>
      <c r="J6108">
        <f>'Approvvigionamento energia'!A6108+'Approvvigionamento energia'!B6108+'Approvvigionamento energia'!I6108</f>
        <v>2041.7174782247835</v>
      </c>
      <c r="K6108">
        <f>IF(MIN(LCOH!$C$18,J6108)&gt;=$P$48*LCOH!$C$18, MIN(LCOH!$C$18,J6108),0)</f>
        <v>1500</v>
      </c>
      <c r="L6108">
        <f t="shared" si="191"/>
        <v>541.71747822478346</v>
      </c>
      <c r="M6108">
        <f>K6108/LCOH!$C$18</f>
        <v>1</v>
      </c>
      <c r="N6108">
        <f>K6108/LCOH!$C$34</f>
        <v>28.901734104046245</v>
      </c>
    </row>
    <row r="6109" spans="1:14" x14ac:dyDescent="0.35">
      <c r="A6109">
        <f>'Profilo fotovoltaico'!B6111*LCOH!$C$20</f>
        <v>381</v>
      </c>
      <c r="B6109">
        <f>'Profilo eolico'!B6111*LCOH!$C$21</f>
        <v>49.8</v>
      </c>
      <c r="C6109">
        <f>$P$35*'Profilo fotovoltaico'!B6111</f>
        <v>2802.1072434840066</v>
      </c>
      <c r="D6109">
        <f>$Q$37*'Profilo eolico'!B6111</f>
        <v>290.56481774671806</v>
      </c>
      <c r="E6109">
        <f>$P$39*'Profilo fotovoltaico'!B6111+'Approvvigionamento energia'!$Q$39*'Profilo eolico'!B6111</f>
        <v>918.45042418104015</v>
      </c>
      <c r="F6109">
        <f>$P$41*'Profilo fotovoltaico'!B6111+'Approvvigionamento energia'!$Q$41*'Profilo eolico'!B6111</f>
        <v>1546.3360306153622</v>
      </c>
      <c r="G6109">
        <f>$P$43*'Profilo fotovoltaico'!B6111+'Approvvigionamento energia'!$Q$43*'Profilo eolico'!B6111</f>
        <v>2174.2216370496844</v>
      </c>
      <c r="H6109">
        <f t="shared" si="190"/>
        <v>1138.4335154826958</v>
      </c>
      <c r="I6109">
        <f>IF(LCOH!$C$28=Menu!$A$1,'Approvvigionamento energia'!C6109,0)+IF(LCOH!$C$28=Menu!$A$2,'Approvvigionamento energia'!D6109,0)+IF(LCOH!$C$28=Menu!$A$3,'Approvvigionamento energia'!E6109,0)+IF(LCOH!$C$28=Menu!$A$4,'Approvvigionamento energia'!F6109,0)+IF(LCOH!$C$28=Menu!$A$5,'Approvvigionamento energia'!G6109,0)+IF(LCOH!$C$28=Menu!$A$6,'Approvvigionamento energia'!H6109,0)</f>
        <v>1546.3360306153622</v>
      </c>
      <c r="J6109">
        <f>'Approvvigionamento energia'!A6109+'Approvvigionamento energia'!B6109+'Approvvigionamento energia'!I6109</f>
        <v>1977.1360306153622</v>
      </c>
      <c r="K6109">
        <f>IF(MIN(LCOH!$C$18,J6109)&gt;=$P$48*LCOH!$C$18, MIN(LCOH!$C$18,J6109),0)</f>
        <v>1500</v>
      </c>
      <c r="L6109">
        <f t="shared" si="191"/>
        <v>477.13603061536219</v>
      </c>
      <c r="M6109">
        <f>K6109/LCOH!$C$18</f>
        <v>1</v>
      </c>
      <c r="N6109">
        <f>K6109/LCOH!$C$34</f>
        <v>28.901734104046245</v>
      </c>
    </row>
    <row r="6110" spans="1:14" x14ac:dyDescent="0.35">
      <c r="A6110">
        <f>'Profilo fotovoltaico'!B6112*LCOH!$C$20</f>
        <v>331</v>
      </c>
      <c r="B6110">
        <f>'Profilo eolico'!B6112*LCOH!$C$21</f>
        <v>58.8</v>
      </c>
      <c r="C6110">
        <f>$P$35*'Profilo fotovoltaico'!B6112</f>
        <v>2434.3766341029036</v>
      </c>
      <c r="D6110">
        <f>$Q$37*'Profilo eolico'!B6112</f>
        <v>343.07653179732978</v>
      </c>
      <c r="E6110">
        <f>$P$39*'Profilo fotovoltaico'!B6112+'Approvvigionamento energia'!$Q$39*'Profilo eolico'!B6112</f>
        <v>865.90155737372322</v>
      </c>
      <c r="F6110">
        <f>$P$41*'Profilo fotovoltaico'!B6112+'Approvvigionamento energia'!$Q$41*'Profilo eolico'!B6112</f>
        <v>1388.7265829501166</v>
      </c>
      <c r="G6110">
        <f>$P$43*'Profilo fotovoltaico'!B6112+'Approvvigionamento energia'!$Q$43*'Profilo eolico'!B6112</f>
        <v>1911.5516085265103</v>
      </c>
      <c r="H6110">
        <f t="shared" si="190"/>
        <v>1138.4335154826958</v>
      </c>
      <c r="I6110">
        <f>IF(LCOH!$C$28=Menu!$A$1,'Approvvigionamento energia'!C6110,0)+IF(LCOH!$C$28=Menu!$A$2,'Approvvigionamento energia'!D6110,0)+IF(LCOH!$C$28=Menu!$A$3,'Approvvigionamento energia'!E6110,0)+IF(LCOH!$C$28=Menu!$A$4,'Approvvigionamento energia'!F6110,0)+IF(LCOH!$C$28=Menu!$A$5,'Approvvigionamento energia'!G6110,0)+IF(LCOH!$C$28=Menu!$A$6,'Approvvigionamento energia'!H6110,0)</f>
        <v>1388.7265829501166</v>
      </c>
      <c r="J6110">
        <f>'Approvvigionamento energia'!A6110+'Approvvigionamento energia'!B6110+'Approvvigionamento energia'!I6110</f>
        <v>1778.5265829501166</v>
      </c>
      <c r="K6110">
        <f>IF(MIN(LCOH!$C$18,J6110)&gt;=$P$48*LCOH!$C$18, MIN(LCOH!$C$18,J6110),0)</f>
        <v>1500</v>
      </c>
      <c r="L6110">
        <f t="shared" si="191"/>
        <v>278.52658295011656</v>
      </c>
      <c r="M6110">
        <f>K6110/LCOH!$C$18</f>
        <v>1</v>
      </c>
      <c r="N6110">
        <f>K6110/LCOH!$C$34</f>
        <v>28.901734104046245</v>
      </c>
    </row>
    <row r="6111" spans="1:14" x14ac:dyDescent="0.35">
      <c r="A6111">
        <f>'Profilo fotovoltaico'!B6113*LCOH!$C$20</f>
        <v>271</v>
      </c>
      <c r="B6111">
        <f>'Profilo eolico'!B6113*LCOH!$C$21</f>
        <v>68.2</v>
      </c>
      <c r="C6111">
        <f>$P$35*'Profilo fotovoltaico'!B6113</f>
        <v>1993.0999028455797</v>
      </c>
      <c r="D6111">
        <f>$Q$37*'Profilo eolico'!B6113</f>
        <v>397.92209980574643</v>
      </c>
      <c r="E6111">
        <f>$P$39*'Profilo fotovoltaico'!B6113+'Approvvigionamento energia'!$Q$39*'Profilo eolico'!B6113</f>
        <v>796.71655056570467</v>
      </c>
      <c r="F6111">
        <f>$P$41*'Profilo fotovoltaico'!B6113+'Approvvigionamento energia'!$Q$41*'Profilo eolico'!B6113</f>
        <v>1195.5110013256631</v>
      </c>
      <c r="G6111">
        <f>$P$43*'Profilo fotovoltaico'!B6113+'Approvvigionamento energia'!$Q$43*'Profilo eolico'!B6113</f>
        <v>1594.3054520856215</v>
      </c>
      <c r="H6111">
        <f t="shared" si="190"/>
        <v>1138.4335154826958</v>
      </c>
      <c r="I6111">
        <f>IF(LCOH!$C$28=Menu!$A$1,'Approvvigionamento energia'!C6111,0)+IF(LCOH!$C$28=Menu!$A$2,'Approvvigionamento energia'!D6111,0)+IF(LCOH!$C$28=Menu!$A$3,'Approvvigionamento energia'!E6111,0)+IF(LCOH!$C$28=Menu!$A$4,'Approvvigionamento energia'!F6111,0)+IF(LCOH!$C$28=Menu!$A$5,'Approvvigionamento energia'!G6111,0)+IF(LCOH!$C$28=Menu!$A$6,'Approvvigionamento energia'!H6111,0)</f>
        <v>1195.5110013256631</v>
      </c>
      <c r="J6111">
        <f>'Approvvigionamento energia'!A6111+'Approvvigionamento energia'!B6111+'Approvvigionamento energia'!I6111</f>
        <v>1534.7110013256631</v>
      </c>
      <c r="K6111">
        <f>IF(MIN(LCOH!$C$18,J6111)&gt;=$P$48*LCOH!$C$18, MIN(LCOH!$C$18,J6111),0)</f>
        <v>1500</v>
      </c>
      <c r="L6111">
        <f t="shared" si="191"/>
        <v>34.711001325663119</v>
      </c>
      <c r="M6111">
        <f>K6111/LCOH!$C$18</f>
        <v>1</v>
      </c>
      <c r="N6111">
        <f>K6111/LCOH!$C$34</f>
        <v>28.901734104046245</v>
      </c>
    </row>
    <row r="6112" spans="1:14" x14ac:dyDescent="0.35">
      <c r="A6112">
        <f>'Profilo fotovoltaico'!B6114*LCOH!$C$20</f>
        <v>201</v>
      </c>
      <c r="B6112">
        <f>'Profilo eolico'!B6114*LCOH!$C$21</f>
        <v>75.399999999999991</v>
      </c>
      <c r="C6112">
        <f>$P$35*'Profilo fotovoltaico'!B6114</f>
        <v>1478.2770497120353</v>
      </c>
      <c r="D6112">
        <f>$Q$37*'Profilo eolico'!B6114</f>
        <v>439.93147104623574</v>
      </c>
      <c r="E6112">
        <f>$P$39*'Profilo fotovoltaico'!B6114+'Approvvigionamento energia'!$Q$39*'Profilo eolico'!B6114</f>
        <v>699.51786571268553</v>
      </c>
      <c r="F6112">
        <f>$P$41*'Profilo fotovoltaico'!B6114+'Approvvigionamento energia'!$Q$41*'Profilo eolico'!B6114</f>
        <v>959.10426037913544</v>
      </c>
      <c r="G6112">
        <f>$P$43*'Profilo fotovoltaico'!B6114+'Approvvigionamento energia'!$Q$43*'Profilo eolico'!B6114</f>
        <v>1218.6906550455853</v>
      </c>
      <c r="H6112">
        <f t="shared" si="190"/>
        <v>1138.4335154826958</v>
      </c>
      <c r="I6112">
        <f>IF(LCOH!$C$28=Menu!$A$1,'Approvvigionamento energia'!C6112,0)+IF(LCOH!$C$28=Menu!$A$2,'Approvvigionamento energia'!D6112,0)+IF(LCOH!$C$28=Menu!$A$3,'Approvvigionamento energia'!E6112,0)+IF(LCOH!$C$28=Menu!$A$4,'Approvvigionamento energia'!F6112,0)+IF(LCOH!$C$28=Menu!$A$5,'Approvvigionamento energia'!G6112,0)+IF(LCOH!$C$28=Menu!$A$6,'Approvvigionamento energia'!H6112,0)</f>
        <v>959.10426037913544</v>
      </c>
      <c r="J6112">
        <f>'Approvvigionamento energia'!A6112+'Approvvigionamento energia'!B6112+'Approvvigionamento energia'!I6112</f>
        <v>1235.5042603791353</v>
      </c>
      <c r="K6112">
        <f>IF(MIN(LCOH!$C$18,J6112)&gt;=$P$48*LCOH!$C$18, MIN(LCOH!$C$18,J6112),0)</f>
        <v>1235.5042603791353</v>
      </c>
      <c r="L6112">
        <f t="shared" si="191"/>
        <v>0</v>
      </c>
      <c r="M6112">
        <f>K6112/LCOH!$C$18</f>
        <v>0.82366950691942353</v>
      </c>
      <c r="N6112">
        <f>K6112/LCOH!$C$34</f>
        <v>23.805477078596056</v>
      </c>
    </row>
    <row r="6113" spans="1:14" x14ac:dyDescent="0.35">
      <c r="A6113">
        <f>'Profilo fotovoltaico'!B6115*LCOH!$C$20</f>
        <v>127</v>
      </c>
      <c r="B6113">
        <f>'Profilo eolico'!B6115*LCOH!$C$21</f>
        <v>79.600000000000009</v>
      </c>
      <c r="C6113">
        <f>$P$35*'Profilo fotovoltaico'!B6115</f>
        <v>934.03574782800229</v>
      </c>
      <c r="D6113">
        <f>$Q$37*'Profilo eolico'!B6115</f>
        <v>464.43693760318791</v>
      </c>
      <c r="E6113">
        <f>$P$39*'Profilo fotovoltaico'!B6115+'Approvvigionamento energia'!$Q$39*'Profilo eolico'!B6115</f>
        <v>581.83664015939144</v>
      </c>
      <c r="F6113">
        <f>$P$41*'Profilo fotovoltaico'!B6115+'Approvvigionamento energia'!$Q$41*'Profilo eolico'!B6115</f>
        <v>699.23634271559513</v>
      </c>
      <c r="G6113">
        <f>$P$43*'Profilo fotovoltaico'!B6115+'Approvvigionamento energia'!$Q$43*'Profilo eolico'!B6115</f>
        <v>816.63604527179871</v>
      </c>
      <c r="H6113">
        <f t="shared" si="190"/>
        <v>1138.4335154826958</v>
      </c>
      <c r="I6113">
        <f>IF(LCOH!$C$28=Menu!$A$1,'Approvvigionamento energia'!C6113,0)+IF(LCOH!$C$28=Menu!$A$2,'Approvvigionamento energia'!D6113,0)+IF(LCOH!$C$28=Menu!$A$3,'Approvvigionamento energia'!E6113,0)+IF(LCOH!$C$28=Menu!$A$4,'Approvvigionamento energia'!F6113,0)+IF(LCOH!$C$28=Menu!$A$5,'Approvvigionamento energia'!G6113,0)+IF(LCOH!$C$28=Menu!$A$6,'Approvvigionamento energia'!H6113,0)</f>
        <v>699.23634271559513</v>
      </c>
      <c r="J6113">
        <f>'Approvvigionamento energia'!A6113+'Approvvigionamento energia'!B6113+'Approvvigionamento energia'!I6113</f>
        <v>905.83634271559515</v>
      </c>
      <c r="K6113">
        <f>IF(MIN(LCOH!$C$18,J6113)&gt;=$P$48*LCOH!$C$18, MIN(LCOH!$C$18,J6113),0)</f>
        <v>905.83634271559515</v>
      </c>
      <c r="L6113">
        <f t="shared" si="191"/>
        <v>0</v>
      </c>
      <c r="M6113">
        <f>K6113/LCOH!$C$18</f>
        <v>0.60389089514373007</v>
      </c>
      <c r="N6113">
        <f>K6113/LCOH!$C$34</f>
        <v>17.453494079298558</v>
      </c>
    </row>
    <row r="6114" spans="1:14" x14ac:dyDescent="0.35">
      <c r="A6114">
        <f>'Profilo fotovoltaico'!B6116*LCOH!$C$20</f>
        <v>50</v>
      </c>
      <c r="B6114">
        <f>'Profilo eolico'!B6116*LCOH!$C$21</f>
        <v>79.399999999999991</v>
      </c>
      <c r="C6114">
        <f>$P$35*'Profilo fotovoltaico'!B6116</f>
        <v>367.73060938110325</v>
      </c>
      <c r="D6114">
        <f>$Q$37*'Profilo eolico'!B6116</f>
        <v>463.27001062428542</v>
      </c>
      <c r="E6114">
        <f>$P$39*'Profilo fotovoltaico'!B6116+'Approvvigionamento energia'!$Q$39*'Profilo eolico'!B6116</f>
        <v>439.38516031348985</v>
      </c>
      <c r="F6114">
        <f>$P$41*'Profilo fotovoltaico'!B6116+'Approvvigionamento energia'!$Q$41*'Profilo eolico'!B6116</f>
        <v>415.50031000269433</v>
      </c>
      <c r="G6114">
        <f>$P$43*'Profilo fotovoltaico'!B6116+'Approvvigionamento energia'!$Q$43*'Profilo eolico'!B6116</f>
        <v>391.61545969189876</v>
      </c>
      <c r="H6114">
        <f t="shared" si="190"/>
        <v>1138.4335154826958</v>
      </c>
      <c r="I6114">
        <f>IF(LCOH!$C$28=Menu!$A$1,'Approvvigionamento energia'!C6114,0)+IF(LCOH!$C$28=Menu!$A$2,'Approvvigionamento energia'!D6114,0)+IF(LCOH!$C$28=Menu!$A$3,'Approvvigionamento energia'!E6114,0)+IF(LCOH!$C$28=Menu!$A$4,'Approvvigionamento energia'!F6114,0)+IF(LCOH!$C$28=Menu!$A$5,'Approvvigionamento energia'!G6114,0)+IF(LCOH!$C$28=Menu!$A$6,'Approvvigionamento energia'!H6114,0)</f>
        <v>415.50031000269433</v>
      </c>
      <c r="J6114">
        <f>'Approvvigionamento energia'!A6114+'Approvvigionamento energia'!B6114+'Approvvigionamento energia'!I6114</f>
        <v>544.90031000269437</v>
      </c>
      <c r="K6114">
        <f>IF(MIN(LCOH!$C$18,J6114)&gt;=$P$48*LCOH!$C$18, MIN(LCOH!$C$18,J6114),0)</f>
        <v>544.90031000269437</v>
      </c>
      <c r="L6114">
        <f t="shared" si="191"/>
        <v>0</v>
      </c>
      <c r="M6114">
        <f>K6114/LCOH!$C$18</f>
        <v>0.36326687333512958</v>
      </c>
      <c r="N6114">
        <f>K6114/LCOH!$C$34</f>
        <v>10.499042581940161</v>
      </c>
    </row>
    <row r="6115" spans="1:14" x14ac:dyDescent="0.35">
      <c r="A6115">
        <f>'Profilo fotovoltaico'!B6117*LCOH!$C$20</f>
        <v>2</v>
      </c>
      <c r="B6115">
        <f>'Profilo eolico'!B6117*LCOH!$C$21</f>
        <v>91.899999999999991</v>
      </c>
      <c r="C6115">
        <f>$P$35*'Profilo fotovoltaico'!B6117</f>
        <v>14.70922437524413</v>
      </c>
      <c r="D6115">
        <f>$Q$37*'Profilo eolico'!B6117</f>
        <v>536.20294680569054</v>
      </c>
      <c r="E6115">
        <f>$P$39*'Profilo fotovoltaico'!B6117+'Approvvigionamento energia'!$Q$39*'Profilo eolico'!B6117</f>
        <v>405.82951619807892</v>
      </c>
      <c r="F6115">
        <f>$P$41*'Profilo fotovoltaico'!B6117+'Approvvigionamento energia'!$Q$41*'Profilo eolico'!B6117</f>
        <v>275.45608559046735</v>
      </c>
      <c r="G6115">
        <f>$P$43*'Profilo fotovoltaico'!B6117+'Approvvigionamento energia'!$Q$43*'Profilo eolico'!B6117</f>
        <v>145.08265498285573</v>
      </c>
      <c r="H6115">
        <f t="shared" si="190"/>
        <v>1138.4335154826958</v>
      </c>
      <c r="I6115">
        <f>IF(LCOH!$C$28=Menu!$A$1,'Approvvigionamento energia'!C6115,0)+IF(LCOH!$C$28=Menu!$A$2,'Approvvigionamento energia'!D6115,0)+IF(LCOH!$C$28=Menu!$A$3,'Approvvigionamento energia'!E6115,0)+IF(LCOH!$C$28=Menu!$A$4,'Approvvigionamento energia'!F6115,0)+IF(LCOH!$C$28=Menu!$A$5,'Approvvigionamento energia'!G6115,0)+IF(LCOH!$C$28=Menu!$A$6,'Approvvigionamento energia'!H6115,0)</f>
        <v>275.45608559046735</v>
      </c>
      <c r="J6115">
        <f>'Approvvigionamento energia'!A6115+'Approvvigionamento energia'!B6115+'Approvvigionamento energia'!I6115</f>
        <v>369.35608559046733</v>
      </c>
      <c r="K6115">
        <f>IF(MIN(LCOH!$C$18,J6115)&gt;=$P$48*LCOH!$C$18, MIN(LCOH!$C$18,J6115),0)</f>
        <v>0</v>
      </c>
      <c r="L6115">
        <f t="shared" si="191"/>
        <v>369.35608559046733</v>
      </c>
      <c r="M6115">
        <f>K6115/LCOH!$C$18</f>
        <v>0</v>
      </c>
      <c r="N6115">
        <f>K6115/LCOH!$C$34</f>
        <v>0</v>
      </c>
    </row>
    <row r="6116" spans="1:14" x14ac:dyDescent="0.35">
      <c r="A6116">
        <f>'Profilo fotovoltaico'!B6118*LCOH!$C$20</f>
        <v>0</v>
      </c>
      <c r="B6116">
        <f>'Profilo eolico'!B6118*LCOH!$C$21</f>
        <v>96.600000000000009</v>
      </c>
      <c r="C6116">
        <f>$P$35*'Profilo fotovoltaico'!B6118</f>
        <v>0</v>
      </c>
      <c r="D6116">
        <f>$Q$37*'Profilo eolico'!B6118</f>
        <v>563.62573080989898</v>
      </c>
      <c r="E6116">
        <f>$P$39*'Profilo fotovoltaico'!B6118+'Approvvigionamento energia'!$Q$39*'Profilo eolico'!B6118</f>
        <v>422.71929810742415</v>
      </c>
      <c r="F6116">
        <f>$P$41*'Profilo fotovoltaico'!B6118+'Approvvigionamento energia'!$Q$41*'Profilo eolico'!B6118</f>
        <v>281.81286540494949</v>
      </c>
      <c r="G6116">
        <f>$P$43*'Profilo fotovoltaico'!B6118+'Approvvigionamento energia'!$Q$43*'Profilo eolico'!B6118</f>
        <v>140.90643270247475</v>
      </c>
      <c r="H6116">
        <f t="shared" si="190"/>
        <v>1138.4335154826958</v>
      </c>
      <c r="I6116">
        <f>IF(LCOH!$C$28=Menu!$A$1,'Approvvigionamento energia'!C6116,0)+IF(LCOH!$C$28=Menu!$A$2,'Approvvigionamento energia'!D6116,0)+IF(LCOH!$C$28=Menu!$A$3,'Approvvigionamento energia'!E6116,0)+IF(LCOH!$C$28=Menu!$A$4,'Approvvigionamento energia'!F6116,0)+IF(LCOH!$C$28=Menu!$A$5,'Approvvigionamento energia'!G6116,0)+IF(LCOH!$C$28=Menu!$A$6,'Approvvigionamento energia'!H6116,0)</f>
        <v>281.81286540494949</v>
      </c>
      <c r="J6116">
        <f>'Approvvigionamento energia'!A6116+'Approvvigionamento energia'!B6116+'Approvvigionamento energia'!I6116</f>
        <v>378.41286540494951</v>
      </c>
      <c r="K6116">
        <f>IF(MIN(LCOH!$C$18,J6116)&gt;=$P$48*LCOH!$C$18, MIN(LCOH!$C$18,J6116),0)</f>
        <v>378.41286540494951</v>
      </c>
      <c r="L6116">
        <f t="shared" si="191"/>
        <v>0</v>
      </c>
      <c r="M6116">
        <f>K6116/LCOH!$C$18</f>
        <v>0.25227524360329967</v>
      </c>
      <c r="N6116">
        <f>K6116/LCOH!$C$34</f>
        <v>7.2911920116560598</v>
      </c>
    </row>
    <row r="6117" spans="1:14" x14ac:dyDescent="0.35">
      <c r="A6117">
        <f>'Profilo fotovoltaico'!B6119*LCOH!$C$20</f>
        <v>0</v>
      </c>
      <c r="B6117">
        <f>'Profilo eolico'!B6119*LCOH!$C$21</f>
        <v>84.9</v>
      </c>
      <c r="C6117">
        <f>$P$35*'Profilo fotovoltaico'!B6119</f>
        <v>0</v>
      </c>
      <c r="D6117">
        <f>$Q$37*'Profilo eolico'!B6119</f>
        <v>495.36050254410372</v>
      </c>
      <c r="E6117">
        <f>$P$39*'Profilo fotovoltaico'!B6119+'Approvvigionamento energia'!$Q$39*'Profilo eolico'!B6119</f>
        <v>371.52037690807776</v>
      </c>
      <c r="F6117">
        <f>$P$41*'Profilo fotovoltaico'!B6119+'Approvvigionamento energia'!$Q$41*'Profilo eolico'!B6119</f>
        <v>247.68025127205186</v>
      </c>
      <c r="G6117">
        <f>$P$43*'Profilo fotovoltaico'!B6119+'Approvvigionamento energia'!$Q$43*'Profilo eolico'!B6119</f>
        <v>123.84012563602593</v>
      </c>
      <c r="H6117">
        <f t="shared" si="190"/>
        <v>1138.4335154826958</v>
      </c>
      <c r="I6117">
        <f>IF(LCOH!$C$28=Menu!$A$1,'Approvvigionamento energia'!C6117,0)+IF(LCOH!$C$28=Menu!$A$2,'Approvvigionamento energia'!D6117,0)+IF(LCOH!$C$28=Menu!$A$3,'Approvvigionamento energia'!E6117,0)+IF(LCOH!$C$28=Menu!$A$4,'Approvvigionamento energia'!F6117,0)+IF(LCOH!$C$28=Menu!$A$5,'Approvvigionamento energia'!G6117,0)+IF(LCOH!$C$28=Menu!$A$6,'Approvvigionamento energia'!H6117,0)</f>
        <v>247.68025127205186</v>
      </c>
      <c r="J6117">
        <f>'Approvvigionamento energia'!A6117+'Approvvigionamento energia'!B6117+'Approvvigionamento energia'!I6117</f>
        <v>332.5802512720519</v>
      </c>
      <c r="K6117">
        <f>IF(MIN(LCOH!$C$18,J6117)&gt;=$P$48*LCOH!$C$18, MIN(LCOH!$C$18,J6117),0)</f>
        <v>0</v>
      </c>
      <c r="L6117">
        <f t="shared" si="191"/>
        <v>332.5802512720519</v>
      </c>
      <c r="M6117">
        <f>K6117/LCOH!$C$18</f>
        <v>0</v>
      </c>
      <c r="N6117">
        <f>K6117/LCOH!$C$34</f>
        <v>0</v>
      </c>
    </row>
    <row r="6118" spans="1:14" x14ac:dyDescent="0.35">
      <c r="A6118">
        <f>'Profilo fotovoltaico'!B6120*LCOH!$C$20</f>
        <v>0</v>
      </c>
      <c r="B6118">
        <f>'Profilo eolico'!B6120*LCOH!$C$21</f>
        <v>72.900000000000006</v>
      </c>
      <c r="C6118">
        <f>$P$35*'Profilo fotovoltaico'!B6120</f>
        <v>0</v>
      </c>
      <c r="D6118">
        <f>$Q$37*'Profilo eolico'!B6120</f>
        <v>425.34488380995481</v>
      </c>
      <c r="E6118">
        <f>$P$39*'Profilo fotovoltaico'!B6120+'Approvvigionamento energia'!$Q$39*'Profilo eolico'!B6120</f>
        <v>319.00866285746611</v>
      </c>
      <c r="F6118">
        <f>$P$41*'Profilo fotovoltaico'!B6120+'Approvvigionamento energia'!$Q$41*'Profilo eolico'!B6120</f>
        <v>212.6724419049774</v>
      </c>
      <c r="G6118">
        <f>$P$43*'Profilo fotovoltaico'!B6120+'Approvvigionamento energia'!$Q$43*'Profilo eolico'!B6120</f>
        <v>106.3362209524887</v>
      </c>
      <c r="H6118">
        <f t="shared" si="190"/>
        <v>1138.4335154826958</v>
      </c>
      <c r="I6118">
        <f>IF(LCOH!$C$28=Menu!$A$1,'Approvvigionamento energia'!C6118,0)+IF(LCOH!$C$28=Menu!$A$2,'Approvvigionamento energia'!D6118,0)+IF(LCOH!$C$28=Menu!$A$3,'Approvvigionamento energia'!E6118,0)+IF(LCOH!$C$28=Menu!$A$4,'Approvvigionamento energia'!F6118,0)+IF(LCOH!$C$28=Menu!$A$5,'Approvvigionamento energia'!G6118,0)+IF(LCOH!$C$28=Menu!$A$6,'Approvvigionamento energia'!H6118,0)</f>
        <v>212.6724419049774</v>
      </c>
      <c r="J6118">
        <f>'Approvvigionamento energia'!A6118+'Approvvigionamento energia'!B6118+'Approvvigionamento energia'!I6118</f>
        <v>285.57244190497738</v>
      </c>
      <c r="K6118">
        <f>IF(MIN(LCOH!$C$18,J6118)&gt;=$P$48*LCOH!$C$18, MIN(LCOH!$C$18,J6118),0)</f>
        <v>0</v>
      </c>
      <c r="L6118">
        <f t="shared" si="191"/>
        <v>285.57244190497738</v>
      </c>
      <c r="M6118">
        <f>K6118/LCOH!$C$18</f>
        <v>0</v>
      </c>
      <c r="N6118">
        <f>K6118/LCOH!$C$34</f>
        <v>0</v>
      </c>
    </row>
    <row r="6119" spans="1:14" x14ac:dyDescent="0.35">
      <c r="A6119">
        <f>'Profilo fotovoltaico'!B6121*LCOH!$C$20</f>
        <v>0</v>
      </c>
      <c r="B6119">
        <f>'Profilo eolico'!B6121*LCOH!$C$21</f>
        <v>69.3</v>
      </c>
      <c r="C6119">
        <f>$P$35*'Profilo fotovoltaico'!B6121</f>
        <v>0</v>
      </c>
      <c r="D6119">
        <f>$Q$37*'Profilo eolico'!B6121</f>
        <v>404.34019818971007</v>
      </c>
      <c r="E6119">
        <f>$P$39*'Profilo fotovoltaico'!B6121+'Approvvigionamento energia'!$Q$39*'Profilo eolico'!B6121</f>
        <v>303.25514864228256</v>
      </c>
      <c r="F6119">
        <f>$P$41*'Profilo fotovoltaico'!B6121+'Approvvigionamento energia'!$Q$41*'Profilo eolico'!B6121</f>
        <v>202.17009909485503</v>
      </c>
      <c r="G6119">
        <f>$P$43*'Profilo fotovoltaico'!B6121+'Approvvigionamento energia'!$Q$43*'Profilo eolico'!B6121</f>
        <v>101.08504954742752</v>
      </c>
      <c r="H6119">
        <f t="shared" si="190"/>
        <v>1138.4335154826958</v>
      </c>
      <c r="I6119">
        <f>IF(LCOH!$C$28=Menu!$A$1,'Approvvigionamento energia'!C6119,0)+IF(LCOH!$C$28=Menu!$A$2,'Approvvigionamento energia'!D6119,0)+IF(LCOH!$C$28=Menu!$A$3,'Approvvigionamento energia'!E6119,0)+IF(LCOH!$C$28=Menu!$A$4,'Approvvigionamento energia'!F6119,0)+IF(LCOH!$C$28=Menu!$A$5,'Approvvigionamento energia'!G6119,0)+IF(LCOH!$C$28=Menu!$A$6,'Approvvigionamento energia'!H6119,0)</f>
        <v>202.17009909485503</v>
      </c>
      <c r="J6119">
        <f>'Approvvigionamento energia'!A6119+'Approvvigionamento energia'!B6119+'Approvvigionamento energia'!I6119</f>
        <v>271.47009909485502</v>
      </c>
      <c r="K6119">
        <f>IF(MIN(LCOH!$C$18,J6119)&gt;=$P$48*LCOH!$C$18, MIN(LCOH!$C$18,J6119),0)</f>
        <v>0</v>
      </c>
      <c r="L6119">
        <f t="shared" si="191"/>
        <v>271.47009909485502</v>
      </c>
      <c r="M6119">
        <f>K6119/LCOH!$C$18</f>
        <v>0</v>
      </c>
      <c r="N6119">
        <f>K6119/LCOH!$C$34</f>
        <v>0</v>
      </c>
    </row>
    <row r="6120" spans="1:14" x14ac:dyDescent="0.35">
      <c r="A6120">
        <f>'Profilo fotovoltaico'!B6122*LCOH!$C$20</f>
        <v>0</v>
      </c>
      <c r="B6120">
        <f>'Profilo eolico'!B6122*LCOH!$C$21</f>
        <v>67</v>
      </c>
      <c r="C6120">
        <f>$P$35*'Profilo fotovoltaico'!B6122</f>
        <v>0</v>
      </c>
      <c r="D6120">
        <f>$Q$37*'Profilo eolico'!B6122</f>
        <v>390.92053793233157</v>
      </c>
      <c r="E6120">
        <f>$P$39*'Profilo fotovoltaico'!B6122+'Approvvigionamento energia'!$Q$39*'Profilo eolico'!B6122</f>
        <v>293.19040344924866</v>
      </c>
      <c r="F6120">
        <f>$P$41*'Profilo fotovoltaico'!B6122+'Approvvigionamento energia'!$Q$41*'Profilo eolico'!B6122</f>
        <v>195.46026896616578</v>
      </c>
      <c r="G6120">
        <f>$P$43*'Profilo fotovoltaico'!B6122+'Approvvigionamento energia'!$Q$43*'Profilo eolico'!B6122</f>
        <v>97.730134483082892</v>
      </c>
      <c r="H6120">
        <f t="shared" si="190"/>
        <v>1138.4335154826958</v>
      </c>
      <c r="I6120">
        <f>IF(LCOH!$C$28=Menu!$A$1,'Approvvigionamento energia'!C6120,0)+IF(LCOH!$C$28=Menu!$A$2,'Approvvigionamento energia'!D6120,0)+IF(LCOH!$C$28=Menu!$A$3,'Approvvigionamento energia'!E6120,0)+IF(LCOH!$C$28=Menu!$A$4,'Approvvigionamento energia'!F6120,0)+IF(LCOH!$C$28=Menu!$A$5,'Approvvigionamento energia'!G6120,0)+IF(LCOH!$C$28=Menu!$A$6,'Approvvigionamento energia'!H6120,0)</f>
        <v>195.46026896616578</v>
      </c>
      <c r="J6120">
        <f>'Approvvigionamento energia'!A6120+'Approvvigionamento energia'!B6120+'Approvvigionamento energia'!I6120</f>
        <v>262.46026896616581</v>
      </c>
      <c r="K6120">
        <f>IF(MIN(LCOH!$C$18,J6120)&gt;=$P$48*LCOH!$C$18, MIN(LCOH!$C$18,J6120),0)</f>
        <v>0</v>
      </c>
      <c r="L6120">
        <f t="shared" si="191"/>
        <v>262.46026896616581</v>
      </c>
      <c r="M6120">
        <f>K6120/LCOH!$C$18</f>
        <v>0</v>
      </c>
      <c r="N6120">
        <f>K6120/LCOH!$C$34</f>
        <v>0</v>
      </c>
    </row>
    <row r="6121" spans="1:14" x14ac:dyDescent="0.35">
      <c r="A6121">
        <f>'Profilo fotovoltaico'!B6123*LCOH!$C$20</f>
        <v>0</v>
      </c>
      <c r="B6121">
        <f>'Profilo eolico'!B6123*LCOH!$C$21</f>
        <v>65.8</v>
      </c>
      <c r="C6121">
        <f>$P$35*'Profilo fotovoltaico'!B6123</f>
        <v>0</v>
      </c>
      <c r="D6121">
        <f>$Q$37*'Profilo eolico'!B6123</f>
        <v>383.9189760589166</v>
      </c>
      <c r="E6121">
        <f>$P$39*'Profilo fotovoltaico'!B6123+'Approvvigionamento energia'!$Q$39*'Profilo eolico'!B6123</f>
        <v>287.93923204418746</v>
      </c>
      <c r="F6121">
        <f>$P$41*'Profilo fotovoltaico'!B6123+'Approvvigionamento energia'!$Q$41*'Profilo eolico'!B6123</f>
        <v>191.9594880294583</v>
      </c>
      <c r="G6121">
        <f>$P$43*'Profilo fotovoltaico'!B6123+'Approvvigionamento energia'!$Q$43*'Profilo eolico'!B6123</f>
        <v>95.97974401472915</v>
      </c>
      <c r="H6121">
        <f t="shared" si="190"/>
        <v>1138.4335154826958</v>
      </c>
      <c r="I6121">
        <f>IF(LCOH!$C$28=Menu!$A$1,'Approvvigionamento energia'!C6121,0)+IF(LCOH!$C$28=Menu!$A$2,'Approvvigionamento energia'!D6121,0)+IF(LCOH!$C$28=Menu!$A$3,'Approvvigionamento energia'!E6121,0)+IF(LCOH!$C$28=Menu!$A$4,'Approvvigionamento energia'!F6121,0)+IF(LCOH!$C$28=Menu!$A$5,'Approvvigionamento energia'!G6121,0)+IF(LCOH!$C$28=Menu!$A$6,'Approvvigionamento energia'!H6121,0)</f>
        <v>191.9594880294583</v>
      </c>
      <c r="J6121">
        <f>'Approvvigionamento energia'!A6121+'Approvvigionamento energia'!B6121+'Approvvigionamento energia'!I6121</f>
        <v>257.75948802945828</v>
      </c>
      <c r="K6121">
        <f>IF(MIN(LCOH!$C$18,J6121)&gt;=$P$48*LCOH!$C$18, MIN(LCOH!$C$18,J6121),0)</f>
        <v>0</v>
      </c>
      <c r="L6121">
        <f t="shared" si="191"/>
        <v>257.75948802945828</v>
      </c>
      <c r="M6121">
        <f>K6121/LCOH!$C$18</f>
        <v>0</v>
      </c>
      <c r="N6121">
        <f>K6121/LCOH!$C$34</f>
        <v>0</v>
      </c>
    </row>
    <row r="6122" spans="1:14" x14ac:dyDescent="0.35">
      <c r="A6122">
        <f>'Profilo fotovoltaico'!B6124*LCOH!$C$20</f>
        <v>0</v>
      </c>
      <c r="B6122">
        <f>'Profilo eolico'!B6124*LCOH!$C$21</f>
        <v>59.3</v>
      </c>
      <c r="C6122">
        <f>$P$35*'Profilo fotovoltaico'!B6124</f>
        <v>0</v>
      </c>
      <c r="D6122">
        <f>$Q$37*'Profilo eolico'!B6124</f>
        <v>345.99384924458599</v>
      </c>
      <c r="E6122">
        <f>$P$39*'Profilo fotovoltaico'!B6124+'Approvvigionamento energia'!$Q$39*'Profilo eolico'!B6124</f>
        <v>259.49538693343948</v>
      </c>
      <c r="F6122">
        <f>$P$41*'Profilo fotovoltaico'!B6124+'Approvvigionamento energia'!$Q$41*'Profilo eolico'!B6124</f>
        <v>172.99692462229299</v>
      </c>
      <c r="G6122">
        <f>$P$43*'Profilo fotovoltaico'!B6124+'Approvvigionamento energia'!$Q$43*'Profilo eolico'!B6124</f>
        <v>86.498462311146497</v>
      </c>
      <c r="H6122">
        <f t="shared" si="190"/>
        <v>1138.4335154826958</v>
      </c>
      <c r="I6122">
        <f>IF(LCOH!$C$28=Menu!$A$1,'Approvvigionamento energia'!C6122,0)+IF(LCOH!$C$28=Menu!$A$2,'Approvvigionamento energia'!D6122,0)+IF(LCOH!$C$28=Menu!$A$3,'Approvvigionamento energia'!E6122,0)+IF(LCOH!$C$28=Menu!$A$4,'Approvvigionamento energia'!F6122,0)+IF(LCOH!$C$28=Menu!$A$5,'Approvvigionamento energia'!G6122,0)+IF(LCOH!$C$28=Menu!$A$6,'Approvvigionamento energia'!H6122,0)</f>
        <v>172.99692462229299</v>
      </c>
      <c r="J6122">
        <f>'Approvvigionamento energia'!A6122+'Approvvigionamento energia'!B6122+'Approvvigionamento energia'!I6122</f>
        <v>232.29692462229298</v>
      </c>
      <c r="K6122">
        <f>IF(MIN(LCOH!$C$18,J6122)&gt;=$P$48*LCOH!$C$18, MIN(LCOH!$C$18,J6122),0)</f>
        <v>0</v>
      </c>
      <c r="L6122">
        <f t="shared" si="191"/>
        <v>232.29692462229298</v>
      </c>
      <c r="M6122">
        <f>K6122/LCOH!$C$18</f>
        <v>0</v>
      </c>
      <c r="N6122">
        <f>K6122/LCOH!$C$34</f>
        <v>0</v>
      </c>
    </row>
    <row r="6123" spans="1:14" x14ac:dyDescent="0.35">
      <c r="A6123">
        <f>'Profilo fotovoltaico'!B6125*LCOH!$C$20</f>
        <v>0</v>
      </c>
      <c r="B6123">
        <f>'Profilo eolico'!B6125*LCOH!$C$21</f>
        <v>52.900000000000006</v>
      </c>
      <c r="C6123">
        <f>$P$35*'Profilo fotovoltaico'!B6125</f>
        <v>0</v>
      </c>
      <c r="D6123">
        <f>$Q$37*'Profilo eolico'!B6125</f>
        <v>308.65218591970654</v>
      </c>
      <c r="E6123">
        <f>$P$39*'Profilo fotovoltaico'!B6125+'Approvvigionamento energia'!$Q$39*'Profilo eolico'!B6125</f>
        <v>231.4891394397799</v>
      </c>
      <c r="F6123">
        <f>$P$41*'Profilo fotovoltaico'!B6125+'Approvvigionamento energia'!$Q$41*'Profilo eolico'!B6125</f>
        <v>154.32609295985327</v>
      </c>
      <c r="G6123">
        <f>$P$43*'Profilo fotovoltaico'!B6125+'Approvvigionamento energia'!$Q$43*'Profilo eolico'!B6125</f>
        <v>77.163046479926635</v>
      </c>
      <c r="H6123">
        <f t="shared" si="190"/>
        <v>1138.4335154826958</v>
      </c>
      <c r="I6123">
        <f>IF(LCOH!$C$28=Menu!$A$1,'Approvvigionamento energia'!C6123,0)+IF(LCOH!$C$28=Menu!$A$2,'Approvvigionamento energia'!D6123,0)+IF(LCOH!$C$28=Menu!$A$3,'Approvvigionamento energia'!E6123,0)+IF(LCOH!$C$28=Menu!$A$4,'Approvvigionamento energia'!F6123,0)+IF(LCOH!$C$28=Menu!$A$5,'Approvvigionamento energia'!G6123,0)+IF(LCOH!$C$28=Menu!$A$6,'Approvvigionamento energia'!H6123,0)</f>
        <v>154.32609295985327</v>
      </c>
      <c r="J6123">
        <f>'Approvvigionamento energia'!A6123+'Approvvigionamento energia'!B6123+'Approvvigionamento energia'!I6123</f>
        <v>207.22609295985328</v>
      </c>
      <c r="K6123">
        <f>IF(MIN(LCOH!$C$18,J6123)&gt;=$P$48*LCOH!$C$18, MIN(LCOH!$C$18,J6123),0)</f>
        <v>0</v>
      </c>
      <c r="L6123">
        <f t="shared" si="191"/>
        <v>207.22609295985328</v>
      </c>
      <c r="M6123">
        <f>K6123/LCOH!$C$18</f>
        <v>0</v>
      </c>
      <c r="N6123">
        <f>K6123/LCOH!$C$34</f>
        <v>0</v>
      </c>
    </row>
    <row r="6124" spans="1:14" x14ac:dyDescent="0.35">
      <c r="A6124">
        <f>'Profilo fotovoltaico'!B6126*LCOH!$C$20</f>
        <v>0</v>
      </c>
      <c r="B6124">
        <f>'Profilo eolico'!B6126*LCOH!$C$21</f>
        <v>48.4</v>
      </c>
      <c r="C6124">
        <f>$P$35*'Profilo fotovoltaico'!B6126</f>
        <v>0</v>
      </c>
      <c r="D6124">
        <f>$Q$37*'Profilo eolico'!B6126</f>
        <v>282.39632889440065</v>
      </c>
      <c r="E6124">
        <f>$P$39*'Profilo fotovoltaico'!B6126+'Approvvigionamento energia'!$Q$39*'Profilo eolico'!B6126</f>
        <v>211.79724667080049</v>
      </c>
      <c r="F6124">
        <f>$P$41*'Profilo fotovoltaico'!B6126+'Approvvigionamento energia'!$Q$41*'Profilo eolico'!B6126</f>
        <v>141.19816444720033</v>
      </c>
      <c r="G6124">
        <f>$P$43*'Profilo fotovoltaico'!B6126+'Approvvigionamento energia'!$Q$43*'Profilo eolico'!B6126</f>
        <v>70.599082223600163</v>
      </c>
      <c r="H6124">
        <f t="shared" si="190"/>
        <v>1138.4335154826958</v>
      </c>
      <c r="I6124">
        <f>IF(LCOH!$C$28=Menu!$A$1,'Approvvigionamento energia'!C6124,0)+IF(LCOH!$C$28=Menu!$A$2,'Approvvigionamento energia'!D6124,0)+IF(LCOH!$C$28=Menu!$A$3,'Approvvigionamento energia'!E6124,0)+IF(LCOH!$C$28=Menu!$A$4,'Approvvigionamento energia'!F6124,0)+IF(LCOH!$C$28=Menu!$A$5,'Approvvigionamento energia'!G6124,0)+IF(LCOH!$C$28=Menu!$A$6,'Approvvigionamento energia'!H6124,0)</f>
        <v>141.19816444720033</v>
      </c>
      <c r="J6124">
        <f>'Approvvigionamento energia'!A6124+'Approvvigionamento energia'!B6124+'Approvvigionamento energia'!I6124</f>
        <v>189.59816444720033</v>
      </c>
      <c r="K6124">
        <f>IF(MIN(LCOH!$C$18,J6124)&gt;=$P$48*LCOH!$C$18, MIN(LCOH!$C$18,J6124),0)</f>
        <v>0</v>
      </c>
      <c r="L6124">
        <f t="shared" si="191"/>
        <v>189.59816444720033</v>
      </c>
      <c r="M6124">
        <f>K6124/LCOH!$C$18</f>
        <v>0</v>
      </c>
      <c r="N6124">
        <f>K6124/LCOH!$C$34</f>
        <v>0</v>
      </c>
    </row>
    <row r="6125" spans="1:14" x14ac:dyDescent="0.35">
      <c r="A6125">
        <f>'Profilo fotovoltaico'!B6127*LCOH!$C$20</f>
        <v>0</v>
      </c>
      <c r="B6125">
        <f>'Profilo eolico'!B6127*LCOH!$C$21</f>
        <v>43.7</v>
      </c>
      <c r="C6125">
        <f>$P$35*'Profilo fotovoltaico'!B6127</f>
        <v>0</v>
      </c>
      <c r="D6125">
        <f>$Q$37*'Profilo eolico'!B6127</f>
        <v>254.97354489019239</v>
      </c>
      <c r="E6125">
        <f>$P$39*'Profilo fotovoltaico'!B6127+'Approvvigionamento energia'!$Q$39*'Profilo eolico'!B6127</f>
        <v>191.23015866764428</v>
      </c>
      <c r="F6125">
        <f>$P$41*'Profilo fotovoltaico'!B6127+'Approvvigionamento energia'!$Q$41*'Profilo eolico'!B6127</f>
        <v>127.48677244509619</v>
      </c>
      <c r="G6125">
        <f>$P$43*'Profilo fotovoltaico'!B6127+'Approvvigionamento energia'!$Q$43*'Profilo eolico'!B6127</f>
        <v>63.743386222548096</v>
      </c>
      <c r="H6125">
        <f t="shared" si="190"/>
        <v>1138.4335154826958</v>
      </c>
      <c r="I6125">
        <f>IF(LCOH!$C$28=Menu!$A$1,'Approvvigionamento energia'!C6125,0)+IF(LCOH!$C$28=Menu!$A$2,'Approvvigionamento energia'!D6125,0)+IF(LCOH!$C$28=Menu!$A$3,'Approvvigionamento energia'!E6125,0)+IF(LCOH!$C$28=Menu!$A$4,'Approvvigionamento energia'!F6125,0)+IF(LCOH!$C$28=Menu!$A$5,'Approvvigionamento energia'!G6125,0)+IF(LCOH!$C$28=Menu!$A$6,'Approvvigionamento energia'!H6125,0)</f>
        <v>127.48677244509619</v>
      </c>
      <c r="J6125">
        <f>'Approvvigionamento energia'!A6125+'Approvvigionamento energia'!B6125+'Approvvigionamento energia'!I6125</f>
        <v>171.18677244509621</v>
      </c>
      <c r="K6125">
        <f>IF(MIN(LCOH!$C$18,J6125)&gt;=$P$48*LCOH!$C$18, MIN(LCOH!$C$18,J6125),0)</f>
        <v>0</v>
      </c>
      <c r="L6125">
        <f t="shared" si="191"/>
        <v>171.18677244509621</v>
      </c>
      <c r="M6125">
        <f>K6125/LCOH!$C$18</f>
        <v>0</v>
      </c>
      <c r="N6125">
        <f>K6125/LCOH!$C$34</f>
        <v>0</v>
      </c>
    </row>
    <row r="6126" spans="1:14" x14ac:dyDescent="0.35">
      <c r="A6126">
        <f>'Profilo fotovoltaico'!B6128*LCOH!$C$20</f>
        <v>0</v>
      </c>
      <c r="B6126">
        <f>'Profilo eolico'!B6128*LCOH!$C$21</f>
        <v>41.8</v>
      </c>
      <c r="C6126">
        <f>$P$35*'Profilo fotovoltaico'!B6128</f>
        <v>0</v>
      </c>
      <c r="D6126">
        <f>$Q$37*'Profilo eolico'!B6128</f>
        <v>243.88773859061877</v>
      </c>
      <c r="E6126">
        <f>$P$39*'Profilo fotovoltaico'!B6128+'Approvvigionamento energia'!$Q$39*'Profilo eolico'!B6128</f>
        <v>182.91580394296406</v>
      </c>
      <c r="F6126">
        <f>$P$41*'Profilo fotovoltaico'!B6128+'Approvvigionamento energia'!$Q$41*'Profilo eolico'!B6128</f>
        <v>121.94386929530938</v>
      </c>
      <c r="G6126">
        <f>$P$43*'Profilo fotovoltaico'!B6128+'Approvvigionamento energia'!$Q$43*'Profilo eolico'!B6128</f>
        <v>60.971934647654692</v>
      </c>
      <c r="H6126">
        <f t="shared" si="190"/>
        <v>1138.4335154826958</v>
      </c>
      <c r="I6126">
        <f>IF(LCOH!$C$28=Menu!$A$1,'Approvvigionamento energia'!C6126,0)+IF(LCOH!$C$28=Menu!$A$2,'Approvvigionamento energia'!D6126,0)+IF(LCOH!$C$28=Menu!$A$3,'Approvvigionamento energia'!E6126,0)+IF(LCOH!$C$28=Menu!$A$4,'Approvvigionamento energia'!F6126,0)+IF(LCOH!$C$28=Menu!$A$5,'Approvvigionamento energia'!G6126,0)+IF(LCOH!$C$28=Menu!$A$6,'Approvvigionamento energia'!H6126,0)</f>
        <v>121.94386929530938</v>
      </c>
      <c r="J6126">
        <f>'Approvvigionamento energia'!A6126+'Approvvigionamento energia'!B6126+'Approvvigionamento energia'!I6126</f>
        <v>163.74386929530937</v>
      </c>
      <c r="K6126">
        <f>IF(MIN(LCOH!$C$18,J6126)&gt;=$P$48*LCOH!$C$18, MIN(LCOH!$C$18,J6126),0)</f>
        <v>0</v>
      </c>
      <c r="L6126">
        <f t="shared" si="191"/>
        <v>163.74386929530937</v>
      </c>
      <c r="M6126">
        <f>K6126/LCOH!$C$18</f>
        <v>0</v>
      </c>
      <c r="N6126">
        <f>K6126/LCOH!$C$34</f>
        <v>0</v>
      </c>
    </row>
    <row r="6127" spans="1:14" x14ac:dyDescent="0.35">
      <c r="A6127">
        <f>'Profilo fotovoltaico'!B6129*LCOH!$C$20</f>
        <v>35</v>
      </c>
      <c r="B6127">
        <f>'Profilo eolico'!B6129*LCOH!$C$21</f>
        <v>38.299999999999997</v>
      </c>
      <c r="C6127">
        <f>$P$35*'Profilo fotovoltaico'!B6129</f>
        <v>257.41142656677232</v>
      </c>
      <c r="D6127">
        <f>$Q$37*'Profilo eolico'!B6129</f>
        <v>223.46651645982536</v>
      </c>
      <c r="E6127">
        <f>$P$39*'Profilo fotovoltaico'!B6129+'Approvvigionamento energia'!$Q$39*'Profilo eolico'!B6129</f>
        <v>231.95274398656207</v>
      </c>
      <c r="F6127">
        <f>$P$41*'Profilo fotovoltaico'!B6129+'Approvvigionamento energia'!$Q$41*'Profilo eolico'!B6129</f>
        <v>240.43897151329884</v>
      </c>
      <c r="G6127">
        <f>$P$43*'Profilo fotovoltaico'!B6129+'Approvvigionamento energia'!$Q$43*'Profilo eolico'!B6129</f>
        <v>248.92519904003558</v>
      </c>
      <c r="H6127">
        <f t="shared" si="190"/>
        <v>1138.4335154826958</v>
      </c>
      <c r="I6127">
        <f>IF(LCOH!$C$28=Menu!$A$1,'Approvvigionamento energia'!C6127,0)+IF(LCOH!$C$28=Menu!$A$2,'Approvvigionamento energia'!D6127,0)+IF(LCOH!$C$28=Menu!$A$3,'Approvvigionamento energia'!E6127,0)+IF(LCOH!$C$28=Menu!$A$4,'Approvvigionamento energia'!F6127,0)+IF(LCOH!$C$28=Menu!$A$5,'Approvvigionamento energia'!G6127,0)+IF(LCOH!$C$28=Menu!$A$6,'Approvvigionamento energia'!H6127,0)</f>
        <v>240.43897151329884</v>
      </c>
      <c r="J6127">
        <f>'Approvvigionamento energia'!A6127+'Approvvigionamento energia'!B6127+'Approvvigionamento energia'!I6127</f>
        <v>313.73897151329885</v>
      </c>
      <c r="K6127">
        <f>IF(MIN(LCOH!$C$18,J6127)&gt;=$P$48*LCOH!$C$18, MIN(LCOH!$C$18,J6127),0)</f>
        <v>0</v>
      </c>
      <c r="L6127">
        <f t="shared" si="191"/>
        <v>313.73897151329885</v>
      </c>
      <c r="M6127">
        <f>K6127/LCOH!$C$18</f>
        <v>0</v>
      </c>
      <c r="N6127">
        <f>K6127/LCOH!$C$34</f>
        <v>0</v>
      </c>
    </row>
    <row r="6128" spans="1:14" x14ac:dyDescent="0.35">
      <c r="A6128">
        <f>'Profilo fotovoltaico'!B6130*LCOH!$C$20</f>
        <v>157</v>
      </c>
      <c r="B6128">
        <f>'Profilo eolico'!B6130*LCOH!$C$21</f>
        <v>32.200000000000003</v>
      </c>
      <c r="C6128">
        <f>$P$35*'Profilo fotovoltaico'!B6130</f>
        <v>1154.6741134566641</v>
      </c>
      <c r="D6128">
        <f>$Q$37*'Profilo eolico'!B6130</f>
        <v>187.87524360329962</v>
      </c>
      <c r="E6128">
        <f>$P$39*'Profilo fotovoltaico'!B6130+'Approvvigionamento energia'!$Q$39*'Profilo eolico'!B6130</f>
        <v>429.57496106664075</v>
      </c>
      <c r="F6128">
        <f>$P$41*'Profilo fotovoltaico'!B6130+'Approvvigionamento energia'!$Q$41*'Profilo eolico'!B6130</f>
        <v>671.27467852998188</v>
      </c>
      <c r="G6128">
        <f>$P$43*'Profilo fotovoltaico'!B6130+'Approvvigionamento energia'!$Q$43*'Profilo eolico'!B6130</f>
        <v>912.97439599332313</v>
      </c>
      <c r="H6128">
        <f t="shared" si="190"/>
        <v>1138.4335154826958</v>
      </c>
      <c r="I6128">
        <f>IF(LCOH!$C$28=Menu!$A$1,'Approvvigionamento energia'!C6128,0)+IF(LCOH!$C$28=Menu!$A$2,'Approvvigionamento energia'!D6128,0)+IF(LCOH!$C$28=Menu!$A$3,'Approvvigionamento energia'!E6128,0)+IF(LCOH!$C$28=Menu!$A$4,'Approvvigionamento energia'!F6128,0)+IF(LCOH!$C$28=Menu!$A$5,'Approvvigionamento energia'!G6128,0)+IF(LCOH!$C$28=Menu!$A$6,'Approvvigionamento energia'!H6128,0)</f>
        <v>671.27467852998188</v>
      </c>
      <c r="J6128">
        <f>'Approvvigionamento energia'!A6128+'Approvvigionamento energia'!B6128+'Approvvigionamento energia'!I6128</f>
        <v>860.47467852998193</v>
      </c>
      <c r="K6128">
        <f>IF(MIN(LCOH!$C$18,J6128)&gt;=$P$48*LCOH!$C$18, MIN(LCOH!$C$18,J6128),0)</f>
        <v>860.47467852998193</v>
      </c>
      <c r="L6128">
        <f t="shared" si="191"/>
        <v>0</v>
      </c>
      <c r="M6128">
        <f>K6128/LCOH!$C$18</f>
        <v>0.57364978568665459</v>
      </c>
      <c r="N6128">
        <f>K6128/LCOH!$C$34</f>
        <v>16.579473574758804</v>
      </c>
    </row>
    <row r="6129" spans="1:14" x14ac:dyDescent="0.35">
      <c r="A6129">
        <f>'Profilo fotovoltaico'!B6131*LCOH!$C$20</f>
        <v>301</v>
      </c>
      <c r="B6129">
        <f>'Profilo eolico'!B6131*LCOH!$C$21</f>
        <v>33.099999999999994</v>
      </c>
      <c r="C6129">
        <f>$P$35*'Profilo fotovoltaico'!B6131</f>
        <v>2213.7382684742415</v>
      </c>
      <c r="D6129">
        <f>$Q$37*'Profilo eolico'!B6131</f>
        <v>193.12641500836079</v>
      </c>
      <c r="E6129">
        <f>$P$39*'Profilo fotovoltaico'!B6131+'Approvvigionamento energia'!$Q$39*'Profilo eolico'!B6131</f>
        <v>698.27937837483091</v>
      </c>
      <c r="F6129">
        <f>$P$41*'Profilo fotovoltaico'!B6131+'Approvvigionamento energia'!$Q$41*'Profilo eolico'!B6131</f>
        <v>1203.4323417413011</v>
      </c>
      <c r="G6129">
        <f>$P$43*'Profilo fotovoltaico'!B6131+'Approvvigionamento energia'!$Q$43*'Profilo eolico'!B6131</f>
        <v>1708.5853051077713</v>
      </c>
      <c r="H6129">
        <f t="shared" si="190"/>
        <v>1138.4335154826958</v>
      </c>
      <c r="I6129">
        <f>IF(LCOH!$C$28=Menu!$A$1,'Approvvigionamento energia'!C6129,0)+IF(LCOH!$C$28=Menu!$A$2,'Approvvigionamento energia'!D6129,0)+IF(LCOH!$C$28=Menu!$A$3,'Approvvigionamento energia'!E6129,0)+IF(LCOH!$C$28=Menu!$A$4,'Approvvigionamento energia'!F6129,0)+IF(LCOH!$C$28=Menu!$A$5,'Approvvigionamento energia'!G6129,0)+IF(LCOH!$C$28=Menu!$A$6,'Approvvigionamento energia'!H6129,0)</f>
        <v>1203.4323417413011</v>
      </c>
      <c r="J6129">
        <f>'Approvvigionamento energia'!A6129+'Approvvigionamento energia'!B6129+'Approvvigionamento energia'!I6129</f>
        <v>1537.532341741301</v>
      </c>
      <c r="K6129">
        <f>IF(MIN(LCOH!$C$18,J6129)&gt;=$P$48*LCOH!$C$18, MIN(LCOH!$C$18,J6129),0)</f>
        <v>1500</v>
      </c>
      <c r="L6129">
        <f t="shared" si="191"/>
        <v>37.532341741301025</v>
      </c>
      <c r="M6129">
        <f>K6129/LCOH!$C$18</f>
        <v>1</v>
      </c>
      <c r="N6129">
        <f>K6129/LCOH!$C$34</f>
        <v>28.901734104046245</v>
      </c>
    </row>
    <row r="6130" spans="1:14" x14ac:dyDescent="0.35">
      <c r="A6130">
        <f>'Profilo fotovoltaico'!B6132*LCOH!$C$20</f>
        <v>416</v>
      </c>
      <c r="B6130">
        <f>'Profilo eolico'!B6132*LCOH!$C$21</f>
        <v>33.5</v>
      </c>
      <c r="C6130">
        <f>$P$35*'Profilo fotovoltaico'!B6132</f>
        <v>3059.5186700507788</v>
      </c>
      <c r="D6130">
        <f>$Q$37*'Profilo eolico'!B6132</f>
        <v>195.46026896616578</v>
      </c>
      <c r="E6130">
        <f>$P$39*'Profilo fotovoltaico'!B6132+'Approvvigionamento energia'!$Q$39*'Profilo eolico'!B6132</f>
        <v>911.47486923731901</v>
      </c>
      <c r="F6130">
        <f>$P$41*'Profilo fotovoltaico'!B6132+'Approvvigionamento energia'!$Q$41*'Profilo eolico'!B6132</f>
        <v>1627.4894695084722</v>
      </c>
      <c r="G6130">
        <f>$P$43*'Profilo fotovoltaico'!B6132+'Approvvigionamento energia'!$Q$43*'Profilo eolico'!B6132</f>
        <v>2343.5040697796258</v>
      </c>
      <c r="H6130">
        <f t="shared" si="190"/>
        <v>1138.4335154826958</v>
      </c>
      <c r="I6130">
        <f>IF(LCOH!$C$28=Menu!$A$1,'Approvvigionamento energia'!C6130,0)+IF(LCOH!$C$28=Menu!$A$2,'Approvvigionamento energia'!D6130,0)+IF(LCOH!$C$28=Menu!$A$3,'Approvvigionamento energia'!E6130,0)+IF(LCOH!$C$28=Menu!$A$4,'Approvvigionamento energia'!F6130,0)+IF(LCOH!$C$28=Menu!$A$5,'Approvvigionamento energia'!G6130,0)+IF(LCOH!$C$28=Menu!$A$6,'Approvvigionamento energia'!H6130,0)</f>
        <v>1627.4894695084722</v>
      </c>
      <c r="J6130">
        <f>'Approvvigionamento energia'!A6130+'Approvvigionamento energia'!B6130+'Approvvigionamento energia'!I6130</f>
        <v>2076.9894695084722</v>
      </c>
      <c r="K6130">
        <f>IF(MIN(LCOH!$C$18,J6130)&gt;=$P$48*LCOH!$C$18, MIN(LCOH!$C$18,J6130),0)</f>
        <v>1500</v>
      </c>
      <c r="L6130">
        <f t="shared" si="191"/>
        <v>576.98946950847221</v>
      </c>
      <c r="M6130">
        <f>K6130/LCOH!$C$18</f>
        <v>1</v>
      </c>
      <c r="N6130">
        <f>K6130/LCOH!$C$34</f>
        <v>28.901734104046245</v>
      </c>
    </row>
    <row r="6131" spans="1:14" x14ac:dyDescent="0.35">
      <c r="A6131">
        <f>'Profilo fotovoltaico'!B6133*LCOH!$C$20</f>
        <v>489</v>
      </c>
      <c r="B6131">
        <f>'Profilo eolico'!B6133*LCOH!$C$21</f>
        <v>35.200000000000003</v>
      </c>
      <c r="C6131">
        <f>$P$35*'Profilo fotovoltaico'!B6133</f>
        <v>3596.4053597471898</v>
      </c>
      <c r="D6131">
        <f>$Q$37*'Profilo eolico'!B6133</f>
        <v>205.37914828683688</v>
      </c>
      <c r="E6131">
        <f>$P$39*'Profilo fotovoltaico'!B6133+'Approvvigionamento energia'!$Q$39*'Profilo eolico'!B6133</f>
        <v>1053.1357011519251</v>
      </c>
      <c r="F6131">
        <f>$P$41*'Profilo fotovoltaico'!B6133+'Approvvigionamento energia'!$Q$41*'Profilo eolico'!B6133</f>
        <v>1900.8922540170133</v>
      </c>
      <c r="G6131">
        <f>$P$43*'Profilo fotovoltaico'!B6133+'Approvvigionamento energia'!$Q$43*'Profilo eolico'!B6133</f>
        <v>2748.6488068821013</v>
      </c>
      <c r="H6131">
        <f t="shared" si="190"/>
        <v>1138.4335154826958</v>
      </c>
      <c r="I6131">
        <f>IF(LCOH!$C$28=Menu!$A$1,'Approvvigionamento energia'!C6131,0)+IF(LCOH!$C$28=Menu!$A$2,'Approvvigionamento energia'!D6131,0)+IF(LCOH!$C$28=Menu!$A$3,'Approvvigionamento energia'!E6131,0)+IF(LCOH!$C$28=Menu!$A$4,'Approvvigionamento energia'!F6131,0)+IF(LCOH!$C$28=Menu!$A$5,'Approvvigionamento energia'!G6131,0)+IF(LCOH!$C$28=Menu!$A$6,'Approvvigionamento energia'!H6131,0)</f>
        <v>1900.8922540170133</v>
      </c>
      <c r="J6131">
        <f>'Approvvigionamento energia'!A6131+'Approvvigionamento energia'!B6131+'Approvvigionamento energia'!I6131</f>
        <v>2425.0922540170131</v>
      </c>
      <c r="K6131">
        <f>IF(MIN(LCOH!$C$18,J6131)&gt;=$P$48*LCOH!$C$18, MIN(LCOH!$C$18,J6131),0)</f>
        <v>1500</v>
      </c>
      <c r="L6131">
        <f t="shared" si="191"/>
        <v>925.09225401701315</v>
      </c>
      <c r="M6131">
        <f>K6131/LCOH!$C$18</f>
        <v>1</v>
      </c>
      <c r="N6131">
        <f>K6131/LCOH!$C$34</f>
        <v>28.901734104046245</v>
      </c>
    </row>
    <row r="6132" spans="1:14" x14ac:dyDescent="0.35">
      <c r="A6132">
        <f>'Profilo fotovoltaico'!B6134*LCOH!$C$20</f>
        <v>517</v>
      </c>
      <c r="B6132">
        <f>'Profilo eolico'!B6134*LCOH!$C$21</f>
        <v>38.6</v>
      </c>
      <c r="C6132">
        <f>$P$35*'Profilo fotovoltaico'!B6134</f>
        <v>3802.3345010006078</v>
      </c>
      <c r="D6132">
        <f>$Q$37*'Profilo eolico'!B6134</f>
        <v>225.21690692817907</v>
      </c>
      <c r="E6132">
        <f>$P$39*'Profilo fotovoltaico'!B6134+'Approvvigionamento energia'!$Q$39*'Profilo eolico'!B6134</f>
        <v>1119.4963054462862</v>
      </c>
      <c r="F6132">
        <f>$P$41*'Profilo fotovoltaico'!B6134+'Approvvigionamento energia'!$Q$41*'Profilo eolico'!B6134</f>
        <v>2013.7757039643934</v>
      </c>
      <c r="G6132">
        <f>$P$43*'Profilo fotovoltaico'!B6134+'Approvvigionamento energia'!$Q$43*'Profilo eolico'!B6134</f>
        <v>2908.0551024825008</v>
      </c>
      <c r="H6132">
        <f t="shared" si="190"/>
        <v>1138.4335154826958</v>
      </c>
      <c r="I6132">
        <f>IF(LCOH!$C$28=Menu!$A$1,'Approvvigionamento energia'!C6132,0)+IF(LCOH!$C$28=Menu!$A$2,'Approvvigionamento energia'!D6132,0)+IF(LCOH!$C$28=Menu!$A$3,'Approvvigionamento energia'!E6132,0)+IF(LCOH!$C$28=Menu!$A$4,'Approvvigionamento energia'!F6132,0)+IF(LCOH!$C$28=Menu!$A$5,'Approvvigionamento energia'!G6132,0)+IF(LCOH!$C$28=Menu!$A$6,'Approvvigionamento energia'!H6132,0)</f>
        <v>2013.7757039643934</v>
      </c>
      <c r="J6132">
        <f>'Approvvigionamento energia'!A6132+'Approvvigionamento energia'!B6132+'Approvvigionamento energia'!I6132</f>
        <v>2569.3757039643933</v>
      </c>
      <c r="K6132">
        <f>IF(MIN(LCOH!$C$18,J6132)&gt;=$P$48*LCOH!$C$18, MIN(LCOH!$C$18,J6132),0)</f>
        <v>1500</v>
      </c>
      <c r="L6132">
        <f t="shared" si="191"/>
        <v>1069.3757039643933</v>
      </c>
      <c r="M6132">
        <f>K6132/LCOH!$C$18</f>
        <v>1</v>
      </c>
      <c r="N6132">
        <f>K6132/LCOH!$C$34</f>
        <v>28.901734104046245</v>
      </c>
    </row>
    <row r="6133" spans="1:14" x14ac:dyDescent="0.35">
      <c r="A6133">
        <f>'Profilo fotovoltaico'!B6135*LCOH!$C$20</f>
        <v>504</v>
      </c>
      <c r="B6133">
        <f>'Profilo eolico'!B6135*LCOH!$C$21</f>
        <v>42</v>
      </c>
      <c r="C6133">
        <f>$P$35*'Profilo fotovoltaico'!B6135</f>
        <v>3706.7245425615206</v>
      </c>
      <c r="D6133">
        <f>$Q$37*'Profilo eolico'!B6135</f>
        <v>245.05466556952126</v>
      </c>
      <c r="E6133">
        <f>$P$39*'Profilo fotovoltaico'!B6135+'Approvvigionamento energia'!$Q$39*'Profilo eolico'!B6135</f>
        <v>1110.472134817521</v>
      </c>
      <c r="F6133">
        <f>$P$41*'Profilo fotovoltaico'!B6135+'Approvvigionamento energia'!$Q$41*'Profilo eolico'!B6135</f>
        <v>1975.8896040655209</v>
      </c>
      <c r="G6133">
        <f>$P$43*'Profilo fotovoltaico'!B6135+'Approvvigionamento energia'!$Q$43*'Profilo eolico'!B6135</f>
        <v>2841.307073313521</v>
      </c>
      <c r="H6133">
        <f t="shared" si="190"/>
        <v>1138.4335154826958</v>
      </c>
      <c r="I6133">
        <f>IF(LCOH!$C$28=Menu!$A$1,'Approvvigionamento energia'!C6133,0)+IF(LCOH!$C$28=Menu!$A$2,'Approvvigionamento energia'!D6133,0)+IF(LCOH!$C$28=Menu!$A$3,'Approvvigionamento energia'!E6133,0)+IF(LCOH!$C$28=Menu!$A$4,'Approvvigionamento energia'!F6133,0)+IF(LCOH!$C$28=Menu!$A$5,'Approvvigionamento energia'!G6133,0)+IF(LCOH!$C$28=Menu!$A$6,'Approvvigionamento energia'!H6133,0)</f>
        <v>1975.8896040655209</v>
      </c>
      <c r="J6133">
        <f>'Approvvigionamento energia'!A6133+'Approvvigionamento energia'!B6133+'Approvvigionamento energia'!I6133</f>
        <v>2521.8896040655209</v>
      </c>
      <c r="K6133">
        <f>IF(MIN(LCOH!$C$18,J6133)&gt;=$P$48*LCOH!$C$18, MIN(LCOH!$C$18,J6133),0)</f>
        <v>1500</v>
      </c>
      <c r="L6133">
        <f t="shared" si="191"/>
        <v>1021.8896040655209</v>
      </c>
      <c r="M6133">
        <f>K6133/LCOH!$C$18</f>
        <v>1</v>
      </c>
      <c r="N6133">
        <f>K6133/LCOH!$C$34</f>
        <v>28.901734104046245</v>
      </c>
    </row>
    <row r="6134" spans="1:14" x14ac:dyDescent="0.35">
      <c r="A6134">
        <f>'Profilo fotovoltaico'!B6136*LCOH!$C$20</f>
        <v>451</v>
      </c>
      <c r="B6134">
        <f>'Profilo eolico'!B6136*LCOH!$C$21</f>
        <v>46.1</v>
      </c>
      <c r="C6134">
        <f>$P$35*'Profilo fotovoltaico'!B6136</f>
        <v>3316.9300966175515</v>
      </c>
      <c r="D6134">
        <f>$Q$37*'Profilo eolico'!B6136</f>
        <v>268.97666863702216</v>
      </c>
      <c r="E6134">
        <f>$P$39*'Profilo fotovoltaico'!B6136+'Approvvigionamento energia'!$Q$39*'Profilo eolico'!B6136</f>
        <v>1030.9650256321545</v>
      </c>
      <c r="F6134">
        <f>$P$41*'Profilo fotovoltaico'!B6136+'Approvvigionamento energia'!$Q$41*'Profilo eolico'!B6136</f>
        <v>1792.9533826272868</v>
      </c>
      <c r="G6134">
        <f>$P$43*'Profilo fotovoltaico'!B6136+'Approvvigionamento energia'!$Q$43*'Profilo eolico'!B6136</f>
        <v>2554.9417396224194</v>
      </c>
      <c r="H6134">
        <f t="shared" si="190"/>
        <v>1138.4335154826958</v>
      </c>
      <c r="I6134">
        <f>IF(LCOH!$C$28=Menu!$A$1,'Approvvigionamento energia'!C6134,0)+IF(LCOH!$C$28=Menu!$A$2,'Approvvigionamento energia'!D6134,0)+IF(LCOH!$C$28=Menu!$A$3,'Approvvigionamento energia'!E6134,0)+IF(LCOH!$C$28=Menu!$A$4,'Approvvigionamento energia'!F6134,0)+IF(LCOH!$C$28=Menu!$A$5,'Approvvigionamento energia'!G6134,0)+IF(LCOH!$C$28=Menu!$A$6,'Approvvigionamento energia'!H6134,0)</f>
        <v>1792.9533826272868</v>
      </c>
      <c r="J6134">
        <f>'Approvvigionamento energia'!A6134+'Approvvigionamento energia'!B6134+'Approvvigionamento energia'!I6134</f>
        <v>2290.0533826272867</v>
      </c>
      <c r="K6134">
        <f>IF(MIN(LCOH!$C$18,J6134)&gt;=$P$48*LCOH!$C$18, MIN(LCOH!$C$18,J6134),0)</f>
        <v>1500</v>
      </c>
      <c r="L6134">
        <f t="shared" si="191"/>
        <v>790.05338262728674</v>
      </c>
      <c r="M6134">
        <f>K6134/LCOH!$C$18</f>
        <v>1</v>
      </c>
      <c r="N6134">
        <f>K6134/LCOH!$C$34</f>
        <v>28.901734104046245</v>
      </c>
    </row>
    <row r="6135" spans="1:14" x14ac:dyDescent="0.35">
      <c r="A6135">
        <f>'Profilo fotovoltaico'!B6137*LCOH!$C$20</f>
        <v>376</v>
      </c>
      <c r="B6135">
        <f>'Profilo eolico'!B6137*LCOH!$C$21</f>
        <v>49.6</v>
      </c>
      <c r="C6135">
        <f>$P$35*'Profilo fotovoltaico'!B6137</f>
        <v>2765.3341825458965</v>
      </c>
      <c r="D6135">
        <f>$Q$37*'Profilo eolico'!B6137</f>
        <v>289.39789076781557</v>
      </c>
      <c r="E6135">
        <f>$P$39*'Profilo fotovoltaico'!B6137+'Approvvigionamento energia'!$Q$39*'Profilo eolico'!B6137</f>
        <v>908.38196371233585</v>
      </c>
      <c r="F6135">
        <f>$P$41*'Profilo fotovoltaico'!B6137+'Approvvigionamento energia'!$Q$41*'Profilo eolico'!B6137</f>
        <v>1527.3660366568561</v>
      </c>
      <c r="G6135">
        <f>$P$43*'Profilo fotovoltaico'!B6137+'Approvvigionamento energia'!$Q$43*'Profilo eolico'!B6137</f>
        <v>2146.3501096013765</v>
      </c>
      <c r="H6135">
        <f t="shared" si="190"/>
        <v>1138.4335154826958</v>
      </c>
      <c r="I6135">
        <f>IF(LCOH!$C$28=Menu!$A$1,'Approvvigionamento energia'!C6135,0)+IF(LCOH!$C$28=Menu!$A$2,'Approvvigionamento energia'!D6135,0)+IF(LCOH!$C$28=Menu!$A$3,'Approvvigionamento energia'!E6135,0)+IF(LCOH!$C$28=Menu!$A$4,'Approvvigionamento energia'!F6135,0)+IF(LCOH!$C$28=Menu!$A$5,'Approvvigionamento energia'!G6135,0)+IF(LCOH!$C$28=Menu!$A$6,'Approvvigionamento energia'!H6135,0)</f>
        <v>1527.3660366568561</v>
      </c>
      <c r="J6135">
        <f>'Approvvigionamento energia'!A6135+'Approvvigionamento energia'!B6135+'Approvvigionamento energia'!I6135</f>
        <v>1952.966036656856</v>
      </c>
      <c r="K6135">
        <f>IF(MIN(LCOH!$C$18,J6135)&gt;=$P$48*LCOH!$C$18, MIN(LCOH!$C$18,J6135),0)</f>
        <v>1500</v>
      </c>
      <c r="L6135">
        <f t="shared" si="191"/>
        <v>452.96603665685598</v>
      </c>
      <c r="M6135">
        <f>K6135/LCOH!$C$18</f>
        <v>1</v>
      </c>
      <c r="N6135">
        <f>K6135/LCOH!$C$34</f>
        <v>28.901734104046245</v>
      </c>
    </row>
    <row r="6136" spans="1:14" x14ac:dyDescent="0.35">
      <c r="A6136">
        <f>'Profilo fotovoltaico'!B6138*LCOH!$C$20</f>
        <v>278</v>
      </c>
      <c r="B6136">
        <f>'Profilo eolico'!B6138*LCOH!$C$21</f>
        <v>51.9</v>
      </c>
      <c r="C6136">
        <f>$P$35*'Profilo fotovoltaico'!B6138</f>
        <v>2044.5821881589343</v>
      </c>
      <c r="D6136">
        <f>$Q$37*'Profilo eolico'!B6138</f>
        <v>302.81755102519412</v>
      </c>
      <c r="E6136">
        <f>$P$39*'Profilo fotovoltaico'!B6138+'Approvvigionamento energia'!$Q$39*'Profilo eolico'!B6138</f>
        <v>738.25871030862913</v>
      </c>
      <c r="F6136">
        <f>$P$41*'Profilo fotovoltaico'!B6138+'Approvvigionamento energia'!$Q$41*'Profilo eolico'!B6138</f>
        <v>1173.6998695920643</v>
      </c>
      <c r="G6136">
        <f>$P$43*'Profilo fotovoltaico'!B6138+'Approvvigionamento energia'!$Q$43*'Profilo eolico'!B6138</f>
        <v>1609.1410288754992</v>
      </c>
      <c r="H6136">
        <f t="shared" si="190"/>
        <v>1138.4335154826958</v>
      </c>
      <c r="I6136">
        <f>IF(LCOH!$C$28=Menu!$A$1,'Approvvigionamento energia'!C6136,0)+IF(LCOH!$C$28=Menu!$A$2,'Approvvigionamento energia'!D6136,0)+IF(LCOH!$C$28=Menu!$A$3,'Approvvigionamento energia'!E6136,0)+IF(LCOH!$C$28=Menu!$A$4,'Approvvigionamento energia'!F6136,0)+IF(LCOH!$C$28=Menu!$A$5,'Approvvigionamento energia'!G6136,0)+IF(LCOH!$C$28=Menu!$A$6,'Approvvigionamento energia'!H6136,0)</f>
        <v>1173.6998695920643</v>
      </c>
      <c r="J6136">
        <f>'Approvvigionamento energia'!A6136+'Approvvigionamento energia'!B6136+'Approvvigionamento energia'!I6136</f>
        <v>1503.5998695920644</v>
      </c>
      <c r="K6136">
        <f>IF(MIN(LCOH!$C$18,J6136)&gt;=$P$48*LCOH!$C$18, MIN(LCOH!$C$18,J6136),0)</f>
        <v>1500</v>
      </c>
      <c r="L6136">
        <f t="shared" si="191"/>
        <v>3.5998695920643513</v>
      </c>
      <c r="M6136">
        <f>K6136/LCOH!$C$18</f>
        <v>1</v>
      </c>
      <c r="N6136">
        <f>K6136/LCOH!$C$34</f>
        <v>28.901734104046245</v>
      </c>
    </row>
    <row r="6137" spans="1:14" x14ac:dyDescent="0.35">
      <c r="A6137">
        <f>'Profilo fotovoltaico'!B6139*LCOH!$C$20</f>
        <v>170</v>
      </c>
      <c r="B6137">
        <f>'Profilo eolico'!B6139*LCOH!$C$21</f>
        <v>52.900000000000006</v>
      </c>
      <c r="C6137">
        <f>$P$35*'Profilo fotovoltaico'!B6139</f>
        <v>1250.2840718957511</v>
      </c>
      <c r="D6137">
        <f>$Q$37*'Profilo eolico'!B6139</f>
        <v>308.65218591970654</v>
      </c>
      <c r="E6137">
        <f>$P$39*'Profilo fotovoltaico'!B6139+'Approvvigionamento energia'!$Q$39*'Profilo eolico'!B6139</f>
        <v>544.06015741371766</v>
      </c>
      <c r="F6137">
        <f>$P$41*'Profilo fotovoltaico'!B6139+'Approvvigionamento energia'!$Q$41*'Profilo eolico'!B6139</f>
        <v>779.4681289077289</v>
      </c>
      <c r="G6137">
        <f>$P$43*'Profilo fotovoltaico'!B6139+'Approvvigionamento energia'!$Q$43*'Profilo eolico'!B6139</f>
        <v>1014.87610040174</v>
      </c>
      <c r="H6137">
        <f t="shared" si="190"/>
        <v>1138.4335154826958</v>
      </c>
      <c r="I6137">
        <f>IF(LCOH!$C$28=Menu!$A$1,'Approvvigionamento energia'!C6137,0)+IF(LCOH!$C$28=Menu!$A$2,'Approvvigionamento energia'!D6137,0)+IF(LCOH!$C$28=Menu!$A$3,'Approvvigionamento energia'!E6137,0)+IF(LCOH!$C$28=Menu!$A$4,'Approvvigionamento energia'!F6137,0)+IF(LCOH!$C$28=Menu!$A$5,'Approvvigionamento energia'!G6137,0)+IF(LCOH!$C$28=Menu!$A$6,'Approvvigionamento energia'!H6137,0)</f>
        <v>779.4681289077289</v>
      </c>
      <c r="J6137">
        <f>'Approvvigionamento energia'!A6137+'Approvvigionamento energia'!B6137+'Approvvigionamento energia'!I6137</f>
        <v>1002.3681289077289</v>
      </c>
      <c r="K6137">
        <f>IF(MIN(LCOH!$C$18,J6137)&gt;=$P$48*LCOH!$C$18, MIN(LCOH!$C$18,J6137),0)</f>
        <v>1002.3681289077289</v>
      </c>
      <c r="L6137">
        <f t="shared" si="191"/>
        <v>0</v>
      </c>
      <c r="M6137">
        <f>K6137/LCOH!$C$18</f>
        <v>0.66824541927181924</v>
      </c>
      <c r="N6137">
        <f>K6137/LCOH!$C$34</f>
        <v>19.31345142404102</v>
      </c>
    </row>
    <row r="6138" spans="1:14" x14ac:dyDescent="0.35">
      <c r="A6138">
        <f>'Profilo fotovoltaico'!B6140*LCOH!$C$20</f>
        <v>64</v>
      </c>
      <c r="B6138">
        <f>'Profilo eolico'!B6140*LCOH!$C$21</f>
        <v>49.8</v>
      </c>
      <c r="C6138">
        <f>$P$35*'Profilo fotovoltaico'!B6140</f>
        <v>470.69518000781216</v>
      </c>
      <c r="D6138">
        <f>$Q$37*'Profilo eolico'!B6140</f>
        <v>290.56481774671806</v>
      </c>
      <c r="E6138">
        <f>$P$39*'Profilo fotovoltaico'!B6140+'Approvvigionamento energia'!$Q$39*'Profilo eolico'!B6140</f>
        <v>335.59740831199156</v>
      </c>
      <c r="F6138">
        <f>$P$41*'Profilo fotovoltaico'!B6140+'Approvvigionamento energia'!$Q$41*'Profilo eolico'!B6140</f>
        <v>380.62999887726511</v>
      </c>
      <c r="G6138">
        <f>$P$43*'Profilo fotovoltaico'!B6140+'Approvvigionamento energia'!$Q$43*'Profilo eolico'!B6140</f>
        <v>425.66258944253866</v>
      </c>
      <c r="H6138">
        <f t="shared" si="190"/>
        <v>1138.4335154826958</v>
      </c>
      <c r="I6138">
        <f>IF(LCOH!$C$28=Menu!$A$1,'Approvvigionamento energia'!C6138,0)+IF(LCOH!$C$28=Menu!$A$2,'Approvvigionamento energia'!D6138,0)+IF(LCOH!$C$28=Menu!$A$3,'Approvvigionamento energia'!E6138,0)+IF(LCOH!$C$28=Menu!$A$4,'Approvvigionamento energia'!F6138,0)+IF(LCOH!$C$28=Menu!$A$5,'Approvvigionamento energia'!G6138,0)+IF(LCOH!$C$28=Menu!$A$6,'Approvvigionamento energia'!H6138,0)</f>
        <v>380.62999887726511</v>
      </c>
      <c r="J6138">
        <f>'Approvvigionamento energia'!A6138+'Approvvigionamento energia'!B6138+'Approvvigionamento energia'!I6138</f>
        <v>494.42999887726512</v>
      </c>
      <c r="K6138">
        <f>IF(MIN(LCOH!$C$18,J6138)&gt;=$P$48*LCOH!$C$18, MIN(LCOH!$C$18,J6138),0)</f>
        <v>494.42999887726512</v>
      </c>
      <c r="L6138">
        <f t="shared" si="191"/>
        <v>0</v>
      </c>
      <c r="M6138">
        <f>K6138/LCOH!$C$18</f>
        <v>0.32961999925151009</v>
      </c>
      <c r="N6138">
        <f>K6138/LCOH!$C$34</f>
        <v>9.5265895737430668</v>
      </c>
    </row>
    <row r="6139" spans="1:14" x14ac:dyDescent="0.35">
      <c r="A6139">
        <f>'Profilo fotovoltaico'!B6141*LCOH!$C$20</f>
        <v>2</v>
      </c>
      <c r="B6139">
        <f>'Profilo eolico'!B6141*LCOH!$C$21</f>
        <v>49.2</v>
      </c>
      <c r="C6139">
        <f>$P$35*'Profilo fotovoltaico'!B6141</f>
        <v>14.70922437524413</v>
      </c>
      <c r="D6139">
        <f>$Q$37*'Profilo eolico'!B6141</f>
        <v>287.06403681001063</v>
      </c>
      <c r="E6139">
        <f>$P$39*'Profilo fotovoltaico'!B6141+'Approvvigionamento energia'!$Q$39*'Profilo eolico'!B6141</f>
        <v>218.97533370131899</v>
      </c>
      <c r="F6139">
        <f>$P$41*'Profilo fotovoltaico'!B6141+'Approvvigionamento energia'!$Q$41*'Profilo eolico'!B6141</f>
        <v>150.88663059262737</v>
      </c>
      <c r="G6139">
        <f>$P$43*'Profilo fotovoltaico'!B6141+'Approvvigionamento energia'!$Q$43*'Profilo eolico'!B6141</f>
        <v>82.797927483935752</v>
      </c>
      <c r="H6139">
        <f t="shared" si="190"/>
        <v>1138.4335154826958</v>
      </c>
      <c r="I6139">
        <f>IF(LCOH!$C$28=Menu!$A$1,'Approvvigionamento energia'!C6139,0)+IF(LCOH!$C$28=Menu!$A$2,'Approvvigionamento energia'!D6139,0)+IF(LCOH!$C$28=Menu!$A$3,'Approvvigionamento energia'!E6139,0)+IF(LCOH!$C$28=Menu!$A$4,'Approvvigionamento energia'!F6139,0)+IF(LCOH!$C$28=Menu!$A$5,'Approvvigionamento energia'!G6139,0)+IF(LCOH!$C$28=Menu!$A$6,'Approvvigionamento energia'!H6139,0)</f>
        <v>150.88663059262737</v>
      </c>
      <c r="J6139">
        <f>'Approvvigionamento energia'!A6139+'Approvvigionamento energia'!B6139+'Approvvigionamento energia'!I6139</f>
        <v>202.08663059262739</v>
      </c>
      <c r="K6139">
        <f>IF(MIN(LCOH!$C$18,J6139)&gt;=$P$48*LCOH!$C$18, MIN(LCOH!$C$18,J6139),0)</f>
        <v>0</v>
      </c>
      <c r="L6139">
        <f t="shared" si="191"/>
        <v>202.08663059262739</v>
      </c>
      <c r="M6139">
        <f>K6139/LCOH!$C$18</f>
        <v>0</v>
      </c>
      <c r="N6139">
        <f>K6139/LCOH!$C$34</f>
        <v>0</v>
      </c>
    </row>
    <row r="6140" spans="1:14" x14ac:dyDescent="0.35">
      <c r="A6140">
        <f>'Profilo fotovoltaico'!B6142*LCOH!$C$20</f>
        <v>0</v>
      </c>
      <c r="B6140">
        <f>'Profilo eolico'!B6142*LCOH!$C$21</f>
        <v>47.4</v>
      </c>
      <c r="C6140">
        <f>$P$35*'Profilo fotovoltaico'!B6142</f>
        <v>0</v>
      </c>
      <c r="D6140">
        <f>$Q$37*'Profilo eolico'!B6142</f>
        <v>276.56169399988829</v>
      </c>
      <c r="E6140">
        <f>$P$39*'Profilo fotovoltaico'!B6142+'Approvvigionamento energia'!$Q$39*'Profilo eolico'!B6142</f>
        <v>207.42127049991618</v>
      </c>
      <c r="F6140">
        <f>$P$41*'Profilo fotovoltaico'!B6142+'Approvvigionamento energia'!$Q$41*'Profilo eolico'!B6142</f>
        <v>138.28084699994415</v>
      </c>
      <c r="G6140">
        <f>$P$43*'Profilo fotovoltaico'!B6142+'Approvvigionamento energia'!$Q$43*'Profilo eolico'!B6142</f>
        <v>69.140423499972073</v>
      </c>
      <c r="H6140">
        <f t="shared" si="190"/>
        <v>1138.4335154826958</v>
      </c>
      <c r="I6140">
        <f>IF(LCOH!$C$28=Menu!$A$1,'Approvvigionamento energia'!C6140,0)+IF(LCOH!$C$28=Menu!$A$2,'Approvvigionamento energia'!D6140,0)+IF(LCOH!$C$28=Menu!$A$3,'Approvvigionamento energia'!E6140,0)+IF(LCOH!$C$28=Menu!$A$4,'Approvvigionamento energia'!F6140,0)+IF(LCOH!$C$28=Menu!$A$5,'Approvvigionamento energia'!G6140,0)+IF(LCOH!$C$28=Menu!$A$6,'Approvvigionamento energia'!H6140,0)</f>
        <v>138.28084699994415</v>
      </c>
      <c r="J6140">
        <f>'Approvvigionamento energia'!A6140+'Approvvigionamento energia'!B6140+'Approvvigionamento energia'!I6140</f>
        <v>185.68084699994415</v>
      </c>
      <c r="K6140">
        <f>IF(MIN(LCOH!$C$18,J6140)&gt;=$P$48*LCOH!$C$18, MIN(LCOH!$C$18,J6140),0)</f>
        <v>0</v>
      </c>
      <c r="L6140">
        <f t="shared" si="191"/>
        <v>185.68084699994415</v>
      </c>
      <c r="M6140">
        <f>K6140/LCOH!$C$18</f>
        <v>0</v>
      </c>
      <c r="N6140">
        <f>K6140/LCOH!$C$34</f>
        <v>0</v>
      </c>
    </row>
    <row r="6141" spans="1:14" x14ac:dyDescent="0.35">
      <c r="A6141">
        <f>'Profilo fotovoltaico'!B6143*LCOH!$C$20</f>
        <v>0</v>
      </c>
      <c r="B6141">
        <f>'Profilo eolico'!B6143*LCOH!$C$21</f>
        <v>41.7</v>
      </c>
      <c r="C6141">
        <f>$P$35*'Profilo fotovoltaico'!B6143</f>
        <v>0</v>
      </c>
      <c r="D6141">
        <f>$Q$37*'Profilo eolico'!B6143</f>
        <v>243.30427510116755</v>
      </c>
      <c r="E6141">
        <f>$P$39*'Profilo fotovoltaico'!B6143+'Approvvigionamento energia'!$Q$39*'Profilo eolico'!B6143</f>
        <v>182.47820632587565</v>
      </c>
      <c r="F6141">
        <f>$P$41*'Profilo fotovoltaico'!B6143+'Approvvigionamento energia'!$Q$41*'Profilo eolico'!B6143</f>
        <v>121.65213755058377</v>
      </c>
      <c r="G6141">
        <f>$P$43*'Profilo fotovoltaico'!B6143+'Approvvigionamento energia'!$Q$43*'Profilo eolico'!B6143</f>
        <v>60.826068775291887</v>
      </c>
      <c r="H6141">
        <f t="shared" si="190"/>
        <v>1138.4335154826958</v>
      </c>
      <c r="I6141">
        <f>IF(LCOH!$C$28=Menu!$A$1,'Approvvigionamento energia'!C6141,0)+IF(LCOH!$C$28=Menu!$A$2,'Approvvigionamento energia'!D6141,0)+IF(LCOH!$C$28=Menu!$A$3,'Approvvigionamento energia'!E6141,0)+IF(LCOH!$C$28=Menu!$A$4,'Approvvigionamento energia'!F6141,0)+IF(LCOH!$C$28=Menu!$A$5,'Approvvigionamento energia'!G6141,0)+IF(LCOH!$C$28=Menu!$A$6,'Approvvigionamento energia'!H6141,0)</f>
        <v>121.65213755058377</v>
      </c>
      <c r="J6141">
        <f>'Approvvigionamento energia'!A6141+'Approvvigionamento energia'!B6141+'Approvvigionamento energia'!I6141</f>
        <v>163.35213755058379</v>
      </c>
      <c r="K6141">
        <f>IF(MIN(LCOH!$C$18,J6141)&gt;=$P$48*LCOH!$C$18, MIN(LCOH!$C$18,J6141),0)</f>
        <v>0</v>
      </c>
      <c r="L6141">
        <f t="shared" si="191"/>
        <v>163.35213755058379</v>
      </c>
      <c r="M6141">
        <f>K6141/LCOH!$C$18</f>
        <v>0</v>
      </c>
      <c r="N6141">
        <f>K6141/LCOH!$C$34</f>
        <v>0</v>
      </c>
    </row>
    <row r="6142" spans="1:14" x14ac:dyDescent="0.35">
      <c r="A6142">
        <f>'Profilo fotovoltaico'!B6144*LCOH!$C$20</f>
        <v>0</v>
      </c>
      <c r="B6142">
        <f>'Profilo eolico'!B6144*LCOH!$C$21</f>
        <v>37.400000000000006</v>
      </c>
      <c r="C6142">
        <f>$P$35*'Profilo fotovoltaico'!B6144</f>
        <v>0</v>
      </c>
      <c r="D6142">
        <f>$Q$37*'Profilo eolico'!B6144</f>
        <v>218.21534505476419</v>
      </c>
      <c r="E6142">
        <f>$P$39*'Profilo fotovoltaico'!B6144+'Approvvigionamento energia'!$Q$39*'Profilo eolico'!B6144</f>
        <v>163.66150879107312</v>
      </c>
      <c r="F6142">
        <f>$P$41*'Profilo fotovoltaico'!B6144+'Approvvigionamento energia'!$Q$41*'Profilo eolico'!B6144</f>
        <v>109.10767252738209</v>
      </c>
      <c r="G6142">
        <f>$P$43*'Profilo fotovoltaico'!B6144+'Approvvigionamento energia'!$Q$43*'Profilo eolico'!B6144</f>
        <v>54.553836263691046</v>
      </c>
      <c r="H6142">
        <f t="shared" si="190"/>
        <v>1138.4335154826958</v>
      </c>
      <c r="I6142">
        <f>IF(LCOH!$C$28=Menu!$A$1,'Approvvigionamento energia'!C6142,0)+IF(LCOH!$C$28=Menu!$A$2,'Approvvigionamento energia'!D6142,0)+IF(LCOH!$C$28=Menu!$A$3,'Approvvigionamento energia'!E6142,0)+IF(LCOH!$C$28=Menu!$A$4,'Approvvigionamento energia'!F6142,0)+IF(LCOH!$C$28=Menu!$A$5,'Approvvigionamento energia'!G6142,0)+IF(LCOH!$C$28=Menu!$A$6,'Approvvigionamento energia'!H6142,0)</f>
        <v>109.10767252738209</v>
      </c>
      <c r="J6142">
        <f>'Approvvigionamento energia'!A6142+'Approvvigionamento energia'!B6142+'Approvvigionamento energia'!I6142</f>
        <v>146.50767252738211</v>
      </c>
      <c r="K6142">
        <f>IF(MIN(LCOH!$C$18,J6142)&gt;=$P$48*LCOH!$C$18, MIN(LCOH!$C$18,J6142),0)</f>
        <v>0</v>
      </c>
      <c r="L6142">
        <f t="shared" si="191"/>
        <v>146.50767252738211</v>
      </c>
      <c r="M6142">
        <f>K6142/LCOH!$C$18</f>
        <v>0</v>
      </c>
      <c r="N6142">
        <f>K6142/LCOH!$C$34</f>
        <v>0</v>
      </c>
    </row>
    <row r="6143" spans="1:14" x14ac:dyDescent="0.35">
      <c r="A6143">
        <f>'Profilo fotovoltaico'!B6145*LCOH!$C$20</f>
        <v>0</v>
      </c>
      <c r="B6143">
        <f>'Profilo eolico'!B6145*LCOH!$C$21</f>
        <v>35.5</v>
      </c>
      <c r="C6143">
        <f>$P$35*'Profilo fotovoltaico'!B6145</f>
        <v>0</v>
      </c>
      <c r="D6143">
        <f>$Q$37*'Profilo eolico'!B6145</f>
        <v>207.12953875519057</v>
      </c>
      <c r="E6143">
        <f>$P$39*'Profilo fotovoltaico'!B6145+'Approvvigionamento energia'!$Q$39*'Profilo eolico'!B6145</f>
        <v>155.34715406639293</v>
      </c>
      <c r="F6143">
        <f>$P$41*'Profilo fotovoltaico'!B6145+'Approvvigionamento energia'!$Q$41*'Profilo eolico'!B6145</f>
        <v>103.56476937759528</v>
      </c>
      <c r="G6143">
        <f>$P$43*'Profilo fotovoltaico'!B6145+'Approvvigionamento energia'!$Q$43*'Profilo eolico'!B6145</f>
        <v>51.782384688797642</v>
      </c>
      <c r="H6143">
        <f t="shared" si="190"/>
        <v>1138.4335154826958</v>
      </c>
      <c r="I6143">
        <f>IF(LCOH!$C$28=Menu!$A$1,'Approvvigionamento energia'!C6143,0)+IF(LCOH!$C$28=Menu!$A$2,'Approvvigionamento energia'!D6143,0)+IF(LCOH!$C$28=Menu!$A$3,'Approvvigionamento energia'!E6143,0)+IF(LCOH!$C$28=Menu!$A$4,'Approvvigionamento energia'!F6143,0)+IF(LCOH!$C$28=Menu!$A$5,'Approvvigionamento energia'!G6143,0)+IF(LCOH!$C$28=Menu!$A$6,'Approvvigionamento energia'!H6143,0)</f>
        <v>103.56476937759528</v>
      </c>
      <c r="J6143">
        <f>'Approvvigionamento energia'!A6143+'Approvvigionamento energia'!B6143+'Approvvigionamento energia'!I6143</f>
        <v>139.06476937759527</v>
      </c>
      <c r="K6143">
        <f>IF(MIN(LCOH!$C$18,J6143)&gt;=$P$48*LCOH!$C$18, MIN(LCOH!$C$18,J6143),0)</f>
        <v>0</v>
      </c>
      <c r="L6143">
        <f t="shared" si="191"/>
        <v>139.06476937759527</v>
      </c>
      <c r="M6143">
        <f>K6143/LCOH!$C$18</f>
        <v>0</v>
      </c>
      <c r="N6143">
        <f>K6143/LCOH!$C$34</f>
        <v>0</v>
      </c>
    </row>
    <row r="6144" spans="1:14" x14ac:dyDescent="0.35">
      <c r="A6144">
        <f>'Profilo fotovoltaico'!B6146*LCOH!$C$20</f>
        <v>0</v>
      </c>
      <c r="B6144">
        <f>'Profilo eolico'!B6146*LCOH!$C$21</f>
        <v>34.299999999999997</v>
      </c>
      <c r="C6144">
        <f>$P$35*'Profilo fotovoltaico'!B6146</f>
        <v>0</v>
      </c>
      <c r="D6144">
        <f>$Q$37*'Profilo eolico'!B6146</f>
        <v>200.12797688177568</v>
      </c>
      <c r="E6144">
        <f>$P$39*'Profilo fotovoltaico'!B6146+'Approvvigionamento energia'!$Q$39*'Profilo eolico'!B6146</f>
        <v>150.09598266133176</v>
      </c>
      <c r="F6144">
        <f>$P$41*'Profilo fotovoltaico'!B6146+'Approvvigionamento energia'!$Q$41*'Profilo eolico'!B6146</f>
        <v>100.06398844088784</v>
      </c>
      <c r="G6144">
        <f>$P$43*'Profilo fotovoltaico'!B6146+'Approvvigionamento energia'!$Q$43*'Profilo eolico'!B6146</f>
        <v>50.03199422044392</v>
      </c>
      <c r="H6144">
        <f t="shared" si="190"/>
        <v>1138.4335154826958</v>
      </c>
      <c r="I6144">
        <f>IF(LCOH!$C$28=Menu!$A$1,'Approvvigionamento energia'!C6144,0)+IF(LCOH!$C$28=Menu!$A$2,'Approvvigionamento energia'!D6144,0)+IF(LCOH!$C$28=Menu!$A$3,'Approvvigionamento energia'!E6144,0)+IF(LCOH!$C$28=Menu!$A$4,'Approvvigionamento energia'!F6144,0)+IF(LCOH!$C$28=Menu!$A$5,'Approvvigionamento energia'!G6144,0)+IF(LCOH!$C$28=Menu!$A$6,'Approvvigionamento energia'!H6144,0)</f>
        <v>100.06398844088784</v>
      </c>
      <c r="J6144">
        <f>'Approvvigionamento energia'!A6144+'Approvvigionamento energia'!B6144+'Approvvigionamento energia'!I6144</f>
        <v>134.36398844088785</v>
      </c>
      <c r="K6144">
        <f>IF(MIN(LCOH!$C$18,J6144)&gt;=$P$48*LCOH!$C$18, MIN(LCOH!$C$18,J6144),0)</f>
        <v>0</v>
      </c>
      <c r="L6144">
        <f t="shared" si="191"/>
        <v>134.36398844088785</v>
      </c>
      <c r="M6144">
        <f>K6144/LCOH!$C$18</f>
        <v>0</v>
      </c>
      <c r="N6144">
        <f>K6144/LCOH!$C$34</f>
        <v>0</v>
      </c>
    </row>
    <row r="6145" spans="1:14" x14ac:dyDescent="0.35">
      <c r="A6145">
        <f>'Profilo fotovoltaico'!B6147*LCOH!$C$20</f>
        <v>0</v>
      </c>
      <c r="B6145">
        <f>'Profilo eolico'!B6147*LCOH!$C$21</f>
        <v>33.799999999999997</v>
      </c>
      <c r="C6145">
        <f>$P$35*'Profilo fotovoltaico'!B6147</f>
        <v>0</v>
      </c>
      <c r="D6145">
        <f>$Q$37*'Profilo eolico'!B6147</f>
        <v>197.21065943451947</v>
      </c>
      <c r="E6145">
        <f>$P$39*'Profilo fotovoltaico'!B6147+'Approvvigionamento energia'!$Q$39*'Profilo eolico'!B6147</f>
        <v>147.9079945758896</v>
      </c>
      <c r="F6145">
        <f>$P$41*'Profilo fotovoltaico'!B6147+'Approvvigionamento energia'!$Q$41*'Profilo eolico'!B6147</f>
        <v>98.605329717259735</v>
      </c>
      <c r="G6145">
        <f>$P$43*'Profilo fotovoltaico'!B6147+'Approvvigionamento energia'!$Q$43*'Profilo eolico'!B6147</f>
        <v>49.302664858629868</v>
      </c>
      <c r="H6145">
        <f t="shared" si="190"/>
        <v>1138.4335154826958</v>
      </c>
      <c r="I6145">
        <f>IF(LCOH!$C$28=Menu!$A$1,'Approvvigionamento energia'!C6145,0)+IF(LCOH!$C$28=Menu!$A$2,'Approvvigionamento energia'!D6145,0)+IF(LCOH!$C$28=Menu!$A$3,'Approvvigionamento energia'!E6145,0)+IF(LCOH!$C$28=Menu!$A$4,'Approvvigionamento energia'!F6145,0)+IF(LCOH!$C$28=Menu!$A$5,'Approvvigionamento energia'!G6145,0)+IF(LCOH!$C$28=Menu!$A$6,'Approvvigionamento energia'!H6145,0)</f>
        <v>98.605329717259735</v>
      </c>
      <c r="J6145">
        <f>'Approvvigionamento energia'!A6145+'Approvvigionamento energia'!B6145+'Approvvigionamento energia'!I6145</f>
        <v>132.40532971725975</v>
      </c>
      <c r="K6145">
        <f>IF(MIN(LCOH!$C$18,J6145)&gt;=$P$48*LCOH!$C$18, MIN(LCOH!$C$18,J6145),0)</f>
        <v>0</v>
      </c>
      <c r="L6145">
        <f t="shared" si="191"/>
        <v>132.40532971725975</v>
      </c>
      <c r="M6145">
        <f>K6145/LCOH!$C$18</f>
        <v>0</v>
      </c>
      <c r="N6145">
        <f>K6145/LCOH!$C$34</f>
        <v>0</v>
      </c>
    </row>
    <row r="6146" spans="1:14" x14ac:dyDescent="0.35">
      <c r="A6146">
        <f>'Profilo fotovoltaico'!B6148*LCOH!$C$20</f>
        <v>0</v>
      </c>
      <c r="B6146">
        <f>'Profilo eolico'!B6148*LCOH!$C$21</f>
        <v>34.700000000000003</v>
      </c>
      <c r="C6146">
        <f>$P$35*'Profilo fotovoltaico'!B6148</f>
        <v>0</v>
      </c>
      <c r="D6146">
        <f>$Q$37*'Profilo eolico'!B6148</f>
        <v>202.46183083958067</v>
      </c>
      <c r="E6146">
        <f>$P$39*'Profilo fotovoltaico'!B6148+'Approvvigionamento energia'!$Q$39*'Profilo eolico'!B6148</f>
        <v>151.8463731296855</v>
      </c>
      <c r="F6146">
        <f>$P$41*'Profilo fotovoltaico'!B6148+'Approvvigionamento energia'!$Q$41*'Profilo eolico'!B6148</f>
        <v>101.23091541979034</v>
      </c>
      <c r="G6146">
        <f>$P$43*'Profilo fotovoltaico'!B6148+'Approvvigionamento energia'!$Q$43*'Profilo eolico'!B6148</f>
        <v>50.615457709895168</v>
      </c>
      <c r="H6146">
        <f t="shared" ref="H6146:H6209" si="192">$P$45</f>
        <v>1138.4335154826958</v>
      </c>
      <c r="I6146">
        <f>IF(LCOH!$C$28=Menu!$A$1,'Approvvigionamento energia'!C6146,0)+IF(LCOH!$C$28=Menu!$A$2,'Approvvigionamento energia'!D6146,0)+IF(LCOH!$C$28=Menu!$A$3,'Approvvigionamento energia'!E6146,0)+IF(LCOH!$C$28=Menu!$A$4,'Approvvigionamento energia'!F6146,0)+IF(LCOH!$C$28=Menu!$A$5,'Approvvigionamento energia'!G6146,0)+IF(LCOH!$C$28=Menu!$A$6,'Approvvigionamento energia'!H6146,0)</f>
        <v>101.23091541979034</v>
      </c>
      <c r="J6146">
        <f>'Approvvigionamento energia'!A6146+'Approvvigionamento energia'!B6146+'Approvvigionamento energia'!I6146</f>
        <v>135.93091541979032</v>
      </c>
      <c r="K6146">
        <f>IF(MIN(LCOH!$C$18,J6146)&gt;=$P$48*LCOH!$C$18, MIN(LCOH!$C$18,J6146),0)</f>
        <v>0</v>
      </c>
      <c r="L6146">
        <f t="shared" si="191"/>
        <v>135.93091541979032</v>
      </c>
      <c r="M6146">
        <f>K6146/LCOH!$C$18</f>
        <v>0</v>
      </c>
      <c r="N6146">
        <f>K6146/LCOH!$C$34</f>
        <v>0</v>
      </c>
    </row>
    <row r="6147" spans="1:14" x14ac:dyDescent="0.35">
      <c r="A6147">
        <f>'Profilo fotovoltaico'!B6149*LCOH!$C$20</f>
        <v>0</v>
      </c>
      <c r="B6147">
        <f>'Profilo eolico'!B6149*LCOH!$C$21</f>
        <v>37</v>
      </c>
      <c r="C6147">
        <f>$P$35*'Profilo fotovoltaico'!B6149</f>
        <v>0</v>
      </c>
      <c r="D6147">
        <f>$Q$37*'Profilo eolico'!B6149</f>
        <v>215.88149109695919</v>
      </c>
      <c r="E6147">
        <f>$P$39*'Profilo fotovoltaico'!B6149+'Approvvigionamento energia'!$Q$39*'Profilo eolico'!B6149</f>
        <v>161.91111832271937</v>
      </c>
      <c r="F6147">
        <f>$P$41*'Profilo fotovoltaico'!B6149+'Approvvigionamento energia'!$Q$41*'Profilo eolico'!B6149</f>
        <v>107.9407455484796</v>
      </c>
      <c r="G6147">
        <f>$P$43*'Profilo fotovoltaico'!B6149+'Approvvigionamento energia'!$Q$43*'Profilo eolico'!B6149</f>
        <v>53.970372774239799</v>
      </c>
      <c r="H6147">
        <f t="shared" si="192"/>
        <v>1138.4335154826958</v>
      </c>
      <c r="I6147">
        <f>IF(LCOH!$C$28=Menu!$A$1,'Approvvigionamento energia'!C6147,0)+IF(LCOH!$C$28=Menu!$A$2,'Approvvigionamento energia'!D6147,0)+IF(LCOH!$C$28=Menu!$A$3,'Approvvigionamento energia'!E6147,0)+IF(LCOH!$C$28=Menu!$A$4,'Approvvigionamento energia'!F6147,0)+IF(LCOH!$C$28=Menu!$A$5,'Approvvigionamento energia'!G6147,0)+IF(LCOH!$C$28=Menu!$A$6,'Approvvigionamento energia'!H6147,0)</f>
        <v>107.9407455484796</v>
      </c>
      <c r="J6147">
        <f>'Approvvigionamento energia'!A6147+'Approvvigionamento energia'!B6147+'Approvvigionamento energia'!I6147</f>
        <v>144.94074554847958</v>
      </c>
      <c r="K6147">
        <f>IF(MIN(LCOH!$C$18,J6147)&gt;=$P$48*LCOH!$C$18, MIN(LCOH!$C$18,J6147),0)</f>
        <v>0</v>
      </c>
      <c r="L6147">
        <f t="shared" ref="L6147:L6210" si="193">J6147-K6147</f>
        <v>144.94074554847958</v>
      </c>
      <c r="M6147">
        <f>K6147/LCOH!$C$18</f>
        <v>0</v>
      </c>
      <c r="N6147">
        <f>K6147/LCOH!$C$34</f>
        <v>0</v>
      </c>
    </row>
    <row r="6148" spans="1:14" x14ac:dyDescent="0.35">
      <c r="A6148">
        <f>'Profilo fotovoltaico'!B6150*LCOH!$C$20</f>
        <v>0</v>
      </c>
      <c r="B6148">
        <f>'Profilo eolico'!B6150*LCOH!$C$21</f>
        <v>38.1</v>
      </c>
      <c r="C6148">
        <f>$P$35*'Profilo fotovoltaico'!B6150</f>
        <v>0</v>
      </c>
      <c r="D6148">
        <f>$Q$37*'Profilo eolico'!B6150</f>
        <v>222.29958948092286</v>
      </c>
      <c r="E6148">
        <f>$P$39*'Profilo fotovoltaico'!B6150+'Approvvigionamento energia'!$Q$39*'Profilo eolico'!B6150</f>
        <v>166.72469211069213</v>
      </c>
      <c r="F6148">
        <f>$P$41*'Profilo fotovoltaico'!B6150+'Approvvigionamento energia'!$Q$41*'Profilo eolico'!B6150</f>
        <v>111.14979474046143</v>
      </c>
      <c r="G6148">
        <f>$P$43*'Profilo fotovoltaico'!B6150+'Approvvigionamento energia'!$Q$43*'Profilo eolico'!B6150</f>
        <v>55.574897370230715</v>
      </c>
      <c r="H6148">
        <f t="shared" si="192"/>
        <v>1138.4335154826958</v>
      </c>
      <c r="I6148">
        <f>IF(LCOH!$C$28=Menu!$A$1,'Approvvigionamento energia'!C6148,0)+IF(LCOH!$C$28=Menu!$A$2,'Approvvigionamento energia'!D6148,0)+IF(LCOH!$C$28=Menu!$A$3,'Approvvigionamento energia'!E6148,0)+IF(LCOH!$C$28=Menu!$A$4,'Approvvigionamento energia'!F6148,0)+IF(LCOH!$C$28=Menu!$A$5,'Approvvigionamento energia'!G6148,0)+IF(LCOH!$C$28=Menu!$A$6,'Approvvigionamento energia'!H6148,0)</f>
        <v>111.14979474046143</v>
      </c>
      <c r="J6148">
        <f>'Approvvigionamento energia'!A6148+'Approvvigionamento energia'!B6148+'Approvvigionamento energia'!I6148</f>
        <v>149.24979474046143</v>
      </c>
      <c r="K6148">
        <f>IF(MIN(LCOH!$C$18,J6148)&gt;=$P$48*LCOH!$C$18, MIN(LCOH!$C$18,J6148),0)</f>
        <v>0</v>
      </c>
      <c r="L6148">
        <f t="shared" si="193"/>
        <v>149.24979474046143</v>
      </c>
      <c r="M6148">
        <f>K6148/LCOH!$C$18</f>
        <v>0</v>
      </c>
      <c r="N6148">
        <f>K6148/LCOH!$C$34</f>
        <v>0</v>
      </c>
    </row>
    <row r="6149" spans="1:14" x14ac:dyDescent="0.35">
      <c r="A6149">
        <f>'Profilo fotovoltaico'!B6151*LCOH!$C$20</f>
        <v>0</v>
      </c>
      <c r="B6149">
        <f>'Profilo eolico'!B6151*LCOH!$C$21</f>
        <v>37.299999999999997</v>
      </c>
      <c r="C6149">
        <f>$P$35*'Profilo fotovoltaico'!B6151</f>
        <v>0</v>
      </c>
      <c r="D6149">
        <f>$Q$37*'Profilo eolico'!B6151</f>
        <v>217.63188156531294</v>
      </c>
      <c r="E6149">
        <f>$P$39*'Profilo fotovoltaico'!B6151+'Approvvigionamento energia'!$Q$39*'Profilo eolico'!B6151</f>
        <v>163.22391117398467</v>
      </c>
      <c r="F6149">
        <f>$P$41*'Profilo fotovoltaico'!B6151+'Approvvigionamento energia'!$Q$41*'Profilo eolico'!B6151</f>
        <v>108.81594078265647</v>
      </c>
      <c r="G6149">
        <f>$P$43*'Profilo fotovoltaico'!B6151+'Approvvigionamento energia'!$Q$43*'Profilo eolico'!B6151</f>
        <v>54.407970391328234</v>
      </c>
      <c r="H6149">
        <f t="shared" si="192"/>
        <v>1138.4335154826958</v>
      </c>
      <c r="I6149">
        <f>IF(LCOH!$C$28=Menu!$A$1,'Approvvigionamento energia'!C6149,0)+IF(LCOH!$C$28=Menu!$A$2,'Approvvigionamento energia'!D6149,0)+IF(LCOH!$C$28=Menu!$A$3,'Approvvigionamento energia'!E6149,0)+IF(LCOH!$C$28=Menu!$A$4,'Approvvigionamento energia'!F6149,0)+IF(LCOH!$C$28=Menu!$A$5,'Approvvigionamento energia'!G6149,0)+IF(LCOH!$C$28=Menu!$A$6,'Approvvigionamento energia'!H6149,0)</f>
        <v>108.81594078265647</v>
      </c>
      <c r="J6149">
        <f>'Approvvigionamento energia'!A6149+'Approvvigionamento energia'!B6149+'Approvvigionamento energia'!I6149</f>
        <v>146.11594078265648</v>
      </c>
      <c r="K6149">
        <f>IF(MIN(LCOH!$C$18,J6149)&gt;=$P$48*LCOH!$C$18, MIN(LCOH!$C$18,J6149),0)</f>
        <v>0</v>
      </c>
      <c r="L6149">
        <f t="shared" si="193"/>
        <v>146.11594078265648</v>
      </c>
      <c r="M6149">
        <f>K6149/LCOH!$C$18</f>
        <v>0</v>
      </c>
      <c r="N6149">
        <f>K6149/LCOH!$C$34</f>
        <v>0</v>
      </c>
    </row>
    <row r="6150" spans="1:14" x14ac:dyDescent="0.35">
      <c r="A6150">
        <f>'Profilo fotovoltaico'!B6152*LCOH!$C$20</f>
        <v>0</v>
      </c>
      <c r="B6150">
        <f>'Profilo eolico'!B6152*LCOH!$C$21</f>
        <v>35.4</v>
      </c>
      <c r="C6150">
        <f>$P$35*'Profilo fotovoltaico'!B6152</f>
        <v>0</v>
      </c>
      <c r="D6150">
        <f>$Q$37*'Profilo eolico'!B6152</f>
        <v>206.54607526573935</v>
      </c>
      <c r="E6150">
        <f>$P$39*'Profilo fotovoltaico'!B6152+'Approvvigionamento energia'!$Q$39*'Profilo eolico'!B6152</f>
        <v>154.90955644930452</v>
      </c>
      <c r="F6150">
        <f>$P$41*'Profilo fotovoltaico'!B6152+'Approvvigionamento energia'!$Q$41*'Profilo eolico'!B6152</f>
        <v>103.27303763286967</v>
      </c>
      <c r="G6150">
        <f>$P$43*'Profilo fotovoltaico'!B6152+'Approvvigionamento energia'!$Q$43*'Profilo eolico'!B6152</f>
        <v>51.636518816434837</v>
      </c>
      <c r="H6150">
        <f t="shared" si="192"/>
        <v>1138.4335154826958</v>
      </c>
      <c r="I6150">
        <f>IF(LCOH!$C$28=Menu!$A$1,'Approvvigionamento energia'!C6150,0)+IF(LCOH!$C$28=Menu!$A$2,'Approvvigionamento energia'!D6150,0)+IF(LCOH!$C$28=Menu!$A$3,'Approvvigionamento energia'!E6150,0)+IF(LCOH!$C$28=Menu!$A$4,'Approvvigionamento energia'!F6150,0)+IF(LCOH!$C$28=Menu!$A$5,'Approvvigionamento energia'!G6150,0)+IF(LCOH!$C$28=Menu!$A$6,'Approvvigionamento energia'!H6150,0)</f>
        <v>103.27303763286967</v>
      </c>
      <c r="J6150">
        <f>'Approvvigionamento energia'!A6150+'Approvvigionamento energia'!B6150+'Approvvigionamento energia'!I6150</f>
        <v>138.67303763286967</v>
      </c>
      <c r="K6150">
        <f>IF(MIN(LCOH!$C$18,J6150)&gt;=$P$48*LCOH!$C$18, MIN(LCOH!$C$18,J6150),0)</f>
        <v>0</v>
      </c>
      <c r="L6150">
        <f t="shared" si="193"/>
        <v>138.67303763286967</v>
      </c>
      <c r="M6150">
        <f>K6150/LCOH!$C$18</f>
        <v>0</v>
      </c>
      <c r="N6150">
        <f>K6150/LCOH!$C$34</f>
        <v>0</v>
      </c>
    </row>
    <row r="6151" spans="1:14" x14ac:dyDescent="0.35">
      <c r="A6151">
        <f>'Profilo fotovoltaico'!B6153*LCOH!$C$20</f>
        <v>38</v>
      </c>
      <c r="B6151">
        <f>'Profilo eolico'!B6153*LCOH!$C$21</f>
        <v>30.900000000000002</v>
      </c>
      <c r="C6151">
        <f>$P$35*'Profilo fotovoltaico'!B6153</f>
        <v>279.47526312963845</v>
      </c>
      <c r="D6151">
        <f>$Q$37*'Profilo eolico'!B6153</f>
        <v>180.29021824043349</v>
      </c>
      <c r="E6151">
        <f>$P$39*'Profilo fotovoltaico'!B6153+'Approvvigionamento energia'!$Q$39*'Profilo eolico'!B6153</f>
        <v>205.08647946273476</v>
      </c>
      <c r="F6151">
        <f>$P$41*'Profilo fotovoltaico'!B6153+'Approvvigionamento energia'!$Q$41*'Profilo eolico'!B6153</f>
        <v>229.88274068503597</v>
      </c>
      <c r="G6151">
        <f>$P$43*'Profilo fotovoltaico'!B6153+'Approvvigionamento energia'!$Q$43*'Profilo eolico'!B6153</f>
        <v>254.67900190733724</v>
      </c>
      <c r="H6151">
        <f t="shared" si="192"/>
        <v>1138.4335154826958</v>
      </c>
      <c r="I6151">
        <f>IF(LCOH!$C$28=Menu!$A$1,'Approvvigionamento energia'!C6151,0)+IF(LCOH!$C$28=Menu!$A$2,'Approvvigionamento energia'!D6151,0)+IF(LCOH!$C$28=Menu!$A$3,'Approvvigionamento energia'!E6151,0)+IF(LCOH!$C$28=Menu!$A$4,'Approvvigionamento energia'!F6151,0)+IF(LCOH!$C$28=Menu!$A$5,'Approvvigionamento energia'!G6151,0)+IF(LCOH!$C$28=Menu!$A$6,'Approvvigionamento energia'!H6151,0)</f>
        <v>229.88274068503597</v>
      </c>
      <c r="J6151">
        <f>'Approvvigionamento energia'!A6151+'Approvvigionamento energia'!B6151+'Approvvigionamento energia'!I6151</f>
        <v>298.78274068503595</v>
      </c>
      <c r="K6151">
        <f>IF(MIN(LCOH!$C$18,J6151)&gt;=$P$48*LCOH!$C$18, MIN(LCOH!$C$18,J6151),0)</f>
        <v>0</v>
      </c>
      <c r="L6151">
        <f t="shared" si="193"/>
        <v>298.78274068503595</v>
      </c>
      <c r="M6151">
        <f>K6151/LCOH!$C$18</f>
        <v>0</v>
      </c>
      <c r="N6151">
        <f>K6151/LCOH!$C$34</f>
        <v>0</v>
      </c>
    </row>
    <row r="6152" spans="1:14" x14ac:dyDescent="0.35">
      <c r="A6152">
        <f>'Profilo fotovoltaico'!B6154*LCOH!$C$20</f>
        <v>165</v>
      </c>
      <c r="B6152">
        <f>'Profilo eolico'!B6154*LCOH!$C$21</f>
        <v>18.100000000000001</v>
      </c>
      <c r="C6152">
        <f>$P$35*'Profilo fotovoltaico'!B6154</f>
        <v>1213.5110109576408</v>
      </c>
      <c r="D6152">
        <f>$Q$37*'Profilo eolico'!B6154</f>
        <v>105.60689159067465</v>
      </c>
      <c r="E6152">
        <f>$P$39*'Profilo fotovoltaico'!B6154+'Approvvigionamento energia'!$Q$39*'Profilo eolico'!B6154</f>
        <v>382.58292143241619</v>
      </c>
      <c r="F6152">
        <f>$P$41*'Profilo fotovoltaico'!B6154+'Approvvigionamento energia'!$Q$41*'Profilo eolico'!B6154</f>
        <v>659.55895127415772</v>
      </c>
      <c r="G6152">
        <f>$P$43*'Profilo fotovoltaico'!B6154+'Approvvigionamento energia'!$Q$43*'Profilo eolico'!B6154</f>
        <v>936.5349811158992</v>
      </c>
      <c r="H6152">
        <f t="shared" si="192"/>
        <v>1138.4335154826958</v>
      </c>
      <c r="I6152">
        <f>IF(LCOH!$C$28=Menu!$A$1,'Approvvigionamento energia'!C6152,0)+IF(LCOH!$C$28=Menu!$A$2,'Approvvigionamento energia'!D6152,0)+IF(LCOH!$C$28=Menu!$A$3,'Approvvigionamento energia'!E6152,0)+IF(LCOH!$C$28=Menu!$A$4,'Approvvigionamento energia'!F6152,0)+IF(LCOH!$C$28=Menu!$A$5,'Approvvigionamento energia'!G6152,0)+IF(LCOH!$C$28=Menu!$A$6,'Approvvigionamento energia'!H6152,0)</f>
        <v>659.55895127415772</v>
      </c>
      <c r="J6152">
        <f>'Approvvigionamento energia'!A6152+'Approvvigionamento energia'!B6152+'Approvvigionamento energia'!I6152</f>
        <v>842.65895127415774</v>
      </c>
      <c r="K6152">
        <f>IF(MIN(LCOH!$C$18,J6152)&gt;=$P$48*LCOH!$C$18, MIN(LCOH!$C$18,J6152),0)</f>
        <v>842.65895127415774</v>
      </c>
      <c r="L6152">
        <f t="shared" si="193"/>
        <v>0</v>
      </c>
      <c r="M6152">
        <f>K6152/LCOH!$C$18</f>
        <v>0.56177263418277179</v>
      </c>
      <c r="N6152">
        <f>K6152/LCOH!$C$34</f>
        <v>16.23620330008011</v>
      </c>
    </row>
    <row r="6153" spans="1:14" x14ac:dyDescent="0.35">
      <c r="A6153">
        <f>'Profilo fotovoltaico'!B6155*LCOH!$C$20</f>
        <v>307</v>
      </c>
      <c r="B6153">
        <f>'Profilo eolico'!B6155*LCOH!$C$21</f>
        <v>13.2</v>
      </c>
      <c r="C6153">
        <f>$P$35*'Profilo fotovoltaico'!B6155</f>
        <v>2257.8659415999741</v>
      </c>
      <c r="D6153">
        <f>$Q$37*'Profilo eolico'!B6155</f>
        <v>77.01718060756383</v>
      </c>
      <c r="E6153">
        <f>$P$39*'Profilo fotovoltaico'!B6155+'Approvvigionamento energia'!$Q$39*'Profilo eolico'!B6155</f>
        <v>622.22937085566639</v>
      </c>
      <c r="F6153">
        <f>$P$41*'Profilo fotovoltaico'!B6155+'Approvvigionamento energia'!$Q$41*'Profilo eolico'!B6155</f>
        <v>1167.4415611037689</v>
      </c>
      <c r="G6153">
        <f>$P$43*'Profilo fotovoltaico'!B6155+'Approvvigionamento energia'!$Q$43*'Profilo eolico'!B6155</f>
        <v>1712.6537513518715</v>
      </c>
      <c r="H6153">
        <f t="shared" si="192"/>
        <v>1138.4335154826958</v>
      </c>
      <c r="I6153">
        <f>IF(LCOH!$C$28=Menu!$A$1,'Approvvigionamento energia'!C6153,0)+IF(LCOH!$C$28=Menu!$A$2,'Approvvigionamento energia'!D6153,0)+IF(LCOH!$C$28=Menu!$A$3,'Approvvigionamento energia'!E6153,0)+IF(LCOH!$C$28=Menu!$A$4,'Approvvigionamento energia'!F6153,0)+IF(LCOH!$C$28=Menu!$A$5,'Approvvigionamento energia'!G6153,0)+IF(LCOH!$C$28=Menu!$A$6,'Approvvigionamento energia'!H6153,0)</f>
        <v>1167.4415611037689</v>
      </c>
      <c r="J6153">
        <f>'Approvvigionamento energia'!A6153+'Approvvigionamento energia'!B6153+'Approvvigionamento energia'!I6153</f>
        <v>1487.6415611037689</v>
      </c>
      <c r="K6153">
        <f>IF(MIN(LCOH!$C$18,J6153)&gt;=$P$48*LCOH!$C$18, MIN(LCOH!$C$18,J6153),0)</f>
        <v>1487.6415611037689</v>
      </c>
      <c r="L6153">
        <f t="shared" si="193"/>
        <v>0</v>
      </c>
      <c r="M6153">
        <f>K6153/LCOH!$C$18</f>
        <v>0.99176104073584592</v>
      </c>
      <c r="N6153">
        <f>K6153/LCOH!$C$34</f>
        <v>28.663613894099594</v>
      </c>
    </row>
    <row r="6154" spans="1:14" x14ac:dyDescent="0.35">
      <c r="A6154">
        <f>'Profilo fotovoltaico'!B6156*LCOH!$C$20</f>
        <v>418</v>
      </c>
      <c r="B6154">
        <f>'Profilo eolico'!B6156*LCOH!$C$21</f>
        <v>14.4</v>
      </c>
      <c r="C6154">
        <f>$P$35*'Profilo fotovoltaico'!B6156</f>
        <v>3074.2278944260229</v>
      </c>
      <c r="D6154">
        <f>$Q$37*'Profilo eolico'!B6156</f>
        <v>84.018742480978716</v>
      </c>
      <c r="E6154">
        <f>$P$39*'Profilo fotovoltaico'!B6156+'Approvvigionamento energia'!$Q$39*'Profilo eolico'!B6156</f>
        <v>831.57103046723978</v>
      </c>
      <c r="F6154">
        <f>$P$41*'Profilo fotovoltaico'!B6156+'Approvvigionamento energia'!$Q$41*'Profilo eolico'!B6156</f>
        <v>1579.1233184535008</v>
      </c>
      <c r="G6154">
        <f>$P$43*'Profilo fotovoltaico'!B6156+'Approvvigionamento energia'!$Q$43*'Profilo eolico'!B6156</f>
        <v>2326.6756064397623</v>
      </c>
      <c r="H6154">
        <f t="shared" si="192"/>
        <v>1138.4335154826958</v>
      </c>
      <c r="I6154">
        <f>IF(LCOH!$C$28=Menu!$A$1,'Approvvigionamento energia'!C6154,0)+IF(LCOH!$C$28=Menu!$A$2,'Approvvigionamento energia'!D6154,0)+IF(LCOH!$C$28=Menu!$A$3,'Approvvigionamento energia'!E6154,0)+IF(LCOH!$C$28=Menu!$A$4,'Approvvigionamento energia'!F6154,0)+IF(LCOH!$C$28=Menu!$A$5,'Approvvigionamento energia'!G6154,0)+IF(LCOH!$C$28=Menu!$A$6,'Approvvigionamento energia'!H6154,0)</f>
        <v>1579.1233184535008</v>
      </c>
      <c r="J6154">
        <f>'Approvvigionamento energia'!A6154+'Approvvigionamento energia'!B6154+'Approvvigionamento energia'!I6154</f>
        <v>2011.5233184535009</v>
      </c>
      <c r="K6154">
        <f>IF(MIN(LCOH!$C$18,J6154)&gt;=$P$48*LCOH!$C$18, MIN(LCOH!$C$18,J6154),0)</f>
        <v>1500</v>
      </c>
      <c r="L6154">
        <f t="shared" si="193"/>
        <v>511.52331845350091</v>
      </c>
      <c r="M6154">
        <f>K6154/LCOH!$C$18</f>
        <v>1</v>
      </c>
      <c r="N6154">
        <f>K6154/LCOH!$C$34</f>
        <v>28.901734104046245</v>
      </c>
    </row>
    <row r="6155" spans="1:14" x14ac:dyDescent="0.35">
      <c r="A6155">
        <f>'Profilo fotovoltaico'!B6157*LCOH!$C$20</f>
        <v>492</v>
      </c>
      <c r="B6155">
        <f>'Profilo eolico'!B6157*LCOH!$C$21</f>
        <v>16</v>
      </c>
      <c r="C6155">
        <f>$P$35*'Profilo fotovoltaico'!B6157</f>
        <v>3618.4691963100558</v>
      </c>
      <c r="D6155">
        <f>$Q$37*'Profilo eolico'!B6157</f>
        <v>93.354158312198578</v>
      </c>
      <c r="E6155">
        <f>$P$39*'Profilo fotovoltaico'!B6157+'Approvvigionamento energia'!$Q$39*'Profilo eolico'!B6157</f>
        <v>974.63291781166288</v>
      </c>
      <c r="F6155">
        <f>$P$41*'Profilo fotovoltaico'!B6157+'Approvvigionamento energia'!$Q$41*'Profilo eolico'!B6157</f>
        <v>1855.9116773111273</v>
      </c>
      <c r="G6155">
        <f>$P$43*'Profilo fotovoltaico'!B6157+'Approvvigionamento energia'!$Q$43*'Profilo eolico'!B6157</f>
        <v>2737.1904368105916</v>
      </c>
      <c r="H6155">
        <f t="shared" si="192"/>
        <v>1138.4335154826958</v>
      </c>
      <c r="I6155">
        <f>IF(LCOH!$C$28=Menu!$A$1,'Approvvigionamento energia'!C6155,0)+IF(LCOH!$C$28=Menu!$A$2,'Approvvigionamento energia'!D6155,0)+IF(LCOH!$C$28=Menu!$A$3,'Approvvigionamento energia'!E6155,0)+IF(LCOH!$C$28=Menu!$A$4,'Approvvigionamento energia'!F6155,0)+IF(LCOH!$C$28=Menu!$A$5,'Approvvigionamento energia'!G6155,0)+IF(LCOH!$C$28=Menu!$A$6,'Approvvigionamento energia'!H6155,0)</f>
        <v>1855.9116773111273</v>
      </c>
      <c r="J6155">
        <f>'Approvvigionamento energia'!A6155+'Approvvigionamento energia'!B6155+'Approvvigionamento energia'!I6155</f>
        <v>2363.9116773111273</v>
      </c>
      <c r="K6155">
        <f>IF(MIN(LCOH!$C$18,J6155)&gt;=$P$48*LCOH!$C$18, MIN(LCOH!$C$18,J6155),0)</f>
        <v>1500</v>
      </c>
      <c r="L6155">
        <f t="shared" si="193"/>
        <v>863.91167731112728</v>
      </c>
      <c r="M6155">
        <f>K6155/LCOH!$C$18</f>
        <v>1</v>
      </c>
      <c r="N6155">
        <f>K6155/LCOH!$C$34</f>
        <v>28.901734104046245</v>
      </c>
    </row>
    <row r="6156" spans="1:14" x14ac:dyDescent="0.35">
      <c r="A6156">
        <f>'Profilo fotovoltaico'!B6158*LCOH!$C$20</f>
        <v>517</v>
      </c>
      <c r="B6156">
        <f>'Profilo eolico'!B6158*LCOH!$C$21</f>
        <v>17.5</v>
      </c>
      <c r="C6156">
        <f>$P$35*'Profilo fotovoltaico'!B6158</f>
        <v>3802.3345010006078</v>
      </c>
      <c r="D6156">
        <f>$Q$37*'Profilo eolico'!B6158</f>
        <v>102.10611065396721</v>
      </c>
      <c r="E6156">
        <f>$P$39*'Profilo fotovoltaico'!B6158+'Approvvigionamento energia'!$Q$39*'Profilo eolico'!B6158</f>
        <v>1027.1632082406275</v>
      </c>
      <c r="F6156">
        <f>$P$41*'Profilo fotovoltaico'!B6158+'Approvvigionamento energia'!$Q$41*'Profilo eolico'!B6158</f>
        <v>1952.2203058272876</v>
      </c>
      <c r="G6156">
        <f>$P$43*'Profilo fotovoltaico'!B6158+'Approvvigionamento energia'!$Q$43*'Profilo eolico'!B6158</f>
        <v>2877.2774034139479</v>
      </c>
      <c r="H6156">
        <f t="shared" si="192"/>
        <v>1138.4335154826958</v>
      </c>
      <c r="I6156">
        <f>IF(LCOH!$C$28=Menu!$A$1,'Approvvigionamento energia'!C6156,0)+IF(LCOH!$C$28=Menu!$A$2,'Approvvigionamento energia'!D6156,0)+IF(LCOH!$C$28=Menu!$A$3,'Approvvigionamento energia'!E6156,0)+IF(LCOH!$C$28=Menu!$A$4,'Approvvigionamento energia'!F6156,0)+IF(LCOH!$C$28=Menu!$A$5,'Approvvigionamento energia'!G6156,0)+IF(LCOH!$C$28=Menu!$A$6,'Approvvigionamento energia'!H6156,0)</f>
        <v>1952.2203058272876</v>
      </c>
      <c r="J6156">
        <f>'Approvvigionamento energia'!A6156+'Approvvigionamento energia'!B6156+'Approvvigionamento energia'!I6156</f>
        <v>2486.7203058272876</v>
      </c>
      <c r="K6156">
        <f>IF(MIN(LCOH!$C$18,J6156)&gt;=$P$48*LCOH!$C$18, MIN(LCOH!$C$18,J6156),0)</f>
        <v>1500</v>
      </c>
      <c r="L6156">
        <f t="shared" si="193"/>
        <v>986.72030582728758</v>
      </c>
      <c r="M6156">
        <f>K6156/LCOH!$C$18</f>
        <v>1</v>
      </c>
      <c r="N6156">
        <f>K6156/LCOH!$C$34</f>
        <v>28.901734104046245</v>
      </c>
    </row>
    <row r="6157" spans="1:14" x14ac:dyDescent="0.35">
      <c r="A6157">
        <f>'Profilo fotovoltaico'!B6159*LCOH!$C$20</f>
        <v>503</v>
      </c>
      <c r="B6157">
        <f>'Profilo eolico'!B6159*LCOH!$C$21</f>
        <v>19.599999999999998</v>
      </c>
      <c r="C6157">
        <f>$P$35*'Profilo fotovoltaico'!B6159</f>
        <v>3699.3699303738986</v>
      </c>
      <c r="D6157">
        <f>$Q$37*'Profilo eolico'!B6159</f>
        <v>114.35884393244325</v>
      </c>
      <c r="E6157">
        <f>$P$39*'Profilo fotovoltaico'!B6159+'Approvvigionamento energia'!$Q$39*'Profilo eolico'!B6159</f>
        <v>1010.611615542807</v>
      </c>
      <c r="F6157">
        <f>$P$41*'Profilo fotovoltaico'!B6159+'Approvvigionamento energia'!$Q$41*'Profilo eolico'!B6159</f>
        <v>1906.8643871531708</v>
      </c>
      <c r="G6157">
        <f>$P$43*'Profilo fotovoltaico'!B6159+'Approvvigionamento energia'!$Q$43*'Profilo eolico'!B6159</f>
        <v>2803.1171587635349</v>
      </c>
      <c r="H6157">
        <f t="shared" si="192"/>
        <v>1138.4335154826958</v>
      </c>
      <c r="I6157">
        <f>IF(LCOH!$C$28=Menu!$A$1,'Approvvigionamento energia'!C6157,0)+IF(LCOH!$C$28=Menu!$A$2,'Approvvigionamento energia'!D6157,0)+IF(LCOH!$C$28=Menu!$A$3,'Approvvigionamento energia'!E6157,0)+IF(LCOH!$C$28=Menu!$A$4,'Approvvigionamento energia'!F6157,0)+IF(LCOH!$C$28=Menu!$A$5,'Approvvigionamento energia'!G6157,0)+IF(LCOH!$C$28=Menu!$A$6,'Approvvigionamento energia'!H6157,0)</f>
        <v>1906.8643871531708</v>
      </c>
      <c r="J6157">
        <f>'Approvvigionamento energia'!A6157+'Approvvigionamento energia'!B6157+'Approvvigionamento energia'!I6157</f>
        <v>2429.4643871531707</v>
      </c>
      <c r="K6157">
        <f>IF(MIN(LCOH!$C$18,J6157)&gt;=$P$48*LCOH!$C$18, MIN(LCOH!$C$18,J6157),0)</f>
        <v>1500</v>
      </c>
      <c r="L6157">
        <f t="shared" si="193"/>
        <v>929.46438715317072</v>
      </c>
      <c r="M6157">
        <f>K6157/LCOH!$C$18</f>
        <v>1</v>
      </c>
      <c r="N6157">
        <f>K6157/LCOH!$C$34</f>
        <v>28.901734104046245</v>
      </c>
    </row>
    <row r="6158" spans="1:14" x14ac:dyDescent="0.35">
      <c r="A6158">
        <f>'Profilo fotovoltaico'!B6160*LCOH!$C$20</f>
        <v>450</v>
      </c>
      <c r="B6158">
        <f>'Profilo eolico'!B6160*LCOH!$C$21</f>
        <v>22.5</v>
      </c>
      <c r="C6158">
        <f>$P$35*'Profilo fotovoltaico'!B6160</f>
        <v>3309.5754844299295</v>
      </c>
      <c r="D6158">
        <f>$Q$37*'Profilo eolico'!B6160</f>
        <v>131.27928512652923</v>
      </c>
      <c r="E6158">
        <f>$P$39*'Profilo fotovoltaico'!B6160+'Approvvigionamento energia'!$Q$39*'Profilo eolico'!B6160</f>
        <v>925.85333495237933</v>
      </c>
      <c r="F6158">
        <f>$P$41*'Profilo fotovoltaico'!B6160+'Approvvigionamento energia'!$Q$41*'Profilo eolico'!B6160</f>
        <v>1720.4273847782295</v>
      </c>
      <c r="G6158">
        <f>$P$43*'Profilo fotovoltaico'!B6160+'Approvvigionamento energia'!$Q$43*'Profilo eolico'!B6160</f>
        <v>2515.0014346040793</v>
      </c>
      <c r="H6158">
        <f t="shared" si="192"/>
        <v>1138.4335154826958</v>
      </c>
      <c r="I6158">
        <f>IF(LCOH!$C$28=Menu!$A$1,'Approvvigionamento energia'!C6158,0)+IF(LCOH!$C$28=Menu!$A$2,'Approvvigionamento energia'!D6158,0)+IF(LCOH!$C$28=Menu!$A$3,'Approvvigionamento energia'!E6158,0)+IF(LCOH!$C$28=Menu!$A$4,'Approvvigionamento energia'!F6158,0)+IF(LCOH!$C$28=Menu!$A$5,'Approvvigionamento energia'!G6158,0)+IF(LCOH!$C$28=Menu!$A$6,'Approvvigionamento energia'!H6158,0)</f>
        <v>1720.4273847782295</v>
      </c>
      <c r="J6158">
        <f>'Approvvigionamento energia'!A6158+'Approvvigionamento energia'!B6158+'Approvvigionamento energia'!I6158</f>
        <v>2192.9273847782297</v>
      </c>
      <c r="K6158">
        <f>IF(MIN(LCOH!$C$18,J6158)&gt;=$P$48*LCOH!$C$18, MIN(LCOH!$C$18,J6158),0)</f>
        <v>1500</v>
      </c>
      <c r="L6158">
        <f t="shared" si="193"/>
        <v>692.92738477822968</v>
      </c>
      <c r="M6158">
        <f>K6158/LCOH!$C$18</f>
        <v>1</v>
      </c>
      <c r="N6158">
        <f>K6158/LCOH!$C$34</f>
        <v>28.901734104046245</v>
      </c>
    </row>
    <row r="6159" spans="1:14" x14ac:dyDescent="0.35">
      <c r="A6159">
        <f>'Profilo fotovoltaico'!B6161*LCOH!$C$20</f>
        <v>372</v>
      </c>
      <c r="B6159">
        <f>'Profilo eolico'!B6161*LCOH!$C$21</f>
        <v>26.599999999999998</v>
      </c>
      <c r="C6159">
        <f>$P$35*'Profilo fotovoltaico'!B6161</f>
        <v>2735.915733795408</v>
      </c>
      <c r="D6159">
        <f>$Q$37*'Profilo eolico'!B6161</f>
        <v>155.20128819403013</v>
      </c>
      <c r="E6159">
        <f>$P$39*'Profilo fotovoltaico'!B6161+'Approvvigionamento energia'!$Q$39*'Profilo eolico'!B6161</f>
        <v>800.37989959437459</v>
      </c>
      <c r="F6159">
        <f>$P$41*'Profilo fotovoltaico'!B6161+'Approvvigionamento energia'!$Q$41*'Profilo eolico'!B6161</f>
        <v>1445.558510994719</v>
      </c>
      <c r="G6159">
        <f>$P$43*'Profilo fotovoltaico'!B6161+'Approvvigionamento energia'!$Q$43*'Profilo eolico'!B6161</f>
        <v>2090.7371223950636</v>
      </c>
      <c r="H6159">
        <f t="shared" si="192"/>
        <v>1138.4335154826958</v>
      </c>
      <c r="I6159">
        <f>IF(LCOH!$C$28=Menu!$A$1,'Approvvigionamento energia'!C6159,0)+IF(LCOH!$C$28=Menu!$A$2,'Approvvigionamento energia'!D6159,0)+IF(LCOH!$C$28=Menu!$A$3,'Approvvigionamento energia'!E6159,0)+IF(LCOH!$C$28=Menu!$A$4,'Approvvigionamento energia'!F6159,0)+IF(LCOH!$C$28=Menu!$A$5,'Approvvigionamento energia'!G6159,0)+IF(LCOH!$C$28=Menu!$A$6,'Approvvigionamento energia'!H6159,0)</f>
        <v>1445.558510994719</v>
      </c>
      <c r="J6159">
        <f>'Approvvigionamento energia'!A6159+'Approvvigionamento energia'!B6159+'Approvvigionamento energia'!I6159</f>
        <v>1844.1585109947191</v>
      </c>
      <c r="K6159">
        <f>IF(MIN(LCOH!$C$18,J6159)&gt;=$P$48*LCOH!$C$18, MIN(LCOH!$C$18,J6159),0)</f>
        <v>1500</v>
      </c>
      <c r="L6159">
        <f t="shared" si="193"/>
        <v>344.15851099471911</v>
      </c>
      <c r="M6159">
        <f>K6159/LCOH!$C$18</f>
        <v>1</v>
      </c>
      <c r="N6159">
        <f>K6159/LCOH!$C$34</f>
        <v>28.901734104046245</v>
      </c>
    </row>
    <row r="6160" spans="1:14" x14ac:dyDescent="0.35">
      <c r="A6160">
        <f>'Profilo fotovoltaico'!B6162*LCOH!$C$20</f>
        <v>274</v>
      </c>
      <c r="B6160">
        <f>'Profilo eolico'!B6162*LCOH!$C$21</f>
        <v>27.400000000000002</v>
      </c>
      <c r="C6160">
        <f>$P$35*'Profilo fotovoltaico'!B6162</f>
        <v>2015.163739408446</v>
      </c>
      <c r="D6160">
        <f>$Q$37*'Profilo eolico'!B6162</f>
        <v>159.86899610964005</v>
      </c>
      <c r="E6160">
        <f>$P$39*'Profilo fotovoltaico'!B6162+'Approvvigionamento energia'!$Q$39*'Profilo eolico'!B6162</f>
        <v>623.69268193434152</v>
      </c>
      <c r="F6160">
        <f>$P$41*'Profilo fotovoltaico'!B6162+'Approvvigionamento energia'!$Q$41*'Profilo eolico'!B6162</f>
        <v>1087.5163677590431</v>
      </c>
      <c r="G6160">
        <f>$P$43*'Profilo fotovoltaico'!B6162+'Approvvigionamento energia'!$Q$43*'Profilo eolico'!B6162</f>
        <v>1551.3400535837445</v>
      </c>
      <c r="H6160">
        <f t="shared" si="192"/>
        <v>1138.4335154826958</v>
      </c>
      <c r="I6160">
        <f>IF(LCOH!$C$28=Menu!$A$1,'Approvvigionamento energia'!C6160,0)+IF(LCOH!$C$28=Menu!$A$2,'Approvvigionamento energia'!D6160,0)+IF(LCOH!$C$28=Menu!$A$3,'Approvvigionamento energia'!E6160,0)+IF(LCOH!$C$28=Menu!$A$4,'Approvvigionamento energia'!F6160,0)+IF(LCOH!$C$28=Menu!$A$5,'Approvvigionamento energia'!G6160,0)+IF(LCOH!$C$28=Menu!$A$6,'Approvvigionamento energia'!H6160,0)</f>
        <v>1087.5163677590431</v>
      </c>
      <c r="J6160">
        <f>'Approvvigionamento energia'!A6160+'Approvvigionamento energia'!B6160+'Approvvigionamento energia'!I6160</f>
        <v>1388.9163677590432</v>
      </c>
      <c r="K6160">
        <f>IF(MIN(LCOH!$C$18,J6160)&gt;=$P$48*LCOH!$C$18, MIN(LCOH!$C$18,J6160),0)</f>
        <v>1388.9163677590432</v>
      </c>
      <c r="L6160">
        <f t="shared" si="193"/>
        <v>0</v>
      </c>
      <c r="M6160">
        <f>K6160/LCOH!$C$18</f>
        <v>0.92594424517269547</v>
      </c>
      <c r="N6160">
        <f>K6160/LCOH!$C$34</f>
        <v>26.761394369153049</v>
      </c>
    </row>
    <row r="6161" spans="1:14" x14ac:dyDescent="0.35">
      <c r="A6161">
        <f>'Profilo fotovoltaico'!B6163*LCOH!$C$20</f>
        <v>168</v>
      </c>
      <c r="B6161">
        <f>'Profilo eolico'!B6163*LCOH!$C$21</f>
        <v>28.299999999999997</v>
      </c>
      <c r="C6161">
        <f>$P$35*'Profilo fotovoltaico'!B6163</f>
        <v>1235.5748475205071</v>
      </c>
      <c r="D6161">
        <f>$Q$37*'Profilo eolico'!B6163</f>
        <v>165.12016751470122</v>
      </c>
      <c r="E6161">
        <f>$P$39*'Profilo fotovoltaico'!B6163+'Approvvigionamento energia'!$Q$39*'Profilo eolico'!B6163</f>
        <v>432.73383751615268</v>
      </c>
      <c r="F6161">
        <f>$P$41*'Profilo fotovoltaico'!B6163+'Approvvigionamento energia'!$Q$41*'Profilo eolico'!B6163</f>
        <v>700.34750751760419</v>
      </c>
      <c r="G6161">
        <f>$P$43*'Profilo fotovoltaico'!B6163+'Approvvigionamento energia'!$Q$43*'Profilo eolico'!B6163</f>
        <v>967.96117751905558</v>
      </c>
      <c r="H6161">
        <f t="shared" si="192"/>
        <v>1138.4335154826958</v>
      </c>
      <c r="I6161">
        <f>IF(LCOH!$C$28=Menu!$A$1,'Approvvigionamento energia'!C6161,0)+IF(LCOH!$C$28=Menu!$A$2,'Approvvigionamento energia'!D6161,0)+IF(LCOH!$C$28=Menu!$A$3,'Approvvigionamento energia'!E6161,0)+IF(LCOH!$C$28=Menu!$A$4,'Approvvigionamento energia'!F6161,0)+IF(LCOH!$C$28=Menu!$A$5,'Approvvigionamento energia'!G6161,0)+IF(LCOH!$C$28=Menu!$A$6,'Approvvigionamento energia'!H6161,0)</f>
        <v>700.34750751760419</v>
      </c>
      <c r="J6161">
        <f>'Approvvigionamento energia'!A6161+'Approvvigionamento energia'!B6161+'Approvvigionamento energia'!I6161</f>
        <v>896.64750751760425</v>
      </c>
      <c r="K6161">
        <f>IF(MIN(LCOH!$C$18,J6161)&gt;=$P$48*LCOH!$C$18, MIN(LCOH!$C$18,J6161),0)</f>
        <v>896.64750751760425</v>
      </c>
      <c r="L6161">
        <f t="shared" si="193"/>
        <v>0</v>
      </c>
      <c r="M6161">
        <f>K6161/LCOH!$C$18</f>
        <v>0.59776500501173613</v>
      </c>
      <c r="N6161">
        <f>K6161/LCOH!$C$34</f>
        <v>17.276445231553069</v>
      </c>
    </row>
    <row r="6162" spans="1:14" x14ac:dyDescent="0.35">
      <c r="A6162">
        <f>'Profilo fotovoltaico'!B6164*LCOH!$C$20</f>
        <v>63</v>
      </c>
      <c r="B6162">
        <f>'Profilo eolico'!B6164*LCOH!$C$21</f>
        <v>31</v>
      </c>
      <c r="C6162">
        <f>$P$35*'Profilo fotovoltaico'!B6164</f>
        <v>463.34056782019007</v>
      </c>
      <c r="D6162">
        <f>$Q$37*'Profilo eolico'!B6164</f>
        <v>180.87368172988474</v>
      </c>
      <c r="E6162">
        <f>$P$39*'Profilo fotovoltaico'!B6164+'Approvvigionamento energia'!$Q$39*'Profilo eolico'!B6164</f>
        <v>251.49040325246108</v>
      </c>
      <c r="F6162">
        <f>$P$41*'Profilo fotovoltaico'!B6164+'Approvvigionamento energia'!$Q$41*'Profilo eolico'!B6164</f>
        <v>322.10712477503739</v>
      </c>
      <c r="G6162">
        <f>$P$43*'Profilo fotovoltaico'!B6164+'Approvvigionamento energia'!$Q$43*'Profilo eolico'!B6164</f>
        <v>392.72384629761376</v>
      </c>
      <c r="H6162">
        <f t="shared" si="192"/>
        <v>1138.4335154826958</v>
      </c>
      <c r="I6162">
        <f>IF(LCOH!$C$28=Menu!$A$1,'Approvvigionamento energia'!C6162,0)+IF(LCOH!$C$28=Menu!$A$2,'Approvvigionamento energia'!D6162,0)+IF(LCOH!$C$28=Menu!$A$3,'Approvvigionamento energia'!E6162,0)+IF(LCOH!$C$28=Menu!$A$4,'Approvvigionamento energia'!F6162,0)+IF(LCOH!$C$28=Menu!$A$5,'Approvvigionamento energia'!G6162,0)+IF(LCOH!$C$28=Menu!$A$6,'Approvvigionamento energia'!H6162,0)</f>
        <v>322.10712477503739</v>
      </c>
      <c r="J6162">
        <f>'Approvvigionamento energia'!A6162+'Approvvigionamento energia'!B6162+'Approvvigionamento energia'!I6162</f>
        <v>416.10712477503739</v>
      </c>
      <c r="K6162">
        <f>IF(MIN(LCOH!$C$18,J6162)&gt;=$P$48*LCOH!$C$18, MIN(LCOH!$C$18,J6162),0)</f>
        <v>416.10712477503739</v>
      </c>
      <c r="L6162">
        <f t="shared" si="193"/>
        <v>0</v>
      </c>
      <c r="M6162">
        <f>K6162/LCOH!$C$18</f>
        <v>0.27740474985002495</v>
      </c>
      <c r="N6162">
        <f>K6162/LCOH!$C$34</f>
        <v>8.0174783193648818</v>
      </c>
    </row>
    <row r="6163" spans="1:14" x14ac:dyDescent="0.35">
      <c r="A6163">
        <f>'Profilo fotovoltaico'!B6165*LCOH!$C$20</f>
        <v>2</v>
      </c>
      <c r="B6163">
        <f>'Profilo eolico'!B6165*LCOH!$C$21</f>
        <v>32.800000000000004</v>
      </c>
      <c r="C6163">
        <f>$P$35*'Profilo fotovoltaico'!B6165</f>
        <v>14.70922437524413</v>
      </c>
      <c r="D6163">
        <f>$Q$37*'Profilo eolico'!B6165</f>
        <v>191.37602454000711</v>
      </c>
      <c r="E6163">
        <f>$P$39*'Profilo fotovoltaico'!B6165+'Approvvigionamento energia'!$Q$39*'Profilo eolico'!B6165</f>
        <v>147.20932449881636</v>
      </c>
      <c r="F6163">
        <f>$P$41*'Profilo fotovoltaico'!B6165+'Approvvigionamento energia'!$Q$41*'Profilo eolico'!B6165</f>
        <v>103.04262445762562</v>
      </c>
      <c r="G6163">
        <f>$P$43*'Profilo fotovoltaico'!B6165+'Approvvigionamento energia'!$Q$43*'Profilo eolico'!B6165</f>
        <v>58.875924416434877</v>
      </c>
      <c r="H6163">
        <f t="shared" si="192"/>
        <v>1138.4335154826958</v>
      </c>
      <c r="I6163">
        <f>IF(LCOH!$C$28=Menu!$A$1,'Approvvigionamento energia'!C6163,0)+IF(LCOH!$C$28=Menu!$A$2,'Approvvigionamento energia'!D6163,0)+IF(LCOH!$C$28=Menu!$A$3,'Approvvigionamento energia'!E6163,0)+IF(LCOH!$C$28=Menu!$A$4,'Approvvigionamento energia'!F6163,0)+IF(LCOH!$C$28=Menu!$A$5,'Approvvigionamento energia'!G6163,0)+IF(LCOH!$C$28=Menu!$A$6,'Approvvigionamento energia'!H6163,0)</f>
        <v>103.04262445762562</v>
      </c>
      <c r="J6163">
        <f>'Approvvigionamento energia'!A6163+'Approvvigionamento energia'!B6163+'Approvvigionamento energia'!I6163</f>
        <v>137.84262445762562</v>
      </c>
      <c r="K6163">
        <f>IF(MIN(LCOH!$C$18,J6163)&gt;=$P$48*LCOH!$C$18, MIN(LCOH!$C$18,J6163),0)</f>
        <v>0</v>
      </c>
      <c r="L6163">
        <f t="shared" si="193"/>
        <v>137.84262445762562</v>
      </c>
      <c r="M6163">
        <f>K6163/LCOH!$C$18</f>
        <v>0</v>
      </c>
      <c r="N6163">
        <f>K6163/LCOH!$C$34</f>
        <v>0</v>
      </c>
    </row>
    <row r="6164" spans="1:14" x14ac:dyDescent="0.35">
      <c r="A6164">
        <f>'Profilo fotovoltaico'!B6166*LCOH!$C$20</f>
        <v>0</v>
      </c>
      <c r="B6164">
        <f>'Profilo eolico'!B6166*LCOH!$C$21</f>
        <v>33.300000000000004</v>
      </c>
      <c r="C6164">
        <f>$P$35*'Profilo fotovoltaico'!B6166</f>
        <v>0</v>
      </c>
      <c r="D6164">
        <f>$Q$37*'Profilo eolico'!B6166</f>
        <v>194.29334198726329</v>
      </c>
      <c r="E6164">
        <f>$P$39*'Profilo fotovoltaico'!B6166+'Approvvigionamento energia'!$Q$39*'Profilo eolico'!B6166</f>
        <v>145.72000649044747</v>
      </c>
      <c r="F6164">
        <f>$P$41*'Profilo fotovoltaico'!B6166+'Approvvigionamento energia'!$Q$41*'Profilo eolico'!B6166</f>
        <v>97.146670993631645</v>
      </c>
      <c r="G6164">
        <f>$P$43*'Profilo fotovoltaico'!B6166+'Approvvigionamento energia'!$Q$43*'Profilo eolico'!B6166</f>
        <v>48.573335496815822</v>
      </c>
      <c r="H6164">
        <f t="shared" si="192"/>
        <v>1138.4335154826958</v>
      </c>
      <c r="I6164">
        <f>IF(LCOH!$C$28=Menu!$A$1,'Approvvigionamento energia'!C6164,0)+IF(LCOH!$C$28=Menu!$A$2,'Approvvigionamento energia'!D6164,0)+IF(LCOH!$C$28=Menu!$A$3,'Approvvigionamento energia'!E6164,0)+IF(LCOH!$C$28=Menu!$A$4,'Approvvigionamento energia'!F6164,0)+IF(LCOH!$C$28=Menu!$A$5,'Approvvigionamento energia'!G6164,0)+IF(LCOH!$C$28=Menu!$A$6,'Approvvigionamento energia'!H6164,0)</f>
        <v>97.146670993631645</v>
      </c>
      <c r="J6164">
        <f>'Approvvigionamento energia'!A6164+'Approvvigionamento energia'!B6164+'Approvvigionamento energia'!I6164</f>
        <v>130.44667099363164</v>
      </c>
      <c r="K6164">
        <f>IF(MIN(LCOH!$C$18,J6164)&gt;=$P$48*LCOH!$C$18, MIN(LCOH!$C$18,J6164),0)</f>
        <v>0</v>
      </c>
      <c r="L6164">
        <f t="shared" si="193"/>
        <v>130.44667099363164</v>
      </c>
      <c r="M6164">
        <f>K6164/LCOH!$C$18</f>
        <v>0</v>
      </c>
      <c r="N6164">
        <f>K6164/LCOH!$C$34</f>
        <v>0</v>
      </c>
    </row>
    <row r="6165" spans="1:14" x14ac:dyDescent="0.35">
      <c r="A6165">
        <f>'Profilo fotovoltaico'!B6167*LCOH!$C$20</f>
        <v>0</v>
      </c>
      <c r="B6165">
        <f>'Profilo eolico'!B6167*LCOH!$C$21</f>
        <v>31</v>
      </c>
      <c r="C6165">
        <f>$P$35*'Profilo fotovoltaico'!B6167</f>
        <v>0</v>
      </c>
      <c r="D6165">
        <f>$Q$37*'Profilo eolico'!B6167</f>
        <v>180.87368172988474</v>
      </c>
      <c r="E6165">
        <f>$P$39*'Profilo fotovoltaico'!B6167+'Approvvigionamento energia'!$Q$39*'Profilo eolico'!B6167</f>
        <v>135.65526129741355</v>
      </c>
      <c r="F6165">
        <f>$P$41*'Profilo fotovoltaico'!B6167+'Approvvigionamento energia'!$Q$41*'Profilo eolico'!B6167</f>
        <v>90.436840864942369</v>
      </c>
      <c r="G6165">
        <f>$P$43*'Profilo fotovoltaico'!B6167+'Approvvigionamento energia'!$Q$43*'Profilo eolico'!B6167</f>
        <v>45.218420432471184</v>
      </c>
      <c r="H6165">
        <f t="shared" si="192"/>
        <v>1138.4335154826958</v>
      </c>
      <c r="I6165">
        <f>IF(LCOH!$C$28=Menu!$A$1,'Approvvigionamento energia'!C6165,0)+IF(LCOH!$C$28=Menu!$A$2,'Approvvigionamento energia'!D6165,0)+IF(LCOH!$C$28=Menu!$A$3,'Approvvigionamento energia'!E6165,0)+IF(LCOH!$C$28=Menu!$A$4,'Approvvigionamento energia'!F6165,0)+IF(LCOH!$C$28=Menu!$A$5,'Approvvigionamento energia'!G6165,0)+IF(LCOH!$C$28=Menu!$A$6,'Approvvigionamento energia'!H6165,0)</f>
        <v>90.436840864942369</v>
      </c>
      <c r="J6165">
        <f>'Approvvigionamento energia'!A6165+'Approvvigionamento energia'!B6165+'Approvvigionamento energia'!I6165</f>
        <v>121.43684086494237</v>
      </c>
      <c r="K6165">
        <f>IF(MIN(LCOH!$C$18,J6165)&gt;=$P$48*LCOH!$C$18, MIN(LCOH!$C$18,J6165),0)</f>
        <v>0</v>
      </c>
      <c r="L6165">
        <f t="shared" si="193"/>
        <v>121.43684086494237</v>
      </c>
      <c r="M6165">
        <f>K6165/LCOH!$C$18</f>
        <v>0</v>
      </c>
      <c r="N6165">
        <f>K6165/LCOH!$C$34</f>
        <v>0</v>
      </c>
    </row>
    <row r="6166" spans="1:14" x14ac:dyDescent="0.35">
      <c r="A6166">
        <f>'Profilo fotovoltaico'!B6168*LCOH!$C$20</f>
        <v>0</v>
      </c>
      <c r="B6166">
        <f>'Profilo eolico'!B6168*LCOH!$C$21</f>
        <v>29.7</v>
      </c>
      <c r="C6166">
        <f>$P$35*'Profilo fotovoltaico'!B6168</f>
        <v>0</v>
      </c>
      <c r="D6166">
        <f>$Q$37*'Profilo eolico'!B6168</f>
        <v>173.2886563670186</v>
      </c>
      <c r="E6166">
        <f>$P$39*'Profilo fotovoltaico'!B6168+'Approvvigionamento energia'!$Q$39*'Profilo eolico'!B6168</f>
        <v>129.96649227526396</v>
      </c>
      <c r="F6166">
        <f>$P$41*'Profilo fotovoltaico'!B6168+'Approvvigionamento energia'!$Q$41*'Profilo eolico'!B6168</f>
        <v>86.644328183509302</v>
      </c>
      <c r="G6166">
        <f>$P$43*'Profilo fotovoltaico'!B6168+'Approvvigionamento energia'!$Q$43*'Profilo eolico'!B6168</f>
        <v>43.322164091754651</v>
      </c>
      <c r="H6166">
        <f t="shared" si="192"/>
        <v>1138.4335154826958</v>
      </c>
      <c r="I6166">
        <f>IF(LCOH!$C$28=Menu!$A$1,'Approvvigionamento energia'!C6166,0)+IF(LCOH!$C$28=Menu!$A$2,'Approvvigionamento energia'!D6166,0)+IF(LCOH!$C$28=Menu!$A$3,'Approvvigionamento energia'!E6166,0)+IF(LCOH!$C$28=Menu!$A$4,'Approvvigionamento energia'!F6166,0)+IF(LCOH!$C$28=Menu!$A$5,'Approvvigionamento energia'!G6166,0)+IF(LCOH!$C$28=Menu!$A$6,'Approvvigionamento energia'!H6166,0)</f>
        <v>86.644328183509302</v>
      </c>
      <c r="J6166">
        <f>'Approvvigionamento energia'!A6166+'Approvvigionamento energia'!B6166+'Approvvigionamento energia'!I6166</f>
        <v>116.3443281835093</v>
      </c>
      <c r="K6166">
        <f>IF(MIN(LCOH!$C$18,J6166)&gt;=$P$48*LCOH!$C$18, MIN(LCOH!$C$18,J6166),0)</f>
        <v>0</v>
      </c>
      <c r="L6166">
        <f t="shared" si="193"/>
        <v>116.3443281835093</v>
      </c>
      <c r="M6166">
        <f>K6166/LCOH!$C$18</f>
        <v>0</v>
      </c>
      <c r="N6166">
        <f>K6166/LCOH!$C$34</f>
        <v>0</v>
      </c>
    </row>
    <row r="6167" spans="1:14" x14ac:dyDescent="0.35">
      <c r="A6167">
        <f>'Profilo fotovoltaico'!B6169*LCOH!$C$20</f>
        <v>0</v>
      </c>
      <c r="B6167">
        <f>'Profilo eolico'!B6169*LCOH!$C$21</f>
        <v>28.5</v>
      </c>
      <c r="C6167">
        <f>$P$35*'Profilo fotovoltaico'!B6169</f>
        <v>0</v>
      </c>
      <c r="D6167">
        <f>$Q$37*'Profilo eolico'!B6169</f>
        <v>166.28709449360372</v>
      </c>
      <c r="E6167">
        <f>$P$39*'Profilo fotovoltaico'!B6169+'Approvvigionamento energia'!$Q$39*'Profilo eolico'!B6169</f>
        <v>124.71532087020279</v>
      </c>
      <c r="F6167">
        <f>$P$41*'Profilo fotovoltaico'!B6169+'Approvvigionamento energia'!$Q$41*'Profilo eolico'!B6169</f>
        <v>83.143547246801859</v>
      </c>
      <c r="G6167">
        <f>$P$43*'Profilo fotovoltaico'!B6169+'Approvvigionamento energia'!$Q$43*'Profilo eolico'!B6169</f>
        <v>41.571773623400929</v>
      </c>
      <c r="H6167">
        <f t="shared" si="192"/>
        <v>1138.4335154826958</v>
      </c>
      <c r="I6167">
        <f>IF(LCOH!$C$28=Menu!$A$1,'Approvvigionamento energia'!C6167,0)+IF(LCOH!$C$28=Menu!$A$2,'Approvvigionamento energia'!D6167,0)+IF(LCOH!$C$28=Menu!$A$3,'Approvvigionamento energia'!E6167,0)+IF(LCOH!$C$28=Menu!$A$4,'Approvvigionamento energia'!F6167,0)+IF(LCOH!$C$28=Menu!$A$5,'Approvvigionamento energia'!G6167,0)+IF(LCOH!$C$28=Menu!$A$6,'Approvvigionamento energia'!H6167,0)</f>
        <v>83.143547246801859</v>
      </c>
      <c r="J6167">
        <f>'Approvvigionamento energia'!A6167+'Approvvigionamento energia'!B6167+'Approvvigionamento energia'!I6167</f>
        <v>111.64354724680186</v>
      </c>
      <c r="K6167">
        <f>IF(MIN(LCOH!$C$18,J6167)&gt;=$P$48*LCOH!$C$18, MIN(LCOH!$C$18,J6167),0)</f>
        <v>0</v>
      </c>
      <c r="L6167">
        <f t="shared" si="193"/>
        <v>111.64354724680186</v>
      </c>
      <c r="M6167">
        <f>K6167/LCOH!$C$18</f>
        <v>0</v>
      </c>
      <c r="N6167">
        <f>K6167/LCOH!$C$34</f>
        <v>0</v>
      </c>
    </row>
    <row r="6168" spans="1:14" x14ac:dyDescent="0.35">
      <c r="A6168">
        <f>'Profilo fotovoltaico'!B6170*LCOH!$C$20</f>
        <v>0</v>
      </c>
      <c r="B6168">
        <f>'Profilo eolico'!B6170*LCOH!$C$21</f>
        <v>28.8</v>
      </c>
      <c r="C6168">
        <f>$P$35*'Profilo fotovoltaico'!B6170</f>
        <v>0</v>
      </c>
      <c r="D6168">
        <f>$Q$37*'Profilo eolico'!B6170</f>
        <v>168.03748496195743</v>
      </c>
      <c r="E6168">
        <f>$P$39*'Profilo fotovoltaico'!B6170+'Approvvigionamento energia'!$Q$39*'Profilo eolico'!B6170</f>
        <v>126.02811372146806</v>
      </c>
      <c r="F6168">
        <f>$P$41*'Profilo fotovoltaico'!B6170+'Approvvigionamento energia'!$Q$41*'Profilo eolico'!B6170</f>
        <v>84.018742480978716</v>
      </c>
      <c r="G6168">
        <f>$P$43*'Profilo fotovoltaico'!B6170+'Approvvigionamento energia'!$Q$43*'Profilo eolico'!B6170</f>
        <v>42.009371240489358</v>
      </c>
      <c r="H6168">
        <f t="shared" si="192"/>
        <v>1138.4335154826958</v>
      </c>
      <c r="I6168">
        <f>IF(LCOH!$C$28=Menu!$A$1,'Approvvigionamento energia'!C6168,0)+IF(LCOH!$C$28=Menu!$A$2,'Approvvigionamento energia'!D6168,0)+IF(LCOH!$C$28=Menu!$A$3,'Approvvigionamento energia'!E6168,0)+IF(LCOH!$C$28=Menu!$A$4,'Approvvigionamento energia'!F6168,0)+IF(LCOH!$C$28=Menu!$A$5,'Approvvigionamento energia'!G6168,0)+IF(LCOH!$C$28=Menu!$A$6,'Approvvigionamento energia'!H6168,0)</f>
        <v>84.018742480978716</v>
      </c>
      <c r="J6168">
        <f>'Approvvigionamento energia'!A6168+'Approvvigionamento energia'!B6168+'Approvvigionamento energia'!I6168</f>
        <v>112.81874248097871</v>
      </c>
      <c r="K6168">
        <f>IF(MIN(LCOH!$C$18,J6168)&gt;=$P$48*LCOH!$C$18, MIN(LCOH!$C$18,J6168),0)</f>
        <v>0</v>
      </c>
      <c r="L6168">
        <f t="shared" si="193"/>
        <v>112.81874248097871</v>
      </c>
      <c r="M6168">
        <f>K6168/LCOH!$C$18</f>
        <v>0</v>
      </c>
      <c r="N6168">
        <f>K6168/LCOH!$C$34</f>
        <v>0</v>
      </c>
    </row>
    <row r="6169" spans="1:14" x14ac:dyDescent="0.35">
      <c r="A6169">
        <f>'Profilo fotovoltaico'!B6171*LCOH!$C$20</f>
        <v>0</v>
      </c>
      <c r="B6169">
        <f>'Profilo eolico'!B6171*LCOH!$C$21</f>
        <v>29.1</v>
      </c>
      <c r="C6169">
        <f>$P$35*'Profilo fotovoltaico'!B6171</f>
        <v>0</v>
      </c>
      <c r="D6169">
        <f>$Q$37*'Profilo eolico'!B6171</f>
        <v>169.78787543031117</v>
      </c>
      <c r="E6169">
        <f>$P$39*'Profilo fotovoltaico'!B6171+'Approvvigionamento energia'!$Q$39*'Profilo eolico'!B6171</f>
        <v>127.34090657273336</v>
      </c>
      <c r="F6169">
        <f>$P$41*'Profilo fotovoltaico'!B6171+'Approvvigionamento energia'!$Q$41*'Profilo eolico'!B6171</f>
        <v>84.893937715155587</v>
      </c>
      <c r="G6169">
        <f>$P$43*'Profilo fotovoltaico'!B6171+'Approvvigionamento energia'!$Q$43*'Profilo eolico'!B6171</f>
        <v>42.446968857577794</v>
      </c>
      <c r="H6169">
        <f t="shared" si="192"/>
        <v>1138.4335154826958</v>
      </c>
      <c r="I6169">
        <f>IF(LCOH!$C$28=Menu!$A$1,'Approvvigionamento energia'!C6169,0)+IF(LCOH!$C$28=Menu!$A$2,'Approvvigionamento energia'!D6169,0)+IF(LCOH!$C$28=Menu!$A$3,'Approvvigionamento energia'!E6169,0)+IF(LCOH!$C$28=Menu!$A$4,'Approvvigionamento energia'!F6169,0)+IF(LCOH!$C$28=Menu!$A$5,'Approvvigionamento energia'!G6169,0)+IF(LCOH!$C$28=Menu!$A$6,'Approvvigionamento energia'!H6169,0)</f>
        <v>84.893937715155587</v>
      </c>
      <c r="J6169">
        <f>'Approvvigionamento energia'!A6169+'Approvvigionamento energia'!B6169+'Approvvigionamento energia'!I6169</f>
        <v>113.9939377151556</v>
      </c>
      <c r="K6169">
        <f>IF(MIN(LCOH!$C$18,J6169)&gt;=$P$48*LCOH!$C$18, MIN(LCOH!$C$18,J6169),0)</f>
        <v>0</v>
      </c>
      <c r="L6169">
        <f t="shared" si="193"/>
        <v>113.9939377151556</v>
      </c>
      <c r="M6169">
        <f>K6169/LCOH!$C$18</f>
        <v>0</v>
      </c>
      <c r="N6169">
        <f>K6169/LCOH!$C$34</f>
        <v>0</v>
      </c>
    </row>
    <row r="6170" spans="1:14" x14ac:dyDescent="0.35">
      <c r="A6170">
        <f>'Profilo fotovoltaico'!B6172*LCOH!$C$20</f>
        <v>0</v>
      </c>
      <c r="B6170">
        <f>'Profilo eolico'!B6172*LCOH!$C$21</f>
        <v>29.3</v>
      </c>
      <c r="C6170">
        <f>$P$35*'Profilo fotovoltaico'!B6172</f>
        <v>0</v>
      </c>
      <c r="D6170">
        <f>$Q$37*'Profilo eolico'!B6172</f>
        <v>170.95480240921364</v>
      </c>
      <c r="E6170">
        <f>$P$39*'Profilo fotovoltaico'!B6172+'Approvvigionamento energia'!$Q$39*'Profilo eolico'!B6172</f>
        <v>128.21610180691022</v>
      </c>
      <c r="F6170">
        <f>$P$41*'Profilo fotovoltaico'!B6172+'Approvvigionamento energia'!$Q$41*'Profilo eolico'!B6172</f>
        <v>85.477401204606821</v>
      </c>
      <c r="G6170">
        <f>$P$43*'Profilo fotovoltaico'!B6172+'Approvvigionamento energia'!$Q$43*'Profilo eolico'!B6172</f>
        <v>42.73870060230341</v>
      </c>
      <c r="H6170">
        <f t="shared" si="192"/>
        <v>1138.4335154826958</v>
      </c>
      <c r="I6170">
        <f>IF(LCOH!$C$28=Menu!$A$1,'Approvvigionamento energia'!C6170,0)+IF(LCOH!$C$28=Menu!$A$2,'Approvvigionamento energia'!D6170,0)+IF(LCOH!$C$28=Menu!$A$3,'Approvvigionamento energia'!E6170,0)+IF(LCOH!$C$28=Menu!$A$4,'Approvvigionamento energia'!F6170,0)+IF(LCOH!$C$28=Menu!$A$5,'Approvvigionamento energia'!G6170,0)+IF(LCOH!$C$28=Menu!$A$6,'Approvvigionamento energia'!H6170,0)</f>
        <v>85.477401204606821</v>
      </c>
      <c r="J6170">
        <f>'Approvvigionamento energia'!A6170+'Approvvigionamento energia'!B6170+'Approvvigionamento energia'!I6170</f>
        <v>114.77740120460682</v>
      </c>
      <c r="K6170">
        <f>IF(MIN(LCOH!$C$18,J6170)&gt;=$P$48*LCOH!$C$18, MIN(LCOH!$C$18,J6170),0)</f>
        <v>0</v>
      </c>
      <c r="L6170">
        <f t="shared" si="193"/>
        <v>114.77740120460682</v>
      </c>
      <c r="M6170">
        <f>K6170/LCOH!$C$18</f>
        <v>0</v>
      </c>
      <c r="N6170">
        <f>K6170/LCOH!$C$34</f>
        <v>0</v>
      </c>
    </row>
    <row r="6171" spans="1:14" x14ac:dyDescent="0.35">
      <c r="A6171">
        <f>'Profilo fotovoltaico'!B6173*LCOH!$C$20</f>
        <v>0</v>
      </c>
      <c r="B6171">
        <f>'Profilo eolico'!B6173*LCOH!$C$21</f>
        <v>29.7</v>
      </c>
      <c r="C6171">
        <f>$P$35*'Profilo fotovoltaico'!B6173</f>
        <v>0</v>
      </c>
      <c r="D6171">
        <f>$Q$37*'Profilo eolico'!B6173</f>
        <v>173.2886563670186</v>
      </c>
      <c r="E6171">
        <f>$P$39*'Profilo fotovoltaico'!B6173+'Approvvigionamento energia'!$Q$39*'Profilo eolico'!B6173</f>
        <v>129.96649227526396</v>
      </c>
      <c r="F6171">
        <f>$P$41*'Profilo fotovoltaico'!B6173+'Approvvigionamento energia'!$Q$41*'Profilo eolico'!B6173</f>
        <v>86.644328183509302</v>
      </c>
      <c r="G6171">
        <f>$P$43*'Profilo fotovoltaico'!B6173+'Approvvigionamento energia'!$Q$43*'Profilo eolico'!B6173</f>
        <v>43.322164091754651</v>
      </c>
      <c r="H6171">
        <f t="shared" si="192"/>
        <v>1138.4335154826958</v>
      </c>
      <c r="I6171">
        <f>IF(LCOH!$C$28=Menu!$A$1,'Approvvigionamento energia'!C6171,0)+IF(LCOH!$C$28=Menu!$A$2,'Approvvigionamento energia'!D6171,0)+IF(LCOH!$C$28=Menu!$A$3,'Approvvigionamento energia'!E6171,0)+IF(LCOH!$C$28=Menu!$A$4,'Approvvigionamento energia'!F6171,0)+IF(LCOH!$C$28=Menu!$A$5,'Approvvigionamento energia'!G6171,0)+IF(LCOH!$C$28=Menu!$A$6,'Approvvigionamento energia'!H6171,0)</f>
        <v>86.644328183509302</v>
      </c>
      <c r="J6171">
        <f>'Approvvigionamento energia'!A6171+'Approvvigionamento energia'!B6171+'Approvvigionamento energia'!I6171</f>
        <v>116.3443281835093</v>
      </c>
      <c r="K6171">
        <f>IF(MIN(LCOH!$C$18,J6171)&gt;=$P$48*LCOH!$C$18, MIN(LCOH!$C$18,J6171),0)</f>
        <v>0</v>
      </c>
      <c r="L6171">
        <f t="shared" si="193"/>
        <v>116.3443281835093</v>
      </c>
      <c r="M6171">
        <f>K6171/LCOH!$C$18</f>
        <v>0</v>
      </c>
      <c r="N6171">
        <f>K6171/LCOH!$C$34</f>
        <v>0</v>
      </c>
    </row>
    <row r="6172" spans="1:14" x14ac:dyDescent="0.35">
      <c r="A6172">
        <f>'Profilo fotovoltaico'!B6174*LCOH!$C$20</f>
        <v>0</v>
      </c>
      <c r="B6172">
        <f>'Profilo eolico'!B6174*LCOH!$C$21</f>
        <v>29.7</v>
      </c>
      <c r="C6172">
        <f>$P$35*'Profilo fotovoltaico'!B6174</f>
        <v>0</v>
      </c>
      <c r="D6172">
        <f>$Q$37*'Profilo eolico'!B6174</f>
        <v>173.2886563670186</v>
      </c>
      <c r="E6172">
        <f>$P$39*'Profilo fotovoltaico'!B6174+'Approvvigionamento energia'!$Q$39*'Profilo eolico'!B6174</f>
        <v>129.96649227526396</v>
      </c>
      <c r="F6172">
        <f>$P$41*'Profilo fotovoltaico'!B6174+'Approvvigionamento energia'!$Q$41*'Profilo eolico'!B6174</f>
        <v>86.644328183509302</v>
      </c>
      <c r="G6172">
        <f>$P$43*'Profilo fotovoltaico'!B6174+'Approvvigionamento energia'!$Q$43*'Profilo eolico'!B6174</f>
        <v>43.322164091754651</v>
      </c>
      <c r="H6172">
        <f t="shared" si="192"/>
        <v>1138.4335154826958</v>
      </c>
      <c r="I6172">
        <f>IF(LCOH!$C$28=Menu!$A$1,'Approvvigionamento energia'!C6172,0)+IF(LCOH!$C$28=Menu!$A$2,'Approvvigionamento energia'!D6172,0)+IF(LCOH!$C$28=Menu!$A$3,'Approvvigionamento energia'!E6172,0)+IF(LCOH!$C$28=Menu!$A$4,'Approvvigionamento energia'!F6172,0)+IF(LCOH!$C$28=Menu!$A$5,'Approvvigionamento energia'!G6172,0)+IF(LCOH!$C$28=Menu!$A$6,'Approvvigionamento energia'!H6172,0)</f>
        <v>86.644328183509302</v>
      </c>
      <c r="J6172">
        <f>'Approvvigionamento energia'!A6172+'Approvvigionamento energia'!B6172+'Approvvigionamento energia'!I6172</f>
        <v>116.3443281835093</v>
      </c>
      <c r="K6172">
        <f>IF(MIN(LCOH!$C$18,J6172)&gt;=$P$48*LCOH!$C$18, MIN(LCOH!$C$18,J6172),0)</f>
        <v>0</v>
      </c>
      <c r="L6172">
        <f t="shared" si="193"/>
        <v>116.3443281835093</v>
      </c>
      <c r="M6172">
        <f>K6172/LCOH!$C$18</f>
        <v>0</v>
      </c>
      <c r="N6172">
        <f>K6172/LCOH!$C$34</f>
        <v>0</v>
      </c>
    </row>
    <row r="6173" spans="1:14" x14ac:dyDescent="0.35">
      <c r="A6173">
        <f>'Profilo fotovoltaico'!B6175*LCOH!$C$20</f>
        <v>0</v>
      </c>
      <c r="B6173">
        <f>'Profilo eolico'!B6175*LCOH!$C$21</f>
        <v>28.7</v>
      </c>
      <c r="C6173">
        <f>$P$35*'Profilo fotovoltaico'!B6175</f>
        <v>0</v>
      </c>
      <c r="D6173">
        <f>$Q$37*'Profilo eolico'!B6175</f>
        <v>167.45402147250618</v>
      </c>
      <c r="E6173">
        <f>$P$39*'Profilo fotovoltaico'!B6175+'Approvvigionamento energia'!$Q$39*'Profilo eolico'!B6175</f>
        <v>125.59051610437963</v>
      </c>
      <c r="F6173">
        <f>$P$41*'Profilo fotovoltaico'!B6175+'Approvvigionamento energia'!$Q$41*'Profilo eolico'!B6175</f>
        <v>83.727010736253092</v>
      </c>
      <c r="G6173">
        <f>$P$43*'Profilo fotovoltaico'!B6175+'Approvvigionamento energia'!$Q$43*'Profilo eolico'!B6175</f>
        <v>41.863505368126546</v>
      </c>
      <c r="H6173">
        <f t="shared" si="192"/>
        <v>1138.4335154826958</v>
      </c>
      <c r="I6173">
        <f>IF(LCOH!$C$28=Menu!$A$1,'Approvvigionamento energia'!C6173,0)+IF(LCOH!$C$28=Menu!$A$2,'Approvvigionamento energia'!D6173,0)+IF(LCOH!$C$28=Menu!$A$3,'Approvvigionamento energia'!E6173,0)+IF(LCOH!$C$28=Menu!$A$4,'Approvvigionamento energia'!F6173,0)+IF(LCOH!$C$28=Menu!$A$5,'Approvvigionamento energia'!G6173,0)+IF(LCOH!$C$28=Menu!$A$6,'Approvvigionamento energia'!H6173,0)</f>
        <v>83.727010736253092</v>
      </c>
      <c r="J6173">
        <f>'Approvvigionamento energia'!A6173+'Approvvigionamento energia'!B6173+'Approvvigionamento energia'!I6173</f>
        <v>112.4270107362531</v>
      </c>
      <c r="K6173">
        <f>IF(MIN(LCOH!$C$18,J6173)&gt;=$P$48*LCOH!$C$18, MIN(LCOH!$C$18,J6173),0)</f>
        <v>0</v>
      </c>
      <c r="L6173">
        <f t="shared" si="193"/>
        <v>112.4270107362531</v>
      </c>
      <c r="M6173">
        <f>K6173/LCOH!$C$18</f>
        <v>0</v>
      </c>
      <c r="N6173">
        <f>K6173/LCOH!$C$34</f>
        <v>0</v>
      </c>
    </row>
    <row r="6174" spans="1:14" x14ac:dyDescent="0.35">
      <c r="A6174">
        <f>'Profilo fotovoltaico'!B6176*LCOH!$C$20</f>
        <v>0</v>
      </c>
      <c r="B6174">
        <f>'Profilo eolico'!B6176*LCOH!$C$21</f>
        <v>28.1</v>
      </c>
      <c r="C6174">
        <f>$P$35*'Profilo fotovoltaico'!B6176</f>
        <v>0</v>
      </c>
      <c r="D6174">
        <f>$Q$37*'Profilo eolico'!B6176</f>
        <v>163.95324053579876</v>
      </c>
      <c r="E6174">
        <f>$P$39*'Profilo fotovoltaico'!B6176+'Approvvigionamento energia'!$Q$39*'Profilo eolico'!B6176</f>
        <v>122.96493040184906</v>
      </c>
      <c r="F6174">
        <f>$P$41*'Profilo fotovoltaico'!B6176+'Approvvigionamento energia'!$Q$41*'Profilo eolico'!B6176</f>
        <v>81.976620267899378</v>
      </c>
      <c r="G6174">
        <f>$P$43*'Profilo fotovoltaico'!B6176+'Approvvigionamento energia'!$Q$43*'Profilo eolico'!B6176</f>
        <v>40.988310133949689</v>
      </c>
      <c r="H6174">
        <f t="shared" si="192"/>
        <v>1138.4335154826958</v>
      </c>
      <c r="I6174">
        <f>IF(LCOH!$C$28=Menu!$A$1,'Approvvigionamento energia'!C6174,0)+IF(LCOH!$C$28=Menu!$A$2,'Approvvigionamento energia'!D6174,0)+IF(LCOH!$C$28=Menu!$A$3,'Approvvigionamento energia'!E6174,0)+IF(LCOH!$C$28=Menu!$A$4,'Approvvigionamento energia'!F6174,0)+IF(LCOH!$C$28=Menu!$A$5,'Approvvigionamento energia'!G6174,0)+IF(LCOH!$C$28=Menu!$A$6,'Approvvigionamento energia'!H6174,0)</f>
        <v>81.976620267899378</v>
      </c>
      <c r="J6174">
        <f>'Approvvigionamento energia'!A6174+'Approvvigionamento energia'!B6174+'Approvvigionamento energia'!I6174</f>
        <v>110.07662026789939</v>
      </c>
      <c r="K6174">
        <f>IF(MIN(LCOH!$C$18,J6174)&gt;=$P$48*LCOH!$C$18, MIN(LCOH!$C$18,J6174),0)</f>
        <v>0</v>
      </c>
      <c r="L6174">
        <f t="shared" si="193"/>
        <v>110.07662026789939</v>
      </c>
      <c r="M6174">
        <f>K6174/LCOH!$C$18</f>
        <v>0</v>
      </c>
      <c r="N6174">
        <f>K6174/LCOH!$C$34</f>
        <v>0</v>
      </c>
    </row>
    <row r="6175" spans="1:14" x14ac:dyDescent="0.35">
      <c r="A6175">
        <f>'Profilo fotovoltaico'!B6177*LCOH!$C$20</f>
        <v>38</v>
      </c>
      <c r="B6175">
        <f>'Profilo eolico'!B6177*LCOH!$C$21</f>
        <v>26.700000000000003</v>
      </c>
      <c r="C6175">
        <f>$P$35*'Profilo fotovoltaico'!B6177</f>
        <v>279.47526312963845</v>
      </c>
      <c r="D6175">
        <f>$Q$37*'Profilo eolico'!B6177</f>
        <v>155.78475168348137</v>
      </c>
      <c r="E6175">
        <f>$P$39*'Profilo fotovoltaico'!B6177+'Approvvigionamento energia'!$Q$39*'Profilo eolico'!B6177</f>
        <v>186.70737954502064</v>
      </c>
      <c r="F6175">
        <f>$P$41*'Profilo fotovoltaico'!B6177+'Approvvigionamento energia'!$Q$41*'Profilo eolico'!B6177</f>
        <v>217.63000740655991</v>
      </c>
      <c r="G6175">
        <f>$P$43*'Profilo fotovoltaico'!B6177+'Approvvigionamento energia'!$Q$43*'Profilo eolico'!B6177</f>
        <v>248.55263526809921</v>
      </c>
      <c r="H6175">
        <f t="shared" si="192"/>
        <v>1138.4335154826958</v>
      </c>
      <c r="I6175">
        <f>IF(LCOH!$C$28=Menu!$A$1,'Approvvigionamento energia'!C6175,0)+IF(LCOH!$C$28=Menu!$A$2,'Approvvigionamento energia'!D6175,0)+IF(LCOH!$C$28=Menu!$A$3,'Approvvigionamento energia'!E6175,0)+IF(LCOH!$C$28=Menu!$A$4,'Approvvigionamento energia'!F6175,0)+IF(LCOH!$C$28=Menu!$A$5,'Approvvigionamento energia'!G6175,0)+IF(LCOH!$C$28=Menu!$A$6,'Approvvigionamento energia'!H6175,0)</f>
        <v>217.63000740655991</v>
      </c>
      <c r="J6175">
        <f>'Approvvigionamento energia'!A6175+'Approvvigionamento energia'!B6175+'Approvvigionamento energia'!I6175</f>
        <v>282.3300074065599</v>
      </c>
      <c r="K6175">
        <f>IF(MIN(LCOH!$C$18,J6175)&gt;=$P$48*LCOH!$C$18, MIN(LCOH!$C$18,J6175),0)</f>
        <v>0</v>
      </c>
      <c r="L6175">
        <f t="shared" si="193"/>
        <v>282.3300074065599</v>
      </c>
      <c r="M6175">
        <f>K6175/LCOH!$C$18</f>
        <v>0</v>
      </c>
      <c r="N6175">
        <f>K6175/LCOH!$C$34</f>
        <v>0</v>
      </c>
    </row>
    <row r="6176" spans="1:14" x14ac:dyDescent="0.35">
      <c r="A6176">
        <f>'Profilo fotovoltaico'!B6178*LCOH!$C$20</f>
        <v>170</v>
      </c>
      <c r="B6176">
        <f>'Profilo eolico'!B6178*LCOH!$C$21</f>
        <v>17.600000000000001</v>
      </c>
      <c r="C6176">
        <f>$P$35*'Profilo fotovoltaico'!B6178</f>
        <v>1250.2840718957511</v>
      </c>
      <c r="D6176">
        <f>$Q$37*'Profilo eolico'!B6178</f>
        <v>102.68957414341844</v>
      </c>
      <c r="E6176">
        <f>$P$39*'Profilo fotovoltaico'!B6178+'Approvvigionamento energia'!$Q$39*'Profilo eolico'!B6178</f>
        <v>389.58819858150162</v>
      </c>
      <c r="F6176">
        <f>$P$41*'Profilo fotovoltaico'!B6178+'Approvvigionamento energia'!$Q$41*'Profilo eolico'!B6178</f>
        <v>676.48682301958479</v>
      </c>
      <c r="G6176">
        <f>$P$43*'Profilo fotovoltaico'!B6178+'Approvvigionamento energia'!$Q$43*'Profilo eolico'!B6178</f>
        <v>963.38544745766808</v>
      </c>
      <c r="H6176">
        <f t="shared" si="192"/>
        <v>1138.4335154826958</v>
      </c>
      <c r="I6176">
        <f>IF(LCOH!$C$28=Menu!$A$1,'Approvvigionamento energia'!C6176,0)+IF(LCOH!$C$28=Menu!$A$2,'Approvvigionamento energia'!D6176,0)+IF(LCOH!$C$28=Menu!$A$3,'Approvvigionamento energia'!E6176,0)+IF(LCOH!$C$28=Menu!$A$4,'Approvvigionamento energia'!F6176,0)+IF(LCOH!$C$28=Menu!$A$5,'Approvvigionamento energia'!G6176,0)+IF(LCOH!$C$28=Menu!$A$6,'Approvvigionamento energia'!H6176,0)</f>
        <v>676.48682301958479</v>
      </c>
      <c r="J6176">
        <f>'Approvvigionamento energia'!A6176+'Approvvigionamento energia'!B6176+'Approvvigionamento energia'!I6176</f>
        <v>864.08682301958481</v>
      </c>
      <c r="K6176">
        <f>IF(MIN(LCOH!$C$18,J6176)&gt;=$P$48*LCOH!$C$18, MIN(LCOH!$C$18,J6176),0)</f>
        <v>864.08682301958481</v>
      </c>
      <c r="L6176">
        <f t="shared" si="193"/>
        <v>0</v>
      </c>
      <c r="M6176">
        <f>K6176/LCOH!$C$18</f>
        <v>0.57605788201305652</v>
      </c>
      <c r="N6176">
        <f>K6176/LCOH!$C$34</f>
        <v>16.649071734481403</v>
      </c>
    </row>
    <row r="6177" spans="1:14" x14ac:dyDescent="0.35">
      <c r="A6177">
        <f>'Profilo fotovoltaico'!B6179*LCOH!$C$20</f>
        <v>320</v>
      </c>
      <c r="B6177">
        <f>'Profilo eolico'!B6179*LCOH!$C$21</f>
        <v>11.700000000000001</v>
      </c>
      <c r="C6177">
        <f>$P$35*'Profilo fotovoltaico'!B6179</f>
        <v>2353.4759000390609</v>
      </c>
      <c r="D6177">
        <f>$Q$37*'Profilo eolico'!B6179</f>
        <v>68.265228265795216</v>
      </c>
      <c r="E6177">
        <f>$P$39*'Profilo fotovoltaico'!B6179+'Approvvigionamento energia'!$Q$39*'Profilo eolico'!B6179</f>
        <v>639.56789620911161</v>
      </c>
      <c r="F6177">
        <f>$P$41*'Profilo fotovoltaico'!B6179+'Approvvigionamento energia'!$Q$41*'Profilo eolico'!B6179</f>
        <v>1210.870564152428</v>
      </c>
      <c r="G6177">
        <f>$P$43*'Profilo fotovoltaico'!B6179+'Approvvigionamento energia'!$Q$43*'Profilo eolico'!B6179</f>
        <v>1782.1732320957447</v>
      </c>
      <c r="H6177">
        <f t="shared" si="192"/>
        <v>1138.4335154826958</v>
      </c>
      <c r="I6177">
        <f>IF(LCOH!$C$28=Menu!$A$1,'Approvvigionamento energia'!C6177,0)+IF(LCOH!$C$28=Menu!$A$2,'Approvvigionamento energia'!D6177,0)+IF(LCOH!$C$28=Menu!$A$3,'Approvvigionamento energia'!E6177,0)+IF(LCOH!$C$28=Menu!$A$4,'Approvvigionamento energia'!F6177,0)+IF(LCOH!$C$28=Menu!$A$5,'Approvvigionamento energia'!G6177,0)+IF(LCOH!$C$28=Menu!$A$6,'Approvvigionamento energia'!H6177,0)</f>
        <v>1210.870564152428</v>
      </c>
      <c r="J6177">
        <f>'Approvvigionamento energia'!A6177+'Approvvigionamento energia'!B6177+'Approvvigionamento energia'!I6177</f>
        <v>1542.570564152428</v>
      </c>
      <c r="K6177">
        <f>IF(MIN(LCOH!$C$18,J6177)&gt;=$P$48*LCOH!$C$18, MIN(LCOH!$C$18,J6177),0)</f>
        <v>1500</v>
      </c>
      <c r="L6177">
        <f t="shared" si="193"/>
        <v>42.570564152428005</v>
      </c>
      <c r="M6177">
        <f>K6177/LCOH!$C$18</f>
        <v>1</v>
      </c>
      <c r="N6177">
        <f>K6177/LCOH!$C$34</f>
        <v>28.901734104046245</v>
      </c>
    </row>
    <row r="6178" spans="1:14" x14ac:dyDescent="0.35">
      <c r="A6178">
        <f>'Profilo fotovoltaico'!B6180*LCOH!$C$20</f>
        <v>437</v>
      </c>
      <c r="B6178">
        <f>'Profilo eolico'!B6180*LCOH!$C$21</f>
        <v>10.6</v>
      </c>
      <c r="C6178">
        <f>$P$35*'Profilo fotovoltaico'!B6180</f>
        <v>3213.9655259908423</v>
      </c>
      <c r="D6178">
        <f>$Q$37*'Profilo eolico'!B6180</f>
        <v>61.847129881831556</v>
      </c>
      <c r="E6178">
        <f>$P$39*'Profilo fotovoltaico'!B6180+'Approvvigionamento energia'!$Q$39*'Profilo eolico'!B6180</f>
        <v>849.87672890908425</v>
      </c>
      <c r="F6178">
        <f>$P$41*'Profilo fotovoltaico'!B6180+'Approvvigionamento energia'!$Q$41*'Profilo eolico'!B6180</f>
        <v>1637.906327936337</v>
      </c>
      <c r="G6178">
        <f>$P$43*'Profilo fotovoltaico'!B6180+'Approvvigionamento energia'!$Q$43*'Profilo eolico'!B6180</f>
        <v>2425.9359269635897</v>
      </c>
      <c r="H6178">
        <f t="shared" si="192"/>
        <v>1138.4335154826958</v>
      </c>
      <c r="I6178">
        <f>IF(LCOH!$C$28=Menu!$A$1,'Approvvigionamento energia'!C6178,0)+IF(LCOH!$C$28=Menu!$A$2,'Approvvigionamento energia'!D6178,0)+IF(LCOH!$C$28=Menu!$A$3,'Approvvigionamento energia'!E6178,0)+IF(LCOH!$C$28=Menu!$A$4,'Approvvigionamento energia'!F6178,0)+IF(LCOH!$C$28=Menu!$A$5,'Approvvigionamento energia'!G6178,0)+IF(LCOH!$C$28=Menu!$A$6,'Approvvigionamento energia'!H6178,0)</f>
        <v>1637.906327936337</v>
      </c>
      <c r="J6178">
        <f>'Approvvigionamento energia'!A6178+'Approvvigionamento energia'!B6178+'Approvvigionamento energia'!I6178</f>
        <v>2085.5063279363371</v>
      </c>
      <c r="K6178">
        <f>IF(MIN(LCOH!$C$18,J6178)&gt;=$P$48*LCOH!$C$18, MIN(LCOH!$C$18,J6178),0)</f>
        <v>1500</v>
      </c>
      <c r="L6178">
        <f t="shared" si="193"/>
        <v>585.50632793633713</v>
      </c>
      <c r="M6178">
        <f>K6178/LCOH!$C$18</f>
        <v>1</v>
      </c>
      <c r="N6178">
        <f>K6178/LCOH!$C$34</f>
        <v>28.901734104046245</v>
      </c>
    </row>
    <row r="6179" spans="1:14" x14ac:dyDescent="0.35">
      <c r="A6179">
        <f>'Profilo fotovoltaico'!B6181*LCOH!$C$20</f>
        <v>518</v>
      </c>
      <c r="B6179">
        <f>'Profilo eolico'!B6181*LCOH!$C$21</f>
        <v>11.799999999999999</v>
      </c>
      <c r="C6179">
        <f>$P$35*'Profilo fotovoltaico'!B6181</f>
        <v>3809.6891131882298</v>
      </c>
      <c r="D6179">
        <f>$Q$37*'Profilo eolico'!B6181</f>
        <v>68.848691755246449</v>
      </c>
      <c r="E6179">
        <f>$P$39*'Profilo fotovoltaico'!B6181+'Approvvigionamento energia'!$Q$39*'Profilo eolico'!B6181</f>
        <v>1004.0587971134923</v>
      </c>
      <c r="F6179">
        <f>$P$41*'Profilo fotovoltaico'!B6181+'Approvvigionamento energia'!$Q$41*'Profilo eolico'!B6181</f>
        <v>1939.2689024717381</v>
      </c>
      <c r="G6179">
        <f>$P$43*'Profilo fotovoltaico'!B6181+'Approvvigionamento energia'!$Q$43*'Profilo eolico'!B6181</f>
        <v>2874.4790078299843</v>
      </c>
      <c r="H6179">
        <f t="shared" si="192"/>
        <v>1138.4335154826958</v>
      </c>
      <c r="I6179">
        <f>IF(LCOH!$C$28=Menu!$A$1,'Approvvigionamento energia'!C6179,0)+IF(LCOH!$C$28=Menu!$A$2,'Approvvigionamento energia'!D6179,0)+IF(LCOH!$C$28=Menu!$A$3,'Approvvigionamento energia'!E6179,0)+IF(LCOH!$C$28=Menu!$A$4,'Approvvigionamento energia'!F6179,0)+IF(LCOH!$C$28=Menu!$A$5,'Approvvigionamento energia'!G6179,0)+IF(LCOH!$C$28=Menu!$A$6,'Approvvigionamento energia'!H6179,0)</f>
        <v>1939.2689024717381</v>
      </c>
      <c r="J6179">
        <f>'Approvvigionamento energia'!A6179+'Approvvigionamento energia'!B6179+'Approvvigionamento energia'!I6179</f>
        <v>2469.0689024717381</v>
      </c>
      <c r="K6179">
        <f>IF(MIN(LCOH!$C$18,J6179)&gt;=$P$48*LCOH!$C$18, MIN(LCOH!$C$18,J6179),0)</f>
        <v>1500</v>
      </c>
      <c r="L6179">
        <f t="shared" si="193"/>
        <v>969.06890247173806</v>
      </c>
      <c r="M6179">
        <f>K6179/LCOH!$C$18</f>
        <v>1</v>
      </c>
      <c r="N6179">
        <f>K6179/LCOH!$C$34</f>
        <v>28.901734104046245</v>
      </c>
    </row>
    <row r="6180" spans="1:14" x14ac:dyDescent="0.35">
      <c r="A6180">
        <f>'Profilo fotovoltaico'!B6182*LCOH!$C$20</f>
        <v>559</v>
      </c>
      <c r="B6180">
        <f>'Profilo eolico'!B6182*LCOH!$C$21</f>
        <v>16.8</v>
      </c>
      <c r="C6180">
        <f>$P$35*'Profilo fotovoltaico'!B6182</f>
        <v>4111.2282128807346</v>
      </c>
      <c r="D6180">
        <f>$Q$37*'Profilo eolico'!B6182</f>
        <v>98.021866227808502</v>
      </c>
      <c r="E6180">
        <f>$P$39*'Profilo fotovoltaico'!B6182+'Approvvigionamento energia'!$Q$39*'Profilo eolico'!B6182</f>
        <v>1101.32345289104</v>
      </c>
      <c r="F6180">
        <f>$P$41*'Profilo fotovoltaico'!B6182+'Approvvigionamento energia'!$Q$41*'Profilo eolico'!B6182</f>
        <v>2104.6250395542716</v>
      </c>
      <c r="G6180">
        <f>$P$43*'Profilo fotovoltaico'!B6182+'Approvvigionamento energia'!$Q$43*'Profilo eolico'!B6182</f>
        <v>3107.9266262175033</v>
      </c>
      <c r="H6180">
        <f t="shared" si="192"/>
        <v>1138.4335154826958</v>
      </c>
      <c r="I6180">
        <f>IF(LCOH!$C$28=Menu!$A$1,'Approvvigionamento energia'!C6180,0)+IF(LCOH!$C$28=Menu!$A$2,'Approvvigionamento energia'!D6180,0)+IF(LCOH!$C$28=Menu!$A$3,'Approvvigionamento energia'!E6180,0)+IF(LCOH!$C$28=Menu!$A$4,'Approvvigionamento energia'!F6180,0)+IF(LCOH!$C$28=Menu!$A$5,'Approvvigionamento energia'!G6180,0)+IF(LCOH!$C$28=Menu!$A$6,'Approvvigionamento energia'!H6180,0)</f>
        <v>2104.6250395542716</v>
      </c>
      <c r="J6180">
        <f>'Approvvigionamento energia'!A6180+'Approvvigionamento energia'!B6180+'Approvvigionamento energia'!I6180</f>
        <v>2680.4250395542713</v>
      </c>
      <c r="K6180">
        <f>IF(MIN(LCOH!$C$18,J6180)&gt;=$P$48*LCOH!$C$18, MIN(LCOH!$C$18,J6180),0)</f>
        <v>1500</v>
      </c>
      <c r="L6180">
        <f t="shared" si="193"/>
        <v>1180.4250395542713</v>
      </c>
      <c r="M6180">
        <f>K6180/LCOH!$C$18</f>
        <v>1</v>
      </c>
      <c r="N6180">
        <f>K6180/LCOH!$C$34</f>
        <v>28.901734104046245</v>
      </c>
    </row>
    <row r="6181" spans="1:14" x14ac:dyDescent="0.35">
      <c r="A6181">
        <f>'Profilo fotovoltaico'!B6183*LCOH!$C$20</f>
        <v>560</v>
      </c>
      <c r="B6181">
        <f>'Profilo eolico'!B6183*LCOH!$C$21</f>
        <v>27.5</v>
      </c>
      <c r="C6181">
        <f>$P$35*'Profilo fotovoltaico'!B6183</f>
        <v>4118.5828250683571</v>
      </c>
      <c r="D6181">
        <f>$Q$37*'Profilo eolico'!B6183</f>
        <v>160.4524595990913</v>
      </c>
      <c r="E6181">
        <f>$P$39*'Profilo fotovoltaico'!B6183+'Approvvigionamento energia'!$Q$39*'Profilo eolico'!B6183</f>
        <v>1149.9850509664077</v>
      </c>
      <c r="F6181">
        <f>$P$41*'Profilo fotovoltaico'!B6183+'Approvvigionamento energia'!$Q$41*'Profilo eolico'!B6183</f>
        <v>2139.5176423337243</v>
      </c>
      <c r="G6181">
        <f>$P$43*'Profilo fotovoltaico'!B6183+'Approvvigionamento energia'!$Q$43*'Profilo eolico'!B6183</f>
        <v>3129.0502337010407</v>
      </c>
      <c r="H6181">
        <f t="shared" si="192"/>
        <v>1138.4335154826958</v>
      </c>
      <c r="I6181">
        <f>IF(LCOH!$C$28=Menu!$A$1,'Approvvigionamento energia'!C6181,0)+IF(LCOH!$C$28=Menu!$A$2,'Approvvigionamento energia'!D6181,0)+IF(LCOH!$C$28=Menu!$A$3,'Approvvigionamento energia'!E6181,0)+IF(LCOH!$C$28=Menu!$A$4,'Approvvigionamento energia'!F6181,0)+IF(LCOH!$C$28=Menu!$A$5,'Approvvigionamento energia'!G6181,0)+IF(LCOH!$C$28=Menu!$A$6,'Approvvigionamento energia'!H6181,0)</f>
        <v>2139.5176423337243</v>
      </c>
      <c r="J6181">
        <f>'Approvvigionamento energia'!A6181+'Approvvigionamento energia'!B6181+'Approvvigionamento energia'!I6181</f>
        <v>2727.0176423337243</v>
      </c>
      <c r="K6181">
        <f>IF(MIN(LCOH!$C$18,J6181)&gt;=$P$48*LCOH!$C$18, MIN(LCOH!$C$18,J6181),0)</f>
        <v>1500</v>
      </c>
      <c r="L6181">
        <f t="shared" si="193"/>
        <v>1227.0176423337243</v>
      </c>
      <c r="M6181">
        <f>K6181/LCOH!$C$18</f>
        <v>1</v>
      </c>
      <c r="N6181">
        <f>K6181/LCOH!$C$34</f>
        <v>28.901734104046245</v>
      </c>
    </row>
    <row r="6182" spans="1:14" x14ac:dyDescent="0.35">
      <c r="A6182">
        <f>'Profilo fotovoltaico'!B6184*LCOH!$C$20</f>
        <v>516</v>
      </c>
      <c r="B6182">
        <f>'Profilo eolico'!B6184*LCOH!$C$21</f>
        <v>37.5</v>
      </c>
      <c r="C6182">
        <f>$P$35*'Profilo fotovoltaico'!B6184</f>
        <v>3794.9798888129858</v>
      </c>
      <c r="D6182">
        <f>$Q$37*'Profilo eolico'!B6184</f>
        <v>218.7988085442154</v>
      </c>
      <c r="E6182">
        <f>$P$39*'Profilo fotovoltaico'!B6184+'Approvvigionamento energia'!$Q$39*'Profilo eolico'!B6184</f>
        <v>1112.8440786114079</v>
      </c>
      <c r="F6182">
        <f>$P$41*'Profilo fotovoltaico'!B6184+'Approvvigionamento energia'!$Q$41*'Profilo eolico'!B6184</f>
        <v>2006.8893486786005</v>
      </c>
      <c r="G6182">
        <f>$P$43*'Profilo fotovoltaico'!B6184+'Approvvigionamento energia'!$Q$43*'Profilo eolico'!B6184</f>
        <v>2900.9346187457932</v>
      </c>
      <c r="H6182">
        <f t="shared" si="192"/>
        <v>1138.4335154826958</v>
      </c>
      <c r="I6182">
        <f>IF(LCOH!$C$28=Menu!$A$1,'Approvvigionamento energia'!C6182,0)+IF(LCOH!$C$28=Menu!$A$2,'Approvvigionamento energia'!D6182,0)+IF(LCOH!$C$28=Menu!$A$3,'Approvvigionamento energia'!E6182,0)+IF(LCOH!$C$28=Menu!$A$4,'Approvvigionamento energia'!F6182,0)+IF(LCOH!$C$28=Menu!$A$5,'Approvvigionamento energia'!G6182,0)+IF(LCOH!$C$28=Menu!$A$6,'Approvvigionamento energia'!H6182,0)</f>
        <v>2006.8893486786005</v>
      </c>
      <c r="J6182">
        <f>'Approvvigionamento energia'!A6182+'Approvvigionamento energia'!B6182+'Approvvigionamento energia'!I6182</f>
        <v>2560.3893486786005</v>
      </c>
      <c r="K6182">
        <f>IF(MIN(LCOH!$C$18,J6182)&gt;=$P$48*LCOH!$C$18, MIN(LCOH!$C$18,J6182),0)</f>
        <v>1500</v>
      </c>
      <c r="L6182">
        <f t="shared" si="193"/>
        <v>1060.3893486786005</v>
      </c>
      <c r="M6182">
        <f>K6182/LCOH!$C$18</f>
        <v>1</v>
      </c>
      <c r="N6182">
        <f>K6182/LCOH!$C$34</f>
        <v>28.901734104046245</v>
      </c>
    </row>
    <row r="6183" spans="1:14" x14ac:dyDescent="0.35">
      <c r="A6183">
        <f>'Profilo fotovoltaico'!B6185*LCOH!$C$20</f>
        <v>432</v>
      </c>
      <c r="B6183">
        <f>'Profilo eolico'!B6185*LCOH!$C$21</f>
        <v>43.3</v>
      </c>
      <c r="C6183">
        <f>$P$35*'Profilo fotovoltaico'!B6185</f>
        <v>3177.1924650527321</v>
      </c>
      <c r="D6183">
        <f>$Q$37*'Profilo eolico'!B6185</f>
        <v>252.6396909323874</v>
      </c>
      <c r="E6183">
        <f>$P$39*'Profilo fotovoltaico'!B6185+'Approvvigionamento energia'!$Q$39*'Profilo eolico'!B6185</f>
        <v>983.77788446247359</v>
      </c>
      <c r="F6183">
        <f>$P$41*'Profilo fotovoltaico'!B6185+'Approvvigionamento energia'!$Q$41*'Profilo eolico'!B6185</f>
        <v>1714.9160779925598</v>
      </c>
      <c r="G6183">
        <f>$P$43*'Profilo fotovoltaico'!B6185+'Approvvigionamento energia'!$Q$43*'Profilo eolico'!B6185</f>
        <v>2446.0542715226456</v>
      </c>
      <c r="H6183">
        <f t="shared" si="192"/>
        <v>1138.4335154826958</v>
      </c>
      <c r="I6183">
        <f>IF(LCOH!$C$28=Menu!$A$1,'Approvvigionamento energia'!C6183,0)+IF(LCOH!$C$28=Menu!$A$2,'Approvvigionamento energia'!D6183,0)+IF(LCOH!$C$28=Menu!$A$3,'Approvvigionamento energia'!E6183,0)+IF(LCOH!$C$28=Menu!$A$4,'Approvvigionamento energia'!F6183,0)+IF(LCOH!$C$28=Menu!$A$5,'Approvvigionamento energia'!G6183,0)+IF(LCOH!$C$28=Menu!$A$6,'Approvvigionamento energia'!H6183,0)</f>
        <v>1714.9160779925598</v>
      </c>
      <c r="J6183">
        <f>'Approvvigionamento energia'!A6183+'Approvvigionamento energia'!B6183+'Approvvigionamento energia'!I6183</f>
        <v>2190.2160779925598</v>
      </c>
      <c r="K6183">
        <f>IF(MIN(LCOH!$C$18,J6183)&gt;=$P$48*LCOH!$C$18, MIN(LCOH!$C$18,J6183),0)</f>
        <v>1500</v>
      </c>
      <c r="L6183">
        <f t="shared" si="193"/>
        <v>690.2160779925598</v>
      </c>
      <c r="M6183">
        <f>K6183/LCOH!$C$18</f>
        <v>1</v>
      </c>
      <c r="N6183">
        <f>K6183/LCOH!$C$34</f>
        <v>28.901734104046245</v>
      </c>
    </row>
    <row r="6184" spans="1:14" x14ac:dyDescent="0.35">
      <c r="A6184">
        <f>'Profilo fotovoltaico'!B6186*LCOH!$C$20</f>
        <v>320</v>
      </c>
      <c r="B6184">
        <f>'Profilo eolico'!B6186*LCOH!$C$21</f>
        <v>45</v>
      </c>
      <c r="C6184">
        <f>$P$35*'Profilo fotovoltaico'!B6186</f>
        <v>2353.4759000390609</v>
      </c>
      <c r="D6184">
        <f>$Q$37*'Profilo eolico'!B6186</f>
        <v>262.55857025305846</v>
      </c>
      <c r="E6184">
        <f>$P$39*'Profilo fotovoltaico'!B6186+'Approvvigionamento energia'!$Q$39*'Profilo eolico'!B6186</f>
        <v>785.28790269955903</v>
      </c>
      <c r="F6184">
        <f>$P$41*'Profilo fotovoltaico'!B6186+'Approvvigionamento energia'!$Q$41*'Profilo eolico'!B6186</f>
        <v>1308.0172351460596</v>
      </c>
      <c r="G6184">
        <f>$P$43*'Profilo fotovoltaico'!B6186+'Approvvigionamento energia'!$Q$43*'Profilo eolico'!B6186</f>
        <v>1830.7465675925605</v>
      </c>
      <c r="H6184">
        <f t="shared" si="192"/>
        <v>1138.4335154826958</v>
      </c>
      <c r="I6184">
        <f>IF(LCOH!$C$28=Menu!$A$1,'Approvvigionamento energia'!C6184,0)+IF(LCOH!$C$28=Menu!$A$2,'Approvvigionamento energia'!D6184,0)+IF(LCOH!$C$28=Menu!$A$3,'Approvvigionamento energia'!E6184,0)+IF(LCOH!$C$28=Menu!$A$4,'Approvvigionamento energia'!F6184,0)+IF(LCOH!$C$28=Menu!$A$5,'Approvvigionamento energia'!G6184,0)+IF(LCOH!$C$28=Menu!$A$6,'Approvvigionamento energia'!H6184,0)</f>
        <v>1308.0172351460596</v>
      </c>
      <c r="J6184">
        <f>'Approvvigionamento energia'!A6184+'Approvvigionamento energia'!B6184+'Approvvigionamento energia'!I6184</f>
        <v>1673.0172351460596</v>
      </c>
      <c r="K6184">
        <f>IF(MIN(LCOH!$C$18,J6184)&gt;=$P$48*LCOH!$C$18, MIN(LCOH!$C$18,J6184),0)</f>
        <v>1500</v>
      </c>
      <c r="L6184">
        <f t="shared" si="193"/>
        <v>173.01723514605965</v>
      </c>
      <c r="M6184">
        <f>K6184/LCOH!$C$18</f>
        <v>1</v>
      </c>
      <c r="N6184">
        <f>K6184/LCOH!$C$34</f>
        <v>28.901734104046245</v>
      </c>
    </row>
    <row r="6185" spans="1:14" x14ac:dyDescent="0.35">
      <c r="A6185">
        <f>'Profilo fotovoltaico'!B6187*LCOH!$C$20</f>
        <v>190</v>
      </c>
      <c r="B6185">
        <f>'Profilo eolico'!B6187*LCOH!$C$21</f>
        <v>39.4</v>
      </c>
      <c r="C6185">
        <f>$P$35*'Profilo fotovoltaico'!B6187</f>
        <v>1397.3763156481923</v>
      </c>
      <c r="D6185">
        <f>$Q$37*'Profilo eolico'!B6187</f>
        <v>229.88461484378897</v>
      </c>
      <c r="E6185">
        <f>$P$39*'Profilo fotovoltaico'!B6187+'Approvvigionamento energia'!$Q$39*'Profilo eolico'!B6187</f>
        <v>521.75754004488977</v>
      </c>
      <c r="F6185">
        <f>$P$41*'Profilo fotovoltaico'!B6187+'Approvvigionamento energia'!$Q$41*'Profilo eolico'!B6187</f>
        <v>813.63046524599065</v>
      </c>
      <c r="G6185">
        <f>$P$43*'Profilo fotovoltaico'!B6187+'Approvvigionamento energia'!$Q$43*'Profilo eolico'!B6187</f>
        <v>1105.5033904470915</v>
      </c>
      <c r="H6185">
        <f t="shared" si="192"/>
        <v>1138.4335154826958</v>
      </c>
      <c r="I6185">
        <f>IF(LCOH!$C$28=Menu!$A$1,'Approvvigionamento energia'!C6185,0)+IF(LCOH!$C$28=Menu!$A$2,'Approvvigionamento energia'!D6185,0)+IF(LCOH!$C$28=Menu!$A$3,'Approvvigionamento energia'!E6185,0)+IF(LCOH!$C$28=Menu!$A$4,'Approvvigionamento energia'!F6185,0)+IF(LCOH!$C$28=Menu!$A$5,'Approvvigionamento energia'!G6185,0)+IF(LCOH!$C$28=Menu!$A$6,'Approvvigionamento energia'!H6185,0)</f>
        <v>813.63046524599065</v>
      </c>
      <c r="J6185">
        <f>'Approvvigionamento energia'!A6185+'Approvvigionamento energia'!B6185+'Approvvigionamento energia'!I6185</f>
        <v>1043.0304652459906</v>
      </c>
      <c r="K6185">
        <f>IF(MIN(LCOH!$C$18,J6185)&gt;=$P$48*LCOH!$C$18, MIN(LCOH!$C$18,J6185),0)</f>
        <v>1043.0304652459906</v>
      </c>
      <c r="L6185">
        <f t="shared" si="193"/>
        <v>0</v>
      </c>
      <c r="M6185">
        <f>K6185/LCOH!$C$18</f>
        <v>0.69535364349732709</v>
      </c>
      <c r="N6185">
        <f>K6185/LCOH!$C$34</f>
        <v>20.096926112639512</v>
      </c>
    </row>
    <row r="6186" spans="1:14" x14ac:dyDescent="0.35">
      <c r="A6186">
        <f>'Profilo fotovoltaico'!B6188*LCOH!$C$20</f>
        <v>63</v>
      </c>
      <c r="B6186">
        <f>'Profilo eolico'!B6188*LCOH!$C$21</f>
        <v>32.099999999999994</v>
      </c>
      <c r="C6186">
        <f>$P$35*'Profilo fotovoltaico'!B6188</f>
        <v>463.34056782019007</v>
      </c>
      <c r="D6186">
        <f>$Q$37*'Profilo eolico'!B6188</f>
        <v>187.29178011384838</v>
      </c>
      <c r="E6186">
        <f>$P$39*'Profilo fotovoltaico'!B6188+'Approvvigionamento energia'!$Q$39*'Profilo eolico'!B6188</f>
        <v>256.30397704043378</v>
      </c>
      <c r="F6186">
        <f>$P$41*'Profilo fotovoltaico'!B6188+'Approvvigionamento energia'!$Q$41*'Profilo eolico'!B6188</f>
        <v>325.31617396701921</v>
      </c>
      <c r="G6186">
        <f>$P$43*'Profilo fotovoltaico'!B6188+'Approvvigionamento energia'!$Q$43*'Profilo eolico'!B6188</f>
        <v>394.32837089360464</v>
      </c>
      <c r="H6186">
        <f t="shared" si="192"/>
        <v>1138.4335154826958</v>
      </c>
      <c r="I6186">
        <f>IF(LCOH!$C$28=Menu!$A$1,'Approvvigionamento energia'!C6186,0)+IF(LCOH!$C$28=Menu!$A$2,'Approvvigionamento energia'!D6186,0)+IF(LCOH!$C$28=Menu!$A$3,'Approvvigionamento energia'!E6186,0)+IF(LCOH!$C$28=Menu!$A$4,'Approvvigionamento energia'!F6186,0)+IF(LCOH!$C$28=Menu!$A$5,'Approvvigionamento energia'!G6186,0)+IF(LCOH!$C$28=Menu!$A$6,'Approvvigionamento energia'!H6186,0)</f>
        <v>325.31617396701921</v>
      </c>
      <c r="J6186">
        <f>'Approvvigionamento energia'!A6186+'Approvvigionamento energia'!B6186+'Approvvigionamento energia'!I6186</f>
        <v>420.41617396701918</v>
      </c>
      <c r="K6186">
        <f>IF(MIN(LCOH!$C$18,J6186)&gt;=$P$48*LCOH!$C$18, MIN(LCOH!$C$18,J6186),0)</f>
        <v>420.41617396701918</v>
      </c>
      <c r="L6186">
        <f t="shared" si="193"/>
        <v>0</v>
      </c>
      <c r="M6186">
        <f>K6186/LCOH!$C$18</f>
        <v>0.28027744931134613</v>
      </c>
      <c r="N6186">
        <f>K6186/LCOH!$C$34</f>
        <v>8.1005043153568241</v>
      </c>
    </row>
    <row r="6187" spans="1:14" x14ac:dyDescent="0.35">
      <c r="A6187">
        <f>'Profilo fotovoltaico'!B6189*LCOH!$C$20</f>
        <v>1</v>
      </c>
      <c r="B6187">
        <f>'Profilo eolico'!B6189*LCOH!$C$21</f>
        <v>29.1</v>
      </c>
      <c r="C6187">
        <f>$P$35*'Profilo fotovoltaico'!B6189</f>
        <v>7.3546121876220649</v>
      </c>
      <c r="D6187">
        <f>$Q$37*'Profilo eolico'!B6189</f>
        <v>169.78787543031117</v>
      </c>
      <c r="E6187">
        <f>$P$39*'Profilo fotovoltaico'!B6189+'Approvvigionamento energia'!$Q$39*'Profilo eolico'!B6189</f>
        <v>129.17955961963887</v>
      </c>
      <c r="F6187">
        <f>$P$41*'Profilo fotovoltaico'!B6189+'Approvvigionamento energia'!$Q$41*'Profilo eolico'!B6189</f>
        <v>88.571243808966614</v>
      </c>
      <c r="G6187">
        <f>$P$43*'Profilo fotovoltaico'!B6189+'Approvvigionamento energia'!$Q$43*'Profilo eolico'!B6189</f>
        <v>47.96292799829434</v>
      </c>
      <c r="H6187">
        <f t="shared" si="192"/>
        <v>1138.4335154826958</v>
      </c>
      <c r="I6187">
        <f>IF(LCOH!$C$28=Menu!$A$1,'Approvvigionamento energia'!C6187,0)+IF(LCOH!$C$28=Menu!$A$2,'Approvvigionamento energia'!D6187,0)+IF(LCOH!$C$28=Menu!$A$3,'Approvvigionamento energia'!E6187,0)+IF(LCOH!$C$28=Menu!$A$4,'Approvvigionamento energia'!F6187,0)+IF(LCOH!$C$28=Menu!$A$5,'Approvvigionamento energia'!G6187,0)+IF(LCOH!$C$28=Menu!$A$6,'Approvvigionamento energia'!H6187,0)</f>
        <v>88.571243808966614</v>
      </c>
      <c r="J6187">
        <f>'Approvvigionamento energia'!A6187+'Approvvigionamento energia'!B6187+'Approvvigionamento energia'!I6187</f>
        <v>118.67124380896661</v>
      </c>
      <c r="K6187">
        <f>IF(MIN(LCOH!$C$18,J6187)&gt;=$P$48*LCOH!$C$18, MIN(LCOH!$C$18,J6187),0)</f>
        <v>0</v>
      </c>
      <c r="L6187">
        <f t="shared" si="193"/>
        <v>118.67124380896661</v>
      </c>
      <c r="M6187">
        <f>K6187/LCOH!$C$18</f>
        <v>0</v>
      </c>
      <c r="N6187">
        <f>K6187/LCOH!$C$34</f>
        <v>0</v>
      </c>
    </row>
    <row r="6188" spans="1:14" x14ac:dyDescent="0.35">
      <c r="A6188">
        <f>'Profilo fotovoltaico'!B6190*LCOH!$C$20</f>
        <v>0</v>
      </c>
      <c r="B6188">
        <f>'Profilo eolico'!B6190*LCOH!$C$21</f>
        <v>25.4</v>
      </c>
      <c r="C6188">
        <f>$P$35*'Profilo fotovoltaico'!B6190</f>
        <v>0</v>
      </c>
      <c r="D6188">
        <f>$Q$37*'Profilo eolico'!B6190</f>
        <v>148.19972632061524</v>
      </c>
      <c r="E6188">
        <f>$P$39*'Profilo fotovoltaico'!B6190+'Approvvigionamento energia'!$Q$39*'Profilo eolico'!B6190</f>
        <v>111.14979474046142</v>
      </c>
      <c r="F6188">
        <f>$P$41*'Profilo fotovoltaico'!B6190+'Approvvigionamento energia'!$Q$41*'Profilo eolico'!B6190</f>
        <v>74.099863160307621</v>
      </c>
      <c r="G6188">
        <f>$P$43*'Profilo fotovoltaico'!B6190+'Approvvigionamento energia'!$Q$43*'Profilo eolico'!B6190</f>
        <v>37.04993158015381</v>
      </c>
      <c r="H6188">
        <f t="shared" si="192"/>
        <v>1138.4335154826958</v>
      </c>
      <c r="I6188">
        <f>IF(LCOH!$C$28=Menu!$A$1,'Approvvigionamento energia'!C6188,0)+IF(LCOH!$C$28=Menu!$A$2,'Approvvigionamento energia'!D6188,0)+IF(LCOH!$C$28=Menu!$A$3,'Approvvigionamento energia'!E6188,0)+IF(LCOH!$C$28=Menu!$A$4,'Approvvigionamento energia'!F6188,0)+IF(LCOH!$C$28=Menu!$A$5,'Approvvigionamento energia'!G6188,0)+IF(LCOH!$C$28=Menu!$A$6,'Approvvigionamento energia'!H6188,0)</f>
        <v>74.099863160307621</v>
      </c>
      <c r="J6188">
        <f>'Approvvigionamento energia'!A6188+'Approvvigionamento energia'!B6188+'Approvvigionamento energia'!I6188</f>
        <v>99.499863160307626</v>
      </c>
      <c r="K6188">
        <f>IF(MIN(LCOH!$C$18,J6188)&gt;=$P$48*LCOH!$C$18, MIN(LCOH!$C$18,J6188),0)</f>
        <v>0</v>
      </c>
      <c r="L6188">
        <f t="shared" si="193"/>
        <v>99.499863160307626</v>
      </c>
      <c r="M6188">
        <f>K6188/LCOH!$C$18</f>
        <v>0</v>
      </c>
      <c r="N6188">
        <f>K6188/LCOH!$C$34</f>
        <v>0</v>
      </c>
    </row>
    <row r="6189" spans="1:14" x14ac:dyDescent="0.35">
      <c r="A6189">
        <f>'Profilo fotovoltaico'!B6191*LCOH!$C$20</f>
        <v>0</v>
      </c>
      <c r="B6189">
        <f>'Profilo eolico'!B6191*LCOH!$C$21</f>
        <v>21.6</v>
      </c>
      <c r="C6189">
        <f>$P$35*'Profilo fotovoltaico'!B6191</f>
        <v>0</v>
      </c>
      <c r="D6189">
        <f>$Q$37*'Profilo eolico'!B6191</f>
        <v>126.02811372146809</v>
      </c>
      <c r="E6189">
        <f>$P$39*'Profilo fotovoltaico'!B6191+'Approvvigionamento energia'!$Q$39*'Profilo eolico'!B6191</f>
        <v>94.521085291101059</v>
      </c>
      <c r="F6189">
        <f>$P$41*'Profilo fotovoltaico'!B6191+'Approvvigionamento energia'!$Q$41*'Profilo eolico'!B6191</f>
        <v>63.014056860734044</v>
      </c>
      <c r="G6189">
        <f>$P$43*'Profilo fotovoltaico'!B6191+'Approvvigionamento energia'!$Q$43*'Profilo eolico'!B6191</f>
        <v>31.507028430367022</v>
      </c>
      <c r="H6189">
        <f t="shared" si="192"/>
        <v>1138.4335154826958</v>
      </c>
      <c r="I6189">
        <f>IF(LCOH!$C$28=Menu!$A$1,'Approvvigionamento energia'!C6189,0)+IF(LCOH!$C$28=Menu!$A$2,'Approvvigionamento energia'!D6189,0)+IF(LCOH!$C$28=Menu!$A$3,'Approvvigionamento energia'!E6189,0)+IF(LCOH!$C$28=Menu!$A$4,'Approvvigionamento energia'!F6189,0)+IF(LCOH!$C$28=Menu!$A$5,'Approvvigionamento energia'!G6189,0)+IF(LCOH!$C$28=Menu!$A$6,'Approvvigionamento energia'!H6189,0)</f>
        <v>63.014056860734044</v>
      </c>
      <c r="J6189">
        <f>'Approvvigionamento energia'!A6189+'Approvvigionamento energia'!B6189+'Approvvigionamento energia'!I6189</f>
        <v>84.614056860734053</v>
      </c>
      <c r="K6189">
        <f>IF(MIN(LCOH!$C$18,J6189)&gt;=$P$48*LCOH!$C$18, MIN(LCOH!$C$18,J6189),0)</f>
        <v>0</v>
      </c>
      <c r="L6189">
        <f t="shared" si="193"/>
        <v>84.614056860734053</v>
      </c>
      <c r="M6189">
        <f>K6189/LCOH!$C$18</f>
        <v>0</v>
      </c>
      <c r="N6189">
        <f>K6189/LCOH!$C$34</f>
        <v>0</v>
      </c>
    </row>
    <row r="6190" spans="1:14" x14ac:dyDescent="0.35">
      <c r="A6190">
        <f>'Profilo fotovoltaico'!B6192*LCOH!$C$20</f>
        <v>0</v>
      </c>
      <c r="B6190">
        <f>'Profilo eolico'!B6192*LCOH!$C$21</f>
        <v>21</v>
      </c>
      <c r="C6190">
        <f>$P$35*'Profilo fotovoltaico'!B6192</f>
        <v>0</v>
      </c>
      <c r="D6190">
        <f>$Q$37*'Profilo eolico'!B6192</f>
        <v>122.52733278476063</v>
      </c>
      <c r="E6190">
        <f>$P$39*'Profilo fotovoltaico'!B6192+'Approvvigionamento energia'!$Q$39*'Profilo eolico'!B6192</f>
        <v>91.895499588570473</v>
      </c>
      <c r="F6190">
        <f>$P$41*'Profilo fotovoltaico'!B6192+'Approvvigionamento energia'!$Q$41*'Profilo eolico'!B6192</f>
        <v>61.263666392380316</v>
      </c>
      <c r="G6190">
        <f>$P$43*'Profilo fotovoltaico'!B6192+'Approvvigionamento energia'!$Q$43*'Profilo eolico'!B6192</f>
        <v>30.631833196190158</v>
      </c>
      <c r="H6190">
        <f t="shared" si="192"/>
        <v>1138.4335154826958</v>
      </c>
      <c r="I6190">
        <f>IF(LCOH!$C$28=Menu!$A$1,'Approvvigionamento energia'!C6190,0)+IF(LCOH!$C$28=Menu!$A$2,'Approvvigionamento energia'!D6190,0)+IF(LCOH!$C$28=Menu!$A$3,'Approvvigionamento energia'!E6190,0)+IF(LCOH!$C$28=Menu!$A$4,'Approvvigionamento energia'!F6190,0)+IF(LCOH!$C$28=Menu!$A$5,'Approvvigionamento energia'!G6190,0)+IF(LCOH!$C$28=Menu!$A$6,'Approvvigionamento energia'!H6190,0)</f>
        <v>61.263666392380316</v>
      </c>
      <c r="J6190">
        <f>'Approvvigionamento energia'!A6190+'Approvvigionamento energia'!B6190+'Approvvigionamento energia'!I6190</f>
        <v>82.263666392380316</v>
      </c>
      <c r="K6190">
        <f>IF(MIN(LCOH!$C$18,J6190)&gt;=$P$48*LCOH!$C$18, MIN(LCOH!$C$18,J6190),0)</f>
        <v>0</v>
      </c>
      <c r="L6190">
        <f t="shared" si="193"/>
        <v>82.263666392380316</v>
      </c>
      <c r="M6190">
        <f>K6190/LCOH!$C$18</f>
        <v>0</v>
      </c>
      <c r="N6190">
        <f>K6190/LCOH!$C$34</f>
        <v>0</v>
      </c>
    </row>
    <row r="6191" spans="1:14" x14ac:dyDescent="0.35">
      <c r="A6191">
        <f>'Profilo fotovoltaico'!B6193*LCOH!$C$20</f>
        <v>0</v>
      </c>
      <c r="B6191">
        <f>'Profilo eolico'!B6193*LCOH!$C$21</f>
        <v>27.599999999999998</v>
      </c>
      <c r="C6191">
        <f>$P$35*'Profilo fotovoltaico'!B6193</f>
        <v>0</v>
      </c>
      <c r="D6191">
        <f>$Q$37*'Profilo eolico'!B6193</f>
        <v>161.03592308854255</v>
      </c>
      <c r="E6191">
        <f>$P$39*'Profilo fotovoltaico'!B6193+'Approvvigionamento energia'!$Q$39*'Profilo eolico'!B6193</f>
        <v>120.7769423164069</v>
      </c>
      <c r="F6191">
        <f>$P$41*'Profilo fotovoltaico'!B6193+'Approvvigionamento energia'!$Q$41*'Profilo eolico'!B6193</f>
        <v>80.517961544271273</v>
      </c>
      <c r="G6191">
        <f>$P$43*'Profilo fotovoltaico'!B6193+'Approvvigionamento energia'!$Q$43*'Profilo eolico'!B6193</f>
        <v>40.258980772135637</v>
      </c>
      <c r="H6191">
        <f t="shared" si="192"/>
        <v>1138.4335154826958</v>
      </c>
      <c r="I6191">
        <f>IF(LCOH!$C$28=Menu!$A$1,'Approvvigionamento energia'!C6191,0)+IF(LCOH!$C$28=Menu!$A$2,'Approvvigionamento energia'!D6191,0)+IF(LCOH!$C$28=Menu!$A$3,'Approvvigionamento energia'!E6191,0)+IF(LCOH!$C$28=Menu!$A$4,'Approvvigionamento energia'!F6191,0)+IF(LCOH!$C$28=Menu!$A$5,'Approvvigionamento energia'!G6191,0)+IF(LCOH!$C$28=Menu!$A$6,'Approvvigionamento energia'!H6191,0)</f>
        <v>80.517961544271273</v>
      </c>
      <c r="J6191">
        <f>'Approvvigionamento energia'!A6191+'Approvvigionamento energia'!B6191+'Approvvigionamento energia'!I6191</f>
        <v>108.11796154427127</v>
      </c>
      <c r="K6191">
        <f>IF(MIN(LCOH!$C$18,J6191)&gt;=$P$48*LCOH!$C$18, MIN(LCOH!$C$18,J6191),0)</f>
        <v>0</v>
      </c>
      <c r="L6191">
        <f t="shared" si="193"/>
        <v>108.11796154427127</v>
      </c>
      <c r="M6191">
        <f>K6191/LCOH!$C$18</f>
        <v>0</v>
      </c>
      <c r="N6191">
        <f>K6191/LCOH!$C$34</f>
        <v>0</v>
      </c>
    </row>
    <row r="6192" spans="1:14" x14ac:dyDescent="0.35">
      <c r="A6192">
        <f>'Profilo fotovoltaico'!B6194*LCOH!$C$20</f>
        <v>0</v>
      </c>
      <c r="B6192">
        <f>'Profilo eolico'!B6194*LCOH!$C$21</f>
        <v>38.5</v>
      </c>
      <c r="C6192">
        <f>$P$35*'Profilo fotovoltaico'!B6194</f>
        <v>0</v>
      </c>
      <c r="D6192">
        <f>$Q$37*'Profilo eolico'!B6194</f>
        <v>224.63344343872782</v>
      </c>
      <c r="E6192">
        <f>$P$39*'Profilo fotovoltaico'!B6194+'Approvvigionamento energia'!$Q$39*'Profilo eolico'!B6194</f>
        <v>168.47508257904585</v>
      </c>
      <c r="F6192">
        <f>$P$41*'Profilo fotovoltaico'!B6194+'Approvvigionamento energia'!$Q$41*'Profilo eolico'!B6194</f>
        <v>112.31672171936391</v>
      </c>
      <c r="G6192">
        <f>$P$43*'Profilo fotovoltaico'!B6194+'Approvvigionamento energia'!$Q$43*'Profilo eolico'!B6194</f>
        <v>56.158360859681956</v>
      </c>
      <c r="H6192">
        <f t="shared" si="192"/>
        <v>1138.4335154826958</v>
      </c>
      <c r="I6192">
        <f>IF(LCOH!$C$28=Menu!$A$1,'Approvvigionamento energia'!C6192,0)+IF(LCOH!$C$28=Menu!$A$2,'Approvvigionamento energia'!D6192,0)+IF(LCOH!$C$28=Menu!$A$3,'Approvvigionamento energia'!E6192,0)+IF(LCOH!$C$28=Menu!$A$4,'Approvvigionamento energia'!F6192,0)+IF(LCOH!$C$28=Menu!$A$5,'Approvvigionamento energia'!G6192,0)+IF(LCOH!$C$28=Menu!$A$6,'Approvvigionamento energia'!H6192,0)</f>
        <v>112.31672171936391</v>
      </c>
      <c r="J6192">
        <f>'Approvvigionamento energia'!A6192+'Approvvigionamento energia'!B6192+'Approvvigionamento energia'!I6192</f>
        <v>150.8167217193639</v>
      </c>
      <c r="K6192">
        <f>IF(MIN(LCOH!$C$18,J6192)&gt;=$P$48*LCOH!$C$18, MIN(LCOH!$C$18,J6192),0)</f>
        <v>0</v>
      </c>
      <c r="L6192">
        <f t="shared" si="193"/>
        <v>150.8167217193639</v>
      </c>
      <c r="M6192">
        <f>K6192/LCOH!$C$18</f>
        <v>0</v>
      </c>
      <c r="N6192">
        <f>K6192/LCOH!$C$34</f>
        <v>0</v>
      </c>
    </row>
    <row r="6193" spans="1:14" x14ac:dyDescent="0.35">
      <c r="A6193">
        <f>'Profilo fotovoltaico'!B6195*LCOH!$C$20</f>
        <v>0</v>
      </c>
      <c r="B6193">
        <f>'Profilo eolico'!B6195*LCOH!$C$21</f>
        <v>46.300000000000004</v>
      </c>
      <c r="C6193">
        <f>$P$35*'Profilo fotovoltaico'!B6195</f>
        <v>0</v>
      </c>
      <c r="D6193">
        <f>$Q$37*'Profilo eolico'!B6195</f>
        <v>270.14359561592465</v>
      </c>
      <c r="E6193">
        <f>$P$39*'Profilo fotovoltaico'!B6195+'Approvvigionamento energia'!$Q$39*'Profilo eolico'!B6195</f>
        <v>202.60769671194348</v>
      </c>
      <c r="F6193">
        <f>$P$41*'Profilo fotovoltaico'!B6195+'Approvvigionamento energia'!$Q$41*'Profilo eolico'!B6195</f>
        <v>135.07179780796233</v>
      </c>
      <c r="G6193">
        <f>$P$43*'Profilo fotovoltaico'!B6195+'Approvvigionamento energia'!$Q$43*'Profilo eolico'!B6195</f>
        <v>67.535898903981163</v>
      </c>
      <c r="H6193">
        <f t="shared" si="192"/>
        <v>1138.4335154826958</v>
      </c>
      <c r="I6193">
        <f>IF(LCOH!$C$28=Menu!$A$1,'Approvvigionamento energia'!C6193,0)+IF(LCOH!$C$28=Menu!$A$2,'Approvvigionamento energia'!D6193,0)+IF(LCOH!$C$28=Menu!$A$3,'Approvvigionamento energia'!E6193,0)+IF(LCOH!$C$28=Menu!$A$4,'Approvvigionamento energia'!F6193,0)+IF(LCOH!$C$28=Menu!$A$5,'Approvvigionamento energia'!G6193,0)+IF(LCOH!$C$28=Menu!$A$6,'Approvvigionamento energia'!H6193,0)</f>
        <v>135.07179780796233</v>
      </c>
      <c r="J6193">
        <f>'Approvvigionamento energia'!A6193+'Approvvigionamento energia'!B6193+'Approvvigionamento energia'!I6193</f>
        <v>181.37179780796234</v>
      </c>
      <c r="K6193">
        <f>IF(MIN(LCOH!$C$18,J6193)&gt;=$P$48*LCOH!$C$18, MIN(LCOH!$C$18,J6193),0)</f>
        <v>0</v>
      </c>
      <c r="L6193">
        <f t="shared" si="193"/>
        <v>181.37179780796234</v>
      </c>
      <c r="M6193">
        <f>K6193/LCOH!$C$18</f>
        <v>0</v>
      </c>
      <c r="N6193">
        <f>K6193/LCOH!$C$34</f>
        <v>0</v>
      </c>
    </row>
    <row r="6194" spans="1:14" x14ac:dyDescent="0.35">
      <c r="A6194">
        <f>'Profilo fotovoltaico'!B6196*LCOH!$C$20</f>
        <v>0</v>
      </c>
      <c r="B6194">
        <f>'Profilo eolico'!B6196*LCOH!$C$21</f>
        <v>60.1</v>
      </c>
      <c r="C6194">
        <f>$P$35*'Profilo fotovoltaico'!B6196</f>
        <v>0</v>
      </c>
      <c r="D6194">
        <f>$Q$37*'Profilo eolico'!B6196</f>
        <v>350.66155716019591</v>
      </c>
      <c r="E6194">
        <f>$P$39*'Profilo fotovoltaico'!B6196+'Approvvigionamento energia'!$Q$39*'Profilo eolico'!B6196</f>
        <v>262.99616787014691</v>
      </c>
      <c r="F6194">
        <f>$P$41*'Profilo fotovoltaico'!B6196+'Approvvigionamento energia'!$Q$41*'Profilo eolico'!B6196</f>
        <v>175.33077858009796</v>
      </c>
      <c r="G6194">
        <f>$P$43*'Profilo fotovoltaico'!B6196+'Approvvigionamento energia'!$Q$43*'Profilo eolico'!B6196</f>
        <v>87.665389290048978</v>
      </c>
      <c r="H6194">
        <f t="shared" si="192"/>
        <v>1138.4335154826958</v>
      </c>
      <c r="I6194">
        <f>IF(LCOH!$C$28=Menu!$A$1,'Approvvigionamento energia'!C6194,0)+IF(LCOH!$C$28=Menu!$A$2,'Approvvigionamento energia'!D6194,0)+IF(LCOH!$C$28=Menu!$A$3,'Approvvigionamento energia'!E6194,0)+IF(LCOH!$C$28=Menu!$A$4,'Approvvigionamento energia'!F6194,0)+IF(LCOH!$C$28=Menu!$A$5,'Approvvigionamento energia'!G6194,0)+IF(LCOH!$C$28=Menu!$A$6,'Approvvigionamento energia'!H6194,0)</f>
        <v>175.33077858009796</v>
      </c>
      <c r="J6194">
        <f>'Approvvigionamento energia'!A6194+'Approvvigionamento energia'!B6194+'Approvvigionamento energia'!I6194</f>
        <v>235.43077858009795</v>
      </c>
      <c r="K6194">
        <f>IF(MIN(LCOH!$C$18,J6194)&gt;=$P$48*LCOH!$C$18, MIN(LCOH!$C$18,J6194),0)</f>
        <v>0</v>
      </c>
      <c r="L6194">
        <f t="shared" si="193"/>
        <v>235.43077858009795</v>
      </c>
      <c r="M6194">
        <f>K6194/LCOH!$C$18</f>
        <v>0</v>
      </c>
      <c r="N6194">
        <f>K6194/LCOH!$C$34</f>
        <v>0</v>
      </c>
    </row>
    <row r="6195" spans="1:14" x14ac:dyDescent="0.35">
      <c r="A6195">
        <f>'Profilo fotovoltaico'!B6197*LCOH!$C$20</f>
        <v>0</v>
      </c>
      <c r="B6195">
        <f>'Profilo eolico'!B6197*LCOH!$C$21</f>
        <v>79.5</v>
      </c>
      <c r="C6195">
        <f>$P$35*'Profilo fotovoltaico'!B6197</f>
        <v>0</v>
      </c>
      <c r="D6195">
        <f>$Q$37*'Profilo eolico'!B6197</f>
        <v>463.8534741137367</v>
      </c>
      <c r="E6195">
        <f>$P$39*'Profilo fotovoltaico'!B6197+'Approvvigionamento energia'!$Q$39*'Profilo eolico'!B6197</f>
        <v>347.89010558530248</v>
      </c>
      <c r="F6195">
        <f>$P$41*'Profilo fotovoltaico'!B6197+'Approvvigionamento energia'!$Q$41*'Profilo eolico'!B6197</f>
        <v>231.92673705686835</v>
      </c>
      <c r="G6195">
        <f>$P$43*'Profilo fotovoltaico'!B6197+'Approvvigionamento energia'!$Q$43*'Profilo eolico'!B6197</f>
        <v>115.96336852843417</v>
      </c>
      <c r="H6195">
        <f t="shared" si="192"/>
        <v>1138.4335154826958</v>
      </c>
      <c r="I6195">
        <f>IF(LCOH!$C$28=Menu!$A$1,'Approvvigionamento energia'!C6195,0)+IF(LCOH!$C$28=Menu!$A$2,'Approvvigionamento energia'!D6195,0)+IF(LCOH!$C$28=Menu!$A$3,'Approvvigionamento energia'!E6195,0)+IF(LCOH!$C$28=Menu!$A$4,'Approvvigionamento energia'!F6195,0)+IF(LCOH!$C$28=Menu!$A$5,'Approvvigionamento energia'!G6195,0)+IF(LCOH!$C$28=Menu!$A$6,'Approvvigionamento energia'!H6195,0)</f>
        <v>231.92673705686835</v>
      </c>
      <c r="J6195">
        <f>'Approvvigionamento energia'!A6195+'Approvvigionamento energia'!B6195+'Approvvigionamento energia'!I6195</f>
        <v>311.42673705686832</v>
      </c>
      <c r="K6195">
        <f>IF(MIN(LCOH!$C$18,J6195)&gt;=$P$48*LCOH!$C$18, MIN(LCOH!$C$18,J6195),0)</f>
        <v>0</v>
      </c>
      <c r="L6195">
        <f t="shared" si="193"/>
        <v>311.42673705686832</v>
      </c>
      <c r="M6195">
        <f>K6195/LCOH!$C$18</f>
        <v>0</v>
      </c>
      <c r="N6195">
        <f>K6195/LCOH!$C$34</f>
        <v>0</v>
      </c>
    </row>
    <row r="6196" spans="1:14" x14ac:dyDescent="0.35">
      <c r="A6196">
        <f>'Profilo fotovoltaico'!B6198*LCOH!$C$20</f>
        <v>0</v>
      </c>
      <c r="B6196">
        <f>'Profilo eolico'!B6198*LCOH!$C$21</f>
        <v>91.6</v>
      </c>
      <c r="C6196">
        <f>$P$35*'Profilo fotovoltaico'!B6198</f>
        <v>0</v>
      </c>
      <c r="D6196">
        <f>$Q$37*'Profilo eolico'!B6198</f>
        <v>534.45255633733689</v>
      </c>
      <c r="E6196">
        <f>$P$39*'Profilo fotovoltaico'!B6198+'Approvvigionamento energia'!$Q$39*'Profilo eolico'!B6198</f>
        <v>400.83941725300264</v>
      </c>
      <c r="F6196">
        <f>$P$41*'Profilo fotovoltaico'!B6198+'Approvvigionamento energia'!$Q$41*'Profilo eolico'!B6198</f>
        <v>267.22627816866844</v>
      </c>
      <c r="G6196">
        <f>$P$43*'Profilo fotovoltaico'!B6198+'Approvvigionamento energia'!$Q$43*'Profilo eolico'!B6198</f>
        <v>133.61313908433422</v>
      </c>
      <c r="H6196">
        <f t="shared" si="192"/>
        <v>1138.4335154826958</v>
      </c>
      <c r="I6196">
        <f>IF(LCOH!$C$28=Menu!$A$1,'Approvvigionamento energia'!C6196,0)+IF(LCOH!$C$28=Menu!$A$2,'Approvvigionamento energia'!D6196,0)+IF(LCOH!$C$28=Menu!$A$3,'Approvvigionamento energia'!E6196,0)+IF(LCOH!$C$28=Menu!$A$4,'Approvvigionamento energia'!F6196,0)+IF(LCOH!$C$28=Menu!$A$5,'Approvvigionamento energia'!G6196,0)+IF(LCOH!$C$28=Menu!$A$6,'Approvvigionamento energia'!H6196,0)</f>
        <v>267.22627816866844</v>
      </c>
      <c r="J6196">
        <f>'Approvvigionamento energia'!A6196+'Approvvigionamento energia'!B6196+'Approvvigionamento energia'!I6196</f>
        <v>358.82627816866841</v>
      </c>
      <c r="K6196">
        <f>IF(MIN(LCOH!$C$18,J6196)&gt;=$P$48*LCOH!$C$18, MIN(LCOH!$C$18,J6196),0)</f>
        <v>0</v>
      </c>
      <c r="L6196">
        <f t="shared" si="193"/>
        <v>358.82627816866841</v>
      </c>
      <c r="M6196">
        <f>K6196/LCOH!$C$18</f>
        <v>0</v>
      </c>
      <c r="N6196">
        <f>K6196/LCOH!$C$34</f>
        <v>0</v>
      </c>
    </row>
    <row r="6197" spans="1:14" x14ac:dyDescent="0.35">
      <c r="A6197">
        <f>'Profilo fotovoltaico'!B6199*LCOH!$C$20</f>
        <v>0</v>
      </c>
      <c r="B6197">
        <f>'Profilo eolico'!B6199*LCOH!$C$21</f>
        <v>94.8</v>
      </c>
      <c r="C6197">
        <f>$P$35*'Profilo fotovoltaico'!B6199</f>
        <v>0</v>
      </c>
      <c r="D6197">
        <f>$Q$37*'Profilo eolico'!B6199</f>
        <v>553.12338799977658</v>
      </c>
      <c r="E6197">
        <f>$P$39*'Profilo fotovoltaico'!B6199+'Approvvigionamento energia'!$Q$39*'Profilo eolico'!B6199</f>
        <v>414.84254099983235</v>
      </c>
      <c r="F6197">
        <f>$P$41*'Profilo fotovoltaico'!B6199+'Approvvigionamento energia'!$Q$41*'Profilo eolico'!B6199</f>
        <v>276.56169399988829</v>
      </c>
      <c r="G6197">
        <f>$P$43*'Profilo fotovoltaico'!B6199+'Approvvigionamento energia'!$Q$43*'Profilo eolico'!B6199</f>
        <v>138.28084699994415</v>
      </c>
      <c r="H6197">
        <f t="shared" si="192"/>
        <v>1138.4335154826958</v>
      </c>
      <c r="I6197">
        <f>IF(LCOH!$C$28=Menu!$A$1,'Approvvigionamento energia'!C6197,0)+IF(LCOH!$C$28=Menu!$A$2,'Approvvigionamento energia'!D6197,0)+IF(LCOH!$C$28=Menu!$A$3,'Approvvigionamento energia'!E6197,0)+IF(LCOH!$C$28=Menu!$A$4,'Approvvigionamento energia'!F6197,0)+IF(LCOH!$C$28=Menu!$A$5,'Approvvigionamento energia'!G6197,0)+IF(LCOH!$C$28=Menu!$A$6,'Approvvigionamento energia'!H6197,0)</f>
        <v>276.56169399988829</v>
      </c>
      <c r="J6197">
        <f>'Approvvigionamento energia'!A6197+'Approvvigionamento energia'!B6197+'Approvvigionamento energia'!I6197</f>
        <v>371.3616939998883</v>
      </c>
      <c r="K6197">
        <f>IF(MIN(LCOH!$C$18,J6197)&gt;=$P$48*LCOH!$C$18, MIN(LCOH!$C$18,J6197),0)</f>
        <v>0</v>
      </c>
      <c r="L6197">
        <f t="shared" si="193"/>
        <v>371.3616939998883</v>
      </c>
      <c r="M6197">
        <f>K6197/LCOH!$C$18</f>
        <v>0</v>
      </c>
      <c r="N6197">
        <f>K6197/LCOH!$C$34</f>
        <v>0</v>
      </c>
    </row>
    <row r="6198" spans="1:14" x14ac:dyDescent="0.35">
      <c r="A6198">
        <f>'Profilo fotovoltaico'!B6200*LCOH!$C$20</f>
        <v>0</v>
      </c>
      <c r="B6198">
        <f>'Profilo eolico'!B6200*LCOH!$C$21</f>
        <v>96.9</v>
      </c>
      <c r="C6198">
        <f>$P$35*'Profilo fotovoltaico'!B6200</f>
        <v>0</v>
      </c>
      <c r="D6198">
        <f>$Q$37*'Profilo eolico'!B6200</f>
        <v>565.37612127825264</v>
      </c>
      <c r="E6198">
        <f>$P$39*'Profilo fotovoltaico'!B6200+'Approvvigionamento energia'!$Q$39*'Profilo eolico'!B6200</f>
        <v>424.03209095868942</v>
      </c>
      <c r="F6198">
        <f>$P$41*'Profilo fotovoltaico'!B6200+'Approvvigionamento energia'!$Q$41*'Profilo eolico'!B6200</f>
        <v>282.68806063912632</v>
      </c>
      <c r="G6198">
        <f>$P$43*'Profilo fotovoltaico'!B6200+'Approvvigionamento energia'!$Q$43*'Profilo eolico'!B6200</f>
        <v>141.34403031956316</v>
      </c>
      <c r="H6198">
        <f t="shared" si="192"/>
        <v>1138.4335154826958</v>
      </c>
      <c r="I6198">
        <f>IF(LCOH!$C$28=Menu!$A$1,'Approvvigionamento energia'!C6198,0)+IF(LCOH!$C$28=Menu!$A$2,'Approvvigionamento energia'!D6198,0)+IF(LCOH!$C$28=Menu!$A$3,'Approvvigionamento energia'!E6198,0)+IF(LCOH!$C$28=Menu!$A$4,'Approvvigionamento energia'!F6198,0)+IF(LCOH!$C$28=Menu!$A$5,'Approvvigionamento energia'!G6198,0)+IF(LCOH!$C$28=Menu!$A$6,'Approvvigionamento energia'!H6198,0)</f>
        <v>282.68806063912632</v>
      </c>
      <c r="J6198">
        <f>'Approvvigionamento energia'!A6198+'Approvvigionamento energia'!B6198+'Approvvigionamento energia'!I6198</f>
        <v>379.5880606391263</v>
      </c>
      <c r="K6198">
        <f>IF(MIN(LCOH!$C$18,J6198)&gt;=$P$48*LCOH!$C$18, MIN(LCOH!$C$18,J6198),0)</f>
        <v>379.5880606391263</v>
      </c>
      <c r="L6198">
        <f t="shared" si="193"/>
        <v>0</v>
      </c>
      <c r="M6198">
        <f>K6198/LCOH!$C$18</f>
        <v>0.25305870709275086</v>
      </c>
      <c r="N6198">
        <f>K6198/LCOH!$C$34</f>
        <v>7.313835465108407</v>
      </c>
    </row>
    <row r="6199" spans="1:14" x14ac:dyDescent="0.35">
      <c r="A6199">
        <f>'Profilo fotovoltaico'!B6201*LCOH!$C$20</f>
        <v>28</v>
      </c>
      <c r="B6199">
        <f>'Profilo eolico'!B6201*LCOH!$C$21</f>
        <v>96.199999999999989</v>
      </c>
      <c r="C6199">
        <f>$P$35*'Profilo fotovoltaico'!B6201</f>
        <v>205.92914125341781</v>
      </c>
      <c r="D6199">
        <f>$Q$37*'Profilo eolico'!B6201</f>
        <v>561.29187685209388</v>
      </c>
      <c r="E6199">
        <f>$P$39*'Profilo fotovoltaico'!B6201+'Approvvigionamento energia'!$Q$39*'Profilo eolico'!B6201</f>
        <v>472.45119295242483</v>
      </c>
      <c r="F6199">
        <f>$P$41*'Profilo fotovoltaico'!B6201+'Approvvigionamento energia'!$Q$41*'Profilo eolico'!B6201</f>
        <v>383.61050905275584</v>
      </c>
      <c r="G6199">
        <f>$P$43*'Profilo fotovoltaico'!B6201+'Approvvigionamento energia'!$Q$43*'Profilo eolico'!B6201</f>
        <v>294.76982515308686</v>
      </c>
      <c r="H6199">
        <f t="shared" si="192"/>
        <v>1138.4335154826958</v>
      </c>
      <c r="I6199">
        <f>IF(LCOH!$C$28=Menu!$A$1,'Approvvigionamento energia'!C6199,0)+IF(LCOH!$C$28=Menu!$A$2,'Approvvigionamento energia'!D6199,0)+IF(LCOH!$C$28=Menu!$A$3,'Approvvigionamento energia'!E6199,0)+IF(LCOH!$C$28=Menu!$A$4,'Approvvigionamento energia'!F6199,0)+IF(LCOH!$C$28=Menu!$A$5,'Approvvigionamento energia'!G6199,0)+IF(LCOH!$C$28=Menu!$A$6,'Approvvigionamento energia'!H6199,0)</f>
        <v>383.61050905275584</v>
      </c>
      <c r="J6199">
        <f>'Approvvigionamento energia'!A6199+'Approvvigionamento energia'!B6199+'Approvvigionamento energia'!I6199</f>
        <v>507.81050905275583</v>
      </c>
      <c r="K6199">
        <f>IF(MIN(LCOH!$C$18,J6199)&gt;=$P$48*LCOH!$C$18, MIN(LCOH!$C$18,J6199),0)</f>
        <v>507.81050905275583</v>
      </c>
      <c r="L6199">
        <f t="shared" si="193"/>
        <v>0</v>
      </c>
      <c r="M6199">
        <f>K6199/LCOH!$C$18</f>
        <v>0.33854033936850386</v>
      </c>
      <c r="N6199">
        <f>K6199/LCOH!$C$34</f>
        <v>9.7844028719220777</v>
      </c>
    </row>
    <row r="6200" spans="1:14" x14ac:dyDescent="0.35">
      <c r="A6200">
        <f>'Profilo fotovoltaico'!B6202*LCOH!$C$20</f>
        <v>107</v>
      </c>
      <c r="B6200">
        <f>'Profilo eolico'!B6202*LCOH!$C$21</f>
        <v>84.1</v>
      </c>
      <c r="C6200">
        <f>$P$35*'Profilo fotovoltaico'!B6202</f>
        <v>786.9435040755609</v>
      </c>
      <c r="D6200">
        <f>$Q$37*'Profilo eolico'!B6202</f>
        <v>490.69279462849374</v>
      </c>
      <c r="E6200">
        <f>$P$39*'Profilo fotovoltaico'!B6202+'Approvvigionamento energia'!$Q$39*'Profilo eolico'!B6202</f>
        <v>564.7554719902605</v>
      </c>
      <c r="F6200">
        <f>$P$41*'Profilo fotovoltaico'!B6202+'Approvvigionamento energia'!$Q$41*'Profilo eolico'!B6202</f>
        <v>638.81814935202738</v>
      </c>
      <c r="G6200">
        <f>$P$43*'Profilo fotovoltaico'!B6202+'Approvvigionamento energia'!$Q$43*'Profilo eolico'!B6202</f>
        <v>712.88082671379414</v>
      </c>
      <c r="H6200">
        <f t="shared" si="192"/>
        <v>1138.4335154826958</v>
      </c>
      <c r="I6200">
        <f>IF(LCOH!$C$28=Menu!$A$1,'Approvvigionamento energia'!C6200,0)+IF(LCOH!$C$28=Menu!$A$2,'Approvvigionamento energia'!D6200,0)+IF(LCOH!$C$28=Menu!$A$3,'Approvvigionamento energia'!E6200,0)+IF(LCOH!$C$28=Menu!$A$4,'Approvvigionamento energia'!F6200,0)+IF(LCOH!$C$28=Menu!$A$5,'Approvvigionamento energia'!G6200,0)+IF(LCOH!$C$28=Menu!$A$6,'Approvvigionamento energia'!H6200,0)</f>
        <v>638.81814935202738</v>
      </c>
      <c r="J6200">
        <f>'Approvvigionamento energia'!A6200+'Approvvigionamento energia'!B6200+'Approvvigionamento energia'!I6200</f>
        <v>829.9181493520274</v>
      </c>
      <c r="K6200">
        <f>IF(MIN(LCOH!$C$18,J6200)&gt;=$P$48*LCOH!$C$18, MIN(LCOH!$C$18,J6200),0)</f>
        <v>829.9181493520274</v>
      </c>
      <c r="L6200">
        <f t="shared" si="193"/>
        <v>0</v>
      </c>
      <c r="M6200">
        <f>K6200/LCOH!$C$18</f>
        <v>0.55327876623468497</v>
      </c>
      <c r="N6200">
        <f>K6200/LCOH!$C$34</f>
        <v>15.990715787129623</v>
      </c>
    </row>
    <row r="6201" spans="1:14" x14ac:dyDescent="0.35">
      <c r="A6201">
        <f>'Profilo fotovoltaico'!B6203*LCOH!$C$20</f>
        <v>191</v>
      </c>
      <c r="B6201">
        <f>'Profilo eolico'!B6203*LCOH!$C$21</f>
        <v>74.7</v>
      </c>
      <c r="C6201">
        <f>$P$35*'Profilo fotovoltaico'!B6203</f>
        <v>1404.7309278358143</v>
      </c>
      <c r="D6201">
        <f>$Q$37*'Profilo eolico'!B6203</f>
        <v>435.84722662007709</v>
      </c>
      <c r="E6201">
        <f>$P$39*'Profilo fotovoltaico'!B6203+'Approvvigionamento energia'!$Q$39*'Profilo eolico'!B6203</f>
        <v>678.06815192401132</v>
      </c>
      <c r="F6201">
        <f>$P$41*'Profilo fotovoltaico'!B6203+'Approvvigionamento energia'!$Q$41*'Profilo eolico'!B6203</f>
        <v>920.28907722794565</v>
      </c>
      <c r="G6201">
        <f>$P$43*'Profilo fotovoltaico'!B6203+'Approvvigionamento energia'!$Q$43*'Profilo eolico'!B6203</f>
        <v>1162.5100025318802</v>
      </c>
      <c r="H6201">
        <f t="shared" si="192"/>
        <v>1138.4335154826958</v>
      </c>
      <c r="I6201">
        <f>IF(LCOH!$C$28=Menu!$A$1,'Approvvigionamento energia'!C6201,0)+IF(LCOH!$C$28=Menu!$A$2,'Approvvigionamento energia'!D6201,0)+IF(LCOH!$C$28=Menu!$A$3,'Approvvigionamento energia'!E6201,0)+IF(LCOH!$C$28=Menu!$A$4,'Approvvigionamento energia'!F6201,0)+IF(LCOH!$C$28=Menu!$A$5,'Approvvigionamento energia'!G6201,0)+IF(LCOH!$C$28=Menu!$A$6,'Approvvigionamento energia'!H6201,0)</f>
        <v>920.28907722794565</v>
      </c>
      <c r="J6201">
        <f>'Approvvigionamento energia'!A6201+'Approvvigionamento energia'!B6201+'Approvvigionamento energia'!I6201</f>
        <v>1185.9890772279457</v>
      </c>
      <c r="K6201">
        <f>IF(MIN(LCOH!$C$18,J6201)&gt;=$P$48*LCOH!$C$18, MIN(LCOH!$C$18,J6201),0)</f>
        <v>1185.9890772279457</v>
      </c>
      <c r="L6201">
        <f t="shared" si="193"/>
        <v>0</v>
      </c>
      <c r="M6201">
        <f>K6201/LCOH!$C$18</f>
        <v>0.79065938481863052</v>
      </c>
      <c r="N6201">
        <f>K6201/LCOH!$C$34</f>
        <v>22.851427306896834</v>
      </c>
    </row>
    <row r="6202" spans="1:14" x14ac:dyDescent="0.35">
      <c r="A6202">
        <f>'Profilo fotovoltaico'!B6204*LCOH!$C$20</f>
        <v>269</v>
      </c>
      <c r="B6202">
        <f>'Profilo eolico'!B6204*LCOH!$C$21</f>
        <v>53.699999999999996</v>
      </c>
      <c r="C6202">
        <f>$P$35*'Profilo fotovoltaico'!B6204</f>
        <v>1978.3906784703356</v>
      </c>
      <c r="D6202">
        <f>$Q$37*'Profilo eolico'!B6204</f>
        <v>313.31989383531646</v>
      </c>
      <c r="E6202">
        <f>$P$39*'Profilo fotovoltaico'!B6204+'Approvvigionamento energia'!$Q$39*'Profilo eolico'!B6204</f>
        <v>729.58758999407121</v>
      </c>
      <c r="F6202">
        <f>$P$41*'Profilo fotovoltaico'!B6204+'Approvvigionamento energia'!$Q$41*'Profilo eolico'!B6204</f>
        <v>1145.855286152826</v>
      </c>
      <c r="G6202">
        <f>$P$43*'Profilo fotovoltaico'!B6204+'Approvvigionamento energia'!$Q$43*'Profilo eolico'!B6204</f>
        <v>1562.1229823115807</v>
      </c>
      <c r="H6202">
        <f t="shared" si="192"/>
        <v>1138.4335154826958</v>
      </c>
      <c r="I6202">
        <f>IF(LCOH!$C$28=Menu!$A$1,'Approvvigionamento energia'!C6202,0)+IF(LCOH!$C$28=Menu!$A$2,'Approvvigionamento energia'!D6202,0)+IF(LCOH!$C$28=Menu!$A$3,'Approvvigionamento energia'!E6202,0)+IF(LCOH!$C$28=Menu!$A$4,'Approvvigionamento energia'!F6202,0)+IF(LCOH!$C$28=Menu!$A$5,'Approvvigionamento energia'!G6202,0)+IF(LCOH!$C$28=Menu!$A$6,'Approvvigionamento energia'!H6202,0)</f>
        <v>1145.855286152826</v>
      </c>
      <c r="J6202">
        <f>'Approvvigionamento energia'!A6202+'Approvvigionamento energia'!B6202+'Approvvigionamento energia'!I6202</f>
        <v>1468.5552861528261</v>
      </c>
      <c r="K6202">
        <f>IF(MIN(LCOH!$C$18,J6202)&gt;=$P$48*LCOH!$C$18, MIN(LCOH!$C$18,J6202),0)</f>
        <v>1468.5552861528261</v>
      </c>
      <c r="L6202">
        <f t="shared" si="193"/>
        <v>0</v>
      </c>
      <c r="M6202">
        <f>K6202/LCOH!$C$18</f>
        <v>0.9790368574352174</v>
      </c>
      <c r="N6202">
        <f>K6202/LCOH!$C$34</f>
        <v>28.295862931653684</v>
      </c>
    </row>
    <row r="6203" spans="1:14" x14ac:dyDescent="0.35">
      <c r="A6203">
        <f>'Profilo fotovoltaico'!B6205*LCOH!$C$20</f>
        <v>362</v>
      </c>
      <c r="B6203">
        <f>'Profilo eolico'!B6205*LCOH!$C$21</f>
        <v>42.4</v>
      </c>
      <c r="C6203">
        <f>$P$35*'Profilo fotovoltaico'!B6205</f>
        <v>2662.3696119191873</v>
      </c>
      <c r="D6203">
        <f>$Q$37*'Profilo eolico'!B6205</f>
        <v>247.38851952732622</v>
      </c>
      <c r="E6203">
        <f>$P$39*'Profilo fotovoltaico'!B6205+'Approvvigionamento energia'!$Q$39*'Profilo eolico'!B6205</f>
        <v>851.13379262529145</v>
      </c>
      <c r="F6203">
        <f>$P$41*'Profilo fotovoltaico'!B6205+'Approvvigionamento energia'!$Q$41*'Profilo eolico'!B6205</f>
        <v>1454.8790657232566</v>
      </c>
      <c r="G6203">
        <f>$P$43*'Profilo fotovoltaico'!B6205+'Approvvigionamento energia'!$Q$43*'Profilo eolico'!B6205</f>
        <v>2058.6243388212224</v>
      </c>
      <c r="H6203">
        <f t="shared" si="192"/>
        <v>1138.4335154826958</v>
      </c>
      <c r="I6203">
        <f>IF(LCOH!$C$28=Menu!$A$1,'Approvvigionamento energia'!C6203,0)+IF(LCOH!$C$28=Menu!$A$2,'Approvvigionamento energia'!D6203,0)+IF(LCOH!$C$28=Menu!$A$3,'Approvvigionamento energia'!E6203,0)+IF(LCOH!$C$28=Menu!$A$4,'Approvvigionamento energia'!F6203,0)+IF(LCOH!$C$28=Menu!$A$5,'Approvvigionamento energia'!G6203,0)+IF(LCOH!$C$28=Menu!$A$6,'Approvvigionamento energia'!H6203,0)</f>
        <v>1454.8790657232566</v>
      </c>
      <c r="J6203">
        <f>'Approvvigionamento energia'!A6203+'Approvvigionamento energia'!B6203+'Approvvigionamento energia'!I6203</f>
        <v>1859.2790657232567</v>
      </c>
      <c r="K6203">
        <f>IF(MIN(LCOH!$C$18,J6203)&gt;=$P$48*LCOH!$C$18, MIN(LCOH!$C$18,J6203),0)</f>
        <v>1500</v>
      </c>
      <c r="L6203">
        <f t="shared" si="193"/>
        <v>359.27906572325674</v>
      </c>
      <c r="M6203">
        <f>K6203/LCOH!$C$18</f>
        <v>1</v>
      </c>
      <c r="N6203">
        <f>K6203/LCOH!$C$34</f>
        <v>28.901734104046245</v>
      </c>
    </row>
    <row r="6204" spans="1:14" x14ac:dyDescent="0.35">
      <c r="A6204">
        <f>'Profilo fotovoltaico'!B6206*LCOH!$C$20</f>
        <v>437</v>
      </c>
      <c r="B6204">
        <f>'Profilo eolico'!B6206*LCOH!$C$21</f>
        <v>34.5</v>
      </c>
      <c r="C6204">
        <f>$P$35*'Profilo fotovoltaico'!B6206</f>
        <v>3213.9655259908423</v>
      </c>
      <c r="D6204">
        <f>$Q$37*'Profilo eolico'!B6206</f>
        <v>201.2949038606782</v>
      </c>
      <c r="E6204">
        <f>$P$39*'Profilo fotovoltaico'!B6206+'Approvvigionamento energia'!$Q$39*'Profilo eolico'!B6206</f>
        <v>954.46255939321918</v>
      </c>
      <c r="F6204">
        <f>$P$41*'Profilo fotovoltaico'!B6206+'Approvvigionamento energia'!$Q$41*'Profilo eolico'!B6206</f>
        <v>1707.6302149257601</v>
      </c>
      <c r="G6204">
        <f>$P$43*'Profilo fotovoltaico'!B6206+'Approvvigionamento energia'!$Q$43*'Profilo eolico'!B6206</f>
        <v>2460.7978704583015</v>
      </c>
      <c r="H6204">
        <f t="shared" si="192"/>
        <v>1138.4335154826958</v>
      </c>
      <c r="I6204">
        <f>IF(LCOH!$C$28=Menu!$A$1,'Approvvigionamento energia'!C6204,0)+IF(LCOH!$C$28=Menu!$A$2,'Approvvigionamento energia'!D6204,0)+IF(LCOH!$C$28=Menu!$A$3,'Approvvigionamento energia'!E6204,0)+IF(LCOH!$C$28=Menu!$A$4,'Approvvigionamento energia'!F6204,0)+IF(LCOH!$C$28=Menu!$A$5,'Approvvigionamento energia'!G6204,0)+IF(LCOH!$C$28=Menu!$A$6,'Approvvigionamento energia'!H6204,0)</f>
        <v>1707.6302149257601</v>
      </c>
      <c r="J6204">
        <f>'Approvvigionamento energia'!A6204+'Approvvigionamento energia'!B6204+'Approvvigionamento energia'!I6204</f>
        <v>2179.1302149257599</v>
      </c>
      <c r="K6204">
        <f>IF(MIN(LCOH!$C$18,J6204)&gt;=$P$48*LCOH!$C$18, MIN(LCOH!$C$18,J6204),0)</f>
        <v>1500</v>
      </c>
      <c r="L6204">
        <f t="shared" si="193"/>
        <v>679.1302149257599</v>
      </c>
      <c r="M6204">
        <f>K6204/LCOH!$C$18</f>
        <v>1</v>
      </c>
      <c r="N6204">
        <f>K6204/LCOH!$C$34</f>
        <v>28.901734104046245</v>
      </c>
    </row>
    <row r="6205" spans="1:14" x14ac:dyDescent="0.35">
      <c r="A6205">
        <f>'Profilo fotovoltaico'!B6207*LCOH!$C$20</f>
        <v>464</v>
      </c>
      <c r="B6205">
        <f>'Profilo eolico'!B6207*LCOH!$C$21</f>
        <v>39.699999999999996</v>
      </c>
      <c r="C6205">
        <f>$P$35*'Profilo fotovoltaico'!B6207</f>
        <v>3412.5400550566383</v>
      </c>
      <c r="D6205">
        <f>$Q$37*'Profilo eolico'!B6207</f>
        <v>231.63500531214271</v>
      </c>
      <c r="E6205">
        <f>$P$39*'Profilo fotovoltaico'!B6207+'Approvvigionamento energia'!$Q$39*'Profilo eolico'!B6207</f>
        <v>1026.8612677482665</v>
      </c>
      <c r="F6205">
        <f>$P$41*'Profilo fotovoltaico'!B6207+'Approvvigionamento energia'!$Q$41*'Profilo eolico'!B6207</f>
        <v>1822.0875301843905</v>
      </c>
      <c r="G6205">
        <f>$P$43*'Profilo fotovoltaico'!B6207+'Approvvigionamento energia'!$Q$43*'Profilo eolico'!B6207</f>
        <v>2617.3137926205145</v>
      </c>
      <c r="H6205">
        <f t="shared" si="192"/>
        <v>1138.4335154826958</v>
      </c>
      <c r="I6205">
        <f>IF(LCOH!$C$28=Menu!$A$1,'Approvvigionamento energia'!C6205,0)+IF(LCOH!$C$28=Menu!$A$2,'Approvvigionamento energia'!D6205,0)+IF(LCOH!$C$28=Menu!$A$3,'Approvvigionamento energia'!E6205,0)+IF(LCOH!$C$28=Menu!$A$4,'Approvvigionamento energia'!F6205,0)+IF(LCOH!$C$28=Menu!$A$5,'Approvvigionamento energia'!G6205,0)+IF(LCOH!$C$28=Menu!$A$6,'Approvvigionamento energia'!H6205,0)</f>
        <v>1822.0875301843905</v>
      </c>
      <c r="J6205">
        <f>'Approvvigionamento energia'!A6205+'Approvvigionamento energia'!B6205+'Approvvigionamento energia'!I6205</f>
        <v>2325.7875301843906</v>
      </c>
      <c r="K6205">
        <f>IF(MIN(LCOH!$C$18,J6205)&gt;=$P$48*LCOH!$C$18, MIN(LCOH!$C$18,J6205),0)</f>
        <v>1500</v>
      </c>
      <c r="L6205">
        <f t="shared" si="193"/>
        <v>825.78753018439056</v>
      </c>
      <c r="M6205">
        <f>K6205/LCOH!$C$18</f>
        <v>1</v>
      </c>
      <c r="N6205">
        <f>K6205/LCOH!$C$34</f>
        <v>28.901734104046245</v>
      </c>
    </row>
    <row r="6206" spans="1:14" x14ac:dyDescent="0.35">
      <c r="A6206">
        <f>'Profilo fotovoltaico'!B6208*LCOH!$C$20</f>
        <v>450</v>
      </c>
      <c r="B6206">
        <f>'Profilo eolico'!B6208*LCOH!$C$21</f>
        <v>54.6</v>
      </c>
      <c r="C6206">
        <f>$P$35*'Profilo fotovoltaico'!B6208</f>
        <v>3309.5754844299295</v>
      </c>
      <c r="D6206">
        <f>$Q$37*'Profilo eolico'!B6208</f>
        <v>318.57106524037766</v>
      </c>
      <c r="E6206">
        <f>$P$39*'Profilo fotovoltaico'!B6208+'Approvvigionamento energia'!$Q$39*'Profilo eolico'!B6208</f>
        <v>1066.3221700377655</v>
      </c>
      <c r="F6206">
        <f>$P$41*'Profilo fotovoltaico'!B6208+'Approvvigionamento energia'!$Q$41*'Profilo eolico'!B6208</f>
        <v>1814.0732748351536</v>
      </c>
      <c r="G6206">
        <f>$P$43*'Profilo fotovoltaico'!B6208+'Approvvigionamento energia'!$Q$43*'Profilo eolico'!B6208</f>
        <v>2561.8243796325414</v>
      </c>
      <c r="H6206">
        <f t="shared" si="192"/>
        <v>1138.4335154826958</v>
      </c>
      <c r="I6206">
        <f>IF(LCOH!$C$28=Menu!$A$1,'Approvvigionamento energia'!C6206,0)+IF(LCOH!$C$28=Menu!$A$2,'Approvvigionamento energia'!D6206,0)+IF(LCOH!$C$28=Menu!$A$3,'Approvvigionamento energia'!E6206,0)+IF(LCOH!$C$28=Menu!$A$4,'Approvvigionamento energia'!F6206,0)+IF(LCOH!$C$28=Menu!$A$5,'Approvvigionamento energia'!G6206,0)+IF(LCOH!$C$28=Menu!$A$6,'Approvvigionamento energia'!H6206,0)</f>
        <v>1814.0732748351536</v>
      </c>
      <c r="J6206">
        <f>'Approvvigionamento energia'!A6206+'Approvvigionamento energia'!B6206+'Approvvigionamento energia'!I6206</f>
        <v>2318.6732748351537</v>
      </c>
      <c r="K6206">
        <f>IF(MIN(LCOH!$C$18,J6206)&gt;=$P$48*LCOH!$C$18, MIN(LCOH!$C$18,J6206),0)</f>
        <v>1500</v>
      </c>
      <c r="L6206">
        <f t="shared" si="193"/>
        <v>818.67327483515373</v>
      </c>
      <c r="M6206">
        <f>K6206/LCOH!$C$18</f>
        <v>1</v>
      </c>
      <c r="N6206">
        <f>K6206/LCOH!$C$34</f>
        <v>28.901734104046245</v>
      </c>
    </row>
    <row r="6207" spans="1:14" x14ac:dyDescent="0.35">
      <c r="A6207">
        <f>'Profilo fotovoltaico'!B6209*LCOH!$C$20</f>
        <v>388</v>
      </c>
      <c r="B6207">
        <f>'Profilo eolico'!B6209*LCOH!$C$21</f>
        <v>74.899999999999991</v>
      </c>
      <c r="C6207">
        <f>$P$35*'Profilo fotovoltaico'!B6209</f>
        <v>2853.5895287973613</v>
      </c>
      <c r="D6207">
        <f>$Q$37*'Profilo eolico'!B6209</f>
        <v>437.01415359897953</v>
      </c>
      <c r="E6207">
        <f>$P$39*'Profilo fotovoltaico'!B6209+'Approvvigionamento energia'!$Q$39*'Profilo eolico'!B6209</f>
        <v>1041.1579973985749</v>
      </c>
      <c r="F6207">
        <f>$P$41*'Profilo fotovoltaico'!B6209+'Approvvigionamento energia'!$Q$41*'Profilo eolico'!B6209</f>
        <v>1645.3018411981705</v>
      </c>
      <c r="G6207">
        <f>$P$43*'Profilo fotovoltaico'!B6209+'Approvvigionamento energia'!$Q$43*'Profilo eolico'!B6209</f>
        <v>2249.445684997766</v>
      </c>
      <c r="H6207">
        <f t="shared" si="192"/>
        <v>1138.4335154826958</v>
      </c>
      <c r="I6207">
        <f>IF(LCOH!$C$28=Menu!$A$1,'Approvvigionamento energia'!C6207,0)+IF(LCOH!$C$28=Menu!$A$2,'Approvvigionamento energia'!D6207,0)+IF(LCOH!$C$28=Menu!$A$3,'Approvvigionamento energia'!E6207,0)+IF(LCOH!$C$28=Menu!$A$4,'Approvvigionamento energia'!F6207,0)+IF(LCOH!$C$28=Menu!$A$5,'Approvvigionamento energia'!G6207,0)+IF(LCOH!$C$28=Menu!$A$6,'Approvvigionamento energia'!H6207,0)</f>
        <v>1645.3018411981705</v>
      </c>
      <c r="J6207">
        <f>'Approvvigionamento energia'!A6207+'Approvvigionamento energia'!B6207+'Approvvigionamento energia'!I6207</f>
        <v>2108.2018411981703</v>
      </c>
      <c r="K6207">
        <f>IF(MIN(LCOH!$C$18,J6207)&gt;=$P$48*LCOH!$C$18, MIN(LCOH!$C$18,J6207),0)</f>
        <v>1500</v>
      </c>
      <c r="L6207">
        <f t="shared" si="193"/>
        <v>608.20184119817031</v>
      </c>
      <c r="M6207">
        <f>K6207/LCOH!$C$18</f>
        <v>1</v>
      </c>
      <c r="N6207">
        <f>K6207/LCOH!$C$34</f>
        <v>28.901734104046245</v>
      </c>
    </row>
    <row r="6208" spans="1:14" x14ac:dyDescent="0.35">
      <c r="A6208">
        <f>'Profilo fotovoltaico'!B6210*LCOH!$C$20</f>
        <v>289</v>
      </c>
      <c r="B6208">
        <f>'Profilo eolico'!B6210*LCOH!$C$21</f>
        <v>97.100000000000009</v>
      </c>
      <c r="C6208">
        <f>$P$35*'Profilo fotovoltaico'!B6210</f>
        <v>2125.4829222227768</v>
      </c>
      <c r="D6208">
        <f>$Q$37*'Profilo eolico'!B6210</f>
        <v>566.54304825715519</v>
      </c>
      <c r="E6208">
        <f>$P$39*'Profilo fotovoltaico'!B6210+'Approvvigionamento energia'!$Q$39*'Profilo eolico'!B6210</f>
        <v>956.2780167485605</v>
      </c>
      <c r="F6208">
        <f>$P$41*'Profilo fotovoltaico'!B6210+'Approvvigionamento energia'!$Q$41*'Profilo eolico'!B6210</f>
        <v>1346.0129852399659</v>
      </c>
      <c r="G6208">
        <f>$P$43*'Profilo fotovoltaico'!B6210+'Approvvigionamento energia'!$Q$43*'Profilo eolico'!B6210</f>
        <v>1735.7479537313714</v>
      </c>
      <c r="H6208">
        <f t="shared" si="192"/>
        <v>1138.4335154826958</v>
      </c>
      <c r="I6208">
        <f>IF(LCOH!$C$28=Menu!$A$1,'Approvvigionamento energia'!C6208,0)+IF(LCOH!$C$28=Menu!$A$2,'Approvvigionamento energia'!D6208,0)+IF(LCOH!$C$28=Menu!$A$3,'Approvvigionamento energia'!E6208,0)+IF(LCOH!$C$28=Menu!$A$4,'Approvvigionamento energia'!F6208,0)+IF(LCOH!$C$28=Menu!$A$5,'Approvvigionamento energia'!G6208,0)+IF(LCOH!$C$28=Menu!$A$6,'Approvvigionamento energia'!H6208,0)</f>
        <v>1346.0129852399659</v>
      </c>
      <c r="J6208">
        <f>'Approvvigionamento energia'!A6208+'Approvvigionamento energia'!B6208+'Approvvigionamento energia'!I6208</f>
        <v>1732.1129852399658</v>
      </c>
      <c r="K6208">
        <f>IF(MIN(LCOH!$C$18,J6208)&gt;=$P$48*LCOH!$C$18, MIN(LCOH!$C$18,J6208),0)</f>
        <v>1500</v>
      </c>
      <c r="L6208">
        <f t="shared" si="193"/>
        <v>232.11298523996584</v>
      </c>
      <c r="M6208">
        <f>K6208/LCOH!$C$18</f>
        <v>1</v>
      </c>
      <c r="N6208">
        <f>K6208/LCOH!$C$34</f>
        <v>28.901734104046245</v>
      </c>
    </row>
    <row r="6209" spans="1:14" x14ac:dyDescent="0.35">
      <c r="A6209">
        <f>'Profilo fotovoltaico'!B6211*LCOH!$C$20</f>
        <v>168</v>
      </c>
      <c r="B6209">
        <f>'Profilo eolico'!B6211*LCOH!$C$21</f>
        <v>98.9</v>
      </c>
      <c r="C6209">
        <f>$P$35*'Profilo fotovoltaico'!B6211</f>
        <v>1235.5748475205071</v>
      </c>
      <c r="D6209">
        <f>$Q$37*'Profilo eolico'!B6211</f>
        <v>577.04539106727748</v>
      </c>
      <c r="E6209">
        <f>$P$39*'Profilo fotovoltaico'!B6211+'Approvvigionamento energia'!$Q$39*'Profilo eolico'!B6211</f>
        <v>741.67775518058488</v>
      </c>
      <c r="F6209">
        <f>$P$41*'Profilo fotovoltaico'!B6211+'Approvvigionamento energia'!$Q$41*'Profilo eolico'!B6211</f>
        <v>906.31011929389228</v>
      </c>
      <c r="G6209">
        <f>$P$43*'Profilo fotovoltaico'!B6211+'Approvvigionamento energia'!$Q$43*'Profilo eolico'!B6211</f>
        <v>1070.9424834071997</v>
      </c>
      <c r="H6209">
        <f t="shared" si="192"/>
        <v>1138.4335154826958</v>
      </c>
      <c r="I6209">
        <f>IF(LCOH!$C$28=Menu!$A$1,'Approvvigionamento energia'!C6209,0)+IF(LCOH!$C$28=Menu!$A$2,'Approvvigionamento energia'!D6209,0)+IF(LCOH!$C$28=Menu!$A$3,'Approvvigionamento energia'!E6209,0)+IF(LCOH!$C$28=Menu!$A$4,'Approvvigionamento energia'!F6209,0)+IF(LCOH!$C$28=Menu!$A$5,'Approvvigionamento energia'!G6209,0)+IF(LCOH!$C$28=Menu!$A$6,'Approvvigionamento energia'!H6209,0)</f>
        <v>906.31011929389228</v>
      </c>
      <c r="J6209">
        <f>'Approvvigionamento energia'!A6209+'Approvvigionamento energia'!B6209+'Approvvigionamento energia'!I6209</f>
        <v>1173.2101192938921</v>
      </c>
      <c r="K6209">
        <f>IF(MIN(LCOH!$C$18,J6209)&gt;=$P$48*LCOH!$C$18, MIN(LCOH!$C$18,J6209),0)</f>
        <v>1173.2101192938921</v>
      </c>
      <c r="L6209">
        <f t="shared" si="193"/>
        <v>0</v>
      </c>
      <c r="M6209">
        <f>K6209/LCOH!$C$18</f>
        <v>0.78214007952926146</v>
      </c>
      <c r="N6209">
        <f>K6209/LCOH!$C$34</f>
        <v>22.605204610672295</v>
      </c>
    </row>
    <row r="6210" spans="1:14" x14ac:dyDescent="0.35">
      <c r="A6210">
        <f>'Profilo fotovoltaico'!B6212*LCOH!$C$20</f>
        <v>61</v>
      </c>
      <c r="B6210">
        <f>'Profilo eolico'!B6212*LCOH!$C$21</f>
        <v>83.2</v>
      </c>
      <c r="C6210">
        <f>$P$35*'Profilo fotovoltaico'!B6212</f>
        <v>448.63134344494597</v>
      </c>
      <c r="D6210">
        <f>$Q$37*'Profilo eolico'!B6212</f>
        <v>485.44162322343254</v>
      </c>
      <c r="E6210">
        <f>$P$39*'Profilo fotovoltaico'!B6212+'Approvvigionamento energia'!$Q$39*'Profilo eolico'!B6212</f>
        <v>476.2390532788109</v>
      </c>
      <c r="F6210">
        <f>$P$41*'Profilo fotovoltaico'!B6212+'Approvvigionamento energia'!$Q$41*'Profilo eolico'!B6212</f>
        <v>467.03648333418926</v>
      </c>
      <c r="G6210">
        <f>$P$43*'Profilo fotovoltaico'!B6212+'Approvvigionamento energia'!$Q$43*'Profilo eolico'!B6212</f>
        <v>457.83391338956761</v>
      </c>
      <c r="H6210">
        <f t="shared" ref="H6210:H6273" si="194">$P$45</f>
        <v>1138.4335154826958</v>
      </c>
      <c r="I6210">
        <f>IF(LCOH!$C$28=Menu!$A$1,'Approvvigionamento energia'!C6210,0)+IF(LCOH!$C$28=Menu!$A$2,'Approvvigionamento energia'!D6210,0)+IF(LCOH!$C$28=Menu!$A$3,'Approvvigionamento energia'!E6210,0)+IF(LCOH!$C$28=Menu!$A$4,'Approvvigionamento energia'!F6210,0)+IF(LCOH!$C$28=Menu!$A$5,'Approvvigionamento energia'!G6210,0)+IF(LCOH!$C$28=Menu!$A$6,'Approvvigionamento energia'!H6210,0)</f>
        <v>467.03648333418926</v>
      </c>
      <c r="J6210">
        <f>'Approvvigionamento energia'!A6210+'Approvvigionamento energia'!B6210+'Approvvigionamento energia'!I6210</f>
        <v>611.23648333418919</v>
      </c>
      <c r="K6210">
        <f>IF(MIN(LCOH!$C$18,J6210)&gt;=$P$48*LCOH!$C$18, MIN(LCOH!$C$18,J6210),0)</f>
        <v>611.23648333418919</v>
      </c>
      <c r="L6210">
        <f t="shared" si="193"/>
        <v>0</v>
      </c>
      <c r="M6210">
        <f>K6210/LCOH!$C$18</f>
        <v>0.40749098888945945</v>
      </c>
      <c r="N6210">
        <f>K6210/LCOH!$C$34</f>
        <v>11.777196210678019</v>
      </c>
    </row>
    <row r="6211" spans="1:14" x14ac:dyDescent="0.35">
      <c r="A6211">
        <f>'Profilo fotovoltaico'!B6213*LCOH!$C$20</f>
        <v>2</v>
      </c>
      <c r="B6211">
        <f>'Profilo eolico'!B6213*LCOH!$C$21</f>
        <v>84.5</v>
      </c>
      <c r="C6211">
        <f>$P$35*'Profilo fotovoltaico'!B6213</f>
        <v>14.70922437524413</v>
      </c>
      <c r="D6211">
        <f>$Q$37*'Profilo eolico'!B6213</f>
        <v>493.02664858629873</v>
      </c>
      <c r="E6211">
        <f>$P$39*'Profilo fotovoltaico'!B6213+'Approvvigionamento energia'!$Q$39*'Profilo eolico'!B6213</f>
        <v>373.44729253353506</v>
      </c>
      <c r="F6211">
        <f>$P$41*'Profilo fotovoltaico'!B6213+'Approvvigionamento energia'!$Q$41*'Profilo eolico'!B6213</f>
        <v>253.86793648077142</v>
      </c>
      <c r="G6211">
        <f>$P$43*'Profilo fotovoltaico'!B6213+'Approvvigionamento energia'!$Q$43*'Profilo eolico'!B6213</f>
        <v>134.28858042800778</v>
      </c>
      <c r="H6211">
        <f t="shared" si="194"/>
        <v>1138.4335154826958</v>
      </c>
      <c r="I6211">
        <f>IF(LCOH!$C$28=Menu!$A$1,'Approvvigionamento energia'!C6211,0)+IF(LCOH!$C$28=Menu!$A$2,'Approvvigionamento energia'!D6211,0)+IF(LCOH!$C$28=Menu!$A$3,'Approvvigionamento energia'!E6211,0)+IF(LCOH!$C$28=Menu!$A$4,'Approvvigionamento energia'!F6211,0)+IF(LCOH!$C$28=Menu!$A$5,'Approvvigionamento energia'!G6211,0)+IF(LCOH!$C$28=Menu!$A$6,'Approvvigionamento energia'!H6211,0)</f>
        <v>253.86793648077142</v>
      </c>
      <c r="J6211">
        <f>'Approvvigionamento energia'!A6211+'Approvvigionamento energia'!B6211+'Approvvigionamento energia'!I6211</f>
        <v>340.36793648077139</v>
      </c>
      <c r="K6211">
        <f>IF(MIN(LCOH!$C$18,J6211)&gt;=$P$48*LCOH!$C$18, MIN(LCOH!$C$18,J6211),0)</f>
        <v>0</v>
      </c>
      <c r="L6211">
        <f t="shared" ref="L6211:L6274" si="195">J6211-K6211</f>
        <v>340.36793648077139</v>
      </c>
      <c r="M6211">
        <f>K6211/LCOH!$C$18</f>
        <v>0</v>
      </c>
      <c r="N6211">
        <f>K6211/LCOH!$C$34</f>
        <v>0</v>
      </c>
    </row>
    <row r="6212" spans="1:14" x14ac:dyDescent="0.35">
      <c r="A6212">
        <f>'Profilo fotovoltaico'!B6214*LCOH!$C$20</f>
        <v>0</v>
      </c>
      <c r="B6212">
        <f>'Profilo eolico'!B6214*LCOH!$C$21</f>
        <v>88.3</v>
      </c>
      <c r="C6212">
        <f>$P$35*'Profilo fotovoltaico'!B6214</f>
        <v>0</v>
      </c>
      <c r="D6212">
        <f>$Q$37*'Profilo eolico'!B6214</f>
        <v>515.19826118544586</v>
      </c>
      <c r="E6212">
        <f>$P$39*'Profilo fotovoltaico'!B6214+'Approvvigionamento energia'!$Q$39*'Profilo eolico'!B6214</f>
        <v>386.39869588908442</v>
      </c>
      <c r="F6212">
        <f>$P$41*'Profilo fotovoltaico'!B6214+'Approvvigionamento energia'!$Q$41*'Profilo eolico'!B6214</f>
        <v>257.59913059272293</v>
      </c>
      <c r="G6212">
        <f>$P$43*'Profilo fotovoltaico'!B6214+'Approvvigionamento energia'!$Q$43*'Profilo eolico'!B6214</f>
        <v>128.79956529636146</v>
      </c>
      <c r="H6212">
        <f t="shared" si="194"/>
        <v>1138.4335154826958</v>
      </c>
      <c r="I6212">
        <f>IF(LCOH!$C$28=Menu!$A$1,'Approvvigionamento energia'!C6212,0)+IF(LCOH!$C$28=Menu!$A$2,'Approvvigionamento energia'!D6212,0)+IF(LCOH!$C$28=Menu!$A$3,'Approvvigionamento energia'!E6212,0)+IF(LCOH!$C$28=Menu!$A$4,'Approvvigionamento energia'!F6212,0)+IF(LCOH!$C$28=Menu!$A$5,'Approvvigionamento energia'!G6212,0)+IF(LCOH!$C$28=Menu!$A$6,'Approvvigionamento energia'!H6212,0)</f>
        <v>257.59913059272293</v>
      </c>
      <c r="J6212">
        <f>'Approvvigionamento energia'!A6212+'Approvvigionamento energia'!B6212+'Approvvigionamento energia'!I6212</f>
        <v>345.89913059272294</v>
      </c>
      <c r="K6212">
        <f>IF(MIN(LCOH!$C$18,J6212)&gt;=$P$48*LCOH!$C$18, MIN(LCOH!$C$18,J6212),0)</f>
        <v>0</v>
      </c>
      <c r="L6212">
        <f t="shared" si="195"/>
        <v>345.89913059272294</v>
      </c>
      <c r="M6212">
        <f>K6212/LCOH!$C$18</f>
        <v>0</v>
      </c>
      <c r="N6212">
        <f>K6212/LCOH!$C$34</f>
        <v>0</v>
      </c>
    </row>
    <row r="6213" spans="1:14" x14ac:dyDescent="0.35">
      <c r="A6213">
        <f>'Profilo fotovoltaico'!B6215*LCOH!$C$20</f>
        <v>0</v>
      </c>
      <c r="B6213">
        <f>'Profilo eolico'!B6215*LCOH!$C$21</f>
        <v>92.1</v>
      </c>
      <c r="C6213">
        <f>$P$35*'Profilo fotovoltaico'!B6215</f>
        <v>0</v>
      </c>
      <c r="D6213">
        <f>$Q$37*'Profilo eolico'!B6215</f>
        <v>537.3698737845931</v>
      </c>
      <c r="E6213">
        <f>$P$39*'Profilo fotovoltaico'!B6215+'Approvvigionamento energia'!$Q$39*'Profilo eolico'!B6215</f>
        <v>403.02740533844479</v>
      </c>
      <c r="F6213">
        <f>$P$41*'Profilo fotovoltaico'!B6215+'Approvvigionamento energia'!$Q$41*'Profilo eolico'!B6215</f>
        <v>268.68493689229655</v>
      </c>
      <c r="G6213">
        <f>$P$43*'Profilo fotovoltaico'!B6215+'Approvvigionamento energia'!$Q$43*'Profilo eolico'!B6215</f>
        <v>134.34246844614827</v>
      </c>
      <c r="H6213">
        <f t="shared" si="194"/>
        <v>1138.4335154826958</v>
      </c>
      <c r="I6213">
        <f>IF(LCOH!$C$28=Menu!$A$1,'Approvvigionamento energia'!C6213,0)+IF(LCOH!$C$28=Menu!$A$2,'Approvvigionamento energia'!D6213,0)+IF(LCOH!$C$28=Menu!$A$3,'Approvvigionamento energia'!E6213,0)+IF(LCOH!$C$28=Menu!$A$4,'Approvvigionamento energia'!F6213,0)+IF(LCOH!$C$28=Menu!$A$5,'Approvvigionamento energia'!G6213,0)+IF(LCOH!$C$28=Menu!$A$6,'Approvvigionamento energia'!H6213,0)</f>
        <v>268.68493689229655</v>
      </c>
      <c r="J6213">
        <f>'Approvvigionamento energia'!A6213+'Approvvigionamento energia'!B6213+'Approvvigionamento energia'!I6213</f>
        <v>360.78493689229651</v>
      </c>
      <c r="K6213">
        <f>IF(MIN(LCOH!$C$18,J6213)&gt;=$P$48*LCOH!$C$18, MIN(LCOH!$C$18,J6213),0)</f>
        <v>0</v>
      </c>
      <c r="L6213">
        <f t="shared" si="195"/>
        <v>360.78493689229651</v>
      </c>
      <c r="M6213">
        <f>K6213/LCOH!$C$18</f>
        <v>0</v>
      </c>
      <c r="N6213">
        <f>K6213/LCOH!$C$34</f>
        <v>0</v>
      </c>
    </row>
    <row r="6214" spans="1:14" x14ac:dyDescent="0.35">
      <c r="A6214">
        <f>'Profilo fotovoltaico'!B6216*LCOH!$C$20</f>
        <v>0</v>
      </c>
      <c r="B6214">
        <f>'Profilo eolico'!B6216*LCOH!$C$21</f>
        <v>96.199999999999989</v>
      </c>
      <c r="C6214">
        <f>$P$35*'Profilo fotovoltaico'!B6216</f>
        <v>0</v>
      </c>
      <c r="D6214">
        <f>$Q$37*'Profilo eolico'!B6216</f>
        <v>561.29187685209388</v>
      </c>
      <c r="E6214">
        <f>$P$39*'Profilo fotovoltaico'!B6216+'Approvvigionamento energia'!$Q$39*'Profilo eolico'!B6216</f>
        <v>420.96890763907038</v>
      </c>
      <c r="F6214">
        <f>$P$41*'Profilo fotovoltaico'!B6216+'Approvvigionamento energia'!$Q$41*'Profilo eolico'!B6216</f>
        <v>280.64593842604694</v>
      </c>
      <c r="G6214">
        <f>$P$43*'Profilo fotovoltaico'!B6216+'Approvvigionamento energia'!$Q$43*'Profilo eolico'!B6216</f>
        <v>140.32296921302347</v>
      </c>
      <c r="H6214">
        <f t="shared" si="194"/>
        <v>1138.4335154826958</v>
      </c>
      <c r="I6214">
        <f>IF(LCOH!$C$28=Menu!$A$1,'Approvvigionamento energia'!C6214,0)+IF(LCOH!$C$28=Menu!$A$2,'Approvvigionamento energia'!D6214,0)+IF(LCOH!$C$28=Menu!$A$3,'Approvvigionamento energia'!E6214,0)+IF(LCOH!$C$28=Menu!$A$4,'Approvvigionamento energia'!F6214,0)+IF(LCOH!$C$28=Menu!$A$5,'Approvvigionamento energia'!G6214,0)+IF(LCOH!$C$28=Menu!$A$6,'Approvvigionamento energia'!H6214,0)</f>
        <v>280.64593842604694</v>
      </c>
      <c r="J6214">
        <f>'Approvvigionamento energia'!A6214+'Approvvigionamento energia'!B6214+'Approvvigionamento energia'!I6214</f>
        <v>376.84593842604693</v>
      </c>
      <c r="K6214">
        <f>IF(MIN(LCOH!$C$18,J6214)&gt;=$P$48*LCOH!$C$18, MIN(LCOH!$C$18,J6214),0)</f>
        <v>376.84593842604693</v>
      </c>
      <c r="L6214">
        <f t="shared" si="195"/>
        <v>0</v>
      </c>
      <c r="M6214">
        <f>K6214/LCOH!$C$18</f>
        <v>0.25123062561736464</v>
      </c>
      <c r="N6214">
        <f>K6214/LCOH!$C$34</f>
        <v>7.2610007403862609</v>
      </c>
    </row>
    <row r="6215" spans="1:14" x14ac:dyDescent="0.35">
      <c r="A6215">
        <f>'Profilo fotovoltaico'!B6217*LCOH!$C$20</f>
        <v>0</v>
      </c>
      <c r="B6215">
        <f>'Profilo eolico'!B6217*LCOH!$C$21</f>
        <v>101.3</v>
      </c>
      <c r="C6215">
        <f>$P$35*'Profilo fotovoltaico'!B6217</f>
        <v>0</v>
      </c>
      <c r="D6215">
        <f>$Q$37*'Profilo eolico'!B6217</f>
        <v>591.04851481410719</v>
      </c>
      <c r="E6215">
        <f>$P$39*'Profilo fotovoltaico'!B6217+'Approvvigionamento energia'!$Q$39*'Profilo eolico'!B6217</f>
        <v>443.28638611058039</v>
      </c>
      <c r="F6215">
        <f>$P$41*'Profilo fotovoltaico'!B6217+'Approvvigionamento energia'!$Q$41*'Profilo eolico'!B6217</f>
        <v>295.5242574070536</v>
      </c>
      <c r="G6215">
        <f>$P$43*'Profilo fotovoltaico'!B6217+'Approvvigionamento energia'!$Q$43*'Profilo eolico'!B6217</f>
        <v>147.7621287035268</v>
      </c>
      <c r="H6215">
        <f t="shared" si="194"/>
        <v>1138.4335154826958</v>
      </c>
      <c r="I6215">
        <f>IF(LCOH!$C$28=Menu!$A$1,'Approvvigionamento energia'!C6215,0)+IF(LCOH!$C$28=Menu!$A$2,'Approvvigionamento energia'!D6215,0)+IF(LCOH!$C$28=Menu!$A$3,'Approvvigionamento energia'!E6215,0)+IF(LCOH!$C$28=Menu!$A$4,'Approvvigionamento energia'!F6215,0)+IF(LCOH!$C$28=Menu!$A$5,'Approvvigionamento energia'!G6215,0)+IF(LCOH!$C$28=Menu!$A$6,'Approvvigionamento energia'!H6215,0)</f>
        <v>295.5242574070536</v>
      </c>
      <c r="J6215">
        <f>'Approvvigionamento energia'!A6215+'Approvvigionamento energia'!B6215+'Approvvigionamento energia'!I6215</f>
        <v>396.82425740705361</v>
      </c>
      <c r="K6215">
        <f>IF(MIN(LCOH!$C$18,J6215)&gt;=$P$48*LCOH!$C$18, MIN(LCOH!$C$18,J6215),0)</f>
        <v>396.82425740705361</v>
      </c>
      <c r="L6215">
        <f t="shared" si="195"/>
        <v>0</v>
      </c>
      <c r="M6215">
        <f>K6215/LCOH!$C$18</f>
        <v>0.26454950493803575</v>
      </c>
      <c r="N6215">
        <f>K6215/LCOH!$C$34</f>
        <v>7.6459394490761774</v>
      </c>
    </row>
    <row r="6216" spans="1:14" x14ac:dyDescent="0.35">
      <c r="A6216">
        <f>'Profilo fotovoltaico'!B6218*LCOH!$C$20</f>
        <v>0</v>
      </c>
      <c r="B6216">
        <f>'Profilo eolico'!B6218*LCOH!$C$21</f>
        <v>102.8</v>
      </c>
      <c r="C6216">
        <f>$P$35*'Profilo fotovoltaico'!B6218</f>
        <v>0</v>
      </c>
      <c r="D6216">
        <f>$Q$37*'Profilo eolico'!B6218</f>
        <v>599.80046715587582</v>
      </c>
      <c r="E6216">
        <f>$P$39*'Profilo fotovoltaico'!B6218+'Approvvigionamento energia'!$Q$39*'Profilo eolico'!B6218</f>
        <v>449.85035036690687</v>
      </c>
      <c r="F6216">
        <f>$P$41*'Profilo fotovoltaico'!B6218+'Approvvigionamento energia'!$Q$41*'Profilo eolico'!B6218</f>
        <v>299.90023357793791</v>
      </c>
      <c r="G6216">
        <f>$P$43*'Profilo fotovoltaico'!B6218+'Approvvigionamento energia'!$Q$43*'Profilo eolico'!B6218</f>
        <v>149.95011678896896</v>
      </c>
      <c r="H6216">
        <f t="shared" si="194"/>
        <v>1138.4335154826958</v>
      </c>
      <c r="I6216">
        <f>IF(LCOH!$C$28=Menu!$A$1,'Approvvigionamento energia'!C6216,0)+IF(LCOH!$C$28=Menu!$A$2,'Approvvigionamento energia'!D6216,0)+IF(LCOH!$C$28=Menu!$A$3,'Approvvigionamento energia'!E6216,0)+IF(LCOH!$C$28=Menu!$A$4,'Approvvigionamento energia'!F6216,0)+IF(LCOH!$C$28=Menu!$A$5,'Approvvigionamento energia'!G6216,0)+IF(LCOH!$C$28=Menu!$A$6,'Approvvigionamento energia'!H6216,0)</f>
        <v>299.90023357793791</v>
      </c>
      <c r="J6216">
        <f>'Approvvigionamento energia'!A6216+'Approvvigionamento energia'!B6216+'Approvvigionamento energia'!I6216</f>
        <v>402.70023357793792</v>
      </c>
      <c r="K6216">
        <f>IF(MIN(LCOH!$C$18,J6216)&gt;=$P$48*LCOH!$C$18, MIN(LCOH!$C$18,J6216),0)</f>
        <v>402.70023357793792</v>
      </c>
      <c r="L6216">
        <f t="shared" si="195"/>
        <v>0</v>
      </c>
      <c r="M6216">
        <f>K6216/LCOH!$C$18</f>
        <v>0.26846682238529196</v>
      </c>
      <c r="N6216">
        <f>K6216/LCOH!$C$34</f>
        <v>7.7591567163379178</v>
      </c>
    </row>
    <row r="6217" spans="1:14" x14ac:dyDescent="0.35">
      <c r="A6217">
        <f>'Profilo fotovoltaico'!B6219*LCOH!$C$20</f>
        <v>0</v>
      </c>
      <c r="B6217">
        <f>'Profilo eolico'!B6219*LCOH!$C$21</f>
        <v>105.2</v>
      </c>
      <c r="C6217">
        <f>$P$35*'Profilo fotovoltaico'!B6219</f>
        <v>0</v>
      </c>
      <c r="D6217">
        <f>$Q$37*'Profilo eolico'!B6219</f>
        <v>613.80359090270565</v>
      </c>
      <c r="E6217">
        <f>$P$39*'Profilo fotovoltaico'!B6219+'Approvvigionamento energia'!$Q$39*'Profilo eolico'!B6219</f>
        <v>460.35269317702921</v>
      </c>
      <c r="F6217">
        <f>$P$41*'Profilo fotovoltaico'!B6219+'Approvvigionamento energia'!$Q$41*'Profilo eolico'!B6219</f>
        <v>306.90179545135283</v>
      </c>
      <c r="G6217">
        <f>$P$43*'Profilo fotovoltaico'!B6219+'Approvvigionamento energia'!$Q$43*'Profilo eolico'!B6219</f>
        <v>153.45089772567641</v>
      </c>
      <c r="H6217">
        <f t="shared" si="194"/>
        <v>1138.4335154826958</v>
      </c>
      <c r="I6217">
        <f>IF(LCOH!$C$28=Menu!$A$1,'Approvvigionamento energia'!C6217,0)+IF(LCOH!$C$28=Menu!$A$2,'Approvvigionamento energia'!D6217,0)+IF(LCOH!$C$28=Menu!$A$3,'Approvvigionamento energia'!E6217,0)+IF(LCOH!$C$28=Menu!$A$4,'Approvvigionamento energia'!F6217,0)+IF(LCOH!$C$28=Menu!$A$5,'Approvvigionamento energia'!G6217,0)+IF(LCOH!$C$28=Menu!$A$6,'Approvvigionamento energia'!H6217,0)</f>
        <v>306.90179545135283</v>
      </c>
      <c r="J6217">
        <f>'Approvvigionamento energia'!A6217+'Approvvigionamento energia'!B6217+'Approvvigionamento energia'!I6217</f>
        <v>412.10179545135281</v>
      </c>
      <c r="K6217">
        <f>IF(MIN(LCOH!$C$18,J6217)&gt;=$P$48*LCOH!$C$18, MIN(LCOH!$C$18,J6217),0)</f>
        <v>412.10179545135281</v>
      </c>
      <c r="L6217">
        <f t="shared" si="195"/>
        <v>0</v>
      </c>
      <c r="M6217">
        <f>K6217/LCOH!$C$18</f>
        <v>0.27473453030090189</v>
      </c>
      <c r="N6217">
        <f>K6217/LCOH!$C$34</f>
        <v>7.9403043439567016</v>
      </c>
    </row>
    <row r="6218" spans="1:14" x14ac:dyDescent="0.35">
      <c r="A6218">
        <f>'Profilo fotovoltaico'!B6220*LCOH!$C$20</f>
        <v>0</v>
      </c>
      <c r="B6218">
        <f>'Profilo eolico'!B6220*LCOH!$C$21</f>
        <v>109.2</v>
      </c>
      <c r="C6218">
        <f>$P$35*'Profilo fotovoltaico'!B6220</f>
        <v>0</v>
      </c>
      <c r="D6218">
        <f>$Q$37*'Profilo eolico'!B6220</f>
        <v>637.14213048075533</v>
      </c>
      <c r="E6218">
        <f>$P$39*'Profilo fotovoltaico'!B6220+'Approvvigionamento energia'!$Q$39*'Profilo eolico'!B6220</f>
        <v>477.85659786056647</v>
      </c>
      <c r="F6218">
        <f>$P$41*'Profilo fotovoltaico'!B6220+'Approvvigionamento energia'!$Q$41*'Profilo eolico'!B6220</f>
        <v>318.57106524037766</v>
      </c>
      <c r="G6218">
        <f>$P$43*'Profilo fotovoltaico'!B6220+'Approvvigionamento energia'!$Q$43*'Profilo eolico'!B6220</f>
        <v>159.28553262018883</v>
      </c>
      <c r="H6218">
        <f t="shared" si="194"/>
        <v>1138.4335154826958</v>
      </c>
      <c r="I6218">
        <f>IF(LCOH!$C$28=Menu!$A$1,'Approvvigionamento energia'!C6218,0)+IF(LCOH!$C$28=Menu!$A$2,'Approvvigionamento energia'!D6218,0)+IF(LCOH!$C$28=Menu!$A$3,'Approvvigionamento energia'!E6218,0)+IF(LCOH!$C$28=Menu!$A$4,'Approvvigionamento energia'!F6218,0)+IF(LCOH!$C$28=Menu!$A$5,'Approvvigionamento energia'!G6218,0)+IF(LCOH!$C$28=Menu!$A$6,'Approvvigionamento energia'!H6218,0)</f>
        <v>318.57106524037766</v>
      </c>
      <c r="J6218">
        <f>'Approvvigionamento energia'!A6218+'Approvvigionamento energia'!B6218+'Approvvigionamento energia'!I6218</f>
        <v>427.77106524037765</v>
      </c>
      <c r="K6218">
        <f>IF(MIN(LCOH!$C$18,J6218)&gt;=$P$48*LCOH!$C$18, MIN(LCOH!$C$18,J6218),0)</f>
        <v>427.77106524037765</v>
      </c>
      <c r="L6218">
        <f t="shared" si="195"/>
        <v>0</v>
      </c>
      <c r="M6218">
        <f>K6218/LCOH!$C$18</f>
        <v>0.28518071016025176</v>
      </c>
      <c r="N6218">
        <f>K6218/LCOH!$C$34</f>
        <v>8.2422170566546757</v>
      </c>
    </row>
    <row r="6219" spans="1:14" x14ac:dyDescent="0.35">
      <c r="A6219">
        <f>'Profilo fotovoltaico'!B6221*LCOH!$C$20</f>
        <v>0</v>
      </c>
      <c r="B6219">
        <f>'Profilo eolico'!B6221*LCOH!$C$21</f>
        <v>111</v>
      </c>
      <c r="C6219">
        <f>$P$35*'Profilo fotovoltaico'!B6221</f>
        <v>0</v>
      </c>
      <c r="D6219">
        <f>$Q$37*'Profilo eolico'!B6221</f>
        <v>647.64447329087761</v>
      </c>
      <c r="E6219">
        <f>$P$39*'Profilo fotovoltaico'!B6221+'Approvvigionamento energia'!$Q$39*'Profilo eolico'!B6221</f>
        <v>485.73335496815821</v>
      </c>
      <c r="F6219">
        <f>$P$41*'Profilo fotovoltaico'!B6221+'Approvvigionamento energia'!$Q$41*'Profilo eolico'!B6221</f>
        <v>323.82223664543881</v>
      </c>
      <c r="G6219">
        <f>$P$43*'Profilo fotovoltaico'!B6221+'Approvvigionamento energia'!$Q$43*'Profilo eolico'!B6221</f>
        <v>161.9111183227194</v>
      </c>
      <c r="H6219">
        <f t="shared" si="194"/>
        <v>1138.4335154826958</v>
      </c>
      <c r="I6219">
        <f>IF(LCOH!$C$28=Menu!$A$1,'Approvvigionamento energia'!C6219,0)+IF(LCOH!$C$28=Menu!$A$2,'Approvvigionamento energia'!D6219,0)+IF(LCOH!$C$28=Menu!$A$3,'Approvvigionamento energia'!E6219,0)+IF(LCOH!$C$28=Menu!$A$4,'Approvvigionamento energia'!F6219,0)+IF(LCOH!$C$28=Menu!$A$5,'Approvvigionamento energia'!G6219,0)+IF(LCOH!$C$28=Menu!$A$6,'Approvvigionamento energia'!H6219,0)</f>
        <v>323.82223664543881</v>
      </c>
      <c r="J6219">
        <f>'Approvvigionamento energia'!A6219+'Approvvigionamento energia'!B6219+'Approvvigionamento energia'!I6219</f>
        <v>434.82223664543881</v>
      </c>
      <c r="K6219">
        <f>IF(MIN(LCOH!$C$18,J6219)&gt;=$P$48*LCOH!$C$18, MIN(LCOH!$C$18,J6219),0)</f>
        <v>434.82223664543881</v>
      </c>
      <c r="L6219">
        <f t="shared" si="195"/>
        <v>0</v>
      </c>
      <c r="M6219">
        <f>K6219/LCOH!$C$18</f>
        <v>0.28988149109695921</v>
      </c>
      <c r="N6219">
        <f>K6219/LCOH!$C$34</f>
        <v>8.3780777773687642</v>
      </c>
    </row>
    <row r="6220" spans="1:14" x14ac:dyDescent="0.35">
      <c r="A6220">
        <f>'Profilo fotovoltaico'!B6222*LCOH!$C$20</f>
        <v>0</v>
      </c>
      <c r="B6220">
        <f>'Profilo eolico'!B6222*LCOH!$C$21</f>
        <v>114.1</v>
      </c>
      <c r="C6220">
        <f>$P$35*'Profilo fotovoltaico'!B6222</f>
        <v>0</v>
      </c>
      <c r="D6220">
        <f>$Q$37*'Profilo eolico'!B6222</f>
        <v>665.73184146386609</v>
      </c>
      <c r="E6220">
        <f>$P$39*'Profilo fotovoltaico'!B6222+'Approvvigionamento energia'!$Q$39*'Profilo eolico'!B6222</f>
        <v>499.29888109789948</v>
      </c>
      <c r="F6220">
        <f>$P$41*'Profilo fotovoltaico'!B6222+'Approvvigionamento energia'!$Q$41*'Profilo eolico'!B6222</f>
        <v>332.86592073193304</v>
      </c>
      <c r="G6220">
        <f>$P$43*'Profilo fotovoltaico'!B6222+'Approvvigionamento energia'!$Q$43*'Profilo eolico'!B6222</f>
        <v>166.43296036596652</v>
      </c>
      <c r="H6220">
        <f t="shared" si="194"/>
        <v>1138.4335154826958</v>
      </c>
      <c r="I6220">
        <f>IF(LCOH!$C$28=Menu!$A$1,'Approvvigionamento energia'!C6220,0)+IF(LCOH!$C$28=Menu!$A$2,'Approvvigionamento energia'!D6220,0)+IF(LCOH!$C$28=Menu!$A$3,'Approvvigionamento energia'!E6220,0)+IF(LCOH!$C$28=Menu!$A$4,'Approvvigionamento energia'!F6220,0)+IF(LCOH!$C$28=Menu!$A$5,'Approvvigionamento energia'!G6220,0)+IF(LCOH!$C$28=Menu!$A$6,'Approvvigionamento energia'!H6220,0)</f>
        <v>332.86592073193304</v>
      </c>
      <c r="J6220">
        <f>'Approvvigionamento energia'!A6220+'Approvvigionamento energia'!B6220+'Approvvigionamento energia'!I6220</f>
        <v>446.96592073193301</v>
      </c>
      <c r="K6220">
        <f>IF(MIN(LCOH!$C$18,J6220)&gt;=$P$48*LCOH!$C$18, MIN(LCOH!$C$18,J6220),0)</f>
        <v>446.96592073193301</v>
      </c>
      <c r="L6220">
        <f t="shared" si="195"/>
        <v>0</v>
      </c>
      <c r="M6220">
        <f>K6220/LCOH!$C$18</f>
        <v>0.29797728048795535</v>
      </c>
      <c r="N6220">
        <f>K6220/LCOH!$C$34</f>
        <v>8.6120601297096915</v>
      </c>
    </row>
    <row r="6221" spans="1:14" x14ac:dyDescent="0.35">
      <c r="A6221">
        <f>'Profilo fotovoltaico'!B6223*LCOH!$C$20</f>
        <v>0</v>
      </c>
      <c r="B6221">
        <f>'Profilo eolico'!B6223*LCOH!$C$21</f>
        <v>111.60000000000001</v>
      </c>
      <c r="C6221">
        <f>$P$35*'Profilo fotovoltaico'!B6223</f>
        <v>0</v>
      </c>
      <c r="D6221">
        <f>$Q$37*'Profilo eolico'!B6223</f>
        <v>651.14525422758504</v>
      </c>
      <c r="E6221">
        <f>$P$39*'Profilo fotovoltaico'!B6223+'Approvvigionamento energia'!$Q$39*'Profilo eolico'!B6223</f>
        <v>488.35894067068881</v>
      </c>
      <c r="F6221">
        <f>$P$41*'Profilo fotovoltaico'!B6223+'Approvvigionamento energia'!$Q$41*'Profilo eolico'!B6223</f>
        <v>325.57262711379252</v>
      </c>
      <c r="G6221">
        <f>$P$43*'Profilo fotovoltaico'!B6223+'Approvvigionamento energia'!$Q$43*'Profilo eolico'!B6223</f>
        <v>162.78631355689626</v>
      </c>
      <c r="H6221">
        <f t="shared" si="194"/>
        <v>1138.4335154826958</v>
      </c>
      <c r="I6221">
        <f>IF(LCOH!$C$28=Menu!$A$1,'Approvvigionamento energia'!C6221,0)+IF(LCOH!$C$28=Menu!$A$2,'Approvvigionamento energia'!D6221,0)+IF(LCOH!$C$28=Menu!$A$3,'Approvvigionamento energia'!E6221,0)+IF(LCOH!$C$28=Menu!$A$4,'Approvvigionamento energia'!F6221,0)+IF(LCOH!$C$28=Menu!$A$5,'Approvvigionamento energia'!G6221,0)+IF(LCOH!$C$28=Menu!$A$6,'Approvvigionamento energia'!H6221,0)</f>
        <v>325.57262711379252</v>
      </c>
      <c r="J6221">
        <f>'Approvvigionamento energia'!A6221+'Approvvigionamento energia'!B6221+'Approvvigionamento energia'!I6221</f>
        <v>437.17262711379254</v>
      </c>
      <c r="K6221">
        <f>IF(MIN(LCOH!$C$18,J6221)&gt;=$P$48*LCOH!$C$18, MIN(LCOH!$C$18,J6221),0)</f>
        <v>437.17262711379254</v>
      </c>
      <c r="L6221">
        <f t="shared" si="195"/>
        <v>0</v>
      </c>
      <c r="M6221">
        <f>K6221/LCOH!$C$18</f>
        <v>0.29144841807586169</v>
      </c>
      <c r="N6221">
        <f>K6221/LCOH!$C$34</f>
        <v>8.4233646842734604</v>
      </c>
    </row>
    <row r="6222" spans="1:14" x14ac:dyDescent="0.35">
      <c r="A6222">
        <f>'Profilo fotovoltaico'!B6224*LCOH!$C$20</f>
        <v>0</v>
      </c>
      <c r="B6222">
        <f>'Profilo eolico'!B6224*LCOH!$C$21</f>
        <v>102.5</v>
      </c>
      <c r="C6222">
        <f>$P$35*'Profilo fotovoltaico'!B6224</f>
        <v>0</v>
      </c>
      <c r="D6222">
        <f>$Q$37*'Profilo eolico'!B6224</f>
        <v>598.05007668752205</v>
      </c>
      <c r="E6222">
        <f>$P$39*'Profilo fotovoltaico'!B6224+'Approvvigionamento energia'!$Q$39*'Profilo eolico'!B6224</f>
        <v>448.53755751564154</v>
      </c>
      <c r="F6222">
        <f>$P$41*'Profilo fotovoltaico'!B6224+'Approvvigionamento energia'!$Q$41*'Profilo eolico'!B6224</f>
        <v>299.02503834376103</v>
      </c>
      <c r="G6222">
        <f>$P$43*'Profilo fotovoltaico'!B6224+'Approvvigionamento energia'!$Q$43*'Profilo eolico'!B6224</f>
        <v>149.51251917188051</v>
      </c>
      <c r="H6222">
        <f t="shared" si="194"/>
        <v>1138.4335154826958</v>
      </c>
      <c r="I6222">
        <f>IF(LCOH!$C$28=Menu!$A$1,'Approvvigionamento energia'!C6222,0)+IF(LCOH!$C$28=Menu!$A$2,'Approvvigionamento energia'!D6222,0)+IF(LCOH!$C$28=Menu!$A$3,'Approvvigionamento energia'!E6222,0)+IF(LCOH!$C$28=Menu!$A$4,'Approvvigionamento energia'!F6222,0)+IF(LCOH!$C$28=Menu!$A$5,'Approvvigionamento energia'!G6222,0)+IF(LCOH!$C$28=Menu!$A$6,'Approvvigionamento energia'!H6222,0)</f>
        <v>299.02503834376103</v>
      </c>
      <c r="J6222">
        <f>'Approvvigionamento energia'!A6222+'Approvvigionamento energia'!B6222+'Approvvigionamento energia'!I6222</f>
        <v>401.52503834376103</v>
      </c>
      <c r="K6222">
        <f>IF(MIN(LCOH!$C$18,J6222)&gt;=$P$48*LCOH!$C$18, MIN(LCOH!$C$18,J6222),0)</f>
        <v>401.52503834376103</v>
      </c>
      <c r="L6222">
        <f t="shared" si="195"/>
        <v>0</v>
      </c>
      <c r="M6222">
        <f>K6222/LCOH!$C$18</f>
        <v>0.26768335889584066</v>
      </c>
      <c r="N6222">
        <f>K6222/LCOH!$C$34</f>
        <v>7.7365132628855688</v>
      </c>
    </row>
    <row r="6223" spans="1:14" x14ac:dyDescent="0.35">
      <c r="A6223">
        <f>'Profilo fotovoltaico'!B6225*LCOH!$C$20</f>
        <v>29</v>
      </c>
      <c r="B6223">
        <f>'Profilo eolico'!B6225*LCOH!$C$21</f>
        <v>85.4</v>
      </c>
      <c r="C6223">
        <f>$P$35*'Profilo fotovoltaico'!B6225</f>
        <v>213.28375344103989</v>
      </c>
      <c r="D6223">
        <f>$Q$37*'Profilo eolico'!B6225</f>
        <v>498.27781999135993</v>
      </c>
      <c r="E6223">
        <f>$P$39*'Profilo fotovoltaico'!B6225+'Approvvigionamento energia'!$Q$39*'Profilo eolico'!B6225</f>
        <v>427.02930335377988</v>
      </c>
      <c r="F6223">
        <f>$P$41*'Profilo fotovoltaico'!B6225+'Approvvigionamento energia'!$Q$41*'Profilo eolico'!B6225</f>
        <v>355.78078671619994</v>
      </c>
      <c r="G6223">
        <f>$P$43*'Profilo fotovoltaico'!B6225+'Approvvigionamento energia'!$Q$43*'Profilo eolico'!B6225</f>
        <v>284.53227007861994</v>
      </c>
      <c r="H6223">
        <f t="shared" si="194"/>
        <v>1138.4335154826958</v>
      </c>
      <c r="I6223">
        <f>IF(LCOH!$C$28=Menu!$A$1,'Approvvigionamento energia'!C6223,0)+IF(LCOH!$C$28=Menu!$A$2,'Approvvigionamento energia'!D6223,0)+IF(LCOH!$C$28=Menu!$A$3,'Approvvigionamento energia'!E6223,0)+IF(LCOH!$C$28=Menu!$A$4,'Approvvigionamento energia'!F6223,0)+IF(LCOH!$C$28=Menu!$A$5,'Approvvigionamento energia'!G6223,0)+IF(LCOH!$C$28=Menu!$A$6,'Approvvigionamento energia'!H6223,0)</f>
        <v>355.78078671619994</v>
      </c>
      <c r="J6223">
        <f>'Approvvigionamento energia'!A6223+'Approvvigionamento energia'!B6223+'Approvvigionamento energia'!I6223</f>
        <v>470.18078671619992</v>
      </c>
      <c r="K6223">
        <f>IF(MIN(LCOH!$C$18,J6223)&gt;=$P$48*LCOH!$C$18, MIN(LCOH!$C$18,J6223),0)</f>
        <v>470.18078671619992</v>
      </c>
      <c r="L6223">
        <f t="shared" si="195"/>
        <v>0</v>
      </c>
      <c r="M6223">
        <f>K6223/LCOH!$C$18</f>
        <v>0.31345385781079993</v>
      </c>
      <c r="N6223">
        <f>K6223/LCOH!$C$34</f>
        <v>9.0593600523352595</v>
      </c>
    </row>
    <row r="6224" spans="1:14" x14ac:dyDescent="0.35">
      <c r="A6224">
        <f>'Profilo fotovoltaico'!B6226*LCOH!$C$20</f>
        <v>136</v>
      </c>
      <c r="B6224">
        <f>'Profilo eolico'!B6226*LCOH!$C$21</f>
        <v>58.2</v>
      </c>
      <c r="C6224">
        <f>$P$35*'Profilo fotovoltaico'!B6226</f>
        <v>1000.227257516601</v>
      </c>
      <c r="D6224">
        <f>$Q$37*'Profilo eolico'!B6226</f>
        <v>339.57575086062235</v>
      </c>
      <c r="E6224">
        <f>$P$39*'Profilo fotovoltaico'!B6226+'Approvvigionamento energia'!$Q$39*'Profilo eolico'!B6226</f>
        <v>504.73862752461696</v>
      </c>
      <c r="F6224">
        <f>$P$41*'Profilo fotovoltaico'!B6226+'Approvvigionamento energia'!$Q$41*'Profilo eolico'!B6226</f>
        <v>669.90150418861163</v>
      </c>
      <c r="G6224">
        <f>$P$43*'Profilo fotovoltaico'!B6226+'Approvvigionamento energia'!$Q$43*'Profilo eolico'!B6226</f>
        <v>835.06438085260629</v>
      </c>
      <c r="H6224">
        <f t="shared" si="194"/>
        <v>1138.4335154826958</v>
      </c>
      <c r="I6224">
        <f>IF(LCOH!$C$28=Menu!$A$1,'Approvvigionamento energia'!C6224,0)+IF(LCOH!$C$28=Menu!$A$2,'Approvvigionamento energia'!D6224,0)+IF(LCOH!$C$28=Menu!$A$3,'Approvvigionamento energia'!E6224,0)+IF(LCOH!$C$28=Menu!$A$4,'Approvvigionamento energia'!F6224,0)+IF(LCOH!$C$28=Menu!$A$5,'Approvvigionamento energia'!G6224,0)+IF(LCOH!$C$28=Menu!$A$6,'Approvvigionamento energia'!H6224,0)</f>
        <v>669.90150418861163</v>
      </c>
      <c r="J6224">
        <f>'Approvvigionamento energia'!A6224+'Approvvigionamento energia'!B6224+'Approvvigionamento energia'!I6224</f>
        <v>864.10150418861167</v>
      </c>
      <c r="K6224">
        <f>IF(MIN(LCOH!$C$18,J6224)&gt;=$P$48*LCOH!$C$18, MIN(LCOH!$C$18,J6224),0)</f>
        <v>864.10150418861167</v>
      </c>
      <c r="L6224">
        <f t="shared" si="195"/>
        <v>0</v>
      </c>
      <c r="M6224">
        <f>K6224/LCOH!$C$18</f>
        <v>0.57606766945907439</v>
      </c>
      <c r="N6224">
        <f>K6224/LCOH!$C$34</f>
        <v>16.649354608643769</v>
      </c>
    </row>
    <row r="6225" spans="1:14" x14ac:dyDescent="0.35">
      <c r="A6225">
        <f>'Profilo fotovoltaico'!B6227*LCOH!$C$20</f>
        <v>264</v>
      </c>
      <c r="B6225">
        <f>'Profilo eolico'!B6227*LCOH!$C$21</f>
        <v>60</v>
      </c>
      <c r="C6225">
        <f>$P$35*'Profilo fotovoltaico'!B6227</f>
        <v>1941.6176175322253</v>
      </c>
      <c r="D6225">
        <f>$Q$37*'Profilo eolico'!B6227</f>
        <v>350.07809367074464</v>
      </c>
      <c r="E6225">
        <f>$P$39*'Profilo fotovoltaico'!B6227+'Approvvigionamento energia'!$Q$39*'Profilo eolico'!B6227</f>
        <v>747.96297463611472</v>
      </c>
      <c r="F6225">
        <f>$P$41*'Profilo fotovoltaico'!B6227+'Approvvigionamento energia'!$Q$41*'Profilo eolico'!B6227</f>
        <v>1145.847855601485</v>
      </c>
      <c r="G6225">
        <f>$P$43*'Profilo fotovoltaico'!B6227+'Approvvigionamento energia'!$Q$43*'Profilo eolico'!B6227</f>
        <v>1543.732736566855</v>
      </c>
      <c r="H6225">
        <f t="shared" si="194"/>
        <v>1138.4335154826958</v>
      </c>
      <c r="I6225">
        <f>IF(LCOH!$C$28=Menu!$A$1,'Approvvigionamento energia'!C6225,0)+IF(LCOH!$C$28=Menu!$A$2,'Approvvigionamento energia'!D6225,0)+IF(LCOH!$C$28=Menu!$A$3,'Approvvigionamento energia'!E6225,0)+IF(LCOH!$C$28=Menu!$A$4,'Approvvigionamento energia'!F6225,0)+IF(LCOH!$C$28=Menu!$A$5,'Approvvigionamento energia'!G6225,0)+IF(LCOH!$C$28=Menu!$A$6,'Approvvigionamento energia'!H6225,0)</f>
        <v>1145.847855601485</v>
      </c>
      <c r="J6225">
        <f>'Approvvigionamento energia'!A6225+'Approvvigionamento energia'!B6225+'Approvvigionamento energia'!I6225</f>
        <v>1469.847855601485</v>
      </c>
      <c r="K6225">
        <f>IF(MIN(LCOH!$C$18,J6225)&gt;=$P$48*LCOH!$C$18, MIN(LCOH!$C$18,J6225),0)</f>
        <v>1469.847855601485</v>
      </c>
      <c r="L6225">
        <f t="shared" si="195"/>
        <v>0</v>
      </c>
      <c r="M6225">
        <f>K6225/LCOH!$C$18</f>
        <v>0.97989857040098993</v>
      </c>
      <c r="N6225">
        <f>K6225/LCOH!$C$34</f>
        <v>28.320767930664452</v>
      </c>
    </row>
    <row r="6226" spans="1:14" x14ac:dyDescent="0.35">
      <c r="A6226">
        <f>'Profilo fotovoltaico'!B6228*LCOH!$C$20</f>
        <v>350</v>
      </c>
      <c r="B6226">
        <f>'Profilo eolico'!B6228*LCOH!$C$21</f>
        <v>80.8</v>
      </c>
      <c r="C6226">
        <f>$P$35*'Profilo fotovoltaico'!B6228</f>
        <v>2574.1142656677225</v>
      </c>
      <c r="D6226">
        <f>$Q$37*'Profilo eolico'!B6228</f>
        <v>471.43849947660277</v>
      </c>
      <c r="E6226">
        <f>$P$39*'Profilo fotovoltaico'!B6228+'Approvvigionamento energia'!$Q$39*'Profilo eolico'!B6228</f>
        <v>997.10744102438275</v>
      </c>
      <c r="F6226">
        <f>$P$41*'Profilo fotovoltaico'!B6228+'Approvvigionamento energia'!$Q$41*'Profilo eolico'!B6228</f>
        <v>1522.7763825721627</v>
      </c>
      <c r="G6226">
        <f>$P$43*'Profilo fotovoltaico'!B6228+'Approvvigionamento energia'!$Q$43*'Profilo eolico'!B6228</f>
        <v>2048.4453241199426</v>
      </c>
      <c r="H6226">
        <f t="shared" si="194"/>
        <v>1138.4335154826958</v>
      </c>
      <c r="I6226">
        <f>IF(LCOH!$C$28=Menu!$A$1,'Approvvigionamento energia'!C6226,0)+IF(LCOH!$C$28=Menu!$A$2,'Approvvigionamento energia'!D6226,0)+IF(LCOH!$C$28=Menu!$A$3,'Approvvigionamento energia'!E6226,0)+IF(LCOH!$C$28=Menu!$A$4,'Approvvigionamento energia'!F6226,0)+IF(LCOH!$C$28=Menu!$A$5,'Approvvigionamento energia'!G6226,0)+IF(LCOH!$C$28=Menu!$A$6,'Approvvigionamento energia'!H6226,0)</f>
        <v>1522.7763825721627</v>
      </c>
      <c r="J6226">
        <f>'Approvvigionamento energia'!A6226+'Approvvigionamento energia'!B6226+'Approvvigionamento energia'!I6226</f>
        <v>1953.5763825721626</v>
      </c>
      <c r="K6226">
        <f>IF(MIN(LCOH!$C$18,J6226)&gt;=$P$48*LCOH!$C$18, MIN(LCOH!$C$18,J6226),0)</f>
        <v>1500</v>
      </c>
      <c r="L6226">
        <f t="shared" si="195"/>
        <v>453.57638257216263</v>
      </c>
      <c r="M6226">
        <f>K6226/LCOH!$C$18</f>
        <v>1</v>
      </c>
      <c r="N6226">
        <f>K6226/LCOH!$C$34</f>
        <v>28.901734104046245</v>
      </c>
    </row>
    <row r="6227" spans="1:14" x14ac:dyDescent="0.35">
      <c r="A6227">
        <f>'Profilo fotovoltaico'!B6229*LCOH!$C$20</f>
        <v>390</v>
      </c>
      <c r="B6227">
        <f>'Profilo eolico'!B6229*LCOH!$C$21</f>
        <v>104.4</v>
      </c>
      <c r="C6227">
        <f>$P$35*'Profilo fotovoltaico'!B6229</f>
        <v>2868.2987531726053</v>
      </c>
      <c r="D6227">
        <f>$Q$37*'Profilo eolico'!B6229</f>
        <v>609.13588298709578</v>
      </c>
      <c r="E6227">
        <f>$P$39*'Profilo fotovoltaico'!B6229+'Approvvigionamento energia'!$Q$39*'Profilo eolico'!B6229</f>
        <v>1173.926600533473</v>
      </c>
      <c r="F6227">
        <f>$P$41*'Profilo fotovoltaico'!B6229+'Approvvigionamento energia'!$Q$41*'Profilo eolico'!B6229</f>
        <v>1738.7173180798504</v>
      </c>
      <c r="G6227">
        <f>$P$43*'Profilo fotovoltaico'!B6229+'Approvvigionamento energia'!$Q$43*'Profilo eolico'!B6229</f>
        <v>2303.5080356262279</v>
      </c>
      <c r="H6227">
        <f t="shared" si="194"/>
        <v>1138.4335154826958</v>
      </c>
      <c r="I6227">
        <f>IF(LCOH!$C$28=Menu!$A$1,'Approvvigionamento energia'!C6227,0)+IF(LCOH!$C$28=Menu!$A$2,'Approvvigionamento energia'!D6227,0)+IF(LCOH!$C$28=Menu!$A$3,'Approvvigionamento energia'!E6227,0)+IF(LCOH!$C$28=Menu!$A$4,'Approvvigionamento energia'!F6227,0)+IF(LCOH!$C$28=Menu!$A$5,'Approvvigionamento energia'!G6227,0)+IF(LCOH!$C$28=Menu!$A$6,'Approvvigionamento energia'!H6227,0)</f>
        <v>1738.7173180798504</v>
      </c>
      <c r="J6227">
        <f>'Approvvigionamento energia'!A6227+'Approvvigionamento energia'!B6227+'Approvvigionamento energia'!I6227</f>
        <v>2233.1173180798505</v>
      </c>
      <c r="K6227">
        <f>IF(MIN(LCOH!$C$18,J6227)&gt;=$P$48*LCOH!$C$18, MIN(LCOH!$C$18,J6227),0)</f>
        <v>1500</v>
      </c>
      <c r="L6227">
        <f t="shared" si="195"/>
        <v>733.11731807985052</v>
      </c>
      <c r="M6227">
        <f>K6227/LCOH!$C$18</f>
        <v>1</v>
      </c>
      <c r="N6227">
        <f>K6227/LCOH!$C$34</f>
        <v>28.901734104046245</v>
      </c>
    </row>
    <row r="6228" spans="1:14" x14ac:dyDescent="0.35">
      <c r="A6228">
        <f>'Profilo fotovoltaico'!B6230*LCOH!$C$20</f>
        <v>384</v>
      </c>
      <c r="B6228">
        <f>'Profilo eolico'!B6230*LCOH!$C$21</f>
        <v>136.30000000000001</v>
      </c>
      <c r="C6228">
        <f>$P$35*'Profilo fotovoltaico'!B6230</f>
        <v>2824.1710800468732</v>
      </c>
      <c r="D6228">
        <f>$Q$37*'Profilo eolico'!B6230</f>
        <v>795.26073612204164</v>
      </c>
      <c r="E6228">
        <f>$P$39*'Profilo fotovoltaico'!B6230+'Approvvigionamento energia'!$Q$39*'Profilo eolico'!B6230</f>
        <v>1302.4883221032496</v>
      </c>
      <c r="F6228">
        <f>$P$41*'Profilo fotovoltaico'!B6230+'Approvvigionamento energia'!$Q$41*'Profilo eolico'!B6230</f>
        <v>1809.7159080844574</v>
      </c>
      <c r="G6228">
        <f>$P$43*'Profilo fotovoltaico'!B6230+'Approvvigionamento energia'!$Q$43*'Profilo eolico'!B6230</f>
        <v>2316.9434940656652</v>
      </c>
      <c r="H6228">
        <f t="shared" si="194"/>
        <v>1138.4335154826958</v>
      </c>
      <c r="I6228">
        <f>IF(LCOH!$C$28=Menu!$A$1,'Approvvigionamento energia'!C6228,0)+IF(LCOH!$C$28=Menu!$A$2,'Approvvigionamento energia'!D6228,0)+IF(LCOH!$C$28=Menu!$A$3,'Approvvigionamento energia'!E6228,0)+IF(LCOH!$C$28=Menu!$A$4,'Approvvigionamento energia'!F6228,0)+IF(LCOH!$C$28=Menu!$A$5,'Approvvigionamento energia'!G6228,0)+IF(LCOH!$C$28=Menu!$A$6,'Approvvigionamento energia'!H6228,0)</f>
        <v>1809.7159080844574</v>
      </c>
      <c r="J6228">
        <f>'Approvvigionamento energia'!A6228+'Approvvigionamento energia'!B6228+'Approvvigionamento energia'!I6228</f>
        <v>2330.0159080844574</v>
      </c>
      <c r="K6228">
        <f>IF(MIN(LCOH!$C$18,J6228)&gt;=$P$48*LCOH!$C$18, MIN(LCOH!$C$18,J6228),0)</f>
        <v>1500</v>
      </c>
      <c r="L6228">
        <f t="shared" si="195"/>
        <v>830.01590808445735</v>
      </c>
      <c r="M6228">
        <f>K6228/LCOH!$C$18</f>
        <v>1</v>
      </c>
      <c r="N6228">
        <f>K6228/LCOH!$C$34</f>
        <v>28.901734104046245</v>
      </c>
    </row>
    <row r="6229" spans="1:14" x14ac:dyDescent="0.35">
      <c r="A6229">
        <f>'Profilo fotovoltaico'!B6231*LCOH!$C$20</f>
        <v>376</v>
      </c>
      <c r="B6229">
        <f>'Profilo eolico'!B6231*LCOH!$C$21</f>
        <v>177.3</v>
      </c>
      <c r="C6229">
        <f>$P$35*'Profilo fotovoltaico'!B6231</f>
        <v>2765.3341825458965</v>
      </c>
      <c r="D6229">
        <f>$Q$37*'Profilo eolico'!B6231</f>
        <v>1034.4807667970506</v>
      </c>
      <c r="E6229">
        <f>$P$39*'Profilo fotovoltaico'!B6231+'Approvvigionamento energia'!$Q$39*'Profilo eolico'!B6231</f>
        <v>1467.194120734262</v>
      </c>
      <c r="F6229">
        <f>$P$41*'Profilo fotovoltaico'!B6231+'Approvvigionamento energia'!$Q$41*'Profilo eolico'!B6231</f>
        <v>1899.9074746714737</v>
      </c>
      <c r="G6229">
        <f>$P$43*'Profilo fotovoltaico'!B6231+'Approvvigionamento energia'!$Q$43*'Profilo eolico'!B6231</f>
        <v>2332.6208286086853</v>
      </c>
      <c r="H6229">
        <f t="shared" si="194"/>
        <v>1138.4335154826958</v>
      </c>
      <c r="I6229">
        <f>IF(LCOH!$C$28=Menu!$A$1,'Approvvigionamento energia'!C6229,0)+IF(LCOH!$C$28=Menu!$A$2,'Approvvigionamento energia'!D6229,0)+IF(LCOH!$C$28=Menu!$A$3,'Approvvigionamento energia'!E6229,0)+IF(LCOH!$C$28=Menu!$A$4,'Approvvigionamento energia'!F6229,0)+IF(LCOH!$C$28=Menu!$A$5,'Approvvigionamento energia'!G6229,0)+IF(LCOH!$C$28=Menu!$A$6,'Approvvigionamento energia'!H6229,0)</f>
        <v>1899.9074746714737</v>
      </c>
      <c r="J6229">
        <f>'Approvvigionamento energia'!A6229+'Approvvigionamento energia'!B6229+'Approvvigionamento energia'!I6229</f>
        <v>2453.2074746714734</v>
      </c>
      <c r="K6229">
        <f>IF(MIN(LCOH!$C$18,J6229)&gt;=$P$48*LCOH!$C$18, MIN(LCOH!$C$18,J6229),0)</f>
        <v>1500</v>
      </c>
      <c r="L6229">
        <f t="shared" si="195"/>
        <v>953.20747467147339</v>
      </c>
      <c r="M6229">
        <f>K6229/LCOH!$C$18</f>
        <v>1</v>
      </c>
      <c r="N6229">
        <f>K6229/LCOH!$C$34</f>
        <v>28.901734104046245</v>
      </c>
    </row>
    <row r="6230" spans="1:14" x14ac:dyDescent="0.35">
      <c r="A6230">
        <f>'Profilo fotovoltaico'!B6232*LCOH!$C$20</f>
        <v>352</v>
      </c>
      <c r="B6230">
        <f>'Profilo eolico'!B6232*LCOH!$C$21</f>
        <v>209.79999999999998</v>
      </c>
      <c r="C6230">
        <f>$P$35*'Profilo fotovoltaico'!B6232</f>
        <v>2588.8234900429666</v>
      </c>
      <c r="D6230">
        <f>$Q$37*'Profilo eolico'!B6232</f>
        <v>1224.1064008687038</v>
      </c>
      <c r="E6230">
        <f>$P$39*'Profilo fotovoltaico'!B6232+'Approvvigionamento energia'!$Q$39*'Profilo eolico'!B6232</f>
        <v>1565.2856731622694</v>
      </c>
      <c r="F6230">
        <f>$P$41*'Profilo fotovoltaico'!B6232+'Approvvigionamento energia'!$Q$41*'Profilo eolico'!B6232</f>
        <v>1906.4649454558353</v>
      </c>
      <c r="G6230">
        <f>$P$43*'Profilo fotovoltaico'!B6232+'Approvvigionamento energia'!$Q$43*'Profilo eolico'!B6232</f>
        <v>2247.6442177494009</v>
      </c>
      <c r="H6230">
        <f t="shared" si="194"/>
        <v>1138.4335154826958</v>
      </c>
      <c r="I6230">
        <f>IF(LCOH!$C$28=Menu!$A$1,'Approvvigionamento energia'!C6230,0)+IF(LCOH!$C$28=Menu!$A$2,'Approvvigionamento energia'!D6230,0)+IF(LCOH!$C$28=Menu!$A$3,'Approvvigionamento energia'!E6230,0)+IF(LCOH!$C$28=Menu!$A$4,'Approvvigionamento energia'!F6230,0)+IF(LCOH!$C$28=Menu!$A$5,'Approvvigionamento energia'!G6230,0)+IF(LCOH!$C$28=Menu!$A$6,'Approvvigionamento energia'!H6230,0)</f>
        <v>1906.4649454558353</v>
      </c>
      <c r="J6230">
        <f>'Approvvigionamento energia'!A6230+'Approvvigionamento energia'!B6230+'Approvvigionamento energia'!I6230</f>
        <v>2468.264945455835</v>
      </c>
      <c r="K6230">
        <f>IF(MIN(LCOH!$C$18,J6230)&gt;=$P$48*LCOH!$C$18, MIN(LCOH!$C$18,J6230),0)</f>
        <v>1500</v>
      </c>
      <c r="L6230">
        <f t="shared" si="195"/>
        <v>968.264945455835</v>
      </c>
      <c r="M6230">
        <f>K6230/LCOH!$C$18</f>
        <v>1</v>
      </c>
      <c r="N6230">
        <f>K6230/LCOH!$C$34</f>
        <v>28.901734104046245</v>
      </c>
    </row>
    <row r="6231" spans="1:14" x14ac:dyDescent="0.35">
      <c r="A6231">
        <f>'Profilo fotovoltaico'!B6233*LCOH!$C$20</f>
        <v>307</v>
      </c>
      <c r="B6231">
        <f>'Profilo eolico'!B6233*LCOH!$C$21</f>
        <v>218.9</v>
      </c>
      <c r="C6231">
        <f>$P$35*'Profilo fotovoltaico'!B6233</f>
        <v>2257.8659415999741</v>
      </c>
      <c r="D6231">
        <f>$Q$37*'Profilo eolico'!B6233</f>
        <v>1277.2015784087669</v>
      </c>
      <c r="E6231">
        <f>$P$39*'Profilo fotovoltaico'!B6233+'Approvvigionamento energia'!$Q$39*'Profilo eolico'!B6233</f>
        <v>1522.3676692065687</v>
      </c>
      <c r="F6231">
        <f>$P$41*'Profilo fotovoltaico'!B6233+'Approvvigionamento energia'!$Q$41*'Profilo eolico'!B6233</f>
        <v>1767.5337600043704</v>
      </c>
      <c r="G6231">
        <f>$P$43*'Profilo fotovoltaico'!B6233+'Approvvigionamento energia'!$Q$43*'Profilo eolico'!B6233</f>
        <v>2012.6998508021723</v>
      </c>
      <c r="H6231">
        <f t="shared" si="194"/>
        <v>1138.4335154826958</v>
      </c>
      <c r="I6231">
        <f>IF(LCOH!$C$28=Menu!$A$1,'Approvvigionamento energia'!C6231,0)+IF(LCOH!$C$28=Menu!$A$2,'Approvvigionamento energia'!D6231,0)+IF(LCOH!$C$28=Menu!$A$3,'Approvvigionamento energia'!E6231,0)+IF(LCOH!$C$28=Menu!$A$4,'Approvvigionamento energia'!F6231,0)+IF(LCOH!$C$28=Menu!$A$5,'Approvvigionamento energia'!G6231,0)+IF(LCOH!$C$28=Menu!$A$6,'Approvvigionamento energia'!H6231,0)</f>
        <v>1767.5337600043704</v>
      </c>
      <c r="J6231">
        <f>'Approvvigionamento energia'!A6231+'Approvvigionamento energia'!B6231+'Approvvigionamento energia'!I6231</f>
        <v>2293.4337600043705</v>
      </c>
      <c r="K6231">
        <f>IF(MIN(LCOH!$C$18,J6231)&gt;=$P$48*LCOH!$C$18, MIN(LCOH!$C$18,J6231),0)</f>
        <v>1500</v>
      </c>
      <c r="L6231">
        <f t="shared" si="195"/>
        <v>793.43376000437047</v>
      </c>
      <c r="M6231">
        <f>K6231/LCOH!$C$18</f>
        <v>1</v>
      </c>
      <c r="N6231">
        <f>K6231/LCOH!$C$34</f>
        <v>28.901734104046245</v>
      </c>
    </row>
    <row r="6232" spans="1:14" x14ac:dyDescent="0.35">
      <c r="A6232">
        <f>'Profilo fotovoltaico'!B6234*LCOH!$C$20</f>
        <v>233</v>
      </c>
      <c r="B6232">
        <f>'Profilo eolico'!B6234*LCOH!$C$21</f>
        <v>206.8</v>
      </c>
      <c r="C6232">
        <f>$P$35*'Profilo fotovoltaico'!B6234</f>
        <v>1713.6246397159412</v>
      </c>
      <c r="D6232">
        <f>$Q$37*'Profilo eolico'!B6234</f>
        <v>1206.6024961851667</v>
      </c>
      <c r="E6232">
        <f>$P$39*'Profilo fotovoltaico'!B6234+'Approvvigionamento energia'!$Q$39*'Profilo eolico'!B6234</f>
        <v>1333.3580320678602</v>
      </c>
      <c r="F6232">
        <f>$P$41*'Profilo fotovoltaico'!B6234+'Approvvigionamento energia'!$Q$41*'Profilo eolico'!B6234</f>
        <v>1460.1135679505539</v>
      </c>
      <c r="G6232">
        <f>$P$43*'Profilo fotovoltaico'!B6234+'Approvvigionamento energia'!$Q$43*'Profilo eolico'!B6234</f>
        <v>1586.8691038332477</v>
      </c>
      <c r="H6232">
        <f t="shared" si="194"/>
        <v>1138.4335154826958</v>
      </c>
      <c r="I6232">
        <f>IF(LCOH!$C$28=Menu!$A$1,'Approvvigionamento energia'!C6232,0)+IF(LCOH!$C$28=Menu!$A$2,'Approvvigionamento energia'!D6232,0)+IF(LCOH!$C$28=Menu!$A$3,'Approvvigionamento energia'!E6232,0)+IF(LCOH!$C$28=Menu!$A$4,'Approvvigionamento energia'!F6232,0)+IF(LCOH!$C$28=Menu!$A$5,'Approvvigionamento energia'!G6232,0)+IF(LCOH!$C$28=Menu!$A$6,'Approvvigionamento energia'!H6232,0)</f>
        <v>1460.1135679505539</v>
      </c>
      <c r="J6232">
        <f>'Approvvigionamento energia'!A6232+'Approvvigionamento energia'!B6232+'Approvvigionamento energia'!I6232</f>
        <v>1899.9135679505539</v>
      </c>
      <c r="K6232">
        <f>IF(MIN(LCOH!$C$18,J6232)&gt;=$P$48*LCOH!$C$18, MIN(LCOH!$C$18,J6232),0)</f>
        <v>1500</v>
      </c>
      <c r="L6232">
        <f t="shared" si="195"/>
        <v>399.9135679505539</v>
      </c>
      <c r="M6232">
        <f>K6232/LCOH!$C$18</f>
        <v>1</v>
      </c>
      <c r="N6232">
        <f>K6232/LCOH!$C$34</f>
        <v>28.901734104046245</v>
      </c>
    </row>
    <row r="6233" spans="1:14" x14ac:dyDescent="0.35">
      <c r="A6233">
        <f>'Profilo fotovoltaico'!B6235*LCOH!$C$20</f>
        <v>137</v>
      </c>
      <c r="B6233">
        <f>'Profilo eolico'!B6235*LCOH!$C$21</f>
        <v>181.2</v>
      </c>
      <c r="C6233">
        <f>$P$35*'Profilo fotovoltaico'!B6235</f>
        <v>1007.581869704223</v>
      </c>
      <c r="D6233">
        <f>$Q$37*'Profilo eolico'!B6235</f>
        <v>1057.2358428856489</v>
      </c>
      <c r="E6233">
        <f>$P$39*'Profilo fotovoltaico'!B6235+'Approvvigionamento energia'!$Q$39*'Profilo eolico'!B6235</f>
        <v>1044.8223495902923</v>
      </c>
      <c r="F6233">
        <f>$P$41*'Profilo fotovoltaico'!B6235+'Approvvigionamento energia'!$Q$41*'Profilo eolico'!B6235</f>
        <v>1032.408856294936</v>
      </c>
      <c r="G6233">
        <f>$P$43*'Profilo fotovoltaico'!B6235+'Approvvigionamento energia'!$Q$43*'Profilo eolico'!B6235</f>
        <v>1019.9953629995796</v>
      </c>
      <c r="H6233">
        <f t="shared" si="194"/>
        <v>1138.4335154826958</v>
      </c>
      <c r="I6233">
        <f>IF(LCOH!$C$28=Menu!$A$1,'Approvvigionamento energia'!C6233,0)+IF(LCOH!$C$28=Menu!$A$2,'Approvvigionamento energia'!D6233,0)+IF(LCOH!$C$28=Menu!$A$3,'Approvvigionamento energia'!E6233,0)+IF(LCOH!$C$28=Menu!$A$4,'Approvvigionamento energia'!F6233,0)+IF(LCOH!$C$28=Menu!$A$5,'Approvvigionamento energia'!G6233,0)+IF(LCOH!$C$28=Menu!$A$6,'Approvvigionamento energia'!H6233,0)</f>
        <v>1032.408856294936</v>
      </c>
      <c r="J6233">
        <f>'Approvvigionamento energia'!A6233+'Approvvigionamento energia'!B6233+'Approvvigionamento energia'!I6233</f>
        <v>1350.608856294936</v>
      </c>
      <c r="K6233">
        <f>IF(MIN(LCOH!$C$18,J6233)&gt;=$P$48*LCOH!$C$18, MIN(LCOH!$C$18,J6233),0)</f>
        <v>1350.608856294936</v>
      </c>
      <c r="L6233">
        <f t="shared" si="195"/>
        <v>0</v>
      </c>
      <c r="M6233">
        <f>K6233/LCOH!$C$18</f>
        <v>0.90040590419662403</v>
      </c>
      <c r="N6233">
        <f>K6233/LCOH!$C$34</f>
        <v>26.023292028804164</v>
      </c>
    </row>
    <row r="6234" spans="1:14" x14ac:dyDescent="0.35">
      <c r="A6234">
        <f>'Profilo fotovoltaico'!B6236*LCOH!$C$20</f>
        <v>45</v>
      </c>
      <c r="B6234">
        <f>'Profilo eolico'!B6236*LCOH!$C$21</f>
        <v>160.70000000000002</v>
      </c>
      <c r="C6234">
        <f>$P$35*'Profilo fotovoltaico'!B6236</f>
        <v>330.9575484429929</v>
      </c>
      <c r="D6234">
        <f>$Q$37*'Profilo eolico'!B6236</f>
        <v>937.62582754814446</v>
      </c>
      <c r="E6234">
        <f>$P$39*'Profilo fotovoltaico'!B6236+'Approvvigionamento energia'!$Q$39*'Profilo eolico'!B6236</f>
        <v>785.95875777185654</v>
      </c>
      <c r="F6234">
        <f>$P$41*'Profilo fotovoltaico'!B6236+'Approvvigionamento energia'!$Q$41*'Profilo eolico'!B6236</f>
        <v>634.29168799556874</v>
      </c>
      <c r="G6234">
        <f>$P$43*'Profilo fotovoltaico'!B6236+'Approvvigionamento energia'!$Q$43*'Profilo eolico'!B6236</f>
        <v>482.62461821928082</v>
      </c>
      <c r="H6234">
        <f t="shared" si="194"/>
        <v>1138.4335154826958</v>
      </c>
      <c r="I6234">
        <f>IF(LCOH!$C$28=Menu!$A$1,'Approvvigionamento energia'!C6234,0)+IF(LCOH!$C$28=Menu!$A$2,'Approvvigionamento energia'!D6234,0)+IF(LCOH!$C$28=Menu!$A$3,'Approvvigionamento energia'!E6234,0)+IF(LCOH!$C$28=Menu!$A$4,'Approvvigionamento energia'!F6234,0)+IF(LCOH!$C$28=Menu!$A$5,'Approvvigionamento energia'!G6234,0)+IF(LCOH!$C$28=Menu!$A$6,'Approvvigionamento energia'!H6234,0)</f>
        <v>634.29168799556874</v>
      </c>
      <c r="J6234">
        <f>'Approvvigionamento energia'!A6234+'Approvvigionamento energia'!B6234+'Approvvigionamento energia'!I6234</f>
        <v>839.99168799556878</v>
      </c>
      <c r="K6234">
        <f>IF(MIN(LCOH!$C$18,J6234)&gt;=$P$48*LCOH!$C$18, MIN(LCOH!$C$18,J6234),0)</f>
        <v>839.99168799556878</v>
      </c>
      <c r="L6234">
        <f t="shared" si="195"/>
        <v>0</v>
      </c>
      <c r="M6234">
        <f>K6234/LCOH!$C$18</f>
        <v>0.55999445866371256</v>
      </c>
      <c r="N6234">
        <f>K6234/LCOH!$C$34</f>
        <v>16.184810944037935</v>
      </c>
    </row>
    <row r="6235" spans="1:14" x14ac:dyDescent="0.35">
      <c r="A6235">
        <f>'Profilo fotovoltaico'!B6237*LCOH!$C$20</f>
        <v>1</v>
      </c>
      <c r="B6235">
        <f>'Profilo eolico'!B6237*LCOH!$C$21</f>
        <v>160.1</v>
      </c>
      <c r="C6235">
        <f>$P$35*'Profilo fotovoltaico'!B6237</f>
        <v>7.3546121876220649</v>
      </c>
      <c r="D6235">
        <f>$Q$37*'Profilo eolico'!B6237</f>
        <v>934.12504661143691</v>
      </c>
      <c r="E6235">
        <f>$P$39*'Profilo fotovoltaico'!B6237+'Approvvigionamento energia'!$Q$39*'Profilo eolico'!B6237</f>
        <v>702.43243800548316</v>
      </c>
      <c r="F6235">
        <f>$P$41*'Profilo fotovoltaico'!B6237+'Approvvigionamento energia'!$Q$41*'Profilo eolico'!B6237</f>
        <v>470.73982939952947</v>
      </c>
      <c r="G6235">
        <f>$P$43*'Profilo fotovoltaico'!B6237+'Approvvigionamento energia'!$Q$43*'Profilo eolico'!B6237</f>
        <v>239.04722079357578</v>
      </c>
      <c r="H6235">
        <f t="shared" si="194"/>
        <v>1138.4335154826958</v>
      </c>
      <c r="I6235">
        <f>IF(LCOH!$C$28=Menu!$A$1,'Approvvigionamento energia'!C6235,0)+IF(LCOH!$C$28=Menu!$A$2,'Approvvigionamento energia'!D6235,0)+IF(LCOH!$C$28=Menu!$A$3,'Approvvigionamento energia'!E6235,0)+IF(LCOH!$C$28=Menu!$A$4,'Approvvigionamento energia'!F6235,0)+IF(LCOH!$C$28=Menu!$A$5,'Approvvigionamento energia'!G6235,0)+IF(LCOH!$C$28=Menu!$A$6,'Approvvigionamento energia'!H6235,0)</f>
        <v>470.73982939952947</v>
      </c>
      <c r="J6235">
        <f>'Approvvigionamento energia'!A6235+'Approvvigionamento energia'!B6235+'Approvvigionamento energia'!I6235</f>
        <v>631.83982939952944</v>
      </c>
      <c r="K6235">
        <f>IF(MIN(LCOH!$C$18,J6235)&gt;=$P$48*LCOH!$C$18, MIN(LCOH!$C$18,J6235),0)</f>
        <v>631.83982939952944</v>
      </c>
      <c r="L6235">
        <f t="shared" si="195"/>
        <v>0</v>
      </c>
      <c r="M6235">
        <f>K6235/LCOH!$C$18</f>
        <v>0.42122655293301964</v>
      </c>
      <c r="N6235">
        <f>K6235/LCOH!$C$34</f>
        <v>12.174177830434093</v>
      </c>
    </row>
    <row r="6236" spans="1:14" x14ac:dyDescent="0.35">
      <c r="A6236">
        <f>'Profilo fotovoltaico'!B6238*LCOH!$C$20</f>
        <v>0</v>
      </c>
      <c r="B6236">
        <f>'Profilo eolico'!B6238*LCOH!$C$21</f>
        <v>172.4</v>
      </c>
      <c r="C6236">
        <f>$P$35*'Profilo fotovoltaico'!B6238</f>
        <v>0</v>
      </c>
      <c r="D6236">
        <f>$Q$37*'Profilo eolico'!B6238</f>
        <v>1005.8910558139396</v>
      </c>
      <c r="E6236">
        <f>$P$39*'Profilo fotovoltaico'!B6238+'Approvvigionamento energia'!$Q$39*'Profilo eolico'!B6238</f>
        <v>754.4182918604547</v>
      </c>
      <c r="F6236">
        <f>$P$41*'Profilo fotovoltaico'!B6238+'Approvvigionamento energia'!$Q$41*'Profilo eolico'!B6238</f>
        <v>502.9455279069698</v>
      </c>
      <c r="G6236">
        <f>$P$43*'Profilo fotovoltaico'!B6238+'Approvvigionamento energia'!$Q$43*'Profilo eolico'!B6238</f>
        <v>251.4727639534849</v>
      </c>
      <c r="H6236">
        <f t="shared" si="194"/>
        <v>1138.4335154826958</v>
      </c>
      <c r="I6236">
        <f>IF(LCOH!$C$28=Menu!$A$1,'Approvvigionamento energia'!C6236,0)+IF(LCOH!$C$28=Menu!$A$2,'Approvvigionamento energia'!D6236,0)+IF(LCOH!$C$28=Menu!$A$3,'Approvvigionamento energia'!E6236,0)+IF(LCOH!$C$28=Menu!$A$4,'Approvvigionamento energia'!F6236,0)+IF(LCOH!$C$28=Menu!$A$5,'Approvvigionamento energia'!G6236,0)+IF(LCOH!$C$28=Menu!$A$6,'Approvvigionamento energia'!H6236,0)</f>
        <v>502.9455279069698</v>
      </c>
      <c r="J6236">
        <f>'Approvvigionamento energia'!A6236+'Approvvigionamento energia'!B6236+'Approvvigionamento energia'!I6236</f>
        <v>675.34552790696978</v>
      </c>
      <c r="K6236">
        <f>IF(MIN(LCOH!$C$18,J6236)&gt;=$P$48*LCOH!$C$18, MIN(LCOH!$C$18,J6236),0)</f>
        <v>675.34552790696978</v>
      </c>
      <c r="L6236">
        <f t="shared" si="195"/>
        <v>0</v>
      </c>
      <c r="M6236">
        <f>K6236/LCOH!$C$18</f>
        <v>0.45023035193797983</v>
      </c>
      <c r="N6236">
        <f>K6236/LCOH!$C$34</f>
        <v>13.012437917282655</v>
      </c>
    </row>
    <row r="6237" spans="1:14" x14ac:dyDescent="0.35">
      <c r="A6237">
        <f>'Profilo fotovoltaico'!B6239*LCOH!$C$20</f>
        <v>0</v>
      </c>
      <c r="B6237">
        <f>'Profilo eolico'!B6239*LCOH!$C$21</f>
        <v>193.89999999999998</v>
      </c>
      <c r="C6237">
        <f>$P$35*'Profilo fotovoltaico'!B6239</f>
        <v>0</v>
      </c>
      <c r="D6237">
        <f>$Q$37*'Profilo eolico'!B6239</f>
        <v>1131.3357060459564</v>
      </c>
      <c r="E6237">
        <f>$P$39*'Profilo fotovoltaico'!B6239+'Approvvigionamento energia'!$Q$39*'Profilo eolico'!B6239</f>
        <v>848.50177953446723</v>
      </c>
      <c r="F6237">
        <f>$P$41*'Profilo fotovoltaico'!B6239+'Approvvigionamento energia'!$Q$41*'Profilo eolico'!B6239</f>
        <v>565.66785302297819</v>
      </c>
      <c r="G6237">
        <f>$P$43*'Profilo fotovoltaico'!B6239+'Approvvigionamento energia'!$Q$43*'Profilo eolico'!B6239</f>
        <v>282.8339265114891</v>
      </c>
      <c r="H6237">
        <f t="shared" si="194"/>
        <v>1138.4335154826958</v>
      </c>
      <c r="I6237">
        <f>IF(LCOH!$C$28=Menu!$A$1,'Approvvigionamento energia'!C6237,0)+IF(LCOH!$C$28=Menu!$A$2,'Approvvigionamento energia'!D6237,0)+IF(LCOH!$C$28=Menu!$A$3,'Approvvigionamento energia'!E6237,0)+IF(LCOH!$C$28=Menu!$A$4,'Approvvigionamento energia'!F6237,0)+IF(LCOH!$C$28=Menu!$A$5,'Approvvigionamento energia'!G6237,0)+IF(LCOH!$C$28=Menu!$A$6,'Approvvigionamento energia'!H6237,0)</f>
        <v>565.66785302297819</v>
      </c>
      <c r="J6237">
        <f>'Approvvigionamento energia'!A6237+'Approvvigionamento energia'!B6237+'Approvvigionamento energia'!I6237</f>
        <v>759.56785302297817</v>
      </c>
      <c r="K6237">
        <f>IF(MIN(LCOH!$C$18,J6237)&gt;=$P$48*LCOH!$C$18, MIN(LCOH!$C$18,J6237),0)</f>
        <v>759.56785302297817</v>
      </c>
      <c r="L6237">
        <f t="shared" si="195"/>
        <v>0</v>
      </c>
      <c r="M6237">
        <f>K6237/LCOH!$C$18</f>
        <v>0.5063785686819855</v>
      </c>
      <c r="N6237">
        <f>K6237/LCOH!$C$34</f>
        <v>14.635218748034262</v>
      </c>
    </row>
    <row r="6238" spans="1:14" x14ac:dyDescent="0.35">
      <c r="A6238">
        <f>'Profilo fotovoltaico'!B6240*LCOH!$C$20</f>
        <v>0</v>
      </c>
      <c r="B6238">
        <f>'Profilo eolico'!B6240*LCOH!$C$21</f>
        <v>216.79999999999998</v>
      </c>
      <c r="C6238">
        <f>$P$35*'Profilo fotovoltaico'!B6240</f>
        <v>0</v>
      </c>
      <c r="D6238">
        <f>$Q$37*'Profilo eolico'!B6240</f>
        <v>1264.9488451302907</v>
      </c>
      <c r="E6238">
        <f>$P$39*'Profilo fotovoltaico'!B6240+'Approvvigionamento energia'!$Q$39*'Profilo eolico'!B6240</f>
        <v>948.71163384771796</v>
      </c>
      <c r="F6238">
        <f>$P$41*'Profilo fotovoltaico'!B6240+'Approvvigionamento energia'!$Q$41*'Profilo eolico'!B6240</f>
        <v>632.47442256514535</v>
      </c>
      <c r="G6238">
        <f>$P$43*'Profilo fotovoltaico'!B6240+'Approvvigionamento energia'!$Q$43*'Profilo eolico'!B6240</f>
        <v>316.23721128257267</v>
      </c>
      <c r="H6238">
        <f t="shared" si="194"/>
        <v>1138.4335154826958</v>
      </c>
      <c r="I6238">
        <f>IF(LCOH!$C$28=Menu!$A$1,'Approvvigionamento energia'!C6238,0)+IF(LCOH!$C$28=Menu!$A$2,'Approvvigionamento energia'!D6238,0)+IF(LCOH!$C$28=Menu!$A$3,'Approvvigionamento energia'!E6238,0)+IF(LCOH!$C$28=Menu!$A$4,'Approvvigionamento energia'!F6238,0)+IF(LCOH!$C$28=Menu!$A$5,'Approvvigionamento energia'!G6238,0)+IF(LCOH!$C$28=Menu!$A$6,'Approvvigionamento energia'!H6238,0)</f>
        <v>632.47442256514535</v>
      </c>
      <c r="J6238">
        <f>'Approvvigionamento energia'!A6238+'Approvvigionamento energia'!B6238+'Approvvigionamento energia'!I6238</f>
        <v>849.2744225651453</v>
      </c>
      <c r="K6238">
        <f>IF(MIN(LCOH!$C$18,J6238)&gt;=$P$48*LCOH!$C$18, MIN(LCOH!$C$18,J6238),0)</f>
        <v>849.2744225651453</v>
      </c>
      <c r="L6238">
        <f t="shared" si="195"/>
        <v>0</v>
      </c>
      <c r="M6238">
        <f>K6238/LCOH!$C$18</f>
        <v>0.56618294837676353</v>
      </c>
      <c r="N6238">
        <f>K6238/LCOH!$C$34</f>
        <v>16.363669028230159</v>
      </c>
    </row>
    <row r="6239" spans="1:14" x14ac:dyDescent="0.35">
      <c r="A6239">
        <f>'Profilo fotovoltaico'!B6241*LCOH!$C$20</f>
        <v>0</v>
      </c>
      <c r="B6239">
        <f>'Profilo eolico'!B6241*LCOH!$C$21</f>
        <v>245.60000000000002</v>
      </c>
      <c r="C6239">
        <f>$P$35*'Profilo fotovoltaico'!B6241</f>
        <v>0</v>
      </c>
      <c r="D6239">
        <f>$Q$37*'Profilo eolico'!B6241</f>
        <v>1432.9863300922482</v>
      </c>
      <c r="E6239">
        <f>$P$39*'Profilo fotovoltaico'!B6241+'Approvvigionamento energia'!$Q$39*'Profilo eolico'!B6241</f>
        <v>1074.7397475691862</v>
      </c>
      <c r="F6239">
        <f>$P$41*'Profilo fotovoltaico'!B6241+'Approvvigionamento energia'!$Q$41*'Profilo eolico'!B6241</f>
        <v>716.49316504612409</v>
      </c>
      <c r="G6239">
        <f>$P$43*'Profilo fotovoltaico'!B6241+'Approvvigionamento energia'!$Q$43*'Profilo eolico'!B6241</f>
        <v>358.24658252306205</v>
      </c>
      <c r="H6239">
        <f t="shared" si="194"/>
        <v>1138.4335154826958</v>
      </c>
      <c r="I6239">
        <f>IF(LCOH!$C$28=Menu!$A$1,'Approvvigionamento energia'!C6239,0)+IF(LCOH!$C$28=Menu!$A$2,'Approvvigionamento energia'!D6239,0)+IF(LCOH!$C$28=Menu!$A$3,'Approvvigionamento energia'!E6239,0)+IF(LCOH!$C$28=Menu!$A$4,'Approvvigionamento energia'!F6239,0)+IF(LCOH!$C$28=Menu!$A$5,'Approvvigionamento energia'!G6239,0)+IF(LCOH!$C$28=Menu!$A$6,'Approvvigionamento energia'!H6239,0)</f>
        <v>716.49316504612409</v>
      </c>
      <c r="J6239">
        <f>'Approvvigionamento energia'!A6239+'Approvvigionamento energia'!B6239+'Approvvigionamento energia'!I6239</f>
        <v>962.09316504612411</v>
      </c>
      <c r="K6239">
        <f>IF(MIN(LCOH!$C$18,J6239)&gt;=$P$48*LCOH!$C$18, MIN(LCOH!$C$18,J6239),0)</f>
        <v>962.09316504612411</v>
      </c>
      <c r="L6239">
        <f t="shared" si="195"/>
        <v>0</v>
      </c>
      <c r="M6239">
        <f>K6239/LCOH!$C$18</f>
        <v>0.64139544336408272</v>
      </c>
      <c r="N6239">
        <f>K6239/LCOH!$C$34</f>
        <v>18.537440559655572</v>
      </c>
    </row>
    <row r="6240" spans="1:14" x14ac:dyDescent="0.35">
      <c r="A6240">
        <f>'Profilo fotovoltaico'!B6242*LCOH!$C$20</f>
        <v>0</v>
      </c>
      <c r="B6240">
        <f>'Profilo eolico'!B6242*LCOH!$C$21</f>
        <v>273.10000000000002</v>
      </c>
      <c r="C6240">
        <f>$P$35*'Profilo fotovoltaico'!B6242</f>
        <v>0</v>
      </c>
      <c r="D6240">
        <f>$Q$37*'Profilo eolico'!B6242</f>
        <v>1593.4387896913395</v>
      </c>
      <c r="E6240">
        <f>$P$39*'Profilo fotovoltaico'!B6242+'Approvvigionamento energia'!$Q$39*'Profilo eolico'!B6242</f>
        <v>1195.0790922685046</v>
      </c>
      <c r="F6240">
        <f>$P$41*'Profilo fotovoltaico'!B6242+'Approvvigionamento energia'!$Q$41*'Profilo eolico'!B6242</f>
        <v>796.71939484566974</v>
      </c>
      <c r="G6240">
        <f>$P$43*'Profilo fotovoltaico'!B6242+'Approvvigionamento energia'!$Q$43*'Profilo eolico'!B6242</f>
        <v>398.35969742283487</v>
      </c>
      <c r="H6240">
        <f t="shared" si="194"/>
        <v>1138.4335154826958</v>
      </c>
      <c r="I6240">
        <f>IF(LCOH!$C$28=Menu!$A$1,'Approvvigionamento energia'!C6240,0)+IF(LCOH!$C$28=Menu!$A$2,'Approvvigionamento energia'!D6240,0)+IF(LCOH!$C$28=Menu!$A$3,'Approvvigionamento energia'!E6240,0)+IF(LCOH!$C$28=Menu!$A$4,'Approvvigionamento energia'!F6240,0)+IF(LCOH!$C$28=Menu!$A$5,'Approvvigionamento energia'!G6240,0)+IF(LCOH!$C$28=Menu!$A$6,'Approvvigionamento energia'!H6240,0)</f>
        <v>796.71939484566974</v>
      </c>
      <c r="J6240">
        <f>'Approvvigionamento energia'!A6240+'Approvvigionamento energia'!B6240+'Approvvigionamento energia'!I6240</f>
        <v>1069.8193948456696</v>
      </c>
      <c r="K6240">
        <f>IF(MIN(LCOH!$C$18,J6240)&gt;=$P$48*LCOH!$C$18, MIN(LCOH!$C$18,J6240),0)</f>
        <v>1069.8193948456696</v>
      </c>
      <c r="L6240">
        <f t="shared" si="195"/>
        <v>0</v>
      </c>
      <c r="M6240">
        <f>K6240/LCOH!$C$18</f>
        <v>0.71321292989711305</v>
      </c>
      <c r="N6240">
        <f>K6240/LCOH!$C$34</f>
        <v>20.613090459454135</v>
      </c>
    </row>
    <row r="6241" spans="1:14" x14ac:dyDescent="0.35">
      <c r="A6241">
        <f>'Profilo fotovoltaico'!B6243*LCOH!$C$20</f>
        <v>0</v>
      </c>
      <c r="B6241">
        <f>'Profilo eolico'!B6243*LCOH!$C$21</f>
        <v>290.89999999999998</v>
      </c>
      <c r="C6241">
        <f>$P$35*'Profilo fotovoltaico'!B6243</f>
        <v>0</v>
      </c>
      <c r="D6241">
        <f>$Q$37*'Profilo eolico'!B6243</f>
        <v>1697.2952908136604</v>
      </c>
      <c r="E6241">
        <f>$P$39*'Profilo fotovoltaico'!B6243+'Approvvigionamento energia'!$Q$39*'Profilo eolico'!B6243</f>
        <v>1272.971468110245</v>
      </c>
      <c r="F6241">
        <f>$P$41*'Profilo fotovoltaico'!B6243+'Approvvigionamento energia'!$Q$41*'Profilo eolico'!B6243</f>
        <v>848.64764540683018</v>
      </c>
      <c r="G6241">
        <f>$P$43*'Profilo fotovoltaico'!B6243+'Approvvigionamento energia'!$Q$43*'Profilo eolico'!B6243</f>
        <v>424.32382270341509</v>
      </c>
      <c r="H6241">
        <f t="shared" si="194"/>
        <v>1138.4335154826958</v>
      </c>
      <c r="I6241">
        <f>IF(LCOH!$C$28=Menu!$A$1,'Approvvigionamento energia'!C6241,0)+IF(LCOH!$C$28=Menu!$A$2,'Approvvigionamento energia'!D6241,0)+IF(LCOH!$C$28=Menu!$A$3,'Approvvigionamento energia'!E6241,0)+IF(LCOH!$C$28=Menu!$A$4,'Approvvigionamento energia'!F6241,0)+IF(LCOH!$C$28=Menu!$A$5,'Approvvigionamento energia'!G6241,0)+IF(LCOH!$C$28=Menu!$A$6,'Approvvigionamento energia'!H6241,0)</f>
        <v>848.64764540683018</v>
      </c>
      <c r="J6241">
        <f>'Approvvigionamento energia'!A6241+'Approvvigionamento energia'!B6241+'Approvvigionamento energia'!I6241</f>
        <v>1139.5476454068303</v>
      </c>
      <c r="K6241">
        <f>IF(MIN(LCOH!$C$18,J6241)&gt;=$P$48*LCOH!$C$18, MIN(LCOH!$C$18,J6241),0)</f>
        <v>1139.5476454068303</v>
      </c>
      <c r="L6241">
        <f t="shared" si="195"/>
        <v>0</v>
      </c>
      <c r="M6241">
        <f>K6241/LCOH!$C$18</f>
        <v>0.75969843027122019</v>
      </c>
      <c r="N6241">
        <f>K6241/LCOH!$C$34</f>
        <v>21.95660203096012</v>
      </c>
    </row>
    <row r="6242" spans="1:14" x14ac:dyDescent="0.35">
      <c r="A6242">
        <f>'Profilo fotovoltaico'!B6244*LCOH!$C$20</f>
        <v>0</v>
      </c>
      <c r="B6242">
        <f>'Profilo eolico'!B6244*LCOH!$C$21</f>
        <v>303.5</v>
      </c>
      <c r="C6242">
        <f>$P$35*'Profilo fotovoltaico'!B6244</f>
        <v>0</v>
      </c>
      <c r="D6242">
        <f>$Q$37*'Profilo eolico'!B6244</f>
        <v>1770.8116904845167</v>
      </c>
      <c r="E6242">
        <f>$P$39*'Profilo fotovoltaico'!B6244+'Approvvigionamento energia'!$Q$39*'Profilo eolico'!B6244</f>
        <v>1328.1087678633874</v>
      </c>
      <c r="F6242">
        <f>$P$41*'Profilo fotovoltaico'!B6244+'Approvvigionamento energia'!$Q$41*'Profilo eolico'!B6244</f>
        <v>885.40584524225835</v>
      </c>
      <c r="G6242">
        <f>$P$43*'Profilo fotovoltaico'!B6244+'Approvvigionamento energia'!$Q$43*'Profilo eolico'!B6244</f>
        <v>442.70292262112918</v>
      </c>
      <c r="H6242">
        <f t="shared" si="194"/>
        <v>1138.4335154826958</v>
      </c>
      <c r="I6242">
        <f>IF(LCOH!$C$28=Menu!$A$1,'Approvvigionamento energia'!C6242,0)+IF(LCOH!$C$28=Menu!$A$2,'Approvvigionamento energia'!D6242,0)+IF(LCOH!$C$28=Menu!$A$3,'Approvvigionamento energia'!E6242,0)+IF(LCOH!$C$28=Menu!$A$4,'Approvvigionamento energia'!F6242,0)+IF(LCOH!$C$28=Menu!$A$5,'Approvvigionamento energia'!G6242,0)+IF(LCOH!$C$28=Menu!$A$6,'Approvvigionamento energia'!H6242,0)</f>
        <v>885.40584524225835</v>
      </c>
      <c r="J6242">
        <f>'Approvvigionamento energia'!A6242+'Approvvigionamento energia'!B6242+'Approvvigionamento energia'!I6242</f>
        <v>1188.9058452422582</v>
      </c>
      <c r="K6242">
        <f>IF(MIN(LCOH!$C$18,J6242)&gt;=$P$48*LCOH!$C$18, MIN(LCOH!$C$18,J6242),0)</f>
        <v>1188.9058452422582</v>
      </c>
      <c r="L6242">
        <f t="shared" si="195"/>
        <v>0</v>
      </c>
      <c r="M6242">
        <f>K6242/LCOH!$C$18</f>
        <v>0.79260389682817212</v>
      </c>
      <c r="N6242">
        <f>K6242/LCOH!$C$34</f>
        <v>22.907627075958732</v>
      </c>
    </row>
    <row r="6243" spans="1:14" x14ac:dyDescent="0.35">
      <c r="A6243">
        <f>'Profilo fotovoltaico'!B6245*LCOH!$C$20</f>
        <v>0</v>
      </c>
      <c r="B6243">
        <f>'Profilo eolico'!B6245*LCOH!$C$21</f>
        <v>316.5</v>
      </c>
      <c r="C6243">
        <f>$P$35*'Profilo fotovoltaico'!B6245</f>
        <v>0</v>
      </c>
      <c r="D6243">
        <f>$Q$37*'Profilo eolico'!B6245</f>
        <v>1846.6619441131782</v>
      </c>
      <c r="E6243">
        <f>$P$39*'Profilo fotovoltaico'!B6245+'Approvvigionamento energia'!$Q$39*'Profilo eolico'!B6245</f>
        <v>1384.9964580848834</v>
      </c>
      <c r="F6243">
        <f>$P$41*'Profilo fotovoltaico'!B6245+'Approvvigionamento energia'!$Q$41*'Profilo eolico'!B6245</f>
        <v>923.33097205658908</v>
      </c>
      <c r="G6243">
        <f>$P$43*'Profilo fotovoltaico'!B6245+'Approvvigionamento energia'!$Q$43*'Profilo eolico'!B6245</f>
        <v>461.66548602829454</v>
      </c>
      <c r="H6243">
        <f t="shared" si="194"/>
        <v>1138.4335154826958</v>
      </c>
      <c r="I6243">
        <f>IF(LCOH!$C$28=Menu!$A$1,'Approvvigionamento energia'!C6243,0)+IF(LCOH!$C$28=Menu!$A$2,'Approvvigionamento energia'!D6243,0)+IF(LCOH!$C$28=Menu!$A$3,'Approvvigionamento energia'!E6243,0)+IF(LCOH!$C$28=Menu!$A$4,'Approvvigionamento energia'!F6243,0)+IF(LCOH!$C$28=Menu!$A$5,'Approvvigionamento energia'!G6243,0)+IF(LCOH!$C$28=Menu!$A$6,'Approvvigionamento energia'!H6243,0)</f>
        <v>923.33097205658908</v>
      </c>
      <c r="J6243">
        <f>'Approvvigionamento energia'!A6243+'Approvvigionamento energia'!B6243+'Approvvigionamento energia'!I6243</f>
        <v>1239.830972056589</v>
      </c>
      <c r="K6243">
        <f>IF(MIN(LCOH!$C$18,J6243)&gt;=$P$48*LCOH!$C$18, MIN(LCOH!$C$18,J6243),0)</f>
        <v>1239.830972056589</v>
      </c>
      <c r="L6243">
        <f t="shared" si="195"/>
        <v>0</v>
      </c>
      <c r="M6243">
        <f>K6243/LCOH!$C$18</f>
        <v>0.82655398137105929</v>
      </c>
      <c r="N6243">
        <f>K6243/LCOH!$C$34</f>
        <v>23.888843392227148</v>
      </c>
    </row>
    <row r="6244" spans="1:14" x14ac:dyDescent="0.35">
      <c r="A6244">
        <f>'Profilo fotovoltaico'!B6246*LCOH!$C$20</f>
        <v>0</v>
      </c>
      <c r="B6244">
        <f>'Profilo eolico'!B6246*LCOH!$C$21</f>
        <v>315.8</v>
      </c>
      <c r="C6244">
        <f>$P$35*'Profilo fotovoltaico'!B6246</f>
        <v>0</v>
      </c>
      <c r="D6244">
        <f>$Q$37*'Profilo eolico'!B6246</f>
        <v>1842.5776996870195</v>
      </c>
      <c r="E6244">
        <f>$P$39*'Profilo fotovoltaico'!B6246+'Approvvigionamento energia'!$Q$39*'Profilo eolico'!B6246</f>
        <v>1381.9332747652645</v>
      </c>
      <c r="F6244">
        <f>$P$41*'Profilo fotovoltaico'!B6246+'Approvvigionamento energia'!$Q$41*'Profilo eolico'!B6246</f>
        <v>921.28884984350975</v>
      </c>
      <c r="G6244">
        <f>$P$43*'Profilo fotovoltaico'!B6246+'Approvvigionamento energia'!$Q$43*'Profilo eolico'!B6246</f>
        <v>460.64442492175488</v>
      </c>
      <c r="H6244">
        <f t="shared" si="194"/>
        <v>1138.4335154826958</v>
      </c>
      <c r="I6244">
        <f>IF(LCOH!$C$28=Menu!$A$1,'Approvvigionamento energia'!C6244,0)+IF(LCOH!$C$28=Menu!$A$2,'Approvvigionamento energia'!D6244,0)+IF(LCOH!$C$28=Menu!$A$3,'Approvvigionamento energia'!E6244,0)+IF(LCOH!$C$28=Menu!$A$4,'Approvvigionamento energia'!F6244,0)+IF(LCOH!$C$28=Menu!$A$5,'Approvvigionamento energia'!G6244,0)+IF(LCOH!$C$28=Menu!$A$6,'Approvvigionamento energia'!H6244,0)</f>
        <v>921.28884984350975</v>
      </c>
      <c r="J6244">
        <f>'Approvvigionamento energia'!A6244+'Approvvigionamento energia'!B6244+'Approvvigionamento energia'!I6244</f>
        <v>1237.0888498435097</v>
      </c>
      <c r="K6244">
        <f>IF(MIN(LCOH!$C$18,J6244)&gt;=$P$48*LCOH!$C$18, MIN(LCOH!$C$18,J6244),0)</f>
        <v>1237.0888498435097</v>
      </c>
      <c r="L6244">
        <f t="shared" si="195"/>
        <v>0</v>
      </c>
      <c r="M6244">
        <f>K6244/LCOH!$C$18</f>
        <v>0.82472589989567313</v>
      </c>
      <c r="N6244">
        <f>K6244/LCOH!$C$34</f>
        <v>23.836008667505006</v>
      </c>
    </row>
    <row r="6245" spans="1:14" x14ac:dyDescent="0.35">
      <c r="A6245">
        <f>'Profilo fotovoltaico'!B6247*LCOH!$C$20</f>
        <v>0</v>
      </c>
      <c r="B6245">
        <f>'Profilo eolico'!B6247*LCOH!$C$21</f>
        <v>300.59999999999997</v>
      </c>
      <c r="C6245">
        <f>$P$35*'Profilo fotovoltaico'!B6247</f>
        <v>0</v>
      </c>
      <c r="D6245">
        <f>$Q$37*'Profilo eolico'!B6247</f>
        <v>1753.8912492904306</v>
      </c>
      <c r="E6245">
        <f>$P$39*'Profilo fotovoltaico'!B6247+'Approvvigionamento energia'!$Q$39*'Profilo eolico'!B6247</f>
        <v>1315.4184369678228</v>
      </c>
      <c r="F6245">
        <f>$P$41*'Profilo fotovoltaico'!B6247+'Approvvigionamento energia'!$Q$41*'Profilo eolico'!B6247</f>
        <v>876.94562464521528</v>
      </c>
      <c r="G6245">
        <f>$P$43*'Profilo fotovoltaico'!B6247+'Approvvigionamento energia'!$Q$43*'Profilo eolico'!B6247</f>
        <v>438.47281232260764</v>
      </c>
      <c r="H6245">
        <f t="shared" si="194"/>
        <v>1138.4335154826958</v>
      </c>
      <c r="I6245">
        <f>IF(LCOH!$C$28=Menu!$A$1,'Approvvigionamento energia'!C6245,0)+IF(LCOH!$C$28=Menu!$A$2,'Approvvigionamento energia'!D6245,0)+IF(LCOH!$C$28=Menu!$A$3,'Approvvigionamento energia'!E6245,0)+IF(LCOH!$C$28=Menu!$A$4,'Approvvigionamento energia'!F6245,0)+IF(LCOH!$C$28=Menu!$A$5,'Approvvigionamento energia'!G6245,0)+IF(LCOH!$C$28=Menu!$A$6,'Approvvigionamento energia'!H6245,0)</f>
        <v>876.94562464521528</v>
      </c>
      <c r="J6245">
        <f>'Approvvigionamento energia'!A6245+'Approvvigionamento energia'!B6245+'Approvvigionamento energia'!I6245</f>
        <v>1177.5456246452152</v>
      </c>
      <c r="K6245">
        <f>IF(MIN(LCOH!$C$18,J6245)&gt;=$P$48*LCOH!$C$18, MIN(LCOH!$C$18,J6245),0)</f>
        <v>1177.5456246452152</v>
      </c>
      <c r="L6245">
        <f t="shared" si="195"/>
        <v>0</v>
      </c>
      <c r="M6245">
        <f>K6245/LCOH!$C$18</f>
        <v>0.78503041643014349</v>
      </c>
      <c r="N6245">
        <f>K6245/LCOH!$C$34</f>
        <v>22.688740359252701</v>
      </c>
    </row>
    <row r="6246" spans="1:14" x14ac:dyDescent="0.35">
      <c r="A6246">
        <f>'Profilo fotovoltaico'!B6248*LCOH!$C$20</f>
        <v>0</v>
      </c>
      <c r="B6246">
        <f>'Profilo eolico'!B6248*LCOH!$C$21</f>
        <v>263.10000000000002</v>
      </c>
      <c r="C6246">
        <f>$P$35*'Profilo fotovoltaico'!B6248</f>
        <v>0</v>
      </c>
      <c r="D6246">
        <f>$Q$37*'Profilo eolico'!B6248</f>
        <v>1535.0924407462153</v>
      </c>
      <c r="E6246">
        <f>$P$39*'Profilo fotovoltaico'!B6248+'Approvvigionamento energia'!$Q$39*'Profilo eolico'!B6248</f>
        <v>1151.3193305596615</v>
      </c>
      <c r="F6246">
        <f>$P$41*'Profilo fotovoltaico'!B6248+'Approvvigionamento energia'!$Q$41*'Profilo eolico'!B6248</f>
        <v>767.54622037310764</v>
      </c>
      <c r="G6246">
        <f>$P$43*'Profilo fotovoltaico'!B6248+'Approvvigionamento energia'!$Q$43*'Profilo eolico'!B6248</f>
        <v>383.77311018655382</v>
      </c>
      <c r="H6246">
        <f t="shared" si="194"/>
        <v>1138.4335154826958</v>
      </c>
      <c r="I6246">
        <f>IF(LCOH!$C$28=Menu!$A$1,'Approvvigionamento energia'!C6246,0)+IF(LCOH!$C$28=Menu!$A$2,'Approvvigionamento energia'!D6246,0)+IF(LCOH!$C$28=Menu!$A$3,'Approvvigionamento energia'!E6246,0)+IF(LCOH!$C$28=Menu!$A$4,'Approvvigionamento energia'!F6246,0)+IF(LCOH!$C$28=Menu!$A$5,'Approvvigionamento energia'!G6246,0)+IF(LCOH!$C$28=Menu!$A$6,'Approvvigionamento energia'!H6246,0)</f>
        <v>767.54622037310764</v>
      </c>
      <c r="J6246">
        <f>'Approvvigionamento energia'!A6246+'Approvvigionamento energia'!B6246+'Approvvigionamento energia'!I6246</f>
        <v>1030.6462203731076</v>
      </c>
      <c r="K6246">
        <f>IF(MIN(LCOH!$C$18,J6246)&gt;=$P$48*LCOH!$C$18, MIN(LCOH!$C$18,J6246),0)</f>
        <v>1030.6462203731076</v>
      </c>
      <c r="L6246">
        <f t="shared" si="195"/>
        <v>0</v>
      </c>
      <c r="M6246">
        <f>K6246/LCOH!$C$18</f>
        <v>0.6870974802487384</v>
      </c>
      <c r="N6246">
        <f>K6246/LCOH!$C$34</f>
        <v>19.858308677709203</v>
      </c>
    </row>
    <row r="6247" spans="1:14" x14ac:dyDescent="0.35">
      <c r="A6247">
        <f>'Profilo fotovoltaico'!B6249*LCOH!$C$20</f>
        <v>29</v>
      </c>
      <c r="B6247">
        <f>'Profilo eolico'!B6249*LCOH!$C$21</f>
        <v>212.10000000000002</v>
      </c>
      <c r="C6247">
        <f>$P$35*'Profilo fotovoltaico'!B6249</f>
        <v>213.28375344103989</v>
      </c>
      <c r="D6247">
        <f>$Q$37*'Profilo eolico'!B6249</f>
        <v>1237.5260611260824</v>
      </c>
      <c r="E6247">
        <f>$P$39*'Profilo fotovoltaico'!B6249+'Approvvigionamento energia'!$Q$39*'Profilo eolico'!B6249</f>
        <v>981.46548420482179</v>
      </c>
      <c r="F6247">
        <f>$P$41*'Profilo fotovoltaico'!B6249+'Approvvigionamento energia'!$Q$41*'Profilo eolico'!B6249</f>
        <v>725.4049072835611</v>
      </c>
      <c r="G6247">
        <f>$P$43*'Profilo fotovoltaico'!B6249+'Approvvigionamento energia'!$Q$43*'Profilo eolico'!B6249</f>
        <v>469.34433036230052</v>
      </c>
      <c r="H6247">
        <f t="shared" si="194"/>
        <v>1138.4335154826958</v>
      </c>
      <c r="I6247">
        <f>IF(LCOH!$C$28=Menu!$A$1,'Approvvigionamento energia'!C6247,0)+IF(LCOH!$C$28=Menu!$A$2,'Approvvigionamento energia'!D6247,0)+IF(LCOH!$C$28=Menu!$A$3,'Approvvigionamento energia'!E6247,0)+IF(LCOH!$C$28=Menu!$A$4,'Approvvigionamento energia'!F6247,0)+IF(LCOH!$C$28=Menu!$A$5,'Approvvigionamento energia'!G6247,0)+IF(LCOH!$C$28=Menu!$A$6,'Approvvigionamento energia'!H6247,0)</f>
        <v>725.4049072835611</v>
      </c>
      <c r="J6247">
        <f>'Approvvigionamento energia'!A6247+'Approvvigionamento energia'!B6247+'Approvvigionamento energia'!I6247</f>
        <v>966.50490728356112</v>
      </c>
      <c r="K6247">
        <f>IF(MIN(LCOH!$C$18,J6247)&gt;=$P$48*LCOH!$C$18, MIN(LCOH!$C$18,J6247),0)</f>
        <v>966.50490728356112</v>
      </c>
      <c r="L6247">
        <f t="shared" si="195"/>
        <v>0</v>
      </c>
      <c r="M6247">
        <f>K6247/LCOH!$C$18</f>
        <v>0.64433660485570743</v>
      </c>
      <c r="N6247">
        <f>K6247/LCOH!$C$34</f>
        <v>18.622445227043567</v>
      </c>
    </row>
    <row r="6248" spans="1:14" x14ac:dyDescent="0.35">
      <c r="A6248">
        <f>'Profilo fotovoltaico'!B6250*LCOH!$C$20</f>
        <v>152</v>
      </c>
      <c r="B6248">
        <f>'Profilo eolico'!B6250*LCOH!$C$21</f>
        <v>201.2</v>
      </c>
      <c r="C6248">
        <f>$P$35*'Profilo fotovoltaico'!B6250</f>
        <v>1117.9010525185538</v>
      </c>
      <c r="D6248">
        <f>$Q$37*'Profilo eolico'!B6250</f>
        <v>1173.9285407758971</v>
      </c>
      <c r="E6248">
        <f>$P$39*'Profilo fotovoltaico'!B6250+'Approvvigionamento energia'!$Q$39*'Profilo eolico'!B6250</f>
        <v>1159.9216687115611</v>
      </c>
      <c r="F6248">
        <f>$P$41*'Profilo fotovoltaico'!B6250+'Approvvigionamento energia'!$Q$41*'Profilo eolico'!B6250</f>
        <v>1145.9147966472256</v>
      </c>
      <c r="G6248">
        <f>$P$43*'Profilo fotovoltaico'!B6250+'Approvvigionamento energia'!$Q$43*'Profilo eolico'!B6250</f>
        <v>1131.9079245828898</v>
      </c>
      <c r="H6248">
        <f t="shared" si="194"/>
        <v>1138.4335154826958</v>
      </c>
      <c r="I6248">
        <f>IF(LCOH!$C$28=Menu!$A$1,'Approvvigionamento energia'!C6248,0)+IF(LCOH!$C$28=Menu!$A$2,'Approvvigionamento energia'!D6248,0)+IF(LCOH!$C$28=Menu!$A$3,'Approvvigionamento energia'!E6248,0)+IF(LCOH!$C$28=Menu!$A$4,'Approvvigionamento energia'!F6248,0)+IF(LCOH!$C$28=Menu!$A$5,'Approvvigionamento energia'!G6248,0)+IF(LCOH!$C$28=Menu!$A$6,'Approvvigionamento energia'!H6248,0)</f>
        <v>1145.9147966472256</v>
      </c>
      <c r="J6248">
        <f>'Approvvigionamento energia'!A6248+'Approvvigionamento energia'!B6248+'Approvvigionamento energia'!I6248</f>
        <v>1499.1147966472256</v>
      </c>
      <c r="K6248">
        <f>IF(MIN(LCOH!$C$18,J6248)&gt;=$P$48*LCOH!$C$18, MIN(LCOH!$C$18,J6248),0)</f>
        <v>1499.1147966472256</v>
      </c>
      <c r="L6248">
        <f t="shared" si="195"/>
        <v>0</v>
      </c>
      <c r="M6248">
        <f>K6248/LCOH!$C$18</f>
        <v>0.99940986443148372</v>
      </c>
      <c r="N6248">
        <f>K6248/LCOH!$C$34</f>
        <v>28.884678162759645</v>
      </c>
    </row>
    <row r="6249" spans="1:14" x14ac:dyDescent="0.35">
      <c r="A6249">
        <f>'Profilo fotovoltaico'!B6251*LCOH!$C$20</f>
        <v>301</v>
      </c>
      <c r="B6249">
        <f>'Profilo eolico'!B6251*LCOH!$C$21</f>
        <v>225</v>
      </c>
      <c r="C6249">
        <f>$P$35*'Profilo fotovoltaico'!B6251</f>
        <v>2213.7382684742415</v>
      </c>
      <c r="D6249">
        <f>$Q$37*'Profilo eolico'!B6251</f>
        <v>1312.7928512652925</v>
      </c>
      <c r="E6249">
        <f>$P$39*'Profilo fotovoltaico'!B6251+'Approvvigionamento energia'!$Q$39*'Profilo eolico'!B6251</f>
        <v>1538.0292055675297</v>
      </c>
      <c r="F6249">
        <f>$P$41*'Profilo fotovoltaico'!B6251+'Approvvigionamento energia'!$Q$41*'Profilo eolico'!B6251</f>
        <v>1763.265559869767</v>
      </c>
      <c r="G6249">
        <f>$P$43*'Profilo fotovoltaico'!B6251+'Approvvigionamento energia'!$Q$43*'Profilo eolico'!B6251</f>
        <v>1988.5019141720043</v>
      </c>
      <c r="H6249">
        <f t="shared" si="194"/>
        <v>1138.4335154826958</v>
      </c>
      <c r="I6249">
        <f>IF(LCOH!$C$28=Menu!$A$1,'Approvvigionamento energia'!C6249,0)+IF(LCOH!$C$28=Menu!$A$2,'Approvvigionamento energia'!D6249,0)+IF(LCOH!$C$28=Menu!$A$3,'Approvvigionamento energia'!E6249,0)+IF(LCOH!$C$28=Menu!$A$4,'Approvvigionamento energia'!F6249,0)+IF(LCOH!$C$28=Menu!$A$5,'Approvvigionamento energia'!G6249,0)+IF(LCOH!$C$28=Menu!$A$6,'Approvvigionamento energia'!H6249,0)</f>
        <v>1763.265559869767</v>
      </c>
      <c r="J6249">
        <f>'Approvvigionamento energia'!A6249+'Approvvigionamento energia'!B6249+'Approvvigionamento energia'!I6249</f>
        <v>2289.265559869767</v>
      </c>
      <c r="K6249">
        <f>IF(MIN(LCOH!$C$18,J6249)&gt;=$P$48*LCOH!$C$18, MIN(LCOH!$C$18,J6249),0)</f>
        <v>1500</v>
      </c>
      <c r="L6249">
        <f t="shared" si="195"/>
        <v>789.265559869767</v>
      </c>
      <c r="M6249">
        <f>K6249/LCOH!$C$18</f>
        <v>1</v>
      </c>
      <c r="N6249">
        <f>K6249/LCOH!$C$34</f>
        <v>28.901734104046245</v>
      </c>
    </row>
    <row r="6250" spans="1:14" x14ac:dyDescent="0.35">
      <c r="A6250">
        <f>'Profilo fotovoltaico'!B6252*LCOH!$C$20</f>
        <v>430</v>
      </c>
      <c r="B6250">
        <f>'Profilo eolico'!B6252*LCOH!$C$21</f>
        <v>233.7</v>
      </c>
      <c r="C6250">
        <f>$P$35*'Profilo fotovoltaico'!B6252</f>
        <v>3162.4832406774881</v>
      </c>
      <c r="D6250">
        <f>$Q$37*'Profilo eolico'!B6252</f>
        <v>1363.5541748475505</v>
      </c>
      <c r="E6250">
        <f>$P$39*'Profilo fotovoltaico'!B6252+'Approvvigionamento energia'!$Q$39*'Profilo eolico'!B6252</f>
        <v>1813.2864413050347</v>
      </c>
      <c r="F6250">
        <f>$P$41*'Profilo fotovoltaico'!B6252+'Approvvigionamento energia'!$Q$41*'Profilo eolico'!B6252</f>
        <v>2263.0187077625192</v>
      </c>
      <c r="G6250">
        <f>$P$43*'Profilo fotovoltaico'!B6252+'Approvvigionamento energia'!$Q$43*'Profilo eolico'!B6252</f>
        <v>2712.7509742200036</v>
      </c>
      <c r="H6250">
        <f t="shared" si="194"/>
        <v>1138.4335154826958</v>
      </c>
      <c r="I6250">
        <f>IF(LCOH!$C$28=Menu!$A$1,'Approvvigionamento energia'!C6250,0)+IF(LCOH!$C$28=Menu!$A$2,'Approvvigionamento energia'!D6250,0)+IF(LCOH!$C$28=Menu!$A$3,'Approvvigionamento energia'!E6250,0)+IF(LCOH!$C$28=Menu!$A$4,'Approvvigionamento energia'!F6250,0)+IF(LCOH!$C$28=Menu!$A$5,'Approvvigionamento energia'!G6250,0)+IF(LCOH!$C$28=Menu!$A$6,'Approvvigionamento energia'!H6250,0)</f>
        <v>2263.0187077625192</v>
      </c>
      <c r="J6250">
        <f>'Approvvigionamento energia'!A6250+'Approvvigionamento energia'!B6250+'Approvvigionamento energia'!I6250</f>
        <v>2926.7187077625194</v>
      </c>
      <c r="K6250">
        <f>IF(MIN(LCOH!$C$18,J6250)&gt;=$P$48*LCOH!$C$18, MIN(LCOH!$C$18,J6250),0)</f>
        <v>1500</v>
      </c>
      <c r="L6250">
        <f t="shared" si="195"/>
        <v>1426.7187077625194</v>
      </c>
      <c r="M6250">
        <f>K6250/LCOH!$C$18</f>
        <v>1</v>
      </c>
      <c r="N6250">
        <f>K6250/LCOH!$C$34</f>
        <v>28.901734104046245</v>
      </c>
    </row>
    <row r="6251" spans="1:14" x14ac:dyDescent="0.35">
      <c r="A6251">
        <f>'Profilo fotovoltaico'!B6253*LCOH!$C$20</f>
        <v>525</v>
      </c>
      <c r="B6251">
        <f>'Profilo eolico'!B6253*LCOH!$C$21</f>
        <v>244.5</v>
      </c>
      <c r="C6251">
        <f>$P$35*'Profilo fotovoltaico'!B6253</f>
        <v>3861.1713985015845</v>
      </c>
      <c r="D6251">
        <f>$Q$37*'Profilo eolico'!B6253</f>
        <v>1426.5682317082844</v>
      </c>
      <c r="E6251">
        <f>$P$39*'Profilo fotovoltaico'!B6253+'Approvvigionamento energia'!$Q$39*'Profilo eolico'!B6253</f>
        <v>2035.2190234066093</v>
      </c>
      <c r="F6251">
        <f>$P$41*'Profilo fotovoltaico'!B6253+'Approvvigionamento energia'!$Q$41*'Profilo eolico'!B6253</f>
        <v>2643.8698151049343</v>
      </c>
      <c r="G6251">
        <f>$P$43*'Profilo fotovoltaico'!B6253+'Approvvigionamento energia'!$Q$43*'Profilo eolico'!B6253</f>
        <v>3252.5206068032594</v>
      </c>
      <c r="H6251">
        <f t="shared" si="194"/>
        <v>1138.4335154826958</v>
      </c>
      <c r="I6251">
        <f>IF(LCOH!$C$28=Menu!$A$1,'Approvvigionamento energia'!C6251,0)+IF(LCOH!$C$28=Menu!$A$2,'Approvvigionamento energia'!D6251,0)+IF(LCOH!$C$28=Menu!$A$3,'Approvvigionamento energia'!E6251,0)+IF(LCOH!$C$28=Menu!$A$4,'Approvvigionamento energia'!F6251,0)+IF(LCOH!$C$28=Menu!$A$5,'Approvvigionamento energia'!G6251,0)+IF(LCOH!$C$28=Menu!$A$6,'Approvvigionamento energia'!H6251,0)</f>
        <v>2643.8698151049343</v>
      </c>
      <c r="J6251">
        <f>'Approvvigionamento energia'!A6251+'Approvvigionamento energia'!B6251+'Approvvigionamento energia'!I6251</f>
        <v>3413.3698151049343</v>
      </c>
      <c r="K6251">
        <f>IF(MIN(LCOH!$C$18,J6251)&gt;=$P$48*LCOH!$C$18, MIN(LCOH!$C$18,J6251),0)</f>
        <v>1500</v>
      </c>
      <c r="L6251">
        <f t="shared" si="195"/>
        <v>1913.3698151049343</v>
      </c>
      <c r="M6251">
        <f>K6251/LCOH!$C$18</f>
        <v>1</v>
      </c>
      <c r="N6251">
        <f>K6251/LCOH!$C$34</f>
        <v>28.901734104046245</v>
      </c>
    </row>
    <row r="6252" spans="1:14" x14ac:dyDescent="0.35">
      <c r="A6252">
        <f>'Profilo fotovoltaico'!B6254*LCOH!$C$20</f>
        <v>578</v>
      </c>
      <c r="B6252">
        <f>'Profilo eolico'!B6254*LCOH!$C$21</f>
        <v>261.7</v>
      </c>
      <c r="C6252">
        <f>$P$35*'Profilo fotovoltaico'!B6254</f>
        <v>4250.9658444455536</v>
      </c>
      <c r="D6252">
        <f>$Q$37*'Profilo eolico'!B6254</f>
        <v>1526.9239518938978</v>
      </c>
      <c r="E6252">
        <f>$P$39*'Profilo fotovoltaico'!B6254+'Approvvigionamento energia'!$Q$39*'Profilo eolico'!B6254</f>
        <v>2207.9344250318118</v>
      </c>
      <c r="F6252">
        <f>$P$41*'Profilo fotovoltaico'!B6254+'Approvvigionamento energia'!$Q$41*'Profilo eolico'!B6254</f>
        <v>2888.9448981697255</v>
      </c>
      <c r="G6252">
        <f>$P$43*'Profilo fotovoltaico'!B6254+'Approvvigionamento energia'!$Q$43*'Profilo eolico'!B6254</f>
        <v>3569.9553713076393</v>
      </c>
      <c r="H6252">
        <f t="shared" si="194"/>
        <v>1138.4335154826958</v>
      </c>
      <c r="I6252">
        <f>IF(LCOH!$C$28=Menu!$A$1,'Approvvigionamento energia'!C6252,0)+IF(LCOH!$C$28=Menu!$A$2,'Approvvigionamento energia'!D6252,0)+IF(LCOH!$C$28=Menu!$A$3,'Approvvigionamento energia'!E6252,0)+IF(LCOH!$C$28=Menu!$A$4,'Approvvigionamento energia'!F6252,0)+IF(LCOH!$C$28=Menu!$A$5,'Approvvigionamento energia'!G6252,0)+IF(LCOH!$C$28=Menu!$A$6,'Approvvigionamento energia'!H6252,0)</f>
        <v>2888.9448981697255</v>
      </c>
      <c r="J6252">
        <f>'Approvvigionamento energia'!A6252+'Approvvigionamento energia'!B6252+'Approvvigionamento energia'!I6252</f>
        <v>3728.6448981697258</v>
      </c>
      <c r="K6252">
        <f>IF(MIN(LCOH!$C$18,J6252)&gt;=$P$48*LCOH!$C$18, MIN(LCOH!$C$18,J6252),0)</f>
        <v>1500</v>
      </c>
      <c r="L6252">
        <f t="shared" si="195"/>
        <v>2228.6448981697258</v>
      </c>
      <c r="M6252">
        <f>K6252/LCOH!$C$18</f>
        <v>1</v>
      </c>
      <c r="N6252">
        <f>K6252/LCOH!$C$34</f>
        <v>28.901734104046245</v>
      </c>
    </row>
    <row r="6253" spans="1:14" x14ac:dyDescent="0.35">
      <c r="A6253">
        <f>'Profilo fotovoltaico'!B6255*LCOH!$C$20</f>
        <v>585</v>
      </c>
      <c r="B6253">
        <f>'Profilo eolico'!B6255*LCOH!$C$21</f>
        <v>283.5</v>
      </c>
      <c r="C6253">
        <f>$P$35*'Profilo fotovoltaico'!B6255</f>
        <v>4302.4481297589082</v>
      </c>
      <c r="D6253">
        <f>$Q$37*'Profilo eolico'!B6255</f>
        <v>1654.1189925942683</v>
      </c>
      <c r="E6253">
        <f>$P$39*'Profilo fotovoltaico'!B6255+'Approvvigionamento energia'!$Q$39*'Profilo eolico'!B6255</f>
        <v>2316.2012768854283</v>
      </c>
      <c r="F6253">
        <f>$P$41*'Profilo fotovoltaico'!B6255+'Approvvigionamento energia'!$Q$41*'Profilo eolico'!B6255</f>
        <v>2978.2835611765881</v>
      </c>
      <c r="G6253">
        <f>$P$43*'Profilo fotovoltaico'!B6255+'Approvvigionamento energia'!$Q$43*'Profilo eolico'!B6255</f>
        <v>3640.3658454677484</v>
      </c>
      <c r="H6253">
        <f t="shared" si="194"/>
        <v>1138.4335154826958</v>
      </c>
      <c r="I6253">
        <f>IF(LCOH!$C$28=Menu!$A$1,'Approvvigionamento energia'!C6253,0)+IF(LCOH!$C$28=Menu!$A$2,'Approvvigionamento energia'!D6253,0)+IF(LCOH!$C$28=Menu!$A$3,'Approvvigionamento energia'!E6253,0)+IF(LCOH!$C$28=Menu!$A$4,'Approvvigionamento energia'!F6253,0)+IF(LCOH!$C$28=Menu!$A$5,'Approvvigionamento energia'!G6253,0)+IF(LCOH!$C$28=Menu!$A$6,'Approvvigionamento energia'!H6253,0)</f>
        <v>2978.2835611765881</v>
      </c>
      <c r="J6253">
        <f>'Approvvigionamento energia'!A6253+'Approvvigionamento energia'!B6253+'Approvvigionamento energia'!I6253</f>
        <v>3846.7835611765881</v>
      </c>
      <c r="K6253">
        <f>IF(MIN(LCOH!$C$18,J6253)&gt;=$P$48*LCOH!$C$18, MIN(LCOH!$C$18,J6253),0)</f>
        <v>1500</v>
      </c>
      <c r="L6253">
        <f t="shared" si="195"/>
        <v>2346.7835611765881</v>
      </c>
      <c r="M6253">
        <f>K6253/LCOH!$C$18</f>
        <v>1</v>
      </c>
      <c r="N6253">
        <f>K6253/LCOH!$C$34</f>
        <v>28.901734104046245</v>
      </c>
    </row>
    <row r="6254" spans="1:14" x14ac:dyDescent="0.35">
      <c r="A6254">
        <f>'Profilo fotovoltaico'!B6256*LCOH!$C$20</f>
        <v>549</v>
      </c>
      <c r="B6254">
        <f>'Profilo eolico'!B6256*LCOH!$C$21</f>
        <v>304</v>
      </c>
      <c r="C6254">
        <f>$P$35*'Profilo fotovoltaico'!B6256</f>
        <v>4037.6820910045139</v>
      </c>
      <c r="D6254">
        <f>$Q$37*'Profilo eolico'!B6256</f>
        <v>1773.7290079317729</v>
      </c>
      <c r="E6254">
        <f>$P$39*'Profilo fotovoltaico'!B6256+'Approvvigionamento energia'!$Q$39*'Profilo eolico'!B6256</f>
        <v>2339.7172786999581</v>
      </c>
      <c r="F6254">
        <f>$P$41*'Profilo fotovoltaico'!B6256+'Approvvigionamento energia'!$Q$41*'Profilo eolico'!B6256</f>
        <v>2905.7055494681435</v>
      </c>
      <c r="G6254">
        <f>$P$43*'Profilo fotovoltaico'!B6256+'Approvvigionamento energia'!$Q$43*'Profilo eolico'!B6256</f>
        <v>3471.693820236329</v>
      </c>
      <c r="H6254">
        <f t="shared" si="194"/>
        <v>1138.4335154826958</v>
      </c>
      <c r="I6254">
        <f>IF(LCOH!$C$28=Menu!$A$1,'Approvvigionamento energia'!C6254,0)+IF(LCOH!$C$28=Menu!$A$2,'Approvvigionamento energia'!D6254,0)+IF(LCOH!$C$28=Menu!$A$3,'Approvvigionamento energia'!E6254,0)+IF(LCOH!$C$28=Menu!$A$4,'Approvvigionamento energia'!F6254,0)+IF(LCOH!$C$28=Menu!$A$5,'Approvvigionamento energia'!G6254,0)+IF(LCOH!$C$28=Menu!$A$6,'Approvvigionamento energia'!H6254,0)</f>
        <v>2905.7055494681435</v>
      </c>
      <c r="J6254">
        <f>'Approvvigionamento energia'!A6254+'Approvvigionamento energia'!B6254+'Approvvigionamento energia'!I6254</f>
        <v>3758.7055494681435</v>
      </c>
      <c r="K6254">
        <f>IF(MIN(LCOH!$C$18,J6254)&gt;=$P$48*LCOH!$C$18, MIN(LCOH!$C$18,J6254),0)</f>
        <v>1500</v>
      </c>
      <c r="L6254">
        <f t="shared" si="195"/>
        <v>2258.7055494681435</v>
      </c>
      <c r="M6254">
        <f>K6254/LCOH!$C$18</f>
        <v>1</v>
      </c>
      <c r="N6254">
        <f>K6254/LCOH!$C$34</f>
        <v>28.901734104046245</v>
      </c>
    </row>
    <row r="6255" spans="1:14" x14ac:dyDescent="0.35">
      <c r="A6255">
        <f>'Profilo fotovoltaico'!B6257*LCOH!$C$20</f>
        <v>457</v>
      </c>
      <c r="B6255">
        <f>'Profilo eolico'!B6257*LCOH!$C$21</f>
        <v>317.8</v>
      </c>
      <c r="C6255">
        <f>$P$35*'Profilo fotovoltaico'!B6257</f>
        <v>3361.0577697432836</v>
      </c>
      <c r="D6255">
        <f>$Q$37*'Profilo eolico'!B6257</f>
        <v>1854.2469694760443</v>
      </c>
      <c r="E6255">
        <f>$P$39*'Profilo fotovoltaico'!B6257+'Approvvigionamento energia'!$Q$39*'Profilo eolico'!B6257</f>
        <v>2230.9496695428543</v>
      </c>
      <c r="F6255">
        <f>$P$41*'Profilo fotovoltaico'!B6257+'Approvvigionamento energia'!$Q$41*'Profilo eolico'!B6257</f>
        <v>2607.6523696096638</v>
      </c>
      <c r="G6255">
        <f>$P$43*'Profilo fotovoltaico'!B6257+'Approvvigionamento energia'!$Q$43*'Profilo eolico'!B6257</f>
        <v>2984.3550696764742</v>
      </c>
      <c r="H6255">
        <f t="shared" si="194"/>
        <v>1138.4335154826958</v>
      </c>
      <c r="I6255">
        <f>IF(LCOH!$C$28=Menu!$A$1,'Approvvigionamento energia'!C6255,0)+IF(LCOH!$C$28=Menu!$A$2,'Approvvigionamento energia'!D6255,0)+IF(LCOH!$C$28=Menu!$A$3,'Approvvigionamento energia'!E6255,0)+IF(LCOH!$C$28=Menu!$A$4,'Approvvigionamento energia'!F6255,0)+IF(LCOH!$C$28=Menu!$A$5,'Approvvigionamento energia'!G6255,0)+IF(LCOH!$C$28=Menu!$A$6,'Approvvigionamento energia'!H6255,0)</f>
        <v>2607.6523696096638</v>
      </c>
      <c r="J6255">
        <f>'Approvvigionamento energia'!A6255+'Approvvigionamento energia'!B6255+'Approvvigionamento energia'!I6255</f>
        <v>3382.4523696096639</v>
      </c>
      <c r="K6255">
        <f>IF(MIN(LCOH!$C$18,J6255)&gt;=$P$48*LCOH!$C$18, MIN(LCOH!$C$18,J6255),0)</f>
        <v>1500</v>
      </c>
      <c r="L6255">
        <f t="shared" si="195"/>
        <v>1882.4523696096639</v>
      </c>
      <c r="M6255">
        <f>K6255/LCOH!$C$18</f>
        <v>1</v>
      </c>
      <c r="N6255">
        <f>K6255/LCOH!$C$34</f>
        <v>28.901734104046245</v>
      </c>
    </row>
    <row r="6256" spans="1:14" x14ac:dyDescent="0.35">
      <c r="A6256">
        <f>'Profilo fotovoltaico'!B6258*LCOH!$C$20</f>
        <v>321</v>
      </c>
      <c r="B6256">
        <f>'Profilo eolico'!B6258*LCOH!$C$21</f>
        <v>317.5</v>
      </c>
      <c r="C6256">
        <f>$P$35*'Profilo fotovoltaico'!B6258</f>
        <v>2360.8305122266829</v>
      </c>
      <c r="D6256">
        <f>$Q$37*'Profilo eolico'!B6258</f>
        <v>1852.4965790076906</v>
      </c>
      <c r="E6256">
        <f>$P$39*'Profilo fotovoltaico'!B6258+'Approvvigionamento energia'!$Q$39*'Profilo eolico'!B6258</f>
        <v>1979.5800623124385</v>
      </c>
      <c r="F6256">
        <f>$P$41*'Profilo fotovoltaico'!B6258+'Approvvigionamento energia'!$Q$41*'Profilo eolico'!B6258</f>
        <v>2106.6635456171866</v>
      </c>
      <c r="G6256">
        <f>$P$43*'Profilo fotovoltaico'!B6258+'Approvvigionamento energia'!$Q$43*'Profilo eolico'!B6258</f>
        <v>2233.747028921935</v>
      </c>
      <c r="H6256">
        <f t="shared" si="194"/>
        <v>1138.4335154826958</v>
      </c>
      <c r="I6256">
        <f>IF(LCOH!$C$28=Menu!$A$1,'Approvvigionamento energia'!C6256,0)+IF(LCOH!$C$28=Menu!$A$2,'Approvvigionamento energia'!D6256,0)+IF(LCOH!$C$28=Menu!$A$3,'Approvvigionamento energia'!E6256,0)+IF(LCOH!$C$28=Menu!$A$4,'Approvvigionamento energia'!F6256,0)+IF(LCOH!$C$28=Menu!$A$5,'Approvvigionamento energia'!G6256,0)+IF(LCOH!$C$28=Menu!$A$6,'Approvvigionamento energia'!H6256,0)</f>
        <v>2106.6635456171866</v>
      </c>
      <c r="J6256">
        <f>'Approvvigionamento energia'!A6256+'Approvvigionamento energia'!B6256+'Approvvigionamento energia'!I6256</f>
        <v>2745.1635456171866</v>
      </c>
      <c r="K6256">
        <f>IF(MIN(LCOH!$C$18,J6256)&gt;=$P$48*LCOH!$C$18, MIN(LCOH!$C$18,J6256),0)</f>
        <v>1500</v>
      </c>
      <c r="L6256">
        <f t="shared" si="195"/>
        <v>1245.1635456171866</v>
      </c>
      <c r="M6256">
        <f>K6256/LCOH!$C$18</f>
        <v>1</v>
      </c>
      <c r="N6256">
        <f>K6256/LCOH!$C$34</f>
        <v>28.901734104046245</v>
      </c>
    </row>
    <row r="6257" spans="1:14" x14ac:dyDescent="0.35">
      <c r="A6257">
        <f>'Profilo fotovoltaico'!B6259*LCOH!$C$20</f>
        <v>174</v>
      </c>
      <c r="B6257">
        <f>'Profilo eolico'!B6259*LCOH!$C$21</f>
        <v>300</v>
      </c>
      <c r="C6257">
        <f>$P$35*'Profilo fotovoltaico'!B6259</f>
        <v>1279.7025206462392</v>
      </c>
      <c r="D6257">
        <f>$Q$37*'Profilo eolico'!B6259</f>
        <v>1750.3904683537232</v>
      </c>
      <c r="E6257">
        <f>$P$39*'Profilo fotovoltaico'!B6259+'Approvvigionamento energia'!$Q$39*'Profilo eolico'!B6259</f>
        <v>1632.7184814268521</v>
      </c>
      <c r="F6257">
        <f>$P$41*'Profilo fotovoltaico'!B6259+'Approvvigionamento energia'!$Q$41*'Profilo eolico'!B6259</f>
        <v>1515.0464944999812</v>
      </c>
      <c r="G6257">
        <f>$P$43*'Profilo fotovoltaico'!B6259+'Approvvigionamento energia'!$Q$43*'Profilo eolico'!B6259</f>
        <v>1397.3745075731103</v>
      </c>
      <c r="H6257">
        <f t="shared" si="194"/>
        <v>1138.4335154826958</v>
      </c>
      <c r="I6257">
        <f>IF(LCOH!$C$28=Menu!$A$1,'Approvvigionamento energia'!C6257,0)+IF(LCOH!$C$28=Menu!$A$2,'Approvvigionamento energia'!D6257,0)+IF(LCOH!$C$28=Menu!$A$3,'Approvvigionamento energia'!E6257,0)+IF(LCOH!$C$28=Menu!$A$4,'Approvvigionamento energia'!F6257,0)+IF(LCOH!$C$28=Menu!$A$5,'Approvvigionamento energia'!G6257,0)+IF(LCOH!$C$28=Menu!$A$6,'Approvvigionamento energia'!H6257,0)</f>
        <v>1515.0464944999812</v>
      </c>
      <c r="J6257">
        <f>'Approvvigionamento energia'!A6257+'Approvvigionamento energia'!B6257+'Approvvigionamento energia'!I6257</f>
        <v>1989.0464944999812</v>
      </c>
      <c r="K6257">
        <f>IF(MIN(LCOH!$C$18,J6257)&gt;=$P$48*LCOH!$C$18, MIN(LCOH!$C$18,J6257),0)</f>
        <v>1500</v>
      </c>
      <c r="L6257">
        <f t="shared" si="195"/>
        <v>489.04649449998124</v>
      </c>
      <c r="M6257">
        <f>K6257/LCOH!$C$18</f>
        <v>1</v>
      </c>
      <c r="N6257">
        <f>K6257/LCOH!$C$34</f>
        <v>28.901734104046245</v>
      </c>
    </row>
    <row r="6258" spans="1:14" x14ac:dyDescent="0.35">
      <c r="A6258">
        <f>'Profilo fotovoltaico'!B6260*LCOH!$C$20</f>
        <v>51</v>
      </c>
      <c r="B6258">
        <f>'Profilo eolico'!B6260*LCOH!$C$21</f>
        <v>254.80000000000004</v>
      </c>
      <c r="C6258">
        <f>$P$35*'Profilo fotovoltaico'!B6260</f>
        <v>375.08522156872527</v>
      </c>
      <c r="D6258">
        <f>$Q$37*'Profilo eolico'!B6260</f>
        <v>1486.6649711217624</v>
      </c>
      <c r="E6258">
        <f>$P$39*'Profilo fotovoltaico'!B6260+'Approvvigionamento energia'!$Q$39*'Profilo eolico'!B6260</f>
        <v>1208.7700337335032</v>
      </c>
      <c r="F6258">
        <f>$P$41*'Profilo fotovoltaico'!B6260+'Approvvigionamento energia'!$Q$41*'Profilo eolico'!B6260</f>
        <v>930.87509634524383</v>
      </c>
      <c r="G6258">
        <f>$P$43*'Profilo fotovoltaico'!B6260+'Approvvigionamento energia'!$Q$43*'Profilo eolico'!B6260</f>
        <v>652.9801589569845</v>
      </c>
      <c r="H6258">
        <f t="shared" si="194"/>
        <v>1138.4335154826958</v>
      </c>
      <c r="I6258">
        <f>IF(LCOH!$C$28=Menu!$A$1,'Approvvigionamento energia'!C6258,0)+IF(LCOH!$C$28=Menu!$A$2,'Approvvigionamento energia'!D6258,0)+IF(LCOH!$C$28=Menu!$A$3,'Approvvigionamento energia'!E6258,0)+IF(LCOH!$C$28=Menu!$A$4,'Approvvigionamento energia'!F6258,0)+IF(LCOH!$C$28=Menu!$A$5,'Approvvigionamento energia'!G6258,0)+IF(LCOH!$C$28=Menu!$A$6,'Approvvigionamento energia'!H6258,0)</f>
        <v>930.87509634524383</v>
      </c>
      <c r="J6258">
        <f>'Approvvigionamento energia'!A6258+'Approvvigionamento energia'!B6258+'Approvvigionamento energia'!I6258</f>
        <v>1236.6750963452439</v>
      </c>
      <c r="K6258">
        <f>IF(MIN(LCOH!$C$18,J6258)&gt;=$P$48*LCOH!$C$18, MIN(LCOH!$C$18,J6258),0)</f>
        <v>1236.6750963452439</v>
      </c>
      <c r="L6258">
        <f t="shared" si="195"/>
        <v>0</v>
      </c>
      <c r="M6258">
        <f>K6258/LCOH!$C$18</f>
        <v>0.82445006423016265</v>
      </c>
      <c r="N6258">
        <f>K6258/LCOH!$C$34</f>
        <v>23.828036538444007</v>
      </c>
    </row>
    <row r="6259" spans="1:14" x14ac:dyDescent="0.35">
      <c r="A6259">
        <f>'Profilo fotovoltaico'!B6261*LCOH!$C$20</f>
        <v>0</v>
      </c>
      <c r="B6259">
        <f>'Profilo eolico'!B6261*LCOH!$C$21</f>
        <v>219.79999999999998</v>
      </c>
      <c r="C6259">
        <f>$P$35*'Profilo fotovoltaico'!B6261</f>
        <v>0</v>
      </c>
      <c r="D6259">
        <f>$Q$37*'Profilo eolico'!B6261</f>
        <v>1282.4527498138279</v>
      </c>
      <c r="E6259">
        <f>$P$39*'Profilo fotovoltaico'!B6261+'Approvvigionamento energia'!$Q$39*'Profilo eolico'!B6261</f>
        <v>961.83956236037091</v>
      </c>
      <c r="F6259">
        <f>$P$41*'Profilo fotovoltaico'!B6261+'Approvvigionamento energia'!$Q$41*'Profilo eolico'!B6261</f>
        <v>641.22637490691397</v>
      </c>
      <c r="G6259">
        <f>$P$43*'Profilo fotovoltaico'!B6261+'Approvvigionamento energia'!$Q$43*'Profilo eolico'!B6261</f>
        <v>320.61318745345699</v>
      </c>
      <c r="H6259">
        <f t="shared" si="194"/>
        <v>1138.4335154826958</v>
      </c>
      <c r="I6259">
        <f>IF(LCOH!$C$28=Menu!$A$1,'Approvvigionamento energia'!C6259,0)+IF(LCOH!$C$28=Menu!$A$2,'Approvvigionamento energia'!D6259,0)+IF(LCOH!$C$28=Menu!$A$3,'Approvvigionamento energia'!E6259,0)+IF(LCOH!$C$28=Menu!$A$4,'Approvvigionamento energia'!F6259,0)+IF(LCOH!$C$28=Menu!$A$5,'Approvvigionamento energia'!G6259,0)+IF(LCOH!$C$28=Menu!$A$6,'Approvvigionamento energia'!H6259,0)</f>
        <v>641.22637490691397</v>
      </c>
      <c r="J6259">
        <f>'Approvvigionamento energia'!A6259+'Approvvigionamento energia'!B6259+'Approvvigionamento energia'!I6259</f>
        <v>861.02637490691393</v>
      </c>
      <c r="K6259">
        <f>IF(MIN(LCOH!$C$18,J6259)&gt;=$P$48*LCOH!$C$18, MIN(LCOH!$C$18,J6259),0)</f>
        <v>861.02637490691393</v>
      </c>
      <c r="L6259">
        <f t="shared" si="195"/>
        <v>0</v>
      </c>
      <c r="M6259">
        <f>K6259/LCOH!$C$18</f>
        <v>0.57401758327127594</v>
      </c>
      <c r="N6259">
        <f>K6259/LCOH!$C$34</f>
        <v>16.59010356275364</v>
      </c>
    </row>
    <row r="6260" spans="1:14" x14ac:dyDescent="0.35">
      <c r="A6260">
        <f>'Profilo fotovoltaico'!B6262*LCOH!$C$20</f>
        <v>0</v>
      </c>
      <c r="B6260">
        <f>'Profilo eolico'!B6262*LCOH!$C$21</f>
        <v>200.3</v>
      </c>
      <c r="C6260">
        <f>$P$35*'Profilo fotovoltaico'!B6262</f>
        <v>0</v>
      </c>
      <c r="D6260">
        <f>$Q$37*'Profilo eolico'!B6262</f>
        <v>1168.677369370836</v>
      </c>
      <c r="E6260">
        <f>$P$39*'Profilo fotovoltaico'!B6262+'Approvvigionamento energia'!$Q$39*'Profilo eolico'!B6262</f>
        <v>876.50802702812689</v>
      </c>
      <c r="F6260">
        <f>$P$41*'Profilo fotovoltaico'!B6262+'Approvvigionamento energia'!$Q$41*'Profilo eolico'!B6262</f>
        <v>584.338684685418</v>
      </c>
      <c r="G6260">
        <f>$P$43*'Profilo fotovoltaico'!B6262+'Approvvigionamento energia'!$Q$43*'Profilo eolico'!B6262</f>
        <v>292.169342342709</v>
      </c>
      <c r="H6260">
        <f t="shared" si="194"/>
        <v>1138.4335154826958</v>
      </c>
      <c r="I6260">
        <f>IF(LCOH!$C$28=Menu!$A$1,'Approvvigionamento energia'!C6260,0)+IF(LCOH!$C$28=Menu!$A$2,'Approvvigionamento energia'!D6260,0)+IF(LCOH!$C$28=Menu!$A$3,'Approvvigionamento energia'!E6260,0)+IF(LCOH!$C$28=Menu!$A$4,'Approvvigionamento energia'!F6260,0)+IF(LCOH!$C$28=Menu!$A$5,'Approvvigionamento energia'!G6260,0)+IF(LCOH!$C$28=Menu!$A$6,'Approvvigionamento energia'!H6260,0)</f>
        <v>584.338684685418</v>
      </c>
      <c r="J6260">
        <f>'Approvvigionamento energia'!A6260+'Approvvigionamento energia'!B6260+'Approvvigionamento energia'!I6260</f>
        <v>784.63868468541796</v>
      </c>
      <c r="K6260">
        <f>IF(MIN(LCOH!$C$18,J6260)&gt;=$P$48*LCOH!$C$18, MIN(LCOH!$C$18,J6260),0)</f>
        <v>784.63868468541796</v>
      </c>
      <c r="L6260">
        <f t="shared" si="195"/>
        <v>0</v>
      </c>
      <c r="M6260">
        <f>K6260/LCOH!$C$18</f>
        <v>0.52309245645694535</v>
      </c>
      <c r="N6260">
        <f>K6260/LCOH!$C$34</f>
        <v>15.11827908835102</v>
      </c>
    </row>
    <row r="6261" spans="1:14" x14ac:dyDescent="0.35">
      <c r="A6261">
        <f>'Profilo fotovoltaico'!B6263*LCOH!$C$20</f>
        <v>0</v>
      </c>
      <c r="B6261">
        <f>'Profilo eolico'!B6263*LCOH!$C$21</f>
        <v>191.3</v>
      </c>
      <c r="C6261">
        <f>$P$35*'Profilo fotovoltaico'!B6263</f>
        <v>0</v>
      </c>
      <c r="D6261">
        <f>$Q$37*'Profilo eolico'!B6263</f>
        <v>1116.1656553202242</v>
      </c>
      <c r="E6261">
        <f>$P$39*'Profilo fotovoltaico'!B6263+'Approvvigionamento energia'!$Q$39*'Profilo eolico'!B6263</f>
        <v>837.12424149016806</v>
      </c>
      <c r="F6261">
        <f>$P$41*'Profilo fotovoltaico'!B6263+'Approvvigionamento energia'!$Q$41*'Profilo eolico'!B6263</f>
        <v>558.08282766011212</v>
      </c>
      <c r="G6261">
        <f>$P$43*'Profilo fotovoltaico'!B6263+'Approvvigionamento energia'!$Q$43*'Profilo eolico'!B6263</f>
        <v>279.04141383005606</v>
      </c>
      <c r="H6261">
        <f t="shared" si="194"/>
        <v>1138.4335154826958</v>
      </c>
      <c r="I6261">
        <f>IF(LCOH!$C$28=Menu!$A$1,'Approvvigionamento energia'!C6261,0)+IF(LCOH!$C$28=Menu!$A$2,'Approvvigionamento energia'!D6261,0)+IF(LCOH!$C$28=Menu!$A$3,'Approvvigionamento energia'!E6261,0)+IF(LCOH!$C$28=Menu!$A$4,'Approvvigionamento energia'!F6261,0)+IF(LCOH!$C$28=Menu!$A$5,'Approvvigionamento energia'!G6261,0)+IF(LCOH!$C$28=Menu!$A$6,'Approvvigionamento energia'!H6261,0)</f>
        <v>558.08282766011212</v>
      </c>
      <c r="J6261">
        <f>'Approvvigionamento energia'!A6261+'Approvvigionamento energia'!B6261+'Approvvigionamento energia'!I6261</f>
        <v>749.38282766011207</v>
      </c>
      <c r="K6261">
        <f>IF(MIN(LCOH!$C$18,J6261)&gt;=$P$48*LCOH!$C$18, MIN(LCOH!$C$18,J6261),0)</f>
        <v>749.38282766011207</v>
      </c>
      <c r="L6261">
        <f t="shared" si="195"/>
        <v>0</v>
      </c>
      <c r="M6261">
        <f>K6261/LCOH!$C$18</f>
        <v>0.49958855177340805</v>
      </c>
      <c r="N6261">
        <f>K6261/LCOH!$C$34</f>
        <v>14.438975484780579</v>
      </c>
    </row>
    <row r="6262" spans="1:14" x14ac:dyDescent="0.35">
      <c r="A6262">
        <f>'Profilo fotovoltaico'!B6264*LCOH!$C$20</f>
        <v>0</v>
      </c>
      <c r="B6262">
        <f>'Profilo eolico'!B6264*LCOH!$C$21</f>
        <v>189.29999999999998</v>
      </c>
      <c r="C6262">
        <f>$P$35*'Profilo fotovoltaico'!B6264</f>
        <v>0</v>
      </c>
      <c r="D6262">
        <f>$Q$37*'Profilo eolico'!B6264</f>
        <v>1104.4963855311994</v>
      </c>
      <c r="E6262">
        <f>$P$39*'Profilo fotovoltaico'!B6264+'Approvvigionamento energia'!$Q$39*'Profilo eolico'!B6264</f>
        <v>828.37228914839943</v>
      </c>
      <c r="F6262">
        <f>$P$41*'Profilo fotovoltaico'!B6264+'Approvvigionamento energia'!$Q$41*'Profilo eolico'!B6264</f>
        <v>552.2481927655997</v>
      </c>
      <c r="G6262">
        <f>$P$43*'Profilo fotovoltaico'!B6264+'Approvvigionamento energia'!$Q$43*'Profilo eolico'!B6264</f>
        <v>276.12409638279985</v>
      </c>
      <c r="H6262">
        <f t="shared" si="194"/>
        <v>1138.4335154826958</v>
      </c>
      <c r="I6262">
        <f>IF(LCOH!$C$28=Menu!$A$1,'Approvvigionamento energia'!C6262,0)+IF(LCOH!$C$28=Menu!$A$2,'Approvvigionamento energia'!D6262,0)+IF(LCOH!$C$28=Menu!$A$3,'Approvvigionamento energia'!E6262,0)+IF(LCOH!$C$28=Menu!$A$4,'Approvvigionamento energia'!F6262,0)+IF(LCOH!$C$28=Menu!$A$5,'Approvvigionamento energia'!G6262,0)+IF(LCOH!$C$28=Menu!$A$6,'Approvvigionamento energia'!H6262,0)</f>
        <v>552.2481927655997</v>
      </c>
      <c r="J6262">
        <f>'Approvvigionamento energia'!A6262+'Approvvigionamento energia'!B6262+'Approvvigionamento energia'!I6262</f>
        <v>741.54819276559965</v>
      </c>
      <c r="K6262">
        <f>IF(MIN(LCOH!$C$18,J6262)&gt;=$P$48*LCOH!$C$18, MIN(LCOH!$C$18,J6262),0)</f>
        <v>741.54819276559965</v>
      </c>
      <c r="L6262">
        <f t="shared" si="195"/>
        <v>0</v>
      </c>
      <c r="M6262">
        <f>K6262/LCOH!$C$18</f>
        <v>0.49436546184373309</v>
      </c>
      <c r="N6262">
        <f>K6262/LCOH!$C$34</f>
        <v>14.288019128431593</v>
      </c>
    </row>
    <row r="6263" spans="1:14" x14ac:dyDescent="0.35">
      <c r="A6263">
        <f>'Profilo fotovoltaico'!B6265*LCOH!$C$20</f>
        <v>0</v>
      </c>
      <c r="B6263">
        <f>'Profilo eolico'!B6265*LCOH!$C$21</f>
        <v>186.70000000000002</v>
      </c>
      <c r="C6263">
        <f>$P$35*'Profilo fotovoltaico'!B6265</f>
        <v>0</v>
      </c>
      <c r="D6263">
        <f>$Q$37*'Profilo eolico'!B6265</f>
        <v>1089.3263348054672</v>
      </c>
      <c r="E6263">
        <f>$P$39*'Profilo fotovoltaico'!B6265+'Approvvigionamento energia'!$Q$39*'Profilo eolico'!B6265</f>
        <v>816.99475110410037</v>
      </c>
      <c r="F6263">
        <f>$P$41*'Profilo fotovoltaico'!B6265+'Approvvigionamento energia'!$Q$41*'Profilo eolico'!B6265</f>
        <v>544.66316740273362</v>
      </c>
      <c r="G6263">
        <f>$P$43*'Profilo fotovoltaico'!B6265+'Approvvigionamento energia'!$Q$43*'Profilo eolico'!B6265</f>
        <v>272.33158370136681</v>
      </c>
      <c r="H6263">
        <f t="shared" si="194"/>
        <v>1138.4335154826958</v>
      </c>
      <c r="I6263">
        <f>IF(LCOH!$C$28=Menu!$A$1,'Approvvigionamento energia'!C6263,0)+IF(LCOH!$C$28=Menu!$A$2,'Approvvigionamento energia'!D6263,0)+IF(LCOH!$C$28=Menu!$A$3,'Approvvigionamento energia'!E6263,0)+IF(LCOH!$C$28=Menu!$A$4,'Approvvigionamento energia'!F6263,0)+IF(LCOH!$C$28=Menu!$A$5,'Approvvigionamento energia'!G6263,0)+IF(LCOH!$C$28=Menu!$A$6,'Approvvigionamento energia'!H6263,0)</f>
        <v>544.66316740273362</v>
      </c>
      <c r="J6263">
        <f>'Approvvigionamento energia'!A6263+'Approvvigionamento energia'!B6263+'Approvvigionamento energia'!I6263</f>
        <v>731.36316740273367</v>
      </c>
      <c r="K6263">
        <f>IF(MIN(LCOH!$C$18,J6263)&gt;=$P$48*LCOH!$C$18, MIN(LCOH!$C$18,J6263),0)</f>
        <v>731.36316740273367</v>
      </c>
      <c r="L6263">
        <f t="shared" si="195"/>
        <v>0</v>
      </c>
      <c r="M6263">
        <f>K6263/LCOH!$C$18</f>
        <v>0.48757544493515576</v>
      </c>
      <c r="N6263">
        <f>K6263/LCOH!$C$34</f>
        <v>14.091775865177913</v>
      </c>
    </row>
    <row r="6264" spans="1:14" x14ac:dyDescent="0.35">
      <c r="A6264">
        <f>'Profilo fotovoltaico'!B6266*LCOH!$C$20</f>
        <v>0</v>
      </c>
      <c r="B6264">
        <f>'Profilo eolico'!B6266*LCOH!$C$21</f>
        <v>179</v>
      </c>
      <c r="C6264">
        <f>$P$35*'Profilo fotovoltaico'!B6266</f>
        <v>0</v>
      </c>
      <c r="D6264">
        <f>$Q$37*'Profilo eolico'!B6266</f>
        <v>1044.3996461177214</v>
      </c>
      <c r="E6264">
        <f>$P$39*'Profilo fotovoltaico'!B6266+'Approvvigionamento energia'!$Q$39*'Profilo eolico'!B6266</f>
        <v>783.29973458829113</v>
      </c>
      <c r="F6264">
        <f>$P$41*'Profilo fotovoltaico'!B6266+'Approvvigionamento energia'!$Q$41*'Profilo eolico'!B6266</f>
        <v>522.19982305886072</v>
      </c>
      <c r="G6264">
        <f>$P$43*'Profilo fotovoltaico'!B6266+'Approvvigionamento energia'!$Q$43*'Profilo eolico'!B6266</f>
        <v>261.09991152943036</v>
      </c>
      <c r="H6264">
        <f t="shared" si="194"/>
        <v>1138.4335154826958</v>
      </c>
      <c r="I6264">
        <f>IF(LCOH!$C$28=Menu!$A$1,'Approvvigionamento energia'!C6264,0)+IF(LCOH!$C$28=Menu!$A$2,'Approvvigionamento energia'!D6264,0)+IF(LCOH!$C$28=Menu!$A$3,'Approvvigionamento energia'!E6264,0)+IF(LCOH!$C$28=Menu!$A$4,'Approvvigionamento energia'!F6264,0)+IF(LCOH!$C$28=Menu!$A$5,'Approvvigionamento energia'!G6264,0)+IF(LCOH!$C$28=Menu!$A$6,'Approvvigionamento energia'!H6264,0)</f>
        <v>522.19982305886072</v>
      </c>
      <c r="J6264">
        <f>'Approvvigionamento energia'!A6264+'Approvvigionamento energia'!B6264+'Approvvigionamento energia'!I6264</f>
        <v>701.19982305886072</v>
      </c>
      <c r="K6264">
        <f>IF(MIN(LCOH!$C$18,J6264)&gt;=$P$48*LCOH!$C$18, MIN(LCOH!$C$18,J6264),0)</f>
        <v>701.19982305886072</v>
      </c>
      <c r="L6264">
        <f t="shared" si="195"/>
        <v>0</v>
      </c>
      <c r="M6264">
        <f>K6264/LCOH!$C$18</f>
        <v>0.46746654870590715</v>
      </c>
      <c r="N6264">
        <f>K6264/LCOH!$C$34</f>
        <v>13.510593893234311</v>
      </c>
    </row>
    <row r="6265" spans="1:14" x14ac:dyDescent="0.35">
      <c r="A6265">
        <f>'Profilo fotovoltaico'!B6267*LCOH!$C$20</f>
        <v>0</v>
      </c>
      <c r="B6265">
        <f>'Profilo eolico'!B6267*LCOH!$C$21</f>
        <v>174.5</v>
      </c>
      <c r="C6265">
        <f>$P$35*'Profilo fotovoltaico'!B6267</f>
        <v>0</v>
      </c>
      <c r="D6265">
        <f>$Q$37*'Profilo eolico'!B6267</f>
        <v>1018.1437890924157</v>
      </c>
      <c r="E6265">
        <f>$P$39*'Profilo fotovoltaico'!B6267+'Approvvigionamento energia'!$Q$39*'Profilo eolico'!B6267</f>
        <v>763.60784181931172</v>
      </c>
      <c r="F6265">
        <f>$P$41*'Profilo fotovoltaico'!B6267+'Approvvigionamento energia'!$Q$41*'Profilo eolico'!B6267</f>
        <v>509.07189454620783</v>
      </c>
      <c r="G6265">
        <f>$P$43*'Profilo fotovoltaico'!B6267+'Approvvigionamento energia'!$Q$43*'Profilo eolico'!B6267</f>
        <v>254.53594727310391</v>
      </c>
      <c r="H6265">
        <f t="shared" si="194"/>
        <v>1138.4335154826958</v>
      </c>
      <c r="I6265">
        <f>IF(LCOH!$C$28=Menu!$A$1,'Approvvigionamento energia'!C6265,0)+IF(LCOH!$C$28=Menu!$A$2,'Approvvigionamento energia'!D6265,0)+IF(LCOH!$C$28=Menu!$A$3,'Approvvigionamento energia'!E6265,0)+IF(LCOH!$C$28=Menu!$A$4,'Approvvigionamento energia'!F6265,0)+IF(LCOH!$C$28=Menu!$A$5,'Approvvigionamento energia'!G6265,0)+IF(LCOH!$C$28=Menu!$A$6,'Approvvigionamento energia'!H6265,0)</f>
        <v>509.07189454620783</v>
      </c>
      <c r="J6265">
        <f>'Approvvigionamento energia'!A6265+'Approvvigionamento energia'!B6265+'Approvvigionamento energia'!I6265</f>
        <v>683.57189454620789</v>
      </c>
      <c r="K6265">
        <f>IF(MIN(LCOH!$C$18,J6265)&gt;=$P$48*LCOH!$C$18, MIN(LCOH!$C$18,J6265),0)</f>
        <v>683.57189454620789</v>
      </c>
      <c r="L6265">
        <f t="shared" si="195"/>
        <v>0</v>
      </c>
      <c r="M6265">
        <f>K6265/LCOH!$C$18</f>
        <v>0.45571459636413858</v>
      </c>
      <c r="N6265">
        <f>K6265/LCOH!$C$34</f>
        <v>13.170942091449092</v>
      </c>
    </row>
    <row r="6266" spans="1:14" x14ac:dyDescent="0.35">
      <c r="A6266">
        <f>'Profilo fotovoltaico'!B6268*LCOH!$C$20</f>
        <v>0</v>
      </c>
      <c r="B6266">
        <f>'Profilo eolico'!B6268*LCOH!$C$21</f>
        <v>173.1</v>
      </c>
      <c r="C6266">
        <f>$P$35*'Profilo fotovoltaico'!B6268</f>
        <v>0</v>
      </c>
      <c r="D6266">
        <f>$Q$37*'Profilo eolico'!B6268</f>
        <v>1009.9753002400984</v>
      </c>
      <c r="E6266">
        <f>$P$39*'Profilo fotovoltaico'!B6268+'Approvvigionamento energia'!$Q$39*'Profilo eolico'!B6268</f>
        <v>757.48147518007374</v>
      </c>
      <c r="F6266">
        <f>$P$41*'Profilo fotovoltaico'!B6268+'Approvvigionamento energia'!$Q$41*'Profilo eolico'!B6268</f>
        <v>504.98765012004918</v>
      </c>
      <c r="G6266">
        <f>$P$43*'Profilo fotovoltaico'!B6268+'Approvvigionamento energia'!$Q$43*'Profilo eolico'!B6268</f>
        <v>252.49382506002459</v>
      </c>
      <c r="H6266">
        <f t="shared" si="194"/>
        <v>1138.4335154826958</v>
      </c>
      <c r="I6266">
        <f>IF(LCOH!$C$28=Menu!$A$1,'Approvvigionamento energia'!C6266,0)+IF(LCOH!$C$28=Menu!$A$2,'Approvvigionamento energia'!D6266,0)+IF(LCOH!$C$28=Menu!$A$3,'Approvvigionamento energia'!E6266,0)+IF(LCOH!$C$28=Menu!$A$4,'Approvvigionamento energia'!F6266,0)+IF(LCOH!$C$28=Menu!$A$5,'Approvvigionamento energia'!G6266,0)+IF(LCOH!$C$28=Menu!$A$6,'Approvvigionamento energia'!H6266,0)</f>
        <v>504.98765012004918</v>
      </c>
      <c r="J6266">
        <f>'Approvvigionamento energia'!A6266+'Approvvigionamento energia'!B6266+'Approvvigionamento energia'!I6266</f>
        <v>678.08765012004915</v>
      </c>
      <c r="K6266">
        <f>IF(MIN(LCOH!$C$18,J6266)&gt;=$P$48*LCOH!$C$18, MIN(LCOH!$C$18,J6266),0)</f>
        <v>678.08765012004915</v>
      </c>
      <c r="L6266">
        <f t="shared" si="195"/>
        <v>0</v>
      </c>
      <c r="M6266">
        <f>K6266/LCOH!$C$18</f>
        <v>0.4520584334133661</v>
      </c>
      <c r="N6266">
        <f>K6266/LCOH!$C$34</f>
        <v>13.065272642004802</v>
      </c>
    </row>
    <row r="6267" spans="1:14" x14ac:dyDescent="0.35">
      <c r="A6267">
        <f>'Profilo fotovoltaico'!B6269*LCOH!$C$20</f>
        <v>0</v>
      </c>
      <c r="B6267">
        <f>'Profilo eolico'!B6269*LCOH!$C$21</f>
        <v>171.3</v>
      </c>
      <c r="C6267">
        <f>$P$35*'Profilo fotovoltaico'!B6269</f>
        <v>0</v>
      </c>
      <c r="D6267">
        <f>$Q$37*'Profilo eolico'!B6269</f>
        <v>999.47295742997608</v>
      </c>
      <c r="E6267">
        <f>$P$39*'Profilo fotovoltaico'!B6269+'Approvvigionamento energia'!$Q$39*'Profilo eolico'!B6269</f>
        <v>749.604718072482</v>
      </c>
      <c r="F6267">
        <f>$P$41*'Profilo fotovoltaico'!B6269+'Approvvigionamento energia'!$Q$41*'Profilo eolico'!B6269</f>
        <v>499.73647871498804</v>
      </c>
      <c r="G6267">
        <f>$P$43*'Profilo fotovoltaico'!B6269+'Approvvigionamento energia'!$Q$43*'Profilo eolico'!B6269</f>
        <v>249.86823935749402</v>
      </c>
      <c r="H6267">
        <f t="shared" si="194"/>
        <v>1138.4335154826958</v>
      </c>
      <c r="I6267">
        <f>IF(LCOH!$C$28=Menu!$A$1,'Approvvigionamento energia'!C6267,0)+IF(LCOH!$C$28=Menu!$A$2,'Approvvigionamento energia'!D6267,0)+IF(LCOH!$C$28=Menu!$A$3,'Approvvigionamento energia'!E6267,0)+IF(LCOH!$C$28=Menu!$A$4,'Approvvigionamento energia'!F6267,0)+IF(LCOH!$C$28=Menu!$A$5,'Approvvigionamento energia'!G6267,0)+IF(LCOH!$C$28=Menu!$A$6,'Approvvigionamento energia'!H6267,0)</f>
        <v>499.73647871498804</v>
      </c>
      <c r="J6267">
        <f>'Approvvigionamento energia'!A6267+'Approvvigionamento energia'!B6267+'Approvvigionamento energia'!I6267</f>
        <v>671.03647871498811</v>
      </c>
      <c r="K6267">
        <f>IF(MIN(LCOH!$C$18,J6267)&gt;=$P$48*LCOH!$C$18, MIN(LCOH!$C$18,J6267),0)</f>
        <v>671.03647871498811</v>
      </c>
      <c r="L6267">
        <f t="shared" si="195"/>
        <v>0</v>
      </c>
      <c r="M6267">
        <f>K6267/LCOH!$C$18</f>
        <v>0.44735765247665876</v>
      </c>
      <c r="N6267">
        <f>K6267/LCOH!$C$34</f>
        <v>12.929411921290715</v>
      </c>
    </row>
    <row r="6268" spans="1:14" x14ac:dyDescent="0.35">
      <c r="A6268">
        <f>'Profilo fotovoltaico'!B6270*LCOH!$C$20</f>
        <v>0</v>
      </c>
      <c r="B6268">
        <f>'Profilo eolico'!B6270*LCOH!$C$21</f>
        <v>168.3</v>
      </c>
      <c r="C6268">
        <f>$P$35*'Profilo fotovoltaico'!B6270</f>
        <v>0</v>
      </c>
      <c r="D6268">
        <f>$Q$37*'Profilo eolico'!B6270</f>
        <v>981.96905274643882</v>
      </c>
      <c r="E6268">
        <f>$P$39*'Profilo fotovoltaico'!B6270+'Approvvigionamento energia'!$Q$39*'Profilo eolico'!B6270</f>
        <v>736.47678955982906</v>
      </c>
      <c r="F6268">
        <f>$P$41*'Profilo fotovoltaico'!B6270+'Approvvigionamento energia'!$Q$41*'Profilo eolico'!B6270</f>
        <v>490.98452637321941</v>
      </c>
      <c r="G6268">
        <f>$P$43*'Profilo fotovoltaico'!B6270+'Approvvigionamento energia'!$Q$43*'Profilo eolico'!B6270</f>
        <v>245.4922631866097</v>
      </c>
      <c r="H6268">
        <f t="shared" si="194"/>
        <v>1138.4335154826958</v>
      </c>
      <c r="I6268">
        <f>IF(LCOH!$C$28=Menu!$A$1,'Approvvigionamento energia'!C6268,0)+IF(LCOH!$C$28=Menu!$A$2,'Approvvigionamento energia'!D6268,0)+IF(LCOH!$C$28=Menu!$A$3,'Approvvigionamento energia'!E6268,0)+IF(LCOH!$C$28=Menu!$A$4,'Approvvigionamento energia'!F6268,0)+IF(LCOH!$C$28=Menu!$A$5,'Approvvigionamento energia'!G6268,0)+IF(LCOH!$C$28=Menu!$A$6,'Approvvigionamento energia'!H6268,0)</f>
        <v>490.98452637321941</v>
      </c>
      <c r="J6268">
        <f>'Approvvigionamento energia'!A6268+'Approvvigionamento energia'!B6268+'Approvvigionamento energia'!I6268</f>
        <v>659.28452637321948</v>
      </c>
      <c r="K6268">
        <f>IF(MIN(LCOH!$C$18,J6268)&gt;=$P$48*LCOH!$C$18, MIN(LCOH!$C$18,J6268),0)</f>
        <v>659.28452637321948</v>
      </c>
      <c r="L6268">
        <f t="shared" si="195"/>
        <v>0</v>
      </c>
      <c r="M6268">
        <f>K6268/LCOH!$C$18</f>
        <v>0.43952301758214629</v>
      </c>
      <c r="N6268">
        <f>K6268/LCOH!$C$34</f>
        <v>12.702977386767236</v>
      </c>
    </row>
    <row r="6269" spans="1:14" x14ac:dyDescent="0.35">
      <c r="A6269">
        <f>'Profilo fotovoltaico'!B6271*LCOH!$C$20</f>
        <v>0</v>
      </c>
      <c r="B6269">
        <f>'Profilo eolico'!B6271*LCOH!$C$21</f>
        <v>159.20000000000002</v>
      </c>
      <c r="C6269">
        <f>$P$35*'Profilo fotovoltaico'!B6271</f>
        <v>0</v>
      </c>
      <c r="D6269">
        <f>$Q$37*'Profilo eolico'!B6271</f>
        <v>928.87387520637583</v>
      </c>
      <c r="E6269">
        <f>$P$39*'Profilo fotovoltaico'!B6271+'Approvvigionamento energia'!$Q$39*'Profilo eolico'!B6271</f>
        <v>696.65540640478184</v>
      </c>
      <c r="F6269">
        <f>$P$41*'Profilo fotovoltaico'!B6271+'Approvvigionamento energia'!$Q$41*'Profilo eolico'!B6271</f>
        <v>464.43693760318791</v>
      </c>
      <c r="G6269">
        <f>$P$43*'Profilo fotovoltaico'!B6271+'Approvvigionamento energia'!$Q$43*'Profilo eolico'!B6271</f>
        <v>232.21846880159396</v>
      </c>
      <c r="H6269">
        <f t="shared" si="194"/>
        <v>1138.4335154826958</v>
      </c>
      <c r="I6269">
        <f>IF(LCOH!$C$28=Menu!$A$1,'Approvvigionamento energia'!C6269,0)+IF(LCOH!$C$28=Menu!$A$2,'Approvvigionamento energia'!D6269,0)+IF(LCOH!$C$28=Menu!$A$3,'Approvvigionamento energia'!E6269,0)+IF(LCOH!$C$28=Menu!$A$4,'Approvvigionamento energia'!F6269,0)+IF(LCOH!$C$28=Menu!$A$5,'Approvvigionamento energia'!G6269,0)+IF(LCOH!$C$28=Menu!$A$6,'Approvvigionamento energia'!H6269,0)</f>
        <v>464.43693760318791</v>
      </c>
      <c r="J6269">
        <f>'Approvvigionamento energia'!A6269+'Approvvigionamento energia'!B6269+'Approvvigionamento energia'!I6269</f>
        <v>623.6369376031879</v>
      </c>
      <c r="K6269">
        <f>IF(MIN(LCOH!$C$18,J6269)&gt;=$P$48*LCOH!$C$18, MIN(LCOH!$C$18,J6269),0)</f>
        <v>623.6369376031879</v>
      </c>
      <c r="L6269">
        <f t="shared" si="195"/>
        <v>0</v>
      </c>
      <c r="M6269">
        <f>K6269/LCOH!$C$18</f>
        <v>0.41575795840212526</v>
      </c>
      <c r="N6269">
        <f>K6269/LCOH!$C$34</f>
        <v>12.016125965379343</v>
      </c>
    </row>
    <row r="6270" spans="1:14" x14ac:dyDescent="0.35">
      <c r="A6270">
        <f>'Profilo fotovoltaico'!B6272*LCOH!$C$20</f>
        <v>0</v>
      </c>
      <c r="B6270">
        <f>'Profilo eolico'!B6272*LCOH!$C$21</f>
        <v>151.60000000000002</v>
      </c>
      <c r="C6270">
        <f>$P$35*'Profilo fotovoltaico'!B6272</f>
        <v>0</v>
      </c>
      <c r="D6270">
        <f>$Q$37*'Profilo eolico'!B6272</f>
        <v>884.53065000808158</v>
      </c>
      <c r="E6270">
        <f>$P$39*'Profilo fotovoltaico'!B6272+'Approvvigionamento energia'!$Q$39*'Profilo eolico'!B6272</f>
        <v>663.3979875060611</v>
      </c>
      <c r="F6270">
        <f>$P$41*'Profilo fotovoltaico'!B6272+'Approvvigionamento energia'!$Q$41*'Profilo eolico'!B6272</f>
        <v>442.26532500404079</v>
      </c>
      <c r="G6270">
        <f>$P$43*'Profilo fotovoltaico'!B6272+'Approvvigionamento energia'!$Q$43*'Profilo eolico'!B6272</f>
        <v>221.13266250202039</v>
      </c>
      <c r="H6270">
        <f t="shared" si="194"/>
        <v>1138.4335154826958</v>
      </c>
      <c r="I6270">
        <f>IF(LCOH!$C$28=Menu!$A$1,'Approvvigionamento energia'!C6270,0)+IF(LCOH!$C$28=Menu!$A$2,'Approvvigionamento energia'!D6270,0)+IF(LCOH!$C$28=Menu!$A$3,'Approvvigionamento energia'!E6270,0)+IF(LCOH!$C$28=Menu!$A$4,'Approvvigionamento energia'!F6270,0)+IF(LCOH!$C$28=Menu!$A$5,'Approvvigionamento energia'!G6270,0)+IF(LCOH!$C$28=Menu!$A$6,'Approvvigionamento energia'!H6270,0)</f>
        <v>442.26532500404079</v>
      </c>
      <c r="J6270">
        <f>'Approvvigionamento energia'!A6270+'Approvvigionamento energia'!B6270+'Approvvigionamento energia'!I6270</f>
        <v>593.86532500404087</v>
      </c>
      <c r="K6270">
        <f>IF(MIN(LCOH!$C$18,J6270)&gt;=$P$48*LCOH!$C$18, MIN(LCOH!$C$18,J6270),0)</f>
        <v>593.86532500404087</v>
      </c>
      <c r="L6270">
        <f t="shared" si="195"/>
        <v>0</v>
      </c>
      <c r="M6270">
        <f>K6270/LCOH!$C$18</f>
        <v>0.3959102166693606</v>
      </c>
      <c r="N6270">
        <f>K6270/LCOH!$C$34</f>
        <v>11.442491811253197</v>
      </c>
    </row>
    <row r="6271" spans="1:14" x14ac:dyDescent="0.35">
      <c r="A6271">
        <f>'Profilo fotovoltaico'!B6273*LCOH!$C$20</f>
        <v>27</v>
      </c>
      <c r="B6271">
        <f>'Profilo eolico'!B6273*LCOH!$C$21</f>
        <v>134.69999999999999</v>
      </c>
      <c r="C6271">
        <f>$P$35*'Profilo fotovoltaico'!B6273</f>
        <v>198.57452906579576</v>
      </c>
      <c r="D6271">
        <f>$Q$37*'Profilo eolico'!B6273</f>
        <v>785.92532029082167</v>
      </c>
      <c r="E6271">
        <f>$P$39*'Profilo fotovoltaico'!B6273+'Approvvigionamento energia'!$Q$39*'Profilo eolico'!B6273</f>
        <v>639.08762248456514</v>
      </c>
      <c r="F6271">
        <f>$P$41*'Profilo fotovoltaico'!B6273+'Approvvigionamento energia'!$Q$41*'Profilo eolico'!B6273</f>
        <v>492.24992467830873</v>
      </c>
      <c r="G6271">
        <f>$P$43*'Profilo fotovoltaico'!B6273+'Approvvigionamento energia'!$Q$43*'Profilo eolico'!B6273</f>
        <v>345.4122268720522</v>
      </c>
      <c r="H6271">
        <f t="shared" si="194"/>
        <v>1138.4335154826958</v>
      </c>
      <c r="I6271">
        <f>IF(LCOH!$C$28=Menu!$A$1,'Approvvigionamento energia'!C6271,0)+IF(LCOH!$C$28=Menu!$A$2,'Approvvigionamento energia'!D6271,0)+IF(LCOH!$C$28=Menu!$A$3,'Approvvigionamento energia'!E6271,0)+IF(LCOH!$C$28=Menu!$A$4,'Approvvigionamento energia'!F6271,0)+IF(LCOH!$C$28=Menu!$A$5,'Approvvigionamento energia'!G6271,0)+IF(LCOH!$C$28=Menu!$A$6,'Approvvigionamento energia'!H6271,0)</f>
        <v>492.24992467830873</v>
      </c>
      <c r="J6271">
        <f>'Approvvigionamento energia'!A6271+'Approvvigionamento energia'!B6271+'Approvvigionamento energia'!I6271</f>
        <v>653.94992467830866</v>
      </c>
      <c r="K6271">
        <f>IF(MIN(LCOH!$C$18,J6271)&gt;=$P$48*LCOH!$C$18, MIN(LCOH!$C$18,J6271),0)</f>
        <v>653.94992467830866</v>
      </c>
      <c r="L6271">
        <f t="shared" si="195"/>
        <v>0</v>
      </c>
      <c r="M6271">
        <f>K6271/LCOH!$C$18</f>
        <v>0.4359666164522058</v>
      </c>
      <c r="N6271">
        <f>K6271/LCOH!$C$34</f>
        <v>12.600191226942364</v>
      </c>
    </row>
    <row r="6272" spans="1:14" x14ac:dyDescent="0.35">
      <c r="A6272">
        <f>'Profilo fotovoltaico'!B6274*LCOH!$C$20</f>
        <v>137</v>
      </c>
      <c r="B6272">
        <f>'Profilo eolico'!B6274*LCOH!$C$21</f>
        <v>109</v>
      </c>
      <c r="C6272">
        <f>$P$35*'Profilo fotovoltaico'!B6274</f>
        <v>1007.581869704223</v>
      </c>
      <c r="D6272">
        <f>$Q$37*'Profilo eolico'!B6274</f>
        <v>635.97520350185277</v>
      </c>
      <c r="E6272">
        <f>$P$39*'Profilo fotovoltaico'!B6274+'Approvvigionamento energia'!$Q$39*'Profilo eolico'!B6274</f>
        <v>728.87687005244538</v>
      </c>
      <c r="F6272">
        <f>$P$41*'Profilo fotovoltaico'!B6274+'Approvvigionamento energia'!$Q$41*'Profilo eolico'!B6274</f>
        <v>821.77853660303788</v>
      </c>
      <c r="G6272">
        <f>$P$43*'Profilo fotovoltaico'!B6274+'Approvvigionamento energia'!$Q$43*'Profilo eolico'!B6274</f>
        <v>914.68020315363049</v>
      </c>
      <c r="H6272">
        <f t="shared" si="194"/>
        <v>1138.4335154826958</v>
      </c>
      <c r="I6272">
        <f>IF(LCOH!$C$28=Menu!$A$1,'Approvvigionamento energia'!C6272,0)+IF(LCOH!$C$28=Menu!$A$2,'Approvvigionamento energia'!D6272,0)+IF(LCOH!$C$28=Menu!$A$3,'Approvvigionamento energia'!E6272,0)+IF(LCOH!$C$28=Menu!$A$4,'Approvvigionamento energia'!F6272,0)+IF(LCOH!$C$28=Menu!$A$5,'Approvvigionamento energia'!G6272,0)+IF(LCOH!$C$28=Menu!$A$6,'Approvvigionamento energia'!H6272,0)</f>
        <v>821.77853660303788</v>
      </c>
      <c r="J6272">
        <f>'Approvvigionamento energia'!A6272+'Approvvigionamento energia'!B6272+'Approvvigionamento energia'!I6272</f>
        <v>1067.778536603038</v>
      </c>
      <c r="K6272">
        <f>IF(MIN(LCOH!$C$18,J6272)&gt;=$P$48*LCOH!$C$18, MIN(LCOH!$C$18,J6272),0)</f>
        <v>1067.778536603038</v>
      </c>
      <c r="L6272">
        <f t="shared" si="195"/>
        <v>0</v>
      </c>
      <c r="M6272">
        <f>K6272/LCOH!$C$18</f>
        <v>0.71185235773535871</v>
      </c>
      <c r="N6272">
        <f>K6272/LCOH!$C$34</f>
        <v>20.573767564605742</v>
      </c>
    </row>
    <row r="6273" spans="1:14" x14ac:dyDescent="0.35">
      <c r="A6273">
        <f>'Profilo fotovoltaico'!B6275*LCOH!$C$20</f>
        <v>276</v>
      </c>
      <c r="B6273">
        <f>'Profilo eolico'!B6275*LCOH!$C$21</f>
        <v>148.69999999999999</v>
      </c>
      <c r="C6273">
        <f>$P$35*'Profilo fotovoltaico'!B6275</f>
        <v>2029.87296378369</v>
      </c>
      <c r="D6273">
        <f>$Q$37*'Profilo eolico'!B6275</f>
        <v>867.61020881399554</v>
      </c>
      <c r="E6273">
        <f>$P$39*'Profilo fotovoltaico'!B6275+'Approvvigionamento energia'!$Q$39*'Profilo eolico'!B6275</f>
        <v>1158.1758975564189</v>
      </c>
      <c r="F6273">
        <f>$P$41*'Profilo fotovoltaico'!B6275+'Approvvigionamento energia'!$Q$41*'Profilo eolico'!B6275</f>
        <v>1448.7415862988428</v>
      </c>
      <c r="G6273">
        <f>$P$43*'Profilo fotovoltaico'!B6275+'Approvvigionamento energia'!$Q$43*'Profilo eolico'!B6275</f>
        <v>1739.3072750412666</v>
      </c>
      <c r="H6273">
        <f t="shared" si="194"/>
        <v>1138.4335154826958</v>
      </c>
      <c r="I6273">
        <f>IF(LCOH!$C$28=Menu!$A$1,'Approvvigionamento energia'!C6273,0)+IF(LCOH!$C$28=Menu!$A$2,'Approvvigionamento energia'!D6273,0)+IF(LCOH!$C$28=Menu!$A$3,'Approvvigionamento energia'!E6273,0)+IF(LCOH!$C$28=Menu!$A$4,'Approvvigionamento energia'!F6273,0)+IF(LCOH!$C$28=Menu!$A$5,'Approvvigionamento energia'!G6273,0)+IF(LCOH!$C$28=Menu!$A$6,'Approvvigionamento energia'!H6273,0)</f>
        <v>1448.7415862988428</v>
      </c>
      <c r="J6273">
        <f>'Approvvigionamento energia'!A6273+'Approvvigionamento energia'!B6273+'Approvvigionamento energia'!I6273</f>
        <v>1873.4415862988428</v>
      </c>
      <c r="K6273">
        <f>IF(MIN(LCOH!$C$18,J6273)&gt;=$P$48*LCOH!$C$18, MIN(LCOH!$C$18,J6273),0)</f>
        <v>1500</v>
      </c>
      <c r="L6273">
        <f t="shared" si="195"/>
        <v>373.44158629884282</v>
      </c>
      <c r="M6273">
        <f>K6273/LCOH!$C$18</f>
        <v>1</v>
      </c>
      <c r="N6273">
        <f>K6273/LCOH!$C$34</f>
        <v>28.901734104046245</v>
      </c>
    </row>
    <row r="6274" spans="1:14" x14ac:dyDescent="0.35">
      <c r="A6274">
        <f>'Profilo fotovoltaico'!B6276*LCOH!$C$20</f>
        <v>397</v>
      </c>
      <c r="B6274">
        <f>'Profilo eolico'!B6276*LCOH!$C$21</f>
        <v>172.4</v>
      </c>
      <c r="C6274">
        <f>$P$35*'Profilo fotovoltaico'!B6276</f>
        <v>2919.7810384859599</v>
      </c>
      <c r="D6274">
        <f>$Q$37*'Profilo eolico'!B6276</f>
        <v>1005.8910558139396</v>
      </c>
      <c r="E6274">
        <f>$P$39*'Profilo fotovoltaico'!B6276+'Approvvigionamento energia'!$Q$39*'Profilo eolico'!B6276</f>
        <v>1484.3635514819448</v>
      </c>
      <c r="F6274">
        <f>$P$41*'Profilo fotovoltaico'!B6276+'Approvvigionamento energia'!$Q$41*'Profilo eolico'!B6276</f>
        <v>1962.8360471499498</v>
      </c>
      <c r="G6274">
        <f>$P$43*'Profilo fotovoltaico'!B6276+'Approvvigionamento energia'!$Q$43*'Profilo eolico'!B6276</f>
        <v>2441.3085428179547</v>
      </c>
      <c r="H6274">
        <f t="shared" ref="H6274:H6337" si="196">$P$45</f>
        <v>1138.4335154826958</v>
      </c>
      <c r="I6274">
        <f>IF(LCOH!$C$28=Menu!$A$1,'Approvvigionamento energia'!C6274,0)+IF(LCOH!$C$28=Menu!$A$2,'Approvvigionamento energia'!D6274,0)+IF(LCOH!$C$28=Menu!$A$3,'Approvvigionamento energia'!E6274,0)+IF(LCOH!$C$28=Menu!$A$4,'Approvvigionamento energia'!F6274,0)+IF(LCOH!$C$28=Menu!$A$5,'Approvvigionamento energia'!G6274,0)+IF(LCOH!$C$28=Menu!$A$6,'Approvvigionamento energia'!H6274,0)</f>
        <v>1962.8360471499498</v>
      </c>
      <c r="J6274">
        <f>'Approvvigionamento energia'!A6274+'Approvvigionamento energia'!B6274+'Approvvigionamento energia'!I6274</f>
        <v>2532.2360471499496</v>
      </c>
      <c r="K6274">
        <f>IF(MIN(LCOH!$C$18,J6274)&gt;=$P$48*LCOH!$C$18, MIN(LCOH!$C$18,J6274),0)</f>
        <v>1500</v>
      </c>
      <c r="L6274">
        <f t="shared" si="195"/>
        <v>1032.2360471499496</v>
      </c>
      <c r="M6274">
        <f>K6274/LCOH!$C$18</f>
        <v>1</v>
      </c>
      <c r="N6274">
        <f>K6274/LCOH!$C$34</f>
        <v>28.901734104046245</v>
      </c>
    </row>
    <row r="6275" spans="1:14" x14ac:dyDescent="0.35">
      <c r="A6275">
        <f>'Profilo fotovoltaico'!B6277*LCOH!$C$20</f>
        <v>481</v>
      </c>
      <c r="B6275">
        <f>'Profilo eolico'!B6277*LCOH!$C$21</f>
        <v>202.2</v>
      </c>
      <c r="C6275">
        <f>$P$35*'Profilo fotovoltaico'!B6277</f>
        <v>3537.5684622462131</v>
      </c>
      <c r="D6275">
        <f>$Q$37*'Profilo eolico'!B6277</f>
        <v>1179.7631756704095</v>
      </c>
      <c r="E6275">
        <f>$P$39*'Profilo fotovoltaico'!B6277+'Approvvigionamento energia'!$Q$39*'Profilo eolico'!B6277</f>
        <v>1769.2144973143604</v>
      </c>
      <c r="F6275">
        <f>$P$41*'Profilo fotovoltaico'!B6277+'Approvvigionamento energia'!$Q$41*'Profilo eolico'!B6277</f>
        <v>2358.6658189583113</v>
      </c>
      <c r="G6275">
        <f>$P$43*'Profilo fotovoltaico'!B6277+'Approvvigionamento energia'!$Q$43*'Profilo eolico'!B6277</f>
        <v>2948.1171406022622</v>
      </c>
      <c r="H6275">
        <f t="shared" si="196"/>
        <v>1138.4335154826958</v>
      </c>
      <c r="I6275">
        <f>IF(LCOH!$C$28=Menu!$A$1,'Approvvigionamento energia'!C6275,0)+IF(LCOH!$C$28=Menu!$A$2,'Approvvigionamento energia'!D6275,0)+IF(LCOH!$C$28=Menu!$A$3,'Approvvigionamento energia'!E6275,0)+IF(LCOH!$C$28=Menu!$A$4,'Approvvigionamento energia'!F6275,0)+IF(LCOH!$C$28=Menu!$A$5,'Approvvigionamento energia'!G6275,0)+IF(LCOH!$C$28=Menu!$A$6,'Approvvigionamento energia'!H6275,0)</f>
        <v>2358.6658189583113</v>
      </c>
      <c r="J6275">
        <f>'Approvvigionamento energia'!A6275+'Approvvigionamento energia'!B6275+'Approvvigionamento energia'!I6275</f>
        <v>3041.8658189583111</v>
      </c>
      <c r="K6275">
        <f>IF(MIN(LCOH!$C$18,J6275)&gt;=$P$48*LCOH!$C$18, MIN(LCOH!$C$18,J6275),0)</f>
        <v>1500</v>
      </c>
      <c r="L6275">
        <f t="shared" ref="L6275:L6338" si="197">J6275-K6275</f>
        <v>1541.8658189583111</v>
      </c>
      <c r="M6275">
        <f>K6275/LCOH!$C$18</f>
        <v>1</v>
      </c>
      <c r="N6275">
        <f>K6275/LCOH!$C$34</f>
        <v>28.901734104046245</v>
      </c>
    </row>
    <row r="6276" spans="1:14" x14ac:dyDescent="0.35">
      <c r="A6276">
        <f>'Profilo fotovoltaico'!B6278*LCOH!$C$20</f>
        <v>505</v>
      </c>
      <c r="B6276">
        <f>'Profilo eolico'!B6278*LCOH!$C$21</f>
        <v>244.5</v>
      </c>
      <c r="C6276">
        <f>$P$35*'Profilo fotovoltaico'!B6278</f>
        <v>3714.0791547491431</v>
      </c>
      <c r="D6276">
        <f>$Q$37*'Profilo eolico'!B6278</f>
        <v>1426.5682317082844</v>
      </c>
      <c r="E6276">
        <f>$P$39*'Profilo fotovoltaico'!B6278+'Approvvigionamento energia'!$Q$39*'Profilo eolico'!B6278</f>
        <v>1998.4459624684991</v>
      </c>
      <c r="F6276">
        <f>$P$41*'Profilo fotovoltaico'!B6278+'Approvvigionamento energia'!$Q$41*'Profilo eolico'!B6278</f>
        <v>2570.3236932287136</v>
      </c>
      <c r="G6276">
        <f>$P$43*'Profilo fotovoltaico'!B6278+'Approvvigionamento energia'!$Q$43*'Profilo eolico'!B6278</f>
        <v>3142.2014239889286</v>
      </c>
      <c r="H6276">
        <f t="shared" si="196"/>
        <v>1138.4335154826958</v>
      </c>
      <c r="I6276">
        <f>IF(LCOH!$C$28=Menu!$A$1,'Approvvigionamento energia'!C6276,0)+IF(LCOH!$C$28=Menu!$A$2,'Approvvigionamento energia'!D6276,0)+IF(LCOH!$C$28=Menu!$A$3,'Approvvigionamento energia'!E6276,0)+IF(LCOH!$C$28=Menu!$A$4,'Approvvigionamento energia'!F6276,0)+IF(LCOH!$C$28=Menu!$A$5,'Approvvigionamento energia'!G6276,0)+IF(LCOH!$C$28=Menu!$A$6,'Approvvigionamento energia'!H6276,0)</f>
        <v>2570.3236932287136</v>
      </c>
      <c r="J6276">
        <f>'Approvvigionamento energia'!A6276+'Approvvigionamento energia'!B6276+'Approvvigionamento energia'!I6276</f>
        <v>3319.8236932287136</v>
      </c>
      <c r="K6276">
        <f>IF(MIN(LCOH!$C$18,J6276)&gt;=$P$48*LCOH!$C$18, MIN(LCOH!$C$18,J6276),0)</f>
        <v>1500</v>
      </c>
      <c r="L6276">
        <f t="shared" si="197"/>
        <v>1819.8236932287136</v>
      </c>
      <c r="M6276">
        <f>K6276/LCOH!$C$18</f>
        <v>1</v>
      </c>
      <c r="N6276">
        <f>K6276/LCOH!$C$34</f>
        <v>28.901734104046245</v>
      </c>
    </row>
    <row r="6277" spans="1:14" x14ac:dyDescent="0.35">
      <c r="A6277">
        <f>'Profilo fotovoltaico'!B6279*LCOH!$C$20</f>
        <v>481</v>
      </c>
      <c r="B6277">
        <f>'Profilo eolico'!B6279*LCOH!$C$21</f>
        <v>282.60000000000002</v>
      </c>
      <c r="C6277">
        <f>$P$35*'Profilo fotovoltaico'!B6279</f>
        <v>3537.5684622462131</v>
      </c>
      <c r="D6277">
        <f>$Q$37*'Profilo eolico'!B6279</f>
        <v>1648.8678211892075</v>
      </c>
      <c r="E6277">
        <f>$P$39*'Profilo fotovoltaico'!B6279+'Approvvigionamento energia'!$Q$39*'Profilo eolico'!B6279</f>
        <v>2121.0429814534591</v>
      </c>
      <c r="F6277">
        <f>$P$41*'Profilo fotovoltaico'!B6279+'Approvvigionamento energia'!$Q$41*'Profilo eolico'!B6279</f>
        <v>2593.2181417177103</v>
      </c>
      <c r="G6277">
        <f>$P$43*'Profilo fotovoltaico'!B6279+'Approvvigionamento energia'!$Q$43*'Profilo eolico'!B6279</f>
        <v>3065.3933019819619</v>
      </c>
      <c r="H6277">
        <f t="shared" si="196"/>
        <v>1138.4335154826958</v>
      </c>
      <c r="I6277">
        <f>IF(LCOH!$C$28=Menu!$A$1,'Approvvigionamento energia'!C6277,0)+IF(LCOH!$C$28=Menu!$A$2,'Approvvigionamento energia'!D6277,0)+IF(LCOH!$C$28=Menu!$A$3,'Approvvigionamento energia'!E6277,0)+IF(LCOH!$C$28=Menu!$A$4,'Approvvigionamento energia'!F6277,0)+IF(LCOH!$C$28=Menu!$A$5,'Approvvigionamento energia'!G6277,0)+IF(LCOH!$C$28=Menu!$A$6,'Approvvigionamento energia'!H6277,0)</f>
        <v>2593.2181417177103</v>
      </c>
      <c r="J6277">
        <f>'Approvvigionamento energia'!A6277+'Approvvigionamento energia'!B6277+'Approvvigionamento energia'!I6277</f>
        <v>3356.8181417177102</v>
      </c>
      <c r="K6277">
        <f>IF(MIN(LCOH!$C$18,J6277)&gt;=$P$48*LCOH!$C$18, MIN(LCOH!$C$18,J6277),0)</f>
        <v>1500</v>
      </c>
      <c r="L6277">
        <f t="shared" si="197"/>
        <v>1856.8181417177102</v>
      </c>
      <c r="M6277">
        <f>K6277/LCOH!$C$18</f>
        <v>1</v>
      </c>
      <c r="N6277">
        <f>K6277/LCOH!$C$34</f>
        <v>28.901734104046245</v>
      </c>
    </row>
    <row r="6278" spans="1:14" x14ac:dyDescent="0.35">
      <c r="A6278">
        <f>'Profilo fotovoltaico'!B6280*LCOH!$C$20</f>
        <v>433</v>
      </c>
      <c r="B6278">
        <f>'Profilo eolico'!B6280*LCOH!$C$21</f>
        <v>305.59999999999997</v>
      </c>
      <c r="C6278">
        <f>$P$35*'Profilo fotovoltaico'!B6280</f>
        <v>3184.5470772403542</v>
      </c>
      <c r="D6278">
        <f>$Q$37*'Profilo eolico'!B6280</f>
        <v>1783.0644237629926</v>
      </c>
      <c r="E6278">
        <f>$P$39*'Profilo fotovoltaico'!B6280+'Approvvigionamento energia'!$Q$39*'Profilo eolico'!B6280</f>
        <v>2133.4350871323331</v>
      </c>
      <c r="F6278">
        <f>$P$41*'Profilo fotovoltaico'!B6280+'Approvvigionamento energia'!$Q$41*'Profilo eolico'!B6280</f>
        <v>2483.8057505016732</v>
      </c>
      <c r="G6278">
        <f>$P$43*'Profilo fotovoltaico'!B6280+'Approvvigionamento energia'!$Q$43*'Profilo eolico'!B6280</f>
        <v>2834.1764138710141</v>
      </c>
      <c r="H6278">
        <f t="shared" si="196"/>
        <v>1138.4335154826958</v>
      </c>
      <c r="I6278">
        <f>IF(LCOH!$C$28=Menu!$A$1,'Approvvigionamento energia'!C6278,0)+IF(LCOH!$C$28=Menu!$A$2,'Approvvigionamento energia'!D6278,0)+IF(LCOH!$C$28=Menu!$A$3,'Approvvigionamento energia'!E6278,0)+IF(LCOH!$C$28=Menu!$A$4,'Approvvigionamento energia'!F6278,0)+IF(LCOH!$C$28=Menu!$A$5,'Approvvigionamento energia'!G6278,0)+IF(LCOH!$C$28=Menu!$A$6,'Approvvigionamento energia'!H6278,0)</f>
        <v>2483.8057505016732</v>
      </c>
      <c r="J6278">
        <f>'Approvvigionamento energia'!A6278+'Approvvigionamento energia'!B6278+'Approvvigionamento energia'!I6278</f>
        <v>3222.4057505016731</v>
      </c>
      <c r="K6278">
        <f>IF(MIN(LCOH!$C$18,J6278)&gt;=$P$48*LCOH!$C$18, MIN(LCOH!$C$18,J6278),0)</f>
        <v>1500</v>
      </c>
      <c r="L6278">
        <f t="shared" si="197"/>
        <v>1722.4057505016731</v>
      </c>
      <c r="M6278">
        <f>K6278/LCOH!$C$18</f>
        <v>1</v>
      </c>
      <c r="N6278">
        <f>K6278/LCOH!$C$34</f>
        <v>28.901734104046245</v>
      </c>
    </row>
    <row r="6279" spans="1:14" x14ac:dyDescent="0.35">
      <c r="A6279">
        <f>'Profilo fotovoltaico'!B6281*LCOH!$C$20</f>
        <v>359</v>
      </c>
      <c r="B6279">
        <f>'Profilo eolico'!B6281*LCOH!$C$21</f>
        <v>309.59999999999997</v>
      </c>
      <c r="C6279">
        <f>$P$35*'Profilo fotovoltaico'!B6281</f>
        <v>2640.3057753563212</v>
      </c>
      <c r="D6279">
        <f>$Q$37*'Profilo eolico'!B6281</f>
        <v>1806.4029633410423</v>
      </c>
      <c r="E6279">
        <f>$P$39*'Profilo fotovoltaico'!B6281+'Approvvigionamento energia'!$Q$39*'Profilo eolico'!B6281</f>
        <v>2014.8786663448618</v>
      </c>
      <c r="F6279">
        <f>$P$41*'Profilo fotovoltaico'!B6281+'Approvvigionamento energia'!$Q$41*'Profilo eolico'!B6281</f>
        <v>2223.3543693486818</v>
      </c>
      <c r="G6279">
        <f>$P$43*'Profilo fotovoltaico'!B6281+'Approvvigionamento energia'!$Q$43*'Profilo eolico'!B6281</f>
        <v>2431.8300723525017</v>
      </c>
      <c r="H6279">
        <f t="shared" si="196"/>
        <v>1138.4335154826958</v>
      </c>
      <c r="I6279">
        <f>IF(LCOH!$C$28=Menu!$A$1,'Approvvigionamento energia'!C6279,0)+IF(LCOH!$C$28=Menu!$A$2,'Approvvigionamento energia'!D6279,0)+IF(LCOH!$C$28=Menu!$A$3,'Approvvigionamento energia'!E6279,0)+IF(LCOH!$C$28=Menu!$A$4,'Approvvigionamento energia'!F6279,0)+IF(LCOH!$C$28=Menu!$A$5,'Approvvigionamento energia'!G6279,0)+IF(LCOH!$C$28=Menu!$A$6,'Approvvigionamento energia'!H6279,0)</f>
        <v>2223.3543693486818</v>
      </c>
      <c r="J6279">
        <f>'Approvvigionamento energia'!A6279+'Approvvigionamento energia'!B6279+'Approvvigionamento energia'!I6279</f>
        <v>2891.9543693486817</v>
      </c>
      <c r="K6279">
        <f>IF(MIN(LCOH!$C$18,J6279)&gt;=$P$48*LCOH!$C$18, MIN(LCOH!$C$18,J6279),0)</f>
        <v>1500</v>
      </c>
      <c r="L6279">
        <f t="shared" si="197"/>
        <v>1391.9543693486817</v>
      </c>
      <c r="M6279">
        <f>K6279/LCOH!$C$18</f>
        <v>1</v>
      </c>
      <c r="N6279">
        <f>K6279/LCOH!$C$34</f>
        <v>28.901734104046245</v>
      </c>
    </row>
    <row r="6280" spans="1:14" x14ac:dyDescent="0.35">
      <c r="A6280">
        <f>'Profilo fotovoltaico'!B6282*LCOH!$C$20</f>
        <v>268</v>
      </c>
      <c r="B6280">
        <f>'Profilo eolico'!B6282*LCOH!$C$21</f>
        <v>286.39999999999998</v>
      </c>
      <c r="C6280">
        <f>$P$35*'Profilo fotovoltaico'!B6282</f>
        <v>1971.0360662827136</v>
      </c>
      <c r="D6280">
        <f>$Q$37*'Profilo eolico'!B6282</f>
        <v>1671.0394337883545</v>
      </c>
      <c r="E6280">
        <f>$P$39*'Profilo fotovoltaico'!B6282+'Approvvigionamento energia'!$Q$39*'Profilo eolico'!B6282</f>
        <v>1746.0385919119442</v>
      </c>
      <c r="F6280">
        <f>$P$41*'Profilo fotovoltaico'!B6282+'Approvvigionamento energia'!$Q$41*'Profilo eolico'!B6282</f>
        <v>1821.0377500355339</v>
      </c>
      <c r="G6280">
        <f>$P$43*'Profilo fotovoltaico'!B6282+'Approvvigionamento energia'!$Q$43*'Profilo eolico'!B6282</f>
        <v>1896.0369081591239</v>
      </c>
      <c r="H6280">
        <f t="shared" si="196"/>
        <v>1138.4335154826958</v>
      </c>
      <c r="I6280">
        <f>IF(LCOH!$C$28=Menu!$A$1,'Approvvigionamento energia'!C6280,0)+IF(LCOH!$C$28=Menu!$A$2,'Approvvigionamento energia'!D6280,0)+IF(LCOH!$C$28=Menu!$A$3,'Approvvigionamento energia'!E6280,0)+IF(LCOH!$C$28=Menu!$A$4,'Approvvigionamento energia'!F6280,0)+IF(LCOH!$C$28=Menu!$A$5,'Approvvigionamento energia'!G6280,0)+IF(LCOH!$C$28=Menu!$A$6,'Approvvigionamento energia'!H6280,0)</f>
        <v>1821.0377500355339</v>
      </c>
      <c r="J6280">
        <f>'Approvvigionamento energia'!A6280+'Approvvigionamento energia'!B6280+'Approvvigionamento energia'!I6280</f>
        <v>2375.437750035534</v>
      </c>
      <c r="K6280">
        <f>IF(MIN(LCOH!$C$18,J6280)&gt;=$P$48*LCOH!$C$18, MIN(LCOH!$C$18,J6280),0)</f>
        <v>1500</v>
      </c>
      <c r="L6280">
        <f t="shared" si="197"/>
        <v>875.43775003553401</v>
      </c>
      <c r="M6280">
        <f>K6280/LCOH!$C$18</f>
        <v>1</v>
      </c>
      <c r="N6280">
        <f>K6280/LCOH!$C$34</f>
        <v>28.901734104046245</v>
      </c>
    </row>
    <row r="6281" spans="1:14" x14ac:dyDescent="0.35">
      <c r="A6281">
        <f>'Profilo fotovoltaico'!B6283*LCOH!$C$20</f>
        <v>158</v>
      </c>
      <c r="B6281">
        <f>'Profilo eolico'!B6283*LCOH!$C$21</f>
        <v>254.6</v>
      </c>
      <c r="C6281">
        <f>$P$35*'Profilo fotovoltaico'!B6283</f>
        <v>1162.0287256442862</v>
      </c>
      <c r="D6281">
        <f>$Q$37*'Profilo eolico'!B6283</f>
        <v>1485.4980441428597</v>
      </c>
      <c r="E6281">
        <f>$P$39*'Profilo fotovoltaico'!B6283+'Approvvigionamento energia'!$Q$39*'Profilo eolico'!B6283</f>
        <v>1404.6307145182163</v>
      </c>
      <c r="F6281">
        <f>$P$41*'Profilo fotovoltaico'!B6283+'Approvvigionamento energia'!$Q$41*'Profilo eolico'!B6283</f>
        <v>1323.7633848935729</v>
      </c>
      <c r="G6281">
        <f>$P$43*'Profilo fotovoltaico'!B6283+'Approvvigionamento energia'!$Q$43*'Profilo eolico'!B6283</f>
        <v>1242.8960552689296</v>
      </c>
      <c r="H6281">
        <f t="shared" si="196"/>
        <v>1138.4335154826958</v>
      </c>
      <c r="I6281">
        <f>IF(LCOH!$C$28=Menu!$A$1,'Approvvigionamento energia'!C6281,0)+IF(LCOH!$C$28=Menu!$A$2,'Approvvigionamento energia'!D6281,0)+IF(LCOH!$C$28=Menu!$A$3,'Approvvigionamento energia'!E6281,0)+IF(LCOH!$C$28=Menu!$A$4,'Approvvigionamento energia'!F6281,0)+IF(LCOH!$C$28=Menu!$A$5,'Approvvigionamento energia'!G6281,0)+IF(LCOH!$C$28=Menu!$A$6,'Approvvigionamento energia'!H6281,0)</f>
        <v>1323.7633848935729</v>
      </c>
      <c r="J6281">
        <f>'Approvvigionamento energia'!A6281+'Approvvigionamento energia'!B6281+'Approvvigionamento energia'!I6281</f>
        <v>1736.3633848935729</v>
      </c>
      <c r="K6281">
        <f>IF(MIN(LCOH!$C$18,J6281)&gt;=$P$48*LCOH!$C$18, MIN(LCOH!$C$18,J6281),0)</f>
        <v>1500</v>
      </c>
      <c r="L6281">
        <f t="shared" si="197"/>
        <v>236.36338489357286</v>
      </c>
      <c r="M6281">
        <f>K6281/LCOH!$C$18</f>
        <v>1</v>
      </c>
      <c r="N6281">
        <f>K6281/LCOH!$C$34</f>
        <v>28.901734104046245</v>
      </c>
    </row>
    <row r="6282" spans="1:14" x14ac:dyDescent="0.35">
      <c r="A6282">
        <f>'Profilo fotovoltaico'!B6284*LCOH!$C$20</f>
        <v>52</v>
      </c>
      <c r="B6282">
        <f>'Profilo eolico'!B6284*LCOH!$C$21</f>
        <v>228.7</v>
      </c>
      <c r="C6282">
        <f>$P$35*'Profilo fotovoltaico'!B6284</f>
        <v>382.43983375634735</v>
      </c>
      <c r="D6282">
        <f>$Q$37*'Profilo eolico'!B6284</f>
        <v>1334.3810003749884</v>
      </c>
      <c r="E6282">
        <f>$P$39*'Profilo fotovoltaico'!B6284+'Approvvigionamento energia'!$Q$39*'Profilo eolico'!B6284</f>
        <v>1096.395708720328</v>
      </c>
      <c r="F6282">
        <f>$P$41*'Profilo fotovoltaico'!B6284+'Approvvigionamento energia'!$Q$41*'Profilo eolico'!B6284</f>
        <v>858.41041706566784</v>
      </c>
      <c r="G6282">
        <f>$P$43*'Profilo fotovoltaico'!B6284+'Approvvigionamento energia'!$Q$43*'Profilo eolico'!B6284</f>
        <v>620.42512541100768</v>
      </c>
      <c r="H6282">
        <f t="shared" si="196"/>
        <v>1138.4335154826958</v>
      </c>
      <c r="I6282">
        <f>IF(LCOH!$C$28=Menu!$A$1,'Approvvigionamento energia'!C6282,0)+IF(LCOH!$C$28=Menu!$A$2,'Approvvigionamento energia'!D6282,0)+IF(LCOH!$C$28=Menu!$A$3,'Approvvigionamento energia'!E6282,0)+IF(LCOH!$C$28=Menu!$A$4,'Approvvigionamento energia'!F6282,0)+IF(LCOH!$C$28=Menu!$A$5,'Approvvigionamento energia'!G6282,0)+IF(LCOH!$C$28=Menu!$A$6,'Approvvigionamento energia'!H6282,0)</f>
        <v>858.41041706566784</v>
      </c>
      <c r="J6282">
        <f>'Approvvigionamento energia'!A6282+'Approvvigionamento energia'!B6282+'Approvvigionamento energia'!I6282</f>
        <v>1139.1104170656679</v>
      </c>
      <c r="K6282">
        <f>IF(MIN(LCOH!$C$18,J6282)&gt;=$P$48*LCOH!$C$18, MIN(LCOH!$C$18,J6282),0)</f>
        <v>1139.1104170656679</v>
      </c>
      <c r="L6282">
        <f t="shared" si="197"/>
        <v>0</v>
      </c>
      <c r="M6282">
        <f>K6282/LCOH!$C$18</f>
        <v>0.75940694471044523</v>
      </c>
      <c r="N6282">
        <f>K6282/LCOH!$C$34</f>
        <v>21.948177592787435</v>
      </c>
    </row>
    <row r="6283" spans="1:14" x14ac:dyDescent="0.35">
      <c r="A6283">
        <f>'Profilo fotovoltaico'!B6285*LCOH!$C$20</f>
        <v>1</v>
      </c>
      <c r="B6283">
        <f>'Profilo eolico'!B6285*LCOH!$C$21</f>
        <v>207.6</v>
      </c>
      <c r="C6283">
        <f>$P$35*'Profilo fotovoltaico'!B6285</f>
        <v>7.3546121876220649</v>
      </c>
      <c r="D6283">
        <f>$Q$37*'Profilo eolico'!B6285</f>
        <v>1211.2702041007765</v>
      </c>
      <c r="E6283">
        <f>$P$39*'Profilo fotovoltaico'!B6285+'Approvvigionamento energia'!$Q$39*'Profilo eolico'!B6285</f>
        <v>910.29130612248787</v>
      </c>
      <c r="F6283">
        <f>$P$41*'Profilo fotovoltaico'!B6285+'Approvvigionamento energia'!$Q$41*'Profilo eolico'!B6285</f>
        <v>609.31240814419925</v>
      </c>
      <c r="G6283">
        <f>$P$43*'Profilo fotovoltaico'!B6285+'Approvvigionamento energia'!$Q$43*'Profilo eolico'!B6285</f>
        <v>308.3335101659107</v>
      </c>
      <c r="H6283">
        <f t="shared" si="196"/>
        <v>1138.4335154826958</v>
      </c>
      <c r="I6283">
        <f>IF(LCOH!$C$28=Menu!$A$1,'Approvvigionamento energia'!C6283,0)+IF(LCOH!$C$28=Menu!$A$2,'Approvvigionamento energia'!D6283,0)+IF(LCOH!$C$28=Menu!$A$3,'Approvvigionamento energia'!E6283,0)+IF(LCOH!$C$28=Menu!$A$4,'Approvvigionamento energia'!F6283,0)+IF(LCOH!$C$28=Menu!$A$5,'Approvvigionamento energia'!G6283,0)+IF(LCOH!$C$28=Menu!$A$6,'Approvvigionamento energia'!H6283,0)</f>
        <v>609.31240814419925</v>
      </c>
      <c r="J6283">
        <f>'Approvvigionamento energia'!A6283+'Approvvigionamento energia'!B6283+'Approvvigionamento energia'!I6283</f>
        <v>817.91240814419928</v>
      </c>
      <c r="K6283">
        <f>IF(MIN(LCOH!$C$18,J6283)&gt;=$P$48*LCOH!$C$18, MIN(LCOH!$C$18,J6283),0)</f>
        <v>817.91240814419928</v>
      </c>
      <c r="L6283">
        <f t="shared" si="197"/>
        <v>0</v>
      </c>
      <c r="M6283">
        <f>K6283/LCOH!$C$18</f>
        <v>0.54527493876279953</v>
      </c>
      <c r="N6283">
        <f>K6283/LCOH!$C$34</f>
        <v>15.75939129372253</v>
      </c>
    </row>
    <row r="6284" spans="1:14" x14ac:dyDescent="0.35">
      <c r="A6284">
        <f>'Profilo fotovoltaico'!B6286*LCOH!$C$20</f>
        <v>0</v>
      </c>
      <c r="B6284">
        <f>'Profilo eolico'!B6286*LCOH!$C$21</f>
        <v>201.4</v>
      </c>
      <c r="C6284">
        <f>$P$35*'Profilo fotovoltaico'!B6286</f>
        <v>0</v>
      </c>
      <c r="D6284">
        <f>$Q$37*'Profilo eolico'!B6286</f>
        <v>1175.0954677547995</v>
      </c>
      <c r="E6284">
        <f>$P$39*'Profilo fotovoltaico'!B6286+'Approvvigionamento energia'!$Q$39*'Profilo eolico'!B6286</f>
        <v>881.32160081609959</v>
      </c>
      <c r="F6284">
        <f>$P$41*'Profilo fotovoltaico'!B6286+'Approvvigionamento energia'!$Q$41*'Profilo eolico'!B6286</f>
        <v>587.54773387739976</v>
      </c>
      <c r="G6284">
        <f>$P$43*'Profilo fotovoltaico'!B6286+'Approvvigionamento energia'!$Q$43*'Profilo eolico'!B6286</f>
        <v>293.77386693869988</v>
      </c>
      <c r="H6284">
        <f t="shared" si="196"/>
        <v>1138.4335154826958</v>
      </c>
      <c r="I6284">
        <f>IF(LCOH!$C$28=Menu!$A$1,'Approvvigionamento energia'!C6284,0)+IF(LCOH!$C$28=Menu!$A$2,'Approvvigionamento energia'!D6284,0)+IF(LCOH!$C$28=Menu!$A$3,'Approvvigionamento energia'!E6284,0)+IF(LCOH!$C$28=Menu!$A$4,'Approvvigionamento energia'!F6284,0)+IF(LCOH!$C$28=Menu!$A$5,'Approvvigionamento energia'!G6284,0)+IF(LCOH!$C$28=Menu!$A$6,'Approvvigionamento energia'!H6284,0)</f>
        <v>587.54773387739976</v>
      </c>
      <c r="J6284">
        <f>'Approvvigionamento energia'!A6284+'Approvvigionamento energia'!B6284+'Approvvigionamento energia'!I6284</f>
        <v>788.94773387739974</v>
      </c>
      <c r="K6284">
        <f>IF(MIN(LCOH!$C$18,J6284)&gt;=$P$48*LCOH!$C$18, MIN(LCOH!$C$18,J6284),0)</f>
        <v>788.94773387739974</v>
      </c>
      <c r="L6284">
        <f t="shared" si="197"/>
        <v>0</v>
      </c>
      <c r="M6284">
        <f>K6284/LCOH!$C$18</f>
        <v>0.52596515591826654</v>
      </c>
      <c r="N6284">
        <f>K6284/LCOH!$C$34</f>
        <v>15.201305084342962</v>
      </c>
    </row>
    <row r="6285" spans="1:14" x14ac:dyDescent="0.35">
      <c r="A6285">
        <f>'Profilo fotovoltaico'!B6287*LCOH!$C$20</f>
        <v>0</v>
      </c>
      <c r="B6285">
        <f>'Profilo eolico'!B6287*LCOH!$C$21</f>
        <v>210</v>
      </c>
      <c r="C6285">
        <f>$P$35*'Profilo fotovoltaico'!B6287</f>
        <v>0</v>
      </c>
      <c r="D6285">
        <f>$Q$37*'Profilo eolico'!B6287</f>
        <v>1225.2733278476062</v>
      </c>
      <c r="E6285">
        <f>$P$39*'Profilo fotovoltaico'!B6287+'Approvvigionamento energia'!$Q$39*'Profilo eolico'!B6287</f>
        <v>918.95499588570465</v>
      </c>
      <c r="F6285">
        <f>$P$41*'Profilo fotovoltaico'!B6287+'Approvvigionamento energia'!$Q$41*'Profilo eolico'!B6287</f>
        <v>612.6366639238031</v>
      </c>
      <c r="G6285">
        <f>$P$43*'Profilo fotovoltaico'!B6287+'Approvvigionamento energia'!$Q$43*'Profilo eolico'!B6287</f>
        <v>306.31833196190155</v>
      </c>
      <c r="H6285">
        <f t="shared" si="196"/>
        <v>1138.4335154826958</v>
      </c>
      <c r="I6285">
        <f>IF(LCOH!$C$28=Menu!$A$1,'Approvvigionamento energia'!C6285,0)+IF(LCOH!$C$28=Menu!$A$2,'Approvvigionamento energia'!D6285,0)+IF(LCOH!$C$28=Menu!$A$3,'Approvvigionamento energia'!E6285,0)+IF(LCOH!$C$28=Menu!$A$4,'Approvvigionamento energia'!F6285,0)+IF(LCOH!$C$28=Menu!$A$5,'Approvvigionamento energia'!G6285,0)+IF(LCOH!$C$28=Menu!$A$6,'Approvvigionamento energia'!H6285,0)</f>
        <v>612.6366639238031</v>
      </c>
      <c r="J6285">
        <f>'Approvvigionamento energia'!A6285+'Approvvigionamento energia'!B6285+'Approvvigionamento energia'!I6285</f>
        <v>822.6366639238031</v>
      </c>
      <c r="K6285">
        <f>IF(MIN(LCOH!$C$18,J6285)&gt;=$P$48*LCOH!$C$18, MIN(LCOH!$C$18,J6285),0)</f>
        <v>822.6366639238031</v>
      </c>
      <c r="L6285">
        <f t="shared" si="197"/>
        <v>0</v>
      </c>
      <c r="M6285">
        <f>K6285/LCOH!$C$18</f>
        <v>0.54842444261586876</v>
      </c>
      <c r="N6285">
        <f>K6285/LCOH!$C$34</f>
        <v>15.850417416643605</v>
      </c>
    </row>
    <row r="6286" spans="1:14" x14ac:dyDescent="0.35">
      <c r="A6286">
        <f>'Profilo fotovoltaico'!B6288*LCOH!$C$20</f>
        <v>0</v>
      </c>
      <c r="B6286">
        <f>'Profilo eolico'!B6288*LCOH!$C$21</f>
        <v>220.5</v>
      </c>
      <c r="C6286">
        <f>$P$35*'Profilo fotovoltaico'!B6288</f>
        <v>0</v>
      </c>
      <c r="D6286">
        <f>$Q$37*'Profilo eolico'!B6288</f>
        <v>1286.5369942399866</v>
      </c>
      <c r="E6286">
        <f>$P$39*'Profilo fotovoltaico'!B6288+'Approvvigionamento energia'!$Q$39*'Profilo eolico'!B6288</f>
        <v>964.90274567998995</v>
      </c>
      <c r="F6286">
        <f>$P$41*'Profilo fotovoltaico'!B6288+'Approvvigionamento energia'!$Q$41*'Profilo eolico'!B6288</f>
        <v>643.2684971199933</v>
      </c>
      <c r="G6286">
        <f>$P$43*'Profilo fotovoltaico'!B6288+'Approvvigionamento energia'!$Q$43*'Profilo eolico'!B6288</f>
        <v>321.63424855999665</v>
      </c>
      <c r="H6286">
        <f t="shared" si="196"/>
        <v>1138.4335154826958</v>
      </c>
      <c r="I6286">
        <f>IF(LCOH!$C$28=Menu!$A$1,'Approvvigionamento energia'!C6286,0)+IF(LCOH!$C$28=Menu!$A$2,'Approvvigionamento energia'!D6286,0)+IF(LCOH!$C$28=Menu!$A$3,'Approvvigionamento energia'!E6286,0)+IF(LCOH!$C$28=Menu!$A$4,'Approvvigionamento energia'!F6286,0)+IF(LCOH!$C$28=Menu!$A$5,'Approvvigionamento energia'!G6286,0)+IF(LCOH!$C$28=Menu!$A$6,'Approvvigionamento energia'!H6286,0)</f>
        <v>643.2684971199933</v>
      </c>
      <c r="J6286">
        <f>'Approvvigionamento energia'!A6286+'Approvvigionamento energia'!B6286+'Approvvigionamento energia'!I6286</f>
        <v>863.7684971199933</v>
      </c>
      <c r="K6286">
        <f>IF(MIN(LCOH!$C$18,J6286)&gt;=$P$48*LCOH!$C$18, MIN(LCOH!$C$18,J6286),0)</f>
        <v>863.7684971199933</v>
      </c>
      <c r="L6286">
        <f t="shared" si="197"/>
        <v>0</v>
      </c>
      <c r="M6286">
        <f>K6286/LCOH!$C$18</f>
        <v>0.57584566474666221</v>
      </c>
      <c r="N6286">
        <f>K6286/LCOH!$C$34</f>
        <v>16.642938287475786</v>
      </c>
    </row>
    <row r="6287" spans="1:14" x14ac:dyDescent="0.35">
      <c r="A6287">
        <f>'Profilo fotovoltaico'!B6289*LCOH!$C$20</f>
        <v>0</v>
      </c>
      <c r="B6287">
        <f>'Profilo eolico'!B6289*LCOH!$C$21</f>
        <v>237.1</v>
      </c>
      <c r="C6287">
        <f>$P$35*'Profilo fotovoltaico'!B6289</f>
        <v>0</v>
      </c>
      <c r="D6287">
        <f>$Q$37*'Profilo eolico'!B6289</f>
        <v>1383.3919334888926</v>
      </c>
      <c r="E6287">
        <f>$P$39*'Profilo fotovoltaico'!B6289+'Approvvigionamento energia'!$Q$39*'Profilo eolico'!B6289</f>
        <v>1037.5439501166695</v>
      </c>
      <c r="F6287">
        <f>$P$41*'Profilo fotovoltaico'!B6289+'Approvvigionamento energia'!$Q$41*'Profilo eolico'!B6289</f>
        <v>691.69596674444631</v>
      </c>
      <c r="G6287">
        <f>$P$43*'Profilo fotovoltaico'!B6289+'Approvvigionamento energia'!$Q$43*'Profilo eolico'!B6289</f>
        <v>345.84798337222315</v>
      </c>
      <c r="H6287">
        <f t="shared" si="196"/>
        <v>1138.4335154826958</v>
      </c>
      <c r="I6287">
        <f>IF(LCOH!$C$28=Menu!$A$1,'Approvvigionamento energia'!C6287,0)+IF(LCOH!$C$28=Menu!$A$2,'Approvvigionamento energia'!D6287,0)+IF(LCOH!$C$28=Menu!$A$3,'Approvvigionamento energia'!E6287,0)+IF(LCOH!$C$28=Menu!$A$4,'Approvvigionamento energia'!F6287,0)+IF(LCOH!$C$28=Menu!$A$5,'Approvvigionamento energia'!G6287,0)+IF(LCOH!$C$28=Menu!$A$6,'Approvvigionamento energia'!H6287,0)</f>
        <v>691.69596674444631</v>
      </c>
      <c r="J6287">
        <f>'Approvvigionamento energia'!A6287+'Approvvigionamento energia'!B6287+'Approvvigionamento energia'!I6287</f>
        <v>928.79596674444633</v>
      </c>
      <c r="K6287">
        <f>IF(MIN(LCOH!$C$18,J6287)&gt;=$P$48*LCOH!$C$18, MIN(LCOH!$C$18,J6287),0)</f>
        <v>928.79596674444633</v>
      </c>
      <c r="L6287">
        <f t="shared" si="197"/>
        <v>0</v>
      </c>
      <c r="M6287">
        <f>K6287/LCOH!$C$18</f>
        <v>0.61919731116296417</v>
      </c>
      <c r="N6287">
        <f>K6287/LCOH!$C$34</f>
        <v>17.895876045172376</v>
      </c>
    </row>
    <row r="6288" spans="1:14" x14ac:dyDescent="0.35">
      <c r="A6288">
        <f>'Profilo fotovoltaico'!B6290*LCOH!$C$20</f>
        <v>0</v>
      </c>
      <c r="B6288">
        <f>'Profilo eolico'!B6290*LCOH!$C$21</f>
        <v>257.40000000000003</v>
      </c>
      <c r="C6288">
        <f>$P$35*'Profilo fotovoltaico'!B6290</f>
        <v>0</v>
      </c>
      <c r="D6288">
        <f>$Q$37*'Profilo eolico'!B6290</f>
        <v>1501.8350218474948</v>
      </c>
      <c r="E6288">
        <f>$P$39*'Profilo fotovoltaico'!B6290+'Approvvigionamento energia'!$Q$39*'Profilo eolico'!B6290</f>
        <v>1126.376266385621</v>
      </c>
      <c r="F6288">
        <f>$P$41*'Profilo fotovoltaico'!B6290+'Approvvigionamento energia'!$Q$41*'Profilo eolico'!B6290</f>
        <v>750.91751092374739</v>
      </c>
      <c r="G6288">
        <f>$P$43*'Profilo fotovoltaico'!B6290+'Approvvigionamento energia'!$Q$43*'Profilo eolico'!B6290</f>
        <v>375.45875546187369</v>
      </c>
      <c r="H6288">
        <f t="shared" si="196"/>
        <v>1138.4335154826958</v>
      </c>
      <c r="I6288">
        <f>IF(LCOH!$C$28=Menu!$A$1,'Approvvigionamento energia'!C6288,0)+IF(LCOH!$C$28=Menu!$A$2,'Approvvigionamento energia'!D6288,0)+IF(LCOH!$C$28=Menu!$A$3,'Approvvigionamento energia'!E6288,0)+IF(LCOH!$C$28=Menu!$A$4,'Approvvigionamento energia'!F6288,0)+IF(LCOH!$C$28=Menu!$A$5,'Approvvigionamento energia'!G6288,0)+IF(LCOH!$C$28=Menu!$A$6,'Approvvigionamento energia'!H6288,0)</f>
        <v>750.91751092374739</v>
      </c>
      <c r="J6288">
        <f>'Approvvigionamento energia'!A6288+'Approvvigionamento energia'!B6288+'Approvvigionamento energia'!I6288</f>
        <v>1008.3175109237475</v>
      </c>
      <c r="K6288">
        <f>IF(MIN(LCOH!$C$18,J6288)&gt;=$P$48*LCOH!$C$18, MIN(LCOH!$C$18,J6288),0)</f>
        <v>1008.3175109237475</v>
      </c>
      <c r="L6288">
        <f t="shared" si="197"/>
        <v>0</v>
      </c>
      <c r="M6288">
        <f>K6288/LCOH!$C$18</f>
        <v>0.67221167394916503</v>
      </c>
      <c r="N6288">
        <f>K6288/LCOH!$C$34</f>
        <v>19.428083062114595</v>
      </c>
    </row>
    <row r="6289" spans="1:14" x14ac:dyDescent="0.35">
      <c r="A6289">
        <f>'Profilo fotovoltaico'!B6291*LCOH!$C$20</f>
        <v>0</v>
      </c>
      <c r="B6289">
        <f>'Profilo eolico'!B6291*LCOH!$C$21</f>
        <v>266.90000000000003</v>
      </c>
      <c r="C6289">
        <f>$P$35*'Profilo fotovoltaico'!B6291</f>
        <v>0</v>
      </c>
      <c r="D6289">
        <f>$Q$37*'Profilo eolico'!B6291</f>
        <v>1557.2640533453625</v>
      </c>
      <c r="E6289">
        <f>$P$39*'Profilo fotovoltaico'!B6291+'Approvvigionamento energia'!$Q$39*'Profilo eolico'!B6291</f>
        <v>1167.948040009022</v>
      </c>
      <c r="F6289">
        <f>$P$41*'Profilo fotovoltaico'!B6291+'Approvvigionamento energia'!$Q$41*'Profilo eolico'!B6291</f>
        <v>778.63202667268126</v>
      </c>
      <c r="G6289">
        <f>$P$43*'Profilo fotovoltaico'!B6291+'Approvvigionamento energia'!$Q$43*'Profilo eolico'!B6291</f>
        <v>389.31601333634063</v>
      </c>
      <c r="H6289">
        <f t="shared" si="196"/>
        <v>1138.4335154826958</v>
      </c>
      <c r="I6289">
        <f>IF(LCOH!$C$28=Menu!$A$1,'Approvvigionamento energia'!C6289,0)+IF(LCOH!$C$28=Menu!$A$2,'Approvvigionamento energia'!D6289,0)+IF(LCOH!$C$28=Menu!$A$3,'Approvvigionamento energia'!E6289,0)+IF(LCOH!$C$28=Menu!$A$4,'Approvvigionamento energia'!F6289,0)+IF(LCOH!$C$28=Menu!$A$5,'Approvvigionamento energia'!G6289,0)+IF(LCOH!$C$28=Menu!$A$6,'Approvvigionamento energia'!H6289,0)</f>
        <v>778.63202667268126</v>
      </c>
      <c r="J6289">
        <f>'Approvvigionamento energia'!A6289+'Approvvigionamento energia'!B6289+'Approvvigionamento energia'!I6289</f>
        <v>1045.5320266726812</v>
      </c>
      <c r="K6289">
        <f>IF(MIN(LCOH!$C$18,J6289)&gt;=$P$48*LCOH!$C$18, MIN(LCOH!$C$18,J6289),0)</f>
        <v>1045.5320266726812</v>
      </c>
      <c r="L6289">
        <f t="shared" si="197"/>
        <v>0</v>
      </c>
      <c r="M6289">
        <f>K6289/LCOH!$C$18</f>
        <v>0.69702135111512087</v>
      </c>
      <c r="N6289">
        <f>K6289/LCOH!$C$34</f>
        <v>20.14512575477228</v>
      </c>
    </row>
    <row r="6290" spans="1:14" x14ac:dyDescent="0.35">
      <c r="A6290">
        <f>'Profilo fotovoltaico'!B6292*LCOH!$C$20</f>
        <v>0</v>
      </c>
      <c r="B6290">
        <f>'Profilo eolico'!B6292*LCOH!$C$21</f>
        <v>271.60000000000002</v>
      </c>
      <c r="C6290">
        <f>$P$35*'Profilo fotovoltaico'!B6292</f>
        <v>0</v>
      </c>
      <c r="D6290">
        <f>$Q$37*'Profilo eolico'!B6292</f>
        <v>1584.6868373495709</v>
      </c>
      <c r="E6290">
        <f>$P$39*'Profilo fotovoltaico'!B6292+'Approvvigionamento energia'!$Q$39*'Profilo eolico'!B6292</f>
        <v>1188.5151280121781</v>
      </c>
      <c r="F6290">
        <f>$P$41*'Profilo fotovoltaico'!B6292+'Approvvigionamento energia'!$Q$41*'Profilo eolico'!B6292</f>
        <v>792.34341867478543</v>
      </c>
      <c r="G6290">
        <f>$P$43*'Profilo fotovoltaico'!B6292+'Approvvigionamento energia'!$Q$43*'Profilo eolico'!B6292</f>
        <v>396.17170933739271</v>
      </c>
      <c r="H6290">
        <f t="shared" si="196"/>
        <v>1138.4335154826958</v>
      </c>
      <c r="I6290">
        <f>IF(LCOH!$C$28=Menu!$A$1,'Approvvigionamento energia'!C6290,0)+IF(LCOH!$C$28=Menu!$A$2,'Approvvigionamento energia'!D6290,0)+IF(LCOH!$C$28=Menu!$A$3,'Approvvigionamento energia'!E6290,0)+IF(LCOH!$C$28=Menu!$A$4,'Approvvigionamento energia'!F6290,0)+IF(LCOH!$C$28=Menu!$A$5,'Approvvigionamento energia'!G6290,0)+IF(LCOH!$C$28=Menu!$A$6,'Approvvigionamento energia'!H6290,0)</f>
        <v>792.34341867478543</v>
      </c>
      <c r="J6290">
        <f>'Approvvigionamento energia'!A6290+'Approvvigionamento energia'!B6290+'Approvvigionamento energia'!I6290</f>
        <v>1063.9434186747853</v>
      </c>
      <c r="K6290">
        <f>IF(MIN(LCOH!$C$18,J6290)&gt;=$P$48*LCOH!$C$18, MIN(LCOH!$C$18,J6290),0)</f>
        <v>1063.9434186747853</v>
      </c>
      <c r="L6290">
        <f t="shared" si="197"/>
        <v>0</v>
      </c>
      <c r="M6290">
        <f>K6290/LCOH!$C$18</f>
        <v>0.70929561244985684</v>
      </c>
      <c r="N6290">
        <f>K6290/LCOH!$C$34</f>
        <v>20.499873192192396</v>
      </c>
    </row>
    <row r="6291" spans="1:14" x14ac:dyDescent="0.35">
      <c r="A6291">
        <f>'Profilo fotovoltaico'!B6293*LCOH!$C$20</f>
        <v>0</v>
      </c>
      <c r="B6291">
        <f>'Profilo eolico'!B6293*LCOH!$C$21</f>
        <v>269.7</v>
      </c>
      <c r="C6291">
        <f>$P$35*'Profilo fotovoltaico'!B6293</f>
        <v>0</v>
      </c>
      <c r="D6291">
        <f>$Q$37*'Profilo eolico'!B6293</f>
        <v>1573.6010310499971</v>
      </c>
      <c r="E6291">
        <f>$P$39*'Profilo fotovoltaico'!B6293+'Approvvigionamento energia'!$Q$39*'Profilo eolico'!B6293</f>
        <v>1180.2007732874979</v>
      </c>
      <c r="F6291">
        <f>$P$41*'Profilo fotovoltaico'!B6293+'Approvvigionamento energia'!$Q$41*'Profilo eolico'!B6293</f>
        <v>786.80051552499856</v>
      </c>
      <c r="G6291">
        <f>$P$43*'Profilo fotovoltaico'!B6293+'Approvvigionamento energia'!$Q$43*'Profilo eolico'!B6293</f>
        <v>393.40025776249928</v>
      </c>
      <c r="H6291">
        <f t="shared" si="196"/>
        <v>1138.4335154826958</v>
      </c>
      <c r="I6291">
        <f>IF(LCOH!$C$28=Menu!$A$1,'Approvvigionamento energia'!C6291,0)+IF(LCOH!$C$28=Menu!$A$2,'Approvvigionamento energia'!D6291,0)+IF(LCOH!$C$28=Menu!$A$3,'Approvvigionamento energia'!E6291,0)+IF(LCOH!$C$28=Menu!$A$4,'Approvvigionamento energia'!F6291,0)+IF(LCOH!$C$28=Menu!$A$5,'Approvvigionamento energia'!G6291,0)+IF(LCOH!$C$28=Menu!$A$6,'Approvvigionamento energia'!H6291,0)</f>
        <v>786.80051552499856</v>
      </c>
      <c r="J6291">
        <f>'Approvvigionamento energia'!A6291+'Approvvigionamento energia'!B6291+'Approvvigionamento energia'!I6291</f>
        <v>1056.5005155249985</v>
      </c>
      <c r="K6291">
        <f>IF(MIN(LCOH!$C$18,J6291)&gt;=$P$48*LCOH!$C$18, MIN(LCOH!$C$18,J6291),0)</f>
        <v>1056.5005155249985</v>
      </c>
      <c r="L6291">
        <f t="shared" si="197"/>
        <v>0</v>
      </c>
      <c r="M6291">
        <f>K6291/LCOH!$C$18</f>
        <v>0.70433367701666572</v>
      </c>
      <c r="N6291">
        <f>K6291/LCOH!$C$34</f>
        <v>20.356464653660858</v>
      </c>
    </row>
    <row r="6292" spans="1:14" x14ac:dyDescent="0.35">
      <c r="A6292">
        <f>'Profilo fotovoltaico'!B6294*LCOH!$C$20</f>
        <v>0</v>
      </c>
      <c r="B6292">
        <f>'Profilo eolico'!B6294*LCOH!$C$21</f>
        <v>251.2</v>
      </c>
      <c r="C6292">
        <f>$P$35*'Profilo fotovoltaico'!B6294</f>
        <v>0</v>
      </c>
      <c r="D6292">
        <f>$Q$37*'Profilo eolico'!B6294</f>
        <v>1465.6602855015176</v>
      </c>
      <c r="E6292">
        <f>$P$39*'Profilo fotovoltaico'!B6294+'Approvvigionamento energia'!$Q$39*'Profilo eolico'!B6294</f>
        <v>1099.2452141261381</v>
      </c>
      <c r="F6292">
        <f>$P$41*'Profilo fotovoltaico'!B6294+'Approvvigionamento energia'!$Q$41*'Profilo eolico'!B6294</f>
        <v>732.8301427507588</v>
      </c>
      <c r="G6292">
        <f>$P$43*'Profilo fotovoltaico'!B6294+'Approvvigionamento energia'!$Q$43*'Profilo eolico'!B6294</f>
        <v>366.4150713753794</v>
      </c>
      <c r="H6292">
        <f t="shared" si="196"/>
        <v>1138.4335154826958</v>
      </c>
      <c r="I6292">
        <f>IF(LCOH!$C$28=Menu!$A$1,'Approvvigionamento energia'!C6292,0)+IF(LCOH!$C$28=Menu!$A$2,'Approvvigionamento energia'!D6292,0)+IF(LCOH!$C$28=Menu!$A$3,'Approvvigionamento energia'!E6292,0)+IF(LCOH!$C$28=Menu!$A$4,'Approvvigionamento energia'!F6292,0)+IF(LCOH!$C$28=Menu!$A$5,'Approvvigionamento energia'!G6292,0)+IF(LCOH!$C$28=Menu!$A$6,'Approvvigionamento energia'!H6292,0)</f>
        <v>732.8301427507588</v>
      </c>
      <c r="J6292">
        <f>'Approvvigionamento energia'!A6292+'Approvvigionamento energia'!B6292+'Approvvigionamento energia'!I6292</f>
        <v>984.03014275075884</v>
      </c>
      <c r="K6292">
        <f>IF(MIN(LCOH!$C$18,J6292)&gt;=$P$48*LCOH!$C$18, MIN(LCOH!$C$18,J6292),0)</f>
        <v>984.03014275075884</v>
      </c>
      <c r="L6292">
        <f t="shared" si="197"/>
        <v>0</v>
      </c>
      <c r="M6292">
        <f>K6292/LCOH!$C$18</f>
        <v>0.65602009516717252</v>
      </c>
      <c r="N6292">
        <f>K6292/LCOH!$C$34</f>
        <v>18.960118357432734</v>
      </c>
    </row>
    <row r="6293" spans="1:14" x14ac:dyDescent="0.35">
      <c r="A6293">
        <f>'Profilo fotovoltaico'!B6295*LCOH!$C$20</f>
        <v>0</v>
      </c>
      <c r="B6293">
        <f>'Profilo eolico'!B6295*LCOH!$C$21</f>
        <v>239.3</v>
      </c>
      <c r="C6293">
        <f>$P$35*'Profilo fotovoltaico'!B6295</f>
        <v>0</v>
      </c>
      <c r="D6293">
        <f>$Q$37*'Profilo eolico'!B6295</f>
        <v>1396.2281302568201</v>
      </c>
      <c r="E6293">
        <f>$P$39*'Profilo fotovoltaico'!B6295+'Approvvigionamento energia'!$Q$39*'Profilo eolico'!B6295</f>
        <v>1047.1710976926149</v>
      </c>
      <c r="F6293">
        <f>$P$41*'Profilo fotovoltaico'!B6295+'Approvvigionamento energia'!$Q$41*'Profilo eolico'!B6295</f>
        <v>698.11406512841006</v>
      </c>
      <c r="G6293">
        <f>$P$43*'Profilo fotovoltaico'!B6295+'Approvvigionamento energia'!$Q$43*'Profilo eolico'!B6295</f>
        <v>349.05703256420503</v>
      </c>
      <c r="H6293">
        <f t="shared" si="196"/>
        <v>1138.4335154826958</v>
      </c>
      <c r="I6293">
        <f>IF(LCOH!$C$28=Menu!$A$1,'Approvvigionamento energia'!C6293,0)+IF(LCOH!$C$28=Menu!$A$2,'Approvvigionamento energia'!D6293,0)+IF(LCOH!$C$28=Menu!$A$3,'Approvvigionamento energia'!E6293,0)+IF(LCOH!$C$28=Menu!$A$4,'Approvvigionamento energia'!F6293,0)+IF(LCOH!$C$28=Menu!$A$5,'Approvvigionamento energia'!G6293,0)+IF(LCOH!$C$28=Menu!$A$6,'Approvvigionamento energia'!H6293,0)</f>
        <v>698.11406512841006</v>
      </c>
      <c r="J6293">
        <f>'Approvvigionamento energia'!A6293+'Approvvigionamento energia'!B6293+'Approvvigionamento energia'!I6293</f>
        <v>937.41406512841013</v>
      </c>
      <c r="K6293">
        <f>IF(MIN(LCOH!$C$18,J6293)&gt;=$P$48*LCOH!$C$18, MIN(LCOH!$C$18,J6293),0)</f>
        <v>937.41406512841013</v>
      </c>
      <c r="L6293">
        <f t="shared" si="197"/>
        <v>0</v>
      </c>
      <c r="M6293">
        <f>K6293/LCOH!$C$18</f>
        <v>0.62494271008560676</v>
      </c>
      <c r="N6293">
        <f>K6293/LCOH!$C$34</f>
        <v>18.061928037156264</v>
      </c>
    </row>
    <row r="6294" spans="1:14" x14ac:dyDescent="0.35">
      <c r="A6294">
        <f>'Profilo fotovoltaico'!B6296*LCOH!$C$20</f>
        <v>0</v>
      </c>
      <c r="B6294">
        <f>'Profilo eolico'!B6296*LCOH!$C$21</f>
        <v>240.1</v>
      </c>
      <c r="C6294">
        <f>$P$35*'Profilo fotovoltaico'!B6296</f>
        <v>0</v>
      </c>
      <c r="D6294">
        <f>$Q$37*'Profilo eolico'!B6296</f>
        <v>1400.8958381724299</v>
      </c>
      <c r="E6294">
        <f>$P$39*'Profilo fotovoltaico'!B6296+'Approvvigionamento energia'!$Q$39*'Profilo eolico'!B6296</f>
        <v>1050.6718786293225</v>
      </c>
      <c r="F6294">
        <f>$P$41*'Profilo fotovoltaico'!B6296+'Approvvigionamento energia'!$Q$41*'Profilo eolico'!B6296</f>
        <v>700.44791908621494</v>
      </c>
      <c r="G6294">
        <f>$P$43*'Profilo fotovoltaico'!B6296+'Approvvigionamento energia'!$Q$43*'Profilo eolico'!B6296</f>
        <v>350.22395954310747</v>
      </c>
      <c r="H6294">
        <f t="shared" si="196"/>
        <v>1138.4335154826958</v>
      </c>
      <c r="I6294">
        <f>IF(LCOH!$C$28=Menu!$A$1,'Approvvigionamento energia'!C6294,0)+IF(LCOH!$C$28=Menu!$A$2,'Approvvigionamento energia'!D6294,0)+IF(LCOH!$C$28=Menu!$A$3,'Approvvigionamento energia'!E6294,0)+IF(LCOH!$C$28=Menu!$A$4,'Approvvigionamento energia'!F6294,0)+IF(LCOH!$C$28=Menu!$A$5,'Approvvigionamento energia'!G6294,0)+IF(LCOH!$C$28=Menu!$A$6,'Approvvigionamento energia'!H6294,0)</f>
        <v>700.44791908621494</v>
      </c>
      <c r="J6294">
        <f>'Approvvigionamento energia'!A6294+'Approvvigionamento energia'!B6294+'Approvvigionamento energia'!I6294</f>
        <v>940.54791908621496</v>
      </c>
      <c r="K6294">
        <f>IF(MIN(LCOH!$C$18,J6294)&gt;=$P$48*LCOH!$C$18, MIN(LCOH!$C$18,J6294),0)</f>
        <v>940.54791908621496</v>
      </c>
      <c r="L6294">
        <f t="shared" si="197"/>
        <v>0</v>
      </c>
      <c r="M6294">
        <f>K6294/LCOH!$C$18</f>
        <v>0.62703194605747659</v>
      </c>
      <c r="N6294">
        <f>K6294/LCOH!$C$34</f>
        <v>18.122310579695856</v>
      </c>
    </row>
    <row r="6295" spans="1:14" x14ac:dyDescent="0.35">
      <c r="A6295">
        <f>'Profilo fotovoltaico'!B6297*LCOH!$C$20</f>
        <v>23</v>
      </c>
      <c r="B6295">
        <f>'Profilo eolico'!B6297*LCOH!$C$21</f>
        <v>228.6</v>
      </c>
      <c r="C6295">
        <f>$P$35*'Profilo fotovoltaico'!B6297</f>
        <v>169.15608031530749</v>
      </c>
      <c r="D6295">
        <f>$Q$37*'Profilo eolico'!B6297</f>
        <v>1333.7975368855371</v>
      </c>
      <c r="E6295">
        <f>$P$39*'Profilo fotovoltaico'!B6297+'Approvvigionamento energia'!$Q$39*'Profilo eolico'!B6297</f>
        <v>1042.6371727429798</v>
      </c>
      <c r="F6295">
        <f>$P$41*'Profilo fotovoltaico'!B6297+'Approvvigionamento energia'!$Q$41*'Profilo eolico'!B6297</f>
        <v>751.47680860042226</v>
      </c>
      <c r="G6295">
        <f>$P$43*'Profilo fotovoltaico'!B6297+'Approvvigionamento energia'!$Q$43*'Profilo eolico'!B6297</f>
        <v>460.31644445786492</v>
      </c>
      <c r="H6295">
        <f t="shared" si="196"/>
        <v>1138.4335154826958</v>
      </c>
      <c r="I6295">
        <f>IF(LCOH!$C$28=Menu!$A$1,'Approvvigionamento energia'!C6295,0)+IF(LCOH!$C$28=Menu!$A$2,'Approvvigionamento energia'!D6295,0)+IF(LCOH!$C$28=Menu!$A$3,'Approvvigionamento energia'!E6295,0)+IF(LCOH!$C$28=Menu!$A$4,'Approvvigionamento energia'!F6295,0)+IF(LCOH!$C$28=Menu!$A$5,'Approvvigionamento energia'!G6295,0)+IF(LCOH!$C$28=Menu!$A$6,'Approvvigionamento energia'!H6295,0)</f>
        <v>751.47680860042226</v>
      </c>
      <c r="J6295">
        <f>'Approvvigionamento energia'!A6295+'Approvvigionamento energia'!B6295+'Approvvigionamento energia'!I6295</f>
        <v>1003.0768086004223</v>
      </c>
      <c r="K6295">
        <f>IF(MIN(LCOH!$C$18,J6295)&gt;=$P$48*LCOH!$C$18, MIN(LCOH!$C$18,J6295),0)</f>
        <v>1003.0768086004223</v>
      </c>
      <c r="L6295">
        <f t="shared" si="197"/>
        <v>0</v>
      </c>
      <c r="M6295">
        <f>K6295/LCOH!$C$18</f>
        <v>0.66871787240028158</v>
      </c>
      <c r="N6295">
        <f>K6295/LCOH!$C$34</f>
        <v>19.327106138736461</v>
      </c>
    </row>
    <row r="6296" spans="1:14" x14ac:dyDescent="0.35">
      <c r="A6296">
        <f>'Profilo fotovoltaico'!B6298*LCOH!$C$20</f>
        <v>139</v>
      </c>
      <c r="B6296">
        <f>'Profilo eolico'!B6298*LCOH!$C$21</f>
        <v>258</v>
      </c>
      <c r="C6296">
        <f>$P$35*'Profilo fotovoltaico'!B6298</f>
        <v>1022.2910940794671</v>
      </c>
      <c r="D6296">
        <f>$Q$37*'Profilo eolico'!B6298</f>
        <v>1505.3358027842021</v>
      </c>
      <c r="E6296">
        <f>$P$39*'Profilo fotovoltaico'!B6298+'Approvvigionamento energia'!$Q$39*'Profilo eolico'!B6298</f>
        <v>1384.5746256080183</v>
      </c>
      <c r="F6296">
        <f>$P$41*'Profilo fotovoltaico'!B6298+'Approvvigionamento energia'!$Q$41*'Profilo eolico'!B6298</f>
        <v>1263.8134484318346</v>
      </c>
      <c r="G6296">
        <f>$P$43*'Profilo fotovoltaico'!B6298+'Approvvigionamento energia'!$Q$43*'Profilo eolico'!B6298</f>
        <v>1143.0522712556508</v>
      </c>
      <c r="H6296">
        <f t="shared" si="196"/>
        <v>1138.4335154826958</v>
      </c>
      <c r="I6296">
        <f>IF(LCOH!$C$28=Menu!$A$1,'Approvvigionamento energia'!C6296,0)+IF(LCOH!$C$28=Menu!$A$2,'Approvvigionamento energia'!D6296,0)+IF(LCOH!$C$28=Menu!$A$3,'Approvvigionamento energia'!E6296,0)+IF(LCOH!$C$28=Menu!$A$4,'Approvvigionamento energia'!F6296,0)+IF(LCOH!$C$28=Menu!$A$5,'Approvvigionamento energia'!G6296,0)+IF(LCOH!$C$28=Menu!$A$6,'Approvvigionamento energia'!H6296,0)</f>
        <v>1263.8134484318346</v>
      </c>
      <c r="J6296">
        <f>'Approvvigionamento energia'!A6296+'Approvvigionamento energia'!B6296+'Approvvigionamento energia'!I6296</f>
        <v>1660.8134484318346</v>
      </c>
      <c r="K6296">
        <f>IF(MIN(LCOH!$C$18,J6296)&gt;=$P$48*LCOH!$C$18, MIN(LCOH!$C$18,J6296),0)</f>
        <v>1500</v>
      </c>
      <c r="L6296">
        <f t="shared" si="197"/>
        <v>160.81344843183456</v>
      </c>
      <c r="M6296">
        <f>K6296/LCOH!$C$18</f>
        <v>1</v>
      </c>
      <c r="N6296">
        <f>K6296/LCOH!$C$34</f>
        <v>28.901734104046245</v>
      </c>
    </row>
    <row r="6297" spans="1:14" x14ac:dyDescent="0.35">
      <c r="A6297">
        <f>'Profilo fotovoltaico'!B6299*LCOH!$C$20</f>
        <v>286</v>
      </c>
      <c r="B6297">
        <f>'Profilo eolico'!B6299*LCOH!$C$21</f>
        <v>304.5</v>
      </c>
      <c r="C6297">
        <f>$P$35*'Profilo fotovoltaico'!B6299</f>
        <v>2103.4190856599103</v>
      </c>
      <c r="D6297">
        <f>$Q$37*'Profilo eolico'!B6299</f>
        <v>1776.6463253790291</v>
      </c>
      <c r="E6297">
        <f>$P$39*'Profilo fotovoltaico'!B6299+'Approvvigionamento energia'!$Q$39*'Profilo eolico'!B6299</f>
        <v>1858.3395154492491</v>
      </c>
      <c r="F6297">
        <f>$P$41*'Profilo fotovoltaico'!B6299+'Approvvigionamento energia'!$Q$41*'Profilo eolico'!B6299</f>
        <v>1940.0327055194698</v>
      </c>
      <c r="G6297">
        <f>$P$43*'Profilo fotovoltaico'!B6299+'Approvvigionamento energia'!$Q$43*'Profilo eolico'!B6299</f>
        <v>2021.72589558969</v>
      </c>
      <c r="H6297">
        <f t="shared" si="196"/>
        <v>1138.4335154826958</v>
      </c>
      <c r="I6297">
        <f>IF(LCOH!$C$28=Menu!$A$1,'Approvvigionamento energia'!C6297,0)+IF(LCOH!$C$28=Menu!$A$2,'Approvvigionamento energia'!D6297,0)+IF(LCOH!$C$28=Menu!$A$3,'Approvvigionamento energia'!E6297,0)+IF(LCOH!$C$28=Menu!$A$4,'Approvvigionamento energia'!F6297,0)+IF(LCOH!$C$28=Menu!$A$5,'Approvvigionamento energia'!G6297,0)+IF(LCOH!$C$28=Menu!$A$6,'Approvvigionamento energia'!H6297,0)</f>
        <v>1940.0327055194698</v>
      </c>
      <c r="J6297">
        <f>'Approvvigionamento energia'!A6297+'Approvvigionamento energia'!B6297+'Approvvigionamento energia'!I6297</f>
        <v>2530.5327055194698</v>
      </c>
      <c r="K6297">
        <f>IF(MIN(LCOH!$C$18,J6297)&gt;=$P$48*LCOH!$C$18, MIN(LCOH!$C$18,J6297),0)</f>
        <v>1500</v>
      </c>
      <c r="L6297">
        <f t="shared" si="197"/>
        <v>1030.5327055194698</v>
      </c>
      <c r="M6297">
        <f>K6297/LCOH!$C$18</f>
        <v>1</v>
      </c>
      <c r="N6297">
        <f>K6297/LCOH!$C$34</f>
        <v>28.901734104046245</v>
      </c>
    </row>
    <row r="6298" spans="1:14" x14ac:dyDescent="0.35">
      <c r="A6298">
        <f>'Profilo fotovoltaico'!B6300*LCOH!$C$20</f>
        <v>408</v>
      </c>
      <c r="B6298">
        <f>'Profilo eolico'!B6300*LCOH!$C$21</f>
        <v>329.40000000000003</v>
      </c>
      <c r="C6298">
        <f>$P$35*'Profilo fotovoltaico'!B6300</f>
        <v>3000.6817725498022</v>
      </c>
      <c r="D6298">
        <f>$Q$37*'Profilo eolico'!B6300</f>
        <v>1921.9287342523883</v>
      </c>
      <c r="E6298">
        <f>$P$39*'Profilo fotovoltaico'!B6300+'Approvvigionamento energia'!$Q$39*'Profilo eolico'!B6300</f>
        <v>2191.6169938267417</v>
      </c>
      <c r="F6298">
        <f>$P$41*'Profilo fotovoltaico'!B6300+'Approvvigionamento energia'!$Q$41*'Profilo eolico'!B6300</f>
        <v>2461.3052534010953</v>
      </c>
      <c r="G6298">
        <f>$P$43*'Profilo fotovoltaico'!B6300+'Approvvigionamento energia'!$Q$43*'Profilo eolico'!B6300</f>
        <v>2730.9935129754485</v>
      </c>
      <c r="H6298">
        <f t="shared" si="196"/>
        <v>1138.4335154826958</v>
      </c>
      <c r="I6298">
        <f>IF(LCOH!$C$28=Menu!$A$1,'Approvvigionamento energia'!C6298,0)+IF(LCOH!$C$28=Menu!$A$2,'Approvvigionamento energia'!D6298,0)+IF(LCOH!$C$28=Menu!$A$3,'Approvvigionamento energia'!E6298,0)+IF(LCOH!$C$28=Menu!$A$4,'Approvvigionamento energia'!F6298,0)+IF(LCOH!$C$28=Menu!$A$5,'Approvvigionamento energia'!G6298,0)+IF(LCOH!$C$28=Menu!$A$6,'Approvvigionamento energia'!H6298,0)</f>
        <v>2461.3052534010953</v>
      </c>
      <c r="J6298">
        <f>'Approvvigionamento energia'!A6298+'Approvvigionamento energia'!B6298+'Approvvigionamento energia'!I6298</f>
        <v>3198.7052534010954</v>
      </c>
      <c r="K6298">
        <f>IF(MIN(LCOH!$C$18,J6298)&gt;=$P$48*LCOH!$C$18, MIN(LCOH!$C$18,J6298),0)</f>
        <v>1500</v>
      </c>
      <c r="L6298">
        <f t="shared" si="197"/>
        <v>1698.7052534010954</v>
      </c>
      <c r="M6298">
        <f>K6298/LCOH!$C$18</f>
        <v>1</v>
      </c>
      <c r="N6298">
        <f>K6298/LCOH!$C$34</f>
        <v>28.901734104046245</v>
      </c>
    </row>
    <row r="6299" spans="1:14" x14ac:dyDescent="0.35">
      <c r="A6299">
        <f>'Profilo fotovoltaico'!B6301*LCOH!$C$20</f>
        <v>488</v>
      </c>
      <c r="B6299">
        <f>'Profilo eolico'!B6301*LCOH!$C$21</f>
        <v>343.6</v>
      </c>
      <c r="C6299">
        <f>$P$35*'Profilo fotovoltaico'!B6301</f>
        <v>3589.0507475595678</v>
      </c>
      <c r="D6299">
        <f>$Q$37*'Profilo eolico'!B6301</f>
        <v>2004.7805497544646</v>
      </c>
      <c r="E6299">
        <f>$P$39*'Profilo fotovoltaico'!B6301+'Approvvigionamento energia'!$Q$39*'Profilo eolico'!B6301</f>
        <v>2400.8480992057403</v>
      </c>
      <c r="F6299">
        <f>$P$41*'Profilo fotovoltaico'!B6301+'Approvvigionamento energia'!$Q$41*'Profilo eolico'!B6301</f>
        <v>2796.9156486570164</v>
      </c>
      <c r="G6299">
        <f>$P$43*'Profilo fotovoltaico'!B6301+'Approvvigionamento energia'!$Q$43*'Profilo eolico'!B6301</f>
        <v>3192.9831981082921</v>
      </c>
      <c r="H6299">
        <f t="shared" si="196"/>
        <v>1138.4335154826958</v>
      </c>
      <c r="I6299">
        <f>IF(LCOH!$C$28=Menu!$A$1,'Approvvigionamento energia'!C6299,0)+IF(LCOH!$C$28=Menu!$A$2,'Approvvigionamento energia'!D6299,0)+IF(LCOH!$C$28=Menu!$A$3,'Approvvigionamento energia'!E6299,0)+IF(LCOH!$C$28=Menu!$A$4,'Approvvigionamento energia'!F6299,0)+IF(LCOH!$C$28=Menu!$A$5,'Approvvigionamento energia'!G6299,0)+IF(LCOH!$C$28=Menu!$A$6,'Approvvigionamento energia'!H6299,0)</f>
        <v>2796.9156486570164</v>
      </c>
      <c r="J6299">
        <f>'Approvvigionamento energia'!A6299+'Approvvigionamento energia'!B6299+'Approvvigionamento energia'!I6299</f>
        <v>3628.5156486570163</v>
      </c>
      <c r="K6299">
        <f>IF(MIN(LCOH!$C$18,J6299)&gt;=$P$48*LCOH!$C$18, MIN(LCOH!$C$18,J6299),0)</f>
        <v>1500</v>
      </c>
      <c r="L6299">
        <f t="shared" si="197"/>
        <v>2128.5156486570163</v>
      </c>
      <c r="M6299">
        <f>K6299/LCOH!$C$18</f>
        <v>1</v>
      </c>
      <c r="N6299">
        <f>K6299/LCOH!$C$34</f>
        <v>28.901734104046245</v>
      </c>
    </row>
    <row r="6300" spans="1:14" x14ac:dyDescent="0.35">
      <c r="A6300">
        <f>'Profilo fotovoltaico'!B6302*LCOH!$C$20</f>
        <v>524</v>
      </c>
      <c r="B6300">
        <f>'Profilo eolico'!B6302*LCOH!$C$21</f>
        <v>355.2</v>
      </c>
      <c r="C6300">
        <f>$P$35*'Profilo fotovoltaico'!B6302</f>
        <v>3853.8167863139624</v>
      </c>
      <c r="D6300">
        <f>$Q$37*'Profilo eolico'!B6302</f>
        <v>2072.4623145308083</v>
      </c>
      <c r="E6300">
        <f>$P$39*'Profilo fotovoltaico'!B6302+'Approvvigionamento energia'!$Q$39*'Profilo eolico'!B6302</f>
        <v>2517.8009324765972</v>
      </c>
      <c r="F6300">
        <f>$P$41*'Profilo fotovoltaico'!B6302+'Approvvigionamento energia'!$Q$41*'Profilo eolico'!B6302</f>
        <v>2963.1395504223856</v>
      </c>
      <c r="G6300">
        <f>$P$43*'Profilo fotovoltaico'!B6302+'Approvvigionamento energia'!$Q$43*'Profilo eolico'!B6302</f>
        <v>3408.478168368174</v>
      </c>
      <c r="H6300">
        <f t="shared" si="196"/>
        <v>1138.4335154826958</v>
      </c>
      <c r="I6300">
        <f>IF(LCOH!$C$28=Menu!$A$1,'Approvvigionamento energia'!C6300,0)+IF(LCOH!$C$28=Menu!$A$2,'Approvvigionamento energia'!D6300,0)+IF(LCOH!$C$28=Menu!$A$3,'Approvvigionamento energia'!E6300,0)+IF(LCOH!$C$28=Menu!$A$4,'Approvvigionamento energia'!F6300,0)+IF(LCOH!$C$28=Menu!$A$5,'Approvvigionamento energia'!G6300,0)+IF(LCOH!$C$28=Menu!$A$6,'Approvvigionamento energia'!H6300,0)</f>
        <v>2963.1395504223856</v>
      </c>
      <c r="J6300">
        <f>'Approvvigionamento energia'!A6300+'Approvvigionamento energia'!B6300+'Approvvigionamento energia'!I6300</f>
        <v>3842.3395504223854</v>
      </c>
      <c r="K6300">
        <f>IF(MIN(LCOH!$C$18,J6300)&gt;=$P$48*LCOH!$C$18, MIN(LCOH!$C$18,J6300),0)</f>
        <v>1500</v>
      </c>
      <c r="L6300">
        <f t="shared" si="197"/>
        <v>2342.3395504223854</v>
      </c>
      <c r="M6300">
        <f>K6300/LCOH!$C$18</f>
        <v>1</v>
      </c>
      <c r="N6300">
        <f>K6300/LCOH!$C$34</f>
        <v>28.901734104046245</v>
      </c>
    </row>
    <row r="6301" spans="1:14" x14ac:dyDescent="0.35">
      <c r="A6301">
        <f>'Profilo fotovoltaico'!B6303*LCOH!$C$20</f>
        <v>519</v>
      </c>
      <c r="B6301">
        <f>'Profilo eolico'!B6303*LCOH!$C$21</f>
        <v>366.3</v>
      </c>
      <c r="C6301">
        <f>$P$35*'Profilo fotovoltaico'!B6303</f>
        <v>3817.0437253758519</v>
      </c>
      <c r="D6301">
        <f>$Q$37*'Profilo eolico'!B6303</f>
        <v>2137.2267618598962</v>
      </c>
      <c r="E6301">
        <f>$P$39*'Profilo fotovoltaico'!B6303+'Approvvigionamento energia'!$Q$39*'Profilo eolico'!B6303</f>
        <v>2557.1810027388851</v>
      </c>
      <c r="F6301">
        <f>$P$41*'Profilo fotovoltaico'!B6303+'Approvvigionamento energia'!$Q$41*'Profilo eolico'!B6303</f>
        <v>2977.135243617874</v>
      </c>
      <c r="G6301">
        <f>$P$43*'Profilo fotovoltaico'!B6303+'Approvvigionamento energia'!$Q$43*'Profilo eolico'!B6303</f>
        <v>3397.089484496863</v>
      </c>
      <c r="H6301">
        <f t="shared" si="196"/>
        <v>1138.4335154826958</v>
      </c>
      <c r="I6301">
        <f>IF(LCOH!$C$28=Menu!$A$1,'Approvvigionamento energia'!C6301,0)+IF(LCOH!$C$28=Menu!$A$2,'Approvvigionamento energia'!D6301,0)+IF(LCOH!$C$28=Menu!$A$3,'Approvvigionamento energia'!E6301,0)+IF(LCOH!$C$28=Menu!$A$4,'Approvvigionamento energia'!F6301,0)+IF(LCOH!$C$28=Menu!$A$5,'Approvvigionamento energia'!G6301,0)+IF(LCOH!$C$28=Menu!$A$6,'Approvvigionamento energia'!H6301,0)</f>
        <v>2977.135243617874</v>
      </c>
      <c r="J6301">
        <f>'Approvvigionamento energia'!A6301+'Approvvigionamento energia'!B6301+'Approvvigionamento energia'!I6301</f>
        <v>3862.4352436178742</v>
      </c>
      <c r="K6301">
        <f>IF(MIN(LCOH!$C$18,J6301)&gt;=$P$48*LCOH!$C$18, MIN(LCOH!$C$18,J6301),0)</f>
        <v>1500</v>
      </c>
      <c r="L6301">
        <f t="shared" si="197"/>
        <v>2362.4352436178742</v>
      </c>
      <c r="M6301">
        <f>K6301/LCOH!$C$18</f>
        <v>1</v>
      </c>
      <c r="N6301">
        <f>K6301/LCOH!$C$34</f>
        <v>28.901734104046245</v>
      </c>
    </row>
    <row r="6302" spans="1:14" x14ac:dyDescent="0.35">
      <c r="A6302">
        <f>'Profilo fotovoltaico'!B6304*LCOH!$C$20</f>
        <v>483</v>
      </c>
      <c r="B6302">
        <f>'Profilo eolico'!B6304*LCOH!$C$21</f>
        <v>370.90000000000003</v>
      </c>
      <c r="C6302">
        <f>$P$35*'Profilo fotovoltaico'!B6304</f>
        <v>3552.2776866214572</v>
      </c>
      <c r="D6302">
        <f>$Q$37*'Profilo eolico'!B6304</f>
        <v>2164.0660823746534</v>
      </c>
      <c r="E6302">
        <f>$P$39*'Profilo fotovoltaico'!B6304+'Approvvigionamento energia'!$Q$39*'Profilo eolico'!B6304</f>
        <v>2511.118983436354</v>
      </c>
      <c r="F6302">
        <f>$P$41*'Profilo fotovoltaico'!B6304+'Approvvigionamento energia'!$Q$41*'Profilo eolico'!B6304</f>
        <v>2858.1718844980551</v>
      </c>
      <c r="G6302">
        <f>$P$43*'Profilo fotovoltaico'!B6304+'Approvvigionamento energia'!$Q$43*'Profilo eolico'!B6304</f>
        <v>3205.2247855597561</v>
      </c>
      <c r="H6302">
        <f t="shared" si="196"/>
        <v>1138.4335154826958</v>
      </c>
      <c r="I6302">
        <f>IF(LCOH!$C$28=Menu!$A$1,'Approvvigionamento energia'!C6302,0)+IF(LCOH!$C$28=Menu!$A$2,'Approvvigionamento energia'!D6302,0)+IF(LCOH!$C$28=Menu!$A$3,'Approvvigionamento energia'!E6302,0)+IF(LCOH!$C$28=Menu!$A$4,'Approvvigionamento energia'!F6302,0)+IF(LCOH!$C$28=Menu!$A$5,'Approvvigionamento energia'!G6302,0)+IF(LCOH!$C$28=Menu!$A$6,'Approvvigionamento energia'!H6302,0)</f>
        <v>2858.1718844980551</v>
      </c>
      <c r="J6302">
        <f>'Approvvigionamento energia'!A6302+'Approvvigionamento energia'!B6302+'Approvvigionamento energia'!I6302</f>
        <v>3712.0718844980552</v>
      </c>
      <c r="K6302">
        <f>IF(MIN(LCOH!$C$18,J6302)&gt;=$P$48*LCOH!$C$18, MIN(LCOH!$C$18,J6302),0)</f>
        <v>1500</v>
      </c>
      <c r="L6302">
        <f t="shared" si="197"/>
        <v>2212.0718844980552</v>
      </c>
      <c r="M6302">
        <f>K6302/LCOH!$C$18</f>
        <v>1</v>
      </c>
      <c r="N6302">
        <f>K6302/LCOH!$C$34</f>
        <v>28.901734104046245</v>
      </c>
    </row>
    <row r="6303" spans="1:14" x14ac:dyDescent="0.35">
      <c r="A6303">
        <f>'Profilo fotovoltaico'!B6305*LCOH!$C$20</f>
        <v>417</v>
      </c>
      <c r="B6303">
        <f>'Profilo eolico'!B6305*LCOH!$C$21</f>
        <v>364.8</v>
      </c>
      <c r="C6303">
        <f>$P$35*'Profilo fotovoltaico'!B6305</f>
        <v>3066.8732822384009</v>
      </c>
      <c r="D6303">
        <f>$Q$37*'Profilo eolico'!B6305</f>
        <v>2128.4748095181276</v>
      </c>
      <c r="E6303">
        <f>$P$39*'Profilo fotovoltaico'!B6305+'Approvvigionamento energia'!$Q$39*'Profilo eolico'!B6305</f>
        <v>2363.0744276981959</v>
      </c>
      <c r="F6303">
        <f>$P$41*'Profilo fotovoltaico'!B6305+'Approvvigionamento energia'!$Q$41*'Profilo eolico'!B6305</f>
        <v>2597.6740458782642</v>
      </c>
      <c r="G6303">
        <f>$P$43*'Profilo fotovoltaico'!B6305+'Approvvigionamento energia'!$Q$43*'Profilo eolico'!B6305</f>
        <v>2832.2736640583325</v>
      </c>
      <c r="H6303">
        <f t="shared" si="196"/>
        <v>1138.4335154826958</v>
      </c>
      <c r="I6303">
        <f>IF(LCOH!$C$28=Menu!$A$1,'Approvvigionamento energia'!C6303,0)+IF(LCOH!$C$28=Menu!$A$2,'Approvvigionamento energia'!D6303,0)+IF(LCOH!$C$28=Menu!$A$3,'Approvvigionamento energia'!E6303,0)+IF(LCOH!$C$28=Menu!$A$4,'Approvvigionamento energia'!F6303,0)+IF(LCOH!$C$28=Menu!$A$5,'Approvvigionamento energia'!G6303,0)+IF(LCOH!$C$28=Menu!$A$6,'Approvvigionamento energia'!H6303,0)</f>
        <v>2597.6740458782642</v>
      </c>
      <c r="J6303">
        <f>'Approvvigionamento energia'!A6303+'Approvvigionamento energia'!B6303+'Approvvigionamento energia'!I6303</f>
        <v>3379.4740458782644</v>
      </c>
      <c r="K6303">
        <f>IF(MIN(LCOH!$C$18,J6303)&gt;=$P$48*LCOH!$C$18, MIN(LCOH!$C$18,J6303),0)</f>
        <v>1500</v>
      </c>
      <c r="L6303">
        <f t="shared" si="197"/>
        <v>1879.4740458782644</v>
      </c>
      <c r="M6303">
        <f>K6303/LCOH!$C$18</f>
        <v>1</v>
      </c>
      <c r="N6303">
        <f>K6303/LCOH!$C$34</f>
        <v>28.901734104046245</v>
      </c>
    </row>
    <row r="6304" spans="1:14" x14ac:dyDescent="0.35">
      <c r="A6304">
        <f>'Profilo fotovoltaico'!B6306*LCOH!$C$20</f>
        <v>319</v>
      </c>
      <c r="B6304">
        <f>'Profilo eolico'!B6306*LCOH!$C$21</f>
        <v>348.1</v>
      </c>
      <c r="C6304">
        <f>$P$35*'Profilo fotovoltaico'!B6306</f>
        <v>2346.1212878514389</v>
      </c>
      <c r="D6304">
        <f>$Q$37*'Profilo eolico'!B6306</f>
        <v>2031.0364067797705</v>
      </c>
      <c r="E6304">
        <f>$P$39*'Profilo fotovoltaico'!B6306+'Approvvigionamento energia'!$Q$39*'Profilo eolico'!B6306</f>
        <v>2109.8076270476877</v>
      </c>
      <c r="F6304">
        <f>$P$41*'Profilo fotovoltaico'!B6306+'Approvvigionamento energia'!$Q$41*'Profilo eolico'!B6306</f>
        <v>2188.5788473156044</v>
      </c>
      <c r="G6304">
        <f>$P$43*'Profilo fotovoltaico'!B6306+'Approvvigionamento energia'!$Q$43*'Profilo eolico'!B6306</f>
        <v>2267.3500675835216</v>
      </c>
      <c r="H6304">
        <f t="shared" si="196"/>
        <v>1138.4335154826958</v>
      </c>
      <c r="I6304">
        <f>IF(LCOH!$C$28=Menu!$A$1,'Approvvigionamento energia'!C6304,0)+IF(LCOH!$C$28=Menu!$A$2,'Approvvigionamento energia'!D6304,0)+IF(LCOH!$C$28=Menu!$A$3,'Approvvigionamento energia'!E6304,0)+IF(LCOH!$C$28=Menu!$A$4,'Approvvigionamento energia'!F6304,0)+IF(LCOH!$C$28=Menu!$A$5,'Approvvigionamento energia'!G6304,0)+IF(LCOH!$C$28=Menu!$A$6,'Approvvigionamento energia'!H6304,0)</f>
        <v>2188.5788473156044</v>
      </c>
      <c r="J6304">
        <f>'Approvvigionamento energia'!A6304+'Approvvigionamento energia'!B6304+'Approvvigionamento energia'!I6304</f>
        <v>2855.6788473156043</v>
      </c>
      <c r="K6304">
        <f>IF(MIN(LCOH!$C$18,J6304)&gt;=$P$48*LCOH!$C$18, MIN(LCOH!$C$18,J6304),0)</f>
        <v>1500</v>
      </c>
      <c r="L6304">
        <f t="shared" si="197"/>
        <v>1355.6788473156043</v>
      </c>
      <c r="M6304">
        <f>K6304/LCOH!$C$18</f>
        <v>1</v>
      </c>
      <c r="N6304">
        <f>K6304/LCOH!$C$34</f>
        <v>28.901734104046245</v>
      </c>
    </row>
    <row r="6305" spans="1:14" x14ac:dyDescent="0.35">
      <c r="A6305">
        <f>'Profilo fotovoltaico'!B6307*LCOH!$C$20</f>
        <v>198</v>
      </c>
      <c r="B6305">
        <f>'Profilo eolico'!B6307*LCOH!$C$21</f>
        <v>314.5</v>
      </c>
      <c r="C6305">
        <f>$P$35*'Profilo fotovoltaico'!B6307</f>
        <v>1456.213213149169</v>
      </c>
      <c r="D6305">
        <f>$Q$37*'Profilo eolico'!B6307</f>
        <v>1834.9926743241533</v>
      </c>
      <c r="E6305">
        <f>$P$39*'Profilo fotovoltaico'!B6307+'Approvvigionamento energia'!$Q$39*'Profilo eolico'!B6307</f>
        <v>1740.2978090304071</v>
      </c>
      <c r="F6305">
        <f>$P$41*'Profilo fotovoltaico'!B6307+'Approvvigionamento energia'!$Q$41*'Profilo eolico'!B6307</f>
        <v>1645.602943736661</v>
      </c>
      <c r="G6305">
        <f>$P$43*'Profilo fotovoltaico'!B6307+'Approvvigionamento energia'!$Q$43*'Profilo eolico'!B6307</f>
        <v>1550.908078442915</v>
      </c>
      <c r="H6305">
        <f t="shared" si="196"/>
        <v>1138.4335154826958</v>
      </c>
      <c r="I6305">
        <f>IF(LCOH!$C$28=Menu!$A$1,'Approvvigionamento energia'!C6305,0)+IF(LCOH!$C$28=Menu!$A$2,'Approvvigionamento energia'!D6305,0)+IF(LCOH!$C$28=Menu!$A$3,'Approvvigionamento energia'!E6305,0)+IF(LCOH!$C$28=Menu!$A$4,'Approvvigionamento energia'!F6305,0)+IF(LCOH!$C$28=Menu!$A$5,'Approvvigionamento energia'!G6305,0)+IF(LCOH!$C$28=Menu!$A$6,'Approvvigionamento energia'!H6305,0)</f>
        <v>1645.602943736661</v>
      </c>
      <c r="J6305">
        <f>'Approvvigionamento energia'!A6305+'Approvvigionamento energia'!B6305+'Approvvigionamento energia'!I6305</f>
        <v>2158.102943736661</v>
      </c>
      <c r="K6305">
        <f>IF(MIN(LCOH!$C$18,J6305)&gt;=$P$48*LCOH!$C$18, MIN(LCOH!$C$18,J6305),0)</f>
        <v>1500</v>
      </c>
      <c r="L6305">
        <f t="shared" si="197"/>
        <v>658.10294373666102</v>
      </c>
      <c r="M6305">
        <f>K6305/LCOH!$C$18</f>
        <v>1</v>
      </c>
      <c r="N6305">
        <f>K6305/LCOH!$C$34</f>
        <v>28.901734104046245</v>
      </c>
    </row>
    <row r="6306" spans="1:14" x14ac:dyDescent="0.35">
      <c r="A6306">
        <f>'Profilo fotovoltaico'!B6308*LCOH!$C$20</f>
        <v>72</v>
      </c>
      <c r="B6306">
        <f>'Profilo eolico'!B6308*LCOH!$C$21</f>
        <v>263.2</v>
      </c>
      <c r="C6306">
        <f>$P$35*'Profilo fotovoltaico'!B6308</f>
        <v>529.53207750878869</v>
      </c>
      <c r="D6306">
        <f>$Q$37*'Profilo eolico'!B6308</f>
        <v>1535.6759042356664</v>
      </c>
      <c r="E6306">
        <f>$P$39*'Profilo fotovoltaico'!B6308+'Approvvigionamento energia'!$Q$39*'Profilo eolico'!B6308</f>
        <v>1284.139947553947</v>
      </c>
      <c r="F6306">
        <f>$P$41*'Profilo fotovoltaico'!B6308+'Approvvigionamento energia'!$Q$41*'Profilo eolico'!B6308</f>
        <v>1032.6039908722275</v>
      </c>
      <c r="G6306">
        <f>$P$43*'Profilo fotovoltaico'!B6308+'Approvvigionamento energia'!$Q$43*'Profilo eolico'!B6308</f>
        <v>781.06803419050811</v>
      </c>
      <c r="H6306">
        <f t="shared" si="196"/>
        <v>1138.4335154826958</v>
      </c>
      <c r="I6306">
        <f>IF(LCOH!$C$28=Menu!$A$1,'Approvvigionamento energia'!C6306,0)+IF(LCOH!$C$28=Menu!$A$2,'Approvvigionamento energia'!D6306,0)+IF(LCOH!$C$28=Menu!$A$3,'Approvvigionamento energia'!E6306,0)+IF(LCOH!$C$28=Menu!$A$4,'Approvvigionamento energia'!F6306,0)+IF(LCOH!$C$28=Menu!$A$5,'Approvvigionamento energia'!G6306,0)+IF(LCOH!$C$28=Menu!$A$6,'Approvvigionamento energia'!H6306,0)</f>
        <v>1032.6039908722275</v>
      </c>
      <c r="J6306">
        <f>'Approvvigionamento energia'!A6306+'Approvvigionamento energia'!B6306+'Approvvigionamento energia'!I6306</f>
        <v>1367.8039908722276</v>
      </c>
      <c r="K6306">
        <f>IF(MIN(LCOH!$C$18,J6306)&gt;=$P$48*LCOH!$C$18, MIN(LCOH!$C$18,J6306),0)</f>
        <v>1367.8039908722276</v>
      </c>
      <c r="L6306">
        <f t="shared" si="197"/>
        <v>0</v>
      </c>
      <c r="M6306">
        <f>K6306/LCOH!$C$18</f>
        <v>0.91186932724815173</v>
      </c>
      <c r="N6306">
        <f>K6306/LCOH!$C$34</f>
        <v>26.354604833761613</v>
      </c>
    </row>
    <row r="6307" spans="1:14" x14ac:dyDescent="0.35">
      <c r="A6307">
        <f>'Profilo fotovoltaico'!B6309*LCOH!$C$20</f>
        <v>1</v>
      </c>
      <c r="B6307">
        <f>'Profilo eolico'!B6309*LCOH!$C$21</f>
        <v>213.2</v>
      </c>
      <c r="C6307">
        <f>$P$35*'Profilo fotovoltaico'!B6309</f>
        <v>7.3546121876220649</v>
      </c>
      <c r="D6307">
        <f>$Q$37*'Profilo eolico'!B6309</f>
        <v>1243.9441595100461</v>
      </c>
      <c r="E6307">
        <f>$P$39*'Profilo fotovoltaico'!B6309+'Approvvigionamento energia'!$Q$39*'Profilo eolico'!B6309</f>
        <v>934.79677267943998</v>
      </c>
      <c r="F6307">
        <f>$P$41*'Profilo fotovoltaico'!B6309+'Approvvigionamento energia'!$Q$41*'Profilo eolico'!B6309</f>
        <v>625.64938584883407</v>
      </c>
      <c r="G6307">
        <f>$P$43*'Profilo fotovoltaico'!B6309+'Approvvigionamento energia'!$Q$43*'Profilo eolico'!B6309</f>
        <v>316.5019990182281</v>
      </c>
      <c r="H6307">
        <f t="shared" si="196"/>
        <v>1138.4335154826958</v>
      </c>
      <c r="I6307">
        <f>IF(LCOH!$C$28=Menu!$A$1,'Approvvigionamento energia'!C6307,0)+IF(LCOH!$C$28=Menu!$A$2,'Approvvigionamento energia'!D6307,0)+IF(LCOH!$C$28=Menu!$A$3,'Approvvigionamento energia'!E6307,0)+IF(LCOH!$C$28=Menu!$A$4,'Approvvigionamento energia'!F6307,0)+IF(LCOH!$C$28=Menu!$A$5,'Approvvigionamento energia'!G6307,0)+IF(LCOH!$C$28=Menu!$A$6,'Approvvigionamento energia'!H6307,0)</f>
        <v>625.64938584883407</v>
      </c>
      <c r="J6307">
        <f>'Approvvigionamento energia'!A6307+'Approvvigionamento energia'!B6307+'Approvvigionamento energia'!I6307</f>
        <v>839.84938584883412</v>
      </c>
      <c r="K6307">
        <f>IF(MIN(LCOH!$C$18,J6307)&gt;=$P$48*LCOH!$C$18, MIN(LCOH!$C$18,J6307),0)</f>
        <v>839.84938584883412</v>
      </c>
      <c r="L6307">
        <f t="shared" si="197"/>
        <v>0</v>
      </c>
      <c r="M6307">
        <f>K6307/LCOH!$C$18</f>
        <v>0.55989959056588945</v>
      </c>
      <c r="N6307">
        <f>K6307/LCOH!$C$34</f>
        <v>16.182069091499695</v>
      </c>
    </row>
    <row r="6308" spans="1:14" x14ac:dyDescent="0.35">
      <c r="A6308">
        <f>'Profilo fotovoltaico'!B6310*LCOH!$C$20</f>
        <v>0</v>
      </c>
      <c r="B6308">
        <f>'Profilo eolico'!B6310*LCOH!$C$21</f>
        <v>187</v>
      </c>
      <c r="C6308">
        <f>$P$35*'Profilo fotovoltaico'!B6310</f>
        <v>0</v>
      </c>
      <c r="D6308">
        <f>$Q$37*'Profilo eolico'!B6310</f>
        <v>1091.0767252738208</v>
      </c>
      <c r="E6308">
        <f>$P$39*'Profilo fotovoltaico'!B6310+'Approvvigionamento energia'!$Q$39*'Profilo eolico'!B6310</f>
        <v>818.30754395536565</v>
      </c>
      <c r="F6308">
        <f>$P$41*'Profilo fotovoltaico'!B6310+'Approvvigionamento energia'!$Q$41*'Profilo eolico'!B6310</f>
        <v>545.53836263691039</v>
      </c>
      <c r="G6308">
        <f>$P$43*'Profilo fotovoltaico'!B6310+'Approvvigionamento energia'!$Q$43*'Profilo eolico'!B6310</f>
        <v>272.7691813184552</v>
      </c>
      <c r="H6308">
        <f t="shared" si="196"/>
        <v>1138.4335154826958</v>
      </c>
      <c r="I6308">
        <f>IF(LCOH!$C$28=Menu!$A$1,'Approvvigionamento energia'!C6308,0)+IF(LCOH!$C$28=Menu!$A$2,'Approvvigionamento energia'!D6308,0)+IF(LCOH!$C$28=Menu!$A$3,'Approvvigionamento energia'!E6308,0)+IF(LCOH!$C$28=Menu!$A$4,'Approvvigionamento energia'!F6308,0)+IF(LCOH!$C$28=Menu!$A$5,'Approvvigionamento energia'!G6308,0)+IF(LCOH!$C$28=Menu!$A$6,'Approvvigionamento energia'!H6308,0)</f>
        <v>545.53836263691039</v>
      </c>
      <c r="J6308">
        <f>'Approvvigionamento energia'!A6308+'Approvvigionamento energia'!B6308+'Approvvigionamento energia'!I6308</f>
        <v>732.53836263691039</v>
      </c>
      <c r="K6308">
        <f>IF(MIN(LCOH!$C$18,J6308)&gt;=$P$48*LCOH!$C$18, MIN(LCOH!$C$18,J6308),0)</f>
        <v>732.53836263691039</v>
      </c>
      <c r="L6308">
        <f t="shared" si="197"/>
        <v>0</v>
      </c>
      <c r="M6308">
        <f>K6308/LCOH!$C$18</f>
        <v>0.48835890842460694</v>
      </c>
      <c r="N6308">
        <f>K6308/LCOH!$C$34</f>
        <v>14.114419318630258</v>
      </c>
    </row>
    <row r="6309" spans="1:14" x14ac:dyDescent="0.35">
      <c r="A6309">
        <f>'Profilo fotovoltaico'!B6311*LCOH!$C$20</f>
        <v>0</v>
      </c>
      <c r="B6309">
        <f>'Profilo eolico'!B6311*LCOH!$C$21</f>
        <v>182.9</v>
      </c>
      <c r="C6309">
        <f>$P$35*'Profilo fotovoltaico'!B6311</f>
        <v>0</v>
      </c>
      <c r="D6309">
        <f>$Q$37*'Profilo eolico'!B6311</f>
        <v>1067.15472220632</v>
      </c>
      <c r="E6309">
        <f>$P$39*'Profilo fotovoltaico'!B6311+'Approvvigionamento energia'!$Q$39*'Profilo eolico'!B6311</f>
        <v>800.36604165474</v>
      </c>
      <c r="F6309">
        <f>$P$41*'Profilo fotovoltaico'!B6311+'Approvvigionamento energia'!$Q$41*'Profilo eolico'!B6311</f>
        <v>533.57736110316</v>
      </c>
      <c r="G6309">
        <f>$P$43*'Profilo fotovoltaico'!B6311+'Approvvigionamento energia'!$Q$43*'Profilo eolico'!B6311</f>
        <v>266.78868055158</v>
      </c>
      <c r="H6309">
        <f t="shared" si="196"/>
        <v>1138.4335154826958</v>
      </c>
      <c r="I6309">
        <f>IF(LCOH!$C$28=Menu!$A$1,'Approvvigionamento energia'!C6309,0)+IF(LCOH!$C$28=Menu!$A$2,'Approvvigionamento energia'!D6309,0)+IF(LCOH!$C$28=Menu!$A$3,'Approvvigionamento energia'!E6309,0)+IF(LCOH!$C$28=Menu!$A$4,'Approvvigionamento energia'!F6309,0)+IF(LCOH!$C$28=Menu!$A$5,'Approvvigionamento energia'!G6309,0)+IF(LCOH!$C$28=Menu!$A$6,'Approvvigionamento energia'!H6309,0)</f>
        <v>533.57736110316</v>
      </c>
      <c r="J6309">
        <f>'Approvvigionamento energia'!A6309+'Approvvigionamento energia'!B6309+'Approvvigionamento energia'!I6309</f>
        <v>716.47736110315998</v>
      </c>
      <c r="K6309">
        <f>IF(MIN(LCOH!$C$18,J6309)&gt;=$P$48*LCOH!$C$18, MIN(LCOH!$C$18,J6309),0)</f>
        <v>716.47736110315998</v>
      </c>
      <c r="L6309">
        <f t="shared" si="197"/>
        <v>0</v>
      </c>
      <c r="M6309">
        <f>K6309/LCOH!$C$18</f>
        <v>0.47765157406877334</v>
      </c>
      <c r="N6309">
        <f>K6309/LCOH!$C$34</f>
        <v>13.804958788114837</v>
      </c>
    </row>
    <row r="6310" spans="1:14" x14ac:dyDescent="0.35">
      <c r="A6310">
        <f>'Profilo fotovoltaico'!B6312*LCOH!$C$20</f>
        <v>0</v>
      </c>
      <c r="B6310">
        <f>'Profilo eolico'!B6312*LCOH!$C$21</f>
        <v>187.29999999999998</v>
      </c>
      <c r="C6310">
        <f>$P$35*'Profilo fotovoltaico'!B6312</f>
        <v>0</v>
      </c>
      <c r="D6310">
        <f>$Q$37*'Profilo eolico'!B6312</f>
        <v>1092.8271157421746</v>
      </c>
      <c r="E6310">
        <f>$P$39*'Profilo fotovoltaico'!B6312+'Approvvigionamento energia'!$Q$39*'Profilo eolico'!B6312</f>
        <v>819.6203368066308</v>
      </c>
      <c r="F6310">
        <f>$P$41*'Profilo fotovoltaico'!B6312+'Approvvigionamento energia'!$Q$41*'Profilo eolico'!B6312</f>
        <v>546.41355787108728</v>
      </c>
      <c r="G6310">
        <f>$P$43*'Profilo fotovoltaico'!B6312+'Approvvigionamento energia'!$Q$43*'Profilo eolico'!B6312</f>
        <v>273.20677893554364</v>
      </c>
      <c r="H6310">
        <f t="shared" si="196"/>
        <v>1138.4335154826958</v>
      </c>
      <c r="I6310">
        <f>IF(LCOH!$C$28=Menu!$A$1,'Approvvigionamento energia'!C6310,0)+IF(LCOH!$C$28=Menu!$A$2,'Approvvigionamento energia'!D6310,0)+IF(LCOH!$C$28=Menu!$A$3,'Approvvigionamento energia'!E6310,0)+IF(LCOH!$C$28=Menu!$A$4,'Approvvigionamento energia'!F6310,0)+IF(LCOH!$C$28=Menu!$A$5,'Approvvigionamento energia'!G6310,0)+IF(LCOH!$C$28=Menu!$A$6,'Approvvigionamento energia'!H6310,0)</f>
        <v>546.41355787108728</v>
      </c>
      <c r="J6310">
        <f>'Approvvigionamento energia'!A6310+'Approvvigionamento energia'!B6310+'Approvvigionamento energia'!I6310</f>
        <v>733.71355787108723</v>
      </c>
      <c r="K6310">
        <f>IF(MIN(LCOH!$C$18,J6310)&gt;=$P$48*LCOH!$C$18, MIN(LCOH!$C$18,J6310),0)</f>
        <v>733.71355787108723</v>
      </c>
      <c r="L6310">
        <f t="shared" si="197"/>
        <v>0</v>
      </c>
      <c r="M6310">
        <f>K6310/LCOH!$C$18</f>
        <v>0.48914237191405813</v>
      </c>
      <c r="N6310">
        <f>K6310/LCOH!$C$34</f>
        <v>14.137062772082606</v>
      </c>
    </row>
    <row r="6311" spans="1:14" x14ac:dyDescent="0.35">
      <c r="A6311">
        <f>'Profilo fotovoltaico'!B6313*LCOH!$C$20</f>
        <v>0</v>
      </c>
      <c r="B6311">
        <f>'Profilo eolico'!B6313*LCOH!$C$21</f>
        <v>197.3</v>
      </c>
      <c r="C6311">
        <f>$P$35*'Profilo fotovoltaico'!B6313</f>
        <v>0</v>
      </c>
      <c r="D6311">
        <f>$Q$37*'Profilo eolico'!B6313</f>
        <v>1151.1734646872987</v>
      </c>
      <c r="E6311">
        <f>$P$39*'Profilo fotovoltaico'!B6313+'Approvvigionamento energia'!$Q$39*'Profilo eolico'!B6313</f>
        <v>863.38009851547395</v>
      </c>
      <c r="F6311">
        <f>$P$41*'Profilo fotovoltaico'!B6313+'Approvvigionamento energia'!$Q$41*'Profilo eolico'!B6313</f>
        <v>575.58673234364937</v>
      </c>
      <c r="G6311">
        <f>$P$43*'Profilo fotovoltaico'!B6313+'Approvvigionamento energia'!$Q$43*'Profilo eolico'!B6313</f>
        <v>287.79336617182469</v>
      </c>
      <c r="H6311">
        <f t="shared" si="196"/>
        <v>1138.4335154826958</v>
      </c>
      <c r="I6311">
        <f>IF(LCOH!$C$28=Menu!$A$1,'Approvvigionamento energia'!C6311,0)+IF(LCOH!$C$28=Menu!$A$2,'Approvvigionamento energia'!D6311,0)+IF(LCOH!$C$28=Menu!$A$3,'Approvvigionamento energia'!E6311,0)+IF(LCOH!$C$28=Menu!$A$4,'Approvvigionamento energia'!F6311,0)+IF(LCOH!$C$28=Menu!$A$5,'Approvvigionamento energia'!G6311,0)+IF(LCOH!$C$28=Menu!$A$6,'Approvvigionamento energia'!H6311,0)</f>
        <v>575.58673234364937</v>
      </c>
      <c r="J6311">
        <f>'Approvvigionamento energia'!A6311+'Approvvigionamento energia'!B6311+'Approvvigionamento energia'!I6311</f>
        <v>772.88673234364933</v>
      </c>
      <c r="K6311">
        <f>IF(MIN(LCOH!$C$18,J6311)&gt;=$P$48*LCOH!$C$18, MIN(LCOH!$C$18,J6311),0)</f>
        <v>772.88673234364933</v>
      </c>
      <c r="L6311">
        <f t="shared" si="197"/>
        <v>0</v>
      </c>
      <c r="M6311">
        <f>K6311/LCOH!$C$18</f>
        <v>0.51525782156243294</v>
      </c>
      <c r="N6311">
        <f>K6311/LCOH!$C$34</f>
        <v>14.891844553827541</v>
      </c>
    </row>
    <row r="6312" spans="1:14" x14ac:dyDescent="0.35">
      <c r="A6312">
        <f>'Profilo fotovoltaico'!B6314*LCOH!$C$20</f>
        <v>0</v>
      </c>
      <c r="B6312">
        <f>'Profilo eolico'!B6314*LCOH!$C$21</f>
        <v>214</v>
      </c>
      <c r="C6312">
        <f>$P$35*'Profilo fotovoltaico'!B6314</f>
        <v>0</v>
      </c>
      <c r="D6312">
        <f>$Q$37*'Profilo eolico'!B6314</f>
        <v>1248.6118674256559</v>
      </c>
      <c r="E6312">
        <f>$P$39*'Profilo fotovoltaico'!B6314+'Approvvigionamento energia'!$Q$39*'Profilo eolico'!B6314</f>
        <v>936.45890056924191</v>
      </c>
      <c r="F6312">
        <f>$P$41*'Profilo fotovoltaico'!B6314+'Approvvigionamento energia'!$Q$41*'Profilo eolico'!B6314</f>
        <v>624.30593371282794</v>
      </c>
      <c r="G6312">
        <f>$P$43*'Profilo fotovoltaico'!B6314+'Approvvigionamento energia'!$Q$43*'Profilo eolico'!B6314</f>
        <v>312.15296685641397</v>
      </c>
      <c r="H6312">
        <f t="shared" si="196"/>
        <v>1138.4335154826958</v>
      </c>
      <c r="I6312">
        <f>IF(LCOH!$C$28=Menu!$A$1,'Approvvigionamento energia'!C6312,0)+IF(LCOH!$C$28=Menu!$A$2,'Approvvigionamento energia'!D6312,0)+IF(LCOH!$C$28=Menu!$A$3,'Approvvigionamento energia'!E6312,0)+IF(LCOH!$C$28=Menu!$A$4,'Approvvigionamento energia'!F6312,0)+IF(LCOH!$C$28=Menu!$A$5,'Approvvigionamento energia'!G6312,0)+IF(LCOH!$C$28=Menu!$A$6,'Approvvigionamento energia'!H6312,0)</f>
        <v>624.30593371282794</v>
      </c>
      <c r="J6312">
        <f>'Approvvigionamento energia'!A6312+'Approvvigionamento energia'!B6312+'Approvvigionamento energia'!I6312</f>
        <v>838.30593371282794</v>
      </c>
      <c r="K6312">
        <f>IF(MIN(LCOH!$C$18,J6312)&gt;=$P$48*LCOH!$C$18, MIN(LCOH!$C$18,J6312),0)</f>
        <v>838.30593371282794</v>
      </c>
      <c r="L6312">
        <f t="shared" si="197"/>
        <v>0</v>
      </c>
      <c r="M6312">
        <f>K6312/LCOH!$C$18</f>
        <v>0.55887062247521857</v>
      </c>
      <c r="N6312">
        <f>K6312/LCOH!$C$34</f>
        <v>16.152330129341578</v>
      </c>
    </row>
    <row r="6313" spans="1:14" x14ac:dyDescent="0.35">
      <c r="A6313">
        <f>'Profilo fotovoltaico'!B6315*LCOH!$C$20</f>
        <v>0</v>
      </c>
      <c r="B6313">
        <f>'Profilo eolico'!B6315*LCOH!$C$21</f>
        <v>231.6</v>
      </c>
      <c r="C6313">
        <f>$P$35*'Profilo fotovoltaico'!B6315</f>
        <v>0</v>
      </c>
      <c r="D6313">
        <f>$Q$37*'Profilo eolico'!B6315</f>
        <v>1351.3014415690743</v>
      </c>
      <c r="E6313">
        <f>$P$39*'Profilo fotovoltaico'!B6315+'Approvvigionamento energia'!$Q$39*'Profilo eolico'!B6315</f>
        <v>1013.4760811768057</v>
      </c>
      <c r="F6313">
        <f>$P$41*'Profilo fotovoltaico'!B6315+'Approvvigionamento energia'!$Q$41*'Profilo eolico'!B6315</f>
        <v>675.65072078453716</v>
      </c>
      <c r="G6313">
        <f>$P$43*'Profilo fotovoltaico'!B6315+'Approvvigionamento energia'!$Q$43*'Profilo eolico'!B6315</f>
        <v>337.82536039226858</v>
      </c>
      <c r="H6313">
        <f t="shared" si="196"/>
        <v>1138.4335154826958</v>
      </c>
      <c r="I6313">
        <f>IF(LCOH!$C$28=Menu!$A$1,'Approvvigionamento energia'!C6313,0)+IF(LCOH!$C$28=Menu!$A$2,'Approvvigionamento energia'!D6313,0)+IF(LCOH!$C$28=Menu!$A$3,'Approvvigionamento energia'!E6313,0)+IF(LCOH!$C$28=Menu!$A$4,'Approvvigionamento energia'!F6313,0)+IF(LCOH!$C$28=Menu!$A$5,'Approvvigionamento energia'!G6313,0)+IF(LCOH!$C$28=Menu!$A$6,'Approvvigionamento energia'!H6313,0)</f>
        <v>675.65072078453716</v>
      </c>
      <c r="J6313">
        <f>'Approvvigionamento energia'!A6313+'Approvvigionamento energia'!B6313+'Approvvigionamento energia'!I6313</f>
        <v>907.25072078453718</v>
      </c>
      <c r="K6313">
        <f>IF(MIN(LCOH!$C$18,J6313)&gt;=$P$48*LCOH!$C$18, MIN(LCOH!$C$18,J6313),0)</f>
        <v>907.25072078453718</v>
      </c>
      <c r="L6313">
        <f t="shared" si="197"/>
        <v>0</v>
      </c>
      <c r="M6313">
        <f>K6313/LCOH!$C$18</f>
        <v>0.60483381385635815</v>
      </c>
      <c r="N6313">
        <f>K6313/LCOH!$C$34</f>
        <v>17.480746065212664</v>
      </c>
    </row>
    <row r="6314" spans="1:14" x14ac:dyDescent="0.35">
      <c r="A6314">
        <f>'Profilo fotovoltaico'!B6316*LCOH!$C$20</f>
        <v>0</v>
      </c>
      <c r="B6314">
        <f>'Profilo eolico'!B6316*LCOH!$C$21</f>
        <v>233.5</v>
      </c>
      <c r="C6314">
        <f>$P$35*'Profilo fotovoltaico'!B6316</f>
        <v>0</v>
      </c>
      <c r="D6314">
        <f>$Q$37*'Profilo eolico'!B6316</f>
        <v>1362.387247868648</v>
      </c>
      <c r="E6314">
        <f>$P$39*'Profilo fotovoltaico'!B6316+'Approvvigionamento energia'!$Q$39*'Profilo eolico'!B6316</f>
        <v>1021.7904359014859</v>
      </c>
      <c r="F6314">
        <f>$P$41*'Profilo fotovoltaico'!B6316+'Approvvigionamento energia'!$Q$41*'Profilo eolico'!B6316</f>
        <v>681.19362393432402</v>
      </c>
      <c r="G6314">
        <f>$P$43*'Profilo fotovoltaico'!B6316+'Approvvigionamento energia'!$Q$43*'Profilo eolico'!B6316</f>
        <v>340.59681196716201</v>
      </c>
      <c r="H6314">
        <f t="shared" si="196"/>
        <v>1138.4335154826958</v>
      </c>
      <c r="I6314">
        <f>IF(LCOH!$C$28=Menu!$A$1,'Approvvigionamento energia'!C6314,0)+IF(LCOH!$C$28=Menu!$A$2,'Approvvigionamento energia'!D6314,0)+IF(LCOH!$C$28=Menu!$A$3,'Approvvigionamento energia'!E6314,0)+IF(LCOH!$C$28=Menu!$A$4,'Approvvigionamento energia'!F6314,0)+IF(LCOH!$C$28=Menu!$A$5,'Approvvigionamento energia'!G6314,0)+IF(LCOH!$C$28=Menu!$A$6,'Approvvigionamento energia'!H6314,0)</f>
        <v>681.19362393432402</v>
      </c>
      <c r="J6314">
        <f>'Approvvigionamento energia'!A6314+'Approvvigionamento energia'!B6314+'Approvvigionamento energia'!I6314</f>
        <v>914.69362393432402</v>
      </c>
      <c r="K6314">
        <f>IF(MIN(LCOH!$C$18,J6314)&gt;=$P$48*LCOH!$C$18, MIN(LCOH!$C$18,J6314),0)</f>
        <v>914.69362393432402</v>
      </c>
      <c r="L6314">
        <f t="shared" si="197"/>
        <v>0</v>
      </c>
      <c r="M6314">
        <f>K6314/LCOH!$C$18</f>
        <v>0.60979574928954938</v>
      </c>
      <c r="N6314">
        <f>K6314/LCOH!$C$34</f>
        <v>17.624154603744202</v>
      </c>
    </row>
    <row r="6315" spans="1:14" x14ac:dyDescent="0.35">
      <c r="A6315">
        <f>'Profilo fotovoltaico'!B6317*LCOH!$C$20</f>
        <v>0</v>
      </c>
      <c r="B6315">
        <f>'Profilo eolico'!B6317*LCOH!$C$21</f>
        <v>229.8</v>
      </c>
      <c r="C6315">
        <f>$P$35*'Profilo fotovoltaico'!B6317</f>
        <v>0</v>
      </c>
      <c r="D6315">
        <f>$Q$37*'Profilo eolico'!B6317</f>
        <v>1340.7990987589521</v>
      </c>
      <c r="E6315">
        <f>$P$39*'Profilo fotovoltaico'!B6317+'Approvvigionamento energia'!$Q$39*'Profilo eolico'!B6317</f>
        <v>1005.5993240692139</v>
      </c>
      <c r="F6315">
        <f>$P$41*'Profilo fotovoltaico'!B6317+'Approvvigionamento energia'!$Q$41*'Profilo eolico'!B6317</f>
        <v>670.39954937947607</v>
      </c>
      <c r="G6315">
        <f>$P$43*'Profilo fotovoltaico'!B6317+'Approvvigionamento energia'!$Q$43*'Profilo eolico'!B6317</f>
        <v>335.19977468973804</v>
      </c>
      <c r="H6315">
        <f t="shared" si="196"/>
        <v>1138.4335154826958</v>
      </c>
      <c r="I6315">
        <f>IF(LCOH!$C$28=Menu!$A$1,'Approvvigionamento energia'!C6315,0)+IF(LCOH!$C$28=Menu!$A$2,'Approvvigionamento energia'!D6315,0)+IF(LCOH!$C$28=Menu!$A$3,'Approvvigionamento energia'!E6315,0)+IF(LCOH!$C$28=Menu!$A$4,'Approvvigionamento energia'!F6315,0)+IF(LCOH!$C$28=Menu!$A$5,'Approvvigionamento energia'!G6315,0)+IF(LCOH!$C$28=Menu!$A$6,'Approvvigionamento energia'!H6315,0)</f>
        <v>670.39954937947607</v>
      </c>
      <c r="J6315">
        <f>'Approvvigionamento energia'!A6315+'Approvvigionamento energia'!B6315+'Approvvigionamento energia'!I6315</f>
        <v>900.19954937947614</v>
      </c>
      <c r="K6315">
        <f>IF(MIN(LCOH!$C$18,J6315)&gt;=$P$48*LCOH!$C$18, MIN(LCOH!$C$18,J6315),0)</f>
        <v>900.19954937947614</v>
      </c>
      <c r="L6315">
        <f t="shared" si="197"/>
        <v>0</v>
      </c>
      <c r="M6315">
        <f>K6315/LCOH!$C$18</f>
        <v>0.60013303291965081</v>
      </c>
      <c r="N6315">
        <f>K6315/LCOH!$C$34</f>
        <v>17.344885344498579</v>
      </c>
    </row>
    <row r="6316" spans="1:14" x14ac:dyDescent="0.35">
      <c r="A6316">
        <f>'Profilo fotovoltaico'!B6318*LCOH!$C$20</f>
        <v>0</v>
      </c>
      <c r="B6316">
        <f>'Profilo eolico'!B6318*LCOH!$C$21</f>
        <v>226</v>
      </c>
      <c r="C6316">
        <f>$P$35*'Profilo fotovoltaico'!B6318</f>
        <v>0</v>
      </c>
      <c r="D6316">
        <f>$Q$37*'Profilo eolico'!B6318</f>
        <v>1318.6274861598049</v>
      </c>
      <c r="E6316">
        <f>$P$39*'Profilo fotovoltaico'!B6318+'Approvvigionamento energia'!$Q$39*'Profilo eolico'!B6318</f>
        <v>988.97061461985368</v>
      </c>
      <c r="F6316">
        <f>$P$41*'Profilo fotovoltaico'!B6318+'Approvvigionamento energia'!$Q$41*'Profilo eolico'!B6318</f>
        <v>659.31374307990245</v>
      </c>
      <c r="G6316">
        <f>$P$43*'Profilo fotovoltaico'!B6318+'Approvvigionamento energia'!$Q$43*'Profilo eolico'!B6318</f>
        <v>329.65687153995123</v>
      </c>
      <c r="H6316">
        <f t="shared" si="196"/>
        <v>1138.4335154826958</v>
      </c>
      <c r="I6316">
        <f>IF(LCOH!$C$28=Menu!$A$1,'Approvvigionamento energia'!C6316,0)+IF(LCOH!$C$28=Menu!$A$2,'Approvvigionamento energia'!D6316,0)+IF(LCOH!$C$28=Menu!$A$3,'Approvvigionamento energia'!E6316,0)+IF(LCOH!$C$28=Menu!$A$4,'Approvvigionamento energia'!F6316,0)+IF(LCOH!$C$28=Menu!$A$5,'Approvvigionamento energia'!G6316,0)+IF(LCOH!$C$28=Menu!$A$6,'Approvvigionamento energia'!H6316,0)</f>
        <v>659.31374307990245</v>
      </c>
      <c r="J6316">
        <f>'Approvvigionamento energia'!A6316+'Approvvigionamento energia'!B6316+'Approvvigionamento energia'!I6316</f>
        <v>885.31374307990245</v>
      </c>
      <c r="K6316">
        <f>IF(MIN(LCOH!$C$18,J6316)&gt;=$P$48*LCOH!$C$18, MIN(LCOH!$C$18,J6316),0)</f>
        <v>885.31374307990245</v>
      </c>
      <c r="L6316">
        <f t="shared" si="197"/>
        <v>0</v>
      </c>
      <c r="M6316">
        <f>K6316/LCOH!$C$18</f>
        <v>0.59020916205326834</v>
      </c>
      <c r="N6316">
        <f>K6316/LCOH!$C$34</f>
        <v>17.058068267435502</v>
      </c>
    </row>
    <row r="6317" spans="1:14" x14ac:dyDescent="0.35">
      <c r="A6317">
        <f>'Profilo fotovoltaico'!B6319*LCOH!$C$20</f>
        <v>0</v>
      </c>
      <c r="B6317">
        <f>'Profilo eolico'!B6319*LCOH!$C$21</f>
        <v>220.4</v>
      </c>
      <c r="C6317">
        <f>$P$35*'Profilo fotovoltaico'!B6319</f>
        <v>0</v>
      </c>
      <c r="D6317">
        <f>$Q$37*'Profilo eolico'!B6319</f>
        <v>1285.9535307505355</v>
      </c>
      <c r="E6317">
        <f>$P$39*'Profilo fotovoltaico'!B6319+'Approvvigionamento energia'!$Q$39*'Profilo eolico'!B6319</f>
        <v>964.46514806290156</v>
      </c>
      <c r="F6317">
        <f>$P$41*'Profilo fotovoltaico'!B6319+'Approvvigionamento energia'!$Q$41*'Profilo eolico'!B6319</f>
        <v>642.97676537526775</v>
      </c>
      <c r="G6317">
        <f>$P$43*'Profilo fotovoltaico'!B6319+'Approvvigionamento energia'!$Q$43*'Profilo eolico'!B6319</f>
        <v>321.48838268763387</v>
      </c>
      <c r="H6317">
        <f t="shared" si="196"/>
        <v>1138.4335154826958</v>
      </c>
      <c r="I6317">
        <f>IF(LCOH!$C$28=Menu!$A$1,'Approvvigionamento energia'!C6317,0)+IF(LCOH!$C$28=Menu!$A$2,'Approvvigionamento energia'!D6317,0)+IF(LCOH!$C$28=Menu!$A$3,'Approvvigionamento energia'!E6317,0)+IF(LCOH!$C$28=Menu!$A$4,'Approvvigionamento energia'!F6317,0)+IF(LCOH!$C$28=Menu!$A$5,'Approvvigionamento energia'!G6317,0)+IF(LCOH!$C$28=Menu!$A$6,'Approvvigionamento energia'!H6317,0)</f>
        <v>642.97676537526775</v>
      </c>
      <c r="J6317">
        <f>'Approvvigionamento energia'!A6317+'Approvvigionamento energia'!B6317+'Approvvigionamento energia'!I6317</f>
        <v>863.37676537526772</v>
      </c>
      <c r="K6317">
        <f>IF(MIN(LCOH!$C$18,J6317)&gt;=$P$48*LCOH!$C$18, MIN(LCOH!$C$18,J6317),0)</f>
        <v>863.37676537526772</v>
      </c>
      <c r="L6317">
        <f t="shared" si="197"/>
        <v>0</v>
      </c>
      <c r="M6317">
        <f>K6317/LCOH!$C$18</f>
        <v>0.57558451025017843</v>
      </c>
      <c r="N6317">
        <f>K6317/LCOH!$C$34</f>
        <v>16.635390469658336</v>
      </c>
    </row>
    <row r="6318" spans="1:14" x14ac:dyDescent="0.35">
      <c r="A6318">
        <f>'Profilo fotovoltaico'!B6320*LCOH!$C$20</f>
        <v>0</v>
      </c>
      <c r="B6318">
        <f>'Profilo eolico'!B6320*LCOH!$C$21</f>
        <v>208.3</v>
      </c>
      <c r="C6318">
        <f>$P$35*'Profilo fotovoltaico'!B6320</f>
        <v>0</v>
      </c>
      <c r="D6318">
        <f>$Q$37*'Profilo eolico'!B6320</f>
        <v>1215.3544485269354</v>
      </c>
      <c r="E6318">
        <f>$P$39*'Profilo fotovoltaico'!B6320+'Approvvigionamento energia'!$Q$39*'Profilo eolico'!B6320</f>
        <v>911.5158363952014</v>
      </c>
      <c r="F6318">
        <f>$P$41*'Profilo fotovoltaico'!B6320+'Approvvigionamento energia'!$Q$41*'Profilo eolico'!B6320</f>
        <v>607.67722426346768</v>
      </c>
      <c r="G6318">
        <f>$P$43*'Profilo fotovoltaico'!B6320+'Approvvigionamento energia'!$Q$43*'Profilo eolico'!B6320</f>
        <v>303.83861213173384</v>
      </c>
      <c r="H6318">
        <f t="shared" si="196"/>
        <v>1138.4335154826958</v>
      </c>
      <c r="I6318">
        <f>IF(LCOH!$C$28=Menu!$A$1,'Approvvigionamento energia'!C6318,0)+IF(LCOH!$C$28=Menu!$A$2,'Approvvigionamento energia'!D6318,0)+IF(LCOH!$C$28=Menu!$A$3,'Approvvigionamento energia'!E6318,0)+IF(LCOH!$C$28=Menu!$A$4,'Approvvigionamento energia'!F6318,0)+IF(LCOH!$C$28=Menu!$A$5,'Approvvigionamento energia'!G6318,0)+IF(LCOH!$C$28=Menu!$A$6,'Approvvigionamento energia'!H6318,0)</f>
        <v>607.67722426346768</v>
      </c>
      <c r="J6318">
        <f>'Approvvigionamento energia'!A6318+'Approvvigionamento energia'!B6318+'Approvvigionamento energia'!I6318</f>
        <v>815.97722426346763</v>
      </c>
      <c r="K6318">
        <f>IF(MIN(LCOH!$C$18,J6318)&gt;=$P$48*LCOH!$C$18, MIN(LCOH!$C$18,J6318),0)</f>
        <v>815.97722426346763</v>
      </c>
      <c r="L6318">
        <f t="shared" si="197"/>
        <v>0</v>
      </c>
      <c r="M6318">
        <f>K6318/LCOH!$C$18</f>
        <v>0.54398481617564509</v>
      </c>
      <c r="N6318">
        <f>K6318/LCOH!$C$34</f>
        <v>15.722104513746968</v>
      </c>
    </row>
    <row r="6319" spans="1:14" x14ac:dyDescent="0.35">
      <c r="A6319">
        <f>'Profilo fotovoltaico'!B6321*LCOH!$C$20</f>
        <v>29</v>
      </c>
      <c r="B6319">
        <f>'Profilo eolico'!B6321*LCOH!$C$21</f>
        <v>192.3</v>
      </c>
      <c r="C6319">
        <f>$P$35*'Profilo fotovoltaico'!B6321</f>
        <v>213.28375344103989</v>
      </c>
      <c r="D6319">
        <f>$Q$37*'Profilo eolico'!B6321</f>
        <v>1122.0002902147367</v>
      </c>
      <c r="E6319">
        <f>$P$39*'Profilo fotovoltaico'!B6321+'Approvvigionamento energia'!$Q$39*'Profilo eolico'!B6321</f>
        <v>894.82115602131239</v>
      </c>
      <c r="F6319">
        <f>$P$41*'Profilo fotovoltaico'!B6321+'Approvvigionamento energia'!$Q$41*'Profilo eolico'!B6321</f>
        <v>667.64202182788824</v>
      </c>
      <c r="G6319">
        <f>$P$43*'Profilo fotovoltaico'!B6321+'Approvvigionamento energia'!$Q$43*'Profilo eolico'!B6321</f>
        <v>440.4628876344641</v>
      </c>
      <c r="H6319">
        <f t="shared" si="196"/>
        <v>1138.4335154826958</v>
      </c>
      <c r="I6319">
        <f>IF(LCOH!$C$28=Menu!$A$1,'Approvvigionamento energia'!C6319,0)+IF(LCOH!$C$28=Menu!$A$2,'Approvvigionamento energia'!D6319,0)+IF(LCOH!$C$28=Menu!$A$3,'Approvvigionamento energia'!E6319,0)+IF(LCOH!$C$28=Menu!$A$4,'Approvvigionamento energia'!F6319,0)+IF(LCOH!$C$28=Menu!$A$5,'Approvvigionamento energia'!G6319,0)+IF(LCOH!$C$28=Menu!$A$6,'Approvvigionamento energia'!H6319,0)</f>
        <v>667.64202182788824</v>
      </c>
      <c r="J6319">
        <f>'Approvvigionamento energia'!A6319+'Approvvigionamento energia'!B6319+'Approvvigionamento energia'!I6319</f>
        <v>888.94202182788831</v>
      </c>
      <c r="K6319">
        <f>IF(MIN(LCOH!$C$18,J6319)&gt;=$P$48*LCOH!$C$18, MIN(LCOH!$C$18,J6319),0)</f>
        <v>888.94202182788831</v>
      </c>
      <c r="L6319">
        <f t="shared" si="197"/>
        <v>0</v>
      </c>
      <c r="M6319">
        <f>K6319/LCOH!$C$18</f>
        <v>0.59262801455192549</v>
      </c>
      <c r="N6319">
        <f>K6319/LCOH!$C$34</f>
        <v>17.127977299188601</v>
      </c>
    </row>
    <row r="6320" spans="1:14" x14ac:dyDescent="0.35">
      <c r="A6320">
        <f>'Profilo fotovoltaico'!B6322*LCOH!$C$20</f>
        <v>153</v>
      </c>
      <c r="B6320">
        <f>'Profilo eolico'!B6322*LCOH!$C$21</f>
        <v>186.9</v>
      </c>
      <c r="C6320">
        <f>$P$35*'Profilo fotovoltaico'!B6322</f>
        <v>1125.2556647061758</v>
      </c>
      <c r="D6320">
        <f>$Q$37*'Profilo eolico'!B6322</f>
        <v>1090.4932617843697</v>
      </c>
      <c r="E6320">
        <f>$P$39*'Profilo fotovoltaico'!B6322+'Approvvigionamento energia'!$Q$39*'Profilo eolico'!B6322</f>
        <v>1099.1838625148212</v>
      </c>
      <c r="F6320">
        <f>$P$41*'Profilo fotovoltaico'!B6322+'Approvvigionamento energia'!$Q$41*'Profilo eolico'!B6322</f>
        <v>1107.8744632452726</v>
      </c>
      <c r="G6320">
        <f>$P$43*'Profilo fotovoltaico'!B6322+'Approvvigionamento energia'!$Q$43*'Profilo eolico'!B6322</f>
        <v>1116.5650639757243</v>
      </c>
      <c r="H6320">
        <f t="shared" si="196"/>
        <v>1138.4335154826958</v>
      </c>
      <c r="I6320">
        <f>IF(LCOH!$C$28=Menu!$A$1,'Approvvigionamento energia'!C6320,0)+IF(LCOH!$C$28=Menu!$A$2,'Approvvigionamento energia'!D6320,0)+IF(LCOH!$C$28=Menu!$A$3,'Approvvigionamento energia'!E6320,0)+IF(LCOH!$C$28=Menu!$A$4,'Approvvigionamento energia'!F6320,0)+IF(LCOH!$C$28=Menu!$A$5,'Approvvigionamento energia'!G6320,0)+IF(LCOH!$C$28=Menu!$A$6,'Approvvigionamento energia'!H6320,0)</f>
        <v>1107.8744632452726</v>
      </c>
      <c r="J6320">
        <f>'Approvvigionamento energia'!A6320+'Approvvigionamento energia'!B6320+'Approvvigionamento energia'!I6320</f>
        <v>1447.7744632452727</v>
      </c>
      <c r="K6320">
        <f>IF(MIN(LCOH!$C$18,J6320)&gt;=$P$48*LCOH!$C$18, MIN(LCOH!$C$18,J6320),0)</f>
        <v>1447.7744632452727</v>
      </c>
      <c r="L6320">
        <f t="shared" si="197"/>
        <v>0</v>
      </c>
      <c r="M6320">
        <f>K6320/LCOH!$C$18</f>
        <v>0.96518297549684851</v>
      </c>
      <c r="N6320">
        <f>K6320/LCOH!$C$34</f>
        <v>27.895461719562096</v>
      </c>
    </row>
    <row r="6321" spans="1:14" x14ac:dyDescent="0.35">
      <c r="A6321">
        <f>'Profilo fotovoltaico'!B6323*LCOH!$C$20</f>
        <v>306</v>
      </c>
      <c r="B6321">
        <f>'Profilo eolico'!B6323*LCOH!$C$21</f>
        <v>233.2</v>
      </c>
      <c r="C6321">
        <f>$P$35*'Profilo fotovoltaico'!B6323</f>
        <v>2250.5113294123516</v>
      </c>
      <c r="D6321">
        <f>$Q$37*'Profilo eolico'!B6323</f>
        <v>1360.6368574002943</v>
      </c>
      <c r="E6321">
        <f>$P$39*'Profilo fotovoltaico'!B6323+'Approvvigionamento energia'!$Q$39*'Profilo eolico'!B6323</f>
        <v>1583.1054754033084</v>
      </c>
      <c r="F6321">
        <f>$P$41*'Profilo fotovoltaico'!B6323+'Approvvigionamento energia'!$Q$41*'Profilo eolico'!B6323</f>
        <v>1805.5740934063228</v>
      </c>
      <c r="G6321">
        <f>$P$43*'Profilo fotovoltaico'!B6323+'Approvvigionamento energia'!$Q$43*'Profilo eolico'!B6323</f>
        <v>2028.0427114093375</v>
      </c>
      <c r="H6321">
        <f t="shared" si="196"/>
        <v>1138.4335154826958</v>
      </c>
      <c r="I6321">
        <f>IF(LCOH!$C$28=Menu!$A$1,'Approvvigionamento energia'!C6321,0)+IF(LCOH!$C$28=Menu!$A$2,'Approvvigionamento energia'!D6321,0)+IF(LCOH!$C$28=Menu!$A$3,'Approvvigionamento energia'!E6321,0)+IF(LCOH!$C$28=Menu!$A$4,'Approvvigionamento energia'!F6321,0)+IF(LCOH!$C$28=Menu!$A$5,'Approvvigionamento energia'!G6321,0)+IF(LCOH!$C$28=Menu!$A$6,'Approvvigionamento energia'!H6321,0)</f>
        <v>1805.5740934063228</v>
      </c>
      <c r="J6321">
        <f>'Approvvigionamento energia'!A6321+'Approvvigionamento energia'!B6321+'Approvvigionamento energia'!I6321</f>
        <v>2344.7740934063231</v>
      </c>
      <c r="K6321">
        <f>IF(MIN(LCOH!$C$18,J6321)&gt;=$P$48*LCOH!$C$18, MIN(LCOH!$C$18,J6321),0)</f>
        <v>1500</v>
      </c>
      <c r="L6321">
        <f t="shared" si="197"/>
        <v>844.77409340632312</v>
      </c>
      <c r="M6321">
        <f>K6321/LCOH!$C$18</f>
        <v>1</v>
      </c>
      <c r="N6321">
        <f>K6321/LCOH!$C$34</f>
        <v>28.901734104046245</v>
      </c>
    </row>
    <row r="6322" spans="1:14" x14ac:dyDescent="0.35">
      <c r="A6322">
        <f>'Profilo fotovoltaico'!B6324*LCOH!$C$20</f>
        <v>433</v>
      </c>
      <c r="B6322">
        <f>'Profilo eolico'!B6324*LCOH!$C$21</f>
        <v>213.5</v>
      </c>
      <c r="C6322">
        <f>$P$35*'Profilo fotovoltaico'!B6324</f>
        <v>3184.5470772403542</v>
      </c>
      <c r="D6322">
        <f>$Q$37*'Profilo eolico'!B6324</f>
        <v>1245.6945499783997</v>
      </c>
      <c r="E6322">
        <f>$P$39*'Profilo fotovoltaico'!B6324+'Approvvigionamento energia'!$Q$39*'Profilo eolico'!B6324</f>
        <v>1730.4076817938883</v>
      </c>
      <c r="F6322">
        <f>$P$41*'Profilo fotovoltaico'!B6324+'Approvvigionamento energia'!$Q$41*'Profilo eolico'!B6324</f>
        <v>2215.1208136093769</v>
      </c>
      <c r="G6322">
        <f>$P$43*'Profilo fotovoltaico'!B6324+'Approvvigionamento energia'!$Q$43*'Profilo eolico'!B6324</f>
        <v>2699.8339454248658</v>
      </c>
      <c r="H6322">
        <f t="shared" si="196"/>
        <v>1138.4335154826958</v>
      </c>
      <c r="I6322">
        <f>IF(LCOH!$C$28=Menu!$A$1,'Approvvigionamento energia'!C6322,0)+IF(LCOH!$C$28=Menu!$A$2,'Approvvigionamento energia'!D6322,0)+IF(LCOH!$C$28=Menu!$A$3,'Approvvigionamento energia'!E6322,0)+IF(LCOH!$C$28=Menu!$A$4,'Approvvigionamento energia'!F6322,0)+IF(LCOH!$C$28=Menu!$A$5,'Approvvigionamento energia'!G6322,0)+IF(LCOH!$C$28=Menu!$A$6,'Approvvigionamento energia'!H6322,0)</f>
        <v>2215.1208136093769</v>
      </c>
      <c r="J6322">
        <f>'Approvvigionamento energia'!A6322+'Approvvigionamento energia'!B6322+'Approvvigionamento energia'!I6322</f>
        <v>2861.6208136093769</v>
      </c>
      <c r="K6322">
        <f>IF(MIN(LCOH!$C$18,J6322)&gt;=$P$48*LCOH!$C$18, MIN(LCOH!$C$18,J6322),0)</f>
        <v>1500</v>
      </c>
      <c r="L6322">
        <f t="shared" si="197"/>
        <v>1361.6208136093769</v>
      </c>
      <c r="M6322">
        <f>K6322/LCOH!$C$18</f>
        <v>1</v>
      </c>
      <c r="N6322">
        <f>K6322/LCOH!$C$34</f>
        <v>28.901734104046245</v>
      </c>
    </row>
    <row r="6323" spans="1:14" x14ac:dyDescent="0.35">
      <c r="A6323">
        <f>'Profilo fotovoltaico'!B6325*LCOH!$C$20</f>
        <v>518</v>
      </c>
      <c r="B6323">
        <f>'Profilo eolico'!B6325*LCOH!$C$21</f>
        <v>178.60000000000002</v>
      </c>
      <c r="C6323">
        <f>$P$35*'Profilo fotovoltaico'!B6325</f>
        <v>3809.6891131882298</v>
      </c>
      <c r="D6323">
        <f>$Q$37*'Profilo eolico'!B6325</f>
        <v>1042.0657921599166</v>
      </c>
      <c r="E6323">
        <f>$P$39*'Profilo fotovoltaico'!B6325+'Approvvigionamento energia'!$Q$39*'Profilo eolico'!B6325</f>
        <v>1733.9716224169949</v>
      </c>
      <c r="F6323">
        <f>$P$41*'Profilo fotovoltaico'!B6325+'Approvvigionamento energia'!$Q$41*'Profilo eolico'!B6325</f>
        <v>2425.8774526740731</v>
      </c>
      <c r="G6323">
        <f>$P$43*'Profilo fotovoltaico'!B6325+'Approvvigionamento energia'!$Q$43*'Profilo eolico'!B6325</f>
        <v>3117.7832829311515</v>
      </c>
      <c r="H6323">
        <f t="shared" si="196"/>
        <v>1138.4335154826958</v>
      </c>
      <c r="I6323">
        <f>IF(LCOH!$C$28=Menu!$A$1,'Approvvigionamento energia'!C6323,0)+IF(LCOH!$C$28=Menu!$A$2,'Approvvigionamento energia'!D6323,0)+IF(LCOH!$C$28=Menu!$A$3,'Approvvigionamento energia'!E6323,0)+IF(LCOH!$C$28=Menu!$A$4,'Approvvigionamento energia'!F6323,0)+IF(LCOH!$C$28=Menu!$A$5,'Approvvigionamento energia'!G6323,0)+IF(LCOH!$C$28=Menu!$A$6,'Approvvigionamento energia'!H6323,0)</f>
        <v>2425.8774526740731</v>
      </c>
      <c r="J6323">
        <f>'Approvvigionamento energia'!A6323+'Approvvigionamento energia'!B6323+'Approvvigionamento energia'!I6323</f>
        <v>3122.477452674073</v>
      </c>
      <c r="K6323">
        <f>IF(MIN(LCOH!$C$18,J6323)&gt;=$P$48*LCOH!$C$18, MIN(LCOH!$C$18,J6323),0)</f>
        <v>1500</v>
      </c>
      <c r="L6323">
        <f t="shared" si="197"/>
        <v>1622.477452674073</v>
      </c>
      <c r="M6323">
        <f>K6323/LCOH!$C$18</f>
        <v>1</v>
      </c>
      <c r="N6323">
        <f>K6323/LCOH!$C$34</f>
        <v>28.901734104046245</v>
      </c>
    </row>
    <row r="6324" spans="1:14" x14ac:dyDescent="0.35">
      <c r="A6324">
        <f>'Profilo fotovoltaico'!B6326*LCOH!$C$20</f>
        <v>566</v>
      </c>
      <c r="B6324">
        <f>'Profilo eolico'!B6326*LCOH!$C$21</f>
        <v>152.29999999999998</v>
      </c>
      <c r="C6324">
        <f>$P$35*'Profilo fotovoltaico'!B6326</f>
        <v>4162.7104981940884</v>
      </c>
      <c r="D6324">
        <f>$Q$37*'Profilo eolico'!B6326</f>
        <v>888.61489443424011</v>
      </c>
      <c r="E6324">
        <f>$P$39*'Profilo fotovoltaico'!B6326+'Approvvigionamento energia'!$Q$39*'Profilo eolico'!B6326</f>
        <v>1707.1387953742021</v>
      </c>
      <c r="F6324">
        <f>$P$41*'Profilo fotovoltaico'!B6326+'Approvvigionamento energia'!$Q$41*'Profilo eolico'!B6326</f>
        <v>2525.6626963141644</v>
      </c>
      <c r="G6324">
        <f>$P$43*'Profilo fotovoltaico'!B6326+'Approvvigionamento energia'!$Q$43*'Profilo eolico'!B6326</f>
        <v>3344.1865972541264</v>
      </c>
      <c r="H6324">
        <f t="shared" si="196"/>
        <v>1138.4335154826958</v>
      </c>
      <c r="I6324">
        <f>IF(LCOH!$C$28=Menu!$A$1,'Approvvigionamento energia'!C6324,0)+IF(LCOH!$C$28=Menu!$A$2,'Approvvigionamento energia'!D6324,0)+IF(LCOH!$C$28=Menu!$A$3,'Approvvigionamento energia'!E6324,0)+IF(LCOH!$C$28=Menu!$A$4,'Approvvigionamento energia'!F6324,0)+IF(LCOH!$C$28=Menu!$A$5,'Approvvigionamento energia'!G6324,0)+IF(LCOH!$C$28=Menu!$A$6,'Approvvigionamento energia'!H6324,0)</f>
        <v>2525.6626963141644</v>
      </c>
      <c r="J6324">
        <f>'Approvvigionamento energia'!A6324+'Approvvigionamento energia'!B6324+'Approvvigionamento energia'!I6324</f>
        <v>3243.9626963141645</v>
      </c>
      <c r="K6324">
        <f>IF(MIN(LCOH!$C$18,J6324)&gt;=$P$48*LCOH!$C$18, MIN(LCOH!$C$18,J6324),0)</f>
        <v>1500</v>
      </c>
      <c r="L6324">
        <f t="shared" si="197"/>
        <v>1743.9626963141645</v>
      </c>
      <c r="M6324">
        <f>K6324/LCOH!$C$18</f>
        <v>1</v>
      </c>
      <c r="N6324">
        <f>K6324/LCOH!$C$34</f>
        <v>28.901734104046245</v>
      </c>
    </row>
    <row r="6325" spans="1:14" x14ac:dyDescent="0.35">
      <c r="A6325">
        <f>'Profilo fotovoltaico'!B6327*LCOH!$C$20</f>
        <v>570</v>
      </c>
      <c r="B6325">
        <f>'Profilo eolico'!B6327*LCOH!$C$21</f>
        <v>138.9</v>
      </c>
      <c r="C6325">
        <f>$P$35*'Profilo fotovoltaico'!B6327</f>
        <v>4192.1289469445765</v>
      </c>
      <c r="D6325">
        <f>$Q$37*'Profilo eolico'!B6327</f>
        <v>810.4307868477739</v>
      </c>
      <c r="E6325">
        <f>$P$39*'Profilo fotovoltaico'!B6327+'Approvvigionamento energia'!$Q$39*'Profilo eolico'!B6327</f>
        <v>1655.8553268719745</v>
      </c>
      <c r="F6325">
        <f>$P$41*'Profilo fotovoltaico'!B6327+'Approvvigionamento energia'!$Q$41*'Profilo eolico'!B6327</f>
        <v>2501.279866896175</v>
      </c>
      <c r="G6325">
        <f>$P$43*'Profilo fotovoltaico'!B6327+'Approvvigionamento energia'!$Q$43*'Profilo eolico'!B6327</f>
        <v>3346.7044069203762</v>
      </c>
      <c r="H6325">
        <f t="shared" si="196"/>
        <v>1138.4335154826958</v>
      </c>
      <c r="I6325">
        <f>IF(LCOH!$C$28=Menu!$A$1,'Approvvigionamento energia'!C6325,0)+IF(LCOH!$C$28=Menu!$A$2,'Approvvigionamento energia'!D6325,0)+IF(LCOH!$C$28=Menu!$A$3,'Approvvigionamento energia'!E6325,0)+IF(LCOH!$C$28=Menu!$A$4,'Approvvigionamento energia'!F6325,0)+IF(LCOH!$C$28=Menu!$A$5,'Approvvigionamento energia'!G6325,0)+IF(LCOH!$C$28=Menu!$A$6,'Approvvigionamento energia'!H6325,0)</f>
        <v>2501.279866896175</v>
      </c>
      <c r="J6325">
        <f>'Approvvigionamento energia'!A6325+'Approvvigionamento energia'!B6325+'Approvvigionamento energia'!I6325</f>
        <v>3210.1798668961751</v>
      </c>
      <c r="K6325">
        <f>IF(MIN(LCOH!$C$18,J6325)&gt;=$P$48*LCOH!$C$18, MIN(LCOH!$C$18,J6325),0)</f>
        <v>1500</v>
      </c>
      <c r="L6325">
        <f t="shared" si="197"/>
        <v>1710.1798668961751</v>
      </c>
      <c r="M6325">
        <f>K6325/LCOH!$C$18</f>
        <v>1</v>
      </c>
      <c r="N6325">
        <f>K6325/LCOH!$C$34</f>
        <v>28.901734104046245</v>
      </c>
    </row>
    <row r="6326" spans="1:14" x14ac:dyDescent="0.35">
      <c r="A6326">
        <f>'Profilo fotovoltaico'!B6328*LCOH!$C$20</f>
        <v>500</v>
      </c>
      <c r="B6326">
        <f>'Profilo eolico'!B6328*LCOH!$C$21</f>
        <v>129.80000000000001</v>
      </c>
      <c r="C6326">
        <f>$P$35*'Profilo fotovoltaico'!B6328</f>
        <v>3677.3060938110325</v>
      </c>
      <c r="D6326">
        <f>$Q$37*'Profilo eolico'!B6328</f>
        <v>757.33560930771091</v>
      </c>
      <c r="E6326">
        <f>$P$39*'Profilo fotovoltaico'!B6328+'Approvvigionamento energia'!$Q$39*'Profilo eolico'!B6328</f>
        <v>1487.3282304335412</v>
      </c>
      <c r="F6326">
        <f>$P$41*'Profilo fotovoltaico'!B6328+'Approvvigionamento energia'!$Q$41*'Profilo eolico'!B6328</f>
        <v>2217.3208515593715</v>
      </c>
      <c r="G6326">
        <f>$P$43*'Profilo fotovoltaico'!B6328+'Approvvigionamento energia'!$Q$43*'Profilo eolico'!B6328</f>
        <v>2947.3134726852022</v>
      </c>
      <c r="H6326">
        <f t="shared" si="196"/>
        <v>1138.4335154826958</v>
      </c>
      <c r="I6326">
        <f>IF(LCOH!$C$28=Menu!$A$1,'Approvvigionamento energia'!C6326,0)+IF(LCOH!$C$28=Menu!$A$2,'Approvvigionamento energia'!D6326,0)+IF(LCOH!$C$28=Menu!$A$3,'Approvvigionamento energia'!E6326,0)+IF(LCOH!$C$28=Menu!$A$4,'Approvvigionamento energia'!F6326,0)+IF(LCOH!$C$28=Menu!$A$5,'Approvvigionamento energia'!G6326,0)+IF(LCOH!$C$28=Menu!$A$6,'Approvvigionamento energia'!H6326,0)</f>
        <v>2217.3208515593715</v>
      </c>
      <c r="J6326">
        <f>'Approvvigionamento energia'!A6326+'Approvvigionamento energia'!B6326+'Approvvigionamento energia'!I6326</f>
        <v>2847.1208515593717</v>
      </c>
      <c r="K6326">
        <f>IF(MIN(LCOH!$C$18,J6326)&gt;=$P$48*LCOH!$C$18, MIN(LCOH!$C$18,J6326),0)</f>
        <v>1500</v>
      </c>
      <c r="L6326">
        <f t="shared" si="197"/>
        <v>1347.1208515593717</v>
      </c>
      <c r="M6326">
        <f>K6326/LCOH!$C$18</f>
        <v>1</v>
      </c>
      <c r="N6326">
        <f>K6326/LCOH!$C$34</f>
        <v>28.901734104046245</v>
      </c>
    </row>
    <row r="6327" spans="1:14" x14ac:dyDescent="0.35">
      <c r="A6327">
        <f>'Profilo fotovoltaico'!B6329*LCOH!$C$20</f>
        <v>395</v>
      </c>
      <c r="B6327">
        <f>'Profilo eolico'!B6329*LCOH!$C$21</f>
        <v>126.8</v>
      </c>
      <c r="C6327">
        <f>$P$35*'Profilo fotovoltaico'!B6329</f>
        <v>2905.0718141107159</v>
      </c>
      <c r="D6327">
        <f>$Q$37*'Profilo eolico'!B6329</f>
        <v>739.83170462417365</v>
      </c>
      <c r="E6327">
        <f>$P$39*'Profilo fotovoltaico'!B6329+'Approvvigionamento energia'!$Q$39*'Profilo eolico'!B6329</f>
        <v>1281.1417319958091</v>
      </c>
      <c r="F6327">
        <f>$P$41*'Profilo fotovoltaico'!B6329+'Approvvigionamento energia'!$Q$41*'Profilo eolico'!B6329</f>
        <v>1822.4517593674448</v>
      </c>
      <c r="G6327">
        <f>$P$43*'Profilo fotovoltaico'!B6329+'Approvvigionamento energia'!$Q$43*'Profilo eolico'!B6329</f>
        <v>2363.7617867390804</v>
      </c>
      <c r="H6327">
        <f t="shared" si="196"/>
        <v>1138.4335154826958</v>
      </c>
      <c r="I6327">
        <f>IF(LCOH!$C$28=Menu!$A$1,'Approvvigionamento energia'!C6327,0)+IF(LCOH!$C$28=Menu!$A$2,'Approvvigionamento energia'!D6327,0)+IF(LCOH!$C$28=Menu!$A$3,'Approvvigionamento energia'!E6327,0)+IF(LCOH!$C$28=Menu!$A$4,'Approvvigionamento energia'!F6327,0)+IF(LCOH!$C$28=Menu!$A$5,'Approvvigionamento energia'!G6327,0)+IF(LCOH!$C$28=Menu!$A$6,'Approvvigionamento energia'!H6327,0)</f>
        <v>1822.4517593674448</v>
      </c>
      <c r="J6327">
        <f>'Approvvigionamento energia'!A6327+'Approvvigionamento energia'!B6327+'Approvvigionamento energia'!I6327</f>
        <v>2344.2517593674447</v>
      </c>
      <c r="K6327">
        <f>IF(MIN(LCOH!$C$18,J6327)&gt;=$P$48*LCOH!$C$18, MIN(LCOH!$C$18,J6327),0)</f>
        <v>1500</v>
      </c>
      <c r="L6327">
        <f t="shared" si="197"/>
        <v>844.25175936744472</v>
      </c>
      <c r="M6327">
        <f>K6327/LCOH!$C$18</f>
        <v>1</v>
      </c>
      <c r="N6327">
        <f>K6327/LCOH!$C$34</f>
        <v>28.901734104046245</v>
      </c>
    </row>
    <row r="6328" spans="1:14" x14ac:dyDescent="0.35">
      <c r="A6328">
        <f>'Profilo fotovoltaico'!B6330*LCOH!$C$20</f>
        <v>292</v>
      </c>
      <c r="B6328">
        <f>'Profilo eolico'!B6330*LCOH!$C$21</f>
        <v>120.5</v>
      </c>
      <c r="C6328">
        <f>$P$35*'Profilo fotovoltaico'!B6330</f>
        <v>2147.5467587856429</v>
      </c>
      <c r="D6328">
        <f>$Q$37*'Profilo eolico'!B6330</f>
        <v>703.07350478874548</v>
      </c>
      <c r="E6328">
        <f>$P$39*'Profilo fotovoltaico'!B6330+'Approvvigionamento energia'!$Q$39*'Profilo eolico'!B6330</f>
        <v>1064.1918182879699</v>
      </c>
      <c r="F6328">
        <f>$P$41*'Profilo fotovoltaico'!B6330+'Approvvigionamento energia'!$Q$41*'Profilo eolico'!B6330</f>
        <v>1425.3101317871942</v>
      </c>
      <c r="G6328">
        <f>$P$43*'Profilo fotovoltaico'!B6330+'Approvvigionamento energia'!$Q$43*'Profilo eolico'!B6330</f>
        <v>1786.4284452864185</v>
      </c>
      <c r="H6328">
        <f t="shared" si="196"/>
        <v>1138.4335154826958</v>
      </c>
      <c r="I6328">
        <f>IF(LCOH!$C$28=Menu!$A$1,'Approvvigionamento energia'!C6328,0)+IF(LCOH!$C$28=Menu!$A$2,'Approvvigionamento energia'!D6328,0)+IF(LCOH!$C$28=Menu!$A$3,'Approvvigionamento energia'!E6328,0)+IF(LCOH!$C$28=Menu!$A$4,'Approvvigionamento energia'!F6328,0)+IF(LCOH!$C$28=Menu!$A$5,'Approvvigionamento energia'!G6328,0)+IF(LCOH!$C$28=Menu!$A$6,'Approvvigionamento energia'!H6328,0)</f>
        <v>1425.3101317871942</v>
      </c>
      <c r="J6328">
        <f>'Approvvigionamento energia'!A6328+'Approvvigionamento energia'!B6328+'Approvvigionamento energia'!I6328</f>
        <v>1837.8101317871942</v>
      </c>
      <c r="K6328">
        <f>IF(MIN(LCOH!$C$18,J6328)&gt;=$P$48*LCOH!$C$18, MIN(LCOH!$C$18,J6328),0)</f>
        <v>1500</v>
      </c>
      <c r="L6328">
        <f t="shared" si="197"/>
        <v>337.81013178719422</v>
      </c>
      <c r="M6328">
        <f>K6328/LCOH!$C$18</f>
        <v>1</v>
      </c>
      <c r="N6328">
        <f>K6328/LCOH!$C$34</f>
        <v>28.901734104046245</v>
      </c>
    </row>
    <row r="6329" spans="1:14" x14ac:dyDescent="0.35">
      <c r="A6329">
        <f>'Profilo fotovoltaico'!B6331*LCOH!$C$20</f>
        <v>162</v>
      </c>
      <c r="B6329">
        <f>'Profilo eolico'!B6331*LCOH!$C$21</f>
        <v>109.5</v>
      </c>
      <c r="C6329">
        <f>$P$35*'Profilo fotovoltaico'!B6331</f>
        <v>1191.4471743947745</v>
      </c>
      <c r="D6329">
        <f>$Q$37*'Profilo eolico'!B6331</f>
        <v>638.89252094910898</v>
      </c>
      <c r="E6329">
        <f>$P$39*'Profilo fotovoltaico'!B6331+'Approvvigionamento energia'!$Q$39*'Profilo eolico'!B6331</f>
        <v>777.0311843105253</v>
      </c>
      <c r="F6329">
        <f>$P$41*'Profilo fotovoltaico'!B6331+'Approvvigionamento energia'!$Q$41*'Profilo eolico'!B6331</f>
        <v>915.16984767194174</v>
      </c>
      <c r="G6329">
        <f>$P$43*'Profilo fotovoltaico'!B6331+'Approvvigionamento energia'!$Q$43*'Profilo eolico'!B6331</f>
        <v>1053.3085110333582</v>
      </c>
      <c r="H6329">
        <f t="shared" si="196"/>
        <v>1138.4335154826958</v>
      </c>
      <c r="I6329">
        <f>IF(LCOH!$C$28=Menu!$A$1,'Approvvigionamento energia'!C6329,0)+IF(LCOH!$C$28=Menu!$A$2,'Approvvigionamento energia'!D6329,0)+IF(LCOH!$C$28=Menu!$A$3,'Approvvigionamento energia'!E6329,0)+IF(LCOH!$C$28=Menu!$A$4,'Approvvigionamento energia'!F6329,0)+IF(LCOH!$C$28=Menu!$A$5,'Approvvigionamento energia'!G6329,0)+IF(LCOH!$C$28=Menu!$A$6,'Approvvigionamento energia'!H6329,0)</f>
        <v>915.16984767194174</v>
      </c>
      <c r="J6329">
        <f>'Approvvigionamento energia'!A6329+'Approvvigionamento energia'!B6329+'Approvvigionamento energia'!I6329</f>
        <v>1186.6698476719416</v>
      </c>
      <c r="K6329">
        <f>IF(MIN(LCOH!$C$18,J6329)&gt;=$P$48*LCOH!$C$18, MIN(LCOH!$C$18,J6329),0)</f>
        <v>1186.6698476719416</v>
      </c>
      <c r="L6329">
        <f t="shared" si="197"/>
        <v>0</v>
      </c>
      <c r="M6329">
        <f>K6329/LCOH!$C$18</f>
        <v>0.79111323178129445</v>
      </c>
      <c r="N6329">
        <f>K6329/LCOH!$C$34</f>
        <v>22.864544271135678</v>
      </c>
    </row>
    <row r="6330" spans="1:14" x14ac:dyDescent="0.35">
      <c r="A6330">
        <f>'Profilo fotovoltaico'!B6332*LCOH!$C$20</f>
        <v>48</v>
      </c>
      <c r="B6330">
        <f>'Profilo eolico'!B6332*LCOH!$C$21</f>
        <v>95</v>
      </c>
      <c r="C6330">
        <f>$P$35*'Profilo fotovoltaico'!B6332</f>
        <v>353.02138500585914</v>
      </c>
      <c r="D6330">
        <f>$Q$37*'Profilo eolico'!B6332</f>
        <v>554.29031497867902</v>
      </c>
      <c r="E6330">
        <f>$P$39*'Profilo fotovoltaico'!B6332+'Approvvigionamento energia'!$Q$39*'Profilo eolico'!B6332</f>
        <v>503.97308248547404</v>
      </c>
      <c r="F6330">
        <f>$P$41*'Profilo fotovoltaico'!B6332+'Approvvigionamento energia'!$Q$41*'Profilo eolico'!B6332</f>
        <v>453.65584999226905</v>
      </c>
      <c r="G6330">
        <f>$P$43*'Profilo fotovoltaico'!B6332+'Approvvigionamento energia'!$Q$43*'Profilo eolico'!B6332</f>
        <v>403.33861749906407</v>
      </c>
      <c r="H6330">
        <f t="shared" si="196"/>
        <v>1138.4335154826958</v>
      </c>
      <c r="I6330">
        <f>IF(LCOH!$C$28=Menu!$A$1,'Approvvigionamento energia'!C6330,0)+IF(LCOH!$C$28=Menu!$A$2,'Approvvigionamento energia'!D6330,0)+IF(LCOH!$C$28=Menu!$A$3,'Approvvigionamento energia'!E6330,0)+IF(LCOH!$C$28=Menu!$A$4,'Approvvigionamento energia'!F6330,0)+IF(LCOH!$C$28=Menu!$A$5,'Approvvigionamento energia'!G6330,0)+IF(LCOH!$C$28=Menu!$A$6,'Approvvigionamento energia'!H6330,0)</f>
        <v>453.65584999226905</v>
      </c>
      <c r="J6330">
        <f>'Approvvigionamento energia'!A6330+'Approvvigionamento energia'!B6330+'Approvvigionamento energia'!I6330</f>
        <v>596.65584999226905</v>
      </c>
      <c r="K6330">
        <f>IF(MIN(LCOH!$C$18,J6330)&gt;=$P$48*LCOH!$C$18, MIN(LCOH!$C$18,J6330),0)</f>
        <v>596.65584999226905</v>
      </c>
      <c r="L6330">
        <f t="shared" si="197"/>
        <v>0</v>
      </c>
      <c r="M6330">
        <f>K6330/LCOH!$C$18</f>
        <v>0.39777056666151273</v>
      </c>
      <c r="N6330">
        <f>K6330/LCOH!$C$34</f>
        <v>11.496259152066841</v>
      </c>
    </row>
    <row r="6331" spans="1:14" x14ac:dyDescent="0.35">
      <c r="A6331">
        <f>'Profilo fotovoltaico'!B6333*LCOH!$C$20</f>
        <v>0</v>
      </c>
      <c r="B6331">
        <f>'Profilo eolico'!B6333*LCOH!$C$21</f>
        <v>78.2</v>
      </c>
      <c r="C6331">
        <f>$P$35*'Profilo fotovoltaico'!B6333</f>
        <v>0</v>
      </c>
      <c r="D6331">
        <f>$Q$37*'Profilo eolico'!B6333</f>
        <v>456.26844875087056</v>
      </c>
      <c r="E6331">
        <f>$P$39*'Profilo fotovoltaico'!B6333+'Approvvigionamento energia'!$Q$39*'Profilo eolico'!B6333</f>
        <v>342.20133656315289</v>
      </c>
      <c r="F6331">
        <f>$P$41*'Profilo fotovoltaico'!B6333+'Approvvigionamento energia'!$Q$41*'Profilo eolico'!B6333</f>
        <v>228.13422437543528</v>
      </c>
      <c r="G6331">
        <f>$P$43*'Profilo fotovoltaico'!B6333+'Approvvigionamento energia'!$Q$43*'Profilo eolico'!B6333</f>
        <v>114.06711218771764</v>
      </c>
      <c r="H6331">
        <f t="shared" si="196"/>
        <v>1138.4335154826958</v>
      </c>
      <c r="I6331">
        <f>IF(LCOH!$C$28=Menu!$A$1,'Approvvigionamento energia'!C6331,0)+IF(LCOH!$C$28=Menu!$A$2,'Approvvigionamento energia'!D6331,0)+IF(LCOH!$C$28=Menu!$A$3,'Approvvigionamento energia'!E6331,0)+IF(LCOH!$C$28=Menu!$A$4,'Approvvigionamento energia'!F6331,0)+IF(LCOH!$C$28=Menu!$A$5,'Approvvigionamento energia'!G6331,0)+IF(LCOH!$C$28=Menu!$A$6,'Approvvigionamento energia'!H6331,0)</f>
        <v>228.13422437543528</v>
      </c>
      <c r="J6331">
        <f>'Approvvigionamento energia'!A6331+'Approvvigionamento energia'!B6331+'Approvvigionamento energia'!I6331</f>
        <v>306.33422437543527</v>
      </c>
      <c r="K6331">
        <f>IF(MIN(LCOH!$C$18,J6331)&gt;=$P$48*LCOH!$C$18, MIN(LCOH!$C$18,J6331),0)</f>
        <v>0</v>
      </c>
      <c r="L6331">
        <f t="shared" si="197"/>
        <v>306.33422437543527</v>
      </c>
      <c r="M6331">
        <f>K6331/LCOH!$C$18</f>
        <v>0</v>
      </c>
      <c r="N6331">
        <f>K6331/LCOH!$C$34</f>
        <v>0</v>
      </c>
    </row>
    <row r="6332" spans="1:14" x14ac:dyDescent="0.35">
      <c r="A6332">
        <f>'Profilo fotovoltaico'!B6334*LCOH!$C$20</f>
        <v>0</v>
      </c>
      <c r="B6332">
        <f>'Profilo eolico'!B6334*LCOH!$C$21</f>
        <v>63.2</v>
      </c>
      <c r="C6332">
        <f>$P$35*'Profilo fotovoltaico'!B6334</f>
        <v>0</v>
      </c>
      <c r="D6332">
        <f>$Q$37*'Profilo eolico'!B6334</f>
        <v>368.74892533318439</v>
      </c>
      <c r="E6332">
        <f>$P$39*'Profilo fotovoltaico'!B6334+'Approvvigionamento energia'!$Q$39*'Profilo eolico'!B6334</f>
        <v>276.56169399988829</v>
      </c>
      <c r="F6332">
        <f>$P$41*'Profilo fotovoltaico'!B6334+'Approvvigionamento energia'!$Q$41*'Profilo eolico'!B6334</f>
        <v>184.37446266659219</v>
      </c>
      <c r="G6332">
        <f>$P$43*'Profilo fotovoltaico'!B6334+'Approvvigionamento energia'!$Q$43*'Profilo eolico'!B6334</f>
        <v>92.187231333296097</v>
      </c>
      <c r="H6332">
        <f t="shared" si="196"/>
        <v>1138.4335154826958</v>
      </c>
      <c r="I6332">
        <f>IF(LCOH!$C$28=Menu!$A$1,'Approvvigionamento energia'!C6332,0)+IF(LCOH!$C$28=Menu!$A$2,'Approvvigionamento energia'!D6332,0)+IF(LCOH!$C$28=Menu!$A$3,'Approvvigionamento energia'!E6332,0)+IF(LCOH!$C$28=Menu!$A$4,'Approvvigionamento energia'!F6332,0)+IF(LCOH!$C$28=Menu!$A$5,'Approvvigionamento energia'!G6332,0)+IF(LCOH!$C$28=Menu!$A$6,'Approvvigionamento energia'!H6332,0)</f>
        <v>184.37446266659219</v>
      </c>
      <c r="J6332">
        <f>'Approvvigionamento energia'!A6332+'Approvvigionamento energia'!B6332+'Approvvigionamento energia'!I6332</f>
        <v>247.57446266659218</v>
      </c>
      <c r="K6332">
        <f>IF(MIN(LCOH!$C$18,J6332)&gt;=$P$48*LCOH!$C$18, MIN(LCOH!$C$18,J6332),0)</f>
        <v>0</v>
      </c>
      <c r="L6332">
        <f t="shared" si="197"/>
        <v>247.57446266659218</v>
      </c>
      <c r="M6332">
        <f>K6332/LCOH!$C$18</f>
        <v>0</v>
      </c>
      <c r="N6332">
        <f>K6332/LCOH!$C$34</f>
        <v>0</v>
      </c>
    </row>
    <row r="6333" spans="1:14" x14ac:dyDescent="0.35">
      <c r="A6333">
        <f>'Profilo fotovoltaico'!B6335*LCOH!$C$20</f>
        <v>0</v>
      </c>
      <c r="B6333">
        <f>'Profilo eolico'!B6335*LCOH!$C$21</f>
        <v>53.5</v>
      </c>
      <c r="C6333">
        <f>$P$35*'Profilo fotovoltaico'!B6335</f>
        <v>0</v>
      </c>
      <c r="D6333">
        <f>$Q$37*'Profilo eolico'!B6335</f>
        <v>312.15296685641397</v>
      </c>
      <c r="E6333">
        <f>$P$39*'Profilo fotovoltaico'!B6335+'Approvvigionamento energia'!$Q$39*'Profilo eolico'!B6335</f>
        <v>234.11472514231048</v>
      </c>
      <c r="F6333">
        <f>$P$41*'Profilo fotovoltaico'!B6335+'Approvvigionamento energia'!$Q$41*'Profilo eolico'!B6335</f>
        <v>156.07648342820698</v>
      </c>
      <c r="G6333">
        <f>$P$43*'Profilo fotovoltaico'!B6335+'Approvvigionamento energia'!$Q$43*'Profilo eolico'!B6335</f>
        <v>78.038241714103492</v>
      </c>
      <c r="H6333">
        <f t="shared" si="196"/>
        <v>1138.4335154826958</v>
      </c>
      <c r="I6333">
        <f>IF(LCOH!$C$28=Menu!$A$1,'Approvvigionamento energia'!C6333,0)+IF(LCOH!$C$28=Menu!$A$2,'Approvvigionamento energia'!D6333,0)+IF(LCOH!$C$28=Menu!$A$3,'Approvvigionamento energia'!E6333,0)+IF(LCOH!$C$28=Menu!$A$4,'Approvvigionamento energia'!F6333,0)+IF(LCOH!$C$28=Menu!$A$5,'Approvvigionamento energia'!G6333,0)+IF(LCOH!$C$28=Menu!$A$6,'Approvvigionamento energia'!H6333,0)</f>
        <v>156.07648342820698</v>
      </c>
      <c r="J6333">
        <f>'Approvvigionamento energia'!A6333+'Approvvigionamento energia'!B6333+'Approvvigionamento energia'!I6333</f>
        <v>209.57648342820698</v>
      </c>
      <c r="K6333">
        <f>IF(MIN(LCOH!$C$18,J6333)&gt;=$P$48*LCOH!$C$18, MIN(LCOH!$C$18,J6333),0)</f>
        <v>0</v>
      </c>
      <c r="L6333">
        <f t="shared" si="197"/>
        <v>209.57648342820698</v>
      </c>
      <c r="M6333">
        <f>K6333/LCOH!$C$18</f>
        <v>0</v>
      </c>
      <c r="N6333">
        <f>K6333/LCOH!$C$34</f>
        <v>0</v>
      </c>
    </row>
    <row r="6334" spans="1:14" x14ac:dyDescent="0.35">
      <c r="A6334">
        <f>'Profilo fotovoltaico'!B6336*LCOH!$C$20</f>
        <v>0</v>
      </c>
      <c r="B6334">
        <f>'Profilo eolico'!B6336*LCOH!$C$21</f>
        <v>47.1</v>
      </c>
      <c r="C6334">
        <f>$P$35*'Profilo fotovoltaico'!B6336</f>
        <v>0</v>
      </c>
      <c r="D6334">
        <f>$Q$37*'Profilo eolico'!B6336</f>
        <v>274.81130353153458</v>
      </c>
      <c r="E6334">
        <f>$P$39*'Profilo fotovoltaico'!B6336+'Approvvigionamento energia'!$Q$39*'Profilo eolico'!B6336</f>
        <v>206.10847764865093</v>
      </c>
      <c r="F6334">
        <f>$P$41*'Profilo fotovoltaico'!B6336+'Approvvigionamento energia'!$Q$41*'Profilo eolico'!B6336</f>
        <v>137.40565176576729</v>
      </c>
      <c r="G6334">
        <f>$P$43*'Profilo fotovoltaico'!B6336+'Approvvigionamento energia'!$Q$43*'Profilo eolico'!B6336</f>
        <v>68.702825882883644</v>
      </c>
      <c r="H6334">
        <f t="shared" si="196"/>
        <v>1138.4335154826958</v>
      </c>
      <c r="I6334">
        <f>IF(LCOH!$C$28=Menu!$A$1,'Approvvigionamento energia'!C6334,0)+IF(LCOH!$C$28=Menu!$A$2,'Approvvigionamento energia'!D6334,0)+IF(LCOH!$C$28=Menu!$A$3,'Approvvigionamento energia'!E6334,0)+IF(LCOH!$C$28=Menu!$A$4,'Approvvigionamento energia'!F6334,0)+IF(LCOH!$C$28=Menu!$A$5,'Approvvigionamento energia'!G6334,0)+IF(LCOH!$C$28=Menu!$A$6,'Approvvigionamento energia'!H6334,0)</f>
        <v>137.40565176576729</v>
      </c>
      <c r="J6334">
        <f>'Approvvigionamento energia'!A6334+'Approvvigionamento energia'!B6334+'Approvvigionamento energia'!I6334</f>
        <v>184.50565176576728</v>
      </c>
      <c r="K6334">
        <f>IF(MIN(LCOH!$C$18,J6334)&gt;=$P$48*LCOH!$C$18, MIN(LCOH!$C$18,J6334),0)</f>
        <v>0</v>
      </c>
      <c r="L6334">
        <f t="shared" si="197"/>
        <v>184.50565176576728</v>
      </c>
      <c r="M6334">
        <f>K6334/LCOH!$C$18</f>
        <v>0</v>
      </c>
      <c r="N6334">
        <f>K6334/LCOH!$C$34</f>
        <v>0</v>
      </c>
    </row>
    <row r="6335" spans="1:14" x14ac:dyDescent="0.35">
      <c r="A6335">
        <f>'Profilo fotovoltaico'!B6337*LCOH!$C$20</f>
        <v>0</v>
      </c>
      <c r="B6335">
        <f>'Profilo eolico'!B6337*LCOH!$C$21</f>
        <v>45</v>
      </c>
      <c r="C6335">
        <f>$P$35*'Profilo fotovoltaico'!B6337</f>
        <v>0</v>
      </c>
      <c r="D6335">
        <f>$Q$37*'Profilo eolico'!B6337</f>
        <v>262.55857025305846</v>
      </c>
      <c r="E6335">
        <f>$P$39*'Profilo fotovoltaico'!B6337+'Approvvigionamento energia'!$Q$39*'Profilo eolico'!B6337</f>
        <v>196.91892768979386</v>
      </c>
      <c r="F6335">
        <f>$P$41*'Profilo fotovoltaico'!B6337+'Approvvigionamento energia'!$Q$41*'Profilo eolico'!B6337</f>
        <v>131.27928512652923</v>
      </c>
      <c r="G6335">
        <f>$P$43*'Profilo fotovoltaico'!B6337+'Approvvigionamento energia'!$Q$43*'Profilo eolico'!B6337</f>
        <v>65.639642563264616</v>
      </c>
      <c r="H6335">
        <f t="shared" si="196"/>
        <v>1138.4335154826958</v>
      </c>
      <c r="I6335">
        <f>IF(LCOH!$C$28=Menu!$A$1,'Approvvigionamento energia'!C6335,0)+IF(LCOH!$C$28=Menu!$A$2,'Approvvigionamento energia'!D6335,0)+IF(LCOH!$C$28=Menu!$A$3,'Approvvigionamento energia'!E6335,0)+IF(LCOH!$C$28=Menu!$A$4,'Approvvigionamento energia'!F6335,0)+IF(LCOH!$C$28=Menu!$A$5,'Approvvigionamento energia'!G6335,0)+IF(LCOH!$C$28=Menu!$A$6,'Approvvigionamento energia'!H6335,0)</f>
        <v>131.27928512652923</v>
      </c>
      <c r="J6335">
        <f>'Approvvigionamento energia'!A6335+'Approvvigionamento energia'!B6335+'Approvvigionamento energia'!I6335</f>
        <v>176.27928512652923</v>
      </c>
      <c r="K6335">
        <f>IF(MIN(LCOH!$C$18,J6335)&gt;=$P$48*LCOH!$C$18, MIN(LCOH!$C$18,J6335),0)</f>
        <v>0</v>
      </c>
      <c r="L6335">
        <f t="shared" si="197"/>
        <v>176.27928512652923</v>
      </c>
      <c r="M6335">
        <f>K6335/LCOH!$C$18</f>
        <v>0</v>
      </c>
      <c r="N6335">
        <f>K6335/LCOH!$C$34</f>
        <v>0</v>
      </c>
    </row>
    <row r="6336" spans="1:14" x14ac:dyDescent="0.35">
      <c r="A6336">
        <f>'Profilo fotovoltaico'!B6338*LCOH!$C$20</f>
        <v>0</v>
      </c>
      <c r="B6336">
        <f>'Profilo eolico'!B6338*LCOH!$C$21</f>
        <v>48.5</v>
      </c>
      <c r="C6336">
        <f>$P$35*'Profilo fotovoltaico'!B6338</f>
        <v>0</v>
      </c>
      <c r="D6336">
        <f>$Q$37*'Profilo eolico'!B6338</f>
        <v>282.97979238385193</v>
      </c>
      <c r="E6336">
        <f>$P$39*'Profilo fotovoltaico'!B6338+'Approvvigionamento energia'!$Q$39*'Profilo eolico'!B6338</f>
        <v>212.23484428788893</v>
      </c>
      <c r="F6336">
        <f>$P$41*'Profilo fotovoltaico'!B6338+'Approvvigionamento energia'!$Q$41*'Profilo eolico'!B6338</f>
        <v>141.48989619192596</v>
      </c>
      <c r="G6336">
        <f>$P$43*'Profilo fotovoltaico'!B6338+'Approvvigionamento energia'!$Q$43*'Profilo eolico'!B6338</f>
        <v>70.744948095962982</v>
      </c>
      <c r="H6336">
        <f t="shared" si="196"/>
        <v>1138.4335154826958</v>
      </c>
      <c r="I6336">
        <f>IF(LCOH!$C$28=Menu!$A$1,'Approvvigionamento energia'!C6336,0)+IF(LCOH!$C$28=Menu!$A$2,'Approvvigionamento energia'!D6336,0)+IF(LCOH!$C$28=Menu!$A$3,'Approvvigionamento energia'!E6336,0)+IF(LCOH!$C$28=Menu!$A$4,'Approvvigionamento energia'!F6336,0)+IF(LCOH!$C$28=Menu!$A$5,'Approvvigionamento energia'!G6336,0)+IF(LCOH!$C$28=Menu!$A$6,'Approvvigionamento energia'!H6336,0)</f>
        <v>141.48989619192596</v>
      </c>
      <c r="J6336">
        <f>'Approvvigionamento energia'!A6336+'Approvvigionamento energia'!B6336+'Approvvigionamento energia'!I6336</f>
        <v>189.98989619192596</v>
      </c>
      <c r="K6336">
        <f>IF(MIN(LCOH!$C$18,J6336)&gt;=$P$48*LCOH!$C$18, MIN(LCOH!$C$18,J6336),0)</f>
        <v>0</v>
      </c>
      <c r="L6336">
        <f t="shared" si="197"/>
        <v>189.98989619192596</v>
      </c>
      <c r="M6336">
        <f>K6336/LCOH!$C$18</f>
        <v>0</v>
      </c>
      <c r="N6336">
        <f>K6336/LCOH!$C$34</f>
        <v>0</v>
      </c>
    </row>
    <row r="6337" spans="1:14" x14ac:dyDescent="0.35">
      <c r="A6337">
        <f>'Profilo fotovoltaico'!B6339*LCOH!$C$20</f>
        <v>0</v>
      </c>
      <c r="B6337">
        <f>'Profilo eolico'!B6339*LCOH!$C$21</f>
        <v>51.2</v>
      </c>
      <c r="C6337">
        <f>$P$35*'Profilo fotovoltaico'!B6339</f>
        <v>0</v>
      </c>
      <c r="D6337">
        <f>$Q$37*'Profilo eolico'!B6339</f>
        <v>298.73330659903547</v>
      </c>
      <c r="E6337">
        <f>$P$39*'Profilo fotovoltaico'!B6339+'Approvvigionamento energia'!$Q$39*'Profilo eolico'!B6339</f>
        <v>224.04997994927658</v>
      </c>
      <c r="F6337">
        <f>$P$41*'Profilo fotovoltaico'!B6339+'Approvvigionamento energia'!$Q$41*'Profilo eolico'!B6339</f>
        <v>149.36665329951774</v>
      </c>
      <c r="G6337">
        <f>$P$43*'Profilo fotovoltaico'!B6339+'Approvvigionamento energia'!$Q$43*'Profilo eolico'!B6339</f>
        <v>74.683326649758868</v>
      </c>
      <c r="H6337">
        <f t="shared" si="196"/>
        <v>1138.4335154826958</v>
      </c>
      <c r="I6337">
        <f>IF(LCOH!$C$28=Menu!$A$1,'Approvvigionamento energia'!C6337,0)+IF(LCOH!$C$28=Menu!$A$2,'Approvvigionamento energia'!D6337,0)+IF(LCOH!$C$28=Menu!$A$3,'Approvvigionamento energia'!E6337,0)+IF(LCOH!$C$28=Menu!$A$4,'Approvvigionamento energia'!F6337,0)+IF(LCOH!$C$28=Menu!$A$5,'Approvvigionamento energia'!G6337,0)+IF(LCOH!$C$28=Menu!$A$6,'Approvvigionamento energia'!H6337,0)</f>
        <v>149.36665329951774</v>
      </c>
      <c r="J6337">
        <f>'Approvvigionamento energia'!A6337+'Approvvigionamento energia'!B6337+'Approvvigionamento energia'!I6337</f>
        <v>200.56665329951772</v>
      </c>
      <c r="K6337">
        <f>IF(MIN(LCOH!$C$18,J6337)&gt;=$P$48*LCOH!$C$18, MIN(LCOH!$C$18,J6337),0)</f>
        <v>0</v>
      </c>
      <c r="L6337">
        <f t="shared" si="197"/>
        <v>200.56665329951772</v>
      </c>
      <c r="M6337">
        <f>K6337/LCOH!$C$18</f>
        <v>0</v>
      </c>
      <c r="N6337">
        <f>K6337/LCOH!$C$34</f>
        <v>0</v>
      </c>
    </row>
    <row r="6338" spans="1:14" x14ac:dyDescent="0.35">
      <c r="A6338">
        <f>'Profilo fotovoltaico'!B6340*LCOH!$C$20</f>
        <v>0</v>
      </c>
      <c r="B6338">
        <f>'Profilo eolico'!B6340*LCOH!$C$21</f>
        <v>53.5</v>
      </c>
      <c r="C6338">
        <f>$P$35*'Profilo fotovoltaico'!B6340</f>
        <v>0</v>
      </c>
      <c r="D6338">
        <f>$Q$37*'Profilo eolico'!B6340</f>
        <v>312.15296685641397</v>
      </c>
      <c r="E6338">
        <f>$P$39*'Profilo fotovoltaico'!B6340+'Approvvigionamento energia'!$Q$39*'Profilo eolico'!B6340</f>
        <v>234.11472514231048</v>
      </c>
      <c r="F6338">
        <f>$P$41*'Profilo fotovoltaico'!B6340+'Approvvigionamento energia'!$Q$41*'Profilo eolico'!B6340</f>
        <v>156.07648342820698</v>
      </c>
      <c r="G6338">
        <f>$P$43*'Profilo fotovoltaico'!B6340+'Approvvigionamento energia'!$Q$43*'Profilo eolico'!B6340</f>
        <v>78.038241714103492</v>
      </c>
      <c r="H6338">
        <f t="shared" ref="H6338:H6401" si="198">$P$45</f>
        <v>1138.4335154826958</v>
      </c>
      <c r="I6338">
        <f>IF(LCOH!$C$28=Menu!$A$1,'Approvvigionamento energia'!C6338,0)+IF(LCOH!$C$28=Menu!$A$2,'Approvvigionamento energia'!D6338,0)+IF(LCOH!$C$28=Menu!$A$3,'Approvvigionamento energia'!E6338,0)+IF(LCOH!$C$28=Menu!$A$4,'Approvvigionamento energia'!F6338,0)+IF(LCOH!$C$28=Menu!$A$5,'Approvvigionamento energia'!G6338,0)+IF(LCOH!$C$28=Menu!$A$6,'Approvvigionamento energia'!H6338,0)</f>
        <v>156.07648342820698</v>
      </c>
      <c r="J6338">
        <f>'Approvvigionamento energia'!A6338+'Approvvigionamento energia'!B6338+'Approvvigionamento energia'!I6338</f>
        <v>209.57648342820698</v>
      </c>
      <c r="K6338">
        <f>IF(MIN(LCOH!$C$18,J6338)&gt;=$P$48*LCOH!$C$18, MIN(LCOH!$C$18,J6338),0)</f>
        <v>0</v>
      </c>
      <c r="L6338">
        <f t="shared" si="197"/>
        <v>209.57648342820698</v>
      </c>
      <c r="M6338">
        <f>K6338/LCOH!$C$18</f>
        <v>0</v>
      </c>
      <c r="N6338">
        <f>K6338/LCOH!$C$34</f>
        <v>0</v>
      </c>
    </row>
    <row r="6339" spans="1:14" x14ac:dyDescent="0.35">
      <c r="A6339">
        <f>'Profilo fotovoltaico'!B6341*LCOH!$C$20</f>
        <v>0</v>
      </c>
      <c r="B6339">
        <f>'Profilo eolico'!B6341*LCOH!$C$21</f>
        <v>56.7</v>
      </c>
      <c r="C6339">
        <f>$P$35*'Profilo fotovoltaico'!B6341</f>
        <v>0</v>
      </c>
      <c r="D6339">
        <f>$Q$37*'Profilo eolico'!B6341</f>
        <v>330.82379851885372</v>
      </c>
      <c r="E6339">
        <f>$P$39*'Profilo fotovoltaico'!B6341+'Approvvigionamento energia'!$Q$39*'Profilo eolico'!B6341</f>
        <v>248.11784888914028</v>
      </c>
      <c r="F6339">
        <f>$P$41*'Profilo fotovoltaico'!B6341+'Approvvigionamento energia'!$Q$41*'Profilo eolico'!B6341</f>
        <v>165.41189925942686</v>
      </c>
      <c r="G6339">
        <f>$P$43*'Profilo fotovoltaico'!B6341+'Approvvigionamento energia'!$Q$43*'Profilo eolico'!B6341</f>
        <v>82.70594962971343</v>
      </c>
      <c r="H6339">
        <f t="shared" si="198"/>
        <v>1138.4335154826958</v>
      </c>
      <c r="I6339">
        <f>IF(LCOH!$C$28=Menu!$A$1,'Approvvigionamento energia'!C6339,0)+IF(LCOH!$C$28=Menu!$A$2,'Approvvigionamento energia'!D6339,0)+IF(LCOH!$C$28=Menu!$A$3,'Approvvigionamento energia'!E6339,0)+IF(LCOH!$C$28=Menu!$A$4,'Approvvigionamento energia'!F6339,0)+IF(LCOH!$C$28=Menu!$A$5,'Approvvigionamento energia'!G6339,0)+IF(LCOH!$C$28=Menu!$A$6,'Approvvigionamento energia'!H6339,0)</f>
        <v>165.41189925942686</v>
      </c>
      <c r="J6339">
        <f>'Approvvigionamento energia'!A6339+'Approvvigionamento energia'!B6339+'Approvvigionamento energia'!I6339</f>
        <v>222.11189925942688</v>
      </c>
      <c r="K6339">
        <f>IF(MIN(LCOH!$C$18,J6339)&gt;=$P$48*LCOH!$C$18, MIN(LCOH!$C$18,J6339),0)</f>
        <v>0</v>
      </c>
      <c r="L6339">
        <f t="shared" ref="L6339:L6402" si="199">J6339-K6339</f>
        <v>222.11189925942688</v>
      </c>
      <c r="M6339">
        <f>K6339/LCOH!$C$18</f>
        <v>0</v>
      </c>
      <c r="N6339">
        <f>K6339/LCOH!$C$34</f>
        <v>0</v>
      </c>
    </row>
    <row r="6340" spans="1:14" x14ac:dyDescent="0.35">
      <c r="A6340">
        <f>'Profilo fotovoltaico'!B6342*LCOH!$C$20</f>
        <v>0</v>
      </c>
      <c r="B6340">
        <f>'Profilo eolico'!B6342*LCOH!$C$21</f>
        <v>58.5</v>
      </c>
      <c r="C6340">
        <f>$P$35*'Profilo fotovoltaico'!B6342</f>
        <v>0</v>
      </c>
      <c r="D6340">
        <f>$Q$37*'Profilo eolico'!B6342</f>
        <v>341.32614132897606</v>
      </c>
      <c r="E6340">
        <f>$P$39*'Profilo fotovoltaico'!B6342+'Approvvigionamento energia'!$Q$39*'Profilo eolico'!B6342</f>
        <v>255.99460599673202</v>
      </c>
      <c r="F6340">
        <f>$P$41*'Profilo fotovoltaico'!B6342+'Approvvigionamento energia'!$Q$41*'Profilo eolico'!B6342</f>
        <v>170.66307066448803</v>
      </c>
      <c r="G6340">
        <f>$P$43*'Profilo fotovoltaico'!B6342+'Approvvigionamento energia'!$Q$43*'Profilo eolico'!B6342</f>
        <v>85.331535332244016</v>
      </c>
      <c r="H6340">
        <f t="shared" si="198"/>
        <v>1138.4335154826958</v>
      </c>
      <c r="I6340">
        <f>IF(LCOH!$C$28=Menu!$A$1,'Approvvigionamento energia'!C6340,0)+IF(LCOH!$C$28=Menu!$A$2,'Approvvigionamento energia'!D6340,0)+IF(LCOH!$C$28=Menu!$A$3,'Approvvigionamento energia'!E6340,0)+IF(LCOH!$C$28=Menu!$A$4,'Approvvigionamento energia'!F6340,0)+IF(LCOH!$C$28=Menu!$A$5,'Approvvigionamento energia'!G6340,0)+IF(LCOH!$C$28=Menu!$A$6,'Approvvigionamento energia'!H6340,0)</f>
        <v>170.66307066448803</v>
      </c>
      <c r="J6340">
        <f>'Approvvigionamento energia'!A6340+'Approvvigionamento energia'!B6340+'Approvvigionamento energia'!I6340</f>
        <v>229.16307066448803</v>
      </c>
      <c r="K6340">
        <f>IF(MIN(LCOH!$C$18,J6340)&gt;=$P$48*LCOH!$C$18, MIN(LCOH!$C$18,J6340),0)</f>
        <v>0</v>
      </c>
      <c r="L6340">
        <f t="shared" si="199"/>
        <v>229.16307066448803</v>
      </c>
      <c r="M6340">
        <f>K6340/LCOH!$C$18</f>
        <v>0</v>
      </c>
      <c r="N6340">
        <f>K6340/LCOH!$C$34</f>
        <v>0</v>
      </c>
    </row>
    <row r="6341" spans="1:14" x14ac:dyDescent="0.35">
      <c r="A6341">
        <f>'Profilo fotovoltaico'!B6343*LCOH!$C$20</f>
        <v>0</v>
      </c>
      <c r="B6341">
        <f>'Profilo eolico'!B6343*LCOH!$C$21</f>
        <v>59.5</v>
      </c>
      <c r="C6341">
        <f>$P$35*'Profilo fotovoltaico'!B6343</f>
        <v>0</v>
      </c>
      <c r="D6341">
        <f>$Q$37*'Profilo eolico'!B6343</f>
        <v>347.16077622348843</v>
      </c>
      <c r="E6341">
        <f>$P$39*'Profilo fotovoltaico'!B6343+'Approvvigionamento energia'!$Q$39*'Profilo eolico'!B6343</f>
        <v>260.37058216761631</v>
      </c>
      <c r="F6341">
        <f>$P$41*'Profilo fotovoltaico'!B6343+'Approvvigionamento energia'!$Q$41*'Profilo eolico'!B6343</f>
        <v>173.58038811174421</v>
      </c>
      <c r="G6341">
        <f>$P$43*'Profilo fotovoltaico'!B6343+'Approvvigionamento energia'!$Q$43*'Profilo eolico'!B6343</f>
        <v>86.790194055872107</v>
      </c>
      <c r="H6341">
        <f t="shared" si="198"/>
        <v>1138.4335154826958</v>
      </c>
      <c r="I6341">
        <f>IF(LCOH!$C$28=Menu!$A$1,'Approvvigionamento energia'!C6341,0)+IF(LCOH!$C$28=Menu!$A$2,'Approvvigionamento energia'!D6341,0)+IF(LCOH!$C$28=Menu!$A$3,'Approvvigionamento energia'!E6341,0)+IF(LCOH!$C$28=Menu!$A$4,'Approvvigionamento energia'!F6341,0)+IF(LCOH!$C$28=Menu!$A$5,'Approvvigionamento energia'!G6341,0)+IF(LCOH!$C$28=Menu!$A$6,'Approvvigionamento energia'!H6341,0)</f>
        <v>173.58038811174421</v>
      </c>
      <c r="J6341">
        <f>'Approvvigionamento energia'!A6341+'Approvvigionamento energia'!B6341+'Approvvigionamento energia'!I6341</f>
        <v>233.08038811174421</v>
      </c>
      <c r="K6341">
        <f>IF(MIN(LCOH!$C$18,J6341)&gt;=$P$48*LCOH!$C$18, MIN(LCOH!$C$18,J6341),0)</f>
        <v>0</v>
      </c>
      <c r="L6341">
        <f t="shared" si="199"/>
        <v>233.08038811174421</v>
      </c>
      <c r="M6341">
        <f>K6341/LCOH!$C$18</f>
        <v>0</v>
      </c>
      <c r="N6341">
        <f>K6341/LCOH!$C$34</f>
        <v>0</v>
      </c>
    </row>
    <row r="6342" spans="1:14" x14ac:dyDescent="0.35">
      <c r="A6342">
        <f>'Profilo fotovoltaico'!B6344*LCOH!$C$20</f>
        <v>0</v>
      </c>
      <c r="B6342">
        <f>'Profilo eolico'!B6344*LCOH!$C$21</f>
        <v>63.5</v>
      </c>
      <c r="C6342">
        <f>$P$35*'Profilo fotovoltaico'!B6344</f>
        <v>0</v>
      </c>
      <c r="D6342">
        <f>$Q$37*'Profilo eolico'!B6344</f>
        <v>370.4993158015381</v>
      </c>
      <c r="E6342">
        <f>$P$39*'Profilo fotovoltaico'!B6344+'Approvvigionamento energia'!$Q$39*'Profilo eolico'!B6344</f>
        <v>277.87448685115356</v>
      </c>
      <c r="F6342">
        <f>$P$41*'Profilo fotovoltaico'!B6344+'Approvvigionamento energia'!$Q$41*'Profilo eolico'!B6344</f>
        <v>185.24965790076905</v>
      </c>
      <c r="G6342">
        <f>$P$43*'Profilo fotovoltaico'!B6344+'Approvvigionamento energia'!$Q$43*'Profilo eolico'!B6344</f>
        <v>92.624828950384526</v>
      </c>
      <c r="H6342">
        <f t="shared" si="198"/>
        <v>1138.4335154826958</v>
      </c>
      <c r="I6342">
        <f>IF(LCOH!$C$28=Menu!$A$1,'Approvvigionamento energia'!C6342,0)+IF(LCOH!$C$28=Menu!$A$2,'Approvvigionamento energia'!D6342,0)+IF(LCOH!$C$28=Menu!$A$3,'Approvvigionamento energia'!E6342,0)+IF(LCOH!$C$28=Menu!$A$4,'Approvvigionamento energia'!F6342,0)+IF(LCOH!$C$28=Menu!$A$5,'Approvvigionamento energia'!G6342,0)+IF(LCOH!$C$28=Menu!$A$6,'Approvvigionamento energia'!H6342,0)</f>
        <v>185.24965790076905</v>
      </c>
      <c r="J6342">
        <f>'Approvvigionamento energia'!A6342+'Approvvigionamento energia'!B6342+'Approvvigionamento energia'!I6342</f>
        <v>248.74965790076905</v>
      </c>
      <c r="K6342">
        <f>IF(MIN(LCOH!$C$18,J6342)&gt;=$P$48*LCOH!$C$18, MIN(LCOH!$C$18,J6342),0)</f>
        <v>0</v>
      </c>
      <c r="L6342">
        <f t="shared" si="199"/>
        <v>248.74965790076905</v>
      </c>
      <c r="M6342">
        <f>K6342/LCOH!$C$18</f>
        <v>0</v>
      </c>
      <c r="N6342">
        <f>K6342/LCOH!$C$34</f>
        <v>0</v>
      </c>
    </row>
    <row r="6343" spans="1:14" x14ac:dyDescent="0.35">
      <c r="A6343">
        <f>'Profilo fotovoltaico'!B6345*LCOH!$C$20</f>
        <v>10</v>
      </c>
      <c r="B6343">
        <f>'Profilo eolico'!B6345*LCOH!$C$21</f>
        <v>69.7</v>
      </c>
      <c r="C6343">
        <f>$P$35*'Profilo fotovoltaico'!B6345</f>
        <v>73.546121876220653</v>
      </c>
      <c r="D6343">
        <f>$Q$37*'Profilo eolico'!B6345</f>
        <v>406.67405214751506</v>
      </c>
      <c r="E6343">
        <f>$P$39*'Profilo fotovoltaico'!B6345+'Approvvigionamento energia'!$Q$39*'Profilo eolico'!B6345</f>
        <v>323.39206957969145</v>
      </c>
      <c r="F6343">
        <f>$P$41*'Profilo fotovoltaico'!B6345+'Approvvigionamento energia'!$Q$41*'Profilo eolico'!B6345</f>
        <v>240.11008701186785</v>
      </c>
      <c r="G6343">
        <f>$P$43*'Profilo fotovoltaico'!B6345+'Approvvigionamento energia'!$Q$43*'Profilo eolico'!B6345</f>
        <v>156.82810444404424</v>
      </c>
      <c r="H6343">
        <f t="shared" si="198"/>
        <v>1138.4335154826958</v>
      </c>
      <c r="I6343">
        <f>IF(LCOH!$C$28=Menu!$A$1,'Approvvigionamento energia'!C6343,0)+IF(LCOH!$C$28=Menu!$A$2,'Approvvigionamento energia'!D6343,0)+IF(LCOH!$C$28=Menu!$A$3,'Approvvigionamento energia'!E6343,0)+IF(LCOH!$C$28=Menu!$A$4,'Approvvigionamento energia'!F6343,0)+IF(LCOH!$C$28=Menu!$A$5,'Approvvigionamento energia'!G6343,0)+IF(LCOH!$C$28=Menu!$A$6,'Approvvigionamento energia'!H6343,0)</f>
        <v>240.11008701186785</v>
      </c>
      <c r="J6343">
        <f>'Approvvigionamento energia'!A6343+'Approvvigionamento energia'!B6343+'Approvvigionamento energia'!I6343</f>
        <v>319.81008701186784</v>
      </c>
      <c r="K6343">
        <f>IF(MIN(LCOH!$C$18,J6343)&gt;=$P$48*LCOH!$C$18, MIN(LCOH!$C$18,J6343),0)</f>
        <v>0</v>
      </c>
      <c r="L6343">
        <f t="shared" si="199"/>
        <v>319.81008701186784</v>
      </c>
      <c r="M6343">
        <f>K6343/LCOH!$C$18</f>
        <v>0</v>
      </c>
      <c r="N6343">
        <f>K6343/LCOH!$C$34</f>
        <v>0</v>
      </c>
    </row>
    <row r="6344" spans="1:14" x14ac:dyDescent="0.35">
      <c r="A6344">
        <f>'Profilo fotovoltaico'!B6346*LCOH!$C$20</f>
        <v>81</v>
      </c>
      <c r="B6344">
        <f>'Profilo eolico'!B6346*LCOH!$C$21</f>
        <v>71.400000000000006</v>
      </c>
      <c r="C6344">
        <f>$P$35*'Profilo fotovoltaico'!B6346</f>
        <v>595.72358719738725</v>
      </c>
      <c r="D6344">
        <f>$Q$37*'Profilo eolico'!B6346</f>
        <v>416.59293146818618</v>
      </c>
      <c r="E6344">
        <f>$P$39*'Profilo fotovoltaico'!B6346+'Approvvigionamento energia'!$Q$39*'Profilo eolico'!B6346</f>
        <v>461.37559540048642</v>
      </c>
      <c r="F6344">
        <f>$P$41*'Profilo fotovoltaico'!B6346+'Approvvigionamento energia'!$Q$41*'Profilo eolico'!B6346</f>
        <v>506.15825933278671</v>
      </c>
      <c r="G6344">
        <f>$P$43*'Profilo fotovoltaico'!B6346+'Approvvigionamento energia'!$Q$43*'Profilo eolico'!B6346</f>
        <v>550.94092326508701</v>
      </c>
      <c r="H6344">
        <f t="shared" si="198"/>
        <v>1138.4335154826958</v>
      </c>
      <c r="I6344">
        <f>IF(LCOH!$C$28=Menu!$A$1,'Approvvigionamento energia'!C6344,0)+IF(LCOH!$C$28=Menu!$A$2,'Approvvigionamento energia'!D6344,0)+IF(LCOH!$C$28=Menu!$A$3,'Approvvigionamento energia'!E6344,0)+IF(LCOH!$C$28=Menu!$A$4,'Approvvigionamento energia'!F6344,0)+IF(LCOH!$C$28=Menu!$A$5,'Approvvigionamento energia'!G6344,0)+IF(LCOH!$C$28=Menu!$A$6,'Approvvigionamento energia'!H6344,0)</f>
        <v>506.15825933278671</v>
      </c>
      <c r="J6344">
        <f>'Approvvigionamento energia'!A6344+'Approvvigionamento energia'!B6344+'Approvvigionamento energia'!I6344</f>
        <v>658.55825933278675</v>
      </c>
      <c r="K6344">
        <f>IF(MIN(LCOH!$C$18,J6344)&gt;=$P$48*LCOH!$C$18, MIN(LCOH!$C$18,J6344),0)</f>
        <v>658.55825933278675</v>
      </c>
      <c r="L6344">
        <f t="shared" si="199"/>
        <v>0</v>
      </c>
      <c r="M6344">
        <f>K6344/LCOH!$C$18</f>
        <v>0.43903883955519118</v>
      </c>
      <c r="N6344">
        <f>K6344/LCOH!$C$34</f>
        <v>12.688983802173155</v>
      </c>
    </row>
    <row r="6345" spans="1:14" x14ac:dyDescent="0.35">
      <c r="A6345">
        <f>'Profilo fotovoltaico'!B6347*LCOH!$C$20</f>
        <v>178</v>
      </c>
      <c r="B6345">
        <f>'Profilo eolico'!B6347*LCOH!$C$21</f>
        <v>90.800000000000011</v>
      </c>
      <c r="C6345">
        <f>$P$35*'Profilo fotovoltaico'!B6347</f>
        <v>1309.1209693967276</v>
      </c>
      <c r="D6345">
        <f>$Q$37*'Profilo eolico'!B6347</f>
        <v>529.78484842172691</v>
      </c>
      <c r="E6345">
        <f>$P$39*'Profilo fotovoltaico'!B6347+'Approvvigionamento energia'!$Q$39*'Profilo eolico'!B6347</f>
        <v>724.61887866547704</v>
      </c>
      <c r="F6345">
        <f>$P$41*'Profilo fotovoltaico'!B6347+'Approvvigionamento energia'!$Q$41*'Profilo eolico'!B6347</f>
        <v>919.45290890922729</v>
      </c>
      <c r="G6345">
        <f>$P$43*'Profilo fotovoltaico'!B6347+'Approvvigionamento energia'!$Q$43*'Profilo eolico'!B6347</f>
        <v>1114.2869391529773</v>
      </c>
      <c r="H6345">
        <f t="shared" si="198"/>
        <v>1138.4335154826958</v>
      </c>
      <c r="I6345">
        <f>IF(LCOH!$C$28=Menu!$A$1,'Approvvigionamento energia'!C6345,0)+IF(LCOH!$C$28=Menu!$A$2,'Approvvigionamento energia'!D6345,0)+IF(LCOH!$C$28=Menu!$A$3,'Approvvigionamento energia'!E6345,0)+IF(LCOH!$C$28=Menu!$A$4,'Approvvigionamento energia'!F6345,0)+IF(LCOH!$C$28=Menu!$A$5,'Approvvigionamento energia'!G6345,0)+IF(LCOH!$C$28=Menu!$A$6,'Approvvigionamento energia'!H6345,0)</f>
        <v>919.45290890922729</v>
      </c>
      <c r="J6345">
        <f>'Approvvigionamento energia'!A6345+'Approvvigionamento energia'!B6345+'Approvvigionamento energia'!I6345</f>
        <v>1188.2529089092272</v>
      </c>
      <c r="K6345">
        <f>IF(MIN(LCOH!$C$18,J6345)&gt;=$P$48*LCOH!$C$18, MIN(LCOH!$C$18,J6345),0)</f>
        <v>1188.2529089092272</v>
      </c>
      <c r="L6345">
        <f t="shared" si="199"/>
        <v>0</v>
      </c>
      <c r="M6345">
        <f>K6345/LCOH!$C$18</f>
        <v>0.79216860593948479</v>
      </c>
      <c r="N6345">
        <f>K6345/LCOH!$C$34</f>
        <v>22.895046414435978</v>
      </c>
    </row>
    <row r="6346" spans="1:14" x14ac:dyDescent="0.35">
      <c r="A6346">
        <f>'Profilo fotovoltaico'!B6348*LCOH!$C$20</f>
        <v>279</v>
      </c>
      <c r="B6346">
        <f>'Profilo eolico'!B6348*LCOH!$C$21</f>
        <v>107.1</v>
      </c>
      <c r="C6346">
        <f>$P$35*'Profilo fotovoltaico'!B6348</f>
        <v>2051.9368003465565</v>
      </c>
      <c r="D6346">
        <f>$Q$37*'Profilo eolico'!B6348</f>
        <v>624.88939720227927</v>
      </c>
      <c r="E6346">
        <f>$P$39*'Profilo fotovoltaico'!B6348+'Approvvigionamento energia'!$Q$39*'Profilo eolico'!B6348</f>
        <v>981.65124798834859</v>
      </c>
      <c r="F6346">
        <f>$P$41*'Profilo fotovoltaico'!B6348+'Approvvigionamento energia'!$Q$41*'Profilo eolico'!B6348</f>
        <v>1338.4130987744179</v>
      </c>
      <c r="G6346">
        <f>$P$43*'Profilo fotovoltaico'!B6348+'Approvvigionamento energia'!$Q$43*'Profilo eolico'!B6348</f>
        <v>1695.1749495604872</v>
      </c>
      <c r="H6346">
        <f t="shared" si="198"/>
        <v>1138.4335154826958</v>
      </c>
      <c r="I6346">
        <f>IF(LCOH!$C$28=Menu!$A$1,'Approvvigionamento energia'!C6346,0)+IF(LCOH!$C$28=Menu!$A$2,'Approvvigionamento energia'!D6346,0)+IF(LCOH!$C$28=Menu!$A$3,'Approvvigionamento energia'!E6346,0)+IF(LCOH!$C$28=Menu!$A$4,'Approvvigionamento energia'!F6346,0)+IF(LCOH!$C$28=Menu!$A$5,'Approvvigionamento energia'!G6346,0)+IF(LCOH!$C$28=Menu!$A$6,'Approvvigionamento energia'!H6346,0)</f>
        <v>1338.4130987744179</v>
      </c>
      <c r="J6346">
        <f>'Approvvigionamento energia'!A6346+'Approvvigionamento energia'!B6346+'Approvvigionamento energia'!I6346</f>
        <v>1724.5130987744178</v>
      </c>
      <c r="K6346">
        <f>IF(MIN(LCOH!$C$18,J6346)&gt;=$P$48*LCOH!$C$18, MIN(LCOH!$C$18,J6346),0)</f>
        <v>1500</v>
      </c>
      <c r="L6346">
        <f t="shared" si="199"/>
        <v>224.51309877441781</v>
      </c>
      <c r="M6346">
        <f>K6346/LCOH!$C$18</f>
        <v>1</v>
      </c>
      <c r="N6346">
        <f>K6346/LCOH!$C$34</f>
        <v>28.901734104046245</v>
      </c>
    </row>
    <row r="6347" spans="1:14" x14ac:dyDescent="0.35">
      <c r="A6347">
        <f>'Profilo fotovoltaico'!B6349*LCOH!$C$20</f>
        <v>363</v>
      </c>
      <c r="B6347">
        <f>'Profilo eolico'!B6349*LCOH!$C$21</f>
        <v>123</v>
      </c>
      <c r="C6347">
        <f>$P$35*'Profilo fotovoltaico'!B6349</f>
        <v>2669.7242241068093</v>
      </c>
      <c r="D6347">
        <f>$Q$37*'Profilo eolico'!B6349</f>
        <v>717.66009202502653</v>
      </c>
      <c r="E6347">
        <f>$P$39*'Profilo fotovoltaico'!B6349+'Approvvigionamento energia'!$Q$39*'Profilo eolico'!B6349</f>
        <v>1205.6761250454722</v>
      </c>
      <c r="F6347">
        <f>$P$41*'Profilo fotovoltaico'!B6349+'Approvvigionamento energia'!$Q$41*'Profilo eolico'!B6349</f>
        <v>1693.692158065918</v>
      </c>
      <c r="G6347">
        <f>$P$43*'Profilo fotovoltaico'!B6349+'Approvvigionamento energia'!$Q$43*'Profilo eolico'!B6349</f>
        <v>2181.708191086364</v>
      </c>
      <c r="H6347">
        <f t="shared" si="198"/>
        <v>1138.4335154826958</v>
      </c>
      <c r="I6347">
        <f>IF(LCOH!$C$28=Menu!$A$1,'Approvvigionamento energia'!C6347,0)+IF(LCOH!$C$28=Menu!$A$2,'Approvvigionamento energia'!D6347,0)+IF(LCOH!$C$28=Menu!$A$3,'Approvvigionamento energia'!E6347,0)+IF(LCOH!$C$28=Menu!$A$4,'Approvvigionamento energia'!F6347,0)+IF(LCOH!$C$28=Menu!$A$5,'Approvvigionamento energia'!G6347,0)+IF(LCOH!$C$28=Menu!$A$6,'Approvvigionamento energia'!H6347,0)</f>
        <v>1693.692158065918</v>
      </c>
      <c r="J6347">
        <f>'Approvvigionamento energia'!A6347+'Approvvigionamento energia'!B6347+'Approvvigionamento energia'!I6347</f>
        <v>2179.6921580659182</v>
      </c>
      <c r="K6347">
        <f>IF(MIN(LCOH!$C$18,J6347)&gt;=$P$48*LCOH!$C$18, MIN(LCOH!$C$18,J6347),0)</f>
        <v>1500</v>
      </c>
      <c r="L6347">
        <f t="shared" si="199"/>
        <v>679.69215806591819</v>
      </c>
      <c r="M6347">
        <f>K6347/LCOH!$C$18</f>
        <v>1</v>
      </c>
      <c r="N6347">
        <f>K6347/LCOH!$C$34</f>
        <v>28.901734104046245</v>
      </c>
    </row>
    <row r="6348" spans="1:14" x14ac:dyDescent="0.35">
      <c r="A6348">
        <f>'Profilo fotovoltaico'!B6350*LCOH!$C$20</f>
        <v>414</v>
      </c>
      <c r="B6348">
        <f>'Profilo eolico'!B6350*LCOH!$C$21</f>
        <v>140.30000000000001</v>
      </c>
      <c r="C6348">
        <f>$P$35*'Profilo fotovoltaico'!B6350</f>
        <v>3044.8094456755348</v>
      </c>
      <c r="D6348">
        <f>$Q$37*'Profilo eolico'!B6350</f>
        <v>818.59927570009131</v>
      </c>
      <c r="E6348">
        <f>$P$39*'Profilo fotovoltaico'!B6350+'Approvvigionamento energia'!$Q$39*'Profilo eolico'!B6350</f>
        <v>1375.1518181939523</v>
      </c>
      <c r="F6348">
        <f>$P$41*'Profilo fotovoltaico'!B6350+'Approvvigionamento energia'!$Q$41*'Profilo eolico'!B6350</f>
        <v>1931.7043606878131</v>
      </c>
      <c r="G6348">
        <f>$P$43*'Profilo fotovoltaico'!B6350+'Approvvigionamento energia'!$Q$43*'Profilo eolico'!B6350</f>
        <v>2488.2569031816738</v>
      </c>
      <c r="H6348">
        <f t="shared" si="198"/>
        <v>1138.4335154826958</v>
      </c>
      <c r="I6348">
        <f>IF(LCOH!$C$28=Menu!$A$1,'Approvvigionamento energia'!C6348,0)+IF(LCOH!$C$28=Menu!$A$2,'Approvvigionamento energia'!D6348,0)+IF(LCOH!$C$28=Menu!$A$3,'Approvvigionamento energia'!E6348,0)+IF(LCOH!$C$28=Menu!$A$4,'Approvvigionamento energia'!F6348,0)+IF(LCOH!$C$28=Menu!$A$5,'Approvvigionamento energia'!G6348,0)+IF(LCOH!$C$28=Menu!$A$6,'Approvvigionamento energia'!H6348,0)</f>
        <v>1931.7043606878131</v>
      </c>
      <c r="J6348">
        <f>'Approvvigionamento energia'!A6348+'Approvvigionamento energia'!B6348+'Approvvigionamento energia'!I6348</f>
        <v>2486.004360687813</v>
      </c>
      <c r="K6348">
        <f>IF(MIN(LCOH!$C$18,J6348)&gt;=$P$48*LCOH!$C$18, MIN(LCOH!$C$18,J6348),0)</f>
        <v>1500</v>
      </c>
      <c r="L6348">
        <f t="shared" si="199"/>
        <v>986.004360687813</v>
      </c>
      <c r="M6348">
        <f>K6348/LCOH!$C$18</f>
        <v>1</v>
      </c>
      <c r="N6348">
        <f>K6348/LCOH!$C$34</f>
        <v>28.901734104046245</v>
      </c>
    </row>
    <row r="6349" spans="1:14" x14ac:dyDescent="0.35">
      <c r="A6349">
        <f>'Profilo fotovoltaico'!B6351*LCOH!$C$20</f>
        <v>422</v>
      </c>
      <c r="B6349">
        <f>'Profilo eolico'!B6351*LCOH!$C$21</f>
        <v>158.29999999999998</v>
      </c>
      <c r="C6349">
        <f>$P$35*'Profilo fotovoltaico'!B6351</f>
        <v>3103.6463431765114</v>
      </c>
      <c r="D6349">
        <f>$Q$37*'Profilo eolico'!B6351</f>
        <v>923.62270380131463</v>
      </c>
      <c r="E6349">
        <f>$P$39*'Profilo fotovoltaico'!B6351+'Approvvigionamento energia'!$Q$39*'Profilo eolico'!B6351</f>
        <v>1468.6286136451138</v>
      </c>
      <c r="F6349">
        <f>$P$41*'Profilo fotovoltaico'!B6351+'Approvvigionamento energia'!$Q$41*'Profilo eolico'!B6351</f>
        <v>2013.6345234889131</v>
      </c>
      <c r="G6349">
        <f>$P$43*'Profilo fotovoltaico'!B6351+'Approvvigionamento energia'!$Q$43*'Profilo eolico'!B6351</f>
        <v>2558.6404333327123</v>
      </c>
      <c r="H6349">
        <f t="shared" si="198"/>
        <v>1138.4335154826958</v>
      </c>
      <c r="I6349">
        <f>IF(LCOH!$C$28=Menu!$A$1,'Approvvigionamento energia'!C6349,0)+IF(LCOH!$C$28=Menu!$A$2,'Approvvigionamento energia'!D6349,0)+IF(LCOH!$C$28=Menu!$A$3,'Approvvigionamento energia'!E6349,0)+IF(LCOH!$C$28=Menu!$A$4,'Approvvigionamento energia'!F6349,0)+IF(LCOH!$C$28=Menu!$A$5,'Approvvigionamento energia'!G6349,0)+IF(LCOH!$C$28=Menu!$A$6,'Approvvigionamento energia'!H6349,0)</f>
        <v>2013.6345234889131</v>
      </c>
      <c r="J6349">
        <f>'Approvvigionamento energia'!A6349+'Approvvigionamento energia'!B6349+'Approvvigionamento energia'!I6349</f>
        <v>2593.9345234889133</v>
      </c>
      <c r="K6349">
        <f>IF(MIN(LCOH!$C$18,J6349)&gt;=$P$48*LCOH!$C$18, MIN(LCOH!$C$18,J6349),0)</f>
        <v>1500</v>
      </c>
      <c r="L6349">
        <f t="shared" si="199"/>
        <v>1093.9345234889133</v>
      </c>
      <c r="M6349">
        <f>K6349/LCOH!$C$18</f>
        <v>1</v>
      </c>
      <c r="N6349">
        <f>K6349/LCOH!$C$34</f>
        <v>28.901734104046245</v>
      </c>
    </row>
    <row r="6350" spans="1:14" x14ac:dyDescent="0.35">
      <c r="A6350">
        <f>'Profilo fotovoltaico'!B6352*LCOH!$C$20</f>
        <v>399</v>
      </c>
      <c r="B6350">
        <f>'Profilo eolico'!B6352*LCOH!$C$21</f>
        <v>173.7</v>
      </c>
      <c r="C6350">
        <f>$P$35*'Profilo fotovoltaico'!B6352</f>
        <v>2934.490262861204</v>
      </c>
      <c r="D6350">
        <f>$Q$37*'Profilo eolico'!B6352</f>
        <v>1013.4760811768058</v>
      </c>
      <c r="E6350">
        <f>$P$39*'Profilo fotovoltaico'!B6352+'Approvvigionamento energia'!$Q$39*'Profilo eolico'!B6352</f>
        <v>1493.7296265979053</v>
      </c>
      <c r="F6350">
        <f>$P$41*'Profilo fotovoltaico'!B6352+'Approvvigionamento energia'!$Q$41*'Profilo eolico'!B6352</f>
        <v>1973.983172019005</v>
      </c>
      <c r="G6350">
        <f>$P$43*'Profilo fotovoltaico'!B6352+'Approvvigionamento energia'!$Q$43*'Profilo eolico'!B6352</f>
        <v>2454.2367174401047</v>
      </c>
      <c r="H6350">
        <f t="shared" si="198"/>
        <v>1138.4335154826958</v>
      </c>
      <c r="I6350">
        <f>IF(LCOH!$C$28=Menu!$A$1,'Approvvigionamento energia'!C6350,0)+IF(LCOH!$C$28=Menu!$A$2,'Approvvigionamento energia'!D6350,0)+IF(LCOH!$C$28=Menu!$A$3,'Approvvigionamento energia'!E6350,0)+IF(LCOH!$C$28=Menu!$A$4,'Approvvigionamento energia'!F6350,0)+IF(LCOH!$C$28=Menu!$A$5,'Approvvigionamento energia'!G6350,0)+IF(LCOH!$C$28=Menu!$A$6,'Approvvigionamento energia'!H6350,0)</f>
        <v>1973.983172019005</v>
      </c>
      <c r="J6350">
        <f>'Approvvigionamento energia'!A6350+'Approvvigionamento energia'!B6350+'Approvvigionamento energia'!I6350</f>
        <v>2546.6831720190048</v>
      </c>
      <c r="K6350">
        <f>IF(MIN(LCOH!$C$18,J6350)&gt;=$P$48*LCOH!$C$18, MIN(LCOH!$C$18,J6350),0)</f>
        <v>1500</v>
      </c>
      <c r="L6350">
        <f t="shared" si="199"/>
        <v>1046.6831720190048</v>
      </c>
      <c r="M6350">
        <f>K6350/LCOH!$C$18</f>
        <v>1</v>
      </c>
      <c r="N6350">
        <f>K6350/LCOH!$C$34</f>
        <v>28.901734104046245</v>
      </c>
    </row>
    <row r="6351" spans="1:14" x14ac:dyDescent="0.35">
      <c r="A6351">
        <f>'Profilo fotovoltaico'!B6353*LCOH!$C$20</f>
        <v>340</v>
      </c>
      <c r="B6351">
        <f>'Profilo eolico'!B6353*LCOH!$C$21</f>
        <v>180.9</v>
      </c>
      <c r="C6351">
        <f>$P$35*'Profilo fotovoltaico'!B6353</f>
        <v>2500.5681437915023</v>
      </c>
      <c r="D6351">
        <f>$Q$37*'Profilo eolico'!B6353</f>
        <v>1055.4854524172952</v>
      </c>
      <c r="E6351">
        <f>$P$39*'Profilo fotovoltaico'!B6353+'Approvvigionamento energia'!$Q$39*'Profilo eolico'!B6353</f>
        <v>1416.7561252608471</v>
      </c>
      <c r="F6351">
        <f>$P$41*'Profilo fotovoltaico'!B6353+'Approvvigionamento energia'!$Q$41*'Profilo eolico'!B6353</f>
        <v>1778.0267981043987</v>
      </c>
      <c r="G6351">
        <f>$P$43*'Profilo fotovoltaico'!B6353+'Approvvigionamento energia'!$Q$43*'Profilo eolico'!B6353</f>
        <v>2139.2974709479504</v>
      </c>
      <c r="H6351">
        <f t="shared" si="198"/>
        <v>1138.4335154826958</v>
      </c>
      <c r="I6351">
        <f>IF(LCOH!$C$28=Menu!$A$1,'Approvvigionamento energia'!C6351,0)+IF(LCOH!$C$28=Menu!$A$2,'Approvvigionamento energia'!D6351,0)+IF(LCOH!$C$28=Menu!$A$3,'Approvvigionamento energia'!E6351,0)+IF(LCOH!$C$28=Menu!$A$4,'Approvvigionamento energia'!F6351,0)+IF(LCOH!$C$28=Menu!$A$5,'Approvvigionamento energia'!G6351,0)+IF(LCOH!$C$28=Menu!$A$6,'Approvvigionamento energia'!H6351,0)</f>
        <v>1778.0267981043987</v>
      </c>
      <c r="J6351">
        <f>'Approvvigionamento energia'!A6351+'Approvvigionamento energia'!B6351+'Approvvigionamento energia'!I6351</f>
        <v>2298.9267981043986</v>
      </c>
      <c r="K6351">
        <f>IF(MIN(LCOH!$C$18,J6351)&gt;=$P$48*LCOH!$C$18, MIN(LCOH!$C$18,J6351),0)</f>
        <v>1500</v>
      </c>
      <c r="L6351">
        <f t="shared" si="199"/>
        <v>798.92679810439859</v>
      </c>
      <c r="M6351">
        <f>K6351/LCOH!$C$18</f>
        <v>1</v>
      </c>
      <c r="N6351">
        <f>K6351/LCOH!$C$34</f>
        <v>28.901734104046245</v>
      </c>
    </row>
    <row r="6352" spans="1:14" x14ac:dyDescent="0.35">
      <c r="A6352">
        <f>'Profilo fotovoltaico'!B6354*LCOH!$C$20</f>
        <v>258</v>
      </c>
      <c r="B6352">
        <f>'Profilo eolico'!B6354*LCOH!$C$21</f>
        <v>177.7</v>
      </c>
      <c r="C6352">
        <f>$P$35*'Profilo fotovoltaico'!B6354</f>
        <v>1897.4899444064929</v>
      </c>
      <c r="D6352">
        <f>$Q$37*'Profilo eolico'!B6354</f>
        <v>1036.8146207548555</v>
      </c>
      <c r="E6352">
        <f>$P$39*'Profilo fotovoltaico'!B6354+'Approvvigionamento energia'!$Q$39*'Profilo eolico'!B6354</f>
        <v>1251.9834516677647</v>
      </c>
      <c r="F6352">
        <f>$P$41*'Profilo fotovoltaico'!B6354+'Approvvigionamento energia'!$Q$41*'Profilo eolico'!B6354</f>
        <v>1467.1522825806742</v>
      </c>
      <c r="G6352">
        <f>$P$43*'Profilo fotovoltaico'!B6354+'Approvvigionamento energia'!$Q$43*'Profilo eolico'!B6354</f>
        <v>1682.3211134935834</v>
      </c>
      <c r="H6352">
        <f t="shared" si="198"/>
        <v>1138.4335154826958</v>
      </c>
      <c r="I6352">
        <f>IF(LCOH!$C$28=Menu!$A$1,'Approvvigionamento energia'!C6352,0)+IF(LCOH!$C$28=Menu!$A$2,'Approvvigionamento energia'!D6352,0)+IF(LCOH!$C$28=Menu!$A$3,'Approvvigionamento energia'!E6352,0)+IF(LCOH!$C$28=Menu!$A$4,'Approvvigionamento energia'!F6352,0)+IF(LCOH!$C$28=Menu!$A$5,'Approvvigionamento energia'!G6352,0)+IF(LCOH!$C$28=Menu!$A$6,'Approvvigionamento energia'!H6352,0)</f>
        <v>1467.1522825806742</v>
      </c>
      <c r="J6352">
        <f>'Approvvigionamento energia'!A6352+'Approvvigionamento energia'!B6352+'Approvvigionamento energia'!I6352</f>
        <v>1902.8522825806742</v>
      </c>
      <c r="K6352">
        <f>IF(MIN(LCOH!$C$18,J6352)&gt;=$P$48*LCOH!$C$18, MIN(LCOH!$C$18,J6352),0)</f>
        <v>1500</v>
      </c>
      <c r="L6352">
        <f t="shared" si="199"/>
        <v>402.85228258067423</v>
      </c>
      <c r="M6352">
        <f>K6352/LCOH!$C$18</f>
        <v>1</v>
      </c>
      <c r="N6352">
        <f>K6352/LCOH!$C$34</f>
        <v>28.901734104046245</v>
      </c>
    </row>
    <row r="6353" spans="1:14" x14ac:dyDescent="0.35">
      <c r="A6353">
        <f>'Profilo fotovoltaico'!B6355*LCOH!$C$20</f>
        <v>156</v>
      </c>
      <c r="B6353">
        <f>'Profilo eolico'!B6355*LCOH!$C$21</f>
        <v>173</v>
      </c>
      <c r="C6353">
        <f>$P$35*'Profilo fotovoltaico'!B6355</f>
        <v>1147.3195012690421</v>
      </c>
      <c r="D6353">
        <f>$Q$37*'Profilo eolico'!B6355</f>
        <v>1009.391836750647</v>
      </c>
      <c r="E6353">
        <f>$P$39*'Profilo fotovoltaico'!B6355+'Approvvigionamento energia'!$Q$39*'Profilo eolico'!B6355</f>
        <v>1043.8737528802458</v>
      </c>
      <c r="F6353">
        <f>$P$41*'Profilo fotovoltaico'!B6355+'Approvvigionamento energia'!$Q$41*'Profilo eolico'!B6355</f>
        <v>1078.3556690098446</v>
      </c>
      <c r="G6353">
        <f>$P$43*'Profilo fotovoltaico'!B6355+'Approvvigionamento energia'!$Q$43*'Profilo eolico'!B6355</f>
        <v>1112.8375851394433</v>
      </c>
      <c r="H6353">
        <f t="shared" si="198"/>
        <v>1138.4335154826958</v>
      </c>
      <c r="I6353">
        <f>IF(LCOH!$C$28=Menu!$A$1,'Approvvigionamento energia'!C6353,0)+IF(LCOH!$C$28=Menu!$A$2,'Approvvigionamento energia'!D6353,0)+IF(LCOH!$C$28=Menu!$A$3,'Approvvigionamento energia'!E6353,0)+IF(LCOH!$C$28=Menu!$A$4,'Approvvigionamento energia'!F6353,0)+IF(LCOH!$C$28=Menu!$A$5,'Approvvigionamento energia'!G6353,0)+IF(LCOH!$C$28=Menu!$A$6,'Approvvigionamento energia'!H6353,0)</f>
        <v>1078.3556690098446</v>
      </c>
      <c r="J6353">
        <f>'Approvvigionamento energia'!A6353+'Approvvigionamento energia'!B6353+'Approvvigionamento energia'!I6353</f>
        <v>1407.3556690098446</v>
      </c>
      <c r="K6353">
        <f>IF(MIN(LCOH!$C$18,J6353)&gt;=$P$48*LCOH!$C$18, MIN(LCOH!$C$18,J6353),0)</f>
        <v>1407.3556690098446</v>
      </c>
      <c r="L6353">
        <f t="shared" si="199"/>
        <v>0</v>
      </c>
      <c r="M6353">
        <f>K6353/LCOH!$C$18</f>
        <v>0.93823711267322973</v>
      </c>
      <c r="N6353">
        <f>K6353/LCOH!$C$34</f>
        <v>27.116679557029762</v>
      </c>
    </row>
    <row r="6354" spans="1:14" x14ac:dyDescent="0.35">
      <c r="A6354">
        <f>'Profilo fotovoltaico'!B6356*LCOH!$C$20</f>
        <v>50</v>
      </c>
      <c r="B6354">
        <f>'Profilo eolico'!B6356*LCOH!$C$21</f>
        <v>160.80000000000001</v>
      </c>
      <c r="C6354">
        <f>$P$35*'Profilo fotovoltaico'!B6356</f>
        <v>367.73060938110325</v>
      </c>
      <c r="D6354">
        <f>$Q$37*'Profilo eolico'!B6356</f>
        <v>938.20929103759568</v>
      </c>
      <c r="E6354">
        <f>$P$39*'Profilo fotovoltaico'!B6356+'Approvvigionamento energia'!$Q$39*'Profilo eolico'!B6356</f>
        <v>795.58962062347246</v>
      </c>
      <c r="F6354">
        <f>$P$41*'Profilo fotovoltaico'!B6356+'Approvvigionamento energia'!$Q$41*'Profilo eolico'!B6356</f>
        <v>652.96995020934946</v>
      </c>
      <c r="G6354">
        <f>$P$43*'Profilo fotovoltaico'!B6356+'Approvvigionamento energia'!$Q$43*'Profilo eolico'!B6356</f>
        <v>510.35027979522636</v>
      </c>
      <c r="H6354">
        <f t="shared" si="198"/>
        <v>1138.4335154826958</v>
      </c>
      <c r="I6354">
        <f>IF(LCOH!$C$28=Menu!$A$1,'Approvvigionamento energia'!C6354,0)+IF(LCOH!$C$28=Menu!$A$2,'Approvvigionamento energia'!D6354,0)+IF(LCOH!$C$28=Menu!$A$3,'Approvvigionamento energia'!E6354,0)+IF(LCOH!$C$28=Menu!$A$4,'Approvvigionamento energia'!F6354,0)+IF(LCOH!$C$28=Menu!$A$5,'Approvvigionamento energia'!G6354,0)+IF(LCOH!$C$28=Menu!$A$6,'Approvvigionamento energia'!H6354,0)</f>
        <v>652.96995020934946</v>
      </c>
      <c r="J6354">
        <f>'Approvvigionamento energia'!A6354+'Approvvigionamento energia'!B6354+'Approvvigionamento energia'!I6354</f>
        <v>863.76995020934942</v>
      </c>
      <c r="K6354">
        <f>IF(MIN(LCOH!$C$18,J6354)&gt;=$P$48*LCOH!$C$18, MIN(LCOH!$C$18,J6354),0)</f>
        <v>863.76995020934942</v>
      </c>
      <c r="L6354">
        <f t="shared" si="199"/>
        <v>0</v>
      </c>
      <c r="M6354">
        <f>K6354/LCOH!$C$18</f>
        <v>0.57584663347289966</v>
      </c>
      <c r="N6354">
        <f>K6354/LCOH!$C$34</f>
        <v>16.64296628534392</v>
      </c>
    </row>
    <row r="6355" spans="1:14" x14ac:dyDescent="0.35">
      <c r="A6355">
        <f>'Profilo fotovoltaico'!B6357*LCOH!$C$20</f>
        <v>0</v>
      </c>
      <c r="B6355">
        <f>'Profilo eolico'!B6357*LCOH!$C$21</f>
        <v>140.30000000000001</v>
      </c>
      <c r="C6355">
        <f>$P$35*'Profilo fotovoltaico'!B6357</f>
        <v>0</v>
      </c>
      <c r="D6355">
        <f>$Q$37*'Profilo eolico'!B6357</f>
        <v>818.59927570009131</v>
      </c>
      <c r="E6355">
        <f>$P$39*'Profilo fotovoltaico'!B6357+'Approvvigionamento energia'!$Q$39*'Profilo eolico'!B6357</f>
        <v>613.94945677506848</v>
      </c>
      <c r="F6355">
        <f>$P$41*'Profilo fotovoltaico'!B6357+'Approvvigionamento energia'!$Q$41*'Profilo eolico'!B6357</f>
        <v>409.29963785004566</v>
      </c>
      <c r="G6355">
        <f>$P$43*'Profilo fotovoltaico'!B6357+'Approvvigionamento energia'!$Q$43*'Profilo eolico'!B6357</f>
        <v>204.64981892502283</v>
      </c>
      <c r="H6355">
        <f t="shared" si="198"/>
        <v>1138.4335154826958</v>
      </c>
      <c r="I6355">
        <f>IF(LCOH!$C$28=Menu!$A$1,'Approvvigionamento energia'!C6355,0)+IF(LCOH!$C$28=Menu!$A$2,'Approvvigionamento energia'!D6355,0)+IF(LCOH!$C$28=Menu!$A$3,'Approvvigionamento energia'!E6355,0)+IF(LCOH!$C$28=Menu!$A$4,'Approvvigionamento energia'!F6355,0)+IF(LCOH!$C$28=Menu!$A$5,'Approvvigionamento energia'!G6355,0)+IF(LCOH!$C$28=Menu!$A$6,'Approvvigionamento energia'!H6355,0)</f>
        <v>409.29963785004566</v>
      </c>
      <c r="J6355">
        <f>'Approvvigionamento energia'!A6355+'Approvvigionamento energia'!B6355+'Approvvigionamento energia'!I6355</f>
        <v>549.59963785004561</v>
      </c>
      <c r="K6355">
        <f>IF(MIN(LCOH!$C$18,J6355)&gt;=$P$48*LCOH!$C$18, MIN(LCOH!$C$18,J6355),0)</f>
        <v>549.59963785004561</v>
      </c>
      <c r="L6355">
        <f t="shared" si="199"/>
        <v>0</v>
      </c>
      <c r="M6355">
        <f>K6355/LCOH!$C$18</f>
        <v>0.3663997585666971</v>
      </c>
      <c r="N6355">
        <f>K6355/LCOH!$C$34</f>
        <v>10.589588397881419</v>
      </c>
    </row>
    <row r="6356" spans="1:14" x14ac:dyDescent="0.35">
      <c r="A6356">
        <f>'Profilo fotovoltaico'!B6358*LCOH!$C$20</f>
        <v>0</v>
      </c>
      <c r="B6356">
        <f>'Profilo eolico'!B6358*LCOH!$C$21</f>
        <v>122.1</v>
      </c>
      <c r="C6356">
        <f>$P$35*'Profilo fotovoltaico'!B6358</f>
        <v>0</v>
      </c>
      <c r="D6356">
        <f>$Q$37*'Profilo eolico'!B6358</f>
        <v>712.40892061996533</v>
      </c>
      <c r="E6356">
        <f>$P$39*'Profilo fotovoltaico'!B6358+'Approvvigionamento energia'!$Q$39*'Profilo eolico'!B6358</f>
        <v>534.30669046497405</v>
      </c>
      <c r="F6356">
        <f>$P$41*'Profilo fotovoltaico'!B6358+'Approvvigionamento energia'!$Q$41*'Profilo eolico'!B6358</f>
        <v>356.20446030998266</v>
      </c>
      <c r="G6356">
        <f>$P$43*'Profilo fotovoltaico'!B6358+'Approvvigionamento energia'!$Q$43*'Profilo eolico'!B6358</f>
        <v>178.10223015499133</v>
      </c>
      <c r="H6356">
        <f t="shared" si="198"/>
        <v>1138.4335154826958</v>
      </c>
      <c r="I6356">
        <f>IF(LCOH!$C$28=Menu!$A$1,'Approvvigionamento energia'!C6356,0)+IF(LCOH!$C$28=Menu!$A$2,'Approvvigionamento energia'!D6356,0)+IF(LCOH!$C$28=Menu!$A$3,'Approvvigionamento energia'!E6356,0)+IF(LCOH!$C$28=Menu!$A$4,'Approvvigionamento energia'!F6356,0)+IF(LCOH!$C$28=Menu!$A$5,'Approvvigionamento energia'!G6356,0)+IF(LCOH!$C$28=Menu!$A$6,'Approvvigionamento energia'!H6356,0)</f>
        <v>356.20446030998266</v>
      </c>
      <c r="J6356">
        <f>'Approvvigionamento energia'!A6356+'Approvvigionamento energia'!B6356+'Approvvigionamento energia'!I6356</f>
        <v>478.30446030998269</v>
      </c>
      <c r="K6356">
        <f>IF(MIN(LCOH!$C$18,J6356)&gt;=$P$48*LCOH!$C$18, MIN(LCOH!$C$18,J6356),0)</f>
        <v>478.30446030998269</v>
      </c>
      <c r="L6356">
        <f t="shared" si="199"/>
        <v>0</v>
      </c>
      <c r="M6356">
        <f>K6356/LCOH!$C$18</f>
        <v>0.31886964020665515</v>
      </c>
      <c r="N6356">
        <f>K6356/LCOH!$C$34</f>
        <v>9.2158855551056398</v>
      </c>
    </row>
    <row r="6357" spans="1:14" x14ac:dyDescent="0.35">
      <c r="A6357">
        <f>'Profilo fotovoltaico'!B6359*LCOH!$C$20</f>
        <v>0</v>
      </c>
      <c r="B6357">
        <f>'Profilo eolico'!B6359*LCOH!$C$21</f>
        <v>113.3</v>
      </c>
      <c r="C6357">
        <f>$P$35*'Profilo fotovoltaico'!B6359</f>
        <v>0</v>
      </c>
      <c r="D6357">
        <f>$Q$37*'Profilo eolico'!B6359</f>
        <v>661.06413354825611</v>
      </c>
      <c r="E6357">
        <f>$P$39*'Profilo fotovoltaico'!B6359+'Approvvigionamento energia'!$Q$39*'Profilo eolico'!B6359</f>
        <v>495.79810016119211</v>
      </c>
      <c r="F6357">
        <f>$P$41*'Profilo fotovoltaico'!B6359+'Approvvigionamento energia'!$Q$41*'Profilo eolico'!B6359</f>
        <v>330.53206677412805</v>
      </c>
      <c r="G6357">
        <f>$P$43*'Profilo fotovoltaico'!B6359+'Approvvigionamento energia'!$Q$43*'Profilo eolico'!B6359</f>
        <v>165.26603338706403</v>
      </c>
      <c r="H6357">
        <f t="shared" si="198"/>
        <v>1138.4335154826958</v>
      </c>
      <c r="I6357">
        <f>IF(LCOH!$C$28=Menu!$A$1,'Approvvigionamento energia'!C6357,0)+IF(LCOH!$C$28=Menu!$A$2,'Approvvigionamento energia'!D6357,0)+IF(LCOH!$C$28=Menu!$A$3,'Approvvigionamento energia'!E6357,0)+IF(LCOH!$C$28=Menu!$A$4,'Approvvigionamento energia'!F6357,0)+IF(LCOH!$C$28=Menu!$A$5,'Approvvigionamento energia'!G6357,0)+IF(LCOH!$C$28=Menu!$A$6,'Approvvigionamento energia'!H6357,0)</f>
        <v>330.53206677412805</v>
      </c>
      <c r="J6357">
        <f>'Approvvigionamento energia'!A6357+'Approvvigionamento energia'!B6357+'Approvvigionamento energia'!I6357</f>
        <v>443.83206677412807</v>
      </c>
      <c r="K6357">
        <f>IF(MIN(LCOH!$C$18,J6357)&gt;=$P$48*LCOH!$C$18, MIN(LCOH!$C$18,J6357),0)</f>
        <v>443.83206677412807</v>
      </c>
      <c r="L6357">
        <f t="shared" si="199"/>
        <v>0</v>
      </c>
      <c r="M6357">
        <f>K6357/LCOH!$C$18</f>
        <v>0.29588804451608536</v>
      </c>
      <c r="N6357">
        <f>K6357/LCOH!$C$34</f>
        <v>8.5516775871700972</v>
      </c>
    </row>
    <row r="6358" spans="1:14" x14ac:dyDescent="0.35">
      <c r="A6358">
        <f>'Profilo fotovoltaico'!B6360*LCOH!$C$20</f>
        <v>0</v>
      </c>
      <c r="B6358">
        <f>'Profilo eolico'!B6360*LCOH!$C$21</f>
        <v>112.8</v>
      </c>
      <c r="C6358">
        <f>$P$35*'Profilo fotovoltaico'!B6360</f>
        <v>0</v>
      </c>
      <c r="D6358">
        <f>$Q$37*'Profilo eolico'!B6360</f>
        <v>658.1468161009999</v>
      </c>
      <c r="E6358">
        <f>$P$39*'Profilo fotovoltaico'!B6360+'Approvvigionamento energia'!$Q$39*'Profilo eolico'!B6360</f>
        <v>493.61011207574995</v>
      </c>
      <c r="F6358">
        <f>$P$41*'Profilo fotovoltaico'!B6360+'Approvvigionamento energia'!$Q$41*'Profilo eolico'!B6360</f>
        <v>329.07340805049995</v>
      </c>
      <c r="G6358">
        <f>$P$43*'Profilo fotovoltaico'!B6360+'Approvvigionamento energia'!$Q$43*'Profilo eolico'!B6360</f>
        <v>164.53670402524997</v>
      </c>
      <c r="H6358">
        <f t="shared" si="198"/>
        <v>1138.4335154826958</v>
      </c>
      <c r="I6358">
        <f>IF(LCOH!$C$28=Menu!$A$1,'Approvvigionamento energia'!C6358,0)+IF(LCOH!$C$28=Menu!$A$2,'Approvvigionamento energia'!D6358,0)+IF(LCOH!$C$28=Menu!$A$3,'Approvvigionamento energia'!E6358,0)+IF(LCOH!$C$28=Menu!$A$4,'Approvvigionamento energia'!F6358,0)+IF(LCOH!$C$28=Menu!$A$5,'Approvvigionamento energia'!G6358,0)+IF(LCOH!$C$28=Menu!$A$6,'Approvvigionamento energia'!H6358,0)</f>
        <v>329.07340805049995</v>
      </c>
      <c r="J6358">
        <f>'Approvvigionamento energia'!A6358+'Approvvigionamento energia'!B6358+'Approvvigionamento energia'!I6358</f>
        <v>441.87340805049996</v>
      </c>
      <c r="K6358">
        <f>IF(MIN(LCOH!$C$18,J6358)&gt;=$P$48*LCOH!$C$18, MIN(LCOH!$C$18,J6358),0)</f>
        <v>441.87340805049996</v>
      </c>
      <c r="L6358">
        <f t="shared" si="199"/>
        <v>0</v>
      </c>
      <c r="M6358">
        <f>K6358/LCOH!$C$18</f>
        <v>0.29458227203366666</v>
      </c>
      <c r="N6358">
        <f>K6358/LCOH!$C$34</f>
        <v>8.513938498082851</v>
      </c>
    </row>
    <row r="6359" spans="1:14" x14ac:dyDescent="0.35">
      <c r="A6359">
        <f>'Profilo fotovoltaico'!B6361*LCOH!$C$20</f>
        <v>0</v>
      </c>
      <c r="B6359">
        <f>'Profilo eolico'!B6361*LCOH!$C$21</f>
        <v>109.39999999999999</v>
      </c>
      <c r="C6359">
        <f>$P$35*'Profilo fotovoltaico'!B6361</f>
        <v>0</v>
      </c>
      <c r="D6359">
        <f>$Q$37*'Profilo eolico'!B6361</f>
        <v>638.30905745965777</v>
      </c>
      <c r="E6359">
        <f>$P$39*'Profilo fotovoltaico'!B6361+'Approvvigionamento energia'!$Q$39*'Profilo eolico'!B6361</f>
        <v>478.7317930947433</v>
      </c>
      <c r="F6359">
        <f>$P$41*'Profilo fotovoltaico'!B6361+'Approvvigionamento energia'!$Q$41*'Profilo eolico'!B6361</f>
        <v>319.15452872982888</v>
      </c>
      <c r="G6359">
        <f>$P$43*'Profilo fotovoltaico'!B6361+'Approvvigionamento energia'!$Q$43*'Profilo eolico'!B6361</f>
        <v>159.57726436491444</v>
      </c>
      <c r="H6359">
        <f t="shared" si="198"/>
        <v>1138.4335154826958</v>
      </c>
      <c r="I6359">
        <f>IF(LCOH!$C$28=Menu!$A$1,'Approvvigionamento energia'!C6359,0)+IF(LCOH!$C$28=Menu!$A$2,'Approvvigionamento energia'!D6359,0)+IF(LCOH!$C$28=Menu!$A$3,'Approvvigionamento energia'!E6359,0)+IF(LCOH!$C$28=Menu!$A$4,'Approvvigionamento energia'!F6359,0)+IF(LCOH!$C$28=Menu!$A$5,'Approvvigionamento energia'!G6359,0)+IF(LCOH!$C$28=Menu!$A$6,'Approvvigionamento energia'!H6359,0)</f>
        <v>319.15452872982888</v>
      </c>
      <c r="J6359">
        <f>'Approvvigionamento energia'!A6359+'Approvvigionamento energia'!B6359+'Approvvigionamento energia'!I6359</f>
        <v>428.55452872982886</v>
      </c>
      <c r="K6359">
        <f>IF(MIN(LCOH!$C$18,J6359)&gt;=$P$48*LCOH!$C$18, MIN(LCOH!$C$18,J6359),0)</f>
        <v>428.55452872982886</v>
      </c>
      <c r="L6359">
        <f t="shared" si="199"/>
        <v>0</v>
      </c>
      <c r="M6359">
        <f>K6359/LCOH!$C$18</f>
        <v>0.28570301915321922</v>
      </c>
      <c r="N6359">
        <f>K6359/LCOH!$C$34</f>
        <v>8.2573126922895739</v>
      </c>
    </row>
    <row r="6360" spans="1:14" x14ac:dyDescent="0.35">
      <c r="A6360">
        <f>'Profilo fotovoltaico'!B6362*LCOH!$C$20</f>
        <v>0</v>
      </c>
      <c r="B6360">
        <f>'Profilo eolico'!B6362*LCOH!$C$21</f>
        <v>105.6</v>
      </c>
      <c r="C6360">
        <f>$P$35*'Profilo fotovoltaico'!B6362</f>
        <v>0</v>
      </c>
      <c r="D6360">
        <f>$Q$37*'Profilo eolico'!B6362</f>
        <v>616.13744486051064</v>
      </c>
      <c r="E6360">
        <f>$P$39*'Profilo fotovoltaico'!B6362+'Approvvigionamento energia'!$Q$39*'Profilo eolico'!B6362</f>
        <v>462.10308364538292</v>
      </c>
      <c r="F6360">
        <f>$P$41*'Profilo fotovoltaico'!B6362+'Approvvigionamento energia'!$Q$41*'Profilo eolico'!B6362</f>
        <v>308.06872243025532</v>
      </c>
      <c r="G6360">
        <f>$P$43*'Profilo fotovoltaico'!B6362+'Approvvigionamento energia'!$Q$43*'Profilo eolico'!B6362</f>
        <v>154.03436121512766</v>
      </c>
      <c r="H6360">
        <f t="shared" si="198"/>
        <v>1138.4335154826958</v>
      </c>
      <c r="I6360">
        <f>IF(LCOH!$C$28=Menu!$A$1,'Approvvigionamento energia'!C6360,0)+IF(LCOH!$C$28=Menu!$A$2,'Approvvigionamento energia'!D6360,0)+IF(LCOH!$C$28=Menu!$A$3,'Approvvigionamento energia'!E6360,0)+IF(LCOH!$C$28=Menu!$A$4,'Approvvigionamento energia'!F6360,0)+IF(LCOH!$C$28=Menu!$A$5,'Approvvigionamento energia'!G6360,0)+IF(LCOH!$C$28=Menu!$A$6,'Approvvigionamento energia'!H6360,0)</f>
        <v>308.06872243025532</v>
      </c>
      <c r="J6360">
        <f>'Approvvigionamento energia'!A6360+'Approvvigionamento energia'!B6360+'Approvvigionamento energia'!I6360</f>
        <v>413.66872243025534</v>
      </c>
      <c r="K6360">
        <f>IF(MIN(LCOH!$C$18,J6360)&gt;=$P$48*LCOH!$C$18, MIN(LCOH!$C$18,J6360),0)</f>
        <v>413.66872243025534</v>
      </c>
      <c r="L6360">
        <f t="shared" si="199"/>
        <v>0</v>
      </c>
      <c r="M6360">
        <f>K6360/LCOH!$C$18</f>
        <v>0.27577914828683692</v>
      </c>
      <c r="N6360">
        <f>K6360/LCOH!$C$34</f>
        <v>7.9704956152265005</v>
      </c>
    </row>
    <row r="6361" spans="1:14" x14ac:dyDescent="0.35">
      <c r="A6361">
        <f>'Profilo fotovoltaico'!B6363*LCOH!$C$20</f>
        <v>0</v>
      </c>
      <c r="B6361">
        <f>'Profilo eolico'!B6363*LCOH!$C$21</f>
        <v>107.39999999999999</v>
      </c>
      <c r="C6361">
        <f>$P$35*'Profilo fotovoltaico'!B6363</f>
        <v>0</v>
      </c>
      <c r="D6361">
        <f>$Q$37*'Profilo eolico'!B6363</f>
        <v>626.63978767063293</v>
      </c>
      <c r="E6361">
        <f>$P$39*'Profilo fotovoltaico'!B6363+'Approvvigionamento energia'!$Q$39*'Profilo eolico'!B6363</f>
        <v>469.97984075297467</v>
      </c>
      <c r="F6361">
        <f>$P$41*'Profilo fotovoltaico'!B6363+'Approvvigionamento energia'!$Q$41*'Profilo eolico'!B6363</f>
        <v>313.31989383531646</v>
      </c>
      <c r="G6361">
        <f>$P$43*'Profilo fotovoltaico'!B6363+'Approvvigionamento energia'!$Q$43*'Profilo eolico'!B6363</f>
        <v>156.65994691765823</v>
      </c>
      <c r="H6361">
        <f t="shared" si="198"/>
        <v>1138.4335154826958</v>
      </c>
      <c r="I6361">
        <f>IF(LCOH!$C$28=Menu!$A$1,'Approvvigionamento energia'!C6361,0)+IF(LCOH!$C$28=Menu!$A$2,'Approvvigionamento energia'!D6361,0)+IF(LCOH!$C$28=Menu!$A$3,'Approvvigionamento energia'!E6361,0)+IF(LCOH!$C$28=Menu!$A$4,'Approvvigionamento energia'!F6361,0)+IF(LCOH!$C$28=Menu!$A$5,'Approvvigionamento energia'!G6361,0)+IF(LCOH!$C$28=Menu!$A$6,'Approvvigionamento energia'!H6361,0)</f>
        <v>313.31989383531646</v>
      </c>
      <c r="J6361">
        <f>'Approvvigionamento energia'!A6361+'Approvvigionamento energia'!B6361+'Approvvigionamento energia'!I6361</f>
        <v>420.71989383531644</v>
      </c>
      <c r="K6361">
        <f>IF(MIN(LCOH!$C$18,J6361)&gt;=$P$48*LCOH!$C$18, MIN(LCOH!$C$18,J6361),0)</f>
        <v>420.71989383531644</v>
      </c>
      <c r="L6361">
        <f t="shared" si="199"/>
        <v>0</v>
      </c>
      <c r="M6361">
        <f>K6361/LCOH!$C$18</f>
        <v>0.28047992922354431</v>
      </c>
      <c r="N6361">
        <f>K6361/LCOH!$C$34</f>
        <v>8.1063563359405872</v>
      </c>
    </row>
    <row r="6362" spans="1:14" x14ac:dyDescent="0.35">
      <c r="A6362">
        <f>'Profilo fotovoltaico'!B6364*LCOH!$C$20</f>
        <v>0</v>
      </c>
      <c r="B6362">
        <f>'Profilo eolico'!B6364*LCOH!$C$21</f>
        <v>112.8</v>
      </c>
      <c r="C6362">
        <f>$P$35*'Profilo fotovoltaico'!B6364</f>
        <v>0</v>
      </c>
      <c r="D6362">
        <f>$Q$37*'Profilo eolico'!B6364</f>
        <v>658.1468161009999</v>
      </c>
      <c r="E6362">
        <f>$P$39*'Profilo fotovoltaico'!B6364+'Approvvigionamento energia'!$Q$39*'Profilo eolico'!B6364</f>
        <v>493.61011207574995</v>
      </c>
      <c r="F6362">
        <f>$P$41*'Profilo fotovoltaico'!B6364+'Approvvigionamento energia'!$Q$41*'Profilo eolico'!B6364</f>
        <v>329.07340805049995</v>
      </c>
      <c r="G6362">
        <f>$P$43*'Profilo fotovoltaico'!B6364+'Approvvigionamento energia'!$Q$43*'Profilo eolico'!B6364</f>
        <v>164.53670402524997</v>
      </c>
      <c r="H6362">
        <f t="shared" si="198"/>
        <v>1138.4335154826958</v>
      </c>
      <c r="I6362">
        <f>IF(LCOH!$C$28=Menu!$A$1,'Approvvigionamento energia'!C6362,0)+IF(LCOH!$C$28=Menu!$A$2,'Approvvigionamento energia'!D6362,0)+IF(LCOH!$C$28=Menu!$A$3,'Approvvigionamento energia'!E6362,0)+IF(LCOH!$C$28=Menu!$A$4,'Approvvigionamento energia'!F6362,0)+IF(LCOH!$C$28=Menu!$A$5,'Approvvigionamento energia'!G6362,0)+IF(LCOH!$C$28=Menu!$A$6,'Approvvigionamento energia'!H6362,0)</f>
        <v>329.07340805049995</v>
      </c>
      <c r="J6362">
        <f>'Approvvigionamento energia'!A6362+'Approvvigionamento energia'!B6362+'Approvvigionamento energia'!I6362</f>
        <v>441.87340805049996</v>
      </c>
      <c r="K6362">
        <f>IF(MIN(LCOH!$C$18,J6362)&gt;=$P$48*LCOH!$C$18, MIN(LCOH!$C$18,J6362),0)</f>
        <v>441.87340805049996</v>
      </c>
      <c r="L6362">
        <f t="shared" si="199"/>
        <v>0</v>
      </c>
      <c r="M6362">
        <f>K6362/LCOH!$C$18</f>
        <v>0.29458227203366666</v>
      </c>
      <c r="N6362">
        <f>K6362/LCOH!$C$34</f>
        <v>8.513938498082851</v>
      </c>
    </row>
    <row r="6363" spans="1:14" x14ac:dyDescent="0.35">
      <c r="A6363">
        <f>'Profilo fotovoltaico'!B6365*LCOH!$C$20</f>
        <v>0</v>
      </c>
      <c r="B6363">
        <f>'Profilo eolico'!B6365*LCOH!$C$21</f>
        <v>117.8</v>
      </c>
      <c r="C6363">
        <f>$P$35*'Profilo fotovoltaico'!B6365</f>
        <v>0</v>
      </c>
      <c r="D6363">
        <f>$Q$37*'Profilo eolico'!B6365</f>
        <v>687.319990573562</v>
      </c>
      <c r="E6363">
        <f>$P$39*'Profilo fotovoltaico'!B6365+'Approvvigionamento energia'!$Q$39*'Profilo eolico'!B6365</f>
        <v>515.48999293017152</v>
      </c>
      <c r="F6363">
        <f>$P$41*'Profilo fotovoltaico'!B6365+'Approvvigionamento energia'!$Q$41*'Profilo eolico'!B6365</f>
        <v>343.659995286781</v>
      </c>
      <c r="G6363">
        <f>$P$43*'Profilo fotovoltaico'!B6365+'Approvvigionamento energia'!$Q$43*'Profilo eolico'!B6365</f>
        <v>171.8299976433905</v>
      </c>
      <c r="H6363">
        <f t="shared" si="198"/>
        <v>1138.4335154826958</v>
      </c>
      <c r="I6363">
        <f>IF(LCOH!$C$28=Menu!$A$1,'Approvvigionamento energia'!C6363,0)+IF(LCOH!$C$28=Menu!$A$2,'Approvvigionamento energia'!D6363,0)+IF(LCOH!$C$28=Menu!$A$3,'Approvvigionamento energia'!E6363,0)+IF(LCOH!$C$28=Menu!$A$4,'Approvvigionamento energia'!F6363,0)+IF(LCOH!$C$28=Menu!$A$5,'Approvvigionamento energia'!G6363,0)+IF(LCOH!$C$28=Menu!$A$6,'Approvvigionamento energia'!H6363,0)</f>
        <v>343.659995286781</v>
      </c>
      <c r="J6363">
        <f>'Approvvigionamento energia'!A6363+'Approvvigionamento energia'!B6363+'Approvvigionamento energia'!I6363</f>
        <v>461.45999528678101</v>
      </c>
      <c r="K6363">
        <f>IF(MIN(LCOH!$C$18,J6363)&gt;=$P$48*LCOH!$C$18, MIN(LCOH!$C$18,J6363),0)</f>
        <v>461.45999528678101</v>
      </c>
      <c r="L6363">
        <f t="shared" si="199"/>
        <v>0</v>
      </c>
      <c r="M6363">
        <f>K6363/LCOH!$C$18</f>
        <v>0.30763999685785398</v>
      </c>
      <c r="N6363">
        <f>K6363/LCOH!$C$34</f>
        <v>8.8913293889553184</v>
      </c>
    </row>
    <row r="6364" spans="1:14" x14ac:dyDescent="0.35">
      <c r="A6364">
        <f>'Profilo fotovoltaico'!B6366*LCOH!$C$20</f>
        <v>0</v>
      </c>
      <c r="B6364">
        <f>'Profilo eolico'!B6366*LCOH!$C$21</f>
        <v>121.2</v>
      </c>
      <c r="C6364">
        <f>$P$35*'Profilo fotovoltaico'!B6366</f>
        <v>0</v>
      </c>
      <c r="D6364">
        <f>$Q$37*'Profilo eolico'!B6366</f>
        <v>707.15774921490424</v>
      </c>
      <c r="E6364">
        <f>$P$39*'Profilo fotovoltaico'!B6366+'Approvvigionamento energia'!$Q$39*'Profilo eolico'!B6366</f>
        <v>530.36831191117813</v>
      </c>
      <c r="F6364">
        <f>$P$41*'Profilo fotovoltaico'!B6366+'Approvvigionamento energia'!$Q$41*'Profilo eolico'!B6366</f>
        <v>353.57887460745212</v>
      </c>
      <c r="G6364">
        <f>$P$43*'Profilo fotovoltaico'!B6366+'Approvvigionamento energia'!$Q$43*'Profilo eolico'!B6366</f>
        <v>176.78943730372606</v>
      </c>
      <c r="H6364">
        <f t="shared" si="198"/>
        <v>1138.4335154826958</v>
      </c>
      <c r="I6364">
        <f>IF(LCOH!$C$28=Menu!$A$1,'Approvvigionamento energia'!C6364,0)+IF(LCOH!$C$28=Menu!$A$2,'Approvvigionamento energia'!D6364,0)+IF(LCOH!$C$28=Menu!$A$3,'Approvvigionamento energia'!E6364,0)+IF(LCOH!$C$28=Menu!$A$4,'Approvvigionamento energia'!F6364,0)+IF(LCOH!$C$28=Menu!$A$5,'Approvvigionamento energia'!G6364,0)+IF(LCOH!$C$28=Menu!$A$6,'Approvvigionamento energia'!H6364,0)</f>
        <v>353.57887460745212</v>
      </c>
      <c r="J6364">
        <f>'Approvvigionamento energia'!A6364+'Approvvigionamento energia'!B6364+'Approvvigionamento energia'!I6364</f>
        <v>474.77887460745211</v>
      </c>
      <c r="K6364">
        <f>IF(MIN(LCOH!$C$18,J6364)&gt;=$P$48*LCOH!$C$18, MIN(LCOH!$C$18,J6364),0)</f>
        <v>474.77887460745211</v>
      </c>
      <c r="L6364">
        <f t="shared" si="199"/>
        <v>0</v>
      </c>
      <c r="M6364">
        <f>K6364/LCOH!$C$18</f>
        <v>0.31651924973830142</v>
      </c>
      <c r="N6364">
        <f>K6364/LCOH!$C$34</f>
        <v>9.1479551947485955</v>
      </c>
    </row>
    <row r="6365" spans="1:14" x14ac:dyDescent="0.35">
      <c r="A6365">
        <f>'Profilo fotovoltaico'!B6367*LCOH!$C$20</f>
        <v>0</v>
      </c>
      <c r="B6365">
        <f>'Profilo eolico'!B6367*LCOH!$C$21</f>
        <v>121.89999999999999</v>
      </c>
      <c r="C6365">
        <f>$P$35*'Profilo fotovoltaico'!B6367</f>
        <v>0</v>
      </c>
      <c r="D6365">
        <f>$Q$37*'Profilo eolico'!B6367</f>
        <v>711.24199364106289</v>
      </c>
      <c r="E6365">
        <f>$P$39*'Profilo fotovoltaico'!B6367+'Approvvigionamento energia'!$Q$39*'Profilo eolico'!B6367</f>
        <v>533.43149523079717</v>
      </c>
      <c r="F6365">
        <f>$P$41*'Profilo fotovoltaico'!B6367+'Approvvigionamento energia'!$Q$41*'Profilo eolico'!B6367</f>
        <v>355.62099682053145</v>
      </c>
      <c r="G6365">
        <f>$P$43*'Profilo fotovoltaico'!B6367+'Approvvigionamento energia'!$Q$43*'Profilo eolico'!B6367</f>
        <v>177.81049841026572</v>
      </c>
      <c r="H6365">
        <f t="shared" si="198"/>
        <v>1138.4335154826958</v>
      </c>
      <c r="I6365">
        <f>IF(LCOH!$C$28=Menu!$A$1,'Approvvigionamento energia'!C6365,0)+IF(LCOH!$C$28=Menu!$A$2,'Approvvigionamento energia'!D6365,0)+IF(LCOH!$C$28=Menu!$A$3,'Approvvigionamento energia'!E6365,0)+IF(LCOH!$C$28=Menu!$A$4,'Approvvigionamento energia'!F6365,0)+IF(LCOH!$C$28=Menu!$A$5,'Approvvigionamento energia'!G6365,0)+IF(LCOH!$C$28=Menu!$A$6,'Approvvigionamento energia'!H6365,0)</f>
        <v>355.62099682053145</v>
      </c>
      <c r="J6365">
        <f>'Approvvigionamento energia'!A6365+'Approvvigionamento energia'!B6365+'Approvvigionamento energia'!I6365</f>
        <v>477.52099682053142</v>
      </c>
      <c r="K6365">
        <f>IF(MIN(LCOH!$C$18,J6365)&gt;=$P$48*LCOH!$C$18, MIN(LCOH!$C$18,J6365),0)</f>
        <v>477.52099682053142</v>
      </c>
      <c r="L6365">
        <f t="shared" si="199"/>
        <v>0</v>
      </c>
      <c r="M6365">
        <f>K6365/LCOH!$C$18</f>
        <v>0.31834733121368763</v>
      </c>
      <c r="N6365">
        <f>K6365/LCOH!$C$34</f>
        <v>9.2007899194707399</v>
      </c>
    </row>
    <row r="6366" spans="1:14" x14ac:dyDescent="0.35">
      <c r="A6366">
        <f>'Profilo fotovoltaico'!B6368*LCOH!$C$20</f>
        <v>0</v>
      </c>
      <c r="B6366">
        <f>'Profilo eolico'!B6368*LCOH!$C$21</f>
        <v>125.4</v>
      </c>
      <c r="C6366">
        <f>$P$35*'Profilo fotovoltaico'!B6368</f>
        <v>0</v>
      </c>
      <c r="D6366">
        <f>$Q$37*'Profilo eolico'!B6368</f>
        <v>731.66321577185636</v>
      </c>
      <c r="E6366">
        <f>$P$39*'Profilo fotovoltaico'!B6368+'Approvvigionamento energia'!$Q$39*'Profilo eolico'!B6368</f>
        <v>548.74741182889227</v>
      </c>
      <c r="F6366">
        <f>$P$41*'Profilo fotovoltaico'!B6368+'Approvvigionamento energia'!$Q$41*'Profilo eolico'!B6368</f>
        <v>365.83160788592818</v>
      </c>
      <c r="G6366">
        <f>$P$43*'Profilo fotovoltaico'!B6368+'Approvvigionamento energia'!$Q$43*'Profilo eolico'!B6368</f>
        <v>182.91580394296409</v>
      </c>
      <c r="H6366">
        <f t="shared" si="198"/>
        <v>1138.4335154826958</v>
      </c>
      <c r="I6366">
        <f>IF(LCOH!$C$28=Menu!$A$1,'Approvvigionamento energia'!C6366,0)+IF(LCOH!$C$28=Menu!$A$2,'Approvvigionamento energia'!D6366,0)+IF(LCOH!$C$28=Menu!$A$3,'Approvvigionamento energia'!E6366,0)+IF(LCOH!$C$28=Menu!$A$4,'Approvvigionamento energia'!F6366,0)+IF(LCOH!$C$28=Menu!$A$5,'Approvvigionamento energia'!G6366,0)+IF(LCOH!$C$28=Menu!$A$6,'Approvvigionamento energia'!H6366,0)</f>
        <v>365.83160788592818</v>
      </c>
      <c r="J6366">
        <f>'Approvvigionamento energia'!A6366+'Approvvigionamento energia'!B6366+'Approvvigionamento energia'!I6366</f>
        <v>491.23160788592816</v>
      </c>
      <c r="K6366">
        <f>IF(MIN(LCOH!$C$18,J6366)&gt;=$P$48*LCOH!$C$18, MIN(LCOH!$C$18,J6366),0)</f>
        <v>491.23160788592816</v>
      </c>
      <c r="L6366">
        <f t="shared" si="199"/>
        <v>0</v>
      </c>
      <c r="M6366">
        <f>K6366/LCOH!$C$18</f>
        <v>0.32748773859061875</v>
      </c>
      <c r="N6366">
        <f>K6366/LCOH!$C$34</f>
        <v>9.4649635430814669</v>
      </c>
    </row>
    <row r="6367" spans="1:14" x14ac:dyDescent="0.35">
      <c r="A6367">
        <f>'Profilo fotovoltaico'!B6369*LCOH!$C$20</f>
        <v>21</v>
      </c>
      <c r="B6367">
        <f>'Profilo eolico'!B6369*LCOH!$C$21</f>
        <v>125.7</v>
      </c>
      <c r="C6367">
        <f>$P$35*'Profilo fotovoltaico'!B6369</f>
        <v>154.44685594006339</v>
      </c>
      <c r="D6367">
        <f>$Q$37*'Profilo eolico'!B6369</f>
        <v>733.41360624021013</v>
      </c>
      <c r="E6367">
        <f>$P$39*'Profilo fotovoltaico'!B6369+'Approvvigionamento energia'!$Q$39*'Profilo eolico'!B6369</f>
        <v>588.67191866517339</v>
      </c>
      <c r="F6367">
        <f>$P$41*'Profilo fotovoltaico'!B6369+'Approvvigionamento energia'!$Q$41*'Profilo eolico'!B6369</f>
        <v>443.93023109013677</v>
      </c>
      <c r="G6367">
        <f>$P$43*'Profilo fotovoltaico'!B6369+'Approvvigionamento energia'!$Q$43*'Profilo eolico'!B6369</f>
        <v>299.18854351510004</v>
      </c>
      <c r="H6367">
        <f t="shared" si="198"/>
        <v>1138.4335154826958</v>
      </c>
      <c r="I6367">
        <f>IF(LCOH!$C$28=Menu!$A$1,'Approvvigionamento energia'!C6367,0)+IF(LCOH!$C$28=Menu!$A$2,'Approvvigionamento energia'!D6367,0)+IF(LCOH!$C$28=Menu!$A$3,'Approvvigionamento energia'!E6367,0)+IF(LCOH!$C$28=Menu!$A$4,'Approvvigionamento energia'!F6367,0)+IF(LCOH!$C$28=Menu!$A$5,'Approvvigionamento energia'!G6367,0)+IF(LCOH!$C$28=Menu!$A$6,'Approvvigionamento energia'!H6367,0)</f>
        <v>443.93023109013677</v>
      </c>
      <c r="J6367">
        <f>'Approvvigionamento energia'!A6367+'Approvvigionamento energia'!B6367+'Approvvigionamento energia'!I6367</f>
        <v>590.6302310901367</v>
      </c>
      <c r="K6367">
        <f>IF(MIN(LCOH!$C$18,J6367)&gt;=$P$48*LCOH!$C$18, MIN(LCOH!$C$18,J6367),0)</f>
        <v>590.6302310901367</v>
      </c>
      <c r="L6367">
        <f t="shared" si="199"/>
        <v>0</v>
      </c>
      <c r="M6367">
        <f>K6367/LCOH!$C$18</f>
        <v>0.39375348739342447</v>
      </c>
      <c r="N6367">
        <f>K6367/LCOH!$C$34</f>
        <v>11.380158595185678</v>
      </c>
    </row>
    <row r="6368" spans="1:14" x14ac:dyDescent="0.35">
      <c r="A6368">
        <f>'Profilo fotovoltaico'!B6370*LCOH!$C$20</f>
        <v>141</v>
      </c>
      <c r="B6368">
        <f>'Profilo eolico'!B6370*LCOH!$C$21</f>
        <v>122.39999999999999</v>
      </c>
      <c r="C6368">
        <f>$P$35*'Profilo fotovoltaico'!B6370</f>
        <v>1037.0003184547111</v>
      </c>
      <c r="D6368">
        <f>$Q$37*'Profilo eolico'!B6370</f>
        <v>714.1593110883191</v>
      </c>
      <c r="E6368">
        <f>$P$39*'Profilo fotovoltaico'!B6370+'Approvvigionamento energia'!$Q$39*'Profilo eolico'!B6370</f>
        <v>794.86956292991704</v>
      </c>
      <c r="F6368">
        <f>$P$41*'Profilo fotovoltaico'!B6370+'Approvvigionamento energia'!$Q$41*'Profilo eolico'!B6370</f>
        <v>875.57981477151509</v>
      </c>
      <c r="G6368">
        <f>$P$43*'Profilo fotovoltaico'!B6370+'Approvvigionamento energia'!$Q$43*'Profilo eolico'!B6370</f>
        <v>956.29006661311314</v>
      </c>
      <c r="H6368">
        <f t="shared" si="198"/>
        <v>1138.4335154826958</v>
      </c>
      <c r="I6368">
        <f>IF(LCOH!$C$28=Menu!$A$1,'Approvvigionamento energia'!C6368,0)+IF(LCOH!$C$28=Menu!$A$2,'Approvvigionamento energia'!D6368,0)+IF(LCOH!$C$28=Menu!$A$3,'Approvvigionamento energia'!E6368,0)+IF(LCOH!$C$28=Menu!$A$4,'Approvvigionamento energia'!F6368,0)+IF(LCOH!$C$28=Menu!$A$5,'Approvvigionamento energia'!G6368,0)+IF(LCOH!$C$28=Menu!$A$6,'Approvvigionamento energia'!H6368,0)</f>
        <v>875.57981477151509</v>
      </c>
      <c r="J6368">
        <f>'Approvvigionamento energia'!A6368+'Approvvigionamento energia'!B6368+'Approvvigionamento energia'!I6368</f>
        <v>1138.9798147715151</v>
      </c>
      <c r="K6368">
        <f>IF(MIN(LCOH!$C$18,J6368)&gt;=$P$48*LCOH!$C$18, MIN(LCOH!$C$18,J6368),0)</f>
        <v>1138.9798147715151</v>
      </c>
      <c r="L6368">
        <f t="shared" si="199"/>
        <v>0</v>
      </c>
      <c r="M6368">
        <f>K6368/LCOH!$C$18</f>
        <v>0.75931987651434341</v>
      </c>
      <c r="N6368">
        <f>K6368/LCOH!$C$34</f>
        <v>21.94566117093478</v>
      </c>
    </row>
    <row r="6369" spans="1:14" x14ac:dyDescent="0.35">
      <c r="A6369">
        <f>'Profilo fotovoltaico'!B6371*LCOH!$C$20</f>
        <v>298</v>
      </c>
      <c r="B6369">
        <f>'Profilo eolico'!B6371*LCOH!$C$21</f>
        <v>159.70000000000002</v>
      </c>
      <c r="C6369">
        <f>$P$35*'Profilo fotovoltaico'!B6371</f>
        <v>2191.6744319113754</v>
      </c>
      <c r="D6369">
        <f>$Q$37*'Profilo eolico'!B6371</f>
        <v>931.79119265363204</v>
      </c>
      <c r="E6369">
        <f>$P$39*'Profilo fotovoltaico'!B6371+'Approvvigionamento energia'!$Q$39*'Profilo eolico'!B6371</f>
        <v>1246.7620024680677</v>
      </c>
      <c r="F6369">
        <f>$P$41*'Profilo fotovoltaico'!B6371+'Approvvigionamento energia'!$Q$41*'Profilo eolico'!B6371</f>
        <v>1561.7328122825038</v>
      </c>
      <c r="G6369">
        <f>$P$43*'Profilo fotovoltaico'!B6371+'Approvvigionamento energia'!$Q$43*'Profilo eolico'!B6371</f>
        <v>1876.7036220969394</v>
      </c>
      <c r="H6369">
        <f t="shared" si="198"/>
        <v>1138.4335154826958</v>
      </c>
      <c r="I6369">
        <f>IF(LCOH!$C$28=Menu!$A$1,'Approvvigionamento energia'!C6369,0)+IF(LCOH!$C$28=Menu!$A$2,'Approvvigionamento energia'!D6369,0)+IF(LCOH!$C$28=Menu!$A$3,'Approvvigionamento energia'!E6369,0)+IF(LCOH!$C$28=Menu!$A$4,'Approvvigionamento energia'!F6369,0)+IF(LCOH!$C$28=Menu!$A$5,'Approvvigionamento energia'!G6369,0)+IF(LCOH!$C$28=Menu!$A$6,'Approvvigionamento energia'!H6369,0)</f>
        <v>1561.7328122825038</v>
      </c>
      <c r="J6369">
        <f>'Approvvigionamento energia'!A6369+'Approvvigionamento energia'!B6369+'Approvvigionamento energia'!I6369</f>
        <v>2019.4328122825038</v>
      </c>
      <c r="K6369">
        <f>IF(MIN(LCOH!$C$18,J6369)&gt;=$P$48*LCOH!$C$18, MIN(LCOH!$C$18,J6369),0)</f>
        <v>1500</v>
      </c>
      <c r="L6369">
        <f t="shared" si="199"/>
        <v>519.43281228250385</v>
      </c>
      <c r="M6369">
        <f>K6369/LCOH!$C$18</f>
        <v>1</v>
      </c>
      <c r="N6369">
        <f>K6369/LCOH!$C$34</f>
        <v>28.901734104046245</v>
      </c>
    </row>
    <row r="6370" spans="1:14" x14ac:dyDescent="0.35">
      <c r="A6370">
        <f>'Profilo fotovoltaico'!B6372*LCOH!$C$20</f>
        <v>437</v>
      </c>
      <c r="B6370">
        <f>'Profilo eolico'!B6372*LCOH!$C$21</f>
        <v>173.6</v>
      </c>
      <c r="C6370">
        <f>$P$35*'Profilo fotovoltaico'!B6372</f>
        <v>3213.9655259908423</v>
      </c>
      <c r="D6370">
        <f>$Q$37*'Profilo eolico'!B6372</f>
        <v>1012.8926176873546</v>
      </c>
      <c r="E6370">
        <f>$P$39*'Profilo fotovoltaico'!B6372+'Approvvigionamento energia'!$Q$39*'Profilo eolico'!B6372</f>
        <v>1563.1608447632266</v>
      </c>
      <c r="F6370">
        <f>$P$41*'Profilo fotovoltaico'!B6372+'Approvvigionamento energia'!$Q$41*'Profilo eolico'!B6372</f>
        <v>2113.4290718390985</v>
      </c>
      <c r="G6370">
        <f>$P$43*'Profilo fotovoltaico'!B6372+'Approvvigionamento energia'!$Q$43*'Profilo eolico'!B6372</f>
        <v>2663.6972989149704</v>
      </c>
      <c r="H6370">
        <f t="shared" si="198"/>
        <v>1138.4335154826958</v>
      </c>
      <c r="I6370">
        <f>IF(LCOH!$C$28=Menu!$A$1,'Approvvigionamento energia'!C6370,0)+IF(LCOH!$C$28=Menu!$A$2,'Approvvigionamento energia'!D6370,0)+IF(LCOH!$C$28=Menu!$A$3,'Approvvigionamento energia'!E6370,0)+IF(LCOH!$C$28=Menu!$A$4,'Approvvigionamento energia'!F6370,0)+IF(LCOH!$C$28=Menu!$A$5,'Approvvigionamento energia'!G6370,0)+IF(LCOH!$C$28=Menu!$A$6,'Approvvigionamento energia'!H6370,0)</f>
        <v>2113.4290718390985</v>
      </c>
      <c r="J6370">
        <f>'Approvvigionamento energia'!A6370+'Approvvigionamento energia'!B6370+'Approvvigionamento energia'!I6370</f>
        <v>2724.0290718390984</v>
      </c>
      <c r="K6370">
        <f>IF(MIN(LCOH!$C$18,J6370)&gt;=$P$48*LCOH!$C$18, MIN(LCOH!$C$18,J6370),0)</f>
        <v>1500</v>
      </c>
      <c r="L6370">
        <f t="shared" si="199"/>
        <v>1224.0290718390984</v>
      </c>
      <c r="M6370">
        <f>K6370/LCOH!$C$18</f>
        <v>1</v>
      </c>
      <c r="N6370">
        <f>K6370/LCOH!$C$34</f>
        <v>28.901734104046245</v>
      </c>
    </row>
    <row r="6371" spans="1:14" x14ac:dyDescent="0.35">
      <c r="A6371">
        <f>'Profilo fotovoltaico'!B6373*LCOH!$C$20</f>
        <v>535</v>
      </c>
      <c r="B6371">
        <f>'Profilo eolico'!B6373*LCOH!$C$21</f>
        <v>168.7</v>
      </c>
      <c r="C6371">
        <f>$P$35*'Profilo fotovoltaico'!B6373</f>
        <v>3934.7175203778052</v>
      </c>
      <c r="D6371">
        <f>$Q$37*'Profilo eolico'!B6373</f>
        <v>984.3029067042437</v>
      </c>
      <c r="E6371">
        <f>$P$39*'Profilo fotovoltaico'!B6373+'Approvvigionamento energia'!$Q$39*'Profilo eolico'!B6373</f>
        <v>1721.9065601226339</v>
      </c>
      <c r="F6371">
        <f>$P$41*'Profilo fotovoltaico'!B6373+'Approvvigionamento energia'!$Q$41*'Profilo eolico'!B6373</f>
        <v>2459.5102135410243</v>
      </c>
      <c r="G6371">
        <f>$P$43*'Profilo fotovoltaico'!B6373+'Approvvigionamento energia'!$Q$43*'Profilo eolico'!B6373</f>
        <v>3197.1138669594152</v>
      </c>
      <c r="H6371">
        <f t="shared" si="198"/>
        <v>1138.4335154826958</v>
      </c>
      <c r="I6371">
        <f>IF(LCOH!$C$28=Menu!$A$1,'Approvvigionamento energia'!C6371,0)+IF(LCOH!$C$28=Menu!$A$2,'Approvvigionamento energia'!D6371,0)+IF(LCOH!$C$28=Menu!$A$3,'Approvvigionamento energia'!E6371,0)+IF(LCOH!$C$28=Menu!$A$4,'Approvvigionamento energia'!F6371,0)+IF(LCOH!$C$28=Menu!$A$5,'Approvvigionamento energia'!G6371,0)+IF(LCOH!$C$28=Menu!$A$6,'Approvvigionamento energia'!H6371,0)</f>
        <v>2459.5102135410243</v>
      </c>
      <c r="J6371">
        <f>'Approvvigionamento energia'!A6371+'Approvvigionamento energia'!B6371+'Approvvigionamento energia'!I6371</f>
        <v>3163.2102135410241</v>
      </c>
      <c r="K6371">
        <f>IF(MIN(LCOH!$C$18,J6371)&gt;=$P$48*LCOH!$C$18, MIN(LCOH!$C$18,J6371),0)</f>
        <v>1500</v>
      </c>
      <c r="L6371">
        <f t="shared" si="199"/>
        <v>1663.2102135410241</v>
      </c>
      <c r="M6371">
        <f>K6371/LCOH!$C$18</f>
        <v>1</v>
      </c>
      <c r="N6371">
        <f>K6371/LCOH!$C$34</f>
        <v>28.901734104046245</v>
      </c>
    </row>
    <row r="6372" spans="1:14" x14ac:dyDescent="0.35">
      <c r="A6372">
        <f>'Profilo fotovoltaico'!B6374*LCOH!$C$20</f>
        <v>580</v>
      </c>
      <c r="B6372">
        <f>'Profilo eolico'!B6374*LCOH!$C$21</f>
        <v>164.6</v>
      </c>
      <c r="C6372">
        <f>$P$35*'Profilo fotovoltaico'!B6374</f>
        <v>4265.6750688207976</v>
      </c>
      <c r="D6372">
        <f>$Q$37*'Profilo eolico'!B6374</f>
        <v>960.3809036367428</v>
      </c>
      <c r="E6372">
        <f>$P$39*'Profilo fotovoltaico'!B6374+'Approvvigionamento energia'!$Q$39*'Profilo eolico'!B6374</f>
        <v>1786.7044449327564</v>
      </c>
      <c r="F6372">
        <f>$P$41*'Profilo fotovoltaico'!B6374+'Approvvigionamento energia'!$Q$41*'Profilo eolico'!B6374</f>
        <v>2613.0279862287703</v>
      </c>
      <c r="G6372">
        <f>$P$43*'Profilo fotovoltaico'!B6374+'Approvvigionamento energia'!$Q$43*'Profilo eolico'!B6374</f>
        <v>3439.3515275247837</v>
      </c>
      <c r="H6372">
        <f t="shared" si="198"/>
        <v>1138.4335154826958</v>
      </c>
      <c r="I6372">
        <f>IF(LCOH!$C$28=Menu!$A$1,'Approvvigionamento energia'!C6372,0)+IF(LCOH!$C$28=Menu!$A$2,'Approvvigionamento energia'!D6372,0)+IF(LCOH!$C$28=Menu!$A$3,'Approvvigionamento energia'!E6372,0)+IF(LCOH!$C$28=Menu!$A$4,'Approvvigionamento energia'!F6372,0)+IF(LCOH!$C$28=Menu!$A$5,'Approvvigionamento energia'!G6372,0)+IF(LCOH!$C$28=Menu!$A$6,'Approvvigionamento energia'!H6372,0)</f>
        <v>2613.0279862287703</v>
      </c>
      <c r="J6372">
        <f>'Approvvigionamento energia'!A6372+'Approvvigionamento energia'!B6372+'Approvvigionamento energia'!I6372</f>
        <v>3357.6279862287702</v>
      </c>
      <c r="K6372">
        <f>IF(MIN(LCOH!$C$18,J6372)&gt;=$P$48*LCOH!$C$18, MIN(LCOH!$C$18,J6372),0)</f>
        <v>1500</v>
      </c>
      <c r="L6372">
        <f t="shared" si="199"/>
        <v>1857.6279862287702</v>
      </c>
      <c r="M6372">
        <f>K6372/LCOH!$C$18</f>
        <v>1</v>
      </c>
      <c r="N6372">
        <f>K6372/LCOH!$C$34</f>
        <v>28.901734104046245</v>
      </c>
    </row>
    <row r="6373" spans="1:14" x14ac:dyDescent="0.35">
      <c r="A6373">
        <f>'Profilo fotovoltaico'!B6375*LCOH!$C$20</f>
        <v>580</v>
      </c>
      <c r="B6373">
        <f>'Profilo eolico'!B6375*LCOH!$C$21</f>
        <v>164.5</v>
      </c>
      <c r="C6373">
        <f>$P$35*'Profilo fotovoltaico'!B6375</f>
        <v>4265.6750688207976</v>
      </c>
      <c r="D6373">
        <f>$Q$37*'Profilo eolico'!B6375</f>
        <v>959.7974401472917</v>
      </c>
      <c r="E6373">
        <f>$P$39*'Profilo fotovoltaico'!B6375+'Approvvigionamento energia'!$Q$39*'Profilo eolico'!B6375</f>
        <v>1786.2668473156682</v>
      </c>
      <c r="F6373">
        <f>$P$41*'Profilo fotovoltaico'!B6375+'Approvvigionamento energia'!$Q$41*'Profilo eolico'!B6375</f>
        <v>2612.7362544840448</v>
      </c>
      <c r="G6373">
        <f>$P$43*'Profilo fotovoltaico'!B6375+'Approvvigionamento energia'!$Q$43*'Profilo eolico'!B6375</f>
        <v>3439.205661652421</v>
      </c>
      <c r="H6373">
        <f t="shared" si="198"/>
        <v>1138.4335154826958</v>
      </c>
      <c r="I6373">
        <f>IF(LCOH!$C$28=Menu!$A$1,'Approvvigionamento energia'!C6373,0)+IF(LCOH!$C$28=Menu!$A$2,'Approvvigionamento energia'!D6373,0)+IF(LCOH!$C$28=Menu!$A$3,'Approvvigionamento energia'!E6373,0)+IF(LCOH!$C$28=Menu!$A$4,'Approvvigionamento energia'!F6373,0)+IF(LCOH!$C$28=Menu!$A$5,'Approvvigionamento energia'!G6373,0)+IF(LCOH!$C$28=Menu!$A$6,'Approvvigionamento energia'!H6373,0)</f>
        <v>2612.7362544840448</v>
      </c>
      <c r="J6373">
        <f>'Approvvigionamento energia'!A6373+'Approvvigionamento energia'!B6373+'Approvvigionamento energia'!I6373</f>
        <v>3357.2362544840448</v>
      </c>
      <c r="K6373">
        <f>IF(MIN(LCOH!$C$18,J6373)&gt;=$P$48*LCOH!$C$18, MIN(LCOH!$C$18,J6373),0)</f>
        <v>1500</v>
      </c>
      <c r="L6373">
        <f t="shared" si="199"/>
        <v>1857.2362544840448</v>
      </c>
      <c r="M6373">
        <f>K6373/LCOH!$C$18</f>
        <v>1</v>
      </c>
      <c r="N6373">
        <f>K6373/LCOH!$C$34</f>
        <v>28.901734104046245</v>
      </c>
    </row>
    <row r="6374" spans="1:14" x14ac:dyDescent="0.35">
      <c r="A6374">
        <f>'Profilo fotovoltaico'!B6376*LCOH!$C$20</f>
        <v>545</v>
      </c>
      <c r="B6374">
        <f>'Profilo eolico'!B6376*LCOH!$C$21</f>
        <v>165.5</v>
      </c>
      <c r="C6374">
        <f>$P$35*'Profilo fotovoltaico'!B6376</f>
        <v>4008.2636422540259</v>
      </c>
      <c r="D6374">
        <f>$Q$37*'Profilo eolico'!B6376</f>
        <v>965.63207504180411</v>
      </c>
      <c r="E6374">
        <f>$P$39*'Profilo fotovoltaico'!B6376+'Approvvigionamento energia'!$Q$39*'Profilo eolico'!B6376</f>
        <v>1726.2899668448595</v>
      </c>
      <c r="F6374">
        <f>$P$41*'Profilo fotovoltaico'!B6376+'Approvvigionamento energia'!$Q$41*'Profilo eolico'!B6376</f>
        <v>2486.9478586479149</v>
      </c>
      <c r="G6374">
        <f>$P$43*'Profilo fotovoltaico'!B6376+'Approvvigionamento energia'!$Q$43*'Profilo eolico'!B6376</f>
        <v>3247.6057504509704</v>
      </c>
      <c r="H6374">
        <f t="shared" si="198"/>
        <v>1138.4335154826958</v>
      </c>
      <c r="I6374">
        <f>IF(LCOH!$C$28=Menu!$A$1,'Approvvigionamento energia'!C6374,0)+IF(LCOH!$C$28=Menu!$A$2,'Approvvigionamento energia'!D6374,0)+IF(LCOH!$C$28=Menu!$A$3,'Approvvigionamento energia'!E6374,0)+IF(LCOH!$C$28=Menu!$A$4,'Approvvigionamento energia'!F6374,0)+IF(LCOH!$C$28=Menu!$A$5,'Approvvigionamento energia'!G6374,0)+IF(LCOH!$C$28=Menu!$A$6,'Approvvigionamento energia'!H6374,0)</f>
        <v>2486.9478586479149</v>
      </c>
      <c r="J6374">
        <f>'Approvvigionamento energia'!A6374+'Approvvigionamento energia'!B6374+'Approvvigionamento energia'!I6374</f>
        <v>3197.4478586479149</v>
      </c>
      <c r="K6374">
        <f>IF(MIN(LCOH!$C$18,J6374)&gt;=$P$48*LCOH!$C$18, MIN(LCOH!$C$18,J6374),0)</f>
        <v>1500</v>
      </c>
      <c r="L6374">
        <f t="shared" si="199"/>
        <v>1697.4478586479149</v>
      </c>
      <c r="M6374">
        <f>K6374/LCOH!$C$18</f>
        <v>1</v>
      </c>
      <c r="N6374">
        <f>K6374/LCOH!$C$34</f>
        <v>28.901734104046245</v>
      </c>
    </row>
    <row r="6375" spans="1:14" x14ac:dyDescent="0.35">
      <c r="A6375">
        <f>'Profilo fotovoltaico'!B6377*LCOH!$C$20</f>
        <v>472</v>
      </c>
      <c r="B6375">
        <f>'Profilo eolico'!B6377*LCOH!$C$21</f>
        <v>165.5</v>
      </c>
      <c r="C6375">
        <f>$P$35*'Profilo fotovoltaico'!B6377</f>
        <v>3471.3769525576145</v>
      </c>
      <c r="D6375">
        <f>$Q$37*'Profilo eolico'!B6377</f>
        <v>965.63207504180411</v>
      </c>
      <c r="E6375">
        <f>$P$39*'Profilo fotovoltaico'!B6377+'Approvvigionamento energia'!$Q$39*'Profilo eolico'!B6377</f>
        <v>1592.0682944207565</v>
      </c>
      <c r="F6375">
        <f>$P$41*'Profilo fotovoltaico'!B6377+'Approvvigionamento energia'!$Q$41*'Profilo eolico'!B6377</f>
        <v>2218.5045137997095</v>
      </c>
      <c r="G6375">
        <f>$P$43*'Profilo fotovoltaico'!B6377+'Approvvigionamento energia'!$Q$43*'Profilo eolico'!B6377</f>
        <v>2844.940733178662</v>
      </c>
      <c r="H6375">
        <f t="shared" si="198"/>
        <v>1138.4335154826958</v>
      </c>
      <c r="I6375">
        <f>IF(LCOH!$C$28=Menu!$A$1,'Approvvigionamento energia'!C6375,0)+IF(LCOH!$C$28=Menu!$A$2,'Approvvigionamento energia'!D6375,0)+IF(LCOH!$C$28=Menu!$A$3,'Approvvigionamento energia'!E6375,0)+IF(LCOH!$C$28=Menu!$A$4,'Approvvigionamento energia'!F6375,0)+IF(LCOH!$C$28=Menu!$A$5,'Approvvigionamento energia'!G6375,0)+IF(LCOH!$C$28=Menu!$A$6,'Approvvigionamento energia'!H6375,0)</f>
        <v>2218.5045137997095</v>
      </c>
      <c r="J6375">
        <f>'Approvvigionamento energia'!A6375+'Approvvigionamento energia'!B6375+'Approvvigionamento energia'!I6375</f>
        <v>2856.0045137997095</v>
      </c>
      <c r="K6375">
        <f>IF(MIN(LCOH!$C$18,J6375)&gt;=$P$48*LCOH!$C$18, MIN(LCOH!$C$18,J6375),0)</f>
        <v>1500</v>
      </c>
      <c r="L6375">
        <f t="shared" si="199"/>
        <v>1356.0045137997095</v>
      </c>
      <c r="M6375">
        <f>K6375/LCOH!$C$18</f>
        <v>1</v>
      </c>
      <c r="N6375">
        <f>K6375/LCOH!$C$34</f>
        <v>28.901734104046245</v>
      </c>
    </row>
    <row r="6376" spans="1:14" x14ac:dyDescent="0.35">
      <c r="A6376">
        <f>'Profilo fotovoltaico'!B6378*LCOH!$C$20</f>
        <v>369</v>
      </c>
      <c r="B6376">
        <f>'Profilo eolico'!B6378*LCOH!$C$21</f>
        <v>159.89999999999998</v>
      </c>
      <c r="C6376">
        <f>$P$35*'Profilo fotovoltaico'!B6378</f>
        <v>2713.8518972325419</v>
      </c>
      <c r="D6376">
        <f>$Q$37*'Profilo eolico'!B6378</f>
        <v>932.95811963253448</v>
      </c>
      <c r="E6376">
        <f>$P$39*'Profilo fotovoltaico'!B6378+'Approvvigionamento energia'!$Q$39*'Profilo eolico'!B6378</f>
        <v>1378.1815640325362</v>
      </c>
      <c r="F6376">
        <f>$P$41*'Profilo fotovoltaico'!B6378+'Approvvigionamento energia'!$Q$41*'Profilo eolico'!B6378</f>
        <v>1823.4050084325381</v>
      </c>
      <c r="G6376">
        <f>$P$43*'Profilo fotovoltaico'!B6378+'Approvvigionamento energia'!$Q$43*'Profilo eolico'!B6378</f>
        <v>2268.6284528325405</v>
      </c>
      <c r="H6376">
        <f t="shared" si="198"/>
        <v>1138.4335154826958</v>
      </c>
      <c r="I6376">
        <f>IF(LCOH!$C$28=Menu!$A$1,'Approvvigionamento energia'!C6376,0)+IF(LCOH!$C$28=Menu!$A$2,'Approvvigionamento energia'!D6376,0)+IF(LCOH!$C$28=Menu!$A$3,'Approvvigionamento energia'!E6376,0)+IF(LCOH!$C$28=Menu!$A$4,'Approvvigionamento energia'!F6376,0)+IF(LCOH!$C$28=Menu!$A$5,'Approvvigionamento energia'!G6376,0)+IF(LCOH!$C$28=Menu!$A$6,'Approvvigionamento energia'!H6376,0)</f>
        <v>1823.4050084325381</v>
      </c>
      <c r="J6376">
        <f>'Approvvigionamento energia'!A6376+'Approvvigionamento energia'!B6376+'Approvvigionamento energia'!I6376</f>
        <v>2352.3050084325382</v>
      </c>
      <c r="K6376">
        <f>IF(MIN(LCOH!$C$18,J6376)&gt;=$P$48*LCOH!$C$18, MIN(LCOH!$C$18,J6376),0)</f>
        <v>1500</v>
      </c>
      <c r="L6376">
        <f t="shared" si="199"/>
        <v>852.30500843253822</v>
      </c>
      <c r="M6376">
        <f>K6376/LCOH!$C$18</f>
        <v>1</v>
      </c>
      <c r="N6376">
        <f>K6376/LCOH!$C$34</f>
        <v>28.901734104046245</v>
      </c>
    </row>
    <row r="6377" spans="1:14" x14ac:dyDescent="0.35">
      <c r="A6377">
        <f>'Profilo fotovoltaico'!B6379*LCOH!$C$20</f>
        <v>226</v>
      </c>
      <c r="B6377">
        <f>'Profilo eolico'!B6379*LCOH!$C$21</f>
        <v>153.6</v>
      </c>
      <c r="C6377">
        <f>$P$35*'Profilo fotovoltaico'!B6379</f>
        <v>1662.1423544025868</v>
      </c>
      <c r="D6377">
        <f>$Q$37*'Profilo eolico'!B6379</f>
        <v>896.19991979710619</v>
      </c>
      <c r="E6377">
        <f>$P$39*'Profilo fotovoltaico'!B6379+'Approvvigionamento energia'!$Q$39*'Profilo eolico'!B6379</f>
        <v>1087.6855284484764</v>
      </c>
      <c r="F6377">
        <f>$P$41*'Profilo fotovoltaico'!B6379+'Approvvigionamento energia'!$Q$41*'Profilo eolico'!B6379</f>
        <v>1279.1711370998464</v>
      </c>
      <c r="G6377">
        <f>$P$43*'Profilo fotovoltaico'!B6379+'Approvvigionamento energia'!$Q$43*'Profilo eolico'!B6379</f>
        <v>1470.6567457512167</v>
      </c>
      <c r="H6377">
        <f t="shared" si="198"/>
        <v>1138.4335154826958</v>
      </c>
      <c r="I6377">
        <f>IF(LCOH!$C$28=Menu!$A$1,'Approvvigionamento energia'!C6377,0)+IF(LCOH!$C$28=Menu!$A$2,'Approvvigionamento energia'!D6377,0)+IF(LCOH!$C$28=Menu!$A$3,'Approvvigionamento energia'!E6377,0)+IF(LCOH!$C$28=Menu!$A$4,'Approvvigionamento energia'!F6377,0)+IF(LCOH!$C$28=Menu!$A$5,'Approvvigionamento energia'!G6377,0)+IF(LCOH!$C$28=Menu!$A$6,'Approvvigionamento energia'!H6377,0)</f>
        <v>1279.1711370998464</v>
      </c>
      <c r="J6377">
        <f>'Approvvigionamento energia'!A6377+'Approvvigionamento energia'!B6377+'Approvvigionamento energia'!I6377</f>
        <v>1658.7711370998463</v>
      </c>
      <c r="K6377">
        <f>IF(MIN(LCOH!$C$18,J6377)&gt;=$P$48*LCOH!$C$18, MIN(LCOH!$C$18,J6377),0)</f>
        <v>1500</v>
      </c>
      <c r="L6377">
        <f t="shared" si="199"/>
        <v>158.77113709984633</v>
      </c>
      <c r="M6377">
        <f>K6377/LCOH!$C$18</f>
        <v>1</v>
      </c>
      <c r="N6377">
        <f>K6377/LCOH!$C$34</f>
        <v>28.901734104046245</v>
      </c>
    </row>
    <row r="6378" spans="1:14" x14ac:dyDescent="0.35">
      <c r="A6378">
        <f>'Profilo fotovoltaico'!B6380*LCOH!$C$20</f>
        <v>77</v>
      </c>
      <c r="B6378">
        <f>'Profilo eolico'!B6380*LCOH!$C$21</f>
        <v>137.9</v>
      </c>
      <c r="C6378">
        <f>$P$35*'Profilo fotovoltaico'!B6380</f>
        <v>566.30513844689904</v>
      </c>
      <c r="D6378">
        <f>$Q$37*'Profilo eolico'!B6380</f>
        <v>804.59615195326148</v>
      </c>
      <c r="E6378">
        <f>$P$39*'Profilo fotovoltaico'!B6380+'Approvvigionamento energia'!$Q$39*'Profilo eolico'!B6380</f>
        <v>745.02339857667084</v>
      </c>
      <c r="F6378">
        <f>$P$41*'Profilo fotovoltaico'!B6380+'Approvvigionamento energia'!$Q$41*'Profilo eolico'!B6380</f>
        <v>685.45064520008032</v>
      </c>
      <c r="G6378">
        <f>$P$43*'Profilo fotovoltaico'!B6380+'Approvvigionamento energia'!$Q$43*'Profilo eolico'!B6380</f>
        <v>625.87789182348968</v>
      </c>
      <c r="H6378">
        <f t="shared" si="198"/>
        <v>1138.4335154826958</v>
      </c>
      <c r="I6378">
        <f>IF(LCOH!$C$28=Menu!$A$1,'Approvvigionamento energia'!C6378,0)+IF(LCOH!$C$28=Menu!$A$2,'Approvvigionamento energia'!D6378,0)+IF(LCOH!$C$28=Menu!$A$3,'Approvvigionamento energia'!E6378,0)+IF(LCOH!$C$28=Menu!$A$4,'Approvvigionamento energia'!F6378,0)+IF(LCOH!$C$28=Menu!$A$5,'Approvvigionamento energia'!G6378,0)+IF(LCOH!$C$28=Menu!$A$6,'Approvvigionamento energia'!H6378,0)</f>
        <v>685.45064520008032</v>
      </c>
      <c r="J6378">
        <f>'Approvvigionamento energia'!A6378+'Approvvigionamento energia'!B6378+'Approvvigionamento energia'!I6378</f>
        <v>900.35064520008029</v>
      </c>
      <c r="K6378">
        <f>IF(MIN(LCOH!$C$18,J6378)&gt;=$P$48*LCOH!$C$18, MIN(LCOH!$C$18,J6378),0)</f>
        <v>900.35064520008029</v>
      </c>
      <c r="L6378">
        <f t="shared" si="199"/>
        <v>0</v>
      </c>
      <c r="M6378">
        <f>K6378/LCOH!$C$18</f>
        <v>0.60023376346672019</v>
      </c>
      <c r="N6378">
        <f>K6378/LCOH!$C$34</f>
        <v>17.347796631986132</v>
      </c>
    </row>
    <row r="6379" spans="1:14" x14ac:dyDescent="0.35">
      <c r="A6379">
        <f>'Profilo fotovoltaico'!B6381*LCOH!$C$20</f>
        <v>0</v>
      </c>
      <c r="B6379">
        <f>'Profilo eolico'!B6381*LCOH!$C$21</f>
        <v>130</v>
      </c>
      <c r="C6379">
        <f>$P$35*'Profilo fotovoltaico'!B6381</f>
        <v>0</v>
      </c>
      <c r="D6379">
        <f>$Q$37*'Profilo eolico'!B6381</f>
        <v>758.50253628661346</v>
      </c>
      <c r="E6379">
        <f>$P$39*'Profilo fotovoltaico'!B6381+'Approvvigionamento energia'!$Q$39*'Profilo eolico'!B6381</f>
        <v>568.87690221496007</v>
      </c>
      <c r="F6379">
        <f>$P$41*'Profilo fotovoltaico'!B6381+'Approvvigionamento energia'!$Q$41*'Profilo eolico'!B6381</f>
        <v>379.25126814330673</v>
      </c>
      <c r="G6379">
        <f>$P$43*'Profilo fotovoltaico'!B6381+'Approvvigionamento energia'!$Q$43*'Profilo eolico'!B6381</f>
        <v>189.62563407165337</v>
      </c>
      <c r="H6379">
        <f t="shared" si="198"/>
        <v>1138.4335154826958</v>
      </c>
      <c r="I6379">
        <f>IF(LCOH!$C$28=Menu!$A$1,'Approvvigionamento energia'!C6379,0)+IF(LCOH!$C$28=Menu!$A$2,'Approvvigionamento energia'!D6379,0)+IF(LCOH!$C$28=Menu!$A$3,'Approvvigionamento energia'!E6379,0)+IF(LCOH!$C$28=Menu!$A$4,'Approvvigionamento energia'!F6379,0)+IF(LCOH!$C$28=Menu!$A$5,'Approvvigionamento energia'!G6379,0)+IF(LCOH!$C$28=Menu!$A$6,'Approvvigionamento energia'!H6379,0)</f>
        <v>379.25126814330673</v>
      </c>
      <c r="J6379">
        <f>'Approvvigionamento energia'!A6379+'Approvvigionamento energia'!B6379+'Approvvigionamento energia'!I6379</f>
        <v>509.25126814330673</v>
      </c>
      <c r="K6379">
        <f>IF(MIN(LCOH!$C$18,J6379)&gt;=$P$48*LCOH!$C$18, MIN(LCOH!$C$18,J6379),0)</f>
        <v>509.25126814330673</v>
      </c>
      <c r="L6379">
        <f t="shared" si="199"/>
        <v>0</v>
      </c>
      <c r="M6379">
        <f>K6379/LCOH!$C$18</f>
        <v>0.33950084542887116</v>
      </c>
      <c r="N6379">
        <f>K6379/LCOH!$C$34</f>
        <v>9.8121631626841381</v>
      </c>
    </row>
    <row r="6380" spans="1:14" x14ac:dyDescent="0.35">
      <c r="A6380">
        <f>'Profilo fotovoltaico'!B6382*LCOH!$C$20</f>
        <v>0</v>
      </c>
      <c r="B6380">
        <f>'Profilo eolico'!B6382*LCOH!$C$21</f>
        <v>109.39999999999999</v>
      </c>
      <c r="C6380">
        <f>$P$35*'Profilo fotovoltaico'!B6382</f>
        <v>0</v>
      </c>
      <c r="D6380">
        <f>$Q$37*'Profilo eolico'!B6382</f>
        <v>638.30905745965777</v>
      </c>
      <c r="E6380">
        <f>$P$39*'Profilo fotovoltaico'!B6382+'Approvvigionamento energia'!$Q$39*'Profilo eolico'!B6382</f>
        <v>478.7317930947433</v>
      </c>
      <c r="F6380">
        <f>$P$41*'Profilo fotovoltaico'!B6382+'Approvvigionamento energia'!$Q$41*'Profilo eolico'!B6382</f>
        <v>319.15452872982888</v>
      </c>
      <c r="G6380">
        <f>$P$43*'Profilo fotovoltaico'!B6382+'Approvvigionamento energia'!$Q$43*'Profilo eolico'!B6382</f>
        <v>159.57726436491444</v>
      </c>
      <c r="H6380">
        <f t="shared" si="198"/>
        <v>1138.4335154826958</v>
      </c>
      <c r="I6380">
        <f>IF(LCOH!$C$28=Menu!$A$1,'Approvvigionamento energia'!C6380,0)+IF(LCOH!$C$28=Menu!$A$2,'Approvvigionamento energia'!D6380,0)+IF(LCOH!$C$28=Menu!$A$3,'Approvvigionamento energia'!E6380,0)+IF(LCOH!$C$28=Menu!$A$4,'Approvvigionamento energia'!F6380,0)+IF(LCOH!$C$28=Menu!$A$5,'Approvvigionamento energia'!G6380,0)+IF(LCOH!$C$28=Menu!$A$6,'Approvvigionamento energia'!H6380,0)</f>
        <v>319.15452872982888</v>
      </c>
      <c r="J6380">
        <f>'Approvvigionamento energia'!A6380+'Approvvigionamento energia'!B6380+'Approvvigionamento energia'!I6380</f>
        <v>428.55452872982886</v>
      </c>
      <c r="K6380">
        <f>IF(MIN(LCOH!$C$18,J6380)&gt;=$P$48*LCOH!$C$18, MIN(LCOH!$C$18,J6380),0)</f>
        <v>428.55452872982886</v>
      </c>
      <c r="L6380">
        <f t="shared" si="199"/>
        <v>0</v>
      </c>
      <c r="M6380">
        <f>K6380/LCOH!$C$18</f>
        <v>0.28570301915321922</v>
      </c>
      <c r="N6380">
        <f>K6380/LCOH!$C$34</f>
        <v>8.2573126922895739</v>
      </c>
    </row>
    <row r="6381" spans="1:14" x14ac:dyDescent="0.35">
      <c r="A6381">
        <f>'Profilo fotovoltaico'!B6383*LCOH!$C$20</f>
        <v>0</v>
      </c>
      <c r="B6381">
        <f>'Profilo eolico'!B6383*LCOH!$C$21</f>
        <v>87.1</v>
      </c>
      <c r="C6381">
        <f>$P$35*'Profilo fotovoltaico'!B6383</f>
        <v>0</v>
      </c>
      <c r="D6381">
        <f>$Q$37*'Profilo eolico'!B6383</f>
        <v>508.196699312031</v>
      </c>
      <c r="E6381">
        <f>$P$39*'Profilo fotovoltaico'!B6383+'Approvvigionamento energia'!$Q$39*'Profilo eolico'!B6383</f>
        <v>381.14752448402322</v>
      </c>
      <c r="F6381">
        <f>$P$41*'Profilo fotovoltaico'!B6383+'Approvvigionamento energia'!$Q$41*'Profilo eolico'!B6383</f>
        <v>254.0983496560155</v>
      </c>
      <c r="G6381">
        <f>$P$43*'Profilo fotovoltaico'!B6383+'Approvvigionamento energia'!$Q$43*'Profilo eolico'!B6383</f>
        <v>127.04917482800775</v>
      </c>
      <c r="H6381">
        <f t="shared" si="198"/>
        <v>1138.4335154826958</v>
      </c>
      <c r="I6381">
        <f>IF(LCOH!$C$28=Menu!$A$1,'Approvvigionamento energia'!C6381,0)+IF(LCOH!$C$28=Menu!$A$2,'Approvvigionamento energia'!D6381,0)+IF(LCOH!$C$28=Menu!$A$3,'Approvvigionamento energia'!E6381,0)+IF(LCOH!$C$28=Menu!$A$4,'Approvvigionamento energia'!F6381,0)+IF(LCOH!$C$28=Menu!$A$5,'Approvvigionamento energia'!G6381,0)+IF(LCOH!$C$28=Menu!$A$6,'Approvvigionamento energia'!H6381,0)</f>
        <v>254.0983496560155</v>
      </c>
      <c r="J6381">
        <f>'Approvvigionamento energia'!A6381+'Approvvigionamento energia'!B6381+'Approvvigionamento energia'!I6381</f>
        <v>341.19834965601547</v>
      </c>
      <c r="K6381">
        <f>IF(MIN(LCOH!$C$18,J6381)&gt;=$P$48*LCOH!$C$18, MIN(LCOH!$C$18,J6381),0)</f>
        <v>0</v>
      </c>
      <c r="L6381">
        <f t="shared" si="199"/>
        <v>341.19834965601547</v>
      </c>
      <c r="M6381">
        <f>K6381/LCOH!$C$18</f>
        <v>0</v>
      </c>
      <c r="N6381">
        <f>K6381/LCOH!$C$34</f>
        <v>0</v>
      </c>
    </row>
    <row r="6382" spans="1:14" x14ac:dyDescent="0.35">
      <c r="A6382">
        <f>'Profilo fotovoltaico'!B6384*LCOH!$C$20</f>
        <v>0</v>
      </c>
      <c r="B6382">
        <f>'Profilo eolico'!B6384*LCOH!$C$21</f>
        <v>75.599999999999994</v>
      </c>
      <c r="C6382">
        <f>$P$35*'Profilo fotovoltaico'!B6384</f>
        <v>0</v>
      </c>
      <c r="D6382">
        <f>$Q$37*'Profilo eolico'!B6384</f>
        <v>441.09839802513829</v>
      </c>
      <c r="E6382">
        <f>$P$39*'Profilo fotovoltaico'!B6384+'Approvvigionamento energia'!$Q$39*'Profilo eolico'!B6384</f>
        <v>330.82379851885366</v>
      </c>
      <c r="F6382">
        <f>$P$41*'Profilo fotovoltaico'!B6384+'Approvvigionamento energia'!$Q$41*'Profilo eolico'!B6384</f>
        <v>220.54919901256915</v>
      </c>
      <c r="G6382">
        <f>$P$43*'Profilo fotovoltaico'!B6384+'Approvvigionamento energia'!$Q$43*'Profilo eolico'!B6384</f>
        <v>110.27459950628457</v>
      </c>
      <c r="H6382">
        <f t="shared" si="198"/>
        <v>1138.4335154826958</v>
      </c>
      <c r="I6382">
        <f>IF(LCOH!$C$28=Menu!$A$1,'Approvvigionamento energia'!C6382,0)+IF(LCOH!$C$28=Menu!$A$2,'Approvvigionamento energia'!D6382,0)+IF(LCOH!$C$28=Menu!$A$3,'Approvvigionamento energia'!E6382,0)+IF(LCOH!$C$28=Menu!$A$4,'Approvvigionamento energia'!F6382,0)+IF(LCOH!$C$28=Menu!$A$5,'Approvvigionamento energia'!G6382,0)+IF(LCOH!$C$28=Menu!$A$6,'Approvvigionamento energia'!H6382,0)</f>
        <v>220.54919901256915</v>
      </c>
      <c r="J6382">
        <f>'Approvvigionamento energia'!A6382+'Approvvigionamento energia'!B6382+'Approvvigionamento energia'!I6382</f>
        <v>296.14919901256917</v>
      </c>
      <c r="K6382">
        <f>IF(MIN(LCOH!$C$18,J6382)&gt;=$P$48*LCOH!$C$18, MIN(LCOH!$C$18,J6382),0)</f>
        <v>0</v>
      </c>
      <c r="L6382">
        <f t="shared" si="199"/>
        <v>296.14919901256917</v>
      </c>
      <c r="M6382">
        <f>K6382/LCOH!$C$18</f>
        <v>0</v>
      </c>
      <c r="N6382">
        <f>K6382/LCOH!$C$34</f>
        <v>0</v>
      </c>
    </row>
    <row r="6383" spans="1:14" x14ac:dyDescent="0.35">
      <c r="A6383">
        <f>'Profilo fotovoltaico'!B6385*LCOH!$C$20</f>
        <v>0</v>
      </c>
      <c r="B6383">
        <f>'Profilo eolico'!B6385*LCOH!$C$21</f>
        <v>73.7</v>
      </c>
      <c r="C6383">
        <f>$P$35*'Profilo fotovoltaico'!B6385</f>
        <v>0</v>
      </c>
      <c r="D6383">
        <f>$Q$37*'Profilo eolico'!B6385</f>
        <v>430.01259172556468</v>
      </c>
      <c r="E6383">
        <f>$P$39*'Profilo fotovoltaico'!B6385+'Approvvigionamento energia'!$Q$39*'Profilo eolico'!B6385</f>
        <v>322.50944379417348</v>
      </c>
      <c r="F6383">
        <f>$P$41*'Profilo fotovoltaico'!B6385+'Approvvigionamento energia'!$Q$41*'Profilo eolico'!B6385</f>
        <v>215.00629586278234</v>
      </c>
      <c r="G6383">
        <f>$P$43*'Profilo fotovoltaico'!B6385+'Approvvigionamento energia'!$Q$43*'Profilo eolico'!B6385</f>
        <v>107.50314793139117</v>
      </c>
      <c r="H6383">
        <f t="shared" si="198"/>
        <v>1138.4335154826958</v>
      </c>
      <c r="I6383">
        <f>IF(LCOH!$C$28=Menu!$A$1,'Approvvigionamento energia'!C6383,0)+IF(LCOH!$C$28=Menu!$A$2,'Approvvigionamento energia'!D6383,0)+IF(LCOH!$C$28=Menu!$A$3,'Approvvigionamento energia'!E6383,0)+IF(LCOH!$C$28=Menu!$A$4,'Approvvigionamento energia'!F6383,0)+IF(LCOH!$C$28=Menu!$A$5,'Approvvigionamento energia'!G6383,0)+IF(LCOH!$C$28=Menu!$A$6,'Approvvigionamento energia'!H6383,0)</f>
        <v>215.00629586278234</v>
      </c>
      <c r="J6383">
        <f>'Approvvigionamento energia'!A6383+'Approvvigionamento energia'!B6383+'Approvvigionamento energia'!I6383</f>
        <v>288.70629586278233</v>
      </c>
      <c r="K6383">
        <f>IF(MIN(LCOH!$C$18,J6383)&gt;=$P$48*LCOH!$C$18, MIN(LCOH!$C$18,J6383),0)</f>
        <v>0</v>
      </c>
      <c r="L6383">
        <f t="shared" si="199"/>
        <v>288.70629586278233</v>
      </c>
      <c r="M6383">
        <f>K6383/LCOH!$C$18</f>
        <v>0</v>
      </c>
      <c r="N6383">
        <f>K6383/LCOH!$C$34</f>
        <v>0</v>
      </c>
    </row>
    <row r="6384" spans="1:14" x14ac:dyDescent="0.35">
      <c r="A6384">
        <f>'Profilo fotovoltaico'!B6386*LCOH!$C$20</f>
        <v>0</v>
      </c>
      <c r="B6384">
        <f>'Profilo eolico'!B6386*LCOH!$C$21</f>
        <v>75.2</v>
      </c>
      <c r="C6384">
        <f>$P$35*'Profilo fotovoltaico'!B6386</f>
        <v>0</v>
      </c>
      <c r="D6384">
        <f>$Q$37*'Profilo eolico'!B6386</f>
        <v>438.7645440673333</v>
      </c>
      <c r="E6384">
        <f>$P$39*'Profilo fotovoltaico'!B6386+'Approvvigionamento energia'!$Q$39*'Profilo eolico'!B6386</f>
        <v>329.07340805049995</v>
      </c>
      <c r="F6384">
        <f>$P$41*'Profilo fotovoltaico'!B6386+'Approvvigionamento energia'!$Q$41*'Profilo eolico'!B6386</f>
        <v>219.38227203366665</v>
      </c>
      <c r="G6384">
        <f>$P$43*'Profilo fotovoltaico'!B6386+'Approvvigionamento energia'!$Q$43*'Profilo eolico'!B6386</f>
        <v>109.69113601683333</v>
      </c>
      <c r="H6384">
        <f t="shared" si="198"/>
        <v>1138.4335154826958</v>
      </c>
      <c r="I6384">
        <f>IF(LCOH!$C$28=Menu!$A$1,'Approvvigionamento energia'!C6384,0)+IF(LCOH!$C$28=Menu!$A$2,'Approvvigionamento energia'!D6384,0)+IF(LCOH!$C$28=Menu!$A$3,'Approvvigionamento energia'!E6384,0)+IF(LCOH!$C$28=Menu!$A$4,'Approvvigionamento energia'!F6384,0)+IF(LCOH!$C$28=Menu!$A$5,'Approvvigionamento energia'!G6384,0)+IF(LCOH!$C$28=Menu!$A$6,'Approvvigionamento energia'!H6384,0)</f>
        <v>219.38227203366665</v>
      </c>
      <c r="J6384">
        <f>'Approvvigionamento energia'!A6384+'Approvvigionamento energia'!B6384+'Approvvigionamento energia'!I6384</f>
        <v>294.58227203366664</v>
      </c>
      <c r="K6384">
        <f>IF(MIN(LCOH!$C$18,J6384)&gt;=$P$48*LCOH!$C$18, MIN(LCOH!$C$18,J6384),0)</f>
        <v>0</v>
      </c>
      <c r="L6384">
        <f t="shared" si="199"/>
        <v>294.58227203366664</v>
      </c>
      <c r="M6384">
        <f>K6384/LCOH!$C$18</f>
        <v>0</v>
      </c>
      <c r="N6384">
        <f>K6384/LCOH!$C$34</f>
        <v>0</v>
      </c>
    </row>
    <row r="6385" spans="1:14" x14ac:dyDescent="0.35">
      <c r="A6385">
        <f>'Profilo fotovoltaico'!B6387*LCOH!$C$20</f>
        <v>0</v>
      </c>
      <c r="B6385">
        <f>'Profilo eolico'!B6387*LCOH!$C$21</f>
        <v>75.899999999999991</v>
      </c>
      <c r="C6385">
        <f>$P$35*'Profilo fotovoltaico'!B6387</f>
        <v>0</v>
      </c>
      <c r="D6385">
        <f>$Q$37*'Profilo eolico'!B6387</f>
        <v>442.84878849349195</v>
      </c>
      <c r="E6385">
        <f>$P$39*'Profilo fotovoltaico'!B6387+'Approvvigionamento energia'!$Q$39*'Profilo eolico'!B6387</f>
        <v>332.13659137011894</v>
      </c>
      <c r="F6385">
        <f>$P$41*'Profilo fotovoltaico'!B6387+'Approvvigionamento energia'!$Q$41*'Profilo eolico'!B6387</f>
        <v>221.42439424674598</v>
      </c>
      <c r="G6385">
        <f>$P$43*'Profilo fotovoltaico'!B6387+'Approvvigionamento energia'!$Q$43*'Profilo eolico'!B6387</f>
        <v>110.71219712337299</v>
      </c>
      <c r="H6385">
        <f t="shared" si="198"/>
        <v>1138.4335154826958</v>
      </c>
      <c r="I6385">
        <f>IF(LCOH!$C$28=Menu!$A$1,'Approvvigionamento energia'!C6385,0)+IF(LCOH!$C$28=Menu!$A$2,'Approvvigionamento energia'!D6385,0)+IF(LCOH!$C$28=Menu!$A$3,'Approvvigionamento energia'!E6385,0)+IF(LCOH!$C$28=Menu!$A$4,'Approvvigionamento energia'!F6385,0)+IF(LCOH!$C$28=Menu!$A$5,'Approvvigionamento energia'!G6385,0)+IF(LCOH!$C$28=Menu!$A$6,'Approvvigionamento energia'!H6385,0)</f>
        <v>221.42439424674598</v>
      </c>
      <c r="J6385">
        <f>'Approvvigionamento energia'!A6385+'Approvvigionamento energia'!B6385+'Approvvigionamento energia'!I6385</f>
        <v>297.32439424674595</v>
      </c>
      <c r="K6385">
        <f>IF(MIN(LCOH!$C$18,J6385)&gt;=$P$48*LCOH!$C$18, MIN(LCOH!$C$18,J6385),0)</f>
        <v>0</v>
      </c>
      <c r="L6385">
        <f t="shared" si="199"/>
        <v>297.32439424674595</v>
      </c>
      <c r="M6385">
        <f>K6385/LCOH!$C$18</f>
        <v>0</v>
      </c>
      <c r="N6385">
        <f>K6385/LCOH!$C$34</f>
        <v>0</v>
      </c>
    </row>
    <row r="6386" spans="1:14" x14ac:dyDescent="0.35">
      <c r="A6386">
        <f>'Profilo fotovoltaico'!B6388*LCOH!$C$20</f>
        <v>0</v>
      </c>
      <c r="B6386">
        <f>'Profilo eolico'!B6388*LCOH!$C$21</f>
        <v>71.900000000000006</v>
      </c>
      <c r="C6386">
        <f>$P$35*'Profilo fotovoltaico'!B6388</f>
        <v>0</v>
      </c>
      <c r="D6386">
        <f>$Q$37*'Profilo eolico'!B6388</f>
        <v>419.51024891544239</v>
      </c>
      <c r="E6386">
        <f>$P$39*'Profilo fotovoltaico'!B6388+'Approvvigionamento energia'!$Q$39*'Profilo eolico'!B6388</f>
        <v>314.63268668658179</v>
      </c>
      <c r="F6386">
        <f>$P$41*'Profilo fotovoltaico'!B6388+'Approvvigionamento energia'!$Q$41*'Profilo eolico'!B6388</f>
        <v>209.75512445772119</v>
      </c>
      <c r="G6386">
        <f>$P$43*'Profilo fotovoltaico'!B6388+'Approvvigionamento energia'!$Q$43*'Profilo eolico'!B6388</f>
        <v>104.8775622288606</v>
      </c>
      <c r="H6386">
        <f t="shared" si="198"/>
        <v>1138.4335154826958</v>
      </c>
      <c r="I6386">
        <f>IF(LCOH!$C$28=Menu!$A$1,'Approvvigionamento energia'!C6386,0)+IF(LCOH!$C$28=Menu!$A$2,'Approvvigionamento energia'!D6386,0)+IF(LCOH!$C$28=Menu!$A$3,'Approvvigionamento energia'!E6386,0)+IF(LCOH!$C$28=Menu!$A$4,'Approvvigionamento energia'!F6386,0)+IF(LCOH!$C$28=Menu!$A$5,'Approvvigionamento energia'!G6386,0)+IF(LCOH!$C$28=Menu!$A$6,'Approvvigionamento energia'!H6386,0)</f>
        <v>209.75512445772119</v>
      </c>
      <c r="J6386">
        <f>'Approvvigionamento energia'!A6386+'Approvvigionamento energia'!B6386+'Approvvigionamento energia'!I6386</f>
        <v>281.65512445772117</v>
      </c>
      <c r="K6386">
        <f>IF(MIN(LCOH!$C$18,J6386)&gt;=$P$48*LCOH!$C$18, MIN(LCOH!$C$18,J6386),0)</f>
        <v>0</v>
      </c>
      <c r="L6386">
        <f t="shared" si="199"/>
        <v>281.65512445772117</v>
      </c>
      <c r="M6386">
        <f>K6386/LCOH!$C$18</f>
        <v>0</v>
      </c>
      <c r="N6386">
        <f>K6386/LCOH!$C$34</f>
        <v>0</v>
      </c>
    </row>
    <row r="6387" spans="1:14" x14ac:dyDescent="0.35">
      <c r="A6387">
        <f>'Profilo fotovoltaico'!B6389*LCOH!$C$20</f>
        <v>0</v>
      </c>
      <c r="B6387">
        <f>'Profilo eolico'!B6389*LCOH!$C$21</f>
        <v>67.100000000000009</v>
      </c>
      <c r="C6387">
        <f>$P$35*'Profilo fotovoltaico'!B6389</f>
        <v>0</v>
      </c>
      <c r="D6387">
        <f>$Q$37*'Profilo eolico'!B6389</f>
        <v>391.50400142178279</v>
      </c>
      <c r="E6387">
        <f>$P$39*'Profilo fotovoltaico'!B6389+'Approvvigionamento energia'!$Q$39*'Profilo eolico'!B6389</f>
        <v>293.62800106633711</v>
      </c>
      <c r="F6387">
        <f>$P$41*'Profilo fotovoltaico'!B6389+'Approvvigionamento energia'!$Q$41*'Profilo eolico'!B6389</f>
        <v>195.75200071089139</v>
      </c>
      <c r="G6387">
        <f>$P$43*'Profilo fotovoltaico'!B6389+'Approvvigionamento energia'!$Q$43*'Profilo eolico'!B6389</f>
        <v>97.876000355445697</v>
      </c>
      <c r="H6387">
        <f t="shared" si="198"/>
        <v>1138.4335154826958</v>
      </c>
      <c r="I6387">
        <f>IF(LCOH!$C$28=Menu!$A$1,'Approvvigionamento energia'!C6387,0)+IF(LCOH!$C$28=Menu!$A$2,'Approvvigionamento energia'!D6387,0)+IF(LCOH!$C$28=Menu!$A$3,'Approvvigionamento energia'!E6387,0)+IF(LCOH!$C$28=Menu!$A$4,'Approvvigionamento energia'!F6387,0)+IF(LCOH!$C$28=Menu!$A$5,'Approvvigionamento energia'!G6387,0)+IF(LCOH!$C$28=Menu!$A$6,'Approvvigionamento energia'!H6387,0)</f>
        <v>195.75200071089139</v>
      </c>
      <c r="J6387">
        <f>'Approvvigionamento energia'!A6387+'Approvvigionamento energia'!B6387+'Approvvigionamento energia'!I6387</f>
        <v>262.85200071089139</v>
      </c>
      <c r="K6387">
        <f>IF(MIN(LCOH!$C$18,J6387)&gt;=$P$48*LCOH!$C$18, MIN(LCOH!$C$18,J6387),0)</f>
        <v>0</v>
      </c>
      <c r="L6387">
        <f t="shared" si="199"/>
        <v>262.85200071089139</v>
      </c>
      <c r="M6387">
        <f>K6387/LCOH!$C$18</f>
        <v>0</v>
      </c>
      <c r="N6387">
        <f>K6387/LCOH!$C$34</f>
        <v>0</v>
      </c>
    </row>
    <row r="6388" spans="1:14" x14ac:dyDescent="0.35">
      <c r="A6388">
        <f>'Profilo fotovoltaico'!B6390*LCOH!$C$20</f>
        <v>0</v>
      </c>
      <c r="B6388">
        <f>'Profilo eolico'!B6390*LCOH!$C$21</f>
        <v>61.800000000000004</v>
      </c>
      <c r="C6388">
        <f>$P$35*'Profilo fotovoltaico'!B6390</f>
        <v>0</v>
      </c>
      <c r="D6388">
        <f>$Q$37*'Profilo eolico'!B6390</f>
        <v>360.58043648086698</v>
      </c>
      <c r="E6388">
        <f>$P$39*'Profilo fotovoltaico'!B6390+'Approvvigionamento energia'!$Q$39*'Profilo eolico'!B6390</f>
        <v>270.43532736065026</v>
      </c>
      <c r="F6388">
        <f>$P$41*'Profilo fotovoltaico'!B6390+'Approvvigionamento energia'!$Q$41*'Profilo eolico'!B6390</f>
        <v>180.29021824043349</v>
      </c>
      <c r="G6388">
        <f>$P$43*'Profilo fotovoltaico'!B6390+'Approvvigionamento energia'!$Q$43*'Profilo eolico'!B6390</f>
        <v>90.145109120216745</v>
      </c>
      <c r="H6388">
        <f t="shared" si="198"/>
        <v>1138.4335154826958</v>
      </c>
      <c r="I6388">
        <f>IF(LCOH!$C$28=Menu!$A$1,'Approvvigionamento energia'!C6388,0)+IF(LCOH!$C$28=Menu!$A$2,'Approvvigionamento energia'!D6388,0)+IF(LCOH!$C$28=Menu!$A$3,'Approvvigionamento energia'!E6388,0)+IF(LCOH!$C$28=Menu!$A$4,'Approvvigionamento energia'!F6388,0)+IF(LCOH!$C$28=Menu!$A$5,'Approvvigionamento energia'!G6388,0)+IF(LCOH!$C$28=Menu!$A$6,'Approvvigionamento energia'!H6388,0)</f>
        <v>180.29021824043349</v>
      </c>
      <c r="J6388">
        <f>'Approvvigionamento energia'!A6388+'Approvvigionamento energia'!B6388+'Approvvigionamento energia'!I6388</f>
        <v>242.0902182404335</v>
      </c>
      <c r="K6388">
        <f>IF(MIN(LCOH!$C$18,J6388)&gt;=$P$48*LCOH!$C$18, MIN(LCOH!$C$18,J6388),0)</f>
        <v>0</v>
      </c>
      <c r="L6388">
        <f t="shared" si="199"/>
        <v>242.0902182404335</v>
      </c>
      <c r="M6388">
        <f>K6388/LCOH!$C$18</f>
        <v>0</v>
      </c>
      <c r="N6388">
        <f>K6388/LCOH!$C$34</f>
        <v>0</v>
      </c>
    </row>
    <row r="6389" spans="1:14" x14ac:dyDescent="0.35">
      <c r="A6389">
        <f>'Profilo fotovoltaico'!B6391*LCOH!$C$20</f>
        <v>0</v>
      </c>
      <c r="B6389">
        <f>'Profilo eolico'!B6391*LCOH!$C$21</f>
        <v>56.2</v>
      </c>
      <c r="C6389">
        <f>$P$35*'Profilo fotovoltaico'!B6391</f>
        <v>0</v>
      </c>
      <c r="D6389">
        <f>$Q$37*'Profilo eolico'!B6391</f>
        <v>327.90648107159751</v>
      </c>
      <c r="E6389">
        <f>$P$39*'Profilo fotovoltaico'!B6391+'Approvvigionamento energia'!$Q$39*'Profilo eolico'!B6391</f>
        <v>245.92986080369812</v>
      </c>
      <c r="F6389">
        <f>$P$41*'Profilo fotovoltaico'!B6391+'Approvvigionamento energia'!$Q$41*'Profilo eolico'!B6391</f>
        <v>163.95324053579876</v>
      </c>
      <c r="G6389">
        <f>$P$43*'Profilo fotovoltaico'!B6391+'Approvvigionamento energia'!$Q$43*'Profilo eolico'!B6391</f>
        <v>81.976620267899378</v>
      </c>
      <c r="H6389">
        <f t="shared" si="198"/>
        <v>1138.4335154826958</v>
      </c>
      <c r="I6389">
        <f>IF(LCOH!$C$28=Menu!$A$1,'Approvvigionamento energia'!C6389,0)+IF(LCOH!$C$28=Menu!$A$2,'Approvvigionamento energia'!D6389,0)+IF(LCOH!$C$28=Menu!$A$3,'Approvvigionamento energia'!E6389,0)+IF(LCOH!$C$28=Menu!$A$4,'Approvvigionamento energia'!F6389,0)+IF(LCOH!$C$28=Menu!$A$5,'Approvvigionamento energia'!G6389,0)+IF(LCOH!$C$28=Menu!$A$6,'Approvvigionamento energia'!H6389,0)</f>
        <v>163.95324053579876</v>
      </c>
      <c r="J6389">
        <f>'Approvvigionamento energia'!A6389+'Approvvigionamento energia'!B6389+'Approvvigionamento energia'!I6389</f>
        <v>220.15324053579877</v>
      </c>
      <c r="K6389">
        <f>IF(MIN(LCOH!$C$18,J6389)&gt;=$P$48*LCOH!$C$18, MIN(LCOH!$C$18,J6389),0)</f>
        <v>0</v>
      </c>
      <c r="L6389">
        <f t="shared" si="199"/>
        <v>220.15324053579877</v>
      </c>
      <c r="M6389">
        <f>K6389/LCOH!$C$18</f>
        <v>0</v>
      </c>
      <c r="N6389">
        <f>K6389/LCOH!$C$34</f>
        <v>0</v>
      </c>
    </row>
    <row r="6390" spans="1:14" x14ac:dyDescent="0.35">
      <c r="A6390">
        <f>'Profilo fotovoltaico'!B6392*LCOH!$C$20</f>
        <v>0</v>
      </c>
      <c r="B6390">
        <f>'Profilo eolico'!B6392*LCOH!$C$21</f>
        <v>50.1</v>
      </c>
      <c r="C6390">
        <f>$P$35*'Profilo fotovoltaico'!B6392</f>
        <v>0</v>
      </c>
      <c r="D6390">
        <f>$Q$37*'Profilo eolico'!B6392</f>
        <v>292.31520821507178</v>
      </c>
      <c r="E6390">
        <f>$P$39*'Profilo fotovoltaico'!B6392+'Approvvigionamento energia'!$Q$39*'Profilo eolico'!B6392</f>
        <v>219.23640616130382</v>
      </c>
      <c r="F6390">
        <f>$P$41*'Profilo fotovoltaico'!B6392+'Approvvigionamento energia'!$Q$41*'Profilo eolico'!B6392</f>
        <v>146.15760410753589</v>
      </c>
      <c r="G6390">
        <f>$P$43*'Profilo fotovoltaico'!B6392+'Approvvigionamento energia'!$Q$43*'Profilo eolico'!B6392</f>
        <v>73.078802053767944</v>
      </c>
      <c r="H6390">
        <f t="shared" si="198"/>
        <v>1138.4335154826958</v>
      </c>
      <c r="I6390">
        <f>IF(LCOH!$C$28=Menu!$A$1,'Approvvigionamento energia'!C6390,0)+IF(LCOH!$C$28=Menu!$A$2,'Approvvigionamento energia'!D6390,0)+IF(LCOH!$C$28=Menu!$A$3,'Approvvigionamento energia'!E6390,0)+IF(LCOH!$C$28=Menu!$A$4,'Approvvigionamento energia'!F6390,0)+IF(LCOH!$C$28=Menu!$A$5,'Approvvigionamento energia'!G6390,0)+IF(LCOH!$C$28=Menu!$A$6,'Approvvigionamento energia'!H6390,0)</f>
        <v>146.15760410753589</v>
      </c>
      <c r="J6390">
        <f>'Approvvigionamento energia'!A6390+'Approvvigionamento energia'!B6390+'Approvvigionamento energia'!I6390</f>
        <v>196.25760410753588</v>
      </c>
      <c r="K6390">
        <f>IF(MIN(LCOH!$C$18,J6390)&gt;=$P$48*LCOH!$C$18, MIN(LCOH!$C$18,J6390),0)</f>
        <v>0</v>
      </c>
      <c r="L6390">
        <f t="shared" si="199"/>
        <v>196.25760410753588</v>
      </c>
      <c r="M6390">
        <f>K6390/LCOH!$C$18</f>
        <v>0</v>
      </c>
      <c r="N6390">
        <f>K6390/LCOH!$C$34</f>
        <v>0</v>
      </c>
    </row>
    <row r="6391" spans="1:14" x14ac:dyDescent="0.35">
      <c r="A6391">
        <f>'Profilo fotovoltaico'!B6393*LCOH!$C$20</f>
        <v>26</v>
      </c>
      <c r="B6391">
        <f>'Profilo eolico'!B6393*LCOH!$C$21</f>
        <v>44.5</v>
      </c>
      <c r="C6391">
        <f>$P$35*'Profilo fotovoltaico'!B6393</f>
        <v>191.21991687817368</v>
      </c>
      <c r="D6391">
        <f>$Q$37*'Profilo eolico'!B6393</f>
        <v>259.64125280580225</v>
      </c>
      <c r="E6391">
        <f>$P$39*'Profilo fotovoltaico'!B6393+'Approvvigionamento energia'!$Q$39*'Profilo eolico'!B6393</f>
        <v>242.53591882389512</v>
      </c>
      <c r="F6391">
        <f>$P$41*'Profilo fotovoltaico'!B6393+'Approvvigionamento energia'!$Q$41*'Profilo eolico'!B6393</f>
        <v>225.43058484198798</v>
      </c>
      <c r="G6391">
        <f>$P$43*'Profilo fotovoltaico'!B6393+'Approvvigionamento energia'!$Q$43*'Profilo eolico'!B6393</f>
        <v>208.32525086008081</v>
      </c>
      <c r="H6391">
        <f t="shared" si="198"/>
        <v>1138.4335154826958</v>
      </c>
      <c r="I6391">
        <f>IF(LCOH!$C$28=Menu!$A$1,'Approvvigionamento energia'!C6391,0)+IF(LCOH!$C$28=Menu!$A$2,'Approvvigionamento energia'!D6391,0)+IF(LCOH!$C$28=Menu!$A$3,'Approvvigionamento energia'!E6391,0)+IF(LCOH!$C$28=Menu!$A$4,'Approvvigionamento energia'!F6391,0)+IF(LCOH!$C$28=Menu!$A$5,'Approvvigionamento energia'!G6391,0)+IF(LCOH!$C$28=Menu!$A$6,'Approvvigionamento energia'!H6391,0)</f>
        <v>225.43058484198798</v>
      </c>
      <c r="J6391">
        <f>'Approvvigionamento energia'!A6391+'Approvvigionamento energia'!B6391+'Approvvigionamento energia'!I6391</f>
        <v>295.93058484198798</v>
      </c>
      <c r="K6391">
        <f>IF(MIN(LCOH!$C$18,J6391)&gt;=$P$48*LCOH!$C$18, MIN(LCOH!$C$18,J6391),0)</f>
        <v>0</v>
      </c>
      <c r="L6391">
        <f t="shared" si="199"/>
        <v>295.93058484198798</v>
      </c>
      <c r="M6391">
        <f>K6391/LCOH!$C$18</f>
        <v>0</v>
      </c>
      <c r="N6391">
        <f>K6391/LCOH!$C$34</f>
        <v>0</v>
      </c>
    </row>
    <row r="6392" spans="1:14" x14ac:dyDescent="0.35">
      <c r="A6392">
        <f>'Profilo fotovoltaico'!B6394*LCOH!$C$20</f>
        <v>144</v>
      </c>
      <c r="B6392">
        <f>'Profilo eolico'!B6394*LCOH!$C$21</f>
        <v>31.3</v>
      </c>
      <c r="C6392">
        <f>$P$35*'Profilo fotovoltaico'!B6394</f>
        <v>1059.0641550175774</v>
      </c>
      <c r="D6392">
        <f>$Q$37*'Profilo eolico'!B6394</f>
        <v>182.62407219823848</v>
      </c>
      <c r="E6392">
        <f>$P$39*'Profilo fotovoltaico'!B6394+'Approvvigionamento energia'!$Q$39*'Profilo eolico'!B6394</f>
        <v>401.73409290307319</v>
      </c>
      <c r="F6392">
        <f>$P$41*'Profilo fotovoltaico'!B6394+'Approvvigionamento energia'!$Q$41*'Profilo eolico'!B6394</f>
        <v>620.84411360790796</v>
      </c>
      <c r="G6392">
        <f>$P$43*'Profilo fotovoltaico'!B6394+'Approvvigionamento energia'!$Q$43*'Profilo eolico'!B6394</f>
        <v>839.95413431274267</v>
      </c>
      <c r="H6392">
        <f t="shared" si="198"/>
        <v>1138.4335154826958</v>
      </c>
      <c r="I6392">
        <f>IF(LCOH!$C$28=Menu!$A$1,'Approvvigionamento energia'!C6392,0)+IF(LCOH!$C$28=Menu!$A$2,'Approvvigionamento energia'!D6392,0)+IF(LCOH!$C$28=Menu!$A$3,'Approvvigionamento energia'!E6392,0)+IF(LCOH!$C$28=Menu!$A$4,'Approvvigionamento energia'!F6392,0)+IF(LCOH!$C$28=Menu!$A$5,'Approvvigionamento energia'!G6392,0)+IF(LCOH!$C$28=Menu!$A$6,'Approvvigionamento energia'!H6392,0)</f>
        <v>620.84411360790796</v>
      </c>
      <c r="J6392">
        <f>'Approvvigionamento energia'!A6392+'Approvvigionamento energia'!B6392+'Approvvigionamento energia'!I6392</f>
        <v>796.14411360790791</v>
      </c>
      <c r="K6392">
        <f>IF(MIN(LCOH!$C$18,J6392)&gt;=$P$48*LCOH!$C$18, MIN(LCOH!$C$18,J6392),0)</f>
        <v>796.14411360790791</v>
      </c>
      <c r="L6392">
        <f t="shared" si="199"/>
        <v>0</v>
      </c>
      <c r="M6392">
        <f>K6392/LCOH!$C$18</f>
        <v>0.53076274240527199</v>
      </c>
      <c r="N6392">
        <f>K6392/LCOH!$C$34</f>
        <v>15.339963653331559</v>
      </c>
    </row>
    <row r="6393" spans="1:14" x14ac:dyDescent="0.35">
      <c r="A6393">
        <f>'Profilo fotovoltaico'!B6395*LCOH!$C$20</f>
        <v>290</v>
      </c>
      <c r="B6393">
        <f>'Profilo eolico'!B6395*LCOH!$C$21</f>
        <v>21</v>
      </c>
      <c r="C6393">
        <f>$P$35*'Profilo fotovoltaico'!B6395</f>
        <v>2132.8375344103988</v>
      </c>
      <c r="D6393">
        <f>$Q$37*'Profilo eolico'!B6395</f>
        <v>122.52733278476063</v>
      </c>
      <c r="E6393">
        <f>$P$39*'Profilo fotovoltaico'!B6395+'Approvvigionamento energia'!$Q$39*'Profilo eolico'!B6395</f>
        <v>625.10488319117019</v>
      </c>
      <c r="F6393">
        <f>$P$41*'Profilo fotovoltaico'!B6395+'Approvvigionamento energia'!$Q$41*'Profilo eolico'!B6395</f>
        <v>1127.6824335975798</v>
      </c>
      <c r="G6393">
        <f>$P$43*'Profilo fotovoltaico'!B6395+'Approvvigionamento energia'!$Q$43*'Profilo eolico'!B6395</f>
        <v>1630.2599840039893</v>
      </c>
      <c r="H6393">
        <f t="shared" si="198"/>
        <v>1138.4335154826958</v>
      </c>
      <c r="I6393">
        <f>IF(LCOH!$C$28=Menu!$A$1,'Approvvigionamento energia'!C6393,0)+IF(LCOH!$C$28=Menu!$A$2,'Approvvigionamento energia'!D6393,0)+IF(LCOH!$C$28=Menu!$A$3,'Approvvigionamento energia'!E6393,0)+IF(LCOH!$C$28=Menu!$A$4,'Approvvigionamento energia'!F6393,0)+IF(LCOH!$C$28=Menu!$A$5,'Approvvigionamento energia'!G6393,0)+IF(LCOH!$C$28=Menu!$A$6,'Approvvigionamento energia'!H6393,0)</f>
        <v>1127.6824335975798</v>
      </c>
      <c r="J6393">
        <f>'Approvvigionamento energia'!A6393+'Approvvigionamento energia'!B6393+'Approvvigionamento energia'!I6393</f>
        <v>1438.6824335975798</v>
      </c>
      <c r="K6393">
        <f>IF(MIN(LCOH!$C$18,J6393)&gt;=$P$48*LCOH!$C$18, MIN(LCOH!$C$18,J6393),0)</f>
        <v>1438.6824335975798</v>
      </c>
      <c r="L6393">
        <f t="shared" si="199"/>
        <v>0</v>
      </c>
      <c r="M6393">
        <f>K6393/LCOH!$C$18</f>
        <v>0.9591216223983865</v>
      </c>
      <c r="N6393">
        <f>K6393/LCOH!$C$34</f>
        <v>27.720278103999611</v>
      </c>
    </row>
    <row r="6394" spans="1:14" x14ac:dyDescent="0.35">
      <c r="A6394">
        <f>'Profilo fotovoltaico'!B6396*LCOH!$C$20</f>
        <v>421</v>
      </c>
      <c r="B6394">
        <f>'Profilo eolico'!B6396*LCOH!$C$21</f>
        <v>14.9</v>
      </c>
      <c r="C6394">
        <f>$P$35*'Profilo fotovoltaico'!B6396</f>
        <v>3096.2917309888894</v>
      </c>
      <c r="D6394">
        <f>$Q$37*'Profilo eolico'!B6396</f>
        <v>86.936059928234926</v>
      </c>
      <c r="E6394">
        <f>$P$39*'Profilo fotovoltaico'!B6396+'Approvvigionamento energia'!$Q$39*'Profilo eolico'!B6396</f>
        <v>839.27497769339857</v>
      </c>
      <c r="F6394">
        <f>$P$41*'Profilo fotovoltaico'!B6396+'Approvvigionamento energia'!$Q$41*'Profilo eolico'!B6396</f>
        <v>1591.6138954585622</v>
      </c>
      <c r="G6394">
        <f>$P$43*'Profilo fotovoltaico'!B6396+'Approvvigionamento energia'!$Q$43*'Profilo eolico'!B6396</f>
        <v>2343.952813223726</v>
      </c>
      <c r="H6394">
        <f t="shared" si="198"/>
        <v>1138.4335154826958</v>
      </c>
      <c r="I6394">
        <f>IF(LCOH!$C$28=Menu!$A$1,'Approvvigionamento energia'!C6394,0)+IF(LCOH!$C$28=Menu!$A$2,'Approvvigionamento energia'!D6394,0)+IF(LCOH!$C$28=Menu!$A$3,'Approvvigionamento energia'!E6394,0)+IF(LCOH!$C$28=Menu!$A$4,'Approvvigionamento energia'!F6394,0)+IF(LCOH!$C$28=Menu!$A$5,'Approvvigionamento energia'!G6394,0)+IF(LCOH!$C$28=Menu!$A$6,'Approvvigionamento energia'!H6394,0)</f>
        <v>1591.6138954585622</v>
      </c>
      <c r="J6394">
        <f>'Approvvigionamento energia'!A6394+'Approvvigionamento energia'!B6394+'Approvvigionamento energia'!I6394</f>
        <v>2027.5138954585623</v>
      </c>
      <c r="K6394">
        <f>IF(MIN(LCOH!$C$18,J6394)&gt;=$P$48*LCOH!$C$18, MIN(LCOH!$C$18,J6394),0)</f>
        <v>1500</v>
      </c>
      <c r="L6394">
        <f t="shared" si="199"/>
        <v>527.51389545856227</v>
      </c>
      <c r="M6394">
        <f>K6394/LCOH!$C$18</f>
        <v>1</v>
      </c>
      <c r="N6394">
        <f>K6394/LCOH!$C$34</f>
        <v>28.901734104046245</v>
      </c>
    </row>
    <row r="6395" spans="1:14" x14ac:dyDescent="0.35">
      <c r="A6395">
        <f>'Profilo fotovoltaico'!B6397*LCOH!$C$20</f>
        <v>504</v>
      </c>
      <c r="B6395">
        <f>'Profilo eolico'!B6397*LCOH!$C$21</f>
        <v>11</v>
      </c>
      <c r="C6395">
        <f>$P$35*'Profilo fotovoltaico'!B6397</f>
        <v>3706.7245425615206</v>
      </c>
      <c r="D6395">
        <f>$Q$37*'Profilo eolico'!B6397</f>
        <v>64.180983839636511</v>
      </c>
      <c r="E6395">
        <f>$P$39*'Profilo fotovoltaico'!B6397+'Approvvigionamento energia'!$Q$39*'Profilo eolico'!B6397</f>
        <v>974.81687352010749</v>
      </c>
      <c r="F6395">
        <f>$P$41*'Profilo fotovoltaico'!B6397+'Approvvigionamento energia'!$Q$41*'Profilo eolico'!B6397</f>
        <v>1885.4527632005786</v>
      </c>
      <c r="G6395">
        <f>$P$43*'Profilo fotovoltaico'!B6397+'Approvvigionamento energia'!$Q$43*'Profilo eolico'!B6397</f>
        <v>2796.0886528810497</v>
      </c>
      <c r="H6395">
        <f t="shared" si="198"/>
        <v>1138.4335154826958</v>
      </c>
      <c r="I6395">
        <f>IF(LCOH!$C$28=Menu!$A$1,'Approvvigionamento energia'!C6395,0)+IF(LCOH!$C$28=Menu!$A$2,'Approvvigionamento energia'!D6395,0)+IF(LCOH!$C$28=Menu!$A$3,'Approvvigionamento energia'!E6395,0)+IF(LCOH!$C$28=Menu!$A$4,'Approvvigionamento energia'!F6395,0)+IF(LCOH!$C$28=Menu!$A$5,'Approvvigionamento energia'!G6395,0)+IF(LCOH!$C$28=Menu!$A$6,'Approvvigionamento energia'!H6395,0)</f>
        <v>1885.4527632005786</v>
      </c>
      <c r="J6395">
        <f>'Approvvigionamento energia'!A6395+'Approvvigionamento energia'!B6395+'Approvvigionamento energia'!I6395</f>
        <v>2400.4527632005784</v>
      </c>
      <c r="K6395">
        <f>IF(MIN(LCOH!$C$18,J6395)&gt;=$P$48*LCOH!$C$18, MIN(LCOH!$C$18,J6395),0)</f>
        <v>1500</v>
      </c>
      <c r="L6395">
        <f t="shared" si="199"/>
        <v>900.45276320057837</v>
      </c>
      <c r="M6395">
        <f>K6395/LCOH!$C$18</f>
        <v>1</v>
      </c>
      <c r="N6395">
        <f>K6395/LCOH!$C$34</f>
        <v>28.901734104046245</v>
      </c>
    </row>
    <row r="6396" spans="1:14" x14ac:dyDescent="0.35">
      <c r="A6396">
        <f>'Profilo fotovoltaico'!B6398*LCOH!$C$20</f>
        <v>536</v>
      </c>
      <c r="B6396">
        <f>'Profilo eolico'!B6398*LCOH!$C$21</f>
        <v>10.8</v>
      </c>
      <c r="C6396">
        <f>$P$35*'Profilo fotovoltaico'!B6398</f>
        <v>3942.0721325654272</v>
      </c>
      <c r="D6396">
        <f>$Q$37*'Profilo eolico'!B6398</f>
        <v>63.014056860734044</v>
      </c>
      <c r="E6396">
        <f>$P$39*'Profilo fotovoltaico'!B6398+'Approvvigionamento energia'!$Q$39*'Profilo eolico'!B6398</f>
        <v>1032.7785757869074</v>
      </c>
      <c r="F6396">
        <f>$P$41*'Profilo fotovoltaico'!B6398+'Approvvigionamento energia'!$Q$41*'Profilo eolico'!B6398</f>
        <v>2002.5430947130806</v>
      </c>
      <c r="G6396">
        <f>$P$43*'Profilo fotovoltaico'!B6398+'Approvvigionamento energia'!$Q$43*'Profilo eolico'!B6398</f>
        <v>2972.3076136392542</v>
      </c>
      <c r="H6396">
        <f t="shared" si="198"/>
        <v>1138.4335154826958</v>
      </c>
      <c r="I6396">
        <f>IF(LCOH!$C$28=Menu!$A$1,'Approvvigionamento energia'!C6396,0)+IF(LCOH!$C$28=Menu!$A$2,'Approvvigionamento energia'!D6396,0)+IF(LCOH!$C$28=Menu!$A$3,'Approvvigionamento energia'!E6396,0)+IF(LCOH!$C$28=Menu!$A$4,'Approvvigionamento energia'!F6396,0)+IF(LCOH!$C$28=Menu!$A$5,'Approvvigionamento energia'!G6396,0)+IF(LCOH!$C$28=Menu!$A$6,'Approvvigionamento energia'!H6396,0)</f>
        <v>2002.5430947130806</v>
      </c>
      <c r="J6396">
        <f>'Approvvigionamento energia'!A6396+'Approvvigionamento energia'!B6396+'Approvvigionamento energia'!I6396</f>
        <v>2549.3430947130805</v>
      </c>
      <c r="K6396">
        <f>IF(MIN(LCOH!$C$18,J6396)&gt;=$P$48*LCOH!$C$18, MIN(LCOH!$C$18,J6396),0)</f>
        <v>1500</v>
      </c>
      <c r="L6396">
        <f t="shared" si="199"/>
        <v>1049.3430947130805</v>
      </c>
      <c r="M6396">
        <f>K6396/LCOH!$C$18</f>
        <v>1</v>
      </c>
      <c r="N6396">
        <f>K6396/LCOH!$C$34</f>
        <v>28.901734104046245</v>
      </c>
    </row>
    <row r="6397" spans="1:14" x14ac:dyDescent="0.35">
      <c r="A6397">
        <f>'Profilo fotovoltaico'!B6399*LCOH!$C$20</f>
        <v>521</v>
      </c>
      <c r="B6397">
        <f>'Profilo eolico'!B6399*LCOH!$C$21</f>
        <v>13.299999999999999</v>
      </c>
      <c r="C6397">
        <f>$P$35*'Profilo fotovoltaico'!B6399</f>
        <v>3831.7529497510959</v>
      </c>
      <c r="D6397">
        <f>$Q$37*'Profilo eolico'!B6399</f>
        <v>77.600644097015063</v>
      </c>
      <c r="E6397">
        <f>$P$39*'Profilo fotovoltaico'!B6399+'Approvvigionamento energia'!$Q$39*'Profilo eolico'!B6399</f>
        <v>1016.1387205105352</v>
      </c>
      <c r="F6397">
        <f>$P$41*'Profilo fotovoltaico'!B6399+'Approvvigionamento energia'!$Q$41*'Profilo eolico'!B6399</f>
        <v>1954.6767969240555</v>
      </c>
      <c r="G6397">
        <f>$P$43*'Profilo fotovoltaico'!B6399+'Approvvigionamento energia'!$Q$43*'Profilo eolico'!B6399</f>
        <v>2893.2148733375761</v>
      </c>
      <c r="H6397">
        <f t="shared" si="198"/>
        <v>1138.4335154826958</v>
      </c>
      <c r="I6397">
        <f>IF(LCOH!$C$28=Menu!$A$1,'Approvvigionamento energia'!C6397,0)+IF(LCOH!$C$28=Menu!$A$2,'Approvvigionamento energia'!D6397,0)+IF(LCOH!$C$28=Menu!$A$3,'Approvvigionamento energia'!E6397,0)+IF(LCOH!$C$28=Menu!$A$4,'Approvvigionamento energia'!F6397,0)+IF(LCOH!$C$28=Menu!$A$5,'Approvvigionamento energia'!G6397,0)+IF(LCOH!$C$28=Menu!$A$6,'Approvvigionamento energia'!H6397,0)</f>
        <v>1954.6767969240555</v>
      </c>
      <c r="J6397">
        <f>'Approvvigionamento energia'!A6397+'Approvvigionamento energia'!B6397+'Approvvigionamento energia'!I6397</f>
        <v>2488.9767969240556</v>
      </c>
      <c r="K6397">
        <f>IF(MIN(LCOH!$C$18,J6397)&gt;=$P$48*LCOH!$C$18, MIN(LCOH!$C$18,J6397),0)</f>
        <v>1500</v>
      </c>
      <c r="L6397">
        <f t="shared" si="199"/>
        <v>988.97679692405563</v>
      </c>
      <c r="M6397">
        <f>K6397/LCOH!$C$18</f>
        <v>1</v>
      </c>
      <c r="N6397">
        <f>K6397/LCOH!$C$34</f>
        <v>28.901734104046245</v>
      </c>
    </row>
    <row r="6398" spans="1:14" x14ac:dyDescent="0.35">
      <c r="A6398">
        <f>'Profilo fotovoltaico'!B6400*LCOH!$C$20</f>
        <v>467</v>
      </c>
      <c r="B6398">
        <f>'Profilo eolico'!B6400*LCOH!$C$21</f>
        <v>15.8</v>
      </c>
      <c r="C6398">
        <f>$P$35*'Profilo fotovoltaico'!B6400</f>
        <v>3434.6038916195043</v>
      </c>
      <c r="D6398">
        <f>$Q$37*'Profilo eolico'!B6400</f>
        <v>92.187231333296097</v>
      </c>
      <c r="E6398">
        <f>$P$39*'Profilo fotovoltaico'!B6400+'Approvvigionamento energia'!$Q$39*'Profilo eolico'!B6400</f>
        <v>927.79139640484811</v>
      </c>
      <c r="F6398">
        <f>$P$41*'Profilo fotovoltaico'!B6400+'Approvvigionamento energia'!$Q$41*'Profilo eolico'!B6400</f>
        <v>1763.3955614764002</v>
      </c>
      <c r="G6398">
        <f>$P$43*'Profilo fotovoltaico'!B6400+'Approvvigionamento energia'!$Q$43*'Profilo eolico'!B6400</f>
        <v>2598.9997265479528</v>
      </c>
      <c r="H6398">
        <f t="shared" si="198"/>
        <v>1138.4335154826958</v>
      </c>
      <c r="I6398">
        <f>IF(LCOH!$C$28=Menu!$A$1,'Approvvigionamento energia'!C6398,0)+IF(LCOH!$C$28=Menu!$A$2,'Approvvigionamento energia'!D6398,0)+IF(LCOH!$C$28=Menu!$A$3,'Approvvigionamento energia'!E6398,0)+IF(LCOH!$C$28=Menu!$A$4,'Approvvigionamento energia'!F6398,0)+IF(LCOH!$C$28=Menu!$A$5,'Approvvigionamento energia'!G6398,0)+IF(LCOH!$C$28=Menu!$A$6,'Approvvigionamento energia'!H6398,0)</f>
        <v>1763.3955614764002</v>
      </c>
      <c r="J6398">
        <f>'Approvvigionamento energia'!A6398+'Approvvigionamento energia'!B6398+'Approvvigionamento energia'!I6398</f>
        <v>2246.1955614764001</v>
      </c>
      <c r="K6398">
        <f>IF(MIN(LCOH!$C$18,J6398)&gt;=$P$48*LCOH!$C$18, MIN(LCOH!$C$18,J6398),0)</f>
        <v>1500</v>
      </c>
      <c r="L6398">
        <f t="shared" si="199"/>
        <v>746.19556147640014</v>
      </c>
      <c r="M6398">
        <f>K6398/LCOH!$C$18</f>
        <v>1</v>
      </c>
      <c r="N6398">
        <f>K6398/LCOH!$C$34</f>
        <v>28.901734104046245</v>
      </c>
    </row>
    <row r="6399" spans="1:14" x14ac:dyDescent="0.35">
      <c r="A6399">
        <f>'Profilo fotovoltaico'!B6401*LCOH!$C$20</f>
        <v>380</v>
      </c>
      <c r="B6399">
        <f>'Profilo eolico'!B6401*LCOH!$C$21</f>
        <v>18.100000000000001</v>
      </c>
      <c r="C6399">
        <f>$P$35*'Profilo fotovoltaico'!B6401</f>
        <v>2794.7526312963846</v>
      </c>
      <c r="D6399">
        <f>$Q$37*'Profilo eolico'!B6401</f>
        <v>105.60689159067465</v>
      </c>
      <c r="E6399">
        <f>$P$39*'Profilo fotovoltaico'!B6401+'Approvvigionamento energia'!$Q$39*'Profilo eolico'!B6401</f>
        <v>777.8933265171022</v>
      </c>
      <c r="F6399">
        <f>$P$41*'Profilo fotovoltaico'!B6401+'Approvvigionamento energia'!$Q$41*'Profilo eolico'!B6401</f>
        <v>1450.1797614435295</v>
      </c>
      <c r="G6399">
        <f>$P$43*'Profilo fotovoltaico'!B6401+'Approvvigionamento energia'!$Q$43*'Profilo eolico'!B6401</f>
        <v>2122.4661963699573</v>
      </c>
      <c r="H6399">
        <f t="shared" si="198"/>
        <v>1138.4335154826958</v>
      </c>
      <c r="I6399">
        <f>IF(LCOH!$C$28=Menu!$A$1,'Approvvigionamento energia'!C6399,0)+IF(LCOH!$C$28=Menu!$A$2,'Approvvigionamento energia'!D6399,0)+IF(LCOH!$C$28=Menu!$A$3,'Approvvigionamento energia'!E6399,0)+IF(LCOH!$C$28=Menu!$A$4,'Approvvigionamento energia'!F6399,0)+IF(LCOH!$C$28=Menu!$A$5,'Approvvigionamento energia'!G6399,0)+IF(LCOH!$C$28=Menu!$A$6,'Approvvigionamento energia'!H6399,0)</f>
        <v>1450.1797614435295</v>
      </c>
      <c r="J6399">
        <f>'Approvvigionamento energia'!A6399+'Approvvigionamento energia'!B6399+'Approvvigionamento energia'!I6399</f>
        <v>1848.2797614435294</v>
      </c>
      <c r="K6399">
        <f>IF(MIN(LCOH!$C$18,J6399)&gt;=$P$48*LCOH!$C$18, MIN(LCOH!$C$18,J6399),0)</f>
        <v>1500</v>
      </c>
      <c r="L6399">
        <f t="shared" si="199"/>
        <v>348.27976144352942</v>
      </c>
      <c r="M6399">
        <f>K6399/LCOH!$C$18</f>
        <v>1</v>
      </c>
      <c r="N6399">
        <f>K6399/LCOH!$C$34</f>
        <v>28.901734104046245</v>
      </c>
    </row>
    <row r="6400" spans="1:14" x14ac:dyDescent="0.35">
      <c r="A6400">
        <f>'Profilo fotovoltaico'!B6402*LCOH!$C$20</f>
        <v>267</v>
      </c>
      <c r="B6400">
        <f>'Profilo eolico'!B6402*LCOH!$C$21</f>
        <v>20.5</v>
      </c>
      <c r="C6400">
        <f>$P$35*'Profilo fotovoltaico'!B6402</f>
        <v>1963.6814540950916</v>
      </c>
      <c r="D6400">
        <f>$Q$37*'Profilo eolico'!B6402</f>
        <v>119.61001533750444</v>
      </c>
      <c r="E6400">
        <f>$P$39*'Profilo fotovoltaico'!B6402+'Approvvigionamento energia'!$Q$39*'Profilo eolico'!B6402</f>
        <v>580.62787502690117</v>
      </c>
      <c r="F6400">
        <f>$P$41*'Profilo fotovoltaico'!B6402+'Approvvigionamento energia'!$Q$41*'Profilo eolico'!B6402</f>
        <v>1041.645734716298</v>
      </c>
      <c r="G6400">
        <f>$P$43*'Profilo fotovoltaico'!B6402+'Approvvigionamento energia'!$Q$43*'Profilo eolico'!B6402</f>
        <v>1502.6635944056948</v>
      </c>
      <c r="H6400">
        <f t="shared" si="198"/>
        <v>1138.4335154826958</v>
      </c>
      <c r="I6400">
        <f>IF(LCOH!$C$28=Menu!$A$1,'Approvvigionamento energia'!C6400,0)+IF(LCOH!$C$28=Menu!$A$2,'Approvvigionamento energia'!D6400,0)+IF(LCOH!$C$28=Menu!$A$3,'Approvvigionamento energia'!E6400,0)+IF(LCOH!$C$28=Menu!$A$4,'Approvvigionamento energia'!F6400,0)+IF(LCOH!$C$28=Menu!$A$5,'Approvvigionamento energia'!G6400,0)+IF(LCOH!$C$28=Menu!$A$6,'Approvvigionamento energia'!H6400,0)</f>
        <v>1041.645734716298</v>
      </c>
      <c r="J6400">
        <f>'Approvvigionamento energia'!A6400+'Approvvigionamento energia'!B6400+'Approvvigionamento energia'!I6400</f>
        <v>1329.145734716298</v>
      </c>
      <c r="K6400">
        <f>IF(MIN(LCOH!$C$18,J6400)&gt;=$P$48*LCOH!$C$18, MIN(LCOH!$C$18,J6400),0)</f>
        <v>1329.145734716298</v>
      </c>
      <c r="L6400">
        <f t="shared" si="199"/>
        <v>0</v>
      </c>
      <c r="M6400">
        <f>K6400/LCOH!$C$18</f>
        <v>0.88609715647753196</v>
      </c>
      <c r="N6400">
        <f>K6400/LCOH!$C$34</f>
        <v>25.609744406865087</v>
      </c>
    </row>
    <row r="6401" spans="1:14" x14ac:dyDescent="0.35">
      <c r="A6401">
        <f>'Profilo fotovoltaico'!B6403*LCOH!$C$20</f>
        <v>151</v>
      </c>
      <c r="B6401">
        <f>'Profilo eolico'!B6403*LCOH!$C$21</f>
        <v>25.9</v>
      </c>
      <c r="C6401">
        <f>$P$35*'Profilo fotovoltaico'!B6403</f>
        <v>1110.5464403309318</v>
      </c>
      <c r="D6401">
        <f>$Q$37*'Profilo eolico'!B6403</f>
        <v>151.11704376787145</v>
      </c>
      <c r="E6401">
        <f>$P$39*'Profilo fotovoltaico'!B6403+'Approvvigionamento energia'!$Q$39*'Profilo eolico'!B6403</f>
        <v>390.9743929086365</v>
      </c>
      <c r="F6401">
        <f>$P$41*'Profilo fotovoltaico'!B6403+'Approvvigionamento energia'!$Q$41*'Profilo eolico'!B6403</f>
        <v>630.83174204940156</v>
      </c>
      <c r="G6401">
        <f>$P$43*'Profilo fotovoltaico'!B6403+'Approvvigionamento energia'!$Q$43*'Profilo eolico'!B6403</f>
        <v>870.68909119016678</v>
      </c>
      <c r="H6401">
        <f t="shared" si="198"/>
        <v>1138.4335154826958</v>
      </c>
      <c r="I6401">
        <f>IF(LCOH!$C$28=Menu!$A$1,'Approvvigionamento energia'!C6401,0)+IF(LCOH!$C$28=Menu!$A$2,'Approvvigionamento energia'!D6401,0)+IF(LCOH!$C$28=Menu!$A$3,'Approvvigionamento energia'!E6401,0)+IF(LCOH!$C$28=Menu!$A$4,'Approvvigionamento energia'!F6401,0)+IF(LCOH!$C$28=Menu!$A$5,'Approvvigionamento energia'!G6401,0)+IF(LCOH!$C$28=Menu!$A$6,'Approvvigionamento energia'!H6401,0)</f>
        <v>630.83174204940156</v>
      </c>
      <c r="J6401">
        <f>'Approvvigionamento energia'!A6401+'Approvvigionamento energia'!B6401+'Approvvigionamento energia'!I6401</f>
        <v>807.73174204940153</v>
      </c>
      <c r="K6401">
        <f>IF(MIN(LCOH!$C$18,J6401)&gt;=$P$48*LCOH!$C$18, MIN(LCOH!$C$18,J6401),0)</f>
        <v>807.73174204940153</v>
      </c>
      <c r="L6401">
        <f t="shared" si="199"/>
        <v>0</v>
      </c>
      <c r="M6401">
        <f>K6401/LCOH!$C$18</f>
        <v>0.53848782803293438</v>
      </c>
      <c r="N6401">
        <f>K6401/LCOH!$C$34</f>
        <v>15.563232024073248</v>
      </c>
    </row>
    <row r="6402" spans="1:14" x14ac:dyDescent="0.35">
      <c r="A6402">
        <f>'Profilo fotovoltaico'!B6404*LCOH!$C$20</f>
        <v>47</v>
      </c>
      <c r="B6402">
        <f>'Profilo eolico'!B6404*LCOH!$C$21</f>
        <v>39.699999999999996</v>
      </c>
      <c r="C6402">
        <f>$P$35*'Profilo fotovoltaico'!B6404</f>
        <v>345.66677281823706</v>
      </c>
      <c r="D6402">
        <f>$Q$37*'Profilo eolico'!B6404</f>
        <v>231.63500531214271</v>
      </c>
      <c r="E6402">
        <f>$P$39*'Profilo fotovoltaico'!B6404+'Approvvigionamento energia'!$Q$39*'Profilo eolico'!B6404</f>
        <v>260.14294718866631</v>
      </c>
      <c r="F6402">
        <f>$P$41*'Profilo fotovoltaico'!B6404+'Approvvigionamento energia'!$Q$41*'Profilo eolico'!B6404</f>
        <v>288.65088906518986</v>
      </c>
      <c r="G6402">
        <f>$P$43*'Profilo fotovoltaico'!B6404+'Approvvigionamento energia'!$Q$43*'Profilo eolico'!B6404</f>
        <v>317.15883094171352</v>
      </c>
      <c r="H6402">
        <f t="shared" ref="H6402:H6465" si="200">$P$45</f>
        <v>1138.4335154826958</v>
      </c>
      <c r="I6402">
        <f>IF(LCOH!$C$28=Menu!$A$1,'Approvvigionamento energia'!C6402,0)+IF(LCOH!$C$28=Menu!$A$2,'Approvvigionamento energia'!D6402,0)+IF(LCOH!$C$28=Menu!$A$3,'Approvvigionamento energia'!E6402,0)+IF(LCOH!$C$28=Menu!$A$4,'Approvvigionamento energia'!F6402,0)+IF(LCOH!$C$28=Menu!$A$5,'Approvvigionamento energia'!G6402,0)+IF(LCOH!$C$28=Menu!$A$6,'Approvvigionamento energia'!H6402,0)</f>
        <v>288.65088906518986</v>
      </c>
      <c r="J6402">
        <f>'Approvvigionamento energia'!A6402+'Approvvigionamento energia'!B6402+'Approvvigionamento energia'!I6402</f>
        <v>375.35088906518985</v>
      </c>
      <c r="K6402">
        <f>IF(MIN(LCOH!$C$18,J6402)&gt;=$P$48*LCOH!$C$18, MIN(LCOH!$C$18,J6402),0)</f>
        <v>375.35088906518985</v>
      </c>
      <c r="L6402">
        <f t="shared" si="199"/>
        <v>0</v>
      </c>
      <c r="M6402">
        <f>K6402/LCOH!$C$18</f>
        <v>0.2502339260434599</v>
      </c>
      <c r="N6402">
        <f>K6402/LCOH!$C$34</f>
        <v>7.2321943943196505</v>
      </c>
    </row>
    <row r="6403" spans="1:14" x14ac:dyDescent="0.35">
      <c r="A6403">
        <f>'Profilo fotovoltaico'!B6405*LCOH!$C$20</f>
        <v>0</v>
      </c>
      <c r="B6403">
        <f>'Profilo eolico'!B6405*LCOH!$C$21</f>
        <v>47.9</v>
      </c>
      <c r="C6403">
        <f>$P$35*'Profilo fotovoltaico'!B6405</f>
        <v>0</v>
      </c>
      <c r="D6403">
        <f>$Q$37*'Profilo eolico'!B6405</f>
        <v>279.4790114471445</v>
      </c>
      <c r="E6403">
        <f>$P$39*'Profilo fotovoltaico'!B6405+'Approvvigionamento energia'!$Q$39*'Profilo eolico'!B6405</f>
        <v>209.60925858535833</v>
      </c>
      <c r="F6403">
        <f>$P$41*'Profilo fotovoltaico'!B6405+'Approvvigionamento energia'!$Q$41*'Profilo eolico'!B6405</f>
        <v>139.73950572357225</v>
      </c>
      <c r="G6403">
        <f>$P$43*'Profilo fotovoltaico'!B6405+'Approvvigionamento energia'!$Q$43*'Profilo eolico'!B6405</f>
        <v>69.869752861786125</v>
      </c>
      <c r="H6403">
        <f t="shared" si="200"/>
        <v>1138.4335154826958</v>
      </c>
      <c r="I6403">
        <f>IF(LCOH!$C$28=Menu!$A$1,'Approvvigionamento energia'!C6403,0)+IF(LCOH!$C$28=Menu!$A$2,'Approvvigionamento energia'!D6403,0)+IF(LCOH!$C$28=Menu!$A$3,'Approvvigionamento energia'!E6403,0)+IF(LCOH!$C$28=Menu!$A$4,'Approvvigionamento energia'!F6403,0)+IF(LCOH!$C$28=Menu!$A$5,'Approvvigionamento energia'!G6403,0)+IF(LCOH!$C$28=Menu!$A$6,'Approvvigionamento energia'!H6403,0)</f>
        <v>139.73950572357225</v>
      </c>
      <c r="J6403">
        <f>'Approvvigionamento energia'!A6403+'Approvvigionamento energia'!B6403+'Approvvigionamento energia'!I6403</f>
        <v>187.63950572357226</v>
      </c>
      <c r="K6403">
        <f>IF(MIN(LCOH!$C$18,J6403)&gt;=$P$48*LCOH!$C$18, MIN(LCOH!$C$18,J6403),0)</f>
        <v>0</v>
      </c>
      <c r="L6403">
        <f t="shared" ref="L6403:L6466" si="201">J6403-K6403</f>
        <v>187.63950572357226</v>
      </c>
      <c r="M6403">
        <f>K6403/LCOH!$C$18</f>
        <v>0</v>
      </c>
      <c r="N6403">
        <f>K6403/LCOH!$C$34</f>
        <v>0</v>
      </c>
    </row>
    <row r="6404" spans="1:14" x14ac:dyDescent="0.35">
      <c r="A6404">
        <f>'Profilo fotovoltaico'!B6406*LCOH!$C$20</f>
        <v>0</v>
      </c>
      <c r="B6404">
        <f>'Profilo eolico'!B6406*LCOH!$C$21</f>
        <v>43.2</v>
      </c>
      <c r="C6404">
        <f>$P$35*'Profilo fotovoltaico'!B6406</f>
        <v>0</v>
      </c>
      <c r="D6404">
        <f>$Q$37*'Profilo eolico'!B6406</f>
        <v>252.05622744293618</v>
      </c>
      <c r="E6404">
        <f>$P$39*'Profilo fotovoltaico'!B6406+'Approvvigionamento energia'!$Q$39*'Profilo eolico'!B6406</f>
        <v>189.04217058220212</v>
      </c>
      <c r="F6404">
        <f>$P$41*'Profilo fotovoltaico'!B6406+'Approvvigionamento energia'!$Q$41*'Profilo eolico'!B6406</f>
        <v>126.02811372146809</v>
      </c>
      <c r="G6404">
        <f>$P$43*'Profilo fotovoltaico'!B6406+'Approvvigionamento energia'!$Q$43*'Profilo eolico'!B6406</f>
        <v>63.014056860734044</v>
      </c>
      <c r="H6404">
        <f t="shared" si="200"/>
        <v>1138.4335154826958</v>
      </c>
      <c r="I6404">
        <f>IF(LCOH!$C$28=Menu!$A$1,'Approvvigionamento energia'!C6404,0)+IF(LCOH!$C$28=Menu!$A$2,'Approvvigionamento energia'!D6404,0)+IF(LCOH!$C$28=Menu!$A$3,'Approvvigionamento energia'!E6404,0)+IF(LCOH!$C$28=Menu!$A$4,'Approvvigionamento energia'!F6404,0)+IF(LCOH!$C$28=Menu!$A$5,'Approvvigionamento energia'!G6404,0)+IF(LCOH!$C$28=Menu!$A$6,'Approvvigionamento energia'!H6404,0)</f>
        <v>126.02811372146809</v>
      </c>
      <c r="J6404">
        <f>'Approvvigionamento energia'!A6404+'Approvvigionamento energia'!B6404+'Approvvigionamento energia'!I6404</f>
        <v>169.22811372146811</v>
      </c>
      <c r="K6404">
        <f>IF(MIN(LCOH!$C$18,J6404)&gt;=$P$48*LCOH!$C$18, MIN(LCOH!$C$18,J6404),0)</f>
        <v>0</v>
      </c>
      <c r="L6404">
        <f t="shared" si="201"/>
        <v>169.22811372146811</v>
      </c>
      <c r="M6404">
        <f>K6404/LCOH!$C$18</f>
        <v>0</v>
      </c>
      <c r="N6404">
        <f>K6404/LCOH!$C$34</f>
        <v>0</v>
      </c>
    </row>
    <row r="6405" spans="1:14" x14ac:dyDescent="0.35">
      <c r="A6405">
        <f>'Profilo fotovoltaico'!B6407*LCOH!$C$20</f>
        <v>0</v>
      </c>
      <c r="B6405">
        <f>'Profilo eolico'!B6407*LCOH!$C$21</f>
        <v>32</v>
      </c>
      <c r="C6405">
        <f>$P$35*'Profilo fotovoltaico'!B6407</f>
        <v>0</v>
      </c>
      <c r="D6405">
        <f>$Q$37*'Profilo eolico'!B6407</f>
        <v>186.70831662439716</v>
      </c>
      <c r="E6405">
        <f>$P$39*'Profilo fotovoltaico'!B6407+'Approvvigionamento energia'!$Q$39*'Profilo eolico'!B6407</f>
        <v>140.03123746829786</v>
      </c>
      <c r="F6405">
        <f>$P$41*'Profilo fotovoltaico'!B6407+'Approvvigionamento energia'!$Q$41*'Profilo eolico'!B6407</f>
        <v>93.354158312198578</v>
      </c>
      <c r="G6405">
        <f>$P$43*'Profilo fotovoltaico'!B6407+'Approvvigionamento energia'!$Q$43*'Profilo eolico'!B6407</f>
        <v>46.677079156099289</v>
      </c>
      <c r="H6405">
        <f t="shared" si="200"/>
        <v>1138.4335154826958</v>
      </c>
      <c r="I6405">
        <f>IF(LCOH!$C$28=Menu!$A$1,'Approvvigionamento energia'!C6405,0)+IF(LCOH!$C$28=Menu!$A$2,'Approvvigionamento energia'!D6405,0)+IF(LCOH!$C$28=Menu!$A$3,'Approvvigionamento energia'!E6405,0)+IF(LCOH!$C$28=Menu!$A$4,'Approvvigionamento energia'!F6405,0)+IF(LCOH!$C$28=Menu!$A$5,'Approvvigionamento energia'!G6405,0)+IF(LCOH!$C$28=Menu!$A$6,'Approvvigionamento energia'!H6405,0)</f>
        <v>93.354158312198578</v>
      </c>
      <c r="J6405">
        <f>'Approvvigionamento energia'!A6405+'Approvvigionamento energia'!B6405+'Approvvigionamento energia'!I6405</f>
        <v>125.35415831219858</v>
      </c>
      <c r="K6405">
        <f>IF(MIN(LCOH!$C$18,J6405)&gt;=$P$48*LCOH!$C$18, MIN(LCOH!$C$18,J6405),0)</f>
        <v>0</v>
      </c>
      <c r="L6405">
        <f t="shared" si="201"/>
        <v>125.35415831219858</v>
      </c>
      <c r="M6405">
        <f>K6405/LCOH!$C$18</f>
        <v>0</v>
      </c>
      <c r="N6405">
        <f>K6405/LCOH!$C$34</f>
        <v>0</v>
      </c>
    </row>
    <row r="6406" spans="1:14" x14ac:dyDescent="0.35">
      <c r="A6406">
        <f>'Profilo fotovoltaico'!B6408*LCOH!$C$20</f>
        <v>0</v>
      </c>
      <c r="B6406">
        <f>'Profilo eolico'!B6408*LCOH!$C$21</f>
        <v>22.9</v>
      </c>
      <c r="C6406">
        <f>$P$35*'Profilo fotovoltaico'!B6408</f>
        <v>0</v>
      </c>
      <c r="D6406">
        <f>$Q$37*'Profilo eolico'!B6408</f>
        <v>133.61313908433422</v>
      </c>
      <c r="E6406">
        <f>$P$39*'Profilo fotovoltaico'!B6408+'Approvvigionamento energia'!$Q$39*'Profilo eolico'!B6408</f>
        <v>100.20985431325066</v>
      </c>
      <c r="F6406">
        <f>$P$41*'Profilo fotovoltaico'!B6408+'Approvvigionamento energia'!$Q$41*'Profilo eolico'!B6408</f>
        <v>66.806569542167111</v>
      </c>
      <c r="G6406">
        <f>$P$43*'Profilo fotovoltaico'!B6408+'Approvvigionamento energia'!$Q$43*'Profilo eolico'!B6408</f>
        <v>33.403284771083555</v>
      </c>
      <c r="H6406">
        <f t="shared" si="200"/>
        <v>1138.4335154826958</v>
      </c>
      <c r="I6406">
        <f>IF(LCOH!$C$28=Menu!$A$1,'Approvvigionamento energia'!C6406,0)+IF(LCOH!$C$28=Menu!$A$2,'Approvvigionamento energia'!D6406,0)+IF(LCOH!$C$28=Menu!$A$3,'Approvvigionamento energia'!E6406,0)+IF(LCOH!$C$28=Menu!$A$4,'Approvvigionamento energia'!F6406,0)+IF(LCOH!$C$28=Menu!$A$5,'Approvvigionamento energia'!G6406,0)+IF(LCOH!$C$28=Menu!$A$6,'Approvvigionamento energia'!H6406,0)</f>
        <v>66.806569542167111</v>
      </c>
      <c r="J6406">
        <f>'Approvvigionamento energia'!A6406+'Approvvigionamento energia'!B6406+'Approvvigionamento energia'!I6406</f>
        <v>89.706569542167102</v>
      </c>
      <c r="K6406">
        <f>IF(MIN(LCOH!$C$18,J6406)&gt;=$P$48*LCOH!$C$18, MIN(LCOH!$C$18,J6406),0)</f>
        <v>0</v>
      </c>
      <c r="L6406">
        <f t="shared" si="201"/>
        <v>89.706569542167102</v>
      </c>
      <c r="M6406">
        <f>K6406/LCOH!$C$18</f>
        <v>0</v>
      </c>
      <c r="N6406">
        <f>K6406/LCOH!$C$34</f>
        <v>0</v>
      </c>
    </row>
    <row r="6407" spans="1:14" x14ac:dyDescent="0.35">
      <c r="A6407">
        <f>'Profilo fotovoltaico'!B6409*LCOH!$C$20</f>
        <v>0</v>
      </c>
      <c r="B6407">
        <f>'Profilo eolico'!B6409*LCOH!$C$21</f>
        <v>17.7</v>
      </c>
      <c r="C6407">
        <f>$P$35*'Profilo fotovoltaico'!B6409</f>
        <v>0</v>
      </c>
      <c r="D6407">
        <f>$Q$37*'Profilo eolico'!B6409</f>
        <v>103.27303763286967</v>
      </c>
      <c r="E6407">
        <f>$P$39*'Profilo fotovoltaico'!B6409+'Approvvigionamento energia'!$Q$39*'Profilo eolico'!B6409</f>
        <v>77.454778224652259</v>
      </c>
      <c r="F6407">
        <f>$P$41*'Profilo fotovoltaico'!B6409+'Approvvigionamento energia'!$Q$41*'Profilo eolico'!B6409</f>
        <v>51.636518816434837</v>
      </c>
      <c r="G6407">
        <f>$P$43*'Profilo fotovoltaico'!B6409+'Approvvigionamento energia'!$Q$43*'Profilo eolico'!B6409</f>
        <v>25.818259408217418</v>
      </c>
      <c r="H6407">
        <f t="shared" si="200"/>
        <v>1138.4335154826958</v>
      </c>
      <c r="I6407">
        <f>IF(LCOH!$C$28=Menu!$A$1,'Approvvigionamento energia'!C6407,0)+IF(LCOH!$C$28=Menu!$A$2,'Approvvigionamento energia'!D6407,0)+IF(LCOH!$C$28=Menu!$A$3,'Approvvigionamento energia'!E6407,0)+IF(LCOH!$C$28=Menu!$A$4,'Approvvigionamento energia'!F6407,0)+IF(LCOH!$C$28=Menu!$A$5,'Approvvigionamento energia'!G6407,0)+IF(LCOH!$C$28=Menu!$A$6,'Approvvigionamento energia'!H6407,0)</f>
        <v>51.636518816434837</v>
      </c>
      <c r="J6407">
        <f>'Approvvigionamento energia'!A6407+'Approvvigionamento energia'!B6407+'Approvvigionamento energia'!I6407</f>
        <v>69.336518816434833</v>
      </c>
      <c r="K6407">
        <f>IF(MIN(LCOH!$C$18,J6407)&gt;=$P$48*LCOH!$C$18, MIN(LCOH!$C$18,J6407),0)</f>
        <v>0</v>
      </c>
      <c r="L6407">
        <f t="shared" si="201"/>
        <v>69.336518816434833</v>
      </c>
      <c r="M6407">
        <f>K6407/LCOH!$C$18</f>
        <v>0</v>
      </c>
      <c r="N6407">
        <f>K6407/LCOH!$C$34</f>
        <v>0</v>
      </c>
    </row>
    <row r="6408" spans="1:14" x14ac:dyDescent="0.35">
      <c r="A6408">
        <f>'Profilo fotovoltaico'!B6410*LCOH!$C$20</f>
        <v>0</v>
      </c>
      <c r="B6408">
        <f>'Profilo eolico'!B6410*LCOH!$C$21</f>
        <v>14.8</v>
      </c>
      <c r="C6408">
        <f>$P$35*'Profilo fotovoltaico'!B6410</f>
        <v>0</v>
      </c>
      <c r="D6408">
        <f>$Q$37*'Profilo eolico'!B6410</f>
        <v>86.352596438783692</v>
      </c>
      <c r="E6408">
        <f>$P$39*'Profilo fotovoltaico'!B6410+'Approvvigionamento energia'!$Q$39*'Profilo eolico'!B6410</f>
        <v>64.764447329087758</v>
      </c>
      <c r="F6408">
        <f>$P$41*'Profilo fotovoltaico'!B6410+'Approvvigionamento energia'!$Q$41*'Profilo eolico'!B6410</f>
        <v>43.176298219391846</v>
      </c>
      <c r="G6408">
        <f>$P$43*'Profilo fotovoltaico'!B6410+'Approvvigionamento energia'!$Q$43*'Profilo eolico'!B6410</f>
        <v>21.588149109695923</v>
      </c>
      <c r="H6408">
        <f t="shared" si="200"/>
        <v>1138.4335154826958</v>
      </c>
      <c r="I6408">
        <f>IF(LCOH!$C$28=Menu!$A$1,'Approvvigionamento energia'!C6408,0)+IF(LCOH!$C$28=Menu!$A$2,'Approvvigionamento energia'!D6408,0)+IF(LCOH!$C$28=Menu!$A$3,'Approvvigionamento energia'!E6408,0)+IF(LCOH!$C$28=Menu!$A$4,'Approvvigionamento energia'!F6408,0)+IF(LCOH!$C$28=Menu!$A$5,'Approvvigionamento energia'!G6408,0)+IF(LCOH!$C$28=Menu!$A$6,'Approvvigionamento energia'!H6408,0)</f>
        <v>43.176298219391846</v>
      </c>
      <c r="J6408">
        <f>'Approvvigionamento energia'!A6408+'Approvvigionamento energia'!B6408+'Approvvigionamento energia'!I6408</f>
        <v>57.97629821939185</v>
      </c>
      <c r="K6408">
        <f>IF(MIN(LCOH!$C$18,J6408)&gt;=$P$48*LCOH!$C$18, MIN(LCOH!$C$18,J6408),0)</f>
        <v>0</v>
      </c>
      <c r="L6408">
        <f t="shared" si="201"/>
        <v>57.97629821939185</v>
      </c>
      <c r="M6408">
        <f>K6408/LCOH!$C$18</f>
        <v>0</v>
      </c>
      <c r="N6408">
        <f>K6408/LCOH!$C$34</f>
        <v>0</v>
      </c>
    </row>
    <row r="6409" spans="1:14" x14ac:dyDescent="0.35">
      <c r="A6409">
        <f>'Profilo fotovoltaico'!B6411*LCOH!$C$20</f>
        <v>0</v>
      </c>
      <c r="B6409">
        <f>'Profilo eolico'!B6411*LCOH!$C$21</f>
        <v>13.100000000000001</v>
      </c>
      <c r="C6409">
        <f>$P$35*'Profilo fotovoltaico'!B6411</f>
        <v>0</v>
      </c>
      <c r="D6409">
        <f>$Q$37*'Profilo eolico'!B6411</f>
        <v>76.433717118112583</v>
      </c>
      <c r="E6409">
        <f>$P$39*'Profilo fotovoltaico'!B6411+'Approvvigionamento energia'!$Q$39*'Profilo eolico'!B6411</f>
        <v>57.325287838584437</v>
      </c>
      <c r="F6409">
        <f>$P$41*'Profilo fotovoltaico'!B6411+'Approvvigionamento energia'!$Q$41*'Profilo eolico'!B6411</f>
        <v>38.216858559056291</v>
      </c>
      <c r="G6409">
        <f>$P$43*'Profilo fotovoltaico'!B6411+'Approvvigionamento energia'!$Q$43*'Profilo eolico'!B6411</f>
        <v>19.108429279528146</v>
      </c>
      <c r="H6409">
        <f t="shared" si="200"/>
        <v>1138.4335154826958</v>
      </c>
      <c r="I6409">
        <f>IF(LCOH!$C$28=Menu!$A$1,'Approvvigionamento energia'!C6409,0)+IF(LCOH!$C$28=Menu!$A$2,'Approvvigionamento energia'!D6409,0)+IF(LCOH!$C$28=Menu!$A$3,'Approvvigionamento energia'!E6409,0)+IF(LCOH!$C$28=Menu!$A$4,'Approvvigionamento energia'!F6409,0)+IF(LCOH!$C$28=Menu!$A$5,'Approvvigionamento energia'!G6409,0)+IF(LCOH!$C$28=Menu!$A$6,'Approvvigionamento energia'!H6409,0)</f>
        <v>38.216858559056291</v>
      </c>
      <c r="J6409">
        <f>'Approvvigionamento energia'!A6409+'Approvvigionamento energia'!B6409+'Approvvigionamento energia'!I6409</f>
        <v>51.316858559056293</v>
      </c>
      <c r="K6409">
        <f>IF(MIN(LCOH!$C$18,J6409)&gt;=$P$48*LCOH!$C$18, MIN(LCOH!$C$18,J6409),0)</f>
        <v>0</v>
      </c>
      <c r="L6409">
        <f t="shared" si="201"/>
        <v>51.316858559056293</v>
      </c>
      <c r="M6409">
        <f>K6409/LCOH!$C$18</f>
        <v>0</v>
      </c>
      <c r="N6409">
        <f>K6409/LCOH!$C$34</f>
        <v>0</v>
      </c>
    </row>
    <row r="6410" spans="1:14" x14ac:dyDescent="0.35">
      <c r="A6410">
        <f>'Profilo fotovoltaico'!B6412*LCOH!$C$20</f>
        <v>0</v>
      </c>
      <c r="B6410">
        <f>'Profilo eolico'!B6412*LCOH!$C$21</f>
        <v>12.5</v>
      </c>
      <c r="C6410">
        <f>$P$35*'Profilo fotovoltaico'!B6412</f>
        <v>0</v>
      </c>
      <c r="D6410">
        <f>$Q$37*'Profilo eolico'!B6412</f>
        <v>72.93293618140514</v>
      </c>
      <c r="E6410">
        <f>$P$39*'Profilo fotovoltaico'!B6412+'Approvvigionamento energia'!$Q$39*'Profilo eolico'!B6412</f>
        <v>54.699702136053851</v>
      </c>
      <c r="F6410">
        <f>$P$41*'Profilo fotovoltaico'!B6412+'Approvvigionamento energia'!$Q$41*'Profilo eolico'!B6412</f>
        <v>36.46646809070257</v>
      </c>
      <c r="G6410">
        <f>$P$43*'Profilo fotovoltaico'!B6412+'Approvvigionamento energia'!$Q$43*'Profilo eolico'!B6412</f>
        <v>18.233234045351285</v>
      </c>
      <c r="H6410">
        <f t="shared" si="200"/>
        <v>1138.4335154826958</v>
      </c>
      <c r="I6410">
        <f>IF(LCOH!$C$28=Menu!$A$1,'Approvvigionamento energia'!C6410,0)+IF(LCOH!$C$28=Menu!$A$2,'Approvvigionamento energia'!D6410,0)+IF(LCOH!$C$28=Menu!$A$3,'Approvvigionamento energia'!E6410,0)+IF(LCOH!$C$28=Menu!$A$4,'Approvvigionamento energia'!F6410,0)+IF(LCOH!$C$28=Menu!$A$5,'Approvvigionamento energia'!G6410,0)+IF(LCOH!$C$28=Menu!$A$6,'Approvvigionamento energia'!H6410,0)</f>
        <v>36.46646809070257</v>
      </c>
      <c r="J6410">
        <f>'Approvvigionamento energia'!A6410+'Approvvigionamento energia'!B6410+'Approvvigionamento energia'!I6410</f>
        <v>48.96646809070257</v>
      </c>
      <c r="K6410">
        <f>IF(MIN(LCOH!$C$18,J6410)&gt;=$P$48*LCOH!$C$18, MIN(LCOH!$C$18,J6410),0)</f>
        <v>0</v>
      </c>
      <c r="L6410">
        <f t="shared" si="201"/>
        <v>48.96646809070257</v>
      </c>
      <c r="M6410">
        <f>K6410/LCOH!$C$18</f>
        <v>0</v>
      </c>
      <c r="N6410">
        <f>K6410/LCOH!$C$34</f>
        <v>0</v>
      </c>
    </row>
    <row r="6411" spans="1:14" x14ac:dyDescent="0.35">
      <c r="A6411">
        <f>'Profilo fotovoltaico'!B6413*LCOH!$C$20</f>
        <v>0</v>
      </c>
      <c r="B6411">
        <f>'Profilo eolico'!B6413*LCOH!$C$21</f>
        <v>13</v>
      </c>
      <c r="C6411">
        <f>$P$35*'Profilo fotovoltaico'!B6413</f>
        <v>0</v>
      </c>
      <c r="D6411">
        <f>$Q$37*'Profilo eolico'!B6413</f>
        <v>75.850253628661335</v>
      </c>
      <c r="E6411">
        <f>$P$39*'Profilo fotovoltaico'!B6413+'Approvvigionamento energia'!$Q$39*'Profilo eolico'!B6413</f>
        <v>56.887690221496001</v>
      </c>
      <c r="F6411">
        <f>$P$41*'Profilo fotovoltaico'!B6413+'Approvvigionamento energia'!$Q$41*'Profilo eolico'!B6413</f>
        <v>37.925126814330667</v>
      </c>
      <c r="G6411">
        <f>$P$43*'Profilo fotovoltaico'!B6413+'Approvvigionamento energia'!$Q$43*'Profilo eolico'!B6413</f>
        <v>18.962563407165334</v>
      </c>
      <c r="H6411">
        <f t="shared" si="200"/>
        <v>1138.4335154826958</v>
      </c>
      <c r="I6411">
        <f>IF(LCOH!$C$28=Menu!$A$1,'Approvvigionamento energia'!C6411,0)+IF(LCOH!$C$28=Menu!$A$2,'Approvvigionamento energia'!D6411,0)+IF(LCOH!$C$28=Menu!$A$3,'Approvvigionamento energia'!E6411,0)+IF(LCOH!$C$28=Menu!$A$4,'Approvvigionamento energia'!F6411,0)+IF(LCOH!$C$28=Menu!$A$5,'Approvvigionamento energia'!G6411,0)+IF(LCOH!$C$28=Menu!$A$6,'Approvvigionamento energia'!H6411,0)</f>
        <v>37.925126814330667</v>
      </c>
      <c r="J6411">
        <f>'Approvvigionamento energia'!A6411+'Approvvigionamento energia'!B6411+'Approvvigionamento energia'!I6411</f>
        <v>50.925126814330667</v>
      </c>
      <c r="K6411">
        <f>IF(MIN(LCOH!$C$18,J6411)&gt;=$P$48*LCOH!$C$18, MIN(LCOH!$C$18,J6411),0)</f>
        <v>0</v>
      </c>
      <c r="L6411">
        <f t="shared" si="201"/>
        <v>50.925126814330667</v>
      </c>
      <c r="M6411">
        <f>K6411/LCOH!$C$18</f>
        <v>0</v>
      </c>
      <c r="N6411">
        <f>K6411/LCOH!$C$34</f>
        <v>0</v>
      </c>
    </row>
    <row r="6412" spans="1:14" x14ac:dyDescent="0.35">
      <c r="A6412">
        <f>'Profilo fotovoltaico'!B6414*LCOH!$C$20</f>
        <v>0</v>
      </c>
      <c r="B6412">
        <f>'Profilo eolico'!B6414*LCOH!$C$21</f>
        <v>14.8</v>
      </c>
      <c r="C6412">
        <f>$P$35*'Profilo fotovoltaico'!B6414</f>
        <v>0</v>
      </c>
      <c r="D6412">
        <f>$Q$37*'Profilo eolico'!B6414</f>
        <v>86.352596438783692</v>
      </c>
      <c r="E6412">
        <f>$P$39*'Profilo fotovoltaico'!B6414+'Approvvigionamento energia'!$Q$39*'Profilo eolico'!B6414</f>
        <v>64.764447329087758</v>
      </c>
      <c r="F6412">
        <f>$P$41*'Profilo fotovoltaico'!B6414+'Approvvigionamento energia'!$Q$41*'Profilo eolico'!B6414</f>
        <v>43.176298219391846</v>
      </c>
      <c r="G6412">
        <f>$P$43*'Profilo fotovoltaico'!B6414+'Approvvigionamento energia'!$Q$43*'Profilo eolico'!B6414</f>
        <v>21.588149109695923</v>
      </c>
      <c r="H6412">
        <f t="shared" si="200"/>
        <v>1138.4335154826958</v>
      </c>
      <c r="I6412">
        <f>IF(LCOH!$C$28=Menu!$A$1,'Approvvigionamento energia'!C6412,0)+IF(LCOH!$C$28=Menu!$A$2,'Approvvigionamento energia'!D6412,0)+IF(LCOH!$C$28=Menu!$A$3,'Approvvigionamento energia'!E6412,0)+IF(LCOH!$C$28=Menu!$A$4,'Approvvigionamento energia'!F6412,0)+IF(LCOH!$C$28=Menu!$A$5,'Approvvigionamento energia'!G6412,0)+IF(LCOH!$C$28=Menu!$A$6,'Approvvigionamento energia'!H6412,0)</f>
        <v>43.176298219391846</v>
      </c>
      <c r="J6412">
        <f>'Approvvigionamento energia'!A6412+'Approvvigionamento energia'!B6412+'Approvvigionamento energia'!I6412</f>
        <v>57.97629821939185</v>
      </c>
      <c r="K6412">
        <f>IF(MIN(LCOH!$C$18,J6412)&gt;=$P$48*LCOH!$C$18, MIN(LCOH!$C$18,J6412),0)</f>
        <v>0</v>
      </c>
      <c r="L6412">
        <f t="shared" si="201"/>
        <v>57.97629821939185</v>
      </c>
      <c r="M6412">
        <f>K6412/LCOH!$C$18</f>
        <v>0</v>
      </c>
      <c r="N6412">
        <f>K6412/LCOH!$C$34</f>
        <v>0</v>
      </c>
    </row>
    <row r="6413" spans="1:14" x14ac:dyDescent="0.35">
      <c r="A6413">
        <f>'Profilo fotovoltaico'!B6415*LCOH!$C$20</f>
        <v>0</v>
      </c>
      <c r="B6413">
        <f>'Profilo eolico'!B6415*LCOH!$C$21</f>
        <v>17.600000000000001</v>
      </c>
      <c r="C6413">
        <f>$P$35*'Profilo fotovoltaico'!B6415</f>
        <v>0</v>
      </c>
      <c r="D6413">
        <f>$Q$37*'Profilo eolico'!B6415</f>
        <v>102.68957414341844</v>
      </c>
      <c r="E6413">
        <f>$P$39*'Profilo fotovoltaico'!B6415+'Approvvigionamento energia'!$Q$39*'Profilo eolico'!B6415</f>
        <v>77.01718060756383</v>
      </c>
      <c r="F6413">
        <f>$P$41*'Profilo fotovoltaico'!B6415+'Approvvigionamento energia'!$Q$41*'Profilo eolico'!B6415</f>
        <v>51.34478707170922</v>
      </c>
      <c r="G6413">
        <f>$P$43*'Profilo fotovoltaico'!B6415+'Approvvigionamento energia'!$Q$43*'Profilo eolico'!B6415</f>
        <v>25.67239353585461</v>
      </c>
      <c r="H6413">
        <f t="shared" si="200"/>
        <v>1138.4335154826958</v>
      </c>
      <c r="I6413">
        <f>IF(LCOH!$C$28=Menu!$A$1,'Approvvigionamento energia'!C6413,0)+IF(LCOH!$C$28=Menu!$A$2,'Approvvigionamento energia'!D6413,0)+IF(LCOH!$C$28=Menu!$A$3,'Approvvigionamento energia'!E6413,0)+IF(LCOH!$C$28=Menu!$A$4,'Approvvigionamento energia'!F6413,0)+IF(LCOH!$C$28=Menu!$A$5,'Approvvigionamento energia'!G6413,0)+IF(LCOH!$C$28=Menu!$A$6,'Approvvigionamento energia'!H6413,0)</f>
        <v>51.34478707170922</v>
      </c>
      <c r="J6413">
        <f>'Approvvigionamento energia'!A6413+'Approvvigionamento energia'!B6413+'Approvvigionamento energia'!I6413</f>
        <v>68.944787071709214</v>
      </c>
      <c r="K6413">
        <f>IF(MIN(LCOH!$C$18,J6413)&gt;=$P$48*LCOH!$C$18, MIN(LCOH!$C$18,J6413),0)</f>
        <v>0</v>
      </c>
      <c r="L6413">
        <f t="shared" si="201"/>
        <v>68.944787071709214</v>
      </c>
      <c r="M6413">
        <f>K6413/LCOH!$C$18</f>
        <v>0</v>
      </c>
      <c r="N6413">
        <f>K6413/LCOH!$C$34</f>
        <v>0</v>
      </c>
    </row>
    <row r="6414" spans="1:14" x14ac:dyDescent="0.35">
      <c r="A6414">
        <f>'Profilo fotovoltaico'!B6416*LCOH!$C$20</f>
        <v>0</v>
      </c>
      <c r="B6414">
        <f>'Profilo eolico'!B6416*LCOH!$C$21</f>
        <v>20.100000000000001</v>
      </c>
      <c r="C6414">
        <f>$P$35*'Profilo fotovoltaico'!B6416</f>
        <v>0</v>
      </c>
      <c r="D6414">
        <f>$Q$37*'Profilo eolico'!B6416</f>
        <v>117.27616137969946</v>
      </c>
      <c r="E6414">
        <f>$P$39*'Profilo fotovoltaico'!B6416+'Approvvigionamento energia'!$Q$39*'Profilo eolico'!B6416</f>
        <v>87.957121034774588</v>
      </c>
      <c r="F6414">
        <f>$P$41*'Profilo fotovoltaico'!B6416+'Approvvigionamento energia'!$Q$41*'Profilo eolico'!B6416</f>
        <v>58.63808068984973</v>
      </c>
      <c r="G6414">
        <f>$P$43*'Profilo fotovoltaico'!B6416+'Approvvigionamento energia'!$Q$43*'Profilo eolico'!B6416</f>
        <v>29.319040344924865</v>
      </c>
      <c r="H6414">
        <f t="shared" si="200"/>
        <v>1138.4335154826958</v>
      </c>
      <c r="I6414">
        <f>IF(LCOH!$C$28=Menu!$A$1,'Approvvigionamento energia'!C6414,0)+IF(LCOH!$C$28=Menu!$A$2,'Approvvigionamento energia'!D6414,0)+IF(LCOH!$C$28=Menu!$A$3,'Approvvigionamento energia'!E6414,0)+IF(LCOH!$C$28=Menu!$A$4,'Approvvigionamento energia'!F6414,0)+IF(LCOH!$C$28=Menu!$A$5,'Approvvigionamento energia'!G6414,0)+IF(LCOH!$C$28=Menu!$A$6,'Approvvigionamento energia'!H6414,0)</f>
        <v>58.63808068984973</v>
      </c>
      <c r="J6414">
        <f>'Approvvigionamento energia'!A6414+'Approvvigionamento energia'!B6414+'Approvvigionamento energia'!I6414</f>
        <v>78.738080689849738</v>
      </c>
      <c r="K6414">
        <f>IF(MIN(LCOH!$C$18,J6414)&gt;=$P$48*LCOH!$C$18, MIN(LCOH!$C$18,J6414),0)</f>
        <v>0</v>
      </c>
      <c r="L6414">
        <f t="shared" si="201"/>
        <v>78.738080689849738</v>
      </c>
      <c r="M6414">
        <f>K6414/LCOH!$C$18</f>
        <v>0</v>
      </c>
      <c r="N6414">
        <f>K6414/LCOH!$C$34</f>
        <v>0</v>
      </c>
    </row>
    <row r="6415" spans="1:14" x14ac:dyDescent="0.35">
      <c r="A6415">
        <f>'Profilo fotovoltaico'!B6417*LCOH!$C$20</f>
        <v>16</v>
      </c>
      <c r="B6415">
        <f>'Profilo eolico'!B6417*LCOH!$C$21</f>
        <v>21.9</v>
      </c>
      <c r="C6415">
        <f>$P$35*'Profilo fotovoltaico'!B6417</f>
        <v>117.67379500195304</v>
      </c>
      <c r="D6415">
        <f>$Q$37*'Profilo eolico'!B6417</f>
        <v>127.7785041898218</v>
      </c>
      <c r="E6415">
        <f>$P$39*'Profilo fotovoltaico'!B6417+'Approvvigionamento energia'!$Q$39*'Profilo eolico'!B6417</f>
        <v>125.2523268928546</v>
      </c>
      <c r="F6415">
        <f>$P$41*'Profilo fotovoltaico'!B6417+'Approvvigionamento energia'!$Q$41*'Profilo eolico'!B6417</f>
        <v>122.72614959588742</v>
      </c>
      <c r="G6415">
        <f>$P$43*'Profilo fotovoltaico'!B6417+'Approvvigionamento energia'!$Q$43*'Profilo eolico'!B6417</f>
        <v>120.19997229892024</v>
      </c>
      <c r="H6415">
        <f t="shared" si="200"/>
        <v>1138.4335154826958</v>
      </c>
      <c r="I6415">
        <f>IF(LCOH!$C$28=Menu!$A$1,'Approvvigionamento energia'!C6415,0)+IF(LCOH!$C$28=Menu!$A$2,'Approvvigionamento energia'!D6415,0)+IF(LCOH!$C$28=Menu!$A$3,'Approvvigionamento energia'!E6415,0)+IF(LCOH!$C$28=Menu!$A$4,'Approvvigionamento energia'!F6415,0)+IF(LCOH!$C$28=Menu!$A$5,'Approvvigionamento energia'!G6415,0)+IF(LCOH!$C$28=Menu!$A$6,'Approvvigionamento energia'!H6415,0)</f>
        <v>122.72614959588742</v>
      </c>
      <c r="J6415">
        <f>'Approvvigionamento energia'!A6415+'Approvvigionamento energia'!B6415+'Approvvigionamento energia'!I6415</f>
        <v>160.62614959588743</v>
      </c>
      <c r="K6415">
        <f>IF(MIN(LCOH!$C$18,J6415)&gt;=$P$48*LCOH!$C$18, MIN(LCOH!$C$18,J6415),0)</f>
        <v>0</v>
      </c>
      <c r="L6415">
        <f t="shared" si="201"/>
        <v>160.62614959588743</v>
      </c>
      <c r="M6415">
        <f>K6415/LCOH!$C$18</f>
        <v>0</v>
      </c>
      <c r="N6415">
        <f>K6415/LCOH!$C$34</f>
        <v>0</v>
      </c>
    </row>
    <row r="6416" spans="1:14" x14ac:dyDescent="0.35">
      <c r="A6416">
        <f>'Profilo fotovoltaico'!B6418*LCOH!$C$20</f>
        <v>118</v>
      </c>
      <c r="B6416">
        <f>'Profilo eolico'!B6418*LCOH!$C$21</f>
        <v>18.899999999999999</v>
      </c>
      <c r="C6416">
        <f>$P$35*'Profilo fotovoltaico'!B6418</f>
        <v>867.84423813940361</v>
      </c>
      <c r="D6416">
        <f>$Q$37*'Profilo eolico'!B6418</f>
        <v>110.27459950628457</v>
      </c>
      <c r="E6416">
        <f>$P$39*'Profilo fotovoltaico'!B6418+'Approvvigionamento energia'!$Q$39*'Profilo eolico'!B6418</f>
        <v>299.66700916456432</v>
      </c>
      <c r="F6416">
        <f>$P$41*'Profilo fotovoltaico'!B6418+'Approvvigionamento energia'!$Q$41*'Profilo eolico'!B6418</f>
        <v>489.05941882284412</v>
      </c>
      <c r="G6416">
        <f>$P$43*'Profilo fotovoltaico'!B6418+'Approvvigionamento energia'!$Q$43*'Profilo eolico'!B6418</f>
        <v>678.45182848112393</v>
      </c>
      <c r="H6416">
        <f t="shared" si="200"/>
        <v>1138.4335154826958</v>
      </c>
      <c r="I6416">
        <f>IF(LCOH!$C$28=Menu!$A$1,'Approvvigionamento energia'!C6416,0)+IF(LCOH!$C$28=Menu!$A$2,'Approvvigionamento energia'!D6416,0)+IF(LCOH!$C$28=Menu!$A$3,'Approvvigionamento energia'!E6416,0)+IF(LCOH!$C$28=Menu!$A$4,'Approvvigionamento energia'!F6416,0)+IF(LCOH!$C$28=Menu!$A$5,'Approvvigionamento energia'!G6416,0)+IF(LCOH!$C$28=Menu!$A$6,'Approvvigionamento energia'!H6416,0)</f>
        <v>489.05941882284412</v>
      </c>
      <c r="J6416">
        <f>'Approvvigionamento energia'!A6416+'Approvvigionamento energia'!B6416+'Approvvigionamento energia'!I6416</f>
        <v>625.9594188228441</v>
      </c>
      <c r="K6416">
        <f>IF(MIN(LCOH!$C$18,J6416)&gt;=$P$48*LCOH!$C$18, MIN(LCOH!$C$18,J6416),0)</f>
        <v>625.9594188228441</v>
      </c>
      <c r="L6416">
        <f t="shared" si="201"/>
        <v>0</v>
      </c>
      <c r="M6416">
        <f>K6416/LCOH!$C$18</f>
        <v>0.41730627921522939</v>
      </c>
      <c r="N6416">
        <f>K6416/LCOH!$C$34</f>
        <v>12.06087512182744</v>
      </c>
    </row>
    <row r="6417" spans="1:14" x14ac:dyDescent="0.35">
      <c r="A6417">
        <f>'Profilo fotovoltaico'!B6419*LCOH!$C$20</f>
        <v>257</v>
      </c>
      <c r="B6417">
        <f>'Profilo eolico'!B6419*LCOH!$C$21</f>
        <v>16.299999999999997</v>
      </c>
      <c r="C6417">
        <f>$P$35*'Profilo fotovoltaico'!B6419</f>
        <v>1890.1353322188706</v>
      </c>
      <c r="D6417">
        <f>$Q$37*'Profilo eolico'!B6419</f>
        <v>95.104548780552292</v>
      </c>
      <c r="E6417">
        <f>$P$39*'Profilo fotovoltaico'!B6419+'Approvvigionamento energia'!$Q$39*'Profilo eolico'!B6419</f>
        <v>543.86224464013185</v>
      </c>
      <c r="F6417">
        <f>$P$41*'Profilo fotovoltaico'!B6419+'Approvvigionamento energia'!$Q$41*'Profilo eolico'!B6419</f>
        <v>992.61994049971145</v>
      </c>
      <c r="G6417">
        <f>$P$43*'Profilo fotovoltaico'!B6419+'Approvvigionamento energia'!$Q$43*'Profilo eolico'!B6419</f>
        <v>1441.3776363592913</v>
      </c>
      <c r="H6417">
        <f t="shared" si="200"/>
        <v>1138.4335154826958</v>
      </c>
      <c r="I6417">
        <f>IF(LCOH!$C$28=Menu!$A$1,'Approvvigionamento energia'!C6417,0)+IF(LCOH!$C$28=Menu!$A$2,'Approvvigionamento energia'!D6417,0)+IF(LCOH!$C$28=Menu!$A$3,'Approvvigionamento energia'!E6417,0)+IF(LCOH!$C$28=Menu!$A$4,'Approvvigionamento energia'!F6417,0)+IF(LCOH!$C$28=Menu!$A$5,'Approvvigionamento energia'!G6417,0)+IF(LCOH!$C$28=Menu!$A$6,'Approvvigionamento energia'!H6417,0)</f>
        <v>992.61994049971145</v>
      </c>
      <c r="J6417">
        <f>'Approvvigionamento energia'!A6417+'Approvvigionamento energia'!B6417+'Approvvigionamento energia'!I6417</f>
        <v>1265.9199404997114</v>
      </c>
      <c r="K6417">
        <f>IF(MIN(LCOH!$C$18,J6417)&gt;=$P$48*LCOH!$C$18, MIN(LCOH!$C$18,J6417),0)</f>
        <v>1265.9199404997114</v>
      </c>
      <c r="L6417">
        <f t="shared" si="201"/>
        <v>0</v>
      </c>
      <c r="M6417">
        <f>K6417/LCOH!$C$18</f>
        <v>0.8439466269998076</v>
      </c>
      <c r="N6417">
        <f>K6417/LCOH!$C$34</f>
        <v>24.391521011555135</v>
      </c>
    </row>
    <row r="6418" spans="1:14" x14ac:dyDescent="0.35">
      <c r="A6418">
        <f>'Profilo fotovoltaico'!B6420*LCOH!$C$20</f>
        <v>387</v>
      </c>
      <c r="B6418">
        <f>'Profilo eolico'!B6420*LCOH!$C$21</f>
        <v>15.100000000000001</v>
      </c>
      <c r="C6418">
        <f>$P$35*'Profilo fotovoltaico'!B6420</f>
        <v>2846.2349166097392</v>
      </c>
      <c r="D6418">
        <f>$Q$37*'Profilo eolico'!B6420</f>
        <v>88.102986907137407</v>
      </c>
      <c r="E6418">
        <f>$P$39*'Profilo fotovoltaico'!B6420+'Approvvigionamento energia'!$Q$39*'Profilo eolico'!B6420</f>
        <v>777.63596933278791</v>
      </c>
      <c r="F6418">
        <f>$P$41*'Profilo fotovoltaico'!B6420+'Approvvigionamento energia'!$Q$41*'Profilo eolico'!B6420</f>
        <v>1467.1689517584384</v>
      </c>
      <c r="G6418">
        <f>$P$43*'Profilo fotovoltaico'!B6420+'Approvvigionamento energia'!$Q$43*'Profilo eolico'!B6420</f>
        <v>2156.7019341840887</v>
      </c>
      <c r="H6418">
        <f t="shared" si="200"/>
        <v>1138.4335154826958</v>
      </c>
      <c r="I6418">
        <f>IF(LCOH!$C$28=Menu!$A$1,'Approvvigionamento energia'!C6418,0)+IF(LCOH!$C$28=Menu!$A$2,'Approvvigionamento energia'!D6418,0)+IF(LCOH!$C$28=Menu!$A$3,'Approvvigionamento energia'!E6418,0)+IF(LCOH!$C$28=Menu!$A$4,'Approvvigionamento energia'!F6418,0)+IF(LCOH!$C$28=Menu!$A$5,'Approvvigionamento energia'!G6418,0)+IF(LCOH!$C$28=Menu!$A$6,'Approvvigionamento energia'!H6418,0)</f>
        <v>1467.1689517584384</v>
      </c>
      <c r="J6418">
        <f>'Approvvigionamento energia'!A6418+'Approvvigionamento energia'!B6418+'Approvvigionamento energia'!I6418</f>
        <v>1869.2689517584386</v>
      </c>
      <c r="K6418">
        <f>IF(MIN(LCOH!$C$18,J6418)&gt;=$P$48*LCOH!$C$18, MIN(LCOH!$C$18,J6418),0)</f>
        <v>1500</v>
      </c>
      <c r="L6418">
        <f t="shared" si="201"/>
        <v>369.26895175843856</v>
      </c>
      <c r="M6418">
        <f>K6418/LCOH!$C$18</f>
        <v>1</v>
      </c>
      <c r="N6418">
        <f>K6418/LCOH!$C$34</f>
        <v>28.901734104046245</v>
      </c>
    </row>
    <row r="6419" spans="1:14" x14ac:dyDescent="0.35">
      <c r="A6419">
        <f>'Profilo fotovoltaico'!B6421*LCOH!$C$20</f>
        <v>494</v>
      </c>
      <c r="B6419">
        <f>'Profilo eolico'!B6421*LCOH!$C$21</f>
        <v>14.1</v>
      </c>
      <c r="C6419">
        <f>$P$35*'Profilo fotovoltaico'!B6421</f>
        <v>3633.1784206852999</v>
      </c>
      <c r="D6419">
        <f>$Q$37*'Profilo eolico'!B6421</f>
        <v>82.268352012624987</v>
      </c>
      <c r="E6419">
        <f>$P$39*'Profilo fotovoltaico'!B6421+'Approvvigionamento energia'!$Q$39*'Profilo eolico'!B6421</f>
        <v>969.99586918079376</v>
      </c>
      <c r="F6419">
        <f>$P$41*'Profilo fotovoltaico'!B6421+'Approvvigionamento energia'!$Q$41*'Profilo eolico'!B6421</f>
        <v>1857.7233863489625</v>
      </c>
      <c r="G6419">
        <f>$P$43*'Profilo fotovoltaico'!B6421+'Approvvigionamento energia'!$Q$43*'Profilo eolico'!B6421</f>
        <v>2745.4509035171313</v>
      </c>
      <c r="H6419">
        <f t="shared" si="200"/>
        <v>1138.4335154826958</v>
      </c>
      <c r="I6419">
        <f>IF(LCOH!$C$28=Menu!$A$1,'Approvvigionamento energia'!C6419,0)+IF(LCOH!$C$28=Menu!$A$2,'Approvvigionamento energia'!D6419,0)+IF(LCOH!$C$28=Menu!$A$3,'Approvvigionamento energia'!E6419,0)+IF(LCOH!$C$28=Menu!$A$4,'Approvvigionamento energia'!F6419,0)+IF(LCOH!$C$28=Menu!$A$5,'Approvvigionamento energia'!G6419,0)+IF(LCOH!$C$28=Menu!$A$6,'Approvvigionamento energia'!H6419,0)</f>
        <v>1857.7233863489625</v>
      </c>
      <c r="J6419">
        <f>'Approvvigionamento energia'!A6419+'Approvvigionamento energia'!B6419+'Approvvigionamento energia'!I6419</f>
        <v>2365.8233863489627</v>
      </c>
      <c r="K6419">
        <f>IF(MIN(LCOH!$C$18,J6419)&gt;=$P$48*LCOH!$C$18, MIN(LCOH!$C$18,J6419),0)</f>
        <v>1500</v>
      </c>
      <c r="L6419">
        <f t="shared" si="201"/>
        <v>865.82338634896269</v>
      </c>
      <c r="M6419">
        <f>K6419/LCOH!$C$18</f>
        <v>1</v>
      </c>
      <c r="N6419">
        <f>K6419/LCOH!$C$34</f>
        <v>28.901734104046245</v>
      </c>
    </row>
    <row r="6420" spans="1:14" x14ac:dyDescent="0.35">
      <c r="A6420">
        <f>'Profilo fotovoltaico'!B6422*LCOH!$C$20</f>
        <v>551</v>
      </c>
      <c r="B6420">
        <f>'Profilo eolico'!B6422*LCOH!$C$21</f>
        <v>15.4</v>
      </c>
      <c r="C6420">
        <f>$P$35*'Profilo fotovoltaico'!B6422</f>
        <v>4052.391315379758</v>
      </c>
      <c r="D6420">
        <f>$Q$37*'Profilo eolico'!B6422</f>
        <v>89.853377375491135</v>
      </c>
      <c r="E6420">
        <f>$P$39*'Profilo fotovoltaico'!B6422+'Approvvigionamento energia'!$Q$39*'Profilo eolico'!B6422</f>
        <v>1080.4878618765579</v>
      </c>
      <c r="F6420">
        <f>$P$41*'Profilo fotovoltaico'!B6422+'Approvvigionamento energia'!$Q$41*'Profilo eolico'!B6422</f>
        <v>2071.1223463776246</v>
      </c>
      <c r="G6420">
        <f>$P$43*'Profilo fotovoltaico'!B6422+'Approvvigionamento energia'!$Q$43*'Profilo eolico'!B6422</f>
        <v>3061.7568308786917</v>
      </c>
      <c r="H6420">
        <f t="shared" si="200"/>
        <v>1138.4335154826958</v>
      </c>
      <c r="I6420">
        <f>IF(LCOH!$C$28=Menu!$A$1,'Approvvigionamento energia'!C6420,0)+IF(LCOH!$C$28=Menu!$A$2,'Approvvigionamento energia'!D6420,0)+IF(LCOH!$C$28=Menu!$A$3,'Approvvigionamento energia'!E6420,0)+IF(LCOH!$C$28=Menu!$A$4,'Approvvigionamento energia'!F6420,0)+IF(LCOH!$C$28=Menu!$A$5,'Approvvigionamento energia'!G6420,0)+IF(LCOH!$C$28=Menu!$A$6,'Approvvigionamento energia'!H6420,0)</f>
        <v>2071.1223463776246</v>
      </c>
      <c r="J6420">
        <f>'Approvvigionamento energia'!A6420+'Approvvigionamento energia'!B6420+'Approvvigionamento energia'!I6420</f>
        <v>2637.5223463776247</v>
      </c>
      <c r="K6420">
        <f>IF(MIN(LCOH!$C$18,J6420)&gt;=$P$48*LCOH!$C$18, MIN(LCOH!$C$18,J6420),0)</f>
        <v>1500</v>
      </c>
      <c r="L6420">
        <f t="shared" si="201"/>
        <v>1137.5223463776247</v>
      </c>
      <c r="M6420">
        <f>K6420/LCOH!$C$18</f>
        <v>1</v>
      </c>
      <c r="N6420">
        <f>K6420/LCOH!$C$34</f>
        <v>28.901734104046245</v>
      </c>
    </row>
    <row r="6421" spans="1:14" x14ac:dyDescent="0.35">
      <c r="A6421">
        <f>'Profilo fotovoltaico'!B6423*LCOH!$C$20</f>
        <v>557</v>
      </c>
      <c r="B6421">
        <f>'Profilo eolico'!B6423*LCOH!$C$21</f>
        <v>19.099999999999998</v>
      </c>
      <c r="C6421">
        <f>$P$35*'Profilo fotovoltaico'!B6423</f>
        <v>4096.5189885054906</v>
      </c>
      <c r="D6421">
        <f>$Q$37*'Profilo eolico'!B6423</f>
        <v>111.44152648518704</v>
      </c>
      <c r="E6421">
        <f>$P$39*'Profilo fotovoltaico'!B6423+'Approvvigionamento energia'!$Q$39*'Profilo eolico'!B6423</f>
        <v>1107.710891990263</v>
      </c>
      <c r="F6421">
        <f>$P$41*'Profilo fotovoltaico'!B6423+'Approvvigionamento energia'!$Q$41*'Profilo eolico'!B6423</f>
        <v>2103.9802574953387</v>
      </c>
      <c r="G6421">
        <f>$P$43*'Profilo fotovoltaico'!B6423+'Approvvigionamento energia'!$Q$43*'Profilo eolico'!B6423</f>
        <v>3100.2496230004149</v>
      </c>
      <c r="H6421">
        <f t="shared" si="200"/>
        <v>1138.4335154826958</v>
      </c>
      <c r="I6421">
        <f>IF(LCOH!$C$28=Menu!$A$1,'Approvvigionamento energia'!C6421,0)+IF(LCOH!$C$28=Menu!$A$2,'Approvvigionamento energia'!D6421,0)+IF(LCOH!$C$28=Menu!$A$3,'Approvvigionamento energia'!E6421,0)+IF(LCOH!$C$28=Menu!$A$4,'Approvvigionamento energia'!F6421,0)+IF(LCOH!$C$28=Menu!$A$5,'Approvvigionamento energia'!G6421,0)+IF(LCOH!$C$28=Menu!$A$6,'Approvvigionamento energia'!H6421,0)</f>
        <v>2103.9802574953387</v>
      </c>
      <c r="J6421">
        <f>'Approvvigionamento energia'!A6421+'Approvvigionamento energia'!B6421+'Approvvigionamento energia'!I6421</f>
        <v>2680.0802574953386</v>
      </c>
      <c r="K6421">
        <f>IF(MIN(LCOH!$C$18,J6421)&gt;=$P$48*LCOH!$C$18, MIN(LCOH!$C$18,J6421),0)</f>
        <v>1500</v>
      </c>
      <c r="L6421">
        <f t="shared" si="201"/>
        <v>1180.0802574953386</v>
      </c>
      <c r="M6421">
        <f>K6421/LCOH!$C$18</f>
        <v>1</v>
      </c>
      <c r="N6421">
        <f>K6421/LCOH!$C$34</f>
        <v>28.901734104046245</v>
      </c>
    </row>
    <row r="6422" spans="1:14" x14ac:dyDescent="0.35">
      <c r="A6422">
        <f>'Profilo fotovoltaico'!B6424*LCOH!$C$20</f>
        <v>518</v>
      </c>
      <c r="B6422">
        <f>'Profilo eolico'!B6424*LCOH!$C$21</f>
        <v>25</v>
      </c>
      <c r="C6422">
        <f>$P$35*'Profilo fotovoltaico'!B6424</f>
        <v>3809.6891131882298</v>
      </c>
      <c r="D6422">
        <f>$Q$37*'Profilo eolico'!B6424</f>
        <v>145.86587236281028</v>
      </c>
      <c r="E6422">
        <f>$P$39*'Profilo fotovoltaico'!B6424+'Approvvigionamento energia'!$Q$39*'Profilo eolico'!B6424</f>
        <v>1061.8216825691652</v>
      </c>
      <c r="F6422">
        <f>$P$41*'Profilo fotovoltaico'!B6424+'Approvvigionamento energia'!$Q$41*'Profilo eolico'!B6424</f>
        <v>1977.7774927755202</v>
      </c>
      <c r="G6422">
        <f>$P$43*'Profilo fotovoltaico'!B6424+'Approvvigionamento energia'!$Q$43*'Profilo eolico'!B6424</f>
        <v>2893.7333029818751</v>
      </c>
      <c r="H6422">
        <f t="shared" si="200"/>
        <v>1138.4335154826958</v>
      </c>
      <c r="I6422">
        <f>IF(LCOH!$C$28=Menu!$A$1,'Approvvigionamento energia'!C6422,0)+IF(LCOH!$C$28=Menu!$A$2,'Approvvigionamento energia'!D6422,0)+IF(LCOH!$C$28=Menu!$A$3,'Approvvigionamento energia'!E6422,0)+IF(LCOH!$C$28=Menu!$A$4,'Approvvigionamento energia'!F6422,0)+IF(LCOH!$C$28=Menu!$A$5,'Approvvigionamento energia'!G6422,0)+IF(LCOH!$C$28=Menu!$A$6,'Approvvigionamento energia'!H6422,0)</f>
        <v>1977.7774927755202</v>
      </c>
      <c r="J6422">
        <f>'Approvvigionamento energia'!A6422+'Approvvigionamento energia'!B6422+'Approvvigionamento energia'!I6422</f>
        <v>2520.7774927755199</v>
      </c>
      <c r="K6422">
        <f>IF(MIN(LCOH!$C$18,J6422)&gt;=$P$48*LCOH!$C$18, MIN(LCOH!$C$18,J6422),0)</f>
        <v>1500</v>
      </c>
      <c r="L6422">
        <f t="shared" si="201"/>
        <v>1020.7774927755199</v>
      </c>
      <c r="M6422">
        <f>K6422/LCOH!$C$18</f>
        <v>1</v>
      </c>
      <c r="N6422">
        <f>K6422/LCOH!$C$34</f>
        <v>28.901734104046245</v>
      </c>
    </row>
    <row r="6423" spans="1:14" x14ac:dyDescent="0.35">
      <c r="A6423">
        <f>'Profilo fotovoltaico'!B6425*LCOH!$C$20</f>
        <v>437</v>
      </c>
      <c r="B6423">
        <f>'Profilo eolico'!B6425*LCOH!$C$21</f>
        <v>32.700000000000003</v>
      </c>
      <c r="C6423">
        <f>$P$35*'Profilo fotovoltaico'!B6425</f>
        <v>3213.9655259908423</v>
      </c>
      <c r="D6423">
        <f>$Q$37*'Profilo eolico'!B6425</f>
        <v>190.79256105055583</v>
      </c>
      <c r="E6423">
        <f>$P$39*'Profilo fotovoltaico'!B6425+'Approvvigionamento energia'!$Q$39*'Profilo eolico'!B6425</f>
        <v>946.58580228562744</v>
      </c>
      <c r="F6423">
        <f>$P$41*'Profilo fotovoltaico'!B6425+'Approvvigionamento energia'!$Q$41*'Profilo eolico'!B6425</f>
        <v>1702.379043520699</v>
      </c>
      <c r="G6423">
        <f>$P$43*'Profilo fotovoltaico'!B6425+'Approvvigionamento energia'!$Q$43*'Profilo eolico'!B6425</f>
        <v>2458.1722847557708</v>
      </c>
      <c r="H6423">
        <f t="shared" si="200"/>
        <v>1138.4335154826958</v>
      </c>
      <c r="I6423">
        <f>IF(LCOH!$C$28=Menu!$A$1,'Approvvigionamento energia'!C6423,0)+IF(LCOH!$C$28=Menu!$A$2,'Approvvigionamento energia'!D6423,0)+IF(LCOH!$C$28=Menu!$A$3,'Approvvigionamento energia'!E6423,0)+IF(LCOH!$C$28=Menu!$A$4,'Approvvigionamento energia'!F6423,0)+IF(LCOH!$C$28=Menu!$A$5,'Approvvigionamento energia'!G6423,0)+IF(LCOH!$C$28=Menu!$A$6,'Approvvigionamento energia'!H6423,0)</f>
        <v>1702.379043520699</v>
      </c>
      <c r="J6423">
        <f>'Approvvigionamento energia'!A6423+'Approvvigionamento energia'!B6423+'Approvvigionamento energia'!I6423</f>
        <v>2172.0790435206991</v>
      </c>
      <c r="K6423">
        <f>IF(MIN(LCOH!$C$18,J6423)&gt;=$P$48*LCOH!$C$18, MIN(LCOH!$C$18,J6423),0)</f>
        <v>1500</v>
      </c>
      <c r="L6423">
        <f t="shared" si="201"/>
        <v>672.07904352069909</v>
      </c>
      <c r="M6423">
        <f>K6423/LCOH!$C$18</f>
        <v>1</v>
      </c>
      <c r="N6423">
        <f>K6423/LCOH!$C$34</f>
        <v>28.901734104046245</v>
      </c>
    </row>
    <row r="6424" spans="1:14" x14ac:dyDescent="0.35">
      <c r="A6424">
        <f>'Profilo fotovoltaico'!B6426*LCOH!$C$20</f>
        <v>322</v>
      </c>
      <c r="B6424">
        <f>'Profilo eolico'!B6426*LCOH!$C$21</f>
        <v>39.699999999999996</v>
      </c>
      <c r="C6424">
        <f>$P$35*'Profilo fotovoltaico'!B6426</f>
        <v>2368.1851244143049</v>
      </c>
      <c r="D6424">
        <f>$Q$37*'Profilo eolico'!B6426</f>
        <v>231.63500531214271</v>
      </c>
      <c r="E6424">
        <f>$P$39*'Profilo fotovoltaico'!B6426+'Approvvigionamento energia'!$Q$39*'Profilo eolico'!B6426</f>
        <v>765.77253508768331</v>
      </c>
      <c r="F6424">
        <f>$P$41*'Profilo fotovoltaico'!B6426+'Approvvigionamento energia'!$Q$41*'Profilo eolico'!B6426</f>
        <v>1299.9100648632239</v>
      </c>
      <c r="G6424">
        <f>$P$43*'Profilo fotovoltaico'!B6426+'Approvvigionamento energia'!$Q$43*'Profilo eolico'!B6426</f>
        <v>1834.0475946387644</v>
      </c>
      <c r="H6424">
        <f t="shared" si="200"/>
        <v>1138.4335154826958</v>
      </c>
      <c r="I6424">
        <f>IF(LCOH!$C$28=Menu!$A$1,'Approvvigionamento energia'!C6424,0)+IF(LCOH!$C$28=Menu!$A$2,'Approvvigionamento energia'!D6424,0)+IF(LCOH!$C$28=Menu!$A$3,'Approvvigionamento energia'!E6424,0)+IF(LCOH!$C$28=Menu!$A$4,'Approvvigionamento energia'!F6424,0)+IF(LCOH!$C$28=Menu!$A$5,'Approvvigionamento energia'!G6424,0)+IF(LCOH!$C$28=Menu!$A$6,'Approvvigionamento energia'!H6424,0)</f>
        <v>1299.9100648632239</v>
      </c>
      <c r="J6424">
        <f>'Approvvigionamento energia'!A6424+'Approvvigionamento energia'!B6424+'Approvvigionamento energia'!I6424</f>
        <v>1661.6100648632239</v>
      </c>
      <c r="K6424">
        <f>IF(MIN(LCOH!$C$18,J6424)&gt;=$P$48*LCOH!$C$18, MIN(LCOH!$C$18,J6424),0)</f>
        <v>1500</v>
      </c>
      <c r="L6424">
        <f t="shared" si="201"/>
        <v>161.6100648632239</v>
      </c>
      <c r="M6424">
        <f>K6424/LCOH!$C$18</f>
        <v>1</v>
      </c>
      <c r="N6424">
        <f>K6424/LCOH!$C$34</f>
        <v>28.901734104046245</v>
      </c>
    </row>
    <row r="6425" spans="1:14" x14ac:dyDescent="0.35">
      <c r="A6425">
        <f>'Profilo fotovoltaico'!B6427*LCOH!$C$20</f>
        <v>184</v>
      </c>
      <c r="B6425">
        <f>'Profilo eolico'!B6427*LCOH!$C$21</f>
        <v>47.4</v>
      </c>
      <c r="C6425">
        <f>$P$35*'Profilo fotovoltaico'!B6427</f>
        <v>1353.2486425224599</v>
      </c>
      <c r="D6425">
        <f>$Q$37*'Profilo eolico'!B6427</f>
        <v>276.56169399988829</v>
      </c>
      <c r="E6425">
        <f>$P$39*'Profilo fotovoltaico'!B6427+'Approvvigionamento energia'!$Q$39*'Profilo eolico'!B6427</f>
        <v>545.73343113053113</v>
      </c>
      <c r="F6425">
        <f>$P$41*'Profilo fotovoltaico'!B6427+'Approvvigionamento energia'!$Q$41*'Profilo eolico'!B6427</f>
        <v>814.90516826117414</v>
      </c>
      <c r="G6425">
        <f>$P$43*'Profilo fotovoltaico'!B6427+'Approvvigionamento energia'!$Q$43*'Profilo eolico'!B6427</f>
        <v>1084.076905391817</v>
      </c>
      <c r="H6425">
        <f t="shared" si="200"/>
        <v>1138.4335154826958</v>
      </c>
      <c r="I6425">
        <f>IF(LCOH!$C$28=Menu!$A$1,'Approvvigionamento energia'!C6425,0)+IF(LCOH!$C$28=Menu!$A$2,'Approvvigionamento energia'!D6425,0)+IF(LCOH!$C$28=Menu!$A$3,'Approvvigionamento energia'!E6425,0)+IF(LCOH!$C$28=Menu!$A$4,'Approvvigionamento energia'!F6425,0)+IF(LCOH!$C$28=Menu!$A$5,'Approvvigionamento energia'!G6425,0)+IF(LCOH!$C$28=Menu!$A$6,'Approvvigionamento energia'!H6425,0)</f>
        <v>814.90516826117414</v>
      </c>
      <c r="J6425">
        <f>'Approvvigionamento energia'!A6425+'Approvvigionamento energia'!B6425+'Approvvigionamento energia'!I6425</f>
        <v>1046.3051682611742</v>
      </c>
      <c r="K6425">
        <f>IF(MIN(LCOH!$C$18,J6425)&gt;=$P$48*LCOH!$C$18, MIN(LCOH!$C$18,J6425),0)</f>
        <v>1046.3051682611742</v>
      </c>
      <c r="L6425">
        <f t="shared" si="201"/>
        <v>0</v>
      </c>
      <c r="M6425">
        <f>K6425/LCOH!$C$18</f>
        <v>0.6975367788407828</v>
      </c>
      <c r="N6425">
        <f>K6425/LCOH!$C$34</f>
        <v>20.160022509849217</v>
      </c>
    </row>
    <row r="6426" spans="1:14" x14ac:dyDescent="0.35">
      <c r="A6426">
        <f>'Profilo fotovoltaico'!B6428*LCOH!$C$20</f>
        <v>58</v>
      </c>
      <c r="B6426">
        <f>'Profilo eolico'!B6428*LCOH!$C$21</f>
        <v>60.5</v>
      </c>
      <c r="C6426">
        <f>$P$35*'Profilo fotovoltaico'!B6428</f>
        <v>426.56750688207978</v>
      </c>
      <c r="D6426">
        <f>$Q$37*'Profilo eolico'!B6428</f>
        <v>352.99541111800085</v>
      </c>
      <c r="E6426">
        <f>$P$39*'Profilo fotovoltaico'!B6428+'Approvvigionamento energia'!$Q$39*'Profilo eolico'!B6428</f>
        <v>371.38843505902059</v>
      </c>
      <c r="F6426">
        <f>$P$41*'Profilo fotovoltaico'!B6428+'Approvvigionamento energia'!$Q$41*'Profilo eolico'!B6428</f>
        <v>389.78145900004029</v>
      </c>
      <c r="G6426">
        <f>$P$43*'Profilo fotovoltaico'!B6428+'Approvvigionamento energia'!$Q$43*'Profilo eolico'!B6428</f>
        <v>408.17448294106009</v>
      </c>
      <c r="H6426">
        <f t="shared" si="200"/>
        <v>1138.4335154826958</v>
      </c>
      <c r="I6426">
        <f>IF(LCOH!$C$28=Menu!$A$1,'Approvvigionamento energia'!C6426,0)+IF(LCOH!$C$28=Menu!$A$2,'Approvvigionamento energia'!D6426,0)+IF(LCOH!$C$28=Menu!$A$3,'Approvvigionamento energia'!E6426,0)+IF(LCOH!$C$28=Menu!$A$4,'Approvvigionamento energia'!F6426,0)+IF(LCOH!$C$28=Menu!$A$5,'Approvvigionamento energia'!G6426,0)+IF(LCOH!$C$28=Menu!$A$6,'Approvvigionamento energia'!H6426,0)</f>
        <v>389.78145900004029</v>
      </c>
      <c r="J6426">
        <f>'Approvvigionamento energia'!A6426+'Approvvigionamento energia'!B6426+'Approvvigionamento energia'!I6426</f>
        <v>508.28145900004029</v>
      </c>
      <c r="K6426">
        <f>IF(MIN(LCOH!$C$18,J6426)&gt;=$P$48*LCOH!$C$18, MIN(LCOH!$C$18,J6426),0)</f>
        <v>508.28145900004029</v>
      </c>
      <c r="L6426">
        <f t="shared" si="201"/>
        <v>0</v>
      </c>
      <c r="M6426">
        <f>K6426/LCOH!$C$18</f>
        <v>0.33885430600002686</v>
      </c>
      <c r="N6426">
        <f>K6426/LCOH!$C$34</f>
        <v>9.7934770520238974</v>
      </c>
    </row>
    <row r="6427" spans="1:14" x14ac:dyDescent="0.35">
      <c r="A6427">
        <f>'Profilo fotovoltaico'!B6429*LCOH!$C$20</f>
        <v>0</v>
      </c>
      <c r="B6427">
        <f>'Profilo eolico'!B6429*LCOH!$C$21</f>
        <v>69.2</v>
      </c>
      <c r="C6427">
        <f>$P$35*'Profilo fotovoltaico'!B6429</f>
        <v>0</v>
      </c>
      <c r="D6427">
        <f>$Q$37*'Profilo eolico'!B6429</f>
        <v>403.75673470025885</v>
      </c>
      <c r="E6427">
        <f>$P$39*'Profilo fotovoltaico'!B6429+'Approvvigionamento energia'!$Q$39*'Profilo eolico'!B6429</f>
        <v>302.81755102519412</v>
      </c>
      <c r="F6427">
        <f>$P$41*'Profilo fotovoltaico'!B6429+'Approvvigionamento energia'!$Q$41*'Profilo eolico'!B6429</f>
        <v>201.87836735012942</v>
      </c>
      <c r="G6427">
        <f>$P$43*'Profilo fotovoltaico'!B6429+'Approvvigionamento energia'!$Q$43*'Profilo eolico'!B6429</f>
        <v>100.93918367506471</v>
      </c>
      <c r="H6427">
        <f t="shared" si="200"/>
        <v>1138.4335154826958</v>
      </c>
      <c r="I6427">
        <f>IF(LCOH!$C$28=Menu!$A$1,'Approvvigionamento energia'!C6427,0)+IF(LCOH!$C$28=Menu!$A$2,'Approvvigionamento energia'!D6427,0)+IF(LCOH!$C$28=Menu!$A$3,'Approvvigionamento energia'!E6427,0)+IF(LCOH!$C$28=Menu!$A$4,'Approvvigionamento energia'!F6427,0)+IF(LCOH!$C$28=Menu!$A$5,'Approvvigionamento energia'!G6427,0)+IF(LCOH!$C$28=Menu!$A$6,'Approvvigionamento energia'!H6427,0)</f>
        <v>201.87836735012942</v>
      </c>
      <c r="J6427">
        <f>'Approvvigionamento energia'!A6427+'Approvvigionamento energia'!B6427+'Approvvigionamento energia'!I6427</f>
        <v>271.07836735012944</v>
      </c>
      <c r="K6427">
        <f>IF(MIN(LCOH!$C$18,J6427)&gt;=$P$48*LCOH!$C$18, MIN(LCOH!$C$18,J6427),0)</f>
        <v>0</v>
      </c>
      <c r="L6427">
        <f t="shared" si="201"/>
        <v>271.07836735012944</v>
      </c>
      <c r="M6427">
        <f>K6427/LCOH!$C$18</f>
        <v>0</v>
      </c>
      <c r="N6427">
        <f>K6427/LCOH!$C$34</f>
        <v>0</v>
      </c>
    </row>
    <row r="6428" spans="1:14" x14ac:dyDescent="0.35">
      <c r="A6428">
        <f>'Profilo fotovoltaico'!B6430*LCOH!$C$20</f>
        <v>0</v>
      </c>
      <c r="B6428">
        <f>'Profilo eolico'!B6430*LCOH!$C$21</f>
        <v>63.8</v>
      </c>
      <c r="C6428">
        <f>$P$35*'Profilo fotovoltaico'!B6430</f>
        <v>0</v>
      </c>
      <c r="D6428">
        <f>$Q$37*'Profilo eolico'!B6430</f>
        <v>372.24970626989182</v>
      </c>
      <c r="E6428">
        <f>$P$39*'Profilo fotovoltaico'!B6430+'Approvvigionamento energia'!$Q$39*'Profilo eolico'!B6430</f>
        <v>279.18727970241883</v>
      </c>
      <c r="F6428">
        <f>$P$41*'Profilo fotovoltaico'!B6430+'Approvvigionamento energia'!$Q$41*'Profilo eolico'!B6430</f>
        <v>186.12485313494591</v>
      </c>
      <c r="G6428">
        <f>$P$43*'Profilo fotovoltaico'!B6430+'Approvvigionamento energia'!$Q$43*'Profilo eolico'!B6430</f>
        <v>93.062426567472954</v>
      </c>
      <c r="H6428">
        <f t="shared" si="200"/>
        <v>1138.4335154826958</v>
      </c>
      <c r="I6428">
        <f>IF(LCOH!$C$28=Menu!$A$1,'Approvvigionamento energia'!C6428,0)+IF(LCOH!$C$28=Menu!$A$2,'Approvvigionamento energia'!D6428,0)+IF(LCOH!$C$28=Menu!$A$3,'Approvvigionamento energia'!E6428,0)+IF(LCOH!$C$28=Menu!$A$4,'Approvvigionamento energia'!F6428,0)+IF(LCOH!$C$28=Menu!$A$5,'Approvvigionamento energia'!G6428,0)+IF(LCOH!$C$28=Menu!$A$6,'Approvvigionamento energia'!H6428,0)</f>
        <v>186.12485313494591</v>
      </c>
      <c r="J6428">
        <f>'Approvvigionamento energia'!A6428+'Approvvigionamento energia'!B6428+'Approvvigionamento energia'!I6428</f>
        <v>249.92485313494592</v>
      </c>
      <c r="K6428">
        <f>IF(MIN(LCOH!$C$18,J6428)&gt;=$P$48*LCOH!$C$18, MIN(LCOH!$C$18,J6428),0)</f>
        <v>0</v>
      </c>
      <c r="L6428">
        <f t="shared" si="201"/>
        <v>249.92485313494592</v>
      </c>
      <c r="M6428">
        <f>K6428/LCOH!$C$18</f>
        <v>0</v>
      </c>
      <c r="N6428">
        <f>K6428/LCOH!$C$34</f>
        <v>0</v>
      </c>
    </row>
    <row r="6429" spans="1:14" x14ac:dyDescent="0.35">
      <c r="A6429">
        <f>'Profilo fotovoltaico'!B6431*LCOH!$C$20</f>
        <v>0</v>
      </c>
      <c r="B6429">
        <f>'Profilo eolico'!B6431*LCOH!$C$21</f>
        <v>54.800000000000004</v>
      </c>
      <c r="C6429">
        <f>$P$35*'Profilo fotovoltaico'!B6431</f>
        <v>0</v>
      </c>
      <c r="D6429">
        <f>$Q$37*'Profilo eolico'!B6431</f>
        <v>319.7379922192801</v>
      </c>
      <c r="E6429">
        <f>$P$39*'Profilo fotovoltaico'!B6431+'Approvvigionamento energia'!$Q$39*'Profilo eolico'!B6431</f>
        <v>239.80349416446009</v>
      </c>
      <c r="F6429">
        <f>$P$41*'Profilo fotovoltaico'!B6431+'Approvvigionamento energia'!$Q$41*'Profilo eolico'!B6431</f>
        <v>159.86899610964005</v>
      </c>
      <c r="G6429">
        <f>$P$43*'Profilo fotovoltaico'!B6431+'Approvvigionamento energia'!$Q$43*'Profilo eolico'!B6431</f>
        <v>79.934498054820025</v>
      </c>
      <c r="H6429">
        <f t="shared" si="200"/>
        <v>1138.4335154826958</v>
      </c>
      <c r="I6429">
        <f>IF(LCOH!$C$28=Menu!$A$1,'Approvvigionamento energia'!C6429,0)+IF(LCOH!$C$28=Menu!$A$2,'Approvvigionamento energia'!D6429,0)+IF(LCOH!$C$28=Menu!$A$3,'Approvvigionamento energia'!E6429,0)+IF(LCOH!$C$28=Menu!$A$4,'Approvvigionamento energia'!F6429,0)+IF(LCOH!$C$28=Menu!$A$5,'Approvvigionamento energia'!G6429,0)+IF(LCOH!$C$28=Menu!$A$6,'Approvvigionamento energia'!H6429,0)</f>
        <v>159.86899610964005</v>
      </c>
      <c r="J6429">
        <f>'Approvvigionamento energia'!A6429+'Approvvigionamento energia'!B6429+'Approvvigionamento energia'!I6429</f>
        <v>214.66899610964006</v>
      </c>
      <c r="K6429">
        <f>IF(MIN(LCOH!$C$18,J6429)&gt;=$P$48*LCOH!$C$18, MIN(LCOH!$C$18,J6429),0)</f>
        <v>0</v>
      </c>
      <c r="L6429">
        <f t="shared" si="201"/>
        <v>214.66899610964006</v>
      </c>
      <c r="M6429">
        <f>K6429/LCOH!$C$18</f>
        <v>0</v>
      </c>
      <c r="N6429">
        <f>K6429/LCOH!$C$34</f>
        <v>0</v>
      </c>
    </row>
    <row r="6430" spans="1:14" x14ac:dyDescent="0.35">
      <c r="A6430">
        <f>'Profilo fotovoltaico'!B6432*LCOH!$C$20</f>
        <v>0</v>
      </c>
      <c r="B6430">
        <f>'Profilo eolico'!B6432*LCOH!$C$21</f>
        <v>50.2</v>
      </c>
      <c r="C6430">
        <f>$P$35*'Profilo fotovoltaico'!B6432</f>
        <v>0</v>
      </c>
      <c r="D6430">
        <f>$Q$37*'Profilo eolico'!B6432</f>
        <v>292.89867170452305</v>
      </c>
      <c r="E6430">
        <f>$P$39*'Profilo fotovoltaico'!B6432+'Approvvigionamento energia'!$Q$39*'Profilo eolico'!B6432</f>
        <v>219.67400377839226</v>
      </c>
      <c r="F6430">
        <f>$P$41*'Profilo fotovoltaico'!B6432+'Approvvigionamento energia'!$Q$41*'Profilo eolico'!B6432</f>
        <v>146.44933585226153</v>
      </c>
      <c r="G6430">
        <f>$P$43*'Profilo fotovoltaico'!B6432+'Approvvigionamento energia'!$Q$43*'Profilo eolico'!B6432</f>
        <v>73.224667926130763</v>
      </c>
      <c r="H6430">
        <f t="shared" si="200"/>
        <v>1138.4335154826958</v>
      </c>
      <c r="I6430">
        <f>IF(LCOH!$C$28=Menu!$A$1,'Approvvigionamento energia'!C6430,0)+IF(LCOH!$C$28=Menu!$A$2,'Approvvigionamento energia'!D6430,0)+IF(LCOH!$C$28=Menu!$A$3,'Approvvigionamento energia'!E6430,0)+IF(LCOH!$C$28=Menu!$A$4,'Approvvigionamento energia'!F6430,0)+IF(LCOH!$C$28=Menu!$A$5,'Approvvigionamento energia'!G6430,0)+IF(LCOH!$C$28=Menu!$A$6,'Approvvigionamento energia'!H6430,0)</f>
        <v>146.44933585226153</v>
      </c>
      <c r="J6430">
        <f>'Approvvigionamento energia'!A6430+'Approvvigionamento energia'!B6430+'Approvvigionamento energia'!I6430</f>
        <v>196.64933585226152</v>
      </c>
      <c r="K6430">
        <f>IF(MIN(LCOH!$C$18,J6430)&gt;=$P$48*LCOH!$C$18, MIN(LCOH!$C$18,J6430),0)</f>
        <v>0</v>
      </c>
      <c r="L6430">
        <f t="shared" si="201"/>
        <v>196.64933585226152</v>
      </c>
      <c r="M6430">
        <f>K6430/LCOH!$C$18</f>
        <v>0</v>
      </c>
      <c r="N6430">
        <f>K6430/LCOH!$C$34</f>
        <v>0</v>
      </c>
    </row>
    <row r="6431" spans="1:14" x14ac:dyDescent="0.35">
      <c r="A6431">
        <f>'Profilo fotovoltaico'!B6433*LCOH!$C$20</f>
        <v>0</v>
      </c>
      <c r="B6431">
        <f>'Profilo eolico'!B6433*LCOH!$C$21</f>
        <v>48.7</v>
      </c>
      <c r="C6431">
        <f>$P$35*'Profilo fotovoltaico'!B6433</f>
        <v>0</v>
      </c>
      <c r="D6431">
        <f>$Q$37*'Profilo eolico'!B6433</f>
        <v>284.14671936275442</v>
      </c>
      <c r="E6431">
        <f>$P$39*'Profilo fotovoltaico'!B6433+'Approvvigionamento energia'!$Q$39*'Profilo eolico'!B6433</f>
        <v>213.11003952206579</v>
      </c>
      <c r="F6431">
        <f>$P$41*'Profilo fotovoltaico'!B6433+'Approvvigionamento energia'!$Q$41*'Profilo eolico'!B6433</f>
        <v>142.07335968137721</v>
      </c>
      <c r="G6431">
        <f>$P$43*'Profilo fotovoltaico'!B6433+'Approvvigionamento energia'!$Q$43*'Profilo eolico'!B6433</f>
        <v>71.036679840688606</v>
      </c>
      <c r="H6431">
        <f t="shared" si="200"/>
        <v>1138.4335154826958</v>
      </c>
      <c r="I6431">
        <f>IF(LCOH!$C$28=Menu!$A$1,'Approvvigionamento energia'!C6431,0)+IF(LCOH!$C$28=Menu!$A$2,'Approvvigionamento energia'!D6431,0)+IF(LCOH!$C$28=Menu!$A$3,'Approvvigionamento energia'!E6431,0)+IF(LCOH!$C$28=Menu!$A$4,'Approvvigionamento energia'!F6431,0)+IF(LCOH!$C$28=Menu!$A$5,'Approvvigionamento energia'!G6431,0)+IF(LCOH!$C$28=Menu!$A$6,'Approvvigionamento energia'!H6431,0)</f>
        <v>142.07335968137721</v>
      </c>
      <c r="J6431">
        <f>'Approvvigionamento energia'!A6431+'Approvvigionamento energia'!B6431+'Approvvigionamento energia'!I6431</f>
        <v>190.7733596813772</v>
      </c>
      <c r="K6431">
        <f>IF(MIN(LCOH!$C$18,J6431)&gt;=$P$48*LCOH!$C$18, MIN(LCOH!$C$18,J6431),0)</f>
        <v>0</v>
      </c>
      <c r="L6431">
        <f t="shared" si="201"/>
        <v>190.7733596813772</v>
      </c>
      <c r="M6431">
        <f>K6431/LCOH!$C$18</f>
        <v>0</v>
      </c>
      <c r="N6431">
        <f>K6431/LCOH!$C$34</f>
        <v>0</v>
      </c>
    </row>
    <row r="6432" spans="1:14" x14ac:dyDescent="0.35">
      <c r="A6432">
        <f>'Profilo fotovoltaico'!B6434*LCOH!$C$20</f>
        <v>0</v>
      </c>
      <c r="B6432">
        <f>'Profilo eolico'!B6434*LCOH!$C$21</f>
        <v>50.5</v>
      </c>
      <c r="C6432">
        <f>$P$35*'Profilo fotovoltaico'!B6434</f>
        <v>0</v>
      </c>
      <c r="D6432">
        <f>$Q$37*'Profilo eolico'!B6434</f>
        <v>294.64906217287677</v>
      </c>
      <c r="E6432">
        <f>$P$39*'Profilo fotovoltaico'!B6434+'Approvvigionamento energia'!$Q$39*'Profilo eolico'!B6434</f>
        <v>220.98679662965756</v>
      </c>
      <c r="F6432">
        <f>$P$41*'Profilo fotovoltaico'!B6434+'Approvvigionamento energia'!$Q$41*'Profilo eolico'!B6434</f>
        <v>147.32453108643838</v>
      </c>
      <c r="G6432">
        <f>$P$43*'Profilo fotovoltaico'!B6434+'Approvvigionamento energia'!$Q$43*'Profilo eolico'!B6434</f>
        <v>73.662265543219192</v>
      </c>
      <c r="H6432">
        <f t="shared" si="200"/>
        <v>1138.4335154826958</v>
      </c>
      <c r="I6432">
        <f>IF(LCOH!$C$28=Menu!$A$1,'Approvvigionamento energia'!C6432,0)+IF(LCOH!$C$28=Menu!$A$2,'Approvvigionamento energia'!D6432,0)+IF(LCOH!$C$28=Menu!$A$3,'Approvvigionamento energia'!E6432,0)+IF(LCOH!$C$28=Menu!$A$4,'Approvvigionamento energia'!F6432,0)+IF(LCOH!$C$28=Menu!$A$5,'Approvvigionamento energia'!G6432,0)+IF(LCOH!$C$28=Menu!$A$6,'Approvvigionamento energia'!H6432,0)</f>
        <v>147.32453108643838</v>
      </c>
      <c r="J6432">
        <f>'Approvvigionamento energia'!A6432+'Approvvigionamento energia'!B6432+'Approvvigionamento energia'!I6432</f>
        <v>197.82453108643838</v>
      </c>
      <c r="K6432">
        <f>IF(MIN(LCOH!$C$18,J6432)&gt;=$P$48*LCOH!$C$18, MIN(LCOH!$C$18,J6432),0)</f>
        <v>0</v>
      </c>
      <c r="L6432">
        <f t="shared" si="201"/>
        <v>197.82453108643838</v>
      </c>
      <c r="M6432">
        <f>K6432/LCOH!$C$18</f>
        <v>0</v>
      </c>
      <c r="N6432">
        <f>K6432/LCOH!$C$34</f>
        <v>0</v>
      </c>
    </row>
    <row r="6433" spans="1:14" x14ac:dyDescent="0.35">
      <c r="A6433">
        <f>'Profilo fotovoltaico'!B6435*LCOH!$C$20</f>
        <v>0</v>
      </c>
      <c r="B6433">
        <f>'Profilo eolico'!B6435*LCOH!$C$21</f>
        <v>53</v>
      </c>
      <c r="C6433">
        <f>$P$35*'Profilo fotovoltaico'!B6435</f>
        <v>0</v>
      </c>
      <c r="D6433">
        <f>$Q$37*'Profilo eolico'!B6435</f>
        <v>309.23564940915776</v>
      </c>
      <c r="E6433">
        <f>$P$39*'Profilo fotovoltaico'!B6435+'Approvvigionamento energia'!$Q$39*'Profilo eolico'!B6435</f>
        <v>231.92673705686832</v>
      </c>
      <c r="F6433">
        <f>$P$41*'Profilo fotovoltaico'!B6435+'Approvvigionamento energia'!$Q$41*'Profilo eolico'!B6435</f>
        <v>154.61782470457888</v>
      </c>
      <c r="G6433">
        <f>$P$43*'Profilo fotovoltaico'!B6435+'Approvvigionamento energia'!$Q$43*'Profilo eolico'!B6435</f>
        <v>77.30891235228944</v>
      </c>
      <c r="H6433">
        <f t="shared" si="200"/>
        <v>1138.4335154826958</v>
      </c>
      <c r="I6433">
        <f>IF(LCOH!$C$28=Menu!$A$1,'Approvvigionamento energia'!C6433,0)+IF(LCOH!$C$28=Menu!$A$2,'Approvvigionamento energia'!D6433,0)+IF(LCOH!$C$28=Menu!$A$3,'Approvvigionamento energia'!E6433,0)+IF(LCOH!$C$28=Menu!$A$4,'Approvvigionamento energia'!F6433,0)+IF(LCOH!$C$28=Menu!$A$5,'Approvvigionamento energia'!G6433,0)+IF(LCOH!$C$28=Menu!$A$6,'Approvvigionamento energia'!H6433,0)</f>
        <v>154.61782470457888</v>
      </c>
      <c r="J6433">
        <f>'Approvvigionamento energia'!A6433+'Approvvigionamento energia'!B6433+'Approvvigionamento energia'!I6433</f>
        <v>207.61782470457888</v>
      </c>
      <c r="K6433">
        <f>IF(MIN(LCOH!$C$18,J6433)&gt;=$P$48*LCOH!$C$18, MIN(LCOH!$C$18,J6433),0)</f>
        <v>0</v>
      </c>
      <c r="L6433">
        <f t="shared" si="201"/>
        <v>207.61782470457888</v>
      </c>
      <c r="M6433">
        <f>K6433/LCOH!$C$18</f>
        <v>0</v>
      </c>
      <c r="N6433">
        <f>K6433/LCOH!$C$34</f>
        <v>0</v>
      </c>
    </row>
    <row r="6434" spans="1:14" x14ac:dyDescent="0.35">
      <c r="A6434">
        <f>'Profilo fotovoltaico'!B6436*LCOH!$C$20</f>
        <v>0</v>
      </c>
      <c r="B6434">
        <f>'Profilo eolico'!B6436*LCOH!$C$21</f>
        <v>55.800000000000004</v>
      </c>
      <c r="C6434">
        <f>$P$35*'Profilo fotovoltaico'!B6436</f>
        <v>0</v>
      </c>
      <c r="D6434">
        <f>$Q$37*'Profilo eolico'!B6436</f>
        <v>325.57262711379252</v>
      </c>
      <c r="E6434">
        <f>$P$39*'Profilo fotovoltaico'!B6436+'Approvvigionamento energia'!$Q$39*'Profilo eolico'!B6436</f>
        <v>244.1794703353444</v>
      </c>
      <c r="F6434">
        <f>$P$41*'Profilo fotovoltaico'!B6436+'Approvvigionamento energia'!$Q$41*'Profilo eolico'!B6436</f>
        <v>162.78631355689626</v>
      </c>
      <c r="G6434">
        <f>$P$43*'Profilo fotovoltaico'!B6436+'Approvvigionamento energia'!$Q$43*'Profilo eolico'!B6436</f>
        <v>81.39315677844813</v>
      </c>
      <c r="H6434">
        <f t="shared" si="200"/>
        <v>1138.4335154826958</v>
      </c>
      <c r="I6434">
        <f>IF(LCOH!$C$28=Menu!$A$1,'Approvvigionamento energia'!C6434,0)+IF(LCOH!$C$28=Menu!$A$2,'Approvvigionamento energia'!D6434,0)+IF(LCOH!$C$28=Menu!$A$3,'Approvvigionamento energia'!E6434,0)+IF(LCOH!$C$28=Menu!$A$4,'Approvvigionamento energia'!F6434,0)+IF(LCOH!$C$28=Menu!$A$5,'Approvvigionamento energia'!G6434,0)+IF(LCOH!$C$28=Menu!$A$6,'Approvvigionamento energia'!H6434,0)</f>
        <v>162.78631355689626</v>
      </c>
      <c r="J6434">
        <f>'Approvvigionamento energia'!A6434+'Approvvigionamento energia'!B6434+'Approvvigionamento energia'!I6434</f>
        <v>218.58631355689627</v>
      </c>
      <c r="K6434">
        <f>IF(MIN(LCOH!$C$18,J6434)&gt;=$P$48*LCOH!$C$18, MIN(LCOH!$C$18,J6434),0)</f>
        <v>0</v>
      </c>
      <c r="L6434">
        <f t="shared" si="201"/>
        <v>218.58631355689627</v>
      </c>
      <c r="M6434">
        <f>K6434/LCOH!$C$18</f>
        <v>0</v>
      </c>
      <c r="N6434">
        <f>K6434/LCOH!$C$34</f>
        <v>0</v>
      </c>
    </row>
    <row r="6435" spans="1:14" x14ac:dyDescent="0.35">
      <c r="A6435">
        <f>'Profilo fotovoltaico'!B6437*LCOH!$C$20</f>
        <v>0</v>
      </c>
      <c r="B6435">
        <f>'Profilo eolico'!B6437*LCOH!$C$21</f>
        <v>58.1</v>
      </c>
      <c r="C6435">
        <f>$P$35*'Profilo fotovoltaico'!B6437</f>
        <v>0</v>
      </c>
      <c r="D6435">
        <f>$Q$37*'Profilo eolico'!B6437</f>
        <v>338.99228737117107</v>
      </c>
      <c r="E6435">
        <f>$P$39*'Profilo fotovoltaico'!B6437+'Approvvigionamento energia'!$Q$39*'Profilo eolico'!B6437</f>
        <v>254.24421552837828</v>
      </c>
      <c r="F6435">
        <f>$P$41*'Profilo fotovoltaico'!B6437+'Approvvigionamento energia'!$Q$41*'Profilo eolico'!B6437</f>
        <v>169.49614368558554</v>
      </c>
      <c r="G6435">
        <f>$P$43*'Profilo fotovoltaico'!B6437+'Approvvigionamento energia'!$Q$43*'Profilo eolico'!B6437</f>
        <v>84.748071842792768</v>
      </c>
      <c r="H6435">
        <f t="shared" si="200"/>
        <v>1138.4335154826958</v>
      </c>
      <c r="I6435">
        <f>IF(LCOH!$C$28=Menu!$A$1,'Approvvigionamento energia'!C6435,0)+IF(LCOH!$C$28=Menu!$A$2,'Approvvigionamento energia'!D6435,0)+IF(LCOH!$C$28=Menu!$A$3,'Approvvigionamento energia'!E6435,0)+IF(LCOH!$C$28=Menu!$A$4,'Approvvigionamento energia'!F6435,0)+IF(LCOH!$C$28=Menu!$A$5,'Approvvigionamento energia'!G6435,0)+IF(LCOH!$C$28=Menu!$A$6,'Approvvigionamento energia'!H6435,0)</f>
        <v>169.49614368558554</v>
      </c>
      <c r="J6435">
        <f>'Approvvigionamento energia'!A6435+'Approvvigionamento energia'!B6435+'Approvvigionamento energia'!I6435</f>
        <v>227.59614368558553</v>
      </c>
      <c r="K6435">
        <f>IF(MIN(LCOH!$C$18,J6435)&gt;=$P$48*LCOH!$C$18, MIN(LCOH!$C$18,J6435),0)</f>
        <v>0</v>
      </c>
      <c r="L6435">
        <f t="shared" si="201"/>
        <v>227.59614368558553</v>
      </c>
      <c r="M6435">
        <f>K6435/LCOH!$C$18</f>
        <v>0</v>
      </c>
      <c r="N6435">
        <f>K6435/LCOH!$C$34</f>
        <v>0</v>
      </c>
    </row>
    <row r="6436" spans="1:14" x14ac:dyDescent="0.35">
      <c r="A6436">
        <f>'Profilo fotovoltaico'!B6438*LCOH!$C$20</f>
        <v>0</v>
      </c>
      <c r="B6436">
        <f>'Profilo eolico'!B6438*LCOH!$C$21</f>
        <v>61.1</v>
      </c>
      <c r="C6436">
        <f>$P$35*'Profilo fotovoltaico'!B6438</f>
        <v>0</v>
      </c>
      <c r="D6436">
        <f>$Q$37*'Profilo eolico'!B6438</f>
        <v>356.49619205470833</v>
      </c>
      <c r="E6436">
        <f>$P$39*'Profilo fotovoltaico'!B6438+'Approvvigionamento energia'!$Q$39*'Profilo eolico'!B6438</f>
        <v>267.37214404103122</v>
      </c>
      <c r="F6436">
        <f>$P$41*'Profilo fotovoltaico'!B6438+'Approvvigionamento energia'!$Q$41*'Profilo eolico'!B6438</f>
        <v>178.24809602735417</v>
      </c>
      <c r="G6436">
        <f>$P$43*'Profilo fotovoltaico'!B6438+'Approvvigionamento energia'!$Q$43*'Profilo eolico'!B6438</f>
        <v>89.124048013677083</v>
      </c>
      <c r="H6436">
        <f t="shared" si="200"/>
        <v>1138.4335154826958</v>
      </c>
      <c r="I6436">
        <f>IF(LCOH!$C$28=Menu!$A$1,'Approvvigionamento energia'!C6436,0)+IF(LCOH!$C$28=Menu!$A$2,'Approvvigionamento energia'!D6436,0)+IF(LCOH!$C$28=Menu!$A$3,'Approvvigionamento energia'!E6436,0)+IF(LCOH!$C$28=Menu!$A$4,'Approvvigionamento energia'!F6436,0)+IF(LCOH!$C$28=Menu!$A$5,'Approvvigionamento energia'!G6436,0)+IF(LCOH!$C$28=Menu!$A$6,'Approvvigionamento energia'!H6436,0)</f>
        <v>178.24809602735417</v>
      </c>
      <c r="J6436">
        <f>'Approvvigionamento energia'!A6436+'Approvvigionamento energia'!B6436+'Approvvigionamento energia'!I6436</f>
        <v>239.34809602735416</v>
      </c>
      <c r="K6436">
        <f>IF(MIN(LCOH!$C$18,J6436)&gt;=$P$48*LCOH!$C$18, MIN(LCOH!$C$18,J6436),0)</f>
        <v>0</v>
      </c>
      <c r="L6436">
        <f t="shared" si="201"/>
        <v>239.34809602735416</v>
      </c>
      <c r="M6436">
        <f>K6436/LCOH!$C$18</f>
        <v>0</v>
      </c>
      <c r="N6436">
        <f>K6436/LCOH!$C$34</f>
        <v>0</v>
      </c>
    </row>
    <row r="6437" spans="1:14" x14ac:dyDescent="0.35">
      <c r="A6437">
        <f>'Profilo fotovoltaico'!B6439*LCOH!$C$20</f>
        <v>0</v>
      </c>
      <c r="B6437">
        <f>'Profilo eolico'!B6439*LCOH!$C$21</f>
        <v>61.400000000000006</v>
      </c>
      <c r="C6437">
        <f>$P$35*'Profilo fotovoltaico'!B6439</f>
        <v>0</v>
      </c>
      <c r="D6437">
        <f>$Q$37*'Profilo eolico'!B6439</f>
        <v>358.24658252306205</v>
      </c>
      <c r="E6437">
        <f>$P$39*'Profilo fotovoltaico'!B6439+'Approvvigionamento energia'!$Q$39*'Profilo eolico'!B6439</f>
        <v>268.68493689229655</v>
      </c>
      <c r="F6437">
        <f>$P$41*'Profilo fotovoltaico'!B6439+'Approvvigionamento energia'!$Q$41*'Profilo eolico'!B6439</f>
        <v>179.12329126153102</v>
      </c>
      <c r="G6437">
        <f>$P$43*'Profilo fotovoltaico'!B6439+'Approvvigionamento energia'!$Q$43*'Profilo eolico'!B6439</f>
        <v>89.561645630765511</v>
      </c>
      <c r="H6437">
        <f t="shared" si="200"/>
        <v>1138.4335154826958</v>
      </c>
      <c r="I6437">
        <f>IF(LCOH!$C$28=Menu!$A$1,'Approvvigionamento energia'!C6437,0)+IF(LCOH!$C$28=Menu!$A$2,'Approvvigionamento energia'!D6437,0)+IF(LCOH!$C$28=Menu!$A$3,'Approvvigionamento energia'!E6437,0)+IF(LCOH!$C$28=Menu!$A$4,'Approvvigionamento energia'!F6437,0)+IF(LCOH!$C$28=Menu!$A$5,'Approvvigionamento energia'!G6437,0)+IF(LCOH!$C$28=Menu!$A$6,'Approvvigionamento energia'!H6437,0)</f>
        <v>179.12329126153102</v>
      </c>
      <c r="J6437">
        <f>'Approvvigionamento energia'!A6437+'Approvvigionamento energia'!B6437+'Approvvigionamento energia'!I6437</f>
        <v>240.52329126153103</v>
      </c>
      <c r="K6437">
        <f>IF(MIN(LCOH!$C$18,J6437)&gt;=$P$48*LCOH!$C$18, MIN(LCOH!$C$18,J6437),0)</f>
        <v>0</v>
      </c>
      <c r="L6437">
        <f t="shared" si="201"/>
        <v>240.52329126153103</v>
      </c>
      <c r="M6437">
        <f>K6437/LCOH!$C$18</f>
        <v>0</v>
      </c>
      <c r="N6437">
        <f>K6437/LCOH!$C$34</f>
        <v>0</v>
      </c>
    </row>
    <row r="6438" spans="1:14" x14ac:dyDescent="0.35">
      <c r="A6438">
        <f>'Profilo fotovoltaico'!B6440*LCOH!$C$20</f>
        <v>0</v>
      </c>
      <c r="B6438">
        <f>'Profilo eolico'!B6440*LCOH!$C$21</f>
        <v>61</v>
      </c>
      <c r="C6438">
        <f>$P$35*'Profilo fotovoltaico'!B6440</f>
        <v>0</v>
      </c>
      <c r="D6438">
        <f>$Q$37*'Profilo eolico'!B6440</f>
        <v>355.91272856525705</v>
      </c>
      <c r="E6438">
        <f>$P$39*'Profilo fotovoltaico'!B6440+'Approvvigionamento energia'!$Q$39*'Profilo eolico'!B6440</f>
        <v>266.93454642394278</v>
      </c>
      <c r="F6438">
        <f>$P$41*'Profilo fotovoltaico'!B6440+'Approvvigionamento energia'!$Q$41*'Profilo eolico'!B6440</f>
        <v>177.95636428262853</v>
      </c>
      <c r="G6438">
        <f>$P$43*'Profilo fotovoltaico'!B6440+'Approvvigionamento energia'!$Q$43*'Profilo eolico'!B6440</f>
        <v>88.978182141314264</v>
      </c>
      <c r="H6438">
        <f t="shared" si="200"/>
        <v>1138.4335154826958</v>
      </c>
      <c r="I6438">
        <f>IF(LCOH!$C$28=Menu!$A$1,'Approvvigionamento energia'!C6438,0)+IF(LCOH!$C$28=Menu!$A$2,'Approvvigionamento energia'!D6438,0)+IF(LCOH!$C$28=Menu!$A$3,'Approvvigionamento energia'!E6438,0)+IF(LCOH!$C$28=Menu!$A$4,'Approvvigionamento energia'!F6438,0)+IF(LCOH!$C$28=Menu!$A$5,'Approvvigionamento energia'!G6438,0)+IF(LCOH!$C$28=Menu!$A$6,'Approvvigionamento energia'!H6438,0)</f>
        <v>177.95636428262853</v>
      </c>
      <c r="J6438">
        <f>'Approvvigionamento energia'!A6438+'Approvvigionamento energia'!B6438+'Approvvigionamento energia'!I6438</f>
        <v>238.95636428262853</v>
      </c>
      <c r="K6438">
        <f>IF(MIN(LCOH!$C$18,J6438)&gt;=$P$48*LCOH!$C$18, MIN(LCOH!$C$18,J6438),0)</f>
        <v>0</v>
      </c>
      <c r="L6438">
        <f t="shared" si="201"/>
        <v>238.95636428262853</v>
      </c>
      <c r="M6438">
        <f>K6438/LCOH!$C$18</f>
        <v>0</v>
      </c>
      <c r="N6438">
        <f>K6438/LCOH!$C$34</f>
        <v>0</v>
      </c>
    </row>
    <row r="6439" spans="1:14" x14ac:dyDescent="0.35">
      <c r="A6439">
        <f>'Profilo fotovoltaico'!B6441*LCOH!$C$20</f>
        <v>22</v>
      </c>
      <c r="B6439">
        <f>'Profilo eolico'!B6441*LCOH!$C$21</f>
        <v>60.6</v>
      </c>
      <c r="C6439">
        <f>$P$35*'Profilo fotovoltaico'!B6441</f>
        <v>161.80146812768541</v>
      </c>
      <c r="D6439">
        <f>$Q$37*'Profilo eolico'!B6441</f>
        <v>353.57887460745212</v>
      </c>
      <c r="E6439">
        <f>$P$39*'Profilo fotovoltaico'!B6441+'Approvvigionamento energia'!$Q$39*'Profilo eolico'!B6441</f>
        <v>305.63452298751042</v>
      </c>
      <c r="F6439">
        <f>$P$41*'Profilo fotovoltaico'!B6441+'Approvvigionamento energia'!$Q$41*'Profilo eolico'!B6441</f>
        <v>257.69017136756878</v>
      </c>
      <c r="G6439">
        <f>$P$43*'Profilo fotovoltaico'!B6441+'Approvvigionamento energia'!$Q$43*'Profilo eolico'!B6441</f>
        <v>209.74581974762708</v>
      </c>
      <c r="H6439">
        <f t="shared" si="200"/>
        <v>1138.4335154826958</v>
      </c>
      <c r="I6439">
        <f>IF(LCOH!$C$28=Menu!$A$1,'Approvvigionamento energia'!C6439,0)+IF(LCOH!$C$28=Menu!$A$2,'Approvvigionamento energia'!D6439,0)+IF(LCOH!$C$28=Menu!$A$3,'Approvvigionamento energia'!E6439,0)+IF(LCOH!$C$28=Menu!$A$4,'Approvvigionamento energia'!F6439,0)+IF(LCOH!$C$28=Menu!$A$5,'Approvvigionamento energia'!G6439,0)+IF(LCOH!$C$28=Menu!$A$6,'Approvvigionamento energia'!H6439,0)</f>
        <v>257.69017136756878</v>
      </c>
      <c r="J6439">
        <f>'Approvvigionamento energia'!A6439+'Approvvigionamento energia'!B6439+'Approvvigionamento energia'!I6439</f>
        <v>340.29017136756875</v>
      </c>
      <c r="K6439">
        <f>IF(MIN(LCOH!$C$18,J6439)&gt;=$P$48*LCOH!$C$18, MIN(LCOH!$C$18,J6439),0)</f>
        <v>0</v>
      </c>
      <c r="L6439">
        <f t="shared" si="201"/>
        <v>340.29017136756875</v>
      </c>
      <c r="M6439">
        <f>K6439/LCOH!$C$18</f>
        <v>0</v>
      </c>
      <c r="N6439">
        <f>K6439/LCOH!$C$34</f>
        <v>0</v>
      </c>
    </row>
    <row r="6440" spans="1:14" x14ac:dyDescent="0.35">
      <c r="A6440">
        <f>'Profilo fotovoltaico'!B6442*LCOH!$C$20</f>
        <v>148</v>
      </c>
      <c r="B6440">
        <f>'Profilo eolico'!B6442*LCOH!$C$21</f>
        <v>51.5</v>
      </c>
      <c r="C6440">
        <f>$P$35*'Profilo fotovoltaico'!B6442</f>
        <v>1088.4826037680655</v>
      </c>
      <c r="D6440">
        <f>$Q$37*'Profilo eolico'!B6442</f>
        <v>300.48369706738913</v>
      </c>
      <c r="E6440">
        <f>$P$39*'Profilo fotovoltaico'!B6442+'Approvvigionamento energia'!$Q$39*'Profilo eolico'!B6442</f>
        <v>497.48342374255822</v>
      </c>
      <c r="F6440">
        <f>$P$41*'Profilo fotovoltaico'!B6442+'Approvvigionamento energia'!$Q$41*'Profilo eolico'!B6442</f>
        <v>694.4831504177273</v>
      </c>
      <c r="G6440">
        <f>$P$43*'Profilo fotovoltaico'!B6442+'Approvvigionamento energia'!$Q$43*'Profilo eolico'!B6442</f>
        <v>891.4828770928965</v>
      </c>
      <c r="H6440">
        <f t="shared" si="200"/>
        <v>1138.4335154826958</v>
      </c>
      <c r="I6440">
        <f>IF(LCOH!$C$28=Menu!$A$1,'Approvvigionamento energia'!C6440,0)+IF(LCOH!$C$28=Menu!$A$2,'Approvvigionamento energia'!D6440,0)+IF(LCOH!$C$28=Menu!$A$3,'Approvvigionamento energia'!E6440,0)+IF(LCOH!$C$28=Menu!$A$4,'Approvvigionamento energia'!F6440,0)+IF(LCOH!$C$28=Menu!$A$5,'Approvvigionamento energia'!G6440,0)+IF(LCOH!$C$28=Menu!$A$6,'Approvvigionamento energia'!H6440,0)</f>
        <v>694.4831504177273</v>
      </c>
      <c r="J6440">
        <f>'Approvvigionamento energia'!A6440+'Approvvigionamento energia'!B6440+'Approvvigionamento energia'!I6440</f>
        <v>893.9831504177273</v>
      </c>
      <c r="K6440">
        <f>IF(MIN(LCOH!$C$18,J6440)&gt;=$P$48*LCOH!$C$18, MIN(LCOH!$C$18,J6440),0)</f>
        <v>893.9831504177273</v>
      </c>
      <c r="L6440">
        <f t="shared" si="201"/>
        <v>0</v>
      </c>
      <c r="M6440">
        <f>K6440/LCOH!$C$18</f>
        <v>0.59598876694515157</v>
      </c>
      <c r="N6440">
        <f>K6440/LCOH!$C$34</f>
        <v>17.225108871247155</v>
      </c>
    </row>
    <row r="6441" spans="1:14" x14ac:dyDescent="0.35">
      <c r="A6441">
        <f>'Profilo fotovoltaico'!B6443*LCOH!$C$20</f>
        <v>305</v>
      </c>
      <c r="B6441">
        <f>'Profilo eolico'!B6443*LCOH!$C$21</f>
        <v>51.7</v>
      </c>
      <c r="C6441">
        <f>$P$35*'Profilo fotovoltaico'!B6443</f>
        <v>2243.1567172247296</v>
      </c>
      <c r="D6441">
        <f>$Q$37*'Profilo eolico'!B6443</f>
        <v>301.65062404629168</v>
      </c>
      <c r="E6441">
        <f>$P$39*'Profilo fotovoltaico'!B6443+'Approvvigionamento energia'!$Q$39*'Profilo eolico'!B6443</f>
        <v>787.02714734090114</v>
      </c>
      <c r="F6441">
        <f>$P$41*'Profilo fotovoltaico'!B6443+'Approvvigionamento energia'!$Q$41*'Profilo eolico'!B6443</f>
        <v>1272.4036706355107</v>
      </c>
      <c r="G6441">
        <f>$P$43*'Profilo fotovoltaico'!B6443+'Approvvigionamento energia'!$Q$43*'Profilo eolico'!B6443</f>
        <v>1757.7801939301203</v>
      </c>
      <c r="H6441">
        <f t="shared" si="200"/>
        <v>1138.4335154826958</v>
      </c>
      <c r="I6441">
        <f>IF(LCOH!$C$28=Menu!$A$1,'Approvvigionamento energia'!C6441,0)+IF(LCOH!$C$28=Menu!$A$2,'Approvvigionamento energia'!D6441,0)+IF(LCOH!$C$28=Menu!$A$3,'Approvvigionamento energia'!E6441,0)+IF(LCOH!$C$28=Menu!$A$4,'Approvvigionamento energia'!F6441,0)+IF(LCOH!$C$28=Menu!$A$5,'Approvvigionamento energia'!G6441,0)+IF(LCOH!$C$28=Menu!$A$6,'Approvvigionamento energia'!H6441,0)</f>
        <v>1272.4036706355107</v>
      </c>
      <c r="J6441">
        <f>'Approvvigionamento energia'!A6441+'Approvvigionamento energia'!B6441+'Approvvigionamento energia'!I6441</f>
        <v>1629.1036706355108</v>
      </c>
      <c r="K6441">
        <f>IF(MIN(LCOH!$C$18,J6441)&gt;=$P$48*LCOH!$C$18, MIN(LCOH!$C$18,J6441),0)</f>
        <v>1500</v>
      </c>
      <c r="L6441">
        <f t="shared" si="201"/>
        <v>129.10367063551075</v>
      </c>
      <c r="M6441">
        <f>K6441/LCOH!$C$18</f>
        <v>1</v>
      </c>
      <c r="N6441">
        <f>K6441/LCOH!$C$34</f>
        <v>28.901734104046245</v>
      </c>
    </row>
    <row r="6442" spans="1:14" x14ac:dyDescent="0.35">
      <c r="A6442">
        <f>'Profilo fotovoltaico'!B6444*LCOH!$C$20</f>
        <v>437</v>
      </c>
      <c r="B6442">
        <f>'Profilo eolico'!B6444*LCOH!$C$21</f>
        <v>50.1</v>
      </c>
      <c r="C6442">
        <f>$P$35*'Profilo fotovoltaico'!B6444</f>
        <v>3213.9655259908423</v>
      </c>
      <c r="D6442">
        <f>$Q$37*'Profilo eolico'!B6444</f>
        <v>292.31520821507178</v>
      </c>
      <c r="E6442">
        <f>$P$39*'Profilo fotovoltaico'!B6444+'Approvvigionamento energia'!$Q$39*'Profilo eolico'!B6444</f>
        <v>1022.7277876590144</v>
      </c>
      <c r="F6442">
        <f>$P$41*'Profilo fotovoltaico'!B6444+'Approvvigionamento energia'!$Q$41*'Profilo eolico'!B6444</f>
        <v>1753.140367102957</v>
      </c>
      <c r="G6442">
        <f>$P$43*'Profilo fotovoltaico'!B6444+'Approvvigionamento energia'!$Q$43*'Profilo eolico'!B6444</f>
        <v>2483.5529465468999</v>
      </c>
      <c r="H6442">
        <f t="shared" si="200"/>
        <v>1138.4335154826958</v>
      </c>
      <c r="I6442">
        <f>IF(LCOH!$C$28=Menu!$A$1,'Approvvigionamento energia'!C6442,0)+IF(LCOH!$C$28=Menu!$A$2,'Approvvigionamento energia'!D6442,0)+IF(LCOH!$C$28=Menu!$A$3,'Approvvigionamento energia'!E6442,0)+IF(LCOH!$C$28=Menu!$A$4,'Approvvigionamento energia'!F6442,0)+IF(LCOH!$C$28=Menu!$A$5,'Approvvigionamento energia'!G6442,0)+IF(LCOH!$C$28=Menu!$A$6,'Approvvigionamento energia'!H6442,0)</f>
        <v>1753.140367102957</v>
      </c>
      <c r="J6442">
        <f>'Approvvigionamento energia'!A6442+'Approvvigionamento energia'!B6442+'Approvvigionamento energia'!I6442</f>
        <v>2240.240367102957</v>
      </c>
      <c r="K6442">
        <f>IF(MIN(LCOH!$C$18,J6442)&gt;=$P$48*LCOH!$C$18, MIN(LCOH!$C$18,J6442),0)</f>
        <v>1500</v>
      </c>
      <c r="L6442">
        <f t="shared" si="201"/>
        <v>740.24036710295695</v>
      </c>
      <c r="M6442">
        <f>K6442/LCOH!$C$18</f>
        <v>1</v>
      </c>
      <c r="N6442">
        <f>K6442/LCOH!$C$34</f>
        <v>28.901734104046245</v>
      </c>
    </row>
    <row r="6443" spans="1:14" x14ac:dyDescent="0.35">
      <c r="A6443">
        <f>'Profilo fotovoltaico'!B6445*LCOH!$C$20</f>
        <v>526</v>
      </c>
      <c r="B6443">
        <f>'Profilo eolico'!B6445*LCOH!$C$21</f>
        <v>41.4</v>
      </c>
      <c r="C6443">
        <f>$P$35*'Profilo fotovoltaico'!B6445</f>
        <v>3868.5260106892065</v>
      </c>
      <c r="D6443">
        <f>$Q$37*'Profilo eolico'!B6445</f>
        <v>241.5538846328138</v>
      </c>
      <c r="E6443">
        <f>$P$39*'Profilo fotovoltaico'!B6445+'Approvvigionamento energia'!$Q$39*'Profilo eolico'!B6445</f>
        <v>1148.2969161469121</v>
      </c>
      <c r="F6443">
        <f>$P$41*'Profilo fotovoltaico'!B6445+'Approvvigionamento energia'!$Q$41*'Profilo eolico'!B6445</f>
        <v>2055.03994766101</v>
      </c>
      <c r="G6443">
        <f>$P$43*'Profilo fotovoltaico'!B6445+'Approvvigionamento energia'!$Q$43*'Profilo eolico'!B6445</f>
        <v>2961.7829791751087</v>
      </c>
      <c r="H6443">
        <f t="shared" si="200"/>
        <v>1138.4335154826958</v>
      </c>
      <c r="I6443">
        <f>IF(LCOH!$C$28=Menu!$A$1,'Approvvigionamento energia'!C6443,0)+IF(LCOH!$C$28=Menu!$A$2,'Approvvigionamento energia'!D6443,0)+IF(LCOH!$C$28=Menu!$A$3,'Approvvigionamento energia'!E6443,0)+IF(LCOH!$C$28=Menu!$A$4,'Approvvigionamento energia'!F6443,0)+IF(LCOH!$C$28=Menu!$A$5,'Approvvigionamento energia'!G6443,0)+IF(LCOH!$C$28=Menu!$A$6,'Approvvigionamento energia'!H6443,0)</f>
        <v>2055.03994766101</v>
      </c>
      <c r="J6443">
        <f>'Approvvigionamento energia'!A6443+'Approvvigionamento energia'!B6443+'Approvvigionamento energia'!I6443</f>
        <v>2622.4399476610101</v>
      </c>
      <c r="K6443">
        <f>IF(MIN(LCOH!$C$18,J6443)&gt;=$P$48*LCOH!$C$18, MIN(LCOH!$C$18,J6443),0)</f>
        <v>1500</v>
      </c>
      <c r="L6443">
        <f t="shared" si="201"/>
        <v>1122.4399476610101</v>
      </c>
      <c r="M6443">
        <f>K6443/LCOH!$C$18</f>
        <v>1</v>
      </c>
      <c r="N6443">
        <f>K6443/LCOH!$C$34</f>
        <v>28.901734104046245</v>
      </c>
    </row>
    <row r="6444" spans="1:14" x14ac:dyDescent="0.35">
      <c r="A6444">
        <f>'Profilo fotovoltaico'!B6446*LCOH!$C$20</f>
        <v>572</v>
      </c>
      <c r="B6444">
        <f>'Profilo eolico'!B6446*LCOH!$C$21</f>
        <v>33.700000000000003</v>
      </c>
      <c r="C6444">
        <f>$P$35*'Profilo fotovoltaico'!B6446</f>
        <v>4206.8381713198205</v>
      </c>
      <c r="D6444">
        <f>$Q$37*'Profilo eolico'!B6446</f>
        <v>196.62719594506825</v>
      </c>
      <c r="E6444">
        <f>$P$39*'Profilo fotovoltaico'!B6446+'Approvvigionamento energia'!$Q$39*'Profilo eolico'!B6446</f>
        <v>1199.1799397887562</v>
      </c>
      <c r="F6444">
        <f>$P$41*'Profilo fotovoltaico'!B6446+'Approvvigionamento energia'!$Q$41*'Profilo eolico'!B6446</f>
        <v>2201.7326836324446</v>
      </c>
      <c r="G6444">
        <f>$P$43*'Profilo fotovoltaico'!B6446+'Approvvigionamento energia'!$Q$43*'Profilo eolico'!B6446</f>
        <v>3204.2854274761326</v>
      </c>
      <c r="H6444">
        <f t="shared" si="200"/>
        <v>1138.4335154826958</v>
      </c>
      <c r="I6444">
        <f>IF(LCOH!$C$28=Menu!$A$1,'Approvvigionamento energia'!C6444,0)+IF(LCOH!$C$28=Menu!$A$2,'Approvvigionamento energia'!D6444,0)+IF(LCOH!$C$28=Menu!$A$3,'Approvvigionamento energia'!E6444,0)+IF(LCOH!$C$28=Menu!$A$4,'Approvvigionamento energia'!F6444,0)+IF(LCOH!$C$28=Menu!$A$5,'Approvvigionamento energia'!G6444,0)+IF(LCOH!$C$28=Menu!$A$6,'Approvvigionamento energia'!H6444,0)</f>
        <v>2201.7326836324446</v>
      </c>
      <c r="J6444">
        <f>'Approvvigionamento energia'!A6444+'Approvvigionamento energia'!B6444+'Approvvigionamento energia'!I6444</f>
        <v>2807.4326836324444</v>
      </c>
      <c r="K6444">
        <f>IF(MIN(LCOH!$C$18,J6444)&gt;=$P$48*LCOH!$C$18, MIN(LCOH!$C$18,J6444),0)</f>
        <v>1500</v>
      </c>
      <c r="L6444">
        <f t="shared" si="201"/>
        <v>1307.4326836324444</v>
      </c>
      <c r="M6444">
        <f>K6444/LCOH!$C$18</f>
        <v>1</v>
      </c>
      <c r="N6444">
        <f>K6444/LCOH!$C$34</f>
        <v>28.901734104046245</v>
      </c>
    </row>
    <row r="6445" spans="1:14" x14ac:dyDescent="0.35">
      <c r="A6445">
        <f>'Profilo fotovoltaico'!B6447*LCOH!$C$20</f>
        <v>579</v>
      </c>
      <c r="B6445">
        <f>'Profilo eolico'!B6447*LCOH!$C$21</f>
        <v>28.9</v>
      </c>
      <c r="C6445">
        <f>$P$35*'Profilo fotovoltaico'!B6447</f>
        <v>4258.3204566331751</v>
      </c>
      <c r="D6445">
        <f>$Q$37*'Profilo eolico'!B6447</f>
        <v>168.62094845140868</v>
      </c>
      <c r="E6445">
        <f>$P$39*'Profilo fotovoltaico'!B6447+'Approvvigionamento energia'!$Q$39*'Profilo eolico'!B6447</f>
        <v>1191.0458254968503</v>
      </c>
      <c r="F6445">
        <f>$P$41*'Profilo fotovoltaico'!B6447+'Approvvigionamento energia'!$Q$41*'Profilo eolico'!B6447</f>
        <v>2213.4707025422917</v>
      </c>
      <c r="G6445">
        <f>$P$43*'Profilo fotovoltaico'!B6447+'Approvvigionamento energia'!$Q$43*'Profilo eolico'!B6447</f>
        <v>3235.8955795877341</v>
      </c>
      <c r="H6445">
        <f t="shared" si="200"/>
        <v>1138.4335154826958</v>
      </c>
      <c r="I6445">
        <f>IF(LCOH!$C$28=Menu!$A$1,'Approvvigionamento energia'!C6445,0)+IF(LCOH!$C$28=Menu!$A$2,'Approvvigionamento energia'!D6445,0)+IF(LCOH!$C$28=Menu!$A$3,'Approvvigionamento energia'!E6445,0)+IF(LCOH!$C$28=Menu!$A$4,'Approvvigionamento energia'!F6445,0)+IF(LCOH!$C$28=Menu!$A$5,'Approvvigionamento energia'!G6445,0)+IF(LCOH!$C$28=Menu!$A$6,'Approvvigionamento energia'!H6445,0)</f>
        <v>2213.4707025422917</v>
      </c>
      <c r="J6445">
        <f>'Approvvigionamento energia'!A6445+'Approvvigionamento energia'!B6445+'Approvvigionamento energia'!I6445</f>
        <v>2821.3707025422918</v>
      </c>
      <c r="K6445">
        <f>IF(MIN(LCOH!$C$18,J6445)&gt;=$P$48*LCOH!$C$18, MIN(LCOH!$C$18,J6445),0)</f>
        <v>1500</v>
      </c>
      <c r="L6445">
        <f t="shared" si="201"/>
        <v>1321.3707025422918</v>
      </c>
      <c r="M6445">
        <f>K6445/LCOH!$C$18</f>
        <v>1</v>
      </c>
      <c r="N6445">
        <f>K6445/LCOH!$C$34</f>
        <v>28.901734104046245</v>
      </c>
    </row>
    <row r="6446" spans="1:14" x14ac:dyDescent="0.35">
      <c r="A6446">
        <f>'Profilo fotovoltaico'!B6448*LCOH!$C$20</f>
        <v>545</v>
      </c>
      <c r="B6446">
        <f>'Profilo eolico'!B6448*LCOH!$C$21</f>
        <v>26</v>
      </c>
      <c r="C6446">
        <f>$P$35*'Profilo fotovoltaico'!B6448</f>
        <v>4008.2636422540259</v>
      </c>
      <c r="D6446">
        <f>$Q$37*'Profilo eolico'!B6448</f>
        <v>151.70050725732267</v>
      </c>
      <c r="E6446">
        <f>$P$39*'Profilo fotovoltaico'!B6448+'Approvvigionamento energia'!$Q$39*'Profilo eolico'!B6448</f>
        <v>1115.8412910064985</v>
      </c>
      <c r="F6446">
        <f>$P$41*'Profilo fotovoltaico'!B6448+'Approvvigionamento energia'!$Q$41*'Profilo eolico'!B6448</f>
        <v>2079.9820747556741</v>
      </c>
      <c r="G6446">
        <f>$P$43*'Profilo fotovoltaico'!B6448+'Approvvigionamento energia'!$Q$43*'Profilo eolico'!B6448</f>
        <v>3044.1228585048502</v>
      </c>
      <c r="H6446">
        <f t="shared" si="200"/>
        <v>1138.4335154826958</v>
      </c>
      <c r="I6446">
        <f>IF(LCOH!$C$28=Menu!$A$1,'Approvvigionamento energia'!C6446,0)+IF(LCOH!$C$28=Menu!$A$2,'Approvvigionamento energia'!D6446,0)+IF(LCOH!$C$28=Menu!$A$3,'Approvvigionamento energia'!E6446,0)+IF(LCOH!$C$28=Menu!$A$4,'Approvvigionamento energia'!F6446,0)+IF(LCOH!$C$28=Menu!$A$5,'Approvvigionamento energia'!G6446,0)+IF(LCOH!$C$28=Menu!$A$6,'Approvvigionamento energia'!H6446,0)</f>
        <v>2079.9820747556741</v>
      </c>
      <c r="J6446">
        <f>'Approvvigionamento energia'!A6446+'Approvvigionamento energia'!B6446+'Approvvigionamento energia'!I6446</f>
        <v>2650.9820747556741</v>
      </c>
      <c r="K6446">
        <f>IF(MIN(LCOH!$C$18,J6446)&gt;=$P$48*LCOH!$C$18, MIN(LCOH!$C$18,J6446),0)</f>
        <v>1500</v>
      </c>
      <c r="L6446">
        <f t="shared" si="201"/>
        <v>1150.9820747556741</v>
      </c>
      <c r="M6446">
        <f>K6446/LCOH!$C$18</f>
        <v>1</v>
      </c>
      <c r="N6446">
        <f>K6446/LCOH!$C$34</f>
        <v>28.901734104046245</v>
      </c>
    </row>
    <row r="6447" spans="1:14" x14ac:dyDescent="0.35">
      <c r="A6447">
        <f>'Profilo fotovoltaico'!B6449*LCOH!$C$20</f>
        <v>471</v>
      </c>
      <c r="B6447">
        <f>'Profilo eolico'!B6449*LCOH!$C$21</f>
        <v>28.6</v>
      </c>
      <c r="C6447">
        <f>$P$35*'Profilo fotovoltaico'!B6449</f>
        <v>3464.0223403699924</v>
      </c>
      <c r="D6447">
        <f>$Q$37*'Profilo eolico'!B6449</f>
        <v>166.87055798305497</v>
      </c>
      <c r="E6447">
        <f>$P$39*'Profilo fotovoltaico'!B6449+'Approvvigionamento energia'!$Q$39*'Profilo eolico'!B6449</f>
        <v>991.15850357978934</v>
      </c>
      <c r="F6447">
        <f>$P$41*'Profilo fotovoltaico'!B6449+'Approvvigionamento energia'!$Q$41*'Profilo eolico'!B6449</f>
        <v>1815.4464491765236</v>
      </c>
      <c r="G6447">
        <f>$P$43*'Profilo fotovoltaico'!B6449+'Approvvigionamento energia'!$Q$43*'Profilo eolico'!B6449</f>
        <v>2639.7343947732579</v>
      </c>
      <c r="H6447">
        <f t="shared" si="200"/>
        <v>1138.4335154826958</v>
      </c>
      <c r="I6447">
        <f>IF(LCOH!$C$28=Menu!$A$1,'Approvvigionamento energia'!C6447,0)+IF(LCOH!$C$28=Menu!$A$2,'Approvvigionamento energia'!D6447,0)+IF(LCOH!$C$28=Menu!$A$3,'Approvvigionamento energia'!E6447,0)+IF(LCOH!$C$28=Menu!$A$4,'Approvvigionamento energia'!F6447,0)+IF(LCOH!$C$28=Menu!$A$5,'Approvvigionamento energia'!G6447,0)+IF(LCOH!$C$28=Menu!$A$6,'Approvvigionamento energia'!H6447,0)</f>
        <v>1815.4464491765236</v>
      </c>
      <c r="J6447">
        <f>'Approvvigionamento energia'!A6447+'Approvvigionamento energia'!B6447+'Approvvigionamento energia'!I6447</f>
        <v>2315.0464491765238</v>
      </c>
      <c r="K6447">
        <f>IF(MIN(LCOH!$C$18,J6447)&gt;=$P$48*LCOH!$C$18, MIN(LCOH!$C$18,J6447),0)</f>
        <v>1500</v>
      </c>
      <c r="L6447">
        <f t="shared" si="201"/>
        <v>815.04644917652377</v>
      </c>
      <c r="M6447">
        <f>K6447/LCOH!$C$18</f>
        <v>1</v>
      </c>
      <c r="N6447">
        <f>K6447/LCOH!$C$34</f>
        <v>28.901734104046245</v>
      </c>
    </row>
    <row r="6448" spans="1:14" x14ac:dyDescent="0.35">
      <c r="A6448">
        <f>'Profilo fotovoltaico'!B6450*LCOH!$C$20</f>
        <v>358</v>
      </c>
      <c r="B6448">
        <f>'Profilo eolico'!B6450*LCOH!$C$21</f>
        <v>37.799999999999997</v>
      </c>
      <c r="C6448">
        <f>$P$35*'Profilo fotovoltaico'!B6450</f>
        <v>2632.9511631686992</v>
      </c>
      <c r="D6448">
        <f>$Q$37*'Profilo eolico'!B6450</f>
        <v>220.54919901256915</v>
      </c>
      <c r="E6448">
        <f>$P$39*'Profilo fotovoltaico'!B6450+'Approvvigionamento energia'!$Q$39*'Profilo eolico'!B6450</f>
        <v>823.64969005160162</v>
      </c>
      <c r="F6448">
        <f>$P$41*'Profilo fotovoltaico'!B6450+'Approvvigionamento energia'!$Q$41*'Profilo eolico'!B6450</f>
        <v>1426.7501810906342</v>
      </c>
      <c r="G6448">
        <f>$P$43*'Profilo fotovoltaico'!B6450+'Approvvigionamento energia'!$Q$43*'Profilo eolico'!B6450</f>
        <v>2029.8506721296667</v>
      </c>
      <c r="H6448">
        <f t="shared" si="200"/>
        <v>1138.4335154826958</v>
      </c>
      <c r="I6448">
        <f>IF(LCOH!$C$28=Menu!$A$1,'Approvvigionamento energia'!C6448,0)+IF(LCOH!$C$28=Menu!$A$2,'Approvvigionamento energia'!D6448,0)+IF(LCOH!$C$28=Menu!$A$3,'Approvvigionamento energia'!E6448,0)+IF(LCOH!$C$28=Menu!$A$4,'Approvvigionamento energia'!F6448,0)+IF(LCOH!$C$28=Menu!$A$5,'Approvvigionamento energia'!G6448,0)+IF(LCOH!$C$28=Menu!$A$6,'Approvvigionamento energia'!H6448,0)</f>
        <v>1426.7501810906342</v>
      </c>
      <c r="J6448">
        <f>'Approvvigionamento energia'!A6448+'Approvvigionamento energia'!B6448+'Approvvigionamento energia'!I6448</f>
        <v>1822.5501810906342</v>
      </c>
      <c r="K6448">
        <f>IF(MIN(LCOH!$C$18,J6448)&gt;=$P$48*LCOH!$C$18, MIN(LCOH!$C$18,J6448),0)</f>
        <v>1500</v>
      </c>
      <c r="L6448">
        <f t="shared" si="201"/>
        <v>322.55018109063417</v>
      </c>
      <c r="M6448">
        <f>K6448/LCOH!$C$18</f>
        <v>1</v>
      </c>
      <c r="N6448">
        <f>K6448/LCOH!$C$34</f>
        <v>28.901734104046245</v>
      </c>
    </row>
    <row r="6449" spans="1:14" x14ac:dyDescent="0.35">
      <c r="A6449">
        <f>'Profilo fotovoltaico'!B6451*LCOH!$C$20</f>
        <v>219</v>
      </c>
      <c r="B6449">
        <f>'Profilo eolico'!B6451*LCOH!$C$21</f>
        <v>50.5</v>
      </c>
      <c r="C6449">
        <f>$P$35*'Profilo fotovoltaico'!B6451</f>
        <v>1610.6600690892321</v>
      </c>
      <c r="D6449">
        <f>$Q$37*'Profilo eolico'!B6451</f>
        <v>294.64906217287677</v>
      </c>
      <c r="E6449">
        <f>$P$39*'Profilo fotovoltaico'!B6451+'Approvvigionamento energia'!$Q$39*'Profilo eolico'!B6451</f>
        <v>623.65181390196562</v>
      </c>
      <c r="F6449">
        <f>$P$41*'Profilo fotovoltaico'!B6451+'Approvvigionamento energia'!$Q$41*'Profilo eolico'!B6451</f>
        <v>952.65456563105442</v>
      </c>
      <c r="G6449">
        <f>$P$43*'Profilo fotovoltaico'!B6451+'Approvvigionamento energia'!$Q$43*'Profilo eolico'!B6451</f>
        <v>1281.6573173601435</v>
      </c>
      <c r="H6449">
        <f t="shared" si="200"/>
        <v>1138.4335154826958</v>
      </c>
      <c r="I6449">
        <f>IF(LCOH!$C$28=Menu!$A$1,'Approvvigionamento energia'!C6449,0)+IF(LCOH!$C$28=Menu!$A$2,'Approvvigionamento energia'!D6449,0)+IF(LCOH!$C$28=Menu!$A$3,'Approvvigionamento energia'!E6449,0)+IF(LCOH!$C$28=Menu!$A$4,'Approvvigionamento energia'!F6449,0)+IF(LCOH!$C$28=Menu!$A$5,'Approvvigionamento energia'!G6449,0)+IF(LCOH!$C$28=Menu!$A$6,'Approvvigionamento energia'!H6449,0)</f>
        <v>952.65456563105442</v>
      </c>
      <c r="J6449">
        <f>'Approvvigionamento energia'!A6449+'Approvvigionamento energia'!B6449+'Approvvigionamento energia'!I6449</f>
        <v>1222.1545656310545</v>
      </c>
      <c r="K6449">
        <f>IF(MIN(LCOH!$C$18,J6449)&gt;=$P$48*LCOH!$C$18, MIN(LCOH!$C$18,J6449),0)</f>
        <v>1222.1545656310545</v>
      </c>
      <c r="L6449">
        <f t="shared" si="201"/>
        <v>0</v>
      </c>
      <c r="M6449">
        <f>K6449/LCOH!$C$18</f>
        <v>0.81476971042070301</v>
      </c>
      <c r="N6449">
        <f>K6449/LCOH!$C$34</f>
        <v>23.548257526609916</v>
      </c>
    </row>
    <row r="6450" spans="1:14" x14ac:dyDescent="0.35">
      <c r="A6450">
        <f>'Profilo fotovoltaico'!B6452*LCOH!$C$20</f>
        <v>75</v>
      </c>
      <c r="B6450">
        <f>'Profilo eolico'!B6452*LCOH!$C$21</f>
        <v>69.599999999999994</v>
      </c>
      <c r="C6450">
        <f>$P$35*'Profilo fotovoltaico'!B6452</f>
        <v>551.59591407165487</v>
      </c>
      <c r="D6450">
        <f>$Q$37*'Profilo eolico'!B6452</f>
        <v>406.09058865806378</v>
      </c>
      <c r="E6450">
        <f>$P$39*'Profilo fotovoltaico'!B6452+'Approvvigionamento energia'!$Q$39*'Profilo eolico'!B6452</f>
        <v>442.46692001146153</v>
      </c>
      <c r="F6450">
        <f>$P$41*'Profilo fotovoltaico'!B6452+'Approvvigionamento energia'!$Q$41*'Profilo eolico'!B6452</f>
        <v>478.84325136485933</v>
      </c>
      <c r="G6450">
        <f>$P$43*'Profilo fotovoltaico'!B6452+'Approvvigionamento energia'!$Q$43*'Profilo eolico'!B6452</f>
        <v>515.21958271825713</v>
      </c>
      <c r="H6450">
        <f t="shared" si="200"/>
        <v>1138.4335154826958</v>
      </c>
      <c r="I6450">
        <f>IF(LCOH!$C$28=Menu!$A$1,'Approvvigionamento energia'!C6450,0)+IF(LCOH!$C$28=Menu!$A$2,'Approvvigionamento energia'!D6450,0)+IF(LCOH!$C$28=Menu!$A$3,'Approvvigionamento energia'!E6450,0)+IF(LCOH!$C$28=Menu!$A$4,'Approvvigionamento energia'!F6450,0)+IF(LCOH!$C$28=Menu!$A$5,'Approvvigionamento energia'!G6450,0)+IF(LCOH!$C$28=Menu!$A$6,'Approvvigionamento energia'!H6450,0)</f>
        <v>478.84325136485933</v>
      </c>
      <c r="J6450">
        <f>'Approvvigionamento energia'!A6450+'Approvvigionamento energia'!B6450+'Approvvigionamento energia'!I6450</f>
        <v>623.44325136485929</v>
      </c>
      <c r="K6450">
        <f>IF(MIN(LCOH!$C$18,J6450)&gt;=$P$48*LCOH!$C$18, MIN(LCOH!$C$18,J6450),0)</f>
        <v>623.44325136485929</v>
      </c>
      <c r="L6450">
        <f t="shared" si="201"/>
        <v>0</v>
      </c>
      <c r="M6450">
        <f>K6450/LCOH!$C$18</f>
        <v>0.41562883424323954</v>
      </c>
      <c r="N6450">
        <f>K6450/LCOH!$C$34</f>
        <v>12.01239405327282</v>
      </c>
    </row>
    <row r="6451" spans="1:14" x14ac:dyDescent="0.35">
      <c r="A6451">
        <f>'Profilo fotovoltaico'!B6453*LCOH!$C$20</f>
        <v>0</v>
      </c>
      <c r="B6451">
        <f>'Profilo eolico'!B6453*LCOH!$C$21</f>
        <v>80.100000000000009</v>
      </c>
      <c r="C6451">
        <f>$P$35*'Profilo fotovoltaico'!B6453</f>
        <v>0</v>
      </c>
      <c r="D6451">
        <f>$Q$37*'Profilo eolico'!B6453</f>
        <v>467.35425505044412</v>
      </c>
      <c r="E6451">
        <f>$P$39*'Profilo fotovoltaico'!B6453+'Approvvigionamento energia'!$Q$39*'Profilo eolico'!B6453</f>
        <v>350.51569128783308</v>
      </c>
      <c r="F6451">
        <f>$P$41*'Profilo fotovoltaico'!B6453+'Approvvigionamento energia'!$Q$41*'Profilo eolico'!B6453</f>
        <v>233.67712752522206</v>
      </c>
      <c r="G6451">
        <f>$P$43*'Profilo fotovoltaico'!B6453+'Approvvigionamento energia'!$Q$43*'Profilo eolico'!B6453</f>
        <v>116.83856376261103</v>
      </c>
      <c r="H6451">
        <f t="shared" si="200"/>
        <v>1138.4335154826958</v>
      </c>
      <c r="I6451">
        <f>IF(LCOH!$C$28=Menu!$A$1,'Approvvigionamento energia'!C6451,0)+IF(LCOH!$C$28=Menu!$A$2,'Approvvigionamento energia'!D6451,0)+IF(LCOH!$C$28=Menu!$A$3,'Approvvigionamento energia'!E6451,0)+IF(LCOH!$C$28=Menu!$A$4,'Approvvigionamento energia'!F6451,0)+IF(LCOH!$C$28=Menu!$A$5,'Approvvigionamento energia'!G6451,0)+IF(LCOH!$C$28=Menu!$A$6,'Approvvigionamento energia'!H6451,0)</f>
        <v>233.67712752522206</v>
      </c>
      <c r="J6451">
        <f>'Approvvigionamento energia'!A6451+'Approvvigionamento energia'!B6451+'Approvvigionamento energia'!I6451</f>
        <v>313.77712752522206</v>
      </c>
      <c r="K6451">
        <f>IF(MIN(LCOH!$C$18,J6451)&gt;=$P$48*LCOH!$C$18, MIN(LCOH!$C$18,J6451),0)</f>
        <v>0</v>
      </c>
      <c r="L6451">
        <f t="shared" si="201"/>
        <v>313.77712752522206</v>
      </c>
      <c r="M6451">
        <f>K6451/LCOH!$C$18</f>
        <v>0</v>
      </c>
      <c r="N6451">
        <f>K6451/LCOH!$C$34</f>
        <v>0</v>
      </c>
    </row>
    <row r="6452" spans="1:14" x14ac:dyDescent="0.35">
      <c r="A6452">
        <f>'Profilo fotovoltaico'!B6454*LCOH!$C$20</f>
        <v>0</v>
      </c>
      <c r="B6452">
        <f>'Profilo eolico'!B6454*LCOH!$C$21</f>
        <v>67.8</v>
      </c>
      <c r="C6452">
        <f>$P$35*'Profilo fotovoltaico'!B6454</f>
        <v>0</v>
      </c>
      <c r="D6452">
        <f>$Q$37*'Profilo eolico'!B6454</f>
        <v>395.58824584794144</v>
      </c>
      <c r="E6452">
        <f>$P$39*'Profilo fotovoltaico'!B6454+'Approvvigionamento energia'!$Q$39*'Profilo eolico'!B6454</f>
        <v>296.69118438595609</v>
      </c>
      <c r="F6452">
        <f>$P$41*'Profilo fotovoltaico'!B6454+'Approvvigionamento energia'!$Q$41*'Profilo eolico'!B6454</f>
        <v>197.79412292397072</v>
      </c>
      <c r="G6452">
        <f>$P$43*'Profilo fotovoltaico'!B6454+'Approvvigionamento energia'!$Q$43*'Profilo eolico'!B6454</f>
        <v>98.897061461985359</v>
      </c>
      <c r="H6452">
        <f t="shared" si="200"/>
        <v>1138.4335154826958</v>
      </c>
      <c r="I6452">
        <f>IF(LCOH!$C$28=Menu!$A$1,'Approvvigionamento energia'!C6452,0)+IF(LCOH!$C$28=Menu!$A$2,'Approvvigionamento energia'!D6452,0)+IF(LCOH!$C$28=Menu!$A$3,'Approvvigionamento energia'!E6452,0)+IF(LCOH!$C$28=Menu!$A$4,'Approvvigionamento energia'!F6452,0)+IF(LCOH!$C$28=Menu!$A$5,'Approvvigionamento energia'!G6452,0)+IF(LCOH!$C$28=Menu!$A$6,'Approvvigionamento energia'!H6452,0)</f>
        <v>197.79412292397072</v>
      </c>
      <c r="J6452">
        <f>'Approvvigionamento energia'!A6452+'Approvvigionamento energia'!B6452+'Approvvigionamento energia'!I6452</f>
        <v>265.5941229239707</v>
      </c>
      <c r="K6452">
        <f>IF(MIN(LCOH!$C$18,J6452)&gt;=$P$48*LCOH!$C$18, MIN(LCOH!$C$18,J6452),0)</f>
        <v>0</v>
      </c>
      <c r="L6452">
        <f t="shared" si="201"/>
        <v>265.5941229239707</v>
      </c>
      <c r="M6452">
        <f>K6452/LCOH!$C$18</f>
        <v>0</v>
      </c>
      <c r="N6452">
        <f>K6452/LCOH!$C$34</f>
        <v>0</v>
      </c>
    </row>
    <row r="6453" spans="1:14" x14ac:dyDescent="0.35">
      <c r="A6453">
        <f>'Profilo fotovoltaico'!B6455*LCOH!$C$20</f>
        <v>0</v>
      </c>
      <c r="B6453">
        <f>'Profilo eolico'!B6455*LCOH!$C$21</f>
        <v>55.9</v>
      </c>
      <c r="C6453">
        <f>$P$35*'Profilo fotovoltaico'!B6455</f>
        <v>0</v>
      </c>
      <c r="D6453">
        <f>$Q$37*'Profilo eolico'!B6455</f>
        <v>326.15609060324374</v>
      </c>
      <c r="E6453">
        <f>$P$39*'Profilo fotovoltaico'!B6455+'Approvvigionamento energia'!$Q$39*'Profilo eolico'!B6455</f>
        <v>244.61706795243282</v>
      </c>
      <c r="F6453">
        <f>$P$41*'Profilo fotovoltaico'!B6455+'Approvvigionamento energia'!$Q$41*'Profilo eolico'!B6455</f>
        <v>163.07804530162187</v>
      </c>
      <c r="G6453">
        <f>$P$43*'Profilo fotovoltaico'!B6455+'Approvvigionamento energia'!$Q$43*'Profilo eolico'!B6455</f>
        <v>81.539022650810935</v>
      </c>
      <c r="H6453">
        <f t="shared" si="200"/>
        <v>1138.4335154826958</v>
      </c>
      <c r="I6453">
        <f>IF(LCOH!$C$28=Menu!$A$1,'Approvvigionamento energia'!C6453,0)+IF(LCOH!$C$28=Menu!$A$2,'Approvvigionamento energia'!D6453,0)+IF(LCOH!$C$28=Menu!$A$3,'Approvvigionamento energia'!E6453,0)+IF(LCOH!$C$28=Menu!$A$4,'Approvvigionamento energia'!F6453,0)+IF(LCOH!$C$28=Menu!$A$5,'Approvvigionamento energia'!G6453,0)+IF(LCOH!$C$28=Menu!$A$6,'Approvvigionamento energia'!H6453,0)</f>
        <v>163.07804530162187</v>
      </c>
      <c r="J6453">
        <f>'Approvvigionamento energia'!A6453+'Approvvigionamento energia'!B6453+'Approvvigionamento energia'!I6453</f>
        <v>218.97804530162188</v>
      </c>
      <c r="K6453">
        <f>IF(MIN(LCOH!$C$18,J6453)&gt;=$P$48*LCOH!$C$18, MIN(LCOH!$C$18,J6453),0)</f>
        <v>0</v>
      </c>
      <c r="L6453">
        <f t="shared" si="201"/>
        <v>218.97804530162188</v>
      </c>
      <c r="M6453">
        <f>K6453/LCOH!$C$18</f>
        <v>0</v>
      </c>
      <c r="N6453">
        <f>K6453/LCOH!$C$34</f>
        <v>0</v>
      </c>
    </row>
    <row r="6454" spans="1:14" x14ac:dyDescent="0.35">
      <c r="A6454">
        <f>'Profilo fotovoltaico'!B6456*LCOH!$C$20</f>
        <v>0</v>
      </c>
      <c r="B6454">
        <f>'Profilo eolico'!B6456*LCOH!$C$21</f>
        <v>48.9</v>
      </c>
      <c r="C6454">
        <f>$P$35*'Profilo fotovoltaico'!B6456</f>
        <v>0</v>
      </c>
      <c r="D6454">
        <f>$Q$37*'Profilo eolico'!B6456</f>
        <v>285.31364634165686</v>
      </c>
      <c r="E6454">
        <f>$P$39*'Profilo fotovoltaico'!B6456+'Approvvigionamento energia'!$Q$39*'Profilo eolico'!B6456</f>
        <v>213.98523475624265</v>
      </c>
      <c r="F6454">
        <f>$P$41*'Profilo fotovoltaico'!B6456+'Approvvigionamento energia'!$Q$41*'Profilo eolico'!B6456</f>
        <v>142.65682317082843</v>
      </c>
      <c r="G6454">
        <f>$P$43*'Profilo fotovoltaico'!B6456+'Approvvigionamento energia'!$Q$43*'Profilo eolico'!B6456</f>
        <v>71.328411585414216</v>
      </c>
      <c r="H6454">
        <f t="shared" si="200"/>
        <v>1138.4335154826958</v>
      </c>
      <c r="I6454">
        <f>IF(LCOH!$C$28=Menu!$A$1,'Approvvigionamento energia'!C6454,0)+IF(LCOH!$C$28=Menu!$A$2,'Approvvigionamento energia'!D6454,0)+IF(LCOH!$C$28=Menu!$A$3,'Approvvigionamento energia'!E6454,0)+IF(LCOH!$C$28=Menu!$A$4,'Approvvigionamento energia'!F6454,0)+IF(LCOH!$C$28=Menu!$A$5,'Approvvigionamento energia'!G6454,0)+IF(LCOH!$C$28=Menu!$A$6,'Approvvigionamento energia'!H6454,0)</f>
        <v>142.65682317082843</v>
      </c>
      <c r="J6454">
        <f>'Approvvigionamento energia'!A6454+'Approvvigionamento energia'!B6454+'Approvvigionamento energia'!I6454</f>
        <v>191.55682317082844</v>
      </c>
      <c r="K6454">
        <f>IF(MIN(LCOH!$C$18,J6454)&gt;=$P$48*LCOH!$C$18, MIN(LCOH!$C$18,J6454),0)</f>
        <v>0</v>
      </c>
      <c r="L6454">
        <f t="shared" si="201"/>
        <v>191.55682317082844</v>
      </c>
      <c r="M6454">
        <f>K6454/LCOH!$C$18</f>
        <v>0</v>
      </c>
      <c r="N6454">
        <f>K6454/LCOH!$C$34</f>
        <v>0</v>
      </c>
    </row>
    <row r="6455" spans="1:14" x14ac:dyDescent="0.35">
      <c r="A6455">
        <f>'Profilo fotovoltaico'!B6457*LCOH!$C$20</f>
        <v>0</v>
      </c>
      <c r="B6455">
        <f>'Profilo eolico'!B6457*LCOH!$C$21</f>
        <v>45.6</v>
      </c>
      <c r="C6455">
        <f>$P$35*'Profilo fotovoltaico'!B6457</f>
        <v>0</v>
      </c>
      <c r="D6455">
        <f>$Q$37*'Profilo eolico'!B6457</f>
        <v>266.05935118976595</v>
      </c>
      <c r="E6455">
        <f>$P$39*'Profilo fotovoltaico'!B6457+'Approvvigionamento energia'!$Q$39*'Profilo eolico'!B6457</f>
        <v>199.54451339232446</v>
      </c>
      <c r="F6455">
        <f>$P$41*'Profilo fotovoltaico'!B6457+'Approvvigionamento energia'!$Q$41*'Profilo eolico'!B6457</f>
        <v>133.02967559488297</v>
      </c>
      <c r="G6455">
        <f>$P$43*'Profilo fotovoltaico'!B6457+'Approvvigionamento energia'!$Q$43*'Profilo eolico'!B6457</f>
        <v>66.514837797441487</v>
      </c>
      <c r="H6455">
        <f t="shared" si="200"/>
        <v>1138.4335154826958</v>
      </c>
      <c r="I6455">
        <f>IF(LCOH!$C$28=Menu!$A$1,'Approvvigionamento energia'!C6455,0)+IF(LCOH!$C$28=Menu!$A$2,'Approvvigionamento energia'!D6455,0)+IF(LCOH!$C$28=Menu!$A$3,'Approvvigionamento energia'!E6455,0)+IF(LCOH!$C$28=Menu!$A$4,'Approvvigionamento energia'!F6455,0)+IF(LCOH!$C$28=Menu!$A$5,'Approvvigionamento energia'!G6455,0)+IF(LCOH!$C$28=Menu!$A$6,'Approvvigionamento energia'!H6455,0)</f>
        <v>133.02967559488297</v>
      </c>
      <c r="J6455">
        <f>'Approvvigionamento energia'!A6455+'Approvvigionamento energia'!B6455+'Approvvigionamento energia'!I6455</f>
        <v>178.62967559488297</v>
      </c>
      <c r="K6455">
        <f>IF(MIN(LCOH!$C$18,J6455)&gt;=$P$48*LCOH!$C$18, MIN(LCOH!$C$18,J6455),0)</f>
        <v>0</v>
      </c>
      <c r="L6455">
        <f t="shared" si="201"/>
        <v>178.62967559488297</v>
      </c>
      <c r="M6455">
        <f>K6455/LCOH!$C$18</f>
        <v>0</v>
      </c>
      <c r="N6455">
        <f>K6455/LCOH!$C$34</f>
        <v>0</v>
      </c>
    </row>
    <row r="6456" spans="1:14" x14ac:dyDescent="0.35">
      <c r="A6456">
        <f>'Profilo fotovoltaico'!B6458*LCOH!$C$20</f>
        <v>0</v>
      </c>
      <c r="B6456">
        <f>'Profilo eolico'!B6458*LCOH!$C$21</f>
        <v>46.800000000000004</v>
      </c>
      <c r="C6456">
        <f>$P$35*'Profilo fotovoltaico'!B6458</f>
        <v>0</v>
      </c>
      <c r="D6456">
        <f>$Q$37*'Profilo eolico'!B6458</f>
        <v>273.06091306318086</v>
      </c>
      <c r="E6456">
        <f>$P$39*'Profilo fotovoltaico'!B6458+'Approvvigionamento energia'!$Q$39*'Profilo eolico'!B6458</f>
        <v>204.79568479738563</v>
      </c>
      <c r="F6456">
        <f>$P$41*'Profilo fotovoltaico'!B6458+'Approvvigionamento energia'!$Q$41*'Profilo eolico'!B6458</f>
        <v>136.53045653159043</v>
      </c>
      <c r="G6456">
        <f>$P$43*'Profilo fotovoltaico'!B6458+'Approvvigionamento energia'!$Q$43*'Profilo eolico'!B6458</f>
        <v>68.265228265795216</v>
      </c>
      <c r="H6456">
        <f t="shared" si="200"/>
        <v>1138.4335154826958</v>
      </c>
      <c r="I6456">
        <f>IF(LCOH!$C$28=Menu!$A$1,'Approvvigionamento energia'!C6456,0)+IF(LCOH!$C$28=Menu!$A$2,'Approvvigionamento energia'!D6456,0)+IF(LCOH!$C$28=Menu!$A$3,'Approvvigionamento energia'!E6456,0)+IF(LCOH!$C$28=Menu!$A$4,'Approvvigionamento energia'!F6456,0)+IF(LCOH!$C$28=Menu!$A$5,'Approvvigionamento energia'!G6456,0)+IF(LCOH!$C$28=Menu!$A$6,'Approvvigionamento energia'!H6456,0)</f>
        <v>136.53045653159043</v>
      </c>
      <c r="J6456">
        <f>'Approvvigionamento energia'!A6456+'Approvvigionamento energia'!B6456+'Approvvigionamento energia'!I6456</f>
        <v>183.33045653159044</v>
      </c>
      <c r="K6456">
        <f>IF(MIN(LCOH!$C$18,J6456)&gt;=$P$48*LCOH!$C$18, MIN(LCOH!$C$18,J6456),0)</f>
        <v>0</v>
      </c>
      <c r="L6456">
        <f t="shared" si="201"/>
        <v>183.33045653159044</v>
      </c>
      <c r="M6456">
        <f>K6456/LCOH!$C$18</f>
        <v>0</v>
      </c>
      <c r="N6456">
        <f>K6456/LCOH!$C$34</f>
        <v>0</v>
      </c>
    </row>
    <row r="6457" spans="1:14" x14ac:dyDescent="0.35">
      <c r="A6457">
        <f>'Profilo fotovoltaico'!B6459*LCOH!$C$20</f>
        <v>0</v>
      </c>
      <c r="B6457">
        <f>'Profilo eolico'!B6459*LCOH!$C$21</f>
        <v>50.3</v>
      </c>
      <c r="C6457">
        <f>$P$35*'Profilo fotovoltaico'!B6459</f>
        <v>0</v>
      </c>
      <c r="D6457">
        <f>$Q$37*'Profilo eolico'!B6459</f>
        <v>293.48213519397427</v>
      </c>
      <c r="E6457">
        <f>$P$39*'Profilo fotovoltaico'!B6459+'Approvvigionamento energia'!$Q$39*'Profilo eolico'!B6459</f>
        <v>220.11160139548068</v>
      </c>
      <c r="F6457">
        <f>$P$41*'Profilo fotovoltaico'!B6459+'Approvvigionamento energia'!$Q$41*'Profilo eolico'!B6459</f>
        <v>146.74106759698714</v>
      </c>
      <c r="G6457">
        <f>$P$43*'Profilo fotovoltaico'!B6459+'Approvvigionamento energia'!$Q$43*'Profilo eolico'!B6459</f>
        <v>73.370533798493568</v>
      </c>
      <c r="H6457">
        <f t="shared" si="200"/>
        <v>1138.4335154826958</v>
      </c>
      <c r="I6457">
        <f>IF(LCOH!$C$28=Menu!$A$1,'Approvvigionamento energia'!C6457,0)+IF(LCOH!$C$28=Menu!$A$2,'Approvvigionamento energia'!D6457,0)+IF(LCOH!$C$28=Menu!$A$3,'Approvvigionamento energia'!E6457,0)+IF(LCOH!$C$28=Menu!$A$4,'Approvvigionamento energia'!F6457,0)+IF(LCOH!$C$28=Menu!$A$5,'Approvvigionamento energia'!G6457,0)+IF(LCOH!$C$28=Menu!$A$6,'Approvvigionamento energia'!H6457,0)</f>
        <v>146.74106759698714</v>
      </c>
      <c r="J6457">
        <f>'Approvvigionamento energia'!A6457+'Approvvigionamento energia'!B6457+'Approvvigionamento energia'!I6457</f>
        <v>197.04106759698715</v>
      </c>
      <c r="K6457">
        <f>IF(MIN(LCOH!$C$18,J6457)&gt;=$P$48*LCOH!$C$18, MIN(LCOH!$C$18,J6457),0)</f>
        <v>0</v>
      </c>
      <c r="L6457">
        <f t="shared" si="201"/>
        <v>197.04106759698715</v>
      </c>
      <c r="M6457">
        <f>K6457/LCOH!$C$18</f>
        <v>0</v>
      </c>
      <c r="N6457">
        <f>K6457/LCOH!$C$34</f>
        <v>0</v>
      </c>
    </row>
    <row r="6458" spans="1:14" x14ac:dyDescent="0.35">
      <c r="A6458">
        <f>'Profilo fotovoltaico'!B6460*LCOH!$C$20</f>
        <v>0</v>
      </c>
      <c r="B6458">
        <f>'Profilo eolico'!B6460*LCOH!$C$21</f>
        <v>56.599999999999994</v>
      </c>
      <c r="C6458">
        <f>$P$35*'Profilo fotovoltaico'!B6460</f>
        <v>0</v>
      </c>
      <c r="D6458">
        <f>$Q$37*'Profilo eolico'!B6460</f>
        <v>330.24033502940244</v>
      </c>
      <c r="E6458">
        <f>$P$39*'Profilo fotovoltaico'!B6460+'Approvvigionamento energia'!$Q$39*'Profilo eolico'!B6460</f>
        <v>247.68025127205183</v>
      </c>
      <c r="F6458">
        <f>$P$41*'Profilo fotovoltaico'!B6460+'Approvvigionamento energia'!$Q$41*'Profilo eolico'!B6460</f>
        <v>165.12016751470122</v>
      </c>
      <c r="G6458">
        <f>$P$43*'Profilo fotovoltaico'!B6460+'Approvvigionamento energia'!$Q$43*'Profilo eolico'!B6460</f>
        <v>82.560083757350611</v>
      </c>
      <c r="H6458">
        <f t="shared" si="200"/>
        <v>1138.4335154826958</v>
      </c>
      <c r="I6458">
        <f>IF(LCOH!$C$28=Menu!$A$1,'Approvvigionamento energia'!C6458,0)+IF(LCOH!$C$28=Menu!$A$2,'Approvvigionamento energia'!D6458,0)+IF(LCOH!$C$28=Menu!$A$3,'Approvvigionamento energia'!E6458,0)+IF(LCOH!$C$28=Menu!$A$4,'Approvvigionamento energia'!F6458,0)+IF(LCOH!$C$28=Menu!$A$5,'Approvvigionamento energia'!G6458,0)+IF(LCOH!$C$28=Menu!$A$6,'Approvvigionamento energia'!H6458,0)</f>
        <v>165.12016751470122</v>
      </c>
      <c r="J6458">
        <f>'Approvvigionamento energia'!A6458+'Approvvigionamento energia'!B6458+'Approvvigionamento energia'!I6458</f>
        <v>221.72016751470122</v>
      </c>
      <c r="K6458">
        <f>IF(MIN(LCOH!$C$18,J6458)&gt;=$P$48*LCOH!$C$18, MIN(LCOH!$C$18,J6458),0)</f>
        <v>0</v>
      </c>
      <c r="L6458">
        <f t="shared" si="201"/>
        <v>221.72016751470122</v>
      </c>
      <c r="M6458">
        <f>K6458/LCOH!$C$18</f>
        <v>0</v>
      </c>
      <c r="N6458">
        <f>K6458/LCOH!$C$34</f>
        <v>0</v>
      </c>
    </row>
    <row r="6459" spans="1:14" x14ac:dyDescent="0.35">
      <c r="A6459">
        <f>'Profilo fotovoltaico'!B6461*LCOH!$C$20</f>
        <v>0</v>
      </c>
      <c r="B6459">
        <f>'Profilo eolico'!B6461*LCOH!$C$21</f>
        <v>63.3</v>
      </c>
      <c r="C6459">
        <f>$P$35*'Profilo fotovoltaico'!B6461</f>
        <v>0</v>
      </c>
      <c r="D6459">
        <f>$Q$37*'Profilo eolico'!B6461</f>
        <v>369.33238882263561</v>
      </c>
      <c r="E6459">
        <f>$P$39*'Profilo fotovoltaico'!B6461+'Approvvigionamento energia'!$Q$39*'Profilo eolico'!B6461</f>
        <v>276.99929161697668</v>
      </c>
      <c r="F6459">
        <f>$P$41*'Profilo fotovoltaico'!B6461+'Approvvigionamento energia'!$Q$41*'Profilo eolico'!B6461</f>
        <v>184.6661944113178</v>
      </c>
      <c r="G6459">
        <f>$P$43*'Profilo fotovoltaico'!B6461+'Approvvigionamento energia'!$Q$43*'Profilo eolico'!B6461</f>
        <v>92.333097205658902</v>
      </c>
      <c r="H6459">
        <f t="shared" si="200"/>
        <v>1138.4335154826958</v>
      </c>
      <c r="I6459">
        <f>IF(LCOH!$C$28=Menu!$A$1,'Approvvigionamento energia'!C6459,0)+IF(LCOH!$C$28=Menu!$A$2,'Approvvigionamento energia'!D6459,0)+IF(LCOH!$C$28=Menu!$A$3,'Approvvigionamento energia'!E6459,0)+IF(LCOH!$C$28=Menu!$A$4,'Approvvigionamento energia'!F6459,0)+IF(LCOH!$C$28=Menu!$A$5,'Approvvigionamento energia'!G6459,0)+IF(LCOH!$C$28=Menu!$A$6,'Approvvigionamento energia'!H6459,0)</f>
        <v>184.6661944113178</v>
      </c>
      <c r="J6459">
        <f>'Approvvigionamento energia'!A6459+'Approvvigionamento energia'!B6459+'Approvvigionamento energia'!I6459</f>
        <v>247.96619441131782</v>
      </c>
      <c r="K6459">
        <f>IF(MIN(LCOH!$C$18,J6459)&gt;=$P$48*LCOH!$C$18, MIN(LCOH!$C$18,J6459),0)</f>
        <v>0</v>
      </c>
      <c r="L6459">
        <f t="shared" si="201"/>
        <v>247.96619441131782</v>
      </c>
      <c r="M6459">
        <f>K6459/LCOH!$C$18</f>
        <v>0</v>
      </c>
      <c r="N6459">
        <f>K6459/LCOH!$C$34</f>
        <v>0</v>
      </c>
    </row>
    <row r="6460" spans="1:14" x14ac:dyDescent="0.35">
      <c r="A6460">
        <f>'Profilo fotovoltaico'!B6462*LCOH!$C$20</f>
        <v>0</v>
      </c>
      <c r="B6460">
        <f>'Profilo eolico'!B6462*LCOH!$C$21</f>
        <v>67.5</v>
      </c>
      <c r="C6460">
        <f>$P$35*'Profilo fotovoltaico'!B6462</f>
        <v>0</v>
      </c>
      <c r="D6460">
        <f>$Q$37*'Profilo eolico'!B6462</f>
        <v>393.83785537958778</v>
      </c>
      <c r="E6460">
        <f>$P$39*'Profilo fotovoltaico'!B6462+'Approvvigionamento energia'!$Q$39*'Profilo eolico'!B6462</f>
        <v>295.37839153469082</v>
      </c>
      <c r="F6460">
        <f>$P$41*'Profilo fotovoltaico'!B6462+'Approvvigionamento energia'!$Q$41*'Profilo eolico'!B6462</f>
        <v>196.91892768979389</v>
      </c>
      <c r="G6460">
        <f>$P$43*'Profilo fotovoltaico'!B6462+'Approvvigionamento energia'!$Q$43*'Profilo eolico'!B6462</f>
        <v>98.459463844896945</v>
      </c>
      <c r="H6460">
        <f t="shared" si="200"/>
        <v>1138.4335154826958</v>
      </c>
      <c r="I6460">
        <f>IF(LCOH!$C$28=Menu!$A$1,'Approvvigionamento energia'!C6460,0)+IF(LCOH!$C$28=Menu!$A$2,'Approvvigionamento energia'!D6460,0)+IF(LCOH!$C$28=Menu!$A$3,'Approvvigionamento energia'!E6460,0)+IF(LCOH!$C$28=Menu!$A$4,'Approvvigionamento energia'!F6460,0)+IF(LCOH!$C$28=Menu!$A$5,'Approvvigionamento energia'!G6460,0)+IF(LCOH!$C$28=Menu!$A$6,'Approvvigionamento energia'!H6460,0)</f>
        <v>196.91892768979389</v>
      </c>
      <c r="J6460">
        <f>'Approvvigionamento energia'!A6460+'Approvvigionamento energia'!B6460+'Approvvigionamento energia'!I6460</f>
        <v>264.41892768979392</v>
      </c>
      <c r="K6460">
        <f>IF(MIN(LCOH!$C$18,J6460)&gt;=$P$48*LCOH!$C$18, MIN(LCOH!$C$18,J6460),0)</f>
        <v>0</v>
      </c>
      <c r="L6460">
        <f t="shared" si="201"/>
        <v>264.41892768979392</v>
      </c>
      <c r="M6460">
        <f>K6460/LCOH!$C$18</f>
        <v>0</v>
      </c>
      <c r="N6460">
        <f>K6460/LCOH!$C$34</f>
        <v>0</v>
      </c>
    </row>
    <row r="6461" spans="1:14" x14ac:dyDescent="0.35">
      <c r="A6461">
        <f>'Profilo fotovoltaico'!B6463*LCOH!$C$20</f>
        <v>0</v>
      </c>
      <c r="B6461">
        <f>'Profilo eolico'!B6463*LCOH!$C$21</f>
        <v>67.400000000000006</v>
      </c>
      <c r="C6461">
        <f>$P$35*'Profilo fotovoltaico'!B6463</f>
        <v>0</v>
      </c>
      <c r="D6461">
        <f>$Q$37*'Profilo eolico'!B6463</f>
        <v>393.2543918901365</v>
      </c>
      <c r="E6461">
        <f>$P$39*'Profilo fotovoltaico'!B6463+'Approvvigionamento energia'!$Q$39*'Profilo eolico'!B6463</f>
        <v>294.94079391760238</v>
      </c>
      <c r="F6461">
        <f>$P$41*'Profilo fotovoltaico'!B6463+'Approvvigionamento energia'!$Q$41*'Profilo eolico'!B6463</f>
        <v>196.62719594506825</v>
      </c>
      <c r="G6461">
        <f>$P$43*'Profilo fotovoltaico'!B6463+'Approvvigionamento energia'!$Q$43*'Profilo eolico'!B6463</f>
        <v>98.313597972534126</v>
      </c>
      <c r="H6461">
        <f t="shared" si="200"/>
        <v>1138.4335154826958</v>
      </c>
      <c r="I6461">
        <f>IF(LCOH!$C$28=Menu!$A$1,'Approvvigionamento energia'!C6461,0)+IF(LCOH!$C$28=Menu!$A$2,'Approvvigionamento energia'!D6461,0)+IF(LCOH!$C$28=Menu!$A$3,'Approvvigionamento energia'!E6461,0)+IF(LCOH!$C$28=Menu!$A$4,'Approvvigionamento energia'!F6461,0)+IF(LCOH!$C$28=Menu!$A$5,'Approvvigionamento energia'!G6461,0)+IF(LCOH!$C$28=Menu!$A$6,'Approvvigionamento energia'!H6461,0)</f>
        <v>196.62719594506825</v>
      </c>
      <c r="J6461">
        <f>'Approvvigionamento energia'!A6461+'Approvvigionamento energia'!B6461+'Approvvigionamento energia'!I6461</f>
        <v>264.02719594506823</v>
      </c>
      <c r="K6461">
        <f>IF(MIN(LCOH!$C$18,J6461)&gt;=$P$48*LCOH!$C$18, MIN(LCOH!$C$18,J6461),0)</f>
        <v>0</v>
      </c>
      <c r="L6461">
        <f t="shared" si="201"/>
        <v>264.02719594506823</v>
      </c>
      <c r="M6461">
        <f>K6461/LCOH!$C$18</f>
        <v>0</v>
      </c>
      <c r="N6461">
        <f>K6461/LCOH!$C$34</f>
        <v>0</v>
      </c>
    </row>
    <row r="6462" spans="1:14" x14ac:dyDescent="0.35">
      <c r="A6462">
        <f>'Profilo fotovoltaico'!B6464*LCOH!$C$20</f>
        <v>0</v>
      </c>
      <c r="B6462">
        <f>'Profilo eolico'!B6464*LCOH!$C$21</f>
        <v>65.900000000000006</v>
      </c>
      <c r="C6462">
        <f>$P$35*'Profilo fotovoltaico'!B6464</f>
        <v>0</v>
      </c>
      <c r="D6462">
        <f>$Q$37*'Profilo eolico'!B6464</f>
        <v>384.50243954836787</v>
      </c>
      <c r="E6462">
        <f>$P$39*'Profilo fotovoltaico'!B6464+'Approvvigionamento energia'!$Q$39*'Profilo eolico'!B6464</f>
        <v>288.37682966127591</v>
      </c>
      <c r="F6462">
        <f>$P$41*'Profilo fotovoltaico'!B6464+'Approvvigionamento energia'!$Q$41*'Profilo eolico'!B6464</f>
        <v>192.25121977418394</v>
      </c>
      <c r="G6462">
        <f>$P$43*'Profilo fotovoltaico'!B6464+'Approvvigionamento energia'!$Q$43*'Profilo eolico'!B6464</f>
        <v>96.125609887091969</v>
      </c>
      <c r="H6462">
        <f t="shared" si="200"/>
        <v>1138.4335154826958</v>
      </c>
      <c r="I6462">
        <f>IF(LCOH!$C$28=Menu!$A$1,'Approvvigionamento energia'!C6462,0)+IF(LCOH!$C$28=Menu!$A$2,'Approvvigionamento energia'!D6462,0)+IF(LCOH!$C$28=Menu!$A$3,'Approvvigionamento energia'!E6462,0)+IF(LCOH!$C$28=Menu!$A$4,'Approvvigionamento energia'!F6462,0)+IF(LCOH!$C$28=Menu!$A$5,'Approvvigionamento energia'!G6462,0)+IF(LCOH!$C$28=Menu!$A$6,'Approvvigionamento energia'!H6462,0)</f>
        <v>192.25121977418394</v>
      </c>
      <c r="J6462">
        <f>'Approvvigionamento energia'!A6462+'Approvvigionamento energia'!B6462+'Approvvigionamento energia'!I6462</f>
        <v>258.15121977418391</v>
      </c>
      <c r="K6462">
        <f>IF(MIN(LCOH!$C$18,J6462)&gt;=$P$48*LCOH!$C$18, MIN(LCOH!$C$18,J6462),0)</f>
        <v>0</v>
      </c>
      <c r="L6462">
        <f t="shared" si="201"/>
        <v>258.15121977418391</v>
      </c>
      <c r="M6462">
        <f>K6462/LCOH!$C$18</f>
        <v>0</v>
      </c>
      <c r="N6462">
        <f>K6462/LCOH!$C$34</f>
        <v>0</v>
      </c>
    </row>
    <row r="6463" spans="1:14" x14ac:dyDescent="0.35">
      <c r="A6463">
        <f>'Profilo fotovoltaico'!B6465*LCOH!$C$20</f>
        <v>23</v>
      </c>
      <c r="B6463">
        <f>'Profilo eolico'!B6465*LCOH!$C$21</f>
        <v>61.699999999999996</v>
      </c>
      <c r="C6463">
        <f>$P$35*'Profilo fotovoltaico'!B6465</f>
        <v>169.15608031530749</v>
      </c>
      <c r="D6463">
        <f>$Q$37*'Profilo eolico'!B6465</f>
        <v>359.99697299141576</v>
      </c>
      <c r="E6463">
        <f>$P$39*'Profilo fotovoltaico'!B6465+'Approvvigionamento energia'!$Q$39*'Profilo eolico'!B6465</f>
        <v>312.28674982238869</v>
      </c>
      <c r="F6463">
        <f>$P$41*'Profilo fotovoltaico'!B6465+'Approvvigionamento energia'!$Q$41*'Profilo eolico'!B6465</f>
        <v>264.57652665336161</v>
      </c>
      <c r="G6463">
        <f>$P$43*'Profilo fotovoltaico'!B6465+'Approvvigionamento energia'!$Q$43*'Profilo eolico'!B6465</f>
        <v>216.86630348433457</v>
      </c>
      <c r="H6463">
        <f t="shared" si="200"/>
        <v>1138.4335154826958</v>
      </c>
      <c r="I6463">
        <f>IF(LCOH!$C$28=Menu!$A$1,'Approvvigionamento energia'!C6463,0)+IF(LCOH!$C$28=Menu!$A$2,'Approvvigionamento energia'!D6463,0)+IF(LCOH!$C$28=Menu!$A$3,'Approvvigionamento energia'!E6463,0)+IF(LCOH!$C$28=Menu!$A$4,'Approvvigionamento energia'!F6463,0)+IF(LCOH!$C$28=Menu!$A$5,'Approvvigionamento energia'!G6463,0)+IF(LCOH!$C$28=Menu!$A$6,'Approvvigionamento energia'!H6463,0)</f>
        <v>264.57652665336161</v>
      </c>
      <c r="J6463">
        <f>'Approvvigionamento energia'!A6463+'Approvvigionamento energia'!B6463+'Approvvigionamento energia'!I6463</f>
        <v>349.2765266533616</v>
      </c>
      <c r="K6463">
        <f>IF(MIN(LCOH!$C$18,J6463)&gt;=$P$48*LCOH!$C$18, MIN(LCOH!$C$18,J6463),0)</f>
        <v>0</v>
      </c>
      <c r="L6463">
        <f t="shared" si="201"/>
        <v>349.2765266533616</v>
      </c>
      <c r="M6463">
        <f>K6463/LCOH!$C$18</f>
        <v>0</v>
      </c>
      <c r="N6463">
        <f>K6463/LCOH!$C$34</f>
        <v>0</v>
      </c>
    </row>
    <row r="6464" spans="1:14" x14ac:dyDescent="0.35">
      <c r="A6464">
        <f>'Profilo fotovoltaico'!B6466*LCOH!$C$20</f>
        <v>160</v>
      </c>
      <c r="B6464">
        <f>'Profilo eolico'!B6466*LCOH!$C$21</f>
        <v>44.5</v>
      </c>
      <c r="C6464">
        <f>$P$35*'Profilo fotovoltaico'!B6466</f>
        <v>1176.7379500195304</v>
      </c>
      <c r="D6464">
        <f>$Q$37*'Profilo eolico'!B6466</f>
        <v>259.64125280580225</v>
      </c>
      <c r="E6464">
        <f>$P$39*'Profilo fotovoltaico'!B6466+'Approvvigionamento energia'!$Q$39*'Profilo eolico'!B6466</f>
        <v>488.91542710923432</v>
      </c>
      <c r="F6464">
        <f>$P$41*'Profilo fotovoltaico'!B6466+'Approvvigionamento energia'!$Q$41*'Profilo eolico'!B6466</f>
        <v>718.18960141266632</v>
      </c>
      <c r="G6464">
        <f>$P$43*'Profilo fotovoltaico'!B6466+'Approvvigionamento energia'!$Q$43*'Profilo eolico'!B6466</f>
        <v>947.46377571609844</v>
      </c>
      <c r="H6464">
        <f t="shared" si="200"/>
        <v>1138.4335154826958</v>
      </c>
      <c r="I6464">
        <f>IF(LCOH!$C$28=Menu!$A$1,'Approvvigionamento energia'!C6464,0)+IF(LCOH!$C$28=Menu!$A$2,'Approvvigionamento energia'!D6464,0)+IF(LCOH!$C$28=Menu!$A$3,'Approvvigionamento energia'!E6464,0)+IF(LCOH!$C$28=Menu!$A$4,'Approvvigionamento energia'!F6464,0)+IF(LCOH!$C$28=Menu!$A$5,'Approvvigionamento energia'!G6464,0)+IF(LCOH!$C$28=Menu!$A$6,'Approvvigionamento energia'!H6464,0)</f>
        <v>718.18960141266632</v>
      </c>
      <c r="J6464">
        <f>'Approvvigionamento energia'!A6464+'Approvvigionamento energia'!B6464+'Approvvigionamento energia'!I6464</f>
        <v>922.68960141266632</v>
      </c>
      <c r="K6464">
        <f>IF(MIN(LCOH!$C$18,J6464)&gt;=$P$48*LCOH!$C$18, MIN(LCOH!$C$18,J6464),0)</f>
        <v>922.68960141266632</v>
      </c>
      <c r="L6464">
        <f t="shared" si="201"/>
        <v>0</v>
      </c>
      <c r="M6464">
        <f>K6464/LCOH!$C$18</f>
        <v>0.61512640094177751</v>
      </c>
      <c r="N6464">
        <f>K6464/LCOH!$C$34</f>
        <v>17.778219680398195</v>
      </c>
    </row>
    <row r="6465" spans="1:14" x14ac:dyDescent="0.35">
      <c r="A6465">
        <f>'Profilo fotovoltaico'!B6467*LCOH!$C$20</f>
        <v>322</v>
      </c>
      <c r="B6465">
        <f>'Profilo eolico'!B6467*LCOH!$C$21</f>
        <v>40.800000000000004</v>
      </c>
      <c r="C6465">
        <f>$P$35*'Profilo fotovoltaico'!B6467</f>
        <v>2368.1851244143049</v>
      </c>
      <c r="D6465">
        <f>$Q$37*'Profilo eolico'!B6467</f>
        <v>238.05310369610638</v>
      </c>
      <c r="E6465">
        <f>$P$39*'Profilo fotovoltaico'!B6467+'Approvvigionamento energia'!$Q$39*'Profilo eolico'!B6467</f>
        <v>770.58610887565601</v>
      </c>
      <c r="F6465">
        <f>$P$41*'Profilo fotovoltaico'!B6467+'Approvvigionamento energia'!$Q$41*'Profilo eolico'!B6467</f>
        <v>1303.1191140552057</v>
      </c>
      <c r="G6465">
        <f>$P$43*'Profilo fotovoltaico'!B6467+'Approvvigionamento energia'!$Q$43*'Profilo eolico'!B6467</f>
        <v>1835.6521192347554</v>
      </c>
      <c r="H6465">
        <f t="shared" si="200"/>
        <v>1138.4335154826958</v>
      </c>
      <c r="I6465">
        <f>IF(LCOH!$C$28=Menu!$A$1,'Approvvigionamento energia'!C6465,0)+IF(LCOH!$C$28=Menu!$A$2,'Approvvigionamento energia'!D6465,0)+IF(LCOH!$C$28=Menu!$A$3,'Approvvigionamento energia'!E6465,0)+IF(LCOH!$C$28=Menu!$A$4,'Approvvigionamento energia'!F6465,0)+IF(LCOH!$C$28=Menu!$A$5,'Approvvigionamento energia'!G6465,0)+IF(LCOH!$C$28=Menu!$A$6,'Approvvigionamento energia'!H6465,0)</f>
        <v>1303.1191140552057</v>
      </c>
      <c r="J6465">
        <f>'Approvvigionamento energia'!A6465+'Approvvigionamento energia'!B6465+'Approvvigionamento energia'!I6465</f>
        <v>1665.9191140552057</v>
      </c>
      <c r="K6465">
        <f>IF(MIN(LCOH!$C$18,J6465)&gt;=$P$48*LCOH!$C$18, MIN(LCOH!$C$18,J6465),0)</f>
        <v>1500</v>
      </c>
      <c r="L6465">
        <f t="shared" si="201"/>
        <v>165.91911405520568</v>
      </c>
      <c r="M6465">
        <f>K6465/LCOH!$C$18</f>
        <v>1</v>
      </c>
      <c r="N6465">
        <f>K6465/LCOH!$C$34</f>
        <v>28.901734104046245</v>
      </c>
    </row>
    <row r="6466" spans="1:14" x14ac:dyDescent="0.35">
      <c r="A6466">
        <f>'Profilo fotovoltaico'!B6468*LCOH!$C$20</f>
        <v>455</v>
      </c>
      <c r="B6466">
        <f>'Profilo eolico'!B6468*LCOH!$C$21</f>
        <v>36.299999999999997</v>
      </c>
      <c r="C6466">
        <f>$P$35*'Profilo fotovoltaico'!B6468</f>
        <v>3346.3485453680396</v>
      </c>
      <c r="D6466">
        <f>$Q$37*'Profilo eolico'!B6468</f>
        <v>211.79724667080052</v>
      </c>
      <c r="E6466">
        <f>$P$39*'Profilo fotovoltaico'!B6468+'Approvvigionamento energia'!$Q$39*'Profilo eolico'!B6468</f>
        <v>995.43507134511026</v>
      </c>
      <c r="F6466">
        <f>$P$41*'Profilo fotovoltaico'!B6468+'Approvvigionamento energia'!$Q$41*'Profilo eolico'!B6468</f>
        <v>1779.0728960194201</v>
      </c>
      <c r="G6466">
        <f>$P$43*'Profilo fotovoltaico'!B6468+'Approvvigionamento energia'!$Q$43*'Profilo eolico'!B6468</f>
        <v>2562.7107206937299</v>
      </c>
      <c r="H6466">
        <f t="shared" ref="H6466:H6529" si="202">$P$45</f>
        <v>1138.4335154826958</v>
      </c>
      <c r="I6466">
        <f>IF(LCOH!$C$28=Menu!$A$1,'Approvvigionamento energia'!C6466,0)+IF(LCOH!$C$28=Menu!$A$2,'Approvvigionamento energia'!D6466,0)+IF(LCOH!$C$28=Menu!$A$3,'Approvvigionamento energia'!E6466,0)+IF(LCOH!$C$28=Menu!$A$4,'Approvvigionamento energia'!F6466,0)+IF(LCOH!$C$28=Menu!$A$5,'Approvvigionamento energia'!G6466,0)+IF(LCOH!$C$28=Menu!$A$6,'Approvvigionamento energia'!H6466,0)</f>
        <v>1779.0728960194201</v>
      </c>
      <c r="J6466">
        <f>'Approvvigionamento energia'!A6466+'Approvvigionamento energia'!B6466+'Approvvigionamento energia'!I6466</f>
        <v>2270.3728960194203</v>
      </c>
      <c r="K6466">
        <f>IF(MIN(LCOH!$C$18,J6466)&gt;=$P$48*LCOH!$C$18, MIN(LCOH!$C$18,J6466),0)</f>
        <v>1500</v>
      </c>
      <c r="L6466">
        <f t="shared" si="201"/>
        <v>770.3728960194203</v>
      </c>
      <c r="M6466">
        <f>K6466/LCOH!$C$18</f>
        <v>1</v>
      </c>
      <c r="N6466">
        <f>K6466/LCOH!$C$34</f>
        <v>28.901734104046245</v>
      </c>
    </row>
    <row r="6467" spans="1:14" x14ac:dyDescent="0.35">
      <c r="A6467">
        <f>'Profilo fotovoltaico'!B6469*LCOH!$C$20</f>
        <v>544</v>
      </c>
      <c r="B6467">
        <f>'Profilo eolico'!B6469*LCOH!$C$21</f>
        <v>30.700000000000003</v>
      </c>
      <c r="C6467">
        <f>$P$35*'Profilo fotovoltaico'!B6469</f>
        <v>4000.9090300664038</v>
      </c>
      <c r="D6467">
        <f>$Q$37*'Profilo eolico'!B6469</f>
        <v>179.12329126153102</v>
      </c>
      <c r="E6467">
        <f>$P$39*'Profilo fotovoltaico'!B6469+'Approvvigionamento energia'!$Q$39*'Profilo eolico'!B6469</f>
        <v>1134.5697259627493</v>
      </c>
      <c r="F6467">
        <f>$P$41*'Profilo fotovoltaico'!B6469+'Approvvigionamento energia'!$Q$41*'Profilo eolico'!B6469</f>
        <v>2090.0161606639676</v>
      </c>
      <c r="G6467">
        <f>$P$43*'Profilo fotovoltaico'!B6469+'Approvvigionamento energia'!$Q$43*'Profilo eolico'!B6469</f>
        <v>3045.4625953651853</v>
      </c>
      <c r="H6467">
        <f t="shared" si="202"/>
        <v>1138.4335154826958</v>
      </c>
      <c r="I6467">
        <f>IF(LCOH!$C$28=Menu!$A$1,'Approvvigionamento energia'!C6467,0)+IF(LCOH!$C$28=Menu!$A$2,'Approvvigionamento energia'!D6467,0)+IF(LCOH!$C$28=Menu!$A$3,'Approvvigionamento energia'!E6467,0)+IF(LCOH!$C$28=Menu!$A$4,'Approvvigionamento energia'!F6467,0)+IF(LCOH!$C$28=Menu!$A$5,'Approvvigionamento energia'!G6467,0)+IF(LCOH!$C$28=Menu!$A$6,'Approvvigionamento energia'!H6467,0)</f>
        <v>2090.0161606639676</v>
      </c>
      <c r="J6467">
        <f>'Approvvigionamento energia'!A6467+'Approvvigionamento energia'!B6467+'Approvvigionamento energia'!I6467</f>
        <v>2664.7161606639675</v>
      </c>
      <c r="K6467">
        <f>IF(MIN(LCOH!$C$18,J6467)&gt;=$P$48*LCOH!$C$18, MIN(LCOH!$C$18,J6467),0)</f>
        <v>1500</v>
      </c>
      <c r="L6467">
        <f t="shared" ref="L6467:L6530" si="203">J6467-K6467</f>
        <v>1164.7161606639675</v>
      </c>
      <c r="M6467">
        <f>K6467/LCOH!$C$18</f>
        <v>1</v>
      </c>
      <c r="N6467">
        <f>K6467/LCOH!$C$34</f>
        <v>28.901734104046245</v>
      </c>
    </row>
    <row r="6468" spans="1:14" x14ac:dyDescent="0.35">
      <c r="A6468">
        <f>'Profilo fotovoltaico'!B6470*LCOH!$C$20</f>
        <v>587</v>
      </c>
      <c r="B6468">
        <f>'Profilo eolico'!B6470*LCOH!$C$21</f>
        <v>28</v>
      </c>
      <c r="C6468">
        <f>$P$35*'Profilo fotovoltaico'!B6470</f>
        <v>4317.1573541341522</v>
      </c>
      <c r="D6468">
        <f>$Q$37*'Profilo eolico'!B6470</f>
        <v>163.36977704634751</v>
      </c>
      <c r="E6468">
        <f>$P$39*'Profilo fotovoltaico'!B6470+'Approvvigionamento energia'!$Q$39*'Profilo eolico'!B6470</f>
        <v>1201.8166713182986</v>
      </c>
      <c r="F6468">
        <f>$P$41*'Profilo fotovoltaico'!B6470+'Approvvigionamento energia'!$Q$41*'Profilo eolico'!B6470</f>
        <v>2240.26356559025</v>
      </c>
      <c r="G6468">
        <f>$P$43*'Profilo fotovoltaico'!B6470+'Approvvigionamento energia'!$Q$43*'Profilo eolico'!B6470</f>
        <v>3278.7104598622009</v>
      </c>
      <c r="H6468">
        <f t="shared" si="202"/>
        <v>1138.4335154826958</v>
      </c>
      <c r="I6468">
        <f>IF(LCOH!$C$28=Menu!$A$1,'Approvvigionamento energia'!C6468,0)+IF(LCOH!$C$28=Menu!$A$2,'Approvvigionamento energia'!D6468,0)+IF(LCOH!$C$28=Menu!$A$3,'Approvvigionamento energia'!E6468,0)+IF(LCOH!$C$28=Menu!$A$4,'Approvvigionamento energia'!F6468,0)+IF(LCOH!$C$28=Menu!$A$5,'Approvvigionamento energia'!G6468,0)+IF(LCOH!$C$28=Menu!$A$6,'Approvvigionamento energia'!H6468,0)</f>
        <v>2240.26356559025</v>
      </c>
      <c r="J6468">
        <f>'Approvvigionamento energia'!A6468+'Approvvigionamento energia'!B6468+'Approvvigionamento energia'!I6468</f>
        <v>2855.26356559025</v>
      </c>
      <c r="K6468">
        <f>IF(MIN(LCOH!$C$18,J6468)&gt;=$P$48*LCOH!$C$18, MIN(LCOH!$C$18,J6468),0)</f>
        <v>1500</v>
      </c>
      <c r="L6468">
        <f t="shared" si="203"/>
        <v>1355.26356559025</v>
      </c>
      <c r="M6468">
        <f>K6468/LCOH!$C$18</f>
        <v>1</v>
      </c>
      <c r="N6468">
        <f>K6468/LCOH!$C$34</f>
        <v>28.901734104046245</v>
      </c>
    </row>
    <row r="6469" spans="1:14" x14ac:dyDescent="0.35">
      <c r="A6469">
        <f>'Profilo fotovoltaico'!B6471*LCOH!$C$20</f>
        <v>584</v>
      </c>
      <c r="B6469">
        <f>'Profilo eolico'!B6471*LCOH!$C$21</f>
        <v>29.6</v>
      </c>
      <c r="C6469">
        <f>$P$35*'Profilo fotovoltaico'!B6471</f>
        <v>4295.0935175712857</v>
      </c>
      <c r="D6469">
        <f>$Q$37*'Profilo eolico'!B6471</f>
        <v>172.70519287756738</v>
      </c>
      <c r="E6469">
        <f>$P$39*'Profilo fotovoltaico'!B6471+'Approvvigionamento energia'!$Q$39*'Profilo eolico'!B6471</f>
        <v>1203.3022740509969</v>
      </c>
      <c r="F6469">
        <f>$P$41*'Profilo fotovoltaico'!B6471+'Approvvigionamento energia'!$Q$41*'Profilo eolico'!B6471</f>
        <v>2233.8993552244265</v>
      </c>
      <c r="G6469">
        <f>$P$43*'Profilo fotovoltaico'!B6471+'Approvvigionamento energia'!$Q$43*'Profilo eolico'!B6471</f>
        <v>3264.4964363978561</v>
      </c>
      <c r="H6469">
        <f t="shared" si="202"/>
        <v>1138.4335154826958</v>
      </c>
      <c r="I6469">
        <f>IF(LCOH!$C$28=Menu!$A$1,'Approvvigionamento energia'!C6469,0)+IF(LCOH!$C$28=Menu!$A$2,'Approvvigionamento energia'!D6469,0)+IF(LCOH!$C$28=Menu!$A$3,'Approvvigionamento energia'!E6469,0)+IF(LCOH!$C$28=Menu!$A$4,'Approvvigionamento energia'!F6469,0)+IF(LCOH!$C$28=Menu!$A$5,'Approvvigionamento energia'!G6469,0)+IF(LCOH!$C$28=Menu!$A$6,'Approvvigionamento energia'!H6469,0)</f>
        <v>2233.8993552244265</v>
      </c>
      <c r="J6469">
        <f>'Approvvigionamento energia'!A6469+'Approvvigionamento energia'!B6469+'Approvvigionamento energia'!I6469</f>
        <v>2847.4993552244264</v>
      </c>
      <c r="K6469">
        <f>IF(MIN(LCOH!$C$18,J6469)&gt;=$P$48*LCOH!$C$18, MIN(LCOH!$C$18,J6469),0)</f>
        <v>1500</v>
      </c>
      <c r="L6469">
        <f t="shared" si="203"/>
        <v>1347.4993552244264</v>
      </c>
      <c r="M6469">
        <f>K6469/LCOH!$C$18</f>
        <v>1</v>
      </c>
      <c r="N6469">
        <f>K6469/LCOH!$C$34</f>
        <v>28.901734104046245</v>
      </c>
    </row>
    <row r="6470" spans="1:14" x14ac:dyDescent="0.35">
      <c r="A6470">
        <f>'Profilo fotovoltaico'!B6472*LCOH!$C$20</f>
        <v>540</v>
      </c>
      <c r="B6470">
        <f>'Profilo eolico'!B6472*LCOH!$C$21</f>
        <v>35.6</v>
      </c>
      <c r="C6470">
        <f>$P$35*'Profilo fotovoltaico'!B6472</f>
        <v>3971.4905813159153</v>
      </c>
      <c r="D6470">
        <f>$Q$37*'Profilo eolico'!B6472</f>
        <v>207.71300224464181</v>
      </c>
      <c r="E6470">
        <f>$P$39*'Profilo fotovoltaico'!B6472+'Approvvigionamento energia'!$Q$39*'Profilo eolico'!B6472</f>
        <v>1148.6573970124603</v>
      </c>
      <c r="F6470">
        <f>$P$41*'Profilo fotovoltaico'!B6472+'Approvvigionamento energia'!$Q$41*'Profilo eolico'!B6472</f>
        <v>2089.6017917802787</v>
      </c>
      <c r="G6470">
        <f>$P$43*'Profilo fotovoltaico'!B6472+'Approvvigionamento energia'!$Q$43*'Profilo eolico'!B6472</f>
        <v>3030.546186548097</v>
      </c>
      <c r="H6470">
        <f t="shared" si="202"/>
        <v>1138.4335154826958</v>
      </c>
      <c r="I6470">
        <f>IF(LCOH!$C$28=Menu!$A$1,'Approvvigionamento energia'!C6470,0)+IF(LCOH!$C$28=Menu!$A$2,'Approvvigionamento energia'!D6470,0)+IF(LCOH!$C$28=Menu!$A$3,'Approvvigionamento energia'!E6470,0)+IF(LCOH!$C$28=Menu!$A$4,'Approvvigionamento energia'!F6470,0)+IF(LCOH!$C$28=Menu!$A$5,'Approvvigionamento energia'!G6470,0)+IF(LCOH!$C$28=Menu!$A$6,'Approvvigionamento energia'!H6470,0)</f>
        <v>2089.6017917802787</v>
      </c>
      <c r="J6470">
        <f>'Approvvigionamento energia'!A6470+'Approvvigionamento energia'!B6470+'Approvvigionamento energia'!I6470</f>
        <v>2665.2017917802787</v>
      </c>
      <c r="K6470">
        <f>IF(MIN(LCOH!$C$18,J6470)&gt;=$P$48*LCOH!$C$18, MIN(LCOH!$C$18,J6470),0)</f>
        <v>1500</v>
      </c>
      <c r="L6470">
        <f t="shared" si="203"/>
        <v>1165.2017917802787</v>
      </c>
      <c r="M6470">
        <f>K6470/LCOH!$C$18</f>
        <v>1</v>
      </c>
      <c r="N6470">
        <f>K6470/LCOH!$C$34</f>
        <v>28.901734104046245</v>
      </c>
    </row>
    <row r="6471" spans="1:14" x14ac:dyDescent="0.35">
      <c r="A6471">
        <f>'Profilo fotovoltaico'!B6473*LCOH!$C$20</f>
        <v>453</v>
      </c>
      <c r="B6471">
        <f>'Profilo eolico'!B6473*LCOH!$C$21</f>
        <v>45.400000000000006</v>
      </c>
      <c r="C6471">
        <f>$P$35*'Profilo fotovoltaico'!B6473</f>
        <v>3331.6393209927955</v>
      </c>
      <c r="D6471">
        <f>$Q$37*'Profilo eolico'!B6473</f>
        <v>264.89242421086345</v>
      </c>
      <c r="E6471">
        <f>$P$39*'Profilo fotovoltaico'!B6473+'Approvvigionamento energia'!$Q$39*'Profilo eolico'!B6473</f>
        <v>1031.5791484063466</v>
      </c>
      <c r="F6471">
        <f>$P$41*'Profilo fotovoltaico'!B6473+'Approvvigionamento energia'!$Q$41*'Profilo eolico'!B6473</f>
        <v>1798.2658726018294</v>
      </c>
      <c r="G6471">
        <f>$P$43*'Profilo fotovoltaico'!B6473+'Approvvigionamento energia'!$Q$43*'Profilo eolico'!B6473</f>
        <v>2564.9525967973127</v>
      </c>
      <c r="H6471">
        <f t="shared" si="202"/>
        <v>1138.4335154826958</v>
      </c>
      <c r="I6471">
        <f>IF(LCOH!$C$28=Menu!$A$1,'Approvvigionamento energia'!C6471,0)+IF(LCOH!$C$28=Menu!$A$2,'Approvvigionamento energia'!D6471,0)+IF(LCOH!$C$28=Menu!$A$3,'Approvvigionamento energia'!E6471,0)+IF(LCOH!$C$28=Menu!$A$4,'Approvvigionamento energia'!F6471,0)+IF(LCOH!$C$28=Menu!$A$5,'Approvvigionamento energia'!G6471,0)+IF(LCOH!$C$28=Menu!$A$6,'Approvvigionamento energia'!H6471,0)</f>
        <v>1798.2658726018294</v>
      </c>
      <c r="J6471">
        <f>'Approvvigionamento energia'!A6471+'Approvvigionamento energia'!B6471+'Approvvigionamento energia'!I6471</f>
        <v>2296.6658726018295</v>
      </c>
      <c r="K6471">
        <f>IF(MIN(LCOH!$C$18,J6471)&gt;=$P$48*LCOH!$C$18, MIN(LCOH!$C$18,J6471),0)</f>
        <v>1500</v>
      </c>
      <c r="L6471">
        <f t="shared" si="203"/>
        <v>796.66587260182951</v>
      </c>
      <c r="M6471">
        <f>K6471/LCOH!$C$18</f>
        <v>1</v>
      </c>
      <c r="N6471">
        <f>K6471/LCOH!$C$34</f>
        <v>28.901734104046245</v>
      </c>
    </row>
    <row r="6472" spans="1:14" x14ac:dyDescent="0.35">
      <c r="A6472">
        <f>'Profilo fotovoltaico'!B6474*LCOH!$C$20</f>
        <v>336</v>
      </c>
      <c r="B6472">
        <f>'Profilo eolico'!B6474*LCOH!$C$21</f>
        <v>58.2</v>
      </c>
      <c r="C6472">
        <f>$P$35*'Profilo fotovoltaico'!B6474</f>
        <v>2471.1496950410142</v>
      </c>
      <c r="D6472">
        <f>$Q$37*'Profilo eolico'!B6474</f>
        <v>339.57575086062235</v>
      </c>
      <c r="E6472">
        <f>$P$39*'Profilo fotovoltaico'!B6474+'Approvvigionamento energia'!$Q$39*'Profilo eolico'!B6474</f>
        <v>872.46923690572021</v>
      </c>
      <c r="F6472">
        <f>$P$41*'Profilo fotovoltaico'!B6474+'Approvvigionamento energia'!$Q$41*'Profilo eolico'!B6474</f>
        <v>1405.3627229508184</v>
      </c>
      <c r="G6472">
        <f>$P$43*'Profilo fotovoltaico'!B6474+'Approvvigionamento energia'!$Q$43*'Profilo eolico'!B6474</f>
        <v>1938.256208995916</v>
      </c>
      <c r="H6472">
        <f t="shared" si="202"/>
        <v>1138.4335154826958</v>
      </c>
      <c r="I6472">
        <f>IF(LCOH!$C$28=Menu!$A$1,'Approvvigionamento energia'!C6472,0)+IF(LCOH!$C$28=Menu!$A$2,'Approvvigionamento energia'!D6472,0)+IF(LCOH!$C$28=Menu!$A$3,'Approvvigionamento energia'!E6472,0)+IF(LCOH!$C$28=Menu!$A$4,'Approvvigionamento energia'!F6472,0)+IF(LCOH!$C$28=Menu!$A$5,'Approvvigionamento energia'!G6472,0)+IF(LCOH!$C$28=Menu!$A$6,'Approvvigionamento energia'!H6472,0)</f>
        <v>1405.3627229508184</v>
      </c>
      <c r="J6472">
        <f>'Approvvigionamento energia'!A6472+'Approvvigionamento energia'!B6472+'Approvvigionamento energia'!I6472</f>
        <v>1799.5627229508184</v>
      </c>
      <c r="K6472">
        <f>IF(MIN(LCOH!$C$18,J6472)&gt;=$P$48*LCOH!$C$18, MIN(LCOH!$C$18,J6472),0)</f>
        <v>1500</v>
      </c>
      <c r="L6472">
        <f t="shared" si="203"/>
        <v>299.5627229508184</v>
      </c>
      <c r="M6472">
        <f>K6472/LCOH!$C$18</f>
        <v>1</v>
      </c>
      <c r="N6472">
        <f>K6472/LCOH!$C$34</f>
        <v>28.901734104046245</v>
      </c>
    </row>
    <row r="6473" spans="1:14" x14ac:dyDescent="0.35">
      <c r="A6473">
        <f>'Profilo fotovoltaico'!B6475*LCOH!$C$20</f>
        <v>192</v>
      </c>
      <c r="B6473">
        <f>'Profilo eolico'!B6475*LCOH!$C$21</f>
        <v>71</v>
      </c>
      <c r="C6473">
        <f>$P$35*'Profilo fotovoltaico'!B6475</f>
        <v>1412.0855400234366</v>
      </c>
      <c r="D6473">
        <f>$Q$37*'Profilo eolico'!B6475</f>
        <v>414.25907751038113</v>
      </c>
      <c r="E6473">
        <f>$P$39*'Profilo fotovoltaico'!B6475+'Approvvigionamento energia'!$Q$39*'Profilo eolico'!B6475</f>
        <v>663.71569313864507</v>
      </c>
      <c r="F6473">
        <f>$P$41*'Profilo fotovoltaico'!B6475+'Approvvigionamento energia'!$Q$41*'Profilo eolico'!B6475</f>
        <v>913.17230876690883</v>
      </c>
      <c r="G6473">
        <f>$P$43*'Profilo fotovoltaico'!B6475+'Approvvigionamento energia'!$Q$43*'Profilo eolico'!B6475</f>
        <v>1162.6289243951726</v>
      </c>
      <c r="H6473">
        <f t="shared" si="202"/>
        <v>1138.4335154826958</v>
      </c>
      <c r="I6473">
        <f>IF(LCOH!$C$28=Menu!$A$1,'Approvvigionamento energia'!C6473,0)+IF(LCOH!$C$28=Menu!$A$2,'Approvvigionamento energia'!D6473,0)+IF(LCOH!$C$28=Menu!$A$3,'Approvvigionamento energia'!E6473,0)+IF(LCOH!$C$28=Menu!$A$4,'Approvvigionamento energia'!F6473,0)+IF(LCOH!$C$28=Menu!$A$5,'Approvvigionamento energia'!G6473,0)+IF(LCOH!$C$28=Menu!$A$6,'Approvvigionamento energia'!H6473,0)</f>
        <v>913.17230876690883</v>
      </c>
      <c r="J6473">
        <f>'Approvvigionamento energia'!A6473+'Approvvigionamento energia'!B6473+'Approvvigionamento energia'!I6473</f>
        <v>1176.1723087669088</v>
      </c>
      <c r="K6473">
        <f>IF(MIN(LCOH!$C$18,J6473)&gt;=$P$48*LCOH!$C$18, MIN(LCOH!$C$18,J6473),0)</f>
        <v>1176.1723087669088</v>
      </c>
      <c r="L6473">
        <f t="shared" si="203"/>
        <v>0</v>
      </c>
      <c r="M6473">
        <f>K6473/LCOH!$C$18</f>
        <v>0.78411487251127254</v>
      </c>
      <c r="N6473">
        <f>K6473/LCOH!$C$34</f>
        <v>22.662279552348917</v>
      </c>
    </row>
    <row r="6474" spans="1:14" x14ac:dyDescent="0.35">
      <c r="A6474">
        <f>'Profilo fotovoltaico'!B6476*LCOH!$C$20</f>
        <v>59</v>
      </c>
      <c r="B6474">
        <f>'Profilo eolico'!B6476*LCOH!$C$21</f>
        <v>76.300000000000011</v>
      </c>
      <c r="C6474">
        <f>$P$35*'Profilo fotovoltaico'!B6476</f>
        <v>433.92211906970181</v>
      </c>
      <c r="D6474">
        <f>$Q$37*'Profilo eolico'!B6476</f>
        <v>445.182642451297</v>
      </c>
      <c r="E6474">
        <f>$P$39*'Profilo fotovoltaico'!B6476+'Approvvigionamento energia'!$Q$39*'Profilo eolico'!B6476</f>
        <v>442.36751160589813</v>
      </c>
      <c r="F6474">
        <f>$P$41*'Profilo fotovoltaico'!B6476+'Approvvigionamento energia'!$Q$41*'Profilo eolico'!B6476</f>
        <v>439.55238076049943</v>
      </c>
      <c r="G6474">
        <f>$P$43*'Profilo fotovoltaico'!B6476+'Approvvigionamento energia'!$Q$43*'Profilo eolico'!B6476</f>
        <v>436.73724991510062</v>
      </c>
      <c r="H6474">
        <f t="shared" si="202"/>
        <v>1138.4335154826958</v>
      </c>
      <c r="I6474">
        <f>IF(LCOH!$C$28=Menu!$A$1,'Approvvigionamento energia'!C6474,0)+IF(LCOH!$C$28=Menu!$A$2,'Approvvigionamento energia'!D6474,0)+IF(LCOH!$C$28=Menu!$A$3,'Approvvigionamento energia'!E6474,0)+IF(LCOH!$C$28=Menu!$A$4,'Approvvigionamento energia'!F6474,0)+IF(LCOH!$C$28=Menu!$A$5,'Approvvigionamento energia'!G6474,0)+IF(LCOH!$C$28=Menu!$A$6,'Approvvigionamento energia'!H6474,0)</f>
        <v>439.55238076049943</v>
      </c>
      <c r="J6474">
        <f>'Approvvigionamento energia'!A6474+'Approvvigionamento energia'!B6474+'Approvvigionamento energia'!I6474</f>
        <v>574.8523807604995</v>
      </c>
      <c r="K6474">
        <f>IF(MIN(LCOH!$C$18,J6474)&gt;=$P$48*LCOH!$C$18, MIN(LCOH!$C$18,J6474),0)</f>
        <v>574.8523807604995</v>
      </c>
      <c r="L6474">
        <f t="shared" si="203"/>
        <v>0</v>
      </c>
      <c r="M6474">
        <f>K6474/LCOH!$C$18</f>
        <v>0.38323492050699964</v>
      </c>
      <c r="N6474">
        <f>K6474/LCOH!$C$34</f>
        <v>11.076153771878603</v>
      </c>
    </row>
    <row r="6475" spans="1:14" x14ac:dyDescent="0.35">
      <c r="A6475">
        <f>'Profilo fotovoltaico'!B6477*LCOH!$C$20</f>
        <v>0</v>
      </c>
      <c r="B6475">
        <f>'Profilo eolico'!B6477*LCOH!$C$21</f>
        <v>72.7</v>
      </c>
      <c r="C6475">
        <f>$P$35*'Profilo fotovoltaico'!B6477</f>
        <v>0</v>
      </c>
      <c r="D6475">
        <f>$Q$37*'Profilo eolico'!B6477</f>
        <v>424.17795683105226</v>
      </c>
      <c r="E6475">
        <f>$P$39*'Profilo fotovoltaico'!B6477+'Approvvigionamento energia'!$Q$39*'Profilo eolico'!B6477</f>
        <v>318.13346762328922</v>
      </c>
      <c r="F6475">
        <f>$P$41*'Profilo fotovoltaico'!B6477+'Approvvigionamento energia'!$Q$41*'Profilo eolico'!B6477</f>
        <v>212.08897841552613</v>
      </c>
      <c r="G6475">
        <f>$P$43*'Profilo fotovoltaico'!B6477+'Approvvigionamento energia'!$Q$43*'Profilo eolico'!B6477</f>
        <v>106.04448920776306</v>
      </c>
      <c r="H6475">
        <f t="shared" si="202"/>
        <v>1138.4335154826958</v>
      </c>
      <c r="I6475">
        <f>IF(LCOH!$C$28=Menu!$A$1,'Approvvigionamento energia'!C6475,0)+IF(LCOH!$C$28=Menu!$A$2,'Approvvigionamento energia'!D6475,0)+IF(LCOH!$C$28=Menu!$A$3,'Approvvigionamento energia'!E6475,0)+IF(LCOH!$C$28=Menu!$A$4,'Approvvigionamento energia'!F6475,0)+IF(LCOH!$C$28=Menu!$A$5,'Approvvigionamento energia'!G6475,0)+IF(LCOH!$C$28=Menu!$A$6,'Approvvigionamento energia'!H6475,0)</f>
        <v>212.08897841552613</v>
      </c>
      <c r="J6475">
        <f>'Approvvigionamento energia'!A6475+'Approvvigionamento energia'!B6475+'Approvvigionamento energia'!I6475</f>
        <v>284.78897841552612</v>
      </c>
      <c r="K6475">
        <f>IF(MIN(LCOH!$C$18,J6475)&gt;=$P$48*LCOH!$C$18, MIN(LCOH!$C$18,J6475),0)</f>
        <v>0</v>
      </c>
      <c r="L6475">
        <f t="shared" si="203"/>
        <v>284.78897841552612</v>
      </c>
      <c r="M6475">
        <f>K6475/LCOH!$C$18</f>
        <v>0</v>
      </c>
      <c r="N6475">
        <f>K6475/LCOH!$C$34</f>
        <v>0</v>
      </c>
    </row>
    <row r="6476" spans="1:14" x14ac:dyDescent="0.35">
      <c r="A6476">
        <f>'Profilo fotovoltaico'!B6478*LCOH!$C$20</f>
        <v>0</v>
      </c>
      <c r="B6476">
        <f>'Profilo eolico'!B6478*LCOH!$C$21</f>
        <v>58.4</v>
      </c>
      <c r="C6476">
        <f>$P$35*'Profilo fotovoltaico'!B6478</f>
        <v>0</v>
      </c>
      <c r="D6476">
        <f>$Q$37*'Profilo eolico'!B6478</f>
        <v>340.74267783952479</v>
      </c>
      <c r="E6476">
        <f>$P$39*'Profilo fotovoltaico'!B6478+'Approvvigionamento energia'!$Q$39*'Profilo eolico'!B6478</f>
        <v>255.55700837964358</v>
      </c>
      <c r="F6476">
        <f>$P$41*'Profilo fotovoltaico'!B6478+'Approvvigionamento energia'!$Q$41*'Profilo eolico'!B6478</f>
        <v>170.37133891976239</v>
      </c>
      <c r="G6476">
        <f>$P$43*'Profilo fotovoltaico'!B6478+'Approvvigionamento energia'!$Q$43*'Profilo eolico'!B6478</f>
        <v>85.185669459881197</v>
      </c>
      <c r="H6476">
        <f t="shared" si="202"/>
        <v>1138.4335154826958</v>
      </c>
      <c r="I6476">
        <f>IF(LCOH!$C$28=Menu!$A$1,'Approvvigionamento energia'!C6476,0)+IF(LCOH!$C$28=Menu!$A$2,'Approvvigionamento energia'!D6476,0)+IF(LCOH!$C$28=Menu!$A$3,'Approvvigionamento energia'!E6476,0)+IF(LCOH!$C$28=Menu!$A$4,'Approvvigionamento energia'!F6476,0)+IF(LCOH!$C$28=Menu!$A$5,'Approvvigionamento energia'!G6476,0)+IF(LCOH!$C$28=Menu!$A$6,'Approvvigionamento energia'!H6476,0)</f>
        <v>170.37133891976239</v>
      </c>
      <c r="J6476">
        <f>'Approvvigionamento energia'!A6476+'Approvvigionamento energia'!B6476+'Approvvigionamento energia'!I6476</f>
        <v>228.7713389197624</v>
      </c>
      <c r="K6476">
        <f>IF(MIN(LCOH!$C$18,J6476)&gt;=$P$48*LCOH!$C$18, MIN(LCOH!$C$18,J6476),0)</f>
        <v>0</v>
      </c>
      <c r="L6476">
        <f t="shared" si="203"/>
        <v>228.7713389197624</v>
      </c>
      <c r="M6476">
        <f>K6476/LCOH!$C$18</f>
        <v>0</v>
      </c>
      <c r="N6476">
        <f>K6476/LCOH!$C$34</f>
        <v>0</v>
      </c>
    </row>
    <row r="6477" spans="1:14" x14ac:dyDescent="0.35">
      <c r="A6477">
        <f>'Profilo fotovoltaico'!B6479*LCOH!$C$20</f>
        <v>0</v>
      </c>
      <c r="B6477">
        <f>'Profilo eolico'!B6479*LCOH!$C$21</f>
        <v>43.4</v>
      </c>
      <c r="C6477">
        <f>$P$35*'Profilo fotovoltaico'!B6479</f>
        <v>0</v>
      </c>
      <c r="D6477">
        <f>$Q$37*'Profilo eolico'!B6479</f>
        <v>253.22315442183864</v>
      </c>
      <c r="E6477">
        <f>$P$39*'Profilo fotovoltaico'!B6479+'Approvvigionamento energia'!$Q$39*'Profilo eolico'!B6479</f>
        <v>189.91736581637898</v>
      </c>
      <c r="F6477">
        <f>$P$41*'Profilo fotovoltaico'!B6479+'Approvvigionamento energia'!$Q$41*'Profilo eolico'!B6479</f>
        <v>126.61157721091932</v>
      </c>
      <c r="G6477">
        <f>$P$43*'Profilo fotovoltaico'!B6479+'Approvvigionamento energia'!$Q$43*'Profilo eolico'!B6479</f>
        <v>63.305788605459661</v>
      </c>
      <c r="H6477">
        <f t="shared" si="202"/>
        <v>1138.4335154826958</v>
      </c>
      <c r="I6477">
        <f>IF(LCOH!$C$28=Menu!$A$1,'Approvvigionamento energia'!C6477,0)+IF(LCOH!$C$28=Menu!$A$2,'Approvvigionamento energia'!D6477,0)+IF(LCOH!$C$28=Menu!$A$3,'Approvvigionamento energia'!E6477,0)+IF(LCOH!$C$28=Menu!$A$4,'Approvvigionamento energia'!F6477,0)+IF(LCOH!$C$28=Menu!$A$5,'Approvvigionamento energia'!G6477,0)+IF(LCOH!$C$28=Menu!$A$6,'Approvvigionamento energia'!H6477,0)</f>
        <v>126.61157721091932</v>
      </c>
      <c r="J6477">
        <f>'Approvvigionamento energia'!A6477+'Approvvigionamento energia'!B6477+'Approvvigionamento energia'!I6477</f>
        <v>170.01157721091931</v>
      </c>
      <c r="K6477">
        <f>IF(MIN(LCOH!$C$18,J6477)&gt;=$P$48*LCOH!$C$18, MIN(LCOH!$C$18,J6477),0)</f>
        <v>0</v>
      </c>
      <c r="L6477">
        <f t="shared" si="203"/>
        <v>170.01157721091931</v>
      </c>
      <c r="M6477">
        <f>K6477/LCOH!$C$18</f>
        <v>0</v>
      </c>
      <c r="N6477">
        <f>K6477/LCOH!$C$34</f>
        <v>0</v>
      </c>
    </row>
    <row r="6478" spans="1:14" x14ac:dyDescent="0.35">
      <c r="A6478">
        <f>'Profilo fotovoltaico'!B6480*LCOH!$C$20</f>
        <v>0</v>
      </c>
      <c r="B6478">
        <f>'Profilo eolico'!B6480*LCOH!$C$21</f>
        <v>33.700000000000003</v>
      </c>
      <c r="C6478">
        <f>$P$35*'Profilo fotovoltaico'!B6480</f>
        <v>0</v>
      </c>
      <c r="D6478">
        <f>$Q$37*'Profilo eolico'!B6480</f>
        <v>196.62719594506825</v>
      </c>
      <c r="E6478">
        <f>$P$39*'Profilo fotovoltaico'!B6480+'Approvvigionamento energia'!$Q$39*'Profilo eolico'!B6480</f>
        <v>147.47039695880119</v>
      </c>
      <c r="F6478">
        <f>$P$41*'Profilo fotovoltaico'!B6480+'Approvvigionamento energia'!$Q$41*'Profilo eolico'!B6480</f>
        <v>98.313597972534126</v>
      </c>
      <c r="G6478">
        <f>$P$43*'Profilo fotovoltaico'!B6480+'Approvvigionamento energia'!$Q$43*'Profilo eolico'!B6480</f>
        <v>49.156798986267063</v>
      </c>
      <c r="H6478">
        <f t="shared" si="202"/>
        <v>1138.4335154826958</v>
      </c>
      <c r="I6478">
        <f>IF(LCOH!$C$28=Menu!$A$1,'Approvvigionamento energia'!C6478,0)+IF(LCOH!$C$28=Menu!$A$2,'Approvvigionamento energia'!D6478,0)+IF(LCOH!$C$28=Menu!$A$3,'Approvvigionamento energia'!E6478,0)+IF(LCOH!$C$28=Menu!$A$4,'Approvvigionamento energia'!F6478,0)+IF(LCOH!$C$28=Menu!$A$5,'Approvvigionamento energia'!G6478,0)+IF(LCOH!$C$28=Menu!$A$6,'Approvvigionamento energia'!H6478,0)</f>
        <v>98.313597972534126</v>
      </c>
      <c r="J6478">
        <f>'Approvvigionamento energia'!A6478+'Approvvigionamento energia'!B6478+'Approvvigionamento energia'!I6478</f>
        <v>132.01359797253411</v>
      </c>
      <c r="K6478">
        <f>IF(MIN(LCOH!$C$18,J6478)&gt;=$P$48*LCOH!$C$18, MIN(LCOH!$C$18,J6478),0)</f>
        <v>0</v>
      </c>
      <c r="L6478">
        <f t="shared" si="203"/>
        <v>132.01359797253411</v>
      </c>
      <c r="M6478">
        <f>K6478/LCOH!$C$18</f>
        <v>0</v>
      </c>
      <c r="N6478">
        <f>K6478/LCOH!$C$34</f>
        <v>0</v>
      </c>
    </row>
    <row r="6479" spans="1:14" x14ac:dyDescent="0.35">
      <c r="A6479">
        <f>'Profilo fotovoltaico'!B6481*LCOH!$C$20</f>
        <v>0</v>
      </c>
      <c r="B6479">
        <f>'Profilo eolico'!B6481*LCOH!$C$21</f>
        <v>31</v>
      </c>
      <c r="C6479">
        <f>$P$35*'Profilo fotovoltaico'!B6481</f>
        <v>0</v>
      </c>
      <c r="D6479">
        <f>$Q$37*'Profilo eolico'!B6481</f>
        <v>180.87368172988474</v>
      </c>
      <c r="E6479">
        <f>$P$39*'Profilo fotovoltaico'!B6481+'Approvvigionamento energia'!$Q$39*'Profilo eolico'!B6481</f>
        <v>135.65526129741355</v>
      </c>
      <c r="F6479">
        <f>$P$41*'Profilo fotovoltaico'!B6481+'Approvvigionamento energia'!$Q$41*'Profilo eolico'!B6481</f>
        <v>90.436840864942369</v>
      </c>
      <c r="G6479">
        <f>$P$43*'Profilo fotovoltaico'!B6481+'Approvvigionamento energia'!$Q$43*'Profilo eolico'!B6481</f>
        <v>45.218420432471184</v>
      </c>
      <c r="H6479">
        <f t="shared" si="202"/>
        <v>1138.4335154826958</v>
      </c>
      <c r="I6479">
        <f>IF(LCOH!$C$28=Menu!$A$1,'Approvvigionamento energia'!C6479,0)+IF(LCOH!$C$28=Menu!$A$2,'Approvvigionamento energia'!D6479,0)+IF(LCOH!$C$28=Menu!$A$3,'Approvvigionamento energia'!E6479,0)+IF(LCOH!$C$28=Menu!$A$4,'Approvvigionamento energia'!F6479,0)+IF(LCOH!$C$28=Menu!$A$5,'Approvvigionamento energia'!G6479,0)+IF(LCOH!$C$28=Menu!$A$6,'Approvvigionamento energia'!H6479,0)</f>
        <v>90.436840864942369</v>
      </c>
      <c r="J6479">
        <f>'Approvvigionamento energia'!A6479+'Approvvigionamento energia'!B6479+'Approvvigionamento energia'!I6479</f>
        <v>121.43684086494237</v>
      </c>
      <c r="K6479">
        <f>IF(MIN(LCOH!$C$18,J6479)&gt;=$P$48*LCOH!$C$18, MIN(LCOH!$C$18,J6479),0)</f>
        <v>0</v>
      </c>
      <c r="L6479">
        <f t="shared" si="203"/>
        <v>121.43684086494237</v>
      </c>
      <c r="M6479">
        <f>K6479/LCOH!$C$18</f>
        <v>0</v>
      </c>
      <c r="N6479">
        <f>K6479/LCOH!$C$34</f>
        <v>0</v>
      </c>
    </row>
    <row r="6480" spans="1:14" x14ac:dyDescent="0.35">
      <c r="A6480">
        <f>'Profilo fotovoltaico'!B6482*LCOH!$C$20</f>
        <v>0</v>
      </c>
      <c r="B6480">
        <f>'Profilo eolico'!B6482*LCOH!$C$21</f>
        <v>31.5</v>
      </c>
      <c r="C6480">
        <f>$P$35*'Profilo fotovoltaico'!B6482</f>
        <v>0</v>
      </c>
      <c r="D6480">
        <f>$Q$37*'Profilo eolico'!B6482</f>
        <v>183.79099917714095</v>
      </c>
      <c r="E6480">
        <f>$P$39*'Profilo fotovoltaico'!B6482+'Approvvigionamento energia'!$Q$39*'Profilo eolico'!B6482</f>
        <v>137.8432493828557</v>
      </c>
      <c r="F6480">
        <f>$P$41*'Profilo fotovoltaico'!B6482+'Approvvigionamento energia'!$Q$41*'Profilo eolico'!B6482</f>
        <v>91.895499588570473</v>
      </c>
      <c r="G6480">
        <f>$P$43*'Profilo fotovoltaico'!B6482+'Approvvigionamento energia'!$Q$43*'Profilo eolico'!B6482</f>
        <v>45.947749794285237</v>
      </c>
      <c r="H6480">
        <f t="shared" si="202"/>
        <v>1138.4335154826958</v>
      </c>
      <c r="I6480">
        <f>IF(LCOH!$C$28=Menu!$A$1,'Approvvigionamento energia'!C6480,0)+IF(LCOH!$C$28=Menu!$A$2,'Approvvigionamento energia'!D6480,0)+IF(LCOH!$C$28=Menu!$A$3,'Approvvigionamento energia'!E6480,0)+IF(LCOH!$C$28=Menu!$A$4,'Approvvigionamento energia'!F6480,0)+IF(LCOH!$C$28=Menu!$A$5,'Approvvigionamento energia'!G6480,0)+IF(LCOH!$C$28=Menu!$A$6,'Approvvigionamento energia'!H6480,0)</f>
        <v>91.895499588570473</v>
      </c>
      <c r="J6480">
        <f>'Approvvigionamento energia'!A6480+'Approvvigionamento energia'!B6480+'Approvvigionamento energia'!I6480</f>
        <v>123.39549958857047</v>
      </c>
      <c r="K6480">
        <f>IF(MIN(LCOH!$C$18,J6480)&gt;=$P$48*LCOH!$C$18, MIN(LCOH!$C$18,J6480),0)</f>
        <v>0</v>
      </c>
      <c r="L6480">
        <f t="shared" si="203"/>
        <v>123.39549958857047</v>
      </c>
      <c r="M6480">
        <f>K6480/LCOH!$C$18</f>
        <v>0</v>
      </c>
      <c r="N6480">
        <f>K6480/LCOH!$C$34</f>
        <v>0</v>
      </c>
    </row>
    <row r="6481" spans="1:14" x14ac:dyDescent="0.35">
      <c r="A6481">
        <f>'Profilo fotovoltaico'!B6483*LCOH!$C$20</f>
        <v>0</v>
      </c>
      <c r="B6481">
        <f>'Profilo eolico'!B6483*LCOH!$C$21</f>
        <v>32.599999999999994</v>
      </c>
      <c r="C6481">
        <f>$P$35*'Profilo fotovoltaico'!B6483</f>
        <v>0</v>
      </c>
      <c r="D6481">
        <f>$Q$37*'Profilo eolico'!B6483</f>
        <v>190.20909756110458</v>
      </c>
      <c r="E6481">
        <f>$P$39*'Profilo fotovoltaico'!B6483+'Approvvigionamento energia'!$Q$39*'Profilo eolico'!B6483</f>
        <v>142.65682317082843</v>
      </c>
      <c r="F6481">
        <f>$P$41*'Profilo fotovoltaico'!B6483+'Approvvigionamento energia'!$Q$41*'Profilo eolico'!B6483</f>
        <v>95.104548780552292</v>
      </c>
      <c r="G6481">
        <f>$P$43*'Profilo fotovoltaico'!B6483+'Approvvigionamento energia'!$Q$43*'Profilo eolico'!B6483</f>
        <v>47.552274390276146</v>
      </c>
      <c r="H6481">
        <f t="shared" si="202"/>
        <v>1138.4335154826958</v>
      </c>
      <c r="I6481">
        <f>IF(LCOH!$C$28=Menu!$A$1,'Approvvigionamento energia'!C6481,0)+IF(LCOH!$C$28=Menu!$A$2,'Approvvigionamento energia'!D6481,0)+IF(LCOH!$C$28=Menu!$A$3,'Approvvigionamento energia'!E6481,0)+IF(LCOH!$C$28=Menu!$A$4,'Approvvigionamento energia'!F6481,0)+IF(LCOH!$C$28=Menu!$A$5,'Approvvigionamento energia'!G6481,0)+IF(LCOH!$C$28=Menu!$A$6,'Approvvigionamento energia'!H6481,0)</f>
        <v>95.104548780552292</v>
      </c>
      <c r="J6481">
        <f>'Approvvigionamento energia'!A6481+'Approvvigionamento energia'!B6481+'Approvvigionamento energia'!I6481</f>
        <v>127.70454878055229</v>
      </c>
      <c r="K6481">
        <f>IF(MIN(LCOH!$C$18,J6481)&gt;=$P$48*LCOH!$C$18, MIN(LCOH!$C$18,J6481),0)</f>
        <v>0</v>
      </c>
      <c r="L6481">
        <f t="shared" si="203"/>
        <v>127.70454878055229</v>
      </c>
      <c r="M6481">
        <f>K6481/LCOH!$C$18</f>
        <v>0</v>
      </c>
      <c r="N6481">
        <f>K6481/LCOH!$C$34</f>
        <v>0</v>
      </c>
    </row>
    <row r="6482" spans="1:14" x14ac:dyDescent="0.35">
      <c r="A6482">
        <f>'Profilo fotovoltaico'!B6484*LCOH!$C$20</f>
        <v>0</v>
      </c>
      <c r="B6482">
        <f>'Profilo eolico'!B6484*LCOH!$C$21</f>
        <v>33.4</v>
      </c>
      <c r="C6482">
        <f>$P$35*'Profilo fotovoltaico'!B6484</f>
        <v>0</v>
      </c>
      <c r="D6482">
        <f>$Q$37*'Profilo eolico'!B6484</f>
        <v>194.87680547671451</v>
      </c>
      <c r="E6482">
        <f>$P$39*'Profilo fotovoltaico'!B6484+'Approvvigionamento energia'!$Q$39*'Profilo eolico'!B6484</f>
        <v>146.15760410753589</v>
      </c>
      <c r="F6482">
        <f>$P$41*'Profilo fotovoltaico'!B6484+'Approvvigionamento energia'!$Q$41*'Profilo eolico'!B6484</f>
        <v>97.438402738357254</v>
      </c>
      <c r="G6482">
        <f>$P$43*'Profilo fotovoltaico'!B6484+'Approvvigionamento energia'!$Q$43*'Profilo eolico'!B6484</f>
        <v>48.719201369178627</v>
      </c>
      <c r="H6482">
        <f t="shared" si="202"/>
        <v>1138.4335154826958</v>
      </c>
      <c r="I6482">
        <f>IF(LCOH!$C$28=Menu!$A$1,'Approvvigionamento energia'!C6482,0)+IF(LCOH!$C$28=Menu!$A$2,'Approvvigionamento energia'!D6482,0)+IF(LCOH!$C$28=Menu!$A$3,'Approvvigionamento energia'!E6482,0)+IF(LCOH!$C$28=Menu!$A$4,'Approvvigionamento energia'!F6482,0)+IF(LCOH!$C$28=Menu!$A$5,'Approvvigionamento energia'!G6482,0)+IF(LCOH!$C$28=Menu!$A$6,'Approvvigionamento energia'!H6482,0)</f>
        <v>97.438402738357254</v>
      </c>
      <c r="J6482">
        <f>'Approvvigionamento energia'!A6482+'Approvvigionamento energia'!B6482+'Approvvigionamento energia'!I6482</f>
        <v>130.83840273835725</v>
      </c>
      <c r="K6482">
        <f>IF(MIN(LCOH!$C$18,J6482)&gt;=$P$48*LCOH!$C$18, MIN(LCOH!$C$18,J6482),0)</f>
        <v>0</v>
      </c>
      <c r="L6482">
        <f t="shared" si="203"/>
        <v>130.83840273835725</v>
      </c>
      <c r="M6482">
        <f>K6482/LCOH!$C$18</f>
        <v>0</v>
      </c>
      <c r="N6482">
        <f>K6482/LCOH!$C$34</f>
        <v>0</v>
      </c>
    </row>
    <row r="6483" spans="1:14" x14ac:dyDescent="0.35">
      <c r="A6483">
        <f>'Profilo fotovoltaico'!B6485*LCOH!$C$20</f>
        <v>0</v>
      </c>
      <c r="B6483">
        <f>'Profilo eolico'!B6485*LCOH!$C$21</f>
        <v>33.799999999999997</v>
      </c>
      <c r="C6483">
        <f>$P$35*'Profilo fotovoltaico'!B6485</f>
        <v>0</v>
      </c>
      <c r="D6483">
        <f>$Q$37*'Profilo eolico'!B6485</f>
        <v>197.21065943451947</v>
      </c>
      <c r="E6483">
        <f>$P$39*'Profilo fotovoltaico'!B6485+'Approvvigionamento energia'!$Q$39*'Profilo eolico'!B6485</f>
        <v>147.9079945758896</v>
      </c>
      <c r="F6483">
        <f>$P$41*'Profilo fotovoltaico'!B6485+'Approvvigionamento energia'!$Q$41*'Profilo eolico'!B6485</f>
        <v>98.605329717259735</v>
      </c>
      <c r="G6483">
        <f>$P$43*'Profilo fotovoltaico'!B6485+'Approvvigionamento energia'!$Q$43*'Profilo eolico'!B6485</f>
        <v>49.302664858629868</v>
      </c>
      <c r="H6483">
        <f t="shared" si="202"/>
        <v>1138.4335154826958</v>
      </c>
      <c r="I6483">
        <f>IF(LCOH!$C$28=Menu!$A$1,'Approvvigionamento energia'!C6483,0)+IF(LCOH!$C$28=Menu!$A$2,'Approvvigionamento energia'!D6483,0)+IF(LCOH!$C$28=Menu!$A$3,'Approvvigionamento energia'!E6483,0)+IF(LCOH!$C$28=Menu!$A$4,'Approvvigionamento energia'!F6483,0)+IF(LCOH!$C$28=Menu!$A$5,'Approvvigionamento energia'!G6483,0)+IF(LCOH!$C$28=Menu!$A$6,'Approvvigionamento energia'!H6483,0)</f>
        <v>98.605329717259735</v>
      </c>
      <c r="J6483">
        <f>'Approvvigionamento energia'!A6483+'Approvvigionamento energia'!B6483+'Approvvigionamento energia'!I6483</f>
        <v>132.40532971725975</v>
      </c>
      <c r="K6483">
        <f>IF(MIN(LCOH!$C$18,J6483)&gt;=$P$48*LCOH!$C$18, MIN(LCOH!$C$18,J6483),0)</f>
        <v>0</v>
      </c>
      <c r="L6483">
        <f t="shared" si="203"/>
        <v>132.40532971725975</v>
      </c>
      <c r="M6483">
        <f>K6483/LCOH!$C$18</f>
        <v>0</v>
      </c>
      <c r="N6483">
        <f>K6483/LCOH!$C$34</f>
        <v>0</v>
      </c>
    </row>
    <row r="6484" spans="1:14" x14ac:dyDescent="0.35">
      <c r="A6484">
        <f>'Profilo fotovoltaico'!B6486*LCOH!$C$20</f>
        <v>0</v>
      </c>
      <c r="B6484">
        <f>'Profilo eolico'!B6486*LCOH!$C$21</f>
        <v>35.1</v>
      </c>
      <c r="C6484">
        <f>$P$35*'Profilo fotovoltaico'!B6486</f>
        <v>0</v>
      </c>
      <c r="D6484">
        <f>$Q$37*'Profilo eolico'!B6486</f>
        <v>204.79568479738563</v>
      </c>
      <c r="E6484">
        <f>$P$39*'Profilo fotovoltaico'!B6486+'Approvvigionamento energia'!$Q$39*'Profilo eolico'!B6486</f>
        <v>153.59676359803922</v>
      </c>
      <c r="F6484">
        <f>$P$41*'Profilo fotovoltaico'!B6486+'Approvvigionamento energia'!$Q$41*'Profilo eolico'!B6486</f>
        <v>102.39784239869282</v>
      </c>
      <c r="G6484">
        <f>$P$43*'Profilo fotovoltaico'!B6486+'Approvvigionamento energia'!$Q$43*'Profilo eolico'!B6486</f>
        <v>51.198921199346408</v>
      </c>
      <c r="H6484">
        <f t="shared" si="202"/>
        <v>1138.4335154826958</v>
      </c>
      <c r="I6484">
        <f>IF(LCOH!$C$28=Menu!$A$1,'Approvvigionamento energia'!C6484,0)+IF(LCOH!$C$28=Menu!$A$2,'Approvvigionamento energia'!D6484,0)+IF(LCOH!$C$28=Menu!$A$3,'Approvvigionamento energia'!E6484,0)+IF(LCOH!$C$28=Menu!$A$4,'Approvvigionamento energia'!F6484,0)+IF(LCOH!$C$28=Menu!$A$5,'Approvvigionamento energia'!G6484,0)+IF(LCOH!$C$28=Menu!$A$6,'Approvvigionamento energia'!H6484,0)</f>
        <v>102.39784239869282</v>
      </c>
      <c r="J6484">
        <f>'Approvvigionamento energia'!A6484+'Approvvigionamento energia'!B6484+'Approvvigionamento energia'!I6484</f>
        <v>137.49784239869282</v>
      </c>
      <c r="K6484">
        <f>IF(MIN(LCOH!$C$18,J6484)&gt;=$P$48*LCOH!$C$18, MIN(LCOH!$C$18,J6484),0)</f>
        <v>0</v>
      </c>
      <c r="L6484">
        <f t="shared" si="203"/>
        <v>137.49784239869282</v>
      </c>
      <c r="M6484">
        <f>K6484/LCOH!$C$18</f>
        <v>0</v>
      </c>
      <c r="N6484">
        <f>K6484/LCOH!$C$34</f>
        <v>0</v>
      </c>
    </row>
    <row r="6485" spans="1:14" x14ac:dyDescent="0.35">
      <c r="A6485">
        <f>'Profilo fotovoltaico'!B6487*LCOH!$C$20</f>
        <v>0</v>
      </c>
      <c r="B6485">
        <f>'Profilo eolico'!B6487*LCOH!$C$21</f>
        <v>38.699999999999996</v>
      </c>
      <c r="C6485">
        <f>$P$35*'Profilo fotovoltaico'!B6487</f>
        <v>0</v>
      </c>
      <c r="D6485">
        <f>$Q$37*'Profilo eolico'!B6487</f>
        <v>225.80037041763029</v>
      </c>
      <c r="E6485">
        <f>$P$39*'Profilo fotovoltaico'!B6487+'Approvvigionamento energia'!$Q$39*'Profilo eolico'!B6487</f>
        <v>169.3502778132227</v>
      </c>
      <c r="F6485">
        <f>$P$41*'Profilo fotovoltaico'!B6487+'Approvvigionamento energia'!$Q$41*'Profilo eolico'!B6487</f>
        <v>112.90018520881515</v>
      </c>
      <c r="G6485">
        <f>$P$43*'Profilo fotovoltaico'!B6487+'Approvvigionamento energia'!$Q$43*'Profilo eolico'!B6487</f>
        <v>56.450092604407573</v>
      </c>
      <c r="H6485">
        <f t="shared" si="202"/>
        <v>1138.4335154826958</v>
      </c>
      <c r="I6485">
        <f>IF(LCOH!$C$28=Menu!$A$1,'Approvvigionamento energia'!C6485,0)+IF(LCOH!$C$28=Menu!$A$2,'Approvvigionamento energia'!D6485,0)+IF(LCOH!$C$28=Menu!$A$3,'Approvvigionamento energia'!E6485,0)+IF(LCOH!$C$28=Menu!$A$4,'Approvvigionamento energia'!F6485,0)+IF(LCOH!$C$28=Menu!$A$5,'Approvvigionamento energia'!G6485,0)+IF(LCOH!$C$28=Menu!$A$6,'Approvvigionamento energia'!H6485,0)</f>
        <v>112.90018520881515</v>
      </c>
      <c r="J6485">
        <f>'Approvvigionamento energia'!A6485+'Approvvigionamento energia'!B6485+'Approvvigionamento energia'!I6485</f>
        <v>151.60018520881513</v>
      </c>
      <c r="K6485">
        <f>IF(MIN(LCOH!$C$18,J6485)&gt;=$P$48*LCOH!$C$18, MIN(LCOH!$C$18,J6485),0)</f>
        <v>0</v>
      </c>
      <c r="L6485">
        <f t="shared" si="203"/>
        <v>151.60018520881513</v>
      </c>
      <c r="M6485">
        <f>K6485/LCOH!$C$18</f>
        <v>0</v>
      </c>
      <c r="N6485">
        <f>K6485/LCOH!$C$34</f>
        <v>0</v>
      </c>
    </row>
    <row r="6486" spans="1:14" x14ac:dyDescent="0.35">
      <c r="A6486">
        <f>'Profilo fotovoltaico'!B6488*LCOH!$C$20</f>
        <v>0</v>
      </c>
      <c r="B6486">
        <f>'Profilo eolico'!B6488*LCOH!$C$21</f>
        <v>43</v>
      </c>
      <c r="C6486">
        <f>$P$35*'Profilo fotovoltaico'!B6488</f>
        <v>0</v>
      </c>
      <c r="D6486">
        <f>$Q$37*'Profilo eolico'!B6488</f>
        <v>250.88930046403365</v>
      </c>
      <c r="E6486">
        <f>$P$39*'Profilo fotovoltaico'!B6488+'Approvvigionamento energia'!$Q$39*'Profilo eolico'!B6488</f>
        <v>188.16697534802523</v>
      </c>
      <c r="F6486">
        <f>$P$41*'Profilo fotovoltaico'!B6488+'Approvvigionamento energia'!$Q$41*'Profilo eolico'!B6488</f>
        <v>125.44465023201683</v>
      </c>
      <c r="G6486">
        <f>$P$43*'Profilo fotovoltaico'!B6488+'Approvvigionamento energia'!$Q$43*'Profilo eolico'!B6488</f>
        <v>62.722325116008413</v>
      </c>
      <c r="H6486">
        <f t="shared" si="202"/>
        <v>1138.4335154826958</v>
      </c>
      <c r="I6486">
        <f>IF(LCOH!$C$28=Menu!$A$1,'Approvvigionamento energia'!C6486,0)+IF(LCOH!$C$28=Menu!$A$2,'Approvvigionamento energia'!D6486,0)+IF(LCOH!$C$28=Menu!$A$3,'Approvvigionamento energia'!E6486,0)+IF(LCOH!$C$28=Menu!$A$4,'Approvvigionamento energia'!F6486,0)+IF(LCOH!$C$28=Menu!$A$5,'Approvvigionamento energia'!G6486,0)+IF(LCOH!$C$28=Menu!$A$6,'Approvvigionamento energia'!H6486,0)</f>
        <v>125.44465023201683</v>
      </c>
      <c r="J6486">
        <f>'Approvvigionamento energia'!A6486+'Approvvigionamento energia'!B6486+'Approvvigionamento energia'!I6486</f>
        <v>168.44465023201684</v>
      </c>
      <c r="K6486">
        <f>IF(MIN(LCOH!$C$18,J6486)&gt;=$P$48*LCOH!$C$18, MIN(LCOH!$C$18,J6486),0)</f>
        <v>0</v>
      </c>
      <c r="L6486">
        <f t="shared" si="203"/>
        <v>168.44465023201684</v>
      </c>
      <c r="M6486">
        <f>K6486/LCOH!$C$18</f>
        <v>0</v>
      </c>
      <c r="N6486">
        <f>K6486/LCOH!$C$34</f>
        <v>0</v>
      </c>
    </row>
    <row r="6487" spans="1:14" x14ac:dyDescent="0.35">
      <c r="A6487">
        <f>'Profilo fotovoltaico'!B6489*LCOH!$C$20</f>
        <v>18</v>
      </c>
      <c r="B6487">
        <f>'Profilo eolico'!B6489*LCOH!$C$21</f>
        <v>44.5</v>
      </c>
      <c r="C6487">
        <f>$P$35*'Profilo fotovoltaico'!B6489</f>
        <v>132.38301937719717</v>
      </c>
      <c r="D6487">
        <f>$Q$37*'Profilo eolico'!B6489</f>
        <v>259.64125280580225</v>
      </c>
      <c r="E6487">
        <f>$P$39*'Profilo fotovoltaico'!B6489+'Approvvigionamento energia'!$Q$39*'Profilo eolico'!B6489</f>
        <v>227.82669444865098</v>
      </c>
      <c r="F6487">
        <f>$P$41*'Profilo fotovoltaico'!B6489+'Approvvigionamento energia'!$Q$41*'Profilo eolico'!B6489</f>
        <v>196.01213609149971</v>
      </c>
      <c r="G6487">
        <f>$P$43*'Profilo fotovoltaico'!B6489+'Approvvigionamento energia'!$Q$43*'Profilo eolico'!B6489</f>
        <v>164.19757773434844</v>
      </c>
      <c r="H6487">
        <f t="shared" si="202"/>
        <v>1138.4335154826958</v>
      </c>
      <c r="I6487">
        <f>IF(LCOH!$C$28=Menu!$A$1,'Approvvigionamento energia'!C6487,0)+IF(LCOH!$C$28=Menu!$A$2,'Approvvigionamento energia'!D6487,0)+IF(LCOH!$C$28=Menu!$A$3,'Approvvigionamento energia'!E6487,0)+IF(LCOH!$C$28=Menu!$A$4,'Approvvigionamento energia'!F6487,0)+IF(LCOH!$C$28=Menu!$A$5,'Approvvigionamento energia'!G6487,0)+IF(LCOH!$C$28=Menu!$A$6,'Approvvigionamento energia'!H6487,0)</f>
        <v>196.01213609149971</v>
      </c>
      <c r="J6487">
        <f>'Approvvigionamento energia'!A6487+'Approvvigionamento energia'!B6487+'Approvvigionamento energia'!I6487</f>
        <v>258.51213609149971</v>
      </c>
      <c r="K6487">
        <f>IF(MIN(LCOH!$C$18,J6487)&gt;=$P$48*LCOH!$C$18, MIN(LCOH!$C$18,J6487),0)</f>
        <v>0</v>
      </c>
      <c r="L6487">
        <f t="shared" si="203"/>
        <v>258.51213609149971</v>
      </c>
      <c r="M6487">
        <f>K6487/LCOH!$C$18</f>
        <v>0</v>
      </c>
      <c r="N6487">
        <f>K6487/LCOH!$C$34</f>
        <v>0</v>
      </c>
    </row>
    <row r="6488" spans="1:14" x14ac:dyDescent="0.35">
      <c r="A6488">
        <f>'Profilo fotovoltaico'!B6490*LCOH!$C$20</f>
        <v>136</v>
      </c>
      <c r="B6488">
        <f>'Profilo eolico'!B6490*LCOH!$C$21</f>
        <v>34.200000000000003</v>
      </c>
      <c r="C6488">
        <f>$P$35*'Profilo fotovoltaico'!B6490</f>
        <v>1000.227257516601</v>
      </c>
      <c r="D6488">
        <f>$Q$37*'Profilo eolico'!B6490</f>
        <v>199.54451339232446</v>
      </c>
      <c r="E6488">
        <f>$P$39*'Profilo fotovoltaico'!B6490+'Approvvigionamento energia'!$Q$39*'Profilo eolico'!B6490</f>
        <v>399.71519942339359</v>
      </c>
      <c r="F6488">
        <f>$P$41*'Profilo fotovoltaico'!B6490+'Approvvigionamento energia'!$Q$41*'Profilo eolico'!B6490</f>
        <v>599.88588545446271</v>
      </c>
      <c r="G6488">
        <f>$P$43*'Profilo fotovoltaico'!B6490+'Approvvigionamento energia'!$Q$43*'Profilo eolico'!B6490</f>
        <v>800.05657148553178</v>
      </c>
      <c r="H6488">
        <f t="shared" si="202"/>
        <v>1138.4335154826958</v>
      </c>
      <c r="I6488">
        <f>IF(LCOH!$C$28=Menu!$A$1,'Approvvigionamento energia'!C6488,0)+IF(LCOH!$C$28=Menu!$A$2,'Approvvigionamento energia'!D6488,0)+IF(LCOH!$C$28=Menu!$A$3,'Approvvigionamento energia'!E6488,0)+IF(LCOH!$C$28=Menu!$A$4,'Approvvigionamento energia'!F6488,0)+IF(LCOH!$C$28=Menu!$A$5,'Approvvigionamento energia'!G6488,0)+IF(LCOH!$C$28=Menu!$A$6,'Approvvigionamento energia'!H6488,0)</f>
        <v>599.88588545446271</v>
      </c>
      <c r="J6488">
        <f>'Approvvigionamento energia'!A6488+'Approvvigionamento energia'!B6488+'Approvvigionamento energia'!I6488</f>
        <v>770.08588545446264</v>
      </c>
      <c r="K6488">
        <f>IF(MIN(LCOH!$C$18,J6488)&gt;=$P$48*LCOH!$C$18, MIN(LCOH!$C$18,J6488),0)</f>
        <v>770.08588545446264</v>
      </c>
      <c r="L6488">
        <f t="shared" si="203"/>
        <v>0</v>
      </c>
      <c r="M6488">
        <f>K6488/LCOH!$C$18</f>
        <v>0.51339059030297507</v>
      </c>
      <c r="N6488">
        <f>K6488/LCOH!$C$34</f>
        <v>14.837878332455928</v>
      </c>
    </row>
    <row r="6489" spans="1:14" x14ac:dyDescent="0.35">
      <c r="A6489">
        <f>'Profilo fotovoltaico'!B6491*LCOH!$C$20</f>
        <v>283</v>
      </c>
      <c r="B6489">
        <f>'Profilo eolico'!B6491*LCOH!$C$21</f>
        <v>30.200000000000003</v>
      </c>
      <c r="C6489">
        <f>$P$35*'Profilo fotovoltaico'!B6491</f>
        <v>2081.3552490970442</v>
      </c>
      <c r="D6489">
        <f>$Q$37*'Profilo eolico'!B6491</f>
        <v>176.20597381427481</v>
      </c>
      <c r="E6489">
        <f>$P$39*'Profilo fotovoltaico'!B6491+'Approvvigionamento energia'!$Q$39*'Profilo eolico'!B6491</f>
        <v>652.49329263496713</v>
      </c>
      <c r="F6489">
        <f>$P$41*'Profilo fotovoltaico'!B6491+'Approvvigionamento energia'!$Q$41*'Profilo eolico'!B6491</f>
        <v>1128.7806114556595</v>
      </c>
      <c r="G6489">
        <f>$P$43*'Profilo fotovoltaico'!B6491+'Approvvigionamento energia'!$Q$43*'Profilo eolico'!B6491</f>
        <v>1605.0679302763519</v>
      </c>
      <c r="H6489">
        <f t="shared" si="202"/>
        <v>1138.4335154826958</v>
      </c>
      <c r="I6489">
        <f>IF(LCOH!$C$28=Menu!$A$1,'Approvvigionamento energia'!C6489,0)+IF(LCOH!$C$28=Menu!$A$2,'Approvvigionamento energia'!D6489,0)+IF(LCOH!$C$28=Menu!$A$3,'Approvvigionamento energia'!E6489,0)+IF(LCOH!$C$28=Menu!$A$4,'Approvvigionamento energia'!F6489,0)+IF(LCOH!$C$28=Menu!$A$5,'Approvvigionamento energia'!G6489,0)+IF(LCOH!$C$28=Menu!$A$6,'Approvvigionamento energia'!H6489,0)</f>
        <v>1128.7806114556595</v>
      </c>
      <c r="J6489">
        <f>'Approvvigionamento energia'!A6489+'Approvvigionamento energia'!B6489+'Approvvigionamento energia'!I6489</f>
        <v>1441.9806114556595</v>
      </c>
      <c r="K6489">
        <f>IF(MIN(LCOH!$C$18,J6489)&gt;=$P$48*LCOH!$C$18, MIN(LCOH!$C$18,J6489),0)</f>
        <v>1441.9806114556595</v>
      </c>
      <c r="L6489">
        <f t="shared" si="203"/>
        <v>0</v>
      </c>
      <c r="M6489">
        <f>K6489/LCOH!$C$18</f>
        <v>0.96132040763710636</v>
      </c>
      <c r="N6489">
        <f>K6489/LCOH!$C$34</f>
        <v>27.783826810320992</v>
      </c>
    </row>
    <row r="6490" spans="1:14" x14ac:dyDescent="0.35">
      <c r="A6490">
        <f>'Profilo fotovoltaico'!B6492*LCOH!$C$20</f>
        <v>411</v>
      </c>
      <c r="B6490">
        <f>'Profilo eolico'!B6492*LCOH!$C$21</f>
        <v>32.5</v>
      </c>
      <c r="C6490">
        <f>$P$35*'Profilo fotovoltaico'!B6492</f>
        <v>3022.7456091126687</v>
      </c>
      <c r="D6490">
        <f>$Q$37*'Profilo eolico'!B6492</f>
        <v>189.62563407165337</v>
      </c>
      <c r="E6490">
        <f>$P$39*'Profilo fotovoltaico'!B6492+'Approvvigionamento energia'!$Q$39*'Profilo eolico'!B6492</f>
        <v>897.90562783190717</v>
      </c>
      <c r="F6490">
        <f>$P$41*'Profilo fotovoltaico'!B6492+'Approvvigionamento energia'!$Q$41*'Profilo eolico'!B6492</f>
        <v>1606.1856215921609</v>
      </c>
      <c r="G6490">
        <f>$P$43*'Profilo fotovoltaico'!B6492+'Approvvigionamento energia'!$Q$43*'Profilo eolico'!B6492</f>
        <v>2314.4656153524147</v>
      </c>
      <c r="H6490">
        <f t="shared" si="202"/>
        <v>1138.4335154826958</v>
      </c>
      <c r="I6490">
        <f>IF(LCOH!$C$28=Menu!$A$1,'Approvvigionamento energia'!C6490,0)+IF(LCOH!$C$28=Menu!$A$2,'Approvvigionamento energia'!D6490,0)+IF(LCOH!$C$28=Menu!$A$3,'Approvvigionamento energia'!E6490,0)+IF(LCOH!$C$28=Menu!$A$4,'Approvvigionamento energia'!F6490,0)+IF(LCOH!$C$28=Menu!$A$5,'Approvvigionamento energia'!G6490,0)+IF(LCOH!$C$28=Menu!$A$6,'Approvvigionamento energia'!H6490,0)</f>
        <v>1606.1856215921609</v>
      </c>
      <c r="J6490">
        <f>'Approvvigionamento energia'!A6490+'Approvvigionamento energia'!B6490+'Approvvigionamento energia'!I6490</f>
        <v>2049.6856215921607</v>
      </c>
      <c r="K6490">
        <f>IF(MIN(LCOH!$C$18,J6490)&gt;=$P$48*LCOH!$C$18, MIN(LCOH!$C$18,J6490),0)</f>
        <v>1500</v>
      </c>
      <c r="L6490">
        <f t="shared" si="203"/>
        <v>549.68562159216071</v>
      </c>
      <c r="M6490">
        <f>K6490/LCOH!$C$18</f>
        <v>1</v>
      </c>
      <c r="N6490">
        <f>K6490/LCOH!$C$34</f>
        <v>28.901734104046245</v>
      </c>
    </row>
    <row r="6491" spans="1:14" x14ac:dyDescent="0.35">
      <c r="A6491">
        <f>'Profilo fotovoltaico'!B6493*LCOH!$C$20</f>
        <v>509</v>
      </c>
      <c r="B6491">
        <f>'Profilo eolico'!B6493*LCOH!$C$21</f>
        <v>30.700000000000003</v>
      </c>
      <c r="C6491">
        <f>$P$35*'Profilo fotovoltaico'!B6493</f>
        <v>3743.4976034996312</v>
      </c>
      <c r="D6491">
        <f>$Q$37*'Profilo eolico'!B6493</f>
        <v>179.12329126153102</v>
      </c>
      <c r="E6491">
        <f>$P$39*'Profilo fotovoltaico'!B6493+'Approvvigionamento energia'!$Q$39*'Profilo eolico'!B6493</f>
        <v>1070.216869321056</v>
      </c>
      <c r="F6491">
        <f>$P$41*'Profilo fotovoltaico'!B6493+'Approvvigionamento energia'!$Q$41*'Profilo eolico'!B6493</f>
        <v>1961.3104473805811</v>
      </c>
      <c r="G6491">
        <f>$P$43*'Profilo fotovoltaico'!B6493+'Approvvigionamento energia'!$Q$43*'Profilo eolico'!B6493</f>
        <v>2852.4040254401061</v>
      </c>
      <c r="H6491">
        <f t="shared" si="202"/>
        <v>1138.4335154826958</v>
      </c>
      <c r="I6491">
        <f>IF(LCOH!$C$28=Menu!$A$1,'Approvvigionamento energia'!C6491,0)+IF(LCOH!$C$28=Menu!$A$2,'Approvvigionamento energia'!D6491,0)+IF(LCOH!$C$28=Menu!$A$3,'Approvvigionamento energia'!E6491,0)+IF(LCOH!$C$28=Menu!$A$4,'Approvvigionamento energia'!F6491,0)+IF(LCOH!$C$28=Menu!$A$5,'Approvvigionamento energia'!G6491,0)+IF(LCOH!$C$28=Menu!$A$6,'Approvvigionamento energia'!H6491,0)</f>
        <v>1961.3104473805811</v>
      </c>
      <c r="J6491">
        <f>'Approvvigionamento energia'!A6491+'Approvvigionamento energia'!B6491+'Approvvigionamento energia'!I6491</f>
        <v>2501.0104473805814</v>
      </c>
      <c r="K6491">
        <f>IF(MIN(LCOH!$C$18,J6491)&gt;=$P$48*LCOH!$C$18, MIN(LCOH!$C$18,J6491),0)</f>
        <v>1500</v>
      </c>
      <c r="L6491">
        <f t="shared" si="203"/>
        <v>1001.0104473805814</v>
      </c>
      <c r="M6491">
        <f>K6491/LCOH!$C$18</f>
        <v>1</v>
      </c>
      <c r="N6491">
        <f>K6491/LCOH!$C$34</f>
        <v>28.901734104046245</v>
      </c>
    </row>
    <row r="6492" spans="1:14" x14ac:dyDescent="0.35">
      <c r="A6492">
        <f>'Profilo fotovoltaico'!B6494*LCOH!$C$20</f>
        <v>558</v>
      </c>
      <c r="B6492">
        <f>'Profilo eolico'!B6494*LCOH!$C$21</f>
        <v>28.9</v>
      </c>
      <c r="C6492">
        <f>$P$35*'Profilo fotovoltaico'!B6494</f>
        <v>4103.8736006931131</v>
      </c>
      <c r="D6492">
        <f>$Q$37*'Profilo eolico'!B6494</f>
        <v>168.62094845140868</v>
      </c>
      <c r="E6492">
        <f>$P$39*'Profilo fotovoltaico'!B6494+'Approvvigionamento energia'!$Q$39*'Profilo eolico'!B6494</f>
        <v>1152.4341115118348</v>
      </c>
      <c r="F6492">
        <f>$P$41*'Profilo fotovoltaico'!B6494+'Approvvigionamento energia'!$Q$41*'Profilo eolico'!B6494</f>
        <v>2136.2472745722607</v>
      </c>
      <c r="G6492">
        <f>$P$43*'Profilo fotovoltaico'!B6494+'Approvvigionamento energia'!$Q$43*'Profilo eolico'!B6494</f>
        <v>3120.0604376326869</v>
      </c>
      <c r="H6492">
        <f t="shared" si="202"/>
        <v>1138.4335154826958</v>
      </c>
      <c r="I6492">
        <f>IF(LCOH!$C$28=Menu!$A$1,'Approvvigionamento energia'!C6492,0)+IF(LCOH!$C$28=Menu!$A$2,'Approvvigionamento energia'!D6492,0)+IF(LCOH!$C$28=Menu!$A$3,'Approvvigionamento energia'!E6492,0)+IF(LCOH!$C$28=Menu!$A$4,'Approvvigionamento energia'!F6492,0)+IF(LCOH!$C$28=Menu!$A$5,'Approvvigionamento energia'!G6492,0)+IF(LCOH!$C$28=Menu!$A$6,'Approvvigionamento energia'!H6492,0)</f>
        <v>2136.2472745722607</v>
      </c>
      <c r="J6492">
        <f>'Approvvigionamento energia'!A6492+'Approvvigionamento energia'!B6492+'Approvvigionamento energia'!I6492</f>
        <v>2723.1472745722608</v>
      </c>
      <c r="K6492">
        <f>IF(MIN(LCOH!$C$18,J6492)&gt;=$P$48*LCOH!$C$18, MIN(LCOH!$C$18,J6492),0)</f>
        <v>1500</v>
      </c>
      <c r="L6492">
        <f t="shared" si="203"/>
        <v>1223.1472745722608</v>
      </c>
      <c r="M6492">
        <f>K6492/LCOH!$C$18</f>
        <v>1</v>
      </c>
      <c r="N6492">
        <f>K6492/LCOH!$C$34</f>
        <v>28.901734104046245</v>
      </c>
    </row>
    <row r="6493" spans="1:14" x14ac:dyDescent="0.35">
      <c r="A6493">
        <f>'Profilo fotovoltaico'!B6495*LCOH!$C$20</f>
        <v>564</v>
      </c>
      <c r="B6493">
        <f>'Profilo eolico'!B6495*LCOH!$C$21</f>
        <v>29.2</v>
      </c>
      <c r="C6493">
        <f>$P$35*'Profilo fotovoltaico'!B6495</f>
        <v>4148.0012738188443</v>
      </c>
      <c r="D6493">
        <f>$Q$37*'Profilo eolico'!B6495</f>
        <v>170.37133891976239</v>
      </c>
      <c r="E6493">
        <f>$P$39*'Profilo fotovoltaico'!B6495+'Approvvigionamento energia'!$Q$39*'Profilo eolico'!B6495</f>
        <v>1164.778822644533</v>
      </c>
      <c r="F6493">
        <f>$P$41*'Profilo fotovoltaico'!B6495+'Approvvigionamento energia'!$Q$41*'Profilo eolico'!B6495</f>
        <v>2159.1863063693036</v>
      </c>
      <c r="G6493">
        <f>$P$43*'Profilo fotovoltaico'!B6495+'Approvvigionamento energia'!$Q$43*'Profilo eolico'!B6495</f>
        <v>3153.5937900940739</v>
      </c>
      <c r="H6493">
        <f t="shared" si="202"/>
        <v>1138.4335154826958</v>
      </c>
      <c r="I6493">
        <f>IF(LCOH!$C$28=Menu!$A$1,'Approvvigionamento energia'!C6493,0)+IF(LCOH!$C$28=Menu!$A$2,'Approvvigionamento energia'!D6493,0)+IF(LCOH!$C$28=Menu!$A$3,'Approvvigionamento energia'!E6493,0)+IF(LCOH!$C$28=Menu!$A$4,'Approvvigionamento energia'!F6493,0)+IF(LCOH!$C$28=Menu!$A$5,'Approvvigionamento energia'!G6493,0)+IF(LCOH!$C$28=Menu!$A$6,'Approvvigionamento energia'!H6493,0)</f>
        <v>2159.1863063693036</v>
      </c>
      <c r="J6493">
        <f>'Approvvigionamento energia'!A6493+'Approvvigionamento energia'!B6493+'Approvvigionamento energia'!I6493</f>
        <v>2752.3863063693034</v>
      </c>
      <c r="K6493">
        <f>IF(MIN(LCOH!$C$18,J6493)&gt;=$P$48*LCOH!$C$18, MIN(LCOH!$C$18,J6493),0)</f>
        <v>1500</v>
      </c>
      <c r="L6493">
        <f t="shared" si="203"/>
        <v>1252.3863063693034</v>
      </c>
      <c r="M6493">
        <f>K6493/LCOH!$C$18</f>
        <v>1</v>
      </c>
      <c r="N6493">
        <f>K6493/LCOH!$C$34</f>
        <v>28.901734104046245</v>
      </c>
    </row>
    <row r="6494" spans="1:14" x14ac:dyDescent="0.35">
      <c r="A6494">
        <f>'Profilo fotovoltaico'!B6496*LCOH!$C$20</f>
        <v>521</v>
      </c>
      <c r="B6494">
        <f>'Profilo eolico'!B6496*LCOH!$C$21</f>
        <v>31.7</v>
      </c>
      <c r="C6494">
        <f>$P$35*'Profilo fotovoltaico'!B6496</f>
        <v>3831.7529497510959</v>
      </c>
      <c r="D6494">
        <f>$Q$37*'Profilo eolico'!B6496</f>
        <v>184.95792615604341</v>
      </c>
      <c r="E6494">
        <f>$P$39*'Profilo fotovoltaico'!B6496+'Approvvigionamento energia'!$Q$39*'Profilo eolico'!B6496</f>
        <v>1096.6566820548064</v>
      </c>
      <c r="F6494">
        <f>$P$41*'Profilo fotovoltaico'!B6496+'Approvvigionamento energia'!$Q$41*'Profilo eolico'!B6496</f>
        <v>2008.3554379535697</v>
      </c>
      <c r="G6494">
        <f>$P$43*'Profilo fotovoltaico'!B6496+'Approvvigionamento energia'!$Q$43*'Profilo eolico'!B6496</f>
        <v>2920.0541938523329</v>
      </c>
      <c r="H6494">
        <f t="shared" si="202"/>
        <v>1138.4335154826958</v>
      </c>
      <c r="I6494">
        <f>IF(LCOH!$C$28=Menu!$A$1,'Approvvigionamento energia'!C6494,0)+IF(LCOH!$C$28=Menu!$A$2,'Approvvigionamento energia'!D6494,0)+IF(LCOH!$C$28=Menu!$A$3,'Approvvigionamento energia'!E6494,0)+IF(LCOH!$C$28=Menu!$A$4,'Approvvigionamento energia'!F6494,0)+IF(LCOH!$C$28=Menu!$A$5,'Approvvigionamento energia'!G6494,0)+IF(LCOH!$C$28=Menu!$A$6,'Approvvigionamento energia'!H6494,0)</f>
        <v>2008.3554379535697</v>
      </c>
      <c r="J6494">
        <f>'Approvvigionamento energia'!A6494+'Approvvigionamento energia'!B6494+'Approvvigionamento energia'!I6494</f>
        <v>2561.0554379535697</v>
      </c>
      <c r="K6494">
        <f>IF(MIN(LCOH!$C$18,J6494)&gt;=$P$48*LCOH!$C$18, MIN(LCOH!$C$18,J6494),0)</f>
        <v>1500</v>
      </c>
      <c r="L6494">
        <f t="shared" si="203"/>
        <v>1061.0554379535697</v>
      </c>
      <c r="M6494">
        <f>K6494/LCOH!$C$18</f>
        <v>1</v>
      </c>
      <c r="N6494">
        <f>K6494/LCOH!$C$34</f>
        <v>28.901734104046245</v>
      </c>
    </row>
    <row r="6495" spans="1:14" x14ac:dyDescent="0.35">
      <c r="A6495">
        <f>'Profilo fotovoltaico'!B6497*LCOH!$C$20</f>
        <v>444</v>
      </c>
      <c r="B6495">
        <f>'Profilo eolico'!B6497*LCOH!$C$21</f>
        <v>37.900000000000006</v>
      </c>
      <c r="C6495">
        <f>$P$35*'Profilo fotovoltaico'!B6497</f>
        <v>3265.4478113041969</v>
      </c>
      <c r="D6495">
        <f>$Q$37*'Profilo eolico'!B6497</f>
        <v>221.13266250202039</v>
      </c>
      <c r="E6495">
        <f>$P$39*'Profilo fotovoltaico'!B6497+'Approvvigionamento energia'!$Q$39*'Profilo eolico'!B6497</f>
        <v>982.21144970256455</v>
      </c>
      <c r="F6495">
        <f>$P$41*'Profilo fotovoltaico'!B6497+'Approvvigionamento energia'!$Q$41*'Profilo eolico'!B6497</f>
        <v>1743.2902369031087</v>
      </c>
      <c r="G6495">
        <f>$P$43*'Profilo fotovoltaico'!B6497+'Approvvigionamento energia'!$Q$43*'Profilo eolico'!B6497</f>
        <v>2504.3690241036529</v>
      </c>
      <c r="H6495">
        <f t="shared" si="202"/>
        <v>1138.4335154826958</v>
      </c>
      <c r="I6495">
        <f>IF(LCOH!$C$28=Menu!$A$1,'Approvvigionamento energia'!C6495,0)+IF(LCOH!$C$28=Menu!$A$2,'Approvvigionamento energia'!D6495,0)+IF(LCOH!$C$28=Menu!$A$3,'Approvvigionamento energia'!E6495,0)+IF(LCOH!$C$28=Menu!$A$4,'Approvvigionamento energia'!F6495,0)+IF(LCOH!$C$28=Menu!$A$5,'Approvvigionamento energia'!G6495,0)+IF(LCOH!$C$28=Menu!$A$6,'Approvvigionamento energia'!H6495,0)</f>
        <v>1743.2902369031087</v>
      </c>
      <c r="J6495">
        <f>'Approvvigionamento energia'!A6495+'Approvvigionamento energia'!B6495+'Approvvigionamento energia'!I6495</f>
        <v>2225.1902369031086</v>
      </c>
      <c r="K6495">
        <f>IF(MIN(LCOH!$C$18,J6495)&gt;=$P$48*LCOH!$C$18, MIN(LCOH!$C$18,J6495),0)</f>
        <v>1500</v>
      </c>
      <c r="L6495">
        <f t="shared" si="203"/>
        <v>725.1902369031086</v>
      </c>
      <c r="M6495">
        <f>K6495/LCOH!$C$18</f>
        <v>1</v>
      </c>
      <c r="N6495">
        <f>K6495/LCOH!$C$34</f>
        <v>28.901734104046245</v>
      </c>
    </row>
    <row r="6496" spans="1:14" x14ac:dyDescent="0.35">
      <c r="A6496">
        <f>'Profilo fotovoltaico'!B6498*LCOH!$C$20</f>
        <v>325</v>
      </c>
      <c r="B6496">
        <f>'Profilo eolico'!B6498*LCOH!$C$21</f>
        <v>48.5</v>
      </c>
      <c r="C6496">
        <f>$P$35*'Profilo fotovoltaico'!B6498</f>
        <v>2390.248960977171</v>
      </c>
      <c r="D6496">
        <f>$Q$37*'Profilo eolico'!B6498</f>
        <v>282.97979238385193</v>
      </c>
      <c r="E6496">
        <f>$P$39*'Profilo fotovoltaico'!B6498+'Approvvigionamento energia'!$Q$39*'Profilo eolico'!B6498</f>
        <v>809.79708453218166</v>
      </c>
      <c r="F6496">
        <f>$P$41*'Profilo fotovoltaico'!B6498+'Approvvigionamento energia'!$Q$41*'Profilo eolico'!B6498</f>
        <v>1336.6143766805114</v>
      </c>
      <c r="G6496">
        <f>$P$43*'Profilo fotovoltaico'!B6498+'Approvvigionamento energia'!$Q$43*'Profilo eolico'!B6498</f>
        <v>1863.4316688288416</v>
      </c>
      <c r="H6496">
        <f t="shared" si="202"/>
        <v>1138.4335154826958</v>
      </c>
      <c r="I6496">
        <f>IF(LCOH!$C$28=Menu!$A$1,'Approvvigionamento energia'!C6496,0)+IF(LCOH!$C$28=Menu!$A$2,'Approvvigionamento energia'!D6496,0)+IF(LCOH!$C$28=Menu!$A$3,'Approvvigionamento energia'!E6496,0)+IF(LCOH!$C$28=Menu!$A$4,'Approvvigionamento energia'!F6496,0)+IF(LCOH!$C$28=Menu!$A$5,'Approvvigionamento energia'!G6496,0)+IF(LCOH!$C$28=Menu!$A$6,'Approvvigionamento energia'!H6496,0)</f>
        <v>1336.6143766805114</v>
      </c>
      <c r="J6496">
        <f>'Approvvigionamento energia'!A6496+'Approvvigionamento energia'!B6496+'Approvvigionamento energia'!I6496</f>
        <v>1710.1143766805114</v>
      </c>
      <c r="K6496">
        <f>IF(MIN(LCOH!$C$18,J6496)&gt;=$P$48*LCOH!$C$18, MIN(LCOH!$C$18,J6496),0)</f>
        <v>1500</v>
      </c>
      <c r="L6496">
        <f t="shared" si="203"/>
        <v>210.11437668051144</v>
      </c>
      <c r="M6496">
        <f>K6496/LCOH!$C$18</f>
        <v>1</v>
      </c>
      <c r="N6496">
        <f>K6496/LCOH!$C$34</f>
        <v>28.901734104046245</v>
      </c>
    </row>
    <row r="6497" spans="1:14" x14ac:dyDescent="0.35">
      <c r="A6497">
        <f>'Profilo fotovoltaico'!B6499*LCOH!$C$20</f>
        <v>184</v>
      </c>
      <c r="B6497">
        <f>'Profilo eolico'!B6499*LCOH!$C$21</f>
        <v>60.6</v>
      </c>
      <c r="C6497">
        <f>$P$35*'Profilo fotovoltaico'!B6499</f>
        <v>1353.2486425224599</v>
      </c>
      <c r="D6497">
        <f>$Q$37*'Profilo eolico'!B6499</f>
        <v>353.57887460745212</v>
      </c>
      <c r="E6497">
        <f>$P$39*'Profilo fotovoltaico'!B6499+'Approvvigionamento energia'!$Q$39*'Profilo eolico'!B6499</f>
        <v>603.4963165862041</v>
      </c>
      <c r="F6497">
        <f>$P$41*'Profilo fotovoltaico'!B6499+'Approvvigionamento energia'!$Q$41*'Profilo eolico'!B6499</f>
        <v>853.41375856495597</v>
      </c>
      <c r="G6497">
        <f>$P$43*'Profilo fotovoltaico'!B6499+'Approvvigionamento energia'!$Q$43*'Profilo eolico'!B6499</f>
        <v>1103.3312005437081</v>
      </c>
      <c r="H6497">
        <f t="shared" si="202"/>
        <v>1138.4335154826958</v>
      </c>
      <c r="I6497">
        <f>IF(LCOH!$C$28=Menu!$A$1,'Approvvigionamento energia'!C6497,0)+IF(LCOH!$C$28=Menu!$A$2,'Approvvigionamento energia'!D6497,0)+IF(LCOH!$C$28=Menu!$A$3,'Approvvigionamento energia'!E6497,0)+IF(LCOH!$C$28=Menu!$A$4,'Approvvigionamento energia'!F6497,0)+IF(LCOH!$C$28=Menu!$A$5,'Approvvigionamento energia'!G6497,0)+IF(LCOH!$C$28=Menu!$A$6,'Approvvigionamento energia'!H6497,0)</f>
        <v>853.41375856495597</v>
      </c>
      <c r="J6497">
        <f>'Approvvigionamento energia'!A6497+'Approvvigionamento energia'!B6497+'Approvvigionamento energia'!I6497</f>
        <v>1098.0137585649559</v>
      </c>
      <c r="K6497">
        <f>IF(MIN(LCOH!$C$18,J6497)&gt;=$P$48*LCOH!$C$18, MIN(LCOH!$C$18,J6497),0)</f>
        <v>1098.0137585649559</v>
      </c>
      <c r="L6497">
        <f t="shared" si="203"/>
        <v>0</v>
      </c>
      <c r="M6497">
        <f>K6497/LCOH!$C$18</f>
        <v>0.73200917237663721</v>
      </c>
      <c r="N6497">
        <f>K6497/LCOH!$C$34</f>
        <v>21.156334461752522</v>
      </c>
    </row>
    <row r="6498" spans="1:14" x14ac:dyDescent="0.35">
      <c r="A6498">
        <f>'Profilo fotovoltaico'!B6500*LCOH!$C$20</f>
        <v>52</v>
      </c>
      <c r="B6498">
        <f>'Profilo eolico'!B6500*LCOH!$C$21</f>
        <v>77.8</v>
      </c>
      <c r="C6498">
        <f>$P$35*'Profilo fotovoltaico'!B6500</f>
        <v>382.43983375634735</v>
      </c>
      <c r="D6498">
        <f>$Q$37*'Profilo eolico'!B6500</f>
        <v>453.93459479306551</v>
      </c>
      <c r="E6498">
        <f>$P$39*'Profilo fotovoltaico'!B6500+'Approvvigionamento energia'!$Q$39*'Profilo eolico'!B6500</f>
        <v>436.06090453388595</v>
      </c>
      <c r="F6498">
        <f>$P$41*'Profilo fotovoltaico'!B6500+'Approvvigionamento energia'!$Q$41*'Profilo eolico'!B6500</f>
        <v>418.18721427470643</v>
      </c>
      <c r="G6498">
        <f>$P$43*'Profilo fotovoltaico'!B6500+'Approvvigionamento energia'!$Q$43*'Profilo eolico'!B6500</f>
        <v>400.31352401552692</v>
      </c>
      <c r="H6498">
        <f t="shared" si="202"/>
        <v>1138.4335154826958</v>
      </c>
      <c r="I6498">
        <f>IF(LCOH!$C$28=Menu!$A$1,'Approvvigionamento energia'!C6498,0)+IF(LCOH!$C$28=Menu!$A$2,'Approvvigionamento energia'!D6498,0)+IF(LCOH!$C$28=Menu!$A$3,'Approvvigionamento energia'!E6498,0)+IF(LCOH!$C$28=Menu!$A$4,'Approvvigionamento energia'!F6498,0)+IF(LCOH!$C$28=Menu!$A$5,'Approvvigionamento energia'!G6498,0)+IF(LCOH!$C$28=Menu!$A$6,'Approvvigionamento energia'!H6498,0)</f>
        <v>418.18721427470643</v>
      </c>
      <c r="J6498">
        <f>'Approvvigionamento energia'!A6498+'Approvvigionamento energia'!B6498+'Approvvigionamento energia'!I6498</f>
        <v>547.9872142747065</v>
      </c>
      <c r="K6498">
        <f>IF(MIN(LCOH!$C$18,J6498)&gt;=$P$48*LCOH!$C$18, MIN(LCOH!$C$18,J6498),0)</f>
        <v>547.9872142747065</v>
      </c>
      <c r="L6498">
        <f t="shared" si="203"/>
        <v>0</v>
      </c>
      <c r="M6498">
        <f>K6498/LCOH!$C$18</f>
        <v>0.36532480951647101</v>
      </c>
      <c r="N6498">
        <f>K6498/LCOH!$C$34</f>
        <v>10.558520506256388</v>
      </c>
    </row>
    <row r="6499" spans="1:14" x14ac:dyDescent="0.35">
      <c r="A6499">
        <f>'Profilo fotovoltaico'!B6501*LCOH!$C$20</f>
        <v>0</v>
      </c>
      <c r="B6499">
        <f>'Profilo eolico'!B6501*LCOH!$C$21</f>
        <v>89.5</v>
      </c>
      <c r="C6499">
        <f>$P$35*'Profilo fotovoltaico'!B6501</f>
        <v>0</v>
      </c>
      <c r="D6499">
        <f>$Q$37*'Profilo eolico'!B6501</f>
        <v>522.19982305886072</v>
      </c>
      <c r="E6499">
        <f>$P$39*'Profilo fotovoltaico'!B6501+'Approvvigionamento energia'!$Q$39*'Profilo eolico'!B6501</f>
        <v>391.64986729414557</v>
      </c>
      <c r="F6499">
        <f>$P$41*'Profilo fotovoltaico'!B6501+'Approvvigionamento energia'!$Q$41*'Profilo eolico'!B6501</f>
        <v>261.09991152943036</v>
      </c>
      <c r="G6499">
        <f>$P$43*'Profilo fotovoltaico'!B6501+'Approvvigionamento energia'!$Q$43*'Profilo eolico'!B6501</f>
        <v>130.54995576471518</v>
      </c>
      <c r="H6499">
        <f t="shared" si="202"/>
        <v>1138.4335154826958</v>
      </c>
      <c r="I6499">
        <f>IF(LCOH!$C$28=Menu!$A$1,'Approvvigionamento energia'!C6499,0)+IF(LCOH!$C$28=Menu!$A$2,'Approvvigionamento energia'!D6499,0)+IF(LCOH!$C$28=Menu!$A$3,'Approvvigionamento energia'!E6499,0)+IF(LCOH!$C$28=Menu!$A$4,'Approvvigionamento energia'!F6499,0)+IF(LCOH!$C$28=Menu!$A$5,'Approvvigionamento energia'!G6499,0)+IF(LCOH!$C$28=Menu!$A$6,'Approvvigionamento energia'!H6499,0)</f>
        <v>261.09991152943036</v>
      </c>
      <c r="J6499">
        <f>'Approvvigionamento energia'!A6499+'Approvvigionamento energia'!B6499+'Approvvigionamento energia'!I6499</f>
        <v>350.59991152943036</v>
      </c>
      <c r="K6499">
        <f>IF(MIN(LCOH!$C$18,J6499)&gt;=$P$48*LCOH!$C$18, MIN(LCOH!$C$18,J6499),0)</f>
        <v>0</v>
      </c>
      <c r="L6499">
        <f t="shared" si="203"/>
        <v>350.59991152943036</v>
      </c>
      <c r="M6499">
        <f>K6499/LCOH!$C$18</f>
        <v>0</v>
      </c>
      <c r="N6499">
        <f>K6499/LCOH!$C$34</f>
        <v>0</v>
      </c>
    </row>
    <row r="6500" spans="1:14" x14ac:dyDescent="0.35">
      <c r="A6500">
        <f>'Profilo fotovoltaico'!B6502*LCOH!$C$20</f>
        <v>0</v>
      </c>
      <c r="B6500">
        <f>'Profilo eolico'!B6502*LCOH!$C$21</f>
        <v>83.7</v>
      </c>
      <c r="C6500">
        <f>$P$35*'Profilo fotovoltaico'!B6502</f>
        <v>0</v>
      </c>
      <c r="D6500">
        <f>$Q$37*'Profilo eolico'!B6502</f>
        <v>488.35894067068875</v>
      </c>
      <c r="E6500">
        <f>$P$39*'Profilo fotovoltaico'!B6502+'Approvvigionamento energia'!$Q$39*'Profilo eolico'!B6502</f>
        <v>366.26920550301656</v>
      </c>
      <c r="F6500">
        <f>$P$41*'Profilo fotovoltaico'!B6502+'Approvvigionamento energia'!$Q$41*'Profilo eolico'!B6502</f>
        <v>244.17947033534438</v>
      </c>
      <c r="G6500">
        <f>$P$43*'Profilo fotovoltaico'!B6502+'Approvvigionamento energia'!$Q$43*'Profilo eolico'!B6502</f>
        <v>122.08973516767219</v>
      </c>
      <c r="H6500">
        <f t="shared" si="202"/>
        <v>1138.4335154826958</v>
      </c>
      <c r="I6500">
        <f>IF(LCOH!$C$28=Menu!$A$1,'Approvvigionamento energia'!C6500,0)+IF(LCOH!$C$28=Menu!$A$2,'Approvvigionamento energia'!D6500,0)+IF(LCOH!$C$28=Menu!$A$3,'Approvvigionamento energia'!E6500,0)+IF(LCOH!$C$28=Menu!$A$4,'Approvvigionamento energia'!F6500,0)+IF(LCOH!$C$28=Menu!$A$5,'Approvvigionamento energia'!G6500,0)+IF(LCOH!$C$28=Menu!$A$6,'Approvvigionamento energia'!H6500,0)</f>
        <v>244.17947033534438</v>
      </c>
      <c r="J6500">
        <f>'Approvvigionamento energia'!A6500+'Approvvigionamento energia'!B6500+'Approvvigionamento energia'!I6500</f>
        <v>327.87947033534437</v>
      </c>
      <c r="K6500">
        <f>IF(MIN(LCOH!$C$18,J6500)&gt;=$P$48*LCOH!$C$18, MIN(LCOH!$C$18,J6500),0)</f>
        <v>0</v>
      </c>
      <c r="L6500">
        <f t="shared" si="203"/>
        <v>327.87947033534437</v>
      </c>
      <c r="M6500">
        <f>K6500/LCOH!$C$18</f>
        <v>0</v>
      </c>
      <c r="N6500">
        <f>K6500/LCOH!$C$34</f>
        <v>0</v>
      </c>
    </row>
    <row r="6501" spans="1:14" x14ac:dyDescent="0.35">
      <c r="A6501">
        <f>'Profilo fotovoltaico'!B6503*LCOH!$C$20</f>
        <v>0</v>
      </c>
      <c r="B6501">
        <f>'Profilo eolico'!B6503*LCOH!$C$21</f>
        <v>72.400000000000006</v>
      </c>
      <c r="C6501">
        <f>$P$35*'Profilo fotovoltaico'!B6503</f>
        <v>0</v>
      </c>
      <c r="D6501">
        <f>$Q$37*'Profilo eolico'!B6503</f>
        <v>422.4275663626986</v>
      </c>
      <c r="E6501">
        <f>$P$39*'Profilo fotovoltaico'!B6503+'Approvvigionamento energia'!$Q$39*'Profilo eolico'!B6503</f>
        <v>316.82067477202395</v>
      </c>
      <c r="F6501">
        <f>$P$41*'Profilo fotovoltaico'!B6503+'Approvvigionamento energia'!$Q$41*'Profilo eolico'!B6503</f>
        <v>211.2137831813493</v>
      </c>
      <c r="G6501">
        <f>$P$43*'Profilo fotovoltaico'!B6503+'Approvvigionamento energia'!$Q$43*'Profilo eolico'!B6503</f>
        <v>105.60689159067465</v>
      </c>
      <c r="H6501">
        <f t="shared" si="202"/>
        <v>1138.4335154826958</v>
      </c>
      <c r="I6501">
        <f>IF(LCOH!$C$28=Menu!$A$1,'Approvvigionamento energia'!C6501,0)+IF(LCOH!$C$28=Menu!$A$2,'Approvvigionamento energia'!D6501,0)+IF(LCOH!$C$28=Menu!$A$3,'Approvvigionamento energia'!E6501,0)+IF(LCOH!$C$28=Menu!$A$4,'Approvvigionamento energia'!F6501,0)+IF(LCOH!$C$28=Menu!$A$5,'Approvvigionamento energia'!G6501,0)+IF(LCOH!$C$28=Menu!$A$6,'Approvvigionamento energia'!H6501,0)</f>
        <v>211.2137831813493</v>
      </c>
      <c r="J6501">
        <f>'Approvvigionamento energia'!A6501+'Approvvigionamento energia'!B6501+'Approvvigionamento energia'!I6501</f>
        <v>283.61378318134928</v>
      </c>
      <c r="K6501">
        <f>IF(MIN(LCOH!$C$18,J6501)&gt;=$P$48*LCOH!$C$18, MIN(LCOH!$C$18,J6501),0)</f>
        <v>0</v>
      </c>
      <c r="L6501">
        <f t="shared" si="203"/>
        <v>283.61378318134928</v>
      </c>
      <c r="M6501">
        <f>K6501/LCOH!$C$18</f>
        <v>0</v>
      </c>
      <c r="N6501">
        <f>K6501/LCOH!$C$34</f>
        <v>0</v>
      </c>
    </row>
    <row r="6502" spans="1:14" x14ac:dyDescent="0.35">
      <c r="A6502">
        <f>'Profilo fotovoltaico'!B6504*LCOH!$C$20</f>
        <v>0</v>
      </c>
      <c r="B6502">
        <f>'Profilo eolico'!B6504*LCOH!$C$21</f>
        <v>65.199999999999989</v>
      </c>
      <c r="C6502">
        <f>$P$35*'Profilo fotovoltaico'!B6504</f>
        <v>0</v>
      </c>
      <c r="D6502">
        <f>$Q$37*'Profilo eolico'!B6504</f>
        <v>380.41819512220917</v>
      </c>
      <c r="E6502">
        <f>$P$39*'Profilo fotovoltaico'!B6504+'Approvvigionamento energia'!$Q$39*'Profilo eolico'!B6504</f>
        <v>285.31364634165686</v>
      </c>
      <c r="F6502">
        <f>$P$41*'Profilo fotovoltaico'!B6504+'Approvvigionamento energia'!$Q$41*'Profilo eolico'!B6504</f>
        <v>190.20909756110458</v>
      </c>
      <c r="G6502">
        <f>$P$43*'Profilo fotovoltaico'!B6504+'Approvvigionamento energia'!$Q$43*'Profilo eolico'!B6504</f>
        <v>95.104548780552292</v>
      </c>
      <c r="H6502">
        <f t="shared" si="202"/>
        <v>1138.4335154826958</v>
      </c>
      <c r="I6502">
        <f>IF(LCOH!$C$28=Menu!$A$1,'Approvvigionamento energia'!C6502,0)+IF(LCOH!$C$28=Menu!$A$2,'Approvvigionamento energia'!D6502,0)+IF(LCOH!$C$28=Menu!$A$3,'Approvvigionamento energia'!E6502,0)+IF(LCOH!$C$28=Menu!$A$4,'Approvvigionamento energia'!F6502,0)+IF(LCOH!$C$28=Menu!$A$5,'Approvvigionamento energia'!G6502,0)+IF(LCOH!$C$28=Menu!$A$6,'Approvvigionamento energia'!H6502,0)</f>
        <v>190.20909756110458</v>
      </c>
      <c r="J6502">
        <f>'Approvvigionamento energia'!A6502+'Approvvigionamento energia'!B6502+'Approvvigionamento energia'!I6502</f>
        <v>255.40909756110457</v>
      </c>
      <c r="K6502">
        <f>IF(MIN(LCOH!$C$18,J6502)&gt;=$P$48*LCOH!$C$18, MIN(LCOH!$C$18,J6502),0)</f>
        <v>0</v>
      </c>
      <c r="L6502">
        <f t="shared" si="203"/>
        <v>255.40909756110457</v>
      </c>
      <c r="M6502">
        <f>K6502/LCOH!$C$18</f>
        <v>0</v>
      </c>
      <c r="N6502">
        <f>K6502/LCOH!$C$34</f>
        <v>0</v>
      </c>
    </row>
    <row r="6503" spans="1:14" x14ac:dyDescent="0.35">
      <c r="A6503">
        <f>'Profilo fotovoltaico'!B6505*LCOH!$C$20</f>
        <v>0</v>
      </c>
      <c r="B6503">
        <f>'Profilo eolico'!B6505*LCOH!$C$21</f>
        <v>62.8</v>
      </c>
      <c r="C6503">
        <f>$P$35*'Profilo fotovoltaico'!B6505</f>
        <v>0</v>
      </c>
      <c r="D6503">
        <f>$Q$37*'Profilo eolico'!B6505</f>
        <v>366.4150713753794</v>
      </c>
      <c r="E6503">
        <f>$P$39*'Profilo fotovoltaico'!B6505+'Approvvigionamento energia'!$Q$39*'Profilo eolico'!B6505</f>
        <v>274.81130353153452</v>
      </c>
      <c r="F6503">
        <f>$P$41*'Profilo fotovoltaico'!B6505+'Approvvigionamento energia'!$Q$41*'Profilo eolico'!B6505</f>
        <v>183.2075356876897</v>
      </c>
      <c r="G6503">
        <f>$P$43*'Profilo fotovoltaico'!B6505+'Approvvigionamento energia'!$Q$43*'Profilo eolico'!B6505</f>
        <v>91.603767843844849</v>
      </c>
      <c r="H6503">
        <f t="shared" si="202"/>
        <v>1138.4335154826958</v>
      </c>
      <c r="I6503">
        <f>IF(LCOH!$C$28=Menu!$A$1,'Approvvigionamento energia'!C6503,0)+IF(LCOH!$C$28=Menu!$A$2,'Approvvigionamento energia'!D6503,0)+IF(LCOH!$C$28=Menu!$A$3,'Approvvigionamento energia'!E6503,0)+IF(LCOH!$C$28=Menu!$A$4,'Approvvigionamento energia'!F6503,0)+IF(LCOH!$C$28=Menu!$A$5,'Approvvigionamento energia'!G6503,0)+IF(LCOH!$C$28=Menu!$A$6,'Approvvigionamento energia'!H6503,0)</f>
        <v>183.2075356876897</v>
      </c>
      <c r="J6503">
        <f>'Approvvigionamento energia'!A6503+'Approvvigionamento energia'!B6503+'Approvvigionamento energia'!I6503</f>
        <v>246.00753568768971</v>
      </c>
      <c r="K6503">
        <f>IF(MIN(LCOH!$C$18,J6503)&gt;=$P$48*LCOH!$C$18, MIN(LCOH!$C$18,J6503),0)</f>
        <v>0</v>
      </c>
      <c r="L6503">
        <f t="shared" si="203"/>
        <v>246.00753568768971</v>
      </c>
      <c r="M6503">
        <f>K6503/LCOH!$C$18</f>
        <v>0</v>
      </c>
      <c r="N6503">
        <f>K6503/LCOH!$C$34</f>
        <v>0</v>
      </c>
    </row>
    <row r="6504" spans="1:14" x14ac:dyDescent="0.35">
      <c r="A6504">
        <f>'Profilo fotovoltaico'!B6506*LCOH!$C$20</f>
        <v>0</v>
      </c>
      <c r="B6504">
        <f>'Profilo eolico'!B6506*LCOH!$C$21</f>
        <v>64.5</v>
      </c>
      <c r="C6504">
        <f>$P$35*'Profilo fotovoltaico'!B6506</f>
        <v>0</v>
      </c>
      <c r="D6504">
        <f>$Q$37*'Profilo eolico'!B6506</f>
        <v>376.33395069605052</v>
      </c>
      <c r="E6504">
        <f>$P$39*'Profilo fotovoltaico'!B6506+'Approvvigionamento energia'!$Q$39*'Profilo eolico'!B6506</f>
        <v>282.25046302203788</v>
      </c>
      <c r="F6504">
        <f>$P$41*'Profilo fotovoltaico'!B6506+'Approvvigionamento energia'!$Q$41*'Profilo eolico'!B6506</f>
        <v>188.16697534802526</v>
      </c>
      <c r="G6504">
        <f>$P$43*'Profilo fotovoltaico'!B6506+'Approvvigionamento energia'!$Q$43*'Profilo eolico'!B6506</f>
        <v>94.08348767401263</v>
      </c>
      <c r="H6504">
        <f t="shared" si="202"/>
        <v>1138.4335154826958</v>
      </c>
      <c r="I6504">
        <f>IF(LCOH!$C$28=Menu!$A$1,'Approvvigionamento energia'!C6504,0)+IF(LCOH!$C$28=Menu!$A$2,'Approvvigionamento energia'!D6504,0)+IF(LCOH!$C$28=Menu!$A$3,'Approvvigionamento energia'!E6504,0)+IF(LCOH!$C$28=Menu!$A$4,'Approvvigionamento energia'!F6504,0)+IF(LCOH!$C$28=Menu!$A$5,'Approvvigionamento energia'!G6504,0)+IF(LCOH!$C$28=Menu!$A$6,'Approvvigionamento energia'!H6504,0)</f>
        <v>188.16697534802526</v>
      </c>
      <c r="J6504">
        <f>'Approvvigionamento energia'!A6504+'Approvvigionamento energia'!B6504+'Approvvigionamento energia'!I6504</f>
        <v>252.66697534802526</v>
      </c>
      <c r="K6504">
        <f>IF(MIN(LCOH!$C$18,J6504)&gt;=$P$48*LCOH!$C$18, MIN(LCOH!$C$18,J6504),0)</f>
        <v>0</v>
      </c>
      <c r="L6504">
        <f t="shared" si="203"/>
        <v>252.66697534802526</v>
      </c>
      <c r="M6504">
        <f>K6504/LCOH!$C$18</f>
        <v>0</v>
      </c>
      <c r="N6504">
        <f>K6504/LCOH!$C$34</f>
        <v>0</v>
      </c>
    </row>
    <row r="6505" spans="1:14" x14ac:dyDescent="0.35">
      <c r="A6505">
        <f>'Profilo fotovoltaico'!B6507*LCOH!$C$20</f>
        <v>0</v>
      </c>
      <c r="B6505">
        <f>'Profilo eolico'!B6507*LCOH!$C$21</f>
        <v>68.8</v>
      </c>
      <c r="C6505">
        <f>$P$35*'Profilo fotovoltaico'!B6507</f>
        <v>0</v>
      </c>
      <c r="D6505">
        <f>$Q$37*'Profilo eolico'!B6507</f>
        <v>401.42288074245386</v>
      </c>
      <c r="E6505">
        <f>$P$39*'Profilo fotovoltaico'!B6507+'Approvvigionamento energia'!$Q$39*'Profilo eolico'!B6507</f>
        <v>301.06716055684041</v>
      </c>
      <c r="F6505">
        <f>$P$41*'Profilo fotovoltaico'!B6507+'Approvvigionamento energia'!$Q$41*'Profilo eolico'!B6507</f>
        <v>200.71144037122693</v>
      </c>
      <c r="G6505">
        <f>$P$43*'Profilo fotovoltaico'!B6507+'Approvvigionamento energia'!$Q$43*'Profilo eolico'!B6507</f>
        <v>100.35572018561346</v>
      </c>
      <c r="H6505">
        <f t="shared" si="202"/>
        <v>1138.4335154826958</v>
      </c>
      <c r="I6505">
        <f>IF(LCOH!$C$28=Menu!$A$1,'Approvvigionamento energia'!C6505,0)+IF(LCOH!$C$28=Menu!$A$2,'Approvvigionamento energia'!D6505,0)+IF(LCOH!$C$28=Menu!$A$3,'Approvvigionamento energia'!E6505,0)+IF(LCOH!$C$28=Menu!$A$4,'Approvvigionamento energia'!F6505,0)+IF(LCOH!$C$28=Menu!$A$5,'Approvvigionamento energia'!G6505,0)+IF(LCOH!$C$28=Menu!$A$6,'Approvvigionamento energia'!H6505,0)</f>
        <v>200.71144037122693</v>
      </c>
      <c r="J6505">
        <f>'Approvvigionamento energia'!A6505+'Approvvigionamento energia'!B6505+'Approvvigionamento energia'!I6505</f>
        <v>269.51144037122691</v>
      </c>
      <c r="K6505">
        <f>IF(MIN(LCOH!$C$18,J6505)&gt;=$P$48*LCOH!$C$18, MIN(LCOH!$C$18,J6505),0)</f>
        <v>0</v>
      </c>
      <c r="L6505">
        <f t="shared" si="203"/>
        <v>269.51144037122691</v>
      </c>
      <c r="M6505">
        <f>K6505/LCOH!$C$18</f>
        <v>0</v>
      </c>
      <c r="N6505">
        <f>K6505/LCOH!$C$34</f>
        <v>0</v>
      </c>
    </row>
    <row r="6506" spans="1:14" x14ac:dyDescent="0.35">
      <c r="A6506">
        <f>'Profilo fotovoltaico'!B6508*LCOH!$C$20</f>
        <v>0</v>
      </c>
      <c r="B6506">
        <f>'Profilo eolico'!B6508*LCOH!$C$21</f>
        <v>74.399999999999991</v>
      </c>
      <c r="C6506">
        <f>$P$35*'Profilo fotovoltaico'!B6508</f>
        <v>0</v>
      </c>
      <c r="D6506">
        <f>$Q$37*'Profilo eolico'!B6508</f>
        <v>434.09683615172332</v>
      </c>
      <c r="E6506">
        <f>$P$39*'Profilo fotovoltaico'!B6508+'Approvvigionamento energia'!$Q$39*'Profilo eolico'!B6508</f>
        <v>325.57262711379246</v>
      </c>
      <c r="F6506">
        <f>$P$41*'Profilo fotovoltaico'!B6508+'Approvvigionamento energia'!$Q$41*'Profilo eolico'!B6508</f>
        <v>217.04841807586166</v>
      </c>
      <c r="G6506">
        <f>$P$43*'Profilo fotovoltaico'!B6508+'Approvvigionamento energia'!$Q$43*'Profilo eolico'!B6508</f>
        <v>108.52420903793083</v>
      </c>
      <c r="H6506">
        <f t="shared" si="202"/>
        <v>1138.4335154826958</v>
      </c>
      <c r="I6506">
        <f>IF(LCOH!$C$28=Menu!$A$1,'Approvvigionamento energia'!C6506,0)+IF(LCOH!$C$28=Menu!$A$2,'Approvvigionamento energia'!D6506,0)+IF(LCOH!$C$28=Menu!$A$3,'Approvvigionamento energia'!E6506,0)+IF(LCOH!$C$28=Menu!$A$4,'Approvvigionamento energia'!F6506,0)+IF(LCOH!$C$28=Menu!$A$5,'Approvvigionamento energia'!G6506,0)+IF(LCOH!$C$28=Menu!$A$6,'Approvvigionamento energia'!H6506,0)</f>
        <v>217.04841807586166</v>
      </c>
      <c r="J6506">
        <f>'Approvvigionamento energia'!A6506+'Approvvigionamento energia'!B6506+'Approvvigionamento energia'!I6506</f>
        <v>291.44841807586164</v>
      </c>
      <c r="K6506">
        <f>IF(MIN(LCOH!$C$18,J6506)&gt;=$P$48*LCOH!$C$18, MIN(LCOH!$C$18,J6506),0)</f>
        <v>0</v>
      </c>
      <c r="L6506">
        <f t="shared" si="203"/>
        <v>291.44841807586164</v>
      </c>
      <c r="M6506">
        <f>K6506/LCOH!$C$18</f>
        <v>0</v>
      </c>
      <c r="N6506">
        <f>K6506/LCOH!$C$34</f>
        <v>0</v>
      </c>
    </row>
    <row r="6507" spans="1:14" x14ac:dyDescent="0.35">
      <c r="A6507">
        <f>'Profilo fotovoltaico'!B6509*LCOH!$C$20</f>
        <v>0</v>
      </c>
      <c r="B6507">
        <f>'Profilo eolico'!B6509*LCOH!$C$21</f>
        <v>81.100000000000009</v>
      </c>
      <c r="C6507">
        <f>$P$35*'Profilo fotovoltaico'!B6509</f>
        <v>0</v>
      </c>
      <c r="D6507">
        <f>$Q$37*'Profilo eolico'!B6509</f>
        <v>473.18888994495654</v>
      </c>
      <c r="E6507">
        <f>$P$39*'Profilo fotovoltaico'!B6509+'Approvvigionamento energia'!$Q$39*'Profilo eolico'!B6509</f>
        <v>354.89166745871739</v>
      </c>
      <c r="F6507">
        <f>$P$41*'Profilo fotovoltaico'!B6509+'Approvvigionamento energia'!$Q$41*'Profilo eolico'!B6509</f>
        <v>236.59444497247827</v>
      </c>
      <c r="G6507">
        <f>$P$43*'Profilo fotovoltaico'!B6509+'Approvvigionamento energia'!$Q$43*'Profilo eolico'!B6509</f>
        <v>118.29722248623914</v>
      </c>
      <c r="H6507">
        <f t="shared" si="202"/>
        <v>1138.4335154826958</v>
      </c>
      <c r="I6507">
        <f>IF(LCOH!$C$28=Menu!$A$1,'Approvvigionamento energia'!C6507,0)+IF(LCOH!$C$28=Menu!$A$2,'Approvvigionamento energia'!D6507,0)+IF(LCOH!$C$28=Menu!$A$3,'Approvvigionamento energia'!E6507,0)+IF(LCOH!$C$28=Menu!$A$4,'Approvvigionamento energia'!F6507,0)+IF(LCOH!$C$28=Menu!$A$5,'Approvvigionamento energia'!G6507,0)+IF(LCOH!$C$28=Menu!$A$6,'Approvvigionamento energia'!H6507,0)</f>
        <v>236.59444497247827</v>
      </c>
      <c r="J6507">
        <f>'Approvvigionamento energia'!A6507+'Approvvigionamento energia'!B6507+'Approvvigionamento energia'!I6507</f>
        <v>317.69444497247827</v>
      </c>
      <c r="K6507">
        <f>IF(MIN(LCOH!$C$18,J6507)&gt;=$P$48*LCOH!$C$18, MIN(LCOH!$C$18,J6507),0)</f>
        <v>0</v>
      </c>
      <c r="L6507">
        <f t="shared" si="203"/>
        <v>317.69444497247827</v>
      </c>
      <c r="M6507">
        <f>K6507/LCOH!$C$18</f>
        <v>0</v>
      </c>
      <c r="N6507">
        <f>K6507/LCOH!$C$34</f>
        <v>0</v>
      </c>
    </row>
    <row r="6508" spans="1:14" x14ac:dyDescent="0.35">
      <c r="A6508">
        <f>'Profilo fotovoltaico'!B6510*LCOH!$C$20</f>
        <v>0</v>
      </c>
      <c r="B6508">
        <f>'Profilo eolico'!B6510*LCOH!$C$21</f>
        <v>87</v>
      </c>
      <c r="C6508">
        <f>$P$35*'Profilo fotovoltaico'!B6510</f>
        <v>0</v>
      </c>
      <c r="D6508">
        <f>$Q$37*'Profilo eolico'!B6510</f>
        <v>507.61323582257972</v>
      </c>
      <c r="E6508">
        <f>$P$39*'Profilo fotovoltaico'!B6510+'Approvvigionamento energia'!$Q$39*'Profilo eolico'!B6510</f>
        <v>380.70992686693478</v>
      </c>
      <c r="F6508">
        <f>$P$41*'Profilo fotovoltaico'!B6510+'Approvvigionamento energia'!$Q$41*'Profilo eolico'!B6510</f>
        <v>253.80661791128986</v>
      </c>
      <c r="G6508">
        <f>$P$43*'Profilo fotovoltaico'!B6510+'Approvvigionamento energia'!$Q$43*'Profilo eolico'!B6510</f>
        <v>126.90330895564493</v>
      </c>
      <c r="H6508">
        <f t="shared" si="202"/>
        <v>1138.4335154826958</v>
      </c>
      <c r="I6508">
        <f>IF(LCOH!$C$28=Menu!$A$1,'Approvvigionamento energia'!C6508,0)+IF(LCOH!$C$28=Menu!$A$2,'Approvvigionamento energia'!D6508,0)+IF(LCOH!$C$28=Menu!$A$3,'Approvvigionamento energia'!E6508,0)+IF(LCOH!$C$28=Menu!$A$4,'Approvvigionamento energia'!F6508,0)+IF(LCOH!$C$28=Menu!$A$5,'Approvvigionamento energia'!G6508,0)+IF(LCOH!$C$28=Menu!$A$6,'Approvvigionamento energia'!H6508,0)</f>
        <v>253.80661791128986</v>
      </c>
      <c r="J6508">
        <f>'Approvvigionamento energia'!A6508+'Approvvigionamento energia'!B6508+'Approvvigionamento energia'!I6508</f>
        <v>340.80661791128989</v>
      </c>
      <c r="K6508">
        <f>IF(MIN(LCOH!$C$18,J6508)&gt;=$P$48*LCOH!$C$18, MIN(LCOH!$C$18,J6508),0)</f>
        <v>0</v>
      </c>
      <c r="L6508">
        <f t="shared" si="203"/>
        <v>340.80661791128989</v>
      </c>
      <c r="M6508">
        <f>K6508/LCOH!$C$18</f>
        <v>0</v>
      </c>
      <c r="N6508">
        <f>K6508/LCOH!$C$34</f>
        <v>0</v>
      </c>
    </row>
    <row r="6509" spans="1:14" x14ac:dyDescent="0.35">
      <c r="A6509">
        <f>'Profilo fotovoltaico'!B6511*LCOH!$C$20</f>
        <v>0</v>
      </c>
      <c r="B6509">
        <f>'Profilo eolico'!B6511*LCOH!$C$21</f>
        <v>90</v>
      </c>
      <c r="C6509">
        <f>$P$35*'Profilo fotovoltaico'!B6511</f>
        <v>0</v>
      </c>
      <c r="D6509">
        <f>$Q$37*'Profilo eolico'!B6511</f>
        <v>525.11714050611693</v>
      </c>
      <c r="E6509">
        <f>$P$39*'Profilo fotovoltaico'!B6511+'Approvvigionamento energia'!$Q$39*'Profilo eolico'!B6511</f>
        <v>393.83785537958772</v>
      </c>
      <c r="F6509">
        <f>$P$41*'Profilo fotovoltaico'!B6511+'Approvvigionamento energia'!$Q$41*'Profilo eolico'!B6511</f>
        <v>262.55857025305846</v>
      </c>
      <c r="G6509">
        <f>$P$43*'Profilo fotovoltaico'!B6511+'Approvvigionamento energia'!$Q$43*'Profilo eolico'!B6511</f>
        <v>131.27928512652923</v>
      </c>
      <c r="H6509">
        <f t="shared" si="202"/>
        <v>1138.4335154826958</v>
      </c>
      <c r="I6509">
        <f>IF(LCOH!$C$28=Menu!$A$1,'Approvvigionamento energia'!C6509,0)+IF(LCOH!$C$28=Menu!$A$2,'Approvvigionamento energia'!D6509,0)+IF(LCOH!$C$28=Menu!$A$3,'Approvvigionamento energia'!E6509,0)+IF(LCOH!$C$28=Menu!$A$4,'Approvvigionamento energia'!F6509,0)+IF(LCOH!$C$28=Menu!$A$5,'Approvvigionamento energia'!G6509,0)+IF(LCOH!$C$28=Menu!$A$6,'Approvvigionamento energia'!H6509,0)</f>
        <v>262.55857025305846</v>
      </c>
      <c r="J6509">
        <f>'Approvvigionamento energia'!A6509+'Approvvigionamento energia'!B6509+'Approvvigionamento energia'!I6509</f>
        <v>352.55857025305846</v>
      </c>
      <c r="K6509">
        <f>IF(MIN(LCOH!$C$18,J6509)&gt;=$P$48*LCOH!$C$18, MIN(LCOH!$C$18,J6509),0)</f>
        <v>0</v>
      </c>
      <c r="L6509">
        <f t="shared" si="203"/>
        <v>352.55857025305846</v>
      </c>
      <c r="M6509">
        <f>K6509/LCOH!$C$18</f>
        <v>0</v>
      </c>
      <c r="N6509">
        <f>K6509/LCOH!$C$34</f>
        <v>0</v>
      </c>
    </row>
    <row r="6510" spans="1:14" x14ac:dyDescent="0.35">
      <c r="A6510">
        <f>'Profilo fotovoltaico'!B6512*LCOH!$C$20</f>
        <v>0</v>
      </c>
      <c r="B6510">
        <f>'Profilo eolico'!B6512*LCOH!$C$21</f>
        <v>93.5</v>
      </c>
      <c r="C6510">
        <f>$P$35*'Profilo fotovoltaico'!B6512</f>
        <v>0</v>
      </c>
      <c r="D6510">
        <f>$Q$37*'Profilo eolico'!B6512</f>
        <v>545.53836263691039</v>
      </c>
      <c r="E6510">
        <f>$P$39*'Profilo fotovoltaico'!B6512+'Approvvigionamento energia'!$Q$39*'Profilo eolico'!B6512</f>
        <v>409.15377197768282</v>
      </c>
      <c r="F6510">
        <f>$P$41*'Profilo fotovoltaico'!B6512+'Approvvigionamento energia'!$Q$41*'Profilo eolico'!B6512</f>
        <v>272.7691813184552</v>
      </c>
      <c r="G6510">
        <f>$P$43*'Profilo fotovoltaico'!B6512+'Approvvigionamento energia'!$Q$43*'Profilo eolico'!B6512</f>
        <v>136.3845906592276</v>
      </c>
      <c r="H6510">
        <f t="shared" si="202"/>
        <v>1138.4335154826958</v>
      </c>
      <c r="I6510">
        <f>IF(LCOH!$C$28=Menu!$A$1,'Approvvigionamento energia'!C6510,0)+IF(LCOH!$C$28=Menu!$A$2,'Approvvigionamento energia'!D6510,0)+IF(LCOH!$C$28=Menu!$A$3,'Approvvigionamento energia'!E6510,0)+IF(LCOH!$C$28=Menu!$A$4,'Approvvigionamento energia'!F6510,0)+IF(LCOH!$C$28=Menu!$A$5,'Approvvigionamento energia'!G6510,0)+IF(LCOH!$C$28=Menu!$A$6,'Approvvigionamento energia'!H6510,0)</f>
        <v>272.7691813184552</v>
      </c>
      <c r="J6510">
        <f>'Approvvigionamento energia'!A6510+'Approvvigionamento energia'!B6510+'Approvvigionamento energia'!I6510</f>
        <v>366.2691813184552</v>
      </c>
      <c r="K6510">
        <f>IF(MIN(LCOH!$C$18,J6510)&gt;=$P$48*LCOH!$C$18, MIN(LCOH!$C$18,J6510),0)</f>
        <v>0</v>
      </c>
      <c r="L6510">
        <f t="shared" si="203"/>
        <v>366.2691813184552</v>
      </c>
      <c r="M6510">
        <f>K6510/LCOH!$C$18</f>
        <v>0</v>
      </c>
      <c r="N6510">
        <f>K6510/LCOH!$C$34</f>
        <v>0</v>
      </c>
    </row>
    <row r="6511" spans="1:14" x14ac:dyDescent="0.35">
      <c r="A6511">
        <f>'Profilo fotovoltaico'!B6513*LCOH!$C$20</f>
        <v>18</v>
      </c>
      <c r="B6511">
        <f>'Profilo eolico'!B6513*LCOH!$C$21</f>
        <v>94.899999999999991</v>
      </c>
      <c r="C6511">
        <f>$P$35*'Profilo fotovoltaico'!B6513</f>
        <v>132.38301937719717</v>
      </c>
      <c r="D6511">
        <f>$Q$37*'Profilo eolico'!B6513</f>
        <v>553.7068514892278</v>
      </c>
      <c r="E6511">
        <f>$P$39*'Profilo fotovoltaico'!B6513+'Approvvigionamento energia'!$Q$39*'Profilo eolico'!B6513</f>
        <v>448.37589346122007</v>
      </c>
      <c r="F6511">
        <f>$P$41*'Profilo fotovoltaico'!B6513+'Approvvigionamento energia'!$Q$41*'Profilo eolico'!B6513</f>
        <v>343.04493543321246</v>
      </c>
      <c r="G6511">
        <f>$P$43*'Profilo fotovoltaico'!B6513+'Approvvigionamento energia'!$Q$43*'Profilo eolico'!B6513</f>
        <v>237.71397740520484</v>
      </c>
      <c r="H6511">
        <f t="shared" si="202"/>
        <v>1138.4335154826958</v>
      </c>
      <c r="I6511">
        <f>IF(LCOH!$C$28=Menu!$A$1,'Approvvigionamento energia'!C6511,0)+IF(LCOH!$C$28=Menu!$A$2,'Approvvigionamento energia'!D6511,0)+IF(LCOH!$C$28=Menu!$A$3,'Approvvigionamento energia'!E6511,0)+IF(LCOH!$C$28=Menu!$A$4,'Approvvigionamento energia'!F6511,0)+IF(LCOH!$C$28=Menu!$A$5,'Approvvigionamento energia'!G6511,0)+IF(LCOH!$C$28=Menu!$A$6,'Approvvigionamento energia'!H6511,0)</f>
        <v>343.04493543321246</v>
      </c>
      <c r="J6511">
        <f>'Approvvigionamento energia'!A6511+'Approvvigionamento energia'!B6511+'Approvvigionamento energia'!I6511</f>
        <v>455.94493543321244</v>
      </c>
      <c r="K6511">
        <f>IF(MIN(LCOH!$C$18,J6511)&gt;=$P$48*LCOH!$C$18, MIN(LCOH!$C$18,J6511),0)</f>
        <v>455.94493543321244</v>
      </c>
      <c r="L6511">
        <f t="shared" si="203"/>
        <v>0</v>
      </c>
      <c r="M6511">
        <f>K6511/LCOH!$C$18</f>
        <v>0.30396329028880831</v>
      </c>
      <c r="N6511">
        <f>K6511/LCOH!$C$34</f>
        <v>8.7850661933181584</v>
      </c>
    </row>
    <row r="6512" spans="1:14" x14ac:dyDescent="0.35">
      <c r="A6512">
        <f>'Profilo fotovoltaico'!B6514*LCOH!$C$20</f>
        <v>147</v>
      </c>
      <c r="B6512">
        <f>'Profilo eolico'!B6514*LCOH!$C$21</f>
        <v>81.600000000000009</v>
      </c>
      <c r="C6512">
        <f>$P$35*'Profilo fotovoltaico'!B6514</f>
        <v>1081.1279915804434</v>
      </c>
      <c r="D6512">
        <f>$Q$37*'Profilo eolico'!B6514</f>
        <v>476.10620739221275</v>
      </c>
      <c r="E6512">
        <f>$P$39*'Profilo fotovoltaico'!B6514+'Approvvigionamento energia'!$Q$39*'Profilo eolico'!B6514</f>
        <v>627.36165343927041</v>
      </c>
      <c r="F6512">
        <f>$P$41*'Profilo fotovoltaico'!B6514+'Approvvigionamento energia'!$Q$41*'Profilo eolico'!B6514</f>
        <v>778.61709948632813</v>
      </c>
      <c r="G6512">
        <f>$P$43*'Profilo fotovoltaico'!B6514+'Approvvigionamento energia'!$Q$43*'Profilo eolico'!B6514</f>
        <v>929.87254553338585</v>
      </c>
      <c r="H6512">
        <f t="shared" si="202"/>
        <v>1138.4335154826958</v>
      </c>
      <c r="I6512">
        <f>IF(LCOH!$C$28=Menu!$A$1,'Approvvigionamento energia'!C6512,0)+IF(LCOH!$C$28=Menu!$A$2,'Approvvigionamento energia'!D6512,0)+IF(LCOH!$C$28=Menu!$A$3,'Approvvigionamento energia'!E6512,0)+IF(LCOH!$C$28=Menu!$A$4,'Approvvigionamento energia'!F6512,0)+IF(LCOH!$C$28=Menu!$A$5,'Approvvigionamento energia'!G6512,0)+IF(LCOH!$C$28=Menu!$A$6,'Approvvigionamento energia'!H6512,0)</f>
        <v>778.61709948632813</v>
      </c>
      <c r="J6512">
        <f>'Approvvigionamento energia'!A6512+'Approvvigionamento energia'!B6512+'Approvvigionamento energia'!I6512</f>
        <v>1007.2170994863282</v>
      </c>
      <c r="K6512">
        <f>IF(MIN(LCOH!$C$18,J6512)&gt;=$P$48*LCOH!$C$18, MIN(LCOH!$C$18,J6512),0)</f>
        <v>1007.2170994863282</v>
      </c>
      <c r="L6512">
        <f t="shared" si="203"/>
        <v>0</v>
      </c>
      <c r="M6512">
        <f>K6512/LCOH!$C$18</f>
        <v>0.6714780663242188</v>
      </c>
      <c r="N6512">
        <f>K6512/LCOH!$C$34</f>
        <v>19.4068805296017</v>
      </c>
    </row>
    <row r="6513" spans="1:14" x14ac:dyDescent="0.35">
      <c r="A6513">
        <f>'Profilo fotovoltaico'!B6515*LCOH!$C$20</f>
        <v>309</v>
      </c>
      <c r="B6513">
        <f>'Profilo eolico'!B6515*LCOH!$C$21</f>
        <v>92.3</v>
      </c>
      <c r="C6513">
        <f>$P$35*'Profilo fotovoltaico'!B6515</f>
        <v>2272.5751659752182</v>
      </c>
      <c r="D6513">
        <f>$Q$37*'Profilo eolico'!B6515</f>
        <v>538.53680076349553</v>
      </c>
      <c r="E6513">
        <f>$P$39*'Profilo fotovoltaico'!B6515+'Approvvigionamento energia'!$Q$39*'Profilo eolico'!B6515</f>
        <v>972.04639206642617</v>
      </c>
      <c r="F6513">
        <f>$P$41*'Profilo fotovoltaico'!B6515+'Approvvigionamento energia'!$Q$41*'Profilo eolico'!B6515</f>
        <v>1405.5559833693569</v>
      </c>
      <c r="G6513">
        <f>$P$43*'Profilo fotovoltaico'!B6515+'Approvvigionamento energia'!$Q$43*'Profilo eolico'!B6515</f>
        <v>1839.0655746722873</v>
      </c>
      <c r="H6513">
        <f t="shared" si="202"/>
        <v>1138.4335154826958</v>
      </c>
      <c r="I6513">
        <f>IF(LCOH!$C$28=Menu!$A$1,'Approvvigionamento energia'!C6513,0)+IF(LCOH!$C$28=Menu!$A$2,'Approvvigionamento energia'!D6513,0)+IF(LCOH!$C$28=Menu!$A$3,'Approvvigionamento energia'!E6513,0)+IF(LCOH!$C$28=Menu!$A$4,'Approvvigionamento energia'!F6513,0)+IF(LCOH!$C$28=Menu!$A$5,'Approvvigionamento energia'!G6513,0)+IF(LCOH!$C$28=Menu!$A$6,'Approvvigionamento energia'!H6513,0)</f>
        <v>1405.5559833693569</v>
      </c>
      <c r="J6513">
        <f>'Approvvigionamento energia'!A6513+'Approvvigionamento energia'!B6513+'Approvvigionamento energia'!I6513</f>
        <v>1806.8559833693569</v>
      </c>
      <c r="K6513">
        <f>IF(MIN(LCOH!$C$18,J6513)&gt;=$P$48*LCOH!$C$18, MIN(LCOH!$C$18,J6513),0)</f>
        <v>1500</v>
      </c>
      <c r="L6513">
        <f t="shared" si="203"/>
        <v>306.85598336935686</v>
      </c>
      <c r="M6513">
        <f>K6513/LCOH!$C$18</f>
        <v>1</v>
      </c>
      <c r="N6513">
        <f>K6513/LCOH!$C$34</f>
        <v>28.901734104046245</v>
      </c>
    </row>
    <row r="6514" spans="1:14" x14ac:dyDescent="0.35">
      <c r="A6514">
        <f>'Profilo fotovoltaico'!B6516*LCOH!$C$20</f>
        <v>448</v>
      </c>
      <c r="B6514">
        <f>'Profilo eolico'!B6516*LCOH!$C$21</f>
        <v>101.6</v>
      </c>
      <c r="C6514">
        <f>$P$35*'Profilo fotovoltaico'!B6516</f>
        <v>3294.866260054685</v>
      </c>
      <c r="D6514">
        <f>$Q$37*'Profilo eolico'!B6516</f>
        <v>592.79890528246096</v>
      </c>
      <c r="E6514">
        <f>$P$39*'Profilo fotovoltaico'!B6516+'Approvvigionamento energia'!$Q$39*'Profilo eolico'!B6516</f>
        <v>1268.3157439755169</v>
      </c>
      <c r="F6514">
        <f>$P$41*'Profilo fotovoltaico'!B6516+'Approvvigionamento energia'!$Q$41*'Profilo eolico'!B6516</f>
        <v>1943.832582668573</v>
      </c>
      <c r="G6514">
        <f>$P$43*'Profilo fotovoltaico'!B6516+'Approvvigionamento energia'!$Q$43*'Profilo eolico'!B6516</f>
        <v>2619.3494213616295</v>
      </c>
      <c r="H6514">
        <f t="shared" si="202"/>
        <v>1138.4335154826958</v>
      </c>
      <c r="I6514">
        <f>IF(LCOH!$C$28=Menu!$A$1,'Approvvigionamento energia'!C6514,0)+IF(LCOH!$C$28=Menu!$A$2,'Approvvigionamento energia'!D6514,0)+IF(LCOH!$C$28=Menu!$A$3,'Approvvigionamento energia'!E6514,0)+IF(LCOH!$C$28=Menu!$A$4,'Approvvigionamento energia'!F6514,0)+IF(LCOH!$C$28=Menu!$A$5,'Approvvigionamento energia'!G6514,0)+IF(LCOH!$C$28=Menu!$A$6,'Approvvigionamento energia'!H6514,0)</f>
        <v>1943.832582668573</v>
      </c>
      <c r="J6514">
        <f>'Approvvigionamento energia'!A6514+'Approvvigionamento energia'!B6514+'Approvvigionamento energia'!I6514</f>
        <v>2493.4325826685731</v>
      </c>
      <c r="K6514">
        <f>IF(MIN(LCOH!$C$18,J6514)&gt;=$P$48*LCOH!$C$18, MIN(LCOH!$C$18,J6514),0)</f>
        <v>1500</v>
      </c>
      <c r="L6514">
        <f t="shared" si="203"/>
        <v>993.4325826685731</v>
      </c>
      <c r="M6514">
        <f>K6514/LCOH!$C$18</f>
        <v>1</v>
      </c>
      <c r="N6514">
        <f>K6514/LCOH!$C$34</f>
        <v>28.901734104046245</v>
      </c>
    </row>
    <row r="6515" spans="1:14" x14ac:dyDescent="0.35">
      <c r="A6515">
        <f>'Profilo fotovoltaico'!B6517*LCOH!$C$20</f>
        <v>532</v>
      </c>
      <c r="B6515">
        <f>'Profilo eolico'!B6517*LCOH!$C$21</f>
        <v>96.100000000000009</v>
      </c>
      <c r="C6515">
        <f>$P$35*'Profilo fotovoltaico'!B6517</f>
        <v>3912.6536838149386</v>
      </c>
      <c r="D6515">
        <f>$Q$37*'Profilo eolico'!B6517</f>
        <v>560.70841336264277</v>
      </c>
      <c r="E6515">
        <f>$P$39*'Profilo fotovoltaico'!B6517+'Approvvigionamento energia'!$Q$39*'Profilo eolico'!B6517</f>
        <v>1398.6947309757165</v>
      </c>
      <c r="F6515">
        <f>$P$41*'Profilo fotovoltaico'!B6517+'Approvvigionamento energia'!$Q$41*'Profilo eolico'!B6517</f>
        <v>2236.6810485887909</v>
      </c>
      <c r="G6515">
        <f>$P$43*'Profilo fotovoltaico'!B6517+'Approvvigionamento energia'!$Q$43*'Profilo eolico'!B6517</f>
        <v>3074.6673662018652</v>
      </c>
      <c r="H6515">
        <f t="shared" si="202"/>
        <v>1138.4335154826958</v>
      </c>
      <c r="I6515">
        <f>IF(LCOH!$C$28=Menu!$A$1,'Approvvigionamento energia'!C6515,0)+IF(LCOH!$C$28=Menu!$A$2,'Approvvigionamento energia'!D6515,0)+IF(LCOH!$C$28=Menu!$A$3,'Approvvigionamento energia'!E6515,0)+IF(LCOH!$C$28=Menu!$A$4,'Approvvigionamento energia'!F6515,0)+IF(LCOH!$C$28=Menu!$A$5,'Approvvigionamento energia'!G6515,0)+IF(LCOH!$C$28=Menu!$A$6,'Approvvigionamento energia'!H6515,0)</f>
        <v>2236.6810485887909</v>
      </c>
      <c r="J6515">
        <f>'Approvvigionamento energia'!A6515+'Approvvigionamento energia'!B6515+'Approvvigionamento energia'!I6515</f>
        <v>2864.7810485887908</v>
      </c>
      <c r="K6515">
        <f>IF(MIN(LCOH!$C$18,J6515)&gt;=$P$48*LCOH!$C$18, MIN(LCOH!$C$18,J6515),0)</f>
        <v>1500</v>
      </c>
      <c r="L6515">
        <f t="shared" si="203"/>
        <v>1364.7810485887908</v>
      </c>
      <c r="M6515">
        <f>K6515/LCOH!$C$18</f>
        <v>1</v>
      </c>
      <c r="N6515">
        <f>K6515/LCOH!$C$34</f>
        <v>28.901734104046245</v>
      </c>
    </row>
    <row r="6516" spans="1:14" x14ac:dyDescent="0.35">
      <c r="A6516">
        <f>'Profilo fotovoltaico'!B6518*LCOH!$C$20</f>
        <v>575</v>
      </c>
      <c r="B6516">
        <f>'Profilo eolico'!B6518*LCOH!$C$21</f>
        <v>87.5</v>
      </c>
      <c r="C6516">
        <f>$P$35*'Profilo fotovoltaico'!B6518</f>
        <v>4228.902007882687</v>
      </c>
      <c r="D6516">
        <f>$Q$37*'Profilo eolico'!B6518</f>
        <v>510.53055326983593</v>
      </c>
      <c r="E6516">
        <f>$P$39*'Profilo fotovoltaico'!B6518+'Approvvigionamento energia'!$Q$39*'Profilo eolico'!B6518</f>
        <v>1440.1234169230488</v>
      </c>
      <c r="F6516">
        <f>$P$41*'Profilo fotovoltaico'!B6518+'Approvvigionamento energia'!$Q$41*'Profilo eolico'!B6518</f>
        <v>2369.7162805762614</v>
      </c>
      <c r="G6516">
        <f>$P$43*'Profilo fotovoltaico'!B6518+'Approvvigionamento energia'!$Q$43*'Profilo eolico'!B6518</f>
        <v>3299.3091442294744</v>
      </c>
      <c r="H6516">
        <f t="shared" si="202"/>
        <v>1138.4335154826958</v>
      </c>
      <c r="I6516">
        <f>IF(LCOH!$C$28=Menu!$A$1,'Approvvigionamento energia'!C6516,0)+IF(LCOH!$C$28=Menu!$A$2,'Approvvigionamento energia'!D6516,0)+IF(LCOH!$C$28=Menu!$A$3,'Approvvigionamento energia'!E6516,0)+IF(LCOH!$C$28=Menu!$A$4,'Approvvigionamento energia'!F6516,0)+IF(LCOH!$C$28=Menu!$A$5,'Approvvigionamento energia'!G6516,0)+IF(LCOH!$C$28=Menu!$A$6,'Approvvigionamento energia'!H6516,0)</f>
        <v>2369.7162805762614</v>
      </c>
      <c r="J6516">
        <f>'Approvvigionamento energia'!A6516+'Approvvigionamento energia'!B6516+'Approvvigionamento energia'!I6516</f>
        <v>3032.2162805762614</v>
      </c>
      <c r="K6516">
        <f>IF(MIN(LCOH!$C$18,J6516)&gt;=$P$48*LCOH!$C$18, MIN(LCOH!$C$18,J6516),0)</f>
        <v>1500</v>
      </c>
      <c r="L6516">
        <f t="shared" si="203"/>
        <v>1532.2162805762614</v>
      </c>
      <c r="M6516">
        <f>K6516/LCOH!$C$18</f>
        <v>1</v>
      </c>
      <c r="N6516">
        <f>K6516/LCOH!$C$34</f>
        <v>28.901734104046245</v>
      </c>
    </row>
    <row r="6517" spans="1:14" x14ac:dyDescent="0.35">
      <c r="A6517">
        <f>'Profilo fotovoltaico'!B6519*LCOH!$C$20</f>
        <v>578</v>
      </c>
      <c r="B6517">
        <f>'Profilo eolico'!B6519*LCOH!$C$21</f>
        <v>78.399999999999991</v>
      </c>
      <c r="C6517">
        <f>$P$35*'Profilo fotovoltaico'!B6519</f>
        <v>4250.9658444455536</v>
      </c>
      <c r="D6517">
        <f>$Q$37*'Profilo eolico'!B6519</f>
        <v>457.435375729773</v>
      </c>
      <c r="E6517">
        <f>$P$39*'Profilo fotovoltaico'!B6519+'Approvvigionamento energia'!$Q$39*'Profilo eolico'!B6519</f>
        <v>1405.8179929087182</v>
      </c>
      <c r="F6517">
        <f>$P$41*'Profilo fotovoltaico'!B6519+'Approvvigionamento energia'!$Q$41*'Profilo eolico'!B6519</f>
        <v>2354.2006100876633</v>
      </c>
      <c r="G6517">
        <f>$P$43*'Profilo fotovoltaico'!B6519+'Approvvigionamento energia'!$Q$43*'Profilo eolico'!B6519</f>
        <v>3302.583227266608</v>
      </c>
      <c r="H6517">
        <f t="shared" si="202"/>
        <v>1138.4335154826958</v>
      </c>
      <c r="I6517">
        <f>IF(LCOH!$C$28=Menu!$A$1,'Approvvigionamento energia'!C6517,0)+IF(LCOH!$C$28=Menu!$A$2,'Approvvigionamento energia'!D6517,0)+IF(LCOH!$C$28=Menu!$A$3,'Approvvigionamento energia'!E6517,0)+IF(LCOH!$C$28=Menu!$A$4,'Approvvigionamento energia'!F6517,0)+IF(LCOH!$C$28=Menu!$A$5,'Approvvigionamento energia'!G6517,0)+IF(LCOH!$C$28=Menu!$A$6,'Approvvigionamento energia'!H6517,0)</f>
        <v>2354.2006100876633</v>
      </c>
      <c r="J6517">
        <f>'Approvvigionamento energia'!A6517+'Approvvigionamento energia'!B6517+'Approvvigionamento energia'!I6517</f>
        <v>3010.6006100876634</v>
      </c>
      <c r="K6517">
        <f>IF(MIN(LCOH!$C$18,J6517)&gt;=$P$48*LCOH!$C$18, MIN(LCOH!$C$18,J6517),0)</f>
        <v>1500</v>
      </c>
      <c r="L6517">
        <f t="shared" si="203"/>
        <v>1510.6006100876634</v>
      </c>
      <c r="M6517">
        <f>K6517/LCOH!$C$18</f>
        <v>1</v>
      </c>
      <c r="N6517">
        <f>K6517/LCOH!$C$34</f>
        <v>28.901734104046245</v>
      </c>
    </row>
    <row r="6518" spans="1:14" x14ac:dyDescent="0.35">
      <c r="A6518">
        <f>'Profilo fotovoltaico'!B6520*LCOH!$C$20</f>
        <v>545</v>
      </c>
      <c r="B6518">
        <f>'Profilo eolico'!B6520*LCOH!$C$21</f>
        <v>69.400000000000006</v>
      </c>
      <c r="C6518">
        <f>$P$35*'Profilo fotovoltaico'!B6520</f>
        <v>4008.2636422540259</v>
      </c>
      <c r="D6518">
        <f>$Q$37*'Profilo eolico'!B6520</f>
        <v>404.92366167916134</v>
      </c>
      <c r="E6518">
        <f>$P$39*'Profilo fotovoltaico'!B6520+'Approvvigionamento energia'!$Q$39*'Profilo eolico'!B6520</f>
        <v>1305.7586568228776</v>
      </c>
      <c r="F6518">
        <f>$P$41*'Profilo fotovoltaico'!B6520+'Approvvigionamento energia'!$Q$41*'Profilo eolico'!B6520</f>
        <v>2206.5936519665938</v>
      </c>
      <c r="G6518">
        <f>$P$43*'Profilo fotovoltaico'!B6520+'Approvvigionamento energia'!$Q$43*'Profilo eolico'!B6520</f>
        <v>3107.4286471103096</v>
      </c>
      <c r="H6518">
        <f t="shared" si="202"/>
        <v>1138.4335154826958</v>
      </c>
      <c r="I6518">
        <f>IF(LCOH!$C$28=Menu!$A$1,'Approvvigionamento energia'!C6518,0)+IF(LCOH!$C$28=Menu!$A$2,'Approvvigionamento energia'!D6518,0)+IF(LCOH!$C$28=Menu!$A$3,'Approvvigionamento energia'!E6518,0)+IF(LCOH!$C$28=Menu!$A$4,'Approvvigionamento energia'!F6518,0)+IF(LCOH!$C$28=Menu!$A$5,'Approvvigionamento energia'!G6518,0)+IF(LCOH!$C$28=Menu!$A$6,'Approvvigionamento energia'!H6518,0)</f>
        <v>2206.5936519665938</v>
      </c>
      <c r="J6518">
        <f>'Approvvigionamento energia'!A6518+'Approvvigionamento energia'!B6518+'Approvvigionamento energia'!I6518</f>
        <v>2820.9936519665939</v>
      </c>
      <c r="K6518">
        <f>IF(MIN(LCOH!$C$18,J6518)&gt;=$P$48*LCOH!$C$18, MIN(LCOH!$C$18,J6518),0)</f>
        <v>1500</v>
      </c>
      <c r="L6518">
        <f t="shared" si="203"/>
        <v>1320.9936519665939</v>
      </c>
      <c r="M6518">
        <f>K6518/LCOH!$C$18</f>
        <v>1</v>
      </c>
      <c r="N6518">
        <f>K6518/LCOH!$C$34</f>
        <v>28.901734104046245</v>
      </c>
    </row>
    <row r="6519" spans="1:14" x14ac:dyDescent="0.35">
      <c r="A6519">
        <f>'Profilo fotovoltaico'!B6521*LCOH!$C$20</f>
        <v>468</v>
      </c>
      <c r="B6519">
        <f>'Profilo eolico'!B6521*LCOH!$C$21</f>
        <v>63.9</v>
      </c>
      <c r="C6519">
        <f>$P$35*'Profilo fotovoltaico'!B6521</f>
        <v>3441.9585038071268</v>
      </c>
      <c r="D6519">
        <f>$Q$37*'Profilo eolico'!B6521</f>
        <v>372.83316975934304</v>
      </c>
      <c r="E6519">
        <f>$P$39*'Profilo fotovoltaico'!B6521+'Approvvigionamento energia'!$Q$39*'Profilo eolico'!B6521</f>
        <v>1140.1145032712889</v>
      </c>
      <c r="F6519">
        <f>$P$41*'Profilo fotovoltaico'!B6521+'Approvvigionamento energia'!$Q$41*'Profilo eolico'!B6521</f>
        <v>1907.3958367832349</v>
      </c>
      <c r="G6519">
        <f>$P$43*'Profilo fotovoltaico'!B6521+'Approvvigionamento energia'!$Q$43*'Profilo eolico'!B6521</f>
        <v>2674.677170295181</v>
      </c>
      <c r="H6519">
        <f t="shared" si="202"/>
        <v>1138.4335154826958</v>
      </c>
      <c r="I6519">
        <f>IF(LCOH!$C$28=Menu!$A$1,'Approvvigionamento energia'!C6519,0)+IF(LCOH!$C$28=Menu!$A$2,'Approvvigionamento energia'!D6519,0)+IF(LCOH!$C$28=Menu!$A$3,'Approvvigionamento energia'!E6519,0)+IF(LCOH!$C$28=Menu!$A$4,'Approvvigionamento energia'!F6519,0)+IF(LCOH!$C$28=Menu!$A$5,'Approvvigionamento energia'!G6519,0)+IF(LCOH!$C$28=Menu!$A$6,'Approvvigionamento energia'!H6519,0)</f>
        <v>1907.3958367832349</v>
      </c>
      <c r="J6519">
        <f>'Approvvigionamento energia'!A6519+'Approvvigionamento energia'!B6519+'Approvvigionamento energia'!I6519</f>
        <v>2439.2958367832348</v>
      </c>
      <c r="K6519">
        <f>IF(MIN(LCOH!$C$18,J6519)&gt;=$P$48*LCOH!$C$18, MIN(LCOH!$C$18,J6519),0)</f>
        <v>1500</v>
      </c>
      <c r="L6519">
        <f t="shared" si="203"/>
        <v>939.29583678323479</v>
      </c>
      <c r="M6519">
        <f>K6519/LCOH!$C$18</f>
        <v>1</v>
      </c>
      <c r="N6519">
        <f>K6519/LCOH!$C$34</f>
        <v>28.901734104046245</v>
      </c>
    </row>
    <row r="6520" spans="1:14" x14ac:dyDescent="0.35">
      <c r="A6520">
        <f>'Profilo fotovoltaico'!B6522*LCOH!$C$20</f>
        <v>355</v>
      </c>
      <c r="B6520">
        <f>'Profilo eolico'!B6522*LCOH!$C$21</f>
        <v>64.699999999999989</v>
      </c>
      <c r="C6520">
        <f>$P$35*'Profilo fotovoltaico'!B6522</f>
        <v>2610.8873266058331</v>
      </c>
      <c r="D6520">
        <f>$Q$37*'Profilo eolico'!B6522</f>
        <v>377.50087767495296</v>
      </c>
      <c r="E6520">
        <f>$P$39*'Profilo fotovoltaico'!B6522+'Approvvigionamento energia'!$Q$39*'Profilo eolico'!B6522</f>
        <v>935.84748990767298</v>
      </c>
      <c r="F6520">
        <f>$P$41*'Profilo fotovoltaico'!B6522+'Approvvigionamento energia'!$Q$41*'Profilo eolico'!B6522</f>
        <v>1494.1941021403929</v>
      </c>
      <c r="G6520">
        <f>$P$43*'Profilo fotovoltaico'!B6522+'Approvvigionamento energia'!$Q$43*'Profilo eolico'!B6522</f>
        <v>2052.5407143731131</v>
      </c>
      <c r="H6520">
        <f t="shared" si="202"/>
        <v>1138.4335154826958</v>
      </c>
      <c r="I6520">
        <f>IF(LCOH!$C$28=Menu!$A$1,'Approvvigionamento energia'!C6520,0)+IF(LCOH!$C$28=Menu!$A$2,'Approvvigionamento energia'!D6520,0)+IF(LCOH!$C$28=Menu!$A$3,'Approvvigionamento energia'!E6520,0)+IF(LCOH!$C$28=Menu!$A$4,'Approvvigionamento energia'!F6520,0)+IF(LCOH!$C$28=Menu!$A$5,'Approvvigionamento energia'!G6520,0)+IF(LCOH!$C$28=Menu!$A$6,'Approvvigionamento energia'!H6520,0)</f>
        <v>1494.1941021403929</v>
      </c>
      <c r="J6520">
        <f>'Approvvigionamento energia'!A6520+'Approvvigionamento energia'!B6520+'Approvvigionamento energia'!I6520</f>
        <v>1913.894102140393</v>
      </c>
      <c r="K6520">
        <f>IF(MIN(LCOH!$C$18,J6520)&gt;=$P$48*LCOH!$C$18, MIN(LCOH!$C$18,J6520),0)</f>
        <v>1500</v>
      </c>
      <c r="L6520">
        <f t="shared" si="203"/>
        <v>413.89410214039299</v>
      </c>
      <c r="M6520">
        <f>K6520/LCOH!$C$18</f>
        <v>1</v>
      </c>
      <c r="N6520">
        <f>K6520/LCOH!$C$34</f>
        <v>28.901734104046245</v>
      </c>
    </row>
    <row r="6521" spans="1:14" x14ac:dyDescent="0.35">
      <c r="A6521">
        <f>'Profilo fotovoltaico'!B6523*LCOH!$C$20</f>
        <v>211</v>
      </c>
      <c r="B6521">
        <f>'Profilo eolico'!B6523*LCOH!$C$21</f>
        <v>67.599999999999994</v>
      </c>
      <c r="C6521">
        <f>$P$35*'Profilo fotovoltaico'!B6523</f>
        <v>1551.8231715882557</v>
      </c>
      <c r="D6521">
        <f>$Q$37*'Profilo eolico'!B6523</f>
        <v>394.42131886903894</v>
      </c>
      <c r="E6521">
        <f>$P$39*'Profilo fotovoltaico'!B6523+'Approvvigionamento energia'!$Q$39*'Profilo eolico'!B6523</f>
        <v>683.77178204884308</v>
      </c>
      <c r="F6521">
        <f>$P$41*'Profilo fotovoltaico'!B6523+'Approvvigionamento energia'!$Q$41*'Profilo eolico'!B6523</f>
        <v>973.12224522864733</v>
      </c>
      <c r="G6521">
        <f>$P$43*'Profilo fotovoltaico'!B6523+'Approvvigionamento energia'!$Q$43*'Profilo eolico'!B6523</f>
        <v>1262.4727084084516</v>
      </c>
      <c r="H6521">
        <f t="shared" si="202"/>
        <v>1138.4335154826958</v>
      </c>
      <c r="I6521">
        <f>IF(LCOH!$C$28=Menu!$A$1,'Approvvigionamento energia'!C6521,0)+IF(LCOH!$C$28=Menu!$A$2,'Approvvigionamento energia'!D6521,0)+IF(LCOH!$C$28=Menu!$A$3,'Approvvigionamento energia'!E6521,0)+IF(LCOH!$C$28=Menu!$A$4,'Approvvigionamento energia'!F6521,0)+IF(LCOH!$C$28=Menu!$A$5,'Approvvigionamento energia'!G6521,0)+IF(LCOH!$C$28=Menu!$A$6,'Approvvigionamento energia'!H6521,0)</f>
        <v>973.12224522864733</v>
      </c>
      <c r="J6521">
        <f>'Approvvigionamento energia'!A6521+'Approvvigionamento energia'!B6521+'Approvvigionamento energia'!I6521</f>
        <v>1251.7222452286474</v>
      </c>
      <c r="K6521">
        <f>IF(MIN(LCOH!$C$18,J6521)&gt;=$P$48*LCOH!$C$18, MIN(LCOH!$C$18,J6521),0)</f>
        <v>1251.7222452286474</v>
      </c>
      <c r="L6521">
        <f t="shared" si="203"/>
        <v>0</v>
      </c>
      <c r="M6521">
        <f>K6521/LCOH!$C$18</f>
        <v>0.83448149681909822</v>
      </c>
      <c r="N6521">
        <f>K6521/LCOH!$C$34</f>
        <v>24.117962335812088</v>
      </c>
    </row>
    <row r="6522" spans="1:14" x14ac:dyDescent="0.35">
      <c r="A6522">
        <f>'Profilo fotovoltaico'!B6524*LCOH!$C$20</f>
        <v>65</v>
      </c>
      <c r="B6522">
        <f>'Profilo eolico'!B6524*LCOH!$C$21</f>
        <v>80</v>
      </c>
      <c r="C6522">
        <f>$P$35*'Profilo fotovoltaico'!B6524</f>
        <v>478.04979219543424</v>
      </c>
      <c r="D6522">
        <f>$Q$37*'Profilo eolico'!B6524</f>
        <v>466.7707915609929</v>
      </c>
      <c r="E6522">
        <f>$P$39*'Profilo fotovoltaico'!B6524+'Approvvigionamento energia'!$Q$39*'Profilo eolico'!B6524</f>
        <v>469.59054171960321</v>
      </c>
      <c r="F6522">
        <f>$P$41*'Profilo fotovoltaico'!B6524+'Approvvigionamento energia'!$Q$41*'Profilo eolico'!B6524</f>
        <v>472.41029187821357</v>
      </c>
      <c r="G6522">
        <f>$P$43*'Profilo fotovoltaico'!B6524+'Approvvigionamento energia'!$Q$43*'Profilo eolico'!B6524</f>
        <v>475.23004203682393</v>
      </c>
      <c r="H6522">
        <f t="shared" si="202"/>
        <v>1138.4335154826958</v>
      </c>
      <c r="I6522">
        <f>IF(LCOH!$C$28=Menu!$A$1,'Approvvigionamento energia'!C6522,0)+IF(LCOH!$C$28=Menu!$A$2,'Approvvigionamento energia'!D6522,0)+IF(LCOH!$C$28=Menu!$A$3,'Approvvigionamento energia'!E6522,0)+IF(LCOH!$C$28=Menu!$A$4,'Approvvigionamento energia'!F6522,0)+IF(LCOH!$C$28=Menu!$A$5,'Approvvigionamento energia'!G6522,0)+IF(LCOH!$C$28=Menu!$A$6,'Approvvigionamento energia'!H6522,0)</f>
        <v>472.41029187821357</v>
      </c>
      <c r="J6522">
        <f>'Approvvigionamento energia'!A6522+'Approvvigionamento energia'!B6522+'Approvvigionamento energia'!I6522</f>
        <v>617.41029187821357</v>
      </c>
      <c r="K6522">
        <f>IF(MIN(LCOH!$C$18,J6522)&gt;=$P$48*LCOH!$C$18, MIN(LCOH!$C$18,J6522),0)</f>
        <v>617.41029187821357</v>
      </c>
      <c r="L6522">
        <f t="shared" si="203"/>
        <v>0</v>
      </c>
      <c r="M6522">
        <f>K6522/LCOH!$C$18</f>
        <v>0.41160686125214235</v>
      </c>
      <c r="N6522">
        <f>K6522/LCOH!$C$34</f>
        <v>11.896152059310474</v>
      </c>
    </row>
    <row r="6523" spans="1:14" x14ac:dyDescent="0.35">
      <c r="A6523">
        <f>'Profilo fotovoltaico'!B6525*LCOH!$C$20</f>
        <v>0</v>
      </c>
      <c r="B6523">
        <f>'Profilo eolico'!B6525*LCOH!$C$21</f>
        <v>92.1</v>
      </c>
      <c r="C6523">
        <f>$P$35*'Profilo fotovoltaico'!B6525</f>
        <v>0</v>
      </c>
      <c r="D6523">
        <f>$Q$37*'Profilo eolico'!B6525</f>
        <v>537.3698737845931</v>
      </c>
      <c r="E6523">
        <f>$P$39*'Profilo fotovoltaico'!B6525+'Approvvigionamento energia'!$Q$39*'Profilo eolico'!B6525</f>
        <v>403.02740533844479</v>
      </c>
      <c r="F6523">
        <f>$P$41*'Profilo fotovoltaico'!B6525+'Approvvigionamento energia'!$Q$41*'Profilo eolico'!B6525</f>
        <v>268.68493689229655</v>
      </c>
      <c r="G6523">
        <f>$P$43*'Profilo fotovoltaico'!B6525+'Approvvigionamento energia'!$Q$43*'Profilo eolico'!B6525</f>
        <v>134.34246844614827</v>
      </c>
      <c r="H6523">
        <f t="shared" si="202"/>
        <v>1138.4335154826958</v>
      </c>
      <c r="I6523">
        <f>IF(LCOH!$C$28=Menu!$A$1,'Approvvigionamento energia'!C6523,0)+IF(LCOH!$C$28=Menu!$A$2,'Approvvigionamento energia'!D6523,0)+IF(LCOH!$C$28=Menu!$A$3,'Approvvigionamento energia'!E6523,0)+IF(LCOH!$C$28=Menu!$A$4,'Approvvigionamento energia'!F6523,0)+IF(LCOH!$C$28=Menu!$A$5,'Approvvigionamento energia'!G6523,0)+IF(LCOH!$C$28=Menu!$A$6,'Approvvigionamento energia'!H6523,0)</f>
        <v>268.68493689229655</v>
      </c>
      <c r="J6523">
        <f>'Approvvigionamento energia'!A6523+'Approvvigionamento energia'!B6523+'Approvvigionamento energia'!I6523</f>
        <v>360.78493689229651</v>
      </c>
      <c r="K6523">
        <f>IF(MIN(LCOH!$C$18,J6523)&gt;=$P$48*LCOH!$C$18, MIN(LCOH!$C$18,J6523),0)</f>
        <v>0</v>
      </c>
      <c r="L6523">
        <f t="shared" si="203"/>
        <v>360.78493689229651</v>
      </c>
      <c r="M6523">
        <f>K6523/LCOH!$C$18</f>
        <v>0</v>
      </c>
      <c r="N6523">
        <f>K6523/LCOH!$C$34</f>
        <v>0</v>
      </c>
    </row>
    <row r="6524" spans="1:14" x14ac:dyDescent="0.35">
      <c r="A6524">
        <f>'Profilo fotovoltaico'!B6526*LCOH!$C$20</f>
        <v>0</v>
      </c>
      <c r="B6524">
        <f>'Profilo eolico'!B6526*LCOH!$C$21</f>
        <v>90.2</v>
      </c>
      <c r="C6524">
        <f>$P$35*'Profilo fotovoltaico'!B6526</f>
        <v>0</v>
      </c>
      <c r="D6524">
        <f>$Q$37*'Profilo eolico'!B6526</f>
        <v>526.28406748501948</v>
      </c>
      <c r="E6524">
        <f>$P$39*'Profilo fotovoltaico'!B6526+'Approvvigionamento energia'!$Q$39*'Profilo eolico'!B6526</f>
        <v>394.71305061376461</v>
      </c>
      <c r="F6524">
        <f>$P$41*'Profilo fotovoltaico'!B6526+'Approvvigionamento energia'!$Q$41*'Profilo eolico'!B6526</f>
        <v>263.14203374250974</v>
      </c>
      <c r="G6524">
        <f>$P$43*'Profilo fotovoltaico'!B6526+'Approvvigionamento energia'!$Q$43*'Profilo eolico'!B6526</f>
        <v>131.57101687125487</v>
      </c>
      <c r="H6524">
        <f t="shared" si="202"/>
        <v>1138.4335154826958</v>
      </c>
      <c r="I6524">
        <f>IF(LCOH!$C$28=Menu!$A$1,'Approvvigionamento energia'!C6524,0)+IF(LCOH!$C$28=Menu!$A$2,'Approvvigionamento energia'!D6524,0)+IF(LCOH!$C$28=Menu!$A$3,'Approvvigionamento energia'!E6524,0)+IF(LCOH!$C$28=Menu!$A$4,'Approvvigionamento energia'!F6524,0)+IF(LCOH!$C$28=Menu!$A$5,'Approvvigionamento energia'!G6524,0)+IF(LCOH!$C$28=Menu!$A$6,'Approvvigionamento energia'!H6524,0)</f>
        <v>263.14203374250974</v>
      </c>
      <c r="J6524">
        <f>'Approvvigionamento energia'!A6524+'Approvvigionamento energia'!B6524+'Approvvigionamento energia'!I6524</f>
        <v>353.34203374250973</v>
      </c>
      <c r="K6524">
        <f>IF(MIN(LCOH!$C$18,J6524)&gt;=$P$48*LCOH!$C$18, MIN(LCOH!$C$18,J6524),0)</f>
        <v>0</v>
      </c>
      <c r="L6524">
        <f t="shared" si="203"/>
        <v>353.34203374250973</v>
      </c>
      <c r="M6524">
        <f>K6524/LCOH!$C$18</f>
        <v>0</v>
      </c>
      <c r="N6524">
        <f>K6524/LCOH!$C$34</f>
        <v>0</v>
      </c>
    </row>
    <row r="6525" spans="1:14" x14ac:dyDescent="0.35">
      <c r="A6525">
        <f>'Profilo fotovoltaico'!B6527*LCOH!$C$20</f>
        <v>0</v>
      </c>
      <c r="B6525">
        <f>'Profilo eolico'!B6527*LCOH!$C$21</f>
        <v>83.4</v>
      </c>
      <c r="C6525">
        <f>$P$35*'Profilo fotovoltaico'!B6527</f>
        <v>0</v>
      </c>
      <c r="D6525">
        <f>$Q$37*'Profilo eolico'!B6527</f>
        <v>486.6085502023351</v>
      </c>
      <c r="E6525">
        <f>$P$39*'Profilo fotovoltaico'!B6527+'Approvvigionamento energia'!$Q$39*'Profilo eolico'!B6527</f>
        <v>364.95641265175129</v>
      </c>
      <c r="F6525">
        <f>$P$41*'Profilo fotovoltaico'!B6527+'Approvvigionamento energia'!$Q$41*'Profilo eolico'!B6527</f>
        <v>243.30427510116755</v>
      </c>
      <c r="G6525">
        <f>$P$43*'Profilo fotovoltaico'!B6527+'Approvvigionamento energia'!$Q$43*'Profilo eolico'!B6527</f>
        <v>121.65213755058377</v>
      </c>
      <c r="H6525">
        <f t="shared" si="202"/>
        <v>1138.4335154826958</v>
      </c>
      <c r="I6525">
        <f>IF(LCOH!$C$28=Menu!$A$1,'Approvvigionamento energia'!C6525,0)+IF(LCOH!$C$28=Menu!$A$2,'Approvvigionamento energia'!D6525,0)+IF(LCOH!$C$28=Menu!$A$3,'Approvvigionamento energia'!E6525,0)+IF(LCOH!$C$28=Menu!$A$4,'Approvvigionamento energia'!F6525,0)+IF(LCOH!$C$28=Menu!$A$5,'Approvvigionamento energia'!G6525,0)+IF(LCOH!$C$28=Menu!$A$6,'Approvvigionamento energia'!H6525,0)</f>
        <v>243.30427510116755</v>
      </c>
      <c r="J6525">
        <f>'Approvvigionamento energia'!A6525+'Approvvigionamento energia'!B6525+'Approvvigionamento energia'!I6525</f>
        <v>326.70427510116758</v>
      </c>
      <c r="K6525">
        <f>IF(MIN(LCOH!$C$18,J6525)&gt;=$P$48*LCOH!$C$18, MIN(LCOH!$C$18,J6525),0)</f>
        <v>0</v>
      </c>
      <c r="L6525">
        <f t="shared" si="203"/>
        <v>326.70427510116758</v>
      </c>
      <c r="M6525">
        <f>K6525/LCOH!$C$18</f>
        <v>0</v>
      </c>
      <c r="N6525">
        <f>K6525/LCOH!$C$34</f>
        <v>0</v>
      </c>
    </row>
    <row r="6526" spans="1:14" x14ac:dyDescent="0.35">
      <c r="A6526">
        <f>'Profilo fotovoltaico'!B6528*LCOH!$C$20</f>
        <v>0</v>
      </c>
      <c r="B6526">
        <f>'Profilo eolico'!B6528*LCOH!$C$21</f>
        <v>76.599999999999994</v>
      </c>
      <c r="C6526">
        <f>$P$35*'Profilo fotovoltaico'!B6528</f>
        <v>0</v>
      </c>
      <c r="D6526">
        <f>$Q$37*'Profilo eolico'!B6528</f>
        <v>446.93303291965071</v>
      </c>
      <c r="E6526">
        <f>$P$39*'Profilo fotovoltaico'!B6528+'Approvvigionamento energia'!$Q$39*'Profilo eolico'!B6528</f>
        <v>335.19977468973798</v>
      </c>
      <c r="F6526">
        <f>$P$41*'Profilo fotovoltaico'!B6528+'Approvvigionamento energia'!$Q$41*'Profilo eolico'!B6528</f>
        <v>223.46651645982536</v>
      </c>
      <c r="G6526">
        <f>$P$43*'Profilo fotovoltaico'!B6528+'Approvvigionamento energia'!$Q$43*'Profilo eolico'!B6528</f>
        <v>111.73325822991268</v>
      </c>
      <c r="H6526">
        <f t="shared" si="202"/>
        <v>1138.4335154826958</v>
      </c>
      <c r="I6526">
        <f>IF(LCOH!$C$28=Menu!$A$1,'Approvvigionamento energia'!C6526,0)+IF(LCOH!$C$28=Menu!$A$2,'Approvvigionamento energia'!D6526,0)+IF(LCOH!$C$28=Menu!$A$3,'Approvvigionamento energia'!E6526,0)+IF(LCOH!$C$28=Menu!$A$4,'Approvvigionamento energia'!F6526,0)+IF(LCOH!$C$28=Menu!$A$5,'Approvvigionamento energia'!G6526,0)+IF(LCOH!$C$28=Menu!$A$6,'Approvvigionamento energia'!H6526,0)</f>
        <v>223.46651645982536</v>
      </c>
      <c r="J6526">
        <f>'Approvvigionamento energia'!A6526+'Approvvigionamento energia'!B6526+'Approvvigionamento energia'!I6526</f>
        <v>300.06651645982538</v>
      </c>
      <c r="K6526">
        <f>IF(MIN(LCOH!$C$18,J6526)&gt;=$P$48*LCOH!$C$18, MIN(LCOH!$C$18,J6526),0)</f>
        <v>0</v>
      </c>
      <c r="L6526">
        <f t="shared" si="203"/>
        <v>300.06651645982538</v>
      </c>
      <c r="M6526">
        <f>K6526/LCOH!$C$18</f>
        <v>0</v>
      </c>
      <c r="N6526">
        <f>K6526/LCOH!$C$34</f>
        <v>0</v>
      </c>
    </row>
    <row r="6527" spans="1:14" x14ac:dyDescent="0.35">
      <c r="A6527">
        <f>'Profilo fotovoltaico'!B6529*LCOH!$C$20</f>
        <v>0</v>
      </c>
      <c r="B6527">
        <f>'Profilo eolico'!B6529*LCOH!$C$21</f>
        <v>68.3</v>
      </c>
      <c r="C6527">
        <f>$P$35*'Profilo fotovoltaico'!B6529</f>
        <v>0</v>
      </c>
      <c r="D6527">
        <f>$Q$37*'Profilo eolico'!B6529</f>
        <v>398.50556329519765</v>
      </c>
      <c r="E6527">
        <f>$P$39*'Profilo fotovoltaico'!B6529+'Approvvigionamento energia'!$Q$39*'Profilo eolico'!B6529</f>
        <v>298.87917247139825</v>
      </c>
      <c r="F6527">
        <f>$P$41*'Profilo fotovoltaico'!B6529+'Approvvigionamento energia'!$Q$41*'Profilo eolico'!B6529</f>
        <v>199.25278164759882</v>
      </c>
      <c r="G6527">
        <f>$P$43*'Profilo fotovoltaico'!B6529+'Approvvigionamento energia'!$Q$43*'Profilo eolico'!B6529</f>
        <v>99.626390823799412</v>
      </c>
      <c r="H6527">
        <f t="shared" si="202"/>
        <v>1138.4335154826958</v>
      </c>
      <c r="I6527">
        <f>IF(LCOH!$C$28=Menu!$A$1,'Approvvigionamento energia'!C6527,0)+IF(LCOH!$C$28=Menu!$A$2,'Approvvigionamento energia'!D6527,0)+IF(LCOH!$C$28=Menu!$A$3,'Approvvigionamento energia'!E6527,0)+IF(LCOH!$C$28=Menu!$A$4,'Approvvigionamento energia'!F6527,0)+IF(LCOH!$C$28=Menu!$A$5,'Approvvigionamento energia'!G6527,0)+IF(LCOH!$C$28=Menu!$A$6,'Approvvigionamento energia'!H6527,0)</f>
        <v>199.25278164759882</v>
      </c>
      <c r="J6527">
        <f>'Approvvigionamento energia'!A6527+'Approvvigionamento energia'!B6527+'Approvvigionamento energia'!I6527</f>
        <v>267.55278164759881</v>
      </c>
      <c r="K6527">
        <f>IF(MIN(LCOH!$C$18,J6527)&gt;=$P$48*LCOH!$C$18, MIN(LCOH!$C$18,J6527),0)</f>
        <v>0</v>
      </c>
      <c r="L6527">
        <f t="shared" si="203"/>
        <v>267.55278164759881</v>
      </c>
      <c r="M6527">
        <f>K6527/LCOH!$C$18</f>
        <v>0</v>
      </c>
      <c r="N6527">
        <f>K6527/LCOH!$C$34</f>
        <v>0</v>
      </c>
    </row>
    <row r="6528" spans="1:14" x14ac:dyDescent="0.35">
      <c r="A6528">
        <f>'Profilo fotovoltaico'!B6530*LCOH!$C$20</f>
        <v>0</v>
      </c>
      <c r="B6528">
        <f>'Profilo eolico'!B6530*LCOH!$C$21</f>
        <v>61.3</v>
      </c>
      <c r="C6528">
        <f>$P$35*'Profilo fotovoltaico'!B6530</f>
        <v>0</v>
      </c>
      <c r="D6528">
        <f>$Q$37*'Profilo eolico'!B6530</f>
        <v>357.66311903361077</v>
      </c>
      <c r="E6528">
        <f>$P$39*'Profilo fotovoltaico'!B6530+'Approvvigionamento energia'!$Q$39*'Profilo eolico'!B6530</f>
        <v>268.24733927520811</v>
      </c>
      <c r="F6528">
        <f>$P$41*'Profilo fotovoltaico'!B6530+'Approvvigionamento energia'!$Q$41*'Profilo eolico'!B6530</f>
        <v>178.83155951680538</v>
      </c>
      <c r="G6528">
        <f>$P$43*'Profilo fotovoltaico'!B6530+'Approvvigionamento energia'!$Q$43*'Profilo eolico'!B6530</f>
        <v>89.415779758402692</v>
      </c>
      <c r="H6528">
        <f t="shared" si="202"/>
        <v>1138.4335154826958</v>
      </c>
      <c r="I6528">
        <f>IF(LCOH!$C$28=Menu!$A$1,'Approvvigionamento energia'!C6528,0)+IF(LCOH!$C$28=Menu!$A$2,'Approvvigionamento energia'!D6528,0)+IF(LCOH!$C$28=Menu!$A$3,'Approvvigionamento energia'!E6528,0)+IF(LCOH!$C$28=Menu!$A$4,'Approvvigionamento energia'!F6528,0)+IF(LCOH!$C$28=Menu!$A$5,'Approvvigionamento energia'!G6528,0)+IF(LCOH!$C$28=Menu!$A$6,'Approvvigionamento energia'!H6528,0)</f>
        <v>178.83155951680538</v>
      </c>
      <c r="J6528">
        <f>'Approvvigionamento energia'!A6528+'Approvvigionamento energia'!B6528+'Approvvigionamento energia'!I6528</f>
        <v>240.1315595168054</v>
      </c>
      <c r="K6528">
        <f>IF(MIN(LCOH!$C$18,J6528)&gt;=$P$48*LCOH!$C$18, MIN(LCOH!$C$18,J6528),0)</f>
        <v>0</v>
      </c>
      <c r="L6528">
        <f t="shared" si="203"/>
        <v>240.1315595168054</v>
      </c>
      <c r="M6528">
        <f>K6528/LCOH!$C$18</f>
        <v>0</v>
      </c>
      <c r="N6528">
        <f>K6528/LCOH!$C$34</f>
        <v>0</v>
      </c>
    </row>
    <row r="6529" spans="1:14" x14ac:dyDescent="0.35">
      <c r="A6529">
        <f>'Profilo fotovoltaico'!B6531*LCOH!$C$20</f>
        <v>0</v>
      </c>
      <c r="B6529">
        <f>'Profilo eolico'!B6531*LCOH!$C$21</f>
        <v>56.800000000000004</v>
      </c>
      <c r="C6529">
        <f>$P$35*'Profilo fotovoltaico'!B6531</f>
        <v>0</v>
      </c>
      <c r="D6529">
        <f>$Q$37*'Profilo eolico'!B6531</f>
        <v>331.40726200830494</v>
      </c>
      <c r="E6529">
        <f>$P$39*'Profilo fotovoltaico'!B6531+'Approvvigionamento energia'!$Q$39*'Profilo eolico'!B6531</f>
        <v>248.55544650622872</v>
      </c>
      <c r="F6529">
        <f>$P$41*'Profilo fotovoltaico'!B6531+'Approvvigionamento energia'!$Q$41*'Profilo eolico'!B6531</f>
        <v>165.70363100415247</v>
      </c>
      <c r="G6529">
        <f>$P$43*'Profilo fotovoltaico'!B6531+'Approvvigionamento energia'!$Q$43*'Profilo eolico'!B6531</f>
        <v>82.851815502076235</v>
      </c>
      <c r="H6529">
        <f t="shared" si="202"/>
        <v>1138.4335154826958</v>
      </c>
      <c r="I6529">
        <f>IF(LCOH!$C$28=Menu!$A$1,'Approvvigionamento energia'!C6529,0)+IF(LCOH!$C$28=Menu!$A$2,'Approvvigionamento energia'!D6529,0)+IF(LCOH!$C$28=Menu!$A$3,'Approvvigionamento energia'!E6529,0)+IF(LCOH!$C$28=Menu!$A$4,'Approvvigionamento energia'!F6529,0)+IF(LCOH!$C$28=Menu!$A$5,'Approvvigionamento energia'!G6529,0)+IF(LCOH!$C$28=Menu!$A$6,'Approvvigionamento energia'!H6529,0)</f>
        <v>165.70363100415247</v>
      </c>
      <c r="J6529">
        <f>'Approvvigionamento energia'!A6529+'Approvvigionamento energia'!B6529+'Approvvigionamento energia'!I6529</f>
        <v>222.50363100415248</v>
      </c>
      <c r="K6529">
        <f>IF(MIN(LCOH!$C$18,J6529)&gt;=$P$48*LCOH!$C$18, MIN(LCOH!$C$18,J6529),0)</f>
        <v>0</v>
      </c>
      <c r="L6529">
        <f t="shared" si="203"/>
        <v>222.50363100415248</v>
      </c>
      <c r="M6529">
        <f>K6529/LCOH!$C$18</f>
        <v>0</v>
      </c>
      <c r="N6529">
        <f>K6529/LCOH!$C$34</f>
        <v>0</v>
      </c>
    </row>
    <row r="6530" spans="1:14" x14ac:dyDescent="0.35">
      <c r="A6530">
        <f>'Profilo fotovoltaico'!B6532*LCOH!$C$20</f>
        <v>0</v>
      </c>
      <c r="B6530">
        <f>'Profilo eolico'!B6532*LCOH!$C$21</f>
        <v>53.1</v>
      </c>
      <c r="C6530">
        <f>$P$35*'Profilo fotovoltaico'!B6532</f>
        <v>0</v>
      </c>
      <c r="D6530">
        <f>$Q$37*'Profilo eolico'!B6532</f>
        <v>309.81911289860903</v>
      </c>
      <c r="E6530">
        <f>$P$39*'Profilo fotovoltaico'!B6532+'Approvvigionamento energia'!$Q$39*'Profilo eolico'!B6532</f>
        <v>232.36433467395676</v>
      </c>
      <c r="F6530">
        <f>$P$41*'Profilo fotovoltaico'!B6532+'Approvvigionamento energia'!$Q$41*'Profilo eolico'!B6532</f>
        <v>154.90955644930452</v>
      </c>
      <c r="G6530">
        <f>$P$43*'Profilo fotovoltaico'!B6532+'Approvvigionamento energia'!$Q$43*'Profilo eolico'!B6532</f>
        <v>77.454778224652259</v>
      </c>
      <c r="H6530">
        <f t="shared" ref="H6530:H6593" si="204">$P$45</f>
        <v>1138.4335154826958</v>
      </c>
      <c r="I6530">
        <f>IF(LCOH!$C$28=Menu!$A$1,'Approvvigionamento energia'!C6530,0)+IF(LCOH!$C$28=Menu!$A$2,'Approvvigionamento energia'!D6530,0)+IF(LCOH!$C$28=Menu!$A$3,'Approvvigionamento energia'!E6530,0)+IF(LCOH!$C$28=Menu!$A$4,'Approvvigionamento energia'!F6530,0)+IF(LCOH!$C$28=Menu!$A$5,'Approvvigionamento energia'!G6530,0)+IF(LCOH!$C$28=Menu!$A$6,'Approvvigionamento energia'!H6530,0)</f>
        <v>154.90955644930452</v>
      </c>
      <c r="J6530">
        <f>'Approvvigionamento energia'!A6530+'Approvvigionamento energia'!B6530+'Approvvigionamento energia'!I6530</f>
        <v>208.00955644930451</v>
      </c>
      <c r="K6530">
        <f>IF(MIN(LCOH!$C$18,J6530)&gt;=$P$48*LCOH!$C$18, MIN(LCOH!$C$18,J6530),0)</f>
        <v>0</v>
      </c>
      <c r="L6530">
        <f t="shared" si="203"/>
        <v>208.00955644930451</v>
      </c>
      <c r="M6530">
        <f>K6530/LCOH!$C$18</f>
        <v>0</v>
      </c>
      <c r="N6530">
        <f>K6530/LCOH!$C$34</f>
        <v>0</v>
      </c>
    </row>
    <row r="6531" spans="1:14" x14ac:dyDescent="0.35">
      <c r="A6531">
        <f>'Profilo fotovoltaico'!B6533*LCOH!$C$20</f>
        <v>0</v>
      </c>
      <c r="B6531">
        <f>'Profilo eolico'!B6533*LCOH!$C$21</f>
        <v>51.6</v>
      </c>
      <c r="C6531">
        <f>$P$35*'Profilo fotovoltaico'!B6533</f>
        <v>0</v>
      </c>
      <c r="D6531">
        <f>$Q$37*'Profilo eolico'!B6533</f>
        <v>301.06716055684041</v>
      </c>
      <c r="E6531">
        <f>$P$39*'Profilo fotovoltaico'!B6533+'Approvvigionamento energia'!$Q$39*'Profilo eolico'!B6533</f>
        <v>225.80037041763029</v>
      </c>
      <c r="F6531">
        <f>$P$41*'Profilo fotovoltaico'!B6533+'Approvvigionamento energia'!$Q$41*'Profilo eolico'!B6533</f>
        <v>150.5335802784202</v>
      </c>
      <c r="G6531">
        <f>$P$43*'Profilo fotovoltaico'!B6533+'Approvvigionamento energia'!$Q$43*'Profilo eolico'!B6533</f>
        <v>75.266790139210102</v>
      </c>
      <c r="H6531">
        <f t="shared" si="204"/>
        <v>1138.4335154826958</v>
      </c>
      <c r="I6531">
        <f>IF(LCOH!$C$28=Menu!$A$1,'Approvvigionamento energia'!C6531,0)+IF(LCOH!$C$28=Menu!$A$2,'Approvvigionamento energia'!D6531,0)+IF(LCOH!$C$28=Menu!$A$3,'Approvvigionamento energia'!E6531,0)+IF(LCOH!$C$28=Menu!$A$4,'Approvvigionamento energia'!F6531,0)+IF(LCOH!$C$28=Menu!$A$5,'Approvvigionamento energia'!G6531,0)+IF(LCOH!$C$28=Menu!$A$6,'Approvvigionamento energia'!H6531,0)</f>
        <v>150.5335802784202</v>
      </c>
      <c r="J6531">
        <f>'Approvvigionamento energia'!A6531+'Approvvigionamento energia'!B6531+'Approvvigionamento energia'!I6531</f>
        <v>202.1335802784202</v>
      </c>
      <c r="K6531">
        <f>IF(MIN(LCOH!$C$18,J6531)&gt;=$P$48*LCOH!$C$18, MIN(LCOH!$C$18,J6531),0)</f>
        <v>0</v>
      </c>
      <c r="L6531">
        <f t="shared" ref="L6531:L6594" si="205">J6531-K6531</f>
        <v>202.1335802784202</v>
      </c>
      <c r="M6531">
        <f>K6531/LCOH!$C$18</f>
        <v>0</v>
      </c>
      <c r="N6531">
        <f>K6531/LCOH!$C$34</f>
        <v>0</v>
      </c>
    </row>
    <row r="6532" spans="1:14" x14ac:dyDescent="0.35">
      <c r="A6532">
        <f>'Profilo fotovoltaico'!B6534*LCOH!$C$20</f>
        <v>0</v>
      </c>
      <c r="B6532">
        <f>'Profilo eolico'!B6534*LCOH!$C$21</f>
        <v>49.7</v>
      </c>
      <c r="C6532">
        <f>$P$35*'Profilo fotovoltaico'!B6534</f>
        <v>0</v>
      </c>
      <c r="D6532">
        <f>$Q$37*'Profilo eolico'!B6534</f>
        <v>289.98135425726684</v>
      </c>
      <c r="E6532">
        <f>$P$39*'Profilo fotovoltaico'!B6534+'Approvvigionamento energia'!$Q$39*'Profilo eolico'!B6534</f>
        <v>217.4860156929501</v>
      </c>
      <c r="F6532">
        <f>$P$41*'Profilo fotovoltaico'!B6534+'Approvvigionamento energia'!$Q$41*'Profilo eolico'!B6534</f>
        <v>144.99067712863342</v>
      </c>
      <c r="G6532">
        <f>$P$43*'Profilo fotovoltaico'!B6534+'Approvvigionamento energia'!$Q$43*'Profilo eolico'!B6534</f>
        <v>72.495338564316711</v>
      </c>
      <c r="H6532">
        <f t="shared" si="204"/>
        <v>1138.4335154826958</v>
      </c>
      <c r="I6532">
        <f>IF(LCOH!$C$28=Menu!$A$1,'Approvvigionamento energia'!C6532,0)+IF(LCOH!$C$28=Menu!$A$2,'Approvvigionamento energia'!D6532,0)+IF(LCOH!$C$28=Menu!$A$3,'Approvvigionamento energia'!E6532,0)+IF(LCOH!$C$28=Menu!$A$4,'Approvvigionamento energia'!F6532,0)+IF(LCOH!$C$28=Menu!$A$5,'Approvvigionamento energia'!G6532,0)+IF(LCOH!$C$28=Menu!$A$6,'Approvvigionamento energia'!H6532,0)</f>
        <v>144.99067712863342</v>
      </c>
      <c r="J6532">
        <f>'Approvvigionamento energia'!A6532+'Approvvigionamento energia'!B6532+'Approvvigionamento energia'!I6532</f>
        <v>194.69067712863341</v>
      </c>
      <c r="K6532">
        <f>IF(MIN(LCOH!$C$18,J6532)&gt;=$P$48*LCOH!$C$18, MIN(LCOH!$C$18,J6532),0)</f>
        <v>0</v>
      </c>
      <c r="L6532">
        <f t="shared" si="205"/>
        <v>194.69067712863341</v>
      </c>
      <c r="M6532">
        <f>K6532/LCOH!$C$18</f>
        <v>0</v>
      </c>
      <c r="N6532">
        <f>K6532/LCOH!$C$34</f>
        <v>0</v>
      </c>
    </row>
    <row r="6533" spans="1:14" x14ac:dyDescent="0.35">
      <c r="A6533">
        <f>'Profilo fotovoltaico'!B6535*LCOH!$C$20</f>
        <v>0</v>
      </c>
      <c r="B6533">
        <f>'Profilo eolico'!B6535*LCOH!$C$21</f>
        <v>49.8</v>
      </c>
      <c r="C6533">
        <f>$P$35*'Profilo fotovoltaico'!B6535</f>
        <v>0</v>
      </c>
      <c r="D6533">
        <f>$Q$37*'Profilo eolico'!B6535</f>
        <v>290.56481774671806</v>
      </c>
      <c r="E6533">
        <f>$P$39*'Profilo fotovoltaico'!B6535+'Approvvigionamento energia'!$Q$39*'Profilo eolico'!B6535</f>
        <v>217.92361331003852</v>
      </c>
      <c r="F6533">
        <f>$P$41*'Profilo fotovoltaico'!B6535+'Approvvigionamento energia'!$Q$41*'Profilo eolico'!B6535</f>
        <v>145.28240887335903</v>
      </c>
      <c r="G6533">
        <f>$P$43*'Profilo fotovoltaico'!B6535+'Approvvigionamento energia'!$Q$43*'Profilo eolico'!B6535</f>
        <v>72.641204436679516</v>
      </c>
      <c r="H6533">
        <f t="shared" si="204"/>
        <v>1138.4335154826958</v>
      </c>
      <c r="I6533">
        <f>IF(LCOH!$C$28=Menu!$A$1,'Approvvigionamento energia'!C6533,0)+IF(LCOH!$C$28=Menu!$A$2,'Approvvigionamento energia'!D6533,0)+IF(LCOH!$C$28=Menu!$A$3,'Approvvigionamento energia'!E6533,0)+IF(LCOH!$C$28=Menu!$A$4,'Approvvigionamento energia'!F6533,0)+IF(LCOH!$C$28=Menu!$A$5,'Approvvigionamento energia'!G6533,0)+IF(LCOH!$C$28=Menu!$A$6,'Approvvigionamento energia'!H6533,0)</f>
        <v>145.28240887335903</v>
      </c>
      <c r="J6533">
        <f>'Approvvigionamento energia'!A6533+'Approvvigionamento energia'!B6533+'Approvvigionamento energia'!I6533</f>
        <v>195.08240887335904</v>
      </c>
      <c r="K6533">
        <f>IF(MIN(LCOH!$C$18,J6533)&gt;=$P$48*LCOH!$C$18, MIN(LCOH!$C$18,J6533),0)</f>
        <v>0</v>
      </c>
      <c r="L6533">
        <f t="shared" si="205"/>
        <v>195.08240887335904</v>
      </c>
      <c r="M6533">
        <f>K6533/LCOH!$C$18</f>
        <v>0</v>
      </c>
      <c r="N6533">
        <f>K6533/LCOH!$C$34</f>
        <v>0</v>
      </c>
    </row>
    <row r="6534" spans="1:14" x14ac:dyDescent="0.35">
      <c r="A6534">
        <f>'Profilo fotovoltaico'!B6536*LCOH!$C$20</f>
        <v>0</v>
      </c>
      <c r="B6534">
        <f>'Profilo eolico'!B6536*LCOH!$C$21</f>
        <v>51.9</v>
      </c>
      <c r="C6534">
        <f>$P$35*'Profilo fotovoltaico'!B6536</f>
        <v>0</v>
      </c>
      <c r="D6534">
        <f>$Q$37*'Profilo eolico'!B6536</f>
        <v>302.81755102519412</v>
      </c>
      <c r="E6534">
        <f>$P$39*'Profilo fotovoltaico'!B6536+'Approvvigionamento energia'!$Q$39*'Profilo eolico'!B6536</f>
        <v>227.11316326889559</v>
      </c>
      <c r="F6534">
        <f>$P$41*'Profilo fotovoltaico'!B6536+'Approvvigionamento energia'!$Q$41*'Profilo eolico'!B6536</f>
        <v>151.40877551259706</v>
      </c>
      <c r="G6534">
        <f>$P$43*'Profilo fotovoltaico'!B6536+'Approvvigionamento energia'!$Q$43*'Profilo eolico'!B6536</f>
        <v>75.70438775629853</v>
      </c>
      <c r="H6534">
        <f t="shared" si="204"/>
        <v>1138.4335154826958</v>
      </c>
      <c r="I6534">
        <f>IF(LCOH!$C$28=Menu!$A$1,'Approvvigionamento energia'!C6534,0)+IF(LCOH!$C$28=Menu!$A$2,'Approvvigionamento energia'!D6534,0)+IF(LCOH!$C$28=Menu!$A$3,'Approvvigionamento energia'!E6534,0)+IF(LCOH!$C$28=Menu!$A$4,'Approvvigionamento energia'!F6534,0)+IF(LCOH!$C$28=Menu!$A$5,'Approvvigionamento energia'!G6534,0)+IF(LCOH!$C$28=Menu!$A$6,'Approvvigionamento energia'!H6534,0)</f>
        <v>151.40877551259706</v>
      </c>
      <c r="J6534">
        <f>'Approvvigionamento energia'!A6534+'Approvvigionamento energia'!B6534+'Approvvigionamento energia'!I6534</f>
        <v>203.30877551259707</v>
      </c>
      <c r="K6534">
        <f>IF(MIN(LCOH!$C$18,J6534)&gt;=$P$48*LCOH!$C$18, MIN(LCOH!$C$18,J6534),0)</f>
        <v>0</v>
      </c>
      <c r="L6534">
        <f t="shared" si="205"/>
        <v>203.30877551259707</v>
      </c>
      <c r="M6534">
        <f>K6534/LCOH!$C$18</f>
        <v>0</v>
      </c>
      <c r="N6534">
        <f>K6534/LCOH!$C$34</f>
        <v>0</v>
      </c>
    </row>
    <row r="6535" spans="1:14" x14ac:dyDescent="0.35">
      <c r="A6535">
        <f>'Profilo fotovoltaico'!B6537*LCOH!$C$20</f>
        <v>20</v>
      </c>
      <c r="B6535">
        <f>'Profilo eolico'!B6537*LCOH!$C$21</f>
        <v>53.5</v>
      </c>
      <c r="C6535">
        <f>$P$35*'Profilo fotovoltaico'!B6537</f>
        <v>147.09224375244131</v>
      </c>
      <c r="D6535">
        <f>$Q$37*'Profilo eolico'!B6537</f>
        <v>312.15296685641397</v>
      </c>
      <c r="E6535">
        <f>$P$39*'Profilo fotovoltaico'!B6537+'Approvvigionamento energia'!$Q$39*'Profilo eolico'!B6537</f>
        <v>270.88778608042082</v>
      </c>
      <c r="F6535">
        <f>$P$41*'Profilo fotovoltaico'!B6537+'Approvvigionamento energia'!$Q$41*'Profilo eolico'!B6537</f>
        <v>229.62260530442762</v>
      </c>
      <c r="G6535">
        <f>$P$43*'Profilo fotovoltaico'!B6537+'Approvvigionamento energia'!$Q$43*'Profilo eolico'!B6537</f>
        <v>188.35742452843448</v>
      </c>
      <c r="H6535">
        <f t="shared" si="204"/>
        <v>1138.4335154826958</v>
      </c>
      <c r="I6535">
        <f>IF(LCOH!$C$28=Menu!$A$1,'Approvvigionamento energia'!C6535,0)+IF(LCOH!$C$28=Menu!$A$2,'Approvvigionamento energia'!D6535,0)+IF(LCOH!$C$28=Menu!$A$3,'Approvvigionamento energia'!E6535,0)+IF(LCOH!$C$28=Menu!$A$4,'Approvvigionamento energia'!F6535,0)+IF(LCOH!$C$28=Menu!$A$5,'Approvvigionamento energia'!G6535,0)+IF(LCOH!$C$28=Menu!$A$6,'Approvvigionamento energia'!H6535,0)</f>
        <v>229.62260530442762</v>
      </c>
      <c r="J6535">
        <f>'Approvvigionamento energia'!A6535+'Approvvigionamento energia'!B6535+'Approvvigionamento energia'!I6535</f>
        <v>303.12260530442762</v>
      </c>
      <c r="K6535">
        <f>IF(MIN(LCOH!$C$18,J6535)&gt;=$P$48*LCOH!$C$18, MIN(LCOH!$C$18,J6535),0)</f>
        <v>0</v>
      </c>
      <c r="L6535">
        <f t="shared" si="205"/>
        <v>303.12260530442762</v>
      </c>
      <c r="M6535">
        <f>K6535/LCOH!$C$18</f>
        <v>0</v>
      </c>
      <c r="N6535">
        <f>K6535/LCOH!$C$34</f>
        <v>0</v>
      </c>
    </row>
    <row r="6536" spans="1:14" x14ac:dyDescent="0.35">
      <c r="A6536">
        <f>'Profilo fotovoltaico'!B6538*LCOH!$C$20</f>
        <v>159</v>
      </c>
      <c r="B6536">
        <f>'Profilo eolico'!B6538*LCOH!$C$21</f>
        <v>40.800000000000004</v>
      </c>
      <c r="C6536">
        <f>$P$35*'Profilo fotovoltaico'!B6538</f>
        <v>1169.3833378319084</v>
      </c>
      <c r="D6536">
        <f>$Q$37*'Profilo eolico'!B6538</f>
        <v>238.05310369610638</v>
      </c>
      <c r="E6536">
        <f>$P$39*'Profilo fotovoltaico'!B6538+'Approvvigionamento energia'!$Q$39*'Profilo eolico'!B6538</f>
        <v>470.88566223005688</v>
      </c>
      <c r="F6536">
        <f>$P$41*'Profilo fotovoltaico'!B6538+'Approvvigionamento energia'!$Q$41*'Profilo eolico'!B6538</f>
        <v>703.71822076400736</v>
      </c>
      <c r="G6536">
        <f>$P$43*'Profilo fotovoltaico'!B6538+'Approvvigionamento energia'!$Q$43*'Profilo eolico'!B6538</f>
        <v>936.55077929795789</v>
      </c>
      <c r="H6536">
        <f t="shared" si="204"/>
        <v>1138.4335154826958</v>
      </c>
      <c r="I6536">
        <f>IF(LCOH!$C$28=Menu!$A$1,'Approvvigionamento energia'!C6536,0)+IF(LCOH!$C$28=Menu!$A$2,'Approvvigionamento energia'!D6536,0)+IF(LCOH!$C$28=Menu!$A$3,'Approvvigionamento energia'!E6536,0)+IF(LCOH!$C$28=Menu!$A$4,'Approvvigionamento energia'!F6536,0)+IF(LCOH!$C$28=Menu!$A$5,'Approvvigionamento energia'!G6536,0)+IF(LCOH!$C$28=Menu!$A$6,'Approvvigionamento energia'!H6536,0)</f>
        <v>703.71822076400736</v>
      </c>
      <c r="J6536">
        <f>'Approvvigionamento energia'!A6536+'Approvvigionamento energia'!B6536+'Approvvigionamento energia'!I6536</f>
        <v>903.51822076400731</v>
      </c>
      <c r="K6536">
        <f>IF(MIN(LCOH!$C$18,J6536)&gt;=$P$48*LCOH!$C$18, MIN(LCOH!$C$18,J6536),0)</f>
        <v>903.51822076400731</v>
      </c>
      <c r="L6536">
        <f t="shared" si="205"/>
        <v>0</v>
      </c>
      <c r="M6536">
        <f>K6536/LCOH!$C$18</f>
        <v>0.60234548050933823</v>
      </c>
      <c r="N6536">
        <f>K6536/LCOH!$C$34</f>
        <v>17.408828916454862</v>
      </c>
    </row>
    <row r="6537" spans="1:14" x14ac:dyDescent="0.35">
      <c r="A6537">
        <f>'Profilo fotovoltaico'!B6539*LCOH!$C$20</f>
        <v>330</v>
      </c>
      <c r="B6537">
        <f>'Profilo eolico'!B6539*LCOH!$C$21</f>
        <v>30</v>
      </c>
      <c r="C6537">
        <f>$P$35*'Profilo fotovoltaico'!B6539</f>
        <v>2427.0220219152816</v>
      </c>
      <c r="D6537">
        <f>$Q$37*'Profilo eolico'!B6539</f>
        <v>175.03904683537232</v>
      </c>
      <c r="E6537">
        <f>$P$39*'Profilo fotovoltaico'!B6539+'Approvvigionamento energia'!$Q$39*'Profilo eolico'!B6539</f>
        <v>738.0347906053496</v>
      </c>
      <c r="F6537">
        <f>$P$41*'Profilo fotovoltaico'!B6539+'Approvvigionamento energia'!$Q$41*'Profilo eolico'!B6539</f>
        <v>1301.0305343753269</v>
      </c>
      <c r="G6537">
        <f>$P$43*'Profilo fotovoltaico'!B6539+'Approvvigionamento energia'!$Q$43*'Profilo eolico'!B6539</f>
        <v>1864.0262781453043</v>
      </c>
      <c r="H6537">
        <f t="shared" si="204"/>
        <v>1138.4335154826958</v>
      </c>
      <c r="I6537">
        <f>IF(LCOH!$C$28=Menu!$A$1,'Approvvigionamento energia'!C6537,0)+IF(LCOH!$C$28=Menu!$A$2,'Approvvigionamento energia'!D6537,0)+IF(LCOH!$C$28=Menu!$A$3,'Approvvigionamento energia'!E6537,0)+IF(LCOH!$C$28=Menu!$A$4,'Approvvigionamento energia'!F6537,0)+IF(LCOH!$C$28=Menu!$A$5,'Approvvigionamento energia'!G6537,0)+IF(LCOH!$C$28=Menu!$A$6,'Approvvigionamento energia'!H6537,0)</f>
        <v>1301.0305343753269</v>
      </c>
      <c r="J6537">
        <f>'Approvvigionamento energia'!A6537+'Approvvigionamento energia'!B6537+'Approvvigionamento energia'!I6537</f>
        <v>1661.0305343753269</v>
      </c>
      <c r="K6537">
        <f>IF(MIN(LCOH!$C$18,J6537)&gt;=$P$48*LCOH!$C$18, MIN(LCOH!$C$18,J6537),0)</f>
        <v>1500</v>
      </c>
      <c r="L6537">
        <f t="shared" si="205"/>
        <v>161.03053437532685</v>
      </c>
      <c r="M6537">
        <f>K6537/LCOH!$C$18</f>
        <v>1</v>
      </c>
      <c r="N6537">
        <f>K6537/LCOH!$C$34</f>
        <v>28.901734104046245</v>
      </c>
    </row>
    <row r="6538" spans="1:14" x14ac:dyDescent="0.35">
      <c r="A6538">
        <f>'Profilo fotovoltaico'!B6540*LCOH!$C$20</f>
        <v>471</v>
      </c>
      <c r="B6538">
        <f>'Profilo eolico'!B6540*LCOH!$C$21</f>
        <v>23.400000000000002</v>
      </c>
      <c r="C6538">
        <f>$P$35*'Profilo fotovoltaico'!B6540</f>
        <v>3464.0223403699924</v>
      </c>
      <c r="D6538">
        <f>$Q$37*'Profilo eolico'!B6540</f>
        <v>136.53045653159043</v>
      </c>
      <c r="E6538">
        <f>$P$39*'Profilo fotovoltaico'!B6540+'Approvvigionamento energia'!$Q$39*'Profilo eolico'!B6540</f>
        <v>968.40342749119088</v>
      </c>
      <c r="F6538">
        <f>$P$41*'Profilo fotovoltaico'!B6540+'Approvvigionamento energia'!$Q$41*'Profilo eolico'!B6540</f>
        <v>1800.2763984507915</v>
      </c>
      <c r="G6538">
        <f>$P$43*'Profilo fotovoltaico'!B6540+'Approvvigionamento energia'!$Q$43*'Profilo eolico'!B6540</f>
        <v>2632.149369410392</v>
      </c>
      <c r="H6538">
        <f t="shared" si="204"/>
        <v>1138.4335154826958</v>
      </c>
      <c r="I6538">
        <f>IF(LCOH!$C$28=Menu!$A$1,'Approvvigionamento energia'!C6538,0)+IF(LCOH!$C$28=Menu!$A$2,'Approvvigionamento energia'!D6538,0)+IF(LCOH!$C$28=Menu!$A$3,'Approvvigionamento energia'!E6538,0)+IF(LCOH!$C$28=Menu!$A$4,'Approvvigionamento energia'!F6538,0)+IF(LCOH!$C$28=Menu!$A$5,'Approvvigionamento energia'!G6538,0)+IF(LCOH!$C$28=Menu!$A$6,'Approvvigionamento energia'!H6538,0)</f>
        <v>1800.2763984507915</v>
      </c>
      <c r="J6538">
        <f>'Approvvigionamento energia'!A6538+'Approvvigionamento energia'!B6538+'Approvvigionamento energia'!I6538</f>
        <v>2294.6763984507916</v>
      </c>
      <c r="K6538">
        <f>IF(MIN(LCOH!$C$18,J6538)&gt;=$P$48*LCOH!$C$18, MIN(LCOH!$C$18,J6538),0)</f>
        <v>1500</v>
      </c>
      <c r="L6538">
        <f t="shared" si="205"/>
        <v>794.67639845079157</v>
      </c>
      <c r="M6538">
        <f>K6538/LCOH!$C$18</f>
        <v>1</v>
      </c>
      <c r="N6538">
        <f>K6538/LCOH!$C$34</f>
        <v>28.901734104046245</v>
      </c>
    </row>
    <row r="6539" spans="1:14" x14ac:dyDescent="0.35">
      <c r="A6539">
        <f>'Profilo fotovoltaico'!B6541*LCOH!$C$20</f>
        <v>569</v>
      </c>
      <c r="B6539">
        <f>'Profilo eolico'!B6541*LCOH!$C$21</f>
        <v>19.7</v>
      </c>
      <c r="C6539">
        <f>$P$35*'Profilo fotovoltaico'!B6541</f>
        <v>4184.7743347569549</v>
      </c>
      <c r="D6539">
        <f>$Q$37*'Profilo eolico'!B6541</f>
        <v>114.94230742189448</v>
      </c>
      <c r="E6539">
        <f>$P$39*'Profilo fotovoltaico'!B6541+'Approvvigionamento energia'!$Q$39*'Profilo eolico'!B6541</f>
        <v>1132.4003142556596</v>
      </c>
      <c r="F6539">
        <f>$P$41*'Profilo fotovoltaico'!B6541+'Approvvigionamento energia'!$Q$41*'Profilo eolico'!B6541</f>
        <v>2149.8583210894249</v>
      </c>
      <c r="G6539">
        <f>$P$43*'Profilo fotovoltaico'!B6541+'Approvvigionamento energia'!$Q$43*'Profilo eolico'!B6541</f>
        <v>3167.3163279231894</v>
      </c>
      <c r="H6539">
        <f t="shared" si="204"/>
        <v>1138.4335154826958</v>
      </c>
      <c r="I6539">
        <f>IF(LCOH!$C$28=Menu!$A$1,'Approvvigionamento energia'!C6539,0)+IF(LCOH!$C$28=Menu!$A$2,'Approvvigionamento energia'!D6539,0)+IF(LCOH!$C$28=Menu!$A$3,'Approvvigionamento energia'!E6539,0)+IF(LCOH!$C$28=Menu!$A$4,'Approvvigionamento energia'!F6539,0)+IF(LCOH!$C$28=Menu!$A$5,'Approvvigionamento energia'!G6539,0)+IF(LCOH!$C$28=Menu!$A$6,'Approvvigionamento energia'!H6539,0)</f>
        <v>2149.8583210894249</v>
      </c>
      <c r="J6539">
        <f>'Approvvigionamento energia'!A6539+'Approvvigionamento energia'!B6539+'Approvvigionamento energia'!I6539</f>
        <v>2738.5583210894247</v>
      </c>
      <c r="K6539">
        <f>IF(MIN(LCOH!$C$18,J6539)&gt;=$P$48*LCOH!$C$18, MIN(LCOH!$C$18,J6539),0)</f>
        <v>1500</v>
      </c>
      <c r="L6539">
        <f t="shared" si="205"/>
        <v>1238.5583210894247</v>
      </c>
      <c r="M6539">
        <f>K6539/LCOH!$C$18</f>
        <v>1</v>
      </c>
      <c r="N6539">
        <f>K6539/LCOH!$C$34</f>
        <v>28.901734104046245</v>
      </c>
    </row>
    <row r="6540" spans="1:14" x14ac:dyDescent="0.35">
      <c r="A6540">
        <f>'Profilo fotovoltaico'!B6542*LCOH!$C$20</f>
        <v>621</v>
      </c>
      <c r="B6540">
        <f>'Profilo eolico'!B6542*LCOH!$C$21</f>
        <v>18.599999999999998</v>
      </c>
      <c r="C6540">
        <f>$P$35*'Profilo fotovoltaico'!B6542</f>
        <v>4567.214168513302</v>
      </c>
      <c r="D6540">
        <f>$Q$37*'Profilo eolico'!B6542</f>
        <v>108.52420903793083</v>
      </c>
      <c r="E6540">
        <f>$P$39*'Profilo fotovoltaico'!B6542+'Approvvigionamento energia'!$Q$39*'Profilo eolico'!B6542</f>
        <v>1223.1966989067737</v>
      </c>
      <c r="F6540">
        <f>$P$41*'Profilo fotovoltaico'!B6542+'Approvvigionamento energia'!$Q$41*'Profilo eolico'!B6542</f>
        <v>2337.8691887756163</v>
      </c>
      <c r="G6540">
        <f>$P$43*'Profilo fotovoltaico'!B6542+'Approvvigionamento energia'!$Q$43*'Profilo eolico'!B6542</f>
        <v>3452.5416786444594</v>
      </c>
      <c r="H6540">
        <f t="shared" si="204"/>
        <v>1138.4335154826958</v>
      </c>
      <c r="I6540">
        <f>IF(LCOH!$C$28=Menu!$A$1,'Approvvigionamento energia'!C6540,0)+IF(LCOH!$C$28=Menu!$A$2,'Approvvigionamento energia'!D6540,0)+IF(LCOH!$C$28=Menu!$A$3,'Approvvigionamento energia'!E6540,0)+IF(LCOH!$C$28=Menu!$A$4,'Approvvigionamento energia'!F6540,0)+IF(LCOH!$C$28=Menu!$A$5,'Approvvigionamento energia'!G6540,0)+IF(LCOH!$C$28=Menu!$A$6,'Approvvigionamento energia'!H6540,0)</f>
        <v>2337.8691887756163</v>
      </c>
      <c r="J6540">
        <f>'Approvvigionamento energia'!A6540+'Approvvigionamento energia'!B6540+'Approvvigionamento energia'!I6540</f>
        <v>2977.4691887756162</v>
      </c>
      <c r="K6540">
        <f>IF(MIN(LCOH!$C$18,J6540)&gt;=$P$48*LCOH!$C$18, MIN(LCOH!$C$18,J6540),0)</f>
        <v>1500</v>
      </c>
      <c r="L6540">
        <f t="shared" si="205"/>
        <v>1477.4691887756162</v>
      </c>
      <c r="M6540">
        <f>K6540/LCOH!$C$18</f>
        <v>1</v>
      </c>
      <c r="N6540">
        <f>K6540/LCOH!$C$34</f>
        <v>28.901734104046245</v>
      </c>
    </row>
    <row r="6541" spans="1:14" x14ac:dyDescent="0.35">
      <c r="A6541">
        <f>'Profilo fotovoltaico'!B6543*LCOH!$C$20</f>
        <v>627</v>
      </c>
      <c r="B6541">
        <f>'Profilo eolico'!B6543*LCOH!$C$21</f>
        <v>18.5</v>
      </c>
      <c r="C6541">
        <f>$P$35*'Profilo fotovoltaico'!B6543</f>
        <v>4611.341841639035</v>
      </c>
      <c r="D6541">
        <f>$Q$37*'Profilo eolico'!B6543</f>
        <v>107.9407455484796</v>
      </c>
      <c r="E6541">
        <f>$P$39*'Profilo fotovoltaico'!B6543+'Approvvigionamento energia'!$Q$39*'Profilo eolico'!B6543</f>
        <v>1233.7910195711183</v>
      </c>
      <c r="F6541">
        <f>$P$41*'Profilo fotovoltaico'!B6543+'Approvvigionamento energia'!$Q$41*'Profilo eolico'!B6543</f>
        <v>2359.6412935937574</v>
      </c>
      <c r="G6541">
        <f>$P$43*'Profilo fotovoltaico'!B6543+'Approvvigionamento energia'!$Q$43*'Profilo eolico'!B6543</f>
        <v>3485.491567616396</v>
      </c>
      <c r="H6541">
        <f t="shared" si="204"/>
        <v>1138.4335154826958</v>
      </c>
      <c r="I6541">
        <f>IF(LCOH!$C$28=Menu!$A$1,'Approvvigionamento energia'!C6541,0)+IF(LCOH!$C$28=Menu!$A$2,'Approvvigionamento energia'!D6541,0)+IF(LCOH!$C$28=Menu!$A$3,'Approvvigionamento energia'!E6541,0)+IF(LCOH!$C$28=Menu!$A$4,'Approvvigionamento energia'!F6541,0)+IF(LCOH!$C$28=Menu!$A$5,'Approvvigionamento energia'!G6541,0)+IF(LCOH!$C$28=Menu!$A$6,'Approvvigionamento energia'!H6541,0)</f>
        <v>2359.6412935937574</v>
      </c>
      <c r="J6541">
        <f>'Approvvigionamento energia'!A6541+'Approvvigionamento energia'!B6541+'Approvvigionamento energia'!I6541</f>
        <v>3005.1412935937574</v>
      </c>
      <c r="K6541">
        <f>IF(MIN(LCOH!$C$18,J6541)&gt;=$P$48*LCOH!$C$18, MIN(LCOH!$C$18,J6541),0)</f>
        <v>1500</v>
      </c>
      <c r="L6541">
        <f t="shared" si="205"/>
        <v>1505.1412935937574</v>
      </c>
      <c r="M6541">
        <f>K6541/LCOH!$C$18</f>
        <v>1</v>
      </c>
      <c r="N6541">
        <f>K6541/LCOH!$C$34</f>
        <v>28.901734104046245</v>
      </c>
    </row>
    <row r="6542" spans="1:14" x14ac:dyDescent="0.35">
      <c r="A6542">
        <f>'Profilo fotovoltaico'!B6544*LCOH!$C$20</f>
        <v>586</v>
      </c>
      <c r="B6542">
        <f>'Profilo eolico'!B6544*LCOH!$C$21</f>
        <v>19.2</v>
      </c>
      <c r="C6542">
        <f>$P$35*'Profilo fotovoltaico'!B6544</f>
        <v>4309.8027419465297</v>
      </c>
      <c r="D6542">
        <f>$Q$37*'Profilo eolico'!B6544</f>
        <v>112.02498997463827</v>
      </c>
      <c r="E6542">
        <f>$P$39*'Profilo fotovoltaico'!B6544+'Approvvigionamento energia'!$Q$39*'Profilo eolico'!B6544</f>
        <v>1161.4694279676112</v>
      </c>
      <c r="F6542">
        <f>$P$41*'Profilo fotovoltaico'!B6544+'Approvvigionamento energia'!$Q$41*'Profilo eolico'!B6544</f>
        <v>2210.9138659605842</v>
      </c>
      <c r="G6542">
        <f>$P$43*'Profilo fotovoltaico'!B6544+'Approvvigionamento energia'!$Q$43*'Profilo eolico'!B6544</f>
        <v>3260.358303953557</v>
      </c>
      <c r="H6542">
        <f t="shared" si="204"/>
        <v>1138.4335154826958</v>
      </c>
      <c r="I6542">
        <f>IF(LCOH!$C$28=Menu!$A$1,'Approvvigionamento energia'!C6542,0)+IF(LCOH!$C$28=Menu!$A$2,'Approvvigionamento energia'!D6542,0)+IF(LCOH!$C$28=Menu!$A$3,'Approvvigionamento energia'!E6542,0)+IF(LCOH!$C$28=Menu!$A$4,'Approvvigionamento energia'!F6542,0)+IF(LCOH!$C$28=Menu!$A$5,'Approvvigionamento energia'!G6542,0)+IF(LCOH!$C$28=Menu!$A$6,'Approvvigionamento energia'!H6542,0)</f>
        <v>2210.9138659605842</v>
      </c>
      <c r="J6542">
        <f>'Approvvigionamento energia'!A6542+'Approvvigionamento energia'!B6542+'Approvvigionamento energia'!I6542</f>
        <v>2816.113865960584</v>
      </c>
      <c r="K6542">
        <f>IF(MIN(LCOH!$C$18,J6542)&gt;=$P$48*LCOH!$C$18, MIN(LCOH!$C$18,J6542),0)</f>
        <v>1500</v>
      </c>
      <c r="L6542">
        <f t="shared" si="205"/>
        <v>1316.113865960584</v>
      </c>
      <c r="M6542">
        <f>K6542/LCOH!$C$18</f>
        <v>1</v>
      </c>
      <c r="N6542">
        <f>K6542/LCOH!$C$34</f>
        <v>28.901734104046245</v>
      </c>
    </row>
    <row r="6543" spans="1:14" x14ac:dyDescent="0.35">
      <c r="A6543">
        <f>'Profilo fotovoltaico'!B6545*LCOH!$C$20</f>
        <v>502</v>
      </c>
      <c r="B6543">
        <f>'Profilo eolico'!B6545*LCOH!$C$21</f>
        <v>20.6</v>
      </c>
      <c r="C6543">
        <f>$P$35*'Profilo fotovoltaico'!B6545</f>
        <v>3692.0153181862765</v>
      </c>
      <c r="D6543">
        <f>$Q$37*'Profilo eolico'!B6545</f>
        <v>120.19347882695567</v>
      </c>
      <c r="E6543">
        <f>$P$39*'Profilo fotovoltaico'!B6545+'Approvvigionamento energia'!$Q$39*'Profilo eolico'!B6545</f>
        <v>1013.1489386667859</v>
      </c>
      <c r="F6543">
        <f>$P$41*'Profilo fotovoltaico'!B6545+'Approvvigionamento energia'!$Q$41*'Profilo eolico'!B6545</f>
        <v>1906.104398506616</v>
      </c>
      <c r="G6543">
        <f>$P$43*'Profilo fotovoltaico'!B6545+'Approvvigionamento energia'!$Q$43*'Profilo eolico'!B6545</f>
        <v>2799.0598583464466</v>
      </c>
      <c r="H6543">
        <f t="shared" si="204"/>
        <v>1138.4335154826958</v>
      </c>
      <c r="I6543">
        <f>IF(LCOH!$C$28=Menu!$A$1,'Approvvigionamento energia'!C6543,0)+IF(LCOH!$C$28=Menu!$A$2,'Approvvigionamento energia'!D6543,0)+IF(LCOH!$C$28=Menu!$A$3,'Approvvigionamento energia'!E6543,0)+IF(LCOH!$C$28=Menu!$A$4,'Approvvigionamento energia'!F6543,0)+IF(LCOH!$C$28=Menu!$A$5,'Approvvigionamento energia'!G6543,0)+IF(LCOH!$C$28=Menu!$A$6,'Approvvigionamento energia'!H6543,0)</f>
        <v>1906.104398506616</v>
      </c>
      <c r="J6543">
        <f>'Approvvigionamento energia'!A6543+'Approvvigionamento energia'!B6543+'Approvvigionamento energia'!I6543</f>
        <v>2428.7043985066161</v>
      </c>
      <c r="K6543">
        <f>IF(MIN(LCOH!$C$18,J6543)&gt;=$P$48*LCOH!$C$18, MIN(LCOH!$C$18,J6543),0)</f>
        <v>1500</v>
      </c>
      <c r="L6543">
        <f t="shared" si="205"/>
        <v>928.70439850661614</v>
      </c>
      <c r="M6543">
        <f>K6543/LCOH!$C$18</f>
        <v>1</v>
      </c>
      <c r="N6543">
        <f>K6543/LCOH!$C$34</f>
        <v>28.901734104046245</v>
      </c>
    </row>
    <row r="6544" spans="1:14" x14ac:dyDescent="0.35">
      <c r="A6544">
        <f>'Profilo fotovoltaico'!B6546*LCOH!$C$20</f>
        <v>376</v>
      </c>
      <c r="B6544">
        <f>'Profilo eolico'!B6546*LCOH!$C$21</f>
        <v>24.8</v>
      </c>
      <c r="C6544">
        <f>$P$35*'Profilo fotovoltaico'!B6546</f>
        <v>2765.3341825458965</v>
      </c>
      <c r="D6544">
        <f>$Q$37*'Profilo eolico'!B6546</f>
        <v>144.69894538390778</v>
      </c>
      <c r="E6544">
        <f>$P$39*'Profilo fotovoltaico'!B6546+'Approvvigionamento energia'!$Q$39*'Profilo eolico'!B6546</f>
        <v>799.85775467440499</v>
      </c>
      <c r="F6544">
        <f>$P$41*'Profilo fotovoltaico'!B6546+'Approvvigionamento energia'!$Q$41*'Profilo eolico'!B6546</f>
        <v>1455.0165639649022</v>
      </c>
      <c r="G6544">
        <f>$P$43*'Profilo fotovoltaico'!B6546+'Approvvigionamento energia'!$Q$43*'Profilo eolico'!B6546</f>
        <v>2110.1753732553993</v>
      </c>
      <c r="H6544">
        <f t="shared" si="204"/>
        <v>1138.4335154826958</v>
      </c>
      <c r="I6544">
        <f>IF(LCOH!$C$28=Menu!$A$1,'Approvvigionamento energia'!C6544,0)+IF(LCOH!$C$28=Menu!$A$2,'Approvvigionamento energia'!D6544,0)+IF(LCOH!$C$28=Menu!$A$3,'Approvvigionamento energia'!E6544,0)+IF(LCOH!$C$28=Menu!$A$4,'Approvvigionamento energia'!F6544,0)+IF(LCOH!$C$28=Menu!$A$5,'Approvvigionamento energia'!G6544,0)+IF(LCOH!$C$28=Menu!$A$6,'Approvvigionamento energia'!H6544,0)</f>
        <v>1455.0165639649022</v>
      </c>
      <c r="J6544">
        <f>'Approvvigionamento energia'!A6544+'Approvvigionamento energia'!B6544+'Approvvigionamento energia'!I6544</f>
        <v>1855.8165639649021</v>
      </c>
      <c r="K6544">
        <f>IF(MIN(LCOH!$C$18,J6544)&gt;=$P$48*LCOH!$C$18, MIN(LCOH!$C$18,J6544),0)</f>
        <v>1500</v>
      </c>
      <c r="L6544">
        <f t="shared" si="205"/>
        <v>355.81656396490212</v>
      </c>
      <c r="M6544">
        <f>K6544/LCOH!$C$18</f>
        <v>1</v>
      </c>
      <c r="N6544">
        <f>K6544/LCOH!$C$34</f>
        <v>28.901734104046245</v>
      </c>
    </row>
    <row r="6545" spans="1:14" x14ac:dyDescent="0.35">
      <c r="A6545">
        <f>'Profilo fotovoltaico'!B6547*LCOH!$C$20</f>
        <v>221</v>
      </c>
      <c r="B6545">
        <f>'Profilo eolico'!B6547*LCOH!$C$21</f>
        <v>29.9</v>
      </c>
      <c r="C6545">
        <f>$P$35*'Profilo fotovoltaico'!B6547</f>
        <v>1625.3692934644764</v>
      </c>
      <c r="D6545">
        <f>$Q$37*'Profilo eolico'!B6547</f>
        <v>174.45558334592107</v>
      </c>
      <c r="E6545">
        <f>$P$39*'Profilo fotovoltaico'!B6547+'Approvvigionamento energia'!$Q$39*'Profilo eolico'!B6547</f>
        <v>537.18401087555992</v>
      </c>
      <c r="F6545">
        <f>$P$41*'Profilo fotovoltaico'!B6547+'Approvvigionamento energia'!$Q$41*'Profilo eolico'!B6547</f>
        <v>899.91243840519871</v>
      </c>
      <c r="G6545">
        <f>$P$43*'Profilo fotovoltaico'!B6547+'Approvvigionamento energia'!$Q$43*'Profilo eolico'!B6547</f>
        <v>1262.6408659348376</v>
      </c>
      <c r="H6545">
        <f t="shared" si="204"/>
        <v>1138.4335154826958</v>
      </c>
      <c r="I6545">
        <f>IF(LCOH!$C$28=Menu!$A$1,'Approvvigionamento energia'!C6545,0)+IF(LCOH!$C$28=Menu!$A$2,'Approvvigionamento energia'!D6545,0)+IF(LCOH!$C$28=Menu!$A$3,'Approvvigionamento energia'!E6545,0)+IF(LCOH!$C$28=Menu!$A$4,'Approvvigionamento energia'!F6545,0)+IF(LCOH!$C$28=Menu!$A$5,'Approvvigionamento energia'!G6545,0)+IF(LCOH!$C$28=Menu!$A$6,'Approvvigionamento energia'!H6545,0)</f>
        <v>899.91243840519871</v>
      </c>
      <c r="J6545">
        <f>'Approvvigionamento energia'!A6545+'Approvvigionamento energia'!B6545+'Approvvigionamento energia'!I6545</f>
        <v>1150.8124384051987</v>
      </c>
      <c r="K6545">
        <f>IF(MIN(LCOH!$C$18,J6545)&gt;=$P$48*LCOH!$C$18, MIN(LCOH!$C$18,J6545),0)</f>
        <v>1150.8124384051987</v>
      </c>
      <c r="L6545">
        <f t="shared" si="205"/>
        <v>0</v>
      </c>
      <c r="M6545">
        <f>K6545/LCOH!$C$18</f>
        <v>0.76720829227013243</v>
      </c>
      <c r="N6545">
        <f>K6545/LCOH!$C$34</f>
        <v>22.173650065610765</v>
      </c>
    </row>
    <row r="6546" spans="1:14" x14ac:dyDescent="0.35">
      <c r="A6546">
        <f>'Profilo fotovoltaico'!B6548*LCOH!$C$20</f>
        <v>66</v>
      </c>
      <c r="B6546">
        <f>'Profilo eolico'!B6548*LCOH!$C$21</f>
        <v>40.200000000000003</v>
      </c>
      <c r="C6546">
        <f>$P$35*'Profilo fotovoltaico'!B6548</f>
        <v>485.40440438305632</v>
      </c>
      <c r="D6546">
        <f>$Q$37*'Profilo eolico'!B6548</f>
        <v>234.55232275939892</v>
      </c>
      <c r="E6546">
        <f>$P$39*'Profilo fotovoltaico'!B6548+'Approvvigionamento energia'!$Q$39*'Profilo eolico'!B6548</f>
        <v>297.26534316531325</v>
      </c>
      <c r="F6546">
        <f>$P$41*'Profilo fotovoltaico'!B6548+'Approvvigionamento energia'!$Q$41*'Profilo eolico'!B6548</f>
        <v>359.97836357122765</v>
      </c>
      <c r="G6546">
        <f>$P$43*'Profilo fotovoltaico'!B6548+'Approvvigionamento energia'!$Q$43*'Profilo eolico'!B6548</f>
        <v>422.69138397714198</v>
      </c>
      <c r="H6546">
        <f t="shared" si="204"/>
        <v>1138.4335154826958</v>
      </c>
      <c r="I6546">
        <f>IF(LCOH!$C$28=Menu!$A$1,'Approvvigionamento energia'!C6546,0)+IF(LCOH!$C$28=Menu!$A$2,'Approvvigionamento energia'!D6546,0)+IF(LCOH!$C$28=Menu!$A$3,'Approvvigionamento energia'!E6546,0)+IF(LCOH!$C$28=Menu!$A$4,'Approvvigionamento energia'!F6546,0)+IF(LCOH!$C$28=Menu!$A$5,'Approvvigionamento energia'!G6546,0)+IF(LCOH!$C$28=Menu!$A$6,'Approvvigionamento energia'!H6546,0)</f>
        <v>359.97836357122765</v>
      </c>
      <c r="J6546">
        <f>'Approvvigionamento energia'!A6546+'Approvvigionamento energia'!B6546+'Approvvigionamento energia'!I6546</f>
        <v>466.17836357122764</v>
      </c>
      <c r="K6546">
        <f>IF(MIN(LCOH!$C$18,J6546)&gt;=$P$48*LCOH!$C$18, MIN(LCOH!$C$18,J6546),0)</f>
        <v>466.17836357122764</v>
      </c>
      <c r="L6546">
        <f t="shared" si="205"/>
        <v>0</v>
      </c>
      <c r="M6546">
        <f>K6546/LCOH!$C$18</f>
        <v>0.31078557571415177</v>
      </c>
      <c r="N6546">
        <f>K6546/LCOH!$C$34</f>
        <v>8.982242072663345</v>
      </c>
    </row>
    <row r="6547" spans="1:14" x14ac:dyDescent="0.35">
      <c r="A6547">
        <f>'Profilo fotovoltaico'!B6549*LCOH!$C$20</f>
        <v>0</v>
      </c>
      <c r="B6547">
        <f>'Profilo eolico'!B6549*LCOH!$C$21</f>
        <v>44</v>
      </c>
      <c r="C6547">
        <f>$P$35*'Profilo fotovoltaico'!B6549</f>
        <v>0</v>
      </c>
      <c r="D6547">
        <f>$Q$37*'Profilo eolico'!B6549</f>
        <v>256.72393535854604</v>
      </c>
      <c r="E6547">
        <f>$P$39*'Profilo fotovoltaico'!B6549+'Approvvigionamento energia'!$Q$39*'Profilo eolico'!B6549</f>
        <v>192.54295151890955</v>
      </c>
      <c r="F6547">
        <f>$P$41*'Profilo fotovoltaico'!B6549+'Approvvigionamento energia'!$Q$41*'Profilo eolico'!B6549</f>
        <v>128.36196767927302</v>
      </c>
      <c r="G6547">
        <f>$P$43*'Profilo fotovoltaico'!B6549+'Approvvigionamento energia'!$Q$43*'Profilo eolico'!B6549</f>
        <v>64.180983839636511</v>
      </c>
      <c r="H6547">
        <f t="shared" si="204"/>
        <v>1138.4335154826958</v>
      </c>
      <c r="I6547">
        <f>IF(LCOH!$C$28=Menu!$A$1,'Approvvigionamento energia'!C6547,0)+IF(LCOH!$C$28=Menu!$A$2,'Approvvigionamento energia'!D6547,0)+IF(LCOH!$C$28=Menu!$A$3,'Approvvigionamento energia'!E6547,0)+IF(LCOH!$C$28=Menu!$A$4,'Approvvigionamento energia'!F6547,0)+IF(LCOH!$C$28=Menu!$A$5,'Approvvigionamento energia'!G6547,0)+IF(LCOH!$C$28=Menu!$A$6,'Approvvigionamento energia'!H6547,0)</f>
        <v>128.36196767927302</v>
      </c>
      <c r="J6547">
        <f>'Approvvigionamento energia'!A6547+'Approvvigionamento energia'!B6547+'Approvvigionamento energia'!I6547</f>
        <v>172.36196767927302</v>
      </c>
      <c r="K6547">
        <f>IF(MIN(LCOH!$C$18,J6547)&gt;=$P$48*LCOH!$C$18, MIN(LCOH!$C$18,J6547),0)</f>
        <v>0</v>
      </c>
      <c r="L6547">
        <f t="shared" si="205"/>
        <v>172.36196767927302</v>
      </c>
      <c r="M6547">
        <f>K6547/LCOH!$C$18</f>
        <v>0</v>
      </c>
      <c r="N6547">
        <f>K6547/LCOH!$C$34</f>
        <v>0</v>
      </c>
    </row>
    <row r="6548" spans="1:14" x14ac:dyDescent="0.35">
      <c r="A6548">
        <f>'Profilo fotovoltaico'!B6550*LCOH!$C$20</f>
        <v>0</v>
      </c>
      <c r="B6548">
        <f>'Profilo eolico'!B6550*LCOH!$C$21</f>
        <v>38</v>
      </c>
      <c r="C6548">
        <f>$P$35*'Profilo fotovoltaico'!B6550</f>
        <v>0</v>
      </c>
      <c r="D6548">
        <f>$Q$37*'Profilo eolico'!B6550</f>
        <v>221.71612599147161</v>
      </c>
      <c r="E6548">
        <f>$P$39*'Profilo fotovoltaico'!B6550+'Approvvigionamento energia'!$Q$39*'Profilo eolico'!B6550</f>
        <v>166.28709449360369</v>
      </c>
      <c r="F6548">
        <f>$P$41*'Profilo fotovoltaico'!B6550+'Approvvigionamento energia'!$Q$41*'Profilo eolico'!B6550</f>
        <v>110.85806299573581</v>
      </c>
      <c r="G6548">
        <f>$P$43*'Profilo fotovoltaico'!B6550+'Approvvigionamento energia'!$Q$43*'Profilo eolico'!B6550</f>
        <v>55.429031497867904</v>
      </c>
      <c r="H6548">
        <f t="shared" si="204"/>
        <v>1138.4335154826958</v>
      </c>
      <c r="I6548">
        <f>IF(LCOH!$C$28=Menu!$A$1,'Approvvigionamento energia'!C6548,0)+IF(LCOH!$C$28=Menu!$A$2,'Approvvigionamento energia'!D6548,0)+IF(LCOH!$C$28=Menu!$A$3,'Approvvigionamento energia'!E6548,0)+IF(LCOH!$C$28=Menu!$A$4,'Approvvigionamento energia'!F6548,0)+IF(LCOH!$C$28=Menu!$A$5,'Approvvigionamento energia'!G6548,0)+IF(LCOH!$C$28=Menu!$A$6,'Approvvigionamento energia'!H6548,0)</f>
        <v>110.85806299573581</v>
      </c>
      <c r="J6548">
        <f>'Approvvigionamento energia'!A6548+'Approvvigionamento energia'!B6548+'Approvvigionamento energia'!I6548</f>
        <v>148.85806299573579</v>
      </c>
      <c r="K6548">
        <f>IF(MIN(LCOH!$C$18,J6548)&gt;=$P$48*LCOH!$C$18, MIN(LCOH!$C$18,J6548),0)</f>
        <v>0</v>
      </c>
      <c r="L6548">
        <f t="shared" si="205"/>
        <v>148.85806299573579</v>
      </c>
      <c r="M6548">
        <f>K6548/LCOH!$C$18</f>
        <v>0</v>
      </c>
      <c r="N6548">
        <f>K6548/LCOH!$C$34</f>
        <v>0</v>
      </c>
    </row>
    <row r="6549" spans="1:14" x14ac:dyDescent="0.35">
      <c r="A6549">
        <f>'Profilo fotovoltaico'!B6551*LCOH!$C$20</f>
        <v>0</v>
      </c>
      <c r="B6549">
        <f>'Profilo eolico'!B6551*LCOH!$C$21</f>
        <v>36.1</v>
      </c>
      <c r="C6549">
        <f>$P$35*'Profilo fotovoltaico'!B6551</f>
        <v>0</v>
      </c>
      <c r="D6549">
        <f>$Q$37*'Profilo eolico'!B6551</f>
        <v>210.63031969189802</v>
      </c>
      <c r="E6549">
        <f>$P$39*'Profilo fotovoltaico'!B6551+'Approvvigionamento energia'!$Q$39*'Profilo eolico'!B6551</f>
        <v>157.97273976892353</v>
      </c>
      <c r="F6549">
        <f>$P$41*'Profilo fotovoltaico'!B6551+'Approvvigionamento energia'!$Q$41*'Profilo eolico'!B6551</f>
        <v>105.31515984594901</v>
      </c>
      <c r="G6549">
        <f>$P$43*'Profilo fotovoltaico'!B6551+'Approvvigionamento energia'!$Q$43*'Profilo eolico'!B6551</f>
        <v>52.657579922974506</v>
      </c>
      <c r="H6549">
        <f t="shared" si="204"/>
        <v>1138.4335154826958</v>
      </c>
      <c r="I6549">
        <f>IF(LCOH!$C$28=Menu!$A$1,'Approvvigionamento energia'!C6549,0)+IF(LCOH!$C$28=Menu!$A$2,'Approvvigionamento energia'!D6549,0)+IF(LCOH!$C$28=Menu!$A$3,'Approvvigionamento energia'!E6549,0)+IF(LCOH!$C$28=Menu!$A$4,'Approvvigionamento energia'!F6549,0)+IF(LCOH!$C$28=Menu!$A$5,'Approvvigionamento energia'!G6549,0)+IF(LCOH!$C$28=Menu!$A$6,'Approvvigionamento energia'!H6549,0)</f>
        <v>105.31515984594901</v>
      </c>
      <c r="J6549">
        <f>'Approvvigionamento energia'!A6549+'Approvvigionamento energia'!B6549+'Approvvigionamento energia'!I6549</f>
        <v>141.41515984594901</v>
      </c>
      <c r="K6549">
        <f>IF(MIN(LCOH!$C$18,J6549)&gt;=$P$48*LCOH!$C$18, MIN(LCOH!$C$18,J6549),0)</f>
        <v>0</v>
      </c>
      <c r="L6549">
        <f t="shared" si="205"/>
        <v>141.41515984594901</v>
      </c>
      <c r="M6549">
        <f>K6549/LCOH!$C$18</f>
        <v>0</v>
      </c>
      <c r="N6549">
        <f>K6549/LCOH!$C$34</f>
        <v>0</v>
      </c>
    </row>
    <row r="6550" spans="1:14" x14ac:dyDescent="0.35">
      <c r="A6550">
        <f>'Profilo fotovoltaico'!B6552*LCOH!$C$20</f>
        <v>0</v>
      </c>
      <c r="B6550">
        <f>'Profilo eolico'!B6552*LCOH!$C$21</f>
        <v>40.300000000000004</v>
      </c>
      <c r="C6550">
        <f>$P$35*'Profilo fotovoltaico'!B6552</f>
        <v>0</v>
      </c>
      <c r="D6550">
        <f>$Q$37*'Profilo eolico'!B6552</f>
        <v>235.13578624885017</v>
      </c>
      <c r="E6550">
        <f>$P$39*'Profilo fotovoltaico'!B6552+'Approvvigionamento energia'!$Q$39*'Profilo eolico'!B6552</f>
        <v>176.35183968663762</v>
      </c>
      <c r="F6550">
        <f>$P$41*'Profilo fotovoltaico'!B6552+'Approvvigionamento energia'!$Q$41*'Profilo eolico'!B6552</f>
        <v>117.56789312442508</v>
      </c>
      <c r="G6550">
        <f>$P$43*'Profilo fotovoltaico'!B6552+'Approvvigionamento energia'!$Q$43*'Profilo eolico'!B6552</f>
        <v>58.783946562212542</v>
      </c>
      <c r="H6550">
        <f t="shared" si="204"/>
        <v>1138.4335154826958</v>
      </c>
      <c r="I6550">
        <f>IF(LCOH!$C$28=Menu!$A$1,'Approvvigionamento energia'!C6550,0)+IF(LCOH!$C$28=Menu!$A$2,'Approvvigionamento energia'!D6550,0)+IF(LCOH!$C$28=Menu!$A$3,'Approvvigionamento energia'!E6550,0)+IF(LCOH!$C$28=Menu!$A$4,'Approvvigionamento energia'!F6550,0)+IF(LCOH!$C$28=Menu!$A$5,'Approvvigionamento energia'!G6550,0)+IF(LCOH!$C$28=Menu!$A$6,'Approvvigionamento energia'!H6550,0)</f>
        <v>117.56789312442508</v>
      </c>
      <c r="J6550">
        <f>'Approvvigionamento energia'!A6550+'Approvvigionamento energia'!B6550+'Approvvigionamento energia'!I6550</f>
        <v>157.86789312442508</v>
      </c>
      <c r="K6550">
        <f>IF(MIN(LCOH!$C$18,J6550)&gt;=$P$48*LCOH!$C$18, MIN(LCOH!$C$18,J6550),0)</f>
        <v>0</v>
      </c>
      <c r="L6550">
        <f t="shared" si="205"/>
        <v>157.86789312442508</v>
      </c>
      <c r="M6550">
        <f>K6550/LCOH!$C$18</f>
        <v>0</v>
      </c>
      <c r="N6550">
        <f>K6550/LCOH!$C$34</f>
        <v>0</v>
      </c>
    </row>
    <row r="6551" spans="1:14" x14ac:dyDescent="0.35">
      <c r="A6551">
        <f>'Profilo fotovoltaico'!B6553*LCOH!$C$20</f>
        <v>0</v>
      </c>
      <c r="B6551">
        <f>'Profilo eolico'!B6553*LCOH!$C$21</f>
        <v>46.300000000000004</v>
      </c>
      <c r="C6551">
        <f>$P$35*'Profilo fotovoltaico'!B6553</f>
        <v>0</v>
      </c>
      <c r="D6551">
        <f>$Q$37*'Profilo eolico'!B6553</f>
        <v>270.14359561592465</v>
      </c>
      <c r="E6551">
        <f>$P$39*'Profilo fotovoltaico'!B6553+'Approvvigionamento energia'!$Q$39*'Profilo eolico'!B6553</f>
        <v>202.60769671194348</v>
      </c>
      <c r="F6551">
        <f>$P$41*'Profilo fotovoltaico'!B6553+'Approvvigionamento energia'!$Q$41*'Profilo eolico'!B6553</f>
        <v>135.07179780796233</v>
      </c>
      <c r="G6551">
        <f>$P$43*'Profilo fotovoltaico'!B6553+'Approvvigionamento energia'!$Q$43*'Profilo eolico'!B6553</f>
        <v>67.535898903981163</v>
      </c>
      <c r="H6551">
        <f t="shared" si="204"/>
        <v>1138.4335154826958</v>
      </c>
      <c r="I6551">
        <f>IF(LCOH!$C$28=Menu!$A$1,'Approvvigionamento energia'!C6551,0)+IF(LCOH!$C$28=Menu!$A$2,'Approvvigionamento energia'!D6551,0)+IF(LCOH!$C$28=Menu!$A$3,'Approvvigionamento energia'!E6551,0)+IF(LCOH!$C$28=Menu!$A$4,'Approvvigionamento energia'!F6551,0)+IF(LCOH!$C$28=Menu!$A$5,'Approvvigionamento energia'!G6551,0)+IF(LCOH!$C$28=Menu!$A$6,'Approvvigionamento energia'!H6551,0)</f>
        <v>135.07179780796233</v>
      </c>
      <c r="J6551">
        <f>'Approvvigionamento energia'!A6551+'Approvvigionamento energia'!B6551+'Approvvigionamento energia'!I6551</f>
        <v>181.37179780796234</v>
      </c>
      <c r="K6551">
        <f>IF(MIN(LCOH!$C$18,J6551)&gt;=$P$48*LCOH!$C$18, MIN(LCOH!$C$18,J6551),0)</f>
        <v>0</v>
      </c>
      <c r="L6551">
        <f t="shared" si="205"/>
        <v>181.37179780796234</v>
      </c>
      <c r="M6551">
        <f>K6551/LCOH!$C$18</f>
        <v>0</v>
      </c>
      <c r="N6551">
        <f>K6551/LCOH!$C$34</f>
        <v>0</v>
      </c>
    </row>
    <row r="6552" spans="1:14" x14ac:dyDescent="0.35">
      <c r="A6552">
        <f>'Profilo fotovoltaico'!B6554*LCOH!$C$20</f>
        <v>0</v>
      </c>
      <c r="B6552">
        <f>'Profilo eolico'!B6554*LCOH!$C$21</f>
        <v>54.800000000000004</v>
      </c>
      <c r="C6552">
        <f>$P$35*'Profilo fotovoltaico'!B6554</f>
        <v>0</v>
      </c>
      <c r="D6552">
        <f>$Q$37*'Profilo eolico'!B6554</f>
        <v>319.7379922192801</v>
      </c>
      <c r="E6552">
        <f>$P$39*'Profilo fotovoltaico'!B6554+'Approvvigionamento energia'!$Q$39*'Profilo eolico'!B6554</f>
        <v>239.80349416446009</v>
      </c>
      <c r="F6552">
        <f>$P$41*'Profilo fotovoltaico'!B6554+'Approvvigionamento energia'!$Q$41*'Profilo eolico'!B6554</f>
        <v>159.86899610964005</v>
      </c>
      <c r="G6552">
        <f>$P$43*'Profilo fotovoltaico'!B6554+'Approvvigionamento energia'!$Q$43*'Profilo eolico'!B6554</f>
        <v>79.934498054820025</v>
      </c>
      <c r="H6552">
        <f t="shared" si="204"/>
        <v>1138.4335154826958</v>
      </c>
      <c r="I6552">
        <f>IF(LCOH!$C$28=Menu!$A$1,'Approvvigionamento energia'!C6552,0)+IF(LCOH!$C$28=Menu!$A$2,'Approvvigionamento energia'!D6552,0)+IF(LCOH!$C$28=Menu!$A$3,'Approvvigionamento energia'!E6552,0)+IF(LCOH!$C$28=Menu!$A$4,'Approvvigionamento energia'!F6552,0)+IF(LCOH!$C$28=Menu!$A$5,'Approvvigionamento energia'!G6552,0)+IF(LCOH!$C$28=Menu!$A$6,'Approvvigionamento energia'!H6552,0)</f>
        <v>159.86899610964005</v>
      </c>
      <c r="J6552">
        <f>'Approvvigionamento energia'!A6552+'Approvvigionamento energia'!B6552+'Approvvigionamento energia'!I6552</f>
        <v>214.66899610964006</v>
      </c>
      <c r="K6552">
        <f>IF(MIN(LCOH!$C$18,J6552)&gt;=$P$48*LCOH!$C$18, MIN(LCOH!$C$18,J6552),0)</f>
        <v>0</v>
      </c>
      <c r="L6552">
        <f t="shared" si="205"/>
        <v>214.66899610964006</v>
      </c>
      <c r="M6552">
        <f>K6552/LCOH!$C$18</f>
        <v>0</v>
      </c>
      <c r="N6552">
        <f>K6552/LCOH!$C$34</f>
        <v>0</v>
      </c>
    </row>
    <row r="6553" spans="1:14" x14ac:dyDescent="0.35">
      <c r="A6553">
        <f>'Profilo fotovoltaico'!B6555*LCOH!$C$20</f>
        <v>0</v>
      </c>
      <c r="B6553">
        <f>'Profilo eolico'!B6555*LCOH!$C$21</f>
        <v>65.100000000000009</v>
      </c>
      <c r="C6553">
        <f>$P$35*'Profilo fotovoltaico'!B6555</f>
        <v>0</v>
      </c>
      <c r="D6553">
        <f>$Q$37*'Profilo eolico'!B6555</f>
        <v>379.83473163275801</v>
      </c>
      <c r="E6553">
        <f>$P$39*'Profilo fotovoltaico'!B6555+'Approvvigionamento energia'!$Q$39*'Profilo eolico'!B6555</f>
        <v>284.87604872456848</v>
      </c>
      <c r="F6553">
        <f>$P$41*'Profilo fotovoltaico'!B6555+'Approvvigionamento energia'!$Q$41*'Profilo eolico'!B6555</f>
        <v>189.917365816379</v>
      </c>
      <c r="G6553">
        <f>$P$43*'Profilo fotovoltaico'!B6555+'Approvvigionamento energia'!$Q$43*'Profilo eolico'!B6555</f>
        <v>94.958682908189502</v>
      </c>
      <c r="H6553">
        <f t="shared" si="204"/>
        <v>1138.4335154826958</v>
      </c>
      <c r="I6553">
        <f>IF(LCOH!$C$28=Menu!$A$1,'Approvvigionamento energia'!C6553,0)+IF(LCOH!$C$28=Menu!$A$2,'Approvvigionamento energia'!D6553,0)+IF(LCOH!$C$28=Menu!$A$3,'Approvvigionamento energia'!E6553,0)+IF(LCOH!$C$28=Menu!$A$4,'Approvvigionamento energia'!F6553,0)+IF(LCOH!$C$28=Menu!$A$5,'Approvvigionamento energia'!G6553,0)+IF(LCOH!$C$28=Menu!$A$6,'Approvvigionamento energia'!H6553,0)</f>
        <v>189.917365816379</v>
      </c>
      <c r="J6553">
        <f>'Approvvigionamento energia'!A6553+'Approvvigionamento energia'!B6553+'Approvvigionamento energia'!I6553</f>
        <v>255.01736581637903</v>
      </c>
      <c r="K6553">
        <f>IF(MIN(LCOH!$C$18,J6553)&gt;=$P$48*LCOH!$C$18, MIN(LCOH!$C$18,J6553),0)</f>
        <v>0</v>
      </c>
      <c r="L6553">
        <f t="shared" si="205"/>
        <v>255.01736581637903</v>
      </c>
      <c r="M6553">
        <f>K6553/LCOH!$C$18</f>
        <v>0</v>
      </c>
      <c r="N6553">
        <f>K6553/LCOH!$C$34</f>
        <v>0</v>
      </c>
    </row>
    <row r="6554" spans="1:14" x14ac:dyDescent="0.35">
      <c r="A6554">
        <f>'Profilo fotovoltaico'!B6556*LCOH!$C$20</f>
        <v>0</v>
      </c>
      <c r="B6554">
        <f>'Profilo eolico'!B6556*LCOH!$C$21</f>
        <v>75</v>
      </c>
      <c r="C6554">
        <f>$P$35*'Profilo fotovoltaico'!B6556</f>
        <v>0</v>
      </c>
      <c r="D6554">
        <f>$Q$37*'Profilo eolico'!B6556</f>
        <v>437.59761708843081</v>
      </c>
      <c r="E6554">
        <f>$P$39*'Profilo fotovoltaico'!B6556+'Approvvigionamento energia'!$Q$39*'Profilo eolico'!B6556</f>
        <v>328.19821281632306</v>
      </c>
      <c r="F6554">
        <f>$P$41*'Profilo fotovoltaico'!B6556+'Approvvigionamento energia'!$Q$41*'Profilo eolico'!B6556</f>
        <v>218.7988085442154</v>
      </c>
      <c r="G6554">
        <f>$P$43*'Profilo fotovoltaico'!B6556+'Approvvigionamento energia'!$Q$43*'Profilo eolico'!B6556</f>
        <v>109.3994042721077</v>
      </c>
      <c r="H6554">
        <f t="shared" si="204"/>
        <v>1138.4335154826958</v>
      </c>
      <c r="I6554">
        <f>IF(LCOH!$C$28=Menu!$A$1,'Approvvigionamento energia'!C6554,0)+IF(LCOH!$C$28=Menu!$A$2,'Approvvigionamento energia'!D6554,0)+IF(LCOH!$C$28=Menu!$A$3,'Approvvigionamento energia'!E6554,0)+IF(LCOH!$C$28=Menu!$A$4,'Approvvigionamento energia'!F6554,0)+IF(LCOH!$C$28=Menu!$A$5,'Approvvigionamento energia'!G6554,0)+IF(LCOH!$C$28=Menu!$A$6,'Approvvigionamento energia'!H6554,0)</f>
        <v>218.7988085442154</v>
      </c>
      <c r="J6554">
        <f>'Approvvigionamento energia'!A6554+'Approvvigionamento energia'!B6554+'Approvvigionamento energia'!I6554</f>
        <v>293.79880854421538</v>
      </c>
      <c r="K6554">
        <f>IF(MIN(LCOH!$C$18,J6554)&gt;=$P$48*LCOH!$C$18, MIN(LCOH!$C$18,J6554),0)</f>
        <v>0</v>
      </c>
      <c r="L6554">
        <f t="shared" si="205"/>
        <v>293.79880854421538</v>
      </c>
      <c r="M6554">
        <f>K6554/LCOH!$C$18</f>
        <v>0</v>
      </c>
      <c r="N6554">
        <f>K6554/LCOH!$C$34</f>
        <v>0</v>
      </c>
    </row>
    <row r="6555" spans="1:14" x14ac:dyDescent="0.35">
      <c r="A6555">
        <f>'Profilo fotovoltaico'!B6557*LCOH!$C$20</f>
        <v>0</v>
      </c>
      <c r="B6555">
        <f>'Profilo eolico'!B6557*LCOH!$C$21</f>
        <v>81.600000000000009</v>
      </c>
      <c r="C6555">
        <f>$P$35*'Profilo fotovoltaico'!B6557</f>
        <v>0</v>
      </c>
      <c r="D6555">
        <f>$Q$37*'Profilo eolico'!B6557</f>
        <v>476.10620739221275</v>
      </c>
      <c r="E6555">
        <f>$P$39*'Profilo fotovoltaico'!B6557+'Approvvigionamento energia'!$Q$39*'Profilo eolico'!B6557</f>
        <v>357.07965554415955</v>
      </c>
      <c r="F6555">
        <f>$P$41*'Profilo fotovoltaico'!B6557+'Approvvigionamento energia'!$Q$41*'Profilo eolico'!B6557</f>
        <v>238.05310369610638</v>
      </c>
      <c r="G6555">
        <f>$P$43*'Profilo fotovoltaico'!B6557+'Approvvigionamento energia'!$Q$43*'Profilo eolico'!B6557</f>
        <v>119.02655184805319</v>
      </c>
      <c r="H6555">
        <f t="shared" si="204"/>
        <v>1138.4335154826958</v>
      </c>
      <c r="I6555">
        <f>IF(LCOH!$C$28=Menu!$A$1,'Approvvigionamento energia'!C6555,0)+IF(LCOH!$C$28=Menu!$A$2,'Approvvigionamento energia'!D6555,0)+IF(LCOH!$C$28=Menu!$A$3,'Approvvigionamento energia'!E6555,0)+IF(LCOH!$C$28=Menu!$A$4,'Approvvigionamento energia'!F6555,0)+IF(LCOH!$C$28=Menu!$A$5,'Approvvigionamento energia'!G6555,0)+IF(LCOH!$C$28=Menu!$A$6,'Approvvigionamento energia'!H6555,0)</f>
        <v>238.05310369610638</v>
      </c>
      <c r="J6555">
        <f>'Approvvigionamento energia'!A6555+'Approvvigionamento energia'!B6555+'Approvvigionamento energia'!I6555</f>
        <v>319.65310369610637</v>
      </c>
      <c r="K6555">
        <f>IF(MIN(LCOH!$C$18,J6555)&gt;=$P$48*LCOH!$C$18, MIN(LCOH!$C$18,J6555),0)</f>
        <v>0</v>
      </c>
      <c r="L6555">
        <f t="shared" si="205"/>
        <v>319.65310369610637</v>
      </c>
      <c r="M6555">
        <f>K6555/LCOH!$C$18</f>
        <v>0</v>
      </c>
      <c r="N6555">
        <f>K6555/LCOH!$C$34</f>
        <v>0</v>
      </c>
    </row>
    <row r="6556" spans="1:14" x14ac:dyDescent="0.35">
      <c r="A6556">
        <f>'Profilo fotovoltaico'!B6558*LCOH!$C$20</f>
        <v>0</v>
      </c>
      <c r="B6556">
        <f>'Profilo eolico'!B6558*LCOH!$C$21</f>
        <v>81.8</v>
      </c>
      <c r="C6556">
        <f>$P$35*'Profilo fotovoltaico'!B6558</f>
        <v>0</v>
      </c>
      <c r="D6556">
        <f>$Q$37*'Profilo eolico'!B6558</f>
        <v>477.27313437111519</v>
      </c>
      <c r="E6556">
        <f>$P$39*'Profilo fotovoltaico'!B6558+'Approvvigionamento energia'!$Q$39*'Profilo eolico'!B6558</f>
        <v>357.95485077833638</v>
      </c>
      <c r="F6556">
        <f>$P$41*'Profilo fotovoltaico'!B6558+'Approvvigionamento energia'!$Q$41*'Profilo eolico'!B6558</f>
        <v>238.6365671855576</v>
      </c>
      <c r="G6556">
        <f>$P$43*'Profilo fotovoltaico'!B6558+'Approvvigionamento energia'!$Q$43*'Profilo eolico'!B6558</f>
        <v>119.3182835927788</v>
      </c>
      <c r="H6556">
        <f t="shared" si="204"/>
        <v>1138.4335154826958</v>
      </c>
      <c r="I6556">
        <f>IF(LCOH!$C$28=Menu!$A$1,'Approvvigionamento energia'!C6556,0)+IF(LCOH!$C$28=Menu!$A$2,'Approvvigionamento energia'!D6556,0)+IF(LCOH!$C$28=Menu!$A$3,'Approvvigionamento energia'!E6556,0)+IF(LCOH!$C$28=Menu!$A$4,'Approvvigionamento energia'!F6556,0)+IF(LCOH!$C$28=Menu!$A$5,'Approvvigionamento energia'!G6556,0)+IF(LCOH!$C$28=Menu!$A$6,'Approvvigionamento energia'!H6556,0)</f>
        <v>238.6365671855576</v>
      </c>
      <c r="J6556">
        <f>'Approvvigionamento energia'!A6556+'Approvvigionamento energia'!B6556+'Approvvigionamento energia'!I6556</f>
        <v>320.43656718555758</v>
      </c>
      <c r="K6556">
        <f>IF(MIN(LCOH!$C$18,J6556)&gt;=$P$48*LCOH!$C$18, MIN(LCOH!$C$18,J6556),0)</f>
        <v>0</v>
      </c>
      <c r="L6556">
        <f t="shared" si="205"/>
        <v>320.43656718555758</v>
      </c>
      <c r="M6556">
        <f>K6556/LCOH!$C$18</f>
        <v>0</v>
      </c>
      <c r="N6556">
        <f>K6556/LCOH!$C$34</f>
        <v>0</v>
      </c>
    </row>
    <row r="6557" spans="1:14" x14ac:dyDescent="0.35">
      <c r="A6557">
        <f>'Profilo fotovoltaico'!B6559*LCOH!$C$20</f>
        <v>0</v>
      </c>
      <c r="B6557">
        <f>'Profilo eolico'!B6559*LCOH!$C$21</f>
        <v>77.7</v>
      </c>
      <c r="C6557">
        <f>$P$35*'Profilo fotovoltaico'!B6559</f>
        <v>0</v>
      </c>
      <c r="D6557">
        <f>$Q$37*'Profilo eolico'!B6559</f>
        <v>453.35113130361435</v>
      </c>
      <c r="E6557">
        <f>$P$39*'Profilo fotovoltaico'!B6559+'Approvvigionamento energia'!$Q$39*'Profilo eolico'!B6559</f>
        <v>340.01334847771074</v>
      </c>
      <c r="F6557">
        <f>$P$41*'Profilo fotovoltaico'!B6559+'Approvvigionamento energia'!$Q$41*'Profilo eolico'!B6559</f>
        <v>226.67556565180718</v>
      </c>
      <c r="G6557">
        <f>$P$43*'Profilo fotovoltaico'!B6559+'Approvvigionamento energia'!$Q$43*'Profilo eolico'!B6559</f>
        <v>113.33778282590359</v>
      </c>
      <c r="H6557">
        <f t="shared" si="204"/>
        <v>1138.4335154826958</v>
      </c>
      <c r="I6557">
        <f>IF(LCOH!$C$28=Menu!$A$1,'Approvvigionamento energia'!C6557,0)+IF(LCOH!$C$28=Menu!$A$2,'Approvvigionamento energia'!D6557,0)+IF(LCOH!$C$28=Menu!$A$3,'Approvvigionamento energia'!E6557,0)+IF(LCOH!$C$28=Menu!$A$4,'Approvvigionamento energia'!F6557,0)+IF(LCOH!$C$28=Menu!$A$5,'Approvvigionamento energia'!G6557,0)+IF(LCOH!$C$28=Menu!$A$6,'Approvvigionamento energia'!H6557,0)</f>
        <v>226.67556565180718</v>
      </c>
      <c r="J6557">
        <f>'Approvvigionamento energia'!A6557+'Approvvigionamento energia'!B6557+'Approvvigionamento energia'!I6557</f>
        <v>304.37556565180716</v>
      </c>
      <c r="K6557">
        <f>IF(MIN(LCOH!$C$18,J6557)&gt;=$P$48*LCOH!$C$18, MIN(LCOH!$C$18,J6557),0)</f>
        <v>0</v>
      </c>
      <c r="L6557">
        <f t="shared" si="205"/>
        <v>304.37556565180716</v>
      </c>
      <c r="M6557">
        <f>K6557/LCOH!$C$18</f>
        <v>0</v>
      </c>
      <c r="N6557">
        <f>K6557/LCOH!$C$34</f>
        <v>0</v>
      </c>
    </row>
    <row r="6558" spans="1:14" x14ac:dyDescent="0.35">
      <c r="A6558">
        <f>'Profilo fotovoltaico'!B6560*LCOH!$C$20</f>
        <v>0</v>
      </c>
      <c r="B6558">
        <f>'Profilo eolico'!B6560*LCOH!$C$21</f>
        <v>74.2</v>
      </c>
      <c r="C6558">
        <f>$P$35*'Profilo fotovoltaico'!B6560</f>
        <v>0</v>
      </c>
      <c r="D6558">
        <f>$Q$37*'Profilo eolico'!B6560</f>
        <v>432.92990917282089</v>
      </c>
      <c r="E6558">
        <f>$P$39*'Profilo fotovoltaico'!B6560+'Approvvigionamento energia'!$Q$39*'Profilo eolico'!B6560</f>
        <v>324.69743187961564</v>
      </c>
      <c r="F6558">
        <f>$P$41*'Profilo fotovoltaico'!B6560+'Approvvigionamento energia'!$Q$41*'Profilo eolico'!B6560</f>
        <v>216.46495458641044</v>
      </c>
      <c r="G6558">
        <f>$P$43*'Profilo fotovoltaico'!B6560+'Approvvigionamento energia'!$Q$43*'Profilo eolico'!B6560</f>
        <v>108.23247729320522</v>
      </c>
      <c r="H6558">
        <f t="shared" si="204"/>
        <v>1138.4335154826958</v>
      </c>
      <c r="I6558">
        <f>IF(LCOH!$C$28=Menu!$A$1,'Approvvigionamento energia'!C6558,0)+IF(LCOH!$C$28=Menu!$A$2,'Approvvigionamento energia'!D6558,0)+IF(LCOH!$C$28=Menu!$A$3,'Approvvigionamento energia'!E6558,0)+IF(LCOH!$C$28=Menu!$A$4,'Approvvigionamento energia'!F6558,0)+IF(LCOH!$C$28=Menu!$A$5,'Approvvigionamento energia'!G6558,0)+IF(LCOH!$C$28=Menu!$A$6,'Approvvigionamento energia'!H6558,0)</f>
        <v>216.46495458641044</v>
      </c>
      <c r="J6558">
        <f>'Approvvigionamento energia'!A6558+'Approvvigionamento energia'!B6558+'Approvvigionamento energia'!I6558</f>
        <v>290.66495458641043</v>
      </c>
      <c r="K6558">
        <f>IF(MIN(LCOH!$C$18,J6558)&gt;=$P$48*LCOH!$C$18, MIN(LCOH!$C$18,J6558),0)</f>
        <v>0</v>
      </c>
      <c r="L6558">
        <f t="shared" si="205"/>
        <v>290.66495458641043</v>
      </c>
      <c r="M6558">
        <f>K6558/LCOH!$C$18</f>
        <v>0</v>
      </c>
      <c r="N6558">
        <f>K6558/LCOH!$C$34</f>
        <v>0</v>
      </c>
    </row>
    <row r="6559" spans="1:14" x14ac:dyDescent="0.35">
      <c r="A6559">
        <f>'Profilo fotovoltaico'!B6561*LCOH!$C$20</f>
        <v>12</v>
      </c>
      <c r="B6559">
        <f>'Profilo eolico'!B6561*LCOH!$C$21</f>
        <v>71.3</v>
      </c>
      <c r="C6559">
        <f>$P$35*'Profilo fotovoltaico'!B6561</f>
        <v>88.255346251464786</v>
      </c>
      <c r="D6559">
        <f>$Q$37*'Profilo eolico'!B6561</f>
        <v>416.0094679787349</v>
      </c>
      <c r="E6559">
        <f>$P$39*'Profilo fotovoltaico'!B6561+'Approvvigionamento energia'!$Q$39*'Profilo eolico'!B6561</f>
        <v>334.07093754691738</v>
      </c>
      <c r="F6559">
        <f>$P$41*'Profilo fotovoltaico'!B6561+'Approvvigionamento energia'!$Q$41*'Profilo eolico'!B6561</f>
        <v>252.13240711509985</v>
      </c>
      <c r="G6559">
        <f>$P$43*'Profilo fotovoltaico'!B6561+'Approvvigionamento energia'!$Q$43*'Profilo eolico'!B6561</f>
        <v>170.19387668328233</v>
      </c>
      <c r="H6559">
        <f t="shared" si="204"/>
        <v>1138.4335154826958</v>
      </c>
      <c r="I6559">
        <f>IF(LCOH!$C$28=Menu!$A$1,'Approvvigionamento energia'!C6559,0)+IF(LCOH!$C$28=Menu!$A$2,'Approvvigionamento energia'!D6559,0)+IF(LCOH!$C$28=Menu!$A$3,'Approvvigionamento energia'!E6559,0)+IF(LCOH!$C$28=Menu!$A$4,'Approvvigionamento energia'!F6559,0)+IF(LCOH!$C$28=Menu!$A$5,'Approvvigionamento energia'!G6559,0)+IF(LCOH!$C$28=Menu!$A$6,'Approvvigionamento energia'!H6559,0)</f>
        <v>252.13240711509985</v>
      </c>
      <c r="J6559">
        <f>'Approvvigionamento energia'!A6559+'Approvvigionamento energia'!B6559+'Approvvigionamento energia'!I6559</f>
        <v>335.43240711509986</v>
      </c>
      <c r="K6559">
        <f>IF(MIN(LCOH!$C$18,J6559)&gt;=$P$48*LCOH!$C$18, MIN(LCOH!$C$18,J6559),0)</f>
        <v>0</v>
      </c>
      <c r="L6559">
        <f t="shared" si="205"/>
        <v>335.43240711509986</v>
      </c>
      <c r="M6559">
        <f>K6559/LCOH!$C$18</f>
        <v>0</v>
      </c>
      <c r="N6559">
        <f>K6559/LCOH!$C$34</f>
        <v>0</v>
      </c>
    </row>
    <row r="6560" spans="1:14" x14ac:dyDescent="0.35">
      <c r="A6560">
        <f>'Profilo fotovoltaico'!B6562*LCOH!$C$20</f>
        <v>132</v>
      </c>
      <c r="B6560">
        <f>'Profilo eolico'!B6562*LCOH!$C$21</f>
        <v>53.199999999999996</v>
      </c>
      <c r="C6560">
        <f>$P$35*'Profilo fotovoltaico'!B6562</f>
        <v>970.80880876611263</v>
      </c>
      <c r="D6560">
        <f>$Q$37*'Profilo eolico'!B6562</f>
        <v>310.40257638806025</v>
      </c>
      <c r="E6560">
        <f>$P$39*'Profilo fotovoltaico'!B6562+'Approvvigionamento energia'!$Q$39*'Profilo eolico'!B6562</f>
        <v>475.50413448257336</v>
      </c>
      <c r="F6560">
        <f>$P$41*'Profilo fotovoltaico'!B6562+'Approvvigionamento energia'!$Q$41*'Profilo eolico'!B6562</f>
        <v>640.60569257708642</v>
      </c>
      <c r="G6560">
        <f>$P$43*'Profilo fotovoltaico'!B6562+'Approvvigionamento energia'!$Q$43*'Profilo eolico'!B6562</f>
        <v>805.70725067159958</v>
      </c>
      <c r="H6560">
        <f t="shared" si="204"/>
        <v>1138.4335154826958</v>
      </c>
      <c r="I6560">
        <f>IF(LCOH!$C$28=Menu!$A$1,'Approvvigionamento energia'!C6560,0)+IF(LCOH!$C$28=Menu!$A$2,'Approvvigionamento energia'!D6560,0)+IF(LCOH!$C$28=Menu!$A$3,'Approvvigionamento energia'!E6560,0)+IF(LCOH!$C$28=Menu!$A$4,'Approvvigionamento energia'!F6560,0)+IF(LCOH!$C$28=Menu!$A$5,'Approvvigionamento energia'!G6560,0)+IF(LCOH!$C$28=Menu!$A$6,'Approvvigionamento energia'!H6560,0)</f>
        <v>640.60569257708642</v>
      </c>
      <c r="J6560">
        <f>'Approvvigionamento energia'!A6560+'Approvvigionamento energia'!B6560+'Approvvigionamento energia'!I6560</f>
        <v>825.80569257708635</v>
      </c>
      <c r="K6560">
        <f>IF(MIN(LCOH!$C$18,J6560)&gt;=$P$48*LCOH!$C$18, MIN(LCOH!$C$18,J6560),0)</f>
        <v>825.80569257708635</v>
      </c>
      <c r="L6560">
        <f t="shared" si="205"/>
        <v>0</v>
      </c>
      <c r="M6560">
        <f>K6560/LCOH!$C$18</f>
        <v>0.55053712838472424</v>
      </c>
      <c r="N6560">
        <f>K6560/LCOH!$C$34</f>
        <v>15.91147769898047</v>
      </c>
    </row>
    <row r="6561" spans="1:14" x14ac:dyDescent="0.35">
      <c r="A6561">
        <f>'Profilo fotovoltaico'!B6563*LCOH!$C$20</f>
        <v>293</v>
      </c>
      <c r="B6561">
        <f>'Profilo eolico'!B6563*LCOH!$C$21</f>
        <v>38.800000000000004</v>
      </c>
      <c r="C6561">
        <f>$P$35*'Profilo fotovoltaico'!B6563</f>
        <v>2154.9013709732649</v>
      </c>
      <c r="D6561">
        <f>$Q$37*'Profilo eolico'!B6563</f>
        <v>226.38383390708154</v>
      </c>
      <c r="E6561">
        <f>$P$39*'Profilo fotovoltaico'!B6563+'Approvvigionamento energia'!$Q$39*'Profilo eolico'!B6563</f>
        <v>708.51321817362737</v>
      </c>
      <c r="F6561">
        <f>$P$41*'Profilo fotovoltaico'!B6563+'Approvvigionamento energia'!$Q$41*'Profilo eolico'!B6563</f>
        <v>1190.6426024401733</v>
      </c>
      <c r="G6561">
        <f>$P$43*'Profilo fotovoltaico'!B6563+'Approvvigionamento energia'!$Q$43*'Profilo eolico'!B6563</f>
        <v>1672.7719867067192</v>
      </c>
      <c r="H6561">
        <f t="shared" si="204"/>
        <v>1138.4335154826958</v>
      </c>
      <c r="I6561">
        <f>IF(LCOH!$C$28=Menu!$A$1,'Approvvigionamento energia'!C6561,0)+IF(LCOH!$C$28=Menu!$A$2,'Approvvigionamento energia'!D6561,0)+IF(LCOH!$C$28=Menu!$A$3,'Approvvigionamento energia'!E6561,0)+IF(LCOH!$C$28=Menu!$A$4,'Approvvigionamento energia'!F6561,0)+IF(LCOH!$C$28=Menu!$A$5,'Approvvigionamento energia'!G6561,0)+IF(LCOH!$C$28=Menu!$A$6,'Approvvigionamento energia'!H6561,0)</f>
        <v>1190.6426024401733</v>
      </c>
      <c r="J6561">
        <f>'Approvvigionamento energia'!A6561+'Approvvigionamento energia'!B6561+'Approvvigionamento energia'!I6561</f>
        <v>1522.4426024401732</v>
      </c>
      <c r="K6561">
        <f>IF(MIN(LCOH!$C$18,J6561)&gt;=$P$48*LCOH!$C$18, MIN(LCOH!$C$18,J6561),0)</f>
        <v>1500</v>
      </c>
      <c r="L6561">
        <f t="shared" si="205"/>
        <v>22.442602440173232</v>
      </c>
      <c r="M6561">
        <f>K6561/LCOH!$C$18</f>
        <v>1</v>
      </c>
      <c r="N6561">
        <f>K6561/LCOH!$C$34</f>
        <v>28.901734104046245</v>
      </c>
    </row>
    <row r="6562" spans="1:14" x14ac:dyDescent="0.35">
      <c r="A6562">
        <f>'Profilo fotovoltaico'!B6564*LCOH!$C$20</f>
        <v>435</v>
      </c>
      <c r="B6562">
        <f>'Profilo eolico'!B6564*LCOH!$C$21</f>
        <v>34.9</v>
      </c>
      <c r="C6562">
        <f>$P$35*'Profilo fotovoltaico'!B6564</f>
        <v>3199.2563016155982</v>
      </c>
      <c r="D6562">
        <f>$Q$37*'Profilo eolico'!B6564</f>
        <v>203.62875781848314</v>
      </c>
      <c r="E6562">
        <f>$P$39*'Profilo fotovoltaico'!B6564+'Approvvigionamento energia'!$Q$39*'Profilo eolico'!B6564</f>
        <v>952.53564376776194</v>
      </c>
      <c r="F6562">
        <f>$P$41*'Profilo fotovoltaico'!B6564+'Approvvigionamento energia'!$Q$41*'Profilo eolico'!B6564</f>
        <v>1701.4425297170408</v>
      </c>
      <c r="G6562">
        <f>$P$43*'Profilo fotovoltaico'!B6564+'Approvvigionamento energia'!$Q$43*'Profilo eolico'!B6564</f>
        <v>2450.3494156663196</v>
      </c>
      <c r="H6562">
        <f t="shared" si="204"/>
        <v>1138.4335154826958</v>
      </c>
      <c r="I6562">
        <f>IF(LCOH!$C$28=Menu!$A$1,'Approvvigionamento energia'!C6562,0)+IF(LCOH!$C$28=Menu!$A$2,'Approvvigionamento energia'!D6562,0)+IF(LCOH!$C$28=Menu!$A$3,'Approvvigionamento energia'!E6562,0)+IF(LCOH!$C$28=Menu!$A$4,'Approvvigionamento energia'!F6562,0)+IF(LCOH!$C$28=Menu!$A$5,'Approvvigionamento energia'!G6562,0)+IF(LCOH!$C$28=Menu!$A$6,'Approvvigionamento energia'!H6562,0)</f>
        <v>1701.4425297170408</v>
      </c>
      <c r="J6562">
        <f>'Approvvigionamento energia'!A6562+'Approvvigionamento energia'!B6562+'Approvvigionamento energia'!I6562</f>
        <v>2171.3425297170406</v>
      </c>
      <c r="K6562">
        <f>IF(MIN(LCOH!$C$18,J6562)&gt;=$P$48*LCOH!$C$18, MIN(LCOH!$C$18,J6562),0)</f>
        <v>1500</v>
      </c>
      <c r="L6562">
        <f t="shared" si="205"/>
        <v>671.34252971704063</v>
      </c>
      <c r="M6562">
        <f>K6562/LCOH!$C$18</f>
        <v>1</v>
      </c>
      <c r="N6562">
        <f>K6562/LCOH!$C$34</f>
        <v>28.901734104046245</v>
      </c>
    </row>
    <row r="6563" spans="1:14" x14ac:dyDescent="0.35">
      <c r="A6563">
        <f>'Profilo fotovoltaico'!B6565*LCOH!$C$20</f>
        <v>534</v>
      </c>
      <c r="B6563">
        <f>'Profilo eolico'!B6565*LCOH!$C$21</f>
        <v>35.299999999999997</v>
      </c>
      <c r="C6563">
        <f>$P$35*'Profilo fotovoltaico'!B6565</f>
        <v>3927.3629081901831</v>
      </c>
      <c r="D6563">
        <f>$Q$37*'Profilo eolico'!B6565</f>
        <v>205.9626117762881</v>
      </c>
      <c r="E6563">
        <f>$P$39*'Profilo fotovoltaico'!B6565+'Approvvigionamento energia'!$Q$39*'Profilo eolico'!B6565</f>
        <v>1136.3126858797618</v>
      </c>
      <c r="F6563">
        <f>$P$41*'Profilo fotovoltaico'!B6565+'Approvvigionamento energia'!$Q$41*'Profilo eolico'!B6565</f>
        <v>2066.6627599832354</v>
      </c>
      <c r="G6563">
        <f>$P$43*'Profilo fotovoltaico'!B6565+'Approvvigionamento energia'!$Q$43*'Profilo eolico'!B6565</f>
        <v>2997.0128340867091</v>
      </c>
      <c r="H6563">
        <f t="shared" si="204"/>
        <v>1138.4335154826958</v>
      </c>
      <c r="I6563">
        <f>IF(LCOH!$C$28=Menu!$A$1,'Approvvigionamento energia'!C6563,0)+IF(LCOH!$C$28=Menu!$A$2,'Approvvigionamento energia'!D6563,0)+IF(LCOH!$C$28=Menu!$A$3,'Approvvigionamento energia'!E6563,0)+IF(LCOH!$C$28=Menu!$A$4,'Approvvigionamento energia'!F6563,0)+IF(LCOH!$C$28=Menu!$A$5,'Approvvigionamento energia'!G6563,0)+IF(LCOH!$C$28=Menu!$A$6,'Approvvigionamento energia'!H6563,0)</f>
        <v>2066.6627599832354</v>
      </c>
      <c r="J6563">
        <f>'Approvvigionamento energia'!A6563+'Approvvigionamento energia'!B6563+'Approvvigionamento energia'!I6563</f>
        <v>2635.9627599832356</v>
      </c>
      <c r="K6563">
        <f>IF(MIN(LCOH!$C$18,J6563)&gt;=$P$48*LCOH!$C$18, MIN(LCOH!$C$18,J6563),0)</f>
        <v>1500</v>
      </c>
      <c r="L6563">
        <f t="shared" si="205"/>
        <v>1135.9627599832356</v>
      </c>
      <c r="M6563">
        <f>K6563/LCOH!$C$18</f>
        <v>1</v>
      </c>
      <c r="N6563">
        <f>K6563/LCOH!$C$34</f>
        <v>28.901734104046245</v>
      </c>
    </row>
    <row r="6564" spans="1:14" x14ac:dyDescent="0.35">
      <c r="A6564">
        <f>'Profilo fotovoltaico'!B6566*LCOH!$C$20</f>
        <v>584</v>
      </c>
      <c r="B6564">
        <f>'Profilo eolico'!B6566*LCOH!$C$21</f>
        <v>37.799999999999997</v>
      </c>
      <c r="C6564">
        <f>$P$35*'Profilo fotovoltaico'!B6566</f>
        <v>4295.0935175712857</v>
      </c>
      <c r="D6564">
        <f>$Q$37*'Profilo eolico'!B6566</f>
        <v>220.54919901256915</v>
      </c>
      <c r="E6564">
        <f>$P$39*'Profilo fotovoltaico'!B6566+'Approvvigionamento energia'!$Q$39*'Profilo eolico'!B6566</f>
        <v>1239.1852786522481</v>
      </c>
      <c r="F6564">
        <f>$P$41*'Profilo fotovoltaico'!B6566+'Approvvigionamento energia'!$Q$41*'Profilo eolico'!B6566</f>
        <v>2257.8213582919275</v>
      </c>
      <c r="G6564">
        <f>$P$43*'Profilo fotovoltaico'!B6566+'Approvvigionamento energia'!$Q$43*'Profilo eolico'!B6566</f>
        <v>3276.4574379316064</v>
      </c>
      <c r="H6564">
        <f t="shared" si="204"/>
        <v>1138.4335154826958</v>
      </c>
      <c r="I6564">
        <f>IF(LCOH!$C$28=Menu!$A$1,'Approvvigionamento energia'!C6564,0)+IF(LCOH!$C$28=Menu!$A$2,'Approvvigionamento energia'!D6564,0)+IF(LCOH!$C$28=Menu!$A$3,'Approvvigionamento energia'!E6564,0)+IF(LCOH!$C$28=Menu!$A$4,'Approvvigionamento energia'!F6564,0)+IF(LCOH!$C$28=Menu!$A$5,'Approvvigionamento energia'!G6564,0)+IF(LCOH!$C$28=Menu!$A$6,'Approvvigionamento energia'!H6564,0)</f>
        <v>2257.8213582919275</v>
      </c>
      <c r="J6564">
        <f>'Approvvigionamento energia'!A6564+'Approvvigionamento energia'!B6564+'Approvvigionamento energia'!I6564</f>
        <v>2879.6213582919272</v>
      </c>
      <c r="K6564">
        <f>IF(MIN(LCOH!$C$18,J6564)&gt;=$P$48*LCOH!$C$18, MIN(LCOH!$C$18,J6564),0)</f>
        <v>1500</v>
      </c>
      <c r="L6564">
        <f t="shared" si="205"/>
        <v>1379.6213582919272</v>
      </c>
      <c r="M6564">
        <f>K6564/LCOH!$C$18</f>
        <v>1</v>
      </c>
      <c r="N6564">
        <f>K6564/LCOH!$C$34</f>
        <v>28.901734104046245</v>
      </c>
    </row>
    <row r="6565" spans="1:14" x14ac:dyDescent="0.35">
      <c r="A6565">
        <f>'Profilo fotovoltaico'!B6567*LCOH!$C$20</f>
        <v>592</v>
      </c>
      <c r="B6565">
        <f>'Profilo eolico'!B6567*LCOH!$C$21</f>
        <v>40.700000000000003</v>
      </c>
      <c r="C6565">
        <f>$P$35*'Profilo fotovoltaico'!B6567</f>
        <v>4353.9304150722619</v>
      </c>
      <c r="D6565">
        <f>$Q$37*'Profilo eolico'!B6567</f>
        <v>237.46964020665513</v>
      </c>
      <c r="E6565">
        <f>$P$39*'Profilo fotovoltaico'!B6567+'Approvvigionamento energia'!$Q$39*'Profilo eolico'!B6567</f>
        <v>1266.5848339230567</v>
      </c>
      <c r="F6565">
        <f>$P$41*'Profilo fotovoltaico'!B6567+'Approvvigionamento energia'!$Q$41*'Profilo eolico'!B6567</f>
        <v>2295.7000276394583</v>
      </c>
      <c r="G6565">
        <f>$P$43*'Profilo fotovoltaico'!B6567+'Approvvigionamento energia'!$Q$43*'Profilo eolico'!B6567</f>
        <v>3324.8152213558606</v>
      </c>
      <c r="H6565">
        <f t="shared" si="204"/>
        <v>1138.4335154826958</v>
      </c>
      <c r="I6565">
        <f>IF(LCOH!$C$28=Menu!$A$1,'Approvvigionamento energia'!C6565,0)+IF(LCOH!$C$28=Menu!$A$2,'Approvvigionamento energia'!D6565,0)+IF(LCOH!$C$28=Menu!$A$3,'Approvvigionamento energia'!E6565,0)+IF(LCOH!$C$28=Menu!$A$4,'Approvvigionamento energia'!F6565,0)+IF(LCOH!$C$28=Menu!$A$5,'Approvvigionamento energia'!G6565,0)+IF(LCOH!$C$28=Menu!$A$6,'Approvvigionamento energia'!H6565,0)</f>
        <v>2295.7000276394583</v>
      </c>
      <c r="J6565">
        <f>'Approvvigionamento energia'!A6565+'Approvvigionamento energia'!B6565+'Approvvigionamento energia'!I6565</f>
        <v>2928.4000276394581</v>
      </c>
      <c r="K6565">
        <f>IF(MIN(LCOH!$C$18,J6565)&gt;=$P$48*LCOH!$C$18, MIN(LCOH!$C$18,J6565),0)</f>
        <v>1500</v>
      </c>
      <c r="L6565">
        <f t="shared" si="205"/>
        <v>1428.4000276394581</v>
      </c>
      <c r="M6565">
        <f>K6565/LCOH!$C$18</f>
        <v>1</v>
      </c>
      <c r="N6565">
        <f>K6565/LCOH!$C$34</f>
        <v>28.901734104046245</v>
      </c>
    </row>
    <row r="6566" spans="1:14" x14ac:dyDescent="0.35">
      <c r="A6566">
        <f>'Profilo fotovoltaico'!B6568*LCOH!$C$20</f>
        <v>555</v>
      </c>
      <c r="B6566">
        <f>'Profilo eolico'!B6568*LCOH!$C$21</f>
        <v>42.4</v>
      </c>
      <c r="C6566">
        <f>$P$35*'Profilo fotovoltaico'!B6568</f>
        <v>4081.8097641302465</v>
      </c>
      <c r="D6566">
        <f>$Q$37*'Profilo eolico'!B6568</f>
        <v>247.38851952732622</v>
      </c>
      <c r="E6566">
        <f>$P$39*'Profilo fotovoltaico'!B6568+'Approvvigionamento energia'!$Q$39*'Profilo eolico'!B6568</f>
        <v>1205.9938306780564</v>
      </c>
      <c r="F6566">
        <f>$P$41*'Profilo fotovoltaico'!B6568+'Approvvigionamento energia'!$Q$41*'Profilo eolico'!B6568</f>
        <v>2164.5991418287863</v>
      </c>
      <c r="G6566">
        <f>$P$43*'Profilo fotovoltaico'!B6568+'Approvvigionamento energia'!$Q$43*'Profilo eolico'!B6568</f>
        <v>3123.2044529795166</v>
      </c>
      <c r="H6566">
        <f t="shared" si="204"/>
        <v>1138.4335154826958</v>
      </c>
      <c r="I6566">
        <f>IF(LCOH!$C$28=Menu!$A$1,'Approvvigionamento energia'!C6566,0)+IF(LCOH!$C$28=Menu!$A$2,'Approvvigionamento energia'!D6566,0)+IF(LCOH!$C$28=Menu!$A$3,'Approvvigionamento energia'!E6566,0)+IF(LCOH!$C$28=Menu!$A$4,'Approvvigionamento energia'!F6566,0)+IF(LCOH!$C$28=Menu!$A$5,'Approvvigionamento energia'!G6566,0)+IF(LCOH!$C$28=Menu!$A$6,'Approvvigionamento energia'!H6566,0)</f>
        <v>2164.5991418287863</v>
      </c>
      <c r="J6566">
        <f>'Approvvigionamento energia'!A6566+'Approvvigionamento energia'!B6566+'Approvvigionamento energia'!I6566</f>
        <v>2761.9991418287864</v>
      </c>
      <c r="K6566">
        <f>IF(MIN(LCOH!$C$18,J6566)&gt;=$P$48*LCOH!$C$18, MIN(LCOH!$C$18,J6566),0)</f>
        <v>1500</v>
      </c>
      <c r="L6566">
        <f t="shared" si="205"/>
        <v>1261.9991418287864</v>
      </c>
      <c r="M6566">
        <f>K6566/LCOH!$C$18</f>
        <v>1</v>
      </c>
      <c r="N6566">
        <f>K6566/LCOH!$C$34</f>
        <v>28.901734104046245</v>
      </c>
    </row>
    <row r="6567" spans="1:14" x14ac:dyDescent="0.35">
      <c r="A6567">
        <f>'Profilo fotovoltaico'!B6569*LCOH!$C$20</f>
        <v>478</v>
      </c>
      <c r="B6567">
        <f>'Profilo eolico'!B6569*LCOH!$C$21</f>
        <v>42</v>
      </c>
      <c r="C6567">
        <f>$P$35*'Profilo fotovoltaico'!B6569</f>
        <v>3515.5046256833471</v>
      </c>
      <c r="D6567">
        <f>$Q$37*'Profilo eolico'!B6569</f>
        <v>245.05466556952126</v>
      </c>
      <c r="E6567">
        <f>$P$39*'Profilo fotovoltaico'!B6569+'Approvvigionamento energia'!$Q$39*'Profilo eolico'!B6569</f>
        <v>1062.6671555979776</v>
      </c>
      <c r="F6567">
        <f>$P$41*'Profilo fotovoltaico'!B6569+'Approvvigionamento energia'!$Q$41*'Profilo eolico'!B6569</f>
        <v>1880.2796456264341</v>
      </c>
      <c r="G6567">
        <f>$P$43*'Profilo fotovoltaico'!B6569+'Approvvigionamento energia'!$Q$43*'Profilo eolico'!B6569</f>
        <v>2697.8921356548908</v>
      </c>
      <c r="H6567">
        <f t="shared" si="204"/>
        <v>1138.4335154826958</v>
      </c>
      <c r="I6567">
        <f>IF(LCOH!$C$28=Menu!$A$1,'Approvvigionamento energia'!C6567,0)+IF(LCOH!$C$28=Menu!$A$2,'Approvvigionamento energia'!D6567,0)+IF(LCOH!$C$28=Menu!$A$3,'Approvvigionamento energia'!E6567,0)+IF(LCOH!$C$28=Menu!$A$4,'Approvvigionamento energia'!F6567,0)+IF(LCOH!$C$28=Menu!$A$5,'Approvvigionamento energia'!G6567,0)+IF(LCOH!$C$28=Menu!$A$6,'Approvvigionamento energia'!H6567,0)</f>
        <v>1880.2796456264341</v>
      </c>
      <c r="J6567">
        <f>'Approvvigionamento energia'!A6567+'Approvvigionamento energia'!B6567+'Approvvigionamento energia'!I6567</f>
        <v>2400.2796456264341</v>
      </c>
      <c r="K6567">
        <f>IF(MIN(LCOH!$C$18,J6567)&gt;=$P$48*LCOH!$C$18, MIN(LCOH!$C$18,J6567),0)</f>
        <v>1500</v>
      </c>
      <c r="L6567">
        <f t="shared" si="205"/>
        <v>900.2796456264341</v>
      </c>
      <c r="M6567">
        <f>K6567/LCOH!$C$18</f>
        <v>1</v>
      </c>
      <c r="N6567">
        <f>K6567/LCOH!$C$34</f>
        <v>28.901734104046245</v>
      </c>
    </row>
    <row r="6568" spans="1:14" x14ac:dyDescent="0.35">
      <c r="A6568">
        <f>'Profilo fotovoltaico'!B6570*LCOH!$C$20</f>
        <v>356</v>
      </c>
      <c r="B6568">
        <f>'Profilo eolico'!B6570*LCOH!$C$21</f>
        <v>41.8</v>
      </c>
      <c r="C6568">
        <f>$P$35*'Profilo fotovoltaico'!B6570</f>
        <v>2618.2419387934551</v>
      </c>
      <c r="D6568">
        <f>$Q$37*'Profilo eolico'!B6570</f>
        <v>243.88773859061877</v>
      </c>
      <c r="E6568">
        <f>$P$39*'Profilo fotovoltaico'!B6570+'Approvvigionamento energia'!$Q$39*'Profilo eolico'!B6570</f>
        <v>837.47628864132787</v>
      </c>
      <c r="F6568">
        <f>$P$41*'Profilo fotovoltaico'!B6570+'Approvvigionamento energia'!$Q$41*'Profilo eolico'!B6570</f>
        <v>1431.064838692037</v>
      </c>
      <c r="G6568">
        <f>$P$43*'Profilo fotovoltaico'!B6570+'Approvvigionamento energia'!$Q$43*'Profilo eolico'!B6570</f>
        <v>2024.6533887427461</v>
      </c>
      <c r="H6568">
        <f t="shared" si="204"/>
        <v>1138.4335154826958</v>
      </c>
      <c r="I6568">
        <f>IF(LCOH!$C$28=Menu!$A$1,'Approvvigionamento energia'!C6568,0)+IF(LCOH!$C$28=Menu!$A$2,'Approvvigionamento energia'!D6568,0)+IF(LCOH!$C$28=Menu!$A$3,'Approvvigionamento energia'!E6568,0)+IF(LCOH!$C$28=Menu!$A$4,'Approvvigionamento energia'!F6568,0)+IF(LCOH!$C$28=Menu!$A$5,'Approvvigionamento energia'!G6568,0)+IF(LCOH!$C$28=Menu!$A$6,'Approvvigionamento energia'!H6568,0)</f>
        <v>1431.064838692037</v>
      </c>
      <c r="J6568">
        <f>'Approvvigionamento energia'!A6568+'Approvvigionamento energia'!B6568+'Approvvigionamento energia'!I6568</f>
        <v>1828.864838692037</v>
      </c>
      <c r="K6568">
        <f>IF(MIN(LCOH!$C$18,J6568)&gt;=$P$48*LCOH!$C$18, MIN(LCOH!$C$18,J6568),0)</f>
        <v>1500</v>
      </c>
      <c r="L6568">
        <f t="shared" si="205"/>
        <v>328.86483869203698</v>
      </c>
      <c r="M6568">
        <f>K6568/LCOH!$C$18</f>
        <v>1</v>
      </c>
      <c r="N6568">
        <f>K6568/LCOH!$C$34</f>
        <v>28.901734104046245</v>
      </c>
    </row>
    <row r="6569" spans="1:14" x14ac:dyDescent="0.35">
      <c r="A6569">
        <f>'Profilo fotovoltaico'!B6571*LCOH!$C$20</f>
        <v>203</v>
      </c>
      <c r="B6569">
        <f>'Profilo eolico'!B6571*LCOH!$C$21</f>
        <v>41.9</v>
      </c>
      <c r="C6569">
        <f>$P$35*'Profilo fotovoltaico'!B6571</f>
        <v>1492.9862740872793</v>
      </c>
      <c r="D6569">
        <f>$Q$37*'Profilo eolico'!B6571</f>
        <v>244.47120208007001</v>
      </c>
      <c r="E6569">
        <f>$P$39*'Profilo fotovoltaico'!B6571+'Approvvigionamento energia'!$Q$39*'Profilo eolico'!B6571</f>
        <v>556.59997008187236</v>
      </c>
      <c r="F6569">
        <f>$P$41*'Profilo fotovoltaico'!B6571+'Approvvigionamento energia'!$Q$41*'Profilo eolico'!B6571</f>
        <v>868.72873808367467</v>
      </c>
      <c r="G6569">
        <f>$P$43*'Profilo fotovoltaico'!B6571+'Approvvigionamento energia'!$Q$43*'Profilo eolico'!B6571</f>
        <v>1180.8575060854769</v>
      </c>
      <c r="H6569">
        <f t="shared" si="204"/>
        <v>1138.4335154826958</v>
      </c>
      <c r="I6569">
        <f>IF(LCOH!$C$28=Menu!$A$1,'Approvvigionamento energia'!C6569,0)+IF(LCOH!$C$28=Menu!$A$2,'Approvvigionamento energia'!D6569,0)+IF(LCOH!$C$28=Menu!$A$3,'Approvvigionamento energia'!E6569,0)+IF(LCOH!$C$28=Menu!$A$4,'Approvvigionamento energia'!F6569,0)+IF(LCOH!$C$28=Menu!$A$5,'Approvvigionamento energia'!G6569,0)+IF(LCOH!$C$28=Menu!$A$6,'Approvvigionamento energia'!H6569,0)</f>
        <v>868.72873808367467</v>
      </c>
      <c r="J6569">
        <f>'Approvvigionamento energia'!A6569+'Approvvigionamento energia'!B6569+'Approvvigionamento energia'!I6569</f>
        <v>1113.6287380836748</v>
      </c>
      <c r="K6569">
        <f>IF(MIN(LCOH!$C$18,J6569)&gt;=$P$48*LCOH!$C$18, MIN(LCOH!$C$18,J6569),0)</f>
        <v>1113.6287380836748</v>
      </c>
      <c r="L6569">
        <f t="shared" si="205"/>
        <v>0</v>
      </c>
      <c r="M6569">
        <f>K6569/LCOH!$C$18</f>
        <v>0.74241915872244979</v>
      </c>
      <c r="N6569">
        <f>K6569/LCOH!$C$34</f>
        <v>21.45720111914595</v>
      </c>
    </row>
    <row r="6570" spans="1:14" x14ac:dyDescent="0.35">
      <c r="A6570">
        <f>'Profilo fotovoltaico'!B6572*LCOH!$C$20</f>
        <v>54</v>
      </c>
      <c r="B6570">
        <f>'Profilo eolico'!B6572*LCOH!$C$21</f>
        <v>45</v>
      </c>
      <c r="C6570">
        <f>$P$35*'Profilo fotovoltaico'!B6572</f>
        <v>397.14905813159152</v>
      </c>
      <c r="D6570">
        <f>$Q$37*'Profilo eolico'!B6572</f>
        <v>262.55857025305846</v>
      </c>
      <c r="E6570">
        <f>$P$39*'Profilo fotovoltaico'!B6572+'Approvvigionamento energia'!$Q$39*'Profilo eolico'!B6572</f>
        <v>296.20619222269175</v>
      </c>
      <c r="F6570">
        <f>$P$41*'Profilo fotovoltaico'!B6572+'Approvvigionamento energia'!$Q$41*'Profilo eolico'!B6572</f>
        <v>329.85381419232499</v>
      </c>
      <c r="G6570">
        <f>$P$43*'Profilo fotovoltaico'!B6572+'Approvvigionamento energia'!$Q$43*'Profilo eolico'!B6572</f>
        <v>363.50143616195822</v>
      </c>
      <c r="H6570">
        <f t="shared" si="204"/>
        <v>1138.4335154826958</v>
      </c>
      <c r="I6570">
        <f>IF(LCOH!$C$28=Menu!$A$1,'Approvvigionamento energia'!C6570,0)+IF(LCOH!$C$28=Menu!$A$2,'Approvvigionamento energia'!D6570,0)+IF(LCOH!$C$28=Menu!$A$3,'Approvvigionamento energia'!E6570,0)+IF(LCOH!$C$28=Menu!$A$4,'Approvvigionamento energia'!F6570,0)+IF(LCOH!$C$28=Menu!$A$5,'Approvvigionamento energia'!G6570,0)+IF(LCOH!$C$28=Menu!$A$6,'Approvvigionamento energia'!H6570,0)</f>
        <v>329.85381419232499</v>
      </c>
      <c r="J6570">
        <f>'Approvvigionamento energia'!A6570+'Approvvigionamento energia'!B6570+'Approvvigionamento energia'!I6570</f>
        <v>428.85381419232499</v>
      </c>
      <c r="K6570">
        <f>IF(MIN(LCOH!$C$18,J6570)&gt;=$P$48*LCOH!$C$18, MIN(LCOH!$C$18,J6570),0)</f>
        <v>428.85381419232499</v>
      </c>
      <c r="L6570">
        <f t="shared" si="205"/>
        <v>0</v>
      </c>
      <c r="M6570">
        <f>K6570/LCOH!$C$18</f>
        <v>0.28590254279488331</v>
      </c>
      <c r="N6570">
        <f>K6570/LCOH!$C$34</f>
        <v>8.2630792715284205</v>
      </c>
    </row>
    <row r="6571" spans="1:14" x14ac:dyDescent="0.35">
      <c r="A6571">
        <f>'Profilo fotovoltaico'!B6573*LCOH!$C$20</f>
        <v>0</v>
      </c>
      <c r="B6571">
        <f>'Profilo eolico'!B6573*LCOH!$C$21</f>
        <v>49.5</v>
      </c>
      <c r="C6571">
        <f>$P$35*'Profilo fotovoltaico'!B6573</f>
        <v>0</v>
      </c>
      <c r="D6571">
        <f>$Q$37*'Profilo eolico'!B6573</f>
        <v>288.81442727836435</v>
      </c>
      <c r="E6571">
        <f>$P$39*'Profilo fotovoltaico'!B6573+'Approvvigionamento energia'!$Q$39*'Profilo eolico'!B6573</f>
        <v>216.61082045877325</v>
      </c>
      <c r="F6571">
        <f>$P$41*'Profilo fotovoltaico'!B6573+'Approvvigionamento energia'!$Q$41*'Profilo eolico'!B6573</f>
        <v>144.40721363918217</v>
      </c>
      <c r="G6571">
        <f>$P$43*'Profilo fotovoltaico'!B6573+'Approvvigionamento energia'!$Q$43*'Profilo eolico'!B6573</f>
        <v>72.203606819591087</v>
      </c>
      <c r="H6571">
        <f t="shared" si="204"/>
        <v>1138.4335154826958</v>
      </c>
      <c r="I6571">
        <f>IF(LCOH!$C$28=Menu!$A$1,'Approvvigionamento energia'!C6571,0)+IF(LCOH!$C$28=Menu!$A$2,'Approvvigionamento energia'!D6571,0)+IF(LCOH!$C$28=Menu!$A$3,'Approvvigionamento energia'!E6571,0)+IF(LCOH!$C$28=Menu!$A$4,'Approvvigionamento energia'!F6571,0)+IF(LCOH!$C$28=Menu!$A$5,'Approvvigionamento energia'!G6571,0)+IF(LCOH!$C$28=Menu!$A$6,'Approvvigionamento energia'!H6571,0)</f>
        <v>144.40721363918217</v>
      </c>
      <c r="J6571">
        <f>'Approvvigionamento energia'!A6571+'Approvvigionamento energia'!B6571+'Approvvigionamento energia'!I6571</f>
        <v>193.90721363918217</v>
      </c>
      <c r="K6571">
        <f>IF(MIN(LCOH!$C$18,J6571)&gt;=$P$48*LCOH!$C$18, MIN(LCOH!$C$18,J6571),0)</f>
        <v>0</v>
      </c>
      <c r="L6571">
        <f t="shared" si="205"/>
        <v>193.90721363918217</v>
      </c>
      <c r="M6571">
        <f>K6571/LCOH!$C$18</f>
        <v>0</v>
      </c>
      <c r="N6571">
        <f>K6571/LCOH!$C$34</f>
        <v>0</v>
      </c>
    </row>
    <row r="6572" spans="1:14" x14ac:dyDescent="0.35">
      <c r="A6572">
        <f>'Profilo fotovoltaico'!B6574*LCOH!$C$20</f>
        <v>0</v>
      </c>
      <c r="B6572">
        <f>'Profilo eolico'!B6574*LCOH!$C$21</f>
        <v>52.900000000000006</v>
      </c>
      <c r="C6572">
        <f>$P$35*'Profilo fotovoltaico'!B6574</f>
        <v>0</v>
      </c>
      <c r="D6572">
        <f>$Q$37*'Profilo eolico'!B6574</f>
        <v>308.65218591970654</v>
      </c>
      <c r="E6572">
        <f>$P$39*'Profilo fotovoltaico'!B6574+'Approvvigionamento energia'!$Q$39*'Profilo eolico'!B6574</f>
        <v>231.4891394397799</v>
      </c>
      <c r="F6572">
        <f>$P$41*'Profilo fotovoltaico'!B6574+'Approvvigionamento energia'!$Q$41*'Profilo eolico'!B6574</f>
        <v>154.32609295985327</v>
      </c>
      <c r="G6572">
        <f>$P$43*'Profilo fotovoltaico'!B6574+'Approvvigionamento energia'!$Q$43*'Profilo eolico'!B6574</f>
        <v>77.163046479926635</v>
      </c>
      <c r="H6572">
        <f t="shared" si="204"/>
        <v>1138.4335154826958</v>
      </c>
      <c r="I6572">
        <f>IF(LCOH!$C$28=Menu!$A$1,'Approvvigionamento energia'!C6572,0)+IF(LCOH!$C$28=Menu!$A$2,'Approvvigionamento energia'!D6572,0)+IF(LCOH!$C$28=Menu!$A$3,'Approvvigionamento energia'!E6572,0)+IF(LCOH!$C$28=Menu!$A$4,'Approvvigionamento energia'!F6572,0)+IF(LCOH!$C$28=Menu!$A$5,'Approvvigionamento energia'!G6572,0)+IF(LCOH!$C$28=Menu!$A$6,'Approvvigionamento energia'!H6572,0)</f>
        <v>154.32609295985327</v>
      </c>
      <c r="J6572">
        <f>'Approvvigionamento energia'!A6572+'Approvvigionamento energia'!B6572+'Approvvigionamento energia'!I6572</f>
        <v>207.22609295985328</v>
      </c>
      <c r="K6572">
        <f>IF(MIN(LCOH!$C$18,J6572)&gt;=$P$48*LCOH!$C$18, MIN(LCOH!$C$18,J6572),0)</f>
        <v>0</v>
      </c>
      <c r="L6572">
        <f t="shared" si="205"/>
        <v>207.22609295985328</v>
      </c>
      <c r="M6572">
        <f>K6572/LCOH!$C$18</f>
        <v>0</v>
      </c>
      <c r="N6572">
        <f>K6572/LCOH!$C$34</f>
        <v>0</v>
      </c>
    </row>
    <row r="6573" spans="1:14" x14ac:dyDescent="0.35">
      <c r="A6573">
        <f>'Profilo fotovoltaico'!B6575*LCOH!$C$20</f>
        <v>0</v>
      </c>
      <c r="B6573">
        <f>'Profilo eolico'!B6575*LCOH!$C$21</f>
        <v>58.7</v>
      </c>
      <c r="C6573">
        <f>$P$35*'Profilo fotovoltaico'!B6575</f>
        <v>0</v>
      </c>
      <c r="D6573">
        <f>$Q$37*'Profilo eolico'!B6575</f>
        <v>342.49306830787856</v>
      </c>
      <c r="E6573">
        <f>$P$39*'Profilo fotovoltaico'!B6575+'Approvvigionamento energia'!$Q$39*'Profilo eolico'!B6575</f>
        <v>256.86980123090888</v>
      </c>
      <c r="F6573">
        <f>$P$41*'Profilo fotovoltaico'!B6575+'Approvvigionamento energia'!$Q$41*'Profilo eolico'!B6575</f>
        <v>171.24653415393928</v>
      </c>
      <c r="G6573">
        <f>$P$43*'Profilo fotovoltaico'!B6575+'Approvvigionamento energia'!$Q$43*'Profilo eolico'!B6575</f>
        <v>85.62326707696964</v>
      </c>
      <c r="H6573">
        <f t="shared" si="204"/>
        <v>1138.4335154826958</v>
      </c>
      <c r="I6573">
        <f>IF(LCOH!$C$28=Menu!$A$1,'Approvvigionamento energia'!C6573,0)+IF(LCOH!$C$28=Menu!$A$2,'Approvvigionamento energia'!D6573,0)+IF(LCOH!$C$28=Menu!$A$3,'Approvvigionamento energia'!E6573,0)+IF(LCOH!$C$28=Menu!$A$4,'Approvvigionamento energia'!F6573,0)+IF(LCOH!$C$28=Menu!$A$5,'Approvvigionamento energia'!G6573,0)+IF(LCOH!$C$28=Menu!$A$6,'Approvvigionamento energia'!H6573,0)</f>
        <v>171.24653415393928</v>
      </c>
      <c r="J6573">
        <f>'Approvvigionamento energia'!A6573+'Approvvigionamento energia'!B6573+'Approvvigionamento energia'!I6573</f>
        <v>229.9465341539393</v>
      </c>
      <c r="K6573">
        <f>IF(MIN(LCOH!$C$18,J6573)&gt;=$P$48*LCOH!$C$18, MIN(LCOH!$C$18,J6573),0)</f>
        <v>0</v>
      </c>
      <c r="L6573">
        <f t="shared" si="205"/>
        <v>229.9465341539393</v>
      </c>
      <c r="M6573">
        <f>K6573/LCOH!$C$18</f>
        <v>0</v>
      </c>
      <c r="N6573">
        <f>K6573/LCOH!$C$34</f>
        <v>0</v>
      </c>
    </row>
    <row r="6574" spans="1:14" x14ac:dyDescent="0.35">
      <c r="A6574">
        <f>'Profilo fotovoltaico'!B6576*LCOH!$C$20</f>
        <v>0</v>
      </c>
      <c r="B6574">
        <f>'Profilo eolico'!B6576*LCOH!$C$21</f>
        <v>69.2</v>
      </c>
      <c r="C6574">
        <f>$P$35*'Profilo fotovoltaico'!B6576</f>
        <v>0</v>
      </c>
      <c r="D6574">
        <f>$Q$37*'Profilo eolico'!B6576</f>
        <v>403.75673470025885</v>
      </c>
      <c r="E6574">
        <f>$P$39*'Profilo fotovoltaico'!B6576+'Approvvigionamento energia'!$Q$39*'Profilo eolico'!B6576</f>
        <v>302.81755102519412</v>
      </c>
      <c r="F6574">
        <f>$P$41*'Profilo fotovoltaico'!B6576+'Approvvigionamento energia'!$Q$41*'Profilo eolico'!B6576</f>
        <v>201.87836735012942</v>
      </c>
      <c r="G6574">
        <f>$P$43*'Profilo fotovoltaico'!B6576+'Approvvigionamento energia'!$Q$43*'Profilo eolico'!B6576</f>
        <v>100.93918367506471</v>
      </c>
      <c r="H6574">
        <f t="shared" si="204"/>
        <v>1138.4335154826958</v>
      </c>
      <c r="I6574">
        <f>IF(LCOH!$C$28=Menu!$A$1,'Approvvigionamento energia'!C6574,0)+IF(LCOH!$C$28=Menu!$A$2,'Approvvigionamento energia'!D6574,0)+IF(LCOH!$C$28=Menu!$A$3,'Approvvigionamento energia'!E6574,0)+IF(LCOH!$C$28=Menu!$A$4,'Approvvigionamento energia'!F6574,0)+IF(LCOH!$C$28=Menu!$A$5,'Approvvigionamento energia'!G6574,0)+IF(LCOH!$C$28=Menu!$A$6,'Approvvigionamento energia'!H6574,0)</f>
        <v>201.87836735012942</v>
      </c>
      <c r="J6574">
        <f>'Approvvigionamento energia'!A6574+'Approvvigionamento energia'!B6574+'Approvvigionamento energia'!I6574</f>
        <v>271.07836735012944</v>
      </c>
      <c r="K6574">
        <f>IF(MIN(LCOH!$C$18,J6574)&gt;=$P$48*LCOH!$C$18, MIN(LCOH!$C$18,J6574),0)</f>
        <v>0</v>
      </c>
      <c r="L6574">
        <f t="shared" si="205"/>
        <v>271.07836735012944</v>
      </c>
      <c r="M6574">
        <f>K6574/LCOH!$C$18</f>
        <v>0</v>
      </c>
      <c r="N6574">
        <f>K6574/LCOH!$C$34</f>
        <v>0</v>
      </c>
    </row>
    <row r="6575" spans="1:14" x14ac:dyDescent="0.35">
      <c r="A6575">
        <f>'Profilo fotovoltaico'!B6577*LCOH!$C$20</f>
        <v>0</v>
      </c>
      <c r="B6575">
        <f>'Profilo eolico'!B6577*LCOH!$C$21</f>
        <v>84.4</v>
      </c>
      <c r="C6575">
        <f>$P$35*'Profilo fotovoltaico'!B6577</f>
        <v>0</v>
      </c>
      <c r="D6575">
        <f>$Q$37*'Profilo eolico'!B6577</f>
        <v>492.44318509684751</v>
      </c>
      <c r="E6575">
        <f>$P$39*'Profilo fotovoltaico'!B6577+'Approvvigionamento energia'!$Q$39*'Profilo eolico'!B6577</f>
        <v>369.33238882263561</v>
      </c>
      <c r="F6575">
        <f>$P$41*'Profilo fotovoltaico'!B6577+'Approvvigionamento energia'!$Q$41*'Profilo eolico'!B6577</f>
        <v>246.22159254842376</v>
      </c>
      <c r="G6575">
        <f>$P$43*'Profilo fotovoltaico'!B6577+'Approvvigionamento energia'!$Q$43*'Profilo eolico'!B6577</f>
        <v>123.11079627421188</v>
      </c>
      <c r="H6575">
        <f t="shared" si="204"/>
        <v>1138.4335154826958</v>
      </c>
      <c r="I6575">
        <f>IF(LCOH!$C$28=Menu!$A$1,'Approvvigionamento energia'!C6575,0)+IF(LCOH!$C$28=Menu!$A$2,'Approvvigionamento energia'!D6575,0)+IF(LCOH!$C$28=Menu!$A$3,'Approvvigionamento energia'!E6575,0)+IF(LCOH!$C$28=Menu!$A$4,'Approvvigionamento energia'!F6575,0)+IF(LCOH!$C$28=Menu!$A$5,'Approvvigionamento energia'!G6575,0)+IF(LCOH!$C$28=Menu!$A$6,'Approvvigionamento energia'!H6575,0)</f>
        <v>246.22159254842376</v>
      </c>
      <c r="J6575">
        <f>'Approvvigionamento energia'!A6575+'Approvvigionamento energia'!B6575+'Approvvigionamento energia'!I6575</f>
        <v>330.62159254842379</v>
      </c>
      <c r="K6575">
        <f>IF(MIN(LCOH!$C$18,J6575)&gt;=$P$48*LCOH!$C$18, MIN(LCOH!$C$18,J6575),0)</f>
        <v>0</v>
      </c>
      <c r="L6575">
        <f t="shared" si="205"/>
        <v>330.62159254842379</v>
      </c>
      <c r="M6575">
        <f>K6575/LCOH!$C$18</f>
        <v>0</v>
      </c>
      <c r="N6575">
        <f>K6575/LCOH!$C$34</f>
        <v>0</v>
      </c>
    </row>
    <row r="6576" spans="1:14" x14ac:dyDescent="0.35">
      <c r="A6576">
        <f>'Profilo fotovoltaico'!B6578*LCOH!$C$20</f>
        <v>0</v>
      </c>
      <c r="B6576">
        <f>'Profilo eolico'!B6578*LCOH!$C$21</f>
        <v>100.2</v>
      </c>
      <c r="C6576">
        <f>$P$35*'Profilo fotovoltaico'!B6578</f>
        <v>0</v>
      </c>
      <c r="D6576">
        <f>$Q$37*'Profilo eolico'!B6578</f>
        <v>584.63041643014355</v>
      </c>
      <c r="E6576">
        <f>$P$39*'Profilo fotovoltaico'!B6578+'Approvvigionamento energia'!$Q$39*'Profilo eolico'!B6578</f>
        <v>438.47281232260764</v>
      </c>
      <c r="F6576">
        <f>$P$41*'Profilo fotovoltaico'!B6578+'Approvvigionamento energia'!$Q$41*'Profilo eolico'!B6578</f>
        <v>292.31520821507178</v>
      </c>
      <c r="G6576">
        <f>$P$43*'Profilo fotovoltaico'!B6578+'Approvvigionamento energia'!$Q$43*'Profilo eolico'!B6578</f>
        <v>146.15760410753589</v>
      </c>
      <c r="H6576">
        <f t="shared" si="204"/>
        <v>1138.4335154826958</v>
      </c>
      <c r="I6576">
        <f>IF(LCOH!$C$28=Menu!$A$1,'Approvvigionamento energia'!C6576,0)+IF(LCOH!$C$28=Menu!$A$2,'Approvvigionamento energia'!D6576,0)+IF(LCOH!$C$28=Menu!$A$3,'Approvvigionamento energia'!E6576,0)+IF(LCOH!$C$28=Menu!$A$4,'Approvvigionamento energia'!F6576,0)+IF(LCOH!$C$28=Menu!$A$5,'Approvvigionamento energia'!G6576,0)+IF(LCOH!$C$28=Menu!$A$6,'Approvvigionamento energia'!H6576,0)</f>
        <v>292.31520821507178</v>
      </c>
      <c r="J6576">
        <f>'Approvvigionamento energia'!A6576+'Approvvigionamento energia'!B6576+'Approvvigionamento energia'!I6576</f>
        <v>392.51520821507177</v>
      </c>
      <c r="K6576">
        <f>IF(MIN(LCOH!$C$18,J6576)&gt;=$P$48*LCOH!$C$18, MIN(LCOH!$C$18,J6576),0)</f>
        <v>392.51520821507177</v>
      </c>
      <c r="L6576">
        <f t="shared" si="205"/>
        <v>0</v>
      </c>
      <c r="M6576">
        <f>K6576/LCOH!$C$18</f>
        <v>0.26167680547671451</v>
      </c>
      <c r="N6576">
        <f>K6576/LCOH!$C$34</f>
        <v>7.562913453084235</v>
      </c>
    </row>
    <row r="6577" spans="1:14" x14ac:dyDescent="0.35">
      <c r="A6577">
        <f>'Profilo fotovoltaico'!B6579*LCOH!$C$20</f>
        <v>0</v>
      </c>
      <c r="B6577">
        <f>'Profilo eolico'!B6579*LCOH!$C$21</f>
        <v>110.8</v>
      </c>
      <c r="C6577">
        <f>$P$35*'Profilo fotovoltaico'!B6579</f>
        <v>0</v>
      </c>
      <c r="D6577">
        <f>$Q$37*'Profilo eolico'!B6579</f>
        <v>646.47754631197506</v>
      </c>
      <c r="E6577">
        <f>$P$39*'Profilo fotovoltaico'!B6579+'Approvvigionamento energia'!$Q$39*'Profilo eolico'!B6579</f>
        <v>484.85815973398132</v>
      </c>
      <c r="F6577">
        <f>$P$41*'Profilo fotovoltaico'!B6579+'Approvvigionamento energia'!$Q$41*'Profilo eolico'!B6579</f>
        <v>323.23877315598753</v>
      </c>
      <c r="G6577">
        <f>$P$43*'Profilo fotovoltaico'!B6579+'Approvvigionamento energia'!$Q$43*'Profilo eolico'!B6579</f>
        <v>161.61938657799377</v>
      </c>
      <c r="H6577">
        <f t="shared" si="204"/>
        <v>1138.4335154826958</v>
      </c>
      <c r="I6577">
        <f>IF(LCOH!$C$28=Menu!$A$1,'Approvvigionamento energia'!C6577,0)+IF(LCOH!$C$28=Menu!$A$2,'Approvvigionamento energia'!D6577,0)+IF(LCOH!$C$28=Menu!$A$3,'Approvvigionamento energia'!E6577,0)+IF(LCOH!$C$28=Menu!$A$4,'Approvvigionamento energia'!F6577,0)+IF(LCOH!$C$28=Menu!$A$5,'Approvvigionamento energia'!G6577,0)+IF(LCOH!$C$28=Menu!$A$6,'Approvvigionamento energia'!H6577,0)</f>
        <v>323.23877315598753</v>
      </c>
      <c r="J6577">
        <f>'Approvvigionamento energia'!A6577+'Approvvigionamento energia'!B6577+'Approvvigionamento energia'!I6577</f>
        <v>434.03877315598754</v>
      </c>
      <c r="K6577">
        <f>IF(MIN(LCOH!$C$18,J6577)&gt;=$P$48*LCOH!$C$18, MIN(LCOH!$C$18,J6577),0)</f>
        <v>434.03877315598754</v>
      </c>
      <c r="L6577">
        <f t="shared" si="205"/>
        <v>0</v>
      </c>
      <c r="M6577">
        <f>K6577/LCOH!$C$18</f>
        <v>0.2893591821039917</v>
      </c>
      <c r="N6577">
        <f>K6577/LCOH!$C$34</f>
        <v>8.3629821417338643</v>
      </c>
    </row>
    <row r="6578" spans="1:14" x14ac:dyDescent="0.35">
      <c r="A6578">
        <f>'Profilo fotovoltaico'!B6580*LCOH!$C$20</f>
        <v>0</v>
      </c>
      <c r="B6578">
        <f>'Profilo eolico'!B6580*LCOH!$C$21</f>
        <v>119.3</v>
      </c>
      <c r="C6578">
        <f>$P$35*'Profilo fotovoltaico'!B6580</f>
        <v>0</v>
      </c>
      <c r="D6578">
        <f>$Q$37*'Profilo eolico'!B6580</f>
        <v>696.07194291533062</v>
      </c>
      <c r="E6578">
        <f>$P$39*'Profilo fotovoltaico'!B6580+'Approvvigionamento energia'!$Q$39*'Profilo eolico'!B6580</f>
        <v>522.053957186498</v>
      </c>
      <c r="F6578">
        <f>$P$41*'Profilo fotovoltaico'!B6580+'Approvvigionamento energia'!$Q$41*'Profilo eolico'!B6580</f>
        <v>348.03597145766531</v>
      </c>
      <c r="G6578">
        <f>$P$43*'Profilo fotovoltaico'!B6580+'Approvvigionamento energia'!$Q$43*'Profilo eolico'!B6580</f>
        <v>174.01798572883266</v>
      </c>
      <c r="H6578">
        <f t="shared" si="204"/>
        <v>1138.4335154826958</v>
      </c>
      <c r="I6578">
        <f>IF(LCOH!$C$28=Menu!$A$1,'Approvvigionamento energia'!C6578,0)+IF(LCOH!$C$28=Menu!$A$2,'Approvvigionamento energia'!D6578,0)+IF(LCOH!$C$28=Menu!$A$3,'Approvvigionamento energia'!E6578,0)+IF(LCOH!$C$28=Menu!$A$4,'Approvvigionamento energia'!F6578,0)+IF(LCOH!$C$28=Menu!$A$5,'Approvvigionamento energia'!G6578,0)+IF(LCOH!$C$28=Menu!$A$6,'Approvvigionamento energia'!H6578,0)</f>
        <v>348.03597145766531</v>
      </c>
      <c r="J6578">
        <f>'Approvvigionamento energia'!A6578+'Approvvigionamento energia'!B6578+'Approvvigionamento energia'!I6578</f>
        <v>467.33597145766532</v>
      </c>
      <c r="K6578">
        <f>IF(MIN(LCOH!$C$18,J6578)&gt;=$P$48*LCOH!$C$18, MIN(LCOH!$C$18,J6578),0)</f>
        <v>467.33597145766532</v>
      </c>
      <c r="L6578">
        <f t="shared" si="205"/>
        <v>0</v>
      </c>
      <c r="M6578">
        <f>K6578/LCOH!$C$18</f>
        <v>0.31155731430511019</v>
      </c>
      <c r="N6578">
        <f>K6578/LCOH!$C$34</f>
        <v>9.0045466562170589</v>
      </c>
    </row>
    <row r="6579" spans="1:14" x14ac:dyDescent="0.35">
      <c r="A6579">
        <f>'Profilo fotovoltaico'!B6581*LCOH!$C$20</f>
        <v>0</v>
      </c>
      <c r="B6579">
        <f>'Profilo eolico'!B6581*LCOH!$C$21</f>
        <v>119.1</v>
      </c>
      <c r="C6579">
        <f>$P$35*'Profilo fotovoltaico'!B6581</f>
        <v>0</v>
      </c>
      <c r="D6579">
        <f>$Q$37*'Profilo eolico'!B6581</f>
        <v>694.90501593642807</v>
      </c>
      <c r="E6579">
        <f>$P$39*'Profilo fotovoltaico'!B6581+'Approvvigionamento energia'!$Q$39*'Profilo eolico'!B6581</f>
        <v>521.17876195232111</v>
      </c>
      <c r="F6579">
        <f>$P$41*'Profilo fotovoltaico'!B6581+'Approvvigionamento energia'!$Q$41*'Profilo eolico'!B6581</f>
        <v>347.45250796821404</v>
      </c>
      <c r="G6579">
        <f>$P$43*'Profilo fotovoltaico'!B6581+'Approvvigionamento energia'!$Q$43*'Profilo eolico'!B6581</f>
        <v>173.72625398410702</v>
      </c>
      <c r="H6579">
        <f t="shared" si="204"/>
        <v>1138.4335154826958</v>
      </c>
      <c r="I6579">
        <f>IF(LCOH!$C$28=Menu!$A$1,'Approvvigionamento energia'!C6579,0)+IF(LCOH!$C$28=Menu!$A$2,'Approvvigionamento energia'!D6579,0)+IF(LCOH!$C$28=Menu!$A$3,'Approvvigionamento energia'!E6579,0)+IF(LCOH!$C$28=Menu!$A$4,'Approvvigionamento energia'!F6579,0)+IF(LCOH!$C$28=Menu!$A$5,'Approvvigionamento energia'!G6579,0)+IF(LCOH!$C$28=Menu!$A$6,'Approvvigionamento energia'!H6579,0)</f>
        <v>347.45250796821404</v>
      </c>
      <c r="J6579">
        <f>'Approvvigionamento energia'!A6579+'Approvvigionamento energia'!B6579+'Approvvigionamento energia'!I6579</f>
        <v>466.55250796821406</v>
      </c>
      <c r="K6579">
        <f>IF(MIN(LCOH!$C$18,J6579)&gt;=$P$48*LCOH!$C$18, MIN(LCOH!$C$18,J6579),0)</f>
        <v>466.55250796821406</v>
      </c>
      <c r="L6579">
        <f t="shared" si="205"/>
        <v>0</v>
      </c>
      <c r="M6579">
        <f>K6579/LCOH!$C$18</f>
        <v>0.31103500531214273</v>
      </c>
      <c r="N6579">
        <f>K6579/LCOH!$C$34</f>
        <v>8.9894510205821589</v>
      </c>
    </row>
    <row r="6580" spans="1:14" x14ac:dyDescent="0.35">
      <c r="A6580">
        <f>'Profilo fotovoltaico'!B6582*LCOH!$C$20</f>
        <v>0</v>
      </c>
      <c r="B6580">
        <f>'Profilo eolico'!B6582*LCOH!$C$21</f>
        <v>116.4</v>
      </c>
      <c r="C6580">
        <f>$P$35*'Profilo fotovoltaico'!B6582</f>
        <v>0</v>
      </c>
      <c r="D6580">
        <f>$Q$37*'Profilo eolico'!B6582</f>
        <v>679.1515017212447</v>
      </c>
      <c r="E6580">
        <f>$P$39*'Profilo fotovoltaico'!B6582+'Approvvigionamento energia'!$Q$39*'Profilo eolico'!B6582</f>
        <v>509.36362629093344</v>
      </c>
      <c r="F6580">
        <f>$P$41*'Profilo fotovoltaico'!B6582+'Approvvigionamento energia'!$Q$41*'Profilo eolico'!B6582</f>
        <v>339.57575086062235</v>
      </c>
      <c r="G6580">
        <f>$P$43*'Profilo fotovoltaico'!B6582+'Approvvigionamento energia'!$Q$43*'Profilo eolico'!B6582</f>
        <v>169.78787543031117</v>
      </c>
      <c r="H6580">
        <f t="shared" si="204"/>
        <v>1138.4335154826958</v>
      </c>
      <c r="I6580">
        <f>IF(LCOH!$C$28=Menu!$A$1,'Approvvigionamento energia'!C6580,0)+IF(LCOH!$C$28=Menu!$A$2,'Approvvigionamento energia'!D6580,0)+IF(LCOH!$C$28=Menu!$A$3,'Approvvigionamento energia'!E6580,0)+IF(LCOH!$C$28=Menu!$A$4,'Approvvigionamento energia'!F6580,0)+IF(LCOH!$C$28=Menu!$A$5,'Approvvigionamento energia'!G6580,0)+IF(LCOH!$C$28=Menu!$A$6,'Approvvigionamento energia'!H6580,0)</f>
        <v>339.57575086062235</v>
      </c>
      <c r="J6580">
        <f>'Approvvigionamento energia'!A6580+'Approvvigionamento energia'!B6580+'Approvvigionamento energia'!I6580</f>
        <v>455.97575086062238</v>
      </c>
      <c r="K6580">
        <f>IF(MIN(LCOH!$C$18,J6580)&gt;=$P$48*LCOH!$C$18, MIN(LCOH!$C$18,J6580),0)</f>
        <v>455.97575086062238</v>
      </c>
      <c r="L6580">
        <f t="shared" si="205"/>
        <v>0</v>
      </c>
      <c r="M6580">
        <f>K6580/LCOH!$C$18</f>
        <v>0.30398383390708161</v>
      </c>
      <c r="N6580">
        <f>K6580/LCOH!$C$34</f>
        <v>8.785659939511028</v>
      </c>
    </row>
    <row r="6581" spans="1:14" x14ac:dyDescent="0.35">
      <c r="A6581">
        <f>'Profilo fotovoltaico'!B6583*LCOH!$C$20</f>
        <v>0</v>
      </c>
      <c r="B6581">
        <f>'Profilo eolico'!B6583*LCOH!$C$21</f>
        <v>119.3</v>
      </c>
      <c r="C6581">
        <f>$P$35*'Profilo fotovoltaico'!B6583</f>
        <v>0</v>
      </c>
      <c r="D6581">
        <f>$Q$37*'Profilo eolico'!B6583</f>
        <v>696.07194291533062</v>
      </c>
      <c r="E6581">
        <f>$P$39*'Profilo fotovoltaico'!B6583+'Approvvigionamento energia'!$Q$39*'Profilo eolico'!B6583</f>
        <v>522.053957186498</v>
      </c>
      <c r="F6581">
        <f>$P$41*'Profilo fotovoltaico'!B6583+'Approvvigionamento energia'!$Q$41*'Profilo eolico'!B6583</f>
        <v>348.03597145766531</v>
      </c>
      <c r="G6581">
        <f>$P$43*'Profilo fotovoltaico'!B6583+'Approvvigionamento energia'!$Q$43*'Profilo eolico'!B6583</f>
        <v>174.01798572883266</v>
      </c>
      <c r="H6581">
        <f t="shared" si="204"/>
        <v>1138.4335154826958</v>
      </c>
      <c r="I6581">
        <f>IF(LCOH!$C$28=Menu!$A$1,'Approvvigionamento energia'!C6581,0)+IF(LCOH!$C$28=Menu!$A$2,'Approvvigionamento energia'!D6581,0)+IF(LCOH!$C$28=Menu!$A$3,'Approvvigionamento energia'!E6581,0)+IF(LCOH!$C$28=Menu!$A$4,'Approvvigionamento energia'!F6581,0)+IF(LCOH!$C$28=Menu!$A$5,'Approvvigionamento energia'!G6581,0)+IF(LCOH!$C$28=Menu!$A$6,'Approvvigionamento energia'!H6581,0)</f>
        <v>348.03597145766531</v>
      </c>
      <c r="J6581">
        <f>'Approvvigionamento energia'!A6581+'Approvvigionamento energia'!B6581+'Approvvigionamento energia'!I6581</f>
        <v>467.33597145766532</v>
      </c>
      <c r="K6581">
        <f>IF(MIN(LCOH!$C$18,J6581)&gt;=$P$48*LCOH!$C$18, MIN(LCOH!$C$18,J6581),0)</f>
        <v>467.33597145766532</v>
      </c>
      <c r="L6581">
        <f t="shared" si="205"/>
        <v>0</v>
      </c>
      <c r="M6581">
        <f>K6581/LCOH!$C$18</f>
        <v>0.31155731430511019</v>
      </c>
      <c r="N6581">
        <f>K6581/LCOH!$C$34</f>
        <v>9.0045466562170589</v>
      </c>
    </row>
    <row r="6582" spans="1:14" x14ac:dyDescent="0.35">
      <c r="A6582">
        <f>'Profilo fotovoltaico'!B6584*LCOH!$C$20</f>
        <v>0</v>
      </c>
      <c r="B6582">
        <f>'Profilo eolico'!B6584*LCOH!$C$21</f>
        <v>117</v>
      </c>
      <c r="C6582">
        <f>$P$35*'Profilo fotovoltaico'!B6584</f>
        <v>0</v>
      </c>
      <c r="D6582">
        <f>$Q$37*'Profilo eolico'!B6584</f>
        <v>682.65228265795213</v>
      </c>
      <c r="E6582">
        <f>$P$39*'Profilo fotovoltaico'!B6584+'Approvvigionamento energia'!$Q$39*'Profilo eolico'!B6584</f>
        <v>511.98921199346404</v>
      </c>
      <c r="F6582">
        <f>$P$41*'Profilo fotovoltaico'!B6584+'Approvvigionamento energia'!$Q$41*'Profilo eolico'!B6584</f>
        <v>341.32614132897606</v>
      </c>
      <c r="G6582">
        <f>$P$43*'Profilo fotovoltaico'!B6584+'Approvvigionamento energia'!$Q$43*'Profilo eolico'!B6584</f>
        <v>170.66307066448803</v>
      </c>
      <c r="H6582">
        <f t="shared" si="204"/>
        <v>1138.4335154826958</v>
      </c>
      <c r="I6582">
        <f>IF(LCOH!$C$28=Menu!$A$1,'Approvvigionamento energia'!C6582,0)+IF(LCOH!$C$28=Menu!$A$2,'Approvvigionamento energia'!D6582,0)+IF(LCOH!$C$28=Menu!$A$3,'Approvvigionamento energia'!E6582,0)+IF(LCOH!$C$28=Menu!$A$4,'Approvvigionamento energia'!F6582,0)+IF(LCOH!$C$28=Menu!$A$5,'Approvvigionamento energia'!G6582,0)+IF(LCOH!$C$28=Menu!$A$6,'Approvvigionamento energia'!H6582,0)</f>
        <v>341.32614132897606</v>
      </c>
      <c r="J6582">
        <f>'Approvvigionamento energia'!A6582+'Approvvigionamento energia'!B6582+'Approvvigionamento energia'!I6582</f>
        <v>458.32614132897606</v>
      </c>
      <c r="K6582">
        <f>IF(MIN(LCOH!$C$18,J6582)&gt;=$P$48*LCOH!$C$18, MIN(LCOH!$C$18,J6582),0)</f>
        <v>458.32614132897606</v>
      </c>
      <c r="L6582">
        <f t="shared" si="205"/>
        <v>0</v>
      </c>
      <c r="M6582">
        <f>K6582/LCOH!$C$18</f>
        <v>0.30555076088598404</v>
      </c>
      <c r="N6582">
        <f>K6582/LCOH!$C$34</f>
        <v>8.8309468464157241</v>
      </c>
    </row>
    <row r="6583" spans="1:14" x14ac:dyDescent="0.35">
      <c r="A6583">
        <f>'Profilo fotovoltaico'!B6585*LCOH!$C$20</f>
        <v>10</v>
      </c>
      <c r="B6583">
        <f>'Profilo eolico'!B6585*LCOH!$C$21</f>
        <v>109.10000000000001</v>
      </c>
      <c r="C6583">
        <f>$P$35*'Profilo fotovoltaico'!B6585</f>
        <v>73.546121876220653</v>
      </c>
      <c r="D6583">
        <f>$Q$37*'Profilo eolico'!B6585</f>
        <v>636.55866699130399</v>
      </c>
      <c r="E6583">
        <f>$P$39*'Profilo fotovoltaico'!B6585+'Approvvigionamento energia'!$Q$39*'Profilo eolico'!B6585</f>
        <v>495.8055307125332</v>
      </c>
      <c r="F6583">
        <f>$P$41*'Profilo fotovoltaico'!B6585+'Approvvigionamento energia'!$Q$41*'Profilo eolico'!B6585</f>
        <v>355.05239443376234</v>
      </c>
      <c r="G6583">
        <f>$P$43*'Profilo fotovoltaico'!B6585+'Approvvigionamento energia'!$Q$43*'Profilo eolico'!B6585</f>
        <v>214.29925815499149</v>
      </c>
      <c r="H6583">
        <f t="shared" si="204"/>
        <v>1138.4335154826958</v>
      </c>
      <c r="I6583">
        <f>IF(LCOH!$C$28=Menu!$A$1,'Approvvigionamento energia'!C6583,0)+IF(LCOH!$C$28=Menu!$A$2,'Approvvigionamento energia'!D6583,0)+IF(LCOH!$C$28=Menu!$A$3,'Approvvigionamento energia'!E6583,0)+IF(LCOH!$C$28=Menu!$A$4,'Approvvigionamento energia'!F6583,0)+IF(LCOH!$C$28=Menu!$A$5,'Approvvigionamento energia'!G6583,0)+IF(LCOH!$C$28=Menu!$A$6,'Approvvigionamento energia'!H6583,0)</f>
        <v>355.05239443376234</v>
      </c>
      <c r="J6583">
        <f>'Approvvigionamento energia'!A6583+'Approvvigionamento energia'!B6583+'Approvvigionamento energia'!I6583</f>
        <v>474.15239443376237</v>
      </c>
      <c r="K6583">
        <f>IF(MIN(LCOH!$C$18,J6583)&gt;=$P$48*LCOH!$C$18, MIN(LCOH!$C$18,J6583),0)</f>
        <v>474.15239443376237</v>
      </c>
      <c r="L6583">
        <f t="shared" si="205"/>
        <v>0</v>
      </c>
      <c r="M6583">
        <f>K6583/LCOH!$C$18</f>
        <v>0.31610159628917489</v>
      </c>
      <c r="N6583">
        <f>K6583/LCOH!$C$34</f>
        <v>9.1358842858143046</v>
      </c>
    </row>
    <row r="6584" spans="1:14" x14ac:dyDescent="0.35">
      <c r="A6584">
        <f>'Profilo fotovoltaico'!B6586*LCOH!$C$20</f>
        <v>97</v>
      </c>
      <c r="B6584">
        <f>'Profilo eolico'!B6586*LCOH!$C$21</f>
        <v>80.8</v>
      </c>
      <c r="C6584">
        <f>$P$35*'Profilo fotovoltaico'!B6586</f>
        <v>713.39738219934031</v>
      </c>
      <c r="D6584">
        <f>$Q$37*'Profilo eolico'!B6586</f>
        <v>471.43849947660277</v>
      </c>
      <c r="E6584">
        <f>$P$39*'Profilo fotovoltaico'!B6586+'Approvvigionamento energia'!$Q$39*'Profilo eolico'!B6586</f>
        <v>531.92822015728711</v>
      </c>
      <c r="F6584">
        <f>$P$41*'Profilo fotovoltaico'!B6586+'Approvvigionamento energia'!$Q$41*'Profilo eolico'!B6586</f>
        <v>592.41794083797151</v>
      </c>
      <c r="G6584">
        <f>$P$43*'Profilo fotovoltaico'!B6586+'Approvvigionamento energia'!$Q$43*'Profilo eolico'!B6586</f>
        <v>652.90766151865603</v>
      </c>
      <c r="H6584">
        <f t="shared" si="204"/>
        <v>1138.4335154826958</v>
      </c>
      <c r="I6584">
        <f>IF(LCOH!$C$28=Menu!$A$1,'Approvvigionamento energia'!C6584,0)+IF(LCOH!$C$28=Menu!$A$2,'Approvvigionamento energia'!D6584,0)+IF(LCOH!$C$28=Menu!$A$3,'Approvvigionamento energia'!E6584,0)+IF(LCOH!$C$28=Menu!$A$4,'Approvvigionamento energia'!F6584,0)+IF(LCOH!$C$28=Menu!$A$5,'Approvvigionamento energia'!G6584,0)+IF(LCOH!$C$28=Menu!$A$6,'Approvvigionamento energia'!H6584,0)</f>
        <v>592.41794083797151</v>
      </c>
      <c r="J6584">
        <f>'Approvvigionamento energia'!A6584+'Approvvigionamento energia'!B6584+'Approvvigionamento energia'!I6584</f>
        <v>770.21794083797158</v>
      </c>
      <c r="K6584">
        <f>IF(MIN(LCOH!$C$18,J6584)&gt;=$P$48*LCOH!$C$18, MIN(LCOH!$C$18,J6584),0)</f>
        <v>770.21794083797158</v>
      </c>
      <c r="L6584">
        <f t="shared" si="205"/>
        <v>0</v>
      </c>
      <c r="M6584">
        <f>K6584/LCOH!$C$18</f>
        <v>0.51347862722531434</v>
      </c>
      <c r="N6584">
        <f>K6584/LCOH!$C$34</f>
        <v>14.840422752176718</v>
      </c>
    </row>
    <row r="6585" spans="1:14" x14ac:dyDescent="0.35">
      <c r="A6585">
        <f>'Profilo fotovoltaico'!B6587*LCOH!$C$20</f>
        <v>223</v>
      </c>
      <c r="B6585">
        <f>'Profilo eolico'!B6587*LCOH!$C$21</f>
        <v>62.300000000000004</v>
      </c>
      <c r="C6585">
        <f>$P$35*'Profilo fotovoltaico'!B6587</f>
        <v>1640.0785178397205</v>
      </c>
      <c r="D6585">
        <f>$Q$37*'Profilo eolico'!B6587</f>
        <v>363.49775392812319</v>
      </c>
      <c r="E6585">
        <f>$P$39*'Profilo fotovoltaico'!B6587+'Approvvigionamento energia'!$Q$39*'Profilo eolico'!B6587</f>
        <v>682.64294490602254</v>
      </c>
      <c r="F6585">
        <f>$P$41*'Profilo fotovoltaico'!B6587+'Approvvigionamento energia'!$Q$41*'Profilo eolico'!B6587</f>
        <v>1001.7881358839218</v>
      </c>
      <c r="G6585">
        <f>$P$43*'Profilo fotovoltaico'!B6587+'Approvvigionamento energia'!$Q$43*'Profilo eolico'!B6587</f>
        <v>1320.9333268618213</v>
      </c>
      <c r="H6585">
        <f t="shared" si="204"/>
        <v>1138.4335154826958</v>
      </c>
      <c r="I6585">
        <f>IF(LCOH!$C$28=Menu!$A$1,'Approvvigionamento energia'!C6585,0)+IF(LCOH!$C$28=Menu!$A$2,'Approvvigionamento energia'!D6585,0)+IF(LCOH!$C$28=Menu!$A$3,'Approvvigionamento energia'!E6585,0)+IF(LCOH!$C$28=Menu!$A$4,'Approvvigionamento energia'!F6585,0)+IF(LCOH!$C$28=Menu!$A$5,'Approvvigionamento energia'!G6585,0)+IF(LCOH!$C$28=Menu!$A$6,'Approvvigionamento energia'!H6585,0)</f>
        <v>1001.7881358839218</v>
      </c>
      <c r="J6585">
        <f>'Approvvigionamento energia'!A6585+'Approvvigionamento energia'!B6585+'Approvvigionamento energia'!I6585</f>
        <v>1287.0881358839217</v>
      </c>
      <c r="K6585">
        <f>IF(MIN(LCOH!$C$18,J6585)&gt;=$P$48*LCOH!$C$18, MIN(LCOH!$C$18,J6585),0)</f>
        <v>1287.0881358839217</v>
      </c>
      <c r="L6585">
        <f t="shared" si="205"/>
        <v>0</v>
      </c>
      <c r="M6585">
        <f>K6585/LCOH!$C$18</f>
        <v>0.85805875725594782</v>
      </c>
      <c r="N6585">
        <f>K6585/LCOH!$C$34</f>
        <v>24.799386047859763</v>
      </c>
    </row>
    <row r="6586" spans="1:14" x14ac:dyDescent="0.35">
      <c r="A6586">
        <f>'Profilo fotovoltaico'!B6588*LCOH!$C$20</f>
        <v>358</v>
      </c>
      <c r="B6586">
        <f>'Profilo eolico'!B6588*LCOH!$C$21</f>
        <v>65.699999999999989</v>
      </c>
      <c r="C6586">
        <f>$P$35*'Profilo fotovoltaico'!B6588</f>
        <v>2632.9511631686992</v>
      </c>
      <c r="D6586">
        <f>$Q$37*'Profilo eolico'!B6588</f>
        <v>383.33551256946538</v>
      </c>
      <c r="E6586">
        <f>$P$39*'Profilo fotovoltaico'!B6588+'Approvvigionamento energia'!$Q$39*'Profilo eolico'!B6588</f>
        <v>945.73942521927381</v>
      </c>
      <c r="F6586">
        <f>$P$41*'Profilo fotovoltaico'!B6588+'Approvvigionamento energia'!$Q$41*'Profilo eolico'!B6588</f>
        <v>1508.1433378690822</v>
      </c>
      <c r="G6586">
        <f>$P$43*'Profilo fotovoltaico'!B6588+'Approvvigionamento energia'!$Q$43*'Profilo eolico'!B6588</f>
        <v>2070.5472505188909</v>
      </c>
      <c r="H6586">
        <f t="shared" si="204"/>
        <v>1138.4335154826958</v>
      </c>
      <c r="I6586">
        <f>IF(LCOH!$C$28=Menu!$A$1,'Approvvigionamento energia'!C6586,0)+IF(LCOH!$C$28=Menu!$A$2,'Approvvigionamento energia'!D6586,0)+IF(LCOH!$C$28=Menu!$A$3,'Approvvigionamento energia'!E6586,0)+IF(LCOH!$C$28=Menu!$A$4,'Approvvigionamento energia'!F6586,0)+IF(LCOH!$C$28=Menu!$A$5,'Approvvigionamento energia'!G6586,0)+IF(LCOH!$C$28=Menu!$A$6,'Approvvigionamento energia'!H6586,0)</f>
        <v>1508.1433378690822</v>
      </c>
      <c r="J6586">
        <f>'Approvvigionamento energia'!A6586+'Approvvigionamento energia'!B6586+'Approvvigionamento energia'!I6586</f>
        <v>1931.8433378690822</v>
      </c>
      <c r="K6586">
        <f>IF(MIN(LCOH!$C$18,J6586)&gt;=$P$48*LCOH!$C$18, MIN(LCOH!$C$18,J6586),0)</f>
        <v>1500</v>
      </c>
      <c r="L6586">
        <f t="shared" si="205"/>
        <v>431.84333786908223</v>
      </c>
      <c r="M6586">
        <f>K6586/LCOH!$C$18</f>
        <v>1</v>
      </c>
      <c r="N6586">
        <f>K6586/LCOH!$C$34</f>
        <v>28.901734104046245</v>
      </c>
    </row>
    <row r="6587" spans="1:14" x14ac:dyDescent="0.35">
      <c r="A6587">
        <f>'Profilo fotovoltaico'!B6589*LCOH!$C$20</f>
        <v>451</v>
      </c>
      <c r="B6587">
        <f>'Profilo eolico'!B6589*LCOH!$C$21</f>
        <v>71.099999999999994</v>
      </c>
      <c r="C6587">
        <f>$P$35*'Profilo fotovoltaico'!B6589</f>
        <v>3316.9300966175515</v>
      </c>
      <c r="D6587">
        <f>$Q$37*'Profilo eolico'!B6589</f>
        <v>414.84254099983241</v>
      </c>
      <c r="E6587">
        <f>$P$39*'Profilo fotovoltaico'!B6589+'Approvvigionamento energia'!$Q$39*'Profilo eolico'!B6589</f>
        <v>1140.3644299042621</v>
      </c>
      <c r="F6587">
        <f>$P$41*'Profilo fotovoltaico'!B6589+'Approvvigionamento energia'!$Q$41*'Profilo eolico'!B6589</f>
        <v>1865.8863188086921</v>
      </c>
      <c r="G6587">
        <f>$P$43*'Profilo fotovoltaico'!B6589+'Approvvigionamento energia'!$Q$43*'Profilo eolico'!B6589</f>
        <v>2591.408207713122</v>
      </c>
      <c r="H6587">
        <f t="shared" si="204"/>
        <v>1138.4335154826958</v>
      </c>
      <c r="I6587">
        <f>IF(LCOH!$C$28=Menu!$A$1,'Approvvigionamento energia'!C6587,0)+IF(LCOH!$C$28=Menu!$A$2,'Approvvigionamento energia'!D6587,0)+IF(LCOH!$C$28=Menu!$A$3,'Approvvigionamento energia'!E6587,0)+IF(LCOH!$C$28=Menu!$A$4,'Approvvigionamento energia'!F6587,0)+IF(LCOH!$C$28=Menu!$A$5,'Approvvigionamento energia'!G6587,0)+IF(LCOH!$C$28=Menu!$A$6,'Approvvigionamento energia'!H6587,0)</f>
        <v>1865.8863188086921</v>
      </c>
      <c r="J6587">
        <f>'Approvvigionamento energia'!A6587+'Approvvigionamento energia'!B6587+'Approvvigionamento energia'!I6587</f>
        <v>2387.986318808692</v>
      </c>
      <c r="K6587">
        <f>IF(MIN(LCOH!$C$18,J6587)&gt;=$P$48*LCOH!$C$18, MIN(LCOH!$C$18,J6587),0)</f>
        <v>1500</v>
      </c>
      <c r="L6587">
        <f t="shared" si="205"/>
        <v>887.98631880869198</v>
      </c>
      <c r="M6587">
        <f>K6587/LCOH!$C$18</f>
        <v>1</v>
      </c>
      <c r="N6587">
        <f>K6587/LCOH!$C$34</f>
        <v>28.901734104046245</v>
      </c>
    </row>
    <row r="6588" spans="1:14" x14ac:dyDescent="0.35">
      <c r="A6588">
        <f>'Profilo fotovoltaico'!B6590*LCOH!$C$20</f>
        <v>484</v>
      </c>
      <c r="B6588">
        <f>'Profilo eolico'!B6590*LCOH!$C$21</f>
        <v>77.600000000000009</v>
      </c>
      <c r="C6588">
        <f>$P$35*'Profilo fotovoltaico'!B6590</f>
        <v>3559.6322988090792</v>
      </c>
      <c r="D6588">
        <f>$Q$37*'Profilo eolico'!B6590</f>
        <v>452.76766781416308</v>
      </c>
      <c r="E6588">
        <f>$P$39*'Profilo fotovoltaico'!B6590+'Approvvigionamento energia'!$Q$39*'Profilo eolico'!B6590</f>
        <v>1229.483825562892</v>
      </c>
      <c r="F6588">
        <f>$P$41*'Profilo fotovoltaico'!B6590+'Approvvigionamento energia'!$Q$41*'Profilo eolico'!B6590</f>
        <v>2006.1999833116211</v>
      </c>
      <c r="G6588">
        <f>$P$43*'Profilo fotovoltaico'!B6590+'Approvvigionamento energia'!$Q$43*'Profilo eolico'!B6590</f>
        <v>2782.9161410603506</v>
      </c>
      <c r="H6588">
        <f t="shared" si="204"/>
        <v>1138.4335154826958</v>
      </c>
      <c r="I6588">
        <f>IF(LCOH!$C$28=Menu!$A$1,'Approvvigionamento energia'!C6588,0)+IF(LCOH!$C$28=Menu!$A$2,'Approvvigionamento energia'!D6588,0)+IF(LCOH!$C$28=Menu!$A$3,'Approvvigionamento energia'!E6588,0)+IF(LCOH!$C$28=Menu!$A$4,'Approvvigionamento energia'!F6588,0)+IF(LCOH!$C$28=Menu!$A$5,'Approvvigionamento energia'!G6588,0)+IF(LCOH!$C$28=Menu!$A$6,'Approvvigionamento energia'!H6588,0)</f>
        <v>2006.1999833116211</v>
      </c>
      <c r="J6588">
        <f>'Approvvigionamento energia'!A6588+'Approvvigionamento energia'!B6588+'Approvvigionamento energia'!I6588</f>
        <v>2567.799983311621</v>
      </c>
      <c r="K6588">
        <f>IF(MIN(LCOH!$C$18,J6588)&gt;=$P$48*LCOH!$C$18, MIN(LCOH!$C$18,J6588),0)</f>
        <v>1500</v>
      </c>
      <c r="L6588">
        <f t="shared" si="205"/>
        <v>1067.799983311621</v>
      </c>
      <c r="M6588">
        <f>K6588/LCOH!$C$18</f>
        <v>1</v>
      </c>
      <c r="N6588">
        <f>K6588/LCOH!$C$34</f>
        <v>28.901734104046245</v>
      </c>
    </row>
    <row r="6589" spans="1:14" x14ac:dyDescent="0.35">
      <c r="A6589">
        <f>'Profilo fotovoltaico'!B6591*LCOH!$C$20</f>
        <v>459</v>
      </c>
      <c r="B6589">
        <f>'Profilo eolico'!B6591*LCOH!$C$21</f>
        <v>84.5</v>
      </c>
      <c r="C6589">
        <f>$P$35*'Profilo fotovoltaico'!B6591</f>
        <v>3375.7669941185281</v>
      </c>
      <c r="D6589">
        <f>$Q$37*'Profilo eolico'!B6591</f>
        <v>493.02664858629873</v>
      </c>
      <c r="E6589">
        <f>$P$39*'Profilo fotovoltaico'!B6591+'Approvvigionamento energia'!$Q$39*'Profilo eolico'!B6591</f>
        <v>1213.711734969356</v>
      </c>
      <c r="F6589">
        <f>$P$41*'Profilo fotovoltaico'!B6591+'Approvvigionamento energia'!$Q$41*'Profilo eolico'!B6591</f>
        <v>1934.3968213524136</v>
      </c>
      <c r="G6589">
        <f>$P$43*'Profilo fotovoltaico'!B6591+'Approvvigionamento energia'!$Q$43*'Profilo eolico'!B6591</f>
        <v>2655.0819077354708</v>
      </c>
      <c r="H6589">
        <f t="shared" si="204"/>
        <v>1138.4335154826958</v>
      </c>
      <c r="I6589">
        <f>IF(LCOH!$C$28=Menu!$A$1,'Approvvigionamento energia'!C6589,0)+IF(LCOH!$C$28=Menu!$A$2,'Approvvigionamento energia'!D6589,0)+IF(LCOH!$C$28=Menu!$A$3,'Approvvigionamento energia'!E6589,0)+IF(LCOH!$C$28=Menu!$A$4,'Approvvigionamento energia'!F6589,0)+IF(LCOH!$C$28=Menu!$A$5,'Approvvigionamento energia'!G6589,0)+IF(LCOH!$C$28=Menu!$A$6,'Approvvigionamento energia'!H6589,0)</f>
        <v>1934.3968213524136</v>
      </c>
      <c r="J6589">
        <f>'Approvvigionamento energia'!A6589+'Approvvigionamento energia'!B6589+'Approvvigionamento energia'!I6589</f>
        <v>2477.8968213524136</v>
      </c>
      <c r="K6589">
        <f>IF(MIN(LCOH!$C$18,J6589)&gt;=$P$48*LCOH!$C$18, MIN(LCOH!$C$18,J6589),0)</f>
        <v>1500</v>
      </c>
      <c r="L6589">
        <f t="shared" si="205"/>
        <v>977.89682135241355</v>
      </c>
      <c r="M6589">
        <f>K6589/LCOH!$C$18</f>
        <v>1</v>
      </c>
      <c r="N6589">
        <f>K6589/LCOH!$C$34</f>
        <v>28.901734104046245</v>
      </c>
    </row>
    <row r="6590" spans="1:14" x14ac:dyDescent="0.35">
      <c r="A6590">
        <f>'Profilo fotovoltaico'!B6592*LCOH!$C$20</f>
        <v>390</v>
      </c>
      <c r="B6590">
        <f>'Profilo eolico'!B6592*LCOH!$C$21</f>
        <v>94.3</v>
      </c>
      <c r="C6590">
        <f>$P$35*'Profilo fotovoltaico'!B6592</f>
        <v>2868.2987531726053</v>
      </c>
      <c r="D6590">
        <f>$Q$37*'Profilo eolico'!B6592</f>
        <v>550.20607055252037</v>
      </c>
      <c r="E6590">
        <f>$P$39*'Profilo fotovoltaico'!B6592+'Approvvigionamento energia'!$Q$39*'Profilo eolico'!B6592</f>
        <v>1129.7292412075415</v>
      </c>
      <c r="F6590">
        <f>$P$41*'Profilo fotovoltaico'!B6592+'Approvvigionamento energia'!$Q$41*'Profilo eolico'!B6592</f>
        <v>1709.2524118625629</v>
      </c>
      <c r="G6590">
        <f>$P$43*'Profilo fotovoltaico'!B6592+'Approvvigionamento energia'!$Q$43*'Profilo eolico'!B6592</f>
        <v>2288.7755825175841</v>
      </c>
      <c r="H6590">
        <f t="shared" si="204"/>
        <v>1138.4335154826958</v>
      </c>
      <c r="I6590">
        <f>IF(LCOH!$C$28=Menu!$A$1,'Approvvigionamento energia'!C6590,0)+IF(LCOH!$C$28=Menu!$A$2,'Approvvigionamento energia'!D6590,0)+IF(LCOH!$C$28=Menu!$A$3,'Approvvigionamento energia'!E6590,0)+IF(LCOH!$C$28=Menu!$A$4,'Approvvigionamento energia'!F6590,0)+IF(LCOH!$C$28=Menu!$A$5,'Approvvigionamento energia'!G6590,0)+IF(LCOH!$C$28=Menu!$A$6,'Approvvigionamento energia'!H6590,0)</f>
        <v>1709.2524118625629</v>
      </c>
      <c r="J6590">
        <f>'Approvvigionamento energia'!A6590+'Approvvigionamento energia'!B6590+'Approvvigionamento energia'!I6590</f>
        <v>2193.5524118625631</v>
      </c>
      <c r="K6590">
        <f>IF(MIN(LCOH!$C$18,J6590)&gt;=$P$48*LCOH!$C$18, MIN(LCOH!$C$18,J6590),0)</f>
        <v>1500</v>
      </c>
      <c r="L6590">
        <f t="shared" si="205"/>
        <v>693.55241186256308</v>
      </c>
      <c r="M6590">
        <f>K6590/LCOH!$C$18</f>
        <v>1</v>
      </c>
      <c r="N6590">
        <f>K6590/LCOH!$C$34</f>
        <v>28.901734104046245</v>
      </c>
    </row>
    <row r="6591" spans="1:14" x14ac:dyDescent="0.35">
      <c r="A6591">
        <f>'Profilo fotovoltaico'!B6593*LCOH!$C$20</f>
        <v>289</v>
      </c>
      <c r="B6591">
        <f>'Profilo eolico'!B6593*LCOH!$C$21</f>
        <v>100.2</v>
      </c>
      <c r="C6591">
        <f>$P$35*'Profilo fotovoltaico'!B6593</f>
        <v>2125.4829222227768</v>
      </c>
      <c r="D6591">
        <f>$Q$37*'Profilo eolico'!B6593</f>
        <v>584.63041643014355</v>
      </c>
      <c r="E6591">
        <f>$P$39*'Profilo fotovoltaico'!B6593+'Approvvigionamento energia'!$Q$39*'Profilo eolico'!B6593</f>
        <v>969.84354287830183</v>
      </c>
      <c r="F6591">
        <f>$P$41*'Profilo fotovoltaico'!B6593+'Approvvigionamento energia'!$Q$41*'Profilo eolico'!B6593</f>
        <v>1355.0566693264602</v>
      </c>
      <c r="G6591">
        <f>$P$43*'Profilo fotovoltaico'!B6593+'Approvvigionamento energia'!$Q$43*'Profilo eolico'!B6593</f>
        <v>1740.2697957746184</v>
      </c>
      <c r="H6591">
        <f t="shared" si="204"/>
        <v>1138.4335154826958</v>
      </c>
      <c r="I6591">
        <f>IF(LCOH!$C$28=Menu!$A$1,'Approvvigionamento energia'!C6591,0)+IF(LCOH!$C$28=Menu!$A$2,'Approvvigionamento energia'!D6591,0)+IF(LCOH!$C$28=Menu!$A$3,'Approvvigionamento energia'!E6591,0)+IF(LCOH!$C$28=Menu!$A$4,'Approvvigionamento energia'!F6591,0)+IF(LCOH!$C$28=Menu!$A$5,'Approvvigionamento energia'!G6591,0)+IF(LCOH!$C$28=Menu!$A$6,'Approvvigionamento energia'!H6591,0)</f>
        <v>1355.0566693264602</v>
      </c>
      <c r="J6591">
        <f>'Approvvigionamento energia'!A6591+'Approvvigionamento energia'!B6591+'Approvvigionamento energia'!I6591</f>
        <v>1744.2566693264603</v>
      </c>
      <c r="K6591">
        <f>IF(MIN(LCOH!$C$18,J6591)&gt;=$P$48*LCOH!$C$18, MIN(LCOH!$C$18,J6591),0)</f>
        <v>1500</v>
      </c>
      <c r="L6591">
        <f t="shared" si="205"/>
        <v>244.25666932646027</v>
      </c>
      <c r="M6591">
        <f>K6591/LCOH!$C$18</f>
        <v>1</v>
      </c>
      <c r="N6591">
        <f>K6591/LCOH!$C$34</f>
        <v>28.901734104046245</v>
      </c>
    </row>
    <row r="6592" spans="1:14" x14ac:dyDescent="0.35">
      <c r="A6592">
        <f>'Profilo fotovoltaico'!B6594*LCOH!$C$20</f>
        <v>174</v>
      </c>
      <c r="B6592">
        <f>'Profilo eolico'!B6594*LCOH!$C$21</f>
        <v>96.8</v>
      </c>
      <c r="C6592">
        <f>$P$35*'Profilo fotovoltaico'!B6594</f>
        <v>1279.7025206462392</v>
      </c>
      <c r="D6592">
        <f>$Q$37*'Profilo eolico'!B6594</f>
        <v>564.79265778880131</v>
      </c>
      <c r="E6592">
        <f>$P$39*'Profilo fotovoltaico'!B6594+'Approvvigionamento energia'!$Q$39*'Profilo eolico'!B6594</f>
        <v>743.52012350316079</v>
      </c>
      <c r="F6592">
        <f>$P$41*'Profilo fotovoltaico'!B6594+'Approvvigionamento energia'!$Q$41*'Profilo eolico'!B6594</f>
        <v>922.24758921752027</v>
      </c>
      <c r="G6592">
        <f>$P$43*'Profilo fotovoltaico'!B6594+'Approvvigionamento energia'!$Q$43*'Profilo eolico'!B6594</f>
        <v>1100.9750549318799</v>
      </c>
      <c r="H6592">
        <f t="shared" si="204"/>
        <v>1138.4335154826958</v>
      </c>
      <c r="I6592">
        <f>IF(LCOH!$C$28=Menu!$A$1,'Approvvigionamento energia'!C6592,0)+IF(LCOH!$C$28=Menu!$A$2,'Approvvigionamento energia'!D6592,0)+IF(LCOH!$C$28=Menu!$A$3,'Approvvigionamento energia'!E6592,0)+IF(LCOH!$C$28=Menu!$A$4,'Approvvigionamento energia'!F6592,0)+IF(LCOH!$C$28=Menu!$A$5,'Approvvigionamento energia'!G6592,0)+IF(LCOH!$C$28=Menu!$A$6,'Approvvigionamento energia'!H6592,0)</f>
        <v>922.24758921752027</v>
      </c>
      <c r="J6592">
        <f>'Approvvigionamento energia'!A6592+'Approvvigionamento energia'!B6592+'Approvvigionamento energia'!I6592</f>
        <v>1193.0475892175202</v>
      </c>
      <c r="K6592">
        <f>IF(MIN(LCOH!$C$18,J6592)&gt;=$P$48*LCOH!$C$18, MIN(LCOH!$C$18,J6592),0)</f>
        <v>1193.0475892175202</v>
      </c>
      <c r="L6592">
        <f t="shared" si="205"/>
        <v>0</v>
      </c>
      <c r="M6592">
        <f>K6592/LCOH!$C$18</f>
        <v>0.79536505947834679</v>
      </c>
      <c r="N6592">
        <f>K6592/LCOH!$C$34</f>
        <v>22.987429464692106</v>
      </c>
    </row>
    <row r="6593" spans="1:14" x14ac:dyDescent="0.35">
      <c r="A6593">
        <f>'Profilo fotovoltaico'!B6595*LCOH!$C$20</f>
        <v>75</v>
      </c>
      <c r="B6593">
        <f>'Profilo eolico'!B6595*LCOH!$C$21</f>
        <v>88.2</v>
      </c>
      <c r="C6593">
        <f>$P$35*'Profilo fotovoltaico'!B6595</f>
        <v>551.59591407165487</v>
      </c>
      <c r="D6593">
        <f>$Q$37*'Profilo eolico'!B6595</f>
        <v>514.61479769599464</v>
      </c>
      <c r="E6593">
        <f>$P$39*'Profilo fotovoltaico'!B6595+'Approvvigionamento energia'!$Q$39*'Profilo eolico'!B6595</f>
        <v>523.86007678990973</v>
      </c>
      <c r="F6593">
        <f>$P$41*'Profilo fotovoltaico'!B6595+'Approvvigionamento energia'!$Q$41*'Profilo eolico'!B6595</f>
        <v>533.10535588382481</v>
      </c>
      <c r="G6593">
        <f>$P$43*'Profilo fotovoltaico'!B6595+'Approvvigionamento energia'!$Q$43*'Profilo eolico'!B6595</f>
        <v>542.3506349777399</v>
      </c>
      <c r="H6593">
        <f t="shared" si="204"/>
        <v>1138.4335154826958</v>
      </c>
      <c r="I6593">
        <f>IF(LCOH!$C$28=Menu!$A$1,'Approvvigionamento energia'!C6593,0)+IF(LCOH!$C$28=Menu!$A$2,'Approvvigionamento energia'!D6593,0)+IF(LCOH!$C$28=Menu!$A$3,'Approvvigionamento energia'!E6593,0)+IF(LCOH!$C$28=Menu!$A$4,'Approvvigionamento energia'!F6593,0)+IF(LCOH!$C$28=Menu!$A$5,'Approvvigionamento energia'!G6593,0)+IF(LCOH!$C$28=Menu!$A$6,'Approvvigionamento energia'!H6593,0)</f>
        <v>533.10535588382481</v>
      </c>
      <c r="J6593">
        <f>'Approvvigionamento energia'!A6593+'Approvvigionamento energia'!B6593+'Approvvigionamento energia'!I6593</f>
        <v>696.30535588382486</v>
      </c>
      <c r="K6593">
        <f>IF(MIN(LCOH!$C$18,J6593)&gt;=$P$48*LCOH!$C$18, MIN(LCOH!$C$18,J6593),0)</f>
        <v>696.30535588382486</v>
      </c>
      <c r="L6593">
        <f t="shared" si="205"/>
        <v>0</v>
      </c>
      <c r="M6593">
        <f>K6593/LCOH!$C$18</f>
        <v>0.46420357058921657</v>
      </c>
      <c r="N6593">
        <f>K6593/LCOH!$C$34</f>
        <v>13.416288167318399</v>
      </c>
    </row>
    <row r="6594" spans="1:14" x14ac:dyDescent="0.35">
      <c r="A6594">
        <f>'Profilo fotovoltaico'!B6596*LCOH!$C$20</f>
        <v>12</v>
      </c>
      <c r="B6594">
        <f>'Profilo eolico'!B6596*LCOH!$C$21</f>
        <v>87.1</v>
      </c>
      <c r="C6594">
        <f>$P$35*'Profilo fotovoltaico'!B6596</f>
        <v>88.255346251464786</v>
      </c>
      <c r="D6594">
        <f>$Q$37*'Profilo eolico'!B6596</f>
        <v>508.196699312031</v>
      </c>
      <c r="E6594">
        <f>$P$39*'Profilo fotovoltaico'!B6596+'Approvvigionamento energia'!$Q$39*'Profilo eolico'!B6596</f>
        <v>403.21136104688941</v>
      </c>
      <c r="F6594">
        <f>$P$41*'Profilo fotovoltaico'!B6596+'Approvvigionamento energia'!$Q$41*'Profilo eolico'!B6596</f>
        <v>298.22602278174787</v>
      </c>
      <c r="G6594">
        <f>$P$43*'Profilo fotovoltaico'!B6596+'Approvvigionamento energia'!$Q$43*'Profilo eolico'!B6596</f>
        <v>193.24068451660634</v>
      </c>
      <c r="H6594">
        <f t="shared" ref="H6594:H6657" si="206">$P$45</f>
        <v>1138.4335154826958</v>
      </c>
      <c r="I6594">
        <f>IF(LCOH!$C$28=Menu!$A$1,'Approvvigionamento energia'!C6594,0)+IF(LCOH!$C$28=Menu!$A$2,'Approvvigionamento energia'!D6594,0)+IF(LCOH!$C$28=Menu!$A$3,'Approvvigionamento energia'!E6594,0)+IF(LCOH!$C$28=Menu!$A$4,'Approvvigionamento energia'!F6594,0)+IF(LCOH!$C$28=Menu!$A$5,'Approvvigionamento energia'!G6594,0)+IF(LCOH!$C$28=Menu!$A$6,'Approvvigionamento energia'!H6594,0)</f>
        <v>298.22602278174787</v>
      </c>
      <c r="J6594">
        <f>'Approvvigionamento energia'!A6594+'Approvvigionamento energia'!B6594+'Approvvigionamento energia'!I6594</f>
        <v>397.32602278174784</v>
      </c>
      <c r="K6594">
        <f>IF(MIN(LCOH!$C$18,J6594)&gt;=$P$48*LCOH!$C$18, MIN(LCOH!$C$18,J6594),0)</f>
        <v>397.32602278174784</v>
      </c>
      <c r="L6594">
        <f t="shared" si="205"/>
        <v>0</v>
      </c>
      <c r="M6594">
        <f>K6594/LCOH!$C$18</f>
        <v>0.26488401518783189</v>
      </c>
      <c r="N6594">
        <f>K6594/LCOH!$C$34</f>
        <v>7.655607375370864</v>
      </c>
    </row>
    <row r="6595" spans="1:14" x14ac:dyDescent="0.35">
      <c r="A6595">
        <f>'Profilo fotovoltaico'!B6597*LCOH!$C$20</f>
        <v>0</v>
      </c>
      <c r="B6595">
        <f>'Profilo eolico'!B6597*LCOH!$C$21</f>
        <v>99.9</v>
      </c>
      <c r="C6595">
        <f>$P$35*'Profilo fotovoltaico'!B6597</f>
        <v>0</v>
      </c>
      <c r="D6595">
        <f>$Q$37*'Profilo eolico'!B6597</f>
        <v>582.8800259617899</v>
      </c>
      <c r="E6595">
        <f>$P$39*'Profilo fotovoltaico'!B6597+'Approvvigionamento energia'!$Q$39*'Profilo eolico'!B6597</f>
        <v>437.16001947134237</v>
      </c>
      <c r="F6595">
        <f>$P$41*'Profilo fotovoltaico'!B6597+'Approvvigionamento energia'!$Q$41*'Profilo eolico'!B6597</f>
        <v>291.44001298089495</v>
      </c>
      <c r="G6595">
        <f>$P$43*'Profilo fotovoltaico'!B6597+'Approvvigionamento energia'!$Q$43*'Profilo eolico'!B6597</f>
        <v>145.72000649044747</v>
      </c>
      <c r="H6595">
        <f t="shared" si="206"/>
        <v>1138.4335154826958</v>
      </c>
      <c r="I6595">
        <f>IF(LCOH!$C$28=Menu!$A$1,'Approvvigionamento energia'!C6595,0)+IF(LCOH!$C$28=Menu!$A$2,'Approvvigionamento energia'!D6595,0)+IF(LCOH!$C$28=Menu!$A$3,'Approvvigionamento energia'!E6595,0)+IF(LCOH!$C$28=Menu!$A$4,'Approvvigionamento energia'!F6595,0)+IF(LCOH!$C$28=Menu!$A$5,'Approvvigionamento energia'!G6595,0)+IF(LCOH!$C$28=Menu!$A$6,'Approvvigionamento energia'!H6595,0)</f>
        <v>291.44001298089495</v>
      </c>
      <c r="J6595">
        <f>'Approvvigionamento energia'!A6595+'Approvvigionamento energia'!B6595+'Approvvigionamento energia'!I6595</f>
        <v>391.34001298089493</v>
      </c>
      <c r="K6595">
        <f>IF(MIN(LCOH!$C$18,J6595)&gt;=$P$48*LCOH!$C$18, MIN(LCOH!$C$18,J6595),0)</f>
        <v>391.34001298089493</v>
      </c>
      <c r="L6595">
        <f t="shared" ref="L6595:L6658" si="207">J6595-K6595</f>
        <v>0</v>
      </c>
      <c r="M6595">
        <f>K6595/LCOH!$C$18</f>
        <v>0.26089334198726327</v>
      </c>
      <c r="N6595">
        <f>K6595/LCOH!$C$34</f>
        <v>7.5402699996318869</v>
      </c>
    </row>
    <row r="6596" spans="1:14" x14ac:dyDescent="0.35">
      <c r="A6596">
        <f>'Profilo fotovoltaico'!B6598*LCOH!$C$20</f>
        <v>0</v>
      </c>
      <c r="B6596">
        <f>'Profilo eolico'!B6598*LCOH!$C$21</f>
        <v>110.7</v>
      </c>
      <c r="C6596">
        <f>$P$35*'Profilo fotovoltaico'!B6598</f>
        <v>0</v>
      </c>
      <c r="D6596">
        <f>$Q$37*'Profilo eolico'!B6598</f>
        <v>645.89408282252396</v>
      </c>
      <c r="E6596">
        <f>$P$39*'Profilo fotovoltaico'!B6598+'Approvvigionamento energia'!$Q$39*'Profilo eolico'!B6598</f>
        <v>484.42056211689294</v>
      </c>
      <c r="F6596">
        <f>$P$41*'Profilo fotovoltaico'!B6598+'Approvvigionamento energia'!$Q$41*'Profilo eolico'!B6598</f>
        <v>322.94704141126198</v>
      </c>
      <c r="G6596">
        <f>$P$43*'Profilo fotovoltaico'!B6598+'Approvvigionamento energia'!$Q$43*'Profilo eolico'!B6598</f>
        <v>161.47352070563099</v>
      </c>
      <c r="H6596">
        <f t="shared" si="206"/>
        <v>1138.4335154826958</v>
      </c>
      <c r="I6596">
        <f>IF(LCOH!$C$28=Menu!$A$1,'Approvvigionamento energia'!C6596,0)+IF(LCOH!$C$28=Menu!$A$2,'Approvvigionamento energia'!D6596,0)+IF(LCOH!$C$28=Menu!$A$3,'Approvvigionamento energia'!E6596,0)+IF(LCOH!$C$28=Menu!$A$4,'Approvvigionamento energia'!F6596,0)+IF(LCOH!$C$28=Menu!$A$5,'Approvvigionamento energia'!G6596,0)+IF(LCOH!$C$28=Menu!$A$6,'Approvvigionamento energia'!H6596,0)</f>
        <v>322.94704141126198</v>
      </c>
      <c r="J6596">
        <f>'Approvvigionamento energia'!A6596+'Approvvigionamento energia'!B6596+'Approvvigionamento energia'!I6596</f>
        <v>433.64704141126197</v>
      </c>
      <c r="K6596">
        <f>IF(MIN(LCOH!$C$18,J6596)&gt;=$P$48*LCOH!$C$18, MIN(LCOH!$C$18,J6596),0)</f>
        <v>433.64704141126197</v>
      </c>
      <c r="L6596">
        <f t="shared" si="207"/>
        <v>0</v>
      </c>
      <c r="M6596">
        <f>K6596/LCOH!$C$18</f>
        <v>0.28909802760750797</v>
      </c>
      <c r="N6596">
        <f>K6596/LCOH!$C$34</f>
        <v>8.3554343239164162</v>
      </c>
    </row>
    <row r="6597" spans="1:14" x14ac:dyDescent="0.35">
      <c r="A6597">
        <f>'Profilo fotovoltaico'!B6599*LCOH!$C$20</f>
        <v>0</v>
      </c>
      <c r="B6597">
        <f>'Profilo eolico'!B6599*LCOH!$C$21</f>
        <v>112.5</v>
      </c>
      <c r="C6597">
        <f>$P$35*'Profilo fotovoltaico'!B6599</f>
        <v>0</v>
      </c>
      <c r="D6597">
        <f>$Q$37*'Profilo eolico'!B6599</f>
        <v>656.39642563264624</v>
      </c>
      <c r="E6597">
        <f>$P$39*'Profilo fotovoltaico'!B6599+'Approvvigionamento energia'!$Q$39*'Profilo eolico'!B6599</f>
        <v>492.29731922448468</v>
      </c>
      <c r="F6597">
        <f>$P$41*'Profilo fotovoltaico'!B6599+'Approvvigionamento energia'!$Q$41*'Profilo eolico'!B6599</f>
        <v>328.19821281632312</v>
      </c>
      <c r="G6597">
        <f>$P$43*'Profilo fotovoltaico'!B6599+'Approvvigionamento energia'!$Q$43*'Profilo eolico'!B6599</f>
        <v>164.09910640816156</v>
      </c>
      <c r="H6597">
        <f t="shared" si="206"/>
        <v>1138.4335154826958</v>
      </c>
      <c r="I6597">
        <f>IF(LCOH!$C$28=Menu!$A$1,'Approvvigionamento energia'!C6597,0)+IF(LCOH!$C$28=Menu!$A$2,'Approvvigionamento energia'!D6597,0)+IF(LCOH!$C$28=Menu!$A$3,'Approvvigionamento energia'!E6597,0)+IF(LCOH!$C$28=Menu!$A$4,'Approvvigionamento energia'!F6597,0)+IF(LCOH!$C$28=Menu!$A$5,'Approvvigionamento energia'!G6597,0)+IF(LCOH!$C$28=Menu!$A$6,'Approvvigionamento energia'!H6597,0)</f>
        <v>328.19821281632312</v>
      </c>
      <c r="J6597">
        <f>'Approvvigionamento energia'!A6597+'Approvvigionamento energia'!B6597+'Approvvigionamento energia'!I6597</f>
        <v>440.69821281632312</v>
      </c>
      <c r="K6597">
        <f>IF(MIN(LCOH!$C$18,J6597)&gt;=$P$48*LCOH!$C$18, MIN(LCOH!$C$18,J6597),0)</f>
        <v>440.69821281632312</v>
      </c>
      <c r="L6597">
        <f t="shared" si="207"/>
        <v>0</v>
      </c>
      <c r="M6597">
        <f>K6597/LCOH!$C$18</f>
        <v>0.29379880854421542</v>
      </c>
      <c r="N6597">
        <f>K6597/LCOH!$C$34</f>
        <v>8.4912950446305029</v>
      </c>
    </row>
    <row r="6598" spans="1:14" x14ac:dyDescent="0.35">
      <c r="A6598">
        <f>'Profilo fotovoltaico'!B6600*LCOH!$C$20</f>
        <v>0</v>
      </c>
      <c r="B6598">
        <f>'Profilo eolico'!B6600*LCOH!$C$21</f>
        <v>103.2</v>
      </c>
      <c r="C6598">
        <f>$P$35*'Profilo fotovoltaico'!B6600</f>
        <v>0</v>
      </c>
      <c r="D6598">
        <f>$Q$37*'Profilo eolico'!B6600</f>
        <v>602.13432111368081</v>
      </c>
      <c r="E6598">
        <f>$P$39*'Profilo fotovoltaico'!B6600+'Approvvigionamento energia'!$Q$39*'Profilo eolico'!B6600</f>
        <v>451.60074083526058</v>
      </c>
      <c r="F6598">
        <f>$P$41*'Profilo fotovoltaico'!B6600+'Approvvigionamento energia'!$Q$41*'Profilo eolico'!B6600</f>
        <v>301.06716055684041</v>
      </c>
      <c r="G6598">
        <f>$P$43*'Profilo fotovoltaico'!B6600+'Approvvigionamento energia'!$Q$43*'Profilo eolico'!B6600</f>
        <v>150.5335802784202</v>
      </c>
      <c r="H6598">
        <f t="shared" si="206"/>
        <v>1138.4335154826958</v>
      </c>
      <c r="I6598">
        <f>IF(LCOH!$C$28=Menu!$A$1,'Approvvigionamento energia'!C6598,0)+IF(LCOH!$C$28=Menu!$A$2,'Approvvigionamento energia'!D6598,0)+IF(LCOH!$C$28=Menu!$A$3,'Approvvigionamento energia'!E6598,0)+IF(LCOH!$C$28=Menu!$A$4,'Approvvigionamento energia'!F6598,0)+IF(LCOH!$C$28=Menu!$A$5,'Approvvigionamento energia'!G6598,0)+IF(LCOH!$C$28=Menu!$A$6,'Approvvigionamento energia'!H6598,0)</f>
        <v>301.06716055684041</v>
      </c>
      <c r="J6598">
        <f>'Approvvigionamento energia'!A6598+'Approvvigionamento energia'!B6598+'Approvvigionamento energia'!I6598</f>
        <v>404.26716055684039</v>
      </c>
      <c r="K6598">
        <f>IF(MIN(LCOH!$C$18,J6598)&gt;=$P$48*LCOH!$C$18, MIN(LCOH!$C$18,J6598),0)</f>
        <v>404.26716055684039</v>
      </c>
      <c r="L6598">
        <f t="shared" si="207"/>
        <v>0</v>
      </c>
      <c r="M6598">
        <f>K6598/LCOH!$C$18</f>
        <v>0.26951144037122693</v>
      </c>
      <c r="N6598">
        <f>K6598/LCOH!$C$34</f>
        <v>7.789347987607715</v>
      </c>
    </row>
    <row r="6599" spans="1:14" x14ac:dyDescent="0.35">
      <c r="A6599">
        <f>'Profilo fotovoltaico'!B6601*LCOH!$C$20</f>
        <v>0</v>
      </c>
      <c r="B6599">
        <f>'Profilo eolico'!B6601*LCOH!$C$21</f>
        <v>100.5</v>
      </c>
      <c r="C6599">
        <f>$P$35*'Profilo fotovoltaico'!B6601</f>
        <v>0</v>
      </c>
      <c r="D6599">
        <f>$Q$37*'Profilo eolico'!B6601</f>
        <v>586.38080689849733</v>
      </c>
      <c r="E6599">
        <f>$P$39*'Profilo fotovoltaico'!B6601+'Approvvigionamento energia'!$Q$39*'Profilo eolico'!B6601</f>
        <v>439.78560517387297</v>
      </c>
      <c r="F6599">
        <f>$P$41*'Profilo fotovoltaico'!B6601+'Approvvigionamento energia'!$Q$41*'Profilo eolico'!B6601</f>
        <v>293.19040344924866</v>
      </c>
      <c r="G6599">
        <f>$P$43*'Profilo fotovoltaico'!B6601+'Approvvigionamento energia'!$Q$43*'Profilo eolico'!B6601</f>
        <v>146.59520172462433</v>
      </c>
      <c r="H6599">
        <f t="shared" si="206"/>
        <v>1138.4335154826958</v>
      </c>
      <c r="I6599">
        <f>IF(LCOH!$C$28=Menu!$A$1,'Approvvigionamento energia'!C6599,0)+IF(LCOH!$C$28=Menu!$A$2,'Approvvigionamento energia'!D6599,0)+IF(LCOH!$C$28=Menu!$A$3,'Approvvigionamento energia'!E6599,0)+IF(LCOH!$C$28=Menu!$A$4,'Approvvigionamento energia'!F6599,0)+IF(LCOH!$C$28=Menu!$A$5,'Approvvigionamento energia'!G6599,0)+IF(LCOH!$C$28=Menu!$A$6,'Approvvigionamento energia'!H6599,0)</f>
        <v>293.19040344924866</v>
      </c>
      <c r="J6599">
        <f>'Approvvigionamento energia'!A6599+'Approvvigionamento energia'!B6599+'Approvvigionamento energia'!I6599</f>
        <v>393.69040344924866</v>
      </c>
      <c r="K6599">
        <f>IF(MIN(LCOH!$C$18,J6599)&gt;=$P$48*LCOH!$C$18, MIN(LCOH!$C$18,J6599),0)</f>
        <v>393.69040344924866</v>
      </c>
      <c r="L6599">
        <f t="shared" si="207"/>
        <v>0</v>
      </c>
      <c r="M6599">
        <f>K6599/LCOH!$C$18</f>
        <v>0.26246026896616576</v>
      </c>
      <c r="N6599">
        <f>K6599/LCOH!$C$34</f>
        <v>7.5855569065365831</v>
      </c>
    </row>
    <row r="6600" spans="1:14" x14ac:dyDescent="0.35">
      <c r="A6600">
        <f>'Profilo fotovoltaico'!B6602*LCOH!$C$20</f>
        <v>0</v>
      </c>
      <c r="B6600">
        <f>'Profilo eolico'!B6602*LCOH!$C$21</f>
        <v>108.7</v>
      </c>
      <c r="C6600">
        <f>$P$35*'Profilo fotovoltaico'!B6602</f>
        <v>0</v>
      </c>
      <c r="D6600">
        <f>$Q$37*'Profilo eolico'!B6602</f>
        <v>634.22481303349912</v>
      </c>
      <c r="E6600">
        <f>$P$39*'Profilo fotovoltaico'!B6602+'Approvvigionamento energia'!$Q$39*'Profilo eolico'!B6602</f>
        <v>475.66860977512431</v>
      </c>
      <c r="F6600">
        <f>$P$41*'Profilo fotovoltaico'!B6602+'Approvvigionamento energia'!$Q$41*'Profilo eolico'!B6602</f>
        <v>317.11240651674956</v>
      </c>
      <c r="G6600">
        <f>$P$43*'Profilo fotovoltaico'!B6602+'Approvvigionamento energia'!$Q$43*'Profilo eolico'!B6602</f>
        <v>158.55620325837478</v>
      </c>
      <c r="H6600">
        <f t="shared" si="206"/>
        <v>1138.4335154826958</v>
      </c>
      <c r="I6600">
        <f>IF(LCOH!$C$28=Menu!$A$1,'Approvvigionamento energia'!C6600,0)+IF(LCOH!$C$28=Menu!$A$2,'Approvvigionamento energia'!D6600,0)+IF(LCOH!$C$28=Menu!$A$3,'Approvvigionamento energia'!E6600,0)+IF(LCOH!$C$28=Menu!$A$4,'Approvvigionamento energia'!F6600,0)+IF(LCOH!$C$28=Menu!$A$5,'Approvvigionamento energia'!G6600,0)+IF(LCOH!$C$28=Menu!$A$6,'Approvvigionamento energia'!H6600,0)</f>
        <v>317.11240651674956</v>
      </c>
      <c r="J6600">
        <f>'Approvvigionamento energia'!A6600+'Approvvigionamento energia'!B6600+'Approvvigionamento energia'!I6600</f>
        <v>425.81240651674955</v>
      </c>
      <c r="K6600">
        <f>IF(MIN(LCOH!$C$18,J6600)&gt;=$P$48*LCOH!$C$18, MIN(LCOH!$C$18,J6600),0)</f>
        <v>425.81240651674955</v>
      </c>
      <c r="L6600">
        <f t="shared" si="207"/>
        <v>0</v>
      </c>
      <c r="M6600">
        <f>K6600/LCOH!$C$18</f>
        <v>0.28387493767783301</v>
      </c>
      <c r="N6600">
        <f>K6600/LCOH!$C$34</f>
        <v>8.2044779675674295</v>
      </c>
    </row>
    <row r="6601" spans="1:14" x14ac:dyDescent="0.35">
      <c r="A6601">
        <f>'Profilo fotovoltaico'!B6603*LCOH!$C$20</f>
        <v>0</v>
      </c>
      <c r="B6601">
        <f>'Profilo eolico'!B6603*LCOH!$C$21</f>
        <v>118.4</v>
      </c>
      <c r="C6601">
        <f>$P$35*'Profilo fotovoltaico'!B6603</f>
        <v>0</v>
      </c>
      <c r="D6601">
        <f>$Q$37*'Profilo eolico'!B6603</f>
        <v>690.82077151026954</v>
      </c>
      <c r="E6601">
        <f>$P$39*'Profilo fotovoltaico'!B6603+'Approvvigionamento energia'!$Q$39*'Profilo eolico'!B6603</f>
        <v>518.11557863270207</v>
      </c>
      <c r="F6601">
        <f>$P$41*'Profilo fotovoltaico'!B6603+'Approvvigionamento energia'!$Q$41*'Profilo eolico'!B6603</f>
        <v>345.41038575513477</v>
      </c>
      <c r="G6601">
        <f>$P$43*'Profilo fotovoltaico'!B6603+'Approvvigionamento energia'!$Q$43*'Profilo eolico'!B6603</f>
        <v>172.70519287756738</v>
      </c>
      <c r="H6601">
        <f t="shared" si="206"/>
        <v>1138.4335154826958</v>
      </c>
      <c r="I6601">
        <f>IF(LCOH!$C$28=Menu!$A$1,'Approvvigionamento energia'!C6601,0)+IF(LCOH!$C$28=Menu!$A$2,'Approvvigionamento energia'!D6601,0)+IF(LCOH!$C$28=Menu!$A$3,'Approvvigionamento energia'!E6601,0)+IF(LCOH!$C$28=Menu!$A$4,'Approvvigionamento energia'!F6601,0)+IF(LCOH!$C$28=Menu!$A$5,'Approvvigionamento energia'!G6601,0)+IF(LCOH!$C$28=Menu!$A$6,'Approvvigionamento energia'!H6601,0)</f>
        <v>345.41038575513477</v>
      </c>
      <c r="J6601">
        <f>'Approvvigionamento energia'!A6601+'Approvvigionamento energia'!B6601+'Approvvigionamento energia'!I6601</f>
        <v>463.8103857551348</v>
      </c>
      <c r="K6601">
        <f>IF(MIN(LCOH!$C$18,J6601)&gt;=$P$48*LCOH!$C$18, MIN(LCOH!$C$18,J6601),0)</f>
        <v>463.8103857551348</v>
      </c>
      <c r="L6601">
        <f t="shared" si="207"/>
        <v>0</v>
      </c>
      <c r="M6601">
        <f>K6601/LCOH!$C$18</f>
        <v>0.30920692383675652</v>
      </c>
      <c r="N6601">
        <f>K6601/LCOH!$C$34</f>
        <v>8.9366162958600164</v>
      </c>
    </row>
    <row r="6602" spans="1:14" x14ac:dyDescent="0.35">
      <c r="A6602">
        <f>'Profilo fotovoltaico'!B6604*LCOH!$C$20</f>
        <v>0</v>
      </c>
      <c r="B6602">
        <f>'Profilo eolico'!B6604*LCOH!$C$21</f>
        <v>126.4</v>
      </c>
      <c r="C6602">
        <f>$P$35*'Profilo fotovoltaico'!B6604</f>
        <v>0</v>
      </c>
      <c r="D6602">
        <f>$Q$37*'Profilo eolico'!B6604</f>
        <v>737.49785066636878</v>
      </c>
      <c r="E6602">
        <f>$P$39*'Profilo fotovoltaico'!B6604+'Approvvigionamento energia'!$Q$39*'Profilo eolico'!B6604</f>
        <v>553.12338799977658</v>
      </c>
      <c r="F6602">
        <f>$P$41*'Profilo fotovoltaico'!B6604+'Approvvigionamento energia'!$Q$41*'Profilo eolico'!B6604</f>
        <v>368.74892533318439</v>
      </c>
      <c r="G6602">
        <f>$P$43*'Profilo fotovoltaico'!B6604+'Approvvigionamento energia'!$Q$43*'Profilo eolico'!B6604</f>
        <v>184.37446266659219</v>
      </c>
      <c r="H6602">
        <f t="shared" si="206"/>
        <v>1138.4335154826958</v>
      </c>
      <c r="I6602">
        <f>IF(LCOH!$C$28=Menu!$A$1,'Approvvigionamento energia'!C6602,0)+IF(LCOH!$C$28=Menu!$A$2,'Approvvigionamento energia'!D6602,0)+IF(LCOH!$C$28=Menu!$A$3,'Approvvigionamento energia'!E6602,0)+IF(LCOH!$C$28=Menu!$A$4,'Approvvigionamento energia'!F6602,0)+IF(LCOH!$C$28=Menu!$A$5,'Approvvigionamento energia'!G6602,0)+IF(LCOH!$C$28=Menu!$A$6,'Approvvigionamento energia'!H6602,0)</f>
        <v>368.74892533318439</v>
      </c>
      <c r="J6602">
        <f>'Approvvigionamento energia'!A6602+'Approvvigionamento energia'!B6602+'Approvvigionamento energia'!I6602</f>
        <v>495.14892533318437</v>
      </c>
      <c r="K6602">
        <f>IF(MIN(LCOH!$C$18,J6602)&gt;=$P$48*LCOH!$C$18, MIN(LCOH!$C$18,J6602),0)</f>
        <v>495.14892533318437</v>
      </c>
      <c r="L6602">
        <f t="shared" si="207"/>
        <v>0</v>
      </c>
      <c r="M6602">
        <f>K6602/LCOH!$C$18</f>
        <v>0.33009928355545626</v>
      </c>
      <c r="N6602">
        <f>K6602/LCOH!$C$34</f>
        <v>9.5404417212559611</v>
      </c>
    </row>
    <row r="6603" spans="1:14" x14ac:dyDescent="0.35">
      <c r="A6603">
        <f>'Profilo fotovoltaico'!B6605*LCOH!$C$20</f>
        <v>0</v>
      </c>
      <c r="B6603">
        <f>'Profilo eolico'!B6605*LCOH!$C$21</f>
        <v>132.70000000000002</v>
      </c>
      <c r="C6603">
        <f>$P$35*'Profilo fotovoltaico'!B6605</f>
        <v>0</v>
      </c>
      <c r="D6603">
        <f>$Q$37*'Profilo eolico'!B6605</f>
        <v>774.25605050179695</v>
      </c>
      <c r="E6603">
        <f>$P$39*'Profilo fotovoltaico'!B6605+'Approvvigionamento energia'!$Q$39*'Profilo eolico'!B6605</f>
        <v>580.69203787634774</v>
      </c>
      <c r="F6603">
        <f>$P$41*'Profilo fotovoltaico'!B6605+'Approvvigionamento energia'!$Q$41*'Profilo eolico'!B6605</f>
        <v>387.12802525089847</v>
      </c>
      <c r="G6603">
        <f>$P$43*'Profilo fotovoltaico'!B6605+'Approvvigionamento energia'!$Q$43*'Profilo eolico'!B6605</f>
        <v>193.56401262544924</v>
      </c>
      <c r="H6603">
        <f t="shared" si="206"/>
        <v>1138.4335154826958</v>
      </c>
      <c r="I6603">
        <f>IF(LCOH!$C$28=Menu!$A$1,'Approvvigionamento energia'!C6603,0)+IF(LCOH!$C$28=Menu!$A$2,'Approvvigionamento energia'!D6603,0)+IF(LCOH!$C$28=Menu!$A$3,'Approvvigionamento energia'!E6603,0)+IF(LCOH!$C$28=Menu!$A$4,'Approvvigionamento energia'!F6603,0)+IF(LCOH!$C$28=Menu!$A$5,'Approvvigionamento energia'!G6603,0)+IF(LCOH!$C$28=Menu!$A$6,'Approvvigionamento energia'!H6603,0)</f>
        <v>387.12802525089847</v>
      </c>
      <c r="J6603">
        <f>'Approvvigionamento energia'!A6603+'Approvvigionamento energia'!B6603+'Approvvigionamento energia'!I6603</f>
        <v>519.82802525089846</v>
      </c>
      <c r="K6603">
        <f>IF(MIN(LCOH!$C$18,J6603)&gt;=$P$48*LCOH!$C$18, MIN(LCOH!$C$18,J6603),0)</f>
        <v>519.82802525089846</v>
      </c>
      <c r="L6603">
        <f t="shared" si="207"/>
        <v>0</v>
      </c>
      <c r="M6603">
        <f>K6603/LCOH!$C$18</f>
        <v>0.34655201683393233</v>
      </c>
      <c r="N6603">
        <f>K6603/LCOH!$C$34</f>
        <v>10.015954243755269</v>
      </c>
    </row>
    <row r="6604" spans="1:14" x14ac:dyDescent="0.35">
      <c r="A6604">
        <f>'Profilo fotovoltaico'!B6606*LCOH!$C$20</f>
        <v>0</v>
      </c>
      <c r="B6604">
        <f>'Profilo eolico'!B6606*LCOH!$C$21</f>
        <v>133.6</v>
      </c>
      <c r="C6604">
        <f>$P$35*'Profilo fotovoltaico'!B6606</f>
        <v>0</v>
      </c>
      <c r="D6604">
        <f>$Q$37*'Profilo eolico'!B6606</f>
        <v>779.50722190685804</v>
      </c>
      <c r="E6604">
        <f>$P$39*'Profilo fotovoltaico'!B6606+'Approvvigionamento energia'!$Q$39*'Profilo eolico'!B6606</f>
        <v>584.63041643014355</v>
      </c>
      <c r="F6604">
        <f>$P$41*'Profilo fotovoltaico'!B6606+'Approvvigionamento energia'!$Q$41*'Profilo eolico'!B6606</f>
        <v>389.75361095342902</v>
      </c>
      <c r="G6604">
        <f>$P$43*'Profilo fotovoltaico'!B6606+'Approvvigionamento energia'!$Q$43*'Profilo eolico'!B6606</f>
        <v>194.87680547671451</v>
      </c>
      <c r="H6604">
        <f t="shared" si="206"/>
        <v>1138.4335154826958</v>
      </c>
      <c r="I6604">
        <f>IF(LCOH!$C$28=Menu!$A$1,'Approvvigionamento energia'!C6604,0)+IF(LCOH!$C$28=Menu!$A$2,'Approvvigionamento energia'!D6604,0)+IF(LCOH!$C$28=Menu!$A$3,'Approvvigionamento energia'!E6604,0)+IF(LCOH!$C$28=Menu!$A$4,'Approvvigionamento energia'!F6604,0)+IF(LCOH!$C$28=Menu!$A$5,'Approvvigionamento energia'!G6604,0)+IF(LCOH!$C$28=Menu!$A$6,'Approvvigionamento energia'!H6604,0)</f>
        <v>389.75361095342902</v>
      </c>
      <c r="J6604">
        <f>'Approvvigionamento energia'!A6604+'Approvvigionamento energia'!B6604+'Approvvigionamento energia'!I6604</f>
        <v>523.35361095342898</v>
      </c>
      <c r="K6604">
        <f>IF(MIN(LCOH!$C$18,J6604)&gt;=$P$48*LCOH!$C$18, MIN(LCOH!$C$18,J6604),0)</f>
        <v>523.35361095342898</v>
      </c>
      <c r="L6604">
        <f t="shared" si="207"/>
        <v>0</v>
      </c>
      <c r="M6604">
        <f>K6604/LCOH!$C$18</f>
        <v>0.348902407302286</v>
      </c>
      <c r="N6604">
        <f>K6604/LCOH!$C$34</f>
        <v>10.083884604112312</v>
      </c>
    </row>
    <row r="6605" spans="1:14" x14ac:dyDescent="0.35">
      <c r="A6605">
        <f>'Profilo fotovoltaico'!B6607*LCOH!$C$20</f>
        <v>0</v>
      </c>
      <c r="B6605">
        <f>'Profilo eolico'!B6607*LCOH!$C$21</f>
        <v>133.6</v>
      </c>
      <c r="C6605">
        <f>$P$35*'Profilo fotovoltaico'!B6607</f>
        <v>0</v>
      </c>
      <c r="D6605">
        <f>$Q$37*'Profilo eolico'!B6607</f>
        <v>779.50722190685804</v>
      </c>
      <c r="E6605">
        <f>$P$39*'Profilo fotovoltaico'!B6607+'Approvvigionamento energia'!$Q$39*'Profilo eolico'!B6607</f>
        <v>584.63041643014355</v>
      </c>
      <c r="F6605">
        <f>$P$41*'Profilo fotovoltaico'!B6607+'Approvvigionamento energia'!$Q$41*'Profilo eolico'!B6607</f>
        <v>389.75361095342902</v>
      </c>
      <c r="G6605">
        <f>$P$43*'Profilo fotovoltaico'!B6607+'Approvvigionamento energia'!$Q$43*'Profilo eolico'!B6607</f>
        <v>194.87680547671451</v>
      </c>
      <c r="H6605">
        <f t="shared" si="206"/>
        <v>1138.4335154826958</v>
      </c>
      <c r="I6605">
        <f>IF(LCOH!$C$28=Menu!$A$1,'Approvvigionamento energia'!C6605,0)+IF(LCOH!$C$28=Menu!$A$2,'Approvvigionamento energia'!D6605,0)+IF(LCOH!$C$28=Menu!$A$3,'Approvvigionamento energia'!E6605,0)+IF(LCOH!$C$28=Menu!$A$4,'Approvvigionamento energia'!F6605,0)+IF(LCOH!$C$28=Menu!$A$5,'Approvvigionamento energia'!G6605,0)+IF(LCOH!$C$28=Menu!$A$6,'Approvvigionamento energia'!H6605,0)</f>
        <v>389.75361095342902</v>
      </c>
      <c r="J6605">
        <f>'Approvvigionamento energia'!A6605+'Approvvigionamento energia'!B6605+'Approvvigionamento energia'!I6605</f>
        <v>523.35361095342898</v>
      </c>
      <c r="K6605">
        <f>IF(MIN(LCOH!$C$18,J6605)&gt;=$P$48*LCOH!$C$18, MIN(LCOH!$C$18,J6605),0)</f>
        <v>523.35361095342898</v>
      </c>
      <c r="L6605">
        <f t="shared" si="207"/>
        <v>0</v>
      </c>
      <c r="M6605">
        <f>K6605/LCOH!$C$18</f>
        <v>0.348902407302286</v>
      </c>
      <c r="N6605">
        <f>K6605/LCOH!$C$34</f>
        <v>10.083884604112312</v>
      </c>
    </row>
    <row r="6606" spans="1:14" x14ac:dyDescent="0.35">
      <c r="A6606">
        <f>'Profilo fotovoltaico'!B6608*LCOH!$C$20</f>
        <v>0</v>
      </c>
      <c r="B6606">
        <f>'Profilo eolico'!B6608*LCOH!$C$21</f>
        <v>136.19999999999999</v>
      </c>
      <c r="C6606">
        <f>$P$35*'Profilo fotovoltaico'!B6608</f>
        <v>0</v>
      </c>
      <c r="D6606">
        <f>$Q$37*'Profilo eolico'!B6608</f>
        <v>794.6772726325903</v>
      </c>
      <c r="E6606">
        <f>$P$39*'Profilo fotovoltaico'!B6608+'Approvvigionamento energia'!$Q$39*'Profilo eolico'!B6608</f>
        <v>596.00795447444273</v>
      </c>
      <c r="F6606">
        <f>$P$41*'Profilo fotovoltaico'!B6608+'Approvvigionamento energia'!$Q$41*'Profilo eolico'!B6608</f>
        <v>397.33863631629515</v>
      </c>
      <c r="G6606">
        <f>$P$43*'Profilo fotovoltaico'!B6608+'Approvvigionamento energia'!$Q$43*'Profilo eolico'!B6608</f>
        <v>198.66931815814758</v>
      </c>
      <c r="H6606">
        <f t="shared" si="206"/>
        <v>1138.4335154826958</v>
      </c>
      <c r="I6606">
        <f>IF(LCOH!$C$28=Menu!$A$1,'Approvvigionamento energia'!C6606,0)+IF(LCOH!$C$28=Menu!$A$2,'Approvvigionamento energia'!D6606,0)+IF(LCOH!$C$28=Menu!$A$3,'Approvvigionamento energia'!E6606,0)+IF(LCOH!$C$28=Menu!$A$4,'Approvvigionamento energia'!F6606,0)+IF(LCOH!$C$28=Menu!$A$5,'Approvvigionamento energia'!G6606,0)+IF(LCOH!$C$28=Menu!$A$6,'Approvvigionamento energia'!H6606,0)</f>
        <v>397.33863631629515</v>
      </c>
      <c r="J6606">
        <f>'Approvvigionamento energia'!A6606+'Approvvigionamento energia'!B6606+'Approvvigionamento energia'!I6606</f>
        <v>533.5386363162952</v>
      </c>
      <c r="K6606">
        <f>IF(MIN(LCOH!$C$18,J6606)&gt;=$P$48*LCOH!$C$18, MIN(LCOH!$C$18,J6606),0)</f>
        <v>533.5386363162952</v>
      </c>
      <c r="L6606">
        <f t="shared" si="207"/>
        <v>0</v>
      </c>
      <c r="M6606">
        <f>K6606/LCOH!$C$18</f>
        <v>0.35569242421086344</v>
      </c>
      <c r="N6606">
        <f>K6606/LCOH!$C$34</f>
        <v>10.280127867365996</v>
      </c>
    </row>
    <row r="6607" spans="1:14" x14ac:dyDescent="0.35">
      <c r="A6607">
        <f>'Profilo fotovoltaico'!B6609*LCOH!$C$20</f>
        <v>2</v>
      </c>
      <c r="B6607">
        <f>'Profilo eolico'!B6609*LCOH!$C$21</f>
        <v>140.30000000000001</v>
      </c>
      <c r="C6607">
        <f>$P$35*'Profilo fotovoltaico'!B6609</f>
        <v>14.70922437524413</v>
      </c>
      <c r="D6607">
        <f>$Q$37*'Profilo eolico'!B6609</f>
        <v>818.59927570009131</v>
      </c>
      <c r="E6607">
        <f>$P$39*'Profilo fotovoltaico'!B6609+'Approvvigionamento energia'!$Q$39*'Profilo eolico'!B6609</f>
        <v>617.6267628688795</v>
      </c>
      <c r="F6607">
        <f>$P$41*'Profilo fotovoltaico'!B6609+'Approvvigionamento energia'!$Q$41*'Profilo eolico'!B6609</f>
        <v>416.65425003766774</v>
      </c>
      <c r="G6607">
        <f>$P$43*'Profilo fotovoltaico'!B6609+'Approvvigionamento energia'!$Q$43*'Profilo eolico'!B6609</f>
        <v>215.68173720645592</v>
      </c>
      <c r="H6607">
        <f t="shared" si="206"/>
        <v>1138.4335154826958</v>
      </c>
      <c r="I6607">
        <f>IF(LCOH!$C$28=Menu!$A$1,'Approvvigionamento energia'!C6607,0)+IF(LCOH!$C$28=Menu!$A$2,'Approvvigionamento energia'!D6607,0)+IF(LCOH!$C$28=Menu!$A$3,'Approvvigionamento energia'!E6607,0)+IF(LCOH!$C$28=Menu!$A$4,'Approvvigionamento energia'!F6607,0)+IF(LCOH!$C$28=Menu!$A$5,'Approvvigionamento energia'!G6607,0)+IF(LCOH!$C$28=Menu!$A$6,'Approvvigionamento energia'!H6607,0)</f>
        <v>416.65425003766774</v>
      </c>
      <c r="J6607">
        <f>'Approvvigionamento energia'!A6607+'Approvvigionamento energia'!B6607+'Approvvigionamento energia'!I6607</f>
        <v>558.95425003766775</v>
      </c>
      <c r="K6607">
        <f>IF(MIN(LCOH!$C$18,J6607)&gt;=$P$48*LCOH!$C$18, MIN(LCOH!$C$18,J6607),0)</f>
        <v>558.95425003766775</v>
      </c>
      <c r="L6607">
        <f t="shared" si="207"/>
        <v>0</v>
      </c>
      <c r="M6607">
        <f>K6607/LCOH!$C$18</f>
        <v>0.37263616669177851</v>
      </c>
      <c r="N6607">
        <f>K6607/LCOH!$C$34</f>
        <v>10.769831407276836</v>
      </c>
    </row>
    <row r="6608" spans="1:14" x14ac:dyDescent="0.35">
      <c r="A6608">
        <f>'Profilo fotovoltaico'!B6610*LCOH!$C$20</f>
        <v>47</v>
      </c>
      <c r="B6608">
        <f>'Profilo eolico'!B6610*LCOH!$C$21</f>
        <v>131.5</v>
      </c>
      <c r="C6608">
        <f>$P$35*'Profilo fotovoltaico'!B6610</f>
        <v>345.66677281823706</v>
      </c>
      <c r="D6608">
        <f>$Q$37*'Profilo eolico'!B6610</f>
        <v>767.25448862838209</v>
      </c>
      <c r="E6608">
        <f>$P$39*'Profilo fotovoltaico'!B6610+'Approvvigionamento energia'!$Q$39*'Profilo eolico'!B6610</f>
        <v>661.85755967584578</v>
      </c>
      <c r="F6608">
        <f>$P$41*'Profilo fotovoltaico'!B6610+'Approvvigionamento energia'!$Q$41*'Profilo eolico'!B6610</f>
        <v>556.46063072330958</v>
      </c>
      <c r="G6608">
        <f>$P$43*'Profilo fotovoltaico'!B6610+'Approvvigionamento energia'!$Q$43*'Profilo eolico'!B6610</f>
        <v>451.06370177077338</v>
      </c>
      <c r="H6608">
        <f t="shared" si="206"/>
        <v>1138.4335154826958</v>
      </c>
      <c r="I6608">
        <f>IF(LCOH!$C$28=Menu!$A$1,'Approvvigionamento energia'!C6608,0)+IF(LCOH!$C$28=Menu!$A$2,'Approvvigionamento energia'!D6608,0)+IF(LCOH!$C$28=Menu!$A$3,'Approvvigionamento energia'!E6608,0)+IF(LCOH!$C$28=Menu!$A$4,'Approvvigionamento energia'!F6608,0)+IF(LCOH!$C$28=Menu!$A$5,'Approvvigionamento energia'!G6608,0)+IF(LCOH!$C$28=Menu!$A$6,'Approvvigionamento energia'!H6608,0)</f>
        <v>556.46063072330958</v>
      </c>
      <c r="J6608">
        <f>'Approvvigionamento energia'!A6608+'Approvvigionamento energia'!B6608+'Approvvigionamento energia'!I6608</f>
        <v>734.96063072330958</v>
      </c>
      <c r="K6608">
        <f>IF(MIN(LCOH!$C$18,J6608)&gt;=$P$48*LCOH!$C$18, MIN(LCOH!$C$18,J6608),0)</f>
        <v>734.96063072330958</v>
      </c>
      <c r="L6608">
        <f t="shared" si="207"/>
        <v>0</v>
      </c>
      <c r="M6608">
        <f>K6608/LCOH!$C$18</f>
        <v>0.4899737538155397</v>
      </c>
      <c r="N6608">
        <f>K6608/LCOH!$C$34</f>
        <v>14.161091150738143</v>
      </c>
    </row>
    <row r="6609" spans="1:14" x14ac:dyDescent="0.35">
      <c r="A6609">
        <f>'Profilo fotovoltaico'!B6611*LCOH!$C$20</f>
        <v>132</v>
      </c>
      <c r="B6609">
        <f>'Profilo eolico'!B6611*LCOH!$C$21</f>
        <v>117.2</v>
      </c>
      <c r="C6609">
        <f>$P$35*'Profilo fotovoltaico'!B6611</f>
        <v>970.80880876611263</v>
      </c>
      <c r="D6609">
        <f>$Q$37*'Profilo eolico'!B6611</f>
        <v>683.81920963685457</v>
      </c>
      <c r="E6609">
        <f>$P$39*'Profilo fotovoltaico'!B6611+'Approvvigionamento energia'!$Q$39*'Profilo eolico'!B6611</f>
        <v>755.56660941916903</v>
      </c>
      <c r="F6609">
        <f>$P$41*'Profilo fotovoltaico'!B6611+'Approvvigionamento energia'!$Q$41*'Profilo eolico'!B6611</f>
        <v>827.3140092014836</v>
      </c>
      <c r="G6609">
        <f>$P$43*'Profilo fotovoltaico'!B6611+'Approvvigionamento energia'!$Q$43*'Profilo eolico'!B6611</f>
        <v>899.06140898379817</v>
      </c>
      <c r="H6609">
        <f t="shared" si="206"/>
        <v>1138.4335154826958</v>
      </c>
      <c r="I6609">
        <f>IF(LCOH!$C$28=Menu!$A$1,'Approvvigionamento energia'!C6609,0)+IF(LCOH!$C$28=Menu!$A$2,'Approvvigionamento energia'!D6609,0)+IF(LCOH!$C$28=Menu!$A$3,'Approvvigionamento energia'!E6609,0)+IF(LCOH!$C$28=Menu!$A$4,'Approvvigionamento energia'!F6609,0)+IF(LCOH!$C$28=Menu!$A$5,'Approvvigionamento energia'!G6609,0)+IF(LCOH!$C$28=Menu!$A$6,'Approvvigionamento energia'!H6609,0)</f>
        <v>827.3140092014836</v>
      </c>
      <c r="J6609">
        <f>'Approvvigionamento energia'!A6609+'Approvvigionamento energia'!B6609+'Approvvigionamento energia'!I6609</f>
        <v>1076.5140092014835</v>
      </c>
      <c r="K6609">
        <f>IF(MIN(LCOH!$C$18,J6609)&gt;=$P$48*LCOH!$C$18, MIN(LCOH!$C$18,J6609),0)</f>
        <v>1076.5140092014835</v>
      </c>
      <c r="L6609">
        <f t="shared" si="207"/>
        <v>0</v>
      </c>
      <c r="M6609">
        <f>K6609/LCOH!$C$18</f>
        <v>0.71767600613432236</v>
      </c>
      <c r="N6609">
        <f>K6609/LCOH!$C$34</f>
        <v>20.742081102148045</v>
      </c>
    </row>
    <row r="6610" spans="1:14" x14ac:dyDescent="0.35">
      <c r="A6610">
        <f>'Profilo fotovoltaico'!B6612*LCOH!$C$20</f>
        <v>230</v>
      </c>
      <c r="B6610">
        <f>'Profilo eolico'!B6612*LCOH!$C$21</f>
        <v>121.80000000000001</v>
      </c>
      <c r="C6610">
        <f>$P$35*'Profilo fotovoltaico'!B6612</f>
        <v>1691.5608031530751</v>
      </c>
      <c r="D6610">
        <f>$Q$37*'Profilo eolico'!B6612</f>
        <v>710.65853015161167</v>
      </c>
      <c r="E6610">
        <f>$P$39*'Profilo fotovoltaico'!B6612+'Approvvigionamento energia'!$Q$39*'Profilo eolico'!B6612</f>
        <v>955.88409840197755</v>
      </c>
      <c r="F6610">
        <f>$P$41*'Profilo fotovoltaico'!B6612+'Approvvigionamento energia'!$Q$41*'Profilo eolico'!B6612</f>
        <v>1201.1096666523433</v>
      </c>
      <c r="G6610">
        <f>$P$43*'Profilo fotovoltaico'!B6612+'Approvvigionamento energia'!$Q$43*'Profilo eolico'!B6612</f>
        <v>1446.3352349027093</v>
      </c>
      <c r="H6610">
        <f t="shared" si="206"/>
        <v>1138.4335154826958</v>
      </c>
      <c r="I6610">
        <f>IF(LCOH!$C$28=Menu!$A$1,'Approvvigionamento energia'!C6610,0)+IF(LCOH!$C$28=Menu!$A$2,'Approvvigionamento energia'!D6610,0)+IF(LCOH!$C$28=Menu!$A$3,'Approvvigionamento energia'!E6610,0)+IF(LCOH!$C$28=Menu!$A$4,'Approvvigionamento energia'!F6610,0)+IF(LCOH!$C$28=Menu!$A$5,'Approvvigionamento energia'!G6610,0)+IF(LCOH!$C$28=Menu!$A$6,'Approvvigionamento energia'!H6610,0)</f>
        <v>1201.1096666523433</v>
      </c>
      <c r="J6610">
        <f>'Approvvigionamento energia'!A6610+'Approvvigionamento energia'!B6610+'Approvvigionamento energia'!I6610</f>
        <v>1552.9096666523433</v>
      </c>
      <c r="K6610">
        <f>IF(MIN(LCOH!$C$18,J6610)&gt;=$P$48*LCOH!$C$18, MIN(LCOH!$C$18,J6610),0)</f>
        <v>1500</v>
      </c>
      <c r="L6610">
        <f t="shared" si="207"/>
        <v>52.909666652343276</v>
      </c>
      <c r="M6610">
        <f>K6610/LCOH!$C$18</f>
        <v>1</v>
      </c>
      <c r="N6610">
        <f>K6610/LCOH!$C$34</f>
        <v>28.901734104046245</v>
      </c>
    </row>
    <row r="6611" spans="1:14" x14ac:dyDescent="0.35">
      <c r="A6611">
        <f>'Profilo fotovoltaico'!B6613*LCOH!$C$20</f>
        <v>327</v>
      </c>
      <c r="B6611">
        <f>'Profilo eolico'!B6613*LCOH!$C$21</f>
        <v>139.80000000000001</v>
      </c>
      <c r="C6611">
        <f>$P$35*'Profilo fotovoltaico'!B6613</f>
        <v>2404.9581853524155</v>
      </c>
      <c r="D6611">
        <f>$Q$37*'Profilo eolico'!B6613</f>
        <v>815.6819582528351</v>
      </c>
      <c r="E6611">
        <f>$P$39*'Profilo fotovoltaico'!B6613+'Approvvigionamento energia'!$Q$39*'Profilo eolico'!B6613</f>
        <v>1213.0010150277303</v>
      </c>
      <c r="F6611">
        <f>$P$41*'Profilo fotovoltaico'!B6613+'Approvvigionamento energia'!$Q$41*'Profilo eolico'!B6613</f>
        <v>1610.3200718026253</v>
      </c>
      <c r="G6611">
        <f>$P$43*'Profilo fotovoltaico'!B6613+'Approvvigionamento energia'!$Q$43*'Profilo eolico'!B6613</f>
        <v>2007.6391285775203</v>
      </c>
      <c r="H6611">
        <f t="shared" si="206"/>
        <v>1138.4335154826958</v>
      </c>
      <c r="I6611">
        <f>IF(LCOH!$C$28=Menu!$A$1,'Approvvigionamento energia'!C6611,0)+IF(LCOH!$C$28=Menu!$A$2,'Approvvigionamento energia'!D6611,0)+IF(LCOH!$C$28=Menu!$A$3,'Approvvigionamento energia'!E6611,0)+IF(LCOH!$C$28=Menu!$A$4,'Approvvigionamento energia'!F6611,0)+IF(LCOH!$C$28=Menu!$A$5,'Approvvigionamento energia'!G6611,0)+IF(LCOH!$C$28=Menu!$A$6,'Approvvigionamento energia'!H6611,0)</f>
        <v>1610.3200718026253</v>
      </c>
      <c r="J6611">
        <f>'Approvvigionamento energia'!A6611+'Approvvigionamento energia'!B6611+'Approvvigionamento energia'!I6611</f>
        <v>2077.1200718026253</v>
      </c>
      <c r="K6611">
        <f>IF(MIN(LCOH!$C$18,J6611)&gt;=$P$48*LCOH!$C$18, MIN(LCOH!$C$18,J6611),0)</f>
        <v>1500</v>
      </c>
      <c r="L6611">
        <f t="shared" si="207"/>
        <v>577.12007180262526</v>
      </c>
      <c r="M6611">
        <f>K6611/LCOH!$C$18</f>
        <v>1</v>
      </c>
      <c r="N6611">
        <f>K6611/LCOH!$C$34</f>
        <v>28.901734104046245</v>
      </c>
    </row>
    <row r="6612" spans="1:14" x14ac:dyDescent="0.35">
      <c r="A6612">
        <f>'Profilo fotovoltaico'!B6614*LCOH!$C$20</f>
        <v>406</v>
      </c>
      <c r="B6612">
        <f>'Profilo eolico'!B6614*LCOH!$C$21</f>
        <v>150.4</v>
      </c>
      <c r="C6612">
        <f>$P$35*'Profilo fotovoltaico'!B6614</f>
        <v>2985.9725481745586</v>
      </c>
      <c r="D6612">
        <f>$Q$37*'Profilo eolico'!B6614</f>
        <v>877.52908813466661</v>
      </c>
      <c r="E6612">
        <f>$P$39*'Profilo fotovoltaico'!B6614+'Approvvigionamento energia'!$Q$39*'Profilo eolico'!B6614</f>
        <v>1404.6399531446395</v>
      </c>
      <c r="F6612">
        <f>$P$41*'Profilo fotovoltaico'!B6614+'Approvvigionamento energia'!$Q$41*'Profilo eolico'!B6614</f>
        <v>1931.7508181546127</v>
      </c>
      <c r="G6612">
        <f>$P$43*'Profilo fotovoltaico'!B6614+'Approvvigionamento energia'!$Q$43*'Profilo eolico'!B6614</f>
        <v>2458.8616831645854</v>
      </c>
      <c r="H6612">
        <f t="shared" si="206"/>
        <v>1138.4335154826958</v>
      </c>
      <c r="I6612">
        <f>IF(LCOH!$C$28=Menu!$A$1,'Approvvigionamento energia'!C6612,0)+IF(LCOH!$C$28=Menu!$A$2,'Approvvigionamento energia'!D6612,0)+IF(LCOH!$C$28=Menu!$A$3,'Approvvigionamento energia'!E6612,0)+IF(LCOH!$C$28=Menu!$A$4,'Approvvigionamento energia'!F6612,0)+IF(LCOH!$C$28=Menu!$A$5,'Approvvigionamento energia'!G6612,0)+IF(LCOH!$C$28=Menu!$A$6,'Approvvigionamento energia'!H6612,0)</f>
        <v>1931.7508181546127</v>
      </c>
      <c r="J6612">
        <f>'Approvvigionamento energia'!A6612+'Approvvigionamento energia'!B6612+'Approvvigionamento energia'!I6612</f>
        <v>2488.1508181546128</v>
      </c>
      <c r="K6612">
        <f>IF(MIN(LCOH!$C$18,J6612)&gt;=$P$48*LCOH!$C$18, MIN(LCOH!$C$18,J6612),0)</f>
        <v>1500</v>
      </c>
      <c r="L6612">
        <f t="shared" si="207"/>
        <v>988.15081815461281</v>
      </c>
      <c r="M6612">
        <f>K6612/LCOH!$C$18</f>
        <v>1</v>
      </c>
      <c r="N6612">
        <f>K6612/LCOH!$C$34</f>
        <v>28.901734104046245</v>
      </c>
    </row>
    <row r="6613" spans="1:14" x14ac:dyDescent="0.35">
      <c r="A6613">
        <f>'Profilo fotovoltaico'!B6615*LCOH!$C$20</f>
        <v>433</v>
      </c>
      <c r="B6613">
        <f>'Profilo eolico'!B6615*LCOH!$C$21</f>
        <v>179</v>
      </c>
      <c r="C6613">
        <f>$P$35*'Profilo fotovoltaico'!B6615</f>
        <v>3184.5470772403542</v>
      </c>
      <c r="D6613">
        <f>$Q$37*'Profilo eolico'!B6615</f>
        <v>1044.3996461177214</v>
      </c>
      <c r="E6613">
        <f>$P$39*'Profilo fotovoltaico'!B6615+'Approvvigionamento energia'!$Q$39*'Profilo eolico'!B6615</f>
        <v>1579.4365038983797</v>
      </c>
      <c r="F6613">
        <f>$P$41*'Profilo fotovoltaico'!B6615+'Approvvigionamento energia'!$Q$41*'Profilo eolico'!B6615</f>
        <v>2114.4733616790377</v>
      </c>
      <c r="G6613">
        <f>$P$43*'Profilo fotovoltaico'!B6615+'Approvvigionamento energia'!$Q$43*'Profilo eolico'!B6615</f>
        <v>2649.5102194596961</v>
      </c>
      <c r="H6613">
        <f t="shared" si="206"/>
        <v>1138.4335154826958</v>
      </c>
      <c r="I6613">
        <f>IF(LCOH!$C$28=Menu!$A$1,'Approvvigionamento energia'!C6613,0)+IF(LCOH!$C$28=Menu!$A$2,'Approvvigionamento energia'!D6613,0)+IF(LCOH!$C$28=Menu!$A$3,'Approvvigionamento energia'!E6613,0)+IF(LCOH!$C$28=Menu!$A$4,'Approvvigionamento energia'!F6613,0)+IF(LCOH!$C$28=Menu!$A$5,'Approvvigionamento energia'!G6613,0)+IF(LCOH!$C$28=Menu!$A$6,'Approvvigionamento energia'!H6613,0)</f>
        <v>2114.4733616790377</v>
      </c>
      <c r="J6613">
        <f>'Approvvigionamento energia'!A6613+'Approvvigionamento energia'!B6613+'Approvvigionamento energia'!I6613</f>
        <v>2726.4733616790377</v>
      </c>
      <c r="K6613">
        <f>IF(MIN(LCOH!$C$18,J6613)&gt;=$P$48*LCOH!$C$18, MIN(LCOH!$C$18,J6613),0)</f>
        <v>1500</v>
      </c>
      <c r="L6613">
        <f t="shared" si="207"/>
        <v>1226.4733616790377</v>
      </c>
      <c r="M6613">
        <f>K6613/LCOH!$C$18</f>
        <v>1</v>
      </c>
      <c r="N6613">
        <f>K6613/LCOH!$C$34</f>
        <v>28.901734104046245</v>
      </c>
    </row>
    <row r="6614" spans="1:14" x14ac:dyDescent="0.35">
      <c r="A6614">
        <f>'Profilo fotovoltaico'!B6616*LCOH!$C$20</f>
        <v>426</v>
      </c>
      <c r="B6614">
        <f>'Profilo eolico'!B6616*LCOH!$C$21</f>
        <v>198.2</v>
      </c>
      <c r="C6614">
        <f>$P$35*'Profilo fotovoltaico'!B6616</f>
        <v>3133.0647919269995</v>
      </c>
      <c r="D6614">
        <f>$Q$37*'Profilo eolico'!B6616</f>
        <v>1156.4246360923598</v>
      </c>
      <c r="E6614">
        <f>$P$39*'Profilo fotovoltaico'!B6616+'Approvvigionamento energia'!$Q$39*'Profilo eolico'!B6616</f>
        <v>1650.5846750510195</v>
      </c>
      <c r="F6614">
        <f>$P$41*'Profilo fotovoltaico'!B6616+'Approvvigionamento energia'!$Q$41*'Profilo eolico'!B6616</f>
        <v>2144.7447140096797</v>
      </c>
      <c r="G6614">
        <f>$P$43*'Profilo fotovoltaico'!B6616+'Approvvigionamento energia'!$Q$43*'Profilo eolico'!B6616</f>
        <v>2638.9047529683394</v>
      </c>
      <c r="H6614">
        <f t="shared" si="206"/>
        <v>1138.4335154826958</v>
      </c>
      <c r="I6614">
        <f>IF(LCOH!$C$28=Menu!$A$1,'Approvvigionamento energia'!C6614,0)+IF(LCOH!$C$28=Menu!$A$2,'Approvvigionamento energia'!D6614,0)+IF(LCOH!$C$28=Menu!$A$3,'Approvvigionamento energia'!E6614,0)+IF(LCOH!$C$28=Menu!$A$4,'Approvvigionamento energia'!F6614,0)+IF(LCOH!$C$28=Menu!$A$5,'Approvvigionamento energia'!G6614,0)+IF(LCOH!$C$28=Menu!$A$6,'Approvvigionamento energia'!H6614,0)</f>
        <v>2144.7447140096797</v>
      </c>
      <c r="J6614">
        <f>'Approvvigionamento energia'!A6614+'Approvvigionamento energia'!B6614+'Approvvigionamento energia'!I6614</f>
        <v>2768.94471400968</v>
      </c>
      <c r="K6614">
        <f>IF(MIN(LCOH!$C$18,J6614)&gt;=$P$48*LCOH!$C$18, MIN(LCOH!$C$18,J6614),0)</f>
        <v>1500</v>
      </c>
      <c r="L6614">
        <f t="shared" si="207"/>
        <v>1268.94471400968</v>
      </c>
      <c r="M6614">
        <f>K6614/LCOH!$C$18</f>
        <v>1</v>
      </c>
      <c r="N6614">
        <f>K6614/LCOH!$C$34</f>
        <v>28.901734104046245</v>
      </c>
    </row>
    <row r="6615" spans="1:14" x14ac:dyDescent="0.35">
      <c r="A6615">
        <f>'Profilo fotovoltaico'!B6617*LCOH!$C$20</f>
        <v>375</v>
      </c>
      <c r="B6615">
        <f>'Profilo eolico'!B6617*LCOH!$C$21</f>
        <v>192.5</v>
      </c>
      <c r="C6615">
        <f>$P$35*'Profilo fotovoltaico'!B6617</f>
        <v>2757.9795703582745</v>
      </c>
      <c r="D6615">
        <f>$Q$37*'Profilo eolico'!B6617</f>
        <v>1123.1672171936391</v>
      </c>
      <c r="E6615">
        <f>$P$39*'Profilo fotovoltaico'!B6617+'Approvvigionamento energia'!$Q$39*'Profilo eolico'!B6617</f>
        <v>1531.8703054847979</v>
      </c>
      <c r="F6615">
        <f>$P$41*'Profilo fotovoltaico'!B6617+'Approvvigionamento energia'!$Q$41*'Profilo eolico'!B6617</f>
        <v>1940.5733937759569</v>
      </c>
      <c r="G6615">
        <f>$P$43*'Profilo fotovoltaico'!B6617+'Approvvigionamento energia'!$Q$43*'Profilo eolico'!B6617</f>
        <v>2349.2764820671155</v>
      </c>
      <c r="H6615">
        <f t="shared" si="206"/>
        <v>1138.4335154826958</v>
      </c>
      <c r="I6615">
        <f>IF(LCOH!$C$28=Menu!$A$1,'Approvvigionamento energia'!C6615,0)+IF(LCOH!$C$28=Menu!$A$2,'Approvvigionamento energia'!D6615,0)+IF(LCOH!$C$28=Menu!$A$3,'Approvvigionamento energia'!E6615,0)+IF(LCOH!$C$28=Menu!$A$4,'Approvvigionamento energia'!F6615,0)+IF(LCOH!$C$28=Menu!$A$5,'Approvvigionamento energia'!G6615,0)+IF(LCOH!$C$28=Menu!$A$6,'Approvvigionamento energia'!H6615,0)</f>
        <v>1940.5733937759569</v>
      </c>
      <c r="J6615">
        <f>'Approvvigionamento energia'!A6615+'Approvvigionamento energia'!B6615+'Approvvigionamento energia'!I6615</f>
        <v>2508.0733937759569</v>
      </c>
      <c r="K6615">
        <f>IF(MIN(LCOH!$C$18,J6615)&gt;=$P$48*LCOH!$C$18, MIN(LCOH!$C$18,J6615),0)</f>
        <v>1500</v>
      </c>
      <c r="L6615">
        <f t="shared" si="207"/>
        <v>1008.0733937759569</v>
      </c>
      <c r="M6615">
        <f>K6615/LCOH!$C$18</f>
        <v>1</v>
      </c>
      <c r="N6615">
        <f>K6615/LCOH!$C$34</f>
        <v>28.901734104046245</v>
      </c>
    </row>
    <row r="6616" spans="1:14" x14ac:dyDescent="0.35">
      <c r="A6616">
        <f>'Profilo fotovoltaico'!B6618*LCOH!$C$20</f>
        <v>291</v>
      </c>
      <c r="B6616">
        <f>'Profilo eolico'!B6618*LCOH!$C$21</f>
        <v>181.29999999999998</v>
      </c>
      <c r="C6616">
        <f>$P$35*'Profilo fotovoltaico'!B6618</f>
        <v>2140.1921465980208</v>
      </c>
      <c r="D6616">
        <f>$Q$37*'Profilo eolico'!B6618</f>
        <v>1057.8193063751</v>
      </c>
      <c r="E6616">
        <f>$P$39*'Profilo fotovoltaico'!B6618+'Approvvigionamento energia'!$Q$39*'Profilo eolico'!B6618</f>
        <v>1328.4125164308302</v>
      </c>
      <c r="F6616">
        <f>$P$41*'Profilo fotovoltaico'!B6618+'Approvvigionamento energia'!$Q$41*'Profilo eolico'!B6618</f>
        <v>1599.0057264865604</v>
      </c>
      <c r="G6616">
        <f>$P$43*'Profilo fotovoltaico'!B6618+'Approvvigionamento energia'!$Q$43*'Profilo eolico'!B6618</f>
        <v>1869.5989365422906</v>
      </c>
      <c r="H6616">
        <f t="shared" si="206"/>
        <v>1138.4335154826958</v>
      </c>
      <c r="I6616">
        <f>IF(LCOH!$C$28=Menu!$A$1,'Approvvigionamento energia'!C6616,0)+IF(LCOH!$C$28=Menu!$A$2,'Approvvigionamento energia'!D6616,0)+IF(LCOH!$C$28=Menu!$A$3,'Approvvigionamento energia'!E6616,0)+IF(LCOH!$C$28=Menu!$A$4,'Approvvigionamento energia'!F6616,0)+IF(LCOH!$C$28=Menu!$A$5,'Approvvigionamento energia'!G6616,0)+IF(LCOH!$C$28=Menu!$A$6,'Approvvigionamento energia'!H6616,0)</f>
        <v>1599.0057264865604</v>
      </c>
      <c r="J6616">
        <f>'Approvvigionamento energia'!A6616+'Approvvigionamento energia'!B6616+'Approvvigionamento energia'!I6616</f>
        <v>2071.3057264865602</v>
      </c>
      <c r="K6616">
        <f>IF(MIN(LCOH!$C$18,J6616)&gt;=$P$48*LCOH!$C$18, MIN(LCOH!$C$18,J6616),0)</f>
        <v>1500</v>
      </c>
      <c r="L6616">
        <f t="shared" si="207"/>
        <v>571.30572648656016</v>
      </c>
      <c r="M6616">
        <f>K6616/LCOH!$C$18</f>
        <v>1</v>
      </c>
      <c r="N6616">
        <f>K6616/LCOH!$C$34</f>
        <v>28.901734104046245</v>
      </c>
    </row>
    <row r="6617" spans="1:14" x14ac:dyDescent="0.35">
      <c r="A6617">
        <f>'Profilo fotovoltaico'!B6619*LCOH!$C$20</f>
        <v>171</v>
      </c>
      <c r="B6617">
        <f>'Profilo eolico'!B6619*LCOH!$C$21</f>
        <v>155.9</v>
      </c>
      <c r="C6617">
        <f>$P$35*'Profilo fotovoltaico'!B6619</f>
        <v>1257.6386840833732</v>
      </c>
      <c r="D6617">
        <f>$Q$37*'Profilo eolico'!B6619</f>
        <v>909.61958005448491</v>
      </c>
      <c r="E6617">
        <f>$P$39*'Profilo fotovoltaico'!B6619+'Approvvigionamento energia'!$Q$39*'Profilo eolico'!B6619</f>
        <v>996.62435606170698</v>
      </c>
      <c r="F6617">
        <f>$P$41*'Profilo fotovoltaico'!B6619+'Approvvigionamento energia'!$Q$41*'Profilo eolico'!B6619</f>
        <v>1083.629132068929</v>
      </c>
      <c r="G6617">
        <f>$P$43*'Profilo fotovoltaico'!B6619+'Approvvigionamento energia'!$Q$43*'Profilo eolico'!B6619</f>
        <v>1170.6339080761511</v>
      </c>
      <c r="H6617">
        <f t="shared" si="206"/>
        <v>1138.4335154826958</v>
      </c>
      <c r="I6617">
        <f>IF(LCOH!$C$28=Menu!$A$1,'Approvvigionamento energia'!C6617,0)+IF(LCOH!$C$28=Menu!$A$2,'Approvvigionamento energia'!D6617,0)+IF(LCOH!$C$28=Menu!$A$3,'Approvvigionamento energia'!E6617,0)+IF(LCOH!$C$28=Menu!$A$4,'Approvvigionamento energia'!F6617,0)+IF(LCOH!$C$28=Menu!$A$5,'Approvvigionamento energia'!G6617,0)+IF(LCOH!$C$28=Menu!$A$6,'Approvvigionamento energia'!H6617,0)</f>
        <v>1083.629132068929</v>
      </c>
      <c r="J6617">
        <f>'Approvvigionamento energia'!A6617+'Approvvigionamento energia'!B6617+'Approvvigionamento energia'!I6617</f>
        <v>1410.5291320689289</v>
      </c>
      <c r="K6617">
        <f>IF(MIN(LCOH!$C$18,J6617)&gt;=$P$48*LCOH!$C$18, MIN(LCOH!$C$18,J6617),0)</f>
        <v>1410.5291320689289</v>
      </c>
      <c r="L6617">
        <f t="shared" si="207"/>
        <v>0</v>
      </c>
      <c r="M6617">
        <f>K6617/LCOH!$C$18</f>
        <v>0.94035275471261925</v>
      </c>
      <c r="N6617">
        <f>K6617/LCOH!$C$34</f>
        <v>27.177825280711541</v>
      </c>
    </row>
    <row r="6618" spans="1:14" x14ac:dyDescent="0.35">
      <c r="A6618">
        <f>'Profilo fotovoltaico'!B6620*LCOH!$C$20</f>
        <v>43</v>
      </c>
      <c r="B6618">
        <f>'Profilo eolico'!B6620*LCOH!$C$21</f>
        <v>130</v>
      </c>
      <c r="C6618">
        <f>$P$35*'Profilo fotovoltaico'!B6620</f>
        <v>316.2483240677488</v>
      </c>
      <c r="D6618">
        <f>$Q$37*'Profilo eolico'!B6620</f>
        <v>758.50253628661346</v>
      </c>
      <c r="E6618">
        <f>$P$39*'Profilo fotovoltaico'!B6620+'Approvvigionamento energia'!$Q$39*'Profilo eolico'!B6620</f>
        <v>647.93898323189728</v>
      </c>
      <c r="F6618">
        <f>$P$41*'Profilo fotovoltaico'!B6620+'Approvvigionamento energia'!$Q$41*'Profilo eolico'!B6620</f>
        <v>537.3754301771811</v>
      </c>
      <c r="G6618">
        <f>$P$43*'Profilo fotovoltaico'!B6620+'Approvvigionamento energia'!$Q$43*'Profilo eolico'!B6620</f>
        <v>426.81187712246492</v>
      </c>
      <c r="H6618">
        <f t="shared" si="206"/>
        <v>1138.4335154826958</v>
      </c>
      <c r="I6618">
        <f>IF(LCOH!$C$28=Menu!$A$1,'Approvvigionamento energia'!C6618,0)+IF(LCOH!$C$28=Menu!$A$2,'Approvvigionamento energia'!D6618,0)+IF(LCOH!$C$28=Menu!$A$3,'Approvvigionamento energia'!E6618,0)+IF(LCOH!$C$28=Menu!$A$4,'Approvvigionamento energia'!F6618,0)+IF(LCOH!$C$28=Menu!$A$5,'Approvvigionamento energia'!G6618,0)+IF(LCOH!$C$28=Menu!$A$6,'Approvvigionamento energia'!H6618,0)</f>
        <v>537.3754301771811</v>
      </c>
      <c r="J6618">
        <f>'Approvvigionamento energia'!A6618+'Approvvigionamento energia'!B6618+'Approvvigionamento energia'!I6618</f>
        <v>710.3754301771811</v>
      </c>
      <c r="K6618">
        <f>IF(MIN(LCOH!$C$18,J6618)&gt;=$P$48*LCOH!$C$18, MIN(LCOH!$C$18,J6618),0)</f>
        <v>710.3754301771811</v>
      </c>
      <c r="L6618">
        <f t="shared" si="207"/>
        <v>0</v>
      </c>
      <c r="M6618">
        <f>K6618/LCOH!$C$18</f>
        <v>0.47358362011812072</v>
      </c>
      <c r="N6618">
        <f>K6618/LCOH!$C$34</f>
        <v>13.68738786468557</v>
      </c>
    </row>
    <row r="6619" spans="1:14" x14ac:dyDescent="0.35">
      <c r="A6619">
        <f>'Profilo fotovoltaico'!B6621*LCOH!$C$20</f>
        <v>0</v>
      </c>
      <c r="B6619">
        <f>'Profilo eolico'!B6621*LCOH!$C$21</f>
        <v>133.80000000000001</v>
      </c>
      <c r="C6619">
        <f>$P$35*'Profilo fotovoltaico'!B6621</f>
        <v>0</v>
      </c>
      <c r="D6619">
        <f>$Q$37*'Profilo eolico'!B6621</f>
        <v>780.67414888576059</v>
      </c>
      <c r="E6619">
        <f>$P$39*'Profilo fotovoltaico'!B6621+'Approvvigionamento energia'!$Q$39*'Profilo eolico'!B6621</f>
        <v>585.50561166432044</v>
      </c>
      <c r="F6619">
        <f>$P$41*'Profilo fotovoltaico'!B6621+'Approvvigionamento energia'!$Q$41*'Profilo eolico'!B6621</f>
        <v>390.33707444288029</v>
      </c>
      <c r="G6619">
        <f>$P$43*'Profilo fotovoltaico'!B6621+'Approvvigionamento energia'!$Q$43*'Profilo eolico'!B6621</f>
        <v>195.16853722144015</v>
      </c>
      <c r="H6619">
        <f t="shared" si="206"/>
        <v>1138.4335154826958</v>
      </c>
      <c r="I6619">
        <f>IF(LCOH!$C$28=Menu!$A$1,'Approvvigionamento energia'!C6619,0)+IF(LCOH!$C$28=Menu!$A$2,'Approvvigionamento energia'!D6619,0)+IF(LCOH!$C$28=Menu!$A$3,'Approvvigionamento energia'!E6619,0)+IF(LCOH!$C$28=Menu!$A$4,'Approvvigionamento energia'!F6619,0)+IF(LCOH!$C$28=Menu!$A$5,'Approvvigionamento energia'!G6619,0)+IF(LCOH!$C$28=Menu!$A$6,'Approvvigionamento energia'!H6619,0)</f>
        <v>390.33707444288029</v>
      </c>
      <c r="J6619">
        <f>'Approvvigionamento energia'!A6619+'Approvvigionamento energia'!B6619+'Approvvigionamento energia'!I6619</f>
        <v>524.13707444288025</v>
      </c>
      <c r="K6619">
        <f>IF(MIN(LCOH!$C$18,J6619)&gt;=$P$48*LCOH!$C$18, MIN(LCOH!$C$18,J6619),0)</f>
        <v>524.13707444288025</v>
      </c>
      <c r="L6619">
        <f t="shared" si="207"/>
        <v>0</v>
      </c>
      <c r="M6619">
        <f>K6619/LCOH!$C$18</f>
        <v>0.34942471629525351</v>
      </c>
      <c r="N6619">
        <f>K6619/LCOH!$C$34</f>
        <v>10.098980239747211</v>
      </c>
    </row>
    <row r="6620" spans="1:14" x14ac:dyDescent="0.35">
      <c r="A6620">
        <f>'Profilo fotovoltaico'!B6622*LCOH!$C$20</f>
        <v>0</v>
      </c>
      <c r="B6620">
        <f>'Profilo eolico'!B6622*LCOH!$C$21</f>
        <v>139.30000000000001</v>
      </c>
      <c r="C6620">
        <f>$P$35*'Profilo fotovoltaico'!B6622</f>
        <v>0</v>
      </c>
      <c r="D6620">
        <f>$Q$37*'Profilo eolico'!B6622</f>
        <v>812.76464080557889</v>
      </c>
      <c r="E6620">
        <f>$P$39*'Profilo fotovoltaico'!B6622+'Approvvigionamento energia'!$Q$39*'Profilo eolico'!B6622</f>
        <v>609.57348060418417</v>
      </c>
      <c r="F6620">
        <f>$P$41*'Profilo fotovoltaico'!B6622+'Approvvigionamento energia'!$Q$41*'Profilo eolico'!B6622</f>
        <v>406.38232040278945</v>
      </c>
      <c r="G6620">
        <f>$P$43*'Profilo fotovoltaico'!B6622+'Approvvigionamento energia'!$Q$43*'Profilo eolico'!B6622</f>
        <v>203.19116020139472</v>
      </c>
      <c r="H6620">
        <f t="shared" si="206"/>
        <v>1138.4335154826958</v>
      </c>
      <c r="I6620">
        <f>IF(LCOH!$C$28=Menu!$A$1,'Approvvigionamento energia'!C6620,0)+IF(LCOH!$C$28=Menu!$A$2,'Approvvigionamento energia'!D6620,0)+IF(LCOH!$C$28=Menu!$A$3,'Approvvigionamento energia'!E6620,0)+IF(LCOH!$C$28=Menu!$A$4,'Approvvigionamento energia'!F6620,0)+IF(LCOH!$C$28=Menu!$A$5,'Approvvigionamento energia'!G6620,0)+IF(LCOH!$C$28=Menu!$A$6,'Approvvigionamento energia'!H6620,0)</f>
        <v>406.38232040278945</v>
      </c>
      <c r="J6620">
        <f>'Approvvigionamento energia'!A6620+'Approvvigionamento energia'!B6620+'Approvvigionamento energia'!I6620</f>
        <v>545.6823204027894</v>
      </c>
      <c r="K6620">
        <f>IF(MIN(LCOH!$C$18,J6620)&gt;=$P$48*LCOH!$C$18, MIN(LCOH!$C$18,J6620),0)</f>
        <v>545.6823204027894</v>
      </c>
      <c r="L6620">
        <f t="shared" si="207"/>
        <v>0</v>
      </c>
      <c r="M6620">
        <f>K6620/LCOH!$C$18</f>
        <v>0.36378821360185959</v>
      </c>
      <c r="N6620">
        <f>K6620/LCOH!$C$34</f>
        <v>10.514110219706925</v>
      </c>
    </row>
    <row r="6621" spans="1:14" x14ac:dyDescent="0.35">
      <c r="A6621">
        <f>'Profilo fotovoltaico'!B6623*LCOH!$C$20</f>
        <v>0</v>
      </c>
      <c r="B6621">
        <f>'Profilo eolico'!B6623*LCOH!$C$21</f>
        <v>138.4</v>
      </c>
      <c r="C6621">
        <f>$P$35*'Profilo fotovoltaico'!B6623</f>
        <v>0</v>
      </c>
      <c r="D6621">
        <f>$Q$37*'Profilo eolico'!B6623</f>
        <v>807.51346940051769</v>
      </c>
      <c r="E6621">
        <f>$P$39*'Profilo fotovoltaico'!B6623+'Approvvigionamento energia'!$Q$39*'Profilo eolico'!B6623</f>
        <v>605.63510205038824</v>
      </c>
      <c r="F6621">
        <f>$P$41*'Profilo fotovoltaico'!B6623+'Approvvigionamento energia'!$Q$41*'Profilo eolico'!B6623</f>
        <v>403.75673470025885</v>
      </c>
      <c r="G6621">
        <f>$P$43*'Profilo fotovoltaico'!B6623+'Approvvigionamento energia'!$Q$43*'Profilo eolico'!B6623</f>
        <v>201.87836735012942</v>
      </c>
      <c r="H6621">
        <f t="shared" si="206"/>
        <v>1138.4335154826958</v>
      </c>
      <c r="I6621">
        <f>IF(LCOH!$C$28=Menu!$A$1,'Approvvigionamento energia'!C6621,0)+IF(LCOH!$C$28=Menu!$A$2,'Approvvigionamento energia'!D6621,0)+IF(LCOH!$C$28=Menu!$A$3,'Approvvigionamento energia'!E6621,0)+IF(LCOH!$C$28=Menu!$A$4,'Approvvigionamento energia'!F6621,0)+IF(LCOH!$C$28=Menu!$A$5,'Approvvigionamento energia'!G6621,0)+IF(LCOH!$C$28=Menu!$A$6,'Approvvigionamento energia'!H6621,0)</f>
        <v>403.75673470025885</v>
      </c>
      <c r="J6621">
        <f>'Approvvigionamento energia'!A6621+'Approvvigionamento energia'!B6621+'Approvvigionamento energia'!I6621</f>
        <v>542.15673470025888</v>
      </c>
      <c r="K6621">
        <f>IF(MIN(LCOH!$C$18,J6621)&gt;=$P$48*LCOH!$C$18, MIN(LCOH!$C$18,J6621),0)</f>
        <v>542.15673470025888</v>
      </c>
      <c r="L6621">
        <f t="shared" si="207"/>
        <v>0</v>
      </c>
      <c r="M6621">
        <f>K6621/LCOH!$C$18</f>
        <v>0.36143782313350592</v>
      </c>
      <c r="N6621">
        <f>K6621/LCOH!$C$34</f>
        <v>10.446179859349883</v>
      </c>
    </row>
    <row r="6622" spans="1:14" x14ac:dyDescent="0.35">
      <c r="A6622">
        <f>'Profilo fotovoltaico'!B6624*LCOH!$C$20</f>
        <v>0</v>
      </c>
      <c r="B6622">
        <f>'Profilo eolico'!B6624*LCOH!$C$21</f>
        <v>135.6</v>
      </c>
      <c r="C6622">
        <f>$P$35*'Profilo fotovoltaico'!B6624</f>
        <v>0</v>
      </c>
      <c r="D6622">
        <f>$Q$37*'Profilo eolico'!B6624</f>
        <v>791.17649169588287</v>
      </c>
      <c r="E6622">
        <f>$P$39*'Profilo fotovoltaico'!B6624+'Approvvigionamento energia'!$Q$39*'Profilo eolico'!B6624</f>
        <v>593.38236877191218</v>
      </c>
      <c r="F6622">
        <f>$P$41*'Profilo fotovoltaico'!B6624+'Approvvigionamento energia'!$Q$41*'Profilo eolico'!B6624</f>
        <v>395.58824584794144</v>
      </c>
      <c r="G6622">
        <f>$P$43*'Profilo fotovoltaico'!B6624+'Approvvigionamento energia'!$Q$43*'Profilo eolico'!B6624</f>
        <v>197.79412292397072</v>
      </c>
      <c r="H6622">
        <f t="shared" si="206"/>
        <v>1138.4335154826958</v>
      </c>
      <c r="I6622">
        <f>IF(LCOH!$C$28=Menu!$A$1,'Approvvigionamento energia'!C6622,0)+IF(LCOH!$C$28=Menu!$A$2,'Approvvigionamento energia'!D6622,0)+IF(LCOH!$C$28=Menu!$A$3,'Approvvigionamento energia'!E6622,0)+IF(LCOH!$C$28=Menu!$A$4,'Approvvigionamento energia'!F6622,0)+IF(LCOH!$C$28=Menu!$A$5,'Approvvigionamento energia'!G6622,0)+IF(LCOH!$C$28=Menu!$A$6,'Approvvigionamento energia'!H6622,0)</f>
        <v>395.58824584794144</v>
      </c>
      <c r="J6622">
        <f>'Approvvigionamento energia'!A6622+'Approvvigionamento energia'!B6622+'Approvvigionamento energia'!I6622</f>
        <v>531.1882458479414</v>
      </c>
      <c r="K6622">
        <f>IF(MIN(LCOH!$C$18,J6622)&gt;=$P$48*LCOH!$C$18, MIN(LCOH!$C$18,J6622),0)</f>
        <v>531.1882458479414</v>
      </c>
      <c r="L6622">
        <f t="shared" si="207"/>
        <v>0</v>
      </c>
      <c r="M6622">
        <f>K6622/LCOH!$C$18</f>
        <v>0.35412549723196096</v>
      </c>
      <c r="N6622">
        <f>K6622/LCOH!$C$34</f>
        <v>10.234840960461298</v>
      </c>
    </row>
    <row r="6623" spans="1:14" x14ac:dyDescent="0.35">
      <c r="A6623">
        <f>'Profilo fotovoltaico'!B6625*LCOH!$C$20</f>
        <v>0</v>
      </c>
      <c r="B6623">
        <f>'Profilo eolico'!B6625*LCOH!$C$21</f>
        <v>131.89999999999998</v>
      </c>
      <c r="C6623">
        <f>$P$35*'Profilo fotovoltaico'!B6625</f>
        <v>0</v>
      </c>
      <c r="D6623">
        <f>$Q$37*'Profilo eolico'!B6625</f>
        <v>769.58834258618697</v>
      </c>
      <c r="E6623">
        <f>$P$39*'Profilo fotovoltaico'!B6625+'Approvvigionamento energia'!$Q$39*'Profilo eolico'!B6625</f>
        <v>577.1912569396402</v>
      </c>
      <c r="F6623">
        <f>$P$41*'Profilo fotovoltaico'!B6625+'Approvvigionamento energia'!$Q$41*'Profilo eolico'!B6625</f>
        <v>384.79417129309348</v>
      </c>
      <c r="G6623">
        <f>$P$43*'Profilo fotovoltaico'!B6625+'Approvvigionamento energia'!$Q$43*'Profilo eolico'!B6625</f>
        <v>192.39708564654674</v>
      </c>
      <c r="H6623">
        <f t="shared" si="206"/>
        <v>1138.4335154826958</v>
      </c>
      <c r="I6623">
        <f>IF(LCOH!$C$28=Menu!$A$1,'Approvvigionamento energia'!C6623,0)+IF(LCOH!$C$28=Menu!$A$2,'Approvvigionamento energia'!D6623,0)+IF(LCOH!$C$28=Menu!$A$3,'Approvvigionamento energia'!E6623,0)+IF(LCOH!$C$28=Menu!$A$4,'Approvvigionamento energia'!F6623,0)+IF(LCOH!$C$28=Menu!$A$5,'Approvvigionamento energia'!G6623,0)+IF(LCOH!$C$28=Menu!$A$6,'Approvvigionamento energia'!H6623,0)</f>
        <v>384.79417129309348</v>
      </c>
      <c r="J6623">
        <f>'Approvvigionamento energia'!A6623+'Approvvigionamento energia'!B6623+'Approvvigionamento energia'!I6623</f>
        <v>516.6941712930934</v>
      </c>
      <c r="K6623">
        <f>IF(MIN(LCOH!$C$18,J6623)&gt;=$P$48*LCOH!$C$18, MIN(LCOH!$C$18,J6623),0)</f>
        <v>516.6941712930934</v>
      </c>
      <c r="L6623">
        <f t="shared" si="207"/>
        <v>0</v>
      </c>
      <c r="M6623">
        <f>K6623/LCOH!$C$18</f>
        <v>0.34446278086206228</v>
      </c>
      <c r="N6623">
        <f>K6623/LCOH!$C$34</f>
        <v>9.955571701215673</v>
      </c>
    </row>
    <row r="6624" spans="1:14" x14ac:dyDescent="0.35">
      <c r="A6624">
        <f>'Profilo fotovoltaico'!B6626*LCOH!$C$20</f>
        <v>0</v>
      </c>
      <c r="B6624">
        <f>'Profilo eolico'!B6626*LCOH!$C$21</f>
        <v>127.3</v>
      </c>
      <c r="C6624">
        <f>$P$35*'Profilo fotovoltaico'!B6626</f>
        <v>0</v>
      </c>
      <c r="D6624">
        <f>$Q$37*'Profilo eolico'!B6626</f>
        <v>742.74902207142986</v>
      </c>
      <c r="E6624">
        <f>$P$39*'Profilo fotovoltaico'!B6626+'Approvvigionamento energia'!$Q$39*'Profilo eolico'!B6626</f>
        <v>557.0617665535724</v>
      </c>
      <c r="F6624">
        <f>$P$41*'Profilo fotovoltaico'!B6626+'Approvvigionamento energia'!$Q$41*'Profilo eolico'!B6626</f>
        <v>371.37451103571493</v>
      </c>
      <c r="G6624">
        <f>$P$43*'Profilo fotovoltaico'!B6626+'Approvvigionamento energia'!$Q$43*'Profilo eolico'!B6626</f>
        <v>185.68725551785747</v>
      </c>
      <c r="H6624">
        <f t="shared" si="206"/>
        <v>1138.4335154826958</v>
      </c>
      <c r="I6624">
        <f>IF(LCOH!$C$28=Menu!$A$1,'Approvvigionamento energia'!C6624,0)+IF(LCOH!$C$28=Menu!$A$2,'Approvvigionamento energia'!D6624,0)+IF(LCOH!$C$28=Menu!$A$3,'Approvvigionamento energia'!E6624,0)+IF(LCOH!$C$28=Menu!$A$4,'Approvvigionamento energia'!F6624,0)+IF(LCOH!$C$28=Menu!$A$5,'Approvvigionamento energia'!G6624,0)+IF(LCOH!$C$28=Menu!$A$6,'Approvvigionamento energia'!H6624,0)</f>
        <v>371.37451103571493</v>
      </c>
      <c r="J6624">
        <f>'Approvvigionamento energia'!A6624+'Approvvigionamento energia'!B6624+'Approvvigionamento energia'!I6624</f>
        <v>498.67451103571494</v>
      </c>
      <c r="K6624">
        <f>IF(MIN(LCOH!$C$18,J6624)&gt;=$P$48*LCOH!$C$18, MIN(LCOH!$C$18,J6624),0)</f>
        <v>498.67451103571494</v>
      </c>
      <c r="L6624">
        <f t="shared" si="207"/>
        <v>0</v>
      </c>
      <c r="M6624">
        <f>K6624/LCOH!$C$18</f>
        <v>0.33244967402380998</v>
      </c>
      <c r="N6624">
        <f>K6624/LCOH!$C$34</f>
        <v>9.6083720816130054</v>
      </c>
    </row>
    <row r="6625" spans="1:14" x14ac:dyDescent="0.35">
      <c r="A6625">
        <f>'Profilo fotovoltaico'!B6627*LCOH!$C$20</f>
        <v>0</v>
      </c>
      <c r="B6625">
        <f>'Profilo eolico'!B6627*LCOH!$C$21</f>
        <v>123.60000000000001</v>
      </c>
      <c r="C6625">
        <f>$P$35*'Profilo fotovoltaico'!B6627</f>
        <v>0</v>
      </c>
      <c r="D6625">
        <f>$Q$37*'Profilo eolico'!B6627</f>
        <v>721.16087296173396</v>
      </c>
      <c r="E6625">
        <f>$P$39*'Profilo fotovoltaico'!B6627+'Approvvigionamento energia'!$Q$39*'Profilo eolico'!B6627</f>
        <v>540.87065472130053</v>
      </c>
      <c r="F6625">
        <f>$P$41*'Profilo fotovoltaico'!B6627+'Approvvigionamento energia'!$Q$41*'Profilo eolico'!B6627</f>
        <v>360.58043648086698</v>
      </c>
      <c r="G6625">
        <f>$P$43*'Profilo fotovoltaico'!B6627+'Approvvigionamento energia'!$Q$43*'Profilo eolico'!B6627</f>
        <v>180.29021824043349</v>
      </c>
      <c r="H6625">
        <f t="shared" si="206"/>
        <v>1138.4335154826958</v>
      </c>
      <c r="I6625">
        <f>IF(LCOH!$C$28=Menu!$A$1,'Approvvigionamento energia'!C6625,0)+IF(LCOH!$C$28=Menu!$A$2,'Approvvigionamento energia'!D6625,0)+IF(LCOH!$C$28=Menu!$A$3,'Approvvigionamento energia'!E6625,0)+IF(LCOH!$C$28=Menu!$A$4,'Approvvigionamento energia'!F6625,0)+IF(LCOH!$C$28=Menu!$A$5,'Approvvigionamento energia'!G6625,0)+IF(LCOH!$C$28=Menu!$A$6,'Approvvigionamento energia'!H6625,0)</f>
        <v>360.58043648086698</v>
      </c>
      <c r="J6625">
        <f>'Approvvigionamento energia'!A6625+'Approvvigionamento energia'!B6625+'Approvvigionamento energia'!I6625</f>
        <v>484.180436480867</v>
      </c>
      <c r="K6625">
        <f>IF(MIN(LCOH!$C$18,J6625)&gt;=$P$48*LCOH!$C$18, MIN(LCOH!$C$18,J6625),0)</f>
        <v>484.180436480867</v>
      </c>
      <c r="L6625">
        <f t="shared" si="207"/>
        <v>0</v>
      </c>
      <c r="M6625">
        <f>K6625/LCOH!$C$18</f>
        <v>0.32278695765391135</v>
      </c>
      <c r="N6625">
        <f>K6625/LCOH!$C$34</f>
        <v>9.3291028223673802</v>
      </c>
    </row>
    <row r="6626" spans="1:14" x14ac:dyDescent="0.35">
      <c r="A6626">
        <f>'Profilo fotovoltaico'!B6628*LCOH!$C$20</f>
        <v>0</v>
      </c>
      <c r="B6626">
        <f>'Profilo eolico'!B6628*LCOH!$C$21</f>
        <v>121.6</v>
      </c>
      <c r="C6626">
        <f>$P$35*'Profilo fotovoltaico'!B6628</f>
        <v>0</v>
      </c>
      <c r="D6626">
        <f>$Q$37*'Profilo eolico'!B6628</f>
        <v>709.49160317270912</v>
      </c>
      <c r="E6626">
        <f>$P$39*'Profilo fotovoltaico'!B6628+'Approvvigionamento energia'!$Q$39*'Profilo eolico'!B6628</f>
        <v>532.1187023795319</v>
      </c>
      <c r="F6626">
        <f>$P$41*'Profilo fotovoltaico'!B6628+'Approvvigionamento energia'!$Q$41*'Profilo eolico'!B6628</f>
        <v>354.74580158635456</v>
      </c>
      <c r="G6626">
        <f>$P$43*'Profilo fotovoltaico'!B6628+'Approvvigionamento energia'!$Q$43*'Profilo eolico'!B6628</f>
        <v>177.37290079317728</v>
      </c>
      <c r="H6626">
        <f t="shared" si="206"/>
        <v>1138.4335154826958</v>
      </c>
      <c r="I6626">
        <f>IF(LCOH!$C$28=Menu!$A$1,'Approvvigionamento energia'!C6626,0)+IF(LCOH!$C$28=Menu!$A$2,'Approvvigionamento energia'!D6626,0)+IF(LCOH!$C$28=Menu!$A$3,'Approvvigionamento energia'!E6626,0)+IF(LCOH!$C$28=Menu!$A$4,'Approvvigionamento energia'!F6626,0)+IF(LCOH!$C$28=Menu!$A$5,'Approvvigionamento energia'!G6626,0)+IF(LCOH!$C$28=Menu!$A$6,'Approvvigionamento energia'!H6626,0)</f>
        <v>354.74580158635456</v>
      </c>
      <c r="J6626">
        <f>'Approvvigionamento energia'!A6626+'Approvvigionamento energia'!B6626+'Approvvigionamento energia'!I6626</f>
        <v>476.34580158635458</v>
      </c>
      <c r="K6626">
        <f>IF(MIN(LCOH!$C$18,J6626)&gt;=$P$48*LCOH!$C$18, MIN(LCOH!$C$18,J6626),0)</f>
        <v>476.34580158635458</v>
      </c>
      <c r="L6626">
        <f t="shared" si="207"/>
        <v>0</v>
      </c>
      <c r="M6626">
        <f>K6626/LCOH!$C$18</f>
        <v>0.31756386772423639</v>
      </c>
      <c r="N6626">
        <f>K6626/LCOH!$C$34</f>
        <v>9.1781464660183936</v>
      </c>
    </row>
    <row r="6627" spans="1:14" x14ac:dyDescent="0.35">
      <c r="A6627">
        <f>'Profilo fotovoltaico'!B6629*LCOH!$C$20</f>
        <v>0</v>
      </c>
      <c r="B6627">
        <f>'Profilo eolico'!B6629*LCOH!$C$21</f>
        <v>123.1</v>
      </c>
      <c r="C6627">
        <f>$P$35*'Profilo fotovoltaico'!B6629</f>
        <v>0</v>
      </c>
      <c r="D6627">
        <f>$Q$37*'Profilo eolico'!B6629</f>
        <v>718.24355551447775</v>
      </c>
      <c r="E6627">
        <f>$P$39*'Profilo fotovoltaico'!B6629+'Approvvigionamento energia'!$Q$39*'Profilo eolico'!B6629</f>
        <v>538.68266663585837</v>
      </c>
      <c r="F6627">
        <f>$P$41*'Profilo fotovoltaico'!B6629+'Approvvigionamento energia'!$Q$41*'Profilo eolico'!B6629</f>
        <v>359.12177775723887</v>
      </c>
      <c r="G6627">
        <f>$P$43*'Profilo fotovoltaico'!B6629+'Approvvigionamento energia'!$Q$43*'Profilo eolico'!B6629</f>
        <v>179.56088887861944</v>
      </c>
      <c r="H6627">
        <f t="shared" si="206"/>
        <v>1138.4335154826958</v>
      </c>
      <c r="I6627">
        <f>IF(LCOH!$C$28=Menu!$A$1,'Approvvigionamento energia'!C6627,0)+IF(LCOH!$C$28=Menu!$A$2,'Approvvigionamento energia'!D6627,0)+IF(LCOH!$C$28=Menu!$A$3,'Approvvigionamento energia'!E6627,0)+IF(LCOH!$C$28=Menu!$A$4,'Approvvigionamento energia'!F6627,0)+IF(LCOH!$C$28=Menu!$A$5,'Approvvigionamento energia'!G6627,0)+IF(LCOH!$C$28=Menu!$A$6,'Approvvigionamento energia'!H6627,0)</f>
        <v>359.12177775723887</v>
      </c>
      <c r="J6627">
        <f>'Approvvigionamento energia'!A6627+'Approvvigionamento energia'!B6627+'Approvvigionamento energia'!I6627</f>
        <v>482.2217777572389</v>
      </c>
      <c r="K6627">
        <f>IF(MIN(LCOH!$C$18,J6627)&gt;=$P$48*LCOH!$C$18, MIN(LCOH!$C$18,J6627),0)</f>
        <v>482.2217777572389</v>
      </c>
      <c r="L6627">
        <f t="shared" si="207"/>
        <v>0</v>
      </c>
      <c r="M6627">
        <f>K6627/LCOH!$C$18</f>
        <v>0.3214811851714926</v>
      </c>
      <c r="N6627">
        <f>K6627/LCOH!$C$34</f>
        <v>9.291363733280134</v>
      </c>
    </row>
    <row r="6628" spans="1:14" x14ac:dyDescent="0.35">
      <c r="A6628">
        <f>'Profilo fotovoltaico'!B6630*LCOH!$C$20</f>
        <v>0</v>
      </c>
      <c r="B6628">
        <f>'Profilo eolico'!B6630*LCOH!$C$21</f>
        <v>124.2</v>
      </c>
      <c r="C6628">
        <f>$P$35*'Profilo fotovoltaico'!B6630</f>
        <v>0</v>
      </c>
      <c r="D6628">
        <f>$Q$37*'Profilo eolico'!B6630</f>
        <v>724.6616538984415</v>
      </c>
      <c r="E6628">
        <f>$P$39*'Profilo fotovoltaico'!B6630+'Approvvigionamento energia'!$Q$39*'Profilo eolico'!B6630</f>
        <v>543.49624042383107</v>
      </c>
      <c r="F6628">
        <f>$P$41*'Profilo fotovoltaico'!B6630+'Approvvigionamento energia'!$Q$41*'Profilo eolico'!B6630</f>
        <v>362.33082694922075</v>
      </c>
      <c r="G6628">
        <f>$P$43*'Profilo fotovoltaico'!B6630+'Approvvigionamento energia'!$Q$43*'Profilo eolico'!B6630</f>
        <v>181.16541347461038</v>
      </c>
      <c r="H6628">
        <f t="shared" si="206"/>
        <v>1138.4335154826958</v>
      </c>
      <c r="I6628">
        <f>IF(LCOH!$C$28=Menu!$A$1,'Approvvigionamento energia'!C6628,0)+IF(LCOH!$C$28=Menu!$A$2,'Approvvigionamento energia'!D6628,0)+IF(LCOH!$C$28=Menu!$A$3,'Approvvigionamento energia'!E6628,0)+IF(LCOH!$C$28=Menu!$A$4,'Approvvigionamento energia'!F6628,0)+IF(LCOH!$C$28=Menu!$A$5,'Approvvigionamento energia'!G6628,0)+IF(LCOH!$C$28=Menu!$A$6,'Approvvigionamento energia'!H6628,0)</f>
        <v>362.33082694922075</v>
      </c>
      <c r="J6628">
        <f>'Approvvigionamento energia'!A6628+'Approvvigionamento energia'!B6628+'Approvvigionamento energia'!I6628</f>
        <v>486.53082694922074</v>
      </c>
      <c r="K6628">
        <f>IF(MIN(LCOH!$C$18,J6628)&gt;=$P$48*LCOH!$C$18, MIN(LCOH!$C$18,J6628),0)</f>
        <v>486.53082694922074</v>
      </c>
      <c r="L6628">
        <f t="shared" si="207"/>
        <v>0</v>
      </c>
      <c r="M6628">
        <f>K6628/LCOH!$C$18</f>
        <v>0.32435388463281384</v>
      </c>
      <c r="N6628">
        <f>K6628/LCOH!$C$34</f>
        <v>9.3743897292720764</v>
      </c>
    </row>
    <row r="6629" spans="1:14" x14ac:dyDescent="0.35">
      <c r="A6629">
        <f>'Profilo fotovoltaico'!B6631*LCOH!$C$20</f>
        <v>0</v>
      </c>
      <c r="B6629">
        <f>'Profilo eolico'!B6631*LCOH!$C$21</f>
        <v>127.7</v>
      </c>
      <c r="C6629">
        <f>$P$35*'Profilo fotovoltaico'!B6631</f>
        <v>0</v>
      </c>
      <c r="D6629">
        <f>$Q$37*'Profilo eolico'!B6631</f>
        <v>745.08287602923497</v>
      </c>
      <c r="E6629">
        <f>$P$39*'Profilo fotovoltaico'!B6631+'Approvvigionamento energia'!$Q$39*'Profilo eolico'!B6631</f>
        <v>558.81215702192617</v>
      </c>
      <c r="F6629">
        <f>$P$41*'Profilo fotovoltaico'!B6631+'Approvvigionamento energia'!$Q$41*'Profilo eolico'!B6631</f>
        <v>372.54143801461748</v>
      </c>
      <c r="G6629">
        <f>$P$43*'Profilo fotovoltaico'!B6631+'Approvvigionamento energia'!$Q$43*'Profilo eolico'!B6631</f>
        <v>186.27071900730874</v>
      </c>
      <c r="H6629">
        <f t="shared" si="206"/>
        <v>1138.4335154826958</v>
      </c>
      <c r="I6629">
        <f>IF(LCOH!$C$28=Menu!$A$1,'Approvvigionamento energia'!C6629,0)+IF(LCOH!$C$28=Menu!$A$2,'Approvvigionamento energia'!D6629,0)+IF(LCOH!$C$28=Menu!$A$3,'Approvvigionamento energia'!E6629,0)+IF(LCOH!$C$28=Menu!$A$4,'Approvvigionamento energia'!F6629,0)+IF(LCOH!$C$28=Menu!$A$5,'Approvvigionamento energia'!G6629,0)+IF(LCOH!$C$28=Menu!$A$6,'Approvvigionamento energia'!H6629,0)</f>
        <v>372.54143801461748</v>
      </c>
      <c r="J6629">
        <f>'Approvvigionamento energia'!A6629+'Approvvigionamento energia'!B6629+'Approvvigionamento energia'!I6629</f>
        <v>500.24143801461747</v>
      </c>
      <c r="K6629">
        <f>IF(MIN(LCOH!$C$18,J6629)&gt;=$P$48*LCOH!$C$18, MIN(LCOH!$C$18,J6629),0)</f>
        <v>500.24143801461747</v>
      </c>
      <c r="L6629">
        <f t="shared" si="207"/>
        <v>0</v>
      </c>
      <c r="M6629">
        <f>K6629/LCOH!$C$18</f>
        <v>0.33349429200974501</v>
      </c>
      <c r="N6629">
        <f>K6629/LCOH!$C$34</f>
        <v>9.6385633528828034</v>
      </c>
    </row>
    <row r="6630" spans="1:14" x14ac:dyDescent="0.35">
      <c r="A6630">
        <f>'Profilo fotovoltaico'!B6632*LCOH!$C$20</f>
        <v>0</v>
      </c>
      <c r="B6630">
        <f>'Profilo eolico'!B6632*LCOH!$C$21</f>
        <v>131.89999999999998</v>
      </c>
      <c r="C6630">
        <f>$P$35*'Profilo fotovoltaico'!B6632</f>
        <v>0</v>
      </c>
      <c r="D6630">
        <f>$Q$37*'Profilo eolico'!B6632</f>
        <v>769.58834258618697</v>
      </c>
      <c r="E6630">
        <f>$P$39*'Profilo fotovoltaico'!B6632+'Approvvigionamento energia'!$Q$39*'Profilo eolico'!B6632</f>
        <v>577.1912569396402</v>
      </c>
      <c r="F6630">
        <f>$P$41*'Profilo fotovoltaico'!B6632+'Approvvigionamento energia'!$Q$41*'Profilo eolico'!B6632</f>
        <v>384.79417129309348</v>
      </c>
      <c r="G6630">
        <f>$P$43*'Profilo fotovoltaico'!B6632+'Approvvigionamento energia'!$Q$43*'Profilo eolico'!B6632</f>
        <v>192.39708564654674</v>
      </c>
      <c r="H6630">
        <f t="shared" si="206"/>
        <v>1138.4335154826958</v>
      </c>
      <c r="I6630">
        <f>IF(LCOH!$C$28=Menu!$A$1,'Approvvigionamento energia'!C6630,0)+IF(LCOH!$C$28=Menu!$A$2,'Approvvigionamento energia'!D6630,0)+IF(LCOH!$C$28=Menu!$A$3,'Approvvigionamento energia'!E6630,0)+IF(LCOH!$C$28=Menu!$A$4,'Approvvigionamento energia'!F6630,0)+IF(LCOH!$C$28=Menu!$A$5,'Approvvigionamento energia'!G6630,0)+IF(LCOH!$C$28=Menu!$A$6,'Approvvigionamento energia'!H6630,0)</f>
        <v>384.79417129309348</v>
      </c>
      <c r="J6630">
        <f>'Approvvigionamento energia'!A6630+'Approvvigionamento energia'!B6630+'Approvvigionamento energia'!I6630</f>
        <v>516.6941712930934</v>
      </c>
      <c r="K6630">
        <f>IF(MIN(LCOH!$C$18,J6630)&gt;=$P$48*LCOH!$C$18, MIN(LCOH!$C$18,J6630),0)</f>
        <v>516.6941712930934</v>
      </c>
      <c r="L6630">
        <f t="shared" si="207"/>
        <v>0</v>
      </c>
      <c r="M6630">
        <f>K6630/LCOH!$C$18</f>
        <v>0.34446278086206228</v>
      </c>
      <c r="N6630">
        <f>K6630/LCOH!$C$34</f>
        <v>9.955571701215673</v>
      </c>
    </row>
    <row r="6631" spans="1:14" x14ac:dyDescent="0.35">
      <c r="A6631">
        <f>'Profilo fotovoltaico'!B6633*LCOH!$C$20</f>
        <v>11</v>
      </c>
      <c r="B6631">
        <f>'Profilo eolico'!B6633*LCOH!$C$21</f>
        <v>130</v>
      </c>
      <c r="C6631">
        <f>$P$35*'Profilo fotovoltaico'!B6633</f>
        <v>80.900734063842705</v>
      </c>
      <c r="D6631">
        <f>$Q$37*'Profilo eolico'!B6633</f>
        <v>758.50253628661346</v>
      </c>
      <c r="E6631">
        <f>$P$39*'Profilo fotovoltaico'!B6633+'Approvvigionamento energia'!$Q$39*'Profilo eolico'!B6633</f>
        <v>589.10208573092075</v>
      </c>
      <c r="F6631">
        <f>$P$41*'Profilo fotovoltaico'!B6633+'Approvvigionamento energia'!$Q$41*'Profilo eolico'!B6633</f>
        <v>419.70163517522809</v>
      </c>
      <c r="G6631">
        <f>$P$43*'Profilo fotovoltaico'!B6633+'Approvvigionamento energia'!$Q$43*'Profilo eolico'!B6633</f>
        <v>250.30118461953541</v>
      </c>
      <c r="H6631">
        <f t="shared" si="206"/>
        <v>1138.4335154826958</v>
      </c>
      <c r="I6631">
        <f>IF(LCOH!$C$28=Menu!$A$1,'Approvvigionamento energia'!C6631,0)+IF(LCOH!$C$28=Menu!$A$2,'Approvvigionamento energia'!D6631,0)+IF(LCOH!$C$28=Menu!$A$3,'Approvvigionamento energia'!E6631,0)+IF(LCOH!$C$28=Menu!$A$4,'Approvvigionamento energia'!F6631,0)+IF(LCOH!$C$28=Menu!$A$5,'Approvvigionamento energia'!G6631,0)+IF(LCOH!$C$28=Menu!$A$6,'Approvvigionamento energia'!H6631,0)</f>
        <v>419.70163517522809</v>
      </c>
      <c r="J6631">
        <f>'Approvvigionamento energia'!A6631+'Approvvigionamento energia'!B6631+'Approvvigionamento energia'!I6631</f>
        <v>560.70163517522815</v>
      </c>
      <c r="K6631">
        <f>IF(MIN(LCOH!$C$18,J6631)&gt;=$P$48*LCOH!$C$18, MIN(LCOH!$C$18,J6631),0)</f>
        <v>560.70163517522815</v>
      </c>
      <c r="L6631">
        <f t="shared" si="207"/>
        <v>0</v>
      </c>
      <c r="M6631">
        <f>K6631/LCOH!$C$18</f>
        <v>0.37380109011681878</v>
      </c>
      <c r="N6631">
        <f>K6631/LCOH!$C$34</f>
        <v>10.803499714358924</v>
      </c>
    </row>
    <row r="6632" spans="1:14" x14ac:dyDescent="0.35">
      <c r="A6632">
        <f>'Profilo fotovoltaico'!B6634*LCOH!$C$20</f>
        <v>128</v>
      </c>
      <c r="B6632">
        <f>'Profilo eolico'!B6634*LCOH!$C$21</f>
        <v>98.5</v>
      </c>
      <c r="C6632">
        <f>$P$35*'Profilo fotovoltaico'!B6634</f>
        <v>941.39036001562431</v>
      </c>
      <c r="D6632">
        <f>$Q$37*'Profilo eolico'!B6634</f>
        <v>574.71153710947249</v>
      </c>
      <c r="E6632">
        <f>$P$39*'Profilo fotovoltaico'!B6634+'Approvvigionamento energia'!$Q$39*'Profilo eolico'!B6634</f>
        <v>666.38124283601041</v>
      </c>
      <c r="F6632">
        <f>$P$41*'Profilo fotovoltaico'!B6634+'Approvvigionamento energia'!$Q$41*'Profilo eolico'!B6634</f>
        <v>758.05094856254846</v>
      </c>
      <c r="G6632">
        <f>$P$43*'Profilo fotovoltaico'!B6634+'Approvvigionamento energia'!$Q$43*'Profilo eolico'!B6634</f>
        <v>849.72065428908638</v>
      </c>
      <c r="H6632">
        <f t="shared" si="206"/>
        <v>1138.4335154826958</v>
      </c>
      <c r="I6632">
        <f>IF(LCOH!$C$28=Menu!$A$1,'Approvvigionamento energia'!C6632,0)+IF(LCOH!$C$28=Menu!$A$2,'Approvvigionamento energia'!D6632,0)+IF(LCOH!$C$28=Menu!$A$3,'Approvvigionamento energia'!E6632,0)+IF(LCOH!$C$28=Menu!$A$4,'Approvvigionamento energia'!F6632,0)+IF(LCOH!$C$28=Menu!$A$5,'Approvvigionamento energia'!G6632,0)+IF(LCOH!$C$28=Menu!$A$6,'Approvvigionamento energia'!H6632,0)</f>
        <v>758.05094856254846</v>
      </c>
      <c r="J6632">
        <f>'Approvvigionamento energia'!A6632+'Approvvigionamento energia'!B6632+'Approvvigionamento energia'!I6632</f>
        <v>984.55094856254846</v>
      </c>
      <c r="K6632">
        <f>IF(MIN(LCOH!$C$18,J6632)&gt;=$P$48*LCOH!$C$18, MIN(LCOH!$C$18,J6632),0)</f>
        <v>984.55094856254846</v>
      </c>
      <c r="L6632">
        <f t="shared" si="207"/>
        <v>0</v>
      </c>
      <c r="M6632">
        <f>K6632/LCOH!$C$18</f>
        <v>0.65636729904169899</v>
      </c>
      <c r="N6632">
        <f>K6632/LCOH!$C$34</f>
        <v>18.970153151494191</v>
      </c>
    </row>
    <row r="6633" spans="1:14" x14ac:dyDescent="0.35">
      <c r="A6633">
        <f>'Profilo fotovoltaico'!B6635*LCOH!$C$20</f>
        <v>288</v>
      </c>
      <c r="B6633">
        <f>'Profilo eolico'!B6635*LCOH!$C$21</f>
        <v>75</v>
      </c>
      <c r="C6633">
        <f>$P$35*'Profilo fotovoltaico'!B6635</f>
        <v>2118.1283100351548</v>
      </c>
      <c r="D6633">
        <f>$Q$37*'Profilo eolico'!B6635</f>
        <v>437.59761708843081</v>
      </c>
      <c r="E6633">
        <f>$P$39*'Profilo fotovoltaico'!B6635+'Approvvigionamento energia'!$Q$39*'Profilo eolico'!B6635</f>
        <v>857.73029032511181</v>
      </c>
      <c r="F6633">
        <f>$P$41*'Profilo fotovoltaico'!B6635+'Approvvigionamento energia'!$Q$41*'Profilo eolico'!B6635</f>
        <v>1277.8629635617929</v>
      </c>
      <c r="G6633">
        <f>$P$43*'Profilo fotovoltaico'!B6635+'Approvvigionamento energia'!$Q$43*'Profilo eolico'!B6635</f>
        <v>1697.9956367984737</v>
      </c>
      <c r="H6633">
        <f t="shared" si="206"/>
        <v>1138.4335154826958</v>
      </c>
      <c r="I6633">
        <f>IF(LCOH!$C$28=Menu!$A$1,'Approvvigionamento energia'!C6633,0)+IF(LCOH!$C$28=Menu!$A$2,'Approvvigionamento energia'!D6633,0)+IF(LCOH!$C$28=Menu!$A$3,'Approvvigionamento energia'!E6633,0)+IF(LCOH!$C$28=Menu!$A$4,'Approvvigionamento energia'!F6633,0)+IF(LCOH!$C$28=Menu!$A$5,'Approvvigionamento energia'!G6633,0)+IF(LCOH!$C$28=Menu!$A$6,'Approvvigionamento energia'!H6633,0)</f>
        <v>1277.8629635617929</v>
      </c>
      <c r="J6633">
        <f>'Approvvigionamento energia'!A6633+'Approvvigionamento energia'!B6633+'Approvvigionamento energia'!I6633</f>
        <v>1640.8629635617929</v>
      </c>
      <c r="K6633">
        <f>IF(MIN(LCOH!$C$18,J6633)&gt;=$P$48*LCOH!$C$18, MIN(LCOH!$C$18,J6633),0)</f>
        <v>1500</v>
      </c>
      <c r="L6633">
        <f t="shared" si="207"/>
        <v>140.86296356179287</v>
      </c>
      <c r="M6633">
        <f>K6633/LCOH!$C$18</f>
        <v>1</v>
      </c>
      <c r="N6633">
        <f>K6633/LCOH!$C$34</f>
        <v>28.901734104046245</v>
      </c>
    </row>
    <row r="6634" spans="1:14" x14ac:dyDescent="0.35">
      <c r="A6634">
        <f>'Profilo fotovoltaico'!B6636*LCOH!$C$20</f>
        <v>425</v>
      </c>
      <c r="B6634">
        <f>'Profilo eolico'!B6636*LCOH!$C$21</f>
        <v>71</v>
      </c>
      <c r="C6634">
        <f>$P$35*'Profilo fotovoltaico'!B6636</f>
        <v>3125.7101797393775</v>
      </c>
      <c r="D6634">
        <f>$Q$37*'Profilo eolico'!B6636</f>
        <v>414.25907751038113</v>
      </c>
      <c r="E6634">
        <f>$P$39*'Profilo fotovoltaico'!B6636+'Approvvigionamento energia'!$Q$39*'Profilo eolico'!B6636</f>
        <v>1092.1218530676301</v>
      </c>
      <c r="F6634">
        <f>$P$41*'Profilo fotovoltaico'!B6636+'Approvvigionamento energia'!$Q$41*'Profilo eolico'!B6636</f>
        <v>1769.9846286248794</v>
      </c>
      <c r="G6634">
        <f>$P$43*'Profilo fotovoltaico'!B6636+'Approvvigionamento energia'!$Q$43*'Profilo eolico'!B6636</f>
        <v>2447.8474041821287</v>
      </c>
      <c r="H6634">
        <f t="shared" si="206"/>
        <v>1138.4335154826958</v>
      </c>
      <c r="I6634">
        <f>IF(LCOH!$C$28=Menu!$A$1,'Approvvigionamento energia'!C6634,0)+IF(LCOH!$C$28=Menu!$A$2,'Approvvigionamento energia'!D6634,0)+IF(LCOH!$C$28=Menu!$A$3,'Approvvigionamento energia'!E6634,0)+IF(LCOH!$C$28=Menu!$A$4,'Approvvigionamento energia'!F6634,0)+IF(LCOH!$C$28=Menu!$A$5,'Approvvigionamento energia'!G6634,0)+IF(LCOH!$C$28=Menu!$A$6,'Approvvigionamento energia'!H6634,0)</f>
        <v>1769.9846286248794</v>
      </c>
      <c r="J6634">
        <f>'Approvvigionamento energia'!A6634+'Approvvigionamento energia'!B6634+'Approvvigionamento energia'!I6634</f>
        <v>2265.9846286248794</v>
      </c>
      <c r="K6634">
        <f>IF(MIN(LCOH!$C$18,J6634)&gt;=$P$48*LCOH!$C$18, MIN(LCOH!$C$18,J6634),0)</f>
        <v>1500</v>
      </c>
      <c r="L6634">
        <f t="shared" si="207"/>
        <v>765.98462862487941</v>
      </c>
      <c r="M6634">
        <f>K6634/LCOH!$C$18</f>
        <v>1</v>
      </c>
      <c r="N6634">
        <f>K6634/LCOH!$C$34</f>
        <v>28.901734104046245</v>
      </c>
    </row>
    <row r="6635" spans="1:14" x14ac:dyDescent="0.35">
      <c r="A6635">
        <f>'Profilo fotovoltaico'!B6637*LCOH!$C$20</f>
        <v>516</v>
      </c>
      <c r="B6635">
        <f>'Profilo eolico'!B6637*LCOH!$C$21</f>
        <v>75.099999999999994</v>
      </c>
      <c r="C6635">
        <f>$P$35*'Profilo fotovoltaico'!B6637</f>
        <v>3794.9798888129858</v>
      </c>
      <c r="D6635">
        <f>$Q$37*'Profilo eolico'!B6637</f>
        <v>438.18108057788208</v>
      </c>
      <c r="E6635">
        <f>$P$39*'Profilo fotovoltaico'!B6637+'Approvvigionamento energia'!$Q$39*'Profilo eolico'!B6637</f>
        <v>1277.3807826366578</v>
      </c>
      <c r="F6635">
        <f>$P$41*'Profilo fotovoltaico'!B6637+'Approvvigionamento energia'!$Q$41*'Profilo eolico'!B6637</f>
        <v>2116.5804846954338</v>
      </c>
      <c r="G6635">
        <f>$P$43*'Profilo fotovoltaico'!B6637+'Approvvigionamento energia'!$Q$43*'Profilo eolico'!B6637</f>
        <v>2955.7801867542098</v>
      </c>
      <c r="H6635">
        <f t="shared" si="206"/>
        <v>1138.4335154826958</v>
      </c>
      <c r="I6635">
        <f>IF(LCOH!$C$28=Menu!$A$1,'Approvvigionamento energia'!C6635,0)+IF(LCOH!$C$28=Menu!$A$2,'Approvvigionamento energia'!D6635,0)+IF(LCOH!$C$28=Menu!$A$3,'Approvvigionamento energia'!E6635,0)+IF(LCOH!$C$28=Menu!$A$4,'Approvvigionamento energia'!F6635,0)+IF(LCOH!$C$28=Menu!$A$5,'Approvvigionamento energia'!G6635,0)+IF(LCOH!$C$28=Menu!$A$6,'Approvvigionamento energia'!H6635,0)</f>
        <v>2116.5804846954338</v>
      </c>
      <c r="J6635">
        <f>'Approvvigionamento energia'!A6635+'Approvvigionamento energia'!B6635+'Approvvigionamento energia'!I6635</f>
        <v>2707.6804846954337</v>
      </c>
      <c r="K6635">
        <f>IF(MIN(LCOH!$C$18,J6635)&gt;=$P$48*LCOH!$C$18, MIN(LCOH!$C$18,J6635),0)</f>
        <v>1500</v>
      </c>
      <c r="L6635">
        <f t="shared" si="207"/>
        <v>1207.6804846954337</v>
      </c>
      <c r="M6635">
        <f>K6635/LCOH!$C$18</f>
        <v>1</v>
      </c>
      <c r="N6635">
        <f>K6635/LCOH!$C$34</f>
        <v>28.901734104046245</v>
      </c>
    </row>
    <row r="6636" spans="1:14" x14ac:dyDescent="0.35">
      <c r="A6636">
        <f>'Profilo fotovoltaico'!B6638*LCOH!$C$20</f>
        <v>572</v>
      </c>
      <c r="B6636">
        <f>'Profilo eolico'!B6638*LCOH!$C$21</f>
        <v>85.5</v>
      </c>
      <c r="C6636">
        <f>$P$35*'Profilo fotovoltaico'!B6638</f>
        <v>4206.8381713198205</v>
      </c>
      <c r="D6636">
        <f>$Q$37*'Profilo eolico'!B6638</f>
        <v>498.86128348081115</v>
      </c>
      <c r="E6636">
        <f>$P$39*'Profilo fotovoltaico'!B6638+'Approvvigionamento energia'!$Q$39*'Profilo eolico'!B6638</f>
        <v>1425.8555054405635</v>
      </c>
      <c r="F6636">
        <f>$P$41*'Profilo fotovoltaico'!B6638+'Approvvigionamento energia'!$Q$41*'Profilo eolico'!B6638</f>
        <v>2352.8497274003157</v>
      </c>
      <c r="G6636">
        <f>$P$43*'Profilo fotovoltaico'!B6638+'Approvvigionamento energia'!$Q$43*'Profilo eolico'!B6638</f>
        <v>3279.8439493600686</v>
      </c>
      <c r="H6636">
        <f t="shared" si="206"/>
        <v>1138.4335154826958</v>
      </c>
      <c r="I6636">
        <f>IF(LCOH!$C$28=Menu!$A$1,'Approvvigionamento energia'!C6636,0)+IF(LCOH!$C$28=Menu!$A$2,'Approvvigionamento energia'!D6636,0)+IF(LCOH!$C$28=Menu!$A$3,'Approvvigionamento energia'!E6636,0)+IF(LCOH!$C$28=Menu!$A$4,'Approvvigionamento energia'!F6636,0)+IF(LCOH!$C$28=Menu!$A$5,'Approvvigionamento energia'!G6636,0)+IF(LCOH!$C$28=Menu!$A$6,'Approvvigionamento energia'!H6636,0)</f>
        <v>2352.8497274003157</v>
      </c>
      <c r="J6636">
        <f>'Approvvigionamento energia'!A6636+'Approvvigionamento energia'!B6636+'Approvvigionamento energia'!I6636</f>
        <v>3010.3497274003157</v>
      </c>
      <c r="K6636">
        <f>IF(MIN(LCOH!$C$18,J6636)&gt;=$P$48*LCOH!$C$18, MIN(LCOH!$C$18,J6636),0)</f>
        <v>1500</v>
      </c>
      <c r="L6636">
        <f t="shared" si="207"/>
        <v>1510.3497274003157</v>
      </c>
      <c r="M6636">
        <f>K6636/LCOH!$C$18</f>
        <v>1</v>
      </c>
      <c r="N6636">
        <f>K6636/LCOH!$C$34</f>
        <v>28.901734104046245</v>
      </c>
    </row>
    <row r="6637" spans="1:14" x14ac:dyDescent="0.35">
      <c r="A6637">
        <f>'Profilo fotovoltaico'!B6639*LCOH!$C$20</f>
        <v>584</v>
      </c>
      <c r="B6637">
        <f>'Profilo eolico'!B6639*LCOH!$C$21</f>
        <v>102.8</v>
      </c>
      <c r="C6637">
        <f>$P$35*'Profilo fotovoltaico'!B6639</f>
        <v>4295.0935175712857</v>
      </c>
      <c r="D6637">
        <f>$Q$37*'Profilo eolico'!B6639</f>
        <v>599.80046715587582</v>
      </c>
      <c r="E6637">
        <f>$P$39*'Profilo fotovoltaico'!B6639+'Approvvigionamento energia'!$Q$39*'Profilo eolico'!B6639</f>
        <v>1523.6237297597283</v>
      </c>
      <c r="F6637">
        <f>$P$41*'Profilo fotovoltaico'!B6639+'Approvvigionamento energia'!$Q$41*'Profilo eolico'!B6639</f>
        <v>2447.4469923635806</v>
      </c>
      <c r="G6637">
        <f>$P$43*'Profilo fotovoltaico'!B6639+'Approvvigionamento energia'!$Q$43*'Profilo eolico'!B6639</f>
        <v>3371.2702549674332</v>
      </c>
      <c r="H6637">
        <f t="shared" si="206"/>
        <v>1138.4335154826958</v>
      </c>
      <c r="I6637">
        <f>IF(LCOH!$C$28=Menu!$A$1,'Approvvigionamento energia'!C6637,0)+IF(LCOH!$C$28=Menu!$A$2,'Approvvigionamento energia'!D6637,0)+IF(LCOH!$C$28=Menu!$A$3,'Approvvigionamento energia'!E6637,0)+IF(LCOH!$C$28=Menu!$A$4,'Approvvigionamento energia'!F6637,0)+IF(LCOH!$C$28=Menu!$A$5,'Approvvigionamento energia'!G6637,0)+IF(LCOH!$C$28=Menu!$A$6,'Approvvigionamento energia'!H6637,0)</f>
        <v>2447.4469923635806</v>
      </c>
      <c r="J6637">
        <f>'Approvvigionamento energia'!A6637+'Approvvigionamento energia'!B6637+'Approvvigionamento energia'!I6637</f>
        <v>3134.2469923635808</v>
      </c>
      <c r="K6637">
        <f>IF(MIN(LCOH!$C$18,J6637)&gt;=$P$48*LCOH!$C$18, MIN(LCOH!$C$18,J6637),0)</f>
        <v>1500</v>
      </c>
      <c r="L6637">
        <f t="shared" si="207"/>
        <v>1634.2469923635808</v>
      </c>
      <c r="M6637">
        <f>K6637/LCOH!$C$18</f>
        <v>1</v>
      </c>
      <c r="N6637">
        <f>K6637/LCOH!$C$34</f>
        <v>28.901734104046245</v>
      </c>
    </row>
    <row r="6638" spans="1:14" x14ac:dyDescent="0.35">
      <c r="A6638">
        <f>'Profilo fotovoltaico'!B6640*LCOH!$C$20</f>
        <v>555</v>
      </c>
      <c r="B6638">
        <f>'Profilo eolico'!B6640*LCOH!$C$21</f>
        <v>125.1</v>
      </c>
      <c r="C6638">
        <f>$P$35*'Profilo fotovoltaico'!B6640</f>
        <v>4081.8097641302465</v>
      </c>
      <c r="D6638">
        <f>$Q$37*'Profilo eolico'!B6640</f>
        <v>729.91282530350259</v>
      </c>
      <c r="E6638">
        <f>$P$39*'Profilo fotovoltaico'!B6640+'Approvvigionamento energia'!$Q$39*'Profilo eolico'!B6640</f>
        <v>1567.8870600101886</v>
      </c>
      <c r="F6638">
        <f>$P$41*'Profilo fotovoltaico'!B6640+'Approvvigionamento energia'!$Q$41*'Profilo eolico'!B6640</f>
        <v>2405.8612947168745</v>
      </c>
      <c r="G6638">
        <f>$P$43*'Profilo fotovoltaico'!B6640+'Approvvigionamento energia'!$Q$43*'Profilo eolico'!B6640</f>
        <v>3243.8355294235607</v>
      </c>
      <c r="H6638">
        <f t="shared" si="206"/>
        <v>1138.4335154826958</v>
      </c>
      <c r="I6638">
        <f>IF(LCOH!$C$28=Menu!$A$1,'Approvvigionamento energia'!C6638,0)+IF(LCOH!$C$28=Menu!$A$2,'Approvvigionamento energia'!D6638,0)+IF(LCOH!$C$28=Menu!$A$3,'Approvvigionamento energia'!E6638,0)+IF(LCOH!$C$28=Menu!$A$4,'Approvvigionamento energia'!F6638,0)+IF(LCOH!$C$28=Menu!$A$5,'Approvvigionamento energia'!G6638,0)+IF(LCOH!$C$28=Menu!$A$6,'Approvvigionamento energia'!H6638,0)</f>
        <v>2405.8612947168745</v>
      </c>
      <c r="J6638">
        <f>'Approvvigionamento energia'!A6638+'Approvvigionamento energia'!B6638+'Approvvigionamento energia'!I6638</f>
        <v>3085.9612947168744</v>
      </c>
      <c r="K6638">
        <f>IF(MIN(LCOH!$C$18,J6638)&gt;=$P$48*LCOH!$C$18, MIN(LCOH!$C$18,J6638),0)</f>
        <v>1500</v>
      </c>
      <c r="L6638">
        <f t="shared" si="207"/>
        <v>1585.9612947168744</v>
      </c>
      <c r="M6638">
        <f>K6638/LCOH!$C$18</f>
        <v>1</v>
      </c>
      <c r="N6638">
        <f>K6638/LCOH!$C$34</f>
        <v>28.901734104046245</v>
      </c>
    </row>
    <row r="6639" spans="1:14" x14ac:dyDescent="0.35">
      <c r="A6639">
        <f>'Profilo fotovoltaico'!B6641*LCOH!$C$20</f>
        <v>485</v>
      </c>
      <c r="B6639">
        <f>'Profilo eolico'!B6641*LCOH!$C$21</f>
        <v>143.19999999999999</v>
      </c>
      <c r="C6639">
        <f>$P$35*'Profilo fotovoltaico'!B6641</f>
        <v>3566.9869109967012</v>
      </c>
      <c r="D6639">
        <f>$Q$37*'Profilo eolico'!B6641</f>
        <v>835.51971689417724</v>
      </c>
      <c r="E6639">
        <f>$P$39*'Profilo fotovoltaico'!B6641+'Approvvigionamento energia'!$Q$39*'Profilo eolico'!B6641</f>
        <v>1518.3865154198083</v>
      </c>
      <c r="F6639">
        <f>$P$41*'Profilo fotovoltaico'!B6641+'Approvvigionamento energia'!$Q$41*'Profilo eolico'!B6641</f>
        <v>2201.253313945439</v>
      </c>
      <c r="G6639">
        <f>$P$43*'Profilo fotovoltaico'!B6641+'Approvvigionamento energia'!$Q$43*'Profilo eolico'!B6641</f>
        <v>2884.1201124710706</v>
      </c>
      <c r="H6639">
        <f t="shared" si="206"/>
        <v>1138.4335154826958</v>
      </c>
      <c r="I6639">
        <f>IF(LCOH!$C$28=Menu!$A$1,'Approvvigionamento energia'!C6639,0)+IF(LCOH!$C$28=Menu!$A$2,'Approvvigionamento energia'!D6639,0)+IF(LCOH!$C$28=Menu!$A$3,'Approvvigionamento energia'!E6639,0)+IF(LCOH!$C$28=Menu!$A$4,'Approvvigionamento energia'!F6639,0)+IF(LCOH!$C$28=Menu!$A$5,'Approvvigionamento energia'!G6639,0)+IF(LCOH!$C$28=Menu!$A$6,'Approvvigionamento energia'!H6639,0)</f>
        <v>2201.253313945439</v>
      </c>
      <c r="J6639">
        <f>'Approvvigionamento energia'!A6639+'Approvvigionamento energia'!B6639+'Approvvigionamento energia'!I6639</f>
        <v>2829.4533139454388</v>
      </c>
      <c r="K6639">
        <f>IF(MIN(LCOH!$C$18,J6639)&gt;=$P$48*LCOH!$C$18, MIN(LCOH!$C$18,J6639),0)</f>
        <v>1500</v>
      </c>
      <c r="L6639">
        <f t="shared" si="207"/>
        <v>1329.4533139454388</v>
      </c>
      <c r="M6639">
        <f>K6639/LCOH!$C$18</f>
        <v>1</v>
      </c>
      <c r="N6639">
        <f>K6639/LCOH!$C$34</f>
        <v>28.901734104046245</v>
      </c>
    </row>
    <row r="6640" spans="1:14" x14ac:dyDescent="0.35">
      <c r="A6640">
        <f>'Profilo fotovoltaico'!B6642*LCOH!$C$20</f>
        <v>370</v>
      </c>
      <c r="B6640">
        <f>'Profilo eolico'!B6642*LCOH!$C$21</f>
        <v>148.29999999999998</v>
      </c>
      <c r="C6640">
        <f>$P$35*'Profilo fotovoltaico'!B6642</f>
        <v>2721.2065094201639</v>
      </c>
      <c r="D6640">
        <f>$Q$37*'Profilo eolico'!B6642</f>
        <v>865.27635485619044</v>
      </c>
      <c r="E6640">
        <f>$P$39*'Profilo fotovoltaico'!B6642+'Approvvigionamento energia'!$Q$39*'Profilo eolico'!B6642</f>
        <v>1329.2588934971836</v>
      </c>
      <c r="F6640">
        <f>$P$41*'Profilo fotovoltaico'!B6642+'Approvvigionamento energia'!$Q$41*'Profilo eolico'!B6642</f>
        <v>1793.2414321381771</v>
      </c>
      <c r="G6640">
        <f>$P$43*'Profilo fotovoltaico'!B6642+'Approvvigionamento energia'!$Q$43*'Profilo eolico'!B6642</f>
        <v>2257.2239707791705</v>
      </c>
      <c r="H6640">
        <f t="shared" si="206"/>
        <v>1138.4335154826958</v>
      </c>
      <c r="I6640">
        <f>IF(LCOH!$C$28=Menu!$A$1,'Approvvigionamento energia'!C6640,0)+IF(LCOH!$C$28=Menu!$A$2,'Approvvigionamento energia'!D6640,0)+IF(LCOH!$C$28=Menu!$A$3,'Approvvigionamento energia'!E6640,0)+IF(LCOH!$C$28=Menu!$A$4,'Approvvigionamento energia'!F6640,0)+IF(LCOH!$C$28=Menu!$A$5,'Approvvigionamento energia'!G6640,0)+IF(LCOH!$C$28=Menu!$A$6,'Approvvigionamento energia'!H6640,0)</f>
        <v>1793.2414321381771</v>
      </c>
      <c r="J6640">
        <f>'Approvvigionamento energia'!A6640+'Approvvigionamento energia'!B6640+'Approvvigionamento energia'!I6640</f>
        <v>2311.5414321381768</v>
      </c>
      <c r="K6640">
        <f>IF(MIN(LCOH!$C$18,J6640)&gt;=$P$48*LCOH!$C$18, MIN(LCOH!$C$18,J6640),0)</f>
        <v>1500</v>
      </c>
      <c r="L6640">
        <f t="shared" si="207"/>
        <v>811.54143213817679</v>
      </c>
      <c r="M6640">
        <f>K6640/LCOH!$C$18</f>
        <v>1</v>
      </c>
      <c r="N6640">
        <f>K6640/LCOH!$C$34</f>
        <v>28.901734104046245</v>
      </c>
    </row>
    <row r="6641" spans="1:14" x14ac:dyDescent="0.35">
      <c r="A6641">
        <f>'Profilo fotovoltaico'!B6643*LCOH!$C$20</f>
        <v>219</v>
      </c>
      <c r="B6641">
        <f>'Profilo eolico'!B6643*LCOH!$C$21</f>
        <v>134.4</v>
      </c>
      <c r="C6641">
        <f>$P$35*'Profilo fotovoltaico'!B6643</f>
        <v>1610.6600690892321</v>
      </c>
      <c r="D6641">
        <f>$Q$37*'Profilo eolico'!B6643</f>
        <v>784.17492982246802</v>
      </c>
      <c r="E6641">
        <f>$P$39*'Profilo fotovoltaico'!B6643+'Approvvigionamento energia'!$Q$39*'Profilo eolico'!B6643</f>
        <v>990.79621463915896</v>
      </c>
      <c r="F6641">
        <f>$P$41*'Profilo fotovoltaico'!B6643+'Approvvigionamento energia'!$Q$41*'Profilo eolico'!B6643</f>
        <v>1197.41749945585</v>
      </c>
      <c r="G6641">
        <f>$P$43*'Profilo fotovoltaico'!B6643+'Approvvigionamento energia'!$Q$43*'Profilo eolico'!B6643</f>
        <v>1404.0387842725411</v>
      </c>
      <c r="H6641">
        <f t="shared" si="206"/>
        <v>1138.4335154826958</v>
      </c>
      <c r="I6641">
        <f>IF(LCOH!$C$28=Menu!$A$1,'Approvvigionamento energia'!C6641,0)+IF(LCOH!$C$28=Menu!$A$2,'Approvvigionamento energia'!D6641,0)+IF(LCOH!$C$28=Menu!$A$3,'Approvvigionamento energia'!E6641,0)+IF(LCOH!$C$28=Menu!$A$4,'Approvvigionamento energia'!F6641,0)+IF(LCOH!$C$28=Menu!$A$5,'Approvvigionamento energia'!G6641,0)+IF(LCOH!$C$28=Menu!$A$6,'Approvvigionamento energia'!H6641,0)</f>
        <v>1197.41749945585</v>
      </c>
      <c r="J6641">
        <f>'Approvvigionamento energia'!A6641+'Approvvigionamento energia'!B6641+'Approvvigionamento energia'!I6641</f>
        <v>1550.8174994558499</v>
      </c>
      <c r="K6641">
        <f>IF(MIN(LCOH!$C$18,J6641)&gt;=$P$48*LCOH!$C$18, MIN(LCOH!$C$18,J6641),0)</f>
        <v>1500</v>
      </c>
      <c r="L6641">
        <f t="shared" si="207"/>
        <v>50.817499455849884</v>
      </c>
      <c r="M6641">
        <f>K6641/LCOH!$C$18</f>
        <v>1</v>
      </c>
      <c r="N6641">
        <f>K6641/LCOH!$C$34</f>
        <v>28.901734104046245</v>
      </c>
    </row>
    <row r="6642" spans="1:14" x14ac:dyDescent="0.35">
      <c r="A6642">
        <f>'Profilo fotovoltaico'!B6644*LCOH!$C$20</f>
        <v>61</v>
      </c>
      <c r="B6642">
        <f>'Profilo eolico'!B6644*LCOH!$C$21</f>
        <v>117.3</v>
      </c>
      <c r="C6642">
        <f>$P$35*'Profilo fotovoltaico'!B6644</f>
        <v>448.63134344494597</v>
      </c>
      <c r="D6642">
        <f>$Q$37*'Profilo eolico'!B6644</f>
        <v>684.40267312630579</v>
      </c>
      <c r="E6642">
        <f>$P$39*'Profilo fotovoltaico'!B6644+'Approvvigionamento energia'!$Q$39*'Profilo eolico'!B6644</f>
        <v>625.45984070596592</v>
      </c>
      <c r="F6642">
        <f>$P$41*'Profilo fotovoltaico'!B6644+'Approvvigionamento energia'!$Q$41*'Profilo eolico'!B6644</f>
        <v>566.51700828562593</v>
      </c>
      <c r="G6642">
        <f>$P$43*'Profilo fotovoltaico'!B6644+'Approvvigionamento energia'!$Q$43*'Profilo eolico'!B6644</f>
        <v>507.57417586528595</v>
      </c>
      <c r="H6642">
        <f t="shared" si="206"/>
        <v>1138.4335154826958</v>
      </c>
      <c r="I6642">
        <f>IF(LCOH!$C$28=Menu!$A$1,'Approvvigionamento energia'!C6642,0)+IF(LCOH!$C$28=Menu!$A$2,'Approvvigionamento energia'!D6642,0)+IF(LCOH!$C$28=Menu!$A$3,'Approvvigionamento energia'!E6642,0)+IF(LCOH!$C$28=Menu!$A$4,'Approvvigionamento energia'!F6642,0)+IF(LCOH!$C$28=Menu!$A$5,'Approvvigionamento energia'!G6642,0)+IF(LCOH!$C$28=Menu!$A$6,'Approvvigionamento energia'!H6642,0)</f>
        <v>566.51700828562593</v>
      </c>
      <c r="J6642">
        <f>'Approvvigionamento energia'!A6642+'Approvvigionamento energia'!B6642+'Approvvigionamento energia'!I6642</f>
        <v>744.81700828562589</v>
      </c>
      <c r="K6642">
        <f>IF(MIN(LCOH!$C$18,J6642)&gt;=$P$48*LCOH!$C$18, MIN(LCOH!$C$18,J6642),0)</f>
        <v>744.81700828562589</v>
      </c>
      <c r="L6642">
        <f t="shared" si="207"/>
        <v>0</v>
      </c>
      <c r="M6642">
        <f>K6642/LCOH!$C$18</f>
        <v>0.49654467219041726</v>
      </c>
      <c r="N6642">
        <f>K6642/LCOH!$C$34</f>
        <v>14.351002086428245</v>
      </c>
    </row>
    <row r="6643" spans="1:14" x14ac:dyDescent="0.35">
      <c r="A6643">
        <f>'Profilo fotovoltaico'!B6645*LCOH!$C$20</f>
        <v>0</v>
      </c>
      <c r="B6643">
        <f>'Profilo eolico'!B6645*LCOH!$C$21</f>
        <v>119.9</v>
      </c>
      <c r="C6643">
        <f>$P$35*'Profilo fotovoltaico'!B6645</f>
        <v>0</v>
      </c>
      <c r="D6643">
        <f>$Q$37*'Profilo eolico'!B6645</f>
        <v>699.57272385203817</v>
      </c>
      <c r="E6643">
        <f>$P$39*'Profilo fotovoltaico'!B6645+'Approvvigionamento energia'!$Q$39*'Profilo eolico'!B6645</f>
        <v>524.67954288902854</v>
      </c>
      <c r="F6643">
        <f>$P$41*'Profilo fotovoltaico'!B6645+'Approvvigionamento energia'!$Q$41*'Profilo eolico'!B6645</f>
        <v>349.78636192601908</v>
      </c>
      <c r="G6643">
        <f>$P$43*'Profilo fotovoltaico'!B6645+'Approvvigionamento energia'!$Q$43*'Profilo eolico'!B6645</f>
        <v>174.89318096300954</v>
      </c>
      <c r="H6643">
        <f t="shared" si="206"/>
        <v>1138.4335154826958</v>
      </c>
      <c r="I6643">
        <f>IF(LCOH!$C$28=Menu!$A$1,'Approvvigionamento energia'!C6643,0)+IF(LCOH!$C$28=Menu!$A$2,'Approvvigionamento energia'!D6643,0)+IF(LCOH!$C$28=Menu!$A$3,'Approvvigionamento energia'!E6643,0)+IF(LCOH!$C$28=Menu!$A$4,'Approvvigionamento energia'!F6643,0)+IF(LCOH!$C$28=Menu!$A$5,'Approvvigionamento energia'!G6643,0)+IF(LCOH!$C$28=Menu!$A$6,'Approvvigionamento energia'!H6643,0)</f>
        <v>349.78636192601908</v>
      </c>
      <c r="J6643">
        <f>'Approvvigionamento energia'!A6643+'Approvvigionamento energia'!B6643+'Approvvigionamento energia'!I6643</f>
        <v>469.68636192601912</v>
      </c>
      <c r="K6643">
        <f>IF(MIN(LCOH!$C$18,J6643)&gt;=$P$48*LCOH!$C$18, MIN(LCOH!$C$18,J6643),0)</f>
        <v>469.68636192601912</v>
      </c>
      <c r="L6643">
        <f t="shared" si="207"/>
        <v>0</v>
      </c>
      <c r="M6643">
        <f>K6643/LCOH!$C$18</f>
        <v>0.31312424128401273</v>
      </c>
      <c r="N6643">
        <f>K6643/LCOH!$C$34</f>
        <v>9.049833563121755</v>
      </c>
    </row>
    <row r="6644" spans="1:14" x14ac:dyDescent="0.35">
      <c r="A6644">
        <f>'Profilo fotovoltaico'!B6646*LCOH!$C$20</f>
        <v>0</v>
      </c>
      <c r="B6644">
        <f>'Profilo eolico'!B6646*LCOH!$C$21</f>
        <v>123</v>
      </c>
      <c r="C6644">
        <f>$P$35*'Profilo fotovoltaico'!B6646</f>
        <v>0</v>
      </c>
      <c r="D6644">
        <f>$Q$37*'Profilo eolico'!B6646</f>
        <v>717.66009202502653</v>
      </c>
      <c r="E6644">
        <f>$P$39*'Profilo fotovoltaico'!B6646+'Approvvigionamento energia'!$Q$39*'Profilo eolico'!B6646</f>
        <v>538.24506901876987</v>
      </c>
      <c r="F6644">
        <f>$P$41*'Profilo fotovoltaico'!B6646+'Approvvigionamento energia'!$Q$41*'Profilo eolico'!B6646</f>
        <v>358.83004601251326</v>
      </c>
      <c r="G6644">
        <f>$P$43*'Profilo fotovoltaico'!B6646+'Approvvigionamento energia'!$Q$43*'Profilo eolico'!B6646</f>
        <v>179.41502300625663</v>
      </c>
      <c r="H6644">
        <f t="shared" si="206"/>
        <v>1138.4335154826958</v>
      </c>
      <c r="I6644">
        <f>IF(LCOH!$C$28=Menu!$A$1,'Approvvigionamento energia'!C6644,0)+IF(LCOH!$C$28=Menu!$A$2,'Approvvigionamento energia'!D6644,0)+IF(LCOH!$C$28=Menu!$A$3,'Approvvigionamento energia'!E6644,0)+IF(LCOH!$C$28=Menu!$A$4,'Approvvigionamento energia'!F6644,0)+IF(LCOH!$C$28=Menu!$A$5,'Approvvigionamento energia'!G6644,0)+IF(LCOH!$C$28=Menu!$A$6,'Approvvigionamento energia'!H6644,0)</f>
        <v>358.83004601251326</v>
      </c>
      <c r="J6644">
        <f>'Approvvigionamento energia'!A6644+'Approvvigionamento energia'!B6644+'Approvvigionamento energia'!I6644</f>
        <v>481.83004601251326</v>
      </c>
      <c r="K6644">
        <f>IF(MIN(LCOH!$C$18,J6644)&gt;=$P$48*LCOH!$C$18, MIN(LCOH!$C$18,J6644),0)</f>
        <v>481.83004601251326</v>
      </c>
      <c r="L6644">
        <f t="shared" si="207"/>
        <v>0</v>
      </c>
      <c r="M6644">
        <f>K6644/LCOH!$C$18</f>
        <v>0.32122003067500882</v>
      </c>
      <c r="N6644">
        <f>K6644/LCOH!$C$34</f>
        <v>9.283815915462684</v>
      </c>
    </row>
    <row r="6645" spans="1:14" x14ac:dyDescent="0.35">
      <c r="A6645">
        <f>'Profilo fotovoltaico'!B6647*LCOH!$C$20</f>
        <v>0</v>
      </c>
      <c r="B6645">
        <f>'Profilo eolico'!B6647*LCOH!$C$21</f>
        <v>114.6</v>
      </c>
      <c r="C6645">
        <f>$P$35*'Profilo fotovoltaico'!B6647</f>
        <v>0</v>
      </c>
      <c r="D6645">
        <f>$Q$37*'Profilo eolico'!B6647</f>
        <v>668.6491589111223</v>
      </c>
      <c r="E6645">
        <f>$P$39*'Profilo fotovoltaico'!B6647+'Approvvigionamento energia'!$Q$39*'Profilo eolico'!B6647</f>
        <v>501.48686918334164</v>
      </c>
      <c r="F6645">
        <f>$P$41*'Profilo fotovoltaico'!B6647+'Approvvigionamento energia'!$Q$41*'Profilo eolico'!B6647</f>
        <v>334.32457945556115</v>
      </c>
      <c r="G6645">
        <f>$P$43*'Profilo fotovoltaico'!B6647+'Approvvigionamento energia'!$Q$43*'Profilo eolico'!B6647</f>
        <v>167.16228972778057</v>
      </c>
      <c r="H6645">
        <f t="shared" si="206"/>
        <v>1138.4335154826958</v>
      </c>
      <c r="I6645">
        <f>IF(LCOH!$C$28=Menu!$A$1,'Approvvigionamento energia'!C6645,0)+IF(LCOH!$C$28=Menu!$A$2,'Approvvigionamento energia'!D6645,0)+IF(LCOH!$C$28=Menu!$A$3,'Approvvigionamento energia'!E6645,0)+IF(LCOH!$C$28=Menu!$A$4,'Approvvigionamento energia'!F6645,0)+IF(LCOH!$C$28=Menu!$A$5,'Approvvigionamento energia'!G6645,0)+IF(LCOH!$C$28=Menu!$A$6,'Approvvigionamento energia'!H6645,0)</f>
        <v>334.32457945556115</v>
      </c>
      <c r="J6645">
        <f>'Approvvigionamento energia'!A6645+'Approvvigionamento energia'!B6645+'Approvvigionamento energia'!I6645</f>
        <v>448.92457945556112</v>
      </c>
      <c r="K6645">
        <f>IF(MIN(LCOH!$C$18,J6645)&gt;=$P$48*LCOH!$C$18, MIN(LCOH!$C$18,J6645),0)</f>
        <v>448.92457945556112</v>
      </c>
      <c r="L6645">
        <f t="shared" si="207"/>
        <v>0</v>
      </c>
      <c r="M6645">
        <f>K6645/LCOH!$C$18</f>
        <v>0.29928305297037405</v>
      </c>
      <c r="N6645">
        <f>K6645/LCOH!$C$34</f>
        <v>8.6497992187969395</v>
      </c>
    </row>
    <row r="6646" spans="1:14" x14ac:dyDescent="0.35">
      <c r="A6646">
        <f>'Profilo fotovoltaico'!B6648*LCOH!$C$20</f>
        <v>0</v>
      </c>
      <c r="B6646">
        <f>'Profilo eolico'!B6648*LCOH!$C$21</f>
        <v>103.4</v>
      </c>
      <c r="C6646">
        <f>$P$35*'Profilo fotovoltaico'!B6648</f>
        <v>0</v>
      </c>
      <c r="D6646">
        <f>$Q$37*'Profilo eolico'!B6648</f>
        <v>603.30124809258336</v>
      </c>
      <c r="E6646">
        <f>$P$39*'Profilo fotovoltaico'!B6648+'Approvvigionamento energia'!$Q$39*'Profilo eolico'!B6648</f>
        <v>452.47593606943747</v>
      </c>
      <c r="F6646">
        <f>$P$41*'Profilo fotovoltaico'!B6648+'Approvvigionamento energia'!$Q$41*'Profilo eolico'!B6648</f>
        <v>301.65062404629168</v>
      </c>
      <c r="G6646">
        <f>$P$43*'Profilo fotovoltaico'!B6648+'Approvvigionamento energia'!$Q$43*'Profilo eolico'!B6648</f>
        <v>150.82531202314584</v>
      </c>
      <c r="H6646">
        <f t="shared" si="206"/>
        <v>1138.4335154826958</v>
      </c>
      <c r="I6646">
        <f>IF(LCOH!$C$28=Menu!$A$1,'Approvvigionamento energia'!C6646,0)+IF(LCOH!$C$28=Menu!$A$2,'Approvvigionamento energia'!D6646,0)+IF(LCOH!$C$28=Menu!$A$3,'Approvvigionamento energia'!E6646,0)+IF(LCOH!$C$28=Menu!$A$4,'Approvvigionamento energia'!F6646,0)+IF(LCOH!$C$28=Menu!$A$5,'Approvvigionamento energia'!G6646,0)+IF(LCOH!$C$28=Menu!$A$6,'Approvvigionamento energia'!H6646,0)</f>
        <v>301.65062404629168</v>
      </c>
      <c r="J6646">
        <f>'Approvvigionamento energia'!A6646+'Approvvigionamento energia'!B6646+'Approvvigionamento energia'!I6646</f>
        <v>405.05062404629166</v>
      </c>
      <c r="K6646">
        <f>IF(MIN(LCOH!$C$18,J6646)&gt;=$P$48*LCOH!$C$18, MIN(LCOH!$C$18,J6646),0)</f>
        <v>405.05062404629166</v>
      </c>
      <c r="L6646">
        <f t="shared" si="207"/>
        <v>0</v>
      </c>
      <c r="M6646">
        <f>K6646/LCOH!$C$18</f>
        <v>0.27003374936419444</v>
      </c>
      <c r="N6646">
        <f>K6646/LCOH!$C$34</f>
        <v>7.804443623242614</v>
      </c>
    </row>
    <row r="6647" spans="1:14" x14ac:dyDescent="0.35">
      <c r="A6647">
        <f>'Profilo fotovoltaico'!B6649*LCOH!$C$20</f>
        <v>0</v>
      </c>
      <c r="B6647">
        <f>'Profilo eolico'!B6649*LCOH!$C$21</f>
        <v>100.2</v>
      </c>
      <c r="C6647">
        <f>$P$35*'Profilo fotovoltaico'!B6649</f>
        <v>0</v>
      </c>
      <c r="D6647">
        <f>$Q$37*'Profilo eolico'!B6649</f>
        <v>584.63041643014355</v>
      </c>
      <c r="E6647">
        <f>$P$39*'Profilo fotovoltaico'!B6649+'Approvvigionamento energia'!$Q$39*'Profilo eolico'!B6649</f>
        <v>438.47281232260764</v>
      </c>
      <c r="F6647">
        <f>$P$41*'Profilo fotovoltaico'!B6649+'Approvvigionamento energia'!$Q$41*'Profilo eolico'!B6649</f>
        <v>292.31520821507178</v>
      </c>
      <c r="G6647">
        <f>$P$43*'Profilo fotovoltaico'!B6649+'Approvvigionamento energia'!$Q$43*'Profilo eolico'!B6649</f>
        <v>146.15760410753589</v>
      </c>
      <c r="H6647">
        <f t="shared" si="206"/>
        <v>1138.4335154826958</v>
      </c>
      <c r="I6647">
        <f>IF(LCOH!$C$28=Menu!$A$1,'Approvvigionamento energia'!C6647,0)+IF(LCOH!$C$28=Menu!$A$2,'Approvvigionamento energia'!D6647,0)+IF(LCOH!$C$28=Menu!$A$3,'Approvvigionamento energia'!E6647,0)+IF(LCOH!$C$28=Menu!$A$4,'Approvvigionamento energia'!F6647,0)+IF(LCOH!$C$28=Menu!$A$5,'Approvvigionamento energia'!G6647,0)+IF(LCOH!$C$28=Menu!$A$6,'Approvvigionamento energia'!H6647,0)</f>
        <v>292.31520821507178</v>
      </c>
      <c r="J6647">
        <f>'Approvvigionamento energia'!A6647+'Approvvigionamento energia'!B6647+'Approvvigionamento energia'!I6647</f>
        <v>392.51520821507177</v>
      </c>
      <c r="K6647">
        <f>IF(MIN(LCOH!$C$18,J6647)&gt;=$P$48*LCOH!$C$18, MIN(LCOH!$C$18,J6647),0)</f>
        <v>392.51520821507177</v>
      </c>
      <c r="L6647">
        <f t="shared" si="207"/>
        <v>0</v>
      </c>
      <c r="M6647">
        <f>K6647/LCOH!$C$18</f>
        <v>0.26167680547671451</v>
      </c>
      <c r="N6647">
        <f>K6647/LCOH!$C$34</f>
        <v>7.562913453084235</v>
      </c>
    </row>
    <row r="6648" spans="1:14" x14ac:dyDescent="0.35">
      <c r="A6648">
        <f>'Profilo fotovoltaico'!B6650*LCOH!$C$20</f>
        <v>0</v>
      </c>
      <c r="B6648">
        <f>'Profilo eolico'!B6650*LCOH!$C$21</f>
        <v>99.4</v>
      </c>
      <c r="C6648">
        <f>$P$35*'Profilo fotovoltaico'!B6650</f>
        <v>0</v>
      </c>
      <c r="D6648">
        <f>$Q$37*'Profilo eolico'!B6650</f>
        <v>579.96270851453369</v>
      </c>
      <c r="E6648">
        <f>$P$39*'Profilo fotovoltaico'!B6650+'Approvvigionamento energia'!$Q$39*'Profilo eolico'!B6650</f>
        <v>434.97203138590021</v>
      </c>
      <c r="F6648">
        <f>$P$41*'Profilo fotovoltaico'!B6650+'Approvvigionamento energia'!$Q$41*'Profilo eolico'!B6650</f>
        <v>289.98135425726684</v>
      </c>
      <c r="G6648">
        <f>$P$43*'Profilo fotovoltaico'!B6650+'Approvvigionamento energia'!$Q$43*'Profilo eolico'!B6650</f>
        <v>144.99067712863342</v>
      </c>
      <c r="H6648">
        <f t="shared" si="206"/>
        <v>1138.4335154826958</v>
      </c>
      <c r="I6648">
        <f>IF(LCOH!$C$28=Menu!$A$1,'Approvvigionamento energia'!C6648,0)+IF(LCOH!$C$28=Menu!$A$2,'Approvvigionamento energia'!D6648,0)+IF(LCOH!$C$28=Menu!$A$3,'Approvvigionamento energia'!E6648,0)+IF(LCOH!$C$28=Menu!$A$4,'Approvvigionamento energia'!F6648,0)+IF(LCOH!$C$28=Menu!$A$5,'Approvvigionamento energia'!G6648,0)+IF(LCOH!$C$28=Menu!$A$6,'Approvvigionamento energia'!H6648,0)</f>
        <v>289.98135425726684</v>
      </c>
      <c r="J6648">
        <f>'Approvvigionamento energia'!A6648+'Approvvigionamento energia'!B6648+'Approvvigionamento energia'!I6648</f>
        <v>389.38135425726682</v>
      </c>
      <c r="K6648">
        <f>IF(MIN(LCOH!$C$18,J6648)&gt;=$P$48*LCOH!$C$18, MIN(LCOH!$C$18,J6648),0)</f>
        <v>389.38135425726682</v>
      </c>
      <c r="L6648">
        <f t="shared" si="207"/>
        <v>0</v>
      </c>
      <c r="M6648">
        <f>K6648/LCOH!$C$18</f>
        <v>0.25958756950484457</v>
      </c>
      <c r="N6648">
        <f>K6648/LCOH!$C$34</f>
        <v>7.5025309105446407</v>
      </c>
    </row>
    <row r="6649" spans="1:14" x14ac:dyDescent="0.35">
      <c r="A6649">
        <f>'Profilo fotovoltaico'!B6651*LCOH!$C$20</f>
        <v>0</v>
      </c>
      <c r="B6649">
        <f>'Profilo eolico'!B6651*LCOH!$C$21</f>
        <v>97.100000000000009</v>
      </c>
      <c r="C6649">
        <f>$P$35*'Profilo fotovoltaico'!B6651</f>
        <v>0</v>
      </c>
      <c r="D6649">
        <f>$Q$37*'Profilo eolico'!B6651</f>
        <v>566.54304825715519</v>
      </c>
      <c r="E6649">
        <f>$P$39*'Profilo fotovoltaico'!B6651+'Approvvigionamento energia'!$Q$39*'Profilo eolico'!B6651</f>
        <v>424.90728619286631</v>
      </c>
      <c r="F6649">
        <f>$P$41*'Profilo fotovoltaico'!B6651+'Approvvigionamento energia'!$Q$41*'Profilo eolico'!B6651</f>
        <v>283.2715241285776</v>
      </c>
      <c r="G6649">
        <f>$P$43*'Profilo fotovoltaico'!B6651+'Approvvigionamento energia'!$Q$43*'Profilo eolico'!B6651</f>
        <v>141.6357620642888</v>
      </c>
      <c r="H6649">
        <f t="shared" si="206"/>
        <v>1138.4335154826958</v>
      </c>
      <c r="I6649">
        <f>IF(LCOH!$C$28=Menu!$A$1,'Approvvigionamento energia'!C6649,0)+IF(LCOH!$C$28=Menu!$A$2,'Approvvigionamento energia'!D6649,0)+IF(LCOH!$C$28=Menu!$A$3,'Approvvigionamento energia'!E6649,0)+IF(LCOH!$C$28=Menu!$A$4,'Approvvigionamento energia'!F6649,0)+IF(LCOH!$C$28=Menu!$A$5,'Approvvigionamento energia'!G6649,0)+IF(LCOH!$C$28=Menu!$A$6,'Approvvigionamento energia'!H6649,0)</f>
        <v>283.2715241285776</v>
      </c>
      <c r="J6649">
        <f>'Approvvigionamento energia'!A6649+'Approvvigionamento energia'!B6649+'Approvvigionamento energia'!I6649</f>
        <v>380.37152412857762</v>
      </c>
      <c r="K6649">
        <f>IF(MIN(LCOH!$C$18,J6649)&gt;=$P$48*LCOH!$C$18, MIN(LCOH!$C$18,J6649),0)</f>
        <v>380.37152412857762</v>
      </c>
      <c r="L6649">
        <f t="shared" si="207"/>
        <v>0</v>
      </c>
      <c r="M6649">
        <f>K6649/LCOH!$C$18</f>
        <v>0.25358101608571842</v>
      </c>
      <c r="N6649">
        <f>K6649/LCOH!$C$34</f>
        <v>7.3289311007433069</v>
      </c>
    </row>
    <row r="6650" spans="1:14" x14ac:dyDescent="0.35">
      <c r="A6650">
        <f>'Profilo fotovoltaico'!B6652*LCOH!$C$20</f>
        <v>0</v>
      </c>
      <c r="B6650">
        <f>'Profilo eolico'!B6652*LCOH!$C$21</f>
        <v>104.80000000000001</v>
      </c>
      <c r="C6650">
        <f>$P$35*'Profilo fotovoltaico'!B6652</f>
        <v>0</v>
      </c>
      <c r="D6650">
        <f>$Q$37*'Profilo eolico'!B6652</f>
        <v>611.46973694490066</v>
      </c>
      <c r="E6650">
        <f>$P$39*'Profilo fotovoltaico'!B6652+'Approvvigionamento energia'!$Q$39*'Profilo eolico'!B6652</f>
        <v>458.6023027086755</v>
      </c>
      <c r="F6650">
        <f>$P$41*'Profilo fotovoltaico'!B6652+'Approvvigionamento energia'!$Q$41*'Profilo eolico'!B6652</f>
        <v>305.73486847245033</v>
      </c>
      <c r="G6650">
        <f>$P$43*'Profilo fotovoltaico'!B6652+'Approvvigionamento energia'!$Q$43*'Profilo eolico'!B6652</f>
        <v>152.86743423622517</v>
      </c>
      <c r="H6650">
        <f t="shared" si="206"/>
        <v>1138.4335154826958</v>
      </c>
      <c r="I6650">
        <f>IF(LCOH!$C$28=Menu!$A$1,'Approvvigionamento energia'!C6650,0)+IF(LCOH!$C$28=Menu!$A$2,'Approvvigionamento energia'!D6650,0)+IF(LCOH!$C$28=Menu!$A$3,'Approvvigionamento energia'!E6650,0)+IF(LCOH!$C$28=Menu!$A$4,'Approvvigionamento energia'!F6650,0)+IF(LCOH!$C$28=Menu!$A$5,'Approvvigionamento energia'!G6650,0)+IF(LCOH!$C$28=Menu!$A$6,'Approvvigionamento energia'!H6650,0)</f>
        <v>305.73486847245033</v>
      </c>
      <c r="J6650">
        <f>'Approvvigionamento energia'!A6650+'Approvvigionamento energia'!B6650+'Approvvigionamento energia'!I6650</f>
        <v>410.53486847245034</v>
      </c>
      <c r="K6650">
        <f>IF(MIN(LCOH!$C$18,J6650)&gt;=$P$48*LCOH!$C$18, MIN(LCOH!$C$18,J6650),0)</f>
        <v>410.53486847245034</v>
      </c>
      <c r="L6650">
        <f t="shared" si="207"/>
        <v>0</v>
      </c>
      <c r="M6650">
        <f>K6650/LCOH!$C$18</f>
        <v>0.27368991231496692</v>
      </c>
      <c r="N6650">
        <f>K6650/LCOH!$C$34</f>
        <v>7.9101130726869044</v>
      </c>
    </row>
    <row r="6651" spans="1:14" x14ac:dyDescent="0.35">
      <c r="A6651">
        <f>'Profilo fotovoltaico'!B6653*LCOH!$C$20</f>
        <v>0</v>
      </c>
      <c r="B6651">
        <f>'Profilo eolico'!B6653*LCOH!$C$21</f>
        <v>113.9</v>
      </c>
      <c r="C6651">
        <f>$P$35*'Profilo fotovoltaico'!B6653</f>
        <v>0</v>
      </c>
      <c r="D6651">
        <f>$Q$37*'Profilo eolico'!B6653</f>
        <v>664.56491448496365</v>
      </c>
      <c r="E6651">
        <f>$P$39*'Profilo fotovoltaico'!B6653+'Approvvigionamento energia'!$Q$39*'Profilo eolico'!B6653</f>
        <v>498.42368586372271</v>
      </c>
      <c r="F6651">
        <f>$P$41*'Profilo fotovoltaico'!B6653+'Approvvigionamento energia'!$Q$41*'Profilo eolico'!B6653</f>
        <v>332.28245724248183</v>
      </c>
      <c r="G6651">
        <f>$P$43*'Profilo fotovoltaico'!B6653+'Approvvigionamento energia'!$Q$43*'Profilo eolico'!B6653</f>
        <v>166.14122862124091</v>
      </c>
      <c r="H6651">
        <f t="shared" si="206"/>
        <v>1138.4335154826958</v>
      </c>
      <c r="I6651">
        <f>IF(LCOH!$C$28=Menu!$A$1,'Approvvigionamento energia'!C6651,0)+IF(LCOH!$C$28=Menu!$A$2,'Approvvigionamento energia'!D6651,0)+IF(LCOH!$C$28=Menu!$A$3,'Approvvigionamento energia'!E6651,0)+IF(LCOH!$C$28=Menu!$A$4,'Approvvigionamento energia'!F6651,0)+IF(LCOH!$C$28=Menu!$A$5,'Approvvigionamento energia'!G6651,0)+IF(LCOH!$C$28=Menu!$A$6,'Approvvigionamento energia'!H6651,0)</f>
        <v>332.28245724248183</v>
      </c>
      <c r="J6651">
        <f>'Approvvigionamento energia'!A6651+'Approvvigionamento energia'!B6651+'Approvvigionamento energia'!I6651</f>
        <v>446.18245724248186</v>
      </c>
      <c r="K6651">
        <f>IF(MIN(LCOH!$C$18,J6651)&gt;=$P$48*LCOH!$C$18, MIN(LCOH!$C$18,J6651),0)</f>
        <v>446.18245724248186</v>
      </c>
      <c r="L6651">
        <f t="shared" si="207"/>
        <v>0</v>
      </c>
      <c r="M6651">
        <f>K6651/LCOH!$C$18</f>
        <v>0.2974549714949879</v>
      </c>
      <c r="N6651">
        <f>K6651/LCOH!$C$34</f>
        <v>8.5969644940747951</v>
      </c>
    </row>
    <row r="6652" spans="1:14" x14ac:dyDescent="0.35">
      <c r="A6652">
        <f>'Profilo fotovoltaico'!B6654*LCOH!$C$20</f>
        <v>0</v>
      </c>
      <c r="B6652">
        <f>'Profilo eolico'!B6654*LCOH!$C$21</f>
        <v>118.7</v>
      </c>
      <c r="C6652">
        <f>$P$35*'Profilo fotovoltaico'!B6654</f>
        <v>0</v>
      </c>
      <c r="D6652">
        <f>$Q$37*'Profilo eolico'!B6654</f>
        <v>692.57116197862319</v>
      </c>
      <c r="E6652">
        <f>$P$39*'Profilo fotovoltaico'!B6654+'Approvvigionamento energia'!$Q$39*'Profilo eolico'!B6654</f>
        <v>519.42837148396734</v>
      </c>
      <c r="F6652">
        <f>$P$41*'Profilo fotovoltaico'!B6654+'Approvvigionamento energia'!$Q$41*'Profilo eolico'!B6654</f>
        <v>346.2855809893116</v>
      </c>
      <c r="G6652">
        <f>$P$43*'Profilo fotovoltaico'!B6654+'Approvvigionamento energia'!$Q$43*'Profilo eolico'!B6654</f>
        <v>173.1427904946558</v>
      </c>
      <c r="H6652">
        <f t="shared" si="206"/>
        <v>1138.4335154826958</v>
      </c>
      <c r="I6652">
        <f>IF(LCOH!$C$28=Menu!$A$1,'Approvvigionamento energia'!C6652,0)+IF(LCOH!$C$28=Menu!$A$2,'Approvvigionamento energia'!D6652,0)+IF(LCOH!$C$28=Menu!$A$3,'Approvvigionamento energia'!E6652,0)+IF(LCOH!$C$28=Menu!$A$4,'Approvvigionamento energia'!F6652,0)+IF(LCOH!$C$28=Menu!$A$5,'Approvvigionamento energia'!G6652,0)+IF(LCOH!$C$28=Menu!$A$6,'Approvvigionamento energia'!H6652,0)</f>
        <v>346.2855809893116</v>
      </c>
      <c r="J6652">
        <f>'Approvvigionamento energia'!A6652+'Approvvigionamento energia'!B6652+'Approvvigionamento energia'!I6652</f>
        <v>464.98558098931159</v>
      </c>
      <c r="K6652">
        <f>IF(MIN(LCOH!$C$18,J6652)&gt;=$P$48*LCOH!$C$18, MIN(LCOH!$C$18,J6652),0)</f>
        <v>464.98558098931159</v>
      </c>
      <c r="L6652">
        <f t="shared" si="207"/>
        <v>0</v>
      </c>
      <c r="M6652">
        <f>K6652/LCOH!$C$18</f>
        <v>0.30999038732620771</v>
      </c>
      <c r="N6652">
        <f>K6652/LCOH!$C$34</f>
        <v>8.9592597493123627</v>
      </c>
    </row>
    <row r="6653" spans="1:14" x14ac:dyDescent="0.35">
      <c r="A6653">
        <f>'Profilo fotovoltaico'!B6655*LCOH!$C$20</f>
        <v>0</v>
      </c>
      <c r="B6653">
        <f>'Profilo eolico'!B6655*LCOH!$C$21</f>
        <v>120</v>
      </c>
      <c r="C6653">
        <f>$P$35*'Profilo fotovoltaico'!B6655</f>
        <v>0</v>
      </c>
      <c r="D6653">
        <f>$Q$37*'Profilo eolico'!B6655</f>
        <v>700.15618734148927</v>
      </c>
      <c r="E6653">
        <f>$P$39*'Profilo fotovoltaico'!B6655+'Approvvigionamento energia'!$Q$39*'Profilo eolico'!B6655</f>
        <v>525.11714050611693</v>
      </c>
      <c r="F6653">
        <f>$P$41*'Profilo fotovoltaico'!B6655+'Approvvigionamento energia'!$Q$41*'Profilo eolico'!B6655</f>
        <v>350.07809367074464</v>
      </c>
      <c r="G6653">
        <f>$P$43*'Profilo fotovoltaico'!B6655+'Approvvigionamento energia'!$Q$43*'Profilo eolico'!B6655</f>
        <v>175.03904683537232</v>
      </c>
      <c r="H6653">
        <f t="shared" si="206"/>
        <v>1138.4335154826958</v>
      </c>
      <c r="I6653">
        <f>IF(LCOH!$C$28=Menu!$A$1,'Approvvigionamento energia'!C6653,0)+IF(LCOH!$C$28=Menu!$A$2,'Approvvigionamento energia'!D6653,0)+IF(LCOH!$C$28=Menu!$A$3,'Approvvigionamento energia'!E6653,0)+IF(LCOH!$C$28=Menu!$A$4,'Approvvigionamento energia'!F6653,0)+IF(LCOH!$C$28=Menu!$A$5,'Approvvigionamento energia'!G6653,0)+IF(LCOH!$C$28=Menu!$A$6,'Approvvigionamento energia'!H6653,0)</f>
        <v>350.07809367074464</v>
      </c>
      <c r="J6653">
        <f>'Approvvigionamento energia'!A6653+'Approvvigionamento energia'!B6653+'Approvvigionamento energia'!I6653</f>
        <v>470.07809367074464</v>
      </c>
      <c r="K6653">
        <f>IF(MIN(LCOH!$C$18,J6653)&gt;=$P$48*LCOH!$C$18, MIN(LCOH!$C$18,J6653),0)</f>
        <v>470.07809367074464</v>
      </c>
      <c r="L6653">
        <f t="shared" si="207"/>
        <v>0</v>
      </c>
      <c r="M6653">
        <f>K6653/LCOH!$C$18</f>
        <v>0.3133853957804964</v>
      </c>
      <c r="N6653">
        <f>K6653/LCOH!$C$34</f>
        <v>9.0573813809392032</v>
      </c>
    </row>
    <row r="6654" spans="1:14" x14ac:dyDescent="0.35">
      <c r="A6654">
        <f>'Profilo fotovoltaico'!B6656*LCOH!$C$20</f>
        <v>0</v>
      </c>
      <c r="B6654">
        <f>'Profilo eolico'!B6656*LCOH!$C$21</f>
        <v>112.8</v>
      </c>
      <c r="C6654">
        <f>$P$35*'Profilo fotovoltaico'!B6656</f>
        <v>0</v>
      </c>
      <c r="D6654">
        <f>$Q$37*'Profilo eolico'!B6656</f>
        <v>658.1468161009999</v>
      </c>
      <c r="E6654">
        <f>$P$39*'Profilo fotovoltaico'!B6656+'Approvvigionamento energia'!$Q$39*'Profilo eolico'!B6656</f>
        <v>493.61011207574995</v>
      </c>
      <c r="F6654">
        <f>$P$41*'Profilo fotovoltaico'!B6656+'Approvvigionamento energia'!$Q$41*'Profilo eolico'!B6656</f>
        <v>329.07340805049995</v>
      </c>
      <c r="G6654">
        <f>$P$43*'Profilo fotovoltaico'!B6656+'Approvvigionamento energia'!$Q$43*'Profilo eolico'!B6656</f>
        <v>164.53670402524997</v>
      </c>
      <c r="H6654">
        <f t="shared" si="206"/>
        <v>1138.4335154826958</v>
      </c>
      <c r="I6654">
        <f>IF(LCOH!$C$28=Menu!$A$1,'Approvvigionamento energia'!C6654,0)+IF(LCOH!$C$28=Menu!$A$2,'Approvvigionamento energia'!D6654,0)+IF(LCOH!$C$28=Menu!$A$3,'Approvvigionamento energia'!E6654,0)+IF(LCOH!$C$28=Menu!$A$4,'Approvvigionamento energia'!F6654,0)+IF(LCOH!$C$28=Menu!$A$5,'Approvvigionamento energia'!G6654,0)+IF(LCOH!$C$28=Menu!$A$6,'Approvvigionamento energia'!H6654,0)</f>
        <v>329.07340805049995</v>
      </c>
      <c r="J6654">
        <f>'Approvvigionamento energia'!A6654+'Approvvigionamento energia'!B6654+'Approvvigionamento energia'!I6654</f>
        <v>441.87340805049996</v>
      </c>
      <c r="K6654">
        <f>IF(MIN(LCOH!$C$18,J6654)&gt;=$P$48*LCOH!$C$18, MIN(LCOH!$C$18,J6654),0)</f>
        <v>441.87340805049996</v>
      </c>
      <c r="L6654">
        <f t="shared" si="207"/>
        <v>0</v>
      </c>
      <c r="M6654">
        <f>K6654/LCOH!$C$18</f>
        <v>0.29458227203366666</v>
      </c>
      <c r="N6654">
        <f>K6654/LCOH!$C$34</f>
        <v>8.513938498082851</v>
      </c>
    </row>
    <row r="6655" spans="1:14" x14ac:dyDescent="0.35">
      <c r="A6655">
        <f>'Profilo fotovoltaico'!B6657*LCOH!$C$20</f>
        <v>11</v>
      </c>
      <c r="B6655">
        <f>'Profilo eolico'!B6657*LCOH!$C$21</f>
        <v>97</v>
      </c>
      <c r="C6655">
        <f>$P$35*'Profilo fotovoltaico'!B6657</f>
        <v>80.900734063842705</v>
      </c>
      <c r="D6655">
        <f>$Q$37*'Profilo eolico'!B6657</f>
        <v>565.95958476770386</v>
      </c>
      <c r="E6655">
        <f>$P$39*'Profilo fotovoltaico'!B6657+'Approvvigionamento energia'!$Q$39*'Profilo eolico'!B6657</f>
        <v>444.69487209173855</v>
      </c>
      <c r="F6655">
        <f>$P$41*'Profilo fotovoltaico'!B6657+'Approvvigionamento energia'!$Q$41*'Profilo eolico'!B6657</f>
        <v>323.43015941577329</v>
      </c>
      <c r="G6655">
        <f>$P$43*'Profilo fotovoltaico'!B6657+'Approvvigionamento energia'!$Q$43*'Profilo eolico'!B6657</f>
        <v>202.165446739808</v>
      </c>
      <c r="H6655">
        <f t="shared" si="206"/>
        <v>1138.4335154826958</v>
      </c>
      <c r="I6655">
        <f>IF(LCOH!$C$28=Menu!$A$1,'Approvvigionamento energia'!C6655,0)+IF(LCOH!$C$28=Menu!$A$2,'Approvvigionamento energia'!D6655,0)+IF(LCOH!$C$28=Menu!$A$3,'Approvvigionamento energia'!E6655,0)+IF(LCOH!$C$28=Menu!$A$4,'Approvvigionamento energia'!F6655,0)+IF(LCOH!$C$28=Menu!$A$5,'Approvvigionamento energia'!G6655,0)+IF(LCOH!$C$28=Menu!$A$6,'Approvvigionamento energia'!H6655,0)</f>
        <v>323.43015941577329</v>
      </c>
      <c r="J6655">
        <f>'Approvvigionamento energia'!A6655+'Approvvigionamento energia'!B6655+'Approvvigionamento energia'!I6655</f>
        <v>431.43015941577329</v>
      </c>
      <c r="K6655">
        <f>IF(MIN(LCOH!$C$18,J6655)&gt;=$P$48*LCOH!$C$18, MIN(LCOH!$C$18,J6655),0)</f>
        <v>431.43015941577329</v>
      </c>
      <c r="L6655">
        <f t="shared" si="207"/>
        <v>0</v>
      </c>
      <c r="M6655">
        <f>K6655/LCOH!$C$18</f>
        <v>0.28762010627718221</v>
      </c>
      <c r="N6655">
        <f>K6655/LCOH!$C$34</f>
        <v>8.3127198346006423</v>
      </c>
    </row>
    <row r="6656" spans="1:14" x14ac:dyDescent="0.35">
      <c r="A6656">
        <f>'Profilo fotovoltaico'!B6658*LCOH!$C$20</f>
        <v>139</v>
      </c>
      <c r="B6656">
        <f>'Profilo eolico'!B6658*LCOH!$C$21</f>
        <v>77.399999999999991</v>
      </c>
      <c r="C6656">
        <f>$P$35*'Profilo fotovoltaico'!B6658</f>
        <v>1022.2910940794671</v>
      </c>
      <c r="D6656">
        <f>$Q$37*'Profilo eolico'!B6658</f>
        <v>451.60074083526058</v>
      </c>
      <c r="E6656">
        <f>$P$39*'Profilo fotovoltaico'!B6658+'Approvvigionamento energia'!$Q$39*'Profilo eolico'!B6658</f>
        <v>594.27332914631222</v>
      </c>
      <c r="F6656">
        <f>$P$41*'Profilo fotovoltaico'!B6658+'Approvvigionamento energia'!$Q$41*'Profilo eolico'!B6658</f>
        <v>736.94591745736386</v>
      </c>
      <c r="G6656">
        <f>$P$43*'Profilo fotovoltaico'!B6658+'Approvvigionamento energia'!$Q$43*'Profilo eolico'!B6658</f>
        <v>879.6185057684155</v>
      </c>
      <c r="H6656">
        <f t="shared" si="206"/>
        <v>1138.4335154826958</v>
      </c>
      <c r="I6656">
        <f>IF(LCOH!$C$28=Menu!$A$1,'Approvvigionamento energia'!C6656,0)+IF(LCOH!$C$28=Menu!$A$2,'Approvvigionamento energia'!D6656,0)+IF(LCOH!$C$28=Menu!$A$3,'Approvvigionamento energia'!E6656,0)+IF(LCOH!$C$28=Menu!$A$4,'Approvvigionamento energia'!F6656,0)+IF(LCOH!$C$28=Menu!$A$5,'Approvvigionamento energia'!G6656,0)+IF(LCOH!$C$28=Menu!$A$6,'Approvvigionamento energia'!H6656,0)</f>
        <v>736.94591745736386</v>
      </c>
      <c r="J6656">
        <f>'Approvvigionamento energia'!A6656+'Approvvigionamento energia'!B6656+'Approvvigionamento energia'!I6656</f>
        <v>953.34591745736384</v>
      </c>
      <c r="K6656">
        <f>IF(MIN(LCOH!$C$18,J6656)&gt;=$P$48*LCOH!$C$18, MIN(LCOH!$C$18,J6656),0)</f>
        <v>953.34591745736384</v>
      </c>
      <c r="L6656">
        <f t="shared" si="207"/>
        <v>0</v>
      </c>
      <c r="M6656">
        <f>K6656/LCOH!$C$18</f>
        <v>0.63556394497157587</v>
      </c>
      <c r="N6656">
        <f>K6656/LCOH!$C$34</f>
        <v>18.368900143687164</v>
      </c>
    </row>
    <row r="6657" spans="1:14" x14ac:dyDescent="0.35">
      <c r="A6657">
        <f>'Profilo fotovoltaico'!B6659*LCOH!$C$20</f>
        <v>317</v>
      </c>
      <c r="B6657">
        <f>'Profilo eolico'!B6659*LCOH!$C$21</f>
        <v>70.599999999999994</v>
      </c>
      <c r="C6657">
        <f>$P$35*'Profilo fotovoltaico'!B6659</f>
        <v>2331.4120634761948</v>
      </c>
      <c r="D6657">
        <f>$Q$37*'Profilo eolico'!B6659</f>
        <v>411.9252235525762</v>
      </c>
      <c r="E6657">
        <f>$P$39*'Profilo fotovoltaico'!B6659+'Approvvigionamento energia'!$Q$39*'Profilo eolico'!B6659</f>
        <v>891.7969335334808</v>
      </c>
      <c r="F6657">
        <f>$P$41*'Profilo fotovoltaico'!B6659+'Approvvigionamento energia'!$Q$41*'Profilo eolico'!B6659</f>
        <v>1371.6686435143856</v>
      </c>
      <c r="G6657">
        <f>$P$43*'Profilo fotovoltaico'!B6659+'Approvvigionamento energia'!$Q$43*'Profilo eolico'!B6659</f>
        <v>1851.5403534952902</v>
      </c>
      <c r="H6657">
        <f t="shared" si="206"/>
        <v>1138.4335154826958</v>
      </c>
      <c r="I6657">
        <f>IF(LCOH!$C$28=Menu!$A$1,'Approvvigionamento energia'!C6657,0)+IF(LCOH!$C$28=Menu!$A$2,'Approvvigionamento energia'!D6657,0)+IF(LCOH!$C$28=Menu!$A$3,'Approvvigionamento energia'!E6657,0)+IF(LCOH!$C$28=Menu!$A$4,'Approvvigionamento energia'!F6657,0)+IF(LCOH!$C$28=Menu!$A$5,'Approvvigionamento energia'!G6657,0)+IF(LCOH!$C$28=Menu!$A$6,'Approvvigionamento energia'!H6657,0)</f>
        <v>1371.6686435143856</v>
      </c>
      <c r="J6657">
        <f>'Approvvigionamento energia'!A6657+'Approvvigionamento energia'!B6657+'Approvvigionamento energia'!I6657</f>
        <v>1759.2686435143855</v>
      </c>
      <c r="K6657">
        <f>IF(MIN(LCOH!$C$18,J6657)&gt;=$P$48*LCOH!$C$18, MIN(LCOH!$C$18,J6657),0)</f>
        <v>1500</v>
      </c>
      <c r="L6657">
        <f t="shared" si="207"/>
        <v>259.26864351438553</v>
      </c>
      <c r="M6657">
        <f>K6657/LCOH!$C$18</f>
        <v>1</v>
      </c>
      <c r="N6657">
        <f>K6657/LCOH!$C$34</f>
        <v>28.901734104046245</v>
      </c>
    </row>
    <row r="6658" spans="1:14" x14ac:dyDescent="0.35">
      <c r="A6658">
        <f>'Profilo fotovoltaico'!B6660*LCOH!$C$20</f>
        <v>461</v>
      </c>
      <c r="B6658">
        <f>'Profilo eolico'!B6660*LCOH!$C$21</f>
        <v>63.70000000000001</v>
      </c>
      <c r="C6658">
        <f>$P$35*'Profilo fotovoltaico'!B6660</f>
        <v>3390.4762184937722</v>
      </c>
      <c r="D6658">
        <f>$Q$37*'Profilo eolico'!B6660</f>
        <v>371.6662427804406</v>
      </c>
      <c r="E6658">
        <f>$P$39*'Profilo fotovoltaico'!B6660+'Approvvigionamento energia'!$Q$39*'Profilo eolico'!B6660</f>
        <v>1126.3687367087734</v>
      </c>
      <c r="F6658">
        <f>$P$41*'Profilo fotovoltaico'!B6660+'Approvvigionamento energia'!$Q$41*'Profilo eolico'!B6660</f>
        <v>1881.0712306371065</v>
      </c>
      <c r="G6658">
        <f>$P$43*'Profilo fotovoltaico'!B6660+'Approvvigionamento energia'!$Q$43*'Profilo eolico'!B6660</f>
        <v>2635.7737245654394</v>
      </c>
      <c r="H6658">
        <f t="shared" ref="H6658:H6721" si="208">$P$45</f>
        <v>1138.4335154826958</v>
      </c>
      <c r="I6658">
        <f>IF(LCOH!$C$28=Menu!$A$1,'Approvvigionamento energia'!C6658,0)+IF(LCOH!$C$28=Menu!$A$2,'Approvvigionamento energia'!D6658,0)+IF(LCOH!$C$28=Menu!$A$3,'Approvvigionamento energia'!E6658,0)+IF(LCOH!$C$28=Menu!$A$4,'Approvvigionamento energia'!F6658,0)+IF(LCOH!$C$28=Menu!$A$5,'Approvvigionamento energia'!G6658,0)+IF(LCOH!$C$28=Menu!$A$6,'Approvvigionamento energia'!H6658,0)</f>
        <v>1881.0712306371065</v>
      </c>
      <c r="J6658">
        <f>'Approvvigionamento energia'!A6658+'Approvvigionamento energia'!B6658+'Approvvigionamento energia'!I6658</f>
        <v>2405.7712306371068</v>
      </c>
      <c r="K6658">
        <f>IF(MIN(LCOH!$C$18,J6658)&gt;=$P$48*LCOH!$C$18, MIN(LCOH!$C$18,J6658),0)</f>
        <v>1500</v>
      </c>
      <c r="L6658">
        <f t="shared" si="207"/>
        <v>905.77123063710678</v>
      </c>
      <c r="M6658">
        <f>K6658/LCOH!$C$18</f>
        <v>1</v>
      </c>
      <c r="N6658">
        <f>K6658/LCOH!$C$34</f>
        <v>28.901734104046245</v>
      </c>
    </row>
    <row r="6659" spans="1:14" x14ac:dyDescent="0.35">
      <c r="A6659">
        <f>'Profilo fotovoltaico'!B6661*LCOH!$C$20</f>
        <v>559</v>
      </c>
      <c r="B6659">
        <f>'Profilo eolico'!B6661*LCOH!$C$21</f>
        <v>65.5</v>
      </c>
      <c r="C6659">
        <f>$P$35*'Profilo fotovoltaico'!B6661</f>
        <v>4111.2282128807346</v>
      </c>
      <c r="D6659">
        <f>$Q$37*'Profilo eolico'!B6661</f>
        <v>382.16858559056294</v>
      </c>
      <c r="E6659">
        <f>$P$39*'Profilo fotovoltaico'!B6661+'Approvvigionamento energia'!$Q$39*'Profilo eolico'!B6661</f>
        <v>1314.4334924131058</v>
      </c>
      <c r="F6659">
        <f>$P$41*'Profilo fotovoltaico'!B6661+'Approvvigionamento energia'!$Q$41*'Profilo eolico'!B6661</f>
        <v>2246.6983992356486</v>
      </c>
      <c r="G6659">
        <f>$P$43*'Profilo fotovoltaico'!B6661+'Approvvigionamento energia'!$Q$43*'Profilo eolico'!B6661</f>
        <v>3178.9633060581918</v>
      </c>
      <c r="H6659">
        <f t="shared" si="208"/>
        <v>1138.4335154826958</v>
      </c>
      <c r="I6659">
        <f>IF(LCOH!$C$28=Menu!$A$1,'Approvvigionamento energia'!C6659,0)+IF(LCOH!$C$28=Menu!$A$2,'Approvvigionamento energia'!D6659,0)+IF(LCOH!$C$28=Menu!$A$3,'Approvvigionamento energia'!E6659,0)+IF(LCOH!$C$28=Menu!$A$4,'Approvvigionamento energia'!F6659,0)+IF(LCOH!$C$28=Menu!$A$5,'Approvvigionamento energia'!G6659,0)+IF(LCOH!$C$28=Menu!$A$6,'Approvvigionamento energia'!H6659,0)</f>
        <v>2246.6983992356486</v>
      </c>
      <c r="J6659">
        <f>'Approvvigionamento energia'!A6659+'Approvvigionamento energia'!B6659+'Approvvigionamento energia'!I6659</f>
        <v>2871.1983992356486</v>
      </c>
      <c r="K6659">
        <f>IF(MIN(LCOH!$C$18,J6659)&gt;=$P$48*LCOH!$C$18, MIN(LCOH!$C$18,J6659),0)</f>
        <v>1500</v>
      </c>
      <c r="L6659">
        <f t="shared" ref="L6659:L6722" si="209">J6659-K6659</f>
        <v>1371.1983992356486</v>
      </c>
      <c r="M6659">
        <f>K6659/LCOH!$C$18</f>
        <v>1</v>
      </c>
      <c r="N6659">
        <f>K6659/LCOH!$C$34</f>
        <v>28.901734104046245</v>
      </c>
    </row>
    <row r="6660" spans="1:14" x14ac:dyDescent="0.35">
      <c r="A6660">
        <f>'Profilo fotovoltaico'!B6662*LCOH!$C$20</f>
        <v>608</v>
      </c>
      <c r="B6660">
        <f>'Profilo eolico'!B6662*LCOH!$C$21</f>
        <v>75.899999999999991</v>
      </c>
      <c r="C6660">
        <f>$P$35*'Profilo fotovoltaico'!B6662</f>
        <v>4471.6042100742152</v>
      </c>
      <c r="D6660">
        <f>$Q$37*'Profilo eolico'!B6662</f>
        <v>442.84878849349195</v>
      </c>
      <c r="E6660">
        <f>$P$39*'Profilo fotovoltaico'!B6662+'Approvvigionamento energia'!$Q$39*'Profilo eolico'!B6662</f>
        <v>1450.0376438886728</v>
      </c>
      <c r="F6660">
        <f>$P$41*'Profilo fotovoltaico'!B6662+'Approvvigionamento energia'!$Q$41*'Profilo eolico'!B6662</f>
        <v>2457.2264992838536</v>
      </c>
      <c r="G6660">
        <f>$P$43*'Profilo fotovoltaico'!B6662+'Approvvigionamento energia'!$Q$43*'Profilo eolico'!B6662</f>
        <v>3464.4153546790344</v>
      </c>
      <c r="H6660">
        <f t="shared" si="208"/>
        <v>1138.4335154826958</v>
      </c>
      <c r="I6660">
        <f>IF(LCOH!$C$28=Menu!$A$1,'Approvvigionamento energia'!C6660,0)+IF(LCOH!$C$28=Menu!$A$2,'Approvvigionamento energia'!D6660,0)+IF(LCOH!$C$28=Menu!$A$3,'Approvvigionamento energia'!E6660,0)+IF(LCOH!$C$28=Menu!$A$4,'Approvvigionamento energia'!F6660,0)+IF(LCOH!$C$28=Menu!$A$5,'Approvvigionamento energia'!G6660,0)+IF(LCOH!$C$28=Menu!$A$6,'Approvvigionamento energia'!H6660,0)</f>
        <v>2457.2264992838536</v>
      </c>
      <c r="J6660">
        <f>'Approvvigionamento energia'!A6660+'Approvvigionamento energia'!B6660+'Approvvigionamento energia'!I6660</f>
        <v>3141.1264992838537</v>
      </c>
      <c r="K6660">
        <f>IF(MIN(LCOH!$C$18,J6660)&gt;=$P$48*LCOH!$C$18, MIN(LCOH!$C$18,J6660),0)</f>
        <v>1500</v>
      </c>
      <c r="L6660">
        <f t="shared" si="209"/>
        <v>1641.1264992838537</v>
      </c>
      <c r="M6660">
        <f>K6660/LCOH!$C$18</f>
        <v>1</v>
      </c>
      <c r="N6660">
        <f>K6660/LCOH!$C$34</f>
        <v>28.901734104046245</v>
      </c>
    </row>
    <row r="6661" spans="1:14" x14ac:dyDescent="0.35">
      <c r="A6661">
        <f>'Profilo fotovoltaico'!B6663*LCOH!$C$20</f>
        <v>610</v>
      </c>
      <c r="B6661">
        <f>'Profilo eolico'!B6663*LCOH!$C$21</f>
        <v>94</v>
      </c>
      <c r="C6661">
        <f>$P$35*'Profilo fotovoltaico'!B6663</f>
        <v>4486.3134344494592</v>
      </c>
      <c r="D6661">
        <f>$Q$37*'Profilo eolico'!B6663</f>
        <v>548.4556800841666</v>
      </c>
      <c r="E6661">
        <f>$P$39*'Profilo fotovoltaico'!B6663+'Approvvigionamento energia'!$Q$39*'Profilo eolico'!B6663</f>
        <v>1532.9201186754897</v>
      </c>
      <c r="F6661">
        <f>$P$41*'Profilo fotovoltaico'!B6663+'Approvvigionamento energia'!$Q$41*'Profilo eolico'!B6663</f>
        <v>2517.3845572668129</v>
      </c>
      <c r="G6661">
        <f>$P$43*'Profilo fotovoltaico'!B6663+'Approvvigionamento energia'!$Q$43*'Profilo eolico'!B6663</f>
        <v>3501.8489958581367</v>
      </c>
      <c r="H6661">
        <f t="shared" si="208"/>
        <v>1138.4335154826958</v>
      </c>
      <c r="I6661">
        <f>IF(LCOH!$C$28=Menu!$A$1,'Approvvigionamento energia'!C6661,0)+IF(LCOH!$C$28=Menu!$A$2,'Approvvigionamento energia'!D6661,0)+IF(LCOH!$C$28=Menu!$A$3,'Approvvigionamento energia'!E6661,0)+IF(LCOH!$C$28=Menu!$A$4,'Approvvigionamento energia'!F6661,0)+IF(LCOH!$C$28=Menu!$A$5,'Approvvigionamento energia'!G6661,0)+IF(LCOH!$C$28=Menu!$A$6,'Approvvigionamento energia'!H6661,0)</f>
        <v>2517.3845572668129</v>
      </c>
      <c r="J6661">
        <f>'Approvvigionamento energia'!A6661+'Approvvigionamento energia'!B6661+'Approvvigionamento energia'!I6661</f>
        <v>3221.3845572668129</v>
      </c>
      <c r="K6661">
        <f>IF(MIN(LCOH!$C$18,J6661)&gt;=$P$48*LCOH!$C$18, MIN(LCOH!$C$18,J6661),0)</f>
        <v>1500</v>
      </c>
      <c r="L6661">
        <f t="shared" si="209"/>
        <v>1721.3845572668129</v>
      </c>
      <c r="M6661">
        <f>K6661/LCOH!$C$18</f>
        <v>1</v>
      </c>
      <c r="N6661">
        <f>K6661/LCOH!$C$34</f>
        <v>28.901734104046245</v>
      </c>
    </row>
    <row r="6662" spans="1:14" x14ac:dyDescent="0.35">
      <c r="A6662">
        <f>'Profilo fotovoltaico'!B6664*LCOH!$C$20</f>
        <v>566</v>
      </c>
      <c r="B6662">
        <f>'Profilo eolico'!B6664*LCOH!$C$21</f>
        <v>117.8</v>
      </c>
      <c r="C6662">
        <f>$P$35*'Profilo fotovoltaico'!B6664</f>
        <v>4162.7104981940884</v>
      </c>
      <c r="D6662">
        <f>$Q$37*'Profilo eolico'!B6664</f>
        <v>687.319990573562</v>
      </c>
      <c r="E6662">
        <f>$P$39*'Profilo fotovoltaico'!B6664+'Approvvigionamento energia'!$Q$39*'Profilo eolico'!B6664</f>
        <v>1556.1676174786935</v>
      </c>
      <c r="F6662">
        <f>$P$41*'Profilo fotovoltaico'!B6664+'Approvvigionamento energia'!$Q$41*'Profilo eolico'!B6664</f>
        <v>2425.0152443838251</v>
      </c>
      <c r="G6662">
        <f>$P$43*'Profilo fotovoltaico'!B6664+'Approvvigionamento energia'!$Q$43*'Profilo eolico'!B6664</f>
        <v>3293.8628712889567</v>
      </c>
      <c r="H6662">
        <f t="shared" si="208"/>
        <v>1138.4335154826958</v>
      </c>
      <c r="I6662">
        <f>IF(LCOH!$C$28=Menu!$A$1,'Approvvigionamento energia'!C6662,0)+IF(LCOH!$C$28=Menu!$A$2,'Approvvigionamento energia'!D6662,0)+IF(LCOH!$C$28=Menu!$A$3,'Approvvigionamento energia'!E6662,0)+IF(LCOH!$C$28=Menu!$A$4,'Approvvigionamento energia'!F6662,0)+IF(LCOH!$C$28=Menu!$A$5,'Approvvigionamento energia'!G6662,0)+IF(LCOH!$C$28=Menu!$A$6,'Approvvigionamento energia'!H6662,0)</f>
        <v>2425.0152443838251</v>
      </c>
      <c r="J6662">
        <f>'Approvvigionamento energia'!A6662+'Approvvigionamento energia'!B6662+'Approvvigionamento energia'!I6662</f>
        <v>3108.8152443838253</v>
      </c>
      <c r="K6662">
        <f>IF(MIN(LCOH!$C$18,J6662)&gt;=$P$48*LCOH!$C$18, MIN(LCOH!$C$18,J6662),0)</f>
        <v>1500</v>
      </c>
      <c r="L6662">
        <f t="shared" si="209"/>
        <v>1608.8152443838253</v>
      </c>
      <c r="M6662">
        <f>K6662/LCOH!$C$18</f>
        <v>1</v>
      </c>
      <c r="N6662">
        <f>K6662/LCOH!$C$34</f>
        <v>28.901734104046245</v>
      </c>
    </row>
    <row r="6663" spans="1:14" x14ac:dyDescent="0.35">
      <c r="A6663">
        <f>'Profilo fotovoltaico'!B6665*LCOH!$C$20</f>
        <v>481</v>
      </c>
      <c r="B6663">
        <f>'Profilo eolico'!B6665*LCOH!$C$21</f>
        <v>140.80000000000001</v>
      </c>
      <c r="C6663">
        <f>$P$35*'Profilo fotovoltaico'!B6665</f>
        <v>3537.5684622462131</v>
      </c>
      <c r="D6663">
        <f>$Q$37*'Profilo eolico'!B6665</f>
        <v>821.51659314734752</v>
      </c>
      <c r="E6663">
        <f>$P$39*'Profilo fotovoltaico'!B6665+'Approvvigionamento energia'!$Q$39*'Profilo eolico'!B6665</f>
        <v>1500.5295604220639</v>
      </c>
      <c r="F6663">
        <f>$P$41*'Profilo fotovoltaico'!B6665+'Approvvigionamento energia'!$Q$41*'Profilo eolico'!B6665</f>
        <v>2179.5425276967803</v>
      </c>
      <c r="G6663">
        <f>$P$43*'Profilo fotovoltaico'!B6665+'Approvvigionamento energia'!$Q$43*'Profilo eolico'!B6665</f>
        <v>2858.555494971497</v>
      </c>
      <c r="H6663">
        <f t="shared" si="208"/>
        <v>1138.4335154826958</v>
      </c>
      <c r="I6663">
        <f>IF(LCOH!$C$28=Menu!$A$1,'Approvvigionamento energia'!C6663,0)+IF(LCOH!$C$28=Menu!$A$2,'Approvvigionamento energia'!D6663,0)+IF(LCOH!$C$28=Menu!$A$3,'Approvvigionamento energia'!E6663,0)+IF(LCOH!$C$28=Menu!$A$4,'Approvvigionamento energia'!F6663,0)+IF(LCOH!$C$28=Menu!$A$5,'Approvvigionamento energia'!G6663,0)+IF(LCOH!$C$28=Menu!$A$6,'Approvvigionamento energia'!H6663,0)</f>
        <v>2179.5425276967803</v>
      </c>
      <c r="J6663">
        <f>'Approvvigionamento energia'!A6663+'Approvvigionamento energia'!B6663+'Approvvigionamento energia'!I6663</f>
        <v>2801.3425276967801</v>
      </c>
      <c r="K6663">
        <f>IF(MIN(LCOH!$C$18,J6663)&gt;=$P$48*LCOH!$C$18, MIN(LCOH!$C$18,J6663),0)</f>
        <v>1500</v>
      </c>
      <c r="L6663">
        <f t="shared" si="209"/>
        <v>1301.3425276967801</v>
      </c>
      <c r="M6663">
        <f>K6663/LCOH!$C$18</f>
        <v>1</v>
      </c>
      <c r="N6663">
        <f>K6663/LCOH!$C$34</f>
        <v>28.901734104046245</v>
      </c>
    </row>
    <row r="6664" spans="1:14" x14ac:dyDescent="0.35">
      <c r="A6664">
        <f>'Profilo fotovoltaico'!B6666*LCOH!$C$20</f>
        <v>361</v>
      </c>
      <c r="B6664">
        <f>'Profilo eolico'!B6666*LCOH!$C$21</f>
        <v>150.5</v>
      </c>
      <c r="C6664">
        <f>$P$35*'Profilo fotovoltaico'!B6666</f>
        <v>2655.0149997315652</v>
      </c>
      <c r="D6664">
        <f>$Q$37*'Profilo eolico'!B6666</f>
        <v>878.11255162411783</v>
      </c>
      <c r="E6664">
        <f>$P$39*'Profilo fotovoltaico'!B6666+'Approvvigionamento energia'!$Q$39*'Profilo eolico'!B6666</f>
        <v>1322.3381636509796</v>
      </c>
      <c r="F6664">
        <f>$P$41*'Profilo fotovoltaico'!B6666+'Approvvigionamento energia'!$Q$41*'Profilo eolico'!B6666</f>
        <v>1766.5637756778415</v>
      </c>
      <c r="G6664">
        <f>$P$43*'Profilo fotovoltaico'!B6666+'Approvvigionamento energia'!$Q$43*'Profilo eolico'!B6666</f>
        <v>2210.7893877047036</v>
      </c>
      <c r="H6664">
        <f t="shared" si="208"/>
        <v>1138.4335154826958</v>
      </c>
      <c r="I6664">
        <f>IF(LCOH!$C$28=Menu!$A$1,'Approvvigionamento energia'!C6664,0)+IF(LCOH!$C$28=Menu!$A$2,'Approvvigionamento energia'!D6664,0)+IF(LCOH!$C$28=Menu!$A$3,'Approvvigionamento energia'!E6664,0)+IF(LCOH!$C$28=Menu!$A$4,'Approvvigionamento energia'!F6664,0)+IF(LCOH!$C$28=Menu!$A$5,'Approvvigionamento energia'!G6664,0)+IF(LCOH!$C$28=Menu!$A$6,'Approvvigionamento energia'!H6664,0)</f>
        <v>1766.5637756778415</v>
      </c>
      <c r="J6664">
        <f>'Approvvigionamento energia'!A6664+'Approvvigionamento energia'!B6664+'Approvvigionamento energia'!I6664</f>
        <v>2278.0637756778415</v>
      </c>
      <c r="K6664">
        <f>IF(MIN(LCOH!$C$18,J6664)&gt;=$P$48*LCOH!$C$18, MIN(LCOH!$C$18,J6664),0)</f>
        <v>1500</v>
      </c>
      <c r="L6664">
        <f t="shared" si="209"/>
        <v>778.06377567784148</v>
      </c>
      <c r="M6664">
        <f>K6664/LCOH!$C$18</f>
        <v>1</v>
      </c>
      <c r="N6664">
        <f>K6664/LCOH!$C$34</f>
        <v>28.901734104046245</v>
      </c>
    </row>
    <row r="6665" spans="1:14" x14ac:dyDescent="0.35">
      <c r="A6665">
        <f>'Profilo fotovoltaico'!B6667*LCOH!$C$20</f>
        <v>214</v>
      </c>
      <c r="B6665">
        <f>'Profilo eolico'!B6667*LCOH!$C$21</f>
        <v>134.30000000000001</v>
      </c>
      <c r="C6665">
        <f>$P$35*'Profilo fotovoltaico'!B6667</f>
        <v>1573.8870081511218</v>
      </c>
      <c r="D6665">
        <f>$Q$37*'Profilo eolico'!B6667</f>
        <v>783.5914663330168</v>
      </c>
      <c r="E6665">
        <f>$P$39*'Profilo fotovoltaico'!B6667+'Approvvigionamento energia'!$Q$39*'Profilo eolico'!B6667</f>
        <v>981.16535178754305</v>
      </c>
      <c r="F6665">
        <f>$P$41*'Profilo fotovoltaico'!B6667+'Approvvigionamento energia'!$Q$41*'Profilo eolico'!B6667</f>
        <v>1178.7392372420693</v>
      </c>
      <c r="G6665">
        <f>$P$43*'Profilo fotovoltaico'!B6667+'Approvvigionamento energia'!$Q$43*'Profilo eolico'!B6667</f>
        <v>1376.3131226965957</v>
      </c>
      <c r="H6665">
        <f t="shared" si="208"/>
        <v>1138.4335154826958</v>
      </c>
      <c r="I6665">
        <f>IF(LCOH!$C$28=Menu!$A$1,'Approvvigionamento energia'!C6665,0)+IF(LCOH!$C$28=Menu!$A$2,'Approvvigionamento energia'!D6665,0)+IF(LCOH!$C$28=Menu!$A$3,'Approvvigionamento energia'!E6665,0)+IF(LCOH!$C$28=Menu!$A$4,'Approvvigionamento energia'!F6665,0)+IF(LCOH!$C$28=Menu!$A$5,'Approvvigionamento energia'!G6665,0)+IF(LCOH!$C$28=Menu!$A$6,'Approvvigionamento energia'!H6665,0)</f>
        <v>1178.7392372420693</v>
      </c>
      <c r="J6665">
        <f>'Approvvigionamento energia'!A6665+'Approvvigionamento energia'!B6665+'Approvvigionamento energia'!I6665</f>
        <v>1527.0392372420692</v>
      </c>
      <c r="K6665">
        <f>IF(MIN(LCOH!$C$18,J6665)&gt;=$P$48*LCOH!$C$18, MIN(LCOH!$C$18,J6665),0)</f>
        <v>1500</v>
      </c>
      <c r="L6665">
        <f t="shared" si="209"/>
        <v>27.039237242069248</v>
      </c>
      <c r="M6665">
        <f>K6665/LCOH!$C$18</f>
        <v>1</v>
      </c>
      <c r="N6665">
        <f>K6665/LCOH!$C$34</f>
        <v>28.901734104046245</v>
      </c>
    </row>
    <row r="6666" spans="1:14" x14ac:dyDescent="0.35">
      <c r="A6666">
        <f>'Profilo fotovoltaico'!B6668*LCOH!$C$20</f>
        <v>58</v>
      </c>
      <c r="B6666">
        <f>'Profilo eolico'!B6668*LCOH!$C$21</f>
        <v>118.3</v>
      </c>
      <c r="C6666">
        <f>$P$35*'Profilo fotovoltaico'!B6668</f>
        <v>426.56750688207978</v>
      </c>
      <c r="D6666">
        <f>$Q$37*'Profilo eolico'!B6668</f>
        <v>690.2373080208182</v>
      </c>
      <c r="E6666">
        <f>$P$39*'Profilo fotovoltaico'!B6668+'Approvvigionamento energia'!$Q$39*'Profilo eolico'!B6668</f>
        <v>624.3198577361336</v>
      </c>
      <c r="F6666">
        <f>$P$41*'Profilo fotovoltaico'!B6668+'Approvvigionamento energia'!$Q$41*'Profilo eolico'!B6668</f>
        <v>558.40240745144899</v>
      </c>
      <c r="G6666">
        <f>$P$43*'Profilo fotovoltaico'!B6668+'Approvvigionamento energia'!$Q$43*'Profilo eolico'!B6668</f>
        <v>492.48495716676439</v>
      </c>
      <c r="H6666">
        <f t="shared" si="208"/>
        <v>1138.4335154826958</v>
      </c>
      <c r="I6666">
        <f>IF(LCOH!$C$28=Menu!$A$1,'Approvvigionamento energia'!C6666,0)+IF(LCOH!$C$28=Menu!$A$2,'Approvvigionamento energia'!D6666,0)+IF(LCOH!$C$28=Menu!$A$3,'Approvvigionamento energia'!E6666,0)+IF(LCOH!$C$28=Menu!$A$4,'Approvvigionamento energia'!F6666,0)+IF(LCOH!$C$28=Menu!$A$5,'Approvvigionamento energia'!G6666,0)+IF(LCOH!$C$28=Menu!$A$6,'Approvvigionamento energia'!H6666,0)</f>
        <v>558.40240745144899</v>
      </c>
      <c r="J6666">
        <f>'Approvvigionamento energia'!A6666+'Approvvigionamento energia'!B6666+'Approvvigionamento energia'!I6666</f>
        <v>734.70240745144906</v>
      </c>
      <c r="K6666">
        <f>IF(MIN(LCOH!$C$18,J6666)&gt;=$P$48*LCOH!$C$18, MIN(LCOH!$C$18,J6666),0)</f>
        <v>734.70240745144906</v>
      </c>
      <c r="L6666">
        <f t="shared" si="209"/>
        <v>0</v>
      </c>
      <c r="M6666">
        <f>K6666/LCOH!$C$18</f>
        <v>0.4898016049676327</v>
      </c>
      <c r="N6666">
        <f>K6666/LCOH!$C$34</f>
        <v>14.156115750509617</v>
      </c>
    </row>
    <row r="6667" spans="1:14" x14ac:dyDescent="0.35">
      <c r="A6667">
        <f>'Profilo fotovoltaico'!B6669*LCOH!$C$20</f>
        <v>0</v>
      </c>
      <c r="B6667">
        <f>'Profilo eolico'!B6669*LCOH!$C$21</f>
        <v>118.7</v>
      </c>
      <c r="C6667">
        <f>$P$35*'Profilo fotovoltaico'!B6669</f>
        <v>0</v>
      </c>
      <c r="D6667">
        <f>$Q$37*'Profilo eolico'!B6669</f>
        <v>692.57116197862319</v>
      </c>
      <c r="E6667">
        <f>$P$39*'Profilo fotovoltaico'!B6669+'Approvvigionamento energia'!$Q$39*'Profilo eolico'!B6669</f>
        <v>519.42837148396734</v>
      </c>
      <c r="F6667">
        <f>$P$41*'Profilo fotovoltaico'!B6669+'Approvvigionamento energia'!$Q$41*'Profilo eolico'!B6669</f>
        <v>346.2855809893116</v>
      </c>
      <c r="G6667">
        <f>$P$43*'Profilo fotovoltaico'!B6669+'Approvvigionamento energia'!$Q$43*'Profilo eolico'!B6669</f>
        <v>173.1427904946558</v>
      </c>
      <c r="H6667">
        <f t="shared" si="208"/>
        <v>1138.4335154826958</v>
      </c>
      <c r="I6667">
        <f>IF(LCOH!$C$28=Menu!$A$1,'Approvvigionamento energia'!C6667,0)+IF(LCOH!$C$28=Menu!$A$2,'Approvvigionamento energia'!D6667,0)+IF(LCOH!$C$28=Menu!$A$3,'Approvvigionamento energia'!E6667,0)+IF(LCOH!$C$28=Menu!$A$4,'Approvvigionamento energia'!F6667,0)+IF(LCOH!$C$28=Menu!$A$5,'Approvvigionamento energia'!G6667,0)+IF(LCOH!$C$28=Menu!$A$6,'Approvvigionamento energia'!H6667,0)</f>
        <v>346.2855809893116</v>
      </c>
      <c r="J6667">
        <f>'Approvvigionamento energia'!A6667+'Approvvigionamento energia'!B6667+'Approvvigionamento energia'!I6667</f>
        <v>464.98558098931159</v>
      </c>
      <c r="K6667">
        <f>IF(MIN(LCOH!$C$18,J6667)&gt;=$P$48*LCOH!$C$18, MIN(LCOH!$C$18,J6667),0)</f>
        <v>464.98558098931159</v>
      </c>
      <c r="L6667">
        <f t="shared" si="209"/>
        <v>0</v>
      </c>
      <c r="M6667">
        <f>K6667/LCOH!$C$18</f>
        <v>0.30999038732620771</v>
      </c>
      <c r="N6667">
        <f>K6667/LCOH!$C$34</f>
        <v>8.9592597493123627</v>
      </c>
    </row>
    <row r="6668" spans="1:14" x14ac:dyDescent="0.35">
      <c r="A6668">
        <f>'Profilo fotovoltaico'!B6670*LCOH!$C$20</f>
        <v>0</v>
      </c>
      <c r="B6668">
        <f>'Profilo eolico'!B6670*LCOH!$C$21</f>
        <v>111.9</v>
      </c>
      <c r="C6668">
        <f>$P$35*'Profilo fotovoltaico'!B6670</f>
        <v>0</v>
      </c>
      <c r="D6668">
        <f>$Q$37*'Profilo eolico'!B6670</f>
        <v>652.89564469593881</v>
      </c>
      <c r="E6668">
        <f>$P$39*'Profilo fotovoltaico'!B6670+'Approvvigionamento energia'!$Q$39*'Profilo eolico'!B6670</f>
        <v>489.67173352195408</v>
      </c>
      <c r="F6668">
        <f>$P$41*'Profilo fotovoltaico'!B6670+'Approvvigionamento energia'!$Q$41*'Profilo eolico'!B6670</f>
        <v>326.44782234796941</v>
      </c>
      <c r="G6668">
        <f>$P$43*'Profilo fotovoltaico'!B6670+'Approvvigionamento energia'!$Q$43*'Profilo eolico'!B6670</f>
        <v>163.2239111739847</v>
      </c>
      <c r="H6668">
        <f t="shared" si="208"/>
        <v>1138.4335154826958</v>
      </c>
      <c r="I6668">
        <f>IF(LCOH!$C$28=Menu!$A$1,'Approvvigionamento energia'!C6668,0)+IF(LCOH!$C$28=Menu!$A$2,'Approvvigionamento energia'!D6668,0)+IF(LCOH!$C$28=Menu!$A$3,'Approvvigionamento energia'!E6668,0)+IF(LCOH!$C$28=Menu!$A$4,'Approvvigionamento energia'!F6668,0)+IF(LCOH!$C$28=Menu!$A$5,'Approvvigionamento energia'!G6668,0)+IF(LCOH!$C$28=Menu!$A$6,'Approvvigionamento energia'!H6668,0)</f>
        <v>326.44782234796941</v>
      </c>
      <c r="J6668">
        <f>'Approvvigionamento energia'!A6668+'Approvvigionamento energia'!B6668+'Approvvigionamento energia'!I6668</f>
        <v>438.34782234796944</v>
      </c>
      <c r="K6668">
        <f>IF(MIN(LCOH!$C$18,J6668)&gt;=$P$48*LCOH!$C$18, MIN(LCOH!$C$18,J6668),0)</f>
        <v>438.34782234796944</v>
      </c>
      <c r="L6668">
        <f t="shared" si="209"/>
        <v>0</v>
      </c>
      <c r="M6668">
        <f>K6668/LCOH!$C$18</f>
        <v>0.29223188156531293</v>
      </c>
      <c r="N6668">
        <f>K6668/LCOH!$C$34</f>
        <v>8.4460081377258085</v>
      </c>
    </row>
    <row r="6669" spans="1:14" x14ac:dyDescent="0.35">
      <c r="A6669">
        <f>'Profilo fotovoltaico'!B6671*LCOH!$C$20</f>
        <v>0</v>
      </c>
      <c r="B6669">
        <f>'Profilo eolico'!B6671*LCOH!$C$21</f>
        <v>111.19999999999999</v>
      </c>
      <c r="C6669">
        <f>$P$35*'Profilo fotovoltaico'!B6671</f>
        <v>0</v>
      </c>
      <c r="D6669">
        <f>$Q$37*'Profilo eolico'!B6671</f>
        <v>648.81140026978005</v>
      </c>
      <c r="E6669">
        <f>$P$39*'Profilo fotovoltaico'!B6671+'Approvvigionamento energia'!$Q$39*'Profilo eolico'!B6671</f>
        <v>486.60855020233504</v>
      </c>
      <c r="F6669">
        <f>$P$41*'Profilo fotovoltaico'!B6671+'Approvvigionamento energia'!$Q$41*'Profilo eolico'!B6671</f>
        <v>324.40570013489003</v>
      </c>
      <c r="G6669">
        <f>$P$43*'Profilo fotovoltaico'!B6671+'Approvvigionamento energia'!$Q$43*'Profilo eolico'!B6671</f>
        <v>162.20285006744501</v>
      </c>
      <c r="H6669">
        <f t="shared" si="208"/>
        <v>1138.4335154826958</v>
      </c>
      <c r="I6669">
        <f>IF(LCOH!$C$28=Menu!$A$1,'Approvvigionamento energia'!C6669,0)+IF(LCOH!$C$28=Menu!$A$2,'Approvvigionamento energia'!D6669,0)+IF(LCOH!$C$28=Menu!$A$3,'Approvvigionamento energia'!E6669,0)+IF(LCOH!$C$28=Menu!$A$4,'Approvvigionamento energia'!F6669,0)+IF(LCOH!$C$28=Menu!$A$5,'Approvvigionamento energia'!G6669,0)+IF(LCOH!$C$28=Menu!$A$6,'Approvvigionamento energia'!H6669,0)</f>
        <v>324.40570013489003</v>
      </c>
      <c r="J6669">
        <f>'Approvvigionamento energia'!A6669+'Approvvigionamento energia'!B6669+'Approvvigionamento energia'!I6669</f>
        <v>435.60570013489001</v>
      </c>
      <c r="K6669">
        <f>IF(MIN(LCOH!$C$18,J6669)&gt;=$P$48*LCOH!$C$18, MIN(LCOH!$C$18,J6669),0)</f>
        <v>435.60570013489001</v>
      </c>
      <c r="L6669">
        <f t="shared" si="209"/>
        <v>0</v>
      </c>
      <c r="M6669">
        <f>K6669/LCOH!$C$18</f>
        <v>0.29040380008992667</v>
      </c>
      <c r="N6669">
        <f>K6669/LCOH!$C$34</f>
        <v>8.3931734130036606</v>
      </c>
    </row>
    <row r="6670" spans="1:14" x14ac:dyDescent="0.35">
      <c r="A6670">
        <f>'Profilo fotovoltaico'!B6672*LCOH!$C$20</f>
        <v>0</v>
      </c>
      <c r="B6670">
        <f>'Profilo eolico'!B6672*LCOH!$C$21</f>
        <v>115.9</v>
      </c>
      <c r="C6670">
        <f>$P$35*'Profilo fotovoltaico'!B6672</f>
        <v>0</v>
      </c>
      <c r="D6670">
        <f>$Q$37*'Profilo eolico'!B6672</f>
        <v>676.23418427398849</v>
      </c>
      <c r="E6670">
        <f>$P$39*'Profilo fotovoltaico'!B6672+'Approvvigionamento energia'!$Q$39*'Profilo eolico'!B6672</f>
        <v>507.17563820549128</v>
      </c>
      <c r="F6670">
        <f>$P$41*'Profilo fotovoltaico'!B6672+'Approvvigionamento energia'!$Q$41*'Profilo eolico'!B6672</f>
        <v>338.11709213699424</v>
      </c>
      <c r="G6670">
        <f>$P$43*'Profilo fotovoltaico'!B6672+'Approvvigionamento energia'!$Q$43*'Profilo eolico'!B6672</f>
        <v>169.05854606849712</v>
      </c>
      <c r="H6670">
        <f t="shared" si="208"/>
        <v>1138.4335154826958</v>
      </c>
      <c r="I6670">
        <f>IF(LCOH!$C$28=Menu!$A$1,'Approvvigionamento energia'!C6670,0)+IF(LCOH!$C$28=Menu!$A$2,'Approvvigionamento energia'!D6670,0)+IF(LCOH!$C$28=Menu!$A$3,'Approvvigionamento energia'!E6670,0)+IF(LCOH!$C$28=Menu!$A$4,'Approvvigionamento energia'!F6670,0)+IF(LCOH!$C$28=Menu!$A$5,'Approvvigionamento energia'!G6670,0)+IF(LCOH!$C$28=Menu!$A$6,'Approvvigionamento energia'!H6670,0)</f>
        <v>338.11709213699424</v>
      </c>
      <c r="J6670">
        <f>'Approvvigionamento energia'!A6670+'Approvvigionamento energia'!B6670+'Approvvigionamento energia'!I6670</f>
        <v>454.01709213699428</v>
      </c>
      <c r="K6670">
        <f>IF(MIN(LCOH!$C$18,J6670)&gt;=$P$48*LCOH!$C$18, MIN(LCOH!$C$18,J6670),0)</f>
        <v>454.01709213699428</v>
      </c>
      <c r="L6670">
        <f t="shared" si="209"/>
        <v>0</v>
      </c>
      <c r="M6670">
        <f>K6670/LCOH!$C$18</f>
        <v>0.30267806142466286</v>
      </c>
      <c r="N6670">
        <f>K6670/LCOH!$C$34</f>
        <v>8.7479208504237818</v>
      </c>
    </row>
    <row r="6671" spans="1:14" x14ac:dyDescent="0.35">
      <c r="A6671">
        <f>'Profilo fotovoltaico'!B6673*LCOH!$C$20</f>
        <v>0</v>
      </c>
      <c r="B6671">
        <f>'Profilo eolico'!B6673*LCOH!$C$21</f>
        <v>123.39999999999999</v>
      </c>
      <c r="C6671">
        <f>$P$35*'Profilo fotovoltaico'!B6673</f>
        <v>0</v>
      </c>
      <c r="D6671">
        <f>$Q$37*'Profilo eolico'!B6673</f>
        <v>719.99394598283152</v>
      </c>
      <c r="E6671">
        <f>$P$39*'Profilo fotovoltaico'!B6673+'Approvvigionamento energia'!$Q$39*'Profilo eolico'!B6673</f>
        <v>539.99545948712364</v>
      </c>
      <c r="F6671">
        <f>$P$41*'Profilo fotovoltaico'!B6673+'Approvvigionamento energia'!$Q$41*'Profilo eolico'!B6673</f>
        <v>359.99697299141576</v>
      </c>
      <c r="G6671">
        <f>$P$43*'Profilo fotovoltaico'!B6673+'Approvvigionamento energia'!$Q$43*'Profilo eolico'!B6673</f>
        <v>179.99848649570788</v>
      </c>
      <c r="H6671">
        <f t="shared" si="208"/>
        <v>1138.4335154826958</v>
      </c>
      <c r="I6671">
        <f>IF(LCOH!$C$28=Menu!$A$1,'Approvvigionamento energia'!C6671,0)+IF(LCOH!$C$28=Menu!$A$2,'Approvvigionamento energia'!D6671,0)+IF(LCOH!$C$28=Menu!$A$3,'Approvvigionamento energia'!E6671,0)+IF(LCOH!$C$28=Menu!$A$4,'Approvvigionamento energia'!F6671,0)+IF(LCOH!$C$28=Menu!$A$5,'Approvvigionamento energia'!G6671,0)+IF(LCOH!$C$28=Menu!$A$6,'Approvvigionamento energia'!H6671,0)</f>
        <v>359.99697299141576</v>
      </c>
      <c r="J6671">
        <f>'Approvvigionamento energia'!A6671+'Approvvigionamento energia'!B6671+'Approvvigionamento energia'!I6671</f>
        <v>483.39697299141574</v>
      </c>
      <c r="K6671">
        <f>IF(MIN(LCOH!$C$18,J6671)&gt;=$P$48*LCOH!$C$18, MIN(LCOH!$C$18,J6671),0)</f>
        <v>483.39697299141574</v>
      </c>
      <c r="L6671">
        <f t="shared" si="209"/>
        <v>0</v>
      </c>
      <c r="M6671">
        <f>K6671/LCOH!$C$18</f>
        <v>0.32226464866094384</v>
      </c>
      <c r="N6671">
        <f>K6671/LCOH!$C$34</f>
        <v>9.3140071867324803</v>
      </c>
    </row>
    <row r="6672" spans="1:14" x14ac:dyDescent="0.35">
      <c r="A6672">
        <f>'Profilo fotovoltaico'!B6674*LCOH!$C$20</f>
        <v>0</v>
      </c>
      <c r="B6672">
        <f>'Profilo eolico'!B6674*LCOH!$C$21</f>
        <v>136.80000000000001</v>
      </c>
      <c r="C6672">
        <f>$P$35*'Profilo fotovoltaico'!B6674</f>
        <v>0</v>
      </c>
      <c r="D6672">
        <f>$Q$37*'Profilo eolico'!B6674</f>
        <v>798.17805356929784</v>
      </c>
      <c r="E6672">
        <f>$P$39*'Profilo fotovoltaico'!B6674+'Approvvigionamento energia'!$Q$39*'Profilo eolico'!B6674</f>
        <v>598.63354017697338</v>
      </c>
      <c r="F6672">
        <f>$P$41*'Profilo fotovoltaico'!B6674+'Approvvigionamento energia'!$Q$41*'Profilo eolico'!B6674</f>
        <v>399.08902678464892</v>
      </c>
      <c r="G6672">
        <f>$P$43*'Profilo fotovoltaico'!B6674+'Approvvigionamento energia'!$Q$43*'Profilo eolico'!B6674</f>
        <v>199.54451339232446</v>
      </c>
      <c r="H6672">
        <f t="shared" si="208"/>
        <v>1138.4335154826958</v>
      </c>
      <c r="I6672">
        <f>IF(LCOH!$C$28=Menu!$A$1,'Approvvigionamento energia'!C6672,0)+IF(LCOH!$C$28=Menu!$A$2,'Approvvigionamento energia'!D6672,0)+IF(LCOH!$C$28=Menu!$A$3,'Approvvigionamento energia'!E6672,0)+IF(LCOH!$C$28=Menu!$A$4,'Approvvigionamento energia'!F6672,0)+IF(LCOH!$C$28=Menu!$A$5,'Approvvigionamento energia'!G6672,0)+IF(LCOH!$C$28=Menu!$A$6,'Approvvigionamento energia'!H6672,0)</f>
        <v>399.08902678464892</v>
      </c>
      <c r="J6672">
        <f>'Approvvigionamento energia'!A6672+'Approvvigionamento energia'!B6672+'Approvvigionamento energia'!I6672</f>
        <v>535.88902678464888</v>
      </c>
      <c r="K6672">
        <f>IF(MIN(LCOH!$C$18,J6672)&gt;=$P$48*LCOH!$C$18, MIN(LCOH!$C$18,J6672),0)</f>
        <v>535.88902678464888</v>
      </c>
      <c r="L6672">
        <f t="shared" si="209"/>
        <v>0</v>
      </c>
      <c r="M6672">
        <f>K6672/LCOH!$C$18</f>
        <v>0.35725935118976593</v>
      </c>
      <c r="N6672">
        <f>K6672/LCOH!$C$34</f>
        <v>10.325414774270692</v>
      </c>
    </row>
    <row r="6673" spans="1:14" x14ac:dyDescent="0.35">
      <c r="A6673">
        <f>'Profilo fotovoltaico'!B6675*LCOH!$C$20</f>
        <v>0</v>
      </c>
      <c r="B6673">
        <f>'Profilo eolico'!B6675*LCOH!$C$21</f>
        <v>157.70000000000002</v>
      </c>
      <c r="C6673">
        <f>$P$35*'Profilo fotovoltaico'!B6675</f>
        <v>0</v>
      </c>
      <c r="D6673">
        <f>$Q$37*'Profilo eolico'!B6675</f>
        <v>920.1219228646072</v>
      </c>
      <c r="E6673">
        <f>$P$39*'Profilo fotovoltaico'!B6675+'Approvvigionamento energia'!$Q$39*'Profilo eolico'!B6675</f>
        <v>690.09144214845537</v>
      </c>
      <c r="F6673">
        <f>$P$41*'Profilo fotovoltaico'!B6675+'Approvvigionamento energia'!$Q$41*'Profilo eolico'!B6675</f>
        <v>460.0609614323036</v>
      </c>
      <c r="G6673">
        <f>$P$43*'Profilo fotovoltaico'!B6675+'Approvvigionamento energia'!$Q$43*'Profilo eolico'!B6675</f>
        <v>230.0304807161518</v>
      </c>
      <c r="H6673">
        <f t="shared" si="208"/>
        <v>1138.4335154826958</v>
      </c>
      <c r="I6673">
        <f>IF(LCOH!$C$28=Menu!$A$1,'Approvvigionamento energia'!C6673,0)+IF(LCOH!$C$28=Menu!$A$2,'Approvvigionamento energia'!D6673,0)+IF(LCOH!$C$28=Menu!$A$3,'Approvvigionamento energia'!E6673,0)+IF(LCOH!$C$28=Menu!$A$4,'Approvvigionamento energia'!F6673,0)+IF(LCOH!$C$28=Menu!$A$5,'Approvvigionamento energia'!G6673,0)+IF(LCOH!$C$28=Menu!$A$6,'Approvvigionamento energia'!H6673,0)</f>
        <v>460.0609614323036</v>
      </c>
      <c r="J6673">
        <f>'Approvvigionamento energia'!A6673+'Approvvigionamento energia'!B6673+'Approvvigionamento energia'!I6673</f>
        <v>617.76096143230359</v>
      </c>
      <c r="K6673">
        <f>IF(MIN(LCOH!$C$18,J6673)&gt;=$P$48*LCOH!$C$18, MIN(LCOH!$C$18,J6673),0)</f>
        <v>617.76096143230359</v>
      </c>
      <c r="L6673">
        <f t="shared" si="209"/>
        <v>0</v>
      </c>
      <c r="M6673">
        <f>K6673/LCOH!$C$18</f>
        <v>0.41184064095486905</v>
      </c>
      <c r="N6673">
        <f>K6673/LCOH!$C$34</f>
        <v>11.902908698117603</v>
      </c>
    </row>
    <row r="6674" spans="1:14" x14ac:dyDescent="0.35">
      <c r="A6674">
        <f>'Profilo fotovoltaico'!B6676*LCOH!$C$20</f>
        <v>0</v>
      </c>
      <c r="B6674">
        <f>'Profilo eolico'!B6676*LCOH!$C$21</f>
        <v>190.70000000000002</v>
      </c>
      <c r="C6674">
        <f>$P$35*'Profilo fotovoltaico'!B6676</f>
        <v>0</v>
      </c>
      <c r="D6674">
        <f>$Q$37*'Profilo eolico'!B6676</f>
        <v>1112.6648743835169</v>
      </c>
      <c r="E6674">
        <f>$P$39*'Profilo fotovoltaico'!B6676+'Approvvigionamento energia'!$Q$39*'Profilo eolico'!B6676</f>
        <v>834.49865578763752</v>
      </c>
      <c r="F6674">
        <f>$P$41*'Profilo fotovoltaico'!B6676+'Approvvigionamento energia'!$Q$41*'Profilo eolico'!B6676</f>
        <v>556.33243719175846</v>
      </c>
      <c r="G6674">
        <f>$P$43*'Profilo fotovoltaico'!B6676+'Approvvigionamento energia'!$Q$43*'Profilo eolico'!B6676</f>
        <v>278.16621859587923</v>
      </c>
      <c r="H6674">
        <f t="shared" si="208"/>
        <v>1138.4335154826958</v>
      </c>
      <c r="I6674">
        <f>IF(LCOH!$C$28=Menu!$A$1,'Approvvigionamento energia'!C6674,0)+IF(LCOH!$C$28=Menu!$A$2,'Approvvigionamento energia'!D6674,0)+IF(LCOH!$C$28=Menu!$A$3,'Approvvigionamento energia'!E6674,0)+IF(LCOH!$C$28=Menu!$A$4,'Approvvigionamento energia'!F6674,0)+IF(LCOH!$C$28=Menu!$A$5,'Approvvigionamento energia'!G6674,0)+IF(LCOH!$C$28=Menu!$A$6,'Approvvigionamento energia'!H6674,0)</f>
        <v>556.33243719175846</v>
      </c>
      <c r="J6674">
        <f>'Approvvigionamento energia'!A6674+'Approvvigionamento energia'!B6674+'Approvvigionamento energia'!I6674</f>
        <v>747.0324371917585</v>
      </c>
      <c r="K6674">
        <f>IF(MIN(LCOH!$C$18,J6674)&gt;=$P$48*LCOH!$C$18, MIN(LCOH!$C$18,J6674),0)</f>
        <v>747.0324371917585</v>
      </c>
      <c r="L6674">
        <f t="shared" si="209"/>
        <v>0</v>
      </c>
      <c r="M6674">
        <f>K6674/LCOH!$C$18</f>
        <v>0.49802162479450568</v>
      </c>
      <c r="N6674">
        <f>K6674/LCOH!$C$34</f>
        <v>14.393688577875887</v>
      </c>
    </row>
    <row r="6675" spans="1:14" x14ac:dyDescent="0.35">
      <c r="A6675">
        <f>'Profilo fotovoltaico'!B6677*LCOH!$C$20</f>
        <v>0</v>
      </c>
      <c r="B6675">
        <f>'Profilo eolico'!B6677*LCOH!$C$21</f>
        <v>212.29999999999998</v>
      </c>
      <c r="C6675">
        <f>$P$35*'Profilo fotovoltaico'!B6677</f>
        <v>0</v>
      </c>
      <c r="D6675">
        <f>$Q$37*'Profilo eolico'!B6677</f>
        <v>1238.6929881049848</v>
      </c>
      <c r="E6675">
        <f>$P$39*'Profilo fotovoltaico'!B6677+'Approvvigionamento energia'!$Q$39*'Profilo eolico'!B6677</f>
        <v>929.01974107873855</v>
      </c>
      <c r="F6675">
        <f>$P$41*'Profilo fotovoltaico'!B6677+'Approvvigionamento energia'!$Q$41*'Profilo eolico'!B6677</f>
        <v>619.3464940524924</v>
      </c>
      <c r="G6675">
        <f>$P$43*'Profilo fotovoltaico'!B6677+'Approvvigionamento energia'!$Q$43*'Profilo eolico'!B6677</f>
        <v>309.6732470262462</v>
      </c>
      <c r="H6675">
        <f t="shared" si="208"/>
        <v>1138.4335154826958</v>
      </c>
      <c r="I6675">
        <f>IF(LCOH!$C$28=Menu!$A$1,'Approvvigionamento energia'!C6675,0)+IF(LCOH!$C$28=Menu!$A$2,'Approvvigionamento energia'!D6675,0)+IF(LCOH!$C$28=Menu!$A$3,'Approvvigionamento energia'!E6675,0)+IF(LCOH!$C$28=Menu!$A$4,'Approvvigionamento energia'!F6675,0)+IF(LCOH!$C$28=Menu!$A$5,'Approvvigionamento energia'!G6675,0)+IF(LCOH!$C$28=Menu!$A$6,'Approvvigionamento energia'!H6675,0)</f>
        <v>619.3464940524924</v>
      </c>
      <c r="J6675">
        <f>'Approvvigionamento energia'!A6675+'Approvvigionamento energia'!B6675+'Approvvigionamento energia'!I6675</f>
        <v>831.64649405249236</v>
      </c>
      <c r="K6675">
        <f>IF(MIN(LCOH!$C$18,J6675)&gt;=$P$48*LCOH!$C$18, MIN(LCOH!$C$18,J6675),0)</f>
        <v>831.64649405249236</v>
      </c>
      <c r="L6675">
        <f t="shared" si="209"/>
        <v>0</v>
      </c>
      <c r="M6675">
        <f>K6675/LCOH!$C$18</f>
        <v>0.55443099603499491</v>
      </c>
      <c r="N6675">
        <f>K6675/LCOH!$C$34</f>
        <v>16.02401722644494</v>
      </c>
    </row>
    <row r="6676" spans="1:14" x14ac:dyDescent="0.35">
      <c r="A6676">
        <f>'Profilo fotovoltaico'!B6678*LCOH!$C$20</f>
        <v>0</v>
      </c>
      <c r="B6676">
        <f>'Profilo eolico'!B6678*LCOH!$C$21</f>
        <v>229.6</v>
      </c>
      <c r="C6676">
        <f>$P$35*'Profilo fotovoltaico'!B6678</f>
        <v>0</v>
      </c>
      <c r="D6676">
        <f>$Q$37*'Profilo eolico'!B6678</f>
        <v>1339.6321717800495</v>
      </c>
      <c r="E6676">
        <f>$P$39*'Profilo fotovoltaico'!B6678+'Approvvigionamento energia'!$Q$39*'Profilo eolico'!B6678</f>
        <v>1004.724128835037</v>
      </c>
      <c r="F6676">
        <f>$P$41*'Profilo fotovoltaico'!B6678+'Approvvigionamento energia'!$Q$41*'Profilo eolico'!B6678</f>
        <v>669.81608589002474</v>
      </c>
      <c r="G6676">
        <f>$P$43*'Profilo fotovoltaico'!B6678+'Approvvigionamento energia'!$Q$43*'Profilo eolico'!B6678</f>
        <v>334.90804294501237</v>
      </c>
      <c r="H6676">
        <f t="shared" si="208"/>
        <v>1138.4335154826958</v>
      </c>
      <c r="I6676">
        <f>IF(LCOH!$C$28=Menu!$A$1,'Approvvigionamento energia'!C6676,0)+IF(LCOH!$C$28=Menu!$A$2,'Approvvigionamento energia'!D6676,0)+IF(LCOH!$C$28=Menu!$A$3,'Approvvigionamento energia'!E6676,0)+IF(LCOH!$C$28=Menu!$A$4,'Approvvigionamento energia'!F6676,0)+IF(LCOH!$C$28=Menu!$A$5,'Approvvigionamento energia'!G6676,0)+IF(LCOH!$C$28=Menu!$A$6,'Approvvigionamento energia'!H6676,0)</f>
        <v>669.81608589002474</v>
      </c>
      <c r="J6676">
        <f>'Approvvigionamento energia'!A6676+'Approvvigionamento energia'!B6676+'Approvvigionamento energia'!I6676</f>
        <v>899.41608589002476</v>
      </c>
      <c r="K6676">
        <f>IF(MIN(LCOH!$C$18,J6676)&gt;=$P$48*LCOH!$C$18, MIN(LCOH!$C$18,J6676),0)</f>
        <v>899.41608589002476</v>
      </c>
      <c r="L6676">
        <f t="shared" si="209"/>
        <v>0</v>
      </c>
      <c r="M6676">
        <f>K6676/LCOH!$C$18</f>
        <v>0.59961072392668313</v>
      </c>
      <c r="N6676">
        <f>K6676/LCOH!$C$34</f>
        <v>17.329789708863675</v>
      </c>
    </row>
    <row r="6677" spans="1:14" x14ac:dyDescent="0.35">
      <c r="A6677">
        <f>'Profilo fotovoltaico'!B6679*LCOH!$C$20</f>
        <v>0</v>
      </c>
      <c r="B6677">
        <f>'Profilo eolico'!B6679*LCOH!$C$21</f>
        <v>242.60000000000002</v>
      </c>
      <c r="C6677">
        <f>$P$35*'Profilo fotovoltaico'!B6679</f>
        <v>0</v>
      </c>
      <c r="D6677">
        <f>$Q$37*'Profilo eolico'!B6679</f>
        <v>1415.4824254087109</v>
      </c>
      <c r="E6677">
        <f>$P$39*'Profilo fotovoltaico'!B6679+'Approvvigionamento energia'!$Q$39*'Profilo eolico'!B6679</f>
        <v>1061.6118190565332</v>
      </c>
      <c r="F6677">
        <f>$P$41*'Profilo fotovoltaico'!B6679+'Approvvigionamento energia'!$Q$41*'Profilo eolico'!B6679</f>
        <v>707.74121270435546</v>
      </c>
      <c r="G6677">
        <f>$P$43*'Profilo fotovoltaico'!B6679+'Approvvigionamento energia'!$Q$43*'Profilo eolico'!B6679</f>
        <v>353.87060635217773</v>
      </c>
      <c r="H6677">
        <f t="shared" si="208"/>
        <v>1138.4335154826958</v>
      </c>
      <c r="I6677">
        <f>IF(LCOH!$C$28=Menu!$A$1,'Approvvigionamento energia'!C6677,0)+IF(LCOH!$C$28=Menu!$A$2,'Approvvigionamento energia'!D6677,0)+IF(LCOH!$C$28=Menu!$A$3,'Approvvigionamento energia'!E6677,0)+IF(LCOH!$C$28=Menu!$A$4,'Approvvigionamento energia'!F6677,0)+IF(LCOH!$C$28=Menu!$A$5,'Approvvigionamento energia'!G6677,0)+IF(LCOH!$C$28=Menu!$A$6,'Approvvigionamento energia'!H6677,0)</f>
        <v>707.74121270435546</v>
      </c>
      <c r="J6677">
        <f>'Approvvigionamento energia'!A6677+'Approvvigionamento energia'!B6677+'Approvvigionamento energia'!I6677</f>
        <v>950.34121270435548</v>
      </c>
      <c r="K6677">
        <f>IF(MIN(LCOH!$C$18,J6677)&gt;=$P$48*LCOH!$C$18, MIN(LCOH!$C$18,J6677),0)</f>
        <v>950.34121270435548</v>
      </c>
      <c r="L6677">
        <f t="shared" si="209"/>
        <v>0</v>
      </c>
      <c r="M6677">
        <f>K6677/LCOH!$C$18</f>
        <v>0.6335608084695703</v>
      </c>
      <c r="N6677">
        <f>K6677/LCOH!$C$34</f>
        <v>18.311006025132091</v>
      </c>
    </row>
    <row r="6678" spans="1:14" x14ac:dyDescent="0.35">
      <c r="A6678">
        <f>'Profilo fotovoltaico'!B6680*LCOH!$C$20</f>
        <v>0</v>
      </c>
      <c r="B6678">
        <f>'Profilo eolico'!B6680*LCOH!$C$21</f>
        <v>240.7</v>
      </c>
      <c r="C6678">
        <f>$P$35*'Profilo fotovoltaico'!B6680</f>
        <v>0</v>
      </c>
      <c r="D6678">
        <f>$Q$37*'Profilo eolico'!B6680</f>
        <v>1404.3966191091372</v>
      </c>
      <c r="E6678">
        <f>$P$39*'Profilo fotovoltaico'!B6680+'Approvvigionamento energia'!$Q$39*'Profilo eolico'!B6680</f>
        <v>1053.297464331853</v>
      </c>
      <c r="F6678">
        <f>$P$41*'Profilo fotovoltaico'!B6680+'Approvvigionamento energia'!$Q$41*'Profilo eolico'!B6680</f>
        <v>702.1983095545686</v>
      </c>
      <c r="G6678">
        <f>$P$43*'Profilo fotovoltaico'!B6680+'Approvvigionamento energia'!$Q$43*'Profilo eolico'!B6680</f>
        <v>351.0991547772843</v>
      </c>
      <c r="H6678">
        <f t="shared" si="208"/>
        <v>1138.4335154826958</v>
      </c>
      <c r="I6678">
        <f>IF(LCOH!$C$28=Menu!$A$1,'Approvvigionamento energia'!C6678,0)+IF(LCOH!$C$28=Menu!$A$2,'Approvvigionamento energia'!D6678,0)+IF(LCOH!$C$28=Menu!$A$3,'Approvvigionamento energia'!E6678,0)+IF(LCOH!$C$28=Menu!$A$4,'Approvvigionamento energia'!F6678,0)+IF(LCOH!$C$28=Menu!$A$5,'Approvvigionamento energia'!G6678,0)+IF(LCOH!$C$28=Menu!$A$6,'Approvvigionamento energia'!H6678,0)</f>
        <v>702.1983095545686</v>
      </c>
      <c r="J6678">
        <f>'Approvvigionamento energia'!A6678+'Approvvigionamento energia'!B6678+'Approvvigionamento energia'!I6678</f>
        <v>942.89830955456864</v>
      </c>
      <c r="K6678">
        <f>IF(MIN(LCOH!$C$18,J6678)&gt;=$P$48*LCOH!$C$18, MIN(LCOH!$C$18,J6678),0)</f>
        <v>942.89830955456864</v>
      </c>
      <c r="L6678">
        <f t="shared" si="209"/>
        <v>0</v>
      </c>
      <c r="M6678">
        <f>K6678/LCOH!$C$18</f>
        <v>0.62859887303637907</v>
      </c>
      <c r="N6678">
        <f>K6678/LCOH!$C$34</f>
        <v>18.167597486600553</v>
      </c>
    </row>
    <row r="6679" spans="1:14" x14ac:dyDescent="0.35">
      <c r="A6679">
        <f>'Profilo fotovoltaico'!B6681*LCOH!$C$20</f>
        <v>10</v>
      </c>
      <c r="B6679">
        <f>'Profilo eolico'!B6681*LCOH!$C$21</f>
        <v>231.8</v>
      </c>
      <c r="C6679">
        <f>$P$35*'Profilo fotovoltaico'!B6681</f>
        <v>73.546121876220653</v>
      </c>
      <c r="D6679">
        <f>$Q$37*'Profilo eolico'!B6681</f>
        <v>1352.468368547977</v>
      </c>
      <c r="E6679">
        <f>$P$39*'Profilo fotovoltaico'!B6681+'Approvvigionamento energia'!$Q$39*'Profilo eolico'!B6681</f>
        <v>1032.7378068800376</v>
      </c>
      <c r="F6679">
        <f>$P$41*'Profilo fotovoltaico'!B6681+'Approvvigionamento energia'!$Q$41*'Profilo eolico'!B6681</f>
        <v>713.00724521209884</v>
      </c>
      <c r="G6679">
        <f>$P$43*'Profilo fotovoltaico'!B6681+'Approvvigionamento energia'!$Q$43*'Profilo eolico'!B6681</f>
        <v>393.27668354415971</v>
      </c>
      <c r="H6679">
        <f t="shared" si="208"/>
        <v>1138.4335154826958</v>
      </c>
      <c r="I6679">
        <f>IF(LCOH!$C$28=Menu!$A$1,'Approvvigionamento energia'!C6679,0)+IF(LCOH!$C$28=Menu!$A$2,'Approvvigionamento energia'!D6679,0)+IF(LCOH!$C$28=Menu!$A$3,'Approvvigionamento energia'!E6679,0)+IF(LCOH!$C$28=Menu!$A$4,'Approvvigionamento energia'!F6679,0)+IF(LCOH!$C$28=Menu!$A$5,'Approvvigionamento energia'!G6679,0)+IF(LCOH!$C$28=Menu!$A$6,'Approvvigionamento energia'!H6679,0)</f>
        <v>713.00724521209884</v>
      </c>
      <c r="J6679">
        <f>'Approvvigionamento energia'!A6679+'Approvvigionamento energia'!B6679+'Approvvigionamento energia'!I6679</f>
        <v>954.80724521209891</v>
      </c>
      <c r="K6679">
        <f>IF(MIN(LCOH!$C$18,J6679)&gt;=$P$48*LCOH!$C$18, MIN(LCOH!$C$18,J6679),0)</f>
        <v>954.80724521209891</v>
      </c>
      <c r="L6679">
        <f t="shared" si="209"/>
        <v>0</v>
      </c>
      <c r="M6679">
        <f>K6679/LCOH!$C$18</f>
        <v>0.63653816347473258</v>
      </c>
      <c r="N6679">
        <f>K6679/LCOH!$C$34</f>
        <v>18.397056747824642</v>
      </c>
    </row>
    <row r="6680" spans="1:14" x14ac:dyDescent="0.35">
      <c r="A6680">
        <f>'Profilo fotovoltaico'!B6682*LCOH!$C$20</f>
        <v>143</v>
      </c>
      <c r="B6680">
        <f>'Profilo eolico'!B6682*LCOH!$C$21</f>
        <v>190.8</v>
      </c>
      <c r="C6680">
        <f>$P$35*'Profilo fotovoltaico'!B6682</f>
        <v>1051.7095428299551</v>
      </c>
      <c r="D6680">
        <f>$Q$37*'Profilo eolico'!B6682</f>
        <v>1113.248337872968</v>
      </c>
      <c r="E6680">
        <f>$P$39*'Profilo fotovoltaico'!B6682+'Approvvigionamento energia'!$Q$39*'Profilo eolico'!B6682</f>
        <v>1097.8636391122147</v>
      </c>
      <c r="F6680">
        <f>$P$41*'Profilo fotovoltaico'!B6682+'Approvvigionamento energia'!$Q$41*'Profilo eolico'!B6682</f>
        <v>1082.4789403514615</v>
      </c>
      <c r="G6680">
        <f>$P$43*'Profilo fotovoltaico'!B6682+'Approvvigionamento energia'!$Q$43*'Profilo eolico'!B6682</f>
        <v>1067.0942415907084</v>
      </c>
      <c r="H6680">
        <f t="shared" si="208"/>
        <v>1138.4335154826958</v>
      </c>
      <c r="I6680">
        <f>IF(LCOH!$C$28=Menu!$A$1,'Approvvigionamento energia'!C6680,0)+IF(LCOH!$C$28=Menu!$A$2,'Approvvigionamento energia'!D6680,0)+IF(LCOH!$C$28=Menu!$A$3,'Approvvigionamento energia'!E6680,0)+IF(LCOH!$C$28=Menu!$A$4,'Approvvigionamento energia'!F6680,0)+IF(LCOH!$C$28=Menu!$A$5,'Approvvigionamento energia'!G6680,0)+IF(LCOH!$C$28=Menu!$A$6,'Approvvigionamento energia'!H6680,0)</f>
        <v>1082.4789403514615</v>
      </c>
      <c r="J6680">
        <f>'Approvvigionamento energia'!A6680+'Approvvigionamento energia'!B6680+'Approvvigionamento energia'!I6680</f>
        <v>1416.2789403514614</v>
      </c>
      <c r="K6680">
        <f>IF(MIN(LCOH!$C$18,J6680)&gt;=$P$48*LCOH!$C$18, MIN(LCOH!$C$18,J6680),0)</f>
        <v>1416.2789403514614</v>
      </c>
      <c r="L6680">
        <f t="shared" si="209"/>
        <v>0</v>
      </c>
      <c r="M6680">
        <f>K6680/LCOH!$C$18</f>
        <v>0.94418596023430756</v>
      </c>
      <c r="N6680">
        <f>K6680/LCOH!$C$34</f>
        <v>27.288611567465537</v>
      </c>
    </row>
    <row r="6681" spans="1:14" x14ac:dyDescent="0.35">
      <c r="A6681">
        <f>'Profilo fotovoltaico'!B6683*LCOH!$C$20</f>
        <v>318</v>
      </c>
      <c r="B6681">
        <f>'Profilo eolico'!B6683*LCOH!$C$21</f>
        <v>220.70000000000002</v>
      </c>
      <c r="C6681">
        <f>$P$35*'Profilo fotovoltaico'!B6683</f>
        <v>2338.7666756638168</v>
      </c>
      <c r="D6681">
        <f>$Q$37*'Profilo eolico'!B6683</f>
        <v>1287.703921218889</v>
      </c>
      <c r="E6681">
        <f>$P$39*'Profilo fotovoltaico'!B6683+'Approvvigionamento energia'!$Q$39*'Profilo eolico'!B6683</f>
        <v>1550.469609830121</v>
      </c>
      <c r="F6681">
        <f>$P$41*'Profilo fotovoltaico'!B6683+'Approvvigionamento energia'!$Q$41*'Profilo eolico'!B6683</f>
        <v>1813.2352984413528</v>
      </c>
      <c r="G6681">
        <f>$P$43*'Profilo fotovoltaico'!B6683+'Approvvigionamento energia'!$Q$43*'Profilo eolico'!B6683</f>
        <v>2076.0009870525846</v>
      </c>
      <c r="H6681">
        <f t="shared" si="208"/>
        <v>1138.4335154826958</v>
      </c>
      <c r="I6681">
        <f>IF(LCOH!$C$28=Menu!$A$1,'Approvvigionamento energia'!C6681,0)+IF(LCOH!$C$28=Menu!$A$2,'Approvvigionamento energia'!D6681,0)+IF(LCOH!$C$28=Menu!$A$3,'Approvvigionamento energia'!E6681,0)+IF(LCOH!$C$28=Menu!$A$4,'Approvvigionamento energia'!F6681,0)+IF(LCOH!$C$28=Menu!$A$5,'Approvvigionamento energia'!G6681,0)+IF(LCOH!$C$28=Menu!$A$6,'Approvvigionamento energia'!H6681,0)</f>
        <v>1813.2352984413528</v>
      </c>
      <c r="J6681">
        <f>'Approvvigionamento energia'!A6681+'Approvvigionamento energia'!B6681+'Approvvigionamento energia'!I6681</f>
        <v>2351.9352984413526</v>
      </c>
      <c r="K6681">
        <f>IF(MIN(LCOH!$C$18,J6681)&gt;=$P$48*LCOH!$C$18, MIN(LCOH!$C$18,J6681),0)</f>
        <v>1500</v>
      </c>
      <c r="L6681">
        <f t="shared" si="209"/>
        <v>851.93529844135264</v>
      </c>
      <c r="M6681">
        <f>K6681/LCOH!$C$18</f>
        <v>1</v>
      </c>
      <c r="N6681">
        <f>K6681/LCOH!$C$34</f>
        <v>28.901734104046245</v>
      </c>
    </row>
    <row r="6682" spans="1:14" x14ac:dyDescent="0.35">
      <c r="A6682">
        <f>'Profilo fotovoltaico'!B6684*LCOH!$C$20</f>
        <v>460</v>
      </c>
      <c r="B6682">
        <f>'Profilo eolico'!B6684*LCOH!$C$21</f>
        <v>192.89999999999998</v>
      </c>
      <c r="C6682">
        <f>$P$35*'Profilo fotovoltaico'!B6684</f>
        <v>3383.1216063061502</v>
      </c>
      <c r="D6682">
        <f>$Q$37*'Profilo eolico'!B6684</f>
        <v>1125.501071151444</v>
      </c>
      <c r="E6682">
        <f>$P$39*'Profilo fotovoltaico'!B6684+'Approvvigionamento energia'!$Q$39*'Profilo eolico'!B6684</f>
        <v>1689.9062049401205</v>
      </c>
      <c r="F6682">
        <f>$P$41*'Profilo fotovoltaico'!B6684+'Approvvigionamento energia'!$Q$41*'Profilo eolico'!B6684</f>
        <v>2254.3113387287972</v>
      </c>
      <c r="G6682">
        <f>$P$43*'Profilo fotovoltaico'!B6684+'Approvvigionamento energia'!$Q$43*'Profilo eolico'!B6684</f>
        <v>2818.7164725174739</v>
      </c>
      <c r="H6682">
        <f t="shared" si="208"/>
        <v>1138.4335154826958</v>
      </c>
      <c r="I6682">
        <f>IF(LCOH!$C$28=Menu!$A$1,'Approvvigionamento energia'!C6682,0)+IF(LCOH!$C$28=Menu!$A$2,'Approvvigionamento energia'!D6682,0)+IF(LCOH!$C$28=Menu!$A$3,'Approvvigionamento energia'!E6682,0)+IF(LCOH!$C$28=Menu!$A$4,'Approvvigionamento energia'!F6682,0)+IF(LCOH!$C$28=Menu!$A$5,'Approvvigionamento energia'!G6682,0)+IF(LCOH!$C$28=Menu!$A$6,'Approvvigionamento energia'!H6682,0)</f>
        <v>2254.3113387287972</v>
      </c>
      <c r="J6682">
        <f>'Approvvigionamento energia'!A6682+'Approvvigionamento energia'!B6682+'Approvvigionamento energia'!I6682</f>
        <v>2907.2113387287973</v>
      </c>
      <c r="K6682">
        <f>IF(MIN(LCOH!$C$18,J6682)&gt;=$P$48*LCOH!$C$18, MIN(LCOH!$C$18,J6682),0)</f>
        <v>1500</v>
      </c>
      <c r="L6682">
        <f t="shared" si="209"/>
        <v>1407.2113387287973</v>
      </c>
      <c r="M6682">
        <f>K6682/LCOH!$C$18</f>
        <v>1</v>
      </c>
      <c r="N6682">
        <f>K6682/LCOH!$C$34</f>
        <v>28.901734104046245</v>
      </c>
    </row>
    <row r="6683" spans="1:14" x14ac:dyDescent="0.35">
      <c r="A6683">
        <f>'Profilo fotovoltaico'!B6685*LCOH!$C$20</f>
        <v>557</v>
      </c>
      <c r="B6683">
        <f>'Profilo eolico'!B6685*LCOH!$C$21</f>
        <v>154.1</v>
      </c>
      <c r="C6683">
        <f>$P$35*'Profilo fotovoltaico'!B6685</f>
        <v>4096.5189885054906</v>
      </c>
      <c r="D6683">
        <f>$Q$37*'Profilo eolico'!B6685</f>
        <v>899.1172372443624</v>
      </c>
      <c r="E6683">
        <f>$P$39*'Profilo fotovoltaico'!B6685+'Approvvigionamento energia'!$Q$39*'Profilo eolico'!B6685</f>
        <v>1698.4676750596445</v>
      </c>
      <c r="F6683">
        <f>$P$41*'Profilo fotovoltaico'!B6685+'Approvvigionamento energia'!$Q$41*'Profilo eolico'!B6685</f>
        <v>2497.8181128749266</v>
      </c>
      <c r="G6683">
        <f>$P$43*'Profilo fotovoltaico'!B6685+'Approvvigionamento energia'!$Q$43*'Profilo eolico'!B6685</f>
        <v>3297.1685506902086</v>
      </c>
      <c r="H6683">
        <f t="shared" si="208"/>
        <v>1138.4335154826958</v>
      </c>
      <c r="I6683">
        <f>IF(LCOH!$C$28=Menu!$A$1,'Approvvigionamento energia'!C6683,0)+IF(LCOH!$C$28=Menu!$A$2,'Approvvigionamento energia'!D6683,0)+IF(LCOH!$C$28=Menu!$A$3,'Approvvigionamento energia'!E6683,0)+IF(LCOH!$C$28=Menu!$A$4,'Approvvigionamento energia'!F6683,0)+IF(LCOH!$C$28=Menu!$A$5,'Approvvigionamento energia'!G6683,0)+IF(LCOH!$C$28=Menu!$A$6,'Approvvigionamento energia'!H6683,0)</f>
        <v>2497.8181128749266</v>
      </c>
      <c r="J6683">
        <f>'Approvvigionamento energia'!A6683+'Approvvigionamento energia'!B6683+'Approvvigionamento energia'!I6683</f>
        <v>3208.9181128749265</v>
      </c>
      <c r="K6683">
        <f>IF(MIN(LCOH!$C$18,J6683)&gt;=$P$48*LCOH!$C$18, MIN(LCOH!$C$18,J6683),0)</f>
        <v>1500</v>
      </c>
      <c r="L6683">
        <f t="shared" si="209"/>
        <v>1708.9181128749265</v>
      </c>
      <c r="M6683">
        <f>K6683/LCOH!$C$18</f>
        <v>1</v>
      </c>
      <c r="N6683">
        <f>K6683/LCOH!$C$34</f>
        <v>28.901734104046245</v>
      </c>
    </row>
    <row r="6684" spans="1:14" x14ac:dyDescent="0.35">
      <c r="A6684">
        <f>'Profilo fotovoltaico'!B6686*LCOH!$C$20</f>
        <v>609</v>
      </c>
      <c r="B6684">
        <f>'Profilo eolico'!B6686*LCOH!$C$21</f>
        <v>127.5</v>
      </c>
      <c r="C6684">
        <f>$P$35*'Profilo fotovoltaico'!B6686</f>
        <v>4478.9588222618377</v>
      </c>
      <c r="D6684">
        <f>$Q$37*'Profilo eolico'!B6686</f>
        <v>743.91594905033242</v>
      </c>
      <c r="E6684">
        <f>$P$39*'Profilo fotovoltaico'!B6686+'Approvvigionamento energia'!$Q$39*'Profilo eolico'!B6686</f>
        <v>1677.6766673532088</v>
      </c>
      <c r="F6684">
        <f>$P$41*'Profilo fotovoltaico'!B6686+'Approvvigionamento energia'!$Q$41*'Profilo eolico'!B6686</f>
        <v>2611.4373856560851</v>
      </c>
      <c r="G6684">
        <f>$P$43*'Profilo fotovoltaico'!B6686+'Approvvigionamento energia'!$Q$43*'Profilo eolico'!B6686</f>
        <v>3545.1981039589609</v>
      </c>
      <c r="H6684">
        <f t="shared" si="208"/>
        <v>1138.4335154826958</v>
      </c>
      <c r="I6684">
        <f>IF(LCOH!$C$28=Menu!$A$1,'Approvvigionamento energia'!C6684,0)+IF(LCOH!$C$28=Menu!$A$2,'Approvvigionamento energia'!D6684,0)+IF(LCOH!$C$28=Menu!$A$3,'Approvvigionamento energia'!E6684,0)+IF(LCOH!$C$28=Menu!$A$4,'Approvvigionamento energia'!F6684,0)+IF(LCOH!$C$28=Menu!$A$5,'Approvvigionamento energia'!G6684,0)+IF(LCOH!$C$28=Menu!$A$6,'Approvvigionamento energia'!H6684,0)</f>
        <v>2611.4373856560851</v>
      </c>
      <c r="J6684">
        <f>'Approvvigionamento energia'!A6684+'Approvvigionamento energia'!B6684+'Approvvigionamento energia'!I6684</f>
        <v>3347.9373856560851</v>
      </c>
      <c r="K6684">
        <f>IF(MIN(LCOH!$C$18,J6684)&gt;=$P$48*LCOH!$C$18, MIN(LCOH!$C$18,J6684),0)</f>
        <v>1500</v>
      </c>
      <c r="L6684">
        <f t="shared" si="209"/>
        <v>1847.9373856560851</v>
      </c>
      <c r="M6684">
        <f>K6684/LCOH!$C$18</f>
        <v>1</v>
      </c>
      <c r="N6684">
        <f>K6684/LCOH!$C$34</f>
        <v>28.901734104046245</v>
      </c>
    </row>
    <row r="6685" spans="1:14" x14ac:dyDescent="0.35">
      <c r="A6685">
        <f>'Profilo fotovoltaico'!B6687*LCOH!$C$20</f>
        <v>614</v>
      </c>
      <c r="B6685">
        <f>'Profilo eolico'!B6687*LCOH!$C$21</f>
        <v>114.7</v>
      </c>
      <c r="C6685">
        <f>$P$35*'Profilo fotovoltaico'!B6687</f>
        <v>4515.7318831999482</v>
      </c>
      <c r="D6685">
        <f>$Q$37*'Profilo eolico'!B6687</f>
        <v>669.23262240057352</v>
      </c>
      <c r="E6685">
        <f>$P$39*'Profilo fotovoltaico'!B6687+'Approvvigionamento energia'!$Q$39*'Profilo eolico'!B6687</f>
        <v>1630.8574376004171</v>
      </c>
      <c r="F6685">
        <f>$P$41*'Profilo fotovoltaico'!B6687+'Approvvigionamento energia'!$Q$41*'Profilo eolico'!B6687</f>
        <v>2592.482252800261</v>
      </c>
      <c r="G6685">
        <f>$P$43*'Profilo fotovoltaico'!B6687+'Approvvigionamento energia'!$Q$43*'Profilo eolico'!B6687</f>
        <v>3554.1070680001044</v>
      </c>
      <c r="H6685">
        <f t="shared" si="208"/>
        <v>1138.4335154826958</v>
      </c>
      <c r="I6685">
        <f>IF(LCOH!$C$28=Menu!$A$1,'Approvvigionamento energia'!C6685,0)+IF(LCOH!$C$28=Menu!$A$2,'Approvvigionamento energia'!D6685,0)+IF(LCOH!$C$28=Menu!$A$3,'Approvvigionamento energia'!E6685,0)+IF(LCOH!$C$28=Menu!$A$4,'Approvvigionamento energia'!F6685,0)+IF(LCOH!$C$28=Menu!$A$5,'Approvvigionamento energia'!G6685,0)+IF(LCOH!$C$28=Menu!$A$6,'Approvvigionamento energia'!H6685,0)</f>
        <v>2592.482252800261</v>
      </c>
      <c r="J6685">
        <f>'Approvvigionamento energia'!A6685+'Approvvigionamento energia'!B6685+'Approvvigionamento energia'!I6685</f>
        <v>3321.1822528002613</v>
      </c>
      <c r="K6685">
        <f>IF(MIN(LCOH!$C$18,J6685)&gt;=$P$48*LCOH!$C$18, MIN(LCOH!$C$18,J6685),0)</f>
        <v>1500</v>
      </c>
      <c r="L6685">
        <f t="shared" si="209"/>
        <v>1821.1822528002613</v>
      </c>
      <c r="M6685">
        <f>K6685/LCOH!$C$18</f>
        <v>1</v>
      </c>
      <c r="N6685">
        <f>K6685/LCOH!$C$34</f>
        <v>28.901734104046245</v>
      </c>
    </row>
    <row r="6686" spans="1:14" x14ac:dyDescent="0.35">
      <c r="A6686">
        <f>'Profilo fotovoltaico'!B6688*LCOH!$C$20</f>
        <v>562</v>
      </c>
      <c r="B6686">
        <f>'Profilo eolico'!B6688*LCOH!$C$21</f>
        <v>113.4</v>
      </c>
      <c r="C6686">
        <f>$P$35*'Profilo fotovoltaico'!B6688</f>
        <v>4133.2920494436012</v>
      </c>
      <c r="D6686">
        <f>$Q$37*'Profilo eolico'!B6688</f>
        <v>661.64759703770744</v>
      </c>
      <c r="E6686">
        <f>$P$39*'Profilo fotovoltaico'!B6688+'Approvvigionamento energia'!$Q$39*'Profilo eolico'!B6688</f>
        <v>1529.5587101391809</v>
      </c>
      <c r="F6686">
        <f>$P$41*'Profilo fotovoltaico'!B6688+'Approvvigionamento energia'!$Q$41*'Profilo eolico'!B6688</f>
        <v>2397.4698232406545</v>
      </c>
      <c r="G6686">
        <f>$P$43*'Profilo fotovoltaico'!B6688+'Approvvigionamento energia'!$Q$43*'Profilo eolico'!B6688</f>
        <v>3265.3809363421274</v>
      </c>
      <c r="H6686">
        <f t="shared" si="208"/>
        <v>1138.4335154826958</v>
      </c>
      <c r="I6686">
        <f>IF(LCOH!$C$28=Menu!$A$1,'Approvvigionamento energia'!C6686,0)+IF(LCOH!$C$28=Menu!$A$2,'Approvvigionamento energia'!D6686,0)+IF(LCOH!$C$28=Menu!$A$3,'Approvvigionamento energia'!E6686,0)+IF(LCOH!$C$28=Menu!$A$4,'Approvvigionamento energia'!F6686,0)+IF(LCOH!$C$28=Menu!$A$5,'Approvvigionamento energia'!G6686,0)+IF(LCOH!$C$28=Menu!$A$6,'Approvvigionamento energia'!H6686,0)</f>
        <v>2397.4698232406545</v>
      </c>
      <c r="J6686">
        <f>'Approvvigionamento energia'!A6686+'Approvvigionamento energia'!B6686+'Approvvigionamento energia'!I6686</f>
        <v>3072.8698232406546</v>
      </c>
      <c r="K6686">
        <f>IF(MIN(LCOH!$C$18,J6686)&gt;=$P$48*LCOH!$C$18, MIN(LCOH!$C$18,J6686),0)</f>
        <v>1500</v>
      </c>
      <c r="L6686">
        <f t="shared" si="209"/>
        <v>1572.8698232406546</v>
      </c>
      <c r="M6686">
        <f>K6686/LCOH!$C$18</f>
        <v>1</v>
      </c>
      <c r="N6686">
        <f>K6686/LCOH!$C$34</f>
        <v>28.901734104046245</v>
      </c>
    </row>
    <row r="6687" spans="1:14" x14ac:dyDescent="0.35">
      <c r="A6687">
        <f>'Profilo fotovoltaico'!B6689*LCOH!$C$20</f>
        <v>472</v>
      </c>
      <c r="B6687">
        <f>'Profilo eolico'!B6689*LCOH!$C$21</f>
        <v>116.1</v>
      </c>
      <c r="C6687">
        <f>$P$35*'Profilo fotovoltaico'!B6689</f>
        <v>3471.3769525576145</v>
      </c>
      <c r="D6687">
        <f>$Q$37*'Profilo eolico'!B6689</f>
        <v>677.40111125289093</v>
      </c>
      <c r="E6687">
        <f>$P$39*'Profilo fotovoltaico'!B6689+'Approvvigionamento energia'!$Q$39*'Profilo eolico'!B6689</f>
        <v>1375.8950715790718</v>
      </c>
      <c r="F6687">
        <f>$P$41*'Profilo fotovoltaico'!B6689+'Approvvigionamento energia'!$Q$41*'Profilo eolico'!B6689</f>
        <v>2074.3890319052525</v>
      </c>
      <c r="G6687">
        <f>$P$43*'Profilo fotovoltaico'!B6689+'Approvvigionamento energia'!$Q$43*'Profilo eolico'!B6689</f>
        <v>2772.8829922314339</v>
      </c>
      <c r="H6687">
        <f t="shared" si="208"/>
        <v>1138.4335154826958</v>
      </c>
      <c r="I6687">
        <f>IF(LCOH!$C$28=Menu!$A$1,'Approvvigionamento energia'!C6687,0)+IF(LCOH!$C$28=Menu!$A$2,'Approvvigionamento energia'!D6687,0)+IF(LCOH!$C$28=Menu!$A$3,'Approvvigionamento energia'!E6687,0)+IF(LCOH!$C$28=Menu!$A$4,'Approvvigionamento energia'!F6687,0)+IF(LCOH!$C$28=Menu!$A$5,'Approvvigionamento energia'!G6687,0)+IF(LCOH!$C$28=Menu!$A$6,'Approvvigionamento energia'!H6687,0)</f>
        <v>2074.3890319052525</v>
      </c>
      <c r="J6687">
        <f>'Approvvigionamento energia'!A6687+'Approvvigionamento energia'!B6687+'Approvvigionamento energia'!I6687</f>
        <v>2662.4890319052524</v>
      </c>
      <c r="K6687">
        <f>IF(MIN(LCOH!$C$18,J6687)&gt;=$P$48*LCOH!$C$18, MIN(LCOH!$C$18,J6687),0)</f>
        <v>1500</v>
      </c>
      <c r="L6687">
        <f t="shared" si="209"/>
        <v>1162.4890319052524</v>
      </c>
      <c r="M6687">
        <f>K6687/LCOH!$C$18</f>
        <v>1</v>
      </c>
      <c r="N6687">
        <f>K6687/LCOH!$C$34</f>
        <v>28.901734104046245</v>
      </c>
    </row>
    <row r="6688" spans="1:14" x14ac:dyDescent="0.35">
      <c r="A6688">
        <f>'Profilo fotovoltaico'!B6690*LCOH!$C$20</f>
        <v>338</v>
      </c>
      <c r="B6688">
        <f>'Profilo eolico'!B6690*LCOH!$C$21</f>
        <v>117</v>
      </c>
      <c r="C6688">
        <f>$P$35*'Profilo fotovoltaico'!B6690</f>
        <v>2485.8589194162582</v>
      </c>
      <c r="D6688">
        <f>$Q$37*'Profilo eolico'!B6690</f>
        <v>682.65228265795213</v>
      </c>
      <c r="E6688">
        <f>$P$39*'Profilo fotovoltaico'!B6690+'Approvvigionamento energia'!$Q$39*'Profilo eolico'!B6690</f>
        <v>1133.4539418475285</v>
      </c>
      <c r="F6688">
        <f>$P$41*'Profilo fotovoltaico'!B6690+'Approvvigionamento energia'!$Q$41*'Profilo eolico'!B6690</f>
        <v>1584.2556010371052</v>
      </c>
      <c r="G6688">
        <f>$P$43*'Profilo fotovoltaico'!B6690+'Approvvigionamento energia'!$Q$43*'Profilo eolico'!B6690</f>
        <v>2035.0572602266818</v>
      </c>
      <c r="H6688">
        <f t="shared" si="208"/>
        <v>1138.4335154826958</v>
      </c>
      <c r="I6688">
        <f>IF(LCOH!$C$28=Menu!$A$1,'Approvvigionamento energia'!C6688,0)+IF(LCOH!$C$28=Menu!$A$2,'Approvvigionamento energia'!D6688,0)+IF(LCOH!$C$28=Menu!$A$3,'Approvvigionamento energia'!E6688,0)+IF(LCOH!$C$28=Menu!$A$4,'Approvvigionamento energia'!F6688,0)+IF(LCOH!$C$28=Menu!$A$5,'Approvvigionamento energia'!G6688,0)+IF(LCOH!$C$28=Menu!$A$6,'Approvvigionamento energia'!H6688,0)</f>
        <v>1584.2556010371052</v>
      </c>
      <c r="J6688">
        <f>'Approvvigionamento energia'!A6688+'Approvvigionamento energia'!B6688+'Approvvigionamento energia'!I6688</f>
        <v>2039.2556010371052</v>
      </c>
      <c r="K6688">
        <f>IF(MIN(LCOH!$C$18,J6688)&gt;=$P$48*LCOH!$C$18, MIN(LCOH!$C$18,J6688),0)</f>
        <v>1500</v>
      </c>
      <c r="L6688">
        <f t="shared" si="209"/>
        <v>539.25560103710518</v>
      </c>
      <c r="M6688">
        <f>K6688/LCOH!$C$18</f>
        <v>1</v>
      </c>
      <c r="N6688">
        <f>K6688/LCOH!$C$34</f>
        <v>28.901734104046245</v>
      </c>
    </row>
    <row r="6689" spans="1:14" x14ac:dyDescent="0.35">
      <c r="A6689">
        <f>'Profilo fotovoltaico'!B6691*LCOH!$C$20</f>
        <v>183</v>
      </c>
      <c r="B6689">
        <f>'Profilo eolico'!B6691*LCOH!$C$21</f>
        <v>113.5</v>
      </c>
      <c r="C6689">
        <f>$P$35*'Profilo fotovoltaico'!B6691</f>
        <v>1345.8940303348379</v>
      </c>
      <c r="D6689">
        <f>$Q$37*'Profilo eolico'!B6691</f>
        <v>662.23106052715866</v>
      </c>
      <c r="E6689">
        <f>$P$39*'Profilo fotovoltaico'!B6691+'Approvvigionamento energia'!$Q$39*'Profilo eolico'!B6691</f>
        <v>833.14680297907853</v>
      </c>
      <c r="F6689">
        <f>$P$41*'Profilo fotovoltaico'!B6691+'Approvvigionamento energia'!$Q$41*'Profilo eolico'!B6691</f>
        <v>1004.0625454309983</v>
      </c>
      <c r="G6689">
        <f>$P$43*'Profilo fotovoltaico'!B6691+'Approvvigionamento energia'!$Q$43*'Profilo eolico'!B6691</f>
        <v>1174.9782878829183</v>
      </c>
      <c r="H6689">
        <f t="shared" si="208"/>
        <v>1138.4335154826958</v>
      </c>
      <c r="I6689">
        <f>IF(LCOH!$C$28=Menu!$A$1,'Approvvigionamento energia'!C6689,0)+IF(LCOH!$C$28=Menu!$A$2,'Approvvigionamento energia'!D6689,0)+IF(LCOH!$C$28=Menu!$A$3,'Approvvigionamento energia'!E6689,0)+IF(LCOH!$C$28=Menu!$A$4,'Approvvigionamento energia'!F6689,0)+IF(LCOH!$C$28=Menu!$A$5,'Approvvigionamento energia'!G6689,0)+IF(LCOH!$C$28=Menu!$A$6,'Approvvigionamento energia'!H6689,0)</f>
        <v>1004.0625454309983</v>
      </c>
      <c r="J6689">
        <f>'Approvvigionamento energia'!A6689+'Approvvigionamento energia'!B6689+'Approvvigionamento energia'!I6689</f>
        <v>1300.5625454309984</v>
      </c>
      <c r="K6689">
        <f>IF(MIN(LCOH!$C$18,J6689)&gt;=$P$48*LCOH!$C$18, MIN(LCOH!$C$18,J6689),0)</f>
        <v>1300.5625454309984</v>
      </c>
      <c r="L6689">
        <f t="shared" si="209"/>
        <v>0</v>
      </c>
      <c r="M6689">
        <f>K6689/LCOH!$C$18</f>
        <v>0.86704169695399891</v>
      </c>
      <c r="N6689">
        <f>K6689/LCOH!$C$34</f>
        <v>25.059008582485518</v>
      </c>
    </row>
    <row r="6690" spans="1:14" x14ac:dyDescent="0.35">
      <c r="A6690">
        <f>'Profilo fotovoltaico'!B6692*LCOH!$C$20</f>
        <v>41</v>
      </c>
      <c r="B6690">
        <f>'Profilo eolico'!B6692*LCOH!$C$21</f>
        <v>111.5</v>
      </c>
      <c r="C6690">
        <f>$P$35*'Profilo fotovoltaico'!B6692</f>
        <v>301.53909969250469</v>
      </c>
      <c r="D6690">
        <f>$Q$37*'Profilo eolico'!B6692</f>
        <v>650.56179073813382</v>
      </c>
      <c r="E6690">
        <f>$P$39*'Profilo fotovoltaico'!B6692+'Approvvigionamento energia'!$Q$39*'Profilo eolico'!B6692</f>
        <v>563.30611797672657</v>
      </c>
      <c r="F6690">
        <f>$P$41*'Profilo fotovoltaico'!B6692+'Approvvigionamento energia'!$Q$41*'Profilo eolico'!B6692</f>
        <v>476.05044521531926</v>
      </c>
      <c r="G6690">
        <f>$P$43*'Profilo fotovoltaico'!B6692+'Approvvigionamento energia'!$Q$43*'Profilo eolico'!B6692</f>
        <v>388.79477245391195</v>
      </c>
      <c r="H6690">
        <f t="shared" si="208"/>
        <v>1138.4335154826958</v>
      </c>
      <c r="I6690">
        <f>IF(LCOH!$C$28=Menu!$A$1,'Approvvigionamento energia'!C6690,0)+IF(LCOH!$C$28=Menu!$A$2,'Approvvigionamento energia'!D6690,0)+IF(LCOH!$C$28=Menu!$A$3,'Approvvigionamento energia'!E6690,0)+IF(LCOH!$C$28=Menu!$A$4,'Approvvigionamento energia'!F6690,0)+IF(LCOH!$C$28=Menu!$A$5,'Approvvigionamento energia'!G6690,0)+IF(LCOH!$C$28=Menu!$A$6,'Approvvigionamento energia'!H6690,0)</f>
        <v>476.05044521531926</v>
      </c>
      <c r="J6690">
        <f>'Approvvigionamento energia'!A6690+'Approvvigionamento energia'!B6690+'Approvvigionamento energia'!I6690</f>
        <v>628.55044521531931</v>
      </c>
      <c r="K6690">
        <f>IF(MIN(LCOH!$C$18,J6690)&gt;=$P$48*LCOH!$C$18, MIN(LCOH!$C$18,J6690),0)</f>
        <v>628.55044521531931</v>
      </c>
      <c r="L6690">
        <f t="shared" si="209"/>
        <v>0</v>
      </c>
      <c r="M6690">
        <f>K6690/LCOH!$C$18</f>
        <v>0.41903363014354622</v>
      </c>
      <c r="N6690">
        <f>K6690/LCOH!$C$34</f>
        <v>12.11079855906203</v>
      </c>
    </row>
    <row r="6691" spans="1:14" x14ac:dyDescent="0.35">
      <c r="A6691">
        <f>'Profilo fotovoltaico'!B6693*LCOH!$C$20</f>
        <v>0</v>
      </c>
      <c r="B6691">
        <f>'Profilo eolico'!B6693*LCOH!$C$21</f>
        <v>105.30000000000001</v>
      </c>
      <c r="C6691">
        <f>$P$35*'Profilo fotovoltaico'!B6693</f>
        <v>0</v>
      </c>
      <c r="D6691">
        <f>$Q$37*'Profilo eolico'!B6693</f>
        <v>614.38705439215687</v>
      </c>
      <c r="E6691">
        <f>$P$39*'Profilo fotovoltaico'!B6693+'Approvvigionamento energia'!$Q$39*'Profilo eolico'!B6693</f>
        <v>460.79029079411765</v>
      </c>
      <c r="F6691">
        <f>$P$41*'Profilo fotovoltaico'!B6693+'Approvvigionamento energia'!$Q$41*'Profilo eolico'!B6693</f>
        <v>307.19352719607843</v>
      </c>
      <c r="G6691">
        <f>$P$43*'Profilo fotovoltaico'!B6693+'Approvvigionamento energia'!$Q$43*'Profilo eolico'!B6693</f>
        <v>153.59676359803922</v>
      </c>
      <c r="H6691">
        <f t="shared" si="208"/>
        <v>1138.4335154826958</v>
      </c>
      <c r="I6691">
        <f>IF(LCOH!$C$28=Menu!$A$1,'Approvvigionamento energia'!C6691,0)+IF(LCOH!$C$28=Menu!$A$2,'Approvvigionamento energia'!D6691,0)+IF(LCOH!$C$28=Menu!$A$3,'Approvvigionamento energia'!E6691,0)+IF(LCOH!$C$28=Menu!$A$4,'Approvvigionamento energia'!F6691,0)+IF(LCOH!$C$28=Menu!$A$5,'Approvvigionamento energia'!G6691,0)+IF(LCOH!$C$28=Menu!$A$6,'Approvvigionamento energia'!H6691,0)</f>
        <v>307.19352719607843</v>
      </c>
      <c r="J6691">
        <f>'Approvvigionamento energia'!A6691+'Approvvigionamento energia'!B6691+'Approvvigionamento energia'!I6691</f>
        <v>412.49352719607845</v>
      </c>
      <c r="K6691">
        <f>IF(MIN(LCOH!$C$18,J6691)&gt;=$P$48*LCOH!$C$18, MIN(LCOH!$C$18,J6691),0)</f>
        <v>412.49352719607845</v>
      </c>
      <c r="L6691">
        <f t="shared" si="209"/>
        <v>0</v>
      </c>
      <c r="M6691">
        <f>K6691/LCOH!$C$18</f>
        <v>0.27499568479738562</v>
      </c>
      <c r="N6691">
        <f>K6691/LCOH!$C$34</f>
        <v>7.9478521617741515</v>
      </c>
    </row>
    <row r="6692" spans="1:14" x14ac:dyDescent="0.35">
      <c r="A6692">
        <f>'Profilo fotovoltaico'!B6694*LCOH!$C$20</f>
        <v>0</v>
      </c>
      <c r="B6692">
        <f>'Profilo eolico'!B6694*LCOH!$C$21</f>
        <v>85.4</v>
      </c>
      <c r="C6692">
        <f>$P$35*'Profilo fotovoltaico'!B6694</f>
        <v>0</v>
      </c>
      <c r="D6692">
        <f>$Q$37*'Profilo eolico'!B6694</f>
        <v>498.27781999135993</v>
      </c>
      <c r="E6692">
        <f>$P$39*'Profilo fotovoltaico'!B6694+'Approvvigionamento energia'!$Q$39*'Profilo eolico'!B6694</f>
        <v>373.70836499351992</v>
      </c>
      <c r="F6692">
        <f>$P$41*'Profilo fotovoltaico'!B6694+'Approvvigionamento energia'!$Q$41*'Profilo eolico'!B6694</f>
        <v>249.13890999567997</v>
      </c>
      <c r="G6692">
        <f>$P$43*'Profilo fotovoltaico'!B6694+'Approvvigionamento energia'!$Q$43*'Profilo eolico'!B6694</f>
        <v>124.56945499783998</v>
      </c>
      <c r="H6692">
        <f t="shared" si="208"/>
        <v>1138.4335154826958</v>
      </c>
      <c r="I6692">
        <f>IF(LCOH!$C$28=Menu!$A$1,'Approvvigionamento energia'!C6692,0)+IF(LCOH!$C$28=Menu!$A$2,'Approvvigionamento energia'!D6692,0)+IF(LCOH!$C$28=Menu!$A$3,'Approvvigionamento energia'!E6692,0)+IF(LCOH!$C$28=Menu!$A$4,'Approvvigionamento energia'!F6692,0)+IF(LCOH!$C$28=Menu!$A$5,'Approvvigionamento energia'!G6692,0)+IF(LCOH!$C$28=Menu!$A$6,'Approvvigionamento energia'!H6692,0)</f>
        <v>249.13890999567997</v>
      </c>
      <c r="J6692">
        <f>'Approvvigionamento energia'!A6692+'Approvvigionamento energia'!B6692+'Approvvigionamento energia'!I6692</f>
        <v>334.53890999568</v>
      </c>
      <c r="K6692">
        <f>IF(MIN(LCOH!$C$18,J6692)&gt;=$P$48*LCOH!$C$18, MIN(LCOH!$C$18,J6692),0)</f>
        <v>0</v>
      </c>
      <c r="L6692">
        <f t="shared" si="209"/>
        <v>334.53890999568</v>
      </c>
      <c r="M6692">
        <f>K6692/LCOH!$C$18</f>
        <v>0</v>
      </c>
      <c r="N6692">
        <f>K6692/LCOH!$C$34</f>
        <v>0</v>
      </c>
    </row>
    <row r="6693" spans="1:14" x14ac:dyDescent="0.35">
      <c r="A6693">
        <f>'Profilo fotovoltaico'!B6695*LCOH!$C$20</f>
        <v>0</v>
      </c>
      <c r="B6693">
        <f>'Profilo eolico'!B6695*LCOH!$C$21</f>
        <v>68.5</v>
      </c>
      <c r="C6693">
        <f>$P$35*'Profilo fotovoltaico'!B6695</f>
        <v>0</v>
      </c>
      <c r="D6693">
        <f>$Q$37*'Profilo eolico'!B6695</f>
        <v>399.6724902741002</v>
      </c>
      <c r="E6693">
        <f>$P$39*'Profilo fotovoltaico'!B6695+'Approvvigionamento energia'!$Q$39*'Profilo eolico'!B6695</f>
        <v>299.75436770557513</v>
      </c>
      <c r="F6693">
        <f>$P$41*'Profilo fotovoltaico'!B6695+'Approvvigionamento energia'!$Q$41*'Profilo eolico'!B6695</f>
        <v>199.8362451370501</v>
      </c>
      <c r="G6693">
        <f>$P$43*'Profilo fotovoltaico'!B6695+'Approvvigionamento energia'!$Q$43*'Profilo eolico'!B6695</f>
        <v>99.91812256852505</v>
      </c>
      <c r="H6693">
        <f t="shared" si="208"/>
        <v>1138.4335154826958</v>
      </c>
      <c r="I6693">
        <f>IF(LCOH!$C$28=Menu!$A$1,'Approvvigionamento energia'!C6693,0)+IF(LCOH!$C$28=Menu!$A$2,'Approvvigionamento energia'!D6693,0)+IF(LCOH!$C$28=Menu!$A$3,'Approvvigionamento energia'!E6693,0)+IF(LCOH!$C$28=Menu!$A$4,'Approvvigionamento energia'!F6693,0)+IF(LCOH!$C$28=Menu!$A$5,'Approvvigionamento energia'!G6693,0)+IF(LCOH!$C$28=Menu!$A$6,'Approvvigionamento energia'!H6693,0)</f>
        <v>199.8362451370501</v>
      </c>
      <c r="J6693">
        <f>'Approvvigionamento energia'!A6693+'Approvvigionamento energia'!B6693+'Approvvigionamento energia'!I6693</f>
        <v>268.33624513705013</v>
      </c>
      <c r="K6693">
        <f>IF(MIN(LCOH!$C$18,J6693)&gt;=$P$48*LCOH!$C$18, MIN(LCOH!$C$18,J6693),0)</f>
        <v>0</v>
      </c>
      <c r="L6693">
        <f t="shared" si="209"/>
        <v>268.33624513705013</v>
      </c>
      <c r="M6693">
        <f>K6693/LCOH!$C$18</f>
        <v>0</v>
      </c>
      <c r="N6693">
        <f>K6693/LCOH!$C$34</f>
        <v>0</v>
      </c>
    </row>
    <row r="6694" spans="1:14" x14ac:dyDescent="0.35">
      <c r="A6694">
        <f>'Profilo fotovoltaico'!B6696*LCOH!$C$20</f>
        <v>0</v>
      </c>
      <c r="B6694">
        <f>'Profilo eolico'!B6696*LCOH!$C$21</f>
        <v>57.1</v>
      </c>
      <c r="C6694">
        <f>$P$35*'Profilo fotovoltaico'!B6696</f>
        <v>0</v>
      </c>
      <c r="D6694">
        <f>$Q$37*'Profilo eolico'!B6696</f>
        <v>333.15765247665865</v>
      </c>
      <c r="E6694">
        <f>$P$39*'Profilo fotovoltaico'!B6696+'Approvvigionamento energia'!$Q$39*'Profilo eolico'!B6696</f>
        <v>249.86823935749396</v>
      </c>
      <c r="F6694">
        <f>$P$41*'Profilo fotovoltaico'!B6696+'Approvvigionamento energia'!$Q$41*'Profilo eolico'!B6696</f>
        <v>166.57882623832933</v>
      </c>
      <c r="G6694">
        <f>$P$43*'Profilo fotovoltaico'!B6696+'Approvvigionamento energia'!$Q$43*'Profilo eolico'!B6696</f>
        <v>83.289413119164664</v>
      </c>
      <c r="H6694">
        <f t="shared" si="208"/>
        <v>1138.4335154826958</v>
      </c>
      <c r="I6694">
        <f>IF(LCOH!$C$28=Menu!$A$1,'Approvvigionamento energia'!C6694,0)+IF(LCOH!$C$28=Menu!$A$2,'Approvvigionamento energia'!D6694,0)+IF(LCOH!$C$28=Menu!$A$3,'Approvvigionamento energia'!E6694,0)+IF(LCOH!$C$28=Menu!$A$4,'Approvvigionamento energia'!F6694,0)+IF(LCOH!$C$28=Menu!$A$5,'Approvvigionamento energia'!G6694,0)+IF(LCOH!$C$28=Menu!$A$6,'Approvvigionamento energia'!H6694,0)</f>
        <v>166.57882623832933</v>
      </c>
      <c r="J6694">
        <f>'Approvvigionamento energia'!A6694+'Approvvigionamento energia'!B6694+'Approvvigionamento energia'!I6694</f>
        <v>223.67882623832932</v>
      </c>
      <c r="K6694">
        <f>IF(MIN(LCOH!$C$18,J6694)&gt;=$P$48*LCOH!$C$18, MIN(LCOH!$C$18,J6694),0)</f>
        <v>0</v>
      </c>
      <c r="L6694">
        <f t="shared" si="209"/>
        <v>223.67882623832932</v>
      </c>
      <c r="M6694">
        <f>K6694/LCOH!$C$18</f>
        <v>0</v>
      </c>
      <c r="N6694">
        <f>K6694/LCOH!$C$34</f>
        <v>0</v>
      </c>
    </row>
    <row r="6695" spans="1:14" x14ac:dyDescent="0.35">
      <c r="A6695">
        <f>'Profilo fotovoltaico'!B6697*LCOH!$C$20</f>
        <v>0</v>
      </c>
      <c r="B6695">
        <f>'Profilo eolico'!B6697*LCOH!$C$21</f>
        <v>50.9</v>
      </c>
      <c r="C6695">
        <f>$P$35*'Profilo fotovoltaico'!B6697</f>
        <v>0</v>
      </c>
      <c r="D6695">
        <f>$Q$37*'Profilo eolico'!B6697</f>
        <v>296.9829161306817</v>
      </c>
      <c r="E6695">
        <f>$P$39*'Profilo fotovoltaico'!B6697+'Approvvigionamento energia'!$Q$39*'Profilo eolico'!B6697</f>
        <v>222.73718709801128</v>
      </c>
      <c r="F6695">
        <f>$P$41*'Profilo fotovoltaico'!B6697+'Approvvigionamento energia'!$Q$41*'Profilo eolico'!B6697</f>
        <v>148.49145806534085</v>
      </c>
      <c r="G6695">
        <f>$P$43*'Profilo fotovoltaico'!B6697+'Approvvigionamento energia'!$Q$43*'Profilo eolico'!B6697</f>
        <v>74.245729032670425</v>
      </c>
      <c r="H6695">
        <f t="shared" si="208"/>
        <v>1138.4335154826958</v>
      </c>
      <c r="I6695">
        <f>IF(LCOH!$C$28=Menu!$A$1,'Approvvigionamento energia'!C6695,0)+IF(LCOH!$C$28=Menu!$A$2,'Approvvigionamento energia'!D6695,0)+IF(LCOH!$C$28=Menu!$A$3,'Approvvigionamento energia'!E6695,0)+IF(LCOH!$C$28=Menu!$A$4,'Approvvigionamento energia'!F6695,0)+IF(LCOH!$C$28=Menu!$A$5,'Approvvigionamento energia'!G6695,0)+IF(LCOH!$C$28=Menu!$A$6,'Approvvigionamento energia'!H6695,0)</f>
        <v>148.49145806534085</v>
      </c>
      <c r="J6695">
        <f>'Approvvigionamento energia'!A6695+'Approvvigionamento energia'!B6695+'Approvvigionamento energia'!I6695</f>
        <v>199.39145806534086</v>
      </c>
      <c r="K6695">
        <f>IF(MIN(LCOH!$C$18,J6695)&gt;=$P$48*LCOH!$C$18, MIN(LCOH!$C$18,J6695),0)</f>
        <v>0</v>
      </c>
      <c r="L6695">
        <f t="shared" si="209"/>
        <v>199.39145806534086</v>
      </c>
      <c r="M6695">
        <f>K6695/LCOH!$C$18</f>
        <v>0</v>
      </c>
      <c r="N6695">
        <f>K6695/LCOH!$C$34</f>
        <v>0</v>
      </c>
    </row>
    <row r="6696" spans="1:14" x14ac:dyDescent="0.35">
      <c r="A6696">
        <f>'Profilo fotovoltaico'!B6698*LCOH!$C$20</f>
        <v>0</v>
      </c>
      <c r="B6696">
        <f>'Profilo eolico'!B6698*LCOH!$C$21</f>
        <v>47.5</v>
      </c>
      <c r="C6696">
        <f>$P$35*'Profilo fotovoltaico'!B6698</f>
        <v>0</v>
      </c>
      <c r="D6696">
        <f>$Q$37*'Profilo eolico'!B6698</f>
        <v>277.14515748933951</v>
      </c>
      <c r="E6696">
        <f>$P$39*'Profilo fotovoltaico'!B6698+'Approvvigionamento energia'!$Q$39*'Profilo eolico'!B6698</f>
        <v>207.85886811700462</v>
      </c>
      <c r="F6696">
        <f>$P$41*'Profilo fotovoltaico'!B6698+'Approvvigionamento energia'!$Q$41*'Profilo eolico'!B6698</f>
        <v>138.57257874466976</v>
      </c>
      <c r="G6696">
        <f>$P$43*'Profilo fotovoltaico'!B6698+'Approvvigionamento energia'!$Q$43*'Profilo eolico'!B6698</f>
        <v>69.286289372334878</v>
      </c>
      <c r="H6696">
        <f t="shared" si="208"/>
        <v>1138.4335154826958</v>
      </c>
      <c r="I6696">
        <f>IF(LCOH!$C$28=Menu!$A$1,'Approvvigionamento energia'!C6696,0)+IF(LCOH!$C$28=Menu!$A$2,'Approvvigionamento energia'!D6696,0)+IF(LCOH!$C$28=Menu!$A$3,'Approvvigionamento energia'!E6696,0)+IF(LCOH!$C$28=Menu!$A$4,'Approvvigionamento energia'!F6696,0)+IF(LCOH!$C$28=Menu!$A$5,'Approvvigionamento energia'!G6696,0)+IF(LCOH!$C$28=Menu!$A$6,'Approvvigionamento energia'!H6696,0)</f>
        <v>138.57257874466976</v>
      </c>
      <c r="J6696">
        <f>'Approvvigionamento energia'!A6696+'Approvvigionamento energia'!B6696+'Approvvigionamento energia'!I6696</f>
        <v>186.07257874466976</v>
      </c>
      <c r="K6696">
        <f>IF(MIN(LCOH!$C$18,J6696)&gt;=$P$48*LCOH!$C$18, MIN(LCOH!$C$18,J6696),0)</f>
        <v>0</v>
      </c>
      <c r="L6696">
        <f t="shared" si="209"/>
        <v>186.07257874466976</v>
      </c>
      <c r="M6696">
        <f>K6696/LCOH!$C$18</f>
        <v>0</v>
      </c>
      <c r="N6696">
        <f>K6696/LCOH!$C$34</f>
        <v>0</v>
      </c>
    </row>
    <row r="6697" spans="1:14" x14ac:dyDescent="0.35">
      <c r="A6697">
        <f>'Profilo fotovoltaico'!B6699*LCOH!$C$20</f>
        <v>0</v>
      </c>
      <c r="B6697">
        <f>'Profilo eolico'!B6699*LCOH!$C$21</f>
        <v>45</v>
      </c>
      <c r="C6697">
        <f>$P$35*'Profilo fotovoltaico'!B6699</f>
        <v>0</v>
      </c>
      <c r="D6697">
        <f>$Q$37*'Profilo eolico'!B6699</f>
        <v>262.55857025305846</v>
      </c>
      <c r="E6697">
        <f>$P$39*'Profilo fotovoltaico'!B6699+'Approvvigionamento energia'!$Q$39*'Profilo eolico'!B6699</f>
        <v>196.91892768979386</v>
      </c>
      <c r="F6697">
        <f>$P$41*'Profilo fotovoltaico'!B6699+'Approvvigionamento energia'!$Q$41*'Profilo eolico'!B6699</f>
        <v>131.27928512652923</v>
      </c>
      <c r="G6697">
        <f>$P$43*'Profilo fotovoltaico'!B6699+'Approvvigionamento energia'!$Q$43*'Profilo eolico'!B6699</f>
        <v>65.639642563264616</v>
      </c>
      <c r="H6697">
        <f t="shared" si="208"/>
        <v>1138.4335154826958</v>
      </c>
      <c r="I6697">
        <f>IF(LCOH!$C$28=Menu!$A$1,'Approvvigionamento energia'!C6697,0)+IF(LCOH!$C$28=Menu!$A$2,'Approvvigionamento energia'!D6697,0)+IF(LCOH!$C$28=Menu!$A$3,'Approvvigionamento energia'!E6697,0)+IF(LCOH!$C$28=Menu!$A$4,'Approvvigionamento energia'!F6697,0)+IF(LCOH!$C$28=Menu!$A$5,'Approvvigionamento energia'!G6697,0)+IF(LCOH!$C$28=Menu!$A$6,'Approvvigionamento energia'!H6697,0)</f>
        <v>131.27928512652923</v>
      </c>
      <c r="J6697">
        <f>'Approvvigionamento energia'!A6697+'Approvvigionamento energia'!B6697+'Approvvigionamento energia'!I6697</f>
        <v>176.27928512652923</v>
      </c>
      <c r="K6697">
        <f>IF(MIN(LCOH!$C$18,J6697)&gt;=$P$48*LCOH!$C$18, MIN(LCOH!$C$18,J6697),0)</f>
        <v>0</v>
      </c>
      <c r="L6697">
        <f t="shared" si="209"/>
        <v>176.27928512652923</v>
      </c>
      <c r="M6697">
        <f>K6697/LCOH!$C$18</f>
        <v>0</v>
      </c>
      <c r="N6697">
        <f>K6697/LCOH!$C$34</f>
        <v>0</v>
      </c>
    </row>
    <row r="6698" spans="1:14" x14ac:dyDescent="0.35">
      <c r="A6698">
        <f>'Profilo fotovoltaico'!B6700*LCOH!$C$20</f>
        <v>0</v>
      </c>
      <c r="B6698">
        <f>'Profilo eolico'!B6700*LCOH!$C$21</f>
        <v>45.400000000000006</v>
      </c>
      <c r="C6698">
        <f>$P$35*'Profilo fotovoltaico'!B6700</f>
        <v>0</v>
      </c>
      <c r="D6698">
        <f>$Q$37*'Profilo eolico'!B6700</f>
        <v>264.89242421086345</v>
      </c>
      <c r="E6698">
        <f>$P$39*'Profilo fotovoltaico'!B6700+'Approvvigionamento energia'!$Q$39*'Profilo eolico'!B6700</f>
        <v>198.6693181581476</v>
      </c>
      <c r="F6698">
        <f>$P$41*'Profilo fotovoltaico'!B6700+'Approvvigionamento energia'!$Q$41*'Profilo eolico'!B6700</f>
        <v>132.44621210543173</v>
      </c>
      <c r="G6698">
        <f>$P$43*'Profilo fotovoltaico'!B6700+'Approvvigionamento energia'!$Q$43*'Profilo eolico'!B6700</f>
        <v>66.223106052715863</v>
      </c>
      <c r="H6698">
        <f t="shared" si="208"/>
        <v>1138.4335154826958</v>
      </c>
      <c r="I6698">
        <f>IF(LCOH!$C$28=Menu!$A$1,'Approvvigionamento energia'!C6698,0)+IF(LCOH!$C$28=Menu!$A$2,'Approvvigionamento energia'!D6698,0)+IF(LCOH!$C$28=Menu!$A$3,'Approvvigionamento energia'!E6698,0)+IF(LCOH!$C$28=Menu!$A$4,'Approvvigionamento energia'!F6698,0)+IF(LCOH!$C$28=Menu!$A$5,'Approvvigionamento energia'!G6698,0)+IF(LCOH!$C$28=Menu!$A$6,'Approvvigionamento energia'!H6698,0)</f>
        <v>132.44621210543173</v>
      </c>
      <c r="J6698">
        <f>'Approvvigionamento energia'!A6698+'Approvvigionamento energia'!B6698+'Approvvigionamento energia'!I6698</f>
        <v>177.84621210543173</v>
      </c>
      <c r="K6698">
        <f>IF(MIN(LCOH!$C$18,J6698)&gt;=$P$48*LCOH!$C$18, MIN(LCOH!$C$18,J6698),0)</f>
        <v>0</v>
      </c>
      <c r="L6698">
        <f t="shared" si="209"/>
        <v>177.84621210543173</v>
      </c>
      <c r="M6698">
        <f>K6698/LCOH!$C$18</f>
        <v>0</v>
      </c>
      <c r="N6698">
        <f>K6698/LCOH!$C$34</f>
        <v>0</v>
      </c>
    </row>
    <row r="6699" spans="1:14" x14ac:dyDescent="0.35">
      <c r="A6699">
        <f>'Profilo fotovoltaico'!B6701*LCOH!$C$20</f>
        <v>0</v>
      </c>
      <c r="B6699">
        <f>'Profilo eolico'!B6701*LCOH!$C$21</f>
        <v>47.199999999999996</v>
      </c>
      <c r="C6699">
        <f>$P$35*'Profilo fotovoltaico'!B6701</f>
        <v>0</v>
      </c>
      <c r="D6699">
        <f>$Q$37*'Profilo eolico'!B6701</f>
        <v>275.3947670209858</v>
      </c>
      <c r="E6699">
        <f>$P$39*'Profilo fotovoltaico'!B6701+'Approvvigionamento energia'!$Q$39*'Profilo eolico'!B6701</f>
        <v>206.54607526573932</v>
      </c>
      <c r="F6699">
        <f>$P$41*'Profilo fotovoltaico'!B6701+'Approvvigionamento energia'!$Q$41*'Profilo eolico'!B6701</f>
        <v>137.6973835104929</v>
      </c>
      <c r="G6699">
        <f>$P$43*'Profilo fotovoltaico'!B6701+'Approvvigionamento energia'!$Q$43*'Profilo eolico'!B6701</f>
        <v>68.848691755246449</v>
      </c>
      <c r="H6699">
        <f t="shared" si="208"/>
        <v>1138.4335154826958</v>
      </c>
      <c r="I6699">
        <f>IF(LCOH!$C$28=Menu!$A$1,'Approvvigionamento energia'!C6699,0)+IF(LCOH!$C$28=Menu!$A$2,'Approvvigionamento energia'!D6699,0)+IF(LCOH!$C$28=Menu!$A$3,'Approvvigionamento energia'!E6699,0)+IF(LCOH!$C$28=Menu!$A$4,'Approvvigionamento energia'!F6699,0)+IF(LCOH!$C$28=Menu!$A$5,'Approvvigionamento energia'!G6699,0)+IF(LCOH!$C$28=Menu!$A$6,'Approvvigionamento energia'!H6699,0)</f>
        <v>137.6973835104929</v>
      </c>
      <c r="J6699">
        <f>'Approvvigionamento energia'!A6699+'Approvvigionamento energia'!B6699+'Approvvigionamento energia'!I6699</f>
        <v>184.89738351049289</v>
      </c>
      <c r="K6699">
        <f>IF(MIN(LCOH!$C$18,J6699)&gt;=$P$48*LCOH!$C$18, MIN(LCOH!$C$18,J6699),0)</f>
        <v>0</v>
      </c>
      <c r="L6699">
        <f t="shared" si="209"/>
        <v>184.89738351049289</v>
      </c>
      <c r="M6699">
        <f>K6699/LCOH!$C$18</f>
        <v>0</v>
      </c>
      <c r="N6699">
        <f>K6699/LCOH!$C$34</f>
        <v>0</v>
      </c>
    </row>
    <row r="6700" spans="1:14" x14ac:dyDescent="0.35">
      <c r="A6700">
        <f>'Profilo fotovoltaico'!B6702*LCOH!$C$20</f>
        <v>0</v>
      </c>
      <c r="B6700">
        <f>'Profilo eolico'!B6702*LCOH!$C$21</f>
        <v>47.4</v>
      </c>
      <c r="C6700">
        <f>$P$35*'Profilo fotovoltaico'!B6702</f>
        <v>0</v>
      </c>
      <c r="D6700">
        <f>$Q$37*'Profilo eolico'!B6702</f>
        <v>276.56169399988829</v>
      </c>
      <c r="E6700">
        <f>$P$39*'Profilo fotovoltaico'!B6702+'Approvvigionamento energia'!$Q$39*'Profilo eolico'!B6702</f>
        <v>207.42127049991618</v>
      </c>
      <c r="F6700">
        <f>$P$41*'Profilo fotovoltaico'!B6702+'Approvvigionamento energia'!$Q$41*'Profilo eolico'!B6702</f>
        <v>138.28084699994415</v>
      </c>
      <c r="G6700">
        <f>$P$43*'Profilo fotovoltaico'!B6702+'Approvvigionamento energia'!$Q$43*'Profilo eolico'!B6702</f>
        <v>69.140423499972073</v>
      </c>
      <c r="H6700">
        <f t="shared" si="208"/>
        <v>1138.4335154826958</v>
      </c>
      <c r="I6700">
        <f>IF(LCOH!$C$28=Menu!$A$1,'Approvvigionamento energia'!C6700,0)+IF(LCOH!$C$28=Menu!$A$2,'Approvvigionamento energia'!D6700,0)+IF(LCOH!$C$28=Menu!$A$3,'Approvvigionamento energia'!E6700,0)+IF(LCOH!$C$28=Menu!$A$4,'Approvvigionamento energia'!F6700,0)+IF(LCOH!$C$28=Menu!$A$5,'Approvvigionamento energia'!G6700,0)+IF(LCOH!$C$28=Menu!$A$6,'Approvvigionamento energia'!H6700,0)</f>
        <v>138.28084699994415</v>
      </c>
      <c r="J6700">
        <f>'Approvvigionamento energia'!A6700+'Approvvigionamento energia'!B6700+'Approvvigionamento energia'!I6700</f>
        <v>185.68084699994415</v>
      </c>
      <c r="K6700">
        <f>IF(MIN(LCOH!$C$18,J6700)&gt;=$P$48*LCOH!$C$18, MIN(LCOH!$C$18,J6700),0)</f>
        <v>0</v>
      </c>
      <c r="L6700">
        <f t="shared" si="209"/>
        <v>185.68084699994415</v>
      </c>
      <c r="M6700">
        <f>K6700/LCOH!$C$18</f>
        <v>0</v>
      </c>
      <c r="N6700">
        <f>K6700/LCOH!$C$34</f>
        <v>0</v>
      </c>
    </row>
    <row r="6701" spans="1:14" x14ac:dyDescent="0.35">
      <c r="A6701">
        <f>'Profilo fotovoltaico'!B6703*LCOH!$C$20</f>
        <v>0</v>
      </c>
      <c r="B6701">
        <f>'Profilo eolico'!B6703*LCOH!$C$21</f>
        <v>45.3</v>
      </c>
      <c r="C6701">
        <f>$P$35*'Profilo fotovoltaico'!B6703</f>
        <v>0</v>
      </c>
      <c r="D6701">
        <f>$Q$37*'Profilo eolico'!B6703</f>
        <v>264.30896072141223</v>
      </c>
      <c r="E6701">
        <f>$P$39*'Profilo fotovoltaico'!B6703+'Approvvigionamento energia'!$Q$39*'Profilo eolico'!B6703</f>
        <v>198.23172054105916</v>
      </c>
      <c r="F6701">
        <f>$P$41*'Profilo fotovoltaico'!B6703+'Approvvigionamento energia'!$Q$41*'Profilo eolico'!B6703</f>
        <v>132.15448036070612</v>
      </c>
      <c r="G6701">
        <f>$P$43*'Profilo fotovoltaico'!B6703+'Approvvigionamento energia'!$Q$43*'Profilo eolico'!B6703</f>
        <v>66.077240180353058</v>
      </c>
      <c r="H6701">
        <f t="shared" si="208"/>
        <v>1138.4335154826958</v>
      </c>
      <c r="I6701">
        <f>IF(LCOH!$C$28=Menu!$A$1,'Approvvigionamento energia'!C6701,0)+IF(LCOH!$C$28=Menu!$A$2,'Approvvigionamento energia'!D6701,0)+IF(LCOH!$C$28=Menu!$A$3,'Approvvigionamento energia'!E6701,0)+IF(LCOH!$C$28=Menu!$A$4,'Approvvigionamento energia'!F6701,0)+IF(LCOH!$C$28=Menu!$A$5,'Approvvigionamento energia'!G6701,0)+IF(LCOH!$C$28=Menu!$A$6,'Approvvigionamento energia'!H6701,0)</f>
        <v>132.15448036070612</v>
      </c>
      <c r="J6701">
        <f>'Approvvigionamento energia'!A6701+'Approvvigionamento energia'!B6701+'Approvvigionamento energia'!I6701</f>
        <v>177.4544803607061</v>
      </c>
      <c r="K6701">
        <f>IF(MIN(LCOH!$C$18,J6701)&gt;=$P$48*LCOH!$C$18, MIN(LCOH!$C$18,J6701),0)</f>
        <v>0</v>
      </c>
      <c r="L6701">
        <f t="shared" si="209"/>
        <v>177.4544803607061</v>
      </c>
      <c r="M6701">
        <f>K6701/LCOH!$C$18</f>
        <v>0</v>
      </c>
      <c r="N6701">
        <f>K6701/LCOH!$C$34</f>
        <v>0</v>
      </c>
    </row>
    <row r="6702" spans="1:14" x14ac:dyDescent="0.35">
      <c r="A6702">
        <f>'Profilo fotovoltaico'!B6704*LCOH!$C$20</f>
        <v>0</v>
      </c>
      <c r="B6702">
        <f>'Profilo eolico'!B6704*LCOH!$C$21</f>
        <v>43.1</v>
      </c>
      <c r="C6702">
        <f>$P$35*'Profilo fotovoltaico'!B6704</f>
        <v>0</v>
      </c>
      <c r="D6702">
        <f>$Q$37*'Profilo eolico'!B6704</f>
        <v>251.4727639534849</v>
      </c>
      <c r="E6702">
        <f>$P$39*'Profilo fotovoltaico'!B6704+'Approvvigionamento energia'!$Q$39*'Profilo eolico'!B6704</f>
        <v>188.60457296511368</v>
      </c>
      <c r="F6702">
        <f>$P$41*'Profilo fotovoltaico'!B6704+'Approvvigionamento energia'!$Q$41*'Profilo eolico'!B6704</f>
        <v>125.73638197674245</v>
      </c>
      <c r="G6702">
        <f>$P$43*'Profilo fotovoltaico'!B6704+'Approvvigionamento energia'!$Q$43*'Profilo eolico'!B6704</f>
        <v>62.868190988371225</v>
      </c>
      <c r="H6702">
        <f t="shared" si="208"/>
        <v>1138.4335154826958</v>
      </c>
      <c r="I6702">
        <f>IF(LCOH!$C$28=Menu!$A$1,'Approvvigionamento energia'!C6702,0)+IF(LCOH!$C$28=Menu!$A$2,'Approvvigionamento energia'!D6702,0)+IF(LCOH!$C$28=Menu!$A$3,'Approvvigionamento energia'!E6702,0)+IF(LCOH!$C$28=Menu!$A$4,'Approvvigionamento energia'!F6702,0)+IF(LCOH!$C$28=Menu!$A$5,'Approvvigionamento energia'!G6702,0)+IF(LCOH!$C$28=Menu!$A$6,'Approvvigionamento energia'!H6702,0)</f>
        <v>125.73638197674245</v>
      </c>
      <c r="J6702">
        <f>'Approvvigionamento energia'!A6702+'Approvvigionamento energia'!B6702+'Approvvigionamento energia'!I6702</f>
        <v>168.83638197674244</v>
      </c>
      <c r="K6702">
        <f>IF(MIN(LCOH!$C$18,J6702)&gt;=$P$48*LCOH!$C$18, MIN(LCOH!$C$18,J6702),0)</f>
        <v>0</v>
      </c>
      <c r="L6702">
        <f t="shared" si="209"/>
        <v>168.83638197674244</v>
      </c>
      <c r="M6702">
        <f>K6702/LCOH!$C$18</f>
        <v>0</v>
      </c>
      <c r="N6702">
        <f>K6702/LCOH!$C$34</f>
        <v>0</v>
      </c>
    </row>
    <row r="6703" spans="1:14" x14ac:dyDescent="0.35">
      <c r="A6703">
        <f>'Profilo fotovoltaico'!B6705*LCOH!$C$20</f>
        <v>6</v>
      </c>
      <c r="B6703">
        <f>'Profilo eolico'!B6705*LCOH!$C$21</f>
        <v>44.900000000000006</v>
      </c>
      <c r="C6703">
        <f>$P$35*'Profilo fotovoltaico'!B6705</f>
        <v>44.127673125732393</v>
      </c>
      <c r="D6703">
        <f>$Q$37*'Profilo eolico'!B6705</f>
        <v>261.97510676360724</v>
      </c>
      <c r="E6703">
        <f>$P$39*'Profilo fotovoltaico'!B6705+'Approvvigionamento energia'!$Q$39*'Profilo eolico'!B6705</f>
        <v>207.51324835413854</v>
      </c>
      <c r="F6703">
        <f>$P$41*'Profilo fotovoltaico'!B6705+'Approvvigionamento energia'!$Q$41*'Profilo eolico'!B6705</f>
        <v>153.05138994466981</v>
      </c>
      <c r="G6703">
        <f>$P$43*'Profilo fotovoltaico'!B6705+'Approvvigionamento energia'!$Q$43*'Profilo eolico'!B6705</f>
        <v>98.589531535201104</v>
      </c>
      <c r="H6703">
        <f t="shared" si="208"/>
        <v>1138.4335154826958</v>
      </c>
      <c r="I6703">
        <f>IF(LCOH!$C$28=Menu!$A$1,'Approvvigionamento energia'!C6703,0)+IF(LCOH!$C$28=Menu!$A$2,'Approvvigionamento energia'!D6703,0)+IF(LCOH!$C$28=Menu!$A$3,'Approvvigionamento energia'!E6703,0)+IF(LCOH!$C$28=Menu!$A$4,'Approvvigionamento energia'!F6703,0)+IF(LCOH!$C$28=Menu!$A$5,'Approvvigionamento energia'!G6703,0)+IF(LCOH!$C$28=Menu!$A$6,'Approvvigionamento energia'!H6703,0)</f>
        <v>153.05138994466981</v>
      </c>
      <c r="J6703">
        <f>'Approvvigionamento energia'!A6703+'Approvvigionamento energia'!B6703+'Approvvigionamento energia'!I6703</f>
        <v>203.95138994466981</v>
      </c>
      <c r="K6703">
        <f>IF(MIN(LCOH!$C$18,J6703)&gt;=$P$48*LCOH!$C$18, MIN(LCOH!$C$18,J6703),0)</f>
        <v>0</v>
      </c>
      <c r="L6703">
        <f t="shared" si="209"/>
        <v>203.95138994466981</v>
      </c>
      <c r="M6703">
        <f>K6703/LCOH!$C$18</f>
        <v>0</v>
      </c>
      <c r="N6703">
        <f>K6703/LCOH!$C$34</f>
        <v>0</v>
      </c>
    </row>
    <row r="6704" spans="1:14" x14ac:dyDescent="0.35">
      <c r="A6704">
        <f>'Profilo fotovoltaico'!B6706*LCOH!$C$20</f>
        <v>104</v>
      </c>
      <c r="B6704">
        <f>'Profilo eolico'!B6706*LCOH!$C$21</f>
        <v>41.099999999999994</v>
      </c>
      <c r="C6704">
        <f>$P$35*'Profilo fotovoltaico'!B6706</f>
        <v>764.87966751269471</v>
      </c>
      <c r="D6704">
        <f>$Q$37*'Profilo eolico'!B6706</f>
        <v>239.80349416446006</v>
      </c>
      <c r="E6704">
        <f>$P$39*'Profilo fotovoltaico'!B6706+'Approvvigionamento energia'!$Q$39*'Profilo eolico'!B6706</f>
        <v>371.0725375015187</v>
      </c>
      <c r="F6704">
        <f>$P$41*'Profilo fotovoltaico'!B6706+'Approvvigionamento energia'!$Q$41*'Profilo eolico'!B6706</f>
        <v>502.34158083857739</v>
      </c>
      <c r="G6704">
        <f>$P$43*'Profilo fotovoltaico'!B6706+'Approvvigionamento energia'!$Q$43*'Profilo eolico'!B6706</f>
        <v>633.61062417563608</v>
      </c>
      <c r="H6704">
        <f t="shared" si="208"/>
        <v>1138.4335154826958</v>
      </c>
      <c r="I6704">
        <f>IF(LCOH!$C$28=Menu!$A$1,'Approvvigionamento energia'!C6704,0)+IF(LCOH!$C$28=Menu!$A$2,'Approvvigionamento energia'!D6704,0)+IF(LCOH!$C$28=Menu!$A$3,'Approvvigionamento energia'!E6704,0)+IF(LCOH!$C$28=Menu!$A$4,'Approvvigionamento energia'!F6704,0)+IF(LCOH!$C$28=Menu!$A$5,'Approvvigionamento energia'!G6704,0)+IF(LCOH!$C$28=Menu!$A$6,'Approvvigionamento energia'!H6704,0)</f>
        <v>502.34158083857739</v>
      </c>
      <c r="J6704">
        <f>'Approvvigionamento energia'!A6704+'Approvvigionamento energia'!B6704+'Approvvigionamento energia'!I6704</f>
        <v>647.44158083857735</v>
      </c>
      <c r="K6704">
        <f>IF(MIN(LCOH!$C$18,J6704)&gt;=$P$48*LCOH!$C$18, MIN(LCOH!$C$18,J6704),0)</f>
        <v>647.44158083857735</v>
      </c>
      <c r="L6704">
        <f t="shared" si="209"/>
        <v>0</v>
      </c>
      <c r="M6704">
        <f>K6704/LCOH!$C$18</f>
        <v>0.43162772055905158</v>
      </c>
      <c r="N6704">
        <f>K6704/LCOH!$C$34</f>
        <v>12.474789611533282</v>
      </c>
    </row>
    <row r="6705" spans="1:14" x14ac:dyDescent="0.35">
      <c r="A6705">
        <f>'Profilo fotovoltaico'!B6707*LCOH!$C$20</f>
        <v>251</v>
      </c>
      <c r="B6705">
        <f>'Profilo eolico'!B6707*LCOH!$C$21</f>
        <v>46.800000000000004</v>
      </c>
      <c r="C6705">
        <f>$P$35*'Profilo fotovoltaico'!B6707</f>
        <v>1846.0076590931383</v>
      </c>
      <c r="D6705">
        <f>$Q$37*'Profilo eolico'!B6707</f>
        <v>273.06091306318086</v>
      </c>
      <c r="E6705">
        <f>$P$39*'Profilo fotovoltaico'!B6707+'Approvvigionamento energia'!$Q$39*'Profilo eolico'!B6707</f>
        <v>666.29759957067017</v>
      </c>
      <c r="F6705">
        <f>$P$41*'Profilo fotovoltaico'!B6707+'Approvvigionamento energia'!$Q$41*'Profilo eolico'!B6707</f>
        <v>1059.5342860781595</v>
      </c>
      <c r="G6705">
        <f>$P$43*'Profilo fotovoltaico'!B6707+'Approvvigionamento energia'!$Q$43*'Profilo eolico'!B6707</f>
        <v>1452.7709725856491</v>
      </c>
      <c r="H6705">
        <f t="shared" si="208"/>
        <v>1138.4335154826958</v>
      </c>
      <c r="I6705">
        <f>IF(LCOH!$C$28=Menu!$A$1,'Approvvigionamento energia'!C6705,0)+IF(LCOH!$C$28=Menu!$A$2,'Approvvigionamento energia'!D6705,0)+IF(LCOH!$C$28=Menu!$A$3,'Approvvigionamento energia'!E6705,0)+IF(LCOH!$C$28=Menu!$A$4,'Approvvigionamento energia'!F6705,0)+IF(LCOH!$C$28=Menu!$A$5,'Approvvigionamento energia'!G6705,0)+IF(LCOH!$C$28=Menu!$A$6,'Approvvigionamento energia'!H6705,0)</f>
        <v>1059.5342860781595</v>
      </c>
      <c r="J6705">
        <f>'Approvvigionamento energia'!A6705+'Approvvigionamento energia'!B6705+'Approvvigionamento energia'!I6705</f>
        <v>1357.3342860781595</v>
      </c>
      <c r="K6705">
        <f>IF(MIN(LCOH!$C$18,J6705)&gt;=$P$48*LCOH!$C$18, MIN(LCOH!$C$18,J6705),0)</f>
        <v>1357.3342860781595</v>
      </c>
      <c r="L6705">
        <f t="shared" si="209"/>
        <v>0</v>
      </c>
      <c r="M6705">
        <f>K6705/LCOH!$C$18</f>
        <v>0.90488952405210632</v>
      </c>
      <c r="N6705">
        <f>K6705/LCOH!$C$34</f>
        <v>26.152876417690933</v>
      </c>
    </row>
    <row r="6706" spans="1:14" x14ac:dyDescent="0.35">
      <c r="A6706">
        <f>'Profilo fotovoltaico'!B6708*LCOH!$C$20</f>
        <v>382</v>
      </c>
      <c r="B6706">
        <f>'Profilo eolico'!B6708*LCOH!$C$21</f>
        <v>73.2</v>
      </c>
      <c r="C6706">
        <f>$P$35*'Profilo fotovoltaico'!B6708</f>
        <v>2809.4618556716287</v>
      </c>
      <c r="D6706">
        <f>$Q$37*'Profilo eolico'!B6708</f>
        <v>427.09527427830847</v>
      </c>
      <c r="E6706">
        <f>$P$39*'Profilo fotovoltaico'!B6708+'Approvvigionamento energia'!$Q$39*'Profilo eolico'!B6708</f>
        <v>1022.6869196266384</v>
      </c>
      <c r="F6706">
        <f>$P$41*'Profilo fotovoltaico'!B6708+'Approvvigionamento energia'!$Q$41*'Profilo eolico'!B6708</f>
        <v>1618.2785649749685</v>
      </c>
      <c r="G6706">
        <f>$P$43*'Profilo fotovoltaico'!B6708+'Approvvigionamento energia'!$Q$43*'Profilo eolico'!B6708</f>
        <v>2213.870210323299</v>
      </c>
      <c r="H6706">
        <f t="shared" si="208"/>
        <v>1138.4335154826958</v>
      </c>
      <c r="I6706">
        <f>IF(LCOH!$C$28=Menu!$A$1,'Approvvigionamento energia'!C6706,0)+IF(LCOH!$C$28=Menu!$A$2,'Approvvigionamento energia'!D6706,0)+IF(LCOH!$C$28=Menu!$A$3,'Approvvigionamento energia'!E6706,0)+IF(LCOH!$C$28=Menu!$A$4,'Approvvigionamento energia'!F6706,0)+IF(LCOH!$C$28=Menu!$A$5,'Approvvigionamento energia'!G6706,0)+IF(LCOH!$C$28=Menu!$A$6,'Approvvigionamento energia'!H6706,0)</f>
        <v>1618.2785649749685</v>
      </c>
      <c r="J6706">
        <f>'Approvvigionamento energia'!A6706+'Approvvigionamento energia'!B6706+'Approvvigionamento energia'!I6706</f>
        <v>2073.4785649749683</v>
      </c>
      <c r="K6706">
        <f>IF(MIN(LCOH!$C$18,J6706)&gt;=$P$48*LCOH!$C$18, MIN(LCOH!$C$18,J6706),0)</f>
        <v>1500</v>
      </c>
      <c r="L6706">
        <f t="shared" si="209"/>
        <v>573.47856497496832</v>
      </c>
      <c r="M6706">
        <f>K6706/LCOH!$C$18</f>
        <v>1</v>
      </c>
      <c r="N6706">
        <f>K6706/LCOH!$C$34</f>
        <v>28.901734104046245</v>
      </c>
    </row>
    <row r="6707" spans="1:14" x14ac:dyDescent="0.35">
      <c r="A6707">
        <f>'Profilo fotovoltaico'!B6709*LCOH!$C$20</f>
        <v>474</v>
      </c>
      <c r="B6707">
        <f>'Profilo eolico'!B6709*LCOH!$C$21</f>
        <v>92.899999999999991</v>
      </c>
      <c r="C6707">
        <f>$P$35*'Profilo fotovoltaico'!B6709</f>
        <v>3486.0861769328585</v>
      </c>
      <c r="D6707">
        <f>$Q$37*'Profilo eolico'!B6709</f>
        <v>542.03758170020296</v>
      </c>
      <c r="E6707">
        <f>$P$39*'Profilo fotovoltaico'!B6709+'Approvvigionamento energia'!$Q$39*'Profilo eolico'!B6709</f>
        <v>1278.0497305083668</v>
      </c>
      <c r="F6707">
        <f>$P$41*'Profilo fotovoltaico'!B6709+'Approvvigionamento energia'!$Q$41*'Profilo eolico'!B6709</f>
        <v>2014.0618793165308</v>
      </c>
      <c r="G6707">
        <f>$P$43*'Profilo fotovoltaico'!B6709+'Approvvigionamento energia'!$Q$43*'Profilo eolico'!B6709</f>
        <v>2750.0740281246945</v>
      </c>
      <c r="H6707">
        <f t="shared" si="208"/>
        <v>1138.4335154826958</v>
      </c>
      <c r="I6707">
        <f>IF(LCOH!$C$28=Menu!$A$1,'Approvvigionamento energia'!C6707,0)+IF(LCOH!$C$28=Menu!$A$2,'Approvvigionamento energia'!D6707,0)+IF(LCOH!$C$28=Menu!$A$3,'Approvvigionamento energia'!E6707,0)+IF(LCOH!$C$28=Menu!$A$4,'Approvvigionamento energia'!F6707,0)+IF(LCOH!$C$28=Menu!$A$5,'Approvvigionamento energia'!G6707,0)+IF(LCOH!$C$28=Menu!$A$6,'Approvvigionamento energia'!H6707,0)</f>
        <v>2014.0618793165308</v>
      </c>
      <c r="J6707">
        <f>'Approvvigionamento energia'!A6707+'Approvvigionamento energia'!B6707+'Approvvigionamento energia'!I6707</f>
        <v>2580.9618793165309</v>
      </c>
      <c r="K6707">
        <f>IF(MIN(LCOH!$C$18,J6707)&gt;=$P$48*LCOH!$C$18, MIN(LCOH!$C$18,J6707),0)</f>
        <v>1500</v>
      </c>
      <c r="L6707">
        <f t="shared" si="209"/>
        <v>1080.9618793165309</v>
      </c>
      <c r="M6707">
        <f>K6707/LCOH!$C$18</f>
        <v>1</v>
      </c>
      <c r="N6707">
        <f>K6707/LCOH!$C$34</f>
        <v>28.901734104046245</v>
      </c>
    </row>
    <row r="6708" spans="1:14" x14ac:dyDescent="0.35">
      <c r="A6708">
        <f>'Profilo fotovoltaico'!B6710*LCOH!$C$20</f>
        <v>507</v>
      </c>
      <c r="B6708">
        <f>'Profilo eolico'!B6710*LCOH!$C$21</f>
        <v>107.39999999999999</v>
      </c>
      <c r="C6708">
        <f>$P$35*'Profilo fotovoltaico'!B6710</f>
        <v>3728.7883791243871</v>
      </c>
      <c r="D6708">
        <f>$Q$37*'Profilo eolico'!B6710</f>
        <v>626.63978767063293</v>
      </c>
      <c r="E6708">
        <f>$P$39*'Profilo fotovoltaico'!B6710+'Approvvigionamento energia'!$Q$39*'Profilo eolico'!B6710</f>
        <v>1402.1769355340714</v>
      </c>
      <c r="F6708">
        <f>$P$41*'Profilo fotovoltaico'!B6710+'Approvvigionamento energia'!$Q$41*'Profilo eolico'!B6710</f>
        <v>2177.71408339751</v>
      </c>
      <c r="G6708">
        <f>$P$43*'Profilo fotovoltaico'!B6710+'Approvvigionamento energia'!$Q$43*'Profilo eolico'!B6710</f>
        <v>2953.2512312609483</v>
      </c>
      <c r="H6708">
        <f t="shared" si="208"/>
        <v>1138.4335154826958</v>
      </c>
      <c r="I6708">
        <f>IF(LCOH!$C$28=Menu!$A$1,'Approvvigionamento energia'!C6708,0)+IF(LCOH!$C$28=Menu!$A$2,'Approvvigionamento energia'!D6708,0)+IF(LCOH!$C$28=Menu!$A$3,'Approvvigionamento energia'!E6708,0)+IF(LCOH!$C$28=Menu!$A$4,'Approvvigionamento energia'!F6708,0)+IF(LCOH!$C$28=Menu!$A$5,'Approvvigionamento energia'!G6708,0)+IF(LCOH!$C$28=Menu!$A$6,'Approvvigionamento energia'!H6708,0)</f>
        <v>2177.71408339751</v>
      </c>
      <c r="J6708">
        <f>'Approvvigionamento energia'!A6708+'Approvvigionamento energia'!B6708+'Approvvigionamento energia'!I6708</f>
        <v>2792.1140833975101</v>
      </c>
      <c r="K6708">
        <f>IF(MIN(LCOH!$C$18,J6708)&gt;=$P$48*LCOH!$C$18, MIN(LCOH!$C$18,J6708),0)</f>
        <v>1500</v>
      </c>
      <c r="L6708">
        <f t="shared" si="209"/>
        <v>1292.1140833975101</v>
      </c>
      <c r="M6708">
        <f>K6708/LCOH!$C$18</f>
        <v>1</v>
      </c>
      <c r="N6708">
        <f>K6708/LCOH!$C$34</f>
        <v>28.901734104046245</v>
      </c>
    </row>
    <row r="6709" spans="1:14" x14ac:dyDescent="0.35">
      <c r="A6709">
        <f>'Profilo fotovoltaico'!B6711*LCOH!$C$20</f>
        <v>505</v>
      </c>
      <c r="B6709">
        <f>'Profilo eolico'!B6711*LCOH!$C$21</f>
        <v>113.4</v>
      </c>
      <c r="C6709">
        <f>$P$35*'Profilo fotovoltaico'!B6711</f>
        <v>3714.0791547491431</v>
      </c>
      <c r="D6709">
        <f>$Q$37*'Profilo eolico'!B6711</f>
        <v>661.64759703770744</v>
      </c>
      <c r="E6709">
        <f>$P$39*'Profilo fotovoltaico'!B6711+'Approvvigionamento energia'!$Q$39*'Profilo eolico'!B6711</f>
        <v>1424.7554864655663</v>
      </c>
      <c r="F6709">
        <f>$P$41*'Profilo fotovoltaico'!B6711+'Approvvigionamento energia'!$Q$41*'Profilo eolico'!B6711</f>
        <v>2187.8633758934252</v>
      </c>
      <c r="G6709">
        <f>$P$43*'Profilo fotovoltaico'!B6711+'Approvvigionamento energia'!$Q$43*'Profilo eolico'!B6711</f>
        <v>2950.9712653212841</v>
      </c>
      <c r="H6709">
        <f t="shared" si="208"/>
        <v>1138.4335154826958</v>
      </c>
      <c r="I6709">
        <f>IF(LCOH!$C$28=Menu!$A$1,'Approvvigionamento energia'!C6709,0)+IF(LCOH!$C$28=Menu!$A$2,'Approvvigionamento energia'!D6709,0)+IF(LCOH!$C$28=Menu!$A$3,'Approvvigionamento energia'!E6709,0)+IF(LCOH!$C$28=Menu!$A$4,'Approvvigionamento energia'!F6709,0)+IF(LCOH!$C$28=Menu!$A$5,'Approvvigionamento energia'!G6709,0)+IF(LCOH!$C$28=Menu!$A$6,'Approvvigionamento energia'!H6709,0)</f>
        <v>2187.8633758934252</v>
      </c>
      <c r="J6709">
        <f>'Approvvigionamento energia'!A6709+'Approvvigionamento energia'!B6709+'Approvvigionamento energia'!I6709</f>
        <v>2806.2633758934253</v>
      </c>
      <c r="K6709">
        <f>IF(MIN(LCOH!$C$18,J6709)&gt;=$P$48*LCOH!$C$18, MIN(LCOH!$C$18,J6709),0)</f>
        <v>1500</v>
      </c>
      <c r="L6709">
        <f t="shared" si="209"/>
        <v>1306.2633758934253</v>
      </c>
      <c r="M6709">
        <f>K6709/LCOH!$C$18</f>
        <v>1</v>
      </c>
      <c r="N6709">
        <f>K6709/LCOH!$C$34</f>
        <v>28.901734104046245</v>
      </c>
    </row>
    <row r="6710" spans="1:14" x14ac:dyDescent="0.35">
      <c r="A6710">
        <f>'Profilo fotovoltaico'!B6712*LCOH!$C$20</f>
        <v>457</v>
      </c>
      <c r="B6710">
        <f>'Profilo eolico'!B6712*LCOH!$C$21</f>
        <v>110.3</v>
      </c>
      <c r="C6710">
        <f>$P$35*'Profilo fotovoltaico'!B6712</f>
        <v>3361.0577697432836</v>
      </c>
      <c r="D6710">
        <f>$Q$37*'Profilo eolico'!B6712</f>
        <v>643.56022886471885</v>
      </c>
      <c r="E6710">
        <f>$P$39*'Profilo fotovoltaico'!B6712+'Approvvigionamento energia'!$Q$39*'Profilo eolico'!B6712</f>
        <v>1322.93461408436</v>
      </c>
      <c r="F6710">
        <f>$P$41*'Profilo fotovoltaico'!B6712+'Approvvigionamento energia'!$Q$41*'Profilo eolico'!B6712</f>
        <v>2002.3089993040012</v>
      </c>
      <c r="G6710">
        <f>$P$43*'Profilo fotovoltaico'!B6712+'Approvvigionamento energia'!$Q$43*'Profilo eolico'!B6712</f>
        <v>2681.6833845236429</v>
      </c>
      <c r="H6710">
        <f t="shared" si="208"/>
        <v>1138.4335154826958</v>
      </c>
      <c r="I6710">
        <f>IF(LCOH!$C$28=Menu!$A$1,'Approvvigionamento energia'!C6710,0)+IF(LCOH!$C$28=Menu!$A$2,'Approvvigionamento energia'!D6710,0)+IF(LCOH!$C$28=Menu!$A$3,'Approvvigionamento energia'!E6710,0)+IF(LCOH!$C$28=Menu!$A$4,'Approvvigionamento energia'!F6710,0)+IF(LCOH!$C$28=Menu!$A$5,'Approvvigionamento energia'!G6710,0)+IF(LCOH!$C$28=Menu!$A$6,'Approvvigionamento energia'!H6710,0)</f>
        <v>2002.3089993040012</v>
      </c>
      <c r="J6710">
        <f>'Approvvigionamento energia'!A6710+'Approvvigionamento energia'!B6710+'Approvvigionamento energia'!I6710</f>
        <v>2569.6089993040014</v>
      </c>
      <c r="K6710">
        <f>IF(MIN(LCOH!$C$18,J6710)&gt;=$P$48*LCOH!$C$18, MIN(LCOH!$C$18,J6710),0)</f>
        <v>1500</v>
      </c>
      <c r="L6710">
        <f t="shared" si="209"/>
        <v>1069.6089993040014</v>
      </c>
      <c r="M6710">
        <f>K6710/LCOH!$C$18</f>
        <v>1</v>
      </c>
      <c r="N6710">
        <f>K6710/LCOH!$C$34</f>
        <v>28.901734104046245</v>
      </c>
    </row>
    <row r="6711" spans="1:14" x14ac:dyDescent="0.35">
      <c r="A6711">
        <f>'Profilo fotovoltaico'!B6713*LCOH!$C$20</f>
        <v>376</v>
      </c>
      <c r="B6711">
        <f>'Profilo eolico'!B6713*LCOH!$C$21</f>
        <v>98.9</v>
      </c>
      <c r="C6711">
        <f>$P$35*'Profilo fotovoltaico'!B6713</f>
        <v>2765.3341825458965</v>
      </c>
      <c r="D6711">
        <f>$Q$37*'Profilo eolico'!B6713</f>
        <v>577.04539106727748</v>
      </c>
      <c r="E6711">
        <f>$P$39*'Profilo fotovoltaico'!B6713+'Approvvigionamento energia'!$Q$39*'Profilo eolico'!B6713</f>
        <v>1124.1175889369322</v>
      </c>
      <c r="F6711">
        <f>$P$41*'Profilo fotovoltaico'!B6713+'Approvvigionamento energia'!$Q$41*'Profilo eolico'!B6713</f>
        <v>1671.1897868065871</v>
      </c>
      <c r="G6711">
        <f>$P$43*'Profilo fotovoltaico'!B6713+'Approvvigionamento energia'!$Q$43*'Profilo eolico'!B6713</f>
        <v>2218.2619846762418</v>
      </c>
      <c r="H6711">
        <f t="shared" si="208"/>
        <v>1138.4335154826958</v>
      </c>
      <c r="I6711">
        <f>IF(LCOH!$C$28=Menu!$A$1,'Approvvigionamento energia'!C6711,0)+IF(LCOH!$C$28=Menu!$A$2,'Approvvigionamento energia'!D6711,0)+IF(LCOH!$C$28=Menu!$A$3,'Approvvigionamento energia'!E6711,0)+IF(LCOH!$C$28=Menu!$A$4,'Approvvigionamento energia'!F6711,0)+IF(LCOH!$C$28=Menu!$A$5,'Approvvigionamento energia'!G6711,0)+IF(LCOH!$C$28=Menu!$A$6,'Approvvigionamento energia'!H6711,0)</f>
        <v>1671.1897868065871</v>
      </c>
      <c r="J6711">
        <f>'Approvvigionamento energia'!A6711+'Approvvigionamento energia'!B6711+'Approvvigionamento energia'!I6711</f>
        <v>2146.0897868065872</v>
      </c>
      <c r="K6711">
        <f>IF(MIN(LCOH!$C$18,J6711)&gt;=$P$48*LCOH!$C$18, MIN(LCOH!$C$18,J6711),0)</f>
        <v>1500</v>
      </c>
      <c r="L6711">
        <f t="shared" si="209"/>
        <v>646.0897868065872</v>
      </c>
      <c r="M6711">
        <f>K6711/LCOH!$C$18</f>
        <v>1</v>
      </c>
      <c r="N6711">
        <f>K6711/LCOH!$C$34</f>
        <v>28.901734104046245</v>
      </c>
    </row>
    <row r="6712" spans="1:14" x14ac:dyDescent="0.35">
      <c r="A6712">
        <f>'Profilo fotovoltaico'!B6714*LCOH!$C$20</f>
        <v>263</v>
      </c>
      <c r="B6712">
        <f>'Profilo eolico'!B6714*LCOH!$C$21</f>
        <v>76.300000000000011</v>
      </c>
      <c r="C6712">
        <f>$P$35*'Profilo fotovoltaico'!B6714</f>
        <v>1934.2630053446032</v>
      </c>
      <c r="D6712">
        <f>$Q$37*'Profilo eolico'!B6714</f>
        <v>445.182642451297</v>
      </c>
      <c r="E6712">
        <f>$P$39*'Profilo fotovoltaico'!B6714+'Approvvigionamento energia'!$Q$39*'Profilo eolico'!B6714</f>
        <v>817.45273317462352</v>
      </c>
      <c r="F6712">
        <f>$P$41*'Profilo fotovoltaico'!B6714+'Approvvigionamento energia'!$Q$41*'Profilo eolico'!B6714</f>
        <v>1189.7228238979501</v>
      </c>
      <c r="G6712">
        <f>$P$43*'Profilo fotovoltaico'!B6714+'Approvvigionamento energia'!$Q$43*'Profilo eolico'!B6714</f>
        <v>1561.9929146212769</v>
      </c>
      <c r="H6712">
        <f t="shared" si="208"/>
        <v>1138.4335154826958</v>
      </c>
      <c r="I6712">
        <f>IF(LCOH!$C$28=Menu!$A$1,'Approvvigionamento energia'!C6712,0)+IF(LCOH!$C$28=Menu!$A$2,'Approvvigionamento energia'!D6712,0)+IF(LCOH!$C$28=Menu!$A$3,'Approvvigionamento energia'!E6712,0)+IF(LCOH!$C$28=Menu!$A$4,'Approvvigionamento energia'!F6712,0)+IF(LCOH!$C$28=Menu!$A$5,'Approvvigionamento energia'!G6712,0)+IF(LCOH!$C$28=Menu!$A$6,'Approvvigionamento energia'!H6712,0)</f>
        <v>1189.7228238979501</v>
      </c>
      <c r="J6712">
        <f>'Approvvigionamento energia'!A6712+'Approvvigionamento energia'!B6712+'Approvvigionamento energia'!I6712</f>
        <v>1529.02282389795</v>
      </c>
      <c r="K6712">
        <f>IF(MIN(LCOH!$C$18,J6712)&gt;=$P$48*LCOH!$C$18, MIN(LCOH!$C$18,J6712),0)</f>
        <v>1500</v>
      </c>
      <c r="L6712">
        <f t="shared" si="209"/>
        <v>29.022823897950047</v>
      </c>
      <c r="M6712">
        <f>K6712/LCOH!$C$18</f>
        <v>1</v>
      </c>
      <c r="N6712">
        <f>K6712/LCOH!$C$34</f>
        <v>28.901734104046245</v>
      </c>
    </row>
    <row r="6713" spans="1:14" x14ac:dyDescent="0.35">
      <c r="A6713">
        <f>'Profilo fotovoltaico'!B6715*LCOH!$C$20</f>
        <v>132</v>
      </c>
      <c r="B6713">
        <f>'Profilo eolico'!B6715*LCOH!$C$21</f>
        <v>64.100000000000009</v>
      </c>
      <c r="C6713">
        <f>$P$35*'Profilo fotovoltaico'!B6715</f>
        <v>970.80880876611263</v>
      </c>
      <c r="D6713">
        <f>$Q$37*'Profilo eolico'!B6715</f>
        <v>374.00009673824559</v>
      </c>
      <c r="E6713">
        <f>$P$39*'Profilo fotovoltaico'!B6715+'Approvvigionamento energia'!$Q$39*'Profilo eolico'!B6715</f>
        <v>523.20227474521232</v>
      </c>
      <c r="F6713">
        <f>$P$41*'Profilo fotovoltaico'!B6715+'Approvvigionamento energia'!$Q$41*'Profilo eolico'!B6715</f>
        <v>672.40445275217917</v>
      </c>
      <c r="G6713">
        <f>$P$43*'Profilo fotovoltaico'!B6715+'Approvvigionamento energia'!$Q$43*'Profilo eolico'!B6715</f>
        <v>821.6066307591459</v>
      </c>
      <c r="H6713">
        <f t="shared" si="208"/>
        <v>1138.4335154826958</v>
      </c>
      <c r="I6713">
        <f>IF(LCOH!$C$28=Menu!$A$1,'Approvvigionamento energia'!C6713,0)+IF(LCOH!$C$28=Menu!$A$2,'Approvvigionamento energia'!D6713,0)+IF(LCOH!$C$28=Menu!$A$3,'Approvvigionamento energia'!E6713,0)+IF(LCOH!$C$28=Menu!$A$4,'Approvvigionamento energia'!F6713,0)+IF(LCOH!$C$28=Menu!$A$5,'Approvvigionamento energia'!G6713,0)+IF(LCOH!$C$28=Menu!$A$6,'Approvvigionamento energia'!H6713,0)</f>
        <v>672.40445275217917</v>
      </c>
      <c r="J6713">
        <f>'Approvvigionamento energia'!A6713+'Approvvigionamento energia'!B6713+'Approvvigionamento energia'!I6713</f>
        <v>868.50445275217919</v>
      </c>
      <c r="K6713">
        <f>IF(MIN(LCOH!$C$18,J6713)&gt;=$P$48*LCOH!$C$18, MIN(LCOH!$C$18,J6713),0)</f>
        <v>868.50445275217919</v>
      </c>
      <c r="L6713">
        <f t="shared" si="209"/>
        <v>0</v>
      </c>
      <c r="M6713">
        <f>K6713/LCOH!$C$18</f>
        <v>0.57900296850145283</v>
      </c>
      <c r="N6713">
        <f>K6713/LCOH!$C$34</f>
        <v>16.734189841082451</v>
      </c>
    </row>
    <row r="6714" spans="1:14" x14ac:dyDescent="0.35">
      <c r="A6714">
        <f>'Profilo fotovoltaico'!B6716*LCOH!$C$20</f>
        <v>24</v>
      </c>
      <c r="B6714">
        <f>'Profilo eolico'!B6716*LCOH!$C$21</f>
        <v>72.8</v>
      </c>
      <c r="C6714">
        <f>$P$35*'Profilo fotovoltaico'!B6716</f>
        <v>176.51069250292957</v>
      </c>
      <c r="D6714">
        <f>$Q$37*'Profilo eolico'!B6716</f>
        <v>424.76142032050353</v>
      </c>
      <c r="E6714">
        <f>$P$39*'Profilo fotovoltaico'!B6716+'Approvvigionamento energia'!$Q$39*'Profilo eolico'!B6716</f>
        <v>362.69873836611004</v>
      </c>
      <c r="F6714">
        <f>$P$41*'Profilo fotovoltaico'!B6716+'Approvvigionamento energia'!$Q$41*'Profilo eolico'!B6716</f>
        <v>300.63605641171654</v>
      </c>
      <c r="G6714">
        <f>$P$43*'Profilo fotovoltaico'!B6716+'Approvvigionamento energia'!$Q$43*'Profilo eolico'!B6716</f>
        <v>238.57337445732304</v>
      </c>
      <c r="H6714">
        <f t="shared" si="208"/>
        <v>1138.4335154826958</v>
      </c>
      <c r="I6714">
        <f>IF(LCOH!$C$28=Menu!$A$1,'Approvvigionamento energia'!C6714,0)+IF(LCOH!$C$28=Menu!$A$2,'Approvvigionamento energia'!D6714,0)+IF(LCOH!$C$28=Menu!$A$3,'Approvvigionamento energia'!E6714,0)+IF(LCOH!$C$28=Menu!$A$4,'Approvvigionamento energia'!F6714,0)+IF(LCOH!$C$28=Menu!$A$5,'Approvvigionamento energia'!G6714,0)+IF(LCOH!$C$28=Menu!$A$6,'Approvvigionamento energia'!H6714,0)</f>
        <v>300.63605641171654</v>
      </c>
      <c r="J6714">
        <f>'Approvvigionamento energia'!A6714+'Approvvigionamento energia'!B6714+'Approvvigionamento energia'!I6714</f>
        <v>397.43605641171655</v>
      </c>
      <c r="K6714">
        <f>IF(MIN(LCOH!$C$18,J6714)&gt;=$P$48*LCOH!$C$18, MIN(LCOH!$C$18,J6714),0)</f>
        <v>397.43605641171655</v>
      </c>
      <c r="L6714">
        <f t="shared" si="209"/>
        <v>0</v>
      </c>
      <c r="M6714">
        <f>K6714/LCOH!$C$18</f>
        <v>0.26495737094114435</v>
      </c>
      <c r="N6714">
        <f>K6714/LCOH!$C$34</f>
        <v>7.6577274838481033</v>
      </c>
    </row>
    <row r="6715" spans="1:14" x14ac:dyDescent="0.35">
      <c r="A6715">
        <f>'Profilo fotovoltaico'!B6717*LCOH!$C$20</f>
        <v>0</v>
      </c>
      <c r="B6715">
        <f>'Profilo eolico'!B6717*LCOH!$C$21</f>
        <v>77.8</v>
      </c>
      <c r="C6715">
        <f>$P$35*'Profilo fotovoltaico'!B6717</f>
        <v>0</v>
      </c>
      <c r="D6715">
        <f>$Q$37*'Profilo eolico'!B6717</f>
        <v>453.93459479306551</v>
      </c>
      <c r="E6715">
        <f>$P$39*'Profilo fotovoltaico'!B6717+'Approvvigionamento energia'!$Q$39*'Profilo eolico'!B6717</f>
        <v>340.45094609479912</v>
      </c>
      <c r="F6715">
        <f>$P$41*'Profilo fotovoltaico'!B6717+'Approvvigionamento energia'!$Q$41*'Profilo eolico'!B6717</f>
        <v>226.96729739653276</v>
      </c>
      <c r="G6715">
        <f>$P$43*'Profilo fotovoltaico'!B6717+'Approvvigionamento energia'!$Q$43*'Profilo eolico'!B6717</f>
        <v>113.48364869826638</v>
      </c>
      <c r="H6715">
        <f t="shared" si="208"/>
        <v>1138.4335154826958</v>
      </c>
      <c r="I6715">
        <f>IF(LCOH!$C$28=Menu!$A$1,'Approvvigionamento energia'!C6715,0)+IF(LCOH!$C$28=Menu!$A$2,'Approvvigionamento energia'!D6715,0)+IF(LCOH!$C$28=Menu!$A$3,'Approvvigionamento energia'!E6715,0)+IF(LCOH!$C$28=Menu!$A$4,'Approvvigionamento energia'!F6715,0)+IF(LCOH!$C$28=Menu!$A$5,'Approvvigionamento energia'!G6715,0)+IF(LCOH!$C$28=Menu!$A$6,'Approvvigionamento energia'!H6715,0)</f>
        <v>226.96729739653276</v>
      </c>
      <c r="J6715">
        <f>'Approvvigionamento energia'!A6715+'Approvvigionamento energia'!B6715+'Approvvigionamento energia'!I6715</f>
        <v>304.76729739653274</v>
      </c>
      <c r="K6715">
        <f>IF(MIN(LCOH!$C$18,J6715)&gt;=$P$48*LCOH!$C$18, MIN(LCOH!$C$18,J6715),0)</f>
        <v>0</v>
      </c>
      <c r="L6715">
        <f t="shared" si="209"/>
        <v>304.76729739653274</v>
      </c>
      <c r="M6715">
        <f>K6715/LCOH!$C$18</f>
        <v>0</v>
      </c>
      <c r="N6715">
        <f>K6715/LCOH!$C$34</f>
        <v>0</v>
      </c>
    </row>
    <row r="6716" spans="1:14" x14ac:dyDescent="0.35">
      <c r="A6716">
        <f>'Profilo fotovoltaico'!B6718*LCOH!$C$20</f>
        <v>0</v>
      </c>
      <c r="B6716">
        <f>'Profilo eolico'!B6718*LCOH!$C$21</f>
        <v>74</v>
      </c>
      <c r="C6716">
        <f>$P$35*'Profilo fotovoltaico'!B6718</f>
        <v>0</v>
      </c>
      <c r="D6716">
        <f>$Q$37*'Profilo eolico'!B6718</f>
        <v>431.76298219391839</v>
      </c>
      <c r="E6716">
        <f>$P$39*'Profilo fotovoltaico'!B6718+'Approvvigionamento energia'!$Q$39*'Profilo eolico'!B6718</f>
        <v>323.82223664543875</v>
      </c>
      <c r="F6716">
        <f>$P$41*'Profilo fotovoltaico'!B6718+'Approvvigionamento energia'!$Q$41*'Profilo eolico'!B6718</f>
        <v>215.88149109695919</v>
      </c>
      <c r="G6716">
        <f>$P$43*'Profilo fotovoltaico'!B6718+'Approvvigionamento energia'!$Q$43*'Profilo eolico'!B6718</f>
        <v>107.9407455484796</v>
      </c>
      <c r="H6716">
        <f t="shared" si="208"/>
        <v>1138.4335154826958</v>
      </c>
      <c r="I6716">
        <f>IF(LCOH!$C$28=Menu!$A$1,'Approvvigionamento energia'!C6716,0)+IF(LCOH!$C$28=Menu!$A$2,'Approvvigionamento energia'!D6716,0)+IF(LCOH!$C$28=Menu!$A$3,'Approvvigionamento energia'!E6716,0)+IF(LCOH!$C$28=Menu!$A$4,'Approvvigionamento energia'!F6716,0)+IF(LCOH!$C$28=Menu!$A$5,'Approvvigionamento energia'!G6716,0)+IF(LCOH!$C$28=Menu!$A$6,'Approvvigionamento energia'!H6716,0)</f>
        <v>215.88149109695919</v>
      </c>
      <c r="J6716">
        <f>'Approvvigionamento energia'!A6716+'Approvvigionamento energia'!B6716+'Approvvigionamento energia'!I6716</f>
        <v>289.88149109695917</v>
      </c>
      <c r="K6716">
        <f>IF(MIN(LCOH!$C$18,J6716)&gt;=$P$48*LCOH!$C$18, MIN(LCOH!$C$18,J6716),0)</f>
        <v>0</v>
      </c>
      <c r="L6716">
        <f t="shared" si="209"/>
        <v>289.88149109695917</v>
      </c>
      <c r="M6716">
        <f>K6716/LCOH!$C$18</f>
        <v>0</v>
      </c>
      <c r="N6716">
        <f>K6716/LCOH!$C$34</f>
        <v>0</v>
      </c>
    </row>
    <row r="6717" spans="1:14" x14ac:dyDescent="0.35">
      <c r="A6717">
        <f>'Profilo fotovoltaico'!B6719*LCOH!$C$20</f>
        <v>0</v>
      </c>
      <c r="B6717">
        <f>'Profilo eolico'!B6719*LCOH!$C$21</f>
        <v>80.699999999999989</v>
      </c>
      <c r="C6717">
        <f>$P$35*'Profilo fotovoltaico'!B6719</f>
        <v>0</v>
      </c>
      <c r="D6717">
        <f>$Q$37*'Profilo eolico'!B6719</f>
        <v>470.85503598715155</v>
      </c>
      <c r="E6717">
        <f>$P$39*'Profilo fotovoltaico'!B6719+'Approvvigionamento energia'!$Q$39*'Profilo eolico'!B6719</f>
        <v>353.14127699036362</v>
      </c>
      <c r="F6717">
        <f>$P$41*'Profilo fotovoltaico'!B6719+'Approvvigionamento energia'!$Q$41*'Profilo eolico'!B6719</f>
        <v>235.42751799357578</v>
      </c>
      <c r="G6717">
        <f>$P$43*'Profilo fotovoltaico'!B6719+'Approvvigionamento energia'!$Q$43*'Profilo eolico'!B6719</f>
        <v>117.71375899678789</v>
      </c>
      <c r="H6717">
        <f t="shared" si="208"/>
        <v>1138.4335154826958</v>
      </c>
      <c r="I6717">
        <f>IF(LCOH!$C$28=Menu!$A$1,'Approvvigionamento energia'!C6717,0)+IF(LCOH!$C$28=Menu!$A$2,'Approvvigionamento energia'!D6717,0)+IF(LCOH!$C$28=Menu!$A$3,'Approvvigionamento energia'!E6717,0)+IF(LCOH!$C$28=Menu!$A$4,'Approvvigionamento energia'!F6717,0)+IF(LCOH!$C$28=Menu!$A$5,'Approvvigionamento energia'!G6717,0)+IF(LCOH!$C$28=Menu!$A$6,'Approvvigionamento energia'!H6717,0)</f>
        <v>235.42751799357578</v>
      </c>
      <c r="J6717">
        <f>'Approvvigionamento energia'!A6717+'Approvvigionamento energia'!B6717+'Approvvigionamento energia'!I6717</f>
        <v>316.12751799357579</v>
      </c>
      <c r="K6717">
        <f>IF(MIN(LCOH!$C$18,J6717)&gt;=$P$48*LCOH!$C$18, MIN(LCOH!$C$18,J6717),0)</f>
        <v>0</v>
      </c>
      <c r="L6717">
        <f t="shared" si="209"/>
        <v>316.12751799357579</v>
      </c>
      <c r="M6717">
        <f>K6717/LCOH!$C$18</f>
        <v>0</v>
      </c>
      <c r="N6717">
        <f>K6717/LCOH!$C$34</f>
        <v>0</v>
      </c>
    </row>
    <row r="6718" spans="1:14" x14ac:dyDescent="0.35">
      <c r="A6718">
        <f>'Profilo fotovoltaico'!B6720*LCOH!$C$20</f>
        <v>0</v>
      </c>
      <c r="B6718">
        <f>'Profilo eolico'!B6720*LCOH!$C$21</f>
        <v>89.800000000000011</v>
      </c>
      <c r="C6718">
        <f>$P$35*'Profilo fotovoltaico'!B6720</f>
        <v>0</v>
      </c>
      <c r="D6718">
        <f>$Q$37*'Profilo eolico'!B6720</f>
        <v>523.95021352721449</v>
      </c>
      <c r="E6718">
        <f>$P$39*'Profilo fotovoltaico'!B6720+'Approvvigionamento energia'!$Q$39*'Profilo eolico'!B6720</f>
        <v>392.96266014541089</v>
      </c>
      <c r="F6718">
        <f>$P$41*'Profilo fotovoltaico'!B6720+'Approvvigionamento energia'!$Q$41*'Profilo eolico'!B6720</f>
        <v>261.97510676360724</v>
      </c>
      <c r="G6718">
        <f>$P$43*'Profilo fotovoltaico'!B6720+'Approvvigionamento energia'!$Q$43*'Profilo eolico'!B6720</f>
        <v>130.98755338180362</v>
      </c>
      <c r="H6718">
        <f t="shared" si="208"/>
        <v>1138.4335154826958</v>
      </c>
      <c r="I6718">
        <f>IF(LCOH!$C$28=Menu!$A$1,'Approvvigionamento energia'!C6718,0)+IF(LCOH!$C$28=Menu!$A$2,'Approvvigionamento energia'!D6718,0)+IF(LCOH!$C$28=Menu!$A$3,'Approvvigionamento energia'!E6718,0)+IF(LCOH!$C$28=Menu!$A$4,'Approvvigionamento energia'!F6718,0)+IF(LCOH!$C$28=Menu!$A$5,'Approvvigionamento energia'!G6718,0)+IF(LCOH!$C$28=Menu!$A$6,'Approvvigionamento energia'!H6718,0)</f>
        <v>261.97510676360724</v>
      </c>
      <c r="J6718">
        <f>'Approvvigionamento energia'!A6718+'Approvvigionamento energia'!B6718+'Approvvigionamento energia'!I6718</f>
        <v>351.77510676360725</v>
      </c>
      <c r="K6718">
        <f>IF(MIN(LCOH!$C$18,J6718)&gt;=$P$48*LCOH!$C$18, MIN(LCOH!$C$18,J6718),0)</f>
        <v>0</v>
      </c>
      <c r="L6718">
        <f t="shared" si="209"/>
        <v>351.77510676360725</v>
      </c>
      <c r="M6718">
        <f>K6718/LCOH!$C$18</f>
        <v>0</v>
      </c>
      <c r="N6718">
        <f>K6718/LCOH!$C$34</f>
        <v>0</v>
      </c>
    </row>
    <row r="6719" spans="1:14" x14ac:dyDescent="0.35">
      <c r="A6719">
        <f>'Profilo fotovoltaico'!B6721*LCOH!$C$20</f>
        <v>0</v>
      </c>
      <c r="B6719">
        <f>'Profilo eolico'!B6721*LCOH!$C$21</f>
        <v>95.699999999999989</v>
      </c>
      <c r="C6719">
        <f>$P$35*'Profilo fotovoltaico'!B6721</f>
        <v>0</v>
      </c>
      <c r="D6719">
        <f>$Q$37*'Profilo eolico'!B6721</f>
        <v>558.37455940483767</v>
      </c>
      <c r="E6719">
        <f>$P$39*'Profilo fotovoltaico'!B6721+'Approvvigionamento energia'!$Q$39*'Profilo eolico'!B6721</f>
        <v>418.78091955362822</v>
      </c>
      <c r="F6719">
        <f>$P$41*'Profilo fotovoltaico'!B6721+'Approvvigionamento energia'!$Q$41*'Profilo eolico'!B6721</f>
        <v>279.18727970241883</v>
      </c>
      <c r="G6719">
        <f>$P$43*'Profilo fotovoltaico'!B6721+'Approvvigionamento energia'!$Q$43*'Profilo eolico'!B6721</f>
        <v>139.59363985120942</v>
      </c>
      <c r="H6719">
        <f t="shared" si="208"/>
        <v>1138.4335154826958</v>
      </c>
      <c r="I6719">
        <f>IF(LCOH!$C$28=Menu!$A$1,'Approvvigionamento energia'!C6719,0)+IF(LCOH!$C$28=Menu!$A$2,'Approvvigionamento energia'!D6719,0)+IF(LCOH!$C$28=Menu!$A$3,'Approvvigionamento energia'!E6719,0)+IF(LCOH!$C$28=Menu!$A$4,'Approvvigionamento energia'!F6719,0)+IF(LCOH!$C$28=Menu!$A$5,'Approvvigionamento energia'!G6719,0)+IF(LCOH!$C$28=Menu!$A$6,'Approvvigionamento energia'!H6719,0)</f>
        <v>279.18727970241883</v>
      </c>
      <c r="J6719">
        <f>'Approvvigionamento energia'!A6719+'Approvvigionamento energia'!B6719+'Approvvigionamento energia'!I6719</f>
        <v>374.88727970241882</v>
      </c>
      <c r="K6719">
        <f>IF(MIN(LCOH!$C$18,J6719)&gt;=$P$48*LCOH!$C$18, MIN(LCOH!$C$18,J6719),0)</f>
        <v>0</v>
      </c>
      <c r="L6719">
        <f t="shared" si="209"/>
        <v>374.88727970241882</v>
      </c>
      <c r="M6719">
        <f>K6719/LCOH!$C$18</f>
        <v>0</v>
      </c>
      <c r="N6719">
        <f>K6719/LCOH!$C$34</f>
        <v>0</v>
      </c>
    </row>
    <row r="6720" spans="1:14" x14ac:dyDescent="0.35">
      <c r="A6720">
        <f>'Profilo fotovoltaico'!B6722*LCOH!$C$20</f>
        <v>0</v>
      </c>
      <c r="B6720">
        <f>'Profilo eolico'!B6722*LCOH!$C$21</f>
        <v>104.2</v>
      </c>
      <c r="C6720">
        <f>$P$35*'Profilo fotovoltaico'!B6722</f>
        <v>0</v>
      </c>
      <c r="D6720">
        <f>$Q$37*'Profilo eolico'!B6722</f>
        <v>607.96895600819323</v>
      </c>
      <c r="E6720">
        <f>$P$39*'Profilo fotovoltaico'!B6722+'Approvvigionamento energia'!$Q$39*'Profilo eolico'!B6722</f>
        <v>455.9767170061449</v>
      </c>
      <c r="F6720">
        <f>$P$41*'Profilo fotovoltaico'!B6722+'Approvvigionamento energia'!$Q$41*'Profilo eolico'!B6722</f>
        <v>303.98447800409662</v>
      </c>
      <c r="G6720">
        <f>$P$43*'Profilo fotovoltaico'!B6722+'Approvvigionamento energia'!$Q$43*'Profilo eolico'!B6722</f>
        <v>151.99223900204831</v>
      </c>
      <c r="H6720">
        <f t="shared" si="208"/>
        <v>1138.4335154826958</v>
      </c>
      <c r="I6720">
        <f>IF(LCOH!$C$28=Menu!$A$1,'Approvvigionamento energia'!C6720,0)+IF(LCOH!$C$28=Menu!$A$2,'Approvvigionamento energia'!D6720,0)+IF(LCOH!$C$28=Menu!$A$3,'Approvvigionamento energia'!E6720,0)+IF(LCOH!$C$28=Menu!$A$4,'Approvvigionamento energia'!F6720,0)+IF(LCOH!$C$28=Menu!$A$5,'Approvvigionamento energia'!G6720,0)+IF(LCOH!$C$28=Menu!$A$6,'Approvvigionamento energia'!H6720,0)</f>
        <v>303.98447800409662</v>
      </c>
      <c r="J6720">
        <f>'Approvvigionamento energia'!A6720+'Approvvigionamento energia'!B6720+'Approvvigionamento energia'!I6720</f>
        <v>408.1844780040966</v>
      </c>
      <c r="K6720">
        <f>IF(MIN(LCOH!$C$18,J6720)&gt;=$P$48*LCOH!$C$18, MIN(LCOH!$C$18,J6720),0)</f>
        <v>408.1844780040966</v>
      </c>
      <c r="L6720">
        <f t="shared" si="209"/>
        <v>0</v>
      </c>
      <c r="M6720">
        <f>K6720/LCOH!$C$18</f>
        <v>0.27212298533606438</v>
      </c>
      <c r="N6720">
        <f>K6720/LCOH!$C$34</f>
        <v>7.8648261657822083</v>
      </c>
    </row>
    <row r="6721" spans="1:14" x14ac:dyDescent="0.35">
      <c r="A6721">
        <f>'Profilo fotovoltaico'!B6723*LCOH!$C$20</f>
        <v>0</v>
      </c>
      <c r="B6721">
        <f>'Profilo eolico'!B6723*LCOH!$C$21</f>
        <v>122</v>
      </c>
      <c r="C6721">
        <f>$P$35*'Profilo fotovoltaico'!B6723</f>
        <v>0</v>
      </c>
      <c r="D6721">
        <f>$Q$37*'Profilo eolico'!B6723</f>
        <v>711.82545713051411</v>
      </c>
      <c r="E6721">
        <f>$P$39*'Profilo fotovoltaico'!B6723+'Approvvigionamento energia'!$Q$39*'Profilo eolico'!B6723</f>
        <v>533.86909284788555</v>
      </c>
      <c r="F6721">
        <f>$P$41*'Profilo fotovoltaico'!B6723+'Approvvigionamento energia'!$Q$41*'Profilo eolico'!B6723</f>
        <v>355.91272856525705</v>
      </c>
      <c r="G6721">
        <f>$P$43*'Profilo fotovoltaico'!B6723+'Approvvigionamento energia'!$Q$43*'Profilo eolico'!B6723</f>
        <v>177.95636428262853</v>
      </c>
      <c r="H6721">
        <f t="shared" si="208"/>
        <v>1138.4335154826958</v>
      </c>
      <c r="I6721">
        <f>IF(LCOH!$C$28=Menu!$A$1,'Approvvigionamento energia'!C6721,0)+IF(LCOH!$C$28=Menu!$A$2,'Approvvigionamento energia'!D6721,0)+IF(LCOH!$C$28=Menu!$A$3,'Approvvigionamento energia'!E6721,0)+IF(LCOH!$C$28=Menu!$A$4,'Approvvigionamento energia'!F6721,0)+IF(LCOH!$C$28=Menu!$A$5,'Approvvigionamento energia'!G6721,0)+IF(LCOH!$C$28=Menu!$A$6,'Approvvigionamento energia'!H6721,0)</f>
        <v>355.91272856525705</v>
      </c>
      <c r="J6721">
        <f>'Approvvigionamento energia'!A6721+'Approvvigionamento energia'!B6721+'Approvvigionamento energia'!I6721</f>
        <v>477.91272856525705</v>
      </c>
      <c r="K6721">
        <f>IF(MIN(LCOH!$C$18,J6721)&gt;=$P$48*LCOH!$C$18, MIN(LCOH!$C$18,J6721),0)</f>
        <v>477.91272856525705</v>
      </c>
      <c r="L6721">
        <f t="shared" si="209"/>
        <v>0</v>
      </c>
      <c r="M6721">
        <f>K6721/LCOH!$C$18</f>
        <v>0.31860848571017136</v>
      </c>
      <c r="N6721">
        <f>K6721/LCOH!$C$34</f>
        <v>9.2083377372881898</v>
      </c>
    </row>
    <row r="6722" spans="1:14" x14ac:dyDescent="0.35">
      <c r="A6722">
        <f>'Profilo fotovoltaico'!B6724*LCOH!$C$20</f>
        <v>0</v>
      </c>
      <c r="B6722">
        <f>'Profilo eolico'!B6724*LCOH!$C$21</f>
        <v>143.9</v>
      </c>
      <c r="C6722">
        <f>$P$35*'Profilo fotovoltaico'!B6724</f>
        <v>0</v>
      </c>
      <c r="D6722">
        <f>$Q$37*'Profilo eolico'!B6724</f>
        <v>839.60396132033588</v>
      </c>
      <c r="E6722">
        <f>$P$39*'Profilo fotovoltaico'!B6724+'Approvvigionamento energia'!$Q$39*'Profilo eolico'!B6724</f>
        <v>629.70297099025197</v>
      </c>
      <c r="F6722">
        <f>$P$41*'Profilo fotovoltaico'!B6724+'Approvvigionamento energia'!$Q$41*'Profilo eolico'!B6724</f>
        <v>419.80198066016794</v>
      </c>
      <c r="G6722">
        <f>$P$43*'Profilo fotovoltaico'!B6724+'Approvvigionamento energia'!$Q$43*'Profilo eolico'!B6724</f>
        <v>209.90099033008397</v>
      </c>
      <c r="H6722">
        <f t="shared" ref="H6722:H6785" si="210">$P$45</f>
        <v>1138.4335154826958</v>
      </c>
      <c r="I6722">
        <f>IF(LCOH!$C$28=Menu!$A$1,'Approvvigionamento energia'!C6722,0)+IF(LCOH!$C$28=Menu!$A$2,'Approvvigionamento energia'!D6722,0)+IF(LCOH!$C$28=Menu!$A$3,'Approvvigionamento energia'!E6722,0)+IF(LCOH!$C$28=Menu!$A$4,'Approvvigionamento energia'!F6722,0)+IF(LCOH!$C$28=Menu!$A$5,'Approvvigionamento energia'!G6722,0)+IF(LCOH!$C$28=Menu!$A$6,'Approvvigionamento energia'!H6722,0)</f>
        <v>419.80198066016794</v>
      </c>
      <c r="J6722">
        <f>'Approvvigionamento energia'!A6722+'Approvvigionamento energia'!B6722+'Approvvigionamento energia'!I6722</f>
        <v>563.70198066016792</v>
      </c>
      <c r="K6722">
        <f>IF(MIN(LCOH!$C$18,J6722)&gt;=$P$48*LCOH!$C$18, MIN(LCOH!$C$18,J6722),0)</f>
        <v>563.70198066016792</v>
      </c>
      <c r="L6722">
        <f t="shared" si="209"/>
        <v>0</v>
      </c>
      <c r="M6722">
        <f>K6722/LCOH!$C$18</f>
        <v>0.37580132044011194</v>
      </c>
      <c r="N6722">
        <f>K6722/LCOH!$C$34</f>
        <v>10.861309839309595</v>
      </c>
    </row>
    <row r="6723" spans="1:14" x14ac:dyDescent="0.35">
      <c r="A6723">
        <f>'Profilo fotovoltaico'!B6725*LCOH!$C$20</f>
        <v>0</v>
      </c>
      <c r="B6723">
        <f>'Profilo eolico'!B6725*LCOH!$C$21</f>
        <v>168.4</v>
      </c>
      <c r="C6723">
        <f>$P$35*'Profilo fotovoltaico'!B6725</f>
        <v>0</v>
      </c>
      <c r="D6723">
        <f>$Q$37*'Profilo eolico'!B6725</f>
        <v>982.55251623588993</v>
      </c>
      <c r="E6723">
        <f>$P$39*'Profilo fotovoltaico'!B6725+'Approvvigionamento energia'!$Q$39*'Profilo eolico'!B6725</f>
        <v>736.91438717691744</v>
      </c>
      <c r="F6723">
        <f>$P$41*'Profilo fotovoltaico'!B6725+'Approvvigionamento energia'!$Q$41*'Profilo eolico'!B6725</f>
        <v>491.27625811794496</v>
      </c>
      <c r="G6723">
        <f>$P$43*'Profilo fotovoltaico'!B6725+'Approvvigionamento energia'!$Q$43*'Profilo eolico'!B6725</f>
        <v>245.63812905897248</v>
      </c>
      <c r="H6723">
        <f t="shared" si="210"/>
        <v>1138.4335154826958</v>
      </c>
      <c r="I6723">
        <f>IF(LCOH!$C$28=Menu!$A$1,'Approvvigionamento energia'!C6723,0)+IF(LCOH!$C$28=Menu!$A$2,'Approvvigionamento energia'!D6723,0)+IF(LCOH!$C$28=Menu!$A$3,'Approvvigionamento energia'!E6723,0)+IF(LCOH!$C$28=Menu!$A$4,'Approvvigionamento energia'!F6723,0)+IF(LCOH!$C$28=Menu!$A$5,'Approvvigionamento energia'!G6723,0)+IF(LCOH!$C$28=Menu!$A$6,'Approvvigionamento energia'!H6723,0)</f>
        <v>491.27625811794496</v>
      </c>
      <c r="J6723">
        <f>'Approvvigionamento energia'!A6723+'Approvvigionamento energia'!B6723+'Approvvigionamento energia'!I6723</f>
        <v>659.67625811794494</v>
      </c>
      <c r="K6723">
        <f>IF(MIN(LCOH!$C$18,J6723)&gt;=$P$48*LCOH!$C$18, MIN(LCOH!$C$18,J6723),0)</f>
        <v>659.67625811794494</v>
      </c>
      <c r="L6723">
        <f t="shared" ref="L6723:L6786" si="211">J6723-K6723</f>
        <v>0</v>
      </c>
      <c r="M6723">
        <f>K6723/LCOH!$C$18</f>
        <v>0.43978417207862996</v>
      </c>
      <c r="N6723">
        <f>K6723/LCOH!$C$34</f>
        <v>12.710525204584682</v>
      </c>
    </row>
    <row r="6724" spans="1:14" x14ac:dyDescent="0.35">
      <c r="A6724">
        <f>'Profilo fotovoltaico'!B6726*LCOH!$C$20</f>
        <v>0</v>
      </c>
      <c r="B6724">
        <f>'Profilo eolico'!B6726*LCOH!$C$21</f>
        <v>196.20000000000002</v>
      </c>
      <c r="C6724">
        <f>$P$35*'Profilo fotovoltaico'!B6726</f>
        <v>0</v>
      </c>
      <c r="D6724">
        <f>$Q$37*'Profilo eolico'!B6726</f>
        <v>1144.755366303335</v>
      </c>
      <c r="E6724">
        <f>$P$39*'Profilo fotovoltaico'!B6726+'Approvvigionamento energia'!$Q$39*'Profilo eolico'!B6726</f>
        <v>858.56652472750125</v>
      </c>
      <c r="F6724">
        <f>$P$41*'Profilo fotovoltaico'!B6726+'Approvvigionamento energia'!$Q$41*'Profilo eolico'!B6726</f>
        <v>572.3776831516675</v>
      </c>
      <c r="G6724">
        <f>$P$43*'Profilo fotovoltaico'!B6726+'Approvvigionamento energia'!$Q$43*'Profilo eolico'!B6726</f>
        <v>286.18884157583375</v>
      </c>
      <c r="H6724">
        <f t="shared" si="210"/>
        <v>1138.4335154826958</v>
      </c>
      <c r="I6724">
        <f>IF(LCOH!$C$28=Menu!$A$1,'Approvvigionamento energia'!C6724,0)+IF(LCOH!$C$28=Menu!$A$2,'Approvvigionamento energia'!D6724,0)+IF(LCOH!$C$28=Menu!$A$3,'Approvvigionamento energia'!E6724,0)+IF(LCOH!$C$28=Menu!$A$4,'Approvvigionamento energia'!F6724,0)+IF(LCOH!$C$28=Menu!$A$5,'Approvvigionamento energia'!G6724,0)+IF(LCOH!$C$28=Menu!$A$6,'Approvvigionamento energia'!H6724,0)</f>
        <v>572.3776831516675</v>
      </c>
      <c r="J6724">
        <f>'Approvvigionamento energia'!A6724+'Approvvigionamento energia'!B6724+'Approvvigionamento energia'!I6724</f>
        <v>768.57768315166754</v>
      </c>
      <c r="K6724">
        <f>IF(MIN(LCOH!$C$18,J6724)&gt;=$P$48*LCOH!$C$18, MIN(LCOH!$C$18,J6724),0)</f>
        <v>768.57768315166754</v>
      </c>
      <c r="L6724">
        <f t="shared" si="211"/>
        <v>0</v>
      </c>
      <c r="M6724">
        <f>K6724/LCOH!$C$18</f>
        <v>0.51238512210111165</v>
      </c>
      <c r="N6724">
        <f>K6724/LCOH!$C$34</f>
        <v>14.808818557835599</v>
      </c>
    </row>
    <row r="6725" spans="1:14" x14ac:dyDescent="0.35">
      <c r="A6725">
        <f>'Profilo fotovoltaico'!B6727*LCOH!$C$20</f>
        <v>0</v>
      </c>
      <c r="B6725">
        <f>'Profilo eolico'!B6727*LCOH!$C$21</f>
        <v>209.1</v>
      </c>
      <c r="C6725">
        <f>$P$35*'Profilo fotovoltaico'!B6727</f>
        <v>0</v>
      </c>
      <c r="D6725">
        <f>$Q$37*'Profilo eolico'!B6727</f>
        <v>1220.0221564425451</v>
      </c>
      <c r="E6725">
        <f>$P$39*'Profilo fotovoltaico'!B6727+'Approvvigionamento energia'!$Q$39*'Profilo eolico'!B6727</f>
        <v>915.01661733190883</v>
      </c>
      <c r="F6725">
        <f>$P$41*'Profilo fotovoltaico'!B6727+'Approvvigionamento energia'!$Q$41*'Profilo eolico'!B6727</f>
        <v>610.01107822127256</v>
      </c>
      <c r="G6725">
        <f>$P$43*'Profilo fotovoltaico'!B6727+'Approvvigionamento energia'!$Q$43*'Profilo eolico'!B6727</f>
        <v>305.00553911063628</v>
      </c>
      <c r="H6725">
        <f t="shared" si="210"/>
        <v>1138.4335154826958</v>
      </c>
      <c r="I6725">
        <f>IF(LCOH!$C$28=Menu!$A$1,'Approvvigionamento energia'!C6725,0)+IF(LCOH!$C$28=Menu!$A$2,'Approvvigionamento energia'!D6725,0)+IF(LCOH!$C$28=Menu!$A$3,'Approvvigionamento energia'!E6725,0)+IF(LCOH!$C$28=Menu!$A$4,'Approvvigionamento energia'!F6725,0)+IF(LCOH!$C$28=Menu!$A$5,'Approvvigionamento energia'!G6725,0)+IF(LCOH!$C$28=Menu!$A$6,'Approvvigionamento energia'!H6725,0)</f>
        <v>610.01107822127256</v>
      </c>
      <c r="J6725">
        <f>'Approvvigionamento energia'!A6725+'Approvvigionamento energia'!B6725+'Approvvigionamento energia'!I6725</f>
        <v>819.11107822127258</v>
      </c>
      <c r="K6725">
        <f>IF(MIN(LCOH!$C$18,J6725)&gt;=$P$48*LCOH!$C$18, MIN(LCOH!$C$18,J6725),0)</f>
        <v>819.11107822127258</v>
      </c>
      <c r="L6725">
        <f t="shared" si="211"/>
        <v>0</v>
      </c>
      <c r="M6725">
        <f>K6725/LCOH!$C$18</f>
        <v>0.54607405214751503</v>
      </c>
      <c r="N6725">
        <f>K6725/LCOH!$C$34</f>
        <v>15.782487056286563</v>
      </c>
    </row>
    <row r="6726" spans="1:14" x14ac:dyDescent="0.35">
      <c r="A6726">
        <f>'Profilo fotovoltaico'!B6728*LCOH!$C$20</f>
        <v>0</v>
      </c>
      <c r="B6726">
        <f>'Profilo eolico'!B6728*LCOH!$C$21</f>
        <v>218.1</v>
      </c>
      <c r="C6726">
        <f>$P$35*'Profilo fotovoltaico'!B6728</f>
        <v>0</v>
      </c>
      <c r="D6726">
        <f>$Q$37*'Profilo eolico'!B6728</f>
        <v>1272.5338704931567</v>
      </c>
      <c r="E6726">
        <f>$P$39*'Profilo fotovoltaico'!B6728+'Approvvigionamento energia'!$Q$39*'Profilo eolico'!B6728</f>
        <v>954.40040286986755</v>
      </c>
      <c r="F6726">
        <f>$P$41*'Profilo fotovoltaico'!B6728+'Approvvigionamento energia'!$Q$41*'Profilo eolico'!B6728</f>
        <v>636.26693524657833</v>
      </c>
      <c r="G6726">
        <f>$P$43*'Profilo fotovoltaico'!B6728+'Approvvigionamento energia'!$Q$43*'Profilo eolico'!B6728</f>
        <v>318.13346762328916</v>
      </c>
      <c r="H6726">
        <f t="shared" si="210"/>
        <v>1138.4335154826958</v>
      </c>
      <c r="I6726">
        <f>IF(LCOH!$C$28=Menu!$A$1,'Approvvigionamento energia'!C6726,0)+IF(LCOH!$C$28=Menu!$A$2,'Approvvigionamento energia'!D6726,0)+IF(LCOH!$C$28=Menu!$A$3,'Approvvigionamento energia'!E6726,0)+IF(LCOH!$C$28=Menu!$A$4,'Approvvigionamento energia'!F6726,0)+IF(LCOH!$C$28=Menu!$A$5,'Approvvigionamento energia'!G6726,0)+IF(LCOH!$C$28=Menu!$A$6,'Approvvigionamento energia'!H6726,0)</f>
        <v>636.26693524657833</v>
      </c>
      <c r="J6726">
        <f>'Approvvigionamento energia'!A6726+'Approvvigionamento energia'!B6726+'Approvvigionamento energia'!I6726</f>
        <v>854.36693524657835</v>
      </c>
      <c r="K6726">
        <f>IF(MIN(LCOH!$C$18,J6726)&gt;=$P$48*LCOH!$C$18, MIN(LCOH!$C$18,J6726),0)</f>
        <v>854.36693524657835</v>
      </c>
      <c r="L6726">
        <f t="shared" si="211"/>
        <v>0</v>
      </c>
      <c r="M6726">
        <f>K6726/LCOH!$C$18</f>
        <v>0.56957795683105228</v>
      </c>
      <c r="N6726">
        <f>K6726/LCOH!$C$34</f>
        <v>16.461790659857002</v>
      </c>
    </row>
    <row r="6727" spans="1:14" x14ac:dyDescent="0.35">
      <c r="A6727">
        <f>'Profilo fotovoltaico'!B6729*LCOH!$C$20</f>
        <v>1</v>
      </c>
      <c r="B6727">
        <f>'Profilo eolico'!B6729*LCOH!$C$21</f>
        <v>236.4</v>
      </c>
      <c r="C6727">
        <f>$P$35*'Profilo fotovoltaico'!B6729</f>
        <v>7.3546121876220649</v>
      </c>
      <c r="D6727">
        <f>$Q$37*'Profilo eolico'!B6729</f>
        <v>1379.307689062734</v>
      </c>
      <c r="E6727">
        <f>$P$39*'Profilo fotovoltaico'!B6729+'Approvvigionamento energia'!$Q$39*'Profilo eolico'!B6729</f>
        <v>1036.319419843956</v>
      </c>
      <c r="F6727">
        <f>$P$41*'Profilo fotovoltaico'!B6729+'Approvvigionamento energia'!$Q$41*'Profilo eolico'!B6729</f>
        <v>693.331150625178</v>
      </c>
      <c r="G6727">
        <f>$P$43*'Profilo fotovoltaico'!B6729+'Approvvigionamento energia'!$Q$43*'Profilo eolico'!B6729</f>
        <v>350.34288140640007</v>
      </c>
      <c r="H6727">
        <f t="shared" si="210"/>
        <v>1138.4335154826958</v>
      </c>
      <c r="I6727">
        <f>IF(LCOH!$C$28=Menu!$A$1,'Approvvigionamento energia'!C6727,0)+IF(LCOH!$C$28=Menu!$A$2,'Approvvigionamento energia'!D6727,0)+IF(LCOH!$C$28=Menu!$A$3,'Approvvigionamento energia'!E6727,0)+IF(LCOH!$C$28=Menu!$A$4,'Approvvigionamento energia'!F6727,0)+IF(LCOH!$C$28=Menu!$A$5,'Approvvigionamento energia'!G6727,0)+IF(LCOH!$C$28=Menu!$A$6,'Approvvigionamento energia'!H6727,0)</f>
        <v>693.331150625178</v>
      </c>
      <c r="J6727">
        <f>'Approvvigionamento energia'!A6727+'Approvvigionamento energia'!B6727+'Approvvigionamento energia'!I6727</f>
        <v>930.73115062517797</v>
      </c>
      <c r="K6727">
        <f>IF(MIN(LCOH!$C$18,J6727)&gt;=$P$48*LCOH!$C$18, MIN(LCOH!$C$18,J6727),0)</f>
        <v>930.73115062517797</v>
      </c>
      <c r="L6727">
        <f t="shared" si="211"/>
        <v>0</v>
      </c>
      <c r="M6727">
        <f>K6727/LCOH!$C$18</f>
        <v>0.62048743375011861</v>
      </c>
      <c r="N6727">
        <f>K6727/LCOH!$C$34</f>
        <v>17.933162825147939</v>
      </c>
    </row>
    <row r="6728" spans="1:14" x14ac:dyDescent="0.35">
      <c r="A6728">
        <f>'Profilo fotovoltaico'!B6730*LCOH!$C$20</f>
        <v>62</v>
      </c>
      <c r="B6728">
        <f>'Profilo eolico'!B6730*LCOH!$C$21</f>
        <v>225.8</v>
      </c>
      <c r="C6728">
        <f>$P$35*'Profilo fotovoltaico'!B6730</f>
        <v>455.98595563256805</v>
      </c>
      <c r="D6728">
        <f>$Q$37*'Profilo eolico'!B6730</f>
        <v>1317.4605591809025</v>
      </c>
      <c r="E6728">
        <f>$P$39*'Profilo fotovoltaico'!B6730+'Approvvigionamento energia'!$Q$39*'Profilo eolico'!B6730</f>
        <v>1102.0919082938187</v>
      </c>
      <c r="F6728">
        <f>$P$41*'Profilo fotovoltaico'!B6730+'Approvvigionamento energia'!$Q$41*'Profilo eolico'!B6730</f>
        <v>886.72325740673523</v>
      </c>
      <c r="G6728">
        <f>$P$43*'Profilo fotovoltaico'!B6730+'Approvvigionamento energia'!$Q$43*'Profilo eolico'!B6730</f>
        <v>671.35460651965172</v>
      </c>
      <c r="H6728">
        <f t="shared" si="210"/>
        <v>1138.4335154826958</v>
      </c>
      <c r="I6728">
        <f>IF(LCOH!$C$28=Menu!$A$1,'Approvvigionamento energia'!C6728,0)+IF(LCOH!$C$28=Menu!$A$2,'Approvvigionamento energia'!D6728,0)+IF(LCOH!$C$28=Menu!$A$3,'Approvvigionamento energia'!E6728,0)+IF(LCOH!$C$28=Menu!$A$4,'Approvvigionamento energia'!F6728,0)+IF(LCOH!$C$28=Menu!$A$5,'Approvvigionamento energia'!G6728,0)+IF(LCOH!$C$28=Menu!$A$6,'Approvvigionamento energia'!H6728,0)</f>
        <v>886.72325740673523</v>
      </c>
      <c r="J6728">
        <f>'Approvvigionamento energia'!A6728+'Approvvigionamento energia'!B6728+'Approvvigionamento energia'!I6728</f>
        <v>1174.5232574067352</v>
      </c>
      <c r="K6728">
        <f>IF(MIN(LCOH!$C$18,J6728)&gt;=$P$48*LCOH!$C$18, MIN(LCOH!$C$18,J6728),0)</f>
        <v>1174.5232574067352</v>
      </c>
      <c r="L6728">
        <f t="shared" si="211"/>
        <v>0</v>
      </c>
      <c r="M6728">
        <f>K6728/LCOH!$C$18</f>
        <v>0.78301550493782346</v>
      </c>
      <c r="N6728">
        <f>K6728/LCOH!$C$34</f>
        <v>22.630505923058482</v>
      </c>
    </row>
    <row r="6729" spans="1:14" x14ac:dyDescent="0.35">
      <c r="A6729">
        <f>'Profilo fotovoltaico'!B6731*LCOH!$C$20</f>
        <v>185</v>
      </c>
      <c r="B6729">
        <f>'Profilo eolico'!B6731*LCOH!$C$21</f>
        <v>252.5</v>
      </c>
      <c r="C6729">
        <f>$P$35*'Profilo fotovoltaico'!B6731</f>
        <v>1360.603254710082</v>
      </c>
      <c r="D6729">
        <f>$Q$37*'Profilo eolico'!B6731</f>
        <v>1473.2453108643838</v>
      </c>
      <c r="E6729">
        <f>$P$39*'Profilo fotovoltaico'!B6731+'Approvvigionamento energia'!$Q$39*'Profilo eolico'!B6731</f>
        <v>1445.0847968258083</v>
      </c>
      <c r="F6729">
        <f>$P$41*'Profilo fotovoltaico'!B6731+'Approvvigionamento energia'!$Q$41*'Profilo eolico'!B6731</f>
        <v>1416.9242827872329</v>
      </c>
      <c r="G6729">
        <f>$P$43*'Profilo fotovoltaico'!B6731+'Approvvigionamento energia'!$Q$43*'Profilo eolico'!B6731</f>
        <v>1388.7637687486574</v>
      </c>
      <c r="H6729">
        <f t="shared" si="210"/>
        <v>1138.4335154826958</v>
      </c>
      <c r="I6729">
        <f>IF(LCOH!$C$28=Menu!$A$1,'Approvvigionamento energia'!C6729,0)+IF(LCOH!$C$28=Menu!$A$2,'Approvvigionamento energia'!D6729,0)+IF(LCOH!$C$28=Menu!$A$3,'Approvvigionamento energia'!E6729,0)+IF(LCOH!$C$28=Menu!$A$4,'Approvvigionamento energia'!F6729,0)+IF(LCOH!$C$28=Menu!$A$5,'Approvvigionamento energia'!G6729,0)+IF(LCOH!$C$28=Menu!$A$6,'Approvvigionamento energia'!H6729,0)</f>
        <v>1416.9242827872329</v>
      </c>
      <c r="J6729">
        <f>'Approvvigionamento energia'!A6729+'Approvvigionamento energia'!B6729+'Approvvigionamento energia'!I6729</f>
        <v>1854.4242827872329</v>
      </c>
      <c r="K6729">
        <f>IF(MIN(LCOH!$C$18,J6729)&gt;=$P$48*LCOH!$C$18, MIN(LCOH!$C$18,J6729),0)</f>
        <v>1500</v>
      </c>
      <c r="L6729">
        <f t="shared" si="211"/>
        <v>354.42428278723287</v>
      </c>
      <c r="M6729">
        <f>K6729/LCOH!$C$18</f>
        <v>1</v>
      </c>
      <c r="N6729">
        <f>K6729/LCOH!$C$34</f>
        <v>28.901734104046245</v>
      </c>
    </row>
    <row r="6730" spans="1:14" x14ac:dyDescent="0.35">
      <c r="A6730">
        <f>'Profilo fotovoltaico'!B6732*LCOH!$C$20</f>
        <v>311</v>
      </c>
      <c r="B6730">
        <f>'Profilo eolico'!B6732*LCOH!$C$21</f>
        <v>340.3</v>
      </c>
      <c r="C6730">
        <f>$P$35*'Profilo fotovoltaico'!B6732</f>
        <v>2287.2843903504622</v>
      </c>
      <c r="D6730">
        <f>$Q$37*'Profilo eolico'!B6732</f>
        <v>1985.5262546025733</v>
      </c>
      <c r="E6730">
        <f>$P$39*'Profilo fotovoltaico'!B6732+'Approvvigionamento energia'!$Q$39*'Profilo eolico'!B6732</f>
        <v>2060.9657885395454</v>
      </c>
      <c r="F6730">
        <f>$P$41*'Profilo fotovoltaico'!B6732+'Approvvigionamento energia'!$Q$41*'Profilo eolico'!B6732</f>
        <v>2136.4053224765175</v>
      </c>
      <c r="G6730">
        <f>$P$43*'Profilo fotovoltaico'!B6732+'Approvvigionamento energia'!$Q$43*'Profilo eolico'!B6732</f>
        <v>2211.8448564134901</v>
      </c>
      <c r="H6730">
        <f t="shared" si="210"/>
        <v>1138.4335154826958</v>
      </c>
      <c r="I6730">
        <f>IF(LCOH!$C$28=Menu!$A$1,'Approvvigionamento energia'!C6730,0)+IF(LCOH!$C$28=Menu!$A$2,'Approvvigionamento energia'!D6730,0)+IF(LCOH!$C$28=Menu!$A$3,'Approvvigionamento energia'!E6730,0)+IF(LCOH!$C$28=Menu!$A$4,'Approvvigionamento energia'!F6730,0)+IF(LCOH!$C$28=Menu!$A$5,'Approvvigionamento energia'!G6730,0)+IF(LCOH!$C$28=Menu!$A$6,'Approvvigionamento energia'!H6730,0)</f>
        <v>2136.4053224765175</v>
      </c>
      <c r="J6730">
        <f>'Approvvigionamento energia'!A6730+'Approvvigionamento energia'!B6730+'Approvvigionamento energia'!I6730</f>
        <v>2787.7053224765177</v>
      </c>
      <c r="K6730">
        <f>IF(MIN(LCOH!$C$18,J6730)&gt;=$P$48*LCOH!$C$18, MIN(LCOH!$C$18,J6730),0)</f>
        <v>1500</v>
      </c>
      <c r="L6730">
        <f t="shared" si="211"/>
        <v>1287.7053224765177</v>
      </c>
      <c r="M6730">
        <f>K6730/LCOH!$C$18</f>
        <v>1</v>
      </c>
      <c r="N6730">
        <f>K6730/LCOH!$C$34</f>
        <v>28.901734104046245</v>
      </c>
    </row>
    <row r="6731" spans="1:14" x14ac:dyDescent="0.35">
      <c r="A6731">
        <f>'Profilo fotovoltaico'!B6733*LCOH!$C$20</f>
        <v>414</v>
      </c>
      <c r="B6731">
        <f>'Profilo eolico'!B6733*LCOH!$C$21</f>
        <v>421.20000000000005</v>
      </c>
      <c r="C6731">
        <f>$P$35*'Profilo fotovoltaico'!B6733</f>
        <v>3044.8094456755348</v>
      </c>
      <c r="D6731">
        <f>$Q$37*'Profilo eolico'!B6733</f>
        <v>2457.5482175686275</v>
      </c>
      <c r="E6731">
        <f>$P$39*'Profilo fotovoltaico'!B6733+'Approvvigionamento energia'!$Q$39*'Profilo eolico'!B6733</f>
        <v>2604.3635245953542</v>
      </c>
      <c r="F6731">
        <f>$P$41*'Profilo fotovoltaico'!B6733+'Approvvigionamento energia'!$Q$41*'Profilo eolico'!B6733</f>
        <v>2751.1788316220809</v>
      </c>
      <c r="G6731">
        <f>$P$43*'Profilo fotovoltaico'!B6733+'Approvvigionamento energia'!$Q$43*'Profilo eolico'!B6733</f>
        <v>2897.9941386488081</v>
      </c>
      <c r="H6731">
        <f t="shared" si="210"/>
        <v>1138.4335154826958</v>
      </c>
      <c r="I6731">
        <f>IF(LCOH!$C$28=Menu!$A$1,'Approvvigionamento energia'!C6731,0)+IF(LCOH!$C$28=Menu!$A$2,'Approvvigionamento energia'!D6731,0)+IF(LCOH!$C$28=Menu!$A$3,'Approvvigionamento energia'!E6731,0)+IF(LCOH!$C$28=Menu!$A$4,'Approvvigionamento energia'!F6731,0)+IF(LCOH!$C$28=Menu!$A$5,'Approvvigionamento energia'!G6731,0)+IF(LCOH!$C$28=Menu!$A$6,'Approvvigionamento energia'!H6731,0)</f>
        <v>2751.1788316220809</v>
      </c>
      <c r="J6731">
        <f>'Approvvigionamento energia'!A6731+'Approvvigionamento energia'!B6731+'Approvvigionamento energia'!I6731</f>
        <v>3586.3788316220807</v>
      </c>
      <c r="K6731">
        <f>IF(MIN(LCOH!$C$18,J6731)&gt;=$P$48*LCOH!$C$18, MIN(LCOH!$C$18,J6731),0)</f>
        <v>1500</v>
      </c>
      <c r="L6731">
        <f t="shared" si="211"/>
        <v>2086.3788316220807</v>
      </c>
      <c r="M6731">
        <f>K6731/LCOH!$C$18</f>
        <v>1</v>
      </c>
      <c r="N6731">
        <f>K6731/LCOH!$C$34</f>
        <v>28.901734104046245</v>
      </c>
    </row>
    <row r="6732" spans="1:14" x14ac:dyDescent="0.35">
      <c r="A6732">
        <f>'Profilo fotovoltaico'!B6734*LCOH!$C$20</f>
        <v>484</v>
      </c>
      <c r="B6732">
        <f>'Profilo eolico'!B6734*LCOH!$C$21</f>
        <v>460.5</v>
      </c>
      <c r="C6732">
        <f>$P$35*'Profilo fotovoltaico'!B6734</f>
        <v>3559.6322988090792</v>
      </c>
      <c r="D6732">
        <f>$Q$37*'Profilo eolico'!B6734</f>
        <v>2686.8493689229654</v>
      </c>
      <c r="E6732">
        <f>$P$39*'Profilo fotovoltaico'!B6734+'Approvvigionamento energia'!$Q$39*'Profilo eolico'!B6734</f>
        <v>2905.0451013944935</v>
      </c>
      <c r="F6732">
        <f>$P$41*'Profilo fotovoltaico'!B6734+'Approvvigionamento energia'!$Q$41*'Profilo eolico'!B6734</f>
        <v>3123.2408338660225</v>
      </c>
      <c r="G6732">
        <f>$P$43*'Profilo fotovoltaico'!B6734+'Approvvigionamento energia'!$Q$43*'Profilo eolico'!B6734</f>
        <v>3341.4365663375511</v>
      </c>
      <c r="H6732">
        <f t="shared" si="210"/>
        <v>1138.4335154826958</v>
      </c>
      <c r="I6732">
        <f>IF(LCOH!$C$28=Menu!$A$1,'Approvvigionamento energia'!C6732,0)+IF(LCOH!$C$28=Menu!$A$2,'Approvvigionamento energia'!D6732,0)+IF(LCOH!$C$28=Menu!$A$3,'Approvvigionamento energia'!E6732,0)+IF(LCOH!$C$28=Menu!$A$4,'Approvvigionamento energia'!F6732,0)+IF(LCOH!$C$28=Menu!$A$5,'Approvvigionamento energia'!G6732,0)+IF(LCOH!$C$28=Menu!$A$6,'Approvvigionamento energia'!H6732,0)</f>
        <v>3123.2408338660225</v>
      </c>
      <c r="J6732">
        <f>'Approvvigionamento energia'!A6732+'Approvvigionamento energia'!B6732+'Approvvigionamento energia'!I6732</f>
        <v>4067.7408338660225</v>
      </c>
      <c r="K6732">
        <f>IF(MIN(LCOH!$C$18,J6732)&gt;=$P$48*LCOH!$C$18, MIN(LCOH!$C$18,J6732),0)</f>
        <v>1500</v>
      </c>
      <c r="L6732">
        <f t="shared" si="211"/>
        <v>2567.7408338660225</v>
      </c>
      <c r="M6732">
        <f>K6732/LCOH!$C$18</f>
        <v>1</v>
      </c>
      <c r="N6732">
        <f>K6732/LCOH!$C$34</f>
        <v>28.901734104046245</v>
      </c>
    </row>
    <row r="6733" spans="1:14" x14ac:dyDescent="0.35">
      <c r="A6733">
        <f>'Profilo fotovoltaico'!B6735*LCOH!$C$20</f>
        <v>517</v>
      </c>
      <c r="B6733">
        <f>'Profilo eolico'!B6735*LCOH!$C$21</f>
        <v>470.2</v>
      </c>
      <c r="C6733">
        <f>$P$35*'Profilo fotovoltaico'!B6735</f>
        <v>3802.3345010006078</v>
      </c>
      <c r="D6733">
        <f>$Q$37*'Profilo eolico'!B6735</f>
        <v>2743.4453273997356</v>
      </c>
      <c r="E6733">
        <f>$P$39*'Profilo fotovoltaico'!B6735+'Approvvigionamento energia'!$Q$39*'Profilo eolico'!B6735</f>
        <v>3008.1676207999535</v>
      </c>
      <c r="F6733">
        <f>$P$41*'Profilo fotovoltaico'!B6735+'Approvvigionamento energia'!$Q$41*'Profilo eolico'!B6735</f>
        <v>3272.8899142001719</v>
      </c>
      <c r="G6733">
        <f>$P$43*'Profilo fotovoltaico'!B6735+'Approvvigionamento energia'!$Q$43*'Profilo eolico'!B6735</f>
        <v>3537.6122076003899</v>
      </c>
      <c r="H6733">
        <f t="shared" si="210"/>
        <v>1138.4335154826958</v>
      </c>
      <c r="I6733">
        <f>IF(LCOH!$C$28=Menu!$A$1,'Approvvigionamento energia'!C6733,0)+IF(LCOH!$C$28=Menu!$A$2,'Approvvigionamento energia'!D6733,0)+IF(LCOH!$C$28=Menu!$A$3,'Approvvigionamento energia'!E6733,0)+IF(LCOH!$C$28=Menu!$A$4,'Approvvigionamento energia'!F6733,0)+IF(LCOH!$C$28=Menu!$A$5,'Approvvigionamento energia'!G6733,0)+IF(LCOH!$C$28=Menu!$A$6,'Approvvigionamento energia'!H6733,0)</f>
        <v>3272.8899142001719</v>
      </c>
      <c r="J6733">
        <f>'Approvvigionamento energia'!A6733+'Approvvigionamento energia'!B6733+'Approvvigionamento energia'!I6733</f>
        <v>4260.0899142001717</v>
      </c>
      <c r="K6733">
        <f>IF(MIN(LCOH!$C$18,J6733)&gt;=$P$48*LCOH!$C$18, MIN(LCOH!$C$18,J6733),0)</f>
        <v>1500</v>
      </c>
      <c r="L6733">
        <f t="shared" si="211"/>
        <v>2760.0899142001717</v>
      </c>
      <c r="M6733">
        <f>K6733/LCOH!$C$18</f>
        <v>1</v>
      </c>
      <c r="N6733">
        <f>K6733/LCOH!$C$34</f>
        <v>28.901734104046245</v>
      </c>
    </row>
    <row r="6734" spans="1:14" x14ac:dyDescent="0.35">
      <c r="A6734">
        <f>'Profilo fotovoltaico'!B6736*LCOH!$C$20</f>
        <v>503</v>
      </c>
      <c r="B6734">
        <f>'Profilo eolico'!B6736*LCOH!$C$21</f>
        <v>469.5</v>
      </c>
      <c r="C6734">
        <f>$P$35*'Profilo fotovoltaico'!B6736</f>
        <v>3699.3699303738986</v>
      </c>
      <c r="D6734">
        <f>$Q$37*'Profilo eolico'!B6736</f>
        <v>2739.3610829735767</v>
      </c>
      <c r="E6734">
        <f>$P$39*'Profilo fotovoltaico'!B6736+'Approvvigionamento energia'!$Q$39*'Profilo eolico'!B6736</f>
        <v>2979.3632948236573</v>
      </c>
      <c r="F6734">
        <f>$P$41*'Profilo fotovoltaico'!B6736+'Approvvigionamento energia'!$Q$41*'Profilo eolico'!B6736</f>
        <v>3219.3655066737374</v>
      </c>
      <c r="G6734">
        <f>$P$43*'Profilo fotovoltaico'!B6736+'Approvvigionamento energia'!$Q$43*'Profilo eolico'!B6736</f>
        <v>3459.3677185238184</v>
      </c>
      <c r="H6734">
        <f t="shared" si="210"/>
        <v>1138.4335154826958</v>
      </c>
      <c r="I6734">
        <f>IF(LCOH!$C$28=Menu!$A$1,'Approvvigionamento energia'!C6734,0)+IF(LCOH!$C$28=Menu!$A$2,'Approvvigionamento energia'!D6734,0)+IF(LCOH!$C$28=Menu!$A$3,'Approvvigionamento energia'!E6734,0)+IF(LCOH!$C$28=Menu!$A$4,'Approvvigionamento energia'!F6734,0)+IF(LCOH!$C$28=Menu!$A$5,'Approvvigionamento energia'!G6734,0)+IF(LCOH!$C$28=Menu!$A$6,'Approvvigionamento energia'!H6734,0)</f>
        <v>3219.3655066737374</v>
      </c>
      <c r="J6734">
        <f>'Approvvigionamento energia'!A6734+'Approvvigionamento energia'!B6734+'Approvvigionamento energia'!I6734</f>
        <v>4191.8655066737374</v>
      </c>
      <c r="K6734">
        <f>IF(MIN(LCOH!$C$18,J6734)&gt;=$P$48*LCOH!$C$18, MIN(LCOH!$C$18,J6734),0)</f>
        <v>1500</v>
      </c>
      <c r="L6734">
        <f t="shared" si="211"/>
        <v>2691.8655066737374</v>
      </c>
      <c r="M6734">
        <f>K6734/LCOH!$C$18</f>
        <v>1</v>
      </c>
      <c r="N6734">
        <f>K6734/LCOH!$C$34</f>
        <v>28.901734104046245</v>
      </c>
    </row>
    <row r="6735" spans="1:14" x14ac:dyDescent="0.35">
      <c r="A6735">
        <f>'Profilo fotovoltaico'!B6737*LCOH!$C$20</f>
        <v>445</v>
      </c>
      <c r="B6735">
        <f>'Profilo eolico'!B6737*LCOH!$C$21</f>
        <v>465.9</v>
      </c>
      <c r="C6735">
        <f>$P$35*'Profilo fotovoltaico'!B6737</f>
        <v>3272.8024234918189</v>
      </c>
      <c r="D6735">
        <f>$Q$37*'Profilo eolico'!B6737</f>
        <v>2718.3563973533323</v>
      </c>
      <c r="E6735">
        <f>$P$39*'Profilo fotovoltaico'!B6737+'Approvvigionamento energia'!$Q$39*'Profilo eolico'!B6737</f>
        <v>2856.9679038879535</v>
      </c>
      <c r="F6735">
        <f>$P$41*'Profilo fotovoltaico'!B6737+'Approvvigionamento energia'!$Q$41*'Profilo eolico'!B6737</f>
        <v>2995.5794104225756</v>
      </c>
      <c r="G6735">
        <f>$P$43*'Profilo fotovoltaico'!B6737+'Approvvigionamento energia'!$Q$43*'Profilo eolico'!B6737</f>
        <v>3134.1909169571977</v>
      </c>
      <c r="H6735">
        <f t="shared" si="210"/>
        <v>1138.4335154826958</v>
      </c>
      <c r="I6735">
        <f>IF(LCOH!$C$28=Menu!$A$1,'Approvvigionamento energia'!C6735,0)+IF(LCOH!$C$28=Menu!$A$2,'Approvvigionamento energia'!D6735,0)+IF(LCOH!$C$28=Menu!$A$3,'Approvvigionamento energia'!E6735,0)+IF(LCOH!$C$28=Menu!$A$4,'Approvvigionamento energia'!F6735,0)+IF(LCOH!$C$28=Menu!$A$5,'Approvvigionamento energia'!G6735,0)+IF(LCOH!$C$28=Menu!$A$6,'Approvvigionamento energia'!H6735,0)</f>
        <v>2995.5794104225756</v>
      </c>
      <c r="J6735">
        <f>'Approvvigionamento energia'!A6735+'Approvvigionamento energia'!B6735+'Approvvigionamento energia'!I6735</f>
        <v>3906.4794104225757</v>
      </c>
      <c r="K6735">
        <f>IF(MIN(LCOH!$C$18,J6735)&gt;=$P$48*LCOH!$C$18, MIN(LCOH!$C$18,J6735),0)</f>
        <v>1500</v>
      </c>
      <c r="L6735">
        <f t="shared" si="211"/>
        <v>2406.4794104225757</v>
      </c>
      <c r="M6735">
        <f>K6735/LCOH!$C$18</f>
        <v>1</v>
      </c>
      <c r="N6735">
        <f>K6735/LCOH!$C$34</f>
        <v>28.901734104046245</v>
      </c>
    </row>
    <row r="6736" spans="1:14" x14ac:dyDescent="0.35">
      <c r="A6736">
        <f>'Profilo fotovoltaico'!B6738*LCOH!$C$20</f>
        <v>342</v>
      </c>
      <c r="B6736">
        <f>'Profilo eolico'!B6738*LCOH!$C$21</f>
        <v>455.5</v>
      </c>
      <c r="C6736">
        <f>$P$35*'Profilo fotovoltaico'!B6738</f>
        <v>2515.2773681667463</v>
      </c>
      <c r="D6736">
        <f>$Q$37*'Profilo eolico'!B6738</f>
        <v>2657.6761944504033</v>
      </c>
      <c r="E6736">
        <f>$P$39*'Profilo fotovoltaico'!B6738+'Approvvigionamento energia'!$Q$39*'Profilo eolico'!B6738</f>
        <v>2622.0764878794889</v>
      </c>
      <c r="F6736">
        <f>$P$41*'Profilo fotovoltaico'!B6738+'Approvvigionamento energia'!$Q$41*'Profilo eolico'!B6738</f>
        <v>2586.4767813085746</v>
      </c>
      <c r="G6736">
        <f>$P$43*'Profilo fotovoltaico'!B6738+'Approvvigionamento energia'!$Q$43*'Profilo eolico'!B6738</f>
        <v>2550.8770747376607</v>
      </c>
      <c r="H6736">
        <f t="shared" si="210"/>
        <v>1138.4335154826958</v>
      </c>
      <c r="I6736">
        <f>IF(LCOH!$C$28=Menu!$A$1,'Approvvigionamento energia'!C6736,0)+IF(LCOH!$C$28=Menu!$A$2,'Approvvigionamento energia'!D6736,0)+IF(LCOH!$C$28=Menu!$A$3,'Approvvigionamento energia'!E6736,0)+IF(LCOH!$C$28=Menu!$A$4,'Approvvigionamento energia'!F6736,0)+IF(LCOH!$C$28=Menu!$A$5,'Approvvigionamento energia'!G6736,0)+IF(LCOH!$C$28=Menu!$A$6,'Approvvigionamento energia'!H6736,0)</f>
        <v>2586.4767813085746</v>
      </c>
      <c r="J6736">
        <f>'Approvvigionamento energia'!A6736+'Approvvigionamento energia'!B6736+'Approvvigionamento energia'!I6736</f>
        <v>3383.9767813085746</v>
      </c>
      <c r="K6736">
        <f>IF(MIN(LCOH!$C$18,J6736)&gt;=$P$48*LCOH!$C$18, MIN(LCOH!$C$18,J6736),0)</f>
        <v>1500</v>
      </c>
      <c r="L6736">
        <f t="shared" si="211"/>
        <v>1883.9767813085746</v>
      </c>
      <c r="M6736">
        <f>K6736/LCOH!$C$18</f>
        <v>1</v>
      </c>
      <c r="N6736">
        <f>K6736/LCOH!$C$34</f>
        <v>28.901734104046245</v>
      </c>
    </row>
    <row r="6737" spans="1:14" x14ac:dyDescent="0.35">
      <c r="A6737">
        <f>'Profilo fotovoltaico'!B6739*LCOH!$C$20</f>
        <v>198</v>
      </c>
      <c r="B6737">
        <f>'Profilo eolico'!B6739*LCOH!$C$21</f>
        <v>431</v>
      </c>
      <c r="C6737">
        <f>$P$35*'Profilo fotovoltaico'!B6739</f>
        <v>1456.213213149169</v>
      </c>
      <c r="D6737">
        <f>$Q$37*'Profilo eolico'!B6739</f>
        <v>2514.727639534849</v>
      </c>
      <c r="E6737">
        <f>$P$39*'Profilo fotovoltaico'!B6739+'Approvvigionamento energia'!$Q$39*'Profilo eolico'!B6739</f>
        <v>2250.099032938429</v>
      </c>
      <c r="F6737">
        <f>$P$41*'Profilo fotovoltaico'!B6739+'Approvvigionamento energia'!$Q$41*'Profilo eolico'!B6739</f>
        <v>1985.470426342009</v>
      </c>
      <c r="G6737">
        <f>$P$43*'Profilo fotovoltaico'!B6739+'Approvvigionamento energia'!$Q$43*'Profilo eolico'!B6739</f>
        <v>1720.841819745589</v>
      </c>
      <c r="H6737">
        <f t="shared" si="210"/>
        <v>1138.4335154826958</v>
      </c>
      <c r="I6737">
        <f>IF(LCOH!$C$28=Menu!$A$1,'Approvvigionamento energia'!C6737,0)+IF(LCOH!$C$28=Menu!$A$2,'Approvvigionamento energia'!D6737,0)+IF(LCOH!$C$28=Menu!$A$3,'Approvvigionamento energia'!E6737,0)+IF(LCOH!$C$28=Menu!$A$4,'Approvvigionamento energia'!F6737,0)+IF(LCOH!$C$28=Menu!$A$5,'Approvvigionamento energia'!G6737,0)+IF(LCOH!$C$28=Menu!$A$6,'Approvvigionamento energia'!H6737,0)</f>
        <v>1985.470426342009</v>
      </c>
      <c r="J6737">
        <f>'Approvvigionamento energia'!A6737+'Approvvigionamento energia'!B6737+'Approvvigionamento energia'!I6737</f>
        <v>2614.470426342009</v>
      </c>
      <c r="K6737">
        <f>IF(MIN(LCOH!$C$18,J6737)&gt;=$P$48*LCOH!$C$18, MIN(LCOH!$C$18,J6737),0)</f>
        <v>1500</v>
      </c>
      <c r="L6737">
        <f t="shared" si="211"/>
        <v>1114.470426342009</v>
      </c>
      <c r="M6737">
        <f>K6737/LCOH!$C$18</f>
        <v>1</v>
      </c>
      <c r="N6737">
        <f>K6737/LCOH!$C$34</f>
        <v>28.901734104046245</v>
      </c>
    </row>
    <row r="6738" spans="1:14" x14ac:dyDescent="0.35">
      <c r="A6738">
        <f>'Profilo fotovoltaico'!B6740*LCOH!$C$20</f>
        <v>44</v>
      </c>
      <c r="B6738">
        <f>'Profilo eolico'!B6740*LCOH!$C$21</f>
        <v>376.90000000000003</v>
      </c>
      <c r="C6738">
        <f>$P$35*'Profilo fotovoltaico'!B6740</f>
        <v>323.60293625537082</v>
      </c>
      <c r="D6738">
        <f>$Q$37*'Profilo eolico'!B6740</f>
        <v>2199.0738917417279</v>
      </c>
      <c r="E6738">
        <f>$P$39*'Profilo fotovoltaico'!B6740+'Approvvigionamento energia'!$Q$39*'Profilo eolico'!B6740</f>
        <v>1730.2061528701383</v>
      </c>
      <c r="F6738">
        <f>$P$41*'Profilo fotovoltaico'!B6740+'Approvvigionamento energia'!$Q$41*'Profilo eolico'!B6740</f>
        <v>1261.3384139985494</v>
      </c>
      <c r="G6738">
        <f>$P$43*'Profilo fotovoltaico'!B6740+'Approvvigionamento energia'!$Q$43*'Profilo eolico'!B6740</f>
        <v>792.47067512696015</v>
      </c>
      <c r="H6738">
        <f t="shared" si="210"/>
        <v>1138.4335154826958</v>
      </c>
      <c r="I6738">
        <f>IF(LCOH!$C$28=Menu!$A$1,'Approvvigionamento energia'!C6738,0)+IF(LCOH!$C$28=Menu!$A$2,'Approvvigionamento energia'!D6738,0)+IF(LCOH!$C$28=Menu!$A$3,'Approvvigionamento energia'!E6738,0)+IF(LCOH!$C$28=Menu!$A$4,'Approvvigionamento energia'!F6738,0)+IF(LCOH!$C$28=Menu!$A$5,'Approvvigionamento energia'!G6738,0)+IF(LCOH!$C$28=Menu!$A$6,'Approvvigionamento energia'!H6738,0)</f>
        <v>1261.3384139985494</v>
      </c>
      <c r="J6738">
        <f>'Approvvigionamento energia'!A6738+'Approvvigionamento energia'!B6738+'Approvvigionamento energia'!I6738</f>
        <v>1682.2384139985495</v>
      </c>
      <c r="K6738">
        <f>IF(MIN(LCOH!$C$18,J6738)&gt;=$P$48*LCOH!$C$18, MIN(LCOH!$C$18,J6738),0)</f>
        <v>1500</v>
      </c>
      <c r="L6738">
        <f t="shared" si="211"/>
        <v>182.2384139985495</v>
      </c>
      <c r="M6738">
        <f>K6738/LCOH!$C$18</f>
        <v>1</v>
      </c>
      <c r="N6738">
        <f>K6738/LCOH!$C$34</f>
        <v>28.901734104046245</v>
      </c>
    </row>
    <row r="6739" spans="1:14" x14ac:dyDescent="0.35">
      <c r="A6739">
        <f>'Profilo fotovoltaico'!B6741*LCOH!$C$20</f>
        <v>0</v>
      </c>
      <c r="B6739">
        <f>'Profilo eolico'!B6741*LCOH!$C$21</f>
        <v>324.40000000000003</v>
      </c>
      <c r="C6739">
        <f>$P$35*'Profilo fotovoltaico'!B6741</f>
        <v>0</v>
      </c>
      <c r="D6739">
        <f>$Q$37*'Profilo eolico'!B6741</f>
        <v>1892.7555597798262</v>
      </c>
      <c r="E6739">
        <f>$P$39*'Profilo fotovoltaico'!B6741+'Approvvigionamento energia'!$Q$39*'Profilo eolico'!B6741</f>
        <v>1419.5666698348696</v>
      </c>
      <c r="F6739">
        <f>$P$41*'Profilo fotovoltaico'!B6741+'Approvvigionamento energia'!$Q$41*'Profilo eolico'!B6741</f>
        <v>946.37777988991309</v>
      </c>
      <c r="G6739">
        <f>$P$43*'Profilo fotovoltaico'!B6741+'Approvvigionamento energia'!$Q$43*'Profilo eolico'!B6741</f>
        <v>473.18888994495654</v>
      </c>
      <c r="H6739">
        <f t="shared" si="210"/>
        <v>1138.4335154826958</v>
      </c>
      <c r="I6739">
        <f>IF(LCOH!$C$28=Menu!$A$1,'Approvvigionamento energia'!C6739,0)+IF(LCOH!$C$28=Menu!$A$2,'Approvvigionamento energia'!D6739,0)+IF(LCOH!$C$28=Menu!$A$3,'Approvvigionamento energia'!E6739,0)+IF(LCOH!$C$28=Menu!$A$4,'Approvvigionamento energia'!F6739,0)+IF(LCOH!$C$28=Menu!$A$5,'Approvvigionamento energia'!G6739,0)+IF(LCOH!$C$28=Menu!$A$6,'Approvvigionamento energia'!H6739,0)</f>
        <v>946.37777988991309</v>
      </c>
      <c r="J6739">
        <f>'Approvvigionamento energia'!A6739+'Approvvigionamento energia'!B6739+'Approvvigionamento energia'!I6739</f>
        <v>1270.7777798899131</v>
      </c>
      <c r="K6739">
        <f>IF(MIN(LCOH!$C$18,J6739)&gt;=$P$48*LCOH!$C$18, MIN(LCOH!$C$18,J6739),0)</f>
        <v>1270.7777798899131</v>
      </c>
      <c r="L6739">
        <f t="shared" si="211"/>
        <v>0</v>
      </c>
      <c r="M6739">
        <f>K6739/LCOH!$C$18</f>
        <v>0.84718518659327535</v>
      </c>
      <c r="N6739">
        <f>K6739/LCOH!$C$34</f>
        <v>24.485120999805648</v>
      </c>
    </row>
    <row r="6740" spans="1:14" x14ac:dyDescent="0.35">
      <c r="A6740">
        <f>'Profilo fotovoltaico'!B6742*LCOH!$C$20</f>
        <v>0</v>
      </c>
      <c r="B6740">
        <f>'Profilo eolico'!B6742*LCOH!$C$21</f>
        <v>289</v>
      </c>
      <c r="C6740">
        <f>$P$35*'Profilo fotovoltaico'!B6742</f>
        <v>0</v>
      </c>
      <c r="D6740">
        <f>$Q$37*'Profilo eolico'!B6742</f>
        <v>1686.2094845140866</v>
      </c>
      <c r="E6740">
        <f>$P$39*'Profilo fotovoltaico'!B6742+'Approvvigionamento energia'!$Q$39*'Profilo eolico'!B6742</f>
        <v>1264.657113385565</v>
      </c>
      <c r="F6740">
        <f>$P$41*'Profilo fotovoltaico'!B6742+'Approvvigionamento energia'!$Q$41*'Profilo eolico'!B6742</f>
        <v>843.10474225704331</v>
      </c>
      <c r="G6740">
        <f>$P$43*'Profilo fotovoltaico'!B6742+'Approvvigionamento energia'!$Q$43*'Profilo eolico'!B6742</f>
        <v>421.55237112852166</v>
      </c>
      <c r="H6740">
        <f t="shared" si="210"/>
        <v>1138.4335154826958</v>
      </c>
      <c r="I6740">
        <f>IF(LCOH!$C$28=Menu!$A$1,'Approvvigionamento energia'!C6740,0)+IF(LCOH!$C$28=Menu!$A$2,'Approvvigionamento energia'!D6740,0)+IF(LCOH!$C$28=Menu!$A$3,'Approvvigionamento energia'!E6740,0)+IF(LCOH!$C$28=Menu!$A$4,'Approvvigionamento energia'!F6740,0)+IF(LCOH!$C$28=Menu!$A$5,'Approvvigionamento energia'!G6740,0)+IF(LCOH!$C$28=Menu!$A$6,'Approvvigionamento energia'!H6740,0)</f>
        <v>843.10474225704331</v>
      </c>
      <c r="J6740">
        <f>'Approvvigionamento energia'!A6740+'Approvvigionamento energia'!B6740+'Approvvigionamento energia'!I6740</f>
        <v>1132.1047422570432</v>
      </c>
      <c r="K6740">
        <f>IF(MIN(LCOH!$C$18,J6740)&gt;=$P$48*LCOH!$C$18, MIN(LCOH!$C$18,J6740),0)</f>
        <v>1132.1047422570432</v>
      </c>
      <c r="L6740">
        <f t="shared" si="211"/>
        <v>0</v>
      </c>
      <c r="M6740">
        <f>K6740/LCOH!$C$18</f>
        <v>0.75473649483802885</v>
      </c>
      <c r="N6740">
        <f>K6740/LCOH!$C$34</f>
        <v>21.813193492428578</v>
      </c>
    </row>
    <row r="6741" spans="1:14" x14ac:dyDescent="0.35">
      <c r="A6741">
        <f>'Profilo fotovoltaico'!B6743*LCOH!$C$20</f>
        <v>0</v>
      </c>
      <c r="B6741">
        <f>'Profilo eolico'!B6743*LCOH!$C$21</f>
        <v>269.39999999999998</v>
      </c>
      <c r="C6741">
        <f>$P$35*'Profilo fotovoltaico'!B6743</f>
        <v>0</v>
      </c>
      <c r="D6741">
        <f>$Q$37*'Profilo eolico'!B6743</f>
        <v>1571.8506405816433</v>
      </c>
      <c r="E6741">
        <f>$P$39*'Profilo fotovoltaico'!B6743+'Approvvigionamento energia'!$Q$39*'Profilo eolico'!B6743</f>
        <v>1178.8879804362325</v>
      </c>
      <c r="F6741">
        <f>$P$41*'Profilo fotovoltaico'!B6743+'Approvvigionamento energia'!$Q$41*'Profilo eolico'!B6743</f>
        <v>785.92532029082167</v>
      </c>
      <c r="G6741">
        <f>$P$43*'Profilo fotovoltaico'!B6743+'Approvvigionamento energia'!$Q$43*'Profilo eolico'!B6743</f>
        <v>392.96266014541084</v>
      </c>
      <c r="H6741">
        <f t="shared" si="210"/>
        <v>1138.4335154826958</v>
      </c>
      <c r="I6741">
        <f>IF(LCOH!$C$28=Menu!$A$1,'Approvvigionamento energia'!C6741,0)+IF(LCOH!$C$28=Menu!$A$2,'Approvvigionamento energia'!D6741,0)+IF(LCOH!$C$28=Menu!$A$3,'Approvvigionamento energia'!E6741,0)+IF(LCOH!$C$28=Menu!$A$4,'Approvvigionamento energia'!F6741,0)+IF(LCOH!$C$28=Menu!$A$5,'Approvvigionamento energia'!G6741,0)+IF(LCOH!$C$28=Menu!$A$6,'Approvvigionamento energia'!H6741,0)</f>
        <v>785.92532029082167</v>
      </c>
      <c r="J6741">
        <f>'Approvvigionamento energia'!A6741+'Approvvigionamento energia'!B6741+'Approvvigionamento energia'!I6741</f>
        <v>1055.3253202908218</v>
      </c>
      <c r="K6741">
        <f>IF(MIN(LCOH!$C$18,J6741)&gt;=$P$48*LCOH!$C$18, MIN(LCOH!$C$18,J6741),0)</f>
        <v>1055.3253202908218</v>
      </c>
      <c r="L6741">
        <f t="shared" si="211"/>
        <v>0</v>
      </c>
      <c r="M6741">
        <f>K6741/LCOH!$C$18</f>
        <v>0.70355021352721447</v>
      </c>
      <c r="N6741">
        <f>K6741/LCOH!$C$34</f>
        <v>20.333821200208511</v>
      </c>
    </row>
    <row r="6742" spans="1:14" x14ac:dyDescent="0.35">
      <c r="A6742">
        <f>'Profilo fotovoltaico'!B6744*LCOH!$C$20</f>
        <v>0</v>
      </c>
      <c r="B6742">
        <f>'Profilo eolico'!B6744*LCOH!$C$21</f>
        <v>266.5</v>
      </c>
      <c r="C6742">
        <f>$P$35*'Profilo fotovoltaico'!B6744</f>
        <v>0</v>
      </c>
      <c r="D6742">
        <f>$Q$37*'Profilo eolico'!B6744</f>
        <v>1554.9301993875576</v>
      </c>
      <c r="E6742">
        <f>$P$39*'Profilo fotovoltaico'!B6744+'Approvvigionamento energia'!$Q$39*'Profilo eolico'!B6744</f>
        <v>1166.1976495406682</v>
      </c>
      <c r="F6742">
        <f>$P$41*'Profilo fotovoltaico'!B6744+'Approvvigionamento energia'!$Q$41*'Profilo eolico'!B6744</f>
        <v>777.46509969377882</v>
      </c>
      <c r="G6742">
        <f>$P$43*'Profilo fotovoltaico'!B6744+'Approvvigionamento energia'!$Q$43*'Profilo eolico'!B6744</f>
        <v>388.73254984688941</v>
      </c>
      <c r="H6742">
        <f t="shared" si="210"/>
        <v>1138.4335154826958</v>
      </c>
      <c r="I6742">
        <f>IF(LCOH!$C$28=Menu!$A$1,'Approvvigionamento energia'!C6742,0)+IF(LCOH!$C$28=Menu!$A$2,'Approvvigionamento energia'!D6742,0)+IF(LCOH!$C$28=Menu!$A$3,'Approvvigionamento energia'!E6742,0)+IF(LCOH!$C$28=Menu!$A$4,'Approvvigionamento energia'!F6742,0)+IF(LCOH!$C$28=Menu!$A$5,'Approvvigionamento energia'!G6742,0)+IF(LCOH!$C$28=Menu!$A$6,'Approvvigionamento energia'!H6742,0)</f>
        <v>777.46509969377882</v>
      </c>
      <c r="J6742">
        <f>'Approvvigionamento energia'!A6742+'Approvvigionamento energia'!B6742+'Approvvigionamento energia'!I6742</f>
        <v>1043.9650996937789</v>
      </c>
      <c r="K6742">
        <f>IF(MIN(LCOH!$C$18,J6742)&gt;=$P$48*LCOH!$C$18, MIN(LCOH!$C$18,J6742),0)</f>
        <v>1043.9650996937789</v>
      </c>
      <c r="L6742">
        <f t="shared" si="211"/>
        <v>0</v>
      </c>
      <c r="M6742">
        <f>K6742/LCOH!$C$18</f>
        <v>0.69597673312918595</v>
      </c>
      <c r="N6742">
        <f>K6742/LCOH!$C$34</f>
        <v>20.114934483502484</v>
      </c>
    </row>
    <row r="6743" spans="1:14" x14ac:dyDescent="0.35">
      <c r="A6743">
        <f>'Profilo fotovoltaico'!B6745*LCOH!$C$20</f>
        <v>0</v>
      </c>
      <c r="B6743">
        <f>'Profilo eolico'!B6745*LCOH!$C$21</f>
        <v>264.79999999999995</v>
      </c>
      <c r="C6743">
        <f>$P$35*'Profilo fotovoltaico'!B6745</f>
        <v>0</v>
      </c>
      <c r="D6743">
        <f>$Q$37*'Profilo eolico'!B6745</f>
        <v>1545.0113200668864</v>
      </c>
      <c r="E6743">
        <f>$P$39*'Profilo fotovoltaico'!B6745+'Approvvigionamento energia'!$Q$39*'Profilo eolico'!B6745</f>
        <v>1158.7584900501647</v>
      </c>
      <c r="F6743">
        <f>$P$41*'Profilo fotovoltaico'!B6745+'Approvvigionamento energia'!$Q$41*'Profilo eolico'!B6745</f>
        <v>772.50566003344318</v>
      </c>
      <c r="G6743">
        <f>$P$43*'Profilo fotovoltaico'!B6745+'Approvvigionamento energia'!$Q$43*'Profilo eolico'!B6745</f>
        <v>386.25283001672159</v>
      </c>
      <c r="H6743">
        <f t="shared" si="210"/>
        <v>1138.4335154826958</v>
      </c>
      <c r="I6743">
        <f>IF(LCOH!$C$28=Menu!$A$1,'Approvvigionamento energia'!C6743,0)+IF(LCOH!$C$28=Menu!$A$2,'Approvvigionamento energia'!D6743,0)+IF(LCOH!$C$28=Menu!$A$3,'Approvvigionamento energia'!E6743,0)+IF(LCOH!$C$28=Menu!$A$4,'Approvvigionamento energia'!F6743,0)+IF(LCOH!$C$28=Menu!$A$5,'Approvvigionamento energia'!G6743,0)+IF(LCOH!$C$28=Menu!$A$6,'Approvvigionamento energia'!H6743,0)</f>
        <v>772.50566003344318</v>
      </c>
      <c r="J6743">
        <f>'Approvvigionamento energia'!A6743+'Approvvigionamento energia'!B6743+'Approvvigionamento energia'!I6743</f>
        <v>1037.305660033443</v>
      </c>
      <c r="K6743">
        <f>IF(MIN(LCOH!$C$18,J6743)&gt;=$P$48*LCOH!$C$18, MIN(LCOH!$C$18,J6743),0)</f>
        <v>1037.305660033443</v>
      </c>
      <c r="L6743">
        <f t="shared" si="211"/>
        <v>0</v>
      </c>
      <c r="M6743">
        <f>K6743/LCOH!$C$18</f>
        <v>0.69153710668896207</v>
      </c>
      <c r="N6743">
        <f>K6743/LCOH!$C$34</f>
        <v>19.986621580605838</v>
      </c>
    </row>
    <row r="6744" spans="1:14" x14ac:dyDescent="0.35">
      <c r="A6744">
        <f>'Profilo fotovoltaico'!B6746*LCOH!$C$20</f>
        <v>0</v>
      </c>
      <c r="B6744">
        <f>'Profilo eolico'!B6746*LCOH!$C$21</f>
        <v>256.7</v>
      </c>
      <c r="C6744">
        <f>$P$35*'Profilo fotovoltaico'!B6746</f>
        <v>0</v>
      </c>
      <c r="D6744">
        <f>$Q$37*'Profilo eolico'!B6746</f>
        <v>1497.7507774213359</v>
      </c>
      <c r="E6744">
        <f>$P$39*'Profilo fotovoltaico'!B6746+'Approvvigionamento energia'!$Q$39*'Profilo eolico'!B6746</f>
        <v>1123.3130830660018</v>
      </c>
      <c r="F6744">
        <f>$P$41*'Profilo fotovoltaico'!B6746+'Approvvigionamento energia'!$Q$41*'Profilo eolico'!B6746</f>
        <v>748.87538871066795</v>
      </c>
      <c r="G6744">
        <f>$P$43*'Profilo fotovoltaico'!B6746+'Approvvigionamento energia'!$Q$43*'Profilo eolico'!B6746</f>
        <v>374.43769435533397</v>
      </c>
      <c r="H6744">
        <f t="shared" si="210"/>
        <v>1138.4335154826958</v>
      </c>
      <c r="I6744">
        <f>IF(LCOH!$C$28=Menu!$A$1,'Approvvigionamento energia'!C6744,0)+IF(LCOH!$C$28=Menu!$A$2,'Approvvigionamento energia'!D6744,0)+IF(LCOH!$C$28=Menu!$A$3,'Approvvigionamento energia'!E6744,0)+IF(LCOH!$C$28=Menu!$A$4,'Approvvigionamento energia'!F6744,0)+IF(LCOH!$C$28=Menu!$A$5,'Approvvigionamento energia'!G6744,0)+IF(LCOH!$C$28=Menu!$A$6,'Approvvigionamento energia'!H6744,0)</f>
        <v>748.87538871066795</v>
      </c>
      <c r="J6744">
        <f>'Approvvigionamento energia'!A6744+'Approvvigionamento energia'!B6744+'Approvvigionamento energia'!I6744</f>
        <v>1005.575388710668</v>
      </c>
      <c r="K6744">
        <f>IF(MIN(LCOH!$C$18,J6744)&gt;=$P$48*LCOH!$C$18, MIN(LCOH!$C$18,J6744),0)</f>
        <v>1005.575388710668</v>
      </c>
      <c r="L6744">
        <f t="shared" si="211"/>
        <v>0</v>
      </c>
      <c r="M6744">
        <f>K6744/LCOH!$C$18</f>
        <v>0.67038359247377866</v>
      </c>
      <c r="N6744">
        <f>K6744/LCOH!$C$34</f>
        <v>19.375248337392449</v>
      </c>
    </row>
    <row r="6745" spans="1:14" x14ac:dyDescent="0.35">
      <c r="A6745">
        <f>'Profilo fotovoltaico'!B6747*LCOH!$C$20</f>
        <v>0</v>
      </c>
      <c r="B6745">
        <f>'Profilo eolico'!B6747*LCOH!$C$21</f>
        <v>240.1</v>
      </c>
      <c r="C6745">
        <f>$P$35*'Profilo fotovoltaico'!B6747</f>
        <v>0</v>
      </c>
      <c r="D6745">
        <f>$Q$37*'Profilo eolico'!B6747</f>
        <v>1400.8958381724299</v>
      </c>
      <c r="E6745">
        <f>$P$39*'Profilo fotovoltaico'!B6747+'Approvvigionamento energia'!$Q$39*'Profilo eolico'!B6747</f>
        <v>1050.6718786293225</v>
      </c>
      <c r="F6745">
        <f>$P$41*'Profilo fotovoltaico'!B6747+'Approvvigionamento energia'!$Q$41*'Profilo eolico'!B6747</f>
        <v>700.44791908621494</v>
      </c>
      <c r="G6745">
        <f>$P$43*'Profilo fotovoltaico'!B6747+'Approvvigionamento energia'!$Q$43*'Profilo eolico'!B6747</f>
        <v>350.22395954310747</v>
      </c>
      <c r="H6745">
        <f t="shared" si="210"/>
        <v>1138.4335154826958</v>
      </c>
      <c r="I6745">
        <f>IF(LCOH!$C$28=Menu!$A$1,'Approvvigionamento energia'!C6745,0)+IF(LCOH!$C$28=Menu!$A$2,'Approvvigionamento energia'!D6745,0)+IF(LCOH!$C$28=Menu!$A$3,'Approvvigionamento energia'!E6745,0)+IF(LCOH!$C$28=Menu!$A$4,'Approvvigionamento energia'!F6745,0)+IF(LCOH!$C$28=Menu!$A$5,'Approvvigionamento energia'!G6745,0)+IF(LCOH!$C$28=Menu!$A$6,'Approvvigionamento energia'!H6745,0)</f>
        <v>700.44791908621494</v>
      </c>
      <c r="J6745">
        <f>'Approvvigionamento energia'!A6745+'Approvvigionamento energia'!B6745+'Approvvigionamento energia'!I6745</f>
        <v>940.54791908621496</v>
      </c>
      <c r="K6745">
        <f>IF(MIN(LCOH!$C$18,J6745)&gt;=$P$48*LCOH!$C$18, MIN(LCOH!$C$18,J6745),0)</f>
        <v>940.54791908621496</v>
      </c>
      <c r="L6745">
        <f t="shared" si="211"/>
        <v>0</v>
      </c>
      <c r="M6745">
        <f>K6745/LCOH!$C$18</f>
        <v>0.62703194605747659</v>
      </c>
      <c r="N6745">
        <f>K6745/LCOH!$C$34</f>
        <v>18.122310579695856</v>
      </c>
    </row>
    <row r="6746" spans="1:14" x14ac:dyDescent="0.35">
      <c r="A6746">
        <f>'Profilo fotovoltaico'!B6748*LCOH!$C$20</f>
        <v>0</v>
      </c>
      <c r="B6746">
        <f>'Profilo eolico'!B6748*LCOH!$C$21</f>
        <v>221.6</v>
      </c>
      <c r="C6746">
        <f>$P$35*'Profilo fotovoltaico'!B6748</f>
        <v>0</v>
      </c>
      <c r="D6746">
        <f>$Q$37*'Profilo eolico'!B6748</f>
        <v>1292.9550926239501</v>
      </c>
      <c r="E6746">
        <f>$P$39*'Profilo fotovoltaico'!B6748+'Approvvigionamento energia'!$Q$39*'Profilo eolico'!B6748</f>
        <v>969.71631946796265</v>
      </c>
      <c r="F6746">
        <f>$P$41*'Profilo fotovoltaico'!B6748+'Approvvigionamento energia'!$Q$41*'Profilo eolico'!B6748</f>
        <v>646.47754631197506</v>
      </c>
      <c r="G6746">
        <f>$P$43*'Profilo fotovoltaico'!B6748+'Approvvigionamento energia'!$Q$43*'Profilo eolico'!B6748</f>
        <v>323.23877315598753</v>
      </c>
      <c r="H6746">
        <f t="shared" si="210"/>
        <v>1138.4335154826958</v>
      </c>
      <c r="I6746">
        <f>IF(LCOH!$C$28=Menu!$A$1,'Approvvigionamento energia'!C6746,0)+IF(LCOH!$C$28=Menu!$A$2,'Approvvigionamento energia'!D6746,0)+IF(LCOH!$C$28=Menu!$A$3,'Approvvigionamento energia'!E6746,0)+IF(LCOH!$C$28=Menu!$A$4,'Approvvigionamento energia'!F6746,0)+IF(LCOH!$C$28=Menu!$A$5,'Approvvigionamento energia'!G6746,0)+IF(LCOH!$C$28=Menu!$A$6,'Approvvigionamento energia'!H6746,0)</f>
        <v>646.47754631197506</v>
      </c>
      <c r="J6746">
        <f>'Approvvigionamento energia'!A6746+'Approvvigionamento energia'!B6746+'Approvvigionamento energia'!I6746</f>
        <v>868.07754631197508</v>
      </c>
      <c r="K6746">
        <f>IF(MIN(LCOH!$C$18,J6746)&gt;=$P$48*LCOH!$C$18, MIN(LCOH!$C$18,J6746),0)</f>
        <v>868.07754631197508</v>
      </c>
      <c r="L6746">
        <f t="shared" si="211"/>
        <v>0</v>
      </c>
      <c r="M6746">
        <f>K6746/LCOH!$C$18</f>
        <v>0.57871836420798339</v>
      </c>
      <c r="N6746">
        <f>K6746/LCOH!$C$34</f>
        <v>16.725964283467729</v>
      </c>
    </row>
    <row r="6747" spans="1:14" x14ac:dyDescent="0.35">
      <c r="A6747">
        <f>'Profilo fotovoltaico'!B6749*LCOH!$C$20</f>
        <v>0</v>
      </c>
      <c r="B6747">
        <f>'Profilo eolico'!B6749*LCOH!$C$21</f>
        <v>199.3</v>
      </c>
      <c r="C6747">
        <f>$P$35*'Profilo fotovoltaico'!B6749</f>
        <v>0</v>
      </c>
      <c r="D6747">
        <f>$Q$37*'Profilo eolico'!B6749</f>
        <v>1162.8427344763236</v>
      </c>
      <c r="E6747">
        <f>$P$39*'Profilo fotovoltaico'!B6749+'Approvvigionamento energia'!$Q$39*'Profilo eolico'!B6749</f>
        <v>872.13205085724258</v>
      </c>
      <c r="F6747">
        <f>$P$41*'Profilo fotovoltaico'!B6749+'Approvvigionamento energia'!$Q$41*'Profilo eolico'!B6749</f>
        <v>581.42136723816179</v>
      </c>
      <c r="G6747">
        <f>$P$43*'Profilo fotovoltaico'!B6749+'Approvvigionamento energia'!$Q$43*'Profilo eolico'!B6749</f>
        <v>290.7106836190809</v>
      </c>
      <c r="H6747">
        <f t="shared" si="210"/>
        <v>1138.4335154826958</v>
      </c>
      <c r="I6747">
        <f>IF(LCOH!$C$28=Menu!$A$1,'Approvvigionamento energia'!C6747,0)+IF(LCOH!$C$28=Menu!$A$2,'Approvvigionamento energia'!D6747,0)+IF(LCOH!$C$28=Menu!$A$3,'Approvvigionamento energia'!E6747,0)+IF(LCOH!$C$28=Menu!$A$4,'Approvvigionamento energia'!F6747,0)+IF(LCOH!$C$28=Menu!$A$5,'Approvvigionamento energia'!G6747,0)+IF(LCOH!$C$28=Menu!$A$6,'Approvvigionamento energia'!H6747,0)</f>
        <v>581.42136723816179</v>
      </c>
      <c r="J6747">
        <f>'Approvvigionamento energia'!A6747+'Approvvigionamento energia'!B6747+'Approvvigionamento energia'!I6747</f>
        <v>780.72136723816175</v>
      </c>
      <c r="K6747">
        <f>IF(MIN(LCOH!$C$18,J6747)&gt;=$P$48*LCOH!$C$18, MIN(LCOH!$C$18,J6747),0)</f>
        <v>780.72136723816175</v>
      </c>
      <c r="L6747">
        <f t="shared" si="211"/>
        <v>0</v>
      </c>
      <c r="M6747">
        <f>K6747/LCOH!$C$18</f>
        <v>0.52048091149210785</v>
      </c>
      <c r="N6747">
        <f>K6747/LCOH!$C$34</f>
        <v>15.042800910176528</v>
      </c>
    </row>
    <row r="6748" spans="1:14" x14ac:dyDescent="0.35">
      <c r="A6748">
        <f>'Profilo fotovoltaico'!B6750*LCOH!$C$20</f>
        <v>0</v>
      </c>
      <c r="B6748">
        <f>'Profilo eolico'!B6750*LCOH!$C$21</f>
        <v>173.9</v>
      </c>
      <c r="C6748">
        <f>$P$35*'Profilo fotovoltaico'!B6750</f>
        <v>0</v>
      </c>
      <c r="D6748">
        <f>$Q$37*'Profilo eolico'!B6750</f>
        <v>1014.6430081557082</v>
      </c>
      <c r="E6748">
        <f>$P$39*'Profilo fotovoltaico'!B6750+'Approvvigionamento energia'!$Q$39*'Profilo eolico'!B6750</f>
        <v>760.98225611678117</v>
      </c>
      <c r="F6748">
        <f>$P$41*'Profilo fotovoltaico'!B6750+'Approvvigionamento energia'!$Q$41*'Profilo eolico'!B6750</f>
        <v>507.32150407785412</v>
      </c>
      <c r="G6748">
        <f>$P$43*'Profilo fotovoltaico'!B6750+'Approvvigionamento energia'!$Q$43*'Profilo eolico'!B6750</f>
        <v>253.66075203892706</v>
      </c>
      <c r="H6748">
        <f t="shared" si="210"/>
        <v>1138.4335154826958</v>
      </c>
      <c r="I6748">
        <f>IF(LCOH!$C$28=Menu!$A$1,'Approvvigionamento energia'!C6748,0)+IF(LCOH!$C$28=Menu!$A$2,'Approvvigionamento energia'!D6748,0)+IF(LCOH!$C$28=Menu!$A$3,'Approvvigionamento energia'!E6748,0)+IF(LCOH!$C$28=Menu!$A$4,'Approvvigionamento energia'!F6748,0)+IF(LCOH!$C$28=Menu!$A$5,'Approvvigionamento energia'!G6748,0)+IF(LCOH!$C$28=Menu!$A$6,'Approvvigionamento energia'!H6748,0)</f>
        <v>507.32150407785412</v>
      </c>
      <c r="J6748">
        <f>'Approvvigionamento energia'!A6748+'Approvvigionamento energia'!B6748+'Approvvigionamento energia'!I6748</f>
        <v>681.22150407785409</v>
      </c>
      <c r="K6748">
        <f>IF(MIN(LCOH!$C$18,J6748)&gt;=$P$48*LCOH!$C$18, MIN(LCOH!$C$18,J6748),0)</f>
        <v>681.22150407785409</v>
      </c>
      <c r="L6748">
        <f t="shared" si="211"/>
        <v>0</v>
      </c>
      <c r="M6748">
        <f>K6748/LCOH!$C$18</f>
        <v>0.45414766938523604</v>
      </c>
      <c r="N6748">
        <f>K6748/LCOH!$C$34</f>
        <v>13.125655184544396</v>
      </c>
    </row>
    <row r="6749" spans="1:14" x14ac:dyDescent="0.35">
      <c r="A6749">
        <f>'Profilo fotovoltaico'!B6751*LCOH!$C$20</f>
        <v>0</v>
      </c>
      <c r="B6749">
        <f>'Profilo eolico'!B6751*LCOH!$C$21</f>
        <v>143</v>
      </c>
      <c r="C6749">
        <f>$P$35*'Profilo fotovoltaico'!B6751</f>
        <v>0</v>
      </c>
      <c r="D6749">
        <f>$Q$37*'Profilo eolico'!B6751</f>
        <v>834.35278991527468</v>
      </c>
      <c r="E6749">
        <f>$P$39*'Profilo fotovoltaico'!B6751+'Approvvigionamento energia'!$Q$39*'Profilo eolico'!B6751</f>
        <v>625.76459243645604</v>
      </c>
      <c r="F6749">
        <f>$P$41*'Profilo fotovoltaico'!B6751+'Approvvigionamento energia'!$Q$41*'Profilo eolico'!B6751</f>
        <v>417.17639495763734</v>
      </c>
      <c r="G6749">
        <f>$P$43*'Profilo fotovoltaico'!B6751+'Approvvigionamento energia'!$Q$43*'Profilo eolico'!B6751</f>
        <v>208.58819747881867</v>
      </c>
      <c r="H6749">
        <f t="shared" si="210"/>
        <v>1138.4335154826958</v>
      </c>
      <c r="I6749">
        <f>IF(LCOH!$C$28=Menu!$A$1,'Approvvigionamento energia'!C6749,0)+IF(LCOH!$C$28=Menu!$A$2,'Approvvigionamento energia'!D6749,0)+IF(LCOH!$C$28=Menu!$A$3,'Approvvigionamento energia'!E6749,0)+IF(LCOH!$C$28=Menu!$A$4,'Approvvigionamento energia'!F6749,0)+IF(LCOH!$C$28=Menu!$A$5,'Approvvigionamento energia'!G6749,0)+IF(LCOH!$C$28=Menu!$A$6,'Approvvigionamento energia'!H6749,0)</f>
        <v>417.17639495763734</v>
      </c>
      <c r="J6749">
        <f>'Approvvigionamento energia'!A6749+'Approvvigionamento energia'!B6749+'Approvvigionamento energia'!I6749</f>
        <v>560.17639495763729</v>
      </c>
      <c r="K6749">
        <f>IF(MIN(LCOH!$C$18,J6749)&gt;=$P$48*LCOH!$C$18, MIN(LCOH!$C$18,J6749),0)</f>
        <v>560.17639495763729</v>
      </c>
      <c r="L6749">
        <f t="shared" si="211"/>
        <v>0</v>
      </c>
      <c r="M6749">
        <f>K6749/LCOH!$C$18</f>
        <v>0.37345092997175822</v>
      </c>
      <c r="N6749">
        <f>K6749/LCOH!$C$34</f>
        <v>10.793379478952549</v>
      </c>
    </row>
    <row r="6750" spans="1:14" x14ac:dyDescent="0.35">
      <c r="A6750">
        <f>'Profilo fotovoltaico'!B6752*LCOH!$C$20</f>
        <v>0</v>
      </c>
      <c r="B6750">
        <f>'Profilo eolico'!B6752*LCOH!$C$21</f>
        <v>112.69999999999999</v>
      </c>
      <c r="C6750">
        <f>$P$35*'Profilo fotovoltaico'!B6752</f>
        <v>0</v>
      </c>
      <c r="D6750">
        <f>$Q$37*'Profilo eolico'!B6752</f>
        <v>657.56335261154868</v>
      </c>
      <c r="E6750">
        <f>$P$39*'Profilo fotovoltaico'!B6752+'Approvvigionamento energia'!$Q$39*'Profilo eolico'!B6752</f>
        <v>493.17251445866151</v>
      </c>
      <c r="F6750">
        <f>$P$41*'Profilo fotovoltaico'!B6752+'Approvvigionamento energia'!$Q$41*'Profilo eolico'!B6752</f>
        <v>328.78167630577434</v>
      </c>
      <c r="G6750">
        <f>$P$43*'Profilo fotovoltaico'!B6752+'Approvvigionamento energia'!$Q$43*'Profilo eolico'!B6752</f>
        <v>164.39083815288717</v>
      </c>
      <c r="H6750">
        <f t="shared" si="210"/>
        <v>1138.4335154826958</v>
      </c>
      <c r="I6750">
        <f>IF(LCOH!$C$28=Menu!$A$1,'Approvvigionamento energia'!C6750,0)+IF(LCOH!$C$28=Menu!$A$2,'Approvvigionamento energia'!D6750,0)+IF(LCOH!$C$28=Menu!$A$3,'Approvvigionamento energia'!E6750,0)+IF(LCOH!$C$28=Menu!$A$4,'Approvvigionamento energia'!F6750,0)+IF(LCOH!$C$28=Menu!$A$5,'Approvvigionamento energia'!G6750,0)+IF(LCOH!$C$28=Menu!$A$6,'Approvvigionamento energia'!H6750,0)</f>
        <v>328.78167630577434</v>
      </c>
      <c r="J6750">
        <f>'Approvvigionamento energia'!A6750+'Approvvigionamento energia'!B6750+'Approvvigionamento energia'!I6750</f>
        <v>441.48167630577433</v>
      </c>
      <c r="K6750">
        <f>IF(MIN(LCOH!$C$18,J6750)&gt;=$P$48*LCOH!$C$18, MIN(LCOH!$C$18,J6750),0)</f>
        <v>441.48167630577433</v>
      </c>
      <c r="L6750">
        <f t="shared" si="211"/>
        <v>0</v>
      </c>
      <c r="M6750">
        <f>K6750/LCOH!$C$18</f>
        <v>0.29432111753718287</v>
      </c>
      <c r="N6750">
        <f>K6750/LCOH!$C$34</f>
        <v>8.506390680265401</v>
      </c>
    </row>
    <row r="6751" spans="1:14" x14ac:dyDescent="0.35">
      <c r="A6751">
        <f>'Profilo fotovoltaico'!B6753*LCOH!$C$20</f>
        <v>8</v>
      </c>
      <c r="B6751">
        <f>'Profilo eolico'!B6753*LCOH!$C$21</f>
        <v>87.2</v>
      </c>
      <c r="C6751">
        <f>$P$35*'Profilo fotovoltaico'!B6753</f>
        <v>58.836897500976519</v>
      </c>
      <c r="D6751">
        <f>$Q$37*'Profilo eolico'!B6753</f>
        <v>508.78016280148222</v>
      </c>
      <c r="E6751">
        <f>$P$39*'Profilo fotovoltaico'!B6753+'Approvvigionamento energia'!$Q$39*'Profilo eolico'!B6753</f>
        <v>396.29434647635577</v>
      </c>
      <c r="F6751">
        <f>$P$41*'Profilo fotovoltaico'!B6753+'Approvvigionamento energia'!$Q$41*'Profilo eolico'!B6753</f>
        <v>283.80853015122938</v>
      </c>
      <c r="G6751">
        <f>$P$43*'Profilo fotovoltaico'!B6753+'Approvvigionamento energia'!$Q$43*'Profilo eolico'!B6753</f>
        <v>171.32271382610296</v>
      </c>
      <c r="H6751">
        <f t="shared" si="210"/>
        <v>1138.4335154826958</v>
      </c>
      <c r="I6751">
        <f>IF(LCOH!$C$28=Menu!$A$1,'Approvvigionamento energia'!C6751,0)+IF(LCOH!$C$28=Menu!$A$2,'Approvvigionamento energia'!D6751,0)+IF(LCOH!$C$28=Menu!$A$3,'Approvvigionamento energia'!E6751,0)+IF(LCOH!$C$28=Menu!$A$4,'Approvvigionamento energia'!F6751,0)+IF(LCOH!$C$28=Menu!$A$5,'Approvvigionamento energia'!G6751,0)+IF(LCOH!$C$28=Menu!$A$6,'Approvvigionamento energia'!H6751,0)</f>
        <v>283.80853015122938</v>
      </c>
      <c r="J6751">
        <f>'Approvvigionamento energia'!A6751+'Approvvigionamento energia'!B6751+'Approvvigionamento energia'!I6751</f>
        <v>379.00853015122937</v>
      </c>
      <c r="K6751">
        <f>IF(MIN(LCOH!$C$18,J6751)&gt;=$P$48*LCOH!$C$18, MIN(LCOH!$C$18,J6751),0)</f>
        <v>379.00853015122937</v>
      </c>
      <c r="L6751">
        <f t="shared" si="211"/>
        <v>0</v>
      </c>
      <c r="M6751">
        <f>K6751/LCOH!$C$18</f>
        <v>0.2526723534341529</v>
      </c>
      <c r="N6751">
        <f>K6751/LCOH!$C$34</f>
        <v>7.302669174397483</v>
      </c>
    </row>
    <row r="6752" spans="1:14" x14ac:dyDescent="0.35">
      <c r="A6752">
        <f>'Profilo fotovoltaico'!B6754*LCOH!$C$20</f>
        <v>99</v>
      </c>
      <c r="B6752">
        <f>'Profilo eolico'!B6754*LCOH!$C$21</f>
        <v>59.5</v>
      </c>
      <c r="C6752">
        <f>$P$35*'Profilo fotovoltaico'!B6754</f>
        <v>728.10660657458448</v>
      </c>
      <c r="D6752">
        <f>$Q$37*'Profilo eolico'!B6754</f>
        <v>347.16077622348843</v>
      </c>
      <c r="E6752">
        <f>$P$39*'Profilo fotovoltaico'!B6754+'Approvvigionamento energia'!$Q$39*'Profilo eolico'!B6754</f>
        <v>442.39723381126242</v>
      </c>
      <c r="F6752">
        <f>$P$41*'Profilo fotovoltaico'!B6754+'Approvvigionamento energia'!$Q$41*'Profilo eolico'!B6754</f>
        <v>537.63369139903648</v>
      </c>
      <c r="G6752">
        <f>$P$43*'Profilo fotovoltaico'!B6754+'Approvvigionamento energia'!$Q$43*'Profilo eolico'!B6754</f>
        <v>632.87014898681048</v>
      </c>
      <c r="H6752">
        <f t="shared" si="210"/>
        <v>1138.4335154826958</v>
      </c>
      <c r="I6752">
        <f>IF(LCOH!$C$28=Menu!$A$1,'Approvvigionamento energia'!C6752,0)+IF(LCOH!$C$28=Menu!$A$2,'Approvvigionamento energia'!D6752,0)+IF(LCOH!$C$28=Menu!$A$3,'Approvvigionamento energia'!E6752,0)+IF(LCOH!$C$28=Menu!$A$4,'Approvvigionamento energia'!F6752,0)+IF(LCOH!$C$28=Menu!$A$5,'Approvvigionamento energia'!G6752,0)+IF(LCOH!$C$28=Menu!$A$6,'Approvvigionamento energia'!H6752,0)</f>
        <v>537.63369139903648</v>
      </c>
      <c r="J6752">
        <f>'Approvvigionamento energia'!A6752+'Approvvigionamento energia'!B6752+'Approvvigionamento energia'!I6752</f>
        <v>696.13369139903648</v>
      </c>
      <c r="K6752">
        <f>IF(MIN(LCOH!$C$18,J6752)&gt;=$P$48*LCOH!$C$18, MIN(LCOH!$C$18,J6752),0)</f>
        <v>696.13369139903648</v>
      </c>
      <c r="L6752">
        <f t="shared" si="211"/>
        <v>0</v>
      </c>
      <c r="M6752">
        <f>K6752/LCOH!$C$18</f>
        <v>0.46408912759935766</v>
      </c>
      <c r="N6752">
        <f>K6752/LCOH!$C$34</f>
        <v>13.412980566455424</v>
      </c>
    </row>
    <row r="6753" spans="1:14" x14ac:dyDescent="0.35">
      <c r="A6753">
        <f>'Profilo fotovoltaico'!B6755*LCOH!$C$20</f>
        <v>239</v>
      </c>
      <c r="B6753">
        <f>'Profilo eolico'!B6755*LCOH!$C$21</f>
        <v>51</v>
      </c>
      <c r="C6753">
        <f>$P$35*'Profilo fotovoltaico'!B6755</f>
        <v>1757.7523128416735</v>
      </c>
      <c r="D6753">
        <f>$Q$37*'Profilo eolico'!B6755</f>
        <v>297.56637962013292</v>
      </c>
      <c r="E6753">
        <f>$P$39*'Profilo fotovoltaico'!B6755+'Approvvigionamento energia'!$Q$39*'Profilo eolico'!B6755</f>
        <v>662.61286292551813</v>
      </c>
      <c r="F6753">
        <f>$P$41*'Profilo fotovoltaico'!B6755+'Approvvigionamento energia'!$Q$41*'Profilo eolico'!B6755</f>
        <v>1027.6593462309033</v>
      </c>
      <c r="G6753">
        <f>$P$43*'Profilo fotovoltaico'!B6755+'Approvvigionamento energia'!$Q$43*'Profilo eolico'!B6755</f>
        <v>1392.7058295362885</v>
      </c>
      <c r="H6753">
        <f t="shared" si="210"/>
        <v>1138.4335154826958</v>
      </c>
      <c r="I6753">
        <f>IF(LCOH!$C$28=Menu!$A$1,'Approvvigionamento energia'!C6753,0)+IF(LCOH!$C$28=Menu!$A$2,'Approvvigionamento energia'!D6753,0)+IF(LCOH!$C$28=Menu!$A$3,'Approvvigionamento energia'!E6753,0)+IF(LCOH!$C$28=Menu!$A$4,'Approvvigionamento energia'!F6753,0)+IF(LCOH!$C$28=Menu!$A$5,'Approvvigionamento energia'!G6753,0)+IF(LCOH!$C$28=Menu!$A$6,'Approvvigionamento energia'!H6753,0)</f>
        <v>1027.6593462309033</v>
      </c>
      <c r="J6753">
        <f>'Approvvigionamento energia'!A6753+'Approvvigionamento energia'!B6753+'Approvvigionamento energia'!I6753</f>
        <v>1317.6593462309033</v>
      </c>
      <c r="K6753">
        <f>IF(MIN(LCOH!$C$18,J6753)&gt;=$P$48*LCOH!$C$18, MIN(LCOH!$C$18,J6753),0)</f>
        <v>1317.6593462309033</v>
      </c>
      <c r="L6753">
        <f t="shared" si="211"/>
        <v>0</v>
      </c>
      <c r="M6753">
        <f>K6753/LCOH!$C$18</f>
        <v>0.87843956415393554</v>
      </c>
      <c r="N6753">
        <f>K6753/LCOH!$C$34</f>
        <v>25.388426709651316</v>
      </c>
    </row>
    <row r="6754" spans="1:14" x14ac:dyDescent="0.35">
      <c r="A6754">
        <f>'Profilo fotovoltaico'!B6756*LCOH!$C$20</f>
        <v>372</v>
      </c>
      <c r="B6754">
        <f>'Profilo eolico'!B6756*LCOH!$C$21</f>
        <v>43.1</v>
      </c>
      <c r="C6754">
        <f>$P$35*'Profilo fotovoltaico'!B6756</f>
        <v>2735.915733795408</v>
      </c>
      <c r="D6754">
        <f>$Q$37*'Profilo eolico'!B6756</f>
        <v>251.4727639534849</v>
      </c>
      <c r="E6754">
        <f>$P$39*'Profilo fotovoltaico'!B6756+'Approvvigionamento energia'!$Q$39*'Profilo eolico'!B6756</f>
        <v>872.58350641396567</v>
      </c>
      <c r="F6754">
        <f>$P$41*'Profilo fotovoltaico'!B6756+'Approvvigionamento energia'!$Q$41*'Profilo eolico'!B6756</f>
        <v>1493.6942488744464</v>
      </c>
      <c r="G6754">
        <f>$P$43*'Profilo fotovoltaico'!B6756+'Approvvigionamento energia'!$Q$43*'Profilo eolico'!B6756</f>
        <v>2114.8049913349273</v>
      </c>
      <c r="H6754">
        <f t="shared" si="210"/>
        <v>1138.4335154826958</v>
      </c>
      <c r="I6754">
        <f>IF(LCOH!$C$28=Menu!$A$1,'Approvvigionamento energia'!C6754,0)+IF(LCOH!$C$28=Menu!$A$2,'Approvvigionamento energia'!D6754,0)+IF(LCOH!$C$28=Menu!$A$3,'Approvvigionamento energia'!E6754,0)+IF(LCOH!$C$28=Menu!$A$4,'Approvvigionamento energia'!F6754,0)+IF(LCOH!$C$28=Menu!$A$5,'Approvvigionamento energia'!G6754,0)+IF(LCOH!$C$28=Menu!$A$6,'Approvvigionamento energia'!H6754,0)</f>
        <v>1493.6942488744464</v>
      </c>
      <c r="J6754">
        <f>'Approvvigionamento energia'!A6754+'Approvvigionamento energia'!B6754+'Approvvigionamento energia'!I6754</f>
        <v>1908.7942488744466</v>
      </c>
      <c r="K6754">
        <f>IF(MIN(LCOH!$C$18,J6754)&gt;=$P$48*LCOH!$C$18, MIN(LCOH!$C$18,J6754),0)</f>
        <v>1500</v>
      </c>
      <c r="L6754">
        <f t="shared" si="211"/>
        <v>408.79424887444657</v>
      </c>
      <c r="M6754">
        <f>K6754/LCOH!$C$18</f>
        <v>1</v>
      </c>
      <c r="N6754">
        <f>K6754/LCOH!$C$34</f>
        <v>28.901734104046245</v>
      </c>
    </row>
    <row r="6755" spans="1:14" x14ac:dyDescent="0.35">
      <c r="A6755">
        <f>'Profilo fotovoltaico'!B6757*LCOH!$C$20</f>
        <v>463</v>
      </c>
      <c r="B6755">
        <f>'Profilo eolico'!B6757*LCOH!$C$21</f>
        <v>43.6</v>
      </c>
      <c r="C6755">
        <f>$P$35*'Profilo fotovoltaico'!B6757</f>
        <v>3405.1854428690162</v>
      </c>
      <c r="D6755">
        <f>$Q$37*'Profilo eolico'!B6757</f>
        <v>254.39008140074111</v>
      </c>
      <c r="E6755">
        <f>$P$39*'Profilo fotovoltaico'!B6757+'Approvvigionamento energia'!$Q$39*'Profilo eolico'!B6757</f>
        <v>1042.08892176781</v>
      </c>
      <c r="F6755">
        <f>$P$41*'Profilo fotovoltaico'!B6757+'Approvvigionamento energia'!$Q$41*'Profilo eolico'!B6757</f>
        <v>1829.7877621348787</v>
      </c>
      <c r="G6755">
        <f>$P$43*'Profilo fotovoltaico'!B6757+'Approvvigionamento energia'!$Q$43*'Profilo eolico'!B6757</f>
        <v>2617.4866025019478</v>
      </c>
      <c r="H6755">
        <f t="shared" si="210"/>
        <v>1138.4335154826958</v>
      </c>
      <c r="I6755">
        <f>IF(LCOH!$C$28=Menu!$A$1,'Approvvigionamento energia'!C6755,0)+IF(LCOH!$C$28=Menu!$A$2,'Approvvigionamento energia'!D6755,0)+IF(LCOH!$C$28=Menu!$A$3,'Approvvigionamento energia'!E6755,0)+IF(LCOH!$C$28=Menu!$A$4,'Approvvigionamento energia'!F6755,0)+IF(LCOH!$C$28=Menu!$A$5,'Approvvigionamento energia'!G6755,0)+IF(LCOH!$C$28=Menu!$A$6,'Approvvigionamento energia'!H6755,0)</f>
        <v>1829.7877621348787</v>
      </c>
      <c r="J6755">
        <f>'Approvvigionamento energia'!A6755+'Approvvigionamento energia'!B6755+'Approvvigionamento energia'!I6755</f>
        <v>2336.3877621348788</v>
      </c>
      <c r="K6755">
        <f>IF(MIN(LCOH!$C$18,J6755)&gt;=$P$48*LCOH!$C$18, MIN(LCOH!$C$18,J6755),0)</f>
        <v>1500</v>
      </c>
      <c r="L6755">
        <f t="shared" si="211"/>
        <v>836.38776213487881</v>
      </c>
      <c r="M6755">
        <f>K6755/LCOH!$C$18</f>
        <v>1</v>
      </c>
      <c r="N6755">
        <f>K6755/LCOH!$C$34</f>
        <v>28.901734104046245</v>
      </c>
    </row>
    <row r="6756" spans="1:14" x14ac:dyDescent="0.35">
      <c r="A6756">
        <f>'Profilo fotovoltaico'!B6758*LCOH!$C$20</f>
        <v>505</v>
      </c>
      <c r="B6756">
        <f>'Profilo eolico'!B6758*LCOH!$C$21</f>
        <v>51</v>
      </c>
      <c r="C6756">
        <f>$P$35*'Profilo fotovoltaico'!B6758</f>
        <v>3714.0791547491431</v>
      </c>
      <c r="D6756">
        <f>$Q$37*'Profilo eolico'!B6758</f>
        <v>297.56637962013292</v>
      </c>
      <c r="E6756">
        <f>$P$39*'Profilo fotovoltaico'!B6758+'Approvvigionamento energia'!$Q$39*'Profilo eolico'!B6758</f>
        <v>1151.6945734023855</v>
      </c>
      <c r="F6756">
        <f>$P$41*'Profilo fotovoltaico'!B6758+'Approvvigionamento energia'!$Q$41*'Profilo eolico'!B6758</f>
        <v>2005.822767184638</v>
      </c>
      <c r="G6756">
        <f>$P$43*'Profilo fotovoltaico'!B6758+'Approvvigionamento energia'!$Q$43*'Profilo eolico'!B6758</f>
        <v>2859.9509609668908</v>
      </c>
      <c r="H6756">
        <f t="shared" si="210"/>
        <v>1138.4335154826958</v>
      </c>
      <c r="I6756">
        <f>IF(LCOH!$C$28=Menu!$A$1,'Approvvigionamento energia'!C6756,0)+IF(LCOH!$C$28=Menu!$A$2,'Approvvigionamento energia'!D6756,0)+IF(LCOH!$C$28=Menu!$A$3,'Approvvigionamento energia'!E6756,0)+IF(LCOH!$C$28=Menu!$A$4,'Approvvigionamento energia'!F6756,0)+IF(LCOH!$C$28=Menu!$A$5,'Approvvigionamento energia'!G6756,0)+IF(LCOH!$C$28=Menu!$A$6,'Approvvigionamento energia'!H6756,0)</f>
        <v>2005.822767184638</v>
      </c>
      <c r="J6756">
        <f>'Approvvigionamento energia'!A6756+'Approvvigionamento energia'!B6756+'Approvvigionamento energia'!I6756</f>
        <v>2561.822767184638</v>
      </c>
      <c r="K6756">
        <f>IF(MIN(LCOH!$C$18,J6756)&gt;=$P$48*LCOH!$C$18, MIN(LCOH!$C$18,J6756),0)</f>
        <v>1500</v>
      </c>
      <c r="L6756">
        <f t="shared" si="211"/>
        <v>1061.822767184638</v>
      </c>
      <c r="M6756">
        <f>K6756/LCOH!$C$18</f>
        <v>1</v>
      </c>
      <c r="N6756">
        <f>K6756/LCOH!$C$34</f>
        <v>28.901734104046245</v>
      </c>
    </row>
    <row r="6757" spans="1:14" x14ac:dyDescent="0.35">
      <c r="A6757">
        <f>'Profilo fotovoltaico'!B6759*LCOH!$C$20</f>
        <v>505</v>
      </c>
      <c r="B6757">
        <f>'Profilo eolico'!B6759*LCOH!$C$21</f>
        <v>63.9</v>
      </c>
      <c r="C6757">
        <f>$P$35*'Profilo fotovoltaico'!B6759</f>
        <v>3714.0791547491431</v>
      </c>
      <c r="D6757">
        <f>$Q$37*'Profilo eolico'!B6759</f>
        <v>372.83316975934304</v>
      </c>
      <c r="E6757">
        <f>$P$39*'Profilo fotovoltaico'!B6759+'Approvvigionamento energia'!$Q$39*'Profilo eolico'!B6759</f>
        <v>1208.1446660067932</v>
      </c>
      <c r="F6757">
        <f>$P$41*'Profilo fotovoltaico'!B6759+'Approvvigionamento energia'!$Q$41*'Profilo eolico'!B6759</f>
        <v>2043.4561622542431</v>
      </c>
      <c r="G6757">
        <f>$P$43*'Profilo fotovoltaico'!B6759+'Approvvigionamento energia'!$Q$43*'Profilo eolico'!B6759</f>
        <v>2878.7676585016934</v>
      </c>
      <c r="H6757">
        <f t="shared" si="210"/>
        <v>1138.4335154826958</v>
      </c>
      <c r="I6757">
        <f>IF(LCOH!$C$28=Menu!$A$1,'Approvvigionamento energia'!C6757,0)+IF(LCOH!$C$28=Menu!$A$2,'Approvvigionamento energia'!D6757,0)+IF(LCOH!$C$28=Menu!$A$3,'Approvvigionamento energia'!E6757,0)+IF(LCOH!$C$28=Menu!$A$4,'Approvvigionamento energia'!F6757,0)+IF(LCOH!$C$28=Menu!$A$5,'Approvvigionamento energia'!G6757,0)+IF(LCOH!$C$28=Menu!$A$6,'Approvvigionamento energia'!H6757,0)</f>
        <v>2043.4561622542431</v>
      </c>
      <c r="J6757">
        <f>'Approvvigionamento energia'!A6757+'Approvvigionamento energia'!B6757+'Approvvigionamento energia'!I6757</f>
        <v>2612.3561622542429</v>
      </c>
      <c r="K6757">
        <f>IF(MIN(LCOH!$C$18,J6757)&gt;=$P$48*LCOH!$C$18, MIN(LCOH!$C$18,J6757),0)</f>
        <v>1500</v>
      </c>
      <c r="L6757">
        <f t="shared" si="211"/>
        <v>1112.3561622542429</v>
      </c>
      <c r="M6757">
        <f>K6757/LCOH!$C$18</f>
        <v>1</v>
      </c>
      <c r="N6757">
        <f>K6757/LCOH!$C$34</f>
        <v>28.901734104046245</v>
      </c>
    </row>
    <row r="6758" spans="1:14" x14ac:dyDescent="0.35">
      <c r="A6758">
        <f>'Profilo fotovoltaico'!B6760*LCOH!$C$20</f>
        <v>453</v>
      </c>
      <c r="B6758">
        <f>'Profilo eolico'!B6760*LCOH!$C$21</f>
        <v>79.2</v>
      </c>
      <c r="C6758">
        <f>$P$35*'Profilo fotovoltaico'!B6760</f>
        <v>3331.6393209927955</v>
      </c>
      <c r="D6758">
        <f>$Q$37*'Profilo eolico'!B6760</f>
        <v>462.10308364538298</v>
      </c>
      <c r="E6758">
        <f>$P$39*'Profilo fotovoltaico'!B6760+'Approvvigionamento energia'!$Q$39*'Profilo eolico'!B6760</f>
        <v>1179.487142982236</v>
      </c>
      <c r="F6758">
        <f>$P$41*'Profilo fotovoltaico'!B6760+'Approvvigionamento energia'!$Q$41*'Profilo eolico'!B6760</f>
        <v>1896.8712023190892</v>
      </c>
      <c r="G6758">
        <f>$P$43*'Profilo fotovoltaico'!B6760+'Approvvigionamento energia'!$Q$43*'Profilo eolico'!B6760</f>
        <v>2614.2552616559424</v>
      </c>
      <c r="H6758">
        <f t="shared" si="210"/>
        <v>1138.4335154826958</v>
      </c>
      <c r="I6758">
        <f>IF(LCOH!$C$28=Menu!$A$1,'Approvvigionamento energia'!C6758,0)+IF(LCOH!$C$28=Menu!$A$2,'Approvvigionamento energia'!D6758,0)+IF(LCOH!$C$28=Menu!$A$3,'Approvvigionamento energia'!E6758,0)+IF(LCOH!$C$28=Menu!$A$4,'Approvvigionamento energia'!F6758,0)+IF(LCOH!$C$28=Menu!$A$5,'Approvvigionamento energia'!G6758,0)+IF(LCOH!$C$28=Menu!$A$6,'Approvvigionamento energia'!H6758,0)</f>
        <v>1896.8712023190892</v>
      </c>
      <c r="J6758">
        <f>'Approvvigionamento energia'!A6758+'Approvvigionamento energia'!B6758+'Approvvigionamento energia'!I6758</f>
        <v>2429.071202319089</v>
      </c>
      <c r="K6758">
        <f>IF(MIN(LCOH!$C$18,J6758)&gt;=$P$48*LCOH!$C$18, MIN(LCOH!$C$18,J6758),0)</f>
        <v>1500</v>
      </c>
      <c r="L6758">
        <f t="shared" si="211"/>
        <v>929.07120231908902</v>
      </c>
      <c r="M6758">
        <f>K6758/LCOH!$C$18</f>
        <v>1</v>
      </c>
      <c r="N6758">
        <f>K6758/LCOH!$C$34</f>
        <v>28.901734104046245</v>
      </c>
    </row>
    <row r="6759" spans="1:14" x14ac:dyDescent="0.35">
      <c r="A6759">
        <f>'Profilo fotovoltaico'!B6761*LCOH!$C$20</f>
        <v>362</v>
      </c>
      <c r="B6759">
        <f>'Profilo eolico'!B6761*LCOH!$C$21</f>
        <v>92.3</v>
      </c>
      <c r="C6759">
        <f>$P$35*'Profilo fotovoltaico'!B6761</f>
        <v>2662.3696119191873</v>
      </c>
      <c r="D6759">
        <f>$Q$37*'Profilo eolico'!B6761</f>
        <v>538.53680076349553</v>
      </c>
      <c r="E6759">
        <f>$P$39*'Profilo fotovoltaico'!B6761+'Approvvigionamento energia'!$Q$39*'Profilo eolico'!B6761</f>
        <v>1069.4950035524184</v>
      </c>
      <c r="F6759">
        <f>$P$41*'Profilo fotovoltaico'!B6761+'Approvvigionamento energia'!$Q$41*'Profilo eolico'!B6761</f>
        <v>1600.4532063413415</v>
      </c>
      <c r="G6759">
        <f>$P$43*'Profilo fotovoltaico'!B6761+'Approvvigionamento energia'!$Q$43*'Profilo eolico'!B6761</f>
        <v>2131.4114091302645</v>
      </c>
      <c r="H6759">
        <f t="shared" si="210"/>
        <v>1138.4335154826958</v>
      </c>
      <c r="I6759">
        <f>IF(LCOH!$C$28=Menu!$A$1,'Approvvigionamento energia'!C6759,0)+IF(LCOH!$C$28=Menu!$A$2,'Approvvigionamento energia'!D6759,0)+IF(LCOH!$C$28=Menu!$A$3,'Approvvigionamento energia'!E6759,0)+IF(LCOH!$C$28=Menu!$A$4,'Approvvigionamento energia'!F6759,0)+IF(LCOH!$C$28=Menu!$A$5,'Approvvigionamento energia'!G6759,0)+IF(LCOH!$C$28=Menu!$A$6,'Approvvigionamento energia'!H6759,0)</f>
        <v>1600.4532063413415</v>
      </c>
      <c r="J6759">
        <f>'Approvvigionamento energia'!A6759+'Approvvigionamento energia'!B6759+'Approvvigionamento energia'!I6759</f>
        <v>2054.7532063413414</v>
      </c>
      <c r="K6759">
        <f>IF(MIN(LCOH!$C$18,J6759)&gt;=$P$48*LCOH!$C$18, MIN(LCOH!$C$18,J6759),0)</f>
        <v>1500</v>
      </c>
      <c r="L6759">
        <f t="shared" si="211"/>
        <v>554.75320634134141</v>
      </c>
      <c r="M6759">
        <f>K6759/LCOH!$C$18</f>
        <v>1</v>
      </c>
      <c r="N6759">
        <f>K6759/LCOH!$C$34</f>
        <v>28.901734104046245</v>
      </c>
    </row>
    <row r="6760" spans="1:14" x14ac:dyDescent="0.35">
      <c r="A6760">
        <f>'Profilo fotovoltaico'!B6762*LCOH!$C$20</f>
        <v>248</v>
      </c>
      <c r="B6760">
        <f>'Profilo eolico'!B6762*LCOH!$C$21</f>
        <v>97.600000000000009</v>
      </c>
      <c r="C6760">
        <f>$P$35*'Profilo fotovoltaico'!B6762</f>
        <v>1823.9438225302722</v>
      </c>
      <c r="D6760">
        <f>$Q$37*'Profilo eolico'!B6762</f>
        <v>569.46036570441129</v>
      </c>
      <c r="E6760">
        <f>$P$39*'Profilo fotovoltaico'!B6762+'Approvvigionamento energia'!$Q$39*'Profilo eolico'!B6762</f>
        <v>883.08122991087657</v>
      </c>
      <c r="F6760">
        <f>$P$41*'Profilo fotovoltaico'!B6762+'Approvvigionamento energia'!$Q$41*'Profilo eolico'!B6762</f>
        <v>1196.7020941173419</v>
      </c>
      <c r="G6760">
        <f>$P$43*'Profilo fotovoltaico'!B6762+'Approvvigionamento energia'!$Q$43*'Profilo eolico'!B6762</f>
        <v>1510.3229583238071</v>
      </c>
      <c r="H6760">
        <f t="shared" si="210"/>
        <v>1138.4335154826958</v>
      </c>
      <c r="I6760">
        <f>IF(LCOH!$C$28=Menu!$A$1,'Approvvigionamento energia'!C6760,0)+IF(LCOH!$C$28=Menu!$A$2,'Approvvigionamento energia'!D6760,0)+IF(LCOH!$C$28=Menu!$A$3,'Approvvigionamento energia'!E6760,0)+IF(LCOH!$C$28=Menu!$A$4,'Approvvigionamento energia'!F6760,0)+IF(LCOH!$C$28=Menu!$A$5,'Approvvigionamento energia'!G6760,0)+IF(LCOH!$C$28=Menu!$A$6,'Approvvigionamento energia'!H6760,0)</f>
        <v>1196.7020941173419</v>
      </c>
      <c r="J6760">
        <f>'Approvvigionamento energia'!A6760+'Approvvigionamento energia'!B6760+'Approvvigionamento energia'!I6760</f>
        <v>1542.3020941173418</v>
      </c>
      <c r="K6760">
        <f>IF(MIN(LCOH!$C$18,J6760)&gt;=$P$48*LCOH!$C$18, MIN(LCOH!$C$18,J6760),0)</f>
        <v>1500</v>
      </c>
      <c r="L6760">
        <f t="shared" si="211"/>
        <v>42.302094117341767</v>
      </c>
      <c r="M6760">
        <f>K6760/LCOH!$C$18</f>
        <v>1</v>
      </c>
      <c r="N6760">
        <f>K6760/LCOH!$C$34</f>
        <v>28.901734104046245</v>
      </c>
    </row>
    <row r="6761" spans="1:14" x14ac:dyDescent="0.35">
      <c r="A6761">
        <f>'Profilo fotovoltaico'!B6763*LCOH!$C$20</f>
        <v>129</v>
      </c>
      <c r="B6761">
        <f>'Profilo eolico'!B6763*LCOH!$C$21</f>
        <v>92.8</v>
      </c>
      <c r="C6761">
        <f>$P$35*'Profilo fotovoltaico'!B6763</f>
        <v>948.74497220324645</v>
      </c>
      <c r="D6761">
        <f>$Q$37*'Profilo eolico'!B6763</f>
        <v>541.45411821075174</v>
      </c>
      <c r="E6761">
        <f>$P$39*'Profilo fotovoltaico'!B6763+'Approvvigionamento energia'!$Q$39*'Profilo eolico'!B6763</f>
        <v>643.27683170887542</v>
      </c>
      <c r="F6761">
        <f>$P$41*'Profilo fotovoltaico'!B6763+'Approvvigionamento energia'!$Q$41*'Profilo eolico'!B6763</f>
        <v>745.0995452069991</v>
      </c>
      <c r="G6761">
        <f>$P$43*'Profilo fotovoltaico'!B6763+'Approvvigionamento energia'!$Q$43*'Profilo eolico'!B6763</f>
        <v>846.92225870512277</v>
      </c>
      <c r="H6761">
        <f t="shared" si="210"/>
        <v>1138.4335154826958</v>
      </c>
      <c r="I6761">
        <f>IF(LCOH!$C$28=Menu!$A$1,'Approvvigionamento energia'!C6761,0)+IF(LCOH!$C$28=Menu!$A$2,'Approvvigionamento energia'!D6761,0)+IF(LCOH!$C$28=Menu!$A$3,'Approvvigionamento energia'!E6761,0)+IF(LCOH!$C$28=Menu!$A$4,'Approvvigionamento energia'!F6761,0)+IF(LCOH!$C$28=Menu!$A$5,'Approvvigionamento energia'!G6761,0)+IF(LCOH!$C$28=Menu!$A$6,'Approvvigionamento energia'!H6761,0)</f>
        <v>745.0995452069991</v>
      </c>
      <c r="J6761">
        <f>'Approvvigionamento energia'!A6761+'Approvvigionamento energia'!B6761+'Approvvigionamento energia'!I6761</f>
        <v>966.89954520699916</v>
      </c>
      <c r="K6761">
        <f>IF(MIN(LCOH!$C$18,J6761)&gt;=$P$48*LCOH!$C$18, MIN(LCOH!$C$18,J6761),0)</f>
        <v>966.89954520699916</v>
      </c>
      <c r="L6761">
        <f t="shared" si="211"/>
        <v>0</v>
      </c>
      <c r="M6761">
        <f>K6761/LCOH!$C$18</f>
        <v>0.64459969680466611</v>
      </c>
      <c r="N6761">
        <f>K6761/LCOH!$C$34</f>
        <v>18.630049040597285</v>
      </c>
    </row>
    <row r="6762" spans="1:14" x14ac:dyDescent="0.35">
      <c r="A6762">
        <f>'Profilo fotovoltaico'!B6764*LCOH!$C$20</f>
        <v>24</v>
      </c>
      <c r="B6762">
        <f>'Profilo eolico'!B6764*LCOH!$C$21</f>
        <v>85.4</v>
      </c>
      <c r="C6762">
        <f>$P$35*'Profilo fotovoltaico'!B6764</f>
        <v>176.51069250292957</v>
      </c>
      <c r="D6762">
        <f>$Q$37*'Profilo eolico'!B6764</f>
        <v>498.27781999135993</v>
      </c>
      <c r="E6762">
        <f>$P$39*'Profilo fotovoltaico'!B6764+'Approvvigionamento energia'!$Q$39*'Profilo eolico'!B6764</f>
        <v>417.83603811925229</v>
      </c>
      <c r="F6762">
        <f>$P$41*'Profilo fotovoltaico'!B6764+'Approvvigionamento energia'!$Q$41*'Profilo eolico'!B6764</f>
        <v>337.39425624714477</v>
      </c>
      <c r="G6762">
        <f>$P$43*'Profilo fotovoltaico'!B6764+'Approvvigionamento energia'!$Q$43*'Profilo eolico'!B6764</f>
        <v>256.95247437503713</v>
      </c>
      <c r="H6762">
        <f t="shared" si="210"/>
        <v>1138.4335154826958</v>
      </c>
      <c r="I6762">
        <f>IF(LCOH!$C$28=Menu!$A$1,'Approvvigionamento energia'!C6762,0)+IF(LCOH!$C$28=Menu!$A$2,'Approvvigionamento energia'!D6762,0)+IF(LCOH!$C$28=Menu!$A$3,'Approvvigionamento energia'!E6762,0)+IF(LCOH!$C$28=Menu!$A$4,'Approvvigionamento energia'!F6762,0)+IF(LCOH!$C$28=Menu!$A$5,'Approvvigionamento energia'!G6762,0)+IF(LCOH!$C$28=Menu!$A$6,'Approvvigionamento energia'!H6762,0)</f>
        <v>337.39425624714477</v>
      </c>
      <c r="J6762">
        <f>'Approvvigionamento energia'!A6762+'Approvvigionamento energia'!B6762+'Approvvigionamento energia'!I6762</f>
        <v>446.79425624714474</v>
      </c>
      <c r="K6762">
        <f>IF(MIN(LCOH!$C$18,J6762)&gt;=$P$48*LCOH!$C$18, MIN(LCOH!$C$18,J6762),0)</f>
        <v>446.79425624714474</v>
      </c>
      <c r="L6762">
        <f t="shared" si="211"/>
        <v>0</v>
      </c>
      <c r="M6762">
        <f>K6762/LCOH!$C$18</f>
        <v>0.2978628374980965</v>
      </c>
      <c r="N6762">
        <f>K6762/LCOH!$C$34</f>
        <v>8.6087525288467202</v>
      </c>
    </row>
    <row r="6763" spans="1:14" x14ac:dyDescent="0.35">
      <c r="A6763">
        <f>'Profilo fotovoltaico'!B6765*LCOH!$C$20</f>
        <v>0</v>
      </c>
      <c r="B6763">
        <f>'Profilo eolico'!B6765*LCOH!$C$21</f>
        <v>84.7</v>
      </c>
      <c r="C6763">
        <f>$P$35*'Profilo fotovoltaico'!B6765</f>
        <v>0</v>
      </c>
      <c r="D6763">
        <f>$Q$37*'Profilo eolico'!B6765</f>
        <v>494.19357556520117</v>
      </c>
      <c r="E6763">
        <f>$P$39*'Profilo fotovoltaico'!B6765+'Approvvigionamento energia'!$Q$39*'Profilo eolico'!B6765</f>
        <v>370.64518167390088</v>
      </c>
      <c r="F6763">
        <f>$P$41*'Profilo fotovoltaico'!B6765+'Approvvigionamento energia'!$Q$41*'Profilo eolico'!B6765</f>
        <v>247.09678778260059</v>
      </c>
      <c r="G6763">
        <f>$P$43*'Profilo fotovoltaico'!B6765+'Approvvigionamento energia'!$Q$43*'Profilo eolico'!B6765</f>
        <v>123.54839389130029</v>
      </c>
      <c r="H6763">
        <f t="shared" si="210"/>
        <v>1138.4335154826958</v>
      </c>
      <c r="I6763">
        <f>IF(LCOH!$C$28=Menu!$A$1,'Approvvigionamento energia'!C6763,0)+IF(LCOH!$C$28=Menu!$A$2,'Approvvigionamento energia'!D6763,0)+IF(LCOH!$C$28=Menu!$A$3,'Approvvigionamento energia'!E6763,0)+IF(LCOH!$C$28=Menu!$A$4,'Approvvigionamento energia'!F6763,0)+IF(LCOH!$C$28=Menu!$A$5,'Approvvigionamento energia'!G6763,0)+IF(LCOH!$C$28=Menu!$A$6,'Approvvigionamento energia'!H6763,0)</f>
        <v>247.09678778260059</v>
      </c>
      <c r="J6763">
        <f>'Approvvigionamento energia'!A6763+'Approvvigionamento energia'!B6763+'Approvvigionamento energia'!I6763</f>
        <v>331.79678778260057</v>
      </c>
      <c r="K6763">
        <f>IF(MIN(LCOH!$C$18,J6763)&gt;=$P$48*LCOH!$C$18, MIN(LCOH!$C$18,J6763),0)</f>
        <v>0</v>
      </c>
      <c r="L6763">
        <f t="shared" si="211"/>
        <v>331.79678778260057</v>
      </c>
      <c r="M6763">
        <f>K6763/LCOH!$C$18</f>
        <v>0</v>
      </c>
      <c r="N6763">
        <f>K6763/LCOH!$C$34</f>
        <v>0</v>
      </c>
    </row>
    <row r="6764" spans="1:14" x14ac:dyDescent="0.35">
      <c r="A6764">
        <f>'Profilo fotovoltaico'!B6766*LCOH!$C$20</f>
        <v>0</v>
      </c>
      <c r="B6764">
        <f>'Profilo eolico'!B6766*LCOH!$C$21</f>
        <v>86.5</v>
      </c>
      <c r="C6764">
        <f>$P$35*'Profilo fotovoltaico'!B6766</f>
        <v>0</v>
      </c>
      <c r="D6764">
        <f>$Q$37*'Profilo eolico'!B6766</f>
        <v>504.69591837532352</v>
      </c>
      <c r="E6764">
        <f>$P$39*'Profilo fotovoltaico'!B6766+'Approvvigionamento energia'!$Q$39*'Profilo eolico'!B6766</f>
        <v>378.52193878149262</v>
      </c>
      <c r="F6764">
        <f>$P$41*'Profilo fotovoltaico'!B6766+'Approvvigionamento energia'!$Q$41*'Profilo eolico'!B6766</f>
        <v>252.34795918766176</v>
      </c>
      <c r="G6764">
        <f>$P$43*'Profilo fotovoltaico'!B6766+'Approvvigionamento energia'!$Q$43*'Profilo eolico'!B6766</f>
        <v>126.17397959383088</v>
      </c>
      <c r="H6764">
        <f t="shared" si="210"/>
        <v>1138.4335154826958</v>
      </c>
      <c r="I6764">
        <f>IF(LCOH!$C$28=Menu!$A$1,'Approvvigionamento energia'!C6764,0)+IF(LCOH!$C$28=Menu!$A$2,'Approvvigionamento energia'!D6764,0)+IF(LCOH!$C$28=Menu!$A$3,'Approvvigionamento energia'!E6764,0)+IF(LCOH!$C$28=Menu!$A$4,'Approvvigionamento energia'!F6764,0)+IF(LCOH!$C$28=Menu!$A$5,'Approvvigionamento energia'!G6764,0)+IF(LCOH!$C$28=Menu!$A$6,'Approvvigionamento energia'!H6764,0)</f>
        <v>252.34795918766176</v>
      </c>
      <c r="J6764">
        <f>'Approvvigionamento energia'!A6764+'Approvvigionamento energia'!B6764+'Approvvigionamento energia'!I6764</f>
        <v>338.84795918766179</v>
      </c>
      <c r="K6764">
        <f>IF(MIN(LCOH!$C$18,J6764)&gt;=$P$48*LCOH!$C$18, MIN(LCOH!$C$18,J6764),0)</f>
        <v>0</v>
      </c>
      <c r="L6764">
        <f t="shared" si="211"/>
        <v>338.84795918766179</v>
      </c>
      <c r="M6764">
        <f>K6764/LCOH!$C$18</f>
        <v>0</v>
      </c>
      <c r="N6764">
        <f>K6764/LCOH!$C$34</f>
        <v>0</v>
      </c>
    </row>
    <row r="6765" spans="1:14" x14ac:dyDescent="0.35">
      <c r="A6765">
        <f>'Profilo fotovoltaico'!B6767*LCOH!$C$20</f>
        <v>0</v>
      </c>
      <c r="B6765">
        <f>'Profilo eolico'!B6767*LCOH!$C$21</f>
        <v>91</v>
      </c>
      <c r="C6765">
        <f>$P$35*'Profilo fotovoltaico'!B6767</f>
        <v>0</v>
      </c>
      <c r="D6765">
        <f>$Q$37*'Profilo eolico'!B6767</f>
        <v>530.95177540062934</v>
      </c>
      <c r="E6765">
        <f>$P$39*'Profilo fotovoltaico'!B6767+'Approvvigionamento energia'!$Q$39*'Profilo eolico'!B6767</f>
        <v>398.21383155047204</v>
      </c>
      <c r="F6765">
        <f>$P$41*'Profilo fotovoltaico'!B6767+'Approvvigionamento energia'!$Q$41*'Profilo eolico'!B6767</f>
        <v>265.47588770031467</v>
      </c>
      <c r="G6765">
        <f>$P$43*'Profilo fotovoltaico'!B6767+'Approvvigionamento energia'!$Q$43*'Profilo eolico'!B6767</f>
        <v>132.73794385015734</v>
      </c>
      <c r="H6765">
        <f t="shared" si="210"/>
        <v>1138.4335154826958</v>
      </c>
      <c r="I6765">
        <f>IF(LCOH!$C$28=Menu!$A$1,'Approvvigionamento energia'!C6765,0)+IF(LCOH!$C$28=Menu!$A$2,'Approvvigionamento energia'!D6765,0)+IF(LCOH!$C$28=Menu!$A$3,'Approvvigionamento energia'!E6765,0)+IF(LCOH!$C$28=Menu!$A$4,'Approvvigionamento energia'!F6765,0)+IF(LCOH!$C$28=Menu!$A$5,'Approvvigionamento energia'!G6765,0)+IF(LCOH!$C$28=Menu!$A$6,'Approvvigionamento energia'!H6765,0)</f>
        <v>265.47588770031467</v>
      </c>
      <c r="J6765">
        <f>'Approvvigionamento energia'!A6765+'Approvvigionamento energia'!B6765+'Approvvigionamento energia'!I6765</f>
        <v>356.47588770031467</v>
      </c>
      <c r="K6765">
        <f>IF(MIN(LCOH!$C$18,J6765)&gt;=$P$48*LCOH!$C$18, MIN(LCOH!$C$18,J6765),0)</f>
        <v>0</v>
      </c>
      <c r="L6765">
        <f t="shared" si="211"/>
        <v>356.47588770031467</v>
      </c>
      <c r="M6765">
        <f>K6765/LCOH!$C$18</f>
        <v>0</v>
      </c>
      <c r="N6765">
        <f>K6765/LCOH!$C$34</f>
        <v>0</v>
      </c>
    </row>
    <row r="6766" spans="1:14" x14ac:dyDescent="0.35">
      <c r="A6766">
        <f>'Profilo fotovoltaico'!B6768*LCOH!$C$20</f>
        <v>0</v>
      </c>
      <c r="B6766">
        <f>'Profilo eolico'!B6768*LCOH!$C$21</f>
        <v>99.8</v>
      </c>
      <c r="C6766">
        <f>$P$35*'Profilo fotovoltaico'!B6768</f>
        <v>0</v>
      </c>
      <c r="D6766">
        <f>$Q$37*'Profilo eolico'!B6768</f>
        <v>582.29656247233856</v>
      </c>
      <c r="E6766">
        <f>$P$39*'Profilo fotovoltaico'!B6768+'Approvvigionamento energia'!$Q$39*'Profilo eolico'!B6768</f>
        <v>436.72242185425392</v>
      </c>
      <c r="F6766">
        <f>$P$41*'Profilo fotovoltaico'!B6768+'Approvvigionamento energia'!$Q$41*'Profilo eolico'!B6768</f>
        <v>291.14828123616928</v>
      </c>
      <c r="G6766">
        <f>$P$43*'Profilo fotovoltaico'!B6768+'Approvvigionamento energia'!$Q$43*'Profilo eolico'!B6768</f>
        <v>145.57414061808464</v>
      </c>
      <c r="H6766">
        <f t="shared" si="210"/>
        <v>1138.4335154826958</v>
      </c>
      <c r="I6766">
        <f>IF(LCOH!$C$28=Menu!$A$1,'Approvvigionamento energia'!C6766,0)+IF(LCOH!$C$28=Menu!$A$2,'Approvvigionamento energia'!D6766,0)+IF(LCOH!$C$28=Menu!$A$3,'Approvvigionamento energia'!E6766,0)+IF(LCOH!$C$28=Menu!$A$4,'Approvvigionamento energia'!F6766,0)+IF(LCOH!$C$28=Menu!$A$5,'Approvvigionamento energia'!G6766,0)+IF(LCOH!$C$28=Menu!$A$6,'Approvvigionamento energia'!H6766,0)</f>
        <v>291.14828123616928</v>
      </c>
      <c r="J6766">
        <f>'Approvvigionamento energia'!A6766+'Approvvigionamento energia'!B6766+'Approvvigionamento energia'!I6766</f>
        <v>390.94828123616929</v>
      </c>
      <c r="K6766">
        <f>IF(MIN(LCOH!$C$18,J6766)&gt;=$P$48*LCOH!$C$18, MIN(LCOH!$C$18,J6766),0)</f>
        <v>390.94828123616929</v>
      </c>
      <c r="L6766">
        <f t="shared" si="211"/>
        <v>0</v>
      </c>
      <c r="M6766">
        <f>K6766/LCOH!$C$18</f>
        <v>0.26063218749077954</v>
      </c>
      <c r="N6766">
        <f>K6766/LCOH!$C$34</f>
        <v>7.5327221818144379</v>
      </c>
    </row>
    <row r="6767" spans="1:14" x14ac:dyDescent="0.35">
      <c r="A6767">
        <f>'Profilo fotovoltaico'!B6769*LCOH!$C$20</f>
        <v>0</v>
      </c>
      <c r="B6767">
        <f>'Profilo eolico'!B6769*LCOH!$C$21</f>
        <v>103.6</v>
      </c>
      <c r="C6767">
        <f>$P$35*'Profilo fotovoltaico'!B6769</f>
        <v>0</v>
      </c>
      <c r="D6767">
        <f>$Q$37*'Profilo eolico'!B6769</f>
        <v>604.4681750714858</v>
      </c>
      <c r="E6767">
        <f>$P$39*'Profilo fotovoltaico'!B6769+'Approvvigionamento energia'!$Q$39*'Profilo eolico'!B6769</f>
        <v>453.3511313036143</v>
      </c>
      <c r="F6767">
        <f>$P$41*'Profilo fotovoltaico'!B6769+'Approvvigionamento energia'!$Q$41*'Profilo eolico'!B6769</f>
        <v>302.2340875357429</v>
      </c>
      <c r="G6767">
        <f>$P$43*'Profilo fotovoltaico'!B6769+'Approvvigionamento energia'!$Q$43*'Profilo eolico'!B6769</f>
        <v>151.11704376787145</v>
      </c>
      <c r="H6767">
        <f t="shared" si="210"/>
        <v>1138.4335154826958</v>
      </c>
      <c r="I6767">
        <f>IF(LCOH!$C$28=Menu!$A$1,'Approvvigionamento energia'!C6767,0)+IF(LCOH!$C$28=Menu!$A$2,'Approvvigionamento energia'!D6767,0)+IF(LCOH!$C$28=Menu!$A$3,'Approvvigionamento energia'!E6767,0)+IF(LCOH!$C$28=Menu!$A$4,'Approvvigionamento energia'!F6767,0)+IF(LCOH!$C$28=Menu!$A$5,'Approvvigionamento energia'!G6767,0)+IF(LCOH!$C$28=Menu!$A$6,'Approvvigionamento energia'!H6767,0)</f>
        <v>302.2340875357429</v>
      </c>
      <c r="J6767">
        <f>'Approvvigionamento energia'!A6767+'Approvvigionamento energia'!B6767+'Approvvigionamento energia'!I6767</f>
        <v>405.83408753574292</v>
      </c>
      <c r="K6767">
        <f>IF(MIN(LCOH!$C$18,J6767)&gt;=$P$48*LCOH!$C$18, MIN(LCOH!$C$18,J6767),0)</f>
        <v>405.83408753574292</v>
      </c>
      <c r="L6767">
        <f t="shared" si="211"/>
        <v>0</v>
      </c>
      <c r="M6767">
        <f>K6767/LCOH!$C$18</f>
        <v>0.27055605835716195</v>
      </c>
      <c r="N6767">
        <f>K6767/LCOH!$C$34</f>
        <v>7.819539258877513</v>
      </c>
    </row>
    <row r="6768" spans="1:14" x14ac:dyDescent="0.35">
      <c r="A6768">
        <f>'Profilo fotovoltaico'!B6770*LCOH!$C$20</f>
        <v>0</v>
      </c>
      <c r="B6768">
        <f>'Profilo eolico'!B6770*LCOH!$C$21</f>
        <v>106.5</v>
      </c>
      <c r="C6768">
        <f>$P$35*'Profilo fotovoltaico'!B6770</f>
        <v>0</v>
      </c>
      <c r="D6768">
        <f>$Q$37*'Profilo eolico'!B6770</f>
        <v>621.38861626557173</v>
      </c>
      <c r="E6768">
        <f>$P$39*'Profilo fotovoltaico'!B6770+'Approvvigionamento energia'!$Q$39*'Profilo eolico'!B6770</f>
        <v>466.0414621991788</v>
      </c>
      <c r="F6768">
        <f>$P$41*'Profilo fotovoltaico'!B6770+'Approvvigionamento energia'!$Q$41*'Profilo eolico'!B6770</f>
        <v>310.69430813278586</v>
      </c>
      <c r="G6768">
        <f>$P$43*'Profilo fotovoltaico'!B6770+'Approvvigionamento energia'!$Q$43*'Profilo eolico'!B6770</f>
        <v>155.34715406639293</v>
      </c>
      <c r="H6768">
        <f t="shared" si="210"/>
        <v>1138.4335154826958</v>
      </c>
      <c r="I6768">
        <f>IF(LCOH!$C$28=Menu!$A$1,'Approvvigionamento energia'!C6768,0)+IF(LCOH!$C$28=Menu!$A$2,'Approvvigionamento energia'!D6768,0)+IF(LCOH!$C$28=Menu!$A$3,'Approvvigionamento energia'!E6768,0)+IF(LCOH!$C$28=Menu!$A$4,'Approvvigionamento energia'!F6768,0)+IF(LCOH!$C$28=Menu!$A$5,'Approvvigionamento energia'!G6768,0)+IF(LCOH!$C$28=Menu!$A$6,'Approvvigionamento energia'!H6768,0)</f>
        <v>310.69430813278586</v>
      </c>
      <c r="J6768">
        <f>'Approvvigionamento energia'!A6768+'Approvvigionamento energia'!B6768+'Approvvigionamento energia'!I6768</f>
        <v>417.19430813278586</v>
      </c>
      <c r="K6768">
        <f>IF(MIN(LCOH!$C$18,J6768)&gt;=$P$48*LCOH!$C$18, MIN(LCOH!$C$18,J6768),0)</f>
        <v>417.19430813278586</v>
      </c>
      <c r="L6768">
        <f t="shared" si="211"/>
        <v>0</v>
      </c>
      <c r="M6768">
        <f>K6768/LCOH!$C$18</f>
        <v>0.27812953875519059</v>
      </c>
      <c r="N6768">
        <f>K6768/LCOH!$C$34</f>
        <v>8.038425975583543</v>
      </c>
    </row>
    <row r="6769" spans="1:14" x14ac:dyDescent="0.35">
      <c r="A6769">
        <f>'Profilo fotovoltaico'!B6771*LCOH!$C$20</f>
        <v>0</v>
      </c>
      <c r="B6769">
        <f>'Profilo eolico'!B6771*LCOH!$C$21</f>
        <v>108.5</v>
      </c>
      <c r="C6769">
        <f>$P$35*'Profilo fotovoltaico'!B6771</f>
        <v>0</v>
      </c>
      <c r="D6769">
        <f>$Q$37*'Profilo eolico'!B6771</f>
        <v>633.05788605459657</v>
      </c>
      <c r="E6769">
        <f>$P$39*'Profilo fotovoltaico'!B6771+'Approvvigionamento energia'!$Q$39*'Profilo eolico'!B6771</f>
        <v>474.79341454094742</v>
      </c>
      <c r="F6769">
        <f>$P$41*'Profilo fotovoltaico'!B6771+'Approvvigionamento energia'!$Q$41*'Profilo eolico'!B6771</f>
        <v>316.52894302729828</v>
      </c>
      <c r="G6769">
        <f>$P$43*'Profilo fotovoltaico'!B6771+'Approvvigionamento energia'!$Q$43*'Profilo eolico'!B6771</f>
        <v>158.26447151364914</v>
      </c>
      <c r="H6769">
        <f t="shared" si="210"/>
        <v>1138.4335154826958</v>
      </c>
      <c r="I6769">
        <f>IF(LCOH!$C$28=Menu!$A$1,'Approvvigionamento energia'!C6769,0)+IF(LCOH!$C$28=Menu!$A$2,'Approvvigionamento energia'!D6769,0)+IF(LCOH!$C$28=Menu!$A$3,'Approvvigionamento energia'!E6769,0)+IF(LCOH!$C$28=Menu!$A$4,'Approvvigionamento energia'!F6769,0)+IF(LCOH!$C$28=Menu!$A$5,'Approvvigionamento energia'!G6769,0)+IF(LCOH!$C$28=Menu!$A$6,'Approvvigionamento energia'!H6769,0)</f>
        <v>316.52894302729828</v>
      </c>
      <c r="J6769">
        <f>'Approvvigionamento energia'!A6769+'Approvvigionamento energia'!B6769+'Approvvigionamento energia'!I6769</f>
        <v>425.02894302729828</v>
      </c>
      <c r="K6769">
        <f>IF(MIN(LCOH!$C$18,J6769)&gt;=$P$48*LCOH!$C$18, MIN(LCOH!$C$18,J6769),0)</f>
        <v>425.02894302729828</v>
      </c>
      <c r="L6769">
        <f t="shared" si="211"/>
        <v>0</v>
      </c>
      <c r="M6769">
        <f>K6769/LCOH!$C$18</f>
        <v>0.28335262868486555</v>
      </c>
      <c r="N6769">
        <f>K6769/LCOH!$C$34</f>
        <v>8.1893823319325296</v>
      </c>
    </row>
    <row r="6770" spans="1:14" x14ac:dyDescent="0.35">
      <c r="A6770">
        <f>'Profilo fotovoltaico'!B6772*LCOH!$C$20</f>
        <v>0</v>
      </c>
      <c r="B6770">
        <f>'Profilo eolico'!B6772*LCOH!$C$21</f>
        <v>107.30000000000001</v>
      </c>
      <c r="C6770">
        <f>$P$35*'Profilo fotovoltaico'!B6772</f>
        <v>0</v>
      </c>
      <c r="D6770">
        <f>$Q$37*'Profilo eolico'!B6772</f>
        <v>626.05632418118171</v>
      </c>
      <c r="E6770">
        <f>$P$39*'Profilo fotovoltaico'!B6772+'Approvvigionamento energia'!$Q$39*'Profilo eolico'!B6772</f>
        <v>469.54224313588628</v>
      </c>
      <c r="F6770">
        <f>$P$41*'Profilo fotovoltaico'!B6772+'Approvvigionamento energia'!$Q$41*'Profilo eolico'!B6772</f>
        <v>313.02816209059085</v>
      </c>
      <c r="G6770">
        <f>$P$43*'Profilo fotovoltaico'!B6772+'Approvvigionamento energia'!$Q$43*'Profilo eolico'!B6772</f>
        <v>156.51408104529543</v>
      </c>
      <c r="H6770">
        <f t="shared" si="210"/>
        <v>1138.4335154826958</v>
      </c>
      <c r="I6770">
        <f>IF(LCOH!$C$28=Menu!$A$1,'Approvvigionamento energia'!C6770,0)+IF(LCOH!$C$28=Menu!$A$2,'Approvvigionamento energia'!D6770,0)+IF(LCOH!$C$28=Menu!$A$3,'Approvvigionamento energia'!E6770,0)+IF(LCOH!$C$28=Menu!$A$4,'Approvvigionamento energia'!F6770,0)+IF(LCOH!$C$28=Menu!$A$5,'Approvvigionamento energia'!G6770,0)+IF(LCOH!$C$28=Menu!$A$6,'Approvvigionamento energia'!H6770,0)</f>
        <v>313.02816209059085</v>
      </c>
      <c r="J6770">
        <f>'Approvvigionamento energia'!A6770+'Approvvigionamento energia'!B6770+'Approvvigionamento energia'!I6770</f>
        <v>420.32816209059087</v>
      </c>
      <c r="K6770">
        <f>IF(MIN(LCOH!$C$18,J6770)&gt;=$P$48*LCOH!$C$18, MIN(LCOH!$C$18,J6770),0)</f>
        <v>420.32816209059087</v>
      </c>
      <c r="L6770">
        <f t="shared" si="211"/>
        <v>0</v>
      </c>
      <c r="M6770">
        <f>K6770/LCOH!$C$18</f>
        <v>0.28021877472706058</v>
      </c>
      <c r="N6770">
        <f>K6770/LCOH!$C$34</f>
        <v>8.0988085181231391</v>
      </c>
    </row>
    <row r="6771" spans="1:14" x14ac:dyDescent="0.35">
      <c r="A6771">
        <f>'Profilo fotovoltaico'!B6773*LCOH!$C$20</f>
        <v>0</v>
      </c>
      <c r="B6771">
        <f>'Profilo eolico'!B6773*LCOH!$C$21</f>
        <v>107.5</v>
      </c>
      <c r="C6771">
        <f>$P$35*'Profilo fotovoltaico'!B6773</f>
        <v>0</v>
      </c>
      <c r="D6771">
        <f>$Q$37*'Profilo eolico'!B6773</f>
        <v>627.22325116008415</v>
      </c>
      <c r="E6771">
        <f>$P$39*'Profilo fotovoltaico'!B6773+'Approvvigionamento energia'!$Q$39*'Profilo eolico'!B6773</f>
        <v>470.41743837006311</v>
      </c>
      <c r="F6771">
        <f>$P$41*'Profilo fotovoltaico'!B6773+'Approvvigionamento energia'!$Q$41*'Profilo eolico'!B6773</f>
        <v>313.61162558004207</v>
      </c>
      <c r="G6771">
        <f>$P$43*'Profilo fotovoltaico'!B6773+'Approvvigionamento energia'!$Q$43*'Profilo eolico'!B6773</f>
        <v>156.80581279002104</v>
      </c>
      <c r="H6771">
        <f t="shared" si="210"/>
        <v>1138.4335154826958</v>
      </c>
      <c r="I6771">
        <f>IF(LCOH!$C$28=Menu!$A$1,'Approvvigionamento energia'!C6771,0)+IF(LCOH!$C$28=Menu!$A$2,'Approvvigionamento energia'!D6771,0)+IF(LCOH!$C$28=Menu!$A$3,'Approvvigionamento energia'!E6771,0)+IF(LCOH!$C$28=Menu!$A$4,'Approvvigionamento energia'!F6771,0)+IF(LCOH!$C$28=Menu!$A$5,'Approvvigionamento energia'!G6771,0)+IF(LCOH!$C$28=Menu!$A$6,'Approvvigionamento energia'!H6771,0)</f>
        <v>313.61162558004207</v>
      </c>
      <c r="J6771">
        <f>'Approvvigionamento energia'!A6771+'Approvvigionamento energia'!B6771+'Approvvigionamento energia'!I6771</f>
        <v>421.11162558004207</v>
      </c>
      <c r="K6771">
        <f>IF(MIN(LCOH!$C$18,J6771)&gt;=$P$48*LCOH!$C$18, MIN(LCOH!$C$18,J6771),0)</f>
        <v>421.11162558004207</v>
      </c>
      <c r="L6771">
        <f t="shared" si="211"/>
        <v>0</v>
      </c>
      <c r="M6771">
        <f>K6771/LCOH!$C$18</f>
        <v>0.28074108372002804</v>
      </c>
      <c r="N6771">
        <f>K6771/LCOH!$C$34</f>
        <v>8.1139041537580372</v>
      </c>
    </row>
    <row r="6772" spans="1:14" x14ac:dyDescent="0.35">
      <c r="A6772">
        <f>'Profilo fotovoltaico'!B6774*LCOH!$C$20</f>
        <v>0</v>
      </c>
      <c r="B6772">
        <f>'Profilo eolico'!B6774*LCOH!$C$21</f>
        <v>106.89999999999999</v>
      </c>
      <c r="C6772">
        <f>$P$35*'Profilo fotovoltaico'!B6774</f>
        <v>0</v>
      </c>
      <c r="D6772">
        <f>$Q$37*'Profilo eolico'!B6774</f>
        <v>623.72247022337672</v>
      </c>
      <c r="E6772">
        <f>$P$39*'Profilo fotovoltaico'!B6774+'Approvvigionamento energia'!$Q$39*'Profilo eolico'!B6774</f>
        <v>467.79185266753251</v>
      </c>
      <c r="F6772">
        <f>$P$41*'Profilo fotovoltaico'!B6774+'Approvvigionamento energia'!$Q$41*'Profilo eolico'!B6774</f>
        <v>311.86123511168836</v>
      </c>
      <c r="G6772">
        <f>$P$43*'Profilo fotovoltaico'!B6774+'Approvvigionamento energia'!$Q$43*'Profilo eolico'!B6774</f>
        <v>155.93061755584418</v>
      </c>
      <c r="H6772">
        <f t="shared" si="210"/>
        <v>1138.4335154826958</v>
      </c>
      <c r="I6772">
        <f>IF(LCOH!$C$28=Menu!$A$1,'Approvvigionamento energia'!C6772,0)+IF(LCOH!$C$28=Menu!$A$2,'Approvvigionamento energia'!D6772,0)+IF(LCOH!$C$28=Menu!$A$3,'Approvvigionamento energia'!E6772,0)+IF(LCOH!$C$28=Menu!$A$4,'Approvvigionamento energia'!F6772,0)+IF(LCOH!$C$28=Menu!$A$5,'Approvvigionamento energia'!G6772,0)+IF(LCOH!$C$28=Menu!$A$6,'Approvvigionamento energia'!H6772,0)</f>
        <v>311.86123511168836</v>
      </c>
      <c r="J6772">
        <f>'Approvvigionamento energia'!A6772+'Approvvigionamento energia'!B6772+'Approvvigionamento energia'!I6772</f>
        <v>418.76123511168834</v>
      </c>
      <c r="K6772">
        <f>IF(MIN(LCOH!$C$18,J6772)&gt;=$P$48*LCOH!$C$18, MIN(LCOH!$C$18,J6772),0)</f>
        <v>418.76123511168834</v>
      </c>
      <c r="L6772">
        <f t="shared" si="211"/>
        <v>0</v>
      </c>
      <c r="M6772">
        <f>K6772/LCOH!$C$18</f>
        <v>0.27917415674112556</v>
      </c>
      <c r="N6772">
        <f>K6772/LCOH!$C$34</f>
        <v>8.0686172468533393</v>
      </c>
    </row>
    <row r="6773" spans="1:14" x14ac:dyDescent="0.35">
      <c r="A6773">
        <f>'Profilo fotovoltaico'!B6775*LCOH!$C$20</f>
        <v>0</v>
      </c>
      <c r="B6773">
        <f>'Profilo eolico'!B6775*LCOH!$C$21</f>
        <v>102.9</v>
      </c>
      <c r="C6773">
        <f>$P$35*'Profilo fotovoltaico'!B6775</f>
        <v>0</v>
      </c>
      <c r="D6773">
        <f>$Q$37*'Profilo eolico'!B6775</f>
        <v>600.38393064532715</v>
      </c>
      <c r="E6773">
        <f>$P$39*'Profilo fotovoltaico'!B6775+'Approvvigionamento energia'!$Q$39*'Profilo eolico'!B6775</f>
        <v>450.28794798399531</v>
      </c>
      <c r="F6773">
        <f>$P$41*'Profilo fotovoltaico'!B6775+'Approvvigionamento energia'!$Q$41*'Profilo eolico'!B6775</f>
        <v>300.19196532266358</v>
      </c>
      <c r="G6773">
        <f>$P$43*'Profilo fotovoltaico'!B6775+'Approvvigionamento energia'!$Q$43*'Profilo eolico'!B6775</f>
        <v>150.09598266133179</v>
      </c>
      <c r="H6773">
        <f t="shared" si="210"/>
        <v>1138.4335154826958</v>
      </c>
      <c r="I6773">
        <f>IF(LCOH!$C$28=Menu!$A$1,'Approvvigionamento energia'!C6773,0)+IF(LCOH!$C$28=Menu!$A$2,'Approvvigionamento energia'!D6773,0)+IF(LCOH!$C$28=Menu!$A$3,'Approvvigionamento energia'!E6773,0)+IF(LCOH!$C$28=Menu!$A$4,'Approvvigionamento energia'!F6773,0)+IF(LCOH!$C$28=Menu!$A$5,'Approvvigionamento energia'!G6773,0)+IF(LCOH!$C$28=Menu!$A$6,'Approvvigionamento energia'!H6773,0)</f>
        <v>300.19196532266358</v>
      </c>
      <c r="J6773">
        <f>'Approvvigionamento energia'!A6773+'Approvvigionamento energia'!B6773+'Approvvigionamento energia'!I6773</f>
        <v>403.09196532266355</v>
      </c>
      <c r="K6773">
        <f>IF(MIN(LCOH!$C$18,J6773)&gt;=$P$48*LCOH!$C$18, MIN(LCOH!$C$18,J6773),0)</f>
        <v>403.09196532266355</v>
      </c>
      <c r="L6773">
        <f t="shared" si="211"/>
        <v>0</v>
      </c>
      <c r="M6773">
        <f>K6773/LCOH!$C$18</f>
        <v>0.26872797688177569</v>
      </c>
      <c r="N6773">
        <f>K6773/LCOH!$C$34</f>
        <v>7.7667045341553678</v>
      </c>
    </row>
    <row r="6774" spans="1:14" x14ac:dyDescent="0.35">
      <c r="A6774">
        <f>'Profilo fotovoltaico'!B6776*LCOH!$C$20</f>
        <v>0</v>
      </c>
      <c r="B6774">
        <f>'Profilo eolico'!B6776*LCOH!$C$21</f>
        <v>99.4</v>
      </c>
      <c r="C6774">
        <f>$P$35*'Profilo fotovoltaico'!B6776</f>
        <v>0</v>
      </c>
      <c r="D6774">
        <f>$Q$37*'Profilo eolico'!B6776</f>
        <v>579.96270851453369</v>
      </c>
      <c r="E6774">
        <f>$P$39*'Profilo fotovoltaico'!B6776+'Approvvigionamento energia'!$Q$39*'Profilo eolico'!B6776</f>
        <v>434.97203138590021</v>
      </c>
      <c r="F6774">
        <f>$P$41*'Profilo fotovoltaico'!B6776+'Approvvigionamento energia'!$Q$41*'Profilo eolico'!B6776</f>
        <v>289.98135425726684</v>
      </c>
      <c r="G6774">
        <f>$P$43*'Profilo fotovoltaico'!B6776+'Approvvigionamento energia'!$Q$43*'Profilo eolico'!B6776</f>
        <v>144.99067712863342</v>
      </c>
      <c r="H6774">
        <f t="shared" si="210"/>
        <v>1138.4335154826958</v>
      </c>
      <c r="I6774">
        <f>IF(LCOH!$C$28=Menu!$A$1,'Approvvigionamento energia'!C6774,0)+IF(LCOH!$C$28=Menu!$A$2,'Approvvigionamento energia'!D6774,0)+IF(LCOH!$C$28=Menu!$A$3,'Approvvigionamento energia'!E6774,0)+IF(LCOH!$C$28=Menu!$A$4,'Approvvigionamento energia'!F6774,0)+IF(LCOH!$C$28=Menu!$A$5,'Approvvigionamento energia'!G6774,0)+IF(LCOH!$C$28=Menu!$A$6,'Approvvigionamento energia'!H6774,0)</f>
        <v>289.98135425726684</v>
      </c>
      <c r="J6774">
        <f>'Approvvigionamento energia'!A6774+'Approvvigionamento energia'!B6774+'Approvvigionamento energia'!I6774</f>
        <v>389.38135425726682</v>
      </c>
      <c r="K6774">
        <f>IF(MIN(LCOH!$C$18,J6774)&gt;=$P$48*LCOH!$C$18, MIN(LCOH!$C$18,J6774),0)</f>
        <v>389.38135425726682</v>
      </c>
      <c r="L6774">
        <f t="shared" si="211"/>
        <v>0</v>
      </c>
      <c r="M6774">
        <f>K6774/LCOH!$C$18</f>
        <v>0.25958756950484457</v>
      </c>
      <c r="N6774">
        <f>K6774/LCOH!$C$34</f>
        <v>7.5025309105446407</v>
      </c>
    </row>
    <row r="6775" spans="1:14" x14ac:dyDescent="0.35">
      <c r="A6775">
        <f>'Profilo fotovoltaico'!B6777*LCOH!$C$20</f>
        <v>5</v>
      </c>
      <c r="B6775">
        <f>'Profilo eolico'!B6777*LCOH!$C$21</f>
        <v>95.600000000000009</v>
      </c>
      <c r="C6775">
        <f>$P$35*'Profilo fotovoltaico'!B6777</f>
        <v>36.773060938110326</v>
      </c>
      <c r="D6775">
        <f>$Q$37*'Profilo eolico'!B6777</f>
        <v>557.79109591538656</v>
      </c>
      <c r="E6775">
        <f>$P$39*'Profilo fotovoltaico'!B6777+'Approvvigionamento energia'!$Q$39*'Profilo eolico'!B6777</f>
        <v>427.53658717106742</v>
      </c>
      <c r="F6775">
        <f>$P$41*'Profilo fotovoltaico'!B6777+'Approvvigionamento energia'!$Q$41*'Profilo eolico'!B6777</f>
        <v>297.28207842674846</v>
      </c>
      <c r="G6775">
        <f>$P$43*'Profilo fotovoltaico'!B6777+'Approvvigionamento energia'!$Q$43*'Profilo eolico'!B6777</f>
        <v>167.02756968242937</v>
      </c>
      <c r="H6775">
        <f t="shared" si="210"/>
        <v>1138.4335154826958</v>
      </c>
      <c r="I6775">
        <f>IF(LCOH!$C$28=Menu!$A$1,'Approvvigionamento energia'!C6775,0)+IF(LCOH!$C$28=Menu!$A$2,'Approvvigionamento energia'!D6775,0)+IF(LCOH!$C$28=Menu!$A$3,'Approvvigionamento energia'!E6775,0)+IF(LCOH!$C$28=Menu!$A$4,'Approvvigionamento energia'!F6775,0)+IF(LCOH!$C$28=Menu!$A$5,'Approvvigionamento energia'!G6775,0)+IF(LCOH!$C$28=Menu!$A$6,'Approvvigionamento energia'!H6775,0)</f>
        <v>297.28207842674846</v>
      </c>
      <c r="J6775">
        <f>'Approvvigionamento energia'!A6775+'Approvvigionamento energia'!B6775+'Approvvigionamento energia'!I6775</f>
        <v>397.88207842674848</v>
      </c>
      <c r="K6775">
        <f>IF(MIN(LCOH!$C$18,J6775)&gt;=$P$48*LCOH!$C$18, MIN(LCOH!$C$18,J6775),0)</f>
        <v>397.88207842674848</v>
      </c>
      <c r="L6775">
        <f t="shared" si="211"/>
        <v>0</v>
      </c>
      <c r="M6775">
        <f>K6775/LCOH!$C$18</f>
        <v>0.26525471895116565</v>
      </c>
      <c r="N6775">
        <f>K6775/LCOH!$C$34</f>
        <v>7.6663213569701059</v>
      </c>
    </row>
    <row r="6776" spans="1:14" x14ac:dyDescent="0.35">
      <c r="A6776">
        <f>'Profilo fotovoltaico'!B6778*LCOH!$C$20</f>
        <v>83</v>
      </c>
      <c r="B6776">
        <f>'Profilo eolico'!B6778*LCOH!$C$21</f>
        <v>73.2</v>
      </c>
      <c r="C6776">
        <f>$P$35*'Profilo fotovoltaico'!B6778</f>
        <v>610.43281157263141</v>
      </c>
      <c r="D6776">
        <f>$Q$37*'Profilo eolico'!B6778</f>
        <v>427.09527427830847</v>
      </c>
      <c r="E6776">
        <f>$P$39*'Profilo fotovoltaico'!B6778+'Approvvigionamento energia'!$Q$39*'Profilo eolico'!B6778</f>
        <v>472.92965860188917</v>
      </c>
      <c r="F6776">
        <f>$P$41*'Profilo fotovoltaico'!B6778+'Approvvigionamento energia'!$Q$41*'Profilo eolico'!B6778</f>
        <v>518.76404292546999</v>
      </c>
      <c r="G6776">
        <f>$P$43*'Profilo fotovoltaico'!B6778+'Approvvigionamento energia'!$Q$43*'Profilo eolico'!B6778</f>
        <v>564.5984272490507</v>
      </c>
      <c r="H6776">
        <f t="shared" si="210"/>
        <v>1138.4335154826958</v>
      </c>
      <c r="I6776">
        <f>IF(LCOH!$C$28=Menu!$A$1,'Approvvigionamento energia'!C6776,0)+IF(LCOH!$C$28=Menu!$A$2,'Approvvigionamento energia'!D6776,0)+IF(LCOH!$C$28=Menu!$A$3,'Approvvigionamento energia'!E6776,0)+IF(LCOH!$C$28=Menu!$A$4,'Approvvigionamento energia'!F6776,0)+IF(LCOH!$C$28=Menu!$A$5,'Approvvigionamento energia'!G6776,0)+IF(LCOH!$C$28=Menu!$A$6,'Approvvigionamento energia'!H6776,0)</f>
        <v>518.76404292546999</v>
      </c>
      <c r="J6776">
        <f>'Approvvigionamento energia'!A6776+'Approvvigionamento energia'!B6776+'Approvvigionamento energia'!I6776</f>
        <v>674.96404292547004</v>
      </c>
      <c r="K6776">
        <f>IF(MIN(LCOH!$C$18,J6776)&gt;=$P$48*LCOH!$C$18, MIN(LCOH!$C$18,J6776),0)</f>
        <v>674.96404292547004</v>
      </c>
      <c r="L6776">
        <f t="shared" si="211"/>
        <v>0</v>
      </c>
      <c r="M6776">
        <f>K6776/LCOH!$C$18</f>
        <v>0.44997602861698005</v>
      </c>
      <c r="N6776">
        <f>K6776/LCOH!$C$34</f>
        <v>13.00508753228266</v>
      </c>
    </row>
    <row r="6777" spans="1:14" x14ac:dyDescent="0.35">
      <c r="A6777">
        <f>'Profilo fotovoltaico'!B6779*LCOH!$C$20</f>
        <v>214</v>
      </c>
      <c r="B6777">
        <f>'Profilo eolico'!B6779*LCOH!$C$21</f>
        <v>72</v>
      </c>
      <c r="C6777">
        <f>$P$35*'Profilo fotovoltaico'!B6779</f>
        <v>1573.8870081511218</v>
      </c>
      <c r="D6777">
        <f>$Q$37*'Profilo eolico'!B6779</f>
        <v>420.09371240489355</v>
      </c>
      <c r="E6777">
        <f>$P$39*'Profilo fotovoltaico'!B6779+'Approvvigionamento energia'!$Q$39*'Profilo eolico'!B6779</f>
        <v>708.54203634145063</v>
      </c>
      <c r="F6777">
        <f>$P$41*'Profilo fotovoltaico'!B6779+'Approvvigionamento energia'!$Q$41*'Profilo eolico'!B6779</f>
        <v>996.99036027800764</v>
      </c>
      <c r="G6777">
        <f>$P$43*'Profilo fotovoltaico'!B6779+'Approvvigionamento energia'!$Q$43*'Profilo eolico'!B6779</f>
        <v>1285.4386842145648</v>
      </c>
      <c r="H6777">
        <f t="shared" si="210"/>
        <v>1138.4335154826958</v>
      </c>
      <c r="I6777">
        <f>IF(LCOH!$C$28=Menu!$A$1,'Approvvigionamento energia'!C6777,0)+IF(LCOH!$C$28=Menu!$A$2,'Approvvigionamento energia'!D6777,0)+IF(LCOH!$C$28=Menu!$A$3,'Approvvigionamento energia'!E6777,0)+IF(LCOH!$C$28=Menu!$A$4,'Approvvigionamento energia'!F6777,0)+IF(LCOH!$C$28=Menu!$A$5,'Approvvigionamento energia'!G6777,0)+IF(LCOH!$C$28=Menu!$A$6,'Approvvigionamento energia'!H6777,0)</f>
        <v>996.99036027800764</v>
      </c>
      <c r="J6777">
        <f>'Approvvigionamento energia'!A6777+'Approvvigionamento energia'!B6777+'Approvvigionamento energia'!I6777</f>
        <v>1282.9903602780078</v>
      </c>
      <c r="K6777">
        <f>IF(MIN(LCOH!$C$18,J6777)&gt;=$P$48*LCOH!$C$18, MIN(LCOH!$C$18,J6777),0)</f>
        <v>1282.9903602780078</v>
      </c>
      <c r="L6777">
        <f t="shared" si="211"/>
        <v>0</v>
      </c>
      <c r="M6777">
        <f>K6777/LCOH!$C$18</f>
        <v>0.85532690685200519</v>
      </c>
      <c r="N6777">
        <f>K6777/LCOH!$C$34</f>
        <v>24.720430833872982</v>
      </c>
    </row>
    <row r="6778" spans="1:14" x14ac:dyDescent="0.35">
      <c r="A6778">
        <f>'Profilo fotovoltaico'!B6780*LCOH!$C$20</f>
        <v>348</v>
      </c>
      <c r="B6778">
        <f>'Profilo eolico'!B6780*LCOH!$C$21</f>
        <v>93.5</v>
      </c>
      <c r="C6778">
        <f>$P$35*'Profilo fotovoltaico'!B6780</f>
        <v>2559.4050412924785</v>
      </c>
      <c r="D6778">
        <f>$Q$37*'Profilo eolico'!B6780</f>
        <v>545.53836263691039</v>
      </c>
      <c r="E6778">
        <f>$P$39*'Profilo fotovoltaico'!B6780+'Approvvigionamento energia'!$Q$39*'Profilo eolico'!B6780</f>
        <v>1049.0050323008024</v>
      </c>
      <c r="F6778">
        <f>$P$41*'Profilo fotovoltaico'!B6780+'Approvvigionamento energia'!$Q$41*'Profilo eolico'!B6780</f>
        <v>1552.4717019646944</v>
      </c>
      <c r="G6778">
        <f>$P$43*'Profilo fotovoltaico'!B6780+'Approvvigionamento energia'!$Q$43*'Profilo eolico'!B6780</f>
        <v>2055.9383716285865</v>
      </c>
      <c r="H6778">
        <f t="shared" si="210"/>
        <v>1138.4335154826958</v>
      </c>
      <c r="I6778">
        <f>IF(LCOH!$C$28=Menu!$A$1,'Approvvigionamento energia'!C6778,0)+IF(LCOH!$C$28=Menu!$A$2,'Approvvigionamento energia'!D6778,0)+IF(LCOH!$C$28=Menu!$A$3,'Approvvigionamento energia'!E6778,0)+IF(LCOH!$C$28=Menu!$A$4,'Approvvigionamento energia'!F6778,0)+IF(LCOH!$C$28=Menu!$A$5,'Approvvigionamento energia'!G6778,0)+IF(LCOH!$C$28=Menu!$A$6,'Approvvigionamento energia'!H6778,0)</f>
        <v>1552.4717019646944</v>
      </c>
      <c r="J6778">
        <f>'Approvvigionamento energia'!A6778+'Approvvigionamento energia'!B6778+'Approvvigionamento energia'!I6778</f>
        <v>1993.9717019646944</v>
      </c>
      <c r="K6778">
        <f>IF(MIN(LCOH!$C$18,J6778)&gt;=$P$48*LCOH!$C$18, MIN(LCOH!$C$18,J6778),0)</f>
        <v>1500</v>
      </c>
      <c r="L6778">
        <f t="shared" si="211"/>
        <v>493.97170196469438</v>
      </c>
      <c r="M6778">
        <f>K6778/LCOH!$C$18</f>
        <v>1</v>
      </c>
      <c r="N6778">
        <f>K6778/LCOH!$C$34</f>
        <v>28.901734104046245</v>
      </c>
    </row>
    <row r="6779" spans="1:14" x14ac:dyDescent="0.35">
      <c r="A6779">
        <f>'Profilo fotovoltaico'!B6781*LCOH!$C$20</f>
        <v>438</v>
      </c>
      <c r="B6779">
        <f>'Profilo eolico'!B6781*LCOH!$C$21</f>
        <v>110.3</v>
      </c>
      <c r="C6779">
        <f>$P$35*'Profilo fotovoltaico'!B6781</f>
        <v>3221.3201381784643</v>
      </c>
      <c r="D6779">
        <f>$Q$37*'Profilo eolico'!B6781</f>
        <v>643.56022886471885</v>
      </c>
      <c r="E6779">
        <f>$P$39*'Profilo fotovoltaico'!B6781+'Approvvigionamento energia'!$Q$39*'Profilo eolico'!B6781</f>
        <v>1288.0002061931552</v>
      </c>
      <c r="F6779">
        <f>$P$41*'Profilo fotovoltaico'!B6781+'Approvvigionamento energia'!$Q$41*'Profilo eolico'!B6781</f>
        <v>1932.4401835215915</v>
      </c>
      <c r="G6779">
        <f>$P$43*'Profilo fotovoltaico'!B6781+'Approvvigionamento energia'!$Q$43*'Profilo eolico'!B6781</f>
        <v>2576.880160850028</v>
      </c>
      <c r="H6779">
        <f t="shared" si="210"/>
        <v>1138.4335154826958</v>
      </c>
      <c r="I6779">
        <f>IF(LCOH!$C$28=Menu!$A$1,'Approvvigionamento energia'!C6779,0)+IF(LCOH!$C$28=Menu!$A$2,'Approvvigionamento energia'!D6779,0)+IF(LCOH!$C$28=Menu!$A$3,'Approvvigionamento energia'!E6779,0)+IF(LCOH!$C$28=Menu!$A$4,'Approvvigionamento energia'!F6779,0)+IF(LCOH!$C$28=Menu!$A$5,'Approvvigionamento energia'!G6779,0)+IF(LCOH!$C$28=Menu!$A$6,'Approvvigionamento energia'!H6779,0)</f>
        <v>1932.4401835215915</v>
      </c>
      <c r="J6779">
        <f>'Approvvigionamento energia'!A6779+'Approvvigionamento energia'!B6779+'Approvvigionamento energia'!I6779</f>
        <v>2480.7401835215915</v>
      </c>
      <c r="K6779">
        <f>IF(MIN(LCOH!$C$18,J6779)&gt;=$P$48*LCOH!$C$18, MIN(LCOH!$C$18,J6779),0)</f>
        <v>1500</v>
      </c>
      <c r="L6779">
        <f t="shared" si="211"/>
        <v>980.74018352159146</v>
      </c>
      <c r="M6779">
        <f>K6779/LCOH!$C$18</f>
        <v>1</v>
      </c>
      <c r="N6779">
        <f>K6779/LCOH!$C$34</f>
        <v>28.901734104046245</v>
      </c>
    </row>
    <row r="6780" spans="1:14" x14ac:dyDescent="0.35">
      <c r="A6780">
        <f>'Profilo fotovoltaico'!B6782*LCOH!$C$20</f>
        <v>472</v>
      </c>
      <c r="B6780">
        <f>'Profilo eolico'!B6782*LCOH!$C$21</f>
        <v>126.9</v>
      </c>
      <c r="C6780">
        <f>$P$35*'Profilo fotovoltaico'!B6782</f>
        <v>3471.3769525576145</v>
      </c>
      <c r="D6780">
        <f>$Q$37*'Profilo eolico'!B6782</f>
        <v>740.41516811362499</v>
      </c>
      <c r="E6780">
        <f>$P$39*'Profilo fotovoltaico'!B6782+'Approvvigionamento energia'!$Q$39*'Profilo eolico'!B6782</f>
        <v>1423.1556142246222</v>
      </c>
      <c r="F6780">
        <f>$P$41*'Profilo fotovoltaico'!B6782+'Approvvigionamento energia'!$Q$41*'Profilo eolico'!B6782</f>
        <v>2105.8960603356199</v>
      </c>
      <c r="G6780">
        <f>$P$43*'Profilo fotovoltaico'!B6782+'Approvvigionamento energia'!$Q$43*'Profilo eolico'!B6782</f>
        <v>2788.6365064466172</v>
      </c>
      <c r="H6780">
        <f t="shared" si="210"/>
        <v>1138.4335154826958</v>
      </c>
      <c r="I6780">
        <f>IF(LCOH!$C$28=Menu!$A$1,'Approvvigionamento energia'!C6780,0)+IF(LCOH!$C$28=Menu!$A$2,'Approvvigionamento energia'!D6780,0)+IF(LCOH!$C$28=Menu!$A$3,'Approvvigionamento energia'!E6780,0)+IF(LCOH!$C$28=Menu!$A$4,'Approvvigionamento energia'!F6780,0)+IF(LCOH!$C$28=Menu!$A$5,'Approvvigionamento energia'!G6780,0)+IF(LCOH!$C$28=Menu!$A$6,'Approvvigionamento energia'!H6780,0)</f>
        <v>2105.8960603356199</v>
      </c>
      <c r="J6780">
        <f>'Approvvigionamento energia'!A6780+'Approvvigionamento energia'!B6780+'Approvvigionamento energia'!I6780</f>
        <v>2704.79606033562</v>
      </c>
      <c r="K6780">
        <f>IF(MIN(LCOH!$C$18,J6780)&gt;=$P$48*LCOH!$C$18, MIN(LCOH!$C$18,J6780),0)</f>
        <v>1500</v>
      </c>
      <c r="L6780">
        <f t="shared" si="211"/>
        <v>1204.79606033562</v>
      </c>
      <c r="M6780">
        <f>K6780/LCOH!$C$18</f>
        <v>1</v>
      </c>
      <c r="N6780">
        <f>K6780/LCOH!$C$34</f>
        <v>28.901734104046245</v>
      </c>
    </row>
    <row r="6781" spans="1:14" x14ac:dyDescent="0.35">
      <c r="A6781">
        <f>'Profilo fotovoltaico'!B6783*LCOH!$C$20</f>
        <v>460</v>
      </c>
      <c r="B6781">
        <f>'Profilo eolico'!B6783*LCOH!$C$21</f>
        <v>147.5</v>
      </c>
      <c r="C6781">
        <f>$P$35*'Profilo fotovoltaico'!B6783</f>
        <v>3383.1216063061502</v>
      </c>
      <c r="D6781">
        <f>$Q$37*'Profilo eolico'!B6783</f>
        <v>860.60864694058057</v>
      </c>
      <c r="E6781">
        <f>$P$39*'Profilo fotovoltaico'!B6783+'Approvvigionamento energia'!$Q$39*'Profilo eolico'!B6783</f>
        <v>1491.2368867819728</v>
      </c>
      <c r="F6781">
        <f>$P$41*'Profilo fotovoltaico'!B6783+'Approvvigionamento energia'!$Q$41*'Profilo eolico'!B6783</f>
        <v>2121.8651266233655</v>
      </c>
      <c r="G6781">
        <f>$P$43*'Profilo fotovoltaico'!B6783+'Approvvigionamento energia'!$Q$43*'Profilo eolico'!B6783</f>
        <v>2752.4933664647579</v>
      </c>
      <c r="H6781">
        <f t="shared" si="210"/>
        <v>1138.4335154826958</v>
      </c>
      <c r="I6781">
        <f>IF(LCOH!$C$28=Menu!$A$1,'Approvvigionamento energia'!C6781,0)+IF(LCOH!$C$28=Menu!$A$2,'Approvvigionamento energia'!D6781,0)+IF(LCOH!$C$28=Menu!$A$3,'Approvvigionamento energia'!E6781,0)+IF(LCOH!$C$28=Menu!$A$4,'Approvvigionamento energia'!F6781,0)+IF(LCOH!$C$28=Menu!$A$5,'Approvvigionamento energia'!G6781,0)+IF(LCOH!$C$28=Menu!$A$6,'Approvvigionamento energia'!H6781,0)</f>
        <v>2121.8651266233655</v>
      </c>
      <c r="J6781">
        <f>'Approvvigionamento energia'!A6781+'Approvvigionamento energia'!B6781+'Approvvigionamento energia'!I6781</f>
        <v>2729.3651266233655</v>
      </c>
      <c r="K6781">
        <f>IF(MIN(LCOH!$C$18,J6781)&gt;=$P$48*LCOH!$C$18, MIN(LCOH!$C$18,J6781),0)</f>
        <v>1500</v>
      </c>
      <c r="L6781">
        <f t="shared" si="211"/>
        <v>1229.3651266233655</v>
      </c>
      <c r="M6781">
        <f>K6781/LCOH!$C$18</f>
        <v>1</v>
      </c>
      <c r="N6781">
        <f>K6781/LCOH!$C$34</f>
        <v>28.901734104046245</v>
      </c>
    </row>
    <row r="6782" spans="1:14" x14ac:dyDescent="0.35">
      <c r="A6782">
        <f>'Profilo fotovoltaico'!B6784*LCOH!$C$20</f>
        <v>399</v>
      </c>
      <c r="B6782">
        <f>'Profilo eolico'!B6784*LCOH!$C$21</f>
        <v>158.1</v>
      </c>
      <c r="C6782">
        <f>$P$35*'Profilo fotovoltaico'!B6784</f>
        <v>2934.490262861204</v>
      </c>
      <c r="D6782">
        <f>$Q$37*'Profilo eolico'!B6784</f>
        <v>922.45577682241208</v>
      </c>
      <c r="E6782">
        <f>$P$39*'Profilo fotovoltaico'!B6784+'Approvvigionamento energia'!$Q$39*'Profilo eolico'!B6784</f>
        <v>1425.46439833211</v>
      </c>
      <c r="F6782">
        <f>$P$41*'Profilo fotovoltaico'!B6784+'Approvvigionamento energia'!$Q$41*'Profilo eolico'!B6784</f>
        <v>1928.4730198418081</v>
      </c>
      <c r="G6782">
        <f>$P$43*'Profilo fotovoltaico'!B6784+'Approvvigionamento energia'!$Q$43*'Profilo eolico'!B6784</f>
        <v>2431.4816413515059</v>
      </c>
      <c r="H6782">
        <f t="shared" si="210"/>
        <v>1138.4335154826958</v>
      </c>
      <c r="I6782">
        <f>IF(LCOH!$C$28=Menu!$A$1,'Approvvigionamento energia'!C6782,0)+IF(LCOH!$C$28=Menu!$A$2,'Approvvigionamento energia'!D6782,0)+IF(LCOH!$C$28=Menu!$A$3,'Approvvigionamento energia'!E6782,0)+IF(LCOH!$C$28=Menu!$A$4,'Approvvigionamento energia'!F6782,0)+IF(LCOH!$C$28=Menu!$A$5,'Approvvigionamento energia'!G6782,0)+IF(LCOH!$C$28=Menu!$A$6,'Approvvigionamento energia'!H6782,0)</f>
        <v>1928.4730198418081</v>
      </c>
      <c r="J6782">
        <f>'Approvvigionamento energia'!A6782+'Approvvigionamento energia'!B6782+'Approvvigionamento energia'!I6782</f>
        <v>2485.5730198418082</v>
      </c>
      <c r="K6782">
        <f>IF(MIN(LCOH!$C$18,J6782)&gt;=$P$48*LCOH!$C$18, MIN(LCOH!$C$18,J6782),0)</f>
        <v>1500</v>
      </c>
      <c r="L6782">
        <f t="shared" si="211"/>
        <v>985.57301984180822</v>
      </c>
      <c r="M6782">
        <f>K6782/LCOH!$C$18</f>
        <v>1</v>
      </c>
      <c r="N6782">
        <f>K6782/LCOH!$C$34</f>
        <v>28.901734104046245</v>
      </c>
    </row>
    <row r="6783" spans="1:14" x14ac:dyDescent="0.35">
      <c r="A6783">
        <f>'Profilo fotovoltaico'!B6785*LCOH!$C$20</f>
        <v>313</v>
      </c>
      <c r="B6783">
        <f>'Profilo eolico'!B6785*LCOH!$C$21</f>
        <v>153</v>
      </c>
      <c r="C6783">
        <f>$P$35*'Profilo fotovoltaico'!B6785</f>
        <v>2301.9936147257063</v>
      </c>
      <c r="D6783">
        <f>$Q$37*'Profilo eolico'!B6785</f>
        <v>892.69913886039888</v>
      </c>
      <c r="E6783">
        <f>$P$39*'Profilo fotovoltaico'!B6785+'Approvvigionamento energia'!$Q$39*'Profilo eolico'!B6785</f>
        <v>1245.0227578267256</v>
      </c>
      <c r="F6783">
        <f>$P$41*'Profilo fotovoltaico'!B6785+'Approvvigionamento energia'!$Q$41*'Profilo eolico'!B6785</f>
        <v>1597.3463767930525</v>
      </c>
      <c r="G6783">
        <f>$P$43*'Profilo fotovoltaico'!B6785+'Approvvigionamento energia'!$Q$43*'Profilo eolico'!B6785</f>
        <v>1949.6699957593796</v>
      </c>
      <c r="H6783">
        <f t="shared" si="210"/>
        <v>1138.4335154826958</v>
      </c>
      <c r="I6783">
        <f>IF(LCOH!$C$28=Menu!$A$1,'Approvvigionamento energia'!C6783,0)+IF(LCOH!$C$28=Menu!$A$2,'Approvvigionamento energia'!D6783,0)+IF(LCOH!$C$28=Menu!$A$3,'Approvvigionamento energia'!E6783,0)+IF(LCOH!$C$28=Menu!$A$4,'Approvvigionamento energia'!F6783,0)+IF(LCOH!$C$28=Menu!$A$5,'Approvvigionamento energia'!G6783,0)+IF(LCOH!$C$28=Menu!$A$6,'Approvvigionamento energia'!H6783,0)</f>
        <v>1597.3463767930525</v>
      </c>
      <c r="J6783">
        <f>'Approvvigionamento energia'!A6783+'Approvvigionamento energia'!B6783+'Approvvigionamento energia'!I6783</f>
        <v>2063.3463767930525</v>
      </c>
      <c r="K6783">
        <f>IF(MIN(LCOH!$C$18,J6783)&gt;=$P$48*LCOH!$C$18, MIN(LCOH!$C$18,J6783),0)</f>
        <v>1500</v>
      </c>
      <c r="L6783">
        <f t="shared" si="211"/>
        <v>563.34637679305251</v>
      </c>
      <c r="M6783">
        <f>K6783/LCOH!$C$18</f>
        <v>1</v>
      </c>
      <c r="N6783">
        <f>K6783/LCOH!$C$34</f>
        <v>28.901734104046245</v>
      </c>
    </row>
    <row r="6784" spans="1:14" x14ac:dyDescent="0.35">
      <c r="A6784">
        <f>'Profilo fotovoltaico'!B6786*LCOH!$C$20</f>
        <v>210</v>
      </c>
      <c r="B6784">
        <f>'Profilo eolico'!B6786*LCOH!$C$21</f>
        <v>144</v>
      </c>
      <c r="C6784">
        <f>$P$35*'Profilo fotovoltaico'!B6786</f>
        <v>1544.4685594006337</v>
      </c>
      <c r="D6784">
        <f>$Q$37*'Profilo eolico'!B6786</f>
        <v>840.1874248097871</v>
      </c>
      <c r="E6784">
        <f>$P$39*'Profilo fotovoltaico'!B6786+'Approvvigionamento energia'!$Q$39*'Profilo eolico'!B6786</f>
        <v>1016.2577084574988</v>
      </c>
      <c r="F6784">
        <f>$P$41*'Profilo fotovoltaico'!B6786+'Approvvigionamento energia'!$Q$41*'Profilo eolico'!B6786</f>
        <v>1192.3279921052103</v>
      </c>
      <c r="G6784">
        <f>$P$43*'Profilo fotovoltaico'!B6786+'Approvvigionamento energia'!$Q$43*'Profilo eolico'!B6786</f>
        <v>1368.398275752922</v>
      </c>
      <c r="H6784">
        <f t="shared" si="210"/>
        <v>1138.4335154826958</v>
      </c>
      <c r="I6784">
        <f>IF(LCOH!$C$28=Menu!$A$1,'Approvvigionamento energia'!C6784,0)+IF(LCOH!$C$28=Menu!$A$2,'Approvvigionamento energia'!D6784,0)+IF(LCOH!$C$28=Menu!$A$3,'Approvvigionamento energia'!E6784,0)+IF(LCOH!$C$28=Menu!$A$4,'Approvvigionamento energia'!F6784,0)+IF(LCOH!$C$28=Menu!$A$5,'Approvvigionamento energia'!G6784,0)+IF(LCOH!$C$28=Menu!$A$6,'Approvvigionamento energia'!H6784,0)</f>
        <v>1192.3279921052103</v>
      </c>
      <c r="J6784">
        <f>'Approvvigionamento energia'!A6784+'Approvvigionamento energia'!B6784+'Approvvigionamento energia'!I6784</f>
        <v>1546.3279921052103</v>
      </c>
      <c r="K6784">
        <f>IF(MIN(LCOH!$C$18,J6784)&gt;=$P$48*LCOH!$C$18, MIN(LCOH!$C$18,J6784),0)</f>
        <v>1500</v>
      </c>
      <c r="L6784">
        <f t="shared" si="211"/>
        <v>46.327992105210342</v>
      </c>
      <c r="M6784">
        <f>K6784/LCOH!$C$18</f>
        <v>1</v>
      </c>
      <c r="N6784">
        <f>K6784/LCOH!$C$34</f>
        <v>28.901734104046245</v>
      </c>
    </row>
    <row r="6785" spans="1:14" x14ac:dyDescent="0.35">
      <c r="A6785">
        <f>'Profilo fotovoltaico'!B6787*LCOH!$C$20</f>
        <v>100</v>
      </c>
      <c r="B6785">
        <f>'Profilo eolico'!B6787*LCOH!$C$21</f>
        <v>120.7</v>
      </c>
      <c r="C6785">
        <f>$P$35*'Profilo fotovoltaico'!B6787</f>
        <v>735.4612187622065</v>
      </c>
      <c r="D6785">
        <f>$Q$37*'Profilo eolico'!B6787</f>
        <v>704.24043176764803</v>
      </c>
      <c r="E6785">
        <f>$P$39*'Profilo fotovoltaico'!B6787+'Approvvigionamento energia'!$Q$39*'Profilo eolico'!B6787</f>
        <v>712.04562851628759</v>
      </c>
      <c r="F6785">
        <f>$P$41*'Profilo fotovoltaico'!B6787+'Approvvigionamento energia'!$Q$41*'Profilo eolico'!B6787</f>
        <v>719.85082526492727</v>
      </c>
      <c r="G6785">
        <f>$P$43*'Profilo fotovoltaico'!B6787+'Approvvigionamento energia'!$Q$43*'Profilo eolico'!B6787</f>
        <v>727.65602201356683</v>
      </c>
      <c r="H6785">
        <f t="shared" si="210"/>
        <v>1138.4335154826958</v>
      </c>
      <c r="I6785">
        <f>IF(LCOH!$C$28=Menu!$A$1,'Approvvigionamento energia'!C6785,0)+IF(LCOH!$C$28=Menu!$A$2,'Approvvigionamento energia'!D6785,0)+IF(LCOH!$C$28=Menu!$A$3,'Approvvigionamento energia'!E6785,0)+IF(LCOH!$C$28=Menu!$A$4,'Approvvigionamento energia'!F6785,0)+IF(LCOH!$C$28=Menu!$A$5,'Approvvigionamento energia'!G6785,0)+IF(LCOH!$C$28=Menu!$A$6,'Approvvigionamento energia'!H6785,0)</f>
        <v>719.85082526492727</v>
      </c>
      <c r="J6785">
        <f>'Approvvigionamento energia'!A6785+'Approvvigionamento energia'!B6785+'Approvvigionamento energia'!I6785</f>
        <v>940.5508252649272</v>
      </c>
      <c r="K6785">
        <f>IF(MIN(LCOH!$C$18,J6785)&gt;=$P$48*LCOH!$C$18, MIN(LCOH!$C$18,J6785),0)</f>
        <v>940.5508252649272</v>
      </c>
      <c r="L6785">
        <f t="shared" si="211"/>
        <v>0</v>
      </c>
      <c r="M6785">
        <f>K6785/LCOH!$C$18</f>
        <v>0.62703388350995148</v>
      </c>
      <c r="N6785">
        <f>K6785/LCOH!$C$34</f>
        <v>18.122366575432125</v>
      </c>
    </row>
    <row r="6786" spans="1:14" x14ac:dyDescent="0.35">
      <c r="A6786">
        <f>'Profilo fotovoltaico'!B6788*LCOH!$C$20</f>
        <v>14</v>
      </c>
      <c r="B6786">
        <f>'Profilo eolico'!B6788*LCOH!$C$21</f>
        <v>92.5</v>
      </c>
      <c r="C6786">
        <f>$P$35*'Profilo fotovoltaico'!B6788</f>
        <v>102.96457062670891</v>
      </c>
      <c r="D6786">
        <f>$Q$37*'Profilo eolico'!B6788</f>
        <v>539.70372774239797</v>
      </c>
      <c r="E6786">
        <f>$P$39*'Profilo fotovoltaico'!B6788+'Approvvigionamento energia'!$Q$39*'Profilo eolico'!B6788</f>
        <v>430.51893846347571</v>
      </c>
      <c r="F6786">
        <f>$P$41*'Profilo fotovoltaico'!B6788+'Approvvigionamento energia'!$Q$41*'Profilo eolico'!B6788</f>
        <v>321.33414918455344</v>
      </c>
      <c r="G6786">
        <f>$P$43*'Profilo fotovoltaico'!B6788+'Approvvigionamento energia'!$Q$43*'Profilo eolico'!B6788</f>
        <v>212.14935990563117</v>
      </c>
      <c r="H6786">
        <f t="shared" ref="H6786:H6849" si="212">$P$45</f>
        <v>1138.4335154826958</v>
      </c>
      <c r="I6786">
        <f>IF(LCOH!$C$28=Menu!$A$1,'Approvvigionamento energia'!C6786,0)+IF(LCOH!$C$28=Menu!$A$2,'Approvvigionamento energia'!D6786,0)+IF(LCOH!$C$28=Menu!$A$3,'Approvvigionamento energia'!E6786,0)+IF(LCOH!$C$28=Menu!$A$4,'Approvvigionamento energia'!F6786,0)+IF(LCOH!$C$28=Menu!$A$5,'Approvvigionamento energia'!G6786,0)+IF(LCOH!$C$28=Menu!$A$6,'Approvvigionamento energia'!H6786,0)</f>
        <v>321.33414918455344</v>
      </c>
      <c r="J6786">
        <f>'Approvvigionamento energia'!A6786+'Approvvigionamento energia'!B6786+'Approvvigionamento energia'!I6786</f>
        <v>427.83414918455344</v>
      </c>
      <c r="K6786">
        <f>IF(MIN(LCOH!$C$18,J6786)&gt;=$P$48*LCOH!$C$18, MIN(LCOH!$C$18,J6786),0)</f>
        <v>427.83414918455344</v>
      </c>
      <c r="L6786">
        <f t="shared" si="211"/>
        <v>0</v>
      </c>
      <c r="M6786">
        <f>K6786/LCOH!$C$18</f>
        <v>0.28522276612303565</v>
      </c>
      <c r="N6786">
        <f>K6786/LCOH!$C$34</f>
        <v>8.2434325469085437</v>
      </c>
    </row>
    <row r="6787" spans="1:14" x14ac:dyDescent="0.35">
      <c r="A6787">
        <f>'Profilo fotovoltaico'!B6789*LCOH!$C$20</f>
        <v>0</v>
      </c>
      <c r="B6787">
        <f>'Profilo eolico'!B6789*LCOH!$C$21</f>
        <v>79.3</v>
      </c>
      <c r="C6787">
        <f>$P$35*'Profilo fotovoltaico'!B6789</f>
        <v>0</v>
      </c>
      <c r="D6787">
        <f>$Q$37*'Profilo eolico'!B6789</f>
        <v>462.68654713483414</v>
      </c>
      <c r="E6787">
        <f>$P$39*'Profilo fotovoltaico'!B6789+'Approvvigionamento energia'!$Q$39*'Profilo eolico'!B6789</f>
        <v>347.01491035112559</v>
      </c>
      <c r="F6787">
        <f>$P$41*'Profilo fotovoltaico'!B6789+'Approvvigionamento energia'!$Q$41*'Profilo eolico'!B6789</f>
        <v>231.34327356741707</v>
      </c>
      <c r="G6787">
        <f>$P$43*'Profilo fotovoltaico'!B6789+'Approvvigionamento energia'!$Q$43*'Profilo eolico'!B6789</f>
        <v>115.67163678370854</v>
      </c>
      <c r="H6787">
        <f t="shared" si="212"/>
        <v>1138.4335154826958</v>
      </c>
      <c r="I6787">
        <f>IF(LCOH!$C$28=Menu!$A$1,'Approvvigionamento energia'!C6787,0)+IF(LCOH!$C$28=Menu!$A$2,'Approvvigionamento energia'!D6787,0)+IF(LCOH!$C$28=Menu!$A$3,'Approvvigionamento energia'!E6787,0)+IF(LCOH!$C$28=Menu!$A$4,'Approvvigionamento energia'!F6787,0)+IF(LCOH!$C$28=Menu!$A$5,'Approvvigionamento energia'!G6787,0)+IF(LCOH!$C$28=Menu!$A$6,'Approvvigionamento energia'!H6787,0)</f>
        <v>231.34327356741707</v>
      </c>
      <c r="J6787">
        <f>'Approvvigionamento energia'!A6787+'Approvvigionamento energia'!B6787+'Approvvigionamento energia'!I6787</f>
        <v>310.64327356741705</v>
      </c>
      <c r="K6787">
        <f>IF(MIN(LCOH!$C$18,J6787)&gt;=$P$48*LCOH!$C$18, MIN(LCOH!$C$18,J6787),0)</f>
        <v>0</v>
      </c>
      <c r="L6787">
        <f t="shared" ref="L6787:L6850" si="213">J6787-K6787</f>
        <v>310.64327356741705</v>
      </c>
      <c r="M6787">
        <f>K6787/LCOH!$C$18</f>
        <v>0</v>
      </c>
      <c r="N6787">
        <f>K6787/LCOH!$C$34</f>
        <v>0</v>
      </c>
    </row>
    <row r="6788" spans="1:14" x14ac:dyDescent="0.35">
      <c r="A6788">
        <f>'Profilo fotovoltaico'!B6790*LCOH!$C$20</f>
        <v>0</v>
      </c>
      <c r="B6788">
        <f>'Profilo eolico'!B6790*LCOH!$C$21</f>
        <v>76.5</v>
      </c>
      <c r="C6788">
        <f>$P$35*'Profilo fotovoltaico'!B6790</f>
        <v>0</v>
      </c>
      <c r="D6788">
        <f>$Q$37*'Profilo eolico'!B6790</f>
        <v>446.34956943019944</v>
      </c>
      <c r="E6788">
        <f>$P$39*'Profilo fotovoltaico'!B6790+'Approvvigionamento energia'!$Q$39*'Profilo eolico'!B6790</f>
        <v>334.76217707264954</v>
      </c>
      <c r="F6788">
        <f>$P$41*'Profilo fotovoltaico'!B6790+'Approvvigionamento energia'!$Q$41*'Profilo eolico'!B6790</f>
        <v>223.17478471509972</v>
      </c>
      <c r="G6788">
        <f>$P$43*'Profilo fotovoltaico'!B6790+'Approvvigionamento energia'!$Q$43*'Profilo eolico'!B6790</f>
        <v>111.58739235754986</v>
      </c>
      <c r="H6788">
        <f t="shared" si="212"/>
        <v>1138.4335154826958</v>
      </c>
      <c r="I6788">
        <f>IF(LCOH!$C$28=Menu!$A$1,'Approvvigionamento energia'!C6788,0)+IF(LCOH!$C$28=Menu!$A$2,'Approvvigionamento energia'!D6788,0)+IF(LCOH!$C$28=Menu!$A$3,'Approvvigionamento energia'!E6788,0)+IF(LCOH!$C$28=Menu!$A$4,'Approvvigionamento energia'!F6788,0)+IF(LCOH!$C$28=Menu!$A$5,'Approvvigionamento energia'!G6788,0)+IF(LCOH!$C$28=Menu!$A$6,'Approvvigionamento energia'!H6788,0)</f>
        <v>223.17478471509972</v>
      </c>
      <c r="J6788">
        <f>'Approvvigionamento energia'!A6788+'Approvvigionamento energia'!B6788+'Approvvigionamento energia'!I6788</f>
        <v>299.67478471509969</v>
      </c>
      <c r="K6788">
        <f>IF(MIN(LCOH!$C$18,J6788)&gt;=$P$48*LCOH!$C$18, MIN(LCOH!$C$18,J6788),0)</f>
        <v>0</v>
      </c>
      <c r="L6788">
        <f t="shared" si="213"/>
        <v>299.67478471509969</v>
      </c>
      <c r="M6788">
        <f>K6788/LCOH!$C$18</f>
        <v>0</v>
      </c>
      <c r="N6788">
        <f>K6788/LCOH!$C$34</f>
        <v>0</v>
      </c>
    </row>
    <row r="6789" spans="1:14" x14ac:dyDescent="0.35">
      <c r="A6789">
        <f>'Profilo fotovoltaico'!B6791*LCOH!$C$20</f>
        <v>0</v>
      </c>
      <c r="B6789">
        <f>'Profilo eolico'!B6791*LCOH!$C$21</f>
        <v>79.600000000000009</v>
      </c>
      <c r="C6789">
        <f>$P$35*'Profilo fotovoltaico'!B6791</f>
        <v>0</v>
      </c>
      <c r="D6789">
        <f>$Q$37*'Profilo eolico'!B6791</f>
        <v>464.43693760318791</v>
      </c>
      <c r="E6789">
        <f>$P$39*'Profilo fotovoltaico'!B6791+'Approvvigionamento energia'!$Q$39*'Profilo eolico'!B6791</f>
        <v>348.32770320239092</v>
      </c>
      <c r="F6789">
        <f>$P$41*'Profilo fotovoltaico'!B6791+'Approvvigionamento energia'!$Q$41*'Profilo eolico'!B6791</f>
        <v>232.21846880159396</v>
      </c>
      <c r="G6789">
        <f>$P$43*'Profilo fotovoltaico'!B6791+'Approvvigionamento energia'!$Q$43*'Profilo eolico'!B6791</f>
        <v>116.10923440079698</v>
      </c>
      <c r="H6789">
        <f t="shared" si="212"/>
        <v>1138.4335154826958</v>
      </c>
      <c r="I6789">
        <f>IF(LCOH!$C$28=Menu!$A$1,'Approvvigionamento energia'!C6789,0)+IF(LCOH!$C$28=Menu!$A$2,'Approvvigionamento energia'!D6789,0)+IF(LCOH!$C$28=Menu!$A$3,'Approvvigionamento energia'!E6789,0)+IF(LCOH!$C$28=Menu!$A$4,'Approvvigionamento energia'!F6789,0)+IF(LCOH!$C$28=Menu!$A$5,'Approvvigionamento energia'!G6789,0)+IF(LCOH!$C$28=Menu!$A$6,'Approvvigionamento energia'!H6789,0)</f>
        <v>232.21846880159396</v>
      </c>
      <c r="J6789">
        <f>'Approvvigionamento energia'!A6789+'Approvvigionamento energia'!B6789+'Approvvigionamento energia'!I6789</f>
        <v>311.81846880159395</v>
      </c>
      <c r="K6789">
        <f>IF(MIN(LCOH!$C$18,J6789)&gt;=$P$48*LCOH!$C$18, MIN(LCOH!$C$18,J6789),0)</f>
        <v>0</v>
      </c>
      <c r="L6789">
        <f t="shared" si="213"/>
        <v>311.81846880159395</v>
      </c>
      <c r="M6789">
        <f>K6789/LCOH!$C$18</f>
        <v>0</v>
      </c>
      <c r="N6789">
        <f>K6789/LCOH!$C$34</f>
        <v>0</v>
      </c>
    </row>
    <row r="6790" spans="1:14" x14ac:dyDescent="0.35">
      <c r="A6790">
        <f>'Profilo fotovoltaico'!B6792*LCOH!$C$20</f>
        <v>0</v>
      </c>
      <c r="B6790">
        <f>'Profilo eolico'!B6792*LCOH!$C$21</f>
        <v>89.1</v>
      </c>
      <c r="C6790">
        <f>$P$35*'Profilo fotovoltaico'!B6792</f>
        <v>0</v>
      </c>
      <c r="D6790">
        <f>$Q$37*'Profilo eolico'!B6792</f>
        <v>519.86596910105584</v>
      </c>
      <c r="E6790">
        <f>$P$39*'Profilo fotovoltaico'!B6792+'Approvvigionamento energia'!$Q$39*'Profilo eolico'!B6792</f>
        <v>389.89947682579185</v>
      </c>
      <c r="F6790">
        <f>$P$41*'Profilo fotovoltaico'!B6792+'Approvvigionamento energia'!$Q$41*'Profilo eolico'!B6792</f>
        <v>259.93298455052792</v>
      </c>
      <c r="G6790">
        <f>$P$43*'Profilo fotovoltaico'!B6792+'Approvvigionamento energia'!$Q$43*'Profilo eolico'!B6792</f>
        <v>129.96649227526396</v>
      </c>
      <c r="H6790">
        <f t="shared" si="212"/>
        <v>1138.4335154826958</v>
      </c>
      <c r="I6790">
        <f>IF(LCOH!$C$28=Menu!$A$1,'Approvvigionamento energia'!C6790,0)+IF(LCOH!$C$28=Menu!$A$2,'Approvvigionamento energia'!D6790,0)+IF(LCOH!$C$28=Menu!$A$3,'Approvvigionamento energia'!E6790,0)+IF(LCOH!$C$28=Menu!$A$4,'Approvvigionamento energia'!F6790,0)+IF(LCOH!$C$28=Menu!$A$5,'Approvvigionamento energia'!G6790,0)+IF(LCOH!$C$28=Menu!$A$6,'Approvvigionamento energia'!H6790,0)</f>
        <v>259.93298455052792</v>
      </c>
      <c r="J6790">
        <f>'Approvvigionamento energia'!A6790+'Approvvigionamento energia'!B6790+'Approvvigionamento energia'!I6790</f>
        <v>349.03298455052789</v>
      </c>
      <c r="K6790">
        <f>IF(MIN(LCOH!$C$18,J6790)&gt;=$P$48*LCOH!$C$18, MIN(LCOH!$C$18,J6790),0)</f>
        <v>0</v>
      </c>
      <c r="L6790">
        <f t="shared" si="213"/>
        <v>349.03298455052789</v>
      </c>
      <c r="M6790">
        <f>K6790/LCOH!$C$18</f>
        <v>0</v>
      </c>
      <c r="N6790">
        <f>K6790/LCOH!$C$34</f>
        <v>0</v>
      </c>
    </row>
    <row r="6791" spans="1:14" x14ac:dyDescent="0.35">
      <c r="A6791">
        <f>'Profilo fotovoltaico'!B6793*LCOH!$C$20</f>
        <v>0</v>
      </c>
      <c r="B6791">
        <f>'Profilo eolico'!B6793*LCOH!$C$21</f>
        <v>109</v>
      </c>
      <c r="C6791">
        <f>$P$35*'Profilo fotovoltaico'!B6793</f>
        <v>0</v>
      </c>
      <c r="D6791">
        <f>$Q$37*'Profilo eolico'!B6793</f>
        <v>635.97520350185277</v>
      </c>
      <c r="E6791">
        <f>$P$39*'Profilo fotovoltaico'!B6793+'Approvvigionamento energia'!$Q$39*'Profilo eolico'!B6793</f>
        <v>476.98140262638958</v>
      </c>
      <c r="F6791">
        <f>$P$41*'Profilo fotovoltaico'!B6793+'Approvvigionamento energia'!$Q$41*'Profilo eolico'!B6793</f>
        <v>317.98760175092639</v>
      </c>
      <c r="G6791">
        <f>$P$43*'Profilo fotovoltaico'!B6793+'Approvvigionamento energia'!$Q$43*'Profilo eolico'!B6793</f>
        <v>158.99380087546319</v>
      </c>
      <c r="H6791">
        <f t="shared" si="212"/>
        <v>1138.4335154826958</v>
      </c>
      <c r="I6791">
        <f>IF(LCOH!$C$28=Menu!$A$1,'Approvvigionamento energia'!C6791,0)+IF(LCOH!$C$28=Menu!$A$2,'Approvvigionamento energia'!D6791,0)+IF(LCOH!$C$28=Menu!$A$3,'Approvvigionamento energia'!E6791,0)+IF(LCOH!$C$28=Menu!$A$4,'Approvvigionamento energia'!F6791,0)+IF(LCOH!$C$28=Menu!$A$5,'Approvvigionamento energia'!G6791,0)+IF(LCOH!$C$28=Menu!$A$6,'Approvvigionamento energia'!H6791,0)</f>
        <v>317.98760175092639</v>
      </c>
      <c r="J6791">
        <f>'Approvvigionamento energia'!A6791+'Approvvigionamento energia'!B6791+'Approvvigionamento energia'!I6791</f>
        <v>426.98760175092639</v>
      </c>
      <c r="K6791">
        <f>IF(MIN(LCOH!$C$18,J6791)&gt;=$P$48*LCOH!$C$18, MIN(LCOH!$C$18,J6791),0)</f>
        <v>426.98760175092639</v>
      </c>
      <c r="L6791">
        <f t="shared" si="213"/>
        <v>0</v>
      </c>
      <c r="M6791">
        <f>K6791/LCOH!$C$18</f>
        <v>0.28465840116728425</v>
      </c>
      <c r="N6791">
        <f>K6791/LCOH!$C$34</f>
        <v>8.2271214210197758</v>
      </c>
    </row>
    <row r="6792" spans="1:14" x14ac:dyDescent="0.35">
      <c r="A6792">
        <f>'Profilo fotovoltaico'!B6794*LCOH!$C$20</f>
        <v>0</v>
      </c>
      <c r="B6792">
        <f>'Profilo eolico'!B6794*LCOH!$C$21</f>
        <v>130.80000000000001</v>
      </c>
      <c r="C6792">
        <f>$P$35*'Profilo fotovoltaico'!B6794</f>
        <v>0</v>
      </c>
      <c r="D6792">
        <f>$Q$37*'Profilo eolico'!B6794</f>
        <v>763.17024420222333</v>
      </c>
      <c r="E6792">
        <f>$P$39*'Profilo fotovoltaico'!B6794+'Approvvigionamento energia'!$Q$39*'Profilo eolico'!B6794</f>
        <v>572.3776831516675</v>
      </c>
      <c r="F6792">
        <f>$P$41*'Profilo fotovoltaico'!B6794+'Approvvigionamento energia'!$Q$41*'Profilo eolico'!B6794</f>
        <v>381.58512210111166</v>
      </c>
      <c r="G6792">
        <f>$P$43*'Profilo fotovoltaico'!B6794+'Approvvigionamento energia'!$Q$43*'Profilo eolico'!B6794</f>
        <v>190.79256105055583</v>
      </c>
      <c r="H6792">
        <f t="shared" si="212"/>
        <v>1138.4335154826958</v>
      </c>
      <c r="I6792">
        <f>IF(LCOH!$C$28=Menu!$A$1,'Approvvigionamento energia'!C6792,0)+IF(LCOH!$C$28=Menu!$A$2,'Approvvigionamento energia'!D6792,0)+IF(LCOH!$C$28=Menu!$A$3,'Approvvigionamento energia'!E6792,0)+IF(LCOH!$C$28=Menu!$A$4,'Approvvigionamento energia'!F6792,0)+IF(LCOH!$C$28=Menu!$A$5,'Approvvigionamento energia'!G6792,0)+IF(LCOH!$C$28=Menu!$A$6,'Approvvigionamento energia'!H6792,0)</f>
        <v>381.58512210111166</v>
      </c>
      <c r="J6792">
        <f>'Approvvigionamento energia'!A6792+'Approvvigionamento energia'!B6792+'Approvvigionamento energia'!I6792</f>
        <v>512.38512210111162</v>
      </c>
      <c r="K6792">
        <f>IF(MIN(LCOH!$C$18,J6792)&gt;=$P$48*LCOH!$C$18, MIN(LCOH!$C$18,J6792),0)</f>
        <v>512.38512210111162</v>
      </c>
      <c r="L6792">
        <f t="shared" si="213"/>
        <v>0</v>
      </c>
      <c r="M6792">
        <f>K6792/LCOH!$C$18</f>
        <v>0.3415900814007411</v>
      </c>
      <c r="N6792">
        <f>K6792/LCOH!$C$34</f>
        <v>9.8725457052237306</v>
      </c>
    </row>
    <row r="6793" spans="1:14" x14ac:dyDescent="0.35">
      <c r="A6793">
        <f>'Profilo fotovoltaico'!B6795*LCOH!$C$20</f>
        <v>0</v>
      </c>
      <c r="B6793">
        <f>'Profilo eolico'!B6795*LCOH!$C$21</f>
        <v>137.6</v>
      </c>
      <c r="C6793">
        <f>$P$35*'Profilo fotovoltaico'!B6795</f>
        <v>0</v>
      </c>
      <c r="D6793">
        <f>$Q$37*'Profilo eolico'!B6795</f>
        <v>802.84576148490771</v>
      </c>
      <c r="E6793">
        <f>$P$39*'Profilo fotovoltaico'!B6795+'Approvvigionamento energia'!$Q$39*'Profilo eolico'!B6795</f>
        <v>602.13432111368081</v>
      </c>
      <c r="F6793">
        <f>$P$41*'Profilo fotovoltaico'!B6795+'Approvvigionamento energia'!$Q$41*'Profilo eolico'!B6795</f>
        <v>401.42288074245386</v>
      </c>
      <c r="G6793">
        <f>$P$43*'Profilo fotovoltaico'!B6795+'Approvvigionamento energia'!$Q$43*'Profilo eolico'!B6795</f>
        <v>200.71144037122693</v>
      </c>
      <c r="H6793">
        <f t="shared" si="212"/>
        <v>1138.4335154826958</v>
      </c>
      <c r="I6793">
        <f>IF(LCOH!$C$28=Menu!$A$1,'Approvvigionamento energia'!C6793,0)+IF(LCOH!$C$28=Menu!$A$2,'Approvvigionamento energia'!D6793,0)+IF(LCOH!$C$28=Menu!$A$3,'Approvvigionamento energia'!E6793,0)+IF(LCOH!$C$28=Menu!$A$4,'Approvvigionamento energia'!F6793,0)+IF(LCOH!$C$28=Menu!$A$5,'Approvvigionamento energia'!G6793,0)+IF(LCOH!$C$28=Menu!$A$6,'Approvvigionamento energia'!H6793,0)</f>
        <v>401.42288074245386</v>
      </c>
      <c r="J6793">
        <f>'Approvvigionamento energia'!A6793+'Approvvigionamento energia'!B6793+'Approvvigionamento energia'!I6793</f>
        <v>539.02288074245382</v>
      </c>
      <c r="K6793">
        <f>IF(MIN(LCOH!$C$18,J6793)&gt;=$P$48*LCOH!$C$18, MIN(LCOH!$C$18,J6793),0)</f>
        <v>539.02288074245382</v>
      </c>
      <c r="L6793">
        <f t="shared" si="213"/>
        <v>0</v>
      </c>
      <c r="M6793">
        <f>K6793/LCOH!$C$18</f>
        <v>0.35934858716163587</v>
      </c>
      <c r="N6793">
        <f>K6793/LCOH!$C$34</f>
        <v>10.385797316810287</v>
      </c>
    </row>
    <row r="6794" spans="1:14" x14ac:dyDescent="0.35">
      <c r="A6794">
        <f>'Profilo fotovoltaico'!B6796*LCOH!$C$20</f>
        <v>0</v>
      </c>
      <c r="B6794">
        <f>'Profilo eolico'!B6796*LCOH!$C$21</f>
        <v>132.80000000000001</v>
      </c>
      <c r="C6794">
        <f>$P$35*'Profilo fotovoltaico'!B6796</f>
        <v>0</v>
      </c>
      <c r="D6794">
        <f>$Q$37*'Profilo eolico'!B6796</f>
        <v>774.83951399124817</v>
      </c>
      <c r="E6794">
        <f>$P$39*'Profilo fotovoltaico'!B6796+'Approvvigionamento energia'!$Q$39*'Profilo eolico'!B6796</f>
        <v>581.12963549343613</v>
      </c>
      <c r="F6794">
        <f>$P$41*'Profilo fotovoltaico'!B6796+'Approvvigionamento energia'!$Q$41*'Profilo eolico'!B6796</f>
        <v>387.41975699562408</v>
      </c>
      <c r="G6794">
        <f>$P$43*'Profilo fotovoltaico'!B6796+'Approvvigionamento energia'!$Q$43*'Profilo eolico'!B6796</f>
        <v>193.70987849781204</v>
      </c>
      <c r="H6794">
        <f t="shared" si="212"/>
        <v>1138.4335154826958</v>
      </c>
      <c r="I6794">
        <f>IF(LCOH!$C$28=Menu!$A$1,'Approvvigionamento energia'!C6794,0)+IF(LCOH!$C$28=Menu!$A$2,'Approvvigionamento energia'!D6794,0)+IF(LCOH!$C$28=Menu!$A$3,'Approvvigionamento energia'!E6794,0)+IF(LCOH!$C$28=Menu!$A$4,'Approvvigionamento energia'!F6794,0)+IF(LCOH!$C$28=Menu!$A$5,'Approvvigionamento energia'!G6794,0)+IF(LCOH!$C$28=Menu!$A$6,'Approvvigionamento energia'!H6794,0)</f>
        <v>387.41975699562408</v>
      </c>
      <c r="J6794">
        <f>'Approvvigionamento energia'!A6794+'Approvvigionamento energia'!B6794+'Approvvigionamento energia'!I6794</f>
        <v>520.21975699562404</v>
      </c>
      <c r="K6794">
        <f>IF(MIN(LCOH!$C$18,J6794)&gt;=$P$48*LCOH!$C$18, MIN(LCOH!$C$18,J6794),0)</f>
        <v>520.21975699562404</v>
      </c>
      <c r="L6794">
        <f t="shared" si="213"/>
        <v>0</v>
      </c>
      <c r="M6794">
        <f>K6794/LCOH!$C$18</f>
        <v>0.346813171330416</v>
      </c>
      <c r="N6794">
        <f>K6794/LCOH!$C$34</f>
        <v>10.023502061572717</v>
      </c>
    </row>
    <row r="6795" spans="1:14" x14ac:dyDescent="0.35">
      <c r="A6795">
        <f>'Profilo fotovoltaico'!B6797*LCOH!$C$20</f>
        <v>0</v>
      </c>
      <c r="B6795">
        <f>'Profilo eolico'!B6797*LCOH!$C$21</f>
        <v>138.80000000000001</v>
      </c>
      <c r="C6795">
        <f>$P$35*'Profilo fotovoltaico'!B6797</f>
        <v>0</v>
      </c>
      <c r="D6795">
        <f>$Q$37*'Profilo eolico'!B6797</f>
        <v>809.84732335832268</v>
      </c>
      <c r="E6795">
        <f>$P$39*'Profilo fotovoltaico'!B6797+'Approvvigionamento energia'!$Q$39*'Profilo eolico'!B6797</f>
        <v>607.38549251874201</v>
      </c>
      <c r="F6795">
        <f>$P$41*'Profilo fotovoltaico'!B6797+'Approvvigionamento energia'!$Q$41*'Profilo eolico'!B6797</f>
        <v>404.92366167916134</v>
      </c>
      <c r="G6795">
        <f>$P$43*'Profilo fotovoltaico'!B6797+'Approvvigionamento energia'!$Q$43*'Profilo eolico'!B6797</f>
        <v>202.46183083958067</v>
      </c>
      <c r="H6795">
        <f t="shared" si="212"/>
        <v>1138.4335154826958</v>
      </c>
      <c r="I6795">
        <f>IF(LCOH!$C$28=Menu!$A$1,'Approvvigionamento energia'!C6795,0)+IF(LCOH!$C$28=Menu!$A$2,'Approvvigionamento energia'!D6795,0)+IF(LCOH!$C$28=Menu!$A$3,'Approvvigionamento energia'!E6795,0)+IF(LCOH!$C$28=Menu!$A$4,'Approvvigionamento energia'!F6795,0)+IF(LCOH!$C$28=Menu!$A$5,'Approvvigionamento energia'!G6795,0)+IF(LCOH!$C$28=Menu!$A$6,'Approvvigionamento energia'!H6795,0)</f>
        <v>404.92366167916134</v>
      </c>
      <c r="J6795">
        <f>'Approvvigionamento energia'!A6795+'Approvvigionamento energia'!B6795+'Approvvigionamento energia'!I6795</f>
        <v>543.7236616791613</v>
      </c>
      <c r="K6795">
        <f>IF(MIN(LCOH!$C$18,J6795)&gt;=$P$48*LCOH!$C$18, MIN(LCOH!$C$18,J6795),0)</f>
        <v>543.7236616791613</v>
      </c>
      <c r="L6795">
        <f t="shared" si="213"/>
        <v>0</v>
      </c>
      <c r="M6795">
        <f>K6795/LCOH!$C$18</f>
        <v>0.36248244111944089</v>
      </c>
      <c r="N6795">
        <f>K6795/LCOH!$C$34</f>
        <v>10.476371130619679</v>
      </c>
    </row>
    <row r="6796" spans="1:14" x14ac:dyDescent="0.35">
      <c r="A6796">
        <f>'Profilo fotovoltaico'!B6798*LCOH!$C$20</f>
        <v>0</v>
      </c>
      <c r="B6796">
        <f>'Profilo eolico'!B6798*LCOH!$C$21</f>
        <v>149.5</v>
      </c>
      <c r="C6796">
        <f>$P$35*'Profilo fotovoltaico'!B6798</f>
        <v>0</v>
      </c>
      <c r="D6796">
        <f>$Q$37*'Profilo eolico'!B6798</f>
        <v>872.27791672960541</v>
      </c>
      <c r="E6796">
        <f>$P$39*'Profilo fotovoltaico'!B6798+'Approvvigionamento energia'!$Q$39*'Profilo eolico'!B6798</f>
        <v>654.20843754720397</v>
      </c>
      <c r="F6796">
        <f>$P$41*'Profilo fotovoltaico'!B6798+'Approvvigionamento energia'!$Q$41*'Profilo eolico'!B6798</f>
        <v>436.1389583648027</v>
      </c>
      <c r="G6796">
        <f>$P$43*'Profilo fotovoltaico'!B6798+'Approvvigionamento energia'!$Q$43*'Profilo eolico'!B6798</f>
        <v>218.06947918240135</v>
      </c>
      <c r="H6796">
        <f t="shared" si="212"/>
        <v>1138.4335154826958</v>
      </c>
      <c r="I6796">
        <f>IF(LCOH!$C$28=Menu!$A$1,'Approvvigionamento energia'!C6796,0)+IF(LCOH!$C$28=Menu!$A$2,'Approvvigionamento energia'!D6796,0)+IF(LCOH!$C$28=Menu!$A$3,'Approvvigionamento energia'!E6796,0)+IF(LCOH!$C$28=Menu!$A$4,'Approvvigionamento energia'!F6796,0)+IF(LCOH!$C$28=Menu!$A$5,'Approvvigionamento energia'!G6796,0)+IF(LCOH!$C$28=Menu!$A$6,'Approvvigionamento energia'!H6796,0)</f>
        <v>436.1389583648027</v>
      </c>
      <c r="J6796">
        <f>'Approvvigionamento energia'!A6796+'Approvvigionamento energia'!B6796+'Approvvigionamento energia'!I6796</f>
        <v>585.63895836480265</v>
      </c>
      <c r="K6796">
        <f>IF(MIN(LCOH!$C$18,J6796)&gt;=$P$48*LCOH!$C$18, MIN(LCOH!$C$18,J6796),0)</f>
        <v>585.63895836480265</v>
      </c>
      <c r="L6796">
        <f t="shared" si="213"/>
        <v>0</v>
      </c>
      <c r="M6796">
        <f>K6796/LCOH!$C$18</f>
        <v>0.39042597224320175</v>
      </c>
      <c r="N6796">
        <f>K6796/LCOH!$C$34</f>
        <v>11.283987637086756</v>
      </c>
    </row>
    <row r="6797" spans="1:14" x14ac:dyDescent="0.35">
      <c r="A6797">
        <f>'Profilo fotovoltaico'!B6799*LCOH!$C$20</f>
        <v>0</v>
      </c>
      <c r="B6797">
        <f>'Profilo eolico'!B6799*LCOH!$C$21</f>
        <v>149.79999999999998</v>
      </c>
      <c r="C6797">
        <f>$P$35*'Profilo fotovoltaico'!B6799</f>
        <v>0</v>
      </c>
      <c r="D6797">
        <f>$Q$37*'Profilo eolico'!B6799</f>
        <v>874.02830719795907</v>
      </c>
      <c r="E6797">
        <f>$P$39*'Profilo fotovoltaico'!B6799+'Approvvigionamento energia'!$Q$39*'Profilo eolico'!B6799</f>
        <v>655.52123039846924</v>
      </c>
      <c r="F6797">
        <f>$P$41*'Profilo fotovoltaico'!B6799+'Approvvigionamento energia'!$Q$41*'Profilo eolico'!B6799</f>
        <v>437.01415359897953</v>
      </c>
      <c r="G6797">
        <f>$P$43*'Profilo fotovoltaico'!B6799+'Approvvigionamento energia'!$Q$43*'Profilo eolico'!B6799</f>
        <v>218.50707679948977</v>
      </c>
      <c r="H6797">
        <f t="shared" si="212"/>
        <v>1138.4335154826958</v>
      </c>
      <c r="I6797">
        <f>IF(LCOH!$C$28=Menu!$A$1,'Approvvigionamento energia'!C6797,0)+IF(LCOH!$C$28=Menu!$A$2,'Approvvigionamento energia'!D6797,0)+IF(LCOH!$C$28=Menu!$A$3,'Approvvigionamento energia'!E6797,0)+IF(LCOH!$C$28=Menu!$A$4,'Approvvigionamento energia'!F6797,0)+IF(LCOH!$C$28=Menu!$A$5,'Approvvigionamento energia'!G6797,0)+IF(LCOH!$C$28=Menu!$A$6,'Approvvigionamento energia'!H6797,0)</f>
        <v>437.01415359897953</v>
      </c>
      <c r="J6797">
        <f>'Approvvigionamento energia'!A6797+'Approvvigionamento energia'!B6797+'Approvvigionamento energia'!I6797</f>
        <v>586.81415359897949</v>
      </c>
      <c r="K6797">
        <f>IF(MIN(LCOH!$C$18,J6797)&gt;=$P$48*LCOH!$C$18, MIN(LCOH!$C$18,J6797),0)</f>
        <v>586.81415359897949</v>
      </c>
      <c r="L6797">
        <f t="shared" si="213"/>
        <v>0</v>
      </c>
      <c r="M6797">
        <f>K6797/LCOH!$C$18</f>
        <v>0.39120943573265299</v>
      </c>
      <c r="N6797">
        <f>K6797/LCOH!$C$34</f>
        <v>11.306631090539105</v>
      </c>
    </row>
    <row r="6798" spans="1:14" x14ac:dyDescent="0.35">
      <c r="A6798">
        <f>'Profilo fotovoltaico'!B6800*LCOH!$C$20</f>
        <v>0</v>
      </c>
      <c r="B6798">
        <f>'Profilo eolico'!B6800*LCOH!$C$21</f>
        <v>142</v>
      </c>
      <c r="C6798">
        <f>$P$35*'Profilo fotovoltaico'!B6800</f>
        <v>0</v>
      </c>
      <c r="D6798">
        <f>$Q$37*'Profilo eolico'!B6800</f>
        <v>828.51815502076226</v>
      </c>
      <c r="E6798">
        <f>$P$39*'Profilo fotovoltaico'!B6800+'Approvvigionamento energia'!$Q$39*'Profilo eolico'!B6800</f>
        <v>621.38861626557173</v>
      </c>
      <c r="F6798">
        <f>$P$41*'Profilo fotovoltaico'!B6800+'Approvvigionamento energia'!$Q$41*'Profilo eolico'!B6800</f>
        <v>414.25907751038113</v>
      </c>
      <c r="G6798">
        <f>$P$43*'Profilo fotovoltaico'!B6800+'Approvvigionamento energia'!$Q$43*'Profilo eolico'!B6800</f>
        <v>207.12953875519057</v>
      </c>
      <c r="H6798">
        <f t="shared" si="212"/>
        <v>1138.4335154826958</v>
      </c>
      <c r="I6798">
        <f>IF(LCOH!$C$28=Menu!$A$1,'Approvvigionamento energia'!C6798,0)+IF(LCOH!$C$28=Menu!$A$2,'Approvvigionamento energia'!D6798,0)+IF(LCOH!$C$28=Menu!$A$3,'Approvvigionamento energia'!E6798,0)+IF(LCOH!$C$28=Menu!$A$4,'Approvvigionamento energia'!F6798,0)+IF(LCOH!$C$28=Menu!$A$5,'Approvvigionamento energia'!G6798,0)+IF(LCOH!$C$28=Menu!$A$6,'Approvvigionamento energia'!H6798,0)</f>
        <v>414.25907751038113</v>
      </c>
      <c r="J6798">
        <f>'Approvvigionamento energia'!A6798+'Approvvigionamento energia'!B6798+'Approvvigionamento energia'!I6798</f>
        <v>556.25907751038108</v>
      </c>
      <c r="K6798">
        <f>IF(MIN(LCOH!$C$18,J6798)&gt;=$P$48*LCOH!$C$18, MIN(LCOH!$C$18,J6798),0)</f>
        <v>556.25907751038108</v>
      </c>
      <c r="L6798">
        <f t="shared" si="213"/>
        <v>0</v>
      </c>
      <c r="M6798">
        <f>K6798/LCOH!$C$18</f>
        <v>0.37083938500692071</v>
      </c>
      <c r="N6798">
        <f>K6798/LCOH!$C$34</f>
        <v>10.717901300778056</v>
      </c>
    </row>
    <row r="6799" spans="1:14" x14ac:dyDescent="0.35">
      <c r="A6799">
        <f>'Profilo fotovoltaico'!B6801*LCOH!$C$20</f>
        <v>2</v>
      </c>
      <c r="B6799">
        <f>'Profilo eolico'!B6801*LCOH!$C$21</f>
        <v>137.30000000000001</v>
      </c>
      <c r="C6799">
        <f>$P$35*'Profilo fotovoltaico'!B6801</f>
        <v>14.70922437524413</v>
      </c>
      <c r="D6799">
        <f>$Q$37*'Profilo eolico'!B6801</f>
        <v>801.09537101655405</v>
      </c>
      <c r="E6799">
        <f>$P$39*'Profilo fotovoltaico'!B6801+'Approvvigionamento energia'!$Q$39*'Profilo eolico'!B6801</f>
        <v>604.49883435622655</v>
      </c>
      <c r="F6799">
        <f>$P$41*'Profilo fotovoltaico'!B6801+'Approvvigionamento energia'!$Q$41*'Profilo eolico'!B6801</f>
        <v>407.90229769589911</v>
      </c>
      <c r="G6799">
        <f>$P$43*'Profilo fotovoltaico'!B6801+'Approvvigionamento energia'!$Q$43*'Profilo eolico'!B6801</f>
        <v>211.30576103557161</v>
      </c>
      <c r="H6799">
        <f t="shared" si="212"/>
        <v>1138.4335154826958</v>
      </c>
      <c r="I6799">
        <f>IF(LCOH!$C$28=Menu!$A$1,'Approvvigionamento energia'!C6799,0)+IF(LCOH!$C$28=Menu!$A$2,'Approvvigionamento energia'!D6799,0)+IF(LCOH!$C$28=Menu!$A$3,'Approvvigionamento energia'!E6799,0)+IF(LCOH!$C$28=Menu!$A$4,'Approvvigionamento energia'!F6799,0)+IF(LCOH!$C$28=Menu!$A$5,'Approvvigionamento energia'!G6799,0)+IF(LCOH!$C$28=Menu!$A$6,'Approvvigionamento energia'!H6799,0)</f>
        <v>407.90229769589911</v>
      </c>
      <c r="J6799">
        <f>'Approvvigionamento energia'!A6799+'Approvvigionamento energia'!B6799+'Approvvigionamento energia'!I6799</f>
        <v>547.20229769589912</v>
      </c>
      <c r="K6799">
        <f>IF(MIN(LCOH!$C$18,J6799)&gt;=$P$48*LCOH!$C$18, MIN(LCOH!$C$18,J6799),0)</f>
        <v>547.20229769589912</v>
      </c>
      <c r="L6799">
        <f t="shared" si="213"/>
        <v>0</v>
      </c>
      <c r="M6799">
        <f>K6799/LCOH!$C$18</f>
        <v>0.3648015317972661</v>
      </c>
      <c r="N6799">
        <f>K6799/LCOH!$C$34</f>
        <v>10.543396872753355</v>
      </c>
    </row>
    <row r="6800" spans="1:14" x14ac:dyDescent="0.35">
      <c r="A6800">
        <f>'Profilo fotovoltaico'!B6802*LCOH!$C$20</f>
        <v>60</v>
      </c>
      <c r="B6800">
        <f>'Profilo eolico'!B6802*LCOH!$C$21</f>
        <v>116.5</v>
      </c>
      <c r="C6800">
        <f>$P$35*'Profilo fotovoltaico'!B6802</f>
        <v>441.27673125732389</v>
      </c>
      <c r="D6800">
        <f>$Q$37*'Profilo eolico'!B6802</f>
        <v>679.73496521069592</v>
      </c>
      <c r="E6800">
        <f>$P$39*'Profilo fotovoltaico'!B6802+'Approvvigionamento energia'!$Q$39*'Profilo eolico'!B6802</f>
        <v>620.12040672235287</v>
      </c>
      <c r="F6800">
        <f>$P$41*'Profilo fotovoltaico'!B6802+'Approvvigionamento energia'!$Q$41*'Profilo eolico'!B6802</f>
        <v>560.50584823400993</v>
      </c>
      <c r="G6800">
        <f>$P$43*'Profilo fotovoltaico'!B6802+'Approvvigionamento energia'!$Q$43*'Profilo eolico'!B6802</f>
        <v>500.89128974566688</v>
      </c>
      <c r="H6800">
        <f t="shared" si="212"/>
        <v>1138.4335154826958</v>
      </c>
      <c r="I6800">
        <f>IF(LCOH!$C$28=Menu!$A$1,'Approvvigionamento energia'!C6800,0)+IF(LCOH!$C$28=Menu!$A$2,'Approvvigionamento energia'!D6800,0)+IF(LCOH!$C$28=Menu!$A$3,'Approvvigionamento energia'!E6800,0)+IF(LCOH!$C$28=Menu!$A$4,'Approvvigionamento energia'!F6800,0)+IF(LCOH!$C$28=Menu!$A$5,'Approvvigionamento energia'!G6800,0)+IF(LCOH!$C$28=Menu!$A$6,'Approvvigionamento energia'!H6800,0)</f>
        <v>560.50584823400993</v>
      </c>
      <c r="J6800">
        <f>'Approvvigionamento energia'!A6800+'Approvvigionamento energia'!B6800+'Approvvigionamento energia'!I6800</f>
        <v>737.00584823400993</v>
      </c>
      <c r="K6800">
        <f>IF(MIN(LCOH!$C$18,J6800)&gt;=$P$48*LCOH!$C$18, MIN(LCOH!$C$18,J6800),0)</f>
        <v>737.00584823400993</v>
      </c>
      <c r="L6800">
        <f t="shared" si="213"/>
        <v>0</v>
      </c>
      <c r="M6800">
        <f>K6800/LCOH!$C$18</f>
        <v>0.49133723215600661</v>
      </c>
      <c r="N6800">
        <f>K6800/LCOH!$C$34</f>
        <v>14.200498039190943</v>
      </c>
    </row>
    <row r="6801" spans="1:14" x14ac:dyDescent="0.35">
      <c r="A6801">
        <f>'Profilo fotovoltaico'!B6803*LCOH!$C$20</f>
        <v>170</v>
      </c>
      <c r="B6801">
        <f>'Profilo eolico'!B6803*LCOH!$C$21</f>
        <v>106.5</v>
      </c>
      <c r="C6801">
        <f>$P$35*'Profilo fotovoltaico'!B6803</f>
        <v>1250.2840718957511</v>
      </c>
      <c r="D6801">
        <f>$Q$37*'Profilo eolico'!B6803</f>
        <v>621.38861626557173</v>
      </c>
      <c r="E6801">
        <f>$P$39*'Profilo fotovoltaico'!B6803+'Approvvigionamento energia'!$Q$39*'Profilo eolico'!B6803</f>
        <v>778.61248017311664</v>
      </c>
      <c r="F6801">
        <f>$P$41*'Profilo fotovoltaico'!B6803+'Approvvigionamento energia'!$Q$41*'Profilo eolico'!B6803</f>
        <v>935.83634408066143</v>
      </c>
      <c r="G6801">
        <f>$P$43*'Profilo fotovoltaico'!B6803+'Approvvigionamento energia'!$Q$43*'Profilo eolico'!B6803</f>
        <v>1093.0602079882065</v>
      </c>
      <c r="H6801">
        <f t="shared" si="212"/>
        <v>1138.4335154826958</v>
      </c>
      <c r="I6801">
        <f>IF(LCOH!$C$28=Menu!$A$1,'Approvvigionamento energia'!C6801,0)+IF(LCOH!$C$28=Menu!$A$2,'Approvvigionamento energia'!D6801,0)+IF(LCOH!$C$28=Menu!$A$3,'Approvvigionamento energia'!E6801,0)+IF(LCOH!$C$28=Menu!$A$4,'Approvvigionamento energia'!F6801,0)+IF(LCOH!$C$28=Menu!$A$5,'Approvvigionamento energia'!G6801,0)+IF(LCOH!$C$28=Menu!$A$6,'Approvvigionamento energia'!H6801,0)</f>
        <v>935.83634408066143</v>
      </c>
      <c r="J6801">
        <f>'Approvvigionamento energia'!A6801+'Approvvigionamento energia'!B6801+'Approvvigionamento energia'!I6801</f>
        <v>1212.3363440806615</v>
      </c>
      <c r="K6801">
        <f>IF(MIN(LCOH!$C$18,J6801)&gt;=$P$48*LCOH!$C$18, MIN(LCOH!$C$18,J6801),0)</f>
        <v>1212.3363440806615</v>
      </c>
      <c r="L6801">
        <f t="shared" si="213"/>
        <v>0</v>
      </c>
      <c r="M6801">
        <f>K6801/LCOH!$C$18</f>
        <v>0.8082242293871077</v>
      </c>
      <c r="N6801">
        <f>K6801/LCOH!$C$34</f>
        <v>23.359081774193864</v>
      </c>
    </row>
    <row r="6802" spans="1:14" x14ac:dyDescent="0.35">
      <c r="A6802">
        <f>'Profilo fotovoltaico'!B6804*LCOH!$C$20</f>
        <v>286</v>
      </c>
      <c r="B6802">
        <f>'Profilo eolico'!B6804*LCOH!$C$21</f>
        <v>116.2</v>
      </c>
      <c r="C6802">
        <f>$P$35*'Profilo fotovoltaico'!B6804</f>
        <v>2103.4190856599103</v>
      </c>
      <c r="D6802">
        <f>$Q$37*'Profilo eolico'!B6804</f>
        <v>677.98457474234215</v>
      </c>
      <c r="E6802">
        <f>$P$39*'Profilo fotovoltaico'!B6804+'Approvvigionamento energia'!$Q$39*'Profilo eolico'!B6804</f>
        <v>1034.343202471734</v>
      </c>
      <c r="F6802">
        <f>$P$41*'Profilo fotovoltaico'!B6804+'Approvvigionamento energia'!$Q$41*'Profilo eolico'!B6804</f>
        <v>1390.7018302011261</v>
      </c>
      <c r="G6802">
        <f>$P$43*'Profilo fotovoltaico'!B6804+'Approvvigionamento energia'!$Q$43*'Profilo eolico'!B6804</f>
        <v>1747.0604579305184</v>
      </c>
      <c r="H6802">
        <f t="shared" si="212"/>
        <v>1138.4335154826958</v>
      </c>
      <c r="I6802">
        <f>IF(LCOH!$C$28=Menu!$A$1,'Approvvigionamento energia'!C6802,0)+IF(LCOH!$C$28=Menu!$A$2,'Approvvigionamento energia'!D6802,0)+IF(LCOH!$C$28=Menu!$A$3,'Approvvigionamento energia'!E6802,0)+IF(LCOH!$C$28=Menu!$A$4,'Approvvigionamento energia'!F6802,0)+IF(LCOH!$C$28=Menu!$A$5,'Approvvigionamento energia'!G6802,0)+IF(LCOH!$C$28=Menu!$A$6,'Approvvigionamento energia'!H6802,0)</f>
        <v>1390.7018302011261</v>
      </c>
      <c r="J6802">
        <f>'Approvvigionamento energia'!A6802+'Approvvigionamento energia'!B6802+'Approvvigionamento energia'!I6802</f>
        <v>1792.9018302011261</v>
      </c>
      <c r="K6802">
        <f>IF(MIN(LCOH!$C$18,J6802)&gt;=$P$48*LCOH!$C$18, MIN(LCOH!$C$18,J6802),0)</f>
        <v>1500</v>
      </c>
      <c r="L6802">
        <f t="shared" si="213"/>
        <v>292.90183020112613</v>
      </c>
      <c r="M6802">
        <f>K6802/LCOH!$C$18</f>
        <v>1</v>
      </c>
      <c r="N6802">
        <f>K6802/LCOH!$C$34</f>
        <v>28.901734104046245</v>
      </c>
    </row>
    <row r="6803" spans="1:14" x14ac:dyDescent="0.35">
      <c r="A6803">
        <f>'Profilo fotovoltaico'!B6805*LCOH!$C$20</f>
        <v>373</v>
      </c>
      <c r="B6803">
        <f>'Profilo eolico'!B6805*LCOH!$C$21</f>
        <v>138</v>
      </c>
      <c r="C6803">
        <f>$P$35*'Profilo fotovoltaico'!B6805</f>
        <v>2743.2703459830304</v>
      </c>
      <c r="D6803">
        <f>$Q$37*'Profilo eolico'!B6805</f>
        <v>805.17961544271282</v>
      </c>
      <c r="E6803">
        <f>$P$39*'Profilo fotovoltaico'!B6805+'Approvvigionamento energia'!$Q$39*'Profilo eolico'!B6805</f>
        <v>1289.7022980777922</v>
      </c>
      <c r="F6803">
        <f>$P$41*'Profilo fotovoltaico'!B6805+'Approvvigionamento energia'!$Q$41*'Profilo eolico'!B6805</f>
        <v>1774.2249807128717</v>
      </c>
      <c r="G6803">
        <f>$P$43*'Profilo fotovoltaico'!B6805+'Approvvigionamento energia'!$Q$43*'Profilo eolico'!B6805</f>
        <v>2258.7476633479509</v>
      </c>
      <c r="H6803">
        <f t="shared" si="212"/>
        <v>1138.4335154826958</v>
      </c>
      <c r="I6803">
        <f>IF(LCOH!$C$28=Menu!$A$1,'Approvvigionamento energia'!C6803,0)+IF(LCOH!$C$28=Menu!$A$2,'Approvvigionamento energia'!D6803,0)+IF(LCOH!$C$28=Menu!$A$3,'Approvvigionamento energia'!E6803,0)+IF(LCOH!$C$28=Menu!$A$4,'Approvvigionamento energia'!F6803,0)+IF(LCOH!$C$28=Menu!$A$5,'Approvvigionamento energia'!G6803,0)+IF(LCOH!$C$28=Menu!$A$6,'Approvvigionamento energia'!H6803,0)</f>
        <v>1774.2249807128717</v>
      </c>
      <c r="J6803">
        <f>'Approvvigionamento energia'!A6803+'Approvvigionamento energia'!B6803+'Approvvigionamento energia'!I6803</f>
        <v>2285.2249807128719</v>
      </c>
      <c r="K6803">
        <f>IF(MIN(LCOH!$C$18,J6803)&gt;=$P$48*LCOH!$C$18, MIN(LCOH!$C$18,J6803),0)</f>
        <v>1500</v>
      </c>
      <c r="L6803">
        <f t="shared" si="213"/>
        <v>785.22498071287191</v>
      </c>
      <c r="M6803">
        <f>K6803/LCOH!$C$18</f>
        <v>1</v>
      </c>
      <c r="N6803">
        <f>K6803/LCOH!$C$34</f>
        <v>28.901734104046245</v>
      </c>
    </row>
    <row r="6804" spans="1:14" x14ac:dyDescent="0.35">
      <c r="A6804">
        <f>'Profilo fotovoltaico'!B6806*LCOH!$C$20</f>
        <v>426</v>
      </c>
      <c r="B6804">
        <f>'Profilo eolico'!B6806*LCOH!$C$21</f>
        <v>165.6</v>
      </c>
      <c r="C6804">
        <f>$P$35*'Profilo fotovoltaico'!B6806</f>
        <v>3133.0647919269995</v>
      </c>
      <c r="D6804">
        <f>$Q$37*'Profilo eolico'!B6806</f>
        <v>966.21553853125522</v>
      </c>
      <c r="E6804">
        <f>$P$39*'Profilo fotovoltaico'!B6806+'Approvvigionamento energia'!$Q$39*'Profilo eolico'!B6806</f>
        <v>1507.9278518801912</v>
      </c>
      <c r="F6804">
        <f>$P$41*'Profilo fotovoltaico'!B6806+'Approvvigionamento energia'!$Q$41*'Profilo eolico'!B6806</f>
        <v>2049.6401652291274</v>
      </c>
      <c r="G6804">
        <f>$P$43*'Profilo fotovoltaico'!B6806+'Approvvigionamento energia'!$Q$43*'Profilo eolico'!B6806</f>
        <v>2591.3524785780633</v>
      </c>
      <c r="H6804">
        <f t="shared" si="212"/>
        <v>1138.4335154826958</v>
      </c>
      <c r="I6804">
        <f>IF(LCOH!$C$28=Menu!$A$1,'Approvvigionamento energia'!C6804,0)+IF(LCOH!$C$28=Menu!$A$2,'Approvvigionamento energia'!D6804,0)+IF(LCOH!$C$28=Menu!$A$3,'Approvvigionamento energia'!E6804,0)+IF(LCOH!$C$28=Menu!$A$4,'Approvvigionamento energia'!F6804,0)+IF(LCOH!$C$28=Menu!$A$5,'Approvvigionamento energia'!G6804,0)+IF(LCOH!$C$28=Menu!$A$6,'Approvvigionamento energia'!H6804,0)</f>
        <v>2049.6401652291274</v>
      </c>
      <c r="J6804">
        <f>'Approvvigionamento energia'!A6804+'Approvvigionamento energia'!B6804+'Approvvigionamento energia'!I6804</f>
        <v>2641.2401652291273</v>
      </c>
      <c r="K6804">
        <f>IF(MIN(LCOH!$C$18,J6804)&gt;=$P$48*LCOH!$C$18, MIN(LCOH!$C$18,J6804),0)</f>
        <v>1500</v>
      </c>
      <c r="L6804">
        <f t="shared" si="213"/>
        <v>1141.2401652291273</v>
      </c>
      <c r="M6804">
        <f>K6804/LCOH!$C$18</f>
        <v>1</v>
      </c>
      <c r="N6804">
        <f>K6804/LCOH!$C$34</f>
        <v>28.901734104046245</v>
      </c>
    </row>
    <row r="6805" spans="1:14" x14ac:dyDescent="0.35">
      <c r="A6805">
        <f>'Profilo fotovoltaico'!B6807*LCOH!$C$20</f>
        <v>448</v>
      </c>
      <c r="B6805">
        <f>'Profilo eolico'!B6807*LCOH!$C$21</f>
        <v>187.70000000000002</v>
      </c>
      <c r="C6805">
        <f>$P$35*'Profilo fotovoltaico'!B6807</f>
        <v>3294.866260054685</v>
      </c>
      <c r="D6805">
        <f>$Q$37*'Profilo eolico'!B6807</f>
        <v>1095.1609696999797</v>
      </c>
      <c r="E6805">
        <f>$P$39*'Profilo fotovoltaico'!B6807+'Approvvigionamento energia'!$Q$39*'Profilo eolico'!B6807</f>
        <v>1645.087292288656</v>
      </c>
      <c r="F6805">
        <f>$P$41*'Profilo fotovoltaico'!B6807+'Approvvigionamento energia'!$Q$41*'Profilo eolico'!B6807</f>
        <v>2195.0136148773322</v>
      </c>
      <c r="G6805">
        <f>$P$43*'Profilo fotovoltaico'!B6807+'Approvvigionamento energia'!$Q$43*'Profilo eolico'!B6807</f>
        <v>2744.9399374660093</v>
      </c>
      <c r="H6805">
        <f t="shared" si="212"/>
        <v>1138.4335154826958</v>
      </c>
      <c r="I6805">
        <f>IF(LCOH!$C$28=Menu!$A$1,'Approvvigionamento energia'!C6805,0)+IF(LCOH!$C$28=Menu!$A$2,'Approvvigionamento energia'!D6805,0)+IF(LCOH!$C$28=Menu!$A$3,'Approvvigionamento energia'!E6805,0)+IF(LCOH!$C$28=Menu!$A$4,'Approvvigionamento energia'!F6805,0)+IF(LCOH!$C$28=Menu!$A$5,'Approvvigionamento energia'!G6805,0)+IF(LCOH!$C$28=Menu!$A$6,'Approvvigionamento energia'!H6805,0)</f>
        <v>2195.0136148773322</v>
      </c>
      <c r="J6805">
        <f>'Approvvigionamento energia'!A6805+'Approvvigionamento energia'!B6805+'Approvvigionamento energia'!I6805</f>
        <v>2830.7136148773325</v>
      </c>
      <c r="K6805">
        <f>IF(MIN(LCOH!$C$18,J6805)&gt;=$P$48*LCOH!$C$18, MIN(LCOH!$C$18,J6805),0)</f>
        <v>1500</v>
      </c>
      <c r="L6805">
        <f t="shared" si="213"/>
        <v>1330.7136148773325</v>
      </c>
      <c r="M6805">
        <f>K6805/LCOH!$C$18</f>
        <v>1</v>
      </c>
      <c r="N6805">
        <f>K6805/LCOH!$C$34</f>
        <v>28.901734104046245</v>
      </c>
    </row>
    <row r="6806" spans="1:14" x14ac:dyDescent="0.35">
      <c r="A6806">
        <f>'Profilo fotovoltaico'!B6808*LCOH!$C$20</f>
        <v>437</v>
      </c>
      <c r="B6806">
        <f>'Profilo eolico'!B6808*LCOH!$C$21</f>
        <v>199.9</v>
      </c>
      <c r="C6806">
        <f>$P$35*'Profilo fotovoltaico'!B6808</f>
        <v>3213.9655259908423</v>
      </c>
      <c r="D6806">
        <f>$Q$37*'Profilo eolico'!B6808</f>
        <v>1166.3435154130309</v>
      </c>
      <c r="E6806">
        <f>$P$39*'Profilo fotovoltaico'!B6808+'Approvvigionamento energia'!$Q$39*'Profilo eolico'!B6808</f>
        <v>1678.2490180574837</v>
      </c>
      <c r="F6806">
        <f>$P$41*'Profilo fotovoltaico'!B6808+'Approvvigionamento energia'!$Q$41*'Profilo eolico'!B6808</f>
        <v>2190.1545207019367</v>
      </c>
      <c r="G6806">
        <f>$P$43*'Profilo fotovoltaico'!B6808+'Approvvigionamento energia'!$Q$43*'Profilo eolico'!B6808</f>
        <v>2702.0600233463897</v>
      </c>
      <c r="H6806">
        <f t="shared" si="212"/>
        <v>1138.4335154826958</v>
      </c>
      <c r="I6806">
        <f>IF(LCOH!$C$28=Menu!$A$1,'Approvvigionamento energia'!C6806,0)+IF(LCOH!$C$28=Menu!$A$2,'Approvvigionamento energia'!D6806,0)+IF(LCOH!$C$28=Menu!$A$3,'Approvvigionamento energia'!E6806,0)+IF(LCOH!$C$28=Menu!$A$4,'Approvvigionamento energia'!F6806,0)+IF(LCOH!$C$28=Menu!$A$5,'Approvvigionamento energia'!G6806,0)+IF(LCOH!$C$28=Menu!$A$6,'Approvvigionamento energia'!H6806,0)</f>
        <v>2190.1545207019367</v>
      </c>
      <c r="J6806">
        <f>'Approvvigionamento energia'!A6806+'Approvvigionamento energia'!B6806+'Approvvigionamento energia'!I6806</f>
        <v>2827.0545207019368</v>
      </c>
      <c r="K6806">
        <f>IF(MIN(LCOH!$C$18,J6806)&gt;=$P$48*LCOH!$C$18, MIN(LCOH!$C$18,J6806),0)</f>
        <v>1500</v>
      </c>
      <c r="L6806">
        <f t="shared" si="213"/>
        <v>1327.0545207019368</v>
      </c>
      <c r="M6806">
        <f>K6806/LCOH!$C$18</f>
        <v>1</v>
      </c>
      <c r="N6806">
        <f>K6806/LCOH!$C$34</f>
        <v>28.901734104046245</v>
      </c>
    </row>
    <row r="6807" spans="1:14" x14ac:dyDescent="0.35">
      <c r="A6807">
        <f>'Profilo fotovoltaico'!B6809*LCOH!$C$20</f>
        <v>381</v>
      </c>
      <c r="B6807">
        <f>'Profilo eolico'!B6809*LCOH!$C$21</f>
        <v>200.3</v>
      </c>
      <c r="C6807">
        <f>$P$35*'Profilo fotovoltaico'!B6809</f>
        <v>2802.1072434840066</v>
      </c>
      <c r="D6807">
        <f>$Q$37*'Profilo eolico'!B6809</f>
        <v>1168.677369370836</v>
      </c>
      <c r="E6807">
        <f>$P$39*'Profilo fotovoltaico'!B6809+'Approvvigionamento energia'!$Q$39*'Profilo eolico'!B6809</f>
        <v>1577.0348378991284</v>
      </c>
      <c r="F6807">
        <f>$P$41*'Profilo fotovoltaico'!B6809+'Approvvigionamento energia'!$Q$41*'Profilo eolico'!B6809</f>
        <v>1985.3923064274213</v>
      </c>
      <c r="G6807">
        <f>$P$43*'Profilo fotovoltaico'!B6809+'Approvvigionamento energia'!$Q$43*'Profilo eolico'!B6809</f>
        <v>2393.7497749557142</v>
      </c>
      <c r="H6807">
        <f t="shared" si="212"/>
        <v>1138.4335154826958</v>
      </c>
      <c r="I6807">
        <f>IF(LCOH!$C$28=Menu!$A$1,'Approvvigionamento energia'!C6807,0)+IF(LCOH!$C$28=Menu!$A$2,'Approvvigionamento energia'!D6807,0)+IF(LCOH!$C$28=Menu!$A$3,'Approvvigionamento energia'!E6807,0)+IF(LCOH!$C$28=Menu!$A$4,'Approvvigionamento energia'!F6807,0)+IF(LCOH!$C$28=Menu!$A$5,'Approvvigionamento energia'!G6807,0)+IF(LCOH!$C$28=Menu!$A$6,'Approvvigionamento energia'!H6807,0)</f>
        <v>1985.3923064274213</v>
      </c>
      <c r="J6807">
        <f>'Approvvigionamento energia'!A6807+'Approvvigionamento energia'!B6807+'Approvvigionamento energia'!I6807</f>
        <v>2566.6923064274215</v>
      </c>
      <c r="K6807">
        <f>IF(MIN(LCOH!$C$18,J6807)&gt;=$P$48*LCOH!$C$18, MIN(LCOH!$C$18,J6807),0)</f>
        <v>1500</v>
      </c>
      <c r="L6807">
        <f t="shared" si="213"/>
        <v>1066.6923064274215</v>
      </c>
      <c r="M6807">
        <f>K6807/LCOH!$C$18</f>
        <v>1</v>
      </c>
      <c r="N6807">
        <f>K6807/LCOH!$C$34</f>
        <v>28.901734104046245</v>
      </c>
    </row>
    <row r="6808" spans="1:14" x14ac:dyDescent="0.35">
      <c r="A6808">
        <f>'Profilo fotovoltaico'!B6810*LCOH!$C$20</f>
        <v>287</v>
      </c>
      <c r="B6808">
        <f>'Profilo eolico'!B6810*LCOH!$C$21</f>
        <v>188.5</v>
      </c>
      <c r="C6808">
        <f>$P$35*'Profilo fotovoltaico'!B6810</f>
        <v>2110.7736978475323</v>
      </c>
      <c r="D6808">
        <f>$Q$37*'Profilo eolico'!B6810</f>
        <v>1099.8286776155894</v>
      </c>
      <c r="E6808">
        <f>$P$39*'Profilo fotovoltaico'!B6810+'Approvvigionamento energia'!$Q$39*'Profilo eolico'!B6810</f>
        <v>1352.5649326735752</v>
      </c>
      <c r="F6808">
        <f>$P$41*'Profilo fotovoltaico'!B6810+'Approvvigionamento energia'!$Q$41*'Profilo eolico'!B6810</f>
        <v>1605.3011877315607</v>
      </c>
      <c r="G6808">
        <f>$P$43*'Profilo fotovoltaico'!B6810+'Approvvigionamento energia'!$Q$43*'Profilo eolico'!B6810</f>
        <v>1858.0374427895467</v>
      </c>
      <c r="H6808">
        <f t="shared" si="212"/>
        <v>1138.4335154826958</v>
      </c>
      <c r="I6808">
        <f>IF(LCOH!$C$28=Menu!$A$1,'Approvvigionamento energia'!C6808,0)+IF(LCOH!$C$28=Menu!$A$2,'Approvvigionamento energia'!D6808,0)+IF(LCOH!$C$28=Menu!$A$3,'Approvvigionamento energia'!E6808,0)+IF(LCOH!$C$28=Menu!$A$4,'Approvvigionamento energia'!F6808,0)+IF(LCOH!$C$28=Menu!$A$5,'Approvvigionamento energia'!G6808,0)+IF(LCOH!$C$28=Menu!$A$6,'Approvvigionamento energia'!H6808,0)</f>
        <v>1605.3011877315607</v>
      </c>
      <c r="J6808">
        <f>'Approvvigionamento energia'!A6808+'Approvvigionamento energia'!B6808+'Approvvigionamento energia'!I6808</f>
        <v>2080.8011877315607</v>
      </c>
      <c r="K6808">
        <f>IF(MIN(LCOH!$C$18,J6808)&gt;=$P$48*LCOH!$C$18, MIN(LCOH!$C$18,J6808),0)</f>
        <v>1500</v>
      </c>
      <c r="L6808">
        <f t="shared" si="213"/>
        <v>580.80118773156073</v>
      </c>
      <c r="M6808">
        <f>K6808/LCOH!$C$18</f>
        <v>1</v>
      </c>
      <c r="N6808">
        <f>K6808/LCOH!$C$34</f>
        <v>28.901734104046245</v>
      </c>
    </row>
    <row r="6809" spans="1:14" x14ac:dyDescent="0.35">
      <c r="A6809">
        <f>'Profilo fotovoltaico'!B6811*LCOH!$C$20</f>
        <v>158</v>
      </c>
      <c r="B6809">
        <f>'Profilo eolico'!B6811*LCOH!$C$21</f>
        <v>154.29999999999998</v>
      </c>
      <c r="C6809">
        <f>$P$35*'Profilo fotovoltaico'!B6811</f>
        <v>1162.0287256442862</v>
      </c>
      <c r="D6809">
        <f>$Q$37*'Profilo eolico'!B6811</f>
        <v>900.28416422326495</v>
      </c>
      <c r="E6809">
        <f>$P$39*'Profilo fotovoltaico'!B6811+'Approvvigionamento energia'!$Q$39*'Profilo eolico'!B6811</f>
        <v>965.7203045785202</v>
      </c>
      <c r="F6809">
        <f>$P$41*'Profilo fotovoltaico'!B6811+'Approvvigionamento energia'!$Q$41*'Profilo eolico'!B6811</f>
        <v>1031.1564449337757</v>
      </c>
      <c r="G6809">
        <f>$P$43*'Profilo fotovoltaico'!B6811+'Approvvigionamento energia'!$Q$43*'Profilo eolico'!B6811</f>
        <v>1096.5925852890309</v>
      </c>
      <c r="H6809">
        <f t="shared" si="212"/>
        <v>1138.4335154826958</v>
      </c>
      <c r="I6809">
        <f>IF(LCOH!$C$28=Menu!$A$1,'Approvvigionamento energia'!C6809,0)+IF(LCOH!$C$28=Menu!$A$2,'Approvvigionamento energia'!D6809,0)+IF(LCOH!$C$28=Menu!$A$3,'Approvvigionamento energia'!E6809,0)+IF(LCOH!$C$28=Menu!$A$4,'Approvvigionamento energia'!F6809,0)+IF(LCOH!$C$28=Menu!$A$5,'Approvvigionamento energia'!G6809,0)+IF(LCOH!$C$28=Menu!$A$6,'Approvvigionamento energia'!H6809,0)</f>
        <v>1031.1564449337757</v>
      </c>
      <c r="J6809">
        <f>'Approvvigionamento energia'!A6809+'Approvvigionamento energia'!B6809+'Approvvigionamento energia'!I6809</f>
        <v>1343.4564449337756</v>
      </c>
      <c r="K6809">
        <f>IF(MIN(LCOH!$C$18,J6809)&gt;=$P$48*LCOH!$C$18, MIN(LCOH!$C$18,J6809),0)</f>
        <v>1343.4564449337756</v>
      </c>
      <c r="L6809">
        <f t="shared" si="213"/>
        <v>0</v>
      </c>
      <c r="M6809">
        <f>K6809/LCOH!$C$18</f>
        <v>0.89563762995585039</v>
      </c>
      <c r="N6809">
        <f>K6809/LCOH!$C$34</f>
        <v>25.885480634562153</v>
      </c>
    </row>
    <row r="6810" spans="1:14" x14ac:dyDescent="0.35">
      <c r="A6810">
        <f>'Profilo fotovoltaico'!B6812*LCOH!$C$20</f>
        <v>26</v>
      </c>
      <c r="B6810">
        <f>'Profilo eolico'!B6812*LCOH!$C$21</f>
        <v>119.2</v>
      </c>
      <c r="C6810">
        <f>$P$35*'Profilo fotovoltaico'!B6812</f>
        <v>191.21991687817368</v>
      </c>
      <c r="D6810">
        <f>$Q$37*'Profilo eolico'!B6812</f>
        <v>695.4884794258794</v>
      </c>
      <c r="E6810">
        <f>$P$39*'Profilo fotovoltaico'!B6812+'Approvvigionamento energia'!$Q$39*'Profilo eolico'!B6812</f>
        <v>569.42133878895288</v>
      </c>
      <c r="F6810">
        <f>$P$41*'Profilo fotovoltaico'!B6812+'Approvvigionamento energia'!$Q$41*'Profilo eolico'!B6812</f>
        <v>443.35419815202653</v>
      </c>
      <c r="G6810">
        <f>$P$43*'Profilo fotovoltaico'!B6812+'Approvvigionamento energia'!$Q$43*'Profilo eolico'!B6812</f>
        <v>317.28705751510012</v>
      </c>
      <c r="H6810">
        <f t="shared" si="212"/>
        <v>1138.4335154826958</v>
      </c>
      <c r="I6810">
        <f>IF(LCOH!$C$28=Menu!$A$1,'Approvvigionamento energia'!C6810,0)+IF(LCOH!$C$28=Menu!$A$2,'Approvvigionamento energia'!D6810,0)+IF(LCOH!$C$28=Menu!$A$3,'Approvvigionamento energia'!E6810,0)+IF(LCOH!$C$28=Menu!$A$4,'Approvvigionamento energia'!F6810,0)+IF(LCOH!$C$28=Menu!$A$5,'Approvvigionamento energia'!G6810,0)+IF(LCOH!$C$28=Menu!$A$6,'Approvvigionamento energia'!H6810,0)</f>
        <v>443.35419815202653</v>
      </c>
      <c r="J6810">
        <f>'Approvvigionamento energia'!A6810+'Approvvigionamento energia'!B6810+'Approvvigionamento energia'!I6810</f>
        <v>588.55419815202652</v>
      </c>
      <c r="K6810">
        <f>IF(MIN(LCOH!$C$18,J6810)&gt;=$P$48*LCOH!$C$18, MIN(LCOH!$C$18,J6810),0)</f>
        <v>588.55419815202652</v>
      </c>
      <c r="L6810">
        <f t="shared" si="213"/>
        <v>0</v>
      </c>
      <c r="M6810">
        <f>K6810/LCOH!$C$18</f>
        <v>0.39236946543468432</v>
      </c>
      <c r="N6810">
        <f>K6810/LCOH!$C$34</f>
        <v>11.34015796054001</v>
      </c>
    </row>
    <row r="6811" spans="1:14" x14ac:dyDescent="0.35">
      <c r="A6811">
        <f>'Profilo fotovoltaico'!B6813*LCOH!$C$20</f>
        <v>0</v>
      </c>
      <c r="B6811">
        <f>'Profilo eolico'!B6813*LCOH!$C$21</f>
        <v>107.6</v>
      </c>
      <c r="C6811">
        <f>$P$35*'Profilo fotovoltaico'!B6813</f>
        <v>0</v>
      </c>
      <c r="D6811">
        <f>$Q$37*'Profilo eolico'!B6813</f>
        <v>627.80671464953548</v>
      </c>
      <c r="E6811">
        <f>$P$39*'Profilo fotovoltaico'!B6813+'Approvvigionamento energia'!$Q$39*'Profilo eolico'!B6813</f>
        <v>470.85503598715155</v>
      </c>
      <c r="F6811">
        <f>$P$41*'Profilo fotovoltaico'!B6813+'Approvvigionamento energia'!$Q$41*'Profilo eolico'!B6813</f>
        <v>313.90335732476774</v>
      </c>
      <c r="G6811">
        <f>$P$43*'Profilo fotovoltaico'!B6813+'Approvvigionamento energia'!$Q$43*'Profilo eolico'!B6813</f>
        <v>156.95167866238387</v>
      </c>
      <c r="H6811">
        <f t="shared" si="212"/>
        <v>1138.4335154826958</v>
      </c>
      <c r="I6811">
        <f>IF(LCOH!$C$28=Menu!$A$1,'Approvvigionamento energia'!C6811,0)+IF(LCOH!$C$28=Menu!$A$2,'Approvvigionamento energia'!D6811,0)+IF(LCOH!$C$28=Menu!$A$3,'Approvvigionamento energia'!E6811,0)+IF(LCOH!$C$28=Menu!$A$4,'Approvvigionamento energia'!F6811,0)+IF(LCOH!$C$28=Menu!$A$5,'Approvvigionamento energia'!G6811,0)+IF(LCOH!$C$28=Menu!$A$6,'Approvvigionamento energia'!H6811,0)</f>
        <v>313.90335732476774</v>
      </c>
      <c r="J6811">
        <f>'Approvvigionamento energia'!A6811+'Approvvigionamento energia'!B6811+'Approvvigionamento energia'!I6811</f>
        <v>421.50335732476776</v>
      </c>
      <c r="K6811">
        <f>IF(MIN(LCOH!$C$18,J6811)&gt;=$P$48*LCOH!$C$18, MIN(LCOH!$C$18,J6811),0)</f>
        <v>421.50335732476776</v>
      </c>
      <c r="L6811">
        <f t="shared" si="213"/>
        <v>0</v>
      </c>
      <c r="M6811">
        <f>K6811/LCOH!$C$18</f>
        <v>0.28100223821651182</v>
      </c>
      <c r="N6811">
        <f>K6811/LCOH!$C$34</f>
        <v>8.1214519715754871</v>
      </c>
    </row>
    <row r="6812" spans="1:14" x14ac:dyDescent="0.35">
      <c r="A6812">
        <f>'Profilo fotovoltaico'!B6814*LCOH!$C$20</f>
        <v>0</v>
      </c>
      <c r="B6812">
        <f>'Profilo eolico'!B6814*LCOH!$C$21</f>
        <v>103</v>
      </c>
      <c r="C6812">
        <f>$P$35*'Profilo fotovoltaico'!B6814</f>
        <v>0</v>
      </c>
      <c r="D6812">
        <f>$Q$37*'Profilo eolico'!B6814</f>
        <v>600.96739413477826</v>
      </c>
      <c r="E6812">
        <f>$P$39*'Profilo fotovoltaico'!B6814+'Approvvigionamento energia'!$Q$39*'Profilo eolico'!B6814</f>
        <v>450.7255456010837</v>
      </c>
      <c r="F6812">
        <f>$P$41*'Profilo fotovoltaico'!B6814+'Approvvigionamento energia'!$Q$41*'Profilo eolico'!B6814</f>
        <v>300.48369706738913</v>
      </c>
      <c r="G6812">
        <f>$P$43*'Profilo fotovoltaico'!B6814+'Approvvigionamento energia'!$Q$43*'Profilo eolico'!B6814</f>
        <v>150.24184853369457</v>
      </c>
      <c r="H6812">
        <f t="shared" si="212"/>
        <v>1138.4335154826958</v>
      </c>
      <c r="I6812">
        <f>IF(LCOH!$C$28=Menu!$A$1,'Approvvigionamento energia'!C6812,0)+IF(LCOH!$C$28=Menu!$A$2,'Approvvigionamento energia'!D6812,0)+IF(LCOH!$C$28=Menu!$A$3,'Approvvigionamento energia'!E6812,0)+IF(LCOH!$C$28=Menu!$A$4,'Approvvigionamento energia'!F6812,0)+IF(LCOH!$C$28=Menu!$A$5,'Approvvigionamento energia'!G6812,0)+IF(LCOH!$C$28=Menu!$A$6,'Approvvigionamento energia'!H6812,0)</f>
        <v>300.48369706738913</v>
      </c>
      <c r="J6812">
        <f>'Approvvigionamento energia'!A6812+'Approvvigionamento energia'!B6812+'Approvvigionamento energia'!I6812</f>
        <v>403.48369706738913</v>
      </c>
      <c r="K6812">
        <f>IF(MIN(LCOH!$C$18,J6812)&gt;=$P$48*LCOH!$C$18, MIN(LCOH!$C$18,J6812),0)</f>
        <v>403.48369706738913</v>
      </c>
      <c r="L6812">
        <f t="shared" si="213"/>
        <v>0</v>
      </c>
      <c r="M6812">
        <f>K6812/LCOH!$C$18</f>
        <v>0.26898913137825942</v>
      </c>
      <c r="N6812">
        <f>K6812/LCOH!$C$34</f>
        <v>7.7742523519728159</v>
      </c>
    </row>
    <row r="6813" spans="1:14" x14ac:dyDescent="0.35">
      <c r="A6813">
        <f>'Profilo fotovoltaico'!B6815*LCOH!$C$20</f>
        <v>0</v>
      </c>
      <c r="B6813">
        <f>'Profilo eolico'!B6815*LCOH!$C$21</f>
        <v>99.2</v>
      </c>
      <c r="C6813">
        <f>$P$35*'Profilo fotovoltaico'!B6815</f>
        <v>0</v>
      </c>
      <c r="D6813">
        <f>$Q$37*'Profilo eolico'!B6815</f>
        <v>578.79578153563114</v>
      </c>
      <c r="E6813">
        <f>$P$39*'Profilo fotovoltaico'!B6815+'Approvvigionamento energia'!$Q$39*'Profilo eolico'!B6815</f>
        <v>434.09683615172332</v>
      </c>
      <c r="F6813">
        <f>$P$41*'Profilo fotovoltaico'!B6815+'Approvvigionamento energia'!$Q$41*'Profilo eolico'!B6815</f>
        <v>289.39789076781557</v>
      </c>
      <c r="G6813">
        <f>$P$43*'Profilo fotovoltaico'!B6815+'Approvvigionamento energia'!$Q$43*'Profilo eolico'!B6815</f>
        <v>144.69894538390778</v>
      </c>
      <c r="H6813">
        <f t="shared" si="212"/>
        <v>1138.4335154826958</v>
      </c>
      <c r="I6813">
        <f>IF(LCOH!$C$28=Menu!$A$1,'Approvvigionamento energia'!C6813,0)+IF(LCOH!$C$28=Menu!$A$2,'Approvvigionamento energia'!D6813,0)+IF(LCOH!$C$28=Menu!$A$3,'Approvvigionamento energia'!E6813,0)+IF(LCOH!$C$28=Menu!$A$4,'Approvvigionamento energia'!F6813,0)+IF(LCOH!$C$28=Menu!$A$5,'Approvvigionamento energia'!G6813,0)+IF(LCOH!$C$28=Menu!$A$6,'Approvvigionamento energia'!H6813,0)</f>
        <v>289.39789076781557</v>
      </c>
      <c r="J6813">
        <f>'Approvvigionamento energia'!A6813+'Approvvigionamento energia'!B6813+'Approvvigionamento energia'!I6813</f>
        <v>388.59789076781556</v>
      </c>
      <c r="K6813">
        <f>IF(MIN(LCOH!$C$18,J6813)&gt;=$P$48*LCOH!$C$18, MIN(LCOH!$C$18,J6813),0)</f>
        <v>388.59789076781556</v>
      </c>
      <c r="L6813">
        <f t="shared" si="213"/>
        <v>0</v>
      </c>
      <c r="M6813">
        <f>K6813/LCOH!$C$18</f>
        <v>0.25906526051187706</v>
      </c>
      <c r="N6813">
        <f>K6813/LCOH!$C$34</f>
        <v>7.4874352749097408</v>
      </c>
    </row>
    <row r="6814" spans="1:14" x14ac:dyDescent="0.35">
      <c r="A6814">
        <f>'Profilo fotovoltaico'!B6816*LCOH!$C$20</f>
        <v>0</v>
      </c>
      <c r="B6814">
        <f>'Profilo eolico'!B6816*LCOH!$C$21</f>
        <v>94.100000000000009</v>
      </c>
      <c r="C6814">
        <f>$P$35*'Profilo fotovoltaico'!B6816</f>
        <v>0</v>
      </c>
      <c r="D6814">
        <f>$Q$37*'Profilo eolico'!B6816</f>
        <v>549.03914357361793</v>
      </c>
      <c r="E6814">
        <f>$P$39*'Profilo fotovoltaico'!B6816+'Approvvigionamento energia'!$Q$39*'Profilo eolico'!B6816</f>
        <v>411.77935768021337</v>
      </c>
      <c r="F6814">
        <f>$P$41*'Profilo fotovoltaico'!B6816+'Approvvigionamento energia'!$Q$41*'Profilo eolico'!B6816</f>
        <v>274.51957178680897</v>
      </c>
      <c r="G6814">
        <f>$P$43*'Profilo fotovoltaico'!B6816+'Approvvigionamento energia'!$Q$43*'Profilo eolico'!B6816</f>
        <v>137.25978589340448</v>
      </c>
      <c r="H6814">
        <f t="shared" si="212"/>
        <v>1138.4335154826958</v>
      </c>
      <c r="I6814">
        <f>IF(LCOH!$C$28=Menu!$A$1,'Approvvigionamento energia'!C6814,0)+IF(LCOH!$C$28=Menu!$A$2,'Approvvigionamento energia'!D6814,0)+IF(LCOH!$C$28=Menu!$A$3,'Approvvigionamento energia'!E6814,0)+IF(LCOH!$C$28=Menu!$A$4,'Approvvigionamento energia'!F6814,0)+IF(LCOH!$C$28=Menu!$A$5,'Approvvigionamento energia'!G6814,0)+IF(LCOH!$C$28=Menu!$A$6,'Approvvigionamento energia'!H6814,0)</f>
        <v>274.51957178680897</v>
      </c>
      <c r="J6814">
        <f>'Approvvigionamento energia'!A6814+'Approvvigionamento energia'!B6814+'Approvvigionamento energia'!I6814</f>
        <v>368.61957178680899</v>
      </c>
      <c r="K6814">
        <f>IF(MIN(LCOH!$C$18,J6814)&gt;=$P$48*LCOH!$C$18, MIN(LCOH!$C$18,J6814),0)</f>
        <v>0</v>
      </c>
      <c r="L6814">
        <f t="shared" si="213"/>
        <v>368.61957178680899</v>
      </c>
      <c r="M6814">
        <f>K6814/LCOH!$C$18</f>
        <v>0</v>
      </c>
      <c r="N6814">
        <f>K6814/LCOH!$C$34</f>
        <v>0</v>
      </c>
    </row>
    <row r="6815" spans="1:14" x14ac:dyDescent="0.35">
      <c r="A6815">
        <f>'Profilo fotovoltaico'!B6817*LCOH!$C$20</f>
        <v>0</v>
      </c>
      <c r="B6815">
        <f>'Profilo eolico'!B6817*LCOH!$C$21</f>
        <v>90.7</v>
      </c>
      <c r="C6815">
        <f>$P$35*'Profilo fotovoltaico'!B6817</f>
        <v>0</v>
      </c>
      <c r="D6815">
        <f>$Q$37*'Profilo eolico'!B6817</f>
        <v>529.20138493227569</v>
      </c>
      <c r="E6815">
        <f>$P$39*'Profilo fotovoltaico'!B6817+'Approvvigionamento energia'!$Q$39*'Profilo eolico'!B6817</f>
        <v>396.90103869920677</v>
      </c>
      <c r="F6815">
        <f>$P$41*'Profilo fotovoltaico'!B6817+'Approvvigionamento energia'!$Q$41*'Profilo eolico'!B6817</f>
        <v>264.60069246613784</v>
      </c>
      <c r="G6815">
        <f>$P$43*'Profilo fotovoltaico'!B6817+'Approvvigionamento energia'!$Q$43*'Profilo eolico'!B6817</f>
        <v>132.30034623306892</v>
      </c>
      <c r="H6815">
        <f t="shared" si="212"/>
        <v>1138.4335154826958</v>
      </c>
      <c r="I6815">
        <f>IF(LCOH!$C$28=Menu!$A$1,'Approvvigionamento energia'!C6815,0)+IF(LCOH!$C$28=Menu!$A$2,'Approvvigionamento energia'!D6815,0)+IF(LCOH!$C$28=Menu!$A$3,'Approvvigionamento energia'!E6815,0)+IF(LCOH!$C$28=Menu!$A$4,'Approvvigionamento energia'!F6815,0)+IF(LCOH!$C$28=Menu!$A$5,'Approvvigionamento energia'!G6815,0)+IF(LCOH!$C$28=Menu!$A$6,'Approvvigionamento energia'!H6815,0)</f>
        <v>264.60069246613784</v>
      </c>
      <c r="J6815">
        <f>'Approvvigionamento energia'!A6815+'Approvvigionamento energia'!B6815+'Approvvigionamento energia'!I6815</f>
        <v>355.30069246613783</v>
      </c>
      <c r="K6815">
        <f>IF(MIN(LCOH!$C$18,J6815)&gt;=$P$48*LCOH!$C$18, MIN(LCOH!$C$18,J6815),0)</f>
        <v>0</v>
      </c>
      <c r="L6815">
        <f t="shared" si="213"/>
        <v>355.30069246613783</v>
      </c>
      <c r="M6815">
        <f>K6815/LCOH!$C$18</f>
        <v>0</v>
      </c>
      <c r="N6815">
        <f>K6815/LCOH!$C$34</f>
        <v>0</v>
      </c>
    </row>
    <row r="6816" spans="1:14" x14ac:dyDescent="0.35">
      <c r="A6816">
        <f>'Profilo fotovoltaico'!B6818*LCOH!$C$20</f>
        <v>0</v>
      </c>
      <c r="B6816">
        <f>'Profilo eolico'!B6818*LCOH!$C$21</f>
        <v>92.7</v>
      </c>
      <c r="C6816">
        <f>$P$35*'Profilo fotovoltaico'!B6818</f>
        <v>0</v>
      </c>
      <c r="D6816">
        <f>$Q$37*'Profilo eolico'!B6818</f>
        <v>540.87065472130053</v>
      </c>
      <c r="E6816">
        <f>$P$39*'Profilo fotovoltaico'!B6818+'Approvvigionamento energia'!$Q$39*'Profilo eolico'!B6818</f>
        <v>405.65299104097539</v>
      </c>
      <c r="F6816">
        <f>$P$41*'Profilo fotovoltaico'!B6818+'Approvvigionamento energia'!$Q$41*'Profilo eolico'!B6818</f>
        <v>270.43532736065026</v>
      </c>
      <c r="G6816">
        <f>$P$43*'Profilo fotovoltaico'!B6818+'Approvvigionamento energia'!$Q$43*'Profilo eolico'!B6818</f>
        <v>135.21766368032513</v>
      </c>
      <c r="H6816">
        <f t="shared" si="212"/>
        <v>1138.4335154826958</v>
      </c>
      <c r="I6816">
        <f>IF(LCOH!$C$28=Menu!$A$1,'Approvvigionamento energia'!C6816,0)+IF(LCOH!$C$28=Menu!$A$2,'Approvvigionamento energia'!D6816,0)+IF(LCOH!$C$28=Menu!$A$3,'Approvvigionamento energia'!E6816,0)+IF(LCOH!$C$28=Menu!$A$4,'Approvvigionamento energia'!F6816,0)+IF(LCOH!$C$28=Menu!$A$5,'Approvvigionamento energia'!G6816,0)+IF(LCOH!$C$28=Menu!$A$6,'Approvvigionamento energia'!H6816,0)</f>
        <v>270.43532736065026</v>
      </c>
      <c r="J6816">
        <f>'Approvvigionamento energia'!A6816+'Approvvigionamento energia'!B6816+'Approvvigionamento energia'!I6816</f>
        <v>363.13532736065025</v>
      </c>
      <c r="K6816">
        <f>IF(MIN(LCOH!$C$18,J6816)&gt;=$P$48*LCOH!$C$18, MIN(LCOH!$C$18,J6816),0)</f>
        <v>0</v>
      </c>
      <c r="L6816">
        <f t="shared" si="213"/>
        <v>363.13532736065025</v>
      </c>
      <c r="M6816">
        <f>K6816/LCOH!$C$18</f>
        <v>0</v>
      </c>
      <c r="N6816">
        <f>K6816/LCOH!$C$34</f>
        <v>0</v>
      </c>
    </row>
    <row r="6817" spans="1:14" x14ac:dyDescent="0.35">
      <c r="A6817">
        <f>'Profilo fotovoltaico'!B6819*LCOH!$C$20</f>
        <v>0</v>
      </c>
      <c r="B6817">
        <f>'Profilo eolico'!B6819*LCOH!$C$21</f>
        <v>97.100000000000009</v>
      </c>
      <c r="C6817">
        <f>$P$35*'Profilo fotovoltaico'!B6819</f>
        <v>0</v>
      </c>
      <c r="D6817">
        <f>$Q$37*'Profilo eolico'!B6819</f>
        <v>566.54304825715519</v>
      </c>
      <c r="E6817">
        <f>$P$39*'Profilo fotovoltaico'!B6819+'Approvvigionamento energia'!$Q$39*'Profilo eolico'!B6819</f>
        <v>424.90728619286631</v>
      </c>
      <c r="F6817">
        <f>$P$41*'Profilo fotovoltaico'!B6819+'Approvvigionamento energia'!$Q$41*'Profilo eolico'!B6819</f>
        <v>283.2715241285776</v>
      </c>
      <c r="G6817">
        <f>$P$43*'Profilo fotovoltaico'!B6819+'Approvvigionamento energia'!$Q$43*'Profilo eolico'!B6819</f>
        <v>141.6357620642888</v>
      </c>
      <c r="H6817">
        <f t="shared" si="212"/>
        <v>1138.4335154826958</v>
      </c>
      <c r="I6817">
        <f>IF(LCOH!$C$28=Menu!$A$1,'Approvvigionamento energia'!C6817,0)+IF(LCOH!$C$28=Menu!$A$2,'Approvvigionamento energia'!D6817,0)+IF(LCOH!$C$28=Menu!$A$3,'Approvvigionamento energia'!E6817,0)+IF(LCOH!$C$28=Menu!$A$4,'Approvvigionamento energia'!F6817,0)+IF(LCOH!$C$28=Menu!$A$5,'Approvvigionamento energia'!G6817,0)+IF(LCOH!$C$28=Menu!$A$6,'Approvvigionamento energia'!H6817,0)</f>
        <v>283.2715241285776</v>
      </c>
      <c r="J6817">
        <f>'Approvvigionamento energia'!A6817+'Approvvigionamento energia'!B6817+'Approvvigionamento energia'!I6817</f>
        <v>380.37152412857762</v>
      </c>
      <c r="K6817">
        <f>IF(MIN(LCOH!$C$18,J6817)&gt;=$P$48*LCOH!$C$18, MIN(LCOH!$C$18,J6817),0)</f>
        <v>380.37152412857762</v>
      </c>
      <c r="L6817">
        <f t="shared" si="213"/>
        <v>0</v>
      </c>
      <c r="M6817">
        <f>K6817/LCOH!$C$18</f>
        <v>0.25358101608571842</v>
      </c>
      <c r="N6817">
        <f>K6817/LCOH!$C$34</f>
        <v>7.3289311007433069</v>
      </c>
    </row>
    <row r="6818" spans="1:14" x14ac:dyDescent="0.35">
      <c r="A6818">
        <f>'Profilo fotovoltaico'!B6820*LCOH!$C$20</f>
        <v>0</v>
      </c>
      <c r="B6818">
        <f>'Profilo eolico'!B6820*LCOH!$C$21</f>
        <v>100.9</v>
      </c>
      <c r="C6818">
        <f>$P$35*'Profilo fotovoltaico'!B6820</f>
        <v>0</v>
      </c>
      <c r="D6818">
        <f>$Q$37*'Profilo eolico'!B6820</f>
        <v>588.71466085630232</v>
      </c>
      <c r="E6818">
        <f>$P$39*'Profilo fotovoltaico'!B6820+'Approvvigionamento energia'!$Q$39*'Profilo eolico'!B6820</f>
        <v>441.53599564222668</v>
      </c>
      <c r="F6818">
        <f>$P$41*'Profilo fotovoltaico'!B6820+'Approvvigionamento energia'!$Q$41*'Profilo eolico'!B6820</f>
        <v>294.35733042815116</v>
      </c>
      <c r="G6818">
        <f>$P$43*'Profilo fotovoltaico'!B6820+'Approvvigionamento energia'!$Q$43*'Profilo eolico'!B6820</f>
        <v>147.17866521407558</v>
      </c>
      <c r="H6818">
        <f t="shared" si="212"/>
        <v>1138.4335154826958</v>
      </c>
      <c r="I6818">
        <f>IF(LCOH!$C$28=Menu!$A$1,'Approvvigionamento energia'!C6818,0)+IF(LCOH!$C$28=Menu!$A$2,'Approvvigionamento energia'!D6818,0)+IF(LCOH!$C$28=Menu!$A$3,'Approvvigionamento energia'!E6818,0)+IF(LCOH!$C$28=Menu!$A$4,'Approvvigionamento energia'!F6818,0)+IF(LCOH!$C$28=Menu!$A$5,'Approvvigionamento energia'!G6818,0)+IF(LCOH!$C$28=Menu!$A$6,'Approvvigionamento energia'!H6818,0)</f>
        <v>294.35733042815116</v>
      </c>
      <c r="J6818">
        <f>'Approvvigionamento energia'!A6818+'Approvvigionamento energia'!B6818+'Approvvigionamento energia'!I6818</f>
        <v>395.25733042815114</v>
      </c>
      <c r="K6818">
        <f>IF(MIN(LCOH!$C$18,J6818)&gt;=$P$48*LCOH!$C$18, MIN(LCOH!$C$18,J6818),0)</f>
        <v>395.25733042815114</v>
      </c>
      <c r="L6818">
        <f t="shared" si="213"/>
        <v>0</v>
      </c>
      <c r="M6818">
        <f>K6818/LCOH!$C$18</f>
        <v>0.26350488695210078</v>
      </c>
      <c r="N6818">
        <f>K6818/LCOH!$C$34</f>
        <v>7.6157481778063802</v>
      </c>
    </row>
    <row r="6819" spans="1:14" x14ac:dyDescent="0.35">
      <c r="A6819">
        <f>'Profilo fotovoltaico'!B6821*LCOH!$C$20</f>
        <v>0</v>
      </c>
      <c r="B6819">
        <f>'Profilo eolico'!B6821*LCOH!$C$21</f>
        <v>105.6</v>
      </c>
      <c r="C6819">
        <f>$P$35*'Profilo fotovoltaico'!B6821</f>
        <v>0</v>
      </c>
      <c r="D6819">
        <f>$Q$37*'Profilo eolico'!B6821</f>
        <v>616.13744486051064</v>
      </c>
      <c r="E6819">
        <f>$P$39*'Profilo fotovoltaico'!B6821+'Approvvigionamento energia'!$Q$39*'Profilo eolico'!B6821</f>
        <v>462.10308364538292</v>
      </c>
      <c r="F6819">
        <f>$P$41*'Profilo fotovoltaico'!B6821+'Approvvigionamento energia'!$Q$41*'Profilo eolico'!B6821</f>
        <v>308.06872243025532</v>
      </c>
      <c r="G6819">
        <f>$P$43*'Profilo fotovoltaico'!B6821+'Approvvigionamento energia'!$Q$43*'Profilo eolico'!B6821</f>
        <v>154.03436121512766</v>
      </c>
      <c r="H6819">
        <f t="shared" si="212"/>
        <v>1138.4335154826958</v>
      </c>
      <c r="I6819">
        <f>IF(LCOH!$C$28=Menu!$A$1,'Approvvigionamento energia'!C6819,0)+IF(LCOH!$C$28=Menu!$A$2,'Approvvigionamento energia'!D6819,0)+IF(LCOH!$C$28=Menu!$A$3,'Approvvigionamento energia'!E6819,0)+IF(LCOH!$C$28=Menu!$A$4,'Approvvigionamento energia'!F6819,0)+IF(LCOH!$C$28=Menu!$A$5,'Approvvigionamento energia'!G6819,0)+IF(LCOH!$C$28=Menu!$A$6,'Approvvigionamento energia'!H6819,0)</f>
        <v>308.06872243025532</v>
      </c>
      <c r="J6819">
        <f>'Approvvigionamento energia'!A6819+'Approvvigionamento energia'!B6819+'Approvvigionamento energia'!I6819</f>
        <v>413.66872243025534</v>
      </c>
      <c r="K6819">
        <f>IF(MIN(LCOH!$C$18,J6819)&gt;=$P$48*LCOH!$C$18, MIN(LCOH!$C$18,J6819),0)</f>
        <v>413.66872243025534</v>
      </c>
      <c r="L6819">
        <f t="shared" si="213"/>
        <v>0</v>
      </c>
      <c r="M6819">
        <f>K6819/LCOH!$C$18</f>
        <v>0.27577914828683692</v>
      </c>
      <c r="N6819">
        <f>K6819/LCOH!$C$34</f>
        <v>7.9704956152265005</v>
      </c>
    </row>
    <row r="6820" spans="1:14" x14ac:dyDescent="0.35">
      <c r="A6820">
        <f>'Profilo fotovoltaico'!B6822*LCOH!$C$20</f>
        <v>0</v>
      </c>
      <c r="B6820">
        <f>'Profilo eolico'!B6822*LCOH!$C$21</f>
        <v>108</v>
      </c>
      <c r="C6820">
        <f>$P$35*'Profilo fotovoltaico'!B6822</f>
        <v>0</v>
      </c>
      <c r="D6820">
        <f>$Q$37*'Profilo eolico'!B6822</f>
        <v>630.14056860734036</v>
      </c>
      <c r="E6820">
        <f>$P$39*'Profilo fotovoltaico'!B6822+'Approvvigionamento energia'!$Q$39*'Profilo eolico'!B6822</f>
        <v>472.60542645550527</v>
      </c>
      <c r="F6820">
        <f>$P$41*'Profilo fotovoltaico'!B6822+'Approvvigionamento energia'!$Q$41*'Profilo eolico'!B6822</f>
        <v>315.07028430367018</v>
      </c>
      <c r="G6820">
        <f>$P$43*'Profilo fotovoltaico'!B6822+'Approvvigionamento energia'!$Q$43*'Profilo eolico'!B6822</f>
        <v>157.53514215183509</v>
      </c>
      <c r="H6820">
        <f t="shared" si="212"/>
        <v>1138.4335154826958</v>
      </c>
      <c r="I6820">
        <f>IF(LCOH!$C$28=Menu!$A$1,'Approvvigionamento energia'!C6820,0)+IF(LCOH!$C$28=Menu!$A$2,'Approvvigionamento energia'!D6820,0)+IF(LCOH!$C$28=Menu!$A$3,'Approvvigionamento energia'!E6820,0)+IF(LCOH!$C$28=Menu!$A$4,'Approvvigionamento energia'!F6820,0)+IF(LCOH!$C$28=Menu!$A$5,'Approvvigionamento energia'!G6820,0)+IF(LCOH!$C$28=Menu!$A$6,'Approvvigionamento energia'!H6820,0)</f>
        <v>315.07028430367018</v>
      </c>
      <c r="J6820">
        <f>'Approvvigionamento energia'!A6820+'Approvvigionamento energia'!B6820+'Approvvigionamento energia'!I6820</f>
        <v>423.07028430367018</v>
      </c>
      <c r="K6820">
        <f>IF(MIN(LCOH!$C$18,J6820)&gt;=$P$48*LCOH!$C$18, MIN(LCOH!$C$18,J6820),0)</f>
        <v>423.07028430367018</v>
      </c>
      <c r="L6820">
        <f t="shared" si="213"/>
        <v>0</v>
      </c>
      <c r="M6820">
        <f>K6820/LCOH!$C$18</f>
        <v>0.28204685620244679</v>
      </c>
      <c r="N6820">
        <f>K6820/LCOH!$C$34</f>
        <v>8.1516432428452834</v>
      </c>
    </row>
    <row r="6821" spans="1:14" x14ac:dyDescent="0.35">
      <c r="A6821">
        <f>'Profilo fotovoltaico'!B6823*LCOH!$C$20</f>
        <v>0</v>
      </c>
      <c r="B6821">
        <f>'Profilo eolico'!B6823*LCOH!$C$21</f>
        <v>114.2</v>
      </c>
      <c r="C6821">
        <f>$P$35*'Profilo fotovoltaico'!B6823</f>
        <v>0</v>
      </c>
      <c r="D6821">
        <f>$Q$37*'Profilo eolico'!B6823</f>
        <v>666.31530495331731</v>
      </c>
      <c r="E6821">
        <f>$P$39*'Profilo fotovoltaico'!B6823+'Approvvigionamento energia'!$Q$39*'Profilo eolico'!B6823</f>
        <v>499.73647871498792</v>
      </c>
      <c r="F6821">
        <f>$P$41*'Profilo fotovoltaico'!B6823+'Approvvigionamento energia'!$Q$41*'Profilo eolico'!B6823</f>
        <v>333.15765247665865</v>
      </c>
      <c r="G6821">
        <f>$P$43*'Profilo fotovoltaico'!B6823+'Approvvigionamento energia'!$Q$43*'Profilo eolico'!B6823</f>
        <v>166.57882623832933</v>
      </c>
      <c r="H6821">
        <f t="shared" si="212"/>
        <v>1138.4335154826958</v>
      </c>
      <c r="I6821">
        <f>IF(LCOH!$C$28=Menu!$A$1,'Approvvigionamento energia'!C6821,0)+IF(LCOH!$C$28=Menu!$A$2,'Approvvigionamento energia'!D6821,0)+IF(LCOH!$C$28=Menu!$A$3,'Approvvigionamento energia'!E6821,0)+IF(LCOH!$C$28=Menu!$A$4,'Approvvigionamento energia'!F6821,0)+IF(LCOH!$C$28=Menu!$A$5,'Approvvigionamento energia'!G6821,0)+IF(LCOH!$C$28=Menu!$A$6,'Approvvigionamento energia'!H6821,0)</f>
        <v>333.15765247665865</v>
      </c>
      <c r="J6821">
        <f>'Approvvigionamento energia'!A6821+'Approvvigionamento energia'!B6821+'Approvvigionamento energia'!I6821</f>
        <v>447.35765247665864</v>
      </c>
      <c r="K6821">
        <f>IF(MIN(LCOH!$C$18,J6821)&gt;=$P$48*LCOH!$C$18, MIN(LCOH!$C$18,J6821),0)</f>
        <v>447.35765247665864</v>
      </c>
      <c r="L6821">
        <f t="shared" si="213"/>
        <v>0</v>
      </c>
      <c r="M6821">
        <f>K6821/LCOH!$C$18</f>
        <v>0.29823843498443908</v>
      </c>
      <c r="N6821">
        <f>K6821/LCOH!$C$34</f>
        <v>8.6196079475271414</v>
      </c>
    </row>
    <row r="6822" spans="1:14" x14ac:dyDescent="0.35">
      <c r="A6822">
        <f>'Profilo fotovoltaico'!B6824*LCOH!$C$20</f>
        <v>0</v>
      </c>
      <c r="B6822">
        <f>'Profilo eolico'!B6824*LCOH!$C$21</f>
        <v>125.2</v>
      </c>
      <c r="C6822">
        <f>$P$35*'Profilo fotovoltaico'!B6824</f>
        <v>0</v>
      </c>
      <c r="D6822">
        <f>$Q$37*'Profilo eolico'!B6824</f>
        <v>730.49628879295392</v>
      </c>
      <c r="E6822">
        <f>$P$39*'Profilo fotovoltaico'!B6824+'Approvvigionamento energia'!$Q$39*'Profilo eolico'!B6824</f>
        <v>547.87221659471538</v>
      </c>
      <c r="F6822">
        <f>$P$41*'Profilo fotovoltaico'!B6824+'Approvvigionamento energia'!$Q$41*'Profilo eolico'!B6824</f>
        <v>365.24814439647696</v>
      </c>
      <c r="G6822">
        <f>$P$43*'Profilo fotovoltaico'!B6824+'Approvvigionamento energia'!$Q$43*'Profilo eolico'!B6824</f>
        <v>182.62407219823848</v>
      </c>
      <c r="H6822">
        <f t="shared" si="212"/>
        <v>1138.4335154826958</v>
      </c>
      <c r="I6822">
        <f>IF(LCOH!$C$28=Menu!$A$1,'Approvvigionamento energia'!C6822,0)+IF(LCOH!$C$28=Menu!$A$2,'Approvvigionamento energia'!D6822,0)+IF(LCOH!$C$28=Menu!$A$3,'Approvvigionamento energia'!E6822,0)+IF(LCOH!$C$28=Menu!$A$4,'Approvvigionamento energia'!F6822,0)+IF(LCOH!$C$28=Menu!$A$5,'Approvvigionamento energia'!G6822,0)+IF(LCOH!$C$28=Menu!$A$6,'Approvvigionamento energia'!H6822,0)</f>
        <v>365.24814439647696</v>
      </c>
      <c r="J6822">
        <f>'Approvvigionamento energia'!A6822+'Approvvigionamento energia'!B6822+'Approvvigionamento energia'!I6822</f>
        <v>490.44814439647695</v>
      </c>
      <c r="K6822">
        <f>IF(MIN(LCOH!$C$18,J6822)&gt;=$P$48*LCOH!$C$18, MIN(LCOH!$C$18,J6822),0)</f>
        <v>490.44814439647695</v>
      </c>
      <c r="L6822">
        <f t="shared" si="213"/>
        <v>0</v>
      </c>
      <c r="M6822">
        <f>K6822/LCOH!$C$18</f>
        <v>0.32696542959765129</v>
      </c>
      <c r="N6822">
        <f>K6822/LCOH!$C$34</f>
        <v>9.4498679074465688</v>
      </c>
    </row>
    <row r="6823" spans="1:14" x14ac:dyDescent="0.35">
      <c r="A6823">
        <f>'Profilo fotovoltaico'!B6825*LCOH!$C$20</f>
        <v>1</v>
      </c>
      <c r="B6823">
        <f>'Profilo eolico'!B6825*LCOH!$C$21</f>
        <v>138.4</v>
      </c>
      <c r="C6823">
        <f>$P$35*'Profilo fotovoltaico'!B6825</f>
        <v>7.3546121876220649</v>
      </c>
      <c r="D6823">
        <f>$Q$37*'Profilo eolico'!B6825</f>
        <v>807.51346940051769</v>
      </c>
      <c r="E6823">
        <f>$P$39*'Profilo fotovoltaico'!B6825+'Approvvigionamento energia'!$Q$39*'Profilo eolico'!B6825</f>
        <v>607.47375509729375</v>
      </c>
      <c r="F6823">
        <f>$P$41*'Profilo fotovoltaico'!B6825+'Approvvigionamento energia'!$Q$41*'Profilo eolico'!B6825</f>
        <v>407.43404079406986</v>
      </c>
      <c r="G6823">
        <f>$P$43*'Profilo fotovoltaico'!B6825+'Approvvigionamento energia'!$Q$43*'Profilo eolico'!B6825</f>
        <v>207.39432649084597</v>
      </c>
      <c r="H6823">
        <f t="shared" si="212"/>
        <v>1138.4335154826958</v>
      </c>
      <c r="I6823">
        <f>IF(LCOH!$C$28=Menu!$A$1,'Approvvigionamento energia'!C6823,0)+IF(LCOH!$C$28=Menu!$A$2,'Approvvigionamento energia'!D6823,0)+IF(LCOH!$C$28=Menu!$A$3,'Approvvigionamento energia'!E6823,0)+IF(LCOH!$C$28=Menu!$A$4,'Approvvigionamento energia'!F6823,0)+IF(LCOH!$C$28=Menu!$A$5,'Approvvigionamento energia'!G6823,0)+IF(LCOH!$C$28=Menu!$A$6,'Approvvigionamento energia'!H6823,0)</f>
        <v>407.43404079406986</v>
      </c>
      <c r="J6823">
        <f>'Approvvigionamento energia'!A6823+'Approvvigionamento energia'!B6823+'Approvvigionamento energia'!I6823</f>
        <v>546.83404079406989</v>
      </c>
      <c r="K6823">
        <f>IF(MIN(LCOH!$C$18,J6823)&gt;=$P$48*LCOH!$C$18, MIN(LCOH!$C$18,J6823),0)</f>
        <v>546.83404079406989</v>
      </c>
      <c r="L6823">
        <f t="shared" si="213"/>
        <v>0</v>
      </c>
      <c r="M6823">
        <f>K6823/LCOH!$C$18</f>
        <v>0.36455602719604657</v>
      </c>
      <c r="N6823">
        <f>K6823/LCOH!$C$34</f>
        <v>10.53630136404759</v>
      </c>
    </row>
    <row r="6824" spans="1:14" x14ac:dyDescent="0.35">
      <c r="A6824">
        <f>'Profilo fotovoltaico'!B6826*LCOH!$C$20</f>
        <v>46</v>
      </c>
      <c r="B6824">
        <f>'Profilo eolico'!B6826*LCOH!$C$21</f>
        <v>143.80000000000001</v>
      </c>
      <c r="C6824">
        <f>$P$35*'Profilo fotovoltaico'!B6826</f>
        <v>338.31216063061498</v>
      </c>
      <c r="D6824">
        <f>$Q$37*'Profilo eolico'!B6826</f>
        <v>839.02049783088478</v>
      </c>
      <c r="E6824">
        <f>$P$39*'Profilo fotovoltaico'!B6826+'Approvvigionamento energia'!$Q$39*'Profilo eolico'!B6826</f>
        <v>713.84341353081732</v>
      </c>
      <c r="F6824">
        <f>$P$41*'Profilo fotovoltaico'!B6826+'Approvvigionamento energia'!$Q$41*'Profilo eolico'!B6826</f>
        <v>588.66632923074985</v>
      </c>
      <c r="G6824">
        <f>$P$43*'Profilo fotovoltaico'!B6826+'Approvvigionamento energia'!$Q$43*'Profilo eolico'!B6826</f>
        <v>463.48924493068245</v>
      </c>
      <c r="H6824">
        <f t="shared" si="212"/>
        <v>1138.4335154826958</v>
      </c>
      <c r="I6824">
        <f>IF(LCOH!$C$28=Menu!$A$1,'Approvvigionamento energia'!C6824,0)+IF(LCOH!$C$28=Menu!$A$2,'Approvvigionamento energia'!D6824,0)+IF(LCOH!$C$28=Menu!$A$3,'Approvvigionamento energia'!E6824,0)+IF(LCOH!$C$28=Menu!$A$4,'Approvvigionamento energia'!F6824,0)+IF(LCOH!$C$28=Menu!$A$5,'Approvvigionamento energia'!G6824,0)+IF(LCOH!$C$28=Menu!$A$6,'Approvvigionamento energia'!H6824,0)</f>
        <v>588.66632923074985</v>
      </c>
      <c r="J6824">
        <f>'Approvvigionamento energia'!A6824+'Approvvigionamento energia'!B6824+'Approvvigionamento energia'!I6824</f>
        <v>778.46632923074981</v>
      </c>
      <c r="K6824">
        <f>IF(MIN(LCOH!$C$18,J6824)&gt;=$P$48*LCOH!$C$18, MIN(LCOH!$C$18,J6824),0)</f>
        <v>778.46632923074981</v>
      </c>
      <c r="L6824">
        <f t="shared" si="213"/>
        <v>0</v>
      </c>
      <c r="M6824">
        <f>K6824/LCOH!$C$18</f>
        <v>0.51897755282049984</v>
      </c>
      <c r="N6824">
        <f>K6824/LCOH!$C$34</f>
        <v>14.999351237586701</v>
      </c>
    </row>
    <row r="6825" spans="1:14" x14ac:dyDescent="0.35">
      <c r="A6825">
        <f>'Profilo fotovoltaico'!B6827*LCOH!$C$20</f>
        <v>139</v>
      </c>
      <c r="B6825">
        <f>'Profilo eolico'!B6827*LCOH!$C$21</f>
        <v>174.1</v>
      </c>
      <c r="C6825">
        <f>$P$35*'Profilo fotovoltaico'!B6827</f>
        <v>1022.2910940794671</v>
      </c>
      <c r="D6825">
        <f>$Q$37*'Profilo eolico'!B6827</f>
        <v>1015.8099351346108</v>
      </c>
      <c r="E6825">
        <f>$P$39*'Profilo fotovoltaico'!B6827+'Approvvigionamento energia'!$Q$39*'Profilo eolico'!B6827</f>
        <v>1017.4302248708249</v>
      </c>
      <c r="F6825">
        <f>$P$41*'Profilo fotovoltaico'!B6827+'Approvvigionamento energia'!$Q$41*'Profilo eolico'!B6827</f>
        <v>1019.050514607039</v>
      </c>
      <c r="G6825">
        <f>$P$43*'Profilo fotovoltaico'!B6827+'Approvvigionamento energia'!$Q$43*'Profilo eolico'!B6827</f>
        <v>1020.6708043432531</v>
      </c>
      <c r="H6825">
        <f t="shared" si="212"/>
        <v>1138.4335154826958</v>
      </c>
      <c r="I6825">
        <f>IF(LCOH!$C$28=Menu!$A$1,'Approvvigionamento energia'!C6825,0)+IF(LCOH!$C$28=Menu!$A$2,'Approvvigionamento energia'!D6825,0)+IF(LCOH!$C$28=Menu!$A$3,'Approvvigionamento energia'!E6825,0)+IF(LCOH!$C$28=Menu!$A$4,'Approvvigionamento energia'!F6825,0)+IF(LCOH!$C$28=Menu!$A$5,'Approvvigionamento energia'!G6825,0)+IF(LCOH!$C$28=Menu!$A$6,'Approvvigionamento energia'!H6825,0)</f>
        <v>1019.050514607039</v>
      </c>
      <c r="J6825">
        <f>'Approvvigionamento energia'!A6825+'Approvvigionamento energia'!B6825+'Approvvigionamento energia'!I6825</f>
        <v>1332.150514607039</v>
      </c>
      <c r="K6825">
        <f>IF(MIN(LCOH!$C$18,J6825)&gt;=$P$48*LCOH!$C$18, MIN(LCOH!$C$18,J6825),0)</f>
        <v>1332.150514607039</v>
      </c>
      <c r="L6825">
        <f t="shared" si="213"/>
        <v>0</v>
      </c>
      <c r="M6825">
        <f>K6825/LCOH!$C$18</f>
        <v>0.88810034307135932</v>
      </c>
      <c r="N6825">
        <f>K6825/LCOH!$C$34</f>
        <v>25.667639973160675</v>
      </c>
    </row>
    <row r="6826" spans="1:14" x14ac:dyDescent="0.35">
      <c r="A6826">
        <f>'Profilo fotovoltaico'!B6828*LCOH!$C$20</f>
        <v>244</v>
      </c>
      <c r="B6826">
        <f>'Profilo eolico'!B6828*LCOH!$C$21</f>
        <v>191.6</v>
      </c>
      <c r="C6826">
        <f>$P$35*'Profilo fotovoltaico'!B6828</f>
        <v>1794.5253737797839</v>
      </c>
      <c r="D6826">
        <f>$Q$37*'Profilo eolico'!B6828</f>
        <v>1117.916045788578</v>
      </c>
      <c r="E6826">
        <f>$P$39*'Profilo fotovoltaico'!B6828+'Approvvigionamento energia'!$Q$39*'Profilo eolico'!B6828</f>
        <v>1287.0683777863792</v>
      </c>
      <c r="F6826">
        <f>$P$41*'Profilo fotovoltaico'!B6828+'Approvvigionamento energia'!$Q$41*'Profilo eolico'!B6828</f>
        <v>1456.2207097841811</v>
      </c>
      <c r="G6826">
        <f>$P$43*'Profilo fotovoltaico'!B6828+'Approvvigionamento energia'!$Q$43*'Profilo eolico'!B6828</f>
        <v>1625.3730417819825</v>
      </c>
      <c r="H6826">
        <f t="shared" si="212"/>
        <v>1138.4335154826958</v>
      </c>
      <c r="I6826">
        <f>IF(LCOH!$C$28=Menu!$A$1,'Approvvigionamento energia'!C6826,0)+IF(LCOH!$C$28=Menu!$A$2,'Approvvigionamento energia'!D6826,0)+IF(LCOH!$C$28=Menu!$A$3,'Approvvigionamento energia'!E6826,0)+IF(LCOH!$C$28=Menu!$A$4,'Approvvigionamento energia'!F6826,0)+IF(LCOH!$C$28=Menu!$A$5,'Approvvigionamento energia'!G6826,0)+IF(LCOH!$C$28=Menu!$A$6,'Approvvigionamento energia'!H6826,0)</f>
        <v>1456.2207097841811</v>
      </c>
      <c r="J6826">
        <f>'Approvvigionamento energia'!A6826+'Approvvigionamento energia'!B6826+'Approvvigionamento energia'!I6826</f>
        <v>1891.820709784181</v>
      </c>
      <c r="K6826">
        <f>IF(MIN(LCOH!$C$18,J6826)&gt;=$P$48*LCOH!$C$18, MIN(LCOH!$C$18,J6826),0)</f>
        <v>1500</v>
      </c>
      <c r="L6826">
        <f t="shared" si="213"/>
        <v>391.82070978418096</v>
      </c>
      <c r="M6826">
        <f>K6826/LCOH!$C$18</f>
        <v>1</v>
      </c>
      <c r="N6826">
        <f>K6826/LCOH!$C$34</f>
        <v>28.901734104046245</v>
      </c>
    </row>
    <row r="6827" spans="1:14" x14ac:dyDescent="0.35">
      <c r="A6827">
        <f>'Profilo fotovoltaico'!B6829*LCOH!$C$20</f>
        <v>330</v>
      </c>
      <c r="B6827">
        <f>'Profilo eolico'!B6829*LCOH!$C$21</f>
        <v>203.4</v>
      </c>
      <c r="C6827">
        <f>$P$35*'Profilo fotovoltaico'!B6829</f>
        <v>2427.0220219152816</v>
      </c>
      <c r="D6827">
        <f>$Q$37*'Profilo eolico'!B6829</f>
        <v>1186.7647375438244</v>
      </c>
      <c r="E6827">
        <f>$P$39*'Profilo fotovoltaico'!B6829+'Approvvigionamento energia'!$Q$39*'Profilo eolico'!B6829</f>
        <v>1496.8290586366886</v>
      </c>
      <c r="F6827">
        <f>$P$41*'Profilo fotovoltaico'!B6829+'Approvvigionamento energia'!$Q$41*'Profilo eolico'!B6829</f>
        <v>1806.8933797295531</v>
      </c>
      <c r="G6827">
        <f>$P$43*'Profilo fotovoltaico'!B6829+'Approvvigionamento energia'!$Q$43*'Profilo eolico'!B6829</f>
        <v>2116.9577008224173</v>
      </c>
      <c r="H6827">
        <f t="shared" si="212"/>
        <v>1138.4335154826958</v>
      </c>
      <c r="I6827">
        <f>IF(LCOH!$C$28=Menu!$A$1,'Approvvigionamento energia'!C6827,0)+IF(LCOH!$C$28=Menu!$A$2,'Approvvigionamento energia'!D6827,0)+IF(LCOH!$C$28=Menu!$A$3,'Approvvigionamento energia'!E6827,0)+IF(LCOH!$C$28=Menu!$A$4,'Approvvigionamento energia'!F6827,0)+IF(LCOH!$C$28=Menu!$A$5,'Approvvigionamento energia'!G6827,0)+IF(LCOH!$C$28=Menu!$A$6,'Approvvigionamento energia'!H6827,0)</f>
        <v>1806.8933797295531</v>
      </c>
      <c r="J6827">
        <f>'Approvvigionamento energia'!A6827+'Approvvigionamento energia'!B6827+'Approvvigionamento energia'!I6827</f>
        <v>2340.2933797295532</v>
      </c>
      <c r="K6827">
        <f>IF(MIN(LCOH!$C$18,J6827)&gt;=$P$48*LCOH!$C$18, MIN(LCOH!$C$18,J6827),0)</f>
        <v>1500</v>
      </c>
      <c r="L6827">
        <f t="shared" si="213"/>
        <v>840.29337972955318</v>
      </c>
      <c r="M6827">
        <f>K6827/LCOH!$C$18</f>
        <v>1</v>
      </c>
      <c r="N6827">
        <f>K6827/LCOH!$C$34</f>
        <v>28.901734104046245</v>
      </c>
    </row>
    <row r="6828" spans="1:14" x14ac:dyDescent="0.35">
      <c r="A6828">
        <f>'Profilo fotovoltaico'!B6830*LCOH!$C$20</f>
        <v>372</v>
      </c>
      <c r="B6828">
        <f>'Profilo eolico'!B6830*LCOH!$C$21</f>
        <v>220.4</v>
      </c>
      <c r="C6828">
        <f>$P$35*'Profilo fotovoltaico'!B6830</f>
        <v>2735.915733795408</v>
      </c>
      <c r="D6828">
        <f>$Q$37*'Profilo eolico'!B6830</f>
        <v>1285.9535307505355</v>
      </c>
      <c r="E6828">
        <f>$P$39*'Profilo fotovoltaico'!B6830+'Approvvigionamento energia'!$Q$39*'Profilo eolico'!B6830</f>
        <v>1648.4440815117537</v>
      </c>
      <c r="F6828">
        <f>$P$41*'Profilo fotovoltaico'!B6830+'Approvvigionamento energia'!$Q$41*'Profilo eolico'!B6830</f>
        <v>2010.9346322729716</v>
      </c>
      <c r="G6828">
        <f>$P$43*'Profilo fotovoltaico'!B6830+'Approvvigionamento energia'!$Q$43*'Profilo eolico'!B6830</f>
        <v>2373.42518303419</v>
      </c>
      <c r="H6828">
        <f t="shared" si="212"/>
        <v>1138.4335154826958</v>
      </c>
      <c r="I6828">
        <f>IF(LCOH!$C$28=Menu!$A$1,'Approvvigionamento energia'!C6828,0)+IF(LCOH!$C$28=Menu!$A$2,'Approvvigionamento energia'!D6828,0)+IF(LCOH!$C$28=Menu!$A$3,'Approvvigionamento energia'!E6828,0)+IF(LCOH!$C$28=Menu!$A$4,'Approvvigionamento energia'!F6828,0)+IF(LCOH!$C$28=Menu!$A$5,'Approvvigionamento energia'!G6828,0)+IF(LCOH!$C$28=Menu!$A$6,'Approvvigionamento energia'!H6828,0)</f>
        <v>2010.9346322729716</v>
      </c>
      <c r="J6828">
        <f>'Approvvigionamento energia'!A6828+'Approvvigionamento energia'!B6828+'Approvvigionamento energia'!I6828</f>
        <v>2603.3346322729717</v>
      </c>
      <c r="K6828">
        <f>IF(MIN(LCOH!$C$18,J6828)&gt;=$P$48*LCOH!$C$18, MIN(LCOH!$C$18,J6828),0)</f>
        <v>1500</v>
      </c>
      <c r="L6828">
        <f t="shared" si="213"/>
        <v>1103.3346322729717</v>
      </c>
      <c r="M6828">
        <f>K6828/LCOH!$C$18</f>
        <v>1</v>
      </c>
      <c r="N6828">
        <f>K6828/LCOH!$C$34</f>
        <v>28.901734104046245</v>
      </c>
    </row>
    <row r="6829" spans="1:14" x14ac:dyDescent="0.35">
      <c r="A6829">
        <f>'Profilo fotovoltaico'!B6831*LCOH!$C$20</f>
        <v>370</v>
      </c>
      <c r="B6829">
        <f>'Profilo eolico'!B6831*LCOH!$C$21</f>
        <v>248.4</v>
      </c>
      <c r="C6829">
        <f>$P$35*'Profilo fotovoltaico'!B6831</f>
        <v>2721.2065094201639</v>
      </c>
      <c r="D6829">
        <f>$Q$37*'Profilo eolico'!B6831</f>
        <v>1449.323307796883</v>
      </c>
      <c r="E6829">
        <f>$P$39*'Profilo fotovoltaico'!B6831+'Approvvigionamento energia'!$Q$39*'Profilo eolico'!B6831</f>
        <v>1767.2941082027032</v>
      </c>
      <c r="F6829">
        <f>$P$41*'Profilo fotovoltaico'!B6831+'Approvvigionamento energia'!$Q$41*'Profilo eolico'!B6831</f>
        <v>2085.2649086085235</v>
      </c>
      <c r="G6829">
        <f>$P$43*'Profilo fotovoltaico'!B6831+'Approvvigionamento energia'!$Q$43*'Profilo eolico'!B6831</f>
        <v>2403.2357090143437</v>
      </c>
      <c r="H6829">
        <f t="shared" si="212"/>
        <v>1138.4335154826958</v>
      </c>
      <c r="I6829">
        <f>IF(LCOH!$C$28=Menu!$A$1,'Approvvigionamento energia'!C6829,0)+IF(LCOH!$C$28=Menu!$A$2,'Approvvigionamento energia'!D6829,0)+IF(LCOH!$C$28=Menu!$A$3,'Approvvigionamento energia'!E6829,0)+IF(LCOH!$C$28=Menu!$A$4,'Approvvigionamento energia'!F6829,0)+IF(LCOH!$C$28=Menu!$A$5,'Approvvigionamento energia'!G6829,0)+IF(LCOH!$C$28=Menu!$A$6,'Approvvigionamento energia'!H6829,0)</f>
        <v>2085.2649086085235</v>
      </c>
      <c r="J6829">
        <f>'Approvvigionamento energia'!A6829+'Approvvigionamento energia'!B6829+'Approvvigionamento energia'!I6829</f>
        <v>2703.6649086085235</v>
      </c>
      <c r="K6829">
        <f>IF(MIN(LCOH!$C$18,J6829)&gt;=$P$48*LCOH!$C$18, MIN(LCOH!$C$18,J6829),0)</f>
        <v>1500</v>
      </c>
      <c r="L6829">
        <f t="shared" si="213"/>
        <v>1203.6649086085235</v>
      </c>
      <c r="M6829">
        <f>K6829/LCOH!$C$18</f>
        <v>1</v>
      </c>
      <c r="N6829">
        <f>K6829/LCOH!$C$34</f>
        <v>28.901734104046245</v>
      </c>
    </row>
    <row r="6830" spans="1:14" x14ac:dyDescent="0.35">
      <c r="A6830">
        <f>'Profilo fotovoltaico'!B6832*LCOH!$C$20</f>
        <v>335</v>
      </c>
      <c r="B6830">
        <f>'Profilo eolico'!B6832*LCOH!$C$21</f>
        <v>287.2</v>
      </c>
      <c r="C6830">
        <f>$P$35*'Profilo fotovoltaico'!B6832</f>
        <v>2463.7950828533917</v>
      </c>
      <c r="D6830">
        <f>$Q$37*'Profilo eolico'!B6832</f>
        <v>1675.7071417039645</v>
      </c>
      <c r="E6830">
        <f>$P$39*'Profilo fotovoltaico'!B6832+'Approvvigionamento energia'!$Q$39*'Profilo eolico'!B6832</f>
        <v>1872.7291269913212</v>
      </c>
      <c r="F6830">
        <f>$P$41*'Profilo fotovoltaico'!B6832+'Approvvigionamento energia'!$Q$41*'Profilo eolico'!B6832</f>
        <v>2069.7511122786782</v>
      </c>
      <c r="G6830">
        <f>$P$43*'Profilo fotovoltaico'!B6832+'Approvvigionamento energia'!$Q$43*'Profilo eolico'!B6832</f>
        <v>2266.7730975660352</v>
      </c>
      <c r="H6830">
        <f t="shared" si="212"/>
        <v>1138.4335154826958</v>
      </c>
      <c r="I6830">
        <f>IF(LCOH!$C$28=Menu!$A$1,'Approvvigionamento energia'!C6830,0)+IF(LCOH!$C$28=Menu!$A$2,'Approvvigionamento energia'!D6830,0)+IF(LCOH!$C$28=Menu!$A$3,'Approvvigionamento energia'!E6830,0)+IF(LCOH!$C$28=Menu!$A$4,'Approvvigionamento energia'!F6830,0)+IF(LCOH!$C$28=Menu!$A$5,'Approvvigionamento energia'!G6830,0)+IF(LCOH!$C$28=Menu!$A$6,'Approvvigionamento energia'!H6830,0)</f>
        <v>2069.7511122786782</v>
      </c>
      <c r="J6830">
        <f>'Approvvigionamento energia'!A6830+'Approvvigionamento energia'!B6830+'Approvvigionamento energia'!I6830</f>
        <v>2691.951112278678</v>
      </c>
      <c r="K6830">
        <f>IF(MIN(LCOH!$C$18,J6830)&gt;=$P$48*LCOH!$C$18, MIN(LCOH!$C$18,J6830),0)</f>
        <v>1500</v>
      </c>
      <c r="L6830">
        <f t="shared" si="213"/>
        <v>1191.951112278678</v>
      </c>
      <c r="M6830">
        <f>K6830/LCOH!$C$18</f>
        <v>1</v>
      </c>
      <c r="N6830">
        <f>K6830/LCOH!$C$34</f>
        <v>28.901734104046245</v>
      </c>
    </row>
    <row r="6831" spans="1:14" x14ac:dyDescent="0.35">
      <c r="A6831">
        <f>'Profilo fotovoltaico'!B6833*LCOH!$C$20</f>
        <v>277</v>
      </c>
      <c r="B6831">
        <f>'Profilo eolico'!B6833*LCOH!$C$21</f>
        <v>321.60000000000002</v>
      </c>
      <c r="C6831">
        <f>$P$35*'Profilo fotovoltaico'!B6833</f>
        <v>2037.2275759713123</v>
      </c>
      <c r="D6831">
        <f>$Q$37*'Profilo eolico'!B6833</f>
        <v>1876.4185820751914</v>
      </c>
      <c r="E6831">
        <f>$P$39*'Profilo fotovoltaico'!B6833+'Approvvigionamento energia'!$Q$39*'Profilo eolico'!B6833</f>
        <v>1916.6208305492214</v>
      </c>
      <c r="F6831">
        <f>$P$41*'Profilo fotovoltaico'!B6833+'Approvvigionamento energia'!$Q$41*'Profilo eolico'!B6833</f>
        <v>1956.8230790232519</v>
      </c>
      <c r="G6831">
        <f>$P$43*'Profilo fotovoltaico'!B6833+'Approvvigionamento energia'!$Q$43*'Profilo eolico'!B6833</f>
        <v>1997.025327497282</v>
      </c>
      <c r="H6831">
        <f t="shared" si="212"/>
        <v>1138.4335154826958</v>
      </c>
      <c r="I6831">
        <f>IF(LCOH!$C$28=Menu!$A$1,'Approvvigionamento energia'!C6831,0)+IF(LCOH!$C$28=Menu!$A$2,'Approvvigionamento energia'!D6831,0)+IF(LCOH!$C$28=Menu!$A$3,'Approvvigionamento energia'!E6831,0)+IF(LCOH!$C$28=Menu!$A$4,'Approvvigionamento energia'!F6831,0)+IF(LCOH!$C$28=Menu!$A$5,'Approvvigionamento energia'!G6831,0)+IF(LCOH!$C$28=Menu!$A$6,'Approvvigionamento energia'!H6831,0)</f>
        <v>1956.8230790232519</v>
      </c>
      <c r="J6831">
        <f>'Approvvigionamento energia'!A6831+'Approvvigionamento energia'!B6831+'Approvvigionamento energia'!I6831</f>
        <v>2555.4230790232518</v>
      </c>
      <c r="K6831">
        <f>IF(MIN(LCOH!$C$18,J6831)&gt;=$P$48*LCOH!$C$18, MIN(LCOH!$C$18,J6831),0)</f>
        <v>1500</v>
      </c>
      <c r="L6831">
        <f t="shared" si="213"/>
        <v>1055.4230790232518</v>
      </c>
      <c r="M6831">
        <f>K6831/LCOH!$C$18</f>
        <v>1</v>
      </c>
      <c r="N6831">
        <f>K6831/LCOH!$C$34</f>
        <v>28.901734104046245</v>
      </c>
    </row>
    <row r="6832" spans="1:14" x14ac:dyDescent="0.35">
      <c r="A6832">
        <f>'Profilo fotovoltaico'!B6834*LCOH!$C$20</f>
        <v>194</v>
      </c>
      <c r="B6832">
        <f>'Profilo eolico'!B6834*LCOH!$C$21</f>
        <v>337.4</v>
      </c>
      <c r="C6832">
        <f>$P$35*'Profilo fotovoltaico'!B6834</f>
        <v>1426.7947643986806</v>
      </c>
      <c r="D6832">
        <f>$Q$37*'Profilo eolico'!B6834</f>
        <v>1968.6058134084874</v>
      </c>
      <c r="E6832">
        <f>$P$39*'Profilo fotovoltaico'!B6834+'Approvvigionamento energia'!$Q$39*'Profilo eolico'!B6834</f>
        <v>1833.1530511560356</v>
      </c>
      <c r="F6832">
        <f>$P$41*'Profilo fotovoltaico'!B6834+'Approvvigionamento energia'!$Q$41*'Profilo eolico'!B6834</f>
        <v>1697.7002889035839</v>
      </c>
      <c r="G6832">
        <f>$P$43*'Profilo fotovoltaico'!B6834+'Approvvigionamento energia'!$Q$43*'Profilo eolico'!B6834</f>
        <v>1562.2475266511324</v>
      </c>
      <c r="H6832">
        <f t="shared" si="212"/>
        <v>1138.4335154826958</v>
      </c>
      <c r="I6832">
        <f>IF(LCOH!$C$28=Menu!$A$1,'Approvvigionamento energia'!C6832,0)+IF(LCOH!$C$28=Menu!$A$2,'Approvvigionamento energia'!D6832,0)+IF(LCOH!$C$28=Menu!$A$3,'Approvvigionamento energia'!E6832,0)+IF(LCOH!$C$28=Menu!$A$4,'Approvvigionamento energia'!F6832,0)+IF(LCOH!$C$28=Menu!$A$5,'Approvvigionamento energia'!G6832,0)+IF(LCOH!$C$28=Menu!$A$6,'Approvvigionamento energia'!H6832,0)</f>
        <v>1697.7002889035839</v>
      </c>
      <c r="J6832">
        <f>'Approvvigionamento energia'!A6832+'Approvvigionamento energia'!B6832+'Approvvigionamento energia'!I6832</f>
        <v>2229.100288903584</v>
      </c>
      <c r="K6832">
        <f>IF(MIN(LCOH!$C$18,J6832)&gt;=$P$48*LCOH!$C$18, MIN(LCOH!$C$18,J6832),0)</f>
        <v>1500</v>
      </c>
      <c r="L6832">
        <f t="shared" si="213"/>
        <v>729.10028890358399</v>
      </c>
      <c r="M6832">
        <f>K6832/LCOH!$C$18</f>
        <v>1</v>
      </c>
      <c r="N6832">
        <f>K6832/LCOH!$C$34</f>
        <v>28.901734104046245</v>
      </c>
    </row>
    <row r="6833" spans="1:14" x14ac:dyDescent="0.35">
      <c r="A6833">
        <f>'Profilo fotovoltaico'!B6835*LCOH!$C$20</f>
        <v>98</v>
      </c>
      <c r="B6833">
        <f>'Profilo eolico'!B6835*LCOH!$C$21</f>
        <v>317.8</v>
      </c>
      <c r="C6833">
        <f>$P$35*'Profilo fotovoltaico'!B6835</f>
        <v>720.75199438696245</v>
      </c>
      <c r="D6833">
        <f>$Q$37*'Profilo eolico'!B6835</f>
        <v>1854.2469694760443</v>
      </c>
      <c r="E6833">
        <f>$P$39*'Profilo fotovoltaico'!B6835+'Approvvigionamento energia'!$Q$39*'Profilo eolico'!B6835</f>
        <v>1570.8732257037736</v>
      </c>
      <c r="F6833">
        <f>$P$41*'Profilo fotovoltaico'!B6835+'Approvvigionamento energia'!$Q$41*'Profilo eolico'!B6835</f>
        <v>1287.4994819315034</v>
      </c>
      <c r="G6833">
        <f>$P$43*'Profilo fotovoltaico'!B6835+'Approvvigionamento energia'!$Q$43*'Profilo eolico'!B6835</f>
        <v>1004.1257381592329</v>
      </c>
      <c r="H6833">
        <f t="shared" si="212"/>
        <v>1138.4335154826958</v>
      </c>
      <c r="I6833">
        <f>IF(LCOH!$C$28=Menu!$A$1,'Approvvigionamento energia'!C6833,0)+IF(LCOH!$C$28=Menu!$A$2,'Approvvigionamento energia'!D6833,0)+IF(LCOH!$C$28=Menu!$A$3,'Approvvigionamento energia'!E6833,0)+IF(LCOH!$C$28=Menu!$A$4,'Approvvigionamento energia'!F6833,0)+IF(LCOH!$C$28=Menu!$A$5,'Approvvigionamento energia'!G6833,0)+IF(LCOH!$C$28=Menu!$A$6,'Approvvigionamento energia'!H6833,0)</f>
        <v>1287.4994819315034</v>
      </c>
      <c r="J6833">
        <f>'Approvvigionamento energia'!A6833+'Approvvigionamento energia'!B6833+'Approvvigionamento energia'!I6833</f>
        <v>1703.2994819315034</v>
      </c>
      <c r="K6833">
        <f>IF(MIN(LCOH!$C$18,J6833)&gt;=$P$48*LCOH!$C$18, MIN(LCOH!$C$18,J6833),0)</f>
        <v>1500</v>
      </c>
      <c r="L6833">
        <f t="shared" si="213"/>
        <v>203.29948193150335</v>
      </c>
      <c r="M6833">
        <f>K6833/LCOH!$C$18</f>
        <v>1</v>
      </c>
      <c r="N6833">
        <f>K6833/LCOH!$C$34</f>
        <v>28.901734104046245</v>
      </c>
    </row>
    <row r="6834" spans="1:14" x14ac:dyDescent="0.35">
      <c r="A6834">
        <f>'Profilo fotovoltaico'!B6836*LCOH!$C$20</f>
        <v>13</v>
      </c>
      <c r="B6834">
        <f>'Profilo eolico'!B6836*LCOH!$C$21</f>
        <v>270.5</v>
      </c>
      <c r="C6834">
        <f>$P$35*'Profilo fotovoltaico'!B6836</f>
        <v>95.609958439086839</v>
      </c>
      <c r="D6834">
        <f>$Q$37*'Profilo eolico'!B6836</f>
        <v>1578.2687389656073</v>
      </c>
      <c r="E6834">
        <f>$P$39*'Profilo fotovoltaico'!B6836+'Approvvigionamento energia'!$Q$39*'Profilo eolico'!B6836</f>
        <v>1207.6040438339771</v>
      </c>
      <c r="F6834">
        <f>$P$41*'Profilo fotovoltaico'!B6836+'Approvvigionamento energia'!$Q$41*'Profilo eolico'!B6836</f>
        <v>836.93934870234705</v>
      </c>
      <c r="G6834">
        <f>$P$43*'Profilo fotovoltaico'!B6836+'Approvvigionamento energia'!$Q$43*'Profilo eolico'!B6836</f>
        <v>466.27465357071696</v>
      </c>
      <c r="H6834">
        <f t="shared" si="212"/>
        <v>1138.4335154826958</v>
      </c>
      <c r="I6834">
        <f>IF(LCOH!$C$28=Menu!$A$1,'Approvvigionamento energia'!C6834,0)+IF(LCOH!$C$28=Menu!$A$2,'Approvvigionamento energia'!D6834,0)+IF(LCOH!$C$28=Menu!$A$3,'Approvvigionamento energia'!E6834,0)+IF(LCOH!$C$28=Menu!$A$4,'Approvvigionamento energia'!F6834,0)+IF(LCOH!$C$28=Menu!$A$5,'Approvvigionamento energia'!G6834,0)+IF(LCOH!$C$28=Menu!$A$6,'Approvvigionamento energia'!H6834,0)</f>
        <v>836.93934870234705</v>
      </c>
      <c r="J6834">
        <f>'Approvvigionamento energia'!A6834+'Approvvigionamento energia'!B6834+'Approvvigionamento energia'!I6834</f>
        <v>1120.4393487023472</v>
      </c>
      <c r="K6834">
        <f>IF(MIN(LCOH!$C$18,J6834)&gt;=$P$48*LCOH!$C$18, MIN(LCOH!$C$18,J6834),0)</f>
        <v>1120.4393487023472</v>
      </c>
      <c r="L6834">
        <f t="shared" si="213"/>
        <v>0</v>
      </c>
      <c r="M6834">
        <f>K6834/LCOH!$C$18</f>
        <v>0.74695956580156475</v>
      </c>
      <c r="N6834">
        <f>K6834/LCOH!$C$34</f>
        <v>21.588426757270661</v>
      </c>
    </row>
    <row r="6835" spans="1:14" x14ac:dyDescent="0.35">
      <c r="A6835">
        <f>'Profilo fotovoltaico'!B6837*LCOH!$C$20</f>
        <v>0</v>
      </c>
      <c r="B6835">
        <f>'Profilo eolico'!B6837*LCOH!$C$21</f>
        <v>231</v>
      </c>
      <c r="C6835">
        <f>$P$35*'Profilo fotovoltaico'!B6837</f>
        <v>0</v>
      </c>
      <c r="D6835">
        <f>$Q$37*'Profilo eolico'!B6837</f>
        <v>1347.800660632367</v>
      </c>
      <c r="E6835">
        <f>$P$39*'Profilo fotovoltaico'!B6837+'Approvvigionamento energia'!$Q$39*'Profilo eolico'!B6837</f>
        <v>1010.8504954742751</v>
      </c>
      <c r="F6835">
        <f>$P$41*'Profilo fotovoltaico'!B6837+'Approvvigionamento energia'!$Q$41*'Profilo eolico'!B6837</f>
        <v>673.9003303161835</v>
      </c>
      <c r="G6835">
        <f>$P$43*'Profilo fotovoltaico'!B6837+'Approvvigionamento energia'!$Q$43*'Profilo eolico'!B6837</f>
        <v>336.95016515809175</v>
      </c>
      <c r="H6835">
        <f t="shared" si="212"/>
        <v>1138.4335154826958</v>
      </c>
      <c r="I6835">
        <f>IF(LCOH!$C$28=Menu!$A$1,'Approvvigionamento energia'!C6835,0)+IF(LCOH!$C$28=Menu!$A$2,'Approvvigionamento energia'!D6835,0)+IF(LCOH!$C$28=Menu!$A$3,'Approvvigionamento energia'!E6835,0)+IF(LCOH!$C$28=Menu!$A$4,'Approvvigionamento energia'!F6835,0)+IF(LCOH!$C$28=Menu!$A$5,'Approvvigionamento energia'!G6835,0)+IF(LCOH!$C$28=Menu!$A$6,'Approvvigionamento energia'!H6835,0)</f>
        <v>673.9003303161835</v>
      </c>
      <c r="J6835">
        <f>'Approvvigionamento energia'!A6835+'Approvvigionamento energia'!B6835+'Approvvigionamento energia'!I6835</f>
        <v>904.9003303161835</v>
      </c>
      <c r="K6835">
        <f>IF(MIN(LCOH!$C$18,J6835)&gt;=$P$48*LCOH!$C$18, MIN(LCOH!$C$18,J6835),0)</f>
        <v>904.9003303161835</v>
      </c>
      <c r="L6835">
        <f t="shared" si="213"/>
        <v>0</v>
      </c>
      <c r="M6835">
        <f>K6835/LCOH!$C$18</f>
        <v>0.60326688687745567</v>
      </c>
      <c r="N6835">
        <f>K6835/LCOH!$C$34</f>
        <v>17.435459158307967</v>
      </c>
    </row>
    <row r="6836" spans="1:14" x14ac:dyDescent="0.35">
      <c r="A6836">
        <f>'Profilo fotovoltaico'!B6838*LCOH!$C$20</f>
        <v>0</v>
      </c>
      <c r="B6836">
        <f>'Profilo eolico'!B6838*LCOH!$C$21</f>
        <v>208.4</v>
      </c>
      <c r="C6836">
        <f>$P$35*'Profilo fotovoltaico'!B6838</f>
        <v>0</v>
      </c>
      <c r="D6836">
        <f>$Q$37*'Profilo eolico'!B6838</f>
        <v>1215.9379120163865</v>
      </c>
      <c r="E6836">
        <f>$P$39*'Profilo fotovoltaico'!B6838+'Approvvigionamento energia'!$Q$39*'Profilo eolico'!B6838</f>
        <v>911.95343401228979</v>
      </c>
      <c r="F6836">
        <f>$P$41*'Profilo fotovoltaico'!B6838+'Approvvigionamento energia'!$Q$41*'Profilo eolico'!B6838</f>
        <v>607.96895600819323</v>
      </c>
      <c r="G6836">
        <f>$P$43*'Profilo fotovoltaico'!B6838+'Approvvigionamento energia'!$Q$43*'Profilo eolico'!B6838</f>
        <v>303.98447800409662</v>
      </c>
      <c r="H6836">
        <f t="shared" si="212"/>
        <v>1138.4335154826958</v>
      </c>
      <c r="I6836">
        <f>IF(LCOH!$C$28=Menu!$A$1,'Approvvigionamento energia'!C6836,0)+IF(LCOH!$C$28=Menu!$A$2,'Approvvigionamento energia'!D6836,0)+IF(LCOH!$C$28=Menu!$A$3,'Approvvigionamento energia'!E6836,0)+IF(LCOH!$C$28=Menu!$A$4,'Approvvigionamento energia'!F6836,0)+IF(LCOH!$C$28=Menu!$A$5,'Approvvigionamento energia'!G6836,0)+IF(LCOH!$C$28=Menu!$A$6,'Approvvigionamento energia'!H6836,0)</f>
        <v>607.96895600819323</v>
      </c>
      <c r="J6836">
        <f>'Approvvigionamento energia'!A6836+'Approvvigionamento energia'!B6836+'Approvvigionamento energia'!I6836</f>
        <v>816.36895600819321</v>
      </c>
      <c r="K6836">
        <f>IF(MIN(LCOH!$C$18,J6836)&gt;=$P$48*LCOH!$C$18, MIN(LCOH!$C$18,J6836),0)</f>
        <v>816.36895600819321</v>
      </c>
      <c r="L6836">
        <f t="shared" si="213"/>
        <v>0</v>
      </c>
      <c r="M6836">
        <f>K6836/LCOH!$C$18</f>
        <v>0.54424597067212876</v>
      </c>
      <c r="N6836">
        <f>K6836/LCOH!$C$34</f>
        <v>15.729652331564417</v>
      </c>
    </row>
    <row r="6837" spans="1:14" x14ac:dyDescent="0.35">
      <c r="A6837">
        <f>'Profilo fotovoltaico'!B6839*LCOH!$C$20</f>
        <v>0</v>
      </c>
      <c r="B6837">
        <f>'Profilo eolico'!B6839*LCOH!$C$21</f>
        <v>206.5</v>
      </c>
      <c r="C6837">
        <f>$P$35*'Profilo fotovoltaico'!B6839</f>
        <v>0</v>
      </c>
      <c r="D6837">
        <f>$Q$37*'Profilo eolico'!B6839</f>
        <v>1204.8521057168127</v>
      </c>
      <c r="E6837">
        <f>$P$39*'Profilo fotovoltaico'!B6839+'Approvvigionamento energia'!$Q$39*'Profilo eolico'!B6839</f>
        <v>903.63907928760955</v>
      </c>
      <c r="F6837">
        <f>$P$41*'Profilo fotovoltaico'!B6839+'Approvvigionamento energia'!$Q$41*'Profilo eolico'!B6839</f>
        <v>602.42605285840636</v>
      </c>
      <c r="G6837">
        <f>$P$43*'Profilo fotovoltaico'!B6839+'Approvvigionamento energia'!$Q$43*'Profilo eolico'!B6839</f>
        <v>301.21302642920318</v>
      </c>
      <c r="H6837">
        <f t="shared" si="212"/>
        <v>1138.4335154826958</v>
      </c>
      <c r="I6837">
        <f>IF(LCOH!$C$28=Menu!$A$1,'Approvvigionamento energia'!C6837,0)+IF(LCOH!$C$28=Menu!$A$2,'Approvvigionamento energia'!D6837,0)+IF(LCOH!$C$28=Menu!$A$3,'Approvvigionamento energia'!E6837,0)+IF(LCOH!$C$28=Menu!$A$4,'Approvvigionamento energia'!F6837,0)+IF(LCOH!$C$28=Menu!$A$5,'Approvvigionamento energia'!G6837,0)+IF(LCOH!$C$28=Menu!$A$6,'Approvvigionamento energia'!H6837,0)</f>
        <v>602.42605285840636</v>
      </c>
      <c r="J6837">
        <f>'Approvvigionamento energia'!A6837+'Approvvigionamento energia'!B6837+'Approvvigionamento energia'!I6837</f>
        <v>808.92605285840636</v>
      </c>
      <c r="K6837">
        <f>IF(MIN(LCOH!$C$18,J6837)&gt;=$P$48*LCOH!$C$18, MIN(LCOH!$C$18,J6837),0)</f>
        <v>808.92605285840636</v>
      </c>
      <c r="L6837">
        <f t="shared" si="213"/>
        <v>0</v>
      </c>
      <c r="M6837">
        <f>K6837/LCOH!$C$18</f>
        <v>0.53928403523893753</v>
      </c>
      <c r="N6837">
        <f>K6837/LCOH!$C$34</f>
        <v>15.586243793032878</v>
      </c>
    </row>
    <row r="6838" spans="1:14" x14ac:dyDescent="0.35">
      <c r="A6838">
        <f>'Profilo fotovoltaico'!B6840*LCOH!$C$20</f>
        <v>0</v>
      </c>
      <c r="B6838">
        <f>'Profilo eolico'!B6840*LCOH!$C$21</f>
        <v>224.8</v>
      </c>
      <c r="C6838">
        <f>$P$35*'Profilo fotovoltaico'!B6840</f>
        <v>0</v>
      </c>
      <c r="D6838">
        <f>$Q$37*'Profilo eolico'!B6840</f>
        <v>1311.62592428639</v>
      </c>
      <c r="E6838">
        <f>$P$39*'Profilo fotovoltaico'!B6840+'Approvvigionamento energia'!$Q$39*'Profilo eolico'!B6840</f>
        <v>983.71944321479248</v>
      </c>
      <c r="F6838">
        <f>$P$41*'Profilo fotovoltaico'!B6840+'Approvvigionamento energia'!$Q$41*'Profilo eolico'!B6840</f>
        <v>655.81296214319502</v>
      </c>
      <c r="G6838">
        <f>$P$43*'Profilo fotovoltaico'!B6840+'Approvvigionamento energia'!$Q$43*'Profilo eolico'!B6840</f>
        <v>327.90648107159751</v>
      </c>
      <c r="H6838">
        <f t="shared" si="212"/>
        <v>1138.4335154826958</v>
      </c>
      <c r="I6838">
        <f>IF(LCOH!$C$28=Menu!$A$1,'Approvvigionamento energia'!C6838,0)+IF(LCOH!$C$28=Menu!$A$2,'Approvvigionamento energia'!D6838,0)+IF(LCOH!$C$28=Menu!$A$3,'Approvvigionamento energia'!E6838,0)+IF(LCOH!$C$28=Menu!$A$4,'Approvvigionamento energia'!F6838,0)+IF(LCOH!$C$28=Menu!$A$5,'Approvvigionamento energia'!G6838,0)+IF(LCOH!$C$28=Menu!$A$6,'Approvvigionamento energia'!H6838,0)</f>
        <v>655.81296214319502</v>
      </c>
      <c r="J6838">
        <f>'Approvvigionamento energia'!A6838+'Approvvigionamento energia'!B6838+'Approvvigionamento energia'!I6838</f>
        <v>880.61296214319509</v>
      </c>
      <c r="K6838">
        <f>IF(MIN(LCOH!$C$18,J6838)&gt;=$P$48*LCOH!$C$18, MIN(LCOH!$C$18,J6838),0)</f>
        <v>880.61296214319509</v>
      </c>
      <c r="L6838">
        <f t="shared" si="213"/>
        <v>0</v>
      </c>
      <c r="M6838">
        <f>K6838/LCOH!$C$18</f>
        <v>0.58707530809546338</v>
      </c>
      <c r="N6838">
        <f>K6838/LCOH!$C$34</f>
        <v>16.967494453626109</v>
      </c>
    </row>
    <row r="6839" spans="1:14" x14ac:dyDescent="0.35">
      <c r="A6839">
        <f>'Profilo fotovoltaico'!B6841*LCOH!$C$20</f>
        <v>0</v>
      </c>
      <c r="B6839">
        <f>'Profilo eolico'!B6841*LCOH!$C$21</f>
        <v>249.29999999999998</v>
      </c>
      <c r="C6839">
        <f>$P$35*'Profilo fotovoltaico'!B6841</f>
        <v>0</v>
      </c>
      <c r="D6839">
        <f>$Q$37*'Profilo eolico'!B6841</f>
        <v>1454.5744792019441</v>
      </c>
      <c r="E6839">
        <f>$P$39*'Profilo fotovoltaico'!B6841+'Approvvigionamento energia'!$Q$39*'Profilo eolico'!B6841</f>
        <v>1090.9308594014581</v>
      </c>
      <c r="F6839">
        <f>$P$41*'Profilo fotovoltaico'!B6841+'Approvvigionamento energia'!$Q$41*'Profilo eolico'!B6841</f>
        <v>727.28723960097204</v>
      </c>
      <c r="G6839">
        <f>$P$43*'Profilo fotovoltaico'!B6841+'Approvvigionamento energia'!$Q$43*'Profilo eolico'!B6841</f>
        <v>363.64361980048602</v>
      </c>
      <c r="H6839">
        <f t="shared" si="212"/>
        <v>1138.4335154826958</v>
      </c>
      <c r="I6839">
        <f>IF(LCOH!$C$28=Menu!$A$1,'Approvvigionamento energia'!C6839,0)+IF(LCOH!$C$28=Menu!$A$2,'Approvvigionamento energia'!D6839,0)+IF(LCOH!$C$28=Menu!$A$3,'Approvvigionamento energia'!E6839,0)+IF(LCOH!$C$28=Menu!$A$4,'Approvvigionamento energia'!F6839,0)+IF(LCOH!$C$28=Menu!$A$5,'Approvvigionamento energia'!G6839,0)+IF(LCOH!$C$28=Menu!$A$6,'Approvvigionamento energia'!H6839,0)</f>
        <v>727.28723960097204</v>
      </c>
      <c r="J6839">
        <f>'Approvvigionamento energia'!A6839+'Approvvigionamento energia'!B6839+'Approvvigionamento energia'!I6839</f>
        <v>976.587239600972</v>
      </c>
      <c r="K6839">
        <f>IF(MIN(LCOH!$C$18,J6839)&gt;=$P$48*LCOH!$C$18, MIN(LCOH!$C$18,J6839),0)</f>
        <v>976.587239600972</v>
      </c>
      <c r="L6839">
        <f t="shared" si="213"/>
        <v>0</v>
      </c>
      <c r="M6839">
        <f>K6839/LCOH!$C$18</f>
        <v>0.65105815973398129</v>
      </c>
      <c r="N6839">
        <f>K6839/LCOH!$C$34</f>
        <v>18.816709818901195</v>
      </c>
    </row>
    <row r="6840" spans="1:14" x14ac:dyDescent="0.35">
      <c r="A6840">
        <f>'Profilo fotovoltaico'!B6842*LCOH!$C$20</f>
        <v>0</v>
      </c>
      <c r="B6840">
        <f>'Profilo eolico'!B6842*LCOH!$C$21</f>
        <v>270.5</v>
      </c>
      <c r="C6840">
        <f>$P$35*'Profilo fotovoltaico'!B6842</f>
        <v>0</v>
      </c>
      <c r="D6840">
        <f>$Q$37*'Profilo eolico'!B6842</f>
        <v>1578.2687389656073</v>
      </c>
      <c r="E6840">
        <f>$P$39*'Profilo fotovoltaico'!B6842+'Approvvigionamento energia'!$Q$39*'Profilo eolico'!B6842</f>
        <v>1183.7015542242054</v>
      </c>
      <c r="F6840">
        <f>$P$41*'Profilo fotovoltaico'!B6842+'Approvvigionamento energia'!$Q$41*'Profilo eolico'!B6842</f>
        <v>789.13436948280366</v>
      </c>
      <c r="G6840">
        <f>$P$43*'Profilo fotovoltaico'!B6842+'Approvvigionamento energia'!$Q$43*'Profilo eolico'!B6842</f>
        <v>394.56718474140183</v>
      </c>
      <c r="H6840">
        <f t="shared" si="212"/>
        <v>1138.4335154826958</v>
      </c>
      <c r="I6840">
        <f>IF(LCOH!$C$28=Menu!$A$1,'Approvvigionamento energia'!C6840,0)+IF(LCOH!$C$28=Menu!$A$2,'Approvvigionamento energia'!D6840,0)+IF(LCOH!$C$28=Menu!$A$3,'Approvvigionamento energia'!E6840,0)+IF(LCOH!$C$28=Menu!$A$4,'Approvvigionamento energia'!F6840,0)+IF(LCOH!$C$28=Menu!$A$5,'Approvvigionamento energia'!G6840,0)+IF(LCOH!$C$28=Menu!$A$6,'Approvvigionamento energia'!H6840,0)</f>
        <v>789.13436948280366</v>
      </c>
      <c r="J6840">
        <f>'Approvvigionamento energia'!A6840+'Approvvigionamento energia'!B6840+'Approvvigionamento energia'!I6840</f>
        <v>1059.6343694828038</v>
      </c>
      <c r="K6840">
        <f>IF(MIN(LCOH!$C$18,J6840)&gt;=$P$48*LCOH!$C$18, MIN(LCOH!$C$18,J6840),0)</f>
        <v>1059.6343694828038</v>
      </c>
      <c r="L6840">
        <f t="shared" si="213"/>
        <v>0</v>
      </c>
      <c r="M6840">
        <f>K6840/LCOH!$C$18</f>
        <v>0.70642291298853588</v>
      </c>
      <c r="N6840">
        <f>K6840/LCOH!$C$34</f>
        <v>20.416847196200457</v>
      </c>
    </row>
    <row r="6841" spans="1:14" x14ac:dyDescent="0.35">
      <c r="A6841">
        <f>'Profilo fotovoltaico'!B6843*LCOH!$C$20</f>
        <v>0</v>
      </c>
      <c r="B6841">
        <f>'Profilo eolico'!B6843*LCOH!$C$21</f>
        <v>282.89999999999998</v>
      </c>
      <c r="C6841">
        <f>$P$35*'Profilo fotovoltaico'!B6843</f>
        <v>0</v>
      </c>
      <c r="D6841">
        <f>$Q$37*'Profilo eolico'!B6843</f>
        <v>1650.618211657561</v>
      </c>
      <c r="E6841">
        <f>$P$39*'Profilo fotovoltaico'!B6843+'Approvvigionamento energia'!$Q$39*'Profilo eolico'!B6843</f>
        <v>1237.9636587431708</v>
      </c>
      <c r="F6841">
        <f>$P$41*'Profilo fotovoltaico'!B6843+'Approvvigionamento energia'!$Q$41*'Profilo eolico'!B6843</f>
        <v>825.3091058287805</v>
      </c>
      <c r="G6841">
        <f>$P$43*'Profilo fotovoltaico'!B6843+'Approvvigionamento energia'!$Q$43*'Profilo eolico'!B6843</f>
        <v>412.65455291439025</v>
      </c>
      <c r="H6841">
        <f t="shared" si="212"/>
        <v>1138.4335154826958</v>
      </c>
      <c r="I6841">
        <f>IF(LCOH!$C$28=Menu!$A$1,'Approvvigionamento energia'!C6841,0)+IF(LCOH!$C$28=Menu!$A$2,'Approvvigionamento energia'!D6841,0)+IF(LCOH!$C$28=Menu!$A$3,'Approvvigionamento energia'!E6841,0)+IF(LCOH!$C$28=Menu!$A$4,'Approvvigionamento energia'!F6841,0)+IF(LCOH!$C$28=Menu!$A$5,'Approvvigionamento energia'!G6841,0)+IF(LCOH!$C$28=Menu!$A$6,'Approvvigionamento energia'!H6841,0)</f>
        <v>825.3091058287805</v>
      </c>
      <c r="J6841">
        <f>'Approvvigionamento energia'!A6841+'Approvvigionamento energia'!B6841+'Approvvigionamento energia'!I6841</f>
        <v>1108.2091058287806</v>
      </c>
      <c r="K6841">
        <f>IF(MIN(LCOH!$C$18,J6841)&gt;=$P$48*LCOH!$C$18, MIN(LCOH!$C$18,J6841),0)</f>
        <v>1108.2091058287806</v>
      </c>
      <c r="L6841">
        <f t="shared" si="213"/>
        <v>0</v>
      </c>
      <c r="M6841">
        <f>K6841/LCOH!$C$18</f>
        <v>0.73880607055252034</v>
      </c>
      <c r="N6841">
        <f>K6841/LCOH!$C$34</f>
        <v>21.352776605564173</v>
      </c>
    </row>
    <row r="6842" spans="1:14" x14ac:dyDescent="0.35">
      <c r="A6842">
        <f>'Profilo fotovoltaico'!B6844*LCOH!$C$20</f>
        <v>0</v>
      </c>
      <c r="B6842">
        <f>'Profilo eolico'!B6844*LCOH!$C$21</f>
        <v>277.60000000000002</v>
      </c>
      <c r="C6842">
        <f>$P$35*'Profilo fotovoltaico'!B6844</f>
        <v>0</v>
      </c>
      <c r="D6842">
        <f>$Q$37*'Profilo eolico'!B6844</f>
        <v>1619.6946467166454</v>
      </c>
      <c r="E6842">
        <f>$P$39*'Profilo fotovoltaico'!B6844+'Approvvigionamento energia'!$Q$39*'Profilo eolico'!B6844</f>
        <v>1214.770985037484</v>
      </c>
      <c r="F6842">
        <f>$P$41*'Profilo fotovoltaico'!B6844+'Approvvigionamento energia'!$Q$41*'Profilo eolico'!B6844</f>
        <v>809.84732335832268</v>
      </c>
      <c r="G6842">
        <f>$P$43*'Profilo fotovoltaico'!B6844+'Approvvigionamento energia'!$Q$43*'Profilo eolico'!B6844</f>
        <v>404.92366167916134</v>
      </c>
      <c r="H6842">
        <f t="shared" si="212"/>
        <v>1138.4335154826958</v>
      </c>
      <c r="I6842">
        <f>IF(LCOH!$C$28=Menu!$A$1,'Approvvigionamento energia'!C6842,0)+IF(LCOH!$C$28=Menu!$A$2,'Approvvigionamento energia'!D6842,0)+IF(LCOH!$C$28=Menu!$A$3,'Approvvigionamento energia'!E6842,0)+IF(LCOH!$C$28=Menu!$A$4,'Approvvigionamento energia'!F6842,0)+IF(LCOH!$C$28=Menu!$A$5,'Approvvigionamento energia'!G6842,0)+IF(LCOH!$C$28=Menu!$A$6,'Approvvigionamento energia'!H6842,0)</f>
        <v>809.84732335832268</v>
      </c>
      <c r="J6842">
        <f>'Approvvigionamento energia'!A6842+'Approvvigionamento energia'!B6842+'Approvvigionamento energia'!I6842</f>
        <v>1087.4473233583226</v>
      </c>
      <c r="K6842">
        <f>IF(MIN(LCOH!$C$18,J6842)&gt;=$P$48*LCOH!$C$18, MIN(LCOH!$C$18,J6842),0)</f>
        <v>1087.4473233583226</v>
      </c>
      <c r="L6842">
        <f t="shared" si="213"/>
        <v>0</v>
      </c>
      <c r="M6842">
        <f>K6842/LCOH!$C$18</f>
        <v>0.72496488223888178</v>
      </c>
      <c r="N6842">
        <f>K6842/LCOH!$C$34</f>
        <v>20.952742261239358</v>
      </c>
    </row>
    <row r="6843" spans="1:14" x14ac:dyDescent="0.35">
      <c r="A6843">
        <f>'Profilo fotovoltaico'!B6845*LCOH!$C$20</f>
        <v>0</v>
      </c>
      <c r="B6843">
        <f>'Profilo eolico'!B6845*LCOH!$C$21</f>
        <v>275.8</v>
      </c>
      <c r="C6843">
        <f>$P$35*'Profilo fotovoltaico'!B6845</f>
        <v>0</v>
      </c>
      <c r="D6843">
        <f>$Q$37*'Profilo eolico'!B6845</f>
        <v>1609.192303906523</v>
      </c>
      <c r="E6843">
        <f>$P$39*'Profilo fotovoltaico'!B6845+'Approvvigionamento energia'!$Q$39*'Profilo eolico'!B6845</f>
        <v>1206.8942279298922</v>
      </c>
      <c r="F6843">
        <f>$P$41*'Profilo fotovoltaico'!B6845+'Approvvigionamento energia'!$Q$41*'Profilo eolico'!B6845</f>
        <v>804.59615195326148</v>
      </c>
      <c r="G6843">
        <f>$P$43*'Profilo fotovoltaico'!B6845+'Approvvigionamento energia'!$Q$43*'Profilo eolico'!B6845</f>
        <v>402.29807597663074</v>
      </c>
      <c r="H6843">
        <f t="shared" si="212"/>
        <v>1138.4335154826958</v>
      </c>
      <c r="I6843">
        <f>IF(LCOH!$C$28=Menu!$A$1,'Approvvigionamento energia'!C6843,0)+IF(LCOH!$C$28=Menu!$A$2,'Approvvigionamento energia'!D6843,0)+IF(LCOH!$C$28=Menu!$A$3,'Approvvigionamento energia'!E6843,0)+IF(LCOH!$C$28=Menu!$A$4,'Approvvigionamento energia'!F6843,0)+IF(LCOH!$C$28=Menu!$A$5,'Approvvigionamento energia'!G6843,0)+IF(LCOH!$C$28=Menu!$A$6,'Approvvigionamento energia'!H6843,0)</f>
        <v>804.59615195326148</v>
      </c>
      <c r="J6843">
        <f>'Approvvigionamento energia'!A6843+'Approvvigionamento energia'!B6843+'Approvvigionamento energia'!I6843</f>
        <v>1080.3961519532616</v>
      </c>
      <c r="K6843">
        <f>IF(MIN(LCOH!$C$18,J6843)&gt;=$P$48*LCOH!$C$18, MIN(LCOH!$C$18,J6843),0)</f>
        <v>1080.3961519532616</v>
      </c>
      <c r="L6843">
        <f t="shared" si="213"/>
        <v>0</v>
      </c>
      <c r="M6843">
        <f>K6843/LCOH!$C$18</f>
        <v>0.72026410130217433</v>
      </c>
      <c r="N6843">
        <f>K6843/LCOH!$C$34</f>
        <v>20.816881540525273</v>
      </c>
    </row>
    <row r="6844" spans="1:14" x14ac:dyDescent="0.35">
      <c r="A6844">
        <f>'Profilo fotovoltaico'!B6846*LCOH!$C$20</f>
        <v>0</v>
      </c>
      <c r="B6844">
        <f>'Profilo eolico'!B6846*LCOH!$C$21</f>
        <v>276.8</v>
      </c>
      <c r="C6844">
        <f>$P$35*'Profilo fotovoltaico'!B6846</f>
        <v>0</v>
      </c>
      <c r="D6844">
        <f>$Q$37*'Profilo eolico'!B6846</f>
        <v>1615.0269388010354</v>
      </c>
      <c r="E6844">
        <f>$P$39*'Profilo fotovoltaico'!B6846+'Approvvigionamento energia'!$Q$39*'Profilo eolico'!B6846</f>
        <v>1211.2702041007765</v>
      </c>
      <c r="F6844">
        <f>$P$41*'Profilo fotovoltaico'!B6846+'Approvvigionamento energia'!$Q$41*'Profilo eolico'!B6846</f>
        <v>807.51346940051769</v>
      </c>
      <c r="G6844">
        <f>$P$43*'Profilo fotovoltaico'!B6846+'Approvvigionamento energia'!$Q$43*'Profilo eolico'!B6846</f>
        <v>403.75673470025885</v>
      </c>
      <c r="H6844">
        <f t="shared" si="212"/>
        <v>1138.4335154826958</v>
      </c>
      <c r="I6844">
        <f>IF(LCOH!$C$28=Menu!$A$1,'Approvvigionamento energia'!C6844,0)+IF(LCOH!$C$28=Menu!$A$2,'Approvvigionamento energia'!D6844,0)+IF(LCOH!$C$28=Menu!$A$3,'Approvvigionamento energia'!E6844,0)+IF(LCOH!$C$28=Menu!$A$4,'Approvvigionamento energia'!F6844,0)+IF(LCOH!$C$28=Menu!$A$5,'Approvvigionamento energia'!G6844,0)+IF(LCOH!$C$28=Menu!$A$6,'Approvvigionamento energia'!H6844,0)</f>
        <v>807.51346940051769</v>
      </c>
      <c r="J6844">
        <f>'Approvvigionamento energia'!A6844+'Approvvigionamento energia'!B6844+'Approvvigionamento energia'!I6844</f>
        <v>1084.3134694005178</v>
      </c>
      <c r="K6844">
        <f>IF(MIN(LCOH!$C$18,J6844)&gt;=$P$48*LCOH!$C$18, MIN(LCOH!$C$18,J6844),0)</f>
        <v>1084.3134694005178</v>
      </c>
      <c r="L6844">
        <f t="shared" si="213"/>
        <v>0</v>
      </c>
      <c r="M6844">
        <f>K6844/LCOH!$C$18</f>
        <v>0.72287564626701184</v>
      </c>
      <c r="N6844">
        <f>K6844/LCOH!$C$34</f>
        <v>20.892359718699765</v>
      </c>
    </row>
    <row r="6845" spans="1:14" x14ac:dyDescent="0.35">
      <c r="A6845">
        <f>'Profilo fotovoltaico'!B6847*LCOH!$C$20</f>
        <v>0</v>
      </c>
      <c r="B6845">
        <f>'Profilo eolico'!B6847*LCOH!$C$21</f>
        <v>273.60000000000002</v>
      </c>
      <c r="C6845">
        <f>$P$35*'Profilo fotovoltaico'!B6847</f>
        <v>0</v>
      </c>
      <c r="D6845">
        <f>$Q$37*'Profilo eolico'!B6847</f>
        <v>1596.3561071385957</v>
      </c>
      <c r="E6845">
        <f>$P$39*'Profilo fotovoltaico'!B6847+'Approvvigionamento energia'!$Q$39*'Profilo eolico'!B6847</f>
        <v>1197.2670803539468</v>
      </c>
      <c r="F6845">
        <f>$P$41*'Profilo fotovoltaico'!B6847+'Approvvigionamento energia'!$Q$41*'Profilo eolico'!B6847</f>
        <v>798.17805356929784</v>
      </c>
      <c r="G6845">
        <f>$P$43*'Profilo fotovoltaico'!B6847+'Approvvigionamento energia'!$Q$43*'Profilo eolico'!B6847</f>
        <v>399.08902678464892</v>
      </c>
      <c r="H6845">
        <f t="shared" si="212"/>
        <v>1138.4335154826958</v>
      </c>
      <c r="I6845">
        <f>IF(LCOH!$C$28=Menu!$A$1,'Approvvigionamento energia'!C6845,0)+IF(LCOH!$C$28=Menu!$A$2,'Approvvigionamento energia'!D6845,0)+IF(LCOH!$C$28=Menu!$A$3,'Approvvigionamento energia'!E6845,0)+IF(LCOH!$C$28=Menu!$A$4,'Approvvigionamento energia'!F6845,0)+IF(LCOH!$C$28=Menu!$A$5,'Approvvigionamento energia'!G6845,0)+IF(LCOH!$C$28=Menu!$A$6,'Approvvigionamento energia'!H6845,0)</f>
        <v>798.17805356929784</v>
      </c>
      <c r="J6845">
        <f>'Approvvigionamento energia'!A6845+'Approvvigionamento energia'!B6845+'Approvvigionamento energia'!I6845</f>
        <v>1071.7780535692978</v>
      </c>
      <c r="K6845">
        <f>IF(MIN(LCOH!$C$18,J6845)&gt;=$P$48*LCOH!$C$18, MIN(LCOH!$C$18,J6845),0)</f>
        <v>1071.7780535692978</v>
      </c>
      <c r="L6845">
        <f t="shared" si="213"/>
        <v>0</v>
      </c>
      <c r="M6845">
        <f>K6845/LCOH!$C$18</f>
        <v>0.71451870237953186</v>
      </c>
      <c r="N6845">
        <f>K6845/LCOH!$C$34</f>
        <v>20.650829548541385</v>
      </c>
    </row>
    <row r="6846" spans="1:14" x14ac:dyDescent="0.35">
      <c r="A6846">
        <f>'Profilo fotovoltaico'!B6848*LCOH!$C$20</f>
        <v>0</v>
      </c>
      <c r="B6846">
        <f>'Profilo eolico'!B6848*LCOH!$C$21</f>
        <v>264.2</v>
      </c>
      <c r="C6846">
        <f>$P$35*'Profilo fotovoltaico'!B6848</f>
        <v>0</v>
      </c>
      <c r="D6846">
        <f>$Q$37*'Profilo eolico'!B6848</f>
        <v>1541.5105391301788</v>
      </c>
      <c r="E6846">
        <f>$P$39*'Profilo fotovoltaico'!B6848+'Approvvigionamento energia'!$Q$39*'Profilo eolico'!B6848</f>
        <v>1156.1329043476342</v>
      </c>
      <c r="F6846">
        <f>$P$41*'Profilo fotovoltaico'!B6848+'Approvvigionamento energia'!$Q$41*'Profilo eolico'!B6848</f>
        <v>770.75526956508941</v>
      </c>
      <c r="G6846">
        <f>$P$43*'Profilo fotovoltaico'!B6848+'Approvvigionamento energia'!$Q$43*'Profilo eolico'!B6848</f>
        <v>385.3776347825447</v>
      </c>
      <c r="H6846">
        <f t="shared" si="212"/>
        <v>1138.4335154826958</v>
      </c>
      <c r="I6846">
        <f>IF(LCOH!$C$28=Menu!$A$1,'Approvvigionamento energia'!C6846,0)+IF(LCOH!$C$28=Menu!$A$2,'Approvvigionamento energia'!D6846,0)+IF(LCOH!$C$28=Menu!$A$3,'Approvvigionamento energia'!E6846,0)+IF(LCOH!$C$28=Menu!$A$4,'Approvvigionamento energia'!F6846,0)+IF(LCOH!$C$28=Menu!$A$5,'Approvvigionamento energia'!G6846,0)+IF(LCOH!$C$28=Menu!$A$6,'Approvvigionamento energia'!H6846,0)</f>
        <v>770.75526956508941</v>
      </c>
      <c r="J6846">
        <f>'Approvvigionamento energia'!A6846+'Approvvigionamento energia'!B6846+'Approvvigionamento energia'!I6846</f>
        <v>1034.9552695650893</v>
      </c>
      <c r="K6846">
        <f>IF(MIN(LCOH!$C$18,J6846)&gt;=$P$48*LCOH!$C$18, MIN(LCOH!$C$18,J6846),0)</f>
        <v>1034.9552695650893</v>
      </c>
      <c r="L6846">
        <f t="shared" si="213"/>
        <v>0</v>
      </c>
      <c r="M6846">
        <f>K6846/LCOH!$C$18</f>
        <v>0.68997017971005958</v>
      </c>
      <c r="N6846">
        <f>K6846/LCOH!$C$34</f>
        <v>19.941334673701142</v>
      </c>
    </row>
    <row r="6847" spans="1:14" x14ac:dyDescent="0.35">
      <c r="A6847">
        <f>'Profilo fotovoltaico'!B6849*LCOH!$C$20</f>
        <v>4</v>
      </c>
      <c r="B6847">
        <f>'Profilo eolico'!B6849*LCOH!$C$21</f>
        <v>248.6</v>
      </c>
      <c r="C6847">
        <f>$P$35*'Profilo fotovoltaico'!B6849</f>
        <v>29.41844875048826</v>
      </c>
      <c r="D6847">
        <f>$Q$37*'Profilo eolico'!B6849</f>
        <v>1450.4902347757852</v>
      </c>
      <c r="E6847">
        <f>$P$39*'Profilo fotovoltaico'!B6849+'Approvvigionamento energia'!$Q$39*'Profilo eolico'!B6849</f>
        <v>1095.2222882694609</v>
      </c>
      <c r="F6847">
        <f>$P$41*'Profilo fotovoltaico'!B6849+'Approvvigionamento energia'!$Q$41*'Profilo eolico'!B6849</f>
        <v>739.95434176313677</v>
      </c>
      <c r="G6847">
        <f>$P$43*'Profilo fotovoltaico'!B6849+'Approvvigionamento energia'!$Q$43*'Profilo eolico'!B6849</f>
        <v>384.68639525681249</v>
      </c>
      <c r="H6847">
        <f t="shared" si="212"/>
        <v>1138.4335154826958</v>
      </c>
      <c r="I6847">
        <f>IF(LCOH!$C$28=Menu!$A$1,'Approvvigionamento energia'!C6847,0)+IF(LCOH!$C$28=Menu!$A$2,'Approvvigionamento energia'!D6847,0)+IF(LCOH!$C$28=Menu!$A$3,'Approvvigionamento energia'!E6847,0)+IF(LCOH!$C$28=Menu!$A$4,'Approvvigionamento energia'!F6847,0)+IF(LCOH!$C$28=Menu!$A$5,'Approvvigionamento energia'!G6847,0)+IF(LCOH!$C$28=Menu!$A$6,'Approvvigionamento energia'!H6847,0)</f>
        <v>739.95434176313677</v>
      </c>
      <c r="J6847">
        <f>'Approvvigionamento energia'!A6847+'Approvvigionamento energia'!B6847+'Approvvigionamento energia'!I6847</f>
        <v>992.55434176313679</v>
      </c>
      <c r="K6847">
        <f>IF(MIN(LCOH!$C$18,J6847)&gt;=$P$48*LCOH!$C$18, MIN(LCOH!$C$18,J6847),0)</f>
        <v>992.55434176313679</v>
      </c>
      <c r="L6847">
        <f t="shared" si="213"/>
        <v>0</v>
      </c>
      <c r="M6847">
        <f>K6847/LCOH!$C$18</f>
        <v>0.66170289450875786</v>
      </c>
      <c r="N6847">
        <f>K6847/LCOH!$C$34</f>
        <v>19.124361112969879</v>
      </c>
    </row>
    <row r="6848" spans="1:14" x14ac:dyDescent="0.35">
      <c r="A6848">
        <f>'Profilo fotovoltaico'!B6850*LCOH!$C$20</f>
        <v>118</v>
      </c>
      <c r="B6848">
        <f>'Profilo eolico'!B6850*LCOH!$C$21</f>
        <v>226.5</v>
      </c>
      <c r="C6848">
        <f>$P$35*'Profilo fotovoltaico'!B6850</f>
        <v>867.84423813940361</v>
      </c>
      <c r="D6848">
        <f>$Q$37*'Profilo eolico'!B6850</f>
        <v>1321.5448036070611</v>
      </c>
      <c r="E6848">
        <f>$P$39*'Profilo fotovoltaico'!B6850+'Approvvigionamento energia'!$Q$39*'Profilo eolico'!B6850</f>
        <v>1208.1196622401467</v>
      </c>
      <c r="F6848">
        <f>$P$41*'Profilo fotovoltaico'!B6850+'Approvvigionamento energia'!$Q$41*'Profilo eolico'!B6850</f>
        <v>1094.6945208732322</v>
      </c>
      <c r="G6848">
        <f>$P$43*'Profilo fotovoltaico'!B6850+'Approvvigionamento energia'!$Q$43*'Profilo eolico'!B6850</f>
        <v>981.26937950631805</v>
      </c>
      <c r="H6848">
        <f t="shared" si="212"/>
        <v>1138.4335154826958</v>
      </c>
      <c r="I6848">
        <f>IF(LCOH!$C$28=Menu!$A$1,'Approvvigionamento energia'!C6848,0)+IF(LCOH!$C$28=Menu!$A$2,'Approvvigionamento energia'!D6848,0)+IF(LCOH!$C$28=Menu!$A$3,'Approvvigionamento energia'!E6848,0)+IF(LCOH!$C$28=Menu!$A$4,'Approvvigionamento energia'!F6848,0)+IF(LCOH!$C$28=Menu!$A$5,'Approvvigionamento energia'!G6848,0)+IF(LCOH!$C$28=Menu!$A$6,'Approvvigionamento energia'!H6848,0)</f>
        <v>1094.6945208732322</v>
      </c>
      <c r="J6848">
        <f>'Approvvigionamento energia'!A6848+'Approvvigionamento energia'!B6848+'Approvvigionamento energia'!I6848</f>
        <v>1439.1945208732322</v>
      </c>
      <c r="K6848">
        <f>IF(MIN(LCOH!$C$18,J6848)&gt;=$P$48*LCOH!$C$18, MIN(LCOH!$C$18,J6848),0)</f>
        <v>1439.1945208732322</v>
      </c>
      <c r="L6848">
        <f t="shared" si="213"/>
        <v>0</v>
      </c>
      <c r="M6848">
        <f>K6848/LCOH!$C$18</f>
        <v>0.95946301391548816</v>
      </c>
      <c r="N6848">
        <f>K6848/LCOH!$C$34</f>
        <v>27.73014491085226</v>
      </c>
    </row>
    <row r="6849" spans="1:14" x14ac:dyDescent="0.35">
      <c r="A6849">
        <f>'Profilo fotovoltaico'!B6851*LCOH!$C$20</f>
        <v>306</v>
      </c>
      <c r="B6849">
        <f>'Profilo eolico'!B6851*LCOH!$C$21</f>
        <v>273.5</v>
      </c>
      <c r="C6849">
        <f>$P$35*'Profilo fotovoltaico'!B6851</f>
        <v>2250.5113294123516</v>
      </c>
      <c r="D6849">
        <f>$Q$37*'Profilo eolico'!B6851</f>
        <v>1595.7726436491446</v>
      </c>
      <c r="E6849">
        <f>$P$39*'Profilo fotovoltaico'!B6851+'Approvvigionamento energia'!$Q$39*'Profilo eolico'!B6851</f>
        <v>1759.4573150899464</v>
      </c>
      <c r="F6849">
        <f>$P$41*'Profilo fotovoltaico'!B6851+'Approvvigionamento energia'!$Q$41*'Profilo eolico'!B6851</f>
        <v>1923.141986530748</v>
      </c>
      <c r="G6849">
        <f>$P$43*'Profilo fotovoltaico'!B6851+'Approvvigionamento energia'!$Q$43*'Profilo eolico'!B6851</f>
        <v>2086.82665797155</v>
      </c>
      <c r="H6849">
        <f t="shared" si="212"/>
        <v>1138.4335154826958</v>
      </c>
      <c r="I6849">
        <f>IF(LCOH!$C$28=Menu!$A$1,'Approvvigionamento energia'!C6849,0)+IF(LCOH!$C$28=Menu!$A$2,'Approvvigionamento energia'!D6849,0)+IF(LCOH!$C$28=Menu!$A$3,'Approvvigionamento energia'!E6849,0)+IF(LCOH!$C$28=Menu!$A$4,'Approvvigionamento energia'!F6849,0)+IF(LCOH!$C$28=Menu!$A$5,'Approvvigionamento energia'!G6849,0)+IF(LCOH!$C$28=Menu!$A$6,'Approvvigionamento energia'!H6849,0)</f>
        <v>1923.141986530748</v>
      </c>
      <c r="J6849">
        <f>'Approvvigionamento energia'!A6849+'Approvvigionamento energia'!B6849+'Approvvigionamento energia'!I6849</f>
        <v>2502.641986530748</v>
      </c>
      <c r="K6849">
        <f>IF(MIN(LCOH!$C$18,J6849)&gt;=$P$48*LCOH!$C$18, MIN(LCOH!$C$18,J6849),0)</f>
        <v>1500</v>
      </c>
      <c r="L6849">
        <f t="shared" si="213"/>
        <v>1002.641986530748</v>
      </c>
      <c r="M6849">
        <f>K6849/LCOH!$C$18</f>
        <v>1</v>
      </c>
      <c r="N6849">
        <f>K6849/LCOH!$C$34</f>
        <v>28.901734104046245</v>
      </c>
    </row>
    <row r="6850" spans="1:14" x14ac:dyDescent="0.35">
      <c r="A6850">
        <f>'Profilo fotovoltaico'!B6852*LCOH!$C$20</f>
        <v>457</v>
      </c>
      <c r="B6850">
        <f>'Profilo eolico'!B6852*LCOH!$C$21</f>
        <v>254.1</v>
      </c>
      <c r="C6850">
        <f>$P$35*'Profilo fotovoltaico'!B6852</f>
        <v>3361.0577697432836</v>
      </c>
      <c r="D6850">
        <f>$Q$37*'Profilo eolico'!B6852</f>
        <v>1482.5807266956035</v>
      </c>
      <c r="E6850">
        <f>$P$39*'Profilo fotovoltaico'!B6852+'Approvvigionamento energia'!$Q$39*'Profilo eolico'!B6852</f>
        <v>1952.1999874575235</v>
      </c>
      <c r="F6850">
        <f>$P$41*'Profilo fotovoltaico'!B6852+'Approvvigionamento energia'!$Q$41*'Profilo eolico'!B6852</f>
        <v>2421.8192482194436</v>
      </c>
      <c r="G6850">
        <f>$P$43*'Profilo fotovoltaico'!B6852+'Approvvigionamento energia'!$Q$43*'Profilo eolico'!B6852</f>
        <v>2891.4385089813641</v>
      </c>
      <c r="H6850">
        <f t="shared" ref="H6850:H6913" si="214">$P$45</f>
        <v>1138.4335154826958</v>
      </c>
      <c r="I6850">
        <f>IF(LCOH!$C$28=Menu!$A$1,'Approvvigionamento energia'!C6850,0)+IF(LCOH!$C$28=Menu!$A$2,'Approvvigionamento energia'!D6850,0)+IF(LCOH!$C$28=Menu!$A$3,'Approvvigionamento energia'!E6850,0)+IF(LCOH!$C$28=Menu!$A$4,'Approvvigionamento energia'!F6850,0)+IF(LCOH!$C$28=Menu!$A$5,'Approvvigionamento energia'!G6850,0)+IF(LCOH!$C$28=Menu!$A$6,'Approvvigionamento energia'!H6850,0)</f>
        <v>2421.8192482194436</v>
      </c>
      <c r="J6850">
        <f>'Approvvigionamento energia'!A6850+'Approvvigionamento energia'!B6850+'Approvvigionamento energia'!I6850</f>
        <v>3132.9192482194435</v>
      </c>
      <c r="K6850">
        <f>IF(MIN(LCOH!$C$18,J6850)&gt;=$P$48*LCOH!$C$18, MIN(LCOH!$C$18,J6850),0)</f>
        <v>1500</v>
      </c>
      <c r="L6850">
        <f t="shared" si="213"/>
        <v>1632.9192482194435</v>
      </c>
      <c r="M6850">
        <f>K6850/LCOH!$C$18</f>
        <v>1</v>
      </c>
      <c r="N6850">
        <f>K6850/LCOH!$C$34</f>
        <v>28.901734104046245</v>
      </c>
    </row>
    <row r="6851" spans="1:14" x14ac:dyDescent="0.35">
      <c r="A6851">
        <f>'Profilo fotovoltaico'!B6853*LCOH!$C$20</f>
        <v>560</v>
      </c>
      <c r="B6851">
        <f>'Profilo eolico'!B6853*LCOH!$C$21</f>
        <v>216.9</v>
      </c>
      <c r="C6851">
        <f>$P$35*'Profilo fotovoltaico'!B6853</f>
        <v>4118.5828250683571</v>
      </c>
      <c r="D6851">
        <f>$Q$37*'Profilo eolico'!B6853</f>
        <v>1265.532308619742</v>
      </c>
      <c r="E6851">
        <f>$P$39*'Profilo fotovoltaico'!B6853+'Approvvigionamento energia'!$Q$39*'Profilo eolico'!B6853</f>
        <v>1978.7949377318957</v>
      </c>
      <c r="F6851">
        <f>$P$41*'Profilo fotovoltaico'!B6853+'Approvvigionamento energia'!$Q$41*'Profilo eolico'!B6853</f>
        <v>2692.0575668440497</v>
      </c>
      <c r="G6851">
        <f>$P$43*'Profilo fotovoltaico'!B6853+'Approvvigionamento energia'!$Q$43*'Profilo eolico'!B6853</f>
        <v>3405.3201959562034</v>
      </c>
      <c r="H6851">
        <f t="shared" si="214"/>
        <v>1138.4335154826958</v>
      </c>
      <c r="I6851">
        <f>IF(LCOH!$C$28=Menu!$A$1,'Approvvigionamento energia'!C6851,0)+IF(LCOH!$C$28=Menu!$A$2,'Approvvigionamento energia'!D6851,0)+IF(LCOH!$C$28=Menu!$A$3,'Approvvigionamento energia'!E6851,0)+IF(LCOH!$C$28=Menu!$A$4,'Approvvigionamento energia'!F6851,0)+IF(LCOH!$C$28=Menu!$A$5,'Approvvigionamento energia'!G6851,0)+IF(LCOH!$C$28=Menu!$A$6,'Approvvigionamento energia'!H6851,0)</f>
        <v>2692.0575668440497</v>
      </c>
      <c r="J6851">
        <f>'Approvvigionamento energia'!A6851+'Approvvigionamento energia'!B6851+'Approvvigionamento energia'!I6851</f>
        <v>3468.9575668440498</v>
      </c>
      <c r="K6851">
        <f>IF(MIN(LCOH!$C$18,J6851)&gt;=$P$48*LCOH!$C$18, MIN(LCOH!$C$18,J6851),0)</f>
        <v>1500</v>
      </c>
      <c r="L6851">
        <f t="shared" ref="L6851:L6914" si="215">J6851-K6851</f>
        <v>1968.9575668440498</v>
      </c>
      <c r="M6851">
        <f>K6851/LCOH!$C$18</f>
        <v>1</v>
      </c>
      <c r="N6851">
        <f>K6851/LCOH!$C$34</f>
        <v>28.901734104046245</v>
      </c>
    </row>
    <row r="6852" spans="1:14" x14ac:dyDescent="0.35">
      <c r="A6852">
        <f>'Profilo fotovoltaico'!B6854*LCOH!$C$20</f>
        <v>619</v>
      </c>
      <c r="B6852">
        <f>'Profilo eolico'!B6854*LCOH!$C$21</f>
        <v>185.20000000000002</v>
      </c>
      <c r="C6852">
        <f>$P$35*'Profilo fotovoltaico'!B6854</f>
        <v>4552.5049441380579</v>
      </c>
      <c r="D6852">
        <f>$Q$37*'Profilo eolico'!B6854</f>
        <v>1080.5743824636986</v>
      </c>
      <c r="E6852">
        <f>$P$39*'Profilo fotovoltaico'!B6854+'Approvvigionamento energia'!$Q$39*'Profilo eolico'!B6854</f>
        <v>1948.5570228822885</v>
      </c>
      <c r="F6852">
        <f>$P$41*'Profilo fotovoltaico'!B6854+'Approvvigionamento energia'!$Q$41*'Profilo eolico'!B6854</f>
        <v>2816.5396633008781</v>
      </c>
      <c r="G6852">
        <f>$P$43*'Profilo fotovoltaico'!B6854+'Approvvigionamento energia'!$Q$43*'Profilo eolico'!B6854</f>
        <v>3684.5223037194687</v>
      </c>
      <c r="H6852">
        <f t="shared" si="214"/>
        <v>1138.4335154826958</v>
      </c>
      <c r="I6852">
        <f>IF(LCOH!$C$28=Menu!$A$1,'Approvvigionamento energia'!C6852,0)+IF(LCOH!$C$28=Menu!$A$2,'Approvvigionamento energia'!D6852,0)+IF(LCOH!$C$28=Menu!$A$3,'Approvvigionamento energia'!E6852,0)+IF(LCOH!$C$28=Menu!$A$4,'Approvvigionamento energia'!F6852,0)+IF(LCOH!$C$28=Menu!$A$5,'Approvvigionamento energia'!G6852,0)+IF(LCOH!$C$28=Menu!$A$6,'Approvvigionamento energia'!H6852,0)</f>
        <v>2816.5396633008781</v>
      </c>
      <c r="J6852">
        <f>'Approvvigionamento energia'!A6852+'Approvvigionamento energia'!B6852+'Approvvigionamento energia'!I6852</f>
        <v>3620.7396633008784</v>
      </c>
      <c r="K6852">
        <f>IF(MIN(LCOH!$C$18,J6852)&gt;=$P$48*LCOH!$C$18, MIN(LCOH!$C$18,J6852),0)</f>
        <v>1500</v>
      </c>
      <c r="L6852">
        <f t="shared" si="215"/>
        <v>2120.7396633008784</v>
      </c>
      <c r="M6852">
        <f>K6852/LCOH!$C$18</f>
        <v>1</v>
      </c>
      <c r="N6852">
        <f>K6852/LCOH!$C$34</f>
        <v>28.901734104046245</v>
      </c>
    </row>
    <row r="6853" spans="1:14" x14ac:dyDescent="0.35">
      <c r="A6853">
        <f>'Profilo fotovoltaico'!B6855*LCOH!$C$20</f>
        <v>630</v>
      </c>
      <c r="B6853">
        <f>'Profilo eolico'!B6855*LCOH!$C$21</f>
        <v>162.39999999999998</v>
      </c>
      <c r="C6853">
        <f>$P$35*'Profilo fotovoltaico'!B6855</f>
        <v>4633.4056782019006</v>
      </c>
      <c r="D6853">
        <f>$Q$37*'Profilo eolico'!B6855</f>
        <v>947.54470686881552</v>
      </c>
      <c r="E6853">
        <f>$P$39*'Profilo fotovoltaico'!B6855+'Approvvigionamento energia'!$Q$39*'Profilo eolico'!B6855</f>
        <v>1869.0099497020867</v>
      </c>
      <c r="F6853">
        <f>$P$41*'Profilo fotovoltaico'!B6855+'Approvvigionamento energia'!$Q$41*'Profilo eolico'!B6855</f>
        <v>2790.475192535358</v>
      </c>
      <c r="G6853">
        <f>$P$43*'Profilo fotovoltaico'!B6855+'Approvvigionamento energia'!$Q$43*'Profilo eolico'!B6855</f>
        <v>3711.9404353686296</v>
      </c>
      <c r="H6853">
        <f t="shared" si="214"/>
        <v>1138.4335154826958</v>
      </c>
      <c r="I6853">
        <f>IF(LCOH!$C$28=Menu!$A$1,'Approvvigionamento energia'!C6853,0)+IF(LCOH!$C$28=Menu!$A$2,'Approvvigionamento energia'!D6853,0)+IF(LCOH!$C$28=Menu!$A$3,'Approvvigionamento energia'!E6853,0)+IF(LCOH!$C$28=Menu!$A$4,'Approvvigionamento energia'!F6853,0)+IF(LCOH!$C$28=Menu!$A$5,'Approvvigionamento energia'!G6853,0)+IF(LCOH!$C$28=Menu!$A$6,'Approvvigionamento energia'!H6853,0)</f>
        <v>2790.475192535358</v>
      </c>
      <c r="J6853">
        <f>'Approvvigionamento energia'!A6853+'Approvvigionamento energia'!B6853+'Approvvigionamento energia'!I6853</f>
        <v>3582.8751925353581</v>
      </c>
      <c r="K6853">
        <f>IF(MIN(LCOH!$C$18,J6853)&gt;=$P$48*LCOH!$C$18, MIN(LCOH!$C$18,J6853),0)</f>
        <v>1500</v>
      </c>
      <c r="L6853">
        <f t="shared" si="215"/>
        <v>2082.8751925353581</v>
      </c>
      <c r="M6853">
        <f>K6853/LCOH!$C$18</f>
        <v>1</v>
      </c>
      <c r="N6853">
        <f>K6853/LCOH!$C$34</f>
        <v>28.901734104046245</v>
      </c>
    </row>
    <row r="6854" spans="1:14" x14ac:dyDescent="0.35">
      <c r="A6854">
        <f>'Profilo fotovoltaico'!B6856*LCOH!$C$20</f>
        <v>594</v>
      </c>
      <c r="B6854">
        <f>'Profilo eolico'!B6856*LCOH!$C$21</f>
        <v>145</v>
      </c>
      <c r="C6854">
        <f>$P$35*'Profilo fotovoltaico'!B6856</f>
        <v>4368.6396394475069</v>
      </c>
      <c r="D6854">
        <f>$Q$37*'Profilo eolico'!B6856</f>
        <v>846.02205970429952</v>
      </c>
      <c r="E6854">
        <f>$P$39*'Profilo fotovoltaico'!B6856+'Approvvigionamento energia'!$Q$39*'Profilo eolico'!B6856</f>
        <v>1726.6764546401014</v>
      </c>
      <c r="F6854">
        <f>$P$41*'Profilo fotovoltaico'!B6856+'Approvvigionamento energia'!$Q$41*'Profilo eolico'!B6856</f>
        <v>2607.3308495759034</v>
      </c>
      <c r="G6854">
        <f>$P$43*'Profilo fotovoltaico'!B6856+'Approvvigionamento energia'!$Q$43*'Profilo eolico'!B6856</f>
        <v>3487.9852445117049</v>
      </c>
      <c r="H6854">
        <f t="shared" si="214"/>
        <v>1138.4335154826958</v>
      </c>
      <c r="I6854">
        <f>IF(LCOH!$C$28=Menu!$A$1,'Approvvigionamento energia'!C6854,0)+IF(LCOH!$C$28=Menu!$A$2,'Approvvigionamento energia'!D6854,0)+IF(LCOH!$C$28=Menu!$A$3,'Approvvigionamento energia'!E6854,0)+IF(LCOH!$C$28=Menu!$A$4,'Approvvigionamento energia'!F6854,0)+IF(LCOH!$C$28=Menu!$A$5,'Approvvigionamento energia'!G6854,0)+IF(LCOH!$C$28=Menu!$A$6,'Approvvigionamento energia'!H6854,0)</f>
        <v>2607.3308495759034</v>
      </c>
      <c r="J6854">
        <f>'Approvvigionamento energia'!A6854+'Approvvigionamento energia'!B6854+'Approvvigionamento energia'!I6854</f>
        <v>3346.3308495759034</v>
      </c>
      <c r="K6854">
        <f>IF(MIN(LCOH!$C$18,J6854)&gt;=$P$48*LCOH!$C$18, MIN(LCOH!$C$18,J6854),0)</f>
        <v>1500</v>
      </c>
      <c r="L6854">
        <f t="shared" si="215"/>
        <v>1846.3308495759034</v>
      </c>
      <c r="M6854">
        <f>K6854/LCOH!$C$18</f>
        <v>1</v>
      </c>
      <c r="N6854">
        <f>K6854/LCOH!$C$34</f>
        <v>28.901734104046245</v>
      </c>
    </row>
    <row r="6855" spans="1:14" x14ac:dyDescent="0.35">
      <c r="A6855">
        <f>'Profilo fotovoltaico'!B6857*LCOH!$C$20</f>
        <v>512</v>
      </c>
      <c r="B6855">
        <f>'Profilo eolico'!B6857*LCOH!$C$21</f>
        <v>126.7</v>
      </c>
      <c r="C6855">
        <f>$P$35*'Profilo fotovoltaico'!B6857</f>
        <v>3765.5614400624972</v>
      </c>
      <c r="D6855">
        <f>$Q$37*'Profilo eolico'!B6857</f>
        <v>739.24824113472255</v>
      </c>
      <c r="E6855">
        <f>$P$39*'Profilo fotovoltaico'!B6857+'Approvvigionamento energia'!$Q$39*'Profilo eolico'!B6857</f>
        <v>1495.8265408666662</v>
      </c>
      <c r="F6855">
        <f>$P$41*'Profilo fotovoltaico'!B6857+'Approvvigionamento energia'!$Q$41*'Profilo eolico'!B6857</f>
        <v>2252.40484059861</v>
      </c>
      <c r="G6855">
        <f>$P$43*'Profilo fotovoltaico'!B6857+'Approvvigionamento energia'!$Q$43*'Profilo eolico'!B6857</f>
        <v>3008.9831403305539</v>
      </c>
      <c r="H6855">
        <f t="shared" si="214"/>
        <v>1138.4335154826958</v>
      </c>
      <c r="I6855">
        <f>IF(LCOH!$C$28=Menu!$A$1,'Approvvigionamento energia'!C6855,0)+IF(LCOH!$C$28=Menu!$A$2,'Approvvigionamento energia'!D6855,0)+IF(LCOH!$C$28=Menu!$A$3,'Approvvigionamento energia'!E6855,0)+IF(LCOH!$C$28=Menu!$A$4,'Approvvigionamento energia'!F6855,0)+IF(LCOH!$C$28=Menu!$A$5,'Approvvigionamento energia'!G6855,0)+IF(LCOH!$C$28=Menu!$A$6,'Approvvigionamento energia'!H6855,0)</f>
        <v>2252.40484059861</v>
      </c>
      <c r="J6855">
        <f>'Approvvigionamento energia'!A6855+'Approvvigionamento energia'!B6855+'Approvvigionamento energia'!I6855</f>
        <v>2891.1048405986103</v>
      </c>
      <c r="K6855">
        <f>IF(MIN(LCOH!$C$18,J6855)&gt;=$P$48*LCOH!$C$18, MIN(LCOH!$C$18,J6855),0)</f>
        <v>1500</v>
      </c>
      <c r="L6855">
        <f t="shared" si="215"/>
        <v>1391.1048405986103</v>
      </c>
      <c r="M6855">
        <f>K6855/LCOH!$C$18</f>
        <v>1</v>
      </c>
      <c r="N6855">
        <f>K6855/LCOH!$C$34</f>
        <v>28.901734104046245</v>
      </c>
    </row>
    <row r="6856" spans="1:14" x14ac:dyDescent="0.35">
      <c r="A6856">
        <f>'Profilo fotovoltaico'!B6858*LCOH!$C$20</f>
        <v>380</v>
      </c>
      <c r="B6856">
        <f>'Profilo eolico'!B6858*LCOH!$C$21</f>
        <v>105.39999999999999</v>
      </c>
      <c r="C6856">
        <f>$P$35*'Profilo fotovoltaico'!B6858</f>
        <v>2794.7526312963846</v>
      </c>
      <c r="D6856">
        <f>$Q$37*'Profilo eolico'!B6858</f>
        <v>614.97051788160809</v>
      </c>
      <c r="E6856">
        <f>$P$39*'Profilo fotovoltaico'!B6858+'Approvvigionamento energia'!$Q$39*'Profilo eolico'!B6858</f>
        <v>1159.9160462353022</v>
      </c>
      <c r="F6856">
        <f>$P$41*'Profilo fotovoltaico'!B6858+'Approvvigionamento energia'!$Q$41*'Profilo eolico'!B6858</f>
        <v>1704.8615745889963</v>
      </c>
      <c r="G6856">
        <f>$P$43*'Profilo fotovoltaico'!B6858+'Approvvigionamento energia'!$Q$43*'Profilo eolico'!B6858</f>
        <v>2249.8071029426906</v>
      </c>
      <c r="H6856">
        <f t="shared" si="214"/>
        <v>1138.4335154826958</v>
      </c>
      <c r="I6856">
        <f>IF(LCOH!$C$28=Menu!$A$1,'Approvvigionamento energia'!C6856,0)+IF(LCOH!$C$28=Menu!$A$2,'Approvvigionamento energia'!D6856,0)+IF(LCOH!$C$28=Menu!$A$3,'Approvvigionamento energia'!E6856,0)+IF(LCOH!$C$28=Menu!$A$4,'Approvvigionamento energia'!F6856,0)+IF(LCOH!$C$28=Menu!$A$5,'Approvvigionamento energia'!G6856,0)+IF(LCOH!$C$28=Menu!$A$6,'Approvvigionamento energia'!H6856,0)</f>
        <v>1704.8615745889963</v>
      </c>
      <c r="J6856">
        <f>'Approvvigionamento energia'!A6856+'Approvvigionamento energia'!B6856+'Approvvigionamento energia'!I6856</f>
        <v>2190.2615745889962</v>
      </c>
      <c r="K6856">
        <f>IF(MIN(LCOH!$C$18,J6856)&gt;=$P$48*LCOH!$C$18, MIN(LCOH!$C$18,J6856),0)</f>
        <v>1500</v>
      </c>
      <c r="L6856">
        <f t="shared" si="215"/>
        <v>690.26157458899615</v>
      </c>
      <c r="M6856">
        <f>K6856/LCOH!$C$18</f>
        <v>1</v>
      </c>
      <c r="N6856">
        <f>K6856/LCOH!$C$34</f>
        <v>28.901734104046245</v>
      </c>
    </row>
    <row r="6857" spans="1:14" x14ac:dyDescent="0.35">
      <c r="A6857">
        <f>'Profilo fotovoltaico'!B6859*LCOH!$C$20</f>
        <v>206</v>
      </c>
      <c r="B6857">
        <f>'Profilo eolico'!B6859*LCOH!$C$21</f>
        <v>83.5</v>
      </c>
      <c r="C6857">
        <f>$P$35*'Profilo fotovoltaico'!B6859</f>
        <v>1515.0501106501454</v>
      </c>
      <c r="D6857">
        <f>$Q$37*'Profilo eolico'!B6859</f>
        <v>487.19201369178631</v>
      </c>
      <c r="E6857">
        <f>$P$39*'Profilo fotovoltaico'!B6859+'Approvvigionamento energia'!$Q$39*'Profilo eolico'!B6859</f>
        <v>744.15653793137608</v>
      </c>
      <c r="F6857">
        <f>$P$41*'Profilo fotovoltaico'!B6859+'Approvvigionamento energia'!$Q$41*'Profilo eolico'!B6859</f>
        <v>1001.1210621709658</v>
      </c>
      <c r="G6857">
        <f>$P$43*'Profilo fotovoltaico'!B6859+'Approvvigionamento energia'!$Q$43*'Profilo eolico'!B6859</f>
        <v>1258.0855864105556</v>
      </c>
      <c r="H6857">
        <f t="shared" si="214"/>
        <v>1138.4335154826958</v>
      </c>
      <c r="I6857">
        <f>IF(LCOH!$C$28=Menu!$A$1,'Approvvigionamento energia'!C6857,0)+IF(LCOH!$C$28=Menu!$A$2,'Approvvigionamento energia'!D6857,0)+IF(LCOH!$C$28=Menu!$A$3,'Approvvigionamento energia'!E6857,0)+IF(LCOH!$C$28=Menu!$A$4,'Approvvigionamento energia'!F6857,0)+IF(LCOH!$C$28=Menu!$A$5,'Approvvigionamento energia'!G6857,0)+IF(LCOH!$C$28=Menu!$A$6,'Approvvigionamento energia'!H6857,0)</f>
        <v>1001.1210621709658</v>
      </c>
      <c r="J6857">
        <f>'Approvvigionamento energia'!A6857+'Approvvigionamento energia'!B6857+'Approvvigionamento energia'!I6857</f>
        <v>1290.6210621709658</v>
      </c>
      <c r="K6857">
        <f>IF(MIN(LCOH!$C$18,J6857)&gt;=$P$48*LCOH!$C$18, MIN(LCOH!$C$18,J6857),0)</f>
        <v>1290.6210621709658</v>
      </c>
      <c r="L6857">
        <f t="shared" si="215"/>
        <v>0</v>
      </c>
      <c r="M6857">
        <f>K6857/LCOH!$C$18</f>
        <v>0.8604140414473106</v>
      </c>
      <c r="N6857">
        <f>K6857/LCOH!$C$34</f>
        <v>24.867457845297995</v>
      </c>
    </row>
    <row r="6858" spans="1:14" x14ac:dyDescent="0.35">
      <c r="A6858">
        <f>'Profilo fotovoltaico'!B6860*LCOH!$C$20</f>
        <v>26</v>
      </c>
      <c r="B6858">
        <f>'Profilo eolico'!B6860*LCOH!$C$21</f>
        <v>82.699999999999989</v>
      </c>
      <c r="C6858">
        <f>$P$35*'Profilo fotovoltaico'!B6860</f>
        <v>191.21991687817368</v>
      </c>
      <c r="D6858">
        <f>$Q$37*'Profilo eolico'!B6860</f>
        <v>482.52430577617633</v>
      </c>
      <c r="E6858">
        <f>$P$39*'Profilo fotovoltaico'!B6860+'Approvvigionamento energia'!$Q$39*'Profilo eolico'!B6860</f>
        <v>409.69820855167569</v>
      </c>
      <c r="F6858">
        <f>$P$41*'Profilo fotovoltaico'!B6860+'Approvvigionamento energia'!$Q$41*'Profilo eolico'!B6860</f>
        <v>336.87211132717499</v>
      </c>
      <c r="G6858">
        <f>$P$43*'Profilo fotovoltaico'!B6860+'Approvvigionamento energia'!$Q$43*'Profilo eolico'!B6860</f>
        <v>264.04601410267435</v>
      </c>
      <c r="H6858">
        <f t="shared" si="214"/>
        <v>1138.4335154826958</v>
      </c>
      <c r="I6858">
        <f>IF(LCOH!$C$28=Menu!$A$1,'Approvvigionamento energia'!C6858,0)+IF(LCOH!$C$28=Menu!$A$2,'Approvvigionamento energia'!D6858,0)+IF(LCOH!$C$28=Menu!$A$3,'Approvvigionamento energia'!E6858,0)+IF(LCOH!$C$28=Menu!$A$4,'Approvvigionamento energia'!F6858,0)+IF(LCOH!$C$28=Menu!$A$5,'Approvvigionamento energia'!G6858,0)+IF(LCOH!$C$28=Menu!$A$6,'Approvvigionamento energia'!H6858,0)</f>
        <v>336.87211132717499</v>
      </c>
      <c r="J6858">
        <f>'Approvvigionamento energia'!A6858+'Approvvigionamento energia'!B6858+'Approvvigionamento energia'!I6858</f>
        <v>445.57211132717498</v>
      </c>
      <c r="K6858">
        <f>IF(MIN(LCOH!$C$18,J6858)&gt;=$P$48*LCOH!$C$18, MIN(LCOH!$C$18,J6858),0)</f>
        <v>445.57211132717498</v>
      </c>
      <c r="L6858">
        <f t="shared" si="215"/>
        <v>0</v>
      </c>
      <c r="M6858">
        <f>K6858/LCOH!$C$18</f>
        <v>0.29704807421811663</v>
      </c>
      <c r="N6858">
        <f>K6858/LCOH!$C$34</f>
        <v>8.5852044571710024</v>
      </c>
    </row>
    <row r="6859" spans="1:14" x14ac:dyDescent="0.35">
      <c r="A6859">
        <f>'Profilo fotovoltaico'!B6861*LCOH!$C$20</f>
        <v>0</v>
      </c>
      <c r="B6859">
        <f>'Profilo eolico'!B6861*LCOH!$C$21</f>
        <v>86.9</v>
      </c>
      <c r="C6859">
        <f>$P$35*'Profilo fotovoltaico'!B6861</f>
        <v>0</v>
      </c>
      <c r="D6859">
        <f>$Q$37*'Profilo eolico'!B6861</f>
        <v>507.02977233312856</v>
      </c>
      <c r="E6859">
        <f>$P$39*'Profilo fotovoltaico'!B6861+'Approvvigionamento energia'!$Q$39*'Profilo eolico'!B6861</f>
        <v>380.27232924984639</v>
      </c>
      <c r="F6859">
        <f>$P$41*'Profilo fotovoltaico'!B6861+'Approvvigionamento energia'!$Q$41*'Profilo eolico'!B6861</f>
        <v>253.51488616656428</v>
      </c>
      <c r="G6859">
        <f>$P$43*'Profilo fotovoltaico'!B6861+'Approvvigionamento energia'!$Q$43*'Profilo eolico'!B6861</f>
        <v>126.75744308328214</v>
      </c>
      <c r="H6859">
        <f t="shared" si="214"/>
        <v>1138.4335154826958</v>
      </c>
      <c r="I6859">
        <f>IF(LCOH!$C$28=Menu!$A$1,'Approvvigionamento energia'!C6859,0)+IF(LCOH!$C$28=Menu!$A$2,'Approvvigionamento energia'!D6859,0)+IF(LCOH!$C$28=Menu!$A$3,'Approvvigionamento energia'!E6859,0)+IF(LCOH!$C$28=Menu!$A$4,'Approvvigionamento energia'!F6859,0)+IF(LCOH!$C$28=Menu!$A$5,'Approvvigionamento energia'!G6859,0)+IF(LCOH!$C$28=Menu!$A$6,'Approvvigionamento energia'!H6859,0)</f>
        <v>253.51488616656428</v>
      </c>
      <c r="J6859">
        <f>'Approvvigionamento energia'!A6859+'Approvvigionamento energia'!B6859+'Approvvigionamento energia'!I6859</f>
        <v>340.41488616656432</v>
      </c>
      <c r="K6859">
        <f>IF(MIN(LCOH!$C$18,J6859)&gt;=$P$48*LCOH!$C$18, MIN(LCOH!$C$18,J6859),0)</f>
        <v>0</v>
      </c>
      <c r="L6859">
        <f t="shared" si="215"/>
        <v>340.41488616656432</v>
      </c>
      <c r="M6859">
        <f>K6859/LCOH!$C$18</f>
        <v>0</v>
      </c>
      <c r="N6859">
        <f>K6859/LCOH!$C$34</f>
        <v>0</v>
      </c>
    </row>
    <row r="6860" spans="1:14" x14ac:dyDescent="0.35">
      <c r="A6860">
        <f>'Profilo fotovoltaico'!B6862*LCOH!$C$20</f>
        <v>0</v>
      </c>
      <c r="B6860">
        <f>'Profilo eolico'!B6862*LCOH!$C$21</f>
        <v>82.3</v>
      </c>
      <c r="C6860">
        <f>$P$35*'Profilo fotovoltaico'!B6862</f>
        <v>0</v>
      </c>
      <c r="D6860">
        <f>$Q$37*'Profilo eolico'!B6862</f>
        <v>480.1904518183714</v>
      </c>
      <c r="E6860">
        <f>$P$39*'Profilo fotovoltaico'!B6862+'Approvvigionamento energia'!$Q$39*'Profilo eolico'!B6862</f>
        <v>360.14283886377854</v>
      </c>
      <c r="F6860">
        <f>$P$41*'Profilo fotovoltaico'!B6862+'Approvvigionamento energia'!$Q$41*'Profilo eolico'!B6862</f>
        <v>240.0952259091857</v>
      </c>
      <c r="G6860">
        <f>$P$43*'Profilo fotovoltaico'!B6862+'Approvvigionamento energia'!$Q$43*'Profilo eolico'!B6862</f>
        <v>120.04761295459285</v>
      </c>
      <c r="H6860">
        <f t="shared" si="214"/>
        <v>1138.4335154826958</v>
      </c>
      <c r="I6860">
        <f>IF(LCOH!$C$28=Menu!$A$1,'Approvvigionamento energia'!C6860,0)+IF(LCOH!$C$28=Menu!$A$2,'Approvvigionamento energia'!D6860,0)+IF(LCOH!$C$28=Menu!$A$3,'Approvvigionamento energia'!E6860,0)+IF(LCOH!$C$28=Menu!$A$4,'Approvvigionamento energia'!F6860,0)+IF(LCOH!$C$28=Menu!$A$5,'Approvvigionamento energia'!G6860,0)+IF(LCOH!$C$28=Menu!$A$6,'Approvvigionamento energia'!H6860,0)</f>
        <v>240.0952259091857</v>
      </c>
      <c r="J6860">
        <f>'Approvvigionamento energia'!A6860+'Approvvigionamento energia'!B6860+'Approvvigionamento energia'!I6860</f>
        <v>322.39522590918568</v>
      </c>
      <c r="K6860">
        <f>IF(MIN(LCOH!$C$18,J6860)&gt;=$P$48*LCOH!$C$18, MIN(LCOH!$C$18,J6860),0)</f>
        <v>0</v>
      </c>
      <c r="L6860">
        <f t="shared" si="215"/>
        <v>322.39522590918568</v>
      </c>
      <c r="M6860">
        <f>K6860/LCOH!$C$18</f>
        <v>0</v>
      </c>
      <c r="N6860">
        <f>K6860/LCOH!$C$34</f>
        <v>0</v>
      </c>
    </row>
    <row r="6861" spans="1:14" x14ac:dyDescent="0.35">
      <c r="A6861">
        <f>'Profilo fotovoltaico'!B6863*LCOH!$C$20</f>
        <v>0</v>
      </c>
      <c r="B6861">
        <f>'Profilo eolico'!B6863*LCOH!$C$21</f>
        <v>78.600000000000009</v>
      </c>
      <c r="C6861">
        <f>$P$35*'Profilo fotovoltaico'!B6863</f>
        <v>0</v>
      </c>
      <c r="D6861">
        <f>$Q$37*'Profilo eolico'!B6863</f>
        <v>458.6023027086755</v>
      </c>
      <c r="E6861">
        <f>$P$39*'Profilo fotovoltaico'!B6863+'Approvvigionamento energia'!$Q$39*'Profilo eolico'!B6863</f>
        <v>343.95172703150661</v>
      </c>
      <c r="F6861">
        <f>$P$41*'Profilo fotovoltaico'!B6863+'Approvvigionamento energia'!$Q$41*'Profilo eolico'!B6863</f>
        <v>229.30115135433775</v>
      </c>
      <c r="G6861">
        <f>$P$43*'Profilo fotovoltaico'!B6863+'Approvvigionamento energia'!$Q$43*'Profilo eolico'!B6863</f>
        <v>114.65057567716887</v>
      </c>
      <c r="H6861">
        <f t="shared" si="214"/>
        <v>1138.4335154826958</v>
      </c>
      <c r="I6861">
        <f>IF(LCOH!$C$28=Menu!$A$1,'Approvvigionamento energia'!C6861,0)+IF(LCOH!$C$28=Menu!$A$2,'Approvvigionamento energia'!D6861,0)+IF(LCOH!$C$28=Menu!$A$3,'Approvvigionamento energia'!E6861,0)+IF(LCOH!$C$28=Menu!$A$4,'Approvvigionamento energia'!F6861,0)+IF(LCOH!$C$28=Menu!$A$5,'Approvvigionamento energia'!G6861,0)+IF(LCOH!$C$28=Menu!$A$6,'Approvvigionamento energia'!H6861,0)</f>
        <v>229.30115135433775</v>
      </c>
      <c r="J6861">
        <f>'Approvvigionamento energia'!A6861+'Approvvigionamento energia'!B6861+'Approvvigionamento energia'!I6861</f>
        <v>307.90115135433774</v>
      </c>
      <c r="K6861">
        <f>IF(MIN(LCOH!$C$18,J6861)&gt;=$P$48*LCOH!$C$18, MIN(LCOH!$C$18,J6861),0)</f>
        <v>0</v>
      </c>
      <c r="L6861">
        <f t="shared" si="215"/>
        <v>307.90115135433774</v>
      </c>
      <c r="M6861">
        <f>K6861/LCOH!$C$18</f>
        <v>0</v>
      </c>
      <c r="N6861">
        <f>K6861/LCOH!$C$34</f>
        <v>0</v>
      </c>
    </row>
    <row r="6862" spans="1:14" x14ac:dyDescent="0.35">
      <c r="A6862">
        <f>'Profilo fotovoltaico'!B6864*LCOH!$C$20</f>
        <v>0</v>
      </c>
      <c r="B6862">
        <f>'Profilo eolico'!B6864*LCOH!$C$21</f>
        <v>79.399999999999991</v>
      </c>
      <c r="C6862">
        <f>$P$35*'Profilo fotovoltaico'!B6864</f>
        <v>0</v>
      </c>
      <c r="D6862">
        <f>$Q$37*'Profilo eolico'!B6864</f>
        <v>463.27001062428542</v>
      </c>
      <c r="E6862">
        <f>$P$39*'Profilo fotovoltaico'!B6864+'Approvvigionamento energia'!$Q$39*'Profilo eolico'!B6864</f>
        <v>347.45250796821404</v>
      </c>
      <c r="F6862">
        <f>$P$41*'Profilo fotovoltaico'!B6864+'Approvvigionamento energia'!$Q$41*'Profilo eolico'!B6864</f>
        <v>231.63500531214271</v>
      </c>
      <c r="G6862">
        <f>$P$43*'Profilo fotovoltaico'!B6864+'Approvvigionamento energia'!$Q$43*'Profilo eolico'!B6864</f>
        <v>115.81750265607135</v>
      </c>
      <c r="H6862">
        <f t="shared" si="214"/>
        <v>1138.4335154826958</v>
      </c>
      <c r="I6862">
        <f>IF(LCOH!$C$28=Menu!$A$1,'Approvvigionamento energia'!C6862,0)+IF(LCOH!$C$28=Menu!$A$2,'Approvvigionamento energia'!D6862,0)+IF(LCOH!$C$28=Menu!$A$3,'Approvvigionamento energia'!E6862,0)+IF(LCOH!$C$28=Menu!$A$4,'Approvvigionamento energia'!F6862,0)+IF(LCOH!$C$28=Menu!$A$5,'Approvvigionamento energia'!G6862,0)+IF(LCOH!$C$28=Menu!$A$6,'Approvvigionamento energia'!H6862,0)</f>
        <v>231.63500531214271</v>
      </c>
      <c r="J6862">
        <f>'Approvvigionamento energia'!A6862+'Approvvigionamento energia'!B6862+'Approvvigionamento energia'!I6862</f>
        <v>311.03500531214269</v>
      </c>
      <c r="K6862">
        <f>IF(MIN(LCOH!$C$18,J6862)&gt;=$P$48*LCOH!$C$18, MIN(LCOH!$C$18,J6862),0)</f>
        <v>0</v>
      </c>
      <c r="L6862">
        <f t="shared" si="215"/>
        <v>311.03500531214269</v>
      </c>
      <c r="M6862">
        <f>K6862/LCOH!$C$18</f>
        <v>0</v>
      </c>
      <c r="N6862">
        <f>K6862/LCOH!$C$34</f>
        <v>0</v>
      </c>
    </row>
    <row r="6863" spans="1:14" x14ac:dyDescent="0.35">
      <c r="A6863">
        <f>'Profilo fotovoltaico'!B6865*LCOH!$C$20</f>
        <v>0</v>
      </c>
      <c r="B6863">
        <f>'Profilo eolico'!B6865*LCOH!$C$21</f>
        <v>84</v>
      </c>
      <c r="C6863">
        <f>$P$35*'Profilo fotovoltaico'!B6865</f>
        <v>0</v>
      </c>
      <c r="D6863">
        <f>$Q$37*'Profilo eolico'!B6865</f>
        <v>490.10933113904252</v>
      </c>
      <c r="E6863">
        <f>$P$39*'Profilo fotovoltaico'!B6865+'Approvvigionamento energia'!$Q$39*'Profilo eolico'!B6865</f>
        <v>367.58199835428189</v>
      </c>
      <c r="F6863">
        <f>$P$41*'Profilo fotovoltaico'!B6865+'Approvvigionamento energia'!$Q$41*'Profilo eolico'!B6865</f>
        <v>245.05466556952126</v>
      </c>
      <c r="G6863">
        <f>$P$43*'Profilo fotovoltaico'!B6865+'Approvvigionamento energia'!$Q$43*'Profilo eolico'!B6865</f>
        <v>122.52733278476063</v>
      </c>
      <c r="H6863">
        <f t="shared" si="214"/>
        <v>1138.4335154826958</v>
      </c>
      <c r="I6863">
        <f>IF(LCOH!$C$28=Menu!$A$1,'Approvvigionamento energia'!C6863,0)+IF(LCOH!$C$28=Menu!$A$2,'Approvvigionamento energia'!D6863,0)+IF(LCOH!$C$28=Menu!$A$3,'Approvvigionamento energia'!E6863,0)+IF(LCOH!$C$28=Menu!$A$4,'Approvvigionamento energia'!F6863,0)+IF(LCOH!$C$28=Menu!$A$5,'Approvvigionamento energia'!G6863,0)+IF(LCOH!$C$28=Menu!$A$6,'Approvvigionamento energia'!H6863,0)</f>
        <v>245.05466556952126</v>
      </c>
      <c r="J6863">
        <f>'Approvvigionamento energia'!A6863+'Approvvigionamento energia'!B6863+'Approvvigionamento energia'!I6863</f>
        <v>329.05466556952126</v>
      </c>
      <c r="K6863">
        <f>IF(MIN(LCOH!$C$18,J6863)&gt;=$P$48*LCOH!$C$18, MIN(LCOH!$C$18,J6863),0)</f>
        <v>0</v>
      </c>
      <c r="L6863">
        <f t="shared" si="215"/>
        <v>329.05466556952126</v>
      </c>
      <c r="M6863">
        <f>K6863/LCOH!$C$18</f>
        <v>0</v>
      </c>
      <c r="N6863">
        <f>K6863/LCOH!$C$34</f>
        <v>0</v>
      </c>
    </row>
    <row r="6864" spans="1:14" x14ac:dyDescent="0.35">
      <c r="A6864">
        <f>'Profilo fotovoltaico'!B6866*LCOH!$C$20</f>
        <v>0</v>
      </c>
      <c r="B6864">
        <f>'Profilo eolico'!B6866*LCOH!$C$21</f>
        <v>90.7</v>
      </c>
      <c r="C6864">
        <f>$P$35*'Profilo fotovoltaico'!B6866</f>
        <v>0</v>
      </c>
      <c r="D6864">
        <f>$Q$37*'Profilo eolico'!B6866</f>
        <v>529.20138493227569</v>
      </c>
      <c r="E6864">
        <f>$P$39*'Profilo fotovoltaico'!B6866+'Approvvigionamento energia'!$Q$39*'Profilo eolico'!B6866</f>
        <v>396.90103869920677</v>
      </c>
      <c r="F6864">
        <f>$P$41*'Profilo fotovoltaico'!B6866+'Approvvigionamento energia'!$Q$41*'Profilo eolico'!B6866</f>
        <v>264.60069246613784</v>
      </c>
      <c r="G6864">
        <f>$P$43*'Profilo fotovoltaico'!B6866+'Approvvigionamento energia'!$Q$43*'Profilo eolico'!B6866</f>
        <v>132.30034623306892</v>
      </c>
      <c r="H6864">
        <f t="shared" si="214"/>
        <v>1138.4335154826958</v>
      </c>
      <c r="I6864">
        <f>IF(LCOH!$C$28=Menu!$A$1,'Approvvigionamento energia'!C6864,0)+IF(LCOH!$C$28=Menu!$A$2,'Approvvigionamento energia'!D6864,0)+IF(LCOH!$C$28=Menu!$A$3,'Approvvigionamento energia'!E6864,0)+IF(LCOH!$C$28=Menu!$A$4,'Approvvigionamento energia'!F6864,0)+IF(LCOH!$C$28=Menu!$A$5,'Approvvigionamento energia'!G6864,0)+IF(LCOH!$C$28=Menu!$A$6,'Approvvigionamento energia'!H6864,0)</f>
        <v>264.60069246613784</v>
      </c>
      <c r="J6864">
        <f>'Approvvigionamento energia'!A6864+'Approvvigionamento energia'!B6864+'Approvvigionamento energia'!I6864</f>
        <v>355.30069246613783</v>
      </c>
      <c r="K6864">
        <f>IF(MIN(LCOH!$C$18,J6864)&gt;=$P$48*LCOH!$C$18, MIN(LCOH!$C$18,J6864),0)</f>
        <v>0</v>
      </c>
      <c r="L6864">
        <f t="shared" si="215"/>
        <v>355.30069246613783</v>
      </c>
      <c r="M6864">
        <f>K6864/LCOH!$C$18</f>
        <v>0</v>
      </c>
      <c r="N6864">
        <f>K6864/LCOH!$C$34</f>
        <v>0</v>
      </c>
    </row>
    <row r="6865" spans="1:14" x14ac:dyDescent="0.35">
      <c r="A6865">
        <f>'Profilo fotovoltaico'!B6867*LCOH!$C$20</f>
        <v>0</v>
      </c>
      <c r="B6865">
        <f>'Profilo eolico'!B6867*LCOH!$C$21</f>
        <v>99.6</v>
      </c>
      <c r="C6865">
        <f>$P$35*'Profilo fotovoltaico'!B6867</f>
        <v>0</v>
      </c>
      <c r="D6865">
        <f>$Q$37*'Profilo eolico'!B6867</f>
        <v>581.12963549343613</v>
      </c>
      <c r="E6865">
        <f>$P$39*'Profilo fotovoltaico'!B6867+'Approvvigionamento energia'!$Q$39*'Profilo eolico'!B6867</f>
        <v>435.84722662007704</v>
      </c>
      <c r="F6865">
        <f>$P$41*'Profilo fotovoltaico'!B6867+'Approvvigionamento energia'!$Q$41*'Profilo eolico'!B6867</f>
        <v>290.56481774671806</v>
      </c>
      <c r="G6865">
        <f>$P$43*'Profilo fotovoltaico'!B6867+'Approvvigionamento energia'!$Q$43*'Profilo eolico'!B6867</f>
        <v>145.28240887335903</v>
      </c>
      <c r="H6865">
        <f t="shared" si="214"/>
        <v>1138.4335154826958</v>
      </c>
      <c r="I6865">
        <f>IF(LCOH!$C$28=Menu!$A$1,'Approvvigionamento energia'!C6865,0)+IF(LCOH!$C$28=Menu!$A$2,'Approvvigionamento energia'!D6865,0)+IF(LCOH!$C$28=Menu!$A$3,'Approvvigionamento energia'!E6865,0)+IF(LCOH!$C$28=Menu!$A$4,'Approvvigionamento energia'!F6865,0)+IF(LCOH!$C$28=Menu!$A$5,'Approvvigionamento energia'!G6865,0)+IF(LCOH!$C$28=Menu!$A$6,'Approvvigionamento energia'!H6865,0)</f>
        <v>290.56481774671806</v>
      </c>
      <c r="J6865">
        <f>'Approvvigionamento energia'!A6865+'Approvvigionamento energia'!B6865+'Approvvigionamento energia'!I6865</f>
        <v>390.16481774671809</v>
      </c>
      <c r="K6865">
        <f>IF(MIN(LCOH!$C$18,J6865)&gt;=$P$48*LCOH!$C$18, MIN(LCOH!$C$18,J6865),0)</f>
        <v>390.16481774671809</v>
      </c>
      <c r="L6865">
        <f t="shared" si="215"/>
        <v>0</v>
      </c>
      <c r="M6865">
        <f>K6865/LCOH!$C$18</f>
        <v>0.26010987849781203</v>
      </c>
      <c r="N6865">
        <f>K6865/LCOH!$C$34</f>
        <v>7.5176265461795397</v>
      </c>
    </row>
    <row r="6866" spans="1:14" x14ac:dyDescent="0.35">
      <c r="A6866">
        <f>'Profilo fotovoltaico'!B6868*LCOH!$C$20</f>
        <v>0</v>
      </c>
      <c r="B6866">
        <f>'Profilo eolico'!B6868*LCOH!$C$21</f>
        <v>113.60000000000001</v>
      </c>
      <c r="C6866">
        <f>$P$35*'Profilo fotovoltaico'!B6868</f>
        <v>0</v>
      </c>
      <c r="D6866">
        <f>$Q$37*'Profilo eolico'!B6868</f>
        <v>662.81452401660988</v>
      </c>
      <c r="E6866">
        <f>$P$39*'Profilo fotovoltaico'!B6868+'Approvvigionamento energia'!$Q$39*'Profilo eolico'!B6868</f>
        <v>497.11089301245744</v>
      </c>
      <c r="F6866">
        <f>$P$41*'Profilo fotovoltaico'!B6868+'Approvvigionamento energia'!$Q$41*'Profilo eolico'!B6868</f>
        <v>331.40726200830494</v>
      </c>
      <c r="G6866">
        <f>$P$43*'Profilo fotovoltaico'!B6868+'Approvvigionamento energia'!$Q$43*'Profilo eolico'!B6868</f>
        <v>165.70363100415247</v>
      </c>
      <c r="H6866">
        <f t="shared" si="214"/>
        <v>1138.4335154826958</v>
      </c>
      <c r="I6866">
        <f>IF(LCOH!$C$28=Menu!$A$1,'Approvvigionamento energia'!C6866,0)+IF(LCOH!$C$28=Menu!$A$2,'Approvvigionamento energia'!D6866,0)+IF(LCOH!$C$28=Menu!$A$3,'Approvvigionamento energia'!E6866,0)+IF(LCOH!$C$28=Menu!$A$4,'Approvvigionamento energia'!F6866,0)+IF(LCOH!$C$28=Menu!$A$5,'Approvvigionamento energia'!G6866,0)+IF(LCOH!$C$28=Menu!$A$6,'Approvvigionamento energia'!H6866,0)</f>
        <v>331.40726200830494</v>
      </c>
      <c r="J6866">
        <f>'Approvvigionamento energia'!A6866+'Approvvigionamento energia'!B6866+'Approvvigionamento energia'!I6866</f>
        <v>445.00726200830496</v>
      </c>
      <c r="K6866">
        <f>IF(MIN(LCOH!$C$18,J6866)&gt;=$P$48*LCOH!$C$18, MIN(LCOH!$C$18,J6866),0)</f>
        <v>445.00726200830496</v>
      </c>
      <c r="L6866">
        <f t="shared" si="215"/>
        <v>0</v>
      </c>
      <c r="M6866">
        <f>K6866/LCOH!$C$18</f>
        <v>0.29667150800553665</v>
      </c>
      <c r="N6866">
        <f>K6866/LCOH!$C$34</f>
        <v>8.574321040622447</v>
      </c>
    </row>
    <row r="6867" spans="1:14" x14ac:dyDescent="0.35">
      <c r="A6867">
        <f>'Profilo fotovoltaico'!B6869*LCOH!$C$20</f>
        <v>0</v>
      </c>
      <c r="B6867">
        <f>'Profilo eolico'!B6869*LCOH!$C$21</f>
        <v>128.20000000000002</v>
      </c>
      <c r="C6867">
        <f>$P$35*'Profilo fotovoltaico'!B6869</f>
        <v>0</v>
      </c>
      <c r="D6867">
        <f>$Q$37*'Profilo eolico'!B6869</f>
        <v>748.00019347649118</v>
      </c>
      <c r="E6867">
        <f>$P$39*'Profilo fotovoltaico'!B6869+'Approvvigionamento energia'!$Q$39*'Profilo eolico'!B6869</f>
        <v>561.00014510736833</v>
      </c>
      <c r="F6867">
        <f>$P$41*'Profilo fotovoltaico'!B6869+'Approvvigionamento energia'!$Q$41*'Profilo eolico'!B6869</f>
        <v>374.00009673824559</v>
      </c>
      <c r="G6867">
        <f>$P$43*'Profilo fotovoltaico'!B6869+'Approvvigionamento energia'!$Q$43*'Profilo eolico'!B6869</f>
        <v>187.00004836912279</v>
      </c>
      <c r="H6867">
        <f t="shared" si="214"/>
        <v>1138.4335154826958</v>
      </c>
      <c r="I6867">
        <f>IF(LCOH!$C$28=Menu!$A$1,'Approvvigionamento energia'!C6867,0)+IF(LCOH!$C$28=Menu!$A$2,'Approvvigionamento energia'!D6867,0)+IF(LCOH!$C$28=Menu!$A$3,'Approvvigionamento energia'!E6867,0)+IF(LCOH!$C$28=Menu!$A$4,'Approvvigionamento energia'!F6867,0)+IF(LCOH!$C$28=Menu!$A$5,'Approvvigionamento energia'!G6867,0)+IF(LCOH!$C$28=Menu!$A$6,'Approvvigionamento energia'!H6867,0)</f>
        <v>374.00009673824559</v>
      </c>
      <c r="J6867">
        <f>'Approvvigionamento energia'!A6867+'Approvvigionamento energia'!B6867+'Approvvigionamento energia'!I6867</f>
        <v>502.20009673824563</v>
      </c>
      <c r="K6867">
        <f>IF(MIN(LCOH!$C$18,J6867)&gt;=$P$48*LCOH!$C$18, MIN(LCOH!$C$18,J6867),0)</f>
        <v>502.20009673824563</v>
      </c>
      <c r="L6867">
        <f t="shared" si="215"/>
        <v>0</v>
      </c>
      <c r="M6867">
        <f>K6867/LCOH!$C$18</f>
        <v>0.33480006449216376</v>
      </c>
      <c r="N6867">
        <f>K6867/LCOH!$C$34</f>
        <v>9.6763024419700514</v>
      </c>
    </row>
    <row r="6868" spans="1:14" x14ac:dyDescent="0.35">
      <c r="A6868">
        <f>'Profilo fotovoltaico'!B6870*LCOH!$C$20</f>
        <v>0</v>
      </c>
      <c r="B6868">
        <f>'Profilo eolico'!B6870*LCOH!$C$21</f>
        <v>142.9</v>
      </c>
      <c r="C6868">
        <f>$P$35*'Profilo fotovoltaico'!B6870</f>
        <v>0</v>
      </c>
      <c r="D6868">
        <f>$Q$37*'Profilo eolico'!B6870</f>
        <v>833.76932642582346</v>
      </c>
      <c r="E6868">
        <f>$P$39*'Profilo fotovoltaico'!B6870+'Approvvigionamento energia'!$Q$39*'Profilo eolico'!B6870</f>
        <v>625.32699481936766</v>
      </c>
      <c r="F6868">
        <f>$P$41*'Profilo fotovoltaico'!B6870+'Approvvigionamento energia'!$Q$41*'Profilo eolico'!B6870</f>
        <v>416.88466321291173</v>
      </c>
      <c r="G6868">
        <f>$P$43*'Profilo fotovoltaico'!B6870+'Approvvigionamento energia'!$Q$43*'Profilo eolico'!B6870</f>
        <v>208.44233160645587</v>
      </c>
      <c r="H6868">
        <f t="shared" si="214"/>
        <v>1138.4335154826958</v>
      </c>
      <c r="I6868">
        <f>IF(LCOH!$C$28=Menu!$A$1,'Approvvigionamento energia'!C6868,0)+IF(LCOH!$C$28=Menu!$A$2,'Approvvigionamento energia'!D6868,0)+IF(LCOH!$C$28=Menu!$A$3,'Approvvigionamento energia'!E6868,0)+IF(LCOH!$C$28=Menu!$A$4,'Approvvigionamento energia'!F6868,0)+IF(LCOH!$C$28=Menu!$A$5,'Approvvigionamento energia'!G6868,0)+IF(LCOH!$C$28=Menu!$A$6,'Approvvigionamento energia'!H6868,0)</f>
        <v>416.88466321291173</v>
      </c>
      <c r="J6868">
        <f>'Approvvigionamento energia'!A6868+'Approvvigionamento energia'!B6868+'Approvvigionamento energia'!I6868</f>
        <v>559.78466321291171</v>
      </c>
      <c r="K6868">
        <f>IF(MIN(LCOH!$C$18,J6868)&gt;=$P$48*LCOH!$C$18, MIN(LCOH!$C$18,J6868),0)</f>
        <v>559.78466321291171</v>
      </c>
      <c r="L6868">
        <f t="shared" si="215"/>
        <v>0</v>
      </c>
      <c r="M6868">
        <f>K6868/LCOH!$C$18</f>
        <v>0.37318977547527449</v>
      </c>
      <c r="N6868">
        <f>K6868/LCOH!$C$34</f>
        <v>10.7858316611351</v>
      </c>
    </row>
    <row r="6869" spans="1:14" x14ac:dyDescent="0.35">
      <c r="A6869">
        <f>'Profilo fotovoltaico'!B6871*LCOH!$C$20</f>
        <v>0</v>
      </c>
      <c r="B6869">
        <f>'Profilo eolico'!B6871*LCOH!$C$21</f>
        <v>164</v>
      </c>
      <c r="C6869">
        <f>$P$35*'Profilo fotovoltaico'!B6871</f>
        <v>0</v>
      </c>
      <c r="D6869">
        <f>$Q$37*'Profilo eolico'!B6871</f>
        <v>956.88012270003549</v>
      </c>
      <c r="E6869">
        <f>$P$39*'Profilo fotovoltaico'!B6871+'Approvvigionamento energia'!$Q$39*'Profilo eolico'!B6871</f>
        <v>717.66009202502653</v>
      </c>
      <c r="F6869">
        <f>$P$41*'Profilo fotovoltaico'!B6871+'Approvvigionamento energia'!$Q$41*'Profilo eolico'!B6871</f>
        <v>478.44006135001774</v>
      </c>
      <c r="G6869">
        <f>$P$43*'Profilo fotovoltaico'!B6871+'Approvvigionamento energia'!$Q$43*'Profilo eolico'!B6871</f>
        <v>239.22003067500887</v>
      </c>
      <c r="H6869">
        <f t="shared" si="214"/>
        <v>1138.4335154826958</v>
      </c>
      <c r="I6869">
        <f>IF(LCOH!$C$28=Menu!$A$1,'Approvvigionamento energia'!C6869,0)+IF(LCOH!$C$28=Menu!$A$2,'Approvvigionamento energia'!D6869,0)+IF(LCOH!$C$28=Menu!$A$3,'Approvvigionamento energia'!E6869,0)+IF(LCOH!$C$28=Menu!$A$4,'Approvvigionamento energia'!F6869,0)+IF(LCOH!$C$28=Menu!$A$5,'Approvvigionamento energia'!G6869,0)+IF(LCOH!$C$28=Menu!$A$6,'Approvvigionamento energia'!H6869,0)</f>
        <v>478.44006135001774</v>
      </c>
      <c r="J6869">
        <f>'Approvvigionamento energia'!A6869+'Approvvigionamento energia'!B6869+'Approvvigionamento energia'!I6869</f>
        <v>642.44006135001769</v>
      </c>
      <c r="K6869">
        <f>IF(MIN(LCOH!$C$18,J6869)&gt;=$P$48*LCOH!$C$18, MIN(LCOH!$C$18,J6869),0)</f>
        <v>642.44006135001769</v>
      </c>
      <c r="L6869">
        <f t="shared" si="215"/>
        <v>0</v>
      </c>
      <c r="M6869">
        <f>K6869/LCOH!$C$18</f>
        <v>0.42829337423334513</v>
      </c>
      <c r="N6869">
        <f>K6869/LCOH!$C$34</f>
        <v>12.378421220616911</v>
      </c>
    </row>
    <row r="6870" spans="1:14" x14ac:dyDescent="0.35">
      <c r="A6870">
        <f>'Profilo fotovoltaico'!B6872*LCOH!$C$20</f>
        <v>0</v>
      </c>
      <c r="B6870">
        <f>'Profilo eolico'!B6872*LCOH!$C$21</f>
        <v>191.5</v>
      </c>
      <c r="C6870">
        <f>$P$35*'Profilo fotovoltaico'!B6872</f>
        <v>0</v>
      </c>
      <c r="D6870">
        <f>$Q$37*'Profilo eolico'!B6872</f>
        <v>1117.3325822991267</v>
      </c>
      <c r="E6870">
        <f>$P$39*'Profilo fotovoltaico'!B6872+'Approvvigionamento energia'!$Q$39*'Profilo eolico'!B6872</f>
        <v>837.99943672434495</v>
      </c>
      <c r="F6870">
        <f>$P$41*'Profilo fotovoltaico'!B6872+'Approvvigionamento energia'!$Q$41*'Profilo eolico'!B6872</f>
        <v>558.66629114956334</v>
      </c>
      <c r="G6870">
        <f>$P$43*'Profilo fotovoltaico'!B6872+'Approvvigionamento energia'!$Q$43*'Profilo eolico'!B6872</f>
        <v>279.33314557478167</v>
      </c>
      <c r="H6870">
        <f t="shared" si="214"/>
        <v>1138.4335154826958</v>
      </c>
      <c r="I6870">
        <f>IF(LCOH!$C$28=Menu!$A$1,'Approvvigionamento energia'!C6870,0)+IF(LCOH!$C$28=Menu!$A$2,'Approvvigionamento energia'!D6870,0)+IF(LCOH!$C$28=Menu!$A$3,'Approvvigionamento energia'!E6870,0)+IF(LCOH!$C$28=Menu!$A$4,'Approvvigionamento energia'!F6870,0)+IF(LCOH!$C$28=Menu!$A$5,'Approvvigionamento energia'!G6870,0)+IF(LCOH!$C$28=Menu!$A$6,'Approvvigionamento energia'!H6870,0)</f>
        <v>558.66629114956334</v>
      </c>
      <c r="J6870">
        <f>'Approvvigionamento energia'!A6870+'Approvvigionamento energia'!B6870+'Approvvigionamento energia'!I6870</f>
        <v>750.16629114956334</v>
      </c>
      <c r="K6870">
        <f>IF(MIN(LCOH!$C$18,J6870)&gt;=$P$48*LCOH!$C$18, MIN(LCOH!$C$18,J6870),0)</f>
        <v>750.16629114956334</v>
      </c>
      <c r="L6870">
        <f t="shared" si="215"/>
        <v>0</v>
      </c>
      <c r="M6870">
        <f>K6870/LCOH!$C$18</f>
        <v>0.50011086076637556</v>
      </c>
      <c r="N6870">
        <f>K6870/LCOH!$C$34</f>
        <v>14.454071120415479</v>
      </c>
    </row>
    <row r="6871" spans="1:14" x14ac:dyDescent="0.35">
      <c r="A6871">
        <f>'Profilo fotovoltaico'!B6873*LCOH!$C$20</f>
        <v>4</v>
      </c>
      <c r="B6871">
        <f>'Profilo eolico'!B6873*LCOH!$C$21</f>
        <v>211.9</v>
      </c>
      <c r="C6871">
        <f>$P$35*'Profilo fotovoltaico'!B6873</f>
        <v>29.41844875048826</v>
      </c>
      <c r="D6871">
        <f>$Q$37*'Profilo eolico'!B6873</f>
        <v>1236.3591341471799</v>
      </c>
      <c r="E6871">
        <f>$P$39*'Profilo fotovoltaico'!B6873+'Approvvigionamento energia'!$Q$39*'Profilo eolico'!B6873</f>
        <v>934.62396279800691</v>
      </c>
      <c r="F6871">
        <f>$P$41*'Profilo fotovoltaico'!B6873+'Approvvigionamento energia'!$Q$41*'Profilo eolico'!B6873</f>
        <v>632.88879144883413</v>
      </c>
      <c r="G6871">
        <f>$P$43*'Profilo fotovoltaico'!B6873+'Approvvigionamento energia'!$Q$43*'Profilo eolico'!B6873</f>
        <v>331.15362009966117</v>
      </c>
      <c r="H6871">
        <f t="shared" si="214"/>
        <v>1138.4335154826958</v>
      </c>
      <c r="I6871">
        <f>IF(LCOH!$C$28=Menu!$A$1,'Approvvigionamento energia'!C6871,0)+IF(LCOH!$C$28=Menu!$A$2,'Approvvigionamento energia'!D6871,0)+IF(LCOH!$C$28=Menu!$A$3,'Approvvigionamento energia'!E6871,0)+IF(LCOH!$C$28=Menu!$A$4,'Approvvigionamento energia'!F6871,0)+IF(LCOH!$C$28=Menu!$A$5,'Approvvigionamento energia'!G6871,0)+IF(LCOH!$C$28=Menu!$A$6,'Approvvigionamento energia'!H6871,0)</f>
        <v>632.88879144883413</v>
      </c>
      <c r="J6871">
        <f>'Approvvigionamento energia'!A6871+'Approvvigionamento energia'!B6871+'Approvvigionamento energia'!I6871</f>
        <v>848.7887914488341</v>
      </c>
      <c r="K6871">
        <f>IF(MIN(LCOH!$C$18,J6871)&gt;=$P$48*LCOH!$C$18, MIN(LCOH!$C$18,J6871),0)</f>
        <v>848.7887914488341</v>
      </c>
      <c r="L6871">
        <f t="shared" si="215"/>
        <v>0</v>
      </c>
      <c r="M6871">
        <f>K6871/LCOH!$C$18</f>
        <v>0.56585919429922271</v>
      </c>
      <c r="N6871">
        <f>K6871/LCOH!$C$34</f>
        <v>16.354311973965977</v>
      </c>
    </row>
    <row r="6872" spans="1:14" x14ac:dyDescent="0.35">
      <c r="A6872">
        <f>'Profilo fotovoltaico'!B6874*LCOH!$C$20</f>
        <v>65</v>
      </c>
      <c r="B6872">
        <f>'Profilo eolico'!B6874*LCOH!$C$21</f>
        <v>213.7</v>
      </c>
      <c r="C6872">
        <f>$P$35*'Profilo fotovoltaico'!B6874</f>
        <v>478.04979219543424</v>
      </c>
      <c r="D6872">
        <f>$Q$37*'Profilo eolico'!B6874</f>
        <v>1246.8614769573023</v>
      </c>
      <c r="E6872">
        <f>$P$39*'Profilo fotovoltaico'!B6874+'Approvvigionamento energia'!$Q$39*'Profilo eolico'!B6874</f>
        <v>1054.6585557668352</v>
      </c>
      <c r="F6872">
        <f>$P$41*'Profilo fotovoltaico'!B6874+'Approvvigionamento energia'!$Q$41*'Profilo eolico'!B6874</f>
        <v>862.45563457636831</v>
      </c>
      <c r="G6872">
        <f>$P$43*'Profilo fotovoltaico'!B6874+'Approvvigionamento energia'!$Q$43*'Profilo eolico'!B6874</f>
        <v>670.2527133859013</v>
      </c>
      <c r="H6872">
        <f t="shared" si="214"/>
        <v>1138.4335154826958</v>
      </c>
      <c r="I6872">
        <f>IF(LCOH!$C$28=Menu!$A$1,'Approvvigionamento energia'!C6872,0)+IF(LCOH!$C$28=Menu!$A$2,'Approvvigionamento energia'!D6872,0)+IF(LCOH!$C$28=Menu!$A$3,'Approvvigionamento energia'!E6872,0)+IF(LCOH!$C$28=Menu!$A$4,'Approvvigionamento energia'!F6872,0)+IF(LCOH!$C$28=Menu!$A$5,'Approvvigionamento energia'!G6872,0)+IF(LCOH!$C$28=Menu!$A$6,'Approvvigionamento energia'!H6872,0)</f>
        <v>862.45563457636831</v>
      </c>
      <c r="J6872">
        <f>'Approvvigionamento energia'!A6872+'Approvvigionamento energia'!B6872+'Approvvigionamento energia'!I6872</f>
        <v>1141.1556345763684</v>
      </c>
      <c r="K6872">
        <f>IF(MIN(LCOH!$C$18,J6872)&gt;=$P$48*LCOH!$C$18, MIN(LCOH!$C$18,J6872),0)</f>
        <v>1141.1556345763684</v>
      </c>
      <c r="L6872">
        <f t="shared" si="215"/>
        <v>0</v>
      </c>
      <c r="M6872">
        <f>K6872/LCOH!$C$18</f>
        <v>0.76077042305091225</v>
      </c>
      <c r="N6872">
        <f>K6872/LCOH!$C$34</f>
        <v>21.987584481240237</v>
      </c>
    </row>
    <row r="6873" spans="1:14" x14ac:dyDescent="0.35">
      <c r="A6873">
        <f>'Profilo fotovoltaico'!B6875*LCOH!$C$20</f>
        <v>156</v>
      </c>
      <c r="B6873">
        <f>'Profilo eolico'!B6875*LCOH!$C$21</f>
        <v>254.6</v>
      </c>
      <c r="C6873">
        <f>$P$35*'Profilo fotovoltaico'!B6875</f>
        <v>1147.3195012690421</v>
      </c>
      <c r="D6873">
        <f>$Q$37*'Profilo eolico'!B6875</f>
        <v>1485.4980441428597</v>
      </c>
      <c r="E6873">
        <f>$P$39*'Profilo fotovoltaico'!B6875+'Approvvigionamento energia'!$Q$39*'Profilo eolico'!B6875</f>
        <v>1400.9534084244053</v>
      </c>
      <c r="F6873">
        <f>$P$41*'Profilo fotovoltaico'!B6875+'Approvvigionamento energia'!$Q$41*'Profilo eolico'!B6875</f>
        <v>1316.4087727059509</v>
      </c>
      <c r="G6873">
        <f>$P$43*'Profilo fotovoltaico'!B6875+'Approvvigionamento energia'!$Q$43*'Profilo eolico'!B6875</f>
        <v>1231.8641369874965</v>
      </c>
      <c r="H6873">
        <f t="shared" si="214"/>
        <v>1138.4335154826958</v>
      </c>
      <c r="I6873">
        <f>IF(LCOH!$C$28=Menu!$A$1,'Approvvigionamento energia'!C6873,0)+IF(LCOH!$C$28=Menu!$A$2,'Approvvigionamento energia'!D6873,0)+IF(LCOH!$C$28=Menu!$A$3,'Approvvigionamento energia'!E6873,0)+IF(LCOH!$C$28=Menu!$A$4,'Approvvigionamento energia'!F6873,0)+IF(LCOH!$C$28=Menu!$A$5,'Approvvigionamento energia'!G6873,0)+IF(LCOH!$C$28=Menu!$A$6,'Approvvigionamento energia'!H6873,0)</f>
        <v>1316.4087727059509</v>
      </c>
      <c r="J6873">
        <f>'Approvvigionamento energia'!A6873+'Approvvigionamento energia'!B6873+'Approvvigionamento energia'!I6873</f>
        <v>1727.0087727059508</v>
      </c>
      <c r="K6873">
        <f>IF(MIN(LCOH!$C$18,J6873)&gt;=$P$48*LCOH!$C$18, MIN(LCOH!$C$18,J6873),0)</f>
        <v>1500</v>
      </c>
      <c r="L6873">
        <f t="shared" si="215"/>
        <v>227.00877270595083</v>
      </c>
      <c r="M6873">
        <f>K6873/LCOH!$C$18</f>
        <v>1</v>
      </c>
      <c r="N6873">
        <f>K6873/LCOH!$C$34</f>
        <v>28.901734104046245</v>
      </c>
    </row>
    <row r="6874" spans="1:14" x14ac:dyDescent="0.35">
      <c r="A6874">
        <f>'Profilo fotovoltaico'!B6876*LCOH!$C$20</f>
        <v>239</v>
      </c>
      <c r="B6874">
        <f>'Profilo eolico'!B6876*LCOH!$C$21</f>
        <v>297.09999999999997</v>
      </c>
      <c r="C6874">
        <f>$P$35*'Profilo fotovoltaico'!B6876</f>
        <v>1757.7523128416735</v>
      </c>
      <c r="D6874">
        <f>$Q$37*'Profilo eolico'!B6876</f>
        <v>1733.4700271596371</v>
      </c>
      <c r="E6874">
        <f>$P$39*'Profilo fotovoltaico'!B6876+'Approvvigionamento energia'!$Q$39*'Profilo eolico'!B6876</f>
        <v>1739.540598580146</v>
      </c>
      <c r="F6874">
        <f>$P$41*'Profilo fotovoltaico'!B6876+'Approvvigionamento energia'!$Q$41*'Profilo eolico'!B6876</f>
        <v>1745.6111700006554</v>
      </c>
      <c r="G6874">
        <f>$P$43*'Profilo fotovoltaico'!B6876+'Approvvigionamento energia'!$Q$43*'Profilo eolico'!B6876</f>
        <v>1751.6817414211646</v>
      </c>
      <c r="H6874">
        <f t="shared" si="214"/>
        <v>1138.4335154826958</v>
      </c>
      <c r="I6874">
        <f>IF(LCOH!$C$28=Menu!$A$1,'Approvvigionamento energia'!C6874,0)+IF(LCOH!$C$28=Menu!$A$2,'Approvvigionamento energia'!D6874,0)+IF(LCOH!$C$28=Menu!$A$3,'Approvvigionamento energia'!E6874,0)+IF(LCOH!$C$28=Menu!$A$4,'Approvvigionamento energia'!F6874,0)+IF(LCOH!$C$28=Menu!$A$5,'Approvvigionamento energia'!G6874,0)+IF(LCOH!$C$28=Menu!$A$6,'Approvvigionamento energia'!H6874,0)</f>
        <v>1745.6111700006554</v>
      </c>
      <c r="J6874">
        <f>'Approvvigionamento energia'!A6874+'Approvvigionamento energia'!B6874+'Approvvigionamento energia'!I6874</f>
        <v>2281.7111700006553</v>
      </c>
      <c r="K6874">
        <f>IF(MIN(LCOH!$C$18,J6874)&gt;=$P$48*LCOH!$C$18, MIN(LCOH!$C$18,J6874),0)</f>
        <v>1500</v>
      </c>
      <c r="L6874">
        <f t="shared" si="215"/>
        <v>781.71117000065533</v>
      </c>
      <c r="M6874">
        <f>K6874/LCOH!$C$18</f>
        <v>1</v>
      </c>
      <c r="N6874">
        <f>K6874/LCOH!$C$34</f>
        <v>28.901734104046245</v>
      </c>
    </row>
    <row r="6875" spans="1:14" x14ac:dyDescent="0.35">
      <c r="A6875">
        <f>'Profilo fotovoltaico'!B6877*LCOH!$C$20</f>
        <v>281</v>
      </c>
      <c r="B6875">
        <f>'Profilo eolico'!B6877*LCOH!$C$21</f>
        <v>302.39999999999998</v>
      </c>
      <c r="C6875">
        <f>$P$35*'Profilo fotovoltaico'!B6877</f>
        <v>2066.6460247218006</v>
      </c>
      <c r="D6875">
        <f>$Q$37*'Profilo eolico'!B6877</f>
        <v>1764.3935921005532</v>
      </c>
      <c r="E6875">
        <f>$P$39*'Profilo fotovoltaico'!B6877+'Approvvigionamento energia'!$Q$39*'Profilo eolico'!B6877</f>
        <v>1839.9567002558647</v>
      </c>
      <c r="F6875">
        <f>$P$41*'Profilo fotovoltaico'!B6877+'Approvvigionamento energia'!$Q$41*'Profilo eolico'!B6877</f>
        <v>1915.5198084111769</v>
      </c>
      <c r="G6875">
        <f>$P$43*'Profilo fotovoltaico'!B6877+'Approvvigionamento energia'!$Q$43*'Profilo eolico'!B6877</f>
        <v>1991.0829165664886</v>
      </c>
      <c r="H6875">
        <f t="shared" si="214"/>
        <v>1138.4335154826958</v>
      </c>
      <c r="I6875">
        <f>IF(LCOH!$C$28=Menu!$A$1,'Approvvigionamento energia'!C6875,0)+IF(LCOH!$C$28=Menu!$A$2,'Approvvigionamento energia'!D6875,0)+IF(LCOH!$C$28=Menu!$A$3,'Approvvigionamento energia'!E6875,0)+IF(LCOH!$C$28=Menu!$A$4,'Approvvigionamento energia'!F6875,0)+IF(LCOH!$C$28=Menu!$A$5,'Approvvigionamento energia'!G6875,0)+IF(LCOH!$C$28=Menu!$A$6,'Approvvigionamento energia'!H6875,0)</f>
        <v>1915.5198084111769</v>
      </c>
      <c r="J6875">
        <f>'Approvvigionamento energia'!A6875+'Approvvigionamento energia'!B6875+'Approvvigionamento energia'!I6875</f>
        <v>2498.9198084111767</v>
      </c>
      <c r="K6875">
        <f>IF(MIN(LCOH!$C$18,J6875)&gt;=$P$48*LCOH!$C$18, MIN(LCOH!$C$18,J6875),0)</f>
        <v>1500</v>
      </c>
      <c r="L6875">
        <f t="shared" si="215"/>
        <v>998.91980841117675</v>
      </c>
      <c r="M6875">
        <f>K6875/LCOH!$C$18</f>
        <v>1</v>
      </c>
      <c r="N6875">
        <f>K6875/LCOH!$C$34</f>
        <v>28.901734104046245</v>
      </c>
    </row>
    <row r="6876" spans="1:14" x14ac:dyDescent="0.35">
      <c r="A6876">
        <f>'Profilo fotovoltaico'!B6878*LCOH!$C$20</f>
        <v>308</v>
      </c>
      <c r="B6876">
        <f>'Profilo eolico'!B6878*LCOH!$C$21</f>
        <v>302.09999999999997</v>
      </c>
      <c r="C6876">
        <f>$P$35*'Profilo fotovoltaico'!B6878</f>
        <v>2265.2205537875961</v>
      </c>
      <c r="D6876">
        <f>$Q$37*'Profilo eolico'!B6878</f>
        <v>1762.6432016321992</v>
      </c>
      <c r="E6876">
        <f>$P$39*'Profilo fotovoltaico'!B6878+'Approvvigionamento energia'!$Q$39*'Profilo eolico'!B6878</f>
        <v>1888.2875396710483</v>
      </c>
      <c r="F6876">
        <f>$P$41*'Profilo fotovoltaico'!B6878+'Approvvigionamento energia'!$Q$41*'Profilo eolico'!B6878</f>
        <v>2013.9318777098977</v>
      </c>
      <c r="G6876">
        <f>$P$43*'Profilo fotovoltaico'!B6878+'Approvvigionamento energia'!$Q$43*'Profilo eolico'!B6878</f>
        <v>2139.576215748747</v>
      </c>
      <c r="H6876">
        <f t="shared" si="214"/>
        <v>1138.4335154826958</v>
      </c>
      <c r="I6876">
        <f>IF(LCOH!$C$28=Menu!$A$1,'Approvvigionamento energia'!C6876,0)+IF(LCOH!$C$28=Menu!$A$2,'Approvvigionamento energia'!D6876,0)+IF(LCOH!$C$28=Menu!$A$3,'Approvvigionamento energia'!E6876,0)+IF(LCOH!$C$28=Menu!$A$4,'Approvvigionamento energia'!F6876,0)+IF(LCOH!$C$28=Menu!$A$5,'Approvvigionamento energia'!G6876,0)+IF(LCOH!$C$28=Menu!$A$6,'Approvvigionamento energia'!H6876,0)</f>
        <v>2013.9318777098977</v>
      </c>
      <c r="J6876">
        <f>'Approvvigionamento energia'!A6876+'Approvvigionamento energia'!B6876+'Approvvigionamento energia'!I6876</f>
        <v>2624.0318777098973</v>
      </c>
      <c r="K6876">
        <f>IF(MIN(LCOH!$C$18,J6876)&gt;=$P$48*LCOH!$C$18, MIN(LCOH!$C$18,J6876),0)</f>
        <v>1500</v>
      </c>
      <c r="L6876">
        <f t="shared" si="215"/>
        <v>1124.0318777098973</v>
      </c>
      <c r="M6876">
        <f>K6876/LCOH!$C$18</f>
        <v>1</v>
      </c>
      <c r="N6876">
        <f>K6876/LCOH!$C$34</f>
        <v>28.901734104046245</v>
      </c>
    </row>
    <row r="6877" spans="1:14" x14ac:dyDescent="0.35">
      <c r="A6877">
        <f>'Profilo fotovoltaico'!B6879*LCOH!$C$20</f>
        <v>313</v>
      </c>
      <c r="B6877">
        <f>'Profilo eolico'!B6879*LCOH!$C$21</f>
        <v>308.7</v>
      </c>
      <c r="C6877">
        <f>$P$35*'Profilo fotovoltaico'!B6879</f>
        <v>2301.9936147257063</v>
      </c>
      <c r="D6877">
        <f>$Q$37*'Profilo eolico'!B6879</f>
        <v>1801.151791935981</v>
      </c>
      <c r="E6877">
        <f>$P$39*'Profilo fotovoltaico'!B6879+'Approvvigionamento energia'!$Q$39*'Profilo eolico'!B6879</f>
        <v>1926.3622476334122</v>
      </c>
      <c r="F6877">
        <f>$P$41*'Profilo fotovoltaico'!B6879+'Approvvigionamento energia'!$Q$41*'Profilo eolico'!B6879</f>
        <v>2051.5727033308435</v>
      </c>
      <c r="G6877">
        <f>$P$43*'Profilo fotovoltaico'!B6879+'Approvvigionamento energia'!$Q$43*'Profilo eolico'!B6879</f>
        <v>2176.7831590282749</v>
      </c>
      <c r="H6877">
        <f t="shared" si="214"/>
        <v>1138.4335154826958</v>
      </c>
      <c r="I6877">
        <f>IF(LCOH!$C$28=Menu!$A$1,'Approvvigionamento energia'!C6877,0)+IF(LCOH!$C$28=Menu!$A$2,'Approvvigionamento energia'!D6877,0)+IF(LCOH!$C$28=Menu!$A$3,'Approvvigionamento energia'!E6877,0)+IF(LCOH!$C$28=Menu!$A$4,'Approvvigionamento energia'!F6877,0)+IF(LCOH!$C$28=Menu!$A$5,'Approvvigionamento energia'!G6877,0)+IF(LCOH!$C$28=Menu!$A$6,'Approvvigionamento energia'!H6877,0)</f>
        <v>2051.5727033308435</v>
      </c>
      <c r="J6877">
        <f>'Approvvigionamento energia'!A6877+'Approvvigionamento energia'!B6877+'Approvvigionamento energia'!I6877</f>
        <v>2673.2727033308438</v>
      </c>
      <c r="K6877">
        <f>IF(MIN(LCOH!$C$18,J6877)&gt;=$P$48*LCOH!$C$18, MIN(LCOH!$C$18,J6877),0)</f>
        <v>1500</v>
      </c>
      <c r="L6877">
        <f t="shared" si="215"/>
        <v>1173.2727033308438</v>
      </c>
      <c r="M6877">
        <f>K6877/LCOH!$C$18</f>
        <v>1</v>
      </c>
      <c r="N6877">
        <f>K6877/LCOH!$C$34</f>
        <v>28.901734104046245</v>
      </c>
    </row>
    <row r="6878" spans="1:14" x14ac:dyDescent="0.35">
      <c r="A6878">
        <f>'Profilo fotovoltaico'!B6880*LCOH!$C$20</f>
        <v>280</v>
      </c>
      <c r="B6878">
        <f>'Profilo eolico'!B6880*LCOH!$C$21</f>
        <v>317.8</v>
      </c>
      <c r="C6878">
        <f>$P$35*'Profilo fotovoltaico'!B6880</f>
        <v>2059.2914125341786</v>
      </c>
      <c r="D6878">
        <f>$Q$37*'Profilo eolico'!B6880</f>
        <v>1854.2469694760443</v>
      </c>
      <c r="E6878">
        <f>$P$39*'Profilo fotovoltaico'!B6880+'Approvvigionamento energia'!$Q$39*'Profilo eolico'!B6880</f>
        <v>1905.5080802405778</v>
      </c>
      <c r="F6878">
        <f>$P$41*'Profilo fotovoltaico'!B6880+'Approvvigionamento energia'!$Q$41*'Profilo eolico'!B6880</f>
        <v>1956.7691910051115</v>
      </c>
      <c r="G6878">
        <f>$P$43*'Profilo fotovoltaico'!B6880+'Approvvigionamento energia'!$Q$43*'Profilo eolico'!B6880</f>
        <v>2008.0303017696451</v>
      </c>
      <c r="H6878">
        <f t="shared" si="214"/>
        <v>1138.4335154826958</v>
      </c>
      <c r="I6878">
        <f>IF(LCOH!$C$28=Menu!$A$1,'Approvvigionamento energia'!C6878,0)+IF(LCOH!$C$28=Menu!$A$2,'Approvvigionamento energia'!D6878,0)+IF(LCOH!$C$28=Menu!$A$3,'Approvvigionamento energia'!E6878,0)+IF(LCOH!$C$28=Menu!$A$4,'Approvvigionamento energia'!F6878,0)+IF(LCOH!$C$28=Menu!$A$5,'Approvvigionamento energia'!G6878,0)+IF(LCOH!$C$28=Menu!$A$6,'Approvvigionamento energia'!H6878,0)</f>
        <v>1956.7691910051115</v>
      </c>
      <c r="J6878">
        <f>'Approvvigionamento energia'!A6878+'Approvvigionamento energia'!B6878+'Approvvigionamento energia'!I6878</f>
        <v>2554.5691910051114</v>
      </c>
      <c r="K6878">
        <f>IF(MIN(LCOH!$C$18,J6878)&gt;=$P$48*LCOH!$C$18, MIN(LCOH!$C$18,J6878),0)</f>
        <v>1500</v>
      </c>
      <c r="L6878">
        <f t="shared" si="215"/>
        <v>1054.5691910051114</v>
      </c>
      <c r="M6878">
        <f>K6878/LCOH!$C$18</f>
        <v>1</v>
      </c>
      <c r="N6878">
        <f>K6878/LCOH!$C$34</f>
        <v>28.901734104046245</v>
      </c>
    </row>
    <row r="6879" spans="1:14" x14ac:dyDescent="0.35">
      <c r="A6879">
        <f>'Profilo fotovoltaico'!B6881*LCOH!$C$20</f>
        <v>226</v>
      </c>
      <c r="B6879">
        <f>'Profilo eolico'!B6881*LCOH!$C$21</f>
        <v>328.5</v>
      </c>
      <c r="C6879">
        <f>$P$35*'Profilo fotovoltaico'!B6881</f>
        <v>1662.1423544025868</v>
      </c>
      <c r="D6879">
        <f>$Q$37*'Profilo eolico'!B6881</f>
        <v>1916.6775628473272</v>
      </c>
      <c r="E6879">
        <f>$P$39*'Profilo fotovoltaico'!B6881+'Approvvigionamento energia'!$Q$39*'Profilo eolico'!B6881</f>
        <v>1853.0437607361418</v>
      </c>
      <c r="F6879">
        <f>$P$41*'Profilo fotovoltaico'!B6881+'Approvvigionamento energia'!$Q$41*'Profilo eolico'!B6881</f>
        <v>1789.409958624957</v>
      </c>
      <c r="G6879">
        <f>$P$43*'Profilo fotovoltaico'!B6881+'Approvvigionamento energia'!$Q$43*'Profilo eolico'!B6881</f>
        <v>1725.7761565137719</v>
      </c>
      <c r="H6879">
        <f t="shared" si="214"/>
        <v>1138.4335154826958</v>
      </c>
      <c r="I6879">
        <f>IF(LCOH!$C$28=Menu!$A$1,'Approvvigionamento energia'!C6879,0)+IF(LCOH!$C$28=Menu!$A$2,'Approvvigionamento energia'!D6879,0)+IF(LCOH!$C$28=Menu!$A$3,'Approvvigionamento energia'!E6879,0)+IF(LCOH!$C$28=Menu!$A$4,'Approvvigionamento energia'!F6879,0)+IF(LCOH!$C$28=Menu!$A$5,'Approvvigionamento energia'!G6879,0)+IF(LCOH!$C$28=Menu!$A$6,'Approvvigionamento energia'!H6879,0)</f>
        <v>1789.409958624957</v>
      </c>
      <c r="J6879">
        <f>'Approvvigionamento energia'!A6879+'Approvvigionamento energia'!B6879+'Approvvigionamento energia'!I6879</f>
        <v>2343.9099586249567</v>
      </c>
      <c r="K6879">
        <f>IF(MIN(LCOH!$C$18,J6879)&gt;=$P$48*LCOH!$C$18, MIN(LCOH!$C$18,J6879),0)</f>
        <v>1500</v>
      </c>
      <c r="L6879">
        <f t="shared" si="215"/>
        <v>843.90995862495674</v>
      </c>
      <c r="M6879">
        <f>K6879/LCOH!$C$18</f>
        <v>1</v>
      </c>
      <c r="N6879">
        <f>K6879/LCOH!$C$34</f>
        <v>28.901734104046245</v>
      </c>
    </row>
    <row r="6880" spans="1:14" x14ac:dyDescent="0.35">
      <c r="A6880">
        <f>'Profilo fotovoltaico'!B6882*LCOH!$C$20</f>
        <v>149</v>
      </c>
      <c r="B6880">
        <f>'Profilo eolico'!B6882*LCOH!$C$21</f>
        <v>341.1</v>
      </c>
      <c r="C6880">
        <f>$P$35*'Profilo fotovoltaico'!B6882</f>
        <v>1095.8372159556877</v>
      </c>
      <c r="D6880">
        <f>$Q$37*'Profilo eolico'!B6882</f>
        <v>1990.1939625181835</v>
      </c>
      <c r="E6880">
        <f>$P$39*'Profilo fotovoltaico'!B6882+'Approvvigionamento energia'!$Q$39*'Profilo eolico'!B6882</f>
        <v>1766.6047758775594</v>
      </c>
      <c r="F6880">
        <f>$P$41*'Profilo fotovoltaico'!B6882+'Approvvigionamento energia'!$Q$41*'Profilo eolico'!B6882</f>
        <v>1543.0155892369357</v>
      </c>
      <c r="G6880">
        <f>$P$43*'Profilo fotovoltaico'!B6882+'Approvvigionamento energia'!$Q$43*'Profilo eolico'!B6882</f>
        <v>1319.4264025963116</v>
      </c>
      <c r="H6880">
        <f t="shared" si="214"/>
        <v>1138.4335154826958</v>
      </c>
      <c r="I6880">
        <f>IF(LCOH!$C$28=Menu!$A$1,'Approvvigionamento energia'!C6880,0)+IF(LCOH!$C$28=Menu!$A$2,'Approvvigionamento energia'!D6880,0)+IF(LCOH!$C$28=Menu!$A$3,'Approvvigionamento energia'!E6880,0)+IF(LCOH!$C$28=Menu!$A$4,'Approvvigionamento energia'!F6880,0)+IF(LCOH!$C$28=Menu!$A$5,'Approvvigionamento energia'!G6880,0)+IF(LCOH!$C$28=Menu!$A$6,'Approvvigionamento energia'!H6880,0)</f>
        <v>1543.0155892369357</v>
      </c>
      <c r="J6880">
        <f>'Approvvigionamento energia'!A6880+'Approvvigionamento energia'!B6880+'Approvvigionamento energia'!I6880</f>
        <v>2033.1155892369356</v>
      </c>
      <c r="K6880">
        <f>IF(MIN(LCOH!$C$18,J6880)&gt;=$P$48*LCOH!$C$18, MIN(LCOH!$C$18,J6880),0)</f>
        <v>1500</v>
      </c>
      <c r="L6880">
        <f t="shared" si="215"/>
        <v>533.11558923693565</v>
      </c>
      <c r="M6880">
        <f>K6880/LCOH!$C$18</f>
        <v>1</v>
      </c>
      <c r="N6880">
        <f>K6880/LCOH!$C$34</f>
        <v>28.901734104046245</v>
      </c>
    </row>
    <row r="6881" spans="1:14" x14ac:dyDescent="0.35">
      <c r="A6881">
        <f>'Profilo fotovoltaico'!B6883*LCOH!$C$20</f>
        <v>66</v>
      </c>
      <c r="B6881">
        <f>'Profilo eolico'!B6883*LCOH!$C$21</f>
        <v>358.9</v>
      </c>
      <c r="C6881">
        <f>$P$35*'Profilo fotovoltaico'!B6883</f>
        <v>485.40440438305632</v>
      </c>
      <c r="D6881">
        <f>$Q$37*'Profilo eolico'!B6883</f>
        <v>2094.0504636405044</v>
      </c>
      <c r="E6881">
        <f>$P$39*'Profilo fotovoltaico'!B6883+'Approvvigionamento energia'!$Q$39*'Profilo eolico'!B6883</f>
        <v>1691.8889488261423</v>
      </c>
      <c r="F6881">
        <f>$P$41*'Profilo fotovoltaico'!B6883+'Approvvigionamento energia'!$Q$41*'Profilo eolico'!B6883</f>
        <v>1289.7274340117804</v>
      </c>
      <c r="G6881">
        <f>$P$43*'Profilo fotovoltaico'!B6883+'Approvvigionamento energia'!$Q$43*'Profilo eolico'!B6883</f>
        <v>887.56591919741834</v>
      </c>
      <c r="H6881">
        <f t="shared" si="214"/>
        <v>1138.4335154826958</v>
      </c>
      <c r="I6881">
        <f>IF(LCOH!$C$28=Menu!$A$1,'Approvvigionamento energia'!C6881,0)+IF(LCOH!$C$28=Menu!$A$2,'Approvvigionamento energia'!D6881,0)+IF(LCOH!$C$28=Menu!$A$3,'Approvvigionamento energia'!E6881,0)+IF(LCOH!$C$28=Menu!$A$4,'Approvvigionamento energia'!F6881,0)+IF(LCOH!$C$28=Menu!$A$5,'Approvvigionamento energia'!G6881,0)+IF(LCOH!$C$28=Menu!$A$6,'Approvvigionamento energia'!H6881,0)</f>
        <v>1289.7274340117804</v>
      </c>
      <c r="J6881">
        <f>'Approvvigionamento energia'!A6881+'Approvvigionamento energia'!B6881+'Approvvigionamento energia'!I6881</f>
        <v>1714.6274340117802</v>
      </c>
      <c r="K6881">
        <f>IF(MIN(LCOH!$C$18,J6881)&gt;=$P$48*LCOH!$C$18, MIN(LCOH!$C$18,J6881),0)</f>
        <v>1500</v>
      </c>
      <c r="L6881">
        <f t="shared" si="215"/>
        <v>214.62743401178022</v>
      </c>
      <c r="M6881">
        <f>K6881/LCOH!$C$18</f>
        <v>1</v>
      </c>
      <c r="N6881">
        <f>K6881/LCOH!$C$34</f>
        <v>28.901734104046245</v>
      </c>
    </row>
    <row r="6882" spans="1:14" x14ac:dyDescent="0.35">
      <c r="A6882">
        <f>'Profilo fotovoltaico'!B6884*LCOH!$C$20</f>
        <v>4</v>
      </c>
      <c r="B6882">
        <f>'Profilo eolico'!B6884*LCOH!$C$21</f>
        <v>383.90000000000003</v>
      </c>
      <c r="C6882">
        <f>$P$35*'Profilo fotovoltaico'!B6884</f>
        <v>29.41844875048826</v>
      </c>
      <c r="D6882">
        <f>$Q$37*'Profilo eolico'!B6884</f>
        <v>2239.9163360033149</v>
      </c>
      <c r="E6882">
        <f>$P$39*'Profilo fotovoltaico'!B6884+'Approvvigionamento energia'!$Q$39*'Profilo eolico'!B6884</f>
        <v>1687.2918641901078</v>
      </c>
      <c r="F6882">
        <f>$P$41*'Profilo fotovoltaico'!B6884+'Approvvigionamento energia'!$Q$41*'Profilo eolico'!B6884</f>
        <v>1134.6673923769015</v>
      </c>
      <c r="G6882">
        <f>$P$43*'Profilo fotovoltaico'!B6884+'Approvvigionamento energia'!$Q$43*'Profilo eolico'!B6884</f>
        <v>582.04292056369491</v>
      </c>
      <c r="H6882">
        <f t="shared" si="214"/>
        <v>1138.4335154826958</v>
      </c>
      <c r="I6882">
        <f>IF(LCOH!$C$28=Menu!$A$1,'Approvvigionamento energia'!C6882,0)+IF(LCOH!$C$28=Menu!$A$2,'Approvvigionamento energia'!D6882,0)+IF(LCOH!$C$28=Menu!$A$3,'Approvvigionamento energia'!E6882,0)+IF(LCOH!$C$28=Menu!$A$4,'Approvvigionamento energia'!F6882,0)+IF(LCOH!$C$28=Menu!$A$5,'Approvvigionamento energia'!G6882,0)+IF(LCOH!$C$28=Menu!$A$6,'Approvvigionamento energia'!H6882,0)</f>
        <v>1134.6673923769015</v>
      </c>
      <c r="J6882">
        <f>'Approvvigionamento energia'!A6882+'Approvvigionamento energia'!B6882+'Approvvigionamento energia'!I6882</f>
        <v>1522.5673923769016</v>
      </c>
      <c r="K6882">
        <f>IF(MIN(LCOH!$C$18,J6882)&gt;=$P$48*LCOH!$C$18, MIN(LCOH!$C$18,J6882),0)</f>
        <v>1500</v>
      </c>
      <c r="L6882">
        <f t="shared" si="215"/>
        <v>22.56739237690158</v>
      </c>
      <c r="M6882">
        <f>K6882/LCOH!$C$18</f>
        <v>1</v>
      </c>
      <c r="N6882">
        <f>K6882/LCOH!$C$34</f>
        <v>28.901734104046245</v>
      </c>
    </row>
    <row r="6883" spans="1:14" x14ac:dyDescent="0.35">
      <c r="A6883">
        <f>'Profilo fotovoltaico'!B6885*LCOH!$C$20</f>
        <v>0</v>
      </c>
      <c r="B6883">
        <f>'Profilo eolico'!B6885*LCOH!$C$21</f>
        <v>405.9</v>
      </c>
      <c r="C6883">
        <f>$P$35*'Profilo fotovoltaico'!B6885</f>
        <v>0</v>
      </c>
      <c r="D6883">
        <f>$Q$37*'Profilo eolico'!B6885</f>
        <v>2368.2783036825876</v>
      </c>
      <c r="E6883">
        <f>$P$39*'Profilo fotovoltaico'!B6885+'Approvvigionamento energia'!$Q$39*'Profilo eolico'!B6885</f>
        <v>1776.2087277619405</v>
      </c>
      <c r="F6883">
        <f>$P$41*'Profilo fotovoltaico'!B6885+'Approvvigionamento energia'!$Q$41*'Profilo eolico'!B6885</f>
        <v>1184.1391518412938</v>
      </c>
      <c r="G6883">
        <f>$P$43*'Profilo fotovoltaico'!B6885+'Approvvigionamento energia'!$Q$43*'Profilo eolico'!B6885</f>
        <v>592.06957592064691</v>
      </c>
      <c r="H6883">
        <f t="shared" si="214"/>
        <v>1138.4335154826958</v>
      </c>
      <c r="I6883">
        <f>IF(LCOH!$C$28=Menu!$A$1,'Approvvigionamento energia'!C6883,0)+IF(LCOH!$C$28=Menu!$A$2,'Approvvigionamento energia'!D6883,0)+IF(LCOH!$C$28=Menu!$A$3,'Approvvigionamento energia'!E6883,0)+IF(LCOH!$C$28=Menu!$A$4,'Approvvigionamento energia'!F6883,0)+IF(LCOH!$C$28=Menu!$A$5,'Approvvigionamento energia'!G6883,0)+IF(LCOH!$C$28=Menu!$A$6,'Approvvigionamento energia'!H6883,0)</f>
        <v>1184.1391518412938</v>
      </c>
      <c r="J6883">
        <f>'Approvvigionamento energia'!A6883+'Approvvigionamento energia'!B6883+'Approvvigionamento energia'!I6883</f>
        <v>1590.0391518412939</v>
      </c>
      <c r="K6883">
        <f>IF(MIN(LCOH!$C$18,J6883)&gt;=$P$48*LCOH!$C$18, MIN(LCOH!$C$18,J6883),0)</f>
        <v>1500</v>
      </c>
      <c r="L6883">
        <f t="shared" si="215"/>
        <v>90.039151841293915</v>
      </c>
      <c r="M6883">
        <f>K6883/LCOH!$C$18</f>
        <v>1</v>
      </c>
      <c r="N6883">
        <f>K6883/LCOH!$C$34</f>
        <v>28.901734104046245</v>
      </c>
    </row>
    <row r="6884" spans="1:14" x14ac:dyDescent="0.35">
      <c r="A6884">
        <f>'Profilo fotovoltaico'!B6886*LCOH!$C$20</f>
        <v>0</v>
      </c>
      <c r="B6884">
        <f>'Profilo eolico'!B6886*LCOH!$C$21</f>
        <v>409.7</v>
      </c>
      <c r="C6884">
        <f>$P$35*'Profilo fotovoltaico'!B6886</f>
        <v>0</v>
      </c>
      <c r="D6884">
        <f>$Q$37*'Profilo eolico'!B6886</f>
        <v>2390.4499162817347</v>
      </c>
      <c r="E6884">
        <f>$P$39*'Profilo fotovoltaico'!B6886+'Approvvigionamento energia'!$Q$39*'Profilo eolico'!B6886</f>
        <v>1792.837437211301</v>
      </c>
      <c r="F6884">
        <f>$P$41*'Profilo fotovoltaico'!B6886+'Approvvigionamento energia'!$Q$41*'Profilo eolico'!B6886</f>
        <v>1195.2249581408673</v>
      </c>
      <c r="G6884">
        <f>$P$43*'Profilo fotovoltaico'!B6886+'Approvvigionamento energia'!$Q$43*'Profilo eolico'!B6886</f>
        <v>597.61247907043366</v>
      </c>
      <c r="H6884">
        <f t="shared" si="214"/>
        <v>1138.4335154826958</v>
      </c>
      <c r="I6884">
        <f>IF(LCOH!$C$28=Menu!$A$1,'Approvvigionamento energia'!C6884,0)+IF(LCOH!$C$28=Menu!$A$2,'Approvvigionamento energia'!D6884,0)+IF(LCOH!$C$28=Menu!$A$3,'Approvvigionamento energia'!E6884,0)+IF(LCOH!$C$28=Menu!$A$4,'Approvvigionamento energia'!F6884,0)+IF(LCOH!$C$28=Menu!$A$5,'Approvvigionamento energia'!G6884,0)+IF(LCOH!$C$28=Menu!$A$6,'Approvvigionamento energia'!H6884,0)</f>
        <v>1195.2249581408673</v>
      </c>
      <c r="J6884">
        <f>'Approvvigionamento energia'!A6884+'Approvvigionamento energia'!B6884+'Approvvigionamento energia'!I6884</f>
        <v>1604.9249581408674</v>
      </c>
      <c r="K6884">
        <f>IF(MIN(LCOH!$C$18,J6884)&gt;=$P$48*LCOH!$C$18, MIN(LCOH!$C$18,J6884),0)</f>
        <v>1500</v>
      </c>
      <c r="L6884">
        <f t="shared" si="215"/>
        <v>104.92495814086737</v>
      </c>
      <c r="M6884">
        <f>K6884/LCOH!$C$18</f>
        <v>1</v>
      </c>
      <c r="N6884">
        <f>K6884/LCOH!$C$34</f>
        <v>28.901734104046245</v>
      </c>
    </row>
    <row r="6885" spans="1:14" x14ac:dyDescent="0.35">
      <c r="A6885">
        <f>'Profilo fotovoltaico'!B6887*LCOH!$C$20</f>
        <v>0</v>
      </c>
      <c r="B6885">
        <f>'Profilo eolico'!B6887*LCOH!$C$21</f>
        <v>405.7</v>
      </c>
      <c r="C6885">
        <f>$P$35*'Profilo fotovoltaico'!B6887</f>
        <v>0</v>
      </c>
      <c r="D6885">
        <f>$Q$37*'Profilo eolico'!B6887</f>
        <v>2367.111376703685</v>
      </c>
      <c r="E6885">
        <f>$P$39*'Profilo fotovoltaico'!B6887+'Approvvigionamento energia'!$Q$39*'Profilo eolico'!B6887</f>
        <v>1775.3335325277637</v>
      </c>
      <c r="F6885">
        <f>$P$41*'Profilo fotovoltaico'!B6887+'Approvvigionamento energia'!$Q$41*'Profilo eolico'!B6887</f>
        <v>1183.5556883518425</v>
      </c>
      <c r="G6885">
        <f>$P$43*'Profilo fotovoltaico'!B6887+'Approvvigionamento energia'!$Q$43*'Profilo eolico'!B6887</f>
        <v>591.77784417592125</v>
      </c>
      <c r="H6885">
        <f t="shared" si="214"/>
        <v>1138.4335154826958</v>
      </c>
      <c r="I6885">
        <f>IF(LCOH!$C$28=Menu!$A$1,'Approvvigionamento energia'!C6885,0)+IF(LCOH!$C$28=Menu!$A$2,'Approvvigionamento energia'!D6885,0)+IF(LCOH!$C$28=Menu!$A$3,'Approvvigionamento energia'!E6885,0)+IF(LCOH!$C$28=Menu!$A$4,'Approvvigionamento energia'!F6885,0)+IF(LCOH!$C$28=Menu!$A$5,'Approvvigionamento energia'!G6885,0)+IF(LCOH!$C$28=Menu!$A$6,'Approvvigionamento energia'!H6885,0)</f>
        <v>1183.5556883518425</v>
      </c>
      <c r="J6885">
        <f>'Approvvigionamento energia'!A6885+'Approvvigionamento energia'!B6885+'Approvvigionamento energia'!I6885</f>
        <v>1589.2556883518425</v>
      </c>
      <c r="K6885">
        <f>IF(MIN(LCOH!$C$18,J6885)&gt;=$P$48*LCOH!$C$18, MIN(LCOH!$C$18,J6885),0)</f>
        <v>1500</v>
      </c>
      <c r="L6885">
        <f t="shared" si="215"/>
        <v>89.255688351842537</v>
      </c>
      <c r="M6885">
        <f>K6885/LCOH!$C$18</f>
        <v>1</v>
      </c>
      <c r="N6885">
        <f>K6885/LCOH!$C$34</f>
        <v>28.901734104046245</v>
      </c>
    </row>
    <row r="6886" spans="1:14" x14ac:dyDescent="0.35">
      <c r="A6886">
        <f>'Profilo fotovoltaico'!B6888*LCOH!$C$20</f>
        <v>0</v>
      </c>
      <c r="B6886">
        <f>'Profilo eolico'!B6888*LCOH!$C$21</f>
        <v>403.2</v>
      </c>
      <c r="C6886">
        <f>$P$35*'Profilo fotovoltaico'!B6888</f>
        <v>0</v>
      </c>
      <c r="D6886">
        <f>$Q$37*'Profilo eolico'!B6888</f>
        <v>2352.5247894674039</v>
      </c>
      <c r="E6886">
        <f>$P$39*'Profilo fotovoltaico'!B6888+'Approvvigionamento energia'!$Q$39*'Profilo eolico'!B6888</f>
        <v>1764.393592100553</v>
      </c>
      <c r="F6886">
        <f>$P$41*'Profilo fotovoltaico'!B6888+'Approvvigionamento energia'!$Q$41*'Profilo eolico'!B6888</f>
        <v>1176.262394733702</v>
      </c>
      <c r="G6886">
        <f>$P$43*'Profilo fotovoltaico'!B6888+'Approvvigionamento energia'!$Q$43*'Profilo eolico'!B6888</f>
        <v>588.13119736685098</v>
      </c>
      <c r="H6886">
        <f t="shared" si="214"/>
        <v>1138.4335154826958</v>
      </c>
      <c r="I6886">
        <f>IF(LCOH!$C$28=Menu!$A$1,'Approvvigionamento energia'!C6886,0)+IF(LCOH!$C$28=Menu!$A$2,'Approvvigionamento energia'!D6886,0)+IF(LCOH!$C$28=Menu!$A$3,'Approvvigionamento energia'!E6886,0)+IF(LCOH!$C$28=Menu!$A$4,'Approvvigionamento energia'!F6886,0)+IF(LCOH!$C$28=Menu!$A$5,'Approvvigionamento energia'!G6886,0)+IF(LCOH!$C$28=Menu!$A$6,'Approvvigionamento energia'!H6886,0)</f>
        <v>1176.262394733702</v>
      </c>
      <c r="J6886">
        <f>'Approvvigionamento energia'!A6886+'Approvvigionamento energia'!B6886+'Approvvigionamento energia'!I6886</f>
        <v>1579.462394733702</v>
      </c>
      <c r="K6886">
        <f>IF(MIN(LCOH!$C$18,J6886)&gt;=$P$48*LCOH!$C$18, MIN(LCOH!$C$18,J6886),0)</f>
        <v>1500</v>
      </c>
      <c r="L6886">
        <f t="shared" si="215"/>
        <v>79.462394733702013</v>
      </c>
      <c r="M6886">
        <f>K6886/LCOH!$C$18</f>
        <v>1</v>
      </c>
      <c r="N6886">
        <f>K6886/LCOH!$C$34</f>
        <v>28.901734104046245</v>
      </c>
    </row>
    <row r="6887" spans="1:14" x14ac:dyDescent="0.35">
      <c r="A6887">
        <f>'Profilo fotovoltaico'!B6889*LCOH!$C$20</f>
        <v>0</v>
      </c>
      <c r="B6887">
        <f>'Profilo eolico'!B6889*LCOH!$C$21</f>
        <v>408.6</v>
      </c>
      <c r="C6887">
        <f>$P$35*'Profilo fotovoltaico'!B6889</f>
        <v>0</v>
      </c>
      <c r="D6887">
        <f>$Q$37*'Profilo eolico'!B6889</f>
        <v>2384.0318178977714</v>
      </c>
      <c r="E6887">
        <f>$P$39*'Profilo fotovoltaico'!B6889+'Approvvigionamento energia'!$Q$39*'Profilo eolico'!B6889</f>
        <v>1788.0238634233283</v>
      </c>
      <c r="F6887">
        <f>$P$41*'Profilo fotovoltaico'!B6889+'Approvvigionamento energia'!$Q$41*'Profilo eolico'!B6889</f>
        <v>1192.0159089488857</v>
      </c>
      <c r="G6887">
        <f>$P$43*'Profilo fotovoltaico'!B6889+'Approvvigionamento energia'!$Q$43*'Profilo eolico'!B6889</f>
        <v>596.00795447444284</v>
      </c>
      <c r="H6887">
        <f t="shared" si="214"/>
        <v>1138.4335154826958</v>
      </c>
      <c r="I6887">
        <f>IF(LCOH!$C$28=Menu!$A$1,'Approvvigionamento energia'!C6887,0)+IF(LCOH!$C$28=Menu!$A$2,'Approvvigionamento energia'!D6887,0)+IF(LCOH!$C$28=Menu!$A$3,'Approvvigionamento energia'!E6887,0)+IF(LCOH!$C$28=Menu!$A$4,'Approvvigionamento energia'!F6887,0)+IF(LCOH!$C$28=Menu!$A$5,'Approvvigionamento energia'!G6887,0)+IF(LCOH!$C$28=Menu!$A$6,'Approvvigionamento energia'!H6887,0)</f>
        <v>1192.0159089488857</v>
      </c>
      <c r="J6887">
        <f>'Approvvigionamento energia'!A6887+'Approvvigionamento energia'!B6887+'Approvvigionamento energia'!I6887</f>
        <v>1600.6159089488856</v>
      </c>
      <c r="K6887">
        <f>IF(MIN(LCOH!$C$18,J6887)&gt;=$P$48*LCOH!$C$18, MIN(LCOH!$C$18,J6887),0)</f>
        <v>1500</v>
      </c>
      <c r="L6887">
        <f t="shared" si="215"/>
        <v>100.61590894888559</v>
      </c>
      <c r="M6887">
        <f>K6887/LCOH!$C$18</f>
        <v>1</v>
      </c>
      <c r="N6887">
        <f>K6887/LCOH!$C$34</f>
        <v>28.901734104046245</v>
      </c>
    </row>
    <row r="6888" spans="1:14" x14ac:dyDescent="0.35">
      <c r="A6888">
        <f>'Profilo fotovoltaico'!B6890*LCOH!$C$20</f>
        <v>0</v>
      </c>
      <c r="B6888">
        <f>'Profilo eolico'!B6890*LCOH!$C$21</f>
        <v>410.5</v>
      </c>
      <c r="C6888">
        <f>$P$35*'Profilo fotovoltaico'!B6890</f>
        <v>0</v>
      </c>
      <c r="D6888">
        <f>$Q$37*'Profilo eolico'!B6890</f>
        <v>2395.1176241973444</v>
      </c>
      <c r="E6888">
        <f>$P$39*'Profilo fotovoltaico'!B6890+'Approvvigionamento energia'!$Q$39*'Profilo eolico'!B6890</f>
        <v>1796.3382181480083</v>
      </c>
      <c r="F6888">
        <f>$P$41*'Profilo fotovoltaico'!B6890+'Approvvigionamento energia'!$Q$41*'Profilo eolico'!B6890</f>
        <v>1197.5588120986722</v>
      </c>
      <c r="G6888">
        <f>$P$43*'Profilo fotovoltaico'!B6890+'Approvvigionamento energia'!$Q$43*'Profilo eolico'!B6890</f>
        <v>598.7794060493361</v>
      </c>
      <c r="H6888">
        <f t="shared" si="214"/>
        <v>1138.4335154826958</v>
      </c>
      <c r="I6888">
        <f>IF(LCOH!$C$28=Menu!$A$1,'Approvvigionamento energia'!C6888,0)+IF(LCOH!$C$28=Menu!$A$2,'Approvvigionamento energia'!D6888,0)+IF(LCOH!$C$28=Menu!$A$3,'Approvvigionamento energia'!E6888,0)+IF(LCOH!$C$28=Menu!$A$4,'Approvvigionamento energia'!F6888,0)+IF(LCOH!$C$28=Menu!$A$5,'Approvvigionamento energia'!G6888,0)+IF(LCOH!$C$28=Menu!$A$6,'Approvvigionamento energia'!H6888,0)</f>
        <v>1197.5588120986722</v>
      </c>
      <c r="J6888">
        <f>'Approvvigionamento energia'!A6888+'Approvvigionamento energia'!B6888+'Approvvigionamento energia'!I6888</f>
        <v>1608.0588120986722</v>
      </c>
      <c r="K6888">
        <f>IF(MIN(LCOH!$C$18,J6888)&gt;=$P$48*LCOH!$C$18, MIN(LCOH!$C$18,J6888),0)</f>
        <v>1500</v>
      </c>
      <c r="L6888">
        <f t="shared" si="215"/>
        <v>108.05881209867221</v>
      </c>
      <c r="M6888">
        <f>K6888/LCOH!$C$18</f>
        <v>1</v>
      </c>
      <c r="N6888">
        <f>K6888/LCOH!$C$34</f>
        <v>28.901734104046245</v>
      </c>
    </row>
    <row r="6889" spans="1:14" x14ac:dyDescent="0.35">
      <c r="A6889">
        <f>'Profilo fotovoltaico'!B6891*LCOH!$C$20</f>
        <v>0</v>
      </c>
      <c r="B6889">
        <f>'Profilo eolico'!B6891*LCOH!$C$21</f>
        <v>407.9</v>
      </c>
      <c r="C6889">
        <f>$P$35*'Profilo fotovoltaico'!B6891</f>
        <v>0</v>
      </c>
      <c r="D6889">
        <f>$Q$37*'Profilo eolico'!B6891</f>
        <v>2379.9475734716125</v>
      </c>
      <c r="E6889">
        <f>$P$39*'Profilo fotovoltaico'!B6891+'Approvvigionamento energia'!$Q$39*'Profilo eolico'!B6891</f>
        <v>1784.9606801037091</v>
      </c>
      <c r="F6889">
        <f>$P$41*'Profilo fotovoltaico'!B6891+'Approvvigionamento energia'!$Q$41*'Profilo eolico'!B6891</f>
        <v>1189.9737867358062</v>
      </c>
      <c r="G6889">
        <f>$P$43*'Profilo fotovoltaico'!B6891+'Approvvigionamento energia'!$Q$43*'Profilo eolico'!B6891</f>
        <v>594.98689336790312</v>
      </c>
      <c r="H6889">
        <f t="shared" si="214"/>
        <v>1138.4335154826958</v>
      </c>
      <c r="I6889">
        <f>IF(LCOH!$C$28=Menu!$A$1,'Approvvigionamento energia'!C6889,0)+IF(LCOH!$C$28=Menu!$A$2,'Approvvigionamento energia'!D6889,0)+IF(LCOH!$C$28=Menu!$A$3,'Approvvigionamento energia'!E6889,0)+IF(LCOH!$C$28=Menu!$A$4,'Approvvigionamento energia'!F6889,0)+IF(LCOH!$C$28=Menu!$A$5,'Approvvigionamento energia'!G6889,0)+IF(LCOH!$C$28=Menu!$A$6,'Approvvigionamento energia'!H6889,0)</f>
        <v>1189.9737867358062</v>
      </c>
      <c r="J6889">
        <f>'Approvvigionamento energia'!A6889+'Approvvigionamento energia'!B6889+'Approvvigionamento energia'!I6889</f>
        <v>1597.8737867358063</v>
      </c>
      <c r="K6889">
        <f>IF(MIN(LCOH!$C$18,J6889)&gt;=$P$48*LCOH!$C$18, MIN(LCOH!$C$18,J6889),0)</f>
        <v>1500</v>
      </c>
      <c r="L6889">
        <f t="shared" si="215"/>
        <v>97.873786735806334</v>
      </c>
      <c r="M6889">
        <f>K6889/LCOH!$C$18</f>
        <v>1</v>
      </c>
      <c r="N6889">
        <f>K6889/LCOH!$C$34</f>
        <v>28.901734104046245</v>
      </c>
    </row>
    <row r="6890" spans="1:14" x14ac:dyDescent="0.35">
      <c r="A6890">
        <f>'Profilo fotovoltaico'!B6892*LCOH!$C$20</f>
        <v>0</v>
      </c>
      <c r="B6890">
        <f>'Profilo eolico'!B6892*LCOH!$C$21</f>
        <v>412.7</v>
      </c>
      <c r="C6890">
        <f>$P$35*'Profilo fotovoltaico'!B6892</f>
        <v>0</v>
      </c>
      <c r="D6890">
        <f>$Q$37*'Profilo eolico'!B6892</f>
        <v>2407.9538209652719</v>
      </c>
      <c r="E6890">
        <f>$P$39*'Profilo fotovoltaico'!B6892+'Approvvigionamento energia'!$Q$39*'Profilo eolico'!B6892</f>
        <v>1805.9653657239539</v>
      </c>
      <c r="F6890">
        <f>$P$41*'Profilo fotovoltaico'!B6892+'Approvvigionamento energia'!$Q$41*'Profilo eolico'!B6892</f>
        <v>1203.976910482636</v>
      </c>
      <c r="G6890">
        <f>$P$43*'Profilo fotovoltaico'!B6892+'Approvvigionamento energia'!$Q$43*'Profilo eolico'!B6892</f>
        <v>601.98845524131798</v>
      </c>
      <c r="H6890">
        <f t="shared" si="214"/>
        <v>1138.4335154826958</v>
      </c>
      <c r="I6890">
        <f>IF(LCOH!$C$28=Menu!$A$1,'Approvvigionamento energia'!C6890,0)+IF(LCOH!$C$28=Menu!$A$2,'Approvvigionamento energia'!D6890,0)+IF(LCOH!$C$28=Menu!$A$3,'Approvvigionamento energia'!E6890,0)+IF(LCOH!$C$28=Menu!$A$4,'Approvvigionamento energia'!F6890,0)+IF(LCOH!$C$28=Menu!$A$5,'Approvvigionamento energia'!G6890,0)+IF(LCOH!$C$28=Menu!$A$6,'Approvvigionamento energia'!H6890,0)</f>
        <v>1203.976910482636</v>
      </c>
      <c r="J6890">
        <f>'Approvvigionamento energia'!A6890+'Approvvigionamento energia'!B6890+'Approvvigionamento energia'!I6890</f>
        <v>1616.676910482636</v>
      </c>
      <c r="K6890">
        <f>IF(MIN(LCOH!$C$18,J6890)&gt;=$P$48*LCOH!$C$18, MIN(LCOH!$C$18,J6890),0)</f>
        <v>1500</v>
      </c>
      <c r="L6890">
        <f t="shared" si="215"/>
        <v>116.676910482636</v>
      </c>
      <c r="M6890">
        <f>K6890/LCOH!$C$18</f>
        <v>1</v>
      </c>
      <c r="N6890">
        <f>K6890/LCOH!$C$34</f>
        <v>28.901734104046245</v>
      </c>
    </row>
    <row r="6891" spans="1:14" x14ac:dyDescent="0.35">
      <c r="A6891">
        <f>'Profilo fotovoltaico'!B6893*LCOH!$C$20</f>
        <v>0</v>
      </c>
      <c r="B6891">
        <f>'Profilo eolico'!B6893*LCOH!$C$21</f>
        <v>413.5</v>
      </c>
      <c r="C6891">
        <f>$P$35*'Profilo fotovoltaico'!B6893</f>
        <v>0</v>
      </c>
      <c r="D6891">
        <f>$Q$37*'Profilo eolico'!B6893</f>
        <v>2412.6215288808817</v>
      </c>
      <c r="E6891">
        <f>$P$39*'Profilo fotovoltaico'!B6893+'Approvvigionamento energia'!$Q$39*'Profilo eolico'!B6893</f>
        <v>1809.4661466606613</v>
      </c>
      <c r="F6891">
        <f>$P$41*'Profilo fotovoltaico'!B6893+'Approvvigionamento energia'!$Q$41*'Profilo eolico'!B6893</f>
        <v>1206.3107644404408</v>
      </c>
      <c r="G6891">
        <f>$P$43*'Profilo fotovoltaico'!B6893+'Approvvigionamento energia'!$Q$43*'Profilo eolico'!B6893</f>
        <v>603.15538222022042</v>
      </c>
      <c r="H6891">
        <f t="shared" si="214"/>
        <v>1138.4335154826958</v>
      </c>
      <c r="I6891">
        <f>IF(LCOH!$C$28=Menu!$A$1,'Approvvigionamento energia'!C6891,0)+IF(LCOH!$C$28=Menu!$A$2,'Approvvigionamento energia'!D6891,0)+IF(LCOH!$C$28=Menu!$A$3,'Approvvigionamento energia'!E6891,0)+IF(LCOH!$C$28=Menu!$A$4,'Approvvigionamento energia'!F6891,0)+IF(LCOH!$C$28=Menu!$A$5,'Approvvigionamento energia'!G6891,0)+IF(LCOH!$C$28=Menu!$A$6,'Approvvigionamento energia'!H6891,0)</f>
        <v>1206.3107644404408</v>
      </c>
      <c r="J6891">
        <f>'Approvvigionamento energia'!A6891+'Approvvigionamento energia'!B6891+'Approvvigionamento energia'!I6891</f>
        <v>1619.8107644404408</v>
      </c>
      <c r="K6891">
        <f>IF(MIN(LCOH!$C$18,J6891)&gt;=$P$48*LCOH!$C$18, MIN(LCOH!$C$18,J6891),0)</f>
        <v>1500</v>
      </c>
      <c r="L6891">
        <f t="shared" si="215"/>
        <v>119.81076444044083</v>
      </c>
      <c r="M6891">
        <f>K6891/LCOH!$C$18</f>
        <v>1</v>
      </c>
      <c r="N6891">
        <f>K6891/LCOH!$C$34</f>
        <v>28.901734104046245</v>
      </c>
    </row>
    <row r="6892" spans="1:14" x14ac:dyDescent="0.35">
      <c r="A6892">
        <f>'Profilo fotovoltaico'!B6894*LCOH!$C$20</f>
        <v>0</v>
      </c>
      <c r="B6892">
        <f>'Profilo eolico'!B6894*LCOH!$C$21</f>
        <v>424.70000000000005</v>
      </c>
      <c r="C6892">
        <f>$P$35*'Profilo fotovoltaico'!B6894</f>
        <v>0</v>
      </c>
      <c r="D6892">
        <f>$Q$37*'Profilo eolico'!B6894</f>
        <v>2477.9694396994209</v>
      </c>
      <c r="E6892">
        <f>$P$39*'Profilo fotovoltaico'!B6894+'Approvvigionamento energia'!$Q$39*'Profilo eolico'!B6894</f>
        <v>1858.4770797745657</v>
      </c>
      <c r="F6892">
        <f>$P$41*'Profilo fotovoltaico'!B6894+'Approvvigionamento energia'!$Q$41*'Profilo eolico'!B6894</f>
        <v>1238.9847198497105</v>
      </c>
      <c r="G6892">
        <f>$P$43*'Profilo fotovoltaico'!B6894+'Approvvigionamento energia'!$Q$43*'Profilo eolico'!B6894</f>
        <v>619.49235992485524</v>
      </c>
      <c r="H6892">
        <f t="shared" si="214"/>
        <v>1138.4335154826958</v>
      </c>
      <c r="I6892">
        <f>IF(LCOH!$C$28=Menu!$A$1,'Approvvigionamento energia'!C6892,0)+IF(LCOH!$C$28=Menu!$A$2,'Approvvigionamento energia'!D6892,0)+IF(LCOH!$C$28=Menu!$A$3,'Approvvigionamento energia'!E6892,0)+IF(LCOH!$C$28=Menu!$A$4,'Approvvigionamento energia'!F6892,0)+IF(LCOH!$C$28=Menu!$A$5,'Approvvigionamento energia'!G6892,0)+IF(LCOH!$C$28=Menu!$A$6,'Approvvigionamento energia'!H6892,0)</f>
        <v>1238.9847198497105</v>
      </c>
      <c r="J6892">
        <f>'Approvvigionamento energia'!A6892+'Approvvigionamento energia'!B6892+'Approvvigionamento energia'!I6892</f>
        <v>1663.6847198497105</v>
      </c>
      <c r="K6892">
        <f>IF(MIN(LCOH!$C$18,J6892)&gt;=$P$48*LCOH!$C$18, MIN(LCOH!$C$18,J6892),0)</f>
        <v>1500</v>
      </c>
      <c r="L6892">
        <f t="shared" si="215"/>
        <v>163.68471984971052</v>
      </c>
      <c r="M6892">
        <f>K6892/LCOH!$C$18</f>
        <v>1</v>
      </c>
      <c r="N6892">
        <f>K6892/LCOH!$C$34</f>
        <v>28.901734104046245</v>
      </c>
    </row>
    <row r="6893" spans="1:14" x14ac:dyDescent="0.35">
      <c r="A6893">
        <f>'Profilo fotovoltaico'!B6895*LCOH!$C$20</f>
        <v>0</v>
      </c>
      <c r="B6893">
        <f>'Profilo eolico'!B6895*LCOH!$C$21</f>
        <v>404.4</v>
      </c>
      <c r="C6893">
        <f>$P$35*'Profilo fotovoltaico'!B6895</f>
        <v>0</v>
      </c>
      <c r="D6893">
        <f>$Q$37*'Profilo eolico'!B6895</f>
        <v>2359.526351340819</v>
      </c>
      <c r="E6893">
        <f>$P$39*'Profilo fotovoltaico'!B6895+'Approvvigionamento energia'!$Q$39*'Profilo eolico'!B6895</f>
        <v>1769.644763505614</v>
      </c>
      <c r="F6893">
        <f>$P$41*'Profilo fotovoltaico'!B6895+'Approvvigionamento energia'!$Q$41*'Profilo eolico'!B6895</f>
        <v>1179.7631756704095</v>
      </c>
      <c r="G6893">
        <f>$P$43*'Profilo fotovoltaico'!B6895+'Approvvigionamento energia'!$Q$43*'Profilo eolico'!B6895</f>
        <v>589.88158783520475</v>
      </c>
      <c r="H6893">
        <f t="shared" si="214"/>
        <v>1138.4335154826958</v>
      </c>
      <c r="I6893">
        <f>IF(LCOH!$C$28=Menu!$A$1,'Approvvigionamento energia'!C6893,0)+IF(LCOH!$C$28=Menu!$A$2,'Approvvigionamento energia'!D6893,0)+IF(LCOH!$C$28=Menu!$A$3,'Approvvigionamento energia'!E6893,0)+IF(LCOH!$C$28=Menu!$A$4,'Approvvigionamento energia'!F6893,0)+IF(LCOH!$C$28=Menu!$A$5,'Approvvigionamento energia'!G6893,0)+IF(LCOH!$C$28=Menu!$A$6,'Approvvigionamento energia'!H6893,0)</f>
        <v>1179.7631756704095</v>
      </c>
      <c r="J6893">
        <f>'Approvvigionamento energia'!A6893+'Approvvigionamento energia'!B6893+'Approvvigionamento energia'!I6893</f>
        <v>1584.1631756704096</v>
      </c>
      <c r="K6893">
        <f>IF(MIN(LCOH!$C$18,J6893)&gt;=$P$48*LCOH!$C$18, MIN(LCOH!$C$18,J6893),0)</f>
        <v>1500</v>
      </c>
      <c r="L6893">
        <f t="shared" si="215"/>
        <v>84.163175670409601</v>
      </c>
      <c r="M6893">
        <f>K6893/LCOH!$C$18</f>
        <v>1</v>
      </c>
      <c r="N6893">
        <f>K6893/LCOH!$C$34</f>
        <v>28.901734104046245</v>
      </c>
    </row>
    <row r="6894" spans="1:14" x14ac:dyDescent="0.35">
      <c r="A6894">
        <f>'Profilo fotovoltaico'!B6896*LCOH!$C$20</f>
        <v>0</v>
      </c>
      <c r="B6894">
        <f>'Profilo eolico'!B6896*LCOH!$C$21</f>
        <v>367.9</v>
      </c>
      <c r="C6894">
        <f>$P$35*'Profilo fotovoltaico'!B6896</f>
        <v>0</v>
      </c>
      <c r="D6894">
        <f>$Q$37*'Profilo eolico'!B6896</f>
        <v>2146.5621776911162</v>
      </c>
      <c r="E6894">
        <f>$P$39*'Profilo fotovoltaico'!B6896+'Approvvigionamento energia'!$Q$39*'Profilo eolico'!B6896</f>
        <v>1609.921633268337</v>
      </c>
      <c r="F6894">
        <f>$P$41*'Profilo fotovoltaico'!B6896+'Approvvigionamento energia'!$Q$41*'Profilo eolico'!B6896</f>
        <v>1073.2810888455581</v>
      </c>
      <c r="G6894">
        <f>$P$43*'Profilo fotovoltaico'!B6896+'Approvvigionamento energia'!$Q$43*'Profilo eolico'!B6896</f>
        <v>536.64054442277904</v>
      </c>
      <c r="H6894">
        <f t="shared" si="214"/>
        <v>1138.4335154826958</v>
      </c>
      <c r="I6894">
        <f>IF(LCOH!$C$28=Menu!$A$1,'Approvvigionamento energia'!C6894,0)+IF(LCOH!$C$28=Menu!$A$2,'Approvvigionamento energia'!D6894,0)+IF(LCOH!$C$28=Menu!$A$3,'Approvvigionamento energia'!E6894,0)+IF(LCOH!$C$28=Menu!$A$4,'Approvvigionamento energia'!F6894,0)+IF(LCOH!$C$28=Menu!$A$5,'Approvvigionamento energia'!G6894,0)+IF(LCOH!$C$28=Menu!$A$6,'Approvvigionamento energia'!H6894,0)</f>
        <v>1073.2810888455581</v>
      </c>
      <c r="J6894">
        <f>'Approvvigionamento energia'!A6894+'Approvvigionamento energia'!B6894+'Approvvigionamento energia'!I6894</f>
        <v>1441.181088845558</v>
      </c>
      <c r="K6894">
        <f>IF(MIN(LCOH!$C$18,J6894)&gt;=$P$48*LCOH!$C$18, MIN(LCOH!$C$18,J6894),0)</f>
        <v>1441.181088845558</v>
      </c>
      <c r="L6894">
        <f t="shared" si="215"/>
        <v>0</v>
      </c>
      <c r="M6894">
        <f>K6894/LCOH!$C$18</f>
        <v>0.96078739256370527</v>
      </c>
      <c r="N6894">
        <f>K6894/LCOH!$C$34</f>
        <v>27.768421750396108</v>
      </c>
    </row>
    <row r="6895" spans="1:14" x14ac:dyDescent="0.35">
      <c r="A6895">
        <f>'Profilo fotovoltaico'!B6897*LCOH!$C$20</f>
        <v>1</v>
      </c>
      <c r="B6895">
        <f>'Profilo eolico'!B6897*LCOH!$C$21</f>
        <v>368.59999999999997</v>
      </c>
      <c r="C6895">
        <f>$P$35*'Profilo fotovoltaico'!B6897</f>
        <v>7.3546121876220649</v>
      </c>
      <c r="D6895">
        <f>$Q$37*'Profilo eolico'!B6897</f>
        <v>2150.6464221172746</v>
      </c>
      <c r="E6895">
        <f>$P$39*'Profilo fotovoltaico'!B6897+'Approvvigionamento energia'!$Q$39*'Profilo eolico'!B6897</f>
        <v>1614.8234696348616</v>
      </c>
      <c r="F6895">
        <f>$P$41*'Profilo fotovoltaico'!B6897+'Approvvigionamento energia'!$Q$41*'Profilo eolico'!B6897</f>
        <v>1079.0005171524483</v>
      </c>
      <c r="G6895">
        <f>$P$43*'Profilo fotovoltaico'!B6897+'Approvvigionamento energia'!$Q$43*'Profilo eolico'!B6897</f>
        <v>543.17756467003517</v>
      </c>
      <c r="H6895">
        <f t="shared" si="214"/>
        <v>1138.4335154826958</v>
      </c>
      <c r="I6895">
        <f>IF(LCOH!$C$28=Menu!$A$1,'Approvvigionamento energia'!C6895,0)+IF(LCOH!$C$28=Menu!$A$2,'Approvvigionamento energia'!D6895,0)+IF(LCOH!$C$28=Menu!$A$3,'Approvvigionamento energia'!E6895,0)+IF(LCOH!$C$28=Menu!$A$4,'Approvvigionamento energia'!F6895,0)+IF(LCOH!$C$28=Menu!$A$5,'Approvvigionamento energia'!G6895,0)+IF(LCOH!$C$28=Menu!$A$6,'Approvvigionamento energia'!H6895,0)</f>
        <v>1079.0005171524483</v>
      </c>
      <c r="J6895">
        <f>'Approvvigionamento energia'!A6895+'Approvvigionamento energia'!B6895+'Approvvigionamento energia'!I6895</f>
        <v>1448.6005171524482</v>
      </c>
      <c r="K6895">
        <f>IF(MIN(LCOH!$C$18,J6895)&gt;=$P$48*LCOH!$C$18, MIN(LCOH!$C$18,J6895),0)</f>
        <v>1448.6005171524482</v>
      </c>
      <c r="L6895">
        <f t="shared" si="215"/>
        <v>0</v>
      </c>
      <c r="M6895">
        <f>K6895/LCOH!$C$18</f>
        <v>0.96573367810163213</v>
      </c>
      <c r="N6895">
        <f>K6895/LCOH!$C$34</f>
        <v>27.91137797981596</v>
      </c>
    </row>
    <row r="6896" spans="1:14" x14ac:dyDescent="0.35">
      <c r="A6896">
        <f>'Profilo fotovoltaico'!B6898*LCOH!$C$20</f>
        <v>26</v>
      </c>
      <c r="B6896">
        <f>'Profilo eolico'!B6898*LCOH!$C$21</f>
        <v>354</v>
      </c>
      <c r="C6896">
        <f>$P$35*'Profilo fotovoltaico'!B6898</f>
        <v>191.21991687817368</v>
      </c>
      <c r="D6896">
        <f>$Q$37*'Profilo eolico'!B6898</f>
        <v>2065.4607526573932</v>
      </c>
      <c r="E6896">
        <f>$P$39*'Profilo fotovoltaico'!B6898+'Approvvigionamento energia'!$Q$39*'Profilo eolico'!B6898</f>
        <v>1596.9005437125884</v>
      </c>
      <c r="F6896">
        <f>$P$41*'Profilo fotovoltaico'!B6898+'Approvvigionamento energia'!$Q$41*'Profilo eolico'!B6898</f>
        <v>1128.3403347677834</v>
      </c>
      <c r="G6896">
        <f>$P$43*'Profilo fotovoltaico'!B6898+'Approvvigionamento energia'!$Q$43*'Profilo eolico'!B6898</f>
        <v>659.78012582297856</v>
      </c>
      <c r="H6896">
        <f t="shared" si="214"/>
        <v>1138.4335154826958</v>
      </c>
      <c r="I6896">
        <f>IF(LCOH!$C$28=Menu!$A$1,'Approvvigionamento energia'!C6896,0)+IF(LCOH!$C$28=Menu!$A$2,'Approvvigionamento energia'!D6896,0)+IF(LCOH!$C$28=Menu!$A$3,'Approvvigionamento energia'!E6896,0)+IF(LCOH!$C$28=Menu!$A$4,'Approvvigionamento energia'!F6896,0)+IF(LCOH!$C$28=Menu!$A$5,'Approvvigionamento energia'!G6896,0)+IF(LCOH!$C$28=Menu!$A$6,'Approvvigionamento energia'!H6896,0)</f>
        <v>1128.3403347677834</v>
      </c>
      <c r="J6896">
        <f>'Approvvigionamento energia'!A6896+'Approvvigionamento energia'!B6896+'Approvvigionamento energia'!I6896</f>
        <v>1508.3403347677834</v>
      </c>
      <c r="K6896">
        <f>IF(MIN(LCOH!$C$18,J6896)&gt;=$P$48*LCOH!$C$18, MIN(LCOH!$C$18,J6896),0)</f>
        <v>1500</v>
      </c>
      <c r="L6896">
        <f t="shared" si="215"/>
        <v>8.3403347677833608</v>
      </c>
      <c r="M6896">
        <f>K6896/LCOH!$C$18</f>
        <v>1</v>
      </c>
      <c r="N6896">
        <f>K6896/LCOH!$C$34</f>
        <v>28.901734104046245</v>
      </c>
    </row>
    <row r="6897" spans="1:14" x14ac:dyDescent="0.35">
      <c r="A6897">
        <f>'Profilo fotovoltaico'!B6899*LCOH!$C$20</f>
        <v>73</v>
      </c>
      <c r="B6897">
        <f>'Profilo eolico'!B6899*LCOH!$C$21</f>
        <v>343.1</v>
      </c>
      <c r="C6897">
        <f>$P$35*'Profilo fotovoltaico'!B6899</f>
        <v>536.88668969641071</v>
      </c>
      <c r="D6897">
        <f>$Q$37*'Profilo eolico'!B6899</f>
        <v>2001.8632323072084</v>
      </c>
      <c r="E6897">
        <f>$P$39*'Profilo fotovoltaico'!B6899+'Approvvigionamento energia'!$Q$39*'Profilo eolico'!B6899</f>
        <v>1635.6190966545089</v>
      </c>
      <c r="F6897">
        <f>$P$41*'Profilo fotovoltaico'!B6899+'Approvvigionamento energia'!$Q$41*'Profilo eolico'!B6899</f>
        <v>1269.3749610018094</v>
      </c>
      <c r="G6897">
        <f>$P$43*'Profilo fotovoltaico'!B6899+'Approvvigionamento energia'!$Q$43*'Profilo eolico'!B6899</f>
        <v>903.13082534911018</v>
      </c>
      <c r="H6897">
        <f t="shared" si="214"/>
        <v>1138.4335154826958</v>
      </c>
      <c r="I6897">
        <f>IF(LCOH!$C$28=Menu!$A$1,'Approvvigionamento energia'!C6897,0)+IF(LCOH!$C$28=Menu!$A$2,'Approvvigionamento energia'!D6897,0)+IF(LCOH!$C$28=Menu!$A$3,'Approvvigionamento energia'!E6897,0)+IF(LCOH!$C$28=Menu!$A$4,'Approvvigionamento energia'!F6897,0)+IF(LCOH!$C$28=Menu!$A$5,'Approvvigionamento energia'!G6897,0)+IF(LCOH!$C$28=Menu!$A$6,'Approvvigionamento energia'!H6897,0)</f>
        <v>1269.3749610018094</v>
      </c>
      <c r="J6897">
        <f>'Approvvigionamento energia'!A6897+'Approvvigionamento energia'!B6897+'Approvvigionamento energia'!I6897</f>
        <v>1685.4749610018093</v>
      </c>
      <c r="K6897">
        <f>IF(MIN(LCOH!$C$18,J6897)&gt;=$P$48*LCOH!$C$18, MIN(LCOH!$C$18,J6897),0)</f>
        <v>1500</v>
      </c>
      <c r="L6897">
        <f t="shared" si="215"/>
        <v>185.47496100180933</v>
      </c>
      <c r="M6897">
        <f>K6897/LCOH!$C$18</f>
        <v>1</v>
      </c>
      <c r="N6897">
        <f>K6897/LCOH!$C$34</f>
        <v>28.901734104046245</v>
      </c>
    </row>
    <row r="6898" spans="1:14" x14ac:dyDescent="0.35">
      <c r="A6898">
        <f>'Profilo fotovoltaico'!B6900*LCOH!$C$20</f>
        <v>121</v>
      </c>
      <c r="B6898">
        <f>'Profilo eolico'!B6900*LCOH!$C$21</f>
        <v>343.2</v>
      </c>
      <c r="C6898">
        <f>$P$35*'Profilo fotovoltaico'!B6900</f>
        <v>889.9080747022698</v>
      </c>
      <c r="D6898">
        <f>$Q$37*'Profilo eolico'!B6900</f>
        <v>2002.4466957966595</v>
      </c>
      <c r="E6898">
        <f>$P$39*'Profilo fotovoltaico'!B6900+'Approvvigionamento energia'!$Q$39*'Profilo eolico'!B6900</f>
        <v>1724.312040523062</v>
      </c>
      <c r="F6898">
        <f>$P$41*'Profilo fotovoltaico'!B6900+'Approvvigionamento energia'!$Q$41*'Profilo eolico'!B6900</f>
        <v>1446.1773852494646</v>
      </c>
      <c r="G6898">
        <f>$P$43*'Profilo fotovoltaico'!B6900+'Approvvigionamento energia'!$Q$43*'Profilo eolico'!B6900</f>
        <v>1168.0427299758674</v>
      </c>
      <c r="H6898">
        <f t="shared" si="214"/>
        <v>1138.4335154826958</v>
      </c>
      <c r="I6898">
        <f>IF(LCOH!$C$28=Menu!$A$1,'Approvvigionamento energia'!C6898,0)+IF(LCOH!$C$28=Menu!$A$2,'Approvvigionamento energia'!D6898,0)+IF(LCOH!$C$28=Menu!$A$3,'Approvvigionamento energia'!E6898,0)+IF(LCOH!$C$28=Menu!$A$4,'Approvvigionamento energia'!F6898,0)+IF(LCOH!$C$28=Menu!$A$5,'Approvvigionamento energia'!G6898,0)+IF(LCOH!$C$28=Menu!$A$6,'Approvvigionamento energia'!H6898,0)</f>
        <v>1446.1773852494646</v>
      </c>
      <c r="J6898">
        <f>'Approvvigionamento energia'!A6898+'Approvvigionamento energia'!B6898+'Approvvigionamento energia'!I6898</f>
        <v>1910.3773852494646</v>
      </c>
      <c r="K6898">
        <f>IF(MIN(LCOH!$C$18,J6898)&gt;=$P$48*LCOH!$C$18, MIN(LCOH!$C$18,J6898),0)</f>
        <v>1500</v>
      </c>
      <c r="L6898">
        <f t="shared" si="215"/>
        <v>410.37738524946462</v>
      </c>
      <c r="M6898">
        <f>K6898/LCOH!$C$18</f>
        <v>1</v>
      </c>
      <c r="N6898">
        <f>K6898/LCOH!$C$34</f>
        <v>28.901734104046245</v>
      </c>
    </row>
    <row r="6899" spans="1:14" x14ac:dyDescent="0.35">
      <c r="A6899">
        <f>'Profilo fotovoltaico'!B6901*LCOH!$C$20</f>
        <v>157</v>
      </c>
      <c r="B6899">
        <f>'Profilo eolico'!B6901*LCOH!$C$21</f>
        <v>344.4</v>
      </c>
      <c r="C6899">
        <f>$P$35*'Profilo fotovoltaico'!B6901</f>
        <v>1154.6741134566641</v>
      </c>
      <c r="D6899">
        <f>$Q$37*'Profilo eolico'!B6901</f>
        <v>2009.4482576700743</v>
      </c>
      <c r="E6899">
        <f>$P$39*'Profilo fotovoltaico'!B6901+'Approvvigionamento energia'!$Q$39*'Profilo eolico'!B6901</f>
        <v>1795.7547216167218</v>
      </c>
      <c r="F6899">
        <f>$P$41*'Profilo fotovoltaico'!B6901+'Approvvigionamento energia'!$Q$41*'Profilo eolico'!B6901</f>
        <v>1582.0611855633692</v>
      </c>
      <c r="G6899">
        <f>$P$43*'Profilo fotovoltaico'!B6901+'Approvvigionamento energia'!$Q$43*'Profilo eolico'!B6901</f>
        <v>1368.3676495100167</v>
      </c>
      <c r="H6899">
        <f t="shared" si="214"/>
        <v>1138.4335154826958</v>
      </c>
      <c r="I6899">
        <f>IF(LCOH!$C$28=Menu!$A$1,'Approvvigionamento energia'!C6899,0)+IF(LCOH!$C$28=Menu!$A$2,'Approvvigionamento energia'!D6899,0)+IF(LCOH!$C$28=Menu!$A$3,'Approvvigionamento energia'!E6899,0)+IF(LCOH!$C$28=Menu!$A$4,'Approvvigionamento energia'!F6899,0)+IF(LCOH!$C$28=Menu!$A$5,'Approvvigionamento energia'!G6899,0)+IF(LCOH!$C$28=Menu!$A$6,'Approvvigionamento energia'!H6899,0)</f>
        <v>1582.0611855633692</v>
      </c>
      <c r="J6899">
        <f>'Approvvigionamento energia'!A6899+'Approvvigionamento energia'!B6899+'Approvvigionamento energia'!I6899</f>
        <v>2083.4611855633693</v>
      </c>
      <c r="K6899">
        <f>IF(MIN(LCOH!$C$18,J6899)&gt;=$P$48*LCOH!$C$18, MIN(LCOH!$C$18,J6899),0)</f>
        <v>1500</v>
      </c>
      <c r="L6899">
        <f t="shared" si="215"/>
        <v>583.46118556336933</v>
      </c>
      <c r="M6899">
        <f>K6899/LCOH!$C$18</f>
        <v>1</v>
      </c>
      <c r="N6899">
        <f>K6899/LCOH!$C$34</f>
        <v>28.901734104046245</v>
      </c>
    </row>
    <row r="6900" spans="1:14" x14ac:dyDescent="0.35">
      <c r="A6900">
        <f>'Profilo fotovoltaico'!B6902*LCOH!$C$20</f>
        <v>198</v>
      </c>
      <c r="B6900">
        <f>'Profilo eolico'!B6902*LCOH!$C$21</f>
        <v>348.5</v>
      </c>
      <c r="C6900">
        <f>$P$35*'Profilo fotovoltaico'!B6902</f>
        <v>1456.213213149169</v>
      </c>
      <c r="D6900">
        <f>$Q$37*'Profilo eolico'!B6902</f>
        <v>2033.3702607375751</v>
      </c>
      <c r="E6900">
        <f>$P$39*'Profilo fotovoltaico'!B6902+'Approvvigionamento energia'!$Q$39*'Profilo eolico'!B6902</f>
        <v>1889.0809988404735</v>
      </c>
      <c r="F6900">
        <f>$P$41*'Profilo fotovoltaico'!B6902+'Approvvigionamento energia'!$Q$41*'Profilo eolico'!B6902</f>
        <v>1744.7917369433721</v>
      </c>
      <c r="G6900">
        <f>$P$43*'Profilo fotovoltaico'!B6902+'Approvvigionamento energia'!$Q$43*'Profilo eolico'!B6902</f>
        <v>1600.5024750462705</v>
      </c>
      <c r="H6900">
        <f t="shared" si="214"/>
        <v>1138.4335154826958</v>
      </c>
      <c r="I6900">
        <f>IF(LCOH!$C$28=Menu!$A$1,'Approvvigionamento energia'!C6900,0)+IF(LCOH!$C$28=Menu!$A$2,'Approvvigionamento energia'!D6900,0)+IF(LCOH!$C$28=Menu!$A$3,'Approvvigionamento energia'!E6900,0)+IF(LCOH!$C$28=Menu!$A$4,'Approvvigionamento energia'!F6900,0)+IF(LCOH!$C$28=Menu!$A$5,'Approvvigionamento energia'!G6900,0)+IF(LCOH!$C$28=Menu!$A$6,'Approvvigionamento energia'!H6900,0)</f>
        <v>1744.7917369433721</v>
      </c>
      <c r="J6900">
        <f>'Approvvigionamento energia'!A6900+'Approvvigionamento energia'!B6900+'Approvvigionamento energia'!I6900</f>
        <v>2291.2917369433721</v>
      </c>
      <c r="K6900">
        <f>IF(MIN(LCOH!$C$18,J6900)&gt;=$P$48*LCOH!$C$18, MIN(LCOH!$C$18,J6900),0)</f>
        <v>1500</v>
      </c>
      <c r="L6900">
        <f t="shared" si="215"/>
        <v>791.29173694337214</v>
      </c>
      <c r="M6900">
        <f>K6900/LCOH!$C$18</f>
        <v>1</v>
      </c>
      <c r="N6900">
        <f>K6900/LCOH!$C$34</f>
        <v>28.901734104046245</v>
      </c>
    </row>
    <row r="6901" spans="1:14" x14ac:dyDescent="0.35">
      <c r="A6901">
        <f>'Profilo fotovoltaico'!B6903*LCOH!$C$20</f>
        <v>220</v>
      </c>
      <c r="B6901">
        <f>'Profilo eolico'!B6903*LCOH!$C$21</f>
        <v>363.59999999999997</v>
      </c>
      <c r="C6901">
        <f>$P$35*'Profilo fotovoltaico'!B6903</f>
        <v>1618.0146812768544</v>
      </c>
      <c r="D6901">
        <f>$Q$37*'Profilo eolico'!B6903</f>
        <v>2121.4732476447125</v>
      </c>
      <c r="E6901">
        <f>$P$39*'Profilo fotovoltaico'!B6903+'Approvvigionamento energia'!$Q$39*'Profilo eolico'!B6903</f>
        <v>1995.608606052748</v>
      </c>
      <c r="F6901">
        <f>$P$41*'Profilo fotovoltaico'!B6903+'Approvvigionamento energia'!$Q$41*'Profilo eolico'!B6903</f>
        <v>1869.7439644607834</v>
      </c>
      <c r="G6901">
        <f>$P$43*'Profilo fotovoltaico'!B6903+'Approvvigionamento energia'!$Q$43*'Profilo eolico'!B6903</f>
        <v>1743.8793228688189</v>
      </c>
      <c r="H6901">
        <f t="shared" si="214"/>
        <v>1138.4335154826958</v>
      </c>
      <c r="I6901">
        <f>IF(LCOH!$C$28=Menu!$A$1,'Approvvigionamento energia'!C6901,0)+IF(LCOH!$C$28=Menu!$A$2,'Approvvigionamento energia'!D6901,0)+IF(LCOH!$C$28=Menu!$A$3,'Approvvigionamento energia'!E6901,0)+IF(LCOH!$C$28=Menu!$A$4,'Approvvigionamento energia'!F6901,0)+IF(LCOH!$C$28=Menu!$A$5,'Approvvigionamento energia'!G6901,0)+IF(LCOH!$C$28=Menu!$A$6,'Approvvigionamento energia'!H6901,0)</f>
        <v>1869.7439644607834</v>
      </c>
      <c r="J6901">
        <f>'Approvvigionamento energia'!A6901+'Approvvigionamento energia'!B6901+'Approvvigionamento energia'!I6901</f>
        <v>2453.3439644607834</v>
      </c>
      <c r="K6901">
        <f>IF(MIN(LCOH!$C$18,J6901)&gt;=$P$48*LCOH!$C$18, MIN(LCOH!$C$18,J6901),0)</f>
        <v>1500</v>
      </c>
      <c r="L6901">
        <f t="shared" si="215"/>
        <v>953.34396446078335</v>
      </c>
      <c r="M6901">
        <f>K6901/LCOH!$C$18</f>
        <v>1</v>
      </c>
      <c r="N6901">
        <f>K6901/LCOH!$C$34</f>
        <v>28.901734104046245</v>
      </c>
    </row>
    <row r="6902" spans="1:14" x14ac:dyDescent="0.35">
      <c r="A6902">
        <f>'Profilo fotovoltaico'!B6904*LCOH!$C$20</f>
        <v>205</v>
      </c>
      <c r="B6902">
        <f>'Profilo eolico'!B6904*LCOH!$C$21</f>
        <v>384.5</v>
      </c>
      <c r="C6902">
        <f>$P$35*'Profilo fotovoltaico'!B6904</f>
        <v>1507.6954984625233</v>
      </c>
      <c r="D6902">
        <f>$Q$37*'Profilo eolico'!B6904</f>
        <v>2243.417116940022</v>
      </c>
      <c r="E6902">
        <f>$P$39*'Profilo fotovoltaico'!B6904+'Approvvigionamento energia'!$Q$39*'Profilo eolico'!B6904</f>
        <v>2059.4867123206473</v>
      </c>
      <c r="F6902">
        <f>$P$41*'Profilo fotovoltaico'!B6904+'Approvvigionamento energia'!$Q$41*'Profilo eolico'!B6904</f>
        <v>1875.5563077012725</v>
      </c>
      <c r="G6902">
        <f>$P$43*'Profilo fotovoltaico'!B6904+'Approvvigionamento energia'!$Q$43*'Profilo eolico'!B6904</f>
        <v>1691.6259030818978</v>
      </c>
      <c r="H6902">
        <f t="shared" si="214"/>
        <v>1138.4335154826958</v>
      </c>
      <c r="I6902">
        <f>IF(LCOH!$C$28=Menu!$A$1,'Approvvigionamento energia'!C6902,0)+IF(LCOH!$C$28=Menu!$A$2,'Approvvigionamento energia'!D6902,0)+IF(LCOH!$C$28=Menu!$A$3,'Approvvigionamento energia'!E6902,0)+IF(LCOH!$C$28=Menu!$A$4,'Approvvigionamento energia'!F6902,0)+IF(LCOH!$C$28=Menu!$A$5,'Approvvigionamento energia'!G6902,0)+IF(LCOH!$C$28=Menu!$A$6,'Approvvigionamento energia'!H6902,0)</f>
        <v>1875.5563077012725</v>
      </c>
      <c r="J6902">
        <f>'Approvvigionamento energia'!A6902+'Approvvigionamento energia'!B6902+'Approvvigionamento energia'!I6902</f>
        <v>2465.0563077012725</v>
      </c>
      <c r="K6902">
        <f>IF(MIN(LCOH!$C$18,J6902)&gt;=$P$48*LCOH!$C$18, MIN(LCOH!$C$18,J6902),0)</f>
        <v>1500</v>
      </c>
      <c r="L6902">
        <f t="shared" si="215"/>
        <v>965.05630770127254</v>
      </c>
      <c r="M6902">
        <f>K6902/LCOH!$C$18</f>
        <v>1</v>
      </c>
      <c r="N6902">
        <f>K6902/LCOH!$C$34</f>
        <v>28.901734104046245</v>
      </c>
    </row>
    <row r="6903" spans="1:14" x14ac:dyDescent="0.35">
      <c r="A6903">
        <f>'Profilo fotovoltaico'!B6905*LCOH!$C$20</f>
        <v>155</v>
      </c>
      <c r="B6903">
        <f>'Profilo eolico'!B6905*LCOH!$C$21</f>
        <v>402.1</v>
      </c>
      <c r="C6903">
        <f>$P$35*'Profilo fotovoltaico'!B6905</f>
        <v>1139.9648890814201</v>
      </c>
      <c r="D6903">
        <f>$Q$37*'Profilo eolico'!B6905</f>
        <v>2346.1066910834406</v>
      </c>
      <c r="E6903">
        <f>$P$39*'Profilo fotovoltaico'!B6905+'Approvvigionamento energia'!$Q$39*'Profilo eolico'!B6905</f>
        <v>2044.5712405829354</v>
      </c>
      <c r="F6903">
        <f>$P$41*'Profilo fotovoltaico'!B6905+'Approvvigionamento energia'!$Q$41*'Profilo eolico'!B6905</f>
        <v>1743.0357900824304</v>
      </c>
      <c r="G6903">
        <f>$P$43*'Profilo fotovoltaico'!B6905+'Approvvigionamento energia'!$Q$43*'Profilo eolico'!B6905</f>
        <v>1441.5003395819253</v>
      </c>
      <c r="H6903">
        <f t="shared" si="214"/>
        <v>1138.4335154826958</v>
      </c>
      <c r="I6903">
        <f>IF(LCOH!$C$28=Menu!$A$1,'Approvvigionamento energia'!C6903,0)+IF(LCOH!$C$28=Menu!$A$2,'Approvvigionamento energia'!D6903,0)+IF(LCOH!$C$28=Menu!$A$3,'Approvvigionamento energia'!E6903,0)+IF(LCOH!$C$28=Menu!$A$4,'Approvvigionamento energia'!F6903,0)+IF(LCOH!$C$28=Menu!$A$5,'Approvvigionamento energia'!G6903,0)+IF(LCOH!$C$28=Menu!$A$6,'Approvvigionamento energia'!H6903,0)</f>
        <v>1743.0357900824304</v>
      </c>
      <c r="J6903">
        <f>'Approvvigionamento energia'!A6903+'Approvvigionamento energia'!B6903+'Approvvigionamento energia'!I6903</f>
        <v>2300.1357900824305</v>
      </c>
      <c r="K6903">
        <f>IF(MIN(LCOH!$C$18,J6903)&gt;=$P$48*LCOH!$C$18, MIN(LCOH!$C$18,J6903),0)</f>
        <v>1500</v>
      </c>
      <c r="L6903">
        <f t="shared" si="215"/>
        <v>800.1357900824305</v>
      </c>
      <c r="M6903">
        <f>K6903/LCOH!$C$18</f>
        <v>1</v>
      </c>
      <c r="N6903">
        <f>K6903/LCOH!$C$34</f>
        <v>28.901734104046245</v>
      </c>
    </row>
    <row r="6904" spans="1:14" x14ac:dyDescent="0.35">
      <c r="A6904">
        <f>'Profilo fotovoltaico'!B6906*LCOH!$C$20</f>
        <v>98</v>
      </c>
      <c r="B6904">
        <f>'Profilo eolico'!B6906*LCOH!$C$21</f>
        <v>393.29999999999995</v>
      </c>
      <c r="C6904">
        <f>$P$35*'Profilo fotovoltaico'!B6906</f>
        <v>720.75199438696245</v>
      </c>
      <c r="D6904">
        <f>$Q$37*'Profilo eolico'!B6906</f>
        <v>2294.7619040117311</v>
      </c>
      <c r="E6904">
        <f>$P$39*'Profilo fotovoltaico'!B6906+'Approvvigionamento energia'!$Q$39*'Profilo eolico'!B6906</f>
        <v>1901.2594266055389</v>
      </c>
      <c r="F6904">
        <f>$P$41*'Profilo fotovoltaico'!B6906+'Approvvigionamento energia'!$Q$41*'Profilo eolico'!B6906</f>
        <v>1507.7569491993468</v>
      </c>
      <c r="G6904">
        <f>$P$43*'Profilo fotovoltaico'!B6906+'Approvvigionamento energia'!$Q$43*'Profilo eolico'!B6906</f>
        <v>1114.2544717931546</v>
      </c>
      <c r="H6904">
        <f t="shared" si="214"/>
        <v>1138.4335154826958</v>
      </c>
      <c r="I6904">
        <f>IF(LCOH!$C$28=Menu!$A$1,'Approvvigionamento energia'!C6904,0)+IF(LCOH!$C$28=Menu!$A$2,'Approvvigionamento energia'!D6904,0)+IF(LCOH!$C$28=Menu!$A$3,'Approvvigionamento energia'!E6904,0)+IF(LCOH!$C$28=Menu!$A$4,'Approvvigionamento energia'!F6904,0)+IF(LCOH!$C$28=Menu!$A$5,'Approvvigionamento energia'!G6904,0)+IF(LCOH!$C$28=Menu!$A$6,'Approvvigionamento energia'!H6904,0)</f>
        <v>1507.7569491993468</v>
      </c>
      <c r="J6904">
        <f>'Approvvigionamento energia'!A6904+'Approvvigionamento energia'!B6904+'Approvvigionamento energia'!I6904</f>
        <v>1999.0569491993467</v>
      </c>
      <c r="K6904">
        <f>IF(MIN(LCOH!$C$18,J6904)&gt;=$P$48*LCOH!$C$18, MIN(LCOH!$C$18,J6904),0)</f>
        <v>1500</v>
      </c>
      <c r="L6904">
        <f t="shared" si="215"/>
        <v>499.05694919934672</v>
      </c>
      <c r="M6904">
        <f>K6904/LCOH!$C$18</f>
        <v>1</v>
      </c>
      <c r="N6904">
        <f>K6904/LCOH!$C$34</f>
        <v>28.901734104046245</v>
      </c>
    </row>
    <row r="6905" spans="1:14" x14ac:dyDescent="0.35">
      <c r="A6905">
        <f>'Profilo fotovoltaico'!B6907*LCOH!$C$20</f>
        <v>41</v>
      </c>
      <c r="B6905">
        <f>'Profilo eolico'!B6907*LCOH!$C$21</f>
        <v>386.40000000000003</v>
      </c>
      <c r="C6905">
        <f>$P$35*'Profilo fotovoltaico'!B6907</f>
        <v>301.53909969250469</v>
      </c>
      <c r="D6905">
        <f>$Q$37*'Profilo eolico'!B6907</f>
        <v>2254.5029232395959</v>
      </c>
      <c r="E6905">
        <f>$P$39*'Profilo fotovoltaico'!B6907+'Approvvigionamento energia'!$Q$39*'Profilo eolico'!B6907</f>
        <v>1766.2619673528227</v>
      </c>
      <c r="F6905">
        <f>$P$41*'Profilo fotovoltaico'!B6907+'Approvvigionamento energia'!$Q$41*'Profilo eolico'!B6907</f>
        <v>1278.0210114660504</v>
      </c>
      <c r="G6905">
        <f>$P$43*'Profilo fotovoltaico'!B6907+'Approvvigionamento energia'!$Q$43*'Profilo eolico'!B6907</f>
        <v>789.78005557927747</v>
      </c>
      <c r="H6905">
        <f t="shared" si="214"/>
        <v>1138.4335154826958</v>
      </c>
      <c r="I6905">
        <f>IF(LCOH!$C$28=Menu!$A$1,'Approvvigionamento energia'!C6905,0)+IF(LCOH!$C$28=Menu!$A$2,'Approvvigionamento energia'!D6905,0)+IF(LCOH!$C$28=Menu!$A$3,'Approvvigionamento energia'!E6905,0)+IF(LCOH!$C$28=Menu!$A$4,'Approvvigionamento energia'!F6905,0)+IF(LCOH!$C$28=Menu!$A$5,'Approvvigionamento energia'!G6905,0)+IF(LCOH!$C$28=Menu!$A$6,'Approvvigionamento energia'!H6905,0)</f>
        <v>1278.0210114660504</v>
      </c>
      <c r="J6905">
        <f>'Approvvigionamento energia'!A6905+'Approvvigionamento energia'!B6905+'Approvvigionamento energia'!I6905</f>
        <v>1705.4210114660505</v>
      </c>
      <c r="K6905">
        <f>IF(MIN(LCOH!$C$18,J6905)&gt;=$P$48*LCOH!$C$18, MIN(LCOH!$C$18,J6905),0)</f>
        <v>1500</v>
      </c>
      <c r="L6905">
        <f t="shared" si="215"/>
        <v>205.42101146605046</v>
      </c>
      <c r="M6905">
        <f>K6905/LCOH!$C$18</f>
        <v>1</v>
      </c>
      <c r="N6905">
        <f>K6905/LCOH!$C$34</f>
        <v>28.901734104046245</v>
      </c>
    </row>
    <row r="6906" spans="1:14" x14ac:dyDescent="0.35">
      <c r="A6906">
        <f>'Profilo fotovoltaico'!B6908*LCOH!$C$20</f>
        <v>3</v>
      </c>
      <c r="B6906">
        <f>'Profilo eolico'!B6908*LCOH!$C$21</f>
        <v>387.5</v>
      </c>
      <c r="C6906">
        <f>$P$35*'Profilo fotovoltaico'!B6908</f>
        <v>22.063836562866197</v>
      </c>
      <c r="D6906">
        <f>$Q$37*'Profilo eolico'!B6908</f>
        <v>2260.9210216235592</v>
      </c>
      <c r="E6906">
        <f>$P$39*'Profilo fotovoltaico'!B6908+'Approvvigionamento energia'!$Q$39*'Profilo eolico'!B6908</f>
        <v>1701.2067253583859</v>
      </c>
      <c r="F6906">
        <f>$P$41*'Profilo fotovoltaico'!B6908+'Approvvigionamento energia'!$Q$41*'Profilo eolico'!B6908</f>
        <v>1141.4924290932126</v>
      </c>
      <c r="G6906">
        <f>$P$43*'Profilo fotovoltaico'!B6908+'Approvvigionamento energia'!$Q$43*'Profilo eolico'!B6908</f>
        <v>581.77813282803947</v>
      </c>
      <c r="H6906">
        <f t="shared" si="214"/>
        <v>1138.4335154826958</v>
      </c>
      <c r="I6906">
        <f>IF(LCOH!$C$28=Menu!$A$1,'Approvvigionamento energia'!C6906,0)+IF(LCOH!$C$28=Menu!$A$2,'Approvvigionamento energia'!D6906,0)+IF(LCOH!$C$28=Menu!$A$3,'Approvvigionamento energia'!E6906,0)+IF(LCOH!$C$28=Menu!$A$4,'Approvvigionamento energia'!F6906,0)+IF(LCOH!$C$28=Menu!$A$5,'Approvvigionamento energia'!G6906,0)+IF(LCOH!$C$28=Menu!$A$6,'Approvvigionamento energia'!H6906,0)</f>
        <v>1141.4924290932126</v>
      </c>
      <c r="J6906">
        <f>'Approvvigionamento energia'!A6906+'Approvvigionamento energia'!B6906+'Approvvigionamento energia'!I6906</f>
        <v>1531.9924290932126</v>
      </c>
      <c r="K6906">
        <f>IF(MIN(LCOH!$C$18,J6906)&gt;=$P$48*LCOH!$C$18, MIN(LCOH!$C$18,J6906),0)</f>
        <v>1500</v>
      </c>
      <c r="L6906">
        <f t="shared" si="215"/>
        <v>31.99242909321265</v>
      </c>
      <c r="M6906">
        <f>K6906/LCOH!$C$18</f>
        <v>1</v>
      </c>
      <c r="N6906">
        <f>K6906/LCOH!$C$34</f>
        <v>28.901734104046245</v>
      </c>
    </row>
    <row r="6907" spans="1:14" x14ac:dyDescent="0.35">
      <c r="A6907">
        <f>'Profilo fotovoltaico'!B6909*LCOH!$C$20</f>
        <v>0</v>
      </c>
      <c r="B6907">
        <f>'Profilo eolico'!B6909*LCOH!$C$21</f>
        <v>389.29999999999995</v>
      </c>
      <c r="C6907">
        <f>$P$35*'Profilo fotovoltaico'!B6909</f>
        <v>0</v>
      </c>
      <c r="D6907">
        <f>$Q$37*'Profilo eolico'!B6909</f>
        <v>2271.4233644336814</v>
      </c>
      <c r="E6907">
        <f>$P$39*'Profilo fotovoltaico'!B6909+'Approvvigionamento energia'!$Q$39*'Profilo eolico'!B6909</f>
        <v>1703.5675233252609</v>
      </c>
      <c r="F6907">
        <f>$P$41*'Profilo fotovoltaico'!B6909+'Approvvigionamento energia'!$Q$41*'Profilo eolico'!B6909</f>
        <v>1135.7116822168407</v>
      </c>
      <c r="G6907">
        <f>$P$43*'Profilo fotovoltaico'!B6909+'Approvvigionamento energia'!$Q$43*'Profilo eolico'!B6909</f>
        <v>567.85584110842035</v>
      </c>
      <c r="H6907">
        <f t="shared" si="214"/>
        <v>1138.4335154826958</v>
      </c>
      <c r="I6907">
        <f>IF(LCOH!$C$28=Menu!$A$1,'Approvvigionamento energia'!C6907,0)+IF(LCOH!$C$28=Menu!$A$2,'Approvvigionamento energia'!D6907,0)+IF(LCOH!$C$28=Menu!$A$3,'Approvvigionamento energia'!E6907,0)+IF(LCOH!$C$28=Menu!$A$4,'Approvvigionamento energia'!F6907,0)+IF(LCOH!$C$28=Menu!$A$5,'Approvvigionamento energia'!G6907,0)+IF(LCOH!$C$28=Menu!$A$6,'Approvvigionamento energia'!H6907,0)</f>
        <v>1135.7116822168407</v>
      </c>
      <c r="J6907">
        <f>'Approvvigionamento energia'!A6907+'Approvvigionamento energia'!B6907+'Approvvigionamento energia'!I6907</f>
        <v>1525.0116822168407</v>
      </c>
      <c r="K6907">
        <f>IF(MIN(LCOH!$C$18,J6907)&gt;=$P$48*LCOH!$C$18, MIN(LCOH!$C$18,J6907),0)</f>
        <v>1500</v>
      </c>
      <c r="L6907">
        <f t="shared" si="215"/>
        <v>25.011682216840654</v>
      </c>
      <c r="M6907">
        <f>K6907/LCOH!$C$18</f>
        <v>1</v>
      </c>
      <c r="N6907">
        <f>K6907/LCOH!$C$34</f>
        <v>28.901734104046245</v>
      </c>
    </row>
    <row r="6908" spans="1:14" x14ac:dyDescent="0.35">
      <c r="A6908">
        <f>'Profilo fotovoltaico'!B6910*LCOH!$C$20</f>
        <v>0</v>
      </c>
      <c r="B6908">
        <f>'Profilo eolico'!B6910*LCOH!$C$21</f>
        <v>385.7</v>
      </c>
      <c r="C6908">
        <f>$P$35*'Profilo fotovoltaico'!B6910</f>
        <v>0</v>
      </c>
      <c r="D6908">
        <f>$Q$37*'Profilo eolico'!B6910</f>
        <v>2250.4186788134366</v>
      </c>
      <c r="E6908">
        <f>$P$39*'Profilo fotovoltaico'!B6910+'Approvvigionamento energia'!$Q$39*'Profilo eolico'!B6910</f>
        <v>1687.8140091100774</v>
      </c>
      <c r="F6908">
        <f>$P$41*'Profilo fotovoltaico'!B6910+'Approvvigionamento energia'!$Q$41*'Profilo eolico'!B6910</f>
        <v>1125.2093394067183</v>
      </c>
      <c r="G6908">
        <f>$P$43*'Profilo fotovoltaico'!B6910+'Approvvigionamento energia'!$Q$43*'Profilo eolico'!B6910</f>
        <v>562.60466970335915</v>
      </c>
      <c r="H6908">
        <f t="shared" si="214"/>
        <v>1138.4335154826958</v>
      </c>
      <c r="I6908">
        <f>IF(LCOH!$C$28=Menu!$A$1,'Approvvigionamento energia'!C6908,0)+IF(LCOH!$C$28=Menu!$A$2,'Approvvigionamento energia'!D6908,0)+IF(LCOH!$C$28=Menu!$A$3,'Approvvigionamento energia'!E6908,0)+IF(LCOH!$C$28=Menu!$A$4,'Approvvigionamento energia'!F6908,0)+IF(LCOH!$C$28=Menu!$A$5,'Approvvigionamento energia'!G6908,0)+IF(LCOH!$C$28=Menu!$A$6,'Approvvigionamento energia'!H6908,0)</f>
        <v>1125.2093394067183</v>
      </c>
      <c r="J6908">
        <f>'Approvvigionamento energia'!A6908+'Approvvigionamento energia'!B6908+'Approvvigionamento energia'!I6908</f>
        <v>1510.9093394067183</v>
      </c>
      <c r="K6908">
        <f>IF(MIN(LCOH!$C$18,J6908)&gt;=$P$48*LCOH!$C$18, MIN(LCOH!$C$18,J6908),0)</f>
        <v>1500</v>
      </c>
      <c r="L6908">
        <f t="shared" si="215"/>
        <v>10.909339406718345</v>
      </c>
      <c r="M6908">
        <f>K6908/LCOH!$C$18</f>
        <v>1</v>
      </c>
      <c r="N6908">
        <f>K6908/LCOH!$C$34</f>
        <v>28.901734104046245</v>
      </c>
    </row>
    <row r="6909" spans="1:14" x14ac:dyDescent="0.35">
      <c r="A6909">
        <f>'Profilo fotovoltaico'!B6911*LCOH!$C$20</f>
        <v>0</v>
      </c>
      <c r="B6909">
        <f>'Profilo eolico'!B6911*LCOH!$C$21</f>
        <v>389.1</v>
      </c>
      <c r="C6909">
        <f>$P$35*'Profilo fotovoltaico'!B6911</f>
        <v>0</v>
      </c>
      <c r="D6909">
        <f>$Q$37*'Profilo eolico'!B6911</f>
        <v>2270.2564374547792</v>
      </c>
      <c r="E6909">
        <f>$P$39*'Profilo fotovoltaico'!B6911+'Approvvigionamento energia'!$Q$39*'Profilo eolico'!B6911</f>
        <v>1702.6923280910842</v>
      </c>
      <c r="F6909">
        <f>$P$41*'Profilo fotovoltaico'!B6911+'Approvvigionamento energia'!$Q$41*'Profilo eolico'!B6911</f>
        <v>1135.1282187273896</v>
      </c>
      <c r="G6909">
        <f>$P$43*'Profilo fotovoltaico'!B6911+'Approvvigionamento energia'!$Q$43*'Profilo eolico'!B6911</f>
        <v>567.5641093636948</v>
      </c>
      <c r="H6909">
        <f t="shared" si="214"/>
        <v>1138.4335154826958</v>
      </c>
      <c r="I6909">
        <f>IF(LCOH!$C$28=Menu!$A$1,'Approvvigionamento energia'!C6909,0)+IF(LCOH!$C$28=Menu!$A$2,'Approvvigionamento energia'!D6909,0)+IF(LCOH!$C$28=Menu!$A$3,'Approvvigionamento energia'!E6909,0)+IF(LCOH!$C$28=Menu!$A$4,'Approvvigionamento energia'!F6909,0)+IF(LCOH!$C$28=Menu!$A$5,'Approvvigionamento energia'!G6909,0)+IF(LCOH!$C$28=Menu!$A$6,'Approvvigionamento energia'!H6909,0)</f>
        <v>1135.1282187273896</v>
      </c>
      <c r="J6909">
        <f>'Approvvigionamento energia'!A6909+'Approvvigionamento energia'!B6909+'Approvvigionamento energia'!I6909</f>
        <v>1524.2282187273895</v>
      </c>
      <c r="K6909">
        <f>IF(MIN(LCOH!$C$18,J6909)&gt;=$P$48*LCOH!$C$18, MIN(LCOH!$C$18,J6909),0)</f>
        <v>1500</v>
      </c>
      <c r="L6909">
        <f t="shared" si="215"/>
        <v>24.228218727389503</v>
      </c>
      <c r="M6909">
        <f>K6909/LCOH!$C$18</f>
        <v>1</v>
      </c>
      <c r="N6909">
        <f>K6909/LCOH!$C$34</f>
        <v>28.901734104046245</v>
      </c>
    </row>
    <row r="6910" spans="1:14" x14ac:dyDescent="0.35">
      <c r="A6910">
        <f>'Profilo fotovoltaico'!B6912*LCOH!$C$20</f>
        <v>0</v>
      </c>
      <c r="B6910">
        <f>'Profilo eolico'!B6912*LCOH!$C$21</f>
        <v>429.9</v>
      </c>
      <c r="C6910">
        <f>$P$35*'Profilo fotovoltaico'!B6912</f>
        <v>0</v>
      </c>
      <c r="D6910">
        <f>$Q$37*'Profilo eolico'!B6912</f>
        <v>2508.3095411508857</v>
      </c>
      <c r="E6910">
        <f>$P$39*'Profilo fotovoltaico'!B6912+'Approvvigionamento energia'!$Q$39*'Profilo eolico'!B6912</f>
        <v>1881.2321558631641</v>
      </c>
      <c r="F6910">
        <f>$P$41*'Profilo fotovoltaico'!B6912+'Approvvigionamento energia'!$Q$41*'Profilo eolico'!B6912</f>
        <v>1254.1547705754429</v>
      </c>
      <c r="G6910">
        <f>$P$43*'Profilo fotovoltaico'!B6912+'Approvvigionamento energia'!$Q$43*'Profilo eolico'!B6912</f>
        <v>627.07738528772143</v>
      </c>
      <c r="H6910">
        <f t="shared" si="214"/>
        <v>1138.4335154826958</v>
      </c>
      <c r="I6910">
        <f>IF(LCOH!$C$28=Menu!$A$1,'Approvvigionamento energia'!C6910,0)+IF(LCOH!$C$28=Menu!$A$2,'Approvvigionamento energia'!D6910,0)+IF(LCOH!$C$28=Menu!$A$3,'Approvvigionamento energia'!E6910,0)+IF(LCOH!$C$28=Menu!$A$4,'Approvvigionamento energia'!F6910,0)+IF(LCOH!$C$28=Menu!$A$5,'Approvvigionamento energia'!G6910,0)+IF(LCOH!$C$28=Menu!$A$6,'Approvvigionamento energia'!H6910,0)</f>
        <v>1254.1547705754429</v>
      </c>
      <c r="J6910">
        <f>'Approvvigionamento energia'!A6910+'Approvvigionamento energia'!B6910+'Approvvigionamento energia'!I6910</f>
        <v>1684.0547705754429</v>
      </c>
      <c r="K6910">
        <f>IF(MIN(LCOH!$C$18,J6910)&gt;=$P$48*LCOH!$C$18, MIN(LCOH!$C$18,J6910),0)</f>
        <v>1500</v>
      </c>
      <c r="L6910">
        <f t="shared" si="215"/>
        <v>184.05477057544294</v>
      </c>
      <c r="M6910">
        <f>K6910/LCOH!$C$18</f>
        <v>1</v>
      </c>
      <c r="N6910">
        <f>K6910/LCOH!$C$34</f>
        <v>28.901734104046245</v>
      </c>
    </row>
    <row r="6911" spans="1:14" x14ac:dyDescent="0.35">
      <c r="A6911">
        <f>'Profilo fotovoltaico'!B6913*LCOH!$C$20</f>
        <v>0</v>
      </c>
      <c r="B6911">
        <f>'Profilo eolico'!B6913*LCOH!$C$21</f>
        <v>463.5</v>
      </c>
      <c r="C6911">
        <f>$P$35*'Profilo fotovoltaico'!B6913</f>
        <v>0</v>
      </c>
      <c r="D6911">
        <f>$Q$37*'Profilo eolico'!B6913</f>
        <v>2704.3532736065026</v>
      </c>
      <c r="E6911">
        <f>$P$39*'Profilo fotovoltaico'!B6913+'Approvvigionamento energia'!$Q$39*'Profilo eolico'!B6913</f>
        <v>2028.2649552048767</v>
      </c>
      <c r="F6911">
        <f>$P$41*'Profilo fotovoltaico'!B6913+'Approvvigionamento energia'!$Q$41*'Profilo eolico'!B6913</f>
        <v>1352.1766368032513</v>
      </c>
      <c r="G6911">
        <f>$P$43*'Profilo fotovoltaico'!B6913+'Approvvigionamento energia'!$Q$43*'Profilo eolico'!B6913</f>
        <v>676.08831840162566</v>
      </c>
      <c r="H6911">
        <f t="shared" si="214"/>
        <v>1138.4335154826958</v>
      </c>
      <c r="I6911">
        <f>IF(LCOH!$C$28=Menu!$A$1,'Approvvigionamento energia'!C6911,0)+IF(LCOH!$C$28=Menu!$A$2,'Approvvigionamento energia'!D6911,0)+IF(LCOH!$C$28=Menu!$A$3,'Approvvigionamento energia'!E6911,0)+IF(LCOH!$C$28=Menu!$A$4,'Approvvigionamento energia'!F6911,0)+IF(LCOH!$C$28=Menu!$A$5,'Approvvigionamento energia'!G6911,0)+IF(LCOH!$C$28=Menu!$A$6,'Approvvigionamento energia'!H6911,0)</f>
        <v>1352.1766368032513</v>
      </c>
      <c r="J6911">
        <f>'Approvvigionamento energia'!A6911+'Approvvigionamento energia'!B6911+'Approvvigionamento energia'!I6911</f>
        <v>1815.6766368032513</v>
      </c>
      <c r="K6911">
        <f>IF(MIN(LCOH!$C$18,J6911)&gt;=$P$48*LCOH!$C$18, MIN(LCOH!$C$18,J6911),0)</f>
        <v>1500</v>
      </c>
      <c r="L6911">
        <f t="shared" si="215"/>
        <v>315.67663680325131</v>
      </c>
      <c r="M6911">
        <f>K6911/LCOH!$C$18</f>
        <v>1</v>
      </c>
      <c r="N6911">
        <f>K6911/LCOH!$C$34</f>
        <v>28.901734104046245</v>
      </c>
    </row>
    <row r="6912" spans="1:14" x14ac:dyDescent="0.35">
      <c r="A6912">
        <f>'Profilo fotovoltaico'!B6914*LCOH!$C$20</f>
        <v>0</v>
      </c>
      <c r="B6912">
        <f>'Profilo eolico'!B6914*LCOH!$C$21</f>
        <v>451.6</v>
      </c>
      <c r="C6912">
        <f>$P$35*'Profilo fotovoltaico'!B6914</f>
        <v>0</v>
      </c>
      <c r="D6912">
        <f>$Q$37*'Profilo eolico'!B6914</f>
        <v>2634.9211183618049</v>
      </c>
      <c r="E6912">
        <f>$P$39*'Profilo fotovoltaico'!B6914+'Approvvigionamento energia'!$Q$39*'Profilo eolico'!B6914</f>
        <v>1976.1908387713536</v>
      </c>
      <c r="F6912">
        <f>$P$41*'Profilo fotovoltaico'!B6914+'Approvvigionamento energia'!$Q$41*'Profilo eolico'!B6914</f>
        <v>1317.4605591809025</v>
      </c>
      <c r="G6912">
        <f>$P$43*'Profilo fotovoltaico'!B6914+'Approvvigionamento energia'!$Q$43*'Profilo eolico'!B6914</f>
        <v>658.73027959045123</v>
      </c>
      <c r="H6912">
        <f t="shared" si="214"/>
        <v>1138.4335154826958</v>
      </c>
      <c r="I6912">
        <f>IF(LCOH!$C$28=Menu!$A$1,'Approvvigionamento energia'!C6912,0)+IF(LCOH!$C$28=Menu!$A$2,'Approvvigionamento energia'!D6912,0)+IF(LCOH!$C$28=Menu!$A$3,'Approvvigionamento energia'!E6912,0)+IF(LCOH!$C$28=Menu!$A$4,'Approvvigionamento energia'!F6912,0)+IF(LCOH!$C$28=Menu!$A$5,'Approvvigionamento energia'!G6912,0)+IF(LCOH!$C$28=Menu!$A$6,'Approvvigionamento energia'!H6912,0)</f>
        <v>1317.4605591809025</v>
      </c>
      <c r="J6912">
        <f>'Approvvigionamento energia'!A6912+'Approvvigionamento energia'!B6912+'Approvvigionamento energia'!I6912</f>
        <v>1769.0605591809026</v>
      </c>
      <c r="K6912">
        <f>IF(MIN(LCOH!$C$18,J6912)&gt;=$P$48*LCOH!$C$18, MIN(LCOH!$C$18,J6912),0)</f>
        <v>1500</v>
      </c>
      <c r="L6912">
        <f t="shared" si="215"/>
        <v>269.0605591809026</v>
      </c>
      <c r="M6912">
        <f>K6912/LCOH!$C$18</f>
        <v>1</v>
      </c>
      <c r="N6912">
        <f>K6912/LCOH!$C$34</f>
        <v>28.901734104046245</v>
      </c>
    </row>
    <row r="6913" spans="1:14" x14ac:dyDescent="0.35">
      <c r="A6913">
        <f>'Profilo fotovoltaico'!B6915*LCOH!$C$20</f>
        <v>0</v>
      </c>
      <c r="B6913">
        <f>'Profilo eolico'!B6915*LCOH!$C$21</f>
        <v>428.70000000000005</v>
      </c>
      <c r="C6913">
        <f>$P$35*'Profilo fotovoltaico'!B6915</f>
        <v>0</v>
      </c>
      <c r="D6913">
        <f>$Q$37*'Profilo eolico'!B6915</f>
        <v>2501.3079792774706</v>
      </c>
      <c r="E6913">
        <f>$P$39*'Profilo fotovoltaico'!B6915+'Approvvigionamento energia'!$Q$39*'Profilo eolico'!B6915</f>
        <v>1875.980984458103</v>
      </c>
      <c r="F6913">
        <f>$P$41*'Profilo fotovoltaico'!B6915+'Approvvigionamento energia'!$Q$41*'Profilo eolico'!B6915</f>
        <v>1250.6539896387353</v>
      </c>
      <c r="G6913">
        <f>$P$43*'Profilo fotovoltaico'!B6915+'Approvvigionamento energia'!$Q$43*'Profilo eolico'!B6915</f>
        <v>625.32699481936766</v>
      </c>
      <c r="H6913">
        <f t="shared" si="214"/>
        <v>1138.4335154826958</v>
      </c>
      <c r="I6913">
        <f>IF(LCOH!$C$28=Menu!$A$1,'Approvvigionamento energia'!C6913,0)+IF(LCOH!$C$28=Menu!$A$2,'Approvvigionamento energia'!D6913,0)+IF(LCOH!$C$28=Menu!$A$3,'Approvvigionamento energia'!E6913,0)+IF(LCOH!$C$28=Menu!$A$4,'Approvvigionamento energia'!F6913,0)+IF(LCOH!$C$28=Menu!$A$5,'Approvvigionamento energia'!G6913,0)+IF(LCOH!$C$28=Menu!$A$6,'Approvvigionamento energia'!H6913,0)</f>
        <v>1250.6539896387353</v>
      </c>
      <c r="J6913">
        <f>'Approvvigionamento energia'!A6913+'Approvvigionamento energia'!B6913+'Approvvigionamento energia'!I6913</f>
        <v>1679.3539896387354</v>
      </c>
      <c r="K6913">
        <f>IF(MIN(LCOH!$C$18,J6913)&gt;=$P$48*LCOH!$C$18, MIN(LCOH!$C$18,J6913),0)</f>
        <v>1500</v>
      </c>
      <c r="L6913">
        <f t="shared" si="215"/>
        <v>179.35398963873536</v>
      </c>
      <c r="M6913">
        <f>K6913/LCOH!$C$18</f>
        <v>1</v>
      </c>
      <c r="N6913">
        <f>K6913/LCOH!$C$34</f>
        <v>28.901734104046245</v>
      </c>
    </row>
    <row r="6914" spans="1:14" x14ac:dyDescent="0.35">
      <c r="A6914">
        <f>'Profilo fotovoltaico'!B6916*LCOH!$C$20</f>
        <v>0</v>
      </c>
      <c r="B6914">
        <f>'Profilo eolico'!B6916*LCOH!$C$21</f>
        <v>403.4</v>
      </c>
      <c r="C6914">
        <f>$P$35*'Profilo fotovoltaico'!B6916</f>
        <v>0</v>
      </c>
      <c r="D6914">
        <f>$Q$37*'Profilo eolico'!B6916</f>
        <v>2353.6917164463066</v>
      </c>
      <c r="E6914">
        <f>$P$39*'Profilo fotovoltaico'!B6916+'Approvvigionamento energia'!$Q$39*'Profilo eolico'!B6916</f>
        <v>1765.2687873347297</v>
      </c>
      <c r="F6914">
        <f>$P$41*'Profilo fotovoltaico'!B6916+'Approvvigionamento energia'!$Q$41*'Profilo eolico'!B6916</f>
        <v>1176.8458582231533</v>
      </c>
      <c r="G6914">
        <f>$P$43*'Profilo fotovoltaico'!B6916+'Approvvigionamento energia'!$Q$43*'Profilo eolico'!B6916</f>
        <v>588.42292911157665</v>
      </c>
      <c r="H6914">
        <f t="shared" ref="H6914:H6977" si="216">$P$45</f>
        <v>1138.4335154826958</v>
      </c>
      <c r="I6914">
        <f>IF(LCOH!$C$28=Menu!$A$1,'Approvvigionamento energia'!C6914,0)+IF(LCOH!$C$28=Menu!$A$2,'Approvvigionamento energia'!D6914,0)+IF(LCOH!$C$28=Menu!$A$3,'Approvvigionamento energia'!E6914,0)+IF(LCOH!$C$28=Menu!$A$4,'Approvvigionamento energia'!F6914,0)+IF(LCOH!$C$28=Menu!$A$5,'Approvvigionamento energia'!G6914,0)+IF(LCOH!$C$28=Menu!$A$6,'Approvvigionamento energia'!H6914,0)</f>
        <v>1176.8458582231533</v>
      </c>
      <c r="J6914">
        <f>'Approvvigionamento energia'!A6914+'Approvvigionamento energia'!B6914+'Approvvigionamento energia'!I6914</f>
        <v>1580.2458582231534</v>
      </c>
      <c r="K6914">
        <f>IF(MIN(LCOH!$C$18,J6914)&gt;=$P$48*LCOH!$C$18, MIN(LCOH!$C$18,J6914),0)</f>
        <v>1500</v>
      </c>
      <c r="L6914">
        <f t="shared" si="215"/>
        <v>80.245858223153391</v>
      </c>
      <c r="M6914">
        <f>K6914/LCOH!$C$18</f>
        <v>1</v>
      </c>
      <c r="N6914">
        <f>K6914/LCOH!$C$34</f>
        <v>28.901734104046245</v>
      </c>
    </row>
    <row r="6915" spans="1:14" x14ac:dyDescent="0.35">
      <c r="A6915">
        <f>'Profilo fotovoltaico'!B6917*LCOH!$C$20</f>
        <v>0</v>
      </c>
      <c r="B6915">
        <f>'Profilo eolico'!B6917*LCOH!$C$21</f>
        <v>379.40000000000003</v>
      </c>
      <c r="C6915">
        <f>$P$35*'Profilo fotovoltaico'!B6917</f>
        <v>0</v>
      </c>
      <c r="D6915">
        <f>$Q$37*'Profilo eolico'!B6917</f>
        <v>2213.660478978009</v>
      </c>
      <c r="E6915">
        <f>$P$39*'Profilo fotovoltaico'!B6917+'Approvvigionamento energia'!$Q$39*'Profilo eolico'!B6917</f>
        <v>1660.2453592335064</v>
      </c>
      <c r="F6915">
        <f>$P$41*'Profilo fotovoltaico'!B6917+'Approvvigionamento energia'!$Q$41*'Profilo eolico'!B6917</f>
        <v>1106.8302394890045</v>
      </c>
      <c r="G6915">
        <f>$P$43*'Profilo fotovoltaico'!B6917+'Approvvigionamento energia'!$Q$43*'Profilo eolico'!B6917</f>
        <v>553.41511974450225</v>
      </c>
      <c r="H6915">
        <f t="shared" si="216"/>
        <v>1138.4335154826958</v>
      </c>
      <c r="I6915">
        <f>IF(LCOH!$C$28=Menu!$A$1,'Approvvigionamento energia'!C6915,0)+IF(LCOH!$C$28=Menu!$A$2,'Approvvigionamento energia'!D6915,0)+IF(LCOH!$C$28=Menu!$A$3,'Approvvigionamento energia'!E6915,0)+IF(LCOH!$C$28=Menu!$A$4,'Approvvigionamento energia'!F6915,0)+IF(LCOH!$C$28=Menu!$A$5,'Approvvigionamento energia'!G6915,0)+IF(LCOH!$C$28=Menu!$A$6,'Approvvigionamento energia'!H6915,0)</f>
        <v>1106.8302394890045</v>
      </c>
      <c r="J6915">
        <f>'Approvvigionamento energia'!A6915+'Approvvigionamento energia'!B6915+'Approvvigionamento energia'!I6915</f>
        <v>1486.2302394890046</v>
      </c>
      <c r="K6915">
        <f>IF(MIN(LCOH!$C$18,J6915)&gt;=$P$48*LCOH!$C$18, MIN(LCOH!$C$18,J6915),0)</f>
        <v>1486.2302394890046</v>
      </c>
      <c r="L6915">
        <f t="shared" ref="L6915:L6978" si="217">J6915-K6915</f>
        <v>0</v>
      </c>
      <c r="M6915">
        <f>K6915/LCOH!$C$18</f>
        <v>0.99082015965933634</v>
      </c>
      <c r="N6915">
        <f>K6915/LCOH!$C$34</f>
        <v>28.636420799402785</v>
      </c>
    </row>
    <row r="6916" spans="1:14" x14ac:dyDescent="0.35">
      <c r="A6916">
        <f>'Profilo fotovoltaico'!B6918*LCOH!$C$20</f>
        <v>0</v>
      </c>
      <c r="B6916">
        <f>'Profilo eolico'!B6918*LCOH!$C$21</f>
        <v>351.3</v>
      </c>
      <c r="C6916">
        <f>$P$35*'Profilo fotovoltaico'!B6918</f>
        <v>0</v>
      </c>
      <c r="D6916">
        <f>$Q$37*'Profilo eolico'!B6918</f>
        <v>2049.7072384422099</v>
      </c>
      <c r="E6916">
        <f>$P$39*'Profilo fotovoltaico'!B6918+'Approvvigionamento energia'!$Q$39*'Profilo eolico'!B6918</f>
        <v>1537.2804288316574</v>
      </c>
      <c r="F6916">
        <f>$P$41*'Profilo fotovoltaico'!B6918+'Approvvigionamento energia'!$Q$41*'Profilo eolico'!B6918</f>
        <v>1024.853619221105</v>
      </c>
      <c r="G6916">
        <f>$P$43*'Profilo fotovoltaico'!B6918+'Approvvigionamento energia'!$Q$43*'Profilo eolico'!B6918</f>
        <v>512.42680961055248</v>
      </c>
      <c r="H6916">
        <f t="shared" si="216"/>
        <v>1138.4335154826958</v>
      </c>
      <c r="I6916">
        <f>IF(LCOH!$C$28=Menu!$A$1,'Approvvigionamento energia'!C6916,0)+IF(LCOH!$C$28=Menu!$A$2,'Approvvigionamento energia'!D6916,0)+IF(LCOH!$C$28=Menu!$A$3,'Approvvigionamento energia'!E6916,0)+IF(LCOH!$C$28=Menu!$A$4,'Approvvigionamento energia'!F6916,0)+IF(LCOH!$C$28=Menu!$A$5,'Approvvigionamento energia'!G6916,0)+IF(LCOH!$C$28=Menu!$A$6,'Approvvigionamento energia'!H6916,0)</f>
        <v>1024.853619221105</v>
      </c>
      <c r="J6916">
        <f>'Approvvigionamento energia'!A6916+'Approvvigionamento energia'!B6916+'Approvvigionamento energia'!I6916</f>
        <v>1376.1536192211049</v>
      </c>
      <c r="K6916">
        <f>IF(MIN(LCOH!$C$18,J6916)&gt;=$P$48*LCOH!$C$18, MIN(LCOH!$C$18,J6916),0)</f>
        <v>1376.1536192211049</v>
      </c>
      <c r="L6916">
        <f t="shared" si="217"/>
        <v>0</v>
      </c>
      <c r="M6916">
        <f>K6916/LCOH!$C$18</f>
        <v>0.91743574614740331</v>
      </c>
      <c r="N6916">
        <f>K6916/LCOH!$C$34</f>
        <v>26.515483992699519</v>
      </c>
    </row>
    <row r="6917" spans="1:14" x14ac:dyDescent="0.35">
      <c r="A6917">
        <f>'Profilo fotovoltaico'!B6919*LCOH!$C$20</f>
        <v>0</v>
      </c>
      <c r="B6917">
        <f>'Profilo eolico'!B6919*LCOH!$C$21</f>
        <v>295.39999999999998</v>
      </c>
      <c r="C6917">
        <f>$P$35*'Profilo fotovoltaico'!B6919</f>
        <v>0</v>
      </c>
      <c r="D6917">
        <f>$Q$37*'Profilo eolico'!B6919</f>
        <v>1723.5511478389662</v>
      </c>
      <c r="E6917">
        <f>$P$39*'Profilo fotovoltaico'!B6919+'Approvvigionamento energia'!$Q$39*'Profilo eolico'!B6919</f>
        <v>1292.6633608792245</v>
      </c>
      <c r="F6917">
        <f>$P$41*'Profilo fotovoltaico'!B6919+'Approvvigionamento energia'!$Q$41*'Profilo eolico'!B6919</f>
        <v>861.77557391948312</v>
      </c>
      <c r="G6917">
        <f>$P$43*'Profilo fotovoltaico'!B6919+'Approvvigionamento energia'!$Q$43*'Profilo eolico'!B6919</f>
        <v>430.88778695974156</v>
      </c>
      <c r="H6917">
        <f t="shared" si="216"/>
        <v>1138.4335154826958</v>
      </c>
      <c r="I6917">
        <f>IF(LCOH!$C$28=Menu!$A$1,'Approvvigionamento energia'!C6917,0)+IF(LCOH!$C$28=Menu!$A$2,'Approvvigionamento energia'!D6917,0)+IF(LCOH!$C$28=Menu!$A$3,'Approvvigionamento energia'!E6917,0)+IF(LCOH!$C$28=Menu!$A$4,'Approvvigionamento energia'!F6917,0)+IF(LCOH!$C$28=Menu!$A$5,'Approvvigionamento energia'!G6917,0)+IF(LCOH!$C$28=Menu!$A$6,'Approvvigionamento energia'!H6917,0)</f>
        <v>861.77557391948312</v>
      </c>
      <c r="J6917">
        <f>'Approvvigionamento energia'!A6917+'Approvvigionamento energia'!B6917+'Approvvigionamento energia'!I6917</f>
        <v>1157.1755739194832</v>
      </c>
      <c r="K6917">
        <f>IF(MIN(LCOH!$C$18,J6917)&gt;=$P$48*LCOH!$C$18, MIN(LCOH!$C$18,J6917),0)</f>
        <v>1157.1755739194832</v>
      </c>
      <c r="L6917">
        <f t="shared" si="217"/>
        <v>0</v>
      </c>
      <c r="M6917">
        <f>K6917/LCOH!$C$18</f>
        <v>0.77145038261298882</v>
      </c>
      <c r="N6917">
        <f>K6917/LCOH!$C$34</f>
        <v>22.296253832745343</v>
      </c>
    </row>
    <row r="6918" spans="1:14" x14ac:dyDescent="0.35">
      <c r="A6918">
        <f>'Profilo fotovoltaico'!B6920*LCOH!$C$20</f>
        <v>0</v>
      </c>
      <c r="B6918">
        <f>'Profilo eolico'!B6920*LCOH!$C$21</f>
        <v>260</v>
      </c>
      <c r="C6918">
        <f>$P$35*'Profilo fotovoltaico'!B6920</f>
        <v>0</v>
      </c>
      <c r="D6918">
        <f>$Q$37*'Profilo eolico'!B6920</f>
        <v>1517.0050725732269</v>
      </c>
      <c r="E6918">
        <f>$P$39*'Profilo fotovoltaico'!B6920+'Approvvigionamento energia'!$Q$39*'Profilo eolico'!B6920</f>
        <v>1137.7538044299201</v>
      </c>
      <c r="F6918">
        <f>$P$41*'Profilo fotovoltaico'!B6920+'Approvvigionamento energia'!$Q$41*'Profilo eolico'!B6920</f>
        <v>758.50253628661346</v>
      </c>
      <c r="G6918">
        <f>$P$43*'Profilo fotovoltaico'!B6920+'Approvvigionamento energia'!$Q$43*'Profilo eolico'!B6920</f>
        <v>379.25126814330673</v>
      </c>
      <c r="H6918">
        <f t="shared" si="216"/>
        <v>1138.4335154826958</v>
      </c>
      <c r="I6918">
        <f>IF(LCOH!$C$28=Menu!$A$1,'Approvvigionamento energia'!C6918,0)+IF(LCOH!$C$28=Menu!$A$2,'Approvvigionamento energia'!D6918,0)+IF(LCOH!$C$28=Menu!$A$3,'Approvvigionamento energia'!E6918,0)+IF(LCOH!$C$28=Menu!$A$4,'Approvvigionamento energia'!F6918,0)+IF(LCOH!$C$28=Menu!$A$5,'Approvvigionamento energia'!G6918,0)+IF(LCOH!$C$28=Menu!$A$6,'Approvvigionamento energia'!H6918,0)</f>
        <v>758.50253628661346</v>
      </c>
      <c r="J6918">
        <f>'Approvvigionamento energia'!A6918+'Approvvigionamento energia'!B6918+'Approvvigionamento energia'!I6918</f>
        <v>1018.5025362866135</v>
      </c>
      <c r="K6918">
        <f>IF(MIN(LCOH!$C$18,J6918)&gt;=$P$48*LCOH!$C$18, MIN(LCOH!$C$18,J6918),0)</f>
        <v>1018.5025362866135</v>
      </c>
      <c r="L6918">
        <f t="shared" si="217"/>
        <v>0</v>
      </c>
      <c r="M6918">
        <f>K6918/LCOH!$C$18</f>
        <v>0.67900169085774231</v>
      </c>
      <c r="N6918">
        <f>K6918/LCOH!$C$34</f>
        <v>19.624326325368276</v>
      </c>
    </row>
    <row r="6919" spans="1:14" x14ac:dyDescent="0.35">
      <c r="A6919">
        <f>'Profilo fotovoltaico'!B6921*LCOH!$C$20</f>
        <v>0</v>
      </c>
      <c r="B6919">
        <f>'Profilo eolico'!B6921*LCOH!$C$21</f>
        <v>241.9</v>
      </c>
      <c r="C6919">
        <f>$P$35*'Profilo fotovoltaico'!B6921</f>
        <v>0</v>
      </c>
      <c r="D6919">
        <f>$Q$37*'Profilo eolico'!B6921</f>
        <v>1411.3981809825523</v>
      </c>
      <c r="E6919">
        <f>$P$39*'Profilo fotovoltaico'!B6921+'Approvvigionamento energia'!$Q$39*'Profilo eolico'!B6921</f>
        <v>1058.5486357369141</v>
      </c>
      <c r="F6919">
        <f>$P$41*'Profilo fotovoltaico'!B6921+'Approvvigionamento energia'!$Q$41*'Profilo eolico'!B6921</f>
        <v>705.69909049127614</v>
      </c>
      <c r="G6919">
        <f>$P$43*'Profilo fotovoltaico'!B6921+'Approvvigionamento energia'!$Q$43*'Profilo eolico'!B6921</f>
        <v>352.84954524563807</v>
      </c>
      <c r="H6919">
        <f t="shared" si="216"/>
        <v>1138.4335154826958</v>
      </c>
      <c r="I6919">
        <f>IF(LCOH!$C$28=Menu!$A$1,'Approvvigionamento energia'!C6919,0)+IF(LCOH!$C$28=Menu!$A$2,'Approvvigionamento energia'!D6919,0)+IF(LCOH!$C$28=Menu!$A$3,'Approvvigionamento energia'!E6919,0)+IF(LCOH!$C$28=Menu!$A$4,'Approvvigionamento energia'!F6919,0)+IF(LCOH!$C$28=Menu!$A$5,'Approvvigionamento energia'!G6919,0)+IF(LCOH!$C$28=Menu!$A$6,'Approvvigionamento energia'!H6919,0)</f>
        <v>705.69909049127614</v>
      </c>
      <c r="J6919">
        <f>'Approvvigionamento energia'!A6919+'Approvvigionamento energia'!B6919+'Approvvigionamento energia'!I6919</f>
        <v>947.59909049127612</v>
      </c>
      <c r="K6919">
        <f>IF(MIN(LCOH!$C$18,J6919)&gt;=$P$48*LCOH!$C$18, MIN(LCOH!$C$18,J6919),0)</f>
        <v>947.59909049127612</v>
      </c>
      <c r="L6919">
        <f t="shared" si="217"/>
        <v>0</v>
      </c>
      <c r="M6919">
        <f>K6919/LCOH!$C$18</f>
        <v>0.63173272699418404</v>
      </c>
      <c r="N6919">
        <f>K6919/LCOH!$C$34</f>
        <v>18.258171300409945</v>
      </c>
    </row>
    <row r="6920" spans="1:14" x14ac:dyDescent="0.35">
      <c r="A6920">
        <f>'Profilo fotovoltaico'!B6922*LCOH!$C$20</f>
        <v>38</v>
      </c>
      <c r="B6920">
        <f>'Profilo eolico'!B6922*LCOH!$C$21</f>
        <v>205.9</v>
      </c>
      <c r="C6920">
        <f>$P$35*'Profilo fotovoltaico'!B6922</f>
        <v>279.47526312963845</v>
      </c>
      <c r="D6920">
        <f>$Q$37*'Profilo eolico'!B6922</f>
        <v>1201.3513247801054</v>
      </c>
      <c r="E6920">
        <f>$P$39*'Profilo fotovoltaico'!B6922+'Approvvigionamento energia'!$Q$39*'Profilo eolico'!B6922</f>
        <v>970.88230936748857</v>
      </c>
      <c r="F6920">
        <f>$P$41*'Profilo fotovoltaico'!B6922+'Approvvigionamento energia'!$Q$41*'Profilo eolico'!B6922</f>
        <v>740.41329395487196</v>
      </c>
      <c r="G6920">
        <f>$P$43*'Profilo fotovoltaico'!B6922+'Approvvigionamento energia'!$Q$43*'Profilo eolico'!B6922</f>
        <v>509.94427854225523</v>
      </c>
      <c r="H6920">
        <f t="shared" si="216"/>
        <v>1138.4335154826958</v>
      </c>
      <c r="I6920">
        <f>IF(LCOH!$C$28=Menu!$A$1,'Approvvigionamento energia'!C6920,0)+IF(LCOH!$C$28=Menu!$A$2,'Approvvigionamento energia'!D6920,0)+IF(LCOH!$C$28=Menu!$A$3,'Approvvigionamento energia'!E6920,0)+IF(LCOH!$C$28=Menu!$A$4,'Approvvigionamento energia'!F6920,0)+IF(LCOH!$C$28=Menu!$A$5,'Approvvigionamento energia'!G6920,0)+IF(LCOH!$C$28=Menu!$A$6,'Approvvigionamento energia'!H6920,0)</f>
        <v>740.41329395487196</v>
      </c>
      <c r="J6920">
        <f>'Approvvigionamento energia'!A6920+'Approvvigionamento energia'!B6920+'Approvvigionamento energia'!I6920</f>
        <v>984.31329395487194</v>
      </c>
      <c r="K6920">
        <f>IF(MIN(LCOH!$C$18,J6920)&gt;=$P$48*LCOH!$C$18, MIN(LCOH!$C$18,J6920),0)</f>
        <v>984.31329395487194</v>
      </c>
      <c r="L6920">
        <f t="shared" si="217"/>
        <v>0</v>
      </c>
      <c r="M6920">
        <f>K6920/LCOH!$C$18</f>
        <v>0.65620886263658129</v>
      </c>
      <c r="N6920">
        <f>K6920/LCOH!$C$34</f>
        <v>18.965574064641078</v>
      </c>
    </row>
    <row r="6921" spans="1:14" x14ac:dyDescent="0.35">
      <c r="A6921">
        <f>'Profilo fotovoltaico'!B6923*LCOH!$C$20</f>
        <v>142</v>
      </c>
      <c r="B6921">
        <f>'Profilo eolico'!B6923*LCOH!$C$21</f>
        <v>183.79999999999998</v>
      </c>
      <c r="C6921">
        <f>$P$35*'Profilo fotovoltaico'!B6923</f>
        <v>1044.3549306423331</v>
      </c>
      <c r="D6921">
        <f>$Q$37*'Profilo eolico'!B6923</f>
        <v>1072.4058936113811</v>
      </c>
      <c r="E6921">
        <f>$P$39*'Profilo fotovoltaico'!B6923+'Approvvigionamento energia'!$Q$39*'Profilo eolico'!B6923</f>
        <v>1065.3931528691191</v>
      </c>
      <c r="F6921">
        <f>$P$41*'Profilo fotovoltaico'!B6923+'Approvvigionamento energia'!$Q$41*'Profilo eolico'!B6923</f>
        <v>1058.3804121268572</v>
      </c>
      <c r="G6921">
        <f>$P$43*'Profilo fotovoltaico'!B6923+'Approvvigionamento energia'!$Q$43*'Profilo eolico'!B6923</f>
        <v>1051.3676713845953</v>
      </c>
      <c r="H6921">
        <f t="shared" si="216"/>
        <v>1138.4335154826958</v>
      </c>
      <c r="I6921">
        <f>IF(LCOH!$C$28=Menu!$A$1,'Approvvigionamento energia'!C6921,0)+IF(LCOH!$C$28=Menu!$A$2,'Approvvigionamento energia'!D6921,0)+IF(LCOH!$C$28=Menu!$A$3,'Approvvigionamento energia'!E6921,0)+IF(LCOH!$C$28=Menu!$A$4,'Approvvigionamento energia'!F6921,0)+IF(LCOH!$C$28=Menu!$A$5,'Approvvigionamento energia'!G6921,0)+IF(LCOH!$C$28=Menu!$A$6,'Approvvigionamento energia'!H6921,0)</f>
        <v>1058.3804121268572</v>
      </c>
      <c r="J6921">
        <f>'Approvvigionamento energia'!A6921+'Approvvigionamento energia'!B6921+'Approvvigionamento energia'!I6921</f>
        <v>1384.1804121268572</v>
      </c>
      <c r="K6921">
        <f>IF(MIN(LCOH!$C$18,J6921)&gt;=$P$48*LCOH!$C$18, MIN(LCOH!$C$18,J6921),0)</f>
        <v>1384.1804121268572</v>
      </c>
      <c r="L6921">
        <f t="shared" si="217"/>
        <v>0</v>
      </c>
      <c r="M6921">
        <f>K6921/LCOH!$C$18</f>
        <v>0.92278694141790474</v>
      </c>
      <c r="N6921">
        <f>K6921/LCOH!$C$34</f>
        <v>26.670142815546381</v>
      </c>
    </row>
    <row r="6922" spans="1:14" x14ac:dyDescent="0.35">
      <c r="A6922">
        <f>'Profilo fotovoltaico'!B6924*LCOH!$C$20</f>
        <v>264</v>
      </c>
      <c r="B6922">
        <f>'Profilo eolico'!B6924*LCOH!$C$21</f>
        <v>191</v>
      </c>
      <c r="C6922">
        <f>$P$35*'Profilo fotovoltaico'!B6924</f>
        <v>1941.6176175322253</v>
      </c>
      <c r="D6922">
        <f>$Q$37*'Profilo eolico'!B6924</f>
        <v>1114.4152648518705</v>
      </c>
      <c r="E6922">
        <f>$P$39*'Profilo fotovoltaico'!B6924+'Approvvigionamento energia'!$Q$39*'Profilo eolico'!B6924</f>
        <v>1321.215853021959</v>
      </c>
      <c r="F6922">
        <f>$P$41*'Profilo fotovoltaico'!B6924+'Approvvigionamento energia'!$Q$41*'Profilo eolico'!B6924</f>
        <v>1528.0164411920478</v>
      </c>
      <c r="G6922">
        <f>$P$43*'Profilo fotovoltaico'!B6924+'Approvvigionamento energia'!$Q$43*'Profilo eolico'!B6924</f>
        <v>1734.8170293621365</v>
      </c>
      <c r="H6922">
        <f t="shared" si="216"/>
        <v>1138.4335154826958</v>
      </c>
      <c r="I6922">
        <f>IF(LCOH!$C$28=Menu!$A$1,'Approvvigionamento energia'!C6922,0)+IF(LCOH!$C$28=Menu!$A$2,'Approvvigionamento energia'!D6922,0)+IF(LCOH!$C$28=Menu!$A$3,'Approvvigionamento energia'!E6922,0)+IF(LCOH!$C$28=Menu!$A$4,'Approvvigionamento energia'!F6922,0)+IF(LCOH!$C$28=Menu!$A$5,'Approvvigionamento energia'!G6922,0)+IF(LCOH!$C$28=Menu!$A$6,'Approvvigionamento energia'!H6922,0)</f>
        <v>1528.0164411920478</v>
      </c>
      <c r="J6922">
        <f>'Approvvigionamento energia'!A6922+'Approvvigionamento energia'!B6922+'Approvvigionamento energia'!I6922</f>
        <v>1983.0164411920478</v>
      </c>
      <c r="K6922">
        <f>IF(MIN(LCOH!$C$18,J6922)&gt;=$P$48*LCOH!$C$18, MIN(LCOH!$C$18,J6922),0)</f>
        <v>1500</v>
      </c>
      <c r="L6922">
        <f t="shared" si="217"/>
        <v>483.01644119204775</v>
      </c>
      <c r="M6922">
        <f>K6922/LCOH!$C$18</f>
        <v>1</v>
      </c>
      <c r="N6922">
        <f>K6922/LCOH!$C$34</f>
        <v>28.901734104046245</v>
      </c>
    </row>
    <row r="6923" spans="1:14" x14ac:dyDescent="0.35">
      <c r="A6923">
        <f>'Profilo fotovoltaico'!B6925*LCOH!$C$20</f>
        <v>364</v>
      </c>
      <c r="B6923">
        <f>'Profilo eolico'!B6925*LCOH!$C$21</f>
        <v>199.6</v>
      </c>
      <c r="C6923">
        <f>$P$35*'Profilo fotovoltaico'!B6925</f>
        <v>2677.0788362944318</v>
      </c>
      <c r="D6923">
        <f>$Q$37*'Profilo eolico'!B6925</f>
        <v>1164.5931249446771</v>
      </c>
      <c r="E6923">
        <f>$P$39*'Profilo fotovoltaico'!B6925+'Approvvigionamento energia'!$Q$39*'Profilo eolico'!B6925</f>
        <v>1542.7145527821158</v>
      </c>
      <c r="F6923">
        <f>$P$41*'Profilo fotovoltaico'!B6925+'Approvvigionamento energia'!$Q$41*'Profilo eolico'!B6925</f>
        <v>1920.8359806195544</v>
      </c>
      <c r="G6923">
        <f>$P$43*'Profilo fotovoltaico'!B6925+'Approvvigionamento energia'!$Q$43*'Profilo eolico'!B6925</f>
        <v>2298.9574084569931</v>
      </c>
      <c r="H6923">
        <f t="shared" si="216"/>
        <v>1138.4335154826958</v>
      </c>
      <c r="I6923">
        <f>IF(LCOH!$C$28=Menu!$A$1,'Approvvigionamento energia'!C6923,0)+IF(LCOH!$C$28=Menu!$A$2,'Approvvigionamento energia'!D6923,0)+IF(LCOH!$C$28=Menu!$A$3,'Approvvigionamento energia'!E6923,0)+IF(LCOH!$C$28=Menu!$A$4,'Approvvigionamento energia'!F6923,0)+IF(LCOH!$C$28=Menu!$A$5,'Approvvigionamento energia'!G6923,0)+IF(LCOH!$C$28=Menu!$A$6,'Approvvigionamento energia'!H6923,0)</f>
        <v>1920.8359806195544</v>
      </c>
      <c r="J6923">
        <f>'Approvvigionamento energia'!A6923+'Approvvigionamento energia'!B6923+'Approvvigionamento energia'!I6923</f>
        <v>2484.4359806195544</v>
      </c>
      <c r="K6923">
        <f>IF(MIN(LCOH!$C$18,J6923)&gt;=$P$48*LCOH!$C$18, MIN(LCOH!$C$18,J6923),0)</f>
        <v>1500</v>
      </c>
      <c r="L6923">
        <f t="shared" si="217"/>
        <v>984.43598061955436</v>
      </c>
      <c r="M6923">
        <f>K6923/LCOH!$C$18</f>
        <v>1</v>
      </c>
      <c r="N6923">
        <f>K6923/LCOH!$C$34</f>
        <v>28.901734104046245</v>
      </c>
    </row>
    <row r="6924" spans="1:14" x14ac:dyDescent="0.35">
      <c r="A6924">
        <f>'Profilo fotovoltaico'!B6926*LCOH!$C$20</f>
        <v>436</v>
      </c>
      <c r="B6924">
        <f>'Profilo eolico'!B6926*LCOH!$C$21</f>
        <v>223.5</v>
      </c>
      <c r="C6924">
        <f>$P$35*'Profilo fotovoltaico'!B6926</f>
        <v>3206.6109138032202</v>
      </c>
      <c r="D6924">
        <f>$Q$37*'Profilo eolico'!B6926</f>
        <v>1304.0408989235239</v>
      </c>
      <c r="E6924">
        <f>$P$39*'Profilo fotovoltaico'!B6926+'Approvvigionamento energia'!$Q$39*'Profilo eolico'!B6926</f>
        <v>1779.6834026434481</v>
      </c>
      <c r="F6924">
        <f>$P$41*'Profilo fotovoltaico'!B6926+'Approvvigionamento energia'!$Q$41*'Profilo eolico'!B6926</f>
        <v>2255.3259063633723</v>
      </c>
      <c r="G6924">
        <f>$P$43*'Profilo fotovoltaico'!B6926+'Approvvigionamento energia'!$Q$43*'Profilo eolico'!B6926</f>
        <v>2730.9684100832965</v>
      </c>
      <c r="H6924">
        <f t="shared" si="216"/>
        <v>1138.4335154826958</v>
      </c>
      <c r="I6924">
        <f>IF(LCOH!$C$28=Menu!$A$1,'Approvvigionamento energia'!C6924,0)+IF(LCOH!$C$28=Menu!$A$2,'Approvvigionamento energia'!D6924,0)+IF(LCOH!$C$28=Menu!$A$3,'Approvvigionamento energia'!E6924,0)+IF(LCOH!$C$28=Menu!$A$4,'Approvvigionamento energia'!F6924,0)+IF(LCOH!$C$28=Menu!$A$5,'Approvvigionamento energia'!G6924,0)+IF(LCOH!$C$28=Menu!$A$6,'Approvvigionamento energia'!H6924,0)</f>
        <v>2255.3259063633723</v>
      </c>
      <c r="J6924">
        <f>'Approvvigionamento energia'!A6924+'Approvvigionamento energia'!B6924+'Approvvigionamento energia'!I6924</f>
        <v>2914.8259063633723</v>
      </c>
      <c r="K6924">
        <f>IF(MIN(LCOH!$C$18,J6924)&gt;=$P$48*LCOH!$C$18, MIN(LCOH!$C$18,J6924),0)</f>
        <v>1500</v>
      </c>
      <c r="L6924">
        <f t="shared" si="217"/>
        <v>1414.8259063633723</v>
      </c>
      <c r="M6924">
        <f>K6924/LCOH!$C$18</f>
        <v>1</v>
      </c>
      <c r="N6924">
        <f>K6924/LCOH!$C$34</f>
        <v>28.901734104046245</v>
      </c>
    </row>
    <row r="6925" spans="1:14" x14ac:dyDescent="0.35">
      <c r="A6925">
        <f>'Profilo fotovoltaico'!B6927*LCOH!$C$20</f>
        <v>471</v>
      </c>
      <c r="B6925">
        <f>'Profilo eolico'!B6927*LCOH!$C$21</f>
        <v>243.7</v>
      </c>
      <c r="C6925">
        <f>$P$35*'Profilo fotovoltaico'!B6927</f>
        <v>3464.0223403699924</v>
      </c>
      <c r="D6925">
        <f>$Q$37*'Profilo eolico'!B6927</f>
        <v>1421.9005237926744</v>
      </c>
      <c r="E6925">
        <f>$P$39*'Profilo fotovoltaico'!B6927+'Approvvigionamento energia'!$Q$39*'Profilo eolico'!B6927</f>
        <v>1932.4309779370042</v>
      </c>
      <c r="F6925">
        <f>$P$41*'Profilo fotovoltaico'!B6927+'Approvvigionamento energia'!$Q$41*'Profilo eolico'!B6927</f>
        <v>2442.9614320813334</v>
      </c>
      <c r="G6925">
        <f>$P$43*'Profilo fotovoltaico'!B6927+'Approvvigionamento energia'!$Q$43*'Profilo eolico'!B6927</f>
        <v>2953.4918862256627</v>
      </c>
      <c r="H6925">
        <f t="shared" si="216"/>
        <v>1138.4335154826958</v>
      </c>
      <c r="I6925">
        <f>IF(LCOH!$C$28=Menu!$A$1,'Approvvigionamento energia'!C6925,0)+IF(LCOH!$C$28=Menu!$A$2,'Approvvigionamento energia'!D6925,0)+IF(LCOH!$C$28=Menu!$A$3,'Approvvigionamento energia'!E6925,0)+IF(LCOH!$C$28=Menu!$A$4,'Approvvigionamento energia'!F6925,0)+IF(LCOH!$C$28=Menu!$A$5,'Approvvigionamento energia'!G6925,0)+IF(LCOH!$C$28=Menu!$A$6,'Approvvigionamento energia'!H6925,0)</f>
        <v>2442.9614320813334</v>
      </c>
      <c r="J6925">
        <f>'Approvvigionamento energia'!A6925+'Approvvigionamento energia'!B6925+'Approvvigionamento energia'!I6925</f>
        <v>3157.6614320813333</v>
      </c>
      <c r="K6925">
        <f>IF(MIN(LCOH!$C$18,J6925)&gt;=$P$48*LCOH!$C$18, MIN(LCOH!$C$18,J6925),0)</f>
        <v>1500</v>
      </c>
      <c r="L6925">
        <f t="shared" si="217"/>
        <v>1657.6614320813333</v>
      </c>
      <c r="M6925">
        <f>K6925/LCOH!$C$18</f>
        <v>1</v>
      </c>
      <c r="N6925">
        <f>K6925/LCOH!$C$34</f>
        <v>28.901734104046245</v>
      </c>
    </row>
    <row r="6926" spans="1:14" x14ac:dyDescent="0.35">
      <c r="A6926">
        <f>'Profilo fotovoltaico'!B6928*LCOH!$C$20</f>
        <v>449</v>
      </c>
      <c r="B6926">
        <f>'Profilo eolico'!B6928*LCOH!$C$21</f>
        <v>243.4</v>
      </c>
      <c r="C6926">
        <f>$P$35*'Profilo fotovoltaico'!B6928</f>
        <v>3302.2208722423075</v>
      </c>
      <c r="D6926">
        <f>$Q$37*'Profilo eolico'!B6928</f>
        <v>1420.1501333243209</v>
      </c>
      <c r="E6926">
        <f>$P$39*'Profilo fotovoltaico'!B6928+'Approvvigionamento energia'!$Q$39*'Profilo eolico'!B6928</f>
        <v>1890.6678180538174</v>
      </c>
      <c r="F6926">
        <f>$P$41*'Profilo fotovoltaico'!B6928+'Approvvigionamento energia'!$Q$41*'Profilo eolico'!B6928</f>
        <v>2361.1855027833144</v>
      </c>
      <c r="G6926">
        <f>$P$43*'Profilo fotovoltaico'!B6928+'Approvvigionamento energia'!$Q$43*'Profilo eolico'!B6928</f>
        <v>2831.7031875128109</v>
      </c>
      <c r="H6926">
        <f t="shared" si="216"/>
        <v>1138.4335154826958</v>
      </c>
      <c r="I6926">
        <f>IF(LCOH!$C$28=Menu!$A$1,'Approvvigionamento energia'!C6926,0)+IF(LCOH!$C$28=Menu!$A$2,'Approvvigionamento energia'!D6926,0)+IF(LCOH!$C$28=Menu!$A$3,'Approvvigionamento energia'!E6926,0)+IF(LCOH!$C$28=Menu!$A$4,'Approvvigionamento energia'!F6926,0)+IF(LCOH!$C$28=Menu!$A$5,'Approvvigionamento energia'!G6926,0)+IF(LCOH!$C$28=Menu!$A$6,'Approvvigionamento energia'!H6926,0)</f>
        <v>2361.1855027833144</v>
      </c>
      <c r="J6926">
        <f>'Approvvigionamento energia'!A6926+'Approvvigionamento energia'!B6926+'Approvvigionamento energia'!I6926</f>
        <v>3053.5855027833145</v>
      </c>
      <c r="K6926">
        <f>IF(MIN(LCOH!$C$18,J6926)&gt;=$P$48*LCOH!$C$18, MIN(LCOH!$C$18,J6926),0)</f>
        <v>1500</v>
      </c>
      <c r="L6926">
        <f t="shared" si="217"/>
        <v>1553.5855027833145</v>
      </c>
      <c r="M6926">
        <f>K6926/LCOH!$C$18</f>
        <v>1</v>
      </c>
      <c r="N6926">
        <f>K6926/LCOH!$C$34</f>
        <v>28.901734104046245</v>
      </c>
    </row>
    <row r="6927" spans="1:14" x14ac:dyDescent="0.35">
      <c r="A6927">
        <f>'Profilo fotovoltaico'!B6929*LCOH!$C$20</f>
        <v>388</v>
      </c>
      <c r="B6927">
        <f>'Profilo eolico'!B6929*LCOH!$C$21</f>
        <v>224</v>
      </c>
      <c r="C6927">
        <f>$P$35*'Profilo fotovoltaico'!B6929</f>
        <v>2853.5895287973613</v>
      </c>
      <c r="D6927">
        <f>$Q$37*'Profilo eolico'!B6929</f>
        <v>1306.9582163707801</v>
      </c>
      <c r="E6927">
        <f>$P$39*'Profilo fotovoltaico'!B6929+'Approvvigionamento energia'!$Q$39*'Profilo eolico'!B6929</f>
        <v>1693.6160444774255</v>
      </c>
      <c r="F6927">
        <f>$P$41*'Profilo fotovoltaico'!B6929+'Approvvigionamento energia'!$Q$41*'Profilo eolico'!B6929</f>
        <v>2080.2738725840709</v>
      </c>
      <c r="G6927">
        <f>$P$43*'Profilo fotovoltaico'!B6929+'Approvvigionamento energia'!$Q$43*'Profilo eolico'!B6929</f>
        <v>2466.9317006907163</v>
      </c>
      <c r="H6927">
        <f t="shared" si="216"/>
        <v>1138.4335154826958</v>
      </c>
      <c r="I6927">
        <f>IF(LCOH!$C$28=Menu!$A$1,'Approvvigionamento energia'!C6927,0)+IF(LCOH!$C$28=Menu!$A$2,'Approvvigionamento energia'!D6927,0)+IF(LCOH!$C$28=Menu!$A$3,'Approvvigionamento energia'!E6927,0)+IF(LCOH!$C$28=Menu!$A$4,'Approvvigionamento energia'!F6927,0)+IF(LCOH!$C$28=Menu!$A$5,'Approvvigionamento energia'!G6927,0)+IF(LCOH!$C$28=Menu!$A$6,'Approvvigionamento energia'!H6927,0)</f>
        <v>2080.2738725840709</v>
      </c>
      <c r="J6927">
        <f>'Approvvigionamento energia'!A6927+'Approvvigionamento energia'!B6927+'Approvvigionamento energia'!I6927</f>
        <v>2692.2738725840709</v>
      </c>
      <c r="K6927">
        <f>IF(MIN(LCOH!$C$18,J6927)&gt;=$P$48*LCOH!$C$18, MIN(LCOH!$C$18,J6927),0)</f>
        <v>1500</v>
      </c>
      <c r="L6927">
        <f t="shared" si="217"/>
        <v>1192.2738725840709</v>
      </c>
      <c r="M6927">
        <f>K6927/LCOH!$C$18</f>
        <v>1</v>
      </c>
      <c r="N6927">
        <f>K6927/LCOH!$C$34</f>
        <v>28.901734104046245</v>
      </c>
    </row>
    <row r="6928" spans="1:14" x14ac:dyDescent="0.35">
      <c r="A6928">
        <f>'Profilo fotovoltaico'!B6930*LCOH!$C$20</f>
        <v>288</v>
      </c>
      <c r="B6928">
        <f>'Profilo eolico'!B6930*LCOH!$C$21</f>
        <v>193</v>
      </c>
      <c r="C6928">
        <f>$P$35*'Profilo fotovoltaico'!B6930</f>
        <v>2118.1283100351548</v>
      </c>
      <c r="D6928">
        <f>$Q$37*'Profilo eolico'!B6930</f>
        <v>1126.0845346408953</v>
      </c>
      <c r="E6928">
        <f>$P$39*'Profilo fotovoltaico'!B6930+'Approvvigionamento energia'!$Q$39*'Profilo eolico'!B6930</f>
        <v>1374.0954784894602</v>
      </c>
      <c r="F6928">
        <f>$P$41*'Profilo fotovoltaico'!B6930+'Approvvigionamento energia'!$Q$41*'Profilo eolico'!B6930</f>
        <v>1622.1064223380249</v>
      </c>
      <c r="G6928">
        <f>$P$43*'Profilo fotovoltaico'!B6930+'Approvvigionamento energia'!$Q$43*'Profilo eolico'!B6930</f>
        <v>1870.1173661865898</v>
      </c>
      <c r="H6928">
        <f t="shared" si="216"/>
        <v>1138.4335154826958</v>
      </c>
      <c r="I6928">
        <f>IF(LCOH!$C$28=Menu!$A$1,'Approvvigionamento energia'!C6928,0)+IF(LCOH!$C$28=Menu!$A$2,'Approvvigionamento energia'!D6928,0)+IF(LCOH!$C$28=Menu!$A$3,'Approvvigionamento energia'!E6928,0)+IF(LCOH!$C$28=Menu!$A$4,'Approvvigionamento energia'!F6928,0)+IF(LCOH!$C$28=Menu!$A$5,'Approvvigionamento energia'!G6928,0)+IF(LCOH!$C$28=Menu!$A$6,'Approvvigionamento energia'!H6928,0)</f>
        <v>1622.1064223380249</v>
      </c>
      <c r="J6928">
        <f>'Approvvigionamento energia'!A6928+'Approvvigionamento energia'!B6928+'Approvvigionamento energia'!I6928</f>
        <v>2103.1064223380249</v>
      </c>
      <c r="K6928">
        <f>IF(MIN(LCOH!$C$18,J6928)&gt;=$P$48*LCOH!$C$18, MIN(LCOH!$C$18,J6928),0)</f>
        <v>1500</v>
      </c>
      <c r="L6928">
        <f t="shared" si="217"/>
        <v>603.10642233802491</v>
      </c>
      <c r="M6928">
        <f>K6928/LCOH!$C$18</f>
        <v>1</v>
      </c>
      <c r="N6928">
        <f>K6928/LCOH!$C$34</f>
        <v>28.901734104046245</v>
      </c>
    </row>
    <row r="6929" spans="1:14" x14ac:dyDescent="0.35">
      <c r="A6929">
        <f>'Profilo fotovoltaico'!B6931*LCOH!$C$20</f>
        <v>149</v>
      </c>
      <c r="B6929">
        <f>'Profilo eolico'!B6931*LCOH!$C$21</f>
        <v>158.5</v>
      </c>
      <c r="C6929">
        <f>$P$35*'Profilo fotovoltaico'!B6931</f>
        <v>1095.8372159556877</v>
      </c>
      <c r="D6929">
        <f>$Q$37*'Profilo eolico'!B6931</f>
        <v>924.78963078021718</v>
      </c>
      <c r="E6929">
        <f>$P$39*'Profilo fotovoltaico'!B6931+'Approvvigionamento energia'!$Q$39*'Profilo eolico'!B6931</f>
        <v>967.55152707408479</v>
      </c>
      <c r="F6929">
        <f>$P$41*'Profilo fotovoltaico'!B6931+'Approvvigionamento energia'!$Q$41*'Profilo eolico'!B6931</f>
        <v>1010.3134233679525</v>
      </c>
      <c r="G6929">
        <f>$P$43*'Profilo fotovoltaico'!B6931+'Approvvigionamento energia'!$Q$43*'Profilo eolico'!B6931</f>
        <v>1053.07531966182</v>
      </c>
      <c r="H6929">
        <f t="shared" si="216"/>
        <v>1138.4335154826958</v>
      </c>
      <c r="I6929">
        <f>IF(LCOH!$C$28=Menu!$A$1,'Approvvigionamento energia'!C6929,0)+IF(LCOH!$C$28=Menu!$A$2,'Approvvigionamento energia'!D6929,0)+IF(LCOH!$C$28=Menu!$A$3,'Approvvigionamento energia'!E6929,0)+IF(LCOH!$C$28=Menu!$A$4,'Approvvigionamento energia'!F6929,0)+IF(LCOH!$C$28=Menu!$A$5,'Approvvigionamento energia'!G6929,0)+IF(LCOH!$C$28=Menu!$A$6,'Approvvigionamento energia'!H6929,0)</f>
        <v>1010.3134233679525</v>
      </c>
      <c r="J6929">
        <f>'Approvvigionamento energia'!A6929+'Approvvigionamento energia'!B6929+'Approvvigionamento energia'!I6929</f>
        <v>1317.8134233679525</v>
      </c>
      <c r="K6929">
        <f>IF(MIN(LCOH!$C$18,J6929)&gt;=$P$48*LCOH!$C$18, MIN(LCOH!$C$18,J6929),0)</f>
        <v>1317.8134233679525</v>
      </c>
      <c r="L6929">
        <f t="shared" si="217"/>
        <v>0</v>
      </c>
      <c r="M6929">
        <f>K6929/LCOH!$C$18</f>
        <v>0.87854228224530162</v>
      </c>
      <c r="N6929">
        <f>K6929/LCOH!$C$34</f>
        <v>25.391395440615657</v>
      </c>
    </row>
    <row r="6930" spans="1:14" x14ac:dyDescent="0.35">
      <c r="A6930">
        <f>'Profilo fotovoltaico'!B6932*LCOH!$C$20</f>
        <v>17</v>
      </c>
      <c r="B6930">
        <f>'Profilo eolico'!B6932*LCOH!$C$21</f>
        <v>147</v>
      </c>
      <c r="C6930">
        <f>$P$35*'Profilo fotovoltaico'!B6932</f>
        <v>125.02840718957512</v>
      </c>
      <c r="D6930">
        <f>$Q$37*'Profilo eolico'!B6932</f>
        <v>857.69132949332436</v>
      </c>
      <c r="E6930">
        <f>$P$39*'Profilo fotovoltaico'!B6932+'Approvvigionamento energia'!$Q$39*'Profilo eolico'!B6932</f>
        <v>674.52559891738701</v>
      </c>
      <c r="F6930">
        <f>$P$41*'Profilo fotovoltaico'!B6932+'Approvvigionamento energia'!$Q$41*'Profilo eolico'!B6932</f>
        <v>491.35986834144973</v>
      </c>
      <c r="G6930">
        <f>$P$43*'Profilo fotovoltaico'!B6932+'Approvvigionamento energia'!$Q$43*'Profilo eolico'!B6932</f>
        <v>308.19413776551244</v>
      </c>
      <c r="H6930">
        <f t="shared" si="216"/>
        <v>1138.4335154826958</v>
      </c>
      <c r="I6930">
        <f>IF(LCOH!$C$28=Menu!$A$1,'Approvvigionamento energia'!C6930,0)+IF(LCOH!$C$28=Menu!$A$2,'Approvvigionamento energia'!D6930,0)+IF(LCOH!$C$28=Menu!$A$3,'Approvvigionamento energia'!E6930,0)+IF(LCOH!$C$28=Menu!$A$4,'Approvvigionamento energia'!F6930,0)+IF(LCOH!$C$28=Menu!$A$5,'Approvvigionamento energia'!G6930,0)+IF(LCOH!$C$28=Menu!$A$6,'Approvvigionamento energia'!H6930,0)</f>
        <v>491.35986834144973</v>
      </c>
      <c r="J6930">
        <f>'Approvvigionamento energia'!A6930+'Approvvigionamento energia'!B6930+'Approvvigionamento energia'!I6930</f>
        <v>655.35986834144978</v>
      </c>
      <c r="K6930">
        <f>IF(MIN(LCOH!$C$18,J6930)&gt;=$P$48*LCOH!$C$18, MIN(LCOH!$C$18,J6930),0)</f>
        <v>655.35986834144978</v>
      </c>
      <c r="L6930">
        <f t="shared" si="217"/>
        <v>0</v>
      </c>
      <c r="M6930">
        <f>K6930/LCOH!$C$18</f>
        <v>0.43690657889429985</v>
      </c>
      <c r="N6930">
        <f>K6930/LCOH!$C$34</f>
        <v>12.627357771511557</v>
      </c>
    </row>
    <row r="6931" spans="1:14" x14ac:dyDescent="0.35">
      <c r="A6931">
        <f>'Profilo fotovoltaico'!B6933*LCOH!$C$20</f>
        <v>0</v>
      </c>
      <c r="B6931">
        <f>'Profilo eolico'!B6933*LCOH!$C$21</f>
        <v>144.6</v>
      </c>
      <c r="C6931">
        <f>$P$35*'Profilo fotovoltaico'!B6933</f>
        <v>0</v>
      </c>
      <c r="D6931">
        <f>$Q$37*'Profilo eolico'!B6933</f>
        <v>843.68820574649465</v>
      </c>
      <c r="E6931">
        <f>$P$39*'Profilo fotovoltaico'!B6933+'Approvvigionamento energia'!$Q$39*'Profilo eolico'!B6933</f>
        <v>632.76615430987101</v>
      </c>
      <c r="F6931">
        <f>$P$41*'Profilo fotovoltaico'!B6933+'Approvvigionamento energia'!$Q$41*'Profilo eolico'!B6933</f>
        <v>421.84410287324732</v>
      </c>
      <c r="G6931">
        <f>$P$43*'Profilo fotovoltaico'!B6933+'Approvvigionamento energia'!$Q$43*'Profilo eolico'!B6933</f>
        <v>210.92205143662366</v>
      </c>
      <c r="H6931">
        <f t="shared" si="216"/>
        <v>1138.4335154826958</v>
      </c>
      <c r="I6931">
        <f>IF(LCOH!$C$28=Menu!$A$1,'Approvvigionamento energia'!C6931,0)+IF(LCOH!$C$28=Menu!$A$2,'Approvvigionamento energia'!D6931,0)+IF(LCOH!$C$28=Menu!$A$3,'Approvvigionamento energia'!E6931,0)+IF(LCOH!$C$28=Menu!$A$4,'Approvvigionamento energia'!F6931,0)+IF(LCOH!$C$28=Menu!$A$5,'Approvvigionamento energia'!G6931,0)+IF(LCOH!$C$28=Menu!$A$6,'Approvvigionamento energia'!H6931,0)</f>
        <v>421.84410287324732</v>
      </c>
      <c r="J6931">
        <f>'Approvvigionamento energia'!A6931+'Approvvigionamento energia'!B6931+'Approvvigionamento energia'!I6931</f>
        <v>566.44410287324729</v>
      </c>
      <c r="K6931">
        <f>IF(MIN(LCOH!$C$18,J6931)&gt;=$P$48*LCOH!$C$18, MIN(LCOH!$C$18,J6931),0)</f>
        <v>566.44410287324729</v>
      </c>
      <c r="L6931">
        <f t="shared" si="217"/>
        <v>0</v>
      </c>
      <c r="M6931">
        <f>K6931/LCOH!$C$18</f>
        <v>0.37762940191549821</v>
      </c>
      <c r="N6931">
        <f>K6931/LCOH!$C$34</f>
        <v>10.914144564031741</v>
      </c>
    </row>
    <row r="6932" spans="1:14" x14ac:dyDescent="0.35">
      <c r="A6932">
        <f>'Profilo fotovoltaico'!B6934*LCOH!$C$20</f>
        <v>0</v>
      </c>
      <c r="B6932">
        <f>'Profilo eolico'!B6934*LCOH!$C$21</f>
        <v>142.80000000000001</v>
      </c>
      <c r="C6932">
        <f>$P$35*'Profilo fotovoltaico'!B6934</f>
        <v>0</v>
      </c>
      <c r="D6932">
        <f>$Q$37*'Profilo eolico'!B6934</f>
        <v>833.18586293637236</v>
      </c>
      <c r="E6932">
        <f>$P$39*'Profilo fotovoltaico'!B6934+'Approvvigionamento energia'!$Q$39*'Profilo eolico'!B6934</f>
        <v>624.88939720227927</v>
      </c>
      <c r="F6932">
        <f>$P$41*'Profilo fotovoltaico'!B6934+'Approvvigionamento energia'!$Q$41*'Profilo eolico'!B6934</f>
        <v>416.59293146818618</v>
      </c>
      <c r="G6932">
        <f>$P$43*'Profilo fotovoltaico'!B6934+'Approvvigionamento energia'!$Q$43*'Profilo eolico'!B6934</f>
        <v>208.29646573409309</v>
      </c>
      <c r="H6932">
        <f t="shared" si="216"/>
        <v>1138.4335154826958</v>
      </c>
      <c r="I6932">
        <f>IF(LCOH!$C$28=Menu!$A$1,'Approvvigionamento energia'!C6932,0)+IF(LCOH!$C$28=Menu!$A$2,'Approvvigionamento energia'!D6932,0)+IF(LCOH!$C$28=Menu!$A$3,'Approvvigionamento energia'!E6932,0)+IF(LCOH!$C$28=Menu!$A$4,'Approvvigionamento energia'!F6932,0)+IF(LCOH!$C$28=Menu!$A$5,'Approvvigionamento energia'!G6932,0)+IF(LCOH!$C$28=Menu!$A$6,'Approvvigionamento energia'!H6932,0)</f>
        <v>416.59293146818618</v>
      </c>
      <c r="J6932">
        <f>'Approvvigionamento energia'!A6932+'Approvvigionamento energia'!B6932+'Approvvigionamento energia'!I6932</f>
        <v>559.39293146818613</v>
      </c>
      <c r="K6932">
        <f>IF(MIN(LCOH!$C$18,J6932)&gt;=$P$48*LCOH!$C$18, MIN(LCOH!$C$18,J6932),0)</f>
        <v>559.39293146818613</v>
      </c>
      <c r="L6932">
        <f t="shared" si="217"/>
        <v>0</v>
      </c>
      <c r="M6932">
        <f>K6932/LCOH!$C$18</f>
        <v>0.37292862097879076</v>
      </c>
      <c r="N6932">
        <f>K6932/LCOH!$C$34</f>
        <v>10.778283843317652</v>
      </c>
    </row>
    <row r="6933" spans="1:14" x14ac:dyDescent="0.35">
      <c r="A6933">
        <f>'Profilo fotovoltaico'!B6935*LCOH!$C$20</f>
        <v>0</v>
      </c>
      <c r="B6933">
        <f>'Profilo eolico'!B6935*LCOH!$C$21</f>
        <v>149.9</v>
      </c>
      <c r="C6933">
        <f>$P$35*'Profilo fotovoltaico'!B6935</f>
        <v>0</v>
      </c>
      <c r="D6933">
        <f>$Q$37*'Profilo eolico'!B6935</f>
        <v>874.6117706874104</v>
      </c>
      <c r="E6933">
        <f>$P$39*'Profilo fotovoltaico'!B6935+'Approvvigionamento energia'!$Q$39*'Profilo eolico'!B6935</f>
        <v>655.95882801555774</v>
      </c>
      <c r="F6933">
        <f>$P$41*'Profilo fotovoltaico'!B6935+'Approvvigionamento energia'!$Q$41*'Profilo eolico'!B6935</f>
        <v>437.3058853437052</v>
      </c>
      <c r="G6933">
        <f>$P$43*'Profilo fotovoltaico'!B6935+'Approvvigionamento energia'!$Q$43*'Profilo eolico'!B6935</f>
        <v>218.6529426718526</v>
      </c>
      <c r="H6933">
        <f t="shared" si="216"/>
        <v>1138.4335154826958</v>
      </c>
      <c r="I6933">
        <f>IF(LCOH!$C$28=Menu!$A$1,'Approvvigionamento energia'!C6933,0)+IF(LCOH!$C$28=Menu!$A$2,'Approvvigionamento energia'!D6933,0)+IF(LCOH!$C$28=Menu!$A$3,'Approvvigionamento energia'!E6933,0)+IF(LCOH!$C$28=Menu!$A$4,'Approvvigionamento energia'!F6933,0)+IF(LCOH!$C$28=Menu!$A$5,'Approvvigionamento energia'!G6933,0)+IF(LCOH!$C$28=Menu!$A$6,'Approvvigionamento energia'!H6933,0)</f>
        <v>437.3058853437052</v>
      </c>
      <c r="J6933">
        <f>'Approvvigionamento energia'!A6933+'Approvvigionamento energia'!B6933+'Approvvigionamento energia'!I6933</f>
        <v>587.20588534370518</v>
      </c>
      <c r="K6933">
        <f>IF(MIN(LCOH!$C$18,J6933)&gt;=$P$48*LCOH!$C$18, MIN(LCOH!$C$18,J6933),0)</f>
        <v>587.20588534370518</v>
      </c>
      <c r="L6933">
        <f t="shared" si="217"/>
        <v>0</v>
      </c>
      <c r="M6933">
        <f>K6933/LCOH!$C$18</f>
        <v>0.39147059022913677</v>
      </c>
      <c r="N6933">
        <f>K6933/LCOH!$C$34</f>
        <v>11.314178908356554</v>
      </c>
    </row>
    <row r="6934" spans="1:14" x14ac:dyDescent="0.35">
      <c r="A6934">
        <f>'Profilo fotovoltaico'!B6936*LCOH!$C$20</f>
        <v>0</v>
      </c>
      <c r="B6934">
        <f>'Profilo eolico'!B6936*LCOH!$C$21</f>
        <v>161.70000000000002</v>
      </c>
      <c r="C6934">
        <f>$P$35*'Profilo fotovoltaico'!B6936</f>
        <v>0</v>
      </c>
      <c r="D6934">
        <f>$Q$37*'Profilo eolico'!B6936</f>
        <v>943.46046244265688</v>
      </c>
      <c r="E6934">
        <f>$P$39*'Profilo fotovoltaico'!B6936+'Approvvigionamento energia'!$Q$39*'Profilo eolico'!B6936</f>
        <v>707.59534683199263</v>
      </c>
      <c r="F6934">
        <f>$P$41*'Profilo fotovoltaico'!B6936+'Approvvigionamento energia'!$Q$41*'Profilo eolico'!B6936</f>
        <v>471.73023122132844</v>
      </c>
      <c r="G6934">
        <f>$P$43*'Profilo fotovoltaico'!B6936+'Approvvigionamento energia'!$Q$43*'Profilo eolico'!B6936</f>
        <v>235.86511561066422</v>
      </c>
      <c r="H6934">
        <f t="shared" si="216"/>
        <v>1138.4335154826958</v>
      </c>
      <c r="I6934">
        <f>IF(LCOH!$C$28=Menu!$A$1,'Approvvigionamento energia'!C6934,0)+IF(LCOH!$C$28=Menu!$A$2,'Approvvigionamento energia'!D6934,0)+IF(LCOH!$C$28=Menu!$A$3,'Approvvigionamento energia'!E6934,0)+IF(LCOH!$C$28=Menu!$A$4,'Approvvigionamento energia'!F6934,0)+IF(LCOH!$C$28=Menu!$A$5,'Approvvigionamento energia'!G6934,0)+IF(LCOH!$C$28=Menu!$A$6,'Approvvigionamento energia'!H6934,0)</f>
        <v>471.73023122132844</v>
      </c>
      <c r="J6934">
        <f>'Approvvigionamento energia'!A6934+'Approvvigionamento energia'!B6934+'Approvvigionamento energia'!I6934</f>
        <v>633.43023122132843</v>
      </c>
      <c r="K6934">
        <f>IF(MIN(LCOH!$C$18,J6934)&gt;=$P$48*LCOH!$C$18, MIN(LCOH!$C$18,J6934),0)</f>
        <v>633.43023122132843</v>
      </c>
      <c r="L6934">
        <f t="shared" si="217"/>
        <v>0</v>
      </c>
      <c r="M6934">
        <f>K6934/LCOH!$C$18</f>
        <v>0.42228682081421898</v>
      </c>
      <c r="N6934">
        <f>K6934/LCOH!$C$34</f>
        <v>12.204821410815576</v>
      </c>
    </row>
    <row r="6935" spans="1:14" x14ac:dyDescent="0.35">
      <c r="A6935">
        <f>'Profilo fotovoltaico'!B6937*LCOH!$C$20</f>
        <v>0</v>
      </c>
      <c r="B6935">
        <f>'Profilo eolico'!B6937*LCOH!$C$21</f>
        <v>168.4</v>
      </c>
      <c r="C6935">
        <f>$P$35*'Profilo fotovoltaico'!B6937</f>
        <v>0</v>
      </c>
      <c r="D6935">
        <f>$Q$37*'Profilo eolico'!B6937</f>
        <v>982.55251623588993</v>
      </c>
      <c r="E6935">
        <f>$P$39*'Profilo fotovoltaico'!B6937+'Approvvigionamento energia'!$Q$39*'Profilo eolico'!B6937</f>
        <v>736.91438717691744</v>
      </c>
      <c r="F6935">
        <f>$P$41*'Profilo fotovoltaico'!B6937+'Approvvigionamento energia'!$Q$41*'Profilo eolico'!B6937</f>
        <v>491.27625811794496</v>
      </c>
      <c r="G6935">
        <f>$P$43*'Profilo fotovoltaico'!B6937+'Approvvigionamento energia'!$Q$43*'Profilo eolico'!B6937</f>
        <v>245.63812905897248</v>
      </c>
      <c r="H6935">
        <f t="shared" si="216"/>
        <v>1138.4335154826958</v>
      </c>
      <c r="I6935">
        <f>IF(LCOH!$C$28=Menu!$A$1,'Approvvigionamento energia'!C6935,0)+IF(LCOH!$C$28=Menu!$A$2,'Approvvigionamento energia'!D6935,0)+IF(LCOH!$C$28=Menu!$A$3,'Approvvigionamento energia'!E6935,0)+IF(LCOH!$C$28=Menu!$A$4,'Approvvigionamento energia'!F6935,0)+IF(LCOH!$C$28=Menu!$A$5,'Approvvigionamento energia'!G6935,0)+IF(LCOH!$C$28=Menu!$A$6,'Approvvigionamento energia'!H6935,0)</f>
        <v>491.27625811794496</v>
      </c>
      <c r="J6935">
        <f>'Approvvigionamento energia'!A6935+'Approvvigionamento energia'!B6935+'Approvvigionamento energia'!I6935</f>
        <v>659.67625811794494</v>
      </c>
      <c r="K6935">
        <f>IF(MIN(LCOH!$C$18,J6935)&gt;=$P$48*LCOH!$C$18, MIN(LCOH!$C$18,J6935),0)</f>
        <v>659.67625811794494</v>
      </c>
      <c r="L6935">
        <f t="shared" si="217"/>
        <v>0</v>
      </c>
      <c r="M6935">
        <f>K6935/LCOH!$C$18</f>
        <v>0.43978417207862996</v>
      </c>
      <c r="N6935">
        <f>K6935/LCOH!$C$34</f>
        <v>12.710525204584682</v>
      </c>
    </row>
    <row r="6936" spans="1:14" x14ac:dyDescent="0.35">
      <c r="A6936">
        <f>'Profilo fotovoltaico'!B6938*LCOH!$C$20</f>
        <v>0</v>
      </c>
      <c r="B6936">
        <f>'Profilo eolico'!B6938*LCOH!$C$21</f>
        <v>163.30000000000001</v>
      </c>
      <c r="C6936">
        <f>$P$35*'Profilo fotovoltaico'!B6938</f>
        <v>0</v>
      </c>
      <c r="D6936">
        <f>$Q$37*'Profilo eolico'!B6938</f>
        <v>952.79587827387672</v>
      </c>
      <c r="E6936">
        <f>$P$39*'Profilo fotovoltaico'!B6938+'Approvvigionamento energia'!$Q$39*'Profilo eolico'!B6938</f>
        <v>714.59690870540749</v>
      </c>
      <c r="F6936">
        <f>$P$41*'Profilo fotovoltaico'!B6938+'Approvvigionamento energia'!$Q$41*'Profilo eolico'!B6938</f>
        <v>476.39793913693836</v>
      </c>
      <c r="G6936">
        <f>$P$43*'Profilo fotovoltaico'!B6938+'Approvvigionamento energia'!$Q$43*'Profilo eolico'!B6938</f>
        <v>238.19896956846918</v>
      </c>
      <c r="H6936">
        <f t="shared" si="216"/>
        <v>1138.4335154826958</v>
      </c>
      <c r="I6936">
        <f>IF(LCOH!$C$28=Menu!$A$1,'Approvvigionamento energia'!C6936,0)+IF(LCOH!$C$28=Menu!$A$2,'Approvvigionamento energia'!D6936,0)+IF(LCOH!$C$28=Menu!$A$3,'Approvvigionamento energia'!E6936,0)+IF(LCOH!$C$28=Menu!$A$4,'Approvvigionamento energia'!F6936,0)+IF(LCOH!$C$28=Menu!$A$5,'Approvvigionamento energia'!G6936,0)+IF(LCOH!$C$28=Menu!$A$6,'Approvvigionamento energia'!H6936,0)</f>
        <v>476.39793913693836</v>
      </c>
      <c r="J6936">
        <f>'Approvvigionamento energia'!A6936+'Approvvigionamento energia'!B6936+'Approvvigionamento energia'!I6936</f>
        <v>639.69793913693843</v>
      </c>
      <c r="K6936">
        <f>IF(MIN(LCOH!$C$18,J6936)&gt;=$P$48*LCOH!$C$18, MIN(LCOH!$C$18,J6936),0)</f>
        <v>639.69793913693843</v>
      </c>
      <c r="L6936">
        <f t="shared" si="217"/>
        <v>0</v>
      </c>
      <c r="M6936">
        <f>K6936/LCOH!$C$18</f>
        <v>0.42646529275795897</v>
      </c>
      <c r="N6936">
        <f>K6936/LCOH!$C$34</f>
        <v>12.325586495894768</v>
      </c>
    </row>
    <row r="6937" spans="1:14" x14ac:dyDescent="0.35">
      <c r="A6937">
        <f>'Profilo fotovoltaico'!B6939*LCOH!$C$20</f>
        <v>0</v>
      </c>
      <c r="B6937">
        <f>'Profilo eolico'!B6939*LCOH!$C$21</f>
        <v>153.10000000000002</v>
      </c>
      <c r="C6937">
        <f>$P$35*'Profilo fotovoltaico'!B6939</f>
        <v>0</v>
      </c>
      <c r="D6937">
        <f>$Q$37*'Profilo eolico'!B6939</f>
        <v>893.28260234985021</v>
      </c>
      <c r="E6937">
        <f>$P$39*'Profilo fotovoltaico'!B6939+'Approvvigionamento energia'!$Q$39*'Profilo eolico'!B6939</f>
        <v>669.96195176238757</v>
      </c>
      <c r="F6937">
        <f>$P$41*'Profilo fotovoltaico'!B6939+'Approvvigionamento energia'!$Q$41*'Profilo eolico'!B6939</f>
        <v>446.6413011749251</v>
      </c>
      <c r="G6937">
        <f>$P$43*'Profilo fotovoltaico'!B6939+'Approvvigionamento energia'!$Q$43*'Profilo eolico'!B6939</f>
        <v>223.32065058746255</v>
      </c>
      <c r="H6937">
        <f t="shared" si="216"/>
        <v>1138.4335154826958</v>
      </c>
      <c r="I6937">
        <f>IF(LCOH!$C$28=Menu!$A$1,'Approvvigionamento energia'!C6937,0)+IF(LCOH!$C$28=Menu!$A$2,'Approvvigionamento energia'!D6937,0)+IF(LCOH!$C$28=Menu!$A$3,'Approvvigionamento energia'!E6937,0)+IF(LCOH!$C$28=Menu!$A$4,'Approvvigionamento energia'!F6937,0)+IF(LCOH!$C$28=Menu!$A$5,'Approvvigionamento energia'!G6937,0)+IF(LCOH!$C$28=Menu!$A$6,'Approvvigionamento energia'!H6937,0)</f>
        <v>446.6413011749251</v>
      </c>
      <c r="J6937">
        <f>'Approvvigionamento energia'!A6937+'Approvvigionamento energia'!B6937+'Approvvigionamento energia'!I6937</f>
        <v>599.74130117492518</v>
      </c>
      <c r="K6937">
        <f>IF(MIN(LCOH!$C$18,J6937)&gt;=$P$48*LCOH!$C$18, MIN(LCOH!$C$18,J6937),0)</f>
        <v>599.74130117492518</v>
      </c>
      <c r="L6937">
        <f t="shared" si="217"/>
        <v>0</v>
      </c>
      <c r="M6937">
        <f>K6937/LCOH!$C$18</f>
        <v>0.39982753411661681</v>
      </c>
      <c r="N6937">
        <f>K6937/LCOH!$C$34</f>
        <v>11.555709078514937</v>
      </c>
    </row>
    <row r="6938" spans="1:14" x14ac:dyDescent="0.35">
      <c r="A6938">
        <f>'Profilo fotovoltaico'!B6940*LCOH!$C$20</f>
        <v>0</v>
      </c>
      <c r="B6938">
        <f>'Profilo eolico'!B6940*LCOH!$C$21</f>
        <v>144.4</v>
      </c>
      <c r="C6938">
        <f>$P$35*'Profilo fotovoltaico'!B6940</f>
        <v>0</v>
      </c>
      <c r="D6938">
        <f>$Q$37*'Profilo eolico'!B6940</f>
        <v>842.52127876759209</v>
      </c>
      <c r="E6938">
        <f>$P$39*'Profilo fotovoltaico'!B6940+'Approvvigionamento energia'!$Q$39*'Profilo eolico'!B6940</f>
        <v>631.89095907569413</v>
      </c>
      <c r="F6938">
        <f>$P$41*'Profilo fotovoltaico'!B6940+'Approvvigionamento energia'!$Q$41*'Profilo eolico'!B6940</f>
        <v>421.26063938379605</v>
      </c>
      <c r="G6938">
        <f>$P$43*'Profilo fotovoltaico'!B6940+'Approvvigionamento energia'!$Q$43*'Profilo eolico'!B6940</f>
        <v>210.63031969189802</v>
      </c>
      <c r="H6938">
        <f t="shared" si="216"/>
        <v>1138.4335154826958</v>
      </c>
      <c r="I6938">
        <f>IF(LCOH!$C$28=Menu!$A$1,'Approvvigionamento energia'!C6938,0)+IF(LCOH!$C$28=Menu!$A$2,'Approvvigionamento energia'!D6938,0)+IF(LCOH!$C$28=Menu!$A$3,'Approvvigionamento energia'!E6938,0)+IF(LCOH!$C$28=Menu!$A$4,'Approvvigionamento energia'!F6938,0)+IF(LCOH!$C$28=Menu!$A$5,'Approvvigionamento energia'!G6938,0)+IF(LCOH!$C$28=Menu!$A$6,'Approvvigionamento energia'!H6938,0)</f>
        <v>421.26063938379605</v>
      </c>
      <c r="J6938">
        <f>'Approvvigionamento energia'!A6938+'Approvvigionamento energia'!B6938+'Approvvigionamento energia'!I6938</f>
        <v>565.66063938379602</v>
      </c>
      <c r="K6938">
        <f>IF(MIN(LCOH!$C$18,J6938)&gt;=$P$48*LCOH!$C$18, MIN(LCOH!$C$18,J6938),0)</f>
        <v>565.66063938379602</v>
      </c>
      <c r="L6938">
        <f t="shared" si="217"/>
        <v>0</v>
      </c>
      <c r="M6938">
        <f>K6938/LCOH!$C$18</f>
        <v>0.3771070929225307</v>
      </c>
      <c r="N6938">
        <f>K6938/LCOH!$C$34</f>
        <v>10.899048928396841</v>
      </c>
    </row>
    <row r="6939" spans="1:14" x14ac:dyDescent="0.35">
      <c r="A6939">
        <f>'Profilo fotovoltaico'!B6941*LCOH!$C$20</f>
        <v>0</v>
      </c>
      <c r="B6939">
        <f>'Profilo eolico'!B6941*LCOH!$C$21</f>
        <v>135.4</v>
      </c>
      <c r="C6939">
        <f>$P$35*'Profilo fotovoltaico'!B6941</f>
        <v>0</v>
      </c>
      <c r="D6939">
        <f>$Q$37*'Profilo eolico'!B6941</f>
        <v>790.00956471698044</v>
      </c>
      <c r="E6939">
        <f>$P$39*'Profilo fotovoltaico'!B6941+'Approvvigionamento energia'!$Q$39*'Profilo eolico'!B6941</f>
        <v>592.5071735377353</v>
      </c>
      <c r="F6939">
        <f>$P$41*'Profilo fotovoltaico'!B6941+'Approvvigionamento energia'!$Q$41*'Profilo eolico'!B6941</f>
        <v>395.00478235849022</v>
      </c>
      <c r="G6939">
        <f>$P$43*'Profilo fotovoltaico'!B6941+'Approvvigionamento energia'!$Q$43*'Profilo eolico'!B6941</f>
        <v>197.50239117924511</v>
      </c>
      <c r="H6939">
        <f t="shared" si="216"/>
        <v>1138.4335154826958</v>
      </c>
      <c r="I6939">
        <f>IF(LCOH!$C$28=Menu!$A$1,'Approvvigionamento energia'!C6939,0)+IF(LCOH!$C$28=Menu!$A$2,'Approvvigionamento energia'!D6939,0)+IF(LCOH!$C$28=Menu!$A$3,'Approvvigionamento energia'!E6939,0)+IF(LCOH!$C$28=Menu!$A$4,'Approvvigionamento energia'!F6939,0)+IF(LCOH!$C$28=Menu!$A$5,'Approvvigionamento energia'!G6939,0)+IF(LCOH!$C$28=Menu!$A$6,'Approvvigionamento energia'!H6939,0)</f>
        <v>395.00478235849022</v>
      </c>
      <c r="J6939">
        <f>'Approvvigionamento energia'!A6939+'Approvvigionamento energia'!B6939+'Approvvigionamento energia'!I6939</f>
        <v>530.40478235849025</v>
      </c>
      <c r="K6939">
        <f>IF(MIN(LCOH!$C$18,J6939)&gt;=$P$48*LCOH!$C$18, MIN(LCOH!$C$18,J6939),0)</f>
        <v>530.40478235849025</v>
      </c>
      <c r="L6939">
        <f t="shared" si="217"/>
        <v>0</v>
      </c>
      <c r="M6939">
        <f>K6939/LCOH!$C$18</f>
        <v>0.3536031882389935</v>
      </c>
      <c r="N6939">
        <f>K6939/LCOH!$C$34</f>
        <v>10.219745324826402</v>
      </c>
    </row>
    <row r="6940" spans="1:14" x14ac:dyDescent="0.35">
      <c r="A6940">
        <f>'Profilo fotovoltaico'!B6942*LCOH!$C$20</f>
        <v>0</v>
      </c>
      <c r="B6940">
        <f>'Profilo eolico'!B6942*LCOH!$C$21</f>
        <v>126.8</v>
      </c>
      <c r="C6940">
        <f>$P$35*'Profilo fotovoltaico'!B6942</f>
        <v>0</v>
      </c>
      <c r="D6940">
        <f>$Q$37*'Profilo eolico'!B6942</f>
        <v>739.83170462417365</v>
      </c>
      <c r="E6940">
        <f>$P$39*'Profilo fotovoltaico'!B6942+'Approvvigionamento energia'!$Q$39*'Profilo eolico'!B6942</f>
        <v>554.87377846813024</v>
      </c>
      <c r="F6940">
        <f>$P$41*'Profilo fotovoltaico'!B6942+'Approvvigionamento energia'!$Q$41*'Profilo eolico'!B6942</f>
        <v>369.91585231208683</v>
      </c>
      <c r="G6940">
        <f>$P$43*'Profilo fotovoltaico'!B6942+'Approvvigionamento energia'!$Q$43*'Profilo eolico'!B6942</f>
        <v>184.95792615604341</v>
      </c>
      <c r="H6940">
        <f t="shared" si="216"/>
        <v>1138.4335154826958</v>
      </c>
      <c r="I6940">
        <f>IF(LCOH!$C$28=Menu!$A$1,'Approvvigionamento energia'!C6940,0)+IF(LCOH!$C$28=Menu!$A$2,'Approvvigionamento energia'!D6940,0)+IF(LCOH!$C$28=Menu!$A$3,'Approvvigionamento energia'!E6940,0)+IF(LCOH!$C$28=Menu!$A$4,'Approvvigionamento energia'!F6940,0)+IF(LCOH!$C$28=Menu!$A$5,'Approvvigionamento energia'!G6940,0)+IF(LCOH!$C$28=Menu!$A$6,'Approvvigionamento energia'!H6940,0)</f>
        <v>369.91585231208683</v>
      </c>
      <c r="J6940">
        <f>'Approvvigionamento energia'!A6940+'Approvvigionamento energia'!B6940+'Approvvigionamento energia'!I6940</f>
        <v>496.71585231208684</v>
      </c>
      <c r="K6940">
        <f>IF(MIN(LCOH!$C$18,J6940)&gt;=$P$48*LCOH!$C$18, MIN(LCOH!$C$18,J6940),0)</f>
        <v>496.71585231208684</v>
      </c>
      <c r="L6940">
        <f t="shared" si="217"/>
        <v>0</v>
      </c>
      <c r="M6940">
        <f>K6940/LCOH!$C$18</f>
        <v>0.33114390154139123</v>
      </c>
      <c r="N6940">
        <f>K6940/LCOH!$C$34</f>
        <v>9.5706329925257574</v>
      </c>
    </row>
    <row r="6941" spans="1:14" x14ac:dyDescent="0.35">
      <c r="A6941">
        <f>'Profilo fotovoltaico'!B6943*LCOH!$C$20</f>
        <v>0</v>
      </c>
      <c r="B6941">
        <f>'Profilo eolico'!B6943*LCOH!$C$21</f>
        <v>123</v>
      </c>
      <c r="C6941">
        <f>$P$35*'Profilo fotovoltaico'!B6943</f>
        <v>0</v>
      </c>
      <c r="D6941">
        <f>$Q$37*'Profilo eolico'!B6943</f>
        <v>717.66009202502653</v>
      </c>
      <c r="E6941">
        <f>$P$39*'Profilo fotovoltaico'!B6943+'Approvvigionamento energia'!$Q$39*'Profilo eolico'!B6943</f>
        <v>538.24506901876987</v>
      </c>
      <c r="F6941">
        <f>$P$41*'Profilo fotovoltaico'!B6943+'Approvvigionamento energia'!$Q$41*'Profilo eolico'!B6943</f>
        <v>358.83004601251326</v>
      </c>
      <c r="G6941">
        <f>$P$43*'Profilo fotovoltaico'!B6943+'Approvvigionamento energia'!$Q$43*'Profilo eolico'!B6943</f>
        <v>179.41502300625663</v>
      </c>
      <c r="H6941">
        <f t="shared" si="216"/>
        <v>1138.4335154826958</v>
      </c>
      <c r="I6941">
        <f>IF(LCOH!$C$28=Menu!$A$1,'Approvvigionamento energia'!C6941,0)+IF(LCOH!$C$28=Menu!$A$2,'Approvvigionamento energia'!D6941,0)+IF(LCOH!$C$28=Menu!$A$3,'Approvvigionamento energia'!E6941,0)+IF(LCOH!$C$28=Menu!$A$4,'Approvvigionamento energia'!F6941,0)+IF(LCOH!$C$28=Menu!$A$5,'Approvvigionamento energia'!G6941,0)+IF(LCOH!$C$28=Menu!$A$6,'Approvvigionamento energia'!H6941,0)</f>
        <v>358.83004601251326</v>
      </c>
      <c r="J6941">
        <f>'Approvvigionamento energia'!A6941+'Approvvigionamento energia'!B6941+'Approvvigionamento energia'!I6941</f>
        <v>481.83004601251326</v>
      </c>
      <c r="K6941">
        <f>IF(MIN(LCOH!$C$18,J6941)&gt;=$P$48*LCOH!$C$18, MIN(LCOH!$C$18,J6941),0)</f>
        <v>481.83004601251326</v>
      </c>
      <c r="L6941">
        <f t="shared" si="217"/>
        <v>0</v>
      </c>
      <c r="M6941">
        <f>K6941/LCOH!$C$18</f>
        <v>0.32122003067500882</v>
      </c>
      <c r="N6941">
        <f>K6941/LCOH!$C$34</f>
        <v>9.283815915462684</v>
      </c>
    </row>
    <row r="6942" spans="1:14" x14ac:dyDescent="0.35">
      <c r="A6942">
        <f>'Profilo fotovoltaico'!B6944*LCOH!$C$20</f>
        <v>0</v>
      </c>
      <c r="B6942">
        <f>'Profilo eolico'!B6944*LCOH!$C$21</f>
        <v>126</v>
      </c>
      <c r="C6942">
        <f>$P$35*'Profilo fotovoltaico'!B6944</f>
        <v>0</v>
      </c>
      <c r="D6942">
        <f>$Q$37*'Profilo eolico'!B6944</f>
        <v>735.16399670856379</v>
      </c>
      <c r="E6942">
        <f>$P$39*'Profilo fotovoltaico'!B6944+'Approvvigionamento energia'!$Q$39*'Profilo eolico'!B6944</f>
        <v>551.37299753142281</v>
      </c>
      <c r="F6942">
        <f>$P$41*'Profilo fotovoltaico'!B6944+'Approvvigionamento energia'!$Q$41*'Profilo eolico'!B6944</f>
        <v>367.58199835428189</v>
      </c>
      <c r="G6942">
        <f>$P$43*'Profilo fotovoltaico'!B6944+'Approvvigionamento energia'!$Q$43*'Profilo eolico'!B6944</f>
        <v>183.79099917714095</v>
      </c>
      <c r="H6942">
        <f t="shared" si="216"/>
        <v>1138.4335154826958</v>
      </c>
      <c r="I6942">
        <f>IF(LCOH!$C$28=Menu!$A$1,'Approvvigionamento energia'!C6942,0)+IF(LCOH!$C$28=Menu!$A$2,'Approvvigionamento energia'!D6942,0)+IF(LCOH!$C$28=Menu!$A$3,'Approvvigionamento energia'!E6942,0)+IF(LCOH!$C$28=Menu!$A$4,'Approvvigionamento energia'!F6942,0)+IF(LCOH!$C$28=Menu!$A$5,'Approvvigionamento energia'!G6942,0)+IF(LCOH!$C$28=Menu!$A$6,'Approvvigionamento energia'!H6942,0)</f>
        <v>367.58199835428189</v>
      </c>
      <c r="J6942">
        <f>'Approvvigionamento energia'!A6942+'Approvvigionamento energia'!B6942+'Approvvigionamento energia'!I6942</f>
        <v>493.58199835428189</v>
      </c>
      <c r="K6942">
        <f>IF(MIN(LCOH!$C$18,J6942)&gt;=$P$48*LCOH!$C$18, MIN(LCOH!$C$18,J6942),0)</f>
        <v>493.58199835428189</v>
      </c>
      <c r="L6942">
        <f t="shared" si="217"/>
        <v>0</v>
      </c>
      <c r="M6942">
        <f>K6942/LCOH!$C$18</f>
        <v>0.32905466556952129</v>
      </c>
      <c r="N6942">
        <f>K6942/LCOH!$C$34</f>
        <v>9.5102504499861631</v>
      </c>
    </row>
    <row r="6943" spans="1:14" x14ac:dyDescent="0.35">
      <c r="A6943">
        <f>'Profilo fotovoltaico'!B6945*LCOH!$C$20</f>
        <v>2</v>
      </c>
      <c r="B6943">
        <f>'Profilo eolico'!B6945*LCOH!$C$21</f>
        <v>133</v>
      </c>
      <c r="C6943">
        <f>$P$35*'Profilo fotovoltaico'!B6945</f>
        <v>14.70922437524413</v>
      </c>
      <c r="D6943">
        <f>$Q$37*'Profilo eolico'!B6945</f>
        <v>776.00644097015072</v>
      </c>
      <c r="E6943">
        <f>$P$39*'Profilo fotovoltaico'!B6945+'Approvvigionamento energia'!$Q$39*'Profilo eolico'!B6945</f>
        <v>585.68213682142402</v>
      </c>
      <c r="F6943">
        <f>$P$41*'Profilo fotovoltaico'!B6945+'Approvvigionamento energia'!$Q$41*'Profilo eolico'!B6945</f>
        <v>395.35783267269744</v>
      </c>
      <c r="G6943">
        <f>$P$43*'Profilo fotovoltaico'!B6945+'Approvvigionamento energia'!$Q$43*'Profilo eolico'!B6945</f>
        <v>205.03352852397077</v>
      </c>
      <c r="H6943">
        <f t="shared" si="216"/>
        <v>1138.4335154826958</v>
      </c>
      <c r="I6943">
        <f>IF(LCOH!$C$28=Menu!$A$1,'Approvvigionamento energia'!C6943,0)+IF(LCOH!$C$28=Menu!$A$2,'Approvvigionamento energia'!D6943,0)+IF(LCOH!$C$28=Menu!$A$3,'Approvvigionamento energia'!E6943,0)+IF(LCOH!$C$28=Menu!$A$4,'Approvvigionamento energia'!F6943,0)+IF(LCOH!$C$28=Menu!$A$5,'Approvvigionamento energia'!G6943,0)+IF(LCOH!$C$28=Menu!$A$6,'Approvvigionamento energia'!H6943,0)</f>
        <v>395.35783267269744</v>
      </c>
      <c r="J6943">
        <f>'Approvvigionamento energia'!A6943+'Approvvigionamento energia'!B6943+'Approvvigionamento energia'!I6943</f>
        <v>530.35783267269744</v>
      </c>
      <c r="K6943">
        <f>IF(MIN(LCOH!$C$18,J6943)&gt;=$P$48*LCOH!$C$18, MIN(LCOH!$C$18,J6943),0)</f>
        <v>530.35783267269744</v>
      </c>
      <c r="L6943">
        <f t="shared" si="217"/>
        <v>0</v>
      </c>
      <c r="M6943">
        <f>K6943/LCOH!$C$18</f>
        <v>0.35357188844846499</v>
      </c>
      <c r="N6943">
        <f>K6943/LCOH!$C$34</f>
        <v>10.218840706603034</v>
      </c>
    </row>
    <row r="6944" spans="1:14" x14ac:dyDescent="0.35">
      <c r="A6944">
        <f>'Profilo fotovoltaico'!B6946*LCOH!$C$20</f>
        <v>86</v>
      </c>
      <c r="B6944">
        <f>'Profilo eolico'!B6946*LCOH!$C$21</f>
        <v>116.7</v>
      </c>
      <c r="C6944">
        <f>$P$35*'Profilo fotovoltaico'!B6946</f>
        <v>632.49664813549759</v>
      </c>
      <c r="D6944">
        <f>$Q$37*'Profilo eolico'!B6946</f>
        <v>680.90189218959836</v>
      </c>
      <c r="E6944">
        <f>$P$39*'Profilo fotovoltaico'!B6946+'Approvvigionamento energia'!$Q$39*'Profilo eolico'!B6946</f>
        <v>668.80058117607314</v>
      </c>
      <c r="F6944">
        <f>$P$41*'Profilo fotovoltaico'!B6946+'Approvvigionamento energia'!$Q$41*'Profilo eolico'!B6946</f>
        <v>656.69927016254792</v>
      </c>
      <c r="G6944">
        <f>$P$43*'Profilo fotovoltaico'!B6946+'Approvvigionamento energia'!$Q$43*'Profilo eolico'!B6946</f>
        <v>644.5979591490227</v>
      </c>
      <c r="H6944">
        <f t="shared" si="216"/>
        <v>1138.4335154826958</v>
      </c>
      <c r="I6944">
        <f>IF(LCOH!$C$28=Menu!$A$1,'Approvvigionamento energia'!C6944,0)+IF(LCOH!$C$28=Menu!$A$2,'Approvvigionamento energia'!D6944,0)+IF(LCOH!$C$28=Menu!$A$3,'Approvvigionamento energia'!E6944,0)+IF(LCOH!$C$28=Menu!$A$4,'Approvvigionamento energia'!F6944,0)+IF(LCOH!$C$28=Menu!$A$5,'Approvvigionamento energia'!G6944,0)+IF(LCOH!$C$28=Menu!$A$6,'Approvvigionamento energia'!H6944,0)</f>
        <v>656.69927016254792</v>
      </c>
      <c r="J6944">
        <f>'Approvvigionamento energia'!A6944+'Approvvigionamento energia'!B6944+'Approvvigionamento energia'!I6944</f>
        <v>859.39927016254796</v>
      </c>
      <c r="K6944">
        <f>IF(MIN(LCOH!$C$18,J6944)&gt;=$P$48*LCOH!$C$18, MIN(LCOH!$C$18,J6944),0)</f>
        <v>859.39927016254796</v>
      </c>
      <c r="L6944">
        <f t="shared" si="217"/>
        <v>0</v>
      </c>
      <c r="M6944">
        <f>K6944/LCOH!$C$18</f>
        <v>0.57293284677503198</v>
      </c>
      <c r="N6944">
        <f>K6944/LCOH!$C$34</f>
        <v>16.558752796966242</v>
      </c>
    </row>
    <row r="6945" spans="1:14" x14ac:dyDescent="0.35">
      <c r="A6945">
        <f>'Profilo fotovoltaico'!B6947*LCOH!$C$20</f>
        <v>253</v>
      </c>
      <c r="B6945">
        <f>'Profilo eolico'!B6947*LCOH!$C$21</f>
        <v>114.8</v>
      </c>
      <c r="C6945">
        <f>$P$35*'Profilo fotovoltaico'!B6947</f>
        <v>1860.7168834683825</v>
      </c>
      <c r="D6945">
        <f>$Q$37*'Profilo eolico'!B6947</f>
        <v>669.81608589002474</v>
      </c>
      <c r="E6945">
        <f>$P$39*'Profilo fotovoltaico'!B6947+'Approvvigionamento energia'!$Q$39*'Profilo eolico'!B6947</f>
        <v>967.5412852846141</v>
      </c>
      <c r="F6945">
        <f>$P$41*'Profilo fotovoltaico'!B6947+'Approvvigionamento energia'!$Q$41*'Profilo eolico'!B6947</f>
        <v>1265.2664846792036</v>
      </c>
      <c r="G6945">
        <f>$P$43*'Profilo fotovoltaico'!B6947+'Approvvigionamento energia'!$Q$43*'Profilo eolico'!B6947</f>
        <v>1562.9916840737931</v>
      </c>
      <c r="H6945">
        <f t="shared" si="216"/>
        <v>1138.4335154826958</v>
      </c>
      <c r="I6945">
        <f>IF(LCOH!$C$28=Menu!$A$1,'Approvvigionamento energia'!C6945,0)+IF(LCOH!$C$28=Menu!$A$2,'Approvvigionamento energia'!D6945,0)+IF(LCOH!$C$28=Menu!$A$3,'Approvvigionamento energia'!E6945,0)+IF(LCOH!$C$28=Menu!$A$4,'Approvvigionamento energia'!F6945,0)+IF(LCOH!$C$28=Menu!$A$5,'Approvvigionamento energia'!G6945,0)+IF(LCOH!$C$28=Menu!$A$6,'Approvvigionamento energia'!H6945,0)</f>
        <v>1265.2664846792036</v>
      </c>
      <c r="J6945">
        <f>'Approvvigionamento energia'!A6945+'Approvvigionamento energia'!B6945+'Approvvigionamento energia'!I6945</f>
        <v>1633.0664846792035</v>
      </c>
      <c r="K6945">
        <f>IF(MIN(LCOH!$C$18,J6945)&gt;=$P$48*LCOH!$C$18, MIN(LCOH!$C$18,J6945),0)</f>
        <v>1500</v>
      </c>
      <c r="L6945">
        <f t="shared" si="217"/>
        <v>133.06648467920354</v>
      </c>
      <c r="M6945">
        <f>K6945/LCOH!$C$18</f>
        <v>1</v>
      </c>
      <c r="N6945">
        <f>K6945/LCOH!$C$34</f>
        <v>28.901734104046245</v>
      </c>
    </row>
    <row r="6946" spans="1:14" x14ac:dyDescent="0.35">
      <c r="A6946">
        <f>'Profilo fotovoltaico'!B6948*LCOH!$C$20</f>
        <v>410</v>
      </c>
      <c r="B6946">
        <f>'Profilo eolico'!B6948*LCOH!$C$21</f>
        <v>114.8</v>
      </c>
      <c r="C6946">
        <f>$P$35*'Profilo fotovoltaico'!B6948</f>
        <v>3015.3909969250467</v>
      </c>
      <c r="D6946">
        <f>$Q$37*'Profilo eolico'!B6948</f>
        <v>669.81608589002474</v>
      </c>
      <c r="E6946">
        <f>$P$39*'Profilo fotovoltaico'!B6948+'Approvvigionamento energia'!$Q$39*'Profilo eolico'!B6948</f>
        <v>1256.2098136487803</v>
      </c>
      <c r="F6946">
        <f>$P$41*'Profilo fotovoltaico'!B6948+'Approvvigionamento energia'!$Q$41*'Profilo eolico'!B6948</f>
        <v>1842.6035414075357</v>
      </c>
      <c r="G6946">
        <f>$P$43*'Profilo fotovoltaico'!B6948+'Approvvigionamento energia'!$Q$43*'Profilo eolico'!B6948</f>
        <v>2428.9972691662911</v>
      </c>
      <c r="H6946">
        <f t="shared" si="216"/>
        <v>1138.4335154826958</v>
      </c>
      <c r="I6946">
        <f>IF(LCOH!$C$28=Menu!$A$1,'Approvvigionamento energia'!C6946,0)+IF(LCOH!$C$28=Menu!$A$2,'Approvvigionamento energia'!D6946,0)+IF(LCOH!$C$28=Menu!$A$3,'Approvvigionamento energia'!E6946,0)+IF(LCOH!$C$28=Menu!$A$4,'Approvvigionamento energia'!F6946,0)+IF(LCOH!$C$28=Menu!$A$5,'Approvvigionamento energia'!G6946,0)+IF(LCOH!$C$28=Menu!$A$6,'Approvvigionamento energia'!H6946,0)</f>
        <v>1842.6035414075357</v>
      </c>
      <c r="J6946">
        <f>'Approvvigionamento energia'!A6946+'Approvvigionamento energia'!B6946+'Approvvigionamento energia'!I6946</f>
        <v>2367.4035414075356</v>
      </c>
      <c r="K6946">
        <f>IF(MIN(LCOH!$C$18,J6946)&gt;=$P$48*LCOH!$C$18, MIN(LCOH!$C$18,J6946),0)</f>
        <v>1500</v>
      </c>
      <c r="L6946">
        <f t="shared" si="217"/>
        <v>867.40354140753561</v>
      </c>
      <c r="M6946">
        <f>K6946/LCOH!$C$18</f>
        <v>1</v>
      </c>
      <c r="N6946">
        <f>K6946/LCOH!$C$34</f>
        <v>28.901734104046245</v>
      </c>
    </row>
    <row r="6947" spans="1:14" x14ac:dyDescent="0.35">
      <c r="A6947">
        <f>'Profilo fotovoltaico'!B6949*LCOH!$C$20</f>
        <v>520</v>
      </c>
      <c r="B6947">
        <f>'Profilo eolico'!B6949*LCOH!$C$21</f>
        <v>96.699999999999989</v>
      </c>
      <c r="C6947">
        <f>$P$35*'Profilo fotovoltaico'!B6949</f>
        <v>3824.3983375634739</v>
      </c>
      <c r="D6947">
        <f>$Q$37*'Profilo eolico'!B6949</f>
        <v>564.20919429935009</v>
      </c>
      <c r="E6947">
        <f>$P$39*'Profilo fotovoltaico'!B6949+'Approvvigionamento energia'!$Q$39*'Profilo eolico'!B6949</f>
        <v>1379.256480115381</v>
      </c>
      <c r="F6947">
        <f>$P$41*'Profilo fotovoltaico'!B6949+'Approvvigionamento energia'!$Q$41*'Profilo eolico'!B6949</f>
        <v>2194.3037659314118</v>
      </c>
      <c r="G6947">
        <f>$P$43*'Profilo fotovoltaico'!B6949+'Approvvigionamento energia'!$Q$43*'Profilo eolico'!B6949</f>
        <v>3009.3510517474433</v>
      </c>
      <c r="H6947">
        <f t="shared" si="216"/>
        <v>1138.4335154826958</v>
      </c>
      <c r="I6947">
        <f>IF(LCOH!$C$28=Menu!$A$1,'Approvvigionamento energia'!C6947,0)+IF(LCOH!$C$28=Menu!$A$2,'Approvvigionamento energia'!D6947,0)+IF(LCOH!$C$28=Menu!$A$3,'Approvvigionamento energia'!E6947,0)+IF(LCOH!$C$28=Menu!$A$4,'Approvvigionamento energia'!F6947,0)+IF(LCOH!$C$28=Menu!$A$5,'Approvvigionamento energia'!G6947,0)+IF(LCOH!$C$28=Menu!$A$6,'Approvvigionamento energia'!H6947,0)</f>
        <v>2194.3037659314118</v>
      </c>
      <c r="J6947">
        <f>'Approvvigionamento energia'!A6947+'Approvvigionamento energia'!B6947+'Approvvigionamento energia'!I6947</f>
        <v>2811.0037659314121</v>
      </c>
      <c r="K6947">
        <f>IF(MIN(LCOH!$C$18,J6947)&gt;=$P$48*LCOH!$C$18, MIN(LCOH!$C$18,J6947),0)</f>
        <v>1500</v>
      </c>
      <c r="L6947">
        <f t="shared" si="217"/>
        <v>1311.0037659314121</v>
      </c>
      <c r="M6947">
        <f>K6947/LCOH!$C$18</f>
        <v>1</v>
      </c>
      <c r="N6947">
        <f>K6947/LCOH!$C$34</f>
        <v>28.901734104046245</v>
      </c>
    </row>
    <row r="6948" spans="1:14" x14ac:dyDescent="0.35">
      <c r="A6948">
        <f>'Profilo fotovoltaico'!B6950*LCOH!$C$20</f>
        <v>581</v>
      </c>
      <c r="B6948">
        <f>'Profilo eolico'!B6950*LCOH!$C$21</f>
        <v>84.5</v>
      </c>
      <c r="C6948">
        <f>$P$35*'Profilo fotovoltaico'!B6950</f>
        <v>4273.0296810084192</v>
      </c>
      <c r="D6948">
        <f>$Q$37*'Profilo eolico'!B6950</f>
        <v>493.02664858629873</v>
      </c>
      <c r="E6948">
        <f>$P$39*'Profilo fotovoltaico'!B6950+'Approvvigionamento energia'!$Q$39*'Profilo eolico'!B6950</f>
        <v>1438.0274066918289</v>
      </c>
      <c r="F6948">
        <f>$P$41*'Profilo fotovoltaico'!B6950+'Approvvigionamento energia'!$Q$41*'Profilo eolico'!B6950</f>
        <v>2383.0281647973588</v>
      </c>
      <c r="G6948">
        <f>$P$43*'Profilo fotovoltaico'!B6950+'Approvvigionamento energia'!$Q$43*'Profilo eolico'!B6950</f>
        <v>3328.0289229028895</v>
      </c>
      <c r="H6948">
        <f t="shared" si="216"/>
        <v>1138.4335154826958</v>
      </c>
      <c r="I6948">
        <f>IF(LCOH!$C$28=Menu!$A$1,'Approvvigionamento energia'!C6948,0)+IF(LCOH!$C$28=Menu!$A$2,'Approvvigionamento energia'!D6948,0)+IF(LCOH!$C$28=Menu!$A$3,'Approvvigionamento energia'!E6948,0)+IF(LCOH!$C$28=Menu!$A$4,'Approvvigionamento energia'!F6948,0)+IF(LCOH!$C$28=Menu!$A$5,'Approvvigionamento energia'!G6948,0)+IF(LCOH!$C$28=Menu!$A$6,'Approvvigionamento energia'!H6948,0)</f>
        <v>2383.0281647973588</v>
      </c>
      <c r="J6948">
        <f>'Approvvigionamento energia'!A6948+'Approvvigionamento energia'!B6948+'Approvvigionamento energia'!I6948</f>
        <v>3048.5281647973588</v>
      </c>
      <c r="K6948">
        <f>IF(MIN(LCOH!$C$18,J6948)&gt;=$P$48*LCOH!$C$18, MIN(LCOH!$C$18,J6948),0)</f>
        <v>1500</v>
      </c>
      <c r="L6948">
        <f t="shared" si="217"/>
        <v>1548.5281647973588</v>
      </c>
      <c r="M6948">
        <f>K6948/LCOH!$C$18</f>
        <v>1</v>
      </c>
      <c r="N6948">
        <f>K6948/LCOH!$C$34</f>
        <v>28.901734104046245</v>
      </c>
    </row>
    <row r="6949" spans="1:14" x14ac:dyDescent="0.35">
      <c r="A6949">
        <f>'Profilo fotovoltaico'!B6951*LCOH!$C$20</f>
        <v>595</v>
      </c>
      <c r="B6949">
        <f>'Profilo eolico'!B6951*LCOH!$C$21</f>
        <v>81.3</v>
      </c>
      <c r="C6949">
        <f>$P$35*'Profilo fotovoltaico'!B6951</f>
        <v>4375.9942516351284</v>
      </c>
      <c r="D6949">
        <f>$Q$37*'Profilo eolico'!B6951</f>
        <v>474.35581692385898</v>
      </c>
      <c r="E6949">
        <f>$P$39*'Profilo fotovoltaico'!B6951+'Approvvigionamento energia'!$Q$39*'Profilo eolico'!B6951</f>
        <v>1449.7654256016763</v>
      </c>
      <c r="F6949">
        <f>$P$41*'Profilo fotovoltaico'!B6951+'Approvvigionamento energia'!$Q$41*'Profilo eolico'!B6951</f>
        <v>2425.1750342794935</v>
      </c>
      <c r="G6949">
        <f>$P$43*'Profilo fotovoltaico'!B6951+'Approvvigionamento energia'!$Q$43*'Profilo eolico'!B6951</f>
        <v>3400.5846429573112</v>
      </c>
      <c r="H6949">
        <f t="shared" si="216"/>
        <v>1138.4335154826958</v>
      </c>
      <c r="I6949">
        <f>IF(LCOH!$C$28=Menu!$A$1,'Approvvigionamento energia'!C6949,0)+IF(LCOH!$C$28=Menu!$A$2,'Approvvigionamento energia'!D6949,0)+IF(LCOH!$C$28=Menu!$A$3,'Approvvigionamento energia'!E6949,0)+IF(LCOH!$C$28=Menu!$A$4,'Approvvigionamento energia'!F6949,0)+IF(LCOH!$C$28=Menu!$A$5,'Approvvigionamento energia'!G6949,0)+IF(LCOH!$C$28=Menu!$A$6,'Approvvigionamento energia'!H6949,0)</f>
        <v>2425.1750342794935</v>
      </c>
      <c r="J6949">
        <f>'Approvvigionamento energia'!A6949+'Approvvigionamento energia'!B6949+'Approvvigionamento energia'!I6949</f>
        <v>3101.4750342794932</v>
      </c>
      <c r="K6949">
        <f>IF(MIN(LCOH!$C$18,J6949)&gt;=$P$48*LCOH!$C$18, MIN(LCOH!$C$18,J6949),0)</f>
        <v>1500</v>
      </c>
      <c r="L6949">
        <f t="shared" si="217"/>
        <v>1601.4750342794932</v>
      </c>
      <c r="M6949">
        <f>K6949/LCOH!$C$18</f>
        <v>1</v>
      </c>
      <c r="N6949">
        <f>K6949/LCOH!$C$34</f>
        <v>28.901734104046245</v>
      </c>
    </row>
    <row r="6950" spans="1:14" x14ac:dyDescent="0.35">
      <c r="A6950">
        <f>'Profilo fotovoltaico'!B6952*LCOH!$C$20</f>
        <v>558</v>
      </c>
      <c r="B6950">
        <f>'Profilo eolico'!B6952*LCOH!$C$21</f>
        <v>85.4</v>
      </c>
      <c r="C6950">
        <f>$P$35*'Profilo fotovoltaico'!B6952</f>
        <v>4103.8736006931131</v>
      </c>
      <c r="D6950">
        <f>$Q$37*'Profilo eolico'!B6952</f>
        <v>498.27781999135993</v>
      </c>
      <c r="E6950">
        <f>$P$39*'Profilo fotovoltaico'!B6952+'Approvvigionamento energia'!$Q$39*'Profilo eolico'!B6952</f>
        <v>1399.6767651667983</v>
      </c>
      <c r="F6950">
        <f>$P$41*'Profilo fotovoltaico'!B6952+'Approvvigionamento energia'!$Q$41*'Profilo eolico'!B6952</f>
        <v>2301.0757103422366</v>
      </c>
      <c r="G6950">
        <f>$P$43*'Profilo fotovoltaico'!B6952+'Approvvigionamento energia'!$Q$43*'Profilo eolico'!B6952</f>
        <v>3202.4746555176744</v>
      </c>
      <c r="H6950">
        <f t="shared" si="216"/>
        <v>1138.4335154826958</v>
      </c>
      <c r="I6950">
        <f>IF(LCOH!$C$28=Menu!$A$1,'Approvvigionamento energia'!C6950,0)+IF(LCOH!$C$28=Menu!$A$2,'Approvvigionamento energia'!D6950,0)+IF(LCOH!$C$28=Menu!$A$3,'Approvvigionamento energia'!E6950,0)+IF(LCOH!$C$28=Menu!$A$4,'Approvvigionamento energia'!F6950,0)+IF(LCOH!$C$28=Menu!$A$5,'Approvvigionamento energia'!G6950,0)+IF(LCOH!$C$28=Menu!$A$6,'Approvvigionamento energia'!H6950,0)</f>
        <v>2301.0757103422366</v>
      </c>
      <c r="J6950">
        <f>'Approvvigionamento energia'!A6950+'Approvvigionamento energia'!B6950+'Approvvigionamento energia'!I6950</f>
        <v>2944.4757103422367</v>
      </c>
      <c r="K6950">
        <f>IF(MIN(LCOH!$C$18,J6950)&gt;=$P$48*LCOH!$C$18, MIN(LCOH!$C$18,J6950),0)</f>
        <v>1500</v>
      </c>
      <c r="L6950">
        <f t="shared" si="217"/>
        <v>1444.4757103422367</v>
      </c>
      <c r="M6950">
        <f>K6950/LCOH!$C$18</f>
        <v>1</v>
      </c>
      <c r="N6950">
        <f>K6950/LCOH!$C$34</f>
        <v>28.901734104046245</v>
      </c>
    </row>
    <row r="6951" spans="1:14" x14ac:dyDescent="0.35">
      <c r="A6951">
        <f>'Profilo fotovoltaico'!B6953*LCOH!$C$20</f>
        <v>470</v>
      </c>
      <c r="B6951">
        <f>'Profilo eolico'!B6953*LCOH!$C$21</f>
        <v>95.100000000000009</v>
      </c>
      <c r="C6951">
        <f>$P$35*'Profilo fotovoltaico'!B6953</f>
        <v>3456.6677281823704</v>
      </c>
      <c r="D6951">
        <f>$Q$37*'Profilo eolico'!B6953</f>
        <v>554.87377846813035</v>
      </c>
      <c r="E6951">
        <f>$P$39*'Profilo fotovoltaico'!B6953+'Approvvigionamento energia'!$Q$39*'Profilo eolico'!B6953</f>
        <v>1280.3222658966902</v>
      </c>
      <c r="F6951">
        <f>$P$41*'Profilo fotovoltaico'!B6953+'Approvvigionamento energia'!$Q$41*'Profilo eolico'!B6953</f>
        <v>2005.7707533252503</v>
      </c>
      <c r="G6951">
        <f>$P$43*'Profilo fotovoltaico'!B6953+'Approvvigionamento energia'!$Q$43*'Profilo eolico'!B6953</f>
        <v>2731.2192407538105</v>
      </c>
      <c r="H6951">
        <f t="shared" si="216"/>
        <v>1138.4335154826958</v>
      </c>
      <c r="I6951">
        <f>IF(LCOH!$C$28=Menu!$A$1,'Approvvigionamento energia'!C6951,0)+IF(LCOH!$C$28=Menu!$A$2,'Approvvigionamento energia'!D6951,0)+IF(LCOH!$C$28=Menu!$A$3,'Approvvigionamento energia'!E6951,0)+IF(LCOH!$C$28=Menu!$A$4,'Approvvigionamento energia'!F6951,0)+IF(LCOH!$C$28=Menu!$A$5,'Approvvigionamento energia'!G6951,0)+IF(LCOH!$C$28=Menu!$A$6,'Approvvigionamento energia'!H6951,0)</f>
        <v>2005.7707533252503</v>
      </c>
      <c r="J6951">
        <f>'Approvvigionamento energia'!A6951+'Approvvigionamento energia'!B6951+'Approvvigionamento energia'!I6951</f>
        <v>2570.8707533252505</v>
      </c>
      <c r="K6951">
        <f>IF(MIN(LCOH!$C$18,J6951)&gt;=$P$48*LCOH!$C$18, MIN(LCOH!$C$18,J6951),0)</f>
        <v>1500</v>
      </c>
      <c r="L6951">
        <f t="shared" si="217"/>
        <v>1070.8707533252505</v>
      </c>
      <c r="M6951">
        <f>K6951/LCOH!$C$18</f>
        <v>1</v>
      </c>
      <c r="N6951">
        <f>K6951/LCOH!$C$34</f>
        <v>28.901734104046245</v>
      </c>
    </row>
    <row r="6952" spans="1:14" x14ac:dyDescent="0.35">
      <c r="A6952">
        <f>'Profilo fotovoltaico'!B6954*LCOH!$C$20</f>
        <v>333</v>
      </c>
      <c r="B6952">
        <f>'Profilo eolico'!B6954*LCOH!$C$21</f>
        <v>106.1</v>
      </c>
      <c r="C6952">
        <f>$P$35*'Profilo fotovoltaico'!B6954</f>
        <v>2449.0858584781477</v>
      </c>
      <c r="D6952">
        <f>$Q$37*'Profilo eolico'!B6954</f>
        <v>619.05476230776685</v>
      </c>
      <c r="E6952">
        <f>$P$39*'Profilo fotovoltaico'!B6954+'Approvvigionamento energia'!$Q$39*'Profilo eolico'!B6954</f>
        <v>1076.5625363503621</v>
      </c>
      <c r="F6952">
        <f>$P$41*'Profilo fotovoltaico'!B6954+'Approvvigionamento energia'!$Q$41*'Profilo eolico'!B6954</f>
        <v>1534.0703103929573</v>
      </c>
      <c r="G6952">
        <f>$P$43*'Profilo fotovoltaico'!B6954+'Approvvigionamento energia'!$Q$43*'Profilo eolico'!B6954</f>
        <v>1991.5780844355527</v>
      </c>
      <c r="H6952">
        <f t="shared" si="216"/>
        <v>1138.4335154826958</v>
      </c>
      <c r="I6952">
        <f>IF(LCOH!$C$28=Menu!$A$1,'Approvvigionamento energia'!C6952,0)+IF(LCOH!$C$28=Menu!$A$2,'Approvvigionamento energia'!D6952,0)+IF(LCOH!$C$28=Menu!$A$3,'Approvvigionamento energia'!E6952,0)+IF(LCOH!$C$28=Menu!$A$4,'Approvvigionamento energia'!F6952,0)+IF(LCOH!$C$28=Menu!$A$5,'Approvvigionamento energia'!G6952,0)+IF(LCOH!$C$28=Menu!$A$6,'Approvvigionamento energia'!H6952,0)</f>
        <v>1534.0703103929573</v>
      </c>
      <c r="J6952">
        <f>'Approvvigionamento energia'!A6952+'Approvvigionamento energia'!B6952+'Approvvigionamento energia'!I6952</f>
        <v>1973.1703103929572</v>
      </c>
      <c r="K6952">
        <f>IF(MIN(LCOH!$C$18,J6952)&gt;=$P$48*LCOH!$C$18, MIN(LCOH!$C$18,J6952),0)</f>
        <v>1500</v>
      </c>
      <c r="L6952">
        <f t="shared" si="217"/>
        <v>473.17031039295716</v>
      </c>
      <c r="M6952">
        <f>K6952/LCOH!$C$18</f>
        <v>1</v>
      </c>
      <c r="N6952">
        <f>K6952/LCOH!$C$34</f>
        <v>28.901734104046245</v>
      </c>
    </row>
    <row r="6953" spans="1:14" x14ac:dyDescent="0.35">
      <c r="A6953">
        <f>'Profilo fotovoltaico'!B6955*LCOH!$C$20</f>
        <v>168</v>
      </c>
      <c r="B6953">
        <f>'Profilo eolico'!B6955*LCOH!$C$21</f>
        <v>114.4</v>
      </c>
      <c r="C6953">
        <f>$P$35*'Profilo fotovoltaico'!B6955</f>
        <v>1235.5748475205071</v>
      </c>
      <c r="D6953">
        <f>$Q$37*'Profilo eolico'!B6955</f>
        <v>667.48223193221986</v>
      </c>
      <c r="E6953">
        <f>$P$39*'Profilo fotovoltaico'!B6955+'Approvvigionamento energia'!$Q$39*'Profilo eolico'!B6955</f>
        <v>809.50538582929164</v>
      </c>
      <c r="F6953">
        <f>$P$41*'Profilo fotovoltaico'!B6955+'Approvvigionamento energia'!$Q$41*'Profilo eolico'!B6955</f>
        <v>951.52853972636353</v>
      </c>
      <c r="G6953">
        <f>$P$43*'Profilo fotovoltaico'!B6955+'Approvvigionamento energia'!$Q$43*'Profilo eolico'!B6955</f>
        <v>1093.5516936234353</v>
      </c>
      <c r="H6953">
        <f t="shared" si="216"/>
        <v>1138.4335154826958</v>
      </c>
      <c r="I6953">
        <f>IF(LCOH!$C$28=Menu!$A$1,'Approvvigionamento energia'!C6953,0)+IF(LCOH!$C$28=Menu!$A$2,'Approvvigionamento energia'!D6953,0)+IF(LCOH!$C$28=Menu!$A$3,'Approvvigionamento energia'!E6953,0)+IF(LCOH!$C$28=Menu!$A$4,'Approvvigionamento energia'!F6953,0)+IF(LCOH!$C$28=Menu!$A$5,'Approvvigionamento energia'!G6953,0)+IF(LCOH!$C$28=Menu!$A$6,'Approvvigionamento energia'!H6953,0)</f>
        <v>951.52853972636353</v>
      </c>
      <c r="J6953">
        <f>'Approvvigionamento energia'!A6953+'Approvvigionamento energia'!B6953+'Approvvigionamento energia'!I6953</f>
        <v>1233.9285397263634</v>
      </c>
      <c r="K6953">
        <f>IF(MIN(LCOH!$C$18,J6953)&gt;=$P$48*LCOH!$C$18, MIN(LCOH!$C$18,J6953),0)</f>
        <v>1233.9285397263634</v>
      </c>
      <c r="L6953">
        <f t="shared" si="217"/>
        <v>0</v>
      </c>
      <c r="M6953">
        <f>K6953/LCOH!$C$18</f>
        <v>0.82261902648424223</v>
      </c>
      <c r="N6953">
        <f>K6953/LCOH!$C$34</f>
        <v>23.775116372376946</v>
      </c>
    </row>
    <row r="6954" spans="1:14" x14ac:dyDescent="0.35">
      <c r="A6954">
        <f>'Profilo fotovoltaico'!B6956*LCOH!$C$20</f>
        <v>13</v>
      </c>
      <c r="B6954">
        <f>'Profilo eolico'!B6956*LCOH!$C$21</f>
        <v>125.7</v>
      </c>
      <c r="C6954">
        <f>$P$35*'Profilo fotovoltaico'!B6956</f>
        <v>95.609958439086839</v>
      </c>
      <c r="D6954">
        <f>$Q$37*'Profilo eolico'!B6956</f>
        <v>733.41360624021013</v>
      </c>
      <c r="E6954">
        <f>$P$39*'Profilo fotovoltaico'!B6956+'Approvvigionamento energia'!$Q$39*'Profilo eolico'!B6956</f>
        <v>573.96269428992923</v>
      </c>
      <c r="F6954">
        <f>$P$41*'Profilo fotovoltaico'!B6956+'Approvvigionamento energia'!$Q$41*'Profilo eolico'!B6956</f>
        <v>414.51178233964851</v>
      </c>
      <c r="G6954">
        <f>$P$43*'Profilo fotovoltaico'!B6956+'Approvvigionamento energia'!$Q$43*'Profilo eolico'!B6956</f>
        <v>255.06087038936766</v>
      </c>
      <c r="H6954">
        <f t="shared" si="216"/>
        <v>1138.4335154826958</v>
      </c>
      <c r="I6954">
        <f>IF(LCOH!$C$28=Menu!$A$1,'Approvvigionamento energia'!C6954,0)+IF(LCOH!$C$28=Menu!$A$2,'Approvvigionamento energia'!D6954,0)+IF(LCOH!$C$28=Menu!$A$3,'Approvvigionamento energia'!E6954,0)+IF(LCOH!$C$28=Menu!$A$4,'Approvvigionamento energia'!F6954,0)+IF(LCOH!$C$28=Menu!$A$5,'Approvvigionamento energia'!G6954,0)+IF(LCOH!$C$28=Menu!$A$6,'Approvvigionamento energia'!H6954,0)</f>
        <v>414.51178233964851</v>
      </c>
      <c r="J6954">
        <f>'Approvvigionamento energia'!A6954+'Approvvigionamento energia'!B6954+'Approvvigionamento energia'!I6954</f>
        <v>553.21178233964849</v>
      </c>
      <c r="K6954">
        <f>IF(MIN(LCOH!$C$18,J6954)&gt;=$P$48*LCOH!$C$18, MIN(LCOH!$C$18,J6954),0)</f>
        <v>553.21178233964849</v>
      </c>
      <c r="L6954">
        <f t="shared" si="217"/>
        <v>0</v>
      </c>
      <c r="M6954">
        <f>K6954/LCOH!$C$18</f>
        <v>0.36880785489309897</v>
      </c>
      <c r="N6954">
        <f>K6954/LCOH!$C$34</f>
        <v>10.659186557604018</v>
      </c>
    </row>
    <row r="6955" spans="1:14" x14ac:dyDescent="0.35">
      <c r="A6955">
        <f>'Profilo fotovoltaico'!B6957*LCOH!$C$20</f>
        <v>0</v>
      </c>
      <c r="B6955">
        <f>'Profilo eolico'!B6957*LCOH!$C$21</f>
        <v>128.80000000000001</v>
      </c>
      <c r="C6955">
        <f>$P$35*'Profilo fotovoltaico'!B6957</f>
        <v>0</v>
      </c>
      <c r="D6955">
        <f>$Q$37*'Profilo eolico'!B6957</f>
        <v>751.50097441319849</v>
      </c>
      <c r="E6955">
        <f>$P$39*'Profilo fotovoltaico'!B6957+'Approvvigionamento energia'!$Q$39*'Profilo eolico'!B6957</f>
        <v>563.62573080989887</v>
      </c>
      <c r="F6955">
        <f>$P$41*'Profilo fotovoltaico'!B6957+'Approvvigionamento energia'!$Q$41*'Profilo eolico'!B6957</f>
        <v>375.75048720659925</v>
      </c>
      <c r="G6955">
        <f>$P$43*'Profilo fotovoltaico'!B6957+'Approvvigionamento energia'!$Q$43*'Profilo eolico'!B6957</f>
        <v>187.87524360329962</v>
      </c>
      <c r="H6955">
        <f t="shared" si="216"/>
        <v>1138.4335154826958</v>
      </c>
      <c r="I6955">
        <f>IF(LCOH!$C$28=Menu!$A$1,'Approvvigionamento energia'!C6955,0)+IF(LCOH!$C$28=Menu!$A$2,'Approvvigionamento energia'!D6955,0)+IF(LCOH!$C$28=Menu!$A$3,'Approvvigionamento energia'!E6955,0)+IF(LCOH!$C$28=Menu!$A$4,'Approvvigionamento energia'!F6955,0)+IF(LCOH!$C$28=Menu!$A$5,'Approvvigionamento energia'!G6955,0)+IF(LCOH!$C$28=Menu!$A$6,'Approvvigionamento energia'!H6955,0)</f>
        <v>375.75048720659925</v>
      </c>
      <c r="J6955">
        <f>'Approvvigionamento energia'!A6955+'Approvvigionamento energia'!B6955+'Approvvigionamento energia'!I6955</f>
        <v>504.55048720659926</v>
      </c>
      <c r="K6955">
        <f>IF(MIN(LCOH!$C$18,J6955)&gt;=$P$48*LCOH!$C$18, MIN(LCOH!$C$18,J6955),0)</f>
        <v>504.55048720659926</v>
      </c>
      <c r="L6955">
        <f t="shared" si="217"/>
        <v>0</v>
      </c>
      <c r="M6955">
        <f>K6955/LCOH!$C$18</f>
        <v>0.33636699147106619</v>
      </c>
      <c r="N6955">
        <f>K6955/LCOH!$C$34</f>
        <v>9.7215893488747458</v>
      </c>
    </row>
    <row r="6956" spans="1:14" x14ac:dyDescent="0.35">
      <c r="A6956">
        <f>'Profilo fotovoltaico'!B6958*LCOH!$C$20</f>
        <v>0</v>
      </c>
      <c r="B6956">
        <f>'Profilo eolico'!B6958*LCOH!$C$21</f>
        <v>120</v>
      </c>
      <c r="C6956">
        <f>$P$35*'Profilo fotovoltaico'!B6958</f>
        <v>0</v>
      </c>
      <c r="D6956">
        <f>$Q$37*'Profilo eolico'!B6958</f>
        <v>700.15618734148927</v>
      </c>
      <c r="E6956">
        <f>$P$39*'Profilo fotovoltaico'!B6958+'Approvvigionamento energia'!$Q$39*'Profilo eolico'!B6958</f>
        <v>525.11714050611693</v>
      </c>
      <c r="F6956">
        <f>$P$41*'Profilo fotovoltaico'!B6958+'Approvvigionamento energia'!$Q$41*'Profilo eolico'!B6958</f>
        <v>350.07809367074464</v>
      </c>
      <c r="G6956">
        <f>$P$43*'Profilo fotovoltaico'!B6958+'Approvvigionamento energia'!$Q$43*'Profilo eolico'!B6958</f>
        <v>175.03904683537232</v>
      </c>
      <c r="H6956">
        <f t="shared" si="216"/>
        <v>1138.4335154826958</v>
      </c>
      <c r="I6956">
        <f>IF(LCOH!$C$28=Menu!$A$1,'Approvvigionamento energia'!C6956,0)+IF(LCOH!$C$28=Menu!$A$2,'Approvvigionamento energia'!D6956,0)+IF(LCOH!$C$28=Menu!$A$3,'Approvvigionamento energia'!E6956,0)+IF(LCOH!$C$28=Menu!$A$4,'Approvvigionamento energia'!F6956,0)+IF(LCOH!$C$28=Menu!$A$5,'Approvvigionamento energia'!G6956,0)+IF(LCOH!$C$28=Menu!$A$6,'Approvvigionamento energia'!H6956,0)</f>
        <v>350.07809367074464</v>
      </c>
      <c r="J6956">
        <f>'Approvvigionamento energia'!A6956+'Approvvigionamento energia'!B6956+'Approvvigionamento energia'!I6956</f>
        <v>470.07809367074464</v>
      </c>
      <c r="K6956">
        <f>IF(MIN(LCOH!$C$18,J6956)&gt;=$P$48*LCOH!$C$18, MIN(LCOH!$C$18,J6956),0)</f>
        <v>470.07809367074464</v>
      </c>
      <c r="L6956">
        <f t="shared" si="217"/>
        <v>0</v>
      </c>
      <c r="M6956">
        <f>K6956/LCOH!$C$18</f>
        <v>0.3133853957804964</v>
      </c>
      <c r="N6956">
        <f>K6956/LCOH!$C$34</f>
        <v>9.0573813809392032</v>
      </c>
    </row>
    <row r="6957" spans="1:14" x14ac:dyDescent="0.35">
      <c r="A6957">
        <f>'Profilo fotovoltaico'!B6959*LCOH!$C$20</f>
        <v>0</v>
      </c>
      <c r="B6957">
        <f>'Profilo eolico'!B6959*LCOH!$C$21</f>
        <v>113.10000000000001</v>
      </c>
      <c r="C6957">
        <f>$P$35*'Profilo fotovoltaico'!B6959</f>
        <v>0</v>
      </c>
      <c r="D6957">
        <f>$Q$37*'Profilo eolico'!B6959</f>
        <v>659.89720656935367</v>
      </c>
      <c r="E6957">
        <f>$P$39*'Profilo fotovoltaico'!B6959+'Approvvigionamento energia'!$Q$39*'Profilo eolico'!B6959</f>
        <v>494.92290492701528</v>
      </c>
      <c r="F6957">
        <f>$P$41*'Profilo fotovoltaico'!B6959+'Approvvigionamento energia'!$Q$41*'Profilo eolico'!B6959</f>
        <v>329.94860328467684</v>
      </c>
      <c r="G6957">
        <f>$P$43*'Profilo fotovoltaico'!B6959+'Approvvigionamento energia'!$Q$43*'Profilo eolico'!B6959</f>
        <v>164.97430164233842</v>
      </c>
      <c r="H6957">
        <f t="shared" si="216"/>
        <v>1138.4335154826958</v>
      </c>
      <c r="I6957">
        <f>IF(LCOH!$C$28=Menu!$A$1,'Approvvigionamento energia'!C6957,0)+IF(LCOH!$C$28=Menu!$A$2,'Approvvigionamento energia'!D6957,0)+IF(LCOH!$C$28=Menu!$A$3,'Approvvigionamento energia'!E6957,0)+IF(LCOH!$C$28=Menu!$A$4,'Approvvigionamento energia'!F6957,0)+IF(LCOH!$C$28=Menu!$A$5,'Approvvigionamento energia'!G6957,0)+IF(LCOH!$C$28=Menu!$A$6,'Approvvigionamento energia'!H6957,0)</f>
        <v>329.94860328467684</v>
      </c>
      <c r="J6957">
        <f>'Approvvigionamento energia'!A6957+'Approvvigionamento energia'!B6957+'Approvvigionamento energia'!I6957</f>
        <v>443.04860328467686</v>
      </c>
      <c r="K6957">
        <f>IF(MIN(LCOH!$C$18,J6957)&gt;=$P$48*LCOH!$C$18, MIN(LCOH!$C$18,J6957),0)</f>
        <v>443.04860328467686</v>
      </c>
      <c r="L6957">
        <f t="shared" si="217"/>
        <v>0</v>
      </c>
      <c r="M6957">
        <f>K6957/LCOH!$C$18</f>
        <v>0.2953657355231179</v>
      </c>
      <c r="N6957">
        <f>K6957/LCOH!$C$34</f>
        <v>8.5365819515351991</v>
      </c>
    </row>
    <row r="6958" spans="1:14" x14ac:dyDescent="0.35">
      <c r="A6958">
        <f>'Profilo fotovoltaico'!B6960*LCOH!$C$20</f>
        <v>0</v>
      </c>
      <c r="B6958">
        <f>'Profilo eolico'!B6960*LCOH!$C$21</f>
        <v>108.60000000000001</v>
      </c>
      <c r="C6958">
        <f>$P$35*'Profilo fotovoltaico'!B6960</f>
        <v>0</v>
      </c>
      <c r="D6958">
        <f>$Q$37*'Profilo eolico'!B6960</f>
        <v>633.64134954404778</v>
      </c>
      <c r="E6958">
        <f>$P$39*'Profilo fotovoltaico'!B6960+'Approvvigionamento energia'!$Q$39*'Profilo eolico'!B6960</f>
        <v>475.23101215803587</v>
      </c>
      <c r="F6958">
        <f>$P$41*'Profilo fotovoltaico'!B6960+'Approvvigionamento energia'!$Q$41*'Profilo eolico'!B6960</f>
        <v>316.82067477202389</v>
      </c>
      <c r="G6958">
        <f>$P$43*'Profilo fotovoltaico'!B6960+'Approvvigionamento energia'!$Q$43*'Profilo eolico'!B6960</f>
        <v>158.41033738601195</v>
      </c>
      <c r="H6958">
        <f t="shared" si="216"/>
        <v>1138.4335154826958</v>
      </c>
      <c r="I6958">
        <f>IF(LCOH!$C$28=Menu!$A$1,'Approvvigionamento energia'!C6958,0)+IF(LCOH!$C$28=Menu!$A$2,'Approvvigionamento energia'!D6958,0)+IF(LCOH!$C$28=Menu!$A$3,'Approvvigionamento energia'!E6958,0)+IF(LCOH!$C$28=Menu!$A$4,'Approvvigionamento energia'!F6958,0)+IF(LCOH!$C$28=Menu!$A$5,'Approvvigionamento energia'!G6958,0)+IF(LCOH!$C$28=Menu!$A$6,'Approvvigionamento energia'!H6958,0)</f>
        <v>316.82067477202389</v>
      </c>
      <c r="J6958">
        <f>'Approvvigionamento energia'!A6958+'Approvvigionamento energia'!B6958+'Approvvigionamento energia'!I6958</f>
        <v>425.42067477202392</v>
      </c>
      <c r="K6958">
        <f>IF(MIN(LCOH!$C$18,J6958)&gt;=$P$48*LCOH!$C$18, MIN(LCOH!$C$18,J6958),0)</f>
        <v>425.42067477202392</v>
      </c>
      <c r="L6958">
        <f t="shared" si="217"/>
        <v>0</v>
      </c>
      <c r="M6958">
        <f>K6958/LCOH!$C$18</f>
        <v>0.28361378318134928</v>
      </c>
      <c r="N6958">
        <f>K6958/LCOH!$C$34</f>
        <v>8.1969301497499796</v>
      </c>
    </row>
    <row r="6959" spans="1:14" x14ac:dyDescent="0.35">
      <c r="A6959">
        <f>'Profilo fotovoltaico'!B6961*LCOH!$C$20</f>
        <v>0</v>
      </c>
      <c r="B6959">
        <f>'Profilo eolico'!B6961*LCOH!$C$21</f>
        <v>107.30000000000001</v>
      </c>
      <c r="C6959">
        <f>$P$35*'Profilo fotovoltaico'!B6961</f>
        <v>0</v>
      </c>
      <c r="D6959">
        <f>$Q$37*'Profilo eolico'!B6961</f>
        <v>626.05632418118171</v>
      </c>
      <c r="E6959">
        <f>$P$39*'Profilo fotovoltaico'!B6961+'Approvvigionamento energia'!$Q$39*'Profilo eolico'!B6961</f>
        <v>469.54224313588628</v>
      </c>
      <c r="F6959">
        <f>$P$41*'Profilo fotovoltaico'!B6961+'Approvvigionamento energia'!$Q$41*'Profilo eolico'!B6961</f>
        <v>313.02816209059085</v>
      </c>
      <c r="G6959">
        <f>$P$43*'Profilo fotovoltaico'!B6961+'Approvvigionamento energia'!$Q$43*'Profilo eolico'!B6961</f>
        <v>156.51408104529543</v>
      </c>
      <c r="H6959">
        <f t="shared" si="216"/>
        <v>1138.4335154826958</v>
      </c>
      <c r="I6959">
        <f>IF(LCOH!$C$28=Menu!$A$1,'Approvvigionamento energia'!C6959,0)+IF(LCOH!$C$28=Menu!$A$2,'Approvvigionamento energia'!D6959,0)+IF(LCOH!$C$28=Menu!$A$3,'Approvvigionamento energia'!E6959,0)+IF(LCOH!$C$28=Menu!$A$4,'Approvvigionamento energia'!F6959,0)+IF(LCOH!$C$28=Menu!$A$5,'Approvvigionamento energia'!G6959,0)+IF(LCOH!$C$28=Menu!$A$6,'Approvvigionamento energia'!H6959,0)</f>
        <v>313.02816209059085</v>
      </c>
      <c r="J6959">
        <f>'Approvvigionamento energia'!A6959+'Approvvigionamento energia'!B6959+'Approvvigionamento energia'!I6959</f>
        <v>420.32816209059087</v>
      </c>
      <c r="K6959">
        <f>IF(MIN(LCOH!$C$18,J6959)&gt;=$P$48*LCOH!$C$18, MIN(LCOH!$C$18,J6959),0)</f>
        <v>420.32816209059087</v>
      </c>
      <c r="L6959">
        <f t="shared" si="217"/>
        <v>0</v>
      </c>
      <c r="M6959">
        <f>K6959/LCOH!$C$18</f>
        <v>0.28021877472706058</v>
      </c>
      <c r="N6959">
        <f>K6959/LCOH!$C$34</f>
        <v>8.0988085181231391</v>
      </c>
    </row>
    <row r="6960" spans="1:14" x14ac:dyDescent="0.35">
      <c r="A6960">
        <f>'Profilo fotovoltaico'!B6962*LCOH!$C$20</f>
        <v>0</v>
      </c>
      <c r="B6960">
        <f>'Profilo eolico'!B6962*LCOH!$C$21</f>
        <v>110.3</v>
      </c>
      <c r="C6960">
        <f>$P$35*'Profilo fotovoltaico'!B6962</f>
        <v>0</v>
      </c>
      <c r="D6960">
        <f>$Q$37*'Profilo eolico'!B6962</f>
        <v>643.56022886471885</v>
      </c>
      <c r="E6960">
        <f>$P$39*'Profilo fotovoltaico'!B6962+'Approvvigionamento energia'!$Q$39*'Profilo eolico'!B6962</f>
        <v>482.67017164853917</v>
      </c>
      <c r="F6960">
        <f>$P$41*'Profilo fotovoltaico'!B6962+'Approvvigionamento energia'!$Q$41*'Profilo eolico'!B6962</f>
        <v>321.78011443235943</v>
      </c>
      <c r="G6960">
        <f>$P$43*'Profilo fotovoltaico'!B6962+'Approvvigionamento energia'!$Q$43*'Profilo eolico'!B6962</f>
        <v>160.89005721617971</v>
      </c>
      <c r="H6960">
        <f t="shared" si="216"/>
        <v>1138.4335154826958</v>
      </c>
      <c r="I6960">
        <f>IF(LCOH!$C$28=Menu!$A$1,'Approvvigionamento energia'!C6960,0)+IF(LCOH!$C$28=Menu!$A$2,'Approvvigionamento energia'!D6960,0)+IF(LCOH!$C$28=Menu!$A$3,'Approvvigionamento energia'!E6960,0)+IF(LCOH!$C$28=Menu!$A$4,'Approvvigionamento energia'!F6960,0)+IF(LCOH!$C$28=Menu!$A$5,'Approvvigionamento energia'!G6960,0)+IF(LCOH!$C$28=Menu!$A$6,'Approvvigionamento energia'!H6960,0)</f>
        <v>321.78011443235943</v>
      </c>
      <c r="J6960">
        <f>'Approvvigionamento energia'!A6960+'Approvvigionamento energia'!B6960+'Approvvigionamento energia'!I6960</f>
        <v>432.08011443235944</v>
      </c>
      <c r="K6960">
        <f>IF(MIN(LCOH!$C$18,J6960)&gt;=$P$48*LCOH!$C$18, MIN(LCOH!$C$18,J6960),0)</f>
        <v>432.08011443235944</v>
      </c>
      <c r="L6960">
        <f t="shared" si="217"/>
        <v>0</v>
      </c>
      <c r="M6960">
        <f>K6960/LCOH!$C$18</f>
        <v>0.28805340962157294</v>
      </c>
      <c r="N6960">
        <f>K6960/LCOH!$C$34</f>
        <v>8.3252430526466181</v>
      </c>
    </row>
    <row r="6961" spans="1:14" x14ac:dyDescent="0.35">
      <c r="A6961">
        <f>'Profilo fotovoltaico'!B6963*LCOH!$C$20</f>
        <v>0</v>
      </c>
      <c r="B6961">
        <f>'Profilo eolico'!B6963*LCOH!$C$21</f>
        <v>111.5</v>
      </c>
      <c r="C6961">
        <f>$P$35*'Profilo fotovoltaico'!B6963</f>
        <v>0</v>
      </c>
      <c r="D6961">
        <f>$Q$37*'Profilo eolico'!B6963</f>
        <v>650.56179073813382</v>
      </c>
      <c r="E6961">
        <f>$P$39*'Profilo fotovoltaico'!B6963+'Approvvigionamento energia'!$Q$39*'Profilo eolico'!B6963</f>
        <v>487.92134305360037</v>
      </c>
      <c r="F6961">
        <f>$P$41*'Profilo fotovoltaico'!B6963+'Approvvigionamento energia'!$Q$41*'Profilo eolico'!B6963</f>
        <v>325.28089536906691</v>
      </c>
      <c r="G6961">
        <f>$P$43*'Profilo fotovoltaico'!B6963+'Approvvigionamento energia'!$Q$43*'Profilo eolico'!B6963</f>
        <v>162.64044768453346</v>
      </c>
      <c r="H6961">
        <f t="shared" si="216"/>
        <v>1138.4335154826958</v>
      </c>
      <c r="I6961">
        <f>IF(LCOH!$C$28=Menu!$A$1,'Approvvigionamento energia'!C6961,0)+IF(LCOH!$C$28=Menu!$A$2,'Approvvigionamento energia'!D6961,0)+IF(LCOH!$C$28=Menu!$A$3,'Approvvigionamento energia'!E6961,0)+IF(LCOH!$C$28=Menu!$A$4,'Approvvigionamento energia'!F6961,0)+IF(LCOH!$C$28=Menu!$A$5,'Approvvigionamento energia'!G6961,0)+IF(LCOH!$C$28=Menu!$A$6,'Approvvigionamento energia'!H6961,0)</f>
        <v>325.28089536906691</v>
      </c>
      <c r="J6961">
        <f>'Approvvigionamento energia'!A6961+'Approvvigionamento energia'!B6961+'Approvvigionamento energia'!I6961</f>
        <v>436.78089536906691</v>
      </c>
      <c r="K6961">
        <f>IF(MIN(LCOH!$C$18,J6961)&gt;=$P$48*LCOH!$C$18, MIN(LCOH!$C$18,J6961),0)</f>
        <v>436.78089536906691</v>
      </c>
      <c r="L6961">
        <f t="shared" si="217"/>
        <v>0</v>
      </c>
      <c r="M6961">
        <f>K6961/LCOH!$C$18</f>
        <v>0.29118726357937796</v>
      </c>
      <c r="N6961">
        <f>K6961/LCOH!$C$34</f>
        <v>8.4158168664560105</v>
      </c>
    </row>
    <row r="6962" spans="1:14" x14ac:dyDescent="0.35">
      <c r="A6962">
        <f>'Profilo fotovoltaico'!B6964*LCOH!$C$20</f>
        <v>0</v>
      </c>
      <c r="B6962">
        <f>'Profilo eolico'!B6964*LCOH!$C$21</f>
        <v>109.10000000000001</v>
      </c>
      <c r="C6962">
        <f>$P$35*'Profilo fotovoltaico'!B6964</f>
        <v>0</v>
      </c>
      <c r="D6962">
        <f>$Q$37*'Profilo eolico'!B6964</f>
        <v>636.55866699130399</v>
      </c>
      <c r="E6962">
        <f>$P$39*'Profilo fotovoltaico'!B6964+'Approvvigionamento energia'!$Q$39*'Profilo eolico'!B6964</f>
        <v>477.41900024347802</v>
      </c>
      <c r="F6962">
        <f>$P$41*'Profilo fotovoltaico'!B6964+'Approvvigionamento energia'!$Q$41*'Profilo eolico'!B6964</f>
        <v>318.279333495652</v>
      </c>
      <c r="G6962">
        <f>$P$43*'Profilo fotovoltaico'!B6964+'Approvvigionamento energia'!$Q$43*'Profilo eolico'!B6964</f>
        <v>159.139666747826</v>
      </c>
      <c r="H6962">
        <f t="shared" si="216"/>
        <v>1138.4335154826958</v>
      </c>
      <c r="I6962">
        <f>IF(LCOH!$C$28=Menu!$A$1,'Approvvigionamento energia'!C6962,0)+IF(LCOH!$C$28=Menu!$A$2,'Approvvigionamento energia'!D6962,0)+IF(LCOH!$C$28=Menu!$A$3,'Approvvigionamento energia'!E6962,0)+IF(LCOH!$C$28=Menu!$A$4,'Approvvigionamento energia'!F6962,0)+IF(LCOH!$C$28=Menu!$A$5,'Approvvigionamento energia'!G6962,0)+IF(LCOH!$C$28=Menu!$A$6,'Approvvigionamento energia'!H6962,0)</f>
        <v>318.279333495652</v>
      </c>
      <c r="J6962">
        <f>'Approvvigionamento energia'!A6962+'Approvvigionamento energia'!B6962+'Approvvigionamento energia'!I6962</f>
        <v>427.37933349565202</v>
      </c>
      <c r="K6962">
        <f>IF(MIN(LCOH!$C$18,J6962)&gt;=$P$48*LCOH!$C$18, MIN(LCOH!$C$18,J6962),0)</f>
        <v>427.37933349565202</v>
      </c>
      <c r="L6962">
        <f t="shared" si="217"/>
        <v>0</v>
      </c>
      <c r="M6962">
        <f>K6962/LCOH!$C$18</f>
        <v>0.28491955566376803</v>
      </c>
      <c r="N6962">
        <f>K6962/LCOH!$C$34</f>
        <v>8.2346692388372258</v>
      </c>
    </row>
    <row r="6963" spans="1:14" x14ac:dyDescent="0.35">
      <c r="A6963">
        <f>'Profilo fotovoltaico'!B6965*LCOH!$C$20</f>
        <v>0</v>
      </c>
      <c r="B6963">
        <f>'Profilo eolico'!B6965*LCOH!$C$21</f>
        <v>107.1</v>
      </c>
      <c r="C6963">
        <f>$P$35*'Profilo fotovoltaico'!B6965</f>
        <v>0</v>
      </c>
      <c r="D6963">
        <f>$Q$37*'Profilo eolico'!B6965</f>
        <v>624.88939720227927</v>
      </c>
      <c r="E6963">
        <f>$P$39*'Profilo fotovoltaico'!B6965+'Approvvigionamento energia'!$Q$39*'Profilo eolico'!B6965</f>
        <v>468.6670479017094</v>
      </c>
      <c r="F6963">
        <f>$P$41*'Profilo fotovoltaico'!B6965+'Approvvigionamento energia'!$Q$41*'Profilo eolico'!B6965</f>
        <v>312.44469860113963</v>
      </c>
      <c r="G6963">
        <f>$P$43*'Profilo fotovoltaico'!B6965+'Approvvigionamento energia'!$Q$43*'Profilo eolico'!B6965</f>
        <v>156.22234930056982</v>
      </c>
      <c r="H6963">
        <f t="shared" si="216"/>
        <v>1138.4335154826958</v>
      </c>
      <c r="I6963">
        <f>IF(LCOH!$C$28=Menu!$A$1,'Approvvigionamento energia'!C6963,0)+IF(LCOH!$C$28=Menu!$A$2,'Approvvigionamento energia'!D6963,0)+IF(LCOH!$C$28=Menu!$A$3,'Approvvigionamento energia'!E6963,0)+IF(LCOH!$C$28=Menu!$A$4,'Approvvigionamento energia'!F6963,0)+IF(LCOH!$C$28=Menu!$A$5,'Approvvigionamento energia'!G6963,0)+IF(LCOH!$C$28=Menu!$A$6,'Approvvigionamento energia'!H6963,0)</f>
        <v>312.44469860113963</v>
      </c>
      <c r="J6963">
        <f>'Approvvigionamento energia'!A6963+'Approvvigionamento energia'!B6963+'Approvvigionamento energia'!I6963</f>
        <v>419.54469860113966</v>
      </c>
      <c r="K6963">
        <f>IF(MIN(LCOH!$C$18,J6963)&gt;=$P$48*LCOH!$C$18, MIN(LCOH!$C$18,J6963),0)</f>
        <v>419.54469860113966</v>
      </c>
      <c r="L6963">
        <f t="shared" si="217"/>
        <v>0</v>
      </c>
      <c r="M6963">
        <f>K6963/LCOH!$C$18</f>
        <v>0.27969646573409312</v>
      </c>
      <c r="N6963">
        <f>K6963/LCOH!$C$34</f>
        <v>8.0837128824882409</v>
      </c>
    </row>
    <row r="6964" spans="1:14" x14ac:dyDescent="0.35">
      <c r="A6964">
        <f>'Profilo fotovoltaico'!B6966*LCOH!$C$20</f>
        <v>0</v>
      </c>
      <c r="B6964">
        <f>'Profilo eolico'!B6966*LCOH!$C$21</f>
        <v>102.5</v>
      </c>
      <c r="C6964">
        <f>$P$35*'Profilo fotovoltaico'!B6966</f>
        <v>0</v>
      </c>
      <c r="D6964">
        <f>$Q$37*'Profilo eolico'!B6966</f>
        <v>598.05007668752205</v>
      </c>
      <c r="E6964">
        <f>$P$39*'Profilo fotovoltaico'!B6966+'Approvvigionamento energia'!$Q$39*'Profilo eolico'!B6966</f>
        <v>448.53755751564154</v>
      </c>
      <c r="F6964">
        <f>$P$41*'Profilo fotovoltaico'!B6966+'Approvvigionamento energia'!$Q$41*'Profilo eolico'!B6966</f>
        <v>299.02503834376103</v>
      </c>
      <c r="G6964">
        <f>$P$43*'Profilo fotovoltaico'!B6966+'Approvvigionamento energia'!$Q$43*'Profilo eolico'!B6966</f>
        <v>149.51251917188051</v>
      </c>
      <c r="H6964">
        <f t="shared" si="216"/>
        <v>1138.4335154826958</v>
      </c>
      <c r="I6964">
        <f>IF(LCOH!$C$28=Menu!$A$1,'Approvvigionamento energia'!C6964,0)+IF(LCOH!$C$28=Menu!$A$2,'Approvvigionamento energia'!D6964,0)+IF(LCOH!$C$28=Menu!$A$3,'Approvvigionamento energia'!E6964,0)+IF(LCOH!$C$28=Menu!$A$4,'Approvvigionamento energia'!F6964,0)+IF(LCOH!$C$28=Menu!$A$5,'Approvvigionamento energia'!G6964,0)+IF(LCOH!$C$28=Menu!$A$6,'Approvvigionamento energia'!H6964,0)</f>
        <v>299.02503834376103</v>
      </c>
      <c r="J6964">
        <f>'Approvvigionamento energia'!A6964+'Approvvigionamento energia'!B6964+'Approvvigionamento energia'!I6964</f>
        <v>401.52503834376103</v>
      </c>
      <c r="K6964">
        <f>IF(MIN(LCOH!$C$18,J6964)&gt;=$P$48*LCOH!$C$18, MIN(LCOH!$C$18,J6964),0)</f>
        <v>401.52503834376103</v>
      </c>
      <c r="L6964">
        <f t="shared" si="217"/>
        <v>0</v>
      </c>
      <c r="M6964">
        <f>K6964/LCOH!$C$18</f>
        <v>0.26768335889584066</v>
      </c>
      <c r="N6964">
        <f>K6964/LCOH!$C$34</f>
        <v>7.7365132628855688</v>
      </c>
    </row>
    <row r="6965" spans="1:14" x14ac:dyDescent="0.35">
      <c r="A6965">
        <f>'Profilo fotovoltaico'!B6967*LCOH!$C$20</f>
        <v>0</v>
      </c>
      <c r="B6965">
        <f>'Profilo eolico'!B6967*LCOH!$C$21</f>
        <v>91.1</v>
      </c>
      <c r="C6965">
        <f>$P$35*'Profilo fotovoltaico'!B6967</f>
        <v>0</v>
      </c>
      <c r="D6965">
        <f>$Q$37*'Profilo eolico'!B6967</f>
        <v>531.53523889008068</v>
      </c>
      <c r="E6965">
        <f>$P$39*'Profilo fotovoltaico'!B6967+'Approvvigionamento energia'!$Q$39*'Profilo eolico'!B6967</f>
        <v>398.65142916756048</v>
      </c>
      <c r="F6965">
        <f>$P$41*'Profilo fotovoltaico'!B6967+'Approvvigionamento energia'!$Q$41*'Profilo eolico'!B6967</f>
        <v>265.76761944504034</v>
      </c>
      <c r="G6965">
        <f>$P$43*'Profilo fotovoltaico'!B6967+'Approvvigionamento energia'!$Q$43*'Profilo eolico'!B6967</f>
        <v>132.88380972252017</v>
      </c>
      <c r="H6965">
        <f t="shared" si="216"/>
        <v>1138.4335154826958</v>
      </c>
      <c r="I6965">
        <f>IF(LCOH!$C$28=Menu!$A$1,'Approvvigionamento energia'!C6965,0)+IF(LCOH!$C$28=Menu!$A$2,'Approvvigionamento energia'!D6965,0)+IF(LCOH!$C$28=Menu!$A$3,'Approvvigionamento energia'!E6965,0)+IF(LCOH!$C$28=Menu!$A$4,'Approvvigionamento energia'!F6965,0)+IF(LCOH!$C$28=Menu!$A$5,'Approvvigionamento energia'!G6965,0)+IF(LCOH!$C$28=Menu!$A$6,'Approvvigionamento energia'!H6965,0)</f>
        <v>265.76761944504034</v>
      </c>
      <c r="J6965">
        <f>'Approvvigionamento energia'!A6965+'Approvvigionamento energia'!B6965+'Approvvigionamento energia'!I6965</f>
        <v>356.8676194450403</v>
      </c>
      <c r="K6965">
        <f>IF(MIN(LCOH!$C$18,J6965)&gt;=$P$48*LCOH!$C$18, MIN(LCOH!$C$18,J6965),0)</f>
        <v>0</v>
      </c>
      <c r="L6965">
        <f t="shared" si="217"/>
        <v>356.8676194450403</v>
      </c>
      <c r="M6965">
        <f>K6965/LCOH!$C$18</f>
        <v>0</v>
      </c>
      <c r="N6965">
        <f>K6965/LCOH!$C$34</f>
        <v>0</v>
      </c>
    </row>
    <row r="6966" spans="1:14" x14ac:dyDescent="0.35">
      <c r="A6966">
        <f>'Profilo fotovoltaico'!B6968*LCOH!$C$20</f>
        <v>0</v>
      </c>
      <c r="B6966">
        <f>'Profilo eolico'!B6968*LCOH!$C$21</f>
        <v>79.2</v>
      </c>
      <c r="C6966">
        <f>$P$35*'Profilo fotovoltaico'!B6968</f>
        <v>0</v>
      </c>
      <c r="D6966">
        <f>$Q$37*'Profilo eolico'!B6968</f>
        <v>462.10308364538298</v>
      </c>
      <c r="E6966">
        <f>$P$39*'Profilo fotovoltaico'!B6968+'Approvvigionamento energia'!$Q$39*'Profilo eolico'!B6968</f>
        <v>346.57731273403721</v>
      </c>
      <c r="F6966">
        <f>$P$41*'Profilo fotovoltaico'!B6968+'Approvvigionamento energia'!$Q$41*'Profilo eolico'!B6968</f>
        <v>231.05154182269149</v>
      </c>
      <c r="G6966">
        <f>$P$43*'Profilo fotovoltaico'!B6968+'Approvvigionamento energia'!$Q$43*'Profilo eolico'!B6968</f>
        <v>115.52577091134575</v>
      </c>
      <c r="H6966">
        <f t="shared" si="216"/>
        <v>1138.4335154826958</v>
      </c>
      <c r="I6966">
        <f>IF(LCOH!$C$28=Menu!$A$1,'Approvvigionamento energia'!C6966,0)+IF(LCOH!$C$28=Menu!$A$2,'Approvvigionamento energia'!D6966,0)+IF(LCOH!$C$28=Menu!$A$3,'Approvvigionamento energia'!E6966,0)+IF(LCOH!$C$28=Menu!$A$4,'Approvvigionamento energia'!F6966,0)+IF(LCOH!$C$28=Menu!$A$5,'Approvvigionamento energia'!G6966,0)+IF(LCOH!$C$28=Menu!$A$6,'Approvvigionamento energia'!H6966,0)</f>
        <v>231.05154182269149</v>
      </c>
      <c r="J6966">
        <f>'Approvvigionamento energia'!A6966+'Approvvigionamento energia'!B6966+'Approvvigionamento energia'!I6966</f>
        <v>310.25154182269148</v>
      </c>
      <c r="K6966">
        <f>IF(MIN(LCOH!$C$18,J6966)&gt;=$P$48*LCOH!$C$18, MIN(LCOH!$C$18,J6966),0)</f>
        <v>0</v>
      </c>
      <c r="L6966">
        <f t="shared" si="217"/>
        <v>310.25154182269148</v>
      </c>
      <c r="M6966">
        <f>K6966/LCOH!$C$18</f>
        <v>0</v>
      </c>
      <c r="N6966">
        <f>K6966/LCOH!$C$34</f>
        <v>0</v>
      </c>
    </row>
    <row r="6967" spans="1:14" x14ac:dyDescent="0.35">
      <c r="A6967">
        <f>'Profilo fotovoltaico'!B6969*LCOH!$C$20</f>
        <v>2</v>
      </c>
      <c r="B6967">
        <f>'Profilo eolico'!B6969*LCOH!$C$21</f>
        <v>71.5</v>
      </c>
      <c r="C6967">
        <f>$P$35*'Profilo fotovoltaico'!B6969</f>
        <v>14.70922437524413</v>
      </c>
      <c r="D6967">
        <f>$Q$37*'Profilo eolico'!B6969</f>
        <v>417.17639495763734</v>
      </c>
      <c r="E6967">
        <f>$P$39*'Profilo fotovoltaico'!B6969+'Approvvigionamento energia'!$Q$39*'Profilo eolico'!B6969</f>
        <v>316.55960231203903</v>
      </c>
      <c r="F6967">
        <f>$P$41*'Profilo fotovoltaico'!B6969+'Approvvigionamento energia'!$Q$41*'Profilo eolico'!B6969</f>
        <v>215.94280966644072</v>
      </c>
      <c r="G6967">
        <f>$P$43*'Profilo fotovoltaico'!B6969+'Approvvigionamento energia'!$Q$43*'Profilo eolico'!B6969</f>
        <v>115.32601702084243</v>
      </c>
      <c r="H6967">
        <f t="shared" si="216"/>
        <v>1138.4335154826958</v>
      </c>
      <c r="I6967">
        <f>IF(LCOH!$C$28=Menu!$A$1,'Approvvigionamento energia'!C6967,0)+IF(LCOH!$C$28=Menu!$A$2,'Approvvigionamento energia'!D6967,0)+IF(LCOH!$C$28=Menu!$A$3,'Approvvigionamento energia'!E6967,0)+IF(LCOH!$C$28=Menu!$A$4,'Approvvigionamento energia'!F6967,0)+IF(LCOH!$C$28=Menu!$A$5,'Approvvigionamento energia'!G6967,0)+IF(LCOH!$C$28=Menu!$A$6,'Approvvigionamento energia'!H6967,0)</f>
        <v>215.94280966644072</v>
      </c>
      <c r="J6967">
        <f>'Approvvigionamento energia'!A6967+'Approvvigionamento energia'!B6967+'Approvvigionamento energia'!I6967</f>
        <v>289.44280966644072</v>
      </c>
      <c r="K6967">
        <f>IF(MIN(LCOH!$C$18,J6967)&gt;=$P$48*LCOH!$C$18, MIN(LCOH!$C$18,J6967),0)</f>
        <v>0</v>
      </c>
      <c r="L6967">
        <f t="shared" si="217"/>
        <v>289.44280966644072</v>
      </c>
      <c r="M6967">
        <f>K6967/LCOH!$C$18</f>
        <v>0</v>
      </c>
      <c r="N6967">
        <f>K6967/LCOH!$C$34</f>
        <v>0</v>
      </c>
    </row>
    <row r="6968" spans="1:14" x14ac:dyDescent="0.35">
      <c r="A6968">
        <f>'Profilo fotovoltaico'!B6970*LCOH!$C$20</f>
        <v>59</v>
      </c>
      <c r="B6968">
        <f>'Profilo eolico'!B6970*LCOH!$C$21</f>
        <v>56.5</v>
      </c>
      <c r="C6968">
        <f>$P$35*'Profilo fotovoltaico'!B6970</f>
        <v>433.92211906970181</v>
      </c>
      <c r="D6968">
        <f>$Q$37*'Profilo eolico'!B6970</f>
        <v>329.65687153995123</v>
      </c>
      <c r="E6968">
        <f>$P$39*'Profilo fotovoltaico'!B6970+'Approvvigionamento energia'!$Q$39*'Profilo eolico'!B6970</f>
        <v>355.72318342238884</v>
      </c>
      <c r="F6968">
        <f>$P$41*'Profilo fotovoltaico'!B6970+'Approvvigionamento energia'!$Q$41*'Profilo eolico'!B6970</f>
        <v>381.78949530482652</v>
      </c>
      <c r="G6968">
        <f>$P$43*'Profilo fotovoltaico'!B6970+'Approvvigionamento energia'!$Q$43*'Profilo eolico'!B6970</f>
        <v>407.85580718726419</v>
      </c>
      <c r="H6968">
        <f t="shared" si="216"/>
        <v>1138.4335154826958</v>
      </c>
      <c r="I6968">
        <f>IF(LCOH!$C$28=Menu!$A$1,'Approvvigionamento energia'!C6968,0)+IF(LCOH!$C$28=Menu!$A$2,'Approvvigionamento energia'!D6968,0)+IF(LCOH!$C$28=Menu!$A$3,'Approvvigionamento energia'!E6968,0)+IF(LCOH!$C$28=Menu!$A$4,'Approvvigionamento energia'!F6968,0)+IF(LCOH!$C$28=Menu!$A$5,'Approvvigionamento energia'!G6968,0)+IF(LCOH!$C$28=Menu!$A$6,'Approvvigionamento energia'!H6968,0)</f>
        <v>381.78949530482652</v>
      </c>
      <c r="J6968">
        <f>'Approvvigionamento energia'!A6968+'Approvvigionamento energia'!B6968+'Approvvigionamento energia'!I6968</f>
        <v>497.28949530482652</v>
      </c>
      <c r="K6968">
        <f>IF(MIN(LCOH!$C$18,J6968)&gt;=$P$48*LCOH!$C$18, MIN(LCOH!$C$18,J6968),0)</f>
        <v>497.28949530482652</v>
      </c>
      <c r="L6968">
        <f t="shared" si="217"/>
        <v>0</v>
      </c>
      <c r="M6968">
        <f>K6968/LCOH!$C$18</f>
        <v>0.3315263302032177</v>
      </c>
      <c r="N6968">
        <f>K6968/LCOH!$C$34</f>
        <v>9.5816858440236334</v>
      </c>
    </row>
    <row r="6969" spans="1:14" x14ac:dyDescent="0.35">
      <c r="A6969">
        <f>'Profilo fotovoltaico'!B6971*LCOH!$C$20</f>
        <v>166</v>
      </c>
      <c r="B6969">
        <f>'Profilo eolico'!B6971*LCOH!$C$21</f>
        <v>37.799999999999997</v>
      </c>
      <c r="C6969">
        <f>$P$35*'Profilo fotovoltaico'!B6971</f>
        <v>1220.8656231452628</v>
      </c>
      <c r="D6969">
        <f>$Q$37*'Profilo eolico'!B6971</f>
        <v>220.54919901256915</v>
      </c>
      <c r="E6969">
        <f>$P$39*'Profilo fotovoltaico'!B6971+'Approvvigionamento energia'!$Q$39*'Profilo eolico'!B6971</f>
        <v>470.62830504574254</v>
      </c>
      <c r="F6969">
        <f>$P$41*'Profilo fotovoltaico'!B6971+'Approvvigionamento energia'!$Q$41*'Profilo eolico'!B6971</f>
        <v>720.70741107891604</v>
      </c>
      <c r="G6969">
        <f>$P$43*'Profilo fotovoltaico'!B6971+'Approvvigionamento energia'!$Q$43*'Profilo eolico'!B6971</f>
        <v>970.78651711208954</v>
      </c>
      <c r="H6969">
        <f t="shared" si="216"/>
        <v>1138.4335154826958</v>
      </c>
      <c r="I6969">
        <f>IF(LCOH!$C$28=Menu!$A$1,'Approvvigionamento energia'!C6969,0)+IF(LCOH!$C$28=Menu!$A$2,'Approvvigionamento energia'!D6969,0)+IF(LCOH!$C$28=Menu!$A$3,'Approvvigionamento energia'!E6969,0)+IF(LCOH!$C$28=Menu!$A$4,'Approvvigionamento energia'!F6969,0)+IF(LCOH!$C$28=Menu!$A$5,'Approvvigionamento energia'!G6969,0)+IF(LCOH!$C$28=Menu!$A$6,'Approvvigionamento energia'!H6969,0)</f>
        <v>720.70741107891604</v>
      </c>
      <c r="J6969">
        <f>'Approvvigionamento energia'!A6969+'Approvvigionamento energia'!B6969+'Approvvigionamento energia'!I6969</f>
        <v>924.50741107891599</v>
      </c>
      <c r="K6969">
        <f>IF(MIN(LCOH!$C$18,J6969)&gt;=$P$48*LCOH!$C$18, MIN(LCOH!$C$18,J6969),0)</f>
        <v>924.50741107891599</v>
      </c>
      <c r="L6969">
        <f t="shared" si="217"/>
        <v>0</v>
      </c>
      <c r="M6969">
        <f>K6969/LCOH!$C$18</f>
        <v>0.61633827405261066</v>
      </c>
      <c r="N6969">
        <f>K6969/LCOH!$C$34</f>
        <v>17.813244914815339</v>
      </c>
    </row>
    <row r="6970" spans="1:14" x14ac:dyDescent="0.35">
      <c r="A6970">
        <f>'Profilo fotovoltaico'!B6972*LCOH!$C$20</f>
        <v>263</v>
      </c>
      <c r="B6970">
        <f>'Profilo eolico'!B6972*LCOH!$C$21</f>
        <v>25.6</v>
      </c>
      <c r="C6970">
        <f>$P$35*'Profilo fotovoltaico'!B6972</f>
        <v>1934.2630053446032</v>
      </c>
      <c r="D6970">
        <f>$Q$37*'Profilo eolico'!B6972</f>
        <v>149.36665329951774</v>
      </c>
      <c r="E6970">
        <f>$P$39*'Profilo fotovoltaico'!B6972+'Approvvigionamento energia'!$Q$39*'Profilo eolico'!B6972</f>
        <v>595.5907413107891</v>
      </c>
      <c r="F6970">
        <f>$P$41*'Profilo fotovoltaico'!B6972+'Approvvigionamento energia'!$Q$41*'Profilo eolico'!B6972</f>
        <v>1041.8148293220604</v>
      </c>
      <c r="G6970">
        <f>$P$43*'Profilo fotovoltaico'!B6972+'Approvvigionamento energia'!$Q$43*'Profilo eolico'!B6972</f>
        <v>1488.0389173333319</v>
      </c>
      <c r="H6970">
        <f t="shared" si="216"/>
        <v>1138.4335154826958</v>
      </c>
      <c r="I6970">
        <f>IF(LCOH!$C$28=Menu!$A$1,'Approvvigionamento energia'!C6970,0)+IF(LCOH!$C$28=Menu!$A$2,'Approvvigionamento energia'!D6970,0)+IF(LCOH!$C$28=Menu!$A$3,'Approvvigionamento energia'!E6970,0)+IF(LCOH!$C$28=Menu!$A$4,'Approvvigionamento energia'!F6970,0)+IF(LCOH!$C$28=Menu!$A$5,'Approvvigionamento energia'!G6970,0)+IF(LCOH!$C$28=Menu!$A$6,'Approvvigionamento energia'!H6970,0)</f>
        <v>1041.8148293220604</v>
      </c>
      <c r="J6970">
        <f>'Approvvigionamento energia'!A6970+'Approvvigionamento energia'!B6970+'Approvvigionamento energia'!I6970</f>
        <v>1330.4148293220605</v>
      </c>
      <c r="K6970">
        <f>IF(MIN(LCOH!$C$18,J6970)&gt;=$P$48*LCOH!$C$18, MIN(LCOH!$C$18,J6970),0)</f>
        <v>1330.4148293220605</v>
      </c>
      <c r="L6970">
        <f t="shared" si="217"/>
        <v>0</v>
      </c>
      <c r="M6970">
        <f>K6970/LCOH!$C$18</f>
        <v>0.88694321954804034</v>
      </c>
      <c r="N6970">
        <f>K6970/LCOH!$C$34</f>
        <v>25.634197096764172</v>
      </c>
    </row>
    <row r="6971" spans="1:14" x14ac:dyDescent="0.35">
      <c r="A6971">
        <f>'Profilo fotovoltaico'!B6973*LCOH!$C$20</f>
        <v>334</v>
      </c>
      <c r="B6971">
        <f>'Profilo eolico'!B6973*LCOH!$C$21</f>
        <v>19.2</v>
      </c>
      <c r="C6971">
        <f>$P$35*'Profilo fotovoltaico'!B6973</f>
        <v>2456.4404706657697</v>
      </c>
      <c r="D6971">
        <f>$Q$37*'Profilo eolico'!B6973</f>
        <v>112.02498997463827</v>
      </c>
      <c r="E6971">
        <f>$P$39*'Profilo fotovoltaico'!B6973+'Approvvigionamento energia'!$Q$39*'Profilo eolico'!B6973</f>
        <v>698.12886014742116</v>
      </c>
      <c r="F6971">
        <f>$P$41*'Profilo fotovoltaico'!B6973+'Approvvigionamento energia'!$Q$41*'Profilo eolico'!B6973</f>
        <v>1284.2327303202039</v>
      </c>
      <c r="G6971">
        <f>$P$43*'Profilo fotovoltaico'!B6973+'Approvvigionamento energia'!$Q$43*'Profilo eolico'!B6973</f>
        <v>1870.3366004929871</v>
      </c>
      <c r="H6971">
        <f t="shared" si="216"/>
        <v>1138.4335154826958</v>
      </c>
      <c r="I6971">
        <f>IF(LCOH!$C$28=Menu!$A$1,'Approvvigionamento energia'!C6971,0)+IF(LCOH!$C$28=Menu!$A$2,'Approvvigionamento energia'!D6971,0)+IF(LCOH!$C$28=Menu!$A$3,'Approvvigionamento energia'!E6971,0)+IF(LCOH!$C$28=Menu!$A$4,'Approvvigionamento energia'!F6971,0)+IF(LCOH!$C$28=Menu!$A$5,'Approvvigionamento energia'!G6971,0)+IF(LCOH!$C$28=Menu!$A$6,'Approvvigionamento energia'!H6971,0)</f>
        <v>1284.2327303202039</v>
      </c>
      <c r="J6971">
        <f>'Approvvigionamento energia'!A6971+'Approvvigionamento energia'!B6971+'Approvvigionamento energia'!I6971</f>
        <v>1637.432730320204</v>
      </c>
      <c r="K6971">
        <f>IF(MIN(LCOH!$C$18,J6971)&gt;=$P$48*LCOH!$C$18, MIN(LCOH!$C$18,J6971),0)</f>
        <v>1500</v>
      </c>
      <c r="L6971">
        <f t="shared" si="217"/>
        <v>137.43273032020397</v>
      </c>
      <c r="M6971">
        <f>K6971/LCOH!$C$18</f>
        <v>1</v>
      </c>
      <c r="N6971">
        <f>K6971/LCOH!$C$34</f>
        <v>28.901734104046245</v>
      </c>
    </row>
    <row r="6972" spans="1:14" x14ac:dyDescent="0.35">
      <c r="A6972">
        <f>'Profilo fotovoltaico'!B6974*LCOH!$C$20</f>
        <v>379</v>
      </c>
      <c r="B6972">
        <f>'Profilo eolico'!B6974*LCOH!$C$21</f>
        <v>17.399999999999999</v>
      </c>
      <c r="C6972">
        <f>$P$35*'Profilo fotovoltaico'!B6974</f>
        <v>2787.3980191087626</v>
      </c>
      <c r="D6972">
        <f>$Q$37*'Profilo eolico'!B6974</f>
        <v>101.52264716451594</v>
      </c>
      <c r="E6972">
        <f>$P$39*'Profilo fotovoltaico'!B6974+'Approvvigionamento energia'!$Q$39*'Profilo eolico'!B6974</f>
        <v>772.99149015057765</v>
      </c>
      <c r="F6972">
        <f>$P$41*'Profilo fotovoltaico'!B6974+'Approvvigionamento energia'!$Q$41*'Profilo eolico'!B6974</f>
        <v>1444.4603331366393</v>
      </c>
      <c r="G6972">
        <f>$P$43*'Profilo fotovoltaico'!B6974+'Approvvigionamento energia'!$Q$43*'Profilo eolico'!B6974</f>
        <v>2115.9291761227014</v>
      </c>
      <c r="H6972">
        <f t="shared" si="216"/>
        <v>1138.4335154826958</v>
      </c>
      <c r="I6972">
        <f>IF(LCOH!$C$28=Menu!$A$1,'Approvvigionamento energia'!C6972,0)+IF(LCOH!$C$28=Menu!$A$2,'Approvvigionamento energia'!D6972,0)+IF(LCOH!$C$28=Menu!$A$3,'Approvvigionamento energia'!E6972,0)+IF(LCOH!$C$28=Menu!$A$4,'Approvvigionamento energia'!F6972,0)+IF(LCOH!$C$28=Menu!$A$5,'Approvvigionamento energia'!G6972,0)+IF(LCOH!$C$28=Menu!$A$6,'Approvvigionamento energia'!H6972,0)</f>
        <v>1444.4603331366393</v>
      </c>
      <c r="J6972">
        <f>'Approvvigionamento energia'!A6972+'Approvvigionamento energia'!B6972+'Approvvigionamento energia'!I6972</f>
        <v>1840.8603331366394</v>
      </c>
      <c r="K6972">
        <f>IF(MIN(LCOH!$C$18,J6972)&gt;=$P$48*LCOH!$C$18, MIN(LCOH!$C$18,J6972),0)</f>
        <v>1500</v>
      </c>
      <c r="L6972">
        <f t="shared" si="217"/>
        <v>340.86033313663938</v>
      </c>
      <c r="M6972">
        <f>K6972/LCOH!$C$18</f>
        <v>1</v>
      </c>
      <c r="N6972">
        <f>K6972/LCOH!$C$34</f>
        <v>28.901734104046245</v>
      </c>
    </row>
    <row r="6973" spans="1:14" x14ac:dyDescent="0.35">
      <c r="A6973">
        <f>'Profilo fotovoltaico'!B6975*LCOH!$C$20</f>
        <v>393</v>
      </c>
      <c r="B6973">
        <f>'Profilo eolico'!B6975*LCOH!$C$21</f>
        <v>18.100000000000001</v>
      </c>
      <c r="C6973">
        <f>$P$35*'Profilo fotovoltaico'!B6975</f>
        <v>2890.3625897354718</v>
      </c>
      <c r="D6973">
        <f>$Q$37*'Profilo eolico'!B6975</f>
        <v>105.60689159067465</v>
      </c>
      <c r="E6973">
        <f>$P$39*'Profilo fotovoltaico'!B6975+'Approvvigionamento energia'!$Q$39*'Profilo eolico'!B6975</f>
        <v>801.79581612687389</v>
      </c>
      <c r="F6973">
        <f>$P$41*'Profilo fotovoltaico'!B6975+'Approvvigionamento energia'!$Q$41*'Profilo eolico'!B6975</f>
        <v>1497.9847406630734</v>
      </c>
      <c r="G6973">
        <f>$P$43*'Profilo fotovoltaico'!B6975+'Approvvigionamento energia'!$Q$43*'Profilo eolico'!B6975</f>
        <v>2194.1736651992724</v>
      </c>
      <c r="H6973">
        <f t="shared" si="216"/>
        <v>1138.4335154826958</v>
      </c>
      <c r="I6973">
        <f>IF(LCOH!$C$28=Menu!$A$1,'Approvvigionamento energia'!C6973,0)+IF(LCOH!$C$28=Menu!$A$2,'Approvvigionamento energia'!D6973,0)+IF(LCOH!$C$28=Menu!$A$3,'Approvvigionamento energia'!E6973,0)+IF(LCOH!$C$28=Menu!$A$4,'Approvvigionamento energia'!F6973,0)+IF(LCOH!$C$28=Menu!$A$5,'Approvvigionamento energia'!G6973,0)+IF(LCOH!$C$28=Menu!$A$6,'Approvvigionamento energia'!H6973,0)</f>
        <v>1497.9847406630734</v>
      </c>
      <c r="J6973">
        <f>'Approvvigionamento energia'!A6973+'Approvvigionamento energia'!B6973+'Approvvigionamento energia'!I6973</f>
        <v>1909.0847406630733</v>
      </c>
      <c r="K6973">
        <f>IF(MIN(LCOH!$C$18,J6973)&gt;=$P$48*LCOH!$C$18, MIN(LCOH!$C$18,J6973),0)</f>
        <v>1500</v>
      </c>
      <c r="L6973">
        <f t="shared" si="217"/>
        <v>409.08474066307326</v>
      </c>
      <c r="M6973">
        <f>K6973/LCOH!$C$18</f>
        <v>1</v>
      </c>
      <c r="N6973">
        <f>K6973/LCOH!$C$34</f>
        <v>28.901734104046245</v>
      </c>
    </row>
    <row r="6974" spans="1:14" x14ac:dyDescent="0.35">
      <c r="A6974">
        <f>'Profilo fotovoltaico'!B6976*LCOH!$C$20</f>
        <v>358</v>
      </c>
      <c r="B6974">
        <f>'Profilo eolico'!B6976*LCOH!$C$21</f>
        <v>19.599999999999998</v>
      </c>
      <c r="C6974">
        <f>$P$35*'Profilo fotovoltaico'!B6976</f>
        <v>2632.9511631686992</v>
      </c>
      <c r="D6974">
        <f>$Q$37*'Profilo eolico'!B6976</f>
        <v>114.35884393244325</v>
      </c>
      <c r="E6974">
        <f>$P$39*'Profilo fotovoltaico'!B6976+'Approvvigionamento energia'!$Q$39*'Profilo eolico'!B6976</f>
        <v>744.00692374150719</v>
      </c>
      <c r="F6974">
        <f>$P$41*'Profilo fotovoltaico'!B6976+'Approvvigionamento energia'!$Q$41*'Profilo eolico'!B6976</f>
        <v>1373.6550035505711</v>
      </c>
      <c r="G6974">
        <f>$P$43*'Profilo fotovoltaico'!B6976+'Approvvigionamento energia'!$Q$43*'Profilo eolico'!B6976</f>
        <v>2003.3030833596351</v>
      </c>
      <c r="H6974">
        <f t="shared" si="216"/>
        <v>1138.4335154826958</v>
      </c>
      <c r="I6974">
        <f>IF(LCOH!$C$28=Menu!$A$1,'Approvvigionamento energia'!C6974,0)+IF(LCOH!$C$28=Menu!$A$2,'Approvvigionamento energia'!D6974,0)+IF(LCOH!$C$28=Menu!$A$3,'Approvvigionamento energia'!E6974,0)+IF(LCOH!$C$28=Menu!$A$4,'Approvvigionamento energia'!F6974,0)+IF(LCOH!$C$28=Menu!$A$5,'Approvvigionamento energia'!G6974,0)+IF(LCOH!$C$28=Menu!$A$6,'Approvvigionamento energia'!H6974,0)</f>
        <v>1373.6550035505711</v>
      </c>
      <c r="J6974">
        <f>'Approvvigionamento energia'!A6974+'Approvvigionamento energia'!B6974+'Approvvigionamento energia'!I6974</f>
        <v>1751.255003550571</v>
      </c>
      <c r="K6974">
        <f>IF(MIN(LCOH!$C$18,J6974)&gt;=$P$48*LCOH!$C$18, MIN(LCOH!$C$18,J6974),0)</f>
        <v>1500</v>
      </c>
      <c r="L6974">
        <f t="shared" si="217"/>
        <v>251.25500355057102</v>
      </c>
      <c r="M6974">
        <f>K6974/LCOH!$C$18</f>
        <v>1</v>
      </c>
      <c r="N6974">
        <f>K6974/LCOH!$C$34</f>
        <v>28.901734104046245</v>
      </c>
    </row>
    <row r="6975" spans="1:14" x14ac:dyDescent="0.35">
      <c r="A6975">
        <f>'Profilo fotovoltaico'!B6977*LCOH!$C$20</f>
        <v>277</v>
      </c>
      <c r="B6975">
        <f>'Profilo eolico'!B6977*LCOH!$C$21</f>
        <v>21.3</v>
      </c>
      <c r="C6975">
        <f>$P$35*'Profilo fotovoltaico'!B6977</f>
        <v>2037.2275759713123</v>
      </c>
      <c r="D6975">
        <f>$Q$37*'Profilo eolico'!B6977</f>
        <v>124.27772325311435</v>
      </c>
      <c r="E6975">
        <f>$P$39*'Profilo fotovoltaico'!B6977+'Approvvigionamento energia'!$Q$39*'Profilo eolico'!B6977</f>
        <v>602.51518643266377</v>
      </c>
      <c r="F6975">
        <f>$P$41*'Profilo fotovoltaico'!B6977+'Approvvigionamento energia'!$Q$41*'Profilo eolico'!B6977</f>
        <v>1080.7526496122132</v>
      </c>
      <c r="G6975">
        <f>$P$43*'Profilo fotovoltaico'!B6977+'Approvvigionamento energia'!$Q$43*'Profilo eolico'!B6977</f>
        <v>1558.9901127917628</v>
      </c>
      <c r="H6975">
        <f t="shared" si="216"/>
        <v>1138.4335154826958</v>
      </c>
      <c r="I6975">
        <f>IF(LCOH!$C$28=Menu!$A$1,'Approvvigionamento energia'!C6975,0)+IF(LCOH!$C$28=Menu!$A$2,'Approvvigionamento energia'!D6975,0)+IF(LCOH!$C$28=Menu!$A$3,'Approvvigionamento energia'!E6975,0)+IF(LCOH!$C$28=Menu!$A$4,'Approvvigionamento energia'!F6975,0)+IF(LCOH!$C$28=Menu!$A$5,'Approvvigionamento energia'!G6975,0)+IF(LCOH!$C$28=Menu!$A$6,'Approvvigionamento energia'!H6975,0)</f>
        <v>1080.7526496122132</v>
      </c>
      <c r="J6975">
        <f>'Approvvigionamento energia'!A6975+'Approvvigionamento energia'!B6975+'Approvvigionamento energia'!I6975</f>
        <v>1379.0526496122131</v>
      </c>
      <c r="K6975">
        <f>IF(MIN(LCOH!$C$18,J6975)&gt;=$P$48*LCOH!$C$18, MIN(LCOH!$C$18,J6975),0)</f>
        <v>1379.0526496122131</v>
      </c>
      <c r="L6975">
        <f t="shared" si="217"/>
        <v>0</v>
      </c>
      <c r="M6975">
        <f>K6975/LCOH!$C$18</f>
        <v>0.91936843307480876</v>
      </c>
      <c r="N6975">
        <f>K6975/LCOH!$C$34</f>
        <v>26.571341996381758</v>
      </c>
    </row>
    <row r="6976" spans="1:14" x14ac:dyDescent="0.35">
      <c r="A6976">
        <f>'Profilo fotovoltaico'!B6978*LCOH!$C$20</f>
        <v>171</v>
      </c>
      <c r="B6976">
        <f>'Profilo eolico'!B6978*LCOH!$C$21</f>
        <v>23.599999999999998</v>
      </c>
      <c r="C6976">
        <f>$P$35*'Profilo fotovoltaico'!B6978</f>
        <v>1257.6386840833732</v>
      </c>
      <c r="D6976">
        <f>$Q$37*'Profilo eolico'!B6978</f>
        <v>137.6973835104929</v>
      </c>
      <c r="E6976">
        <f>$P$39*'Profilo fotovoltaico'!B6978+'Approvvigionamento energia'!$Q$39*'Profilo eolico'!B6978</f>
        <v>417.68270865371295</v>
      </c>
      <c r="F6976">
        <f>$P$41*'Profilo fotovoltaico'!B6978+'Approvvigionamento energia'!$Q$41*'Profilo eolico'!B6978</f>
        <v>697.66803379693306</v>
      </c>
      <c r="G6976">
        <f>$P$43*'Profilo fotovoltaico'!B6978+'Approvvigionamento energia'!$Q$43*'Profilo eolico'!B6978</f>
        <v>977.65335894015311</v>
      </c>
      <c r="H6976">
        <f t="shared" si="216"/>
        <v>1138.4335154826958</v>
      </c>
      <c r="I6976">
        <f>IF(LCOH!$C$28=Menu!$A$1,'Approvvigionamento energia'!C6976,0)+IF(LCOH!$C$28=Menu!$A$2,'Approvvigionamento energia'!D6976,0)+IF(LCOH!$C$28=Menu!$A$3,'Approvvigionamento energia'!E6976,0)+IF(LCOH!$C$28=Menu!$A$4,'Approvvigionamento energia'!F6976,0)+IF(LCOH!$C$28=Menu!$A$5,'Approvvigionamento energia'!G6976,0)+IF(LCOH!$C$28=Menu!$A$6,'Approvvigionamento energia'!H6976,0)</f>
        <v>697.66803379693306</v>
      </c>
      <c r="J6976">
        <f>'Approvvigionamento energia'!A6976+'Approvvigionamento energia'!B6976+'Approvvigionamento energia'!I6976</f>
        <v>892.26803379693308</v>
      </c>
      <c r="K6976">
        <f>IF(MIN(LCOH!$C$18,J6976)&gt;=$P$48*LCOH!$C$18, MIN(LCOH!$C$18,J6976),0)</f>
        <v>892.26803379693308</v>
      </c>
      <c r="L6976">
        <f t="shared" si="217"/>
        <v>0</v>
      </c>
      <c r="M6976">
        <f>K6976/LCOH!$C$18</f>
        <v>0.59484535586462206</v>
      </c>
      <c r="N6976">
        <f>K6976/LCOH!$C$34</f>
        <v>17.19206230822607</v>
      </c>
    </row>
    <row r="6977" spans="1:14" x14ac:dyDescent="0.35">
      <c r="A6977">
        <f>'Profilo fotovoltaico'!B6979*LCOH!$C$20</f>
        <v>72</v>
      </c>
      <c r="B6977">
        <f>'Profilo eolico'!B6979*LCOH!$C$21</f>
        <v>30.5</v>
      </c>
      <c r="C6977">
        <f>$P$35*'Profilo fotovoltaico'!B6979</f>
        <v>529.53207750878869</v>
      </c>
      <c r="D6977">
        <f>$Q$37*'Profilo eolico'!B6979</f>
        <v>177.95636428262853</v>
      </c>
      <c r="E6977">
        <f>$P$39*'Profilo fotovoltaico'!B6979+'Approvvigionamento energia'!$Q$39*'Profilo eolico'!B6979</f>
        <v>265.85029258916859</v>
      </c>
      <c r="F6977">
        <f>$P$41*'Profilo fotovoltaico'!B6979+'Approvvigionamento energia'!$Q$41*'Profilo eolico'!B6979</f>
        <v>353.74422089570862</v>
      </c>
      <c r="G6977">
        <f>$P$43*'Profilo fotovoltaico'!B6979+'Approvvigionamento energia'!$Q$43*'Profilo eolico'!B6979</f>
        <v>441.63814920224866</v>
      </c>
      <c r="H6977">
        <f t="shared" si="216"/>
        <v>1138.4335154826958</v>
      </c>
      <c r="I6977">
        <f>IF(LCOH!$C$28=Menu!$A$1,'Approvvigionamento energia'!C6977,0)+IF(LCOH!$C$28=Menu!$A$2,'Approvvigionamento energia'!D6977,0)+IF(LCOH!$C$28=Menu!$A$3,'Approvvigionamento energia'!E6977,0)+IF(LCOH!$C$28=Menu!$A$4,'Approvvigionamento energia'!F6977,0)+IF(LCOH!$C$28=Menu!$A$5,'Approvvigionamento energia'!G6977,0)+IF(LCOH!$C$28=Menu!$A$6,'Approvvigionamento energia'!H6977,0)</f>
        <v>353.74422089570862</v>
      </c>
      <c r="J6977">
        <f>'Approvvigionamento energia'!A6977+'Approvvigionamento energia'!B6977+'Approvvigionamento energia'!I6977</f>
        <v>456.24422089570862</v>
      </c>
      <c r="K6977">
        <f>IF(MIN(LCOH!$C$18,J6977)&gt;=$P$48*LCOH!$C$18, MIN(LCOH!$C$18,J6977),0)</f>
        <v>456.24422089570862</v>
      </c>
      <c r="L6977">
        <f t="shared" si="217"/>
        <v>0</v>
      </c>
      <c r="M6977">
        <f>K6977/LCOH!$C$18</f>
        <v>0.3041628139304724</v>
      </c>
      <c r="N6977">
        <f>K6977/LCOH!$C$34</f>
        <v>8.7908327725570068</v>
      </c>
    </row>
    <row r="6978" spans="1:14" x14ac:dyDescent="0.35">
      <c r="A6978">
        <f>'Profilo fotovoltaico'!B6980*LCOH!$C$20</f>
        <v>5</v>
      </c>
      <c r="B6978">
        <f>'Profilo eolico'!B6980*LCOH!$C$21</f>
        <v>43.4</v>
      </c>
      <c r="C6978">
        <f>$P$35*'Profilo fotovoltaico'!B6980</f>
        <v>36.773060938110326</v>
      </c>
      <c r="D6978">
        <f>$Q$37*'Profilo eolico'!B6980</f>
        <v>253.22315442183864</v>
      </c>
      <c r="E6978">
        <f>$P$39*'Profilo fotovoltaico'!B6980+'Approvvigionamento energia'!$Q$39*'Profilo eolico'!B6980</f>
        <v>199.11063105090656</v>
      </c>
      <c r="F6978">
        <f>$P$41*'Profilo fotovoltaico'!B6980+'Approvvigionamento energia'!$Q$41*'Profilo eolico'!B6980</f>
        <v>144.99810767997448</v>
      </c>
      <c r="G6978">
        <f>$P$43*'Profilo fotovoltaico'!B6980+'Approvvigionamento energia'!$Q$43*'Profilo eolico'!B6980</f>
        <v>90.8855843090424</v>
      </c>
      <c r="H6978">
        <f t="shared" ref="H6978:H7041" si="218">$P$45</f>
        <v>1138.4335154826958</v>
      </c>
      <c r="I6978">
        <f>IF(LCOH!$C$28=Menu!$A$1,'Approvvigionamento energia'!C6978,0)+IF(LCOH!$C$28=Menu!$A$2,'Approvvigionamento energia'!D6978,0)+IF(LCOH!$C$28=Menu!$A$3,'Approvvigionamento energia'!E6978,0)+IF(LCOH!$C$28=Menu!$A$4,'Approvvigionamento energia'!F6978,0)+IF(LCOH!$C$28=Menu!$A$5,'Approvvigionamento energia'!G6978,0)+IF(LCOH!$C$28=Menu!$A$6,'Approvvigionamento energia'!H6978,0)</f>
        <v>144.99810767997448</v>
      </c>
      <c r="J6978">
        <f>'Approvvigionamento energia'!A6978+'Approvvigionamento energia'!B6978+'Approvvigionamento energia'!I6978</f>
        <v>193.39810767997449</v>
      </c>
      <c r="K6978">
        <f>IF(MIN(LCOH!$C$18,J6978)&gt;=$P$48*LCOH!$C$18, MIN(LCOH!$C$18,J6978),0)</f>
        <v>0</v>
      </c>
      <c r="L6978">
        <f t="shared" si="217"/>
        <v>193.39810767997449</v>
      </c>
      <c r="M6978">
        <f>K6978/LCOH!$C$18</f>
        <v>0</v>
      </c>
      <c r="N6978">
        <f>K6978/LCOH!$C$34</f>
        <v>0</v>
      </c>
    </row>
    <row r="6979" spans="1:14" x14ac:dyDescent="0.35">
      <c r="A6979">
        <f>'Profilo fotovoltaico'!B6981*LCOH!$C$20</f>
        <v>0</v>
      </c>
      <c r="B6979">
        <f>'Profilo eolico'!B6981*LCOH!$C$21</f>
        <v>41.7</v>
      </c>
      <c r="C6979">
        <f>$P$35*'Profilo fotovoltaico'!B6981</f>
        <v>0</v>
      </c>
      <c r="D6979">
        <f>$Q$37*'Profilo eolico'!B6981</f>
        <v>243.30427510116755</v>
      </c>
      <c r="E6979">
        <f>$P$39*'Profilo fotovoltaico'!B6981+'Approvvigionamento energia'!$Q$39*'Profilo eolico'!B6981</f>
        <v>182.47820632587565</v>
      </c>
      <c r="F6979">
        <f>$P$41*'Profilo fotovoltaico'!B6981+'Approvvigionamento energia'!$Q$41*'Profilo eolico'!B6981</f>
        <v>121.65213755058377</v>
      </c>
      <c r="G6979">
        <f>$P$43*'Profilo fotovoltaico'!B6981+'Approvvigionamento energia'!$Q$43*'Profilo eolico'!B6981</f>
        <v>60.826068775291887</v>
      </c>
      <c r="H6979">
        <f t="shared" si="218"/>
        <v>1138.4335154826958</v>
      </c>
      <c r="I6979">
        <f>IF(LCOH!$C$28=Menu!$A$1,'Approvvigionamento energia'!C6979,0)+IF(LCOH!$C$28=Menu!$A$2,'Approvvigionamento energia'!D6979,0)+IF(LCOH!$C$28=Menu!$A$3,'Approvvigionamento energia'!E6979,0)+IF(LCOH!$C$28=Menu!$A$4,'Approvvigionamento energia'!F6979,0)+IF(LCOH!$C$28=Menu!$A$5,'Approvvigionamento energia'!G6979,0)+IF(LCOH!$C$28=Menu!$A$6,'Approvvigionamento energia'!H6979,0)</f>
        <v>121.65213755058377</v>
      </c>
      <c r="J6979">
        <f>'Approvvigionamento energia'!A6979+'Approvvigionamento energia'!B6979+'Approvvigionamento energia'!I6979</f>
        <v>163.35213755058379</v>
      </c>
      <c r="K6979">
        <f>IF(MIN(LCOH!$C$18,J6979)&gt;=$P$48*LCOH!$C$18, MIN(LCOH!$C$18,J6979),0)</f>
        <v>0</v>
      </c>
      <c r="L6979">
        <f t="shared" ref="L6979:L7042" si="219">J6979-K6979</f>
        <v>163.35213755058379</v>
      </c>
      <c r="M6979">
        <f>K6979/LCOH!$C$18</f>
        <v>0</v>
      </c>
      <c r="N6979">
        <f>K6979/LCOH!$C$34</f>
        <v>0</v>
      </c>
    </row>
    <row r="6980" spans="1:14" x14ac:dyDescent="0.35">
      <c r="A6980">
        <f>'Profilo fotovoltaico'!B6982*LCOH!$C$20</f>
        <v>0</v>
      </c>
      <c r="B6980">
        <f>'Profilo eolico'!B6982*LCOH!$C$21</f>
        <v>30.700000000000003</v>
      </c>
      <c r="C6980">
        <f>$P$35*'Profilo fotovoltaico'!B6982</f>
        <v>0</v>
      </c>
      <c r="D6980">
        <f>$Q$37*'Profilo eolico'!B6982</f>
        <v>179.12329126153102</v>
      </c>
      <c r="E6980">
        <f>$P$39*'Profilo fotovoltaico'!B6982+'Approvvigionamento energia'!$Q$39*'Profilo eolico'!B6982</f>
        <v>134.34246844614827</v>
      </c>
      <c r="F6980">
        <f>$P$41*'Profilo fotovoltaico'!B6982+'Approvvigionamento energia'!$Q$41*'Profilo eolico'!B6982</f>
        <v>89.561645630765511</v>
      </c>
      <c r="G6980">
        <f>$P$43*'Profilo fotovoltaico'!B6982+'Approvvigionamento energia'!$Q$43*'Profilo eolico'!B6982</f>
        <v>44.780822815382756</v>
      </c>
      <c r="H6980">
        <f t="shared" si="218"/>
        <v>1138.4335154826958</v>
      </c>
      <c r="I6980">
        <f>IF(LCOH!$C$28=Menu!$A$1,'Approvvigionamento energia'!C6980,0)+IF(LCOH!$C$28=Menu!$A$2,'Approvvigionamento energia'!D6980,0)+IF(LCOH!$C$28=Menu!$A$3,'Approvvigionamento energia'!E6980,0)+IF(LCOH!$C$28=Menu!$A$4,'Approvvigionamento energia'!F6980,0)+IF(LCOH!$C$28=Menu!$A$5,'Approvvigionamento energia'!G6980,0)+IF(LCOH!$C$28=Menu!$A$6,'Approvvigionamento energia'!H6980,0)</f>
        <v>89.561645630765511</v>
      </c>
      <c r="J6980">
        <f>'Approvvigionamento energia'!A6980+'Approvvigionamento energia'!B6980+'Approvvigionamento energia'!I6980</f>
        <v>120.26164563076551</v>
      </c>
      <c r="K6980">
        <f>IF(MIN(LCOH!$C$18,J6980)&gt;=$P$48*LCOH!$C$18, MIN(LCOH!$C$18,J6980),0)</f>
        <v>0</v>
      </c>
      <c r="L6980">
        <f t="shared" si="219"/>
        <v>120.26164563076551</v>
      </c>
      <c r="M6980">
        <f>K6980/LCOH!$C$18</f>
        <v>0</v>
      </c>
      <c r="N6980">
        <f>K6980/LCOH!$C$34</f>
        <v>0</v>
      </c>
    </row>
    <row r="6981" spans="1:14" x14ac:dyDescent="0.35">
      <c r="A6981">
        <f>'Profilo fotovoltaico'!B6983*LCOH!$C$20</f>
        <v>0</v>
      </c>
      <c r="B6981">
        <f>'Profilo eolico'!B6983*LCOH!$C$21</f>
        <v>23</v>
      </c>
      <c r="C6981">
        <f>$P$35*'Profilo fotovoltaico'!B6983</f>
        <v>0</v>
      </c>
      <c r="D6981">
        <f>$Q$37*'Profilo eolico'!B6983</f>
        <v>134.19660257378544</v>
      </c>
      <c r="E6981">
        <f>$P$39*'Profilo fotovoltaico'!B6983+'Approvvigionamento energia'!$Q$39*'Profilo eolico'!B6983</f>
        <v>100.64745193033909</v>
      </c>
      <c r="F6981">
        <f>$P$41*'Profilo fotovoltaico'!B6983+'Approvvigionamento energia'!$Q$41*'Profilo eolico'!B6983</f>
        <v>67.09830128689272</v>
      </c>
      <c r="G6981">
        <f>$P$43*'Profilo fotovoltaico'!B6983+'Approvvigionamento energia'!$Q$43*'Profilo eolico'!B6983</f>
        <v>33.54915064344636</v>
      </c>
      <c r="H6981">
        <f t="shared" si="218"/>
        <v>1138.4335154826958</v>
      </c>
      <c r="I6981">
        <f>IF(LCOH!$C$28=Menu!$A$1,'Approvvigionamento energia'!C6981,0)+IF(LCOH!$C$28=Menu!$A$2,'Approvvigionamento energia'!D6981,0)+IF(LCOH!$C$28=Menu!$A$3,'Approvvigionamento energia'!E6981,0)+IF(LCOH!$C$28=Menu!$A$4,'Approvvigionamento energia'!F6981,0)+IF(LCOH!$C$28=Menu!$A$5,'Approvvigionamento energia'!G6981,0)+IF(LCOH!$C$28=Menu!$A$6,'Approvvigionamento energia'!H6981,0)</f>
        <v>67.09830128689272</v>
      </c>
      <c r="J6981">
        <f>'Approvvigionamento energia'!A6981+'Approvvigionamento energia'!B6981+'Approvvigionamento energia'!I6981</f>
        <v>90.09830128689272</v>
      </c>
      <c r="K6981">
        <f>IF(MIN(LCOH!$C$18,J6981)&gt;=$P$48*LCOH!$C$18, MIN(LCOH!$C$18,J6981),0)</f>
        <v>0</v>
      </c>
      <c r="L6981">
        <f t="shared" si="219"/>
        <v>90.09830128689272</v>
      </c>
      <c r="M6981">
        <f>K6981/LCOH!$C$18</f>
        <v>0</v>
      </c>
      <c r="N6981">
        <f>K6981/LCOH!$C$34</f>
        <v>0</v>
      </c>
    </row>
    <row r="6982" spans="1:14" x14ac:dyDescent="0.35">
      <c r="A6982">
        <f>'Profilo fotovoltaico'!B6984*LCOH!$C$20</f>
        <v>0</v>
      </c>
      <c r="B6982">
        <f>'Profilo eolico'!B6984*LCOH!$C$21</f>
        <v>18.2</v>
      </c>
      <c r="C6982">
        <f>$P$35*'Profilo fotovoltaico'!B6984</f>
        <v>0</v>
      </c>
      <c r="D6982">
        <f>$Q$37*'Profilo eolico'!B6984</f>
        <v>106.19035508012588</v>
      </c>
      <c r="E6982">
        <f>$P$39*'Profilo fotovoltaico'!B6984+'Approvvigionamento energia'!$Q$39*'Profilo eolico'!B6984</f>
        <v>79.642766310094416</v>
      </c>
      <c r="F6982">
        <f>$P$41*'Profilo fotovoltaico'!B6984+'Approvvigionamento energia'!$Q$41*'Profilo eolico'!B6984</f>
        <v>53.095177540062942</v>
      </c>
      <c r="G6982">
        <f>$P$43*'Profilo fotovoltaico'!B6984+'Approvvigionamento energia'!$Q$43*'Profilo eolico'!B6984</f>
        <v>26.547588770031471</v>
      </c>
      <c r="H6982">
        <f t="shared" si="218"/>
        <v>1138.4335154826958</v>
      </c>
      <c r="I6982">
        <f>IF(LCOH!$C$28=Menu!$A$1,'Approvvigionamento energia'!C6982,0)+IF(LCOH!$C$28=Menu!$A$2,'Approvvigionamento energia'!D6982,0)+IF(LCOH!$C$28=Menu!$A$3,'Approvvigionamento energia'!E6982,0)+IF(LCOH!$C$28=Menu!$A$4,'Approvvigionamento energia'!F6982,0)+IF(LCOH!$C$28=Menu!$A$5,'Approvvigionamento energia'!G6982,0)+IF(LCOH!$C$28=Menu!$A$6,'Approvvigionamento energia'!H6982,0)</f>
        <v>53.095177540062942</v>
      </c>
      <c r="J6982">
        <f>'Approvvigionamento energia'!A6982+'Approvvigionamento energia'!B6982+'Approvvigionamento energia'!I6982</f>
        <v>71.295177540062937</v>
      </c>
      <c r="K6982">
        <f>IF(MIN(LCOH!$C$18,J6982)&gt;=$P$48*LCOH!$C$18, MIN(LCOH!$C$18,J6982),0)</f>
        <v>0</v>
      </c>
      <c r="L6982">
        <f t="shared" si="219"/>
        <v>71.295177540062937</v>
      </c>
      <c r="M6982">
        <f>K6982/LCOH!$C$18</f>
        <v>0</v>
      </c>
      <c r="N6982">
        <f>K6982/LCOH!$C$34</f>
        <v>0</v>
      </c>
    </row>
    <row r="6983" spans="1:14" x14ac:dyDescent="0.35">
      <c r="A6983">
        <f>'Profilo fotovoltaico'!B6985*LCOH!$C$20</f>
        <v>0</v>
      </c>
      <c r="B6983">
        <f>'Profilo eolico'!B6985*LCOH!$C$21</f>
        <v>18.100000000000001</v>
      </c>
      <c r="C6983">
        <f>$P$35*'Profilo fotovoltaico'!B6985</f>
        <v>0</v>
      </c>
      <c r="D6983">
        <f>$Q$37*'Profilo eolico'!B6985</f>
        <v>105.60689159067465</v>
      </c>
      <c r="E6983">
        <f>$P$39*'Profilo fotovoltaico'!B6985+'Approvvigionamento energia'!$Q$39*'Profilo eolico'!B6985</f>
        <v>79.205168693005987</v>
      </c>
      <c r="F6983">
        <f>$P$41*'Profilo fotovoltaico'!B6985+'Approvvigionamento energia'!$Q$41*'Profilo eolico'!B6985</f>
        <v>52.803445795337325</v>
      </c>
      <c r="G6983">
        <f>$P$43*'Profilo fotovoltaico'!B6985+'Approvvigionamento energia'!$Q$43*'Profilo eolico'!B6985</f>
        <v>26.401722897668662</v>
      </c>
      <c r="H6983">
        <f t="shared" si="218"/>
        <v>1138.4335154826958</v>
      </c>
      <c r="I6983">
        <f>IF(LCOH!$C$28=Menu!$A$1,'Approvvigionamento energia'!C6983,0)+IF(LCOH!$C$28=Menu!$A$2,'Approvvigionamento energia'!D6983,0)+IF(LCOH!$C$28=Menu!$A$3,'Approvvigionamento energia'!E6983,0)+IF(LCOH!$C$28=Menu!$A$4,'Approvvigionamento energia'!F6983,0)+IF(LCOH!$C$28=Menu!$A$5,'Approvvigionamento energia'!G6983,0)+IF(LCOH!$C$28=Menu!$A$6,'Approvvigionamento energia'!H6983,0)</f>
        <v>52.803445795337325</v>
      </c>
      <c r="J6983">
        <f>'Approvvigionamento energia'!A6983+'Approvvigionamento energia'!B6983+'Approvvigionamento energia'!I6983</f>
        <v>70.903445795337319</v>
      </c>
      <c r="K6983">
        <f>IF(MIN(LCOH!$C$18,J6983)&gt;=$P$48*LCOH!$C$18, MIN(LCOH!$C$18,J6983),0)</f>
        <v>0</v>
      </c>
      <c r="L6983">
        <f t="shared" si="219"/>
        <v>70.903445795337319</v>
      </c>
      <c r="M6983">
        <f>K6983/LCOH!$C$18</f>
        <v>0</v>
      </c>
      <c r="N6983">
        <f>K6983/LCOH!$C$34</f>
        <v>0</v>
      </c>
    </row>
    <row r="6984" spans="1:14" x14ac:dyDescent="0.35">
      <c r="A6984">
        <f>'Profilo fotovoltaico'!B6986*LCOH!$C$20</f>
        <v>0</v>
      </c>
      <c r="B6984">
        <f>'Profilo eolico'!B6986*LCOH!$C$21</f>
        <v>20.299999999999997</v>
      </c>
      <c r="C6984">
        <f>$P$35*'Profilo fotovoltaico'!B6986</f>
        <v>0</v>
      </c>
      <c r="D6984">
        <f>$Q$37*'Profilo eolico'!B6986</f>
        <v>118.44308835860194</v>
      </c>
      <c r="E6984">
        <f>$P$39*'Profilo fotovoltaico'!B6986+'Approvvigionamento energia'!$Q$39*'Profilo eolico'!B6986</f>
        <v>88.832316268951445</v>
      </c>
      <c r="F6984">
        <f>$P$41*'Profilo fotovoltaico'!B6986+'Approvvigionamento energia'!$Q$41*'Profilo eolico'!B6986</f>
        <v>59.22154417930097</v>
      </c>
      <c r="G6984">
        <f>$P$43*'Profilo fotovoltaico'!B6986+'Approvvigionamento energia'!$Q$43*'Profilo eolico'!B6986</f>
        <v>29.610772089650485</v>
      </c>
      <c r="H6984">
        <f t="shared" si="218"/>
        <v>1138.4335154826958</v>
      </c>
      <c r="I6984">
        <f>IF(LCOH!$C$28=Menu!$A$1,'Approvvigionamento energia'!C6984,0)+IF(LCOH!$C$28=Menu!$A$2,'Approvvigionamento energia'!D6984,0)+IF(LCOH!$C$28=Menu!$A$3,'Approvvigionamento energia'!E6984,0)+IF(LCOH!$C$28=Menu!$A$4,'Approvvigionamento energia'!F6984,0)+IF(LCOH!$C$28=Menu!$A$5,'Approvvigionamento energia'!G6984,0)+IF(LCOH!$C$28=Menu!$A$6,'Approvvigionamento energia'!H6984,0)</f>
        <v>59.22154417930097</v>
      </c>
      <c r="J6984">
        <f>'Approvvigionamento energia'!A6984+'Approvvigionamento energia'!B6984+'Approvvigionamento energia'!I6984</f>
        <v>79.521544179300975</v>
      </c>
      <c r="K6984">
        <f>IF(MIN(LCOH!$C$18,J6984)&gt;=$P$48*LCOH!$C$18, MIN(LCOH!$C$18,J6984),0)</f>
        <v>0</v>
      </c>
      <c r="L6984">
        <f t="shared" si="219"/>
        <v>79.521544179300975</v>
      </c>
      <c r="M6984">
        <f>K6984/LCOH!$C$18</f>
        <v>0</v>
      </c>
      <c r="N6984">
        <f>K6984/LCOH!$C$34</f>
        <v>0</v>
      </c>
    </row>
    <row r="6985" spans="1:14" x14ac:dyDescent="0.35">
      <c r="A6985">
        <f>'Profilo fotovoltaico'!B6987*LCOH!$C$20</f>
        <v>0</v>
      </c>
      <c r="B6985">
        <f>'Profilo eolico'!B6987*LCOH!$C$21</f>
        <v>23.8</v>
      </c>
      <c r="C6985">
        <f>$P$35*'Profilo fotovoltaico'!B6987</f>
        <v>0</v>
      </c>
      <c r="D6985">
        <f>$Q$37*'Profilo eolico'!B6987</f>
        <v>138.86431048939539</v>
      </c>
      <c r="E6985">
        <f>$P$39*'Profilo fotovoltaico'!B6987+'Approvvigionamento energia'!$Q$39*'Profilo eolico'!B6987</f>
        <v>104.14823286704653</v>
      </c>
      <c r="F6985">
        <f>$P$41*'Profilo fotovoltaico'!B6987+'Approvvigionamento energia'!$Q$41*'Profilo eolico'!B6987</f>
        <v>69.432155244697697</v>
      </c>
      <c r="G6985">
        <f>$P$43*'Profilo fotovoltaico'!B6987+'Approvvigionamento energia'!$Q$43*'Profilo eolico'!B6987</f>
        <v>34.716077622348848</v>
      </c>
      <c r="H6985">
        <f t="shared" si="218"/>
        <v>1138.4335154826958</v>
      </c>
      <c r="I6985">
        <f>IF(LCOH!$C$28=Menu!$A$1,'Approvvigionamento energia'!C6985,0)+IF(LCOH!$C$28=Menu!$A$2,'Approvvigionamento energia'!D6985,0)+IF(LCOH!$C$28=Menu!$A$3,'Approvvigionamento energia'!E6985,0)+IF(LCOH!$C$28=Menu!$A$4,'Approvvigionamento energia'!F6985,0)+IF(LCOH!$C$28=Menu!$A$5,'Approvvigionamento energia'!G6985,0)+IF(LCOH!$C$28=Menu!$A$6,'Approvvigionamento energia'!H6985,0)</f>
        <v>69.432155244697697</v>
      </c>
      <c r="J6985">
        <f>'Approvvigionamento energia'!A6985+'Approvvigionamento energia'!B6985+'Approvvigionamento energia'!I6985</f>
        <v>93.232155244697694</v>
      </c>
      <c r="K6985">
        <f>IF(MIN(LCOH!$C$18,J6985)&gt;=$P$48*LCOH!$C$18, MIN(LCOH!$C$18,J6985),0)</f>
        <v>0</v>
      </c>
      <c r="L6985">
        <f t="shared" si="219"/>
        <v>93.232155244697694</v>
      </c>
      <c r="M6985">
        <f>K6985/LCOH!$C$18</f>
        <v>0</v>
      </c>
      <c r="N6985">
        <f>K6985/LCOH!$C$34</f>
        <v>0</v>
      </c>
    </row>
    <row r="6986" spans="1:14" x14ac:dyDescent="0.35">
      <c r="A6986">
        <f>'Profilo fotovoltaico'!B6988*LCOH!$C$20</f>
        <v>0</v>
      </c>
      <c r="B6986">
        <f>'Profilo eolico'!B6988*LCOH!$C$21</f>
        <v>29.3</v>
      </c>
      <c r="C6986">
        <f>$P$35*'Profilo fotovoltaico'!B6988</f>
        <v>0</v>
      </c>
      <c r="D6986">
        <f>$Q$37*'Profilo eolico'!B6988</f>
        <v>170.95480240921364</v>
      </c>
      <c r="E6986">
        <f>$P$39*'Profilo fotovoltaico'!B6988+'Approvvigionamento energia'!$Q$39*'Profilo eolico'!B6988</f>
        <v>128.21610180691022</v>
      </c>
      <c r="F6986">
        <f>$P$41*'Profilo fotovoltaico'!B6988+'Approvvigionamento energia'!$Q$41*'Profilo eolico'!B6988</f>
        <v>85.477401204606821</v>
      </c>
      <c r="G6986">
        <f>$P$43*'Profilo fotovoltaico'!B6988+'Approvvigionamento energia'!$Q$43*'Profilo eolico'!B6988</f>
        <v>42.73870060230341</v>
      </c>
      <c r="H6986">
        <f t="shared" si="218"/>
        <v>1138.4335154826958</v>
      </c>
      <c r="I6986">
        <f>IF(LCOH!$C$28=Menu!$A$1,'Approvvigionamento energia'!C6986,0)+IF(LCOH!$C$28=Menu!$A$2,'Approvvigionamento energia'!D6986,0)+IF(LCOH!$C$28=Menu!$A$3,'Approvvigionamento energia'!E6986,0)+IF(LCOH!$C$28=Menu!$A$4,'Approvvigionamento energia'!F6986,0)+IF(LCOH!$C$28=Menu!$A$5,'Approvvigionamento energia'!G6986,0)+IF(LCOH!$C$28=Menu!$A$6,'Approvvigionamento energia'!H6986,0)</f>
        <v>85.477401204606821</v>
      </c>
      <c r="J6986">
        <f>'Approvvigionamento energia'!A6986+'Approvvigionamento energia'!B6986+'Approvvigionamento energia'!I6986</f>
        <v>114.77740120460682</v>
      </c>
      <c r="K6986">
        <f>IF(MIN(LCOH!$C$18,J6986)&gt;=$P$48*LCOH!$C$18, MIN(LCOH!$C$18,J6986),0)</f>
        <v>0</v>
      </c>
      <c r="L6986">
        <f t="shared" si="219"/>
        <v>114.77740120460682</v>
      </c>
      <c r="M6986">
        <f>K6986/LCOH!$C$18</f>
        <v>0</v>
      </c>
      <c r="N6986">
        <f>K6986/LCOH!$C$34</f>
        <v>0</v>
      </c>
    </row>
    <row r="6987" spans="1:14" x14ac:dyDescent="0.35">
      <c r="A6987">
        <f>'Profilo fotovoltaico'!B6989*LCOH!$C$20</f>
        <v>0</v>
      </c>
      <c r="B6987">
        <f>'Profilo eolico'!B6989*LCOH!$C$21</f>
        <v>36.4</v>
      </c>
      <c r="C6987">
        <f>$P$35*'Profilo fotovoltaico'!B6989</f>
        <v>0</v>
      </c>
      <c r="D6987">
        <f>$Q$37*'Profilo eolico'!B6989</f>
        <v>212.38071016025177</v>
      </c>
      <c r="E6987">
        <f>$P$39*'Profilo fotovoltaico'!B6989+'Approvvigionamento energia'!$Q$39*'Profilo eolico'!B6989</f>
        <v>159.28553262018883</v>
      </c>
      <c r="F6987">
        <f>$P$41*'Profilo fotovoltaico'!B6989+'Approvvigionamento energia'!$Q$41*'Profilo eolico'!B6989</f>
        <v>106.19035508012588</v>
      </c>
      <c r="G6987">
        <f>$P$43*'Profilo fotovoltaico'!B6989+'Approvvigionamento energia'!$Q$43*'Profilo eolico'!B6989</f>
        <v>53.095177540062942</v>
      </c>
      <c r="H6987">
        <f t="shared" si="218"/>
        <v>1138.4335154826958</v>
      </c>
      <c r="I6987">
        <f>IF(LCOH!$C$28=Menu!$A$1,'Approvvigionamento energia'!C6987,0)+IF(LCOH!$C$28=Menu!$A$2,'Approvvigionamento energia'!D6987,0)+IF(LCOH!$C$28=Menu!$A$3,'Approvvigionamento energia'!E6987,0)+IF(LCOH!$C$28=Menu!$A$4,'Approvvigionamento energia'!F6987,0)+IF(LCOH!$C$28=Menu!$A$5,'Approvvigionamento energia'!G6987,0)+IF(LCOH!$C$28=Menu!$A$6,'Approvvigionamento energia'!H6987,0)</f>
        <v>106.19035508012588</v>
      </c>
      <c r="J6987">
        <f>'Approvvigionamento energia'!A6987+'Approvvigionamento energia'!B6987+'Approvvigionamento energia'!I6987</f>
        <v>142.59035508012587</v>
      </c>
      <c r="K6987">
        <f>IF(MIN(LCOH!$C$18,J6987)&gt;=$P$48*LCOH!$C$18, MIN(LCOH!$C$18,J6987),0)</f>
        <v>0</v>
      </c>
      <c r="L6987">
        <f t="shared" si="219"/>
        <v>142.59035508012587</v>
      </c>
      <c r="M6987">
        <f>K6987/LCOH!$C$18</f>
        <v>0</v>
      </c>
      <c r="N6987">
        <f>K6987/LCOH!$C$34</f>
        <v>0</v>
      </c>
    </row>
    <row r="6988" spans="1:14" x14ac:dyDescent="0.35">
      <c r="A6988">
        <f>'Profilo fotovoltaico'!B6990*LCOH!$C$20</f>
        <v>0</v>
      </c>
      <c r="B6988">
        <f>'Profilo eolico'!B6990*LCOH!$C$21</f>
        <v>41.9</v>
      </c>
      <c r="C6988">
        <f>$P$35*'Profilo fotovoltaico'!B6990</f>
        <v>0</v>
      </c>
      <c r="D6988">
        <f>$Q$37*'Profilo eolico'!B6990</f>
        <v>244.47120208007001</v>
      </c>
      <c r="E6988">
        <f>$P$39*'Profilo fotovoltaico'!B6990+'Approvvigionamento energia'!$Q$39*'Profilo eolico'!B6990</f>
        <v>183.3534015600525</v>
      </c>
      <c r="F6988">
        <f>$P$41*'Profilo fotovoltaico'!B6990+'Approvvigionamento energia'!$Q$41*'Profilo eolico'!B6990</f>
        <v>122.23560104003501</v>
      </c>
      <c r="G6988">
        <f>$P$43*'Profilo fotovoltaico'!B6990+'Approvvigionamento energia'!$Q$43*'Profilo eolico'!B6990</f>
        <v>61.117800520017504</v>
      </c>
      <c r="H6988">
        <f t="shared" si="218"/>
        <v>1138.4335154826958</v>
      </c>
      <c r="I6988">
        <f>IF(LCOH!$C$28=Menu!$A$1,'Approvvigionamento energia'!C6988,0)+IF(LCOH!$C$28=Menu!$A$2,'Approvvigionamento energia'!D6988,0)+IF(LCOH!$C$28=Menu!$A$3,'Approvvigionamento energia'!E6988,0)+IF(LCOH!$C$28=Menu!$A$4,'Approvvigionamento energia'!F6988,0)+IF(LCOH!$C$28=Menu!$A$5,'Approvvigionamento energia'!G6988,0)+IF(LCOH!$C$28=Menu!$A$6,'Approvvigionamento energia'!H6988,0)</f>
        <v>122.23560104003501</v>
      </c>
      <c r="J6988">
        <f>'Approvvigionamento energia'!A6988+'Approvvigionamento energia'!B6988+'Approvvigionamento energia'!I6988</f>
        <v>164.135601040035</v>
      </c>
      <c r="K6988">
        <f>IF(MIN(LCOH!$C$18,J6988)&gt;=$P$48*LCOH!$C$18, MIN(LCOH!$C$18,J6988),0)</f>
        <v>0</v>
      </c>
      <c r="L6988">
        <f t="shared" si="219"/>
        <v>164.135601040035</v>
      </c>
      <c r="M6988">
        <f>K6988/LCOH!$C$18</f>
        <v>0</v>
      </c>
      <c r="N6988">
        <f>K6988/LCOH!$C$34</f>
        <v>0</v>
      </c>
    </row>
    <row r="6989" spans="1:14" x14ac:dyDescent="0.35">
      <c r="A6989">
        <f>'Profilo fotovoltaico'!B6991*LCOH!$C$20</f>
        <v>0</v>
      </c>
      <c r="B6989">
        <f>'Profilo eolico'!B6991*LCOH!$C$21</f>
        <v>46.699999999999996</v>
      </c>
      <c r="C6989">
        <f>$P$35*'Profilo fotovoltaico'!B6991</f>
        <v>0</v>
      </c>
      <c r="D6989">
        <f>$Q$37*'Profilo eolico'!B6991</f>
        <v>272.47744957372959</v>
      </c>
      <c r="E6989">
        <f>$P$39*'Profilo fotovoltaico'!B6991+'Approvvigionamento energia'!$Q$39*'Profilo eolico'!B6991</f>
        <v>204.35808718029719</v>
      </c>
      <c r="F6989">
        <f>$P$41*'Profilo fotovoltaico'!B6991+'Approvvigionamento energia'!$Q$41*'Profilo eolico'!B6991</f>
        <v>136.23872478686479</v>
      </c>
      <c r="G6989">
        <f>$P$43*'Profilo fotovoltaico'!B6991+'Approvvigionamento energia'!$Q$43*'Profilo eolico'!B6991</f>
        <v>68.119362393432397</v>
      </c>
      <c r="H6989">
        <f t="shared" si="218"/>
        <v>1138.4335154826958</v>
      </c>
      <c r="I6989">
        <f>IF(LCOH!$C$28=Menu!$A$1,'Approvvigionamento energia'!C6989,0)+IF(LCOH!$C$28=Menu!$A$2,'Approvvigionamento energia'!D6989,0)+IF(LCOH!$C$28=Menu!$A$3,'Approvvigionamento energia'!E6989,0)+IF(LCOH!$C$28=Menu!$A$4,'Approvvigionamento energia'!F6989,0)+IF(LCOH!$C$28=Menu!$A$5,'Approvvigionamento energia'!G6989,0)+IF(LCOH!$C$28=Menu!$A$6,'Approvvigionamento energia'!H6989,0)</f>
        <v>136.23872478686479</v>
      </c>
      <c r="J6989">
        <f>'Approvvigionamento energia'!A6989+'Approvvigionamento energia'!B6989+'Approvvigionamento energia'!I6989</f>
        <v>182.93872478686478</v>
      </c>
      <c r="K6989">
        <f>IF(MIN(LCOH!$C$18,J6989)&gt;=$P$48*LCOH!$C$18, MIN(LCOH!$C$18,J6989),0)</f>
        <v>0</v>
      </c>
      <c r="L6989">
        <f t="shared" si="219"/>
        <v>182.93872478686478</v>
      </c>
      <c r="M6989">
        <f>K6989/LCOH!$C$18</f>
        <v>0</v>
      </c>
      <c r="N6989">
        <f>K6989/LCOH!$C$34</f>
        <v>0</v>
      </c>
    </row>
    <row r="6990" spans="1:14" x14ac:dyDescent="0.35">
      <c r="A6990">
        <f>'Profilo fotovoltaico'!B6992*LCOH!$C$20</f>
        <v>0</v>
      </c>
      <c r="B6990">
        <f>'Profilo eolico'!B6992*LCOH!$C$21</f>
        <v>52.3</v>
      </c>
      <c r="C6990">
        <f>$P$35*'Profilo fotovoltaico'!B6992</f>
        <v>0</v>
      </c>
      <c r="D6990">
        <f>$Q$37*'Profilo eolico'!B6992</f>
        <v>305.15140498299911</v>
      </c>
      <c r="E6990">
        <f>$P$39*'Profilo fotovoltaico'!B6992+'Approvvigionamento energia'!$Q$39*'Profilo eolico'!B6992</f>
        <v>228.8635537372493</v>
      </c>
      <c r="F6990">
        <f>$P$41*'Profilo fotovoltaico'!B6992+'Approvvigionamento energia'!$Q$41*'Profilo eolico'!B6992</f>
        <v>152.57570249149956</v>
      </c>
      <c r="G6990">
        <f>$P$43*'Profilo fotovoltaico'!B6992+'Approvvigionamento energia'!$Q$43*'Profilo eolico'!B6992</f>
        <v>76.287851245749778</v>
      </c>
      <c r="H6990">
        <f t="shared" si="218"/>
        <v>1138.4335154826958</v>
      </c>
      <c r="I6990">
        <f>IF(LCOH!$C$28=Menu!$A$1,'Approvvigionamento energia'!C6990,0)+IF(LCOH!$C$28=Menu!$A$2,'Approvvigionamento energia'!D6990,0)+IF(LCOH!$C$28=Menu!$A$3,'Approvvigionamento energia'!E6990,0)+IF(LCOH!$C$28=Menu!$A$4,'Approvvigionamento energia'!F6990,0)+IF(LCOH!$C$28=Menu!$A$5,'Approvvigionamento energia'!G6990,0)+IF(LCOH!$C$28=Menu!$A$6,'Approvvigionamento energia'!H6990,0)</f>
        <v>152.57570249149956</v>
      </c>
      <c r="J6990">
        <f>'Approvvigionamento energia'!A6990+'Approvvigionamento energia'!B6990+'Approvvigionamento energia'!I6990</f>
        <v>204.87570249149957</v>
      </c>
      <c r="K6990">
        <f>IF(MIN(LCOH!$C$18,J6990)&gt;=$P$48*LCOH!$C$18, MIN(LCOH!$C$18,J6990),0)</f>
        <v>0</v>
      </c>
      <c r="L6990">
        <f t="shared" si="219"/>
        <v>204.87570249149957</v>
      </c>
      <c r="M6990">
        <f>K6990/LCOH!$C$18</f>
        <v>0</v>
      </c>
      <c r="N6990">
        <f>K6990/LCOH!$C$34</f>
        <v>0</v>
      </c>
    </row>
    <row r="6991" spans="1:14" x14ac:dyDescent="0.35">
      <c r="A6991">
        <f>'Profilo fotovoltaico'!B6993*LCOH!$C$20</f>
        <v>1</v>
      </c>
      <c r="B6991">
        <f>'Profilo eolico'!B6993*LCOH!$C$21</f>
        <v>58.4</v>
      </c>
      <c r="C6991">
        <f>$P$35*'Profilo fotovoltaico'!B6993</f>
        <v>7.3546121876220649</v>
      </c>
      <c r="D6991">
        <f>$Q$37*'Profilo eolico'!B6993</f>
        <v>340.74267783952479</v>
      </c>
      <c r="E6991">
        <f>$P$39*'Profilo fotovoltaico'!B6993+'Approvvigionamento energia'!$Q$39*'Profilo eolico'!B6993</f>
        <v>257.39566142654911</v>
      </c>
      <c r="F6991">
        <f>$P$41*'Profilo fotovoltaico'!B6993+'Approvvigionamento energia'!$Q$41*'Profilo eolico'!B6993</f>
        <v>174.04864501357343</v>
      </c>
      <c r="G6991">
        <f>$P$43*'Profilo fotovoltaico'!B6993+'Approvvigionamento energia'!$Q$43*'Profilo eolico'!B6993</f>
        <v>90.701628600597743</v>
      </c>
      <c r="H6991">
        <f t="shared" si="218"/>
        <v>1138.4335154826958</v>
      </c>
      <c r="I6991">
        <f>IF(LCOH!$C$28=Menu!$A$1,'Approvvigionamento energia'!C6991,0)+IF(LCOH!$C$28=Menu!$A$2,'Approvvigionamento energia'!D6991,0)+IF(LCOH!$C$28=Menu!$A$3,'Approvvigionamento energia'!E6991,0)+IF(LCOH!$C$28=Menu!$A$4,'Approvvigionamento energia'!F6991,0)+IF(LCOH!$C$28=Menu!$A$5,'Approvvigionamento energia'!G6991,0)+IF(LCOH!$C$28=Menu!$A$6,'Approvvigionamento energia'!H6991,0)</f>
        <v>174.04864501357343</v>
      </c>
      <c r="J6991">
        <f>'Approvvigionamento energia'!A6991+'Approvvigionamento energia'!B6991+'Approvvigionamento energia'!I6991</f>
        <v>233.44864501357344</v>
      </c>
      <c r="K6991">
        <f>IF(MIN(LCOH!$C$18,J6991)&gt;=$P$48*LCOH!$C$18, MIN(LCOH!$C$18,J6991),0)</f>
        <v>0</v>
      </c>
      <c r="L6991">
        <f t="shared" si="219"/>
        <v>233.44864501357344</v>
      </c>
      <c r="M6991">
        <f>K6991/LCOH!$C$18</f>
        <v>0</v>
      </c>
      <c r="N6991">
        <f>K6991/LCOH!$C$34</f>
        <v>0</v>
      </c>
    </row>
    <row r="6992" spans="1:14" x14ac:dyDescent="0.35">
      <c r="A6992">
        <f>'Profilo fotovoltaico'!B6994*LCOH!$C$20</f>
        <v>42</v>
      </c>
      <c r="B6992">
        <f>'Profilo eolico'!B6994*LCOH!$C$21</f>
        <v>62.7</v>
      </c>
      <c r="C6992">
        <f>$P$35*'Profilo fotovoltaico'!B6994</f>
        <v>308.89371188012677</v>
      </c>
      <c r="D6992">
        <f>$Q$37*'Profilo eolico'!B6994</f>
        <v>365.83160788592818</v>
      </c>
      <c r="E6992">
        <f>$P$39*'Profilo fotovoltaico'!B6994+'Approvvigionamento energia'!$Q$39*'Profilo eolico'!B6994</f>
        <v>351.59713388447784</v>
      </c>
      <c r="F6992">
        <f>$P$41*'Profilo fotovoltaico'!B6994+'Approvvigionamento energia'!$Q$41*'Profilo eolico'!B6994</f>
        <v>337.3626598830275</v>
      </c>
      <c r="G6992">
        <f>$P$43*'Profilo fotovoltaico'!B6994+'Approvvigionamento energia'!$Q$43*'Profilo eolico'!B6994</f>
        <v>323.12818588157711</v>
      </c>
      <c r="H6992">
        <f t="shared" si="218"/>
        <v>1138.4335154826958</v>
      </c>
      <c r="I6992">
        <f>IF(LCOH!$C$28=Menu!$A$1,'Approvvigionamento energia'!C6992,0)+IF(LCOH!$C$28=Menu!$A$2,'Approvvigionamento energia'!D6992,0)+IF(LCOH!$C$28=Menu!$A$3,'Approvvigionamento energia'!E6992,0)+IF(LCOH!$C$28=Menu!$A$4,'Approvvigionamento energia'!F6992,0)+IF(LCOH!$C$28=Menu!$A$5,'Approvvigionamento energia'!G6992,0)+IF(LCOH!$C$28=Menu!$A$6,'Approvvigionamento energia'!H6992,0)</f>
        <v>337.3626598830275</v>
      </c>
      <c r="J6992">
        <f>'Approvvigionamento energia'!A6992+'Approvvigionamento energia'!B6992+'Approvvigionamento energia'!I6992</f>
        <v>442.06265988302749</v>
      </c>
      <c r="K6992">
        <f>IF(MIN(LCOH!$C$18,J6992)&gt;=$P$48*LCOH!$C$18, MIN(LCOH!$C$18,J6992),0)</f>
        <v>442.06265988302749</v>
      </c>
      <c r="L6992">
        <f t="shared" si="219"/>
        <v>0</v>
      </c>
      <c r="M6992">
        <f>K6992/LCOH!$C$18</f>
        <v>0.29470843992201834</v>
      </c>
      <c r="N6992">
        <f>K6992/LCOH!$C$34</f>
        <v>8.51758496884446</v>
      </c>
    </row>
    <row r="6993" spans="1:14" x14ac:dyDescent="0.35">
      <c r="A6993">
        <f>'Profilo fotovoltaico'!B6995*LCOH!$C$20</f>
        <v>144</v>
      </c>
      <c r="B6993">
        <f>'Profilo eolico'!B6995*LCOH!$C$21</f>
        <v>65.400000000000006</v>
      </c>
      <c r="C6993">
        <f>$P$35*'Profilo fotovoltaico'!B6995</f>
        <v>1059.0641550175774</v>
      </c>
      <c r="D6993">
        <f>$Q$37*'Profilo eolico'!B6995</f>
        <v>381.58512210111166</v>
      </c>
      <c r="E6993">
        <f>$P$39*'Profilo fotovoltaico'!B6995+'Approvvigionamento energia'!$Q$39*'Profilo eolico'!B6995</f>
        <v>550.95488033022809</v>
      </c>
      <c r="F6993">
        <f>$P$41*'Profilo fotovoltaico'!B6995+'Approvvigionamento energia'!$Q$41*'Profilo eolico'!B6995</f>
        <v>720.32463855934452</v>
      </c>
      <c r="G6993">
        <f>$P$43*'Profilo fotovoltaico'!B6995+'Approvvigionamento energia'!$Q$43*'Profilo eolico'!B6995</f>
        <v>889.69439678846095</v>
      </c>
      <c r="H6993">
        <f t="shared" si="218"/>
        <v>1138.4335154826958</v>
      </c>
      <c r="I6993">
        <f>IF(LCOH!$C$28=Menu!$A$1,'Approvvigionamento energia'!C6993,0)+IF(LCOH!$C$28=Menu!$A$2,'Approvvigionamento energia'!D6993,0)+IF(LCOH!$C$28=Menu!$A$3,'Approvvigionamento energia'!E6993,0)+IF(LCOH!$C$28=Menu!$A$4,'Approvvigionamento energia'!F6993,0)+IF(LCOH!$C$28=Menu!$A$5,'Approvvigionamento energia'!G6993,0)+IF(LCOH!$C$28=Menu!$A$6,'Approvvigionamento energia'!H6993,0)</f>
        <v>720.32463855934452</v>
      </c>
      <c r="J6993">
        <f>'Approvvigionamento energia'!A6993+'Approvvigionamento energia'!B6993+'Approvvigionamento energia'!I6993</f>
        <v>929.7246385593445</v>
      </c>
      <c r="K6993">
        <f>IF(MIN(LCOH!$C$18,J6993)&gt;=$P$48*LCOH!$C$18, MIN(LCOH!$C$18,J6993),0)</f>
        <v>929.7246385593445</v>
      </c>
      <c r="L6993">
        <f t="shared" si="219"/>
        <v>0</v>
      </c>
      <c r="M6993">
        <f>K6993/LCOH!$C$18</f>
        <v>0.61981642570622963</v>
      </c>
      <c r="N6993">
        <f>K6993/LCOH!$C$34</f>
        <v>17.913769529081783</v>
      </c>
    </row>
    <row r="6994" spans="1:14" x14ac:dyDescent="0.35">
      <c r="A6994">
        <f>'Profilo fotovoltaico'!B6996*LCOH!$C$20</f>
        <v>251</v>
      </c>
      <c r="B6994">
        <f>'Profilo eolico'!B6996*LCOH!$C$21</f>
        <v>79.100000000000009</v>
      </c>
      <c r="C6994">
        <f>$P$35*'Profilo fotovoltaico'!B6996</f>
        <v>1846.0076590931383</v>
      </c>
      <c r="D6994">
        <f>$Q$37*'Profilo eolico'!B6996</f>
        <v>461.5196201559317</v>
      </c>
      <c r="E6994">
        <f>$P$39*'Profilo fotovoltaico'!B6996+'Approvvigionamento energia'!$Q$39*'Profilo eolico'!B6996</f>
        <v>807.64162989023339</v>
      </c>
      <c r="F6994">
        <f>$P$41*'Profilo fotovoltaico'!B6996+'Approvvigionamento energia'!$Q$41*'Profilo eolico'!B6996</f>
        <v>1153.763639624535</v>
      </c>
      <c r="G6994">
        <f>$P$43*'Profilo fotovoltaico'!B6996+'Approvvigionamento energia'!$Q$43*'Profilo eolico'!B6996</f>
        <v>1499.8856493588369</v>
      </c>
      <c r="H6994">
        <f t="shared" si="218"/>
        <v>1138.4335154826958</v>
      </c>
      <c r="I6994">
        <f>IF(LCOH!$C$28=Menu!$A$1,'Approvvigionamento energia'!C6994,0)+IF(LCOH!$C$28=Menu!$A$2,'Approvvigionamento energia'!D6994,0)+IF(LCOH!$C$28=Menu!$A$3,'Approvvigionamento energia'!E6994,0)+IF(LCOH!$C$28=Menu!$A$4,'Approvvigionamento energia'!F6994,0)+IF(LCOH!$C$28=Menu!$A$5,'Approvvigionamento energia'!G6994,0)+IF(LCOH!$C$28=Menu!$A$6,'Approvvigionamento energia'!H6994,0)</f>
        <v>1153.763639624535</v>
      </c>
      <c r="J6994">
        <f>'Approvvigionamento energia'!A6994+'Approvvigionamento energia'!B6994+'Approvvigionamento energia'!I6994</f>
        <v>1483.8636396245352</v>
      </c>
      <c r="K6994">
        <f>IF(MIN(LCOH!$C$18,J6994)&gt;=$P$48*LCOH!$C$18, MIN(LCOH!$C$18,J6994),0)</f>
        <v>1483.8636396245352</v>
      </c>
      <c r="L6994">
        <f t="shared" si="219"/>
        <v>0</v>
      </c>
      <c r="M6994">
        <f>K6994/LCOH!$C$18</f>
        <v>0.98924242641635673</v>
      </c>
      <c r="N6994">
        <f>K6994/LCOH!$C$34</f>
        <v>28.590821572727076</v>
      </c>
    </row>
    <row r="6995" spans="1:14" x14ac:dyDescent="0.35">
      <c r="A6995">
        <f>'Profilo fotovoltaico'!B6997*LCOH!$C$20</f>
        <v>335</v>
      </c>
      <c r="B6995">
        <f>'Profilo eolico'!B6997*LCOH!$C$21</f>
        <v>91.300000000000011</v>
      </c>
      <c r="C6995">
        <f>$P$35*'Profilo fotovoltaico'!B6997</f>
        <v>2463.7950828533917</v>
      </c>
      <c r="D6995">
        <f>$Q$37*'Profilo eolico'!B6997</f>
        <v>532.70216586898312</v>
      </c>
      <c r="E6995">
        <f>$P$39*'Profilo fotovoltaico'!B6997+'Approvvigionamento energia'!$Q$39*'Profilo eolico'!B6997</f>
        <v>1015.4753951150853</v>
      </c>
      <c r="F6995">
        <f>$P$41*'Profilo fotovoltaico'!B6997+'Approvvigionamento energia'!$Q$41*'Profilo eolico'!B6997</f>
        <v>1498.2486243611875</v>
      </c>
      <c r="G6995">
        <f>$P$43*'Profilo fotovoltaico'!B6997+'Approvvigionamento energia'!$Q$43*'Profilo eolico'!B6997</f>
        <v>1981.0218536072898</v>
      </c>
      <c r="H6995">
        <f t="shared" si="218"/>
        <v>1138.4335154826958</v>
      </c>
      <c r="I6995">
        <f>IF(LCOH!$C$28=Menu!$A$1,'Approvvigionamento energia'!C6995,0)+IF(LCOH!$C$28=Menu!$A$2,'Approvvigionamento energia'!D6995,0)+IF(LCOH!$C$28=Menu!$A$3,'Approvvigionamento energia'!E6995,0)+IF(LCOH!$C$28=Menu!$A$4,'Approvvigionamento energia'!F6995,0)+IF(LCOH!$C$28=Menu!$A$5,'Approvvigionamento energia'!G6995,0)+IF(LCOH!$C$28=Menu!$A$6,'Approvvigionamento energia'!H6995,0)</f>
        <v>1498.2486243611875</v>
      </c>
      <c r="J6995">
        <f>'Approvvigionamento energia'!A6995+'Approvvigionamento energia'!B6995+'Approvvigionamento energia'!I6995</f>
        <v>1924.5486243611874</v>
      </c>
      <c r="K6995">
        <f>IF(MIN(LCOH!$C$18,J6995)&gt;=$P$48*LCOH!$C$18, MIN(LCOH!$C$18,J6995),0)</f>
        <v>1500</v>
      </c>
      <c r="L6995">
        <f t="shared" si="219"/>
        <v>424.54862436118742</v>
      </c>
      <c r="M6995">
        <f>K6995/LCOH!$C$18</f>
        <v>1</v>
      </c>
      <c r="N6995">
        <f>K6995/LCOH!$C$34</f>
        <v>28.901734104046245</v>
      </c>
    </row>
    <row r="6996" spans="1:14" x14ac:dyDescent="0.35">
      <c r="A6996">
        <f>'Profilo fotovoltaico'!B6998*LCOH!$C$20</f>
        <v>373</v>
      </c>
      <c r="B6996">
        <f>'Profilo eolico'!B6998*LCOH!$C$21</f>
        <v>100.7</v>
      </c>
      <c r="C6996">
        <f>$P$35*'Profilo fotovoltaico'!B6998</f>
        <v>2743.2703459830304</v>
      </c>
      <c r="D6996">
        <f>$Q$37*'Profilo eolico'!B6998</f>
        <v>587.54773387739976</v>
      </c>
      <c r="E6996">
        <f>$P$39*'Profilo fotovoltaico'!B6998+'Approvvigionamento energia'!$Q$39*'Profilo eolico'!B6998</f>
        <v>1126.4783869038074</v>
      </c>
      <c r="F6996">
        <f>$P$41*'Profilo fotovoltaico'!B6998+'Approvvigionamento energia'!$Q$41*'Profilo eolico'!B6998</f>
        <v>1665.4090399302152</v>
      </c>
      <c r="G6996">
        <f>$P$43*'Profilo fotovoltaico'!B6998+'Approvvigionamento energia'!$Q$43*'Profilo eolico'!B6998</f>
        <v>2204.3396929566229</v>
      </c>
      <c r="H6996">
        <f t="shared" si="218"/>
        <v>1138.4335154826958</v>
      </c>
      <c r="I6996">
        <f>IF(LCOH!$C$28=Menu!$A$1,'Approvvigionamento energia'!C6996,0)+IF(LCOH!$C$28=Menu!$A$2,'Approvvigionamento energia'!D6996,0)+IF(LCOH!$C$28=Menu!$A$3,'Approvvigionamento energia'!E6996,0)+IF(LCOH!$C$28=Menu!$A$4,'Approvvigionamento energia'!F6996,0)+IF(LCOH!$C$28=Menu!$A$5,'Approvvigionamento energia'!G6996,0)+IF(LCOH!$C$28=Menu!$A$6,'Approvvigionamento energia'!H6996,0)</f>
        <v>1665.4090399302152</v>
      </c>
      <c r="J6996">
        <f>'Approvvigionamento energia'!A6996+'Approvvigionamento energia'!B6996+'Approvvigionamento energia'!I6996</f>
        <v>2139.1090399302152</v>
      </c>
      <c r="K6996">
        <f>IF(MIN(LCOH!$C$18,J6996)&gt;=$P$48*LCOH!$C$18, MIN(LCOH!$C$18,J6996),0)</f>
        <v>1500</v>
      </c>
      <c r="L6996">
        <f t="shared" si="219"/>
        <v>639.1090399302152</v>
      </c>
      <c r="M6996">
        <f>K6996/LCOH!$C$18</f>
        <v>1</v>
      </c>
      <c r="N6996">
        <f>K6996/LCOH!$C$34</f>
        <v>28.901734104046245</v>
      </c>
    </row>
    <row r="6997" spans="1:14" x14ac:dyDescent="0.35">
      <c r="A6997">
        <f>'Profilo fotovoltaico'!B6999*LCOH!$C$20</f>
        <v>372</v>
      </c>
      <c r="B6997">
        <f>'Profilo eolico'!B6999*LCOH!$C$21</f>
        <v>113.5</v>
      </c>
      <c r="C6997">
        <f>$P$35*'Profilo fotovoltaico'!B6999</f>
        <v>2735.915733795408</v>
      </c>
      <c r="D6997">
        <f>$Q$37*'Profilo eolico'!B6999</f>
        <v>662.23106052715866</v>
      </c>
      <c r="E6997">
        <f>$P$39*'Profilo fotovoltaico'!B6999+'Approvvigionamento energia'!$Q$39*'Profilo eolico'!B6999</f>
        <v>1180.6522288442211</v>
      </c>
      <c r="F6997">
        <f>$P$41*'Profilo fotovoltaico'!B6999+'Approvvigionamento energia'!$Q$41*'Profilo eolico'!B6999</f>
        <v>1699.0733971612833</v>
      </c>
      <c r="G6997">
        <f>$P$43*'Profilo fotovoltaico'!B6999+'Approvvigionamento energia'!$Q$43*'Profilo eolico'!B6999</f>
        <v>2217.494565478346</v>
      </c>
      <c r="H6997">
        <f t="shared" si="218"/>
        <v>1138.4335154826958</v>
      </c>
      <c r="I6997">
        <f>IF(LCOH!$C$28=Menu!$A$1,'Approvvigionamento energia'!C6997,0)+IF(LCOH!$C$28=Menu!$A$2,'Approvvigionamento energia'!D6997,0)+IF(LCOH!$C$28=Menu!$A$3,'Approvvigionamento energia'!E6997,0)+IF(LCOH!$C$28=Menu!$A$4,'Approvvigionamento energia'!F6997,0)+IF(LCOH!$C$28=Menu!$A$5,'Approvvigionamento energia'!G6997,0)+IF(LCOH!$C$28=Menu!$A$6,'Approvvigionamento energia'!H6997,0)</f>
        <v>1699.0733971612833</v>
      </c>
      <c r="J6997">
        <f>'Approvvigionamento energia'!A6997+'Approvvigionamento energia'!B6997+'Approvvigionamento energia'!I6997</f>
        <v>2184.5733971612835</v>
      </c>
      <c r="K6997">
        <f>IF(MIN(LCOH!$C$18,J6997)&gt;=$P$48*LCOH!$C$18, MIN(LCOH!$C$18,J6997),0)</f>
        <v>1500</v>
      </c>
      <c r="L6997">
        <f t="shared" si="219"/>
        <v>684.57339716128354</v>
      </c>
      <c r="M6997">
        <f>K6997/LCOH!$C$18</f>
        <v>1</v>
      </c>
      <c r="N6997">
        <f>K6997/LCOH!$C$34</f>
        <v>28.901734104046245</v>
      </c>
    </row>
    <row r="6998" spans="1:14" x14ac:dyDescent="0.35">
      <c r="A6998">
        <f>'Profilo fotovoltaico'!B7000*LCOH!$C$20</f>
        <v>350</v>
      </c>
      <c r="B6998">
        <f>'Profilo eolico'!B7000*LCOH!$C$21</f>
        <v>131.6</v>
      </c>
      <c r="C6998">
        <f>$P$35*'Profilo fotovoltaico'!B7000</f>
        <v>2574.1142656677225</v>
      </c>
      <c r="D6998">
        <f>$Q$37*'Profilo eolico'!B7000</f>
        <v>767.8379521178332</v>
      </c>
      <c r="E6998">
        <f>$P$39*'Profilo fotovoltaico'!B7000+'Approvvigionamento energia'!$Q$39*'Profilo eolico'!B7000</f>
        <v>1219.4070305053056</v>
      </c>
      <c r="F6998">
        <f>$P$41*'Profilo fotovoltaico'!B7000+'Approvvigionamento energia'!$Q$41*'Profilo eolico'!B7000</f>
        <v>1670.9761088927778</v>
      </c>
      <c r="G6998">
        <f>$P$43*'Profilo fotovoltaico'!B7000+'Approvvigionamento energia'!$Q$43*'Profilo eolico'!B7000</f>
        <v>2122.5451872802505</v>
      </c>
      <c r="H6998">
        <f t="shared" si="218"/>
        <v>1138.4335154826958</v>
      </c>
      <c r="I6998">
        <f>IF(LCOH!$C$28=Menu!$A$1,'Approvvigionamento energia'!C6998,0)+IF(LCOH!$C$28=Menu!$A$2,'Approvvigionamento energia'!D6998,0)+IF(LCOH!$C$28=Menu!$A$3,'Approvvigionamento energia'!E6998,0)+IF(LCOH!$C$28=Menu!$A$4,'Approvvigionamento energia'!F6998,0)+IF(LCOH!$C$28=Menu!$A$5,'Approvvigionamento energia'!G6998,0)+IF(LCOH!$C$28=Menu!$A$6,'Approvvigionamento energia'!H6998,0)</f>
        <v>1670.9761088927778</v>
      </c>
      <c r="J6998">
        <f>'Approvvigionamento energia'!A6998+'Approvvigionamento energia'!B6998+'Approvvigionamento energia'!I6998</f>
        <v>2152.5761088927779</v>
      </c>
      <c r="K6998">
        <f>IF(MIN(LCOH!$C$18,J6998)&gt;=$P$48*LCOH!$C$18, MIN(LCOH!$C$18,J6998),0)</f>
        <v>1500</v>
      </c>
      <c r="L6998">
        <f t="shared" si="219"/>
        <v>652.57610889277794</v>
      </c>
      <c r="M6998">
        <f>K6998/LCOH!$C$18</f>
        <v>1</v>
      </c>
      <c r="N6998">
        <f>K6998/LCOH!$C$34</f>
        <v>28.901734104046245</v>
      </c>
    </row>
    <row r="6999" spans="1:14" x14ac:dyDescent="0.35">
      <c r="A6999">
        <f>'Profilo fotovoltaico'!B7001*LCOH!$C$20</f>
        <v>294</v>
      </c>
      <c r="B6999">
        <f>'Profilo eolico'!B7001*LCOH!$C$21</f>
        <v>143.69999999999999</v>
      </c>
      <c r="C6999">
        <f>$P$35*'Profilo fotovoltaico'!B7001</f>
        <v>2162.2559831608869</v>
      </c>
      <c r="D6999">
        <f>$Q$37*'Profilo eolico'!B7001</f>
        <v>838.43703434143345</v>
      </c>
      <c r="E6999">
        <f>$P$39*'Profilo fotovoltaico'!B7001+'Approvvigionamento energia'!$Q$39*'Profilo eolico'!B7001</f>
        <v>1169.3917715462967</v>
      </c>
      <c r="F6999">
        <f>$P$41*'Profilo fotovoltaico'!B7001+'Approvvigionamento energia'!$Q$41*'Profilo eolico'!B7001</f>
        <v>1500.3465087511602</v>
      </c>
      <c r="G6999">
        <f>$P$43*'Profilo fotovoltaico'!B7001+'Approvvigionamento energia'!$Q$43*'Profilo eolico'!B7001</f>
        <v>1831.3012459560236</v>
      </c>
      <c r="H6999">
        <f t="shared" si="218"/>
        <v>1138.4335154826958</v>
      </c>
      <c r="I6999">
        <f>IF(LCOH!$C$28=Menu!$A$1,'Approvvigionamento energia'!C6999,0)+IF(LCOH!$C$28=Menu!$A$2,'Approvvigionamento energia'!D6999,0)+IF(LCOH!$C$28=Menu!$A$3,'Approvvigionamento energia'!E6999,0)+IF(LCOH!$C$28=Menu!$A$4,'Approvvigionamento energia'!F6999,0)+IF(LCOH!$C$28=Menu!$A$5,'Approvvigionamento energia'!G6999,0)+IF(LCOH!$C$28=Menu!$A$6,'Approvvigionamento energia'!H6999,0)</f>
        <v>1500.3465087511602</v>
      </c>
      <c r="J6999">
        <f>'Approvvigionamento energia'!A6999+'Approvvigionamento energia'!B6999+'Approvvigionamento energia'!I6999</f>
        <v>1938.0465087511602</v>
      </c>
      <c r="K6999">
        <f>IF(MIN(LCOH!$C$18,J6999)&gt;=$P$48*LCOH!$C$18, MIN(LCOH!$C$18,J6999),0)</f>
        <v>1500</v>
      </c>
      <c r="L6999">
        <f t="shared" si="219"/>
        <v>438.04650875116022</v>
      </c>
      <c r="M6999">
        <f>K6999/LCOH!$C$18</f>
        <v>1</v>
      </c>
      <c r="N6999">
        <f>K6999/LCOH!$C$34</f>
        <v>28.901734104046245</v>
      </c>
    </row>
    <row r="7000" spans="1:14" x14ac:dyDescent="0.35">
      <c r="A7000">
        <f>'Profilo fotovoltaico'!B7002*LCOH!$C$20</f>
        <v>205</v>
      </c>
      <c r="B7000">
        <f>'Profilo eolico'!B7002*LCOH!$C$21</f>
        <v>133</v>
      </c>
      <c r="C7000">
        <f>$P$35*'Profilo fotovoltaico'!B7002</f>
        <v>1507.6954984625233</v>
      </c>
      <c r="D7000">
        <f>$Q$37*'Profilo eolico'!B7002</f>
        <v>776.00644097015072</v>
      </c>
      <c r="E7000">
        <f>$P$39*'Profilo fotovoltaico'!B7002+'Approvvigionamento energia'!$Q$39*'Profilo eolico'!B7002</f>
        <v>958.92870534324379</v>
      </c>
      <c r="F7000">
        <f>$P$41*'Profilo fotovoltaico'!B7002+'Approvvigionamento energia'!$Q$41*'Profilo eolico'!B7002</f>
        <v>1141.850969716337</v>
      </c>
      <c r="G7000">
        <f>$P$43*'Profilo fotovoltaico'!B7002+'Approvvigionamento energia'!$Q$43*'Profilo eolico'!B7002</f>
        <v>1324.7732340894302</v>
      </c>
      <c r="H7000">
        <f t="shared" si="218"/>
        <v>1138.4335154826958</v>
      </c>
      <c r="I7000">
        <f>IF(LCOH!$C$28=Menu!$A$1,'Approvvigionamento energia'!C7000,0)+IF(LCOH!$C$28=Menu!$A$2,'Approvvigionamento energia'!D7000,0)+IF(LCOH!$C$28=Menu!$A$3,'Approvvigionamento energia'!E7000,0)+IF(LCOH!$C$28=Menu!$A$4,'Approvvigionamento energia'!F7000,0)+IF(LCOH!$C$28=Menu!$A$5,'Approvvigionamento energia'!G7000,0)+IF(LCOH!$C$28=Menu!$A$6,'Approvvigionamento energia'!H7000,0)</f>
        <v>1141.850969716337</v>
      </c>
      <c r="J7000">
        <f>'Approvvigionamento energia'!A7000+'Approvvigionamento energia'!B7000+'Approvvigionamento energia'!I7000</f>
        <v>1479.850969716337</v>
      </c>
      <c r="K7000">
        <f>IF(MIN(LCOH!$C$18,J7000)&gt;=$P$48*LCOH!$C$18, MIN(LCOH!$C$18,J7000),0)</f>
        <v>1479.850969716337</v>
      </c>
      <c r="L7000">
        <f t="shared" si="219"/>
        <v>0</v>
      </c>
      <c r="M7000">
        <f>K7000/LCOH!$C$18</f>
        <v>0.98656731314422463</v>
      </c>
      <c r="N7000">
        <f>K7000/LCOH!$C$34</f>
        <v>28.513506160237707</v>
      </c>
    </row>
    <row r="7001" spans="1:14" x14ac:dyDescent="0.35">
      <c r="A7001">
        <f>'Profilo fotovoltaico'!B7003*LCOH!$C$20</f>
        <v>102</v>
      </c>
      <c r="B7001">
        <f>'Profilo eolico'!B7003*LCOH!$C$21</f>
        <v>118.9</v>
      </c>
      <c r="C7001">
        <f>$P$35*'Profilo fotovoltaico'!B7003</f>
        <v>750.17044313745055</v>
      </c>
      <c r="D7001">
        <f>$Q$37*'Profilo eolico'!B7003</f>
        <v>693.73808895752575</v>
      </c>
      <c r="E7001">
        <f>$P$39*'Profilo fotovoltaico'!B7003+'Approvvigionamento energia'!$Q$39*'Profilo eolico'!B7003</f>
        <v>707.84617750250686</v>
      </c>
      <c r="F7001">
        <f>$P$41*'Profilo fotovoltaico'!B7003+'Approvvigionamento energia'!$Q$41*'Profilo eolico'!B7003</f>
        <v>721.95426604748809</v>
      </c>
      <c r="G7001">
        <f>$P$43*'Profilo fotovoltaico'!B7003+'Approvvigionamento energia'!$Q$43*'Profilo eolico'!B7003</f>
        <v>736.06235459246932</v>
      </c>
      <c r="H7001">
        <f t="shared" si="218"/>
        <v>1138.4335154826958</v>
      </c>
      <c r="I7001">
        <f>IF(LCOH!$C$28=Menu!$A$1,'Approvvigionamento energia'!C7001,0)+IF(LCOH!$C$28=Menu!$A$2,'Approvvigionamento energia'!D7001,0)+IF(LCOH!$C$28=Menu!$A$3,'Approvvigionamento energia'!E7001,0)+IF(LCOH!$C$28=Menu!$A$4,'Approvvigionamento energia'!F7001,0)+IF(LCOH!$C$28=Menu!$A$5,'Approvvigionamento energia'!G7001,0)+IF(LCOH!$C$28=Menu!$A$6,'Approvvigionamento energia'!H7001,0)</f>
        <v>721.95426604748809</v>
      </c>
      <c r="J7001">
        <f>'Approvvigionamento energia'!A7001+'Approvvigionamento energia'!B7001+'Approvvigionamento energia'!I7001</f>
        <v>942.85426604748807</v>
      </c>
      <c r="K7001">
        <f>IF(MIN(LCOH!$C$18,J7001)&gt;=$P$48*LCOH!$C$18, MIN(LCOH!$C$18,J7001),0)</f>
        <v>942.85426604748807</v>
      </c>
      <c r="L7001">
        <f t="shared" si="219"/>
        <v>0</v>
      </c>
      <c r="M7001">
        <f>K7001/LCOH!$C$18</f>
        <v>0.62856951069832534</v>
      </c>
      <c r="N7001">
        <f>K7001/LCOH!$C$34</f>
        <v>18.166748864113451</v>
      </c>
    </row>
    <row r="7002" spans="1:14" x14ac:dyDescent="0.35">
      <c r="A7002">
        <f>'Profilo fotovoltaico'!B7004*LCOH!$C$20</f>
        <v>10</v>
      </c>
      <c r="B7002">
        <f>'Profilo eolico'!B7004*LCOH!$C$21</f>
        <v>118.5</v>
      </c>
      <c r="C7002">
        <f>$P$35*'Profilo fotovoltaico'!B7004</f>
        <v>73.546121876220653</v>
      </c>
      <c r="D7002">
        <f>$Q$37*'Profilo eolico'!B7004</f>
        <v>691.40423499972064</v>
      </c>
      <c r="E7002">
        <f>$P$39*'Profilo fotovoltaico'!B7004+'Approvvigionamento energia'!$Q$39*'Profilo eolico'!B7004</f>
        <v>536.93970671884563</v>
      </c>
      <c r="F7002">
        <f>$P$41*'Profilo fotovoltaico'!B7004+'Approvvigionamento energia'!$Q$41*'Profilo eolico'!B7004</f>
        <v>382.47517843797067</v>
      </c>
      <c r="G7002">
        <f>$P$43*'Profilo fotovoltaico'!B7004+'Approvvigionamento energia'!$Q$43*'Profilo eolico'!B7004</f>
        <v>228.01065015709565</v>
      </c>
      <c r="H7002">
        <f t="shared" si="218"/>
        <v>1138.4335154826958</v>
      </c>
      <c r="I7002">
        <f>IF(LCOH!$C$28=Menu!$A$1,'Approvvigionamento energia'!C7002,0)+IF(LCOH!$C$28=Menu!$A$2,'Approvvigionamento energia'!D7002,0)+IF(LCOH!$C$28=Menu!$A$3,'Approvvigionamento energia'!E7002,0)+IF(LCOH!$C$28=Menu!$A$4,'Approvvigionamento energia'!F7002,0)+IF(LCOH!$C$28=Menu!$A$5,'Approvvigionamento energia'!G7002,0)+IF(LCOH!$C$28=Menu!$A$6,'Approvvigionamento energia'!H7002,0)</f>
        <v>382.47517843797067</v>
      </c>
      <c r="J7002">
        <f>'Approvvigionamento energia'!A7002+'Approvvigionamento energia'!B7002+'Approvvigionamento energia'!I7002</f>
        <v>510.97517843797067</v>
      </c>
      <c r="K7002">
        <f>IF(MIN(LCOH!$C$18,J7002)&gt;=$P$48*LCOH!$C$18, MIN(LCOH!$C$18,J7002),0)</f>
        <v>510.97517843797067</v>
      </c>
      <c r="L7002">
        <f t="shared" si="219"/>
        <v>0</v>
      </c>
      <c r="M7002">
        <f>K7002/LCOH!$C$18</f>
        <v>0.34065011895864711</v>
      </c>
      <c r="N7002">
        <f>K7002/LCOH!$C$34</f>
        <v>9.8453791606545416</v>
      </c>
    </row>
    <row r="7003" spans="1:14" x14ac:dyDescent="0.35">
      <c r="A7003">
        <f>'Profilo fotovoltaico'!B7005*LCOH!$C$20</f>
        <v>0</v>
      </c>
      <c r="B7003">
        <f>'Profilo eolico'!B7005*LCOH!$C$21</f>
        <v>118.1</v>
      </c>
      <c r="C7003">
        <f>$P$35*'Profilo fotovoltaico'!B7005</f>
        <v>0</v>
      </c>
      <c r="D7003">
        <f>$Q$37*'Profilo eolico'!B7005</f>
        <v>689.07038104191577</v>
      </c>
      <c r="E7003">
        <f>$P$39*'Profilo fotovoltaico'!B7005+'Approvvigionamento energia'!$Q$39*'Profilo eolico'!B7005</f>
        <v>516.8027857814368</v>
      </c>
      <c r="F7003">
        <f>$P$41*'Profilo fotovoltaico'!B7005+'Approvvigionamento energia'!$Q$41*'Profilo eolico'!B7005</f>
        <v>344.53519052095788</v>
      </c>
      <c r="G7003">
        <f>$P$43*'Profilo fotovoltaico'!B7005+'Approvvigionamento energia'!$Q$43*'Profilo eolico'!B7005</f>
        <v>172.26759526047894</v>
      </c>
      <c r="H7003">
        <f t="shared" si="218"/>
        <v>1138.4335154826958</v>
      </c>
      <c r="I7003">
        <f>IF(LCOH!$C$28=Menu!$A$1,'Approvvigionamento energia'!C7003,0)+IF(LCOH!$C$28=Menu!$A$2,'Approvvigionamento energia'!D7003,0)+IF(LCOH!$C$28=Menu!$A$3,'Approvvigionamento energia'!E7003,0)+IF(LCOH!$C$28=Menu!$A$4,'Approvvigionamento energia'!F7003,0)+IF(LCOH!$C$28=Menu!$A$5,'Approvvigionamento energia'!G7003,0)+IF(LCOH!$C$28=Menu!$A$6,'Approvvigionamento energia'!H7003,0)</f>
        <v>344.53519052095788</v>
      </c>
      <c r="J7003">
        <f>'Approvvigionamento energia'!A7003+'Approvvigionamento energia'!B7003+'Approvvigionamento energia'!I7003</f>
        <v>462.63519052095785</v>
      </c>
      <c r="K7003">
        <f>IF(MIN(LCOH!$C$18,J7003)&gt;=$P$48*LCOH!$C$18, MIN(LCOH!$C$18,J7003),0)</f>
        <v>462.63519052095785</v>
      </c>
      <c r="L7003">
        <f t="shared" si="219"/>
        <v>0</v>
      </c>
      <c r="M7003">
        <f>K7003/LCOH!$C$18</f>
        <v>0.30842346034730522</v>
      </c>
      <c r="N7003">
        <f>K7003/LCOH!$C$34</f>
        <v>8.9139728424076665</v>
      </c>
    </row>
    <row r="7004" spans="1:14" x14ac:dyDescent="0.35">
      <c r="A7004">
        <f>'Profilo fotovoltaico'!B7006*LCOH!$C$20</f>
        <v>0</v>
      </c>
      <c r="B7004">
        <f>'Profilo eolico'!B7006*LCOH!$C$21</f>
        <v>118.4</v>
      </c>
      <c r="C7004">
        <f>$P$35*'Profilo fotovoltaico'!B7006</f>
        <v>0</v>
      </c>
      <c r="D7004">
        <f>$Q$37*'Profilo eolico'!B7006</f>
        <v>690.82077151026954</v>
      </c>
      <c r="E7004">
        <f>$P$39*'Profilo fotovoltaico'!B7006+'Approvvigionamento energia'!$Q$39*'Profilo eolico'!B7006</f>
        <v>518.11557863270207</v>
      </c>
      <c r="F7004">
        <f>$P$41*'Profilo fotovoltaico'!B7006+'Approvvigionamento energia'!$Q$41*'Profilo eolico'!B7006</f>
        <v>345.41038575513477</v>
      </c>
      <c r="G7004">
        <f>$P$43*'Profilo fotovoltaico'!B7006+'Approvvigionamento energia'!$Q$43*'Profilo eolico'!B7006</f>
        <v>172.70519287756738</v>
      </c>
      <c r="H7004">
        <f t="shared" si="218"/>
        <v>1138.4335154826958</v>
      </c>
      <c r="I7004">
        <f>IF(LCOH!$C$28=Menu!$A$1,'Approvvigionamento energia'!C7004,0)+IF(LCOH!$C$28=Menu!$A$2,'Approvvigionamento energia'!D7004,0)+IF(LCOH!$C$28=Menu!$A$3,'Approvvigionamento energia'!E7004,0)+IF(LCOH!$C$28=Menu!$A$4,'Approvvigionamento energia'!F7004,0)+IF(LCOH!$C$28=Menu!$A$5,'Approvvigionamento energia'!G7004,0)+IF(LCOH!$C$28=Menu!$A$6,'Approvvigionamento energia'!H7004,0)</f>
        <v>345.41038575513477</v>
      </c>
      <c r="J7004">
        <f>'Approvvigionamento energia'!A7004+'Approvvigionamento energia'!B7004+'Approvvigionamento energia'!I7004</f>
        <v>463.8103857551348</v>
      </c>
      <c r="K7004">
        <f>IF(MIN(LCOH!$C$18,J7004)&gt;=$P$48*LCOH!$C$18, MIN(LCOH!$C$18,J7004),0)</f>
        <v>463.8103857551348</v>
      </c>
      <c r="L7004">
        <f t="shared" si="219"/>
        <v>0</v>
      </c>
      <c r="M7004">
        <f>K7004/LCOH!$C$18</f>
        <v>0.30920692383675652</v>
      </c>
      <c r="N7004">
        <f>K7004/LCOH!$C$34</f>
        <v>8.9366162958600164</v>
      </c>
    </row>
    <row r="7005" spans="1:14" x14ac:dyDescent="0.35">
      <c r="A7005">
        <f>'Profilo fotovoltaico'!B7007*LCOH!$C$20</f>
        <v>0</v>
      </c>
      <c r="B7005">
        <f>'Profilo eolico'!B7007*LCOH!$C$21</f>
        <v>122.5</v>
      </c>
      <c r="C7005">
        <f>$P$35*'Profilo fotovoltaico'!B7007</f>
        <v>0</v>
      </c>
      <c r="D7005">
        <f>$Q$37*'Profilo eolico'!B7007</f>
        <v>714.74277457777032</v>
      </c>
      <c r="E7005">
        <f>$P$39*'Profilo fotovoltaico'!B7007+'Approvvigionamento energia'!$Q$39*'Profilo eolico'!B7007</f>
        <v>536.05708093332771</v>
      </c>
      <c r="F7005">
        <f>$P$41*'Profilo fotovoltaico'!B7007+'Approvvigionamento energia'!$Q$41*'Profilo eolico'!B7007</f>
        <v>357.37138728888516</v>
      </c>
      <c r="G7005">
        <f>$P$43*'Profilo fotovoltaico'!B7007+'Approvvigionamento energia'!$Q$43*'Profilo eolico'!B7007</f>
        <v>178.68569364444258</v>
      </c>
      <c r="H7005">
        <f t="shared" si="218"/>
        <v>1138.4335154826958</v>
      </c>
      <c r="I7005">
        <f>IF(LCOH!$C$28=Menu!$A$1,'Approvvigionamento energia'!C7005,0)+IF(LCOH!$C$28=Menu!$A$2,'Approvvigionamento energia'!D7005,0)+IF(LCOH!$C$28=Menu!$A$3,'Approvvigionamento energia'!E7005,0)+IF(LCOH!$C$28=Menu!$A$4,'Approvvigionamento energia'!F7005,0)+IF(LCOH!$C$28=Menu!$A$5,'Approvvigionamento energia'!G7005,0)+IF(LCOH!$C$28=Menu!$A$6,'Approvvigionamento energia'!H7005,0)</f>
        <v>357.37138728888516</v>
      </c>
      <c r="J7005">
        <f>'Approvvigionamento energia'!A7005+'Approvvigionamento energia'!B7005+'Approvvigionamento energia'!I7005</f>
        <v>479.87138728888516</v>
      </c>
      <c r="K7005">
        <f>IF(MIN(LCOH!$C$18,J7005)&gt;=$P$48*LCOH!$C$18, MIN(LCOH!$C$18,J7005),0)</f>
        <v>479.87138728888516</v>
      </c>
      <c r="L7005">
        <f t="shared" si="219"/>
        <v>0</v>
      </c>
      <c r="M7005">
        <f>K7005/LCOH!$C$18</f>
        <v>0.31991425819259012</v>
      </c>
      <c r="N7005">
        <f>K7005/LCOH!$C$34</f>
        <v>9.246076826375436</v>
      </c>
    </row>
    <row r="7006" spans="1:14" x14ac:dyDescent="0.35">
      <c r="A7006">
        <f>'Profilo fotovoltaico'!B7008*LCOH!$C$20</f>
        <v>0</v>
      </c>
      <c r="B7006">
        <f>'Profilo eolico'!B7008*LCOH!$C$21</f>
        <v>116.4</v>
      </c>
      <c r="C7006">
        <f>$P$35*'Profilo fotovoltaico'!B7008</f>
        <v>0</v>
      </c>
      <c r="D7006">
        <f>$Q$37*'Profilo eolico'!B7008</f>
        <v>679.1515017212447</v>
      </c>
      <c r="E7006">
        <f>$P$39*'Profilo fotovoltaico'!B7008+'Approvvigionamento energia'!$Q$39*'Profilo eolico'!B7008</f>
        <v>509.36362629093344</v>
      </c>
      <c r="F7006">
        <f>$P$41*'Profilo fotovoltaico'!B7008+'Approvvigionamento energia'!$Q$41*'Profilo eolico'!B7008</f>
        <v>339.57575086062235</v>
      </c>
      <c r="G7006">
        <f>$P$43*'Profilo fotovoltaico'!B7008+'Approvvigionamento energia'!$Q$43*'Profilo eolico'!B7008</f>
        <v>169.78787543031117</v>
      </c>
      <c r="H7006">
        <f t="shared" si="218"/>
        <v>1138.4335154826958</v>
      </c>
      <c r="I7006">
        <f>IF(LCOH!$C$28=Menu!$A$1,'Approvvigionamento energia'!C7006,0)+IF(LCOH!$C$28=Menu!$A$2,'Approvvigionamento energia'!D7006,0)+IF(LCOH!$C$28=Menu!$A$3,'Approvvigionamento energia'!E7006,0)+IF(LCOH!$C$28=Menu!$A$4,'Approvvigionamento energia'!F7006,0)+IF(LCOH!$C$28=Menu!$A$5,'Approvvigionamento energia'!G7006,0)+IF(LCOH!$C$28=Menu!$A$6,'Approvvigionamento energia'!H7006,0)</f>
        <v>339.57575086062235</v>
      </c>
      <c r="J7006">
        <f>'Approvvigionamento energia'!A7006+'Approvvigionamento energia'!B7006+'Approvvigionamento energia'!I7006</f>
        <v>455.97575086062238</v>
      </c>
      <c r="K7006">
        <f>IF(MIN(LCOH!$C$18,J7006)&gt;=$P$48*LCOH!$C$18, MIN(LCOH!$C$18,J7006),0)</f>
        <v>455.97575086062238</v>
      </c>
      <c r="L7006">
        <f t="shared" si="219"/>
        <v>0</v>
      </c>
      <c r="M7006">
        <f>K7006/LCOH!$C$18</f>
        <v>0.30398383390708161</v>
      </c>
      <c r="N7006">
        <f>K7006/LCOH!$C$34</f>
        <v>8.785659939511028</v>
      </c>
    </row>
    <row r="7007" spans="1:14" x14ac:dyDescent="0.35">
      <c r="A7007">
        <f>'Profilo fotovoltaico'!B7009*LCOH!$C$20</f>
        <v>0</v>
      </c>
      <c r="B7007">
        <f>'Profilo eolico'!B7009*LCOH!$C$21</f>
        <v>121.89999999999999</v>
      </c>
      <c r="C7007">
        <f>$P$35*'Profilo fotovoltaico'!B7009</f>
        <v>0</v>
      </c>
      <c r="D7007">
        <f>$Q$37*'Profilo eolico'!B7009</f>
        <v>711.24199364106289</v>
      </c>
      <c r="E7007">
        <f>$P$39*'Profilo fotovoltaico'!B7009+'Approvvigionamento energia'!$Q$39*'Profilo eolico'!B7009</f>
        <v>533.43149523079717</v>
      </c>
      <c r="F7007">
        <f>$P$41*'Profilo fotovoltaico'!B7009+'Approvvigionamento energia'!$Q$41*'Profilo eolico'!B7009</f>
        <v>355.62099682053145</v>
      </c>
      <c r="G7007">
        <f>$P$43*'Profilo fotovoltaico'!B7009+'Approvvigionamento energia'!$Q$43*'Profilo eolico'!B7009</f>
        <v>177.81049841026572</v>
      </c>
      <c r="H7007">
        <f t="shared" si="218"/>
        <v>1138.4335154826958</v>
      </c>
      <c r="I7007">
        <f>IF(LCOH!$C$28=Menu!$A$1,'Approvvigionamento energia'!C7007,0)+IF(LCOH!$C$28=Menu!$A$2,'Approvvigionamento energia'!D7007,0)+IF(LCOH!$C$28=Menu!$A$3,'Approvvigionamento energia'!E7007,0)+IF(LCOH!$C$28=Menu!$A$4,'Approvvigionamento energia'!F7007,0)+IF(LCOH!$C$28=Menu!$A$5,'Approvvigionamento energia'!G7007,0)+IF(LCOH!$C$28=Menu!$A$6,'Approvvigionamento energia'!H7007,0)</f>
        <v>355.62099682053145</v>
      </c>
      <c r="J7007">
        <f>'Approvvigionamento energia'!A7007+'Approvvigionamento energia'!B7007+'Approvvigionamento energia'!I7007</f>
        <v>477.52099682053142</v>
      </c>
      <c r="K7007">
        <f>IF(MIN(LCOH!$C$18,J7007)&gt;=$P$48*LCOH!$C$18, MIN(LCOH!$C$18,J7007),0)</f>
        <v>477.52099682053142</v>
      </c>
      <c r="L7007">
        <f t="shared" si="219"/>
        <v>0</v>
      </c>
      <c r="M7007">
        <f>K7007/LCOH!$C$18</f>
        <v>0.31834733121368763</v>
      </c>
      <c r="N7007">
        <f>K7007/LCOH!$C$34</f>
        <v>9.2007899194707399</v>
      </c>
    </row>
    <row r="7008" spans="1:14" x14ac:dyDescent="0.35">
      <c r="A7008">
        <f>'Profilo fotovoltaico'!B7010*LCOH!$C$20</f>
        <v>0</v>
      </c>
      <c r="B7008">
        <f>'Profilo eolico'!B7010*LCOH!$C$21</f>
        <v>119.8</v>
      </c>
      <c r="C7008">
        <f>$P$35*'Profilo fotovoltaico'!B7010</f>
        <v>0</v>
      </c>
      <c r="D7008">
        <f>$Q$37*'Profilo eolico'!B7010</f>
        <v>698.98926036258683</v>
      </c>
      <c r="E7008">
        <f>$P$39*'Profilo fotovoltaico'!B7010+'Approvvigionamento energia'!$Q$39*'Profilo eolico'!B7010</f>
        <v>524.24194527194015</v>
      </c>
      <c r="F7008">
        <f>$P$41*'Profilo fotovoltaico'!B7010+'Approvvigionamento energia'!$Q$41*'Profilo eolico'!B7010</f>
        <v>349.49463018129342</v>
      </c>
      <c r="G7008">
        <f>$P$43*'Profilo fotovoltaico'!B7010+'Approvvigionamento energia'!$Q$43*'Profilo eolico'!B7010</f>
        <v>174.74731509064671</v>
      </c>
      <c r="H7008">
        <f t="shared" si="218"/>
        <v>1138.4335154826958</v>
      </c>
      <c r="I7008">
        <f>IF(LCOH!$C$28=Menu!$A$1,'Approvvigionamento energia'!C7008,0)+IF(LCOH!$C$28=Menu!$A$2,'Approvvigionamento energia'!D7008,0)+IF(LCOH!$C$28=Menu!$A$3,'Approvvigionamento energia'!E7008,0)+IF(LCOH!$C$28=Menu!$A$4,'Approvvigionamento energia'!F7008,0)+IF(LCOH!$C$28=Menu!$A$5,'Approvvigionamento energia'!G7008,0)+IF(LCOH!$C$28=Menu!$A$6,'Approvvigionamento energia'!H7008,0)</f>
        <v>349.49463018129342</v>
      </c>
      <c r="J7008">
        <f>'Approvvigionamento energia'!A7008+'Approvvigionamento energia'!B7008+'Approvvigionamento energia'!I7008</f>
        <v>469.29463018129343</v>
      </c>
      <c r="K7008">
        <f>IF(MIN(LCOH!$C$18,J7008)&gt;=$P$48*LCOH!$C$18, MIN(LCOH!$C$18,J7008),0)</f>
        <v>469.29463018129343</v>
      </c>
      <c r="L7008">
        <f t="shared" si="219"/>
        <v>0</v>
      </c>
      <c r="M7008">
        <f>K7008/LCOH!$C$18</f>
        <v>0.31286308678752894</v>
      </c>
      <c r="N7008">
        <f>K7008/LCOH!$C$34</f>
        <v>9.0422857453043051</v>
      </c>
    </row>
    <row r="7009" spans="1:14" x14ac:dyDescent="0.35">
      <c r="A7009">
        <f>'Profilo fotovoltaico'!B7011*LCOH!$C$20</f>
        <v>0</v>
      </c>
      <c r="B7009">
        <f>'Profilo eolico'!B7011*LCOH!$C$21</f>
        <v>107.2</v>
      </c>
      <c r="C7009">
        <f>$P$35*'Profilo fotovoltaico'!B7011</f>
        <v>0</v>
      </c>
      <c r="D7009">
        <f>$Q$37*'Profilo eolico'!B7011</f>
        <v>625.47286069173049</v>
      </c>
      <c r="E7009">
        <f>$P$39*'Profilo fotovoltaico'!B7011+'Approvvigionamento energia'!$Q$39*'Profilo eolico'!B7011</f>
        <v>469.10464551879784</v>
      </c>
      <c r="F7009">
        <f>$P$41*'Profilo fotovoltaico'!B7011+'Approvvigionamento energia'!$Q$41*'Profilo eolico'!B7011</f>
        <v>312.73643034586524</v>
      </c>
      <c r="G7009">
        <f>$P$43*'Profilo fotovoltaico'!B7011+'Approvvigionamento energia'!$Q$43*'Profilo eolico'!B7011</f>
        <v>156.36821517293262</v>
      </c>
      <c r="H7009">
        <f t="shared" si="218"/>
        <v>1138.4335154826958</v>
      </c>
      <c r="I7009">
        <f>IF(LCOH!$C$28=Menu!$A$1,'Approvvigionamento energia'!C7009,0)+IF(LCOH!$C$28=Menu!$A$2,'Approvvigionamento energia'!D7009,0)+IF(LCOH!$C$28=Menu!$A$3,'Approvvigionamento energia'!E7009,0)+IF(LCOH!$C$28=Menu!$A$4,'Approvvigionamento energia'!F7009,0)+IF(LCOH!$C$28=Menu!$A$5,'Approvvigionamento energia'!G7009,0)+IF(LCOH!$C$28=Menu!$A$6,'Approvvigionamento energia'!H7009,0)</f>
        <v>312.73643034586524</v>
      </c>
      <c r="J7009">
        <f>'Approvvigionamento energia'!A7009+'Approvvigionamento energia'!B7009+'Approvvigionamento energia'!I7009</f>
        <v>419.93643034586523</v>
      </c>
      <c r="K7009">
        <f>IF(MIN(LCOH!$C$18,J7009)&gt;=$P$48*LCOH!$C$18, MIN(LCOH!$C$18,J7009),0)</f>
        <v>419.93643034586523</v>
      </c>
      <c r="L7009">
        <f t="shared" si="219"/>
        <v>0</v>
      </c>
      <c r="M7009">
        <f>K7009/LCOH!$C$18</f>
        <v>0.2799576202305768</v>
      </c>
      <c r="N7009">
        <f>K7009/LCOH!$C$34</f>
        <v>8.0912607003056891</v>
      </c>
    </row>
    <row r="7010" spans="1:14" x14ac:dyDescent="0.35">
      <c r="A7010">
        <f>'Profilo fotovoltaico'!B7012*LCOH!$C$20</f>
        <v>0</v>
      </c>
      <c r="B7010">
        <f>'Profilo eolico'!B7012*LCOH!$C$21</f>
        <v>96.4</v>
      </c>
      <c r="C7010">
        <f>$P$35*'Profilo fotovoltaico'!B7012</f>
        <v>0</v>
      </c>
      <c r="D7010">
        <f>$Q$37*'Profilo eolico'!B7012</f>
        <v>562.45880383099643</v>
      </c>
      <c r="E7010">
        <f>$P$39*'Profilo fotovoltaico'!B7012+'Approvvigionamento energia'!$Q$39*'Profilo eolico'!B7012</f>
        <v>421.84410287324727</v>
      </c>
      <c r="F7010">
        <f>$P$41*'Profilo fotovoltaico'!B7012+'Approvvigionamento energia'!$Q$41*'Profilo eolico'!B7012</f>
        <v>281.22940191549822</v>
      </c>
      <c r="G7010">
        <f>$P$43*'Profilo fotovoltaico'!B7012+'Approvvigionamento energia'!$Q$43*'Profilo eolico'!B7012</f>
        <v>140.61470095774911</v>
      </c>
      <c r="H7010">
        <f t="shared" si="218"/>
        <v>1138.4335154826958</v>
      </c>
      <c r="I7010">
        <f>IF(LCOH!$C$28=Menu!$A$1,'Approvvigionamento energia'!C7010,0)+IF(LCOH!$C$28=Menu!$A$2,'Approvvigionamento energia'!D7010,0)+IF(LCOH!$C$28=Menu!$A$3,'Approvvigionamento energia'!E7010,0)+IF(LCOH!$C$28=Menu!$A$4,'Approvvigionamento energia'!F7010,0)+IF(LCOH!$C$28=Menu!$A$5,'Approvvigionamento energia'!G7010,0)+IF(LCOH!$C$28=Menu!$A$6,'Approvvigionamento energia'!H7010,0)</f>
        <v>281.22940191549822</v>
      </c>
      <c r="J7010">
        <f>'Approvvigionamento energia'!A7010+'Approvvigionamento energia'!B7010+'Approvvigionamento energia'!I7010</f>
        <v>377.62940191549819</v>
      </c>
      <c r="K7010">
        <f>IF(MIN(LCOH!$C$18,J7010)&gt;=$P$48*LCOH!$C$18, MIN(LCOH!$C$18,J7010),0)</f>
        <v>377.62940191549819</v>
      </c>
      <c r="L7010">
        <f t="shared" si="219"/>
        <v>0</v>
      </c>
      <c r="M7010">
        <f>K7010/LCOH!$C$18</f>
        <v>0.2517529346103321</v>
      </c>
      <c r="N7010">
        <f>K7010/LCOH!$C$34</f>
        <v>7.2760963760211599</v>
      </c>
    </row>
    <row r="7011" spans="1:14" x14ac:dyDescent="0.35">
      <c r="A7011">
        <f>'Profilo fotovoltaico'!B7013*LCOH!$C$20</f>
        <v>0</v>
      </c>
      <c r="B7011">
        <f>'Profilo eolico'!B7013*LCOH!$C$21</f>
        <v>90.899999999999991</v>
      </c>
      <c r="C7011">
        <f>$P$35*'Profilo fotovoltaico'!B7013</f>
        <v>0</v>
      </c>
      <c r="D7011">
        <f>$Q$37*'Profilo eolico'!B7013</f>
        <v>530.36831191117813</v>
      </c>
      <c r="E7011">
        <f>$P$39*'Profilo fotovoltaico'!B7013+'Approvvigionamento energia'!$Q$39*'Profilo eolico'!B7013</f>
        <v>397.77623393338359</v>
      </c>
      <c r="F7011">
        <f>$P$41*'Profilo fotovoltaico'!B7013+'Approvvigionamento energia'!$Q$41*'Profilo eolico'!B7013</f>
        <v>265.18415595558906</v>
      </c>
      <c r="G7011">
        <f>$P$43*'Profilo fotovoltaico'!B7013+'Approvvigionamento energia'!$Q$43*'Profilo eolico'!B7013</f>
        <v>132.59207797779453</v>
      </c>
      <c r="H7011">
        <f t="shared" si="218"/>
        <v>1138.4335154826958</v>
      </c>
      <c r="I7011">
        <f>IF(LCOH!$C$28=Menu!$A$1,'Approvvigionamento energia'!C7011,0)+IF(LCOH!$C$28=Menu!$A$2,'Approvvigionamento energia'!D7011,0)+IF(LCOH!$C$28=Menu!$A$3,'Approvvigionamento energia'!E7011,0)+IF(LCOH!$C$28=Menu!$A$4,'Approvvigionamento energia'!F7011,0)+IF(LCOH!$C$28=Menu!$A$5,'Approvvigionamento energia'!G7011,0)+IF(LCOH!$C$28=Menu!$A$6,'Approvvigionamento energia'!H7011,0)</f>
        <v>265.18415595558906</v>
      </c>
      <c r="J7011">
        <f>'Approvvigionamento energia'!A7011+'Approvvigionamento energia'!B7011+'Approvvigionamento energia'!I7011</f>
        <v>356.08415595558904</v>
      </c>
      <c r="K7011">
        <f>IF(MIN(LCOH!$C$18,J7011)&gt;=$P$48*LCOH!$C$18, MIN(LCOH!$C$18,J7011),0)</f>
        <v>0</v>
      </c>
      <c r="L7011">
        <f t="shared" si="219"/>
        <v>356.08415595558904</v>
      </c>
      <c r="M7011">
        <f>K7011/LCOH!$C$18</f>
        <v>0</v>
      </c>
      <c r="N7011">
        <f>K7011/LCOH!$C$34</f>
        <v>0</v>
      </c>
    </row>
    <row r="7012" spans="1:14" x14ac:dyDescent="0.35">
      <c r="A7012">
        <f>'Profilo fotovoltaico'!B7014*LCOH!$C$20</f>
        <v>0</v>
      </c>
      <c r="B7012">
        <f>'Profilo eolico'!B7014*LCOH!$C$21</f>
        <v>85.6</v>
      </c>
      <c r="C7012">
        <f>$P$35*'Profilo fotovoltaico'!B7014</f>
        <v>0</v>
      </c>
      <c r="D7012">
        <f>$Q$37*'Profilo eolico'!B7014</f>
        <v>499.44474697026237</v>
      </c>
      <c r="E7012">
        <f>$P$39*'Profilo fotovoltaico'!B7014+'Approvvigionamento energia'!$Q$39*'Profilo eolico'!B7014</f>
        <v>374.58356022769675</v>
      </c>
      <c r="F7012">
        <f>$P$41*'Profilo fotovoltaico'!B7014+'Approvvigionamento energia'!$Q$41*'Profilo eolico'!B7014</f>
        <v>249.72237348513119</v>
      </c>
      <c r="G7012">
        <f>$P$43*'Profilo fotovoltaico'!B7014+'Approvvigionamento energia'!$Q$43*'Profilo eolico'!B7014</f>
        <v>124.86118674256559</v>
      </c>
      <c r="H7012">
        <f t="shared" si="218"/>
        <v>1138.4335154826958</v>
      </c>
      <c r="I7012">
        <f>IF(LCOH!$C$28=Menu!$A$1,'Approvvigionamento energia'!C7012,0)+IF(LCOH!$C$28=Menu!$A$2,'Approvvigionamento energia'!D7012,0)+IF(LCOH!$C$28=Menu!$A$3,'Approvvigionamento energia'!E7012,0)+IF(LCOH!$C$28=Menu!$A$4,'Approvvigionamento energia'!F7012,0)+IF(LCOH!$C$28=Menu!$A$5,'Approvvigionamento energia'!G7012,0)+IF(LCOH!$C$28=Menu!$A$6,'Approvvigionamento energia'!H7012,0)</f>
        <v>249.72237348513119</v>
      </c>
      <c r="J7012">
        <f>'Approvvigionamento energia'!A7012+'Approvvigionamento energia'!B7012+'Approvvigionamento energia'!I7012</f>
        <v>335.32237348513115</v>
      </c>
      <c r="K7012">
        <f>IF(MIN(LCOH!$C$18,J7012)&gt;=$P$48*LCOH!$C$18, MIN(LCOH!$C$18,J7012),0)</f>
        <v>0</v>
      </c>
      <c r="L7012">
        <f t="shared" si="219"/>
        <v>335.32237348513115</v>
      </c>
      <c r="M7012">
        <f>K7012/LCOH!$C$18</f>
        <v>0</v>
      </c>
      <c r="N7012">
        <f>K7012/LCOH!$C$34</f>
        <v>0</v>
      </c>
    </row>
    <row r="7013" spans="1:14" x14ac:dyDescent="0.35">
      <c r="A7013">
        <f>'Profilo fotovoltaico'!B7015*LCOH!$C$20</f>
        <v>0</v>
      </c>
      <c r="B7013">
        <f>'Profilo eolico'!B7015*LCOH!$C$21</f>
        <v>80.199999999999989</v>
      </c>
      <c r="C7013">
        <f>$P$35*'Profilo fotovoltaico'!B7015</f>
        <v>0</v>
      </c>
      <c r="D7013">
        <f>$Q$37*'Profilo eolico'!B7015</f>
        <v>467.93771853989534</v>
      </c>
      <c r="E7013">
        <f>$P$39*'Profilo fotovoltaico'!B7015+'Approvvigionamento energia'!$Q$39*'Profilo eolico'!B7015</f>
        <v>350.95328890492146</v>
      </c>
      <c r="F7013">
        <f>$P$41*'Profilo fotovoltaico'!B7015+'Approvvigionamento energia'!$Q$41*'Profilo eolico'!B7015</f>
        <v>233.96885926994767</v>
      </c>
      <c r="G7013">
        <f>$P$43*'Profilo fotovoltaico'!B7015+'Approvvigionamento energia'!$Q$43*'Profilo eolico'!B7015</f>
        <v>116.98442963497384</v>
      </c>
      <c r="H7013">
        <f t="shared" si="218"/>
        <v>1138.4335154826958</v>
      </c>
      <c r="I7013">
        <f>IF(LCOH!$C$28=Menu!$A$1,'Approvvigionamento energia'!C7013,0)+IF(LCOH!$C$28=Menu!$A$2,'Approvvigionamento energia'!D7013,0)+IF(LCOH!$C$28=Menu!$A$3,'Approvvigionamento energia'!E7013,0)+IF(LCOH!$C$28=Menu!$A$4,'Approvvigionamento energia'!F7013,0)+IF(LCOH!$C$28=Menu!$A$5,'Approvvigionamento energia'!G7013,0)+IF(LCOH!$C$28=Menu!$A$6,'Approvvigionamento energia'!H7013,0)</f>
        <v>233.96885926994767</v>
      </c>
      <c r="J7013">
        <f>'Approvvigionamento energia'!A7013+'Approvvigionamento energia'!B7013+'Approvvigionamento energia'!I7013</f>
        <v>314.16885926994769</v>
      </c>
      <c r="K7013">
        <f>IF(MIN(LCOH!$C$18,J7013)&gt;=$P$48*LCOH!$C$18, MIN(LCOH!$C$18,J7013),0)</f>
        <v>0</v>
      </c>
      <c r="L7013">
        <f t="shared" si="219"/>
        <v>314.16885926994769</v>
      </c>
      <c r="M7013">
        <f>K7013/LCOH!$C$18</f>
        <v>0</v>
      </c>
      <c r="N7013">
        <f>K7013/LCOH!$C$34</f>
        <v>0</v>
      </c>
    </row>
    <row r="7014" spans="1:14" x14ac:dyDescent="0.35">
      <c r="A7014">
        <f>'Profilo fotovoltaico'!B7016*LCOH!$C$20</f>
        <v>0</v>
      </c>
      <c r="B7014">
        <f>'Profilo eolico'!B7016*LCOH!$C$21</f>
        <v>78.2</v>
      </c>
      <c r="C7014">
        <f>$P$35*'Profilo fotovoltaico'!B7016</f>
        <v>0</v>
      </c>
      <c r="D7014">
        <f>$Q$37*'Profilo eolico'!B7016</f>
        <v>456.26844875087056</v>
      </c>
      <c r="E7014">
        <f>$P$39*'Profilo fotovoltaico'!B7016+'Approvvigionamento energia'!$Q$39*'Profilo eolico'!B7016</f>
        <v>342.20133656315289</v>
      </c>
      <c r="F7014">
        <f>$P$41*'Profilo fotovoltaico'!B7016+'Approvvigionamento energia'!$Q$41*'Profilo eolico'!B7016</f>
        <v>228.13422437543528</v>
      </c>
      <c r="G7014">
        <f>$P$43*'Profilo fotovoltaico'!B7016+'Approvvigionamento energia'!$Q$43*'Profilo eolico'!B7016</f>
        <v>114.06711218771764</v>
      </c>
      <c r="H7014">
        <f t="shared" si="218"/>
        <v>1138.4335154826958</v>
      </c>
      <c r="I7014">
        <f>IF(LCOH!$C$28=Menu!$A$1,'Approvvigionamento energia'!C7014,0)+IF(LCOH!$C$28=Menu!$A$2,'Approvvigionamento energia'!D7014,0)+IF(LCOH!$C$28=Menu!$A$3,'Approvvigionamento energia'!E7014,0)+IF(LCOH!$C$28=Menu!$A$4,'Approvvigionamento energia'!F7014,0)+IF(LCOH!$C$28=Menu!$A$5,'Approvvigionamento energia'!G7014,0)+IF(LCOH!$C$28=Menu!$A$6,'Approvvigionamento energia'!H7014,0)</f>
        <v>228.13422437543528</v>
      </c>
      <c r="J7014">
        <f>'Approvvigionamento energia'!A7014+'Approvvigionamento energia'!B7014+'Approvvigionamento energia'!I7014</f>
        <v>306.33422437543527</v>
      </c>
      <c r="K7014">
        <f>IF(MIN(LCOH!$C$18,J7014)&gt;=$P$48*LCOH!$C$18, MIN(LCOH!$C$18,J7014),0)</f>
        <v>0</v>
      </c>
      <c r="L7014">
        <f t="shared" si="219"/>
        <v>306.33422437543527</v>
      </c>
      <c r="M7014">
        <f>K7014/LCOH!$C$18</f>
        <v>0</v>
      </c>
      <c r="N7014">
        <f>K7014/LCOH!$C$34</f>
        <v>0</v>
      </c>
    </row>
    <row r="7015" spans="1:14" x14ac:dyDescent="0.35">
      <c r="A7015">
        <f>'Profilo fotovoltaico'!B7017*LCOH!$C$20</f>
        <v>1</v>
      </c>
      <c r="B7015">
        <f>'Profilo eolico'!B7017*LCOH!$C$21</f>
        <v>79.2</v>
      </c>
      <c r="C7015">
        <f>$P$35*'Profilo fotovoltaico'!B7017</f>
        <v>7.3546121876220649</v>
      </c>
      <c r="D7015">
        <f>$Q$37*'Profilo eolico'!B7017</f>
        <v>462.10308364538298</v>
      </c>
      <c r="E7015">
        <f>$P$39*'Profilo fotovoltaico'!B7017+'Approvvigionamento energia'!$Q$39*'Profilo eolico'!B7017</f>
        <v>348.41596578094271</v>
      </c>
      <c r="F7015">
        <f>$P$41*'Profilo fotovoltaico'!B7017+'Approvvigionamento energia'!$Q$41*'Profilo eolico'!B7017</f>
        <v>234.72884791650253</v>
      </c>
      <c r="G7015">
        <f>$P$43*'Profilo fotovoltaico'!B7017+'Approvvigionamento energia'!$Q$43*'Profilo eolico'!B7017</f>
        <v>121.04173005206229</v>
      </c>
      <c r="H7015">
        <f t="shared" si="218"/>
        <v>1138.4335154826958</v>
      </c>
      <c r="I7015">
        <f>IF(LCOH!$C$28=Menu!$A$1,'Approvvigionamento energia'!C7015,0)+IF(LCOH!$C$28=Menu!$A$2,'Approvvigionamento energia'!D7015,0)+IF(LCOH!$C$28=Menu!$A$3,'Approvvigionamento energia'!E7015,0)+IF(LCOH!$C$28=Menu!$A$4,'Approvvigionamento energia'!F7015,0)+IF(LCOH!$C$28=Menu!$A$5,'Approvvigionamento energia'!G7015,0)+IF(LCOH!$C$28=Menu!$A$6,'Approvvigionamento energia'!H7015,0)</f>
        <v>234.72884791650253</v>
      </c>
      <c r="J7015">
        <f>'Approvvigionamento energia'!A7015+'Approvvigionamento energia'!B7015+'Approvvigionamento energia'!I7015</f>
        <v>314.92884791650255</v>
      </c>
      <c r="K7015">
        <f>IF(MIN(LCOH!$C$18,J7015)&gt;=$P$48*LCOH!$C$18, MIN(LCOH!$C$18,J7015),0)</f>
        <v>0</v>
      </c>
      <c r="L7015">
        <f t="shared" si="219"/>
        <v>314.92884791650255</v>
      </c>
      <c r="M7015">
        <f>K7015/LCOH!$C$18</f>
        <v>0</v>
      </c>
      <c r="N7015">
        <f>K7015/LCOH!$C$34</f>
        <v>0</v>
      </c>
    </row>
    <row r="7016" spans="1:14" x14ac:dyDescent="0.35">
      <c r="A7016">
        <f>'Profilo fotovoltaico'!B7018*LCOH!$C$20</f>
        <v>66</v>
      </c>
      <c r="B7016">
        <f>'Profilo eolico'!B7018*LCOH!$C$21</f>
        <v>67.3</v>
      </c>
      <c r="C7016">
        <f>$P$35*'Profilo fotovoltaico'!B7018</f>
        <v>485.40440438305632</v>
      </c>
      <c r="D7016">
        <f>$Q$37*'Profilo eolico'!B7018</f>
        <v>392.67092840068523</v>
      </c>
      <c r="E7016">
        <f>$P$39*'Profilo fotovoltaico'!B7018+'Approvvigionamento energia'!$Q$39*'Profilo eolico'!B7018</f>
        <v>415.85429739627801</v>
      </c>
      <c r="F7016">
        <f>$P$41*'Profilo fotovoltaico'!B7018+'Approvvigionamento energia'!$Q$41*'Profilo eolico'!B7018</f>
        <v>439.03766639187074</v>
      </c>
      <c r="G7016">
        <f>$P$43*'Profilo fotovoltaico'!B7018+'Approvvigionamento energia'!$Q$43*'Profilo eolico'!B7018</f>
        <v>462.22103538746353</v>
      </c>
      <c r="H7016">
        <f t="shared" si="218"/>
        <v>1138.4335154826958</v>
      </c>
      <c r="I7016">
        <f>IF(LCOH!$C$28=Menu!$A$1,'Approvvigionamento energia'!C7016,0)+IF(LCOH!$C$28=Menu!$A$2,'Approvvigionamento energia'!D7016,0)+IF(LCOH!$C$28=Menu!$A$3,'Approvvigionamento energia'!E7016,0)+IF(LCOH!$C$28=Menu!$A$4,'Approvvigionamento energia'!F7016,0)+IF(LCOH!$C$28=Menu!$A$5,'Approvvigionamento energia'!G7016,0)+IF(LCOH!$C$28=Menu!$A$6,'Approvvigionamento energia'!H7016,0)</f>
        <v>439.03766639187074</v>
      </c>
      <c r="J7016">
        <f>'Approvvigionamento energia'!A7016+'Approvvigionamento energia'!B7016+'Approvvigionamento energia'!I7016</f>
        <v>572.3376663918707</v>
      </c>
      <c r="K7016">
        <f>IF(MIN(LCOH!$C$18,J7016)&gt;=$P$48*LCOH!$C$18, MIN(LCOH!$C$18,J7016),0)</f>
        <v>572.3376663918707</v>
      </c>
      <c r="L7016">
        <f t="shared" si="219"/>
        <v>0</v>
      </c>
      <c r="M7016">
        <f>K7016/LCOH!$C$18</f>
        <v>0.38155844426124713</v>
      </c>
      <c r="N7016">
        <f>K7016/LCOH!$C$34</f>
        <v>11.027700701192114</v>
      </c>
    </row>
    <row r="7017" spans="1:14" x14ac:dyDescent="0.35">
      <c r="A7017">
        <f>'Profilo fotovoltaico'!B7019*LCOH!$C$20</f>
        <v>203</v>
      </c>
      <c r="B7017">
        <f>'Profilo eolico'!B7019*LCOH!$C$21</f>
        <v>48.9</v>
      </c>
      <c r="C7017">
        <f>$P$35*'Profilo fotovoltaico'!B7019</f>
        <v>1492.9862740872793</v>
      </c>
      <c r="D7017">
        <f>$Q$37*'Profilo eolico'!B7019</f>
        <v>285.31364634165686</v>
      </c>
      <c r="E7017">
        <f>$P$39*'Profilo fotovoltaico'!B7019+'Approvvigionamento energia'!$Q$39*'Profilo eolico'!B7019</f>
        <v>587.23180327806244</v>
      </c>
      <c r="F7017">
        <f>$P$41*'Profilo fotovoltaico'!B7019+'Approvvigionamento energia'!$Q$41*'Profilo eolico'!B7019</f>
        <v>889.14996021446814</v>
      </c>
      <c r="G7017">
        <f>$P$43*'Profilo fotovoltaico'!B7019+'Approvvigionamento energia'!$Q$43*'Profilo eolico'!B7019</f>
        <v>1191.0681171508736</v>
      </c>
      <c r="H7017">
        <f t="shared" si="218"/>
        <v>1138.4335154826958</v>
      </c>
      <c r="I7017">
        <f>IF(LCOH!$C$28=Menu!$A$1,'Approvvigionamento energia'!C7017,0)+IF(LCOH!$C$28=Menu!$A$2,'Approvvigionamento energia'!D7017,0)+IF(LCOH!$C$28=Menu!$A$3,'Approvvigionamento energia'!E7017,0)+IF(LCOH!$C$28=Menu!$A$4,'Approvvigionamento energia'!F7017,0)+IF(LCOH!$C$28=Menu!$A$5,'Approvvigionamento energia'!G7017,0)+IF(LCOH!$C$28=Menu!$A$6,'Approvvigionamento energia'!H7017,0)</f>
        <v>889.14996021446814</v>
      </c>
      <c r="J7017">
        <f>'Approvvigionamento energia'!A7017+'Approvvigionamento energia'!B7017+'Approvvigionamento energia'!I7017</f>
        <v>1141.0499602144682</v>
      </c>
      <c r="K7017">
        <f>IF(MIN(LCOH!$C$18,J7017)&gt;=$P$48*LCOH!$C$18, MIN(LCOH!$C$18,J7017),0)</f>
        <v>1141.0499602144682</v>
      </c>
      <c r="L7017">
        <f t="shared" si="219"/>
        <v>0</v>
      </c>
      <c r="M7017">
        <f>K7017/LCOH!$C$18</f>
        <v>0.76069997347631213</v>
      </c>
      <c r="N7017">
        <f>K7017/LCOH!$C$34</f>
        <v>21.985548366367404</v>
      </c>
    </row>
    <row r="7018" spans="1:14" x14ac:dyDescent="0.35">
      <c r="A7018">
        <f>'Profilo fotovoltaico'!B7020*LCOH!$C$20</f>
        <v>328</v>
      </c>
      <c r="B7018">
        <f>'Profilo eolico'!B7020*LCOH!$C$21</f>
        <v>52.699999999999996</v>
      </c>
      <c r="C7018">
        <f>$P$35*'Profilo fotovoltaico'!B7020</f>
        <v>2412.3127975400375</v>
      </c>
      <c r="D7018">
        <f>$Q$37*'Profilo eolico'!B7020</f>
        <v>307.48525894080404</v>
      </c>
      <c r="E7018">
        <f>$P$39*'Profilo fotovoltaico'!B7020+'Approvvigionamento energia'!$Q$39*'Profilo eolico'!B7020</f>
        <v>833.69214359061243</v>
      </c>
      <c r="F7018">
        <f>$P$41*'Profilo fotovoltaico'!B7020+'Approvvigionamento energia'!$Q$41*'Profilo eolico'!B7020</f>
        <v>1359.8990282404209</v>
      </c>
      <c r="G7018">
        <f>$P$43*'Profilo fotovoltaico'!B7020+'Approvvigionamento energia'!$Q$43*'Profilo eolico'!B7020</f>
        <v>1886.1059128902291</v>
      </c>
      <c r="H7018">
        <f t="shared" si="218"/>
        <v>1138.4335154826958</v>
      </c>
      <c r="I7018">
        <f>IF(LCOH!$C$28=Menu!$A$1,'Approvvigionamento energia'!C7018,0)+IF(LCOH!$C$28=Menu!$A$2,'Approvvigionamento energia'!D7018,0)+IF(LCOH!$C$28=Menu!$A$3,'Approvvigionamento energia'!E7018,0)+IF(LCOH!$C$28=Menu!$A$4,'Approvvigionamento energia'!F7018,0)+IF(LCOH!$C$28=Menu!$A$5,'Approvvigionamento energia'!G7018,0)+IF(LCOH!$C$28=Menu!$A$6,'Approvvigionamento energia'!H7018,0)</f>
        <v>1359.8990282404209</v>
      </c>
      <c r="J7018">
        <f>'Approvvigionamento energia'!A7018+'Approvvigionamento energia'!B7018+'Approvvigionamento energia'!I7018</f>
        <v>1740.5990282404209</v>
      </c>
      <c r="K7018">
        <f>IF(MIN(LCOH!$C$18,J7018)&gt;=$P$48*LCOH!$C$18, MIN(LCOH!$C$18,J7018),0)</f>
        <v>1500</v>
      </c>
      <c r="L7018">
        <f t="shared" si="219"/>
        <v>240.59902824042092</v>
      </c>
      <c r="M7018">
        <f>K7018/LCOH!$C$18</f>
        <v>1</v>
      </c>
      <c r="N7018">
        <f>K7018/LCOH!$C$34</f>
        <v>28.901734104046245</v>
      </c>
    </row>
    <row r="7019" spans="1:14" x14ac:dyDescent="0.35">
      <c r="A7019">
        <f>'Profilo fotovoltaico'!B7021*LCOH!$C$20</f>
        <v>421</v>
      </c>
      <c r="B7019">
        <f>'Profilo eolico'!B7021*LCOH!$C$21</f>
        <v>52.8</v>
      </c>
      <c r="C7019">
        <f>$P$35*'Profilo fotovoltaico'!B7021</f>
        <v>3096.2917309888894</v>
      </c>
      <c r="D7019">
        <f>$Q$37*'Profilo eolico'!B7021</f>
        <v>308.06872243025532</v>
      </c>
      <c r="E7019">
        <f>$P$39*'Profilo fotovoltaico'!B7021+'Approvvigionamento energia'!$Q$39*'Profilo eolico'!B7021</f>
        <v>1005.1244745699138</v>
      </c>
      <c r="F7019">
        <f>$P$41*'Profilo fotovoltaico'!B7021+'Approvvigionamento energia'!$Q$41*'Profilo eolico'!B7021</f>
        <v>1702.1802267095723</v>
      </c>
      <c r="G7019">
        <f>$P$43*'Profilo fotovoltaico'!B7021+'Approvvigionamento energia'!$Q$43*'Profilo eolico'!B7021</f>
        <v>2399.2359788492308</v>
      </c>
      <c r="H7019">
        <f t="shared" si="218"/>
        <v>1138.4335154826958</v>
      </c>
      <c r="I7019">
        <f>IF(LCOH!$C$28=Menu!$A$1,'Approvvigionamento energia'!C7019,0)+IF(LCOH!$C$28=Menu!$A$2,'Approvvigionamento energia'!D7019,0)+IF(LCOH!$C$28=Menu!$A$3,'Approvvigionamento energia'!E7019,0)+IF(LCOH!$C$28=Menu!$A$4,'Approvvigionamento energia'!F7019,0)+IF(LCOH!$C$28=Menu!$A$5,'Approvvigionamento energia'!G7019,0)+IF(LCOH!$C$28=Menu!$A$6,'Approvvigionamento energia'!H7019,0)</f>
        <v>1702.1802267095723</v>
      </c>
      <c r="J7019">
        <f>'Approvvigionamento energia'!A7019+'Approvvigionamento energia'!B7019+'Approvvigionamento energia'!I7019</f>
        <v>2175.9802267095724</v>
      </c>
      <c r="K7019">
        <f>IF(MIN(LCOH!$C$18,J7019)&gt;=$P$48*LCOH!$C$18, MIN(LCOH!$C$18,J7019),0)</f>
        <v>1500</v>
      </c>
      <c r="L7019">
        <f t="shared" si="219"/>
        <v>675.98022670957243</v>
      </c>
      <c r="M7019">
        <f>K7019/LCOH!$C$18</f>
        <v>1</v>
      </c>
      <c r="N7019">
        <f>K7019/LCOH!$C$34</f>
        <v>28.901734104046245</v>
      </c>
    </row>
    <row r="7020" spans="1:14" x14ac:dyDescent="0.35">
      <c r="A7020">
        <f>'Profilo fotovoltaico'!B7022*LCOH!$C$20</f>
        <v>469</v>
      </c>
      <c r="B7020">
        <f>'Profilo eolico'!B7022*LCOH!$C$21</f>
        <v>54.199999999999996</v>
      </c>
      <c r="C7020">
        <f>$P$35*'Profilo fotovoltaico'!B7022</f>
        <v>3449.3131159947484</v>
      </c>
      <c r="D7020">
        <f>$Q$37*'Profilo eolico'!B7022</f>
        <v>316.23721128257267</v>
      </c>
      <c r="E7020">
        <f>$P$39*'Profilo fotovoltaico'!B7022+'Approvvigionamento energia'!$Q$39*'Profilo eolico'!B7022</f>
        <v>1099.5061874606165</v>
      </c>
      <c r="F7020">
        <f>$P$41*'Profilo fotovoltaico'!B7022+'Approvvigionamento energia'!$Q$41*'Profilo eolico'!B7022</f>
        <v>1882.7751636386606</v>
      </c>
      <c r="G7020">
        <f>$P$43*'Profilo fotovoltaico'!B7022+'Approvvigionamento energia'!$Q$43*'Profilo eolico'!B7022</f>
        <v>2666.0441398167045</v>
      </c>
      <c r="H7020">
        <f t="shared" si="218"/>
        <v>1138.4335154826958</v>
      </c>
      <c r="I7020">
        <f>IF(LCOH!$C$28=Menu!$A$1,'Approvvigionamento energia'!C7020,0)+IF(LCOH!$C$28=Menu!$A$2,'Approvvigionamento energia'!D7020,0)+IF(LCOH!$C$28=Menu!$A$3,'Approvvigionamento energia'!E7020,0)+IF(LCOH!$C$28=Menu!$A$4,'Approvvigionamento energia'!F7020,0)+IF(LCOH!$C$28=Menu!$A$5,'Approvvigionamento energia'!G7020,0)+IF(LCOH!$C$28=Menu!$A$6,'Approvvigionamento energia'!H7020,0)</f>
        <v>1882.7751636386606</v>
      </c>
      <c r="J7020">
        <f>'Approvvigionamento energia'!A7020+'Approvvigionamento energia'!B7020+'Approvvigionamento energia'!I7020</f>
        <v>2405.9751636386609</v>
      </c>
      <c r="K7020">
        <f>IF(MIN(LCOH!$C$18,J7020)&gt;=$P$48*LCOH!$C$18, MIN(LCOH!$C$18,J7020),0)</f>
        <v>1500</v>
      </c>
      <c r="L7020">
        <f t="shared" si="219"/>
        <v>905.97516363866089</v>
      </c>
      <c r="M7020">
        <f>K7020/LCOH!$C$18</f>
        <v>1</v>
      </c>
      <c r="N7020">
        <f>K7020/LCOH!$C$34</f>
        <v>28.901734104046245</v>
      </c>
    </row>
    <row r="7021" spans="1:14" x14ac:dyDescent="0.35">
      <c r="A7021">
        <f>'Profilo fotovoltaico'!B7023*LCOH!$C$20</f>
        <v>482</v>
      </c>
      <c r="B7021">
        <f>'Profilo eolico'!B7023*LCOH!$C$21</f>
        <v>60.6</v>
      </c>
      <c r="C7021">
        <f>$P$35*'Profilo fotovoltaico'!B7023</f>
        <v>3544.9230744338352</v>
      </c>
      <c r="D7021">
        <f>$Q$37*'Profilo eolico'!B7023</f>
        <v>353.57887460745212</v>
      </c>
      <c r="E7021">
        <f>$P$39*'Profilo fotovoltaico'!B7023+'Approvvigionamento energia'!$Q$39*'Profilo eolico'!B7023</f>
        <v>1151.4149245640479</v>
      </c>
      <c r="F7021">
        <f>$P$41*'Profilo fotovoltaico'!B7023+'Approvvigionamento energia'!$Q$41*'Profilo eolico'!B7023</f>
        <v>1949.2509745206437</v>
      </c>
      <c r="G7021">
        <f>$P$43*'Profilo fotovoltaico'!B7023+'Approvvigionamento energia'!$Q$43*'Profilo eolico'!B7023</f>
        <v>2747.0870244772395</v>
      </c>
      <c r="H7021">
        <f t="shared" si="218"/>
        <v>1138.4335154826958</v>
      </c>
      <c r="I7021">
        <f>IF(LCOH!$C$28=Menu!$A$1,'Approvvigionamento energia'!C7021,0)+IF(LCOH!$C$28=Menu!$A$2,'Approvvigionamento energia'!D7021,0)+IF(LCOH!$C$28=Menu!$A$3,'Approvvigionamento energia'!E7021,0)+IF(LCOH!$C$28=Menu!$A$4,'Approvvigionamento energia'!F7021,0)+IF(LCOH!$C$28=Menu!$A$5,'Approvvigionamento energia'!G7021,0)+IF(LCOH!$C$28=Menu!$A$6,'Approvvigionamento energia'!H7021,0)</f>
        <v>1949.2509745206437</v>
      </c>
      <c r="J7021">
        <f>'Approvvigionamento energia'!A7021+'Approvvigionamento energia'!B7021+'Approvvigionamento energia'!I7021</f>
        <v>2491.8509745206438</v>
      </c>
      <c r="K7021">
        <f>IF(MIN(LCOH!$C$18,J7021)&gt;=$P$48*LCOH!$C$18, MIN(LCOH!$C$18,J7021),0)</f>
        <v>1500</v>
      </c>
      <c r="L7021">
        <f t="shared" si="219"/>
        <v>991.85097452064383</v>
      </c>
      <c r="M7021">
        <f>K7021/LCOH!$C$18</f>
        <v>1</v>
      </c>
      <c r="N7021">
        <f>K7021/LCOH!$C$34</f>
        <v>28.901734104046245</v>
      </c>
    </row>
    <row r="7022" spans="1:14" x14ac:dyDescent="0.35">
      <c r="A7022">
        <f>'Profilo fotovoltaico'!B7024*LCOH!$C$20</f>
        <v>447</v>
      </c>
      <c r="B7022">
        <f>'Profilo eolico'!B7024*LCOH!$C$21</f>
        <v>72.099999999999994</v>
      </c>
      <c r="C7022">
        <f>$P$35*'Profilo fotovoltaico'!B7024</f>
        <v>3287.5116478670629</v>
      </c>
      <c r="D7022">
        <f>$Q$37*'Profilo eolico'!B7024</f>
        <v>420.67717589434483</v>
      </c>
      <c r="E7022">
        <f>$P$39*'Profilo fotovoltaico'!B7024+'Approvvigionamento energia'!$Q$39*'Profilo eolico'!B7024</f>
        <v>1137.3857938875244</v>
      </c>
      <c r="F7022">
        <f>$P$41*'Profilo fotovoltaico'!B7024+'Approvvigionamento energia'!$Q$41*'Profilo eolico'!B7024</f>
        <v>1854.0944118807038</v>
      </c>
      <c r="G7022">
        <f>$P$43*'Profilo fotovoltaico'!B7024+'Approvvigionamento energia'!$Q$43*'Profilo eolico'!B7024</f>
        <v>2570.8030298738836</v>
      </c>
      <c r="H7022">
        <f t="shared" si="218"/>
        <v>1138.4335154826958</v>
      </c>
      <c r="I7022">
        <f>IF(LCOH!$C$28=Menu!$A$1,'Approvvigionamento energia'!C7022,0)+IF(LCOH!$C$28=Menu!$A$2,'Approvvigionamento energia'!D7022,0)+IF(LCOH!$C$28=Menu!$A$3,'Approvvigionamento energia'!E7022,0)+IF(LCOH!$C$28=Menu!$A$4,'Approvvigionamento energia'!F7022,0)+IF(LCOH!$C$28=Menu!$A$5,'Approvvigionamento energia'!G7022,0)+IF(LCOH!$C$28=Menu!$A$6,'Approvvigionamento energia'!H7022,0)</f>
        <v>1854.0944118807038</v>
      </c>
      <c r="J7022">
        <f>'Approvvigionamento energia'!A7022+'Approvvigionamento energia'!B7022+'Approvvigionamento energia'!I7022</f>
        <v>2373.1944118807037</v>
      </c>
      <c r="K7022">
        <f>IF(MIN(LCOH!$C$18,J7022)&gt;=$P$48*LCOH!$C$18, MIN(LCOH!$C$18,J7022),0)</f>
        <v>1500</v>
      </c>
      <c r="L7022">
        <f t="shared" si="219"/>
        <v>873.19441188070368</v>
      </c>
      <c r="M7022">
        <f>K7022/LCOH!$C$18</f>
        <v>1</v>
      </c>
      <c r="N7022">
        <f>K7022/LCOH!$C$34</f>
        <v>28.901734104046245</v>
      </c>
    </row>
    <row r="7023" spans="1:14" x14ac:dyDescent="0.35">
      <c r="A7023">
        <f>'Profilo fotovoltaico'!B7025*LCOH!$C$20</f>
        <v>372</v>
      </c>
      <c r="B7023">
        <f>'Profilo eolico'!B7025*LCOH!$C$21</f>
        <v>84</v>
      </c>
      <c r="C7023">
        <f>$P$35*'Profilo fotovoltaico'!B7025</f>
        <v>2735.915733795408</v>
      </c>
      <c r="D7023">
        <f>$Q$37*'Profilo eolico'!B7025</f>
        <v>490.10933113904252</v>
      </c>
      <c r="E7023">
        <f>$P$39*'Profilo fotovoltaico'!B7025+'Approvvigionamento energia'!$Q$39*'Profilo eolico'!B7025</f>
        <v>1051.5609318031338</v>
      </c>
      <c r="F7023">
        <f>$P$41*'Profilo fotovoltaico'!B7025+'Approvvigionamento energia'!$Q$41*'Profilo eolico'!B7025</f>
        <v>1613.0125324672254</v>
      </c>
      <c r="G7023">
        <f>$P$43*'Profilo fotovoltaico'!B7025+'Approvvigionamento energia'!$Q$43*'Profilo eolico'!B7025</f>
        <v>2174.4641331313169</v>
      </c>
      <c r="H7023">
        <f t="shared" si="218"/>
        <v>1138.4335154826958</v>
      </c>
      <c r="I7023">
        <f>IF(LCOH!$C$28=Menu!$A$1,'Approvvigionamento energia'!C7023,0)+IF(LCOH!$C$28=Menu!$A$2,'Approvvigionamento energia'!D7023,0)+IF(LCOH!$C$28=Menu!$A$3,'Approvvigionamento energia'!E7023,0)+IF(LCOH!$C$28=Menu!$A$4,'Approvvigionamento energia'!F7023,0)+IF(LCOH!$C$28=Menu!$A$5,'Approvvigionamento energia'!G7023,0)+IF(LCOH!$C$28=Menu!$A$6,'Approvvigionamento energia'!H7023,0)</f>
        <v>1613.0125324672254</v>
      </c>
      <c r="J7023">
        <f>'Approvvigionamento energia'!A7023+'Approvvigionamento energia'!B7023+'Approvvigionamento energia'!I7023</f>
        <v>2069.0125324672254</v>
      </c>
      <c r="K7023">
        <f>IF(MIN(LCOH!$C$18,J7023)&gt;=$P$48*LCOH!$C$18, MIN(LCOH!$C$18,J7023),0)</f>
        <v>1500</v>
      </c>
      <c r="L7023">
        <f t="shared" si="219"/>
        <v>569.01253246722536</v>
      </c>
      <c r="M7023">
        <f>K7023/LCOH!$C$18</f>
        <v>1</v>
      </c>
      <c r="N7023">
        <f>K7023/LCOH!$C$34</f>
        <v>28.901734104046245</v>
      </c>
    </row>
    <row r="7024" spans="1:14" x14ac:dyDescent="0.35">
      <c r="A7024">
        <f>'Profilo fotovoltaico'!B7026*LCOH!$C$20</f>
        <v>265</v>
      </c>
      <c r="B7024">
        <f>'Profilo eolico'!B7026*LCOH!$C$21</f>
        <v>95.2</v>
      </c>
      <c r="C7024">
        <f>$P$35*'Profilo fotovoltaico'!B7026</f>
        <v>1948.9722297198473</v>
      </c>
      <c r="D7024">
        <f>$Q$37*'Profilo eolico'!B7026</f>
        <v>555.45724195758157</v>
      </c>
      <c r="E7024">
        <f>$P$39*'Profilo fotovoltaico'!B7026+'Approvvigionamento energia'!$Q$39*'Profilo eolico'!B7026</f>
        <v>903.83598889814789</v>
      </c>
      <c r="F7024">
        <f>$P$41*'Profilo fotovoltaico'!B7026+'Approvvigionamento energia'!$Q$41*'Profilo eolico'!B7026</f>
        <v>1252.2147358387144</v>
      </c>
      <c r="G7024">
        <f>$P$43*'Profilo fotovoltaico'!B7026+'Approvvigionamento energia'!$Q$43*'Profilo eolico'!B7026</f>
        <v>1600.593482779281</v>
      </c>
      <c r="H7024">
        <f t="shared" si="218"/>
        <v>1138.4335154826958</v>
      </c>
      <c r="I7024">
        <f>IF(LCOH!$C$28=Menu!$A$1,'Approvvigionamento energia'!C7024,0)+IF(LCOH!$C$28=Menu!$A$2,'Approvvigionamento energia'!D7024,0)+IF(LCOH!$C$28=Menu!$A$3,'Approvvigionamento energia'!E7024,0)+IF(LCOH!$C$28=Menu!$A$4,'Approvvigionamento energia'!F7024,0)+IF(LCOH!$C$28=Menu!$A$5,'Approvvigionamento energia'!G7024,0)+IF(LCOH!$C$28=Menu!$A$6,'Approvvigionamento energia'!H7024,0)</f>
        <v>1252.2147358387144</v>
      </c>
      <c r="J7024">
        <f>'Approvvigionamento energia'!A7024+'Approvvigionamento energia'!B7024+'Approvvigionamento energia'!I7024</f>
        <v>1612.4147358387145</v>
      </c>
      <c r="K7024">
        <f>IF(MIN(LCOH!$C$18,J7024)&gt;=$P$48*LCOH!$C$18, MIN(LCOH!$C$18,J7024),0)</f>
        <v>1500</v>
      </c>
      <c r="L7024">
        <f t="shared" si="219"/>
        <v>112.41473583871448</v>
      </c>
      <c r="M7024">
        <f>K7024/LCOH!$C$18</f>
        <v>1</v>
      </c>
      <c r="N7024">
        <f>K7024/LCOH!$C$34</f>
        <v>28.901734104046245</v>
      </c>
    </row>
    <row r="7025" spans="1:14" x14ac:dyDescent="0.35">
      <c r="A7025">
        <f>'Profilo fotovoltaico'!B7027*LCOH!$C$20</f>
        <v>122</v>
      </c>
      <c r="B7025">
        <f>'Profilo eolico'!B7027*LCOH!$C$21</f>
        <v>92.1</v>
      </c>
      <c r="C7025">
        <f>$P$35*'Profilo fotovoltaico'!B7027</f>
        <v>897.26268688989194</v>
      </c>
      <c r="D7025">
        <f>$Q$37*'Profilo eolico'!B7027</f>
        <v>537.3698737845931</v>
      </c>
      <c r="E7025">
        <f>$P$39*'Profilo fotovoltaico'!B7027+'Approvvigionamento energia'!$Q$39*'Profilo eolico'!B7027</f>
        <v>627.34307706091772</v>
      </c>
      <c r="F7025">
        <f>$P$41*'Profilo fotovoltaico'!B7027+'Approvvigionamento energia'!$Q$41*'Profilo eolico'!B7027</f>
        <v>717.31628033724246</v>
      </c>
      <c r="G7025">
        <f>$P$43*'Profilo fotovoltaico'!B7027+'Approvvigionamento energia'!$Q$43*'Profilo eolico'!B7027</f>
        <v>807.2894836135672</v>
      </c>
      <c r="H7025">
        <f t="shared" si="218"/>
        <v>1138.4335154826958</v>
      </c>
      <c r="I7025">
        <f>IF(LCOH!$C$28=Menu!$A$1,'Approvvigionamento energia'!C7025,0)+IF(LCOH!$C$28=Menu!$A$2,'Approvvigionamento energia'!D7025,0)+IF(LCOH!$C$28=Menu!$A$3,'Approvvigionamento energia'!E7025,0)+IF(LCOH!$C$28=Menu!$A$4,'Approvvigionamento energia'!F7025,0)+IF(LCOH!$C$28=Menu!$A$5,'Approvvigionamento energia'!G7025,0)+IF(LCOH!$C$28=Menu!$A$6,'Approvvigionamento energia'!H7025,0)</f>
        <v>717.31628033724246</v>
      </c>
      <c r="J7025">
        <f>'Approvvigionamento energia'!A7025+'Approvvigionamento energia'!B7025+'Approvvigionamento energia'!I7025</f>
        <v>931.41628033724248</v>
      </c>
      <c r="K7025">
        <f>IF(MIN(LCOH!$C$18,J7025)&gt;=$P$48*LCOH!$C$18, MIN(LCOH!$C$18,J7025),0)</f>
        <v>931.41628033724248</v>
      </c>
      <c r="L7025">
        <f t="shared" si="219"/>
        <v>0</v>
      </c>
      <c r="M7025">
        <f>K7025/LCOH!$C$18</f>
        <v>0.620944186891495</v>
      </c>
      <c r="N7025">
        <f>K7025/LCOH!$C$34</f>
        <v>17.946363782991185</v>
      </c>
    </row>
    <row r="7026" spans="1:14" x14ac:dyDescent="0.35">
      <c r="A7026">
        <f>'Profilo fotovoltaico'!B7028*LCOH!$C$20</f>
        <v>9</v>
      </c>
      <c r="B7026">
        <f>'Profilo eolico'!B7028*LCOH!$C$21</f>
        <v>88.5</v>
      </c>
      <c r="C7026">
        <f>$P$35*'Profilo fotovoltaico'!B7028</f>
        <v>66.191509688598586</v>
      </c>
      <c r="D7026">
        <f>$Q$37*'Profilo eolico'!B7028</f>
        <v>516.3651881643483</v>
      </c>
      <c r="E7026">
        <f>$P$39*'Profilo fotovoltaico'!B7028+'Approvvigionamento energia'!$Q$39*'Profilo eolico'!B7028</f>
        <v>403.82176854541092</v>
      </c>
      <c r="F7026">
        <f>$P$41*'Profilo fotovoltaico'!B7028+'Approvvigionamento energia'!$Q$41*'Profilo eolico'!B7028</f>
        <v>291.27834892647343</v>
      </c>
      <c r="G7026">
        <f>$P$43*'Profilo fotovoltaico'!B7028+'Approvvigionamento energia'!$Q$43*'Profilo eolico'!B7028</f>
        <v>178.73492930753602</v>
      </c>
      <c r="H7026">
        <f t="shared" si="218"/>
        <v>1138.4335154826958</v>
      </c>
      <c r="I7026">
        <f>IF(LCOH!$C$28=Menu!$A$1,'Approvvigionamento energia'!C7026,0)+IF(LCOH!$C$28=Menu!$A$2,'Approvvigionamento energia'!D7026,0)+IF(LCOH!$C$28=Menu!$A$3,'Approvvigionamento energia'!E7026,0)+IF(LCOH!$C$28=Menu!$A$4,'Approvvigionamento energia'!F7026,0)+IF(LCOH!$C$28=Menu!$A$5,'Approvvigionamento energia'!G7026,0)+IF(LCOH!$C$28=Menu!$A$6,'Approvvigionamento energia'!H7026,0)</f>
        <v>291.27834892647343</v>
      </c>
      <c r="J7026">
        <f>'Approvvigionamento energia'!A7026+'Approvvigionamento energia'!B7026+'Approvvigionamento energia'!I7026</f>
        <v>388.77834892647343</v>
      </c>
      <c r="K7026">
        <f>IF(MIN(LCOH!$C$18,J7026)&gt;=$P$48*LCOH!$C$18, MIN(LCOH!$C$18,J7026),0)</f>
        <v>388.77834892647343</v>
      </c>
      <c r="L7026">
        <f t="shared" si="219"/>
        <v>0</v>
      </c>
      <c r="M7026">
        <f>K7026/LCOH!$C$18</f>
        <v>0.2591855659509823</v>
      </c>
      <c r="N7026">
        <f>K7026/LCOH!$C$34</f>
        <v>7.4909123107220319</v>
      </c>
    </row>
    <row r="7027" spans="1:14" x14ac:dyDescent="0.35">
      <c r="A7027">
        <f>'Profilo fotovoltaico'!B7029*LCOH!$C$20</f>
        <v>0</v>
      </c>
      <c r="B7027">
        <f>'Profilo eolico'!B7029*LCOH!$C$21</f>
        <v>89</v>
      </c>
      <c r="C7027">
        <f>$P$35*'Profilo fotovoltaico'!B7029</f>
        <v>0</v>
      </c>
      <c r="D7027">
        <f>$Q$37*'Profilo eolico'!B7029</f>
        <v>519.28250561160451</v>
      </c>
      <c r="E7027">
        <f>$P$39*'Profilo fotovoltaico'!B7029+'Approvvigionamento energia'!$Q$39*'Profilo eolico'!B7029</f>
        <v>389.46187920870341</v>
      </c>
      <c r="F7027">
        <f>$P$41*'Profilo fotovoltaico'!B7029+'Approvvigionamento energia'!$Q$41*'Profilo eolico'!B7029</f>
        <v>259.64125280580225</v>
      </c>
      <c r="G7027">
        <f>$P$43*'Profilo fotovoltaico'!B7029+'Approvvigionamento energia'!$Q$43*'Profilo eolico'!B7029</f>
        <v>129.82062640290113</v>
      </c>
      <c r="H7027">
        <f t="shared" si="218"/>
        <v>1138.4335154826958</v>
      </c>
      <c r="I7027">
        <f>IF(LCOH!$C$28=Menu!$A$1,'Approvvigionamento energia'!C7027,0)+IF(LCOH!$C$28=Menu!$A$2,'Approvvigionamento energia'!D7027,0)+IF(LCOH!$C$28=Menu!$A$3,'Approvvigionamento energia'!E7027,0)+IF(LCOH!$C$28=Menu!$A$4,'Approvvigionamento energia'!F7027,0)+IF(LCOH!$C$28=Menu!$A$5,'Approvvigionamento energia'!G7027,0)+IF(LCOH!$C$28=Menu!$A$6,'Approvvigionamento energia'!H7027,0)</f>
        <v>259.64125280580225</v>
      </c>
      <c r="J7027">
        <f>'Approvvigionamento energia'!A7027+'Approvvigionamento energia'!B7027+'Approvvigionamento energia'!I7027</f>
        <v>348.64125280580225</v>
      </c>
      <c r="K7027">
        <f>IF(MIN(LCOH!$C$18,J7027)&gt;=$P$48*LCOH!$C$18, MIN(LCOH!$C$18,J7027),0)</f>
        <v>0</v>
      </c>
      <c r="L7027">
        <f t="shared" si="219"/>
        <v>348.64125280580225</v>
      </c>
      <c r="M7027">
        <f>K7027/LCOH!$C$18</f>
        <v>0</v>
      </c>
      <c r="N7027">
        <f>K7027/LCOH!$C$34</f>
        <v>0</v>
      </c>
    </row>
    <row r="7028" spans="1:14" x14ac:dyDescent="0.35">
      <c r="A7028">
        <f>'Profilo fotovoltaico'!B7030*LCOH!$C$20</f>
        <v>0</v>
      </c>
      <c r="B7028">
        <f>'Profilo eolico'!B7030*LCOH!$C$21</f>
        <v>92.899999999999991</v>
      </c>
      <c r="C7028">
        <f>$P$35*'Profilo fotovoltaico'!B7030</f>
        <v>0</v>
      </c>
      <c r="D7028">
        <f>$Q$37*'Profilo eolico'!B7030</f>
        <v>542.03758170020296</v>
      </c>
      <c r="E7028">
        <f>$P$39*'Profilo fotovoltaico'!B7030+'Approvvigionamento energia'!$Q$39*'Profilo eolico'!B7030</f>
        <v>406.52818627515222</v>
      </c>
      <c r="F7028">
        <f>$P$41*'Profilo fotovoltaico'!B7030+'Approvvigionamento energia'!$Q$41*'Profilo eolico'!B7030</f>
        <v>271.01879085010148</v>
      </c>
      <c r="G7028">
        <f>$P$43*'Profilo fotovoltaico'!B7030+'Approvvigionamento energia'!$Q$43*'Profilo eolico'!B7030</f>
        <v>135.50939542505074</v>
      </c>
      <c r="H7028">
        <f t="shared" si="218"/>
        <v>1138.4335154826958</v>
      </c>
      <c r="I7028">
        <f>IF(LCOH!$C$28=Menu!$A$1,'Approvvigionamento energia'!C7028,0)+IF(LCOH!$C$28=Menu!$A$2,'Approvvigionamento energia'!D7028,0)+IF(LCOH!$C$28=Menu!$A$3,'Approvvigionamento energia'!E7028,0)+IF(LCOH!$C$28=Menu!$A$4,'Approvvigionamento energia'!F7028,0)+IF(LCOH!$C$28=Menu!$A$5,'Approvvigionamento energia'!G7028,0)+IF(LCOH!$C$28=Menu!$A$6,'Approvvigionamento energia'!H7028,0)</f>
        <v>271.01879085010148</v>
      </c>
      <c r="J7028">
        <f>'Approvvigionamento energia'!A7028+'Approvvigionamento energia'!B7028+'Approvvigionamento energia'!I7028</f>
        <v>363.91879085010146</v>
      </c>
      <c r="K7028">
        <f>IF(MIN(LCOH!$C$18,J7028)&gt;=$P$48*LCOH!$C$18, MIN(LCOH!$C$18,J7028),0)</f>
        <v>0</v>
      </c>
      <c r="L7028">
        <f t="shared" si="219"/>
        <v>363.91879085010146</v>
      </c>
      <c r="M7028">
        <f>K7028/LCOH!$C$18</f>
        <v>0</v>
      </c>
      <c r="N7028">
        <f>K7028/LCOH!$C$34</f>
        <v>0</v>
      </c>
    </row>
    <row r="7029" spans="1:14" x14ac:dyDescent="0.35">
      <c r="A7029">
        <f>'Profilo fotovoltaico'!B7031*LCOH!$C$20</f>
        <v>0</v>
      </c>
      <c r="B7029">
        <f>'Profilo eolico'!B7031*LCOH!$C$21</f>
        <v>101.5</v>
      </c>
      <c r="C7029">
        <f>$P$35*'Profilo fotovoltaico'!B7031</f>
        <v>0</v>
      </c>
      <c r="D7029">
        <f>$Q$37*'Profilo eolico'!B7031</f>
        <v>592.21544179300975</v>
      </c>
      <c r="E7029">
        <f>$P$39*'Profilo fotovoltaico'!B7031+'Approvvigionamento energia'!$Q$39*'Profilo eolico'!B7031</f>
        <v>444.16158134475728</v>
      </c>
      <c r="F7029">
        <f>$P$41*'Profilo fotovoltaico'!B7031+'Approvvigionamento energia'!$Q$41*'Profilo eolico'!B7031</f>
        <v>296.10772089650487</v>
      </c>
      <c r="G7029">
        <f>$P$43*'Profilo fotovoltaico'!B7031+'Approvvigionamento energia'!$Q$43*'Profilo eolico'!B7031</f>
        <v>148.05386044825244</v>
      </c>
      <c r="H7029">
        <f t="shared" si="218"/>
        <v>1138.4335154826958</v>
      </c>
      <c r="I7029">
        <f>IF(LCOH!$C$28=Menu!$A$1,'Approvvigionamento energia'!C7029,0)+IF(LCOH!$C$28=Menu!$A$2,'Approvvigionamento energia'!D7029,0)+IF(LCOH!$C$28=Menu!$A$3,'Approvvigionamento energia'!E7029,0)+IF(LCOH!$C$28=Menu!$A$4,'Approvvigionamento energia'!F7029,0)+IF(LCOH!$C$28=Menu!$A$5,'Approvvigionamento energia'!G7029,0)+IF(LCOH!$C$28=Menu!$A$6,'Approvvigionamento energia'!H7029,0)</f>
        <v>296.10772089650487</v>
      </c>
      <c r="J7029">
        <f>'Approvvigionamento energia'!A7029+'Approvvigionamento energia'!B7029+'Approvvigionamento energia'!I7029</f>
        <v>397.60772089650487</v>
      </c>
      <c r="K7029">
        <f>IF(MIN(LCOH!$C$18,J7029)&gt;=$P$48*LCOH!$C$18, MIN(LCOH!$C$18,J7029),0)</f>
        <v>397.60772089650487</v>
      </c>
      <c r="L7029">
        <f t="shared" si="219"/>
        <v>0</v>
      </c>
      <c r="M7029">
        <f>K7029/LCOH!$C$18</f>
        <v>0.26507181393100326</v>
      </c>
      <c r="N7029">
        <f>K7029/LCOH!$C$34</f>
        <v>7.6610350847110764</v>
      </c>
    </row>
    <row r="7030" spans="1:14" x14ac:dyDescent="0.35">
      <c r="A7030">
        <f>'Profilo fotovoltaico'!B7032*LCOH!$C$20</f>
        <v>0</v>
      </c>
      <c r="B7030">
        <f>'Profilo eolico'!B7032*LCOH!$C$21</f>
        <v>112.8</v>
      </c>
      <c r="C7030">
        <f>$P$35*'Profilo fotovoltaico'!B7032</f>
        <v>0</v>
      </c>
      <c r="D7030">
        <f>$Q$37*'Profilo eolico'!B7032</f>
        <v>658.1468161009999</v>
      </c>
      <c r="E7030">
        <f>$P$39*'Profilo fotovoltaico'!B7032+'Approvvigionamento energia'!$Q$39*'Profilo eolico'!B7032</f>
        <v>493.61011207574995</v>
      </c>
      <c r="F7030">
        <f>$P$41*'Profilo fotovoltaico'!B7032+'Approvvigionamento energia'!$Q$41*'Profilo eolico'!B7032</f>
        <v>329.07340805049995</v>
      </c>
      <c r="G7030">
        <f>$P$43*'Profilo fotovoltaico'!B7032+'Approvvigionamento energia'!$Q$43*'Profilo eolico'!B7032</f>
        <v>164.53670402524997</v>
      </c>
      <c r="H7030">
        <f t="shared" si="218"/>
        <v>1138.4335154826958</v>
      </c>
      <c r="I7030">
        <f>IF(LCOH!$C$28=Menu!$A$1,'Approvvigionamento energia'!C7030,0)+IF(LCOH!$C$28=Menu!$A$2,'Approvvigionamento energia'!D7030,0)+IF(LCOH!$C$28=Menu!$A$3,'Approvvigionamento energia'!E7030,0)+IF(LCOH!$C$28=Menu!$A$4,'Approvvigionamento energia'!F7030,0)+IF(LCOH!$C$28=Menu!$A$5,'Approvvigionamento energia'!G7030,0)+IF(LCOH!$C$28=Menu!$A$6,'Approvvigionamento energia'!H7030,0)</f>
        <v>329.07340805049995</v>
      </c>
      <c r="J7030">
        <f>'Approvvigionamento energia'!A7030+'Approvvigionamento energia'!B7030+'Approvvigionamento energia'!I7030</f>
        <v>441.87340805049996</v>
      </c>
      <c r="K7030">
        <f>IF(MIN(LCOH!$C$18,J7030)&gt;=$P$48*LCOH!$C$18, MIN(LCOH!$C$18,J7030),0)</f>
        <v>441.87340805049996</v>
      </c>
      <c r="L7030">
        <f t="shared" si="219"/>
        <v>0</v>
      </c>
      <c r="M7030">
        <f>K7030/LCOH!$C$18</f>
        <v>0.29458227203366666</v>
      </c>
      <c r="N7030">
        <f>K7030/LCOH!$C$34</f>
        <v>8.513938498082851</v>
      </c>
    </row>
    <row r="7031" spans="1:14" x14ac:dyDescent="0.35">
      <c r="A7031">
        <f>'Profilo fotovoltaico'!B7033*LCOH!$C$20</f>
        <v>0</v>
      </c>
      <c r="B7031">
        <f>'Profilo eolico'!B7033*LCOH!$C$21</f>
        <v>126.9</v>
      </c>
      <c r="C7031">
        <f>$P$35*'Profilo fotovoltaico'!B7033</f>
        <v>0</v>
      </c>
      <c r="D7031">
        <f>$Q$37*'Profilo eolico'!B7033</f>
        <v>740.41516811362499</v>
      </c>
      <c r="E7031">
        <f>$P$39*'Profilo fotovoltaico'!B7033+'Approvvigionamento energia'!$Q$39*'Profilo eolico'!B7033</f>
        <v>555.31137608521874</v>
      </c>
      <c r="F7031">
        <f>$P$41*'Profilo fotovoltaico'!B7033+'Approvvigionamento energia'!$Q$41*'Profilo eolico'!B7033</f>
        <v>370.20758405681249</v>
      </c>
      <c r="G7031">
        <f>$P$43*'Profilo fotovoltaico'!B7033+'Approvvigionamento energia'!$Q$43*'Profilo eolico'!B7033</f>
        <v>185.10379202840625</v>
      </c>
      <c r="H7031">
        <f t="shared" si="218"/>
        <v>1138.4335154826958</v>
      </c>
      <c r="I7031">
        <f>IF(LCOH!$C$28=Menu!$A$1,'Approvvigionamento energia'!C7031,0)+IF(LCOH!$C$28=Menu!$A$2,'Approvvigionamento energia'!D7031,0)+IF(LCOH!$C$28=Menu!$A$3,'Approvvigionamento energia'!E7031,0)+IF(LCOH!$C$28=Menu!$A$4,'Approvvigionamento energia'!F7031,0)+IF(LCOH!$C$28=Menu!$A$5,'Approvvigionamento energia'!G7031,0)+IF(LCOH!$C$28=Menu!$A$6,'Approvvigionamento energia'!H7031,0)</f>
        <v>370.20758405681249</v>
      </c>
      <c r="J7031">
        <f>'Approvvigionamento energia'!A7031+'Approvvigionamento energia'!B7031+'Approvvigionamento energia'!I7031</f>
        <v>497.10758405681247</v>
      </c>
      <c r="K7031">
        <f>IF(MIN(LCOH!$C$18,J7031)&gt;=$P$48*LCOH!$C$18, MIN(LCOH!$C$18,J7031),0)</f>
        <v>497.10758405681247</v>
      </c>
      <c r="L7031">
        <f t="shared" si="219"/>
        <v>0</v>
      </c>
      <c r="M7031">
        <f>K7031/LCOH!$C$18</f>
        <v>0.33140505603787496</v>
      </c>
      <c r="N7031">
        <f>K7031/LCOH!$C$34</f>
        <v>9.5781808103432073</v>
      </c>
    </row>
    <row r="7032" spans="1:14" x14ac:dyDescent="0.35">
      <c r="A7032">
        <f>'Profilo fotovoltaico'!B7034*LCOH!$C$20</f>
        <v>0</v>
      </c>
      <c r="B7032">
        <f>'Profilo eolico'!B7034*LCOH!$C$21</f>
        <v>139.9</v>
      </c>
      <c r="C7032">
        <f>$P$35*'Profilo fotovoltaico'!B7034</f>
        <v>0</v>
      </c>
      <c r="D7032">
        <f>$Q$37*'Profilo eolico'!B7034</f>
        <v>816.26542174228632</v>
      </c>
      <c r="E7032">
        <f>$P$39*'Profilo fotovoltaico'!B7034+'Approvvigionamento energia'!$Q$39*'Profilo eolico'!B7034</f>
        <v>612.19906630671471</v>
      </c>
      <c r="F7032">
        <f>$P$41*'Profilo fotovoltaico'!B7034+'Approvvigionamento energia'!$Q$41*'Profilo eolico'!B7034</f>
        <v>408.13271087114316</v>
      </c>
      <c r="G7032">
        <f>$P$43*'Profilo fotovoltaico'!B7034+'Approvvigionamento energia'!$Q$43*'Profilo eolico'!B7034</f>
        <v>204.06635543557158</v>
      </c>
      <c r="H7032">
        <f t="shared" si="218"/>
        <v>1138.4335154826958</v>
      </c>
      <c r="I7032">
        <f>IF(LCOH!$C$28=Menu!$A$1,'Approvvigionamento energia'!C7032,0)+IF(LCOH!$C$28=Menu!$A$2,'Approvvigionamento energia'!D7032,0)+IF(LCOH!$C$28=Menu!$A$3,'Approvvigionamento energia'!E7032,0)+IF(LCOH!$C$28=Menu!$A$4,'Approvvigionamento energia'!F7032,0)+IF(LCOH!$C$28=Menu!$A$5,'Approvvigionamento energia'!G7032,0)+IF(LCOH!$C$28=Menu!$A$6,'Approvvigionamento energia'!H7032,0)</f>
        <v>408.13271087114316</v>
      </c>
      <c r="J7032">
        <f>'Approvvigionamento energia'!A7032+'Approvvigionamento energia'!B7032+'Approvvigionamento energia'!I7032</f>
        <v>548.03271087114319</v>
      </c>
      <c r="K7032">
        <f>IF(MIN(LCOH!$C$18,J7032)&gt;=$P$48*LCOH!$C$18, MIN(LCOH!$C$18,J7032),0)</f>
        <v>548.03271087114319</v>
      </c>
      <c r="L7032">
        <f t="shared" si="219"/>
        <v>0</v>
      </c>
      <c r="M7032">
        <f>K7032/LCOH!$C$18</f>
        <v>0.36535514058076213</v>
      </c>
      <c r="N7032">
        <f>K7032/LCOH!$C$34</f>
        <v>10.559397126611623</v>
      </c>
    </row>
    <row r="7033" spans="1:14" x14ac:dyDescent="0.35">
      <c r="A7033">
        <f>'Profilo fotovoltaico'!B7035*LCOH!$C$20</f>
        <v>0</v>
      </c>
      <c r="B7033">
        <f>'Profilo eolico'!B7035*LCOH!$C$21</f>
        <v>151</v>
      </c>
      <c r="C7033">
        <f>$P$35*'Profilo fotovoltaico'!B7035</f>
        <v>0</v>
      </c>
      <c r="D7033">
        <f>$Q$37*'Profilo eolico'!B7035</f>
        <v>881.02986907137404</v>
      </c>
      <c r="E7033">
        <f>$P$39*'Profilo fotovoltaico'!B7035+'Approvvigionamento energia'!$Q$39*'Profilo eolico'!B7035</f>
        <v>660.77240180353044</v>
      </c>
      <c r="F7033">
        <f>$P$41*'Profilo fotovoltaico'!B7035+'Approvvigionamento energia'!$Q$41*'Profilo eolico'!B7035</f>
        <v>440.51493453568702</v>
      </c>
      <c r="G7033">
        <f>$P$43*'Profilo fotovoltaico'!B7035+'Approvvigionamento energia'!$Q$43*'Profilo eolico'!B7035</f>
        <v>220.25746726784351</v>
      </c>
      <c r="H7033">
        <f t="shared" si="218"/>
        <v>1138.4335154826958</v>
      </c>
      <c r="I7033">
        <f>IF(LCOH!$C$28=Menu!$A$1,'Approvvigionamento energia'!C7033,0)+IF(LCOH!$C$28=Menu!$A$2,'Approvvigionamento energia'!D7033,0)+IF(LCOH!$C$28=Menu!$A$3,'Approvvigionamento energia'!E7033,0)+IF(LCOH!$C$28=Menu!$A$4,'Approvvigionamento energia'!F7033,0)+IF(LCOH!$C$28=Menu!$A$5,'Approvvigionamento energia'!G7033,0)+IF(LCOH!$C$28=Menu!$A$6,'Approvvigionamento energia'!H7033,0)</f>
        <v>440.51493453568702</v>
      </c>
      <c r="J7033">
        <f>'Approvvigionamento energia'!A7033+'Approvvigionamento energia'!B7033+'Approvvigionamento energia'!I7033</f>
        <v>591.51493453568696</v>
      </c>
      <c r="K7033">
        <f>IF(MIN(LCOH!$C$18,J7033)&gt;=$P$48*LCOH!$C$18, MIN(LCOH!$C$18,J7033),0)</f>
        <v>591.51493453568696</v>
      </c>
      <c r="L7033">
        <f t="shared" si="219"/>
        <v>0</v>
      </c>
      <c r="M7033">
        <f>K7033/LCOH!$C$18</f>
        <v>0.39434328969045795</v>
      </c>
      <c r="N7033">
        <f>K7033/LCOH!$C$34</f>
        <v>11.397204904348497</v>
      </c>
    </row>
    <row r="7034" spans="1:14" x14ac:dyDescent="0.35">
      <c r="A7034">
        <f>'Profilo fotovoltaico'!B7036*LCOH!$C$20</f>
        <v>0</v>
      </c>
      <c r="B7034">
        <f>'Profilo eolico'!B7036*LCOH!$C$21</f>
        <v>160.80000000000001</v>
      </c>
      <c r="C7034">
        <f>$P$35*'Profilo fotovoltaico'!B7036</f>
        <v>0</v>
      </c>
      <c r="D7034">
        <f>$Q$37*'Profilo eolico'!B7036</f>
        <v>938.20929103759568</v>
      </c>
      <c r="E7034">
        <f>$P$39*'Profilo fotovoltaico'!B7036+'Approvvigionamento energia'!$Q$39*'Profilo eolico'!B7036</f>
        <v>703.6569682781967</v>
      </c>
      <c r="F7034">
        <f>$P$41*'Profilo fotovoltaico'!B7036+'Approvvigionamento energia'!$Q$41*'Profilo eolico'!B7036</f>
        <v>469.10464551879784</v>
      </c>
      <c r="G7034">
        <f>$P$43*'Profilo fotovoltaico'!B7036+'Approvvigionamento energia'!$Q$43*'Profilo eolico'!B7036</f>
        <v>234.55232275939892</v>
      </c>
      <c r="H7034">
        <f t="shared" si="218"/>
        <v>1138.4335154826958</v>
      </c>
      <c r="I7034">
        <f>IF(LCOH!$C$28=Menu!$A$1,'Approvvigionamento energia'!C7034,0)+IF(LCOH!$C$28=Menu!$A$2,'Approvvigionamento energia'!D7034,0)+IF(LCOH!$C$28=Menu!$A$3,'Approvvigionamento energia'!E7034,0)+IF(LCOH!$C$28=Menu!$A$4,'Approvvigionamento energia'!F7034,0)+IF(LCOH!$C$28=Menu!$A$5,'Approvvigionamento energia'!G7034,0)+IF(LCOH!$C$28=Menu!$A$6,'Approvvigionamento energia'!H7034,0)</f>
        <v>469.10464551879784</v>
      </c>
      <c r="J7034">
        <f>'Approvvigionamento energia'!A7034+'Approvvigionamento energia'!B7034+'Approvvigionamento energia'!I7034</f>
        <v>629.90464551879791</v>
      </c>
      <c r="K7034">
        <f>IF(MIN(LCOH!$C$18,J7034)&gt;=$P$48*LCOH!$C$18, MIN(LCOH!$C$18,J7034),0)</f>
        <v>629.90464551879791</v>
      </c>
      <c r="L7034">
        <f t="shared" si="219"/>
        <v>0</v>
      </c>
      <c r="M7034">
        <f>K7034/LCOH!$C$18</f>
        <v>0.41993643034586525</v>
      </c>
      <c r="N7034">
        <f>K7034/LCOH!$C$34</f>
        <v>12.136891050458534</v>
      </c>
    </row>
    <row r="7035" spans="1:14" x14ac:dyDescent="0.35">
      <c r="A7035">
        <f>'Profilo fotovoltaico'!B7037*LCOH!$C$20</f>
        <v>0</v>
      </c>
      <c r="B7035">
        <f>'Profilo eolico'!B7037*LCOH!$C$21</f>
        <v>169.6</v>
      </c>
      <c r="C7035">
        <f>$P$35*'Profilo fotovoltaico'!B7037</f>
        <v>0</v>
      </c>
      <c r="D7035">
        <f>$Q$37*'Profilo eolico'!B7037</f>
        <v>989.5540781093049</v>
      </c>
      <c r="E7035">
        <f>$P$39*'Profilo fotovoltaico'!B7037+'Approvvigionamento energia'!$Q$39*'Profilo eolico'!B7037</f>
        <v>742.16555858197864</v>
      </c>
      <c r="F7035">
        <f>$P$41*'Profilo fotovoltaico'!B7037+'Approvvigionamento energia'!$Q$41*'Profilo eolico'!B7037</f>
        <v>494.77703905465245</v>
      </c>
      <c r="G7035">
        <f>$P$43*'Profilo fotovoltaico'!B7037+'Approvvigionamento energia'!$Q$43*'Profilo eolico'!B7037</f>
        <v>247.38851952732622</v>
      </c>
      <c r="H7035">
        <f t="shared" si="218"/>
        <v>1138.4335154826958</v>
      </c>
      <c r="I7035">
        <f>IF(LCOH!$C$28=Menu!$A$1,'Approvvigionamento energia'!C7035,0)+IF(LCOH!$C$28=Menu!$A$2,'Approvvigionamento energia'!D7035,0)+IF(LCOH!$C$28=Menu!$A$3,'Approvvigionamento energia'!E7035,0)+IF(LCOH!$C$28=Menu!$A$4,'Approvvigionamento energia'!F7035,0)+IF(LCOH!$C$28=Menu!$A$5,'Approvvigionamento energia'!G7035,0)+IF(LCOH!$C$28=Menu!$A$6,'Approvvigionamento energia'!H7035,0)</f>
        <v>494.77703905465245</v>
      </c>
      <c r="J7035">
        <f>'Approvvigionamento energia'!A7035+'Approvvigionamento energia'!B7035+'Approvvigionamento energia'!I7035</f>
        <v>664.37703905465241</v>
      </c>
      <c r="K7035">
        <f>IF(MIN(LCOH!$C$18,J7035)&gt;=$P$48*LCOH!$C$18, MIN(LCOH!$C$18,J7035),0)</f>
        <v>664.37703905465241</v>
      </c>
      <c r="L7035">
        <f t="shared" si="219"/>
        <v>0</v>
      </c>
      <c r="M7035">
        <f>K7035/LCOH!$C$18</f>
        <v>0.44291802603643493</v>
      </c>
      <c r="N7035">
        <f>K7035/LCOH!$C$34</f>
        <v>12.801099018394074</v>
      </c>
    </row>
    <row r="7036" spans="1:14" x14ac:dyDescent="0.35">
      <c r="A7036">
        <f>'Profilo fotovoltaico'!B7038*LCOH!$C$20</f>
        <v>0</v>
      </c>
      <c r="B7036">
        <f>'Profilo eolico'!B7038*LCOH!$C$21</f>
        <v>180.10000000000002</v>
      </c>
      <c r="C7036">
        <f>$P$35*'Profilo fotovoltaico'!B7038</f>
        <v>0</v>
      </c>
      <c r="D7036">
        <f>$Q$37*'Profilo eolico'!B7038</f>
        <v>1050.8177445016852</v>
      </c>
      <c r="E7036">
        <f>$P$39*'Profilo fotovoltaico'!B7038+'Approvvigionamento energia'!$Q$39*'Profilo eolico'!B7038</f>
        <v>788.11330837626394</v>
      </c>
      <c r="F7036">
        <f>$P$41*'Profilo fotovoltaico'!B7038+'Approvvigionamento energia'!$Q$41*'Profilo eolico'!B7038</f>
        <v>525.40887225084259</v>
      </c>
      <c r="G7036">
        <f>$P$43*'Profilo fotovoltaico'!B7038+'Approvvigionamento energia'!$Q$43*'Profilo eolico'!B7038</f>
        <v>262.7044361254213</v>
      </c>
      <c r="H7036">
        <f t="shared" si="218"/>
        <v>1138.4335154826958</v>
      </c>
      <c r="I7036">
        <f>IF(LCOH!$C$28=Menu!$A$1,'Approvvigionamento energia'!C7036,0)+IF(LCOH!$C$28=Menu!$A$2,'Approvvigionamento energia'!D7036,0)+IF(LCOH!$C$28=Menu!$A$3,'Approvvigionamento energia'!E7036,0)+IF(LCOH!$C$28=Menu!$A$4,'Approvvigionamento energia'!F7036,0)+IF(LCOH!$C$28=Menu!$A$5,'Approvvigionamento energia'!G7036,0)+IF(LCOH!$C$28=Menu!$A$6,'Approvvigionamento energia'!H7036,0)</f>
        <v>525.40887225084259</v>
      </c>
      <c r="J7036">
        <f>'Approvvigionamento energia'!A7036+'Approvvigionamento energia'!B7036+'Approvvigionamento energia'!I7036</f>
        <v>705.50887225084261</v>
      </c>
      <c r="K7036">
        <f>IF(MIN(LCOH!$C$18,J7036)&gt;=$P$48*LCOH!$C$18, MIN(LCOH!$C$18,J7036),0)</f>
        <v>705.50887225084261</v>
      </c>
      <c r="L7036">
        <f t="shared" si="219"/>
        <v>0</v>
      </c>
      <c r="M7036">
        <f>K7036/LCOH!$C$18</f>
        <v>0.47033924816722839</v>
      </c>
      <c r="N7036">
        <f>K7036/LCOH!$C$34</f>
        <v>13.593619889226256</v>
      </c>
    </row>
    <row r="7037" spans="1:14" x14ac:dyDescent="0.35">
      <c r="A7037">
        <f>'Profilo fotovoltaico'!B7039*LCOH!$C$20</f>
        <v>0</v>
      </c>
      <c r="B7037">
        <f>'Profilo eolico'!B7039*LCOH!$C$21</f>
        <v>181.60000000000002</v>
      </c>
      <c r="C7037">
        <f>$P$35*'Profilo fotovoltaico'!B7039</f>
        <v>0</v>
      </c>
      <c r="D7037">
        <f>$Q$37*'Profilo eolico'!B7039</f>
        <v>1059.5696968434538</v>
      </c>
      <c r="E7037">
        <f>$P$39*'Profilo fotovoltaico'!B7039+'Approvvigionamento energia'!$Q$39*'Profilo eolico'!B7039</f>
        <v>794.67727263259042</v>
      </c>
      <c r="F7037">
        <f>$P$41*'Profilo fotovoltaico'!B7039+'Approvvigionamento energia'!$Q$41*'Profilo eolico'!B7039</f>
        <v>529.78484842172691</v>
      </c>
      <c r="G7037">
        <f>$P$43*'Profilo fotovoltaico'!B7039+'Approvvigionamento energia'!$Q$43*'Profilo eolico'!B7039</f>
        <v>264.89242421086345</v>
      </c>
      <c r="H7037">
        <f t="shared" si="218"/>
        <v>1138.4335154826958</v>
      </c>
      <c r="I7037">
        <f>IF(LCOH!$C$28=Menu!$A$1,'Approvvigionamento energia'!C7037,0)+IF(LCOH!$C$28=Menu!$A$2,'Approvvigionamento energia'!D7037,0)+IF(LCOH!$C$28=Menu!$A$3,'Approvvigionamento energia'!E7037,0)+IF(LCOH!$C$28=Menu!$A$4,'Approvvigionamento energia'!F7037,0)+IF(LCOH!$C$28=Menu!$A$5,'Approvvigionamento energia'!G7037,0)+IF(LCOH!$C$28=Menu!$A$6,'Approvvigionamento energia'!H7037,0)</f>
        <v>529.78484842172691</v>
      </c>
      <c r="J7037">
        <f>'Approvvigionamento energia'!A7037+'Approvvigionamento energia'!B7037+'Approvvigionamento energia'!I7037</f>
        <v>711.38484842172693</v>
      </c>
      <c r="K7037">
        <f>IF(MIN(LCOH!$C$18,J7037)&gt;=$P$48*LCOH!$C$18, MIN(LCOH!$C$18,J7037),0)</f>
        <v>711.38484842172693</v>
      </c>
      <c r="L7037">
        <f t="shared" si="219"/>
        <v>0</v>
      </c>
      <c r="M7037">
        <f>K7037/LCOH!$C$18</f>
        <v>0.47425656561448459</v>
      </c>
      <c r="N7037">
        <f>K7037/LCOH!$C$34</f>
        <v>13.706837156487994</v>
      </c>
    </row>
    <row r="7038" spans="1:14" x14ac:dyDescent="0.35">
      <c r="A7038">
        <f>'Profilo fotovoltaico'!B7040*LCOH!$C$20</f>
        <v>0</v>
      </c>
      <c r="B7038">
        <f>'Profilo eolico'!B7040*LCOH!$C$21</f>
        <v>179.79999999999998</v>
      </c>
      <c r="C7038">
        <f>$P$35*'Profilo fotovoltaico'!B7040</f>
        <v>0</v>
      </c>
      <c r="D7038">
        <f>$Q$37*'Profilo eolico'!B7040</f>
        <v>1049.0673540333314</v>
      </c>
      <c r="E7038">
        <f>$P$39*'Profilo fotovoltaico'!B7040+'Approvvigionamento energia'!$Q$39*'Profilo eolico'!B7040</f>
        <v>786.80051552499856</v>
      </c>
      <c r="F7038">
        <f>$P$41*'Profilo fotovoltaico'!B7040+'Approvvigionamento energia'!$Q$41*'Profilo eolico'!B7040</f>
        <v>524.53367701666571</v>
      </c>
      <c r="G7038">
        <f>$P$43*'Profilo fotovoltaico'!B7040+'Approvvigionamento energia'!$Q$43*'Profilo eolico'!B7040</f>
        <v>262.26683850833285</v>
      </c>
      <c r="H7038">
        <f t="shared" si="218"/>
        <v>1138.4335154826958</v>
      </c>
      <c r="I7038">
        <f>IF(LCOH!$C$28=Menu!$A$1,'Approvvigionamento energia'!C7038,0)+IF(LCOH!$C$28=Menu!$A$2,'Approvvigionamento energia'!D7038,0)+IF(LCOH!$C$28=Menu!$A$3,'Approvvigionamento energia'!E7038,0)+IF(LCOH!$C$28=Menu!$A$4,'Approvvigionamento energia'!F7038,0)+IF(LCOH!$C$28=Menu!$A$5,'Approvvigionamento energia'!G7038,0)+IF(LCOH!$C$28=Menu!$A$6,'Approvvigionamento energia'!H7038,0)</f>
        <v>524.53367701666571</v>
      </c>
      <c r="J7038">
        <f>'Approvvigionamento energia'!A7038+'Approvvigionamento energia'!B7038+'Approvvigionamento energia'!I7038</f>
        <v>704.33367701666566</v>
      </c>
      <c r="K7038">
        <f>IF(MIN(LCOH!$C$18,J7038)&gt;=$P$48*LCOH!$C$18, MIN(LCOH!$C$18,J7038),0)</f>
        <v>704.33367701666566</v>
      </c>
      <c r="L7038">
        <f t="shared" si="219"/>
        <v>0</v>
      </c>
      <c r="M7038">
        <f>K7038/LCOH!$C$18</f>
        <v>0.46955578467777709</v>
      </c>
      <c r="N7038">
        <f>K7038/LCOH!$C$34</f>
        <v>13.570976435773906</v>
      </c>
    </row>
    <row r="7039" spans="1:14" x14ac:dyDescent="0.35">
      <c r="A7039">
        <f>'Profilo fotovoltaico'!B7041*LCOH!$C$20</f>
        <v>1</v>
      </c>
      <c r="B7039">
        <f>'Profilo eolico'!B7041*LCOH!$C$21</f>
        <v>175.3</v>
      </c>
      <c r="C7039">
        <f>$P$35*'Profilo fotovoltaico'!B7041</f>
        <v>7.3546121876220649</v>
      </c>
      <c r="D7039">
        <f>$Q$37*'Profilo eolico'!B7041</f>
        <v>1022.8114970080258</v>
      </c>
      <c r="E7039">
        <f>$P$39*'Profilo fotovoltaico'!B7041+'Approvvigionamento energia'!$Q$39*'Profilo eolico'!B7041</f>
        <v>768.94727580292476</v>
      </c>
      <c r="F7039">
        <f>$P$41*'Profilo fotovoltaico'!B7041+'Approvvigionamento energia'!$Q$41*'Profilo eolico'!B7041</f>
        <v>515.08305459782389</v>
      </c>
      <c r="G7039">
        <f>$P$43*'Profilo fotovoltaico'!B7041+'Approvvigionamento energia'!$Q$43*'Profilo eolico'!B7041</f>
        <v>261.21883339272301</v>
      </c>
      <c r="H7039">
        <f t="shared" si="218"/>
        <v>1138.4335154826958</v>
      </c>
      <c r="I7039">
        <f>IF(LCOH!$C$28=Menu!$A$1,'Approvvigionamento energia'!C7039,0)+IF(LCOH!$C$28=Menu!$A$2,'Approvvigionamento energia'!D7039,0)+IF(LCOH!$C$28=Menu!$A$3,'Approvvigionamento energia'!E7039,0)+IF(LCOH!$C$28=Menu!$A$4,'Approvvigionamento energia'!F7039,0)+IF(LCOH!$C$28=Menu!$A$5,'Approvvigionamento energia'!G7039,0)+IF(LCOH!$C$28=Menu!$A$6,'Approvvigionamento energia'!H7039,0)</f>
        <v>515.08305459782389</v>
      </c>
      <c r="J7039">
        <f>'Approvvigionamento energia'!A7039+'Approvvigionamento energia'!B7039+'Approvvigionamento energia'!I7039</f>
        <v>691.38305459782396</v>
      </c>
      <c r="K7039">
        <f>IF(MIN(LCOH!$C$18,J7039)&gt;=$P$48*LCOH!$C$18, MIN(LCOH!$C$18,J7039),0)</f>
        <v>691.38305459782396</v>
      </c>
      <c r="L7039">
        <f t="shared" si="219"/>
        <v>0</v>
      </c>
      <c r="M7039">
        <f>K7039/LCOH!$C$18</f>
        <v>0.46092203639854928</v>
      </c>
      <c r="N7039">
        <f>K7039/LCOH!$C$34</f>
        <v>13.321446138686396</v>
      </c>
    </row>
    <row r="7040" spans="1:14" x14ac:dyDescent="0.35">
      <c r="A7040">
        <f>'Profilo fotovoltaico'!B7042*LCOH!$C$20</f>
        <v>43</v>
      </c>
      <c r="B7040">
        <f>'Profilo eolico'!B7042*LCOH!$C$21</f>
        <v>151.10000000000002</v>
      </c>
      <c r="C7040">
        <f>$P$35*'Profilo fotovoltaico'!B7042</f>
        <v>316.2483240677488</v>
      </c>
      <c r="D7040">
        <f>$Q$37*'Profilo eolico'!B7042</f>
        <v>881.61333256082537</v>
      </c>
      <c r="E7040">
        <f>$P$39*'Profilo fotovoltaico'!B7042+'Approvvigionamento energia'!$Q$39*'Profilo eolico'!B7042</f>
        <v>740.27208043755616</v>
      </c>
      <c r="F7040">
        <f>$P$41*'Profilo fotovoltaico'!B7042+'Approvvigionamento energia'!$Q$41*'Profilo eolico'!B7042</f>
        <v>598.93082831428706</v>
      </c>
      <c r="G7040">
        <f>$P$43*'Profilo fotovoltaico'!B7042+'Approvvigionamento energia'!$Q$43*'Profilo eolico'!B7042</f>
        <v>457.58957619101795</v>
      </c>
      <c r="H7040">
        <f t="shared" si="218"/>
        <v>1138.4335154826958</v>
      </c>
      <c r="I7040">
        <f>IF(LCOH!$C$28=Menu!$A$1,'Approvvigionamento energia'!C7040,0)+IF(LCOH!$C$28=Menu!$A$2,'Approvvigionamento energia'!D7040,0)+IF(LCOH!$C$28=Menu!$A$3,'Approvvigionamento energia'!E7040,0)+IF(LCOH!$C$28=Menu!$A$4,'Approvvigionamento energia'!F7040,0)+IF(LCOH!$C$28=Menu!$A$5,'Approvvigionamento energia'!G7040,0)+IF(LCOH!$C$28=Menu!$A$6,'Approvvigionamento energia'!H7040,0)</f>
        <v>598.93082831428706</v>
      </c>
      <c r="J7040">
        <f>'Approvvigionamento energia'!A7040+'Approvvigionamento energia'!B7040+'Approvvigionamento energia'!I7040</f>
        <v>793.03082831428708</v>
      </c>
      <c r="K7040">
        <f>IF(MIN(LCOH!$C$18,J7040)&gt;=$P$48*LCOH!$C$18, MIN(LCOH!$C$18,J7040),0)</f>
        <v>793.03082831428708</v>
      </c>
      <c r="L7040">
        <f t="shared" si="219"/>
        <v>0</v>
      </c>
      <c r="M7040">
        <f>K7040/LCOH!$C$18</f>
        <v>0.52868721887619141</v>
      </c>
      <c r="N7040">
        <f>K7040/LCOH!$C$34</f>
        <v>15.279977424167381</v>
      </c>
    </row>
    <row r="7041" spans="1:14" x14ac:dyDescent="0.35">
      <c r="A7041">
        <f>'Profilo fotovoltaico'!B7043*LCOH!$C$20</f>
        <v>145</v>
      </c>
      <c r="B7041">
        <f>'Profilo eolico'!B7043*LCOH!$C$21</f>
        <v>131.20000000000002</v>
      </c>
      <c r="C7041">
        <f>$P$35*'Profilo fotovoltaico'!B7043</f>
        <v>1066.4187672051994</v>
      </c>
      <c r="D7041">
        <f>$Q$37*'Profilo eolico'!B7043</f>
        <v>765.50409816002843</v>
      </c>
      <c r="E7041">
        <f>$P$39*'Profilo fotovoltaico'!B7043+'Approvvigionamento energia'!$Q$39*'Profilo eolico'!B7043</f>
        <v>840.73276542132112</v>
      </c>
      <c r="F7041">
        <f>$P$41*'Profilo fotovoltaico'!B7043+'Approvvigionamento energia'!$Q$41*'Profilo eolico'!B7043</f>
        <v>915.96143268261392</v>
      </c>
      <c r="G7041">
        <f>$P$43*'Profilo fotovoltaico'!B7043+'Approvvigionamento energia'!$Q$43*'Profilo eolico'!B7043</f>
        <v>991.19009994390672</v>
      </c>
      <c r="H7041">
        <f t="shared" si="218"/>
        <v>1138.4335154826958</v>
      </c>
      <c r="I7041">
        <f>IF(LCOH!$C$28=Menu!$A$1,'Approvvigionamento energia'!C7041,0)+IF(LCOH!$C$28=Menu!$A$2,'Approvvigionamento energia'!D7041,0)+IF(LCOH!$C$28=Menu!$A$3,'Approvvigionamento energia'!E7041,0)+IF(LCOH!$C$28=Menu!$A$4,'Approvvigionamento energia'!F7041,0)+IF(LCOH!$C$28=Menu!$A$5,'Approvvigionamento energia'!G7041,0)+IF(LCOH!$C$28=Menu!$A$6,'Approvvigionamento energia'!H7041,0)</f>
        <v>915.96143268261392</v>
      </c>
      <c r="J7041">
        <f>'Approvvigionamento energia'!A7041+'Approvvigionamento energia'!B7041+'Approvvigionamento energia'!I7041</f>
        <v>1192.1614326826138</v>
      </c>
      <c r="K7041">
        <f>IF(MIN(LCOH!$C$18,J7041)&gt;=$P$48*LCOH!$C$18, MIN(LCOH!$C$18,J7041),0)</f>
        <v>1192.1614326826138</v>
      </c>
      <c r="L7041">
        <f t="shared" si="219"/>
        <v>0</v>
      </c>
      <c r="M7041">
        <f>K7041/LCOH!$C$18</f>
        <v>0.79477428845507592</v>
      </c>
      <c r="N7041">
        <f>K7041/LCOH!$C$34</f>
        <v>22.970355157661153</v>
      </c>
    </row>
    <row r="7042" spans="1:14" x14ac:dyDescent="0.35">
      <c r="A7042">
        <f>'Profilo fotovoltaico'!B7044*LCOH!$C$20</f>
        <v>258</v>
      </c>
      <c r="B7042">
        <f>'Profilo eolico'!B7044*LCOH!$C$21</f>
        <v>163</v>
      </c>
      <c r="C7042">
        <f>$P$35*'Profilo fotovoltaico'!B7044</f>
        <v>1897.4899444064929</v>
      </c>
      <c r="D7042">
        <f>$Q$37*'Profilo eolico'!B7044</f>
        <v>951.04548780552307</v>
      </c>
      <c r="E7042">
        <f>$P$39*'Profilo fotovoltaico'!B7044+'Approvvigionamento energia'!$Q$39*'Profilo eolico'!B7044</f>
        <v>1187.6566019557654</v>
      </c>
      <c r="F7042">
        <f>$P$41*'Profilo fotovoltaico'!B7044+'Approvvigionamento energia'!$Q$41*'Profilo eolico'!B7044</f>
        <v>1424.267716106008</v>
      </c>
      <c r="G7042">
        <f>$P$43*'Profilo fotovoltaico'!B7044+'Approvvigionamento energia'!$Q$43*'Profilo eolico'!B7044</f>
        <v>1660.8788302562505</v>
      </c>
      <c r="H7042">
        <f t="shared" ref="H7042:H7105" si="220">$P$45</f>
        <v>1138.4335154826958</v>
      </c>
      <c r="I7042">
        <f>IF(LCOH!$C$28=Menu!$A$1,'Approvvigionamento energia'!C7042,0)+IF(LCOH!$C$28=Menu!$A$2,'Approvvigionamento energia'!D7042,0)+IF(LCOH!$C$28=Menu!$A$3,'Approvvigionamento energia'!E7042,0)+IF(LCOH!$C$28=Menu!$A$4,'Approvvigionamento energia'!F7042,0)+IF(LCOH!$C$28=Menu!$A$5,'Approvvigionamento energia'!G7042,0)+IF(LCOH!$C$28=Menu!$A$6,'Approvvigionamento energia'!H7042,0)</f>
        <v>1424.267716106008</v>
      </c>
      <c r="J7042">
        <f>'Approvvigionamento energia'!A7042+'Approvvigionamento energia'!B7042+'Approvvigionamento energia'!I7042</f>
        <v>1845.267716106008</v>
      </c>
      <c r="K7042">
        <f>IF(MIN(LCOH!$C$18,J7042)&gt;=$P$48*LCOH!$C$18, MIN(LCOH!$C$18,J7042),0)</f>
        <v>1500</v>
      </c>
      <c r="L7042">
        <f t="shared" si="219"/>
        <v>345.26771610600804</v>
      </c>
      <c r="M7042">
        <f>K7042/LCOH!$C$18</f>
        <v>1</v>
      </c>
      <c r="N7042">
        <f>K7042/LCOH!$C$34</f>
        <v>28.901734104046245</v>
      </c>
    </row>
    <row r="7043" spans="1:14" x14ac:dyDescent="0.35">
      <c r="A7043">
        <f>'Profilo fotovoltaico'!B7045*LCOH!$C$20</f>
        <v>361</v>
      </c>
      <c r="B7043">
        <f>'Profilo eolico'!B7045*LCOH!$C$21</f>
        <v>187.20000000000002</v>
      </c>
      <c r="C7043">
        <f>$P$35*'Profilo fotovoltaico'!B7045</f>
        <v>2655.0149997315652</v>
      </c>
      <c r="D7043">
        <f>$Q$37*'Profilo eolico'!B7045</f>
        <v>1092.2436522527235</v>
      </c>
      <c r="E7043">
        <f>$P$39*'Profilo fotovoltaico'!B7045+'Approvvigionamento energia'!$Q$39*'Profilo eolico'!B7045</f>
        <v>1482.9364891224338</v>
      </c>
      <c r="F7043">
        <f>$P$41*'Profilo fotovoltaico'!B7045+'Approvvigionamento energia'!$Q$41*'Profilo eolico'!B7045</f>
        <v>1873.6293259921445</v>
      </c>
      <c r="G7043">
        <f>$P$43*'Profilo fotovoltaico'!B7045+'Approvvigionamento energia'!$Q$43*'Profilo eolico'!B7045</f>
        <v>2264.3221628618548</v>
      </c>
      <c r="H7043">
        <f t="shared" si="220"/>
        <v>1138.4335154826958</v>
      </c>
      <c r="I7043">
        <f>IF(LCOH!$C$28=Menu!$A$1,'Approvvigionamento energia'!C7043,0)+IF(LCOH!$C$28=Menu!$A$2,'Approvvigionamento energia'!D7043,0)+IF(LCOH!$C$28=Menu!$A$3,'Approvvigionamento energia'!E7043,0)+IF(LCOH!$C$28=Menu!$A$4,'Approvvigionamento energia'!F7043,0)+IF(LCOH!$C$28=Menu!$A$5,'Approvvigionamento energia'!G7043,0)+IF(LCOH!$C$28=Menu!$A$6,'Approvvigionamento energia'!H7043,0)</f>
        <v>1873.6293259921445</v>
      </c>
      <c r="J7043">
        <f>'Approvvigionamento energia'!A7043+'Approvvigionamento energia'!B7043+'Approvvigionamento energia'!I7043</f>
        <v>2421.8293259921447</v>
      </c>
      <c r="K7043">
        <f>IF(MIN(LCOH!$C$18,J7043)&gt;=$P$48*LCOH!$C$18, MIN(LCOH!$C$18,J7043),0)</f>
        <v>1500</v>
      </c>
      <c r="L7043">
        <f t="shared" ref="L7043:L7106" si="221">J7043-K7043</f>
        <v>921.82932599214473</v>
      </c>
      <c r="M7043">
        <f>K7043/LCOH!$C$18</f>
        <v>1</v>
      </c>
      <c r="N7043">
        <f>K7043/LCOH!$C$34</f>
        <v>28.901734104046245</v>
      </c>
    </row>
    <row r="7044" spans="1:14" x14ac:dyDescent="0.35">
      <c r="A7044">
        <f>'Profilo fotovoltaico'!B7046*LCOH!$C$20</f>
        <v>404</v>
      </c>
      <c r="B7044">
        <f>'Profilo eolico'!B7046*LCOH!$C$21</f>
        <v>203.4</v>
      </c>
      <c r="C7044">
        <f>$P$35*'Profilo fotovoltaico'!B7046</f>
        <v>2971.2633237993145</v>
      </c>
      <c r="D7044">
        <f>$Q$37*'Profilo eolico'!B7046</f>
        <v>1186.7647375438244</v>
      </c>
      <c r="E7044">
        <f>$P$39*'Profilo fotovoltaico'!B7046+'Approvvigionamento energia'!$Q$39*'Profilo eolico'!B7046</f>
        <v>1632.889384107697</v>
      </c>
      <c r="F7044">
        <f>$P$41*'Profilo fotovoltaico'!B7046+'Approvvigionamento energia'!$Q$41*'Profilo eolico'!B7046</f>
        <v>2079.0140306715693</v>
      </c>
      <c r="G7044">
        <f>$P$43*'Profilo fotovoltaico'!B7046+'Approvvigionamento energia'!$Q$43*'Profilo eolico'!B7046</f>
        <v>2525.1386772354422</v>
      </c>
      <c r="H7044">
        <f t="shared" si="220"/>
        <v>1138.4335154826958</v>
      </c>
      <c r="I7044">
        <f>IF(LCOH!$C$28=Menu!$A$1,'Approvvigionamento energia'!C7044,0)+IF(LCOH!$C$28=Menu!$A$2,'Approvvigionamento energia'!D7044,0)+IF(LCOH!$C$28=Menu!$A$3,'Approvvigionamento energia'!E7044,0)+IF(LCOH!$C$28=Menu!$A$4,'Approvvigionamento energia'!F7044,0)+IF(LCOH!$C$28=Menu!$A$5,'Approvvigionamento energia'!G7044,0)+IF(LCOH!$C$28=Menu!$A$6,'Approvvigionamento energia'!H7044,0)</f>
        <v>2079.0140306715693</v>
      </c>
      <c r="J7044">
        <f>'Approvvigionamento energia'!A7044+'Approvvigionamento energia'!B7044+'Approvvigionamento energia'!I7044</f>
        <v>2686.4140306715694</v>
      </c>
      <c r="K7044">
        <f>IF(MIN(LCOH!$C$18,J7044)&gt;=$P$48*LCOH!$C$18, MIN(LCOH!$C$18,J7044),0)</f>
        <v>1500</v>
      </c>
      <c r="L7044">
        <f t="shared" si="221"/>
        <v>1186.4140306715694</v>
      </c>
      <c r="M7044">
        <f>K7044/LCOH!$C$18</f>
        <v>1</v>
      </c>
      <c r="N7044">
        <f>K7044/LCOH!$C$34</f>
        <v>28.901734104046245</v>
      </c>
    </row>
    <row r="7045" spans="1:14" x14ac:dyDescent="0.35">
      <c r="A7045">
        <f>'Profilo fotovoltaico'!B7047*LCOH!$C$20</f>
        <v>404</v>
      </c>
      <c r="B7045">
        <f>'Profilo eolico'!B7047*LCOH!$C$21</f>
        <v>210.2</v>
      </c>
      <c r="C7045">
        <f>$P$35*'Profilo fotovoltaico'!B7047</f>
        <v>2971.2633237993145</v>
      </c>
      <c r="D7045">
        <f>$Q$37*'Profilo eolico'!B7047</f>
        <v>1226.4402548265089</v>
      </c>
      <c r="E7045">
        <f>$P$39*'Profilo fotovoltaico'!B7047+'Approvvigionamento energia'!$Q$39*'Profilo eolico'!B7047</f>
        <v>1662.6460220697102</v>
      </c>
      <c r="F7045">
        <f>$P$41*'Profilo fotovoltaico'!B7047+'Approvvigionamento energia'!$Q$41*'Profilo eolico'!B7047</f>
        <v>2098.8517893129119</v>
      </c>
      <c r="G7045">
        <f>$P$43*'Profilo fotovoltaico'!B7047+'Approvvigionamento energia'!$Q$43*'Profilo eolico'!B7047</f>
        <v>2535.057556556113</v>
      </c>
      <c r="H7045">
        <f t="shared" si="220"/>
        <v>1138.4335154826958</v>
      </c>
      <c r="I7045">
        <f>IF(LCOH!$C$28=Menu!$A$1,'Approvvigionamento energia'!C7045,0)+IF(LCOH!$C$28=Menu!$A$2,'Approvvigionamento energia'!D7045,0)+IF(LCOH!$C$28=Menu!$A$3,'Approvvigionamento energia'!E7045,0)+IF(LCOH!$C$28=Menu!$A$4,'Approvvigionamento energia'!F7045,0)+IF(LCOH!$C$28=Menu!$A$5,'Approvvigionamento energia'!G7045,0)+IF(LCOH!$C$28=Menu!$A$6,'Approvvigionamento energia'!H7045,0)</f>
        <v>2098.8517893129119</v>
      </c>
      <c r="J7045">
        <f>'Approvvigionamento energia'!A7045+'Approvvigionamento energia'!B7045+'Approvvigionamento energia'!I7045</f>
        <v>2713.0517893129118</v>
      </c>
      <c r="K7045">
        <f>IF(MIN(LCOH!$C$18,J7045)&gt;=$P$48*LCOH!$C$18, MIN(LCOH!$C$18,J7045),0)</f>
        <v>1500</v>
      </c>
      <c r="L7045">
        <f t="shared" si="221"/>
        <v>1213.0517893129118</v>
      </c>
      <c r="M7045">
        <f>K7045/LCOH!$C$18</f>
        <v>1</v>
      </c>
      <c r="N7045">
        <f>K7045/LCOH!$C$34</f>
        <v>28.901734104046245</v>
      </c>
    </row>
    <row r="7046" spans="1:14" x14ac:dyDescent="0.35">
      <c r="A7046">
        <f>'Profilo fotovoltaico'!B7048*LCOH!$C$20</f>
        <v>378</v>
      </c>
      <c r="B7046">
        <f>'Profilo eolico'!B7048*LCOH!$C$21</f>
        <v>206.4</v>
      </c>
      <c r="C7046">
        <f>$P$35*'Profilo fotovoltaico'!B7048</f>
        <v>2780.0434069211406</v>
      </c>
      <c r="D7046">
        <f>$Q$37*'Profilo eolico'!B7048</f>
        <v>1204.2686422273616</v>
      </c>
      <c r="E7046">
        <f>$P$39*'Profilo fotovoltaico'!B7048+'Approvvigionamento energia'!$Q$39*'Profilo eolico'!B7048</f>
        <v>1598.2123334008063</v>
      </c>
      <c r="F7046">
        <f>$P$41*'Profilo fotovoltaico'!B7048+'Approvvigionamento energia'!$Q$41*'Profilo eolico'!B7048</f>
        <v>1992.1560245742512</v>
      </c>
      <c r="G7046">
        <f>$P$43*'Profilo fotovoltaico'!B7048+'Approvvigionamento energia'!$Q$43*'Profilo eolico'!B7048</f>
        <v>2386.0997157476959</v>
      </c>
      <c r="H7046">
        <f t="shared" si="220"/>
        <v>1138.4335154826958</v>
      </c>
      <c r="I7046">
        <f>IF(LCOH!$C$28=Menu!$A$1,'Approvvigionamento energia'!C7046,0)+IF(LCOH!$C$28=Menu!$A$2,'Approvvigionamento energia'!D7046,0)+IF(LCOH!$C$28=Menu!$A$3,'Approvvigionamento energia'!E7046,0)+IF(LCOH!$C$28=Menu!$A$4,'Approvvigionamento energia'!F7046,0)+IF(LCOH!$C$28=Menu!$A$5,'Approvvigionamento energia'!G7046,0)+IF(LCOH!$C$28=Menu!$A$6,'Approvvigionamento energia'!H7046,0)</f>
        <v>1992.1560245742512</v>
      </c>
      <c r="J7046">
        <f>'Approvvigionamento energia'!A7046+'Approvvigionamento energia'!B7046+'Approvvigionamento energia'!I7046</f>
        <v>2576.5560245742513</v>
      </c>
      <c r="K7046">
        <f>IF(MIN(LCOH!$C$18,J7046)&gt;=$P$48*LCOH!$C$18, MIN(LCOH!$C$18,J7046),0)</f>
        <v>1500</v>
      </c>
      <c r="L7046">
        <f t="shared" si="221"/>
        <v>1076.5560245742513</v>
      </c>
      <c r="M7046">
        <f>K7046/LCOH!$C$18</f>
        <v>1</v>
      </c>
      <c r="N7046">
        <f>K7046/LCOH!$C$34</f>
        <v>28.901734104046245</v>
      </c>
    </row>
    <row r="7047" spans="1:14" x14ac:dyDescent="0.35">
      <c r="A7047">
        <f>'Profilo fotovoltaico'!B7049*LCOH!$C$20</f>
        <v>331</v>
      </c>
      <c r="B7047">
        <f>'Profilo eolico'!B7049*LCOH!$C$21</f>
        <v>190.70000000000002</v>
      </c>
      <c r="C7047">
        <f>$P$35*'Profilo fotovoltaico'!B7049</f>
        <v>2434.3766341029036</v>
      </c>
      <c r="D7047">
        <f>$Q$37*'Profilo eolico'!B7049</f>
        <v>1112.6648743835169</v>
      </c>
      <c r="E7047">
        <f>$P$39*'Profilo fotovoltaico'!B7049+'Approvvigionamento energia'!$Q$39*'Profilo eolico'!B7049</f>
        <v>1443.0928143133633</v>
      </c>
      <c r="F7047">
        <f>$P$41*'Profilo fotovoltaico'!B7049+'Approvvigionamento energia'!$Q$41*'Profilo eolico'!B7049</f>
        <v>1773.5207542432104</v>
      </c>
      <c r="G7047">
        <f>$P$43*'Profilo fotovoltaico'!B7049+'Approvvigionamento energia'!$Q$43*'Profilo eolico'!B7049</f>
        <v>2103.948694173057</v>
      </c>
      <c r="H7047">
        <f t="shared" si="220"/>
        <v>1138.4335154826958</v>
      </c>
      <c r="I7047">
        <f>IF(LCOH!$C$28=Menu!$A$1,'Approvvigionamento energia'!C7047,0)+IF(LCOH!$C$28=Menu!$A$2,'Approvvigionamento energia'!D7047,0)+IF(LCOH!$C$28=Menu!$A$3,'Approvvigionamento energia'!E7047,0)+IF(LCOH!$C$28=Menu!$A$4,'Approvvigionamento energia'!F7047,0)+IF(LCOH!$C$28=Menu!$A$5,'Approvvigionamento energia'!G7047,0)+IF(LCOH!$C$28=Menu!$A$6,'Approvvigionamento energia'!H7047,0)</f>
        <v>1773.5207542432104</v>
      </c>
      <c r="J7047">
        <f>'Approvvigionamento energia'!A7047+'Approvvigionamento energia'!B7047+'Approvvigionamento energia'!I7047</f>
        <v>2295.2207542432106</v>
      </c>
      <c r="K7047">
        <f>IF(MIN(LCOH!$C$18,J7047)&gt;=$P$48*LCOH!$C$18, MIN(LCOH!$C$18,J7047),0)</f>
        <v>1500</v>
      </c>
      <c r="L7047">
        <f t="shared" si="221"/>
        <v>795.22075424321065</v>
      </c>
      <c r="M7047">
        <f>K7047/LCOH!$C$18</f>
        <v>1</v>
      </c>
      <c r="N7047">
        <f>K7047/LCOH!$C$34</f>
        <v>28.901734104046245</v>
      </c>
    </row>
    <row r="7048" spans="1:14" x14ac:dyDescent="0.35">
      <c r="A7048">
        <f>'Profilo fotovoltaico'!B7050*LCOH!$C$20</f>
        <v>234</v>
      </c>
      <c r="B7048">
        <f>'Profilo eolico'!B7050*LCOH!$C$21</f>
        <v>169.6</v>
      </c>
      <c r="C7048">
        <f>$P$35*'Profilo fotovoltaico'!B7050</f>
        <v>1720.9792519035634</v>
      </c>
      <c r="D7048">
        <f>$Q$37*'Profilo eolico'!B7050</f>
        <v>989.5540781093049</v>
      </c>
      <c r="E7048">
        <f>$P$39*'Profilo fotovoltaico'!B7050+'Approvvigionamento energia'!$Q$39*'Profilo eolico'!B7050</f>
        <v>1172.4103715578694</v>
      </c>
      <c r="F7048">
        <f>$P$41*'Profilo fotovoltaico'!B7050+'Approvvigionamento energia'!$Q$41*'Profilo eolico'!B7050</f>
        <v>1355.2666650064341</v>
      </c>
      <c r="G7048">
        <f>$P$43*'Profilo fotovoltaico'!B7050+'Approvvigionamento energia'!$Q$43*'Profilo eolico'!B7050</f>
        <v>1538.1229584549988</v>
      </c>
      <c r="H7048">
        <f t="shared" si="220"/>
        <v>1138.4335154826958</v>
      </c>
      <c r="I7048">
        <f>IF(LCOH!$C$28=Menu!$A$1,'Approvvigionamento energia'!C7048,0)+IF(LCOH!$C$28=Menu!$A$2,'Approvvigionamento energia'!D7048,0)+IF(LCOH!$C$28=Menu!$A$3,'Approvvigionamento energia'!E7048,0)+IF(LCOH!$C$28=Menu!$A$4,'Approvvigionamento energia'!F7048,0)+IF(LCOH!$C$28=Menu!$A$5,'Approvvigionamento energia'!G7048,0)+IF(LCOH!$C$28=Menu!$A$6,'Approvvigionamento energia'!H7048,0)</f>
        <v>1355.2666650064341</v>
      </c>
      <c r="J7048">
        <f>'Approvvigionamento energia'!A7048+'Approvvigionamento energia'!B7048+'Approvvigionamento energia'!I7048</f>
        <v>1758.8666650064342</v>
      </c>
      <c r="K7048">
        <f>IF(MIN(LCOH!$C$18,J7048)&gt;=$P$48*LCOH!$C$18, MIN(LCOH!$C$18,J7048),0)</f>
        <v>1500</v>
      </c>
      <c r="L7048">
        <f t="shared" si="221"/>
        <v>258.86666500643423</v>
      </c>
      <c r="M7048">
        <f>K7048/LCOH!$C$18</f>
        <v>1</v>
      </c>
      <c r="N7048">
        <f>K7048/LCOH!$C$34</f>
        <v>28.901734104046245</v>
      </c>
    </row>
    <row r="7049" spans="1:14" x14ac:dyDescent="0.35">
      <c r="A7049">
        <f>'Profilo fotovoltaico'!B7051*LCOH!$C$20</f>
        <v>112</v>
      </c>
      <c r="B7049">
        <f>'Profilo eolico'!B7051*LCOH!$C$21</f>
        <v>140</v>
      </c>
      <c r="C7049">
        <f>$P$35*'Profilo fotovoltaico'!B7051</f>
        <v>823.71656501367124</v>
      </c>
      <c r="D7049">
        <f>$Q$37*'Profilo eolico'!B7051</f>
        <v>816.84888523173765</v>
      </c>
      <c r="E7049">
        <f>$P$39*'Profilo fotovoltaico'!B7051+'Approvvigionamento energia'!$Q$39*'Profilo eolico'!B7051</f>
        <v>818.56580517722102</v>
      </c>
      <c r="F7049">
        <f>$P$41*'Profilo fotovoltaico'!B7051+'Approvvigionamento energia'!$Q$41*'Profilo eolico'!B7051</f>
        <v>820.28272512270451</v>
      </c>
      <c r="G7049">
        <f>$P$43*'Profilo fotovoltaico'!B7051+'Approvvigionamento energia'!$Q$43*'Profilo eolico'!B7051</f>
        <v>821.99964506818799</v>
      </c>
      <c r="H7049">
        <f t="shared" si="220"/>
        <v>1138.4335154826958</v>
      </c>
      <c r="I7049">
        <f>IF(LCOH!$C$28=Menu!$A$1,'Approvvigionamento energia'!C7049,0)+IF(LCOH!$C$28=Menu!$A$2,'Approvvigionamento energia'!D7049,0)+IF(LCOH!$C$28=Menu!$A$3,'Approvvigionamento energia'!E7049,0)+IF(LCOH!$C$28=Menu!$A$4,'Approvvigionamento energia'!F7049,0)+IF(LCOH!$C$28=Menu!$A$5,'Approvvigionamento energia'!G7049,0)+IF(LCOH!$C$28=Menu!$A$6,'Approvvigionamento energia'!H7049,0)</f>
        <v>820.28272512270451</v>
      </c>
      <c r="J7049">
        <f>'Approvvigionamento energia'!A7049+'Approvvigionamento energia'!B7049+'Approvvigionamento energia'!I7049</f>
        <v>1072.2827251227045</v>
      </c>
      <c r="K7049">
        <f>IF(MIN(LCOH!$C$18,J7049)&gt;=$P$48*LCOH!$C$18, MIN(LCOH!$C$18,J7049),0)</f>
        <v>1072.2827251227045</v>
      </c>
      <c r="L7049">
        <f t="shared" si="221"/>
        <v>0</v>
      </c>
      <c r="M7049">
        <f>K7049/LCOH!$C$18</f>
        <v>0.714855150081803</v>
      </c>
      <c r="N7049">
        <f>K7049/LCOH!$C$34</f>
        <v>20.660553470572342</v>
      </c>
    </row>
    <row r="7050" spans="1:14" x14ac:dyDescent="0.35">
      <c r="A7050">
        <f>'Profilo fotovoltaico'!B7052*LCOH!$C$20</f>
        <v>7</v>
      </c>
      <c r="B7050">
        <f>'Profilo eolico'!B7052*LCOH!$C$21</f>
        <v>124.5</v>
      </c>
      <c r="C7050">
        <f>$P$35*'Profilo fotovoltaico'!B7052</f>
        <v>51.482285313354453</v>
      </c>
      <c r="D7050">
        <f>$Q$37*'Profilo eolico'!B7052</f>
        <v>726.41204436679516</v>
      </c>
      <c r="E7050">
        <f>$P$39*'Profilo fotovoltaico'!B7052+'Approvvigionamento energia'!$Q$39*'Profilo eolico'!B7052</f>
        <v>557.679604603435</v>
      </c>
      <c r="F7050">
        <f>$P$41*'Profilo fotovoltaico'!B7052+'Approvvigionamento energia'!$Q$41*'Profilo eolico'!B7052</f>
        <v>388.94716484007483</v>
      </c>
      <c r="G7050">
        <f>$P$43*'Profilo fotovoltaico'!B7052+'Approvvigionamento energia'!$Q$43*'Profilo eolico'!B7052</f>
        <v>220.21472507671464</v>
      </c>
      <c r="H7050">
        <f t="shared" si="220"/>
        <v>1138.4335154826958</v>
      </c>
      <c r="I7050">
        <f>IF(LCOH!$C$28=Menu!$A$1,'Approvvigionamento energia'!C7050,0)+IF(LCOH!$C$28=Menu!$A$2,'Approvvigionamento energia'!D7050,0)+IF(LCOH!$C$28=Menu!$A$3,'Approvvigionamento energia'!E7050,0)+IF(LCOH!$C$28=Menu!$A$4,'Approvvigionamento energia'!F7050,0)+IF(LCOH!$C$28=Menu!$A$5,'Approvvigionamento energia'!G7050,0)+IF(LCOH!$C$28=Menu!$A$6,'Approvvigionamento energia'!H7050,0)</f>
        <v>388.94716484007483</v>
      </c>
      <c r="J7050">
        <f>'Approvvigionamento energia'!A7050+'Approvvigionamento energia'!B7050+'Approvvigionamento energia'!I7050</f>
        <v>520.44716484007483</v>
      </c>
      <c r="K7050">
        <f>IF(MIN(LCOH!$C$18,J7050)&gt;=$P$48*LCOH!$C$18, MIN(LCOH!$C$18,J7050),0)</f>
        <v>520.44716484007483</v>
      </c>
      <c r="L7050">
        <f t="shared" si="221"/>
        <v>0</v>
      </c>
      <c r="M7050">
        <f>K7050/LCOH!$C$18</f>
        <v>0.34696477656004987</v>
      </c>
      <c r="N7050">
        <f>K7050/LCOH!$C$34</f>
        <v>10.027883715608379</v>
      </c>
    </row>
    <row r="7051" spans="1:14" x14ac:dyDescent="0.35">
      <c r="A7051">
        <f>'Profilo fotovoltaico'!B7053*LCOH!$C$20</f>
        <v>0</v>
      </c>
      <c r="B7051">
        <f>'Profilo eolico'!B7053*LCOH!$C$21</f>
        <v>126.1</v>
      </c>
      <c r="C7051">
        <f>$P$35*'Profilo fotovoltaico'!B7053</f>
        <v>0</v>
      </c>
      <c r="D7051">
        <f>$Q$37*'Profilo eolico'!B7053</f>
        <v>735.74746019801501</v>
      </c>
      <c r="E7051">
        <f>$P$39*'Profilo fotovoltaico'!B7053+'Approvvigionamento energia'!$Q$39*'Profilo eolico'!B7053</f>
        <v>551.8105951485112</v>
      </c>
      <c r="F7051">
        <f>$P$41*'Profilo fotovoltaico'!B7053+'Approvvigionamento energia'!$Q$41*'Profilo eolico'!B7053</f>
        <v>367.8737300990075</v>
      </c>
      <c r="G7051">
        <f>$P$43*'Profilo fotovoltaico'!B7053+'Approvvigionamento energia'!$Q$43*'Profilo eolico'!B7053</f>
        <v>183.93686504950375</v>
      </c>
      <c r="H7051">
        <f t="shared" si="220"/>
        <v>1138.4335154826958</v>
      </c>
      <c r="I7051">
        <f>IF(LCOH!$C$28=Menu!$A$1,'Approvvigionamento energia'!C7051,0)+IF(LCOH!$C$28=Menu!$A$2,'Approvvigionamento energia'!D7051,0)+IF(LCOH!$C$28=Menu!$A$3,'Approvvigionamento energia'!E7051,0)+IF(LCOH!$C$28=Menu!$A$4,'Approvvigionamento energia'!F7051,0)+IF(LCOH!$C$28=Menu!$A$5,'Approvvigionamento energia'!G7051,0)+IF(LCOH!$C$28=Menu!$A$6,'Approvvigionamento energia'!H7051,0)</f>
        <v>367.8737300990075</v>
      </c>
      <c r="J7051">
        <f>'Approvvigionamento energia'!A7051+'Approvvigionamento energia'!B7051+'Approvvigionamento energia'!I7051</f>
        <v>493.97373009900753</v>
      </c>
      <c r="K7051">
        <f>IF(MIN(LCOH!$C$18,J7051)&gt;=$P$48*LCOH!$C$18, MIN(LCOH!$C$18,J7051),0)</f>
        <v>493.97373009900753</v>
      </c>
      <c r="L7051">
        <f t="shared" si="221"/>
        <v>0</v>
      </c>
      <c r="M7051">
        <f>K7051/LCOH!$C$18</f>
        <v>0.32931582006600502</v>
      </c>
      <c r="N7051">
        <f>K7051/LCOH!$C$34</f>
        <v>9.517798267803613</v>
      </c>
    </row>
    <row r="7052" spans="1:14" x14ac:dyDescent="0.35">
      <c r="A7052">
        <f>'Profilo fotovoltaico'!B7054*LCOH!$C$20</f>
        <v>0</v>
      </c>
      <c r="B7052">
        <f>'Profilo eolico'!B7054*LCOH!$C$21</f>
        <v>136.30000000000001</v>
      </c>
      <c r="C7052">
        <f>$P$35*'Profilo fotovoltaico'!B7054</f>
        <v>0</v>
      </c>
      <c r="D7052">
        <f>$Q$37*'Profilo eolico'!B7054</f>
        <v>795.26073612204164</v>
      </c>
      <c r="E7052">
        <f>$P$39*'Profilo fotovoltaico'!B7054+'Approvvigionamento energia'!$Q$39*'Profilo eolico'!B7054</f>
        <v>596.44555209153123</v>
      </c>
      <c r="F7052">
        <f>$P$41*'Profilo fotovoltaico'!B7054+'Approvvigionamento energia'!$Q$41*'Profilo eolico'!B7054</f>
        <v>397.63036806102082</v>
      </c>
      <c r="G7052">
        <f>$P$43*'Profilo fotovoltaico'!B7054+'Approvvigionamento energia'!$Q$43*'Profilo eolico'!B7054</f>
        <v>198.81518403051041</v>
      </c>
      <c r="H7052">
        <f t="shared" si="220"/>
        <v>1138.4335154826958</v>
      </c>
      <c r="I7052">
        <f>IF(LCOH!$C$28=Menu!$A$1,'Approvvigionamento energia'!C7052,0)+IF(LCOH!$C$28=Menu!$A$2,'Approvvigionamento energia'!D7052,0)+IF(LCOH!$C$28=Menu!$A$3,'Approvvigionamento energia'!E7052,0)+IF(LCOH!$C$28=Menu!$A$4,'Approvvigionamento energia'!F7052,0)+IF(LCOH!$C$28=Menu!$A$5,'Approvvigionamento energia'!G7052,0)+IF(LCOH!$C$28=Menu!$A$6,'Approvvigionamento energia'!H7052,0)</f>
        <v>397.63036806102082</v>
      </c>
      <c r="J7052">
        <f>'Approvvigionamento energia'!A7052+'Approvvigionamento energia'!B7052+'Approvvigionamento energia'!I7052</f>
        <v>533.93036806102077</v>
      </c>
      <c r="K7052">
        <f>IF(MIN(LCOH!$C$18,J7052)&gt;=$P$48*LCOH!$C$18, MIN(LCOH!$C$18,J7052),0)</f>
        <v>533.93036806102077</v>
      </c>
      <c r="L7052">
        <f t="shared" si="221"/>
        <v>0</v>
      </c>
      <c r="M7052">
        <f>K7052/LCOH!$C$18</f>
        <v>0.35595357870734717</v>
      </c>
      <c r="N7052">
        <f>K7052/LCOH!$C$34</f>
        <v>10.287675685183444</v>
      </c>
    </row>
    <row r="7053" spans="1:14" x14ac:dyDescent="0.35">
      <c r="A7053">
        <f>'Profilo fotovoltaico'!B7055*LCOH!$C$20</f>
        <v>0</v>
      </c>
      <c r="B7053">
        <f>'Profilo eolico'!B7055*LCOH!$C$21</f>
        <v>146.80000000000001</v>
      </c>
      <c r="C7053">
        <f>$P$35*'Profilo fotovoltaico'!B7055</f>
        <v>0</v>
      </c>
      <c r="D7053">
        <f>$Q$37*'Profilo eolico'!B7055</f>
        <v>856.52440251442204</v>
      </c>
      <c r="E7053">
        <f>$P$39*'Profilo fotovoltaico'!B7055+'Approvvigionamento energia'!$Q$39*'Profilo eolico'!B7055</f>
        <v>642.39330188581653</v>
      </c>
      <c r="F7053">
        <f>$P$41*'Profilo fotovoltaico'!B7055+'Approvvigionamento energia'!$Q$41*'Profilo eolico'!B7055</f>
        <v>428.26220125721102</v>
      </c>
      <c r="G7053">
        <f>$P$43*'Profilo fotovoltaico'!B7055+'Approvvigionamento energia'!$Q$43*'Profilo eolico'!B7055</f>
        <v>214.13110062860551</v>
      </c>
      <c r="H7053">
        <f t="shared" si="220"/>
        <v>1138.4335154826958</v>
      </c>
      <c r="I7053">
        <f>IF(LCOH!$C$28=Menu!$A$1,'Approvvigionamento energia'!C7053,0)+IF(LCOH!$C$28=Menu!$A$2,'Approvvigionamento energia'!D7053,0)+IF(LCOH!$C$28=Menu!$A$3,'Approvvigionamento energia'!E7053,0)+IF(LCOH!$C$28=Menu!$A$4,'Approvvigionamento energia'!F7053,0)+IF(LCOH!$C$28=Menu!$A$5,'Approvvigionamento energia'!G7053,0)+IF(LCOH!$C$28=Menu!$A$6,'Approvvigionamento energia'!H7053,0)</f>
        <v>428.26220125721102</v>
      </c>
      <c r="J7053">
        <f>'Approvvigionamento energia'!A7053+'Approvvigionamento energia'!B7053+'Approvvigionamento energia'!I7053</f>
        <v>575.06220125721097</v>
      </c>
      <c r="K7053">
        <f>IF(MIN(LCOH!$C$18,J7053)&gt;=$P$48*LCOH!$C$18, MIN(LCOH!$C$18,J7053),0)</f>
        <v>575.06220125721097</v>
      </c>
      <c r="L7053">
        <f t="shared" si="221"/>
        <v>0</v>
      </c>
      <c r="M7053">
        <f>K7053/LCOH!$C$18</f>
        <v>0.38337480083814063</v>
      </c>
      <c r="N7053">
        <f>K7053/LCOH!$C$34</f>
        <v>11.080196556015625</v>
      </c>
    </row>
    <row r="7054" spans="1:14" x14ac:dyDescent="0.35">
      <c r="A7054">
        <f>'Profilo fotovoltaico'!B7056*LCOH!$C$20</f>
        <v>0</v>
      </c>
      <c r="B7054">
        <f>'Profilo eolico'!B7056*LCOH!$C$21</f>
        <v>152.5</v>
      </c>
      <c r="C7054">
        <f>$P$35*'Profilo fotovoltaico'!B7056</f>
        <v>0</v>
      </c>
      <c r="D7054">
        <f>$Q$37*'Profilo eolico'!B7056</f>
        <v>889.78182141314267</v>
      </c>
      <c r="E7054">
        <f>$P$39*'Profilo fotovoltaico'!B7056+'Approvvigionamento energia'!$Q$39*'Profilo eolico'!B7056</f>
        <v>667.33636605985691</v>
      </c>
      <c r="F7054">
        <f>$P$41*'Profilo fotovoltaico'!B7056+'Approvvigionamento energia'!$Q$41*'Profilo eolico'!B7056</f>
        <v>444.89091070657133</v>
      </c>
      <c r="G7054">
        <f>$P$43*'Profilo fotovoltaico'!B7056+'Approvvigionamento energia'!$Q$43*'Profilo eolico'!B7056</f>
        <v>222.44545535328567</v>
      </c>
      <c r="H7054">
        <f t="shared" si="220"/>
        <v>1138.4335154826958</v>
      </c>
      <c r="I7054">
        <f>IF(LCOH!$C$28=Menu!$A$1,'Approvvigionamento energia'!C7054,0)+IF(LCOH!$C$28=Menu!$A$2,'Approvvigionamento energia'!D7054,0)+IF(LCOH!$C$28=Menu!$A$3,'Approvvigionamento energia'!E7054,0)+IF(LCOH!$C$28=Menu!$A$4,'Approvvigionamento energia'!F7054,0)+IF(LCOH!$C$28=Menu!$A$5,'Approvvigionamento energia'!G7054,0)+IF(LCOH!$C$28=Menu!$A$6,'Approvvigionamento energia'!H7054,0)</f>
        <v>444.89091070657133</v>
      </c>
      <c r="J7054">
        <f>'Approvvigionamento energia'!A7054+'Approvvigionamento energia'!B7054+'Approvvigionamento energia'!I7054</f>
        <v>597.39091070657128</v>
      </c>
      <c r="K7054">
        <f>IF(MIN(LCOH!$C$18,J7054)&gt;=$P$48*LCOH!$C$18, MIN(LCOH!$C$18,J7054),0)</f>
        <v>597.39091070657128</v>
      </c>
      <c r="L7054">
        <f t="shared" si="221"/>
        <v>0</v>
      </c>
      <c r="M7054">
        <f>K7054/LCOH!$C$18</f>
        <v>0.39826060713771416</v>
      </c>
      <c r="N7054">
        <f>K7054/LCOH!$C$34</f>
        <v>11.510422171610237</v>
      </c>
    </row>
    <row r="7055" spans="1:14" x14ac:dyDescent="0.35">
      <c r="A7055">
        <f>'Profilo fotovoltaico'!B7057*LCOH!$C$20</f>
        <v>0</v>
      </c>
      <c r="B7055">
        <f>'Profilo eolico'!B7057*LCOH!$C$21</f>
        <v>149.69999999999999</v>
      </c>
      <c r="C7055">
        <f>$P$35*'Profilo fotovoltaico'!B7057</f>
        <v>0</v>
      </c>
      <c r="D7055">
        <f>$Q$37*'Profilo eolico'!B7057</f>
        <v>873.44484370850796</v>
      </c>
      <c r="E7055">
        <f>$P$39*'Profilo fotovoltaico'!B7057+'Approvvigionamento energia'!$Q$39*'Profilo eolico'!B7057</f>
        <v>655.08363278138086</v>
      </c>
      <c r="F7055">
        <f>$P$41*'Profilo fotovoltaico'!B7057+'Approvvigionamento energia'!$Q$41*'Profilo eolico'!B7057</f>
        <v>436.72242185425398</v>
      </c>
      <c r="G7055">
        <f>$P$43*'Profilo fotovoltaico'!B7057+'Approvvigionamento energia'!$Q$43*'Profilo eolico'!B7057</f>
        <v>218.36121092712699</v>
      </c>
      <c r="H7055">
        <f t="shared" si="220"/>
        <v>1138.4335154826958</v>
      </c>
      <c r="I7055">
        <f>IF(LCOH!$C$28=Menu!$A$1,'Approvvigionamento energia'!C7055,0)+IF(LCOH!$C$28=Menu!$A$2,'Approvvigionamento energia'!D7055,0)+IF(LCOH!$C$28=Menu!$A$3,'Approvvigionamento energia'!E7055,0)+IF(LCOH!$C$28=Menu!$A$4,'Approvvigionamento energia'!F7055,0)+IF(LCOH!$C$28=Menu!$A$5,'Approvvigionamento energia'!G7055,0)+IF(LCOH!$C$28=Menu!$A$6,'Approvvigionamento energia'!H7055,0)</f>
        <v>436.72242185425398</v>
      </c>
      <c r="J7055">
        <f>'Approvvigionamento energia'!A7055+'Approvvigionamento energia'!B7055+'Approvvigionamento energia'!I7055</f>
        <v>586.42242185425403</v>
      </c>
      <c r="K7055">
        <f>IF(MIN(LCOH!$C$18,J7055)&gt;=$P$48*LCOH!$C$18, MIN(LCOH!$C$18,J7055),0)</f>
        <v>586.42242185425403</v>
      </c>
      <c r="L7055">
        <f t="shared" si="221"/>
        <v>0</v>
      </c>
      <c r="M7055">
        <f>K7055/LCOH!$C$18</f>
        <v>0.39094828123616937</v>
      </c>
      <c r="N7055">
        <f>K7055/LCOH!$C$34</f>
        <v>11.299083272721658</v>
      </c>
    </row>
    <row r="7056" spans="1:14" x14ac:dyDescent="0.35">
      <c r="A7056">
        <f>'Profilo fotovoltaico'!B7058*LCOH!$C$20</f>
        <v>0</v>
      </c>
      <c r="B7056">
        <f>'Profilo eolico'!B7058*LCOH!$C$21</f>
        <v>150.10000000000002</v>
      </c>
      <c r="C7056">
        <f>$P$35*'Profilo fotovoltaico'!B7058</f>
        <v>0</v>
      </c>
      <c r="D7056">
        <f>$Q$37*'Profilo eolico'!B7058</f>
        <v>875.77869766631295</v>
      </c>
      <c r="E7056">
        <f>$P$39*'Profilo fotovoltaico'!B7058+'Approvvigionamento energia'!$Q$39*'Profilo eolico'!B7058</f>
        <v>656.83402324973463</v>
      </c>
      <c r="F7056">
        <f>$P$41*'Profilo fotovoltaico'!B7058+'Approvvigionamento energia'!$Q$41*'Profilo eolico'!B7058</f>
        <v>437.88934883315648</v>
      </c>
      <c r="G7056">
        <f>$P$43*'Profilo fotovoltaico'!B7058+'Approvvigionamento energia'!$Q$43*'Profilo eolico'!B7058</f>
        <v>218.94467441657824</v>
      </c>
      <c r="H7056">
        <f t="shared" si="220"/>
        <v>1138.4335154826958</v>
      </c>
      <c r="I7056">
        <f>IF(LCOH!$C$28=Menu!$A$1,'Approvvigionamento energia'!C7056,0)+IF(LCOH!$C$28=Menu!$A$2,'Approvvigionamento energia'!D7056,0)+IF(LCOH!$C$28=Menu!$A$3,'Approvvigionamento energia'!E7056,0)+IF(LCOH!$C$28=Menu!$A$4,'Approvvigionamento energia'!F7056,0)+IF(LCOH!$C$28=Menu!$A$5,'Approvvigionamento energia'!G7056,0)+IF(LCOH!$C$28=Menu!$A$6,'Approvvigionamento energia'!H7056,0)</f>
        <v>437.88934883315648</v>
      </c>
      <c r="J7056">
        <f>'Approvvigionamento energia'!A7056+'Approvvigionamento energia'!B7056+'Approvvigionamento energia'!I7056</f>
        <v>587.98934883315655</v>
      </c>
      <c r="K7056">
        <f>IF(MIN(LCOH!$C$18,J7056)&gt;=$P$48*LCOH!$C$18, MIN(LCOH!$C$18,J7056),0)</f>
        <v>587.98934883315655</v>
      </c>
      <c r="L7056">
        <f t="shared" si="221"/>
        <v>0</v>
      </c>
      <c r="M7056">
        <f>K7056/LCOH!$C$18</f>
        <v>0.3919928992221044</v>
      </c>
      <c r="N7056">
        <f>K7056/LCOH!$C$34</f>
        <v>11.329274543991456</v>
      </c>
    </row>
    <row r="7057" spans="1:14" x14ac:dyDescent="0.35">
      <c r="A7057">
        <f>'Profilo fotovoltaico'!B7059*LCOH!$C$20</f>
        <v>0</v>
      </c>
      <c r="B7057">
        <f>'Profilo eolico'!B7059*LCOH!$C$21</f>
        <v>147.29999999999998</v>
      </c>
      <c r="C7057">
        <f>$P$35*'Profilo fotovoltaico'!B7059</f>
        <v>0</v>
      </c>
      <c r="D7057">
        <f>$Q$37*'Profilo eolico'!B7059</f>
        <v>859.44171996167802</v>
      </c>
      <c r="E7057">
        <f>$P$39*'Profilo fotovoltaico'!B7059+'Approvvigionamento energia'!$Q$39*'Profilo eolico'!B7059</f>
        <v>644.58128997125846</v>
      </c>
      <c r="F7057">
        <f>$P$41*'Profilo fotovoltaico'!B7059+'Approvvigionamento energia'!$Q$41*'Profilo eolico'!B7059</f>
        <v>429.72085998083901</v>
      </c>
      <c r="G7057">
        <f>$P$43*'Profilo fotovoltaico'!B7059+'Approvvigionamento energia'!$Q$43*'Profilo eolico'!B7059</f>
        <v>214.8604299904195</v>
      </c>
      <c r="H7057">
        <f t="shared" si="220"/>
        <v>1138.4335154826958</v>
      </c>
      <c r="I7057">
        <f>IF(LCOH!$C$28=Menu!$A$1,'Approvvigionamento energia'!C7057,0)+IF(LCOH!$C$28=Menu!$A$2,'Approvvigionamento energia'!D7057,0)+IF(LCOH!$C$28=Menu!$A$3,'Approvvigionamento energia'!E7057,0)+IF(LCOH!$C$28=Menu!$A$4,'Approvvigionamento energia'!F7057,0)+IF(LCOH!$C$28=Menu!$A$5,'Approvvigionamento energia'!G7057,0)+IF(LCOH!$C$28=Menu!$A$6,'Approvvigionamento energia'!H7057,0)</f>
        <v>429.72085998083901</v>
      </c>
      <c r="J7057">
        <f>'Approvvigionamento energia'!A7057+'Approvvigionamento energia'!B7057+'Approvvigionamento energia'!I7057</f>
        <v>577.02085998083896</v>
      </c>
      <c r="K7057">
        <f>IF(MIN(LCOH!$C$18,J7057)&gt;=$P$48*LCOH!$C$18, MIN(LCOH!$C$18,J7057),0)</f>
        <v>577.02085998083896</v>
      </c>
      <c r="L7057">
        <f t="shared" si="221"/>
        <v>0</v>
      </c>
      <c r="M7057">
        <f>K7057/LCOH!$C$18</f>
        <v>0.38468057332055933</v>
      </c>
      <c r="N7057">
        <f>K7057/LCOH!$C$34</f>
        <v>11.11793564510287</v>
      </c>
    </row>
    <row r="7058" spans="1:14" x14ac:dyDescent="0.35">
      <c r="A7058">
        <f>'Profilo fotovoltaico'!B7060*LCOH!$C$20</f>
        <v>0</v>
      </c>
      <c r="B7058">
        <f>'Profilo eolico'!B7060*LCOH!$C$21</f>
        <v>142</v>
      </c>
      <c r="C7058">
        <f>$P$35*'Profilo fotovoltaico'!B7060</f>
        <v>0</v>
      </c>
      <c r="D7058">
        <f>$Q$37*'Profilo eolico'!B7060</f>
        <v>828.51815502076226</v>
      </c>
      <c r="E7058">
        <f>$P$39*'Profilo fotovoltaico'!B7060+'Approvvigionamento energia'!$Q$39*'Profilo eolico'!B7060</f>
        <v>621.38861626557173</v>
      </c>
      <c r="F7058">
        <f>$P$41*'Profilo fotovoltaico'!B7060+'Approvvigionamento energia'!$Q$41*'Profilo eolico'!B7060</f>
        <v>414.25907751038113</v>
      </c>
      <c r="G7058">
        <f>$P$43*'Profilo fotovoltaico'!B7060+'Approvvigionamento energia'!$Q$43*'Profilo eolico'!B7060</f>
        <v>207.12953875519057</v>
      </c>
      <c r="H7058">
        <f t="shared" si="220"/>
        <v>1138.4335154826958</v>
      </c>
      <c r="I7058">
        <f>IF(LCOH!$C$28=Menu!$A$1,'Approvvigionamento energia'!C7058,0)+IF(LCOH!$C$28=Menu!$A$2,'Approvvigionamento energia'!D7058,0)+IF(LCOH!$C$28=Menu!$A$3,'Approvvigionamento energia'!E7058,0)+IF(LCOH!$C$28=Menu!$A$4,'Approvvigionamento energia'!F7058,0)+IF(LCOH!$C$28=Menu!$A$5,'Approvvigionamento energia'!G7058,0)+IF(LCOH!$C$28=Menu!$A$6,'Approvvigionamento energia'!H7058,0)</f>
        <v>414.25907751038113</v>
      </c>
      <c r="J7058">
        <f>'Approvvigionamento energia'!A7058+'Approvvigionamento energia'!B7058+'Approvvigionamento energia'!I7058</f>
        <v>556.25907751038108</v>
      </c>
      <c r="K7058">
        <f>IF(MIN(LCOH!$C$18,J7058)&gt;=$P$48*LCOH!$C$18, MIN(LCOH!$C$18,J7058),0)</f>
        <v>556.25907751038108</v>
      </c>
      <c r="L7058">
        <f t="shared" si="221"/>
        <v>0</v>
      </c>
      <c r="M7058">
        <f>K7058/LCOH!$C$18</f>
        <v>0.37083938500692071</v>
      </c>
      <c r="N7058">
        <f>K7058/LCOH!$C$34</f>
        <v>10.717901300778056</v>
      </c>
    </row>
    <row r="7059" spans="1:14" x14ac:dyDescent="0.35">
      <c r="A7059">
        <f>'Profilo fotovoltaico'!B7061*LCOH!$C$20</f>
        <v>0</v>
      </c>
      <c r="B7059">
        <f>'Profilo eolico'!B7061*LCOH!$C$21</f>
        <v>143.19999999999999</v>
      </c>
      <c r="C7059">
        <f>$P$35*'Profilo fotovoltaico'!B7061</f>
        <v>0</v>
      </c>
      <c r="D7059">
        <f>$Q$37*'Profilo eolico'!B7061</f>
        <v>835.51971689417724</v>
      </c>
      <c r="E7059">
        <f>$P$39*'Profilo fotovoltaico'!B7061+'Approvvigionamento energia'!$Q$39*'Profilo eolico'!B7061</f>
        <v>626.63978767063293</v>
      </c>
      <c r="F7059">
        <f>$P$41*'Profilo fotovoltaico'!B7061+'Approvvigionamento energia'!$Q$41*'Profilo eolico'!B7061</f>
        <v>417.75985844708862</v>
      </c>
      <c r="G7059">
        <f>$P$43*'Profilo fotovoltaico'!B7061+'Approvvigionamento energia'!$Q$43*'Profilo eolico'!B7061</f>
        <v>208.87992922354431</v>
      </c>
      <c r="H7059">
        <f t="shared" si="220"/>
        <v>1138.4335154826958</v>
      </c>
      <c r="I7059">
        <f>IF(LCOH!$C$28=Menu!$A$1,'Approvvigionamento energia'!C7059,0)+IF(LCOH!$C$28=Menu!$A$2,'Approvvigionamento energia'!D7059,0)+IF(LCOH!$C$28=Menu!$A$3,'Approvvigionamento energia'!E7059,0)+IF(LCOH!$C$28=Menu!$A$4,'Approvvigionamento energia'!F7059,0)+IF(LCOH!$C$28=Menu!$A$5,'Approvvigionamento energia'!G7059,0)+IF(LCOH!$C$28=Menu!$A$6,'Approvvigionamento energia'!H7059,0)</f>
        <v>417.75985844708862</v>
      </c>
      <c r="J7059">
        <f>'Approvvigionamento energia'!A7059+'Approvvigionamento energia'!B7059+'Approvvigionamento energia'!I7059</f>
        <v>560.95985844708866</v>
      </c>
      <c r="K7059">
        <f>IF(MIN(LCOH!$C$18,J7059)&gt;=$P$48*LCOH!$C$18, MIN(LCOH!$C$18,J7059),0)</f>
        <v>560.95985844708866</v>
      </c>
      <c r="L7059">
        <f t="shared" si="221"/>
        <v>0</v>
      </c>
      <c r="M7059">
        <f>K7059/LCOH!$C$18</f>
        <v>0.37397323896472578</v>
      </c>
      <c r="N7059">
        <f>K7059/LCOH!$C$34</f>
        <v>10.80847511458745</v>
      </c>
    </row>
    <row r="7060" spans="1:14" x14ac:dyDescent="0.35">
      <c r="A7060">
        <f>'Profilo fotovoltaico'!B7062*LCOH!$C$20</f>
        <v>0</v>
      </c>
      <c r="B7060">
        <f>'Profilo eolico'!B7062*LCOH!$C$21</f>
        <v>148.5</v>
      </c>
      <c r="C7060">
        <f>$P$35*'Profilo fotovoltaico'!B7062</f>
        <v>0</v>
      </c>
      <c r="D7060">
        <f>$Q$37*'Profilo eolico'!B7062</f>
        <v>866.44328183509299</v>
      </c>
      <c r="E7060">
        <f>$P$39*'Profilo fotovoltaico'!B7062+'Approvvigionamento energia'!$Q$39*'Profilo eolico'!B7062</f>
        <v>649.83246137631966</v>
      </c>
      <c r="F7060">
        <f>$P$41*'Profilo fotovoltaico'!B7062+'Approvvigionamento energia'!$Q$41*'Profilo eolico'!B7062</f>
        <v>433.22164091754649</v>
      </c>
      <c r="G7060">
        <f>$P$43*'Profilo fotovoltaico'!B7062+'Approvvigionamento energia'!$Q$43*'Profilo eolico'!B7062</f>
        <v>216.61082045877325</v>
      </c>
      <c r="H7060">
        <f t="shared" si="220"/>
        <v>1138.4335154826958</v>
      </c>
      <c r="I7060">
        <f>IF(LCOH!$C$28=Menu!$A$1,'Approvvigionamento energia'!C7060,0)+IF(LCOH!$C$28=Menu!$A$2,'Approvvigionamento energia'!D7060,0)+IF(LCOH!$C$28=Menu!$A$3,'Approvvigionamento energia'!E7060,0)+IF(LCOH!$C$28=Menu!$A$4,'Approvvigionamento energia'!F7060,0)+IF(LCOH!$C$28=Menu!$A$5,'Approvvigionamento energia'!G7060,0)+IF(LCOH!$C$28=Menu!$A$6,'Approvvigionamento energia'!H7060,0)</f>
        <v>433.22164091754649</v>
      </c>
      <c r="J7060">
        <f>'Approvvigionamento energia'!A7060+'Approvvigionamento energia'!B7060+'Approvvigionamento energia'!I7060</f>
        <v>581.72164091754644</v>
      </c>
      <c r="K7060">
        <f>IF(MIN(LCOH!$C$18,J7060)&gt;=$P$48*LCOH!$C$18, MIN(LCOH!$C$18,J7060),0)</f>
        <v>581.72164091754644</v>
      </c>
      <c r="L7060">
        <f t="shared" si="221"/>
        <v>0</v>
      </c>
      <c r="M7060">
        <f>K7060/LCOH!$C$18</f>
        <v>0.38781442727836429</v>
      </c>
      <c r="N7060">
        <f>K7060/LCOH!$C$34</f>
        <v>11.208509458912262</v>
      </c>
    </row>
    <row r="7061" spans="1:14" x14ac:dyDescent="0.35">
      <c r="A7061">
        <f>'Profilo fotovoltaico'!B7063*LCOH!$C$20</f>
        <v>0</v>
      </c>
      <c r="B7061">
        <f>'Profilo eolico'!B7063*LCOH!$C$21</f>
        <v>152.69999999999999</v>
      </c>
      <c r="C7061">
        <f>$P$35*'Profilo fotovoltaico'!B7063</f>
        <v>0</v>
      </c>
      <c r="D7061">
        <f>$Q$37*'Profilo eolico'!B7063</f>
        <v>890.94874839204522</v>
      </c>
      <c r="E7061">
        <f>$P$39*'Profilo fotovoltaico'!B7063+'Approvvigionamento energia'!$Q$39*'Profilo eolico'!B7063</f>
        <v>668.2115612940338</v>
      </c>
      <c r="F7061">
        <f>$P$41*'Profilo fotovoltaico'!B7063+'Approvvigionamento energia'!$Q$41*'Profilo eolico'!B7063</f>
        <v>445.47437419602261</v>
      </c>
      <c r="G7061">
        <f>$P$43*'Profilo fotovoltaico'!B7063+'Approvvigionamento energia'!$Q$43*'Profilo eolico'!B7063</f>
        <v>222.7371870980113</v>
      </c>
      <c r="H7061">
        <f t="shared" si="220"/>
        <v>1138.4335154826958</v>
      </c>
      <c r="I7061">
        <f>IF(LCOH!$C$28=Menu!$A$1,'Approvvigionamento energia'!C7061,0)+IF(LCOH!$C$28=Menu!$A$2,'Approvvigionamento energia'!D7061,0)+IF(LCOH!$C$28=Menu!$A$3,'Approvvigionamento energia'!E7061,0)+IF(LCOH!$C$28=Menu!$A$4,'Approvvigionamento energia'!F7061,0)+IF(LCOH!$C$28=Menu!$A$5,'Approvvigionamento energia'!G7061,0)+IF(LCOH!$C$28=Menu!$A$6,'Approvvigionamento energia'!H7061,0)</f>
        <v>445.47437419602261</v>
      </c>
      <c r="J7061">
        <f>'Approvvigionamento energia'!A7061+'Approvvigionamento energia'!B7061+'Approvvigionamento energia'!I7061</f>
        <v>598.17437419602265</v>
      </c>
      <c r="K7061">
        <f>IF(MIN(LCOH!$C$18,J7061)&gt;=$P$48*LCOH!$C$18, MIN(LCOH!$C$18,J7061),0)</f>
        <v>598.17437419602265</v>
      </c>
      <c r="L7061">
        <f t="shared" si="221"/>
        <v>0</v>
      </c>
      <c r="M7061">
        <f>K7061/LCOH!$C$18</f>
        <v>0.39878291613068179</v>
      </c>
      <c r="N7061">
        <f>K7061/LCOH!$C$34</f>
        <v>11.525517807245139</v>
      </c>
    </row>
    <row r="7062" spans="1:14" x14ac:dyDescent="0.35">
      <c r="A7062">
        <f>'Profilo fotovoltaico'!B7064*LCOH!$C$20</f>
        <v>0</v>
      </c>
      <c r="B7062">
        <f>'Profilo eolico'!B7064*LCOH!$C$21</f>
        <v>149.79999999999998</v>
      </c>
      <c r="C7062">
        <f>$P$35*'Profilo fotovoltaico'!B7064</f>
        <v>0</v>
      </c>
      <c r="D7062">
        <f>$Q$37*'Profilo eolico'!B7064</f>
        <v>874.02830719795907</v>
      </c>
      <c r="E7062">
        <f>$P$39*'Profilo fotovoltaico'!B7064+'Approvvigionamento energia'!$Q$39*'Profilo eolico'!B7064</f>
        <v>655.52123039846924</v>
      </c>
      <c r="F7062">
        <f>$P$41*'Profilo fotovoltaico'!B7064+'Approvvigionamento energia'!$Q$41*'Profilo eolico'!B7064</f>
        <v>437.01415359897953</v>
      </c>
      <c r="G7062">
        <f>$P$43*'Profilo fotovoltaico'!B7064+'Approvvigionamento energia'!$Q$43*'Profilo eolico'!B7064</f>
        <v>218.50707679948977</v>
      </c>
      <c r="H7062">
        <f t="shared" si="220"/>
        <v>1138.4335154826958</v>
      </c>
      <c r="I7062">
        <f>IF(LCOH!$C$28=Menu!$A$1,'Approvvigionamento energia'!C7062,0)+IF(LCOH!$C$28=Menu!$A$2,'Approvvigionamento energia'!D7062,0)+IF(LCOH!$C$28=Menu!$A$3,'Approvvigionamento energia'!E7062,0)+IF(LCOH!$C$28=Menu!$A$4,'Approvvigionamento energia'!F7062,0)+IF(LCOH!$C$28=Menu!$A$5,'Approvvigionamento energia'!G7062,0)+IF(LCOH!$C$28=Menu!$A$6,'Approvvigionamento energia'!H7062,0)</f>
        <v>437.01415359897953</v>
      </c>
      <c r="J7062">
        <f>'Approvvigionamento energia'!A7062+'Approvvigionamento energia'!B7062+'Approvvigionamento energia'!I7062</f>
        <v>586.81415359897949</v>
      </c>
      <c r="K7062">
        <f>IF(MIN(LCOH!$C$18,J7062)&gt;=$P$48*LCOH!$C$18, MIN(LCOH!$C$18,J7062),0)</f>
        <v>586.81415359897949</v>
      </c>
      <c r="L7062">
        <f t="shared" si="221"/>
        <v>0</v>
      </c>
      <c r="M7062">
        <f>K7062/LCOH!$C$18</f>
        <v>0.39120943573265299</v>
      </c>
      <c r="N7062">
        <f>K7062/LCOH!$C$34</f>
        <v>11.306631090539105</v>
      </c>
    </row>
    <row r="7063" spans="1:14" x14ac:dyDescent="0.35">
      <c r="A7063">
        <f>'Profilo fotovoltaico'!B7065*LCOH!$C$20</f>
        <v>1</v>
      </c>
      <c r="B7063">
        <f>'Profilo eolico'!B7065*LCOH!$C$21</f>
        <v>150.4</v>
      </c>
      <c r="C7063">
        <f>$P$35*'Profilo fotovoltaico'!B7065</f>
        <v>7.3546121876220649</v>
      </c>
      <c r="D7063">
        <f>$Q$37*'Profilo eolico'!B7065</f>
        <v>877.52908813466661</v>
      </c>
      <c r="E7063">
        <f>$P$39*'Profilo fotovoltaico'!B7065+'Approvvigionamento energia'!$Q$39*'Profilo eolico'!B7065</f>
        <v>659.98546914790541</v>
      </c>
      <c r="F7063">
        <f>$P$41*'Profilo fotovoltaico'!B7065+'Approvvigionamento energia'!$Q$41*'Profilo eolico'!B7065</f>
        <v>442.44185016114432</v>
      </c>
      <c r="G7063">
        <f>$P$43*'Profilo fotovoltaico'!B7065+'Approvvigionamento energia'!$Q$43*'Profilo eolico'!B7065</f>
        <v>224.8982311743832</v>
      </c>
      <c r="H7063">
        <f t="shared" si="220"/>
        <v>1138.4335154826958</v>
      </c>
      <c r="I7063">
        <f>IF(LCOH!$C$28=Menu!$A$1,'Approvvigionamento energia'!C7063,0)+IF(LCOH!$C$28=Menu!$A$2,'Approvvigionamento energia'!D7063,0)+IF(LCOH!$C$28=Menu!$A$3,'Approvvigionamento energia'!E7063,0)+IF(LCOH!$C$28=Menu!$A$4,'Approvvigionamento energia'!F7063,0)+IF(LCOH!$C$28=Menu!$A$5,'Approvvigionamento energia'!G7063,0)+IF(LCOH!$C$28=Menu!$A$6,'Approvvigionamento energia'!H7063,0)</f>
        <v>442.44185016114432</v>
      </c>
      <c r="J7063">
        <f>'Approvvigionamento energia'!A7063+'Approvvigionamento energia'!B7063+'Approvvigionamento energia'!I7063</f>
        <v>593.84185016114429</v>
      </c>
      <c r="K7063">
        <f>IF(MIN(LCOH!$C$18,J7063)&gt;=$P$48*LCOH!$C$18, MIN(LCOH!$C$18,J7063),0)</f>
        <v>593.84185016114429</v>
      </c>
      <c r="L7063">
        <f t="shared" si="221"/>
        <v>0</v>
      </c>
      <c r="M7063">
        <f>K7063/LCOH!$C$18</f>
        <v>0.39589456677409618</v>
      </c>
      <c r="N7063">
        <f>K7063/LCOH!$C$34</f>
        <v>11.442039502141508</v>
      </c>
    </row>
    <row r="7064" spans="1:14" x14ac:dyDescent="0.35">
      <c r="A7064">
        <f>'Profilo fotovoltaico'!B7066*LCOH!$C$20</f>
        <v>52</v>
      </c>
      <c r="B7064">
        <f>'Profilo eolico'!B7066*LCOH!$C$21</f>
        <v>133.5</v>
      </c>
      <c r="C7064">
        <f>$P$35*'Profilo fotovoltaico'!B7066</f>
        <v>382.43983375634735</v>
      </c>
      <c r="D7064">
        <f>$Q$37*'Profilo eolico'!B7066</f>
        <v>778.92375841740693</v>
      </c>
      <c r="E7064">
        <f>$P$39*'Profilo fotovoltaico'!B7066+'Approvvigionamento energia'!$Q$39*'Profilo eolico'!B7066</f>
        <v>679.80277725214205</v>
      </c>
      <c r="F7064">
        <f>$P$41*'Profilo fotovoltaico'!B7066+'Approvvigionamento energia'!$Q$41*'Profilo eolico'!B7066</f>
        <v>580.68179608687717</v>
      </c>
      <c r="G7064">
        <f>$P$43*'Profilo fotovoltaico'!B7066+'Approvvigionamento energia'!$Q$43*'Profilo eolico'!B7066</f>
        <v>481.56081492161229</v>
      </c>
      <c r="H7064">
        <f t="shared" si="220"/>
        <v>1138.4335154826958</v>
      </c>
      <c r="I7064">
        <f>IF(LCOH!$C$28=Menu!$A$1,'Approvvigionamento energia'!C7064,0)+IF(LCOH!$C$28=Menu!$A$2,'Approvvigionamento energia'!D7064,0)+IF(LCOH!$C$28=Menu!$A$3,'Approvvigionamento energia'!E7064,0)+IF(LCOH!$C$28=Menu!$A$4,'Approvvigionamento energia'!F7064,0)+IF(LCOH!$C$28=Menu!$A$5,'Approvvigionamento energia'!G7064,0)+IF(LCOH!$C$28=Menu!$A$6,'Approvvigionamento energia'!H7064,0)</f>
        <v>580.68179608687717</v>
      </c>
      <c r="J7064">
        <f>'Approvvigionamento energia'!A7064+'Approvvigionamento energia'!B7064+'Approvvigionamento energia'!I7064</f>
        <v>766.18179608687717</v>
      </c>
      <c r="K7064">
        <f>IF(MIN(LCOH!$C$18,J7064)&gt;=$P$48*LCOH!$C$18, MIN(LCOH!$C$18,J7064),0)</f>
        <v>766.18179608687717</v>
      </c>
      <c r="L7064">
        <f t="shared" si="221"/>
        <v>0</v>
      </c>
      <c r="M7064">
        <f>K7064/LCOH!$C$18</f>
        <v>0.5107878640579181</v>
      </c>
      <c r="N7064">
        <f>K7064/LCOH!$C$34</f>
        <v>14.762655030575669</v>
      </c>
    </row>
    <row r="7065" spans="1:14" x14ac:dyDescent="0.35">
      <c r="A7065">
        <f>'Profilo fotovoltaico'!B7067*LCOH!$C$20</f>
        <v>176</v>
      </c>
      <c r="B7065">
        <f>'Profilo eolico'!B7067*LCOH!$C$21</f>
        <v>113.9</v>
      </c>
      <c r="C7065">
        <f>$P$35*'Profilo fotovoltaico'!B7067</f>
        <v>1294.4117450214833</v>
      </c>
      <c r="D7065">
        <f>$Q$37*'Profilo eolico'!B7067</f>
        <v>664.56491448496365</v>
      </c>
      <c r="E7065">
        <f>$P$39*'Profilo fotovoltaico'!B7067+'Approvvigionamento energia'!$Q$39*'Profilo eolico'!B7067</f>
        <v>822.02662211909353</v>
      </c>
      <c r="F7065">
        <f>$P$41*'Profilo fotovoltaico'!B7067+'Approvvigionamento energia'!$Q$41*'Profilo eolico'!B7067</f>
        <v>979.48832975322352</v>
      </c>
      <c r="G7065">
        <f>$P$43*'Profilo fotovoltaico'!B7067+'Approvvigionamento energia'!$Q$43*'Profilo eolico'!B7067</f>
        <v>1136.9500373873534</v>
      </c>
      <c r="H7065">
        <f t="shared" si="220"/>
        <v>1138.4335154826958</v>
      </c>
      <c r="I7065">
        <f>IF(LCOH!$C$28=Menu!$A$1,'Approvvigionamento energia'!C7065,0)+IF(LCOH!$C$28=Menu!$A$2,'Approvvigionamento energia'!D7065,0)+IF(LCOH!$C$28=Menu!$A$3,'Approvvigionamento energia'!E7065,0)+IF(LCOH!$C$28=Menu!$A$4,'Approvvigionamento energia'!F7065,0)+IF(LCOH!$C$28=Menu!$A$5,'Approvvigionamento energia'!G7065,0)+IF(LCOH!$C$28=Menu!$A$6,'Approvvigionamento energia'!H7065,0)</f>
        <v>979.48832975322352</v>
      </c>
      <c r="J7065">
        <f>'Approvvigionamento energia'!A7065+'Approvvigionamento energia'!B7065+'Approvvigionamento energia'!I7065</f>
        <v>1269.3883297532234</v>
      </c>
      <c r="K7065">
        <f>IF(MIN(LCOH!$C$18,J7065)&gt;=$P$48*LCOH!$C$18, MIN(LCOH!$C$18,J7065),0)</f>
        <v>1269.3883297532234</v>
      </c>
      <c r="L7065">
        <f t="shared" si="221"/>
        <v>0</v>
      </c>
      <c r="M7065">
        <f>K7065/LCOH!$C$18</f>
        <v>0.84625888650214898</v>
      </c>
      <c r="N7065">
        <f>K7065/LCOH!$C$34</f>
        <v>24.458349320871356</v>
      </c>
    </row>
    <row r="7066" spans="1:14" x14ac:dyDescent="0.35">
      <c r="A7066">
        <f>'Profilo fotovoltaico'!B7068*LCOH!$C$20</f>
        <v>311</v>
      </c>
      <c r="B7066">
        <f>'Profilo eolico'!B7068*LCOH!$C$21</f>
        <v>156.6</v>
      </c>
      <c r="C7066">
        <f>$P$35*'Profilo fotovoltaico'!B7068</f>
        <v>2287.2843903504622</v>
      </c>
      <c r="D7066">
        <f>$Q$37*'Profilo eolico'!B7068</f>
        <v>913.70382448064345</v>
      </c>
      <c r="E7066">
        <f>$P$39*'Profilo fotovoltaico'!B7068+'Approvvigionamento energia'!$Q$39*'Profilo eolico'!B7068</f>
        <v>1257.0989659480981</v>
      </c>
      <c r="F7066">
        <f>$P$41*'Profilo fotovoltaico'!B7068+'Approvvigionamento energia'!$Q$41*'Profilo eolico'!B7068</f>
        <v>1600.4941074155529</v>
      </c>
      <c r="G7066">
        <f>$P$43*'Profilo fotovoltaico'!B7068+'Approvvigionamento energia'!$Q$43*'Profilo eolico'!B7068</f>
        <v>1943.8892488830077</v>
      </c>
      <c r="H7066">
        <f t="shared" si="220"/>
        <v>1138.4335154826958</v>
      </c>
      <c r="I7066">
        <f>IF(LCOH!$C$28=Menu!$A$1,'Approvvigionamento energia'!C7066,0)+IF(LCOH!$C$28=Menu!$A$2,'Approvvigionamento energia'!D7066,0)+IF(LCOH!$C$28=Menu!$A$3,'Approvvigionamento energia'!E7066,0)+IF(LCOH!$C$28=Menu!$A$4,'Approvvigionamento energia'!F7066,0)+IF(LCOH!$C$28=Menu!$A$5,'Approvvigionamento energia'!G7066,0)+IF(LCOH!$C$28=Menu!$A$6,'Approvvigionamento energia'!H7066,0)</f>
        <v>1600.4941074155529</v>
      </c>
      <c r="J7066">
        <f>'Approvvigionamento energia'!A7066+'Approvvigionamento energia'!B7066+'Approvvigionamento energia'!I7066</f>
        <v>2068.094107415553</v>
      </c>
      <c r="K7066">
        <f>IF(MIN(LCOH!$C$18,J7066)&gt;=$P$48*LCOH!$C$18, MIN(LCOH!$C$18,J7066),0)</f>
        <v>1500</v>
      </c>
      <c r="L7066">
        <f t="shared" si="221"/>
        <v>568.09410741555303</v>
      </c>
      <c r="M7066">
        <f>K7066/LCOH!$C$18</f>
        <v>1</v>
      </c>
      <c r="N7066">
        <f>K7066/LCOH!$C$34</f>
        <v>28.901734104046245</v>
      </c>
    </row>
    <row r="7067" spans="1:14" x14ac:dyDescent="0.35">
      <c r="A7067">
        <f>'Profilo fotovoltaico'!B7069*LCOH!$C$20</f>
        <v>398</v>
      </c>
      <c r="B7067">
        <f>'Profilo eolico'!B7069*LCOH!$C$21</f>
        <v>184.2</v>
      </c>
      <c r="C7067">
        <f>$P$35*'Profilo fotovoltaico'!B7069</f>
        <v>2927.1356506735819</v>
      </c>
      <c r="D7067">
        <f>$Q$37*'Profilo eolico'!B7069</f>
        <v>1074.7397475691862</v>
      </c>
      <c r="E7067">
        <f>$P$39*'Profilo fotovoltaico'!B7069+'Approvvigionamento energia'!$Q$39*'Profilo eolico'!B7069</f>
        <v>1537.838723345285</v>
      </c>
      <c r="F7067">
        <f>$P$41*'Profilo fotovoltaico'!B7069+'Approvvigionamento energia'!$Q$41*'Profilo eolico'!B7069</f>
        <v>2000.937699121384</v>
      </c>
      <c r="G7067">
        <f>$P$43*'Profilo fotovoltaico'!B7069+'Approvvigionamento energia'!$Q$43*'Profilo eolico'!B7069</f>
        <v>2464.0366748974834</v>
      </c>
      <c r="H7067">
        <f t="shared" si="220"/>
        <v>1138.4335154826958</v>
      </c>
      <c r="I7067">
        <f>IF(LCOH!$C$28=Menu!$A$1,'Approvvigionamento energia'!C7067,0)+IF(LCOH!$C$28=Menu!$A$2,'Approvvigionamento energia'!D7067,0)+IF(LCOH!$C$28=Menu!$A$3,'Approvvigionamento energia'!E7067,0)+IF(LCOH!$C$28=Menu!$A$4,'Approvvigionamento energia'!F7067,0)+IF(LCOH!$C$28=Menu!$A$5,'Approvvigionamento energia'!G7067,0)+IF(LCOH!$C$28=Menu!$A$6,'Approvvigionamento energia'!H7067,0)</f>
        <v>2000.937699121384</v>
      </c>
      <c r="J7067">
        <f>'Approvvigionamento energia'!A7067+'Approvvigionamento energia'!B7067+'Approvvigionamento energia'!I7067</f>
        <v>2583.1376991213838</v>
      </c>
      <c r="K7067">
        <f>IF(MIN(LCOH!$C$18,J7067)&gt;=$P$48*LCOH!$C$18, MIN(LCOH!$C$18,J7067),0)</f>
        <v>1500</v>
      </c>
      <c r="L7067">
        <f t="shared" si="221"/>
        <v>1083.1376991213838</v>
      </c>
      <c r="M7067">
        <f>K7067/LCOH!$C$18</f>
        <v>1</v>
      </c>
      <c r="N7067">
        <f>K7067/LCOH!$C$34</f>
        <v>28.901734104046245</v>
      </c>
    </row>
    <row r="7068" spans="1:14" x14ac:dyDescent="0.35">
      <c r="A7068">
        <f>'Profilo fotovoltaico'!B7070*LCOH!$C$20</f>
        <v>438</v>
      </c>
      <c r="B7068">
        <f>'Profilo eolico'!B7070*LCOH!$C$21</f>
        <v>201</v>
      </c>
      <c r="C7068">
        <f>$P$35*'Profilo fotovoltaico'!B7070</f>
        <v>3221.3201381784643</v>
      </c>
      <c r="D7068">
        <f>$Q$37*'Profilo eolico'!B7070</f>
        <v>1172.7616137969947</v>
      </c>
      <c r="E7068">
        <f>$P$39*'Profilo fotovoltaico'!B7070+'Approvvigionamento energia'!$Q$39*'Profilo eolico'!B7070</f>
        <v>1684.901244892362</v>
      </c>
      <c r="F7068">
        <f>$P$41*'Profilo fotovoltaico'!B7070+'Approvvigionamento energia'!$Q$41*'Profilo eolico'!B7070</f>
        <v>2197.0408759877296</v>
      </c>
      <c r="G7068">
        <f>$P$43*'Profilo fotovoltaico'!B7070+'Approvvigionamento energia'!$Q$43*'Profilo eolico'!B7070</f>
        <v>2709.1805070830969</v>
      </c>
      <c r="H7068">
        <f t="shared" si="220"/>
        <v>1138.4335154826958</v>
      </c>
      <c r="I7068">
        <f>IF(LCOH!$C$28=Menu!$A$1,'Approvvigionamento energia'!C7068,0)+IF(LCOH!$C$28=Menu!$A$2,'Approvvigionamento energia'!D7068,0)+IF(LCOH!$C$28=Menu!$A$3,'Approvvigionamento energia'!E7068,0)+IF(LCOH!$C$28=Menu!$A$4,'Approvvigionamento energia'!F7068,0)+IF(LCOH!$C$28=Menu!$A$5,'Approvvigionamento energia'!G7068,0)+IF(LCOH!$C$28=Menu!$A$6,'Approvvigionamento energia'!H7068,0)</f>
        <v>2197.0408759877296</v>
      </c>
      <c r="J7068">
        <f>'Approvvigionamento energia'!A7068+'Approvvigionamento energia'!B7068+'Approvvigionamento energia'!I7068</f>
        <v>2836.0408759877296</v>
      </c>
      <c r="K7068">
        <f>IF(MIN(LCOH!$C$18,J7068)&gt;=$P$48*LCOH!$C$18, MIN(LCOH!$C$18,J7068),0)</f>
        <v>1500</v>
      </c>
      <c r="L7068">
        <f t="shared" si="221"/>
        <v>1336.0408759877296</v>
      </c>
      <c r="M7068">
        <f>K7068/LCOH!$C$18</f>
        <v>1</v>
      </c>
      <c r="N7068">
        <f>K7068/LCOH!$C$34</f>
        <v>28.901734104046245</v>
      </c>
    </row>
    <row r="7069" spans="1:14" x14ac:dyDescent="0.35">
      <c r="A7069">
        <f>'Profilo fotovoltaico'!B7071*LCOH!$C$20</f>
        <v>440</v>
      </c>
      <c r="B7069">
        <f>'Profilo eolico'!B7071*LCOH!$C$21</f>
        <v>213</v>
      </c>
      <c r="C7069">
        <f>$P$35*'Profilo fotovoltaico'!B7071</f>
        <v>3236.0293625537088</v>
      </c>
      <c r="D7069">
        <f>$Q$37*'Profilo eolico'!B7071</f>
        <v>1242.7772325311435</v>
      </c>
      <c r="E7069">
        <f>$P$39*'Profilo fotovoltaico'!B7071+'Approvvigionamento energia'!$Q$39*'Profilo eolico'!B7071</f>
        <v>1741.0902650367848</v>
      </c>
      <c r="F7069">
        <f>$P$41*'Profilo fotovoltaico'!B7071+'Approvvigionamento energia'!$Q$41*'Profilo eolico'!B7071</f>
        <v>2239.4032975424261</v>
      </c>
      <c r="G7069">
        <f>$P$43*'Profilo fotovoltaico'!B7071+'Approvvigionamento energia'!$Q$43*'Profilo eolico'!B7071</f>
        <v>2737.7163300480674</v>
      </c>
      <c r="H7069">
        <f t="shared" si="220"/>
        <v>1138.4335154826958</v>
      </c>
      <c r="I7069">
        <f>IF(LCOH!$C$28=Menu!$A$1,'Approvvigionamento energia'!C7069,0)+IF(LCOH!$C$28=Menu!$A$2,'Approvvigionamento energia'!D7069,0)+IF(LCOH!$C$28=Menu!$A$3,'Approvvigionamento energia'!E7069,0)+IF(LCOH!$C$28=Menu!$A$4,'Approvvigionamento energia'!F7069,0)+IF(LCOH!$C$28=Menu!$A$5,'Approvvigionamento energia'!G7069,0)+IF(LCOH!$C$28=Menu!$A$6,'Approvvigionamento energia'!H7069,0)</f>
        <v>2239.4032975424261</v>
      </c>
      <c r="J7069">
        <f>'Approvvigionamento energia'!A7069+'Approvvigionamento energia'!B7069+'Approvvigionamento energia'!I7069</f>
        <v>2892.4032975424261</v>
      </c>
      <c r="K7069">
        <f>IF(MIN(LCOH!$C$18,J7069)&gt;=$P$48*LCOH!$C$18, MIN(LCOH!$C$18,J7069),0)</f>
        <v>1500</v>
      </c>
      <c r="L7069">
        <f t="shared" si="221"/>
        <v>1392.4032975424261</v>
      </c>
      <c r="M7069">
        <f>K7069/LCOH!$C$18</f>
        <v>1</v>
      </c>
      <c r="N7069">
        <f>K7069/LCOH!$C$34</f>
        <v>28.901734104046245</v>
      </c>
    </row>
    <row r="7070" spans="1:14" x14ac:dyDescent="0.35">
      <c r="A7070">
        <f>'Profilo fotovoltaico'!B7072*LCOH!$C$20</f>
        <v>398</v>
      </c>
      <c r="B7070">
        <f>'Profilo eolico'!B7072*LCOH!$C$21</f>
        <v>209</v>
      </c>
      <c r="C7070">
        <f>$P$35*'Profilo fotovoltaico'!B7072</f>
        <v>2927.1356506735819</v>
      </c>
      <c r="D7070">
        <f>$Q$37*'Profilo eolico'!B7072</f>
        <v>1219.4386929530938</v>
      </c>
      <c r="E7070">
        <f>$P$39*'Profilo fotovoltaico'!B7072+'Approvvigionamento energia'!$Q$39*'Profilo eolico'!B7072</f>
        <v>1646.3629323832158</v>
      </c>
      <c r="F7070">
        <f>$P$41*'Profilo fotovoltaico'!B7072+'Approvvigionamento energia'!$Q$41*'Profilo eolico'!B7072</f>
        <v>2073.2871718133379</v>
      </c>
      <c r="G7070">
        <f>$P$43*'Profilo fotovoltaico'!B7072+'Approvvigionamento energia'!$Q$43*'Profilo eolico'!B7072</f>
        <v>2500.2114112434601</v>
      </c>
      <c r="H7070">
        <f t="shared" si="220"/>
        <v>1138.4335154826958</v>
      </c>
      <c r="I7070">
        <f>IF(LCOH!$C$28=Menu!$A$1,'Approvvigionamento energia'!C7070,0)+IF(LCOH!$C$28=Menu!$A$2,'Approvvigionamento energia'!D7070,0)+IF(LCOH!$C$28=Menu!$A$3,'Approvvigionamento energia'!E7070,0)+IF(LCOH!$C$28=Menu!$A$4,'Approvvigionamento energia'!F7070,0)+IF(LCOH!$C$28=Menu!$A$5,'Approvvigionamento energia'!G7070,0)+IF(LCOH!$C$28=Menu!$A$6,'Approvvigionamento energia'!H7070,0)</f>
        <v>2073.2871718133379</v>
      </c>
      <c r="J7070">
        <f>'Approvvigionamento energia'!A7070+'Approvvigionamento energia'!B7070+'Approvvigionamento energia'!I7070</f>
        <v>2680.2871718133379</v>
      </c>
      <c r="K7070">
        <f>IF(MIN(LCOH!$C$18,J7070)&gt;=$P$48*LCOH!$C$18, MIN(LCOH!$C$18,J7070),0)</f>
        <v>1500</v>
      </c>
      <c r="L7070">
        <f t="shared" si="221"/>
        <v>1180.2871718133379</v>
      </c>
      <c r="M7070">
        <f>K7070/LCOH!$C$18</f>
        <v>1</v>
      </c>
      <c r="N7070">
        <f>K7070/LCOH!$C$34</f>
        <v>28.901734104046245</v>
      </c>
    </row>
    <row r="7071" spans="1:14" x14ac:dyDescent="0.35">
      <c r="A7071">
        <f>'Profilo fotovoltaico'!B7073*LCOH!$C$20</f>
        <v>325</v>
      </c>
      <c r="B7071">
        <f>'Profilo eolico'!B7073*LCOH!$C$21</f>
        <v>178.9</v>
      </c>
      <c r="C7071">
        <f>$P$35*'Profilo fotovoltaico'!B7073</f>
        <v>2390.248960977171</v>
      </c>
      <c r="D7071">
        <f>$Q$37*'Profilo eolico'!B7073</f>
        <v>1043.8161826282703</v>
      </c>
      <c r="E7071">
        <f>$P$39*'Profilo fotovoltaico'!B7073+'Approvvigionamento energia'!$Q$39*'Profilo eolico'!B7073</f>
        <v>1380.4243772154955</v>
      </c>
      <c r="F7071">
        <f>$P$41*'Profilo fotovoltaico'!B7073+'Approvvigionamento energia'!$Q$41*'Profilo eolico'!B7073</f>
        <v>1717.0325718027207</v>
      </c>
      <c r="G7071">
        <f>$P$43*'Profilo fotovoltaico'!B7073+'Approvvigionamento energia'!$Q$43*'Profilo eolico'!B7073</f>
        <v>2053.6407663899463</v>
      </c>
      <c r="H7071">
        <f t="shared" si="220"/>
        <v>1138.4335154826958</v>
      </c>
      <c r="I7071">
        <f>IF(LCOH!$C$28=Menu!$A$1,'Approvvigionamento energia'!C7071,0)+IF(LCOH!$C$28=Menu!$A$2,'Approvvigionamento energia'!D7071,0)+IF(LCOH!$C$28=Menu!$A$3,'Approvvigionamento energia'!E7071,0)+IF(LCOH!$C$28=Menu!$A$4,'Approvvigionamento energia'!F7071,0)+IF(LCOH!$C$28=Menu!$A$5,'Approvvigionamento energia'!G7071,0)+IF(LCOH!$C$28=Menu!$A$6,'Approvvigionamento energia'!H7071,0)</f>
        <v>1717.0325718027207</v>
      </c>
      <c r="J7071">
        <f>'Approvvigionamento energia'!A7071+'Approvvigionamento energia'!B7071+'Approvvigionamento energia'!I7071</f>
        <v>2220.9325718027208</v>
      </c>
      <c r="K7071">
        <f>IF(MIN(LCOH!$C$18,J7071)&gt;=$P$48*LCOH!$C$18, MIN(LCOH!$C$18,J7071),0)</f>
        <v>1500</v>
      </c>
      <c r="L7071">
        <f t="shared" si="221"/>
        <v>720.93257180272076</v>
      </c>
      <c r="M7071">
        <f>K7071/LCOH!$C$18</f>
        <v>1</v>
      </c>
      <c r="N7071">
        <f>K7071/LCOH!$C$34</f>
        <v>28.901734104046245</v>
      </c>
    </row>
    <row r="7072" spans="1:14" x14ac:dyDescent="0.35">
      <c r="A7072">
        <f>'Profilo fotovoltaico'!B7074*LCOH!$C$20</f>
        <v>226</v>
      </c>
      <c r="B7072">
        <f>'Profilo eolico'!B7074*LCOH!$C$21</f>
        <v>134.9</v>
      </c>
      <c r="C7072">
        <f>$P$35*'Profilo fotovoltaico'!B7074</f>
        <v>1662.1423544025868</v>
      </c>
      <c r="D7072">
        <f>$Q$37*'Profilo eolico'!B7074</f>
        <v>787.09224726972423</v>
      </c>
      <c r="E7072">
        <f>$P$39*'Profilo fotovoltaico'!B7074+'Approvvigionamento energia'!$Q$39*'Profilo eolico'!B7074</f>
        <v>1005.8547740529398</v>
      </c>
      <c r="F7072">
        <f>$P$41*'Profilo fotovoltaico'!B7074+'Approvvigionamento energia'!$Q$41*'Profilo eolico'!B7074</f>
        <v>1224.6173008361554</v>
      </c>
      <c r="G7072">
        <f>$P$43*'Profilo fotovoltaico'!B7074+'Approvvigionamento energia'!$Q$43*'Profilo eolico'!B7074</f>
        <v>1443.3798276193711</v>
      </c>
      <c r="H7072">
        <f t="shared" si="220"/>
        <v>1138.4335154826958</v>
      </c>
      <c r="I7072">
        <f>IF(LCOH!$C$28=Menu!$A$1,'Approvvigionamento energia'!C7072,0)+IF(LCOH!$C$28=Menu!$A$2,'Approvvigionamento energia'!D7072,0)+IF(LCOH!$C$28=Menu!$A$3,'Approvvigionamento energia'!E7072,0)+IF(LCOH!$C$28=Menu!$A$4,'Approvvigionamento energia'!F7072,0)+IF(LCOH!$C$28=Menu!$A$5,'Approvvigionamento energia'!G7072,0)+IF(LCOH!$C$28=Menu!$A$6,'Approvvigionamento energia'!H7072,0)</f>
        <v>1224.6173008361554</v>
      </c>
      <c r="J7072">
        <f>'Approvvigionamento energia'!A7072+'Approvvigionamento energia'!B7072+'Approvvigionamento energia'!I7072</f>
        <v>1585.5173008361553</v>
      </c>
      <c r="K7072">
        <f>IF(MIN(LCOH!$C$18,J7072)&gt;=$P$48*LCOH!$C$18, MIN(LCOH!$C$18,J7072),0)</f>
        <v>1500</v>
      </c>
      <c r="L7072">
        <f t="shared" si="221"/>
        <v>85.5173008361553</v>
      </c>
      <c r="M7072">
        <f>K7072/LCOH!$C$18</f>
        <v>1</v>
      </c>
      <c r="N7072">
        <f>K7072/LCOH!$C$34</f>
        <v>28.901734104046245</v>
      </c>
    </row>
    <row r="7073" spans="1:14" x14ac:dyDescent="0.35">
      <c r="A7073">
        <f>'Profilo fotovoltaico'!B7075*LCOH!$C$20</f>
        <v>113</v>
      </c>
      <c r="B7073">
        <f>'Profilo eolico'!B7075*LCOH!$C$21</f>
        <v>100.8</v>
      </c>
      <c r="C7073">
        <f>$P$35*'Profilo fotovoltaico'!B7075</f>
        <v>831.07117720129338</v>
      </c>
      <c r="D7073">
        <f>$Q$37*'Profilo eolico'!B7075</f>
        <v>588.13119736685098</v>
      </c>
      <c r="E7073">
        <f>$P$39*'Profilo fotovoltaico'!B7075+'Approvvigionamento energia'!$Q$39*'Profilo eolico'!B7075</f>
        <v>648.86619232546161</v>
      </c>
      <c r="F7073">
        <f>$P$41*'Profilo fotovoltaico'!B7075+'Approvvigionamento energia'!$Q$41*'Profilo eolico'!B7075</f>
        <v>709.60118728407224</v>
      </c>
      <c r="G7073">
        <f>$P$43*'Profilo fotovoltaico'!B7075+'Approvvigionamento energia'!$Q$43*'Profilo eolico'!B7075</f>
        <v>770.33618224268275</v>
      </c>
      <c r="H7073">
        <f t="shared" si="220"/>
        <v>1138.4335154826958</v>
      </c>
      <c r="I7073">
        <f>IF(LCOH!$C$28=Menu!$A$1,'Approvvigionamento energia'!C7073,0)+IF(LCOH!$C$28=Menu!$A$2,'Approvvigionamento energia'!D7073,0)+IF(LCOH!$C$28=Menu!$A$3,'Approvvigionamento energia'!E7073,0)+IF(LCOH!$C$28=Menu!$A$4,'Approvvigionamento energia'!F7073,0)+IF(LCOH!$C$28=Menu!$A$5,'Approvvigionamento energia'!G7073,0)+IF(LCOH!$C$28=Menu!$A$6,'Approvvigionamento energia'!H7073,0)</f>
        <v>709.60118728407224</v>
      </c>
      <c r="J7073">
        <f>'Approvvigionamento energia'!A7073+'Approvvigionamento energia'!B7073+'Approvvigionamento energia'!I7073</f>
        <v>923.40118728407219</v>
      </c>
      <c r="K7073">
        <f>IF(MIN(LCOH!$C$18,J7073)&gt;=$P$48*LCOH!$C$18, MIN(LCOH!$C$18,J7073),0)</f>
        <v>923.40118728407219</v>
      </c>
      <c r="L7073">
        <f t="shared" si="221"/>
        <v>0</v>
      </c>
      <c r="M7073">
        <f>K7073/LCOH!$C$18</f>
        <v>0.61560079152271474</v>
      </c>
      <c r="N7073">
        <f>K7073/LCOH!$C$34</f>
        <v>17.791930390829908</v>
      </c>
    </row>
    <row r="7074" spans="1:14" x14ac:dyDescent="0.35">
      <c r="A7074">
        <f>'Profilo fotovoltaico'!B7076*LCOH!$C$20</f>
        <v>8</v>
      </c>
      <c r="B7074">
        <f>'Profilo eolico'!B7076*LCOH!$C$21</f>
        <v>89.399999999999991</v>
      </c>
      <c r="C7074">
        <f>$P$35*'Profilo fotovoltaico'!B7076</f>
        <v>58.836897500976519</v>
      </c>
      <c r="D7074">
        <f>$Q$37*'Profilo eolico'!B7076</f>
        <v>521.6163595694095</v>
      </c>
      <c r="E7074">
        <f>$P$39*'Profilo fotovoltaico'!B7076+'Approvvigionamento energia'!$Q$39*'Profilo eolico'!B7076</f>
        <v>405.92149405230123</v>
      </c>
      <c r="F7074">
        <f>$P$41*'Profilo fotovoltaico'!B7076+'Approvvigionamento energia'!$Q$41*'Profilo eolico'!B7076</f>
        <v>290.22662853519302</v>
      </c>
      <c r="G7074">
        <f>$P$43*'Profilo fotovoltaico'!B7076+'Approvvigionamento energia'!$Q$43*'Profilo eolico'!B7076</f>
        <v>174.53176301808477</v>
      </c>
      <c r="H7074">
        <f t="shared" si="220"/>
        <v>1138.4335154826958</v>
      </c>
      <c r="I7074">
        <f>IF(LCOH!$C$28=Menu!$A$1,'Approvvigionamento energia'!C7074,0)+IF(LCOH!$C$28=Menu!$A$2,'Approvvigionamento energia'!D7074,0)+IF(LCOH!$C$28=Menu!$A$3,'Approvvigionamento energia'!E7074,0)+IF(LCOH!$C$28=Menu!$A$4,'Approvvigionamento energia'!F7074,0)+IF(LCOH!$C$28=Menu!$A$5,'Approvvigionamento energia'!G7074,0)+IF(LCOH!$C$28=Menu!$A$6,'Approvvigionamento energia'!H7074,0)</f>
        <v>290.22662853519302</v>
      </c>
      <c r="J7074">
        <f>'Approvvigionamento energia'!A7074+'Approvvigionamento energia'!B7074+'Approvvigionamento energia'!I7074</f>
        <v>387.62662853519299</v>
      </c>
      <c r="K7074">
        <f>IF(MIN(LCOH!$C$18,J7074)&gt;=$P$48*LCOH!$C$18, MIN(LCOH!$C$18,J7074),0)</f>
        <v>387.62662853519299</v>
      </c>
      <c r="L7074">
        <f t="shared" si="221"/>
        <v>0</v>
      </c>
      <c r="M7074">
        <f>K7074/LCOH!$C$18</f>
        <v>0.25841775235679532</v>
      </c>
      <c r="N7074">
        <f>K7074/LCOH!$C$34</f>
        <v>7.4687211663813677</v>
      </c>
    </row>
    <row r="7075" spans="1:14" x14ac:dyDescent="0.35">
      <c r="A7075">
        <f>'Profilo fotovoltaico'!B7077*LCOH!$C$20</f>
        <v>0</v>
      </c>
      <c r="B7075">
        <f>'Profilo eolico'!B7077*LCOH!$C$21</f>
        <v>81.699999999999989</v>
      </c>
      <c r="C7075">
        <f>$P$35*'Profilo fotovoltaico'!B7077</f>
        <v>0</v>
      </c>
      <c r="D7075">
        <f>$Q$37*'Profilo eolico'!B7077</f>
        <v>476.68967088166397</v>
      </c>
      <c r="E7075">
        <f>$P$39*'Profilo fotovoltaico'!B7077+'Approvvigionamento energia'!$Q$39*'Profilo eolico'!B7077</f>
        <v>357.51725316124794</v>
      </c>
      <c r="F7075">
        <f>$P$41*'Profilo fotovoltaico'!B7077+'Approvvigionamento energia'!$Q$41*'Profilo eolico'!B7077</f>
        <v>238.34483544083199</v>
      </c>
      <c r="G7075">
        <f>$P$43*'Profilo fotovoltaico'!B7077+'Approvvigionamento energia'!$Q$43*'Profilo eolico'!B7077</f>
        <v>119.17241772041599</v>
      </c>
      <c r="H7075">
        <f t="shared" si="220"/>
        <v>1138.4335154826958</v>
      </c>
      <c r="I7075">
        <f>IF(LCOH!$C$28=Menu!$A$1,'Approvvigionamento energia'!C7075,0)+IF(LCOH!$C$28=Menu!$A$2,'Approvvigionamento energia'!D7075,0)+IF(LCOH!$C$28=Menu!$A$3,'Approvvigionamento energia'!E7075,0)+IF(LCOH!$C$28=Menu!$A$4,'Approvvigionamento energia'!F7075,0)+IF(LCOH!$C$28=Menu!$A$5,'Approvvigionamento energia'!G7075,0)+IF(LCOH!$C$28=Menu!$A$6,'Approvvigionamento energia'!H7075,0)</f>
        <v>238.34483544083199</v>
      </c>
      <c r="J7075">
        <f>'Approvvigionamento energia'!A7075+'Approvvigionamento energia'!B7075+'Approvvigionamento energia'!I7075</f>
        <v>320.044835440832</v>
      </c>
      <c r="K7075">
        <f>IF(MIN(LCOH!$C$18,J7075)&gt;=$P$48*LCOH!$C$18, MIN(LCOH!$C$18,J7075),0)</f>
        <v>0</v>
      </c>
      <c r="L7075">
        <f t="shared" si="221"/>
        <v>320.044835440832</v>
      </c>
      <c r="M7075">
        <f>K7075/LCOH!$C$18</f>
        <v>0</v>
      </c>
      <c r="N7075">
        <f>K7075/LCOH!$C$34</f>
        <v>0</v>
      </c>
    </row>
    <row r="7076" spans="1:14" x14ac:dyDescent="0.35">
      <c r="A7076">
        <f>'Profilo fotovoltaico'!B7078*LCOH!$C$20</f>
        <v>0</v>
      </c>
      <c r="B7076">
        <f>'Profilo eolico'!B7078*LCOH!$C$21</f>
        <v>80.5</v>
      </c>
      <c r="C7076">
        <f>$P$35*'Profilo fotovoltaico'!B7078</f>
        <v>0</v>
      </c>
      <c r="D7076">
        <f>$Q$37*'Profilo eolico'!B7078</f>
        <v>469.68810900824911</v>
      </c>
      <c r="E7076">
        <f>$P$39*'Profilo fotovoltaico'!B7078+'Approvvigionamento energia'!$Q$39*'Profilo eolico'!B7078</f>
        <v>352.26608175618679</v>
      </c>
      <c r="F7076">
        <f>$P$41*'Profilo fotovoltaico'!B7078+'Approvvigionamento energia'!$Q$41*'Profilo eolico'!B7078</f>
        <v>234.84405450412456</v>
      </c>
      <c r="G7076">
        <f>$P$43*'Profilo fotovoltaico'!B7078+'Approvvigionamento energia'!$Q$43*'Profilo eolico'!B7078</f>
        <v>117.42202725206228</v>
      </c>
      <c r="H7076">
        <f t="shared" si="220"/>
        <v>1138.4335154826958</v>
      </c>
      <c r="I7076">
        <f>IF(LCOH!$C$28=Menu!$A$1,'Approvvigionamento energia'!C7076,0)+IF(LCOH!$C$28=Menu!$A$2,'Approvvigionamento energia'!D7076,0)+IF(LCOH!$C$28=Menu!$A$3,'Approvvigionamento energia'!E7076,0)+IF(LCOH!$C$28=Menu!$A$4,'Approvvigionamento energia'!F7076,0)+IF(LCOH!$C$28=Menu!$A$5,'Approvvigionamento energia'!G7076,0)+IF(LCOH!$C$28=Menu!$A$6,'Approvvigionamento energia'!H7076,0)</f>
        <v>234.84405450412456</v>
      </c>
      <c r="J7076">
        <f>'Approvvigionamento energia'!A7076+'Approvvigionamento energia'!B7076+'Approvvigionamento energia'!I7076</f>
        <v>315.34405450412453</v>
      </c>
      <c r="K7076">
        <f>IF(MIN(LCOH!$C$18,J7076)&gt;=$P$48*LCOH!$C$18, MIN(LCOH!$C$18,J7076),0)</f>
        <v>0</v>
      </c>
      <c r="L7076">
        <f t="shared" si="221"/>
        <v>315.34405450412453</v>
      </c>
      <c r="M7076">
        <f>K7076/LCOH!$C$18</f>
        <v>0</v>
      </c>
      <c r="N7076">
        <f>K7076/LCOH!$C$34</f>
        <v>0</v>
      </c>
    </row>
    <row r="7077" spans="1:14" x14ac:dyDescent="0.35">
      <c r="A7077">
        <f>'Profilo fotovoltaico'!B7079*LCOH!$C$20</f>
        <v>0</v>
      </c>
      <c r="B7077">
        <f>'Profilo eolico'!B7079*LCOH!$C$21</f>
        <v>83</v>
      </c>
      <c r="C7077">
        <f>$P$35*'Profilo fotovoltaico'!B7079</f>
        <v>0</v>
      </c>
      <c r="D7077">
        <f>$Q$37*'Profilo eolico'!B7079</f>
        <v>484.27469624453011</v>
      </c>
      <c r="E7077">
        <f>$P$39*'Profilo fotovoltaico'!B7079+'Approvvigionamento energia'!$Q$39*'Profilo eolico'!B7079</f>
        <v>363.20602218339758</v>
      </c>
      <c r="F7077">
        <f>$P$41*'Profilo fotovoltaico'!B7079+'Approvvigionamento energia'!$Q$41*'Profilo eolico'!B7079</f>
        <v>242.13734812226505</v>
      </c>
      <c r="G7077">
        <f>$P$43*'Profilo fotovoltaico'!B7079+'Approvvigionamento energia'!$Q$43*'Profilo eolico'!B7079</f>
        <v>121.06867406113253</v>
      </c>
      <c r="H7077">
        <f t="shared" si="220"/>
        <v>1138.4335154826958</v>
      </c>
      <c r="I7077">
        <f>IF(LCOH!$C$28=Menu!$A$1,'Approvvigionamento energia'!C7077,0)+IF(LCOH!$C$28=Menu!$A$2,'Approvvigionamento energia'!D7077,0)+IF(LCOH!$C$28=Menu!$A$3,'Approvvigionamento energia'!E7077,0)+IF(LCOH!$C$28=Menu!$A$4,'Approvvigionamento energia'!F7077,0)+IF(LCOH!$C$28=Menu!$A$5,'Approvvigionamento energia'!G7077,0)+IF(LCOH!$C$28=Menu!$A$6,'Approvvigionamento energia'!H7077,0)</f>
        <v>242.13734812226505</v>
      </c>
      <c r="J7077">
        <f>'Approvvigionamento energia'!A7077+'Approvvigionamento energia'!B7077+'Approvvigionamento energia'!I7077</f>
        <v>325.13734812226505</v>
      </c>
      <c r="K7077">
        <f>IF(MIN(LCOH!$C$18,J7077)&gt;=$P$48*LCOH!$C$18, MIN(LCOH!$C$18,J7077),0)</f>
        <v>0</v>
      </c>
      <c r="L7077">
        <f t="shared" si="221"/>
        <v>325.13734812226505</v>
      </c>
      <c r="M7077">
        <f>K7077/LCOH!$C$18</f>
        <v>0</v>
      </c>
      <c r="N7077">
        <f>K7077/LCOH!$C$34</f>
        <v>0</v>
      </c>
    </row>
    <row r="7078" spans="1:14" x14ac:dyDescent="0.35">
      <c r="A7078">
        <f>'Profilo fotovoltaico'!B7080*LCOH!$C$20</f>
        <v>0</v>
      </c>
      <c r="B7078">
        <f>'Profilo eolico'!B7080*LCOH!$C$21</f>
        <v>86.8</v>
      </c>
      <c r="C7078">
        <f>$P$35*'Profilo fotovoltaico'!B7080</f>
        <v>0</v>
      </c>
      <c r="D7078">
        <f>$Q$37*'Profilo eolico'!B7080</f>
        <v>506.44630884367729</v>
      </c>
      <c r="E7078">
        <f>$P$39*'Profilo fotovoltaico'!B7080+'Approvvigionamento energia'!$Q$39*'Profilo eolico'!B7080</f>
        <v>379.83473163275795</v>
      </c>
      <c r="F7078">
        <f>$P$41*'Profilo fotovoltaico'!B7080+'Approvvigionamento energia'!$Q$41*'Profilo eolico'!B7080</f>
        <v>253.22315442183864</v>
      </c>
      <c r="G7078">
        <f>$P$43*'Profilo fotovoltaico'!B7080+'Approvvigionamento energia'!$Q$43*'Profilo eolico'!B7080</f>
        <v>126.61157721091932</v>
      </c>
      <c r="H7078">
        <f t="shared" si="220"/>
        <v>1138.4335154826958</v>
      </c>
      <c r="I7078">
        <f>IF(LCOH!$C$28=Menu!$A$1,'Approvvigionamento energia'!C7078,0)+IF(LCOH!$C$28=Menu!$A$2,'Approvvigionamento energia'!D7078,0)+IF(LCOH!$C$28=Menu!$A$3,'Approvvigionamento energia'!E7078,0)+IF(LCOH!$C$28=Menu!$A$4,'Approvvigionamento energia'!F7078,0)+IF(LCOH!$C$28=Menu!$A$5,'Approvvigionamento energia'!G7078,0)+IF(LCOH!$C$28=Menu!$A$6,'Approvvigionamento energia'!H7078,0)</f>
        <v>253.22315442183864</v>
      </c>
      <c r="J7078">
        <f>'Approvvigionamento energia'!A7078+'Approvvigionamento energia'!B7078+'Approvvigionamento energia'!I7078</f>
        <v>340.02315442183863</v>
      </c>
      <c r="K7078">
        <f>IF(MIN(LCOH!$C$18,J7078)&gt;=$P$48*LCOH!$C$18, MIN(LCOH!$C$18,J7078),0)</f>
        <v>0</v>
      </c>
      <c r="L7078">
        <f t="shared" si="221"/>
        <v>340.02315442183863</v>
      </c>
      <c r="M7078">
        <f>K7078/LCOH!$C$18</f>
        <v>0</v>
      </c>
      <c r="N7078">
        <f>K7078/LCOH!$C$34</f>
        <v>0</v>
      </c>
    </row>
    <row r="7079" spans="1:14" x14ac:dyDescent="0.35">
      <c r="A7079">
        <f>'Profilo fotovoltaico'!B7081*LCOH!$C$20</f>
        <v>0</v>
      </c>
      <c r="B7079">
        <f>'Profilo eolico'!B7081*LCOH!$C$21</f>
        <v>92.2</v>
      </c>
      <c r="C7079">
        <f>$P$35*'Profilo fotovoltaico'!B7081</f>
        <v>0</v>
      </c>
      <c r="D7079">
        <f>$Q$37*'Profilo eolico'!B7081</f>
        <v>537.95333727404432</v>
      </c>
      <c r="E7079">
        <f>$P$39*'Profilo fotovoltaico'!B7081+'Approvvigionamento energia'!$Q$39*'Profilo eolico'!B7081</f>
        <v>403.46500295553324</v>
      </c>
      <c r="F7079">
        <f>$P$41*'Profilo fotovoltaico'!B7081+'Approvvigionamento energia'!$Q$41*'Profilo eolico'!B7081</f>
        <v>268.97666863702216</v>
      </c>
      <c r="G7079">
        <f>$P$43*'Profilo fotovoltaico'!B7081+'Approvvigionamento energia'!$Q$43*'Profilo eolico'!B7081</f>
        <v>134.48833431851108</v>
      </c>
      <c r="H7079">
        <f t="shared" si="220"/>
        <v>1138.4335154826958</v>
      </c>
      <c r="I7079">
        <f>IF(LCOH!$C$28=Menu!$A$1,'Approvvigionamento energia'!C7079,0)+IF(LCOH!$C$28=Menu!$A$2,'Approvvigionamento energia'!D7079,0)+IF(LCOH!$C$28=Menu!$A$3,'Approvvigionamento energia'!E7079,0)+IF(LCOH!$C$28=Menu!$A$4,'Approvvigionamento energia'!F7079,0)+IF(LCOH!$C$28=Menu!$A$5,'Approvvigionamento energia'!G7079,0)+IF(LCOH!$C$28=Menu!$A$6,'Approvvigionamento energia'!H7079,0)</f>
        <v>268.97666863702216</v>
      </c>
      <c r="J7079">
        <f>'Approvvigionamento energia'!A7079+'Approvvigionamento energia'!B7079+'Approvvigionamento energia'!I7079</f>
        <v>361.17666863702215</v>
      </c>
      <c r="K7079">
        <f>IF(MIN(LCOH!$C$18,J7079)&gt;=$P$48*LCOH!$C$18, MIN(LCOH!$C$18,J7079),0)</f>
        <v>0</v>
      </c>
      <c r="L7079">
        <f t="shared" si="221"/>
        <v>361.17666863702215</v>
      </c>
      <c r="M7079">
        <f>K7079/LCOH!$C$18</f>
        <v>0</v>
      </c>
      <c r="N7079">
        <f>K7079/LCOH!$C$34</f>
        <v>0</v>
      </c>
    </row>
    <row r="7080" spans="1:14" x14ac:dyDescent="0.35">
      <c r="A7080">
        <f>'Profilo fotovoltaico'!B7082*LCOH!$C$20</f>
        <v>0</v>
      </c>
      <c r="B7080">
        <f>'Profilo eolico'!B7082*LCOH!$C$21</f>
        <v>97.3</v>
      </c>
      <c r="C7080">
        <f>$P$35*'Profilo fotovoltaico'!B7082</f>
        <v>0</v>
      </c>
      <c r="D7080">
        <f>$Q$37*'Profilo eolico'!B7082</f>
        <v>567.70997523605752</v>
      </c>
      <c r="E7080">
        <f>$P$39*'Profilo fotovoltaico'!B7082+'Approvvigionamento energia'!$Q$39*'Profilo eolico'!B7082</f>
        <v>425.78248142704314</v>
      </c>
      <c r="F7080">
        <f>$P$41*'Profilo fotovoltaico'!B7082+'Approvvigionamento energia'!$Q$41*'Profilo eolico'!B7082</f>
        <v>283.85498761802876</v>
      </c>
      <c r="G7080">
        <f>$P$43*'Profilo fotovoltaico'!B7082+'Approvvigionamento energia'!$Q$43*'Profilo eolico'!B7082</f>
        <v>141.92749380901438</v>
      </c>
      <c r="H7080">
        <f t="shared" si="220"/>
        <v>1138.4335154826958</v>
      </c>
      <c r="I7080">
        <f>IF(LCOH!$C$28=Menu!$A$1,'Approvvigionamento energia'!C7080,0)+IF(LCOH!$C$28=Menu!$A$2,'Approvvigionamento energia'!D7080,0)+IF(LCOH!$C$28=Menu!$A$3,'Approvvigionamento energia'!E7080,0)+IF(LCOH!$C$28=Menu!$A$4,'Approvvigionamento energia'!F7080,0)+IF(LCOH!$C$28=Menu!$A$5,'Approvvigionamento energia'!G7080,0)+IF(LCOH!$C$28=Menu!$A$6,'Approvvigionamento energia'!H7080,0)</f>
        <v>283.85498761802876</v>
      </c>
      <c r="J7080">
        <f>'Approvvigionamento energia'!A7080+'Approvvigionamento energia'!B7080+'Approvvigionamento energia'!I7080</f>
        <v>381.15498761802877</v>
      </c>
      <c r="K7080">
        <f>IF(MIN(LCOH!$C$18,J7080)&gt;=$P$48*LCOH!$C$18, MIN(LCOH!$C$18,J7080),0)</f>
        <v>381.15498761802877</v>
      </c>
      <c r="L7080">
        <f t="shared" si="221"/>
        <v>0</v>
      </c>
      <c r="M7080">
        <f>K7080/LCOH!$C$18</f>
        <v>0.25410332507868583</v>
      </c>
      <c r="N7080">
        <f>K7080/LCOH!$C$34</f>
        <v>7.3440267363782041</v>
      </c>
    </row>
    <row r="7081" spans="1:14" x14ac:dyDescent="0.35">
      <c r="A7081">
        <f>'Profilo fotovoltaico'!B7083*LCOH!$C$20</f>
        <v>0</v>
      </c>
      <c r="B7081">
        <f>'Profilo eolico'!B7083*LCOH!$C$21</f>
        <v>98.100000000000009</v>
      </c>
      <c r="C7081">
        <f>$P$35*'Profilo fotovoltaico'!B7083</f>
        <v>0</v>
      </c>
      <c r="D7081">
        <f>$Q$37*'Profilo eolico'!B7083</f>
        <v>572.3776831516675</v>
      </c>
      <c r="E7081">
        <f>$P$39*'Profilo fotovoltaico'!B7083+'Approvvigionamento energia'!$Q$39*'Profilo eolico'!B7083</f>
        <v>429.28326236375062</v>
      </c>
      <c r="F7081">
        <f>$P$41*'Profilo fotovoltaico'!B7083+'Approvvigionamento energia'!$Q$41*'Profilo eolico'!B7083</f>
        <v>286.18884157583375</v>
      </c>
      <c r="G7081">
        <f>$P$43*'Profilo fotovoltaico'!B7083+'Approvvigionamento energia'!$Q$43*'Profilo eolico'!B7083</f>
        <v>143.09442078791687</v>
      </c>
      <c r="H7081">
        <f t="shared" si="220"/>
        <v>1138.4335154826958</v>
      </c>
      <c r="I7081">
        <f>IF(LCOH!$C$28=Menu!$A$1,'Approvvigionamento energia'!C7081,0)+IF(LCOH!$C$28=Menu!$A$2,'Approvvigionamento energia'!D7081,0)+IF(LCOH!$C$28=Menu!$A$3,'Approvvigionamento energia'!E7081,0)+IF(LCOH!$C$28=Menu!$A$4,'Approvvigionamento energia'!F7081,0)+IF(LCOH!$C$28=Menu!$A$5,'Approvvigionamento energia'!G7081,0)+IF(LCOH!$C$28=Menu!$A$6,'Approvvigionamento energia'!H7081,0)</f>
        <v>286.18884157583375</v>
      </c>
      <c r="J7081">
        <f>'Approvvigionamento energia'!A7081+'Approvvigionamento energia'!B7081+'Approvvigionamento energia'!I7081</f>
        <v>384.28884157583377</v>
      </c>
      <c r="K7081">
        <f>IF(MIN(LCOH!$C$18,J7081)&gt;=$P$48*LCOH!$C$18, MIN(LCOH!$C$18,J7081),0)</f>
        <v>384.28884157583377</v>
      </c>
      <c r="L7081">
        <f t="shared" si="221"/>
        <v>0</v>
      </c>
      <c r="M7081">
        <f>K7081/LCOH!$C$18</f>
        <v>0.25619256105055582</v>
      </c>
      <c r="N7081">
        <f>K7081/LCOH!$C$34</f>
        <v>7.4044092789177993</v>
      </c>
    </row>
    <row r="7082" spans="1:14" x14ac:dyDescent="0.35">
      <c r="A7082">
        <f>'Profilo fotovoltaico'!B7084*LCOH!$C$20</f>
        <v>0</v>
      </c>
      <c r="B7082">
        <f>'Profilo eolico'!B7084*LCOH!$C$21</f>
        <v>94.399999999999991</v>
      </c>
      <c r="C7082">
        <f>$P$35*'Profilo fotovoltaico'!B7084</f>
        <v>0</v>
      </c>
      <c r="D7082">
        <f>$Q$37*'Profilo eolico'!B7084</f>
        <v>550.78953404197159</v>
      </c>
      <c r="E7082">
        <f>$P$39*'Profilo fotovoltaico'!B7084+'Approvvigionamento energia'!$Q$39*'Profilo eolico'!B7084</f>
        <v>413.09215053147864</v>
      </c>
      <c r="F7082">
        <f>$P$41*'Profilo fotovoltaico'!B7084+'Approvvigionamento energia'!$Q$41*'Profilo eolico'!B7084</f>
        <v>275.3947670209858</v>
      </c>
      <c r="G7082">
        <f>$P$43*'Profilo fotovoltaico'!B7084+'Approvvigionamento energia'!$Q$43*'Profilo eolico'!B7084</f>
        <v>137.6973835104929</v>
      </c>
      <c r="H7082">
        <f t="shared" si="220"/>
        <v>1138.4335154826958</v>
      </c>
      <c r="I7082">
        <f>IF(LCOH!$C$28=Menu!$A$1,'Approvvigionamento energia'!C7082,0)+IF(LCOH!$C$28=Menu!$A$2,'Approvvigionamento energia'!D7082,0)+IF(LCOH!$C$28=Menu!$A$3,'Approvvigionamento energia'!E7082,0)+IF(LCOH!$C$28=Menu!$A$4,'Approvvigionamento energia'!F7082,0)+IF(LCOH!$C$28=Menu!$A$5,'Approvvigionamento energia'!G7082,0)+IF(LCOH!$C$28=Menu!$A$6,'Approvvigionamento energia'!H7082,0)</f>
        <v>275.3947670209858</v>
      </c>
      <c r="J7082">
        <f>'Approvvigionamento energia'!A7082+'Approvvigionamento energia'!B7082+'Approvvigionamento energia'!I7082</f>
        <v>369.79476702098577</v>
      </c>
      <c r="K7082">
        <f>IF(MIN(LCOH!$C$18,J7082)&gt;=$P$48*LCOH!$C$18, MIN(LCOH!$C$18,J7082),0)</f>
        <v>0</v>
      </c>
      <c r="L7082">
        <f t="shared" si="221"/>
        <v>369.79476702098577</v>
      </c>
      <c r="M7082">
        <f>K7082/LCOH!$C$18</f>
        <v>0</v>
      </c>
      <c r="N7082">
        <f>K7082/LCOH!$C$34</f>
        <v>0</v>
      </c>
    </row>
    <row r="7083" spans="1:14" x14ac:dyDescent="0.35">
      <c r="A7083">
        <f>'Profilo fotovoltaico'!B7085*LCOH!$C$20</f>
        <v>0</v>
      </c>
      <c r="B7083">
        <f>'Profilo eolico'!B7085*LCOH!$C$21</f>
        <v>89.5</v>
      </c>
      <c r="C7083">
        <f>$P$35*'Profilo fotovoltaico'!B7085</f>
        <v>0</v>
      </c>
      <c r="D7083">
        <f>$Q$37*'Profilo eolico'!B7085</f>
        <v>522.19982305886072</v>
      </c>
      <c r="E7083">
        <f>$P$39*'Profilo fotovoltaico'!B7085+'Approvvigionamento energia'!$Q$39*'Profilo eolico'!B7085</f>
        <v>391.64986729414557</v>
      </c>
      <c r="F7083">
        <f>$P$41*'Profilo fotovoltaico'!B7085+'Approvvigionamento energia'!$Q$41*'Profilo eolico'!B7085</f>
        <v>261.09991152943036</v>
      </c>
      <c r="G7083">
        <f>$P$43*'Profilo fotovoltaico'!B7085+'Approvvigionamento energia'!$Q$43*'Profilo eolico'!B7085</f>
        <v>130.54995576471518</v>
      </c>
      <c r="H7083">
        <f t="shared" si="220"/>
        <v>1138.4335154826958</v>
      </c>
      <c r="I7083">
        <f>IF(LCOH!$C$28=Menu!$A$1,'Approvvigionamento energia'!C7083,0)+IF(LCOH!$C$28=Menu!$A$2,'Approvvigionamento energia'!D7083,0)+IF(LCOH!$C$28=Menu!$A$3,'Approvvigionamento energia'!E7083,0)+IF(LCOH!$C$28=Menu!$A$4,'Approvvigionamento energia'!F7083,0)+IF(LCOH!$C$28=Menu!$A$5,'Approvvigionamento energia'!G7083,0)+IF(LCOH!$C$28=Menu!$A$6,'Approvvigionamento energia'!H7083,0)</f>
        <v>261.09991152943036</v>
      </c>
      <c r="J7083">
        <f>'Approvvigionamento energia'!A7083+'Approvvigionamento energia'!B7083+'Approvvigionamento energia'!I7083</f>
        <v>350.59991152943036</v>
      </c>
      <c r="K7083">
        <f>IF(MIN(LCOH!$C$18,J7083)&gt;=$P$48*LCOH!$C$18, MIN(LCOH!$C$18,J7083),0)</f>
        <v>0</v>
      </c>
      <c r="L7083">
        <f t="shared" si="221"/>
        <v>350.59991152943036</v>
      </c>
      <c r="M7083">
        <f>K7083/LCOH!$C$18</f>
        <v>0</v>
      </c>
      <c r="N7083">
        <f>K7083/LCOH!$C$34</f>
        <v>0</v>
      </c>
    </row>
    <row r="7084" spans="1:14" x14ac:dyDescent="0.35">
      <c r="A7084">
        <f>'Profilo fotovoltaico'!B7086*LCOH!$C$20</f>
        <v>0</v>
      </c>
      <c r="B7084">
        <f>'Profilo eolico'!B7086*LCOH!$C$21</f>
        <v>84.2</v>
      </c>
      <c r="C7084">
        <f>$P$35*'Profilo fotovoltaico'!B7086</f>
        <v>0</v>
      </c>
      <c r="D7084">
        <f>$Q$37*'Profilo eolico'!B7086</f>
        <v>491.27625811794496</v>
      </c>
      <c r="E7084">
        <f>$P$39*'Profilo fotovoltaico'!B7086+'Approvvigionamento energia'!$Q$39*'Profilo eolico'!B7086</f>
        <v>368.45719358845872</v>
      </c>
      <c r="F7084">
        <f>$P$41*'Profilo fotovoltaico'!B7086+'Approvvigionamento energia'!$Q$41*'Profilo eolico'!B7086</f>
        <v>245.63812905897248</v>
      </c>
      <c r="G7084">
        <f>$P$43*'Profilo fotovoltaico'!B7086+'Approvvigionamento energia'!$Q$43*'Profilo eolico'!B7086</f>
        <v>122.81906452948624</v>
      </c>
      <c r="H7084">
        <f t="shared" si="220"/>
        <v>1138.4335154826958</v>
      </c>
      <c r="I7084">
        <f>IF(LCOH!$C$28=Menu!$A$1,'Approvvigionamento energia'!C7084,0)+IF(LCOH!$C$28=Menu!$A$2,'Approvvigionamento energia'!D7084,0)+IF(LCOH!$C$28=Menu!$A$3,'Approvvigionamento energia'!E7084,0)+IF(LCOH!$C$28=Menu!$A$4,'Approvvigionamento energia'!F7084,0)+IF(LCOH!$C$28=Menu!$A$5,'Approvvigionamento energia'!G7084,0)+IF(LCOH!$C$28=Menu!$A$6,'Approvvigionamento energia'!H7084,0)</f>
        <v>245.63812905897248</v>
      </c>
      <c r="J7084">
        <f>'Approvvigionamento energia'!A7084+'Approvvigionamento energia'!B7084+'Approvvigionamento energia'!I7084</f>
        <v>329.83812905897247</v>
      </c>
      <c r="K7084">
        <f>IF(MIN(LCOH!$C$18,J7084)&gt;=$P$48*LCOH!$C$18, MIN(LCOH!$C$18,J7084),0)</f>
        <v>0</v>
      </c>
      <c r="L7084">
        <f t="shared" si="221"/>
        <v>329.83812905897247</v>
      </c>
      <c r="M7084">
        <f>K7084/LCOH!$C$18</f>
        <v>0</v>
      </c>
      <c r="N7084">
        <f>K7084/LCOH!$C$34</f>
        <v>0</v>
      </c>
    </row>
    <row r="7085" spans="1:14" x14ac:dyDescent="0.35">
      <c r="A7085">
        <f>'Profilo fotovoltaico'!B7087*LCOH!$C$20</f>
        <v>0</v>
      </c>
      <c r="B7085">
        <f>'Profilo eolico'!B7087*LCOH!$C$21</f>
        <v>76.8</v>
      </c>
      <c r="C7085">
        <f>$P$35*'Profilo fotovoltaico'!B7087</f>
        <v>0</v>
      </c>
      <c r="D7085">
        <f>$Q$37*'Profilo eolico'!B7087</f>
        <v>448.0999598985531</v>
      </c>
      <c r="E7085">
        <f>$P$39*'Profilo fotovoltaico'!B7087+'Approvvigionamento energia'!$Q$39*'Profilo eolico'!B7087</f>
        <v>336.07496992391481</v>
      </c>
      <c r="F7085">
        <f>$P$41*'Profilo fotovoltaico'!B7087+'Approvvigionamento energia'!$Q$41*'Profilo eolico'!B7087</f>
        <v>224.04997994927655</v>
      </c>
      <c r="G7085">
        <f>$P$43*'Profilo fotovoltaico'!B7087+'Approvvigionamento energia'!$Q$43*'Profilo eolico'!B7087</f>
        <v>112.02498997463827</v>
      </c>
      <c r="H7085">
        <f t="shared" si="220"/>
        <v>1138.4335154826958</v>
      </c>
      <c r="I7085">
        <f>IF(LCOH!$C$28=Menu!$A$1,'Approvvigionamento energia'!C7085,0)+IF(LCOH!$C$28=Menu!$A$2,'Approvvigionamento energia'!D7085,0)+IF(LCOH!$C$28=Menu!$A$3,'Approvvigionamento energia'!E7085,0)+IF(LCOH!$C$28=Menu!$A$4,'Approvvigionamento energia'!F7085,0)+IF(LCOH!$C$28=Menu!$A$5,'Approvvigionamento energia'!G7085,0)+IF(LCOH!$C$28=Menu!$A$6,'Approvvigionamento energia'!H7085,0)</f>
        <v>224.04997994927655</v>
      </c>
      <c r="J7085">
        <f>'Approvvigionamento energia'!A7085+'Approvvigionamento energia'!B7085+'Approvvigionamento energia'!I7085</f>
        <v>300.84997994927653</v>
      </c>
      <c r="K7085">
        <f>IF(MIN(LCOH!$C$18,J7085)&gt;=$P$48*LCOH!$C$18, MIN(LCOH!$C$18,J7085),0)</f>
        <v>0</v>
      </c>
      <c r="L7085">
        <f t="shared" si="221"/>
        <v>300.84997994927653</v>
      </c>
      <c r="M7085">
        <f>K7085/LCOH!$C$18</f>
        <v>0</v>
      </c>
      <c r="N7085">
        <f>K7085/LCOH!$C$34</f>
        <v>0</v>
      </c>
    </row>
    <row r="7086" spans="1:14" x14ac:dyDescent="0.35">
      <c r="A7086">
        <f>'Profilo fotovoltaico'!B7088*LCOH!$C$20</f>
        <v>0</v>
      </c>
      <c r="B7086">
        <f>'Profilo eolico'!B7088*LCOH!$C$21</f>
        <v>68.099999999999994</v>
      </c>
      <c r="C7086">
        <f>$P$35*'Profilo fotovoltaico'!B7088</f>
        <v>0</v>
      </c>
      <c r="D7086">
        <f>$Q$37*'Profilo eolico'!B7088</f>
        <v>397.33863631629515</v>
      </c>
      <c r="E7086">
        <f>$P$39*'Profilo fotovoltaico'!B7088+'Approvvigionamento energia'!$Q$39*'Profilo eolico'!B7088</f>
        <v>298.00397723722136</v>
      </c>
      <c r="F7086">
        <f>$P$41*'Profilo fotovoltaico'!B7088+'Approvvigionamento energia'!$Q$41*'Profilo eolico'!B7088</f>
        <v>198.66931815814758</v>
      </c>
      <c r="G7086">
        <f>$P$43*'Profilo fotovoltaico'!B7088+'Approvvigionamento energia'!$Q$43*'Profilo eolico'!B7088</f>
        <v>99.334659079073788</v>
      </c>
      <c r="H7086">
        <f t="shared" si="220"/>
        <v>1138.4335154826958</v>
      </c>
      <c r="I7086">
        <f>IF(LCOH!$C$28=Menu!$A$1,'Approvvigionamento energia'!C7086,0)+IF(LCOH!$C$28=Menu!$A$2,'Approvvigionamento energia'!D7086,0)+IF(LCOH!$C$28=Menu!$A$3,'Approvvigionamento energia'!E7086,0)+IF(LCOH!$C$28=Menu!$A$4,'Approvvigionamento energia'!F7086,0)+IF(LCOH!$C$28=Menu!$A$5,'Approvvigionamento energia'!G7086,0)+IF(LCOH!$C$28=Menu!$A$6,'Approvvigionamento energia'!H7086,0)</f>
        <v>198.66931815814758</v>
      </c>
      <c r="J7086">
        <f>'Approvvigionamento energia'!A7086+'Approvvigionamento energia'!B7086+'Approvvigionamento energia'!I7086</f>
        <v>266.7693181581476</v>
      </c>
      <c r="K7086">
        <f>IF(MIN(LCOH!$C$18,J7086)&gt;=$P$48*LCOH!$C$18, MIN(LCOH!$C$18,J7086),0)</f>
        <v>0</v>
      </c>
      <c r="L7086">
        <f t="shared" si="221"/>
        <v>266.7693181581476</v>
      </c>
      <c r="M7086">
        <f>K7086/LCOH!$C$18</f>
        <v>0</v>
      </c>
      <c r="N7086">
        <f>K7086/LCOH!$C$34</f>
        <v>0</v>
      </c>
    </row>
    <row r="7087" spans="1:14" x14ac:dyDescent="0.35">
      <c r="A7087">
        <f>'Profilo fotovoltaico'!B7089*LCOH!$C$20</f>
        <v>1</v>
      </c>
      <c r="B7087">
        <f>'Profilo eolico'!B7089*LCOH!$C$21</f>
        <v>60.400000000000006</v>
      </c>
      <c r="C7087">
        <f>$P$35*'Profilo fotovoltaico'!B7089</f>
        <v>7.3546121876220649</v>
      </c>
      <c r="D7087">
        <f>$Q$37*'Profilo eolico'!B7089</f>
        <v>352.41194762854963</v>
      </c>
      <c r="E7087">
        <f>$P$39*'Profilo fotovoltaico'!B7089+'Approvvigionamento energia'!$Q$39*'Profilo eolico'!B7089</f>
        <v>266.14761376831774</v>
      </c>
      <c r="F7087">
        <f>$P$41*'Profilo fotovoltaico'!B7089+'Approvvigionamento energia'!$Q$41*'Profilo eolico'!B7089</f>
        <v>179.88327990808585</v>
      </c>
      <c r="G7087">
        <f>$P$43*'Profilo fotovoltaico'!B7089+'Approvvigionamento energia'!$Q$43*'Profilo eolico'!B7089</f>
        <v>93.618946047853953</v>
      </c>
      <c r="H7087">
        <f t="shared" si="220"/>
        <v>1138.4335154826958</v>
      </c>
      <c r="I7087">
        <f>IF(LCOH!$C$28=Menu!$A$1,'Approvvigionamento energia'!C7087,0)+IF(LCOH!$C$28=Menu!$A$2,'Approvvigionamento energia'!D7087,0)+IF(LCOH!$C$28=Menu!$A$3,'Approvvigionamento energia'!E7087,0)+IF(LCOH!$C$28=Menu!$A$4,'Approvvigionamento energia'!F7087,0)+IF(LCOH!$C$28=Menu!$A$5,'Approvvigionamento energia'!G7087,0)+IF(LCOH!$C$28=Menu!$A$6,'Approvvigionamento energia'!H7087,0)</f>
        <v>179.88327990808585</v>
      </c>
      <c r="J7087">
        <f>'Approvvigionamento energia'!A7087+'Approvvigionamento energia'!B7087+'Approvvigionamento energia'!I7087</f>
        <v>241.28327990808586</v>
      </c>
      <c r="K7087">
        <f>IF(MIN(LCOH!$C$18,J7087)&gt;=$P$48*LCOH!$C$18, MIN(LCOH!$C$18,J7087),0)</f>
        <v>0</v>
      </c>
      <c r="L7087">
        <f t="shared" si="221"/>
        <v>241.28327990808586</v>
      </c>
      <c r="M7087">
        <f>K7087/LCOH!$C$18</f>
        <v>0</v>
      </c>
      <c r="N7087">
        <f>K7087/LCOH!$C$34</f>
        <v>0</v>
      </c>
    </row>
    <row r="7088" spans="1:14" x14ac:dyDescent="0.35">
      <c r="A7088">
        <f>'Profilo fotovoltaico'!B7090*LCOH!$C$20</f>
        <v>60</v>
      </c>
      <c r="B7088">
        <f>'Profilo eolico'!B7090*LCOH!$C$21</f>
        <v>47.1</v>
      </c>
      <c r="C7088">
        <f>$P$35*'Profilo fotovoltaico'!B7090</f>
        <v>441.27673125732389</v>
      </c>
      <c r="D7088">
        <f>$Q$37*'Profilo eolico'!B7090</f>
        <v>274.81130353153458</v>
      </c>
      <c r="E7088">
        <f>$P$39*'Profilo fotovoltaico'!B7090+'Approvvigionamento energia'!$Q$39*'Profilo eolico'!B7090</f>
        <v>316.42766046298192</v>
      </c>
      <c r="F7088">
        <f>$P$41*'Profilo fotovoltaico'!B7090+'Approvvigionamento energia'!$Q$41*'Profilo eolico'!B7090</f>
        <v>358.04401739442926</v>
      </c>
      <c r="G7088">
        <f>$P$43*'Profilo fotovoltaico'!B7090+'Approvvigionamento energia'!$Q$43*'Profilo eolico'!B7090</f>
        <v>399.66037432587655</v>
      </c>
      <c r="H7088">
        <f t="shared" si="220"/>
        <v>1138.4335154826958</v>
      </c>
      <c r="I7088">
        <f>IF(LCOH!$C$28=Menu!$A$1,'Approvvigionamento energia'!C7088,0)+IF(LCOH!$C$28=Menu!$A$2,'Approvvigionamento energia'!D7088,0)+IF(LCOH!$C$28=Menu!$A$3,'Approvvigionamento energia'!E7088,0)+IF(LCOH!$C$28=Menu!$A$4,'Approvvigionamento energia'!F7088,0)+IF(LCOH!$C$28=Menu!$A$5,'Approvvigionamento energia'!G7088,0)+IF(LCOH!$C$28=Menu!$A$6,'Approvvigionamento energia'!H7088,0)</f>
        <v>358.04401739442926</v>
      </c>
      <c r="J7088">
        <f>'Approvvigionamento energia'!A7088+'Approvvigionamento energia'!B7088+'Approvvigionamento energia'!I7088</f>
        <v>465.14401739442928</v>
      </c>
      <c r="K7088">
        <f>IF(MIN(LCOH!$C$18,J7088)&gt;=$P$48*LCOH!$C$18, MIN(LCOH!$C$18,J7088),0)</f>
        <v>465.14401739442928</v>
      </c>
      <c r="L7088">
        <f t="shared" si="221"/>
        <v>0</v>
      </c>
      <c r="M7088">
        <f>K7088/LCOH!$C$18</f>
        <v>0.31009601159628619</v>
      </c>
      <c r="N7088">
        <f>K7088/LCOH!$C$34</f>
        <v>8.962312473881104</v>
      </c>
    </row>
    <row r="7089" spans="1:14" x14ac:dyDescent="0.35">
      <c r="A7089">
        <f>'Profilo fotovoltaico'!B7091*LCOH!$C$20</f>
        <v>202</v>
      </c>
      <c r="B7089">
        <f>'Profilo eolico'!B7091*LCOH!$C$21</f>
        <v>37.1</v>
      </c>
      <c r="C7089">
        <f>$P$35*'Profilo fotovoltaico'!B7091</f>
        <v>1485.6316618996573</v>
      </c>
      <c r="D7089">
        <f>$Q$37*'Profilo eolico'!B7091</f>
        <v>216.46495458641044</v>
      </c>
      <c r="E7089">
        <f>$P$39*'Profilo fotovoltaico'!B7091+'Approvvigionamento energia'!$Q$39*'Profilo eolico'!B7091</f>
        <v>533.75663141472216</v>
      </c>
      <c r="F7089">
        <f>$P$41*'Profilo fotovoltaico'!B7091+'Approvvigionamento energia'!$Q$41*'Profilo eolico'!B7091</f>
        <v>851.04830824303383</v>
      </c>
      <c r="G7089">
        <f>$P$43*'Profilo fotovoltaico'!B7091+'Approvvigionamento energia'!$Q$43*'Profilo eolico'!B7091</f>
        <v>1168.3399850713456</v>
      </c>
      <c r="H7089">
        <f t="shared" si="220"/>
        <v>1138.4335154826958</v>
      </c>
      <c r="I7089">
        <f>IF(LCOH!$C$28=Menu!$A$1,'Approvvigionamento energia'!C7089,0)+IF(LCOH!$C$28=Menu!$A$2,'Approvvigionamento energia'!D7089,0)+IF(LCOH!$C$28=Menu!$A$3,'Approvvigionamento energia'!E7089,0)+IF(LCOH!$C$28=Menu!$A$4,'Approvvigionamento energia'!F7089,0)+IF(LCOH!$C$28=Menu!$A$5,'Approvvigionamento energia'!G7089,0)+IF(LCOH!$C$28=Menu!$A$6,'Approvvigionamento energia'!H7089,0)</f>
        <v>851.04830824303383</v>
      </c>
      <c r="J7089">
        <f>'Approvvigionamento energia'!A7089+'Approvvigionamento energia'!B7089+'Approvvigionamento energia'!I7089</f>
        <v>1090.1483082430339</v>
      </c>
      <c r="K7089">
        <f>IF(MIN(LCOH!$C$18,J7089)&gt;=$P$48*LCOH!$C$18, MIN(LCOH!$C$18,J7089),0)</f>
        <v>1090.1483082430339</v>
      </c>
      <c r="L7089">
        <f t="shared" si="221"/>
        <v>0</v>
      </c>
      <c r="M7089">
        <f>K7089/LCOH!$C$18</f>
        <v>0.72676553882868922</v>
      </c>
      <c r="N7089">
        <f>K7089/LCOH!$C$34</f>
        <v>21.004784359210671</v>
      </c>
    </row>
    <row r="7090" spans="1:14" x14ac:dyDescent="0.35">
      <c r="A7090">
        <f>'Profilo fotovoltaico'!B7092*LCOH!$C$20</f>
        <v>352</v>
      </c>
      <c r="B7090">
        <f>'Profilo eolico'!B7092*LCOH!$C$21</f>
        <v>28.2</v>
      </c>
      <c r="C7090">
        <f>$P$35*'Profilo fotovoltaico'!B7092</f>
        <v>2588.8234900429666</v>
      </c>
      <c r="D7090">
        <f>$Q$37*'Profilo eolico'!B7092</f>
        <v>164.53670402524997</v>
      </c>
      <c r="E7090">
        <f>$P$39*'Profilo fotovoltaico'!B7092+'Approvvigionamento energia'!$Q$39*'Profilo eolico'!B7092</f>
        <v>770.6084005296791</v>
      </c>
      <c r="F7090">
        <f>$P$41*'Profilo fotovoltaico'!B7092+'Approvvigionamento energia'!$Q$41*'Profilo eolico'!B7092</f>
        <v>1376.6800970341083</v>
      </c>
      <c r="G7090">
        <f>$P$43*'Profilo fotovoltaico'!B7092+'Approvvigionamento energia'!$Q$43*'Profilo eolico'!B7092</f>
        <v>1982.7517935385376</v>
      </c>
      <c r="H7090">
        <f t="shared" si="220"/>
        <v>1138.4335154826958</v>
      </c>
      <c r="I7090">
        <f>IF(LCOH!$C$28=Menu!$A$1,'Approvvigionamento energia'!C7090,0)+IF(LCOH!$C$28=Menu!$A$2,'Approvvigionamento energia'!D7090,0)+IF(LCOH!$C$28=Menu!$A$3,'Approvvigionamento energia'!E7090,0)+IF(LCOH!$C$28=Menu!$A$4,'Approvvigionamento energia'!F7090,0)+IF(LCOH!$C$28=Menu!$A$5,'Approvvigionamento energia'!G7090,0)+IF(LCOH!$C$28=Menu!$A$6,'Approvvigionamento energia'!H7090,0)</f>
        <v>1376.6800970341083</v>
      </c>
      <c r="J7090">
        <f>'Approvvigionamento energia'!A7090+'Approvvigionamento energia'!B7090+'Approvvigionamento energia'!I7090</f>
        <v>1756.8800970341083</v>
      </c>
      <c r="K7090">
        <f>IF(MIN(LCOH!$C$18,J7090)&gt;=$P$48*LCOH!$C$18, MIN(LCOH!$C$18,J7090),0)</f>
        <v>1500</v>
      </c>
      <c r="L7090">
        <f t="shared" si="221"/>
        <v>256.8800970341083</v>
      </c>
      <c r="M7090">
        <f>K7090/LCOH!$C$18</f>
        <v>1</v>
      </c>
      <c r="N7090">
        <f>K7090/LCOH!$C$34</f>
        <v>28.901734104046245</v>
      </c>
    </row>
    <row r="7091" spans="1:14" x14ac:dyDescent="0.35">
      <c r="A7091">
        <f>'Profilo fotovoltaico'!B7093*LCOH!$C$20</f>
        <v>464</v>
      </c>
      <c r="B7091">
        <f>'Profilo eolico'!B7093*LCOH!$C$21</f>
        <v>24.2</v>
      </c>
      <c r="C7091">
        <f>$P$35*'Profilo fotovoltaico'!B7093</f>
        <v>3412.5400550566383</v>
      </c>
      <c r="D7091">
        <f>$Q$37*'Profilo eolico'!B7093</f>
        <v>141.19816444720033</v>
      </c>
      <c r="E7091">
        <f>$P$39*'Profilo fotovoltaico'!B7093+'Approvvigionamento energia'!$Q$39*'Profilo eolico'!B7093</f>
        <v>959.03363709955977</v>
      </c>
      <c r="F7091">
        <f>$P$41*'Profilo fotovoltaico'!B7093+'Approvvigionamento energia'!$Q$41*'Profilo eolico'!B7093</f>
        <v>1776.8691097519193</v>
      </c>
      <c r="G7091">
        <f>$P$43*'Profilo fotovoltaico'!B7093+'Approvvigionamento energia'!$Q$43*'Profilo eolico'!B7093</f>
        <v>2594.7045824042789</v>
      </c>
      <c r="H7091">
        <f t="shared" si="220"/>
        <v>1138.4335154826958</v>
      </c>
      <c r="I7091">
        <f>IF(LCOH!$C$28=Menu!$A$1,'Approvvigionamento energia'!C7091,0)+IF(LCOH!$C$28=Menu!$A$2,'Approvvigionamento energia'!D7091,0)+IF(LCOH!$C$28=Menu!$A$3,'Approvvigionamento energia'!E7091,0)+IF(LCOH!$C$28=Menu!$A$4,'Approvvigionamento energia'!F7091,0)+IF(LCOH!$C$28=Menu!$A$5,'Approvvigionamento energia'!G7091,0)+IF(LCOH!$C$28=Menu!$A$6,'Approvvigionamento energia'!H7091,0)</f>
        <v>1776.8691097519193</v>
      </c>
      <c r="J7091">
        <f>'Approvvigionamento energia'!A7091+'Approvvigionamento energia'!B7091+'Approvvigionamento energia'!I7091</f>
        <v>2265.0691097519193</v>
      </c>
      <c r="K7091">
        <f>IF(MIN(LCOH!$C$18,J7091)&gt;=$P$48*LCOH!$C$18, MIN(LCOH!$C$18,J7091),0)</f>
        <v>1500</v>
      </c>
      <c r="L7091">
        <f t="shared" si="221"/>
        <v>765.06910975191931</v>
      </c>
      <c r="M7091">
        <f>K7091/LCOH!$C$18</f>
        <v>1</v>
      </c>
      <c r="N7091">
        <f>K7091/LCOH!$C$34</f>
        <v>28.901734104046245</v>
      </c>
    </row>
    <row r="7092" spans="1:14" x14ac:dyDescent="0.35">
      <c r="A7092">
        <f>'Profilo fotovoltaico'!B7094*LCOH!$C$20</f>
        <v>520</v>
      </c>
      <c r="B7092">
        <f>'Profilo eolico'!B7094*LCOH!$C$21</f>
        <v>23.400000000000002</v>
      </c>
      <c r="C7092">
        <f>$P$35*'Profilo fotovoltaico'!B7094</f>
        <v>3824.3983375634739</v>
      </c>
      <c r="D7092">
        <f>$Q$37*'Profilo eolico'!B7094</f>
        <v>136.53045653159043</v>
      </c>
      <c r="E7092">
        <f>$P$39*'Profilo fotovoltaico'!B7094+'Approvvigionamento energia'!$Q$39*'Profilo eolico'!B7094</f>
        <v>1058.4974267895614</v>
      </c>
      <c r="F7092">
        <f>$P$41*'Profilo fotovoltaico'!B7094+'Approvvigionamento energia'!$Q$41*'Profilo eolico'!B7094</f>
        <v>1980.4643970475322</v>
      </c>
      <c r="G7092">
        <f>$P$43*'Profilo fotovoltaico'!B7094+'Approvvigionamento energia'!$Q$43*'Profilo eolico'!B7094</f>
        <v>2902.4313673055035</v>
      </c>
      <c r="H7092">
        <f t="shared" si="220"/>
        <v>1138.4335154826958</v>
      </c>
      <c r="I7092">
        <f>IF(LCOH!$C$28=Menu!$A$1,'Approvvigionamento energia'!C7092,0)+IF(LCOH!$C$28=Menu!$A$2,'Approvvigionamento energia'!D7092,0)+IF(LCOH!$C$28=Menu!$A$3,'Approvvigionamento energia'!E7092,0)+IF(LCOH!$C$28=Menu!$A$4,'Approvvigionamento energia'!F7092,0)+IF(LCOH!$C$28=Menu!$A$5,'Approvvigionamento energia'!G7092,0)+IF(LCOH!$C$28=Menu!$A$6,'Approvvigionamento energia'!H7092,0)</f>
        <v>1980.4643970475322</v>
      </c>
      <c r="J7092">
        <f>'Approvvigionamento energia'!A7092+'Approvvigionamento energia'!B7092+'Approvvigionamento energia'!I7092</f>
        <v>2523.8643970475323</v>
      </c>
      <c r="K7092">
        <f>IF(MIN(LCOH!$C$18,J7092)&gt;=$P$48*LCOH!$C$18, MIN(LCOH!$C$18,J7092),0)</f>
        <v>1500</v>
      </c>
      <c r="L7092">
        <f t="shared" si="221"/>
        <v>1023.8643970475323</v>
      </c>
      <c r="M7092">
        <f>K7092/LCOH!$C$18</f>
        <v>1</v>
      </c>
      <c r="N7092">
        <f>K7092/LCOH!$C$34</f>
        <v>28.901734104046245</v>
      </c>
    </row>
    <row r="7093" spans="1:14" x14ac:dyDescent="0.35">
      <c r="A7093">
        <f>'Profilo fotovoltaico'!B7095*LCOH!$C$20</f>
        <v>529</v>
      </c>
      <c r="B7093">
        <f>'Profilo eolico'!B7095*LCOH!$C$21</f>
        <v>26.700000000000003</v>
      </c>
      <c r="C7093">
        <f>$P$35*'Profilo fotovoltaico'!B7095</f>
        <v>3890.5898472520726</v>
      </c>
      <c r="D7093">
        <f>$Q$37*'Profilo eolico'!B7095</f>
        <v>155.78475168348137</v>
      </c>
      <c r="E7093">
        <f>$P$39*'Profilo fotovoltaico'!B7095+'Approvvigionamento energia'!$Q$39*'Profilo eolico'!B7095</f>
        <v>1089.4860255756291</v>
      </c>
      <c r="F7093">
        <f>$P$41*'Profilo fotovoltaico'!B7095+'Approvvigionamento energia'!$Q$41*'Profilo eolico'!B7095</f>
        <v>2023.1872994677769</v>
      </c>
      <c r="G7093">
        <f>$P$43*'Profilo fotovoltaico'!B7095+'Approvvigionamento energia'!$Q$43*'Profilo eolico'!B7095</f>
        <v>2956.888573359925</v>
      </c>
      <c r="H7093">
        <f t="shared" si="220"/>
        <v>1138.4335154826958</v>
      </c>
      <c r="I7093">
        <f>IF(LCOH!$C$28=Menu!$A$1,'Approvvigionamento energia'!C7093,0)+IF(LCOH!$C$28=Menu!$A$2,'Approvvigionamento energia'!D7093,0)+IF(LCOH!$C$28=Menu!$A$3,'Approvvigionamento energia'!E7093,0)+IF(LCOH!$C$28=Menu!$A$4,'Approvvigionamento energia'!F7093,0)+IF(LCOH!$C$28=Menu!$A$5,'Approvvigionamento energia'!G7093,0)+IF(LCOH!$C$28=Menu!$A$6,'Approvvigionamento energia'!H7093,0)</f>
        <v>2023.1872994677769</v>
      </c>
      <c r="J7093">
        <f>'Approvvigionamento energia'!A7093+'Approvvigionamento energia'!B7093+'Approvvigionamento energia'!I7093</f>
        <v>2578.8872994677768</v>
      </c>
      <c r="K7093">
        <f>IF(MIN(LCOH!$C$18,J7093)&gt;=$P$48*LCOH!$C$18, MIN(LCOH!$C$18,J7093),0)</f>
        <v>1500</v>
      </c>
      <c r="L7093">
        <f t="shared" si="221"/>
        <v>1078.8872994677768</v>
      </c>
      <c r="M7093">
        <f>K7093/LCOH!$C$18</f>
        <v>1</v>
      </c>
      <c r="N7093">
        <f>K7093/LCOH!$C$34</f>
        <v>28.901734104046245</v>
      </c>
    </row>
    <row r="7094" spans="1:14" x14ac:dyDescent="0.35">
      <c r="A7094">
        <f>'Profilo fotovoltaico'!B7096*LCOH!$C$20</f>
        <v>480</v>
      </c>
      <c r="B7094">
        <f>'Profilo eolico'!B7096*LCOH!$C$21</f>
        <v>32.800000000000004</v>
      </c>
      <c r="C7094">
        <f>$P$35*'Profilo fotovoltaico'!B7096</f>
        <v>3530.2138500585911</v>
      </c>
      <c r="D7094">
        <f>$Q$37*'Profilo eolico'!B7096</f>
        <v>191.37602454000711</v>
      </c>
      <c r="E7094">
        <f>$P$39*'Profilo fotovoltaico'!B7096+'Approvvigionamento energia'!$Q$39*'Profilo eolico'!B7096</f>
        <v>1026.085480919653</v>
      </c>
      <c r="F7094">
        <f>$P$41*'Profilo fotovoltaico'!B7096+'Approvvigionamento energia'!$Q$41*'Profilo eolico'!B7096</f>
        <v>1860.7949372992991</v>
      </c>
      <c r="G7094">
        <f>$P$43*'Profilo fotovoltaico'!B7096+'Approvvigionamento energia'!$Q$43*'Profilo eolico'!B7096</f>
        <v>2695.5043936789448</v>
      </c>
      <c r="H7094">
        <f t="shared" si="220"/>
        <v>1138.4335154826958</v>
      </c>
      <c r="I7094">
        <f>IF(LCOH!$C$28=Menu!$A$1,'Approvvigionamento energia'!C7094,0)+IF(LCOH!$C$28=Menu!$A$2,'Approvvigionamento energia'!D7094,0)+IF(LCOH!$C$28=Menu!$A$3,'Approvvigionamento energia'!E7094,0)+IF(LCOH!$C$28=Menu!$A$4,'Approvvigionamento energia'!F7094,0)+IF(LCOH!$C$28=Menu!$A$5,'Approvvigionamento energia'!G7094,0)+IF(LCOH!$C$28=Menu!$A$6,'Approvvigionamento energia'!H7094,0)</f>
        <v>1860.7949372992991</v>
      </c>
      <c r="J7094">
        <f>'Approvvigionamento energia'!A7094+'Approvvigionamento energia'!B7094+'Approvvigionamento energia'!I7094</f>
        <v>2373.5949372992991</v>
      </c>
      <c r="K7094">
        <f>IF(MIN(LCOH!$C$18,J7094)&gt;=$P$48*LCOH!$C$18, MIN(LCOH!$C$18,J7094),0)</f>
        <v>1500</v>
      </c>
      <c r="L7094">
        <f t="shared" si="221"/>
        <v>873.59493729929909</v>
      </c>
      <c r="M7094">
        <f>K7094/LCOH!$C$18</f>
        <v>1</v>
      </c>
      <c r="N7094">
        <f>K7094/LCOH!$C$34</f>
        <v>28.901734104046245</v>
      </c>
    </row>
    <row r="7095" spans="1:14" x14ac:dyDescent="0.35">
      <c r="A7095">
        <f>'Profilo fotovoltaico'!B7097*LCOH!$C$20</f>
        <v>388</v>
      </c>
      <c r="B7095">
        <f>'Profilo eolico'!B7097*LCOH!$C$21</f>
        <v>35.799999999999997</v>
      </c>
      <c r="C7095">
        <f>$P$35*'Profilo fotovoltaico'!B7097</f>
        <v>2853.5895287973613</v>
      </c>
      <c r="D7095">
        <f>$Q$37*'Profilo eolico'!B7097</f>
        <v>208.87992922354431</v>
      </c>
      <c r="E7095">
        <f>$P$39*'Profilo fotovoltaico'!B7097+'Approvvigionamento energia'!$Q$39*'Profilo eolico'!B7097</f>
        <v>870.05732911699852</v>
      </c>
      <c r="F7095">
        <f>$P$41*'Profilo fotovoltaico'!B7097+'Approvvigionamento energia'!$Q$41*'Profilo eolico'!B7097</f>
        <v>1531.2347290104528</v>
      </c>
      <c r="G7095">
        <f>$P$43*'Profilo fotovoltaico'!B7097+'Approvvigionamento energia'!$Q$43*'Profilo eolico'!B7097</f>
        <v>2192.4121289039072</v>
      </c>
      <c r="H7095">
        <f t="shared" si="220"/>
        <v>1138.4335154826958</v>
      </c>
      <c r="I7095">
        <f>IF(LCOH!$C$28=Menu!$A$1,'Approvvigionamento energia'!C7095,0)+IF(LCOH!$C$28=Menu!$A$2,'Approvvigionamento energia'!D7095,0)+IF(LCOH!$C$28=Menu!$A$3,'Approvvigionamento energia'!E7095,0)+IF(LCOH!$C$28=Menu!$A$4,'Approvvigionamento energia'!F7095,0)+IF(LCOH!$C$28=Menu!$A$5,'Approvvigionamento energia'!G7095,0)+IF(LCOH!$C$28=Menu!$A$6,'Approvvigionamento energia'!H7095,0)</f>
        <v>1531.2347290104528</v>
      </c>
      <c r="J7095">
        <f>'Approvvigionamento energia'!A7095+'Approvvigionamento energia'!B7095+'Approvvigionamento energia'!I7095</f>
        <v>1955.0347290104528</v>
      </c>
      <c r="K7095">
        <f>IF(MIN(LCOH!$C$18,J7095)&gt;=$P$48*LCOH!$C$18, MIN(LCOH!$C$18,J7095),0)</f>
        <v>1500</v>
      </c>
      <c r="L7095">
        <f t="shared" si="221"/>
        <v>455.03472901045279</v>
      </c>
      <c r="M7095">
        <f>K7095/LCOH!$C$18</f>
        <v>1</v>
      </c>
      <c r="N7095">
        <f>K7095/LCOH!$C$34</f>
        <v>28.901734104046245</v>
      </c>
    </row>
    <row r="7096" spans="1:14" x14ac:dyDescent="0.35">
      <c r="A7096">
        <f>'Profilo fotovoltaico'!B7098*LCOH!$C$20</f>
        <v>264</v>
      </c>
      <c r="B7096">
        <f>'Profilo eolico'!B7098*LCOH!$C$21</f>
        <v>35.6</v>
      </c>
      <c r="C7096">
        <f>$P$35*'Profilo fotovoltaico'!B7098</f>
        <v>1941.6176175322253</v>
      </c>
      <c r="D7096">
        <f>$Q$37*'Profilo eolico'!B7098</f>
        <v>207.71300224464181</v>
      </c>
      <c r="E7096">
        <f>$P$39*'Profilo fotovoltaico'!B7098+'Approvvigionamento energia'!$Q$39*'Profilo eolico'!B7098</f>
        <v>641.18915606653763</v>
      </c>
      <c r="F7096">
        <f>$P$41*'Profilo fotovoltaico'!B7098+'Approvvigionamento energia'!$Q$41*'Profilo eolico'!B7098</f>
        <v>1074.6653098884335</v>
      </c>
      <c r="G7096">
        <f>$P$43*'Profilo fotovoltaico'!B7098+'Approvvigionamento energia'!$Q$43*'Profilo eolico'!B7098</f>
        <v>1508.1414637103294</v>
      </c>
      <c r="H7096">
        <f t="shared" si="220"/>
        <v>1138.4335154826958</v>
      </c>
      <c r="I7096">
        <f>IF(LCOH!$C$28=Menu!$A$1,'Approvvigionamento energia'!C7096,0)+IF(LCOH!$C$28=Menu!$A$2,'Approvvigionamento energia'!D7096,0)+IF(LCOH!$C$28=Menu!$A$3,'Approvvigionamento energia'!E7096,0)+IF(LCOH!$C$28=Menu!$A$4,'Approvvigionamento energia'!F7096,0)+IF(LCOH!$C$28=Menu!$A$5,'Approvvigionamento energia'!G7096,0)+IF(LCOH!$C$28=Menu!$A$6,'Approvvigionamento energia'!H7096,0)</f>
        <v>1074.6653098884335</v>
      </c>
      <c r="J7096">
        <f>'Approvvigionamento energia'!A7096+'Approvvigionamento energia'!B7096+'Approvvigionamento energia'!I7096</f>
        <v>1374.2653098884334</v>
      </c>
      <c r="K7096">
        <f>IF(MIN(LCOH!$C$18,J7096)&gt;=$P$48*LCOH!$C$18, MIN(LCOH!$C$18,J7096),0)</f>
        <v>1374.2653098884334</v>
      </c>
      <c r="L7096">
        <f t="shared" si="221"/>
        <v>0</v>
      </c>
      <c r="M7096">
        <f>K7096/LCOH!$C$18</f>
        <v>0.91617687325895558</v>
      </c>
      <c r="N7096">
        <f>K7096/LCOH!$C$34</f>
        <v>26.479100383206809</v>
      </c>
    </row>
    <row r="7097" spans="1:14" x14ac:dyDescent="0.35">
      <c r="A7097">
        <f>'Profilo fotovoltaico'!B7099*LCOH!$C$20</f>
        <v>124</v>
      </c>
      <c r="B7097">
        <f>'Profilo eolico'!B7099*LCOH!$C$21</f>
        <v>38.9</v>
      </c>
      <c r="C7097">
        <f>$P$35*'Profilo fotovoltaico'!B7099</f>
        <v>911.9719112651361</v>
      </c>
      <c r="D7097">
        <f>$Q$37*'Profilo eolico'!B7099</f>
        <v>226.96729739653276</v>
      </c>
      <c r="E7097">
        <f>$P$39*'Profilo fotovoltaico'!B7099+'Approvvigionamento energia'!$Q$39*'Profilo eolico'!B7099</f>
        <v>398.21845086368359</v>
      </c>
      <c r="F7097">
        <f>$P$41*'Profilo fotovoltaico'!B7099+'Approvvigionamento energia'!$Q$41*'Profilo eolico'!B7099</f>
        <v>569.46960433083439</v>
      </c>
      <c r="G7097">
        <f>$P$43*'Profilo fotovoltaico'!B7099+'Approvvigionamento energia'!$Q$43*'Profilo eolico'!B7099</f>
        <v>740.72075779798524</v>
      </c>
      <c r="H7097">
        <f t="shared" si="220"/>
        <v>1138.4335154826958</v>
      </c>
      <c r="I7097">
        <f>IF(LCOH!$C$28=Menu!$A$1,'Approvvigionamento energia'!C7097,0)+IF(LCOH!$C$28=Menu!$A$2,'Approvvigionamento energia'!D7097,0)+IF(LCOH!$C$28=Menu!$A$3,'Approvvigionamento energia'!E7097,0)+IF(LCOH!$C$28=Menu!$A$4,'Approvvigionamento energia'!F7097,0)+IF(LCOH!$C$28=Menu!$A$5,'Approvvigionamento energia'!G7097,0)+IF(LCOH!$C$28=Menu!$A$6,'Approvvigionamento energia'!H7097,0)</f>
        <v>569.46960433083439</v>
      </c>
      <c r="J7097">
        <f>'Approvvigionamento energia'!A7097+'Approvvigionamento energia'!B7097+'Approvvigionamento energia'!I7097</f>
        <v>732.36960433083436</v>
      </c>
      <c r="K7097">
        <f>IF(MIN(LCOH!$C$18,J7097)&gt;=$P$48*LCOH!$C$18, MIN(LCOH!$C$18,J7097),0)</f>
        <v>732.36960433083436</v>
      </c>
      <c r="L7097">
        <f t="shared" si="221"/>
        <v>0</v>
      </c>
      <c r="M7097">
        <f>K7097/LCOH!$C$18</f>
        <v>0.48824640288722293</v>
      </c>
      <c r="N7097">
        <f>K7097/LCOH!$C$34</f>
        <v>14.111167713503553</v>
      </c>
    </row>
    <row r="7098" spans="1:14" x14ac:dyDescent="0.35">
      <c r="A7098">
        <f>'Profilo fotovoltaico'!B7100*LCOH!$C$20</f>
        <v>5</v>
      </c>
      <c r="B7098">
        <f>'Profilo eolico'!B7100*LCOH!$C$21</f>
        <v>49.6</v>
      </c>
      <c r="C7098">
        <f>$P$35*'Profilo fotovoltaico'!B7100</f>
        <v>36.773060938110326</v>
      </c>
      <c r="D7098">
        <f>$Q$37*'Profilo eolico'!B7100</f>
        <v>289.39789076781557</v>
      </c>
      <c r="E7098">
        <f>$P$39*'Profilo fotovoltaico'!B7100+'Approvvigionamento energia'!$Q$39*'Profilo eolico'!B7100</f>
        <v>226.24168331038925</v>
      </c>
      <c r="F7098">
        <f>$P$41*'Profilo fotovoltaico'!B7100+'Approvvigionamento energia'!$Q$41*'Profilo eolico'!B7100</f>
        <v>163.08547585296296</v>
      </c>
      <c r="G7098">
        <f>$P$43*'Profilo fotovoltaico'!B7100+'Approvvigionamento energia'!$Q$43*'Profilo eolico'!B7100</f>
        <v>99.929268395536639</v>
      </c>
      <c r="H7098">
        <f t="shared" si="220"/>
        <v>1138.4335154826958</v>
      </c>
      <c r="I7098">
        <f>IF(LCOH!$C$28=Menu!$A$1,'Approvvigionamento energia'!C7098,0)+IF(LCOH!$C$28=Menu!$A$2,'Approvvigionamento energia'!D7098,0)+IF(LCOH!$C$28=Menu!$A$3,'Approvvigionamento energia'!E7098,0)+IF(LCOH!$C$28=Menu!$A$4,'Approvvigionamento energia'!F7098,0)+IF(LCOH!$C$28=Menu!$A$5,'Approvvigionamento energia'!G7098,0)+IF(LCOH!$C$28=Menu!$A$6,'Approvvigionamento energia'!H7098,0)</f>
        <v>163.08547585296296</v>
      </c>
      <c r="J7098">
        <f>'Approvvigionamento energia'!A7098+'Approvvigionamento energia'!B7098+'Approvvigionamento energia'!I7098</f>
        <v>217.68547585296295</v>
      </c>
      <c r="K7098">
        <f>IF(MIN(LCOH!$C$18,J7098)&gt;=$P$48*LCOH!$C$18, MIN(LCOH!$C$18,J7098),0)</f>
        <v>0</v>
      </c>
      <c r="L7098">
        <f t="shared" si="221"/>
        <v>217.68547585296295</v>
      </c>
      <c r="M7098">
        <f>K7098/LCOH!$C$18</f>
        <v>0</v>
      </c>
      <c r="N7098">
        <f>K7098/LCOH!$C$34</f>
        <v>0</v>
      </c>
    </row>
    <row r="7099" spans="1:14" x14ac:dyDescent="0.35">
      <c r="A7099">
        <f>'Profilo fotovoltaico'!B7101*LCOH!$C$20</f>
        <v>0</v>
      </c>
      <c r="B7099">
        <f>'Profilo eolico'!B7101*LCOH!$C$21</f>
        <v>50.8</v>
      </c>
      <c r="C7099">
        <f>$P$35*'Profilo fotovoltaico'!B7101</f>
        <v>0</v>
      </c>
      <c r="D7099">
        <f>$Q$37*'Profilo eolico'!B7101</f>
        <v>296.39945264123048</v>
      </c>
      <c r="E7099">
        <f>$P$39*'Profilo fotovoltaico'!B7101+'Approvvigionamento energia'!$Q$39*'Profilo eolico'!B7101</f>
        <v>222.29958948092283</v>
      </c>
      <c r="F7099">
        <f>$P$41*'Profilo fotovoltaico'!B7101+'Approvvigionamento energia'!$Q$41*'Profilo eolico'!B7101</f>
        <v>148.19972632061524</v>
      </c>
      <c r="G7099">
        <f>$P$43*'Profilo fotovoltaico'!B7101+'Approvvigionamento energia'!$Q$43*'Profilo eolico'!B7101</f>
        <v>74.099863160307621</v>
      </c>
      <c r="H7099">
        <f t="shared" si="220"/>
        <v>1138.4335154826958</v>
      </c>
      <c r="I7099">
        <f>IF(LCOH!$C$28=Menu!$A$1,'Approvvigionamento energia'!C7099,0)+IF(LCOH!$C$28=Menu!$A$2,'Approvvigionamento energia'!D7099,0)+IF(LCOH!$C$28=Menu!$A$3,'Approvvigionamento energia'!E7099,0)+IF(LCOH!$C$28=Menu!$A$4,'Approvvigionamento energia'!F7099,0)+IF(LCOH!$C$28=Menu!$A$5,'Approvvigionamento energia'!G7099,0)+IF(LCOH!$C$28=Menu!$A$6,'Approvvigionamento energia'!H7099,0)</f>
        <v>148.19972632061524</v>
      </c>
      <c r="J7099">
        <f>'Approvvigionamento energia'!A7099+'Approvvigionamento energia'!B7099+'Approvvigionamento energia'!I7099</f>
        <v>198.99972632061525</v>
      </c>
      <c r="K7099">
        <f>IF(MIN(LCOH!$C$18,J7099)&gt;=$P$48*LCOH!$C$18, MIN(LCOH!$C$18,J7099),0)</f>
        <v>0</v>
      </c>
      <c r="L7099">
        <f t="shared" si="221"/>
        <v>198.99972632061525</v>
      </c>
      <c r="M7099">
        <f>K7099/LCOH!$C$18</f>
        <v>0</v>
      </c>
      <c r="N7099">
        <f>K7099/LCOH!$C$34</f>
        <v>0</v>
      </c>
    </row>
    <row r="7100" spans="1:14" x14ac:dyDescent="0.35">
      <c r="A7100">
        <f>'Profilo fotovoltaico'!B7102*LCOH!$C$20</f>
        <v>0</v>
      </c>
      <c r="B7100">
        <f>'Profilo eolico'!B7102*LCOH!$C$21</f>
        <v>52.2</v>
      </c>
      <c r="C7100">
        <f>$P$35*'Profilo fotovoltaico'!B7102</f>
        <v>0</v>
      </c>
      <c r="D7100">
        <f>$Q$37*'Profilo eolico'!B7102</f>
        <v>304.56794149354789</v>
      </c>
      <c r="E7100">
        <f>$P$39*'Profilo fotovoltaico'!B7102+'Approvvigionamento energia'!$Q$39*'Profilo eolico'!B7102</f>
        <v>228.42595612016089</v>
      </c>
      <c r="F7100">
        <f>$P$41*'Profilo fotovoltaico'!B7102+'Approvvigionamento energia'!$Q$41*'Profilo eolico'!B7102</f>
        <v>152.28397074677395</v>
      </c>
      <c r="G7100">
        <f>$P$43*'Profilo fotovoltaico'!B7102+'Approvvigionamento energia'!$Q$43*'Profilo eolico'!B7102</f>
        <v>76.141985373386973</v>
      </c>
      <c r="H7100">
        <f t="shared" si="220"/>
        <v>1138.4335154826958</v>
      </c>
      <c r="I7100">
        <f>IF(LCOH!$C$28=Menu!$A$1,'Approvvigionamento energia'!C7100,0)+IF(LCOH!$C$28=Menu!$A$2,'Approvvigionamento energia'!D7100,0)+IF(LCOH!$C$28=Menu!$A$3,'Approvvigionamento energia'!E7100,0)+IF(LCOH!$C$28=Menu!$A$4,'Approvvigionamento energia'!F7100,0)+IF(LCOH!$C$28=Menu!$A$5,'Approvvigionamento energia'!G7100,0)+IF(LCOH!$C$28=Menu!$A$6,'Approvvigionamento energia'!H7100,0)</f>
        <v>152.28397074677395</v>
      </c>
      <c r="J7100">
        <f>'Approvvigionamento energia'!A7100+'Approvvigionamento energia'!B7100+'Approvvigionamento energia'!I7100</f>
        <v>204.48397074677393</v>
      </c>
      <c r="K7100">
        <f>IF(MIN(LCOH!$C$18,J7100)&gt;=$P$48*LCOH!$C$18, MIN(LCOH!$C$18,J7100),0)</f>
        <v>0</v>
      </c>
      <c r="L7100">
        <f t="shared" si="221"/>
        <v>204.48397074677393</v>
      </c>
      <c r="M7100">
        <f>K7100/LCOH!$C$18</f>
        <v>0</v>
      </c>
      <c r="N7100">
        <f>K7100/LCOH!$C$34</f>
        <v>0</v>
      </c>
    </row>
    <row r="7101" spans="1:14" x14ac:dyDescent="0.35">
      <c r="A7101">
        <f>'Profilo fotovoltaico'!B7103*LCOH!$C$20</f>
        <v>0</v>
      </c>
      <c r="B7101">
        <f>'Profilo eolico'!B7103*LCOH!$C$21</f>
        <v>51.6</v>
      </c>
      <c r="C7101">
        <f>$P$35*'Profilo fotovoltaico'!B7103</f>
        <v>0</v>
      </c>
      <c r="D7101">
        <f>$Q$37*'Profilo eolico'!B7103</f>
        <v>301.06716055684041</v>
      </c>
      <c r="E7101">
        <f>$P$39*'Profilo fotovoltaico'!B7103+'Approvvigionamento energia'!$Q$39*'Profilo eolico'!B7103</f>
        <v>225.80037041763029</v>
      </c>
      <c r="F7101">
        <f>$P$41*'Profilo fotovoltaico'!B7103+'Approvvigionamento energia'!$Q$41*'Profilo eolico'!B7103</f>
        <v>150.5335802784202</v>
      </c>
      <c r="G7101">
        <f>$P$43*'Profilo fotovoltaico'!B7103+'Approvvigionamento energia'!$Q$43*'Profilo eolico'!B7103</f>
        <v>75.266790139210102</v>
      </c>
      <c r="H7101">
        <f t="shared" si="220"/>
        <v>1138.4335154826958</v>
      </c>
      <c r="I7101">
        <f>IF(LCOH!$C$28=Menu!$A$1,'Approvvigionamento energia'!C7101,0)+IF(LCOH!$C$28=Menu!$A$2,'Approvvigionamento energia'!D7101,0)+IF(LCOH!$C$28=Menu!$A$3,'Approvvigionamento energia'!E7101,0)+IF(LCOH!$C$28=Menu!$A$4,'Approvvigionamento energia'!F7101,0)+IF(LCOH!$C$28=Menu!$A$5,'Approvvigionamento energia'!G7101,0)+IF(LCOH!$C$28=Menu!$A$6,'Approvvigionamento energia'!H7101,0)</f>
        <v>150.5335802784202</v>
      </c>
      <c r="J7101">
        <f>'Approvvigionamento energia'!A7101+'Approvvigionamento energia'!B7101+'Approvvigionamento energia'!I7101</f>
        <v>202.1335802784202</v>
      </c>
      <c r="K7101">
        <f>IF(MIN(LCOH!$C$18,J7101)&gt;=$P$48*LCOH!$C$18, MIN(LCOH!$C$18,J7101),0)</f>
        <v>0</v>
      </c>
      <c r="L7101">
        <f t="shared" si="221"/>
        <v>202.1335802784202</v>
      </c>
      <c r="M7101">
        <f>K7101/LCOH!$C$18</f>
        <v>0</v>
      </c>
      <c r="N7101">
        <f>K7101/LCOH!$C$34</f>
        <v>0</v>
      </c>
    </row>
    <row r="7102" spans="1:14" x14ac:dyDescent="0.35">
      <c r="A7102">
        <f>'Profilo fotovoltaico'!B7104*LCOH!$C$20</f>
        <v>0</v>
      </c>
      <c r="B7102">
        <f>'Profilo eolico'!B7104*LCOH!$C$21</f>
        <v>50.5</v>
      </c>
      <c r="C7102">
        <f>$P$35*'Profilo fotovoltaico'!B7104</f>
        <v>0</v>
      </c>
      <c r="D7102">
        <f>$Q$37*'Profilo eolico'!B7104</f>
        <v>294.64906217287677</v>
      </c>
      <c r="E7102">
        <f>$P$39*'Profilo fotovoltaico'!B7104+'Approvvigionamento energia'!$Q$39*'Profilo eolico'!B7104</f>
        <v>220.98679662965756</v>
      </c>
      <c r="F7102">
        <f>$P$41*'Profilo fotovoltaico'!B7104+'Approvvigionamento energia'!$Q$41*'Profilo eolico'!B7104</f>
        <v>147.32453108643838</v>
      </c>
      <c r="G7102">
        <f>$P$43*'Profilo fotovoltaico'!B7104+'Approvvigionamento energia'!$Q$43*'Profilo eolico'!B7104</f>
        <v>73.662265543219192</v>
      </c>
      <c r="H7102">
        <f t="shared" si="220"/>
        <v>1138.4335154826958</v>
      </c>
      <c r="I7102">
        <f>IF(LCOH!$C$28=Menu!$A$1,'Approvvigionamento energia'!C7102,0)+IF(LCOH!$C$28=Menu!$A$2,'Approvvigionamento energia'!D7102,0)+IF(LCOH!$C$28=Menu!$A$3,'Approvvigionamento energia'!E7102,0)+IF(LCOH!$C$28=Menu!$A$4,'Approvvigionamento energia'!F7102,0)+IF(LCOH!$C$28=Menu!$A$5,'Approvvigionamento energia'!G7102,0)+IF(LCOH!$C$28=Menu!$A$6,'Approvvigionamento energia'!H7102,0)</f>
        <v>147.32453108643838</v>
      </c>
      <c r="J7102">
        <f>'Approvvigionamento energia'!A7102+'Approvvigionamento energia'!B7102+'Approvvigionamento energia'!I7102</f>
        <v>197.82453108643838</v>
      </c>
      <c r="K7102">
        <f>IF(MIN(LCOH!$C$18,J7102)&gt;=$P$48*LCOH!$C$18, MIN(LCOH!$C$18,J7102),0)</f>
        <v>0</v>
      </c>
      <c r="L7102">
        <f t="shared" si="221"/>
        <v>197.82453108643838</v>
      </c>
      <c r="M7102">
        <f>K7102/LCOH!$C$18</f>
        <v>0</v>
      </c>
      <c r="N7102">
        <f>K7102/LCOH!$C$34</f>
        <v>0</v>
      </c>
    </row>
    <row r="7103" spans="1:14" x14ac:dyDescent="0.35">
      <c r="A7103">
        <f>'Profilo fotovoltaico'!B7105*LCOH!$C$20</f>
        <v>0</v>
      </c>
      <c r="B7103">
        <f>'Profilo eolico'!B7105*LCOH!$C$21</f>
        <v>55.300000000000004</v>
      </c>
      <c r="C7103">
        <f>$P$35*'Profilo fotovoltaico'!B7105</f>
        <v>0</v>
      </c>
      <c r="D7103">
        <f>$Q$37*'Profilo eolico'!B7105</f>
        <v>322.65530966653631</v>
      </c>
      <c r="E7103">
        <f>$P$39*'Profilo fotovoltaico'!B7105+'Approvvigionamento energia'!$Q$39*'Profilo eolico'!B7105</f>
        <v>241.99148224990225</v>
      </c>
      <c r="F7103">
        <f>$P$41*'Profilo fotovoltaico'!B7105+'Approvvigionamento energia'!$Q$41*'Profilo eolico'!B7105</f>
        <v>161.32765483326816</v>
      </c>
      <c r="G7103">
        <f>$P$43*'Profilo fotovoltaico'!B7105+'Approvvigionamento energia'!$Q$43*'Profilo eolico'!B7105</f>
        <v>80.663827416634078</v>
      </c>
      <c r="H7103">
        <f t="shared" si="220"/>
        <v>1138.4335154826958</v>
      </c>
      <c r="I7103">
        <f>IF(LCOH!$C$28=Menu!$A$1,'Approvvigionamento energia'!C7103,0)+IF(LCOH!$C$28=Menu!$A$2,'Approvvigionamento energia'!D7103,0)+IF(LCOH!$C$28=Menu!$A$3,'Approvvigionamento energia'!E7103,0)+IF(LCOH!$C$28=Menu!$A$4,'Approvvigionamento energia'!F7103,0)+IF(LCOH!$C$28=Menu!$A$5,'Approvvigionamento energia'!G7103,0)+IF(LCOH!$C$28=Menu!$A$6,'Approvvigionamento energia'!H7103,0)</f>
        <v>161.32765483326816</v>
      </c>
      <c r="J7103">
        <f>'Approvvigionamento energia'!A7103+'Approvvigionamento energia'!B7103+'Approvvigionamento energia'!I7103</f>
        <v>216.62765483326817</v>
      </c>
      <c r="K7103">
        <f>IF(MIN(LCOH!$C$18,J7103)&gt;=$P$48*LCOH!$C$18, MIN(LCOH!$C$18,J7103),0)</f>
        <v>0</v>
      </c>
      <c r="L7103">
        <f t="shared" si="221"/>
        <v>216.62765483326817</v>
      </c>
      <c r="M7103">
        <f>K7103/LCOH!$C$18</f>
        <v>0</v>
      </c>
      <c r="N7103">
        <f>K7103/LCOH!$C$34</f>
        <v>0</v>
      </c>
    </row>
    <row r="7104" spans="1:14" x14ac:dyDescent="0.35">
      <c r="A7104">
        <f>'Profilo fotovoltaico'!B7106*LCOH!$C$20</f>
        <v>0</v>
      </c>
      <c r="B7104">
        <f>'Profilo eolico'!B7106*LCOH!$C$21</f>
        <v>62.300000000000004</v>
      </c>
      <c r="C7104">
        <f>$P$35*'Profilo fotovoltaico'!B7106</f>
        <v>0</v>
      </c>
      <c r="D7104">
        <f>$Q$37*'Profilo eolico'!B7106</f>
        <v>363.49775392812319</v>
      </c>
      <c r="E7104">
        <f>$P$39*'Profilo fotovoltaico'!B7106+'Approvvigionamento energia'!$Q$39*'Profilo eolico'!B7106</f>
        <v>272.62331544609242</v>
      </c>
      <c r="F7104">
        <f>$P$41*'Profilo fotovoltaico'!B7106+'Approvvigionamento energia'!$Q$41*'Profilo eolico'!B7106</f>
        <v>181.74887696406159</v>
      </c>
      <c r="G7104">
        <f>$P$43*'Profilo fotovoltaico'!B7106+'Approvvigionamento energia'!$Q$43*'Profilo eolico'!B7106</f>
        <v>90.874438482030797</v>
      </c>
      <c r="H7104">
        <f t="shared" si="220"/>
        <v>1138.4335154826958</v>
      </c>
      <c r="I7104">
        <f>IF(LCOH!$C$28=Menu!$A$1,'Approvvigionamento energia'!C7104,0)+IF(LCOH!$C$28=Menu!$A$2,'Approvvigionamento energia'!D7104,0)+IF(LCOH!$C$28=Menu!$A$3,'Approvvigionamento energia'!E7104,0)+IF(LCOH!$C$28=Menu!$A$4,'Approvvigionamento energia'!F7104,0)+IF(LCOH!$C$28=Menu!$A$5,'Approvvigionamento energia'!G7104,0)+IF(LCOH!$C$28=Menu!$A$6,'Approvvigionamento energia'!H7104,0)</f>
        <v>181.74887696406159</v>
      </c>
      <c r="J7104">
        <f>'Approvvigionamento energia'!A7104+'Approvvigionamento energia'!B7104+'Approvvigionamento energia'!I7104</f>
        <v>244.04887696406161</v>
      </c>
      <c r="K7104">
        <f>IF(MIN(LCOH!$C$18,J7104)&gt;=$P$48*LCOH!$C$18, MIN(LCOH!$C$18,J7104),0)</f>
        <v>0</v>
      </c>
      <c r="L7104">
        <f t="shared" si="221"/>
        <v>244.04887696406161</v>
      </c>
      <c r="M7104">
        <f>K7104/LCOH!$C$18</f>
        <v>0</v>
      </c>
      <c r="N7104">
        <f>K7104/LCOH!$C$34</f>
        <v>0</v>
      </c>
    </row>
    <row r="7105" spans="1:14" x14ac:dyDescent="0.35">
      <c r="A7105">
        <f>'Profilo fotovoltaico'!B7107*LCOH!$C$20</f>
        <v>0</v>
      </c>
      <c r="B7105">
        <f>'Profilo eolico'!B7107*LCOH!$C$21</f>
        <v>73.800000000000011</v>
      </c>
      <c r="C7105">
        <f>$P$35*'Profilo fotovoltaico'!B7107</f>
        <v>0</v>
      </c>
      <c r="D7105">
        <f>$Q$37*'Profilo eolico'!B7107</f>
        <v>430.59605521501595</v>
      </c>
      <c r="E7105">
        <f>$P$39*'Profilo fotovoltaico'!B7107+'Approvvigionamento energia'!$Q$39*'Profilo eolico'!B7107</f>
        <v>322.94704141126192</v>
      </c>
      <c r="F7105">
        <f>$P$41*'Profilo fotovoltaico'!B7107+'Approvvigionamento energia'!$Q$41*'Profilo eolico'!B7107</f>
        <v>215.29802760750798</v>
      </c>
      <c r="G7105">
        <f>$P$43*'Profilo fotovoltaico'!B7107+'Approvvigionamento energia'!$Q$43*'Profilo eolico'!B7107</f>
        <v>107.64901380375399</v>
      </c>
      <c r="H7105">
        <f t="shared" si="220"/>
        <v>1138.4335154826958</v>
      </c>
      <c r="I7105">
        <f>IF(LCOH!$C$28=Menu!$A$1,'Approvvigionamento energia'!C7105,0)+IF(LCOH!$C$28=Menu!$A$2,'Approvvigionamento energia'!D7105,0)+IF(LCOH!$C$28=Menu!$A$3,'Approvvigionamento energia'!E7105,0)+IF(LCOH!$C$28=Menu!$A$4,'Approvvigionamento energia'!F7105,0)+IF(LCOH!$C$28=Menu!$A$5,'Approvvigionamento energia'!G7105,0)+IF(LCOH!$C$28=Menu!$A$6,'Approvvigionamento energia'!H7105,0)</f>
        <v>215.29802760750798</v>
      </c>
      <c r="J7105">
        <f>'Approvvigionamento energia'!A7105+'Approvvigionamento energia'!B7105+'Approvvigionamento energia'!I7105</f>
        <v>289.09802760750802</v>
      </c>
      <c r="K7105">
        <f>IF(MIN(LCOH!$C$18,J7105)&gt;=$P$48*LCOH!$C$18, MIN(LCOH!$C$18,J7105),0)</f>
        <v>0</v>
      </c>
      <c r="L7105">
        <f t="shared" si="221"/>
        <v>289.09802760750802</v>
      </c>
      <c r="M7105">
        <f>K7105/LCOH!$C$18</f>
        <v>0</v>
      </c>
      <c r="N7105">
        <f>K7105/LCOH!$C$34</f>
        <v>0</v>
      </c>
    </row>
    <row r="7106" spans="1:14" x14ac:dyDescent="0.35">
      <c r="A7106">
        <f>'Profilo fotovoltaico'!B7108*LCOH!$C$20</f>
        <v>0</v>
      </c>
      <c r="B7106">
        <f>'Profilo eolico'!B7108*LCOH!$C$21</f>
        <v>88.4</v>
      </c>
      <c r="C7106">
        <f>$P$35*'Profilo fotovoltaico'!B7108</f>
        <v>0</v>
      </c>
      <c r="D7106">
        <f>$Q$37*'Profilo eolico'!B7108</f>
        <v>515.78172467489719</v>
      </c>
      <c r="E7106">
        <f>$P$39*'Profilo fotovoltaico'!B7108+'Approvvigionamento energia'!$Q$39*'Profilo eolico'!B7108</f>
        <v>386.83629350617286</v>
      </c>
      <c r="F7106">
        <f>$P$41*'Profilo fotovoltaico'!B7108+'Approvvigionamento energia'!$Q$41*'Profilo eolico'!B7108</f>
        <v>257.8908623374486</v>
      </c>
      <c r="G7106">
        <f>$P$43*'Profilo fotovoltaico'!B7108+'Approvvigionamento energia'!$Q$43*'Profilo eolico'!B7108</f>
        <v>128.9454311687243</v>
      </c>
      <c r="H7106">
        <f t="shared" ref="H7106:H7169" si="222">$P$45</f>
        <v>1138.4335154826958</v>
      </c>
      <c r="I7106">
        <f>IF(LCOH!$C$28=Menu!$A$1,'Approvvigionamento energia'!C7106,0)+IF(LCOH!$C$28=Menu!$A$2,'Approvvigionamento energia'!D7106,0)+IF(LCOH!$C$28=Menu!$A$3,'Approvvigionamento energia'!E7106,0)+IF(LCOH!$C$28=Menu!$A$4,'Approvvigionamento energia'!F7106,0)+IF(LCOH!$C$28=Menu!$A$5,'Approvvigionamento energia'!G7106,0)+IF(LCOH!$C$28=Menu!$A$6,'Approvvigionamento energia'!H7106,0)</f>
        <v>257.8908623374486</v>
      </c>
      <c r="J7106">
        <f>'Approvvigionamento energia'!A7106+'Approvvigionamento energia'!B7106+'Approvvigionamento energia'!I7106</f>
        <v>346.29086233744863</v>
      </c>
      <c r="K7106">
        <f>IF(MIN(LCOH!$C$18,J7106)&gt;=$P$48*LCOH!$C$18, MIN(LCOH!$C$18,J7106),0)</f>
        <v>0</v>
      </c>
      <c r="L7106">
        <f t="shared" si="221"/>
        <v>346.29086233744863</v>
      </c>
      <c r="M7106">
        <f>K7106/LCOH!$C$18</f>
        <v>0</v>
      </c>
      <c r="N7106">
        <f>K7106/LCOH!$C$34</f>
        <v>0</v>
      </c>
    </row>
    <row r="7107" spans="1:14" x14ac:dyDescent="0.35">
      <c r="A7107">
        <f>'Profilo fotovoltaico'!B7109*LCOH!$C$20</f>
        <v>0</v>
      </c>
      <c r="B7107">
        <f>'Profilo eolico'!B7109*LCOH!$C$21</f>
        <v>95.4</v>
      </c>
      <c r="C7107">
        <f>$P$35*'Profilo fotovoltaico'!B7109</f>
        <v>0</v>
      </c>
      <c r="D7107">
        <f>$Q$37*'Profilo eolico'!B7109</f>
        <v>556.62416893648401</v>
      </c>
      <c r="E7107">
        <f>$P$39*'Profilo fotovoltaico'!B7109+'Approvvigionamento energia'!$Q$39*'Profilo eolico'!B7109</f>
        <v>417.46812670236295</v>
      </c>
      <c r="F7107">
        <f>$P$41*'Profilo fotovoltaico'!B7109+'Approvvigionamento energia'!$Q$41*'Profilo eolico'!B7109</f>
        <v>278.31208446824201</v>
      </c>
      <c r="G7107">
        <f>$P$43*'Profilo fotovoltaico'!B7109+'Approvvigionamento energia'!$Q$43*'Profilo eolico'!B7109</f>
        <v>139.156042234121</v>
      </c>
      <c r="H7107">
        <f t="shared" si="222"/>
        <v>1138.4335154826958</v>
      </c>
      <c r="I7107">
        <f>IF(LCOH!$C$28=Menu!$A$1,'Approvvigionamento energia'!C7107,0)+IF(LCOH!$C$28=Menu!$A$2,'Approvvigionamento energia'!D7107,0)+IF(LCOH!$C$28=Menu!$A$3,'Approvvigionamento energia'!E7107,0)+IF(LCOH!$C$28=Menu!$A$4,'Approvvigionamento energia'!F7107,0)+IF(LCOH!$C$28=Menu!$A$5,'Approvvigionamento energia'!G7107,0)+IF(LCOH!$C$28=Menu!$A$6,'Approvvigionamento energia'!H7107,0)</f>
        <v>278.31208446824201</v>
      </c>
      <c r="J7107">
        <f>'Approvvigionamento energia'!A7107+'Approvvigionamento energia'!B7107+'Approvvigionamento energia'!I7107</f>
        <v>373.71208446824198</v>
      </c>
      <c r="K7107">
        <f>IF(MIN(LCOH!$C$18,J7107)&gt;=$P$48*LCOH!$C$18, MIN(LCOH!$C$18,J7107),0)</f>
        <v>0</v>
      </c>
      <c r="L7107">
        <f t="shared" ref="L7107:L7170" si="223">J7107-K7107</f>
        <v>373.71208446824198</v>
      </c>
      <c r="M7107">
        <f>K7107/LCOH!$C$18</f>
        <v>0</v>
      </c>
      <c r="N7107">
        <f>K7107/LCOH!$C$34</f>
        <v>0</v>
      </c>
    </row>
    <row r="7108" spans="1:14" x14ac:dyDescent="0.35">
      <c r="A7108">
        <f>'Profilo fotovoltaico'!B7110*LCOH!$C$20</f>
        <v>0</v>
      </c>
      <c r="B7108">
        <f>'Profilo eolico'!B7110*LCOH!$C$21</f>
        <v>99</v>
      </c>
      <c r="C7108">
        <f>$P$35*'Profilo fotovoltaico'!B7110</f>
        <v>0</v>
      </c>
      <c r="D7108">
        <f>$Q$37*'Profilo eolico'!B7110</f>
        <v>577.6288545567287</v>
      </c>
      <c r="E7108">
        <f>$P$39*'Profilo fotovoltaico'!B7110+'Approvvigionamento energia'!$Q$39*'Profilo eolico'!B7110</f>
        <v>433.22164091754649</v>
      </c>
      <c r="F7108">
        <f>$P$41*'Profilo fotovoltaico'!B7110+'Approvvigionamento energia'!$Q$41*'Profilo eolico'!B7110</f>
        <v>288.81442727836435</v>
      </c>
      <c r="G7108">
        <f>$P$43*'Profilo fotovoltaico'!B7110+'Approvvigionamento energia'!$Q$43*'Profilo eolico'!B7110</f>
        <v>144.40721363918217</v>
      </c>
      <c r="H7108">
        <f t="shared" si="222"/>
        <v>1138.4335154826958</v>
      </c>
      <c r="I7108">
        <f>IF(LCOH!$C$28=Menu!$A$1,'Approvvigionamento energia'!C7108,0)+IF(LCOH!$C$28=Menu!$A$2,'Approvvigionamento energia'!D7108,0)+IF(LCOH!$C$28=Menu!$A$3,'Approvvigionamento energia'!E7108,0)+IF(LCOH!$C$28=Menu!$A$4,'Approvvigionamento energia'!F7108,0)+IF(LCOH!$C$28=Menu!$A$5,'Approvvigionamento energia'!G7108,0)+IF(LCOH!$C$28=Menu!$A$6,'Approvvigionamento energia'!H7108,0)</f>
        <v>288.81442727836435</v>
      </c>
      <c r="J7108">
        <f>'Approvvigionamento energia'!A7108+'Approvvigionamento energia'!B7108+'Approvvigionamento energia'!I7108</f>
        <v>387.81442727836435</v>
      </c>
      <c r="K7108">
        <f>IF(MIN(LCOH!$C$18,J7108)&gt;=$P$48*LCOH!$C$18, MIN(LCOH!$C$18,J7108),0)</f>
        <v>387.81442727836435</v>
      </c>
      <c r="L7108">
        <f t="shared" si="223"/>
        <v>0</v>
      </c>
      <c r="M7108">
        <f>K7108/LCOH!$C$18</f>
        <v>0.25854295151890955</v>
      </c>
      <c r="N7108">
        <f>K7108/LCOH!$C$34</f>
        <v>7.4723396392748436</v>
      </c>
    </row>
    <row r="7109" spans="1:14" x14ac:dyDescent="0.35">
      <c r="A7109">
        <f>'Profilo fotovoltaico'!B7111*LCOH!$C$20</f>
        <v>0</v>
      </c>
      <c r="B7109">
        <f>'Profilo eolico'!B7111*LCOH!$C$21</f>
        <v>98.3</v>
      </c>
      <c r="C7109">
        <f>$P$35*'Profilo fotovoltaico'!B7111</f>
        <v>0</v>
      </c>
      <c r="D7109">
        <f>$Q$37*'Profilo eolico'!B7111</f>
        <v>573.54461013056994</v>
      </c>
      <c r="E7109">
        <f>$P$39*'Profilo fotovoltaico'!B7111+'Approvvigionamento energia'!$Q$39*'Profilo eolico'!B7111</f>
        <v>430.15845759792745</v>
      </c>
      <c r="F7109">
        <f>$P$41*'Profilo fotovoltaico'!B7111+'Approvvigionamento energia'!$Q$41*'Profilo eolico'!B7111</f>
        <v>286.77230506528497</v>
      </c>
      <c r="G7109">
        <f>$P$43*'Profilo fotovoltaico'!B7111+'Approvvigionamento energia'!$Q$43*'Profilo eolico'!B7111</f>
        <v>143.38615253264248</v>
      </c>
      <c r="H7109">
        <f t="shared" si="222"/>
        <v>1138.4335154826958</v>
      </c>
      <c r="I7109">
        <f>IF(LCOH!$C$28=Menu!$A$1,'Approvvigionamento energia'!C7109,0)+IF(LCOH!$C$28=Menu!$A$2,'Approvvigionamento energia'!D7109,0)+IF(LCOH!$C$28=Menu!$A$3,'Approvvigionamento energia'!E7109,0)+IF(LCOH!$C$28=Menu!$A$4,'Approvvigionamento energia'!F7109,0)+IF(LCOH!$C$28=Menu!$A$5,'Approvvigionamento energia'!G7109,0)+IF(LCOH!$C$28=Menu!$A$6,'Approvvigionamento energia'!H7109,0)</f>
        <v>286.77230506528497</v>
      </c>
      <c r="J7109">
        <f>'Approvvigionamento energia'!A7109+'Approvvigionamento energia'!B7109+'Approvvigionamento energia'!I7109</f>
        <v>385.07230506528498</v>
      </c>
      <c r="K7109">
        <f>IF(MIN(LCOH!$C$18,J7109)&gt;=$P$48*LCOH!$C$18, MIN(LCOH!$C$18,J7109),0)</f>
        <v>385.07230506528498</v>
      </c>
      <c r="L7109">
        <f t="shared" si="223"/>
        <v>0</v>
      </c>
      <c r="M7109">
        <f>K7109/LCOH!$C$18</f>
        <v>0.25671487004352334</v>
      </c>
      <c r="N7109">
        <f>K7109/LCOH!$C$34</f>
        <v>7.4195049145526974</v>
      </c>
    </row>
    <row r="7110" spans="1:14" x14ac:dyDescent="0.35">
      <c r="A7110">
        <f>'Profilo fotovoltaico'!B7112*LCOH!$C$20</f>
        <v>0</v>
      </c>
      <c r="B7110">
        <f>'Profilo eolico'!B7112*LCOH!$C$21</f>
        <v>101.4</v>
      </c>
      <c r="C7110">
        <f>$P$35*'Profilo fotovoltaico'!B7112</f>
        <v>0</v>
      </c>
      <c r="D7110">
        <f>$Q$37*'Profilo eolico'!B7112</f>
        <v>591.63197830355853</v>
      </c>
      <c r="E7110">
        <f>$P$39*'Profilo fotovoltaico'!B7112+'Approvvigionamento energia'!$Q$39*'Profilo eolico'!B7112</f>
        <v>443.72398372766884</v>
      </c>
      <c r="F7110">
        <f>$P$41*'Profilo fotovoltaico'!B7112+'Approvvigionamento energia'!$Q$41*'Profilo eolico'!B7112</f>
        <v>295.81598915177926</v>
      </c>
      <c r="G7110">
        <f>$P$43*'Profilo fotovoltaico'!B7112+'Approvvigionamento energia'!$Q$43*'Profilo eolico'!B7112</f>
        <v>147.90799457588963</v>
      </c>
      <c r="H7110">
        <f t="shared" si="222"/>
        <v>1138.4335154826958</v>
      </c>
      <c r="I7110">
        <f>IF(LCOH!$C$28=Menu!$A$1,'Approvvigionamento energia'!C7110,0)+IF(LCOH!$C$28=Menu!$A$2,'Approvvigionamento energia'!D7110,0)+IF(LCOH!$C$28=Menu!$A$3,'Approvvigionamento energia'!E7110,0)+IF(LCOH!$C$28=Menu!$A$4,'Approvvigionamento energia'!F7110,0)+IF(LCOH!$C$28=Menu!$A$5,'Approvvigionamento energia'!G7110,0)+IF(LCOH!$C$28=Menu!$A$6,'Approvvigionamento energia'!H7110,0)</f>
        <v>295.81598915177926</v>
      </c>
      <c r="J7110">
        <f>'Approvvigionamento energia'!A7110+'Approvvigionamento energia'!B7110+'Approvvigionamento energia'!I7110</f>
        <v>397.21598915177924</v>
      </c>
      <c r="K7110">
        <f>IF(MIN(LCOH!$C$18,J7110)&gt;=$P$48*LCOH!$C$18, MIN(LCOH!$C$18,J7110),0)</f>
        <v>397.21598915177924</v>
      </c>
      <c r="L7110">
        <f t="shared" si="223"/>
        <v>0</v>
      </c>
      <c r="M7110">
        <f>K7110/LCOH!$C$18</f>
        <v>0.26481065943451948</v>
      </c>
      <c r="N7110">
        <f>K7110/LCOH!$C$34</f>
        <v>7.6534872668936273</v>
      </c>
    </row>
    <row r="7111" spans="1:14" x14ac:dyDescent="0.35">
      <c r="A7111">
        <f>'Profilo fotovoltaico'!B7113*LCOH!$C$20</f>
        <v>0</v>
      </c>
      <c r="B7111">
        <f>'Profilo eolico'!B7113*LCOH!$C$21</f>
        <v>100.6</v>
      </c>
      <c r="C7111">
        <f>$P$35*'Profilo fotovoltaico'!B7113</f>
        <v>0</v>
      </c>
      <c r="D7111">
        <f>$Q$37*'Profilo eolico'!B7113</f>
        <v>586.96427038794855</v>
      </c>
      <c r="E7111">
        <f>$P$39*'Profilo fotovoltaico'!B7113+'Approvvigionamento energia'!$Q$39*'Profilo eolico'!B7113</f>
        <v>440.22320279096135</v>
      </c>
      <c r="F7111">
        <f>$P$41*'Profilo fotovoltaico'!B7113+'Approvvigionamento energia'!$Q$41*'Profilo eolico'!B7113</f>
        <v>293.48213519397427</v>
      </c>
      <c r="G7111">
        <f>$P$43*'Profilo fotovoltaico'!B7113+'Approvvigionamento energia'!$Q$43*'Profilo eolico'!B7113</f>
        <v>146.74106759698714</v>
      </c>
      <c r="H7111">
        <f t="shared" si="222"/>
        <v>1138.4335154826958</v>
      </c>
      <c r="I7111">
        <f>IF(LCOH!$C$28=Menu!$A$1,'Approvvigionamento energia'!C7111,0)+IF(LCOH!$C$28=Menu!$A$2,'Approvvigionamento energia'!D7111,0)+IF(LCOH!$C$28=Menu!$A$3,'Approvvigionamento energia'!E7111,0)+IF(LCOH!$C$28=Menu!$A$4,'Approvvigionamento energia'!F7111,0)+IF(LCOH!$C$28=Menu!$A$5,'Approvvigionamento energia'!G7111,0)+IF(LCOH!$C$28=Menu!$A$6,'Approvvigionamento energia'!H7111,0)</f>
        <v>293.48213519397427</v>
      </c>
      <c r="J7111">
        <f>'Approvvigionamento energia'!A7111+'Approvvigionamento energia'!B7111+'Approvvigionamento energia'!I7111</f>
        <v>394.0821351939743</v>
      </c>
      <c r="K7111">
        <f>IF(MIN(LCOH!$C$18,J7111)&gt;=$P$48*LCOH!$C$18, MIN(LCOH!$C$18,J7111),0)</f>
        <v>394.0821351939743</v>
      </c>
      <c r="L7111">
        <f t="shared" si="223"/>
        <v>0</v>
      </c>
      <c r="M7111">
        <f>K7111/LCOH!$C$18</f>
        <v>0.26272142346264954</v>
      </c>
      <c r="N7111">
        <f>K7111/LCOH!$C$34</f>
        <v>7.5931047243540331</v>
      </c>
    </row>
    <row r="7112" spans="1:14" x14ac:dyDescent="0.35">
      <c r="A7112">
        <f>'Profilo fotovoltaico'!B7114*LCOH!$C$20</f>
        <v>22</v>
      </c>
      <c r="B7112">
        <f>'Profilo eolico'!B7114*LCOH!$C$21</f>
        <v>92.600000000000009</v>
      </c>
      <c r="C7112">
        <f>$P$35*'Profilo fotovoltaico'!B7114</f>
        <v>161.80146812768541</v>
      </c>
      <c r="D7112">
        <f>$Q$37*'Profilo eolico'!B7114</f>
        <v>540.28719123184931</v>
      </c>
      <c r="E7112">
        <f>$P$39*'Profilo fotovoltaico'!B7114+'Approvvigionamento energia'!$Q$39*'Profilo eolico'!B7114</f>
        <v>445.66576045580831</v>
      </c>
      <c r="F7112">
        <f>$P$41*'Profilo fotovoltaico'!B7114+'Approvvigionamento energia'!$Q$41*'Profilo eolico'!B7114</f>
        <v>351.04432967976737</v>
      </c>
      <c r="G7112">
        <f>$P$43*'Profilo fotovoltaico'!B7114+'Approvvigionamento energia'!$Q$43*'Profilo eolico'!B7114</f>
        <v>256.42289890372638</v>
      </c>
      <c r="H7112">
        <f t="shared" si="222"/>
        <v>1138.4335154826958</v>
      </c>
      <c r="I7112">
        <f>IF(LCOH!$C$28=Menu!$A$1,'Approvvigionamento energia'!C7112,0)+IF(LCOH!$C$28=Menu!$A$2,'Approvvigionamento energia'!D7112,0)+IF(LCOH!$C$28=Menu!$A$3,'Approvvigionamento energia'!E7112,0)+IF(LCOH!$C$28=Menu!$A$4,'Approvvigionamento energia'!F7112,0)+IF(LCOH!$C$28=Menu!$A$5,'Approvvigionamento energia'!G7112,0)+IF(LCOH!$C$28=Menu!$A$6,'Approvvigionamento energia'!H7112,0)</f>
        <v>351.04432967976737</v>
      </c>
      <c r="J7112">
        <f>'Approvvigionamento energia'!A7112+'Approvvigionamento energia'!B7112+'Approvvigionamento energia'!I7112</f>
        <v>465.6443296797674</v>
      </c>
      <c r="K7112">
        <f>IF(MIN(LCOH!$C$18,J7112)&gt;=$P$48*LCOH!$C$18, MIN(LCOH!$C$18,J7112),0)</f>
        <v>465.6443296797674</v>
      </c>
      <c r="L7112">
        <f t="shared" si="223"/>
        <v>0</v>
      </c>
      <c r="M7112">
        <f>K7112/LCOH!$C$18</f>
        <v>0.31042955311984494</v>
      </c>
      <c r="N7112">
        <f>K7112/LCOH!$C$34</f>
        <v>8.9719524023076573</v>
      </c>
    </row>
    <row r="7113" spans="1:14" x14ac:dyDescent="0.35">
      <c r="A7113">
        <f>'Profilo fotovoltaico'!B7115*LCOH!$C$20</f>
        <v>86</v>
      </c>
      <c r="B7113">
        <f>'Profilo eolico'!B7115*LCOH!$C$21</f>
        <v>79.2</v>
      </c>
      <c r="C7113">
        <f>$P$35*'Profilo fotovoltaico'!B7115</f>
        <v>632.49664813549759</v>
      </c>
      <c r="D7113">
        <f>$Q$37*'Profilo eolico'!B7115</f>
        <v>462.10308364538298</v>
      </c>
      <c r="E7113">
        <f>$P$39*'Profilo fotovoltaico'!B7115+'Approvvigionamento energia'!$Q$39*'Profilo eolico'!B7115</f>
        <v>504.70147476791158</v>
      </c>
      <c r="F7113">
        <f>$P$41*'Profilo fotovoltaico'!B7115+'Approvvigionamento energia'!$Q$41*'Profilo eolico'!B7115</f>
        <v>547.29986589044029</v>
      </c>
      <c r="G7113">
        <f>$P$43*'Profilo fotovoltaico'!B7115+'Approvvigionamento energia'!$Q$43*'Profilo eolico'!B7115</f>
        <v>589.89825701296888</v>
      </c>
      <c r="H7113">
        <f t="shared" si="222"/>
        <v>1138.4335154826958</v>
      </c>
      <c r="I7113">
        <f>IF(LCOH!$C$28=Menu!$A$1,'Approvvigionamento energia'!C7113,0)+IF(LCOH!$C$28=Menu!$A$2,'Approvvigionamento energia'!D7113,0)+IF(LCOH!$C$28=Menu!$A$3,'Approvvigionamento energia'!E7113,0)+IF(LCOH!$C$28=Menu!$A$4,'Approvvigionamento energia'!F7113,0)+IF(LCOH!$C$28=Menu!$A$5,'Approvvigionamento energia'!G7113,0)+IF(LCOH!$C$28=Menu!$A$6,'Approvvigionamento energia'!H7113,0)</f>
        <v>547.29986589044029</v>
      </c>
      <c r="J7113">
        <f>'Approvvigionamento energia'!A7113+'Approvvigionamento energia'!B7113+'Approvvigionamento energia'!I7113</f>
        <v>712.49986589044033</v>
      </c>
      <c r="K7113">
        <f>IF(MIN(LCOH!$C$18,J7113)&gt;=$P$48*LCOH!$C$18, MIN(LCOH!$C$18,J7113),0)</f>
        <v>712.49986589044033</v>
      </c>
      <c r="L7113">
        <f t="shared" si="223"/>
        <v>0</v>
      </c>
      <c r="M7113">
        <f>K7113/LCOH!$C$18</f>
        <v>0.4749999105936269</v>
      </c>
      <c r="N7113">
        <f>K7113/LCOH!$C$34</f>
        <v>13.728321115422743</v>
      </c>
    </row>
    <row r="7114" spans="1:14" x14ac:dyDescent="0.35">
      <c r="A7114">
        <f>'Profilo fotovoltaico'!B7116*LCOH!$C$20</f>
        <v>166</v>
      </c>
      <c r="B7114">
        <f>'Profilo eolico'!B7116*LCOH!$C$21</f>
        <v>71</v>
      </c>
      <c r="C7114">
        <f>$P$35*'Profilo fotovoltaico'!B7116</f>
        <v>1220.8656231452628</v>
      </c>
      <c r="D7114">
        <f>$Q$37*'Profilo eolico'!B7116</f>
        <v>414.25907751038113</v>
      </c>
      <c r="E7114">
        <f>$P$39*'Profilo fotovoltaico'!B7116+'Approvvigionamento energia'!$Q$39*'Profilo eolico'!B7116</f>
        <v>615.91071391910157</v>
      </c>
      <c r="F7114">
        <f>$P$41*'Profilo fotovoltaico'!B7116+'Approvvigionamento energia'!$Q$41*'Profilo eolico'!B7116</f>
        <v>817.56235032782195</v>
      </c>
      <c r="G7114">
        <f>$P$43*'Profilo fotovoltaico'!B7116+'Approvvigionamento energia'!$Q$43*'Profilo eolico'!B7116</f>
        <v>1019.2139867365426</v>
      </c>
      <c r="H7114">
        <f t="shared" si="222"/>
        <v>1138.4335154826958</v>
      </c>
      <c r="I7114">
        <f>IF(LCOH!$C$28=Menu!$A$1,'Approvvigionamento energia'!C7114,0)+IF(LCOH!$C$28=Menu!$A$2,'Approvvigionamento energia'!D7114,0)+IF(LCOH!$C$28=Menu!$A$3,'Approvvigionamento energia'!E7114,0)+IF(LCOH!$C$28=Menu!$A$4,'Approvvigionamento energia'!F7114,0)+IF(LCOH!$C$28=Menu!$A$5,'Approvvigionamento energia'!G7114,0)+IF(LCOH!$C$28=Menu!$A$6,'Approvvigionamento energia'!H7114,0)</f>
        <v>817.56235032782195</v>
      </c>
      <c r="J7114">
        <f>'Approvvigionamento energia'!A7114+'Approvvigionamento energia'!B7114+'Approvvigionamento energia'!I7114</f>
        <v>1054.5623503278221</v>
      </c>
      <c r="K7114">
        <f>IF(MIN(LCOH!$C$18,J7114)&gt;=$P$48*LCOH!$C$18, MIN(LCOH!$C$18,J7114),0)</f>
        <v>1054.5623503278221</v>
      </c>
      <c r="L7114">
        <f t="shared" si="223"/>
        <v>0</v>
      </c>
      <c r="M7114">
        <f>K7114/LCOH!$C$18</f>
        <v>0.70304156688521469</v>
      </c>
      <c r="N7114">
        <f>K7114/LCOH!$C$34</f>
        <v>20.319120430208518</v>
      </c>
    </row>
    <row r="7115" spans="1:14" x14ac:dyDescent="0.35">
      <c r="A7115">
        <f>'Profilo fotovoltaico'!B7117*LCOH!$C$20</f>
        <v>242</v>
      </c>
      <c r="B7115">
        <f>'Profilo eolico'!B7117*LCOH!$C$21</f>
        <v>74.2</v>
      </c>
      <c r="C7115">
        <f>$P$35*'Profilo fotovoltaico'!B7117</f>
        <v>1779.8161494045396</v>
      </c>
      <c r="D7115">
        <f>$Q$37*'Profilo eolico'!B7117</f>
        <v>432.92990917282089</v>
      </c>
      <c r="E7115">
        <f>$P$39*'Profilo fotovoltaico'!B7117+'Approvvigionamento energia'!$Q$39*'Profilo eolico'!B7117</f>
        <v>769.65146923075054</v>
      </c>
      <c r="F7115">
        <f>$P$41*'Profilo fotovoltaico'!B7117+'Approvvigionamento energia'!$Q$41*'Profilo eolico'!B7117</f>
        <v>1106.3730292886803</v>
      </c>
      <c r="G7115">
        <f>$P$43*'Profilo fotovoltaico'!B7117+'Approvvigionamento energia'!$Q$43*'Profilo eolico'!B7117</f>
        <v>1443.0945893466101</v>
      </c>
      <c r="H7115">
        <f t="shared" si="222"/>
        <v>1138.4335154826958</v>
      </c>
      <c r="I7115">
        <f>IF(LCOH!$C$28=Menu!$A$1,'Approvvigionamento energia'!C7115,0)+IF(LCOH!$C$28=Menu!$A$2,'Approvvigionamento energia'!D7115,0)+IF(LCOH!$C$28=Menu!$A$3,'Approvvigionamento energia'!E7115,0)+IF(LCOH!$C$28=Menu!$A$4,'Approvvigionamento energia'!F7115,0)+IF(LCOH!$C$28=Menu!$A$5,'Approvvigionamento energia'!G7115,0)+IF(LCOH!$C$28=Menu!$A$6,'Approvvigionamento energia'!H7115,0)</f>
        <v>1106.3730292886803</v>
      </c>
      <c r="J7115">
        <f>'Approvvigionamento energia'!A7115+'Approvvigionamento energia'!B7115+'Approvvigionamento energia'!I7115</f>
        <v>1422.5730292886803</v>
      </c>
      <c r="K7115">
        <f>IF(MIN(LCOH!$C$18,J7115)&gt;=$P$48*LCOH!$C$18, MIN(LCOH!$C$18,J7115),0)</f>
        <v>1422.5730292886803</v>
      </c>
      <c r="L7115">
        <f t="shared" si="223"/>
        <v>0</v>
      </c>
      <c r="M7115">
        <f>K7115/LCOH!$C$18</f>
        <v>0.94838201952578693</v>
      </c>
      <c r="N7115">
        <f>K7115/LCOH!$C$34</f>
        <v>27.409884957392684</v>
      </c>
    </row>
    <row r="7116" spans="1:14" x14ac:dyDescent="0.35">
      <c r="A7116">
        <f>'Profilo fotovoltaico'!B7118*LCOH!$C$20</f>
        <v>297</v>
      </c>
      <c r="B7116">
        <f>'Profilo eolico'!B7118*LCOH!$C$21</f>
        <v>84.3</v>
      </c>
      <c r="C7116">
        <f>$P$35*'Profilo fotovoltaico'!B7118</f>
        <v>2184.3198197237534</v>
      </c>
      <c r="D7116">
        <f>$Q$37*'Profilo eolico'!B7118</f>
        <v>491.85972160739624</v>
      </c>
      <c r="E7116">
        <f>$P$39*'Profilo fotovoltaico'!B7118+'Approvvigionamento energia'!$Q$39*'Profilo eolico'!B7118</f>
        <v>914.97474613648546</v>
      </c>
      <c r="F7116">
        <f>$P$41*'Profilo fotovoltaico'!B7118+'Approvvigionamento energia'!$Q$41*'Profilo eolico'!B7118</f>
        <v>1338.0897706655749</v>
      </c>
      <c r="G7116">
        <f>$P$43*'Profilo fotovoltaico'!B7118+'Approvvigionamento energia'!$Q$43*'Profilo eolico'!B7118</f>
        <v>1761.204795194664</v>
      </c>
      <c r="H7116">
        <f t="shared" si="222"/>
        <v>1138.4335154826958</v>
      </c>
      <c r="I7116">
        <f>IF(LCOH!$C$28=Menu!$A$1,'Approvvigionamento energia'!C7116,0)+IF(LCOH!$C$28=Menu!$A$2,'Approvvigionamento energia'!D7116,0)+IF(LCOH!$C$28=Menu!$A$3,'Approvvigionamento energia'!E7116,0)+IF(LCOH!$C$28=Menu!$A$4,'Approvvigionamento energia'!F7116,0)+IF(LCOH!$C$28=Menu!$A$5,'Approvvigionamento energia'!G7116,0)+IF(LCOH!$C$28=Menu!$A$6,'Approvvigionamento energia'!H7116,0)</f>
        <v>1338.0897706655749</v>
      </c>
      <c r="J7116">
        <f>'Approvvigionamento energia'!A7116+'Approvvigionamento energia'!B7116+'Approvvigionamento energia'!I7116</f>
        <v>1719.3897706655748</v>
      </c>
      <c r="K7116">
        <f>IF(MIN(LCOH!$C$18,J7116)&gt;=$P$48*LCOH!$C$18, MIN(LCOH!$C$18,J7116),0)</f>
        <v>1500</v>
      </c>
      <c r="L7116">
        <f t="shared" si="223"/>
        <v>219.38977066557482</v>
      </c>
      <c r="M7116">
        <f>K7116/LCOH!$C$18</f>
        <v>1</v>
      </c>
      <c r="N7116">
        <f>K7116/LCOH!$C$34</f>
        <v>28.901734104046245</v>
      </c>
    </row>
    <row r="7117" spans="1:14" x14ac:dyDescent="0.35">
      <c r="A7117">
        <f>'Profilo fotovoltaico'!B7119*LCOH!$C$20</f>
        <v>326</v>
      </c>
      <c r="B7117">
        <f>'Profilo eolico'!B7119*LCOH!$C$21</f>
        <v>89.300000000000011</v>
      </c>
      <c r="C7117">
        <f>$P$35*'Profilo fotovoltaico'!B7119</f>
        <v>2397.6035731647935</v>
      </c>
      <c r="D7117">
        <f>$Q$37*'Profilo eolico'!B7119</f>
        <v>521.03289607995828</v>
      </c>
      <c r="E7117">
        <f>$P$39*'Profilo fotovoltaico'!B7119+'Approvvigionamento energia'!$Q$39*'Profilo eolico'!B7119</f>
        <v>990.17556535116705</v>
      </c>
      <c r="F7117">
        <f>$P$41*'Profilo fotovoltaico'!B7119+'Approvvigionamento energia'!$Q$41*'Profilo eolico'!B7119</f>
        <v>1459.3182346223759</v>
      </c>
      <c r="G7117">
        <f>$P$43*'Profilo fotovoltaico'!B7119+'Approvvigionamento energia'!$Q$43*'Profilo eolico'!B7119</f>
        <v>1928.4609038935846</v>
      </c>
      <c r="H7117">
        <f t="shared" si="222"/>
        <v>1138.4335154826958</v>
      </c>
      <c r="I7117">
        <f>IF(LCOH!$C$28=Menu!$A$1,'Approvvigionamento energia'!C7117,0)+IF(LCOH!$C$28=Menu!$A$2,'Approvvigionamento energia'!D7117,0)+IF(LCOH!$C$28=Menu!$A$3,'Approvvigionamento energia'!E7117,0)+IF(LCOH!$C$28=Menu!$A$4,'Approvvigionamento energia'!F7117,0)+IF(LCOH!$C$28=Menu!$A$5,'Approvvigionamento energia'!G7117,0)+IF(LCOH!$C$28=Menu!$A$6,'Approvvigionamento energia'!H7117,0)</f>
        <v>1459.3182346223759</v>
      </c>
      <c r="J7117">
        <f>'Approvvigionamento energia'!A7117+'Approvvigionamento energia'!B7117+'Approvvigionamento energia'!I7117</f>
        <v>1874.6182346223759</v>
      </c>
      <c r="K7117">
        <f>IF(MIN(LCOH!$C$18,J7117)&gt;=$P$48*LCOH!$C$18, MIN(LCOH!$C$18,J7117),0)</f>
        <v>1500</v>
      </c>
      <c r="L7117">
        <f t="shared" si="223"/>
        <v>374.61823462237589</v>
      </c>
      <c r="M7117">
        <f>K7117/LCOH!$C$18</f>
        <v>1</v>
      </c>
      <c r="N7117">
        <f>K7117/LCOH!$C$34</f>
        <v>28.901734104046245</v>
      </c>
    </row>
    <row r="7118" spans="1:14" x14ac:dyDescent="0.35">
      <c r="A7118">
        <f>'Profilo fotovoltaico'!B7120*LCOH!$C$20</f>
        <v>320</v>
      </c>
      <c r="B7118">
        <f>'Profilo eolico'!B7120*LCOH!$C$21</f>
        <v>87.9</v>
      </c>
      <c r="C7118">
        <f>$P$35*'Profilo fotovoltaico'!B7120</f>
        <v>2353.4759000390609</v>
      </c>
      <c r="D7118">
        <f>$Q$37*'Profilo eolico'!B7120</f>
        <v>512.86440722764098</v>
      </c>
      <c r="E7118">
        <f>$P$39*'Profilo fotovoltaico'!B7120+'Approvvigionamento energia'!$Q$39*'Profilo eolico'!B7120</f>
        <v>973.01728043049593</v>
      </c>
      <c r="F7118">
        <f>$P$41*'Profilo fotovoltaico'!B7120+'Approvvigionamento energia'!$Q$41*'Profilo eolico'!B7120</f>
        <v>1433.170153633351</v>
      </c>
      <c r="G7118">
        <f>$P$43*'Profilo fotovoltaico'!B7120+'Approvvigionamento energia'!$Q$43*'Profilo eolico'!B7120</f>
        <v>1893.3230268362061</v>
      </c>
      <c r="H7118">
        <f t="shared" si="222"/>
        <v>1138.4335154826958</v>
      </c>
      <c r="I7118">
        <f>IF(LCOH!$C$28=Menu!$A$1,'Approvvigionamento energia'!C7118,0)+IF(LCOH!$C$28=Menu!$A$2,'Approvvigionamento energia'!D7118,0)+IF(LCOH!$C$28=Menu!$A$3,'Approvvigionamento energia'!E7118,0)+IF(LCOH!$C$28=Menu!$A$4,'Approvvigionamento energia'!F7118,0)+IF(LCOH!$C$28=Menu!$A$5,'Approvvigionamento energia'!G7118,0)+IF(LCOH!$C$28=Menu!$A$6,'Approvvigionamento energia'!H7118,0)</f>
        <v>1433.170153633351</v>
      </c>
      <c r="J7118">
        <f>'Approvvigionamento energia'!A7118+'Approvvigionamento energia'!B7118+'Approvvigionamento energia'!I7118</f>
        <v>1841.0701536333509</v>
      </c>
      <c r="K7118">
        <f>IF(MIN(LCOH!$C$18,J7118)&gt;=$P$48*LCOH!$C$18, MIN(LCOH!$C$18,J7118),0)</f>
        <v>1500</v>
      </c>
      <c r="L7118">
        <f t="shared" si="223"/>
        <v>341.07015363335086</v>
      </c>
      <c r="M7118">
        <f>K7118/LCOH!$C$18</f>
        <v>1</v>
      </c>
      <c r="N7118">
        <f>K7118/LCOH!$C$34</f>
        <v>28.901734104046245</v>
      </c>
    </row>
    <row r="7119" spans="1:14" x14ac:dyDescent="0.35">
      <c r="A7119">
        <f>'Profilo fotovoltaico'!B7121*LCOH!$C$20</f>
        <v>273</v>
      </c>
      <c r="B7119">
        <f>'Profilo eolico'!B7121*LCOH!$C$21</f>
        <v>84.5</v>
      </c>
      <c r="C7119">
        <f>$P$35*'Profilo fotovoltaico'!B7121</f>
        <v>2007.8091272208239</v>
      </c>
      <c r="D7119">
        <f>$Q$37*'Profilo eolico'!B7121</f>
        <v>493.02664858629873</v>
      </c>
      <c r="E7119">
        <f>$P$39*'Profilo fotovoltaico'!B7121+'Approvvigionamento energia'!$Q$39*'Profilo eolico'!B7121</f>
        <v>871.72226824493009</v>
      </c>
      <c r="F7119">
        <f>$P$41*'Profilo fotovoltaico'!B7121+'Approvvigionamento energia'!$Q$41*'Profilo eolico'!B7121</f>
        <v>1250.4178879035612</v>
      </c>
      <c r="G7119">
        <f>$P$43*'Profilo fotovoltaico'!B7121+'Approvvigionamento energia'!$Q$43*'Profilo eolico'!B7121</f>
        <v>1629.1135075621926</v>
      </c>
      <c r="H7119">
        <f t="shared" si="222"/>
        <v>1138.4335154826958</v>
      </c>
      <c r="I7119">
        <f>IF(LCOH!$C$28=Menu!$A$1,'Approvvigionamento energia'!C7119,0)+IF(LCOH!$C$28=Menu!$A$2,'Approvvigionamento energia'!D7119,0)+IF(LCOH!$C$28=Menu!$A$3,'Approvvigionamento energia'!E7119,0)+IF(LCOH!$C$28=Menu!$A$4,'Approvvigionamento energia'!F7119,0)+IF(LCOH!$C$28=Menu!$A$5,'Approvvigionamento energia'!G7119,0)+IF(LCOH!$C$28=Menu!$A$6,'Approvvigionamento energia'!H7119,0)</f>
        <v>1250.4178879035612</v>
      </c>
      <c r="J7119">
        <f>'Approvvigionamento energia'!A7119+'Approvvigionamento energia'!B7119+'Approvvigionamento energia'!I7119</f>
        <v>1607.9178879035612</v>
      </c>
      <c r="K7119">
        <f>IF(MIN(LCOH!$C$18,J7119)&gt;=$P$48*LCOH!$C$18, MIN(LCOH!$C$18,J7119),0)</f>
        <v>1500</v>
      </c>
      <c r="L7119">
        <f t="shared" si="223"/>
        <v>107.91788790356122</v>
      </c>
      <c r="M7119">
        <f>K7119/LCOH!$C$18</f>
        <v>1</v>
      </c>
      <c r="N7119">
        <f>K7119/LCOH!$C$34</f>
        <v>28.901734104046245</v>
      </c>
    </row>
    <row r="7120" spans="1:14" x14ac:dyDescent="0.35">
      <c r="A7120">
        <f>'Profilo fotovoltaico'!B7122*LCOH!$C$20</f>
        <v>183</v>
      </c>
      <c r="B7120">
        <f>'Profilo eolico'!B7122*LCOH!$C$21</f>
        <v>79.2</v>
      </c>
      <c r="C7120">
        <f>$P$35*'Profilo fotovoltaico'!B7122</f>
        <v>1345.8940303348379</v>
      </c>
      <c r="D7120">
        <f>$Q$37*'Profilo eolico'!B7122</f>
        <v>462.10308364538298</v>
      </c>
      <c r="E7120">
        <f>$P$39*'Profilo fotovoltaico'!B7122+'Approvvigionamento energia'!$Q$39*'Profilo eolico'!B7122</f>
        <v>683.05082031774668</v>
      </c>
      <c r="F7120">
        <f>$P$41*'Profilo fotovoltaico'!B7122+'Approvvigionamento energia'!$Q$41*'Profilo eolico'!B7122</f>
        <v>903.9985569901105</v>
      </c>
      <c r="G7120">
        <f>$P$43*'Profilo fotovoltaico'!B7122+'Approvvigionamento energia'!$Q$43*'Profilo eolico'!B7122</f>
        <v>1124.9462936624743</v>
      </c>
      <c r="H7120">
        <f t="shared" si="222"/>
        <v>1138.4335154826958</v>
      </c>
      <c r="I7120">
        <f>IF(LCOH!$C$28=Menu!$A$1,'Approvvigionamento energia'!C7120,0)+IF(LCOH!$C$28=Menu!$A$2,'Approvvigionamento energia'!D7120,0)+IF(LCOH!$C$28=Menu!$A$3,'Approvvigionamento energia'!E7120,0)+IF(LCOH!$C$28=Menu!$A$4,'Approvvigionamento energia'!F7120,0)+IF(LCOH!$C$28=Menu!$A$5,'Approvvigionamento energia'!G7120,0)+IF(LCOH!$C$28=Menu!$A$6,'Approvvigionamento energia'!H7120,0)</f>
        <v>903.9985569901105</v>
      </c>
      <c r="J7120">
        <f>'Approvvigionamento energia'!A7120+'Approvvigionamento energia'!B7120+'Approvvigionamento energia'!I7120</f>
        <v>1166.1985569901105</v>
      </c>
      <c r="K7120">
        <f>IF(MIN(LCOH!$C$18,J7120)&gt;=$P$48*LCOH!$C$18, MIN(LCOH!$C$18,J7120),0)</f>
        <v>1166.1985569901105</v>
      </c>
      <c r="L7120">
        <f t="shared" si="223"/>
        <v>0</v>
      </c>
      <c r="M7120">
        <f>K7120/LCOH!$C$18</f>
        <v>0.7774657046600737</v>
      </c>
      <c r="N7120">
        <f>K7120/LCOH!$C$34</f>
        <v>22.470107071100397</v>
      </c>
    </row>
    <row r="7121" spans="1:14" x14ac:dyDescent="0.35">
      <c r="A7121">
        <f>'Profilo fotovoltaico'!B7123*LCOH!$C$20</f>
        <v>74</v>
      </c>
      <c r="B7121">
        <f>'Profilo eolico'!B7123*LCOH!$C$21</f>
        <v>70.599999999999994</v>
      </c>
      <c r="C7121">
        <f>$P$35*'Profilo fotovoltaico'!B7123</f>
        <v>544.24130188403274</v>
      </c>
      <c r="D7121">
        <f>$Q$37*'Profilo eolico'!B7123</f>
        <v>411.9252235525762</v>
      </c>
      <c r="E7121">
        <f>$P$39*'Profilo fotovoltaico'!B7123+'Approvvigionamento energia'!$Q$39*'Profilo eolico'!B7123</f>
        <v>445.00424313544033</v>
      </c>
      <c r="F7121">
        <f>$P$41*'Profilo fotovoltaico'!B7123+'Approvvigionamento energia'!$Q$41*'Profilo eolico'!B7123</f>
        <v>478.08326271830447</v>
      </c>
      <c r="G7121">
        <f>$P$43*'Profilo fotovoltaico'!B7123+'Approvvigionamento energia'!$Q$43*'Profilo eolico'!B7123</f>
        <v>511.16228230116866</v>
      </c>
      <c r="H7121">
        <f t="shared" si="222"/>
        <v>1138.4335154826958</v>
      </c>
      <c r="I7121">
        <f>IF(LCOH!$C$28=Menu!$A$1,'Approvvigionamento energia'!C7121,0)+IF(LCOH!$C$28=Menu!$A$2,'Approvvigionamento energia'!D7121,0)+IF(LCOH!$C$28=Menu!$A$3,'Approvvigionamento energia'!E7121,0)+IF(LCOH!$C$28=Menu!$A$4,'Approvvigionamento energia'!F7121,0)+IF(LCOH!$C$28=Menu!$A$5,'Approvvigionamento energia'!G7121,0)+IF(LCOH!$C$28=Menu!$A$6,'Approvvigionamento energia'!H7121,0)</f>
        <v>478.08326271830447</v>
      </c>
      <c r="J7121">
        <f>'Approvvigionamento energia'!A7121+'Approvvigionamento energia'!B7121+'Approvvigionamento energia'!I7121</f>
        <v>622.68326271830449</v>
      </c>
      <c r="K7121">
        <f>IF(MIN(LCOH!$C$18,J7121)&gt;=$P$48*LCOH!$C$18, MIN(LCOH!$C$18,J7121),0)</f>
        <v>622.68326271830449</v>
      </c>
      <c r="L7121">
        <f t="shared" si="223"/>
        <v>0</v>
      </c>
      <c r="M7121">
        <f>K7121/LCOH!$C$18</f>
        <v>0.41512217514553634</v>
      </c>
      <c r="N7121">
        <f>K7121/LCOH!$C$34</f>
        <v>11.997750726749604</v>
      </c>
    </row>
    <row r="7122" spans="1:14" x14ac:dyDescent="0.35">
      <c r="A7122">
        <f>'Profilo fotovoltaico'!B7124*LCOH!$C$20</f>
        <v>3</v>
      </c>
      <c r="B7122">
        <f>'Profilo eolico'!B7124*LCOH!$C$21</f>
        <v>73.5</v>
      </c>
      <c r="C7122">
        <f>$P$35*'Profilo fotovoltaico'!B7124</f>
        <v>22.063836562866197</v>
      </c>
      <c r="D7122">
        <f>$Q$37*'Profilo eolico'!B7124</f>
        <v>428.84566474666218</v>
      </c>
      <c r="E7122">
        <f>$P$39*'Profilo fotovoltaico'!B7124+'Approvvigionamento energia'!$Q$39*'Profilo eolico'!B7124</f>
        <v>327.15020770071317</v>
      </c>
      <c r="F7122">
        <f>$P$41*'Profilo fotovoltaico'!B7124+'Approvvigionamento energia'!$Q$41*'Profilo eolico'!B7124</f>
        <v>225.45475065476418</v>
      </c>
      <c r="G7122">
        <f>$P$43*'Profilo fotovoltaico'!B7124+'Approvvigionamento energia'!$Q$43*'Profilo eolico'!B7124</f>
        <v>123.7592936088152</v>
      </c>
      <c r="H7122">
        <f t="shared" si="222"/>
        <v>1138.4335154826958</v>
      </c>
      <c r="I7122">
        <f>IF(LCOH!$C$28=Menu!$A$1,'Approvvigionamento energia'!C7122,0)+IF(LCOH!$C$28=Menu!$A$2,'Approvvigionamento energia'!D7122,0)+IF(LCOH!$C$28=Menu!$A$3,'Approvvigionamento energia'!E7122,0)+IF(LCOH!$C$28=Menu!$A$4,'Approvvigionamento energia'!F7122,0)+IF(LCOH!$C$28=Menu!$A$5,'Approvvigionamento energia'!G7122,0)+IF(LCOH!$C$28=Menu!$A$6,'Approvvigionamento energia'!H7122,0)</f>
        <v>225.45475065476418</v>
      </c>
      <c r="J7122">
        <f>'Approvvigionamento energia'!A7122+'Approvvigionamento energia'!B7122+'Approvvigionamento energia'!I7122</f>
        <v>301.95475065476421</v>
      </c>
      <c r="K7122">
        <f>IF(MIN(LCOH!$C$18,J7122)&gt;=$P$48*LCOH!$C$18, MIN(LCOH!$C$18,J7122),0)</f>
        <v>0</v>
      </c>
      <c r="L7122">
        <f t="shared" si="223"/>
        <v>301.95475065476421</v>
      </c>
      <c r="M7122">
        <f>K7122/LCOH!$C$18</f>
        <v>0</v>
      </c>
      <c r="N7122">
        <f>K7122/LCOH!$C$34</f>
        <v>0</v>
      </c>
    </row>
    <row r="7123" spans="1:14" x14ac:dyDescent="0.35">
      <c r="A7123">
        <f>'Profilo fotovoltaico'!B7125*LCOH!$C$20</f>
        <v>0</v>
      </c>
      <c r="B7123">
        <f>'Profilo eolico'!B7125*LCOH!$C$21</f>
        <v>81.199999999999989</v>
      </c>
      <c r="C7123">
        <f>$P$35*'Profilo fotovoltaico'!B7125</f>
        <v>0</v>
      </c>
      <c r="D7123">
        <f>$Q$37*'Profilo eolico'!B7125</f>
        <v>473.77235343440776</v>
      </c>
      <c r="E7123">
        <f>$P$39*'Profilo fotovoltaico'!B7125+'Approvvigionamento energia'!$Q$39*'Profilo eolico'!B7125</f>
        <v>355.32926507580578</v>
      </c>
      <c r="F7123">
        <f>$P$41*'Profilo fotovoltaico'!B7125+'Approvvigionamento energia'!$Q$41*'Profilo eolico'!B7125</f>
        <v>236.88617671720388</v>
      </c>
      <c r="G7123">
        <f>$P$43*'Profilo fotovoltaico'!B7125+'Approvvigionamento energia'!$Q$43*'Profilo eolico'!B7125</f>
        <v>118.44308835860194</v>
      </c>
      <c r="H7123">
        <f t="shared" si="222"/>
        <v>1138.4335154826958</v>
      </c>
      <c r="I7123">
        <f>IF(LCOH!$C$28=Menu!$A$1,'Approvvigionamento energia'!C7123,0)+IF(LCOH!$C$28=Menu!$A$2,'Approvvigionamento energia'!D7123,0)+IF(LCOH!$C$28=Menu!$A$3,'Approvvigionamento energia'!E7123,0)+IF(LCOH!$C$28=Menu!$A$4,'Approvvigionamento energia'!F7123,0)+IF(LCOH!$C$28=Menu!$A$5,'Approvvigionamento energia'!G7123,0)+IF(LCOH!$C$28=Menu!$A$6,'Approvvigionamento energia'!H7123,0)</f>
        <v>236.88617671720388</v>
      </c>
      <c r="J7123">
        <f>'Approvvigionamento energia'!A7123+'Approvvigionamento energia'!B7123+'Approvvigionamento energia'!I7123</f>
        <v>318.0861767172039</v>
      </c>
      <c r="K7123">
        <f>IF(MIN(LCOH!$C$18,J7123)&gt;=$P$48*LCOH!$C$18, MIN(LCOH!$C$18,J7123),0)</f>
        <v>0</v>
      </c>
      <c r="L7123">
        <f t="shared" si="223"/>
        <v>318.0861767172039</v>
      </c>
      <c r="M7123">
        <f>K7123/LCOH!$C$18</f>
        <v>0</v>
      </c>
      <c r="N7123">
        <f>K7123/LCOH!$C$34</f>
        <v>0</v>
      </c>
    </row>
    <row r="7124" spans="1:14" x14ac:dyDescent="0.35">
      <c r="A7124">
        <f>'Profilo fotovoltaico'!B7126*LCOH!$C$20</f>
        <v>0</v>
      </c>
      <c r="B7124">
        <f>'Profilo eolico'!B7126*LCOH!$C$21</f>
        <v>90.7</v>
      </c>
      <c r="C7124">
        <f>$P$35*'Profilo fotovoltaico'!B7126</f>
        <v>0</v>
      </c>
      <c r="D7124">
        <f>$Q$37*'Profilo eolico'!B7126</f>
        <v>529.20138493227569</v>
      </c>
      <c r="E7124">
        <f>$P$39*'Profilo fotovoltaico'!B7126+'Approvvigionamento energia'!$Q$39*'Profilo eolico'!B7126</f>
        <v>396.90103869920677</v>
      </c>
      <c r="F7124">
        <f>$P$41*'Profilo fotovoltaico'!B7126+'Approvvigionamento energia'!$Q$41*'Profilo eolico'!B7126</f>
        <v>264.60069246613784</v>
      </c>
      <c r="G7124">
        <f>$P$43*'Profilo fotovoltaico'!B7126+'Approvvigionamento energia'!$Q$43*'Profilo eolico'!B7126</f>
        <v>132.30034623306892</v>
      </c>
      <c r="H7124">
        <f t="shared" si="222"/>
        <v>1138.4335154826958</v>
      </c>
      <c r="I7124">
        <f>IF(LCOH!$C$28=Menu!$A$1,'Approvvigionamento energia'!C7124,0)+IF(LCOH!$C$28=Menu!$A$2,'Approvvigionamento energia'!D7124,0)+IF(LCOH!$C$28=Menu!$A$3,'Approvvigionamento energia'!E7124,0)+IF(LCOH!$C$28=Menu!$A$4,'Approvvigionamento energia'!F7124,0)+IF(LCOH!$C$28=Menu!$A$5,'Approvvigionamento energia'!G7124,0)+IF(LCOH!$C$28=Menu!$A$6,'Approvvigionamento energia'!H7124,0)</f>
        <v>264.60069246613784</v>
      </c>
      <c r="J7124">
        <f>'Approvvigionamento energia'!A7124+'Approvvigionamento energia'!B7124+'Approvvigionamento energia'!I7124</f>
        <v>355.30069246613783</v>
      </c>
      <c r="K7124">
        <f>IF(MIN(LCOH!$C$18,J7124)&gt;=$P$48*LCOH!$C$18, MIN(LCOH!$C$18,J7124),0)</f>
        <v>0</v>
      </c>
      <c r="L7124">
        <f t="shared" si="223"/>
        <v>355.30069246613783</v>
      </c>
      <c r="M7124">
        <f>K7124/LCOH!$C$18</f>
        <v>0</v>
      </c>
      <c r="N7124">
        <f>K7124/LCOH!$C$34</f>
        <v>0</v>
      </c>
    </row>
    <row r="7125" spans="1:14" x14ac:dyDescent="0.35">
      <c r="A7125">
        <f>'Profilo fotovoltaico'!B7127*LCOH!$C$20</f>
        <v>0</v>
      </c>
      <c r="B7125">
        <f>'Profilo eolico'!B7127*LCOH!$C$21</f>
        <v>99.7</v>
      </c>
      <c r="C7125">
        <f>$P$35*'Profilo fotovoltaico'!B7127</f>
        <v>0</v>
      </c>
      <c r="D7125">
        <f>$Q$37*'Profilo eolico'!B7127</f>
        <v>581.71309898288735</v>
      </c>
      <c r="E7125">
        <f>$P$39*'Profilo fotovoltaico'!B7127+'Approvvigionamento energia'!$Q$39*'Profilo eolico'!B7127</f>
        <v>436.28482423716548</v>
      </c>
      <c r="F7125">
        <f>$P$41*'Profilo fotovoltaico'!B7127+'Approvvigionamento energia'!$Q$41*'Profilo eolico'!B7127</f>
        <v>290.85654949144367</v>
      </c>
      <c r="G7125">
        <f>$P$43*'Profilo fotovoltaico'!B7127+'Approvvigionamento energia'!$Q$43*'Profilo eolico'!B7127</f>
        <v>145.42827474572184</v>
      </c>
      <c r="H7125">
        <f t="shared" si="222"/>
        <v>1138.4335154826958</v>
      </c>
      <c r="I7125">
        <f>IF(LCOH!$C$28=Menu!$A$1,'Approvvigionamento energia'!C7125,0)+IF(LCOH!$C$28=Menu!$A$2,'Approvvigionamento energia'!D7125,0)+IF(LCOH!$C$28=Menu!$A$3,'Approvvigionamento energia'!E7125,0)+IF(LCOH!$C$28=Menu!$A$4,'Approvvigionamento energia'!F7125,0)+IF(LCOH!$C$28=Menu!$A$5,'Approvvigionamento energia'!G7125,0)+IF(LCOH!$C$28=Menu!$A$6,'Approvvigionamento energia'!H7125,0)</f>
        <v>290.85654949144367</v>
      </c>
      <c r="J7125">
        <f>'Approvvigionamento energia'!A7125+'Approvvigionamento energia'!B7125+'Approvvigionamento energia'!I7125</f>
        <v>390.55654949144366</v>
      </c>
      <c r="K7125">
        <f>IF(MIN(LCOH!$C$18,J7125)&gt;=$P$48*LCOH!$C$18, MIN(LCOH!$C$18,J7125),0)</f>
        <v>390.55654949144366</v>
      </c>
      <c r="L7125">
        <f t="shared" si="223"/>
        <v>0</v>
      </c>
      <c r="M7125">
        <f>K7125/LCOH!$C$18</f>
        <v>0.26037103299429576</v>
      </c>
      <c r="N7125">
        <f>K7125/LCOH!$C$34</f>
        <v>7.5251743639969879</v>
      </c>
    </row>
    <row r="7126" spans="1:14" x14ac:dyDescent="0.35">
      <c r="A7126">
        <f>'Profilo fotovoltaico'!B7128*LCOH!$C$20</f>
        <v>0</v>
      </c>
      <c r="B7126">
        <f>'Profilo eolico'!B7128*LCOH!$C$21</f>
        <v>106</v>
      </c>
      <c r="C7126">
        <f>$P$35*'Profilo fotovoltaico'!B7128</f>
        <v>0</v>
      </c>
      <c r="D7126">
        <f>$Q$37*'Profilo eolico'!B7128</f>
        <v>618.47129881831552</v>
      </c>
      <c r="E7126">
        <f>$P$39*'Profilo fotovoltaico'!B7128+'Approvvigionamento energia'!$Q$39*'Profilo eolico'!B7128</f>
        <v>463.85347411373664</v>
      </c>
      <c r="F7126">
        <f>$P$41*'Profilo fotovoltaico'!B7128+'Approvvigionamento energia'!$Q$41*'Profilo eolico'!B7128</f>
        <v>309.23564940915776</v>
      </c>
      <c r="G7126">
        <f>$P$43*'Profilo fotovoltaico'!B7128+'Approvvigionamento energia'!$Q$43*'Profilo eolico'!B7128</f>
        <v>154.61782470457888</v>
      </c>
      <c r="H7126">
        <f t="shared" si="222"/>
        <v>1138.4335154826958</v>
      </c>
      <c r="I7126">
        <f>IF(LCOH!$C$28=Menu!$A$1,'Approvvigionamento energia'!C7126,0)+IF(LCOH!$C$28=Menu!$A$2,'Approvvigionamento energia'!D7126,0)+IF(LCOH!$C$28=Menu!$A$3,'Approvvigionamento energia'!E7126,0)+IF(LCOH!$C$28=Menu!$A$4,'Approvvigionamento energia'!F7126,0)+IF(LCOH!$C$28=Menu!$A$5,'Approvvigionamento energia'!G7126,0)+IF(LCOH!$C$28=Menu!$A$6,'Approvvigionamento energia'!H7126,0)</f>
        <v>309.23564940915776</v>
      </c>
      <c r="J7126">
        <f>'Approvvigionamento energia'!A7126+'Approvvigionamento energia'!B7126+'Approvvigionamento energia'!I7126</f>
        <v>415.23564940915776</v>
      </c>
      <c r="K7126">
        <f>IF(MIN(LCOH!$C$18,J7126)&gt;=$P$48*LCOH!$C$18, MIN(LCOH!$C$18,J7126),0)</f>
        <v>415.23564940915776</v>
      </c>
      <c r="L7126">
        <f t="shared" si="223"/>
        <v>0</v>
      </c>
      <c r="M7126">
        <f>K7126/LCOH!$C$18</f>
        <v>0.27682376627277183</v>
      </c>
      <c r="N7126">
        <f>K7126/LCOH!$C$34</f>
        <v>8.0006868864962968</v>
      </c>
    </row>
    <row r="7127" spans="1:14" x14ac:dyDescent="0.35">
      <c r="A7127">
        <f>'Profilo fotovoltaico'!B7129*LCOH!$C$20</f>
        <v>0</v>
      </c>
      <c r="B7127">
        <f>'Profilo eolico'!B7129*LCOH!$C$21</f>
        <v>111.4</v>
      </c>
      <c r="C7127">
        <f>$P$35*'Profilo fotovoltaico'!B7129</f>
        <v>0</v>
      </c>
      <c r="D7127">
        <f>$Q$37*'Profilo eolico'!B7129</f>
        <v>649.9783272486826</v>
      </c>
      <c r="E7127">
        <f>$P$39*'Profilo fotovoltaico'!B7129+'Approvvigionamento energia'!$Q$39*'Profilo eolico'!B7129</f>
        <v>487.48374543651192</v>
      </c>
      <c r="F7127">
        <f>$P$41*'Profilo fotovoltaico'!B7129+'Approvvigionamento energia'!$Q$41*'Profilo eolico'!B7129</f>
        <v>324.9891636243413</v>
      </c>
      <c r="G7127">
        <f>$P$43*'Profilo fotovoltaico'!B7129+'Approvvigionamento energia'!$Q$43*'Profilo eolico'!B7129</f>
        <v>162.49458181217065</v>
      </c>
      <c r="H7127">
        <f t="shared" si="222"/>
        <v>1138.4335154826958</v>
      </c>
      <c r="I7127">
        <f>IF(LCOH!$C$28=Menu!$A$1,'Approvvigionamento energia'!C7127,0)+IF(LCOH!$C$28=Menu!$A$2,'Approvvigionamento energia'!D7127,0)+IF(LCOH!$C$28=Menu!$A$3,'Approvvigionamento energia'!E7127,0)+IF(LCOH!$C$28=Menu!$A$4,'Approvvigionamento energia'!F7127,0)+IF(LCOH!$C$28=Menu!$A$5,'Approvvigionamento energia'!G7127,0)+IF(LCOH!$C$28=Menu!$A$6,'Approvvigionamento energia'!H7127,0)</f>
        <v>324.9891636243413</v>
      </c>
      <c r="J7127">
        <f>'Approvvigionamento energia'!A7127+'Approvvigionamento energia'!B7127+'Approvvigionamento energia'!I7127</f>
        <v>436.38916362434134</v>
      </c>
      <c r="K7127">
        <f>IF(MIN(LCOH!$C$18,J7127)&gt;=$P$48*LCOH!$C$18, MIN(LCOH!$C$18,J7127),0)</f>
        <v>436.38916362434134</v>
      </c>
      <c r="L7127">
        <f t="shared" si="223"/>
        <v>0</v>
      </c>
      <c r="M7127">
        <f>K7127/LCOH!$C$18</f>
        <v>0.29092610908289424</v>
      </c>
      <c r="N7127">
        <f>K7127/LCOH!$C$34</f>
        <v>8.4082690486385623</v>
      </c>
    </row>
    <row r="7128" spans="1:14" x14ac:dyDescent="0.35">
      <c r="A7128">
        <f>'Profilo fotovoltaico'!B7130*LCOH!$C$20</f>
        <v>0</v>
      </c>
      <c r="B7128">
        <f>'Profilo eolico'!B7130*LCOH!$C$21</f>
        <v>116.3</v>
      </c>
      <c r="C7128">
        <f>$P$35*'Profilo fotovoltaico'!B7130</f>
        <v>0</v>
      </c>
      <c r="D7128">
        <f>$Q$37*'Profilo eolico'!B7130</f>
        <v>678.56803823179337</v>
      </c>
      <c r="E7128">
        <f>$P$39*'Profilo fotovoltaico'!B7130+'Approvvigionamento energia'!$Q$39*'Profilo eolico'!B7130</f>
        <v>508.926028673845</v>
      </c>
      <c r="F7128">
        <f>$P$41*'Profilo fotovoltaico'!B7130+'Approvvigionamento energia'!$Q$41*'Profilo eolico'!B7130</f>
        <v>339.28401911589668</v>
      </c>
      <c r="G7128">
        <f>$P$43*'Profilo fotovoltaico'!B7130+'Approvvigionamento energia'!$Q$43*'Profilo eolico'!B7130</f>
        <v>169.64200955794834</v>
      </c>
      <c r="H7128">
        <f t="shared" si="222"/>
        <v>1138.4335154826958</v>
      </c>
      <c r="I7128">
        <f>IF(LCOH!$C$28=Menu!$A$1,'Approvvigionamento energia'!C7128,0)+IF(LCOH!$C$28=Menu!$A$2,'Approvvigionamento energia'!D7128,0)+IF(LCOH!$C$28=Menu!$A$3,'Approvvigionamento energia'!E7128,0)+IF(LCOH!$C$28=Menu!$A$4,'Approvvigionamento energia'!F7128,0)+IF(LCOH!$C$28=Menu!$A$5,'Approvvigionamento energia'!G7128,0)+IF(LCOH!$C$28=Menu!$A$6,'Approvvigionamento energia'!H7128,0)</f>
        <v>339.28401911589668</v>
      </c>
      <c r="J7128">
        <f>'Approvvigionamento energia'!A7128+'Approvvigionamento energia'!B7128+'Approvvigionamento energia'!I7128</f>
        <v>455.58401911589669</v>
      </c>
      <c r="K7128">
        <f>IF(MIN(LCOH!$C$18,J7128)&gt;=$P$48*LCOH!$C$18, MIN(LCOH!$C$18,J7128),0)</f>
        <v>455.58401911589669</v>
      </c>
      <c r="L7128">
        <f t="shared" si="223"/>
        <v>0</v>
      </c>
      <c r="M7128">
        <f>K7128/LCOH!$C$18</f>
        <v>0.30372267941059777</v>
      </c>
      <c r="N7128">
        <f>K7128/LCOH!$C$34</f>
        <v>8.778112121693578</v>
      </c>
    </row>
    <row r="7129" spans="1:14" x14ac:dyDescent="0.35">
      <c r="A7129">
        <f>'Profilo fotovoltaico'!B7131*LCOH!$C$20</f>
        <v>0</v>
      </c>
      <c r="B7129">
        <f>'Profilo eolico'!B7131*LCOH!$C$21</f>
        <v>120.39999999999999</v>
      </c>
      <c r="C7129">
        <f>$P$35*'Profilo fotovoltaico'!B7131</f>
        <v>0</v>
      </c>
      <c r="D7129">
        <f>$Q$37*'Profilo eolico'!B7131</f>
        <v>702.49004129929426</v>
      </c>
      <c r="E7129">
        <f>$P$39*'Profilo fotovoltaico'!B7131+'Approvvigionamento energia'!$Q$39*'Profilo eolico'!B7131</f>
        <v>526.8675309744707</v>
      </c>
      <c r="F7129">
        <f>$P$41*'Profilo fotovoltaico'!B7131+'Approvvigionamento energia'!$Q$41*'Profilo eolico'!B7131</f>
        <v>351.24502064964713</v>
      </c>
      <c r="G7129">
        <f>$P$43*'Profilo fotovoltaico'!B7131+'Approvvigionamento energia'!$Q$43*'Profilo eolico'!B7131</f>
        <v>175.62251032482357</v>
      </c>
      <c r="H7129">
        <f t="shared" si="222"/>
        <v>1138.4335154826958</v>
      </c>
      <c r="I7129">
        <f>IF(LCOH!$C$28=Menu!$A$1,'Approvvigionamento energia'!C7129,0)+IF(LCOH!$C$28=Menu!$A$2,'Approvvigionamento energia'!D7129,0)+IF(LCOH!$C$28=Menu!$A$3,'Approvvigionamento energia'!E7129,0)+IF(LCOH!$C$28=Menu!$A$4,'Approvvigionamento energia'!F7129,0)+IF(LCOH!$C$28=Menu!$A$5,'Approvvigionamento energia'!G7129,0)+IF(LCOH!$C$28=Menu!$A$6,'Approvvigionamento energia'!H7129,0)</f>
        <v>351.24502064964713</v>
      </c>
      <c r="J7129">
        <f>'Approvvigionamento energia'!A7129+'Approvvigionamento energia'!B7129+'Approvvigionamento energia'!I7129</f>
        <v>471.64502064964711</v>
      </c>
      <c r="K7129">
        <f>IF(MIN(LCOH!$C$18,J7129)&gt;=$P$48*LCOH!$C$18, MIN(LCOH!$C$18,J7129),0)</f>
        <v>471.64502064964711</v>
      </c>
      <c r="L7129">
        <f t="shared" si="223"/>
        <v>0</v>
      </c>
      <c r="M7129">
        <f>K7129/LCOH!$C$18</f>
        <v>0.31443001376643143</v>
      </c>
      <c r="N7129">
        <f>K7129/LCOH!$C$34</f>
        <v>9.0875726522090012</v>
      </c>
    </row>
    <row r="7130" spans="1:14" x14ac:dyDescent="0.35">
      <c r="A7130">
        <f>'Profilo fotovoltaico'!B7132*LCOH!$C$20</f>
        <v>0</v>
      </c>
      <c r="B7130">
        <f>'Profilo eolico'!B7132*LCOH!$C$21</f>
        <v>123.8</v>
      </c>
      <c r="C7130">
        <f>$P$35*'Profilo fotovoltaico'!B7132</f>
        <v>0</v>
      </c>
      <c r="D7130">
        <f>$Q$37*'Profilo eolico'!B7132</f>
        <v>722.3277999406364</v>
      </c>
      <c r="E7130">
        <f>$P$39*'Profilo fotovoltaico'!B7132+'Approvvigionamento energia'!$Q$39*'Profilo eolico'!B7132</f>
        <v>541.7458499554773</v>
      </c>
      <c r="F7130">
        <f>$P$41*'Profilo fotovoltaico'!B7132+'Approvvigionamento energia'!$Q$41*'Profilo eolico'!B7132</f>
        <v>361.1638999703182</v>
      </c>
      <c r="G7130">
        <f>$P$43*'Profilo fotovoltaico'!B7132+'Approvvigionamento energia'!$Q$43*'Profilo eolico'!B7132</f>
        <v>180.5819499851591</v>
      </c>
      <c r="H7130">
        <f t="shared" si="222"/>
        <v>1138.4335154826958</v>
      </c>
      <c r="I7130">
        <f>IF(LCOH!$C$28=Menu!$A$1,'Approvvigionamento energia'!C7130,0)+IF(LCOH!$C$28=Menu!$A$2,'Approvvigionamento energia'!D7130,0)+IF(LCOH!$C$28=Menu!$A$3,'Approvvigionamento energia'!E7130,0)+IF(LCOH!$C$28=Menu!$A$4,'Approvvigionamento energia'!F7130,0)+IF(LCOH!$C$28=Menu!$A$5,'Approvvigionamento energia'!G7130,0)+IF(LCOH!$C$28=Menu!$A$6,'Approvvigionamento energia'!H7130,0)</f>
        <v>361.1638999703182</v>
      </c>
      <c r="J7130">
        <f>'Approvvigionamento energia'!A7130+'Approvvigionamento energia'!B7130+'Approvvigionamento energia'!I7130</f>
        <v>484.96389997031821</v>
      </c>
      <c r="K7130">
        <f>IF(MIN(LCOH!$C$18,J7130)&gt;=$P$48*LCOH!$C$18, MIN(LCOH!$C$18,J7130),0)</f>
        <v>484.96389997031821</v>
      </c>
      <c r="L7130">
        <f t="shared" si="223"/>
        <v>0</v>
      </c>
      <c r="M7130">
        <f>K7130/LCOH!$C$18</f>
        <v>0.32330926664687881</v>
      </c>
      <c r="N7130">
        <f>K7130/LCOH!$C$34</f>
        <v>9.3441984580022783</v>
      </c>
    </row>
    <row r="7131" spans="1:14" x14ac:dyDescent="0.35">
      <c r="A7131">
        <f>'Profilo fotovoltaico'!B7133*LCOH!$C$20</f>
        <v>0</v>
      </c>
      <c r="B7131">
        <f>'Profilo eolico'!B7133*LCOH!$C$21</f>
        <v>126.7</v>
      </c>
      <c r="C7131">
        <f>$P$35*'Profilo fotovoltaico'!B7133</f>
        <v>0</v>
      </c>
      <c r="D7131">
        <f>$Q$37*'Profilo eolico'!B7133</f>
        <v>739.24824113472255</v>
      </c>
      <c r="E7131">
        <f>$P$39*'Profilo fotovoltaico'!B7133+'Approvvigionamento energia'!$Q$39*'Profilo eolico'!B7133</f>
        <v>554.43618085104185</v>
      </c>
      <c r="F7131">
        <f>$P$41*'Profilo fotovoltaico'!B7133+'Approvvigionamento energia'!$Q$41*'Profilo eolico'!B7133</f>
        <v>369.62412056736127</v>
      </c>
      <c r="G7131">
        <f>$P$43*'Profilo fotovoltaico'!B7133+'Approvvigionamento energia'!$Q$43*'Profilo eolico'!B7133</f>
        <v>184.81206028368064</v>
      </c>
      <c r="H7131">
        <f t="shared" si="222"/>
        <v>1138.4335154826958</v>
      </c>
      <c r="I7131">
        <f>IF(LCOH!$C$28=Menu!$A$1,'Approvvigionamento energia'!C7131,0)+IF(LCOH!$C$28=Menu!$A$2,'Approvvigionamento energia'!D7131,0)+IF(LCOH!$C$28=Menu!$A$3,'Approvvigionamento energia'!E7131,0)+IF(LCOH!$C$28=Menu!$A$4,'Approvvigionamento energia'!F7131,0)+IF(LCOH!$C$28=Menu!$A$5,'Approvvigionamento energia'!G7131,0)+IF(LCOH!$C$28=Menu!$A$6,'Approvvigionamento energia'!H7131,0)</f>
        <v>369.62412056736127</v>
      </c>
      <c r="J7131">
        <f>'Approvvigionamento energia'!A7131+'Approvvigionamento energia'!B7131+'Approvvigionamento energia'!I7131</f>
        <v>496.32412056736126</v>
      </c>
      <c r="K7131">
        <f>IF(MIN(LCOH!$C$18,J7131)&gt;=$P$48*LCOH!$C$18, MIN(LCOH!$C$18,J7131),0)</f>
        <v>496.32412056736126</v>
      </c>
      <c r="L7131">
        <f t="shared" si="223"/>
        <v>0</v>
      </c>
      <c r="M7131">
        <f>K7131/LCOH!$C$18</f>
        <v>0.3308827470449075</v>
      </c>
      <c r="N7131">
        <f>K7131/LCOH!$C$34</f>
        <v>9.5630851747083092</v>
      </c>
    </row>
    <row r="7132" spans="1:14" x14ac:dyDescent="0.35">
      <c r="A7132">
        <f>'Profilo fotovoltaico'!B7134*LCOH!$C$20</f>
        <v>0</v>
      </c>
      <c r="B7132">
        <f>'Profilo eolico'!B7134*LCOH!$C$21</f>
        <v>129.39999999999998</v>
      </c>
      <c r="C7132">
        <f>$P$35*'Profilo fotovoltaico'!B7134</f>
        <v>0</v>
      </c>
      <c r="D7132">
        <f>$Q$37*'Profilo eolico'!B7134</f>
        <v>755.00175534990592</v>
      </c>
      <c r="E7132">
        <f>$P$39*'Profilo fotovoltaico'!B7134+'Approvvigionamento energia'!$Q$39*'Profilo eolico'!B7134</f>
        <v>566.25131651242941</v>
      </c>
      <c r="F7132">
        <f>$P$41*'Profilo fotovoltaico'!B7134+'Approvvigionamento energia'!$Q$41*'Profilo eolico'!B7134</f>
        <v>377.50087767495296</v>
      </c>
      <c r="G7132">
        <f>$P$43*'Profilo fotovoltaico'!B7134+'Approvvigionamento energia'!$Q$43*'Profilo eolico'!B7134</f>
        <v>188.75043883747648</v>
      </c>
      <c r="H7132">
        <f t="shared" si="222"/>
        <v>1138.4335154826958</v>
      </c>
      <c r="I7132">
        <f>IF(LCOH!$C$28=Menu!$A$1,'Approvvigionamento energia'!C7132,0)+IF(LCOH!$C$28=Menu!$A$2,'Approvvigionamento energia'!D7132,0)+IF(LCOH!$C$28=Menu!$A$3,'Approvvigionamento energia'!E7132,0)+IF(LCOH!$C$28=Menu!$A$4,'Approvvigionamento energia'!F7132,0)+IF(LCOH!$C$28=Menu!$A$5,'Approvvigionamento energia'!G7132,0)+IF(LCOH!$C$28=Menu!$A$6,'Approvvigionamento energia'!H7132,0)</f>
        <v>377.50087767495296</v>
      </c>
      <c r="J7132">
        <f>'Approvvigionamento energia'!A7132+'Approvvigionamento energia'!B7132+'Approvvigionamento energia'!I7132</f>
        <v>506.90087767495294</v>
      </c>
      <c r="K7132">
        <f>IF(MIN(LCOH!$C$18,J7132)&gt;=$P$48*LCOH!$C$18, MIN(LCOH!$C$18,J7132),0)</f>
        <v>506.90087767495294</v>
      </c>
      <c r="L7132">
        <f t="shared" si="223"/>
        <v>0</v>
      </c>
      <c r="M7132">
        <f>K7132/LCOH!$C$18</f>
        <v>0.33793391844996862</v>
      </c>
      <c r="N7132">
        <f>K7132/LCOH!$C$34</f>
        <v>9.7668762557794402</v>
      </c>
    </row>
    <row r="7133" spans="1:14" x14ac:dyDescent="0.35">
      <c r="A7133">
        <f>'Profilo fotovoltaico'!B7135*LCOH!$C$20</f>
        <v>0</v>
      </c>
      <c r="B7133">
        <f>'Profilo eolico'!B7135*LCOH!$C$21</f>
        <v>126.2</v>
      </c>
      <c r="C7133">
        <f>$P$35*'Profilo fotovoltaico'!B7135</f>
        <v>0</v>
      </c>
      <c r="D7133">
        <f>$Q$37*'Profilo eolico'!B7135</f>
        <v>736.33092368746634</v>
      </c>
      <c r="E7133">
        <f>$P$39*'Profilo fotovoltaico'!B7135+'Approvvigionamento energia'!$Q$39*'Profilo eolico'!B7135</f>
        <v>552.2481927655997</v>
      </c>
      <c r="F7133">
        <f>$P$41*'Profilo fotovoltaico'!B7135+'Approvvigionamento energia'!$Q$41*'Profilo eolico'!B7135</f>
        <v>368.16546184373317</v>
      </c>
      <c r="G7133">
        <f>$P$43*'Profilo fotovoltaico'!B7135+'Approvvigionamento energia'!$Q$43*'Profilo eolico'!B7135</f>
        <v>184.08273092186658</v>
      </c>
      <c r="H7133">
        <f t="shared" si="222"/>
        <v>1138.4335154826958</v>
      </c>
      <c r="I7133">
        <f>IF(LCOH!$C$28=Menu!$A$1,'Approvvigionamento energia'!C7133,0)+IF(LCOH!$C$28=Menu!$A$2,'Approvvigionamento energia'!D7133,0)+IF(LCOH!$C$28=Menu!$A$3,'Approvvigionamento energia'!E7133,0)+IF(LCOH!$C$28=Menu!$A$4,'Approvvigionamento energia'!F7133,0)+IF(LCOH!$C$28=Menu!$A$5,'Approvvigionamento energia'!G7133,0)+IF(LCOH!$C$28=Menu!$A$6,'Approvvigionamento energia'!H7133,0)</f>
        <v>368.16546184373317</v>
      </c>
      <c r="J7133">
        <f>'Approvvigionamento energia'!A7133+'Approvvigionamento energia'!B7133+'Approvvigionamento energia'!I7133</f>
        <v>494.36546184373316</v>
      </c>
      <c r="K7133">
        <f>IF(MIN(LCOH!$C$18,J7133)&gt;=$P$48*LCOH!$C$18, MIN(LCOH!$C$18,J7133),0)</f>
        <v>494.36546184373316</v>
      </c>
      <c r="L7133">
        <f t="shared" si="223"/>
        <v>0</v>
      </c>
      <c r="M7133">
        <f>K7133/LCOH!$C$18</f>
        <v>0.32957697456248874</v>
      </c>
      <c r="N7133">
        <f>K7133/LCOH!$C$34</f>
        <v>9.525346085621063</v>
      </c>
    </row>
    <row r="7134" spans="1:14" x14ac:dyDescent="0.35">
      <c r="A7134">
        <f>'Profilo fotovoltaico'!B7136*LCOH!$C$20</f>
        <v>0</v>
      </c>
      <c r="B7134">
        <f>'Profilo eolico'!B7136*LCOH!$C$21</f>
        <v>122.1</v>
      </c>
      <c r="C7134">
        <f>$P$35*'Profilo fotovoltaico'!B7136</f>
        <v>0</v>
      </c>
      <c r="D7134">
        <f>$Q$37*'Profilo eolico'!B7136</f>
        <v>712.40892061996533</v>
      </c>
      <c r="E7134">
        <f>$P$39*'Profilo fotovoltaico'!B7136+'Approvvigionamento energia'!$Q$39*'Profilo eolico'!B7136</f>
        <v>534.30669046497405</v>
      </c>
      <c r="F7134">
        <f>$P$41*'Profilo fotovoltaico'!B7136+'Approvvigionamento energia'!$Q$41*'Profilo eolico'!B7136</f>
        <v>356.20446030998266</v>
      </c>
      <c r="G7134">
        <f>$P$43*'Profilo fotovoltaico'!B7136+'Approvvigionamento energia'!$Q$43*'Profilo eolico'!B7136</f>
        <v>178.10223015499133</v>
      </c>
      <c r="H7134">
        <f t="shared" si="222"/>
        <v>1138.4335154826958</v>
      </c>
      <c r="I7134">
        <f>IF(LCOH!$C$28=Menu!$A$1,'Approvvigionamento energia'!C7134,0)+IF(LCOH!$C$28=Menu!$A$2,'Approvvigionamento energia'!D7134,0)+IF(LCOH!$C$28=Menu!$A$3,'Approvvigionamento energia'!E7134,0)+IF(LCOH!$C$28=Menu!$A$4,'Approvvigionamento energia'!F7134,0)+IF(LCOH!$C$28=Menu!$A$5,'Approvvigionamento energia'!G7134,0)+IF(LCOH!$C$28=Menu!$A$6,'Approvvigionamento energia'!H7134,0)</f>
        <v>356.20446030998266</v>
      </c>
      <c r="J7134">
        <f>'Approvvigionamento energia'!A7134+'Approvvigionamento energia'!B7134+'Approvvigionamento energia'!I7134</f>
        <v>478.30446030998269</v>
      </c>
      <c r="K7134">
        <f>IF(MIN(LCOH!$C$18,J7134)&gt;=$P$48*LCOH!$C$18, MIN(LCOH!$C$18,J7134),0)</f>
        <v>478.30446030998269</v>
      </c>
      <c r="L7134">
        <f t="shared" si="223"/>
        <v>0</v>
      </c>
      <c r="M7134">
        <f>K7134/LCOH!$C$18</f>
        <v>0.31886964020665515</v>
      </c>
      <c r="N7134">
        <f>K7134/LCOH!$C$34</f>
        <v>9.2158855551056398</v>
      </c>
    </row>
    <row r="7135" spans="1:14" x14ac:dyDescent="0.35">
      <c r="A7135">
        <f>'Profilo fotovoltaico'!B7137*LCOH!$C$20</f>
        <v>0</v>
      </c>
      <c r="B7135">
        <f>'Profilo eolico'!B7137*LCOH!$C$21</f>
        <v>121.89999999999999</v>
      </c>
      <c r="C7135">
        <f>$P$35*'Profilo fotovoltaico'!B7137</f>
        <v>0</v>
      </c>
      <c r="D7135">
        <f>$Q$37*'Profilo eolico'!B7137</f>
        <v>711.24199364106289</v>
      </c>
      <c r="E7135">
        <f>$P$39*'Profilo fotovoltaico'!B7137+'Approvvigionamento energia'!$Q$39*'Profilo eolico'!B7137</f>
        <v>533.43149523079717</v>
      </c>
      <c r="F7135">
        <f>$P$41*'Profilo fotovoltaico'!B7137+'Approvvigionamento energia'!$Q$41*'Profilo eolico'!B7137</f>
        <v>355.62099682053145</v>
      </c>
      <c r="G7135">
        <f>$P$43*'Profilo fotovoltaico'!B7137+'Approvvigionamento energia'!$Q$43*'Profilo eolico'!B7137</f>
        <v>177.81049841026572</v>
      </c>
      <c r="H7135">
        <f t="shared" si="222"/>
        <v>1138.4335154826958</v>
      </c>
      <c r="I7135">
        <f>IF(LCOH!$C$28=Menu!$A$1,'Approvvigionamento energia'!C7135,0)+IF(LCOH!$C$28=Menu!$A$2,'Approvvigionamento energia'!D7135,0)+IF(LCOH!$C$28=Menu!$A$3,'Approvvigionamento energia'!E7135,0)+IF(LCOH!$C$28=Menu!$A$4,'Approvvigionamento energia'!F7135,0)+IF(LCOH!$C$28=Menu!$A$5,'Approvvigionamento energia'!G7135,0)+IF(LCOH!$C$28=Menu!$A$6,'Approvvigionamento energia'!H7135,0)</f>
        <v>355.62099682053145</v>
      </c>
      <c r="J7135">
        <f>'Approvvigionamento energia'!A7135+'Approvvigionamento energia'!B7135+'Approvvigionamento energia'!I7135</f>
        <v>477.52099682053142</v>
      </c>
      <c r="K7135">
        <f>IF(MIN(LCOH!$C$18,J7135)&gt;=$P$48*LCOH!$C$18, MIN(LCOH!$C$18,J7135),0)</f>
        <v>477.52099682053142</v>
      </c>
      <c r="L7135">
        <f t="shared" si="223"/>
        <v>0</v>
      </c>
      <c r="M7135">
        <f>K7135/LCOH!$C$18</f>
        <v>0.31834733121368763</v>
      </c>
      <c r="N7135">
        <f>K7135/LCOH!$C$34</f>
        <v>9.2007899194707399</v>
      </c>
    </row>
    <row r="7136" spans="1:14" x14ac:dyDescent="0.35">
      <c r="A7136">
        <f>'Profilo fotovoltaico'!B7138*LCOH!$C$20</f>
        <v>39</v>
      </c>
      <c r="B7136">
        <f>'Profilo eolico'!B7138*LCOH!$C$21</f>
        <v>119</v>
      </c>
      <c r="C7136">
        <f>$P$35*'Profilo fotovoltaico'!B7138</f>
        <v>286.82987531726053</v>
      </c>
      <c r="D7136">
        <f>$Q$37*'Profilo eolico'!B7138</f>
        <v>694.32155244697685</v>
      </c>
      <c r="E7136">
        <f>$P$39*'Profilo fotovoltaico'!B7138+'Approvvigionamento energia'!$Q$39*'Profilo eolico'!B7138</f>
        <v>592.4486331645478</v>
      </c>
      <c r="F7136">
        <f>$P$41*'Profilo fotovoltaico'!B7138+'Approvvigionamento energia'!$Q$41*'Profilo eolico'!B7138</f>
        <v>490.57571388211869</v>
      </c>
      <c r="G7136">
        <f>$P$43*'Profilo fotovoltaico'!B7138+'Approvvigionamento energia'!$Q$43*'Profilo eolico'!B7138</f>
        <v>388.70279459968958</v>
      </c>
      <c r="H7136">
        <f t="shared" si="222"/>
        <v>1138.4335154826958</v>
      </c>
      <c r="I7136">
        <f>IF(LCOH!$C$28=Menu!$A$1,'Approvvigionamento energia'!C7136,0)+IF(LCOH!$C$28=Menu!$A$2,'Approvvigionamento energia'!D7136,0)+IF(LCOH!$C$28=Menu!$A$3,'Approvvigionamento energia'!E7136,0)+IF(LCOH!$C$28=Menu!$A$4,'Approvvigionamento energia'!F7136,0)+IF(LCOH!$C$28=Menu!$A$5,'Approvvigionamento energia'!G7136,0)+IF(LCOH!$C$28=Menu!$A$6,'Approvvigionamento energia'!H7136,0)</f>
        <v>490.57571388211869</v>
      </c>
      <c r="J7136">
        <f>'Approvvigionamento energia'!A7136+'Approvvigionamento energia'!B7136+'Approvvigionamento energia'!I7136</f>
        <v>648.57571388211863</v>
      </c>
      <c r="K7136">
        <f>IF(MIN(LCOH!$C$18,J7136)&gt;=$P$48*LCOH!$C$18, MIN(LCOH!$C$18,J7136),0)</f>
        <v>648.57571388211863</v>
      </c>
      <c r="L7136">
        <f t="shared" si="223"/>
        <v>0</v>
      </c>
      <c r="M7136">
        <f>K7136/LCOH!$C$18</f>
        <v>0.43238380925474573</v>
      </c>
      <c r="N7136">
        <f>K7136/LCOH!$C$34</f>
        <v>12.496641885975311</v>
      </c>
    </row>
    <row r="7137" spans="1:14" x14ac:dyDescent="0.35">
      <c r="A7137">
        <f>'Profilo fotovoltaico'!B7139*LCOH!$C$20</f>
        <v>128</v>
      </c>
      <c r="B7137">
        <f>'Profilo eolico'!B7139*LCOH!$C$21</f>
        <v>107.80000000000001</v>
      </c>
      <c r="C7137">
        <f>$P$35*'Profilo fotovoltaico'!B7139</f>
        <v>941.39036001562431</v>
      </c>
      <c r="D7137">
        <f>$Q$37*'Profilo eolico'!B7139</f>
        <v>628.97364162843792</v>
      </c>
      <c r="E7137">
        <f>$P$39*'Profilo fotovoltaico'!B7139+'Approvvigionamento energia'!$Q$39*'Profilo eolico'!B7139</f>
        <v>707.07782122523452</v>
      </c>
      <c r="F7137">
        <f>$P$41*'Profilo fotovoltaico'!B7139+'Approvvigionamento energia'!$Q$41*'Profilo eolico'!B7139</f>
        <v>785.18200082203111</v>
      </c>
      <c r="G7137">
        <f>$P$43*'Profilo fotovoltaico'!B7139+'Approvvigionamento energia'!$Q$43*'Profilo eolico'!B7139</f>
        <v>863.28618041882783</v>
      </c>
      <c r="H7137">
        <f t="shared" si="222"/>
        <v>1138.4335154826958</v>
      </c>
      <c r="I7137">
        <f>IF(LCOH!$C$28=Menu!$A$1,'Approvvigionamento energia'!C7137,0)+IF(LCOH!$C$28=Menu!$A$2,'Approvvigionamento energia'!D7137,0)+IF(LCOH!$C$28=Menu!$A$3,'Approvvigionamento energia'!E7137,0)+IF(LCOH!$C$28=Menu!$A$4,'Approvvigionamento energia'!F7137,0)+IF(LCOH!$C$28=Menu!$A$5,'Approvvigionamento energia'!G7137,0)+IF(LCOH!$C$28=Menu!$A$6,'Approvvigionamento energia'!H7137,0)</f>
        <v>785.18200082203111</v>
      </c>
      <c r="J7137">
        <f>'Approvvigionamento energia'!A7137+'Approvvigionamento energia'!B7137+'Approvvigionamento energia'!I7137</f>
        <v>1020.9820008220311</v>
      </c>
      <c r="K7137">
        <f>IF(MIN(LCOH!$C$18,J7137)&gt;=$P$48*LCOH!$C$18, MIN(LCOH!$C$18,J7137),0)</f>
        <v>1020.9820008220311</v>
      </c>
      <c r="L7137">
        <f t="shared" si="223"/>
        <v>0</v>
      </c>
      <c r="M7137">
        <f>K7137/LCOH!$C$18</f>
        <v>0.68065466721468737</v>
      </c>
      <c r="N7137">
        <f>K7137/LCOH!$C$34</f>
        <v>19.672100208516976</v>
      </c>
    </row>
    <row r="7138" spans="1:14" x14ac:dyDescent="0.35">
      <c r="A7138">
        <f>'Profilo fotovoltaico'!B7140*LCOH!$C$20</f>
        <v>225</v>
      </c>
      <c r="B7138">
        <f>'Profilo eolico'!B7140*LCOH!$C$21</f>
        <v>104</v>
      </c>
      <c r="C7138">
        <f>$P$35*'Profilo fotovoltaico'!B7140</f>
        <v>1654.7877422149647</v>
      </c>
      <c r="D7138">
        <f>$Q$37*'Profilo eolico'!B7140</f>
        <v>606.80202902929068</v>
      </c>
      <c r="E7138">
        <f>$P$39*'Profilo fotovoltaico'!B7140+'Approvvigionamento energia'!$Q$39*'Profilo eolico'!B7140</f>
        <v>868.79845732570925</v>
      </c>
      <c r="F7138">
        <f>$P$41*'Profilo fotovoltaico'!B7140+'Approvvigionamento energia'!$Q$41*'Profilo eolico'!B7140</f>
        <v>1130.7948856221278</v>
      </c>
      <c r="G7138">
        <f>$P$43*'Profilo fotovoltaico'!B7140+'Approvvigionamento energia'!$Q$43*'Profilo eolico'!B7140</f>
        <v>1392.7913139185462</v>
      </c>
      <c r="H7138">
        <f t="shared" si="222"/>
        <v>1138.4335154826958</v>
      </c>
      <c r="I7138">
        <f>IF(LCOH!$C$28=Menu!$A$1,'Approvvigionamento energia'!C7138,0)+IF(LCOH!$C$28=Menu!$A$2,'Approvvigionamento energia'!D7138,0)+IF(LCOH!$C$28=Menu!$A$3,'Approvvigionamento energia'!E7138,0)+IF(LCOH!$C$28=Menu!$A$4,'Approvvigionamento energia'!F7138,0)+IF(LCOH!$C$28=Menu!$A$5,'Approvvigionamento energia'!G7138,0)+IF(LCOH!$C$28=Menu!$A$6,'Approvvigionamento energia'!H7138,0)</f>
        <v>1130.7948856221278</v>
      </c>
      <c r="J7138">
        <f>'Approvvigionamento energia'!A7138+'Approvvigionamento energia'!B7138+'Approvvigionamento energia'!I7138</f>
        <v>1459.7948856221278</v>
      </c>
      <c r="K7138">
        <f>IF(MIN(LCOH!$C$18,J7138)&gt;=$P$48*LCOH!$C$18, MIN(LCOH!$C$18,J7138),0)</f>
        <v>1459.7948856221278</v>
      </c>
      <c r="L7138">
        <f t="shared" si="223"/>
        <v>0</v>
      </c>
      <c r="M7138">
        <f>K7138/LCOH!$C$18</f>
        <v>0.97319659041475193</v>
      </c>
      <c r="N7138">
        <f>K7138/LCOH!$C$34</f>
        <v>28.127069087131559</v>
      </c>
    </row>
    <row r="7139" spans="1:14" x14ac:dyDescent="0.35">
      <c r="A7139">
        <f>'Profilo fotovoltaico'!B7141*LCOH!$C$20</f>
        <v>300</v>
      </c>
      <c r="B7139">
        <f>'Profilo eolico'!B7141*LCOH!$C$21</f>
        <v>108.7</v>
      </c>
      <c r="C7139">
        <f>$P$35*'Profilo fotovoltaico'!B7141</f>
        <v>2206.3836562866195</v>
      </c>
      <c r="D7139">
        <f>$Q$37*'Profilo eolico'!B7141</f>
        <v>634.22481303349912</v>
      </c>
      <c r="E7139">
        <f>$P$39*'Profilo fotovoltaico'!B7141+'Approvvigionamento energia'!$Q$39*'Profilo eolico'!B7141</f>
        <v>1027.2645238467792</v>
      </c>
      <c r="F7139">
        <f>$P$41*'Profilo fotovoltaico'!B7141+'Approvvigionamento energia'!$Q$41*'Profilo eolico'!B7141</f>
        <v>1420.3042346600594</v>
      </c>
      <c r="G7139">
        <f>$P$43*'Profilo fotovoltaico'!B7141+'Approvvigionamento energia'!$Q$43*'Profilo eolico'!B7141</f>
        <v>1813.3439454733395</v>
      </c>
      <c r="H7139">
        <f t="shared" si="222"/>
        <v>1138.4335154826958</v>
      </c>
      <c r="I7139">
        <f>IF(LCOH!$C$28=Menu!$A$1,'Approvvigionamento energia'!C7139,0)+IF(LCOH!$C$28=Menu!$A$2,'Approvvigionamento energia'!D7139,0)+IF(LCOH!$C$28=Menu!$A$3,'Approvvigionamento energia'!E7139,0)+IF(LCOH!$C$28=Menu!$A$4,'Approvvigionamento energia'!F7139,0)+IF(LCOH!$C$28=Menu!$A$5,'Approvvigionamento energia'!G7139,0)+IF(LCOH!$C$28=Menu!$A$6,'Approvvigionamento energia'!H7139,0)</f>
        <v>1420.3042346600594</v>
      </c>
      <c r="J7139">
        <f>'Approvvigionamento energia'!A7139+'Approvvigionamento energia'!B7139+'Approvvigionamento energia'!I7139</f>
        <v>1829.0042346600594</v>
      </c>
      <c r="K7139">
        <f>IF(MIN(LCOH!$C$18,J7139)&gt;=$P$48*LCOH!$C$18, MIN(LCOH!$C$18,J7139),0)</f>
        <v>1500</v>
      </c>
      <c r="L7139">
        <f t="shared" si="223"/>
        <v>329.00423466005941</v>
      </c>
      <c r="M7139">
        <f>K7139/LCOH!$C$18</f>
        <v>1</v>
      </c>
      <c r="N7139">
        <f>K7139/LCOH!$C$34</f>
        <v>28.901734104046245</v>
      </c>
    </row>
    <row r="7140" spans="1:14" x14ac:dyDescent="0.35">
      <c r="A7140">
        <f>'Profilo fotovoltaico'!B7142*LCOH!$C$20</f>
        <v>349</v>
      </c>
      <c r="B7140">
        <f>'Profilo eolico'!B7142*LCOH!$C$21</f>
        <v>109.39999999999999</v>
      </c>
      <c r="C7140">
        <f>$P$35*'Profilo fotovoltaico'!B7142</f>
        <v>2566.7596534801005</v>
      </c>
      <c r="D7140">
        <f>$Q$37*'Profilo eolico'!B7142</f>
        <v>638.30905745965777</v>
      </c>
      <c r="E7140">
        <f>$P$39*'Profilo fotovoltaico'!B7142+'Approvvigionamento energia'!$Q$39*'Profilo eolico'!B7142</f>
        <v>1120.4217064647685</v>
      </c>
      <c r="F7140">
        <f>$P$41*'Profilo fotovoltaico'!B7142+'Approvvigionamento energia'!$Q$41*'Profilo eolico'!B7142</f>
        <v>1602.5343554698791</v>
      </c>
      <c r="G7140">
        <f>$P$43*'Profilo fotovoltaico'!B7142+'Approvvigionamento energia'!$Q$43*'Profilo eolico'!B7142</f>
        <v>2084.6470044749899</v>
      </c>
      <c r="H7140">
        <f t="shared" si="222"/>
        <v>1138.4335154826958</v>
      </c>
      <c r="I7140">
        <f>IF(LCOH!$C$28=Menu!$A$1,'Approvvigionamento energia'!C7140,0)+IF(LCOH!$C$28=Menu!$A$2,'Approvvigionamento energia'!D7140,0)+IF(LCOH!$C$28=Menu!$A$3,'Approvvigionamento energia'!E7140,0)+IF(LCOH!$C$28=Menu!$A$4,'Approvvigionamento energia'!F7140,0)+IF(LCOH!$C$28=Menu!$A$5,'Approvvigionamento energia'!G7140,0)+IF(LCOH!$C$28=Menu!$A$6,'Approvvigionamento energia'!H7140,0)</f>
        <v>1602.5343554698791</v>
      </c>
      <c r="J7140">
        <f>'Approvvigionamento energia'!A7140+'Approvvigionamento energia'!B7140+'Approvvigionamento energia'!I7140</f>
        <v>2060.9343554698789</v>
      </c>
      <c r="K7140">
        <f>IF(MIN(LCOH!$C$18,J7140)&gt;=$P$48*LCOH!$C$18, MIN(LCOH!$C$18,J7140),0)</f>
        <v>1500</v>
      </c>
      <c r="L7140">
        <f t="shared" si="223"/>
        <v>560.93435546987894</v>
      </c>
      <c r="M7140">
        <f>K7140/LCOH!$C$18</f>
        <v>1</v>
      </c>
      <c r="N7140">
        <f>K7140/LCOH!$C$34</f>
        <v>28.901734104046245</v>
      </c>
    </row>
    <row r="7141" spans="1:14" x14ac:dyDescent="0.35">
      <c r="A7141">
        <f>'Profilo fotovoltaico'!B7143*LCOH!$C$20</f>
        <v>363</v>
      </c>
      <c r="B7141">
        <f>'Profilo eolico'!B7143*LCOH!$C$21</f>
        <v>106.1</v>
      </c>
      <c r="C7141">
        <f>$P$35*'Profilo fotovoltaico'!B7143</f>
        <v>2669.7242241068093</v>
      </c>
      <c r="D7141">
        <f>$Q$37*'Profilo eolico'!B7143</f>
        <v>619.05476230776685</v>
      </c>
      <c r="E7141">
        <f>$P$39*'Profilo fotovoltaico'!B7143+'Approvvigionamento energia'!$Q$39*'Profilo eolico'!B7143</f>
        <v>1131.7221277575275</v>
      </c>
      <c r="F7141">
        <f>$P$41*'Profilo fotovoltaico'!B7143+'Approvvigionamento energia'!$Q$41*'Profilo eolico'!B7143</f>
        <v>1644.3894932072881</v>
      </c>
      <c r="G7141">
        <f>$P$43*'Profilo fotovoltaico'!B7143+'Approvvigionamento energia'!$Q$43*'Profilo eolico'!B7143</f>
        <v>2157.0568586570489</v>
      </c>
      <c r="H7141">
        <f t="shared" si="222"/>
        <v>1138.4335154826958</v>
      </c>
      <c r="I7141">
        <f>IF(LCOH!$C$28=Menu!$A$1,'Approvvigionamento energia'!C7141,0)+IF(LCOH!$C$28=Menu!$A$2,'Approvvigionamento energia'!D7141,0)+IF(LCOH!$C$28=Menu!$A$3,'Approvvigionamento energia'!E7141,0)+IF(LCOH!$C$28=Menu!$A$4,'Approvvigionamento energia'!F7141,0)+IF(LCOH!$C$28=Menu!$A$5,'Approvvigionamento energia'!G7141,0)+IF(LCOH!$C$28=Menu!$A$6,'Approvvigionamento energia'!H7141,0)</f>
        <v>1644.3894932072881</v>
      </c>
      <c r="J7141">
        <f>'Approvvigionamento energia'!A7141+'Approvvigionamento energia'!B7141+'Approvvigionamento energia'!I7141</f>
        <v>2113.489493207288</v>
      </c>
      <c r="K7141">
        <f>IF(MIN(LCOH!$C$18,J7141)&gt;=$P$48*LCOH!$C$18, MIN(LCOH!$C$18,J7141),0)</f>
        <v>1500</v>
      </c>
      <c r="L7141">
        <f t="shared" si="223"/>
        <v>613.48949320728798</v>
      </c>
      <c r="M7141">
        <f>K7141/LCOH!$C$18</f>
        <v>1</v>
      </c>
      <c r="N7141">
        <f>K7141/LCOH!$C$34</f>
        <v>28.901734104046245</v>
      </c>
    </row>
    <row r="7142" spans="1:14" x14ac:dyDescent="0.35">
      <c r="A7142">
        <f>'Profilo fotovoltaico'!B7144*LCOH!$C$20</f>
        <v>335</v>
      </c>
      <c r="B7142">
        <f>'Profilo eolico'!B7144*LCOH!$C$21</f>
        <v>103.5</v>
      </c>
      <c r="C7142">
        <f>$P$35*'Profilo fotovoltaico'!B7144</f>
        <v>2463.7950828533917</v>
      </c>
      <c r="D7142">
        <f>$Q$37*'Profilo eolico'!B7144</f>
        <v>603.88471158203447</v>
      </c>
      <c r="E7142">
        <f>$P$39*'Profilo fotovoltaico'!B7144+'Approvvigionamento energia'!$Q$39*'Profilo eolico'!B7144</f>
        <v>1068.8623043998737</v>
      </c>
      <c r="F7142">
        <f>$P$41*'Profilo fotovoltaico'!B7144+'Approvvigionamento energia'!$Q$41*'Profilo eolico'!B7144</f>
        <v>1533.8398972177131</v>
      </c>
      <c r="G7142">
        <f>$P$43*'Profilo fotovoltaico'!B7144+'Approvvigionamento energia'!$Q$43*'Profilo eolico'!B7144</f>
        <v>1998.8174900355527</v>
      </c>
      <c r="H7142">
        <f t="shared" si="222"/>
        <v>1138.4335154826958</v>
      </c>
      <c r="I7142">
        <f>IF(LCOH!$C$28=Menu!$A$1,'Approvvigionamento energia'!C7142,0)+IF(LCOH!$C$28=Menu!$A$2,'Approvvigionamento energia'!D7142,0)+IF(LCOH!$C$28=Menu!$A$3,'Approvvigionamento energia'!E7142,0)+IF(LCOH!$C$28=Menu!$A$4,'Approvvigionamento energia'!F7142,0)+IF(LCOH!$C$28=Menu!$A$5,'Approvvigionamento energia'!G7142,0)+IF(LCOH!$C$28=Menu!$A$6,'Approvvigionamento energia'!H7142,0)</f>
        <v>1533.8398972177131</v>
      </c>
      <c r="J7142">
        <f>'Approvvigionamento energia'!A7142+'Approvvigionamento energia'!B7142+'Approvvigionamento energia'!I7142</f>
        <v>1972.3398972177131</v>
      </c>
      <c r="K7142">
        <f>IF(MIN(LCOH!$C$18,J7142)&gt;=$P$48*LCOH!$C$18, MIN(LCOH!$C$18,J7142),0)</f>
        <v>1500</v>
      </c>
      <c r="L7142">
        <f t="shared" si="223"/>
        <v>472.33989721771309</v>
      </c>
      <c r="M7142">
        <f>K7142/LCOH!$C$18</f>
        <v>1</v>
      </c>
      <c r="N7142">
        <f>K7142/LCOH!$C$34</f>
        <v>28.901734104046245</v>
      </c>
    </row>
    <row r="7143" spans="1:14" x14ac:dyDescent="0.35">
      <c r="A7143">
        <f>'Profilo fotovoltaico'!B7145*LCOH!$C$20</f>
        <v>273</v>
      </c>
      <c r="B7143">
        <f>'Profilo eolico'!B7145*LCOH!$C$21</f>
        <v>104.2</v>
      </c>
      <c r="C7143">
        <f>$P$35*'Profilo fotovoltaico'!B7145</f>
        <v>2007.8091272208239</v>
      </c>
      <c r="D7143">
        <f>$Q$37*'Profilo eolico'!B7145</f>
        <v>607.96895600819323</v>
      </c>
      <c r="E7143">
        <f>$P$39*'Profilo fotovoltaico'!B7145+'Approvvigionamento energia'!$Q$39*'Profilo eolico'!B7145</f>
        <v>957.92899881135088</v>
      </c>
      <c r="F7143">
        <f>$P$41*'Profilo fotovoltaico'!B7145+'Approvvigionamento energia'!$Q$41*'Profilo eolico'!B7145</f>
        <v>1307.8890416145086</v>
      </c>
      <c r="G7143">
        <f>$P$43*'Profilo fotovoltaico'!B7145+'Approvvigionamento energia'!$Q$43*'Profilo eolico'!B7145</f>
        <v>1657.8490844176663</v>
      </c>
      <c r="H7143">
        <f t="shared" si="222"/>
        <v>1138.4335154826958</v>
      </c>
      <c r="I7143">
        <f>IF(LCOH!$C$28=Menu!$A$1,'Approvvigionamento energia'!C7143,0)+IF(LCOH!$C$28=Menu!$A$2,'Approvvigionamento energia'!D7143,0)+IF(LCOH!$C$28=Menu!$A$3,'Approvvigionamento energia'!E7143,0)+IF(LCOH!$C$28=Menu!$A$4,'Approvvigionamento energia'!F7143,0)+IF(LCOH!$C$28=Menu!$A$5,'Approvvigionamento energia'!G7143,0)+IF(LCOH!$C$28=Menu!$A$6,'Approvvigionamento energia'!H7143,0)</f>
        <v>1307.8890416145086</v>
      </c>
      <c r="J7143">
        <f>'Approvvigionamento energia'!A7143+'Approvvigionamento energia'!B7143+'Approvvigionamento energia'!I7143</f>
        <v>1685.0890416145087</v>
      </c>
      <c r="K7143">
        <f>IF(MIN(LCOH!$C$18,J7143)&gt;=$P$48*LCOH!$C$18, MIN(LCOH!$C$18,J7143),0)</f>
        <v>1500</v>
      </c>
      <c r="L7143">
        <f t="shared" si="223"/>
        <v>185.08904161450869</v>
      </c>
      <c r="M7143">
        <f>K7143/LCOH!$C$18</f>
        <v>1</v>
      </c>
      <c r="N7143">
        <f>K7143/LCOH!$C$34</f>
        <v>28.901734104046245</v>
      </c>
    </row>
    <row r="7144" spans="1:14" x14ac:dyDescent="0.35">
      <c r="A7144">
        <f>'Profilo fotovoltaico'!B7146*LCOH!$C$20</f>
        <v>177</v>
      </c>
      <c r="B7144">
        <f>'Profilo eolico'!B7146*LCOH!$C$21</f>
        <v>110.2</v>
      </c>
      <c r="C7144">
        <f>$P$35*'Profilo fotovoltaico'!B7146</f>
        <v>1301.7663572091055</v>
      </c>
      <c r="D7144">
        <f>$Q$37*'Profilo eolico'!B7146</f>
        <v>642.97676537526775</v>
      </c>
      <c r="E7144">
        <f>$P$39*'Profilo fotovoltaico'!B7146+'Approvvigionamento energia'!$Q$39*'Profilo eolico'!B7146</f>
        <v>807.67416333372717</v>
      </c>
      <c r="F7144">
        <f>$P$41*'Profilo fotovoltaico'!B7146+'Approvvigionamento energia'!$Q$41*'Profilo eolico'!B7146</f>
        <v>972.3715612921867</v>
      </c>
      <c r="G7144">
        <f>$P$43*'Profilo fotovoltaico'!B7146+'Approvvigionamento energia'!$Q$43*'Profilo eolico'!B7146</f>
        <v>1137.068959250646</v>
      </c>
      <c r="H7144">
        <f t="shared" si="222"/>
        <v>1138.4335154826958</v>
      </c>
      <c r="I7144">
        <f>IF(LCOH!$C$28=Menu!$A$1,'Approvvigionamento energia'!C7144,0)+IF(LCOH!$C$28=Menu!$A$2,'Approvvigionamento energia'!D7144,0)+IF(LCOH!$C$28=Menu!$A$3,'Approvvigionamento energia'!E7144,0)+IF(LCOH!$C$28=Menu!$A$4,'Approvvigionamento energia'!F7144,0)+IF(LCOH!$C$28=Menu!$A$5,'Approvvigionamento energia'!G7144,0)+IF(LCOH!$C$28=Menu!$A$6,'Approvvigionamento energia'!H7144,0)</f>
        <v>972.3715612921867</v>
      </c>
      <c r="J7144">
        <f>'Approvvigionamento energia'!A7144+'Approvvigionamento energia'!B7144+'Approvvigionamento energia'!I7144</f>
        <v>1259.5715612921867</v>
      </c>
      <c r="K7144">
        <f>IF(MIN(LCOH!$C$18,J7144)&gt;=$P$48*LCOH!$C$18, MIN(LCOH!$C$18,J7144),0)</f>
        <v>1259.5715612921867</v>
      </c>
      <c r="L7144">
        <f t="shared" si="223"/>
        <v>0</v>
      </c>
      <c r="M7144">
        <f>K7144/LCOH!$C$18</f>
        <v>0.83971437419479111</v>
      </c>
      <c r="N7144">
        <f>K7144/LCOH!$C$34</f>
        <v>24.269201566323446</v>
      </c>
    </row>
    <row r="7145" spans="1:14" x14ac:dyDescent="0.35">
      <c r="A7145">
        <f>'Profilo fotovoltaico'!B7147*LCOH!$C$20</f>
        <v>68</v>
      </c>
      <c r="B7145">
        <f>'Profilo eolico'!B7147*LCOH!$C$21</f>
        <v>121.5</v>
      </c>
      <c r="C7145">
        <f>$P$35*'Profilo fotovoltaico'!B7147</f>
        <v>500.11362875830048</v>
      </c>
      <c r="D7145">
        <f>$Q$37*'Profilo eolico'!B7147</f>
        <v>708.9081396832579</v>
      </c>
      <c r="E7145">
        <f>$P$39*'Profilo fotovoltaico'!B7147+'Approvvigionamento energia'!$Q$39*'Profilo eolico'!B7147</f>
        <v>656.70951195201849</v>
      </c>
      <c r="F7145">
        <f>$P$41*'Profilo fotovoltaico'!B7147+'Approvvigionamento energia'!$Q$41*'Profilo eolico'!B7147</f>
        <v>604.51088422077919</v>
      </c>
      <c r="G7145">
        <f>$P$43*'Profilo fotovoltaico'!B7147+'Approvvigionamento energia'!$Q$43*'Profilo eolico'!B7147</f>
        <v>552.31225648953978</v>
      </c>
      <c r="H7145">
        <f t="shared" si="222"/>
        <v>1138.4335154826958</v>
      </c>
      <c r="I7145">
        <f>IF(LCOH!$C$28=Menu!$A$1,'Approvvigionamento energia'!C7145,0)+IF(LCOH!$C$28=Menu!$A$2,'Approvvigionamento energia'!D7145,0)+IF(LCOH!$C$28=Menu!$A$3,'Approvvigionamento energia'!E7145,0)+IF(LCOH!$C$28=Menu!$A$4,'Approvvigionamento energia'!F7145,0)+IF(LCOH!$C$28=Menu!$A$5,'Approvvigionamento energia'!G7145,0)+IF(LCOH!$C$28=Menu!$A$6,'Approvvigionamento energia'!H7145,0)</f>
        <v>604.51088422077919</v>
      </c>
      <c r="J7145">
        <f>'Approvvigionamento energia'!A7145+'Approvvigionamento energia'!B7145+'Approvvigionamento energia'!I7145</f>
        <v>794.01088422077919</v>
      </c>
      <c r="K7145">
        <f>IF(MIN(LCOH!$C$18,J7145)&gt;=$P$48*LCOH!$C$18, MIN(LCOH!$C$18,J7145),0)</f>
        <v>794.01088422077919</v>
      </c>
      <c r="L7145">
        <f t="shared" si="223"/>
        <v>0</v>
      </c>
      <c r="M7145">
        <f>K7145/LCOH!$C$18</f>
        <v>0.52934058948051943</v>
      </c>
      <c r="N7145">
        <f>K7145/LCOH!$C$34</f>
        <v>15.298860967645071</v>
      </c>
    </row>
    <row r="7146" spans="1:14" x14ac:dyDescent="0.35">
      <c r="A7146">
        <f>'Profilo fotovoltaico'!B7148*LCOH!$C$20</f>
        <v>2</v>
      </c>
      <c r="B7146">
        <f>'Profilo eolico'!B7148*LCOH!$C$21</f>
        <v>138.5</v>
      </c>
      <c r="C7146">
        <f>$P$35*'Profilo fotovoltaico'!B7148</f>
        <v>14.70922437524413</v>
      </c>
      <c r="D7146">
        <f>$Q$37*'Profilo eolico'!B7148</f>
        <v>808.09693288996903</v>
      </c>
      <c r="E7146">
        <f>$P$39*'Profilo fotovoltaico'!B7148+'Approvvigionamento energia'!$Q$39*'Profilo eolico'!B7148</f>
        <v>609.75000576128775</v>
      </c>
      <c r="F7146">
        <f>$P$41*'Profilo fotovoltaico'!B7148+'Approvvigionamento energia'!$Q$41*'Profilo eolico'!B7148</f>
        <v>411.40307863260659</v>
      </c>
      <c r="G7146">
        <f>$P$43*'Profilo fotovoltaico'!B7148+'Approvvigionamento energia'!$Q$43*'Profilo eolico'!B7148</f>
        <v>213.05615150392535</v>
      </c>
      <c r="H7146">
        <f t="shared" si="222"/>
        <v>1138.4335154826958</v>
      </c>
      <c r="I7146">
        <f>IF(LCOH!$C$28=Menu!$A$1,'Approvvigionamento energia'!C7146,0)+IF(LCOH!$C$28=Menu!$A$2,'Approvvigionamento energia'!D7146,0)+IF(LCOH!$C$28=Menu!$A$3,'Approvvigionamento energia'!E7146,0)+IF(LCOH!$C$28=Menu!$A$4,'Approvvigionamento energia'!F7146,0)+IF(LCOH!$C$28=Menu!$A$5,'Approvvigionamento energia'!G7146,0)+IF(LCOH!$C$28=Menu!$A$6,'Approvvigionamento energia'!H7146,0)</f>
        <v>411.40307863260659</v>
      </c>
      <c r="J7146">
        <f>'Approvvigionamento energia'!A7146+'Approvvigionamento energia'!B7146+'Approvvigionamento energia'!I7146</f>
        <v>551.90307863260659</v>
      </c>
      <c r="K7146">
        <f>IF(MIN(LCOH!$C$18,J7146)&gt;=$P$48*LCOH!$C$18, MIN(LCOH!$C$18,J7146),0)</f>
        <v>551.90307863260659</v>
      </c>
      <c r="L7146">
        <f t="shared" si="223"/>
        <v>0</v>
      </c>
      <c r="M7146">
        <f>K7146/LCOH!$C$18</f>
        <v>0.36793538575507106</v>
      </c>
      <c r="N7146">
        <f>K7146/LCOH!$C$34</f>
        <v>10.633970686562748</v>
      </c>
    </row>
    <row r="7147" spans="1:14" x14ac:dyDescent="0.35">
      <c r="A7147">
        <f>'Profilo fotovoltaico'!B7149*LCOH!$C$20</f>
        <v>0</v>
      </c>
      <c r="B7147">
        <f>'Profilo eolico'!B7149*LCOH!$C$21</f>
        <v>141.9</v>
      </c>
      <c r="C7147">
        <f>$P$35*'Profilo fotovoltaico'!B7149</f>
        <v>0</v>
      </c>
      <c r="D7147">
        <f>$Q$37*'Profilo eolico'!B7149</f>
        <v>827.93469153131105</v>
      </c>
      <c r="E7147">
        <f>$P$39*'Profilo fotovoltaico'!B7149+'Approvvigionamento energia'!$Q$39*'Profilo eolico'!B7149</f>
        <v>620.95101864848334</v>
      </c>
      <c r="F7147">
        <f>$P$41*'Profilo fotovoltaico'!B7149+'Approvvigionamento energia'!$Q$41*'Profilo eolico'!B7149</f>
        <v>413.96734576565552</v>
      </c>
      <c r="G7147">
        <f>$P$43*'Profilo fotovoltaico'!B7149+'Approvvigionamento energia'!$Q$43*'Profilo eolico'!B7149</f>
        <v>206.98367288282776</v>
      </c>
      <c r="H7147">
        <f t="shared" si="222"/>
        <v>1138.4335154826958</v>
      </c>
      <c r="I7147">
        <f>IF(LCOH!$C$28=Menu!$A$1,'Approvvigionamento energia'!C7147,0)+IF(LCOH!$C$28=Menu!$A$2,'Approvvigionamento energia'!D7147,0)+IF(LCOH!$C$28=Menu!$A$3,'Approvvigionamento energia'!E7147,0)+IF(LCOH!$C$28=Menu!$A$4,'Approvvigionamento energia'!F7147,0)+IF(LCOH!$C$28=Menu!$A$5,'Approvvigionamento energia'!G7147,0)+IF(LCOH!$C$28=Menu!$A$6,'Approvvigionamento energia'!H7147,0)</f>
        <v>413.96734576565552</v>
      </c>
      <c r="J7147">
        <f>'Approvvigionamento energia'!A7147+'Approvvigionamento energia'!B7147+'Approvvigionamento energia'!I7147</f>
        <v>555.8673457656555</v>
      </c>
      <c r="K7147">
        <f>IF(MIN(LCOH!$C$18,J7147)&gt;=$P$48*LCOH!$C$18, MIN(LCOH!$C$18,J7147),0)</f>
        <v>555.8673457656555</v>
      </c>
      <c r="L7147">
        <f t="shared" si="223"/>
        <v>0</v>
      </c>
      <c r="M7147">
        <f>K7147/LCOH!$C$18</f>
        <v>0.37057823051043698</v>
      </c>
      <c r="N7147">
        <f>K7147/LCOH!$C$34</f>
        <v>10.710353482960608</v>
      </c>
    </row>
    <row r="7148" spans="1:14" x14ac:dyDescent="0.35">
      <c r="A7148">
        <f>'Profilo fotovoltaico'!B7150*LCOH!$C$20</f>
        <v>0</v>
      </c>
      <c r="B7148">
        <f>'Profilo eolico'!B7150*LCOH!$C$21</f>
        <v>143.9</v>
      </c>
      <c r="C7148">
        <f>$P$35*'Profilo fotovoltaico'!B7150</f>
        <v>0</v>
      </c>
      <c r="D7148">
        <f>$Q$37*'Profilo eolico'!B7150</f>
        <v>839.60396132033588</v>
      </c>
      <c r="E7148">
        <f>$P$39*'Profilo fotovoltaico'!B7150+'Approvvigionamento energia'!$Q$39*'Profilo eolico'!B7150</f>
        <v>629.70297099025197</v>
      </c>
      <c r="F7148">
        <f>$P$41*'Profilo fotovoltaico'!B7150+'Approvvigionamento energia'!$Q$41*'Profilo eolico'!B7150</f>
        <v>419.80198066016794</v>
      </c>
      <c r="G7148">
        <f>$P$43*'Profilo fotovoltaico'!B7150+'Approvvigionamento energia'!$Q$43*'Profilo eolico'!B7150</f>
        <v>209.90099033008397</v>
      </c>
      <c r="H7148">
        <f t="shared" si="222"/>
        <v>1138.4335154826958</v>
      </c>
      <c r="I7148">
        <f>IF(LCOH!$C$28=Menu!$A$1,'Approvvigionamento energia'!C7148,0)+IF(LCOH!$C$28=Menu!$A$2,'Approvvigionamento energia'!D7148,0)+IF(LCOH!$C$28=Menu!$A$3,'Approvvigionamento energia'!E7148,0)+IF(LCOH!$C$28=Menu!$A$4,'Approvvigionamento energia'!F7148,0)+IF(LCOH!$C$28=Menu!$A$5,'Approvvigionamento energia'!G7148,0)+IF(LCOH!$C$28=Menu!$A$6,'Approvvigionamento energia'!H7148,0)</f>
        <v>419.80198066016794</v>
      </c>
      <c r="J7148">
        <f>'Approvvigionamento energia'!A7148+'Approvvigionamento energia'!B7148+'Approvvigionamento energia'!I7148</f>
        <v>563.70198066016792</v>
      </c>
      <c r="K7148">
        <f>IF(MIN(LCOH!$C$18,J7148)&gt;=$P$48*LCOH!$C$18, MIN(LCOH!$C$18,J7148),0)</f>
        <v>563.70198066016792</v>
      </c>
      <c r="L7148">
        <f t="shared" si="223"/>
        <v>0</v>
      </c>
      <c r="M7148">
        <f>K7148/LCOH!$C$18</f>
        <v>0.37580132044011194</v>
      </c>
      <c r="N7148">
        <f>K7148/LCOH!$C$34</f>
        <v>10.861309839309595</v>
      </c>
    </row>
    <row r="7149" spans="1:14" x14ac:dyDescent="0.35">
      <c r="A7149">
        <f>'Profilo fotovoltaico'!B7151*LCOH!$C$20</f>
        <v>0</v>
      </c>
      <c r="B7149">
        <f>'Profilo eolico'!B7151*LCOH!$C$21</f>
        <v>150</v>
      </c>
      <c r="C7149">
        <f>$P$35*'Profilo fotovoltaico'!B7151</f>
        <v>0</v>
      </c>
      <c r="D7149">
        <f>$Q$37*'Profilo eolico'!B7151</f>
        <v>875.19523417686162</v>
      </c>
      <c r="E7149">
        <f>$P$39*'Profilo fotovoltaico'!B7151+'Approvvigionamento energia'!$Q$39*'Profilo eolico'!B7151</f>
        <v>656.39642563264613</v>
      </c>
      <c r="F7149">
        <f>$P$41*'Profilo fotovoltaico'!B7151+'Approvvigionamento energia'!$Q$41*'Profilo eolico'!B7151</f>
        <v>437.59761708843081</v>
      </c>
      <c r="G7149">
        <f>$P$43*'Profilo fotovoltaico'!B7151+'Approvvigionamento energia'!$Q$43*'Profilo eolico'!B7151</f>
        <v>218.7988085442154</v>
      </c>
      <c r="H7149">
        <f t="shared" si="222"/>
        <v>1138.4335154826958</v>
      </c>
      <c r="I7149">
        <f>IF(LCOH!$C$28=Menu!$A$1,'Approvvigionamento energia'!C7149,0)+IF(LCOH!$C$28=Menu!$A$2,'Approvvigionamento energia'!D7149,0)+IF(LCOH!$C$28=Menu!$A$3,'Approvvigionamento energia'!E7149,0)+IF(LCOH!$C$28=Menu!$A$4,'Approvvigionamento energia'!F7149,0)+IF(LCOH!$C$28=Menu!$A$5,'Approvvigionamento energia'!G7149,0)+IF(LCOH!$C$28=Menu!$A$6,'Approvvigionamento energia'!H7149,0)</f>
        <v>437.59761708843081</v>
      </c>
      <c r="J7149">
        <f>'Approvvigionamento energia'!A7149+'Approvvigionamento energia'!B7149+'Approvvigionamento energia'!I7149</f>
        <v>587.59761708843075</v>
      </c>
      <c r="K7149">
        <f>IF(MIN(LCOH!$C$18,J7149)&gt;=$P$48*LCOH!$C$18, MIN(LCOH!$C$18,J7149),0)</f>
        <v>587.59761708843075</v>
      </c>
      <c r="L7149">
        <f t="shared" si="223"/>
        <v>0</v>
      </c>
      <c r="M7149">
        <f>K7149/LCOH!$C$18</f>
        <v>0.3917317447256205</v>
      </c>
      <c r="N7149">
        <f>K7149/LCOH!$C$34</f>
        <v>11.321726726174003</v>
      </c>
    </row>
    <row r="7150" spans="1:14" x14ac:dyDescent="0.35">
      <c r="A7150">
        <f>'Profilo fotovoltaico'!B7152*LCOH!$C$20</f>
        <v>0</v>
      </c>
      <c r="B7150">
        <f>'Profilo eolico'!B7152*LCOH!$C$21</f>
        <v>159.89999999999998</v>
      </c>
      <c r="C7150">
        <f>$P$35*'Profilo fotovoltaico'!B7152</f>
        <v>0</v>
      </c>
      <c r="D7150">
        <f>$Q$37*'Profilo eolico'!B7152</f>
        <v>932.95811963253448</v>
      </c>
      <c r="E7150">
        <f>$P$39*'Profilo fotovoltaico'!B7152+'Approvvigionamento energia'!$Q$39*'Profilo eolico'!B7152</f>
        <v>699.71858972440077</v>
      </c>
      <c r="F7150">
        <f>$P$41*'Profilo fotovoltaico'!B7152+'Approvvigionamento energia'!$Q$41*'Profilo eolico'!B7152</f>
        <v>466.47905981626724</v>
      </c>
      <c r="G7150">
        <f>$P$43*'Profilo fotovoltaico'!B7152+'Approvvigionamento energia'!$Q$43*'Profilo eolico'!B7152</f>
        <v>233.23952990813362</v>
      </c>
      <c r="H7150">
        <f t="shared" si="222"/>
        <v>1138.4335154826958</v>
      </c>
      <c r="I7150">
        <f>IF(LCOH!$C$28=Menu!$A$1,'Approvvigionamento energia'!C7150,0)+IF(LCOH!$C$28=Menu!$A$2,'Approvvigionamento energia'!D7150,0)+IF(LCOH!$C$28=Menu!$A$3,'Approvvigionamento energia'!E7150,0)+IF(LCOH!$C$28=Menu!$A$4,'Approvvigionamento energia'!F7150,0)+IF(LCOH!$C$28=Menu!$A$5,'Approvvigionamento energia'!G7150,0)+IF(LCOH!$C$28=Menu!$A$6,'Approvvigionamento energia'!H7150,0)</f>
        <v>466.47905981626724</v>
      </c>
      <c r="J7150">
        <f>'Approvvigionamento energia'!A7150+'Approvvigionamento energia'!B7150+'Approvvigionamento energia'!I7150</f>
        <v>626.37905981626727</v>
      </c>
      <c r="K7150">
        <f>IF(MIN(LCOH!$C$18,J7150)&gt;=$P$48*LCOH!$C$18, MIN(LCOH!$C$18,J7150),0)</f>
        <v>626.37905981626727</v>
      </c>
      <c r="L7150">
        <f t="shared" si="223"/>
        <v>0</v>
      </c>
      <c r="M7150">
        <f>K7150/LCOH!$C$18</f>
        <v>0.41758603987751153</v>
      </c>
      <c r="N7150">
        <f>K7150/LCOH!$C$34</f>
        <v>12.068960690101489</v>
      </c>
    </row>
    <row r="7151" spans="1:14" x14ac:dyDescent="0.35">
      <c r="A7151">
        <f>'Profilo fotovoltaico'!B7153*LCOH!$C$20</f>
        <v>0</v>
      </c>
      <c r="B7151">
        <f>'Profilo eolico'!B7153*LCOH!$C$21</f>
        <v>174.9</v>
      </c>
      <c r="C7151">
        <f>$P$35*'Profilo fotovoltaico'!B7153</f>
        <v>0</v>
      </c>
      <c r="D7151">
        <f>$Q$37*'Profilo eolico'!B7153</f>
        <v>1020.4776430502206</v>
      </c>
      <c r="E7151">
        <f>$P$39*'Profilo fotovoltaico'!B7153+'Approvvigionamento energia'!$Q$39*'Profilo eolico'!B7153</f>
        <v>765.35823228766549</v>
      </c>
      <c r="F7151">
        <f>$P$41*'Profilo fotovoltaico'!B7153+'Approvvigionamento energia'!$Q$41*'Profilo eolico'!B7153</f>
        <v>510.23882152511032</v>
      </c>
      <c r="G7151">
        <f>$P$43*'Profilo fotovoltaico'!B7153+'Approvvigionamento energia'!$Q$43*'Profilo eolico'!B7153</f>
        <v>255.11941076255516</v>
      </c>
      <c r="H7151">
        <f t="shared" si="222"/>
        <v>1138.4335154826958</v>
      </c>
      <c r="I7151">
        <f>IF(LCOH!$C$28=Menu!$A$1,'Approvvigionamento energia'!C7151,0)+IF(LCOH!$C$28=Menu!$A$2,'Approvvigionamento energia'!D7151,0)+IF(LCOH!$C$28=Menu!$A$3,'Approvvigionamento energia'!E7151,0)+IF(LCOH!$C$28=Menu!$A$4,'Approvvigionamento energia'!F7151,0)+IF(LCOH!$C$28=Menu!$A$5,'Approvvigionamento energia'!G7151,0)+IF(LCOH!$C$28=Menu!$A$6,'Approvvigionamento energia'!H7151,0)</f>
        <v>510.23882152511032</v>
      </c>
      <c r="J7151">
        <f>'Approvvigionamento energia'!A7151+'Approvvigionamento energia'!B7151+'Approvvigionamento energia'!I7151</f>
        <v>685.1388215251103</v>
      </c>
      <c r="K7151">
        <f>IF(MIN(LCOH!$C$18,J7151)&gt;=$P$48*LCOH!$C$18, MIN(LCOH!$C$18,J7151),0)</f>
        <v>685.1388215251103</v>
      </c>
      <c r="L7151">
        <f t="shared" si="223"/>
        <v>0</v>
      </c>
      <c r="M7151">
        <f>K7151/LCOH!$C$18</f>
        <v>0.45675921435007355</v>
      </c>
      <c r="N7151">
        <f>K7151/LCOH!$C$34</f>
        <v>13.201133362718888</v>
      </c>
    </row>
    <row r="7152" spans="1:14" x14ac:dyDescent="0.35">
      <c r="A7152">
        <f>'Profilo fotovoltaico'!B7154*LCOH!$C$20</f>
        <v>0</v>
      </c>
      <c r="B7152">
        <f>'Profilo eolico'!B7154*LCOH!$C$21</f>
        <v>192.6</v>
      </c>
      <c r="C7152">
        <f>$P$35*'Profilo fotovoltaico'!B7154</f>
        <v>0</v>
      </c>
      <c r="D7152">
        <f>$Q$37*'Profilo eolico'!B7154</f>
        <v>1123.7506806830902</v>
      </c>
      <c r="E7152">
        <f>$P$39*'Profilo fotovoltaico'!B7154+'Approvvigionamento energia'!$Q$39*'Profilo eolico'!B7154</f>
        <v>842.81301051231765</v>
      </c>
      <c r="F7152">
        <f>$P$41*'Profilo fotovoltaico'!B7154+'Approvvigionamento energia'!$Q$41*'Profilo eolico'!B7154</f>
        <v>561.8753403415451</v>
      </c>
      <c r="G7152">
        <f>$P$43*'Profilo fotovoltaico'!B7154+'Approvvigionamento energia'!$Q$43*'Profilo eolico'!B7154</f>
        <v>280.93767017077255</v>
      </c>
      <c r="H7152">
        <f t="shared" si="222"/>
        <v>1138.4335154826958</v>
      </c>
      <c r="I7152">
        <f>IF(LCOH!$C$28=Menu!$A$1,'Approvvigionamento energia'!C7152,0)+IF(LCOH!$C$28=Menu!$A$2,'Approvvigionamento energia'!D7152,0)+IF(LCOH!$C$28=Menu!$A$3,'Approvvigionamento energia'!E7152,0)+IF(LCOH!$C$28=Menu!$A$4,'Approvvigionamento energia'!F7152,0)+IF(LCOH!$C$28=Menu!$A$5,'Approvvigionamento energia'!G7152,0)+IF(LCOH!$C$28=Menu!$A$6,'Approvvigionamento energia'!H7152,0)</f>
        <v>561.8753403415451</v>
      </c>
      <c r="J7152">
        <f>'Approvvigionamento energia'!A7152+'Approvvigionamento energia'!B7152+'Approvvigionamento energia'!I7152</f>
        <v>754.47534034154512</v>
      </c>
      <c r="K7152">
        <f>IF(MIN(LCOH!$C$18,J7152)&gt;=$P$48*LCOH!$C$18, MIN(LCOH!$C$18,J7152),0)</f>
        <v>754.47534034154512</v>
      </c>
      <c r="L7152">
        <f t="shared" si="223"/>
        <v>0</v>
      </c>
      <c r="M7152">
        <f>K7152/LCOH!$C$18</f>
        <v>0.50298356022769675</v>
      </c>
      <c r="N7152">
        <f>K7152/LCOH!$C$34</f>
        <v>14.537097116407422</v>
      </c>
    </row>
    <row r="7153" spans="1:14" x14ac:dyDescent="0.35">
      <c r="A7153">
        <f>'Profilo fotovoltaico'!B7155*LCOH!$C$20</f>
        <v>0</v>
      </c>
      <c r="B7153">
        <f>'Profilo eolico'!B7155*LCOH!$C$21</f>
        <v>205.8</v>
      </c>
      <c r="C7153">
        <f>$P$35*'Profilo fotovoltaico'!B7155</f>
        <v>0</v>
      </c>
      <c r="D7153">
        <f>$Q$37*'Profilo eolico'!B7155</f>
        <v>1200.7678612906543</v>
      </c>
      <c r="E7153">
        <f>$P$39*'Profilo fotovoltaico'!B7155+'Approvvigionamento energia'!$Q$39*'Profilo eolico'!B7155</f>
        <v>900.57589596799062</v>
      </c>
      <c r="F7153">
        <f>$P$41*'Profilo fotovoltaico'!B7155+'Approvvigionamento energia'!$Q$41*'Profilo eolico'!B7155</f>
        <v>600.38393064532715</v>
      </c>
      <c r="G7153">
        <f>$P$43*'Profilo fotovoltaico'!B7155+'Approvvigionamento energia'!$Q$43*'Profilo eolico'!B7155</f>
        <v>300.19196532266358</v>
      </c>
      <c r="H7153">
        <f t="shared" si="222"/>
        <v>1138.4335154826958</v>
      </c>
      <c r="I7153">
        <f>IF(LCOH!$C$28=Menu!$A$1,'Approvvigionamento energia'!C7153,0)+IF(LCOH!$C$28=Menu!$A$2,'Approvvigionamento energia'!D7153,0)+IF(LCOH!$C$28=Menu!$A$3,'Approvvigionamento energia'!E7153,0)+IF(LCOH!$C$28=Menu!$A$4,'Approvvigionamento energia'!F7153,0)+IF(LCOH!$C$28=Menu!$A$5,'Approvvigionamento energia'!G7153,0)+IF(LCOH!$C$28=Menu!$A$6,'Approvvigionamento energia'!H7153,0)</f>
        <v>600.38393064532715</v>
      </c>
      <c r="J7153">
        <f>'Approvvigionamento energia'!A7153+'Approvvigionamento energia'!B7153+'Approvvigionamento energia'!I7153</f>
        <v>806.18393064532711</v>
      </c>
      <c r="K7153">
        <f>IF(MIN(LCOH!$C$18,J7153)&gt;=$P$48*LCOH!$C$18, MIN(LCOH!$C$18,J7153),0)</f>
        <v>806.18393064532711</v>
      </c>
      <c r="L7153">
        <f t="shared" si="223"/>
        <v>0</v>
      </c>
      <c r="M7153">
        <f>K7153/LCOH!$C$18</f>
        <v>0.53745595376355138</v>
      </c>
      <c r="N7153">
        <f>K7153/LCOH!$C$34</f>
        <v>15.533409068310736</v>
      </c>
    </row>
    <row r="7154" spans="1:14" x14ac:dyDescent="0.35">
      <c r="A7154">
        <f>'Profilo fotovoltaico'!B7156*LCOH!$C$20</f>
        <v>0</v>
      </c>
      <c r="B7154">
        <f>'Profilo eolico'!B7156*LCOH!$C$21</f>
        <v>213.2</v>
      </c>
      <c r="C7154">
        <f>$P$35*'Profilo fotovoltaico'!B7156</f>
        <v>0</v>
      </c>
      <c r="D7154">
        <f>$Q$37*'Profilo eolico'!B7156</f>
        <v>1243.9441595100461</v>
      </c>
      <c r="E7154">
        <f>$P$39*'Profilo fotovoltaico'!B7156+'Approvvigionamento energia'!$Q$39*'Profilo eolico'!B7156</f>
        <v>932.95811963253448</v>
      </c>
      <c r="F7154">
        <f>$P$41*'Profilo fotovoltaico'!B7156+'Approvvigionamento energia'!$Q$41*'Profilo eolico'!B7156</f>
        <v>621.97207975502306</v>
      </c>
      <c r="G7154">
        <f>$P$43*'Profilo fotovoltaico'!B7156+'Approvvigionamento energia'!$Q$43*'Profilo eolico'!B7156</f>
        <v>310.98603987751153</v>
      </c>
      <c r="H7154">
        <f t="shared" si="222"/>
        <v>1138.4335154826958</v>
      </c>
      <c r="I7154">
        <f>IF(LCOH!$C$28=Menu!$A$1,'Approvvigionamento energia'!C7154,0)+IF(LCOH!$C$28=Menu!$A$2,'Approvvigionamento energia'!D7154,0)+IF(LCOH!$C$28=Menu!$A$3,'Approvvigionamento energia'!E7154,0)+IF(LCOH!$C$28=Menu!$A$4,'Approvvigionamento energia'!F7154,0)+IF(LCOH!$C$28=Menu!$A$5,'Approvvigionamento energia'!G7154,0)+IF(LCOH!$C$28=Menu!$A$6,'Approvvigionamento energia'!H7154,0)</f>
        <v>621.97207975502306</v>
      </c>
      <c r="J7154">
        <f>'Approvvigionamento energia'!A7154+'Approvvigionamento energia'!B7154+'Approvvigionamento energia'!I7154</f>
        <v>835.17207975502311</v>
      </c>
      <c r="K7154">
        <f>IF(MIN(LCOH!$C$18,J7154)&gt;=$P$48*LCOH!$C$18, MIN(LCOH!$C$18,J7154),0)</f>
        <v>835.17207975502311</v>
      </c>
      <c r="L7154">
        <f t="shared" si="223"/>
        <v>0</v>
      </c>
      <c r="M7154">
        <f>K7154/LCOH!$C$18</f>
        <v>0.55678138650334874</v>
      </c>
      <c r="N7154">
        <f>K7154/LCOH!$C$34</f>
        <v>16.091947586801986</v>
      </c>
    </row>
    <row r="7155" spans="1:14" x14ac:dyDescent="0.35">
      <c r="A7155">
        <f>'Profilo fotovoltaico'!B7157*LCOH!$C$20</f>
        <v>0</v>
      </c>
      <c r="B7155">
        <f>'Profilo eolico'!B7157*LCOH!$C$21</f>
        <v>210</v>
      </c>
      <c r="C7155">
        <f>$P$35*'Profilo fotovoltaico'!B7157</f>
        <v>0</v>
      </c>
      <c r="D7155">
        <f>$Q$37*'Profilo eolico'!B7157</f>
        <v>1225.2733278476062</v>
      </c>
      <c r="E7155">
        <f>$P$39*'Profilo fotovoltaico'!B7157+'Approvvigionamento energia'!$Q$39*'Profilo eolico'!B7157</f>
        <v>918.95499588570465</v>
      </c>
      <c r="F7155">
        <f>$P$41*'Profilo fotovoltaico'!B7157+'Approvvigionamento energia'!$Q$41*'Profilo eolico'!B7157</f>
        <v>612.6366639238031</v>
      </c>
      <c r="G7155">
        <f>$P$43*'Profilo fotovoltaico'!B7157+'Approvvigionamento energia'!$Q$43*'Profilo eolico'!B7157</f>
        <v>306.31833196190155</v>
      </c>
      <c r="H7155">
        <f t="shared" si="222"/>
        <v>1138.4335154826958</v>
      </c>
      <c r="I7155">
        <f>IF(LCOH!$C$28=Menu!$A$1,'Approvvigionamento energia'!C7155,0)+IF(LCOH!$C$28=Menu!$A$2,'Approvvigionamento energia'!D7155,0)+IF(LCOH!$C$28=Menu!$A$3,'Approvvigionamento energia'!E7155,0)+IF(LCOH!$C$28=Menu!$A$4,'Approvvigionamento energia'!F7155,0)+IF(LCOH!$C$28=Menu!$A$5,'Approvvigionamento energia'!G7155,0)+IF(LCOH!$C$28=Menu!$A$6,'Approvvigionamento energia'!H7155,0)</f>
        <v>612.6366639238031</v>
      </c>
      <c r="J7155">
        <f>'Approvvigionamento energia'!A7155+'Approvvigionamento energia'!B7155+'Approvvigionamento energia'!I7155</f>
        <v>822.6366639238031</v>
      </c>
      <c r="K7155">
        <f>IF(MIN(LCOH!$C$18,J7155)&gt;=$P$48*LCOH!$C$18, MIN(LCOH!$C$18,J7155),0)</f>
        <v>822.6366639238031</v>
      </c>
      <c r="L7155">
        <f t="shared" si="223"/>
        <v>0</v>
      </c>
      <c r="M7155">
        <f>K7155/LCOH!$C$18</f>
        <v>0.54842444261586876</v>
      </c>
      <c r="N7155">
        <f>K7155/LCOH!$C$34</f>
        <v>15.850417416643605</v>
      </c>
    </row>
    <row r="7156" spans="1:14" x14ac:dyDescent="0.35">
      <c r="A7156">
        <f>'Profilo fotovoltaico'!B7158*LCOH!$C$20</f>
        <v>0</v>
      </c>
      <c r="B7156">
        <f>'Profilo eolico'!B7158*LCOH!$C$21</f>
        <v>202.8</v>
      </c>
      <c r="C7156">
        <f>$P$35*'Profilo fotovoltaico'!B7158</f>
        <v>0</v>
      </c>
      <c r="D7156">
        <f>$Q$37*'Profilo eolico'!B7158</f>
        <v>1183.2639566071171</v>
      </c>
      <c r="E7156">
        <f>$P$39*'Profilo fotovoltaico'!B7158+'Approvvigionamento energia'!$Q$39*'Profilo eolico'!B7158</f>
        <v>887.44796745533768</v>
      </c>
      <c r="F7156">
        <f>$P$41*'Profilo fotovoltaico'!B7158+'Approvvigionamento energia'!$Q$41*'Profilo eolico'!B7158</f>
        <v>591.63197830355853</v>
      </c>
      <c r="G7156">
        <f>$P$43*'Profilo fotovoltaico'!B7158+'Approvvigionamento energia'!$Q$43*'Profilo eolico'!B7158</f>
        <v>295.81598915177926</v>
      </c>
      <c r="H7156">
        <f t="shared" si="222"/>
        <v>1138.4335154826958</v>
      </c>
      <c r="I7156">
        <f>IF(LCOH!$C$28=Menu!$A$1,'Approvvigionamento energia'!C7156,0)+IF(LCOH!$C$28=Menu!$A$2,'Approvvigionamento energia'!D7156,0)+IF(LCOH!$C$28=Menu!$A$3,'Approvvigionamento energia'!E7156,0)+IF(LCOH!$C$28=Menu!$A$4,'Approvvigionamento energia'!F7156,0)+IF(LCOH!$C$28=Menu!$A$5,'Approvvigionamento energia'!G7156,0)+IF(LCOH!$C$28=Menu!$A$6,'Approvvigionamento energia'!H7156,0)</f>
        <v>591.63197830355853</v>
      </c>
      <c r="J7156">
        <f>'Approvvigionamento energia'!A7156+'Approvvigionamento energia'!B7156+'Approvvigionamento energia'!I7156</f>
        <v>794.43197830355848</v>
      </c>
      <c r="K7156">
        <f>IF(MIN(LCOH!$C$18,J7156)&gt;=$P$48*LCOH!$C$18, MIN(LCOH!$C$18,J7156),0)</f>
        <v>794.43197830355848</v>
      </c>
      <c r="L7156">
        <f t="shared" si="223"/>
        <v>0</v>
      </c>
      <c r="M7156">
        <f>K7156/LCOH!$C$18</f>
        <v>0.52962131886903896</v>
      </c>
      <c r="N7156">
        <f>K7156/LCOH!$C$34</f>
        <v>15.306974533787255</v>
      </c>
    </row>
    <row r="7157" spans="1:14" x14ac:dyDescent="0.35">
      <c r="A7157">
        <f>'Profilo fotovoltaico'!B7159*LCOH!$C$20</f>
        <v>0</v>
      </c>
      <c r="B7157">
        <f>'Profilo eolico'!B7159*LCOH!$C$21</f>
        <v>189.1</v>
      </c>
      <c r="C7157">
        <f>$P$35*'Profilo fotovoltaico'!B7159</f>
        <v>0</v>
      </c>
      <c r="D7157">
        <f>$Q$37*'Profilo eolico'!B7159</f>
        <v>1103.329458552297</v>
      </c>
      <c r="E7157">
        <f>$P$39*'Profilo fotovoltaico'!B7159+'Approvvigionamento energia'!$Q$39*'Profilo eolico'!B7159</f>
        <v>827.49709391422255</v>
      </c>
      <c r="F7157">
        <f>$P$41*'Profilo fotovoltaico'!B7159+'Approvvigionamento energia'!$Q$41*'Profilo eolico'!B7159</f>
        <v>551.66472927614848</v>
      </c>
      <c r="G7157">
        <f>$P$43*'Profilo fotovoltaico'!B7159+'Approvvigionamento energia'!$Q$43*'Profilo eolico'!B7159</f>
        <v>275.83236463807424</v>
      </c>
      <c r="H7157">
        <f t="shared" si="222"/>
        <v>1138.4335154826958</v>
      </c>
      <c r="I7157">
        <f>IF(LCOH!$C$28=Menu!$A$1,'Approvvigionamento energia'!C7157,0)+IF(LCOH!$C$28=Menu!$A$2,'Approvvigionamento energia'!D7157,0)+IF(LCOH!$C$28=Menu!$A$3,'Approvvigionamento energia'!E7157,0)+IF(LCOH!$C$28=Menu!$A$4,'Approvvigionamento energia'!F7157,0)+IF(LCOH!$C$28=Menu!$A$5,'Approvvigionamento energia'!G7157,0)+IF(LCOH!$C$28=Menu!$A$6,'Approvvigionamento energia'!H7157,0)</f>
        <v>551.66472927614848</v>
      </c>
      <c r="J7157">
        <f>'Approvvigionamento energia'!A7157+'Approvvigionamento energia'!B7157+'Approvvigionamento energia'!I7157</f>
        <v>740.7647292761485</v>
      </c>
      <c r="K7157">
        <f>IF(MIN(LCOH!$C$18,J7157)&gt;=$P$48*LCOH!$C$18, MIN(LCOH!$C$18,J7157),0)</f>
        <v>740.7647292761485</v>
      </c>
      <c r="L7157">
        <f t="shared" si="223"/>
        <v>0</v>
      </c>
      <c r="M7157">
        <f>K7157/LCOH!$C$18</f>
        <v>0.49384315285076569</v>
      </c>
      <c r="N7157">
        <f>K7157/LCOH!$C$34</f>
        <v>14.272923492796696</v>
      </c>
    </row>
    <row r="7158" spans="1:14" x14ac:dyDescent="0.35">
      <c r="A7158">
        <f>'Profilo fotovoltaico'!B7160*LCOH!$C$20</f>
        <v>0</v>
      </c>
      <c r="B7158">
        <f>'Profilo eolico'!B7160*LCOH!$C$21</f>
        <v>175</v>
      </c>
      <c r="C7158">
        <f>$P$35*'Profilo fotovoltaico'!B7160</f>
        <v>0</v>
      </c>
      <c r="D7158">
        <f>$Q$37*'Profilo eolico'!B7160</f>
        <v>1021.0611065396719</v>
      </c>
      <c r="E7158">
        <f>$P$39*'Profilo fotovoltaico'!B7160+'Approvvigionamento energia'!$Q$39*'Profilo eolico'!B7160</f>
        <v>765.79582990475387</v>
      </c>
      <c r="F7158">
        <f>$P$41*'Profilo fotovoltaico'!B7160+'Approvvigionamento energia'!$Q$41*'Profilo eolico'!B7160</f>
        <v>510.53055326983593</v>
      </c>
      <c r="G7158">
        <f>$P$43*'Profilo fotovoltaico'!B7160+'Approvvigionamento energia'!$Q$43*'Profilo eolico'!B7160</f>
        <v>255.26527663491797</v>
      </c>
      <c r="H7158">
        <f t="shared" si="222"/>
        <v>1138.4335154826958</v>
      </c>
      <c r="I7158">
        <f>IF(LCOH!$C$28=Menu!$A$1,'Approvvigionamento energia'!C7158,0)+IF(LCOH!$C$28=Menu!$A$2,'Approvvigionamento energia'!D7158,0)+IF(LCOH!$C$28=Menu!$A$3,'Approvvigionamento energia'!E7158,0)+IF(LCOH!$C$28=Menu!$A$4,'Approvvigionamento energia'!F7158,0)+IF(LCOH!$C$28=Menu!$A$5,'Approvvigionamento energia'!G7158,0)+IF(LCOH!$C$28=Menu!$A$6,'Approvvigionamento energia'!H7158,0)</f>
        <v>510.53055326983593</v>
      </c>
      <c r="J7158">
        <f>'Approvvigionamento energia'!A7158+'Approvvigionamento energia'!B7158+'Approvvigionamento energia'!I7158</f>
        <v>685.53055326983599</v>
      </c>
      <c r="K7158">
        <f>IF(MIN(LCOH!$C$18,J7158)&gt;=$P$48*LCOH!$C$18, MIN(LCOH!$C$18,J7158),0)</f>
        <v>685.53055326983599</v>
      </c>
      <c r="L7158">
        <f t="shared" si="223"/>
        <v>0</v>
      </c>
      <c r="M7158">
        <f>K7158/LCOH!$C$18</f>
        <v>0.45702036884655733</v>
      </c>
      <c r="N7158">
        <f>K7158/LCOH!$C$34</f>
        <v>13.20868118053634</v>
      </c>
    </row>
    <row r="7159" spans="1:14" x14ac:dyDescent="0.35">
      <c r="A7159">
        <f>'Profilo fotovoltaico'!B7161*LCOH!$C$20</f>
        <v>0</v>
      </c>
      <c r="B7159">
        <f>'Profilo eolico'!B7161*LCOH!$C$21</f>
        <v>164.39999999999998</v>
      </c>
      <c r="C7159">
        <f>$P$35*'Profilo fotovoltaico'!B7161</f>
        <v>0</v>
      </c>
      <c r="D7159">
        <f>$Q$37*'Profilo eolico'!B7161</f>
        <v>959.21397665784025</v>
      </c>
      <c r="E7159">
        <f>$P$39*'Profilo fotovoltaico'!B7161+'Approvvigionamento energia'!$Q$39*'Profilo eolico'!B7161</f>
        <v>719.41048249338019</v>
      </c>
      <c r="F7159">
        <f>$P$41*'Profilo fotovoltaico'!B7161+'Approvvigionamento energia'!$Q$41*'Profilo eolico'!B7161</f>
        <v>479.60698832892012</v>
      </c>
      <c r="G7159">
        <f>$P$43*'Profilo fotovoltaico'!B7161+'Approvvigionamento energia'!$Q$43*'Profilo eolico'!B7161</f>
        <v>239.80349416446006</v>
      </c>
      <c r="H7159">
        <f t="shared" si="222"/>
        <v>1138.4335154826958</v>
      </c>
      <c r="I7159">
        <f>IF(LCOH!$C$28=Menu!$A$1,'Approvvigionamento energia'!C7159,0)+IF(LCOH!$C$28=Menu!$A$2,'Approvvigionamento energia'!D7159,0)+IF(LCOH!$C$28=Menu!$A$3,'Approvvigionamento energia'!E7159,0)+IF(LCOH!$C$28=Menu!$A$4,'Approvvigionamento energia'!F7159,0)+IF(LCOH!$C$28=Menu!$A$5,'Approvvigionamento energia'!G7159,0)+IF(LCOH!$C$28=Menu!$A$6,'Approvvigionamento energia'!H7159,0)</f>
        <v>479.60698832892012</v>
      </c>
      <c r="J7159">
        <f>'Approvvigionamento energia'!A7159+'Approvvigionamento energia'!B7159+'Approvvigionamento energia'!I7159</f>
        <v>644.0069883289201</v>
      </c>
      <c r="K7159">
        <f>IF(MIN(LCOH!$C$18,J7159)&gt;=$P$48*LCOH!$C$18, MIN(LCOH!$C$18,J7159),0)</f>
        <v>644.0069883289201</v>
      </c>
      <c r="L7159">
        <f t="shared" si="223"/>
        <v>0</v>
      </c>
      <c r="M7159">
        <f>K7159/LCOH!$C$18</f>
        <v>0.42933799221928004</v>
      </c>
      <c r="N7159">
        <f>K7159/LCOH!$C$34</f>
        <v>12.408612491886707</v>
      </c>
    </row>
    <row r="7160" spans="1:14" x14ac:dyDescent="0.35">
      <c r="A7160">
        <f>'Profilo fotovoltaico'!B7162*LCOH!$C$20</f>
        <v>39</v>
      </c>
      <c r="B7160">
        <f>'Profilo eolico'!B7162*LCOH!$C$21</f>
        <v>145.69999999999999</v>
      </c>
      <c r="C7160">
        <f>$P$35*'Profilo fotovoltaico'!B7162</f>
        <v>286.82987531726053</v>
      </c>
      <c r="D7160">
        <f>$Q$37*'Profilo eolico'!B7162</f>
        <v>850.10630413045828</v>
      </c>
      <c r="E7160">
        <f>$P$39*'Profilo fotovoltaico'!B7162+'Approvvigionamento energia'!$Q$39*'Profilo eolico'!B7162</f>
        <v>709.28719692715867</v>
      </c>
      <c r="F7160">
        <f>$P$41*'Profilo fotovoltaico'!B7162+'Approvvigionamento energia'!$Q$41*'Profilo eolico'!B7162</f>
        <v>568.46808972385941</v>
      </c>
      <c r="G7160">
        <f>$P$43*'Profilo fotovoltaico'!B7162+'Approvvigionamento energia'!$Q$43*'Profilo eolico'!B7162</f>
        <v>427.64898252055997</v>
      </c>
      <c r="H7160">
        <f t="shared" si="222"/>
        <v>1138.4335154826958</v>
      </c>
      <c r="I7160">
        <f>IF(LCOH!$C$28=Menu!$A$1,'Approvvigionamento energia'!C7160,0)+IF(LCOH!$C$28=Menu!$A$2,'Approvvigionamento energia'!D7160,0)+IF(LCOH!$C$28=Menu!$A$3,'Approvvigionamento energia'!E7160,0)+IF(LCOH!$C$28=Menu!$A$4,'Approvvigionamento energia'!F7160,0)+IF(LCOH!$C$28=Menu!$A$5,'Approvvigionamento energia'!G7160,0)+IF(LCOH!$C$28=Menu!$A$6,'Approvvigionamento energia'!H7160,0)</f>
        <v>568.46808972385941</v>
      </c>
      <c r="J7160">
        <f>'Approvvigionamento energia'!A7160+'Approvvigionamento energia'!B7160+'Approvvigionamento energia'!I7160</f>
        <v>753.16808972385934</v>
      </c>
      <c r="K7160">
        <f>IF(MIN(LCOH!$C$18,J7160)&gt;=$P$48*LCOH!$C$18, MIN(LCOH!$C$18,J7160),0)</f>
        <v>753.16808972385934</v>
      </c>
      <c r="L7160">
        <f t="shared" si="223"/>
        <v>0</v>
      </c>
      <c r="M7160">
        <f>K7160/LCOH!$C$18</f>
        <v>0.50211205981590623</v>
      </c>
      <c r="N7160">
        <f>K7160/LCOH!$C$34</f>
        <v>14.511909243234284</v>
      </c>
    </row>
    <row r="7161" spans="1:14" x14ac:dyDescent="0.35">
      <c r="A7161">
        <f>'Profilo fotovoltaico'!B7163*LCOH!$C$20</f>
        <v>145</v>
      </c>
      <c r="B7161">
        <f>'Profilo eolico'!B7163*LCOH!$C$21</f>
        <v>101.8</v>
      </c>
      <c r="C7161">
        <f>$P$35*'Profilo fotovoltaico'!B7163</f>
        <v>1066.4187672051994</v>
      </c>
      <c r="D7161">
        <f>$Q$37*'Profilo eolico'!B7163</f>
        <v>593.9658322613634</v>
      </c>
      <c r="E7161">
        <f>$P$39*'Profilo fotovoltaico'!B7163+'Approvvigionamento energia'!$Q$39*'Profilo eolico'!B7163</f>
        <v>712.07906599732246</v>
      </c>
      <c r="F7161">
        <f>$P$41*'Profilo fotovoltaico'!B7163+'Approvvigionamento energia'!$Q$41*'Profilo eolico'!B7163</f>
        <v>830.1922997332814</v>
      </c>
      <c r="G7161">
        <f>$P$43*'Profilo fotovoltaico'!B7163+'Approvvigionamento energia'!$Q$43*'Profilo eolico'!B7163</f>
        <v>948.30553346924034</v>
      </c>
      <c r="H7161">
        <f t="shared" si="222"/>
        <v>1138.4335154826958</v>
      </c>
      <c r="I7161">
        <f>IF(LCOH!$C$28=Menu!$A$1,'Approvvigionamento energia'!C7161,0)+IF(LCOH!$C$28=Menu!$A$2,'Approvvigionamento energia'!D7161,0)+IF(LCOH!$C$28=Menu!$A$3,'Approvvigionamento energia'!E7161,0)+IF(LCOH!$C$28=Menu!$A$4,'Approvvigionamento energia'!F7161,0)+IF(LCOH!$C$28=Menu!$A$5,'Approvvigionamento energia'!G7161,0)+IF(LCOH!$C$28=Menu!$A$6,'Approvvigionamento energia'!H7161,0)</f>
        <v>830.1922997332814</v>
      </c>
      <c r="J7161">
        <f>'Approvvigionamento energia'!A7161+'Approvvigionamento energia'!B7161+'Approvvigionamento energia'!I7161</f>
        <v>1076.9922997332815</v>
      </c>
      <c r="K7161">
        <f>IF(MIN(LCOH!$C$18,J7161)&gt;=$P$48*LCOH!$C$18, MIN(LCOH!$C$18,J7161),0)</f>
        <v>1076.9922997332815</v>
      </c>
      <c r="L7161">
        <f t="shared" si="223"/>
        <v>0</v>
      </c>
      <c r="M7161">
        <f>K7161/LCOH!$C$18</f>
        <v>0.71799486648885436</v>
      </c>
      <c r="N7161">
        <f>K7161/LCOH!$C$34</f>
        <v>20.751296719331052</v>
      </c>
    </row>
    <row r="7162" spans="1:14" x14ac:dyDescent="0.35">
      <c r="A7162">
        <f>'Profilo fotovoltaico'!B7164*LCOH!$C$20</f>
        <v>245</v>
      </c>
      <c r="B7162">
        <f>'Profilo eolico'!B7164*LCOH!$C$21</f>
        <v>82.3</v>
      </c>
      <c r="C7162">
        <f>$P$35*'Profilo fotovoltaico'!B7164</f>
        <v>1801.8799859674059</v>
      </c>
      <c r="D7162">
        <f>$Q$37*'Profilo eolico'!B7164</f>
        <v>480.1904518183714</v>
      </c>
      <c r="E7162">
        <f>$P$39*'Profilo fotovoltaico'!B7164+'Approvvigionamento energia'!$Q$39*'Profilo eolico'!B7164</f>
        <v>810.61283535563007</v>
      </c>
      <c r="F7162">
        <f>$P$41*'Profilo fotovoltaico'!B7164+'Approvvigionamento energia'!$Q$41*'Profilo eolico'!B7164</f>
        <v>1141.0352188928887</v>
      </c>
      <c r="G7162">
        <f>$P$43*'Profilo fotovoltaico'!B7164+'Approvvigionamento energia'!$Q$43*'Profilo eolico'!B7164</f>
        <v>1471.4576024301473</v>
      </c>
      <c r="H7162">
        <f t="shared" si="222"/>
        <v>1138.4335154826958</v>
      </c>
      <c r="I7162">
        <f>IF(LCOH!$C$28=Menu!$A$1,'Approvvigionamento energia'!C7162,0)+IF(LCOH!$C$28=Menu!$A$2,'Approvvigionamento energia'!D7162,0)+IF(LCOH!$C$28=Menu!$A$3,'Approvvigionamento energia'!E7162,0)+IF(LCOH!$C$28=Menu!$A$4,'Approvvigionamento energia'!F7162,0)+IF(LCOH!$C$28=Menu!$A$5,'Approvvigionamento energia'!G7162,0)+IF(LCOH!$C$28=Menu!$A$6,'Approvvigionamento energia'!H7162,0)</f>
        <v>1141.0352188928887</v>
      </c>
      <c r="J7162">
        <f>'Approvvigionamento energia'!A7162+'Approvvigionamento energia'!B7162+'Approvvigionamento energia'!I7162</f>
        <v>1468.3352188928886</v>
      </c>
      <c r="K7162">
        <f>IF(MIN(LCOH!$C$18,J7162)&gt;=$P$48*LCOH!$C$18, MIN(LCOH!$C$18,J7162),0)</f>
        <v>1468.3352188928886</v>
      </c>
      <c r="L7162">
        <f t="shared" si="223"/>
        <v>0</v>
      </c>
      <c r="M7162">
        <f>K7162/LCOH!$C$18</f>
        <v>0.97889014592859247</v>
      </c>
      <c r="N7162">
        <f>K7162/LCOH!$C$34</f>
        <v>28.291622714699205</v>
      </c>
    </row>
    <row r="7163" spans="1:14" x14ac:dyDescent="0.35">
      <c r="A7163">
        <f>'Profilo fotovoltaico'!B7165*LCOH!$C$20</f>
        <v>319</v>
      </c>
      <c r="B7163">
        <f>'Profilo eolico'!B7165*LCOH!$C$21</f>
        <v>71.900000000000006</v>
      </c>
      <c r="C7163">
        <f>$P$35*'Profilo fotovoltaico'!B7165</f>
        <v>2346.1212878514389</v>
      </c>
      <c r="D7163">
        <f>$Q$37*'Profilo eolico'!B7165</f>
        <v>419.51024891544239</v>
      </c>
      <c r="E7163">
        <f>$P$39*'Profilo fotovoltaico'!B7165+'Approvvigionamento energia'!$Q$39*'Profilo eolico'!B7165</f>
        <v>901.16300864944151</v>
      </c>
      <c r="F7163">
        <f>$P$41*'Profilo fotovoltaico'!B7165+'Approvvigionamento energia'!$Q$41*'Profilo eolico'!B7165</f>
        <v>1382.8157683834406</v>
      </c>
      <c r="G7163">
        <f>$P$43*'Profilo fotovoltaico'!B7165+'Approvvigionamento energia'!$Q$43*'Profilo eolico'!B7165</f>
        <v>1864.4685281174397</v>
      </c>
      <c r="H7163">
        <f t="shared" si="222"/>
        <v>1138.4335154826958</v>
      </c>
      <c r="I7163">
        <f>IF(LCOH!$C$28=Menu!$A$1,'Approvvigionamento energia'!C7163,0)+IF(LCOH!$C$28=Menu!$A$2,'Approvvigionamento energia'!D7163,0)+IF(LCOH!$C$28=Menu!$A$3,'Approvvigionamento energia'!E7163,0)+IF(LCOH!$C$28=Menu!$A$4,'Approvvigionamento energia'!F7163,0)+IF(LCOH!$C$28=Menu!$A$5,'Approvvigionamento energia'!G7163,0)+IF(LCOH!$C$28=Menu!$A$6,'Approvvigionamento energia'!H7163,0)</f>
        <v>1382.8157683834406</v>
      </c>
      <c r="J7163">
        <f>'Approvvigionamento energia'!A7163+'Approvvigionamento energia'!B7163+'Approvvigionamento energia'!I7163</f>
        <v>1773.7157683834407</v>
      </c>
      <c r="K7163">
        <f>IF(MIN(LCOH!$C$18,J7163)&gt;=$P$48*LCOH!$C$18, MIN(LCOH!$C$18,J7163),0)</f>
        <v>1500</v>
      </c>
      <c r="L7163">
        <f t="shared" si="223"/>
        <v>273.71576838344072</v>
      </c>
      <c r="M7163">
        <f>K7163/LCOH!$C$18</f>
        <v>1</v>
      </c>
      <c r="N7163">
        <f>K7163/LCOH!$C$34</f>
        <v>28.901734104046245</v>
      </c>
    </row>
    <row r="7164" spans="1:14" x14ac:dyDescent="0.35">
      <c r="A7164">
        <f>'Profilo fotovoltaico'!B7166*LCOH!$C$20</f>
        <v>358</v>
      </c>
      <c r="B7164">
        <f>'Profilo eolico'!B7166*LCOH!$C$21</f>
        <v>59.4</v>
      </c>
      <c r="C7164">
        <f>$P$35*'Profilo fotovoltaico'!B7166</f>
        <v>2632.9511631686992</v>
      </c>
      <c r="D7164">
        <f>$Q$37*'Profilo eolico'!B7166</f>
        <v>346.57731273403721</v>
      </c>
      <c r="E7164">
        <f>$P$39*'Profilo fotovoltaico'!B7166+'Approvvigionamento energia'!$Q$39*'Profilo eolico'!B7166</f>
        <v>918.17077534270265</v>
      </c>
      <c r="F7164">
        <f>$P$41*'Profilo fotovoltaico'!B7166+'Approvvigionamento energia'!$Q$41*'Profilo eolico'!B7166</f>
        <v>1489.7642379513682</v>
      </c>
      <c r="G7164">
        <f>$P$43*'Profilo fotovoltaico'!B7166+'Approvvigionamento energia'!$Q$43*'Profilo eolico'!B7166</f>
        <v>2061.3577005600337</v>
      </c>
      <c r="H7164">
        <f t="shared" si="222"/>
        <v>1138.4335154826958</v>
      </c>
      <c r="I7164">
        <f>IF(LCOH!$C$28=Menu!$A$1,'Approvvigionamento energia'!C7164,0)+IF(LCOH!$C$28=Menu!$A$2,'Approvvigionamento energia'!D7164,0)+IF(LCOH!$C$28=Menu!$A$3,'Approvvigionamento energia'!E7164,0)+IF(LCOH!$C$28=Menu!$A$4,'Approvvigionamento energia'!F7164,0)+IF(LCOH!$C$28=Menu!$A$5,'Approvvigionamento energia'!G7164,0)+IF(LCOH!$C$28=Menu!$A$6,'Approvvigionamento energia'!H7164,0)</f>
        <v>1489.7642379513682</v>
      </c>
      <c r="J7164">
        <f>'Approvvigionamento energia'!A7164+'Approvvigionamento energia'!B7164+'Approvvigionamento energia'!I7164</f>
        <v>1907.1642379513682</v>
      </c>
      <c r="K7164">
        <f>IF(MIN(LCOH!$C$18,J7164)&gt;=$P$48*LCOH!$C$18, MIN(LCOH!$C$18,J7164),0)</f>
        <v>1500</v>
      </c>
      <c r="L7164">
        <f t="shared" si="223"/>
        <v>407.16423795136825</v>
      </c>
      <c r="M7164">
        <f>K7164/LCOH!$C$18</f>
        <v>1</v>
      </c>
      <c r="N7164">
        <f>K7164/LCOH!$C$34</f>
        <v>28.901734104046245</v>
      </c>
    </row>
    <row r="7165" spans="1:14" x14ac:dyDescent="0.35">
      <c r="A7165">
        <f>'Profilo fotovoltaico'!B7167*LCOH!$C$20</f>
        <v>355</v>
      </c>
      <c r="B7165">
        <f>'Profilo eolico'!B7167*LCOH!$C$21</f>
        <v>54.5</v>
      </c>
      <c r="C7165">
        <f>$P$35*'Profilo fotovoltaico'!B7167</f>
        <v>2610.8873266058331</v>
      </c>
      <c r="D7165">
        <f>$Q$37*'Profilo eolico'!B7167</f>
        <v>317.98760175092639</v>
      </c>
      <c r="E7165">
        <f>$P$39*'Profilo fotovoltaico'!B7167+'Approvvigionamento energia'!$Q$39*'Profilo eolico'!B7167</f>
        <v>891.21253296465306</v>
      </c>
      <c r="F7165">
        <f>$P$41*'Profilo fotovoltaico'!B7167+'Approvvigionamento energia'!$Q$41*'Profilo eolico'!B7167</f>
        <v>1464.4374641783797</v>
      </c>
      <c r="G7165">
        <f>$P$43*'Profilo fotovoltaico'!B7167+'Approvvigionamento energia'!$Q$43*'Profilo eolico'!B7167</f>
        <v>2037.6623953921062</v>
      </c>
      <c r="H7165">
        <f t="shared" si="222"/>
        <v>1138.4335154826958</v>
      </c>
      <c r="I7165">
        <f>IF(LCOH!$C$28=Menu!$A$1,'Approvvigionamento energia'!C7165,0)+IF(LCOH!$C$28=Menu!$A$2,'Approvvigionamento energia'!D7165,0)+IF(LCOH!$C$28=Menu!$A$3,'Approvvigionamento energia'!E7165,0)+IF(LCOH!$C$28=Menu!$A$4,'Approvvigionamento energia'!F7165,0)+IF(LCOH!$C$28=Menu!$A$5,'Approvvigionamento energia'!G7165,0)+IF(LCOH!$C$28=Menu!$A$6,'Approvvigionamento energia'!H7165,0)</f>
        <v>1464.4374641783797</v>
      </c>
      <c r="J7165">
        <f>'Approvvigionamento energia'!A7165+'Approvvigionamento energia'!B7165+'Approvvigionamento energia'!I7165</f>
        <v>1873.9374641783797</v>
      </c>
      <c r="K7165">
        <f>IF(MIN(LCOH!$C$18,J7165)&gt;=$P$48*LCOH!$C$18, MIN(LCOH!$C$18,J7165),0)</f>
        <v>1500</v>
      </c>
      <c r="L7165">
        <f t="shared" si="223"/>
        <v>373.93746417837974</v>
      </c>
      <c r="M7165">
        <f>K7165/LCOH!$C$18</f>
        <v>1</v>
      </c>
      <c r="N7165">
        <f>K7165/LCOH!$C$34</f>
        <v>28.901734104046245</v>
      </c>
    </row>
    <row r="7166" spans="1:14" x14ac:dyDescent="0.35">
      <c r="A7166">
        <f>'Profilo fotovoltaico'!B7168*LCOH!$C$20</f>
        <v>334</v>
      </c>
      <c r="B7166">
        <f>'Profilo eolico'!B7168*LCOH!$C$21</f>
        <v>53.699999999999996</v>
      </c>
      <c r="C7166">
        <f>$P$35*'Profilo fotovoltaico'!B7168</f>
        <v>2456.4404706657697</v>
      </c>
      <c r="D7166">
        <f>$Q$37*'Profilo eolico'!B7168</f>
        <v>313.31989383531646</v>
      </c>
      <c r="E7166">
        <f>$P$39*'Profilo fotovoltaico'!B7168+'Approvvigionamento energia'!$Q$39*'Profilo eolico'!B7168</f>
        <v>849.10003804292978</v>
      </c>
      <c r="F7166">
        <f>$P$41*'Profilo fotovoltaico'!B7168+'Approvvigionamento energia'!$Q$41*'Profilo eolico'!B7168</f>
        <v>1384.8801822505432</v>
      </c>
      <c r="G7166">
        <f>$P$43*'Profilo fotovoltaico'!B7168+'Approvvigionamento energia'!$Q$43*'Profilo eolico'!B7168</f>
        <v>1920.6603264581565</v>
      </c>
      <c r="H7166">
        <f t="shared" si="222"/>
        <v>1138.4335154826958</v>
      </c>
      <c r="I7166">
        <f>IF(LCOH!$C$28=Menu!$A$1,'Approvvigionamento energia'!C7166,0)+IF(LCOH!$C$28=Menu!$A$2,'Approvvigionamento energia'!D7166,0)+IF(LCOH!$C$28=Menu!$A$3,'Approvvigionamento energia'!E7166,0)+IF(LCOH!$C$28=Menu!$A$4,'Approvvigionamento energia'!F7166,0)+IF(LCOH!$C$28=Menu!$A$5,'Approvvigionamento energia'!G7166,0)+IF(LCOH!$C$28=Menu!$A$6,'Approvvigionamento energia'!H7166,0)</f>
        <v>1384.8801822505432</v>
      </c>
      <c r="J7166">
        <f>'Approvvigionamento energia'!A7166+'Approvvigionamento energia'!B7166+'Approvvigionamento energia'!I7166</f>
        <v>1772.5801822505432</v>
      </c>
      <c r="K7166">
        <f>IF(MIN(LCOH!$C$18,J7166)&gt;=$P$48*LCOH!$C$18, MIN(LCOH!$C$18,J7166),0)</f>
        <v>1500</v>
      </c>
      <c r="L7166">
        <f t="shared" si="223"/>
        <v>272.5801822505432</v>
      </c>
      <c r="M7166">
        <f>K7166/LCOH!$C$18</f>
        <v>1</v>
      </c>
      <c r="N7166">
        <f>K7166/LCOH!$C$34</f>
        <v>28.901734104046245</v>
      </c>
    </row>
    <row r="7167" spans="1:14" x14ac:dyDescent="0.35">
      <c r="A7167">
        <f>'Profilo fotovoltaico'!B7169*LCOH!$C$20</f>
        <v>266</v>
      </c>
      <c r="B7167">
        <f>'Profilo eolico'!B7169*LCOH!$C$21</f>
        <v>51.9</v>
      </c>
      <c r="C7167">
        <f>$P$35*'Profilo fotovoltaico'!B7169</f>
        <v>1956.3268419074693</v>
      </c>
      <c r="D7167">
        <f>$Q$37*'Profilo eolico'!B7169</f>
        <v>302.81755102519412</v>
      </c>
      <c r="E7167">
        <f>$P$39*'Profilo fotovoltaico'!B7169+'Approvvigionamento energia'!$Q$39*'Profilo eolico'!B7169</f>
        <v>716.19487374576295</v>
      </c>
      <c r="F7167">
        <f>$P$41*'Profilo fotovoltaico'!B7169+'Approvvigionamento energia'!$Q$41*'Profilo eolico'!B7169</f>
        <v>1129.5721964663317</v>
      </c>
      <c r="G7167">
        <f>$P$43*'Profilo fotovoltaico'!B7169+'Approvvigionamento energia'!$Q$43*'Profilo eolico'!B7169</f>
        <v>1542.9495191869007</v>
      </c>
      <c r="H7167">
        <f t="shared" si="222"/>
        <v>1138.4335154826958</v>
      </c>
      <c r="I7167">
        <f>IF(LCOH!$C$28=Menu!$A$1,'Approvvigionamento energia'!C7167,0)+IF(LCOH!$C$28=Menu!$A$2,'Approvvigionamento energia'!D7167,0)+IF(LCOH!$C$28=Menu!$A$3,'Approvvigionamento energia'!E7167,0)+IF(LCOH!$C$28=Menu!$A$4,'Approvvigionamento energia'!F7167,0)+IF(LCOH!$C$28=Menu!$A$5,'Approvvigionamento energia'!G7167,0)+IF(LCOH!$C$28=Menu!$A$6,'Approvvigionamento energia'!H7167,0)</f>
        <v>1129.5721964663317</v>
      </c>
      <c r="J7167">
        <f>'Approvvigionamento energia'!A7167+'Approvvigionamento energia'!B7167+'Approvvigionamento energia'!I7167</f>
        <v>1447.4721964663318</v>
      </c>
      <c r="K7167">
        <f>IF(MIN(LCOH!$C$18,J7167)&gt;=$P$48*LCOH!$C$18, MIN(LCOH!$C$18,J7167),0)</f>
        <v>1447.4721964663318</v>
      </c>
      <c r="L7167">
        <f t="shared" si="223"/>
        <v>0</v>
      </c>
      <c r="M7167">
        <f>K7167/LCOH!$C$18</f>
        <v>0.96498146431088783</v>
      </c>
      <c r="N7167">
        <f>K7167/LCOH!$C$34</f>
        <v>27.889637696846471</v>
      </c>
    </row>
    <row r="7168" spans="1:14" x14ac:dyDescent="0.35">
      <c r="A7168">
        <f>'Profilo fotovoltaico'!B7170*LCOH!$C$20</f>
        <v>162</v>
      </c>
      <c r="B7168">
        <f>'Profilo eolico'!B7170*LCOH!$C$21</f>
        <v>44.3</v>
      </c>
      <c r="C7168">
        <f>$P$35*'Profilo fotovoltaico'!B7170</f>
        <v>1191.4471743947745</v>
      </c>
      <c r="D7168">
        <f>$Q$37*'Profilo eolico'!B7170</f>
        <v>258.47432582689981</v>
      </c>
      <c r="E7168">
        <f>$P$39*'Profilo fotovoltaico'!B7170+'Approvvigionamento energia'!$Q$39*'Profilo eolico'!B7170</f>
        <v>491.71753796886844</v>
      </c>
      <c r="F7168">
        <f>$P$41*'Profilo fotovoltaico'!B7170+'Approvvigionamento energia'!$Q$41*'Profilo eolico'!B7170</f>
        <v>724.96075011083713</v>
      </c>
      <c r="G7168">
        <f>$P$43*'Profilo fotovoltaico'!B7170+'Approvvigionamento energia'!$Q$43*'Profilo eolico'!B7170</f>
        <v>958.20396225280592</v>
      </c>
      <c r="H7168">
        <f t="shared" si="222"/>
        <v>1138.4335154826958</v>
      </c>
      <c r="I7168">
        <f>IF(LCOH!$C$28=Menu!$A$1,'Approvvigionamento energia'!C7168,0)+IF(LCOH!$C$28=Menu!$A$2,'Approvvigionamento energia'!D7168,0)+IF(LCOH!$C$28=Menu!$A$3,'Approvvigionamento energia'!E7168,0)+IF(LCOH!$C$28=Menu!$A$4,'Approvvigionamento energia'!F7168,0)+IF(LCOH!$C$28=Menu!$A$5,'Approvvigionamento energia'!G7168,0)+IF(LCOH!$C$28=Menu!$A$6,'Approvvigionamento energia'!H7168,0)</f>
        <v>724.96075011083713</v>
      </c>
      <c r="J7168">
        <f>'Approvvigionamento energia'!A7168+'Approvvigionamento energia'!B7168+'Approvvigionamento energia'!I7168</f>
        <v>931.26075011083708</v>
      </c>
      <c r="K7168">
        <f>IF(MIN(LCOH!$C$18,J7168)&gt;=$P$48*LCOH!$C$18, MIN(LCOH!$C$18,J7168),0)</f>
        <v>931.26075011083708</v>
      </c>
      <c r="L7168">
        <f t="shared" si="223"/>
        <v>0</v>
      </c>
      <c r="M7168">
        <f>K7168/LCOH!$C$18</f>
        <v>0.62084050007389135</v>
      </c>
      <c r="N7168">
        <f>K7168/LCOH!$C$34</f>
        <v>17.94336705415871</v>
      </c>
    </row>
    <row r="7169" spans="1:14" x14ac:dyDescent="0.35">
      <c r="A7169">
        <f>'Profilo fotovoltaico'!B7171*LCOH!$C$20</f>
        <v>61</v>
      </c>
      <c r="B7169">
        <f>'Profilo eolico'!B7171*LCOH!$C$21</f>
        <v>37.799999999999997</v>
      </c>
      <c r="C7169">
        <f>$P$35*'Profilo fotovoltaico'!B7171</f>
        <v>448.63134344494597</v>
      </c>
      <c r="D7169">
        <f>$Q$37*'Profilo eolico'!B7171</f>
        <v>220.54919901256915</v>
      </c>
      <c r="E7169">
        <f>$P$39*'Profilo fotovoltaico'!B7171+'Approvvigionamento energia'!$Q$39*'Profilo eolico'!B7171</f>
        <v>277.56973512066332</v>
      </c>
      <c r="F7169">
        <f>$P$41*'Profilo fotovoltaico'!B7171+'Approvvigionamento energia'!$Q$41*'Profilo eolico'!B7171</f>
        <v>334.59027122875756</v>
      </c>
      <c r="G7169">
        <f>$P$43*'Profilo fotovoltaico'!B7171+'Approvvigionamento energia'!$Q$43*'Profilo eolico'!B7171</f>
        <v>391.61080733685174</v>
      </c>
      <c r="H7169">
        <f t="shared" si="222"/>
        <v>1138.4335154826958</v>
      </c>
      <c r="I7169">
        <f>IF(LCOH!$C$28=Menu!$A$1,'Approvvigionamento energia'!C7169,0)+IF(LCOH!$C$28=Menu!$A$2,'Approvvigionamento energia'!D7169,0)+IF(LCOH!$C$28=Menu!$A$3,'Approvvigionamento energia'!E7169,0)+IF(LCOH!$C$28=Menu!$A$4,'Approvvigionamento energia'!F7169,0)+IF(LCOH!$C$28=Menu!$A$5,'Approvvigionamento energia'!G7169,0)+IF(LCOH!$C$28=Menu!$A$6,'Approvvigionamento energia'!H7169,0)</f>
        <v>334.59027122875756</v>
      </c>
      <c r="J7169">
        <f>'Approvvigionamento energia'!A7169+'Approvvigionamento energia'!B7169+'Approvvigionamento energia'!I7169</f>
        <v>433.39027122875757</v>
      </c>
      <c r="K7169">
        <f>IF(MIN(LCOH!$C$18,J7169)&gt;=$P$48*LCOH!$C$18, MIN(LCOH!$C$18,J7169),0)</f>
        <v>433.39027122875757</v>
      </c>
      <c r="L7169">
        <f t="shared" si="223"/>
        <v>0</v>
      </c>
      <c r="M7169">
        <f>K7169/LCOH!$C$18</f>
        <v>0.28892684748583836</v>
      </c>
      <c r="N7169">
        <f>K7169/LCOH!$C$34</f>
        <v>8.3504869215560227</v>
      </c>
    </row>
    <row r="7170" spans="1:14" x14ac:dyDescent="0.35">
      <c r="A7170">
        <f>'Profilo fotovoltaico'!B7172*LCOH!$C$20</f>
        <v>1</v>
      </c>
      <c r="B7170">
        <f>'Profilo eolico'!B7172*LCOH!$C$21</f>
        <v>39.6</v>
      </c>
      <c r="C7170">
        <f>$P$35*'Profilo fotovoltaico'!B7172</f>
        <v>7.3546121876220649</v>
      </c>
      <c r="D7170">
        <f>$Q$37*'Profilo eolico'!B7172</f>
        <v>231.05154182269149</v>
      </c>
      <c r="E7170">
        <f>$P$39*'Profilo fotovoltaico'!B7172+'Approvvigionamento energia'!$Q$39*'Profilo eolico'!B7172</f>
        <v>175.12730941392411</v>
      </c>
      <c r="F7170">
        <f>$P$41*'Profilo fotovoltaico'!B7172+'Approvvigionamento energia'!$Q$41*'Profilo eolico'!B7172</f>
        <v>119.20307700515677</v>
      </c>
      <c r="G7170">
        <f>$P$43*'Profilo fotovoltaico'!B7172+'Approvvigionamento energia'!$Q$43*'Profilo eolico'!B7172</f>
        <v>63.278844596389419</v>
      </c>
      <c r="H7170">
        <f t="shared" ref="H7170:H7233" si="224">$P$45</f>
        <v>1138.4335154826958</v>
      </c>
      <c r="I7170">
        <f>IF(LCOH!$C$28=Menu!$A$1,'Approvvigionamento energia'!C7170,0)+IF(LCOH!$C$28=Menu!$A$2,'Approvvigionamento energia'!D7170,0)+IF(LCOH!$C$28=Menu!$A$3,'Approvvigionamento energia'!E7170,0)+IF(LCOH!$C$28=Menu!$A$4,'Approvvigionamento energia'!F7170,0)+IF(LCOH!$C$28=Menu!$A$5,'Approvvigionamento energia'!G7170,0)+IF(LCOH!$C$28=Menu!$A$6,'Approvvigionamento energia'!H7170,0)</f>
        <v>119.20307700515677</v>
      </c>
      <c r="J7170">
        <f>'Approvvigionamento energia'!A7170+'Approvvigionamento energia'!B7170+'Approvvigionamento energia'!I7170</f>
        <v>159.80307700515678</v>
      </c>
      <c r="K7170">
        <f>IF(MIN(LCOH!$C$18,J7170)&gt;=$P$48*LCOH!$C$18, MIN(LCOH!$C$18,J7170),0)</f>
        <v>0</v>
      </c>
      <c r="L7170">
        <f t="shared" si="223"/>
        <v>159.80307700515678</v>
      </c>
      <c r="M7170">
        <f>K7170/LCOH!$C$18</f>
        <v>0</v>
      </c>
      <c r="N7170">
        <f>K7170/LCOH!$C$34</f>
        <v>0</v>
      </c>
    </row>
    <row r="7171" spans="1:14" x14ac:dyDescent="0.35">
      <c r="A7171">
        <f>'Profilo fotovoltaico'!B7173*LCOH!$C$20</f>
        <v>0</v>
      </c>
      <c r="B7171">
        <f>'Profilo eolico'!B7173*LCOH!$C$21</f>
        <v>42.8</v>
      </c>
      <c r="C7171">
        <f>$P$35*'Profilo fotovoltaico'!B7173</f>
        <v>0</v>
      </c>
      <c r="D7171">
        <f>$Q$37*'Profilo eolico'!B7173</f>
        <v>249.72237348513119</v>
      </c>
      <c r="E7171">
        <f>$P$39*'Profilo fotovoltaico'!B7173+'Approvvigionamento energia'!$Q$39*'Profilo eolico'!B7173</f>
        <v>187.29178011384838</v>
      </c>
      <c r="F7171">
        <f>$P$41*'Profilo fotovoltaico'!B7173+'Approvvigionamento energia'!$Q$41*'Profilo eolico'!B7173</f>
        <v>124.86118674256559</v>
      </c>
      <c r="G7171">
        <f>$P$43*'Profilo fotovoltaico'!B7173+'Approvvigionamento energia'!$Q$43*'Profilo eolico'!B7173</f>
        <v>62.430593371282797</v>
      </c>
      <c r="H7171">
        <f t="shared" si="224"/>
        <v>1138.4335154826958</v>
      </c>
      <c r="I7171">
        <f>IF(LCOH!$C$28=Menu!$A$1,'Approvvigionamento energia'!C7171,0)+IF(LCOH!$C$28=Menu!$A$2,'Approvvigionamento energia'!D7171,0)+IF(LCOH!$C$28=Menu!$A$3,'Approvvigionamento energia'!E7171,0)+IF(LCOH!$C$28=Menu!$A$4,'Approvvigionamento energia'!F7171,0)+IF(LCOH!$C$28=Menu!$A$5,'Approvvigionamento energia'!G7171,0)+IF(LCOH!$C$28=Menu!$A$6,'Approvvigionamento energia'!H7171,0)</f>
        <v>124.86118674256559</v>
      </c>
      <c r="J7171">
        <f>'Approvvigionamento energia'!A7171+'Approvvigionamento energia'!B7171+'Approvvigionamento energia'!I7171</f>
        <v>167.66118674256558</v>
      </c>
      <c r="K7171">
        <f>IF(MIN(LCOH!$C$18,J7171)&gt;=$P$48*LCOH!$C$18, MIN(LCOH!$C$18,J7171),0)</f>
        <v>0</v>
      </c>
      <c r="L7171">
        <f t="shared" ref="L7171:L7234" si="225">J7171-K7171</f>
        <v>167.66118674256558</v>
      </c>
      <c r="M7171">
        <f>K7171/LCOH!$C$18</f>
        <v>0</v>
      </c>
      <c r="N7171">
        <f>K7171/LCOH!$C$34</f>
        <v>0</v>
      </c>
    </row>
    <row r="7172" spans="1:14" x14ac:dyDescent="0.35">
      <c r="A7172">
        <f>'Profilo fotovoltaico'!B7174*LCOH!$C$20</f>
        <v>0</v>
      </c>
      <c r="B7172">
        <f>'Profilo eolico'!B7174*LCOH!$C$21</f>
        <v>52</v>
      </c>
      <c r="C7172">
        <f>$P$35*'Profilo fotovoltaico'!B7174</f>
        <v>0</v>
      </c>
      <c r="D7172">
        <f>$Q$37*'Profilo eolico'!B7174</f>
        <v>303.40101451464534</v>
      </c>
      <c r="E7172">
        <f>$P$39*'Profilo fotovoltaico'!B7174+'Approvvigionamento energia'!$Q$39*'Profilo eolico'!B7174</f>
        <v>227.550760885984</v>
      </c>
      <c r="F7172">
        <f>$P$41*'Profilo fotovoltaico'!B7174+'Approvvigionamento energia'!$Q$41*'Profilo eolico'!B7174</f>
        <v>151.70050725732267</v>
      </c>
      <c r="G7172">
        <f>$P$43*'Profilo fotovoltaico'!B7174+'Approvvigionamento energia'!$Q$43*'Profilo eolico'!B7174</f>
        <v>75.850253628661335</v>
      </c>
      <c r="H7172">
        <f t="shared" si="224"/>
        <v>1138.4335154826958</v>
      </c>
      <c r="I7172">
        <f>IF(LCOH!$C$28=Menu!$A$1,'Approvvigionamento energia'!C7172,0)+IF(LCOH!$C$28=Menu!$A$2,'Approvvigionamento energia'!D7172,0)+IF(LCOH!$C$28=Menu!$A$3,'Approvvigionamento energia'!E7172,0)+IF(LCOH!$C$28=Menu!$A$4,'Approvvigionamento energia'!F7172,0)+IF(LCOH!$C$28=Menu!$A$5,'Approvvigionamento energia'!G7172,0)+IF(LCOH!$C$28=Menu!$A$6,'Approvvigionamento energia'!H7172,0)</f>
        <v>151.70050725732267</v>
      </c>
      <c r="J7172">
        <f>'Approvvigionamento energia'!A7172+'Approvvigionamento energia'!B7172+'Approvvigionamento energia'!I7172</f>
        <v>203.70050725732267</v>
      </c>
      <c r="K7172">
        <f>IF(MIN(LCOH!$C$18,J7172)&gt;=$P$48*LCOH!$C$18, MIN(LCOH!$C$18,J7172),0)</f>
        <v>0</v>
      </c>
      <c r="L7172">
        <f t="shared" si="225"/>
        <v>203.70050725732267</v>
      </c>
      <c r="M7172">
        <f>K7172/LCOH!$C$18</f>
        <v>0</v>
      </c>
      <c r="N7172">
        <f>K7172/LCOH!$C$34</f>
        <v>0</v>
      </c>
    </row>
    <row r="7173" spans="1:14" x14ac:dyDescent="0.35">
      <c r="A7173">
        <f>'Profilo fotovoltaico'!B7175*LCOH!$C$20</f>
        <v>0</v>
      </c>
      <c r="B7173">
        <f>'Profilo eolico'!B7175*LCOH!$C$21</f>
        <v>70.8</v>
      </c>
      <c r="C7173">
        <f>$P$35*'Profilo fotovoltaico'!B7175</f>
        <v>0</v>
      </c>
      <c r="D7173">
        <f>$Q$37*'Profilo eolico'!B7175</f>
        <v>413.09215053147869</v>
      </c>
      <c r="E7173">
        <f>$P$39*'Profilo fotovoltaico'!B7175+'Approvvigionamento energia'!$Q$39*'Profilo eolico'!B7175</f>
        <v>309.81911289860903</v>
      </c>
      <c r="F7173">
        <f>$P$41*'Profilo fotovoltaico'!B7175+'Approvvigionamento energia'!$Q$41*'Profilo eolico'!B7175</f>
        <v>206.54607526573935</v>
      </c>
      <c r="G7173">
        <f>$P$43*'Profilo fotovoltaico'!B7175+'Approvvigionamento energia'!$Q$43*'Profilo eolico'!B7175</f>
        <v>103.27303763286967</v>
      </c>
      <c r="H7173">
        <f t="shared" si="224"/>
        <v>1138.4335154826958</v>
      </c>
      <c r="I7173">
        <f>IF(LCOH!$C$28=Menu!$A$1,'Approvvigionamento energia'!C7173,0)+IF(LCOH!$C$28=Menu!$A$2,'Approvvigionamento energia'!D7173,0)+IF(LCOH!$C$28=Menu!$A$3,'Approvvigionamento energia'!E7173,0)+IF(LCOH!$C$28=Menu!$A$4,'Approvvigionamento energia'!F7173,0)+IF(LCOH!$C$28=Menu!$A$5,'Approvvigionamento energia'!G7173,0)+IF(LCOH!$C$28=Menu!$A$6,'Approvvigionamento energia'!H7173,0)</f>
        <v>206.54607526573935</v>
      </c>
      <c r="J7173">
        <f>'Approvvigionamento energia'!A7173+'Approvvigionamento energia'!B7173+'Approvvigionamento energia'!I7173</f>
        <v>277.34607526573933</v>
      </c>
      <c r="K7173">
        <f>IF(MIN(LCOH!$C$18,J7173)&gt;=$P$48*LCOH!$C$18, MIN(LCOH!$C$18,J7173),0)</f>
        <v>0</v>
      </c>
      <c r="L7173">
        <f t="shared" si="225"/>
        <v>277.34607526573933</v>
      </c>
      <c r="M7173">
        <f>K7173/LCOH!$C$18</f>
        <v>0</v>
      </c>
      <c r="N7173">
        <f>K7173/LCOH!$C$34</f>
        <v>0</v>
      </c>
    </row>
    <row r="7174" spans="1:14" x14ac:dyDescent="0.35">
      <c r="A7174">
        <f>'Profilo fotovoltaico'!B7176*LCOH!$C$20</f>
        <v>0</v>
      </c>
      <c r="B7174">
        <f>'Profilo eolico'!B7176*LCOH!$C$21</f>
        <v>98.4</v>
      </c>
      <c r="C7174">
        <f>$P$35*'Profilo fotovoltaico'!B7176</f>
        <v>0</v>
      </c>
      <c r="D7174">
        <f>$Q$37*'Profilo eolico'!B7176</f>
        <v>574.12807362002127</v>
      </c>
      <c r="E7174">
        <f>$P$39*'Profilo fotovoltaico'!B7176+'Approvvigionamento energia'!$Q$39*'Profilo eolico'!B7176</f>
        <v>430.59605521501589</v>
      </c>
      <c r="F7174">
        <f>$P$41*'Profilo fotovoltaico'!B7176+'Approvvigionamento energia'!$Q$41*'Profilo eolico'!B7176</f>
        <v>287.06403681001063</v>
      </c>
      <c r="G7174">
        <f>$P$43*'Profilo fotovoltaico'!B7176+'Approvvigionamento energia'!$Q$43*'Profilo eolico'!B7176</f>
        <v>143.53201840500532</v>
      </c>
      <c r="H7174">
        <f t="shared" si="224"/>
        <v>1138.4335154826958</v>
      </c>
      <c r="I7174">
        <f>IF(LCOH!$C$28=Menu!$A$1,'Approvvigionamento energia'!C7174,0)+IF(LCOH!$C$28=Menu!$A$2,'Approvvigionamento energia'!D7174,0)+IF(LCOH!$C$28=Menu!$A$3,'Approvvigionamento energia'!E7174,0)+IF(LCOH!$C$28=Menu!$A$4,'Approvvigionamento energia'!F7174,0)+IF(LCOH!$C$28=Menu!$A$5,'Approvvigionamento energia'!G7174,0)+IF(LCOH!$C$28=Menu!$A$6,'Approvvigionamento energia'!H7174,0)</f>
        <v>287.06403681001063</v>
      </c>
      <c r="J7174">
        <f>'Approvvigionamento energia'!A7174+'Approvvigionamento energia'!B7174+'Approvvigionamento energia'!I7174</f>
        <v>385.46403681001061</v>
      </c>
      <c r="K7174">
        <f>IF(MIN(LCOH!$C$18,J7174)&gt;=$P$48*LCOH!$C$18, MIN(LCOH!$C$18,J7174),0)</f>
        <v>385.46403681001061</v>
      </c>
      <c r="L7174">
        <f t="shared" si="225"/>
        <v>0</v>
      </c>
      <c r="M7174">
        <f>K7174/LCOH!$C$18</f>
        <v>0.25697602454000706</v>
      </c>
      <c r="N7174">
        <f>K7174/LCOH!$C$34</f>
        <v>7.4270527323701465</v>
      </c>
    </row>
    <row r="7175" spans="1:14" x14ac:dyDescent="0.35">
      <c r="A7175">
        <f>'Profilo fotovoltaico'!B7177*LCOH!$C$20</f>
        <v>0</v>
      </c>
      <c r="B7175">
        <f>'Profilo eolico'!B7177*LCOH!$C$21</f>
        <v>129.6</v>
      </c>
      <c r="C7175">
        <f>$P$35*'Profilo fotovoltaico'!B7177</f>
        <v>0</v>
      </c>
      <c r="D7175">
        <f>$Q$37*'Profilo eolico'!B7177</f>
        <v>756.16868232880847</v>
      </c>
      <c r="E7175">
        <f>$P$39*'Profilo fotovoltaico'!B7177+'Approvvigionamento energia'!$Q$39*'Profilo eolico'!B7177</f>
        <v>567.1265117466063</v>
      </c>
      <c r="F7175">
        <f>$P$41*'Profilo fotovoltaico'!B7177+'Approvvigionamento energia'!$Q$41*'Profilo eolico'!B7177</f>
        <v>378.08434116440424</v>
      </c>
      <c r="G7175">
        <f>$P$43*'Profilo fotovoltaico'!B7177+'Approvvigionamento energia'!$Q$43*'Profilo eolico'!B7177</f>
        <v>189.04217058220212</v>
      </c>
      <c r="H7175">
        <f t="shared" si="224"/>
        <v>1138.4335154826958</v>
      </c>
      <c r="I7175">
        <f>IF(LCOH!$C$28=Menu!$A$1,'Approvvigionamento energia'!C7175,0)+IF(LCOH!$C$28=Menu!$A$2,'Approvvigionamento energia'!D7175,0)+IF(LCOH!$C$28=Menu!$A$3,'Approvvigionamento energia'!E7175,0)+IF(LCOH!$C$28=Menu!$A$4,'Approvvigionamento energia'!F7175,0)+IF(LCOH!$C$28=Menu!$A$5,'Approvvigionamento energia'!G7175,0)+IF(LCOH!$C$28=Menu!$A$6,'Approvvigionamento energia'!H7175,0)</f>
        <v>378.08434116440424</v>
      </c>
      <c r="J7175">
        <f>'Approvvigionamento energia'!A7175+'Approvvigionamento energia'!B7175+'Approvvigionamento energia'!I7175</f>
        <v>507.68434116440426</v>
      </c>
      <c r="K7175">
        <f>IF(MIN(LCOH!$C$18,J7175)&gt;=$P$48*LCOH!$C$18, MIN(LCOH!$C$18,J7175),0)</f>
        <v>507.68434116440426</v>
      </c>
      <c r="L7175">
        <f t="shared" si="225"/>
        <v>0</v>
      </c>
      <c r="M7175">
        <f>K7175/LCOH!$C$18</f>
        <v>0.33845622744293619</v>
      </c>
      <c r="N7175">
        <f>K7175/LCOH!$C$34</f>
        <v>9.7819718914143401</v>
      </c>
    </row>
    <row r="7176" spans="1:14" x14ac:dyDescent="0.35">
      <c r="A7176">
        <f>'Profilo fotovoltaico'!B7178*LCOH!$C$20</f>
        <v>0</v>
      </c>
      <c r="B7176">
        <f>'Profilo eolico'!B7178*LCOH!$C$21</f>
        <v>152.79999999999998</v>
      </c>
      <c r="C7176">
        <f>$P$35*'Profilo fotovoltaico'!B7178</f>
        <v>0</v>
      </c>
      <c r="D7176">
        <f>$Q$37*'Profilo eolico'!B7178</f>
        <v>891.53221188149632</v>
      </c>
      <c r="E7176">
        <f>$P$39*'Profilo fotovoltaico'!B7178+'Approvvigionamento energia'!$Q$39*'Profilo eolico'!B7178</f>
        <v>668.64915891112219</v>
      </c>
      <c r="F7176">
        <f>$P$41*'Profilo fotovoltaico'!B7178+'Approvvigionamento energia'!$Q$41*'Profilo eolico'!B7178</f>
        <v>445.76610594074816</v>
      </c>
      <c r="G7176">
        <f>$P$43*'Profilo fotovoltaico'!B7178+'Approvvigionamento energia'!$Q$43*'Profilo eolico'!B7178</f>
        <v>222.88305297037408</v>
      </c>
      <c r="H7176">
        <f t="shared" si="224"/>
        <v>1138.4335154826958</v>
      </c>
      <c r="I7176">
        <f>IF(LCOH!$C$28=Menu!$A$1,'Approvvigionamento energia'!C7176,0)+IF(LCOH!$C$28=Menu!$A$2,'Approvvigionamento energia'!D7176,0)+IF(LCOH!$C$28=Menu!$A$3,'Approvvigionamento energia'!E7176,0)+IF(LCOH!$C$28=Menu!$A$4,'Approvvigionamento energia'!F7176,0)+IF(LCOH!$C$28=Menu!$A$5,'Approvvigionamento energia'!G7176,0)+IF(LCOH!$C$28=Menu!$A$6,'Approvvigionamento energia'!H7176,0)</f>
        <v>445.76610594074816</v>
      </c>
      <c r="J7176">
        <f>'Approvvigionamento energia'!A7176+'Approvvigionamento energia'!B7176+'Approvvigionamento energia'!I7176</f>
        <v>598.56610594074812</v>
      </c>
      <c r="K7176">
        <f>IF(MIN(LCOH!$C$18,J7176)&gt;=$P$48*LCOH!$C$18, MIN(LCOH!$C$18,J7176),0)</f>
        <v>598.56610594074812</v>
      </c>
      <c r="L7176">
        <f t="shared" si="225"/>
        <v>0</v>
      </c>
      <c r="M7176">
        <f>K7176/LCOH!$C$18</f>
        <v>0.3990440706271654</v>
      </c>
      <c r="N7176">
        <f>K7176/LCOH!$C$34</f>
        <v>11.533065625062584</v>
      </c>
    </row>
    <row r="7177" spans="1:14" x14ac:dyDescent="0.35">
      <c r="A7177">
        <f>'Profilo fotovoltaico'!B7179*LCOH!$C$20</f>
        <v>0</v>
      </c>
      <c r="B7177">
        <f>'Profilo eolico'!B7179*LCOH!$C$21</f>
        <v>165.1</v>
      </c>
      <c r="C7177">
        <f>$P$35*'Profilo fotovoltaico'!B7179</f>
        <v>0</v>
      </c>
      <c r="D7177">
        <f>$Q$37*'Profilo eolico'!B7179</f>
        <v>963.29822108399901</v>
      </c>
      <c r="E7177">
        <f>$P$39*'Profilo fotovoltaico'!B7179+'Approvvigionamento energia'!$Q$39*'Profilo eolico'!B7179</f>
        <v>722.47366581299923</v>
      </c>
      <c r="F7177">
        <f>$P$41*'Profilo fotovoltaico'!B7179+'Approvvigionamento energia'!$Q$41*'Profilo eolico'!B7179</f>
        <v>481.64911054199951</v>
      </c>
      <c r="G7177">
        <f>$P$43*'Profilo fotovoltaico'!B7179+'Approvvigionamento energia'!$Q$43*'Profilo eolico'!B7179</f>
        <v>240.82455527099975</v>
      </c>
      <c r="H7177">
        <f t="shared" si="224"/>
        <v>1138.4335154826958</v>
      </c>
      <c r="I7177">
        <f>IF(LCOH!$C$28=Menu!$A$1,'Approvvigionamento energia'!C7177,0)+IF(LCOH!$C$28=Menu!$A$2,'Approvvigionamento energia'!D7177,0)+IF(LCOH!$C$28=Menu!$A$3,'Approvvigionamento energia'!E7177,0)+IF(LCOH!$C$28=Menu!$A$4,'Approvvigionamento energia'!F7177,0)+IF(LCOH!$C$28=Menu!$A$5,'Approvvigionamento energia'!G7177,0)+IF(LCOH!$C$28=Menu!$A$6,'Approvvigionamento energia'!H7177,0)</f>
        <v>481.64911054199951</v>
      </c>
      <c r="J7177">
        <f>'Approvvigionamento energia'!A7177+'Approvvigionamento energia'!B7177+'Approvvigionamento energia'!I7177</f>
        <v>646.74911054199947</v>
      </c>
      <c r="K7177">
        <f>IF(MIN(LCOH!$C$18,J7177)&gt;=$P$48*LCOH!$C$18, MIN(LCOH!$C$18,J7177),0)</f>
        <v>646.74911054199947</v>
      </c>
      <c r="L7177">
        <f t="shared" si="225"/>
        <v>0</v>
      </c>
      <c r="M7177">
        <f>K7177/LCOH!$C$18</f>
        <v>0.43116607369466631</v>
      </c>
      <c r="N7177">
        <f>K7177/LCOH!$C$34</f>
        <v>12.461447216608853</v>
      </c>
    </row>
    <row r="7178" spans="1:14" x14ac:dyDescent="0.35">
      <c r="A7178">
        <f>'Profilo fotovoltaico'!B7180*LCOH!$C$20</f>
        <v>0</v>
      </c>
      <c r="B7178">
        <f>'Profilo eolico'!B7180*LCOH!$C$21</f>
        <v>171.7</v>
      </c>
      <c r="C7178">
        <f>$P$35*'Profilo fotovoltaico'!B7180</f>
        <v>0</v>
      </c>
      <c r="D7178">
        <f>$Q$37*'Profilo eolico'!B7180</f>
        <v>1001.806811387781</v>
      </c>
      <c r="E7178">
        <f>$P$39*'Profilo fotovoltaico'!B7180+'Approvvigionamento energia'!$Q$39*'Profilo eolico'!B7180</f>
        <v>751.35510854083566</v>
      </c>
      <c r="F7178">
        <f>$P$41*'Profilo fotovoltaico'!B7180+'Approvvigionamento energia'!$Q$41*'Profilo eolico'!B7180</f>
        <v>500.90340569389048</v>
      </c>
      <c r="G7178">
        <f>$P$43*'Profilo fotovoltaico'!B7180+'Approvvigionamento energia'!$Q$43*'Profilo eolico'!B7180</f>
        <v>250.45170284694524</v>
      </c>
      <c r="H7178">
        <f t="shared" si="224"/>
        <v>1138.4335154826958</v>
      </c>
      <c r="I7178">
        <f>IF(LCOH!$C$28=Menu!$A$1,'Approvvigionamento energia'!C7178,0)+IF(LCOH!$C$28=Menu!$A$2,'Approvvigionamento energia'!D7178,0)+IF(LCOH!$C$28=Menu!$A$3,'Approvvigionamento energia'!E7178,0)+IF(LCOH!$C$28=Menu!$A$4,'Approvvigionamento energia'!F7178,0)+IF(LCOH!$C$28=Menu!$A$5,'Approvvigionamento energia'!G7178,0)+IF(LCOH!$C$28=Menu!$A$6,'Approvvigionamento energia'!H7178,0)</f>
        <v>500.90340569389048</v>
      </c>
      <c r="J7178">
        <f>'Approvvigionamento energia'!A7178+'Approvvigionamento energia'!B7178+'Approvvigionamento energia'!I7178</f>
        <v>672.60340569389041</v>
      </c>
      <c r="K7178">
        <f>IF(MIN(LCOH!$C$18,J7178)&gt;=$P$48*LCOH!$C$18, MIN(LCOH!$C$18,J7178),0)</f>
        <v>672.60340569389041</v>
      </c>
      <c r="L7178">
        <f t="shared" si="225"/>
        <v>0</v>
      </c>
      <c r="M7178">
        <f>K7178/LCOH!$C$18</f>
        <v>0.44840227046259362</v>
      </c>
      <c r="N7178">
        <f>K7178/LCOH!$C$34</f>
        <v>12.959603192560509</v>
      </c>
    </row>
    <row r="7179" spans="1:14" x14ac:dyDescent="0.35">
      <c r="A7179">
        <f>'Profilo fotovoltaico'!B7181*LCOH!$C$20</f>
        <v>0</v>
      </c>
      <c r="B7179">
        <f>'Profilo eolico'!B7181*LCOH!$C$21</f>
        <v>172.6</v>
      </c>
      <c r="C7179">
        <f>$P$35*'Profilo fotovoltaico'!B7181</f>
        <v>0</v>
      </c>
      <c r="D7179">
        <f>$Q$37*'Profilo eolico'!B7181</f>
        <v>1007.0579827928422</v>
      </c>
      <c r="E7179">
        <f>$P$39*'Profilo fotovoltaico'!B7181+'Approvvigionamento energia'!$Q$39*'Profilo eolico'!B7181</f>
        <v>755.29348709463159</v>
      </c>
      <c r="F7179">
        <f>$P$41*'Profilo fotovoltaico'!B7181+'Approvvigionamento energia'!$Q$41*'Profilo eolico'!B7181</f>
        <v>503.52899139642108</v>
      </c>
      <c r="G7179">
        <f>$P$43*'Profilo fotovoltaico'!B7181+'Approvvigionamento energia'!$Q$43*'Profilo eolico'!B7181</f>
        <v>251.76449569821054</v>
      </c>
      <c r="H7179">
        <f t="shared" si="224"/>
        <v>1138.4335154826958</v>
      </c>
      <c r="I7179">
        <f>IF(LCOH!$C$28=Menu!$A$1,'Approvvigionamento energia'!C7179,0)+IF(LCOH!$C$28=Menu!$A$2,'Approvvigionamento energia'!D7179,0)+IF(LCOH!$C$28=Menu!$A$3,'Approvvigionamento energia'!E7179,0)+IF(LCOH!$C$28=Menu!$A$4,'Approvvigionamento energia'!F7179,0)+IF(LCOH!$C$28=Menu!$A$5,'Approvvigionamento energia'!G7179,0)+IF(LCOH!$C$28=Menu!$A$6,'Approvvigionamento energia'!H7179,0)</f>
        <v>503.52899139642108</v>
      </c>
      <c r="J7179">
        <f>'Approvvigionamento energia'!A7179+'Approvvigionamento energia'!B7179+'Approvvigionamento energia'!I7179</f>
        <v>676.12899139642104</v>
      </c>
      <c r="K7179">
        <f>IF(MIN(LCOH!$C$18,J7179)&gt;=$P$48*LCOH!$C$18, MIN(LCOH!$C$18,J7179),0)</f>
        <v>676.12899139642104</v>
      </c>
      <c r="L7179">
        <f t="shared" si="225"/>
        <v>0</v>
      </c>
      <c r="M7179">
        <f>K7179/LCOH!$C$18</f>
        <v>0.45075266093094735</v>
      </c>
      <c r="N7179">
        <f>K7179/LCOH!$C$34</f>
        <v>13.027533552917554</v>
      </c>
    </row>
    <row r="7180" spans="1:14" x14ac:dyDescent="0.35">
      <c r="A7180">
        <f>'Profilo fotovoltaico'!B7182*LCOH!$C$20</f>
        <v>0</v>
      </c>
      <c r="B7180">
        <f>'Profilo eolico'!B7182*LCOH!$C$21</f>
        <v>157.4</v>
      </c>
      <c r="C7180">
        <f>$P$35*'Profilo fotovoltaico'!B7182</f>
        <v>0</v>
      </c>
      <c r="D7180">
        <f>$Q$37*'Profilo eolico'!B7182</f>
        <v>918.37153239625354</v>
      </c>
      <c r="E7180">
        <f>$P$39*'Profilo fotovoltaico'!B7182+'Approvvigionamento energia'!$Q$39*'Profilo eolico'!B7182</f>
        <v>688.7786492971901</v>
      </c>
      <c r="F7180">
        <f>$P$41*'Profilo fotovoltaico'!B7182+'Approvvigionamento energia'!$Q$41*'Profilo eolico'!B7182</f>
        <v>459.18576619812677</v>
      </c>
      <c r="G7180">
        <f>$P$43*'Profilo fotovoltaico'!B7182+'Approvvigionamento energia'!$Q$43*'Profilo eolico'!B7182</f>
        <v>229.59288309906339</v>
      </c>
      <c r="H7180">
        <f t="shared" si="224"/>
        <v>1138.4335154826958</v>
      </c>
      <c r="I7180">
        <f>IF(LCOH!$C$28=Menu!$A$1,'Approvvigionamento energia'!C7180,0)+IF(LCOH!$C$28=Menu!$A$2,'Approvvigionamento energia'!D7180,0)+IF(LCOH!$C$28=Menu!$A$3,'Approvvigionamento energia'!E7180,0)+IF(LCOH!$C$28=Menu!$A$4,'Approvvigionamento energia'!F7180,0)+IF(LCOH!$C$28=Menu!$A$5,'Approvvigionamento energia'!G7180,0)+IF(LCOH!$C$28=Menu!$A$6,'Approvvigionamento energia'!H7180,0)</f>
        <v>459.18576619812677</v>
      </c>
      <c r="J7180">
        <f>'Approvvigionamento energia'!A7180+'Approvvigionamento energia'!B7180+'Approvvigionamento energia'!I7180</f>
        <v>616.58576619812675</v>
      </c>
      <c r="K7180">
        <f>IF(MIN(LCOH!$C$18,J7180)&gt;=$P$48*LCOH!$C$18, MIN(LCOH!$C$18,J7180),0)</f>
        <v>616.58576619812675</v>
      </c>
      <c r="L7180">
        <f t="shared" si="225"/>
        <v>0</v>
      </c>
      <c r="M7180">
        <f>K7180/LCOH!$C$18</f>
        <v>0.41105717746541781</v>
      </c>
      <c r="N7180">
        <f>K7180/LCOH!$C$34</f>
        <v>11.880265244665255</v>
      </c>
    </row>
    <row r="7181" spans="1:14" x14ac:dyDescent="0.35">
      <c r="A7181">
        <f>'Profilo fotovoltaico'!B7183*LCOH!$C$20</f>
        <v>0</v>
      </c>
      <c r="B7181">
        <f>'Profilo eolico'!B7183*LCOH!$C$21</f>
        <v>112.9</v>
      </c>
      <c r="C7181">
        <f>$P$35*'Profilo fotovoltaico'!B7183</f>
        <v>0</v>
      </c>
      <c r="D7181">
        <f>$Q$37*'Profilo eolico'!B7183</f>
        <v>658.73027959045123</v>
      </c>
      <c r="E7181">
        <f>$P$39*'Profilo fotovoltaico'!B7183+'Approvvigionamento energia'!$Q$39*'Profilo eolico'!B7183</f>
        <v>494.0477096928384</v>
      </c>
      <c r="F7181">
        <f>$P$41*'Profilo fotovoltaico'!B7183+'Approvvigionamento energia'!$Q$41*'Profilo eolico'!B7183</f>
        <v>329.36513979522562</v>
      </c>
      <c r="G7181">
        <f>$P$43*'Profilo fotovoltaico'!B7183+'Approvvigionamento energia'!$Q$43*'Profilo eolico'!B7183</f>
        <v>164.68256989761281</v>
      </c>
      <c r="H7181">
        <f t="shared" si="224"/>
        <v>1138.4335154826958</v>
      </c>
      <c r="I7181">
        <f>IF(LCOH!$C$28=Menu!$A$1,'Approvvigionamento energia'!C7181,0)+IF(LCOH!$C$28=Menu!$A$2,'Approvvigionamento energia'!D7181,0)+IF(LCOH!$C$28=Menu!$A$3,'Approvvigionamento energia'!E7181,0)+IF(LCOH!$C$28=Menu!$A$4,'Approvvigionamento energia'!F7181,0)+IF(LCOH!$C$28=Menu!$A$5,'Approvvigionamento energia'!G7181,0)+IF(LCOH!$C$28=Menu!$A$6,'Approvvigionamento energia'!H7181,0)</f>
        <v>329.36513979522562</v>
      </c>
      <c r="J7181">
        <f>'Approvvigionamento energia'!A7181+'Approvvigionamento energia'!B7181+'Approvvigionamento energia'!I7181</f>
        <v>442.26513979522565</v>
      </c>
      <c r="K7181">
        <f>IF(MIN(LCOH!$C$18,J7181)&gt;=$P$48*LCOH!$C$18, MIN(LCOH!$C$18,J7181),0)</f>
        <v>442.26513979522565</v>
      </c>
      <c r="L7181">
        <f t="shared" si="225"/>
        <v>0</v>
      </c>
      <c r="M7181">
        <f>K7181/LCOH!$C$18</f>
        <v>0.29484342653015044</v>
      </c>
      <c r="N7181">
        <f>K7181/LCOH!$C$34</f>
        <v>8.5214863159003009</v>
      </c>
    </row>
    <row r="7182" spans="1:14" x14ac:dyDescent="0.35">
      <c r="A7182">
        <f>'Profilo fotovoltaico'!B7184*LCOH!$C$20</f>
        <v>0</v>
      </c>
      <c r="B7182">
        <f>'Profilo eolico'!B7184*LCOH!$C$21</f>
        <v>84.8</v>
      </c>
      <c r="C7182">
        <f>$P$35*'Profilo fotovoltaico'!B7184</f>
        <v>0</v>
      </c>
      <c r="D7182">
        <f>$Q$37*'Profilo eolico'!B7184</f>
        <v>494.77703905465245</v>
      </c>
      <c r="E7182">
        <f>$P$39*'Profilo fotovoltaico'!B7184+'Approvvigionamento energia'!$Q$39*'Profilo eolico'!B7184</f>
        <v>371.08277929098932</v>
      </c>
      <c r="F7182">
        <f>$P$41*'Profilo fotovoltaico'!B7184+'Approvvigionamento energia'!$Q$41*'Profilo eolico'!B7184</f>
        <v>247.38851952732622</v>
      </c>
      <c r="G7182">
        <f>$P$43*'Profilo fotovoltaico'!B7184+'Approvvigionamento energia'!$Q$43*'Profilo eolico'!B7184</f>
        <v>123.69425976366311</v>
      </c>
      <c r="H7182">
        <f t="shared" si="224"/>
        <v>1138.4335154826958</v>
      </c>
      <c r="I7182">
        <f>IF(LCOH!$C$28=Menu!$A$1,'Approvvigionamento energia'!C7182,0)+IF(LCOH!$C$28=Menu!$A$2,'Approvvigionamento energia'!D7182,0)+IF(LCOH!$C$28=Menu!$A$3,'Approvvigionamento energia'!E7182,0)+IF(LCOH!$C$28=Menu!$A$4,'Approvvigionamento energia'!F7182,0)+IF(LCOH!$C$28=Menu!$A$5,'Approvvigionamento energia'!G7182,0)+IF(LCOH!$C$28=Menu!$A$6,'Approvvigionamento energia'!H7182,0)</f>
        <v>247.38851952732622</v>
      </c>
      <c r="J7182">
        <f>'Approvvigionamento energia'!A7182+'Approvvigionamento energia'!B7182+'Approvvigionamento energia'!I7182</f>
        <v>332.18851952732621</v>
      </c>
      <c r="K7182">
        <f>IF(MIN(LCOH!$C$18,J7182)&gt;=$P$48*LCOH!$C$18, MIN(LCOH!$C$18,J7182),0)</f>
        <v>0</v>
      </c>
      <c r="L7182">
        <f t="shared" si="225"/>
        <v>332.18851952732621</v>
      </c>
      <c r="M7182">
        <f>K7182/LCOH!$C$18</f>
        <v>0</v>
      </c>
      <c r="N7182">
        <f>K7182/LCOH!$C$34</f>
        <v>0</v>
      </c>
    </row>
    <row r="7183" spans="1:14" x14ac:dyDescent="0.35">
      <c r="A7183">
        <f>'Profilo fotovoltaico'!B7185*LCOH!$C$20</f>
        <v>0</v>
      </c>
      <c r="B7183">
        <f>'Profilo eolico'!B7185*LCOH!$C$21</f>
        <v>83.6</v>
      </c>
      <c r="C7183">
        <f>$P$35*'Profilo fotovoltaico'!B7185</f>
        <v>0</v>
      </c>
      <c r="D7183">
        <f>$Q$37*'Profilo eolico'!B7185</f>
        <v>487.77547718123753</v>
      </c>
      <c r="E7183">
        <f>$P$39*'Profilo fotovoltaico'!B7185+'Approvvigionamento energia'!$Q$39*'Profilo eolico'!B7185</f>
        <v>365.83160788592812</v>
      </c>
      <c r="F7183">
        <f>$P$41*'Profilo fotovoltaico'!B7185+'Approvvigionamento energia'!$Q$41*'Profilo eolico'!B7185</f>
        <v>243.88773859061877</v>
      </c>
      <c r="G7183">
        <f>$P$43*'Profilo fotovoltaico'!B7185+'Approvvigionamento energia'!$Q$43*'Profilo eolico'!B7185</f>
        <v>121.94386929530938</v>
      </c>
      <c r="H7183">
        <f t="shared" si="224"/>
        <v>1138.4335154826958</v>
      </c>
      <c r="I7183">
        <f>IF(LCOH!$C$28=Menu!$A$1,'Approvvigionamento energia'!C7183,0)+IF(LCOH!$C$28=Menu!$A$2,'Approvvigionamento energia'!D7183,0)+IF(LCOH!$C$28=Menu!$A$3,'Approvvigionamento energia'!E7183,0)+IF(LCOH!$C$28=Menu!$A$4,'Approvvigionamento energia'!F7183,0)+IF(LCOH!$C$28=Menu!$A$5,'Approvvigionamento energia'!G7183,0)+IF(LCOH!$C$28=Menu!$A$6,'Approvvigionamento energia'!H7183,0)</f>
        <v>243.88773859061877</v>
      </c>
      <c r="J7183">
        <f>'Approvvigionamento energia'!A7183+'Approvvigionamento energia'!B7183+'Approvvigionamento energia'!I7183</f>
        <v>327.48773859061873</v>
      </c>
      <c r="K7183">
        <f>IF(MIN(LCOH!$C$18,J7183)&gt;=$P$48*LCOH!$C$18, MIN(LCOH!$C$18,J7183),0)</f>
        <v>0</v>
      </c>
      <c r="L7183">
        <f t="shared" si="225"/>
        <v>327.48773859061873</v>
      </c>
      <c r="M7183">
        <f>K7183/LCOH!$C$18</f>
        <v>0</v>
      </c>
      <c r="N7183">
        <f>K7183/LCOH!$C$34</f>
        <v>0</v>
      </c>
    </row>
    <row r="7184" spans="1:14" x14ac:dyDescent="0.35">
      <c r="A7184">
        <f>'Profilo fotovoltaico'!B7186*LCOH!$C$20</f>
        <v>24</v>
      </c>
      <c r="B7184">
        <f>'Profilo eolico'!B7186*LCOH!$C$21</f>
        <v>83</v>
      </c>
      <c r="C7184">
        <f>$P$35*'Profilo fotovoltaico'!B7186</f>
        <v>176.51069250292957</v>
      </c>
      <c r="D7184">
        <f>$Q$37*'Profilo eolico'!B7186</f>
        <v>484.27469624453011</v>
      </c>
      <c r="E7184">
        <f>$P$39*'Profilo fotovoltaico'!B7186+'Approvvigionamento energia'!$Q$39*'Profilo eolico'!B7186</f>
        <v>407.33369530912995</v>
      </c>
      <c r="F7184">
        <f>$P$41*'Profilo fotovoltaico'!B7186+'Approvvigionamento energia'!$Q$41*'Profilo eolico'!B7186</f>
        <v>330.39269437372985</v>
      </c>
      <c r="G7184">
        <f>$P$43*'Profilo fotovoltaico'!B7186+'Approvvigionamento energia'!$Q$43*'Profilo eolico'!B7186</f>
        <v>253.4516934383297</v>
      </c>
      <c r="H7184">
        <f t="shared" si="224"/>
        <v>1138.4335154826958</v>
      </c>
      <c r="I7184">
        <f>IF(LCOH!$C$28=Menu!$A$1,'Approvvigionamento energia'!C7184,0)+IF(LCOH!$C$28=Menu!$A$2,'Approvvigionamento energia'!D7184,0)+IF(LCOH!$C$28=Menu!$A$3,'Approvvigionamento energia'!E7184,0)+IF(LCOH!$C$28=Menu!$A$4,'Approvvigionamento energia'!F7184,0)+IF(LCOH!$C$28=Menu!$A$5,'Approvvigionamento energia'!G7184,0)+IF(LCOH!$C$28=Menu!$A$6,'Approvvigionamento energia'!H7184,0)</f>
        <v>330.39269437372985</v>
      </c>
      <c r="J7184">
        <f>'Approvvigionamento energia'!A7184+'Approvvigionamento energia'!B7184+'Approvvigionamento energia'!I7184</f>
        <v>437.39269437372985</v>
      </c>
      <c r="K7184">
        <f>IF(MIN(LCOH!$C$18,J7184)&gt;=$P$48*LCOH!$C$18, MIN(LCOH!$C$18,J7184),0)</f>
        <v>437.39269437372985</v>
      </c>
      <c r="L7184">
        <f t="shared" si="225"/>
        <v>0</v>
      </c>
      <c r="M7184">
        <f>K7184/LCOH!$C$18</f>
        <v>0.29159512958248657</v>
      </c>
      <c r="N7184">
        <f>K7184/LCOH!$C$34</f>
        <v>8.4276049012279355</v>
      </c>
    </row>
    <row r="7185" spans="1:14" x14ac:dyDescent="0.35">
      <c r="A7185">
        <f>'Profilo fotovoltaico'!B7187*LCOH!$C$20</f>
        <v>95</v>
      </c>
      <c r="B7185">
        <f>'Profilo eolico'!B7187*LCOH!$C$21</f>
        <v>57.3</v>
      </c>
      <c r="C7185">
        <f>$P$35*'Profilo fotovoltaico'!B7187</f>
        <v>698.68815782409615</v>
      </c>
      <c r="D7185">
        <f>$Q$37*'Profilo eolico'!B7187</f>
        <v>334.32457945556115</v>
      </c>
      <c r="E7185">
        <f>$P$39*'Profilo fotovoltaico'!B7187+'Approvvigionamento energia'!$Q$39*'Profilo eolico'!B7187</f>
        <v>425.41547404769483</v>
      </c>
      <c r="F7185">
        <f>$P$41*'Profilo fotovoltaico'!B7187+'Approvvigionamento energia'!$Q$41*'Profilo eolico'!B7187</f>
        <v>516.50636863982868</v>
      </c>
      <c r="G7185">
        <f>$P$43*'Profilo fotovoltaico'!B7187+'Approvvigionamento energia'!$Q$43*'Profilo eolico'!B7187</f>
        <v>607.59726323196242</v>
      </c>
      <c r="H7185">
        <f t="shared" si="224"/>
        <v>1138.4335154826958</v>
      </c>
      <c r="I7185">
        <f>IF(LCOH!$C$28=Menu!$A$1,'Approvvigionamento energia'!C7185,0)+IF(LCOH!$C$28=Menu!$A$2,'Approvvigionamento energia'!D7185,0)+IF(LCOH!$C$28=Menu!$A$3,'Approvvigionamento energia'!E7185,0)+IF(LCOH!$C$28=Menu!$A$4,'Approvvigionamento energia'!F7185,0)+IF(LCOH!$C$28=Menu!$A$5,'Approvvigionamento energia'!G7185,0)+IF(LCOH!$C$28=Menu!$A$6,'Approvvigionamento energia'!H7185,0)</f>
        <v>516.50636863982868</v>
      </c>
      <c r="J7185">
        <f>'Approvvigionamento energia'!A7185+'Approvvigionamento energia'!B7185+'Approvvigionamento energia'!I7185</f>
        <v>668.80636863982863</v>
      </c>
      <c r="K7185">
        <f>IF(MIN(LCOH!$C$18,J7185)&gt;=$P$48*LCOH!$C$18, MIN(LCOH!$C$18,J7185),0)</f>
        <v>668.80636863982863</v>
      </c>
      <c r="L7185">
        <f t="shared" si="225"/>
        <v>0</v>
      </c>
      <c r="M7185">
        <f>K7185/LCOH!$C$18</f>
        <v>0.44587091242655241</v>
      </c>
      <c r="N7185">
        <f>K7185/LCOH!$C$34</f>
        <v>12.886442555680706</v>
      </c>
    </row>
    <row r="7186" spans="1:14" x14ac:dyDescent="0.35">
      <c r="A7186">
        <f>'Profilo fotovoltaico'!B7188*LCOH!$C$20</f>
        <v>164</v>
      </c>
      <c r="B7186">
        <f>'Profilo eolico'!B7188*LCOH!$C$21</f>
        <v>51.3</v>
      </c>
      <c r="C7186">
        <f>$P$35*'Profilo fotovoltaico'!B7188</f>
        <v>1206.1563987700188</v>
      </c>
      <c r="D7186">
        <f>$Q$37*'Profilo eolico'!B7188</f>
        <v>299.31677008848669</v>
      </c>
      <c r="E7186">
        <f>$P$39*'Profilo fotovoltaico'!B7188+'Approvvigionamento energia'!$Q$39*'Profilo eolico'!B7188</f>
        <v>526.02667725886965</v>
      </c>
      <c r="F7186">
        <f>$P$41*'Profilo fotovoltaico'!B7188+'Approvvigionamento energia'!$Q$41*'Profilo eolico'!B7188</f>
        <v>752.73658442925273</v>
      </c>
      <c r="G7186">
        <f>$P$43*'Profilo fotovoltaico'!B7188+'Approvvigionamento energia'!$Q$43*'Profilo eolico'!B7188</f>
        <v>979.44649159963569</v>
      </c>
      <c r="H7186">
        <f t="shared" si="224"/>
        <v>1138.4335154826958</v>
      </c>
      <c r="I7186">
        <f>IF(LCOH!$C$28=Menu!$A$1,'Approvvigionamento energia'!C7186,0)+IF(LCOH!$C$28=Menu!$A$2,'Approvvigionamento energia'!D7186,0)+IF(LCOH!$C$28=Menu!$A$3,'Approvvigionamento energia'!E7186,0)+IF(LCOH!$C$28=Menu!$A$4,'Approvvigionamento energia'!F7186,0)+IF(LCOH!$C$28=Menu!$A$5,'Approvvigionamento energia'!G7186,0)+IF(LCOH!$C$28=Menu!$A$6,'Approvvigionamento energia'!H7186,0)</f>
        <v>752.73658442925273</v>
      </c>
      <c r="J7186">
        <f>'Approvvigionamento energia'!A7186+'Approvvigionamento energia'!B7186+'Approvvigionamento energia'!I7186</f>
        <v>968.0365844292528</v>
      </c>
      <c r="K7186">
        <f>IF(MIN(LCOH!$C$18,J7186)&gt;=$P$48*LCOH!$C$18, MIN(LCOH!$C$18,J7186),0)</f>
        <v>968.0365844292528</v>
      </c>
      <c r="L7186">
        <f t="shared" si="225"/>
        <v>0</v>
      </c>
      <c r="M7186">
        <f>K7186/LCOH!$C$18</f>
        <v>0.64535772295283522</v>
      </c>
      <c r="N7186">
        <f>K7186/LCOH!$C$34</f>
        <v>18.651957310775586</v>
      </c>
    </row>
    <row r="7187" spans="1:14" x14ac:dyDescent="0.35">
      <c r="A7187">
        <f>'Profilo fotovoltaico'!B7189*LCOH!$C$20</f>
        <v>218</v>
      </c>
      <c r="B7187">
        <f>'Profilo eolico'!B7189*LCOH!$C$21</f>
        <v>56.7</v>
      </c>
      <c r="C7187">
        <f>$P$35*'Profilo fotovoltaico'!B7189</f>
        <v>1603.3054569016101</v>
      </c>
      <c r="D7187">
        <f>$Q$37*'Profilo eolico'!B7189</f>
        <v>330.82379851885372</v>
      </c>
      <c r="E7187">
        <f>$P$39*'Profilo fotovoltaico'!B7189+'Approvvigionamento energia'!$Q$39*'Profilo eolico'!B7189</f>
        <v>648.94421311454278</v>
      </c>
      <c r="F7187">
        <f>$P$41*'Profilo fotovoltaico'!B7189+'Approvvigionamento energia'!$Q$41*'Profilo eolico'!B7189</f>
        <v>967.06462771023189</v>
      </c>
      <c r="G7187">
        <f>$P$43*'Profilo fotovoltaico'!B7189+'Approvvigionamento energia'!$Q$43*'Profilo eolico'!B7189</f>
        <v>1285.1850423059211</v>
      </c>
      <c r="H7187">
        <f t="shared" si="224"/>
        <v>1138.4335154826958</v>
      </c>
      <c r="I7187">
        <f>IF(LCOH!$C$28=Menu!$A$1,'Approvvigionamento energia'!C7187,0)+IF(LCOH!$C$28=Menu!$A$2,'Approvvigionamento energia'!D7187,0)+IF(LCOH!$C$28=Menu!$A$3,'Approvvigionamento energia'!E7187,0)+IF(LCOH!$C$28=Menu!$A$4,'Approvvigionamento energia'!F7187,0)+IF(LCOH!$C$28=Menu!$A$5,'Approvvigionamento energia'!G7187,0)+IF(LCOH!$C$28=Menu!$A$6,'Approvvigionamento energia'!H7187,0)</f>
        <v>967.06462771023189</v>
      </c>
      <c r="J7187">
        <f>'Approvvigionamento energia'!A7187+'Approvvigionamento energia'!B7187+'Approvvigionamento energia'!I7187</f>
        <v>1241.7646277102319</v>
      </c>
      <c r="K7187">
        <f>IF(MIN(LCOH!$C$18,J7187)&gt;=$P$48*LCOH!$C$18, MIN(LCOH!$C$18,J7187),0)</f>
        <v>1241.7646277102319</v>
      </c>
      <c r="L7187">
        <f t="shared" si="225"/>
        <v>0</v>
      </c>
      <c r="M7187">
        <f>K7187/LCOH!$C$18</f>
        <v>0.82784308514015459</v>
      </c>
      <c r="N7187">
        <f>K7187/LCOH!$C$34</f>
        <v>23.926100726594065</v>
      </c>
    </row>
    <row r="7188" spans="1:14" x14ac:dyDescent="0.35">
      <c r="A7188">
        <f>'Profilo fotovoltaico'!B7190*LCOH!$C$20</f>
        <v>238</v>
      </c>
      <c r="B7188">
        <f>'Profilo eolico'!B7190*LCOH!$C$21</f>
        <v>45.3</v>
      </c>
      <c r="C7188">
        <f>$P$35*'Profilo fotovoltaico'!B7190</f>
        <v>1750.3977006540513</v>
      </c>
      <c r="D7188">
        <f>$Q$37*'Profilo eolico'!B7190</f>
        <v>264.30896072141223</v>
      </c>
      <c r="E7188">
        <f>$P$39*'Profilo fotovoltaico'!B7190+'Approvvigionamento energia'!$Q$39*'Profilo eolico'!B7190</f>
        <v>635.83114570457201</v>
      </c>
      <c r="F7188">
        <f>$P$41*'Profilo fotovoltaico'!B7190+'Approvvigionamento energia'!$Q$41*'Profilo eolico'!B7190</f>
        <v>1007.3533306877317</v>
      </c>
      <c r="G7188">
        <f>$P$43*'Profilo fotovoltaico'!B7190+'Approvvigionamento energia'!$Q$43*'Profilo eolico'!B7190</f>
        <v>1378.8755156708917</v>
      </c>
      <c r="H7188">
        <f t="shared" si="224"/>
        <v>1138.4335154826958</v>
      </c>
      <c r="I7188">
        <f>IF(LCOH!$C$28=Menu!$A$1,'Approvvigionamento energia'!C7188,0)+IF(LCOH!$C$28=Menu!$A$2,'Approvvigionamento energia'!D7188,0)+IF(LCOH!$C$28=Menu!$A$3,'Approvvigionamento energia'!E7188,0)+IF(LCOH!$C$28=Menu!$A$4,'Approvvigionamento energia'!F7188,0)+IF(LCOH!$C$28=Menu!$A$5,'Approvvigionamento energia'!G7188,0)+IF(LCOH!$C$28=Menu!$A$6,'Approvvigionamento energia'!H7188,0)</f>
        <v>1007.3533306877317</v>
      </c>
      <c r="J7188">
        <f>'Approvvigionamento energia'!A7188+'Approvvigionamento energia'!B7188+'Approvvigionamento energia'!I7188</f>
        <v>1290.6533306877318</v>
      </c>
      <c r="K7188">
        <f>IF(MIN(LCOH!$C$18,J7188)&gt;=$P$48*LCOH!$C$18, MIN(LCOH!$C$18,J7188),0)</f>
        <v>1290.6533306877318</v>
      </c>
      <c r="L7188">
        <f t="shared" si="225"/>
        <v>0</v>
      </c>
      <c r="M7188">
        <f>K7188/LCOH!$C$18</f>
        <v>0.86043555379182124</v>
      </c>
      <c r="N7188">
        <f>K7188/LCOH!$C$34</f>
        <v>24.868079589358995</v>
      </c>
    </row>
    <row r="7189" spans="1:14" x14ac:dyDescent="0.35">
      <c r="A7189">
        <f>'Profilo fotovoltaico'!B7191*LCOH!$C$20</f>
        <v>231</v>
      </c>
      <c r="B7189">
        <f>'Profilo eolico'!B7191*LCOH!$C$21</f>
        <v>35.6</v>
      </c>
      <c r="C7189">
        <f>$P$35*'Profilo fotovoltaico'!B7191</f>
        <v>1698.9154153406971</v>
      </c>
      <c r="D7189">
        <f>$Q$37*'Profilo eolico'!B7191</f>
        <v>207.71300224464181</v>
      </c>
      <c r="E7189">
        <f>$P$39*'Profilo fotovoltaico'!B7191+'Approvvigionamento energia'!$Q$39*'Profilo eolico'!B7191</f>
        <v>580.5136055186556</v>
      </c>
      <c r="F7189">
        <f>$P$41*'Profilo fotovoltaico'!B7191+'Approvvigionamento energia'!$Q$41*'Profilo eolico'!B7191</f>
        <v>953.31420879266943</v>
      </c>
      <c r="G7189">
        <f>$P$43*'Profilo fotovoltaico'!B7191+'Approvvigionamento energia'!$Q$43*'Profilo eolico'!B7191</f>
        <v>1326.1148120666833</v>
      </c>
      <c r="H7189">
        <f t="shared" si="224"/>
        <v>1138.4335154826958</v>
      </c>
      <c r="I7189">
        <f>IF(LCOH!$C$28=Menu!$A$1,'Approvvigionamento energia'!C7189,0)+IF(LCOH!$C$28=Menu!$A$2,'Approvvigionamento energia'!D7189,0)+IF(LCOH!$C$28=Menu!$A$3,'Approvvigionamento energia'!E7189,0)+IF(LCOH!$C$28=Menu!$A$4,'Approvvigionamento energia'!F7189,0)+IF(LCOH!$C$28=Menu!$A$5,'Approvvigionamento energia'!G7189,0)+IF(LCOH!$C$28=Menu!$A$6,'Approvvigionamento energia'!H7189,0)</f>
        <v>953.31420879266943</v>
      </c>
      <c r="J7189">
        <f>'Approvvigionamento energia'!A7189+'Approvvigionamento energia'!B7189+'Approvvigionamento energia'!I7189</f>
        <v>1219.9142087926693</v>
      </c>
      <c r="K7189">
        <f>IF(MIN(LCOH!$C$18,J7189)&gt;=$P$48*LCOH!$C$18, MIN(LCOH!$C$18,J7189),0)</f>
        <v>1219.9142087926693</v>
      </c>
      <c r="L7189">
        <f t="shared" si="225"/>
        <v>0</v>
      </c>
      <c r="M7189">
        <f>K7189/LCOH!$C$18</f>
        <v>0.81327613919511288</v>
      </c>
      <c r="N7189">
        <f>K7189/LCOH!$C$34</f>
        <v>23.505090728182456</v>
      </c>
    </row>
    <row r="7190" spans="1:14" x14ac:dyDescent="0.35">
      <c r="A7190">
        <f>'Profilo fotovoltaico'!B7192*LCOH!$C$20</f>
        <v>198</v>
      </c>
      <c r="B7190">
        <f>'Profilo eolico'!B7192*LCOH!$C$21</f>
        <v>40.599999999999994</v>
      </c>
      <c r="C7190">
        <f>$P$35*'Profilo fotovoltaico'!B7192</f>
        <v>1456.213213149169</v>
      </c>
      <c r="D7190">
        <f>$Q$37*'Profilo eolico'!B7192</f>
        <v>236.88617671720388</v>
      </c>
      <c r="E7190">
        <f>$P$39*'Profilo fotovoltaico'!B7192+'Approvvigionamento energia'!$Q$39*'Profilo eolico'!B7192</f>
        <v>541.71793582519513</v>
      </c>
      <c r="F7190">
        <f>$P$41*'Profilo fotovoltaico'!B7192+'Approvvigionamento energia'!$Q$41*'Profilo eolico'!B7192</f>
        <v>846.5496949331864</v>
      </c>
      <c r="G7190">
        <f>$P$43*'Profilo fotovoltaico'!B7192+'Approvvigionamento energia'!$Q$43*'Profilo eolico'!B7192</f>
        <v>1151.3814540411777</v>
      </c>
      <c r="H7190">
        <f t="shared" si="224"/>
        <v>1138.4335154826958</v>
      </c>
      <c r="I7190">
        <f>IF(LCOH!$C$28=Menu!$A$1,'Approvvigionamento energia'!C7190,0)+IF(LCOH!$C$28=Menu!$A$2,'Approvvigionamento energia'!D7190,0)+IF(LCOH!$C$28=Menu!$A$3,'Approvvigionamento energia'!E7190,0)+IF(LCOH!$C$28=Menu!$A$4,'Approvvigionamento energia'!F7190,0)+IF(LCOH!$C$28=Menu!$A$5,'Approvvigionamento energia'!G7190,0)+IF(LCOH!$C$28=Menu!$A$6,'Approvvigionamento energia'!H7190,0)</f>
        <v>846.5496949331864</v>
      </c>
      <c r="J7190">
        <f>'Approvvigionamento energia'!A7190+'Approvvigionamento energia'!B7190+'Approvvigionamento energia'!I7190</f>
        <v>1085.1496949331863</v>
      </c>
      <c r="K7190">
        <f>IF(MIN(LCOH!$C$18,J7190)&gt;=$P$48*LCOH!$C$18, MIN(LCOH!$C$18,J7190),0)</f>
        <v>1085.1496949331863</v>
      </c>
      <c r="L7190">
        <f t="shared" si="225"/>
        <v>0</v>
      </c>
      <c r="M7190">
        <f>K7190/LCOH!$C$18</f>
        <v>0.7234331299554575</v>
      </c>
      <c r="N7190">
        <f>K7190/LCOH!$C$34</f>
        <v>20.908471964030564</v>
      </c>
    </row>
    <row r="7191" spans="1:14" x14ac:dyDescent="0.35">
      <c r="A7191">
        <f>'Profilo fotovoltaico'!B7193*LCOH!$C$20</f>
        <v>150</v>
      </c>
      <c r="B7191">
        <f>'Profilo eolico'!B7193*LCOH!$C$21</f>
        <v>49.6</v>
      </c>
      <c r="C7191">
        <f>$P$35*'Profilo fotovoltaico'!B7193</f>
        <v>1103.1918281433097</v>
      </c>
      <c r="D7191">
        <f>$Q$37*'Profilo eolico'!B7193</f>
        <v>289.39789076781557</v>
      </c>
      <c r="E7191">
        <f>$P$39*'Profilo fotovoltaico'!B7193+'Approvvigionamento energia'!$Q$39*'Profilo eolico'!B7193</f>
        <v>492.8463751116891</v>
      </c>
      <c r="F7191">
        <f>$P$41*'Profilo fotovoltaico'!B7193+'Approvvigionamento energia'!$Q$41*'Profilo eolico'!B7193</f>
        <v>696.29485945556269</v>
      </c>
      <c r="G7191">
        <f>$P$43*'Profilo fotovoltaico'!B7193+'Approvvigionamento energia'!$Q$43*'Profilo eolico'!B7193</f>
        <v>899.74334379943627</v>
      </c>
      <c r="H7191">
        <f t="shared" si="224"/>
        <v>1138.4335154826958</v>
      </c>
      <c r="I7191">
        <f>IF(LCOH!$C$28=Menu!$A$1,'Approvvigionamento energia'!C7191,0)+IF(LCOH!$C$28=Menu!$A$2,'Approvvigionamento energia'!D7191,0)+IF(LCOH!$C$28=Menu!$A$3,'Approvvigionamento energia'!E7191,0)+IF(LCOH!$C$28=Menu!$A$4,'Approvvigionamento energia'!F7191,0)+IF(LCOH!$C$28=Menu!$A$5,'Approvvigionamento energia'!G7191,0)+IF(LCOH!$C$28=Menu!$A$6,'Approvvigionamento energia'!H7191,0)</f>
        <v>696.29485945556269</v>
      </c>
      <c r="J7191">
        <f>'Approvvigionamento energia'!A7191+'Approvvigionamento energia'!B7191+'Approvvigionamento energia'!I7191</f>
        <v>895.89485945556271</v>
      </c>
      <c r="K7191">
        <f>IF(MIN(LCOH!$C$18,J7191)&gt;=$P$48*LCOH!$C$18, MIN(LCOH!$C$18,J7191),0)</f>
        <v>895.89485945556271</v>
      </c>
      <c r="L7191">
        <f t="shared" si="225"/>
        <v>0</v>
      </c>
      <c r="M7191">
        <f>K7191/LCOH!$C$18</f>
        <v>0.59726323963704175</v>
      </c>
      <c r="N7191">
        <f>K7191/LCOH!$C$34</f>
        <v>17.261943342111035</v>
      </c>
    </row>
    <row r="7192" spans="1:14" x14ac:dyDescent="0.35">
      <c r="A7192">
        <f>'Profilo fotovoltaico'!B7194*LCOH!$C$20</f>
        <v>93</v>
      </c>
      <c r="B7192">
        <f>'Profilo eolico'!B7194*LCOH!$C$21</f>
        <v>51.6</v>
      </c>
      <c r="C7192">
        <f>$P$35*'Profilo fotovoltaico'!B7194</f>
        <v>683.97893344885199</v>
      </c>
      <c r="D7192">
        <f>$Q$37*'Profilo eolico'!B7194</f>
        <v>301.06716055684041</v>
      </c>
      <c r="E7192">
        <f>$P$39*'Profilo fotovoltaico'!B7194+'Approvvigionamento energia'!$Q$39*'Profilo eolico'!B7194</f>
        <v>396.79510377984332</v>
      </c>
      <c r="F7192">
        <f>$P$41*'Profilo fotovoltaico'!B7194+'Approvvigionamento energia'!$Q$41*'Profilo eolico'!B7194</f>
        <v>492.52304700284617</v>
      </c>
      <c r="G7192">
        <f>$P$43*'Profilo fotovoltaico'!B7194+'Approvvigionamento energia'!$Q$43*'Profilo eolico'!B7194</f>
        <v>588.25099022584914</v>
      </c>
      <c r="H7192">
        <f t="shared" si="224"/>
        <v>1138.4335154826958</v>
      </c>
      <c r="I7192">
        <f>IF(LCOH!$C$28=Menu!$A$1,'Approvvigionamento energia'!C7192,0)+IF(LCOH!$C$28=Menu!$A$2,'Approvvigionamento energia'!D7192,0)+IF(LCOH!$C$28=Menu!$A$3,'Approvvigionamento energia'!E7192,0)+IF(LCOH!$C$28=Menu!$A$4,'Approvvigionamento energia'!F7192,0)+IF(LCOH!$C$28=Menu!$A$5,'Approvvigionamento energia'!G7192,0)+IF(LCOH!$C$28=Menu!$A$6,'Approvvigionamento energia'!H7192,0)</f>
        <v>492.52304700284617</v>
      </c>
      <c r="J7192">
        <f>'Approvvigionamento energia'!A7192+'Approvvigionamento energia'!B7192+'Approvvigionamento energia'!I7192</f>
        <v>637.12304700284619</v>
      </c>
      <c r="K7192">
        <f>IF(MIN(LCOH!$C$18,J7192)&gt;=$P$48*LCOH!$C$18, MIN(LCOH!$C$18,J7192),0)</f>
        <v>637.12304700284619</v>
      </c>
      <c r="L7192">
        <f t="shared" si="225"/>
        <v>0</v>
      </c>
      <c r="M7192">
        <f>K7192/LCOH!$C$18</f>
        <v>0.42474869800189746</v>
      </c>
      <c r="N7192">
        <f>K7192/LCOH!$C$34</f>
        <v>12.275973930690679</v>
      </c>
    </row>
    <row r="7193" spans="1:14" x14ac:dyDescent="0.35">
      <c r="A7193">
        <f>'Profilo fotovoltaico'!B7195*LCOH!$C$20</f>
        <v>33</v>
      </c>
      <c r="B7193">
        <f>'Profilo eolico'!B7195*LCOH!$C$21</f>
        <v>52.400000000000006</v>
      </c>
      <c r="C7193">
        <f>$P$35*'Profilo fotovoltaico'!B7195</f>
        <v>242.70220219152816</v>
      </c>
      <c r="D7193">
        <f>$Q$37*'Profilo eolico'!B7195</f>
        <v>305.73486847245033</v>
      </c>
      <c r="E7193">
        <f>$P$39*'Profilo fotovoltaico'!B7195+'Approvvigionamento energia'!$Q$39*'Profilo eolico'!B7195</f>
        <v>289.97670190221982</v>
      </c>
      <c r="F7193">
        <f>$P$41*'Profilo fotovoltaico'!B7195+'Approvvigionamento energia'!$Q$41*'Profilo eolico'!B7195</f>
        <v>274.21853533198924</v>
      </c>
      <c r="G7193">
        <f>$P$43*'Profilo fotovoltaico'!B7195+'Approvvigionamento energia'!$Q$43*'Profilo eolico'!B7195</f>
        <v>258.46036876175867</v>
      </c>
      <c r="H7193">
        <f t="shared" si="224"/>
        <v>1138.4335154826958</v>
      </c>
      <c r="I7193">
        <f>IF(LCOH!$C$28=Menu!$A$1,'Approvvigionamento energia'!C7193,0)+IF(LCOH!$C$28=Menu!$A$2,'Approvvigionamento energia'!D7193,0)+IF(LCOH!$C$28=Menu!$A$3,'Approvvigionamento energia'!E7193,0)+IF(LCOH!$C$28=Menu!$A$4,'Approvvigionamento energia'!F7193,0)+IF(LCOH!$C$28=Menu!$A$5,'Approvvigionamento energia'!G7193,0)+IF(LCOH!$C$28=Menu!$A$6,'Approvvigionamento energia'!H7193,0)</f>
        <v>274.21853533198924</v>
      </c>
      <c r="J7193">
        <f>'Approvvigionamento energia'!A7193+'Approvvigionamento energia'!B7193+'Approvvigionamento energia'!I7193</f>
        <v>359.61853533198928</v>
      </c>
      <c r="K7193">
        <f>IF(MIN(LCOH!$C$18,J7193)&gt;=$P$48*LCOH!$C$18, MIN(LCOH!$C$18,J7193),0)</f>
        <v>0</v>
      </c>
      <c r="L7193">
        <f t="shared" si="225"/>
        <v>359.61853533198928</v>
      </c>
      <c r="M7193">
        <f>K7193/LCOH!$C$18</f>
        <v>0</v>
      </c>
      <c r="N7193">
        <f>K7193/LCOH!$C$34</f>
        <v>0</v>
      </c>
    </row>
    <row r="7194" spans="1:14" x14ac:dyDescent="0.35">
      <c r="A7194">
        <f>'Profilo fotovoltaico'!B7196*LCOH!$C$20</f>
        <v>1</v>
      </c>
      <c r="B7194">
        <f>'Profilo eolico'!B7196*LCOH!$C$21</f>
        <v>53.199999999999996</v>
      </c>
      <c r="C7194">
        <f>$P$35*'Profilo fotovoltaico'!B7196</f>
        <v>7.3546121876220649</v>
      </c>
      <c r="D7194">
        <f>$Q$37*'Profilo eolico'!B7196</f>
        <v>310.40257638806025</v>
      </c>
      <c r="E7194">
        <f>$P$39*'Profilo fotovoltaico'!B7196+'Approvvigionamento energia'!$Q$39*'Profilo eolico'!B7196</f>
        <v>234.64058533795068</v>
      </c>
      <c r="F7194">
        <f>$P$41*'Profilo fotovoltaico'!B7196+'Approvvigionamento energia'!$Q$41*'Profilo eolico'!B7196</f>
        <v>158.87859428784117</v>
      </c>
      <c r="G7194">
        <f>$P$43*'Profilo fotovoltaico'!B7196+'Approvvigionamento energia'!$Q$43*'Profilo eolico'!B7196</f>
        <v>83.11660323773161</v>
      </c>
      <c r="H7194">
        <f t="shared" si="224"/>
        <v>1138.4335154826958</v>
      </c>
      <c r="I7194">
        <f>IF(LCOH!$C$28=Menu!$A$1,'Approvvigionamento energia'!C7194,0)+IF(LCOH!$C$28=Menu!$A$2,'Approvvigionamento energia'!D7194,0)+IF(LCOH!$C$28=Menu!$A$3,'Approvvigionamento energia'!E7194,0)+IF(LCOH!$C$28=Menu!$A$4,'Approvvigionamento energia'!F7194,0)+IF(LCOH!$C$28=Menu!$A$5,'Approvvigionamento energia'!G7194,0)+IF(LCOH!$C$28=Menu!$A$6,'Approvvigionamento energia'!H7194,0)</f>
        <v>158.87859428784117</v>
      </c>
      <c r="J7194">
        <f>'Approvvigionamento energia'!A7194+'Approvvigionamento energia'!B7194+'Approvvigionamento energia'!I7194</f>
        <v>213.07859428784116</v>
      </c>
      <c r="K7194">
        <f>IF(MIN(LCOH!$C$18,J7194)&gt;=$P$48*LCOH!$C$18, MIN(LCOH!$C$18,J7194),0)</f>
        <v>0</v>
      </c>
      <c r="L7194">
        <f t="shared" si="225"/>
        <v>213.07859428784116</v>
      </c>
      <c r="M7194">
        <f>K7194/LCOH!$C$18</f>
        <v>0</v>
      </c>
      <c r="N7194">
        <f>K7194/LCOH!$C$34</f>
        <v>0</v>
      </c>
    </row>
    <row r="7195" spans="1:14" x14ac:dyDescent="0.35">
      <c r="A7195">
        <f>'Profilo fotovoltaico'!B7197*LCOH!$C$20</f>
        <v>0</v>
      </c>
      <c r="B7195">
        <f>'Profilo eolico'!B7197*LCOH!$C$21</f>
        <v>51.6</v>
      </c>
      <c r="C7195">
        <f>$P$35*'Profilo fotovoltaico'!B7197</f>
        <v>0</v>
      </c>
      <c r="D7195">
        <f>$Q$37*'Profilo eolico'!B7197</f>
        <v>301.06716055684041</v>
      </c>
      <c r="E7195">
        <f>$P$39*'Profilo fotovoltaico'!B7197+'Approvvigionamento energia'!$Q$39*'Profilo eolico'!B7197</f>
        <v>225.80037041763029</v>
      </c>
      <c r="F7195">
        <f>$P$41*'Profilo fotovoltaico'!B7197+'Approvvigionamento energia'!$Q$41*'Profilo eolico'!B7197</f>
        <v>150.5335802784202</v>
      </c>
      <c r="G7195">
        <f>$P$43*'Profilo fotovoltaico'!B7197+'Approvvigionamento energia'!$Q$43*'Profilo eolico'!B7197</f>
        <v>75.266790139210102</v>
      </c>
      <c r="H7195">
        <f t="shared" si="224"/>
        <v>1138.4335154826958</v>
      </c>
      <c r="I7195">
        <f>IF(LCOH!$C$28=Menu!$A$1,'Approvvigionamento energia'!C7195,0)+IF(LCOH!$C$28=Menu!$A$2,'Approvvigionamento energia'!D7195,0)+IF(LCOH!$C$28=Menu!$A$3,'Approvvigionamento energia'!E7195,0)+IF(LCOH!$C$28=Menu!$A$4,'Approvvigionamento energia'!F7195,0)+IF(LCOH!$C$28=Menu!$A$5,'Approvvigionamento energia'!G7195,0)+IF(LCOH!$C$28=Menu!$A$6,'Approvvigionamento energia'!H7195,0)</f>
        <v>150.5335802784202</v>
      </c>
      <c r="J7195">
        <f>'Approvvigionamento energia'!A7195+'Approvvigionamento energia'!B7195+'Approvvigionamento energia'!I7195</f>
        <v>202.1335802784202</v>
      </c>
      <c r="K7195">
        <f>IF(MIN(LCOH!$C$18,J7195)&gt;=$P$48*LCOH!$C$18, MIN(LCOH!$C$18,J7195),0)</f>
        <v>0</v>
      </c>
      <c r="L7195">
        <f t="shared" si="225"/>
        <v>202.1335802784202</v>
      </c>
      <c r="M7195">
        <f>K7195/LCOH!$C$18</f>
        <v>0</v>
      </c>
      <c r="N7195">
        <f>K7195/LCOH!$C$34</f>
        <v>0</v>
      </c>
    </row>
    <row r="7196" spans="1:14" x14ac:dyDescent="0.35">
      <c r="A7196">
        <f>'Profilo fotovoltaico'!B7198*LCOH!$C$20</f>
        <v>0</v>
      </c>
      <c r="B7196">
        <f>'Profilo eolico'!B7198*LCOH!$C$21</f>
        <v>51.6</v>
      </c>
      <c r="C7196">
        <f>$P$35*'Profilo fotovoltaico'!B7198</f>
        <v>0</v>
      </c>
      <c r="D7196">
        <f>$Q$37*'Profilo eolico'!B7198</f>
        <v>301.06716055684041</v>
      </c>
      <c r="E7196">
        <f>$P$39*'Profilo fotovoltaico'!B7198+'Approvvigionamento energia'!$Q$39*'Profilo eolico'!B7198</f>
        <v>225.80037041763029</v>
      </c>
      <c r="F7196">
        <f>$P$41*'Profilo fotovoltaico'!B7198+'Approvvigionamento energia'!$Q$41*'Profilo eolico'!B7198</f>
        <v>150.5335802784202</v>
      </c>
      <c r="G7196">
        <f>$P$43*'Profilo fotovoltaico'!B7198+'Approvvigionamento energia'!$Q$43*'Profilo eolico'!B7198</f>
        <v>75.266790139210102</v>
      </c>
      <c r="H7196">
        <f t="shared" si="224"/>
        <v>1138.4335154826958</v>
      </c>
      <c r="I7196">
        <f>IF(LCOH!$C$28=Menu!$A$1,'Approvvigionamento energia'!C7196,0)+IF(LCOH!$C$28=Menu!$A$2,'Approvvigionamento energia'!D7196,0)+IF(LCOH!$C$28=Menu!$A$3,'Approvvigionamento energia'!E7196,0)+IF(LCOH!$C$28=Menu!$A$4,'Approvvigionamento energia'!F7196,0)+IF(LCOH!$C$28=Menu!$A$5,'Approvvigionamento energia'!G7196,0)+IF(LCOH!$C$28=Menu!$A$6,'Approvvigionamento energia'!H7196,0)</f>
        <v>150.5335802784202</v>
      </c>
      <c r="J7196">
        <f>'Approvvigionamento energia'!A7196+'Approvvigionamento energia'!B7196+'Approvvigionamento energia'!I7196</f>
        <v>202.1335802784202</v>
      </c>
      <c r="K7196">
        <f>IF(MIN(LCOH!$C$18,J7196)&gt;=$P$48*LCOH!$C$18, MIN(LCOH!$C$18,J7196),0)</f>
        <v>0</v>
      </c>
      <c r="L7196">
        <f t="shared" si="225"/>
        <v>202.1335802784202</v>
      </c>
      <c r="M7196">
        <f>K7196/LCOH!$C$18</f>
        <v>0</v>
      </c>
      <c r="N7196">
        <f>K7196/LCOH!$C$34</f>
        <v>0</v>
      </c>
    </row>
    <row r="7197" spans="1:14" x14ac:dyDescent="0.35">
      <c r="A7197">
        <f>'Profilo fotovoltaico'!B7199*LCOH!$C$20</f>
        <v>0</v>
      </c>
      <c r="B7197">
        <f>'Profilo eolico'!B7199*LCOH!$C$21</f>
        <v>55.199999999999996</v>
      </c>
      <c r="C7197">
        <f>$P$35*'Profilo fotovoltaico'!B7199</f>
        <v>0</v>
      </c>
      <c r="D7197">
        <f>$Q$37*'Profilo eolico'!B7199</f>
        <v>322.07184617708509</v>
      </c>
      <c r="E7197">
        <f>$P$39*'Profilo fotovoltaico'!B7199+'Approvvigionamento energia'!$Q$39*'Profilo eolico'!B7199</f>
        <v>241.5538846328138</v>
      </c>
      <c r="F7197">
        <f>$P$41*'Profilo fotovoltaico'!B7199+'Approvvigionamento energia'!$Q$41*'Profilo eolico'!B7199</f>
        <v>161.03592308854255</v>
      </c>
      <c r="G7197">
        <f>$P$43*'Profilo fotovoltaico'!B7199+'Approvvigionamento energia'!$Q$43*'Profilo eolico'!B7199</f>
        <v>80.517961544271273</v>
      </c>
      <c r="H7197">
        <f t="shared" si="224"/>
        <v>1138.4335154826958</v>
      </c>
      <c r="I7197">
        <f>IF(LCOH!$C$28=Menu!$A$1,'Approvvigionamento energia'!C7197,0)+IF(LCOH!$C$28=Menu!$A$2,'Approvvigionamento energia'!D7197,0)+IF(LCOH!$C$28=Menu!$A$3,'Approvvigionamento energia'!E7197,0)+IF(LCOH!$C$28=Menu!$A$4,'Approvvigionamento energia'!F7197,0)+IF(LCOH!$C$28=Menu!$A$5,'Approvvigionamento energia'!G7197,0)+IF(LCOH!$C$28=Menu!$A$6,'Approvvigionamento energia'!H7197,0)</f>
        <v>161.03592308854255</v>
      </c>
      <c r="J7197">
        <f>'Approvvigionamento energia'!A7197+'Approvvigionamento energia'!B7197+'Approvvigionamento energia'!I7197</f>
        <v>216.23592308854253</v>
      </c>
      <c r="K7197">
        <f>IF(MIN(LCOH!$C$18,J7197)&gt;=$P$48*LCOH!$C$18, MIN(LCOH!$C$18,J7197),0)</f>
        <v>0</v>
      </c>
      <c r="L7197">
        <f t="shared" si="225"/>
        <v>216.23592308854253</v>
      </c>
      <c r="M7197">
        <f>K7197/LCOH!$C$18</f>
        <v>0</v>
      </c>
      <c r="N7197">
        <f>K7197/LCOH!$C$34</f>
        <v>0</v>
      </c>
    </row>
    <row r="7198" spans="1:14" x14ac:dyDescent="0.35">
      <c r="A7198">
        <f>'Profilo fotovoltaico'!B7200*LCOH!$C$20</f>
        <v>0</v>
      </c>
      <c r="B7198">
        <f>'Profilo eolico'!B7200*LCOH!$C$21</f>
        <v>58</v>
      </c>
      <c r="C7198">
        <f>$P$35*'Profilo fotovoltaico'!B7200</f>
        <v>0</v>
      </c>
      <c r="D7198">
        <f>$Q$37*'Profilo eolico'!B7200</f>
        <v>338.40882388171985</v>
      </c>
      <c r="E7198">
        <f>$P$39*'Profilo fotovoltaico'!B7200+'Approvvigionamento energia'!$Q$39*'Profilo eolico'!B7200</f>
        <v>253.80661791128986</v>
      </c>
      <c r="F7198">
        <f>$P$41*'Profilo fotovoltaico'!B7200+'Approvvigionamento energia'!$Q$41*'Profilo eolico'!B7200</f>
        <v>169.20441194085993</v>
      </c>
      <c r="G7198">
        <f>$P$43*'Profilo fotovoltaico'!B7200+'Approvvigionamento energia'!$Q$43*'Profilo eolico'!B7200</f>
        <v>84.602205970429964</v>
      </c>
      <c r="H7198">
        <f t="shared" si="224"/>
        <v>1138.4335154826958</v>
      </c>
      <c r="I7198">
        <f>IF(LCOH!$C$28=Menu!$A$1,'Approvvigionamento energia'!C7198,0)+IF(LCOH!$C$28=Menu!$A$2,'Approvvigionamento energia'!D7198,0)+IF(LCOH!$C$28=Menu!$A$3,'Approvvigionamento energia'!E7198,0)+IF(LCOH!$C$28=Menu!$A$4,'Approvvigionamento energia'!F7198,0)+IF(LCOH!$C$28=Menu!$A$5,'Approvvigionamento energia'!G7198,0)+IF(LCOH!$C$28=Menu!$A$6,'Approvvigionamento energia'!H7198,0)</f>
        <v>169.20441194085993</v>
      </c>
      <c r="J7198">
        <f>'Approvvigionamento energia'!A7198+'Approvvigionamento energia'!B7198+'Approvvigionamento energia'!I7198</f>
        <v>227.20441194085993</v>
      </c>
      <c r="K7198">
        <f>IF(MIN(LCOH!$C$18,J7198)&gt;=$P$48*LCOH!$C$18, MIN(LCOH!$C$18,J7198),0)</f>
        <v>0</v>
      </c>
      <c r="L7198">
        <f t="shared" si="225"/>
        <v>227.20441194085993</v>
      </c>
      <c r="M7198">
        <f>K7198/LCOH!$C$18</f>
        <v>0</v>
      </c>
      <c r="N7198">
        <f>K7198/LCOH!$C$34</f>
        <v>0</v>
      </c>
    </row>
    <row r="7199" spans="1:14" x14ac:dyDescent="0.35">
      <c r="A7199">
        <f>'Profilo fotovoltaico'!B7201*LCOH!$C$20</f>
        <v>0</v>
      </c>
      <c r="B7199">
        <f>'Profilo eolico'!B7201*LCOH!$C$21</f>
        <v>55.1</v>
      </c>
      <c r="C7199">
        <f>$P$35*'Profilo fotovoltaico'!B7201</f>
        <v>0</v>
      </c>
      <c r="D7199">
        <f>$Q$37*'Profilo eolico'!B7201</f>
        <v>321.48838268763387</v>
      </c>
      <c r="E7199">
        <f>$P$39*'Profilo fotovoltaico'!B7201+'Approvvigionamento energia'!$Q$39*'Profilo eolico'!B7201</f>
        <v>241.11628701572539</v>
      </c>
      <c r="F7199">
        <f>$P$41*'Profilo fotovoltaico'!B7201+'Approvvigionamento energia'!$Q$41*'Profilo eolico'!B7201</f>
        <v>160.74419134381694</v>
      </c>
      <c r="G7199">
        <f>$P$43*'Profilo fotovoltaico'!B7201+'Approvvigionamento energia'!$Q$43*'Profilo eolico'!B7201</f>
        <v>80.372095671908468</v>
      </c>
      <c r="H7199">
        <f t="shared" si="224"/>
        <v>1138.4335154826958</v>
      </c>
      <c r="I7199">
        <f>IF(LCOH!$C$28=Menu!$A$1,'Approvvigionamento energia'!C7199,0)+IF(LCOH!$C$28=Menu!$A$2,'Approvvigionamento energia'!D7199,0)+IF(LCOH!$C$28=Menu!$A$3,'Approvvigionamento energia'!E7199,0)+IF(LCOH!$C$28=Menu!$A$4,'Approvvigionamento energia'!F7199,0)+IF(LCOH!$C$28=Menu!$A$5,'Approvvigionamento energia'!G7199,0)+IF(LCOH!$C$28=Menu!$A$6,'Approvvigionamento energia'!H7199,0)</f>
        <v>160.74419134381694</v>
      </c>
      <c r="J7199">
        <f>'Approvvigionamento energia'!A7199+'Approvvigionamento energia'!B7199+'Approvvigionamento energia'!I7199</f>
        <v>215.84419134381693</v>
      </c>
      <c r="K7199">
        <f>IF(MIN(LCOH!$C$18,J7199)&gt;=$P$48*LCOH!$C$18, MIN(LCOH!$C$18,J7199),0)</f>
        <v>0</v>
      </c>
      <c r="L7199">
        <f t="shared" si="225"/>
        <v>215.84419134381693</v>
      </c>
      <c r="M7199">
        <f>K7199/LCOH!$C$18</f>
        <v>0</v>
      </c>
      <c r="N7199">
        <f>K7199/LCOH!$C$34</f>
        <v>0</v>
      </c>
    </row>
    <row r="7200" spans="1:14" x14ac:dyDescent="0.35">
      <c r="A7200">
        <f>'Profilo fotovoltaico'!B7202*LCOH!$C$20</f>
        <v>0</v>
      </c>
      <c r="B7200">
        <f>'Profilo eolico'!B7202*LCOH!$C$21</f>
        <v>49.5</v>
      </c>
      <c r="C7200">
        <f>$P$35*'Profilo fotovoltaico'!B7202</f>
        <v>0</v>
      </c>
      <c r="D7200">
        <f>$Q$37*'Profilo eolico'!B7202</f>
        <v>288.81442727836435</v>
      </c>
      <c r="E7200">
        <f>$P$39*'Profilo fotovoltaico'!B7202+'Approvvigionamento energia'!$Q$39*'Profilo eolico'!B7202</f>
        <v>216.61082045877325</v>
      </c>
      <c r="F7200">
        <f>$P$41*'Profilo fotovoltaico'!B7202+'Approvvigionamento energia'!$Q$41*'Profilo eolico'!B7202</f>
        <v>144.40721363918217</v>
      </c>
      <c r="G7200">
        <f>$P$43*'Profilo fotovoltaico'!B7202+'Approvvigionamento energia'!$Q$43*'Profilo eolico'!B7202</f>
        <v>72.203606819591087</v>
      </c>
      <c r="H7200">
        <f t="shared" si="224"/>
        <v>1138.4335154826958</v>
      </c>
      <c r="I7200">
        <f>IF(LCOH!$C$28=Menu!$A$1,'Approvvigionamento energia'!C7200,0)+IF(LCOH!$C$28=Menu!$A$2,'Approvvigionamento energia'!D7200,0)+IF(LCOH!$C$28=Menu!$A$3,'Approvvigionamento energia'!E7200,0)+IF(LCOH!$C$28=Menu!$A$4,'Approvvigionamento energia'!F7200,0)+IF(LCOH!$C$28=Menu!$A$5,'Approvvigionamento energia'!G7200,0)+IF(LCOH!$C$28=Menu!$A$6,'Approvvigionamento energia'!H7200,0)</f>
        <v>144.40721363918217</v>
      </c>
      <c r="J7200">
        <f>'Approvvigionamento energia'!A7200+'Approvvigionamento energia'!B7200+'Approvvigionamento energia'!I7200</f>
        <v>193.90721363918217</v>
      </c>
      <c r="K7200">
        <f>IF(MIN(LCOH!$C$18,J7200)&gt;=$P$48*LCOH!$C$18, MIN(LCOH!$C$18,J7200),0)</f>
        <v>0</v>
      </c>
      <c r="L7200">
        <f t="shared" si="225"/>
        <v>193.90721363918217</v>
      </c>
      <c r="M7200">
        <f>K7200/LCOH!$C$18</f>
        <v>0</v>
      </c>
      <c r="N7200">
        <f>K7200/LCOH!$C$34</f>
        <v>0</v>
      </c>
    </row>
    <row r="7201" spans="1:14" x14ac:dyDescent="0.35">
      <c r="A7201">
        <f>'Profilo fotovoltaico'!B7203*LCOH!$C$20</f>
        <v>0</v>
      </c>
      <c r="B7201">
        <f>'Profilo eolico'!B7203*LCOH!$C$21</f>
        <v>50.2</v>
      </c>
      <c r="C7201">
        <f>$P$35*'Profilo fotovoltaico'!B7203</f>
        <v>0</v>
      </c>
      <c r="D7201">
        <f>$Q$37*'Profilo eolico'!B7203</f>
        <v>292.89867170452305</v>
      </c>
      <c r="E7201">
        <f>$P$39*'Profilo fotovoltaico'!B7203+'Approvvigionamento energia'!$Q$39*'Profilo eolico'!B7203</f>
        <v>219.67400377839226</v>
      </c>
      <c r="F7201">
        <f>$P$41*'Profilo fotovoltaico'!B7203+'Approvvigionamento energia'!$Q$41*'Profilo eolico'!B7203</f>
        <v>146.44933585226153</v>
      </c>
      <c r="G7201">
        <f>$P$43*'Profilo fotovoltaico'!B7203+'Approvvigionamento energia'!$Q$43*'Profilo eolico'!B7203</f>
        <v>73.224667926130763</v>
      </c>
      <c r="H7201">
        <f t="shared" si="224"/>
        <v>1138.4335154826958</v>
      </c>
      <c r="I7201">
        <f>IF(LCOH!$C$28=Menu!$A$1,'Approvvigionamento energia'!C7201,0)+IF(LCOH!$C$28=Menu!$A$2,'Approvvigionamento energia'!D7201,0)+IF(LCOH!$C$28=Menu!$A$3,'Approvvigionamento energia'!E7201,0)+IF(LCOH!$C$28=Menu!$A$4,'Approvvigionamento energia'!F7201,0)+IF(LCOH!$C$28=Menu!$A$5,'Approvvigionamento energia'!G7201,0)+IF(LCOH!$C$28=Menu!$A$6,'Approvvigionamento energia'!H7201,0)</f>
        <v>146.44933585226153</v>
      </c>
      <c r="J7201">
        <f>'Approvvigionamento energia'!A7201+'Approvvigionamento energia'!B7201+'Approvvigionamento energia'!I7201</f>
        <v>196.64933585226152</v>
      </c>
      <c r="K7201">
        <f>IF(MIN(LCOH!$C$18,J7201)&gt;=$P$48*LCOH!$C$18, MIN(LCOH!$C$18,J7201),0)</f>
        <v>0</v>
      </c>
      <c r="L7201">
        <f t="shared" si="225"/>
        <v>196.64933585226152</v>
      </c>
      <c r="M7201">
        <f>K7201/LCOH!$C$18</f>
        <v>0</v>
      </c>
      <c r="N7201">
        <f>K7201/LCOH!$C$34</f>
        <v>0</v>
      </c>
    </row>
    <row r="7202" spans="1:14" x14ac:dyDescent="0.35">
      <c r="A7202">
        <f>'Profilo fotovoltaico'!B7204*LCOH!$C$20</f>
        <v>0</v>
      </c>
      <c r="B7202">
        <f>'Profilo eolico'!B7204*LCOH!$C$21</f>
        <v>63</v>
      </c>
      <c r="C7202">
        <f>$P$35*'Profilo fotovoltaico'!B7204</f>
        <v>0</v>
      </c>
      <c r="D7202">
        <f>$Q$37*'Profilo eolico'!B7204</f>
        <v>367.58199835428189</v>
      </c>
      <c r="E7202">
        <f>$P$39*'Profilo fotovoltaico'!B7204+'Approvvigionamento energia'!$Q$39*'Profilo eolico'!B7204</f>
        <v>275.68649876571141</v>
      </c>
      <c r="F7202">
        <f>$P$41*'Profilo fotovoltaico'!B7204+'Approvvigionamento energia'!$Q$41*'Profilo eolico'!B7204</f>
        <v>183.79099917714095</v>
      </c>
      <c r="G7202">
        <f>$P$43*'Profilo fotovoltaico'!B7204+'Approvvigionamento energia'!$Q$43*'Profilo eolico'!B7204</f>
        <v>91.895499588570473</v>
      </c>
      <c r="H7202">
        <f t="shared" si="224"/>
        <v>1138.4335154826958</v>
      </c>
      <c r="I7202">
        <f>IF(LCOH!$C$28=Menu!$A$1,'Approvvigionamento energia'!C7202,0)+IF(LCOH!$C$28=Menu!$A$2,'Approvvigionamento energia'!D7202,0)+IF(LCOH!$C$28=Menu!$A$3,'Approvvigionamento energia'!E7202,0)+IF(LCOH!$C$28=Menu!$A$4,'Approvvigionamento energia'!F7202,0)+IF(LCOH!$C$28=Menu!$A$5,'Approvvigionamento energia'!G7202,0)+IF(LCOH!$C$28=Menu!$A$6,'Approvvigionamento energia'!H7202,0)</f>
        <v>183.79099917714095</v>
      </c>
      <c r="J7202">
        <f>'Approvvigionamento energia'!A7202+'Approvvigionamento energia'!B7202+'Approvvigionamento energia'!I7202</f>
        <v>246.79099917714095</v>
      </c>
      <c r="K7202">
        <f>IF(MIN(LCOH!$C$18,J7202)&gt;=$P$48*LCOH!$C$18, MIN(LCOH!$C$18,J7202),0)</f>
        <v>0</v>
      </c>
      <c r="L7202">
        <f t="shared" si="225"/>
        <v>246.79099917714095</v>
      </c>
      <c r="M7202">
        <f>K7202/LCOH!$C$18</f>
        <v>0</v>
      </c>
      <c r="N7202">
        <f>K7202/LCOH!$C$34</f>
        <v>0</v>
      </c>
    </row>
    <row r="7203" spans="1:14" x14ac:dyDescent="0.35">
      <c r="A7203">
        <f>'Profilo fotovoltaico'!B7205*LCOH!$C$20</f>
        <v>0</v>
      </c>
      <c r="B7203">
        <f>'Profilo eolico'!B7205*LCOH!$C$21</f>
        <v>84.7</v>
      </c>
      <c r="C7203">
        <f>$P$35*'Profilo fotovoltaico'!B7205</f>
        <v>0</v>
      </c>
      <c r="D7203">
        <f>$Q$37*'Profilo eolico'!B7205</f>
        <v>494.19357556520117</v>
      </c>
      <c r="E7203">
        <f>$P$39*'Profilo fotovoltaico'!B7205+'Approvvigionamento energia'!$Q$39*'Profilo eolico'!B7205</f>
        <v>370.64518167390088</v>
      </c>
      <c r="F7203">
        <f>$P$41*'Profilo fotovoltaico'!B7205+'Approvvigionamento energia'!$Q$41*'Profilo eolico'!B7205</f>
        <v>247.09678778260059</v>
      </c>
      <c r="G7203">
        <f>$P$43*'Profilo fotovoltaico'!B7205+'Approvvigionamento energia'!$Q$43*'Profilo eolico'!B7205</f>
        <v>123.54839389130029</v>
      </c>
      <c r="H7203">
        <f t="shared" si="224"/>
        <v>1138.4335154826958</v>
      </c>
      <c r="I7203">
        <f>IF(LCOH!$C$28=Menu!$A$1,'Approvvigionamento energia'!C7203,0)+IF(LCOH!$C$28=Menu!$A$2,'Approvvigionamento energia'!D7203,0)+IF(LCOH!$C$28=Menu!$A$3,'Approvvigionamento energia'!E7203,0)+IF(LCOH!$C$28=Menu!$A$4,'Approvvigionamento energia'!F7203,0)+IF(LCOH!$C$28=Menu!$A$5,'Approvvigionamento energia'!G7203,0)+IF(LCOH!$C$28=Menu!$A$6,'Approvvigionamento energia'!H7203,0)</f>
        <v>247.09678778260059</v>
      </c>
      <c r="J7203">
        <f>'Approvvigionamento energia'!A7203+'Approvvigionamento energia'!B7203+'Approvvigionamento energia'!I7203</f>
        <v>331.79678778260057</v>
      </c>
      <c r="K7203">
        <f>IF(MIN(LCOH!$C$18,J7203)&gt;=$P$48*LCOH!$C$18, MIN(LCOH!$C$18,J7203),0)</f>
        <v>0</v>
      </c>
      <c r="L7203">
        <f t="shared" si="225"/>
        <v>331.79678778260057</v>
      </c>
      <c r="M7203">
        <f>K7203/LCOH!$C$18</f>
        <v>0</v>
      </c>
      <c r="N7203">
        <f>K7203/LCOH!$C$34</f>
        <v>0</v>
      </c>
    </row>
    <row r="7204" spans="1:14" x14ac:dyDescent="0.35">
      <c r="A7204">
        <f>'Profilo fotovoltaico'!B7206*LCOH!$C$20</f>
        <v>0</v>
      </c>
      <c r="B7204">
        <f>'Profilo eolico'!B7206*LCOH!$C$21</f>
        <v>116.5</v>
      </c>
      <c r="C7204">
        <f>$P$35*'Profilo fotovoltaico'!B7206</f>
        <v>0</v>
      </c>
      <c r="D7204">
        <f>$Q$37*'Profilo eolico'!B7206</f>
        <v>679.73496521069592</v>
      </c>
      <c r="E7204">
        <f>$P$39*'Profilo fotovoltaico'!B7206+'Approvvigionamento energia'!$Q$39*'Profilo eolico'!B7206</f>
        <v>509.80122390802188</v>
      </c>
      <c r="F7204">
        <f>$P$41*'Profilo fotovoltaico'!B7206+'Approvvigionamento energia'!$Q$41*'Profilo eolico'!B7206</f>
        <v>339.86748260534796</v>
      </c>
      <c r="G7204">
        <f>$P$43*'Profilo fotovoltaico'!B7206+'Approvvigionamento energia'!$Q$43*'Profilo eolico'!B7206</f>
        <v>169.93374130267398</v>
      </c>
      <c r="H7204">
        <f t="shared" si="224"/>
        <v>1138.4335154826958</v>
      </c>
      <c r="I7204">
        <f>IF(LCOH!$C$28=Menu!$A$1,'Approvvigionamento energia'!C7204,0)+IF(LCOH!$C$28=Menu!$A$2,'Approvvigionamento energia'!D7204,0)+IF(LCOH!$C$28=Menu!$A$3,'Approvvigionamento energia'!E7204,0)+IF(LCOH!$C$28=Menu!$A$4,'Approvvigionamento energia'!F7204,0)+IF(LCOH!$C$28=Menu!$A$5,'Approvvigionamento energia'!G7204,0)+IF(LCOH!$C$28=Menu!$A$6,'Approvvigionamento energia'!H7204,0)</f>
        <v>339.86748260534796</v>
      </c>
      <c r="J7204">
        <f>'Approvvigionamento energia'!A7204+'Approvvigionamento energia'!B7204+'Approvvigionamento energia'!I7204</f>
        <v>456.36748260534796</v>
      </c>
      <c r="K7204">
        <f>IF(MIN(LCOH!$C$18,J7204)&gt;=$P$48*LCOH!$C$18, MIN(LCOH!$C$18,J7204),0)</f>
        <v>456.36748260534796</v>
      </c>
      <c r="L7204">
        <f t="shared" si="225"/>
        <v>0</v>
      </c>
      <c r="M7204">
        <f>K7204/LCOH!$C$18</f>
        <v>0.30424498840356529</v>
      </c>
      <c r="N7204">
        <f>K7204/LCOH!$C$34</f>
        <v>8.7932077573284779</v>
      </c>
    </row>
    <row r="7205" spans="1:14" x14ac:dyDescent="0.35">
      <c r="A7205">
        <f>'Profilo fotovoltaico'!B7207*LCOH!$C$20</f>
        <v>0</v>
      </c>
      <c r="B7205">
        <f>'Profilo eolico'!B7207*LCOH!$C$21</f>
        <v>149.4</v>
      </c>
      <c r="C7205">
        <f>$P$35*'Profilo fotovoltaico'!B7207</f>
        <v>0</v>
      </c>
      <c r="D7205">
        <f>$Q$37*'Profilo eolico'!B7207</f>
        <v>871.69445324015419</v>
      </c>
      <c r="E7205">
        <f>$P$39*'Profilo fotovoltaico'!B7207+'Approvvigionamento energia'!$Q$39*'Profilo eolico'!B7207</f>
        <v>653.77083993011559</v>
      </c>
      <c r="F7205">
        <f>$P$41*'Profilo fotovoltaico'!B7207+'Approvvigionamento energia'!$Q$41*'Profilo eolico'!B7207</f>
        <v>435.84722662007709</v>
      </c>
      <c r="G7205">
        <f>$P$43*'Profilo fotovoltaico'!B7207+'Approvvigionamento energia'!$Q$43*'Profilo eolico'!B7207</f>
        <v>217.92361331003855</v>
      </c>
      <c r="H7205">
        <f t="shared" si="224"/>
        <v>1138.4335154826958</v>
      </c>
      <c r="I7205">
        <f>IF(LCOH!$C$28=Menu!$A$1,'Approvvigionamento energia'!C7205,0)+IF(LCOH!$C$28=Menu!$A$2,'Approvvigionamento energia'!D7205,0)+IF(LCOH!$C$28=Menu!$A$3,'Approvvigionamento energia'!E7205,0)+IF(LCOH!$C$28=Menu!$A$4,'Approvvigionamento energia'!F7205,0)+IF(LCOH!$C$28=Menu!$A$5,'Approvvigionamento energia'!G7205,0)+IF(LCOH!$C$28=Menu!$A$6,'Approvvigionamento energia'!H7205,0)</f>
        <v>435.84722662007709</v>
      </c>
      <c r="J7205">
        <f>'Approvvigionamento energia'!A7205+'Approvvigionamento energia'!B7205+'Approvvigionamento energia'!I7205</f>
        <v>585.24722662007707</v>
      </c>
      <c r="K7205">
        <f>IF(MIN(LCOH!$C$18,J7205)&gt;=$P$48*LCOH!$C$18, MIN(LCOH!$C$18,J7205),0)</f>
        <v>585.24722662007707</v>
      </c>
      <c r="L7205">
        <f t="shared" si="225"/>
        <v>0</v>
      </c>
      <c r="M7205">
        <f>K7205/LCOH!$C$18</f>
        <v>0.39016481774671807</v>
      </c>
      <c r="N7205">
        <f>K7205/LCOH!$C$34</f>
        <v>11.276439819269308</v>
      </c>
    </row>
    <row r="7206" spans="1:14" x14ac:dyDescent="0.35">
      <c r="A7206">
        <f>'Profilo fotovoltaico'!B7208*LCOH!$C$20</f>
        <v>0</v>
      </c>
      <c r="B7206">
        <f>'Profilo eolico'!B7208*LCOH!$C$21</f>
        <v>175.2</v>
      </c>
      <c r="C7206">
        <f>$P$35*'Profilo fotovoltaico'!B7208</f>
        <v>0</v>
      </c>
      <c r="D7206">
        <f>$Q$37*'Profilo eolico'!B7208</f>
        <v>1022.2280335185744</v>
      </c>
      <c r="E7206">
        <f>$P$39*'Profilo fotovoltaico'!B7208+'Approvvigionamento energia'!$Q$39*'Profilo eolico'!B7208</f>
        <v>766.67102513893076</v>
      </c>
      <c r="F7206">
        <f>$P$41*'Profilo fotovoltaico'!B7208+'Approvvigionamento energia'!$Q$41*'Profilo eolico'!B7208</f>
        <v>511.11401675928721</v>
      </c>
      <c r="G7206">
        <f>$P$43*'Profilo fotovoltaico'!B7208+'Approvvigionamento energia'!$Q$43*'Profilo eolico'!B7208</f>
        <v>255.55700837964361</v>
      </c>
      <c r="H7206">
        <f t="shared" si="224"/>
        <v>1138.4335154826958</v>
      </c>
      <c r="I7206">
        <f>IF(LCOH!$C$28=Menu!$A$1,'Approvvigionamento energia'!C7206,0)+IF(LCOH!$C$28=Menu!$A$2,'Approvvigionamento energia'!D7206,0)+IF(LCOH!$C$28=Menu!$A$3,'Approvvigionamento energia'!E7206,0)+IF(LCOH!$C$28=Menu!$A$4,'Approvvigionamento energia'!F7206,0)+IF(LCOH!$C$28=Menu!$A$5,'Approvvigionamento energia'!G7206,0)+IF(LCOH!$C$28=Menu!$A$6,'Approvvigionamento energia'!H7206,0)</f>
        <v>511.11401675928721</v>
      </c>
      <c r="J7206">
        <f>'Approvvigionamento energia'!A7206+'Approvvigionamento energia'!B7206+'Approvvigionamento energia'!I7206</f>
        <v>686.31401675928714</v>
      </c>
      <c r="K7206">
        <f>IF(MIN(LCOH!$C$18,J7206)&gt;=$P$48*LCOH!$C$18, MIN(LCOH!$C$18,J7206),0)</f>
        <v>686.31401675928714</v>
      </c>
      <c r="L7206">
        <f t="shared" si="225"/>
        <v>0</v>
      </c>
      <c r="M7206">
        <f>K7206/LCOH!$C$18</f>
        <v>0.45754267783952474</v>
      </c>
      <c r="N7206">
        <f>K7206/LCOH!$C$34</f>
        <v>13.223776816171236</v>
      </c>
    </row>
    <row r="7207" spans="1:14" x14ac:dyDescent="0.35">
      <c r="A7207">
        <f>'Profilo fotovoltaico'!B7209*LCOH!$C$20</f>
        <v>0</v>
      </c>
      <c r="B7207">
        <f>'Profilo eolico'!B7209*LCOH!$C$21</f>
        <v>195.89999999999998</v>
      </c>
      <c r="C7207">
        <f>$P$35*'Profilo fotovoltaico'!B7209</f>
        <v>0</v>
      </c>
      <c r="D7207">
        <f>$Q$37*'Profilo eolico'!B7209</f>
        <v>1143.0049758349812</v>
      </c>
      <c r="E7207">
        <f>$P$39*'Profilo fotovoltaico'!B7209+'Approvvigionamento energia'!$Q$39*'Profilo eolico'!B7209</f>
        <v>857.25373187623586</v>
      </c>
      <c r="F7207">
        <f>$P$41*'Profilo fotovoltaico'!B7209+'Approvvigionamento energia'!$Q$41*'Profilo eolico'!B7209</f>
        <v>571.50248791749061</v>
      </c>
      <c r="G7207">
        <f>$P$43*'Profilo fotovoltaico'!B7209+'Approvvigionamento energia'!$Q$43*'Profilo eolico'!B7209</f>
        <v>285.75124395874531</v>
      </c>
      <c r="H7207">
        <f t="shared" si="224"/>
        <v>1138.4335154826958</v>
      </c>
      <c r="I7207">
        <f>IF(LCOH!$C$28=Menu!$A$1,'Approvvigionamento energia'!C7207,0)+IF(LCOH!$C$28=Menu!$A$2,'Approvvigionamento energia'!D7207,0)+IF(LCOH!$C$28=Menu!$A$3,'Approvvigionamento energia'!E7207,0)+IF(LCOH!$C$28=Menu!$A$4,'Approvvigionamento energia'!F7207,0)+IF(LCOH!$C$28=Menu!$A$5,'Approvvigionamento energia'!G7207,0)+IF(LCOH!$C$28=Menu!$A$6,'Approvvigionamento energia'!H7207,0)</f>
        <v>571.50248791749061</v>
      </c>
      <c r="J7207">
        <f>'Approvvigionamento energia'!A7207+'Approvvigionamento energia'!B7207+'Approvvigionamento energia'!I7207</f>
        <v>767.40248791749059</v>
      </c>
      <c r="K7207">
        <f>IF(MIN(LCOH!$C$18,J7207)&gt;=$P$48*LCOH!$C$18, MIN(LCOH!$C$18,J7207),0)</f>
        <v>767.40248791749059</v>
      </c>
      <c r="L7207">
        <f t="shared" si="225"/>
        <v>0</v>
      </c>
      <c r="M7207">
        <f>K7207/LCOH!$C$18</f>
        <v>0.5116016586116604</v>
      </c>
      <c r="N7207">
        <f>K7207/LCOH!$C$34</f>
        <v>14.786175104383249</v>
      </c>
    </row>
    <row r="7208" spans="1:14" x14ac:dyDescent="0.35">
      <c r="A7208">
        <f>'Profilo fotovoltaico'!B7210*LCOH!$C$20</f>
        <v>27</v>
      </c>
      <c r="B7208">
        <f>'Profilo eolico'!B7210*LCOH!$C$21</f>
        <v>221.1</v>
      </c>
      <c r="C7208">
        <f>$P$35*'Profilo fotovoltaico'!B7210</f>
        <v>198.57452906579576</v>
      </c>
      <c r="D7208">
        <f>$Q$37*'Profilo eolico'!B7210</f>
        <v>1290.0377751766939</v>
      </c>
      <c r="E7208">
        <f>$P$39*'Profilo fotovoltaico'!B7210+'Approvvigionamento energia'!$Q$39*'Profilo eolico'!B7210</f>
        <v>1017.1719636489694</v>
      </c>
      <c r="F7208">
        <f>$P$41*'Profilo fotovoltaico'!B7210+'Approvvigionamento energia'!$Q$41*'Profilo eolico'!B7210</f>
        <v>744.30615212124485</v>
      </c>
      <c r="G7208">
        <f>$P$43*'Profilo fotovoltaico'!B7210+'Approvvigionamento energia'!$Q$43*'Profilo eolico'!B7210</f>
        <v>471.44034059352032</v>
      </c>
      <c r="H7208">
        <f t="shared" si="224"/>
        <v>1138.4335154826958</v>
      </c>
      <c r="I7208">
        <f>IF(LCOH!$C$28=Menu!$A$1,'Approvvigionamento energia'!C7208,0)+IF(LCOH!$C$28=Menu!$A$2,'Approvvigionamento energia'!D7208,0)+IF(LCOH!$C$28=Menu!$A$3,'Approvvigionamento energia'!E7208,0)+IF(LCOH!$C$28=Menu!$A$4,'Approvvigionamento energia'!F7208,0)+IF(LCOH!$C$28=Menu!$A$5,'Approvvigionamento energia'!G7208,0)+IF(LCOH!$C$28=Menu!$A$6,'Approvvigionamento energia'!H7208,0)</f>
        <v>744.30615212124485</v>
      </c>
      <c r="J7208">
        <f>'Approvvigionamento energia'!A7208+'Approvvigionamento energia'!B7208+'Approvvigionamento energia'!I7208</f>
        <v>992.40615212124487</v>
      </c>
      <c r="K7208">
        <f>IF(MIN(LCOH!$C$18,J7208)&gt;=$P$48*LCOH!$C$18, MIN(LCOH!$C$18,J7208),0)</f>
        <v>992.40615212124487</v>
      </c>
      <c r="L7208">
        <f t="shared" si="225"/>
        <v>0</v>
      </c>
      <c r="M7208">
        <f>K7208/LCOH!$C$18</f>
        <v>0.66160410141416326</v>
      </c>
      <c r="N7208">
        <f>K7208/LCOH!$C$34</f>
        <v>19.121505821218591</v>
      </c>
    </row>
    <row r="7209" spans="1:14" x14ac:dyDescent="0.35">
      <c r="A7209">
        <f>'Profilo fotovoltaico'!B7211*LCOH!$C$20</f>
        <v>151</v>
      </c>
      <c r="B7209">
        <f>'Profilo eolico'!B7211*LCOH!$C$21</f>
        <v>250.6</v>
      </c>
      <c r="C7209">
        <f>$P$35*'Profilo fotovoltaico'!B7211</f>
        <v>1110.5464403309318</v>
      </c>
      <c r="D7209">
        <f>$Q$37*'Profilo eolico'!B7211</f>
        <v>1462.15950456481</v>
      </c>
      <c r="E7209">
        <f>$P$39*'Profilo fotovoltaico'!B7211+'Approvvigionamento energia'!$Q$39*'Profilo eolico'!B7211</f>
        <v>1374.2562385063404</v>
      </c>
      <c r="F7209">
        <f>$P$41*'Profilo fotovoltaico'!B7211+'Approvvigionamento energia'!$Q$41*'Profilo eolico'!B7211</f>
        <v>1286.3529724478708</v>
      </c>
      <c r="G7209">
        <f>$P$43*'Profilo fotovoltaico'!B7211+'Approvvigionamento energia'!$Q$43*'Profilo eolico'!B7211</f>
        <v>1198.4497063894014</v>
      </c>
      <c r="H7209">
        <f t="shared" si="224"/>
        <v>1138.4335154826958</v>
      </c>
      <c r="I7209">
        <f>IF(LCOH!$C$28=Menu!$A$1,'Approvvigionamento energia'!C7209,0)+IF(LCOH!$C$28=Menu!$A$2,'Approvvigionamento energia'!D7209,0)+IF(LCOH!$C$28=Menu!$A$3,'Approvvigionamento energia'!E7209,0)+IF(LCOH!$C$28=Menu!$A$4,'Approvvigionamento energia'!F7209,0)+IF(LCOH!$C$28=Menu!$A$5,'Approvvigionamento energia'!G7209,0)+IF(LCOH!$C$28=Menu!$A$6,'Approvvigionamento energia'!H7209,0)</f>
        <v>1286.3529724478708</v>
      </c>
      <c r="J7209">
        <f>'Approvvigionamento energia'!A7209+'Approvvigionamento energia'!B7209+'Approvvigionamento energia'!I7209</f>
        <v>1687.9529724478707</v>
      </c>
      <c r="K7209">
        <f>IF(MIN(LCOH!$C$18,J7209)&gt;=$P$48*LCOH!$C$18, MIN(LCOH!$C$18,J7209),0)</f>
        <v>1500</v>
      </c>
      <c r="L7209">
        <f t="shared" si="225"/>
        <v>187.95297244787071</v>
      </c>
      <c r="M7209">
        <f>K7209/LCOH!$C$18</f>
        <v>1</v>
      </c>
      <c r="N7209">
        <f>K7209/LCOH!$C$34</f>
        <v>28.901734104046245</v>
      </c>
    </row>
    <row r="7210" spans="1:14" x14ac:dyDescent="0.35">
      <c r="A7210">
        <f>'Profilo fotovoltaico'!B7212*LCOH!$C$20</f>
        <v>292</v>
      </c>
      <c r="B7210">
        <f>'Profilo eolico'!B7212*LCOH!$C$21</f>
        <v>321.79999999999995</v>
      </c>
      <c r="C7210">
        <f>$P$35*'Profilo fotovoltaico'!B7212</f>
        <v>2147.5467587856429</v>
      </c>
      <c r="D7210">
        <f>$Q$37*'Profilo eolico'!B7212</f>
        <v>1877.5855090540938</v>
      </c>
      <c r="E7210">
        <f>$P$39*'Profilo fotovoltaico'!B7212+'Approvvigionamento energia'!$Q$39*'Profilo eolico'!B7212</f>
        <v>1945.0758214869809</v>
      </c>
      <c r="F7210">
        <f>$P$41*'Profilo fotovoltaico'!B7212+'Approvvigionamento energia'!$Q$41*'Profilo eolico'!B7212</f>
        <v>2012.5661339198682</v>
      </c>
      <c r="G7210">
        <f>$P$43*'Profilo fotovoltaico'!B7212+'Approvvigionamento energia'!$Q$43*'Profilo eolico'!B7212</f>
        <v>2080.0564463527558</v>
      </c>
      <c r="H7210">
        <f t="shared" si="224"/>
        <v>1138.4335154826958</v>
      </c>
      <c r="I7210">
        <f>IF(LCOH!$C$28=Menu!$A$1,'Approvvigionamento energia'!C7210,0)+IF(LCOH!$C$28=Menu!$A$2,'Approvvigionamento energia'!D7210,0)+IF(LCOH!$C$28=Menu!$A$3,'Approvvigionamento energia'!E7210,0)+IF(LCOH!$C$28=Menu!$A$4,'Approvvigionamento energia'!F7210,0)+IF(LCOH!$C$28=Menu!$A$5,'Approvvigionamento energia'!G7210,0)+IF(LCOH!$C$28=Menu!$A$6,'Approvvigionamento energia'!H7210,0)</f>
        <v>2012.5661339198682</v>
      </c>
      <c r="J7210">
        <f>'Approvvigionamento energia'!A7210+'Approvvigionamento energia'!B7210+'Approvvigionamento energia'!I7210</f>
        <v>2626.3661339198679</v>
      </c>
      <c r="K7210">
        <f>IF(MIN(LCOH!$C$18,J7210)&gt;=$P$48*LCOH!$C$18, MIN(LCOH!$C$18,J7210),0)</f>
        <v>1500</v>
      </c>
      <c r="L7210">
        <f t="shared" si="225"/>
        <v>1126.3661339198679</v>
      </c>
      <c r="M7210">
        <f>K7210/LCOH!$C$18</f>
        <v>1</v>
      </c>
      <c r="N7210">
        <f>K7210/LCOH!$C$34</f>
        <v>28.901734104046245</v>
      </c>
    </row>
    <row r="7211" spans="1:14" x14ac:dyDescent="0.35">
      <c r="A7211">
        <f>'Profilo fotovoltaico'!B7213*LCOH!$C$20</f>
        <v>390</v>
      </c>
      <c r="B7211">
        <f>'Profilo eolico'!B7213*LCOH!$C$21</f>
        <v>368.4</v>
      </c>
      <c r="C7211">
        <f>$P$35*'Profilo fotovoltaico'!B7213</f>
        <v>2868.2987531726053</v>
      </c>
      <c r="D7211">
        <f>$Q$37*'Profilo eolico'!B7213</f>
        <v>2149.4794951383724</v>
      </c>
      <c r="E7211">
        <f>$P$39*'Profilo fotovoltaico'!B7213+'Approvvigionamento energia'!$Q$39*'Profilo eolico'!B7213</f>
        <v>2329.1843096469306</v>
      </c>
      <c r="F7211">
        <f>$P$41*'Profilo fotovoltaico'!B7213+'Approvvigionamento energia'!$Q$41*'Profilo eolico'!B7213</f>
        <v>2508.8891241554888</v>
      </c>
      <c r="G7211">
        <f>$P$43*'Profilo fotovoltaico'!B7213+'Approvvigionamento energia'!$Q$43*'Profilo eolico'!B7213</f>
        <v>2688.5939386640471</v>
      </c>
      <c r="H7211">
        <f t="shared" si="224"/>
        <v>1138.4335154826958</v>
      </c>
      <c r="I7211">
        <f>IF(LCOH!$C$28=Menu!$A$1,'Approvvigionamento energia'!C7211,0)+IF(LCOH!$C$28=Menu!$A$2,'Approvvigionamento energia'!D7211,0)+IF(LCOH!$C$28=Menu!$A$3,'Approvvigionamento energia'!E7211,0)+IF(LCOH!$C$28=Menu!$A$4,'Approvvigionamento energia'!F7211,0)+IF(LCOH!$C$28=Menu!$A$5,'Approvvigionamento energia'!G7211,0)+IF(LCOH!$C$28=Menu!$A$6,'Approvvigionamento energia'!H7211,0)</f>
        <v>2508.8891241554888</v>
      </c>
      <c r="J7211">
        <f>'Approvvigionamento energia'!A7211+'Approvvigionamento energia'!B7211+'Approvvigionamento energia'!I7211</f>
        <v>3267.2891241554889</v>
      </c>
      <c r="K7211">
        <f>IF(MIN(LCOH!$C$18,J7211)&gt;=$P$48*LCOH!$C$18, MIN(LCOH!$C$18,J7211),0)</f>
        <v>1500</v>
      </c>
      <c r="L7211">
        <f t="shared" si="225"/>
        <v>1767.2891241554889</v>
      </c>
      <c r="M7211">
        <f>K7211/LCOH!$C$18</f>
        <v>1</v>
      </c>
      <c r="N7211">
        <f>K7211/LCOH!$C$34</f>
        <v>28.901734104046245</v>
      </c>
    </row>
    <row r="7212" spans="1:14" x14ac:dyDescent="0.35">
      <c r="A7212">
        <f>'Profilo fotovoltaico'!B7214*LCOH!$C$20</f>
        <v>439</v>
      </c>
      <c r="B7212">
        <f>'Profilo eolico'!B7214*LCOH!$C$21</f>
        <v>382.7</v>
      </c>
      <c r="C7212">
        <f>$P$35*'Profilo fotovoltaico'!B7214</f>
        <v>3228.6747503660868</v>
      </c>
      <c r="D7212">
        <f>$Q$37*'Profilo eolico'!B7214</f>
        <v>2232.9147741298998</v>
      </c>
      <c r="E7212">
        <f>$P$39*'Profilo fotovoltaico'!B7214+'Approvvigionamento energia'!$Q$39*'Profilo eolico'!B7214</f>
        <v>2481.8547681889463</v>
      </c>
      <c r="F7212">
        <f>$P$41*'Profilo fotovoltaico'!B7214+'Approvvigionamento energia'!$Q$41*'Profilo eolico'!B7214</f>
        <v>2730.7947622479933</v>
      </c>
      <c r="G7212">
        <f>$P$43*'Profilo fotovoltaico'!B7214+'Approvvigionamento energia'!$Q$43*'Profilo eolico'!B7214</f>
        <v>2979.7347563070402</v>
      </c>
      <c r="H7212">
        <f t="shared" si="224"/>
        <v>1138.4335154826958</v>
      </c>
      <c r="I7212">
        <f>IF(LCOH!$C$28=Menu!$A$1,'Approvvigionamento energia'!C7212,0)+IF(LCOH!$C$28=Menu!$A$2,'Approvvigionamento energia'!D7212,0)+IF(LCOH!$C$28=Menu!$A$3,'Approvvigionamento energia'!E7212,0)+IF(LCOH!$C$28=Menu!$A$4,'Approvvigionamento energia'!F7212,0)+IF(LCOH!$C$28=Menu!$A$5,'Approvvigionamento energia'!G7212,0)+IF(LCOH!$C$28=Menu!$A$6,'Approvvigionamento energia'!H7212,0)</f>
        <v>2730.7947622479933</v>
      </c>
      <c r="J7212">
        <f>'Approvvigionamento energia'!A7212+'Approvvigionamento energia'!B7212+'Approvvigionamento energia'!I7212</f>
        <v>3552.4947622479931</v>
      </c>
      <c r="K7212">
        <f>IF(MIN(LCOH!$C$18,J7212)&gt;=$P$48*LCOH!$C$18, MIN(LCOH!$C$18,J7212),0)</f>
        <v>1500</v>
      </c>
      <c r="L7212">
        <f t="shared" si="225"/>
        <v>2052.4947622479931</v>
      </c>
      <c r="M7212">
        <f>K7212/LCOH!$C$18</f>
        <v>1</v>
      </c>
      <c r="N7212">
        <f>K7212/LCOH!$C$34</f>
        <v>28.901734104046245</v>
      </c>
    </row>
    <row r="7213" spans="1:14" x14ac:dyDescent="0.35">
      <c r="A7213">
        <f>'Profilo fotovoltaico'!B7215*LCOH!$C$20</f>
        <v>445</v>
      </c>
      <c r="B7213">
        <f>'Profilo eolico'!B7215*LCOH!$C$21</f>
        <v>371.90000000000003</v>
      </c>
      <c r="C7213">
        <f>$P$35*'Profilo fotovoltaico'!B7215</f>
        <v>3272.8024234918189</v>
      </c>
      <c r="D7213">
        <f>$Q$37*'Profilo eolico'!B7215</f>
        <v>2169.9007172691659</v>
      </c>
      <c r="E7213">
        <f>$P$39*'Profilo fotovoltaico'!B7215+'Approvvigionamento energia'!$Q$39*'Profilo eolico'!B7215</f>
        <v>2445.6261438248289</v>
      </c>
      <c r="F7213">
        <f>$P$41*'Profilo fotovoltaico'!B7215+'Approvvigionamento energia'!$Q$41*'Profilo eolico'!B7215</f>
        <v>2721.3515703804924</v>
      </c>
      <c r="G7213">
        <f>$P$43*'Profilo fotovoltaico'!B7215+'Approvvigionamento energia'!$Q$43*'Profilo eolico'!B7215</f>
        <v>2997.0769969361559</v>
      </c>
      <c r="H7213">
        <f t="shared" si="224"/>
        <v>1138.4335154826958</v>
      </c>
      <c r="I7213">
        <f>IF(LCOH!$C$28=Menu!$A$1,'Approvvigionamento energia'!C7213,0)+IF(LCOH!$C$28=Menu!$A$2,'Approvvigionamento energia'!D7213,0)+IF(LCOH!$C$28=Menu!$A$3,'Approvvigionamento energia'!E7213,0)+IF(LCOH!$C$28=Menu!$A$4,'Approvvigionamento energia'!F7213,0)+IF(LCOH!$C$28=Menu!$A$5,'Approvvigionamento energia'!G7213,0)+IF(LCOH!$C$28=Menu!$A$6,'Approvvigionamento energia'!H7213,0)</f>
        <v>2721.3515703804924</v>
      </c>
      <c r="J7213">
        <f>'Approvvigionamento energia'!A7213+'Approvvigionamento energia'!B7213+'Approvvigionamento energia'!I7213</f>
        <v>3538.2515703804925</v>
      </c>
      <c r="K7213">
        <f>IF(MIN(LCOH!$C$18,J7213)&gt;=$P$48*LCOH!$C$18, MIN(LCOH!$C$18,J7213),0)</f>
        <v>1500</v>
      </c>
      <c r="L7213">
        <f t="shared" si="225"/>
        <v>2038.2515703804925</v>
      </c>
      <c r="M7213">
        <f>K7213/LCOH!$C$18</f>
        <v>1</v>
      </c>
      <c r="N7213">
        <f>K7213/LCOH!$C$34</f>
        <v>28.901734104046245</v>
      </c>
    </row>
    <row r="7214" spans="1:14" x14ac:dyDescent="0.35">
      <c r="A7214">
        <f>'Profilo fotovoltaico'!B7216*LCOH!$C$20</f>
        <v>419</v>
      </c>
      <c r="B7214">
        <f>'Profilo eolico'!B7216*LCOH!$C$21</f>
        <v>366.4</v>
      </c>
      <c r="C7214">
        <f>$P$35*'Profilo fotovoltaico'!B7216</f>
        <v>3081.5825066136449</v>
      </c>
      <c r="D7214">
        <f>$Q$37*'Profilo eolico'!B7216</f>
        <v>2137.8102253493475</v>
      </c>
      <c r="E7214">
        <f>$P$39*'Profilo fotovoltaico'!B7216+'Approvvigionamento energia'!$Q$39*'Profilo eolico'!B7216</f>
        <v>2373.7532956654218</v>
      </c>
      <c r="F7214">
        <f>$P$41*'Profilo fotovoltaico'!B7216+'Approvvigionamento energia'!$Q$41*'Profilo eolico'!B7216</f>
        <v>2609.6963659814965</v>
      </c>
      <c r="G7214">
        <f>$P$43*'Profilo fotovoltaico'!B7216+'Approvvigionamento energia'!$Q$43*'Profilo eolico'!B7216</f>
        <v>2845.6394362975707</v>
      </c>
      <c r="H7214">
        <f t="shared" si="224"/>
        <v>1138.4335154826958</v>
      </c>
      <c r="I7214">
        <f>IF(LCOH!$C$28=Menu!$A$1,'Approvvigionamento energia'!C7214,0)+IF(LCOH!$C$28=Menu!$A$2,'Approvvigionamento energia'!D7214,0)+IF(LCOH!$C$28=Menu!$A$3,'Approvvigionamento energia'!E7214,0)+IF(LCOH!$C$28=Menu!$A$4,'Approvvigionamento energia'!F7214,0)+IF(LCOH!$C$28=Menu!$A$5,'Approvvigionamento energia'!G7214,0)+IF(LCOH!$C$28=Menu!$A$6,'Approvvigionamento energia'!H7214,0)</f>
        <v>2609.6963659814965</v>
      </c>
      <c r="J7214">
        <f>'Approvvigionamento energia'!A7214+'Approvvigionamento energia'!B7214+'Approvvigionamento energia'!I7214</f>
        <v>3395.0963659814965</v>
      </c>
      <c r="K7214">
        <f>IF(MIN(LCOH!$C$18,J7214)&gt;=$P$48*LCOH!$C$18, MIN(LCOH!$C$18,J7214),0)</f>
        <v>1500</v>
      </c>
      <c r="L7214">
        <f t="shared" si="225"/>
        <v>1895.0963659814965</v>
      </c>
      <c r="M7214">
        <f>K7214/LCOH!$C$18</f>
        <v>1</v>
      </c>
      <c r="N7214">
        <f>K7214/LCOH!$C$34</f>
        <v>28.901734104046245</v>
      </c>
    </row>
    <row r="7215" spans="1:14" x14ac:dyDescent="0.35">
      <c r="A7215">
        <f>'Profilo fotovoltaico'!B7217*LCOH!$C$20</f>
        <v>356</v>
      </c>
      <c r="B7215">
        <f>'Profilo eolico'!B7217*LCOH!$C$21</f>
        <v>353.6</v>
      </c>
      <c r="C7215">
        <f>$P$35*'Profilo fotovoltaico'!B7217</f>
        <v>2618.2419387934551</v>
      </c>
      <c r="D7215">
        <f>$Q$37*'Profilo eolico'!B7217</f>
        <v>2063.1268986995888</v>
      </c>
      <c r="E7215">
        <f>$P$39*'Profilo fotovoltaico'!B7217+'Approvvigionamento energia'!$Q$39*'Profilo eolico'!B7217</f>
        <v>2201.9056587230552</v>
      </c>
      <c r="F7215">
        <f>$P$41*'Profilo fotovoltaico'!B7217+'Approvvigionamento energia'!$Q$41*'Profilo eolico'!B7217</f>
        <v>2340.6844187465222</v>
      </c>
      <c r="G7215">
        <f>$P$43*'Profilo fotovoltaico'!B7217+'Approvvigionamento energia'!$Q$43*'Profilo eolico'!B7217</f>
        <v>2479.4631787699886</v>
      </c>
      <c r="H7215">
        <f t="shared" si="224"/>
        <v>1138.4335154826958</v>
      </c>
      <c r="I7215">
        <f>IF(LCOH!$C$28=Menu!$A$1,'Approvvigionamento energia'!C7215,0)+IF(LCOH!$C$28=Menu!$A$2,'Approvvigionamento energia'!D7215,0)+IF(LCOH!$C$28=Menu!$A$3,'Approvvigionamento energia'!E7215,0)+IF(LCOH!$C$28=Menu!$A$4,'Approvvigionamento energia'!F7215,0)+IF(LCOH!$C$28=Menu!$A$5,'Approvvigionamento energia'!G7215,0)+IF(LCOH!$C$28=Menu!$A$6,'Approvvigionamento energia'!H7215,0)</f>
        <v>2340.6844187465222</v>
      </c>
      <c r="J7215">
        <f>'Approvvigionamento energia'!A7215+'Approvvigionamento energia'!B7215+'Approvvigionamento energia'!I7215</f>
        <v>3050.2844187465221</v>
      </c>
      <c r="K7215">
        <f>IF(MIN(LCOH!$C$18,J7215)&gt;=$P$48*LCOH!$C$18, MIN(LCOH!$C$18,J7215),0)</f>
        <v>1500</v>
      </c>
      <c r="L7215">
        <f t="shared" si="225"/>
        <v>1550.2844187465221</v>
      </c>
      <c r="M7215">
        <f>K7215/LCOH!$C$18</f>
        <v>1</v>
      </c>
      <c r="N7215">
        <f>K7215/LCOH!$C$34</f>
        <v>28.901734104046245</v>
      </c>
    </row>
    <row r="7216" spans="1:14" x14ac:dyDescent="0.35">
      <c r="A7216">
        <f>'Profilo fotovoltaico'!B7218*LCOH!$C$20</f>
        <v>256</v>
      </c>
      <c r="B7216">
        <f>'Profilo eolico'!B7218*LCOH!$C$21</f>
        <v>335.6</v>
      </c>
      <c r="C7216">
        <f>$P$35*'Profilo fotovoltaico'!B7218</f>
        <v>1882.7807200312486</v>
      </c>
      <c r="D7216">
        <f>$Q$37*'Profilo eolico'!B7218</f>
        <v>1958.1034705983652</v>
      </c>
      <c r="E7216">
        <f>$P$39*'Profilo fotovoltaico'!B7218+'Approvvigionamento energia'!$Q$39*'Profilo eolico'!B7218</f>
        <v>1939.2727829565861</v>
      </c>
      <c r="F7216">
        <f>$P$41*'Profilo fotovoltaico'!B7218+'Approvvigionamento energia'!$Q$41*'Profilo eolico'!B7218</f>
        <v>1920.4420953148069</v>
      </c>
      <c r="G7216">
        <f>$P$43*'Profilo fotovoltaico'!B7218+'Approvvigionamento energia'!$Q$43*'Profilo eolico'!B7218</f>
        <v>1901.6114076730278</v>
      </c>
      <c r="H7216">
        <f t="shared" si="224"/>
        <v>1138.4335154826958</v>
      </c>
      <c r="I7216">
        <f>IF(LCOH!$C$28=Menu!$A$1,'Approvvigionamento energia'!C7216,0)+IF(LCOH!$C$28=Menu!$A$2,'Approvvigionamento energia'!D7216,0)+IF(LCOH!$C$28=Menu!$A$3,'Approvvigionamento energia'!E7216,0)+IF(LCOH!$C$28=Menu!$A$4,'Approvvigionamento energia'!F7216,0)+IF(LCOH!$C$28=Menu!$A$5,'Approvvigionamento energia'!G7216,0)+IF(LCOH!$C$28=Menu!$A$6,'Approvvigionamento energia'!H7216,0)</f>
        <v>1920.4420953148069</v>
      </c>
      <c r="J7216">
        <f>'Approvvigionamento energia'!A7216+'Approvvigionamento energia'!B7216+'Approvvigionamento energia'!I7216</f>
        <v>2512.0420953148068</v>
      </c>
      <c r="K7216">
        <f>IF(MIN(LCOH!$C$18,J7216)&gt;=$P$48*LCOH!$C$18, MIN(LCOH!$C$18,J7216),0)</f>
        <v>1500</v>
      </c>
      <c r="L7216">
        <f t="shared" si="225"/>
        <v>1012.0420953148068</v>
      </c>
      <c r="M7216">
        <f>K7216/LCOH!$C$18</f>
        <v>1</v>
      </c>
      <c r="N7216">
        <f>K7216/LCOH!$C$34</f>
        <v>28.901734104046245</v>
      </c>
    </row>
    <row r="7217" spans="1:14" x14ac:dyDescent="0.35">
      <c r="A7217">
        <f>'Profilo fotovoltaico'!B7219*LCOH!$C$20</f>
        <v>134</v>
      </c>
      <c r="B7217">
        <f>'Profilo eolico'!B7219*LCOH!$C$21</f>
        <v>320</v>
      </c>
      <c r="C7217">
        <f>$P$35*'Profilo fotovoltaico'!B7219</f>
        <v>985.5180331413568</v>
      </c>
      <c r="D7217">
        <f>$Q$37*'Profilo eolico'!B7219</f>
        <v>1867.0831662439716</v>
      </c>
      <c r="E7217">
        <f>$P$39*'Profilo fotovoltaico'!B7219+'Approvvigionamento energia'!$Q$39*'Profilo eolico'!B7219</f>
        <v>1646.6918829683177</v>
      </c>
      <c r="F7217">
        <f>$P$41*'Profilo fotovoltaico'!B7219+'Approvvigionamento energia'!$Q$41*'Profilo eolico'!B7219</f>
        <v>1426.3005996926643</v>
      </c>
      <c r="G7217">
        <f>$P$43*'Profilo fotovoltaico'!B7219+'Approvvigionamento energia'!$Q$43*'Profilo eolico'!B7219</f>
        <v>1205.9093164170106</v>
      </c>
      <c r="H7217">
        <f t="shared" si="224"/>
        <v>1138.4335154826958</v>
      </c>
      <c r="I7217">
        <f>IF(LCOH!$C$28=Menu!$A$1,'Approvvigionamento energia'!C7217,0)+IF(LCOH!$C$28=Menu!$A$2,'Approvvigionamento energia'!D7217,0)+IF(LCOH!$C$28=Menu!$A$3,'Approvvigionamento energia'!E7217,0)+IF(LCOH!$C$28=Menu!$A$4,'Approvvigionamento energia'!F7217,0)+IF(LCOH!$C$28=Menu!$A$5,'Approvvigionamento energia'!G7217,0)+IF(LCOH!$C$28=Menu!$A$6,'Approvvigionamento energia'!H7217,0)</f>
        <v>1426.3005996926643</v>
      </c>
      <c r="J7217">
        <f>'Approvvigionamento energia'!A7217+'Approvvigionamento energia'!B7217+'Approvvigionamento energia'!I7217</f>
        <v>1880.3005996926643</v>
      </c>
      <c r="K7217">
        <f>IF(MIN(LCOH!$C$18,J7217)&gt;=$P$48*LCOH!$C$18, MIN(LCOH!$C$18,J7217),0)</f>
        <v>1500</v>
      </c>
      <c r="L7217">
        <f t="shared" si="225"/>
        <v>380.30059969266426</v>
      </c>
      <c r="M7217">
        <f>K7217/LCOH!$C$18</f>
        <v>1</v>
      </c>
      <c r="N7217">
        <f>K7217/LCOH!$C$34</f>
        <v>28.901734104046245</v>
      </c>
    </row>
    <row r="7218" spans="1:14" x14ac:dyDescent="0.35">
      <c r="A7218">
        <f>'Profilo fotovoltaico'!B7220*LCOH!$C$20</f>
        <v>5</v>
      </c>
      <c r="B7218">
        <f>'Profilo eolico'!B7220*LCOH!$C$21</f>
        <v>329.5</v>
      </c>
      <c r="C7218">
        <f>$P$35*'Profilo fotovoltaico'!B7220</f>
        <v>36.773060938110326</v>
      </c>
      <c r="D7218">
        <f>$Q$37*'Profilo eolico'!B7220</f>
        <v>1922.5121977418396</v>
      </c>
      <c r="E7218">
        <f>$P$39*'Profilo fotovoltaico'!B7220+'Approvvigionamento energia'!$Q$39*'Profilo eolico'!B7220</f>
        <v>1451.0774135409072</v>
      </c>
      <c r="F7218">
        <f>$P$41*'Profilo fotovoltaico'!B7220+'Approvvigionamento energia'!$Q$41*'Profilo eolico'!B7220</f>
        <v>979.64262933997497</v>
      </c>
      <c r="G7218">
        <f>$P$43*'Profilo fotovoltaico'!B7220+'Approvvigionamento energia'!$Q$43*'Profilo eolico'!B7220</f>
        <v>508.20784513904266</v>
      </c>
      <c r="H7218">
        <f t="shared" si="224"/>
        <v>1138.4335154826958</v>
      </c>
      <c r="I7218">
        <f>IF(LCOH!$C$28=Menu!$A$1,'Approvvigionamento energia'!C7218,0)+IF(LCOH!$C$28=Menu!$A$2,'Approvvigionamento energia'!D7218,0)+IF(LCOH!$C$28=Menu!$A$3,'Approvvigionamento energia'!E7218,0)+IF(LCOH!$C$28=Menu!$A$4,'Approvvigionamento energia'!F7218,0)+IF(LCOH!$C$28=Menu!$A$5,'Approvvigionamento energia'!G7218,0)+IF(LCOH!$C$28=Menu!$A$6,'Approvvigionamento energia'!H7218,0)</f>
        <v>979.64262933997497</v>
      </c>
      <c r="J7218">
        <f>'Approvvigionamento energia'!A7218+'Approvvigionamento energia'!B7218+'Approvvigionamento energia'!I7218</f>
        <v>1314.142629339975</v>
      </c>
      <c r="K7218">
        <f>IF(MIN(LCOH!$C$18,J7218)&gt;=$P$48*LCOH!$C$18, MIN(LCOH!$C$18,J7218),0)</f>
        <v>1314.142629339975</v>
      </c>
      <c r="L7218">
        <f t="shared" si="225"/>
        <v>0</v>
      </c>
      <c r="M7218">
        <f>K7218/LCOH!$C$18</f>
        <v>0.87609508622665</v>
      </c>
      <c r="N7218">
        <f>K7218/LCOH!$C$34</f>
        <v>25.320667231984103</v>
      </c>
    </row>
    <row r="7219" spans="1:14" x14ac:dyDescent="0.35">
      <c r="A7219">
        <f>'Profilo fotovoltaico'!B7221*LCOH!$C$20</f>
        <v>0</v>
      </c>
      <c r="B7219">
        <f>'Profilo eolico'!B7221*LCOH!$C$21</f>
        <v>339.8</v>
      </c>
      <c r="C7219">
        <f>$P$35*'Profilo fotovoltaico'!B7221</f>
        <v>0</v>
      </c>
      <c r="D7219">
        <f>$Q$37*'Profilo eolico'!B7221</f>
        <v>1982.6089371553171</v>
      </c>
      <c r="E7219">
        <f>$P$39*'Profilo fotovoltaico'!B7221+'Approvvigionamento energia'!$Q$39*'Profilo eolico'!B7221</f>
        <v>1486.9567028664878</v>
      </c>
      <c r="F7219">
        <f>$P$41*'Profilo fotovoltaico'!B7221+'Approvvigionamento energia'!$Q$41*'Profilo eolico'!B7221</f>
        <v>991.30446857765855</v>
      </c>
      <c r="G7219">
        <f>$P$43*'Profilo fotovoltaico'!B7221+'Approvvigionamento energia'!$Q$43*'Profilo eolico'!B7221</f>
        <v>495.65223428882928</v>
      </c>
      <c r="H7219">
        <f t="shared" si="224"/>
        <v>1138.4335154826958</v>
      </c>
      <c r="I7219">
        <f>IF(LCOH!$C$28=Menu!$A$1,'Approvvigionamento energia'!C7219,0)+IF(LCOH!$C$28=Menu!$A$2,'Approvvigionamento energia'!D7219,0)+IF(LCOH!$C$28=Menu!$A$3,'Approvvigionamento energia'!E7219,0)+IF(LCOH!$C$28=Menu!$A$4,'Approvvigionamento energia'!F7219,0)+IF(LCOH!$C$28=Menu!$A$5,'Approvvigionamento energia'!G7219,0)+IF(LCOH!$C$28=Menu!$A$6,'Approvvigionamento energia'!H7219,0)</f>
        <v>991.30446857765855</v>
      </c>
      <c r="J7219">
        <f>'Approvvigionamento energia'!A7219+'Approvvigionamento energia'!B7219+'Approvvigionamento energia'!I7219</f>
        <v>1331.1044685776585</v>
      </c>
      <c r="K7219">
        <f>IF(MIN(LCOH!$C$18,J7219)&gt;=$P$48*LCOH!$C$18, MIN(LCOH!$C$18,J7219),0)</f>
        <v>1331.1044685776585</v>
      </c>
      <c r="L7219">
        <f t="shared" si="225"/>
        <v>0</v>
      </c>
      <c r="M7219">
        <f>K7219/LCOH!$C$18</f>
        <v>0.88740297905177234</v>
      </c>
      <c r="N7219">
        <f>K7219/LCOH!$C$34</f>
        <v>25.647484943692842</v>
      </c>
    </row>
    <row r="7220" spans="1:14" x14ac:dyDescent="0.35">
      <c r="A7220">
        <f>'Profilo fotovoltaico'!B7222*LCOH!$C$20</f>
        <v>0</v>
      </c>
      <c r="B7220">
        <f>'Profilo eolico'!B7222*LCOH!$C$21</f>
        <v>358</v>
      </c>
      <c r="C7220">
        <f>$P$35*'Profilo fotovoltaico'!B7222</f>
        <v>0</v>
      </c>
      <c r="D7220">
        <f>$Q$37*'Profilo eolico'!B7222</f>
        <v>2088.7992922354429</v>
      </c>
      <c r="E7220">
        <f>$P$39*'Profilo fotovoltaico'!B7222+'Approvvigionamento energia'!$Q$39*'Profilo eolico'!B7222</f>
        <v>1566.5994691765823</v>
      </c>
      <c r="F7220">
        <f>$P$41*'Profilo fotovoltaico'!B7222+'Approvvigionamento energia'!$Q$41*'Profilo eolico'!B7222</f>
        <v>1044.3996461177214</v>
      </c>
      <c r="G7220">
        <f>$P$43*'Profilo fotovoltaico'!B7222+'Approvvigionamento energia'!$Q$43*'Profilo eolico'!B7222</f>
        <v>522.19982305886072</v>
      </c>
      <c r="H7220">
        <f t="shared" si="224"/>
        <v>1138.4335154826958</v>
      </c>
      <c r="I7220">
        <f>IF(LCOH!$C$28=Menu!$A$1,'Approvvigionamento energia'!C7220,0)+IF(LCOH!$C$28=Menu!$A$2,'Approvvigionamento energia'!D7220,0)+IF(LCOH!$C$28=Menu!$A$3,'Approvvigionamento energia'!E7220,0)+IF(LCOH!$C$28=Menu!$A$4,'Approvvigionamento energia'!F7220,0)+IF(LCOH!$C$28=Menu!$A$5,'Approvvigionamento energia'!G7220,0)+IF(LCOH!$C$28=Menu!$A$6,'Approvvigionamento energia'!H7220,0)</f>
        <v>1044.3996461177214</v>
      </c>
      <c r="J7220">
        <f>'Approvvigionamento energia'!A7220+'Approvvigionamento energia'!B7220+'Approvvigionamento energia'!I7220</f>
        <v>1402.3996461177214</v>
      </c>
      <c r="K7220">
        <f>IF(MIN(LCOH!$C$18,J7220)&gt;=$P$48*LCOH!$C$18, MIN(LCOH!$C$18,J7220),0)</f>
        <v>1402.3996461177214</v>
      </c>
      <c r="L7220">
        <f t="shared" si="225"/>
        <v>0</v>
      </c>
      <c r="M7220">
        <f>K7220/LCOH!$C$18</f>
        <v>0.9349330974118143</v>
      </c>
      <c r="N7220">
        <f>K7220/LCOH!$C$34</f>
        <v>27.021187786468623</v>
      </c>
    </row>
    <row r="7221" spans="1:14" x14ac:dyDescent="0.35">
      <c r="A7221">
        <f>'Profilo fotovoltaico'!B7223*LCOH!$C$20</f>
        <v>0</v>
      </c>
      <c r="B7221">
        <f>'Profilo eolico'!B7223*LCOH!$C$21</f>
        <v>385.6</v>
      </c>
      <c r="C7221">
        <f>$P$35*'Profilo fotovoltaico'!B7223</f>
        <v>0</v>
      </c>
      <c r="D7221">
        <f>$Q$37*'Profilo eolico'!B7223</f>
        <v>2249.8352153239857</v>
      </c>
      <c r="E7221">
        <f>$P$39*'Profilo fotovoltaico'!B7223+'Approvvigionamento energia'!$Q$39*'Profilo eolico'!B7223</f>
        <v>1687.3764114929891</v>
      </c>
      <c r="F7221">
        <f>$P$41*'Profilo fotovoltaico'!B7223+'Approvvigionamento energia'!$Q$41*'Profilo eolico'!B7223</f>
        <v>1124.9176076619929</v>
      </c>
      <c r="G7221">
        <f>$P$43*'Profilo fotovoltaico'!B7223+'Approvvigionamento energia'!$Q$43*'Profilo eolico'!B7223</f>
        <v>562.45880383099643</v>
      </c>
      <c r="H7221">
        <f t="shared" si="224"/>
        <v>1138.4335154826958</v>
      </c>
      <c r="I7221">
        <f>IF(LCOH!$C$28=Menu!$A$1,'Approvvigionamento energia'!C7221,0)+IF(LCOH!$C$28=Menu!$A$2,'Approvvigionamento energia'!D7221,0)+IF(LCOH!$C$28=Menu!$A$3,'Approvvigionamento energia'!E7221,0)+IF(LCOH!$C$28=Menu!$A$4,'Approvvigionamento energia'!F7221,0)+IF(LCOH!$C$28=Menu!$A$5,'Approvvigionamento energia'!G7221,0)+IF(LCOH!$C$28=Menu!$A$6,'Approvvigionamento energia'!H7221,0)</f>
        <v>1124.9176076619929</v>
      </c>
      <c r="J7221">
        <f>'Approvvigionamento energia'!A7221+'Approvvigionamento energia'!B7221+'Approvvigionamento energia'!I7221</f>
        <v>1510.5176076619928</v>
      </c>
      <c r="K7221">
        <f>IF(MIN(LCOH!$C$18,J7221)&gt;=$P$48*LCOH!$C$18, MIN(LCOH!$C$18,J7221),0)</f>
        <v>1500</v>
      </c>
      <c r="L7221">
        <f t="shared" si="225"/>
        <v>10.51760766199277</v>
      </c>
      <c r="M7221">
        <f>K7221/LCOH!$C$18</f>
        <v>1</v>
      </c>
      <c r="N7221">
        <f>K7221/LCOH!$C$34</f>
        <v>28.901734104046245</v>
      </c>
    </row>
    <row r="7222" spans="1:14" x14ac:dyDescent="0.35">
      <c r="A7222">
        <f>'Profilo fotovoltaico'!B7224*LCOH!$C$20</f>
        <v>0</v>
      </c>
      <c r="B7222">
        <f>'Profilo eolico'!B7224*LCOH!$C$21</f>
        <v>408</v>
      </c>
      <c r="C7222">
        <f>$P$35*'Profilo fotovoltaico'!B7224</f>
        <v>0</v>
      </c>
      <c r="D7222">
        <f>$Q$37*'Profilo eolico'!B7224</f>
        <v>2380.5310369610634</v>
      </c>
      <c r="E7222">
        <f>$P$39*'Profilo fotovoltaico'!B7224+'Approvvigionamento energia'!$Q$39*'Profilo eolico'!B7224</f>
        <v>1785.3982777207975</v>
      </c>
      <c r="F7222">
        <f>$P$41*'Profilo fotovoltaico'!B7224+'Approvvigionamento energia'!$Q$41*'Profilo eolico'!B7224</f>
        <v>1190.2655184805317</v>
      </c>
      <c r="G7222">
        <f>$P$43*'Profilo fotovoltaico'!B7224+'Approvvigionamento energia'!$Q$43*'Profilo eolico'!B7224</f>
        <v>595.13275924026584</v>
      </c>
      <c r="H7222">
        <f t="shared" si="224"/>
        <v>1138.4335154826958</v>
      </c>
      <c r="I7222">
        <f>IF(LCOH!$C$28=Menu!$A$1,'Approvvigionamento energia'!C7222,0)+IF(LCOH!$C$28=Menu!$A$2,'Approvvigionamento energia'!D7222,0)+IF(LCOH!$C$28=Menu!$A$3,'Approvvigionamento energia'!E7222,0)+IF(LCOH!$C$28=Menu!$A$4,'Approvvigionamento energia'!F7222,0)+IF(LCOH!$C$28=Menu!$A$5,'Approvvigionamento energia'!G7222,0)+IF(LCOH!$C$28=Menu!$A$6,'Approvvigionamento energia'!H7222,0)</f>
        <v>1190.2655184805317</v>
      </c>
      <c r="J7222">
        <f>'Approvvigionamento energia'!A7222+'Approvvigionamento energia'!B7222+'Approvvigionamento energia'!I7222</f>
        <v>1598.2655184805317</v>
      </c>
      <c r="K7222">
        <f>IF(MIN(LCOH!$C$18,J7222)&gt;=$P$48*LCOH!$C$18, MIN(LCOH!$C$18,J7222),0)</f>
        <v>1500</v>
      </c>
      <c r="L7222">
        <f t="shared" si="225"/>
        <v>98.265518480531682</v>
      </c>
      <c r="M7222">
        <f>K7222/LCOH!$C$18</f>
        <v>1</v>
      </c>
      <c r="N7222">
        <f>K7222/LCOH!$C$34</f>
        <v>28.901734104046245</v>
      </c>
    </row>
    <row r="7223" spans="1:14" x14ac:dyDescent="0.35">
      <c r="A7223">
        <f>'Profilo fotovoltaico'!B7225*LCOH!$C$20</f>
        <v>0</v>
      </c>
      <c r="B7223">
        <f>'Profilo eolico'!B7225*LCOH!$C$21</f>
        <v>442.59999999999997</v>
      </c>
      <c r="C7223">
        <f>$P$35*'Profilo fotovoltaico'!B7225</f>
        <v>0</v>
      </c>
      <c r="D7223">
        <f>$Q$37*'Profilo eolico'!B7225</f>
        <v>2582.4094043111932</v>
      </c>
      <c r="E7223">
        <f>$P$39*'Profilo fotovoltaico'!B7225+'Approvvigionamento energia'!$Q$39*'Profilo eolico'!B7225</f>
        <v>1936.8070532333948</v>
      </c>
      <c r="F7223">
        <f>$P$41*'Profilo fotovoltaico'!B7225+'Approvvigionamento energia'!$Q$41*'Profilo eolico'!B7225</f>
        <v>1291.2047021555966</v>
      </c>
      <c r="G7223">
        <f>$P$43*'Profilo fotovoltaico'!B7225+'Approvvigionamento energia'!$Q$43*'Profilo eolico'!B7225</f>
        <v>645.60235107779829</v>
      </c>
      <c r="H7223">
        <f t="shared" si="224"/>
        <v>1138.4335154826958</v>
      </c>
      <c r="I7223">
        <f>IF(LCOH!$C$28=Menu!$A$1,'Approvvigionamento energia'!C7223,0)+IF(LCOH!$C$28=Menu!$A$2,'Approvvigionamento energia'!D7223,0)+IF(LCOH!$C$28=Menu!$A$3,'Approvvigionamento energia'!E7223,0)+IF(LCOH!$C$28=Menu!$A$4,'Approvvigionamento energia'!F7223,0)+IF(LCOH!$C$28=Menu!$A$5,'Approvvigionamento energia'!G7223,0)+IF(LCOH!$C$28=Menu!$A$6,'Approvvigionamento energia'!H7223,0)</f>
        <v>1291.2047021555966</v>
      </c>
      <c r="J7223">
        <f>'Approvvigionamento energia'!A7223+'Approvvigionamento energia'!B7223+'Approvvigionamento energia'!I7223</f>
        <v>1733.8047021555965</v>
      </c>
      <c r="K7223">
        <f>IF(MIN(LCOH!$C$18,J7223)&gt;=$P$48*LCOH!$C$18, MIN(LCOH!$C$18,J7223),0)</f>
        <v>1500</v>
      </c>
      <c r="L7223">
        <f t="shared" si="225"/>
        <v>233.80470215559649</v>
      </c>
      <c r="M7223">
        <f>K7223/LCOH!$C$18</f>
        <v>1</v>
      </c>
      <c r="N7223">
        <f>K7223/LCOH!$C$34</f>
        <v>28.901734104046245</v>
      </c>
    </row>
    <row r="7224" spans="1:14" x14ac:dyDescent="0.35">
      <c r="A7224">
        <f>'Profilo fotovoltaico'!B7226*LCOH!$C$20</f>
        <v>0</v>
      </c>
      <c r="B7224">
        <f>'Profilo eolico'!B7226*LCOH!$C$21</f>
        <v>485.70000000000005</v>
      </c>
      <c r="C7224">
        <f>$P$35*'Profilo fotovoltaico'!B7226</f>
        <v>0</v>
      </c>
      <c r="D7224">
        <f>$Q$37*'Profilo eolico'!B7226</f>
        <v>2833.8821682646781</v>
      </c>
      <c r="E7224">
        <f>$P$39*'Profilo fotovoltaico'!B7226+'Approvvigionamento energia'!$Q$39*'Profilo eolico'!B7226</f>
        <v>2125.4116261985087</v>
      </c>
      <c r="F7224">
        <f>$P$41*'Profilo fotovoltaico'!B7226+'Approvvigionamento energia'!$Q$41*'Profilo eolico'!B7226</f>
        <v>1416.941084132339</v>
      </c>
      <c r="G7224">
        <f>$P$43*'Profilo fotovoltaico'!B7226+'Approvvigionamento energia'!$Q$43*'Profilo eolico'!B7226</f>
        <v>708.47054206616951</v>
      </c>
      <c r="H7224">
        <f t="shared" si="224"/>
        <v>1138.4335154826958</v>
      </c>
      <c r="I7224">
        <f>IF(LCOH!$C$28=Menu!$A$1,'Approvvigionamento energia'!C7224,0)+IF(LCOH!$C$28=Menu!$A$2,'Approvvigionamento energia'!D7224,0)+IF(LCOH!$C$28=Menu!$A$3,'Approvvigionamento energia'!E7224,0)+IF(LCOH!$C$28=Menu!$A$4,'Approvvigionamento energia'!F7224,0)+IF(LCOH!$C$28=Menu!$A$5,'Approvvigionamento energia'!G7224,0)+IF(LCOH!$C$28=Menu!$A$6,'Approvvigionamento energia'!H7224,0)</f>
        <v>1416.941084132339</v>
      </c>
      <c r="J7224">
        <f>'Approvvigionamento energia'!A7224+'Approvvigionamento energia'!B7224+'Approvvigionamento energia'!I7224</f>
        <v>1902.6410841323391</v>
      </c>
      <c r="K7224">
        <f>IF(MIN(LCOH!$C$18,J7224)&gt;=$P$48*LCOH!$C$18, MIN(LCOH!$C$18,J7224),0)</f>
        <v>1500</v>
      </c>
      <c r="L7224">
        <f t="shared" si="225"/>
        <v>402.64108413233907</v>
      </c>
      <c r="M7224">
        <f>K7224/LCOH!$C$18</f>
        <v>1</v>
      </c>
      <c r="N7224">
        <f>K7224/LCOH!$C$34</f>
        <v>28.901734104046245</v>
      </c>
    </row>
    <row r="7225" spans="1:14" x14ac:dyDescent="0.35">
      <c r="A7225">
        <f>'Profilo fotovoltaico'!B7227*LCOH!$C$20</f>
        <v>0</v>
      </c>
      <c r="B7225">
        <f>'Profilo eolico'!B7227*LCOH!$C$21</f>
        <v>512.80000000000007</v>
      </c>
      <c r="C7225">
        <f>$P$35*'Profilo fotovoltaico'!B7227</f>
        <v>0</v>
      </c>
      <c r="D7225">
        <f>$Q$37*'Profilo eolico'!B7227</f>
        <v>2992.0007739059647</v>
      </c>
      <c r="E7225">
        <f>$P$39*'Profilo fotovoltaico'!B7227+'Approvvigionamento energia'!$Q$39*'Profilo eolico'!B7227</f>
        <v>2244.0005804294733</v>
      </c>
      <c r="F7225">
        <f>$P$41*'Profilo fotovoltaico'!B7227+'Approvvigionamento energia'!$Q$41*'Profilo eolico'!B7227</f>
        <v>1496.0003869529824</v>
      </c>
      <c r="G7225">
        <f>$P$43*'Profilo fotovoltaico'!B7227+'Approvvigionamento energia'!$Q$43*'Profilo eolico'!B7227</f>
        <v>748.00019347649118</v>
      </c>
      <c r="H7225">
        <f t="shared" si="224"/>
        <v>1138.4335154826958</v>
      </c>
      <c r="I7225">
        <f>IF(LCOH!$C$28=Menu!$A$1,'Approvvigionamento energia'!C7225,0)+IF(LCOH!$C$28=Menu!$A$2,'Approvvigionamento energia'!D7225,0)+IF(LCOH!$C$28=Menu!$A$3,'Approvvigionamento energia'!E7225,0)+IF(LCOH!$C$28=Menu!$A$4,'Approvvigionamento energia'!F7225,0)+IF(LCOH!$C$28=Menu!$A$5,'Approvvigionamento energia'!G7225,0)+IF(LCOH!$C$28=Menu!$A$6,'Approvvigionamento energia'!H7225,0)</f>
        <v>1496.0003869529824</v>
      </c>
      <c r="J7225">
        <f>'Approvvigionamento energia'!A7225+'Approvvigionamento energia'!B7225+'Approvvigionamento energia'!I7225</f>
        <v>2008.8003869529825</v>
      </c>
      <c r="K7225">
        <f>IF(MIN(LCOH!$C$18,J7225)&gt;=$P$48*LCOH!$C$18, MIN(LCOH!$C$18,J7225),0)</f>
        <v>1500</v>
      </c>
      <c r="L7225">
        <f t="shared" si="225"/>
        <v>508.80038695298254</v>
      </c>
      <c r="M7225">
        <f>K7225/LCOH!$C$18</f>
        <v>1</v>
      </c>
      <c r="N7225">
        <f>K7225/LCOH!$C$34</f>
        <v>28.901734104046245</v>
      </c>
    </row>
    <row r="7226" spans="1:14" x14ac:dyDescent="0.35">
      <c r="A7226">
        <f>'Profilo fotovoltaico'!B7228*LCOH!$C$20</f>
        <v>0</v>
      </c>
      <c r="B7226">
        <f>'Profilo eolico'!B7228*LCOH!$C$21</f>
        <v>521.9</v>
      </c>
      <c r="C7226">
        <f>$P$35*'Profilo fotovoltaico'!B7228</f>
        <v>0</v>
      </c>
      <c r="D7226">
        <f>$Q$37*'Profilo eolico'!B7228</f>
        <v>3045.0959514460274</v>
      </c>
      <c r="E7226">
        <f>$P$39*'Profilo fotovoltaico'!B7228+'Approvvigionamento energia'!$Q$39*'Profilo eolico'!B7228</f>
        <v>2283.8219635845203</v>
      </c>
      <c r="F7226">
        <f>$P$41*'Profilo fotovoltaico'!B7228+'Approvvigionamento energia'!$Q$41*'Profilo eolico'!B7228</f>
        <v>1522.5479757230137</v>
      </c>
      <c r="G7226">
        <f>$P$43*'Profilo fotovoltaico'!B7228+'Approvvigionamento energia'!$Q$43*'Profilo eolico'!B7228</f>
        <v>761.27398786150684</v>
      </c>
      <c r="H7226">
        <f t="shared" si="224"/>
        <v>1138.4335154826958</v>
      </c>
      <c r="I7226">
        <f>IF(LCOH!$C$28=Menu!$A$1,'Approvvigionamento energia'!C7226,0)+IF(LCOH!$C$28=Menu!$A$2,'Approvvigionamento energia'!D7226,0)+IF(LCOH!$C$28=Menu!$A$3,'Approvvigionamento energia'!E7226,0)+IF(LCOH!$C$28=Menu!$A$4,'Approvvigionamento energia'!F7226,0)+IF(LCOH!$C$28=Menu!$A$5,'Approvvigionamento energia'!G7226,0)+IF(LCOH!$C$28=Menu!$A$6,'Approvvigionamento energia'!H7226,0)</f>
        <v>1522.5479757230137</v>
      </c>
      <c r="J7226">
        <f>'Approvvigionamento energia'!A7226+'Approvvigionamento energia'!B7226+'Approvvigionamento energia'!I7226</f>
        <v>2044.4479757230138</v>
      </c>
      <c r="K7226">
        <f>IF(MIN(LCOH!$C$18,J7226)&gt;=$P$48*LCOH!$C$18, MIN(LCOH!$C$18,J7226),0)</f>
        <v>1500</v>
      </c>
      <c r="L7226">
        <f t="shared" si="225"/>
        <v>544.44797572301377</v>
      </c>
      <c r="M7226">
        <f>K7226/LCOH!$C$18</f>
        <v>1</v>
      </c>
      <c r="N7226">
        <f>K7226/LCOH!$C$34</f>
        <v>28.901734104046245</v>
      </c>
    </row>
    <row r="7227" spans="1:14" x14ac:dyDescent="0.35">
      <c r="A7227">
        <f>'Profilo fotovoltaico'!B7229*LCOH!$C$20</f>
        <v>0</v>
      </c>
      <c r="B7227">
        <f>'Profilo eolico'!B7229*LCOH!$C$21</f>
        <v>538.20000000000005</v>
      </c>
      <c r="C7227">
        <f>$P$35*'Profilo fotovoltaico'!B7229</f>
        <v>0</v>
      </c>
      <c r="D7227">
        <f>$Q$37*'Profilo eolico'!B7229</f>
        <v>3140.2005002265796</v>
      </c>
      <c r="E7227">
        <f>$P$39*'Profilo fotovoltaico'!B7229+'Approvvigionamento energia'!$Q$39*'Profilo eolico'!B7229</f>
        <v>2355.1503751699347</v>
      </c>
      <c r="F7227">
        <f>$P$41*'Profilo fotovoltaico'!B7229+'Approvvigionamento energia'!$Q$41*'Profilo eolico'!B7229</f>
        <v>1570.1002501132898</v>
      </c>
      <c r="G7227">
        <f>$P$43*'Profilo fotovoltaico'!B7229+'Approvvigionamento energia'!$Q$43*'Profilo eolico'!B7229</f>
        <v>785.0501250566449</v>
      </c>
      <c r="H7227">
        <f t="shared" si="224"/>
        <v>1138.4335154826958</v>
      </c>
      <c r="I7227">
        <f>IF(LCOH!$C$28=Menu!$A$1,'Approvvigionamento energia'!C7227,0)+IF(LCOH!$C$28=Menu!$A$2,'Approvvigionamento energia'!D7227,0)+IF(LCOH!$C$28=Menu!$A$3,'Approvvigionamento energia'!E7227,0)+IF(LCOH!$C$28=Menu!$A$4,'Approvvigionamento energia'!F7227,0)+IF(LCOH!$C$28=Menu!$A$5,'Approvvigionamento energia'!G7227,0)+IF(LCOH!$C$28=Menu!$A$6,'Approvvigionamento energia'!H7227,0)</f>
        <v>1570.1002501132898</v>
      </c>
      <c r="J7227">
        <f>'Approvvigionamento energia'!A7227+'Approvvigionamento energia'!B7227+'Approvvigionamento energia'!I7227</f>
        <v>2108.3002501132896</v>
      </c>
      <c r="K7227">
        <f>IF(MIN(LCOH!$C$18,J7227)&gt;=$P$48*LCOH!$C$18, MIN(LCOH!$C$18,J7227),0)</f>
        <v>1500</v>
      </c>
      <c r="L7227">
        <f t="shared" si="225"/>
        <v>608.30025011328962</v>
      </c>
      <c r="M7227">
        <f>K7227/LCOH!$C$18</f>
        <v>1</v>
      </c>
      <c r="N7227">
        <f>K7227/LCOH!$C$34</f>
        <v>28.901734104046245</v>
      </c>
    </row>
    <row r="7228" spans="1:14" x14ac:dyDescent="0.35">
      <c r="A7228">
        <f>'Profilo fotovoltaico'!B7230*LCOH!$C$20</f>
        <v>0</v>
      </c>
      <c r="B7228">
        <f>'Profilo eolico'!B7230*LCOH!$C$21</f>
        <v>551.30000000000007</v>
      </c>
      <c r="C7228">
        <f>$P$35*'Profilo fotovoltaico'!B7230</f>
        <v>0</v>
      </c>
      <c r="D7228">
        <f>$Q$37*'Profilo eolico'!B7230</f>
        <v>3216.6342173446924</v>
      </c>
      <c r="E7228">
        <f>$P$39*'Profilo fotovoltaico'!B7230+'Approvvigionamento energia'!$Q$39*'Profilo eolico'!B7230</f>
        <v>2412.4756630085189</v>
      </c>
      <c r="F7228">
        <f>$P$41*'Profilo fotovoltaico'!B7230+'Approvvigionamento energia'!$Q$41*'Profilo eolico'!B7230</f>
        <v>1608.3171086723462</v>
      </c>
      <c r="G7228">
        <f>$P$43*'Profilo fotovoltaico'!B7230+'Approvvigionamento energia'!$Q$43*'Profilo eolico'!B7230</f>
        <v>804.1585543361731</v>
      </c>
      <c r="H7228">
        <f t="shared" si="224"/>
        <v>1138.4335154826958</v>
      </c>
      <c r="I7228">
        <f>IF(LCOH!$C$28=Menu!$A$1,'Approvvigionamento energia'!C7228,0)+IF(LCOH!$C$28=Menu!$A$2,'Approvvigionamento energia'!D7228,0)+IF(LCOH!$C$28=Menu!$A$3,'Approvvigionamento energia'!E7228,0)+IF(LCOH!$C$28=Menu!$A$4,'Approvvigionamento energia'!F7228,0)+IF(LCOH!$C$28=Menu!$A$5,'Approvvigionamento energia'!G7228,0)+IF(LCOH!$C$28=Menu!$A$6,'Approvvigionamento energia'!H7228,0)</f>
        <v>1608.3171086723462</v>
      </c>
      <c r="J7228">
        <f>'Approvvigionamento energia'!A7228+'Approvvigionamento energia'!B7228+'Approvvigionamento energia'!I7228</f>
        <v>2159.6171086723461</v>
      </c>
      <c r="K7228">
        <f>IF(MIN(LCOH!$C$18,J7228)&gt;=$P$48*LCOH!$C$18, MIN(LCOH!$C$18,J7228),0)</f>
        <v>1500</v>
      </c>
      <c r="L7228">
        <f t="shared" si="225"/>
        <v>659.61710867234615</v>
      </c>
      <c r="M7228">
        <f>K7228/LCOH!$C$18</f>
        <v>1</v>
      </c>
      <c r="N7228">
        <f>K7228/LCOH!$C$34</f>
        <v>28.901734104046245</v>
      </c>
    </row>
    <row r="7229" spans="1:14" x14ac:dyDescent="0.35">
      <c r="A7229">
        <f>'Profilo fotovoltaico'!B7231*LCOH!$C$20</f>
        <v>0</v>
      </c>
      <c r="B7229">
        <f>'Profilo eolico'!B7231*LCOH!$C$21</f>
        <v>565.79999999999995</v>
      </c>
      <c r="C7229">
        <f>$P$35*'Profilo fotovoltaico'!B7231</f>
        <v>0</v>
      </c>
      <c r="D7229">
        <f>$Q$37*'Profilo eolico'!B7231</f>
        <v>3301.236423315122</v>
      </c>
      <c r="E7229">
        <f>$P$39*'Profilo fotovoltaico'!B7231+'Approvvigionamento energia'!$Q$39*'Profilo eolico'!B7231</f>
        <v>2475.9273174863415</v>
      </c>
      <c r="F7229">
        <f>$P$41*'Profilo fotovoltaico'!B7231+'Approvvigionamento energia'!$Q$41*'Profilo eolico'!B7231</f>
        <v>1650.618211657561</v>
      </c>
      <c r="G7229">
        <f>$P$43*'Profilo fotovoltaico'!B7231+'Approvvigionamento energia'!$Q$43*'Profilo eolico'!B7231</f>
        <v>825.3091058287805</v>
      </c>
      <c r="H7229">
        <f t="shared" si="224"/>
        <v>1138.4335154826958</v>
      </c>
      <c r="I7229">
        <f>IF(LCOH!$C$28=Menu!$A$1,'Approvvigionamento energia'!C7229,0)+IF(LCOH!$C$28=Menu!$A$2,'Approvvigionamento energia'!D7229,0)+IF(LCOH!$C$28=Menu!$A$3,'Approvvigionamento energia'!E7229,0)+IF(LCOH!$C$28=Menu!$A$4,'Approvvigionamento energia'!F7229,0)+IF(LCOH!$C$28=Menu!$A$5,'Approvvigionamento energia'!G7229,0)+IF(LCOH!$C$28=Menu!$A$6,'Approvvigionamento energia'!H7229,0)</f>
        <v>1650.618211657561</v>
      </c>
      <c r="J7229">
        <f>'Approvvigionamento energia'!A7229+'Approvvigionamento energia'!B7229+'Approvvigionamento energia'!I7229</f>
        <v>2216.4182116575612</v>
      </c>
      <c r="K7229">
        <f>IF(MIN(LCOH!$C$18,J7229)&gt;=$P$48*LCOH!$C$18, MIN(LCOH!$C$18,J7229),0)</f>
        <v>1500</v>
      </c>
      <c r="L7229">
        <f t="shared" si="225"/>
        <v>716.41821165756119</v>
      </c>
      <c r="M7229">
        <f>K7229/LCOH!$C$18</f>
        <v>1</v>
      </c>
      <c r="N7229">
        <f>K7229/LCOH!$C$34</f>
        <v>28.901734104046245</v>
      </c>
    </row>
    <row r="7230" spans="1:14" x14ac:dyDescent="0.35">
      <c r="A7230">
        <f>'Profilo fotovoltaico'!B7232*LCOH!$C$20</f>
        <v>0</v>
      </c>
      <c r="B7230">
        <f>'Profilo eolico'!B7232*LCOH!$C$21</f>
        <v>590.30000000000007</v>
      </c>
      <c r="C7230">
        <f>$P$35*'Profilo fotovoltaico'!B7232</f>
        <v>0</v>
      </c>
      <c r="D7230">
        <f>$Q$37*'Profilo eolico'!B7232</f>
        <v>3444.1849782306763</v>
      </c>
      <c r="E7230">
        <f>$P$39*'Profilo fotovoltaico'!B7232+'Approvvigionamento energia'!$Q$39*'Profilo eolico'!B7232</f>
        <v>2583.1387336730072</v>
      </c>
      <c r="F7230">
        <f>$P$41*'Profilo fotovoltaico'!B7232+'Approvvigionamento energia'!$Q$41*'Profilo eolico'!B7232</f>
        <v>1722.0924891153381</v>
      </c>
      <c r="G7230">
        <f>$P$43*'Profilo fotovoltaico'!B7232+'Approvvigionamento energia'!$Q$43*'Profilo eolico'!B7232</f>
        <v>861.04624455766907</v>
      </c>
      <c r="H7230">
        <f t="shared" si="224"/>
        <v>1138.4335154826958</v>
      </c>
      <c r="I7230">
        <f>IF(LCOH!$C$28=Menu!$A$1,'Approvvigionamento energia'!C7230,0)+IF(LCOH!$C$28=Menu!$A$2,'Approvvigionamento energia'!D7230,0)+IF(LCOH!$C$28=Menu!$A$3,'Approvvigionamento energia'!E7230,0)+IF(LCOH!$C$28=Menu!$A$4,'Approvvigionamento energia'!F7230,0)+IF(LCOH!$C$28=Menu!$A$5,'Approvvigionamento energia'!G7230,0)+IF(LCOH!$C$28=Menu!$A$6,'Approvvigionamento energia'!H7230,0)</f>
        <v>1722.0924891153381</v>
      </c>
      <c r="J7230">
        <f>'Approvvigionamento energia'!A7230+'Approvvigionamento energia'!B7230+'Approvvigionamento energia'!I7230</f>
        <v>2312.3924891153383</v>
      </c>
      <c r="K7230">
        <f>IF(MIN(LCOH!$C$18,J7230)&gt;=$P$48*LCOH!$C$18, MIN(LCOH!$C$18,J7230),0)</f>
        <v>1500</v>
      </c>
      <c r="L7230">
        <f t="shared" si="225"/>
        <v>812.39248911533832</v>
      </c>
      <c r="M7230">
        <f>K7230/LCOH!$C$18</f>
        <v>1</v>
      </c>
      <c r="N7230">
        <f>K7230/LCOH!$C$34</f>
        <v>28.901734104046245</v>
      </c>
    </row>
    <row r="7231" spans="1:14" x14ac:dyDescent="0.35">
      <c r="A7231">
        <f>'Profilo fotovoltaico'!B7233*LCOH!$C$20</f>
        <v>0</v>
      </c>
      <c r="B7231">
        <f>'Profilo eolico'!B7233*LCOH!$C$21</f>
        <v>595.9</v>
      </c>
      <c r="C7231">
        <f>$P$35*'Profilo fotovoltaico'!B7233</f>
        <v>0</v>
      </c>
      <c r="D7231">
        <f>$Q$37*'Profilo eolico'!B7233</f>
        <v>3476.8589336399455</v>
      </c>
      <c r="E7231">
        <f>$P$39*'Profilo fotovoltaico'!B7233+'Approvvigionamento energia'!$Q$39*'Profilo eolico'!B7233</f>
        <v>2607.6442002299591</v>
      </c>
      <c r="F7231">
        <f>$P$41*'Profilo fotovoltaico'!B7233+'Approvvigionamento energia'!$Q$41*'Profilo eolico'!B7233</f>
        <v>1738.4294668199727</v>
      </c>
      <c r="G7231">
        <f>$P$43*'Profilo fotovoltaico'!B7233+'Approvvigionamento energia'!$Q$43*'Profilo eolico'!B7233</f>
        <v>869.21473340998637</v>
      </c>
      <c r="H7231">
        <f t="shared" si="224"/>
        <v>1138.4335154826958</v>
      </c>
      <c r="I7231">
        <f>IF(LCOH!$C$28=Menu!$A$1,'Approvvigionamento energia'!C7231,0)+IF(LCOH!$C$28=Menu!$A$2,'Approvvigionamento energia'!D7231,0)+IF(LCOH!$C$28=Menu!$A$3,'Approvvigionamento energia'!E7231,0)+IF(LCOH!$C$28=Menu!$A$4,'Approvvigionamento energia'!F7231,0)+IF(LCOH!$C$28=Menu!$A$5,'Approvvigionamento energia'!G7231,0)+IF(LCOH!$C$28=Menu!$A$6,'Approvvigionamento energia'!H7231,0)</f>
        <v>1738.4294668199727</v>
      </c>
      <c r="J7231">
        <f>'Approvvigionamento energia'!A7231+'Approvvigionamento energia'!B7231+'Approvvigionamento energia'!I7231</f>
        <v>2334.3294668199728</v>
      </c>
      <c r="K7231">
        <f>IF(MIN(LCOH!$C$18,J7231)&gt;=$P$48*LCOH!$C$18, MIN(LCOH!$C$18,J7231),0)</f>
        <v>1500</v>
      </c>
      <c r="L7231">
        <f t="shared" si="225"/>
        <v>834.32946681997282</v>
      </c>
      <c r="M7231">
        <f>K7231/LCOH!$C$18</f>
        <v>1</v>
      </c>
      <c r="N7231">
        <f>K7231/LCOH!$C$34</f>
        <v>28.901734104046245</v>
      </c>
    </row>
    <row r="7232" spans="1:14" x14ac:dyDescent="0.35">
      <c r="A7232">
        <f>'Profilo fotovoltaico'!B7234*LCOH!$C$20</f>
        <v>49</v>
      </c>
      <c r="B7232">
        <f>'Profilo eolico'!B7234*LCOH!$C$21</f>
        <v>585.6</v>
      </c>
      <c r="C7232">
        <f>$P$35*'Profilo fotovoltaico'!B7234</f>
        <v>360.37599719348123</v>
      </c>
      <c r="D7232">
        <f>$Q$37*'Profilo eolico'!B7234</f>
        <v>3416.7621942264677</v>
      </c>
      <c r="E7232">
        <f>$P$39*'Profilo fotovoltaico'!B7234+'Approvvigionamento energia'!$Q$39*'Profilo eolico'!B7234</f>
        <v>2652.6656449682209</v>
      </c>
      <c r="F7232">
        <f>$P$41*'Profilo fotovoltaico'!B7234+'Approvvigionamento energia'!$Q$41*'Profilo eolico'!B7234</f>
        <v>1888.5690957099746</v>
      </c>
      <c r="G7232">
        <f>$P$43*'Profilo fotovoltaico'!B7234+'Approvvigionamento energia'!$Q$43*'Profilo eolico'!B7234</f>
        <v>1124.4725464517278</v>
      </c>
      <c r="H7232">
        <f t="shared" si="224"/>
        <v>1138.4335154826958</v>
      </c>
      <c r="I7232">
        <f>IF(LCOH!$C$28=Menu!$A$1,'Approvvigionamento energia'!C7232,0)+IF(LCOH!$C$28=Menu!$A$2,'Approvvigionamento energia'!D7232,0)+IF(LCOH!$C$28=Menu!$A$3,'Approvvigionamento energia'!E7232,0)+IF(LCOH!$C$28=Menu!$A$4,'Approvvigionamento energia'!F7232,0)+IF(LCOH!$C$28=Menu!$A$5,'Approvvigionamento energia'!G7232,0)+IF(LCOH!$C$28=Menu!$A$6,'Approvvigionamento energia'!H7232,0)</f>
        <v>1888.5690957099746</v>
      </c>
      <c r="J7232">
        <f>'Approvvigionamento energia'!A7232+'Approvvigionamento energia'!B7232+'Approvvigionamento energia'!I7232</f>
        <v>2523.1690957099745</v>
      </c>
      <c r="K7232">
        <f>IF(MIN(LCOH!$C$18,J7232)&gt;=$P$48*LCOH!$C$18, MIN(LCOH!$C$18,J7232),0)</f>
        <v>1500</v>
      </c>
      <c r="L7232">
        <f t="shared" si="225"/>
        <v>1023.1690957099745</v>
      </c>
      <c r="M7232">
        <f>K7232/LCOH!$C$18</f>
        <v>1</v>
      </c>
      <c r="N7232">
        <f>K7232/LCOH!$C$34</f>
        <v>28.901734104046245</v>
      </c>
    </row>
    <row r="7233" spans="1:14" x14ac:dyDescent="0.35">
      <c r="A7233">
        <f>'Profilo fotovoltaico'!B7235*LCOH!$C$20</f>
        <v>202</v>
      </c>
      <c r="B7233">
        <f>'Profilo eolico'!B7235*LCOH!$C$21</f>
        <v>614.1</v>
      </c>
      <c r="C7233">
        <f>$P$35*'Profilo fotovoltaico'!B7235</f>
        <v>1485.6316618996573</v>
      </c>
      <c r="D7233">
        <f>$Q$37*'Profilo eolico'!B7235</f>
        <v>3583.0492887200712</v>
      </c>
      <c r="E7233">
        <f>$P$39*'Profilo fotovoltaico'!B7235+'Approvvigionamento energia'!$Q$39*'Profilo eolico'!B7235</f>
        <v>3058.6948820149678</v>
      </c>
      <c r="F7233">
        <f>$P$41*'Profilo fotovoltaico'!B7235+'Approvvigionamento energia'!$Q$41*'Profilo eolico'!B7235</f>
        <v>2534.3404753098644</v>
      </c>
      <c r="G7233">
        <f>$P$43*'Profilo fotovoltaico'!B7235+'Approvvigionamento energia'!$Q$43*'Profilo eolico'!B7235</f>
        <v>2009.9860686047609</v>
      </c>
      <c r="H7233">
        <f t="shared" si="224"/>
        <v>1138.4335154826958</v>
      </c>
      <c r="I7233">
        <f>IF(LCOH!$C$28=Menu!$A$1,'Approvvigionamento energia'!C7233,0)+IF(LCOH!$C$28=Menu!$A$2,'Approvvigionamento energia'!D7233,0)+IF(LCOH!$C$28=Menu!$A$3,'Approvvigionamento energia'!E7233,0)+IF(LCOH!$C$28=Menu!$A$4,'Approvvigionamento energia'!F7233,0)+IF(LCOH!$C$28=Menu!$A$5,'Approvvigionamento energia'!G7233,0)+IF(LCOH!$C$28=Menu!$A$6,'Approvvigionamento energia'!H7233,0)</f>
        <v>2534.3404753098644</v>
      </c>
      <c r="J7233">
        <f>'Approvvigionamento energia'!A7233+'Approvvigionamento energia'!B7233+'Approvvigionamento energia'!I7233</f>
        <v>3350.4404753098643</v>
      </c>
      <c r="K7233">
        <f>IF(MIN(LCOH!$C$18,J7233)&gt;=$P$48*LCOH!$C$18, MIN(LCOH!$C$18,J7233),0)</f>
        <v>1500</v>
      </c>
      <c r="L7233">
        <f t="shared" si="225"/>
        <v>1850.4404753098643</v>
      </c>
      <c r="M7233">
        <f>K7233/LCOH!$C$18</f>
        <v>1</v>
      </c>
      <c r="N7233">
        <f>K7233/LCOH!$C$34</f>
        <v>28.901734104046245</v>
      </c>
    </row>
    <row r="7234" spans="1:14" x14ac:dyDescent="0.35">
      <c r="A7234">
        <f>'Profilo fotovoltaico'!B7236*LCOH!$C$20</f>
        <v>350</v>
      </c>
      <c r="B7234">
        <f>'Profilo eolico'!B7236*LCOH!$C$21</f>
        <v>679.69999999999993</v>
      </c>
      <c r="C7234">
        <f>$P$35*'Profilo fotovoltaico'!B7236</f>
        <v>2574.1142656677225</v>
      </c>
      <c r="D7234">
        <f>$Q$37*'Profilo eolico'!B7236</f>
        <v>3965.8013378000855</v>
      </c>
      <c r="E7234">
        <f>$P$39*'Profilo fotovoltaico'!B7236+'Approvvigionamento energia'!$Q$39*'Profilo eolico'!B7236</f>
        <v>3617.8795697669943</v>
      </c>
      <c r="F7234">
        <f>$P$41*'Profilo fotovoltaico'!B7236+'Approvvigionamento energia'!$Q$41*'Profilo eolico'!B7236</f>
        <v>3269.957801733904</v>
      </c>
      <c r="G7234">
        <f>$P$43*'Profilo fotovoltaico'!B7236+'Approvvigionamento energia'!$Q$43*'Profilo eolico'!B7236</f>
        <v>2922.0360337008133</v>
      </c>
      <c r="H7234">
        <f t="shared" ref="H7234:H7297" si="226">$P$45</f>
        <v>1138.4335154826958</v>
      </c>
      <c r="I7234">
        <f>IF(LCOH!$C$28=Menu!$A$1,'Approvvigionamento energia'!C7234,0)+IF(LCOH!$C$28=Menu!$A$2,'Approvvigionamento energia'!D7234,0)+IF(LCOH!$C$28=Menu!$A$3,'Approvvigionamento energia'!E7234,0)+IF(LCOH!$C$28=Menu!$A$4,'Approvvigionamento energia'!F7234,0)+IF(LCOH!$C$28=Menu!$A$5,'Approvvigionamento energia'!G7234,0)+IF(LCOH!$C$28=Menu!$A$6,'Approvvigionamento energia'!H7234,0)</f>
        <v>3269.957801733904</v>
      </c>
      <c r="J7234">
        <f>'Approvvigionamento energia'!A7234+'Approvvigionamento energia'!B7234+'Approvvigionamento energia'!I7234</f>
        <v>4299.6578017339034</v>
      </c>
      <c r="K7234">
        <f>IF(MIN(LCOH!$C$18,J7234)&gt;=$P$48*LCOH!$C$18, MIN(LCOH!$C$18,J7234),0)</f>
        <v>1500</v>
      </c>
      <c r="L7234">
        <f t="shared" si="225"/>
        <v>2799.6578017339034</v>
      </c>
      <c r="M7234">
        <f>K7234/LCOH!$C$18</f>
        <v>1</v>
      </c>
      <c r="N7234">
        <f>K7234/LCOH!$C$34</f>
        <v>28.901734104046245</v>
      </c>
    </row>
    <row r="7235" spans="1:14" x14ac:dyDescent="0.35">
      <c r="A7235">
        <f>'Profilo fotovoltaico'!B7237*LCOH!$C$20</f>
        <v>451</v>
      </c>
      <c r="B7235">
        <f>'Profilo eolico'!B7237*LCOH!$C$21</f>
        <v>686</v>
      </c>
      <c r="C7235">
        <f>$P$35*'Profilo fotovoltaico'!B7237</f>
        <v>3316.9300966175515</v>
      </c>
      <c r="D7235">
        <f>$Q$37*'Profilo eolico'!B7237</f>
        <v>4002.5595376355141</v>
      </c>
      <c r="E7235">
        <f>$P$39*'Profilo fotovoltaico'!B7237+'Approvvigionamento energia'!$Q$39*'Profilo eolico'!B7237</f>
        <v>3831.1521773810236</v>
      </c>
      <c r="F7235">
        <f>$P$41*'Profilo fotovoltaico'!B7237+'Approvvigionamento energia'!$Q$41*'Profilo eolico'!B7237</f>
        <v>3659.7448171265328</v>
      </c>
      <c r="G7235">
        <f>$P$43*'Profilo fotovoltaico'!B7237+'Approvvigionamento energia'!$Q$43*'Profilo eolico'!B7237</f>
        <v>3488.3374568720424</v>
      </c>
      <c r="H7235">
        <f t="shared" si="226"/>
        <v>1138.4335154826958</v>
      </c>
      <c r="I7235">
        <f>IF(LCOH!$C$28=Menu!$A$1,'Approvvigionamento energia'!C7235,0)+IF(LCOH!$C$28=Menu!$A$2,'Approvvigionamento energia'!D7235,0)+IF(LCOH!$C$28=Menu!$A$3,'Approvvigionamento energia'!E7235,0)+IF(LCOH!$C$28=Menu!$A$4,'Approvvigionamento energia'!F7235,0)+IF(LCOH!$C$28=Menu!$A$5,'Approvvigionamento energia'!G7235,0)+IF(LCOH!$C$28=Menu!$A$6,'Approvvigionamento energia'!H7235,0)</f>
        <v>3659.7448171265328</v>
      </c>
      <c r="J7235">
        <f>'Approvvigionamento energia'!A7235+'Approvvigionamento energia'!B7235+'Approvvigionamento energia'!I7235</f>
        <v>4796.7448171265332</v>
      </c>
      <c r="K7235">
        <f>IF(MIN(LCOH!$C$18,J7235)&gt;=$P$48*LCOH!$C$18, MIN(LCOH!$C$18,J7235),0)</f>
        <v>1500</v>
      </c>
      <c r="L7235">
        <f t="shared" ref="L7235:L7298" si="227">J7235-K7235</f>
        <v>3296.7448171265332</v>
      </c>
      <c r="M7235">
        <f>K7235/LCOH!$C$18</f>
        <v>1</v>
      </c>
      <c r="N7235">
        <f>K7235/LCOH!$C$34</f>
        <v>28.901734104046245</v>
      </c>
    </row>
    <row r="7236" spans="1:14" x14ac:dyDescent="0.35">
      <c r="A7236">
        <f>'Profilo fotovoltaico'!B7238*LCOH!$C$20</f>
        <v>501</v>
      </c>
      <c r="B7236">
        <f>'Profilo eolico'!B7238*LCOH!$C$21</f>
        <v>682.6</v>
      </c>
      <c r="C7236">
        <f>$P$35*'Profilo fotovoltaico'!B7238</f>
        <v>3684.6607059986545</v>
      </c>
      <c r="D7236">
        <f>$Q$37*'Profilo eolico'!B7238</f>
        <v>3982.7217789941715</v>
      </c>
      <c r="E7236">
        <f>$P$39*'Profilo fotovoltaico'!B7238+'Approvvigionamento energia'!$Q$39*'Profilo eolico'!B7238</f>
        <v>3908.2065107452922</v>
      </c>
      <c r="F7236">
        <f>$P$41*'Profilo fotovoltaico'!B7238+'Approvvigionamento energia'!$Q$41*'Profilo eolico'!B7238</f>
        <v>3833.691242496413</v>
      </c>
      <c r="G7236">
        <f>$P$43*'Profilo fotovoltaico'!B7238+'Approvvigionamento energia'!$Q$43*'Profilo eolico'!B7238</f>
        <v>3759.1759742475338</v>
      </c>
      <c r="H7236">
        <f t="shared" si="226"/>
        <v>1138.4335154826958</v>
      </c>
      <c r="I7236">
        <f>IF(LCOH!$C$28=Menu!$A$1,'Approvvigionamento energia'!C7236,0)+IF(LCOH!$C$28=Menu!$A$2,'Approvvigionamento energia'!D7236,0)+IF(LCOH!$C$28=Menu!$A$3,'Approvvigionamento energia'!E7236,0)+IF(LCOH!$C$28=Menu!$A$4,'Approvvigionamento energia'!F7236,0)+IF(LCOH!$C$28=Menu!$A$5,'Approvvigionamento energia'!G7236,0)+IF(LCOH!$C$28=Menu!$A$6,'Approvvigionamento energia'!H7236,0)</f>
        <v>3833.691242496413</v>
      </c>
      <c r="J7236">
        <f>'Approvvigionamento energia'!A7236+'Approvvigionamento energia'!B7236+'Approvvigionamento energia'!I7236</f>
        <v>5017.2912424964125</v>
      </c>
      <c r="K7236">
        <f>IF(MIN(LCOH!$C$18,J7236)&gt;=$P$48*LCOH!$C$18, MIN(LCOH!$C$18,J7236),0)</f>
        <v>1500</v>
      </c>
      <c r="L7236">
        <f t="shared" si="227"/>
        <v>3517.2912424964125</v>
      </c>
      <c r="M7236">
        <f>K7236/LCOH!$C$18</f>
        <v>1</v>
      </c>
      <c r="N7236">
        <f>K7236/LCOH!$C$34</f>
        <v>28.901734104046245</v>
      </c>
    </row>
    <row r="7237" spans="1:14" x14ac:dyDescent="0.35">
      <c r="A7237">
        <f>'Profilo fotovoltaico'!B7239*LCOH!$C$20</f>
        <v>508</v>
      </c>
      <c r="B7237">
        <f>'Profilo eolico'!B7239*LCOH!$C$21</f>
        <v>672.90000000000009</v>
      </c>
      <c r="C7237">
        <f>$P$35*'Profilo fotovoltaico'!B7239</f>
        <v>3736.1429913120091</v>
      </c>
      <c r="D7237">
        <f>$Q$37*'Profilo eolico'!B7239</f>
        <v>3926.1258205174017</v>
      </c>
      <c r="E7237">
        <f>$P$39*'Profilo fotovoltaico'!B7239+'Approvvigionamento energia'!$Q$39*'Profilo eolico'!B7239</f>
        <v>3878.6301132160534</v>
      </c>
      <c r="F7237">
        <f>$P$41*'Profilo fotovoltaico'!B7239+'Approvvigionamento energia'!$Q$41*'Profilo eolico'!B7239</f>
        <v>3831.1344059147054</v>
      </c>
      <c r="G7237">
        <f>$P$43*'Profilo fotovoltaico'!B7239+'Approvvigionamento energia'!$Q$43*'Profilo eolico'!B7239</f>
        <v>3783.6386986133575</v>
      </c>
      <c r="H7237">
        <f t="shared" si="226"/>
        <v>1138.4335154826958</v>
      </c>
      <c r="I7237">
        <f>IF(LCOH!$C$28=Menu!$A$1,'Approvvigionamento energia'!C7237,0)+IF(LCOH!$C$28=Menu!$A$2,'Approvvigionamento energia'!D7237,0)+IF(LCOH!$C$28=Menu!$A$3,'Approvvigionamento energia'!E7237,0)+IF(LCOH!$C$28=Menu!$A$4,'Approvvigionamento energia'!F7237,0)+IF(LCOH!$C$28=Menu!$A$5,'Approvvigionamento energia'!G7237,0)+IF(LCOH!$C$28=Menu!$A$6,'Approvvigionamento energia'!H7237,0)</f>
        <v>3831.1344059147054</v>
      </c>
      <c r="J7237">
        <f>'Approvvigionamento energia'!A7237+'Approvvigionamento energia'!B7237+'Approvvigionamento energia'!I7237</f>
        <v>5012.0344059147055</v>
      </c>
      <c r="K7237">
        <f>IF(MIN(LCOH!$C$18,J7237)&gt;=$P$48*LCOH!$C$18, MIN(LCOH!$C$18,J7237),0)</f>
        <v>1500</v>
      </c>
      <c r="L7237">
        <f t="shared" si="227"/>
        <v>3512.0344059147055</v>
      </c>
      <c r="M7237">
        <f>K7237/LCOH!$C$18</f>
        <v>1</v>
      </c>
      <c r="N7237">
        <f>K7237/LCOH!$C$34</f>
        <v>28.901734104046245</v>
      </c>
    </row>
    <row r="7238" spans="1:14" x14ac:dyDescent="0.35">
      <c r="A7238">
        <f>'Profilo fotovoltaico'!B7240*LCOH!$C$20</f>
        <v>477</v>
      </c>
      <c r="B7238">
        <f>'Profilo eolico'!B7240*LCOH!$C$21</f>
        <v>661</v>
      </c>
      <c r="C7238">
        <f>$P$35*'Profilo fotovoltaico'!B7240</f>
        <v>3508.150013495725</v>
      </c>
      <c r="D7238">
        <f>$Q$37*'Profilo eolico'!B7240</f>
        <v>3856.693665272704</v>
      </c>
      <c r="E7238">
        <f>$P$39*'Profilo fotovoltaico'!B7240+'Approvvigionamento energia'!$Q$39*'Profilo eolico'!B7240</f>
        <v>3769.5577523284592</v>
      </c>
      <c r="F7238">
        <f>$P$41*'Profilo fotovoltaico'!B7240+'Approvvigionamento energia'!$Q$41*'Profilo eolico'!B7240</f>
        <v>3682.4218393842148</v>
      </c>
      <c r="G7238">
        <f>$P$43*'Profilo fotovoltaico'!B7240+'Approvvigionamento energia'!$Q$43*'Profilo eolico'!B7240</f>
        <v>3595.2859264399694</v>
      </c>
      <c r="H7238">
        <f t="shared" si="226"/>
        <v>1138.4335154826958</v>
      </c>
      <c r="I7238">
        <f>IF(LCOH!$C$28=Menu!$A$1,'Approvvigionamento energia'!C7238,0)+IF(LCOH!$C$28=Menu!$A$2,'Approvvigionamento energia'!D7238,0)+IF(LCOH!$C$28=Menu!$A$3,'Approvvigionamento energia'!E7238,0)+IF(LCOH!$C$28=Menu!$A$4,'Approvvigionamento energia'!F7238,0)+IF(LCOH!$C$28=Menu!$A$5,'Approvvigionamento energia'!G7238,0)+IF(LCOH!$C$28=Menu!$A$6,'Approvvigionamento energia'!H7238,0)</f>
        <v>3682.4218393842148</v>
      </c>
      <c r="J7238">
        <f>'Approvvigionamento energia'!A7238+'Approvvigionamento energia'!B7238+'Approvvigionamento energia'!I7238</f>
        <v>4820.4218393842148</v>
      </c>
      <c r="K7238">
        <f>IF(MIN(LCOH!$C$18,J7238)&gt;=$P$48*LCOH!$C$18, MIN(LCOH!$C$18,J7238),0)</f>
        <v>1500</v>
      </c>
      <c r="L7238">
        <f t="shared" si="227"/>
        <v>3320.4218393842148</v>
      </c>
      <c r="M7238">
        <f>K7238/LCOH!$C$18</f>
        <v>1</v>
      </c>
      <c r="N7238">
        <f>K7238/LCOH!$C$34</f>
        <v>28.901734104046245</v>
      </c>
    </row>
    <row r="7239" spans="1:14" x14ac:dyDescent="0.35">
      <c r="A7239">
        <f>'Profilo fotovoltaico'!B7241*LCOH!$C$20</f>
        <v>404</v>
      </c>
      <c r="B7239">
        <f>'Profilo eolico'!B7241*LCOH!$C$21</f>
        <v>641.9</v>
      </c>
      <c r="C7239">
        <f>$P$35*'Profilo fotovoltaico'!B7241</f>
        <v>2971.2633237993145</v>
      </c>
      <c r="D7239">
        <f>$Q$37*'Profilo eolico'!B7241</f>
        <v>3745.2521387875167</v>
      </c>
      <c r="E7239">
        <f>$P$39*'Profilo fotovoltaico'!B7241+'Approvvigionamento energia'!$Q$39*'Profilo eolico'!B7241</f>
        <v>3551.7549350404661</v>
      </c>
      <c r="F7239">
        <f>$P$41*'Profilo fotovoltaico'!B7241+'Approvvigionamento energia'!$Q$41*'Profilo eolico'!B7241</f>
        <v>3358.2577312934154</v>
      </c>
      <c r="G7239">
        <f>$P$43*'Profilo fotovoltaico'!B7241+'Approvvigionamento energia'!$Q$43*'Profilo eolico'!B7241</f>
        <v>3164.7605275463652</v>
      </c>
      <c r="H7239">
        <f t="shared" si="226"/>
        <v>1138.4335154826958</v>
      </c>
      <c r="I7239">
        <f>IF(LCOH!$C$28=Menu!$A$1,'Approvvigionamento energia'!C7239,0)+IF(LCOH!$C$28=Menu!$A$2,'Approvvigionamento energia'!D7239,0)+IF(LCOH!$C$28=Menu!$A$3,'Approvvigionamento energia'!E7239,0)+IF(LCOH!$C$28=Menu!$A$4,'Approvvigionamento energia'!F7239,0)+IF(LCOH!$C$28=Menu!$A$5,'Approvvigionamento energia'!G7239,0)+IF(LCOH!$C$28=Menu!$A$6,'Approvvigionamento energia'!H7239,0)</f>
        <v>3358.2577312934154</v>
      </c>
      <c r="J7239">
        <f>'Approvvigionamento energia'!A7239+'Approvvigionamento energia'!B7239+'Approvvigionamento energia'!I7239</f>
        <v>4404.1577312934151</v>
      </c>
      <c r="K7239">
        <f>IF(MIN(LCOH!$C$18,J7239)&gt;=$P$48*LCOH!$C$18, MIN(LCOH!$C$18,J7239),0)</f>
        <v>1500</v>
      </c>
      <c r="L7239">
        <f t="shared" si="227"/>
        <v>2904.1577312934151</v>
      </c>
      <c r="M7239">
        <f>K7239/LCOH!$C$18</f>
        <v>1</v>
      </c>
      <c r="N7239">
        <f>K7239/LCOH!$C$34</f>
        <v>28.901734104046245</v>
      </c>
    </row>
    <row r="7240" spans="1:14" x14ac:dyDescent="0.35">
      <c r="A7240">
        <f>'Profilo fotovoltaico'!B7242*LCOH!$C$20</f>
        <v>291</v>
      </c>
      <c r="B7240">
        <f>'Profilo eolico'!B7242*LCOH!$C$21</f>
        <v>617.80000000000007</v>
      </c>
      <c r="C7240">
        <f>$P$35*'Profilo fotovoltaico'!B7242</f>
        <v>2140.1921465980208</v>
      </c>
      <c r="D7240">
        <f>$Q$37*'Profilo eolico'!B7242</f>
        <v>3604.6374378297674</v>
      </c>
      <c r="E7240">
        <f>$P$39*'Profilo fotovoltaico'!B7242+'Approvvigionamento energia'!$Q$39*'Profilo eolico'!B7242</f>
        <v>3238.5261150218307</v>
      </c>
      <c r="F7240">
        <f>$P$41*'Profilo fotovoltaico'!B7242+'Approvvigionamento energia'!$Q$41*'Profilo eolico'!B7242</f>
        <v>2872.4147922138941</v>
      </c>
      <c r="G7240">
        <f>$P$43*'Profilo fotovoltaico'!B7242+'Approvvigionamento energia'!$Q$43*'Profilo eolico'!B7242</f>
        <v>2506.3034694059575</v>
      </c>
      <c r="H7240">
        <f t="shared" si="226"/>
        <v>1138.4335154826958</v>
      </c>
      <c r="I7240">
        <f>IF(LCOH!$C$28=Menu!$A$1,'Approvvigionamento energia'!C7240,0)+IF(LCOH!$C$28=Menu!$A$2,'Approvvigionamento energia'!D7240,0)+IF(LCOH!$C$28=Menu!$A$3,'Approvvigionamento energia'!E7240,0)+IF(LCOH!$C$28=Menu!$A$4,'Approvvigionamento energia'!F7240,0)+IF(LCOH!$C$28=Menu!$A$5,'Approvvigionamento energia'!G7240,0)+IF(LCOH!$C$28=Menu!$A$6,'Approvvigionamento energia'!H7240,0)</f>
        <v>2872.4147922138941</v>
      </c>
      <c r="J7240">
        <f>'Approvvigionamento energia'!A7240+'Approvvigionamento energia'!B7240+'Approvvigionamento energia'!I7240</f>
        <v>3781.2147922138943</v>
      </c>
      <c r="K7240">
        <f>IF(MIN(LCOH!$C$18,J7240)&gt;=$P$48*LCOH!$C$18, MIN(LCOH!$C$18,J7240),0)</f>
        <v>1500</v>
      </c>
      <c r="L7240">
        <f t="shared" si="227"/>
        <v>2281.2147922138943</v>
      </c>
      <c r="M7240">
        <f>K7240/LCOH!$C$18</f>
        <v>1</v>
      </c>
      <c r="N7240">
        <f>K7240/LCOH!$C$34</f>
        <v>28.901734104046245</v>
      </c>
    </row>
    <row r="7241" spans="1:14" x14ac:dyDescent="0.35">
      <c r="A7241">
        <f>'Profilo fotovoltaico'!B7243*LCOH!$C$20</f>
        <v>145</v>
      </c>
      <c r="B7241">
        <f>'Profilo eolico'!B7243*LCOH!$C$21</f>
        <v>566.9</v>
      </c>
      <c r="C7241">
        <f>$P$35*'Profilo fotovoltaico'!B7243</f>
        <v>1066.4187672051994</v>
      </c>
      <c r="D7241">
        <f>$Q$37*'Profilo eolico'!B7243</f>
        <v>3307.6545216990853</v>
      </c>
      <c r="E7241">
        <f>$P$39*'Profilo fotovoltaico'!B7243+'Approvvigionamento energia'!$Q$39*'Profilo eolico'!B7243</f>
        <v>2747.3455830756138</v>
      </c>
      <c r="F7241">
        <f>$P$41*'Profilo fotovoltaico'!B7243+'Approvvigionamento energia'!$Q$41*'Profilo eolico'!B7243</f>
        <v>2187.0366444521424</v>
      </c>
      <c r="G7241">
        <f>$P$43*'Profilo fotovoltaico'!B7243+'Approvvigionamento energia'!$Q$43*'Profilo eolico'!B7243</f>
        <v>1626.7277058286709</v>
      </c>
      <c r="H7241">
        <f t="shared" si="226"/>
        <v>1138.4335154826958</v>
      </c>
      <c r="I7241">
        <f>IF(LCOH!$C$28=Menu!$A$1,'Approvvigionamento energia'!C7241,0)+IF(LCOH!$C$28=Menu!$A$2,'Approvvigionamento energia'!D7241,0)+IF(LCOH!$C$28=Menu!$A$3,'Approvvigionamento energia'!E7241,0)+IF(LCOH!$C$28=Menu!$A$4,'Approvvigionamento energia'!F7241,0)+IF(LCOH!$C$28=Menu!$A$5,'Approvvigionamento energia'!G7241,0)+IF(LCOH!$C$28=Menu!$A$6,'Approvvigionamento energia'!H7241,0)</f>
        <v>2187.0366444521424</v>
      </c>
      <c r="J7241">
        <f>'Approvvigionamento energia'!A7241+'Approvvigionamento energia'!B7241+'Approvvigionamento energia'!I7241</f>
        <v>2898.9366444521424</v>
      </c>
      <c r="K7241">
        <f>IF(MIN(LCOH!$C$18,J7241)&gt;=$P$48*LCOH!$C$18, MIN(LCOH!$C$18,J7241),0)</f>
        <v>1500</v>
      </c>
      <c r="L7241">
        <f t="shared" si="227"/>
        <v>1398.9366444521424</v>
      </c>
      <c r="M7241">
        <f>K7241/LCOH!$C$18</f>
        <v>1</v>
      </c>
      <c r="N7241">
        <f>K7241/LCOH!$C$34</f>
        <v>28.901734104046245</v>
      </c>
    </row>
    <row r="7242" spans="1:14" x14ac:dyDescent="0.35">
      <c r="A7242">
        <f>'Profilo fotovoltaico'!B7244*LCOH!$C$20</f>
        <v>5</v>
      </c>
      <c r="B7242">
        <f>'Profilo eolico'!B7244*LCOH!$C$21</f>
        <v>509.70000000000005</v>
      </c>
      <c r="C7242">
        <f>$P$35*'Profilo fotovoltaico'!B7244</f>
        <v>36.773060938110326</v>
      </c>
      <c r="D7242">
        <f>$Q$37*'Profilo eolico'!B7244</f>
        <v>2973.9134057329761</v>
      </c>
      <c r="E7242">
        <f>$P$39*'Profilo fotovoltaico'!B7244+'Approvvigionamento energia'!$Q$39*'Profilo eolico'!B7244</f>
        <v>2239.6283195342594</v>
      </c>
      <c r="F7242">
        <f>$P$41*'Profilo fotovoltaico'!B7244+'Approvvigionamento energia'!$Q$41*'Profilo eolico'!B7244</f>
        <v>1505.3432333355431</v>
      </c>
      <c r="G7242">
        <f>$P$43*'Profilo fotovoltaico'!B7244+'Approvvigionamento energia'!$Q$43*'Profilo eolico'!B7244</f>
        <v>771.05814713682673</v>
      </c>
      <c r="H7242">
        <f t="shared" si="226"/>
        <v>1138.4335154826958</v>
      </c>
      <c r="I7242">
        <f>IF(LCOH!$C$28=Menu!$A$1,'Approvvigionamento energia'!C7242,0)+IF(LCOH!$C$28=Menu!$A$2,'Approvvigionamento energia'!D7242,0)+IF(LCOH!$C$28=Menu!$A$3,'Approvvigionamento energia'!E7242,0)+IF(LCOH!$C$28=Menu!$A$4,'Approvvigionamento energia'!F7242,0)+IF(LCOH!$C$28=Menu!$A$5,'Approvvigionamento energia'!G7242,0)+IF(LCOH!$C$28=Menu!$A$6,'Approvvigionamento energia'!H7242,0)</f>
        <v>1505.3432333355431</v>
      </c>
      <c r="J7242">
        <f>'Approvvigionamento energia'!A7242+'Approvvigionamento energia'!B7242+'Approvvigionamento energia'!I7242</f>
        <v>2020.0432333355432</v>
      </c>
      <c r="K7242">
        <f>IF(MIN(LCOH!$C$18,J7242)&gt;=$P$48*LCOH!$C$18, MIN(LCOH!$C$18,J7242),0)</f>
        <v>1500</v>
      </c>
      <c r="L7242">
        <f t="shared" si="227"/>
        <v>520.04323333554316</v>
      </c>
      <c r="M7242">
        <f>K7242/LCOH!$C$18</f>
        <v>1</v>
      </c>
      <c r="N7242">
        <f>K7242/LCOH!$C$34</f>
        <v>28.901734104046245</v>
      </c>
    </row>
    <row r="7243" spans="1:14" x14ac:dyDescent="0.35">
      <c r="A7243">
        <f>'Profilo fotovoltaico'!B7245*LCOH!$C$20</f>
        <v>0</v>
      </c>
      <c r="B7243">
        <f>'Profilo eolico'!B7245*LCOH!$C$21</f>
        <v>477.1</v>
      </c>
      <c r="C7243">
        <f>$P$35*'Profilo fotovoltaico'!B7245</f>
        <v>0</v>
      </c>
      <c r="D7243">
        <f>$Q$37*'Profilo eolico'!B7245</f>
        <v>2783.7043081718716</v>
      </c>
      <c r="E7243">
        <f>$P$39*'Profilo fotovoltaico'!B7245+'Approvvigionamento energia'!$Q$39*'Profilo eolico'!B7245</f>
        <v>2087.7782311289034</v>
      </c>
      <c r="F7243">
        <f>$P$41*'Profilo fotovoltaico'!B7245+'Approvvigionamento energia'!$Q$41*'Profilo eolico'!B7245</f>
        <v>1391.8521540859358</v>
      </c>
      <c r="G7243">
        <f>$P$43*'Profilo fotovoltaico'!B7245+'Approvvigionamento energia'!$Q$43*'Profilo eolico'!B7245</f>
        <v>695.9260770429679</v>
      </c>
      <c r="H7243">
        <f t="shared" si="226"/>
        <v>1138.4335154826958</v>
      </c>
      <c r="I7243">
        <f>IF(LCOH!$C$28=Menu!$A$1,'Approvvigionamento energia'!C7243,0)+IF(LCOH!$C$28=Menu!$A$2,'Approvvigionamento energia'!D7243,0)+IF(LCOH!$C$28=Menu!$A$3,'Approvvigionamento energia'!E7243,0)+IF(LCOH!$C$28=Menu!$A$4,'Approvvigionamento energia'!F7243,0)+IF(LCOH!$C$28=Menu!$A$5,'Approvvigionamento energia'!G7243,0)+IF(LCOH!$C$28=Menu!$A$6,'Approvvigionamento energia'!H7243,0)</f>
        <v>1391.8521540859358</v>
      </c>
      <c r="J7243">
        <f>'Approvvigionamento energia'!A7243+'Approvvigionamento energia'!B7243+'Approvvigionamento energia'!I7243</f>
        <v>1868.9521540859359</v>
      </c>
      <c r="K7243">
        <f>IF(MIN(LCOH!$C$18,J7243)&gt;=$P$48*LCOH!$C$18, MIN(LCOH!$C$18,J7243),0)</f>
        <v>1500</v>
      </c>
      <c r="L7243">
        <f t="shared" si="227"/>
        <v>368.95215408593594</v>
      </c>
      <c r="M7243">
        <f>K7243/LCOH!$C$18</f>
        <v>1</v>
      </c>
      <c r="N7243">
        <f>K7243/LCOH!$C$34</f>
        <v>28.901734104046245</v>
      </c>
    </row>
    <row r="7244" spans="1:14" x14ac:dyDescent="0.35">
      <c r="A7244">
        <f>'Profilo fotovoltaico'!B7246*LCOH!$C$20</f>
        <v>0</v>
      </c>
      <c r="B7244">
        <f>'Profilo eolico'!B7246*LCOH!$C$21</f>
        <v>451.7</v>
      </c>
      <c r="C7244">
        <f>$P$35*'Profilo fotovoltaico'!B7246</f>
        <v>0</v>
      </c>
      <c r="D7244">
        <f>$Q$37*'Profilo eolico'!B7246</f>
        <v>2635.5045818512558</v>
      </c>
      <c r="E7244">
        <f>$P$39*'Profilo fotovoltaico'!B7246+'Approvvigionamento energia'!$Q$39*'Profilo eolico'!B7246</f>
        <v>1976.628436388442</v>
      </c>
      <c r="F7244">
        <f>$P$41*'Profilo fotovoltaico'!B7246+'Approvvigionamento energia'!$Q$41*'Profilo eolico'!B7246</f>
        <v>1317.7522909256279</v>
      </c>
      <c r="G7244">
        <f>$P$43*'Profilo fotovoltaico'!B7246+'Approvvigionamento energia'!$Q$43*'Profilo eolico'!B7246</f>
        <v>658.87614546281395</v>
      </c>
      <c r="H7244">
        <f t="shared" si="226"/>
        <v>1138.4335154826958</v>
      </c>
      <c r="I7244">
        <f>IF(LCOH!$C$28=Menu!$A$1,'Approvvigionamento energia'!C7244,0)+IF(LCOH!$C$28=Menu!$A$2,'Approvvigionamento energia'!D7244,0)+IF(LCOH!$C$28=Menu!$A$3,'Approvvigionamento energia'!E7244,0)+IF(LCOH!$C$28=Menu!$A$4,'Approvvigionamento energia'!F7244,0)+IF(LCOH!$C$28=Menu!$A$5,'Approvvigionamento energia'!G7244,0)+IF(LCOH!$C$28=Menu!$A$6,'Approvvigionamento energia'!H7244,0)</f>
        <v>1317.7522909256279</v>
      </c>
      <c r="J7244">
        <f>'Approvvigionamento energia'!A7244+'Approvvigionamento energia'!B7244+'Approvvigionamento energia'!I7244</f>
        <v>1769.4522909256279</v>
      </c>
      <c r="K7244">
        <f>IF(MIN(LCOH!$C$18,J7244)&gt;=$P$48*LCOH!$C$18, MIN(LCOH!$C$18,J7244),0)</f>
        <v>1500</v>
      </c>
      <c r="L7244">
        <f t="shared" si="227"/>
        <v>269.45229092562795</v>
      </c>
      <c r="M7244">
        <f>K7244/LCOH!$C$18</f>
        <v>1</v>
      </c>
      <c r="N7244">
        <f>K7244/LCOH!$C$34</f>
        <v>28.901734104046245</v>
      </c>
    </row>
    <row r="7245" spans="1:14" x14ac:dyDescent="0.35">
      <c r="A7245">
        <f>'Profilo fotovoltaico'!B7247*LCOH!$C$20</f>
        <v>0</v>
      </c>
      <c r="B7245">
        <f>'Profilo eolico'!B7247*LCOH!$C$21</f>
        <v>429.5</v>
      </c>
      <c r="C7245">
        <f>$P$35*'Profilo fotovoltaico'!B7247</f>
        <v>0</v>
      </c>
      <c r="D7245">
        <f>$Q$37*'Profilo eolico'!B7247</f>
        <v>2505.9756871930804</v>
      </c>
      <c r="E7245">
        <f>$P$39*'Profilo fotovoltaico'!B7247+'Approvvigionamento energia'!$Q$39*'Profilo eolico'!B7247</f>
        <v>1879.4817653948103</v>
      </c>
      <c r="F7245">
        <f>$P$41*'Profilo fotovoltaico'!B7247+'Approvvigionamento energia'!$Q$41*'Profilo eolico'!B7247</f>
        <v>1252.9878435965402</v>
      </c>
      <c r="G7245">
        <f>$P$43*'Profilo fotovoltaico'!B7247+'Approvvigionamento energia'!$Q$43*'Profilo eolico'!B7247</f>
        <v>626.49392179827009</v>
      </c>
      <c r="H7245">
        <f t="shared" si="226"/>
        <v>1138.4335154826958</v>
      </c>
      <c r="I7245">
        <f>IF(LCOH!$C$28=Menu!$A$1,'Approvvigionamento energia'!C7245,0)+IF(LCOH!$C$28=Menu!$A$2,'Approvvigionamento energia'!D7245,0)+IF(LCOH!$C$28=Menu!$A$3,'Approvvigionamento energia'!E7245,0)+IF(LCOH!$C$28=Menu!$A$4,'Approvvigionamento energia'!F7245,0)+IF(LCOH!$C$28=Menu!$A$5,'Approvvigionamento energia'!G7245,0)+IF(LCOH!$C$28=Menu!$A$6,'Approvvigionamento energia'!H7245,0)</f>
        <v>1252.9878435965402</v>
      </c>
      <c r="J7245">
        <f>'Approvvigionamento energia'!A7245+'Approvvigionamento energia'!B7245+'Approvvigionamento energia'!I7245</f>
        <v>1682.4878435965402</v>
      </c>
      <c r="K7245">
        <f>IF(MIN(LCOH!$C$18,J7245)&gt;=$P$48*LCOH!$C$18, MIN(LCOH!$C$18,J7245),0)</f>
        <v>1500</v>
      </c>
      <c r="L7245">
        <f t="shared" si="227"/>
        <v>182.48784359654019</v>
      </c>
      <c r="M7245">
        <f>K7245/LCOH!$C$18</f>
        <v>1</v>
      </c>
      <c r="N7245">
        <f>K7245/LCOH!$C$34</f>
        <v>28.901734104046245</v>
      </c>
    </row>
    <row r="7246" spans="1:14" x14ac:dyDescent="0.35">
      <c r="A7246">
        <f>'Profilo fotovoltaico'!B7248*LCOH!$C$20</f>
        <v>0</v>
      </c>
      <c r="B7246">
        <f>'Profilo eolico'!B7248*LCOH!$C$21</f>
        <v>423.8</v>
      </c>
      <c r="C7246">
        <f>$P$35*'Profilo fotovoltaico'!B7248</f>
        <v>0</v>
      </c>
      <c r="D7246">
        <f>$Q$37*'Profilo eolico'!B7248</f>
        <v>2472.7182682943599</v>
      </c>
      <c r="E7246">
        <f>$P$39*'Profilo fotovoltaico'!B7248+'Approvvigionamento energia'!$Q$39*'Profilo eolico'!B7248</f>
        <v>1854.5387012207698</v>
      </c>
      <c r="F7246">
        <f>$P$41*'Profilo fotovoltaico'!B7248+'Approvvigionamento energia'!$Q$41*'Profilo eolico'!B7248</f>
        <v>1236.3591341471799</v>
      </c>
      <c r="G7246">
        <f>$P$43*'Profilo fotovoltaico'!B7248+'Approvvigionamento energia'!$Q$43*'Profilo eolico'!B7248</f>
        <v>618.17956707358996</v>
      </c>
      <c r="H7246">
        <f t="shared" si="226"/>
        <v>1138.4335154826958</v>
      </c>
      <c r="I7246">
        <f>IF(LCOH!$C$28=Menu!$A$1,'Approvvigionamento energia'!C7246,0)+IF(LCOH!$C$28=Menu!$A$2,'Approvvigionamento energia'!D7246,0)+IF(LCOH!$C$28=Menu!$A$3,'Approvvigionamento energia'!E7246,0)+IF(LCOH!$C$28=Menu!$A$4,'Approvvigionamento energia'!F7246,0)+IF(LCOH!$C$28=Menu!$A$5,'Approvvigionamento energia'!G7246,0)+IF(LCOH!$C$28=Menu!$A$6,'Approvvigionamento energia'!H7246,0)</f>
        <v>1236.3591341471799</v>
      </c>
      <c r="J7246">
        <f>'Approvvigionamento energia'!A7246+'Approvvigionamento energia'!B7246+'Approvvigionamento energia'!I7246</f>
        <v>1660.1591341471799</v>
      </c>
      <c r="K7246">
        <f>IF(MIN(LCOH!$C$18,J7246)&gt;=$P$48*LCOH!$C$18, MIN(LCOH!$C$18,J7246),0)</f>
        <v>1500</v>
      </c>
      <c r="L7246">
        <f t="shared" si="227"/>
        <v>160.15913414717988</v>
      </c>
      <c r="M7246">
        <f>K7246/LCOH!$C$18</f>
        <v>1</v>
      </c>
      <c r="N7246">
        <f>K7246/LCOH!$C$34</f>
        <v>28.901734104046245</v>
      </c>
    </row>
    <row r="7247" spans="1:14" x14ac:dyDescent="0.35">
      <c r="A7247">
        <f>'Profilo fotovoltaico'!B7249*LCOH!$C$20</f>
        <v>0</v>
      </c>
      <c r="B7247">
        <f>'Profilo eolico'!B7249*LCOH!$C$21</f>
        <v>427.4</v>
      </c>
      <c r="C7247">
        <f>$P$35*'Profilo fotovoltaico'!B7249</f>
        <v>0</v>
      </c>
      <c r="D7247">
        <f>$Q$37*'Profilo eolico'!B7249</f>
        <v>2493.7229539146047</v>
      </c>
      <c r="E7247">
        <f>$P$39*'Profilo fotovoltaico'!B7249+'Approvvigionamento energia'!$Q$39*'Profilo eolico'!B7249</f>
        <v>1870.2922154359533</v>
      </c>
      <c r="F7247">
        <f>$P$41*'Profilo fotovoltaico'!B7249+'Approvvigionamento energia'!$Q$41*'Profilo eolico'!B7249</f>
        <v>1246.8614769573023</v>
      </c>
      <c r="G7247">
        <f>$P$43*'Profilo fotovoltaico'!B7249+'Approvvigionamento energia'!$Q$43*'Profilo eolico'!B7249</f>
        <v>623.43073847865116</v>
      </c>
      <c r="H7247">
        <f t="shared" si="226"/>
        <v>1138.4335154826958</v>
      </c>
      <c r="I7247">
        <f>IF(LCOH!$C$28=Menu!$A$1,'Approvvigionamento energia'!C7247,0)+IF(LCOH!$C$28=Menu!$A$2,'Approvvigionamento energia'!D7247,0)+IF(LCOH!$C$28=Menu!$A$3,'Approvvigionamento energia'!E7247,0)+IF(LCOH!$C$28=Menu!$A$4,'Approvvigionamento energia'!F7247,0)+IF(LCOH!$C$28=Menu!$A$5,'Approvvigionamento energia'!G7247,0)+IF(LCOH!$C$28=Menu!$A$6,'Approvvigionamento energia'!H7247,0)</f>
        <v>1246.8614769573023</v>
      </c>
      <c r="J7247">
        <f>'Approvvigionamento energia'!A7247+'Approvvigionamento energia'!B7247+'Approvvigionamento energia'!I7247</f>
        <v>1674.2614769573024</v>
      </c>
      <c r="K7247">
        <f>IF(MIN(LCOH!$C$18,J7247)&gt;=$P$48*LCOH!$C$18, MIN(LCOH!$C$18,J7247),0)</f>
        <v>1500</v>
      </c>
      <c r="L7247">
        <f t="shared" si="227"/>
        <v>174.26147695730242</v>
      </c>
      <c r="M7247">
        <f>K7247/LCOH!$C$18</f>
        <v>1</v>
      </c>
      <c r="N7247">
        <f>K7247/LCOH!$C$34</f>
        <v>28.901734104046245</v>
      </c>
    </row>
    <row r="7248" spans="1:14" x14ac:dyDescent="0.35">
      <c r="A7248">
        <f>'Profilo fotovoltaico'!B7250*LCOH!$C$20</f>
        <v>0</v>
      </c>
      <c r="B7248">
        <f>'Profilo eolico'!B7250*LCOH!$C$21</f>
        <v>441.3</v>
      </c>
      <c r="C7248">
        <f>$P$35*'Profilo fotovoltaico'!B7250</f>
        <v>0</v>
      </c>
      <c r="D7248">
        <f>$Q$37*'Profilo eolico'!B7250</f>
        <v>2574.8243789483272</v>
      </c>
      <c r="E7248">
        <f>$P$39*'Profilo fotovoltaico'!B7250+'Approvvigionamento energia'!$Q$39*'Profilo eolico'!B7250</f>
        <v>1931.1182842112453</v>
      </c>
      <c r="F7248">
        <f>$P$41*'Profilo fotovoltaico'!B7250+'Approvvigionamento energia'!$Q$41*'Profilo eolico'!B7250</f>
        <v>1287.4121894741636</v>
      </c>
      <c r="G7248">
        <f>$P$43*'Profilo fotovoltaico'!B7250+'Approvvigionamento energia'!$Q$43*'Profilo eolico'!B7250</f>
        <v>643.7060947370818</v>
      </c>
      <c r="H7248">
        <f t="shared" si="226"/>
        <v>1138.4335154826958</v>
      </c>
      <c r="I7248">
        <f>IF(LCOH!$C$28=Menu!$A$1,'Approvvigionamento energia'!C7248,0)+IF(LCOH!$C$28=Menu!$A$2,'Approvvigionamento energia'!D7248,0)+IF(LCOH!$C$28=Menu!$A$3,'Approvvigionamento energia'!E7248,0)+IF(LCOH!$C$28=Menu!$A$4,'Approvvigionamento energia'!F7248,0)+IF(LCOH!$C$28=Menu!$A$5,'Approvvigionamento energia'!G7248,0)+IF(LCOH!$C$28=Menu!$A$6,'Approvvigionamento energia'!H7248,0)</f>
        <v>1287.4121894741636</v>
      </c>
      <c r="J7248">
        <f>'Approvvigionamento energia'!A7248+'Approvvigionamento energia'!B7248+'Approvvigionamento energia'!I7248</f>
        <v>1728.7121894741636</v>
      </c>
      <c r="K7248">
        <f>IF(MIN(LCOH!$C$18,J7248)&gt;=$P$48*LCOH!$C$18, MIN(LCOH!$C$18,J7248),0)</f>
        <v>1500</v>
      </c>
      <c r="L7248">
        <f t="shared" si="227"/>
        <v>228.71218947416355</v>
      </c>
      <c r="M7248">
        <f>K7248/LCOH!$C$18</f>
        <v>1</v>
      </c>
      <c r="N7248">
        <f>K7248/LCOH!$C$34</f>
        <v>28.901734104046245</v>
      </c>
    </row>
    <row r="7249" spans="1:14" x14ac:dyDescent="0.35">
      <c r="A7249">
        <f>'Profilo fotovoltaico'!B7251*LCOH!$C$20</f>
        <v>0</v>
      </c>
      <c r="B7249">
        <f>'Profilo eolico'!B7251*LCOH!$C$21</f>
        <v>451.7</v>
      </c>
      <c r="C7249">
        <f>$P$35*'Profilo fotovoltaico'!B7251</f>
        <v>0</v>
      </c>
      <c r="D7249">
        <f>$Q$37*'Profilo eolico'!B7251</f>
        <v>2635.5045818512558</v>
      </c>
      <c r="E7249">
        <f>$P$39*'Profilo fotovoltaico'!B7251+'Approvvigionamento energia'!$Q$39*'Profilo eolico'!B7251</f>
        <v>1976.628436388442</v>
      </c>
      <c r="F7249">
        <f>$P$41*'Profilo fotovoltaico'!B7251+'Approvvigionamento energia'!$Q$41*'Profilo eolico'!B7251</f>
        <v>1317.7522909256279</v>
      </c>
      <c r="G7249">
        <f>$P$43*'Profilo fotovoltaico'!B7251+'Approvvigionamento energia'!$Q$43*'Profilo eolico'!B7251</f>
        <v>658.87614546281395</v>
      </c>
      <c r="H7249">
        <f t="shared" si="226"/>
        <v>1138.4335154826958</v>
      </c>
      <c r="I7249">
        <f>IF(LCOH!$C$28=Menu!$A$1,'Approvvigionamento energia'!C7249,0)+IF(LCOH!$C$28=Menu!$A$2,'Approvvigionamento energia'!D7249,0)+IF(LCOH!$C$28=Menu!$A$3,'Approvvigionamento energia'!E7249,0)+IF(LCOH!$C$28=Menu!$A$4,'Approvvigionamento energia'!F7249,0)+IF(LCOH!$C$28=Menu!$A$5,'Approvvigionamento energia'!G7249,0)+IF(LCOH!$C$28=Menu!$A$6,'Approvvigionamento energia'!H7249,0)</f>
        <v>1317.7522909256279</v>
      </c>
      <c r="J7249">
        <f>'Approvvigionamento energia'!A7249+'Approvvigionamento energia'!B7249+'Approvvigionamento energia'!I7249</f>
        <v>1769.4522909256279</v>
      </c>
      <c r="K7249">
        <f>IF(MIN(LCOH!$C$18,J7249)&gt;=$P$48*LCOH!$C$18, MIN(LCOH!$C$18,J7249),0)</f>
        <v>1500</v>
      </c>
      <c r="L7249">
        <f t="shared" si="227"/>
        <v>269.45229092562795</v>
      </c>
      <c r="M7249">
        <f>K7249/LCOH!$C$18</f>
        <v>1</v>
      </c>
      <c r="N7249">
        <f>K7249/LCOH!$C$34</f>
        <v>28.901734104046245</v>
      </c>
    </row>
    <row r="7250" spans="1:14" x14ac:dyDescent="0.35">
      <c r="A7250">
        <f>'Profilo fotovoltaico'!B7252*LCOH!$C$20</f>
        <v>0</v>
      </c>
      <c r="B7250">
        <f>'Profilo eolico'!B7252*LCOH!$C$21</f>
        <v>462</v>
      </c>
      <c r="C7250">
        <f>$P$35*'Profilo fotovoltaico'!B7252</f>
        <v>0</v>
      </c>
      <c r="D7250">
        <f>$Q$37*'Profilo eolico'!B7252</f>
        <v>2695.601321264734</v>
      </c>
      <c r="E7250">
        <f>$P$39*'Profilo fotovoltaico'!B7252+'Approvvigionamento energia'!$Q$39*'Profilo eolico'!B7252</f>
        <v>2021.7009909485503</v>
      </c>
      <c r="F7250">
        <f>$P$41*'Profilo fotovoltaico'!B7252+'Approvvigionamento energia'!$Q$41*'Profilo eolico'!B7252</f>
        <v>1347.800660632367</v>
      </c>
      <c r="G7250">
        <f>$P$43*'Profilo fotovoltaico'!B7252+'Approvvigionamento energia'!$Q$43*'Profilo eolico'!B7252</f>
        <v>673.9003303161835</v>
      </c>
      <c r="H7250">
        <f t="shared" si="226"/>
        <v>1138.4335154826958</v>
      </c>
      <c r="I7250">
        <f>IF(LCOH!$C$28=Menu!$A$1,'Approvvigionamento energia'!C7250,0)+IF(LCOH!$C$28=Menu!$A$2,'Approvvigionamento energia'!D7250,0)+IF(LCOH!$C$28=Menu!$A$3,'Approvvigionamento energia'!E7250,0)+IF(LCOH!$C$28=Menu!$A$4,'Approvvigionamento energia'!F7250,0)+IF(LCOH!$C$28=Menu!$A$5,'Approvvigionamento energia'!G7250,0)+IF(LCOH!$C$28=Menu!$A$6,'Approvvigionamento energia'!H7250,0)</f>
        <v>1347.800660632367</v>
      </c>
      <c r="J7250">
        <f>'Approvvigionamento energia'!A7250+'Approvvigionamento energia'!B7250+'Approvvigionamento energia'!I7250</f>
        <v>1809.800660632367</v>
      </c>
      <c r="K7250">
        <f>IF(MIN(LCOH!$C$18,J7250)&gt;=$P$48*LCOH!$C$18, MIN(LCOH!$C$18,J7250),0)</f>
        <v>1500</v>
      </c>
      <c r="L7250">
        <f t="shared" si="227"/>
        <v>309.800660632367</v>
      </c>
      <c r="M7250">
        <f>K7250/LCOH!$C$18</f>
        <v>1</v>
      </c>
      <c r="N7250">
        <f>K7250/LCOH!$C$34</f>
        <v>28.901734104046245</v>
      </c>
    </row>
    <row r="7251" spans="1:14" x14ac:dyDescent="0.35">
      <c r="A7251">
        <f>'Profilo fotovoltaico'!B7253*LCOH!$C$20</f>
        <v>0</v>
      </c>
      <c r="B7251">
        <f>'Profilo eolico'!B7253*LCOH!$C$21</f>
        <v>454.1</v>
      </c>
      <c r="C7251">
        <f>$P$35*'Profilo fotovoltaico'!B7253</f>
        <v>0</v>
      </c>
      <c r="D7251">
        <f>$Q$37*'Profilo eolico'!B7253</f>
        <v>2649.507705598086</v>
      </c>
      <c r="E7251">
        <f>$P$39*'Profilo fotovoltaico'!B7253+'Approvvigionamento energia'!$Q$39*'Profilo eolico'!B7253</f>
        <v>1987.1307791985644</v>
      </c>
      <c r="F7251">
        <f>$P$41*'Profilo fotovoltaico'!B7253+'Approvvigionamento energia'!$Q$41*'Profilo eolico'!B7253</f>
        <v>1324.753852799043</v>
      </c>
      <c r="G7251">
        <f>$P$43*'Profilo fotovoltaico'!B7253+'Approvvigionamento energia'!$Q$43*'Profilo eolico'!B7253</f>
        <v>662.37692639952149</v>
      </c>
      <c r="H7251">
        <f t="shared" si="226"/>
        <v>1138.4335154826958</v>
      </c>
      <c r="I7251">
        <f>IF(LCOH!$C$28=Menu!$A$1,'Approvvigionamento energia'!C7251,0)+IF(LCOH!$C$28=Menu!$A$2,'Approvvigionamento energia'!D7251,0)+IF(LCOH!$C$28=Menu!$A$3,'Approvvigionamento energia'!E7251,0)+IF(LCOH!$C$28=Menu!$A$4,'Approvvigionamento energia'!F7251,0)+IF(LCOH!$C$28=Menu!$A$5,'Approvvigionamento energia'!G7251,0)+IF(LCOH!$C$28=Menu!$A$6,'Approvvigionamento energia'!H7251,0)</f>
        <v>1324.753852799043</v>
      </c>
      <c r="J7251">
        <f>'Approvvigionamento energia'!A7251+'Approvvigionamento energia'!B7251+'Approvvigionamento energia'!I7251</f>
        <v>1778.8538527990431</v>
      </c>
      <c r="K7251">
        <f>IF(MIN(LCOH!$C$18,J7251)&gt;=$P$48*LCOH!$C$18, MIN(LCOH!$C$18,J7251),0)</f>
        <v>1500</v>
      </c>
      <c r="L7251">
        <f t="shared" si="227"/>
        <v>278.85385279904312</v>
      </c>
      <c r="M7251">
        <f>K7251/LCOH!$C$18</f>
        <v>1</v>
      </c>
      <c r="N7251">
        <f>K7251/LCOH!$C$34</f>
        <v>28.901734104046245</v>
      </c>
    </row>
    <row r="7252" spans="1:14" x14ac:dyDescent="0.35">
      <c r="A7252">
        <f>'Profilo fotovoltaico'!B7254*LCOH!$C$20</f>
        <v>0</v>
      </c>
      <c r="B7252">
        <f>'Profilo eolico'!B7254*LCOH!$C$21</f>
        <v>450.5</v>
      </c>
      <c r="C7252">
        <f>$P$35*'Profilo fotovoltaico'!B7254</f>
        <v>0</v>
      </c>
      <c r="D7252">
        <f>$Q$37*'Profilo eolico'!B7254</f>
        <v>2628.5030199778412</v>
      </c>
      <c r="E7252">
        <f>$P$39*'Profilo fotovoltaico'!B7254+'Approvvigionamento energia'!$Q$39*'Profilo eolico'!B7254</f>
        <v>1971.3772649833809</v>
      </c>
      <c r="F7252">
        <f>$P$41*'Profilo fotovoltaico'!B7254+'Approvvigionamento energia'!$Q$41*'Profilo eolico'!B7254</f>
        <v>1314.2515099889206</v>
      </c>
      <c r="G7252">
        <f>$P$43*'Profilo fotovoltaico'!B7254+'Approvvigionamento energia'!$Q$43*'Profilo eolico'!B7254</f>
        <v>657.12575499446029</v>
      </c>
      <c r="H7252">
        <f t="shared" si="226"/>
        <v>1138.4335154826958</v>
      </c>
      <c r="I7252">
        <f>IF(LCOH!$C$28=Menu!$A$1,'Approvvigionamento energia'!C7252,0)+IF(LCOH!$C$28=Menu!$A$2,'Approvvigionamento energia'!D7252,0)+IF(LCOH!$C$28=Menu!$A$3,'Approvvigionamento energia'!E7252,0)+IF(LCOH!$C$28=Menu!$A$4,'Approvvigionamento energia'!F7252,0)+IF(LCOH!$C$28=Menu!$A$5,'Approvvigionamento energia'!G7252,0)+IF(LCOH!$C$28=Menu!$A$6,'Approvvigionamento energia'!H7252,0)</f>
        <v>1314.2515099889206</v>
      </c>
      <c r="J7252">
        <f>'Approvvigionamento energia'!A7252+'Approvvigionamento energia'!B7252+'Approvvigionamento energia'!I7252</f>
        <v>1764.7515099889206</v>
      </c>
      <c r="K7252">
        <f>IF(MIN(LCOH!$C$18,J7252)&gt;=$P$48*LCOH!$C$18, MIN(LCOH!$C$18,J7252),0)</f>
        <v>1500</v>
      </c>
      <c r="L7252">
        <f t="shared" si="227"/>
        <v>264.75150998892059</v>
      </c>
      <c r="M7252">
        <f>K7252/LCOH!$C$18</f>
        <v>1</v>
      </c>
      <c r="N7252">
        <f>K7252/LCOH!$C$34</f>
        <v>28.901734104046245</v>
      </c>
    </row>
    <row r="7253" spans="1:14" x14ac:dyDescent="0.35">
      <c r="A7253">
        <f>'Profilo fotovoltaico'!B7255*LCOH!$C$20</f>
        <v>0</v>
      </c>
      <c r="B7253">
        <f>'Profilo eolico'!B7255*LCOH!$C$21</f>
        <v>422.09999999999997</v>
      </c>
      <c r="C7253">
        <f>$P$35*'Profilo fotovoltaico'!B7255</f>
        <v>0</v>
      </c>
      <c r="D7253">
        <f>$Q$37*'Profilo eolico'!B7255</f>
        <v>2462.7993889736886</v>
      </c>
      <c r="E7253">
        <f>$P$39*'Profilo fotovoltaico'!B7255+'Approvvigionamento energia'!$Q$39*'Profilo eolico'!B7255</f>
        <v>1847.0995417302663</v>
      </c>
      <c r="F7253">
        <f>$P$41*'Profilo fotovoltaico'!B7255+'Approvvigionamento energia'!$Q$41*'Profilo eolico'!B7255</f>
        <v>1231.3996944868443</v>
      </c>
      <c r="G7253">
        <f>$P$43*'Profilo fotovoltaico'!B7255+'Approvvigionamento energia'!$Q$43*'Profilo eolico'!B7255</f>
        <v>615.69984724342214</v>
      </c>
      <c r="H7253">
        <f t="shared" si="226"/>
        <v>1138.4335154826958</v>
      </c>
      <c r="I7253">
        <f>IF(LCOH!$C$28=Menu!$A$1,'Approvvigionamento energia'!C7253,0)+IF(LCOH!$C$28=Menu!$A$2,'Approvvigionamento energia'!D7253,0)+IF(LCOH!$C$28=Menu!$A$3,'Approvvigionamento energia'!E7253,0)+IF(LCOH!$C$28=Menu!$A$4,'Approvvigionamento energia'!F7253,0)+IF(LCOH!$C$28=Menu!$A$5,'Approvvigionamento energia'!G7253,0)+IF(LCOH!$C$28=Menu!$A$6,'Approvvigionamento energia'!H7253,0)</f>
        <v>1231.3996944868443</v>
      </c>
      <c r="J7253">
        <f>'Approvvigionamento energia'!A7253+'Approvvigionamento energia'!B7253+'Approvvigionamento energia'!I7253</f>
        <v>1653.4996944868442</v>
      </c>
      <c r="K7253">
        <f>IF(MIN(LCOH!$C$18,J7253)&gt;=$P$48*LCOH!$C$18, MIN(LCOH!$C$18,J7253),0)</f>
        <v>1500</v>
      </c>
      <c r="L7253">
        <f t="shared" si="227"/>
        <v>153.49969448684419</v>
      </c>
      <c r="M7253">
        <f>K7253/LCOH!$C$18</f>
        <v>1</v>
      </c>
      <c r="N7253">
        <f>K7253/LCOH!$C$34</f>
        <v>28.901734104046245</v>
      </c>
    </row>
    <row r="7254" spans="1:14" x14ac:dyDescent="0.35">
      <c r="A7254">
        <f>'Profilo fotovoltaico'!B7256*LCOH!$C$20</f>
        <v>0</v>
      </c>
      <c r="B7254">
        <f>'Profilo eolico'!B7256*LCOH!$C$21</f>
        <v>380.59999999999997</v>
      </c>
      <c r="C7254">
        <f>$P$35*'Profilo fotovoltaico'!B7256</f>
        <v>0</v>
      </c>
      <c r="D7254">
        <f>$Q$37*'Profilo eolico'!B7256</f>
        <v>2220.6620408514236</v>
      </c>
      <c r="E7254">
        <f>$P$39*'Profilo fotovoltaico'!B7256+'Approvvigionamento energia'!$Q$39*'Profilo eolico'!B7256</f>
        <v>1665.4965306385675</v>
      </c>
      <c r="F7254">
        <f>$P$41*'Profilo fotovoltaico'!B7256+'Approvvigionamento energia'!$Q$41*'Profilo eolico'!B7256</f>
        <v>1110.3310204257118</v>
      </c>
      <c r="G7254">
        <f>$P$43*'Profilo fotovoltaico'!B7256+'Approvvigionamento energia'!$Q$43*'Profilo eolico'!B7256</f>
        <v>555.16551021285591</v>
      </c>
      <c r="H7254">
        <f t="shared" si="226"/>
        <v>1138.4335154826958</v>
      </c>
      <c r="I7254">
        <f>IF(LCOH!$C$28=Menu!$A$1,'Approvvigionamento energia'!C7254,0)+IF(LCOH!$C$28=Menu!$A$2,'Approvvigionamento energia'!D7254,0)+IF(LCOH!$C$28=Menu!$A$3,'Approvvigionamento energia'!E7254,0)+IF(LCOH!$C$28=Menu!$A$4,'Approvvigionamento energia'!F7254,0)+IF(LCOH!$C$28=Menu!$A$5,'Approvvigionamento energia'!G7254,0)+IF(LCOH!$C$28=Menu!$A$6,'Approvvigionamento energia'!H7254,0)</f>
        <v>1110.3310204257118</v>
      </c>
      <c r="J7254">
        <f>'Approvvigionamento energia'!A7254+'Approvvigionamento energia'!B7254+'Approvvigionamento energia'!I7254</f>
        <v>1490.9310204257117</v>
      </c>
      <c r="K7254">
        <f>IF(MIN(LCOH!$C$18,J7254)&gt;=$P$48*LCOH!$C$18, MIN(LCOH!$C$18,J7254),0)</f>
        <v>1490.9310204257117</v>
      </c>
      <c r="L7254">
        <f t="shared" si="227"/>
        <v>0</v>
      </c>
      <c r="M7254">
        <f>K7254/LCOH!$C$18</f>
        <v>0.9939540136171412</v>
      </c>
      <c r="N7254">
        <f>K7254/LCOH!$C$34</f>
        <v>28.726994613212174</v>
      </c>
    </row>
    <row r="7255" spans="1:14" x14ac:dyDescent="0.35">
      <c r="A7255">
        <f>'Profilo fotovoltaico'!B7257*LCOH!$C$20</f>
        <v>0</v>
      </c>
      <c r="B7255">
        <f>'Profilo eolico'!B7257*LCOH!$C$21</f>
        <v>345.2</v>
      </c>
      <c r="C7255">
        <f>$P$35*'Profilo fotovoltaico'!B7257</f>
        <v>0</v>
      </c>
      <c r="D7255">
        <f>$Q$37*'Profilo eolico'!B7257</f>
        <v>2014.1159655856843</v>
      </c>
      <c r="E7255">
        <f>$P$39*'Profilo fotovoltaico'!B7257+'Approvvigionamento energia'!$Q$39*'Profilo eolico'!B7257</f>
        <v>1510.5869741892632</v>
      </c>
      <c r="F7255">
        <f>$P$41*'Profilo fotovoltaico'!B7257+'Approvvigionamento energia'!$Q$41*'Profilo eolico'!B7257</f>
        <v>1007.0579827928422</v>
      </c>
      <c r="G7255">
        <f>$P$43*'Profilo fotovoltaico'!B7257+'Approvvigionamento energia'!$Q$43*'Profilo eolico'!B7257</f>
        <v>503.52899139642108</v>
      </c>
      <c r="H7255">
        <f t="shared" si="226"/>
        <v>1138.4335154826958</v>
      </c>
      <c r="I7255">
        <f>IF(LCOH!$C$28=Menu!$A$1,'Approvvigionamento energia'!C7255,0)+IF(LCOH!$C$28=Menu!$A$2,'Approvvigionamento energia'!D7255,0)+IF(LCOH!$C$28=Menu!$A$3,'Approvvigionamento energia'!E7255,0)+IF(LCOH!$C$28=Menu!$A$4,'Approvvigionamento energia'!F7255,0)+IF(LCOH!$C$28=Menu!$A$5,'Approvvigionamento energia'!G7255,0)+IF(LCOH!$C$28=Menu!$A$6,'Approvvigionamento energia'!H7255,0)</f>
        <v>1007.0579827928422</v>
      </c>
      <c r="J7255">
        <f>'Approvvigionamento energia'!A7255+'Approvvigionamento energia'!B7255+'Approvvigionamento energia'!I7255</f>
        <v>1352.2579827928421</v>
      </c>
      <c r="K7255">
        <f>IF(MIN(LCOH!$C$18,J7255)&gt;=$P$48*LCOH!$C$18, MIN(LCOH!$C$18,J7255),0)</f>
        <v>1352.2579827928421</v>
      </c>
      <c r="L7255">
        <f t="shared" si="227"/>
        <v>0</v>
      </c>
      <c r="M7255">
        <f>K7255/LCOH!$C$18</f>
        <v>0.90150532186189469</v>
      </c>
      <c r="N7255">
        <f>K7255/LCOH!$C$34</f>
        <v>26.055067105835107</v>
      </c>
    </row>
    <row r="7256" spans="1:14" x14ac:dyDescent="0.35">
      <c r="A7256">
        <f>'Profilo fotovoltaico'!B7258*LCOH!$C$20</f>
        <v>58</v>
      </c>
      <c r="B7256">
        <f>'Profilo eolico'!B7258*LCOH!$C$21</f>
        <v>306.20000000000005</v>
      </c>
      <c r="C7256">
        <f>$P$35*'Profilo fotovoltaico'!B7258</f>
        <v>426.56750688207978</v>
      </c>
      <c r="D7256">
        <f>$Q$37*'Profilo eolico'!B7258</f>
        <v>1786.5652046997004</v>
      </c>
      <c r="E7256">
        <f>$P$39*'Profilo fotovoltaico'!B7258+'Approvvigionamento energia'!$Q$39*'Profilo eolico'!B7258</f>
        <v>1446.5657802452952</v>
      </c>
      <c r="F7256">
        <f>$P$41*'Profilo fotovoltaico'!B7258+'Approvvigionamento energia'!$Q$41*'Profilo eolico'!B7258</f>
        <v>1106.5663557908902</v>
      </c>
      <c r="G7256">
        <f>$P$43*'Profilo fotovoltaico'!B7258+'Approvvigionamento energia'!$Q$43*'Profilo eolico'!B7258</f>
        <v>766.56693133648491</v>
      </c>
      <c r="H7256">
        <f t="shared" si="226"/>
        <v>1138.4335154826958</v>
      </c>
      <c r="I7256">
        <f>IF(LCOH!$C$28=Menu!$A$1,'Approvvigionamento energia'!C7256,0)+IF(LCOH!$C$28=Menu!$A$2,'Approvvigionamento energia'!D7256,0)+IF(LCOH!$C$28=Menu!$A$3,'Approvvigionamento energia'!E7256,0)+IF(LCOH!$C$28=Menu!$A$4,'Approvvigionamento energia'!F7256,0)+IF(LCOH!$C$28=Menu!$A$5,'Approvvigionamento energia'!G7256,0)+IF(LCOH!$C$28=Menu!$A$6,'Approvvigionamento energia'!H7256,0)</f>
        <v>1106.5663557908902</v>
      </c>
      <c r="J7256">
        <f>'Approvvigionamento energia'!A7256+'Approvvigionamento energia'!B7256+'Approvvigionamento energia'!I7256</f>
        <v>1470.7663557908902</v>
      </c>
      <c r="K7256">
        <f>IF(MIN(LCOH!$C$18,J7256)&gt;=$P$48*LCOH!$C$18, MIN(LCOH!$C$18,J7256),0)</f>
        <v>1470.7663557908902</v>
      </c>
      <c r="L7256">
        <f t="shared" si="227"/>
        <v>0</v>
      </c>
      <c r="M7256">
        <f>K7256/LCOH!$C$18</f>
        <v>0.98051090386059347</v>
      </c>
      <c r="N7256">
        <f>K7256/LCOH!$C$34</f>
        <v>28.338465429496921</v>
      </c>
    </row>
    <row r="7257" spans="1:14" x14ac:dyDescent="0.35">
      <c r="A7257">
        <f>'Profilo fotovoltaico'!B7259*LCOH!$C$20</f>
        <v>225</v>
      </c>
      <c r="B7257">
        <f>'Profilo eolico'!B7259*LCOH!$C$21</f>
        <v>292.2</v>
      </c>
      <c r="C7257">
        <f>$P$35*'Profilo fotovoltaico'!B7259</f>
        <v>1654.7877422149647</v>
      </c>
      <c r="D7257">
        <f>$Q$37*'Profilo eolico'!B7259</f>
        <v>1704.8803161765265</v>
      </c>
      <c r="E7257">
        <f>$P$39*'Profilo fotovoltaico'!B7259+'Approvvigionamento energia'!$Q$39*'Profilo eolico'!B7259</f>
        <v>1692.3571726861362</v>
      </c>
      <c r="F7257">
        <f>$P$41*'Profilo fotovoltaico'!B7259+'Approvvigionamento energia'!$Q$41*'Profilo eolico'!B7259</f>
        <v>1679.8340291957456</v>
      </c>
      <c r="G7257">
        <f>$P$43*'Profilo fotovoltaico'!B7259+'Approvvigionamento energia'!$Q$43*'Profilo eolico'!B7259</f>
        <v>1667.3108857053551</v>
      </c>
      <c r="H7257">
        <f t="shared" si="226"/>
        <v>1138.4335154826958</v>
      </c>
      <c r="I7257">
        <f>IF(LCOH!$C$28=Menu!$A$1,'Approvvigionamento energia'!C7257,0)+IF(LCOH!$C$28=Menu!$A$2,'Approvvigionamento energia'!D7257,0)+IF(LCOH!$C$28=Menu!$A$3,'Approvvigionamento energia'!E7257,0)+IF(LCOH!$C$28=Menu!$A$4,'Approvvigionamento energia'!F7257,0)+IF(LCOH!$C$28=Menu!$A$5,'Approvvigionamento energia'!G7257,0)+IF(LCOH!$C$28=Menu!$A$6,'Approvvigionamento energia'!H7257,0)</f>
        <v>1679.8340291957456</v>
      </c>
      <c r="J7257">
        <f>'Approvvigionamento energia'!A7257+'Approvvigionamento energia'!B7257+'Approvvigionamento energia'!I7257</f>
        <v>2197.0340291957455</v>
      </c>
      <c r="K7257">
        <f>IF(MIN(LCOH!$C$18,J7257)&gt;=$P$48*LCOH!$C$18, MIN(LCOH!$C$18,J7257),0)</f>
        <v>1500</v>
      </c>
      <c r="L7257">
        <f t="shared" si="227"/>
        <v>697.03402919574546</v>
      </c>
      <c r="M7257">
        <f>K7257/LCOH!$C$18</f>
        <v>1</v>
      </c>
      <c r="N7257">
        <f>K7257/LCOH!$C$34</f>
        <v>28.901734104046245</v>
      </c>
    </row>
    <row r="7258" spans="1:14" x14ac:dyDescent="0.35">
      <c r="A7258">
        <f>'Profilo fotovoltaico'!B7260*LCOH!$C$20</f>
        <v>384</v>
      </c>
      <c r="B7258">
        <f>'Profilo eolico'!B7260*LCOH!$C$21</f>
        <v>322.40000000000003</v>
      </c>
      <c r="C7258">
        <f>$P$35*'Profilo fotovoltaico'!B7260</f>
        <v>2824.1710800468732</v>
      </c>
      <c r="D7258">
        <f>$Q$37*'Profilo eolico'!B7260</f>
        <v>1881.0862899908013</v>
      </c>
      <c r="E7258">
        <f>$P$39*'Profilo fotovoltaico'!B7260+'Approvvigionamento energia'!$Q$39*'Profilo eolico'!B7260</f>
        <v>2116.8574875048193</v>
      </c>
      <c r="F7258">
        <f>$P$41*'Profilo fotovoltaico'!B7260+'Approvvigionamento energia'!$Q$41*'Profilo eolico'!B7260</f>
        <v>2352.6286850188371</v>
      </c>
      <c r="G7258">
        <f>$P$43*'Profilo fotovoltaico'!B7260+'Approvvigionamento energia'!$Q$43*'Profilo eolico'!B7260</f>
        <v>2588.3998825328549</v>
      </c>
      <c r="H7258">
        <f t="shared" si="226"/>
        <v>1138.4335154826958</v>
      </c>
      <c r="I7258">
        <f>IF(LCOH!$C$28=Menu!$A$1,'Approvvigionamento energia'!C7258,0)+IF(LCOH!$C$28=Menu!$A$2,'Approvvigionamento energia'!D7258,0)+IF(LCOH!$C$28=Menu!$A$3,'Approvvigionamento energia'!E7258,0)+IF(LCOH!$C$28=Menu!$A$4,'Approvvigionamento energia'!F7258,0)+IF(LCOH!$C$28=Menu!$A$5,'Approvvigionamento energia'!G7258,0)+IF(LCOH!$C$28=Menu!$A$6,'Approvvigionamento energia'!H7258,0)</f>
        <v>2352.6286850188371</v>
      </c>
      <c r="J7258">
        <f>'Approvvigionamento energia'!A7258+'Approvvigionamento energia'!B7258+'Approvvigionamento energia'!I7258</f>
        <v>3059.0286850188372</v>
      </c>
      <c r="K7258">
        <f>IF(MIN(LCOH!$C$18,J7258)&gt;=$P$48*LCOH!$C$18, MIN(LCOH!$C$18,J7258),0)</f>
        <v>1500</v>
      </c>
      <c r="L7258">
        <f t="shared" si="227"/>
        <v>1559.0286850188372</v>
      </c>
      <c r="M7258">
        <f>K7258/LCOH!$C$18</f>
        <v>1</v>
      </c>
      <c r="N7258">
        <f>K7258/LCOH!$C$34</f>
        <v>28.901734104046245</v>
      </c>
    </row>
    <row r="7259" spans="1:14" x14ac:dyDescent="0.35">
      <c r="A7259">
        <f>'Profilo fotovoltaico'!B7261*LCOH!$C$20</f>
        <v>490</v>
      </c>
      <c r="B7259">
        <f>'Profilo eolico'!B7261*LCOH!$C$21</f>
        <v>324.60000000000002</v>
      </c>
      <c r="C7259">
        <f>$P$35*'Profilo fotovoltaico'!B7261</f>
        <v>3603.7599719348118</v>
      </c>
      <c r="D7259">
        <f>$Q$37*'Profilo eolico'!B7261</f>
        <v>1893.9224867587286</v>
      </c>
      <c r="E7259">
        <f>$P$39*'Profilo fotovoltaico'!B7261+'Approvvigionamento energia'!$Q$39*'Profilo eolico'!B7261</f>
        <v>2321.3818580527495</v>
      </c>
      <c r="F7259">
        <f>$P$41*'Profilo fotovoltaico'!B7261+'Approvvigionamento energia'!$Q$41*'Profilo eolico'!B7261</f>
        <v>2748.84122934677</v>
      </c>
      <c r="G7259">
        <f>$P$43*'Profilo fotovoltaico'!B7261+'Approvvigionamento energia'!$Q$43*'Profilo eolico'!B7261</f>
        <v>3176.3006006407913</v>
      </c>
      <c r="H7259">
        <f t="shared" si="226"/>
        <v>1138.4335154826958</v>
      </c>
      <c r="I7259">
        <f>IF(LCOH!$C$28=Menu!$A$1,'Approvvigionamento energia'!C7259,0)+IF(LCOH!$C$28=Menu!$A$2,'Approvvigionamento energia'!D7259,0)+IF(LCOH!$C$28=Menu!$A$3,'Approvvigionamento energia'!E7259,0)+IF(LCOH!$C$28=Menu!$A$4,'Approvvigionamento energia'!F7259,0)+IF(LCOH!$C$28=Menu!$A$5,'Approvvigionamento energia'!G7259,0)+IF(LCOH!$C$28=Menu!$A$6,'Approvvigionamento energia'!H7259,0)</f>
        <v>2748.84122934677</v>
      </c>
      <c r="J7259">
        <f>'Approvvigionamento energia'!A7259+'Approvvigionamento energia'!B7259+'Approvvigionamento energia'!I7259</f>
        <v>3563.4412293467699</v>
      </c>
      <c r="K7259">
        <f>IF(MIN(LCOH!$C$18,J7259)&gt;=$P$48*LCOH!$C$18, MIN(LCOH!$C$18,J7259),0)</f>
        <v>1500</v>
      </c>
      <c r="L7259">
        <f t="shared" si="227"/>
        <v>2063.4412293467699</v>
      </c>
      <c r="M7259">
        <f>K7259/LCOH!$C$18</f>
        <v>1</v>
      </c>
      <c r="N7259">
        <f>K7259/LCOH!$C$34</f>
        <v>28.901734104046245</v>
      </c>
    </row>
    <row r="7260" spans="1:14" x14ac:dyDescent="0.35">
      <c r="A7260">
        <f>'Profilo fotovoltaico'!B7262*LCOH!$C$20</f>
        <v>547</v>
      </c>
      <c r="B7260">
        <f>'Profilo eolico'!B7262*LCOH!$C$21</f>
        <v>323.60000000000002</v>
      </c>
      <c r="C7260">
        <f>$P$35*'Profilo fotovoltaico'!B7262</f>
        <v>4022.9728666292699</v>
      </c>
      <c r="D7260">
        <f>$Q$37*'Profilo eolico'!B7262</f>
        <v>1888.0878518642162</v>
      </c>
      <c r="E7260">
        <f>$P$39*'Profilo fotovoltaico'!B7262+'Approvvigionamento energia'!$Q$39*'Profilo eolico'!B7262</f>
        <v>2421.8091055554796</v>
      </c>
      <c r="F7260">
        <f>$P$41*'Profilo fotovoltaico'!B7262+'Approvvigionamento energia'!$Q$41*'Profilo eolico'!B7262</f>
        <v>2955.530359246743</v>
      </c>
      <c r="G7260">
        <f>$P$43*'Profilo fotovoltaico'!B7262+'Approvvigionamento energia'!$Q$43*'Profilo eolico'!B7262</f>
        <v>3489.2516129380065</v>
      </c>
      <c r="H7260">
        <f t="shared" si="226"/>
        <v>1138.4335154826958</v>
      </c>
      <c r="I7260">
        <f>IF(LCOH!$C$28=Menu!$A$1,'Approvvigionamento energia'!C7260,0)+IF(LCOH!$C$28=Menu!$A$2,'Approvvigionamento energia'!D7260,0)+IF(LCOH!$C$28=Menu!$A$3,'Approvvigionamento energia'!E7260,0)+IF(LCOH!$C$28=Menu!$A$4,'Approvvigionamento energia'!F7260,0)+IF(LCOH!$C$28=Menu!$A$5,'Approvvigionamento energia'!G7260,0)+IF(LCOH!$C$28=Menu!$A$6,'Approvvigionamento energia'!H7260,0)</f>
        <v>2955.530359246743</v>
      </c>
      <c r="J7260">
        <f>'Approvvigionamento energia'!A7260+'Approvvigionamento energia'!B7260+'Approvvigionamento energia'!I7260</f>
        <v>3826.130359246743</v>
      </c>
      <c r="K7260">
        <f>IF(MIN(LCOH!$C$18,J7260)&gt;=$P$48*LCOH!$C$18, MIN(LCOH!$C$18,J7260),0)</f>
        <v>1500</v>
      </c>
      <c r="L7260">
        <f t="shared" si="227"/>
        <v>2326.130359246743</v>
      </c>
      <c r="M7260">
        <f>K7260/LCOH!$C$18</f>
        <v>1</v>
      </c>
      <c r="N7260">
        <f>K7260/LCOH!$C$34</f>
        <v>28.901734104046245</v>
      </c>
    </row>
    <row r="7261" spans="1:14" x14ac:dyDescent="0.35">
      <c r="A7261">
        <f>'Profilo fotovoltaico'!B7263*LCOH!$C$20</f>
        <v>554</v>
      </c>
      <c r="B7261">
        <f>'Profilo eolico'!B7263*LCOH!$C$21</f>
        <v>315</v>
      </c>
      <c r="C7261">
        <f>$P$35*'Profilo fotovoltaico'!B7263</f>
        <v>4074.4551519426245</v>
      </c>
      <c r="D7261">
        <f>$Q$37*'Profilo eolico'!B7263</f>
        <v>1837.9099917714095</v>
      </c>
      <c r="E7261">
        <f>$P$39*'Profilo fotovoltaico'!B7263+'Approvvigionamento energia'!$Q$39*'Profilo eolico'!B7263</f>
        <v>2397.0462818142132</v>
      </c>
      <c r="F7261">
        <f>$P$41*'Profilo fotovoltaico'!B7263+'Approvvigionamento energia'!$Q$41*'Profilo eolico'!B7263</f>
        <v>2956.1825718570171</v>
      </c>
      <c r="G7261">
        <f>$P$43*'Profilo fotovoltaico'!B7263+'Approvvigionamento energia'!$Q$43*'Profilo eolico'!B7263</f>
        <v>3515.3188618998211</v>
      </c>
      <c r="H7261">
        <f t="shared" si="226"/>
        <v>1138.4335154826958</v>
      </c>
      <c r="I7261">
        <f>IF(LCOH!$C$28=Menu!$A$1,'Approvvigionamento energia'!C7261,0)+IF(LCOH!$C$28=Menu!$A$2,'Approvvigionamento energia'!D7261,0)+IF(LCOH!$C$28=Menu!$A$3,'Approvvigionamento energia'!E7261,0)+IF(LCOH!$C$28=Menu!$A$4,'Approvvigionamento energia'!F7261,0)+IF(LCOH!$C$28=Menu!$A$5,'Approvvigionamento energia'!G7261,0)+IF(LCOH!$C$28=Menu!$A$6,'Approvvigionamento energia'!H7261,0)</f>
        <v>2956.1825718570171</v>
      </c>
      <c r="J7261">
        <f>'Approvvigionamento energia'!A7261+'Approvvigionamento energia'!B7261+'Approvvigionamento energia'!I7261</f>
        <v>3825.1825718570171</v>
      </c>
      <c r="K7261">
        <f>IF(MIN(LCOH!$C$18,J7261)&gt;=$P$48*LCOH!$C$18, MIN(LCOH!$C$18,J7261),0)</f>
        <v>1500</v>
      </c>
      <c r="L7261">
        <f t="shared" si="227"/>
        <v>2325.1825718570171</v>
      </c>
      <c r="M7261">
        <f>K7261/LCOH!$C$18</f>
        <v>1</v>
      </c>
      <c r="N7261">
        <f>K7261/LCOH!$C$34</f>
        <v>28.901734104046245</v>
      </c>
    </row>
    <row r="7262" spans="1:14" x14ac:dyDescent="0.35">
      <c r="A7262">
        <f>'Profilo fotovoltaico'!B7264*LCOH!$C$20</f>
        <v>520</v>
      </c>
      <c r="B7262">
        <f>'Profilo eolico'!B7264*LCOH!$C$21</f>
        <v>304.8</v>
      </c>
      <c r="C7262">
        <f>$P$35*'Profilo fotovoltaico'!B7264</f>
        <v>3824.3983375634739</v>
      </c>
      <c r="D7262">
        <f>$Q$37*'Profilo eolico'!B7264</f>
        <v>1778.3967158473829</v>
      </c>
      <c r="E7262">
        <f>$P$39*'Profilo fotovoltaico'!B7264+'Approvvigionamento energia'!$Q$39*'Profilo eolico'!B7264</f>
        <v>2289.8971212764054</v>
      </c>
      <c r="F7262">
        <f>$P$41*'Profilo fotovoltaico'!B7264+'Approvvigionamento energia'!$Q$41*'Profilo eolico'!B7264</f>
        <v>2801.3975267054284</v>
      </c>
      <c r="G7262">
        <f>$P$43*'Profilo fotovoltaico'!B7264+'Approvvigionamento energia'!$Q$43*'Profilo eolico'!B7264</f>
        <v>3312.8979321344514</v>
      </c>
      <c r="H7262">
        <f t="shared" si="226"/>
        <v>1138.4335154826958</v>
      </c>
      <c r="I7262">
        <f>IF(LCOH!$C$28=Menu!$A$1,'Approvvigionamento energia'!C7262,0)+IF(LCOH!$C$28=Menu!$A$2,'Approvvigionamento energia'!D7262,0)+IF(LCOH!$C$28=Menu!$A$3,'Approvvigionamento energia'!E7262,0)+IF(LCOH!$C$28=Menu!$A$4,'Approvvigionamento energia'!F7262,0)+IF(LCOH!$C$28=Menu!$A$5,'Approvvigionamento energia'!G7262,0)+IF(LCOH!$C$28=Menu!$A$6,'Approvvigionamento energia'!H7262,0)</f>
        <v>2801.3975267054284</v>
      </c>
      <c r="J7262">
        <f>'Approvvigionamento energia'!A7262+'Approvvigionamento energia'!B7262+'Approvvigionamento energia'!I7262</f>
        <v>3626.1975267054286</v>
      </c>
      <c r="K7262">
        <f>IF(MIN(LCOH!$C$18,J7262)&gt;=$P$48*LCOH!$C$18, MIN(LCOH!$C$18,J7262),0)</f>
        <v>1500</v>
      </c>
      <c r="L7262">
        <f t="shared" si="227"/>
        <v>2126.1975267054286</v>
      </c>
      <c r="M7262">
        <f>K7262/LCOH!$C$18</f>
        <v>1</v>
      </c>
      <c r="N7262">
        <f>K7262/LCOH!$C$34</f>
        <v>28.901734104046245</v>
      </c>
    </row>
    <row r="7263" spans="1:14" x14ac:dyDescent="0.35">
      <c r="A7263">
        <f>'Profilo fotovoltaico'!B7265*LCOH!$C$20</f>
        <v>440</v>
      </c>
      <c r="B7263">
        <f>'Profilo eolico'!B7265*LCOH!$C$21</f>
        <v>289.7</v>
      </c>
      <c r="C7263">
        <f>$P$35*'Profilo fotovoltaico'!B7265</f>
        <v>3236.0293625537088</v>
      </c>
      <c r="D7263">
        <f>$Q$37*'Profilo eolico'!B7265</f>
        <v>1690.2937289402455</v>
      </c>
      <c r="E7263">
        <f>$P$39*'Profilo fotovoltaico'!B7265+'Approvvigionamento energia'!$Q$39*'Profilo eolico'!B7265</f>
        <v>2076.7276373436116</v>
      </c>
      <c r="F7263">
        <f>$P$41*'Profilo fotovoltaico'!B7265+'Approvvigionamento energia'!$Q$41*'Profilo eolico'!B7265</f>
        <v>2463.161545746977</v>
      </c>
      <c r="G7263">
        <f>$P$43*'Profilo fotovoltaico'!B7265+'Approvvigionamento energia'!$Q$43*'Profilo eolico'!B7265</f>
        <v>2849.5954541503429</v>
      </c>
      <c r="H7263">
        <f t="shared" si="226"/>
        <v>1138.4335154826958</v>
      </c>
      <c r="I7263">
        <f>IF(LCOH!$C$28=Menu!$A$1,'Approvvigionamento energia'!C7263,0)+IF(LCOH!$C$28=Menu!$A$2,'Approvvigionamento energia'!D7263,0)+IF(LCOH!$C$28=Menu!$A$3,'Approvvigionamento energia'!E7263,0)+IF(LCOH!$C$28=Menu!$A$4,'Approvvigionamento energia'!F7263,0)+IF(LCOH!$C$28=Menu!$A$5,'Approvvigionamento energia'!G7263,0)+IF(LCOH!$C$28=Menu!$A$6,'Approvvigionamento energia'!H7263,0)</f>
        <v>2463.161545746977</v>
      </c>
      <c r="J7263">
        <f>'Approvvigionamento energia'!A7263+'Approvvigionamento energia'!B7263+'Approvvigionamento energia'!I7263</f>
        <v>3192.8615457469768</v>
      </c>
      <c r="K7263">
        <f>IF(MIN(LCOH!$C$18,J7263)&gt;=$P$48*LCOH!$C$18, MIN(LCOH!$C$18,J7263),0)</f>
        <v>1500</v>
      </c>
      <c r="L7263">
        <f t="shared" si="227"/>
        <v>1692.8615457469768</v>
      </c>
      <c r="M7263">
        <f>K7263/LCOH!$C$18</f>
        <v>1</v>
      </c>
      <c r="N7263">
        <f>K7263/LCOH!$C$34</f>
        <v>28.901734104046245</v>
      </c>
    </row>
    <row r="7264" spans="1:14" x14ac:dyDescent="0.35">
      <c r="A7264">
        <f>'Profilo fotovoltaico'!B7266*LCOH!$C$20</f>
        <v>313</v>
      </c>
      <c r="B7264">
        <f>'Profilo eolico'!B7266*LCOH!$C$21</f>
        <v>268.89999999999998</v>
      </c>
      <c r="C7264">
        <f>$P$35*'Profilo fotovoltaico'!B7266</f>
        <v>2301.9936147257063</v>
      </c>
      <c r="D7264">
        <f>$Q$37*'Profilo eolico'!B7266</f>
        <v>1568.9333231343871</v>
      </c>
      <c r="E7264">
        <f>$P$39*'Profilo fotovoltaico'!B7266+'Approvvigionamento energia'!$Q$39*'Profilo eolico'!B7266</f>
        <v>1752.1983960322168</v>
      </c>
      <c r="F7264">
        <f>$P$41*'Profilo fotovoltaico'!B7266+'Approvvigionamento energia'!$Q$41*'Profilo eolico'!B7266</f>
        <v>1935.4634689300467</v>
      </c>
      <c r="G7264">
        <f>$P$43*'Profilo fotovoltaico'!B7266+'Approvvigionamento energia'!$Q$43*'Profilo eolico'!B7266</f>
        <v>2118.7285418278766</v>
      </c>
      <c r="H7264">
        <f t="shared" si="226"/>
        <v>1138.4335154826958</v>
      </c>
      <c r="I7264">
        <f>IF(LCOH!$C$28=Menu!$A$1,'Approvvigionamento energia'!C7264,0)+IF(LCOH!$C$28=Menu!$A$2,'Approvvigionamento energia'!D7264,0)+IF(LCOH!$C$28=Menu!$A$3,'Approvvigionamento energia'!E7264,0)+IF(LCOH!$C$28=Menu!$A$4,'Approvvigionamento energia'!F7264,0)+IF(LCOH!$C$28=Menu!$A$5,'Approvvigionamento energia'!G7264,0)+IF(LCOH!$C$28=Menu!$A$6,'Approvvigionamento energia'!H7264,0)</f>
        <v>1935.4634689300467</v>
      </c>
      <c r="J7264">
        <f>'Approvvigionamento energia'!A7264+'Approvvigionamento energia'!B7264+'Approvvigionamento energia'!I7264</f>
        <v>2517.3634689300466</v>
      </c>
      <c r="K7264">
        <f>IF(MIN(LCOH!$C$18,J7264)&gt;=$P$48*LCOH!$C$18, MIN(LCOH!$C$18,J7264),0)</f>
        <v>1500</v>
      </c>
      <c r="L7264">
        <f t="shared" si="227"/>
        <v>1017.3634689300466</v>
      </c>
      <c r="M7264">
        <f>K7264/LCOH!$C$18</f>
        <v>1</v>
      </c>
      <c r="N7264">
        <f>K7264/LCOH!$C$34</f>
        <v>28.901734104046245</v>
      </c>
    </row>
    <row r="7265" spans="1:14" x14ac:dyDescent="0.35">
      <c r="A7265">
        <f>'Profilo fotovoltaico'!B7267*LCOH!$C$20</f>
        <v>159</v>
      </c>
      <c r="B7265">
        <f>'Profilo eolico'!B7267*LCOH!$C$21</f>
        <v>226</v>
      </c>
      <c r="C7265">
        <f>$P$35*'Profilo fotovoltaico'!B7267</f>
        <v>1169.3833378319084</v>
      </c>
      <c r="D7265">
        <f>$Q$37*'Profilo eolico'!B7267</f>
        <v>1318.6274861598049</v>
      </c>
      <c r="E7265">
        <f>$P$39*'Profilo fotovoltaico'!B7267+'Approvvigionamento energia'!$Q$39*'Profilo eolico'!B7267</f>
        <v>1281.3164490778308</v>
      </c>
      <c r="F7265">
        <f>$P$41*'Profilo fotovoltaico'!B7267+'Approvvigionamento energia'!$Q$41*'Profilo eolico'!B7267</f>
        <v>1244.0054119958568</v>
      </c>
      <c r="G7265">
        <f>$P$43*'Profilo fotovoltaico'!B7267+'Approvvigionamento energia'!$Q$43*'Profilo eolico'!B7267</f>
        <v>1206.6943749138825</v>
      </c>
      <c r="H7265">
        <f t="shared" si="226"/>
        <v>1138.4335154826958</v>
      </c>
      <c r="I7265">
        <f>IF(LCOH!$C$28=Menu!$A$1,'Approvvigionamento energia'!C7265,0)+IF(LCOH!$C$28=Menu!$A$2,'Approvvigionamento energia'!D7265,0)+IF(LCOH!$C$28=Menu!$A$3,'Approvvigionamento energia'!E7265,0)+IF(LCOH!$C$28=Menu!$A$4,'Approvvigionamento energia'!F7265,0)+IF(LCOH!$C$28=Menu!$A$5,'Approvvigionamento energia'!G7265,0)+IF(LCOH!$C$28=Menu!$A$6,'Approvvigionamento energia'!H7265,0)</f>
        <v>1244.0054119958568</v>
      </c>
      <c r="J7265">
        <f>'Approvvigionamento energia'!A7265+'Approvvigionamento energia'!B7265+'Approvvigionamento energia'!I7265</f>
        <v>1629.0054119958568</v>
      </c>
      <c r="K7265">
        <f>IF(MIN(LCOH!$C$18,J7265)&gt;=$P$48*LCOH!$C$18, MIN(LCOH!$C$18,J7265),0)</f>
        <v>1500</v>
      </c>
      <c r="L7265">
        <f t="shared" si="227"/>
        <v>129.00541199585678</v>
      </c>
      <c r="M7265">
        <f>K7265/LCOH!$C$18</f>
        <v>1</v>
      </c>
      <c r="N7265">
        <f>K7265/LCOH!$C$34</f>
        <v>28.901734104046245</v>
      </c>
    </row>
    <row r="7266" spans="1:14" x14ac:dyDescent="0.35">
      <c r="A7266">
        <f>'Profilo fotovoltaico'!B7268*LCOH!$C$20</f>
        <v>5</v>
      </c>
      <c r="B7266">
        <f>'Profilo eolico'!B7268*LCOH!$C$21</f>
        <v>192.5</v>
      </c>
      <c r="C7266">
        <f>$P$35*'Profilo fotovoltaico'!B7268</f>
        <v>36.773060938110326</v>
      </c>
      <c r="D7266">
        <f>$Q$37*'Profilo eolico'!B7268</f>
        <v>1123.1672171936391</v>
      </c>
      <c r="E7266">
        <f>$P$39*'Profilo fotovoltaico'!B7268+'Approvvigionamento energia'!$Q$39*'Profilo eolico'!B7268</f>
        <v>851.56867812975679</v>
      </c>
      <c r="F7266">
        <f>$P$41*'Profilo fotovoltaico'!B7268+'Approvvigionamento energia'!$Q$41*'Profilo eolico'!B7268</f>
        <v>579.97013906587472</v>
      </c>
      <c r="G7266">
        <f>$P$43*'Profilo fotovoltaico'!B7268+'Approvvigionamento energia'!$Q$43*'Profilo eolico'!B7268</f>
        <v>308.37160000199253</v>
      </c>
      <c r="H7266">
        <f t="shared" si="226"/>
        <v>1138.4335154826958</v>
      </c>
      <c r="I7266">
        <f>IF(LCOH!$C$28=Menu!$A$1,'Approvvigionamento energia'!C7266,0)+IF(LCOH!$C$28=Menu!$A$2,'Approvvigionamento energia'!D7266,0)+IF(LCOH!$C$28=Menu!$A$3,'Approvvigionamento energia'!E7266,0)+IF(LCOH!$C$28=Menu!$A$4,'Approvvigionamento energia'!F7266,0)+IF(LCOH!$C$28=Menu!$A$5,'Approvvigionamento energia'!G7266,0)+IF(LCOH!$C$28=Menu!$A$6,'Approvvigionamento energia'!H7266,0)</f>
        <v>579.97013906587472</v>
      </c>
      <c r="J7266">
        <f>'Approvvigionamento energia'!A7266+'Approvvigionamento energia'!B7266+'Approvvigionamento energia'!I7266</f>
        <v>777.47013906587472</v>
      </c>
      <c r="K7266">
        <f>IF(MIN(LCOH!$C$18,J7266)&gt;=$P$48*LCOH!$C$18, MIN(LCOH!$C$18,J7266),0)</f>
        <v>777.47013906587472</v>
      </c>
      <c r="L7266">
        <f t="shared" si="227"/>
        <v>0</v>
      </c>
      <c r="M7266">
        <f>K7266/LCOH!$C$18</f>
        <v>0.5183134260439165</v>
      </c>
      <c r="N7266">
        <f>K7266/LCOH!$C$34</f>
        <v>14.980156822078511</v>
      </c>
    </row>
    <row r="7267" spans="1:14" x14ac:dyDescent="0.35">
      <c r="A7267">
        <f>'Profilo fotovoltaico'!B7269*LCOH!$C$20</f>
        <v>0</v>
      </c>
      <c r="B7267">
        <f>'Profilo eolico'!B7269*LCOH!$C$21</f>
        <v>179.7</v>
      </c>
      <c r="C7267">
        <f>$P$35*'Profilo fotovoltaico'!B7269</f>
        <v>0</v>
      </c>
      <c r="D7267">
        <f>$Q$37*'Profilo eolico'!B7269</f>
        <v>1048.4838905438803</v>
      </c>
      <c r="E7267">
        <f>$P$39*'Profilo fotovoltaico'!B7269+'Approvvigionamento energia'!$Q$39*'Profilo eolico'!B7269</f>
        <v>786.36291790791017</v>
      </c>
      <c r="F7267">
        <f>$P$41*'Profilo fotovoltaico'!B7269+'Approvvigionamento energia'!$Q$41*'Profilo eolico'!B7269</f>
        <v>524.24194527194015</v>
      </c>
      <c r="G7267">
        <f>$P$43*'Profilo fotovoltaico'!B7269+'Approvvigionamento energia'!$Q$43*'Profilo eolico'!B7269</f>
        <v>262.12097263597008</v>
      </c>
      <c r="H7267">
        <f t="shared" si="226"/>
        <v>1138.4335154826958</v>
      </c>
      <c r="I7267">
        <f>IF(LCOH!$C$28=Menu!$A$1,'Approvvigionamento energia'!C7267,0)+IF(LCOH!$C$28=Menu!$A$2,'Approvvigionamento energia'!D7267,0)+IF(LCOH!$C$28=Menu!$A$3,'Approvvigionamento energia'!E7267,0)+IF(LCOH!$C$28=Menu!$A$4,'Approvvigionamento energia'!F7267,0)+IF(LCOH!$C$28=Menu!$A$5,'Approvvigionamento energia'!G7267,0)+IF(LCOH!$C$28=Menu!$A$6,'Approvvigionamento energia'!H7267,0)</f>
        <v>524.24194527194015</v>
      </c>
      <c r="J7267">
        <f>'Approvvigionamento energia'!A7267+'Approvvigionamento energia'!B7267+'Approvvigionamento energia'!I7267</f>
        <v>703.94194527194009</v>
      </c>
      <c r="K7267">
        <f>IF(MIN(LCOH!$C$18,J7267)&gt;=$P$48*LCOH!$C$18, MIN(LCOH!$C$18,J7267),0)</f>
        <v>703.94194527194009</v>
      </c>
      <c r="L7267">
        <f t="shared" si="227"/>
        <v>0</v>
      </c>
      <c r="M7267">
        <f>K7267/LCOH!$C$18</f>
        <v>0.46929463018129342</v>
      </c>
      <c r="N7267">
        <f>K7267/LCOH!$C$34</f>
        <v>13.563428617956458</v>
      </c>
    </row>
    <row r="7268" spans="1:14" x14ac:dyDescent="0.35">
      <c r="A7268">
        <f>'Profilo fotovoltaico'!B7270*LCOH!$C$20</f>
        <v>0</v>
      </c>
      <c r="B7268">
        <f>'Profilo eolico'!B7270*LCOH!$C$21</f>
        <v>173.6</v>
      </c>
      <c r="C7268">
        <f>$P$35*'Profilo fotovoltaico'!B7270</f>
        <v>0</v>
      </c>
      <c r="D7268">
        <f>$Q$37*'Profilo eolico'!B7270</f>
        <v>1012.8926176873546</v>
      </c>
      <c r="E7268">
        <f>$P$39*'Profilo fotovoltaico'!B7270+'Approvvigionamento energia'!$Q$39*'Profilo eolico'!B7270</f>
        <v>759.6694632655159</v>
      </c>
      <c r="F7268">
        <f>$P$41*'Profilo fotovoltaico'!B7270+'Approvvigionamento energia'!$Q$41*'Profilo eolico'!B7270</f>
        <v>506.44630884367729</v>
      </c>
      <c r="G7268">
        <f>$P$43*'Profilo fotovoltaico'!B7270+'Approvvigionamento energia'!$Q$43*'Profilo eolico'!B7270</f>
        <v>253.22315442183864</v>
      </c>
      <c r="H7268">
        <f t="shared" si="226"/>
        <v>1138.4335154826958</v>
      </c>
      <c r="I7268">
        <f>IF(LCOH!$C$28=Menu!$A$1,'Approvvigionamento energia'!C7268,0)+IF(LCOH!$C$28=Menu!$A$2,'Approvvigionamento energia'!D7268,0)+IF(LCOH!$C$28=Menu!$A$3,'Approvvigionamento energia'!E7268,0)+IF(LCOH!$C$28=Menu!$A$4,'Approvvigionamento energia'!F7268,0)+IF(LCOH!$C$28=Menu!$A$5,'Approvvigionamento energia'!G7268,0)+IF(LCOH!$C$28=Menu!$A$6,'Approvvigionamento energia'!H7268,0)</f>
        <v>506.44630884367729</v>
      </c>
      <c r="J7268">
        <f>'Approvvigionamento energia'!A7268+'Approvvigionamento energia'!B7268+'Approvvigionamento energia'!I7268</f>
        <v>680.04630884367725</v>
      </c>
      <c r="K7268">
        <f>IF(MIN(LCOH!$C$18,J7268)&gt;=$P$48*LCOH!$C$18, MIN(LCOH!$C$18,J7268),0)</f>
        <v>680.04630884367725</v>
      </c>
      <c r="L7268">
        <f t="shared" si="227"/>
        <v>0</v>
      </c>
      <c r="M7268">
        <f>K7268/LCOH!$C$18</f>
        <v>0.45336420589578486</v>
      </c>
      <c r="N7268">
        <f>K7268/LCOH!$C$34</f>
        <v>13.103011731092048</v>
      </c>
    </row>
    <row r="7269" spans="1:14" x14ac:dyDescent="0.35">
      <c r="A7269">
        <f>'Profilo fotovoltaico'!B7271*LCOH!$C$20</f>
        <v>0</v>
      </c>
      <c r="B7269">
        <f>'Profilo eolico'!B7271*LCOH!$C$21</f>
        <v>176.3</v>
      </c>
      <c r="C7269">
        <f>$P$35*'Profilo fotovoltaico'!B7271</f>
        <v>0</v>
      </c>
      <c r="D7269">
        <f>$Q$37*'Profilo eolico'!B7271</f>
        <v>1028.6461319025382</v>
      </c>
      <c r="E7269">
        <f>$P$39*'Profilo fotovoltaico'!B7271+'Approvvigionamento energia'!$Q$39*'Profilo eolico'!B7271</f>
        <v>771.48459892690357</v>
      </c>
      <c r="F7269">
        <f>$P$41*'Profilo fotovoltaico'!B7271+'Approvvigionamento energia'!$Q$41*'Profilo eolico'!B7271</f>
        <v>514.32306595126909</v>
      </c>
      <c r="G7269">
        <f>$P$43*'Profilo fotovoltaico'!B7271+'Approvvigionamento energia'!$Q$43*'Profilo eolico'!B7271</f>
        <v>257.16153297563454</v>
      </c>
      <c r="H7269">
        <f t="shared" si="226"/>
        <v>1138.4335154826958</v>
      </c>
      <c r="I7269">
        <f>IF(LCOH!$C$28=Menu!$A$1,'Approvvigionamento energia'!C7269,0)+IF(LCOH!$C$28=Menu!$A$2,'Approvvigionamento energia'!D7269,0)+IF(LCOH!$C$28=Menu!$A$3,'Approvvigionamento energia'!E7269,0)+IF(LCOH!$C$28=Menu!$A$4,'Approvvigionamento energia'!F7269,0)+IF(LCOH!$C$28=Menu!$A$5,'Approvvigionamento energia'!G7269,0)+IF(LCOH!$C$28=Menu!$A$6,'Approvvigionamento energia'!H7269,0)</f>
        <v>514.32306595126909</v>
      </c>
      <c r="J7269">
        <f>'Approvvigionamento energia'!A7269+'Approvvigionamento energia'!B7269+'Approvvigionamento energia'!I7269</f>
        <v>690.62306595126915</v>
      </c>
      <c r="K7269">
        <f>IF(MIN(LCOH!$C$18,J7269)&gt;=$P$48*LCOH!$C$18, MIN(LCOH!$C$18,J7269),0)</f>
        <v>690.62306595126915</v>
      </c>
      <c r="L7269">
        <f t="shared" si="227"/>
        <v>0</v>
      </c>
      <c r="M7269">
        <f>K7269/LCOH!$C$18</f>
        <v>0.46041537730084608</v>
      </c>
      <c r="N7269">
        <f>K7269/LCOH!$C$34</f>
        <v>13.306802812163182</v>
      </c>
    </row>
    <row r="7270" spans="1:14" x14ac:dyDescent="0.35">
      <c r="A7270">
        <f>'Profilo fotovoltaico'!B7272*LCOH!$C$20</f>
        <v>0</v>
      </c>
      <c r="B7270">
        <f>'Profilo eolico'!B7272*LCOH!$C$21</f>
        <v>184.29999999999998</v>
      </c>
      <c r="C7270">
        <f>$P$35*'Profilo fotovoltaico'!B7272</f>
        <v>0</v>
      </c>
      <c r="D7270">
        <f>$Q$37*'Profilo eolico'!B7272</f>
        <v>1075.3232110586373</v>
      </c>
      <c r="E7270">
        <f>$P$39*'Profilo fotovoltaico'!B7272+'Approvvigionamento energia'!$Q$39*'Profilo eolico'!B7272</f>
        <v>806.49240829397797</v>
      </c>
      <c r="F7270">
        <f>$P$41*'Profilo fotovoltaico'!B7272+'Approvvigionamento energia'!$Q$41*'Profilo eolico'!B7272</f>
        <v>537.66160552931865</v>
      </c>
      <c r="G7270">
        <f>$P$43*'Profilo fotovoltaico'!B7272+'Approvvigionamento energia'!$Q$43*'Profilo eolico'!B7272</f>
        <v>268.83080276465932</v>
      </c>
      <c r="H7270">
        <f t="shared" si="226"/>
        <v>1138.4335154826958</v>
      </c>
      <c r="I7270">
        <f>IF(LCOH!$C$28=Menu!$A$1,'Approvvigionamento energia'!C7270,0)+IF(LCOH!$C$28=Menu!$A$2,'Approvvigionamento energia'!D7270,0)+IF(LCOH!$C$28=Menu!$A$3,'Approvvigionamento energia'!E7270,0)+IF(LCOH!$C$28=Menu!$A$4,'Approvvigionamento energia'!F7270,0)+IF(LCOH!$C$28=Menu!$A$5,'Approvvigionamento energia'!G7270,0)+IF(LCOH!$C$28=Menu!$A$6,'Approvvigionamento energia'!H7270,0)</f>
        <v>537.66160552931865</v>
      </c>
      <c r="J7270">
        <f>'Approvvigionamento energia'!A7270+'Approvvigionamento energia'!B7270+'Approvvigionamento energia'!I7270</f>
        <v>721.9616055293186</v>
      </c>
      <c r="K7270">
        <f>IF(MIN(LCOH!$C$18,J7270)&gt;=$P$48*LCOH!$C$18, MIN(LCOH!$C$18,J7270),0)</f>
        <v>721.9616055293186</v>
      </c>
      <c r="L7270">
        <f t="shared" si="227"/>
        <v>0</v>
      </c>
      <c r="M7270">
        <f>K7270/LCOH!$C$18</f>
        <v>0.48130773701954571</v>
      </c>
      <c r="N7270">
        <f>K7270/LCOH!$C$34</f>
        <v>13.910628237559125</v>
      </c>
    </row>
    <row r="7271" spans="1:14" x14ac:dyDescent="0.35">
      <c r="A7271">
        <f>'Profilo fotovoltaico'!B7273*LCOH!$C$20</f>
        <v>0</v>
      </c>
      <c r="B7271">
        <f>'Profilo eolico'!B7273*LCOH!$C$21</f>
        <v>199.4</v>
      </c>
      <c r="C7271">
        <f>$P$35*'Profilo fotovoltaico'!B7273</f>
        <v>0</v>
      </c>
      <c r="D7271">
        <f>$Q$37*'Profilo eolico'!B7273</f>
        <v>1163.4261979657747</v>
      </c>
      <c r="E7271">
        <f>$P$39*'Profilo fotovoltaico'!B7273+'Approvvigionamento energia'!$Q$39*'Profilo eolico'!B7273</f>
        <v>872.56964847433096</v>
      </c>
      <c r="F7271">
        <f>$P$41*'Profilo fotovoltaico'!B7273+'Approvvigionamento energia'!$Q$41*'Profilo eolico'!B7273</f>
        <v>581.71309898288735</v>
      </c>
      <c r="G7271">
        <f>$P$43*'Profilo fotovoltaico'!B7273+'Approvvigionamento energia'!$Q$43*'Profilo eolico'!B7273</f>
        <v>290.85654949144367</v>
      </c>
      <c r="H7271">
        <f t="shared" si="226"/>
        <v>1138.4335154826958</v>
      </c>
      <c r="I7271">
        <f>IF(LCOH!$C$28=Menu!$A$1,'Approvvigionamento energia'!C7271,0)+IF(LCOH!$C$28=Menu!$A$2,'Approvvigionamento energia'!D7271,0)+IF(LCOH!$C$28=Menu!$A$3,'Approvvigionamento energia'!E7271,0)+IF(LCOH!$C$28=Menu!$A$4,'Approvvigionamento energia'!F7271,0)+IF(LCOH!$C$28=Menu!$A$5,'Approvvigionamento energia'!G7271,0)+IF(LCOH!$C$28=Menu!$A$6,'Approvvigionamento energia'!H7271,0)</f>
        <v>581.71309898288735</v>
      </c>
      <c r="J7271">
        <f>'Approvvigionamento energia'!A7271+'Approvvigionamento energia'!B7271+'Approvvigionamento energia'!I7271</f>
        <v>781.11309898288732</v>
      </c>
      <c r="K7271">
        <f>IF(MIN(LCOH!$C$18,J7271)&gt;=$P$48*LCOH!$C$18, MIN(LCOH!$C$18,J7271),0)</f>
        <v>781.11309898288732</v>
      </c>
      <c r="L7271">
        <f t="shared" si="227"/>
        <v>0</v>
      </c>
      <c r="M7271">
        <f>K7271/LCOH!$C$18</f>
        <v>0.52074206598859152</v>
      </c>
      <c r="N7271">
        <f>K7271/LCOH!$C$34</f>
        <v>15.050348727993976</v>
      </c>
    </row>
    <row r="7272" spans="1:14" x14ac:dyDescent="0.35">
      <c r="A7272">
        <f>'Profilo fotovoltaico'!B7274*LCOH!$C$20</f>
        <v>0</v>
      </c>
      <c r="B7272">
        <f>'Profilo eolico'!B7274*LCOH!$C$21</f>
        <v>215.29999999999998</v>
      </c>
      <c r="C7272">
        <f>$P$35*'Profilo fotovoltaico'!B7274</f>
        <v>0</v>
      </c>
      <c r="D7272">
        <f>$Q$37*'Profilo eolico'!B7274</f>
        <v>1256.1968927885221</v>
      </c>
      <c r="E7272">
        <f>$P$39*'Profilo fotovoltaico'!B7274+'Approvvigionamento energia'!$Q$39*'Profilo eolico'!B7274</f>
        <v>942.14766959139149</v>
      </c>
      <c r="F7272">
        <f>$P$41*'Profilo fotovoltaico'!B7274+'Approvvigionamento energia'!$Q$41*'Profilo eolico'!B7274</f>
        <v>628.09844639426103</v>
      </c>
      <c r="G7272">
        <f>$P$43*'Profilo fotovoltaico'!B7274+'Approvvigionamento energia'!$Q$43*'Profilo eolico'!B7274</f>
        <v>314.04922319713052</v>
      </c>
      <c r="H7272">
        <f t="shared" si="226"/>
        <v>1138.4335154826958</v>
      </c>
      <c r="I7272">
        <f>IF(LCOH!$C$28=Menu!$A$1,'Approvvigionamento energia'!C7272,0)+IF(LCOH!$C$28=Menu!$A$2,'Approvvigionamento energia'!D7272,0)+IF(LCOH!$C$28=Menu!$A$3,'Approvvigionamento energia'!E7272,0)+IF(LCOH!$C$28=Menu!$A$4,'Approvvigionamento energia'!F7272,0)+IF(LCOH!$C$28=Menu!$A$5,'Approvvigionamento energia'!G7272,0)+IF(LCOH!$C$28=Menu!$A$6,'Approvvigionamento energia'!H7272,0)</f>
        <v>628.09844639426103</v>
      </c>
      <c r="J7272">
        <f>'Approvvigionamento energia'!A7272+'Approvvigionamento energia'!B7272+'Approvvigionamento energia'!I7272</f>
        <v>843.39844639426099</v>
      </c>
      <c r="K7272">
        <f>IF(MIN(LCOH!$C$18,J7272)&gt;=$P$48*LCOH!$C$18, MIN(LCOH!$C$18,J7272),0)</f>
        <v>843.39844639426099</v>
      </c>
      <c r="L7272">
        <f t="shared" si="227"/>
        <v>0</v>
      </c>
      <c r="M7272">
        <f>K7272/LCOH!$C$18</f>
        <v>0.56226563092950732</v>
      </c>
      <c r="N7272">
        <f>K7272/LCOH!$C$34</f>
        <v>16.250451760968421</v>
      </c>
    </row>
    <row r="7273" spans="1:14" x14ac:dyDescent="0.35">
      <c r="A7273">
        <f>'Profilo fotovoltaico'!B7275*LCOH!$C$20</f>
        <v>0</v>
      </c>
      <c r="B7273">
        <f>'Profilo eolico'!B7275*LCOH!$C$21</f>
        <v>227.70000000000002</v>
      </c>
      <c r="C7273">
        <f>$P$35*'Profilo fotovoltaico'!B7275</f>
        <v>0</v>
      </c>
      <c r="D7273">
        <f>$Q$37*'Profilo eolico'!B7275</f>
        <v>1328.546365480476</v>
      </c>
      <c r="E7273">
        <f>$P$39*'Profilo fotovoltaico'!B7275+'Approvvigionamento energia'!$Q$39*'Profilo eolico'!B7275</f>
        <v>996.40977411035703</v>
      </c>
      <c r="F7273">
        <f>$P$41*'Profilo fotovoltaico'!B7275+'Approvvigionamento energia'!$Q$41*'Profilo eolico'!B7275</f>
        <v>664.27318274023798</v>
      </c>
      <c r="G7273">
        <f>$P$43*'Profilo fotovoltaico'!B7275+'Approvvigionamento energia'!$Q$43*'Profilo eolico'!B7275</f>
        <v>332.13659137011899</v>
      </c>
      <c r="H7273">
        <f t="shared" si="226"/>
        <v>1138.4335154826958</v>
      </c>
      <c r="I7273">
        <f>IF(LCOH!$C$28=Menu!$A$1,'Approvvigionamento energia'!C7273,0)+IF(LCOH!$C$28=Menu!$A$2,'Approvvigionamento energia'!D7273,0)+IF(LCOH!$C$28=Menu!$A$3,'Approvvigionamento energia'!E7273,0)+IF(LCOH!$C$28=Menu!$A$4,'Approvvigionamento energia'!F7273,0)+IF(LCOH!$C$28=Menu!$A$5,'Approvvigionamento energia'!G7273,0)+IF(LCOH!$C$28=Menu!$A$6,'Approvvigionamento energia'!H7273,0)</f>
        <v>664.27318274023798</v>
      </c>
      <c r="J7273">
        <f>'Approvvigionamento energia'!A7273+'Approvvigionamento energia'!B7273+'Approvvigionamento energia'!I7273</f>
        <v>891.97318274023803</v>
      </c>
      <c r="K7273">
        <f>IF(MIN(LCOH!$C$18,J7273)&gt;=$P$48*LCOH!$C$18, MIN(LCOH!$C$18,J7273),0)</f>
        <v>891.97318274023803</v>
      </c>
      <c r="L7273">
        <f t="shared" si="227"/>
        <v>0</v>
      </c>
      <c r="M7273">
        <f>K7273/LCOH!$C$18</f>
        <v>0.59464878849349201</v>
      </c>
      <c r="N7273">
        <f>K7273/LCOH!$C$34</f>
        <v>17.18638117033214</v>
      </c>
    </row>
    <row r="7274" spans="1:14" x14ac:dyDescent="0.35">
      <c r="A7274">
        <f>'Profilo fotovoltaico'!B7276*LCOH!$C$20</f>
        <v>0</v>
      </c>
      <c r="B7274">
        <f>'Profilo eolico'!B7276*LCOH!$C$21</f>
        <v>238.8</v>
      </c>
      <c r="C7274">
        <f>$P$35*'Profilo fotovoltaico'!B7276</f>
        <v>0</v>
      </c>
      <c r="D7274">
        <f>$Q$37*'Profilo eolico'!B7276</f>
        <v>1393.3108128095639</v>
      </c>
      <c r="E7274">
        <f>$P$39*'Profilo fotovoltaico'!B7276+'Approvvigionamento energia'!$Q$39*'Profilo eolico'!B7276</f>
        <v>1044.9831096071728</v>
      </c>
      <c r="F7274">
        <f>$P$41*'Profilo fotovoltaico'!B7276+'Approvvigionamento energia'!$Q$41*'Profilo eolico'!B7276</f>
        <v>696.65540640478196</v>
      </c>
      <c r="G7274">
        <f>$P$43*'Profilo fotovoltaico'!B7276+'Approvvigionamento energia'!$Q$43*'Profilo eolico'!B7276</f>
        <v>348.32770320239098</v>
      </c>
      <c r="H7274">
        <f t="shared" si="226"/>
        <v>1138.4335154826958</v>
      </c>
      <c r="I7274">
        <f>IF(LCOH!$C$28=Menu!$A$1,'Approvvigionamento energia'!C7274,0)+IF(LCOH!$C$28=Menu!$A$2,'Approvvigionamento energia'!D7274,0)+IF(LCOH!$C$28=Menu!$A$3,'Approvvigionamento energia'!E7274,0)+IF(LCOH!$C$28=Menu!$A$4,'Approvvigionamento energia'!F7274,0)+IF(LCOH!$C$28=Menu!$A$5,'Approvvigionamento energia'!G7274,0)+IF(LCOH!$C$28=Menu!$A$6,'Approvvigionamento energia'!H7274,0)</f>
        <v>696.65540640478196</v>
      </c>
      <c r="J7274">
        <f>'Approvvigionamento energia'!A7274+'Approvvigionamento energia'!B7274+'Approvvigionamento energia'!I7274</f>
        <v>935.45540640478202</v>
      </c>
      <c r="K7274">
        <f>IF(MIN(LCOH!$C$18,J7274)&gt;=$P$48*LCOH!$C$18, MIN(LCOH!$C$18,J7274),0)</f>
        <v>935.45540640478202</v>
      </c>
      <c r="L7274">
        <f t="shared" si="227"/>
        <v>0</v>
      </c>
      <c r="M7274">
        <f>K7274/LCOH!$C$18</f>
        <v>0.62363693760318806</v>
      </c>
      <c r="N7274">
        <f>K7274/LCOH!$C$34</f>
        <v>18.024188948069018</v>
      </c>
    </row>
    <row r="7275" spans="1:14" x14ac:dyDescent="0.35">
      <c r="A7275">
        <f>'Profilo fotovoltaico'!B7277*LCOH!$C$20</f>
        <v>0</v>
      </c>
      <c r="B7275">
        <f>'Profilo eolico'!B7277*LCOH!$C$21</f>
        <v>239.6</v>
      </c>
      <c r="C7275">
        <f>$P$35*'Profilo fotovoltaico'!B7277</f>
        <v>0</v>
      </c>
      <c r="D7275">
        <f>$Q$37*'Profilo eolico'!B7277</f>
        <v>1397.9785207251737</v>
      </c>
      <c r="E7275">
        <f>$P$39*'Profilo fotovoltaico'!B7277+'Approvvigionamento energia'!$Q$39*'Profilo eolico'!B7277</f>
        <v>1048.4838905438803</v>
      </c>
      <c r="F7275">
        <f>$P$41*'Profilo fotovoltaico'!B7277+'Approvvigionamento energia'!$Q$41*'Profilo eolico'!B7277</f>
        <v>698.98926036258683</v>
      </c>
      <c r="G7275">
        <f>$P$43*'Profilo fotovoltaico'!B7277+'Approvvigionamento energia'!$Q$43*'Profilo eolico'!B7277</f>
        <v>349.49463018129342</v>
      </c>
      <c r="H7275">
        <f t="shared" si="226"/>
        <v>1138.4335154826958</v>
      </c>
      <c r="I7275">
        <f>IF(LCOH!$C$28=Menu!$A$1,'Approvvigionamento energia'!C7275,0)+IF(LCOH!$C$28=Menu!$A$2,'Approvvigionamento energia'!D7275,0)+IF(LCOH!$C$28=Menu!$A$3,'Approvvigionamento energia'!E7275,0)+IF(LCOH!$C$28=Menu!$A$4,'Approvvigionamento energia'!F7275,0)+IF(LCOH!$C$28=Menu!$A$5,'Approvvigionamento energia'!G7275,0)+IF(LCOH!$C$28=Menu!$A$6,'Approvvigionamento energia'!H7275,0)</f>
        <v>698.98926036258683</v>
      </c>
      <c r="J7275">
        <f>'Approvvigionamento energia'!A7275+'Approvvigionamento energia'!B7275+'Approvvigionamento energia'!I7275</f>
        <v>938.58926036258686</v>
      </c>
      <c r="K7275">
        <f>IF(MIN(LCOH!$C$18,J7275)&gt;=$P$48*LCOH!$C$18, MIN(LCOH!$C$18,J7275),0)</f>
        <v>938.58926036258686</v>
      </c>
      <c r="L7275">
        <f t="shared" si="227"/>
        <v>0</v>
      </c>
      <c r="M7275">
        <f>K7275/LCOH!$C$18</f>
        <v>0.62572617357505789</v>
      </c>
      <c r="N7275">
        <f>K7275/LCOH!$C$34</f>
        <v>18.08457149060861</v>
      </c>
    </row>
    <row r="7276" spans="1:14" x14ac:dyDescent="0.35">
      <c r="A7276">
        <f>'Profilo fotovoltaico'!B7278*LCOH!$C$20</f>
        <v>0</v>
      </c>
      <c r="B7276">
        <f>'Profilo eolico'!B7278*LCOH!$C$21</f>
        <v>236.5</v>
      </c>
      <c r="C7276">
        <f>$P$35*'Profilo fotovoltaico'!B7278</f>
        <v>0</v>
      </c>
      <c r="D7276">
        <f>$Q$37*'Profilo eolico'!B7278</f>
        <v>1379.8911525521851</v>
      </c>
      <c r="E7276">
        <f>$P$39*'Profilo fotovoltaico'!B7278+'Approvvigionamento energia'!$Q$39*'Profilo eolico'!B7278</f>
        <v>1034.9183644141388</v>
      </c>
      <c r="F7276">
        <f>$P$41*'Profilo fotovoltaico'!B7278+'Approvvigionamento energia'!$Q$41*'Profilo eolico'!B7278</f>
        <v>689.94557627609254</v>
      </c>
      <c r="G7276">
        <f>$P$43*'Profilo fotovoltaico'!B7278+'Approvvigionamento energia'!$Q$43*'Profilo eolico'!B7278</f>
        <v>344.97278813804627</v>
      </c>
      <c r="H7276">
        <f t="shared" si="226"/>
        <v>1138.4335154826958</v>
      </c>
      <c r="I7276">
        <f>IF(LCOH!$C$28=Menu!$A$1,'Approvvigionamento energia'!C7276,0)+IF(LCOH!$C$28=Menu!$A$2,'Approvvigionamento energia'!D7276,0)+IF(LCOH!$C$28=Menu!$A$3,'Approvvigionamento energia'!E7276,0)+IF(LCOH!$C$28=Menu!$A$4,'Approvvigionamento energia'!F7276,0)+IF(LCOH!$C$28=Menu!$A$5,'Approvvigionamento energia'!G7276,0)+IF(LCOH!$C$28=Menu!$A$6,'Approvvigionamento energia'!H7276,0)</f>
        <v>689.94557627609254</v>
      </c>
      <c r="J7276">
        <f>'Approvvigionamento energia'!A7276+'Approvvigionamento energia'!B7276+'Approvvigionamento energia'!I7276</f>
        <v>926.44557627609254</v>
      </c>
      <c r="K7276">
        <f>IF(MIN(LCOH!$C$18,J7276)&gt;=$P$48*LCOH!$C$18, MIN(LCOH!$C$18,J7276),0)</f>
        <v>926.44557627609254</v>
      </c>
      <c r="L7276">
        <f t="shared" si="227"/>
        <v>0</v>
      </c>
      <c r="M7276">
        <f>K7276/LCOH!$C$18</f>
        <v>0.61763038418406169</v>
      </c>
      <c r="N7276">
        <f>K7276/LCOH!$C$34</f>
        <v>17.850589138267679</v>
      </c>
    </row>
    <row r="7277" spans="1:14" x14ac:dyDescent="0.35">
      <c r="A7277">
        <f>'Profilo fotovoltaico'!B7279*LCOH!$C$20</f>
        <v>0</v>
      </c>
      <c r="B7277">
        <f>'Profilo eolico'!B7279*LCOH!$C$21</f>
        <v>225.39999999999998</v>
      </c>
      <c r="C7277">
        <f>$P$35*'Profilo fotovoltaico'!B7279</f>
        <v>0</v>
      </c>
      <c r="D7277">
        <f>$Q$37*'Profilo eolico'!B7279</f>
        <v>1315.1267052230974</v>
      </c>
      <c r="E7277">
        <f>$P$39*'Profilo fotovoltaico'!B7279+'Approvvigionamento energia'!$Q$39*'Profilo eolico'!B7279</f>
        <v>986.34502891732302</v>
      </c>
      <c r="F7277">
        <f>$P$41*'Profilo fotovoltaico'!B7279+'Approvvigionamento energia'!$Q$41*'Profilo eolico'!B7279</f>
        <v>657.56335261154868</v>
      </c>
      <c r="G7277">
        <f>$P$43*'Profilo fotovoltaico'!B7279+'Approvvigionamento energia'!$Q$43*'Profilo eolico'!B7279</f>
        <v>328.78167630577434</v>
      </c>
      <c r="H7277">
        <f t="shared" si="226"/>
        <v>1138.4335154826958</v>
      </c>
      <c r="I7277">
        <f>IF(LCOH!$C$28=Menu!$A$1,'Approvvigionamento energia'!C7277,0)+IF(LCOH!$C$28=Menu!$A$2,'Approvvigionamento energia'!D7277,0)+IF(LCOH!$C$28=Menu!$A$3,'Approvvigionamento energia'!E7277,0)+IF(LCOH!$C$28=Menu!$A$4,'Approvvigionamento energia'!F7277,0)+IF(LCOH!$C$28=Menu!$A$5,'Approvvigionamento energia'!G7277,0)+IF(LCOH!$C$28=Menu!$A$6,'Approvvigionamento energia'!H7277,0)</f>
        <v>657.56335261154868</v>
      </c>
      <c r="J7277">
        <f>'Approvvigionamento energia'!A7277+'Approvvigionamento energia'!B7277+'Approvvigionamento energia'!I7277</f>
        <v>882.96335261154866</v>
      </c>
      <c r="K7277">
        <f>IF(MIN(LCOH!$C$18,J7277)&gt;=$P$48*LCOH!$C$18, MIN(LCOH!$C$18,J7277),0)</f>
        <v>882.96335261154866</v>
      </c>
      <c r="L7277">
        <f t="shared" si="227"/>
        <v>0</v>
      </c>
      <c r="M7277">
        <f>K7277/LCOH!$C$18</f>
        <v>0.58864223507436575</v>
      </c>
      <c r="N7277">
        <f>K7277/LCOH!$C$34</f>
        <v>17.012781360530802</v>
      </c>
    </row>
    <row r="7278" spans="1:14" x14ac:dyDescent="0.35">
      <c r="A7278">
        <f>'Profilo fotovoltaico'!B7280*LCOH!$C$20</f>
        <v>0</v>
      </c>
      <c r="B7278">
        <f>'Profilo eolico'!B7280*LCOH!$C$21</f>
        <v>211.10000000000002</v>
      </c>
      <c r="C7278">
        <f>$P$35*'Profilo fotovoltaico'!B7280</f>
        <v>0</v>
      </c>
      <c r="D7278">
        <f>$Q$37*'Profilo eolico'!B7280</f>
        <v>1231.6914262315699</v>
      </c>
      <c r="E7278">
        <f>$P$39*'Profilo fotovoltaico'!B7280+'Approvvigionamento energia'!$Q$39*'Profilo eolico'!B7280</f>
        <v>923.76856967367746</v>
      </c>
      <c r="F7278">
        <f>$P$41*'Profilo fotovoltaico'!B7280+'Approvvigionamento energia'!$Q$41*'Profilo eolico'!B7280</f>
        <v>615.84571311578497</v>
      </c>
      <c r="G7278">
        <f>$P$43*'Profilo fotovoltaico'!B7280+'Approvvigionamento energia'!$Q$43*'Profilo eolico'!B7280</f>
        <v>307.92285655789249</v>
      </c>
      <c r="H7278">
        <f t="shared" si="226"/>
        <v>1138.4335154826958</v>
      </c>
      <c r="I7278">
        <f>IF(LCOH!$C$28=Menu!$A$1,'Approvvigionamento energia'!C7278,0)+IF(LCOH!$C$28=Menu!$A$2,'Approvvigionamento energia'!D7278,0)+IF(LCOH!$C$28=Menu!$A$3,'Approvvigionamento energia'!E7278,0)+IF(LCOH!$C$28=Menu!$A$4,'Approvvigionamento energia'!F7278,0)+IF(LCOH!$C$28=Menu!$A$5,'Approvvigionamento energia'!G7278,0)+IF(LCOH!$C$28=Menu!$A$6,'Approvvigionamento energia'!H7278,0)</f>
        <v>615.84571311578497</v>
      </c>
      <c r="J7278">
        <f>'Approvvigionamento energia'!A7278+'Approvvigionamento energia'!B7278+'Approvvigionamento energia'!I7278</f>
        <v>826.945713115785</v>
      </c>
      <c r="K7278">
        <f>IF(MIN(LCOH!$C$18,J7278)&gt;=$P$48*LCOH!$C$18, MIN(LCOH!$C$18,J7278),0)</f>
        <v>826.945713115785</v>
      </c>
      <c r="L7278">
        <f t="shared" si="227"/>
        <v>0</v>
      </c>
      <c r="M7278">
        <f>K7278/LCOH!$C$18</f>
        <v>0.55129714207719005</v>
      </c>
      <c r="N7278">
        <f>K7278/LCOH!$C$34</f>
        <v>15.933443412635549</v>
      </c>
    </row>
    <row r="7279" spans="1:14" x14ac:dyDescent="0.35">
      <c r="A7279">
        <f>'Profilo fotovoltaico'!B7281*LCOH!$C$20</f>
        <v>0</v>
      </c>
      <c r="B7279">
        <f>'Profilo eolico'!B7281*LCOH!$C$21</f>
        <v>193.70000000000002</v>
      </c>
      <c r="C7279">
        <f>$P$35*'Profilo fotovoltaico'!B7281</f>
        <v>0</v>
      </c>
      <c r="D7279">
        <f>$Q$37*'Profilo eolico'!B7281</f>
        <v>1130.1687790670542</v>
      </c>
      <c r="E7279">
        <f>$P$39*'Profilo fotovoltaico'!B7281+'Approvvigionamento energia'!$Q$39*'Profilo eolico'!B7281</f>
        <v>847.62658430029046</v>
      </c>
      <c r="F7279">
        <f>$P$41*'Profilo fotovoltaico'!B7281+'Approvvigionamento energia'!$Q$41*'Profilo eolico'!B7281</f>
        <v>565.08438953352709</v>
      </c>
      <c r="G7279">
        <f>$P$43*'Profilo fotovoltaico'!B7281+'Approvvigionamento energia'!$Q$43*'Profilo eolico'!B7281</f>
        <v>282.54219476676354</v>
      </c>
      <c r="H7279">
        <f t="shared" si="226"/>
        <v>1138.4335154826958</v>
      </c>
      <c r="I7279">
        <f>IF(LCOH!$C$28=Menu!$A$1,'Approvvigionamento energia'!C7279,0)+IF(LCOH!$C$28=Menu!$A$2,'Approvvigionamento energia'!D7279,0)+IF(LCOH!$C$28=Menu!$A$3,'Approvvigionamento energia'!E7279,0)+IF(LCOH!$C$28=Menu!$A$4,'Approvvigionamento energia'!F7279,0)+IF(LCOH!$C$28=Menu!$A$5,'Approvvigionamento energia'!G7279,0)+IF(LCOH!$C$28=Menu!$A$6,'Approvvigionamento energia'!H7279,0)</f>
        <v>565.08438953352709</v>
      </c>
      <c r="J7279">
        <f>'Approvvigionamento energia'!A7279+'Approvvigionamento energia'!B7279+'Approvvigionamento energia'!I7279</f>
        <v>758.78438953352713</v>
      </c>
      <c r="K7279">
        <f>IF(MIN(LCOH!$C$18,J7279)&gt;=$P$48*LCOH!$C$18, MIN(LCOH!$C$18,J7279),0)</f>
        <v>758.78438953352713</v>
      </c>
      <c r="L7279">
        <f t="shared" si="227"/>
        <v>0</v>
      </c>
      <c r="M7279">
        <f>K7279/LCOH!$C$18</f>
        <v>0.50585625968901804</v>
      </c>
      <c r="N7279">
        <f>K7279/LCOH!$C$34</f>
        <v>14.620123112399368</v>
      </c>
    </row>
    <row r="7280" spans="1:14" x14ac:dyDescent="0.35">
      <c r="A7280">
        <f>'Profilo fotovoltaico'!B7282*LCOH!$C$20</f>
        <v>57</v>
      </c>
      <c r="B7280">
        <f>'Profilo eolico'!B7282*LCOH!$C$21</f>
        <v>174.9</v>
      </c>
      <c r="C7280">
        <f>$P$35*'Profilo fotovoltaico'!B7282</f>
        <v>419.2128946944577</v>
      </c>
      <c r="D7280">
        <f>$Q$37*'Profilo eolico'!B7282</f>
        <v>1020.4776430502206</v>
      </c>
      <c r="E7280">
        <f>$P$39*'Profilo fotovoltaico'!B7282+'Approvvigionamento energia'!$Q$39*'Profilo eolico'!B7282</f>
        <v>870.1614559612799</v>
      </c>
      <c r="F7280">
        <f>$P$41*'Profilo fotovoltaico'!B7282+'Approvvigionamento energia'!$Q$41*'Profilo eolico'!B7282</f>
        <v>719.84526887233915</v>
      </c>
      <c r="G7280">
        <f>$P$43*'Profilo fotovoltaico'!B7282+'Approvvigionamento energia'!$Q$43*'Profilo eolico'!B7282</f>
        <v>569.5290817833984</v>
      </c>
      <c r="H7280">
        <f t="shared" si="226"/>
        <v>1138.4335154826958</v>
      </c>
      <c r="I7280">
        <f>IF(LCOH!$C$28=Menu!$A$1,'Approvvigionamento energia'!C7280,0)+IF(LCOH!$C$28=Menu!$A$2,'Approvvigionamento energia'!D7280,0)+IF(LCOH!$C$28=Menu!$A$3,'Approvvigionamento energia'!E7280,0)+IF(LCOH!$C$28=Menu!$A$4,'Approvvigionamento energia'!F7280,0)+IF(LCOH!$C$28=Menu!$A$5,'Approvvigionamento energia'!G7280,0)+IF(LCOH!$C$28=Menu!$A$6,'Approvvigionamento energia'!H7280,0)</f>
        <v>719.84526887233915</v>
      </c>
      <c r="J7280">
        <f>'Approvvigionamento energia'!A7280+'Approvvigionamento energia'!B7280+'Approvvigionamento energia'!I7280</f>
        <v>951.74526887233912</v>
      </c>
      <c r="K7280">
        <f>IF(MIN(LCOH!$C$18,J7280)&gt;=$P$48*LCOH!$C$18, MIN(LCOH!$C$18,J7280),0)</f>
        <v>951.74526887233912</v>
      </c>
      <c r="L7280">
        <f t="shared" si="227"/>
        <v>0</v>
      </c>
      <c r="M7280">
        <f>K7280/LCOH!$C$18</f>
        <v>0.63449684591489275</v>
      </c>
      <c r="N7280">
        <f>K7280/LCOH!$C$34</f>
        <v>18.338059130488229</v>
      </c>
    </row>
    <row r="7281" spans="1:14" x14ac:dyDescent="0.35">
      <c r="A7281">
        <f>'Profilo fotovoltaico'!B7283*LCOH!$C$20</f>
        <v>230</v>
      </c>
      <c r="B7281">
        <f>'Profilo eolico'!B7283*LCOH!$C$21</f>
        <v>174.8</v>
      </c>
      <c r="C7281">
        <f>$P$35*'Profilo fotovoltaico'!B7283</f>
        <v>1691.5608031530751</v>
      </c>
      <c r="D7281">
        <f>$Q$37*'Profilo eolico'!B7283</f>
        <v>1019.8941795607695</v>
      </c>
      <c r="E7281">
        <f>$P$39*'Profilo fotovoltaico'!B7283+'Approvvigionamento energia'!$Q$39*'Profilo eolico'!B7283</f>
        <v>1187.8108354588458</v>
      </c>
      <c r="F7281">
        <f>$P$41*'Profilo fotovoltaico'!B7283+'Approvvigionamento energia'!$Q$41*'Profilo eolico'!B7283</f>
        <v>1355.7274913569222</v>
      </c>
      <c r="G7281">
        <f>$P$43*'Profilo fotovoltaico'!B7283+'Approvvigionamento energia'!$Q$43*'Profilo eolico'!B7283</f>
        <v>1523.6441472549989</v>
      </c>
      <c r="H7281">
        <f t="shared" si="226"/>
        <v>1138.4335154826958</v>
      </c>
      <c r="I7281">
        <f>IF(LCOH!$C$28=Menu!$A$1,'Approvvigionamento energia'!C7281,0)+IF(LCOH!$C$28=Menu!$A$2,'Approvvigionamento energia'!D7281,0)+IF(LCOH!$C$28=Menu!$A$3,'Approvvigionamento energia'!E7281,0)+IF(LCOH!$C$28=Menu!$A$4,'Approvvigionamento energia'!F7281,0)+IF(LCOH!$C$28=Menu!$A$5,'Approvvigionamento energia'!G7281,0)+IF(LCOH!$C$28=Menu!$A$6,'Approvvigionamento energia'!H7281,0)</f>
        <v>1355.7274913569222</v>
      </c>
      <c r="J7281">
        <f>'Approvvigionamento energia'!A7281+'Approvvigionamento energia'!B7281+'Approvvigionamento energia'!I7281</f>
        <v>1760.5274913569222</v>
      </c>
      <c r="K7281">
        <f>IF(MIN(LCOH!$C$18,J7281)&gt;=$P$48*LCOH!$C$18, MIN(LCOH!$C$18,J7281),0)</f>
        <v>1500</v>
      </c>
      <c r="L7281">
        <f t="shared" si="227"/>
        <v>260.52749135692216</v>
      </c>
      <c r="M7281">
        <f>K7281/LCOH!$C$18</f>
        <v>1</v>
      </c>
      <c r="N7281">
        <f>K7281/LCOH!$C$34</f>
        <v>28.901734104046245</v>
      </c>
    </row>
    <row r="7282" spans="1:14" x14ac:dyDescent="0.35">
      <c r="A7282">
        <f>'Profilo fotovoltaico'!B7284*LCOH!$C$20</f>
        <v>391</v>
      </c>
      <c r="B7282">
        <f>'Profilo eolico'!B7284*LCOH!$C$21</f>
        <v>217.1</v>
      </c>
      <c r="C7282">
        <f>$P$35*'Profilo fotovoltaico'!B7284</f>
        <v>2875.6533653602273</v>
      </c>
      <c r="D7282">
        <f>$Q$37*'Profilo eolico'!B7284</f>
        <v>1266.6992355986442</v>
      </c>
      <c r="E7282">
        <f>$P$39*'Profilo fotovoltaico'!B7284+'Approvvigionamento energia'!$Q$39*'Profilo eolico'!B7284</f>
        <v>1668.9377680390401</v>
      </c>
      <c r="F7282">
        <f>$P$41*'Profilo fotovoltaico'!B7284+'Approvvigionamento energia'!$Q$41*'Profilo eolico'!B7284</f>
        <v>2071.1763004794357</v>
      </c>
      <c r="G7282">
        <f>$P$43*'Profilo fotovoltaico'!B7284+'Approvvigionamento energia'!$Q$43*'Profilo eolico'!B7284</f>
        <v>2473.414832919832</v>
      </c>
      <c r="H7282">
        <f t="shared" si="226"/>
        <v>1138.4335154826958</v>
      </c>
      <c r="I7282">
        <f>IF(LCOH!$C$28=Menu!$A$1,'Approvvigionamento energia'!C7282,0)+IF(LCOH!$C$28=Menu!$A$2,'Approvvigionamento energia'!D7282,0)+IF(LCOH!$C$28=Menu!$A$3,'Approvvigionamento energia'!E7282,0)+IF(LCOH!$C$28=Menu!$A$4,'Approvvigionamento energia'!F7282,0)+IF(LCOH!$C$28=Menu!$A$5,'Approvvigionamento energia'!G7282,0)+IF(LCOH!$C$28=Menu!$A$6,'Approvvigionamento energia'!H7282,0)</f>
        <v>2071.1763004794357</v>
      </c>
      <c r="J7282">
        <f>'Approvvigionamento energia'!A7282+'Approvvigionamento energia'!B7282+'Approvvigionamento energia'!I7282</f>
        <v>2679.2763004794356</v>
      </c>
      <c r="K7282">
        <f>IF(MIN(LCOH!$C$18,J7282)&gt;=$P$48*LCOH!$C$18, MIN(LCOH!$C$18,J7282),0)</f>
        <v>1500</v>
      </c>
      <c r="L7282">
        <f t="shared" si="227"/>
        <v>1179.2763004794356</v>
      </c>
      <c r="M7282">
        <f>K7282/LCOH!$C$18</f>
        <v>1</v>
      </c>
      <c r="N7282">
        <f>K7282/LCOH!$C$34</f>
        <v>28.901734104046245</v>
      </c>
    </row>
    <row r="7283" spans="1:14" x14ac:dyDescent="0.35">
      <c r="A7283">
        <f>'Profilo fotovoltaico'!B7285*LCOH!$C$20</f>
        <v>499</v>
      </c>
      <c r="B7283">
        <f>'Profilo eolico'!B7285*LCOH!$C$21</f>
        <v>212.9</v>
      </c>
      <c r="C7283">
        <f>$P$35*'Profilo fotovoltaico'!B7285</f>
        <v>3669.9514816234105</v>
      </c>
      <c r="D7283">
        <f>$Q$37*'Profilo eolico'!B7285</f>
        <v>1242.1937690416923</v>
      </c>
      <c r="E7283">
        <f>$P$39*'Profilo fotovoltaico'!B7285+'Approvvigionamento energia'!$Q$39*'Profilo eolico'!B7285</f>
        <v>1849.1331971871218</v>
      </c>
      <c r="F7283">
        <f>$P$41*'Profilo fotovoltaico'!B7285+'Approvvigionamento energia'!$Q$41*'Profilo eolico'!B7285</f>
        <v>2456.0726253325515</v>
      </c>
      <c r="G7283">
        <f>$P$43*'Profilo fotovoltaico'!B7285+'Approvvigionamento energia'!$Q$43*'Profilo eolico'!B7285</f>
        <v>3063.0120534779812</v>
      </c>
      <c r="H7283">
        <f t="shared" si="226"/>
        <v>1138.4335154826958</v>
      </c>
      <c r="I7283">
        <f>IF(LCOH!$C$28=Menu!$A$1,'Approvvigionamento energia'!C7283,0)+IF(LCOH!$C$28=Menu!$A$2,'Approvvigionamento energia'!D7283,0)+IF(LCOH!$C$28=Menu!$A$3,'Approvvigionamento energia'!E7283,0)+IF(LCOH!$C$28=Menu!$A$4,'Approvvigionamento energia'!F7283,0)+IF(LCOH!$C$28=Menu!$A$5,'Approvvigionamento energia'!G7283,0)+IF(LCOH!$C$28=Menu!$A$6,'Approvvigionamento energia'!H7283,0)</f>
        <v>2456.0726253325515</v>
      </c>
      <c r="J7283">
        <f>'Approvvigionamento energia'!A7283+'Approvvigionamento energia'!B7283+'Approvvigionamento energia'!I7283</f>
        <v>3167.9726253325516</v>
      </c>
      <c r="K7283">
        <f>IF(MIN(LCOH!$C$18,J7283)&gt;=$P$48*LCOH!$C$18, MIN(LCOH!$C$18,J7283),0)</f>
        <v>1500</v>
      </c>
      <c r="L7283">
        <f t="shared" si="227"/>
        <v>1667.9726253325516</v>
      </c>
      <c r="M7283">
        <f>K7283/LCOH!$C$18</f>
        <v>1</v>
      </c>
      <c r="N7283">
        <f>K7283/LCOH!$C$34</f>
        <v>28.901734104046245</v>
      </c>
    </row>
    <row r="7284" spans="1:14" x14ac:dyDescent="0.35">
      <c r="A7284">
        <f>'Profilo fotovoltaico'!B7286*LCOH!$C$20</f>
        <v>557</v>
      </c>
      <c r="B7284">
        <f>'Profilo eolico'!B7286*LCOH!$C$21</f>
        <v>198.1</v>
      </c>
      <c r="C7284">
        <f>$P$35*'Profilo fotovoltaico'!B7286</f>
        <v>4096.5189885054906</v>
      </c>
      <c r="D7284">
        <f>$Q$37*'Profilo eolico'!B7286</f>
        <v>1155.8411726029085</v>
      </c>
      <c r="E7284">
        <f>$P$39*'Profilo fotovoltaico'!B7286+'Approvvigionamento energia'!$Q$39*'Profilo eolico'!B7286</f>
        <v>1891.0106265785539</v>
      </c>
      <c r="F7284">
        <f>$P$41*'Profilo fotovoltaico'!B7286+'Approvvigionamento energia'!$Q$41*'Profilo eolico'!B7286</f>
        <v>2626.1800805541998</v>
      </c>
      <c r="G7284">
        <f>$P$43*'Profilo fotovoltaico'!B7286+'Approvvigionamento energia'!$Q$43*'Profilo eolico'!B7286</f>
        <v>3361.3495345298452</v>
      </c>
      <c r="H7284">
        <f t="shared" si="226"/>
        <v>1138.4335154826958</v>
      </c>
      <c r="I7284">
        <f>IF(LCOH!$C$28=Menu!$A$1,'Approvvigionamento energia'!C7284,0)+IF(LCOH!$C$28=Menu!$A$2,'Approvvigionamento energia'!D7284,0)+IF(LCOH!$C$28=Menu!$A$3,'Approvvigionamento energia'!E7284,0)+IF(LCOH!$C$28=Menu!$A$4,'Approvvigionamento energia'!F7284,0)+IF(LCOH!$C$28=Menu!$A$5,'Approvvigionamento energia'!G7284,0)+IF(LCOH!$C$28=Menu!$A$6,'Approvvigionamento energia'!H7284,0)</f>
        <v>2626.1800805541998</v>
      </c>
      <c r="J7284">
        <f>'Approvvigionamento energia'!A7284+'Approvvigionamento energia'!B7284+'Approvvigionamento energia'!I7284</f>
        <v>3381.2800805541997</v>
      </c>
      <c r="K7284">
        <f>IF(MIN(LCOH!$C$18,J7284)&gt;=$P$48*LCOH!$C$18, MIN(LCOH!$C$18,J7284),0)</f>
        <v>1500</v>
      </c>
      <c r="L7284">
        <f t="shared" si="227"/>
        <v>1881.2800805541997</v>
      </c>
      <c r="M7284">
        <f>K7284/LCOH!$C$18</f>
        <v>1</v>
      </c>
      <c r="N7284">
        <f>K7284/LCOH!$C$34</f>
        <v>28.901734104046245</v>
      </c>
    </row>
    <row r="7285" spans="1:14" x14ac:dyDescent="0.35">
      <c r="A7285">
        <f>'Profilo fotovoltaico'!B7287*LCOH!$C$20</f>
        <v>567</v>
      </c>
      <c r="B7285">
        <f>'Profilo eolico'!B7287*LCOH!$C$21</f>
        <v>187.5</v>
      </c>
      <c r="C7285">
        <f>$P$35*'Profilo fotovoltaico'!B7287</f>
        <v>4170.0651103817108</v>
      </c>
      <c r="D7285">
        <f>$Q$37*'Profilo eolico'!B7287</f>
        <v>1093.994042721077</v>
      </c>
      <c r="E7285">
        <f>$P$39*'Profilo fotovoltaico'!B7287+'Approvvigionamento energia'!$Q$39*'Profilo eolico'!B7287</f>
        <v>1863.0118096362355</v>
      </c>
      <c r="F7285">
        <f>$P$41*'Profilo fotovoltaico'!B7287+'Approvvigionamento energia'!$Q$41*'Profilo eolico'!B7287</f>
        <v>2632.0295765513938</v>
      </c>
      <c r="G7285">
        <f>$P$43*'Profilo fotovoltaico'!B7287+'Approvvigionamento energia'!$Q$43*'Profilo eolico'!B7287</f>
        <v>3401.0473434665523</v>
      </c>
      <c r="H7285">
        <f t="shared" si="226"/>
        <v>1138.4335154826958</v>
      </c>
      <c r="I7285">
        <f>IF(LCOH!$C$28=Menu!$A$1,'Approvvigionamento energia'!C7285,0)+IF(LCOH!$C$28=Menu!$A$2,'Approvvigionamento energia'!D7285,0)+IF(LCOH!$C$28=Menu!$A$3,'Approvvigionamento energia'!E7285,0)+IF(LCOH!$C$28=Menu!$A$4,'Approvvigionamento energia'!F7285,0)+IF(LCOH!$C$28=Menu!$A$5,'Approvvigionamento energia'!G7285,0)+IF(LCOH!$C$28=Menu!$A$6,'Approvvigionamento energia'!H7285,0)</f>
        <v>2632.0295765513938</v>
      </c>
      <c r="J7285">
        <f>'Approvvigionamento energia'!A7285+'Approvvigionamento energia'!B7285+'Approvvigionamento energia'!I7285</f>
        <v>3386.5295765513938</v>
      </c>
      <c r="K7285">
        <f>IF(MIN(LCOH!$C$18,J7285)&gt;=$P$48*LCOH!$C$18, MIN(LCOH!$C$18,J7285),0)</f>
        <v>1500</v>
      </c>
      <c r="L7285">
        <f t="shared" si="227"/>
        <v>1886.5295765513938</v>
      </c>
      <c r="M7285">
        <f>K7285/LCOH!$C$18</f>
        <v>1</v>
      </c>
      <c r="N7285">
        <f>K7285/LCOH!$C$34</f>
        <v>28.901734104046245</v>
      </c>
    </row>
    <row r="7286" spans="1:14" x14ac:dyDescent="0.35">
      <c r="A7286">
        <f>'Profilo fotovoltaico'!B7288*LCOH!$C$20</f>
        <v>528</v>
      </c>
      <c r="B7286">
        <f>'Profilo eolico'!B7288*LCOH!$C$21</f>
        <v>187.20000000000002</v>
      </c>
      <c r="C7286">
        <f>$P$35*'Profilo fotovoltaico'!B7288</f>
        <v>3883.2352350644505</v>
      </c>
      <c r="D7286">
        <f>$Q$37*'Profilo eolico'!B7288</f>
        <v>1092.2436522527235</v>
      </c>
      <c r="E7286">
        <f>$P$39*'Profilo fotovoltaico'!B7288+'Approvvigionamento energia'!$Q$39*'Profilo eolico'!B7288</f>
        <v>1789.9915479556553</v>
      </c>
      <c r="F7286">
        <f>$P$41*'Profilo fotovoltaico'!B7288+'Approvvigionamento energia'!$Q$41*'Profilo eolico'!B7288</f>
        <v>2487.7394436585869</v>
      </c>
      <c r="G7286">
        <f>$P$43*'Profilo fotovoltaico'!B7288+'Approvvigionamento energia'!$Q$43*'Profilo eolico'!B7288</f>
        <v>3185.4873393615189</v>
      </c>
      <c r="H7286">
        <f t="shared" si="226"/>
        <v>1138.4335154826958</v>
      </c>
      <c r="I7286">
        <f>IF(LCOH!$C$28=Menu!$A$1,'Approvvigionamento energia'!C7286,0)+IF(LCOH!$C$28=Menu!$A$2,'Approvvigionamento energia'!D7286,0)+IF(LCOH!$C$28=Menu!$A$3,'Approvvigionamento energia'!E7286,0)+IF(LCOH!$C$28=Menu!$A$4,'Approvvigionamento energia'!F7286,0)+IF(LCOH!$C$28=Menu!$A$5,'Approvvigionamento energia'!G7286,0)+IF(LCOH!$C$28=Menu!$A$6,'Approvvigionamento energia'!H7286,0)</f>
        <v>2487.7394436585869</v>
      </c>
      <c r="J7286">
        <f>'Approvvigionamento energia'!A7286+'Approvvigionamento energia'!B7286+'Approvvigionamento energia'!I7286</f>
        <v>3202.9394436585872</v>
      </c>
      <c r="K7286">
        <f>IF(MIN(LCOH!$C$18,J7286)&gt;=$P$48*LCOH!$C$18, MIN(LCOH!$C$18,J7286),0)</f>
        <v>1500</v>
      </c>
      <c r="L7286">
        <f t="shared" si="227"/>
        <v>1702.9394436585872</v>
      </c>
      <c r="M7286">
        <f>K7286/LCOH!$C$18</f>
        <v>1</v>
      </c>
      <c r="N7286">
        <f>K7286/LCOH!$C$34</f>
        <v>28.901734104046245</v>
      </c>
    </row>
    <row r="7287" spans="1:14" x14ac:dyDescent="0.35">
      <c r="A7287">
        <f>'Profilo fotovoltaico'!B7289*LCOH!$C$20</f>
        <v>445</v>
      </c>
      <c r="B7287">
        <f>'Profilo eolico'!B7289*LCOH!$C$21</f>
        <v>191.8</v>
      </c>
      <c r="C7287">
        <f>$P$35*'Profilo fotovoltaico'!B7289</f>
        <v>3272.8024234918189</v>
      </c>
      <c r="D7287">
        <f>$Q$37*'Profilo eolico'!B7289</f>
        <v>1119.0829727674804</v>
      </c>
      <c r="E7287">
        <f>$P$39*'Profilo fotovoltaico'!B7289+'Approvvigionamento energia'!$Q$39*'Profilo eolico'!B7289</f>
        <v>1657.5128354485651</v>
      </c>
      <c r="F7287">
        <f>$P$41*'Profilo fotovoltaico'!B7289+'Approvvigionamento energia'!$Q$41*'Profilo eolico'!B7289</f>
        <v>2195.9426981296497</v>
      </c>
      <c r="G7287">
        <f>$P$43*'Profilo fotovoltaico'!B7289+'Approvvigionamento energia'!$Q$43*'Profilo eolico'!B7289</f>
        <v>2734.3725608107347</v>
      </c>
      <c r="H7287">
        <f t="shared" si="226"/>
        <v>1138.4335154826958</v>
      </c>
      <c r="I7287">
        <f>IF(LCOH!$C$28=Menu!$A$1,'Approvvigionamento energia'!C7287,0)+IF(LCOH!$C$28=Menu!$A$2,'Approvvigionamento energia'!D7287,0)+IF(LCOH!$C$28=Menu!$A$3,'Approvvigionamento energia'!E7287,0)+IF(LCOH!$C$28=Menu!$A$4,'Approvvigionamento energia'!F7287,0)+IF(LCOH!$C$28=Menu!$A$5,'Approvvigionamento energia'!G7287,0)+IF(LCOH!$C$28=Menu!$A$6,'Approvvigionamento energia'!H7287,0)</f>
        <v>2195.9426981296497</v>
      </c>
      <c r="J7287">
        <f>'Approvvigionamento energia'!A7287+'Approvvigionamento energia'!B7287+'Approvvigionamento energia'!I7287</f>
        <v>2832.7426981296494</v>
      </c>
      <c r="K7287">
        <f>IF(MIN(LCOH!$C$18,J7287)&gt;=$P$48*LCOH!$C$18, MIN(LCOH!$C$18,J7287),0)</f>
        <v>1500</v>
      </c>
      <c r="L7287">
        <f t="shared" si="227"/>
        <v>1332.7426981296494</v>
      </c>
      <c r="M7287">
        <f>K7287/LCOH!$C$18</f>
        <v>1</v>
      </c>
      <c r="N7287">
        <f>K7287/LCOH!$C$34</f>
        <v>28.901734104046245</v>
      </c>
    </row>
    <row r="7288" spans="1:14" x14ac:dyDescent="0.35">
      <c r="A7288">
        <f>'Profilo fotovoltaico'!B7290*LCOH!$C$20</f>
        <v>316</v>
      </c>
      <c r="B7288">
        <f>'Profilo eolico'!B7290*LCOH!$C$21</f>
        <v>183.79999999999998</v>
      </c>
      <c r="C7288">
        <f>$P$35*'Profilo fotovoltaico'!B7290</f>
        <v>2324.0574512885723</v>
      </c>
      <c r="D7288">
        <f>$Q$37*'Profilo eolico'!B7290</f>
        <v>1072.4058936113811</v>
      </c>
      <c r="E7288">
        <f>$P$39*'Profilo fotovoltaico'!B7290+'Approvvigionamento energia'!$Q$39*'Profilo eolico'!B7290</f>
        <v>1385.3187830306788</v>
      </c>
      <c r="F7288">
        <f>$P$41*'Profilo fotovoltaico'!B7290+'Approvvigionamento energia'!$Q$41*'Profilo eolico'!B7290</f>
        <v>1698.2316724499767</v>
      </c>
      <c r="G7288">
        <f>$P$43*'Profilo fotovoltaico'!B7290+'Approvvigionamento energia'!$Q$43*'Profilo eolico'!B7290</f>
        <v>2011.1445618692746</v>
      </c>
      <c r="H7288">
        <f t="shared" si="226"/>
        <v>1138.4335154826958</v>
      </c>
      <c r="I7288">
        <f>IF(LCOH!$C$28=Menu!$A$1,'Approvvigionamento energia'!C7288,0)+IF(LCOH!$C$28=Menu!$A$2,'Approvvigionamento energia'!D7288,0)+IF(LCOH!$C$28=Menu!$A$3,'Approvvigionamento energia'!E7288,0)+IF(LCOH!$C$28=Menu!$A$4,'Approvvigionamento energia'!F7288,0)+IF(LCOH!$C$28=Menu!$A$5,'Approvvigionamento energia'!G7288,0)+IF(LCOH!$C$28=Menu!$A$6,'Approvvigionamento energia'!H7288,0)</f>
        <v>1698.2316724499767</v>
      </c>
      <c r="J7288">
        <f>'Approvvigionamento energia'!A7288+'Approvvigionamento energia'!B7288+'Approvvigionamento energia'!I7288</f>
        <v>2198.0316724499767</v>
      </c>
      <c r="K7288">
        <f>IF(MIN(LCOH!$C$18,J7288)&gt;=$P$48*LCOH!$C$18, MIN(LCOH!$C$18,J7288),0)</f>
        <v>1500</v>
      </c>
      <c r="L7288">
        <f t="shared" si="227"/>
        <v>698.03167244997667</v>
      </c>
      <c r="M7288">
        <f>K7288/LCOH!$C$18</f>
        <v>1</v>
      </c>
      <c r="N7288">
        <f>K7288/LCOH!$C$34</f>
        <v>28.901734104046245</v>
      </c>
    </row>
    <row r="7289" spans="1:14" x14ac:dyDescent="0.35">
      <c r="A7289">
        <f>'Profilo fotovoltaico'!B7291*LCOH!$C$20</f>
        <v>159</v>
      </c>
      <c r="B7289">
        <f>'Profilo eolico'!B7291*LCOH!$C$21</f>
        <v>151.69999999999999</v>
      </c>
      <c r="C7289">
        <f>$P$35*'Profilo fotovoltaico'!B7291</f>
        <v>1169.3833378319084</v>
      </c>
      <c r="D7289">
        <f>$Q$37*'Profilo eolico'!B7291</f>
        <v>885.1141134975328</v>
      </c>
      <c r="E7289">
        <f>$P$39*'Profilo fotovoltaico'!B7291+'Approvvigionamento energia'!$Q$39*'Profilo eolico'!B7291</f>
        <v>956.18141958112665</v>
      </c>
      <c r="F7289">
        <f>$P$41*'Profilo fotovoltaico'!B7291+'Approvvigionamento energia'!$Q$41*'Profilo eolico'!B7291</f>
        <v>1027.2487256647205</v>
      </c>
      <c r="G7289">
        <f>$P$43*'Profilo fotovoltaico'!B7291+'Approvvigionamento energia'!$Q$43*'Profilo eolico'!B7291</f>
        <v>1098.3160317483143</v>
      </c>
      <c r="H7289">
        <f t="shared" si="226"/>
        <v>1138.4335154826958</v>
      </c>
      <c r="I7289">
        <f>IF(LCOH!$C$28=Menu!$A$1,'Approvvigionamento energia'!C7289,0)+IF(LCOH!$C$28=Menu!$A$2,'Approvvigionamento energia'!D7289,0)+IF(LCOH!$C$28=Menu!$A$3,'Approvvigionamento energia'!E7289,0)+IF(LCOH!$C$28=Menu!$A$4,'Approvvigionamento energia'!F7289,0)+IF(LCOH!$C$28=Menu!$A$5,'Approvvigionamento energia'!G7289,0)+IF(LCOH!$C$28=Menu!$A$6,'Approvvigionamento energia'!H7289,0)</f>
        <v>1027.2487256647205</v>
      </c>
      <c r="J7289">
        <f>'Approvvigionamento energia'!A7289+'Approvvigionamento energia'!B7289+'Approvvigionamento energia'!I7289</f>
        <v>1337.9487256647205</v>
      </c>
      <c r="K7289">
        <f>IF(MIN(LCOH!$C$18,J7289)&gt;=$P$48*LCOH!$C$18, MIN(LCOH!$C$18,J7289),0)</f>
        <v>1337.9487256647205</v>
      </c>
      <c r="L7289">
        <f t="shared" si="227"/>
        <v>0</v>
      </c>
      <c r="M7289">
        <f>K7289/LCOH!$C$18</f>
        <v>0.89196581710981371</v>
      </c>
      <c r="N7289">
        <f>K7289/LCOH!$C$34</f>
        <v>25.779358876006178</v>
      </c>
    </row>
    <row r="7290" spans="1:14" x14ac:dyDescent="0.35">
      <c r="A7290">
        <f>'Profilo fotovoltaico'!B7292*LCOH!$C$20</f>
        <v>4</v>
      </c>
      <c r="B7290">
        <f>'Profilo eolico'!B7292*LCOH!$C$21</f>
        <v>137.6</v>
      </c>
      <c r="C7290">
        <f>$P$35*'Profilo fotovoltaico'!B7292</f>
        <v>29.41844875048826</v>
      </c>
      <c r="D7290">
        <f>$Q$37*'Profilo eolico'!B7292</f>
        <v>802.84576148490771</v>
      </c>
      <c r="E7290">
        <f>$P$39*'Profilo fotovoltaico'!B7292+'Approvvigionamento energia'!$Q$39*'Profilo eolico'!B7292</f>
        <v>609.48893330130284</v>
      </c>
      <c r="F7290">
        <f>$P$41*'Profilo fotovoltaico'!B7292+'Approvvigionamento energia'!$Q$41*'Profilo eolico'!B7292</f>
        <v>416.13210511769796</v>
      </c>
      <c r="G7290">
        <f>$P$43*'Profilo fotovoltaico'!B7292+'Approvvigionamento energia'!$Q$43*'Profilo eolico'!B7292</f>
        <v>222.77527693409311</v>
      </c>
      <c r="H7290">
        <f t="shared" si="226"/>
        <v>1138.4335154826958</v>
      </c>
      <c r="I7290">
        <f>IF(LCOH!$C$28=Menu!$A$1,'Approvvigionamento energia'!C7290,0)+IF(LCOH!$C$28=Menu!$A$2,'Approvvigionamento energia'!D7290,0)+IF(LCOH!$C$28=Menu!$A$3,'Approvvigionamento energia'!E7290,0)+IF(LCOH!$C$28=Menu!$A$4,'Approvvigionamento energia'!F7290,0)+IF(LCOH!$C$28=Menu!$A$5,'Approvvigionamento energia'!G7290,0)+IF(LCOH!$C$28=Menu!$A$6,'Approvvigionamento energia'!H7290,0)</f>
        <v>416.13210511769796</v>
      </c>
      <c r="J7290">
        <f>'Approvvigionamento energia'!A7290+'Approvvigionamento energia'!B7290+'Approvvigionamento energia'!I7290</f>
        <v>557.73210511769798</v>
      </c>
      <c r="K7290">
        <f>IF(MIN(LCOH!$C$18,J7290)&gt;=$P$48*LCOH!$C$18, MIN(LCOH!$C$18,J7290),0)</f>
        <v>557.73210511769798</v>
      </c>
      <c r="L7290">
        <f t="shared" si="227"/>
        <v>0</v>
      </c>
      <c r="M7290">
        <f>K7290/LCOH!$C$18</f>
        <v>0.37182140341179865</v>
      </c>
      <c r="N7290">
        <f>K7290/LCOH!$C$34</f>
        <v>10.746283335601117</v>
      </c>
    </row>
    <row r="7291" spans="1:14" x14ac:dyDescent="0.35">
      <c r="A7291">
        <f>'Profilo fotovoltaico'!B7293*LCOH!$C$20</f>
        <v>0</v>
      </c>
      <c r="B7291">
        <f>'Profilo eolico'!B7293*LCOH!$C$21</f>
        <v>129</v>
      </c>
      <c r="C7291">
        <f>$P$35*'Profilo fotovoltaico'!B7293</f>
        <v>0</v>
      </c>
      <c r="D7291">
        <f>$Q$37*'Profilo eolico'!B7293</f>
        <v>752.66790139210104</v>
      </c>
      <c r="E7291">
        <f>$P$39*'Profilo fotovoltaico'!B7293+'Approvvigionamento energia'!$Q$39*'Profilo eolico'!B7293</f>
        <v>564.50092604407575</v>
      </c>
      <c r="F7291">
        <f>$P$41*'Profilo fotovoltaico'!B7293+'Approvvigionamento energia'!$Q$41*'Profilo eolico'!B7293</f>
        <v>376.33395069605052</v>
      </c>
      <c r="G7291">
        <f>$P$43*'Profilo fotovoltaico'!B7293+'Approvvigionamento energia'!$Q$43*'Profilo eolico'!B7293</f>
        <v>188.16697534802526</v>
      </c>
      <c r="H7291">
        <f t="shared" si="226"/>
        <v>1138.4335154826958</v>
      </c>
      <c r="I7291">
        <f>IF(LCOH!$C$28=Menu!$A$1,'Approvvigionamento energia'!C7291,0)+IF(LCOH!$C$28=Menu!$A$2,'Approvvigionamento energia'!D7291,0)+IF(LCOH!$C$28=Menu!$A$3,'Approvvigionamento energia'!E7291,0)+IF(LCOH!$C$28=Menu!$A$4,'Approvvigionamento energia'!F7291,0)+IF(LCOH!$C$28=Menu!$A$5,'Approvvigionamento energia'!G7291,0)+IF(LCOH!$C$28=Menu!$A$6,'Approvvigionamento energia'!H7291,0)</f>
        <v>376.33395069605052</v>
      </c>
      <c r="J7291">
        <f>'Approvvigionamento energia'!A7291+'Approvvigionamento energia'!B7291+'Approvvigionamento energia'!I7291</f>
        <v>505.33395069605052</v>
      </c>
      <c r="K7291">
        <f>IF(MIN(LCOH!$C$18,J7291)&gt;=$P$48*LCOH!$C$18, MIN(LCOH!$C$18,J7291),0)</f>
        <v>505.33395069605052</v>
      </c>
      <c r="L7291">
        <f t="shared" si="227"/>
        <v>0</v>
      </c>
      <c r="M7291">
        <f>K7291/LCOH!$C$18</f>
        <v>0.3368893004640337</v>
      </c>
      <c r="N7291">
        <f>K7291/LCOH!$C$34</f>
        <v>9.7366849845096439</v>
      </c>
    </row>
    <row r="7292" spans="1:14" x14ac:dyDescent="0.35">
      <c r="A7292">
        <f>'Profilo fotovoltaico'!B7294*LCOH!$C$20</f>
        <v>0</v>
      </c>
      <c r="B7292">
        <f>'Profilo eolico'!B7294*LCOH!$C$21</f>
        <v>118.4</v>
      </c>
      <c r="C7292">
        <f>$P$35*'Profilo fotovoltaico'!B7294</f>
        <v>0</v>
      </c>
      <c r="D7292">
        <f>$Q$37*'Profilo eolico'!B7294</f>
        <v>690.82077151026954</v>
      </c>
      <c r="E7292">
        <f>$P$39*'Profilo fotovoltaico'!B7294+'Approvvigionamento energia'!$Q$39*'Profilo eolico'!B7294</f>
        <v>518.11557863270207</v>
      </c>
      <c r="F7292">
        <f>$P$41*'Profilo fotovoltaico'!B7294+'Approvvigionamento energia'!$Q$41*'Profilo eolico'!B7294</f>
        <v>345.41038575513477</v>
      </c>
      <c r="G7292">
        <f>$P$43*'Profilo fotovoltaico'!B7294+'Approvvigionamento energia'!$Q$43*'Profilo eolico'!B7294</f>
        <v>172.70519287756738</v>
      </c>
      <c r="H7292">
        <f t="shared" si="226"/>
        <v>1138.4335154826958</v>
      </c>
      <c r="I7292">
        <f>IF(LCOH!$C$28=Menu!$A$1,'Approvvigionamento energia'!C7292,0)+IF(LCOH!$C$28=Menu!$A$2,'Approvvigionamento energia'!D7292,0)+IF(LCOH!$C$28=Menu!$A$3,'Approvvigionamento energia'!E7292,0)+IF(LCOH!$C$28=Menu!$A$4,'Approvvigionamento energia'!F7292,0)+IF(LCOH!$C$28=Menu!$A$5,'Approvvigionamento energia'!G7292,0)+IF(LCOH!$C$28=Menu!$A$6,'Approvvigionamento energia'!H7292,0)</f>
        <v>345.41038575513477</v>
      </c>
      <c r="J7292">
        <f>'Approvvigionamento energia'!A7292+'Approvvigionamento energia'!B7292+'Approvvigionamento energia'!I7292</f>
        <v>463.8103857551348</v>
      </c>
      <c r="K7292">
        <f>IF(MIN(LCOH!$C$18,J7292)&gt;=$P$48*LCOH!$C$18, MIN(LCOH!$C$18,J7292),0)</f>
        <v>463.8103857551348</v>
      </c>
      <c r="L7292">
        <f t="shared" si="227"/>
        <v>0</v>
      </c>
      <c r="M7292">
        <f>K7292/LCOH!$C$18</f>
        <v>0.30920692383675652</v>
      </c>
      <c r="N7292">
        <f>K7292/LCOH!$C$34</f>
        <v>8.9366162958600164</v>
      </c>
    </row>
    <row r="7293" spans="1:14" x14ac:dyDescent="0.35">
      <c r="A7293">
        <f>'Profilo fotovoltaico'!B7295*LCOH!$C$20</f>
        <v>0</v>
      </c>
      <c r="B7293">
        <f>'Profilo eolico'!B7295*LCOH!$C$21</f>
        <v>112.9</v>
      </c>
      <c r="C7293">
        <f>$P$35*'Profilo fotovoltaico'!B7295</f>
        <v>0</v>
      </c>
      <c r="D7293">
        <f>$Q$37*'Profilo eolico'!B7295</f>
        <v>658.73027959045123</v>
      </c>
      <c r="E7293">
        <f>$P$39*'Profilo fotovoltaico'!B7295+'Approvvigionamento energia'!$Q$39*'Profilo eolico'!B7295</f>
        <v>494.0477096928384</v>
      </c>
      <c r="F7293">
        <f>$P$41*'Profilo fotovoltaico'!B7295+'Approvvigionamento energia'!$Q$41*'Profilo eolico'!B7295</f>
        <v>329.36513979522562</v>
      </c>
      <c r="G7293">
        <f>$P$43*'Profilo fotovoltaico'!B7295+'Approvvigionamento energia'!$Q$43*'Profilo eolico'!B7295</f>
        <v>164.68256989761281</v>
      </c>
      <c r="H7293">
        <f t="shared" si="226"/>
        <v>1138.4335154826958</v>
      </c>
      <c r="I7293">
        <f>IF(LCOH!$C$28=Menu!$A$1,'Approvvigionamento energia'!C7293,0)+IF(LCOH!$C$28=Menu!$A$2,'Approvvigionamento energia'!D7293,0)+IF(LCOH!$C$28=Menu!$A$3,'Approvvigionamento energia'!E7293,0)+IF(LCOH!$C$28=Menu!$A$4,'Approvvigionamento energia'!F7293,0)+IF(LCOH!$C$28=Menu!$A$5,'Approvvigionamento energia'!G7293,0)+IF(LCOH!$C$28=Menu!$A$6,'Approvvigionamento energia'!H7293,0)</f>
        <v>329.36513979522562</v>
      </c>
      <c r="J7293">
        <f>'Approvvigionamento energia'!A7293+'Approvvigionamento energia'!B7293+'Approvvigionamento energia'!I7293</f>
        <v>442.26513979522565</v>
      </c>
      <c r="K7293">
        <f>IF(MIN(LCOH!$C$18,J7293)&gt;=$P$48*LCOH!$C$18, MIN(LCOH!$C$18,J7293),0)</f>
        <v>442.26513979522565</v>
      </c>
      <c r="L7293">
        <f t="shared" si="227"/>
        <v>0</v>
      </c>
      <c r="M7293">
        <f>K7293/LCOH!$C$18</f>
        <v>0.29484342653015044</v>
      </c>
      <c r="N7293">
        <f>K7293/LCOH!$C$34</f>
        <v>8.5214863159003009</v>
      </c>
    </row>
    <row r="7294" spans="1:14" x14ac:dyDescent="0.35">
      <c r="A7294">
        <f>'Profilo fotovoltaico'!B7296*LCOH!$C$20</f>
        <v>0</v>
      </c>
      <c r="B7294">
        <f>'Profilo eolico'!B7296*LCOH!$C$21</f>
        <v>114.6</v>
      </c>
      <c r="C7294">
        <f>$P$35*'Profilo fotovoltaico'!B7296</f>
        <v>0</v>
      </c>
      <c r="D7294">
        <f>$Q$37*'Profilo eolico'!B7296</f>
        <v>668.6491589111223</v>
      </c>
      <c r="E7294">
        <f>$P$39*'Profilo fotovoltaico'!B7296+'Approvvigionamento energia'!$Q$39*'Profilo eolico'!B7296</f>
        <v>501.48686918334164</v>
      </c>
      <c r="F7294">
        <f>$P$41*'Profilo fotovoltaico'!B7296+'Approvvigionamento energia'!$Q$41*'Profilo eolico'!B7296</f>
        <v>334.32457945556115</v>
      </c>
      <c r="G7294">
        <f>$P$43*'Profilo fotovoltaico'!B7296+'Approvvigionamento energia'!$Q$43*'Profilo eolico'!B7296</f>
        <v>167.16228972778057</v>
      </c>
      <c r="H7294">
        <f t="shared" si="226"/>
        <v>1138.4335154826958</v>
      </c>
      <c r="I7294">
        <f>IF(LCOH!$C$28=Menu!$A$1,'Approvvigionamento energia'!C7294,0)+IF(LCOH!$C$28=Menu!$A$2,'Approvvigionamento energia'!D7294,0)+IF(LCOH!$C$28=Menu!$A$3,'Approvvigionamento energia'!E7294,0)+IF(LCOH!$C$28=Menu!$A$4,'Approvvigionamento energia'!F7294,0)+IF(LCOH!$C$28=Menu!$A$5,'Approvvigionamento energia'!G7294,0)+IF(LCOH!$C$28=Menu!$A$6,'Approvvigionamento energia'!H7294,0)</f>
        <v>334.32457945556115</v>
      </c>
      <c r="J7294">
        <f>'Approvvigionamento energia'!A7294+'Approvvigionamento energia'!B7294+'Approvvigionamento energia'!I7294</f>
        <v>448.92457945556112</v>
      </c>
      <c r="K7294">
        <f>IF(MIN(LCOH!$C$18,J7294)&gt;=$P$48*LCOH!$C$18, MIN(LCOH!$C$18,J7294),0)</f>
        <v>448.92457945556112</v>
      </c>
      <c r="L7294">
        <f t="shared" si="227"/>
        <v>0</v>
      </c>
      <c r="M7294">
        <f>K7294/LCOH!$C$18</f>
        <v>0.29928305297037405</v>
      </c>
      <c r="N7294">
        <f>K7294/LCOH!$C$34</f>
        <v>8.6497992187969395</v>
      </c>
    </row>
    <row r="7295" spans="1:14" x14ac:dyDescent="0.35">
      <c r="A7295">
        <f>'Profilo fotovoltaico'!B7297*LCOH!$C$20</f>
        <v>0</v>
      </c>
      <c r="B7295">
        <f>'Profilo eolico'!B7297*LCOH!$C$21</f>
        <v>131.5</v>
      </c>
      <c r="C7295">
        <f>$P$35*'Profilo fotovoltaico'!B7297</f>
        <v>0</v>
      </c>
      <c r="D7295">
        <f>$Q$37*'Profilo eolico'!B7297</f>
        <v>767.25448862838209</v>
      </c>
      <c r="E7295">
        <f>$P$39*'Profilo fotovoltaico'!B7297+'Approvvigionamento energia'!$Q$39*'Profilo eolico'!B7297</f>
        <v>575.44086647128654</v>
      </c>
      <c r="F7295">
        <f>$P$41*'Profilo fotovoltaico'!B7297+'Approvvigionamento energia'!$Q$41*'Profilo eolico'!B7297</f>
        <v>383.62724431419105</v>
      </c>
      <c r="G7295">
        <f>$P$43*'Profilo fotovoltaico'!B7297+'Approvvigionamento energia'!$Q$43*'Profilo eolico'!B7297</f>
        <v>191.81362215709552</v>
      </c>
      <c r="H7295">
        <f t="shared" si="226"/>
        <v>1138.4335154826958</v>
      </c>
      <c r="I7295">
        <f>IF(LCOH!$C$28=Menu!$A$1,'Approvvigionamento energia'!C7295,0)+IF(LCOH!$C$28=Menu!$A$2,'Approvvigionamento energia'!D7295,0)+IF(LCOH!$C$28=Menu!$A$3,'Approvvigionamento energia'!E7295,0)+IF(LCOH!$C$28=Menu!$A$4,'Approvvigionamento energia'!F7295,0)+IF(LCOH!$C$28=Menu!$A$5,'Approvvigionamento energia'!G7295,0)+IF(LCOH!$C$28=Menu!$A$6,'Approvvigionamento energia'!H7295,0)</f>
        <v>383.62724431419105</v>
      </c>
      <c r="J7295">
        <f>'Approvvigionamento energia'!A7295+'Approvvigionamento energia'!B7295+'Approvvigionamento energia'!I7295</f>
        <v>515.1272443141911</v>
      </c>
      <c r="K7295">
        <f>IF(MIN(LCOH!$C$18,J7295)&gt;=$P$48*LCOH!$C$18, MIN(LCOH!$C$18,J7295),0)</f>
        <v>515.1272443141911</v>
      </c>
      <c r="L7295">
        <f t="shared" si="227"/>
        <v>0</v>
      </c>
      <c r="M7295">
        <f>K7295/LCOH!$C$18</f>
        <v>0.34341816287612742</v>
      </c>
      <c r="N7295">
        <f>K7295/LCOH!$C$34</f>
        <v>9.9253804299458785</v>
      </c>
    </row>
    <row r="7296" spans="1:14" x14ac:dyDescent="0.35">
      <c r="A7296">
        <f>'Profilo fotovoltaico'!B7298*LCOH!$C$20</f>
        <v>0</v>
      </c>
      <c r="B7296">
        <f>'Profilo eolico'!B7298*LCOH!$C$21</f>
        <v>159.89999999999998</v>
      </c>
      <c r="C7296">
        <f>$P$35*'Profilo fotovoltaico'!B7298</f>
        <v>0</v>
      </c>
      <c r="D7296">
        <f>$Q$37*'Profilo eolico'!B7298</f>
        <v>932.95811963253448</v>
      </c>
      <c r="E7296">
        <f>$P$39*'Profilo fotovoltaico'!B7298+'Approvvigionamento energia'!$Q$39*'Profilo eolico'!B7298</f>
        <v>699.71858972440077</v>
      </c>
      <c r="F7296">
        <f>$P$41*'Profilo fotovoltaico'!B7298+'Approvvigionamento energia'!$Q$41*'Profilo eolico'!B7298</f>
        <v>466.47905981626724</v>
      </c>
      <c r="G7296">
        <f>$P$43*'Profilo fotovoltaico'!B7298+'Approvvigionamento energia'!$Q$43*'Profilo eolico'!B7298</f>
        <v>233.23952990813362</v>
      </c>
      <c r="H7296">
        <f t="shared" si="226"/>
        <v>1138.4335154826958</v>
      </c>
      <c r="I7296">
        <f>IF(LCOH!$C$28=Menu!$A$1,'Approvvigionamento energia'!C7296,0)+IF(LCOH!$C$28=Menu!$A$2,'Approvvigionamento energia'!D7296,0)+IF(LCOH!$C$28=Menu!$A$3,'Approvvigionamento energia'!E7296,0)+IF(LCOH!$C$28=Menu!$A$4,'Approvvigionamento energia'!F7296,0)+IF(LCOH!$C$28=Menu!$A$5,'Approvvigionamento energia'!G7296,0)+IF(LCOH!$C$28=Menu!$A$6,'Approvvigionamento energia'!H7296,0)</f>
        <v>466.47905981626724</v>
      </c>
      <c r="J7296">
        <f>'Approvvigionamento energia'!A7296+'Approvvigionamento energia'!B7296+'Approvvigionamento energia'!I7296</f>
        <v>626.37905981626727</v>
      </c>
      <c r="K7296">
        <f>IF(MIN(LCOH!$C$18,J7296)&gt;=$P$48*LCOH!$C$18, MIN(LCOH!$C$18,J7296),0)</f>
        <v>626.37905981626727</v>
      </c>
      <c r="L7296">
        <f t="shared" si="227"/>
        <v>0</v>
      </c>
      <c r="M7296">
        <f>K7296/LCOH!$C$18</f>
        <v>0.41758603987751153</v>
      </c>
      <c r="N7296">
        <f>K7296/LCOH!$C$34</f>
        <v>12.068960690101489</v>
      </c>
    </row>
    <row r="7297" spans="1:14" x14ac:dyDescent="0.35">
      <c r="A7297">
        <f>'Profilo fotovoltaico'!B7299*LCOH!$C$20</f>
        <v>0</v>
      </c>
      <c r="B7297">
        <f>'Profilo eolico'!B7299*LCOH!$C$21</f>
        <v>187.9</v>
      </c>
      <c r="C7297">
        <f>$P$35*'Profilo fotovoltaico'!B7299</f>
        <v>0</v>
      </c>
      <c r="D7297">
        <f>$Q$37*'Profilo eolico'!B7299</f>
        <v>1096.3278966788821</v>
      </c>
      <c r="E7297">
        <f>$P$39*'Profilo fotovoltaico'!B7299+'Approvvigionamento energia'!$Q$39*'Profilo eolico'!B7299</f>
        <v>822.24592250916157</v>
      </c>
      <c r="F7297">
        <f>$P$41*'Profilo fotovoltaico'!B7299+'Approvvigionamento energia'!$Q$41*'Profilo eolico'!B7299</f>
        <v>548.16394833944105</v>
      </c>
      <c r="G7297">
        <f>$P$43*'Profilo fotovoltaico'!B7299+'Approvvigionamento energia'!$Q$43*'Profilo eolico'!B7299</f>
        <v>274.08197416972052</v>
      </c>
      <c r="H7297">
        <f t="shared" si="226"/>
        <v>1138.4335154826958</v>
      </c>
      <c r="I7297">
        <f>IF(LCOH!$C$28=Menu!$A$1,'Approvvigionamento energia'!C7297,0)+IF(LCOH!$C$28=Menu!$A$2,'Approvvigionamento energia'!D7297,0)+IF(LCOH!$C$28=Menu!$A$3,'Approvvigionamento energia'!E7297,0)+IF(LCOH!$C$28=Menu!$A$4,'Approvvigionamento energia'!F7297,0)+IF(LCOH!$C$28=Menu!$A$5,'Approvvigionamento energia'!G7297,0)+IF(LCOH!$C$28=Menu!$A$6,'Approvvigionamento energia'!H7297,0)</f>
        <v>548.16394833944105</v>
      </c>
      <c r="J7297">
        <f>'Approvvigionamento energia'!A7297+'Approvvigionamento energia'!B7297+'Approvvigionamento energia'!I7297</f>
        <v>736.06394833944103</v>
      </c>
      <c r="K7297">
        <f>IF(MIN(LCOH!$C$18,J7297)&gt;=$P$48*LCOH!$C$18, MIN(LCOH!$C$18,J7297),0)</f>
        <v>736.06394833944103</v>
      </c>
      <c r="L7297">
        <f t="shared" si="227"/>
        <v>0</v>
      </c>
      <c r="M7297">
        <f>K7297/LCOH!$C$18</f>
        <v>0.49070929889296067</v>
      </c>
      <c r="N7297">
        <f>K7297/LCOH!$C$34</f>
        <v>14.182349678987304</v>
      </c>
    </row>
    <row r="7298" spans="1:14" x14ac:dyDescent="0.35">
      <c r="A7298">
        <f>'Profilo fotovoltaico'!B7300*LCOH!$C$20</f>
        <v>0</v>
      </c>
      <c r="B7298">
        <f>'Profilo eolico'!B7300*LCOH!$C$21</f>
        <v>217.1</v>
      </c>
      <c r="C7298">
        <f>$P$35*'Profilo fotovoltaico'!B7300</f>
        <v>0</v>
      </c>
      <c r="D7298">
        <f>$Q$37*'Profilo eolico'!B7300</f>
        <v>1266.6992355986442</v>
      </c>
      <c r="E7298">
        <f>$P$39*'Profilo fotovoltaico'!B7300+'Approvvigionamento energia'!$Q$39*'Profilo eolico'!B7300</f>
        <v>950.02442669898323</v>
      </c>
      <c r="F7298">
        <f>$P$41*'Profilo fotovoltaico'!B7300+'Approvvigionamento energia'!$Q$41*'Profilo eolico'!B7300</f>
        <v>633.34961779932212</v>
      </c>
      <c r="G7298">
        <f>$P$43*'Profilo fotovoltaico'!B7300+'Approvvigionamento energia'!$Q$43*'Profilo eolico'!B7300</f>
        <v>316.67480889966106</v>
      </c>
      <c r="H7298">
        <f t="shared" ref="H7298:H7361" si="228">$P$45</f>
        <v>1138.4335154826958</v>
      </c>
      <c r="I7298">
        <f>IF(LCOH!$C$28=Menu!$A$1,'Approvvigionamento energia'!C7298,0)+IF(LCOH!$C$28=Menu!$A$2,'Approvvigionamento energia'!D7298,0)+IF(LCOH!$C$28=Menu!$A$3,'Approvvigionamento energia'!E7298,0)+IF(LCOH!$C$28=Menu!$A$4,'Approvvigionamento energia'!F7298,0)+IF(LCOH!$C$28=Menu!$A$5,'Approvvigionamento energia'!G7298,0)+IF(LCOH!$C$28=Menu!$A$6,'Approvvigionamento energia'!H7298,0)</f>
        <v>633.34961779932212</v>
      </c>
      <c r="J7298">
        <f>'Approvvigionamento energia'!A7298+'Approvvigionamento energia'!B7298+'Approvvigionamento energia'!I7298</f>
        <v>850.44961779932214</v>
      </c>
      <c r="K7298">
        <f>IF(MIN(LCOH!$C$18,J7298)&gt;=$P$48*LCOH!$C$18, MIN(LCOH!$C$18,J7298),0)</f>
        <v>850.44961779932214</v>
      </c>
      <c r="L7298">
        <f t="shared" si="227"/>
        <v>0</v>
      </c>
      <c r="M7298">
        <f>K7298/LCOH!$C$18</f>
        <v>0.56696641186621477</v>
      </c>
      <c r="N7298">
        <f>K7298/LCOH!$C$34</f>
        <v>16.386312481682509</v>
      </c>
    </row>
    <row r="7299" spans="1:14" x14ac:dyDescent="0.35">
      <c r="A7299">
        <f>'Profilo fotovoltaico'!B7301*LCOH!$C$20</f>
        <v>0</v>
      </c>
      <c r="B7299">
        <f>'Profilo eolico'!B7301*LCOH!$C$21</f>
        <v>228</v>
      </c>
      <c r="C7299">
        <f>$P$35*'Profilo fotovoltaico'!B7301</f>
        <v>0</v>
      </c>
      <c r="D7299">
        <f>$Q$37*'Profilo eolico'!B7301</f>
        <v>1330.2967559488297</v>
      </c>
      <c r="E7299">
        <f>$P$39*'Profilo fotovoltaico'!B7301+'Approvvigionamento energia'!$Q$39*'Profilo eolico'!B7301</f>
        <v>997.72256696162231</v>
      </c>
      <c r="F7299">
        <f>$P$41*'Profilo fotovoltaico'!B7301+'Approvvigionamento energia'!$Q$41*'Profilo eolico'!B7301</f>
        <v>665.14837797441487</v>
      </c>
      <c r="G7299">
        <f>$P$43*'Profilo fotovoltaico'!B7301+'Approvvigionamento energia'!$Q$43*'Profilo eolico'!B7301</f>
        <v>332.57418898720744</v>
      </c>
      <c r="H7299">
        <f t="shared" si="228"/>
        <v>1138.4335154826958</v>
      </c>
      <c r="I7299">
        <f>IF(LCOH!$C$28=Menu!$A$1,'Approvvigionamento energia'!C7299,0)+IF(LCOH!$C$28=Menu!$A$2,'Approvvigionamento energia'!D7299,0)+IF(LCOH!$C$28=Menu!$A$3,'Approvvigionamento energia'!E7299,0)+IF(LCOH!$C$28=Menu!$A$4,'Approvvigionamento energia'!F7299,0)+IF(LCOH!$C$28=Menu!$A$5,'Approvvigionamento energia'!G7299,0)+IF(LCOH!$C$28=Menu!$A$6,'Approvvigionamento energia'!H7299,0)</f>
        <v>665.14837797441487</v>
      </c>
      <c r="J7299">
        <f>'Approvvigionamento energia'!A7299+'Approvvigionamento energia'!B7299+'Approvvigionamento energia'!I7299</f>
        <v>893.14837797441487</v>
      </c>
      <c r="K7299">
        <f>IF(MIN(LCOH!$C$18,J7299)&gt;=$P$48*LCOH!$C$18, MIN(LCOH!$C$18,J7299),0)</f>
        <v>893.14837797441487</v>
      </c>
      <c r="L7299">
        <f t="shared" ref="L7299:L7362" si="229">J7299-K7299</f>
        <v>0</v>
      </c>
      <c r="M7299">
        <f>K7299/LCOH!$C$18</f>
        <v>0.59543225198294325</v>
      </c>
      <c r="N7299">
        <f>K7299/LCOH!$C$34</f>
        <v>17.209024623784487</v>
      </c>
    </row>
    <row r="7300" spans="1:14" x14ac:dyDescent="0.35">
      <c r="A7300">
        <f>'Profilo fotovoltaico'!B7302*LCOH!$C$20</f>
        <v>0</v>
      </c>
      <c r="B7300">
        <f>'Profilo eolico'!B7302*LCOH!$C$21</f>
        <v>222.6</v>
      </c>
      <c r="C7300">
        <f>$P$35*'Profilo fotovoltaico'!B7302</f>
        <v>0</v>
      </c>
      <c r="D7300">
        <f>$Q$37*'Profilo eolico'!B7302</f>
        <v>1298.7897275184625</v>
      </c>
      <c r="E7300">
        <f>$P$39*'Profilo fotovoltaico'!B7302+'Approvvigionamento energia'!$Q$39*'Profilo eolico'!B7302</f>
        <v>974.09229563884696</v>
      </c>
      <c r="F7300">
        <f>$P$41*'Profilo fotovoltaico'!B7302+'Approvvigionamento energia'!$Q$41*'Profilo eolico'!B7302</f>
        <v>649.39486375923127</v>
      </c>
      <c r="G7300">
        <f>$P$43*'Profilo fotovoltaico'!B7302+'Approvvigionamento energia'!$Q$43*'Profilo eolico'!B7302</f>
        <v>324.69743187961564</v>
      </c>
      <c r="H7300">
        <f t="shared" si="228"/>
        <v>1138.4335154826958</v>
      </c>
      <c r="I7300">
        <f>IF(LCOH!$C$28=Menu!$A$1,'Approvvigionamento energia'!C7300,0)+IF(LCOH!$C$28=Menu!$A$2,'Approvvigionamento energia'!D7300,0)+IF(LCOH!$C$28=Menu!$A$3,'Approvvigionamento energia'!E7300,0)+IF(LCOH!$C$28=Menu!$A$4,'Approvvigionamento energia'!F7300,0)+IF(LCOH!$C$28=Menu!$A$5,'Approvvigionamento energia'!G7300,0)+IF(LCOH!$C$28=Menu!$A$6,'Approvvigionamento energia'!H7300,0)</f>
        <v>649.39486375923127</v>
      </c>
      <c r="J7300">
        <f>'Approvvigionamento energia'!A7300+'Approvvigionamento energia'!B7300+'Approvvigionamento energia'!I7300</f>
        <v>871.99486375923129</v>
      </c>
      <c r="K7300">
        <f>IF(MIN(LCOH!$C$18,J7300)&gt;=$P$48*LCOH!$C$18, MIN(LCOH!$C$18,J7300),0)</f>
        <v>871.99486375923129</v>
      </c>
      <c r="L7300">
        <f t="shared" si="229"/>
        <v>0</v>
      </c>
      <c r="M7300">
        <f>K7300/LCOH!$C$18</f>
        <v>0.5813299091728209</v>
      </c>
      <c r="N7300">
        <f>K7300/LCOH!$C$34</f>
        <v>16.801442461642221</v>
      </c>
    </row>
    <row r="7301" spans="1:14" x14ac:dyDescent="0.35">
      <c r="A7301">
        <f>'Profilo fotovoltaico'!B7303*LCOH!$C$20</f>
        <v>0</v>
      </c>
      <c r="B7301">
        <f>'Profilo eolico'!B7303*LCOH!$C$21</f>
        <v>222.8</v>
      </c>
      <c r="C7301">
        <f>$P$35*'Profilo fotovoltaico'!B7303</f>
        <v>0</v>
      </c>
      <c r="D7301">
        <f>$Q$37*'Profilo eolico'!B7303</f>
        <v>1299.9566544973652</v>
      </c>
      <c r="E7301">
        <f>$P$39*'Profilo fotovoltaico'!B7303+'Approvvigionamento energia'!$Q$39*'Profilo eolico'!B7303</f>
        <v>974.96749087302385</v>
      </c>
      <c r="F7301">
        <f>$P$41*'Profilo fotovoltaico'!B7303+'Approvvigionamento energia'!$Q$41*'Profilo eolico'!B7303</f>
        <v>649.9783272486826</v>
      </c>
      <c r="G7301">
        <f>$P$43*'Profilo fotovoltaico'!B7303+'Approvvigionamento energia'!$Q$43*'Profilo eolico'!B7303</f>
        <v>324.9891636243413</v>
      </c>
      <c r="H7301">
        <f t="shared" si="228"/>
        <v>1138.4335154826958</v>
      </c>
      <c r="I7301">
        <f>IF(LCOH!$C$28=Menu!$A$1,'Approvvigionamento energia'!C7301,0)+IF(LCOH!$C$28=Menu!$A$2,'Approvvigionamento energia'!D7301,0)+IF(LCOH!$C$28=Menu!$A$3,'Approvvigionamento energia'!E7301,0)+IF(LCOH!$C$28=Menu!$A$4,'Approvvigionamento energia'!F7301,0)+IF(LCOH!$C$28=Menu!$A$5,'Approvvigionamento energia'!G7301,0)+IF(LCOH!$C$28=Menu!$A$6,'Approvvigionamento energia'!H7301,0)</f>
        <v>649.9783272486826</v>
      </c>
      <c r="J7301">
        <f>'Approvvigionamento energia'!A7301+'Approvvigionamento energia'!B7301+'Approvvigionamento energia'!I7301</f>
        <v>872.77832724868267</v>
      </c>
      <c r="K7301">
        <f>IF(MIN(LCOH!$C$18,J7301)&gt;=$P$48*LCOH!$C$18, MIN(LCOH!$C$18,J7301),0)</f>
        <v>872.77832724868267</v>
      </c>
      <c r="L7301">
        <f t="shared" si="229"/>
        <v>0</v>
      </c>
      <c r="M7301">
        <f>K7301/LCOH!$C$18</f>
        <v>0.58185221816578847</v>
      </c>
      <c r="N7301">
        <f>K7301/LCOH!$C$34</f>
        <v>16.816538097277125</v>
      </c>
    </row>
    <row r="7302" spans="1:14" x14ac:dyDescent="0.35">
      <c r="A7302">
        <f>'Profilo fotovoltaico'!B7304*LCOH!$C$20</f>
        <v>0</v>
      </c>
      <c r="B7302">
        <f>'Profilo eolico'!B7304*LCOH!$C$21</f>
        <v>219.79999999999998</v>
      </c>
      <c r="C7302">
        <f>$P$35*'Profilo fotovoltaico'!B7304</f>
        <v>0</v>
      </c>
      <c r="D7302">
        <f>$Q$37*'Profilo eolico'!B7304</f>
        <v>1282.4527498138279</v>
      </c>
      <c r="E7302">
        <f>$P$39*'Profilo fotovoltaico'!B7304+'Approvvigionamento energia'!$Q$39*'Profilo eolico'!B7304</f>
        <v>961.83956236037091</v>
      </c>
      <c r="F7302">
        <f>$P$41*'Profilo fotovoltaico'!B7304+'Approvvigionamento energia'!$Q$41*'Profilo eolico'!B7304</f>
        <v>641.22637490691397</v>
      </c>
      <c r="G7302">
        <f>$P$43*'Profilo fotovoltaico'!B7304+'Approvvigionamento energia'!$Q$43*'Profilo eolico'!B7304</f>
        <v>320.61318745345699</v>
      </c>
      <c r="H7302">
        <f t="shared" si="228"/>
        <v>1138.4335154826958</v>
      </c>
      <c r="I7302">
        <f>IF(LCOH!$C$28=Menu!$A$1,'Approvvigionamento energia'!C7302,0)+IF(LCOH!$C$28=Menu!$A$2,'Approvvigionamento energia'!D7302,0)+IF(LCOH!$C$28=Menu!$A$3,'Approvvigionamento energia'!E7302,0)+IF(LCOH!$C$28=Menu!$A$4,'Approvvigionamento energia'!F7302,0)+IF(LCOH!$C$28=Menu!$A$5,'Approvvigionamento energia'!G7302,0)+IF(LCOH!$C$28=Menu!$A$6,'Approvvigionamento energia'!H7302,0)</f>
        <v>641.22637490691397</v>
      </c>
      <c r="J7302">
        <f>'Approvvigionamento energia'!A7302+'Approvvigionamento energia'!B7302+'Approvvigionamento energia'!I7302</f>
        <v>861.02637490691393</v>
      </c>
      <c r="K7302">
        <f>IF(MIN(LCOH!$C$18,J7302)&gt;=$P$48*LCOH!$C$18, MIN(LCOH!$C$18,J7302),0)</f>
        <v>861.02637490691393</v>
      </c>
      <c r="L7302">
        <f t="shared" si="229"/>
        <v>0</v>
      </c>
      <c r="M7302">
        <f>K7302/LCOH!$C$18</f>
        <v>0.57401758327127594</v>
      </c>
      <c r="N7302">
        <f>K7302/LCOH!$C$34</f>
        <v>16.59010356275364</v>
      </c>
    </row>
    <row r="7303" spans="1:14" x14ac:dyDescent="0.35">
      <c r="A7303">
        <f>'Profilo fotovoltaico'!B7305*LCOH!$C$20</f>
        <v>0</v>
      </c>
      <c r="B7303">
        <f>'Profilo eolico'!B7305*LCOH!$C$21</f>
        <v>217.9</v>
      </c>
      <c r="C7303">
        <f>$P$35*'Profilo fotovoltaico'!B7305</f>
        <v>0</v>
      </c>
      <c r="D7303">
        <f>$Q$37*'Profilo eolico'!B7305</f>
        <v>1271.3669435142544</v>
      </c>
      <c r="E7303">
        <f>$P$39*'Profilo fotovoltaico'!B7305+'Approvvigionamento energia'!$Q$39*'Profilo eolico'!B7305</f>
        <v>953.52520763569078</v>
      </c>
      <c r="F7303">
        <f>$P$41*'Profilo fotovoltaico'!B7305+'Approvvigionamento energia'!$Q$41*'Profilo eolico'!B7305</f>
        <v>635.68347175712722</v>
      </c>
      <c r="G7303">
        <f>$P$43*'Profilo fotovoltaico'!B7305+'Approvvigionamento energia'!$Q$43*'Profilo eolico'!B7305</f>
        <v>317.84173587856361</v>
      </c>
      <c r="H7303">
        <f t="shared" si="228"/>
        <v>1138.4335154826958</v>
      </c>
      <c r="I7303">
        <f>IF(LCOH!$C$28=Menu!$A$1,'Approvvigionamento energia'!C7303,0)+IF(LCOH!$C$28=Menu!$A$2,'Approvvigionamento energia'!D7303,0)+IF(LCOH!$C$28=Menu!$A$3,'Approvvigionamento energia'!E7303,0)+IF(LCOH!$C$28=Menu!$A$4,'Approvvigionamento energia'!F7303,0)+IF(LCOH!$C$28=Menu!$A$5,'Approvvigionamento energia'!G7303,0)+IF(LCOH!$C$28=Menu!$A$6,'Approvvigionamento energia'!H7303,0)</f>
        <v>635.68347175712722</v>
      </c>
      <c r="J7303">
        <f>'Approvvigionamento energia'!A7303+'Approvvigionamento energia'!B7303+'Approvvigionamento energia'!I7303</f>
        <v>853.5834717571272</v>
      </c>
      <c r="K7303">
        <f>IF(MIN(LCOH!$C$18,J7303)&gt;=$P$48*LCOH!$C$18, MIN(LCOH!$C$18,J7303),0)</f>
        <v>853.5834717571272</v>
      </c>
      <c r="L7303">
        <f t="shared" si="229"/>
        <v>0</v>
      </c>
      <c r="M7303">
        <f>K7303/LCOH!$C$18</f>
        <v>0.56905564783808482</v>
      </c>
      <c r="N7303">
        <f>K7303/LCOH!$C$34</f>
        <v>16.446695024222105</v>
      </c>
    </row>
    <row r="7304" spans="1:14" x14ac:dyDescent="0.35">
      <c r="A7304">
        <f>'Profilo fotovoltaico'!B7306*LCOH!$C$20</f>
        <v>55</v>
      </c>
      <c r="B7304">
        <f>'Profilo eolico'!B7306*LCOH!$C$21</f>
        <v>210.5</v>
      </c>
      <c r="C7304">
        <f>$P$35*'Profilo fotovoltaico'!B7306</f>
        <v>404.5036703192136</v>
      </c>
      <c r="D7304">
        <f>$Q$37*'Profilo eolico'!B7306</f>
        <v>1228.1906452948624</v>
      </c>
      <c r="E7304">
        <f>$P$39*'Profilo fotovoltaico'!B7306+'Approvvigionamento energia'!$Q$39*'Profilo eolico'!B7306</f>
        <v>1022.2689015509502</v>
      </c>
      <c r="F7304">
        <f>$P$41*'Profilo fotovoltaico'!B7306+'Approvvigionamento energia'!$Q$41*'Profilo eolico'!B7306</f>
        <v>816.347157807038</v>
      </c>
      <c r="G7304">
        <f>$P$43*'Profilo fotovoltaico'!B7306+'Approvvigionamento energia'!$Q$43*'Profilo eolico'!B7306</f>
        <v>610.4254140631258</v>
      </c>
      <c r="H7304">
        <f t="shared" si="228"/>
        <v>1138.4335154826958</v>
      </c>
      <c r="I7304">
        <f>IF(LCOH!$C$28=Menu!$A$1,'Approvvigionamento energia'!C7304,0)+IF(LCOH!$C$28=Menu!$A$2,'Approvvigionamento energia'!D7304,0)+IF(LCOH!$C$28=Menu!$A$3,'Approvvigionamento energia'!E7304,0)+IF(LCOH!$C$28=Menu!$A$4,'Approvvigionamento energia'!F7304,0)+IF(LCOH!$C$28=Menu!$A$5,'Approvvigionamento energia'!G7304,0)+IF(LCOH!$C$28=Menu!$A$6,'Approvvigionamento energia'!H7304,0)</f>
        <v>816.347157807038</v>
      </c>
      <c r="J7304">
        <f>'Approvvigionamento energia'!A7304+'Approvvigionamento energia'!B7304+'Approvvigionamento energia'!I7304</f>
        <v>1081.847157807038</v>
      </c>
      <c r="K7304">
        <f>IF(MIN(LCOH!$C$18,J7304)&gt;=$P$48*LCOH!$C$18, MIN(LCOH!$C$18,J7304),0)</f>
        <v>1081.847157807038</v>
      </c>
      <c r="L7304">
        <f t="shared" si="229"/>
        <v>0</v>
      </c>
      <c r="M7304">
        <f>K7304/LCOH!$C$18</f>
        <v>0.72123143853802529</v>
      </c>
      <c r="N7304">
        <f>K7304/LCOH!$C$34</f>
        <v>20.844839264104777</v>
      </c>
    </row>
    <row r="7305" spans="1:14" x14ac:dyDescent="0.35">
      <c r="A7305">
        <f>'Profilo fotovoltaico'!B7307*LCOH!$C$20</f>
        <v>213</v>
      </c>
      <c r="B7305">
        <f>'Profilo eolico'!B7307*LCOH!$C$21</f>
        <v>217.29999999999998</v>
      </c>
      <c r="C7305">
        <f>$P$35*'Profilo fotovoltaico'!B7307</f>
        <v>1566.5323959634998</v>
      </c>
      <c r="D7305">
        <f>$Q$37*'Profilo eolico'!B7307</f>
        <v>1267.8661625775469</v>
      </c>
      <c r="E7305">
        <f>$P$39*'Profilo fotovoltaico'!B7307+'Approvvigionamento energia'!$Q$39*'Profilo eolico'!B7307</f>
        <v>1342.5327209240349</v>
      </c>
      <c r="F7305">
        <f>$P$41*'Profilo fotovoltaico'!B7307+'Approvvigionamento energia'!$Q$41*'Profilo eolico'!B7307</f>
        <v>1417.1992792705232</v>
      </c>
      <c r="G7305">
        <f>$P$43*'Profilo fotovoltaico'!B7307+'Approvvigionamento energia'!$Q$43*'Profilo eolico'!B7307</f>
        <v>1491.8658376170115</v>
      </c>
      <c r="H7305">
        <f t="shared" si="228"/>
        <v>1138.4335154826958</v>
      </c>
      <c r="I7305">
        <f>IF(LCOH!$C$28=Menu!$A$1,'Approvvigionamento energia'!C7305,0)+IF(LCOH!$C$28=Menu!$A$2,'Approvvigionamento energia'!D7305,0)+IF(LCOH!$C$28=Menu!$A$3,'Approvvigionamento energia'!E7305,0)+IF(LCOH!$C$28=Menu!$A$4,'Approvvigionamento energia'!F7305,0)+IF(LCOH!$C$28=Menu!$A$5,'Approvvigionamento energia'!G7305,0)+IF(LCOH!$C$28=Menu!$A$6,'Approvvigionamento energia'!H7305,0)</f>
        <v>1417.1992792705232</v>
      </c>
      <c r="J7305">
        <f>'Approvvigionamento energia'!A7305+'Approvvigionamento energia'!B7305+'Approvvigionamento energia'!I7305</f>
        <v>1847.4992792705232</v>
      </c>
      <c r="K7305">
        <f>IF(MIN(LCOH!$C$18,J7305)&gt;=$P$48*LCOH!$C$18, MIN(LCOH!$C$18,J7305),0)</f>
        <v>1500</v>
      </c>
      <c r="L7305">
        <f t="shared" si="229"/>
        <v>347.49927927052318</v>
      </c>
      <c r="M7305">
        <f>K7305/LCOH!$C$18</f>
        <v>1</v>
      </c>
      <c r="N7305">
        <f>K7305/LCOH!$C$34</f>
        <v>28.901734104046245</v>
      </c>
    </row>
    <row r="7306" spans="1:14" x14ac:dyDescent="0.35">
      <c r="A7306">
        <f>'Profilo fotovoltaico'!B7308*LCOH!$C$20</f>
        <v>367</v>
      </c>
      <c r="B7306">
        <f>'Profilo eolico'!B7308*LCOH!$C$21</f>
        <v>258.10000000000002</v>
      </c>
      <c r="C7306">
        <f>$P$35*'Profilo fotovoltaico'!B7308</f>
        <v>2699.1426728572978</v>
      </c>
      <c r="D7306">
        <f>$Q$37*'Profilo eolico'!B7308</f>
        <v>1505.9192662736532</v>
      </c>
      <c r="E7306">
        <f>$P$39*'Profilo fotovoltaico'!B7308+'Approvvigionamento energia'!$Q$39*'Profilo eolico'!B7308</f>
        <v>1804.2251179195644</v>
      </c>
      <c r="F7306">
        <f>$P$41*'Profilo fotovoltaico'!B7308+'Approvvigionamento energia'!$Q$41*'Profilo eolico'!B7308</f>
        <v>2102.5309695654755</v>
      </c>
      <c r="G7306">
        <f>$P$43*'Profilo fotovoltaico'!B7308+'Approvvigionamento energia'!$Q$43*'Profilo eolico'!B7308</f>
        <v>2400.8368212113865</v>
      </c>
      <c r="H7306">
        <f t="shared" si="228"/>
        <v>1138.4335154826958</v>
      </c>
      <c r="I7306">
        <f>IF(LCOH!$C$28=Menu!$A$1,'Approvvigionamento energia'!C7306,0)+IF(LCOH!$C$28=Menu!$A$2,'Approvvigionamento energia'!D7306,0)+IF(LCOH!$C$28=Menu!$A$3,'Approvvigionamento energia'!E7306,0)+IF(LCOH!$C$28=Menu!$A$4,'Approvvigionamento energia'!F7306,0)+IF(LCOH!$C$28=Menu!$A$5,'Approvvigionamento energia'!G7306,0)+IF(LCOH!$C$28=Menu!$A$6,'Approvvigionamento energia'!H7306,0)</f>
        <v>2102.5309695654755</v>
      </c>
      <c r="J7306">
        <f>'Approvvigionamento energia'!A7306+'Approvvigionamento energia'!B7306+'Approvvigionamento energia'!I7306</f>
        <v>2727.6309695654754</v>
      </c>
      <c r="K7306">
        <f>IF(MIN(LCOH!$C$18,J7306)&gt;=$P$48*LCOH!$C$18, MIN(LCOH!$C$18,J7306),0)</f>
        <v>1500</v>
      </c>
      <c r="L7306">
        <f t="shared" si="229"/>
        <v>1227.6309695654754</v>
      </c>
      <c r="M7306">
        <f>K7306/LCOH!$C$18</f>
        <v>1</v>
      </c>
      <c r="N7306">
        <f>K7306/LCOH!$C$34</f>
        <v>28.901734104046245</v>
      </c>
    </row>
    <row r="7307" spans="1:14" x14ac:dyDescent="0.35">
      <c r="A7307">
        <f>'Profilo fotovoltaico'!B7309*LCOH!$C$20</f>
        <v>472</v>
      </c>
      <c r="B7307">
        <f>'Profilo eolico'!B7309*LCOH!$C$21</f>
        <v>251</v>
      </c>
      <c r="C7307">
        <f>$P$35*'Profilo fotovoltaico'!B7309</f>
        <v>3471.3769525576145</v>
      </c>
      <c r="D7307">
        <f>$Q$37*'Profilo eolico'!B7309</f>
        <v>1464.4933585226152</v>
      </c>
      <c r="E7307">
        <f>$P$39*'Profilo fotovoltaico'!B7309+'Approvvigionamento energia'!$Q$39*'Profilo eolico'!B7309</f>
        <v>1966.2142570313649</v>
      </c>
      <c r="F7307">
        <f>$P$41*'Profilo fotovoltaico'!B7309+'Approvvigionamento energia'!$Q$41*'Profilo eolico'!B7309</f>
        <v>2467.9351555401149</v>
      </c>
      <c r="G7307">
        <f>$P$43*'Profilo fotovoltaico'!B7309+'Approvvigionamento energia'!$Q$43*'Profilo eolico'!B7309</f>
        <v>2969.6560540488649</v>
      </c>
      <c r="H7307">
        <f t="shared" si="228"/>
        <v>1138.4335154826958</v>
      </c>
      <c r="I7307">
        <f>IF(LCOH!$C$28=Menu!$A$1,'Approvvigionamento energia'!C7307,0)+IF(LCOH!$C$28=Menu!$A$2,'Approvvigionamento energia'!D7307,0)+IF(LCOH!$C$28=Menu!$A$3,'Approvvigionamento energia'!E7307,0)+IF(LCOH!$C$28=Menu!$A$4,'Approvvigionamento energia'!F7307,0)+IF(LCOH!$C$28=Menu!$A$5,'Approvvigionamento energia'!G7307,0)+IF(LCOH!$C$28=Menu!$A$6,'Approvvigionamento energia'!H7307,0)</f>
        <v>2467.9351555401149</v>
      </c>
      <c r="J7307">
        <f>'Approvvigionamento energia'!A7307+'Approvvigionamento energia'!B7307+'Approvvigionamento energia'!I7307</f>
        <v>3190.9351555401149</v>
      </c>
      <c r="K7307">
        <f>IF(MIN(LCOH!$C$18,J7307)&gt;=$P$48*LCOH!$C$18, MIN(LCOH!$C$18,J7307),0)</f>
        <v>1500</v>
      </c>
      <c r="L7307">
        <f t="shared" si="229"/>
        <v>1690.9351555401149</v>
      </c>
      <c r="M7307">
        <f>K7307/LCOH!$C$18</f>
        <v>1</v>
      </c>
      <c r="N7307">
        <f>K7307/LCOH!$C$34</f>
        <v>28.901734104046245</v>
      </c>
    </row>
    <row r="7308" spans="1:14" x14ac:dyDescent="0.35">
      <c r="A7308">
        <f>'Profilo fotovoltaico'!B7310*LCOH!$C$20</f>
        <v>529</v>
      </c>
      <c r="B7308">
        <f>'Profilo eolico'!B7310*LCOH!$C$21</f>
        <v>235.4</v>
      </c>
      <c r="C7308">
        <f>$P$35*'Profilo fotovoltaico'!B7310</f>
        <v>3890.5898472520726</v>
      </c>
      <c r="D7308">
        <f>$Q$37*'Profilo eolico'!B7310</f>
        <v>1373.4730541682216</v>
      </c>
      <c r="E7308">
        <f>$P$39*'Profilo fotovoltaico'!B7310+'Approvvigionamento energia'!$Q$39*'Profilo eolico'!B7310</f>
        <v>2002.7522524391843</v>
      </c>
      <c r="F7308">
        <f>$P$41*'Profilo fotovoltaico'!B7310+'Approvvigionamento energia'!$Q$41*'Profilo eolico'!B7310</f>
        <v>2632.0314507101471</v>
      </c>
      <c r="G7308">
        <f>$P$43*'Profilo fotovoltaico'!B7310+'Approvvigionamento energia'!$Q$43*'Profilo eolico'!B7310</f>
        <v>3261.3106489811103</v>
      </c>
      <c r="H7308">
        <f t="shared" si="228"/>
        <v>1138.4335154826958</v>
      </c>
      <c r="I7308">
        <f>IF(LCOH!$C$28=Menu!$A$1,'Approvvigionamento energia'!C7308,0)+IF(LCOH!$C$28=Menu!$A$2,'Approvvigionamento energia'!D7308,0)+IF(LCOH!$C$28=Menu!$A$3,'Approvvigionamento energia'!E7308,0)+IF(LCOH!$C$28=Menu!$A$4,'Approvvigionamento energia'!F7308,0)+IF(LCOH!$C$28=Menu!$A$5,'Approvvigionamento energia'!G7308,0)+IF(LCOH!$C$28=Menu!$A$6,'Approvvigionamento energia'!H7308,0)</f>
        <v>2632.0314507101471</v>
      </c>
      <c r="J7308">
        <f>'Approvvigionamento energia'!A7308+'Approvvigionamento energia'!B7308+'Approvvigionamento energia'!I7308</f>
        <v>3396.4314507101471</v>
      </c>
      <c r="K7308">
        <f>IF(MIN(LCOH!$C$18,J7308)&gt;=$P$48*LCOH!$C$18, MIN(LCOH!$C$18,J7308),0)</f>
        <v>1500</v>
      </c>
      <c r="L7308">
        <f t="shared" si="229"/>
        <v>1896.4314507101471</v>
      </c>
      <c r="M7308">
        <f>K7308/LCOH!$C$18</f>
        <v>1</v>
      </c>
      <c r="N7308">
        <f>K7308/LCOH!$C$34</f>
        <v>28.901734104046245</v>
      </c>
    </row>
    <row r="7309" spans="1:14" x14ac:dyDescent="0.35">
      <c r="A7309">
        <f>'Profilo fotovoltaico'!B7311*LCOH!$C$20</f>
        <v>540</v>
      </c>
      <c r="B7309">
        <f>'Profilo eolico'!B7311*LCOH!$C$21</f>
        <v>224.89999999999998</v>
      </c>
      <c r="C7309">
        <f>$P$35*'Profilo fotovoltaico'!B7311</f>
        <v>3971.4905813159153</v>
      </c>
      <c r="D7309">
        <f>$Q$37*'Profilo eolico'!B7311</f>
        <v>1312.2093877758412</v>
      </c>
      <c r="E7309">
        <f>$P$39*'Profilo fotovoltaico'!B7311+'Approvvigionamento energia'!$Q$39*'Profilo eolico'!B7311</f>
        <v>1977.0296861608597</v>
      </c>
      <c r="F7309">
        <f>$P$41*'Profilo fotovoltaico'!B7311+'Approvvigionamento energia'!$Q$41*'Profilo eolico'!B7311</f>
        <v>2641.8499845458782</v>
      </c>
      <c r="G7309">
        <f>$P$43*'Profilo fotovoltaico'!B7311+'Approvvigionamento energia'!$Q$43*'Profilo eolico'!B7311</f>
        <v>3306.670282930897</v>
      </c>
      <c r="H7309">
        <f t="shared" si="228"/>
        <v>1138.4335154826958</v>
      </c>
      <c r="I7309">
        <f>IF(LCOH!$C$28=Menu!$A$1,'Approvvigionamento energia'!C7309,0)+IF(LCOH!$C$28=Menu!$A$2,'Approvvigionamento energia'!D7309,0)+IF(LCOH!$C$28=Menu!$A$3,'Approvvigionamento energia'!E7309,0)+IF(LCOH!$C$28=Menu!$A$4,'Approvvigionamento energia'!F7309,0)+IF(LCOH!$C$28=Menu!$A$5,'Approvvigionamento energia'!G7309,0)+IF(LCOH!$C$28=Menu!$A$6,'Approvvigionamento energia'!H7309,0)</f>
        <v>2641.8499845458782</v>
      </c>
      <c r="J7309">
        <f>'Approvvigionamento energia'!A7309+'Approvvigionamento energia'!B7309+'Approvvigionamento energia'!I7309</f>
        <v>3406.7499845458783</v>
      </c>
      <c r="K7309">
        <f>IF(MIN(LCOH!$C$18,J7309)&gt;=$P$48*LCOH!$C$18, MIN(LCOH!$C$18,J7309),0)</f>
        <v>1500</v>
      </c>
      <c r="L7309">
        <f t="shared" si="229"/>
        <v>1906.7499845458783</v>
      </c>
      <c r="M7309">
        <f>K7309/LCOH!$C$18</f>
        <v>1</v>
      </c>
      <c r="N7309">
        <f>K7309/LCOH!$C$34</f>
        <v>28.901734104046245</v>
      </c>
    </row>
    <row r="7310" spans="1:14" x14ac:dyDescent="0.35">
      <c r="A7310">
        <f>'Profilo fotovoltaico'!B7312*LCOH!$C$20</f>
        <v>496</v>
      </c>
      <c r="B7310">
        <f>'Profilo eolico'!B7312*LCOH!$C$21</f>
        <v>220.4</v>
      </c>
      <c r="C7310">
        <f>$P$35*'Profilo fotovoltaico'!B7312</f>
        <v>3647.8876450605444</v>
      </c>
      <c r="D7310">
        <f>$Q$37*'Profilo eolico'!B7312</f>
        <v>1285.9535307505355</v>
      </c>
      <c r="E7310">
        <f>$P$39*'Profilo fotovoltaico'!B7312+'Approvvigionamento energia'!$Q$39*'Profilo eolico'!B7312</f>
        <v>1876.4370593280378</v>
      </c>
      <c r="F7310">
        <f>$P$41*'Profilo fotovoltaico'!B7312+'Approvvigionamento energia'!$Q$41*'Profilo eolico'!B7312</f>
        <v>2466.9205879055398</v>
      </c>
      <c r="G7310">
        <f>$P$43*'Profilo fotovoltaico'!B7312+'Approvvigionamento energia'!$Q$43*'Profilo eolico'!B7312</f>
        <v>3057.4041164830423</v>
      </c>
      <c r="H7310">
        <f t="shared" si="228"/>
        <v>1138.4335154826958</v>
      </c>
      <c r="I7310">
        <f>IF(LCOH!$C$28=Menu!$A$1,'Approvvigionamento energia'!C7310,0)+IF(LCOH!$C$28=Menu!$A$2,'Approvvigionamento energia'!D7310,0)+IF(LCOH!$C$28=Menu!$A$3,'Approvvigionamento energia'!E7310,0)+IF(LCOH!$C$28=Menu!$A$4,'Approvvigionamento energia'!F7310,0)+IF(LCOH!$C$28=Menu!$A$5,'Approvvigionamento energia'!G7310,0)+IF(LCOH!$C$28=Menu!$A$6,'Approvvigionamento energia'!H7310,0)</f>
        <v>2466.9205879055398</v>
      </c>
      <c r="J7310">
        <f>'Approvvigionamento energia'!A7310+'Approvvigionamento energia'!B7310+'Approvvigionamento energia'!I7310</f>
        <v>3183.3205879055399</v>
      </c>
      <c r="K7310">
        <f>IF(MIN(LCOH!$C$18,J7310)&gt;=$P$48*LCOH!$C$18, MIN(LCOH!$C$18,J7310),0)</f>
        <v>1500</v>
      </c>
      <c r="L7310">
        <f t="shared" si="229"/>
        <v>1683.3205879055399</v>
      </c>
      <c r="M7310">
        <f>K7310/LCOH!$C$18</f>
        <v>1</v>
      </c>
      <c r="N7310">
        <f>K7310/LCOH!$C$34</f>
        <v>28.901734104046245</v>
      </c>
    </row>
    <row r="7311" spans="1:14" x14ac:dyDescent="0.35">
      <c r="A7311">
        <f>'Profilo fotovoltaico'!B7313*LCOH!$C$20</f>
        <v>409</v>
      </c>
      <c r="B7311">
        <f>'Profilo eolico'!B7313*LCOH!$C$21</f>
        <v>218.1</v>
      </c>
      <c r="C7311">
        <f>$P$35*'Profilo fotovoltaico'!B7313</f>
        <v>3008.0363847374242</v>
      </c>
      <c r="D7311">
        <f>$Q$37*'Profilo eolico'!B7313</f>
        <v>1272.5338704931567</v>
      </c>
      <c r="E7311">
        <f>$P$39*'Profilo fotovoltaico'!B7313+'Approvvigionamento energia'!$Q$39*'Profilo eolico'!B7313</f>
        <v>1706.4094990542235</v>
      </c>
      <c r="F7311">
        <f>$P$41*'Profilo fotovoltaico'!B7313+'Approvvigionamento energia'!$Q$41*'Profilo eolico'!B7313</f>
        <v>2140.2851276152905</v>
      </c>
      <c r="G7311">
        <f>$P$43*'Profilo fotovoltaico'!B7313+'Approvvigionamento energia'!$Q$43*'Profilo eolico'!B7313</f>
        <v>2574.1607561763576</v>
      </c>
      <c r="H7311">
        <f t="shared" si="228"/>
        <v>1138.4335154826958</v>
      </c>
      <c r="I7311">
        <f>IF(LCOH!$C$28=Menu!$A$1,'Approvvigionamento energia'!C7311,0)+IF(LCOH!$C$28=Menu!$A$2,'Approvvigionamento energia'!D7311,0)+IF(LCOH!$C$28=Menu!$A$3,'Approvvigionamento energia'!E7311,0)+IF(LCOH!$C$28=Menu!$A$4,'Approvvigionamento energia'!F7311,0)+IF(LCOH!$C$28=Menu!$A$5,'Approvvigionamento energia'!G7311,0)+IF(LCOH!$C$28=Menu!$A$6,'Approvvigionamento energia'!H7311,0)</f>
        <v>2140.2851276152905</v>
      </c>
      <c r="J7311">
        <f>'Approvvigionamento energia'!A7311+'Approvvigionamento energia'!B7311+'Approvvigionamento energia'!I7311</f>
        <v>2767.3851276152905</v>
      </c>
      <c r="K7311">
        <f>IF(MIN(LCOH!$C$18,J7311)&gt;=$P$48*LCOH!$C$18, MIN(LCOH!$C$18,J7311),0)</f>
        <v>1500</v>
      </c>
      <c r="L7311">
        <f t="shared" si="229"/>
        <v>1267.3851276152905</v>
      </c>
      <c r="M7311">
        <f>K7311/LCOH!$C$18</f>
        <v>1</v>
      </c>
      <c r="N7311">
        <f>K7311/LCOH!$C$34</f>
        <v>28.901734104046245</v>
      </c>
    </row>
    <row r="7312" spans="1:14" x14ac:dyDescent="0.35">
      <c r="A7312">
        <f>'Profilo fotovoltaico'!B7314*LCOH!$C$20</f>
        <v>277</v>
      </c>
      <c r="B7312">
        <f>'Profilo eolico'!B7314*LCOH!$C$21</f>
        <v>208</v>
      </c>
      <c r="C7312">
        <f>$P$35*'Profilo fotovoltaico'!B7314</f>
        <v>2037.2275759713123</v>
      </c>
      <c r="D7312">
        <f>$Q$37*'Profilo eolico'!B7314</f>
        <v>1213.6040580585814</v>
      </c>
      <c r="E7312">
        <f>$P$39*'Profilo fotovoltaico'!B7314+'Approvvigionamento energia'!$Q$39*'Profilo eolico'!B7314</f>
        <v>1419.509937536764</v>
      </c>
      <c r="F7312">
        <f>$P$41*'Profilo fotovoltaico'!B7314+'Approvvigionamento energia'!$Q$41*'Profilo eolico'!B7314</f>
        <v>1625.4158170149467</v>
      </c>
      <c r="G7312">
        <f>$P$43*'Profilo fotovoltaico'!B7314+'Approvvigionamento energia'!$Q$43*'Profilo eolico'!B7314</f>
        <v>1831.3216964931296</v>
      </c>
      <c r="H7312">
        <f t="shared" si="228"/>
        <v>1138.4335154826958</v>
      </c>
      <c r="I7312">
        <f>IF(LCOH!$C$28=Menu!$A$1,'Approvvigionamento energia'!C7312,0)+IF(LCOH!$C$28=Menu!$A$2,'Approvvigionamento energia'!D7312,0)+IF(LCOH!$C$28=Menu!$A$3,'Approvvigionamento energia'!E7312,0)+IF(LCOH!$C$28=Menu!$A$4,'Approvvigionamento energia'!F7312,0)+IF(LCOH!$C$28=Menu!$A$5,'Approvvigionamento energia'!G7312,0)+IF(LCOH!$C$28=Menu!$A$6,'Approvvigionamento energia'!H7312,0)</f>
        <v>1625.4158170149467</v>
      </c>
      <c r="J7312">
        <f>'Approvvigionamento energia'!A7312+'Approvvigionamento energia'!B7312+'Approvvigionamento energia'!I7312</f>
        <v>2110.4158170149467</v>
      </c>
      <c r="K7312">
        <f>IF(MIN(LCOH!$C$18,J7312)&gt;=$P$48*LCOH!$C$18, MIN(LCOH!$C$18,J7312),0)</f>
        <v>1500</v>
      </c>
      <c r="L7312">
        <f t="shared" si="229"/>
        <v>610.4158170149467</v>
      </c>
      <c r="M7312">
        <f>K7312/LCOH!$C$18</f>
        <v>1</v>
      </c>
      <c r="N7312">
        <f>K7312/LCOH!$C$34</f>
        <v>28.901734104046245</v>
      </c>
    </row>
    <row r="7313" spans="1:14" x14ac:dyDescent="0.35">
      <c r="A7313">
        <f>'Profilo fotovoltaico'!B7315*LCOH!$C$20</f>
        <v>126</v>
      </c>
      <c r="B7313">
        <f>'Profilo eolico'!B7315*LCOH!$C$21</f>
        <v>186.9</v>
      </c>
      <c r="C7313">
        <f>$P$35*'Profilo fotovoltaico'!B7315</f>
        <v>926.68113564038015</v>
      </c>
      <c r="D7313">
        <f>$Q$37*'Profilo eolico'!B7315</f>
        <v>1090.4932617843697</v>
      </c>
      <c r="E7313">
        <f>$P$39*'Profilo fotovoltaico'!B7315+'Approvvigionamento energia'!$Q$39*'Profilo eolico'!B7315</f>
        <v>1049.5402302483724</v>
      </c>
      <c r="F7313">
        <f>$P$41*'Profilo fotovoltaico'!B7315+'Approvvigionamento energia'!$Q$41*'Profilo eolico'!B7315</f>
        <v>1008.5871987123749</v>
      </c>
      <c r="G7313">
        <f>$P$43*'Profilo fotovoltaico'!B7315+'Approvvigionamento energia'!$Q$43*'Profilo eolico'!B7315</f>
        <v>967.63416717637756</v>
      </c>
      <c r="H7313">
        <f t="shared" si="228"/>
        <v>1138.4335154826958</v>
      </c>
      <c r="I7313">
        <f>IF(LCOH!$C$28=Menu!$A$1,'Approvvigionamento energia'!C7313,0)+IF(LCOH!$C$28=Menu!$A$2,'Approvvigionamento energia'!D7313,0)+IF(LCOH!$C$28=Menu!$A$3,'Approvvigionamento energia'!E7313,0)+IF(LCOH!$C$28=Menu!$A$4,'Approvvigionamento energia'!F7313,0)+IF(LCOH!$C$28=Menu!$A$5,'Approvvigionamento energia'!G7313,0)+IF(LCOH!$C$28=Menu!$A$6,'Approvvigionamento energia'!H7313,0)</f>
        <v>1008.5871987123749</v>
      </c>
      <c r="J7313">
        <f>'Approvvigionamento energia'!A7313+'Approvvigionamento energia'!B7313+'Approvvigionamento energia'!I7313</f>
        <v>1321.4871987123747</v>
      </c>
      <c r="K7313">
        <f>IF(MIN(LCOH!$C$18,J7313)&gt;=$P$48*LCOH!$C$18, MIN(LCOH!$C$18,J7313),0)</f>
        <v>1321.4871987123747</v>
      </c>
      <c r="L7313">
        <f t="shared" si="229"/>
        <v>0</v>
      </c>
      <c r="M7313">
        <f>K7313/LCOH!$C$18</f>
        <v>0.88099146580824983</v>
      </c>
      <c r="N7313">
        <f>K7313/LCOH!$C$34</f>
        <v>25.462181092723984</v>
      </c>
    </row>
    <row r="7314" spans="1:14" x14ac:dyDescent="0.35">
      <c r="A7314">
        <f>'Profilo fotovoltaico'!B7316*LCOH!$C$20</f>
        <v>1</v>
      </c>
      <c r="B7314">
        <f>'Profilo eolico'!B7316*LCOH!$C$21</f>
        <v>192</v>
      </c>
      <c r="C7314">
        <f>$P$35*'Profilo fotovoltaico'!B7316</f>
        <v>7.3546121876220649</v>
      </c>
      <c r="D7314">
        <f>$Q$37*'Profilo eolico'!B7316</f>
        <v>1120.2498997463829</v>
      </c>
      <c r="E7314">
        <f>$P$39*'Profilo fotovoltaico'!B7316+'Approvvigionamento energia'!$Q$39*'Profilo eolico'!B7316</f>
        <v>842.02607785669261</v>
      </c>
      <c r="F7314">
        <f>$P$41*'Profilo fotovoltaico'!B7316+'Approvvigionamento energia'!$Q$41*'Profilo eolico'!B7316</f>
        <v>563.80225596700245</v>
      </c>
      <c r="G7314">
        <f>$P$43*'Profilo fotovoltaico'!B7316+'Approvvigionamento energia'!$Q$43*'Profilo eolico'!B7316</f>
        <v>285.57843407731229</v>
      </c>
      <c r="H7314">
        <f t="shared" si="228"/>
        <v>1138.4335154826958</v>
      </c>
      <c r="I7314">
        <f>IF(LCOH!$C$28=Menu!$A$1,'Approvvigionamento energia'!C7314,0)+IF(LCOH!$C$28=Menu!$A$2,'Approvvigionamento energia'!D7314,0)+IF(LCOH!$C$28=Menu!$A$3,'Approvvigionamento energia'!E7314,0)+IF(LCOH!$C$28=Menu!$A$4,'Approvvigionamento energia'!F7314,0)+IF(LCOH!$C$28=Menu!$A$5,'Approvvigionamento energia'!G7314,0)+IF(LCOH!$C$28=Menu!$A$6,'Approvvigionamento energia'!H7314,0)</f>
        <v>563.80225596700245</v>
      </c>
      <c r="J7314">
        <f>'Approvvigionamento energia'!A7314+'Approvvigionamento energia'!B7314+'Approvvigionamento energia'!I7314</f>
        <v>756.80225596700245</v>
      </c>
      <c r="K7314">
        <f>IF(MIN(LCOH!$C$18,J7314)&gt;=$P$48*LCOH!$C$18, MIN(LCOH!$C$18,J7314),0)</f>
        <v>756.80225596700245</v>
      </c>
      <c r="L7314">
        <f t="shared" si="229"/>
        <v>0</v>
      </c>
      <c r="M7314">
        <f>K7314/LCOH!$C$18</f>
        <v>0.50453483731133497</v>
      </c>
      <c r="N7314">
        <f>K7314/LCOH!$C$34</f>
        <v>14.581931714200433</v>
      </c>
    </row>
    <row r="7315" spans="1:14" x14ac:dyDescent="0.35">
      <c r="A7315">
        <f>'Profilo fotovoltaico'!B7317*LCOH!$C$20</f>
        <v>0</v>
      </c>
      <c r="B7315">
        <f>'Profilo eolico'!B7317*LCOH!$C$21</f>
        <v>194.5</v>
      </c>
      <c r="C7315">
        <f>$P$35*'Profilo fotovoltaico'!B7317</f>
        <v>0</v>
      </c>
      <c r="D7315">
        <f>$Q$37*'Profilo eolico'!B7317</f>
        <v>1134.8364869826639</v>
      </c>
      <c r="E7315">
        <f>$P$39*'Profilo fotovoltaico'!B7317+'Approvvigionamento energia'!$Q$39*'Profilo eolico'!B7317</f>
        <v>851.12736523699789</v>
      </c>
      <c r="F7315">
        <f>$P$41*'Profilo fotovoltaico'!B7317+'Approvvigionamento energia'!$Q$41*'Profilo eolico'!B7317</f>
        <v>567.41824349133196</v>
      </c>
      <c r="G7315">
        <f>$P$43*'Profilo fotovoltaico'!B7317+'Approvvigionamento energia'!$Q$43*'Profilo eolico'!B7317</f>
        <v>283.70912174566598</v>
      </c>
      <c r="H7315">
        <f t="shared" si="228"/>
        <v>1138.4335154826958</v>
      </c>
      <c r="I7315">
        <f>IF(LCOH!$C$28=Menu!$A$1,'Approvvigionamento energia'!C7315,0)+IF(LCOH!$C$28=Menu!$A$2,'Approvvigionamento energia'!D7315,0)+IF(LCOH!$C$28=Menu!$A$3,'Approvvigionamento energia'!E7315,0)+IF(LCOH!$C$28=Menu!$A$4,'Approvvigionamento energia'!F7315,0)+IF(LCOH!$C$28=Menu!$A$5,'Approvvigionamento energia'!G7315,0)+IF(LCOH!$C$28=Menu!$A$6,'Approvvigionamento energia'!H7315,0)</f>
        <v>567.41824349133196</v>
      </c>
      <c r="J7315">
        <f>'Approvvigionamento energia'!A7315+'Approvvigionamento energia'!B7315+'Approvvigionamento energia'!I7315</f>
        <v>761.91824349133196</v>
      </c>
      <c r="K7315">
        <f>IF(MIN(LCOH!$C$18,J7315)&gt;=$P$48*LCOH!$C$18, MIN(LCOH!$C$18,J7315),0)</f>
        <v>761.91824349133196</v>
      </c>
      <c r="L7315">
        <f t="shared" si="229"/>
        <v>0</v>
      </c>
      <c r="M7315">
        <f>K7315/LCOH!$C$18</f>
        <v>0.50794549566088798</v>
      </c>
      <c r="N7315">
        <f>K7315/LCOH!$C$34</f>
        <v>14.68050565493896</v>
      </c>
    </row>
    <row r="7316" spans="1:14" x14ac:dyDescent="0.35">
      <c r="A7316">
        <f>'Profilo fotovoltaico'!B7318*LCOH!$C$20</f>
        <v>0</v>
      </c>
      <c r="B7316">
        <f>'Profilo eolico'!B7318*LCOH!$C$21</f>
        <v>189.79999999999998</v>
      </c>
      <c r="C7316">
        <f>$P$35*'Profilo fotovoltaico'!B7318</f>
        <v>0</v>
      </c>
      <c r="D7316">
        <f>$Q$37*'Profilo eolico'!B7318</f>
        <v>1107.4137029784556</v>
      </c>
      <c r="E7316">
        <f>$P$39*'Profilo fotovoltaico'!B7318+'Approvvigionamento energia'!$Q$39*'Profilo eolico'!B7318</f>
        <v>830.56027723384159</v>
      </c>
      <c r="F7316">
        <f>$P$41*'Profilo fotovoltaico'!B7318+'Approvvigionamento energia'!$Q$41*'Profilo eolico'!B7318</f>
        <v>553.7068514892278</v>
      </c>
      <c r="G7316">
        <f>$P$43*'Profilo fotovoltaico'!B7318+'Approvvigionamento energia'!$Q$43*'Profilo eolico'!B7318</f>
        <v>276.8534257446139</v>
      </c>
      <c r="H7316">
        <f t="shared" si="228"/>
        <v>1138.4335154826958</v>
      </c>
      <c r="I7316">
        <f>IF(LCOH!$C$28=Menu!$A$1,'Approvvigionamento energia'!C7316,0)+IF(LCOH!$C$28=Menu!$A$2,'Approvvigionamento energia'!D7316,0)+IF(LCOH!$C$28=Menu!$A$3,'Approvvigionamento energia'!E7316,0)+IF(LCOH!$C$28=Menu!$A$4,'Approvvigionamento energia'!F7316,0)+IF(LCOH!$C$28=Menu!$A$5,'Approvvigionamento energia'!G7316,0)+IF(LCOH!$C$28=Menu!$A$6,'Approvvigionamento energia'!H7316,0)</f>
        <v>553.7068514892278</v>
      </c>
      <c r="J7316">
        <f>'Approvvigionamento energia'!A7316+'Approvvigionamento energia'!B7316+'Approvvigionamento energia'!I7316</f>
        <v>743.50685148922776</v>
      </c>
      <c r="K7316">
        <f>IF(MIN(LCOH!$C$18,J7316)&gt;=$P$48*LCOH!$C$18, MIN(LCOH!$C$18,J7316),0)</f>
        <v>743.50685148922776</v>
      </c>
      <c r="L7316">
        <f t="shared" si="229"/>
        <v>0</v>
      </c>
      <c r="M7316">
        <f>K7316/LCOH!$C$18</f>
        <v>0.49567123432615184</v>
      </c>
      <c r="N7316">
        <f>K7316/LCOH!$C$34</f>
        <v>14.325758217518839</v>
      </c>
    </row>
    <row r="7317" spans="1:14" x14ac:dyDescent="0.35">
      <c r="A7317">
        <f>'Profilo fotovoltaico'!B7319*LCOH!$C$20</f>
        <v>0</v>
      </c>
      <c r="B7317">
        <f>'Profilo eolico'!B7319*LCOH!$C$21</f>
        <v>185</v>
      </c>
      <c r="C7317">
        <f>$P$35*'Profilo fotovoltaico'!B7319</f>
        <v>0</v>
      </c>
      <c r="D7317">
        <f>$Q$37*'Profilo eolico'!B7319</f>
        <v>1079.4074554847959</v>
      </c>
      <c r="E7317">
        <f>$P$39*'Profilo fotovoltaico'!B7319+'Approvvigionamento energia'!$Q$39*'Profilo eolico'!B7319</f>
        <v>809.55559161359702</v>
      </c>
      <c r="F7317">
        <f>$P$41*'Profilo fotovoltaico'!B7319+'Approvvigionamento energia'!$Q$41*'Profilo eolico'!B7319</f>
        <v>539.70372774239797</v>
      </c>
      <c r="G7317">
        <f>$P$43*'Profilo fotovoltaico'!B7319+'Approvvigionamento energia'!$Q$43*'Profilo eolico'!B7319</f>
        <v>269.85186387119899</v>
      </c>
      <c r="H7317">
        <f t="shared" si="228"/>
        <v>1138.4335154826958</v>
      </c>
      <c r="I7317">
        <f>IF(LCOH!$C$28=Menu!$A$1,'Approvvigionamento energia'!C7317,0)+IF(LCOH!$C$28=Menu!$A$2,'Approvvigionamento energia'!D7317,0)+IF(LCOH!$C$28=Menu!$A$3,'Approvvigionamento energia'!E7317,0)+IF(LCOH!$C$28=Menu!$A$4,'Approvvigionamento energia'!F7317,0)+IF(LCOH!$C$28=Menu!$A$5,'Approvvigionamento energia'!G7317,0)+IF(LCOH!$C$28=Menu!$A$6,'Approvvigionamento energia'!H7317,0)</f>
        <v>539.70372774239797</v>
      </c>
      <c r="J7317">
        <f>'Approvvigionamento energia'!A7317+'Approvvigionamento energia'!B7317+'Approvvigionamento energia'!I7317</f>
        <v>724.70372774239797</v>
      </c>
      <c r="K7317">
        <f>IF(MIN(LCOH!$C$18,J7317)&gt;=$P$48*LCOH!$C$18, MIN(LCOH!$C$18,J7317),0)</f>
        <v>724.70372774239797</v>
      </c>
      <c r="L7317">
        <f t="shared" si="229"/>
        <v>0</v>
      </c>
      <c r="M7317">
        <f>K7317/LCOH!$C$18</f>
        <v>0.48313581849493198</v>
      </c>
      <c r="N7317">
        <f>K7317/LCOH!$C$34</f>
        <v>13.963462962281271</v>
      </c>
    </row>
    <row r="7318" spans="1:14" x14ac:dyDescent="0.35">
      <c r="A7318">
        <f>'Profilo fotovoltaico'!B7320*LCOH!$C$20</f>
        <v>0</v>
      </c>
      <c r="B7318">
        <f>'Profilo eolico'!B7320*LCOH!$C$21</f>
        <v>179.5</v>
      </c>
      <c r="C7318">
        <f>$P$35*'Profilo fotovoltaico'!B7320</f>
        <v>0</v>
      </c>
      <c r="D7318">
        <f>$Q$37*'Profilo eolico'!B7320</f>
        <v>1047.3169635649776</v>
      </c>
      <c r="E7318">
        <f>$P$39*'Profilo fotovoltaico'!B7320+'Approvvigionamento energia'!$Q$39*'Profilo eolico'!B7320</f>
        <v>785.48772267373329</v>
      </c>
      <c r="F7318">
        <f>$P$41*'Profilo fotovoltaico'!B7320+'Approvvigionamento energia'!$Q$41*'Profilo eolico'!B7320</f>
        <v>523.65848178248882</v>
      </c>
      <c r="G7318">
        <f>$P$43*'Profilo fotovoltaico'!B7320+'Approvvigionamento energia'!$Q$43*'Profilo eolico'!B7320</f>
        <v>261.82924089124441</v>
      </c>
      <c r="H7318">
        <f t="shared" si="228"/>
        <v>1138.4335154826958</v>
      </c>
      <c r="I7318">
        <f>IF(LCOH!$C$28=Menu!$A$1,'Approvvigionamento energia'!C7318,0)+IF(LCOH!$C$28=Menu!$A$2,'Approvvigionamento energia'!D7318,0)+IF(LCOH!$C$28=Menu!$A$3,'Approvvigionamento energia'!E7318,0)+IF(LCOH!$C$28=Menu!$A$4,'Approvvigionamento energia'!F7318,0)+IF(LCOH!$C$28=Menu!$A$5,'Approvvigionamento energia'!G7318,0)+IF(LCOH!$C$28=Menu!$A$6,'Approvvigionamento energia'!H7318,0)</f>
        <v>523.65848178248882</v>
      </c>
      <c r="J7318">
        <f>'Approvvigionamento energia'!A7318+'Approvvigionamento energia'!B7318+'Approvvigionamento energia'!I7318</f>
        <v>703.15848178248882</v>
      </c>
      <c r="K7318">
        <f>IF(MIN(LCOH!$C$18,J7318)&gt;=$P$48*LCOH!$C$18, MIN(LCOH!$C$18,J7318),0)</f>
        <v>703.15848178248882</v>
      </c>
      <c r="L7318">
        <f t="shared" si="229"/>
        <v>0</v>
      </c>
      <c r="M7318">
        <f>K7318/LCOH!$C$18</f>
        <v>0.4687723211883259</v>
      </c>
      <c r="N7318">
        <f>K7318/LCOH!$C$34</f>
        <v>13.548332982321558</v>
      </c>
    </row>
    <row r="7319" spans="1:14" x14ac:dyDescent="0.35">
      <c r="A7319">
        <f>'Profilo fotovoltaico'!B7321*LCOH!$C$20</f>
        <v>0</v>
      </c>
      <c r="B7319">
        <f>'Profilo eolico'!B7321*LCOH!$C$21</f>
        <v>163.80000000000001</v>
      </c>
      <c r="C7319">
        <f>$P$35*'Profilo fotovoltaico'!B7321</f>
        <v>0</v>
      </c>
      <c r="D7319">
        <f>$Q$37*'Profilo eolico'!B7321</f>
        <v>955.71319572113293</v>
      </c>
      <c r="E7319">
        <f>$P$39*'Profilo fotovoltaico'!B7321+'Approvvigionamento energia'!$Q$39*'Profilo eolico'!B7321</f>
        <v>716.78489679084964</v>
      </c>
      <c r="F7319">
        <f>$P$41*'Profilo fotovoltaico'!B7321+'Approvvigionamento energia'!$Q$41*'Profilo eolico'!B7321</f>
        <v>477.85659786056647</v>
      </c>
      <c r="G7319">
        <f>$P$43*'Profilo fotovoltaico'!B7321+'Approvvigionamento energia'!$Q$43*'Profilo eolico'!B7321</f>
        <v>238.92829893028323</v>
      </c>
      <c r="H7319">
        <f t="shared" si="228"/>
        <v>1138.4335154826958</v>
      </c>
      <c r="I7319">
        <f>IF(LCOH!$C$28=Menu!$A$1,'Approvvigionamento energia'!C7319,0)+IF(LCOH!$C$28=Menu!$A$2,'Approvvigionamento energia'!D7319,0)+IF(LCOH!$C$28=Menu!$A$3,'Approvvigionamento energia'!E7319,0)+IF(LCOH!$C$28=Menu!$A$4,'Approvvigionamento energia'!F7319,0)+IF(LCOH!$C$28=Menu!$A$5,'Approvvigionamento energia'!G7319,0)+IF(LCOH!$C$28=Menu!$A$6,'Approvvigionamento energia'!H7319,0)</f>
        <v>477.85659786056647</v>
      </c>
      <c r="J7319">
        <f>'Approvvigionamento energia'!A7319+'Approvvigionamento energia'!B7319+'Approvvigionamento energia'!I7319</f>
        <v>641.65659786056654</v>
      </c>
      <c r="K7319">
        <f>IF(MIN(LCOH!$C$18,J7319)&gt;=$P$48*LCOH!$C$18, MIN(LCOH!$C$18,J7319),0)</f>
        <v>641.65659786056654</v>
      </c>
      <c r="L7319">
        <f t="shared" si="229"/>
        <v>0</v>
      </c>
      <c r="M7319">
        <f>K7319/LCOH!$C$18</f>
        <v>0.42777106524037767</v>
      </c>
      <c r="N7319">
        <f>K7319/LCOH!$C$34</f>
        <v>12.363325584982015</v>
      </c>
    </row>
    <row r="7320" spans="1:14" x14ac:dyDescent="0.35">
      <c r="A7320">
        <f>'Profilo fotovoltaico'!B7322*LCOH!$C$20</f>
        <v>0</v>
      </c>
      <c r="B7320">
        <f>'Profilo eolico'!B7322*LCOH!$C$21</f>
        <v>144</v>
      </c>
      <c r="C7320">
        <f>$P$35*'Profilo fotovoltaico'!B7322</f>
        <v>0</v>
      </c>
      <c r="D7320">
        <f>$Q$37*'Profilo eolico'!B7322</f>
        <v>840.1874248097871</v>
      </c>
      <c r="E7320">
        <f>$P$39*'Profilo fotovoltaico'!B7322+'Approvvigionamento energia'!$Q$39*'Profilo eolico'!B7322</f>
        <v>630.14056860734036</v>
      </c>
      <c r="F7320">
        <f>$P$41*'Profilo fotovoltaico'!B7322+'Approvvigionamento energia'!$Q$41*'Profilo eolico'!B7322</f>
        <v>420.09371240489355</v>
      </c>
      <c r="G7320">
        <f>$P$43*'Profilo fotovoltaico'!B7322+'Approvvigionamento energia'!$Q$43*'Profilo eolico'!B7322</f>
        <v>210.04685620244678</v>
      </c>
      <c r="H7320">
        <f t="shared" si="228"/>
        <v>1138.4335154826958</v>
      </c>
      <c r="I7320">
        <f>IF(LCOH!$C$28=Menu!$A$1,'Approvvigionamento energia'!C7320,0)+IF(LCOH!$C$28=Menu!$A$2,'Approvvigionamento energia'!D7320,0)+IF(LCOH!$C$28=Menu!$A$3,'Approvvigionamento energia'!E7320,0)+IF(LCOH!$C$28=Menu!$A$4,'Approvvigionamento energia'!F7320,0)+IF(LCOH!$C$28=Menu!$A$5,'Approvvigionamento energia'!G7320,0)+IF(LCOH!$C$28=Menu!$A$6,'Approvvigionamento energia'!H7320,0)</f>
        <v>420.09371240489355</v>
      </c>
      <c r="J7320">
        <f>'Approvvigionamento energia'!A7320+'Approvvigionamento energia'!B7320+'Approvvigionamento energia'!I7320</f>
        <v>564.09371240489349</v>
      </c>
      <c r="K7320">
        <f>IF(MIN(LCOH!$C$18,J7320)&gt;=$P$48*LCOH!$C$18, MIN(LCOH!$C$18,J7320),0)</f>
        <v>564.09371240489349</v>
      </c>
      <c r="L7320">
        <f t="shared" si="229"/>
        <v>0</v>
      </c>
      <c r="M7320">
        <f>K7320/LCOH!$C$18</f>
        <v>0.37606247493659567</v>
      </c>
      <c r="N7320">
        <f>K7320/LCOH!$C$34</f>
        <v>10.868857657127043</v>
      </c>
    </row>
    <row r="7321" spans="1:14" x14ac:dyDescent="0.35">
      <c r="A7321">
        <f>'Profilo fotovoltaico'!B7323*LCOH!$C$20</f>
        <v>0</v>
      </c>
      <c r="B7321">
        <f>'Profilo eolico'!B7323*LCOH!$C$21</f>
        <v>120.5</v>
      </c>
      <c r="C7321">
        <f>$P$35*'Profilo fotovoltaico'!B7323</f>
        <v>0</v>
      </c>
      <c r="D7321">
        <f>$Q$37*'Profilo eolico'!B7323</f>
        <v>703.07350478874548</v>
      </c>
      <c r="E7321">
        <f>$P$39*'Profilo fotovoltaico'!B7323+'Approvvigionamento energia'!$Q$39*'Profilo eolico'!B7323</f>
        <v>527.30512859155908</v>
      </c>
      <c r="F7321">
        <f>$P$41*'Profilo fotovoltaico'!B7323+'Approvvigionamento energia'!$Q$41*'Profilo eolico'!B7323</f>
        <v>351.53675239437274</v>
      </c>
      <c r="G7321">
        <f>$P$43*'Profilo fotovoltaico'!B7323+'Approvvigionamento energia'!$Q$43*'Profilo eolico'!B7323</f>
        <v>175.76837619718637</v>
      </c>
      <c r="H7321">
        <f t="shared" si="228"/>
        <v>1138.4335154826958</v>
      </c>
      <c r="I7321">
        <f>IF(LCOH!$C$28=Menu!$A$1,'Approvvigionamento energia'!C7321,0)+IF(LCOH!$C$28=Menu!$A$2,'Approvvigionamento energia'!D7321,0)+IF(LCOH!$C$28=Menu!$A$3,'Approvvigionamento energia'!E7321,0)+IF(LCOH!$C$28=Menu!$A$4,'Approvvigionamento energia'!F7321,0)+IF(LCOH!$C$28=Menu!$A$5,'Approvvigionamento energia'!G7321,0)+IF(LCOH!$C$28=Menu!$A$6,'Approvvigionamento energia'!H7321,0)</f>
        <v>351.53675239437274</v>
      </c>
      <c r="J7321">
        <f>'Approvvigionamento energia'!A7321+'Approvvigionamento energia'!B7321+'Approvvigionamento energia'!I7321</f>
        <v>472.03675239437274</v>
      </c>
      <c r="K7321">
        <f>IF(MIN(LCOH!$C$18,J7321)&gt;=$P$48*LCOH!$C$18, MIN(LCOH!$C$18,J7321),0)</f>
        <v>472.03675239437274</v>
      </c>
      <c r="L7321">
        <f t="shared" si="229"/>
        <v>0</v>
      </c>
      <c r="M7321">
        <f>K7321/LCOH!$C$18</f>
        <v>0.31469116826291516</v>
      </c>
      <c r="N7321">
        <f>K7321/LCOH!$C$34</f>
        <v>9.0951204700264494</v>
      </c>
    </row>
    <row r="7322" spans="1:14" x14ac:dyDescent="0.35">
      <c r="A7322">
        <f>'Profilo fotovoltaico'!B7324*LCOH!$C$20</f>
        <v>0</v>
      </c>
      <c r="B7322">
        <f>'Profilo eolico'!B7324*LCOH!$C$21</f>
        <v>99.2</v>
      </c>
      <c r="C7322">
        <f>$P$35*'Profilo fotovoltaico'!B7324</f>
        <v>0</v>
      </c>
      <c r="D7322">
        <f>$Q$37*'Profilo eolico'!B7324</f>
        <v>578.79578153563114</v>
      </c>
      <c r="E7322">
        <f>$P$39*'Profilo fotovoltaico'!B7324+'Approvvigionamento energia'!$Q$39*'Profilo eolico'!B7324</f>
        <v>434.09683615172332</v>
      </c>
      <c r="F7322">
        <f>$P$41*'Profilo fotovoltaico'!B7324+'Approvvigionamento energia'!$Q$41*'Profilo eolico'!B7324</f>
        <v>289.39789076781557</v>
      </c>
      <c r="G7322">
        <f>$P$43*'Profilo fotovoltaico'!B7324+'Approvvigionamento energia'!$Q$43*'Profilo eolico'!B7324</f>
        <v>144.69894538390778</v>
      </c>
      <c r="H7322">
        <f t="shared" si="228"/>
        <v>1138.4335154826958</v>
      </c>
      <c r="I7322">
        <f>IF(LCOH!$C$28=Menu!$A$1,'Approvvigionamento energia'!C7322,0)+IF(LCOH!$C$28=Menu!$A$2,'Approvvigionamento energia'!D7322,0)+IF(LCOH!$C$28=Menu!$A$3,'Approvvigionamento energia'!E7322,0)+IF(LCOH!$C$28=Menu!$A$4,'Approvvigionamento energia'!F7322,0)+IF(LCOH!$C$28=Menu!$A$5,'Approvvigionamento energia'!G7322,0)+IF(LCOH!$C$28=Menu!$A$6,'Approvvigionamento energia'!H7322,0)</f>
        <v>289.39789076781557</v>
      </c>
      <c r="J7322">
        <f>'Approvvigionamento energia'!A7322+'Approvvigionamento energia'!B7322+'Approvvigionamento energia'!I7322</f>
        <v>388.59789076781556</v>
      </c>
      <c r="K7322">
        <f>IF(MIN(LCOH!$C$18,J7322)&gt;=$P$48*LCOH!$C$18, MIN(LCOH!$C$18,J7322),0)</f>
        <v>388.59789076781556</v>
      </c>
      <c r="L7322">
        <f t="shared" si="229"/>
        <v>0</v>
      </c>
      <c r="M7322">
        <f>K7322/LCOH!$C$18</f>
        <v>0.25906526051187706</v>
      </c>
      <c r="N7322">
        <f>K7322/LCOH!$C$34</f>
        <v>7.4874352749097408</v>
      </c>
    </row>
    <row r="7323" spans="1:14" x14ac:dyDescent="0.35">
      <c r="A7323">
        <f>'Profilo fotovoltaico'!B7325*LCOH!$C$20</f>
        <v>0</v>
      </c>
      <c r="B7323">
        <f>'Profilo eolico'!B7325*LCOH!$C$21</f>
        <v>82.100000000000009</v>
      </c>
      <c r="C7323">
        <f>$P$35*'Profilo fotovoltaico'!B7325</f>
        <v>0</v>
      </c>
      <c r="D7323">
        <f>$Q$37*'Profilo eolico'!B7325</f>
        <v>479.02352483946896</v>
      </c>
      <c r="E7323">
        <f>$P$39*'Profilo fotovoltaico'!B7325+'Approvvigionamento energia'!$Q$39*'Profilo eolico'!B7325</f>
        <v>359.26764362960171</v>
      </c>
      <c r="F7323">
        <f>$P$41*'Profilo fotovoltaico'!B7325+'Approvvigionamento energia'!$Q$41*'Profilo eolico'!B7325</f>
        <v>239.51176241973448</v>
      </c>
      <c r="G7323">
        <f>$P$43*'Profilo fotovoltaico'!B7325+'Approvvigionamento energia'!$Q$43*'Profilo eolico'!B7325</f>
        <v>119.75588120986724</v>
      </c>
      <c r="H7323">
        <f t="shared" si="228"/>
        <v>1138.4335154826958</v>
      </c>
      <c r="I7323">
        <f>IF(LCOH!$C$28=Menu!$A$1,'Approvvigionamento energia'!C7323,0)+IF(LCOH!$C$28=Menu!$A$2,'Approvvigionamento energia'!D7323,0)+IF(LCOH!$C$28=Menu!$A$3,'Approvvigionamento energia'!E7323,0)+IF(LCOH!$C$28=Menu!$A$4,'Approvvigionamento energia'!F7323,0)+IF(LCOH!$C$28=Menu!$A$5,'Approvvigionamento energia'!G7323,0)+IF(LCOH!$C$28=Menu!$A$6,'Approvvigionamento energia'!H7323,0)</f>
        <v>239.51176241973448</v>
      </c>
      <c r="J7323">
        <f>'Approvvigionamento energia'!A7323+'Approvvigionamento energia'!B7323+'Approvvigionamento energia'!I7323</f>
        <v>321.61176241973448</v>
      </c>
      <c r="K7323">
        <f>IF(MIN(LCOH!$C$18,J7323)&gt;=$P$48*LCOH!$C$18, MIN(LCOH!$C$18,J7323),0)</f>
        <v>0</v>
      </c>
      <c r="L7323">
        <f t="shared" si="229"/>
        <v>321.61176241973448</v>
      </c>
      <c r="M7323">
        <f>K7323/LCOH!$C$18</f>
        <v>0</v>
      </c>
      <c r="N7323">
        <f>K7323/LCOH!$C$34</f>
        <v>0</v>
      </c>
    </row>
    <row r="7324" spans="1:14" x14ac:dyDescent="0.35">
      <c r="A7324">
        <f>'Profilo fotovoltaico'!B7326*LCOH!$C$20</f>
        <v>0</v>
      </c>
      <c r="B7324">
        <f>'Profilo eolico'!B7326*LCOH!$C$21</f>
        <v>68.3</v>
      </c>
      <c r="C7324">
        <f>$P$35*'Profilo fotovoltaico'!B7326</f>
        <v>0</v>
      </c>
      <c r="D7324">
        <f>$Q$37*'Profilo eolico'!B7326</f>
        <v>398.50556329519765</v>
      </c>
      <c r="E7324">
        <f>$P$39*'Profilo fotovoltaico'!B7326+'Approvvigionamento energia'!$Q$39*'Profilo eolico'!B7326</f>
        <v>298.87917247139825</v>
      </c>
      <c r="F7324">
        <f>$P$41*'Profilo fotovoltaico'!B7326+'Approvvigionamento energia'!$Q$41*'Profilo eolico'!B7326</f>
        <v>199.25278164759882</v>
      </c>
      <c r="G7324">
        <f>$P$43*'Profilo fotovoltaico'!B7326+'Approvvigionamento energia'!$Q$43*'Profilo eolico'!B7326</f>
        <v>99.626390823799412</v>
      </c>
      <c r="H7324">
        <f t="shared" si="228"/>
        <v>1138.4335154826958</v>
      </c>
      <c r="I7324">
        <f>IF(LCOH!$C$28=Menu!$A$1,'Approvvigionamento energia'!C7324,0)+IF(LCOH!$C$28=Menu!$A$2,'Approvvigionamento energia'!D7324,0)+IF(LCOH!$C$28=Menu!$A$3,'Approvvigionamento energia'!E7324,0)+IF(LCOH!$C$28=Menu!$A$4,'Approvvigionamento energia'!F7324,0)+IF(LCOH!$C$28=Menu!$A$5,'Approvvigionamento energia'!G7324,0)+IF(LCOH!$C$28=Menu!$A$6,'Approvvigionamento energia'!H7324,0)</f>
        <v>199.25278164759882</v>
      </c>
      <c r="J7324">
        <f>'Approvvigionamento energia'!A7324+'Approvvigionamento energia'!B7324+'Approvvigionamento energia'!I7324</f>
        <v>267.55278164759881</v>
      </c>
      <c r="K7324">
        <f>IF(MIN(LCOH!$C$18,J7324)&gt;=$P$48*LCOH!$C$18, MIN(LCOH!$C$18,J7324),0)</f>
        <v>0</v>
      </c>
      <c r="L7324">
        <f t="shared" si="229"/>
        <v>267.55278164759881</v>
      </c>
      <c r="M7324">
        <f>K7324/LCOH!$C$18</f>
        <v>0</v>
      </c>
      <c r="N7324">
        <f>K7324/LCOH!$C$34</f>
        <v>0</v>
      </c>
    </row>
    <row r="7325" spans="1:14" x14ac:dyDescent="0.35">
      <c r="A7325">
        <f>'Profilo fotovoltaico'!B7327*LCOH!$C$20</f>
        <v>0</v>
      </c>
      <c r="B7325">
        <f>'Profilo eolico'!B7327*LCOH!$C$21</f>
        <v>57.2</v>
      </c>
      <c r="C7325">
        <f>$P$35*'Profilo fotovoltaico'!B7327</f>
        <v>0</v>
      </c>
      <c r="D7325">
        <f>$Q$37*'Profilo eolico'!B7327</f>
        <v>333.74111596610993</v>
      </c>
      <c r="E7325">
        <f>$P$39*'Profilo fotovoltaico'!B7327+'Approvvigionamento energia'!$Q$39*'Profilo eolico'!B7327</f>
        <v>250.30583697458243</v>
      </c>
      <c r="F7325">
        <f>$P$41*'Profilo fotovoltaico'!B7327+'Approvvigionamento energia'!$Q$41*'Profilo eolico'!B7327</f>
        <v>166.87055798305497</v>
      </c>
      <c r="G7325">
        <f>$P$43*'Profilo fotovoltaico'!B7327+'Approvvigionamento energia'!$Q$43*'Profilo eolico'!B7327</f>
        <v>83.435278991527483</v>
      </c>
      <c r="H7325">
        <f t="shared" si="228"/>
        <v>1138.4335154826958</v>
      </c>
      <c r="I7325">
        <f>IF(LCOH!$C$28=Menu!$A$1,'Approvvigionamento energia'!C7325,0)+IF(LCOH!$C$28=Menu!$A$2,'Approvvigionamento energia'!D7325,0)+IF(LCOH!$C$28=Menu!$A$3,'Approvvigionamento energia'!E7325,0)+IF(LCOH!$C$28=Menu!$A$4,'Approvvigionamento energia'!F7325,0)+IF(LCOH!$C$28=Menu!$A$5,'Approvvigionamento energia'!G7325,0)+IF(LCOH!$C$28=Menu!$A$6,'Approvvigionamento energia'!H7325,0)</f>
        <v>166.87055798305497</v>
      </c>
      <c r="J7325">
        <f>'Approvvigionamento energia'!A7325+'Approvvigionamento energia'!B7325+'Approvvigionamento energia'!I7325</f>
        <v>224.07055798305498</v>
      </c>
      <c r="K7325">
        <f>IF(MIN(LCOH!$C$18,J7325)&gt;=$P$48*LCOH!$C$18, MIN(LCOH!$C$18,J7325),0)</f>
        <v>0</v>
      </c>
      <c r="L7325">
        <f t="shared" si="229"/>
        <v>224.07055798305498</v>
      </c>
      <c r="M7325">
        <f>K7325/LCOH!$C$18</f>
        <v>0</v>
      </c>
      <c r="N7325">
        <f>K7325/LCOH!$C$34</f>
        <v>0</v>
      </c>
    </row>
    <row r="7326" spans="1:14" x14ac:dyDescent="0.35">
      <c r="A7326">
        <f>'Profilo fotovoltaico'!B7328*LCOH!$C$20</f>
        <v>0</v>
      </c>
      <c r="B7326">
        <f>'Profilo eolico'!B7328*LCOH!$C$21</f>
        <v>51.2</v>
      </c>
      <c r="C7326">
        <f>$P$35*'Profilo fotovoltaico'!B7328</f>
        <v>0</v>
      </c>
      <c r="D7326">
        <f>$Q$37*'Profilo eolico'!B7328</f>
        <v>298.73330659903547</v>
      </c>
      <c r="E7326">
        <f>$P$39*'Profilo fotovoltaico'!B7328+'Approvvigionamento energia'!$Q$39*'Profilo eolico'!B7328</f>
        <v>224.04997994927658</v>
      </c>
      <c r="F7326">
        <f>$P$41*'Profilo fotovoltaico'!B7328+'Approvvigionamento energia'!$Q$41*'Profilo eolico'!B7328</f>
        <v>149.36665329951774</v>
      </c>
      <c r="G7326">
        <f>$P$43*'Profilo fotovoltaico'!B7328+'Approvvigionamento energia'!$Q$43*'Profilo eolico'!B7328</f>
        <v>74.683326649758868</v>
      </c>
      <c r="H7326">
        <f t="shared" si="228"/>
        <v>1138.4335154826958</v>
      </c>
      <c r="I7326">
        <f>IF(LCOH!$C$28=Menu!$A$1,'Approvvigionamento energia'!C7326,0)+IF(LCOH!$C$28=Menu!$A$2,'Approvvigionamento energia'!D7326,0)+IF(LCOH!$C$28=Menu!$A$3,'Approvvigionamento energia'!E7326,0)+IF(LCOH!$C$28=Menu!$A$4,'Approvvigionamento energia'!F7326,0)+IF(LCOH!$C$28=Menu!$A$5,'Approvvigionamento energia'!G7326,0)+IF(LCOH!$C$28=Menu!$A$6,'Approvvigionamento energia'!H7326,0)</f>
        <v>149.36665329951774</v>
      </c>
      <c r="J7326">
        <f>'Approvvigionamento energia'!A7326+'Approvvigionamento energia'!B7326+'Approvvigionamento energia'!I7326</f>
        <v>200.56665329951772</v>
      </c>
      <c r="K7326">
        <f>IF(MIN(LCOH!$C$18,J7326)&gt;=$P$48*LCOH!$C$18, MIN(LCOH!$C$18,J7326),0)</f>
        <v>0</v>
      </c>
      <c r="L7326">
        <f t="shared" si="229"/>
        <v>200.56665329951772</v>
      </c>
      <c r="M7326">
        <f>K7326/LCOH!$C$18</f>
        <v>0</v>
      </c>
      <c r="N7326">
        <f>K7326/LCOH!$C$34</f>
        <v>0</v>
      </c>
    </row>
    <row r="7327" spans="1:14" x14ac:dyDescent="0.35">
      <c r="A7327">
        <f>'Profilo fotovoltaico'!B7329*LCOH!$C$20</f>
        <v>0</v>
      </c>
      <c r="B7327">
        <f>'Profilo eolico'!B7329*LCOH!$C$21</f>
        <v>50.6</v>
      </c>
      <c r="C7327">
        <f>$P$35*'Profilo fotovoltaico'!B7329</f>
        <v>0</v>
      </c>
      <c r="D7327">
        <f>$Q$37*'Profilo eolico'!B7329</f>
        <v>295.23252566232799</v>
      </c>
      <c r="E7327">
        <f>$P$39*'Profilo fotovoltaico'!B7329+'Approvvigionamento energia'!$Q$39*'Profilo eolico'!B7329</f>
        <v>221.42439424674598</v>
      </c>
      <c r="F7327">
        <f>$P$41*'Profilo fotovoltaico'!B7329+'Approvvigionamento energia'!$Q$41*'Profilo eolico'!B7329</f>
        <v>147.61626283116399</v>
      </c>
      <c r="G7327">
        <f>$P$43*'Profilo fotovoltaico'!B7329+'Approvvigionamento energia'!$Q$43*'Profilo eolico'!B7329</f>
        <v>73.808131415581997</v>
      </c>
      <c r="H7327">
        <f t="shared" si="228"/>
        <v>1138.4335154826958</v>
      </c>
      <c r="I7327">
        <f>IF(LCOH!$C$28=Menu!$A$1,'Approvvigionamento energia'!C7327,0)+IF(LCOH!$C$28=Menu!$A$2,'Approvvigionamento energia'!D7327,0)+IF(LCOH!$C$28=Menu!$A$3,'Approvvigionamento energia'!E7327,0)+IF(LCOH!$C$28=Menu!$A$4,'Approvvigionamento energia'!F7327,0)+IF(LCOH!$C$28=Menu!$A$5,'Approvvigionamento energia'!G7327,0)+IF(LCOH!$C$28=Menu!$A$6,'Approvvigionamento energia'!H7327,0)</f>
        <v>147.61626283116399</v>
      </c>
      <c r="J7327">
        <f>'Approvvigionamento energia'!A7327+'Approvvigionamento energia'!B7327+'Approvvigionamento energia'!I7327</f>
        <v>198.21626283116399</v>
      </c>
      <c r="K7327">
        <f>IF(MIN(LCOH!$C$18,J7327)&gt;=$P$48*LCOH!$C$18, MIN(LCOH!$C$18,J7327),0)</f>
        <v>0</v>
      </c>
      <c r="L7327">
        <f t="shared" si="229"/>
        <v>198.21626283116399</v>
      </c>
      <c r="M7327">
        <f>K7327/LCOH!$C$18</f>
        <v>0</v>
      </c>
      <c r="N7327">
        <f>K7327/LCOH!$C$34</f>
        <v>0</v>
      </c>
    </row>
    <row r="7328" spans="1:14" x14ac:dyDescent="0.35">
      <c r="A7328">
        <f>'Profilo fotovoltaico'!B7330*LCOH!$C$20</f>
        <v>51</v>
      </c>
      <c r="B7328">
        <f>'Profilo eolico'!B7330*LCOH!$C$21</f>
        <v>50.1</v>
      </c>
      <c r="C7328">
        <f>$P$35*'Profilo fotovoltaico'!B7330</f>
        <v>375.08522156872527</v>
      </c>
      <c r="D7328">
        <f>$Q$37*'Profilo eolico'!B7330</f>
        <v>292.31520821507178</v>
      </c>
      <c r="E7328">
        <f>$P$39*'Profilo fotovoltaico'!B7330+'Approvvigionamento energia'!$Q$39*'Profilo eolico'!B7330</f>
        <v>313.00771155348514</v>
      </c>
      <c r="F7328">
        <f>$P$41*'Profilo fotovoltaico'!B7330+'Approvvigionamento energia'!$Q$41*'Profilo eolico'!B7330</f>
        <v>333.70021489189855</v>
      </c>
      <c r="G7328">
        <f>$P$43*'Profilo fotovoltaico'!B7330+'Approvvigionamento energia'!$Q$43*'Profilo eolico'!B7330</f>
        <v>354.39271823031191</v>
      </c>
      <c r="H7328">
        <f t="shared" si="228"/>
        <v>1138.4335154826958</v>
      </c>
      <c r="I7328">
        <f>IF(LCOH!$C$28=Menu!$A$1,'Approvvigionamento energia'!C7328,0)+IF(LCOH!$C$28=Menu!$A$2,'Approvvigionamento energia'!D7328,0)+IF(LCOH!$C$28=Menu!$A$3,'Approvvigionamento energia'!E7328,0)+IF(LCOH!$C$28=Menu!$A$4,'Approvvigionamento energia'!F7328,0)+IF(LCOH!$C$28=Menu!$A$5,'Approvvigionamento energia'!G7328,0)+IF(LCOH!$C$28=Menu!$A$6,'Approvvigionamento energia'!H7328,0)</f>
        <v>333.70021489189855</v>
      </c>
      <c r="J7328">
        <f>'Approvvigionamento energia'!A7328+'Approvvigionamento energia'!B7328+'Approvvigionamento energia'!I7328</f>
        <v>434.80021489189858</v>
      </c>
      <c r="K7328">
        <f>IF(MIN(LCOH!$C$18,J7328)&gt;=$P$48*LCOH!$C$18, MIN(LCOH!$C$18,J7328),0)</f>
        <v>434.80021489189858</v>
      </c>
      <c r="L7328">
        <f t="shared" si="229"/>
        <v>0</v>
      </c>
      <c r="M7328">
        <f>K7328/LCOH!$C$18</f>
        <v>0.2898668099279324</v>
      </c>
      <c r="N7328">
        <f>K7328/LCOH!$C$34</f>
        <v>8.3776534661252136</v>
      </c>
    </row>
    <row r="7329" spans="1:14" x14ac:dyDescent="0.35">
      <c r="A7329">
        <f>'Profilo fotovoltaico'!B7331*LCOH!$C$20</f>
        <v>206</v>
      </c>
      <c r="B7329">
        <f>'Profilo eolico'!B7331*LCOH!$C$21</f>
        <v>38.800000000000004</v>
      </c>
      <c r="C7329">
        <f>$P$35*'Profilo fotovoltaico'!B7331</f>
        <v>1515.0501106501454</v>
      </c>
      <c r="D7329">
        <f>$Q$37*'Profilo eolico'!B7331</f>
        <v>226.38383390708154</v>
      </c>
      <c r="E7329">
        <f>$P$39*'Profilo fotovoltaico'!B7331+'Approvvigionamento energia'!$Q$39*'Profilo eolico'!B7331</f>
        <v>548.55040309284755</v>
      </c>
      <c r="F7329">
        <f>$P$41*'Profilo fotovoltaico'!B7331+'Approvvigionamento energia'!$Q$41*'Profilo eolico'!B7331</f>
        <v>870.71697227861341</v>
      </c>
      <c r="G7329">
        <f>$P$43*'Profilo fotovoltaico'!B7331+'Approvvigionamento energia'!$Q$43*'Profilo eolico'!B7331</f>
        <v>1192.8835414643795</v>
      </c>
      <c r="H7329">
        <f t="shared" si="228"/>
        <v>1138.4335154826958</v>
      </c>
      <c r="I7329">
        <f>IF(LCOH!$C$28=Menu!$A$1,'Approvvigionamento energia'!C7329,0)+IF(LCOH!$C$28=Menu!$A$2,'Approvvigionamento energia'!D7329,0)+IF(LCOH!$C$28=Menu!$A$3,'Approvvigionamento energia'!E7329,0)+IF(LCOH!$C$28=Menu!$A$4,'Approvvigionamento energia'!F7329,0)+IF(LCOH!$C$28=Menu!$A$5,'Approvvigionamento energia'!G7329,0)+IF(LCOH!$C$28=Menu!$A$6,'Approvvigionamento energia'!H7329,0)</f>
        <v>870.71697227861341</v>
      </c>
      <c r="J7329">
        <f>'Approvvigionamento energia'!A7329+'Approvvigionamento energia'!B7329+'Approvvigionamento energia'!I7329</f>
        <v>1115.5169722786134</v>
      </c>
      <c r="K7329">
        <f>IF(MIN(LCOH!$C$18,J7329)&gt;=$P$48*LCOH!$C$18, MIN(LCOH!$C$18,J7329),0)</f>
        <v>1115.5169722786134</v>
      </c>
      <c r="L7329">
        <f t="shared" si="229"/>
        <v>0</v>
      </c>
      <c r="M7329">
        <f>K7329/LCOH!$C$18</f>
        <v>0.7436779815190756</v>
      </c>
      <c r="N7329">
        <f>K7329/LCOH!$C$34</f>
        <v>21.49358328089814</v>
      </c>
    </row>
    <row r="7330" spans="1:14" x14ac:dyDescent="0.35">
      <c r="A7330">
        <f>'Profilo fotovoltaico'!B7332*LCOH!$C$20</f>
        <v>360</v>
      </c>
      <c r="B7330">
        <f>'Profilo eolico'!B7332*LCOH!$C$21</f>
        <v>30.900000000000002</v>
      </c>
      <c r="C7330">
        <f>$P$35*'Profilo fotovoltaico'!B7332</f>
        <v>2647.6603875439432</v>
      </c>
      <c r="D7330">
        <f>$Q$37*'Profilo eolico'!B7332</f>
        <v>180.29021824043349</v>
      </c>
      <c r="E7330">
        <f>$P$39*'Profilo fotovoltaico'!B7332+'Approvvigionamento energia'!$Q$39*'Profilo eolico'!B7332</f>
        <v>797.13276056631094</v>
      </c>
      <c r="F7330">
        <f>$P$41*'Profilo fotovoltaico'!B7332+'Approvvigionamento energia'!$Q$41*'Profilo eolico'!B7332</f>
        <v>1413.9753028921884</v>
      </c>
      <c r="G7330">
        <f>$P$43*'Profilo fotovoltaico'!B7332+'Approvvigionamento energia'!$Q$43*'Profilo eolico'!B7332</f>
        <v>2030.8178452180659</v>
      </c>
      <c r="H7330">
        <f t="shared" si="228"/>
        <v>1138.4335154826958</v>
      </c>
      <c r="I7330">
        <f>IF(LCOH!$C$28=Menu!$A$1,'Approvvigionamento energia'!C7330,0)+IF(LCOH!$C$28=Menu!$A$2,'Approvvigionamento energia'!D7330,0)+IF(LCOH!$C$28=Menu!$A$3,'Approvvigionamento energia'!E7330,0)+IF(LCOH!$C$28=Menu!$A$4,'Approvvigionamento energia'!F7330,0)+IF(LCOH!$C$28=Menu!$A$5,'Approvvigionamento energia'!G7330,0)+IF(LCOH!$C$28=Menu!$A$6,'Approvvigionamento energia'!H7330,0)</f>
        <v>1413.9753028921884</v>
      </c>
      <c r="J7330">
        <f>'Approvvigionamento energia'!A7330+'Approvvigionamento energia'!B7330+'Approvvigionamento energia'!I7330</f>
        <v>1804.8753028921883</v>
      </c>
      <c r="K7330">
        <f>IF(MIN(LCOH!$C$18,J7330)&gt;=$P$48*LCOH!$C$18, MIN(LCOH!$C$18,J7330),0)</f>
        <v>1500</v>
      </c>
      <c r="L7330">
        <f t="shared" si="229"/>
        <v>304.8753028921883</v>
      </c>
      <c r="M7330">
        <f>K7330/LCOH!$C$18</f>
        <v>1</v>
      </c>
      <c r="N7330">
        <f>K7330/LCOH!$C$34</f>
        <v>28.901734104046245</v>
      </c>
    </row>
    <row r="7331" spans="1:14" x14ac:dyDescent="0.35">
      <c r="A7331">
        <f>'Profilo fotovoltaico'!B7333*LCOH!$C$20</f>
        <v>476</v>
      </c>
      <c r="B7331">
        <f>'Profilo eolico'!B7333*LCOH!$C$21</f>
        <v>28.9</v>
      </c>
      <c r="C7331">
        <f>$P$35*'Profilo fotovoltaico'!B7333</f>
        <v>3500.7954013081026</v>
      </c>
      <c r="D7331">
        <f>$Q$37*'Profilo eolico'!B7333</f>
        <v>168.62094845140868</v>
      </c>
      <c r="E7331">
        <f>$P$39*'Profilo fotovoltaico'!B7333+'Approvvigionamento energia'!$Q$39*'Profilo eolico'!B7333</f>
        <v>1001.6645616655821</v>
      </c>
      <c r="F7331">
        <f>$P$41*'Profilo fotovoltaico'!B7333+'Approvvigionamento energia'!$Q$41*'Profilo eolico'!B7333</f>
        <v>1834.7081748797557</v>
      </c>
      <c r="G7331">
        <f>$P$43*'Profilo fotovoltaico'!B7333+'Approvvigionamento energia'!$Q$43*'Profilo eolico'!B7333</f>
        <v>2667.7517880939295</v>
      </c>
      <c r="H7331">
        <f t="shared" si="228"/>
        <v>1138.4335154826958</v>
      </c>
      <c r="I7331">
        <f>IF(LCOH!$C$28=Menu!$A$1,'Approvvigionamento energia'!C7331,0)+IF(LCOH!$C$28=Menu!$A$2,'Approvvigionamento energia'!D7331,0)+IF(LCOH!$C$28=Menu!$A$3,'Approvvigionamento energia'!E7331,0)+IF(LCOH!$C$28=Menu!$A$4,'Approvvigionamento energia'!F7331,0)+IF(LCOH!$C$28=Menu!$A$5,'Approvvigionamento energia'!G7331,0)+IF(LCOH!$C$28=Menu!$A$6,'Approvvigionamento energia'!H7331,0)</f>
        <v>1834.7081748797557</v>
      </c>
      <c r="J7331">
        <f>'Approvvigionamento energia'!A7331+'Approvvigionamento energia'!B7331+'Approvvigionamento energia'!I7331</f>
        <v>2339.6081748797556</v>
      </c>
      <c r="K7331">
        <f>IF(MIN(LCOH!$C$18,J7331)&gt;=$P$48*LCOH!$C$18, MIN(LCOH!$C$18,J7331),0)</f>
        <v>1500</v>
      </c>
      <c r="L7331">
        <f t="shared" si="229"/>
        <v>839.60817487975555</v>
      </c>
      <c r="M7331">
        <f>K7331/LCOH!$C$18</f>
        <v>1</v>
      </c>
      <c r="N7331">
        <f>K7331/LCOH!$C$34</f>
        <v>28.901734104046245</v>
      </c>
    </row>
    <row r="7332" spans="1:14" x14ac:dyDescent="0.35">
      <c r="A7332">
        <f>'Profilo fotovoltaico'!B7334*LCOH!$C$20</f>
        <v>539</v>
      </c>
      <c r="B7332">
        <f>'Profilo eolico'!B7334*LCOH!$C$21</f>
        <v>26.700000000000003</v>
      </c>
      <c r="C7332">
        <f>$P$35*'Profilo fotovoltaico'!B7334</f>
        <v>3964.1359691282933</v>
      </c>
      <c r="D7332">
        <f>$Q$37*'Profilo eolico'!B7334</f>
        <v>155.78475168348137</v>
      </c>
      <c r="E7332">
        <f>$P$39*'Profilo fotovoltaico'!B7334+'Approvvigionamento energia'!$Q$39*'Profilo eolico'!B7334</f>
        <v>1107.8725560446844</v>
      </c>
      <c r="F7332">
        <f>$P$41*'Profilo fotovoltaico'!B7334+'Approvvigionamento energia'!$Q$41*'Profilo eolico'!B7334</f>
        <v>2059.9603604058875</v>
      </c>
      <c r="G7332">
        <f>$P$43*'Profilo fotovoltaico'!B7334+'Approvvigionamento energia'!$Q$43*'Profilo eolico'!B7334</f>
        <v>3012.0481647670904</v>
      </c>
      <c r="H7332">
        <f t="shared" si="228"/>
        <v>1138.4335154826958</v>
      </c>
      <c r="I7332">
        <f>IF(LCOH!$C$28=Menu!$A$1,'Approvvigionamento energia'!C7332,0)+IF(LCOH!$C$28=Menu!$A$2,'Approvvigionamento energia'!D7332,0)+IF(LCOH!$C$28=Menu!$A$3,'Approvvigionamento energia'!E7332,0)+IF(LCOH!$C$28=Menu!$A$4,'Approvvigionamento energia'!F7332,0)+IF(LCOH!$C$28=Menu!$A$5,'Approvvigionamento energia'!G7332,0)+IF(LCOH!$C$28=Menu!$A$6,'Approvvigionamento energia'!H7332,0)</f>
        <v>2059.9603604058875</v>
      </c>
      <c r="J7332">
        <f>'Approvvigionamento energia'!A7332+'Approvvigionamento energia'!B7332+'Approvvigionamento energia'!I7332</f>
        <v>2625.6603604058873</v>
      </c>
      <c r="K7332">
        <f>IF(MIN(LCOH!$C$18,J7332)&gt;=$P$48*LCOH!$C$18, MIN(LCOH!$C$18,J7332),0)</f>
        <v>1500</v>
      </c>
      <c r="L7332">
        <f t="shared" si="229"/>
        <v>1125.6603604058873</v>
      </c>
      <c r="M7332">
        <f>K7332/LCOH!$C$18</f>
        <v>1</v>
      </c>
      <c r="N7332">
        <f>K7332/LCOH!$C$34</f>
        <v>28.901734104046245</v>
      </c>
    </row>
    <row r="7333" spans="1:14" x14ac:dyDescent="0.35">
      <c r="A7333">
        <f>'Profilo fotovoltaico'!B7335*LCOH!$C$20</f>
        <v>553</v>
      </c>
      <c r="B7333">
        <f>'Profilo eolico'!B7335*LCOH!$C$21</f>
        <v>24.8</v>
      </c>
      <c r="C7333">
        <f>$P$35*'Profilo fotovoltaico'!B7335</f>
        <v>4067.1005397550025</v>
      </c>
      <c r="D7333">
        <f>$Q$37*'Profilo eolico'!B7335</f>
        <v>144.69894538390778</v>
      </c>
      <c r="E7333">
        <f>$P$39*'Profilo fotovoltaico'!B7335+'Approvvigionamento energia'!$Q$39*'Profilo eolico'!B7335</f>
        <v>1125.2993439766815</v>
      </c>
      <c r="F7333">
        <f>$P$41*'Profilo fotovoltaico'!B7335+'Approvvigionamento energia'!$Q$41*'Profilo eolico'!B7335</f>
        <v>2105.8997425694552</v>
      </c>
      <c r="G7333">
        <f>$P$43*'Profilo fotovoltaico'!B7335+'Approvvigionamento energia'!$Q$43*'Profilo eolico'!B7335</f>
        <v>3086.5001411622284</v>
      </c>
      <c r="H7333">
        <f t="shared" si="228"/>
        <v>1138.4335154826958</v>
      </c>
      <c r="I7333">
        <f>IF(LCOH!$C$28=Menu!$A$1,'Approvvigionamento energia'!C7333,0)+IF(LCOH!$C$28=Menu!$A$2,'Approvvigionamento energia'!D7333,0)+IF(LCOH!$C$28=Menu!$A$3,'Approvvigionamento energia'!E7333,0)+IF(LCOH!$C$28=Menu!$A$4,'Approvvigionamento energia'!F7333,0)+IF(LCOH!$C$28=Menu!$A$5,'Approvvigionamento energia'!G7333,0)+IF(LCOH!$C$28=Menu!$A$6,'Approvvigionamento energia'!H7333,0)</f>
        <v>2105.8997425694552</v>
      </c>
      <c r="J7333">
        <f>'Approvvigionamento energia'!A7333+'Approvvigionamento energia'!B7333+'Approvvigionamento energia'!I7333</f>
        <v>2683.6997425694553</v>
      </c>
      <c r="K7333">
        <f>IF(MIN(LCOH!$C$18,J7333)&gt;=$P$48*LCOH!$C$18, MIN(LCOH!$C$18,J7333),0)</f>
        <v>1500</v>
      </c>
      <c r="L7333">
        <f t="shared" si="229"/>
        <v>1183.6997425694553</v>
      </c>
      <c r="M7333">
        <f>K7333/LCOH!$C$18</f>
        <v>1</v>
      </c>
      <c r="N7333">
        <f>K7333/LCOH!$C$34</f>
        <v>28.901734104046245</v>
      </c>
    </row>
    <row r="7334" spans="1:14" x14ac:dyDescent="0.35">
      <c r="A7334">
        <f>'Profilo fotovoltaico'!B7336*LCOH!$C$20</f>
        <v>515</v>
      </c>
      <c r="B7334">
        <f>'Profilo eolico'!B7336*LCOH!$C$21</f>
        <v>22.9</v>
      </c>
      <c r="C7334">
        <f>$P$35*'Profilo fotovoltaico'!B7336</f>
        <v>3787.6252766253638</v>
      </c>
      <c r="D7334">
        <f>$Q$37*'Profilo eolico'!B7336</f>
        <v>133.61313908433422</v>
      </c>
      <c r="E7334">
        <f>$P$39*'Profilo fotovoltaico'!B7336+'Approvvigionamento energia'!$Q$39*'Profilo eolico'!B7336</f>
        <v>1047.1161734695916</v>
      </c>
      <c r="F7334">
        <f>$P$41*'Profilo fotovoltaico'!B7336+'Approvvigionamento energia'!$Q$41*'Profilo eolico'!B7336</f>
        <v>1960.619207854849</v>
      </c>
      <c r="G7334">
        <f>$P$43*'Profilo fotovoltaico'!B7336+'Approvvigionamento energia'!$Q$43*'Profilo eolico'!B7336</f>
        <v>2874.1222422401065</v>
      </c>
      <c r="H7334">
        <f t="shared" si="228"/>
        <v>1138.4335154826958</v>
      </c>
      <c r="I7334">
        <f>IF(LCOH!$C$28=Menu!$A$1,'Approvvigionamento energia'!C7334,0)+IF(LCOH!$C$28=Menu!$A$2,'Approvvigionamento energia'!D7334,0)+IF(LCOH!$C$28=Menu!$A$3,'Approvvigionamento energia'!E7334,0)+IF(LCOH!$C$28=Menu!$A$4,'Approvvigionamento energia'!F7334,0)+IF(LCOH!$C$28=Menu!$A$5,'Approvvigionamento energia'!G7334,0)+IF(LCOH!$C$28=Menu!$A$6,'Approvvigionamento energia'!H7334,0)</f>
        <v>1960.619207854849</v>
      </c>
      <c r="J7334">
        <f>'Approvvigionamento energia'!A7334+'Approvvigionamento energia'!B7334+'Approvvigionamento energia'!I7334</f>
        <v>2498.5192078548489</v>
      </c>
      <c r="K7334">
        <f>IF(MIN(LCOH!$C$18,J7334)&gt;=$P$48*LCOH!$C$18, MIN(LCOH!$C$18,J7334),0)</f>
        <v>1500</v>
      </c>
      <c r="L7334">
        <f t="shared" si="229"/>
        <v>998.5192078548489</v>
      </c>
      <c r="M7334">
        <f>K7334/LCOH!$C$18</f>
        <v>1</v>
      </c>
      <c r="N7334">
        <f>K7334/LCOH!$C$34</f>
        <v>28.901734104046245</v>
      </c>
    </row>
    <row r="7335" spans="1:14" x14ac:dyDescent="0.35">
      <c r="A7335">
        <f>'Profilo fotovoltaico'!B7337*LCOH!$C$20</f>
        <v>431</v>
      </c>
      <c r="B7335">
        <f>'Profilo eolico'!B7337*LCOH!$C$21</f>
        <v>20.7</v>
      </c>
      <c r="C7335">
        <f>$P$35*'Profilo fotovoltaico'!B7337</f>
        <v>3169.8378528651101</v>
      </c>
      <c r="D7335">
        <f>$Q$37*'Profilo eolico'!B7337</f>
        <v>120.7769423164069</v>
      </c>
      <c r="E7335">
        <f>$P$39*'Profilo fotovoltaico'!B7337+'Approvvigionamento energia'!$Q$39*'Profilo eolico'!B7337</f>
        <v>883.04216995358274</v>
      </c>
      <c r="F7335">
        <f>$P$41*'Profilo fotovoltaico'!B7337+'Approvvigionamento energia'!$Q$41*'Profilo eolico'!B7337</f>
        <v>1645.3073975907585</v>
      </c>
      <c r="G7335">
        <f>$P$43*'Profilo fotovoltaico'!B7337+'Approvvigionamento energia'!$Q$43*'Profilo eolico'!B7337</f>
        <v>2407.5726252279342</v>
      </c>
      <c r="H7335">
        <f t="shared" si="228"/>
        <v>1138.4335154826958</v>
      </c>
      <c r="I7335">
        <f>IF(LCOH!$C$28=Menu!$A$1,'Approvvigionamento energia'!C7335,0)+IF(LCOH!$C$28=Menu!$A$2,'Approvvigionamento energia'!D7335,0)+IF(LCOH!$C$28=Menu!$A$3,'Approvvigionamento energia'!E7335,0)+IF(LCOH!$C$28=Menu!$A$4,'Approvvigionamento energia'!F7335,0)+IF(LCOH!$C$28=Menu!$A$5,'Approvvigionamento energia'!G7335,0)+IF(LCOH!$C$28=Menu!$A$6,'Approvvigionamento energia'!H7335,0)</f>
        <v>1645.3073975907585</v>
      </c>
      <c r="J7335">
        <f>'Approvvigionamento energia'!A7335+'Approvvigionamento energia'!B7335+'Approvvigionamento energia'!I7335</f>
        <v>2097.0073975907585</v>
      </c>
      <c r="K7335">
        <f>IF(MIN(LCOH!$C$18,J7335)&gt;=$P$48*LCOH!$C$18, MIN(LCOH!$C$18,J7335),0)</f>
        <v>1500</v>
      </c>
      <c r="L7335">
        <f t="shared" si="229"/>
        <v>597.0073975907585</v>
      </c>
      <c r="M7335">
        <f>K7335/LCOH!$C$18</f>
        <v>1</v>
      </c>
      <c r="N7335">
        <f>K7335/LCOH!$C$34</f>
        <v>28.901734104046245</v>
      </c>
    </row>
    <row r="7336" spans="1:14" x14ac:dyDescent="0.35">
      <c r="A7336">
        <f>'Profilo fotovoltaico'!B7338*LCOH!$C$20</f>
        <v>298</v>
      </c>
      <c r="B7336">
        <f>'Profilo eolico'!B7338*LCOH!$C$21</f>
        <v>18.700000000000003</v>
      </c>
      <c r="C7336">
        <f>$P$35*'Profilo fotovoltaico'!B7338</f>
        <v>2191.6744319113754</v>
      </c>
      <c r="D7336">
        <f>$Q$37*'Profilo eolico'!B7338</f>
        <v>109.10767252738209</v>
      </c>
      <c r="E7336">
        <f>$P$39*'Profilo fotovoltaico'!B7338+'Approvvigionamento energia'!$Q$39*'Profilo eolico'!B7338</f>
        <v>629.74936237338045</v>
      </c>
      <c r="F7336">
        <f>$P$41*'Profilo fotovoltaico'!B7338+'Approvvigionamento energia'!$Q$41*'Profilo eolico'!B7338</f>
        <v>1150.3910522193787</v>
      </c>
      <c r="G7336">
        <f>$P$43*'Profilo fotovoltaico'!B7338+'Approvvigionamento energia'!$Q$43*'Profilo eolico'!B7338</f>
        <v>1671.0327420653771</v>
      </c>
      <c r="H7336">
        <f t="shared" si="228"/>
        <v>1138.4335154826958</v>
      </c>
      <c r="I7336">
        <f>IF(LCOH!$C$28=Menu!$A$1,'Approvvigionamento energia'!C7336,0)+IF(LCOH!$C$28=Menu!$A$2,'Approvvigionamento energia'!D7336,0)+IF(LCOH!$C$28=Menu!$A$3,'Approvvigionamento energia'!E7336,0)+IF(LCOH!$C$28=Menu!$A$4,'Approvvigionamento energia'!F7336,0)+IF(LCOH!$C$28=Menu!$A$5,'Approvvigionamento energia'!G7336,0)+IF(LCOH!$C$28=Menu!$A$6,'Approvvigionamento energia'!H7336,0)</f>
        <v>1150.3910522193787</v>
      </c>
      <c r="J7336">
        <f>'Approvvigionamento energia'!A7336+'Approvvigionamento energia'!B7336+'Approvvigionamento energia'!I7336</f>
        <v>1467.0910522193788</v>
      </c>
      <c r="K7336">
        <f>IF(MIN(LCOH!$C$18,J7336)&gt;=$P$48*LCOH!$C$18, MIN(LCOH!$C$18,J7336),0)</f>
        <v>1467.0910522193788</v>
      </c>
      <c r="L7336">
        <f t="shared" si="229"/>
        <v>0</v>
      </c>
      <c r="M7336">
        <f>K7336/LCOH!$C$18</f>
        <v>0.97806070147958579</v>
      </c>
      <c r="N7336">
        <f>K7336/LCOH!$C$34</f>
        <v>28.267650331779937</v>
      </c>
    </row>
    <row r="7337" spans="1:14" x14ac:dyDescent="0.35">
      <c r="A7337">
        <f>'Profilo fotovoltaico'!B7339*LCOH!$C$20</f>
        <v>137</v>
      </c>
      <c r="B7337">
        <f>'Profilo eolico'!B7339*LCOH!$C$21</f>
        <v>21.9</v>
      </c>
      <c r="C7337">
        <f>$P$35*'Profilo fotovoltaico'!B7339</f>
        <v>1007.581869704223</v>
      </c>
      <c r="D7337">
        <f>$Q$37*'Profilo eolico'!B7339</f>
        <v>127.7785041898218</v>
      </c>
      <c r="E7337">
        <f>$P$39*'Profilo fotovoltaico'!B7339+'Approvvigionamento energia'!$Q$39*'Profilo eolico'!B7339</f>
        <v>347.7293455684221</v>
      </c>
      <c r="F7337">
        <f>$P$41*'Profilo fotovoltaico'!B7339+'Approvvigionamento energia'!$Q$41*'Profilo eolico'!B7339</f>
        <v>567.68018694702243</v>
      </c>
      <c r="G7337">
        <f>$P$43*'Profilo fotovoltaico'!B7339+'Approvvigionamento energia'!$Q$43*'Profilo eolico'!B7339</f>
        <v>787.63102832562276</v>
      </c>
      <c r="H7337">
        <f t="shared" si="228"/>
        <v>1138.4335154826958</v>
      </c>
      <c r="I7337">
        <f>IF(LCOH!$C$28=Menu!$A$1,'Approvvigionamento energia'!C7337,0)+IF(LCOH!$C$28=Menu!$A$2,'Approvvigionamento energia'!D7337,0)+IF(LCOH!$C$28=Menu!$A$3,'Approvvigionamento energia'!E7337,0)+IF(LCOH!$C$28=Menu!$A$4,'Approvvigionamento energia'!F7337,0)+IF(LCOH!$C$28=Menu!$A$5,'Approvvigionamento energia'!G7337,0)+IF(LCOH!$C$28=Menu!$A$6,'Approvvigionamento energia'!H7337,0)</f>
        <v>567.68018694702243</v>
      </c>
      <c r="J7337">
        <f>'Approvvigionamento energia'!A7337+'Approvvigionamento energia'!B7337+'Approvvigionamento energia'!I7337</f>
        <v>726.58018694702241</v>
      </c>
      <c r="K7337">
        <f>IF(MIN(LCOH!$C$18,J7337)&gt;=$P$48*LCOH!$C$18, MIN(LCOH!$C$18,J7337),0)</f>
        <v>726.58018694702241</v>
      </c>
      <c r="L7337">
        <f t="shared" si="229"/>
        <v>0</v>
      </c>
      <c r="M7337">
        <f>K7337/LCOH!$C$18</f>
        <v>0.48438679129801493</v>
      </c>
      <c r="N7337">
        <f>K7337/LCOH!$C$34</f>
        <v>13.999618245607369</v>
      </c>
    </row>
    <row r="7338" spans="1:14" x14ac:dyDescent="0.35">
      <c r="A7338">
        <f>'Profilo fotovoltaico'!B7340*LCOH!$C$20</f>
        <v>2</v>
      </c>
      <c r="B7338">
        <f>'Profilo eolico'!B7340*LCOH!$C$21</f>
        <v>25.6</v>
      </c>
      <c r="C7338">
        <f>$P$35*'Profilo fotovoltaico'!B7340</f>
        <v>14.70922437524413</v>
      </c>
      <c r="D7338">
        <f>$Q$37*'Profilo eolico'!B7340</f>
        <v>149.36665329951774</v>
      </c>
      <c r="E7338">
        <f>$P$39*'Profilo fotovoltaico'!B7340+'Approvvigionamento energia'!$Q$39*'Profilo eolico'!B7340</f>
        <v>115.70229606844931</v>
      </c>
      <c r="F7338">
        <f>$P$41*'Profilo fotovoltaico'!B7340+'Approvvigionamento energia'!$Q$41*'Profilo eolico'!B7340</f>
        <v>82.037938837380935</v>
      </c>
      <c r="G7338">
        <f>$P$43*'Profilo fotovoltaico'!B7340+'Approvvigionamento energia'!$Q$43*'Profilo eolico'!B7340</f>
        <v>48.373581606312534</v>
      </c>
      <c r="H7338">
        <f t="shared" si="228"/>
        <v>1138.4335154826958</v>
      </c>
      <c r="I7338">
        <f>IF(LCOH!$C$28=Menu!$A$1,'Approvvigionamento energia'!C7338,0)+IF(LCOH!$C$28=Menu!$A$2,'Approvvigionamento energia'!D7338,0)+IF(LCOH!$C$28=Menu!$A$3,'Approvvigionamento energia'!E7338,0)+IF(LCOH!$C$28=Menu!$A$4,'Approvvigionamento energia'!F7338,0)+IF(LCOH!$C$28=Menu!$A$5,'Approvvigionamento energia'!G7338,0)+IF(LCOH!$C$28=Menu!$A$6,'Approvvigionamento energia'!H7338,0)</f>
        <v>82.037938837380935</v>
      </c>
      <c r="J7338">
        <f>'Approvvigionamento energia'!A7338+'Approvvigionamento energia'!B7338+'Approvvigionamento energia'!I7338</f>
        <v>109.63793883738094</v>
      </c>
      <c r="K7338">
        <f>IF(MIN(LCOH!$C$18,J7338)&gt;=$P$48*LCOH!$C$18, MIN(LCOH!$C$18,J7338),0)</f>
        <v>0</v>
      </c>
      <c r="L7338">
        <f t="shared" si="229"/>
        <v>109.63793883738094</v>
      </c>
      <c r="M7338">
        <f>K7338/LCOH!$C$18</f>
        <v>0</v>
      </c>
      <c r="N7338">
        <f>K7338/LCOH!$C$34</f>
        <v>0</v>
      </c>
    </row>
    <row r="7339" spans="1:14" x14ac:dyDescent="0.35">
      <c r="A7339">
        <f>'Profilo fotovoltaico'!B7341*LCOH!$C$20</f>
        <v>0</v>
      </c>
      <c r="B7339">
        <f>'Profilo eolico'!B7341*LCOH!$C$21</f>
        <v>28.299999999999997</v>
      </c>
      <c r="C7339">
        <f>$P$35*'Profilo fotovoltaico'!B7341</f>
        <v>0</v>
      </c>
      <c r="D7339">
        <f>$Q$37*'Profilo eolico'!B7341</f>
        <v>165.12016751470122</v>
      </c>
      <c r="E7339">
        <f>$P$39*'Profilo fotovoltaico'!B7341+'Approvvigionamento energia'!$Q$39*'Profilo eolico'!B7341</f>
        <v>123.84012563602592</v>
      </c>
      <c r="F7339">
        <f>$P$41*'Profilo fotovoltaico'!B7341+'Approvvigionamento energia'!$Q$41*'Profilo eolico'!B7341</f>
        <v>82.560083757350611</v>
      </c>
      <c r="G7339">
        <f>$P$43*'Profilo fotovoltaico'!B7341+'Approvvigionamento energia'!$Q$43*'Profilo eolico'!B7341</f>
        <v>41.280041878675306</v>
      </c>
      <c r="H7339">
        <f t="shared" si="228"/>
        <v>1138.4335154826958</v>
      </c>
      <c r="I7339">
        <f>IF(LCOH!$C$28=Menu!$A$1,'Approvvigionamento energia'!C7339,0)+IF(LCOH!$C$28=Menu!$A$2,'Approvvigionamento energia'!D7339,0)+IF(LCOH!$C$28=Menu!$A$3,'Approvvigionamento energia'!E7339,0)+IF(LCOH!$C$28=Menu!$A$4,'Approvvigionamento energia'!F7339,0)+IF(LCOH!$C$28=Menu!$A$5,'Approvvigionamento energia'!G7339,0)+IF(LCOH!$C$28=Menu!$A$6,'Approvvigionamento energia'!H7339,0)</f>
        <v>82.560083757350611</v>
      </c>
      <c r="J7339">
        <f>'Approvvigionamento energia'!A7339+'Approvvigionamento energia'!B7339+'Approvvigionamento energia'!I7339</f>
        <v>110.86008375735061</v>
      </c>
      <c r="K7339">
        <f>IF(MIN(LCOH!$C$18,J7339)&gt;=$P$48*LCOH!$C$18, MIN(LCOH!$C$18,J7339),0)</f>
        <v>0</v>
      </c>
      <c r="L7339">
        <f t="shared" si="229"/>
        <v>110.86008375735061</v>
      </c>
      <c r="M7339">
        <f>K7339/LCOH!$C$18</f>
        <v>0</v>
      </c>
      <c r="N7339">
        <f>K7339/LCOH!$C$34</f>
        <v>0</v>
      </c>
    </row>
    <row r="7340" spans="1:14" x14ac:dyDescent="0.35">
      <c r="A7340">
        <f>'Profilo fotovoltaico'!B7342*LCOH!$C$20</f>
        <v>0</v>
      </c>
      <c r="B7340">
        <f>'Profilo eolico'!B7342*LCOH!$C$21</f>
        <v>42.1</v>
      </c>
      <c r="C7340">
        <f>$P$35*'Profilo fotovoltaico'!B7342</f>
        <v>0</v>
      </c>
      <c r="D7340">
        <f>$Q$37*'Profilo eolico'!B7342</f>
        <v>245.63812905897248</v>
      </c>
      <c r="E7340">
        <f>$P$39*'Profilo fotovoltaico'!B7342+'Approvvigionamento energia'!$Q$39*'Profilo eolico'!B7342</f>
        <v>184.22859679422936</v>
      </c>
      <c r="F7340">
        <f>$P$41*'Profilo fotovoltaico'!B7342+'Approvvigionamento energia'!$Q$41*'Profilo eolico'!B7342</f>
        <v>122.81906452948624</v>
      </c>
      <c r="G7340">
        <f>$P$43*'Profilo fotovoltaico'!B7342+'Approvvigionamento energia'!$Q$43*'Profilo eolico'!B7342</f>
        <v>61.40953226474312</v>
      </c>
      <c r="H7340">
        <f t="shared" si="228"/>
        <v>1138.4335154826958</v>
      </c>
      <c r="I7340">
        <f>IF(LCOH!$C$28=Menu!$A$1,'Approvvigionamento energia'!C7340,0)+IF(LCOH!$C$28=Menu!$A$2,'Approvvigionamento energia'!D7340,0)+IF(LCOH!$C$28=Menu!$A$3,'Approvvigionamento energia'!E7340,0)+IF(LCOH!$C$28=Menu!$A$4,'Approvvigionamento energia'!F7340,0)+IF(LCOH!$C$28=Menu!$A$5,'Approvvigionamento energia'!G7340,0)+IF(LCOH!$C$28=Menu!$A$6,'Approvvigionamento energia'!H7340,0)</f>
        <v>122.81906452948624</v>
      </c>
      <c r="J7340">
        <f>'Approvvigionamento energia'!A7340+'Approvvigionamento energia'!B7340+'Approvvigionamento energia'!I7340</f>
        <v>164.91906452948623</v>
      </c>
      <c r="K7340">
        <f>IF(MIN(LCOH!$C$18,J7340)&gt;=$P$48*LCOH!$C$18, MIN(LCOH!$C$18,J7340),0)</f>
        <v>0</v>
      </c>
      <c r="L7340">
        <f t="shared" si="229"/>
        <v>164.91906452948623</v>
      </c>
      <c r="M7340">
        <f>K7340/LCOH!$C$18</f>
        <v>0</v>
      </c>
      <c r="N7340">
        <f>K7340/LCOH!$C$34</f>
        <v>0</v>
      </c>
    </row>
    <row r="7341" spans="1:14" x14ac:dyDescent="0.35">
      <c r="A7341">
        <f>'Profilo fotovoltaico'!B7343*LCOH!$C$20</f>
        <v>0</v>
      </c>
      <c r="B7341">
        <f>'Profilo eolico'!B7343*LCOH!$C$21</f>
        <v>67.400000000000006</v>
      </c>
      <c r="C7341">
        <f>$P$35*'Profilo fotovoltaico'!B7343</f>
        <v>0</v>
      </c>
      <c r="D7341">
        <f>$Q$37*'Profilo eolico'!B7343</f>
        <v>393.2543918901365</v>
      </c>
      <c r="E7341">
        <f>$P$39*'Profilo fotovoltaico'!B7343+'Approvvigionamento energia'!$Q$39*'Profilo eolico'!B7343</f>
        <v>294.94079391760238</v>
      </c>
      <c r="F7341">
        <f>$P$41*'Profilo fotovoltaico'!B7343+'Approvvigionamento energia'!$Q$41*'Profilo eolico'!B7343</f>
        <v>196.62719594506825</v>
      </c>
      <c r="G7341">
        <f>$P$43*'Profilo fotovoltaico'!B7343+'Approvvigionamento energia'!$Q$43*'Profilo eolico'!B7343</f>
        <v>98.313597972534126</v>
      </c>
      <c r="H7341">
        <f t="shared" si="228"/>
        <v>1138.4335154826958</v>
      </c>
      <c r="I7341">
        <f>IF(LCOH!$C$28=Menu!$A$1,'Approvvigionamento energia'!C7341,0)+IF(LCOH!$C$28=Menu!$A$2,'Approvvigionamento energia'!D7341,0)+IF(LCOH!$C$28=Menu!$A$3,'Approvvigionamento energia'!E7341,0)+IF(LCOH!$C$28=Menu!$A$4,'Approvvigionamento energia'!F7341,0)+IF(LCOH!$C$28=Menu!$A$5,'Approvvigionamento energia'!G7341,0)+IF(LCOH!$C$28=Menu!$A$6,'Approvvigionamento energia'!H7341,0)</f>
        <v>196.62719594506825</v>
      </c>
      <c r="J7341">
        <f>'Approvvigionamento energia'!A7341+'Approvvigionamento energia'!B7341+'Approvvigionamento energia'!I7341</f>
        <v>264.02719594506823</v>
      </c>
      <c r="K7341">
        <f>IF(MIN(LCOH!$C$18,J7341)&gt;=$P$48*LCOH!$C$18, MIN(LCOH!$C$18,J7341),0)</f>
        <v>0</v>
      </c>
      <c r="L7341">
        <f t="shared" si="229"/>
        <v>264.02719594506823</v>
      </c>
      <c r="M7341">
        <f>K7341/LCOH!$C$18</f>
        <v>0</v>
      </c>
      <c r="N7341">
        <f>K7341/LCOH!$C$34</f>
        <v>0</v>
      </c>
    </row>
    <row r="7342" spans="1:14" x14ac:dyDescent="0.35">
      <c r="A7342">
        <f>'Profilo fotovoltaico'!B7344*LCOH!$C$20</f>
        <v>0</v>
      </c>
      <c r="B7342">
        <f>'Profilo eolico'!B7344*LCOH!$C$21</f>
        <v>98.7</v>
      </c>
      <c r="C7342">
        <f>$P$35*'Profilo fotovoltaico'!B7344</f>
        <v>0</v>
      </c>
      <c r="D7342">
        <f>$Q$37*'Profilo eolico'!B7344</f>
        <v>575.87846408837493</v>
      </c>
      <c r="E7342">
        <f>$P$39*'Profilo fotovoltaico'!B7344+'Approvvigionamento energia'!$Q$39*'Profilo eolico'!B7344</f>
        <v>431.90884806628117</v>
      </c>
      <c r="F7342">
        <f>$P$41*'Profilo fotovoltaico'!B7344+'Approvvigionamento energia'!$Q$41*'Profilo eolico'!B7344</f>
        <v>287.93923204418746</v>
      </c>
      <c r="G7342">
        <f>$P$43*'Profilo fotovoltaico'!B7344+'Approvvigionamento energia'!$Q$43*'Profilo eolico'!B7344</f>
        <v>143.96961602209373</v>
      </c>
      <c r="H7342">
        <f t="shared" si="228"/>
        <v>1138.4335154826958</v>
      </c>
      <c r="I7342">
        <f>IF(LCOH!$C$28=Menu!$A$1,'Approvvigionamento energia'!C7342,0)+IF(LCOH!$C$28=Menu!$A$2,'Approvvigionamento energia'!D7342,0)+IF(LCOH!$C$28=Menu!$A$3,'Approvvigionamento energia'!E7342,0)+IF(LCOH!$C$28=Menu!$A$4,'Approvvigionamento energia'!F7342,0)+IF(LCOH!$C$28=Menu!$A$5,'Approvvigionamento energia'!G7342,0)+IF(LCOH!$C$28=Menu!$A$6,'Approvvigionamento energia'!H7342,0)</f>
        <v>287.93923204418746</v>
      </c>
      <c r="J7342">
        <f>'Approvvigionamento energia'!A7342+'Approvvigionamento energia'!B7342+'Approvvigionamento energia'!I7342</f>
        <v>386.63923204418745</v>
      </c>
      <c r="K7342">
        <f>IF(MIN(LCOH!$C$18,J7342)&gt;=$P$48*LCOH!$C$18, MIN(LCOH!$C$18,J7342),0)</f>
        <v>386.63923204418745</v>
      </c>
      <c r="L7342">
        <f t="shared" si="229"/>
        <v>0</v>
      </c>
      <c r="M7342">
        <f>K7342/LCOH!$C$18</f>
        <v>0.25775948802945831</v>
      </c>
      <c r="N7342">
        <f>K7342/LCOH!$C$34</f>
        <v>7.4496961858224946</v>
      </c>
    </row>
    <row r="7343" spans="1:14" x14ac:dyDescent="0.35">
      <c r="A7343">
        <f>'Profilo fotovoltaico'!B7345*LCOH!$C$20</f>
        <v>0</v>
      </c>
      <c r="B7343">
        <f>'Profilo eolico'!B7345*LCOH!$C$21</f>
        <v>126.6</v>
      </c>
      <c r="C7343">
        <f>$P$35*'Profilo fotovoltaico'!B7345</f>
        <v>0</v>
      </c>
      <c r="D7343">
        <f>$Q$37*'Profilo eolico'!B7345</f>
        <v>738.66477764527122</v>
      </c>
      <c r="E7343">
        <f>$P$39*'Profilo fotovoltaico'!B7345+'Approvvigionamento energia'!$Q$39*'Profilo eolico'!B7345</f>
        <v>553.99858323395335</v>
      </c>
      <c r="F7343">
        <f>$P$41*'Profilo fotovoltaico'!B7345+'Approvvigionamento energia'!$Q$41*'Profilo eolico'!B7345</f>
        <v>369.33238882263561</v>
      </c>
      <c r="G7343">
        <f>$P$43*'Profilo fotovoltaico'!B7345+'Approvvigionamento energia'!$Q$43*'Profilo eolico'!B7345</f>
        <v>184.6661944113178</v>
      </c>
      <c r="H7343">
        <f t="shared" si="228"/>
        <v>1138.4335154826958</v>
      </c>
      <c r="I7343">
        <f>IF(LCOH!$C$28=Menu!$A$1,'Approvvigionamento energia'!C7343,0)+IF(LCOH!$C$28=Menu!$A$2,'Approvvigionamento energia'!D7343,0)+IF(LCOH!$C$28=Menu!$A$3,'Approvvigionamento energia'!E7343,0)+IF(LCOH!$C$28=Menu!$A$4,'Approvvigionamento energia'!F7343,0)+IF(LCOH!$C$28=Menu!$A$5,'Approvvigionamento energia'!G7343,0)+IF(LCOH!$C$28=Menu!$A$6,'Approvvigionamento energia'!H7343,0)</f>
        <v>369.33238882263561</v>
      </c>
      <c r="J7343">
        <f>'Approvvigionamento energia'!A7343+'Approvvigionamento energia'!B7343+'Approvvigionamento energia'!I7343</f>
        <v>495.93238882263563</v>
      </c>
      <c r="K7343">
        <f>IF(MIN(LCOH!$C$18,J7343)&gt;=$P$48*LCOH!$C$18, MIN(LCOH!$C$18,J7343),0)</f>
        <v>495.93238882263563</v>
      </c>
      <c r="L7343">
        <f t="shared" si="229"/>
        <v>0</v>
      </c>
      <c r="M7343">
        <f>K7343/LCOH!$C$18</f>
        <v>0.33062159254842377</v>
      </c>
      <c r="N7343">
        <f>K7343/LCOH!$C$34</f>
        <v>9.555537356890861</v>
      </c>
    </row>
    <row r="7344" spans="1:14" x14ac:dyDescent="0.35">
      <c r="A7344">
        <f>'Profilo fotovoltaico'!B7346*LCOH!$C$20</f>
        <v>0</v>
      </c>
      <c r="B7344">
        <f>'Profilo eolico'!B7346*LCOH!$C$21</f>
        <v>141.1</v>
      </c>
      <c r="C7344">
        <f>$P$35*'Profilo fotovoltaico'!B7346</f>
        <v>0</v>
      </c>
      <c r="D7344">
        <f>$Q$37*'Profilo eolico'!B7346</f>
        <v>823.26698361570118</v>
      </c>
      <c r="E7344">
        <f>$P$39*'Profilo fotovoltaico'!B7346+'Approvvigionamento energia'!$Q$39*'Profilo eolico'!B7346</f>
        <v>617.45023771177591</v>
      </c>
      <c r="F7344">
        <f>$P$41*'Profilo fotovoltaico'!B7346+'Approvvigionamento energia'!$Q$41*'Profilo eolico'!B7346</f>
        <v>411.63349180785059</v>
      </c>
      <c r="G7344">
        <f>$P$43*'Profilo fotovoltaico'!B7346+'Approvvigionamento energia'!$Q$43*'Profilo eolico'!B7346</f>
        <v>205.81674590392529</v>
      </c>
      <c r="H7344">
        <f t="shared" si="228"/>
        <v>1138.4335154826958</v>
      </c>
      <c r="I7344">
        <f>IF(LCOH!$C$28=Menu!$A$1,'Approvvigionamento energia'!C7344,0)+IF(LCOH!$C$28=Menu!$A$2,'Approvvigionamento energia'!D7344,0)+IF(LCOH!$C$28=Menu!$A$3,'Approvvigionamento energia'!E7344,0)+IF(LCOH!$C$28=Menu!$A$4,'Approvvigionamento energia'!F7344,0)+IF(LCOH!$C$28=Menu!$A$5,'Approvvigionamento energia'!G7344,0)+IF(LCOH!$C$28=Menu!$A$6,'Approvvigionamento energia'!H7344,0)</f>
        <v>411.63349180785059</v>
      </c>
      <c r="J7344">
        <f>'Approvvigionamento energia'!A7344+'Approvvigionamento energia'!B7344+'Approvvigionamento energia'!I7344</f>
        <v>552.73349180785056</v>
      </c>
      <c r="K7344">
        <f>IF(MIN(LCOH!$C$18,J7344)&gt;=$P$48*LCOH!$C$18, MIN(LCOH!$C$18,J7344),0)</f>
        <v>552.73349180785056</v>
      </c>
      <c r="L7344">
        <f t="shared" si="229"/>
        <v>0</v>
      </c>
      <c r="M7344">
        <f>K7344/LCOH!$C$18</f>
        <v>0.36848899453856704</v>
      </c>
      <c r="N7344">
        <f>K7344/LCOH!$C$34</f>
        <v>10.649970940421014</v>
      </c>
    </row>
    <row r="7345" spans="1:14" x14ac:dyDescent="0.35">
      <c r="A7345">
        <f>'Profilo fotovoltaico'!B7347*LCOH!$C$20</f>
        <v>0</v>
      </c>
      <c r="B7345">
        <f>'Profilo eolico'!B7347*LCOH!$C$21</f>
        <v>149.4</v>
      </c>
      <c r="C7345">
        <f>$P$35*'Profilo fotovoltaico'!B7347</f>
        <v>0</v>
      </c>
      <c r="D7345">
        <f>$Q$37*'Profilo eolico'!B7347</f>
        <v>871.69445324015419</v>
      </c>
      <c r="E7345">
        <f>$P$39*'Profilo fotovoltaico'!B7347+'Approvvigionamento energia'!$Q$39*'Profilo eolico'!B7347</f>
        <v>653.77083993011559</v>
      </c>
      <c r="F7345">
        <f>$P$41*'Profilo fotovoltaico'!B7347+'Approvvigionamento energia'!$Q$41*'Profilo eolico'!B7347</f>
        <v>435.84722662007709</v>
      </c>
      <c r="G7345">
        <f>$P$43*'Profilo fotovoltaico'!B7347+'Approvvigionamento energia'!$Q$43*'Profilo eolico'!B7347</f>
        <v>217.92361331003855</v>
      </c>
      <c r="H7345">
        <f t="shared" si="228"/>
        <v>1138.4335154826958</v>
      </c>
      <c r="I7345">
        <f>IF(LCOH!$C$28=Menu!$A$1,'Approvvigionamento energia'!C7345,0)+IF(LCOH!$C$28=Menu!$A$2,'Approvvigionamento energia'!D7345,0)+IF(LCOH!$C$28=Menu!$A$3,'Approvvigionamento energia'!E7345,0)+IF(LCOH!$C$28=Menu!$A$4,'Approvvigionamento energia'!F7345,0)+IF(LCOH!$C$28=Menu!$A$5,'Approvvigionamento energia'!G7345,0)+IF(LCOH!$C$28=Menu!$A$6,'Approvvigionamento energia'!H7345,0)</f>
        <v>435.84722662007709</v>
      </c>
      <c r="J7345">
        <f>'Approvvigionamento energia'!A7345+'Approvvigionamento energia'!B7345+'Approvvigionamento energia'!I7345</f>
        <v>585.24722662007707</v>
      </c>
      <c r="K7345">
        <f>IF(MIN(LCOH!$C$18,J7345)&gt;=$P$48*LCOH!$C$18, MIN(LCOH!$C$18,J7345),0)</f>
        <v>585.24722662007707</v>
      </c>
      <c r="L7345">
        <f t="shared" si="229"/>
        <v>0</v>
      </c>
      <c r="M7345">
        <f>K7345/LCOH!$C$18</f>
        <v>0.39016481774671807</v>
      </c>
      <c r="N7345">
        <f>K7345/LCOH!$C$34</f>
        <v>11.276439819269308</v>
      </c>
    </row>
    <row r="7346" spans="1:14" x14ac:dyDescent="0.35">
      <c r="A7346">
        <f>'Profilo fotovoltaico'!B7348*LCOH!$C$20</f>
        <v>0</v>
      </c>
      <c r="B7346">
        <f>'Profilo eolico'!B7348*LCOH!$C$21</f>
        <v>155.9</v>
      </c>
      <c r="C7346">
        <f>$P$35*'Profilo fotovoltaico'!B7348</f>
        <v>0</v>
      </c>
      <c r="D7346">
        <f>$Q$37*'Profilo eolico'!B7348</f>
        <v>909.61958005448491</v>
      </c>
      <c r="E7346">
        <f>$P$39*'Profilo fotovoltaico'!B7348+'Approvvigionamento energia'!$Q$39*'Profilo eolico'!B7348</f>
        <v>682.21468504086363</v>
      </c>
      <c r="F7346">
        <f>$P$41*'Profilo fotovoltaico'!B7348+'Approvvigionamento energia'!$Q$41*'Profilo eolico'!B7348</f>
        <v>454.80979002724246</v>
      </c>
      <c r="G7346">
        <f>$P$43*'Profilo fotovoltaico'!B7348+'Approvvigionamento energia'!$Q$43*'Profilo eolico'!B7348</f>
        <v>227.40489501362123</v>
      </c>
      <c r="H7346">
        <f t="shared" si="228"/>
        <v>1138.4335154826958</v>
      </c>
      <c r="I7346">
        <f>IF(LCOH!$C$28=Menu!$A$1,'Approvvigionamento energia'!C7346,0)+IF(LCOH!$C$28=Menu!$A$2,'Approvvigionamento energia'!D7346,0)+IF(LCOH!$C$28=Menu!$A$3,'Approvvigionamento energia'!E7346,0)+IF(LCOH!$C$28=Menu!$A$4,'Approvvigionamento energia'!F7346,0)+IF(LCOH!$C$28=Menu!$A$5,'Approvvigionamento energia'!G7346,0)+IF(LCOH!$C$28=Menu!$A$6,'Approvvigionamento energia'!H7346,0)</f>
        <v>454.80979002724246</v>
      </c>
      <c r="J7346">
        <f>'Approvvigionamento energia'!A7346+'Approvvigionamento energia'!B7346+'Approvvigionamento energia'!I7346</f>
        <v>610.70979002724243</v>
      </c>
      <c r="K7346">
        <f>IF(MIN(LCOH!$C$18,J7346)&gt;=$P$48*LCOH!$C$18, MIN(LCOH!$C$18,J7346),0)</f>
        <v>610.70979002724243</v>
      </c>
      <c r="L7346">
        <f t="shared" si="229"/>
        <v>0</v>
      </c>
      <c r="M7346">
        <f>K7346/LCOH!$C$18</f>
        <v>0.4071398600181616</v>
      </c>
      <c r="N7346">
        <f>K7346/LCOH!$C$34</f>
        <v>11.767047977403516</v>
      </c>
    </row>
    <row r="7347" spans="1:14" x14ac:dyDescent="0.35">
      <c r="A7347">
        <f>'Profilo fotovoltaico'!B7349*LCOH!$C$20</f>
        <v>0</v>
      </c>
      <c r="B7347">
        <f>'Profilo eolico'!B7349*LCOH!$C$21</f>
        <v>162.89999999999998</v>
      </c>
      <c r="C7347">
        <f>$P$35*'Profilo fotovoltaico'!B7349</f>
        <v>0</v>
      </c>
      <c r="D7347">
        <f>$Q$37*'Profilo eolico'!B7349</f>
        <v>950.46202431607173</v>
      </c>
      <c r="E7347">
        <f>$P$39*'Profilo fotovoltaico'!B7349+'Approvvigionamento energia'!$Q$39*'Profilo eolico'!B7349</f>
        <v>712.84651823705371</v>
      </c>
      <c r="F7347">
        <f>$P$41*'Profilo fotovoltaico'!B7349+'Approvvigionamento energia'!$Q$41*'Profilo eolico'!B7349</f>
        <v>475.23101215803587</v>
      </c>
      <c r="G7347">
        <f>$P$43*'Profilo fotovoltaico'!B7349+'Approvvigionamento energia'!$Q$43*'Profilo eolico'!B7349</f>
        <v>237.61550607901793</v>
      </c>
      <c r="H7347">
        <f t="shared" si="228"/>
        <v>1138.4335154826958</v>
      </c>
      <c r="I7347">
        <f>IF(LCOH!$C$28=Menu!$A$1,'Approvvigionamento energia'!C7347,0)+IF(LCOH!$C$28=Menu!$A$2,'Approvvigionamento energia'!D7347,0)+IF(LCOH!$C$28=Menu!$A$3,'Approvvigionamento energia'!E7347,0)+IF(LCOH!$C$28=Menu!$A$4,'Approvvigionamento energia'!F7347,0)+IF(LCOH!$C$28=Menu!$A$5,'Approvvigionamento energia'!G7347,0)+IF(LCOH!$C$28=Menu!$A$6,'Approvvigionamento energia'!H7347,0)</f>
        <v>475.23101215803587</v>
      </c>
      <c r="J7347">
        <f>'Approvvigionamento energia'!A7347+'Approvvigionamento energia'!B7347+'Approvvigionamento energia'!I7347</f>
        <v>638.1310121580359</v>
      </c>
      <c r="K7347">
        <f>IF(MIN(LCOH!$C$18,J7347)&gt;=$P$48*LCOH!$C$18, MIN(LCOH!$C$18,J7347),0)</f>
        <v>638.1310121580359</v>
      </c>
      <c r="L7347">
        <f t="shared" si="229"/>
        <v>0</v>
      </c>
      <c r="M7347">
        <f>K7347/LCOH!$C$18</f>
        <v>0.42542067477202394</v>
      </c>
      <c r="N7347">
        <f>K7347/LCOH!$C$34</f>
        <v>12.29539522462497</v>
      </c>
    </row>
    <row r="7348" spans="1:14" x14ac:dyDescent="0.35">
      <c r="A7348">
        <f>'Profilo fotovoltaico'!B7350*LCOH!$C$20</f>
        <v>0</v>
      </c>
      <c r="B7348">
        <f>'Profilo eolico'!B7350*LCOH!$C$21</f>
        <v>170</v>
      </c>
      <c r="C7348">
        <f>$P$35*'Profilo fotovoltaico'!B7350</f>
        <v>0</v>
      </c>
      <c r="D7348">
        <f>$Q$37*'Profilo eolico'!B7350</f>
        <v>991.88793206710989</v>
      </c>
      <c r="E7348">
        <f>$P$39*'Profilo fotovoltaico'!B7350+'Approvvigionamento energia'!$Q$39*'Profilo eolico'!B7350</f>
        <v>743.91594905033242</v>
      </c>
      <c r="F7348">
        <f>$P$41*'Profilo fotovoltaico'!B7350+'Approvvigionamento energia'!$Q$41*'Profilo eolico'!B7350</f>
        <v>495.94396603355494</v>
      </c>
      <c r="G7348">
        <f>$P$43*'Profilo fotovoltaico'!B7350+'Approvvigionamento energia'!$Q$43*'Profilo eolico'!B7350</f>
        <v>247.97198301677747</v>
      </c>
      <c r="H7348">
        <f t="shared" si="228"/>
        <v>1138.4335154826958</v>
      </c>
      <c r="I7348">
        <f>IF(LCOH!$C$28=Menu!$A$1,'Approvvigionamento energia'!C7348,0)+IF(LCOH!$C$28=Menu!$A$2,'Approvvigionamento energia'!D7348,0)+IF(LCOH!$C$28=Menu!$A$3,'Approvvigionamento energia'!E7348,0)+IF(LCOH!$C$28=Menu!$A$4,'Approvvigionamento energia'!F7348,0)+IF(LCOH!$C$28=Menu!$A$5,'Approvvigionamento energia'!G7348,0)+IF(LCOH!$C$28=Menu!$A$6,'Approvvigionamento energia'!H7348,0)</f>
        <v>495.94396603355494</v>
      </c>
      <c r="J7348">
        <f>'Approvvigionamento energia'!A7348+'Approvvigionamento energia'!B7348+'Approvvigionamento energia'!I7348</f>
        <v>665.94396603355494</v>
      </c>
      <c r="K7348">
        <f>IF(MIN(LCOH!$C$18,J7348)&gt;=$P$48*LCOH!$C$18, MIN(LCOH!$C$18,J7348),0)</f>
        <v>665.94396603355494</v>
      </c>
      <c r="L7348">
        <f t="shared" si="229"/>
        <v>0</v>
      </c>
      <c r="M7348">
        <f>K7348/LCOH!$C$18</f>
        <v>0.44396264402236996</v>
      </c>
      <c r="N7348">
        <f>K7348/LCOH!$C$34</f>
        <v>12.831290289663873</v>
      </c>
    </row>
    <row r="7349" spans="1:14" x14ac:dyDescent="0.35">
      <c r="A7349">
        <f>'Profilo fotovoltaico'!B7351*LCOH!$C$20</f>
        <v>0</v>
      </c>
      <c r="B7349">
        <f>'Profilo eolico'!B7351*LCOH!$C$21</f>
        <v>173.5</v>
      </c>
      <c r="C7349">
        <f>$P$35*'Profilo fotovoltaico'!B7351</f>
        <v>0</v>
      </c>
      <c r="D7349">
        <f>$Q$37*'Profilo eolico'!B7351</f>
        <v>1012.3091541979032</v>
      </c>
      <c r="E7349">
        <f>$P$39*'Profilo fotovoltaico'!B7351+'Approvvigionamento energia'!$Q$39*'Profilo eolico'!B7351</f>
        <v>759.2318656484274</v>
      </c>
      <c r="F7349">
        <f>$P$41*'Profilo fotovoltaico'!B7351+'Approvvigionamento energia'!$Q$41*'Profilo eolico'!B7351</f>
        <v>506.15457709895162</v>
      </c>
      <c r="G7349">
        <f>$P$43*'Profilo fotovoltaico'!B7351+'Approvvigionamento energia'!$Q$43*'Profilo eolico'!B7351</f>
        <v>253.07728854947581</v>
      </c>
      <c r="H7349">
        <f t="shared" si="228"/>
        <v>1138.4335154826958</v>
      </c>
      <c r="I7349">
        <f>IF(LCOH!$C$28=Menu!$A$1,'Approvvigionamento energia'!C7349,0)+IF(LCOH!$C$28=Menu!$A$2,'Approvvigionamento energia'!D7349,0)+IF(LCOH!$C$28=Menu!$A$3,'Approvvigionamento energia'!E7349,0)+IF(LCOH!$C$28=Menu!$A$4,'Approvvigionamento energia'!F7349,0)+IF(LCOH!$C$28=Menu!$A$5,'Approvvigionamento energia'!G7349,0)+IF(LCOH!$C$28=Menu!$A$6,'Approvvigionamento energia'!H7349,0)</f>
        <v>506.15457709895162</v>
      </c>
      <c r="J7349">
        <f>'Approvvigionamento energia'!A7349+'Approvvigionamento energia'!B7349+'Approvvigionamento energia'!I7349</f>
        <v>679.65457709895168</v>
      </c>
      <c r="K7349">
        <f>IF(MIN(LCOH!$C$18,J7349)&gt;=$P$48*LCOH!$C$18, MIN(LCOH!$C$18,J7349),0)</f>
        <v>679.65457709895168</v>
      </c>
      <c r="L7349">
        <f t="shared" si="229"/>
        <v>0</v>
      </c>
      <c r="M7349">
        <f>K7349/LCOH!$C$18</f>
        <v>0.45310305139930113</v>
      </c>
      <c r="N7349">
        <f>K7349/LCOH!$C$34</f>
        <v>13.0954639132746</v>
      </c>
    </row>
    <row r="7350" spans="1:14" x14ac:dyDescent="0.35">
      <c r="A7350">
        <f>'Profilo fotovoltaico'!B7352*LCOH!$C$20</f>
        <v>0</v>
      </c>
      <c r="B7350">
        <f>'Profilo eolico'!B7352*LCOH!$C$21</f>
        <v>178.29999999999998</v>
      </c>
      <c r="C7350">
        <f>$P$35*'Profilo fotovoltaico'!B7352</f>
        <v>0</v>
      </c>
      <c r="D7350">
        <f>$Q$37*'Profilo eolico'!B7352</f>
        <v>1040.3154016915628</v>
      </c>
      <c r="E7350">
        <f>$P$39*'Profilo fotovoltaico'!B7352+'Approvvigionamento energia'!$Q$39*'Profilo eolico'!B7352</f>
        <v>780.23655126867209</v>
      </c>
      <c r="F7350">
        <f>$P$41*'Profilo fotovoltaico'!B7352+'Approvvigionamento energia'!$Q$41*'Profilo eolico'!B7352</f>
        <v>520.15770084578139</v>
      </c>
      <c r="G7350">
        <f>$P$43*'Profilo fotovoltaico'!B7352+'Approvvigionamento energia'!$Q$43*'Profilo eolico'!B7352</f>
        <v>260.0788504228907</v>
      </c>
      <c r="H7350">
        <f t="shared" si="228"/>
        <v>1138.4335154826958</v>
      </c>
      <c r="I7350">
        <f>IF(LCOH!$C$28=Menu!$A$1,'Approvvigionamento energia'!C7350,0)+IF(LCOH!$C$28=Menu!$A$2,'Approvvigionamento energia'!D7350,0)+IF(LCOH!$C$28=Menu!$A$3,'Approvvigionamento energia'!E7350,0)+IF(LCOH!$C$28=Menu!$A$4,'Approvvigionamento energia'!F7350,0)+IF(LCOH!$C$28=Menu!$A$5,'Approvvigionamento energia'!G7350,0)+IF(LCOH!$C$28=Menu!$A$6,'Approvvigionamento energia'!H7350,0)</f>
        <v>520.15770084578139</v>
      </c>
      <c r="J7350">
        <f>'Approvvigionamento energia'!A7350+'Approvvigionamento energia'!B7350+'Approvvigionamento energia'!I7350</f>
        <v>698.45770084578135</v>
      </c>
      <c r="K7350">
        <f>IF(MIN(LCOH!$C$18,J7350)&gt;=$P$48*LCOH!$C$18, MIN(LCOH!$C$18,J7350),0)</f>
        <v>698.45770084578135</v>
      </c>
      <c r="L7350">
        <f t="shared" si="229"/>
        <v>0</v>
      </c>
      <c r="M7350">
        <f>K7350/LCOH!$C$18</f>
        <v>0.46563846723052088</v>
      </c>
      <c r="N7350">
        <f>K7350/LCOH!$C$34</f>
        <v>13.457759168512165</v>
      </c>
    </row>
    <row r="7351" spans="1:14" x14ac:dyDescent="0.35">
      <c r="A7351">
        <f>'Profilo fotovoltaico'!B7353*LCOH!$C$20</f>
        <v>0</v>
      </c>
      <c r="B7351">
        <f>'Profilo eolico'!B7353*LCOH!$C$21</f>
        <v>183.29999999999998</v>
      </c>
      <c r="C7351">
        <f>$P$35*'Profilo fotovoltaico'!B7353</f>
        <v>0</v>
      </c>
      <c r="D7351">
        <f>$Q$37*'Profilo eolico'!B7353</f>
        <v>1069.4885761641249</v>
      </c>
      <c r="E7351">
        <f>$P$39*'Profilo fotovoltaico'!B7353+'Approvvigionamento energia'!$Q$39*'Profilo eolico'!B7353</f>
        <v>802.11643212309366</v>
      </c>
      <c r="F7351">
        <f>$P$41*'Profilo fotovoltaico'!B7353+'Approvvigionamento energia'!$Q$41*'Profilo eolico'!B7353</f>
        <v>534.74428808206244</v>
      </c>
      <c r="G7351">
        <f>$P$43*'Profilo fotovoltaico'!B7353+'Approvvigionamento energia'!$Q$43*'Profilo eolico'!B7353</f>
        <v>267.37214404103122</v>
      </c>
      <c r="H7351">
        <f t="shared" si="228"/>
        <v>1138.4335154826958</v>
      </c>
      <c r="I7351">
        <f>IF(LCOH!$C$28=Menu!$A$1,'Approvvigionamento energia'!C7351,0)+IF(LCOH!$C$28=Menu!$A$2,'Approvvigionamento energia'!D7351,0)+IF(LCOH!$C$28=Menu!$A$3,'Approvvigionamento energia'!E7351,0)+IF(LCOH!$C$28=Menu!$A$4,'Approvvigionamento energia'!F7351,0)+IF(LCOH!$C$28=Menu!$A$5,'Approvvigionamento energia'!G7351,0)+IF(LCOH!$C$28=Menu!$A$6,'Approvvigionamento energia'!H7351,0)</f>
        <v>534.74428808206244</v>
      </c>
      <c r="J7351">
        <f>'Approvvigionamento energia'!A7351+'Approvvigionamento energia'!B7351+'Approvvigionamento energia'!I7351</f>
        <v>718.04428808206239</v>
      </c>
      <c r="K7351">
        <f>IF(MIN(LCOH!$C$18,J7351)&gt;=$P$48*LCOH!$C$18, MIN(LCOH!$C$18,J7351),0)</f>
        <v>718.04428808206239</v>
      </c>
      <c r="L7351">
        <f t="shared" si="229"/>
        <v>0</v>
      </c>
      <c r="M7351">
        <f>K7351/LCOH!$C$18</f>
        <v>0.47869619205470826</v>
      </c>
      <c r="N7351">
        <f>K7351/LCOH!$C$34</f>
        <v>13.835150059384633</v>
      </c>
    </row>
    <row r="7352" spans="1:14" x14ac:dyDescent="0.35">
      <c r="A7352">
        <f>'Profilo fotovoltaico'!B7354*LCOH!$C$20</f>
        <v>38</v>
      </c>
      <c r="B7352">
        <f>'Profilo eolico'!B7354*LCOH!$C$21</f>
        <v>171.9</v>
      </c>
      <c r="C7352">
        <f>$P$35*'Profilo fotovoltaico'!B7354</f>
        <v>279.47526312963845</v>
      </c>
      <c r="D7352">
        <f>$Q$37*'Profilo eolico'!B7354</f>
        <v>1002.9737383666834</v>
      </c>
      <c r="E7352">
        <f>$P$39*'Profilo fotovoltaico'!B7354+'Approvvigionamento energia'!$Q$39*'Profilo eolico'!B7354</f>
        <v>822.09911955742211</v>
      </c>
      <c r="F7352">
        <f>$P$41*'Profilo fotovoltaico'!B7354+'Approvvigionamento energia'!$Q$41*'Profilo eolico'!B7354</f>
        <v>641.22450074816095</v>
      </c>
      <c r="G7352">
        <f>$P$43*'Profilo fotovoltaico'!B7354+'Approvvigionamento energia'!$Q$43*'Profilo eolico'!B7354</f>
        <v>460.34988193889967</v>
      </c>
      <c r="H7352">
        <f t="shared" si="228"/>
        <v>1138.4335154826958</v>
      </c>
      <c r="I7352">
        <f>IF(LCOH!$C$28=Menu!$A$1,'Approvvigionamento energia'!C7352,0)+IF(LCOH!$C$28=Menu!$A$2,'Approvvigionamento energia'!D7352,0)+IF(LCOH!$C$28=Menu!$A$3,'Approvvigionamento energia'!E7352,0)+IF(LCOH!$C$28=Menu!$A$4,'Approvvigionamento energia'!F7352,0)+IF(LCOH!$C$28=Menu!$A$5,'Approvvigionamento energia'!G7352,0)+IF(LCOH!$C$28=Menu!$A$6,'Approvvigionamento energia'!H7352,0)</f>
        <v>641.22450074816095</v>
      </c>
      <c r="J7352">
        <f>'Approvvigionamento energia'!A7352+'Approvvigionamento energia'!B7352+'Approvvigionamento energia'!I7352</f>
        <v>851.12450074816093</v>
      </c>
      <c r="K7352">
        <f>IF(MIN(LCOH!$C$18,J7352)&gt;=$P$48*LCOH!$C$18, MIN(LCOH!$C$18,J7352),0)</f>
        <v>851.12450074816093</v>
      </c>
      <c r="L7352">
        <f t="shared" si="229"/>
        <v>0</v>
      </c>
      <c r="M7352">
        <f>K7352/LCOH!$C$18</f>
        <v>0.56741633383210732</v>
      </c>
      <c r="N7352">
        <f>K7352/LCOH!$C$34</f>
        <v>16.399316006708304</v>
      </c>
    </row>
    <row r="7353" spans="1:14" x14ac:dyDescent="0.35">
      <c r="A7353">
        <f>'Profilo fotovoltaico'!B7355*LCOH!$C$20</f>
        <v>171</v>
      </c>
      <c r="B7353">
        <f>'Profilo eolico'!B7355*LCOH!$C$21</f>
        <v>138.69999999999999</v>
      </c>
      <c r="C7353">
        <f>$P$35*'Profilo fotovoltaico'!B7355</f>
        <v>1257.6386840833732</v>
      </c>
      <c r="D7353">
        <f>$Q$37*'Profilo eolico'!B7355</f>
        <v>809.26385986887135</v>
      </c>
      <c r="E7353">
        <f>$P$39*'Profilo fotovoltaico'!B7355+'Approvvigionamento energia'!$Q$39*'Profilo eolico'!B7355</f>
        <v>921.35756592249686</v>
      </c>
      <c r="F7353">
        <f>$P$41*'Profilo fotovoltaico'!B7355+'Approvvigionamento energia'!$Q$41*'Profilo eolico'!B7355</f>
        <v>1033.4512719761224</v>
      </c>
      <c r="G7353">
        <f>$P$43*'Profilo fotovoltaico'!B7355+'Approvvigionamento energia'!$Q$43*'Profilo eolico'!B7355</f>
        <v>1145.5449780297477</v>
      </c>
      <c r="H7353">
        <f t="shared" si="228"/>
        <v>1138.4335154826958</v>
      </c>
      <c r="I7353">
        <f>IF(LCOH!$C$28=Menu!$A$1,'Approvvigionamento energia'!C7353,0)+IF(LCOH!$C$28=Menu!$A$2,'Approvvigionamento energia'!D7353,0)+IF(LCOH!$C$28=Menu!$A$3,'Approvvigionamento energia'!E7353,0)+IF(LCOH!$C$28=Menu!$A$4,'Approvvigionamento energia'!F7353,0)+IF(LCOH!$C$28=Menu!$A$5,'Approvvigionamento energia'!G7353,0)+IF(LCOH!$C$28=Menu!$A$6,'Approvvigionamento energia'!H7353,0)</f>
        <v>1033.4512719761224</v>
      </c>
      <c r="J7353">
        <f>'Approvvigionamento energia'!A7353+'Approvvigionamento energia'!B7353+'Approvvigionamento energia'!I7353</f>
        <v>1343.1512719761224</v>
      </c>
      <c r="K7353">
        <f>IF(MIN(LCOH!$C$18,J7353)&gt;=$P$48*LCOH!$C$18, MIN(LCOH!$C$18,J7353),0)</f>
        <v>1343.1512719761224</v>
      </c>
      <c r="L7353">
        <f t="shared" si="229"/>
        <v>0</v>
      </c>
      <c r="M7353">
        <f>K7353/LCOH!$C$18</f>
        <v>0.89543418131741492</v>
      </c>
      <c r="N7353">
        <f>K7353/LCOH!$C$34</f>
        <v>25.87960061611026</v>
      </c>
    </row>
    <row r="7354" spans="1:14" x14ac:dyDescent="0.35">
      <c r="A7354">
        <f>'Profilo fotovoltaico'!B7356*LCOH!$C$20</f>
        <v>319</v>
      </c>
      <c r="B7354">
        <f>'Profilo eolico'!B7356*LCOH!$C$21</f>
        <v>178.1</v>
      </c>
      <c r="C7354">
        <f>$P$35*'Profilo fotovoltaico'!B7356</f>
        <v>2346.1212878514389</v>
      </c>
      <c r="D7354">
        <f>$Q$37*'Profilo eolico'!B7356</f>
        <v>1039.1484747126603</v>
      </c>
      <c r="E7354">
        <f>$P$39*'Profilo fotovoltaico'!B7356+'Approvvigionamento energia'!$Q$39*'Profilo eolico'!B7356</f>
        <v>1365.8916779973551</v>
      </c>
      <c r="F7354">
        <f>$P$41*'Profilo fotovoltaico'!B7356+'Approvvigionamento energia'!$Q$41*'Profilo eolico'!B7356</f>
        <v>1692.6348812820497</v>
      </c>
      <c r="G7354">
        <f>$P$43*'Profilo fotovoltaico'!B7356+'Approvvigionamento energia'!$Q$43*'Profilo eolico'!B7356</f>
        <v>2019.3780845667443</v>
      </c>
      <c r="H7354">
        <f t="shared" si="228"/>
        <v>1138.4335154826958</v>
      </c>
      <c r="I7354">
        <f>IF(LCOH!$C$28=Menu!$A$1,'Approvvigionamento energia'!C7354,0)+IF(LCOH!$C$28=Menu!$A$2,'Approvvigionamento energia'!D7354,0)+IF(LCOH!$C$28=Menu!$A$3,'Approvvigionamento energia'!E7354,0)+IF(LCOH!$C$28=Menu!$A$4,'Approvvigionamento energia'!F7354,0)+IF(LCOH!$C$28=Menu!$A$5,'Approvvigionamento energia'!G7354,0)+IF(LCOH!$C$28=Menu!$A$6,'Approvvigionamento energia'!H7354,0)</f>
        <v>1692.6348812820497</v>
      </c>
      <c r="J7354">
        <f>'Approvvigionamento energia'!A7354+'Approvvigionamento energia'!B7354+'Approvvigionamento energia'!I7354</f>
        <v>2189.7348812820496</v>
      </c>
      <c r="K7354">
        <f>IF(MIN(LCOH!$C$18,J7354)&gt;=$P$48*LCOH!$C$18, MIN(LCOH!$C$18,J7354),0)</f>
        <v>1500</v>
      </c>
      <c r="L7354">
        <f t="shared" si="229"/>
        <v>689.73488128204963</v>
      </c>
      <c r="M7354">
        <f>K7354/LCOH!$C$18</f>
        <v>1</v>
      </c>
      <c r="N7354">
        <f>K7354/LCOH!$C$34</f>
        <v>28.901734104046245</v>
      </c>
    </row>
    <row r="7355" spans="1:14" x14ac:dyDescent="0.35">
      <c r="A7355">
        <f>'Profilo fotovoltaico'!B7357*LCOH!$C$20</f>
        <v>436</v>
      </c>
      <c r="B7355">
        <f>'Profilo eolico'!B7357*LCOH!$C$21</f>
        <v>188</v>
      </c>
      <c r="C7355">
        <f>$P$35*'Profilo fotovoltaico'!B7357</f>
        <v>3206.6109138032202</v>
      </c>
      <c r="D7355">
        <f>$Q$37*'Profilo eolico'!B7357</f>
        <v>1096.9113601683332</v>
      </c>
      <c r="E7355">
        <f>$P$39*'Profilo fotovoltaico'!B7357+'Approvvigionamento energia'!$Q$39*'Profilo eolico'!B7357</f>
        <v>1624.3362485770549</v>
      </c>
      <c r="F7355">
        <f>$P$41*'Profilo fotovoltaico'!B7357+'Approvvigionamento energia'!$Q$41*'Profilo eolico'!B7357</f>
        <v>2151.7611369857768</v>
      </c>
      <c r="G7355">
        <f>$P$43*'Profilo fotovoltaico'!B7357+'Approvvigionamento energia'!$Q$43*'Profilo eolico'!B7357</f>
        <v>2679.1860253944988</v>
      </c>
      <c r="H7355">
        <f t="shared" si="228"/>
        <v>1138.4335154826958</v>
      </c>
      <c r="I7355">
        <f>IF(LCOH!$C$28=Menu!$A$1,'Approvvigionamento energia'!C7355,0)+IF(LCOH!$C$28=Menu!$A$2,'Approvvigionamento energia'!D7355,0)+IF(LCOH!$C$28=Menu!$A$3,'Approvvigionamento energia'!E7355,0)+IF(LCOH!$C$28=Menu!$A$4,'Approvvigionamento energia'!F7355,0)+IF(LCOH!$C$28=Menu!$A$5,'Approvvigionamento energia'!G7355,0)+IF(LCOH!$C$28=Menu!$A$6,'Approvvigionamento energia'!H7355,0)</f>
        <v>2151.7611369857768</v>
      </c>
      <c r="J7355">
        <f>'Approvvigionamento energia'!A7355+'Approvvigionamento energia'!B7355+'Approvvigionamento energia'!I7355</f>
        <v>2775.7611369857768</v>
      </c>
      <c r="K7355">
        <f>IF(MIN(LCOH!$C$18,J7355)&gt;=$P$48*LCOH!$C$18, MIN(LCOH!$C$18,J7355),0)</f>
        <v>1500</v>
      </c>
      <c r="L7355">
        <f t="shared" si="229"/>
        <v>1275.7611369857768</v>
      </c>
      <c r="M7355">
        <f>K7355/LCOH!$C$18</f>
        <v>1</v>
      </c>
      <c r="N7355">
        <f>K7355/LCOH!$C$34</f>
        <v>28.901734104046245</v>
      </c>
    </row>
    <row r="7356" spans="1:14" x14ac:dyDescent="0.35">
      <c r="A7356">
        <f>'Profilo fotovoltaico'!B7358*LCOH!$C$20</f>
        <v>496</v>
      </c>
      <c r="B7356">
        <f>'Profilo eolico'!B7358*LCOH!$C$21</f>
        <v>196.39999999999998</v>
      </c>
      <c r="C7356">
        <f>$P$35*'Profilo fotovoltaico'!B7358</f>
        <v>3647.8876450605444</v>
      </c>
      <c r="D7356">
        <f>$Q$37*'Profilo eolico'!B7358</f>
        <v>1145.9222932822374</v>
      </c>
      <c r="E7356">
        <f>$P$39*'Profilo fotovoltaico'!B7358+'Approvvigionamento energia'!$Q$39*'Profilo eolico'!B7358</f>
        <v>1771.4136312268142</v>
      </c>
      <c r="F7356">
        <f>$P$41*'Profilo fotovoltaico'!B7358+'Approvvigionamento energia'!$Q$41*'Profilo eolico'!B7358</f>
        <v>2396.9049691713908</v>
      </c>
      <c r="G7356">
        <f>$P$43*'Profilo fotovoltaico'!B7358+'Approvvigionamento energia'!$Q$43*'Profilo eolico'!B7358</f>
        <v>3022.3963071159678</v>
      </c>
      <c r="H7356">
        <f t="shared" si="228"/>
        <v>1138.4335154826958</v>
      </c>
      <c r="I7356">
        <f>IF(LCOH!$C$28=Menu!$A$1,'Approvvigionamento energia'!C7356,0)+IF(LCOH!$C$28=Menu!$A$2,'Approvvigionamento energia'!D7356,0)+IF(LCOH!$C$28=Menu!$A$3,'Approvvigionamento energia'!E7356,0)+IF(LCOH!$C$28=Menu!$A$4,'Approvvigionamento energia'!F7356,0)+IF(LCOH!$C$28=Menu!$A$5,'Approvvigionamento energia'!G7356,0)+IF(LCOH!$C$28=Menu!$A$6,'Approvvigionamento energia'!H7356,0)</f>
        <v>2396.9049691713908</v>
      </c>
      <c r="J7356">
        <f>'Approvvigionamento energia'!A7356+'Approvvigionamento energia'!B7356+'Approvvigionamento energia'!I7356</f>
        <v>3089.3049691713909</v>
      </c>
      <c r="K7356">
        <f>IF(MIN(LCOH!$C$18,J7356)&gt;=$P$48*LCOH!$C$18, MIN(LCOH!$C$18,J7356),0)</f>
        <v>1500</v>
      </c>
      <c r="L7356">
        <f t="shared" si="229"/>
        <v>1589.3049691713909</v>
      </c>
      <c r="M7356">
        <f>K7356/LCOH!$C$18</f>
        <v>1</v>
      </c>
      <c r="N7356">
        <f>K7356/LCOH!$C$34</f>
        <v>28.901734104046245</v>
      </c>
    </row>
    <row r="7357" spans="1:14" x14ac:dyDescent="0.35">
      <c r="A7357">
        <f>'Profilo fotovoltaico'!B7359*LCOH!$C$20</f>
        <v>498</v>
      </c>
      <c r="B7357">
        <f>'Profilo eolico'!B7359*LCOH!$C$21</f>
        <v>211.9</v>
      </c>
      <c r="C7357">
        <f>$P$35*'Profilo fotovoltaico'!B7359</f>
        <v>3662.5968694357884</v>
      </c>
      <c r="D7357">
        <f>$Q$37*'Profilo eolico'!B7359</f>
        <v>1236.3591341471799</v>
      </c>
      <c r="E7357">
        <f>$P$39*'Profilo fotovoltaico'!B7359+'Approvvigionamento energia'!$Q$39*'Profilo eolico'!B7359</f>
        <v>1842.9185679693319</v>
      </c>
      <c r="F7357">
        <f>$P$41*'Profilo fotovoltaico'!B7359+'Approvvigionamento energia'!$Q$41*'Profilo eolico'!B7359</f>
        <v>2449.4780017914841</v>
      </c>
      <c r="G7357">
        <f>$P$43*'Profilo fotovoltaico'!B7359+'Approvvigionamento energia'!$Q$43*'Profilo eolico'!B7359</f>
        <v>3056.0374356136363</v>
      </c>
      <c r="H7357">
        <f t="shared" si="228"/>
        <v>1138.4335154826958</v>
      </c>
      <c r="I7357">
        <f>IF(LCOH!$C$28=Menu!$A$1,'Approvvigionamento energia'!C7357,0)+IF(LCOH!$C$28=Menu!$A$2,'Approvvigionamento energia'!D7357,0)+IF(LCOH!$C$28=Menu!$A$3,'Approvvigionamento energia'!E7357,0)+IF(LCOH!$C$28=Menu!$A$4,'Approvvigionamento energia'!F7357,0)+IF(LCOH!$C$28=Menu!$A$5,'Approvvigionamento energia'!G7357,0)+IF(LCOH!$C$28=Menu!$A$6,'Approvvigionamento energia'!H7357,0)</f>
        <v>2449.4780017914841</v>
      </c>
      <c r="J7357">
        <f>'Approvvigionamento energia'!A7357+'Approvvigionamento energia'!B7357+'Approvvigionamento energia'!I7357</f>
        <v>3159.3780017914842</v>
      </c>
      <c r="K7357">
        <f>IF(MIN(LCOH!$C$18,J7357)&gt;=$P$48*LCOH!$C$18, MIN(LCOH!$C$18,J7357),0)</f>
        <v>1500</v>
      </c>
      <c r="L7357">
        <f t="shared" si="229"/>
        <v>1659.3780017914842</v>
      </c>
      <c r="M7357">
        <f>K7357/LCOH!$C$18</f>
        <v>1</v>
      </c>
      <c r="N7357">
        <f>K7357/LCOH!$C$34</f>
        <v>28.901734104046245</v>
      </c>
    </row>
    <row r="7358" spans="1:14" x14ac:dyDescent="0.35">
      <c r="A7358">
        <f>'Profilo fotovoltaico'!B7360*LCOH!$C$20</f>
        <v>447</v>
      </c>
      <c r="B7358">
        <f>'Profilo eolico'!B7360*LCOH!$C$21</f>
        <v>223.70000000000002</v>
      </c>
      <c r="C7358">
        <f>$P$35*'Profilo fotovoltaico'!B7360</f>
        <v>3287.5116478670629</v>
      </c>
      <c r="D7358">
        <f>$Q$37*'Profilo eolico'!B7360</f>
        <v>1305.2078259024263</v>
      </c>
      <c r="E7358">
        <f>$P$39*'Profilo fotovoltaico'!B7360+'Approvvigionamento energia'!$Q$39*'Profilo eolico'!B7360</f>
        <v>1800.7837813935855</v>
      </c>
      <c r="F7358">
        <f>$P$41*'Profilo fotovoltaico'!B7360+'Approvvigionamento energia'!$Q$41*'Profilo eolico'!B7360</f>
        <v>2296.3597368847445</v>
      </c>
      <c r="G7358">
        <f>$P$43*'Profilo fotovoltaico'!B7360+'Approvvigionamento energia'!$Q$43*'Profilo eolico'!B7360</f>
        <v>2791.9356923759037</v>
      </c>
      <c r="H7358">
        <f t="shared" si="228"/>
        <v>1138.4335154826958</v>
      </c>
      <c r="I7358">
        <f>IF(LCOH!$C$28=Menu!$A$1,'Approvvigionamento energia'!C7358,0)+IF(LCOH!$C$28=Menu!$A$2,'Approvvigionamento energia'!D7358,0)+IF(LCOH!$C$28=Menu!$A$3,'Approvvigionamento energia'!E7358,0)+IF(LCOH!$C$28=Menu!$A$4,'Approvvigionamento energia'!F7358,0)+IF(LCOH!$C$28=Menu!$A$5,'Approvvigionamento energia'!G7358,0)+IF(LCOH!$C$28=Menu!$A$6,'Approvvigionamento energia'!H7358,0)</f>
        <v>2296.3597368847445</v>
      </c>
      <c r="J7358">
        <f>'Approvvigionamento energia'!A7358+'Approvvigionamento energia'!B7358+'Approvvigionamento energia'!I7358</f>
        <v>2967.0597368847448</v>
      </c>
      <c r="K7358">
        <f>IF(MIN(LCOH!$C$18,J7358)&gt;=$P$48*LCOH!$C$18, MIN(LCOH!$C$18,J7358),0)</f>
        <v>1500</v>
      </c>
      <c r="L7358">
        <f t="shared" si="229"/>
        <v>1467.0597368847448</v>
      </c>
      <c r="M7358">
        <f>K7358/LCOH!$C$18</f>
        <v>1</v>
      </c>
      <c r="N7358">
        <f>K7358/LCOH!$C$34</f>
        <v>28.901734104046245</v>
      </c>
    </row>
    <row r="7359" spans="1:14" x14ac:dyDescent="0.35">
      <c r="A7359">
        <f>'Profilo fotovoltaico'!B7361*LCOH!$C$20</f>
        <v>356</v>
      </c>
      <c r="B7359">
        <f>'Profilo eolico'!B7361*LCOH!$C$21</f>
        <v>228.2</v>
      </c>
      <c r="C7359">
        <f>$P$35*'Profilo fotovoltaico'!B7361</f>
        <v>2618.2419387934551</v>
      </c>
      <c r="D7359">
        <f>$Q$37*'Profilo eolico'!B7361</f>
        <v>1331.4636829277322</v>
      </c>
      <c r="E7359">
        <f>$P$39*'Profilo fotovoltaico'!B7361+'Approvvigionamento energia'!$Q$39*'Profilo eolico'!B7361</f>
        <v>1653.1582468941629</v>
      </c>
      <c r="F7359">
        <f>$P$41*'Profilo fotovoltaico'!B7361+'Approvvigionamento energia'!$Q$41*'Profilo eolico'!B7361</f>
        <v>1974.8528108605938</v>
      </c>
      <c r="G7359">
        <f>$P$43*'Profilo fotovoltaico'!B7361+'Approvvigionamento energia'!$Q$43*'Profilo eolico'!B7361</f>
        <v>2296.5473748270242</v>
      </c>
      <c r="H7359">
        <f t="shared" si="228"/>
        <v>1138.4335154826958</v>
      </c>
      <c r="I7359">
        <f>IF(LCOH!$C$28=Menu!$A$1,'Approvvigionamento energia'!C7359,0)+IF(LCOH!$C$28=Menu!$A$2,'Approvvigionamento energia'!D7359,0)+IF(LCOH!$C$28=Menu!$A$3,'Approvvigionamento energia'!E7359,0)+IF(LCOH!$C$28=Menu!$A$4,'Approvvigionamento energia'!F7359,0)+IF(LCOH!$C$28=Menu!$A$5,'Approvvigionamento energia'!G7359,0)+IF(LCOH!$C$28=Menu!$A$6,'Approvvigionamento energia'!H7359,0)</f>
        <v>1974.8528108605938</v>
      </c>
      <c r="J7359">
        <f>'Approvvigionamento energia'!A7359+'Approvvigionamento energia'!B7359+'Approvvigionamento energia'!I7359</f>
        <v>2559.052810860594</v>
      </c>
      <c r="K7359">
        <f>IF(MIN(LCOH!$C$18,J7359)&gt;=$P$48*LCOH!$C$18, MIN(LCOH!$C$18,J7359),0)</f>
        <v>1500</v>
      </c>
      <c r="L7359">
        <f t="shared" si="229"/>
        <v>1059.052810860594</v>
      </c>
      <c r="M7359">
        <f>K7359/LCOH!$C$18</f>
        <v>1</v>
      </c>
      <c r="N7359">
        <f>K7359/LCOH!$C$34</f>
        <v>28.901734104046245</v>
      </c>
    </row>
    <row r="7360" spans="1:14" x14ac:dyDescent="0.35">
      <c r="A7360">
        <f>'Profilo fotovoltaico'!B7362*LCOH!$C$20</f>
        <v>233</v>
      </c>
      <c r="B7360">
        <f>'Profilo eolico'!B7362*LCOH!$C$21</f>
        <v>221.20000000000002</v>
      </c>
      <c r="C7360">
        <f>$P$35*'Profilo fotovoltaico'!B7362</f>
        <v>1713.6246397159412</v>
      </c>
      <c r="D7360">
        <f>$Q$37*'Profilo eolico'!B7362</f>
        <v>1290.6212386661452</v>
      </c>
      <c r="E7360">
        <f>$P$39*'Profilo fotovoltaico'!B7362+'Approvvigionamento energia'!$Q$39*'Profilo eolico'!B7362</f>
        <v>1396.3720889285942</v>
      </c>
      <c r="F7360">
        <f>$P$41*'Profilo fotovoltaico'!B7362+'Approvvigionamento energia'!$Q$41*'Profilo eolico'!B7362</f>
        <v>1502.1229391910433</v>
      </c>
      <c r="G7360">
        <f>$P$43*'Profilo fotovoltaico'!B7362+'Approvvigionamento energia'!$Q$43*'Profilo eolico'!B7362</f>
        <v>1607.8737894534922</v>
      </c>
      <c r="H7360">
        <f t="shared" si="228"/>
        <v>1138.4335154826958</v>
      </c>
      <c r="I7360">
        <f>IF(LCOH!$C$28=Menu!$A$1,'Approvvigionamento energia'!C7360,0)+IF(LCOH!$C$28=Menu!$A$2,'Approvvigionamento energia'!D7360,0)+IF(LCOH!$C$28=Menu!$A$3,'Approvvigionamento energia'!E7360,0)+IF(LCOH!$C$28=Menu!$A$4,'Approvvigionamento energia'!F7360,0)+IF(LCOH!$C$28=Menu!$A$5,'Approvvigionamento energia'!G7360,0)+IF(LCOH!$C$28=Menu!$A$6,'Approvvigionamento energia'!H7360,0)</f>
        <v>1502.1229391910433</v>
      </c>
      <c r="J7360">
        <f>'Approvvigionamento energia'!A7360+'Approvvigionamento energia'!B7360+'Approvvigionamento energia'!I7360</f>
        <v>1956.3229391910434</v>
      </c>
      <c r="K7360">
        <f>IF(MIN(LCOH!$C$18,J7360)&gt;=$P$48*LCOH!$C$18, MIN(LCOH!$C$18,J7360),0)</f>
        <v>1500</v>
      </c>
      <c r="L7360">
        <f t="shared" si="229"/>
        <v>456.32293919104336</v>
      </c>
      <c r="M7360">
        <f>K7360/LCOH!$C$18</f>
        <v>1</v>
      </c>
      <c r="N7360">
        <f>K7360/LCOH!$C$34</f>
        <v>28.901734104046245</v>
      </c>
    </row>
    <row r="7361" spans="1:14" x14ac:dyDescent="0.35">
      <c r="A7361">
        <f>'Profilo fotovoltaico'!B7363*LCOH!$C$20</f>
        <v>94</v>
      </c>
      <c r="B7361">
        <f>'Profilo eolico'!B7363*LCOH!$C$21</f>
        <v>188.1</v>
      </c>
      <c r="C7361">
        <f>$P$35*'Profilo fotovoltaico'!B7363</f>
        <v>691.33354563647413</v>
      </c>
      <c r="D7361">
        <f>$Q$37*'Profilo eolico'!B7363</f>
        <v>1097.4948236577845</v>
      </c>
      <c r="E7361">
        <f>$P$39*'Profilo fotovoltaico'!B7363+'Approvvigionamento energia'!$Q$39*'Profilo eolico'!B7363</f>
        <v>995.95450415245682</v>
      </c>
      <c r="F7361">
        <f>$P$41*'Profilo fotovoltaico'!B7363+'Approvvigionamento energia'!$Q$41*'Profilo eolico'!B7363</f>
        <v>894.41418464712933</v>
      </c>
      <c r="G7361">
        <f>$P$43*'Profilo fotovoltaico'!B7363+'Approvvigionamento energia'!$Q$43*'Profilo eolico'!B7363</f>
        <v>792.87386514180184</v>
      </c>
      <c r="H7361">
        <f t="shared" si="228"/>
        <v>1138.4335154826958</v>
      </c>
      <c r="I7361">
        <f>IF(LCOH!$C$28=Menu!$A$1,'Approvvigionamento energia'!C7361,0)+IF(LCOH!$C$28=Menu!$A$2,'Approvvigionamento energia'!D7361,0)+IF(LCOH!$C$28=Menu!$A$3,'Approvvigionamento energia'!E7361,0)+IF(LCOH!$C$28=Menu!$A$4,'Approvvigionamento energia'!F7361,0)+IF(LCOH!$C$28=Menu!$A$5,'Approvvigionamento energia'!G7361,0)+IF(LCOH!$C$28=Menu!$A$6,'Approvvigionamento energia'!H7361,0)</f>
        <v>894.41418464712933</v>
      </c>
      <c r="J7361">
        <f>'Approvvigionamento energia'!A7361+'Approvvigionamento energia'!B7361+'Approvvigionamento energia'!I7361</f>
        <v>1176.5141846471292</v>
      </c>
      <c r="K7361">
        <f>IF(MIN(LCOH!$C$18,J7361)&gt;=$P$48*LCOH!$C$18, MIN(LCOH!$C$18,J7361),0)</f>
        <v>1176.5141846471292</v>
      </c>
      <c r="L7361">
        <f t="shared" si="229"/>
        <v>0</v>
      </c>
      <c r="M7361">
        <f>K7361/LCOH!$C$18</f>
        <v>0.7843427897647528</v>
      </c>
      <c r="N7361">
        <f>K7361/LCOH!$C$34</f>
        <v>22.668866756206729</v>
      </c>
    </row>
    <row r="7362" spans="1:14" x14ac:dyDescent="0.35">
      <c r="A7362">
        <f>'Profilo fotovoltaico'!B7364*LCOH!$C$20</f>
        <v>1</v>
      </c>
      <c r="B7362">
        <f>'Profilo eolico'!B7364*LCOH!$C$21</f>
        <v>189</v>
      </c>
      <c r="C7362">
        <f>$P$35*'Profilo fotovoltaico'!B7364</f>
        <v>7.3546121876220649</v>
      </c>
      <c r="D7362">
        <f>$Q$37*'Profilo eolico'!B7364</f>
        <v>1102.7459950628456</v>
      </c>
      <c r="E7362">
        <f>$P$39*'Profilo fotovoltaico'!B7364+'Approvvigionamento energia'!$Q$39*'Profilo eolico'!B7364</f>
        <v>828.89814934403967</v>
      </c>
      <c r="F7362">
        <f>$P$41*'Profilo fotovoltaico'!B7364+'Approvvigionamento energia'!$Q$41*'Profilo eolico'!B7364</f>
        <v>555.05030362523382</v>
      </c>
      <c r="G7362">
        <f>$P$43*'Profilo fotovoltaico'!B7364+'Approvvigionamento energia'!$Q$43*'Profilo eolico'!B7364</f>
        <v>281.20245790642798</v>
      </c>
      <c r="H7362">
        <f t="shared" ref="H7362:H7425" si="230">$P$45</f>
        <v>1138.4335154826958</v>
      </c>
      <c r="I7362">
        <f>IF(LCOH!$C$28=Menu!$A$1,'Approvvigionamento energia'!C7362,0)+IF(LCOH!$C$28=Menu!$A$2,'Approvvigionamento energia'!D7362,0)+IF(LCOH!$C$28=Menu!$A$3,'Approvvigionamento energia'!E7362,0)+IF(LCOH!$C$28=Menu!$A$4,'Approvvigionamento energia'!F7362,0)+IF(LCOH!$C$28=Menu!$A$5,'Approvvigionamento energia'!G7362,0)+IF(LCOH!$C$28=Menu!$A$6,'Approvvigionamento energia'!H7362,0)</f>
        <v>555.05030362523382</v>
      </c>
      <c r="J7362">
        <f>'Approvvigionamento energia'!A7362+'Approvvigionamento energia'!B7362+'Approvvigionamento energia'!I7362</f>
        <v>745.05030362523382</v>
      </c>
      <c r="K7362">
        <f>IF(MIN(LCOH!$C$18,J7362)&gt;=$P$48*LCOH!$C$18, MIN(LCOH!$C$18,J7362),0)</f>
        <v>745.05030362523382</v>
      </c>
      <c r="L7362">
        <f t="shared" si="229"/>
        <v>0</v>
      </c>
      <c r="M7362">
        <f>K7362/LCOH!$C$18</f>
        <v>0.49670020241682256</v>
      </c>
      <c r="N7362">
        <f>K7362/LCOH!$C$34</f>
        <v>14.355497179676952</v>
      </c>
    </row>
    <row r="7363" spans="1:14" x14ac:dyDescent="0.35">
      <c r="A7363">
        <f>'Profilo fotovoltaico'!B7365*LCOH!$C$20</f>
        <v>0</v>
      </c>
      <c r="B7363">
        <f>'Profilo eolico'!B7365*LCOH!$C$21</f>
        <v>205</v>
      </c>
      <c r="C7363">
        <f>$P$35*'Profilo fotovoltaico'!B7365</f>
        <v>0</v>
      </c>
      <c r="D7363">
        <f>$Q$37*'Profilo eolico'!B7365</f>
        <v>1196.1001533750441</v>
      </c>
      <c r="E7363">
        <f>$P$39*'Profilo fotovoltaico'!B7365+'Approvvigionamento energia'!$Q$39*'Profilo eolico'!B7365</f>
        <v>897.07511503128308</v>
      </c>
      <c r="F7363">
        <f>$P$41*'Profilo fotovoltaico'!B7365+'Approvvigionamento energia'!$Q$41*'Profilo eolico'!B7365</f>
        <v>598.05007668752205</v>
      </c>
      <c r="G7363">
        <f>$P$43*'Profilo fotovoltaico'!B7365+'Approvvigionamento energia'!$Q$43*'Profilo eolico'!B7365</f>
        <v>299.02503834376103</v>
      </c>
      <c r="H7363">
        <f t="shared" si="230"/>
        <v>1138.4335154826958</v>
      </c>
      <c r="I7363">
        <f>IF(LCOH!$C$28=Menu!$A$1,'Approvvigionamento energia'!C7363,0)+IF(LCOH!$C$28=Menu!$A$2,'Approvvigionamento energia'!D7363,0)+IF(LCOH!$C$28=Menu!$A$3,'Approvvigionamento energia'!E7363,0)+IF(LCOH!$C$28=Menu!$A$4,'Approvvigionamento energia'!F7363,0)+IF(LCOH!$C$28=Menu!$A$5,'Approvvigionamento energia'!G7363,0)+IF(LCOH!$C$28=Menu!$A$6,'Approvvigionamento energia'!H7363,0)</f>
        <v>598.05007668752205</v>
      </c>
      <c r="J7363">
        <f>'Approvvigionamento energia'!A7363+'Approvvigionamento energia'!B7363+'Approvvigionamento energia'!I7363</f>
        <v>803.05007668752205</v>
      </c>
      <c r="K7363">
        <f>IF(MIN(LCOH!$C$18,J7363)&gt;=$P$48*LCOH!$C$18, MIN(LCOH!$C$18,J7363),0)</f>
        <v>803.05007668752205</v>
      </c>
      <c r="L7363">
        <f t="shared" ref="L7363:L7426" si="231">J7363-K7363</f>
        <v>0</v>
      </c>
      <c r="M7363">
        <f>K7363/LCOH!$C$18</f>
        <v>0.53536671779168132</v>
      </c>
      <c r="N7363">
        <f>K7363/LCOH!$C$34</f>
        <v>15.473026525771138</v>
      </c>
    </row>
    <row r="7364" spans="1:14" x14ac:dyDescent="0.35">
      <c r="A7364">
        <f>'Profilo fotovoltaico'!B7366*LCOH!$C$20</f>
        <v>0</v>
      </c>
      <c r="B7364">
        <f>'Profilo eolico'!B7366*LCOH!$C$21</f>
        <v>221.8</v>
      </c>
      <c r="C7364">
        <f>$P$35*'Profilo fotovoltaico'!B7366</f>
        <v>0</v>
      </c>
      <c r="D7364">
        <f>$Q$37*'Profilo eolico'!B7366</f>
        <v>1294.1220196028528</v>
      </c>
      <c r="E7364">
        <f>$P$39*'Profilo fotovoltaico'!B7366+'Approvvigionamento energia'!$Q$39*'Profilo eolico'!B7366</f>
        <v>970.59151470213953</v>
      </c>
      <c r="F7364">
        <f>$P$41*'Profilo fotovoltaico'!B7366+'Approvvigionamento energia'!$Q$41*'Profilo eolico'!B7366</f>
        <v>647.06100980142639</v>
      </c>
      <c r="G7364">
        <f>$P$43*'Profilo fotovoltaico'!B7366+'Approvvigionamento energia'!$Q$43*'Profilo eolico'!B7366</f>
        <v>323.5305049007132</v>
      </c>
      <c r="H7364">
        <f t="shared" si="230"/>
        <v>1138.4335154826958</v>
      </c>
      <c r="I7364">
        <f>IF(LCOH!$C$28=Menu!$A$1,'Approvvigionamento energia'!C7364,0)+IF(LCOH!$C$28=Menu!$A$2,'Approvvigionamento energia'!D7364,0)+IF(LCOH!$C$28=Menu!$A$3,'Approvvigionamento energia'!E7364,0)+IF(LCOH!$C$28=Menu!$A$4,'Approvvigionamento energia'!F7364,0)+IF(LCOH!$C$28=Menu!$A$5,'Approvvigionamento energia'!G7364,0)+IF(LCOH!$C$28=Menu!$A$6,'Approvvigionamento energia'!H7364,0)</f>
        <v>647.06100980142639</v>
      </c>
      <c r="J7364">
        <f>'Approvvigionamento energia'!A7364+'Approvvigionamento energia'!B7364+'Approvvigionamento energia'!I7364</f>
        <v>868.86100980142646</v>
      </c>
      <c r="K7364">
        <f>IF(MIN(LCOH!$C$18,J7364)&gt;=$P$48*LCOH!$C$18, MIN(LCOH!$C$18,J7364),0)</f>
        <v>868.86100980142646</v>
      </c>
      <c r="L7364">
        <f t="shared" si="231"/>
        <v>0</v>
      </c>
      <c r="M7364">
        <f>K7364/LCOH!$C$18</f>
        <v>0.57924067320095096</v>
      </c>
      <c r="N7364">
        <f>K7364/LCOH!$C$34</f>
        <v>16.741059919102629</v>
      </c>
    </row>
    <row r="7365" spans="1:14" x14ac:dyDescent="0.35">
      <c r="A7365">
        <f>'Profilo fotovoltaico'!B7367*LCOH!$C$20</f>
        <v>0</v>
      </c>
      <c r="B7365">
        <f>'Profilo eolico'!B7367*LCOH!$C$21</f>
        <v>233.3</v>
      </c>
      <c r="C7365">
        <f>$P$35*'Profilo fotovoltaico'!B7367</f>
        <v>0</v>
      </c>
      <c r="D7365">
        <f>$Q$37*'Profilo eolico'!B7367</f>
        <v>1361.2203208897456</v>
      </c>
      <c r="E7365">
        <f>$P$39*'Profilo fotovoltaico'!B7367+'Approvvigionamento energia'!$Q$39*'Profilo eolico'!B7367</f>
        <v>1020.915240667309</v>
      </c>
      <c r="F7365">
        <f>$P$41*'Profilo fotovoltaico'!B7367+'Approvvigionamento energia'!$Q$41*'Profilo eolico'!B7367</f>
        <v>680.6101604448728</v>
      </c>
      <c r="G7365">
        <f>$P$43*'Profilo fotovoltaico'!B7367+'Approvvigionamento energia'!$Q$43*'Profilo eolico'!B7367</f>
        <v>340.3050802224364</v>
      </c>
      <c r="H7365">
        <f t="shared" si="230"/>
        <v>1138.4335154826958</v>
      </c>
      <c r="I7365">
        <f>IF(LCOH!$C$28=Menu!$A$1,'Approvvigionamento energia'!C7365,0)+IF(LCOH!$C$28=Menu!$A$2,'Approvvigionamento energia'!D7365,0)+IF(LCOH!$C$28=Menu!$A$3,'Approvvigionamento energia'!E7365,0)+IF(LCOH!$C$28=Menu!$A$4,'Approvvigionamento energia'!F7365,0)+IF(LCOH!$C$28=Menu!$A$5,'Approvvigionamento energia'!G7365,0)+IF(LCOH!$C$28=Menu!$A$6,'Approvvigionamento energia'!H7365,0)</f>
        <v>680.6101604448728</v>
      </c>
      <c r="J7365">
        <f>'Approvvigionamento energia'!A7365+'Approvvigionamento energia'!B7365+'Approvvigionamento energia'!I7365</f>
        <v>913.91016044487287</v>
      </c>
      <c r="K7365">
        <f>IF(MIN(LCOH!$C$18,J7365)&gt;=$P$48*LCOH!$C$18, MIN(LCOH!$C$18,J7365),0)</f>
        <v>913.91016044487287</v>
      </c>
      <c r="L7365">
        <f t="shared" si="231"/>
        <v>0</v>
      </c>
      <c r="M7365">
        <f>K7365/LCOH!$C$18</f>
        <v>0.60927344029658193</v>
      </c>
      <c r="N7365">
        <f>K7365/LCOH!$C$34</f>
        <v>17.609058968109306</v>
      </c>
    </row>
    <row r="7366" spans="1:14" x14ac:dyDescent="0.35">
      <c r="A7366">
        <f>'Profilo fotovoltaico'!B7368*LCOH!$C$20</f>
        <v>0</v>
      </c>
      <c r="B7366">
        <f>'Profilo eolico'!B7368*LCOH!$C$21</f>
        <v>239.6</v>
      </c>
      <c r="C7366">
        <f>$P$35*'Profilo fotovoltaico'!B7368</f>
        <v>0</v>
      </c>
      <c r="D7366">
        <f>$Q$37*'Profilo eolico'!B7368</f>
        <v>1397.9785207251737</v>
      </c>
      <c r="E7366">
        <f>$P$39*'Profilo fotovoltaico'!B7368+'Approvvigionamento energia'!$Q$39*'Profilo eolico'!B7368</f>
        <v>1048.4838905438803</v>
      </c>
      <c r="F7366">
        <f>$P$41*'Profilo fotovoltaico'!B7368+'Approvvigionamento energia'!$Q$41*'Profilo eolico'!B7368</f>
        <v>698.98926036258683</v>
      </c>
      <c r="G7366">
        <f>$P$43*'Profilo fotovoltaico'!B7368+'Approvvigionamento energia'!$Q$43*'Profilo eolico'!B7368</f>
        <v>349.49463018129342</v>
      </c>
      <c r="H7366">
        <f t="shared" si="230"/>
        <v>1138.4335154826958</v>
      </c>
      <c r="I7366">
        <f>IF(LCOH!$C$28=Menu!$A$1,'Approvvigionamento energia'!C7366,0)+IF(LCOH!$C$28=Menu!$A$2,'Approvvigionamento energia'!D7366,0)+IF(LCOH!$C$28=Menu!$A$3,'Approvvigionamento energia'!E7366,0)+IF(LCOH!$C$28=Menu!$A$4,'Approvvigionamento energia'!F7366,0)+IF(LCOH!$C$28=Menu!$A$5,'Approvvigionamento energia'!G7366,0)+IF(LCOH!$C$28=Menu!$A$6,'Approvvigionamento energia'!H7366,0)</f>
        <v>698.98926036258683</v>
      </c>
      <c r="J7366">
        <f>'Approvvigionamento energia'!A7366+'Approvvigionamento energia'!B7366+'Approvvigionamento energia'!I7366</f>
        <v>938.58926036258686</v>
      </c>
      <c r="K7366">
        <f>IF(MIN(LCOH!$C$18,J7366)&gt;=$P$48*LCOH!$C$18, MIN(LCOH!$C$18,J7366),0)</f>
        <v>938.58926036258686</v>
      </c>
      <c r="L7366">
        <f t="shared" si="231"/>
        <v>0</v>
      </c>
      <c r="M7366">
        <f>K7366/LCOH!$C$18</f>
        <v>0.62572617357505789</v>
      </c>
      <c r="N7366">
        <f>K7366/LCOH!$C$34</f>
        <v>18.08457149060861</v>
      </c>
    </row>
    <row r="7367" spans="1:14" x14ac:dyDescent="0.35">
      <c r="A7367">
        <f>'Profilo fotovoltaico'!B7369*LCOH!$C$20</f>
        <v>0</v>
      </c>
      <c r="B7367">
        <f>'Profilo eolico'!B7369*LCOH!$C$21</f>
        <v>253.5</v>
      </c>
      <c r="C7367">
        <f>$P$35*'Profilo fotovoltaico'!B7369</f>
        <v>0</v>
      </c>
      <c r="D7367">
        <f>$Q$37*'Profilo eolico'!B7369</f>
        <v>1479.0799457588962</v>
      </c>
      <c r="E7367">
        <f>$P$39*'Profilo fotovoltaico'!B7369+'Approvvigionamento energia'!$Q$39*'Profilo eolico'!B7369</f>
        <v>1109.3099593191721</v>
      </c>
      <c r="F7367">
        <f>$P$41*'Profilo fotovoltaico'!B7369+'Approvvigionamento energia'!$Q$41*'Profilo eolico'!B7369</f>
        <v>739.5399728794481</v>
      </c>
      <c r="G7367">
        <f>$P$43*'Profilo fotovoltaico'!B7369+'Approvvigionamento energia'!$Q$43*'Profilo eolico'!B7369</f>
        <v>369.76998643972405</v>
      </c>
      <c r="H7367">
        <f t="shared" si="230"/>
        <v>1138.4335154826958</v>
      </c>
      <c r="I7367">
        <f>IF(LCOH!$C$28=Menu!$A$1,'Approvvigionamento energia'!C7367,0)+IF(LCOH!$C$28=Menu!$A$2,'Approvvigionamento energia'!D7367,0)+IF(LCOH!$C$28=Menu!$A$3,'Approvvigionamento energia'!E7367,0)+IF(LCOH!$C$28=Menu!$A$4,'Approvvigionamento energia'!F7367,0)+IF(LCOH!$C$28=Menu!$A$5,'Approvvigionamento energia'!G7367,0)+IF(LCOH!$C$28=Menu!$A$6,'Approvvigionamento energia'!H7367,0)</f>
        <v>739.5399728794481</v>
      </c>
      <c r="J7367">
        <f>'Approvvigionamento energia'!A7367+'Approvvigionamento energia'!B7367+'Approvvigionamento energia'!I7367</f>
        <v>993.0399728794481</v>
      </c>
      <c r="K7367">
        <f>IF(MIN(LCOH!$C$18,J7367)&gt;=$P$48*LCOH!$C$18, MIN(LCOH!$C$18,J7367),0)</f>
        <v>993.0399728794481</v>
      </c>
      <c r="L7367">
        <f t="shared" si="231"/>
        <v>0</v>
      </c>
      <c r="M7367">
        <f>K7367/LCOH!$C$18</f>
        <v>0.66202664858629878</v>
      </c>
      <c r="N7367">
        <f>K7367/LCOH!$C$34</f>
        <v>19.133718167234068</v>
      </c>
    </row>
    <row r="7368" spans="1:14" x14ac:dyDescent="0.35">
      <c r="A7368">
        <f>'Profilo fotovoltaico'!B7370*LCOH!$C$20</f>
        <v>0</v>
      </c>
      <c r="B7368">
        <f>'Profilo eolico'!B7370*LCOH!$C$21</f>
        <v>271.8</v>
      </c>
      <c r="C7368">
        <f>$P$35*'Profilo fotovoltaico'!B7370</f>
        <v>0</v>
      </c>
      <c r="D7368">
        <f>$Q$37*'Profilo eolico'!B7370</f>
        <v>1585.8537643284733</v>
      </c>
      <c r="E7368">
        <f>$P$39*'Profilo fotovoltaico'!B7370+'Approvvigionamento energia'!$Q$39*'Profilo eolico'!B7370</f>
        <v>1189.3903232463549</v>
      </c>
      <c r="F7368">
        <f>$P$41*'Profilo fotovoltaico'!B7370+'Approvvigionamento energia'!$Q$41*'Profilo eolico'!B7370</f>
        <v>792.92688216423664</v>
      </c>
      <c r="G7368">
        <f>$P$43*'Profilo fotovoltaico'!B7370+'Approvvigionamento energia'!$Q$43*'Profilo eolico'!B7370</f>
        <v>396.46344108211832</v>
      </c>
      <c r="H7368">
        <f t="shared" si="230"/>
        <v>1138.4335154826958</v>
      </c>
      <c r="I7368">
        <f>IF(LCOH!$C$28=Menu!$A$1,'Approvvigionamento energia'!C7368,0)+IF(LCOH!$C$28=Menu!$A$2,'Approvvigionamento energia'!D7368,0)+IF(LCOH!$C$28=Menu!$A$3,'Approvvigionamento energia'!E7368,0)+IF(LCOH!$C$28=Menu!$A$4,'Approvvigionamento energia'!F7368,0)+IF(LCOH!$C$28=Menu!$A$5,'Approvvigionamento energia'!G7368,0)+IF(LCOH!$C$28=Menu!$A$6,'Approvvigionamento energia'!H7368,0)</f>
        <v>792.92688216423664</v>
      </c>
      <c r="J7368">
        <f>'Approvvigionamento energia'!A7368+'Approvvigionamento energia'!B7368+'Approvvigionamento energia'!I7368</f>
        <v>1064.7268821642367</v>
      </c>
      <c r="K7368">
        <f>IF(MIN(LCOH!$C$18,J7368)&gt;=$P$48*LCOH!$C$18, MIN(LCOH!$C$18,J7368),0)</f>
        <v>1064.7268821642367</v>
      </c>
      <c r="L7368">
        <f t="shared" si="231"/>
        <v>0</v>
      </c>
      <c r="M7368">
        <f>K7368/LCOH!$C$18</f>
        <v>0.70981792144282452</v>
      </c>
      <c r="N7368">
        <f>K7368/LCOH!$C$34</f>
        <v>20.514968827827296</v>
      </c>
    </row>
    <row r="7369" spans="1:14" x14ac:dyDescent="0.35">
      <c r="A7369">
        <f>'Profilo fotovoltaico'!B7371*LCOH!$C$20</f>
        <v>0</v>
      </c>
      <c r="B7369">
        <f>'Profilo eolico'!B7371*LCOH!$C$21</f>
        <v>283.5</v>
      </c>
      <c r="C7369">
        <f>$P$35*'Profilo fotovoltaico'!B7371</f>
        <v>0</v>
      </c>
      <c r="D7369">
        <f>$Q$37*'Profilo eolico'!B7371</f>
        <v>1654.1189925942683</v>
      </c>
      <c r="E7369">
        <f>$P$39*'Profilo fotovoltaico'!B7371+'Approvvigionamento energia'!$Q$39*'Profilo eolico'!B7371</f>
        <v>1240.5892444457013</v>
      </c>
      <c r="F7369">
        <f>$P$41*'Profilo fotovoltaico'!B7371+'Approvvigionamento energia'!$Q$41*'Profilo eolico'!B7371</f>
        <v>827.05949629713416</v>
      </c>
      <c r="G7369">
        <f>$P$43*'Profilo fotovoltaico'!B7371+'Approvvigionamento energia'!$Q$43*'Profilo eolico'!B7371</f>
        <v>413.52974814856708</v>
      </c>
      <c r="H7369">
        <f t="shared" si="230"/>
        <v>1138.4335154826958</v>
      </c>
      <c r="I7369">
        <f>IF(LCOH!$C$28=Menu!$A$1,'Approvvigionamento energia'!C7369,0)+IF(LCOH!$C$28=Menu!$A$2,'Approvvigionamento energia'!D7369,0)+IF(LCOH!$C$28=Menu!$A$3,'Approvvigionamento energia'!E7369,0)+IF(LCOH!$C$28=Menu!$A$4,'Approvvigionamento energia'!F7369,0)+IF(LCOH!$C$28=Menu!$A$5,'Approvvigionamento energia'!G7369,0)+IF(LCOH!$C$28=Menu!$A$6,'Approvvigionamento energia'!H7369,0)</f>
        <v>827.05949629713416</v>
      </c>
      <c r="J7369">
        <f>'Approvvigionamento energia'!A7369+'Approvvigionamento energia'!B7369+'Approvvigionamento energia'!I7369</f>
        <v>1110.559496297134</v>
      </c>
      <c r="K7369">
        <f>IF(MIN(LCOH!$C$18,J7369)&gt;=$P$48*LCOH!$C$18, MIN(LCOH!$C$18,J7369),0)</f>
        <v>1110.559496297134</v>
      </c>
      <c r="L7369">
        <f t="shared" si="231"/>
        <v>0</v>
      </c>
      <c r="M7369">
        <f>K7369/LCOH!$C$18</f>
        <v>0.74037299753142272</v>
      </c>
      <c r="N7369">
        <f>K7369/LCOH!$C$34</f>
        <v>21.398063512468866</v>
      </c>
    </row>
    <row r="7370" spans="1:14" x14ac:dyDescent="0.35">
      <c r="A7370">
        <f>'Profilo fotovoltaico'!B7372*LCOH!$C$20</f>
        <v>0</v>
      </c>
      <c r="B7370">
        <f>'Profilo eolico'!B7372*LCOH!$C$21</f>
        <v>289.39999999999998</v>
      </c>
      <c r="C7370">
        <f>$P$35*'Profilo fotovoltaico'!B7372</f>
        <v>0</v>
      </c>
      <c r="D7370">
        <f>$Q$37*'Profilo eolico'!B7372</f>
        <v>1688.5433384718917</v>
      </c>
      <c r="E7370">
        <f>$P$39*'Profilo fotovoltaico'!B7372+'Approvvigionamento energia'!$Q$39*'Profilo eolico'!B7372</f>
        <v>1266.4075038539188</v>
      </c>
      <c r="F7370">
        <f>$P$41*'Profilo fotovoltaico'!B7372+'Approvvigionamento energia'!$Q$41*'Profilo eolico'!B7372</f>
        <v>844.27166923594586</v>
      </c>
      <c r="G7370">
        <f>$P$43*'Profilo fotovoltaico'!B7372+'Approvvigionamento energia'!$Q$43*'Profilo eolico'!B7372</f>
        <v>422.13583461797293</v>
      </c>
      <c r="H7370">
        <f t="shared" si="230"/>
        <v>1138.4335154826958</v>
      </c>
      <c r="I7370">
        <f>IF(LCOH!$C$28=Menu!$A$1,'Approvvigionamento energia'!C7370,0)+IF(LCOH!$C$28=Menu!$A$2,'Approvvigionamento energia'!D7370,0)+IF(LCOH!$C$28=Menu!$A$3,'Approvvigionamento energia'!E7370,0)+IF(LCOH!$C$28=Menu!$A$4,'Approvvigionamento energia'!F7370,0)+IF(LCOH!$C$28=Menu!$A$5,'Approvvigionamento energia'!G7370,0)+IF(LCOH!$C$28=Menu!$A$6,'Approvvigionamento energia'!H7370,0)</f>
        <v>844.27166923594586</v>
      </c>
      <c r="J7370">
        <f>'Approvvigionamento energia'!A7370+'Approvvigionamento energia'!B7370+'Approvvigionamento energia'!I7370</f>
        <v>1133.671669235946</v>
      </c>
      <c r="K7370">
        <f>IF(MIN(LCOH!$C$18,J7370)&gt;=$P$48*LCOH!$C$18, MIN(LCOH!$C$18,J7370),0)</f>
        <v>1133.671669235946</v>
      </c>
      <c r="L7370">
        <f t="shared" si="231"/>
        <v>0</v>
      </c>
      <c r="M7370">
        <f>K7370/LCOH!$C$18</f>
        <v>0.75578111282396399</v>
      </c>
      <c r="N7370">
        <f>K7370/LCOH!$C$34</f>
        <v>21.843384763698381</v>
      </c>
    </row>
    <row r="7371" spans="1:14" x14ac:dyDescent="0.35">
      <c r="A7371">
        <f>'Profilo fotovoltaico'!B7373*LCOH!$C$20</f>
        <v>0</v>
      </c>
      <c r="B7371">
        <f>'Profilo eolico'!B7373*LCOH!$C$21</f>
        <v>299.3</v>
      </c>
      <c r="C7371">
        <f>$P$35*'Profilo fotovoltaico'!B7373</f>
        <v>0</v>
      </c>
      <c r="D7371">
        <f>$Q$37*'Profilo eolico'!B7373</f>
        <v>1746.3062239275646</v>
      </c>
      <c r="E7371">
        <f>$P$39*'Profilo fotovoltaico'!B7373+'Approvvigionamento energia'!$Q$39*'Profilo eolico'!B7373</f>
        <v>1309.7296679456733</v>
      </c>
      <c r="F7371">
        <f>$P$41*'Profilo fotovoltaico'!B7373+'Approvvigionamento energia'!$Q$41*'Profilo eolico'!B7373</f>
        <v>873.15311196378229</v>
      </c>
      <c r="G7371">
        <f>$P$43*'Profilo fotovoltaico'!B7373+'Approvvigionamento energia'!$Q$43*'Profilo eolico'!B7373</f>
        <v>436.57655598189115</v>
      </c>
      <c r="H7371">
        <f t="shared" si="230"/>
        <v>1138.4335154826958</v>
      </c>
      <c r="I7371">
        <f>IF(LCOH!$C$28=Menu!$A$1,'Approvvigionamento energia'!C7371,0)+IF(LCOH!$C$28=Menu!$A$2,'Approvvigionamento energia'!D7371,0)+IF(LCOH!$C$28=Menu!$A$3,'Approvvigionamento energia'!E7371,0)+IF(LCOH!$C$28=Menu!$A$4,'Approvvigionamento energia'!F7371,0)+IF(LCOH!$C$28=Menu!$A$5,'Approvvigionamento energia'!G7371,0)+IF(LCOH!$C$28=Menu!$A$6,'Approvvigionamento energia'!H7371,0)</f>
        <v>873.15311196378229</v>
      </c>
      <c r="J7371">
        <f>'Approvvigionamento energia'!A7371+'Approvvigionamento energia'!B7371+'Approvvigionamento energia'!I7371</f>
        <v>1172.4531119637822</v>
      </c>
      <c r="K7371">
        <f>IF(MIN(LCOH!$C$18,J7371)&gt;=$P$48*LCOH!$C$18, MIN(LCOH!$C$18,J7371),0)</f>
        <v>1172.4531119637822</v>
      </c>
      <c r="L7371">
        <f t="shared" si="231"/>
        <v>0</v>
      </c>
      <c r="M7371">
        <f>K7371/LCOH!$C$18</f>
        <v>0.78163540797585485</v>
      </c>
      <c r="N7371">
        <f>K7371/LCOH!$C$34</f>
        <v>22.590618727625863</v>
      </c>
    </row>
    <row r="7372" spans="1:14" x14ac:dyDescent="0.35">
      <c r="A7372">
        <f>'Profilo fotovoltaico'!B7374*LCOH!$C$20</f>
        <v>0</v>
      </c>
      <c r="B7372">
        <f>'Profilo eolico'!B7374*LCOH!$C$21</f>
        <v>304.5</v>
      </c>
      <c r="C7372">
        <f>$P$35*'Profilo fotovoltaico'!B7374</f>
        <v>0</v>
      </c>
      <c r="D7372">
        <f>$Q$37*'Profilo eolico'!B7374</f>
        <v>1776.6463253790291</v>
      </c>
      <c r="E7372">
        <f>$P$39*'Profilo fotovoltaico'!B7374+'Approvvigionamento energia'!$Q$39*'Profilo eolico'!B7374</f>
        <v>1332.4847440342717</v>
      </c>
      <c r="F7372">
        <f>$P$41*'Profilo fotovoltaico'!B7374+'Approvvigionamento energia'!$Q$41*'Profilo eolico'!B7374</f>
        <v>888.32316268951456</v>
      </c>
      <c r="G7372">
        <f>$P$43*'Profilo fotovoltaico'!B7374+'Approvvigionamento energia'!$Q$43*'Profilo eolico'!B7374</f>
        <v>444.16158134475728</v>
      </c>
      <c r="H7372">
        <f t="shared" si="230"/>
        <v>1138.4335154826958</v>
      </c>
      <c r="I7372">
        <f>IF(LCOH!$C$28=Menu!$A$1,'Approvvigionamento energia'!C7372,0)+IF(LCOH!$C$28=Menu!$A$2,'Approvvigionamento energia'!D7372,0)+IF(LCOH!$C$28=Menu!$A$3,'Approvvigionamento energia'!E7372,0)+IF(LCOH!$C$28=Menu!$A$4,'Approvvigionamento energia'!F7372,0)+IF(LCOH!$C$28=Menu!$A$5,'Approvvigionamento energia'!G7372,0)+IF(LCOH!$C$28=Menu!$A$6,'Approvvigionamento energia'!H7372,0)</f>
        <v>888.32316268951456</v>
      </c>
      <c r="J7372">
        <f>'Approvvigionamento energia'!A7372+'Approvvigionamento energia'!B7372+'Approvvigionamento energia'!I7372</f>
        <v>1192.8231626895144</v>
      </c>
      <c r="K7372">
        <f>IF(MIN(LCOH!$C$18,J7372)&gt;=$P$48*LCOH!$C$18, MIN(LCOH!$C$18,J7372),0)</f>
        <v>1192.8231626895144</v>
      </c>
      <c r="L7372">
        <f t="shared" si="231"/>
        <v>0</v>
      </c>
      <c r="M7372">
        <f>K7372/LCOH!$C$18</f>
        <v>0.79521544179300963</v>
      </c>
      <c r="N7372">
        <f>K7372/LCOH!$C$34</f>
        <v>22.983105254133228</v>
      </c>
    </row>
    <row r="7373" spans="1:14" x14ac:dyDescent="0.35">
      <c r="A7373">
        <f>'Profilo fotovoltaico'!B7375*LCOH!$C$20</f>
        <v>0</v>
      </c>
      <c r="B7373">
        <f>'Profilo eolico'!B7375*LCOH!$C$21</f>
        <v>303.3</v>
      </c>
      <c r="C7373">
        <f>$P$35*'Profilo fotovoltaico'!B7375</f>
        <v>0</v>
      </c>
      <c r="D7373">
        <f>$Q$37*'Profilo eolico'!B7375</f>
        <v>1769.6447635056143</v>
      </c>
      <c r="E7373">
        <f>$P$39*'Profilo fotovoltaico'!B7375+'Approvvigionamento energia'!$Q$39*'Profilo eolico'!B7375</f>
        <v>1327.2335726292106</v>
      </c>
      <c r="F7373">
        <f>$P$41*'Profilo fotovoltaico'!B7375+'Approvvigionamento energia'!$Q$41*'Profilo eolico'!B7375</f>
        <v>884.82238175280713</v>
      </c>
      <c r="G7373">
        <f>$P$43*'Profilo fotovoltaico'!B7375+'Approvvigionamento energia'!$Q$43*'Profilo eolico'!B7375</f>
        <v>442.41119087640357</v>
      </c>
      <c r="H7373">
        <f t="shared" si="230"/>
        <v>1138.4335154826958</v>
      </c>
      <c r="I7373">
        <f>IF(LCOH!$C$28=Menu!$A$1,'Approvvigionamento energia'!C7373,0)+IF(LCOH!$C$28=Menu!$A$2,'Approvvigionamento energia'!D7373,0)+IF(LCOH!$C$28=Menu!$A$3,'Approvvigionamento energia'!E7373,0)+IF(LCOH!$C$28=Menu!$A$4,'Approvvigionamento energia'!F7373,0)+IF(LCOH!$C$28=Menu!$A$5,'Approvvigionamento energia'!G7373,0)+IF(LCOH!$C$28=Menu!$A$6,'Approvvigionamento energia'!H7373,0)</f>
        <v>884.82238175280713</v>
      </c>
      <c r="J7373">
        <f>'Approvvigionamento energia'!A7373+'Approvvigionamento energia'!B7373+'Approvvigionamento energia'!I7373</f>
        <v>1188.1223817528071</v>
      </c>
      <c r="K7373">
        <f>IF(MIN(LCOH!$C$18,J7373)&gt;=$P$48*LCOH!$C$18, MIN(LCOH!$C$18,J7373),0)</f>
        <v>1188.1223817528071</v>
      </c>
      <c r="L7373">
        <f t="shared" si="231"/>
        <v>0</v>
      </c>
      <c r="M7373">
        <f>K7373/LCOH!$C$18</f>
        <v>0.79208158783520477</v>
      </c>
      <c r="N7373">
        <f>K7373/LCOH!$C$34</f>
        <v>22.892531440323836</v>
      </c>
    </row>
    <row r="7374" spans="1:14" x14ac:dyDescent="0.35">
      <c r="A7374">
        <f>'Profilo fotovoltaico'!B7376*LCOH!$C$20</f>
        <v>0</v>
      </c>
      <c r="B7374">
        <f>'Profilo eolico'!B7376*LCOH!$C$21</f>
        <v>299.59999999999997</v>
      </c>
      <c r="C7374">
        <f>$P$35*'Profilo fotovoltaico'!B7376</f>
        <v>0</v>
      </c>
      <c r="D7374">
        <f>$Q$37*'Profilo eolico'!B7376</f>
        <v>1748.0566143959181</v>
      </c>
      <c r="E7374">
        <f>$P$39*'Profilo fotovoltaico'!B7376+'Approvvigionamento energia'!$Q$39*'Profilo eolico'!B7376</f>
        <v>1311.0424607969385</v>
      </c>
      <c r="F7374">
        <f>$P$41*'Profilo fotovoltaico'!B7376+'Approvvigionamento energia'!$Q$41*'Profilo eolico'!B7376</f>
        <v>874.02830719795907</v>
      </c>
      <c r="G7374">
        <f>$P$43*'Profilo fotovoltaico'!B7376+'Approvvigionamento energia'!$Q$43*'Profilo eolico'!B7376</f>
        <v>437.01415359897953</v>
      </c>
      <c r="H7374">
        <f t="shared" si="230"/>
        <v>1138.4335154826958</v>
      </c>
      <c r="I7374">
        <f>IF(LCOH!$C$28=Menu!$A$1,'Approvvigionamento energia'!C7374,0)+IF(LCOH!$C$28=Menu!$A$2,'Approvvigionamento energia'!D7374,0)+IF(LCOH!$C$28=Menu!$A$3,'Approvvigionamento energia'!E7374,0)+IF(LCOH!$C$28=Menu!$A$4,'Approvvigionamento energia'!F7374,0)+IF(LCOH!$C$28=Menu!$A$5,'Approvvigionamento energia'!G7374,0)+IF(LCOH!$C$28=Menu!$A$6,'Approvvigionamento energia'!H7374,0)</f>
        <v>874.02830719795907</v>
      </c>
      <c r="J7374">
        <f>'Approvvigionamento energia'!A7374+'Approvvigionamento energia'!B7374+'Approvvigionamento energia'!I7374</f>
        <v>1173.628307197959</v>
      </c>
      <c r="K7374">
        <f>IF(MIN(LCOH!$C$18,J7374)&gt;=$P$48*LCOH!$C$18, MIN(LCOH!$C$18,J7374),0)</f>
        <v>1173.628307197959</v>
      </c>
      <c r="L7374">
        <f t="shared" si="231"/>
        <v>0</v>
      </c>
      <c r="M7374">
        <f>K7374/LCOH!$C$18</f>
        <v>0.78241887146530598</v>
      </c>
      <c r="N7374">
        <f>K7374/LCOH!$C$34</f>
        <v>22.613262181078209</v>
      </c>
    </row>
    <row r="7375" spans="1:14" x14ac:dyDescent="0.35">
      <c r="A7375">
        <f>'Profilo fotovoltaico'!B7377*LCOH!$C$20</f>
        <v>0</v>
      </c>
      <c r="B7375">
        <f>'Profilo eolico'!B7377*LCOH!$C$21</f>
        <v>288.3</v>
      </c>
      <c r="C7375">
        <f>$P$35*'Profilo fotovoltaico'!B7377</f>
        <v>0</v>
      </c>
      <c r="D7375">
        <f>$Q$37*'Profilo eolico'!B7377</f>
        <v>1682.125240087928</v>
      </c>
      <c r="E7375">
        <f>$P$39*'Profilo fotovoltaico'!B7377+'Approvvigionamento energia'!$Q$39*'Profilo eolico'!B7377</f>
        <v>1261.5939300659461</v>
      </c>
      <c r="F7375">
        <f>$P$41*'Profilo fotovoltaico'!B7377+'Approvvigionamento energia'!$Q$41*'Profilo eolico'!B7377</f>
        <v>841.06262004396399</v>
      </c>
      <c r="G7375">
        <f>$P$43*'Profilo fotovoltaico'!B7377+'Approvvigionamento energia'!$Q$43*'Profilo eolico'!B7377</f>
        <v>420.53131002198199</v>
      </c>
      <c r="H7375">
        <f t="shared" si="230"/>
        <v>1138.4335154826958</v>
      </c>
      <c r="I7375">
        <f>IF(LCOH!$C$28=Menu!$A$1,'Approvvigionamento energia'!C7375,0)+IF(LCOH!$C$28=Menu!$A$2,'Approvvigionamento energia'!D7375,0)+IF(LCOH!$C$28=Menu!$A$3,'Approvvigionamento energia'!E7375,0)+IF(LCOH!$C$28=Menu!$A$4,'Approvvigionamento energia'!F7375,0)+IF(LCOH!$C$28=Menu!$A$5,'Approvvigionamento energia'!G7375,0)+IF(LCOH!$C$28=Menu!$A$6,'Approvvigionamento energia'!H7375,0)</f>
        <v>841.06262004396399</v>
      </c>
      <c r="J7375">
        <f>'Approvvigionamento energia'!A7375+'Approvvigionamento energia'!B7375+'Approvvigionamento energia'!I7375</f>
        <v>1129.3626200439639</v>
      </c>
      <c r="K7375">
        <f>IF(MIN(LCOH!$C$18,J7375)&gt;=$P$48*LCOH!$C$18, MIN(LCOH!$C$18,J7375),0)</f>
        <v>1129.3626200439639</v>
      </c>
      <c r="L7375">
        <f t="shared" si="231"/>
        <v>0</v>
      </c>
      <c r="M7375">
        <f>K7375/LCOH!$C$18</f>
        <v>0.75290841336264258</v>
      </c>
      <c r="N7375">
        <f>K7375/LCOH!$C$34</f>
        <v>21.760358767706435</v>
      </c>
    </row>
    <row r="7376" spans="1:14" x14ac:dyDescent="0.35">
      <c r="A7376">
        <f>'Profilo fotovoltaico'!B7378*LCOH!$C$20</f>
        <v>35</v>
      </c>
      <c r="B7376">
        <f>'Profilo eolico'!B7378*LCOH!$C$21</f>
        <v>264.5</v>
      </c>
      <c r="C7376">
        <f>$P$35*'Profilo fotovoltaico'!B7378</f>
        <v>257.41142656677232</v>
      </c>
      <c r="D7376">
        <f>$Q$37*'Profilo eolico'!B7378</f>
        <v>1543.2609295985328</v>
      </c>
      <c r="E7376">
        <f>$P$39*'Profilo fotovoltaico'!B7378+'Approvvigionamento energia'!$Q$39*'Profilo eolico'!B7378</f>
        <v>1221.7985538405926</v>
      </c>
      <c r="F7376">
        <f>$P$41*'Profilo fotovoltaico'!B7378+'Approvvigionamento energia'!$Q$41*'Profilo eolico'!B7378</f>
        <v>900.33617808265262</v>
      </c>
      <c r="G7376">
        <f>$P$43*'Profilo fotovoltaico'!B7378+'Approvvigionamento energia'!$Q$43*'Profilo eolico'!B7378</f>
        <v>578.87380232471241</v>
      </c>
      <c r="H7376">
        <f t="shared" si="230"/>
        <v>1138.4335154826958</v>
      </c>
      <c r="I7376">
        <f>IF(LCOH!$C$28=Menu!$A$1,'Approvvigionamento energia'!C7376,0)+IF(LCOH!$C$28=Menu!$A$2,'Approvvigionamento energia'!D7376,0)+IF(LCOH!$C$28=Menu!$A$3,'Approvvigionamento energia'!E7376,0)+IF(LCOH!$C$28=Menu!$A$4,'Approvvigionamento energia'!F7376,0)+IF(LCOH!$C$28=Menu!$A$5,'Approvvigionamento energia'!G7376,0)+IF(LCOH!$C$28=Menu!$A$6,'Approvvigionamento energia'!H7376,0)</f>
        <v>900.33617808265262</v>
      </c>
      <c r="J7376">
        <f>'Approvvigionamento energia'!A7376+'Approvvigionamento energia'!B7376+'Approvvigionamento energia'!I7376</f>
        <v>1199.8361780826526</v>
      </c>
      <c r="K7376">
        <f>IF(MIN(LCOH!$C$18,J7376)&gt;=$P$48*LCOH!$C$18, MIN(LCOH!$C$18,J7376),0)</f>
        <v>1199.8361780826526</v>
      </c>
      <c r="L7376">
        <f t="shared" si="231"/>
        <v>0</v>
      </c>
      <c r="M7376">
        <f>K7376/LCOH!$C$18</f>
        <v>0.79989078538843505</v>
      </c>
      <c r="N7376">
        <f>K7376/LCOH!$C$34</f>
        <v>23.118230791573268</v>
      </c>
    </row>
    <row r="7377" spans="1:14" x14ac:dyDescent="0.35">
      <c r="A7377">
        <f>'Profilo fotovoltaico'!B7379*LCOH!$C$20</f>
        <v>170</v>
      </c>
      <c r="B7377">
        <f>'Profilo eolico'!B7379*LCOH!$C$21</f>
        <v>241.10000000000002</v>
      </c>
      <c r="C7377">
        <f>$P$35*'Profilo fotovoltaico'!B7379</f>
        <v>1250.2840718957511</v>
      </c>
      <c r="D7377">
        <f>$Q$37*'Profilo eolico'!B7379</f>
        <v>1406.7304730669423</v>
      </c>
      <c r="E7377">
        <f>$P$39*'Profilo fotovoltaico'!B7379+'Approvvigionamento energia'!$Q$39*'Profilo eolico'!B7379</f>
        <v>1367.6188727741446</v>
      </c>
      <c r="F7377">
        <f>$P$41*'Profilo fotovoltaico'!B7379+'Approvvigionamento energia'!$Q$41*'Profilo eolico'!B7379</f>
        <v>1328.5072724813467</v>
      </c>
      <c r="G7377">
        <f>$P$43*'Profilo fotovoltaico'!B7379+'Approvvigionamento energia'!$Q$43*'Profilo eolico'!B7379</f>
        <v>1289.395672188549</v>
      </c>
      <c r="H7377">
        <f t="shared" si="230"/>
        <v>1138.4335154826958</v>
      </c>
      <c r="I7377">
        <f>IF(LCOH!$C$28=Menu!$A$1,'Approvvigionamento energia'!C7377,0)+IF(LCOH!$C$28=Menu!$A$2,'Approvvigionamento energia'!D7377,0)+IF(LCOH!$C$28=Menu!$A$3,'Approvvigionamento energia'!E7377,0)+IF(LCOH!$C$28=Menu!$A$4,'Approvvigionamento energia'!F7377,0)+IF(LCOH!$C$28=Menu!$A$5,'Approvvigionamento energia'!G7377,0)+IF(LCOH!$C$28=Menu!$A$6,'Approvvigionamento energia'!H7377,0)</f>
        <v>1328.5072724813467</v>
      </c>
      <c r="J7377">
        <f>'Approvvigionamento energia'!A7377+'Approvvigionamento energia'!B7377+'Approvvigionamento energia'!I7377</f>
        <v>1739.6072724813466</v>
      </c>
      <c r="K7377">
        <f>IF(MIN(LCOH!$C$18,J7377)&gt;=$P$48*LCOH!$C$18, MIN(LCOH!$C$18,J7377),0)</f>
        <v>1500</v>
      </c>
      <c r="L7377">
        <f t="shared" si="231"/>
        <v>239.60727248134663</v>
      </c>
      <c r="M7377">
        <f>K7377/LCOH!$C$18</f>
        <v>1</v>
      </c>
      <c r="N7377">
        <f>K7377/LCOH!$C$34</f>
        <v>28.901734104046245</v>
      </c>
    </row>
    <row r="7378" spans="1:14" x14ac:dyDescent="0.35">
      <c r="A7378">
        <f>'Profilo fotovoltaico'!B7380*LCOH!$C$20</f>
        <v>306</v>
      </c>
      <c r="B7378">
        <f>'Profilo eolico'!B7380*LCOH!$C$21</f>
        <v>307.90000000000003</v>
      </c>
      <c r="C7378">
        <f>$P$35*'Profilo fotovoltaico'!B7380</f>
        <v>2250.5113294123516</v>
      </c>
      <c r="D7378">
        <f>$Q$37*'Profilo eolico'!B7380</f>
        <v>1796.4840840203713</v>
      </c>
      <c r="E7378">
        <f>$P$39*'Profilo fotovoltaico'!B7380+'Approvvigionamento energia'!$Q$39*'Profilo eolico'!B7380</f>
        <v>1909.9908953683662</v>
      </c>
      <c r="F7378">
        <f>$P$41*'Profilo fotovoltaico'!B7380+'Approvvigionamento energia'!$Q$41*'Profilo eolico'!B7380</f>
        <v>2023.4977067163613</v>
      </c>
      <c r="G7378">
        <f>$P$43*'Profilo fotovoltaico'!B7380+'Approvvigionamento energia'!$Q$43*'Profilo eolico'!B7380</f>
        <v>2137.0045180643565</v>
      </c>
      <c r="H7378">
        <f t="shared" si="230"/>
        <v>1138.4335154826958</v>
      </c>
      <c r="I7378">
        <f>IF(LCOH!$C$28=Menu!$A$1,'Approvvigionamento energia'!C7378,0)+IF(LCOH!$C$28=Menu!$A$2,'Approvvigionamento energia'!D7378,0)+IF(LCOH!$C$28=Menu!$A$3,'Approvvigionamento energia'!E7378,0)+IF(LCOH!$C$28=Menu!$A$4,'Approvvigionamento energia'!F7378,0)+IF(LCOH!$C$28=Menu!$A$5,'Approvvigionamento energia'!G7378,0)+IF(LCOH!$C$28=Menu!$A$6,'Approvvigionamento energia'!H7378,0)</f>
        <v>2023.4977067163613</v>
      </c>
      <c r="J7378">
        <f>'Approvvigionamento energia'!A7378+'Approvvigionamento energia'!B7378+'Approvvigionamento energia'!I7378</f>
        <v>2637.3977067163614</v>
      </c>
      <c r="K7378">
        <f>IF(MIN(LCOH!$C$18,J7378)&gt;=$P$48*LCOH!$C$18, MIN(LCOH!$C$18,J7378),0)</f>
        <v>1500</v>
      </c>
      <c r="L7378">
        <f t="shared" si="231"/>
        <v>1137.3977067163614</v>
      </c>
      <c r="M7378">
        <f>K7378/LCOH!$C$18</f>
        <v>1</v>
      </c>
      <c r="N7378">
        <f>K7378/LCOH!$C$34</f>
        <v>28.901734104046245</v>
      </c>
    </row>
    <row r="7379" spans="1:14" x14ac:dyDescent="0.35">
      <c r="A7379">
        <f>'Profilo fotovoltaico'!B7381*LCOH!$C$20</f>
        <v>396</v>
      </c>
      <c r="B7379">
        <f>'Profilo eolico'!B7381*LCOH!$C$21</f>
        <v>315.2</v>
      </c>
      <c r="C7379">
        <f>$P$35*'Profilo fotovoltaico'!B7381</f>
        <v>2912.4264262983379</v>
      </c>
      <c r="D7379">
        <f>$Q$37*'Profilo eolico'!B7381</f>
        <v>1839.0769187503117</v>
      </c>
      <c r="E7379">
        <f>$P$39*'Profilo fotovoltaico'!B7381+'Approvvigionamento energia'!$Q$39*'Profilo eolico'!B7381</f>
        <v>2107.414295637318</v>
      </c>
      <c r="F7379">
        <f>$P$41*'Profilo fotovoltaico'!B7381+'Approvvigionamento energia'!$Q$41*'Profilo eolico'!B7381</f>
        <v>2375.7516725243249</v>
      </c>
      <c r="G7379">
        <f>$P$43*'Profilo fotovoltaico'!B7381+'Approvvigionamento energia'!$Q$43*'Profilo eolico'!B7381</f>
        <v>2644.0890494113314</v>
      </c>
      <c r="H7379">
        <f t="shared" si="230"/>
        <v>1138.4335154826958</v>
      </c>
      <c r="I7379">
        <f>IF(LCOH!$C$28=Menu!$A$1,'Approvvigionamento energia'!C7379,0)+IF(LCOH!$C$28=Menu!$A$2,'Approvvigionamento energia'!D7379,0)+IF(LCOH!$C$28=Menu!$A$3,'Approvvigionamento energia'!E7379,0)+IF(LCOH!$C$28=Menu!$A$4,'Approvvigionamento energia'!F7379,0)+IF(LCOH!$C$28=Menu!$A$5,'Approvvigionamento energia'!G7379,0)+IF(LCOH!$C$28=Menu!$A$6,'Approvvigionamento energia'!H7379,0)</f>
        <v>2375.7516725243249</v>
      </c>
      <c r="J7379">
        <f>'Approvvigionamento energia'!A7379+'Approvvigionamento energia'!B7379+'Approvvigionamento energia'!I7379</f>
        <v>3086.9516725243247</v>
      </c>
      <c r="K7379">
        <f>IF(MIN(LCOH!$C$18,J7379)&gt;=$P$48*LCOH!$C$18, MIN(LCOH!$C$18,J7379),0)</f>
        <v>1500</v>
      </c>
      <c r="L7379">
        <f t="shared" si="231"/>
        <v>1586.9516725243247</v>
      </c>
      <c r="M7379">
        <f>K7379/LCOH!$C$18</f>
        <v>1</v>
      </c>
      <c r="N7379">
        <f>K7379/LCOH!$C$34</f>
        <v>28.901734104046245</v>
      </c>
    </row>
    <row r="7380" spans="1:14" x14ac:dyDescent="0.35">
      <c r="A7380">
        <f>'Profilo fotovoltaico'!B7382*LCOH!$C$20</f>
        <v>442</v>
      </c>
      <c r="B7380">
        <f>'Profilo eolico'!B7382*LCOH!$C$21</f>
        <v>300.8</v>
      </c>
      <c r="C7380">
        <f>$P$35*'Profilo fotovoltaico'!B7382</f>
        <v>3250.7385869289528</v>
      </c>
      <c r="D7380">
        <f>$Q$37*'Profilo eolico'!B7382</f>
        <v>1755.0581762693332</v>
      </c>
      <c r="E7380">
        <f>$P$39*'Profilo fotovoltaico'!B7382+'Approvvigionamento energia'!$Q$39*'Profilo eolico'!B7382</f>
        <v>2128.978278934238</v>
      </c>
      <c r="F7380">
        <f>$P$41*'Profilo fotovoltaico'!B7382+'Approvvigionamento energia'!$Q$41*'Profilo eolico'!B7382</f>
        <v>2502.8983815991432</v>
      </c>
      <c r="G7380">
        <f>$P$43*'Profilo fotovoltaico'!B7382+'Approvvigionamento energia'!$Q$43*'Profilo eolico'!B7382</f>
        <v>2876.818484264048</v>
      </c>
      <c r="H7380">
        <f t="shared" si="230"/>
        <v>1138.4335154826958</v>
      </c>
      <c r="I7380">
        <f>IF(LCOH!$C$28=Menu!$A$1,'Approvvigionamento energia'!C7380,0)+IF(LCOH!$C$28=Menu!$A$2,'Approvvigionamento energia'!D7380,0)+IF(LCOH!$C$28=Menu!$A$3,'Approvvigionamento energia'!E7380,0)+IF(LCOH!$C$28=Menu!$A$4,'Approvvigionamento energia'!F7380,0)+IF(LCOH!$C$28=Menu!$A$5,'Approvvigionamento energia'!G7380,0)+IF(LCOH!$C$28=Menu!$A$6,'Approvvigionamento energia'!H7380,0)</f>
        <v>2502.8983815991432</v>
      </c>
      <c r="J7380">
        <f>'Approvvigionamento energia'!A7380+'Approvvigionamento energia'!B7380+'Approvvigionamento energia'!I7380</f>
        <v>3245.6983815991434</v>
      </c>
      <c r="K7380">
        <f>IF(MIN(LCOH!$C$18,J7380)&gt;=$P$48*LCOH!$C$18, MIN(LCOH!$C$18,J7380),0)</f>
        <v>1500</v>
      </c>
      <c r="L7380">
        <f t="shared" si="231"/>
        <v>1745.6983815991434</v>
      </c>
      <c r="M7380">
        <f>K7380/LCOH!$C$18</f>
        <v>1</v>
      </c>
      <c r="N7380">
        <f>K7380/LCOH!$C$34</f>
        <v>28.901734104046245</v>
      </c>
    </row>
    <row r="7381" spans="1:14" x14ac:dyDescent="0.35">
      <c r="A7381">
        <f>'Profilo fotovoltaico'!B7383*LCOH!$C$20</f>
        <v>449</v>
      </c>
      <c r="B7381">
        <f>'Profilo eolico'!B7383*LCOH!$C$21</f>
        <v>281.7</v>
      </c>
      <c r="C7381">
        <f>$P$35*'Profilo fotovoltaico'!B7383</f>
        <v>3302.2208722423075</v>
      </c>
      <c r="D7381">
        <f>$Q$37*'Profilo eolico'!B7383</f>
        <v>1643.6166497841461</v>
      </c>
      <c r="E7381">
        <f>$P$39*'Profilo fotovoltaico'!B7383+'Approvvigionamento energia'!$Q$39*'Profilo eolico'!B7383</f>
        <v>2058.2677053986863</v>
      </c>
      <c r="F7381">
        <f>$P$41*'Profilo fotovoltaico'!B7383+'Approvvigionamento energia'!$Q$41*'Profilo eolico'!B7383</f>
        <v>2472.9187610132267</v>
      </c>
      <c r="G7381">
        <f>$P$43*'Profilo fotovoltaico'!B7383+'Approvvigionamento energia'!$Q$43*'Profilo eolico'!B7383</f>
        <v>2887.5698166277671</v>
      </c>
      <c r="H7381">
        <f t="shared" si="230"/>
        <v>1138.4335154826958</v>
      </c>
      <c r="I7381">
        <f>IF(LCOH!$C$28=Menu!$A$1,'Approvvigionamento energia'!C7381,0)+IF(LCOH!$C$28=Menu!$A$2,'Approvvigionamento energia'!D7381,0)+IF(LCOH!$C$28=Menu!$A$3,'Approvvigionamento energia'!E7381,0)+IF(LCOH!$C$28=Menu!$A$4,'Approvvigionamento energia'!F7381,0)+IF(LCOH!$C$28=Menu!$A$5,'Approvvigionamento energia'!G7381,0)+IF(LCOH!$C$28=Menu!$A$6,'Approvvigionamento energia'!H7381,0)</f>
        <v>2472.9187610132267</v>
      </c>
      <c r="J7381">
        <f>'Approvvigionamento energia'!A7381+'Approvvigionamento energia'!B7381+'Approvvigionamento energia'!I7381</f>
        <v>3203.6187610132265</v>
      </c>
      <c r="K7381">
        <f>IF(MIN(LCOH!$C$18,J7381)&gt;=$P$48*LCOH!$C$18, MIN(LCOH!$C$18,J7381),0)</f>
        <v>1500</v>
      </c>
      <c r="L7381">
        <f t="shared" si="231"/>
        <v>1703.6187610132265</v>
      </c>
      <c r="M7381">
        <f>K7381/LCOH!$C$18</f>
        <v>1</v>
      </c>
      <c r="N7381">
        <f>K7381/LCOH!$C$34</f>
        <v>28.901734104046245</v>
      </c>
    </row>
    <row r="7382" spans="1:14" x14ac:dyDescent="0.35">
      <c r="A7382">
        <f>'Profilo fotovoltaico'!B7384*LCOH!$C$20</f>
        <v>416</v>
      </c>
      <c r="B7382">
        <f>'Profilo eolico'!B7384*LCOH!$C$21</f>
        <v>257.5</v>
      </c>
      <c r="C7382">
        <f>$P$35*'Profilo fotovoltaico'!B7384</f>
        <v>3059.5186700507788</v>
      </c>
      <c r="D7382">
        <f>$Q$37*'Profilo eolico'!B7384</f>
        <v>1502.4184853369459</v>
      </c>
      <c r="E7382">
        <f>$P$39*'Profilo fotovoltaico'!B7384+'Approvvigionamento energia'!$Q$39*'Profilo eolico'!B7384</f>
        <v>1891.6935315154042</v>
      </c>
      <c r="F7382">
        <f>$P$41*'Profilo fotovoltaico'!B7384+'Approvvigionamento energia'!$Q$41*'Profilo eolico'!B7384</f>
        <v>2280.9685776938622</v>
      </c>
      <c r="G7382">
        <f>$P$43*'Profilo fotovoltaico'!B7384+'Approvvigionamento energia'!$Q$43*'Profilo eolico'!B7384</f>
        <v>2670.2436238723208</v>
      </c>
      <c r="H7382">
        <f t="shared" si="230"/>
        <v>1138.4335154826958</v>
      </c>
      <c r="I7382">
        <f>IF(LCOH!$C$28=Menu!$A$1,'Approvvigionamento energia'!C7382,0)+IF(LCOH!$C$28=Menu!$A$2,'Approvvigionamento energia'!D7382,0)+IF(LCOH!$C$28=Menu!$A$3,'Approvvigionamento energia'!E7382,0)+IF(LCOH!$C$28=Menu!$A$4,'Approvvigionamento energia'!F7382,0)+IF(LCOH!$C$28=Menu!$A$5,'Approvvigionamento energia'!G7382,0)+IF(LCOH!$C$28=Menu!$A$6,'Approvvigionamento energia'!H7382,0)</f>
        <v>2280.9685776938622</v>
      </c>
      <c r="J7382">
        <f>'Approvvigionamento energia'!A7382+'Approvvigionamento energia'!B7382+'Approvvigionamento energia'!I7382</f>
        <v>2954.4685776938622</v>
      </c>
      <c r="K7382">
        <f>IF(MIN(LCOH!$C$18,J7382)&gt;=$P$48*LCOH!$C$18, MIN(LCOH!$C$18,J7382),0)</f>
        <v>1500</v>
      </c>
      <c r="L7382">
        <f t="shared" si="231"/>
        <v>1454.4685776938622</v>
      </c>
      <c r="M7382">
        <f>K7382/LCOH!$C$18</f>
        <v>1</v>
      </c>
      <c r="N7382">
        <f>K7382/LCOH!$C$34</f>
        <v>28.901734104046245</v>
      </c>
    </row>
    <row r="7383" spans="1:14" x14ac:dyDescent="0.35">
      <c r="A7383">
        <f>'Profilo fotovoltaico'!B7385*LCOH!$C$20</f>
        <v>341</v>
      </c>
      <c r="B7383">
        <f>'Profilo eolico'!B7385*LCOH!$C$21</f>
        <v>225.89999999999998</v>
      </c>
      <c r="C7383">
        <f>$P$35*'Profilo fotovoltaico'!B7385</f>
        <v>2507.9227559791243</v>
      </c>
      <c r="D7383">
        <f>$Q$37*'Profilo eolico'!B7385</f>
        <v>1318.0440226703536</v>
      </c>
      <c r="E7383">
        <f>$P$39*'Profilo fotovoltaico'!B7385+'Approvvigionamento energia'!$Q$39*'Profilo eolico'!B7385</f>
        <v>1615.5137059975464</v>
      </c>
      <c r="F7383">
        <f>$P$41*'Profilo fotovoltaico'!B7385+'Approvvigionamento energia'!$Q$41*'Profilo eolico'!B7385</f>
        <v>1912.9833893247389</v>
      </c>
      <c r="G7383">
        <f>$P$43*'Profilo fotovoltaico'!B7385+'Approvvigionamento energia'!$Q$43*'Profilo eolico'!B7385</f>
        <v>2210.4530726519315</v>
      </c>
      <c r="H7383">
        <f t="shared" si="230"/>
        <v>1138.4335154826958</v>
      </c>
      <c r="I7383">
        <f>IF(LCOH!$C$28=Menu!$A$1,'Approvvigionamento energia'!C7383,0)+IF(LCOH!$C$28=Menu!$A$2,'Approvvigionamento energia'!D7383,0)+IF(LCOH!$C$28=Menu!$A$3,'Approvvigionamento energia'!E7383,0)+IF(LCOH!$C$28=Menu!$A$4,'Approvvigionamento energia'!F7383,0)+IF(LCOH!$C$28=Menu!$A$5,'Approvvigionamento energia'!G7383,0)+IF(LCOH!$C$28=Menu!$A$6,'Approvvigionamento energia'!H7383,0)</f>
        <v>1912.9833893247389</v>
      </c>
      <c r="J7383">
        <f>'Approvvigionamento energia'!A7383+'Approvvigionamento energia'!B7383+'Approvvigionamento energia'!I7383</f>
        <v>2479.8833893247388</v>
      </c>
      <c r="K7383">
        <f>IF(MIN(LCOH!$C$18,J7383)&gt;=$P$48*LCOH!$C$18, MIN(LCOH!$C$18,J7383),0)</f>
        <v>1500</v>
      </c>
      <c r="L7383">
        <f t="shared" si="231"/>
        <v>979.8833893247388</v>
      </c>
      <c r="M7383">
        <f>K7383/LCOH!$C$18</f>
        <v>1</v>
      </c>
      <c r="N7383">
        <f>K7383/LCOH!$C$34</f>
        <v>28.901734104046245</v>
      </c>
    </row>
    <row r="7384" spans="1:14" x14ac:dyDescent="0.35">
      <c r="A7384">
        <f>'Profilo fotovoltaico'!B7386*LCOH!$C$20</f>
        <v>228</v>
      </c>
      <c r="B7384">
        <f>'Profilo eolico'!B7386*LCOH!$C$21</f>
        <v>179.5</v>
      </c>
      <c r="C7384">
        <f>$P$35*'Profilo fotovoltaico'!B7386</f>
        <v>1676.8515787778308</v>
      </c>
      <c r="D7384">
        <f>$Q$37*'Profilo eolico'!B7386</f>
        <v>1047.3169635649776</v>
      </c>
      <c r="E7384">
        <f>$P$39*'Profilo fotovoltaico'!B7386+'Approvvigionamento energia'!$Q$39*'Profilo eolico'!B7386</f>
        <v>1204.7006173681909</v>
      </c>
      <c r="F7384">
        <f>$P$41*'Profilo fotovoltaico'!B7386+'Approvvigionamento energia'!$Q$41*'Profilo eolico'!B7386</f>
        <v>1362.0842711714042</v>
      </c>
      <c r="G7384">
        <f>$P$43*'Profilo fotovoltaico'!B7386+'Approvvigionamento energia'!$Q$43*'Profilo eolico'!B7386</f>
        <v>1519.4679249746175</v>
      </c>
      <c r="H7384">
        <f t="shared" si="230"/>
        <v>1138.4335154826958</v>
      </c>
      <c r="I7384">
        <f>IF(LCOH!$C$28=Menu!$A$1,'Approvvigionamento energia'!C7384,0)+IF(LCOH!$C$28=Menu!$A$2,'Approvvigionamento energia'!D7384,0)+IF(LCOH!$C$28=Menu!$A$3,'Approvvigionamento energia'!E7384,0)+IF(LCOH!$C$28=Menu!$A$4,'Approvvigionamento energia'!F7384,0)+IF(LCOH!$C$28=Menu!$A$5,'Approvvigionamento energia'!G7384,0)+IF(LCOH!$C$28=Menu!$A$6,'Approvvigionamento energia'!H7384,0)</f>
        <v>1362.0842711714042</v>
      </c>
      <c r="J7384">
        <f>'Approvvigionamento energia'!A7384+'Approvvigionamento energia'!B7384+'Approvvigionamento energia'!I7384</f>
        <v>1769.5842711714042</v>
      </c>
      <c r="K7384">
        <f>IF(MIN(LCOH!$C$18,J7384)&gt;=$P$48*LCOH!$C$18, MIN(LCOH!$C$18,J7384),0)</f>
        <v>1500</v>
      </c>
      <c r="L7384">
        <f t="shared" si="231"/>
        <v>269.58427117140423</v>
      </c>
      <c r="M7384">
        <f>K7384/LCOH!$C$18</f>
        <v>1</v>
      </c>
      <c r="N7384">
        <f>K7384/LCOH!$C$34</f>
        <v>28.901734104046245</v>
      </c>
    </row>
    <row r="7385" spans="1:14" x14ac:dyDescent="0.35">
      <c r="A7385">
        <f>'Profilo fotovoltaico'!B7387*LCOH!$C$20</f>
        <v>95</v>
      </c>
      <c r="B7385">
        <f>'Profilo eolico'!B7387*LCOH!$C$21</f>
        <v>133.5</v>
      </c>
      <c r="C7385">
        <f>$P$35*'Profilo fotovoltaico'!B7387</f>
        <v>698.68815782409615</v>
      </c>
      <c r="D7385">
        <f>$Q$37*'Profilo eolico'!B7387</f>
        <v>778.92375841740693</v>
      </c>
      <c r="E7385">
        <f>$P$39*'Profilo fotovoltaico'!B7387+'Approvvigionamento energia'!$Q$39*'Profilo eolico'!B7387</f>
        <v>758.86485826907915</v>
      </c>
      <c r="F7385">
        <f>$P$41*'Profilo fotovoltaico'!B7387+'Approvvigionamento energia'!$Q$41*'Profilo eolico'!B7387</f>
        <v>738.80595812075148</v>
      </c>
      <c r="G7385">
        <f>$P$43*'Profilo fotovoltaico'!B7387+'Approvvigionamento energia'!$Q$43*'Profilo eolico'!B7387</f>
        <v>718.74705797242393</v>
      </c>
      <c r="H7385">
        <f t="shared" si="230"/>
        <v>1138.4335154826958</v>
      </c>
      <c r="I7385">
        <f>IF(LCOH!$C$28=Menu!$A$1,'Approvvigionamento energia'!C7385,0)+IF(LCOH!$C$28=Menu!$A$2,'Approvvigionamento energia'!D7385,0)+IF(LCOH!$C$28=Menu!$A$3,'Approvvigionamento energia'!E7385,0)+IF(LCOH!$C$28=Menu!$A$4,'Approvvigionamento energia'!F7385,0)+IF(LCOH!$C$28=Menu!$A$5,'Approvvigionamento energia'!G7385,0)+IF(LCOH!$C$28=Menu!$A$6,'Approvvigionamento energia'!H7385,0)</f>
        <v>738.80595812075148</v>
      </c>
      <c r="J7385">
        <f>'Approvvigionamento energia'!A7385+'Approvvigionamento energia'!B7385+'Approvvigionamento energia'!I7385</f>
        <v>967.30595812075148</v>
      </c>
      <c r="K7385">
        <f>IF(MIN(LCOH!$C$18,J7385)&gt;=$P$48*LCOH!$C$18, MIN(LCOH!$C$18,J7385),0)</f>
        <v>967.30595812075148</v>
      </c>
      <c r="L7385">
        <f t="shared" si="231"/>
        <v>0</v>
      </c>
      <c r="M7385">
        <f>K7385/LCOH!$C$18</f>
        <v>0.64487063874716766</v>
      </c>
      <c r="N7385">
        <f>K7385/LCOH!$C$34</f>
        <v>18.637879732577101</v>
      </c>
    </row>
    <row r="7386" spans="1:14" x14ac:dyDescent="0.35">
      <c r="A7386">
        <f>'Profilo fotovoltaico'!B7388*LCOH!$C$20</f>
        <v>1</v>
      </c>
      <c r="B7386">
        <f>'Profilo eolico'!B7388*LCOH!$C$21</f>
        <v>111.5</v>
      </c>
      <c r="C7386">
        <f>$P$35*'Profilo fotovoltaico'!B7388</f>
        <v>7.3546121876220649</v>
      </c>
      <c r="D7386">
        <f>$Q$37*'Profilo eolico'!B7388</f>
        <v>650.56179073813382</v>
      </c>
      <c r="E7386">
        <f>$P$39*'Profilo fotovoltaico'!B7388+'Approvvigionamento energia'!$Q$39*'Profilo eolico'!B7388</f>
        <v>489.75999610050587</v>
      </c>
      <c r="F7386">
        <f>$P$41*'Profilo fotovoltaico'!B7388+'Approvvigionamento energia'!$Q$41*'Profilo eolico'!B7388</f>
        <v>328.95820146287792</v>
      </c>
      <c r="G7386">
        <f>$P$43*'Profilo fotovoltaico'!B7388+'Approvvigionamento energia'!$Q$43*'Profilo eolico'!B7388</f>
        <v>168.15640682525</v>
      </c>
      <c r="H7386">
        <f t="shared" si="230"/>
        <v>1138.4335154826958</v>
      </c>
      <c r="I7386">
        <f>IF(LCOH!$C$28=Menu!$A$1,'Approvvigionamento energia'!C7386,0)+IF(LCOH!$C$28=Menu!$A$2,'Approvvigionamento energia'!D7386,0)+IF(LCOH!$C$28=Menu!$A$3,'Approvvigionamento energia'!E7386,0)+IF(LCOH!$C$28=Menu!$A$4,'Approvvigionamento energia'!F7386,0)+IF(LCOH!$C$28=Menu!$A$5,'Approvvigionamento energia'!G7386,0)+IF(LCOH!$C$28=Menu!$A$6,'Approvvigionamento energia'!H7386,0)</f>
        <v>328.95820146287792</v>
      </c>
      <c r="J7386">
        <f>'Approvvigionamento energia'!A7386+'Approvvigionamento energia'!B7386+'Approvvigionamento energia'!I7386</f>
        <v>441.45820146287792</v>
      </c>
      <c r="K7386">
        <f>IF(MIN(LCOH!$C$18,J7386)&gt;=$P$48*LCOH!$C$18, MIN(LCOH!$C$18,J7386),0)</f>
        <v>441.45820146287792</v>
      </c>
      <c r="L7386">
        <f t="shared" si="231"/>
        <v>0</v>
      </c>
      <c r="M7386">
        <f>K7386/LCOH!$C$18</f>
        <v>0.29430546764191862</v>
      </c>
      <c r="N7386">
        <f>K7386/LCOH!$C$34</f>
        <v>8.505938371153718</v>
      </c>
    </row>
    <row r="7387" spans="1:14" x14ac:dyDescent="0.35">
      <c r="A7387">
        <f>'Profilo fotovoltaico'!B7389*LCOH!$C$20</f>
        <v>0</v>
      </c>
      <c r="B7387">
        <f>'Profilo eolico'!B7389*LCOH!$C$21</f>
        <v>102.8</v>
      </c>
      <c r="C7387">
        <f>$P$35*'Profilo fotovoltaico'!B7389</f>
        <v>0</v>
      </c>
      <c r="D7387">
        <f>$Q$37*'Profilo eolico'!B7389</f>
        <v>599.80046715587582</v>
      </c>
      <c r="E7387">
        <f>$P$39*'Profilo fotovoltaico'!B7389+'Approvvigionamento energia'!$Q$39*'Profilo eolico'!B7389</f>
        <v>449.85035036690687</v>
      </c>
      <c r="F7387">
        <f>$P$41*'Profilo fotovoltaico'!B7389+'Approvvigionamento energia'!$Q$41*'Profilo eolico'!B7389</f>
        <v>299.90023357793791</v>
      </c>
      <c r="G7387">
        <f>$P$43*'Profilo fotovoltaico'!B7389+'Approvvigionamento energia'!$Q$43*'Profilo eolico'!B7389</f>
        <v>149.95011678896896</v>
      </c>
      <c r="H7387">
        <f t="shared" si="230"/>
        <v>1138.4335154826958</v>
      </c>
      <c r="I7387">
        <f>IF(LCOH!$C$28=Menu!$A$1,'Approvvigionamento energia'!C7387,0)+IF(LCOH!$C$28=Menu!$A$2,'Approvvigionamento energia'!D7387,0)+IF(LCOH!$C$28=Menu!$A$3,'Approvvigionamento energia'!E7387,0)+IF(LCOH!$C$28=Menu!$A$4,'Approvvigionamento energia'!F7387,0)+IF(LCOH!$C$28=Menu!$A$5,'Approvvigionamento energia'!G7387,0)+IF(LCOH!$C$28=Menu!$A$6,'Approvvigionamento energia'!H7387,0)</f>
        <v>299.90023357793791</v>
      </c>
      <c r="J7387">
        <f>'Approvvigionamento energia'!A7387+'Approvvigionamento energia'!B7387+'Approvvigionamento energia'!I7387</f>
        <v>402.70023357793792</v>
      </c>
      <c r="K7387">
        <f>IF(MIN(LCOH!$C$18,J7387)&gt;=$P$48*LCOH!$C$18, MIN(LCOH!$C$18,J7387),0)</f>
        <v>402.70023357793792</v>
      </c>
      <c r="L7387">
        <f t="shared" si="231"/>
        <v>0</v>
      </c>
      <c r="M7387">
        <f>K7387/LCOH!$C$18</f>
        <v>0.26846682238529196</v>
      </c>
      <c r="N7387">
        <f>K7387/LCOH!$C$34</f>
        <v>7.7591567163379178</v>
      </c>
    </row>
    <row r="7388" spans="1:14" x14ac:dyDescent="0.35">
      <c r="A7388">
        <f>'Profilo fotovoltaico'!B7390*LCOH!$C$20</f>
        <v>0</v>
      </c>
      <c r="B7388">
        <f>'Profilo eolico'!B7390*LCOH!$C$21</f>
        <v>102.7</v>
      </c>
      <c r="C7388">
        <f>$P$35*'Profilo fotovoltaico'!B7390</f>
        <v>0</v>
      </c>
      <c r="D7388">
        <f>$Q$37*'Profilo eolico'!B7390</f>
        <v>599.2170036664246</v>
      </c>
      <c r="E7388">
        <f>$P$39*'Profilo fotovoltaico'!B7390+'Approvvigionamento energia'!$Q$39*'Profilo eolico'!B7390</f>
        <v>449.41275274981842</v>
      </c>
      <c r="F7388">
        <f>$P$41*'Profilo fotovoltaico'!B7390+'Approvvigionamento energia'!$Q$41*'Profilo eolico'!B7390</f>
        <v>299.6085018332123</v>
      </c>
      <c r="G7388">
        <f>$P$43*'Profilo fotovoltaico'!B7390+'Approvvigionamento energia'!$Q$43*'Profilo eolico'!B7390</f>
        <v>149.80425091660615</v>
      </c>
      <c r="H7388">
        <f t="shared" si="230"/>
        <v>1138.4335154826958</v>
      </c>
      <c r="I7388">
        <f>IF(LCOH!$C$28=Menu!$A$1,'Approvvigionamento energia'!C7388,0)+IF(LCOH!$C$28=Menu!$A$2,'Approvvigionamento energia'!D7388,0)+IF(LCOH!$C$28=Menu!$A$3,'Approvvigionamento energia'!E7388,0)+IF(LCOH!$C$28=Menu!$A$4,'Approvvigionamento energia'!F7388,0)+IF(LCOH!$C$28=Menu!$A$5,'Approvvigionamento energia'!G7388,0)+IF(LCOH!$C$28=Menu!$A$6,'Approvvigionamento energia'!H7388,0)</f>
        <v>299.6085018332123</v>
      </c>
      <c r="J7388">
        <f>'Approvvigionamento energia'!A7388+'Approvvigionamento energia'!B7388+'Approvvigionamento energia'!I7388</f>
        <v>402.30850183321229</v>
      </c>
      <c r="K7388">
        <f>IF(MIN(LCOH!$C$18,J7388)&gt;=$P$48*LCOH!$C$18, MIN(LCOH!$C$18,J7388),0)</f>
        <v>402.30850183321229</v>
      </c>
      <c r="L7388">
        <f t="shared" si="231"/>
        <v>0</v>
      </c>
      <c r="M7388">
        <f>K7388/LCOH!$C$18</f>
        <v>0.26820566788880817</v>
      </c>
      <c r="N7388">
        <f>K7388/LCOH!$C$34</f>
        <v>7.7516088985204679</v>
      </c>
    </row>
    <row r="7389" spans="1:14" x14ac:dyDescent="0.35">
      <c r="A7389">
        <f>'Profilo fotovoltaico'!B7391*LCOH!$C$20</f>
        <v>0</v>
      </c>
      <c r="B7389">
        <f>'Profilo eolico'!B7391*LCOH!$C$21</f>
        <v>105.89999999999999</v>
      </c>
      <c r="C7389">
        <f>$P$35*'Profilo fotovoltaico'!B7391</f>
        <v>0</v>
      </c>
      <c r="D7389">
        <f>$Q$37*'Profilo eolico'!B7391</f>
        <v>617.8878353288643</v>
      </c>
      <c r="E7389">
        <f>$P$39*'Profilo fotovoltaico'!B7391+'Approvvigionamento energia'!$Q$39*'Profilo eolico'!B7391</f>
        <v>463.4158764966482</v>
      </c>
      <c r="F7389">
        <f>$P$41*'Profilo fotovoltaico'!B7391+'Approvvigionamento energia'!$Q$41*'Profilo eolico'!B7391</f>
        <v>308.94391766443215</v>
      </c>
      <c r="G7389">
        <f>$P$43*'Profilo fotovoltaico'!B7391+'Approvvigionamento energia'!$Q$43*'Profilo eolico'!B7391</f>
        <v>154.47195883221607</v>
      </c>
      <c r="H7389">
        <f t="shared" si="230"/>
        <v>1138.4335154826958</v>
      </c>
      <c r="I7389">
        <f>IF(LCOH!$C$28=Menu!$A$1,'Approvvigionamento energia'!C7389,0)+IF(LCOH!$C$28=Menu!$A$2,'Approvvigionamento energia'!D7389,0)+IF(LCOH!$C$28=Menu!$A$3,'Approvvigionamento energia'!E7389,0)+IF(LCOH!$C$28=Menu!$A$4,'Approvvigionamento energia'!F7389,0)+IF(LCOH!$C$28=Menu!$A$5,'Approvvigionamento energia'!G7389,0)+IF(LCOH!$C$28=Menu!$A$6,'Approvvigionamento energia'!H7389,0)</f>
        <v>308.94391766443215</v>
      </c>
      <c r="J7389">
        <f>'Approvvigionamento energia'!A7389+'Approvvigionamento energia'!B7389+'Approvvigionamento energia'!I7389</f>
        <v>414.84391766443213</v>
      </c>
      <c r="K7389">
        <f>IF(MIN(LCOH!$C$18,J7389)&gt;=$P$48*LCOH!$C$18, MIN(LCOH!$C$18,J7389),0)</f>
        <v>414.84391766443213</v>
      </c>
      <c r="L7389">
        <f t="shared" si="231"/>
        <v>0</v>
      </c>
      <c r="M7389">
        <f>K7389/LCOH!$C$18</f>
        <v>0.2765626117762881</v>
      </c>
      <c r="N7389">
        <f>K7389/LCOH!$C$34</f>
        <v>7.9931390686788468</v>
      </c>
    </row>
    <row r="7390" spans="1:14" x14ac:dyDescent="0.35">
      <c r="A7390">
        <f>'Profilo fotovoltaico'!B7392*LCOH!$C$20</f>
        <v>0</v>
      </c>
      <c r="B7390">
        <f>'Profilo eolico'!B7392*LCOH!$C$21</f>
        <v>108.39999999999999</v>
      </c>
      <c r="C7390">
        <f>$P$35*'Profilo fotovoltaico'!B7392</f>
        <v>0</v>
      </c>
      <c r="D7390">
        <f>$Q$37*'Profilo eolico'!B7392</f>
        <v>632.47442256514535</v>
      </c>
      <c r="E7390">
        <f>$P$39*'Profilo fotovoltaico'!B7392+'Approvvigionamento energia'!$Q$39*'Profilo eolico'!B7392</f>
        <v>474.35581692385898</v>
      </c>
      <c r="F7390">
        <f>$P$41*'Profilo fotovoltaico'!B7392+'Approvvigionamento energia'!$Q$41*'Profilo eolico'!B7392</f>
        <v>316.23721128257267</v>
      </c>
      <c r="G7390">
        <f>$P$43*'Profilo fotovoltaico'!B7392+'Approvvigionamento energia'!$Q$43*'Profilo eolico'!B7392</f>
        <v>158.11860564128634</v>
      </c>
      <c r="H7390">
        <f t="shared" si="230"/>
        <v>1138.4335154826958</v>
      </c>
      <c r="I7390">
        <f>IF(LCOH!$C$28=Menu!$A$1,'Approvvigionamento energia'!C7390,0)+IF(LCOH!$C$28=Menu!$A$2,'Approvvigionamento energia'!D7390,0)+IF(LCOH!$C$28=Menu!$A$3,'Approvvigionamento energia'!E7390,0)+IF(LCOH!$C$28=Menu!$A$4,'Approvvigionamento energia'!F7390,0)+IF(LCOH!$C$28=Menu!$A$5,'Approvvigionamento energia'!G7390,0)+IF(LCOH!$C$28=Menu!$A$6,'Approvvigionamento energia'!H7390,0)</f>
        <v>316.23721128257267</v>
      </c>
      <c r="J7390">
        <f>'Approvvigionamento energia'!A7390+'Approvvigionamento energia'!B7390+'Approvvigionamento energia'!I7390</f>
        <v>424.63721128257265</v>
      </c>
      <c r="K7390">
        <f>IF(MIN(LCOH!$C$18,J7390)&gt;=$P$48*LCOH!$C$18, MIN(LCOH!$C$18,J7390),0)</f>
        <v>424.63721128257265</v>
      </c>
      <c r="L7390">
        <f t="shared" si="231"/>
        <v>0</v>
      </c>
      <c r="M7390">
        <f>K7390/LCOH!$C$18</f>
        <v>0.28309147418838176</v>
      </c>
      <c r="N7390">
        <f>K7390/LCOH!$C$34</f>
        <v>8.1818345141150797</v>
      </c>
    </row>
    <row r="7391" spans="1:14" x14ac:dyDescent="0.35">
      <c r="A7391">
        <f>'Profilo fotovoltaico'!B7393*LCOH!$C$20</f>
        <v>0</v>
      </c>
      <c r="B7391">
        <f>'Profilo eolico'!B7393*LCOH!$C$21</f>
        <v>109.89999999999999</v>
      </c>
      <c r="C7391">
        <f>$P$35*'Profilo fotovoltaico'!B7393</f>
        <v>0</v>
      </c>
      <c r="D7391">
        <f>$Q$37*'Profilo eolico'!B7393</f>
        <v>641.22637490691397</v>
      </c>
      <c r="E7391">
        <f>$P$39*'Profilo fotovoltaico'!B7393+'Approvvigionamento energia'!$Q$39*'Profilo eolico'!B7393</f>
        <v>480.91978118018545</v>
      </c>
      <c r="F7391">
        <f>$P$41*'Profilo fotovoltaico'!B7393+'Approvvigionamento energia'!$Q$41*'Profilo eolico'!B7393</f>
        <v>320.61318745345699</v>
      </c>
      <c r="G7391">
        <f>$P$43*'Profilo fotovoltaico'!B7393+'Approvvigionamento energia'!$Q$43*'Profilo eolico'!B7393</f>
        <v>160.30659372672849</v>
      </c>
      <c r="H7391">
        <f t="shared" si="230"/>
        <v>1138.4335154826958</v>
      </c>
      <c r="I7391">
        <f>IF(LCOH!$C$28=Menu!$A$1,'Approvvigionamento energia'!C7391,0)+IF(LCOH!$C$28=Menu!$A$2,'Approvvigionamento energia'!D7391,0)+IF(LCOH!$C$28=Menu!$A$3,'Approvvigionamento energia'!E7391,0)+IF(LCOH!$C$28=Menu!$A$4,'Approvvigionamento energia'!F7391,0)+IF(LCOH!$C$28=Menu!$A$5,'Approvvigionamento energia'!G7391,0)+IF(LCOH!$C$28=Menu!$A$6,'Approvvigionamento energia'!H7391,0)</f>
        <v>320.61318745345699</v>
      </c>
      <c r="J7391">
        <f>'Approvvigionamento energia'!A7391+'Approvvigionamento energia'!B7391+'Approvvigionamento energia'!I7391</f>
        <v>430.51318745345696</v>
      </c>
      <c r="K7391">
        <f>IF(MIN(LCOH!$C$18,J7391)&gt;=$P$48*LCOH!$C$18, MIN(LCOH!$C$18,J7391),0)</f>
        <v>430.51318745345696</v>
      </c>
      <c r="L7391">
        <f t="shared" si="231"/>
        <v>0</v>
      </c>
      <c r="M7391">
        <f>K7391/LCOH!$C$18</f>
        <v>0.28700879163563797</v>
      </c>
      <c r="N7391">
        <f>K7391/LCOH!$C$34</f>
        <v>8.2950517813768201</v>
      </c>
    </row>
    <row r="7392" spans="1:14" x14ac:dyDescent="0.35">
      <c r="A7392">
        <f>'Profilo fotovoltaico'!B7394*LCOH!$C$20</f>
        <v>0</v>
      </c>
      <c r="B7392">
        <f>'Profilo eolico'!B7394*LCOH!$C$21</f>
        <v>111.60000000000001</v>
      </c>
      <c r="C7392">
        <f>$P$35*'Profilo fotovoltaico'!B7394</f>
        <v>0</v>
      </c>
      <c r="D7392">
        <f>$Q$37*'Profilo eolico'!B7394</f>
        <v>651.14525422758504</v>
      </c>
      <c r="E7392">
        <f>$P$39*'Profilo fotovoltaico'!B7394+'Approvvigionamento energia'!$Q$39*'Profilo eolico'!B7394</f>
        <v>488.35894067068881</v>
      </c>
      <c r="F7392">
        <f>$P$41*'Profilo fotovoltaico'!B7394+'Approvvigionamento energia'!$Q$41*'Profilo eolico'!B7394</f>
        <v>325.57262711379252</v>
      </c>
      <c r="G7392">
        <f>$P$43*'Profilo fotovoltaico'!B7394+'Approvvigionamento energia'!$Q$43*'Profilo eolico'!B7394</f>
        <v>162.78631355689626</v>
      </c>
      <c r="H7392">
        <f t="shared" si="230"/>
        <v>1138.4335154826958</v>
      </c>
      <c r="I7392">
        <f>IF(LCOH!$C$28=Menu!$A$1,'Approvvigionamento energia'!C7392,0)+IF(LCOH!$C$28=Menu!$A$2,'Approvvigionamento energia'!D7392,0)+IF(LCOH!$C$28=Menu!$A$3,'Approvvigionamento energia'!E7392,0)+IF(LCOH!$C$28=Menu!$A$4,'Approvvigionamento energia'!F7392,0)+IF(LCOH!$C$28=Menu!$A$5,'Approvvigionamento energia'!G7392,0)+IF(LCOH!$C$28=Menu!$A$6,'Approvvigionamento energia'!H7392,0)</f>
        <v>325.57262711379252</v>
      </c>
      <c r="J7392">
        <f>'Approvvigionamento energia'!A7392+'Approvvigionamento energia'!B7392+'Approvvigionamento energia'!I7392</f>
        <v>437.17262711379254</v>
      </c>
      <c r="K7392">
        <f>IF(MIN(LCOH!$C$18,J7392)&gt;=$P$48*LCOH!$C$18, MIN(LCOH!$C$18,J7392),0)</f>
        <v>437.17262711379254</v>
      </c>
      <c r="L7392">
        <f t="shared" si="231"/>
        <v>0</v>
      </c>
      <c r="M7392">
        <f>K7392/LCOH!$C$18</f>
        <v>0.29144841807586169</v>
      </c>
      <c r="N7392">
        <f>K7392/LCOH!$C$34</f>
        <v>8.4233646842734604</v>
      </c>
    </row>
    <row r="7393" spans="1:14" x14ac:dyDescent="0.35">
      <c r="A7393">
        <f>'Profilo fotovoltaico'!B7395*LCOH!$C$20</f>
        <v>0</v>
      </c>
      <c r="B7393">
        <f>'Profilo eolico'!B7395*LCOH!$C$21</f>
        <v>112.8</v>
      </c>
      <c r="C7393">
        <f>$P$35*'Profilo fotovoltaico'!B7395</f>
        <v>0</v>
      </c>
      <c r="D7393">
        <f>$Q$37*'Profilo eolico'!B7395</f>
        <v>658.1468161009999</v>
      </c>
      <c r="E7393">
        <f>$P$39*'Profilo fotovoltaico'!B7395+'Approvvigionamento energia'!$Q$39*'Profilo eolico'!B7395</f>
        <v>493.61011207574995</v>
      </c>
      <c r="F7393">
        <f>$P$41*'Profilo fotovoltaico'!B7395+'Approvvigionamento energia'!$Q$41*'Profilo eolico'!B7395</f>
        <v>329.07340805049995</v>
      </c>
      <c r="G7393">
        <f>$P$43*'Profilo fotovoltaico'!B7395+'Approvvigionamento energia'!$Q$43*'Profilo eolico'!B7395</f>
        <v>164.53670402524997</v>
      </c>
      <c r="H7393">
        <f t="shared" si="230"/>
        <v>1138.4335154826958</v>
      </c>
      <c r="I7393">
        <f>IF(LCOH!$C$28=Menu!$A$1,'Approvvigionamento energia'!C7393,0)+IF(LCOH!$C$28=Menu!$A$2,'Approvvigionamento energia'!D7393,0)+IF(LCOH!$C$28=Menu!$A$3,'Approvvigionamento energia'!E7393,0)+IF(LCOH!$C$28=Menu!$A$4,'Approvvigionamento energia'!F7393,0)+IF(LCOH!$C$28=Menu!$A$5,'Approvvigionamento energia'!G7393,0)+IF(LCOH!$C$28=Menu!$A$6,'Approvvigionamento energia'!H7393,0)</f>
        <v>329.07340805049995</v>
      </c>
      <c r="J7393">
        <f>'Approvvigionamento energia'!A7393+'Approvvigionamento energia'!B7393+'Approvvigionamento energia'!I7393</f>
        <v>441.87340805049996</v>
      </c>
      <c r="K7393">
        <f>IF(MIN(LCOH!$C$18,J7393)&gt;=$P$48*LCOH!$C$18, MIN(LCOH!$C$18,J7393),0)</f>
        <v>441.87340805049996</v>
      </c>
      <c r="L7393">
        <f t="shared" si="231"/>
        <v>0</v>
      </c>
      <c r="M7393">
        <f>K7393/LCOH!$C$18</f>
        <v>0.29458227203366666</v>
      </c>
      <c r="N7393">
        <f>K7393/LCOH!$C$34</f>
        <v>8.513938498082851</v>
      </c>
    </row>
    <row r="7394" spans="1:14" x14ac:dyDescent="0.35">
      <c r="A7394">
        <f>'Profilo fotovoltaico'!B7396*LCOH!$C$20</f>
        <v>0</v>
      </c>
      <c r="B7394">
        <f>'Profilo eolico'!B7396*LCOH!$C$21</f>
        <v>114.3</v>
      </c>
      <c r="C7394">
        <f>$P$35*'Profilo fotovoltaico'!B7396</f>
        <v>0</v>
      </c>
      <c r="D7394">
        <f>$Q$37*'Profilo eolico'!B7396</f>
        <v>666.89876844276853</v>
      </c>
      <c r="E7394">
        <f>$P$39*'Profilo fotovoltaico'!B7396+'Approvvigionamento energia'!$Q$39*'Profilo eolico'!B7396</f>
        <v>500.17407633207642</v>
      </c>
      <c r="F7394">
        <f>$P$41*'Profilo fotovoltaico'!B7396+'Approvvigionamento energia'!$Q$41*'Profilo eolico'!B7396</f>
        <v>333.44938422138426</v>
      </c>
      <c r="G7394">
        <f>$P$43*'Profilo fotovoltaico'!B7396+'Approvvigionamento energia'!$Q$43*'Profilo eolico'!B7396</f>
        <v>166.72469211069213</v>
      </c>
      <c r="H7394">
        <f t="shared" si="230"/>
        <v>1138.4335154826958</v>
      </c>
      <c r="I7394">
        <f>IF(LCOH!$C$28=Menu!$A$1,'Approvvigionamento energia'!C7394,0)+IF(LCOH!$C$28=Menu!$A$2,'Approvvigionamento energia'!D7394,0)+IF(LCOH!$C$28=Menu!$A$3,'Approvvigionamento energia'!E7394,0)+IF(LCOH!$C$28=Menu!$A$4,'Approvvigionamento energia'!F7394,0)+IF(LCOH!$C$28=Menu!$A$5,'Approvvigionamento energia'!G7394,0)+IF(LCOH!$C$28=Menu!$A$6,'Approvvigionamento energia'!H7394,0)</f>
        <v>333.44938422138426</v>
      </c>
      <c r="J7394">
        <f>'Approvvigionamento energia'!A7394+'Approvvigionamento energia'!B7394+'Approvvigionamento energia'!I7394</f>
        <v>447.74938422138428</v>
      </c>
      <c r="K7394">
        <f>IF(MIN(LCOH!$C$18,J7394)&gt;=$P$48*LCOH!$C$18, MIN(LCOH!$C$18,J7394),0)</f>
        <v>447.74938422138428</v>
      </c>
      <c r="L7394">
        <f t="shared" si="231"/>
        <v>0</v>
      </c>
      <c r="M7394">
        <f>K7394/LCOH!$C$18</f>
        <v>0.29849958948092287</v>
      </c>
      <c r="N7394">
        <f>K7394/LCOH!$C$34</f>
        <v>8.6271557653445914</v>
      </c>
    </row>
    <row r="7395" spans="1:14" x14ac:dyDescent="0.35">
      <c r="A7395">
        <f>'Profilo fotovoltaico'!B7397*LCOH!$C$20</f>
        <v>0</v>
      </c>
      <c r="B7395">
        <f>'Profilo eolico'!B7397*LCOH!$C$21</f>
        <v>112.8</v>
      </c>
      <c r="C7395">
        <f>$P$35*'Profilo fotovoltaico'!B7397</f>
        <v>0</v>
      </c>
      <c r="D7395">
        <f>$Q$37*'Profilo eolico'!B7397</f>
        <v>658.1468161009999</v>
      </c>
      <c r="E7395">
        <f>$P$39*'Profilo fotovoltaico'!B7397+'Approvvigionamento energia'!$Q$39*'Profilo eolico'!B7397</f>
        <v>493.61011207574995</v>
      </c>
      <c r="F7395">
        <f>$P$41*'Profilo fotovoltaico'!B7397+'Approvvigionamento energia'!$Q$41*'Profilo eolico'!B7397</f>
        <v>329.07340805049995</v>
      </c>
      <c r="G7395">
        <f>$P$43*'Profilo fotovoltaico'!B7397+'Approvvigionamento energia'!$Q$43*'Profilo eolico'!B7397</f>
        <v>164.53670402524997</v>
      </c>
      <c r="H7395">
        <f t="shared" si="230"/>
        <v>1138.4335154826958</v>
      </c>
      <c r="I7395">
        <f>IF(LCOH!$C$28=Menu!$A$1,'Approvvigionamento energia'!C7395,0)+IF(LCOH!$C$28=Menu!$A$2,'Approvvigionamento energia'!D7395,0)+IF(LCOH!$C$28=Menu!$A$3,'Approvvigionamento energia'!E7395,0)+IF(LCOH!$C$28=Menu!$A$4,'Approvvigionamento energia'!F7395,0)+IF(LCOH!$C$28=Menu!$A$5,'Approvvigionamento energia'!G7395,0)+IF(LCOH!$C$28=Menu!$A$6,'Approvvigionamento energia'!H7395,0)</f>
        <v>329.07340805049995</v>
      </c>
      <c r="J7395">
        <f>'Approvvigionamento energia'!A7395+'Approvvigionamento energia'!B7395+'Approvvigionamento energia'!I7395</f>
        <v>441.87340805049996</v>
      </c>
      <c r="K7395">
        <f>IF(MIN(LCOH!$C$18,J7395)&gt;=$P$48*LCOH!$C$18, MIN(LCOH!$C$18,J7395),0)</f>
        <v>441.87340805049996</v>
      </c>
      <c r="L7395">
        <f t="shared" si="231"/>
        <v>0</v>
      </c>
      <c r="M7395">
        <f>K7395/LCOH!$C$18</f>
        <v>0.29458227203366666</v>
      </c>
      <c r="N7395">
        <f>K7395/LCOH!$C$34</f>
        <v>8.513938498082851</v>
      </c>
    </row>
    <row r="7396" spans="1:14" x14ac:dyDescent="0.35">
      <c r="A7396">
        <f>'Profilo fotovoltaico'!B7398*LCOH!$C$20</f>
        <v>0</v>
      </c>
      <c r="B7396">
        <f>'Profilo eolico'!B7398*LCOH!$C$21</f>
        <v>108.10000000000001</v>
      </c>
      <c r="C7396">
        <f>$P$35*'Profilo fotovoltaico'!B7398</f>
        <v>0</v>
      </c>
      <c r="D7396">
        <f>$Q$37*'Profilo eolico'!B7398</f>
        <v>630.72403209679169</v>
      </c>
      <c r="E7396">
        <f>$P$39*'Profilo fotovoltaico'!B7398+'Approvvigionamento energia'!$Q$39*'Profilo eolico'!B7398</f>
        <v>473.04302407259371</v>
      </c>
      <c r="F7396">
        <f>$P$41*'Profilo fotovoltaico'!B7398+'Approvvigionamento energia'!$Q$41*'Profilo eolico'!B7398</f>
        <v>315.36201604839584</v>
      </c>
      <c r="G7396">
        <f>$P$43*'Profilo fotovoltaico'!B7398+'Approvvigionamento energia'!$Q$43*'Profilo eolico'!B7398</f>
        <v>157.68100802419792</v>
      </c>
      <c r="H7396">
        <f t="shared" si="230"/>
        <v>1138.4335154826958</v>
      </c>
      <c r="I7396">
        <f>IF(LCOH!$C$28=Menu!$A$1,'Approvvigionamento energia'!C7396,0)+IF(LCOH!$C$28=Menu!$A$2,'Approvvigionamento energia'!D7396,0)+IF(LCOH!$C$28=Menu!$A$3,'Approvvigionamento energia'!E7396,0)+IF(LCOH!$C$28=Menu!$A$4,'Approvvigionamento energia'!F7396,0)+IF(LCOH!$C$28=Menu!$A$5,'Approvvigionamento energia'!G7396,0)+IF(LCOH!$C$28=Menu!$A$6,'Approvvigionamento energia'!H7396,0)</f>
        <v>315.36201604839584</v>
      </c>
      <c r="J7396">
        <f>'Approvvigionamento energia'!A7396+'Approvvigionamento energia'!B7396+'Approvvigionamento energia'!I7396</f>
        <v>423.46201604839587</v>
      </c>
      <c r="K7396">
        <f>IF(MIN(LCOH!$C$18,J7396)&gt;=$P$48*LCOH!$C$18, MIN(LCOH!$C$18,J7396),0)</f>
        <v>423.46201604839587</v>
      </c>
      <c r="L7396">
        <f t="shared" si="231"/>
        <v>0</v>
      </c>
      <c r="M7396">
        <f>K7396/LCOH!$C$18</f>
        <v>0.28230801069893058</v>
      </c>
      <c r="N7396">
        <f>K7396/LCOH!$C$34</f>
        <v>8.1591910606627334</v>
      </c>
    </row>
    <row r="7397" spans="1:14" x14ac:dyDescent="0.35">
      <c r="A7397">
        <f>'Profilo fotovoltaico'!B7399*LCOH!$C$20</f>
        <v>0</v>
      </c>
      <c r="B7397">
        <f>'Profilo eolico'!B7399*LCOH!$C$21</f>
        <v>98</v>
      </c>
      <c r="C7397">
        <f>$P$35*'Profilo fotovoltaico'!B7399</f>
        <v>0</v>
      </c>
      <c r="D7397">
        <f>$Q$37*'Profilo eolico'!B7399</f>
        <v>571.79421966221628</v>
      </c>
      <c r="E7397">
        <f>$P$39*'Profilo fotovoltaico'!B7399+'Approvvigionamento energia'!$Q$39*'Profilo eolico'!B7399</f>
        <v>428.84566474666218</v>
      </c>
      <c r="F7397">
        <f>$P$41*'Profilo fotovoltaico'!B7399+'Approvvigionamento energia'!$Q$41*'Profilo eolico'!B7399</f>
        <v>285.89710983110814</v>
      </c>
      <c r="G7397">
        <f>$P$43*'Profilo fotovoltaico'!B7399+'Approvvigionamento energia'!$Q$43*'Profilo eolico'!B7399</f>
        <v>142.94855491555407</v>
      </c>
      <c r="H7397">
        <f t="shared" si="230"/>
        <v>1138.4335154826958</v>
      </c>
      <c r="I7397">
        <f>IF(LCOH!$C$28=Menu!$A$1,'Approvvigionamento energia'!C7397,0)+IF(LCOH!$C$28=Menu!$A$2,'Approvvigionamento energia'!D7397,0)+IF(LCOH!$C$28=Menu!$A$3,'Approvvigionamento energia'!E7397,0)+IF(LCOH!$C$28=Menu!$A$4,'Approvvigionamento energia'!F7397,0)+IF(LCOH!$C$28=Menu!$A$5,'Approvvigionamento energia'!G7397,0)+IF(LCOH!$C$28=Menu!$A$6,'Approvvigionamento energia'!H7397,0)</f>
        <v>285.89710983110814</v>
      </c>
      <c r="J7397">
        <f>'Approvvigionamento energia'!A7397+'Approvvigionamento energia'!B7397+'Approvvigionamento energia'!I7397</f>
        <v>383.89710983110814</v>
      </c>
      <c r="K7397">
        <f>IF(MIN(LCOH!$C$18,J7397)&gt;=$P$48*LCOH!$C$18, MIN(LCOH!$C$18,J7397),0)</f>
        <v>383.89710983110814</v>
      </c>
      <c r="L7397">
        <f t="shared" si="231"/>
        <v>0</v>
      </c>
      <c r="M7397">
        <f>K7397/LCOH!$C$18</f>
        <v>0.25593140655407209</v>
      </c>
      <c r="N7397">
        <f>K7397/LCOH!$C$34</f>
        <v>7.3968614611003494</v>
      </c>
    </row>
    <row r="7398" spans="1:14" x14ac:dyDescent="0.35">
      <c r="A7398">
        <f>'Profilo fotovoltaico'!B7400*LCOH!$C$20</f>
        <v>0</v>
      </c>
      <c r="B7398">
        <f>'Profilo eolico'!B7400*LCOH!$C$21</f>
        <v>87.2</v>
      </c>
      <c r="C7398">
        <f>$P$35*'Profilo fotovoltaico'!B7400</f>
        <v>0</v>
      </c>
      <c r="D7398">
        <f>$Q$37*'Profilo eolico'!B7400</f>
        <v>508.78016280148222</v>
      </c>
      <c r="E7398">
        <f>$P$39*'Profilo fotovoltaico'!B7400+'Approvvigionamento energia'!$Q$39*'Profilo eolico'!B7400</f>
        <v>381.58512210111166</v>
      </c>
      <c r="F7398">
        <f>$P$41*'Profilo fotovoltaico'!B7400+'Approvvigionamento energia'!$Q$41*'Profilo eolico'!B7400</f>
        <v>254.39008140074111</v>
      </c>
      <c r="G7398">
        <f>$P$43*'Profilo fotovoltaico'!B7400+'Approvvigionamento energia'!$Q$43*'Profilo eolico'!B7400</f>
        <v>127.19504070037055</v>
      </c>
      <c r="H7398">
        <f t="shared" si="230"/>
        <v>1138.4335154826958</v>
      </c>
      <c r="I7398">
        <f>IF(LCOH!$C$28=Menu!$A$1,'Approvvigionamento energia'!C7398,0)+IF(LCOH!$C$28=Menu!$A$2,'Approvvigionamento energia'!D7398,0)+IF(LCOH!$C$28=Menu!$A$3,'Approvvigionamento energia'!E7398,0)+IF(LCOH!$C$28=Menu!$A$4,'Approvvigionamento energia'!F7398,0)+IF(LCOH!$C$28=Menu!$A$5,'Approvvigionamento energia'!G7398,0)+IF(LCOH!$C$28=Menu!$A$6,'Approvvigionamento energia'!H7398,0)</f>
        <v>254.39008140074111</v>
      </c>
      <c r="J7398">
        <f>'Approvvigionamento energia'!A7398+'Approvvigionamento energia'!B7398+'Approvvigionamento energia'!I7398</f>
        <v>341.5900814007411</v>
      </c>
      <c r="K7398">
        <f>IF(MIN(LCOH!$C$18,J7398)&gt;=$P$48*LCOH!$C$18, MIN(LCOH!$C$18,J7398),0)</f>
        <v>0</v>
      </c>
      <c r="L7398">
        <f t="shared" si="231"/>
        <v>341.5900814007411</v>
      </c>
      <c r="M7398">
        <f>K7398/LCOH!$C$18</f>
        <v>0</v>
      </c>
      <c r="N7398">
        <f>K7398/LCOH!$C$34</f>
        <v>0</v>
      </c>
    </row>
    <row r="7399" spans="1:14" x14ac:dyDescent="0.35">
      <c r="A7399">
        <f>'Profilo fotovoltaico'!B7401*LCOH!$C$20</f>
        <v>0</v>
      </c>
      <c r="B7399">
        <f>'Profilo eolico'!B7401*LCOH!$C$21</f>
        <v>76.099999999999994</v>
      </c>
      <c r="C7399">
        <f>$P$35*'Profilo fotovoltaico'!B7401</f>
        <v>0</v>
      </c>
      <c r="D7399">
        <f>$Q$37*'Profilo eolico'!B7401</f>
        <v>444.0157154723945</v>
      </c>
      <c r="E7399">
        <f>$P$39*'Profilo fotovoltaico'!B7401+'Approvvigionamento energia'!$Q$39*'Profilo eolico'!B7401</f>
        <v>333.01178660429582</v>
      </c>
      <c r="F7399">
        <f>$P$41*'Profilo fotovoltaico'!B7401+'Approvvigionamento energia'!$Q$41*'Profilo eolico'!B7401</f>
        <v>222.00785773619725</v>
      </c>
      <c r="G7399">
        <f>$P$43*'Profilo fotovoltaico'!B7401+'Approvvigionamento energia'!$Q$43*'Profilo eolico'!B7401</f>
        <v>111.00392886809863</v>
      </c>
      <c r="H7399">
        <f t="shared" si="230"/>
        <v>1138.4335154826958</v>
      </c>
      <c r="I7399">
        <f>IF(LCOH!$C$28=Menu!$A$1,'Approvvigionamento energia'!C7399,0)+IF(LCOH!$C$28=Menu!$A$2,'Approvvigionamento energia'!D7399,0)+IF(LCOH!$C$28=Menu!$A$3,'Approvvigionamento energia'!E7399,0)+IF(LCOH!$C$28=Menu!$A$4,'Approvvigionamento energia'!F7399,0)+IF(LCOH!$C$28=Menu!$A$5,'Approvvigionamento energia'!G7399,0)+IF(LCOH!$C$28=Menu!$A$6,'Approvvigionamento energia'!H7399,0)</f>
        <v>222.00785773619725</v>
      </c>
      <c r="J7399">
        <f>'Approvvigionamento energia'!A7399+'Approvvigionamento energia'!B7399+'Approvvigionamento energia'!I7399</f>
        <v>298.10785773619727</v>
      </c>
      <c r="K7399">
        <f>IF(MIN(LCOH!$C$18,J7399)&gt;=$P$48*LCOH!$C$18, MIN(LCOH!$C$18,J7399),0)</f>
        <v>0</v>
      </c>
      <c r="L7399">
        <f t="shared" si="231"/>
        <v>298.10785773619727</v>
      </c>
      <c r="M7399">
        <f>K7399/LCOH!$C$18</f>
        <v>0</v>
      </c>
      <c r="N7399">
        <f>K7399/LCOH!$C$34</f>
        <v>0</v>
      </c>
    </row>
    <row r="7400" spans="1:14" x14ac:dyDescent="0.35">
      <c r="A7400">
        <f>'Profilo fotovoltaico'!B7402*LCOH!$C$20</f>
        <v>31</v>
      </c>
      <c r="B7400">
        <f>'Profilo eolico'!B7402*LCOH!$C$21</f>
        <v>60.6</v>
      </c>
      <c r="C7400">
        <f>$P$35*'Profilo fotovoltaico'!B7402</f>
        <v>227.99297781628403</v>
      </c>
      <c r="D7400">
        <f>$Q$37*'Profilo eolico'!B7402</f>
        <v>353.57887460745212</v>
      </c>
      <c r="E7400">
        <f>$P$39*'Profilo fotovoltaico'!B7402+'Approvvigionamento energia'!$Q$39*'Profilo eolico'!B7402</f>
        <v>322.18240040966009</v>
      </c>
      <c r="F7400">
        <f>$P$41*'Profilo fotovoltaico'!B7402+'Approvvigionamento energia'!$Q$41*'Profilo eolico'!B7402</f>
        <v>290.78592621186806</v>
      </c>
      <c r="G7400">
        <f>$P$43*'Profilo fotovoltaico'!B7402+'Approvvigionamento energia'!$Q$43*'Profilo eolico'!B7402</f>
        <v>259.38945201407603</v>
      </c>
      <c r="H7400">
        <f t="shared" si="230"/>
        <v>1138.4335154826958</v>
      </c>
      <c r="I7400">
        <f>IF(LCOH!$C$28=Menu!$A$1,'Approvvigionamento energia'!C7400,0)+IF(LCOH!$C$28=Menu!$A$2,'Approvvigionamento energia'!D7400,0)+IF(LCOH!$C$28=Menu!$A$3,'Approvvigionamento energia'!E7400,0)+IF(LCOH!$C$28=Menu!$A$4,'Approvvigionamento energia'!F7400,0)+IF(LCOH!$C$28=Menu!$A$5,'Approvvigionamento energia'!G7400,0)+IF(LCOH!$C$28=Menu!$A$6,'Approvvigionamento energia'!H7400,0)</f>
        <v>290.78592621186806</v>
      </c>
      <c r="J7400">
        <f>'Approvvigionamento energia'!A7400+'Approvvigionamento energia'!B7400+'Approvvigionamento energia'!I7400</f>
        <v>382.38592621186808</v>
      </c>
      <c r="K7400">
        <f>IF(MIN(LCOH!$C$18,J7400)&gt;=$P$48*LCOH!$C$18, MIN(LCOH!$C$18,J7400),0)</f>
        <v>382.38592621186808</v>
      </c>
      <c r="L7400">
        <f t="shared" si="231"/>
        <v>0</v>
      </c>
      <c r="M7400">
        <f>K7400/LCOH!$C$18</f>
        <v>0.25492395080791208</v>
      </c>
      <c r="N7400">
        <f>K7400/LCOH!$C$34</f>
        <v>7.3677442430032389</v>
      </c>
    </row>
    <row r="7401" spans="1:14" x14ac:dyDescent="0.35">
      <c r="A7401">
        <f>'Profilo fotovoltaico'!B7403*LCOH!$C$20</f>
        <v>155</v>
      </c>
      <c r="B7401">
        <f>'Profilo eolico'!B7403*LCOH!$C$21</f>
        <v>41.7</v>
      </c>
      <c r="C7401">
        <f>$P$35*'Profilo fotovoltaico'!B7403</f>
        <v>1139.9648890814201</v>
      </c>
      <c r="D7401">
        <f>$Q$37*'Profilo eolico'!B7403</f>
        <v>243.30427510116755</v>
      </c>
      <c r="E7401">
        <f>$P$39*'Profilo fotovoltaico'!B7403+'Approvvigionamento energia'!$Q$39*'Profilo eolico'!B7403</f>
        <v>467.46942859623067</v>
      </c>
      <c r="F7401">
        <f>$P$41*'Profilo fotovoltaico'!B7403+'Approvvigionamento energia'!$Q$41*'Profilo eolico'!B7403</f>
        <v>691.63458209129385</v>
      </c>
      <c r="G7401">
        <f>$P$43*'Profilo fotovoltaico'!B7403+'Approvvigionamento energia'!$Q$43*'Profilo eolico'!B7403</f>
        <v>915.79973558635697</v>
      </c>
      <c r="H7401">
        <f t="shared" si="230"/>
        <v>1138.4335154826958</v>
      </c>
      <c r="I7401">
        <f>IF(LCOH!$C$28=Menu!$A$1,'Approvvigionamento energia'!C7401,0)+IF(LCOH!$C$28=Menu!$A$2,'Approvvigionamento energia'!D7401,0)+IF(LCOH!$C$28=Menu!$A$3,'Approvvigionamento energia'!E7401,0)+IF(LCOH!$C$28=Menu!$A$4,'Approvvigionamento energia'!F7401,0)+IF(LCOH!$C$28=Menu!$A$5,'Approvvigionamento energia'!G7401,0)+IF(LCOH!$C$28=Menu!$A$6,'Approvvigionamento energia'!H7401,0)</f>
        <v>691.63458209129385</v>
      </c>
      <c r="J7401">
        <f>'Approvvigionamento energia'!A7401+'Approvvigionamento energia'!B7401+'Approvvigionamento energia'!I7401</f>
        <v>888.3345820912939</v>
      </c>
      <c r="K7401">
        <f>IF(MIN(LCOH!$C$18,J7401)&gt;=$P$48*LCOH!$C$18, MIN(LCOH!$C$18,J7401),0)</f>
        <v>888.3345820912939</v>
      </c>
      <c r="L7401">
        <f t="shared" si="231"/>
        <v>0</v>
      </c>
      <c r="M7401">
        <f>K7401/LCOH!$C$18</f>
        <v>0.59222305472752923</v>
      </c>
      <c r="N7401">
        <f>K7401/LCOH!$C$34</f>
        <v>17.116273258021078</v>
      </c>
    </row>
    <row r="7402" spans="1:14" x14ac:dyDescent="0.35">
      <c r="A7402">
        <f>'Profilo fotovoltaico'!B7404*LCOH!$C$20</f>
        <v>305</v>
      </c>
      <c r="B7402">
        <f>'Profilo eolico'!B7404*LCOH!$C$21</f>
        <v>39.9</v>
      </c>
      <c r="C7402">
        <f>$P$35*'Profilo fotovoltaico'!B7404</f>
        <v>2243.1567172247296</v>
      </c>
      <c r="D7402">
        <f>$Q$37*'Profilo eolico'!B7404</f>
        <v>232.80193229104518</v>
      </c>
      <c r="E7402">
        <f>$P$39*'Profilo fotovoltaico'!B7404+'Approvvigionamento energia'!$Q$39*'Profilo eolico'!B7404</f>
        <v>735.39062852446625</v>
      </c>
      <c r="F7402">
        <f>$P$41*'Profilo fotovoltaico'!B7404+'Approvvigionamento energia'!$Q$41*'Profilo eolico'!B7404</f>
        <v>1237.9793247578873</v>
      </c>
      <c r="G7402">
        <f>$P$43*'Profilo fotovoltaico'!B7404+'Approvvigionamento energia'!$Q$43*'Profilo eolico'!B7404</f>
        <v>1740.5680209913087</v>
      </c>
      <c r="H7402">
        <f t="shared" si="230"/>
        <v>1138.4335154826958</v>
      </c>
      <c r="I7402">
        <f>IF(LCOH!$C$28=Menu!$A$1,'Approvvigionamento energia'!C7402,0)+IF(LCOH!$C$28=Menu!$A$2,'Approvvigionamento energia'!D7402,0)+IF(LCOH!$C$28=Menu!$A$3,'Approvvigionamento energia'!E7402,0)+IF(LCOH!$C$28=Menu!$A$4,'Approvvigionamento energia'!F7402,0)+IF(LCOH!$C$28=Menu!$A$5,'Approvvigionamento energia'!G7402,0)+IF(LCOH!$C$28=Menu!$A$6,'Approvvigionamento energia'!H7402,0)</f>
        <v>1237.9793247578873</v>
      </c>
      <c r="J7402">
        <f>'Approvvigionamento energia'!A7402+'Approvvigionamento energia'!B7402+'Approvvigionamento energia'!I7402</f>
        <v>1582.8793247578874</v>
      </c>
      <c r="K7402">
        <f>IF(MIN(LCOH!$C$18,J7402)&gt;=$P$48*LCOH!$C$18, MIN(LCOH!$C$18,J7402),0)</f>
        <v>1500</v>
      </c>
      <c r="L7402">
        <f t="shared" si="231"/>
        <v>82.879324757887389</v>
      </c>
      <c r="M7402">
        <f>K7402/LCOH!$C$18</f>
        <v>1</v>
      </c>
      <c r="N7402">
        <f>K7402/LCOH!$C$34</f>
        <v>28.901734104046245</v>
      </c>
    </row>
    <row r="7403" spans="1:14" x14ac:dyDescent="0.35">
      <c r="A7403">
        <f>'Profilo fotovoltaico'!B7405*LCOH!$C$20</f>
        <v>422</v>
      </c>
      <c r="B7403">
        <f>'Profilo eolico'!B7405*LCOH!$C$21</f>
        <v>40.4</v>
      </c>
      <c r="C7403">
        <f>$P$35*'Profilo fotovoltaico'!B7405</f>
        <v>3103.6463431765114</v>
      </c>
      <c r="D7403">
        <f>$Q$37*'Profilo eolico'!B7405</f>
        <v>235.71924973830139</v>
      </c>
      <c r="E7403">
        <f>$P$39*'Profilo fotovoltaico'!B7405+'Approvvigionamento energia'!$Q$39*'Profilo eolico'!B7405</f>
        <v>952.70102309785386</v>
      </c>
      <c r="F7403">
        <f>$P$41*'Profilo fotovoltaico'!B7405+'Approvvigionamento energia'!$Q$41*'Profilo eolico'!B7405</f>
        <v>1669.6827964574063</v>
      </c>
      <c r="G7403">
        <f>$P$43*'Profilo fotovoltaico'!B7405+'Approvvigionamento energia'!$Q$43*'Profilo eolico'!B7405</f>
        <v>2386.6645698169591</v>
      </c>
      <c r="H7403">
        <f t="shared" si="230"/>
        <v>1138.4335154826958</v>
      </c>
      <c r="I7403">
        <f>IF(LCOH!$C$28=Menu!$A$1,'Approvvigionamento energia'!C7403,0)+IF(LCOH!$C$28=Menu!$A$2,'Approvvigionamento energia'!D7403,0)+IF(LCOH!$C$28=Menu!$A$3,'Approvvigionamento energia'!E7403,0)+IF(LCOH!$C$28=Menu!$A$4,'Approvvigionamento energia'!F7403,0)+IF(LCOH!$C$28=Menu!$A$5,'Approvvigionamento energia'!G7403,0)+IF(LCOH!$C$28=Menu!$A$6,'Approvvigionamento energia'!H7403,0)</f>
        <v>1669.6827964574063</v>
      </c>
      <c r="J7403">
        <f>'Approvvigionamento energia'!A7403+'Approvvigionamento energia'!B7403+'Approvvigionamento energia'!I7403</f>
        <v>2132.0827964574064</v>
      </c>
      <c r="K7403">
        <f>IF(MIN(LCOH!$C$18,J7403)&gt;=$P$48*LCOH!$C$18, MIN(LCOH!$C$18,J7403),0)</f>
        <v>1500</v>
      </c>
      <c r="L7403">
        <f t="shared" si="231"/>
        <v>632.0827964574064</v>
      </c>
      <c r="M7403">
        <f>K7403/LCOH!$C$18</f>
        <v>1</v>
      </c>
      <c r="N7403">
        <f>K7403/LCOH!$C$34</f>
        <v>28.901734104046245</v>
      </c>
    </row>
    <row r="7404" spans="1:14" x14ac:dyDescent="0.35">
      <c r="A7404">
        <f>'Profilo fotovoltaico'!B7406*LCOH!$C$20</f>
        <v>486</v>
      </c>
      <c r="B7404">
        <f>'Profilo eolico'!B7406*LCOH!$C$21</f>
        <v>44.4</v>
      </c>
      <c r="C7404">
        <f>$P$35*'Profilo fotovoltaico'!B7406</f>
        <v>3574.3415231843237</v>
      </c>
      <c r="D7404">
        <f>$Q$37*'Profilo eolico'!B7406</f>
        <v>259.05778931635103</v>
      </c>
      <c r="E7404">
        <f>$P$39*'Profilo fotovoltaico'!B7406+'Approvvigionamento energia'!$Q$39*'Profilo eolico'!B7406</f>
        <v>1087.8787227833443</v>
      </c>
      <c r="F7404">
        <f>$P$41*'Profilo fotovoltaico'!B7406+'Approvvigionamento energia'!$Q$41*'Profilo eolico'!B7406</f>
        <v>1916.6996562503373</v>
      </c>
      <c r="G7404">
        <f>$P$43*'Profilo fotovoltaico'!B7406+'Approvvigionamento energia'!$Q$43*'Profilo eolico'!B7406</f>
        <v>2745.5205897173305</v>
      </c>
      <c r="H7404">
        <f t="shared" si="230"/>
        <v>1138.4335154826958</v>
      </c>
      <c r="I7404">
        <f>IF(LCOH!$C$28=Menu!$A$1,'Approvvigionamento energia'!C7404,0)+IF(LCOH!$C$28=Menu!$A$2,'Approvvigionamento energia'!D7404,0)+IF(LCOH!$C$28=Menu!$A$3,'Approvvigionamento energia'!E7404,0)+IF(LCOH!$C$28=Menu!$A$4,'Approvvigionamento energia'!F7404,0)+IF(LCOH!$C$28=Menu!$A$5,'Approvvigionamento energia'!G7404,0)+IF(LCOH!$C$28=Menu!$A$6,'Approvvigionamento energia'!H7404,0)</f>
        <v>1916.6996562503373</v>
      </c>
      <c r="J7404">
        <f>'Approvvigionamento energia'!A7404+'Approvvigionamento energia'!B7404+'Approvvigionamento energia'!I7404</f>
        <v>2447.0996562503374</v>
      </c>
      <c r="K7404">
        <f>IF(MIN(LCOH!$C$18,J7404)&gt;=$P$48*LCOH!$C$18, MIN(LCOH!$C$18,J7404),0)</f>
        <v>1500</v>
      </c>
      <c r="L7404">
        <f t="shared" si="231"/>
        <v>947.09965625033738</v>
      </c>
      <c r="M7404">
        <f>K7404/LCOH!$C$18</f>
        <v>1</v>
      </c>
      <c r="N7404">
        <f>K7404/LCOH!$C$34</f>
        <v>28.901734104046245</v>
      </c>
    </row>
    <row r="7405" spans="1:14" x14ac:dyDescent="0.35">
      <c r="A7405">
        <f>'Profilo fotovoltaico'!B7407*LCOH!$C$20</f>
        <v>498</v>
      </c>
      <c r="B7405">
        <f>'Profilo eolico'!B7407*LCOH!$C$21</f>
        <v>54.9</v>
      </c>
      <c r="C7405">
        <f>$P$35*'Profilo fotovoltaico'!B7407</f>
        <v>3662.5968694357884</v>
      </c>
      <c r="D7405">
        <f>$Q$37*'Profilo eolico'!B7407</f>
        <v>320.32145570873132</v>
      </c>
      <c r="E7405">
        <f>$P$39*'Profilo fotovoltaico'!B7407+'Approvvigionamento energia'!$Q$39*'Profilo eolico'!B7407</f>
        <v>1155.8903091404957</v>
      </c>
      <c r="F7405">
        <f>$P$41*'Profilo fotovoltaico'!B7407+'Approvvigionamento energia'!$Q$41*'Profilo eolico'!B7407</f>
        <v>1991.4591625722599</v>
      </c>
      <c r="G7405">
        <f>$P$43*'Profilo fotovoltaico'!B7407+'Approvvigionamento energia'!$Q$43*'Profilo eolico'!B7407</f>
        <v>2827.0280160040243</v>
      </c>
      <c r="H7405">
        <f t="shared" si="230"/>
        <v>1138.4335154826958</v>
      </c>
      <c r="I7405">
        <f>IF(LCOH!$C$28=Menu!$A$1,'Approvvigionamento energia'!C7405,0)+IF(LCOH!$C$28=Menu!$A$2,'Approvvigionamento energia'!D7405,0)+IF(LCOH!$C$28=Menu!$A$3,'Approvvigionamento energia'!E7405,0)+IF(LCOH!$C$28=Menu!$A$4,'Approvvigionamento energia'!F7405,0)+IF(LCOH!$C$28=Menu!$A$5,'Approvvigionamento energia'!G7405,0)+IF(LCOH!$C$28=Menu!$A$6,'Approvvigionamento energia'!H7405,0)</f>
        <v>1991.4591625722599</v>
      </c>
      <c r="J7405">
        <f>'Approvvigionamento energia'!A7405+'Approvvigionamento energia'!B7405+'Approvvigionamento energia'!I7405</f>
        <v>2544.3591625722597</v>
      </c>
      <c r="K7405">
        <f>IF(MIN(LCOH!$C$18,J7405)&gt;=$P$48*LCOH!$C$18, MIN(LCOH!$C$18,J7405),0)</f>
        <v>1500</v>
      </c>
      <c r="L7405">
        <f t="shared" si="231"/>
        <v>1044.3591625722597</v>
      </c>
      <c r="M7405">
        <f>K7405/LCOH!$C$18</f>
        <v>1</v>
      </c>
      <c r="N7405">
        <f>K7405/LCOH!$C$34</f>
        <v>28.901734104046245</v>
      </c>
    </row>
    <row r="7406" spans="1:14" x14ac:dyDescent="0.35">
      <c r="A7406">
        <f>'Profilo fotovoltaico'!B7408*LCOH!$C$20</f>
        <v>461</v>
      </c>
      <c r="B7406">
        <f>'Profilo eolico'!B7408*LCOH!$C$21</f>
        <v>70.2</v>
      </c>
      <c r="C7406">
        <f>$P$35*'Profilo fotovoltaico'!B7408</f>
        <v>3390.4762184937722</v>
      </c>
      <c r="D7406">
        <f>$Q$37*'Profilo eolico'!B7408</f>
        <v>409.59136959477127</v>
      </c>
      <c r="E7406">
        <f>$P$39*'Profilo fotovoltaico'!B7408+'Approvvigionamento energia'!$Q$39*'Profilo eolico'!B7408</f>
        <v>1154.8125818195215</v>
      </c>
      <c r="F7406">
        <f>$P$41*'Profilo fotovoltaico'!B7408+'Approvvigionamento energia'!$Q$41*'Profilo eolico'!B7408</f>
        <v>1900.0337940442716</v>
      </c>
      <c r="G7406">
        <f>$P$43*'Profilo fotovoltaico'!B7408+'Approvvigionamento energia'!$Q$43*'Profilo eolico'!B7408</f>
        <v>2645.255006269022</v>
      </c>
      <c r="H7406">
        <f t="shared" si="230"/>
        <v>1138.4335154826958</v>
      </c>
      <c r="I7406">
        <f>IF(LCOH!$C$28=Menu!$A$1,'Approvvigionamento energia'!C7406,0)+IF(LCOH!$C$28=Menu!$A$2,'Approvvigionamento energia'!D7406,0)+IF(LCOH!$C$28=Menu!$A$3,'Approvvigionamento energia'!E7406,0)+IF(LCOH!$C$28=Menu!$A$4,'Approvvigionamento energia'!F7406,0)+IF(LCOH!$C$28=Menu!$A$5,'Approvvigionamento energia'!G7406,0)+IF(LCOH!$C$28=Menu!$A$6,'Approvvigionamento energia'!H7406,0)</f>
        <v>1900.0337940442716</v>
      </c>
      <c r="J7406">
        <f>'Approvvigionamento energia'!A7406+'Approvvigionamento energia'!B7406+'Approvvigionamento energia'!I7406</f>
        <v>2431.2337940442717</v>
      </c>
      <c r="K7406">
        <f>IF(MIN(LCOH!$C$18,J7406)&gt;=$P$48*LCOH!$C$18, MIN(LCOH!$C$18,J7406),0)</f>
        <v>1500</v>
      </c>
      <c r="L7406">
        <f t="shared" si="231"/>
        <v>931.23379404427169</v>
      </c>
      <c r="M7406">
        <f>K7406/LCOH!$C$18</f>
        <v>1</v>
      </c>
      <c r="N7406">
        <f>K7406/LCOH!$C$34</f>
        <v>28.901734104046245</v>
      </c>
    </row>
    <row r="7407" spans="1:14" x14ac:dyDescent="0.35">
      <c r="A7407">
        <f>'Profilo fotovoltaico'!B7409*LCOH!$C$20</f>
        <v>370</v>
      </c>
      <c r="B7407">
        <f>'Profilo eolico'!B7409*LCOH!$C$21</f>
        <v>83.7</v>
      </c>
      <c r="C7407">
        <f>$P$35*'Profilo fotovoltaico'!B7409</f>
        <v>2721.2065094201639</v>
      </c>
      <c r="D7407">
        <f>$Q$37*'Profilo eolico'!B7409</f>
        <v>488.35894067068875</v>
      </c>
      <c r="E7407">
        <f>$P$39*'Profilo fotovoltaico'!B7409+'Approvvigionamento energia'!$Q$39*'Profilo eolico'!B7409</f>
        <v>1046.5708328580577</v>
      </c>
      <c r="F7407">
        <f>$P$41*'Profilo fotovoltaico'!B7409+'Approvvigionamento energia'!$Q$41*'Profilo eolico'!B7409</f>
        <v>1604.7827250454263</v>
      </c>
      <c r="G7407">
        <f>$P$43*'Profilo fotovoltaico'!B7409+'Approvvigionamento energia'!$Q$43*'Profilo eolico'!B7409</f>
        <v>2162.9946172327955</v>
      </c>
      <c r="H7407">
        <f t="shared" si="230"/>
        <v>1138.4335154826958</v>
      </c>
      <c r="I7407">
        <f>IF(LCOH!$C$28=Menu!$A$1,'Approvvigionamento energia'!C7407,0)+IF(LCOH!$C$28=Menu!$A$2,'Approvvigionamento energia'!D7407,0)+IF(LCOH!$C$28=Menu!$A$3,'Approvvigionamento energia'!E7407,0)+IF(LCOH!$C$28=Menu!$A$4,'Approvvigionamento energia'!F7407,0)+IF(LCOH!$C$28=Menu!$A$5,'Approvvigionamento energia'!G7407,0)+IF(LCOH!$C$28=Menu!$A$6,'Approvvigionamento energia'!H7407,0)</f>
        <v>1604.7827250454263</v>
      </c>
      <c r="J7407">
        <f>'Approvvigionamento energia'!A7407+'Approvvigionamento energia'!B7407+'Approvvigionamento energia'!I7407</f>
        <v>2058.4827250454264</v>
      </c>
      <c r="K7407">
        <f>IF(MIN(LCOH!$C$18,J7407)&gt;=$P$48*LCOH!$C$18, MIN(LCOH!$C$18,J7407),0)</f>
        <v>1500</v>
      </c>
      <c r="L7407">
        <f t="shared" si="231"/>
        <v>558.48272504542638</v>
      </c>
      <c r="M7407">
        <f>K7407/LCOH!$C$18</f>
        <v>1</v>
      </c>
      <c r="N7407">
        <f>K7407/LCOH!$C$34</f>
        <v>28.901734104046245</v>
      </c>
    </row>
    <row r="7408" spans="1:14" x14ac:dyDescent="0.35">
      <c r="A7408">
        <f>'Profilo fotovoltaico'!B7410*LCOH!$C$20</f>
        <v>233</v>
      </c>
      <c r="B7408">
        <f>'Profilo eolico'!B7410*LCOH!$C$21</f>
        <v>86.9</v>
      </c>
      <c r="C7408">
        <f>$P$35*'Profilo fotovoltaico'!B7410</f>
        <v>1713.6246397159412</v>
      </c>
      <c r="D7408">
        <f>$Q$37*'Profilo eolico'!B7410</f>
        <v>507.02977233312856</v>
      </c>
      <c r="E7408">
        <f>$P$39*'Profilo fotovoltaico'!B7410+'Approvvigionamento energia'!$Q$39*'Profilo eolico'!B7410</f>
        <v>808.67848917883168</v>
      </c>
      <c r="F7408">
        <f>$P$41*'Profilo fotovoltaico'!B7410+'Approvvigionamento energia'!$Q$41*'Profilo eolico'!B7410</f>
        <v>1110.3272060245349</v>
      </c>
      <c r="G7408">
        <f>$P$43*'Profilo fotovoltaico'!B7410+'Approvvigionamento energia'!$Q$43*'Profilo eolico'!B7410</f>
        <v>1411.975922870238</v>
      </c>
      <c r="H7408">
        <f t="shared" si="230"/>
        <v>1138.4335154826958</v>
      </c>
      <c r="I7408">
        <f>IF(LCOH!$C$28=Menu!$A$1,'Approvvigionamento energia'!C7408,0)+IF(LCOH!$C$28=Menu!$A$2,'Approvvigionamento energia'!D7408,0)+IF(LCOH!$C$28=Menu!$A$3,'Approvvigionamento energia'!E7408,0)+IF(LCOH!$C$28=Menu!$A$4,'Approvvigionamento energia'!F7408,0)+IF(LCOH!$C$28=Menu!$A$5,'Approvvigionamento energia'!G7408,0)+IF(LCOH!$C$28=Menu!$A$6,'Approvvigionamento energia'!H7408,0)</f>
        <v>1110.3272060245349</v>
      </c>
      <c r="J7408">
        <f>'Approvvigionamento energia'!A7408+'Approvvigionamento energia'!B7408+'Approvvigionamento energia'!I7408</f>
        <v>1430.227206024535</v>
      </c>
      <c r="K7408">
        <f>IF(MIN(LCOH!$C$18,J7408)&gt;=$P$48*LCOH!$C$18, MIN(LCOH!$C$18,J7408),0)</f>
        <v>1430.227206024535</v>
      </c>
      <c r="L7408">
        <f t="shared" si="231"/>
        <v>0</v>
      </c>
      <c r="M7408">
        <f>K7408/LCOH!$C$18</f>
        <v>0.95348480401635671</v>
      </c>
      <c r="N7408">
        <f>K7408/LCOH!$C$34</f>
        <v>27.557364277929384</v>
      </c>
    </row>
    <row r="7409" spans="1:14" x14ac:dyDescent="0.35">
      <c r="A7409">
        <f>'Profilo fotovoltaico'!B7411*LCOH!$C$20</f>
        <v>87</v>
      </c>
      <c r="B7409">
        <f>'Profilo eolico'!B7411*LCOH!$C$21</f>
        <v>76.599999999999994</v>
      </c>
      <c r="C7409">
        <f>$P$35*'Profilo fotovoltaico'!B7411</f>
        <v>639.85126032311962</v>
      </c>
      <c r="D7409">
        <f>$Q$37*'Profilo eolico'!B7411</f>
        <v>446.93303291965071</v>
      </c>
      <c r="E7409">
        <f>$P$39*'Profilo fotovoltaico'!B7411+'Approvvigionamento energia'!$Q$39*'Profilo eolico'!B7411</f>
        <v>495.16258977051791</v>
      </c>
      <c r="F7409">
        <f>$P$41*'Profilo fotovoltaico'!B7411+'Approvvigionamento energia'!$Q$41*'Profilo eolico'!B7411</f>
        <v>543.39214662138511</v>
      </c>
      <c r="G7409">
        <f>$P$43*'Profilo fotovoltaico'!B7411+'Approvvigionamento energia'!$Q$43*'Profilo eolico'!B7411</f>
        <v>591.62170347225242</v>
      </c>
      <c r="H7409">
        <f t="shared" si="230"/>
        <v>1138.4335154826958</v>
      </c>
      <c r="I7409">
        <f>IF(LCOH!$C$28=Menu!$A$1,'Approvvigionamento energia'!C7409,0)+IF(LCOH!$C$28=Menu!$A$2,'Approvvigionamento energia'!D7409,0)+IF(LCOH!$C$28=Menu!$A$3,'Approvvigionamento energia'!E7409,0)+IF(LCOH!$C$28=Menu!$A$4,'Approvvigionamento energia'!F7409,0)+IF(LCOH!$C$28=Menu!$A$5,'Approvvigionamento energia'!G7409,0)+IF(LCOH!$C$28=Menu!$A$6,'Approvvigionamento energia'!H7409,0)</f>
        <v>543.39214662138511</v>
      </c>
      <c r="J7409">
        <f>'Approvvigionamento energia'!A7409+'Approvvigionamento energia'!B7409+'Approvvigionamento energia'!I7409</f>
        <v>706.99214662138513</v>
      </c>
      <c r="K7409">
        <f>IF(MIN(LCOH!$C$18,J7409)&gt;=$P$48*LCOH!$C$18, MIN(LCOH!$C$18,J7409),0)</f>
        <v>706.99214662138513</v>
      </c>
      <c r="L7409">
        <f t="shared" si="231"/>
        <v>0</v>
      </c>
      <c r="M7409">
        <f>K7409/LCOH!$C$18</f>
        <v>0.4713280977475901</v>
      </c>
      <c r="N7409">
        <f>K7409/LCOH!$C$34</f>
        <v>13.622199356866766</v>
      </c>
    </row>
    <row r="7410" spans="1:14" x14ac:dyDescent="0.35">
      <c r="A7410">
        <f>'Profilo fotovoltaico'!B7412*LCOH!$C$20</f>
        <v>1</v>
      </c>
      <c r="B7410">
        <f>'Profilo eolico'!B7412*LCOH!$C$21</f>
        <v>83.2</v>
      </c>
      <c r="C7410">
        <f>$P$35*'Profilo fotovoltaico'!B7412</f>
        <v>7.3546121876220649</v>
      </c>
      <c r="D7410">
        <f>$Q$37*'Profilo eolico'!B7412</f>
        <v>485.44162322343254</v>
      </c>
      <c r="E7410">
        <f>$P$39*'Profilo fotovoltaico'!B7412+'Approvvigionamento energia'!$Q$39*'Profilo eolico'!B7412</f>
        <v>365.91987046447991</v>
      </c>
      <c r="F7410">
        <f>$P$41*'Profilo fotovoltaico'!B7412+'Approvvigionamento energia'!$Q$41*'Profilo eolico'!B7412</f>
        <v>246.39811770552731</v>
      </c>
      <c r="G7410">
        <f>$P$43*'Profilo fotovoltaico'!B7412+'Approvvigionamento energia'!$Q$43*'Profilo eolico'!B7412</f>
        <v>126.87636494657468</v>
      </c>
      <c r="H7410">
        <f t="shared" si="230"/>
        <v>1138.4335154826958</v>
      </c>
      <c r="I7410">
        <f>IF(LCOH!$C$28=Menu!$A$1,'Approvvigionamento energia'!C7410,0)+IF(LCOH!$C$28=Menu!$A$2,'Approvvigionamento energia'!D7410,0)+IF(LCOH!$C$28=Menu!$A$3,'Approvvigionamento energia'!E7410,0)+IF(LCOH!$C$28=Menu!$A$4,'Approvvigionamento energia'!F7410,0)+IF(LCOH!$C$28=Menu!$A$5,'Approvvigionamento energia'!G7410,0)+IF(LCOH!$C$28=Menu!$A$6,'Approvvigionamento energia'!H7410,0)</f>
        <v>246.39811770552731</v>
      </c>
      <c r="J7410">
        <f>'Approvvigionamento energia'!A7410+'Approvvigionamento energia'!B7410+'Approvvigionamento energia'!I7410</f>
        <v>330.59811770552733</v>
      </c>
      <c r="K7410">
        <f>IF(MIN(LCOH!$C$18,J7410)&gt;=$P$48*LCOH!$C$18, MIN(LCOH!$C$18,J7410),0)</f>
        <v>0</v>
      </c>
      <c r="L7410">
        <f t="shared" si="231"/>
        <v>330.59811770552733</v>
      </c>
      <c r="M7410">
        <f>K7410/LCOH!$C$18</f>
        <v>0</v>
      </c>
      <c r="N7410">
        <f>K7410/LCOH!$C$34</f>
        <v>0</v>
      </c>
    </row>
    <row r="7411" spans="1:14" x14ac:dyDescent="0.35">
      <c r="A7411">
        <f>'Profilo fotovoltaico'!B7413*LCOH!$C$20</f>
        <v>0</v>
      </c>
      <c r="B7411">
        <f>'Profilo eolico'!B7413*LCOH!$C$21</f>
        <v>90.7</v>
      </c>
      <c r="C7411">
        <f>$P$35*'Profilo fotovoltaico'!B7413</f>
        <v>0</v>
      </c>
      <c r="D7411">
        <f>$Q$37*'Profilo eolico'!B7413</f>
        <v>529.20138493227569</v>
      </c>
      <c r="E7411">
        <f>$P$39*'Profilo fotovoltaico'!B7413+'Approvvigionamento energia'!$Q$39*'Profilo eolico'!B7413</f>
        <v>396.90103869920677</v>
      </c>
      <c r="F7411">
        <f>$P$41*'Profilo fotovoltaico'!B7413+'Approvvigionamento energia'!$Q$41*'Profilo eolico'!B7413</f>
        <v>264.60069246613784</v>
      </c>
      <c r="G7411">
        <f>$P$43*'Profilo fotovoltaico'!B7413+'Approvvigionamento energia'!$Q$43*'Profilo eolico'!B7413</f>
        <v>132.30034623306892</v>
      </c>
      <c r="H7411">
        <f t="shared" si="230"/>
        <v>1138.4335154826958</v>
      </c>
      <c r="I7411">
        <f>IF(LCOH!$C$28=Menu!$A$1,'Approvvigionamento energia'!C7411,0)+IF(LCOH!$C$28=Menu!$A$2,'Approvvigionamento energia'!D7411,0)+IF(LCOH!$C$28=Menu!$A$3,'Approvvigionamento energia'!E7411,0)+IF(LCOH!$C$28=Menu!$A$4,'Approvvigionamento energia'!F7411,0)+IF(LCOH!$C$28=Menu!$A$5,'Approvvigionamento energia'!G7411,0)+IF(LCOH!$C$28=Menu!$A$6,'Approvvigionamento energia'!H7411,0)</f>
        <v>264.60069246613784</v>
      </c>
      <c r="J7411">
        <f>'Approvvigionamento energia'!A7411+'Approvvigionamento energia'!B7411+'Approvvigionamento energia'!I7411</f>
        <v>355.30069246613783</v>
      </c>
      <c r="K7411">
        <f>IF(MIN(LCOH!$C$18,J7411)&gt;=$P$48*LCOH!$C$18, MIN(LCOH!$C$18,J7411),0)</f>
        <v>0</v>
      </c>
      <c r="L7411">
        <f t="shared" si="231"/>
        <v>355.30069246613783</v>
      </c>
      <c r="M7411">
        <f>K7411/LCOH!$C$18</f>
        <v>0</v>
      </c>
      <c r="N7411">
        <f>K7411/LCOH!$C$34</f>
        <v>0</v>
      </c>
    </row>
    <row r="7412" spans="1:14" x14ac:dyDescent="0.35">
      <c r="A7412">
        <f>'Profilo fotovoltaico'!B7414*LCOH!$C$20</f>
        <v>0</v>
      </c>
      <c r="B7412">
        <f>'Profilo eolico'!B7414*LCOH!$C$21</f>
        <v>97.4</v>
      </c>
      <c r="C7412">
        <f>$P$35*'Profilo fotovoltaico'!B7414</f>
        <v>0</v>
      </c>
      <c r="D7412">
        <f>$Q$37*'Profilo eolico'!B7414</f>
        <v>568.29343872550885</v>
      </c>
      <c r="E7412">
        <f>$P$39*'Profilo fotovoltaico'!B7414+'Approvvigionamento energia'!$Q$39*'Profilo eolico'!B7414</f>
        <v>426.22007904413158</v>
      </c>
      <c r="F7412">
        <f>$P$41*'Profilo fotovoltaico'!B7414+'Approvvigionamento energia'!$Q$41*'Profilo eolico'!B7414</f>
        <v>284.14671936275442</v>
      </c>
      <c r="G7412">
        <f>$P$43*'Profilo fotovoltaico'!B7414+'Approvvigionamento energia'!$Q$43*'Profilo eolico'!B7414</f>
        <v>142.07335968137721</v>
      </c>
      <c r="H7412">
        <f t="shared" si="230"/>
        <v>1138.4335154826958</v>
      </c>
      <c r="I7412">
        <f>IF(LCOH!$C$28=Menu!$A$1,'Approvvigionamento energia'!C7412,0)+IF(LCOH!$C$28=Menu!$A$2,'Approvvigionamento energia'!D7412,0)+IF(LCOH!$C$28=Menu!$A$3,'Approvvigionamento energia'!E7412,0)+IF(LCOH!$C$28=Menu!$A$4,'Approvvigionamento energia'!F7412,0)+IF(LCOH!$C$28=Menu!$A$5,'Approvvigionamento energia'!G7412,0)+IF(LCOH!$C$28=Menu!$A$6,'Approvvigionamento energia'!H7412,0)</f>
        <v>284.14671936275442</v>
      </c>
      <c r="J7412">
        <f>'Approvvigionamento energia'!A7412+'Approvvigionamento energia'!B7412+'Approvvigionamento energia'!I7412</f>
        <v>381.5467193627544</v>
      </c>
      <c r="K7412">
        <f>IF(MIN(LCOH!$C$18,J7412)&gt;=$P$48*LCOH!$C$18, MIN(LCOH!$C$18,J7412),0)</f>
        <v>381.5467193627544</v>
      </c>
      <c r="L7412">
        <f t="shared" si="231"/>
        <v>0</v>
      </c>
      <c r="M7412">
        <f>K7412/LCOH!$C$18</f>
        <v>0.25436447957516961</v>
      </c>
      <c r="N7412">
        <f>K7412/LCOH!$C$34</f>
        <v>7.3515745541956532</v>
      </c>
    </row>
    <row r="7413" spans="1:14" x14ac:dyDescent="0.35">
      <c r="A7413">
        <f>'Profilo fotovoltaico'!B7415*LCOH!$C$20</f>
        <v>0</v>
      </c>
      <c r="B7413">
        <f>'Profilo eolico'!B7415*LCOH!$C$21</f>
        <v>108.3</v>
      </c>
      <c r="C7413">
        <f>$P$35*'Profilo fotovoltaico'!B7415</f>
        <v>0</v>
      </c>
      <c r="D7413">
        <f>$Q$37*'Profilo eolico'!B7415</f>
        <v>631.89095907569401</v>
      </c>
      <c r="E7413">
        <f>$P$39*'Profilo fotovoltaico'!B7415+'Approvvigionamento energia'!$Q$39*'Profilo eolico'!B7415</f>
        <v>473.91821930677054</v>
      </c>
      <c r="F7413">
        <f>$P$41*'Profilo fotovoltaico'!B7415+'Approvvigionamento energia'!$Q$41*'Profilo eolico'!B7415</f>
        <v>315.94547953784701</v>
      </c>
      <c r="G7413">
        <f>$P$43*'Profilo fotovoltaico'!B7415+'Approvvigionamento energia'!$Q$43*'Profilo eolico'!B7415</f>
        <v>157.9727397689235</v>
      </c>
      <c r="H7413">
        <f t="shared" si="230"/>
        <v>1138.4335154826958</v>
      </c>
      <c r="I7413">
        <f>IF(LCOH!$C$28=Menu!$A$1,'Approvvigionamento energia'!C7413,0)+IF(LCOH!$C$28=Menu!$A$2,'Approvvigionamento energia'!D7413,0)+IF(LCOH!$C$28=Menu!$A$3,'Approvvigionamento energia'!E7413,0)+IF(LCOH!$C$28=Menu!$A$4,'Approvvigionamento energia'!F7413,0)+IF(LCOH!$C$28=Menu!$A$5,'Approvvigionamento energia'!G7413,0)+IF(LCOH!$C$28=Menu!$A$6,'Approvvigionamento energia'!H7413,0)</f>
        <v>315.94547953784701</v>
      </c>
      <c r="J7413">
        <f>'Approvvigionamento energia'!A7413+'Approvvigionamento energia'!B7413+'Approvvigionamento energia'!I7413</f>
        <v>424.24547953784702</v>
      </c>
      <c r="K7413">
        <f>IF(MIN(LCOH!$C$18,J7413)&gt;=$P$48*LCOH!$C$18, MIN(LCOH!$C$18,J7413),0)</f>
        <v>424.24547953784702</v>
      </c>
      <c r="L7413">
        <f t="shared" si="231"/>
        <v>0</v>
      </c>
      <c r="M7413">
        <f>K7413/LCOH!$C$18</f>
        <v>0.28283031969189804</v>
      </c>
      <c r="N7413">
        <f>K7413/LCOH!$C$34</f>
        <v>8.1742866962976315</v>
      </c>
    </row>
    <row r="7414" spans="1:14" x14ac:dyDescent="0.35">
      <c r="A7414">
        <f>'Profilo fotovoltaico'!B7416*LCOH!$C$20</f>
        <v>0</v>
      </c>
      <c r="B7414">
        <f>'Profilo eolico'!B7416*LCOH!$C$21</f>
        <v>124.3</v>
      </c>
      <c r="C7414">
        <f>$P$35*'Profilo fotovoltaico'!B7416</f>
        <v>0</v>
      </c>
      <c r="D7414">
        <f>$Q$37*'Profilo eolico'!B7416</f>
        <v>725.24511738789261</v>
      </c>
      <c r="E7414">
        <f>$P$39*'Profilo fotovoltaico'!B7416+'Approvvigionamento energia'!$Q$39*'Profilo eolico'!B7416</f>
        <v>543.93383804091945</v>
      </c>
      <c r="F7414">
        <f>$P$41*'Profilo fotovoltaico'!B7416+'Approvvigionamento energia'!$Q$41*'Profilo eolico'!B7416</f>
        <v>362.6225586939463</v>
      </c>
      <c r="G7414">
        <f>$P$43*'Profilo fotovoltaico'!B7416+'Approvvigionamento energia'!$Q$43*'Profilo eolico'!B7416</f>
        <v>181.31127934697315</v>
      </c>
      <c r="H7414">
        <f t="shared" si="230"/>
        <v>1138.4335154826958</v>
      </c>
      <c r="I7414">
        <f>IF(LCOH!$C$28=Menu!$A$1,'Approvvigionamento energia'!C7414,0)+IF(LCOH!$C$28=Menu!$A$2,'Approvvigionamento energia'!D7414,0)+IF(LCOH!$C$28=Menu!$A$3,'Approvvigionamento energia'!E7414,0)+IF(LCOH!$C$28=Menu!$A$4,'Approvvigionamento energia'!F7414,0)+IF(LCOH!$C$28=Menu!$A$5,'Approvvigionamento energia'!G7414,0)+IF(LCOH!$C$28=Menu!$A$6,'Approvvigionamento energia'!H7414,0)</f>
        <v>362.6225586939463</v>
      </c>
      <c r="J7414">
        <f>'Approvvigionamento energia'!A7414+'Approvvigionamento energia'!B7414+'Approvvigionamento energia'!I7414</f>
        <v>486.92255869394631</v>
      </c>
      <c r="K7414">
        <f>IF(MIN(LCOH!$C$18,J7414)&gt;=$P$48*LCOH!$C$18, MIN(LCOH!$C$18,J7414),0)</f>
        <v>486.92255869394631</v>
      </c>
      <c r="L7414">
        <f t="shared" si="231"/>
        <v>0</v>
      </c>
      <c r="M7414">
        <f>K7414/LCOH!$C$18</f>
        <v>0.32461503912929757</v>
      </c>
      <c r="N7414">
        <f>K7414/LCOH!$C$34</f>
        <v>9.3819375470895245</v>
      </c>
    </row>
    <row r="7415" spans="1:14" x14ac:dyDescent="0.35">
      <c r="A7415">
        <f>'Profilo fotovoltaico'!B7417*LCOH!$C$20</f>
        <v>0</v>
      </c>
      <c r="B7415">
        <f>'Profilo eolico'!B7417*LCOH!$C$21</f>
        <v>137.1</v>
      </c>
      <c r="C7415">
        <f>$P$35*'Profilo fotovoltaico'!B7417</f>
        <v>0</v>
      </c>
      <c r="D7415">
        <f>$Q$37*'Profilo eolico'!B7417</f>
        <v>799.9284440376515</v>
      </c>
      <c r="E7415">
        <f>$P$39*'Profilo fotovoltaico'!B7417+'Approvvigionamento energia'!$Q$39*'Profilo eolico'!B7417</f>
        <v>599.94633302823866</v>
      </c>
      <c r="F7415">
        <f>$P$41*'Profilo fotovoltaico'!B7417+'Approvvigionamento energia'!$Q$41*'Profilo eolico'!B7417</f>
        <v>399.96422201882575</v>
      </c>
      <c r="G7415">
        <f>$P$43*'Profilo fotovoltaico'!B7417+'Approvvigionamento energia'!$Q$43*'Profilo eolico'!B7417</f>
        <v>199.98211100941288</v>
      </c>
      <c r="H7415">
        <f t="shared" si="230"/>
        <v>1138.4335154826958</v>
      </c>
      <c r="I7415">
        <f>IF(LCOH!$C$28=Menu!$A$1,'Approvvigionamento energia'!C7415,0)+IF(LCOH!$C$28=Menu!$A$2,'Approvvigionamento energia'!D7415,0)+IF(LCOH!$C$28=Menu!$A$3,'Approvvigionamento energia'!E7415,0)+IF(LCOH!$C$28=Menu!$A$4,'Approvvigionamento energia'!F7415,0)+IF(LCOH!$C$28=Menu!$A$5,'Approvvigionamento energia'!G7415,0)+IF(LCOH!$C$28=Menu!$A$6,'Approvvigionamento energia'!H7415,0)</f>
        <v>399.96422201882575</v>
      </c>
      <c r="J7415">
        <f>'Approvvigionamento energia'!A7415+'Approvvigionamento energia'!B7415+'Approvvigionamento energia'!I7415</f>
        <v>537.06422201882572</v>
      </c>
      <c r="K7415">
        <f>IF(MIN(LCOH!$C$18,J7415)&gt;=$P$48*LCOH!$C$18, MIN(LCOH!$C$18,J7415),0)</f>
        <v>537.06422201882572</v>
      </c>
      <c r="L7415">
        <f t="shared" si="231"/>
        <v>0</v>
      </c>
      <c r="M7415">
        <f>K7415/LCOH!$C$18</f>
        <v>0.35804281467921717</v>
      </c>
      <c r="N7415">
        <f>K7415/LCOH!$C$34</f>
        <v>10.348058227723039</v>
      </c>
    </row>
    <row r="7416" spans="1:14" x14ac:dyDescent="0.35">
      <c r="A7416">
        <f>'Profilo fotovoltaico'!B7418*LCOH!$C$20</f>
        <v>0</v>
      </c>
      <c r="B7416">
        <f>'Profilo eolico'!B7418*LCOH!$C$21</f>
        <v>146.19999999999999</v>
      </c>
      <c r="C7416">
        <f>$P$35*'Profilo fotovoltaico'!B7418</f>
        <v>0</v>
      </c>
      <c r="D7416">
        <f>$Q$37*'Profilo eolico'!B7418</f>
        <v>853.02362157771449</v>
      </c>
      <c r="E7416">
        <f>$P$39*'Profilo fotovoltaico'!B7418+'Approvvigionamento energia'!$Q$39*'Profilo eolico'!B7418</f>
        <v>639.76771618328576</v>
      </c>
      <c r="F7416">
        <f>$P$41*'Profilo fotovoltaico'!B7418+'Approvvigionamento energia'!$Q$41*'Profilo eolico'!B7418</f>
        <v>426.51181078885725</v>
      </c>
      <c r="G7416">
        <f>$P$43*'Profilo fotovoltaico'!B7418+'Approvvigionamento energia'!$Q$43*'Profilo eolico'!B7418</f>
        <v>213.25590539442862</v>
      </c>
      <c r="H7416">
        <f t="shared" si="230"/>
        <v>1138.4335154826958</v>
      </c>
      <c r="I7416">
        <f>IF(LCOH!$C$28=Menu!$A$1,'Approvvigionamento energia'!C7416,0)+IF(LCOH!$C$28=Menu!$A$2,'Approvvigionamento energia'!D7416,0)+IF(LCOH!$C$28=Menu!$A$3,'Approvvigionamento energia'!E7416,0)+IF(LCOH!$C$28=Menu!$A$4,'Approvvigionamento energia'!F7416,0)+IF(LCOH!$C$28=Menu!$A$5,'Approvvigionamento energia'!G7416,0)+IF(LCOH!$C$28=Menu!$A$6,'Approvvigionamento energia'!H7416,0)</f>
        <v>426.51181078885725</v>
      </c>
      <c r="J7416">
        <f>'Approvvigionamento energia'!A7416+'Approvvigionamento energia'!B7416+'Approvvigionamento energia'!I7416</f>
        <v>572.71181078885729</v>
      </c>
      <c r="K7416">
        <f>IF(MIN(LCOH!$C$18,J7416)&gt;=$P$48*LCOH!$C$18, MIN(LCOH!$C$18,J7416),0)</f>
        <v>572.71181078885729</v>
      </c>
      <c r="L7416">
        <f t="shared" si="231"/>
        <v>0</v>
      </c>
      <c r="M7416">
        <f>K7416/LCOH!$C$18</f>
        <v>0.3818078738592382</v>
      </c>
      <c r="N7416">
        <f>K7416/LCOH!$C$34</f>
        <v>11.034909649110931</v>
      </c>
    </row>
    <row r="7417" spans="1:14" x14ac:dyDescent="0.35">
      <c r="A7417">
        <f>'Profilo fotovoltaico'!B7419*LCOH!$C$20</f>
        <v>0</v>
      </c>
      <c r="B7417">
        <f>'Profilo eolico'!B7419*LCOH!$C$21</f>
        <v>156.20000000000002</v>
      </c>
      <c r="C7417">
        <f>$P$35*'Profilo fotovoltaico'!B7419</f>
        <v>0</v>
      </c>
      <c r="D7417">
        <f>$Q$37*'Profilo eolico'!B7419</f>
        <v>911.36997052283857</v>
      </c>
      <c r="E7417">
        <f>$P$39*'Profilo fotovoltaico'!B7419+'Approvvigionamento energia'!$Q$39*'Profilo eolico'!B7419</f>
        <v>683.5274778921289</v>
      </c>
      <c r="F7417">
        <f>$P$41*'Profilo fotovoltaico'!B7419+'Approvvigionamento energia'!$Q$41*'Profilo eolico'!B7419</f>
        <v>455.68498526141929</v>
      </c>
      <c r="G7417">
        <f>$P$43*'Profilo fotovoltaico'!B7419+'Approvvigionamento energia'!$Q$43*'Profilo eolico'!B7419</f>
        <v>227.84249263070964</v>
      </c>
      <c r="H7417">
        <f t="shared" si="230"/>
        <v>1138.4335154826958</v>
      </c>
      <c r="I7417">
        <f>IF(LCOH!$C$28=Menu!$A$1,'Approvvigionamento energia'!C7417,0)+IF(LCOH!$C$28=Menu!$A$2,'Approvvigionamento energia'!D7417,0)+IF(LCOH!$C$28=Menu!$A$3,'Approvvigionamento energia'!E7417,0)+IF(LCOH!$C$28=Menu!$A$4,'Approvvigionamento energia'!F7417,0)+IF(LCOH!$C$28=Menu!$A$5,'Approvvigionamento energia'!G7417,0)+IF(LCOH!$C$28=Menu!$A$6,'Approvvigionamento energia'!H7417,0)</f>
        <v>455.68498526141929</v>
      </c>
      <c r="J7417">
        <f>'Approvvigionamento energia'!A7417+'Approvvigionamento energia'!B7417+'Approvvigionamento energia'!I7417</f>
        <v>611.88498526141927</v>
      </c>
      <c r="K7417">
        <f>IF(MIN(LCOH!$C$18,J7417)&gt;=$P$48*LCOH!$C$18, MIN(LCOH!$C$18,J7417),0)</f>
        <v>611.88498526141927</v>
      </c>
      <c r="L7417">
        <f t="shared" si="231"/>
        <v>0</v>
      </c>
      <c r="M7417">
        <f>K7417/LCOH!$C$18</f>
        <v>0.40792332350761284</v>
      </c>
      <c r="N7417">
        <f>K7417/LCOH!$C$34</f>
        <v>11.789691430855862</v>
      </c>
    </row>
    <row r="7418" spans="1:14" x14ac:dyDescent="0.35">
      <c r="A7418">
        <f>'Profilo fotovoltaico'!B7420*LCOH!$C$20</f>
        <v>0</v>
      </c>
      <c r="B7418">
        <f>'Profilo eolico'!B7420*LCOH!$C$21</f>
        <v>174</v>
      </c>
      <c r="C7418">
        <f>$P$35*'Profilo fotovoltaico'!B7420</f>
        <v>0</v>
      </c>
      <c r="D7418">
        <f>$Q$37*'Profilo eolico'!B7420</f>
        <v>1015.2264716451594</v>
      </c>
      <c r="E7418">
        <f>$P$39*'Profilo fotovoltaico'!B7420+'Approvvigionamento energia'!$Q$39*'Profilo eolico'!B7420</f>
        <v>761.41985373386956</v>
      </c>
      <c r="F7418">
        <f>$P$41*'Profilo fotovoltaico'!B7420+'Approvvigionamento energia'!$Q$41*'Profilo eolico'!B7420</f>
        <v>507.61323582257972</v>
      </c>
      <c r="G7418">
        <f>$P$43*'Profilo fotovoltaico'!B7420+'Approvvigionamento energia'!$Q$43*'Profilo eolico'!B7420</f>
        <v>253.80661791128986</v>
      </c>
      <c r="H7418">
        <f t="shared" si="230"/>
        <v>1138.4335154826958</v>
      </c>
      <c r="I7418">
        <f>IF(LCOH!$C$28=Menu!$A$1,'Approvvigionamento energia'!C7418,0)+IF(LCOH!$C$28=Menu!$A$2,'Approvvigionamento energia'!D7418,0)+IF(LCOH!$C$28=Menu!$A$3,'Approvvigionamento energia'!E7418,0)+IF(LCOH!$C$28=Menu!$A$4,'Approvvigionamento energia'!F7418,0)+IF(LCOH!$C$28=Menu!$A$5,'Approvvigionamento energia'!G7418,0)+IF(LCOH!$C$28=Menu!$A$6,'Approvvigionamento energia'!H7418,0)</f>
        <v>507.61323582257972</v>
      </c>
      <c r="J7418">
        <f>'Approvvigionamento energia'!A7418+'Approvvigionamento energia'!B7418+'Approvvigionamento energia'!I7418</f>
        <v>681.61323582257978</v>
      </c>
      <c r="K7418">
        <f>IF(MIN(LCOH!$C$18,J7418)&gt;=$P$48*LCOH!$C$18, MIN(LCOH!$C$18,J7418),0)</f>
        <v>681.61323582257978</v>
      </c>
      <c r="L7418">
        <f t="shared" si="231"/>
        <v>0</v>
      </c>
      <c r="M7418">
        <f>K7418/LCOH!$C$18</f>
        <v>0.45440882388171988</v>
      </c>
      <c r="N7418">
        <f>K7418/LCOH!$C$34</f>
        <v>13.133203002361846</v>
      </c>
    </row>
    <row r="7419" spans="1:14" x14ac:dyDescent="0.35">
      <c r="A7419">
        <f>'Profilo fotovoltaico'!B7421*LCOH!$C$20</f>
        <v>0</v>
      </c>
      <c r="B7419">
        <f>'Profilo eolico'!B7421*LCOH!$C$21</f>
        <v>194</v>
      </c>
      <c r="C7419">
        <f>$P$35*'Profilo fotovoltaico'!B7421</f>
        <v>0</v>
      </c>
      <c r="D7419">
        <f>$Q$37*'Profilo eolico'!B7421</f>
        <v>1131.9191695354077</v>
      </c>
      <c r="E7419">
        <f>$P$39*'Profilo fotovoltaico'!B7421+'Approvvigionamento energia'!$Q$39*'Profilo eolico'!B7421</f>
        <v>848.93937715155573</v>
      </c>
      <c r="F7419">
        <f>$P$41*'Profilo fotovoltaico'!B7421+'Approvvigionamento energia'!$Q$41*'Profilo eolico'!B7421</f>
        <v>565.95958476770386</v>
      </c>
      <c r="G7419">
        <f>$P$43*'Profilo fotovoltaico'!B7421+'Approvvigionamento energia'!$Q$43*'Profilo eolico'!B7421</f>
        <v>282.97979238385193</v>
      </c>
      <c r="H7419">
        <f t="shared" si="230"/>
        <v>1138.4335154826958</v>
      </c>
      <c r="I7419">
        <f>IF(LCOH!$C$28=Menu!$A$1,'Approvvigionamento energia'!C7419,0)+IF(LCOH!$C$28=Menu!$A$2,'Approvvigionamento energia'!D7419,0)+IF(LCOH!$C$28=Menu!$A$3,'Approvvigionamento energia'!E7419,0)+IF(LCOH!$C$28=Menu!$A$4,'Approvvigionamento energia'!F7419,0)+IF(LCOH!$C$28=Menu!$A$5,'Approvvigionamento energia'!G7419,0)+IF(LCOH!$C$28=Menu!$A$6,'Approvvigionamento energia'!H7419,0)</f>
        <v>565.95958476770386</v>
      </c>
      <c r="J7419">
        <f>'Approvvigionamento energia'!A7419+'Approvvigionamento energia'!B7419+'Approvvigionamento energia'!I7419</f>
        <v>759.95958476770386</v>
      </c>
      <c r="K7419">
        <f>IF(MIN(LCOH!$C$18,J7419)&gt;=$P$48*LCOH!$C$18, MIN(LCOH!$C$18,J7419),0)</f>
        <v>759.95958476770386</v>
      </c>
      <c r="L7419">
        <f t="shared" si="231"/>
        <v>0</v>
      </c>
      <c r="M7419">
        <f>K7419/LCOH!$C$18</f>
        <v>0.50663972317846928</v>
      </c>
      <c r="N7419">
        <f>K7419/LCOH!$C$34</f>
        <v>14.642766565851712</v>
      </c>
    </row>
    <row r="7420" spans="1:14" x14ac:dyDescent="0.35">
      <c r="A7420">
        <f>'Profilo fotovoltaico'!B7422*LCOH!$C$20</f>
        <v>0</v>
      </c>
      <c r="B7420">
        <f>'Profilo eolico'!B7422*LCOH!$C$21</f>
        <v>220.4</v>
      </c>
      <c r="C7420">
        <f>$P$35*'Profilo fotovoltaico'!B7422</f>
        <v>0</v>
      </c>
      <c r="D7420">
        <f>$Q$37*'Profilo eolico'!B7422</f>
        <v>1285.9535307505355</v>
      </c>
      <c r="E7420">
        <f>$P$39*'Profilo fotovoltaico'!B7422+'Approvvigionamento energia'!$Q$39*'Profilo eolico'!B7422</f>
        <v>964.46514806290156</v>
      </c>
      <c r="F7420">
        <f>$P$41*'Profilo fotovoltaico'!B7422+'Approvvigionamento energia'!$Q$41*'Profilo eolico'!B7422</f>
        <v>642.97676537526775</v>
      </c>
      <c r="G7420">
        <f>$P$43*'Profilo fotovoltaico'!B7422+'Approvvigionamento energia'!$Q$43*'Profilo eolico'!B7422</f>
        <v>321.48838268763387</v>
      </c>
      <c r="H7420">
        <f t="shared" si="230"/>
        <v>1138.4335154826958</v>
      </c>
      <c r="I7420">
        <f>IF(LCOH!$C$28=Menu!$A$1,'Approvvigionamento energia'!C7420,0)+IF(LCOH!$C$28=Menu!$A$2,'Approvvigionamento energia'!D7420,0)+IF(LCOH!$C$28=Menu!$A$3,'Approvvigionamento energia'!E7420,0)+IF(LCOH!$C$28=Menu!$A$4,'Approvvigionamento energia'!F7420,0)+IF(LCOH!$C$28=Menu!$A$5,'Approvvigionamento energia'!G7420,0)+IF(LCOH!$C$28=Menu!$A$6,'Approvvigionamento energia'!H7420,0)</f>
        <v>642.97676537526775</v>
      </c>
      <c r="J7420">
        <f>'Approvvigionamento energia'!A7420+'Approvvigionamento energia'!B7420+'Approvvigionamento energia'!I7420</f>
        <v>863.37676537526772</v>
      </c>
      <c r="K7420">
        <f>IF(MIN(LCOH!$C$18,J7420)&gt;=$P$48*LCOH!$C$18, MIN(LCOH!$C$18,J7420),0)</f>
        <v>863.37676537526772</v>
      </c>
      <c r="L7420">
        <f t="shared" si="231"/>
        <v>0</v>
      </c>
      <c r="M7420">
        <f>K7420/LCOH!$C$18</f>
        <v>0.57558451025017843</v>
      </c>
      <c r="N7420">
        <f>K7420/LCOH!$C$34</f>
        <v>16.635390469658336</v>
      </c>
    </row>
    <row r="7421" spans="1:14" x14ac:dyDescent="0.35">
      <c r="A7421">
        <f>'Profilo fotovoltaico'!B7423*LCOH!$C$20</f>
        <v>0</v>
      </c>
      <c r="B7421">
        <f>'Profilo eolico'!B7423*LCOH!$C$21</f>
        <v>236.1</v>
      </c>
      <c r="C7421">
        <f>$P$35*'Profilo fotovoltaico'!B7423</f>
        <v>0</v>
      </c>
      <c r="D7421">
        <f>$Q$37*'Profilo eolico'!B7423</f>
        <v>1377.5572985943802</v>
      </c>
      <c r="E7421">
        <f>$P$39*'Profilo fotovoltaico'!B7423+'Approvvigionamento energia'!$Q$39*'Profilo eolico'!B7423</f>
        <v>1033.1679739457852</v>
      </c>
      <c r="F7421">
        <f>$P$41*'Profilo fotovoltaico'!B7423+'Approvvigionamento energia'!$Q$41*'Profilo eolico'!B7423</f>
        <v>688.7786492971901</v>
      </c>
      <c r="G7421">
        <f>$P$43*'Profilo fotovoltaico'!B7423+'Approvvigionamento energia'!$Q$43*'Profilo eolico'!B7423</f>
        <v>344.38932464859505</v>
      </c>
      <c r="H7421">
        <f t="shared" si="230"/>
        <v>1138.4335154826958</v>
      </c>
      <c r="I7421">
        <f>IF(LCOH!$C$28=Menu!$A$1,'Approvvigionamento energia'!C7421,0)+IF(LCOH!$C$28=Menu!$A$2,'Approvvigionamento energia'!D7421,0)+IF(LCOH!$C$28=Menu!$A$3,'Approvvigionamento energia'!E7421,0)+IF(LCOH!$C$28=Menu!$A$4,'Approvvigionamento energia'!F7421,0)+IF(LCOH!$C$28=Menu!$A$5,'Approvvigionamento energia'!G7421,0)+IF(LCOH!$C$28=Menu!$A$6,'Approvvigionamento energia'!H7421,0)</f>
        <v>688.7786492971901</v>
      </c>
      <c r="J7421">
        <f>'Approvvigionamento energia'!A7421+'Approvvigionamento energia'!B7421+'Approvvigionamento energia'!I7421</f>
        <v>924.87864929719012</v>
      </c>
      <c r="K7421">
        <f>IF(MIN(LCOH!$C$18,J7421)&gt;=$P$48*LCOH!$C$18, MIN(LCOH!$C$18,J7421),0)</f>
        <v>924.87864929719012</v>
      </c>
      <c r="L7421">
        <f t="shared" si="231"/>
        <v>0</v>
      </c>
      <c r="M7421">
        <f>K7421/LCOH!$C$18</f>
        <v>0.61658576619812677</v>
      </c>
      <c r="N7421">
        <f>K7421/LCOH!$C$34</f>
        <v>17.820397866997883</v>
      </c>
    </row>
    <row r="7422" spans="1:14" x14ac:dyDescent="0.35">
      <c r="A7422">
        <f>'Profilo fotovoltaico'!B7424*LCOH!$C$20</f>
        <v>0</v>
      </c>
      <c r="B7422">
        <f>'Profilo eolico'!B7424*LCOH!$C$21</f>
        <v>244.2</v>
      </c>
      <c r="C7422">
        <f>$P$35*'Profilo fotovoltaico'!B7424</f>
        <v>0</v>
      </c>
      <c r="D7422">
        <f>$Q$37*'Profilo eolico'!B7424</f>
        <v>1424.8178412399307</v>
      </c>
      <c r="E7422">
        <f>$P$39*'Profilo fotovoltaico'!B7424+'Approvvigionamento energia'!$Q$39*'Profilo eolico'!B7424</f>
        <v>1068.6133809299481</v>
      </c>
      <c r="F7422">
        <f>$P$41*'Profilo fotovoltaico'!B7424+'Approvvigionamento energia'!$Q$41*'Profilo eolico'!B7424</f>
        <v>712.40892061996533</v>
      </c>
      <c r="G7422">
        <f>$P$43*'Profilo fotovoltaico'!B7424+'Approvvigionamento energia'!$Q$43*'Profilo eolico'!B7424</f>
        <v>356.20446030998266</v>
      </c>
      <c r="H7422">
        <f t="shared" si="230"/>
        <v>1138.4335154826958</v>
      </c>
      <c r="I7422">
        <f>IF(LCOH!$C$28=Menu!$A$1,'Approvvigionamento energia'!C7422,0)+IF(LCOH!$C$28=Menu!$A$2,'Approvvigionamento energia'!D7422,0)+IF(LCOH!$C$28=Menu!$A$3,'Approvvigionamento energia'!E7422,0)+IF(LCOH!$C$28=Menu!$A$4,'Approvvigionamento energia'!F7422,0)+IF(LCOH!$C$28=Menu!$A$5,'Approvvigionamento energia'!G7422,0)+IF(LCOH!$C$28=Menu!$A$6,'Approvvigionamento energia'!H7422,0)</f>
        <v>712.40892061996533</v>
      </c>
      <c r="J7422">
        <f>'Approvvigionamento energia'!A7422+'Approvvigionamento energia'!B7422+'Approvvigionamento energia'!I7422</f>
        <v>956.60892061996537</v>
      </c>
      <c r="K7422">
        <f>IF(MIN(LCOH!$C$18,J7422)&gt;=$P$48*LCOH!$C$18, MIN(LCOH!$C$18,J7422),0)</f>
        <v>956.60892061996537</v>
      </c>
      <c r="L7422">
        <f t="shared" si="231"/>
        <v>0</v>
      </c>
      <c r="M7422">
        <f>K7422/LCOH!$C$18</f>
        <v>0.63773928041331029</v>
      </c>
      <c r="N7422">
        <f>K7422/LCOH!$C$34</f>
        <v>18.43177111021128</v>
      </c>
    </row>
    <row r="7423" spans="1:14" x14ac:dyDescent="0.35">
      <c r="A7423">
        <f>'Profilo fotovoltaico'!B7425*LCOH!$C$20</f>
        <v>0</v>
      </c>
      <c r="B7423">
        <f>'Profilo eolico'!B7425*LCOH!$C$21</f>
        <v>255.5</v>
      </c>
      <c r="C7423">
        <f>$P$35*'Profilo fotovoltaico'!B7425</f>
        <v>0</v>
      </c>
      <c r="D7423">
        <f>$Q$37*'Profilo eolico'!B7425</f>
        <v>1490.749215547921</v>
      </c>
      <c r="E7423">
        <f>$P$39*'Profilo fotovoltaico'!B7425+'Approvvigionamento energia'!$Q$39*'Profilo eolico'!B7425</f>
        <v>1118.0619116609407</v>
      </c>
      <c r="F7423">
        <f>$P$41*'Profilo fotovoltaico'!B7425+'Approvvigionamento energia'!$Q$41*'Profilo eolico'!B7425</f>
        <v>745.37460777396052</v>
      </c>
      <c r="G7423">
        <f>$P$43*'Profilo fotovoltaico'!B7425+'Approvvigionamento energia'!$Q$43*'Profilo eolico'!B7425</f>
        <v>372.68730388698026</v>
      </c>
      <c r="H7423">
        <f t="shared" si="230"/>
        <v>1138.4335154826958</v>
      </c>
      <c r="I7423">
        <f>IF(LCOH!$C$28=Menu!$A$1,'Approvvigionamento energia'!C7423,0)+IF(LCOH!$C$28=Menu!$A$2,'Approvvigionamento energia'!D7423,0)+IF(LCOH!$C$28=Menu!$A$3,'Approvvigionamento energia'!E7423,0)+IF(LCOH!$C$28=Menu!$A$4,'Approvvigionamento energia'!F7423,0)+IF(LCOH!$C$28=Menu!$A$5,'Approvvigionamento energia'!G7423,0)+IF(LCOH!$C$28=Menu!$A$6,'Approvvigionamento energia'!H7423,0)</f>
        <v>745.37460777396052</v>
      </c>
      <c r="J7423">
        <f>'Approvvigionamento energia'!A7423+'Approvvigionamento energia'!B7423+'Approvvigionamento energia'!I7423</f>
        <v>1000.8746077739605</v>
      </c>
      <c r="K7423">
        <f>IF(MIN(LCOH!$C$18,J7423)&gt;=$P$48*LCOH!$C$18, MIN(LCOH!$C$18,J7423),0)</f>
        <v>1000.8746077739605</v>
      </c>
      <c r="L7423">
        <f t="shared" si="231"/>
        <v>0</v>
      </c>
      <c r="M7423">
        <f>K7423/LCOH!$C$18</f>
        <v>0.66724973851597369</v>
      </c>
      <c r="N7423">
        <f>K7423/LCOH!$C$34</f>
        <v>19.284674523583053</v>
      </c>
    </row>
    <row r="7424" spans="1:14" x14ac:dyDescent="0.35">
      <c r="A7424">
        <f>'Profilo fotovoltaico'!B7426*LCOH!$C$20</f>
        <v>14</v>
      </c>
      <c r="B7424">
        <f>'Profilo eolico'!B7426*LCOH!$C$21</f>
        <v>256.10000000000002</v>
      </c>
      <c r="C7424">
        <f>$P$35*'Profilo fotovoltaico'!B7426</f>
        <v>102.96457062670891</v>
      </c>
      <c r="D7424">
        <f>$Q$37*'Profilo eolico'!B7426</f>
        <v>1494.2499964846284</v>
      </c>
      <c r="E7424">
        <f>$P$39*'Profilo fotovoltaico'!B7426+'Approvvigionamento energia'!$Q$39*'Profilo eolico'!B7426</f>
        <v>1146.4286400201486</v>
      </c>
      <c r="F7424">
        <f>$P$41*'Profilo fotovoltaico'!B7426+'Approvvigionamento energia'!$Q$41*'Profilo eolico'!B7426</f>
        <v>798.60728355566857</v>
      </c>
      <c r="G7424">
        <f>$P$43*'Profilo fotovoltaico'!B7426+'Approvvigionamento energia'!$Q$43*'Profilo eolico'!B7426</f>
        <v>450.7859270911888</v>
      </c>
      <c r="H7424">
        <f t="shared" si="230"/>
        <v>1138.4335154826958</v>
      </c>
      <c r="I7424">
        <f>IF(LCOH!$C$28=Menu!$A$1,'Approvvigionamento energia'!C7424,0)+IF(LCOH!$C$28=Menu!$A$2,'Approvvigionamento energia'!D7424,0)+IF(LCOH!$C$28=Menu!$A$3,'Approvvigionamento energia'!E7424,0)+IF(LCOH!$C$28=Menu!$A$4,'Approvvigionamento energia'!F7424,0)+IF(LCOH!$C$28=Menu!$A$5,'Approvvigionamento energia'!G7424,0)+IF(LCOH!$C$28=Menu!$A$6,'Approvvigionamento energia'!H7424,0)</f>
        <v>798.60728355566857</v>
      </c>
      <c r="J7424">
        <f>'Approvvigionamento energia'!A7424+'Approvvigionamento energia'!B7424+'Approvvigionamento energia'!I7424</f>
        <v>1068.7072835556687</v>
      </c>
      <c r="K7424">
        <f>IF(MIN(LCOH!$C$18,J7424)&gt;=$P$48*LCOH!$C$18, MIN(LCOH!$C$18,J7424),0)</f>
        <v>1068.7072835556687</v>
      </c>
      <c r="L7424">
        <f t="shared" si="231"/>
        <v>0</v>
      </c>
      <c r="M7424">
        <f>K7424/LCOH!$C$18</f>
        <v>0.71247152237044575</v>
      </c>
      <c r="N7424">
        <f>K7424/LCOH!$C$34</f>
        <v>20.591662496255658</v>
      </c>
    </row>
    <row r="7425" spans="1:14" x14ac:dyDescent="0.35">
      <c r="A7425">
        <f>'Profilo fotovoltaico'!B7427*LCOH!$C$20</f>
        <v>66</v>
      </c>
      <c r="B7425">
        <f>'Profilo eolico'!B7427*LCOH!$C$21</f>
        <v>233.7</v>
      </c>
      <c r="C7425">
        <f>$P$35*'Profilo fotovoltaico'!B7427</f>
        <v>485.40440438305632</v>
      </c>
      <c r="D7425">
        <f>$Q$37*'Profilo eolico'!B7427</f>
        <v>1363.5541748475505</v>
      </c>
      <c r="E7425">
        <f>$P$39*'Profilo fotovoltaico'!B7427+'Approvvigionamento energia'!$Q$39*'Profilo eolico'!B7427</f>
        <v>1144.0167322314269</v>
      </c>
      <c r="F7425">
        <f>$P$41*'Profilo fotovoltaico'!B7427+'Approvvigionamento energia'!$Q$41*'Profilo eolico'!B7427</f>
        <v>924.4792896153034</v>
      </c>
      <c r="G7425">
        <f>$P$43*'Profilo fotovoltaico'!B7427+'Approvvigionamento energia'!$Q$43*'Profilo eolico'!B7427</f>
        <v>704.94184699917992</v>
      </c>
      <c r="H7425">
        <f t="shared" si="230"/>
        <v>1138.4335154826958</v>
      </c>
      <c r="I7425">
        <f>IF(LCOH!$C$28=Menu!$A$1,'Approvvigionamento energia'!C7425,0)+IF(LCOH!$C$28=Menu!$A$2,'Approvvigionamento energia'!D7425,0)+IF(LCOH!$C$28=Menu!$A$3,'Approvvigionamento energia'!E7425,0)+IF(LCOH!$C$28=Menu!$A$4,'Approvvigionamento energia'!F7425,0)+IF(LCOH!$C$28=Menu!$A$5,'Approvvigionamento energia'!G7425,0)+IF(LCOH!$C$28=Menu!$A$6,'Approvvigionamento energia'!H7425,0)</f>
        <v>924.4792896153034</v>
      </c>
      <c r="J7425">
        <f>'Approvvigionamento energia'!A7425+'Approvvigionamento energia'!B7425+'Approvvigionamento energia'!I7425</f>
        <v>1224.1792896153033</v>
      </c>
      <c r="K7425">
        <f>IF(MIN(LCOH!$C$18,J7425)&gt;=$P$48*LCOH!$C$18, MIN(LCOH!$C$18,J7425),0)</f>
        <v>1224.1792896153033</v>
      </c>
      <c r="L7425">
        <f t="shared" si="231"/>
        <v>0</v>
      </c>
      <c r="M7425">
        <f>K7425/LCOH!$C$18</f>
        <v>0.81611952641020225</v>
      </c>
      <c r="N7425">
        <f>K7425/LCOH!$C$34</f>
        <v>23.587269549427809</v>
      </c>
    </row>
    <row r="7426" spans="1:14" x14ac:dyDescent="0.35">
      <c r="A7426">
        <f>'Profilo fotovoltaico'!B7428*LCOH!$C$20</f>
        <v>127</v>
      </c>
      <c r="B7426">
        <f>'Profilo eolico'!B7428*LCOH!$C$21</f>
        <v>275.10000000000002</v>
      </c>
      <c r="C7426">
        <f>$P$35*'Profilo fotovoltaico'!B7428</f>
        <v>934.03574782800229</v>
      </c>
      <c r="D7426">
        <f>$Q$37*'Profilo eolico'!B7428</f>
        <v>1605.1080594803643</v>
      </c>
      <c r="E7426">
        <f>$P$39*'Profilo fotovoltaico'!B7428+'Approvvigionamento energia'!$Q$39*'Profilo eolico'!B7428</f>
        <v>1437.3399815672738</v>
      </c>
      <c r="F7426">
        <f>$P$41*'Profilo fotovoltaico'!B7428+'Approvvigionamento energia'!$Q$41*'Profilo eolico'!B7428</f>
        <v>1269.5719036541832</v>
      </c>
      <c r="G7426">
        <f>$P$43*'Profilo fotovoltaico'!B7428+'Approvvigionamento energia'!$Q$43*'Profilo eolico'!B7428</f>
        <v>1101.8038257410929</v>
      </c>
      <c r="H7426">
        <f t="shared" ref="H7426:H7489" si="232">$P$45</f>
        <v>1138.4335154826958</v>
      </c>
      <c r="I7426">
        <f>IF(LCOH!$C$28=Menu!$A$1,'Approvvigionamento energia'!C7426,0)+IF(LCOH!$C$28=Menu!$A$2,'Approvvigionamento energia'!D7426,0)+IF(LCOH!$C$28=Menu!$A$3,'Approvvigionamento energia'!E7426,0)+IF(LCOH!$C$28=Menu!$A$4,'Approvvigionamento energia'!F7426,0)+IF(LCOH!$C$28=Menu!$A$5,'Approvvigionamento energia'!G7426,0)+IF(LCOH!$C$28=Menu!$A$6,'Approvvigionamento energia'!H7426,0)</f>
        <v>1269.5719036541832</v>
      </c>
      <c r="J7426">
        <f>'Approvvigionamento energia'!A7426+'Approvvigionamento energia'!B7426+'Approvvigionamento energia'!I7426</f>
        <v>1671.6719036541831</v>
      </c>
      <c r="K7426">
        <f>IF(MIN(LCOH!$C$18,J7426)&gt;=$P$48*LCOH!$C$18, MIN(LCOH!$C$18,J7426),0)</f>
        <v>1500</v>
      </c>
      <c r="L7426">
        <f t="shared" si="231"/>
        <v>171.6719036541831</v>
      </c>
      <c r="M7426">
        <f>K7426/LCOH!$C$18</f>
        <v>1</v>
      </c>
      <c r="N7426">
        <f>K7426/LCOH!$C$34</f>
        <v>28.901734104046245</v>
      </c>
    </row>
    <row r="7427" spans="1:14" x14ac:dyDescent="0.35">
      <c r="A7427">
        <f>'Profilo fotovoltaico'!B7429*LCOH!$C$20</f>
        <v>179</v>
      </c>
      <c r="B7427">
        <f>'Profilo eolico'!B7429*LCOH!$C$21</f>
        <v>316.90000000000003</v>
      </c>
      <c r="C7427">
        <f>$P$35*'Profilo fotovoltaico'!B7429</f>
        <v>1316.4755815843496</v>
      </c>
      <c r="D7427">
        <f>$Q$37*'Profilo eolico'!B7429</f>
        <v>1848.995798070983</v>
      </c>
      <c r="E7427">
        <f>$P$39*'Profilo fotovoltaico'!B7429+'Approvvigionamento energia'!$Q$39*'Profilo eolico'!B7429</f>
        <v>1715.8657439493245</v>
      </c>
      <c r="F7427">
        <f>$P$41*'Profilo fotovoltaico'!B7429+'Approvvigionamento energia'!$Q$41*'Profilo eolico'!B7429</f>
        <v>1582.7356898276662</v>
      </c>
      <c r="G7427">
        <f>$P$43*'Profilo fotovoltaico'!B7429+'Approvvigionamento energia'!$Q$43*'Profilo eolico'!B7429</f>
        <v>1449.6056357060079</v>
      </c>
      <c r="H7427">
        <f t="shared" si="232"/>
        <v>1138.4335154826958</v>
      </c>
      <c r="I7427">
        <f>IF(LCOH!$C$28=Menu!$A$1,'Approvvigionamento energia'!C7427,0)+IF(LCOH!$C$28=Menu!$A$2,'Approvvigionamento energia'!D7427,0)+IF(LCOH!$C$28=Menu!$A$3,'Approvvigionamento energia'!E7427,0)+IF(LCOH!$C$28=Menu!$A$4,'Approvvigionamento energia'!F7427,0)+IF(LCOH!$C$28=Menu!$A$5,'Approvvigionamento energia'!G7427,0)+IF(LCOH!$C$28=Menu!$A$6,'Approvvigionamento energia'!H7427,0)</f>
        <v>1582.7356898276662</v>
      </c>
      <c r="J7427">
        <f>'Approvvigionamento energia'!A7427+'Approvvigionamento energia'!B7427+'Approvvigionamento energia'!I7427</f>
        <v>2078.6356898276663</v>
      </c>
      <c r="K7427">
        <f>IF(MIN(LCOH!$C$18,J7427)&gt;=$P$48*LCOH!$C$18, MIN(LCOH!$C$18,J7427),0)</f>
        <v>1500</v>
      </c>
      <c r="L7427">
        <f t="shared" ref="L7427:L7490" si="233">J7427-K7427</f>
        <v>578.63568982766628</v>
      </c>
      <c r="M7427">
        <f>K7427/LCOH!$C$18</f>
        <v>1</v>
      </c>
      <c r="N7427">
        <f>K7427/LCOH!$C$34</f>
        <v>28.901734104046245</v>
      </c>
    </row>
    <row r="7428" spans="1:14" x14ac:dyDescent="0.35">
      <c r="A7428">
        <f>'Profilo fotovoltaico'!B7430*LCOH!$C$20</f>
        <v>214</v>
      </c>
      <c r="B7428">
        <f>'Profilo eolico'!B7430*LCOH!$C$21</f>
        <v>359.9</v>
      </c>
      <c r="C7428">
        <f>$P$35*'Profilo fotovoltaico'!B7430</f>
        <v>1573.8870081511218</v>
      </c>
      <c r="D7428">
        <f>$Q$37*'Profilo eolico'!B7430</f>
        <v>2099.8850985350168</v>
      </c>
      <c r="E7428">
        <f>$P$39*'Profilo fotovoltaico'!B7430+'Approvvigionamento energia'!$Q$39*'Profilo eolico'!B7430</f>
        <v>1968.3855759390431</v>
      </c>
      <c r="F7428">
        <f>$P$41*'Profilo fotovoltaico'!B7430+'Approvvigionamento energia'!$Q$41*'Profilo eolico'!B7430</f>
        <v>1836.8860533430693</v>
      </c>
      <c r="G7428">
        <f>$P$43*'Profilo fotovoltaico'!B7430+'Approvvigionamento energia'!$Q$43*'Profilo eolico'!B7430</f>
        <v>1705.3865307470955</v>
      </c>
      <c r="H7428">
        <f t="shared" si="232"/>
        <v>1138.4335154826958</v>
      </c>
      <c r="I7428">
        <f>IF(LCOH!$C$28=Menu!$A$1,'Approvvigionamento energia'!C7428,0)+IF(LCOH!$C$28=Menu!$A$2,'Approvvigionamento energia'!D7428,0)+IF(LCOH!$C$28=Menu!$A$3,'Approvvigionamento energia'!E7428,0)+IF(LCOH!$C$28=Menu!$A$4,'Approvvigionamento energia'!F7428,0)+IF(LCOH!$C$28=Menu!$A$5,'Approvvigionamento energia'!G7428,0)+IF(LCOH!$C$28=Menu!$A$6,'Approvvigionamento energia'!H7428,0)</f>
        <v>1836.8860533430693</v>
      </c>
      <c r="J7428">
        <f>'Approvvigionamento energia'!A7428+'Approvvigionamento energia'!B7428+'Approvvigionamento energia'!I7428</f>
        <v>2410.7860533430694</v>
      </c>
      <c r="K7428">
        <f>IF(MIN(LCOH!$C$18,J7428)&gt;=$P$48*LCOH!$C$18, MIN(LCOH!$C$18,J7428),0)</f>
        <v>1500</v>
      </c>
      <c r="L7428">
        <f t="shared" si="233"/>
        <v>910.7860533430694</v>
      </c>
      <c r="M7428">
        <f>K7428/LCOH!$C$18</f>
        <v>1</v>
      </c>
      <c r="N7428">
        <f>K7428/LCOH!$C$34</f>
        <v>28.901734104046245</v>
      </c>
    </row>
    <row r="7429" spans="1:14" x14ac:dyDescent="0.35">
      <c r="A7429">
        <f>'Profilo fotovoltaico'!B7431*LCOH!$C$20</f>
        <v>222</v>
      </c>
      <c r="B7429">
        <f>'Profilo eolico'!B7431*LCOH!$C$21</f>
        <v>399.3</v>
      </c>
      <c r="C7429">
        <f>$P$35*'Profilo fotovoltaico'!B7431</f>
        <v>1632.7239056520984</v>
      </c>
      <c r="D7429">
        <f>$Q$37*'Profilo eolico'!B7431</f>
        <v>2329.7697133788056</v>
      </c>
      <c r="E7429">
        <f>$P$39*'Profilo fotovoltaico'!B7431+'Approvvigionamento energia'!$Q$39*'Profilo eolico'!B7431</f>
        <v>2155.5082614471285</v>
      </c>
      <c r="F7429">
        <f>$P$41*'Profilo fotovoltaico'!B7431+'Approvvigionamento energia'!$Q$41*'Profilo eolico'!B7431</f>
        <v>1981.246809515452</v>
      </c>
      <c r="G7429">
        <f>$P$43*'Profilo fotovoltaico'!B7431+'Approvvigionamento energia'!$Q$43*'Profilo eolico'!B7431</f>
        <v>1806.9853575837751</v>
      </c>
      <c r="H7429">
        <f t="shared" si="232"/>
        <v>1138.4335154826958</v>
      </c>
      <c r="I7429">
        <f>IF(LCOH!$C$28=Menu!$A$1,'Approvvigionamento energia'!C7429,0)+IF(LCOH!$C$28=Menu!$A$2,'Approvvigionamento energia'!D7429,0)+IF(LCOH!$C$28=Menu!$A$3,'Approvvigionamento energia'!E7429,0)+IF(LCOH!$C$28=Menu!$A$4,'Approvvigionamento energia'!F7429,0)+IF(LCOH!$C$28=Menu!$A$5,'Approvvigionamento energia'!G7429,0)+IF(LCOH!$C$28=Menu!$A$6,'Approvvigionamento energia'!H7429,0)</f>
        <v>1981.246809515452</v>
      </c>
      <c r="J7429">
        <f>'Approvvigionamento energia'!A7429+'Approvvigionamento energia'!B7429+'Approvvigionamento energia'!I7429</f>
        <v>2602.546809515452</v>
      </c>
      <c r="K7429">
        <f>IF(MIN(LCOH!$C$18,J7429)&gt;=$P$48*LCOH!$C$18, MIN(LCOH!$C$18,J7429),0)</f>
        <v>1500</v>
      </c>
      <c r="L7429">
        <f t="shared" si="233"/>
        <v>1102.546809515452</v>
      </c>
      <c r="M7429">
        <f>K7429/LCOH!$C$18</f>
        <v>1</v>
      </c>
      <c r="N7429">
        <f>K7429/LCOH!$C$34</f>
        <v>28.901734104046245</v>
      </c>
    </row>
    <row r="7430" spans="1:14" x14ac:dyDescent="0.35">
      <c r="A7430">
        <f>'Profilo fotovoltaico'!B7432*LCOH!$C$20</f>
        <v>197</v>
      </c>
      <c r="B7430">
        <f>'Profilo eolico'!B7432*LCOH!$C$21</f>
        <v>428.70000000000005</v>
      </c>
      <c r="C7430">
        <f>$P$35*'Profilo fotovoltaico'!B7432</f>
        <v>1448.8586009615469</v>
      </c>
      <c r="D7430">
        <f>$Q$37*'Profilo eolico'!B7432</f>
        <v>2501.3079792774706</v>
      </c>
      <c r="E7430">
        <f>$P$39*'Profilo fotovoltaico'!B7432+'Approvvigionamento energia'!$Q$39*'Profilo eolico'!B7432</f>
        <v>2238.1956346984898</v>
      </c>
      <c r="F7430">
        <f>$P$41*'Profilo fotovoltaico'!B7432+'Approvvigionamento energia'!$Q$41*'Profilo eolico'!B7432</f>
        <v>1975.0832901195088</v>
      </c>
      <c r="G7430">
        <f>$P$43*'Profilo fotovoltaico'!B7432+'Approvvigionamento energia'!$Q$43*'Profilo eolico'!B7432</f>
        <v>1711.9709455405277</v>
      </c>
      <c r="H7430">
        <f t="shared" si="232"/>
        <v>1138.4335154826958</v>
      </c>
      <c r="I7430">
        <f>IF(LCOH!$C$28=Menu!$A$1,'Approvvigionamento energia'!C7430,0)+IF(LCOH!$C$28=Menu!$A$2,'Approvvigionamento energia'!D7430,0)+IF(LCOH!$C$28=Menu!$A$3,'Approvvigionamento energia'!E7430,0)+IF(LCOH!$C$28=Menu!$A$4,'Approvvigionamento energia'!F7430,0)+IF(LCOH!$C$28=Menu!$A$5,'Approvvigionamento energia'!G7430,0)+IF(LCOH!$C$28=Menu!$A$6,'Approvvigionamento energia'!H7430,0)</f>
        <v>1975.0832901195088</v>
      </c>
      <c r="J7430">
        <f>'Approvvigionamento energia'!A7430+'Approvvigionamento energia'!B7430+'Approvvigionamento energia'!I7430</f>
        <v>2600.7832901195088</v>
      </c>
      <c r="K7430">
        <f>IF(MIN(LCOH!$C$18,J7430)&gt;=$P$48*LCOH!$C$18, MIN(LCOH!$C$18,J7430),0)</f>
        <v>1500</v>
      </c>
      <c r="L7430">
        <f t="shared" si="233"/>
        <v>1100.7832901195088</v>
      </c>
      <c r="M7430">
        <f>K7430/LCOH!$C$18</f>
        <v>1</v>
      </c>
      <c r="N7430">
        <f>K7430/LCOH!$C$34</f>
        <v>28.901734104046245</v>
      </c>
    </row>
    <row r="7431" spans="1:14" x14ac:dyDescent="0.35">
      <c r="A7431">
        <f>'Profilo fotovoltaico'!B7433*LCOH!$C$20</f>
        <v>146</v>
      </c>
      <c r="B7431">
        <f>'Profilo eolico'!B7433*LCOH!$C$21</f>
        <v>448.5</v>
      </c>
      <c r="C7431">
        <f>$P$35*'Profilo fotovoltaico'!B7433</f>
        <v>1073.7733793928214</v>
      </c>
      <c r="D7431">
        <f>$Q$37*'Profilo eolico'!B7433</f>
        <v>2616.8337501888163</v>
      </c>
      <c r="E7431">
        <f>$P$39*'Profilo fotovoltaico'!B7433+'Approvvigionamento energia'!$Q$39*'Profilo eolico'!B7433</f>
        <v>2231.0686574898177</v>
      </c>
      <c r="F7431">
        <f>$P$41*'Profilo fotovoltaico'!B7433+'Approvvigionamento energia'!$Q$41*'Profilo eolico'!B7433</f>
        <v>1845.3035647908189</v>
      </c>
      <c r="G7431">
        <f>$P$43*'Profilo fotovoltaico'!B7433+'Approvvigionamento energia'!$Q$43*'Profilo eolico'!B7433</f>
        <v>1459.53847209182</v>
      </c>
      <c r="H7431">
        <f t="shared" si="232"/>
        <v>1138.4335154826958</v>
      </c>
      <c r="I7431">
        <f>IF(LCOH!$C$28=Menu!$A$1,'Approvvigionamento energia'!C7431,0)+IF(LCOH!$C$28=Menu!$A$2,'Approvvigionamento energia'!D7431,0)+IF(LCOH!$C$28=Menu!$A$3,'Approvvigionamento energia'!E7431,0)+IF(LCOH!$C$28=Menu!$A$4,'Approvvigionamento energia'!F7431,0)+IF(LCOH!$C$28=Menu!$A$5,'Approvvigionamento energia'!G7431,0)+IF(LCOH!$C$28=Menu!$A$6,'Approvvigionamento energia'!H7431,0)</f>
        <v>1845.3035647908189</v>
      </c>
      <c r="J7431">
        <f>'Approvvigionamento energia'!A7431+'Approvvigionamento energia'!B7431+'Approvvigionamento energia'!I7431</f>
        <v>2439.8035647908191</v>
      </c>
      <c r="K7431">
        <f>IF(MIN(LCOH!$C$18,J7431)&gt;=$P$48*LCOH!$C$18, MIN(LCOH!$C$18,J7431),0)</f>
        <v>1500</v>
      </c>
      <c r="L7431">
        <f t="shared" si="233"/>
        <v>939.80356479081911</v>
      </c>
      <c r="M7431">
        <f>K7431/LCOH!$C$18</f>
        <v>1</v>
      </c>
      <c r="N7431">
        <f>K7431/LCOH!$C$34</f>
        <v>28.901734104046245</v>
      </c>
    </row>
    <row r="7432" spans="1:14" x14ac:dyDescent="0.35">
      <c r="A7432">
        <f>'Profilo fotovoltaico'!B7434*LCOH!$C$20</f>
        <v>74</v>
      </c>
      <c r="B7432">
        <f>'Profilo eolico'!B7434*LCOH!$C$21</f>
        <v>442.59999999999997</v>
      </c>
      <c r="C7432">
        <f>$P$35*'Profilo fotovoltaico'!B7434</f>
        <v>544.24130188403274</v>
      </c>
      <c r="D7432">
        <f>$Q$37*'Profilo eolico'!B7434</f>
        <v>2582.4094043111932</v>
      </c>
      <c r="E7432">
        <f>$P$39*'Profilo fotovoltaico'!B7434+'Approvvigionamento energia'!$Q$39*'Profilo eolico'!B7434</f>
        <v>2072.8673787044031</v>
      </c>
      <c r="F7432">
        <f>$P$41*'Profilo fotovoltaico'!B7434+'Approvvigionamento energia'!$Q$41*'Profilo eolico'!B7434</f>
        <v>1563.3253530976131</v>
      </c>
      <c r="G7432">
        <f>$P$43*'Profilo fotovoltaico'!B7434+'Approvvigionamento energia'!$Q$43*'Profilo eolico'!B7434</f>
        <v>1053.783327490823</v>
      </c>
      <c r="H7432">
        <f t="shared" si="232"/>
        <v>1138.4335154826958</v>
      </c>
      <c r="I7432">
        <f>IF(LCOH!$C$28=Menu!$A$1,'Approvvigionamento energia'!C7432,0)+IF(LCOH!$C$28=Menu!$A$2,'Approvvigionamento energia'!D7432,0)+IF(LCOH!$C$28=Menu!$A$3,'Approvvigionamento energia'!E7432,0)+IF(LCOH!$C$28=Menu!$A$4,'Approvvigionamento energia'!F7432,0)+IF(LCOH!$C$28=Menu!$A$5,'Approvvigionamento energia'!G7432,0)+IF(LCOH!$C$28=Menu!$A$6,'Approvvigionamento energia'!H7432,0)</f>
        <v>1563.3253530976131</v>
      </c>
      <c r="J7432">
        <f>'Approvvigionamento energia'!A7432+'Approvvigionamento energia'!B7432+'Approvvigionamento energia'!I7432</f>
        <v>2079.925353097613</v>
      </c>
      <c r="K7432">
        <f>IF(MIN(LCOH!$C$18,J7432)&gt;=$P$48*LCOH!$C$18, MIN(LCOH!$C$18,J7432),0)</f>
        <v>1500</v>
      </c>
      <c r="L7432">
        <f t="shared" si="233"/>
        <v>579.92535309761297</v>
      </c>
      <c r="M7432">
        <f>K7432/LCOH!$C$18</f>
        <v>1</v>
      </c>
      <c r="N7432">
        <f>K7432/LCOH!$C$34</f>
        <v>28.901734104046245</v>
      </c>
    </row>
    <row r="7433" spans="1:14" x14ac:dyDescent="0.35">
      <c r="A7433">
        <f>'Profilo fotovoltaico'!B7435*LCOH!$C$20</f>
        <v>19</v>
      </c>
      <c r="B7433">
        <f>'Profilo eolico'!B7435*LCOH!$C$21</f>
        <v>412.2</v>
      </c>
      <c r="C7433">
        <f>$P$35*'Profilo fotovoltaico'!B7435</f>
        <v>139.73763156481922</v>
      </c>
      <c r="D7433">
        <f>$Q$37*'Profilo eolico'!B7435</f>
        <v>2405.0365035180157</v>
      </c>
      <c r="E7433">
        <f>$P$39*'Profilo fotovoltaico'!B7435+'Approvvigionamento energia'!$Q$39*'Profilo eolico'!B7435</f>
        <v>1838.7117855297165</v>
      </c>
      <c r="F7433">
        <f>$P$41*'Profilo fotovoltaico'!B7435+'Approvvigionamento energia'!$Q$41*'Profilo eolico'!B7435</f>
        <v>1272.3870675414175</v>
      </c>
      <c r="G7433">
        <f>$P$43*'Profilo fotovoltaico'!B7435+'Approvvigionamento energia'!$Q$43*'Profilo eolico'!B7435</f>
        <v>706.06234955311834</v>
      </c>
      <c r="H7433">
        <f t="shared" si="232"/>
        <v>1138.4335154826958</v>
      </c>
      <c r="I7433">
        <f>IF(LCOH!$C$28=Menu!$A$1,'Approvvigionamento energia'!C7433,0)+IF(LCOH!$C$28=Menu!$A$2,'Approvvigionamento energia'!D7433,0)+IF(LCOH!$C$28=Menu!$A$3,'Approvvigionamento energia'!E7433,0)+IF(LCOH!$C$28=Menu!$A$4,'Approvvigionamento energia'!F7433,0)+IF(LCOH!$C$28=Menu!$A$5,'Approvvigionamento energia'!G7433,0)+IF(LCOH!$C$28=Menu!$A$6,'Approvvigionamento energia'!H7433,0)</f>
        <v>1272.3870675414175</v>
      </c>
      <c r="J7433">
        <f>'Approvvigionamento energia'!A7433+'Approvvigionamento energia'!B7433+'Approvvigionamento energia'!I7433</f>
        <v>1703.5870675414176</v>
      </c>
      <c r="K7433">
        <f>IF(MIN(LCOH!$C$18,J7433)&gt;=$P$48*LCOH!$C$18, MIN(LCOH!$C$18,J7433),0)</f>
        <v>1500</v>
      </c>
      <c r="L7433">
        <f t="shared" si="233"/>
        <v>203.58706754141758</v>
      </c>
      <c r="M7433">
        <f>K7433/LCOH!$C$18</f>
        <v>1</v>
      </c>
      <c r="N7433">
        <f>K7433/LCOH!$C$34</f>
        <v>28.901734104046245</v>
      </c>
    </row>
    <row r="7434" spans="1:14" x14ac:dyDescent="0.35">
      <c r="A7434">
        <f>'Profilo fotovoltaico'!B7436*LCOH!$C$20</f>
        <v>0</v>
      </c>
      <c r="B7434">
        <f>'Profilo eolico'!B7436*LCOH!$C$21</f>
        <v>398.3</v>
      </c>
      <c r="C7434">
        <f>$P$35*'Profilo fotovoltaico'!B7436</f>
        <v>0</v>
      </c>
      <c r="D7434">
        <f>$Q$37*'Profilo eolico'!B7436</f>
        <v>2323.9350784842932</v>
      </c>
      <c r="E7434">
        <f>$P$39*'Profilo fotovoltaico'!B7436+'Approvvigionamento energia'!$Q$39*'Profilo eolico'!B7436</f>
        <v>1742.9513088632198</v>
      </c>
      <c r="F7434">
        <f>$P$41*'Profilo fotovoltaico'!B7436+'Approvvigionamento energia'!$Q$41*'Profilo eolico'!B7436</f>
        <v>1161.9675392421466</v>
      </c>
      <c r="G7434">
        <f>$P$43*'Profilo fotovoltaico'!B7436+'Approvvigionamento energia'!$Q$43*'Profilo eolico'!B7436</f>
        <v>580.98376962107329</v>
      </c>
      <c r="H7434">
        <f t="shared" si="232"/>
        <v>1138.4335154826958</v>
      </c>
      <c r="I7434">
        <f>IF(LCOH!$C$28=Menu!$A$1,'Approvvigionamento energia'!C7434,0)+IF(LCOH!$C$28=Menu!$A$2,'Approvvigionamento energia'!D7434,0)+IF(LCOH!$C$28=Menu!$A$3,'Approvvigionamento energia'!E7434,0)+IF(LCOH!$C$28=Menu!$A$4,'Approvvigionamento energia'!F7434,0)+IF(LCOH!$C$28=Menu!$A$5,'Approvvigionamento energia'!G7434,0)+IF(LCOH!$C$28=Menu!$A$6,'Approvvigionamento energia'!H7434,0)</f>
        <v>1161.9675392421466</v>
      </c>
      <c r="J7434">
        <f>'Approvvigionamento energia'!A7434+'Approvvigionamento energia'!B7434+'Approvvigionamento energia'!I7434</f>
        <v>1560.2675392421465</v>
      </c>
      <c r="K7434">
        <f>IF(MIN(LCOH!$C$18,J7434)&gt;=$P$48*LCOH!$C$18, MIN(LCOH!$C$18,J7434),0)</f>
        <v>1500</v>
      </c>
      <c r="L7434">
        <f t="shared" si="233"/>
        <v>60.26753924214654</v>
      </c>
      <c r="M7434">
        <f>K7434/LCOH!$C$18</f>
        <v>1</v>
      </c>
      <c r="N7434">
        <f>K7434/LCOH!$C$34</f>
        <v>28.901734104046245</v>
      </c>
    </row>
    <row r="7435" spans="1:14" x14ac:dyDescent="0.35">
      <c r="A7435">
        <f>'Profilo fotovoltaico'!B7437*LCOH!$C$20</f>
        <v>0</v>
      </c>
      <c r="B7435">
        <f>'Profilo eolico'!B7437*LCOH!$C$21</f>
        <v>407.5</v>
      </c>
      <c r="C7435">
        <f>$P$35*'Profilo fotovoltaico'!B7437</f>
        <v>0</v>
      </c>
      <c r="D7435">
        <f>$Q$37*'Profilo eolico'!B7437</f>
        <v>2377.6137195138072</v>
      </c>
      <c r="E7435">
        <f>$P$39*'Profilo fotovoltaico'!B7437+'Approvvigionamento energia'!$Q$39*'Profilo eolico'!B7437</f>
        <v>1783.2102896353554</v>
      </c>
      <c r="F7435">
        <f>$P$41*'Profilo fotovoltaico'!B7437+'Approvvigionamento energia'!$Q$41*'Profilo eolico'!B7437</f>
        <v>1188.8068597569036</v>
      </c>
      <c r="G7435">
        <f>$P$43*'Profilo fotovoltaico'!B7437+'Approvvigionamento energia'!$Q$43*'Profilo eolico'!B7437</f>
        <v>594.40342987845179</v>
      </c>
      <c r="H7435">
        <f t="shared" si="232"/>
        <v>1138.4335154826958</v>
      </c>
      <c r="I7435">
        <f>IF(LCOH!$C$28=Menu!$A$1,'Approvvigionamento energia'!C7435,0)+IF(LCOH!$C$28=Menu!$A$2,'Approvvigionamento energia'!D7435,0)+IF(LCOH!$C$28=Menu!$A$3,'Approvvigionamento energia'!E7435,0)+IF(LCOH!$C$28=Menu!$A$4,'Approvvigionamento energia'!F7435,0)+IF(LCOH!$C$28=Menu!$A$5,'Approvvigionamento energia'!G7435,0)+IF(LCOH!$C$28=Menu!$A$6,'Approvvigionamento energia'!H7435,0)</f>
        <v>1188.8068597569036</v>
      </c>
      <c r="J7435">
        <f>'Approvvigionamento energia'!A7435+'Approvvigionamento energia'!B7435+'Approvvigionamento energia'!I7435</f>
        <v>1596.3068597569036</v>
      </c>
      <c r="K7435">
        <f>IF(MIN(LCOH!$C$18,J7435)&gt;=$P$48*LCOH!$C$18, MIN(LCOH!$C$18,J7435),0)</f>
        <v>1500</v>
      </c>
      <c r="L7435">
        <f t="shared" si="233"/>
        <v>96.306859756903577</v>
      </c>
      <c r="M7435">
        <f>K7435/LCOH!$C$18</f>
        <v>1</v>
      </c>
      <c r="N7435">
        <f>K7435/LCOH!$C$34</f>
        <v>28.901734104046245</v>
      </c>
    </row>
    <row r="7436" spans="1:14" x14ac:dyDescent="0.35">
      <c r="A7436">
        <f>'Profilo fotovoltaico'!B7438*LCOH!$C$20</f>
        <v>0</v>
      </c>
      <c r="B7436">
        <f>'Profilo eolico'!B7438*LCOH!$C$21</f>
        <v>408.4</v>
      </c>
      <c r="C7436">
        <f>$P$35*'Profilo fotovoltaico'!B7438</f>
        <v>0</v>
      </c>
      <c r="D7436">
        <f>$Q$37*'Profilo eolico'!B7438</f>
        <v>2382.8648909188687</v>
      </c>
      <c r="E7436">
        <f>$P$39*'Profilo fotovoltaico'!B7438+'Approvvigionamento energia'!$Q$39*'Profilo eolico'!B7438</f>
        <v>1787.1486681891513</v>
      </c>
      <c r="F7436">
        <f>$P$41*'Profilo fotovoltaico'!B7438+'Approvvigionamento energia'!$Q$41*'Profilo eolico'!B7438</f>
        <v>1191.4324454594343</v>
      </c>
      <c r="G7436">
        <f>$P$43*'Profilo fotovoltaico'!B7438+'Approvvigionamento energia'!$Q$43*'Profilo eolico'!B7438</f>
        <v>595.71622272971717</v>
      </c>
      <c r="H7436">
        <f t="shared" si="232"/>
        <v>1138.4335154826958</v>
      </c>
      <c r="I7436">
        <f>IF(LCOH!$C$28=Menu!$A$1,'Approvvigionamento energia'!C7436,0)+IF(LCOH!$C$28=Menu!$A$2,'Approvvigionamento energia'!D7436,0)+IF(LCOH!$C$28=Menu!$A$3,'Approvvigionamento energia'!E7436,0)+IF(LCOH!$C$28=Menu!$A$4,'Approvvigionamento energia'!F7436,0)+IF(LCOH!$C$28=Menu!$A$5,'Approvvigionamento energia'!G7436,0)+IF(LCOH!$C$28=Menu!$A$6,'Approvvigionamento energia'!H7436,0)</f>
        <v>1191.4324454594343</v>
      </c>
      <c r="J7436">
        <f>'Approvvigionamento energia'!A7436+'Approvvigionamento energia'!B7436+'Approvvigionamento energia'!I7436</f>
        <v>1599.8324454594344</v>
      </c>
      <c r="K7436">
        <f>IF(MIN(LCOH!$C$18,J7436)&gt;=$P$48*LCOH!$C$18, MIN(LCOH!$C$18,J7436),0)</f>
        <v>1500</v>
      </c>
      <c r="L7436">
        <f t="shared" si="233"/>
        <v>99.832445459434439</v>
      </c>
      <c r="M7436">
        <f>K7436/LCOH!$C$18</f>
        <v>1</v>
      </c>
      <c r="N7436">
        <f>K7436/LCOH!$C$34</f>
        <v>28.901734104046245</v>
      </c>
    </row>
    <row r="7437" spans="1:14" x14ac:dyDescent="0.35">
      <c r="A7437">
        <f>'Profilo fotovoltaico'!B7439*LCOH!$C$20</f>
        <v>0</v>
      </c>
      <c r="B7437">
        <f>'Profilo eolico'!B7439*LCOH!$C$21</f>
        <v>413.7</v>
      </c>
      <c r="C7437">
        <f>$P$35*'Profilo fotovoltaico'!B7439</f>
        <v>0</v>
      </c>
      <c r="D7437">
        <f>$Q$37*'Profilo eolico'!B7439</f>
        <v>2413.7884558597843</v>
      </c>
      <c r="E7437">
        <f>$P$39*'Profilo fotovoltaico'!B7439+'Approvvigionamento energia'!$Q$39*'Profilo eolico'!B7439</f>
        <v>1810.3413418948383</v>
      </c>
      <c r="F7437">
        <f>$P$41*'Profilo fotovoltaico'!B7439+'Approvvigionamento energia'!$Q$41*'Profilo eolico'!B7439</f>
        <v>1206.8942279298922</v>
      </c>
      <c r="G7437">
        <f>$P$43*'Profilo fotovoltaico'!B7439+'Approvvigionamento energia'!$Q$43*'Profilo eolico'!B7439</f>
        <v>603.44711396494608</v>
      </c>
      <c r="H7437">
        <f t="shared" si="232"/>
        <v>1138.4335154826958</v>
      </c>
      <c r="I7437">
        <f>IF(LCOH!$C$28=Menu!$A$1,'Approvvigionamento energia'!C7437,0)+IF(LCOH!$C$28=Menu!$A$2,'Approvvigionamento energia'!D7437,0)+IF(LCOH!$C$28=Menu!$A$3,'Approvvigionamento energia'!E7437,0)+IF(LCOH!$C$28=Menu!$A$4,'Approvvigionamento energia'!F7437,0)+IF(LCOH!$C$28=Menu!$A$5,'Approvvigionamento energia'!G7437,0)+IF(LCOH!$C$28=Menu!$A$6,'Approvvigionamento energia'!H7437,0)</f>
        <v>1206.8942279298922</v>
      </c>
      <c r="J7437">
        <f>'Approvvigionamento energia'!A7437+'Approvvigionamento energia'!B7437+'Approvvigionamento energia'!I7437</f>
        <v>1620.5942279298922</v>
      </c>
      <c r="K7437">
        <f>IF(MIN(LCOH!$C$18,J7437)&gt;=$P$48*LCOH!$C$18, MIN(LCOH!$C$18,J7437),0)</f>
        <v>1500</v>
      </c>
      <c r="L7437">
        <f t="shared" si="233"/>
        <v>120.59422792989221</v>
      </c>
      <c r="M7437">
        <f>K7437/LCOH!$C$18</f>
        <v>1</v>
      </c>
      <c r="N7437">
        <f>K7437/LCOH!$C$34</f>
        <v>28.901734104046245</v>
      </c>
    </row>
    <row r="7438" spans="1:14" x14ac:dyDescent="0.35">
      <c r="A7438">
        <f>'Profilo fotovoltaico'!B7440*LCOH!$C$20</f>
        <v>0</v>
      </c>
      <c r="B7438">
        <f>'Profilo eolico'!B7440*LCOH!$C$21</f>
        <v>436.09999999999997</v>
      </c>
      <c r="C7438">
        <f>$P$35*'Profilo fotovoltaico'!B7440</f>
        <v>0</v>
      </c>
      <c r="D7438">
        <f>$Q$37*'Profilo eolico'!B7440</f>
        <v>2544.4842774968624</v>
      </c>
      <c r="E7438">
        <f>$P$39*'Profilo fotovoltaico'!B7440+'Approvvigionamento energia'!$Q$39*'Profilo eolico'!B7440</f>
        <v>1908.3632081226467</v>
      </c>
      <c r="F7438">
        <f>$P$41*'Profilo fotovoltaico'!B7440+'Approvvigionamento energia'!$Q$41*'Profilo eolico'!B7440</f>
        <v>1272.2421387484312</v>
      </c>
      <c r="G7438">
        <f>$P$43*'Profilo fotovoltaico'!B7440+'Approvvigionamento energia'!$Q$43*'Profilo eolico'!B7440</f>
        <v>636.12106937421561</v>
      </c>
      <c r="H7438">
        <f t="shared" si="232"/>
        <v>1138.4335154826958</v>
      </c>
      <c r="I7438">
        <f>IF(LCOH!$C$28=Menu!$A$1,'Approvvigionamento energia'!C7438,0)+IF(LCOH!$C$28=Menu!$A$2,'Approvvigionamento energia'!D7438,0)+IF(LCOH!$C$28=Menu!$A$3,'Approvvigionamento energia'!E7438,0)+IF(LCOH!$C$28=Menu!$A$4,'Approvvigionamento energia'!F7438,0)+IF(LCOH!$C$28=Menu!$A$5,'Approvvigionamento energia'!G7438,0)+IF(LCOH!$C$28=Menu!$A$6,'Approvvigionamento energia'!H7438,0)</f>
        <v>1272.2421387484312</v>
      </c>
      <c r="J7438">
        <f>'Approvvigionamento energia'!A7438+'Approvvigionamento energia'!B7438+'Approvvigionamento energia'!I7438</f>
        <v>1708.3421387484311</v>
      </c>
      <c r="K7438">
        <f>IF(MIN(LCOH!$C$18,J7438)&gt;=$P$48*LCOH!$C$18, MIN(LCOH!$C$18,J7438),0)</f>
        <v>1500</v>
      </c>
      <c r="L7438">
        <f t="shared" si="233"/>
        <v>208.34213874843113</v>
      </c>
      <c r="M7438">
        <f>K7438/LCOH!$C$18</f>
        <v>1</v>
      </c>
      <c r="N7438">
        <f>K7438/LCOH!$C$34</f>
        <v>28.901734104046245</v>
      </c>
    </row>
    <row r="7439" spans="1:14" x14ac:dyDescent="0.35">
      <c r="A7439">
        <f>'Profilo fotovoltaico'!B7441*LCOH!$C$20</f>
        <v>0</v>
      </c>
      <c r="B7439">
        <f>'Profilo eolico'!B7441*LCOH!$C$21</f>
        <v>467.2</v>
      </c>
      <c r="C7439">
        <f>$P$35*'Profilo fotovoltaico'!B7441</f>
        <v>0</v>
      </c>
      <c r="D7439">
        <f>$Q$37*'Profilo eolico'!B7441</f>
        <v>2725.9414227161983</v>
      </c>
      <c r="E7439">
        <f>$P$39*'Profilo fotovoltaico'!B7441+'Approvvigionamento energia'!$Q$39*'Profilo eolico'!B7441</f>
        <v>2044.4560670371486</v>
      </c>
      <c r="F7439">
        <f>$P$41*'Profilo fotovoltaico'!B7441+'Approvvigionamento energia'!$Q$41*'Profilo eolico'!B7441</f>
        <v>1362.9707113580992</v>
      </c>
      <c r="G7439">
        <f>$P$43*'Profilo fotovoltaico'!B7441+'Approvvigionamento energia'!$Q$43*'Profilo eolico'!B7441</f>
        <v>681.48535567904958</v>
      </c>
      <c r="H7439">
        <f t="shared" si="232"/>
        <v>1138.4335154826958</v>
      </c>
      <c r="I7439">
        <f>IF(LCOH!$C$28=Menu!$A$1,'Approvvigionamento energia'!C7439,0)+IF(LCOH!$C$28=Menu!$A$2,'Approvvigionamento energia'!D7439,0)+IF(LCOH!$C$28=Menu!$A$3,'Approvvigionamento energia'!E7439,0)+IF(LCOH!$C$28=Menu!$A$4,'Approvvigionamento energia'!F7439,0)+IF(LCOH!$C$28=Menu!$A$5,'Approvvigionamento energia'!G7439,0)+IF(LCOH!$C$28=Menu!$A$6,'Approvvigionamento energia'!H7439,0)</f>
        <v>1362.9707113580992</v>
      </c>
      <c r="J7439">
        <f>'Approvvigionamento energia'!A7439+'Approvvigionamento energia'!B7439+'Approvvigionamento energia'!I7439</f>
        <v>1830.1707113580992</v>
      </c>
      <c r="K7439">
        <f>IF(MIN(LCOH!$C$18,J7439)&gt;=$P$48*LCOH!$C$18, MIN(LCOH!$C$18,J7439),0)</f>
        <v>1500</v>
      </c>
      <c r="L7439">
        <f t="shared" si="233"/>
        <v>330.1707113580992</v>
      </c>
      <c r="M7439">
        <f>K7439/LCOH!$C$18</f>
        <v>1</v>
      </c>
      <c r="N7439">
        <f>K7439/LCOH!$C$34</f>
        <v>28.901734104046245</v>
      </c>
    </row>
    <row r="7440" spans="1:14" x14ac:dyDescent="0.35">
      <c r="A7440">
        <f>'Profilo fotovoltaico'!B7442*LCOH!$C$20</f>
        <v>0</v>
      </c>
      <c r="B7440">
        <f>'Profilo eolico'!B7442*LCOH!$C$21</f>
        <v>500</v>
      </c>
      <c r="C7440">
        <f>$P$35*'Profilo fotovoltaico'!B7442</f>
        <v>0</v>
      </c>
      <c r="D7440">
        <f>$Q$37*'Profilo eolico'!B7442</f>
        <v>2917.3174472562055</v>
      </c>
      <c r="E7440">
        <f>$P$39*'Profilo fotovoltaico'!B7442+'Approvvigionamento energia'!$Q$39*'Profilo eolico'!B7442</f>
        <v>2187.988085442154</v>
      </c>
      <c r="F7440">
        <f>$P$41*'Profilo fotovoltaico'!B7442+'Approvvigionamento energia'!$Q$41*'Profilo eolico'!B7442</f>
        <v>1458.6587236281027</v>
      </c>
      <c r="G7440">
        <f>$P$43*'Profilo fotovoltaico'!B7442+'Approvvigionamento energia'!$Q$43*'Profilo eolico'!B7442</f>
        <v>729.32936181405137</v>
      </c>
      <c r="H7440">
        <f t="shared" si="232"/>
        <v>1138.4335154826958</v>
      </c>
      <c r="I7440">
        <f>IF(LCOH!$C$28=Menu!$A$1,'Approvvigionamento energia'!C7440,0)+IF(LCOH!$C$28=Menu!$A$2,'Approvvigionamento energia'!D7440,0)+IF(LCOH!$C$28=Menu!$A$3,'Approvvigionamento energia'!E7440,0)+IF(LCOH!$C$28=Menu!$A$4,'Approvvigionamento energia'!F7440,0)+IF(LCOH!$C$28=Menu!$A$5,'Approvvigionamento energia'!G7440,0)+IF(LCOH!$C$28=Menu!$A$6,'Approvvigionamento energia'!H7440,0)</f>
        <v>1458.6587236281027</v>
      </c>
      <c r="J7440">
        <f>'Approvvigionamento energia'!A7440+'Approvvigionamento energia'!B7440+'Approvvigionamento energia'!I7440</f>
        <v>1958.6587236281027</v>
      </c>
      <c r="K7440">
        <f>IF(MIN(LCOH!$C$18,J7440)&gt;=$P$48*LCOH!$C$18, MIN(LCOH!$C$18,J7440),0)</f>
        <v>1500</v>
      </c>
      <c r="L7440">
        <f t="shared" si="233"/>
        <v>458.65872362810273</v>
      </c>
      <c r="M7440">
        <f>K7440/LCOH!$C$18</f>
        <v>1</v>
      </c>
      <c r="N7440">
        <f>K7440/LCOH!$C$34</f>
        <v>28.901734104046245</v>
      </c>
    </row>
    <row r="7441" spans="1:14" x14ac:dyDescent="0.35">
      <c r="A7441">
        <f>'Profilo fotovoltaico'!B7443*LCOH!$C$20</f>
        <v>0</v>
      </c>
      <c r="B7441">
        <f>'Profilo eolico'!B7443*LCOH!$C$21</f>
        <v>528.1</v>
      </c>
      <c r="C7441">
        <f>$P$35*'Profilo fotovoltaico'!B7443</f>
        <v>0</v>
      </c>
      <c r="D7441">
        <f>$Q$37*'Profilo eolico'!B7443</f>
        <v>3081.2706877920041</v>
      </c>
      <c r="E7441">
        <f>$P$39*'Profilo fotovoltaico'!B7443+'Approvvigionamento energia'!$Q$39*'Profilo eolico'!B7443</f>
        <v>2310.9530158440029</v>
      </c>
      <c r="F7441">
        <f>$P$41*'Profilo fotovoltaico'!B7443+'Approvvigionamento energia'!$Q$41*'Profilo eolico'!B7443</f>
        <v>1540.635343896002</v>
      </c>
      <c r="G7441">
        <f>$P$43*'Profilo fotovoltaico'!B7443+'Approvvigionamento energia'!$Q$43*'Profilo eolico'!B7443</f>
        <v>770.31767194800102</v>
      </c>
      <c r="H7441">
        <f t="shared" si="232"/>
        <v>1138.4335154826958</v>
      </c>
      <c r="I7441">
        <f>IF(LCOH!$C$28=Menu!$A$1,'Approvvigionamento energia'!C7441,0)+IF(LCOH!$C$28=Menu!$A$2,'Approvvigionamento energia'!D7441,0)+IF(LCOH!$C$28=Menu!$A$3,'Approvvigionamento energia'!E7441,0)+IF(LCOH!$C$28=Menu!$A$4,'Approvvigionamento energia'!F7441,0)+IF(LCOH!$C$28=Menu!$A$5,'Approvvigionamento energia'!G7441,0)+IF(LCOH!$C$28=Menu!$A$6,'Approvvigionamento energia'!H7441,0)</f>
        <v>1540.635343896002</v>
      </c>
      <c r="J7441">
        <f>'Approvvigionamento energia'!A7441+'Approvvigionamento energia'!B7441+'Approvvigionamento energia'!I7441</f>
        <v>2068.7353438960022</v>
      </c>
      <c r="K7441">
        <f>IF(MIN(LCOH!$C$18,J7441)&gt;=$P$48*LCOH!$C$18, MIN(LCOH!$C$18,J7441),0)</f>
        <v>1500</v>
      </c>
      <c r="L7441">
        <f t="shared" si="233"/>
        <v>568.73534389600218</v>
      </c>
      <c r="M7441">
        <f>K7441/LCOH!$C$18</f>
        <v>1</v>
      </c>
      <c r="N7441">
        <f>K7441/LCOH!$C$34</f>
        <v>28.901734104046245</v>
      </c>
    </row>
    <row r="7442" spans="1:14" x14ac:dyDescent="0.35">
      <c r="A7442">
        <f>'Profilo fotovoltaico'!B7444*LCOH!$C$20</f>
        <v>0</v>
      </c>
      <c r="B7442">
        <f>'Profilo eolico'!B7444*LCOH!$C$21</f>
        <v>548.79999999999995</v>
      </c>
      <c r="C7442">
        <f>$P$35*'Profilo fotovoltaico'!B7444</f>
        <v>0</v>
      </c>
      <c r="D7442">
        <f>$Q$37*'Profilo eolico'!B7444</f>
        <v>3202.0476301084109</v>
      </c>
      <c r="E7442">
        <f>$P$39*'Profilo fotovoltaico'!B7444+'Approvvigionamento energia'!$Q$39*'Profilo eolico'!B7444</f>
        <v>2401.5357225813082</v>
      </c>
      <c r="F7442">
        <f>$P$41*'Profilo fotovoltaico'!B7444+'Approvvigionamento energia'!$Q$41*'Profilo eolico'!B7444</f>
        <v>1601.0238150542054</v>
      </c>
      <c r="G7442">
        <f>$P$43*'Profilo fotovoltaico'!B7444+'Approvvigionamento energia'!$Q$43*'Profilo eolico'!B7444</f>
        <v>800.51190752710272</v>
      </c>
      <c r="H7442">
        <f t="shared" si="232"/>
        <v>1138.4335154826958</v>
      </c>
      <c r="I7442">
        <f>IF(LCOH!$C$28=Menu!$A$1,'Approvvigionamento energia'!C7442,0)+IF(LCOH!$C$28=Menu!$A$2,'Approvvigionamento energia'!D7442,0)+IF(LCOH!$C$28=Menu!$A$3,'Approvvigionamento energia'!E7442,0)+IF(LCOH!$C$28=Menu!$A$4,'Approvvigionamento energia'!F7442,0)+IF(LCOH!$C$28=Menu!$A$5,'Approvvigionamento energia'!G7442,0)+IF(LCOH!$C$28=Menu!$A$6,'Approvvigionamento energia'!H7442,0)</f>
        <v>1601.0238150542054</v>
      </c>
      <c r="J7442">
        <f>'Approvvigionamento energia'!A7442+'Approvvigionamento energia'!B7442+'Approvvigionamento energia'!I7442</f>
        <v>2149.8238150542056</v>
      </c>
      <c r="K7442">
        <f>IF(MIN(LCOH!$C$18,J7442)&gt;=$P$48*LCOH!$C$18, MIN(LCOH!$C$18,J7442),0)</f>
        <v>1500</v>
      </c>
      <c r="L7442">
        <f t="shared" si="233"/>
        <v>649.82381505420562</v>
      </c>
      <c r="M7442">
        <f>K7442/LCOH!$C$18</f>
        <v>1</v>
      </c>
      <c r="N7442">
        <f>K7442/LCOH!$C$34</f>
        <v>28.901734104046245</v>
      </c>
    </row>
    <row r="7443" spans="1:14" x14ac:dyDescent="0.35">
      <c r="A7443">
        <f>'Profilo fotovoltaico'!B7445*LCOH!$C$20</f>
        <v>0</v>
      </c>
      <c r="B7443">
        <f>'Profilo eolico'!B7445*LCOH!$C$21</f>
        <v>572.9</v>
      </c>
      <c r="C7443">
        <f>$P$35*'Profilo fotovoltaico'!B7445</f>
        <v>0</v>
      </c>
      <c r="D7443">
        <f>$Q$37*'Profilo eolico'!B7445</f>
        <v>3342.6623310661598</v>
      </c>
      <c r="E7443">
        <f>$P$39*'Profilo fotovoltaico'!B7445+'Approvvigionamento energia'!$Q$39*'Profilo eolico'!B7445</f>
        <v>2506.9967482996199</v>
      </c>
      <c r="F7443">
        <f>$P$41*'Profilo fotovoltaico'!B7445+'Approvvigionamento energia'!$Q$41*'Profilo eolico'!B7445</f>
        <v>1671.3311655330799</v>
      </c>
      <c r="G7443">
        <f>$P$43*'Profilo fotovoltaico'!B7445+'Approvvigionamento energia'!$Q$43*'Profilo eolico'!B7445</f>
        <v>835.66558276653996</v>
      </c>
      <c r="H7443">
        <f t="shared" si="232"/>
        <v>1138.4335154826958</v>
      </c>
      <c r="I7443">
        <f>IF(LCOH!$C$28=Menu!$A$1,'Approvvigionamento energia'!C7443,0)+IF(LCOH!$C$28=Menu!$A$2,'Approvvigionamento energia'!D7443,0)+IF(LCOH!$C$28=Menu!$A$3,'Approvvigionamento energia'!E7443,0)+IF(LCOH!$C$28=Menu!$A$4,'Approvvigionamento energia'!F7443,0)+IF(LCOH!$C$28=Menu!$A$5,'Approvvigionamento energia'!G7443,0)+IF(LCOH!$C$28=Menu!$A$6,'Approvvigionamento energia'!H7443,0)</f>
        <v>1671.3311655330799</v>
      </c>
      <c r="J7443">
        <f>'Approvvigionamento energia'!A7443+'Approvvigionamento energia'!B7443+'Approvvigionamento energia'!I7443</f>
        <v>2244.23116553308</v>
      </c>
      <c r="K7443">
        <f>IF(MIN(LCOH!$C$18,J7443)&gt;=$P$48*LCOH!$C$18, MIN(LCOH!$C$18,J7443),0)</f>
        <v>1500</v>
      </c>
      <c r="L7443">
        <f t="shared" si="233"/>
        <v>744.23116553308</v>
      </c>
      <c r="M7443">
        <f>K7443/LCOH!$C$18</f>
        <v>1</v>
      </c>
      <c r="N7443">
        <f>K7443/LCOH!$C$34</f>
        <v>28.901734104046245</v>
      </c>
    </row>
    <row r="7444" spans="1:14" x14ac:dyDescent="0.35">
      <c r="A7444">
        <f>'Profilo fotovoltaico'!B7446*LCOH!$C$20</f>
        <v>0</v>
      </c>
      <c r="B7444">
        <f>'Profilo eolico'!B7446*LCOH!$C$21</f>
        <v>583.30000000000007</v>
      </c>
      <c r="C7444">
        <f>$P$35*'Profilo fotovoltaico'!B7446</f>
        <v>0</v>
      </c>
      <c r="D7444">
        <f>$Q$37*'Profilo eolico'!B7446</f>
        <v>3403.3425339690893</v>
      </c>
      <c r="E7444">
        <f>$P$39*'Profilo fotovoltaico'!B7446+'Approvvigionamento energia'!$Q$39*'Profilo eolico'!B7446</f>
        <v>2552.506900476817</v>
      </c>
      <c r="F7444">
        <f>$P$41*'Profilo fotovoltaico'!B7446+'Approvvigionamento energia'!$Q$41*'Profilo eolico'!B7446</f>
        <v>1701.6712669845447</v>
      </c>
      <c r="G7444">
        <f>$P$43*'Profilo fotovoltaico'!B7446+'Approvvigionamento energia'!$Q$43*'Profilo eolico'!B7446</f>
        <v>850.83563349227234</v>
      </c>
      <c r="H7444">
        <f t="shared" si="232"/>
        <v>1138.4335154826958</v>
      </c>
      <c r="I7444">
        <f>IF(LCOH!$C$28=Menu!$A$1,'Approvvigionamento energia'!C7444,0)+IF(LCOH!$C$28=Menu!$A$2,'Approvvigionamento energia'!D7444,0)+IF(LCOH!$C$28=Menu!$A$3,'Approvvigionamento energia'!E7444,0)+IF(LCOH!$C$28=Menu!$A$4,'Approvvigionamento energia'!F7444,0)+IF(LCOH!$C$28=Menu!$A$5,'Approvvigionamento energia'!G7444,0)+IF(LCOH!$C$28=Menu!$A$6,'Approvvigionamento energia'!H7444,0)</f>
        <v>1701.6712669845447</v>
      </c>
      <c r="J7444">
        <f>'Approvvigionamento energia'!A7444+'Approvvigionamento energia'!B7444+'Approvvigionamento energia'!I7444</f>
        <v>2284.9712669845449</v>
      </c>
      <c r="K7444">
        <f>IF(MIN(LCOH!$C$18,J7444)&gt;=$P$48*LCOH!$C$18, MIN(LCOH!$C$18,J7444),0)</f>
        <v>1500</v>
      </c>
      <c r="L7444">
        <f t="shared" si="233"/>
        <v>784.97126698454485</v>
      </c>
      <c r="M7444">
        <f>K7444/LCOH!$C$18</f>
        <v>1</v>
      </c>
      <c r="N7444">
        <f>K7444/LCOH!$C$34</f>
        <v>28.901734104046245</v>
      </c>
    </row>
    <row r="7445" spans="1:14" x14ac:dyDescent="0.35">
      <c r="A7445">
        <f>'Profilo fotovoltaico'!B7447*LCOH!$C$20</f>
        <v>0</v>
      </c>
      <c r="B7445">
        <f>'Profilo eolico'!B7447*LCOH!$C$21</f>
        <v>574.1</v>
      </c>
      <c r="C7445">
        <f>$P$35*'Profilo fotovoltaico'!B7447</f>
        <v>0</v>
      </c>
      <c r="D7445">
        <f>$Q$37*'Profilo eolico'!B7447</f>
        <v>3349.6638929395754</v>
      </c>
      <c r="E7445">
        <f>$P$39*'Profilo fotovoltaico'!B7447+'Approvvigionamento energia'!$Q$39*'Profilo eolico'!B7447</f>
        <v>2512.2479197046814</v>
      </c>
      <c r="F7445">
        <f>$P$41*'Profilo fotovoltaico'!B7447+'Approvvigionamento energia'!$Q$41*'Profilo eolico'!B7447</f>
        <v>1674.8319464697877</v>
      </c>
      <c r="G7445">
        <f>$P$43*'Profilo fotovoltaico'!B7447+'Approvvigionamento energia'!$Q$43*'Profilo eolico'!B7447</f>
        <v>837.41597323489384</v>
      </c>
      <c r="H7445">
        <f t="shared" si="232"/>
        <v>1138.4335154826958</v>
      </c>
      <c r="I7445">
        <f>IF(LCOH!$C$28=Menu!$A$1,'Approvvigionamento energia'!C7445,0)+IF(LCOH!$C$28=Menu!$A$2,'Approvvigionamento energia'!D7445,0)+IF(LCOH!$C$28=Menu!$A$3,'Approvvigionamento energia'!E7445,0)+IF(LCOH!$C$28=Menu!$A$4,'Approvvigionamento energia'!F7445,0)+IF(LCOH!$C$28=Menu!$A$5,'Approvvigionamento energia'!G7445,0)+IF(LCOH!$C$28=Menu!$A$6,'Approvvigionamento energia'!H7445,0)</f>
        <v>1674.8319464697877</v>
      </c>
      <c r="J7445">
        <f>'Approvvigionamento energia'!A7445+'Approvvigionamento energia'!B7445+'Approvvigionamento energia'!I7445</f>
        <v>2248.9319464697878</v>
      </c>
      <c r="K7445">
        <f>IF(MIN(LCOH!$C$18,J7445)&gt;=$P$48*LCOH!$C$18, MIN(LCOH!$C$18,J7445),0)</f>
        <v>1500</v>
      </c>
      <c r="L7445">
        <f t="shared" si="233"/>
        <v>748.93194646978782</v>
      </c>
      <c r="M7445">
        <f>K7445/LCOH!$C$18</f>
        <v>1</v>
      </c>
      <c r="N7445">
        <f>K7445/LCOH!$C$34</f>
        <v>28.901734104046245</v>
      </c>
    </row>
    <row r="7446" spans="1:14" x14ac:dyDescent="0.35">
      <c r="A7446">
        <f>'Profilo fotovoltaico'!B7448*LCOH!$C$20</f>
        <v>0</v>
      </c>
      <c r="B7446">
        <f>'Profilo eolico'!B7448*LCOH!$C$21</f>
        <v>559.79999999999995</v>
      </c>
      <c r="C7446">
        <f>$P$35*'Profilo fotovoltaico'!B7448</f>
        <v>0</v>
      </c>
      <c r="D7446">
        <f>$Q$37*'Profilo eolico'!B7448</f>
        <v>3266.2286139480475</v>
      </c>
      <c r="E7446">
        <f>$P$39*'Profilo fotovoltaico'!B7448+'Approvvigionamento energia'!$Q$39*'Profilo eolico'!B7448</f>
        <v>2449.6714604610356</v>
      </c>
      <c r="F7446">
        <f>$P$41*'Profilo fotovoltaico'!B7448+'Approvvigionamento energia'!$Q$41*'Profilo eolico'!B7448</f>
        <v>1633.1143069740237</v>
      </c>
      <c r="G7446">
        <f>$P$43*'Profilo fotovoltaico'!B7448+'Approvvigionamento energia'!$Q$43*'Profilo eolico'!B7448</f>
        <v>816.55715348701187</v>
      </c>
      <c r="H7446">
        <f t="shared" si="232"/>
        <v>1138.4335154826958</v>
      </c>
      <c r="I7446">
        <f>IF(LCOH!$C$28=Menu!$A$1,'Approvvigionamento energia'!C7446,0)+IF(LCOH!$C$28=Menu!$A$2,'Approvvigionamento energia'!D7446,0)+IF(LCOH!$C$28=Menu!$A$3,'Approvvigionamento energia'!E7446,0)+IF(LCOH!$C$28=Menu!$A$4,'Approvvigionamento energia'!F7446,0)+IF(LCOH!$C$28=Menu!$A$5,'Approvvigionamento energia'!G7446,0)+IF(LCOH!$C$28=Menu!$A$6,'Approvvigionamento energia'!H7446,0)</f>
        <v>1633.1143069740237</v>
      </c>
      <c r="J7446">
        <f>'Approvvigionamento energia'!A7446+'Approvvigionamento energia'!B7446+'Approvvigionamento energia'!I7446</f>
        <v>2192.9143069740239</v>
      </c>
      <c r="K7446">
        <f>IF(MIN(LCOH!$C$18,J7446)&gt;=$P$48*LCOH!$C$18, MIN(LCOH!$C$18,J7446),0)</f>
        <v>1500</v>
      </c>
      <c r="L7446">
        <f t="shared" si="233"/>
        <v>692.91430697402393</v>
      </c>
      <c r="M7446">
        <f>K7446/LCOH!$C$18</f>
        <v>1</v>
      </c>
      <c r="N7446">
        <f>K7446/LCOH!$C$34</f>
        <v>28.901734104046245</v>
      </c>
    </row>
    <row r="7447" spans="1:14" x14ac:dyDescent="0.35">
      <c r="A7447">
        <f>'Profilo fotovoltaico'!B7449*LCOH!$C$20</f>
        <v>0</v>
      </c>
      <c r="B7447">
        <f>'Profilo eolico'!B7449*LCOH!$C$21</f>
        <v>555.20000000000005</v>
      </c>
      <c r="C7447">
        <f>$P$35*'Profilo fotovoltaico'!B7449</f>
        <v>0</v>
      </c>
      <c r="D7447">
        <f>$Q$37*'Profilo eolico'!B7449</f>
        <v>3239.3892934332907</v>
      </c>
      <c r="E7447">
        <f>$P$39*'Profilo fotovoltaico'!B7449+'Approvvigionamento energia'!$Q$39*'Profilo eolico'!B7449</f>
        <v>2429.541970074968</v>
      </c>
      <c r="F7447">
        <f>$P$41*'Profilo fotovoltaico'!B7449+'Approvvigionamento energia'!$Q$41*'Profilo eolico'!B7449</f>
        <v>1619.6946467166454</v>
      </c>
      <c r="G7447">
        <f>$P$43*'Profilo fotovoltaico'!B7449+'Approvvigionamento energia'!$Q$43*'Profilo eolico'!B7449</f>
        <v>809.84732335832268</v>
      </c>
      <c r="H7447">
        <f t="shared" si="232"/>
        <v>1138.4335154826958</v>
      </c>
      <c r="I7447">
        <f>IF(LCOH!$C$28=Menu!$A$1,'Approvvigionamento energia'!C7447,0)+IF(LCOH!$C$28=Menu!$A$2,'Approvvigionamento energia'!D7447,0)+IF(LCOH!$C$28=Menu!$A$3,'Approvvigionamento energia'!E7447,0)+IF(LCOH!$C$28=Menu!$A$4,'Approvvigionamento energia'!F7447,0)+IF(LCOH!$C$28=Menu!$A$5,'Approvvigionamento energia'!G7447,0)+IF(LCOH!$C$28=Menu!$A$6,'Approvvigionamento energia'!H7447,0)</f>
        <v>1619.6946467166454</v>
      </c>
      <c r="J7447">
        <f>'Approvvigionamento energia'!A7447+'Approvvigionamento energia'!B7447+'Approvvigionamento energia'!I7447</f>
        <v>2174.8946467166452</v>
      </c>
      <c r="K7447">
        <f>IF(MIN(LCOH!$C$18,J7447)&gt;=$P$48*LCOH!$C$18, MIN(LCOH!$C$18,J7447),0)</f>
        <v>1500</v>
      </c>
      <c r="L7447">
        <f t="shared" si="233"/>
        <v>674.89464671664518</v>
      </c>
      <c r="M7447">
        <f>K7447/LCOH!$C$18</f>
        <v>1</v>
      </c>
      <c r="N7447">
        <f>K7447/LCOH!$C$34</f>
        <v>28.901734104046245</v>
      </c>
    </row>
    <row r="7448" spans="1:14" x14ac:dyDescent="0.35">
      <c r="A7448">
        <f>'Profilo fotovoltaico'!B7450*LCOH!$C$20</f>
        <v>8</v>
      </c>
      <c r="B7448">
        <f>'Profilo eolico'!B7450*LCOH!$C$21</f>
        <v>549.79999999999995</v>
      </c>
      <c r="C7448">
        <f>$P$35*'Profilo fotovoltaico'!B7450</f>
        <v>58.836897500976519</v>
      </c>
      <c r="D7448">
        <f>$Q$37*'Profilo eolico'!B7450</f>
        <v>3207.8822650029233</v>
      </c>
      <c r="E7448">
        <f>$P$39*'Profilo fotovoltaico'!B7450+'Approvvigionamento energia'!$Q$39*'Profilo eolico'!B7450</f>
        <v>2420.6209231274365</v>
      </c>
      <c r="F7448">
        <f>$P$41*'Profilo fotovoltaico'!B7450+'Approvvigionamento energia'!$Q$41*'Profilo eolico'!B7450</f>
        <v>1633.35958125195</v>
      </c>
      <c r="G7448">
        <f>$P$43*'Profilo fotovoltaico'!B7450+'Approvvigionamento energia'!$Q$43*'Profilo eolico'!B7450</f>
        <v>846.0982393764632</v>
      </c>
      <c r="H7448">
        <f t="shared" si="232"/>
        <v>1138.4335154826958</v>
      </c>
      <c r="I7448">
        <f>IF(LCOH!$C$28=Menu!$A$1,'Approvvigionamento energia'!C7448,0)+IF(LCOH!$C$28=Menu!$A$2,'Approvvigionamento energia'!D7448,0)+IF(LCOH!$C$28=Menu!$A$3,'Approvvigionamento energia'!E7448,0)+IF(LCOH!$C$28=Menu!$A$4,'Approvvigionamento energia'!F7448,0)+IF(LCOH!$C$28=Menu!$A$5,'Approvvigionamento energia'!G7448,0)+IF(LCOH!$C$28=Menu!$A$6,'Approvvigionamento energia'!H7448,0)</f>
        <v>1633.35958125195</v>
      </c>
      <c r="J7448">
        <f>'Approvvigionamento energia'!A7448+'Approvvigionamento energia'!B7448+'Approvvigionamento energia'!I7448</f>
        <v>2191.1595812519499</v>
      </c>
      <c r="K7448">
        <f>IF(MIN(LCOH!$C$18,J7448)&gt;=$P$48*LCOH!$C$18, MIN(LCOH!$C$18,J7448),0)</f>
        <v>1500</v>
      </c>
      <c r="L7448">
        <f t="shared" si="233"/>
        <v>691.15958125194993</v>
      </c>
      <c r="M7448">
        <f>K7448/LCOH!$C$18</f>
        <v>1</v>
      </c>
      <c r="N7448">
        <f>K7448/LCOH!$C$34</f>
        <v>28.901734104046245</v>
      </c>
    </row>
    <row r="7449" spans="1:14" x14ac:dyDescent="0.35">
      <c r="A7449">
        <f>'Profilo fotovoltaico'!B7451*LCOH!$C$20</f>
        <v>52</v>
      </c>
      <c r="B7449">
        <f>'Profilo eolico'!B7451*LCOH!$C$21</f>
        <v>544.79999999999995</v>
      </c>
      <c r="C7449">
        <f>$P$35*'Profilo fotovoltaico'!B7451</f>
        <v>382.43983375634735</v>
      </c>
      <c r="D7449">
        <f>$Q$37*'Profilo eolico'!B7451</f>
        <v>3178.7090905303612</v>
      </c>
      <c r="E7449">
        <f>$P$39*'Profilo fotovoltaico'!B7451+'Approvvigionamento energia'!$Q$39*'Profilo eolico'!B7451</f>
        <v>2479.6417763368577</v>
      </c>
      <c r="F7449">
        <f>$P$41*'Profilo fotovoltaico'!B7451+'Approvvigionamento energia'!$Q$41*'Profilo eolico'!B7451</f>
        <v>1780.5744621433544</v>
      </c>
      <c r="G7449">
        <f>$P$43*'Profilo fotovoltaico'!B7451+'Approvvigionamento energia'!$Q$43*'Profilo eolico'!B7451</f>
        <v>1081.5071479498508</v>
      </c>
      <c r="H7449">
        <f t="shared" si="232"/>
        <v>1138.4335154826958</v>
      </c>
      <c r="I7449">
        <f>IF(LCOH!$C$28=Menu!$A$1,'Approvvigionamento energia'!C7449,0)+IF(LCOH!$C$28=Menu!$A$2,'Approvvigionamento energia'!D7449,0)+IF(LCOH!$C$28=Menu!$A$3,'Approvvigionamento energia'!E7449,0)+IF(LCOH!$C$28=Menu!$A$4,'Approvvigionamento energia'!F7449,0)+IF(LCOH!$C$28=Menu!$A$5,'Approvvigionamento energia'!G7449,0)+IF(LCOH!$C$28=Menu!$A$6,'Approvvigionamento energia'!H7449,0)</f>
        <v>1780.5744621433544</v>
      </c>
      <c r="J7449">
        <f>'Approvvigionamento energia'!A7449+'Approvvigionamento energia'!B7449+'Approvvigionamento energia'!I7449</f>
        <v>2377.3744621433543</v>
      </c>
      <c r="K7449">
        <f>IF(MIN(LCOH!$C$18,J7449)&gt;=$P$48*LCOH!$C$18, MIN(LCOH!$C$18,J7449),0)</f>
        <v>1500</v>
      </c>
      <c r="L7449">
        <f t="shared" si="233"/>
        <v>877.37446214335432</v>
      </c>
      <c r="M7449">
        <f>K7449/LCOH!$C$18</f>
        <v>1</v>
      </c>
      <c r="N7449">
        <f>K7449/LCOH!$C$34</f>
        <v>28.901734104046245</v>
      </c>
    </row>
    <row r="7450" spans="1:14" x14ac:dyDescent="0.35">
      <c r="A7450">
        <f>'Profilo fotovoltaico'!B7452*LCOH!$C$20</f>
        <v>116</v>
      </c>
      <c r="B7450">
        <f>'Profilo eolico'!B7452*LCOH!$C$21</f>
        <v>571</v>
      </c>
      <c r="C7450">
        <f>$P$35*'Profilo fotovoltaico'!B7452</f>
        <v>853.13501376415957</v>
      </c>
      <c r="D7450">
        <f>$Q$37*'Profilo eolico'!B7452</f>
        <v>3331.5765247665863</v>
      </c>
      <c r="E7450">
        <f>$P$39*'Profilo fotovoltaico'!B7452+'Approvvigionamento energia'!$Q$39*'Profilo eolico'!B7452</f>
        <v>2711.9661470159799</v>
      </c>
      <c r="F7450">
        <f>$P$41*'Profilo fotovoltaico'!B7452+'Approvvigionamento energia'!$Q$41*'Profilo eolico'!B7452</f>
        <v>2092.3557692653731</v>
      </c>
      <c r="G7450">
        <f>$P$43*'Profilo fotovoltaico'!B7452+'Approvvigionamento energia'!$Q$43*'Profilo eolico'!B7452</f>
        <v>1472.7453915147662</v>
      </c>
      <c r="H7450">
        <f t="shared" si="232"/>
        <v>1138.4335154826958</v>
      </c>
      <c r="I7450">
        <f>IF(LCOH!$C$28=Menu!$A$1,'Approvvigionamento energia'!C7450,0)+IF(LCOH!$C$28=Menu!$A$2,'Approvvigionamento energia'!D7450,0)+IF(LCOH!$C$28=Menu!$A$3,'Approvvigionamento energia'!E7450,0)+IF(LCOH!$C$28=Menu!$A$4,'Approvvigionamento energia'!F7450,0)+IF(LCOH!$C$28=Menu!$A$5,'Approvvigionamento energia'!G7450,0)+IF(LCOH!$C$28=Menu!$A$6,'Approvvigionamento energia'!H7450,0)</f>
        <v>2092.3557692653731</v>
      </c>
      <c r="J7450">
        <f>'Approvvigionamento energia'!A7450+'Approvvigionamento energia'!B7450+'Approvvigionamento energia'!I7450</f>
        <v>2779.3557692653731</v>
      </c>
      <c r="K7450">
        <f>IF(MIN(LCOH!$C$18,J7450)&gt;=$P$48*LCOH!$C$18, MIN(LCOH!$C$18,J7450),0)</f>
        <v>1500</v>
      </c>
      <c r="L7450">
        <f t="shared" si="233"/>
        <v>1279.3557692653731</v>
      </c>
      <c r="M7450">
        <f>K7450/LCOH!$C$18</f>
        <v>1</v>
      </c>
      <c r="N7450">
        <f>K7450/LCOH!$C$34</f>
        <v>28.901734104046245</v>
      </c>
    </row>
    <row r="7451" spans="1:14" x14ac:dyDescent="0.35">
      <c r="A7451">
        <f>'Profilo fotovoltaico'!B7453*LCOH!$C$20</f>
        <v>172</v>
      </c>
      <c r="B7451">
        <f>'Profilo eolico'!B7453*LCOH!$C$21</f>
        <v>626</v>
      </c>
      <c r="C7451">
        <f>$P$35*'Profilo fotovoltaico'!B7453</f>
        <v>1264.9932962709952</v>
      </c>
      <c r="D7451">
        <f>$Q$37*'Profilo eolico'!B7453</f>
        <v>3652.4814439647694</v>
      </c>
      <c r="E7451">
        <f>$P$39*'Profilo fotovoltaico'!B7453+'Approvvigionamento energia'!$Q$39*'Profilo eolico'!B7453</f>
        <v>3055.6094070413255</v>
      </c>
      <c r="F7451">
        <f>$P$41*'Profilo fotovoltaico'!B7453+'Approvvigionamento energia'!$Q$41*'Profilo eolico'!B7453</f>
        <v>2458.7373701178822</v>
      </c>
      <c r="G7451">
        <f>$P$43*'Profilo fotovoltaico'!B7453+'Approvvigionamento energia'!$Q$43*'Profilo eolico'!B7453</f>
        <v>1861.8653331944388</v>
      </c>
      <c r="H7451">
        <f t="shared" si="232"/>
        <v>1138.4335154826958</v>
      </c>
      <c r="I7451">
        <f>IF(LCOH!$C$28=Menu!$A$1,'Approvvigionamento energia'!C7451,0)+IF(LCOH!$C$28=Menu!$A$2,'Approvvigionamento energia'!D7451,0)+IF(LCOH!$C$28=Menu!$A$3,'Approvvigionamento energia'!E7451,0)+IF(LCOH!$C$28=Menu!$A$4,'Approvvigionamento energia'!F7451,0)+IF(LCOH!$C$28=Menu!$A$5,'Approvvigionamento energia'!G7451,0)+IF(LCOH!$C$28=Menu!$A$6,'Approvvigionamento energia'!H7451,0)</f>
        <v>2458.7373701178822</v>
      </c>
      <c r="J7451">
        <f>'Approvvigionamento energia'!A7451+'Approvvigionamento energia'!B7451+'Approvvigionamento energia'!I7451</f>
        <v>3256.7373701178822</v>
      </c>
      <c r="K7451">
        <f>IF(MIN(LCOH!$C$18,J7451)&gt;=$P$48*LCOH!$C$18, MIN(LCOH!$C$18,J7451),0)</f>
        <v>1500</v>
      </c>
      <c r="L7451">
        <f t="shared" si="233"/>
        <v>1756.7373701178822</v>
      </c>
      <c r="M7451">
        <f>K7451/LCOH!$C$18</f>
        <v>1</v>
      </c>
      <c r="N7451">
        <f>K7451/LCOH!$C$34</f>
        <v>28.901734104046245</v>
      </c>
    </row>
    <row r="7452" spans="1:14" x14ac:dyDescent="0.35">
      <c r="A7452">
        <f>'Profilo fotovoltaico'!B7454*LCOH!$C$20</f>
        <v>212</v>
      </c>
      <c r="B7452">
        <f>'Profilo eolico'!B7454*LCOH!$C$21</f>
        <v>656.5</v>
      </c>
      <c r="C7452">
        <f>$P$35*'Profilo fotovoltaico'!B7454</f>
        <v>1559.1777837758777</v>
      </c>
      <c r="D7452">
        <f>$Q$37*'Profilo eolico'!B7454</f>
        <v>3830.4378082473977</v>
      </c>
      <c r="E7452">
        <f>$P$39*'Profilo fotovoltaico'!B7454+'Approvvigionamento energia'!$Q$39*'Profilo eolico'!B7454</f>
        <v>3262.6228021295178</v>
      </c>
      <c r="F7452">
        <f>$P$41*'Profilo fotovoltaico'!B7454+'Approvvigionamento energia'!$Q$41*'Profilo eolico'!B7454</f>
        <v>2694.8077960116379</v>
      </c>
      <c r="G7452">
        <f>$P$43*'Profilo fotovoltaico'!B7454+'Approvvigionamento energia'!$Q$43*'Profilo eolico'!B7454</f>
        <v>2126.9927898937576</v>
      </c>
      <c r="H7452">
        <f t="shared" si="232"/>
        <v>1138.4335154826958</v>
      </c>
      <c r="I7452">
        <f>IF(LCOH!$C$28=Menu!$A$1,'Approvvigionamento energia'!C7452,0)+IF(LCOH!$C$28=Menu!$A$2,'Approvvigionamento energia'!D7452,0)+IF(LCOH!$C$28=Menu!$A$3,'Approvvigionamento energia'!E7452,0)+IF(LCOH!$C$28=Menu!$A$4,'Approvvigionamento energia'!F7452,0)+IF(LCOH!$C$28=Menu!$A$5,'Approvvigionamento energia'!G7452,0)+IF(LCOH!$C$28=Menu!$A$6,'Approvvigionamento energia'!H7452,0)</f>
        <v>2694.8077960116379</v>
      </c>
      <c r="J7452">
        <f>'Approvvigionamento energia'!A7452+'Approvvigionamento energia'!B7452+'Approvvigionamento energia'!I7452</f>
        <v>3563.3077960116379</v>
      </c>
      <c r="K7452">
        <f>IF(MIN(LCOH!$C$18,J7452)&gt;=$P$48*LCOH!$C$18, MIN(LCOH!$C$18,J7452),0)</f>
        <v>1500</v>
      </c>
      <c r="L7452">
        <f t="shared" si="233"/>
        <v>2063.3077960116379</v>
      </c>
      <c r="M7452">
        <f>K7452/LCOH!$C$18</f>
        <v>1</v>
      </c>
      <c r="N7452">
        <f>K7452/LCOH!$C$34</f>
        <v>28.901734104046245</v>
      </c>
    </row>
    <row r="7453" spans="1:14" x14ac:dyDescent="0.35">
      <c r="A7453">
        <f>'Profilo fotovoltaico'!B7455*LCOH!$C$20</f>
        <v>243</v>
      </c>
      <c r="B7453">
        <f>'Profilo eolico'!B7455*LCOH!$C$21</f>
        <v>677.69999999999993</v>
      </c>
      <c r="C7453">
        <f>$P$35*'Profilo fotovoltaico'!B7455</f>
        <v>1787.1707615921619</v>
      </c>
      <c r="D7453">
        <f>$Q$37*'Profilo eolico'!B7455</f>
        <v>3954.1320680110607</v>
      </c>
      <c r="E7453">
        <f>$P$39*'Profilo fotovoltaico'!B7455+'Approvvigionamento energia'!$Q$39*'Profilo eolico'!B7455</f>
        <v>3412.3917414063358</v>
      </c>
      <c r="F7453">
        <f>$P$41*'Profilo fotovoltaico'!B7455+'Approvvigionamento energia'!$Q$41*'Profilo eolico'!B7455</f>
        <v>2870.6514148016113</v>
      </c>
      <c r="G7453">
        <f>$P$43*'Profilo fotovoltaico'!B7455+'Approvvigionamento energia'!$Q$43*'Profilo eolico'!B7455</f>
        <v>2328.9110881968863</v>
      </c>
      <c r="H7453">
        <f t="shared" si="232"/>
        <v>1138.4335154826958</v>
      </c>
      <c r="I7453">
        <f>IF(LCOH!$C$28=Menu!$A$1,'Approvvigionamento energia'!C7453,0)+IF(LCOH!$C$28=Menu!$A$2,'Approvvigionamento energia'!D7453,0)+IF(LCOH!$C$28=Menu!$A$3,'Approvvigionamento energia'!E7453,0)+IF(LCOH!$C$28=Menu!$A$4,'Approvvigionamento energia'!F7453,0)+IF(LCOH!$C$28=Menu!$A$5,'Approvvigionamento energia'!G7453,0)+IF(LCOH!$C$28=Menu!$A$6,'Approvvigionamento energia'!H7453,0)</f>
        <v>2870.6514148016113</v>
      </c>
      <c r="J7453">
        <f>'Approvvigionamento energia'!A7453+'Approvvigionamento energia'!B7453+'Approvvigionamento energia'!I7453</f>
        <v>3791.3514148016111</v>
      </c>
      <c r="K7453">
        <f>IF(MIN(LCOH!$C$18,J7453)&gt;=$P$48*LCOH!$C$18, MIN(LCOH!$C$18,J7453),0)</f>
        <v>1500</v>
      </c>
      <c r="L7453">
        <f t="shared" si="233"/>
        <v>2291.3514148016111</v>
      </c>
      <c r="M7453">
        <f>K7453/LCOH!$C$18</f>
        <v>1</v>
      </c>
      <c r="N7453">
        <f>K7453/LCOH!$C$34</f>
        <v>28.901734104046245</v>
      </c>
    </row>
    <row r="7454" spans="1:14" x14ac:dyDescent="0.35">
      <c r="A7454">
        <f>'Profilo fotovoltaico'!B7456*LCOH!$C$20</f>
        <v>242</v>
      </c>
      <c r="B7454">
        <f>'Profilo eolico'!B7456*LCOH!$C$21</f>
        <v>673.69999999999993</v>
      </c>
      <c r="C7454">
        <f>$P$35*'Profilo fotovoltaico'!B7456</f>
        <v>1779.8161494045396</v>
      </c>
      <c r="D7454">
        <f>$Q$37*'Profilo eolico'!B7456</f>
        <v>3930.793528433011</v>
      </c>
      <c r="E7454">
        <f>$P$39*'Profilo fotovoltaico'!B7456+'Approvvigionamento energia'!$Q$39*'Profilo eolico'!B7456</f>
        <v>3393.0491836758929</v>
      </c>
      <c r="F7454">
        <f>$P$41*'Profilo fotovoltaico'!B7456+'Approvvigionamento energia'!$Q$41*'Profilo eolico'!B7456</f>
        <v>2855.3048389187752</v>
      </c>
      <c r="G7454">
        <f>$P$43*'Profilo fotovoltaico'!B7456+'Approvvigionamento energia'!$Q$43*'Profilo eolico'!B7456</f>
        <v>2317.5604941616575</v>
      </c>
      <c r="H7454">
        <f t="shared" si="232"/>
        <v>1138.4335154826958</v>
      </c>
      <c r="I7454">
        <f>IF(LCOH!$C$28=Menu!$A$1,'Approvvigionamento energia'!C7454,0)+IF(LCOH!$C$28=Menu!$A$2,'Approvvigionamento energia'!D7454,0)+IF(LCOH!$C$28=Menu!$A$3,'Approvvigionamento energia'!E7454,0)+IF(LCOH!$C$28=Menu!$A$4,'Approvvigionamento energia'!F7454,0)+IF(LCOH!$C$28=Menu!$A$5,'Approvvigionamento energia'!G7454,0)+IF(LCOH!$C$28=Menu!$A$6,'Approvvigionamento energia'!H7454,0)</f>
        <v>2855.3048389187752</v>
      </c>
      <c r="J7454">
        <f>'Approvvigionamento energia'!A7454+'Approvvigionamento energia'!B7454+'Approvvigionamento energia'!I7454</f>
        <v>3771.004838918775</v>
      </c>
      <c r="K7454">
        <f>IF(MIN(LCOH!$C$18,J7454)&gt;=$P$48*LCOH!$C$18, MIN(LCOH!$C$18,J7454),0)</f>
        <v>1500</v>
      </c>
      <c r="L7454">
        <f t="shared" si="233"/>
        <v>2271.004838918775</v>
      </c>
      <c r="M7454">
        <f>K7454/LCOH!$C$18</f>
        <v>1</v>
      </c>
      <c r="N7454">
        <f>K7454/LCOH!$C$34</f>
        <v>28.901734104046245</v>
      </c>
    </row>
    <row r="7455" spans="1:14" x14ac:dyDescent="0.35">
      <c r="A7455">
        <f>'Profilo fotovoltaico'!B7457*LCOH!$C$20</f>
        <v>206</v>
      </c>
      <c r="B7455">
        <f>'Profilo eolico'!B7457*LCOH!$C$21</f>
        <v>646</v>
      </c>
      <c r="C7455">
        <f>$P$35*'Profilo fotovoltaico'!B7457</f>
        <v>1515.0501106501454</v>
      </c>
      <c r="D7455">
        <f>$Q$37*'Profilo eolico'!B7457</f>
        <v>3769.1741418550178</v>
      </c>
      <c r="E7455">
        <f>$P$39*'Profilo fotovoltaico'!B7457+'Approvvigionamento energia'!$Q$39*'Profilo eolico'!B7457</f>
        <v>3205.6431340537993</v>
      </c>
      <c r="F7455">
        <f>$P$41*'Profilo fotovoltaico'!B7457+'Approvvigionamento energia'!$Q$41*'Profilo eolico'!B7457</f>
        <v>2642.1121262525817</v>
      </c>
      <c r="G7455">
        <f>$P$43*'Profilo fotovoltaico'!B7457+'Approvvigionamento energia'!$Q$43*'Profilo eolico'!B7457</f>
        <v>2078.5811184513636</v>
      </c>
      <c r="H7455">
        <f t="shared" si="232"/>
        <v>1138.4335154826958</v>
      </c>
      <c r="I7455">
        <f>IF(LCOH!$C$28=Menu!$A$1,'Approvvigionamento energia'!C7455,0)+IF(LCOH!$C$28=Menu!$A$2,'Approvvigionamento energia'!D7455,0)+IF(LCOH!$C$28=Menu!$A$3,'Approvvigionamento energia'!E7455,0)+IF(LCOH!$C$28=Menu!$A$4,'Approvvigionamento energia'!F7455,0)+IF(LCOH!$C$28=Menu!$A$5,'Approvvigionamento energia'!G7455,0)+IF(LCOH!$C$28=Menu!$A$6,'Approvvigionamento energia'!H7455,0)</f>
        <v>2642.1121262525817</v>
      </c>
      <c r="J7455">
        <f>'Approvvigionamento energia'!A7455+'Approvvigionamento energia'!B7455+'Approvvigionamento energia'!I7455</f>
        <v>3494.1121262525817</v>
      </c>
      <c r="K7455">
        <f>IF(MIN(LCOH!$C$18,J7455)&gt;=$P$48*LCOH!$C$18, MIN(LCOH!$C$18,J7455),0)</f>
        <v>1500</v>
      </c>
      <c r="L7455">
        <f t="shared" si="233"/>
        <v>1994.1121262525817</v>
      </c>
      <c r="M7455">
        <f>K7455/LCOH!$C$18</f>
        <v>1</v>
      </c>
      <c r="N7455">
        <f>K7455/LCOH!$C$34</f>
        <v>28.901734104046245</v>
      </c>
    </row>
    <row r="7456" spans="1:14" x14ac:dyDescent="0.35">
      <c r="A7456">
        <f>'Profilo fotovoltaico'!B7458*LCOH!$C$20</f>
        <v>139</v>
      </c>
      <c r="B7456">
        <f>'Profilo eolico'!B7458*LCOH!$C$21</f>
        <v>601.1</v>
      </c>
      <c r="C7456">
        <f>$P$35*'Profilo fotovoltaico'!B7458</f>
        <v>1022.2910940794671</v>
      </c>
      <c r="D7456">
        <f>$Q$37*'Profilo eolico'!B7458</f>
        <v>3507.1990350914102</v>
      </c>
      <c r="E7456">
        <f>$P$39*'Profilo fotovoltaico'!B7458+'Approvvigionamento energia'!$Q$39*'Profilo eolico'!B7458</f>
        <v>2885.972049838424</v>
      </c>
      <c r="F7456">
        <f>$P$41*'Profilo fotovoltaico'!B7458+'Approvvigionamento energia'!$Q$41*'Profilo eolico'!B7458</f>
        <v>2264.7450645854387</v>
      </c>
      <c r="G7456">
        <f>$P$43*'Profilo fotovoltaico'!B7458+'Approvvigionamento energia'!$Q$43*'Profilo eolico'!B7458</f>
        <v>1643.518079332453</v>
      </c>
      <c r="H7456">
        <f t="shared" si="232"/>
        <v>1138.4335154826958</v>
      </c>
      <c r="I7456">
        <f>IF(LCOH!$C$28=Menu!$A$1,'Approvvigionamento energia'!C7456,0)+IF(LCOH!$C$28=Menu!$A$2,'Approvvigionamento energia'!D7456,0)+IF(LCOH!$C$28=Menu!$A$3,'Approvvigionamento energia'!E7456,0)+IF(LCOH!$C$28=Menu!$A$4,'Approvvigionamento energia'!F7456,0)+IF(LCOH!$C$28=Menu!$A$5,'Approvvigionamento energia'!G7456,0)+IF(LCOH!$C$28=Menu!$A$6,'Approvvigionamento energia'!H7456,0)</f>
        <v>2264.7450645854387</v>
      </c>
      <c r="J7456">
        <f>'Approvvigionamento energia'!A7456+'Approvvigionamento energia'!B7456+'Approvvigionamento energia'!I7456</f>
        <v>3004.8450645854386</v>
      </c>
      <c r="K7456">
        <f>IF(MIN(LCOH!$C$18,J7456)&gt;=$P$48*LCOH!$C$18, MIN(LCOH!$C$18,J7456),0)</f>
        <v>1500</v>
      </c>
      <c r="L7456">
        <f t="shared" si="233"/>
        <v>1504.8450645854386</v>
      </c>
      <c r="M7456">
        <f>K7456/LCOH!$C$18</f>
        <v>1</v>
      </c>
      <c r="N7456">
        <f>K7456/LCOH!$C$34</f>
        <v>28.901734104046245</v>
      </c>
    </row>
    <row r="7457" spans="1:14" x14ac:dyDescent="0.35">
      <c r="A7457">
        <f>'Profilo fotovoltaico'!B7459*LCOH!$C$20</f>
        <v>50</v>
      </c>
      <c r="B7457">
        <f>'Profilo eolico'!B7459*LCOH!$C$21</f>
        <v>537.6</v>
      </c>
      <c r="C7457">
        <f>$P$35*'Profilo fotovoltaico'!B7459</f>
        <v>367.73060938110325</v>
      </c>
      <c r="D7457">
        <f>$Q$37*'Profilo eolico'!B7459</f>
        <v>3136.6997192898721</v>
      </c>
      <c r="E7457">
        <f>$P$39*'Profilo fotovoltaico'!B7459+'Approvvigionamento energia'!$Q$39*'Profilo eolico'!B7459</f>
        <v>2444.4574418126799</v>
      </c>
      <c r="F7457">
        <f>$P$41*'Profilo fotovoltaico'!B7459+'Approvvigionamento energia'!$Q$41*'Profilo eolico'!B7459</f>
        <v>1752.2151643354878</v>
      </c>
      <c r="G7457">
        <f>$P$43*'Profilo fotovoltaico'!B7459+'Approvvigionamento energia'!$Q$43*'Profilo eolico'!B7459</f>
        <v>1059.9728868582954</v>
      </c>
      <c r="H7457">
        <f t="shared" si="232"/>
        <v>1138.4335154826958</v>
      </c>
      <c r="I7457">
        <f>IF(LCOH!$C$28=Menu!$A$1,'Approvvigionamento energia'!C7457,0)+IF(LCOH!$C$28=Menu!$A$2,'Approvvigionamento energia'!D7457,0)+IF(LCOH!$C$28=Menu!$A$3,'Approvvigionamento energia'!E7457,0)+IF(LCOH!$C$28=Menu!$A$4,'Approvvigionamento energia'!F7457,0)+IF(LCOH!$C$28=Menu!$A$5,'Approvvigionamento energia'!G7457,0)+IF(LCOH!$C$28=Menu!$A$6,'Approvvigionamento energia'!H7457,0)</f>
        <v>1752.2151643354878</v>
      </c>
      <c r="J7457">
        <f>'Approvvigionamento energia'!A7457+'Approvvigionamento energia'!B7457+'Approvvigionamento energia'!I7457</f>
        <v>2339.8151643354877</v>
      </c>
      <c r="K7457">
        <f>IF(MIN(LCOH!$C$18,J7457)&gt;=$P$48*LCOH!$C$18, MIN(LCOH!$C$18,J7457),0)</f>
        <v>1500</v>
      </c>
      <c r="L7457">
        <f t="shared" si="233"/>
        <v>839.81516433548768</v>
      </c>
      <c r="M7457">
        <f>K7457/LCOH!$C$18</f>
        <v>1</v>
      </c>
      <c r="N7457">
        <f>K7457/LCOH!$C$34</f>
        <v>28.901734104046245</v>
      </c>
    </row>
    <row r="7458" spans="1:14" x14ac:dyDescent="0.35">
      <c r="A7458">
        <f>'Profilo fotovoltaico'!B7460*LCOH!$C$20</f>
        <v>0</v>
      </c>
      <c r="B7458">
        <f>'Profilo eolico'!B7460*LCOH!$C$21</f>
        <v>511.8</v>
      </c>
      <c r="C7458">
        <f>$P$35*'Profilo fotovoltaico'!B7460</f>
        <v>0</v>
      </c>
      <c r="D7458">
        <f>$Q$37*'Profilo eolico'!B7460</f>
        <v>2986.1661390114523</v>
      </c>
      <c r="E7458">
        <f>$P$39*'Profilo fotovoltaico'!B7460+'Approvvigionamento energia'!$Q$39*'Profilo eolico'!B7460</f>
        <v>2239.624604258589</v>
      </c>
      <c r="F7458">
        <f>$P$41*'Profilo fotovoltaico'!B7460+'Approvvigionamento energia'!$Q$41*'Profilo eolico'!B7460</f>
        <v>1493.0830695057261</v>
      </c>
      <c r="G7458">
        <f>$P$43*'Profilo fotovoltaico'!B7460+'Approvvigionamento energia'!$Q$43*'Profilo eolico'!B7460</f>
        <v>746.54153475286307</v>
      </c>
      <c r="H7458">
        <f t="shared" si="232"/>
        <v>1138.4335154826958</v>
      </c>
      <c r="I7458">
        <f>IF(LCOH!$C$28=Menu!$A$1,'Approvvigionamento energia'!C7458,0)+IF(LCOH!$C$28=Menu!$A$2,'Approvvigionamento energia'!D7458,0)+IF(LCOH!$C$28=Menu!$A$3,'Approvvigionamento energia'!E7458,0)+IF(LCOH!$C$28=Menu!$A$4,'Approvvigionamento energia'!F7458,0)+IF(LCOH!$C$28=Menu!$A$5,'Approvvigionamento energia'!G7458,0)+IF(LCOH!$C$28=Menu!$A$6,'Approvvigionamento energia'!H7458,0)</f>
        <v>1493.0830695057261</v>
      </c>
      <c r="J7458">
        <f>'Approvvigionamento energia'!A7458+'Approvvigionamento energia'!B7458+'Approvvigionamento energia'!I7458</f>
        <v>2004.8830695057261</v>
      </c>
      <c r="K7458">
        <f>IF(MIN(LCOH!$C$18,J7458)&gt;=$P$48*LCOH!$C$18, MIN(LCOH!$C$18,J7458),0)</f>
        <v>1500</v>
      </c>
      <c r="L7458">
        <f t="shared" si="233"/>
        <v>504.8830695057261</v>
      </c>
      <c r="M7458">
        <f>K7458/LCOH!$C$18</f>
        <v>1</v>
      </c>
      <c r="N7458">
        <f>K7458/LCOH!$C$34</f>
        <v>28.901734104046245</v>
      </c>
    </row>
    <row r="7459" spans="1:14" x14ac:dyDescent="0.35">
      <c r="A7459">
        <f>'Profilo fotovoltaico'!B7461*LCOH!$C$20</f>
        <v>0</v>
      </c>
      <c r="B7459">
        <f>'Profilo eolico'!B7461*LCOH!$C$21</f>
        <v>495.09999999999997</v>
      </c>
      <c r="C7459">
        <f>$P$35*'Profilo fotovoltaico'!B7461</f>
        <v>0</v>
      </c>
      <c r="D7459">
        <f>$Q$37*'Profilo eolico'!B7461</f>
        <v>2888.7277362730947</v>
      </c>
      <c r="E7459">
        <f>$P$39*'Profilo fotovoltaico'!B7461+'Approvvigionamento energia'!$Q$39*'Profilo eolico'!B7461</f>
        <v>2166.545802204821</v>
      </c>
      <c r="F7459">
        <f>$P$41*'Profilo fotovoltaico'!B7461+'Approvvigionamento energia'!$Q$41*'Profilo eolico'!B7461</f>
        <v>1444.3638681365474</v>
      </c>
      <c r="G7459">
        <f>$P$43*'Profilo fotovoltaico'!B7461+'Approvvigionamento energia'!$Q$43*'Profilo eolico'!B7461</f>
        <v>722.18193406827368</v>
      </c>
      <c r="H7459">
        <f t="shared" si="232"/>
        <v>1138.4335154826958</v>
      </c>
      <c r="I7459">
        <f>IF(LCOH!$C$28=Menu!$A$1,'Approvvigionamento energia'!C7459,0)+IF(LCOH!$C$28=Menu!$A$2,'Approvvigionamento energia'!D7459,0)+IF(LCOH!$C$28=Menu!$A$3,'Approvvigionamento energia'!E7459,0)+IF(LCOH!$C$28=Menu!$A$4,'Approvvigionamento energia'!F7459,0)+IF(LCOH!$C$28=Menu!$A$5,'Approvvigionamento energia'!G7459,0)+IF(LCOH!$C$28=Menu!$A$6,'Approvvigionamento energia'!H7459,0)</f>
        <v>1444.3638681365474</v>
      </c>
      <c r="J7459">
        <f>'Approvvigionamento energia'!A7459+'Approvvigionamento energia'!B7459+'Approvvigionamento energia'!I7459</f>
        <v>1939.4638681365473</v>
      </c>
      <c r="K7459">
        <f>IF(MIN(LCOH!$C$18,J7459)&gt;=$P$48*LCOH!$C$18, MIN(LCOH!$C$18,J7459),0)</f>
        <v>1500</v>
      </c>
      <c r="L7459">
        <f t="shared" si="233"/>
        <v>439.46386813654726</v>
      </c>
      <c r="M7459">
        <f>K7459/LCOH!$C$18</f>
        <v>1</v>
      </c>
      <c r="N7459">
        <f>K7459/LCOH!$C$34</f>
        <v>28.901734104046245</v>
      </c>
    </row>
    <row r="7460" spans="1:14" x14ac:dyDescent="0.35">
      <c r="A7460">
        <f>'Profilo fotovoltaico'!B7462*LCOH!$C$20</f>
        <v>0</v>
      </c>
      <c r="B7460">
        <f>'Profilo eolico'!B7462*LCOH!$C$21</f>
        <v>480.2</v>
      </c>
      <c r="C7460">
        <f>$P$35*'Profilo fotovoltaico'!B7462</f>
        <v>0</v>
      </c>
      <c r="D7460">
        <f>$Q$37*'Profilo eolico'!B7462</f>
        <v>2801.7916763448598</v>
      </c>
      <c r="E7460">
        <f>$P$39*'Profilo fotovoltaico'!B7462+'Approvvigionamento energia'!$Q$39*'Profilo eolico'!B7462</f>
        <v>2101.3437572586449</v>
      </c>
      <c r="F7460">
        <f>$P$41*'Profilo fotovoltaico'!B7462+'Approvvigionamento energia'!$Q$41*'Profilo eolico'!B7462</f>
        <v>1400.8958381724299</v>
      </c>
      <c r="G7460">
        <f>$P$43*'Profilo fotovoltaico'!B7462+'Approvvigionamento energia'!$Q$43*'Profilo eolico'!B7462</f>
        <v>700.44791908621494</v>
      </c>
      <c r="H7460">
        <f t="shared" si="232"/>
        <v>1138.4335154826958</v>
      </c>
      <c r="I7460">
        <f>IF(LCOH!$C$28=Menu!$A$1,'Approvvigionamento energia'!C7460,0)+IF(LCOH!$C$28=Menu!$A$2,'Approvvigionamento energia'!D7460,0)+IF(LCOH!$C$28=Menu!$A$3,'Approvvigionamento energia'!E7460,0)+IF(LCOH!$C$28=Menu!$A$4,'Approvvigionamento energia'!F7460,0)+IF(LCOH!$C$28=Menu!$A$5,'Approvvigionamento energia'!G7460,0)+IF(LCOH!$C$28=Menu!$A$6,'Approvvigionamento energia'!H7460,0)</f>
        <v>1400.8958381724299</v>
      </c>
      <c r="J7460">
        <f>'Approvvigionamento energia'!A7460+'Approvvigionamento energia'!B7460+'Approvvigionamento energia'!I7460</f>
        <v>1881.0958381724299</v>
      </c>
      <c r="K7460">
        <f>IF(MIN(LCOH!$C$18,J7460)&gt;=$P$48*LCOH!$C$18, MIN(LCOH!$C$18,J7460),0)</f>
        <v>1500</v>
      </c>
      <c r="L7460">
        <f t="shared" si="233"/>
        <v>381.09583817242992</v>
      </c>
      <c r="M7460">
        <f>K7460/LCOH!$C$18</f>
        <v>1</v>
      </c>
      <c r="N7460">
        <f>K7460/LCOH!$C$34</f>
        <v>28.901734104046245</v>
      </c>
    </row>
    <row r="7461" spans="1:14" x14ac:dyDescent="0.35">
      <c r="A7461">
        <f>'Profilo fotovoltaico'!B7463*LCOH!$C$20</f>
        <v>0</v>
      </c>
      <c r="B7461">
        <f>'Profilo eolico'!B7463*LCOH!$C$21</f>
        <v>486.59999999999997</v>
      </c>
      <c r="C7461">
        <f>$P$35*'Profilo fotovoltaico'!B7463</f>
        <v>0</v>
      </c>
      <c r="D7461">
        <f>$Q$37*'Profilo eolico'!B7463</f>
        <v>2839.1333396697391</v>
      </c>
      <c r="E7461">
        <f>$P$39*'Profilo fotovoltaico'!B7463+'Approvvigionamento energia'!$Q$39*'Profilo eolico'!B7463</f>
        <v>2129.3500047523044</v>
      </c>
      <c r="F7461">
        <f>$P$41*'Profilo fotovoltaico'!B7463+'Approvvigionamento energia'!$Q$41*'Profilo eolico'!B7463</f>
        <v>1419.5666698348696</v>
      </c>
      <c r="G7461">
        <f>$P$43*'Profilo fotovoltaico'!B7463+'Approvvigionamento energia'!$Q$43*'Profilo eolico'!B7463</f>
        <v>709.78333491743479</v>
      </c>
      <c r="H7461">
        <f t="shared" si="232"/>
        <v>1138.4335154826958</v>
      </c>
      <c r="I7461">
        <f>IF(LCOH!$C$28=Menu!$A$1,'Approvvigionamento energia'!C7461,0)+IF(LCOH!$C$28=Menu!$A$2,'Approvvigionamento energia'!D7461,0)+IF(LCOH!$C$28=Menu!$A$3,'Approvvigionamento energia'!E7461,0)+IF(LCOH!$C$28=Menu!$A$4,'Approvvigionamento energia'!F7461,0)+IF(LCOH!$C$28=Menu!$A$5,'Approvvigionamento energia'!G7461,0)+IF(LCOH!$C$28=Menu!$A$6,'Approvvigionamento energia'!H7461,0)</f>
        <v>1419.5666698348696</v>
      </c>
      <c r="J7461">
        <f>'Approvvigionamento energia'!A7461+'Approvvigionamento energia'!B7461+'Approvvigionamento energia'!I7461</f>
        <v>1906.1666698348695</v>
      </c>
      <c r="K7461">
        <f>IF(MIN(LCOH!$C$18,J7461)&gt;=$P$48*LCOH!$C$18, MIN(LCOH!$C$18,J7461),0)</f>
        <v>1500</v>
      </c>
      <c r="L7461">
        <f t="shared" si="233"/>
        <v>406.16666983486948</v>
      </c>
      <c r="M7461">
        <f>K7461/LCOH!$C$18</f>
        <v>1</v>
      </c>
      <c r="N7461">
        <f>K7461/LCOH!$C$34</f>
        <v>28.901734104046245</v>
      </c>
    </row>
    <row r="7462" spans="1:14" x14ac:dyDescent="0.35">
      <c r="A7462">
        <f>'Profilo fotovoltaico'!B7464*LCOH!$C$20</f>
        <v>0</v>
      </c>
      <c r="B7462">
        <f>'Profilo eolico'!B7464*LCOH!$C$21</f>
        <v>507.8</v>
      </c>
      <c r="C7462">
        <f>$P$35*'Profilo fotovoltaico'!B7464</f>
        <v>0</v>
      </c>
      <c r="D7462">
        <f>$Q$37*'Profilo eolico'!B7464</f>
        <v>2962.8275994334026</v>
      </c>
      <c r="E7462">
        <f>$P$39*'Profilo fotovoltaico'!B7464+'Approvvigionamento energia'!$Q$39*'Profilo eolico'!B7464</f>
        <v>2222.1206995750517</v>
      </c>
      <c r="F7462">
        <f>$P$41*'Profilo fotovoltaico'!B7464+'Approvvigionamento energia'!$Q$41*'Profilo eolico'!B7464</f>
        <v>1481.4137997167013</v>
      </c>
      <c r="G7462">
        <f>$P$43*'Profilo fotovoltaico'!B7464+'Approvvigionamento energia'!$Q$43*'Profilo eolico'!B7464</f>
        <v>740.70689985835065</v>
      </c>
      <c r="H7462">
        <f t="shared" si="232"/>
        <v>1138.4335154826958</v>
      </c>
      <c r="I7462">
        <f>IF(LCOH!$C$28=Menu!$A$1,'Approvvigionamento energia'!C7462,0)+IF(LCOH!$C$28=Menu!$A$2,'Approvvigionamento energia'!D7462,0)+IF(LCOH!$C$28=Menu!$A$3,'Approvvigionamento energia'!E7462,0)+IF(LCOH!$C$28=Menu!$A$4,'Approvvigionamento energia'!F7462,0)+IF(LCOH!$C$28=Menu!$A$5,'Approvvigionamento energia'!G7462,0)+IF(LCOH!$C$28=Menu!$A$6,'Approvvigionamento energia'!H7462,0)</f>
        <v>1481.4137997167013</v>
      </c>
      <c r="J7462">
        <f>'Approvvigionamento energia'!A7462+'Approvvigionamento energia'!B7462+'Approvvigionamento energia'!I7462</f>
        <v>1989.2137997167013</v>
      </c>
      <c r="K7462">
        <f>IF(MIN(LCOH!$C$18,J7462)&gt;=$P$48*LCOH!$C$18, MIN(LCOH!$C$18,J7462),0)</f>
        <v>1500</v>
      </c>
      <c r="L7462">
        <f t="shared" si="233"/>
        <v>489.21379971670126</v>
      </c>
      <c r="M7462">
        <f>K7462/LCOH!$C$18</f>
        <v>1</v>
      </c>
      <c r="N7462">
        <f>K7462/LCOH!$C$34</f>
        <v>28.901734104046245</v>
      </c>
    </row>
    <row r="7463" spans="1:14" x14ac:dyDescent="0.35">
      <c r="A7463">
        <f>'Profilo fotovoltaico'!B7465*LCOH!$C$20</f>
        <v>0</v>
      </c>
      <c r="B7463">
        <f>'Profilo eolico'!B7465*LCOH!$C$21</f>
        <v>510.70000000000005</v>
      </c>
      <c r="C7463">
        <f>$P$35*'Profilo fotovoltaico'!B7465</f>
        <v>0</v>
      </c>
      <c r="D7463">
        <f>$Q$37*'Profilo eolico'!B7465</f>
        <v>2979.7480406274885</v>
      </c>
      <c r="E7463">
        <f>$P$39*'Profilo fotovoltaico'!B7465+'Approvvigionamento energia'!$Q$39*'Profilo eolico'!B7465</f>
        <v>2234.8110304706161</v>
      </c>
      <c r="F7463">
        <f>$P$41*'Profilo fotovoltaico'!B7465+'Approvvigionamento energia'!$Q$41*'Profilo eolico'!B7465</f>
        <v>1489.8740203137443</v>
      </c>
      <c r="G7463">
        <f>$P$43*'Profilo fotovoltaico'!B7465+'Approvvigionamento energia'!$Q$43*'Profilo eolico'!B7465</f>
        <v>744.93701015687213</v>
      </c>
      <c r="H7463">
        <f t="shared" si="232"/>
        <v>1138.4335154826958</v>
      </c>
      <c r="I7463">
        <f>IF(LCOH!$C$28=Menu!$A$1,'Approvvigionamento energia'!C7463,0)+IF(LCOH!$C$28=Menu!$A$2,'Approvvigionamento energia'!D7463,0)+IF(LCOH!$C$28=Menu!$A$3,'Approvvigionamento energia'!E7463,0)+IF(LCOH!$C$28=Menu!$A$4,'Approvvigionamento energia'!F7463,0)+IF(LCOH!$C$28=Menu!$A$5,'Approvvigionamento energia'!G7463,0)+IF(LCOH!$C$28=Menu!$A$6,'Approvvigionamento energia'!H7463,0)</f>
        <v>1489.8740203137443</v>
      </c>
      <c r="J7463">
        <f>'Approvvigionamento energia'!A7463+'Approvvigionamento energia'!B7463+'Approvvigionamento energia'!I7463</f>
        <v>2000.5740203137443</v>
      </c>
      <c r="K7463">
        <f>IF(MIN(LCOH!$C$18,J7463)&gt;=$P$48*LCOH!$C$18, MIN(LCOH!$C$18,J7463),0)</f>
        <v>1500</v>
      </c>
      <c r="L7463">
        <f t="shared" si="233"/>
        <v>500.57402031374431</v>
      </c>
      <c r="M7463">
        <f>K7463/LCOH!$C$18</f>
        <v>1</v>
      </c>
      <c r="N7463">
        <f>K7463/LCOH!$C$34</f>
        <v>28.901734104046245</v>
      </c>
    </row>
    <row r="7464" spans="1:14" x14ac:dyDescent="0.35">
      <c r="A7464">
        <f>'Profilo fotovoltaico'!B7466*LCOH!$C$20</f>
        <v>0</v>
      </c>
      <c r="B7464">
        <f>'Profilo eolico'!B7466*LCOH!$C$21</f>
        <v>503.29999999999995</v>
      </c>
      <c r="C7464">
        <f>$P$35*'Profilo fotovoltaico'!B7466</f>
        <v>0</v>
      </c>
      <c r="D7464">
        <f>$Q$37*'Profilo eolico'!B7466</f>
        <v>2936.5717424080963</v>
      </c>
      <c r="E7464">
        <f>$P$39*'Profilo fotovoltaico'!B7466+'Approvvigionamento energia'!$Q$39*'Profilo eolico'!B7466</f>
        <v>2202.4288068060719</v>
      </c>
      <c r="F7464">
        <f>$P$41*'Profilo fotovoltaico'!B7466+'Approvvigionamento energia'!$Q$41*'Profilo eolico'!B7466</f>
        <v>1468.2858712040481</v>
      </c>
      <c r="G7464">
        <f>$P$43*'Profilo fotovoltaico'!B7466+'Approvvigionamento energia'!$Q$43*'Profilo eolico'!B7466</f>
        <v>734.14293560202407</v>
      </c>
      <c r="H7464">
        <f t="shared" si="232"/>
        <v>1138.4335154826958</v>
      </c>
      <c r="I7464">
        <f>IF(LCOH!$C$28=Menu!$A$1,'Approvvigionamento energia'!C7464,0)+IF(LCOH!$C$28=Menu!$A$2,'Approvvigionamento energia'!D7464,0)+IF(LCOH!$C$28=Menu!$A$3,'Approvvigionamento energia'!E7464,0)+IF(LCOH!$C$28=Menu!$A$4,'Approvvigionamento energia'!F7464,0)+IF(LCOH!$C$28=Menu!$A$5,'Approvvigionamento energia'!G7464,0)+IF(LCOH!$C$28=Menu!$A$6,'Approvvigionamento energia'!H7464,0)</f>
        <v>1468.2858712040481</v>
      </c>
      <c r="J7464">
        <f>'Approvvigionamento energia'!A7464+'Approvvigionamento energia'!B7464+'Approvvigionamento energia'!I7464</f>
        <v>1971.5858712040481</v>
      </c>
      <c r="K7464">
        <f>IF(MIN(LCOH!$C$18,J7464)&gt;=$P$48*LCOH!$C$18, MIN(LCOH!$C$18,J7464),0)</f>
        <v>1500</v>
      </c>
      <c r="L7464">
        <f t="shared" si="233"/>
        <v>471.58587120404809</v>
      </c>
      <c r="M7464">
        <f>K7464/LCOH!$C$18</f>
        <v>1</v>
      </c>
      <c r="N7464">
        <f>K7464/LCOH!$C$34</f>
        <v>28.901734104046245</v>
      </c>
    </row>
    <row r="7465" spans="1:14" x14ac:dyDescent="0.35">
      <c r="A7465">
        <f>'Profilo fotovoltaico'!B7467*LCOH!$C$20</f>
        <v>0</v>
      </c>
      <c r="B7465">
        <f>'Profilo eolico'!B7467*LCOH!$C$21</f>
        <v>483.20000000000005</v>
      </c>
      <c r="C7465">
        <f>$P$35*'Profilo fotovoltaico'!B7467</f>
        <v>0</v>
      </c>
      <c r="D7465">
        <f>$Q$37*'Profilo eolico'!B7467</f>
        <v>2819.295581028397</v>
      </c>
      <c r="E7465">
        <f>$P$39*'Profilo fotovoltaico'!B7467+'Approvvigionamento energia'!$Q$39*'Profilo eolico'!B7467</f>
        <v>2114.4716857712979</v>
      </c>
      <c r="F7465">
        <f>$P$41*'Profilo fotovoltaico'!B7467+'Approvvigionamento energia'!$Q$41*'Profilo eolico'!B7467</f>
        <v>1409.6477905141985</v>
      </c>
      <c r="G7465">
        <f>$P$43*'Profilo fotovoltaico'!B7467+'Approvvigionamento energia'!$Q$43*'Profilo eolico'!B7467</f>
        <v>704.82389525709925</v>
      </c>
      <c r="H7465">
        <f t="shared" si="232"/>
        <v>1138.4335154826958</v>
      </c>
      <c r="I7465">
        <f>IF(LCOH!$C$28=Menu!$A$1,'Approvvigionamento energia'!C7465,0)+IF(LCOH!$C$28=Menu!$A$2,'Approvvigionamento energia'!D7465,0)+IF(LCOH!$C$28=Menu!$A$3,'Approvvigionamento energia'!E7465,0)+IF(LCOH!$C$28=Menu!$A$4,'Approvvigionamento energia'!F7465,0)+IF(LCOH!$C$28=Menu!$A$5,'Approvvigionamento energia'!G7465,0)+IF(LCOH!$C$28=Menu!$A$6,'Approvvigionamento energia'!H7465,0)</f>
        <v>1409.6477905141985</v>
      </c>
      <c r="J7465">
        <f>'Approvvigionamento energia'!A7465+'Approvvigionamento energia'!B7465+'Approvvigionamento energia'!I7465</f>
        <v>1892.8477905141986</v>
      </c>
      <c r="K7465">
        <f>IF(MIN(LCOH!$C$18,J7465)&gt;=$P$48*LCOH!$C$18, MIN(LCOH!$C$18,J7465),0)</f>
        <v>1500</v>
      </c>
      <c r="L7465">
        <f t="shared" si="233"/>
        <v>392.84779051419855</v>
      </c>
      <c r="M7465">
        <f>K7465/LCOH!$C$18</f>
        <v>1</v>
      </c>
      <c r="N7465">
        <f>K7465/LCOH!$C$34</f>
        <v>28.901734104046245</v>
      </c>
    </row>
    <row r="7466" spans="1:14" x14ac:dyDescent="0.35">
      <c r="A7466">
        <f>'Profilo fotovoltaico'!B7468*LCOH!$C$20</f>
        <v>0</v>
      </c>
      <c r="B7466">
        <f>'Profilo eolico'!B7468*LCOH!$C$21</f>
        <v>469.5</v>
      </c>
      <c r="C7466">
        <f>$P$35*'Profilo fotovoltaico'!B7468</f>
        <v>0</v>
      </c>
      <c r="D7466">
        <f>$Q$37*'Profilo eolico'!B7468</f>
        <v>2739.3610829735767</v>
      </c>
      <c r="E7466">
        <f>$P$39*'Profilo fotovoltaico'!B7468+'Approvvigionamento energia'!$Q$39*'Profilo eolico'!B7468</f>
        <v>2054.5208122301824</v>
      </c>
      <c r="F7466">
        <f>$P$41*'Profilo fotovoltaico'!B7468+'Approvvigionamento energia'!$Q$41*'Profilo eolico'!B7468</f>
        <v>1369.6805414867883</v>
      </c>
      <c r="G7466">
        <f>$P$43*'Profilo fotovoltaico'!B7468+'Approvvigionamento energia'!$Q$43*'Profilo eolico'!B7468</f>
        <v>684.84027074339417</v>
      </c>
      <c r="H7466">
        <f t="shared" si="232"/>
        <v>1138.4335154826958</v>
      </c>
      <c r="I7466">
        <f>IF(LCOH!$C$28=Menu!$A$1,'Approvvigionamento energia'!C7466,0)+IF(LCOH!$C$28=Menu!$A$2,'Approvvigionamento energia'!D7466,0)+IF(LCOH!$C$28=Menu!$A$3,'Approvvigionamento energia'!E7466,0)+IF(LCOH!$C$28=Menu!$A$4,'Approvvigionamento energia'!F7466,0)+IF(LCOH!$C$28=Menu!$A$5,'Approvvigionamento energia'!G7466,0)+IF(LCOH!$C$28=Menu!$A$6,'Approvvigionamento energia'!H7466,0)</f>
        <v>1369.6805414867883</v>
      </c>
      <c r="J7466">
        <f>'Approvvigionamento energia'!A7466+'Approvvigionamento energia'!B7466+'Approvvigionamento energia'!I7466</f>
        <v>1839.1805414867883</v>
      </c>
      <c r="K7466">
        <f>IF(MIN(LCOH!$C$18,J7466)&gt;=$P$48*LCOH!$C$18, MIN(LCOH!$C$18,J7466),0)</f>
        <v>1500</v>
      </c>
      <c r="L7466">
        <f t="shared" si="233"/>
        <v>339.18054148678834</v>
      </c>
      <c r="M7466">
        <f>K7466/LCOH!$C$18</f>
        <v>1</v>
      </c>
      <c r="N7466">
        <f>K7466/LCOH!$C$34</f>
        <v>28.901734104046245</v>
      </c>
    </row>
    <row r="7467" spans="1:14" x14ac:dyDescent="0.35">
      <c r="A7467">
        <f>'Profilo fotovoltaico'!B7469*LCOH!$C$20</f>
        <v>0</v>
      </c>
      <c r="B7467">
        <f>'Profilo eolico'!B7469*LCOH!$C$21</f>
        <v>439.40000000000003</v>
      </c>
      <c r="C7467">
        <f>$P$35*'Profilo fotovoltaico'!B7469</f>
        <v>0</v>
      </c>
      <c r="D7467">
        <f>$Q$37*'Profilo eolico'!B7469</f>
        <v>2563.7385726487532</v>
      </c>
      <c r="E7467">
        <f>$P$39*'Profilo fotovoltaico'!B7469+'Approvvigionamento energia'!$Q$39*'Profilo eolico'!B7469</f>
        <v>1922.803929486565</v>
      </c>
      <c r="F7467">
        <f>$P$41*'Profilo fotovoltaico'!B7469+'Approvvigionamento energia'!$Q$41*'Profilo eolico'!B7469</f>
        <v>1281.8692863243766</v>
      </c>
      <c r="G7467">
        <f>$P$43*'Profilo fotovoltaico'!B7469+'Approvvigionamento energia'!$Q$43*'Profilo eolico'!B7469</f>
        <v>640.93464316218831</v>
      </c>
      <c r="H7467">
        <f t="shared" si="232"/>
        <v>1138.4335154826958</v>
      </c>
      <c r="I7467">
        <f>IF(LCOH!$C$28=Menu!$A$1,'Approvvigionamento energia'!C7467,0)+IF(LCOH!$C$28=Menu!$A$2,'Approvvigionamento energia'!D7467,0)+IF(LCOH!$C$28=Menu!$A$3,'Approvvigionamento energia'!E7467,0)+IF(LCOH!$C$28=Menu!$A$4,'Approvvigionamento energia'!F7467,0)+IF(LCOH!$C$28=Menu!$A$5,'Approvvigionamento energia'!G7467,0)+IF(LCOH!$C$28=Menu!$A$6,'Approvvigionamento energia'!H7467,0)</f>
        <v>1281.8692863243766</v>
      </c>
      <c r="J7467">
        <f>'Approvvigionamento energia'!A7467+'Approvvigionamento energia'!B7467+'Approvvigionamento energia'!I7467</f>
        <v>1721.2692863243767</v>
      </c>
      <c r="K7467">
        <f>IF(MIN(LCOH!$C$18,J7467)&gt;=$P$48*LCOH!$C$18, MIN(LCOH!$C$18,J7467),0)</f>
        <v>1500</v>
      </c>
      <c r="L7467">
        <f t="shared" si="233"/>
        <v>221.26928632437671</v>
      </c>
      <c r="M7467">
        <f>K7467/LCOH!$C$18</f>
        <v>1</v>
      </c>
      <c r="N7467">
        <f>K7467/LCOH!$C$34</f>
        <v>28.901734104046245</v>
      </c>
    </row>
    <row r="7468" spans="1:14" x14ac:dyDescent="0.35">
      <c r="A7468">
        <f>'Profilo fotovoltaico'!B7470*LCOH!$C$20</f>
        <v>0</v>
      </c>
      <c r="B7468">
        <f>'Profilo eolico'!B7470*LCOH!$C$21</f>
        <v>403.7</v>
      </c>
      <c r="C7468">
        <f>$P$35*'Profilo fotovoltaico'!B7470</f>
        <v>0</v>
      </c>
      <c r="D7468">
        <f>$Q$37*'Profilo eolico'!B7470</f>
        <v>2355.4421069146601</v>
      </c>
      <c r="E7468">
        <f>$P$39*'Profilo fotovoltaico'!B7470+'Approvvigionamento energia'!$Q$39*'Profilo eolico'!B7470</f>
        <v>1766.5815801859951</v>
      </c>
      <c r="F7468">
        <f>$P$41*'Profilo fotovoltaico'!B7470+'Approvvigionamento energia'!$Q$41*'Profilo eolico'!B7470</f>
        <v>1177.7210534573301</v>
      </c>
      <c r="G7468">
        <f>$P$43*'Profilo fotovoltaico'!B7470+'Approvvigionamento energia'!$Q$43*'Profilo eolico'!B7470</f>
        <v>588.86052672866504</v>
      </c>
      <c r="H7468">
        <f t="shared" si="232"/>
        <v>1138.4335154826958</v>
      </c>
      <c r="I7468">
        <f>IF(LCOH!$C$28=Menu!$A$1,'Approvvigionamento energia'!C7468,0)+IF(LCOH!$C$28=Menu!$A$2,'Approvvigionamento energia'!D7468,0)+IF(LCOH!$C$28=Menu!$A$3,'Approvvigionamento energia'!E7468,0)+IF(LCOH!$C$28=Menu!$A$4,'Approvvigionamento energia'!F7468,0)+IF(LCOH!$C$28=Menu!$A$5,'Approvvigionamento energia'!G7468,0)+IF(LCOH!$C$28=Menu!$A$6,'Approvvigionamento energia'!H7468,0)</f>
        <v>1177.7210534573301</v>
      </c>
      <c r="J7468">
        <f>'Approvvigionamento energia'!A7468+'Approvvigionamento energia'!B7468+'Approvvigionamento energia'!I7468</f>
        <v>1581.4210534573301</v>
      </c>
      <c r="K7468">
        <f>IF(MIN(LCOH!$C$18,J7468)&gt;=$P$48*LCOH!$C$18, MIN(LCOH!$C$18,J7468),0)</f>
        <v>1500</v>
      </c>
      <c r="L7468">
        <f t="shared" si="233"/>
        <v>81.421053457330117</v>
      </c>
      <c r="M7468">
        <f>K7468/LCOH!$C$18</f>
        <v>1</v>
      </c>
      <c r="N7468">
        <f>K7468/LCOH!$C$34</f>
        <v>28.901734104046245</v>
      </c>
    </row>
    <row r="7469" spans="1:14" x14ac:dyDescent="0.35">
      <c r="A7469">
        <f>'Profilo fotovoltaico'!B7471*LCOH!$C$20</f>
        <v>0</v>
      </c>
      <c r="B7469">
        <f>'Profilo eolico'!B7471*LCOH!$C$21</f>
        <v>350.1</v>
      </c>
      <c r="C7469">
        <f>$P$35*'Profilo fotovoltaico'!B7471</f>
        <v>0</v>
      </c>
      <c r="D7469">
        <f>$Q$37*'Profilo eolico'!B7471</f>
        <v>2042.7056765687953</v>
      </c>
      <c r="E7469">
        <f>$P$39*'Profilo fotovoltaico'!B7471+'Approvvigionamento energia'!$Q$39*'Profilo eolico'!B7471</f>
        <v>1532.0292574265964</v>
      </c>
      <c r="F7469">
        <f>$P$41*'Profilo fotovoltaico'!B7471+'Approvvigionamento energia'!$Q$41*'Profilo eolico'!B7471</f>
        <v>1021.3528382843976</v>
      </c>
      <c r="G7469">
        <f>$P$43*'Profilo fotovoltaico'!B7471+'Approvvigionamento energia'!$Q$43*'Profilo eolico'!B7471</f>
        <v>510.67641914219882</v>
      </c>
      <c r="H7469">
        <f t="shared" si="232"/>
        <v>1138.4335154826958</v>
      </c>
      <c r="I7469">
        <f>IF(LCOH!$C$28=Menu!$A$1,'Approvvigionamento energia'!C7469,0)+IF(LCOH!$C$28=Menu!$A$2,'Approvvigionamento energia'!D7469,0)+IF(LCOH!$C$28=Menu!$A$3,'Approvvigionamento energia'!E7469,0)+IF(LCOH!$C$28=Menu!$A$4,'Approvvigionamento energia'!F7469,0)+IF(LCOH!$C$28=Menu!$A$5,'Approvvigionamento energia'!G7469,0)+IF(LCOH!$C$28=Menu!$A$6,'Approvvigionamento energia'!H7469,0)</f>
        <v>1021.3528382843976</v>
      </c>
      <c r="J7469">
        <f>'Approvvigionamento energia'!A7469+'Approvvigionamento energia'!B7469+'Approvvigionamento energia'!I7469</f>
        <v>1371.4528382843978</v>
      </c>
      <c r="K7469">
        <f>IF(MIN(LCOH!$C$18,J7469)&gt;=$P$48*LCOH!$C$18, MIN(LCOH!$C$18,J7469),0)</f>
        <v>1371.4528382843978</v>
      </c>
      <c r="L7469">
        <f t="shared" si="233"/>
        <v>0</v>
      </c>
      <c r="M7469">
        <f>K7469/LCOH!$C$18</f>
        <v>0.91430189218959856</v>
      </c>
      <c r="N7469">
        <f>K7469/LCOH!$C$34</f>
        <v>26.42491017889013</v>
      </c>
    </row>
    <row r="7470" spans="1:14" x14ac:dyDescent="0.35">
      <c r="A7470">
        <f>'Profilo fotovoltaico'!B7472*LCOH!$C$20</f>
        <v>0</v>
      </c>
      <c r="B7470">
        <f>'Profilo eolico'!B7472*LCOH!$C$21</f>
        <v>296.3</v>
      </c>
      <c r="C7470">
        <f>$P$35*'Profilo fotovoltaico'!B7472</f>
        <v>0</v>
      </c>
      <c r="D7470">
        <f>$Q$37*'Profilo eolico'!B7472</f>
        <v>1728.8023192440273</v>
      </c>
      <c r="E7470">
        <f>$P$39*'Profilo fotovoltaico'!B7472+'Approvvigionamento energia'!$Q$39*'Profilo eolico'!B7472</f>
        <v>1296.6017394330204</v>
      </c>
      <c r="F7470">
        <f>$P$41*'Profilo fotovoltaico'!B7472+'Approvvigionamento energia'!$Q$41*'Profilo eolico'!B7472</f>
        <v>864.40115962201367</v>
      </c>
      <c r="G7470">
        <f>$P$43*'Profilo fotovoltaico'!B7472+'Approvvigionamento energia'!$Q$43*'Profilo eolico'!B7472</f>
        <v>432.20057981100683</v>
      </c>
      <c r="H7470">
        <f t="shared" si="232"/>
        <v>1138.4335154826958</v>
      </c>
      <c r="I7470">
        <f>IF(LCOH!$C$28=Menu!$A$1,'Approvvigionamento energia'!C7470,0)+IF(LCOH!$C$28=Menu!$A$2,'Approvvigionamento energia'!D7470,0)+IF(LCOH!$C$28=Menu!$A$3,'Approvvigionamento energia'!E7470,0)+IF(LCOH!$C$28=Menu!$A$4,'Approvvigionamento energia'!F7470,0)+IF(LCOH!$C$28=Menu!$A$5,'Approvvigionamento energia'!G7470,0)+IF(LCOH!$C$28=Menu!$A$6,'Approvvigionamento energia'!H7470,0)</f>
        <v>864.40115962201367</v>
      </c>
      <c r="J7470">
        <f>'Approvvigionamento energia'!A7470+'Approvvigionamento energia'!B7470+'Approvvigionamento energia'!I7470</f>
        <v>1160.7011596220136</v>
      </c>
      <c r="K7470">
        <f>IF(MIN(LCOH!$C$18,J7470)&gt;=$P$48*LCOH!$C$18, MIN(LCOH!$C$18,J7470),0)</f>
        <v>1160.7011596220136</v>
      </c>
      <c r="L7470">
        <f t="shared" si="233"/>
        <v>0</v>
      </c>
      <c r="M7470">
        <f>K7470/LCOH!$C$18</f>
        <v>0.77380077308134243</v>
      </c>
      <c r="N7470">
        <f>K7470/LCOH!$C$34</f>
        <v>22.364184193102382</v>
      </c>
    </row>
    <row r="7471" spans="1:14" x14ac:dyDescent="0.35">
      <c r="A7471">
        <f>'Profilo fotovoltaico'!B7473*LCOH!$C$20</f>
        <v>0</v>
      </c>
      <c r="B7471">
        <f>'Profilo eolico'!B7473*LCOH!$C$21</f>
        <v>240.3</v>
      </c>
      <c r="C7471">
        <f>$P$35*'Profilo fotovoltaico'!B7473</f>
        <v>0</v>
      </c>
      <c r="D7471">
        <f>$Q$37*'Profilo eolico'!B7473</f>
        <v>1402.0627651513323</v>
      </c>
      <c r="E7471">
        <f>$P$39*'Profilo fotovoltaico'!B7473+'Approvvigionamento energia'!$Q$39*'Profilo eolico'!B7473</f>
        <v>1051.5470738634992</v>
      </c>
      <c r="F7471">
        <f>$P$41*'Profilo fotovoltaico'!B7473+'Approvvigionamento energia'!$Q$41*'Profilo eolico'!B7473</f>
        <v>701.03138257566616</v>
      </c>
      <c r="G7471">
        <f>$P$43*'Profilo fotovoltaico'!B7473+'Approvvigionamento energia'!$Q$43*'Profilo eolico'!B7473</f>
        <v>350.51569128783308</v>
      </c>
      <c r="H7471">
        <f t="shared" si="232"/>
        <v>1138.4335154826958</v>
      </c>
      <c r="I7471">
        <f>IF(LCOH!$C$28=Menu!$A$1,'Approvvigionamento energia'!C7471,0)+IF(LCOH!$C$28=Menu!$A$2,'Approvvigionamento energia'!D7471,0)+IF(LCOH!$C$28=Menu!$A$3,'Approvvigionamento energia'!E7471,0)+IF(LCOH!$C$28=Menu!$A$4,'Approvvigionamento energia'!F7471,0)+IF(LCOH!$C$28=Menu!$A$5,'Approvvigionamento energia'!G7471,0)+IF(LCOH!$C$28=Menu!$A$6,'Approvvigionamento energia'!H7471,0)</f>
        <v>701.03138257566616</v>
      </c>
      <c r="J7471">
        <f>'Approvvigionamento energia'!A7471+'Approvvigionamento energia'!B7471+'Approvvigionamento energia'!I7471</f>
        <v>941.33138257566611</v>
      </c>
      <c r="K7471">
        <f>IF(MIN(LCOH!$C$18,J7471)&gt;=$P$48*LCOH!$C$18, MIN(LCOH!$C$18,J7471),0)</f>
        <v>941.33138257566611</v>
      </c>
      <c r="L7471">
        <f t="shared" si="233"/>
        <v>0</v>
      </c>
      <c r="M7471">
        <f>K7471/LCOH!$C$18</f>
        <v>0.62755425505044404</v>
      </c>
      <c r="N7471">
        <f>K7471/LCOH!$C$34</f>
        <v>18.137406215330753</v>
      </c>
    </row>
    <row r="7472" spans="1:14" x14ac:dyDescent="0.35">
      <c r="A7472">
        <f>'Profilo fotovoltaico'!B7474*LCOH!$C$20</f>
        <v>22</v>
      </c>
      <c r="B7472">
        <f>'Profilo eolico'!B7474*LCOH!$C$21</f>
        <v>189.1</v>
      </c>
      <c r="C7472">
        <f>$P$35*'Profilo fotovoltaico'!B7474</f>
        <v>161.80146812768541</v>
      </c>
      <c r="D7472">
        <f>$Q$37*'Profilo eolico'!B7474</f>
        <v>1103.329458552297</v>
      </c>
      <c r="E7472">
        <f>$P$39*'Profilo fotovoltaico'!B7474+'Approvvigionamento energia'!$Q$39*'Profilo eolico'!B7474</f>
        <v>867.94746094614391</v>
      </c>
      <c r="F7472">
        <f>$P$41*'Profilo fotovoltaico'!B7474+'Approvvigionamento energia'!$Q$41*'Profilo eolico'!B7474</f>
        <v>632.5654633399912</v>
      </c>
      <c r="G7472">
        <f>$P$43*'Profilo fotovoltaico'!B7474+'Approvvigionamento energia'!$Q$43*'Profilo eolico'!B7474</f>
        <v>397.18346573383832</v>
      </c>
      <c r="H7472">
        <f t="shared" si="232"/>
        <v>1138.4335154826958</v>
      </c>
      <c r="I7472">
        <f>IF(LCOH!$C$28=Menu!$A$1,'Approvvigionamento energia'!C7472,0)+IF(LCOH!$C$28=Menu!$A$2,'Approvvigionamento energia'!D7472,0)+IF(LCOH!$C$28=Menu!$A$3,'Approvvigionamento energia'!E7472,0)+IF(LCOH!$C$28=Menu!$A$4,'Approvvigionamento energia'!F7472,0)+IF(LCOH!$C$28=Menu!$A$5,'Approvvigionamento energia'!G7472,0)+IF(LCOH!$C$28=Menu!$A$6,'Approvvigionamento energia'!H7472,0)</f>
        <v>632.5654633399912</v>
      </c>
      <c r="J7472">
        <f>'Approvvigionamento energia'!A7472+'Approvvigionamento energia'!B7472+'Approvvigionamento energia'!I7472</f>
        <v>843.66546333999122</v>
      </c>
      <c r="K7472">
        <f>IF(MIN(LCOH!$C$18,J7472)&gt;=$P$48*LCOH!$C$18, MIN(LCOH!$C$18,J7472),0)</f>
        <v>843.66546333999122</v>
      </c>
      <c r="L7472">
        <f t="shared" si="233"/>
        <v>0</v>
      </c>
      <c r="M7472">
        <f>K7472/LCOH!$C$18</f>
        <v>0.56244364222666077</v>
      </c>
      <c r="N7472">
        <f>K7472/LCOH!$C$34</f>
        <v>16.255596596146265</v>
      </c>
    </row>
    <row r="7473" spans="1:14" x14ac:dyDescent="0.35">
      <c r="A7473">
        <f>'Profilo fotovoltaico'!B7475*LCOH!$C$20</f>
        <v>147</v>
      </c>
      <c r="B7473">
        <f>'Profilo eolico'!B7475*LCOH!$C$21</f>
        <v>154.1</v>
      </c>
      <c r="C7473">
        <f>$P$35*'Profilo fotovoltaico'!B7475</f>
        <v>1081.1279915804434</v>
      </c>
      <c r="D7473">
        <f>$Q$37*'Profilo eolico'!B7475</f>
        <v>899.1172372443624</v>
      </c>
      <c r="E7473">
        <f>$P$39*'Profilo fotovoltaico'!B7475+'Approvvigionamento energia'!$Q$39*'Profilo eolico'!B7475</f>
        <v>944.61992582838263</v>
      </c>
      <c r="F7473">
        <f>$P$41*'Profilo fotovoltaico'!B7475+'Approvvigionamento energia'!$Q$41*'Profilo eolico'!B7475</f>
        <v>990.12261441240298</v>
      </c>
      <c r="G7473">
        <f>$P$43*'Profilo fotovoltaico'!B7475+'Approvvigionamento energia'!$Q$43*'Profilo eolico'!B7475</f>
        <v>1035.6253029964232</v>
      </c>
      <c r="H7473">
        <f t="shared" si="232"/>
        <v>1138.4335154826958</v>
      </c>
      <c r="I7473">
        <f>IF(LCOH!$C$28=Menu!$A$1,'Approvvigionamento energia'!C7473,0)+IF(LCOH!$C$28=Menu!$A$2,'Approvvigionamento energia'!D7473,0)+IF(LCOH!$C$28=Menu!$A$3,'Approvvigionamento energia'!E7473,0)+IF(LCOH!$C$28=Menu!$A$4,'Approvvigionamento energia'!F7473,0)+IF(LCOH!$C$28=Menu!$A$5,'Approvvigionamento energia'!G7473,0)+IF(LCOH!$C$28=Menu!$A$6,'Approvvigionamento energia'!H7473,0)</f>
        <v>990.12261441240298</v>
      </c>
      <c r="J7473">
        <f>'Approvvigionamento energia'!A7473+'Approvvigionamento energia'!B7473+'Approvvigionamento energia'!I7473</f>
        <v>1291.2226144124029</v>
      </c>
      <c r="K7473">
        <f>IF(MIN(LCOH!$C$18,J7473)&gt;=$P$48*LCOH!$C$18, MIN(LCOH!$C$18,J7473),0)</f>
        <v>1291.2226144124029</v>
      </c>
      <c r="L7473">
        <f t="shared" si="233"/>
        <v>0</v>
      </c>
      <c r="M7473">
        <f>K7473/LCOH!$C$18</f>
        <v>0.86081507627493525</v>
      </c>
      <c r="N7473">
        <f>K7473/LCOH!$C$34</f>
        <v>24.879048447252465</v>
      </c>
    </row>
    <row r="7474" spans="1:14" x14ac:dyDescent="0.35">
      <c r="A7474">
        <f>'Profilo fotovoltaico'!B7476*LCOH!$C$20</f>
        <v>275</v>
      </c>
      <c r="B7474">
        <f>'Profilo eolico'!B7476*LCOH!$C$21</f>
        <v>202.7</v>
      </c>
      <c r="C7474">
        <f>$P$35*'Profilo fotovoltaico'!B7476</f>
        <v>2022.518351596068</v>
      </c>
      <c r="D7474">
        <f>$Q$37*'Profilo eolico'!B7476</f>
        <v>1182.6804931176657</v>
      </c>
      <c r="E7474">
        <f>$P$39*'Profilo fotovoltaico'!B7476+'Approvvigionamento energia'!$Q$39*'Profilo eolico'!B7476</f>
        <v>1392.6399577372663</v>
      </c>
      <c r="F7474">
        <f>$P$41*'Profilo fotovoltaico'!B7476+'Approvvigionamento energia'!$Q$41*'Profilo eolico'!B7476</f>
        <v>1602.5994223568669</v>
      </c>
      <c r="G7474">
        <f>$P$43*'Profilo fotovoltaico'!B7476+'Approvvigionamento energia'!$Q$43*'Profilo eolico'!B7476</f>
        <v>1812.5588869764674</v>
      </c>
      <c r="H7474">
        <f t="shared" si="232"/>
        <v>1138.4335154826958</v>
      </c>
      <c r="I7474">
        <f>IF(LCOH!$C$28=Menu!$A$1,'Approvvigionamento energia'!C7474,0)+IF(LCOH!$C$28=Menu!$A$2,'Approvvigionamento energia'!D7474,0)+IF(LCOH!$C$28=Menu!$A$3,'Approvvigionamento energia'!E7474,0)+IF(LCOH!$C$28=Menu!$A$4,'Approvvigionamento energia'!F7474,0)+IF(LCOH!$C$28=Menu!$A$5,'Approvvigionamento energia'!G7474,0)+IF(LCOH!$C$28=Menu!$A$6,'Approvvigionamento energia'!H7474,0)</f>
        <v>1602.5994223568669</v>
      </c>
      <c r="J7474">
        <f>'Approvvigionamento energia'!A7474+'Approvvigionamento energia'!B7474+'Approvvigionamento energia'!I7474</f>
        <v>2080.2994223568667</v>
      </c>
      <c r="K7474">
        <f>IF(MIN(LCOH!$C$18,J7474)&gt;=$P$48*LCOH!$C$18, MIN(LCOH!$C$18,J7474),0)</f>
        <v>1500</v>
      </c>
      <c r="L7474">
        <f t="shared" si="233"/>
        <v>580.29942235686667</v>
      </c>
      <c r="M7474">
        <f>K7474/LCOH!$C$18</f>
        <v>1</v>
      </c>
      <c r="N7474">
        <f>K7474/LCOH!$C$34</f>
        <v>28.901734104046245</v>
      </c>
    </row>
    <row r="7475" spans="1:14" x14ac:dyDescent="0.35">
      <c r="A7475">
        <f>'Profilo fotovoltaico'!B7477*LCOH!$C$20</f>
        <v>366</v>
      </c>
      <c r="B7475">
        <f>'Profilo eolico'!B7477*LCOH!$C$21</f>
        <v>220.79999999999998</v>
      </c>
      <c r="C7475">
        <f>$P$35*'Profilo fotovoltaico'!B7477</f>
        <v>2691.7880606696758</v>
      </c>
      <c r="D7475">
        <f>$Q$37*'Profilo eolico'!B7477</f>
        <v>1288.2873847083404</v>
      </c>
      <c r="E7475">
        <f>$P$39*'Profilo fotovoltaico'!B7477+'Approvvigionamento energia'!$Q$39*'Profilo eolico'!B7477</f>
        <v>1639.1625536986742</v>
      </c>
      <c r="F7475">
        <f>$P$41*'Profilo fotovoltaico'!B7477+'Approvvigionamento energia'!$Q$41*'Profilo eolico'!B7477</f>
        <v>1990.0377226890082</v>
      </c>
      <c r="G7475">
        <f>$P$43*'Profilo fotovoltaico'!B7477+'Approvvigionamento energia'!$Q$43*'Profilo eolico'!B7477</f>
        <v>2340.912891679342</v>
      </c>
      <c r="H7475">
        <f t="shared" si="232"/>
        <v>1138.4335154826958</v>
      </c>
      <c r="I7475">
        <f>IF(LCOH!$C$28=Menu!$A$1,'Approvvigionamento energia'!C7475,0)+IF(LCOH!$C$28=Menu!$A$2,'Approvvigionamento energia'!D7475,0)+IF(LCOH!$C$28=Menu!$A$3,'Approvvigionamento energia'!E7475,0)+IF(LCOH!$C$28=Menu!$A$4,'Approvvigionamento energia'!F7475,0)+IF(LCOH!$C$28=Menu!$A$5,'Approvvigionamento energia'!G7475,0)+IF(LCOH!$C$28=Menu!$A$6,'Approvvigionamento energia'!H7475,0)</f>
        <v>1990.0377226890082</v>
      </c>
      <c r="J7475">
        <f>'Approvvigionamento energia'!A7475+'Approvvigionamento energia'!B7475+'Approvvigionamento energia'!I7475</f>
        <v>2576.8377226890079</v>
      </c>
      <c r="K7475">
        <f>IF(MIN(LCOH!$C$18,J7475)&gt;=$P$48*LCOH!$C$18, MIN(LCOH!$C$18,J7475),0)</f>
        <v>1500</v>
      </c>
      <c r="L7475">
        <f t="shared" si="233"/>
        <v>1076.8377226890079</v>
      </c>
      <c r="M7475">
        <f>K7475/LCOH!$C$18</f>
        <v>1</v>
      </c>
      <c r="N7475">
        <f>K7475/LCOH!$C$34</f>
        <v>28.901734104046245</v>
      </c>
    </row>
    <row r="7476" spans="1:14" x14ac:dyDescent="0.35">
      <c r="A7476">
        <f>'Profilo fotovoltaico'!B7478*LCOH!$C$20</f>
        <v>410</v>
      </c>
      <c r="B7476">
        <f>'Profilo eolico'!B7478*LCOH!$C$21</f>
        <v>232.6</v>
      </c>
      <c r="C7476">
        <f>$P$35*'Profilo fotovoltaico'!B7478</f>
        <v>3015.3909969250467</v>
      </c>
      <c r="D7476">
        <f>$Q$37*'Profilo eolico'!B7478</f>
        <v>1357.1360764635867</v>
      </c>
      <c r="E7476">
        <f>$P$39*'Profilo fotovoltaico'!B7478+'Approvvigionamento energia'!$Q$39*'Profilo eolico'!B7478</f>
        <v>1771.6998065789517</v>
      </c>
      <c r="F7476">
        <f>$P$41*'Profilo fotovoltaico'!B7478+'Approvvigionamento energia'!$Q$41*'Profilo eolico'!B7478</f>
        <v>2186.2635366943168</v>
      </c>
      <c r="G7476">
        <f>$P$43*'Profilo fotovoltaico'!B7478+'Approvvigionamento energia'!$Q$43*'Profilo eolico'!B7478</f>
        <v>2600.8272668096815</v>
      </c>
      <c r="H7476">
        <f t="shared" si="232"/>
        <v>1138.4335154826958</v>
      </c>
      <c r="I7476">
        <f>IF(LCOH!$C$28=Menu!$A$1,'Approvvigionamento energia'!C7476,0)+IF(LCOH!$C$28=Menu!$A$2,'Approvvigionamento energia'!D7476,0)+IF(LCOH!$C$28=Menu!$A$3,'Approvvigionamento energia'!E7476,0)+IF(LCOH!$C$28=Menu!$A$4,'Approvvigionamento energia'!F7476,0)+IF(LCOH!$C$28=Menu!$A$5,'Approvvigionamento energia'!G7476,0)+IF(LCOH!$C$28=Menu!$A$6,'Approvvigionamento energia'!H7476,0)</f>
        <v>2186.2635366943168</v>
      </c>
      <c r="J7476">
        <f>'Approvvigionamento energia'!A7476+'Approvvigionamento energia'!B7476+'Approvvigionamento energia'!I7476</f>
        <v>2828.8635366943167</v>
      </c>
      <c r="K7476">
        <f>IF(MIN(LCOH!$C$18,J7476)&gt;=$P$48*LCOH!$C$18, MIN(LCOH!$C$18,J7476),0)</f>
        <v>1500</v>
      </c>
      <c r="L7476">
        <f t="shared" si="233"/>
        <v>1328.8635366943167</v>
      </c>
      <c r="M7476">
        <f>K7476/LCOH!$C$18</f>
        <v>1</v>
      </c>
      <c r="N7476">
        <f>K7476/LCOH!$C$34</f>
        <v>28.901734104046245</v>
      </c>
    </row>
    <row r="7477" spans="1:14" x14ac:dyDescent="0.35">
      <c r="A7477">
        <f>'Profilo fotovoltaico'!B7479*LCOH!$C$20</f>
        <v>391</v>
      </c>
      <c r="B7477">
        <f>'Profilo eolico'!B7479*LCOH!$C$21</f>
        <v>250.1</v>
      </c>
      <c r="C7477">
        <f>$P$35*'Profilo fotovoltaico'!B7479</f>
        <v>2875.6533653602273</v>
      </c>
      <c r="D7477">
        <f>$Q$37*'Profilo eolico'!B7479</f>
        <v>1459.2421871175538</v>
      </c>
      <c r="E7477">
        <f>$P$39*'Profilo fotovoltaico'!B7479+'Approvvigionamento energia'!$Q$39*'Profilo eolico'!B7479</f>
        <v>1813.3449816782222</v>
      </c>
      <c r="F7477">
        <f>$P$41*'Profilo fotovoltaico'!B7479+'Approvvigionamento energia'!$Q$41*'Profilo eolico'!B7479</f>
        <v>2167.4477762388906</v>
      </c>
      <c r="G7477">
        <f>$P$43*'Profilo fotovoltaico'!B7479+'Approvvigionamento energia'!$Q$43*'Profilo eolico'!B7479</f>
        <v>2521.5505707995594</v>
      </c>
      <c r="H7477">
        <f t="shared" si="232"/>
        <v>1138.4335154826958</v>
      </c>
      <c r="I7477">
        <f>IF(LCOH!$C$28=Menu!$A$1,'Approvvigionamento energia'!C7477,0)+IF(LCOH!$C$28=Menu!$A$2,'Approvvigionamento energia'!D7477,0)+IF(LCOH!$C$28=Menu!$A$3,'Approvvigionamento energia'!E7477,0)+IF(LCOH!$C$28=Menu!$A$4,'Approvvigionamento energia'!F7477,0)+IF(LCOH!$C$28=Menu!$A$5,'Approvvigionamento energia'!G7477,0)+IF(LCOH!$C$28=Menu!$A$6,'Approvvigionamento energia'!H7477,0)</f>
        <v>2167.4477762388906</v>
      </c>
      <c r="J7477">
        <f>'Approvvigionamento energia'!A7477+'Approvvigionamento energia'!B7477+'Approvvigionamento energia'!I7477</f>
        <v>2808.5477762388905</v>
      </c>
      <c r="K7477">
        <f>IF(MIN(LCOH!$C$18,J7477)&gt;=$P$48*LCOH!$C$18, MIN(LCOH!$C$18,J7477),0)</f>
        <v>1500</v>
      </c>
      <c r="L7477">
        <f t="shared" si="233"/>
        <v>1308.5477762388905</v>
      </c>
      <c r="M7477">
        <f>K7477/LCOH!$C$18</f>
        <v>1</v>
      </c>
      <c r="N7477">
        <f>K7477/LCOH!$C$34</f>
        <v>28.901734104046245</v>
      </c>
    </row>
    <row r="7478" spans="1:14" x14ac:dyDescent="0.35">
      <c r="A7478">
        <f>'Profilo fotovoltaico'!B7480*LCOH!$C$20</f>
        <v>339</v>
      </c>
      <c r="B7478">
        <f>'Profilo eolico'!B7480*LCOH!$C$21</f>
        <v>245.29999999999998</v>
      </c>
      <c r="C7478">
        <f>$P$35*'Profilo fotovoltaico'!B7480</f>
        <v>2493.2135316038803</v>
      </c>
      <c r="D7478">
        <f>$Q$37*'Profilo eolico'!B7480</f>
        <v>1431.2359396238944</v>
      </c>
      <c r="E7478">
        <f>$P$39*'Profilo fotovoltaico'!B7480+'Approvvigionamento energia'!$Q$39*'Profilo eolico'!B7480</f>
        <v>1696.7303376188909</v>
      </c>
      <c r="F7478">
        <f>$P$41*'Profilo fotovoltaico'!B7480+'Approvvigionamento energia'!$Q$41*'Profilo eolico'!B7480</f>
        <v>1962.2247356138873</v>
      </c>
      <c r="G7478">
        <f>$P$43*'Profilo fotovoltaico'!B7480+'Approvvigionamento energia'!$Q$43*'Profilo eolico'!B7480</f>
        <v>2227.7191336088836</v>
      </c>
      <c r="H7478">
        <f t="shared" si="232"/>
        <v>1138.4335154826958</v>
      </c>
      <c r="I7478">
        <f>IF(LCOH!$C$28=Menu!$A$1,'Approvvigionamento energia'!C7478,0)+IF(LCOH!$C$28=Menu!$A$2,'Approvvigionamento energia'!D7478,0)+IF(LCOH!$C$28=Menu!$A$3,'Approvvigionamento energia'!E7478,0)+IF(LCOH!$C$28=Menu!$A$4,'Approvvigionamento energia'!F7478,0)+IF(LCOH!$C$28=Menu!$A$5,'Approvvigionamento energia'!G7478,0)+IF(LCOH!$C$28=Menu!$A$6,'Approvvigionamento energia'!H7478,0)</f>
        <v>1962.2247356138873</v>
      </c>
      <c r="J7478">
        <f>'Approvvigionamento energia'!A7478+'Approvvigionamento energia'!B7478+'Approvvigionamento energia'!I7478</f>
        <v>2546.5247356138871</v>
      </c>
      <c r="K7478">
        <f>IF(MIN(LCOH!$C$18,J7478)&gt;=$P$48*LCOH!$C$18, MIN(LCOH!$C$18,J7478),0)</f>
        <v>1500</v>
      </c>
      <c r="L7478">
        <f t="shared" si="233"/>
        <v>1046.5247356138871</v>
      </c>
      <c r="M7478">
        <f>K7478/LCOH!$C$18</f>
        <v>1</v>
      </c>
      <c r="N7478">
        <f>K7478/LCOH!$C$34</f>
        <v>28.901734104046245</v>
      </c>
    </row>
    <row r="7479" spans="1:14" x14ac:dyDescent="0.35">
      <c r="A7479">
        <f>'Profilo fotovoltaico'!B7481*LCOH!$C$20</f>
        <v>260</v>
      </c>
      <c r="B7479">
        <f>'Profilo eolico'!B7481*LCOH!$C$21</f>
        <v>230.7</v>
      </c>
      <c r="C7479">
        <f>$P$35*'Profilo fotovoltaico'!B7481</f>
        <v>1912.1991687817369</v>
      </c>
      <c r="D7479">
        <f>$Q$37*'Profilo eolico'!B7481</f>
        <v>1346.0502701640132</v>
      </c>
      <c r="E7479">
        <f>$P$39*'Profilo fotovoltaico'!B7481+'Approvvigionamento energia'!$Q$39*'Profilo eolico'!B7481</f>
        <v>1487.5874948184439</v>
      </c>
      <c r="F7479">
        <f>$P$41*'Profilo fotovoltaico'!B7481+'Approvvigionamento energia'!$Q$41*'Profilo eolico'!B7481</f>
        <v>1629.1247194728751</v>
      </c>
      <c r="G7479">
        <f>$P$43*'Profilo fotovoltaico'!B7481+'Approvvigionamento energia'!$Q$43*'Profilo eolico'!B7481</f>
        <v>1770.6619441273062</v>
      </c>
      <c r="H7479">
        <f t="shared" si="232"/>
        <v>1138.4335154826958</v>
      </c>
      <c r="I7479">
        <f>IF(LCOH!$C$28=Menu!$A$1,'Approvvigionamento energia'!C7479,0)+IF(LCOH!$C$28=Menu!$A$2,'Approvvigionamento energia'!D7479,0)+IF(LCOH!$C$28=Menu!$A$3,'Approvvigionamento energia'!E7479,0)+IF(LCOH!$C$28=Menu!$A$4,'Approvvigionamento energia'!F7479,0)+IF(LCOH!$C$28=Menu!$A$5,'Approvvigionamento energia'!G7479,0)+IF(LCOH!$C$28=Menu!$A$6,'Approvvigionamento energia'!H7479,0)</f>
        <v>1629.1247194728751</v>
      </c>
      <c r="J7479">
        <f>'Approvvigionamento energia'!A7479+'Approvvigionamento energia'!B7479+'Approvvigionamento energia'!I7479</f>
        <v>2119.8247194728751</v>
      </c>
      <c r="K7479">
        <f>IF(MIN(LCOH!$C$18,J7479)&gt;=$P$48*LCOH!$C$18, MIN(LCOH!$C$18,J7479),0)</f>
        <v>1500</v>
      </c>
      <c r="L7479">
        <f t="shared" si="233"/>
        <v>619.82471947287513</v>
      </c>
      <c r="M7479">
        <f>K7479/LCOH!$C$18</f>
        <v>1</v>
      </c>
      <c r="N7479">
        <f>K7479/LCOH!$C$34</f>
        <v>28.901734104046245</v>
      </c>
    </row>
    <row r="7480" spans="1:14" x14ac:dyDescent="0.35">
      <c r="A7480">
        <f>'Profilo fotovoltaico'!B7482*LCOH!$C$20</f>
        <v>173</v>
      </c>
      <c r="B7480">
        <f>'Profilo eolico'!B7482*LCOH!$C$21</f>
        <v>219.29999999999998</v>
      </c>
      <c r="C7480">
        <f>$P$35*'Profilo fotovoltaico'!B7482</f>
        <v>1272.3479084586172</v>
      </c>
      <c r="D7480">
        <f>$Q$37*'Profilo eolico'!B7482</f>
        <v>1279.5354323665717</v>
      </c>
      <c r="E7480">
        <f>$P$39*'Profilo fotovoltaico'!B7482+'Approvvigionamento energia'!$Q$39*'Profilo eolico'!B7482</f>
        <v>1277.7385513895831</v>
      </c>
      <c r="F7480">
        <f>$P$41*'Profilo fotovoltaico'!B7482+'Approvvigionamento energia'!$Q$41*'Profilo eolico'!B7482</f>
        <v>1275.9416704125945</v>
      </c>
      <c r="G7480">
        <f>$P$43*'Profilo fotovoltaico'!B7482+'Approvvigionamento energia'!$Q$43*'Profilo eolico'!B7482</f>
        <v>1274.1447894356058</v>
      </c>
      <c r="H7480">
        <f t="shared" si="232"/>
        <v>1138.4335154826958</v>
      </c>
      <c r="I7480">
        <f>IF(LCOH!$C$28=Menu!$A$1,'Approvvigionamento energia'!C7480,0)+IF(LCOH!$C$28=Menu!$A$2,'Approvvigionamento energia'!D7480,0)+IF(LCOH!$C$28=Menu!$A$3,'Approvvigionamento energia'!E7480,0)+IF(LCOH!$C$28=Menu!$A$4,'Approvvigionamento energia'!F7480,0)+IF(LCOH!$C$28=Menu!$A$5,'Approvvigionamento energia'!G7480,0)+IF(LCOH!$C$28=Menu!$A$6,'Approvvigionamento energia'!H7480,0)</f>
        <v>1275.9416704125945</v>
      </c>
      <c r="J7480">
        <f>'Approvvigionamento energia'!A7480+'Approvvigionamento energia'!B7480+'Approvvigionamento energia'!I7480</f>
        <v>1668.2416704125944</v>
      </c>
      <c r="K7480">
        <f>IF(MIN(LCOH!$C$18,J7480)&gt;=$P$48*LCOH!$C$18, MIN(LCOH!$C$18,J7480),0)</f>
        <v>1500</v>
      </c>
      <c r="L7480">
        <f t="shared" si="233"/>
        <v>168.24167041259443</v>
      </c>
      <c r="M7480">
        <f>K7480/LCOH!$C$18</f>
        <v>1</v>
      </c>
      <c r="N7480">
        <f>K7480/LCOH!$C$34</f>
        <v>28.901734104046245</v>
      </c>
    </row>
    <row r="7481" spans="1:14" x14ac:dyDescent="0.35">
      <c r="A7481">
        <f>'Profilo fotovoltaico'!B7483*LCOH!$C$20</f>
        <v>71</v>
      </c>
      <c r="B7481">
        <f>'Profilo eolico'!B7483*LCOH!$C$21</f>
        <v>254.2</v>
      </c>
      <c r="C7481">
        <f>$P$35*'Profilo fotovoltaico'!B7483</f>
        <v>522.17746532116655</v>
      </c>
      <c r="D7481">
        <f>$Q$37*'Profilo eolico'!B7483</f>
        <v>1483.1641901850548</v>
      </c>
      <c r="E7481">
        <f>$P$39*'Profilo fotovoltaico'!B7483+'Approvvigionamento energia'!$Q$39*'Profilo eolico'!B7483</f>
        <v>1242.9175089690827</v>
      </c>
      <c r="F7481">
        <f>$P$41*'Profilo fotovoltaico'!B7483+'Approvvigionamento energia'!$Q$41*'Profilo eolico'!B7483</f>
        <v>1002.6708277531106</v>
      </c>
      <c r="G7481">
        <f>$P$43*'Profilo fotovoltaico'!B7483+'Approvvigionamento energia'!$Q$43*'Profilo eolico'!B7483</f>
        <v>762.42414653713865</v>
      </c>
      <c r="H7481">
        <f t="shared" si="232"/>
        <v>1138.4335154826958</v>
      </c>
      <c r="I7481">
        <f>IF(LCOH!$C$28=Menu!$A$1,'Approvvigionamento energia'!C7481,0)+IF(LCOH!$C$28=Menu!$A$2,'Approvvigionamento energia'!D7481,0)+IF(LCOH!$C$28=Menu!$A$3,'Approvvigionamento energia'!E7481,0)+IF(LCOH!$C$28=Menu!$A$4,'Approvvigionamento energia'!F7481,0)+IF(LCOH!$C$28=Menu!$A$5,'Approvvigionamento energia'!G7481,0)+IF(LCOH!$C$28=Menu!$A$6,'Approvvigionamento energia'!H7481,0)</f>
        <v>1002.6708277531106</v>
      </c>
      <c r="J7481">
        <f>'Approvvigionamento energia'!A7481+'Approvvigionamento energia'!B7481+'Approvvigionamento energia'!I7481</f>
        <v>1327.8708277531107</v>
      </c>
      <c r="K7481">
        <f>IF(MIN(LCOH!$C$18,J7481)&gt;=$P$48*LCOH!$C$18, MIN(LCOH!$C$18,J7481),0)</f>
        <v>1327.8708277531107</v>
      </c>
      <c r="L7481">
        <f t="shared" si="233"/>
        <v>0</v>
      </c>
      <c r="M7481">
        <f>K7481/LCOH!$C$18</f>
        <v>0.88524721850207377</v>
      </c>
      <c r="N7481">
        <f>K7481/LCOH!$C$34</f>
        <v>25.585179725493465</v>
      </c>
    </row>
    <row r="7482" spans="1:14" x14ac:dyDescent="0.35">
      <c r="A7482">
        <f>'Profilo fotovoltaico'!B7484*LCOH!$C$20</f>
        <v>1</v>
      </c>
      <c r="B7482">
        <f>'Profilo eolico'!B7484*LCOH!$C$21</f>
        <v>279.5</v>
      </c>
      <c r="C7482">
        <f>$P$35*'Profilo fotovoltaico'!B7484</f>
        <v>7.3546121876220649</v>
      </c>
      <c r="D7482">
        <f>$Q$37*'Profilo eolico'!B7484</f>
        <v>1630.7804530162191</v>
      </c>
      <c r="E7482">
        <f>$P$39*'Profilo fotovoltaico'!B7484+'Approvvigionamento energia'!$Q$39*'Profilo eolico'!B7484</f>
        <v>1224.9239928090699</v>
      </c>
      <c r="F7482">
        <f>$P$41*'Profilo fotovoltaico'!B7484+'Approvvigionamento energia'!$Q$41*'Profilo eolico'!B7484</f>
        <v>819.06753260192056</v>
      </c>
      <c r="G7482">
        <f>$P$43*'Profilo fotovoltaico'!B7484+'Approvvigionamento energia'!$Q$43*'Profilo eolico'!B7484</f>
        <v>413.21107239477135</v>
      </c>
      <c r="H7482">
        <f t="shared" si="232"/>
        <v>1138.4335154826958</v>
      </c>
      <c r="I7482">
        <f>IF(LCOH!$C$28=Menu!$A$1,'Approvvigionamento energia'!C7482,0)+IF(LCOH!$C$28=Menu!$A$2,'Approvvigionamento energia'!D7482,0)+IF(LCOH!$C$28=Menu!$A$3,'Approvvigionamento energia'!E7482,0)+IF(LCOH!$C$28=Menu!$A$4,'Approvvigionamento energia'!F7482,0)+IF(LCOH!$C$28=Menu!$A$5,'Approvvigionamento energia'!G7482,0)+IF(LCOH!$C$28=Menu!$A$6,'Approvvigionamento energia'!H7482,0)</f>
        <v>819.06753260192056</v>
      </c>
      <c r="J7482">
        <f>'Approvvigionamento energia'!A7482+'Approvvigionamento energia'!B7482+'Approvvigionamento energia'!I7482</f>
        <v>1099.5675326019204</v>
      </c>
      <c r="K7482">
        <f>IF(MIN(LCOH!$C$18,J7482)&gt;=$P$48*LCOH!$C$18, MIN(LCOH!$C$18,J7482),0)</f>
        <v>1099.5675326019204</v>
      </c>
      <c r="L7482">
        <f t="shared" si="233"/>
        <v>0</v>
      </c>
      <c r="M7482">
        <f>K7482/LCOH!$C$18</f>
        <v>0.73304502173461361</v>
      </c>
      <c r="N7482">
        <f>K7482/LCOH!$C$34</f>
        <v>21.186272304468602</v>
      </c>
    </row>
    <row r="7483" spans="1:14" x14ac:dyDescent="0.35">
      <c r="A7483">
        <f>'Profilo fotovoltaico'!B7485*LCOH!$C$20</f>
        <v>0</v>
      </c>
      <c r="B7483">
        <f>'Profilo eolico'!B7485*LCOH!$C$21</f>
        <v>284</v>
      </c>
      <c r="C7483">
        <f>$P$35*'Profilo fotovoltaico'!B7485</f>
        <v>0</v>
      </c>
      <c r="D7483">
        <f>$Q$37*'Profilo eolico'!B7485</f>
        <v>1657.0363100415245</v>
      </c>
      <c r="E7483">
        <f>$P$39*'Profilo fotovoltaico'!B7485+'Approvvigionamento energia'!$Q$39*'Profilo eolico'!B7485</f>
        <v>1242.7772325311435</v>
      </c>
      <c r="F7483">
        <f>$P$41*'Profilo fotovoltaico'!B7485+'Approvvigionamento energia'!$Q$41*'Profilo eolico'!B7485</f>
        <v>828.51815502076226</v>
      </c>
      <c r="G7483">
        <f>$P$43*'Profilo fotovoltaico'!B7485+'Approvvigionamento energia'!$Q$43*'Profilo eolico'!B7485</f>
        <v>414.25907751038113</v>
      </c>
      <c r="H7483">
        <f t="shared" si="232"/>
        <v>1138.4335154826958</v>
      </c>
      <c r="I7483">
        <f>IF(LCOH!$C$28=Menu!$A$1,'Approvvigionamento energia'!C7483,0)+IF(LCOH!$C$28=Menu!$A$2,'Approvvigionamento energia'!D7483,0)+IF(LCOH!$C$28=Menu!$A$3,'Approvvigionamento energia'!E7483,0)+IF(LCOH!$C$28=Menu!$A$4,'Approvvigionamento energia'!F7483,0)+IF(LCOH!$C$28=Menu!$A$5,'Approvvigionamento energia'!G7483,0)+IF(LCOH!$C$28=Menu!$A$6,'Approvvigionamento energia'!H7483,0)</f>
        <v>828.51815502076226</v>
      </c>
      <c r="J7483">
        <f>'Approvvigionamento energia'!A7483+'Approvvigionamento energia'!B7483+'Approvvigionamento energia'!I7483</f>
        <v>1112.5181550207622</v>
      </c>
      <c r="K7483">
        <f>IF(MIN(LCOH!$C$18,J7483)&gt;=$P$48*LCOH!$C$18, MIN(LCOH!$C$18,J7483),0)</f>
        <v>1112.5181550207622</v>
      </c>
      <c r="L7483">
        <f t="shared" si="233"/>
        <v>0</v>
      </c>
      <c r="M7483">
        <f>K7483/LCOH!$C$18</f>
        <v>0.74167877001384142</v>
      </c>
      <c r="N7483">
        <f>K7483/LCOH!$C$34</f>
        <v>21.435802601556112</v>
      </c>
    </row>
    <row r="7484" spans="1:14" x14ac:dyDescent="0.35">
      <c r="A7484">
        <f>'Profilo fotovoltaico'!B7486*LCOH!$C$20</f>
        <v>0</v>
      </c>
      <c r="B7484">
        <f>'Profilo eolico'!B7486*LCOH!$C$21</f>
        <v>318.40000000000003</v>
      </c>
      <c r="C7484">
        <f>$P$35*'Profilo fotovoltaico'!B7486</f>
        <v>0</v>
      </c>
      <c r="D7484">
        <f>$Q$37*'Profilo eolico'!B7486</f>
        <v>1857.7477504127517</v>
      </c>
      <c r="E7484">
        <f>$P$39*'Profilo fotovoltaico'!B7486+'Approvvigionamento energia'!$Q$39*'Profilo eolico'!B7486</f>
        <v>1393.3108128095637</v>
      </c>
      <c r="F7484">
        <f>$P$41*'Profilo fotovoltaico'!B7486+'Approvvigionamento energia'!$Q$41*'Profilo eolico'!B7486</f>
        <v>928.87387520637583</v>
      </c>
      <c r="G7484">
        <f>$P$43*'Profilo fotovoltaico'!B7486+'Approvvigionamento energia'!$Q$43*'Profilo eolico'!B7486</f>
        <v>464.43693760318791</v>
      </c>
      <c r="H7484">
        <f t="shared" si="232"/>
        <v>1138.4335154826958</v>
      </c>
      <c r="I7484">
        <f>IF(LCOH!$C$28=Menu!$A$1,'Approvvigionamento energia'!C7484,0)+IF(LCOH!$C$28=Menu!$A$2,'Approvvigionamento energia'!D7484,0)+IF(LCOH!$C$28=Menu!$A$3,'Approvvigionamento energia'!E7484,0)+IF(LCOH!$C$28=Menu!$A$4,'Approvvigionamento energia'!F7484,0)+IF(LCOH!$C$28=Menu!$A$5,'Approvvigionamento energia'!G7484,0)+IF(LCOH!$C$28=Menu!$A$6,'Approvvigionamento energia'!H7484,0)</f>
        <v>928.87387520637583</v>
      </c>
      <c r="J7484">
        <f>'Approvvigionamento energia'!A7484+'Approvvigionamento energia'!B7484+'Approvvigionamento energia'!I7484</f>
        <v>1247.2738752063758</v>
      </c>
      <c r="K7484">
        <f>IF(MIN(LCOH!$C$18,J7484)&gt;=$P$48*LCOH!$C$18, MIN(LCOH!$C$18,J7484),0)</f>
        <v>1247.2738752063758</v>
      </c>
      <c r="L7484">
        <f t="shared" si="233"/>
        <v>0</v>
      </c>
      <c r="M7484">
        <f>K7484/LCOH!$C$18</f>
        <v>0.83151591680425052</v>
      </c>
      <c r="N7484">
        <f>K7484/LCOH!$C$34</f>
        <v>24.032251930758687</v>
      </c>
    </row>
    <row r="7485" spans="1:14" x14ac:dyDescent="0.35">
      <c r="A7485">
        <f>'Profilo fotovoltaico'!B7487*LCOH!$C$20</f>
        <v>0</v>
      </c>
      <c r="B7485">
        <f>'Profilo eolico'!B7487*LCOH!$C$21</f>
        <v>348.5</v>
      </c>
      <c r="C7485">
        <f>$P$35*'Profilo fotovoltaico'!B7487</f>
        <v>0</v>
      </c>
      <c r="D7485">
        <f>$Q$37*'Profilo eolico'!B7487</f>
        <v>2033.3702607375751</v>
      </c>
      <c r="E7485">
        <f>$P$39*'Profilo fotovoltaico'!B7487+'Approvvigionamento energia'!$Q$39*'Profilo eolico'!B7487</f>
        <v>1525.0276955531813</v>
      </c>
      <c r="F7485">
        <f>$P$41*'Profilo fotovoltaico'!B7487+'Approvvigionamento energia'!$Q$41*'Profilo eolico'!B7487</f>
        <v>1016.6851303687876</v>
      </c>
      <c r="G7485">
        <f>$P$43*'Profilo fotovoltaico'!B7487+'Approvvigionamento energia'!$Q$43*'Profilo eolico'!B7487</f>
        <v>508.34256518439378</v>
      </c>
      <c r="H7485">
        <f t="shared" si="232"/>
        <v>1138.4335154826958</v>
      </c>
      <c r="I7485">
        <f>IF(LCOH!$C$28=Menu!$A$1,'Approvvigionamento energia'!C7485,0)+IF(LCOH!$C$28=Menu!$A$2,'Approvvigionamento energia'!D7485,0)+IF(LCOH!$C$28=Menu!$A$3,'Approvvigionamento energia'!E7485,0)+IF(LCOH!$C$28=Menu!$A$4,'Approvvigionamento energia'!F7485,0)+IF(LCOH!$C$28=Menu!$A$5,'Approvvigionamento energia'!G7485,0)+IF(LCOH!$C$28=Menu!$A$6,'Approvvigionamento energia'!H7485,0)</f>
        <v>1016.6851303687876</v>
      </c>
      <c r="J7485">
        <f>'Approvvigionamento energia'!A7485+'Approvvigionamento energia'!B7485+'Approvvigionamento energia'!I7485</f>
        <v>1365.1851303687877</v>
      </c>
      <c r="K7485">
        <f>IF(MIN(LCOH!$C$18,J7485)&gt;=$P$48*LCOH!$C$18, MIN(LCOH!$C$18,J7485),0)</f>
        <v>1365.1851303687877</v>
      </c>
      <c r="L7485">
        <f t="shared" si="233"/>
        <v>0</v>
      </c>
      <c r="M7485">
        <f>K7485/LCOH!$C$18</f>
        <v>0.91012342024585846</v>
      </c>
      <c r="N7485">
        <f>K7485/LCOH!$C$34</f>
        <v>26.304145093810938</v>
      </c>
    </row>
    <row r="7486" spans="1:14" x14ac:dyDescent="0.35">
      <c r="A7486">
        <f>'Profilo fotovoltaico'!B7488*LCOH!$C$20</f>
        <v>0</v>
      </c>
      <c r="B7486">
        <f>'Profilo eolico'!B7488*LCOH!$C$21</f>
        <v>346.5</v>
      </c>
      <c r="C7486">
        <f>$P$35*'Profilo fotovoltaico'!B7488</f>
        <v>0</v>
      </c>
      <c r="D7486">
        <f>$Q$37*'Profilo eolico'!B7488</f>
        <v>2021.7009909485503</v>
      </c>
      <c r="E7486">
        <f>$P$39*'Profilo fotovoltaico'!B7488+'Approvvigionamento energia'!$Q$39*'Profilo eolico'!B7488</f>
        <v>1516.2757432114126</v>
      </c>
      <c r="F7486">
        <f>$P$41*'Profilo fotovoltaico'!B7488+'Approvvigionamento energia'!$Q$41*'Profilo eolico'!B7488</f>
        <v>1010.8504954742751</v>
      </c>
      <c r="G7486">
        <f>$P$43*'Profilo fotovoltaico'!B7488+'Approvvigionamento energia'!$Q$43*'Profilo eolico'!B7488</f>
        <v>505.42524773713757</v>
      </c>
      <c r="H7486">
        <f t="shared" si="232"/>
        <v>1138.4335154826958</v>
      </c>
      <c r="I7486">
        <f>IF(LCOH!$C$28=Menu!$A$1,'Approvvigionamento energia'!C7486,0)+IF(LCOH!$C$28=Menu!$A$2,'Approvvigionamento energia'!D7486,0)+IF(LCOH!$C$28=Menu!$A$3,'Approvvigionamento energia'!E7486,0)+IF(LCOH!$C$28=Menu!$A$4,'Approvvigionamento energia'!F7486,0)+IF(LCOH!$C$28=Menu!$A$5,'Approvvigionamento energia'!G7486,0)+IF(LCOH!$C$28=Menu!$A$6,'Approvvigionamento energia'!H7486,0)</f>
        <v>1010.8504954742751</v>
      </c>
      <c r="J7486">
        <f>'Approvvigionamento energia'!A7486+'Approvvigionamento energia'!B7486+'Approvvigionamento energia'!I7486</f>
        <v>1357.3504954742752</v>
      </c>
      <c r="K7486">
        <f>IF(MIN(LCOH!$C$18,J7486)&gt;=$P$48*LCOH!$C$18, MIN(LCOH!$C$18,J7486),0)</f>
        <v>1357.3504954742752</v>
      </c>
      <c r="L7486">
        <f t="shared" si="233"/>
        <v>0</v>
      </c>
      <c r="M7486">
        <f>K7486/LCOH!$C$18</f>
        <v>0.90490033031618355</v>
      </c>
      <c r="N7486">
        <f>K7486/LCOH!$C$34</f>
        <v>26.153188737461953</v>
      </c>
    </row>
    <row r="7487" spans="1:14" x14ac:dyDescent="0.35">
      <c r="A7487">
        <f>'Profilo fotovoltaico'!B7489*LCOH!$C$20</f>
        <v>0</v>
      </c>
      <c r="B7487">
        <f>'Profilo eolico'!B7489*LCOH!$C$21</f>
        <v>316.2</v>
      </c>
      <c r="C7487">
        <f>$P$35*'Profilo fotovoltaico'!B7489</f>
        <v>0</v>
      </c>
      <c r="D7487">
        <f>$Q$37*'Profilo eolico'!B7489</f>
        <v>1844.9115536448242</v>
      </c>
      <c r="E7487">
        <f>$P$39*'Profilo fotovoltaico'!B7489+'Approvvigionamento energia'!$Q$39*'Profilo eolico'!B7489</f>
        <v>1383.6836652336181</v>
      </c>
      <c r="F7487">
        <f>$P$41*'Profilo fotovoltaico'!B7489+'Approvvigionamento energia'!$Q$41*'Profilo eolico'!B7489</f>
        <v>922.45577682241208</v>
      </c>
      <c r="G7487">
        <f>$P$43*'Profilo fotovoltaico'!B7489+'Approvvigionamento energia'!$Q$43*'Profilo eolico'!B7489</f>
        <v>461.22788841120604</v>
      </c>
      <c r="H7487">
        <f t="shared" si="232"/>
        <v>1138.4335154826958</v>
      </c>
      <c r="I7487">
        <f>IF(LCOH!$C$28=Menu!$A$1,'Approvvigionamento energia'!C7487,0)+IF(LCOH!$C$28=Menu!$A$2,'Approvvigionamento energia'!D7487,0)+IF(LCOH!$C$28=Menu!$A$3,'Approvvigionamento energia'!E7487,0)+IF(LCOH!$C$28=Menu!$A$4,'Approvvigionamento energia'!F7487,0)+IF(LCOH!$C$28=Menu!$A$5,'Approvvigionamento energia'!G7487,0)+IF(LCOH!$C$28=Menu!$A$6,'Approvvigionamento energia'!H7487,0)</f>
        <v>922.45577682241208</v>
      </c>
      <c r="J7487">
        <f>'Approvvigionamento energia'!A7487+'Approvvigionamento energia'!B7487+'Approvvigionamento energia'!I7487</f>
        <v>1238.655776822412</v>
      </c>
      <c r="K7487">
        <f>IF(MIN(LCOH!$C$18,J7487)&gt;=$P$48*LCOH!$C$18, MIN(LCOH!$C$18,J7487),0)</f>
        <v>1238.655776822412</v>
      </c>
      <c r="L7487">
        <f t="shared" si="233"/>
        <v>0</v>
      </c>
      <c r="M7487">
        <f>K7487/LCOH!$C$18</f>
        <v>0.82577051788160805</v>
      </c>
      <c r="N7487">
        <f>K7487/LCOH!$C$34</f>
        <v>23.866199938774798</v>
      </c>
    </row>
    <row r="7488" spans="1:14" x14ac:dyDescent="0.35">
      <c r="A7488">
        <f>'Profilo fotovoltaico'!B7490*LCOH!$C$20</f>
        <v>0</v>
      </c>
      <c r="B7488">
        <f>'Profilo eolico'!B7490*LCOH!$C$21</f>
        <v>278.3</v>
      </c>
      <c r="C7488">
        <f>$P$35*'Profilo fotovoltaico'!B7490</f>
        <v>0</v>
      </c>
      <c r="D7488">
        <f>$Q$37*'Profilo eolico'!B7490</f>
        <v>1623.778891142804</v>
      </c>
      <c r="E7488">
        <f>$P$39*'Profilo fotovoltaico'!B7490+'Approvvigionamento energia'!$Q$39*'Profilo eolico'!B7490</f>
        <v>1217.834168357103</v>
      </c>
      <c r="F7488">
        <f>$P$41*'Profilo fotovoltaico'!B7490+'Approvvigionamento energia'!$Q$41*'Profilo eolico'!B7490</f>
        <v>811.88944557140201</v>
      </c>
      <c r="G7488">
        <f>$P$43*'Profilo fotovoltaico'!B7490+'Approvvigionamento energia'!$Q$43*'Profilo eolico'!B7490</f>
        <v>405.944722785701</v>
      </c>
      <c r="H7488">
        <f t="shared" si="232"/>
        <v>1138.4335154826958</v>
      </c>
      <c r="I7488">
        <f>IF(LCOH!$C$28=Menu!$A$1,'Approvvigionamento energia'!C7488,0)+IF(LCOH!$C$28=Menu!$A$2,'Approvvigionamento energia'!D7488,0)+IF(LCOH!$C$28=Menu!$A$3,'Approvvigionamento energia'!E7488,0)+IF(LCOH!$C$28=Menu!$A$4,'Approvvigionamento energia'!F7488,0)+IF(LCOH!$C$28=Menu!$A$5,'Approvvigionamento energia'!G7488,0)+IF(LCOH!$C$28=Menu!$A$6,'Approvvigionamento energia'!H7488,0)</f>
        <v>811.88944557140201</v>
      </c>
      <c r="J7488">
        <f>'Approvvigionamento energia'!A7488+'Approvvigionamento energia'!B7488+'Approvvigionamento energia'!I7488</f>
        <v>1090.1894455714021</v>
      </c>
      <c r="K7488">
        <f>IF(MIN(LCOH!$C$18,J7488)&gt;=$P$48*LCOH!$C$18, MIN(LCOH!$C$18,J7488),0)</f>
        <v>1090.1894455714021</v>
      </c>
      <c r="L7488">
        <f t="shared" si="233"/>
        <v>0</v>
      </c>
      <c r="M7488">
        <f>K7488/LCOH!$C$18</f>
        <v>0.72679296371426805</v>
      </c>
      <c r="N7488">
        <f>K7488/LCOH!$C$34</f>
        <v>21.005576985961504</v>
      </c>
    </row>
    <row r="7489" spans="1:14" x14ac:dyDescent="0.35">
      <c r="A7489">
        <f>'Profilo fotovoltaico'!B7491*LCOH!$C$20</f>
        <v>0</v>
      </c>
      <c r="B7489">
        <f>'Profilo eolico'!B7491*LCOH!$C$21</f>
        <v>234.6</v>
      </c>
      <c r="C7489">
        <f>$P$35*'Profilo fotovoltaico'!B7491</f>
        <v>0</v>
      </c>
      <c r="D7489">
        <f>$Q$37*'Profilo eolico'!B7491</f>
        <v>1368.8053462526116</v>
      </c>
      <c r="E7489">
        <f>$P$39*'Profilo fotovoltaico'!B7491+'Approvvigionamento energia'!$Q$39*'Profilo eolico'!B7491</f>
        <v>1026.6040096894587</v>
      </c>
      <c r="F7489">
        <f>$P$41*'Profilo fotovoltaico'!B7491+'Approvvigionamento energia'!$Q$41*'Profilo eolico'!B7491</f>
        <v>684.40267312630579</v>
      </c>
      <c r="G7489">
        <f>$P$43*'Profilo fotovoltaico'!B7491+'Approvvigionamento energia'!$Q$43*'Profilo eolico'!B7491</f>
        <v>342.20133656315289</v>
      </c>
      <c r="H7489">
        <f t="shared" si="232"/>
        <v>1138.4335154826958</v>
      </c>
      <c r="I7489">
        <f>IF(LCOH!$C$28=Menu!$A$1,'Approvvigionamento energia'!C7489,0)+IF(LCOH!$C$28=Menu!$A$2,'Approvvigionamento energia'!D7489,0)+IF(LCOH!$C$28=Menu!$A$3,'Approvvigionamento energia'!E7489,0)+IF(LCOH!$C$28=Menu!$A$4,'Approvvigionamento energia'!F7489,0)+IF(LCOH!$C$28=Menu!$A$5,'Approvvigionamento energia'!G7489,0)+IF(LCOH!$C$28=Menu!$A$6,'Approvvigionamento energia'!H7489,0)</f>
        <v>684.40267312630579</v>
      </c>
      <c r="J7489">
        <f>'Approvvigionamento energia'!A7489+'Approvvigionamento energia'!B7489+'Approvvigionamento energia'!I7489</f>
        <v>919.00267312630581</v>
      </c>
      <c r="K7489">
        <f>IF(MIN(LCOH!$C$18,J7489)&gt;=$P$48*LCOH!$C$18, MIN(LCOH!$C$18,J7489),0)</f>
        <v>919.00267312630581</v>
      </c>
      <c r="L7489">
        <f t="shared" si="233"/>
        <v>0</v>
      </c>
      <c r="M7489">
        <f>K7489/LCOH!$C$18</f>
        <v>0.61266844875087056</v>
      </c>
      <c r="N7489">
        <f>K7489/LCOH!$C$34</f>
        <v>17.707180599736144</v>
      </c>
    </row>
    <row r="7490" spans="1:14" x14ac:dyDescent="0.35">
      <c r="A7490">
        <f>'Profilo fotovoltaico'!B7492*LCOH!$C$20</f>
        <v>0</v>
      </c>
      <c r="B7490">
        <f>'Profilo eolico'!B7492*LCOH!$C$21</f>
        <v>219.9</v>
      </c>
      <c r="C7490">
        <f>$P$35*'Profilo fotovoltaico'!B7492</f>
        <v>0</v>
      </c>
      <c r="D7490">
        <f>$Q$37*'Profilo eolico'!B7492</f>
        <v>1283.0362133032793</v>
      </c>
      <c r="E7490">
        <f>$P$39*'Profilo fotovoltaico'!B7492+'Approvvigionamento energia'!$Q$39*'Profilo eolico'!B7492</f>
        <v>962.27715997745941</v>
      </c>
      <c r="F7490">
        <f>$P$41*'Profilo fotovoltaico'!B7492+'Approvvigionamento energia'!$Q$41*'Profilo eolico'!B7492</f>
        <v>641.51810665163964</v>
      </c>
      <c r="G7490">
        <f>$P$43*'Profilo fotovoltaico'!B7492+'Approvvigionamento energia'!$Q$43*'Profilo eolico'!B7492</f>
        <v>320.75905332581982</v>
      </c>
      <c r="H7490">
        <f t="shared" ref="H7490:H7553" si="234">$P$45</f>
        <v>1138.4335154826958</v>
      </c>
      <c r="I7490">
        <f>IF(LCOH!$C$28=Menu!$A$1,'Approvvigionamento energia'!C7490,0)+IF(LCOH!$C$28=Menu!$A$2,'Approvvigionamento energia'!D7490,0)+IF(LCOH!$C$28=Menu!$A$3,'Approvvigionamento energia'!E7490,0)+IF(LCOH!$C$28=Menu!$A$4,'Approvvigionamento energia'!F7490,0)+IF(LCOH!$C$28=Menu!$A$5,'Approvvigionamento energia'!G7490,0)+IF(LCOH!$C$28=Menu!$A$6,'Approvvigionamento energia'!H7490,0)</f>
        <v>641.51810665163964</v>
      </c>
      <c r="J7490">
        <f>'Approvvigionamento energia'!A7490+'Approvvigionamento energia'!B7490+'Approvvigionamento energia'!I7490</f>
        <v>861.41810665163962</v>
      </c>
      <c r="K7490">
        <f>IF(MIN(LCOH!$C$18,J7490)&gt;=$P$48*LCOH!$C$18, MIN(LCOH!$C$18,J7490),0)</f>
        <v>861.41810665163962</v>
      </c>
      <c r="L7490">
        <f t="shared" si="233"/>
        <v>0</v>
      </c>
      <c r="M7490">
        <f>K7490/LCOH!$C$18</f>
        <v>0.57427873776775973</v>
      </c>
      <c r="N7490">
        <f>K7490/LCOH!$C$34</f>
        <v>16.59765138057109</v>
      </c>
    </row>
    <row r="7491" spans="1:14" x14ac:dyDescent="0.35">
      <c r="A7491">
        <f>'Profilo fotovoltaico'!B7493*LCOH!$C$20</f>
        <v>0</v>
      </c>
      <c r="B7491">
        <f>'Profilo eolico'!B7493*LCOH!$C$21</f>
        <v>255.80000000000004</v>
      </c>
      <c r="C7491">
        <f>$P$35*'Profilo fotovoltaico'!B7493</f>
        <v>0</v>
      </c>
      <c r="D7491">
        <f>$Q$37*'Profilo eolico'!B7493</f>
        <v>1492.4996060162748</v>
      </c>
      <c r="E7491">
        <f>$P$39*'Profilo fotovoltaico'!B7493+'Approvvigionamento energia'!$Q$39*'Profilo eolico'!B7493</f>
        <v>1119.3747045122061</v>
      </c>
      <c r="F7491">
        <f>$P$41*'Profilo fotovoltaico'!B7493+'Approvvigionamento energia'!$Q$41*'Profilo eolico'!B7493</f>
        <v>746.24980300813741</v>
      </c>
      <c r="G7491">
        <f>$P$43*'Profilo fotovoltaico'!B7493+'Approvvigionamento energia'!$Q$43*'Profilo eolico'!B7493</f>
        <v>373.1249015040687</v>
      </c>
      <c r="H7491">
        <f t="shared" si="234"/>
        <v>1138.4335154826958</v>
      </c>
      <c r="I7491">
        <f>IF(LCOH!$C$28=Menu!$A$1,'Approvvigionamento energia'!C7491,0)+IF(LCOH!$C$28=Menu!$A$2,'Approvvigionamento energia'!D7491,0)+IF(LCOH!$C$28=Menu!$A$3,'Approvvigionamento energia'!E7491,0)+IF(LCOH!$C$28=Menu!$A$4,'Approvvigionamento energia'!F7491,0)+IF(LCOH!$C$28=Menu!$A$5,'Approvvigionamento energia'!G7491,0)+IF(LCOH!$C$28=Menu!$A$6,'Approvvigionamento energia'!H7491,0)</f>
        <v>746.24980300813741</v>
      </c>
      <c r="J7491">
        <f>'Approvvigionamento energia'!A7491+'Approvvigionamento energia'!B7491+'Approvvigionamento energia'!I7491</f>
        <v>1002.0498030081375</v>
      </c>
      <c r="K7491">
        <f>IF(MIN(LCOH!$C$18,J7491)&gt;=$P$48*LCOH!$C$18, MIN(LCOH!$C$18,J7491),0)</f>
        <v>1002.0498030081375</v>
      </c>
      <c r="L7491">
        <f t="shared" ref="L7491:L7554" si="235">J7491-K7491</f>
        <v>0</v>
      </c>
      <c r="M7491">
        <f>K7491/LCOH!$C$18</f>
        <v>0.66803320200542493</v>
      </c>
      <c r="N7491">
        <f>K7491/LCOH!$C$34</f>
        <v>19.307317977035403</v>
      </c>
    </row>
    <row r="7492" spans="1:14" x14ac:dyDescent="0.35">
      <c r="A7492">
        <f>'Profilo fotovoltaico'!B7494*LCOH!$C$20</f>
        <v>0</v>
      </c>
      <c r="B7492">
        <f>'Profilo eolico'!B7494*LCOH!$C$21</f>
        <v>274.3</v>
      </c>
      <c r="C7492">
        <f>$P$35*'Profilo fotovoltaico'!B7494</f>
        <v>0</v>
      </c>
      <c r="D7492">
        <f>$Q$37*'Profilo eolico'!B7494</f>
        <v>1600.4403515647543</v>
      </c>
      <c r="E7492">
        <f>$P$39*'Profilo fotovoltaico'!B7494+'Approvvigionamento energia'!$Q$39*'Profilo eolico'!B7494</f>
        <v>1200.3302636735657</v>
      </c>
      <c r="F7492">
        <f>$P$41*'Profilo fotovoltaico'!B7494+'Approvvigionamento energia'!$Q$41*'Profilo eolico'!B7494</f>
        <v>800.22017578237717</v>
      </c>
      <c r="G7492">
        <f>$P$43*'Profilo fotovoltaico'!B7494+'Approvvigionamento energia'!$Q$43*'Profilo eolico'!B7494</f>
        <v>400.11008789118858</v>
      </c>
      <c r="H7492">
        <f t="shared" si="234"/>
        <v>1138.4335154826958</v>
      </c>
      <c r="I7492">
        <f>IF(LCOH!$C$28=Menu!$A$1,'Approvvigionamento energia'!C7492,0)+IF(LCOH!$C$28=Menu!$A$2,'Approvvigionamento energia'!D7492,0)+IF(LCOH!$C$28=Menu!$A$3,'Approvvigionamento energia'!E7492,0)+IF(LCOH!$C$28=Menu!$A$4,'Approvvigionamento energia'!F7492,0)+IF(LCOH!$C$28=Menu!$A$5,'Approvvigionamento energia'!G7492,0)+IF(LCOH!$C$28=Menu!$A$6,'Approvvigionamento energia'!H7492,0)</f>
        <v>800.22017578237717</v>
      </c>
      <c r="J7492">
        <f>'Approvvigionamento energia'!A7492+'Approvvigionamento energia'!B7492+'Approvvigionamento energia'!I7492</f>
        <v>1074.5201757823772</v>
      </c>
      <c r="K7492">
        <f>IF(MIN(LCOH!$C$18,J7492)&gt;=$P$48*LCOH!$C$18, MIN(LCOH!$C$18,J7492),0)</f>
        <v>1074.5201757823772</v>
      </c>
      <c r="L7492">
        <f t="shared" si="235"/>
        <v>0</v>
      </c>
      <c r="M7492">
        <f>K7492/LCOH!$C$18</f>
        <v>0.71634678385491812</v>
      </c>
      <c r="N7492">
        <f>K7492/LCOH!$C$34</f>
        <v>20.703664273263531</v>
      </c>
    </row>
    <row r="7493" spans="1:14" x14ac:dyDescent="0.35">
      <c r="A7493">
        <f>'Profilo fotovoltaico'!B7495*LCOH!$C$20</f>
        <v>0</v>
      </c>
      <c r="B7493">
        <f>'Profilo eolico'!B7495*LCOH!$C$21</f>
        <v>262.40000000000003</v>
      </c>
      <c r="C7493">
        <f>$P$35*'Profilo fotovoltaico'!B7495</f>
        <v>0</v>
      </c>
      <c r="D7493">
        <f>$Q$37*'Profilo eolico'!B7495</f>
        <v>1531.0081963200569</v>
      </c>
      <c r="E7493">
        <f>$P$39*'Profilo fotovoltaico'!B7495+'Approvvigionamento energia'!$Q$39*'Profilo eolico'!B7495</f>
        <v>1148.2561472400425</v>
      </c>
      <c r="F7493">
        <f>$P$41*'Profilo fotovoltaico'!B7495+'Approvvigionamento energia'!$Q$41*'Profilo eolico'!B7495</f>
        <v>765.50409816002843</v>
      </c>
      <c r="G7493">
        <f>$P$43*'Profilo fotovoltaico'!B7495+'Approvvigionamento energia'!$Q$43*'Profilo eolico'!B7495</f>
        <v>382.75204908001422</v>
      </c>
      <c r="H7493">
        <f t="shared" si="234"/>
        <v>1138.4335154826958</v>
      </c>
      <c r="I7493">
        <f>IF(LCOH!$C$28=Menu!$A$1,'Approvvigionamento energia'!C7493,0)+IF(LCOH!$C$28=Menu!$A$2,'Approvvigionamento energia'!D7493,0)+IF(LCOH!$C$28=Menu!$A$3,'Approvvigionamento energia'!E7493,0)+IF(LCOH!$C$28=Menu!$A$4,'Approvvigionamento energia'!F7493,0)+IF(LCOH!$C$28=Menu!$A$5,'Approvvigionamento energia'!G7493,0)+IF(LCOH!$C$28=Menu!$A$6,'Approvvigionamento energia'!H7493,0)</f>
        <v>765.50409816002843</v>
      </c>
      <c r="J7493">
        <f>'Approvvigionamento energia'!A7493+'Approvvigionamento energia'!B7493+'Approvvigionamento energia'!I7493</f>
        <v>1027.9040981600285</v>
      </c>
      <c r="K7493">
        <f>IF(MIN(LCOH!$C$18,J7493)&gt;=$P$48*LCOH!$C$18, MIN(LCOH!$C$18,J7493),0)</f>
        <v>1027.9040981600285</v>
      </c>
      <c r="L7493">
        <f t="shared" si="235"/>
        <v>0</v>
      </c>
      <c r="M7493">
        <f>K7493/LCOH!$C$18</f>
        <v>0.68526939877335236</v>
      </c>
      <c r="N7493">
        <f>K7493/LCOH!$C$34</f>
        <v>19.805473952987061</v>
      </c>
    </row>
    <row r="7494" spans="1:14" x14ac:dyDescent="0.35">
      <c r="A7494">
        <f>'Profilo fotovoltaico'!B7496*LCOH!$C$20</f>
        <v>0</v>
      </c>
      <c r="B7494">
        <f>'Profilo eolico'!B7496*LCOH!$C$21</f>
        <v>267.90000000000003</v>
      </c>
      <c r="C7494">
        <f>$P$35*'Profilo fotovoltaico'!B7496</f>
        <v>0</v>
      </c>
      <c r="D7494">
        <f>$Q$37*'Profilo eolico'!B7496</f>
        <v>1563.0986882398749</v>
      </c>
      <c r="E7494">
        <f>$P$39*'Profilo fotovoltaico'!B7496+'Approvvigionamento energia'!$Q$39*'Profilo eolico'!B7496</f>
        <v>1172.3240161799063</v>
      </c>
      <c r="F7494">
        <f>$P$41*'Profilo fotovoltaico'!B7496+'Approvvigionamento energia'!$Q$41*'Profilo eolico'!B7496</f>
        <v>781.54934411993747</v>
      </c>
      <c r="G7494">
        <f>$P$43*'Profilo fotovoltaico'!B7496+'Approvvigionamento energia'!$Q$43*'Profilo eolico'!B7496</f>
        <v>390.77467205996874</v>
      </c>
      <c r="H7494">
        <f t="shared" si="234"/>
        <v>1138.4335154826958</v>
      </c>
      <c r="I7494">
        <f>IF(LCOH!$C$28=Menu!$A$1,'Approvvigionamento energia'!C7494,0)+IF(LCOH!$C$28=Menu!$A$2,'Approvvigionamento energia'!D7494,0)+IF(LCOH!$C$28=Menu!$A$3,'Approvvigionamento energia'!E7494,0)+IF(LCOH!$C$28=Menu!$A$4,'Approvvigionamento energia'!F7494,0)+IF(LCOH!$C$28=Menu!$A$5,'Approvvigionamento energia'!G7494,0)+IF(LCOH!$C$28=Menu!$A$6,'Approvvigionamento energia'!H7494,0)</f>
        <v>781.54934411993747</v>
      </c>
      <c r="J7494">
        <f>'Approvvigionamento energia'!A7494+'Approvvigionamento energia'!B7494+'Approvvigionamento energia'!I7494</f>
        <v>1049.4493441199375</v>
      </c>
      <c r="K7494">
        <f>IF(MIN(LCOH!$C$18,J7494)&gt;=$P$48*LCOH!$C$18, MIN(LCOH!$C$18,J7494),0)</f>
        <v>1049.4493441199375</v>
      </c>
      <c r="L7494">
        <f t="shared" si="235"/>
        <v>0</v>
      </c>
      <c r="M7494">
        <f>K7494/LCOH!$C$18</f>
        <v>0.69963289607995827</v>
      </c>
      <c r="N7494">
        <f>K7494/LCOH!$C$34</f>
        <v>20.220603932946773</v>
      </c>
    </row>
    <row r="7495" spans="1:14" x14ac:dyDescent="0.35">
      <c r="A7495">
        <f>'Profilo fotovoltaico'!B7497*LCOH!$C$20</f>
        <v>0</v>
      </c>
      <c r="B7495">
        <f>'Profilo eolico'!B7497*LCOH!$C$21</f>
        <v>274.60000000000002</v>
      </c>
      <c r="C7495">
        <f>$P$35*'Profilo fotovoltaico'!B7497</f>
        <v>0</v>
      </c>
      <c r="D7495">
        <f>$Q$37*'Profilo eolico'!B7497</f>
        <v>1602.1907420331081</v>
      </c>
      <c r="E7495">
        <f>$P$39*'Profilo fotovoltaico'!B7497+'Approvvigionamento energia'!$Q$39*'Profilo eolico'!B7497</f>
        <v>1201.6430565248311</v>
      </c>
      <c r="F7495">
        <f>$P$41*'Profilo fotovoltaico'!B7497+'Approvvigionamento energia'!$Q$41*'Profilo eolico'!B7497</f>
        <v>801.09537101655405</v>
      </c>
      <c r="G7495">
        <f>$P$43*'Profilo fotovoltaico'!B7497+'Approvvigionamento energia'!$Q$43*'Profilo eolico'!B7497</f>
        <v>400.54768550827703</v>
      </c>
      <c r="H7495">
        <f t="shared" si="234"/>
        <v>1138.4335154826958</v>
      </c>
      <c r="I7495">
        <f>IF(LCOH!$C$28=Menu!$A$1,'Approvvigionamento energia'!C7495,0)+IF(LCOH!$C$28=Menu!$A$2,'Approvvigionamento energia'!D7495,0)+IF(LCOH!$C$28=Menu!$A$3,'Approvvigionamento energia'!E7495,0)+IF(LCOH!$C$28=Menu!$A$4,'Approvvigionamento energia'!F7495,0)+IF(LCOH!$C$28=Menu!$A$5,'Approvvigionamento energia'!G7495,0)+IF(LCOH!$C$28=Menu!$A$6,'Approvvigionamento energia'!H7495,0)</f>
        <v>801.09537101655405</v>
      </c>
      <c r="J7495">
        <f>'Approvvigionamento energia'!A7495+'Approvvigionamento energia'!B7495+'Approvvigionamento energia'!I7495</f>
        <v>1075.695371016554</v>
      </c>
      <c r="K7495">
        <f>IF(MIN(LCOH!$C$18,J7495)&gt;=$P$48*LCOH!$C$18, MIN(LCOH!$C$18,J7495),0)</f>
        <v>1075.695371016554</v>
      </c>
      <c r="L7495">
        <f t="shared" si="235"/>
        <v>0</v>
      </c>
      <c r="M7495">
        <f>K7495/LCOH!$C$18</f>
        <v>0.71713024734436925</v>
      </c>
      <c r="N7495">
        <f>K7495/LCOH!$C$34</f>
        <v>20.726307726715877</v>
      </c>
    </row>
    <row r="7496" spans="1:14" x14ac:dyDescent="0.35">
      <c r="A7496">
        <f>'Profilo fotovoltaico'!B7498*LCOH!$C$20</f>
        <v>8</v>
      </c>
      <c r="B7496">
        <f>'Profilo eolico'!B7498*LCOH!$C$21</f>
        <v>248.79999999999998</v>
      </c>
      <c r="C7496">
        <f>$P$35*'Profilo fotovoltaico'!B7498</f>
        <v>58.836897500976519</v>
      </c>
      <c r="D7496">
        <f>$Q$37*'Profilo eolico'!B7498</f>
        <v>1451.6571617546879</v>
      </c>
      <c r="E7496">
        <f>$P$39*'Profilo fotovoltaico'!B7498+'Approvvigionamento energia'!$Q$39*'Profilo eolico'!B7498</f>
        <v>1103.45209569126</v>
      </c>
      <c r="F7496">
        <f>$P$41*'Profilo fotovoltaico'!B7498+'Approvvigionamento energia'!$Q$41*'Profilo eolico'!B7498</f>
        <v>755.24702962783215</v>
      </c>
      <c r="G7496">
        <f>$P$43*'Profilo fotovoltaico'!B7498+'Approvvigionamento energia'!$Q$43*'Profilo eolico'!B7498</f>
        <v>407.04196356440434</v>
      </c>
      <c r="H7496">
        <f t="shared" si="234"/>
        <v>1138.4335154826958</v>
      </c>
      <c r="I7496">
        <f>IF(LCOH!$C$28=Menu!$A$1,'Approvvigionamento energia'!C7496,0)+IF(LCOH!$C$28=Menu!$A$2,'Approvvigionamento energia'!D7496,0)+IF(LCOH!$C$28=Menu!$A$3,'Approvvigionamento energia'!E7496,0)+IF(LCOH!$C$28=Menu!$A$4,'Approvvigionamento energia'!F7496,0)+IF(LCOH!$C$28=Menu!$A$5,'Approvvigionamento energia'!G7496,0)+IF(LCOH!$C$28=Menu!$A$6,'Approvvigionamento energia'!H7496,0)</f>
        <v>755.24702962783215</v>
      </c>
      <c r="J7496">
        <f>'Approvvigionamento energia'!A7496+'Approvvigionamento energia'!B7496+'Approvvigionamento energia'!I7496</f>
        <v>1012.0470296278321</v>
      </c>
      <c r="K7496">
        <f>IF(MIN(LCOH!$C$18,J7496)&gt;=$P$48*LCOH!$C$18, MIN(LCOH!$C$18,J7496),0)</f>
        <v>1012.0470296278321</v>
      </c>
      <c r="L7496">
        <f t="shared" si="235"/>
        <v>0</v>
      </c>
      <c r="M7496">
        <f>K7496/LCOH!$C$18</f>
        <v>0.67469801975188803</v>
      </c>
      <c r="N7496">
        <f>K7496/LCOH!$C$34</f>
        <v>19.499942767395609</v>
      </c>
    </row>
    <row r="7497" spans="1:14" x14ac:dyDescent="0.35">
      <c r="A7497">
        <f>'Profilo fotovoltaico'!B7499*LCOH!$C$20</f>
        <v>101</v>
      </c>
      <c r="B7497">
        <f>'Profilo eolico'!B7499*LCOH!$C$21</f>
        <v>230.3</v>
      </c>
      <c r="C7497">
        <f>$P$35*'Profilo fotovoltaico'!B7499</f>
        <v>742.81583094982864</v>
      </c>
      <c r="D7497">
        <f>$Q$37*'Profilo eolico'!B7499</f>
        <v>1343.7164162062084</v>
      </c>
      <c r="E7497">
        <f>$P$39*'Profilo fotovoltaico'!B7499+'Approvvigionamento energia'!$Q$39*'Profilo eolico'!B7499</f>
        <v>1193.4912698921132</v>
      </c>
      <c r="F7497">
        <f>$P$41*'Profilo fotovoltaico'!B7499+'Approvvigionamento energia'!$Q$41*'Profilo eolico'!B7499</f>
        <v>1043.2661235780186</v>
      </c>
      <c r="G7497">
        <f>$P$43*'Profilo fotovoltaico'!B7499+'Approvvigionamento energia'!$Q$43*'Profilo eolico'!B7499</f>
        <v>893.04097726392365</v>
      </c>
      <c r="H7497">
        <f t="shared" si="234"/>
        <v>1138.4335154826958</v>
      </c>
      <c r="I7497">
        <f>IF(LCOH!$C$28=Menu!$A$1,'Approvvigionamento energia'!C7497,0)+IF(LCOH!$C$28=Menu!$A$2,'Approvvigionamento energia'!D7497,0)+IF(LCOH!$C$28=Menu!$A$3,'Approvvigionamento energia'!E7497,0)+IF(LCOH!$C$28=Menu!$A$4,'Approvvigionamento energia'!F7497,0)+IF(LCOH!$C$28=Menu!$A$5,'Approvvigionamento energia'!G7497,0)+IF(LCOH!$C$28=Menu!$A$6,'Approvvigionamento energia'!H7497,0)</f>
        <v>1043.2661235780186</v>
      </c>
      <c r="J7497">
        <f>'Approvvigionamento energia'!A7497+'Approvvigionamento energia'!B7497+'Approvvigionamento energia'!I7497</f>
        <v>1374.5661235780185</v>
      </c>
      <c r="K7497">
        <f>IF(MIN(LCOH!$C$18,J7497)&gt;=$P$48*LCOH!$C$18, MIN(LCOH!$C$18,J7497),0)</f>
        <v>1374.5661235780185</v>
      </c>
      <c r="L7497">
        <f t="shared" si="235"/>
        <v>0</v>
      </c>
      <c r="M7497">
        <f>K7497/LCOH!$C$18</f>
        <v>0.91637741571867903</v>
      </c>
      <c r="N7497">
        <f>K7497/LCOH!$C$34</f>
        <v>26.484896408054308</v>
      </c>
    </row>
    <row r="7498" spans="1:14" x14ac:dyDescent="0.35">
      <c r="A7498">
        <f>'Profilo fotovoltaico'!B7500*LCOH!$C$20</f>
        <v>241</v>
      </c>
      <c r="B7498">
        <f>'Profilo eolico'!B7500*LCOH!$C$21</f>
        <v>244.29999999999998</v>
      </c>
      <c r="C7498">
        <f>$P$35*'Profilo fotovoltaico'!B7500</f>
        <v>1772.4615372169176</v>
      </c>
      <c r="D7498">
        <f>$Q$37*'Profilo eolico'!B7500</f>
        <v>1425.401304729382</v>
      </c>
      <c r="E7498">
        <f>$P$39*'Profilo fotovoltaico'!B7500+'Approvvigionamento energia'!$Q$39*'Profilo eolico'!B7500</f>
        <v>1512.1663628512658</v>
      </c>
      <c r="F7498">
        <f>$P$41*'Profilo fotovoltaico'!B7500+'Approvvigionamento energia'!$Q$41*'Profilo eolico'!B7500</f>
        <v>1598.9314209731497</v>
      </c>
      <c r="G7498">
        <f>$P$43*'Profilo fotovoltaico'!B7500+'Approvvigionamento energia'!$Q$43*'Profilo eolico'!B7500</f>
        <v>1685.6964790950337</v>
      </c>
      <c r="H7498">
        <f t="shared" si="234"/>
        <v>1138.4335154826958</v>
      </c>
      <c r="I7498">
        <f>IF(LCOH!$C$28=Menu!$A$1,'Approvvigionamento energia'!C7498,0)+IF(LCOH!$C$28=Menu!$A$2,'Approvvigionamento energia'!D7498,0)+IF(LCOH!$C$28=Menu!$A$3,'Approvvigionamento energia'!E7498,0)+IF(LCOH!$C$28=Menu!$A$4,'Approvvigionamento energia'!F7498,0)+IF(LCOH!$C$28=Menu!$A$5,'Approvvigionamento energia'!G7498,0)+IF(LCOH!$C$28=Menu!$A$6,'Approvvigionamento energia'!H7498,0)</f>
        <v>1598.9314209731497</v>
      </c>
      <c r="J7498">
        <f>'Approvvigionamento energia'!A7498+'Approvvigionamento energia'!B7498+'Approvvigionamento energia'!I7498</f>
        <v>2084.2314209731494</v>
      </c>
      <c r="K7498">
        <f>IF(MIN(LCOH!$C$18,J7498)&gt;=$P$48*LCOH!$C$18, MIN(LCOH!$C$18,J7498),0)</f>
        <v>1500</v>
      </c>
      <c r="L7498">
        <f t="shared" si="235"/>
        <v>584.2314209731494</v>
      </c>
      <c r="M7498">
        <f>K7498/LCOH!$C$18</f>
        <v>1</v>
      </c>
      <c r="N7498">
        <f>K7498/LCOH!$C$34</f>
        <v>28.901734104046245</v>
      </c>
    </row>
    <row r="7499" spans="1:14" x14ac:dyDescent="0.35">
      <c r="A7499">
        <f>'Profilo fotovoltaico'!B7501*LCOH!$C$20</f>
        <v>366</v>
      </c>
      <c r="B7499">
        <f>'Profilo eolico'!B7501*LCOH!$C$21</f>
        <v>252.1</v>
      </c>
      <c r="C7499">
        <f>$P$35*'Profilo fotovoltaico'!B7501</f>
        <v>2691.7880606696758</v>
      </c>
      <c r="D7499">
        <f>$Q$37*'Profilo eolico'!B7501</f>
        <v>1470.9114569065787</v>
      </c>
      <c r="E7499">
        <f>$P$39*'Profilo fotovoltaico'!B7501+'Approvvigionamento energia'!$Q$39*'Profilo eolico'!B7501</f>
        <v>1776.1306078473531</v>
      </c>
      <c r="F7499">
        <f>$P$41*'Profilo fotovoltaico'!B7501+'Approvvigionamento energia'!$Q$41*'Profilo eolico'!B7501</f>
        <v>2081.3497587881275</v>
      </c>
      <c r="G7499">
        <f>$P$43*'Profilo fotovoltaico'!B7501+'Approvvigionamento energia'!$Q$43*'Profilo eolico'!B7501</f>
        <v>2386.5689097289014</v>
      </c>
      <c r="H7499">
        <f t="shared" si="234"/>
        <v>1138.4335154826958</v>
      </c>
      <c r="I7499">
        <f>IF(LCOH!$C$28=Menu!$A$1,'Approvvigionamento energia'!C7499,0)+IF(LCOH!$C$28=Menu!$A$2,'Approvvigionamento energia'!D7499,0)+IF(LCOH!$C$28=Menu!$A$3,'Approvvigionamento energia'!E7499,0)+IF(LCOH!$C$28=Menu!$A$4,'Approvvigionamento energia'!F7499,0)+IF(LCOH!$C$28=Menu!$A$5,'Approvvigionamento energia'!G7499,0)+IF(LCOH!$C$28=Menu!$A$6,'Approvvigionamento energia'!H7499,0)</f>
        <v>2081.3497587881275</v>
      </c>
      <c r="J7499">
        <f>'Approvvigionamento energia'!A7499+'Approvvigionamento energia'!B7499+'Approvvigionamento energia'!I7499</f>
        <v>2699.4497587881274</v>
      </c>
      <c r="K7499">
        <f>IF(MIN(LCOH!$C$18,J7499)&gt;=$P$48*LCOH!$C$18, MIN(LCOH!$C$18,J7499),0)</f>
        <v>1500</v>
      </c>
      <c r="L7499">
        <f t="shared" si="235"/>
        <v>1199.4497587881274</v>
      </c>
      <c r="M7499">
        <f>K7499/LCOH!$C$18</f>
        <v>1</v>
      </c>
      <c r="N7499">
        <f>K7499/LCOH!$C$34</f>
        <v>28.901734104046245</v>
      </c>
    </row>
    <row r="7500" spans="1:14" x14ac:dyDescent="0.35">
      <c r="A7500">
        <f>'Profilo fotovoltaico'!B7502*LCOH!$C$20</f>
        <v>422</v>
      </c>
      <c r="B7500">
        <f>'Profilo eolico'!B7502*LCOH!$C$21</f>
        <v>254.1</v>
      </c>
      <c r="C7500">
        <f>$P$35*'Profilo fotovoltaico'!B7502</f>
        <v>3103.6463431765114</v>
      </c>
      <c r="D7500">
        <f>$Q$37*'Profilo eolico'!B7502</f>
        <v>1482.5807266956035</v>
      </c>
      <c r="E7500">
        <f>$P$39*'Profilo fotovoltaico'!B7502+'Approvvigionamento energia'!$Q$39*'Profilo eolico'!B7502</f>
        <v>1887.8471308158305</v>
      </c>
      <c r="F7500">
        <f>$P$41*'Profilo fotovoltaico'!B7502+'Approvvigionamento energia'!$Q$41*'Profilo eolico'!B7502</f>
        <v>2293.1135349360575</v>
      </c>
      <c r="G7500">
        <f>$P$43*'Profilo fotovoltaico'!B7502+'Approvvigionamento energia'!$Q$43*'Profilo eolico'!B7502</f>
        <v>2698.3799390562845</v>
      </c>
      <c r="H7500">
        <f t="shared" si="234"/>
        <v>1138.4335154826958</v>
      </c>
      <c r="I7500">
        <f>IF(LCOH!$C$28=Menu!$A$1,'Approvvigionamento energia'!C7500,0)+IF(LCOH!$C$28=Menu!$A$2,'Approvvigionamento energia'!D7500,0)+IF(LCOH!$C$28=Menu!$A$3,'Approvvigionamento energia'!E7500,0)+IF(LCOH!$C$28=Menu!$A$4,'Approvvigionamento energia'!F7500,0)+IF(LCOH!$C$28=Menu!$A$5,'Approvvigionamento energia'!G7500,0)+IF(LCOH!$C$28=Menu!$A$6,'Approvvigionamento energia'!H7500,0)</f>
        <v>2293.1135349360575</v>
      </c>
      <c r="J7500">
        <f>'Approvvigionamento energia'!A7500+'Approvvigionamento energia'!B7500+'Approvvigionamento energia'!I7500</f>
        <v>2969.2135349360574</v>
      </c>
      <c r="K7500">
        <f>IF(MIN(LCOH!$C$18,J7500)&gt;=$P$48*LCOH!$C$18, MIN(LCOH!$C$18,J7500),0)</f>
        <v>1500</v>
      </c>
      <c r="L7500">
        <f t="shared" si="235"/>
        <v>1469.2135349360574</v>
      </c>
      <c r="M7500">
        <f>K7500/LCOH!$C$18</f>
        <v>1</v>
      </c>
      <c r="N7500">
        <f>K7500/LCOH!$C$34</f>
        <v>28.901734104046245</v>
      </c>
    </row>
    <row r="7501" spans="1:14" x14ac:dyDescent="0.35">
      <c r="A7501">
        <f>'Profilo fotovoltaico'!B7503*LCOH!$C$20</f>
        <v>401</v>
      </c>
      <c r="B7501">
        <f>'Profilo eolico'!B7503*LCOH!$C$21</f>
        <v>275</v>
      </c>
      <c r="C7501">
        <f>$P$35*'Profilo fotovoltaico'!B7503</f>
        <v>2949.199487236448</v>
      </c>
      <c r="D7501">
        <f>$Q$37*'Profilo eolico'!B7503</f>
        <v>1604.5245959909132</v>
      </c>
      <c r="E7501">
        <f>$P$39*'Profilo fotovoltaico'!B7503+'Approvvigionamento energia'!$Q$39*'Profilo eolico'!B7503</f>
        <v>1940.6933188022967</v>
      </c>
      <c r="F7501">
        <f>$P$41*'Profilo fotovoltaico'!B7503+'Approvvigionamento energia'!$Q$41*'Profilo eolico'!B7503</f>
        <v>2276.8620416136805</v>
      </c>
      <c r="G7501">
        <f>$P$43*'Profilo fotovoltaico'!B7503+'Approvvigionamento energia'!$Q$43*'Profilo eolico'!B7503</f>
        <v>2613.0307644250647</v>
      </c>
      <c r="H7501">
        <f t="shared" si="234"/>
        <v>1138.4335154826958</v>
      </c>
      <c r="I7501">
        <f>IF(LCOH!$C$28=Menu!$A$1,'Approvvigionamento energia'!C7501,0)+IF(LCOH!$C$28=Menu!$A$2,'Approvvigionamento energia'!D7501,0)+IF(LCOH!$C$28=Menu!$A$3,'Approvvigionamento energia'!E7501,0)+IF(LCOH!$C$28=Menu!$A$4,'Approvvigionamento energia'!F7501,0)+IF(LCOH!$C$28=Menu!$A$5,'Approvvigionamento energia'!G7501,0)+IF(LCOH!$C$28=Menu!$A$6,'Approvvigionamento energia'!H7501,0)</f>
        <v>2276.8620416136805</v>
      </c>
      <c r="J7501">
        <f>'Approvvigionamento energia'!A7501+'Approvvigionamento energia'!B7501+'Approvvigionamento energia'!I7501</f>
        <v>2952.8620416136805</v>
      </c>
      <c r="K7501">
        <f>IF(MIN(LCOH!$C$18,J7501)&gt;=$P$48*LCOH!$C$18, MIN(LCOH!$C$18,J7501),0)</f>
        <v>1500</v>
      </c>
      <c r="L7501">
        <f t="shared" si="235"/>
        <v>1452.8620416136805</v>
      </c>
      <c r="M7501">
        <f>K7501/LCOH!$C$18</f>
        <v>1</v>
      </c>
      <c r="N7501">
        <f>K7501/LCOH!$C$34</f>
        <v>28.901734104046245</v>
      </c>
    </row>
    <row r="7502" spans="1:14" x14ac:dyDescent="0.35">
      <c r="A7502">
        <f>'Profilo fotovoltaico'!B7504*LCOH!$C$20</f>
        <v>348</v>
      </c>
      <c r="B7502">
        <f>'Profilo eolico'!B7504*LCOH!$C$21</f>
        <v>308.59999999999997</v>
      </c>
      <c r="C7502">
        <f>$P$35*'Profilo fotovoltaico'!B7504</f>
        <v>2559.4050412924785</v>
      </c>
      <c r="D7502">
        <f>$Q$37*'Profilo eolico'!B7504</f>
        <v>1800.5683284465299</v>
      </c>
      <c r="E7502">
        <f>$P$39*'Profilo fotovoltaico'!B7504+'Approvvigionamento energia'!$Q$39*'Profilo eolico'!B7504</f>
        <v>1990.277506658017</v>
      </c>
      <c r="F7502">
        <f>$P$41*'Profilo fotovoltaico'!B7504+'Approvvigionamento energia'!$Q$41*'Profilo eolico'!B7504</f>
        <v>2179.9866848695042</v>
      </c>
      <c r="G7502">
        <f>$P$43*'Profilo fotovoltaico'!B7504+'Approvvigionamento energia'!$Q$43*'Profilo eolico'!B7504</f>
        <v>2369.6958630809913</v>
      </c>
      <c r="H7502">
        <f t="shared" si="234"/>
        <v>1138.4335154826958</v>
      </c>
      <c r="I7502">
        <f>IF(LCOH!$C$28=Menu!$A$1,'Approvvigionamento energia'!C7502,0)+IF(LCOH!$C$28=Menu!$A$2,'Approvvigionamento energia'!D7502,0)+IF(LCOH!$C$28=Menu!$A$3,'Approvvigionamento energia'!E7502,0)+IF(LCOH!$C$28=Menu!$A$4,'Approvvigionamento energia'!F7502,0)+IF(LCOH!$C$28=Menu!$A$5,'Approvvigionamento energia'!G7502,0)+IF(LCOH!$C$28=Menu!$A$6,'Approvvigionamento energia'!H7502,0)</f>
        <v>2179.9866848695042</v>
      </c>
      <c r="J7502">
        <f>'Approvvigionamento energia'!A7502+'Approvvigionamento energia'!B7502+'Approvvigionamento energia'!I7502</f>
        <v>2836.5866848695041</v>
      </c>
      <c r="K7502">
        <f>IF(MIN(LCOH!$C$18,J7502)&gt;=$P$48*LCOH!$C$18, MIN(LCOH!$C$18,J7502),0)</f>
        <v>1500</v>
      </c>
      <c r="L7502">
        <f t="shared" si="235"/>
        <v>1336.5866848695041</v>
      </c>
      <c r="M7502">
        <f>K7502/LCOH!$C$18</f>
        <v>1</v>
      </c>
      <c r="N7502">
        <f>K7502/LCOH!$C$34</f>
        <v>28.901734104046245</v>
      </c>
    </row>
    <row r="7503" spans="1:14" x14ac:dyDescent="0.35">
      <c r="A7503">
        <f>'Profilo fotovoltaico'!B7505*LCOH!$C$20</f>
        <v>266</v>
      </c>
      <c r="B7503">
        <f>'Profilo eolico'!B7505*LCOH!$C$21</f>
        <v>326.7</v>
      </c>
      <c r="C7503">
        <f>$P$35*'Profilo fotovoltaico'!B7505</f>
        <v>1956.3268419074693</v>
      </c>
      <c r="D7503">
        <f>$Q$37*'Profilo eolico'!B7505</f>
        <v>1906.1752200372046</v>
      </c>
      <c r="E7503">
        <f>$P$39*'Profilo fotovoltaico'!B7505+'Approvvigionamento energia'!$Q$39*'Profilo eolico'!B7505</f>
        <v>1918.7131255047707</v>
      </c>
      <c r="F7503">
        <f>$P$41*'Profilo fotovoltaico'!B7505+'Approvvigionamento energia'!$Q$41*'Profilo eolico'!B7505</f>
        <v>1931.251030972337</v>
      </c>
      <c r="G7503">
        <f>$P$43*'Profilo fotovoltaico'!B7505+'Approvvigionamento energia'!$Q$43*'Profilo eolico'!B7505</f>
        <v>1943.7889364399034</v>
      </c>
      <c r="H7503">
        <f t="shared" si="234"/>
        <v>1138.4335154826958</v>
      </c>
      <c r="I7503">
        <f>IF(LCOH!$C$28=Menu!$A$1,'Approvvigionamento energia'!C7503,0)+IF(LCOH!$C$28=Menu!$A$2,'Approvvigionamento energia'!D7503,0)+IF(LCOH!$C$28=Menu!$A$3,'Approvvigionamento energia'!E7503,0)+IF(LCOH!$C$28=Menu!$A$4,'Approvvigionamento energia'!F7503,0)+IF(LCOH!$C$28=Menu!$A$5,'Approvvigionamento energia'!G7503,0)+IF(LCOH!$C$28=Menu!$A$6,'Approvvigionamento energia'!H7503,0)</f>
        <v>1931.251030972337</v>
      </c>
      <c r="J7503">
        <f>'Approvvigionamento energia'!A7503+'Approvvigionamento energia'!B7503+'Approvvigionamento energia'!I7503</f>
        <v>2523.9510309723373</v>
      </c>
      <c r="K7503">
        <f>IF(MIN(LCOH!$C$18,J7503)&gt;=$P$48*LCOH!$C$18, MIN(LCOH!$C$18,J7503),0)</f>
        <v>1500</v>
      </c>
      <c r="L7503">
        <f t="shared" si="235"/>
        <v>1023.9510309723373</v>
      </c>
      <c r="M7503">
        <f>K7503/LCOH!$C$18</f>
        <v>1</v>
      </c>
      <c r="N7503">
        <f>K7503/LCOH!$C$34</f>
        <v>28.901734104046245</v>
      </c>
    </row>
    <row r="7504" spans="1:14" x14ac:dyDescent="0.35">
      <c r="A7504">
        <f>'Profilo fotovoltaico'!B7506*LCOH!$C$20</f>
        <v>156</v>
      </c>
      <c r="B7504">
        <f>'Profilo eolico'!B7506*LCOH!$C$21</f>
        <v>312.90000000000003</v>
      </c>
      <c r="C7504">
        <f>$P$35*'Profilo fotovoltaico'!B7506</f>
        <v>1147.3195012690421</v>
      </c>
      <c r="D7504">
        <f>$Q$37*'Profilo eolico'!B7506</f>
        <v>1825.6572584929334</v>
      </c>
      <c r="E7504">
        <f>$P$39*'Profilo fotovoltaico'!B7506+'Approvvigionamento energia'!$Q$39*'Profilo eolico'!B7506</f>
        <v>1656.0728191869605</v>
      </c>
      <c r="F7504">
        <f>$P$41*'Profilo fotovoltaico'!B7506+'Approvvigionamento energia'!$Q$41*'Profilo eolico'!B7506</f>
        <v>1486.4883798809878</v>
      </c>
      <c r="G7504">
        <f>$P$43*'Profilo fotovoltaico'!B7506+'Approvvigionamento energia'!$Q$43*'Profilo eolico'!B7506</f>
        <v>1316.903940575015</v>
      </c>
      <c r="H7504">
        <f t="shared" si="234"/>
        <v>1138.4335154826958</v>
      </c>
      <c r="I7504">
        <f>IF(LCOH!$C$28=Menu!$A$1,'Approvvigionamento energia'!C7504,0)+IF(LCOH!$C$28=Menu!$A$2,'Approvvigionamento energia'!D7504,0)+IF(LCOH!$C$28=Menu!$A$3,'Approvvigionamento energia'!E7504,0)+IF(LCOH!$C$28=Menu!$A$4,'Approvvigionamento energia'!F7504,0)+IF(LCOH!$C$28=Menu!$A$5,'Approvvigionamento energia'!G7504,0)+IF(LCOH!$C$28=Menu!$A$6,'Approvvigionamento energia'!H7504,0)</f>
        <v>1486.4883798809878</v>
      </c>
      <c r="J7504">
        <f>'Approvvigionamento energia'!A7504+'Approvvigionamento energia'!B7504+'Approvvigionamento energia'!I7504</f>
        <v>1955.3883798809879</v>
      </c>
      <c r="K7504">
        <f>IF(MIN(LCOH!$C$18,J7504)&gt;=$P$48*LCOH!$C$18, MIN(LCOH!$C$18,J7504),0)</f>
        <v>1500</v>
      </c>
      <c r="L7504">
        <f t="shared" si="235"/>
        <v>455.38837988098794</v>
      </c>
      <c r="M7504">
        <f>K7504/LCOH!$C$18</f>
        <v>1</v>
      </c>
      <c r="N7504">
        <f>K7504/LCOH!$C$34</f>
        <v>28.901734104046245</v>
      </c>
    </row>
    <row r="7505" spans="1:14" x14ac:dyDescent="0.35">
      <c r="A7505">
        <f>'Profilo fotovoltaico'!B7507*LCOH!$C$20</f>
        <v>56</v>
      </c>
      <c r="B7505">
        <f>'Profilo eolico'!B7507*LCOH!$C$21</f>
        <v>287.89999999999998</v>
      </c>
      <c r="C7505">
        <f>$P$35*'Profilo fotovoltaico'!B7507</f>
        <v>411.85828250683562</v>
      </c>
      <c r="D7505">
        <f>$Q$37*'Profilo eolico'!B7507</f>
        <v>1679.7913861301231</v>
      </c>
      <c r="E7505">
        <f>$P$39*'Profilo fotovoltaico'!B7507+'Approvvigionamento energia'!$Q$39*'Profilo eolico'!B7507</f>
        <v>1362.8081102243013</v>
      </c>
      <c r="F7505">
        <f>$P$41*'Profilo fotovoltaico'!B7507+'Approvvigionamento energia'!$Q$41*'Profilo eolico'!B7507</f>
        <v>1045.8248343184794</v>
      </c>
      <c r="G7505">
        <f>$P$43*'Profilo fotovoltaico'!B7507+'Approvvigionamento energia'!$Q$43*'Profilo eolico'!B7507</f>
        <v>728.84155841265761</v>
      </c>
      <c r="H7505">
        <f t="shared" si="234"/>
        <v>1138.4335154826958</v>
      </c>
      <c r="I7505">
        <f>IF(LCOH!$C$28=Menu!$A$1,'Approvvigionamento energia'!C7505,0)+IF(LCOH!$C$28=Menu!$A$2,'Approvvigionamento energia'!D7505,0)+IF(LCOH!$C$28=Menu!$A$3,'Approvvigionamento energia'!E7505,0)+IF(LCOH!$C$28=Menu!$A$4,'Approvvigionamento energia'!F7505,0)+IF(LCOH!$C$28=Menu!$A$5,'Approvvigionamento energia'!G7505,0)+IF(LCOH!$C$28=Menu!$A$6,'Approvvigionamento energia'!H7505,0)</f>
        <v>1045.8248343184794</v>
      </c>
      <c r="J7505">
        <f>'Approvvigionamento energia'!A7505+'Approvvigionamento energia'!B7505+'Approvvigionamento energia'!I7505</f>
        <v>1389.7248343184792</v>
      </c>
      <c r="K7505">
        <f>IF(MIN(LCOH!$C$18,J7505)&gt;=$P$48*LCOH!$C$18, MIN(LCOH!$C$18,J7505),0)</f>
        <v>1389.7248343184792</v>
      </c>
      <c r="L7505">
        <f t="shared" si="235"/>
        <v>0</v>
      </c>
      <c r="M7505">
        <f>K7505/LCOH!$C$18</f>
        <v>0.9264832228789861</v>
      </c>
      <c r="N7505">
        <f>K7505/LCOH!$C$34</f>
        <v>26.776971759508271</v>
      </c>
    </row>
    <row r="7506" spans="1:14" x14ac:dyDescent="0.35">
      <c r="A7506">
        <f>'Profilo fotovoltaico'!B7508*LCOH!$C$20</f>
        <v>0</v>
      </c>
      <c r="B7506">
        <f>'Profilo eolico'!B7508*LCOH!$C$21</f>
        <v>273.8</v>
      </c>
      <c r="C7506">
        <f>$P$35*'Profilo fotovoltaico'!B7508</f>
        <v>0</v>
      </c>
      <c r="D7506">
        <f>$Q$37*'Profilo eolico'!B7508</f>
        <v>1597.5230341174981</v>
      </c>
      <c r="E7506">
        <f>$P$39*'Profilo fotovoltaico'!B7508+'Approvvigionamento energia'!$Q$39*'Profilo eolico'!B7508</f>
        <v>1198.1422755881235</v>
      </c>
      <c r="F7506">
        <f>$P$41*'Profilo fotovoltaico'!B7508+'Approvvigionamento energia'!$Q$41*'Profilo eolico'!B7508</f>
        <v>798.76151705874906</v>
      </c>
      <c r="G7506">
        <f>$P$43*'Profilo fotovoltaico'!B7508+'Approvvigionamento energia'!$Q$43*'Profilo eolico'!B7508</f>
        <v>399.38075852937453</v>
      </c>
      <c r="H7506">
        <f t="shared" si="234"/>
        <v>1138.4335154826958</v>
      </c>
      <c r="I7506">
        <f>IF(LCOH!$C$28=Menu!$A$1,'Approvvigionamento energia'!C7506,0)+IF(LCOH!$C$28=Menu!$A$2,'Approvvigionamento energia'!D7506,0)+IF(LCOH!$C$28=Menu!$A$3,'Approvvigionamento energia'!E7506,0)+IF(LCOH!$C$28=Menu!$A$4,'Approvvigionamento energia'!F7506,0)+IF(LCOH!$C$28=Menu!$A$5,'Approvvigionamento energia'!G7506,0)+IF(LCOH!$C$28=Menu!$A$6,'Approvvigionamento energia'!H7506,0)</f>
        <v>798.76151705874906</v>
      </c>
      <c r="J7506">
        <f>'Approvvigionamento energia'!A7506+'Approvvigionamento energia'!B7506+'Approvvigionamento energia'!I7506</f>
        <v>1072.5615170587491</v>
      </c>
      <c r="K7506">
        <f>IF(MIN(LCOH!$C$18,J7506)&gt;=$P$48*LCOH!$C$18, MIN(LCOH!$C$18,J7506),0)</f>
        <v>1072.5615170587491</v>
      </c>
      <c r="L7506">
        <f t="shared" si="235"/>
        <v>0</v>
      </c>
      <c r="M7506">
        <f>K7506/LCOH!$C$18</f>
        <v>0.71504101137249942</v>
      </c>
      <c r="N7506">
        <f>K7506/LCOH!$C$34</f>
        <v>20.665925184176285</v>
      </c>
    </row>
    <row r="7507" spans="1:14" x14ac:dyDescent="0.35">
      <c r="A7507">
        <f>'Profilo fotovoltaico'!B7509*LCOH!$C$20</f>
        <v>0</v>
      </c>
      <c r="B7507">
        <f>'Profilo eolico'!B7509*LCOH!$C$21</f>
        <v>280.7</v>
      </c>
      <c r="C7507">
        <f>$P$35*'Profilo fotovoltaico'!B7509</f>
        <v>0</v>
      </c>
      <c r="D7507">
        <f>$Q$37*'Profilo eolico'!B7509</f>
        <v>1637.7820148896337</v>
      </c>
      <c r="E7507">
        <f>$P$39*'Profilo fotovoltaico'!B7509+'Approvvigionamento energia'!$Q$39*'Profilo eolico'!B7509</f>
        <v>1228.3365111672254</v>
      </c>
      <c r="F7507">
        <f>$P$41*'Profilo fotovoltaico'!B7509+'Approvvigionamento energia'!$Q$41*'Profilo eolico'!B7509</f>
        <v>818.89100744481686</v>
      </c>
      <c r="G7507">
        <f>$P$43*'Profilo fotovoltaico'!B7509+'Approvvigionamento energia'!$Q$43*'Profilo eolico'!B7509</f>
        <v>409.44550372240843</v>
      </c>
      <c r="H7507">
        <f t="shared" si="234"/>
        <v>1138.4335154826958</v>
      </c>
      <c r="I7507">
        <f>IF(LCOH!$C$28=Menu!$A$1,'Approvvigionamento energia'!C7507,0)+IF(LCOH!$C$28=Menu!$A$2,'Approvvigionamento energia'!D7507,0)+IF(LCOH!$C$28=Menu!$A$3,'Approvvigionamento energia'!E7507,0)+IF(LCOH!$C$28=Menu!$A$4,'Approvvigionamento energia'!F7507,0)+IF(LCOH!$C$28=Menu!$A$5,'Approvvigionamento energia'!G7507,0)+IF(LCOH!$C$28=Menu!$A$6,'Approvvigionamento energia'!H7507,0)</f>
        <v>818.89100744481686</v>
      </c>
      <c r="J7507">
        <f>'Approvvigionamento energia'!A7507+'Approvvigionamento energia'!B7507+'Approvvigionamento energia'!I7507</f>
        <v>1099.5910074448168</v>
      </c>
      <c r="K7507">
        <f>IF(MIN(LCOH!$C$18,J7507)&gt;=$P$48*LCOH!$C$18, MIN(LCOH!$C$18,J7507),0)</f>
        <v>1099.5910074448168</v>
      </c>
      <c r="L7507">
        <f t="shared" si="235"/>
        <v>0</v>
      </c>
      <c r="M7507">
        <f>K7507/LCOH!$C$18</f>
        <v>0.73306067162987787</v>
      </c>
      <c r="N7507">
        <f>K7507/LCOH!$C$34</f>
        <v>21.186724613580285</v>
      </c>
    </row>
    <row r="7508" spans="1:14" x14ac:dyDescent="0.35">
      <c r="A7508">
        <f>'Profilo fotovoltaico'!B7510*LCOH!$C$20</f>
        <v>0</v>
      </c>
      <c r="B7508">
        <f>'Profilo eolico'!B7510*LCOH!$C$21</f>
        <v>295.89999999999998</v>
      </c>
      <c r="C7508">
        <f>$P$35*'Profilo fotovoltaico'!B7510</f>
        <v>0</v>
      </c>
      <c r="D7508">
        <f>$Q$37*'Profilo eolico'!B7510</f>
        <v>1726.4684652862225</v>
      </c>
      <c r="E7508">
        <f>$P$39*'Profilo fotovoltaico'!B7510+'Approvvigionamento energia'!$Q$39*'Profilo eolico'!B7510</f>
        <v>1294.8513489646666</v>
      </c>
      <c r="F7508">
        <f>$P$41*'Profilo fotovoltaico'!B7510+'Approvvigionamento energia'!$Q$41*'Profilo eolico'!B7510</f>
        <v>863.23423264311123</v>
      </c>
      <c r="G7508">
        <f>$P$43*'Profilo fotovoltaico'!B7510+'Approvvigionamento energia'!$Q$43*'Profilo eolico'!B7510</f>
        <v>431.61711632155561</v>
      </c>
      <c r="H7508">
        <f t="shared" si="234"/>
        <v>1138.4335154826958</v>
      </c>
      <c r="I7508">
        <f>IF(LCOH!$C$28=Menu!$A$1,'Approvvigionamento energia'!C7508,0)+IF(LCOH!$C$28=Menu!$A$2,'Approvvigionamento energia'!D7508,0)+IF(LCOH!$C$28=Menu!$A$3,'Approvvigionamento energia'!E7508,0)+IF(LCOH!$C$28=Menu!$A$4,'Approvvigionamento energia'!F7508,0)+IF(LCOH!$C$28=Menu!$A$5,'Approvvigionamento energia'!G7508,0)+IF(LCOH!$C$28=Menu!$A$6,'Approvvigionamento energia'!H7508,0)</f>
        <v>863.23423264311123</v>
      </c>
      <c r="J7508">
        <f>'Approvvigionamento energia'!A7508+'Approvvigionamento energia'!B7508+'Approvvigionamento energia'!I7508</f>
        <v>1159.1342326431113</v>
      </c>
      <c r="K7508">
        <f>IF(MIN(LCOH!$C$18,J7508)&gt;=$P$48*LCOH!$C$18, MIN(LCOH!$C$18,J7508),0)</f>
        <v>1159.1342326431113</v>
      </c>
      <c r="L7508">
        <f t="shared" si="235"/>
        <v>0</v>
      </c>
      <c r="M7508">
        <f>K7508/LCOH!$C$18</f>
        <v>0.77275615509540752</v>
      </c>
      <c r="N7508">
        <f>K7508/LCOH!$C$34</f>
        <v>22.333992921832589</v>
      </c>
    </row>
    <row r="7509" spans="1:14" x14ac:dyDescent="0.35">
      <c r="A7509">
        <f>'Profilo fotovoltaico'!B7511*LCOH!$C$20</f>
        <v>0</v>
      </c>
      <c r="B7509">
        <f>'Profilo eolico'!B7511*LCOH!$C$21</f>
        <v>321.5</v>
      </c>
      <c r="C7509">
        <f>$P$35*'Profilo fotovoltaico'!B7511</f>
        <v>0</v>
      </c>
      <c r="D7509">
        <f>$Q$37*'Profilo eolico'!B7511</f>
        <v>1875.8351185857402</v>
      </c>
      <c r="E7509">
        <f>$P$39*'Profilo fotovoltaico'!B7511+'Approvvigionamento energia'!$Q$39*'Profilo eolico'!B7511</f>
        <v>1406.876338939305</v>
      </c>
      <c r="F7509">
        <f>$P$41*'Profilo fotovoltaico'!B7511+'Approvvigionamento energia'!$Q$41*'Profilo eolico'!B7511</f>
        <v>937.91755929287012</v>
      </c>
      <c r="G7509">
        <f>$P$43*'Profilo fotovoltaico'!B7511+'Approvvigionamento energia'!$Q$43*'Profilo eolico'!B7511</f>
        <v>468.95877964643506</v>
      </c>
      <c r="H7509">
        <f t="shared" si="234"/>
        <v>1138.4335154826958</v>
      </c>
      <c r="I7509">
        <f>IF(LCOH!$C$28=Menu!$A$1,'Approvvigionamento energia'!C7509,0)+IF(LCOH!$C$28=Menu!$A$2,'Approvvigionamento energia'!D7509,0)+IF(LCOH!$C$28=Menu!$A$3,'Approvvigionamento energia'!E7509,0)+IF(LCOH!$C$28=Menu!$A$4,'Approvvigionamento energia'!F7509,0)+IF(LCOH!$C$28=Menu!$A$5,'Approvvigionamento energia'!G7509,0)+IF(LCOH!$C$28=Menu!$A$6,'Approvvigionamento energia'!H7509,0)</f>
        <v>937.91755929287012</v>
      </c>
      <c r="J7509">
        <f>'Approvvigionamento energia'!A7509+'Approvvigionamento energia'!B7509+'Approvvigionamento energia'!I7509</f>
        <v>1259.41755929287</v>
      </c>
      <c r="K7509">
        <f>IF(MIN(LCOH!$C$18,J7509)&gt;=$P$48*LCOH!$C$18, MIN(LCOH!$C$18,J7509),0)</f>
        <v>1259.41755929287</v>
      </c>
      <c r="L7509">
        <f t="shared" si="235"/>
        <v>0</v>
      </c>
      <c r="M7509">
        <f>K7509/LCOH!$C$18</f>
        <v>0.83961170619524672</v>
      </c>
      <c r="N7509">
        <f>K7509/LCOH!$C$34</f>
        <v>24.266234283099614</v>
      </c>
    </row>
    <row r="7510" spans="1:14" x14ac:dyDescent="0.35">
      <c r="A7510">
        <f>'Profilo fotovoltaico'!B7512*LCOH!$C$20</f>
        <v>0</v>
      </c>
      <c r="B7510">
        <f>'Profilo eolico'!B7512*LCOH!$C$21</f>
        <v>352.2</v>
      </c>
      <c r="C7510">
        <f>$P$35*'Profilo fotovoltaico'!B7512</f>
        <v>0</v>
      </c>
      <c r="D7510">
        <f>$Q$37*'Profilo eolico'!B7512</f>
        <v>2054.958409847271</v>
      </c>
      <c r="E7510">
        <f>$P$39*'Profilo fotovoltaico'!B7512+'Approvvigionamento energia'!$Q$39*'Profilo eolico'!B7512</f>
        <v>1541.2188073854534</v>
      </c>
      <c r="F7510">
        <f>$P$41*'Profilo fotovoltaico'!B7512+'Approvvigionamento energia'!$Q$41*'Profilo eolico'!B7512</f>
        <v>1027.4792049236355</v>
      </c>
      <c r="G7510">
        <f>$P$43*'Profilo fotovoltaico'!B7512+'Approvvigionamento energia'!$Q$43*'Profilo eolico'!B7512</f>
        <v>513.73960246181775</v>
      </c>
      <c r="H7510">
        <f t="shared" si="234"/>
        <v>1138.4335154826958</v>
      </c>
      <c r="I7510">
        <f>IF(LCOH!$C$28=Menu!$A$1,'Approvvigionamento energia'!C7510,0)+IF(LCOH!$C$28=Menu!$A$2,'Approvvigionamento energia'!D7510,0)+IF(LCOH!$C$28=Menu!$A$3,'Approvvigionamento energia'!E7510,0)+IF(LCOH!$C$28=Menu!$A$4,'Approvvigionamento energia'!F7510,0)+IF(LCOH!$C$28=Menu!$A$5,'Approvvigionamento energia'!G7510,0)+IF(LCOH!$C$28=Menu!$A$6,'Approvvigionamento energia'!H7510,0)</f>
        <v>1027.4792049236355</v>
      </c>
      <c r="J7510">
        <f>'Approvvigionamento energia'!A7510+'Approvvigionamento energia'!B7510+'Approvvigionamento energia'!I7510</f>
        <v>1379.6792049236356</v>
      </c>
      <c r="K7510">
        <f>IF(MIN(LCOH!$C$18,J7510)&gt;=$P$48*LCOH!$C$18, MIN(LCOH!$C$18,J7510),0)</f>
        <v>1379.6792049236356</v>
      </c>
      <c r="L7510">
        <f t="shared" si="235"/>
        <v>0</v>
      </c>
      <c r="M7510">
        <f>K7510/LCOH!$C$18</f>
        <v>0.91978613661575703</v>
      </c>
      <c r="N7510">
        <f>K7510/LCOH!$C$34</f>
        <v>26.583414353056561</v>
      </c>
    </row>
    <row r="7511" spans="1:14" x14ac:dyDescent="0.35">
      <c r="A7511">
        <f>'Profilo fotovoltaico'!B7513*LCOH!$C$20</f>
        <v>0</v>
      </c>
      <c r="B7511">
        <f>'Profilo eolico'!B7513*LCOH!$C$21</f>
        <v>384.6</v>
      </c>
      <c r="C7511">
        <f>$P$35*'Profilo fotovoltaico'!B7513</f>
        <v>0</v>
      </c>
      <c r="D7511">
        <f>$Q$37*'Profilo eolico'!B7513</f>
        <v>2244.0005804294733</v>
      </c>
      <c r="E7511">
        <f>$P$39*'Profilo fotovoltaico'!B7513+'Approvvigionamento energia'!$Q$39*'Profilo eolico'!B7513</f>
        <v>1683.0004353221047</v>
      </c>
      <c r="F7511">
        <f>$P$41*'Profilo fotovoltaico'!B7513+'Approvvigionamento energia'!$Q$41*'Profilo eolico'!B7513</f>
        <v>1122.0002902147367</v>
      </c>
      <c r="G7511">
        <f>$P$43*'Profilo fotovoltaico'!B7513+'Approvvigionamento energia'!$Q$43*'Profilo eolico'!B7513</f>
        <v>561.00014510736833</v>
      </c>
      <c r="H7511">
        <f t="shared" si="234"/>
        <v>1138.4335154826958</v>
      </c>
      <c r="I7511">
        <f>IF(LCOH!$C$28=Menu!$A$1,'Approvvigionamento energia'!C7511,0)+IF(LCOH!$C$28=Menu!$A$2,'Approvvigionamento energia'!D7511,0)+IF(LCOH!$C$28=Menu!$A$3,'Approvvigionamento energia'!E7511,0)+IF(LCOH!$C$28=Menu!$A$4,'Approvvigionamento energia'!F7511,0)+IF(LCOH!$C$28=Menu!$A$5,'Approvvigionamento energia'!G7511,0)+IF(LCOH!$C$28=Menu!$A$6,'Approvvigionamento energia'!H7511,0)</f>
        <v>1122.0002902147367</v>
      </c>
      <c r="J7511">
        <f>'Approvvigionamento energia'!A7511+'Approvvigionamento energia'!B7511+'Approvvigionamento energia'!I7511</f>
        <v>1506.6002902147366</v>
      </c>
      <c r="K7511">
        <f>IF(MIN(LCOH!$C$18,J7511)&gt;=$P$48*LCOH!$C$18, MIN(LCOH!$C$18,J7511),0)</f>
        <v>1500</v>
      </c>
      <c r="L7511">
        <f t="shared" si="235"/>
        <v>6.6002902147365603</v>
      </c>
      <c r="M7511">
        <f>K7511/LCOH!$C$18</f>
        <v>1</v>
      </c>
      <c r="N7511">
        <f>K7511/LCOH!$C$34</f>
        <v>28.901734104046245</v>
      </c>
    </row>
    <row r="7512" spans="1:14" x14ac:dyDescent="0.35">
      <c r="A7512">
        <f>'Profilo fotovoltaico'!B7514*LCOH!$C$20</f>
        <v>0</v>
      </c>
      <c r="B7512">
        <f>'Profilo eolico'!B7514*LCOH!$C$21</f>
        <v>416.5</v>
      </c>
      <c r="C7512">
        <f>$P$35*'Profilo fotovoltaico'!B7514</f>
        <v>0</v>
      </c>
      <c r="D7512">
        <f>$Q$37*'Profilo eolico'!B7514</f>
        <v>2430.1254335644189</v>
      </c>
      <c r="E7512">
        <f>$P$39*'Profilo fotovoltaico'!B7514+'Approvvigionamento energia'!$Q$39*'Profilo eolico'!B7514</f>
        <v>1822.5940751733142</v>
      </c>
      <c r="F7512">
        <f>$P$41*'Profilo fotovoltaico'!B7514+'Approvvigionamento energia'!$Q$41*'Profilo eolico'!B7514</f>
        <v>1215.0627167822095</v>
      </c>
      <c r="G7512">
        <f>$P$43*'Profilo fotovoltaico'!B7514+'Approvvigionamento energia'!$Q$43*'Profilo eolico'!B7514</f>
        <v>607.53135839110473</v>
      </c>
      <c r="H7512">
        <f t="shared" si="234"/>
        <v>1138.4335154826958</v>
      </c>
      <c r="I7512">
        <f>IF(LCOH!$C$28=Menu!$A$1,'Approvvigionamento energia'!C7512,0)+IF(LCOH!$C$28=Menu!$A$2,'Approvvigionamento energia'!D7512,0)+IF(LCOH!$C$28=Menu!$A$3,'Approvvigionamento energia'!E7512,0)+IF(LCOH!$C$28=Menu!$A$4,'Approvvigionamento energia'!F7512,0)+IF(LCOH!$C$28=Menu!$A$5,'Approvvigionamento energia'!G7512,0)+IF(LCOH!$C$28=Menu!$A$6,'Approvvigionamento energia'!H7512,0)</f>
        <v>1215.0627167822095</v>
      </c>
      <c r="J7512">
        <f>'Approvvigionamento energia'!A7512+'Approvvigionamento energia'!B7512+'Approvvigionamento energia'!I7512</f>
        <v>1631.5627167822095</v>
      </c>
      <c r="K7512">
        <f>IF(MIN(LCOH!$C$18,J7512)&gt;=$P$48*LCOH!$C$18, MIN(LCOH!$C$18,J7512),0)</f>
        <v>1500</v>
      </c>
      <c r="L7512">
        <f t="shared" si="235"/>
        <v>131.56271678220946</v>
      </c>
      <c r="M7512">
        <f>K7512/LCOH!$C$18</f>
        <v>1</v>
      </c>
      <c r="N7512">
        <f>K7512/LCOH!$C$34</f>
        <v>28.901734104046245</v>
      </c>
    </row>
    <row r="7513" spans="1:14" x14ac:dyDescent="0.35">
      <c r="A7513">
        <f>'Profilo fotovoltaico'!B7515*LCOH!$C$20</f>
        <v>0</v>
      </c>
      <c r="B7513">
        <f>'Profilo eolico'!B7515*LCOH!$C$21</f>
        <v>482.09999999999997</v>
      </c>
      <c r="C7513">
        <f>$P$35*'Profilo fotovoltaico'!B7515</f>
        <v>0</v>
      </c>
      <c r="D7513">
        <f>$Q$37*'Profilo eolico'!B7515</f>
        <v>2812.8774826444333</v>
      </c>
      <c r="E7513">
        <f>$P$39*'Profilo fotovoltaico'!B7515+'Approvvigionamento energia'!$Q$39*'Profilo eolico'!B7515</f>
        <v>2109.6581119833249</v>
      </c>
      <c r="F7513">
        <f>$P$41*'Profilo fotovoltaico'!B7515+'Approvvigionamento energia'!$Q$41*'Profilo eolico'!B7515</f>
        <v>1406.4387413222166</v>
      </c>
      <c r="G7513">
        <f>$P$43*'Profilo fotovoltaico'!B7515+'Approvvigionamento energia'!$Q$43*'Profilo eolico'!B7515</f>
        <v>703.21937066110831</v>
      </c>
      <c r="H7513">
        <f t="shared" si="234"/>
        <v>1138.4335154826958</v>
      </c>
      <c r="I7513">
        <f>IF(LCOH!$C$28=Menu!$A$1,'Approvvigionamento energia'!C7513,0)+IF(LCOH!$C$28=Menu!$A$2,'Approvvigionamento energia'!D7513,0)+IF(LCOH!$C$28=Menu!$A$3,'Approvvigionamento energia'!E7513,0)+IF(LCOH!$C$28=Menu!$A$4,'Approvvigionamento energia'!F7513,0)+IF(LCOH!$C$28=Menu!$A$5,'Approvvigionamento energia'!G7513,0)+IF(LCOH!$C$28=Menu!$A$6,'Approvvigionamento energia'!H7513,0)</f>
        <v>1406.4387413222166</v>
      </c>
      <c r="J7513">
        <f>'Approvvigionamento energia'!A7513+'Approvvigionamento energia'!B7513+'Approvvigionamento energia'!I7513</f>
        <v>1888.5387413222165</v>
      </c>
      <c r="K7513">
        <f>IF(MIN(LCOH!$C$18,J7513)&gt;=$P$48*LCOH!$C$18, MIN(LCOH!$C$18,J7513),0)</f>
        <v>1500</v>
      </c>
      <c r="L7513">
        <f t="shared" si="235"/>
        <v>388.53874132221654</v>
      </c>
      <c r="M7513">
        <f>K7513/LCOH!$C$18</f>
        <v>1</v>
      </c>
      <c r="N7513">
        <f>K7513/LCOH!$C$34</f>
        <v>28.901734104046245</v>
      </c>
    </row>
    <row r="7514" spans="1:14" x14ac:dyDescent="0.35">
      <c r="A7514">
        <f>'Profilo fotovoltaico'!B7516*LCOH!$C$20</f>
        <v>0</v>
      </c>
      <c r="B7514">
        <f>'Profilo eolico'!B7516*LCOH!$C$21</f>
        <v>542</v>
      </c>
      <c r="C7514">
        <f>$P$35*'Profilo fotovoltaico'!B7516</f>
        <v>0</v>
      </c>
      <c r="D7514">
        <f>$Q$37*'Profilo eolico'!B7516</f>
        <v>3162.3721128257271</v>
      </c>
      <c r="E7514">
        <f>$P$39*'Profilo fotovoltaico'!B7516+'Approvvigionamento energia'!$Q$39*'Profilo eolico'!B7516</f>
        <v>2371.7790846192952</v>
      </c>
      <c r="F7514">
        <f>$P$41*'Profilo fotovoltaico'!B7516+'Approvvigionamento energia'!$Q$41*'Profilo eolico'!B7516</f>
        <v>1581.1860564128635</v>
      </c>
      <c r="G7514">
        <f>$P$43*'Profilo fotovoltaico'!B7516+'Approvvigionamento energia'!$Q$43*'Profilo eolico'!B7516</f>
        <v>790.59302820643177</v>
      </c>
      <c r="H7514">
        <f t="shared" si="234"/>
        <v>1138.4335154826958</v>
      </c>
      <c r="I7514">
        <f>IF(LCOH!$C$28=Menu!$A$1,'Approvvigionamento energia'!C7514,0)+IF(LCOH!$C$28=Menu!$A$2,'Approvvigionamento energia'!D7514,0)+IF(LCOH!$C$28=Menu!$A$3,'Approvvigionamento energia'!E7514,0)+IF(LCOH!$C$28=Menu!$A$4,'Approvvigionamento energia'!F7514,0)+IF(LCOH!$C$28=Menu!$A$5,'Approvvigionamento energia'!G7514,0)+IF(LCOH!$C$28=Menu!$A$6,'Approvvigionamento energia'!H7514,0)</f>
        <v>1581.1860564128635</v>
      </c>
      <c r="J7514">
        <f>'Approvvigionamento energia'!A7514+'Approvvigionamento energia'!B7514+'Approvvigionamento energia'!I7514</f>
        <v>2123.1860564128638</v>
      </c>
      <c r="K7514">
        <f>IF(MIN(LCOH!$C$18,J7514)&gt;=$P$48*LCOH!$C$18, MIN(LCOH!$C$18,J7514),0)</f>
        <v>1500</v>
      </c>
      <c r="L7514">
        <f t="shared" si="235"/>
        <v>623.18605641286376</v>
      </c>
      <c r="M7514">
        <f>K7514/LCOH!$C$18</f>
        <v>1</v>
      </c>
      <c r="N7514">
        <f>K7514/LCOH!$C$34</f>
        <v>28.901734104046245</v>
      </c>
    </row>
    <row r="7515" spans="1:14" x14ac:dyDescent="0.35">
      <c r="A7515">
        <f>'Profilo fotovoltaico'!B7517*LCOH!$C$20</f>
        <v>0</v>
      </c>
      <c r="B7515">
        <f>'Profilo eolico'!B7517*LCOH!$C$21</f>
        <v>523.70000000000005</v>
      </c>
      <c r="C7515">
        <f>$P$35*'Profilo fotovoltaico'!B7517</f>
        <v>0</v>
      </c>
      <c r="D7515">
        <f>$Q$37*'Profilo eolico'!B7517</f>
        <v>3055.59829425615</v>
      </c>
      <c r="E7515">
        <f>$P$39*'Profilo fotovoltaico'!B7517+'Approvvigionamento energia'!$Q$39*'Profilo eolico'!B7517</f>
        <v>2291.6987206921121</v>
      </c>
      <c r="F7515">
        <f>$P$41*'Profilo fotovoltaico'!B7517+'Approvvigionamento energia'!$Q$41*'Profilo eolico'!B7517</f>
        <v>1527.799147128075</v>
      </c>
      <c r="G7515">
        <f>$P$43*'Profilo fotovoltaico'!B7517+'Approvvigionamento energia'!$Q$43*'Profilo eolico'!B7517</f>
        <v>763.8995735640375</v>
      </c>
      <c r="H7515">
        <f t="shared" si="234"/>
        <v>1138.4335154826958</v>
      </c>
      <c r="I7515">
        <f>IF(LCOH!$C$28=Menu!$A$1,'Approvvigionamento energia'!C7515,0)+IF(LCOH!$C$28=Menu!$A$2,'Approvvigionamento energia'!D7515,0)+IF(LCOH!$C$28=Menu!$A$3,'Approvvigionamento energia'!E7515,0)+IF(LCOH!$C$28=Menu!$A$4,'Approvvigionamento energia'!F7515,0)+IF(LCOH!$C$28=Menu!$A$5,'Approvvigionamento energia'!G7515,0)+IF(LCOH!$C$28=Menu!$A$6,'Approvvigionamento energia'!H7515,0)</f>
        <v>1527.799147128075</v>
      </c>
      <c r="J7515">
        <f>'Approvvigionamento energia'!A7515+'Approvvigionamento energia'!B7515+'Approvvigionamento energia'!I7515</f>
        <v>2051.499147128075</v>
      </c>
      <c r="K7515">
        <f>IF(MIN(LCOH!$C$18,J7515)&gt;=$P$48*LCOH!$C$18, MIN(LCOH!$C$18,J7515),0)</f>
        <v>1500</v>
      </c>
      <c r="L7515">
        <f t="shared" si="235"/>
        <v>551.49914712807504</v>
      </c>
      <c r="M7515">
        <f>K7515/LCOH!$C$18</f>
        <v>1</v>
      </c>
      <c r="N7515">
        <f>K7515/LCOH!$C$34</f>
        <v>28.901734104046245</v>
      </c>
    </row>
    <row r="7516" spans="1:14" x14ac:dyDescent="0.35">
      <c r="A7516">
        <f>'Profilo fotovoltaico'!B7518*LCOH!$C$20</f>
        <v>0</v>
      </c>
      <c r="B7516">
        <f>'Profilo eolico'!B7518*LCOH!$C$21</f>
        <v>497.2</v>
      </c>
      <c r="C7516">
        <f>$P$35*'Profilo fotovoltaico'!B7518</f>
        <v>0</v>
      </c>
      <c r="D7516">
        <f>$Q$37*'Profilo eolico'!B7518</f>
        <v>2900.9804695515704</v>
      </c>
      <c r="E7516">
        <f>$P$39*'Profilo fotovoltaico'!B7518+'Approvvigionamento energia'!$Q$39*'Profilo eolico'!B7518</f>
        <v>2175.7353521636778</v>
      </c>
      <c r="F7516">
        <f>$P$41*'Profilo fotovoltaico'!B7518+'Approvvigionamento energia'!$Q$41*'Profilo eolico'!B7518</f>
        <v>1450.4902347757852</v>
      </c>
      <c r="G7516">
        <f>$P$43*'Profilo fotovoltaico'!B7518+'Approvvigionamento energia'!$Q$43*'Profilo eolico'!B7518</f>
        <v>725.24511738789261</v>
      </c>
      <c r="H7516">
        <f t="shared" si="234"/>
        <v>1138.4335154826958</v>
      </c>
      <c r="I7516">
        <f>IF(LCOH!$C$28=Menu!$A$1,'Approvvigionamento energia'!C7516,0)+IF(LCOH!$C$28=Menu!$A$2,'Approvvigionamento energia'!D7516,0)+IF(LCOH!$C$28=Menu!$A$3,'Approvvigionamento energia'!E7516,0)+IF(LCOH!$C$28=Menu!$A$4,'Approvvigionamento energia'!F7516,0)+IF(LCOH!$C$28=Menu!$A$5,'Approvvigionamento energia'!G7516,0)+IF(LCOH!$C$28=Menu!$A$6,'Approvvigionamento energia'!H7516,0)</f>
        <v>1450.4902347757852</v>
      </c>
      <c r="J7516">
        <f>'Approvvigionamento energia'!A7516+'Approvvigionamento energia'!B7516+'Approvvigionamento energia'!I7516</f>
        <v>1947.6902347757853</v>
      </c>
      <c r="K7516">
        <f>IF(MIN(LCOH!$C$18,J7516)&gt;=$P$48*LCOH!$C$18, MIN(LCOH!$C$18,J7516),0)</f>
        <v>1500</v>
      </c>
      <c r="L7516">
        <f t="shared" si="235"/>
        <v>447.69023477578526</v>
      </c>
      <c r="M7516">
        <f>K7516/LCOH!$C$18</f>
        <v>1</v>
      </c>
      <c r="N7516">
        <f>K7516/LCOH!$C$34</f>
        <v>28.901734104046245</v>
      </c>
    </row>
    <row r="7517" spans="1:14" x14ac:dyDescent="0.35">
      <c r="A7517">
        <f>'Profilo fotovoltaico'!B7519*LCOH!$C$20</f>
        <v>0</v>
      </c>
      <c r="B7517">
        <f>'Profilo eolico'!B7519*LCOH!$C$21</f>
        <v>475.3</v>
      </c>
      <c r="C7517">
        <f>$P$35*'Profilo fotovoltaico'!B7519</f>
        <v>0</v>
      </c>
      <c r="D7517">
        <f>$Q$37*'Profilo eolico'!B7519</f>
        <v>2773.201965361749</v>
      </c>
      <c r="E7517">
        <f>$P$39*'Profilo fotovoltaico'!B7519+'Approvvigionamento energia'!$Q$39*'Profilo eolico'!B7519</f>
        <v>2079.9014740213115</v>
      </c>
      <c r="F7517">
        <f>$P$41*'Profilo fotovoltaico'!B7519+'Approvvigionamento energia'!$Q$41*'Profilo eolico'!B7519</f>
        <v>1386.6009826808745</v>
      </c>
      <c r="G7517">
        <f>$P$43*'Profilo fotovoltaico'!B7519+'Approvvigionamento energia'!$Q$43*'Profilo eolico'!B7519</f>
        <v>693.30049134043725</v>
      </c>
      <c r="H7517">
        <f t="shared" si="234"/>
        <v>1138.4335154826958</v>
      </c>
      <c r="I7517">
        <f>IF(LCOH!$C$28=Menu!$A$1,'Approvvigionamento energia'!C7517,0)+IF(LCOH!$C$28=Menu!$A$2,'Approvvigionamento energia'!D7517,0)+IF(LCOH!$C$28=Menu!$A$3,'Approvvigionamento energia'!E7517,0)+IF(LCOH!$C$28=Menu!$A$4,'Approvvigionamento energia'!F7517,0)+IF(LCOH!$C$28=Menu!$A$5,'Approvvigionamento energia'!G7517,0)+IF(LCOH!$C$28=Menu!$A$6,'Approvvigionamento energia'!H7517,0)</f>
        <v>1386.6009826808745</v>
      </c>
      <c r="J7517">
        <f>'Approvvigionamento energia'!A7517+'Approvvigionamento energia'!B7517+'Approvvigionamento energia'!I7517</f>
        <v>1861.9009826808744</v>
      </c>
      <c r="K7517">
        <f>IF(MIN(LCOH!$C$18,J7517)&gt;=$P$48*LCOH!$C$18, MIN(LCOH!$C$18,J7517),0)</f>
        <v>1500</v>
      </c>
      <c r="L7517">
        <f t="shared" si="235"/>
        <v>361.90098268087445</v>
      </c>
      <c r="M7517">
        <f>K7517/LCOH!$C$18</f>
        <v>1</v>
      </c>
      <c r="N7517">
        <f>K7517/LCOH!$C$34</f>
        <v>28.901734104046245</v>
      </c>
    </row>
    <row r="7518" spans="1:14" x14ac:dyDescent="0.35">
      <c r="A7518">
        <f>'Profilo fotovoltaico'!B7520*LCOH!$C$20</f>
        <v>0</v>
      </c>
      <c r="B7518">
        <f>'Profilo eolico'!B7520*LCOH!$C$21</f>
        <v>455.40000000000003</v>
      </c>
      <c r="C7518">
        <f>$P$35*'Profilo fotovoltaico'!B7520</f>
        <v>0</v>
      </c>
      <c r="D7518">
        <f>$Q$37*'Profilo eolico'!B7520</f>
        <v>2657.0927309609519</v>
      </c>
      <c r="E7518">
        <f>$P$39*'Profilo fotovoltaico'!B7520+'Approvvigionamento energia'!$Q$39*'Profilo eolico'!B7520</f>
        <v>1992.8195482207141</v>
      </c>
      <c r="F7518">
        <f>$P$41*'Profilo fotovoltaico'!B7520+'Approvvigionamento energia'!$Q$41*'Profilo eolico'!B7520</f>
        <v>1328.546365480476</v>
      </c>
      <c r="G7518">
        <f>$P$43*'Profilo fotovoltaico'!B7520+'Approvvigionamento energia'!$Q$43*'Profilo eolico'!B7520</f>
        <v>664.27318274023798</v>
      </c>
      <c r="H7518">
        <f t="shared" si="234"/>
        <v>1138.4335154826958</v>
      </c>
      <c r="I7518">
        <f>IF(LCOH!$C$28=Menu!$A$1,'Approvvigionamento energia'!C7518,0)+IF(LCOH!$C$28=Menu!$A$2,'Approvvigionamento energia'!D7518,0)+IF(LCOH!$C$28=Menu!$A$3,'Approvvigionamento energia'!E7518,0)+IF(LCOH!$C$28=Menu!$A$4,'Approvvigionamento energia'!F7518,0)+IF(LCOH!$C$28=Menu!$A$5,'Approvvigionamento energia'!G7518,0)+IF(LCOH!$C$28=Menu!$A$6,'Approvvigionamento energia'!H7518,0)</f>
        <v>1328.546365480476</v>
      </c>
      <c r="J7518">
        <f>'Approvvigionamento energia'!A7518+'Approvvigionamento energia'!B7518+'Approvvigionamento energia'!I7518</f>
        <v>1783.9463654804761</v>
      </c>
      <c r="K7518">
        <f>IF(MIN(LCOH!$C$18,J7518)&gt;=$P$48*LCOH!$C$18, MIN(LCOH!$C$18,J7518),0)</f>
        <v>1500</v>
      </c>
      <c r="L7518">
        <f t="shared" si="235"/>
        <v>283.94636548047606</v>
      </c>
      <c r="M7518">
        <f>K7518/LCOH!$C$18</f>
        <v>1</v>
      </c>
      <c r="N7518">
        <f>K7518/LCOH!$C$34</f>
        <v>28.901734104046245</v>
      </c>
    </row>
    <row r="7519" spans="1:14" x14ac:dyDescent="0.35">
      <c r="A7519">
        <f>'Profilo fotovoltaico'!B7521*LCOH!$C$20</f>
        <v>0</v>
      </c>
      <c r="B7519">
        <f>'Profilo eolico'!B7521*LCOH!$C$21</f>
        <v>447</v>
      </c>
      <c r="C7519">
        <f>$P$35*'Profilo fotovoltaico'!B7521</f>
        <v>0</v>
      </c>
      <c r="D7519">
        <f>$Q$37*'Profilo eolico'!B7521</f>
        <v>2608.0817978470477</v>
      </c>
      <c r="E7519">
        <f>$P$39*'Profilo fotovoltaico'!B7521+'Approvvigionamento energia'!$Q$39*'Profilo eolico'!B7521</f>
        <v>1956.0613483852858</v>
      </c>
      <c r="F7519">
        <f>$P$41*'Profilo fotovoltaico'!B7521+'Approvvigionamento energia'!$Q$41*'Profilo eolico'!B7521</f>
        <v>1304.0408989235239</v>
      </c>
      <c r="G7519">
        <f>$P$43*'Profilo fotovoltaico'!B7521+'Approvvigionamento energia'!$Q$43*'Profilo eolico'!B7521</f>
        <v>652.02044946176193</v>
      </c>
      <c r="H7519">
        <f t="shared" si="234"/>
        <v>1138.4335154826958</v>
      </c>
      <c r="I7519">
        <f>IF(LCOH!$C$28=Menu!$A$1,'Approvvigionamento energia'!C7519,0)+IF(LCOH!$C$28=Menu!$A$2,'Approvvigionamento energia'!D7519,0)+IF(LCOH!$C$28=Menu!$A$3,'Approvvigionamento energia'!E7519,0)+IF(LCOH!$C$28=Menu!$A$4,'Approvvigionamento energia'!F7519,0)+IF(LCOH!$C$28=Menu!$A$5,'Approvvigionamento energia'!G7519,0)+IF(LCOH!$C$28=Menu!$A$6,'Approvvigionamento energia'!H7519,0)</f>
        <v>1304.0408989235239</v>
      </c>
      <c r="J7519">
        <f>'Approvvigionamento energia'!A7519+'Approvvigionamento energia'!B7519+'Approvvigionamento energia'!I7519</f>
        <v>1751.0408989235239</v>
      </c>
      <c r="K7519">
        <f>IF(MIN(LCOH!$C$18,J7519)&gt;=$P$48*LCOH!$C$18, MIN(LCOH!$C$18,J7519),0)</f>
        <v>1500</v>
      </c>
      <c r="L7519">
        <f t="shared" si="235"/>
        <v>251.04089892352386</v>
      </c>
      <c r="M7519">
        <f>K7519/LCOH!$C$18</f>
        <v>1</v>
      </c>
      <c r="N7519">
        <f>K7519/LCOH!$C$34</f>
        <v>28.901734104046245</v>
      </c>
    </row>
    <row r="7520" spans="1:14" x14ac:dyDescent="0.35">
      <c r="A7520">
        <f>'Profilo fotovoltaico'!B7522*LCOH!$C$20</f>
        <v>18</v>
      </c>
      <c r="B7520">
        <f>'Profilo eolico'!B7522*LCOH!$C$21</f>
        <v>426.59999999999997</v>
      </c>
      <c r="C7520">
        <f>$P$35*'Profilo fotovoltaico'!B7522</f>
        <v>132.38301937719717</v>
      </c>
      <c r="D7520">
        <f>$Q$37*'Profilo eolico'!B7522</f>
        <v>2489.0552459989945</v>
      </c>
      <c r="E7520">
        <f>$P$39*'Profilo fotovoltaico'!B7522+'Approvvigionamento energia'!$Q$39*'Profilo eolico'!B7522</f>
        <v>1899.8871893435451</v>
      </c>
      <c r="F7520">
        <f>$P$41*'Profilo fotovoltaico'!B7522+'Approvvigionamento energia'!$Q$41*'Profilo eolico'!B7522</f>
        <v>1310.7191326880959</v>
      </c>
      <c r="G7520">
        <f>$P$43*'Profilo fotovoltaico'!B7522+'Approvvigionamento energia'!$Q$43*'Profilo eolico'!B7522</f>
        <v>721.55107603264651</v>
      </c>
      <c r="H7520">
        <f t="shared" si="234"/>
        <v>1138.4335154826958</v>
      </c>
      <c r="I7520">
        <f>IF(LCOH!$C$28=Menu!$A$1,'Approvvigionamento energia'!C7520,0)+IF(LCOH!$C$28=Menu!$A$2,'Approvvigionamento energia'!D7520,0)+IF(LCOH!$C$28=Menu!$A$3,'Approvvigionamento energia'!E7520,0)+IF(LCOH!$C$28=Menu!$A$4,'Approvvigionamento energia'!F7520,0)+IF(LCOH!$C$28=Menu!$A$5,'Approvvigionamento energia'!G7520,0)+IF(LCOH!$C$28=Menu!$A$6,'Approvvigionamento energia'!H7520,0)</f>
        <v>1310.7191326880959</v>
      </c>
      <c r="J7520">
        <f>'Approvvigionamento energia'!A7520+'Approvvigionamento energia'!B7520+'Approvvigionamento energia'!I7520</f>
        <v>1755.3191326880958</v>
      </c>
      <c r="K7520">
        <f>IF(MIN(LCOH!$C$18,J7520)&gt;=$P$48*LCOH!$C$18, MIN(LCOH!$C$18,J7520),0)</f>
        <v>1500</v>
      </c>
      <c r="L7520">
        <f t="shared" si="235"/>
        <v>255.31913268809581</v>
      </c>
      <c r="M7520">
        <f>K7520/LCOH!$C$18</f>
        <v>1</v>
      </c>
      <c r="N7520">
        <f>K7520/LCOH!$C$34</f>
        <v>28.901734104046245</v>
      </c>
    </row>
    <row r="7521" spans="1:14" x14ac:dyDescent="0.35">
      <c r="A7521">
        <f>'Profilo fotovoltaico'!B7523*LCOH!$C$20</f>
        <v>141</v>
      </c>
      <c r="B7521">
        <f>'Profilo eolico'!B7523*LCOH!$C$21</f>
        <v>439.3</v>
      </c>
      <c r="C7521">
        <f>$P$35*'Profilo fotovoltaico'!B7523</f>
        <v>1037.0003184547111</v>
      </c>
      <c r="D7521">
        <f>$Q$37*'Profilo eolico'!B7523</f>
        <v>2563.1551091593024</v>
      </c>
      <c r="E7521">
        <f>$P$39*'Profilo fotovoltaico'!B7523+'Approvvigionamento energia'!$Q$39*'Profilo eolico'!B7523</f>
        <v>2181.6164114831545</v>
      </c>
      <c r="F7521">
        <f>$P$41*'Profilo fotovoltaico'!B7523+'Approvvigionamento energia'!$Q$41*'Profilo eolico'!B7523</f>
        <v>1800.0777138070066</v>
      </c>
      <c r="G7521">
        <f>$P$43*'Profilo fotovoltaico'!B7523+'Approvvigionamento energia'!$Q$43*'Profilo eolico'!B7523</f>
        <v>1418.539016130859</v>
      </c>
      <c r="H7521">
        <f t="shared" si="234"/>
        <v>1138.4335154826958</v>
      </c>
      <c r="I7521">
        <f>IF(LCOH!$C$28=Menu!$A$1,'Approvvigionamento energia'!C7521,0)+IF(LCOH!$C$28=Menu!$A$2,'Approvvigionamento energia'!D7521,0)+IF(LCOH!$C$28=Menu!$A$3,'Approvvigionamento energia'!E7521,0)+IF(LCOH!$C$28=Menu!$A$4,'Approvvigionamento energia'!F7521,0)+IF(LCOH!$C$28=Menu!$A$5,'Approvvigionamento energia'!G7521,0)+IF(LCOH!$C$28=Menu!$A$6,'Approvvigionamento energia'!H7521,0)</f>
        <v>1800.0777138070066</v>
      </c>
      <c r="J7521">
        <f>'Approvvigionamento energia'!A7521+'Approvvigionamento energia'!B7521+'Approvvigionamento energia'!I7521</f>
        <v>2380.3777138070063</v>
      </c>
      <c r="K7521">
        <f>IF(MIN(LCOH!$C$18,J7521)&gt;=$P$48*LCOH!$C$18, MIN(LCOH!$C$18,J7521),0)</f>
        <v>1500</v>
      </c>
      <c r="L7521">
        <f t="shared" si="235"/>
        <v>880.37771380700633</v>
      </c>
      <c r="M7521">
        <f>K7521/LCOH!$C$18</f>
        <v>1</v>
      </c>
      <c r="N7521">
        <f>K7521/LCOH!$C$34</f>
        <v>28.901734104046245</v>
      </c>
    </row>
    <row r="7522" spans="1:14" x14ac:dyDescent="0.35">
      <c r="A7522">
        <f>'Profilo fotovoltaico'!B7524*LCOH!$C$20</f>
        <v>277</v>
      </c>
      <c r="B7522">
        <f>'Profilo eolico'!B7524*LCOH!$C$21</f>
        <v>481.8</v>
      </c>
      <c r="C7522">
        <f>$P$35*'Profilo fotovoltaico'!B7524</f>
        <v>2037.2275759713123</v>
      </c>
      <c r="D7522">
        <f>$Q$37*'Profilo eolico'!B7524</f>
        <v>2811.1270921760797</v>
      </c>
      <c r="E7522">
        <f>$P$39*'Profilo fotovoltaico'!B7524+'Approvvigionamento energia'!$Q$39*'Profilo eolico'!B7524</f>
        <v>2617.6522131248876</v>
      </c>
      <c r="F7522">
        <f>$P$41*'Profilo fotovoltaico'!B7524+'Approvvigionamento energia'!$Q$41*'Profilo eolico'!B7524</f>
        <v>2424.1773340736959</v>
      </c>
      <c r="G7522">
        <f>$P$43*'Profilo fotovoltaico'!B7524+'Approvvigionamento energia'!$Q$43*'Profilo eolico'!B7524</f>
        <v>2230.7024550225042</v>
      </c>
      <c r="H7522">
        <f t="shared" si="234"/>
        <v>1138.4335154826958</v>
      </c>
      <c r="I7522">
        <f>IF(LCOH!$C$28=Menu!$A$1,'Approvvigionamento energia'!C7522,0)+IF(LCOH!$C$28=Menu!$A$2,'Approvvigionamento energia'!D7522,0)+IF(LCOH!$C$28=Menu!$A$3,'Approvvigionamento energia'!E7522,0)+IF(LCOH!$C$28=Menu!$A$4,'Approvvigionamento energia'!F7522,0)+IF(LCOH!$C$28=Menu!$A$5,'Approvvigionamento energia'!G7522,0)+IF(LCOH!$C$28=Menu!$A$6,'Approvvigionamento energia'!H7522,0)</f>
        <v>2424.1773340736959</v>
      </c>
      <c r="J7522">
        <f>'Approvvigionamento energia'!A7522+'Approvvigionamento energia'!B7522+'Approvvigionamento energia'!I7522</f>
        <v>3182.9773340736956</v>
      </c>
      <c r="K7522">
        <f>IF(MIN(LCOH!$C$18,J7522)&gt;=$P$48*LCOH!$C$18, MIN(LCOH!$C$18,J7522),0)</f>
        <v>1500</v>
      </c>
      <c r="L7522">
        <f t="shared" si="235"/>
        <v>1682.9773340736956</v>
      </c>
      <c r="M7522">
        <f>K7522/LCOH!$C$18</f>
        <v>1</v>
      </c>
      <c r="N7522">
        <f>K7522/LCOH!$C$34</f>
        <v>28.901734104046245</v>
      </c>
    </row>
    <row r="7523" spans="1:14" x14ac:dyDescent="0.35">
      <c r="A7523">
        <f>'Profilo fotovoltaico'!B7525*LCOH!$C$20</f>
        <v>365</v>
      </c>
      <c r="B7523">
        <f>'Profilo eolico'!B7525*LCOH!$C$21</f>
        <v>478.7</v>
      </c>
      <c r="C7523">
        <f>$P$35*'Profilo fotovoltaico'!B7525</f>
        <v>2684.4334484820538</v>
      </c>
      <c r="D7523">
        <f>$Q$37*'Profilo eolico'!B7525</f>
        <v>2793.0397240030911</v>
      </c>
      <c r="E7523">
        <f>$P$39*'Profilo fotovoltaico'!B7525+'Approvvigionamento energia'!$Q$39*'Profilo eolico'!B7525</f>
        <v>2765.8881551228319</v>
      </c>
      <c r="F7523">
        <f>$P$41*'Profilo fotovoltaico'!B7525+'Approvvigionamento energia'!$Q$41*'Profilo eolico'!B7525</f>
        <v>2738.7365862425722</v>
      </c>
      <c r="G7523">
        <f>$P$43*'Profilo fotovoltaico'!B7525+'Approvvigionamento energia'!$Q$43*'Profilo eolico'!B7525</f>
        <v>2711.585017362313</v>
      </c>
      <c r="H7523">
        <f t="shared" si="234"/>
        <v>1138.4335154826958</v>
      </c>
      <c r="I7523">
        <f>IF(LCOH!$C$28=Menu!$A$1,'Approvvigionamento energia'!C7523,0)+IF(LCOH!$C$28=Menu!$A$2,'Approvvigionamento energia'!D7523,0)+IF(LCOH!$C$28=Menu!$A$3,'Approvvigionamento energia'!E7523,0)+IF(LCOH!$C$28=Menu!$A$4,'Approvvigionamento energia'!F7523,0)+IF(LCOH!$C$28=Menu!$A$5,'Approvvigionamento energia'!G7523,0)+IF(LCOH!$C$28=Menu!$A$6,'Approvvigionamento energia'!H7523,0)</f>
        <v>2738.7365862425722</v>
      </c>
      <c r="J7523">
        <f>'Approvvigionamento energia'!A7523+'Approvvigionamento energia'!B7523+'Approvvigionamento energia'!I7523</f>
        <v>3582.436586242572</v>
      </c>
      <c r="K7523">
        <f>IF(MIN(LCOH!$C$18,J7523)&gt;=$P$48*LCOH!$C$18, MIN(LCOH!$C$18,J7523),0)</f>
        <v>1500</v>
      </c>
      <c r="L7523">
        <f t="shared" si="235"/>
        <v>2082.436586242572</v>
      </c>
      <c r="M7523">
        <f>K7523/LCOH!$C$18</f>
        <v>1</v>
      </c>
      <c r="N7523">
        <f>K7523/LCOH!$C$34</f>
        <v>28.901734104046245</v>
      </c>
    </row>
    <row r="7524" spans="1:14" x14ac:dyDescent="0.35">
      <c r="A7524">
        <f>'Profilo fotovoltaico'!B7526*LCOH!$C$20</f>
        <v>390</v>
      </c>
      <c r="B7524">
        <f>'Profilo eolico'!B7526*LCOH!$C$21</f>
        <v>457.9</v>
      </c>
      <c r="C7524">
        <f>$P$35*'Profilo fotovoltaico'!B7526</f>
        <v>2868.2987531726053</v>
      </c>
      <c r="D7524">
        <f>$Q$37*'Profilo eolico'!B7526</f>
        <v>2671.679318197233</v>
      </c>
      <c r="E7524">
        <f>$P$39*'Profilo fotovoltaico'!B7526+'Approvvigionamento energia'!$Q$39*'Profilo eolico'!B7526</f>
        <v>2720.8341769410758</v>
      </c>
      <c r="F7524">
        <f>$P$41*'Profilo fotovoltaico'!B7526+'Approvvigionamento energia'!$Q$41*'Profilo eolico'!B7526</f>
        <v>2769.9890356849191</v>
      </c>
      <c r="G7524">
        <f>$P$43*'Profilo fotovoltaico'!B7526+'Approvvigionamento energia'!$Q$43*'Profilo eolico'!B7526</f>
        <v>2819.1438944287625</v>
      </c>
      <c r="H7524">
        <f t="shared" si="234"/>
        <v>1138.4335154826958</v>
      </c>
      <c r="I7524">
        <f>IF(LCOH!$C$28=Menu!$A$1,'Approvvigionamento energia'!C7524,0)+IF(LCOH!$C$28=Menu!$A$2,'Approvvigionamento energia'!D7524,0)+IF(LCOH!$C$28=Menu!$A$3,'Approvvigionamento energia'!E7524,0)+IF(LCOH!$C$28=Menu!$A$4,'Approvvigionamento energia'!F7524,0)+IF(LCOH!$C$28=Menu!$A$5,'Approvvigionamento energia'!G7524,0)+IF(LCOH!$C$28=Menu!$A$6,'Approvvigionamento energia'!H7524,0)</f>
        <v>2769.9890356849191</v>
      </c>
      <c r="J7524">
        <f>'Approvvigionamento energia'!A7524+'Approvvigionamento energia'!B7524+'Approvvigionamento energia'!I7524</f>
        <v>3617.8890356849192</v>
      </c>
      <c r="K7524">
        <f>IF(MIN(LCOH!$C$18,J7524)&gt;=$P$48*LCOH!$C$18, MIN(LCOH!$C$18,J7524),0)</f>
        <v>1500</v>
      </c>
      <c r="L7524">
        <f t="shared" si="235"/>
        <v>2117.8890356849192</v>
      </c>
      <c r="M7524">
        <f>K7524/LCOH!$C$18</f>
        <v>1</v>
      </c>
      <c r="N7524">
        <f>K7524/LCOH!$C$34</f>
        <v>28.901734104046245</v>
      </c>
    </row>
    <row r="7525" spans="1:14" x14ac:dyDescent="0.35">
      <c r="A7525">
        <f>'Profilo fotovoltaico'!B7527*LCOH!$C$20</f>
        <v>392</v>
      </c>
      <c r="B7525">
        <f>'Profilo eolico'!B7527*LCOH!$C$21</f>
        <v>437.40000000000003</v>
      </c>
      <c r="C7525">
        <f>$P$35*'Profilo fotovoltaico'!B7527</f>
        <v>2883.0079775478498</v>
      </c>
      <c r="D7525">
        <f>$Q$37*'Profilo eolico'!B7527</f>
        <v>2552.0693028597284</v>
      </c>
      <c r="E7525">
        <f>$P$39*'Profilo fotovoltaico'!B7527+'Approvvigionamento energia'!$Q$39*'Profilo eolico'!B7527</f>
        <v>2634.8039715317591</v>
      </c>
      <c r="F7525">
        <f>$P$41*'Profilo fotovoltaico'!B7527+'Approvvigionamento energia'!$Q$41*'Profilo eolico'!B7527</f>
        <v>2717.5386402037893</v>
      </c>
      <c r="G7525">
        <f>$P$43*'Profilo fotovoltaico'!B7527+'Approvvigionamento energia'!$Q$43*'Profilo eolico'!B7527</f>
        <v>2800.2733088758196</v>
      </c>
      <c r="H7525">
        <f t="shared" si="234"/>
        <v>1138.4335154826958</v>
      </c>
      <c r="I7525">
        <f>IF(LCOH!$C$28=Menu!$A$1,'Approvvigionamento energia'!C7525,0)+IF(LCOH!$C$28=Menu!$A$2,'Approvvigionamento energia'!D7525,0)+IF(LCOH!$C$28=Menu!$A$3,'Approvvigionamento energia'!E7525,0)+IF(LCOH!$C$28=Menu!$A$4,'Approvvigionamento energia'!F7525,0)+IF(LCOH!$C$28=Menu!$A$5,'Approvvigionamento energia'!G7525,0)+IF(LCOH!$C$28=Menu!$A$6,'Approvvigionamento energia'!H7525,0)</f>
        <v>2717.5386402037893</v>
      </c>
      <c r="J7525">
        <f>'Approvvigionamento energia'!A7525+'Approvvigionamento energia'!B7525+'Approvvigionamento energia'!I7525</f>
        <v>3546.9386402037894</v>
      </c>
      <c r="K7525">
        <f>IF(MIN(LCOH!$C$18,J7525)&gt;=$P$48*LCOH!$C$18, MIN(LCOH!$C$18,J7525),0)</f>
        <v>1500</v>
      </c>
      <c r="L7525">
        <f t="shared" si="235"/>
        <v>2046.9386402037894</v>
      </c>
      <c r="M7525">
        <f>K7525/LCOH!$C$18</f>
        <v>1</v>
      </c>
      <c r="N7525">
        <f>K7525/LCOH!$C$34</f>
        <v>28.901734104046245</v>
      </c>
    </row>
    <row r="7526" spans="1:14" x14ac:dyDescent="0.35">
      <c r="A7526">
        <f>'Profilo fotovoltaico'!B7528*LCOH!$C$20</f>
        <v>333</v>
      </c>
      <c r="B7526">
        <f>'Profilo eolico'!B7528*LCOH!$C$21</f>
        <v>421.70000000000005</v>
      </c>
      <c r="C7526">
        <f>$P$35*'Profilo fotovoltaico'!B7528</f>
        <v>2449.0858584781477</v>
      </c>
      <c r="D7526">
        <f>$Q$37*'Profilo eolico'!B7528</f>
        <v>2460.4655350158837</v>
      </c>
      <c r="E7526">
        <f>$P$39*'Profilo fotovoltaico'!B7528+'Approvvigionamento energia'!$Q$39*'Profilo eolico'!B7528</f>
        <v>2457.6206158814498</v>
      </c>
      <c r="F7526">
        <f>$P$41*'Profilo fotovoltaico'!B7528+'Approvvigionamento energia'!$Q$41*'Profilo eolico'!B7528</f>
        <v>2454.7756967470159</v>
      </c>
      <c r="G7526">
        <f>$P$43*'Profilo fotovoltaico'!B7528+'Approvvigionamento energia'!$Q$43*'Profilo eolico'!B7528</f>
        <v>2451.9307776125816</v>
      </c>
      <c r="H7526">
        <f t="shared" si="234"/>
        <v>1138.4335154826958</v>
      </c>
      <c r="I7526">
        <f>IF(LCOH!$C$28=Menu!$A$1,'Approvvigionamento energia'!C7526,0)+IF(LCOH!$C$28=Menu!$A$2,'Approvvigionamento energia'!D7526,0)+IF(LCOH!$C$28=Menu!$A$3,'Approvvigionamento energia'!E7526,0)+IF(LCOH!$C$28=Menu!$A$4,'Approvvigionamento energia'!F7526,0)+IF(LCOH!$C$28=Menu!$A$5,'Approvvigionamento energia'!G7526,0)+IF(LCOH!$C$28=Menu!$A$6,'Approvvigionamento energia'!H7526,0)</f>
        <v>2454.7756967470159</v>
      </c>
      <c r="J7526">
        <f>'Approvvigionamento energia'!A7526+'Approvvigionamento energia'!B7526+'Approvvigionamento energia'!I7526</f>
        <v>3209.4756967470157</v>
      </c>
      <c r="K7526">
        <f>IF(MIN(LCOH!$C$18,J7526)&gt;=$P$48*LCOH!$C$18, MIN(LCOH!$C$18,J7526),0)</f>
        <v>1500</v>
      </c>
      <c r="L7526">
        <f t="shared" si="235"/>
        <v>1709.4756967470157</v>
      </c>
      <c r="M7526">
        <f>K7526/LCOH!$C$18</f>
        <v>1</v>
      </c>
      <c r="N7526">
        <f>K7526/LCOH!$C$34</f>
        <v>28.901734104046245</v>
      </c>
    </row>
    <row r="7527" spans="1:14" x14ac:dyDescent="0.35">
      <c r="A7527">
        <f>'Profilo fotovoltaico'!B7529*LCOH!$C$20</f>
        <v>233</v>
      </c>
      <c r="B7527">
        <f>'Profilo eolico'!B7529*LCOH!$C$21</f>
        <v>401.1</v>
      </c>
      <c r="C7527">
        <f>$P$35*'Profilo fotovoltaico'!B7529</f>
        <v>1713.6246397159412</v>
      </c>
      <c r="D7527">
        <f>$Q$37*'Profilo eolico'!B7529</f>
        <v>2340.2720561889282</v>
      </c>
      <c r="E7527">
        <f>$P$39*'Profilo fotovoltaico'!B7529+'Approvvigionamento energia'!$Q$39*'Profilo eolico'!B7529</f>
        <v>2183.6102020706812</v>
      </c>
      <c r="F7527">
        <f>$P$41*'Profilo fotovoltaico'!B7529+'Approvvigionamento energia'!$Q$41*'Profilo eolico'!B7529</f>
        <v>2026.9483479524347</v>
      </c>
      <c r="G7527">
        <f>$P$43*'Profilo fotovoltaico'!B7529+'Approvvigionamento energia'!$Q$43*'Profilo eolico'!B7529</f>
        <v>1870.2864938341879</v>
      </c>
      <c r="H7527">
        <f t="shared" si="234"/>
        <v>1138.4335154826958</v>
      </c>
      <c r="I7527">
        <f>IF(LCOH!$C$28=Menu!$A$1,'Approvvigionamento energia'!C7527,0)+IF(LCOH!$C$28=Menu!$A$2,'Approvvigionamento energia'!D7527,0)+IF(LCOH!$C$28=Menu!$A$3,'Approvvigionamento energia'!E7527,0)+IF(LCOH!$C$28=Menu!$A$4,'Approvvigionamento energia'!F7527,0)+IF(LCOH!$C$28=Menu!$A$5,'Approvvigionamento energia'!G7527,0)+IF(LCOH!$C$28=Menu!$A$6,'Approvvigionamento energia'!H7527,0)</f>
        <v>2026.9483479524347</v>
      </c>
      <c r="J7527">
        <f>'Approvvigionamento energia'!A7527+'Approvvigionamento energia'!B7527+'Approvvigionamento energia'!I7527</f>
        <v>2661.0483479524346</v>
      </c>
      <c r="K7527">
        <f>IF(MIN(LCOH!$C$18,J7527)&gt;=$P$48*LCOH!$C$18, MIN(LCOH!$C$18,J7527),0)</f>
        <v>1500</v>
      </c>
      <c r="L7527">
        <f t="shared" si="235"/>
        <v>1161.0483479524346</v>
      </c>
      <c r="M7527">
        <f>K7527/LCOH!$C$18</f>
        <v>1</v>
      </c>
      <c r="N7527">
        <f>K7527/LCOH!$C$34</f>
        <v>28.901734104046245</v>
      </c>
    </row>
    <row r="7528" spans="1:14" x14ac:dyDescent="0.35">
      <c r="A7528">
        <f>'Profilo fotovoltaico'!B7530*LCOH!$C$20</f>
        <v>130</v>
      </c>
      <c r="B7528">
        <f>'Profilo eolico'!B7530*LCOH!$C$21</f>
        <v>368.8</v>
      </c>
      <c r="C7528">
        <f>$P$35*'Profilo fotovoltaico'!B7530</f>
        <v>956.09958439086847</v>
      </c>
      <c r="D7528">
        <f>$Q$37*'Profilo eolico'!B7530</f>
        <v>2151.8133490961773</v>
      </c>
      <c r="E7528">
        <f>$P$39*'Profilo fotovoltaico'!B7530+'Approvvigionamento energia'!$Q$39*'Profilo eolico'!B7530</f>
        <v>1852.8849079198501</v>
      </c>
      <c r="F7528">
        <f>$P$41*'Profilo fotovoltaico'!B7530+'Approvvigionamento energia'!$Q$41*'Profilo eolico'!B7530</f>
        <v>1553.9564667435229</v>
      </c>
      <c r="G7528">
        <f>$P$43*'Profilo fotovoltaico'!B7530+'Approvvigionamento energia'!$Q$43*'Profilo eolico'!B7530</f>
        <v>1255.0280255671958</v>
      </c>
      <c r="H7528">
        <f t="shared" si="234"/>
        <v>1138.4335154826958</v>
      </c>
      <c r="I7528">
        <f>IF(LCOH!$C$28=Menu!$A$1,'Approvvigionamento energia'!C7528,0)+IF(LCOH!$C$28=Menu!$A$2,'Approvvigionamento energia'!D7528,0)+IF(LCOH!$C$28=Menu!$A$3,'Approvvigionamento energia'!E7528,0)+IF(LCOH!$C$28=Menu!$A$4,'Approvvigionamento energia'!F7528,0)+IF(LCOH!$C$28=Menu!$A$5,'Approvvigionamento energia'!G7528,0)+IF(LCOH!$C$28=Menu!$A$6,'Approvvigionamento energia'!H7528,0)</f>
        <v>1553.9564667435229</v>
      </c>
      <c r="J7528">
        <f>'Approvvigionamento energia'!A7528+'Approvvigionamento energia'!B7528+'Approvvigionamento energia'!I7528</f>
        <v>2052.7564667435231</v>
      </c>
      <c r="K7528">
        <f>IF(MIN(LCOH!$C$18,J7528)&gt;=$P$48*LCOH!$C$18, MIN(LCOH!$C$18,J7528),0)</f>
        <v>1500</v>
      </c>
      <c r="L7528">
        <f t="shared" si="235"/>
        <v>552.75646674352311</v>
      </c>
      <c r="M7528">
        <f>K7528/LCOH!$C$18</f>
        <v>1</v>
      </c>
      <c r="N7528">
        <f>K7528/LCOH!$C$34</f>
        <v>28.901734104046245</v>
      </c>
    </row>
    <row r="7529" spans="1:14" x14ac:dyDescent="0.35">
      <c r="A7529">
        <f>'Profilo fotovoltaico'!B7531*LCOH!$C$20</f>
        <v>35</v>
      </c>
      <c r="B7529">
        <f>'Profilo eolico'!B7531*LCOH!$C$21</f>
        <v>325.5</v>
      </c>
      <c r="C7529">
        <f>$P$35*'Profilo fotovoltaico'!B7531</f>
        <v>257.41142656677232</v>
      </c>
      <c r="D7529">
        <f>$Q$37*'Profilo eolico'!B7531</f>
        <v>1899.1736581637899</v>
      </c>
      <c r="E7529">
        <f>$P$39*'Profilo fotovoltaico'!B7531+'Approvvigionamento energia'!$Q$39*'Profilo eolico'!B7531</f>
        <v>1488.7331002645353</v>
      </c>
      <c r="F7529">
        <f>$P$41*'Profilo fotovoltaico'!B7531+'Approvvigionamento energia'!$Q$41*'Profilo eolico'!B7531</f>
        <v>1078.2925423652812</v>
      </c>
      <c r="G7529">
        <f>$P$43*'Profilo fotovoltaico'!B7531+'Approvvigionamento energia'!$Q$43*'Profilo eolico'!B7531</f>
        <v>667.85198446602669</v>
      </c>
      <c r="H7529">
        <f t="shared" si="234"/>
        <v>1138.4335154826958</v>
      </c>
      <c r="I7529">
        <f>IF(LCOH!$C$28=Menu!$A$1,'Approvvigionamento energia'!C7529,0)+IF(LCOH!$C$28=Menu!$A$2,'Approvvigionamento energia'!D7529,0)+IF(LCOH!$C$28=Menu!$A$3,'Approvvigionamento energia'!E7529,0)+IF(LCOH!$C$28=Menu!$A$4,'Approvvigionamento energia'!F7529,0)+IF(LCOH!$C$28=Menu!$A$5,'Approvvigionamento energia'!G7529,0)+IF(LCOH!$C$28=Menu!$A$6,'Approvvigionamento energia'!H7529,0)</f>
        <v>1078.2925423652812</v>
      </c>
      <c r="J7529">
        <f>'Approvvigionamento energia'!A7529+'Approvvigionamento energia'!B7529+'Approvvigionamento energia'!I7529</f>
        <v>1438.7925423652812</v>
      </c>
      <c r="K7529">
        <f>IF(MIN(LCOH!$C$18,J7529)&gt;=$P$48*LCOH!$C$18, MIN(LCOH!$C$18,J7529),0)</f>
        <v>1438.7925423652812</v>
      </c>
      <c r="L7529">
        <f t="shared" si="235"/>
        <v>0</v>
      </c>
      <c r="M7529">
        <f>K7529/LCOH!$C$18</f>
        <v>0.95919502824352076</v>
      </c>
      <c r="N7529">
        <f>K7529/LCOH!$C$34</f>
        <v>27.722399660217363</v>
      </c>
    </row>
    <row r="7530" spans="1:14" x14ac:dyDescent="0.35">
      <c r="A7530">
        <f>'Profilo fotovoltaico'!B7532*LCOH!$C$20</f>
        <v>0</v>
      </c>
      <c r="B7530">
        <f>'Profilo eolico'!B7532*LCOH!$C$21</f>
        <v>295.89999999999998</v>
      </c>
      <c r="C7530">
        <f>$P$35*'Profilo fotovoltaico'!B7532</f>
        <v>0</v>
      </c>
      <c r="D7530">
        <f>$Q$37*'Profilo eolico'!B7532</f>
        <v>1726.4684652862225</v>
      </c>
      <c r="E7530">
        <f>$P$39*'Profilo fotovoltaico'!B7532+'Approvvigionamento energia'!$Q$39*'Profilo eolico'!B7532</f>
        <v>1294.8513489646666</v>
      </c>
      <c r="F7530">
        <f>$P$41*'Profilo fotovoltaico'!B7532+'Approvvigionamento energia'!$Q$41*'Profilo eolico'!B7532</f>
        <v>863.23423264311123</v>
      </c>
      <c r="G7530">
        <f>$P$43*'Profilo fotovoltaico'!B7532+'Approvvigionamento energia'!$Q$43*'Profilo eolico'!B7532</f>
        <v>431.61711632155561</v>
      </c>
      <c r="H7530">
        <f t="shared" si="234"/>
        <v>1138.4335154826958</v>
      </c>
      <c r="I7530">
        <f>IF(LCOH!$C$28=Menu!$A$1,'Approvvigionamento energia'!C7530,0)+IF(LCOH!$C$28=Menu!$A$2,'Approvvigionamento energia'!D7530,0)+IF(LCOH!$C$28=Menu!$A$3,'Approvvigionamento energia'!E7530,0)+IF(LCOH!$C$28=Menu!$A$4,'Approvvigionamento energia'!F7530,0)+IF(LCOH!$C$28=Menu!$A$5,'Approvvigionamento energia'!G7530,0)+IF(LCOH!$C$28=Menu!$A$6,'Approvvigionamento energia'!H7530,0)</f>
        <v>863.23423264311123</v>
      </c>
      <c r="J7530">
        <f>'Approvvigionamento energia'!A7530+'Approvvigionamento energia'!B7530+'Approvvigionamento energia'!I7530</f>
        <v>1159.1342326431113</v>
      </c>
      <c r="K7530">
        <f>IF(MIN(LCOH!$C$18,J7530)&gt;=$P$48*LCOH!$C$18, MIN(LCOH!$C$18,J7530),0)</f>
        <v>1159.1342326431113</v>
      </c>
      <c r="L7530">
        <f t="shared" si="235"/>
        <v>0</v>
      </c>
      <c r="M7530">
        <f>K7530/LCOH!$C$18</f>
        <v>0.77275615509540752</v>
      </c>
      <c r="N7530">
        <f>K7530/LCOH!$C$34</f>
        <v>22.333992921832589</v>
      </c>
    </row>
    <row r="7531" spans="1:14" x14ac:dyDescent="0.35">
      <c r="A7531">
        <f>'Profilo fotovoltaico'!B7533*LCOH!$C$20</f>
        <v>0</v>
      </c>
      <c r="B7531">
        <f>'Profilo eolico'!B7533*LCOH!$C$21</f>
        <v>288.60000000000002</v>
      </c>
      <c r="C7531">
        <f>$P$35*'Profilo fotovoltaico'!B7533</f>
        <v>0</v>
      </c>
      <c r="D7531">
        <f>$Q$37*'Profilo eolico'!B7533</f>
        <v>1683.875630556282</v>
      </c>
      <c r="E7531">
        <f>$P$39*'Profilo fotovoltaico'!B7533+'Approvvigionamento energia'!$Q$39*'Profilo eolico'!B7533</f>
        <v>1262.9067229172115</v>
      </c>
      <c r="F7531">
        <f>$P$41*'Profilo fotovoltaico'!B7533+'Approvvigionamento energia'!$Q$41*'Profilo eolico'!B7533</f>
        <v>841.93781527814099</v>
      </c>
      <c r="G7531">
        <f>$P$43*'Profilo fotovoltaico'!B7533+'Approvvigionamento energia'!$Q$43*'Profilo eolico'!B7533</f>
        <v>420.96890763907049</v>
      </c>
      <c r="H7531">
        <f t="shared" si="234"/>
        <v>1138.4335154826958</v>
      </c>
      <c r="I7531">
        <f>IF(LCOH!$C$28=Menu!$A$1,'Approvvigionamento energia'!C7531,0)+IF(LCOH!$C$28=Menu!$A$2,'Approvvigionamento energia'!D7531,0)+IF(LCOH!$C$28=Menu!$A$3,'Approvvigionamento energia'!E7531,0)+IF(LCOH!$C$28=Menu!$A$4,'Approvvigionamento energia'!F7531,0)+IF(LCOH!$C$28=Menu!$A$5,'Approvvigionamento energia'!G7531,0)+IF(LCOH!$C$28=Menu!$A$6,'Approvvigionamento energia'!H7531,0)</f>
        <v>841.93781527814099</v>
      </c>
      <c r="J7531">
        <f>'Approvvigionamento energia'!A7531+'Approvvigionamento energia'!B7531+'Approvvigionamento energia'!I7531</f>
        <v>1130.5378152781409</v>
      </c>
      <c r="K7531">
        <f>IF(MIN(LCOH!$C$18,J7531)&gt;=$P$48*LCOH!$C$18, MIN(LCOH!$C$18,J7531),0)</f>
        <v>1130.5378152781409</v>
      </c>
      <c r="L7531">
        <f t="shared" si="235"/>
        <v>0</v>
      </c>
      <c r="M7531">
        <f>K7531/LCOH!$C$18</f>
        <v>0.75369187685209393</v>
      </c>
      <c r="N7531">
        <f>K7531/LCOH!$C$34</f>
        <v>21.783002221158785</v>
      </c>
    </row>
    <row r="7532" spans="1:14" x14ac:dyDescent="0.35">
      <c r="A7532">
        <f>'Profilo fotovoltaico'!B7534*LCOH!$C$20</f>
        <v>0</v>
      </c>
      <c r="B7532">
        <f>'Profilo eolico'!B7534*LCOH!$C$21</f>
        <v>294.70000000000005</v>
      </c>
      <c r="C7532">
        <f>$P$35*'Profilo fotovoltaico'!B7534</f>
        <v>0</v>
      </c>
      <c r="D7532">
        <f>$Q$37*'Profilo eolico'!B7534</f>
        <v>1719.4669034128076</v>
      </c>
      <c r="E7532">
        <f>$P$39*'Profilo fotovoltaico'!B7534+'Approvvigionamento energia'!$Q$39*'Profilo eolico'!B7534</f>
        <v>1289.6001775596055</v>
      </c>
      <c r="F7532">
        <f>$P$41*'Profilo fotovoltaico'!B7534+'Approvvigionamento energia'!$Q$41*'Profilo eolico'!B7534</f>
        <v>859.7334517064038</v>
      </c>
      <c r="G7532">
        <f>$P$43*'Profilo fotovoltaico'!B7534+'Approvvigionamento energia'!$Q$43*'Profilo eolico'!B7534</f>
        <v>429.8667258532019</v>
      </c>
      <c r="H7532">
        <f t="shared" si="234"/>
        <v>1138.4335154826958</v>
      </c>
      <c r="I7532">
        <f>IF(LCOH!$C$28=Menu!$A$1,'Approvvigionamento energia'!C7532,0)+IF(LCOH!$C$28=Menu!$A$2,'Approvvigionamento energia'!D7532,0)+IF(LCOH!$C$28=Menu!$A$3,'Approvvigionamento energia'!E7532,0)+IF(LCOH!$C$28=Menu!$A$4,'Approvvigionamento energia'!F7532,0)+IF(LCOH!$C$28=Menu!$A$5,'Approvvigionamento energia'!G7532,0)+IF(LCOH!$C$28=Menu!$A$6,'Approvvigionamento energia'!H7532,0)</f>
        <v>859.7334517064038</v>
      </c>
      <c r="J7532">
        <f>'Approvvigionamento energia'!A7532+'Approvvigionamento energia'!B7532+'Approvvigionamento energia'!I7532</f>
        <v>1154.433451706404</v>
      </c>
      <c r="K7532">
        <f>IF(MIN(LCOH!$C$18,J7532)&gt;=$P$48*LCOH!$C$18, MIN(LCOH!$C$18,J7532),0)</f>
        <v>1154.433451706404</v>
      </c>
      <c r="L7532">
        <f t="shared" si="235"/>
        <v>0</v>
      </c>
      <c r="M7532">
        <f>K7532/LCOH!$C$18</f>
        <v>0.76962230113760266</v>
      </c>
      <c r="N7532">
        <f>K7532/LCOH!$C$34</f>
        <v>22.243419108023197</v>
      </c>
    </row>
    <row r="7533" spans="1:14" x14ac:dyDescent="0.35">
      <c r="A7533">
        <f>'Profilo fotovoltaico'!B7535*LCOH!$C$20</f>
        <v>0</v>
      </c>
      <c r="B7533">
        <f>'Profilo eolico'!B7535*LCOH!$C$21</f>
        <v>312.8</v>
      </c>
      <c r="C7533">
        <f>$P$35*'Profilo fotovoltaico'!B7535</f>
        <v>0</v>
      </c>
      <c r="D7533">
        <f>$Q$37*'Profilo eolico'!B7535</f>
        <v>1825.0737950034822</v>
      </c>
      <c r="E7533">
        <f>$P$39*'Profilo fotovoltaico'!B7535+'Approvvigionamento energia'!$Q$39*'Profilo eolico'!B7535</f>
        <v>1368.8053462526116</v>
      </c>
      <c r="F7533">
        <f>$P$41*'Profilo fotovoltaico'!B7535+'Approvvigionamento energia'!$Q$41*'Profilo eolico'!B7535</f>
        <v>912.53689750174112</v>
      </c>
      <c r="G7533">
        <f>$P$43*'Profilo fotovoltaico'!B7535+'Approvvigionamento energia'!$Q$43*'Profilo eolico'!B7535</f>
        <v>456.26844875087056</v>
      </c>
      <c r="H7533">
        <f t="shared" si="234"/>
        <v>1138.4335154826958</v>
      </c>
      <c r="I7533">
        <f>IF(LCOH!$C$28=Menu!$A$1,'Approvvigionamento energia'!C7533,0)+IF(LCOH!$C$28=Menu!$A$2,'Approvvigionamento energia'!D7533,0)+IF(LCOH!$C$28=Menu!$A$3,'Approvvigionamento energia'!E7533,0)+IF(LCOH!$C$28=Menu!$A$4,'Approvvigionamento energia'!F7533,0)+IF(LCOH!$C$28=Menu!$A$5,'Approvvigionamento energia'!G7533,0)+IF(LCOH!$C$28=Menu!$A$6,'Approvvigionamento energia'!H7533,0)</f>
        <v>912.53689750174112</v>
      </c>
      <c r="J7533">
        <f>'Approvvigionamento energia'!A7533+'Approvvigionamento energia'!B7533+'Approvvigionamento energia'!I7533</f>
        <v>1225.3368975017411</v>
      </c>
      <c r="K7533">
        <f>IF(MIN(LCOH!$C$18,J7533)&gt;=$P$48*LCOH!$C$18, MIN(LCOH!$C$18,J7533),0)</f>
        <v>1225.3368975017411</v>
      </c>
      <c r="L7533">
        <f t="shared" si="235"/>
        <v>0</v>
      </c>
      <c r="M7533">
        <f>K7533/LCOH!$C$18</f>
        <v>0.81689126500116072</v>
      </c>
      <c r="N7533">
        <f>K7533/LCOH!$C$34</f>
        <v>23.609574132981525</v>
      </c>
    </row>
    <row r="7534" spans="1:14" x14ac:dyDescent="0.35">
      <c r="A7534">
        <f>'Profilo fotovoltaico'!B7536*LCOH!$C$20</f>
        <v>0</v>
      </c>
      <c r="B7534">
        <f>'Profilo eolico'!B7536*LCOH!$C$21</f>
        <v>328.7</v>
      </c>
      <c r="C7534">
        <f>$P$35*'Profilo fotovoltaico'!B7536</f>
        <v>0</v>
      </c>
      <c r="D7534">
        <f>$Q$37*'Profilo eolico'!B7536</f>
        <v>1917.8444898262294</v>
      </c>
      <c r="E7534">
        <f>$P$39*'Profilo fotovoltaico'!B7536+'Approvvigionamento energia'!$Q$39*'Profilo eolico'!B7536</f>
        <v>1438.383367369672</v>
      </c>
      <c r="F7534">
        <f>$P$41*'Profilo fotovoltaico'!B7536+'Approvvigionamento energia'!$Q$41*'Profilo eolico'!B7536</f>
        <v>958.9222449131147</v>
      </c>
      <c r="G7534">
        <f>$P$43*'Profilo fotovoltaico'!B7536+'Approvvigionamento energia'!$Q$43*'Profilo eolico'!B7536</f>
        <v>479.46112245655735</v>
      </c>
      <c r="H7534">
        <f t="shared" si="234"/>
        <v>1138.4335154826958</v>
      </c>
      <c r="I7534">
        <f>IF(LCOH!$C$28=Menu!$A$1,'Approvvigionamento energia'!C7534,0)+IF(LCOH!$C$28=Menu!$A$2,'Approvvigionamento energia'!D7534,0)+IF(LCOH!$C$28=Menu!$A$3,'Approvvigionamento energia'!E7534,0)+IF(LCOH!$C$28=Menu!$A$4,'Approvvigionamento energia'!F7534,0)+IF(LCOH!$C$28=Menu!$A$5,'Approvvigionamento energia'!G7534,0)+IF(LCOH!$C$28=Menu!$A$6,'Approvvigionamento energia'!H7534,0)</f>
        <v>958.9222449131147</v>
      </c>
      <c r="J7534">
        <f>'Approvvigionamento energia'!A7534+'Approvvigionamento energia'!B7534+'Approvvigionamento energia'!I7534</f>
        <v>1287.6222449131146</v>
      </c>
      <c r="K7534">
        <f>IF(MIN(LCOH!$C$18,J7534)&gt;=$P$48*LCOH!$C$18, MIN(LCOH!$C$18,J7534),0)</f>
        <v>1287.6222449131146</v>
      </c>
      <c r="L7534">
        <f t="shared" si="235"/>
        <v>0</v>
      </c>
      <c r="M7534">
        <f>K7534/LCOH!$C$18</f>
        <v>0.85841482994207641</v>
      </c>
      <c r="N7534">
        <f>K7534/LCOH!$C$34</f>
        <v>24.809677165955968</v>
      </c>
    </row>
    <row r="7535" spans="1:14" x14ac:dyDescent="0.35">
      <c r="A7535">
        <f>'Profilo fotovoltaico'!B7537*LCOH!$C$20</f>
        <v>0</v>
      </c>
      <c r="B7535">
        <f>'Profilo eolico'!B7537*LCOH!$C$21</f>
        <v>339.7</v>
      </c>
      <c r="C7535">
        <f>$P$35*'Profilo fotovoltaico'!B7537</f>
        <v>0</v>
      </c>
      <c r="D7535">
        <f>$Q$37*'Profilo eolico'!B7537</f>
        <v>1982.025473665866</v>
      </c>
      <c r="E7535">
        <f>$P$39*'Profilo fotovoltaico'!B7537+'Approvvigionamento energia'!$Q$39*'Profilo eolico'!B7537</f>
        <v>1486.5191052493994</v>
      </c>
      <c r="F7535">
        <f>$P$41*'Profilo fotovoltaico'!B7537+'Approvvigionamento energia'!$Q$41*'Profilo eolico'!B7537</f>
        <v>991.012736832933</v>
      </c>
      <c r="G7535">
        <f>$P$43*'Profilo fotovoltaico'!B7537+'Approvvigionamento energia'!$Q$43*'Profilo eolico'!B7537</f>
        <v>495.5063684164665</v>
      </c>
      <c r="H7535">
        <f t="shared" si="234"/>
        <v>1138.4335154826958</v>
      </c>
      <c r="I7535">
        <f>IF(LCOH!$C$28=Menu!$A$1,'Approvvigionamento energia'!C7535,0)+IF(LCOH!$C$28=Menu!$A$2,'Approvvigionamento energia'!D7535,0)+IF(LCOH!$C$28=Menu!$A$3,'Approvvigionamento energia'!E7535,0)+IF(LCOH!$C$28=Menu!$A$4,'Approvvigionamento energia'!F7535,0)+IF(LCOH!$C$28=Menu!$A$5,'Approvvigionamento energia'!G7535,0)+IF(LCOH!$C$28=Menu!$A$6,'Approvvigionamento energia'!H7535,0)</f>
        <v>991.012736832933</v>
      </c>
      <c r="J7535">
        <f>'Approvvigionamento energia'!A7535+'Approvvigionamento energia'!B7535+'Approvvigionamento energia'!I7535</f>
        <v>1330.7127368329329</v>
      </c>
      <c r="K7535">
        <f>IF(MIN(LCOH!$C$18,J7535)&gt;=$P$48*LCOH!$C$18, MIN(LCOH!$C$18,J7535),0)</f>
        <v>1330.7127368329329</v>
      </c>
      <c r="L7535">
        <f t="shared" si="235"/>
        <v>0</v>
      </c>
      <c r="M7535">
        <f>K7535/LCOH!$C$18</f>
        <v>0.88714182455528867</v>
      </c>
      <c r="N7535">
        <f>K7535/LCOH!$C$34</f>
        <v>25.639937125875395</v>
      </c>
    </row>
    <row r="7536" spans="1:14" x14ac:dyDescent="0.35">
      <c r="A7536">
        <f>'Profilo fotovoltaico'!B7538*LCOH!$C$20</f>
        <v>0</v>
      </c>
      <c r="B7536">
        <f>'Profilo eolico'!B7538*LCOH!$C$21</f>
        <v>351.4</v>
      </c>
      <c r="C7536">
        <f>$P$35*'Profilo fotovoltaico'!B7538</f>
        <v>0</v>
      </c>
      <c r="D7536">
        <f>$Q$37*'Profilo eolico'!B7538</f>
        <v>2050.2907019316613</v>
      </c>
      <c r="E7536">
        <f>$P$39*'Profilo fotovoltaico'!B7538+'Approvvigionamento energia'!$Q$39*'Profilo eolico'!B7538</f>
        <v>1537.7180264487458</v>
      </c>
      <c r="F7536">
        <f>$P$41*'Profilo fotovoltaico'!B7538+'Approvvigionamento energia'!$Q$41*'Profilo eolico'!B7538</f>
        <v>1025.1453509658306</v>
      </c>
      <c r="G7536">
        <f>$P$43*'Profilo fotovoltaico'!B7538+'Approvvigionamento energia'!$Q$43*'Profilo eolico'!B7538</f>
        <v>512.57267548291532</v>
      </c>
      <c r="H7536">
        <f t="shared" si="234"/>
        <v>1138.4335154826958</v>
      </c>
      <c r="I7536">
        <f>IF(LCOH!$C$28=Menu!$A$1,'Approvvigionamento energia'!C7536,0)+IF(LCOH!$C$28=Menu!$A$2,'Approvvigionamento energia'!D7536,0)+IF(LCOH!$C$28=Menu!$A$3,'Approvvigionamento energia'!E7536,0)+IF(LCOH!$C$28=Menu!$A$4,'Approvvigionamento energia'!F7536,0)+IF(LCOH!$C$28=Menu!$A$5,'Approvvigionamento energia'!G7536,0)+IF(LCOH!$C$28=Menu!$A$6,'Approvvigionamento energia'!H7536,0)</f>
        <v>1025.1453509658306</v>
      </c>
      <c r="J7536">
        <f>'Approvvigionamento energia'!A7536+'Approvvigionamento energia'!B7536+'Approvvigionamento energia'!I7536</f>
        <v>1376.5453509658305</v>
      </c>
      <c r="K7536">
        <f>IF(MIN(LCOH!$C$18,J7536)&gt;=$P$48*LCOH!$C$18, MIN(LCOH!$C$18,J7536),0)</f>
        <v>1376.5453509658305</v>
      </c>
      <c r="L7536">
        <f t="shared" si="235"/>
        <v>0</v>
      </c>
      <c r="M7536">
        <f>K7536/LCOH!$C$18</f>
        <v>0.91769690064388698</v>
      </c>
      <c r="N7536">
        <f>K7536/LCOH!$C$34</f>
        <v>26.523031810516965</v>
      </c>
    </row>
    <row r="7537" spans="1:14" x14ac:dyDescent="0.35">
      <c r="A7537">
        <f>'Profilo fotovoltaico'!B7539*LCOH!$C$20</f>
        <v>0</v>
      </c>
      <c r="B7537">
        <f>'Profilo eolico'!B7539*LCOH!$C$21</f>
        <v>371.09999999999997</v>
      </c>
      <c r="C7537">
        <f>$P$35*'Profilo fotovoltaico'!B7539</f>
        <v>0</v>
      </c>
      <c r="D7537">
        <f>$Q$37*'Profilo eolico'!B7539</f>
        <v>2165.2330093535556</v>
      </c>
      <c r="E7537">
        <f>$P$39*'Profilo fotovoltaico'!B7539+'Approvvigionamento energia'!$Q$39*'Profilo eolico'!B7539</f>
        <v>1623.9247570151667</v>
      </c>
      <c r="F7537">
        <f>$P$41*'Profilo fotovoltaico'!B7539+'Approvvigionamento energia'!$Q$41*'Profilo eolico'!B7539</f>
        <v>1082.6165046767778</v>
      </c>
      <c r="G7537">
        <f>$P$43*'Profilo fotovoltaico'!B7539+'Approvvigionamento energia'!$Q$43*'Profilo eolico'!B7539</f>
        <v>541.30825233838891</v>
      </c>
      <c r="H7537">
        <f t="shared" si="234"/>
        <v>1138.4335154826958</v>
      </c>
      <c r="I7537">
        <f>IF(LCOH!$C$28=Menu!$A$1,'Approvvigionamento energia'!C7537,0)+IF(LCOH!$C$28=Menu!$A$2,'Approvvigionamento energia'!D7537,0)+IF(LCOH!$C$28=Menu!$A$3,'Approvvigionamento energia'!E7537,0)+IF(LCOH!$C$28=Menu!$A$4,'Approvvigionamento energia'!F7537,0)+IF(LCOH!$C$28=Menu!$A$5,'Approvvigionamento energia'!G7537,0)+IF(LCOH!$C$28=Menu!$A$6,'Approvvigionamento energia'!H7537,0)</f>
        <v>1082.6165046767778</v>
      </c>
      <c r="J7537">
        <f>'Approvvigionamento energia'!A7537+'Approvvigionamento energia'!B7537+'Approvvigionamento energia'!I7537</f>
        <v>1453.7165046767777</v>
      </c>
      <c r="K7537">
        <f>IF(MIN(LCOH!$C$18,J7537)&gt;=$P$48*LCOH!$C$18, MIN(LCOH!$C$18,J7537),0)</f>
        <v>1453.7165046767777</v>
      </c>
      <c r="L7537">
        <f t="shared" si="235"/>
        <v>0</v>
      </c>
      <c r="M7537">
        <f>K7537/LCOH!$C$18</f>
        <v>0.96914433645118514</v>
      </c>
      <c r="N7537">
        <f>K7537/LCOH!$C$34</f>
        <v>28.009951920554485</v>
      </c>
    </row>
    <row r="7538" spans="1:14" x14ac:dyDescent="0.35">
      <c r="A7538">
        <f>'Profilo fotovoltaico'!B7540*LCOH!$C$20</f>
        <v>0</v>
      </c>
      <c r="B7538">
        <f>'Profilo eolico'!B7540*LCOH!$C$21</f>
        <v>403.3</v>
      </c>
      <c r="C7538">
        <f>$P$35*'Profilo fotovoltaico'!B7540</f>
        <v>0</v>
      </c>
      <c r="D7538">
        <f>$Q$37*'Profilo eolico'!B7540</f>
        <v>2353.1082529568553</v>
      </c>
      <c r="E7538">
        <f>$P$39*'Profilo fotovoltaico'!B7540+'Approvvigionamento energia'!$Q$39*'Profilo eolico'!B7540</f>
        <v>1764.8311897176413</v>
      </c>
      <c r="F7538">
        <f>$P$41*'Profilo fotovoltaico'!B7540+'Approvvigionamento energia'!$Q$41*'Profilo eolico'!B7540</f>
        <v>1176.5541264784276</v>
      </c>
      <c r="G7538">
        <f>$P$43*'Profilo fotovoltaico'!B7540+'Approvvigionamento energia'!$Q$43*'Profilo eolico'!B7540</f>
        <v>588.27706323921382</v>
      </c>
      <c r="H7538">
        <f t="shared" si="234"/>
        <v>1138.4335154826958</v>
      </c>
      <c r="I7538">
        <f>IF(LCOH!$C$28=Menu!$A$1,'Approvvigionamento energia'!C7538,0)+IF(LCOH!$C$28=Menu!$A$2,'Approvvigionamento energia'!D7538,0)+IF(LCOH!$C$28=Menu!$A$3,'Approvvigionamento energia'!E7538,0)+IF(LCOH!$C$28=Menu!$A$4,'Approvvigionamento energia'!F7538,0)+IF(LCOH!$C$28=Menu!$A$5,'Approvvigionamento energia'!G7538,0)+IF(LCOH!$C$28=Menu!$A$6,'Approvvigionamento energia'!H7538,0)</f>
        <v>1176.5541264784276</v>
      </c>
      <c r="J7538">
        <f>'Approvvigionamento energia'!A7538+'Approvvigionamento energia'!B7538+'Approvvigionamento energia'!I7538</f>
        <v>1579.8541264784276</v>
      </c>
      <c r="K7538">
        <f>IF(MIN(LCOH!$C$18,J7538)&gt;=$P$48*LCOH!$C$18, MIN(LCOH!$C$18,J7538),0)</f>
        <v>1500</v>
      </c>
      <c r="L7538">
        <f t="shared" si="235"/>
        <v>79.854126478427588</v>
      </c>
      <c r="M7538">
        <f>K7538/LCOH!$C$18</f>
        <v>1</v>
      </c>
      <c r="N7538">
        <f>K7538/LCOH!$C$34</f>
        <v>28.901734104046245</v>
      </c>
    </row>
    <row r="7539" spans="1:14" x14ac:dyDescent="0.35">
      <c r="A7539">
        <f>'Profilo fotovoltaico'!B7541*LCOH!$C$20</f>
        <v>0</v>
      </c>
      <c r="B7539">
        <f>'Profilo eolico'!B7541*LCOH!$C$21</f>
        <v>450.90000000000003</v>
      </c>
      <c r="C7539">
        <f>$P$35*'Profilo fotovoltaico'!B7541</f>
        <v>0</v>
      </c>
      <c r="D7539">
        <f>$Q$37*'Profilo eolico'!B7541</f>
        <v>2630.8368739356461</v>
      </c>
      <c r="E7539">
        <f>$P$39*'Profilo fotovoltaico'!B7541+'Approvvigionamento energia'!$Q$39*'Profilo eolico'!B7541</f>
        <v>1973.1276554517347</v>
      </c>
      <c r="F7539">
        <f>$P$41*'Profilo fotovoltaico'!B7541+'Approvvigionamento energia'!$Q$41*'Profilo eolico'!B7541</f>
        <v>1315.418436967823</v>
      </c>
      <c r="G7539">
        <f>$P$43*'Profilo fotovoltaico'!B7541+'Approvvigionamento energia'!$Q$43*'Profilo eolico'!B7541</f>
        <v>657.70921848391151</v>
      </c>
      <c r="H7539">
        <f t="shared" si="234"/>
        <v>1138.4335154826958</v>
      </c>
      <c r="I7539">
        <f>IF(LCOH!$C$28=Menu!$A$1,'Approvvigionamento energia'!C7539,0)+IF(LCOH!$C$28=Menu!$A$2,'Approvvigionamento energia'!D7539,0)+IF(LCOH!$C$28=Menu!$A$3,'Approvvigionamento energia'!E7539,0)+IF(LCOH!$C$28=Menu!$A$4,'Approvvigionamento energia'!F7539,0)+IF(LCOH!$C$28=Menu!$A$5,'Approvvigionamento energia'!G7539,0)+IF(LCOH!$C$28=Menu!$A$6,'Approvvigionamento energia'!H7539,0)</f>
        <v>1315.418436967823</v>
      </c>
      <c r="J7539">
        <f>'Approvvigionamento energia'!A7539+'Approvvigionamento energia'!B7539+'Approvvigionamento energia'!I7539</f>
        <v>1766.3184369678231</v>
      </c>
      <c r="K7539">
        <f>IF(MIN(LCOH!$C$18,J7539)&gt;=$P$48*LCOH!$C$18, MIN(LCOH!$C$18,J7539),0)</f>
        <v>1500</v>
      </c>
      <c r="L7539">
        <f t="shared" si="235"/>
        <v>266.31843696782312</v>
      </c>
      <c r="M7539">
        <f>K7539/LCOH!$C$18</f>
        <v>1</v>
      </c>
      <c r="N7539">
        <f>K7539/LCOH!$C$34</f>
        <v>28.901734104046245</v>
      </c>
    </row>
    <row r="7540" spans="1:14" x14ac:dyDescent="0.35">
      <c r="A7540">
        <f>'Profilo fotovoltaico'!B7542*LCOH!$C$20</f>
        <v>0</v>
      </c>
      <c r="B7540">
        <f>'Profilo eolico'!B7542*LCOH!$C$21</f>
        <v>476.1</v>
      </c>
      <c r="C7540">
        <f>$P$35*'Profilo fotovoltaico'!B7542</f>
        <v>0</v>
      </c>
      <c r="D7540">
        <f>$Q$37*'Profilo eolico'!B7542</f>
        <v>2777.8696732773592</v>
      </c>
      <c r="E7540">
        <f>$P$39*'Profilo fotovoltaico'!B7542+'Approvvigionamento energia'!$Q$39*'Profilo eolico'!B7542</f>
        <v>2083.4022549580191</v>
      </c>
      <c r="F7540">
        <f>$P$41*'Profilo fotovoltaico'!B7542+'Approvvigionamento energia'!$Q$41*'Profilo eolico'!B7542</f>
        <v>1388.9348366386796</v>
      </c>
      <c r="G7540">
        <f>$P$43*'Profilo fotovoltaico'!B7542+'Approvvigionamento energia'!$Q$43*'Profilo eolico'!B7542</f>
        <v>694.4674183193398</v>
      </c>
      <c r="H7540">
        <f t="shared" si="234"/>
        <v>1138.4335154826958</v>
      </c>
      <c r="I7540">
        <f>IF(LCOH!$C$28=Menu!$A$1,'Approvvigionamento energia'!C7540,0)+IF(LCOH!$C$28=Menu!$A$2,'Approvvigionamento energia'!D7540,0)+IF(LCOH!$C$28=Menu!$A$3,'Approvvigionamento energia'!E7540,0)+IF(LCOH!$C$28=Menu!$A$4,'Approvvigionamento energia'!F7540,0)+IF(LCOH!$C$28=Menu!$A$5,'Approvvigionamento energia'!G7540,0)+IF(LCOH!$C$28=Menu!$A$6,'Approvvigionamento energia'!H7540,0)</f>
        <v>1388.9348366386796</v>
      </c>
      <c r="J7540">
        <f>'Approvvigionamento energia'!A7540+'Approvvigionamento energia'!B7540+'Approvvigionamento energia'!I7540</f>
        <v>1865.0348366386797</v>
      </c>
      <c r="K7540">
        <f>IF(MIN(LCOH!$C$18,J7540)&gt;=$P$48*LCOH!$C$18, MIN(LCOH!$C$18,J7540),0)</f>
        <v>1500</v>
      </c>
      <c r="L7540">
        <f t="shared" si="235"/>
        <v>365.03483663867974</v>
      </c>
      <c r="M7540">
        <f>K7540/LCOH!$C$18</f>
        <v>1</v>
      </c>
      <c r="N7540">
        <f>K7540/LCOH!$C$34</f>
        <v>28.901734104046245</v>
      </c>
    </row>
    <row r="7541" spans="1:14" x14ac:dyDescent="0.35">
      <c r="A7541">
        <f>'Profilo fotovoltaico'!B7543*LCOH!$C$20</f>
        <v>0</v>
      </c>
      <c r="B7541">
        <f>'Profilo eolico'!B7543*LCOH!$C$21</f>
        <v>497.40000000000003</v>
      </c>
      <c r="C7541">
        <f>$P$35*'Profilo fotovoltaico'!B7543</f>
        <v>0</v>
      </c>
      <c r="D7541">
        <f>$Q$37*'Profilo eolico'!B7543</f>
        <v>2902.1473965304731</v>
      </c>
      <c r="E7541">
        <f>$P$39*'Profilo fotovoltaico'!B7543+'Approvvigionamento energia'!$Q$39*'Profilo eolico'!B7543</f>
        <v>2176.610547397855</v>
      </c>
      <c r="F7541">
        <f>$P$41*'Profilo fotovoltaico'!B7543+'Approvvigionamento energia'!$Q$41*'Profilo eolico'!B7543</f>
        <v>1451.0736982652365</v>
      </c>
      <c r="G7541">
        <f>$P$43*'Profilo fotovoltaico'!B7543+'Approvvigionamento energia'!$Q$43*'Profilo eolico'!B7543</f>
        <v>725.53684913261827</v>
      </c>
      <c r="H7541">
        <f t="shared" si="234"/>
        <v>1138.4335154826958</v>
      </c>
      <c r="I7541">
        <f>IF(LCOH!$C$28=Menu!$A$1,'Approvvigionamento energia'!C7541,0)+IF(LCOH!$C$28=Menu!$A$2,'Approvvigionamento energia'!D7541,0)+IF(LCOH!$C$28=Menu!$A$3,'Approvvigionamento energia'!E7541,0)+IF(LCOH!$C$28=Menu!$A$4,'Approvvigionamento energia'!F7541,0)+IF(LCOH!$C$28=Menu!$A$5,'Approvvigionamento energia'!G7541,0)+IF(LCOH!$C$28=Menu!$A$6,'Approvvigionamento energia'!H7541,0)</f>
        <v>1451.0736982652365</v>
      </c>
      <c r="J7541">
        <f>'Approvvigionamento energia'!A7541+'Approvvigionamento energia'!B7541+'Approvvigionamento energia'!I7541</f>
        <v>1948.4736982652366</v>
      </c>
      <c r="K7541">
        <f>IF(MIN(LCOH!$C$18,J7541)&gt;=$P$48*LCOH!$C$18, MIN(LCOH!$C$18,J7541),0)</f>
        <v>1500</v>
      </c>
      <c r="L7541">
        <f t="shared" si="235"/>
        <v>448.47369826523664</v>
      </c>
      <c r="M7541">
        <f>K7541/LCOH!$C$18</f>
        <v>1</v>
      </c>
      <c r="N7541">
        <f>K7541/LCOH!$C$34</f>
        <v>28.901734104046245</v>
      </c>
    </row>
    <row r="7542" spans="1:14" x14ac:dyDescent="0.35">
      <c r="A7542">
        <f>'Profilo fotovoltaico'!B7544*LCOH!$C$20</f>
        <v>0</v>
      </c>
      <c r="B7542">
        <f>'Profilo eolico'!B7544*LCOH!$C$21</f>
        <v>487.8</v>
      </c>
      <c r="C7542">
        <f>$P$35*'Profilo fotovoltaico'!B7544</f>
        <v>0</v>
      </c>
      <c r="D7542">
        <f>$Q$37*'Profilo eolico'!B7544</f>
        <v>2846.1349015431542</v>
      </c>
      <c r="E7542">
        <f>$P$39*'Profilo fotovoltaico'!B7544+'Approvvigionamento energia'!$Q$39*'Profilo eolico'!B7544</f>
        <v>2134.6011761573654</v>
      </c>
      <c r="F7542">
        <f>$P$41*'Profilo fotovoltaico'!B7544+'Approvvigionamento energia'!$Q$41*'Profilo eolico'!B7544</f>
        <v>1423.0674507715771</v>
      </c>
      <c r="G7542">
        <f>$P$43*'Profilo fotovoltaico'!B7544+'Approvvigionamento energia'!$Q$43*'Profilo eolico'!B7544</f>
        <v>711.53372538578856</v>
      </c>
      <c r="H7542">
        <f t="shared" si="234"/>
        <v>1138.4335154826958</v>
      </c>
      <c r="I7542">
        <f>IF(LCOH!$C$28=Menu!$A$1,'Approvvigionamento energia'!C7542,0)+IF(LCOH!$C$28=Menu!$A$2,'Approvvigionamento energia'!D7542,0)+IF(LCOH!$C$28=Menu!$A$3,'Approvvigionamento energia'!E7542,0)+IF(LCOH!$C$28=Menu!$A$4,'Approvvigionamento energia'!F7542,0)+IF(LCOH!$C$28=Menu!$A$5,'Approvvigionamento energia'!G7542,0)+IF(LCOH!$C$28=Menu!$A$6,'Approvvigionamento energia'!H7542,0)</f>
        <v>1423.0674507715771</v>
      </c>
      <c r="J7542">
        <f>'Approvvigionamento energia'!A7542+'Approvvigionamento energia'!B7542+'Approvvigionamento energia'!I7542</f>
        <v>1910.8674507715771</v>
      </c>
      <c r="K7542">
        <f>IF(MIN(LCOH!$C$18,J7542)&gt;=$P$48*LCOH!$C$18, MIN(LCOH!$C$18,J7542),0)</f>
        <v>1500</v>
      </c>
      <c r="L7542">
        <f t="shared" si="235"/>
        <v>410.86745077157707</v>
      </c>
      <c r="M7542">
        <f>K7542/LCOH!$C$18</f>
        <v>1</v>
      </c>
      <c r="N7542">
        <f>K7542/LCOH!$C$34</f>
        <v>28.901734104046245</v>
      </c>
    </row>
    <row r="7543" spans="1:14" x14ac:dyDescent="0.35">
      <c r="A7543">
        <f>'Profilo fotovoltaico'!B7545*LCOH!$C$20</f>
        <v>0</v>
      </c>
      <c r="B7543">
        <f>'Profilo eolico'!B7545*LCOH!$C$21</f>
        <v>468.8</v>
      </c>
      <c r="C7543">
        <f>$P$35*'Profilo fotovoltaico'!B7545</f>
        <v>0</v>
      </c>
      <c r="D7543">
        <f>$Q$37*'Profilo eolico'!B7545</f>
        <v>2735.2768385474183</v>
      </c>
      <c r="E7543">
        <f>$P$39*'Profilo fotovoltaico'!B7545+'Approvvigionamento energia'!$Q$39*'Profilo eolico'!B7545</f>
        <v>2051.4576289105635</v>
      </c>
      <c r="F7543">
        <f>$P$41*'Profilo fotovoltaico'!B7545+'Approvvigionamento energia'!$Q$41*'Profilo eolico'!B7545</f>
        <v>1367.6384192737091</v>
      </c>
      <c r="G7543">
        <f>$P$43*'Profilo fotovoltaico'!B7545+'Approvvigionamento energia'!$Q$43*'Profilo eolico'!B7545</f>
        <v>683.81920963685457</v>
      </c>
      <c r="H7543">
        <f t="shared" si="234"/>
        <v>1138.4335154826958</v>
      </c>
      <c r="I7543">
        <f>IF(LCOH!$C$28=Menu!$A$1,'Approvvigionamento energia'!C7543,0)+IF(LCOH!$C$28=Menu!$A$2,'Approvvigionamento energia'!D7543,0)+IF(LCOH!$C$28=Menu!$A$3,'Approvvigionamento energia'!E7543,0)+IF(LCOH!$C$28=Menu!$A$4,'Approvvigionamento energia'!F7543,0)+IF(LCOH!$C$28=Menu!$A$5,'Approvvigionamento energia'!G7543,0)+IF(LCOH!$C$28=Menu!$A$6,'Approvvigionamento energia'!H7543,0)</f>
        <v>1367.6384192737091</v>
      </c>
      <c r="J7543">
        <f>'Approvvigionamento energia'!A7543+'Approvvigionamento energia'!B7543+'Approvvigionamento energia'!I7543</f>
        <v>1836.4384192737091</v>
      </c>
      <c r="K7543">
        <f>IF(MIN(LCOH!$C$18,J7543)&gt;=$P$48*LCOH!$C$18, MIN(LCOH!$C$18,J7543),0)</f>
        <v>1500</v>
      </c>
      <c r="L7543">
        <f t="shared" si="235"/>
        <v>336.43841927370909</v>
      </c>
      <c r="M7543">
        <f>K7543/LCOH!$C$18</f>
        <v>1</v>
      </c>
      <c r="N7543">
        <f>K7543/LCOH!$C$34</f>
        <v>28.901734104046245</v>
      </c>
    </row>
    <row r="7544" spans="1:14" x14ac:dyDescent="0.35">
      <c r="A7544">
        <f>'Profilo fotovoltaico'!B7546*LCOH!$C$20</f>
        <v>19</v>
      </c>
      <c r="B7544">
        <f>'Profilo eolico'!B7546*LCOH!$C$21</f>
        <v>433.2</v>
      </c>
      <c r="C7544">
        <f>$P$35*'Profilo fotovoltaico'!B7546</f>
        <v>139.73763156481922</v>
      </c>
      <c r="D7544">
        <f>$Q$37*'Profilo eolico'!B7546</f>
        <v>2527.5638363027761</v>
      </c>
      <c r="E7544">
        <f>$P$39*'Profilo fotovoltaico'!B7546+'Approvvigionamento energia'!$Q$39*'Profilo eolico'!B7546</f>
        <v>1930.6072851182869</v>
      </c>
      <c r="F7544">
        <f>$P$41*'Profilo fotovoltaico'!B7546+'Approvvigionamento energia'!$Q$41*'Profilo eolico'!B7546</f>
        <v>1333.6507339337977</v>
      </c>
      <c r="G7544">
        <f>$P$43*'Profilo fotovoltaico'!B7546+'Approvvigionamento energia'!$Q$43*'Profilo eolico'!B7546</f>
        <v>736.69418274930842</v>
      </c>
      <c r="H7544">
        <f t="shared" si="234"/>
        <v>1138.4335154826958</v>
      </c>
      <c r="I7544">
        <f>IF(LCOH!$C$28=Menu!$A$1,'Approvvigionamento energia'!C7544,0)+IF(LCOH!$C$28=Menu!$A$2,'Approvvigionamento energia'!D7544,0)+IF(LCOH!$C$28=Menu!$A$3,'Approvvigionamento energia'!E7544,0)+IF(LCOH!$C$28=Menu!$A$4,'Approvvigionamento energia'!F7544,0)+IF(LCOH!$C$28=Menu!$A$5,'Approvvigionamento energia'!G7544,0)+IF(LCOH!$C$28=Menu!$A$6,'Approvvigionamento energia'!H7544,0)</f>
        <v>1333.6507339337977</v>
      </c>
      <c r="J7544">
        <f>'Approvvigionamento energia'!A7544+'Approvvigionamento energia'!B7544+'Approvvigionamento energia'!I7544</f>
        <v>1785.8507339337978</v>
      </c>
      <c r="K7544">
        <f>IF(MIN(LCOH!$C$18,J7544)&gt;=$P$48*LCOH!$C$18, MIN(LCOH!$C$18,J7544),0)</f>
        <v>1500</v>
      </c>
      <c r="L7544">
        <f t="shared" si="235"/>
        <v>285.85073393379776</v>
      </c>
      <c r="M7544">
        <f>K7544/LCOH!$C$18</f>
        <v>1</v>
      </c>
      <c r="N7544">
        <f>K7544/LCOH!$C$34</f>
        <v>28.901734104046245</v>
      </c>
    </row>
    <row r="7545" spans="1:14" x14ac:dyDescent="0.35">
      <c r="A7545">
        <f>'Profilo fotovoltaico'!B7547*LCOH!$C$20</f>
        <v>131</v>
      </c>
      <c r="B7545">
        <f>'Profilo eolico'!B7547*LCOH!$C$21</f>
        <v>401.5</v>
      </c>
      <c r="C7545">
        <f>$P$35*'Profilo fotovoltaico'!B7547</f>
        <v>963.45419657849061</v>
      </c>
      <c r="D7545">
        <f>$Q$37*'Profilo eolico'!B7547</f>
        <v>2342.6059101467331</v>
      </c>
      <c r="E7545">
        <f>$P$39*'Profilo fotovoltaico'!B7547+'Approvvigionamento energia'!$Q$39*'Profilo eolico'!B7547</f>
        <v>1997.8179817546725</v>
      </c>
      <c r="F7545">
        <f>$P$41*'Profilo fotovoltaico'!B7547+'Approvvigionamento energia'!$Q$41*'Profilo eolico'!B7547</f>
        <v>1653.0300533626119</v>
      </c>
      <c r="G7545">
        <f>$P$43*'Profilo fotovoltaico'!B7547+'Approvvigionamento energia'!$Q$43*'Profilo eolico'!B7547</f>
        <v>1308.2421249705512</v>
      </c>
      <c r="H7545">
        <f t="shared" si="234"/>
        <v>1138.4335154826958</v>
      </c>
      <c r="I7545">
        <f>IF(LCOH!$C$28=Menu!$A$1,'Approvvigionamento energia'!C7545,0)+IF(LCOH!$C$28=Menu!$A$2,'Approvvigionamento energia'!D7545,0)+IF(LCOH!$C$28=Menu!$A$3,'Approvvigionamento energia'!E7545,0)+IF(LCOH!$C$28=Menu!$A$4,'Approvvigionamento energia'!F7545,0)+IF(LCOH!$C$28=Menu!$A$5,'Approvvigionamento energia'!G7545,0)+IF(LCOH!$C$28=Menu!$A$6,'Approvvigionamento energia'!H7545,0)</f>
        <v>1653.0300533626119</v>
      </c>
      <c r="J7545">
        <f>'Approvvigionamento energia'!A7545+'Approvvigionamento energia'!B7545+'Approvvigionamento energia'!I7545</f>
        <v>2185.5300533626119</v>
      </c>
      <c r="K7545">
        <f>IF(MIN(LCOH!$C$18,J7545)&gt;=$P$48*LCOH!$C$18, MIN(LCOH!$C$18,J7545),0)</f>
        <v>1500</v>
      </c>
      <c r="L7545">
        <f t="shared" si="235"/>
        <v>685.53005336261185</v>
      </c>
      <c r="M7545">
        <f>K7545/LCOH!$C$18</f>
        <v>1</v>
      </c>
      <c r="N7545">
        <f>K7545/LCOH!$C$34</f>
        <v>28.901734104046245</v>
      </c>
    </row>
    <row r="7546" spans="1:14" x14ac:dyDescent="0.35">
      <c r="A7546">
        <f>'Profilo fotovoltaico'!B7548*LCOH!$C$20</f>
        <v>278</v>
      </c>
      <c r="B7546">
        <f>'Profilo eolico'!B7548*LCOH!$C$21</f>
        <v>454.90000000000003</v>
      </c>
      <c r="C7546">
        <f>$P$35*'Profilo fotovoltaico'!B7548</f>
        <v>2044.5821881589343</v>
      </c>
      <c r="D7546">
        <f>$Q$37*'Profilo eolico'!B7548</f>
        <v>2654.1754135136957</v>
      </c>
      <c r="E7546">
        <f>$P$39*'Profilo fotovoltaico'!B7548+'Approvvigionamento energia'!$Q$39*'Profilo eolico'!B7548</f>
        <v>2501.7771071750053</v>
      </c>
      <c r="F7546">
        <f>$P$41*'Profilo fotovoltaico'!B7548+'Approvvigionamento energia'!$Q$41*'Profilo eolico'!B7548</f>
        <v>2349.3788008363149</v>
      </c>
      <c r="G7546">
        <f>$P$43*'Profilo fotovoltaico'!B7548+'Approvvigionamento energia'!$Q$43*'Profilo eolico'!B7548</f>
        <v>2196.9804944976245</v>
      </c>
      <c r="H7546">
        <f t="shared" si="234"/>
        <v>1138.4335154826958</v>
      </c>
      <c r="I7546">
        <f>IF(LCOH!$C$28=Menu!$A$1,'Approvvigionamento energia'!C7546,0)+IF(LCOH!$C$28=Menu!$A$2,'Approvvigionamento energia'!D7546,0)+IF(LCOH!$C$28=Menu!$A$3,'Approvvigionamento energia'!E7546,0)+IF(LCOH!$C$28=Menu!$A$4,'Approvvigionamento energia'!F7546,0)+IF(LCOH!$C$28=Menu!$A$5,'Approvvigionamento energia'!G7546,0)+IF(LCOH!$C$28=Menu!$A$6,'Approvvigionamento energia'!H7546,0)</f>
        <v>2349.3788008363149</v>
      </c>
      <c r="J7546">
        <f>'Approvvigionamento energia'!A7546+'Approvvigionamento energia'!B7546+'Approvvigionamento energia'!I7546</f>
        <v>3082.278800836315</v>
      </c>
      <c r="K7546">
        <f>IF(MIN(LCOH!$C$18,J7546)&gt;=$P$48*LCOH!$C$18, MIN(LCOH!$C$18,J7546),0)</f>
        <v>1500</v>
      </c>
      <c r="L7546">
        <f t="shared" si="235"/>
        <v>1582.278800836315</v>
      </c>
      <c r="M7546">
        <f>K7546/LCOH!$C$18</f>
        <v>1</v>
      </c>
      <c r="N7546">
        <f>K7546/LCOH!$C$34</f>
        <v>28.901734104046245</v>
      </c>
    </row>
    <row r="7547" spans="1:14" x14ac:dyDescent="0.35">
      <c r="A7547">
        <f>'Profilo fotovoltaico'!B7549*LCOH!$C$20</f>
        <v>404</v>
      </c>
      <c r="B7547">
        <f>'Profilo eolico'!B7549*LCOH!$C$21</f>
        <v>455.6</v>
      </c>
      <c r="C7547">
        <f>$P$35*'Profilo fotovoltaico'!B7549</f>
        <v>2971.2633237993145</v>
      </c>
      <c r="D7547">
        <f>$Q$37*'Profilo eolico'!B7549</f>
        <v>2658.2596579398546</v>
      </c>
      <c r="E7547">
        <f>$P$39*'Profilo fotovoltaico'!B7549+'Approvvigionamento energia'!$Q$39*'Profilo eolico'!B7549</f>
        <v>2736.5105744047196</v>
      </c>
      <c r="F7547">
        <f>$P$41*'Profilo fotovoltaico'!B7549+'Approvvigionamento energia'!$Q$41*'Profilo eolico'!B7549</f>
        <v>2814.7614908695846</v>
      </c>
      <c r="G7547">
        <f>$P$43*'Profilo fotovoltaico'!B7549+'Approvvigionamento energia'!$Q$43*'Profilo eolico'!B7549</f>
        <v>2893.0124073344496</v>
      </c>
      <c r="H7547">
        <f t="shared" si="234"/>
        <v>1138.4335154826958</v>
      </c>
      <c r="I7547">
        <f>IF(LCOH!$C$28=Menu!$A$1,'Approvvigionamento energia'!C7547,0)+IF(LCOH!$C$28=Menu!$A$2,'Approvvigionamento energia'!D7547,0)+IF(LCOH!$C$28=Menu!$A$3,'Approvvigionamento energia'!E7547,0)+IF(LCOH!$C$28=Menu!$A$4,'Approvvigionamento energia'!F7547,0)+IF(LCOH!$C$28=Menu!$A$5,'Approvvigionamento energia'!G7547,0)+IF(LCOH!$C$28=Menu!$A$6,'Approvvigionamento energia'!H7547,0)</f>
        <v>2814.7614908695846</v>
      </c>
      <c r="J7547">
        <f>'Approvvigionamento energia'!A7547+'Approvvigionamento energia'!B7547+'Approvvigionamento energia'!I7547</f>
        <v>3674.3614908695845</v>
      </c>
      <c r="K7547">
        <f>IF(MIN(LCOH!$C$18,J7547)&gt;=$P$48*LCOH!$C$18, MIN(LCOH!$C$18,J7547),0)</f>
        <v>1500</v>
      </c>
      <c r="L7547">
        <f t="shared" si="235"/>
        <v>2174.3614908695845</v>
      </c>
      <c r="M7547">
        <f>K7547/LCOH!$C$18</f>
        <v>1</v>
      </c>
      <c r="N7547">
        <f>K7547/LCOH!$C$34</f>
        <v>28.901734104046245</v>
      </c>
    </row>
    <row r="7548" spans="1:14" x14ac:dyDescent="0.35">
      <c r="A7548">
        <f>'Profilo fotovoltaico'!B7550*LCOH!$C$20</f>
        <v>475</v>
      </c>
      <c r="B7548">
        <f>'Profilo eolico'!B7550*LCOH!$C$21</f>
        <v>445.90000000000003</v>
      </c>
      <c r="C7548">
        <f>$P$35*'Profilo fotovoltaico'!B7550</f>
        <v>3493.4407891204805</v>
      </c>
      <c r="D7548">
        <f>$Q$37*'Profilo eolico'!B7550</f>
        <v>2601.663699463084</v>
      </c>
      <c r="E7548">
        <f>$P$39*'Profilo fotovoltaico'!B7550+'Approvvigionamento energia'!$Q$39*'Profilo eolico'!B7550</f>
        <v>2824.6079718774331</v>
      </c>
      <c r="F7548">
        <f>$P$41*'Profilo fotovoltaico'!B7550+'Approvvigionamento energia'!$Q$41*'Profilo eolico'!B7550</f>
        <v>3047.5522442917822</v>
      </c>
      <c r="G7548">
        <f>$P$43*'Profilo fotovoltaico'!B7550+'Approvvigionamento energia'!$Q$43*'Profilo eolico'!B7550</f>
        <v>3270.4965167061318</v>
      </c>
      <c r="H7548">
        <f t="shared" si="234"/>
        <v>1138.4335154826958</v>
      </c>
      <c r="I7548">
        <f>IF(LCOH!$C$28=Menu!$A$1,'Approvvigionamento energia'!C7548,0)+IF(LCOH!$C$28=Menu!$A$2,'Approvvigionamento energia'!D7548,0)+IF(LCOH!$C$28=Menu!$A$3,'Approvvigionamento energia'!E7548,0)+IF(LCOH!$C$28=Menu!$A$4,'Approvvigionamento energia'!F7548,0)+IF(LCOH!$C$28=Menu!$A$5,'Approvvigionamento energia'!G7548,0)+IF(LCOH!$C$28=Menu!$A$6,'Approvvigionamento energia'!H7548,0)</f>
        <v>3047.5522442917822</v>
      </c>
      <c r="J7548">
        <f>'Approvvigionamento energia'!A7548+'Approvvigionamento energia'!B7548+'Approvvigionamento energia'!I7548</f>
        <v>3968.4522442917823</v>
      </c>
      <c r="K7548">
        <f>IF(MIN(LCOH!$C$18,J7548)&gt;=$P$48*LCOH!$C$18, MIN(LCOH!$C$18,J7548),0)</f>
        <v>1500</v>
      </c>
      <c r="L7548">
        <f t="shared" si="235"/>
        <v>2468.4522442917823</v>
      </c>
      <c r="M7548">
        <f>K7548/LCOH!$C$18</f>
        <v>1</v>
      </c>
      <c r="N7548">
        <f>K7548/LCOH!$C$34</f>
        <v>28.901734104046245</v>
      </c>
    </row>
    <row r="7549" spans="1:14" x14ac:dyDescent="0.35">
      <c r="A7549">
        <f>'Profilo fotovoltaico'!B7551*LCOH!$C$20</f>
        <v>482</v>
      </c>
      <c r="B7549">
        <f>'Profilo eolico'!B7551*LCOH!$C$21</f>
        <v>440.90000000000003</v>
      </c>
      <c r="C7549">
        <f>$P$35*'Profilo fotovoltaico'!B7551</f>
        <v>3544.9230744338352</v>
      </c>
      <c r="D7549">
        <f>$Q$37*'Profilo eolico'!B7551</f>
        <v>2572.4905249905219</v>
      </c>
      <c r="E7549">
        <f>$P$39*'Profilo fotovoltaico'!B7551+'Approvvigionamento energia'!$Q$39*'Profilo eolico'!B7551</f>
        <v>2815.5986623513504</v>
      </c>
      <c r="F7549">
        <f>$P$41*'Profilo fotovoltaico'!B7551+'Approvvigionamento energia'!$Q$41*'Profilo eolico'!B7551</f>
        <v>3058.7067997121785</v>
      </c>
      <c r="G7549">
        <f>$P$43*'Profilo fotovoltaico'!B7551+'Approvvigionamento energia'!$Q$43*'Profilo eolico'!B7551</f>
        <v>3301.8149370730071</v>
      </c>
      <c r="H7549">
        <f t="shared" si="234"/>
        <v>1138.4335154826958</v>
      </c>
      <c r="I7549">
        <f>IF(LCOH!$C$28=Menu!$A$1,'Approvvigionamento energia'!C7549,0)+IF(LCOH!$C$28=Menu!$A$2,'Approvvigionamento energia'!D7549,0)+IF(LCOH!$C$28=Menu!$A$3,'Approvvigionamento energia'!E7549,0)+IF(LCOH!$C$28=Menu!$A$4,'Approvvigionamento energia'!F7549,0)+IF(LCOH!$C$28=Menu!$A$5,'Approvvigionamento energia'!G7549,0)+IF(LCOH!$C$28=Menu!$A$6,'Approvvigionamento energia'!H7549,0)</f>
        <v>3058.7067997121785</v>
      </c>
      <c r="J7549">
        <f>'Approvvigionamento energia'!A7549+'Approvvigionamento energia'!B7549+'Approvvigionamento energia'!I7549</f>
        <v>3981.6067997121786</v>
      </c>
      <c r="K7549">
        <f>IF(MIN(LCOH!$C$18,J7549)&gt;=$P$48*LCOH!$C$18, MIN(LCOH!$C$18,J7549),0)</f>
        <v>1500</v>
      </c>
      <c r="L7549">
        <f t="shared" si="235"/>
        <v>2481.6067997121786</v>
      </c>
      <c r="M7549">
        <f>K7549/LCOH!$C$18</f>
        <v>1</v>
      </c>
      <c r="N7549">
        <f>K7549/LCOH!$C$34</f>
        <v>28.901734104046245</v>
      </c>
    </row>
    <row r="7550" spans="1:14" x14ac:dyDescent="0.35">
      <c r="A7550">
        <f>'Profilo fotovoltaico'!B7552*LCOH!$C$20</f>
        <v>433</v>
      </c>
      <c r="B7550">
        <f>'Profilo eolico'!B7552*LCOH!$C$21</f>
        <v>428.4</v>
      </c>
      <c r="C7550">
        <f>$P$35*'Profilo fotovoltaico'!B7552</f>
        <v>3184.5470772403542</v>
      </c>
      <c r="D7550">
        <f>$Q$37*'Profilo eolico'!B7552</f>
        <v>2499.5575888091171</v>
      </c>
      <c r="E7550">
        <f>$P$39*'Profilo fotovoltaico'!B7552+'Approvvigionamento energia'!$Q$39*'Profilo eolico'!B7552</f>
        <v>2670.8049609169261</v>
      </c>
      <c r="F7550">
        <f>$P$41*'Profilo fotovoltaico'!B7552+'Approvvigionamento energia'!$Q$41*'Profilo eolico'!B7552</f>
        <v>2842.0523330247356</v>
      </c>
      <c r="G7550">
        <f>$P$43*'Profilo fotovoltaico'!B7552+'Approvvigionamento energia'!$Q$43*'Profilo eolico'!B7552</f>
        <v>3013.2997051325451</v>
      </c>
      <c r="H7550">
        <f t="shared" si="234"/>
        <v>1138.4335154826958</v>
      </c>
      <c r="I7550">
        <f>IF(LCOH!$C$28=Menu!$A$1,'Approvvigionamento energia'!C7550,0)+IF(LCOH!$C$28=Menu!$A$2,'Approvvigionamento energia'!D7550,0)+IF(LCOH!$C$28=Menu!$A$3,'Approvvigionamento energia'!E7550,0)+IF(LCOH!$C$28=Menu!$A$4,'Approvvigionamento energia'!F7550,0)+IF(LCOH!$C$28=Menu!$A$5,'Approvvigionamento energia'!G7550,0)+IF(LCOH!$C$28=Menu!$A$6,'Approvvigionamento energia'!H7550,0)</f>
        <v>2842.0523330247356</v>
      </c>
      <c r="J7550">
        <f>'Approvvigionamento energia'!A7550+'Approvvigionamento energia'!B7550+'Approvvigionamento energia'!I7550</f>
        <v>3703.4523330247357</v>
      </c>
      <c r="K7550">
        <f>IF(MIN(LCOH!$C$18,J7550)&gt;=$P$48*LCOH!$C$18, MIN(LCOH!$C$18,J7550),0)</f>
        <v>1500</v>
      </c>
      <c r="L7550">
        <f t="shared" si="235"/>
        <v>2203.4523330247357</v>
      </c>
      <c r="M7550">
        <f>K7550/LCOH!$C$18</f>
        <v>1</v>
      </c>
      <c r="N7550">
        <f>K7550/LCOH!$C$34</f>
        <v>28.901734104046245</v>
      </c>
    </row>
    <row r="7551" spans="1:14" x14ac:dyDescent="0.35">
      <c r="A7551">
        <f>'Profilo fotovoltaico'!B7553*LCOH!$C$20</f>
        <v>344</v>
      </c>
      <c r="B7551">
        <f>'Profilo eolico'!B7553*LCOH!$C$21</f>
        <v>402.1</v>
      </c>
      <c r="C7551">
        <f>$P$35*'Profilo fotovoltaico'!B7553</f>
        <v>2529.9865925419904</v>
      </c>
      <c r="D7551">
        <f>$Q$37*'Profilo eolico'!B7553</f>
        <v>2346.1066910834406</v>
      </c>
      <c r="E7551">
        <f>$P$39*'Profilo fotovoltaico'!B7553+'Approvvigionamento energia'!$Q$39*'Profilo eolico'!B7553</f>
        <v>2392.076666448078</v>
      </c>
      <c r="F7551">
        <f>$P$41*'Profilo fotovoltaico'!B7553+'Approvvigionamento energia'!$Q$41*'Profilo eolico'!B7553</f>
        <v>2438.0466418127153</v>
      </c>
      <c r="G7551">
        <f>$P$43*'Profilo fotovoltaico'!B7553+'Approvvigionamento energia'!$Q$43*'Profilo eolico'!B7553</f>
        <v>2484.0166171773526</v>
      </c>
      <c r="H7551">
        <f t="shared" si="234"/>
        <v>1138.4335154826958</v>
      </c>
      <c r="I7551">
        <f>IF(LCOH!$C$28=Menu!$A$1,'Approvvigionamento energia'!C7551,0)+IF(LCOH!$C$28=Menu!$A$2,'Approvvigionamento energia'!D7551,0)+IF(LCOH!$C$28=Menu!$A$3,'Approvvigionamento energia'!E7551,0)+IF(LCOH!$C$28=Menu!$A$4,'Approvvigionamento energia'!F7551,0)+IF(LCOH!$C$28=Menu!$A$5,'Approvvigionamento energia'!G7551,0)+IF(LCOH!$C$28=Menu!$A$6,'Approvvigionamento energia'!H7551,0)</f>
        <v>2438.0466418127153</v>
      </c>
      <c r="J7551">
        <f>'Approvvigionamento energia'!A7551+'Approvvigionamento energia'!B7551+'Approvvigionamento energia'!I7551</f>
        <v>3184.1466418127152</v>
      </c>
      <c r="K7551">
        <f>IF(MIN(LCOH!$C$18,J7551)&gt;=$P$48*LCOH!$C$18, MIN(LCOH!$C$18,J7551),0)</f>
        <v>1500</v>
      </c>
      <c r="L7551">
        <f t="shared" si="235"/>
        <v>1684.1466418127152</v>
      </c>
      <c r="M7551">
        <f>K7551/LCOH!$C$18</f>
        <v>1</v>
      </c>
      <c r="N7551">
        <f>K7551/LCOH!$C$34</f>
        <v>28.901734104046245</v>
      </c>
    </row>
    <row r="7552" spans="1:14" x14ac:dyDescent="0.35">
      <c r="A7552">
        <f>'Profilo fotovoltaico'!B7554*LCOH!$C$20</f>
        <v>221</v>
      </c>
      <c r="B7552">
        <f>'Profilo eolico'!B7554*LCOH!$C$21</f>
        <v>355.7</v>
      </c>
      <c r="C7552">
        <f>$P$35*'Profilo fotovoltaico'!B7554</f>
        <v>1625.3692934644764</v>
      </c>
      <c r="D7552">
        <f>$Q$37*'Profilo eolico'!B7554</f>
        <v>2075.3796319780645</v>
      </c>
      <c r="E7552">
        <f>$P$39*'Profilo fotovoltaico'!B7554+'Approvvigionamento energia'!$Q$39*'Profilo eolico'!B7554</f>
        <v>1962.8770473496675</v>
      </c>
      <c r="F7552">
        <f>$P$41*'Profilo fotovoltaico'!B7554+'Approvvigionamento energia'!$Q$41*'Profilo eolico'!B7554</f>
        <v>1850.3744627212704</v>
      </c>
      <c r="G7552">
        <f>$P$43*'Profilo fotovoltaico'!B7554+'Approvvigionamento energia'!$Q$43*'Profilo eolico'!B7554</f>
        <v>1737.8718780928734</v>
      </c>
      <c r="H7552">
        <f t="shared" si="234"/>
        <v>1138.4335154826958</v>
      </c>
      <c r="I7552">
        <f>IF(LCOH!$C$28=Menu!$A$1,'Approvvigionamento energia'!C7552,0)+IF(LCOH!$C$28=Menu!$A$2,'Approvvigionamento energia'!D7552,0)+IF(LCOH!$C$28=Menu!$A$3,'Approvvigionamento energia'!E7552,0)+IF(LCOH!$C$28=Menu!$A$4,'Approvvigionamento energia'!F7552,0)+IF(LCOH!$C$28=Menu!$A$5,'Approvvigionamento energia'!G7552,0)+IF(LCOH!$C$28=Menu!$A$6,'Approvvigionamento energia'!H7552,0)</f>
        <v>1850.3744627212704</v>
      </c>
      <c r="J7552">
        <f>'Approvvigionamento energia'!A7552+'Approvvigionamento energia'!B7552+'Approvvigionamento energia'!I7552</f>
        <v>2427.0744627212707</v>
      </c>
      <c r="K7552">
        <f>IF(MIN(LCOH!$C$18,J7552)&gt;=$P$48*LCOH!$C$18, MIN(LCOH!$C$18,J7552),0)</f>
        <v>1500</v>
      </c>
      <c r="L7552">
        <f t="shared" si="235"/>
        <v>927.07446272127072</v>
      </c>
      <c r="M7552">
        <f>K7552/LCOH!$C$18</f>
        <v>1</v>
      </c>
      <c r="N7552">
        <f>K7552/LCOH!$C$34</f>
        <v>28.901734104046245</v>
      </c>
    </row>
    <row r="7553" spans="1:14" x14ac:dyDescent="0.35">
      <c r="A7553">
        <f>'Profilo fotovoltaico'!B7555*LCOH!$C$20</f>
        <v>73</v>
      </c>
      <c r="B7553">
        <f>'Profilo eolico'!B7555*LCOH!$C$21</f>
        <v>300</v>
      </c>
      <c r="C7553">
        <f>$P$35*'Profilo fotovoltaico'!B7555</f>
        <v>536.88668969641071</v>
      </c>
      <c r="D7553">
        <f>$Q$37*'Profilo eolico'!B7555</f>
        <v>1750.3904683537232</v>
      </c>
      <c r="E7553">
        <f>$P$39*'Profilo fotovoltaico'!B7555+'Approvvigionamento energia'!$Q$39*'Profilo eolico'!B7555</f>
        <v>1447.014523689395</v>
      </c>
      <c r="F7553">
        <f>$P$41*'Profilo fotovoltaico'!B7555+'Approvvigionamento energia'!$Q$41*'Profilo eolico'!B7555</f>
        <v>1143.638579025067</v>
      </c>
      <c r="G7553">
        <f>$P$43*'Profilo fotovoltaico'!B7555+'Approvvigionamento energia'!$Q$43*'Profilo eolico'!B7555</f>
        <v>840.26263436073884</v>
      </c>
      <c r="H7553">
        <f t="shared" si="234"/>
        <v>1138.4335154826958</v>
      </c>
      <c r="I7553">
        <f>IF(LCOH!$C$28=Menu!$A$1,'Approvvigionamento energia'!C7553,0)+IF(LCOH!$C$28=Menu!$A$2,'Approvvigionamento energia'!D7553,0)+IF(LCOH!$C$28=Menu!$A$3,'Approvvigionamento energia'!E7553,0)+IF(LCOH!$C$28=Menu!$A$4,'Approvvigionamento energia'!F7553,0)+IF(LCOH!$C$28=Menu!$A$5,'Approvvigionamento energia'!G7553,0)+IF(LCOH!$C$28=Menu!$A$6,'Approvvigionamento energia'!H7553,0)</f>
        <v>1143.638579025067</v>
      </c>
      <c r="J7553">
        <f>'Approvvigionamento energia'!A7553+'Approvvigionamento energia'!B7553+'Approvvigionamento energia'!I7553</f>
        <v>1516.638579025067</v>
      </c>
      <c r="K7553">
        <f>IF(MIN(LCOH!$C$18,J7553)&gt;=$P$48*LCOH!$C$18, MIN(LCOH!$C$18,J7553),0)</f>
        <v>1500</v>
      </c>
      <c r="L7553">
        <f t="shared" si="235"/>
        <v>16.638579025066974</v>
      </c>
      <c r="M7553">
        <f>K7553/LCOH!$C$18</f>
        <v>1</v>
      </c>
      <c r="N7553">
        <f>K7553/LCOH!$C$34</f>
        <v>28.901734104046245</v>
      </c>
    </row>
    <row r="7554" spans="1:14" x14ac:dyDescent="0.35">
      <c r="A7554">
        <f>'Profilo fotovoltaico'!B7556*LCOH!$C$20</f>
        <v>0</v>
      </c>
      <c r="B7554">
        <f>'Profilo eolico'!B7556*LCOH!$C$21</f>
        <v>261.40000000000003</v>
      </c>
      <c r="C7554">
        <f>$P$35*'Profilo fotovoltaico'!B7556</f>
        <v>0</v>
      </c>
      <c r="D7554">
        <f>$Q$37*'Profilo eolico'!B7556</f>
        <v>1525.1735614255444</v>
      </c>
      <c r="E7554">
        <f>$P$39*'Profilo fotovoltaico'!B7556+'Approvvigionamento energia'!$Q$39*'Profilo eolico'!B7556</f>
        <v>1143.8801710691582</v>
      </c>
      <c r="F7554">
        <f>$P$41*'Profilo fotovoltaico'!B7556+'Approvvigionamento energia'!$Q$41*'Profilo eolico'!B7556</f>
        <v>762.58678071277222</v>
      </c>
      <c r="G7554">
        <f>$P$43*'Profilo fotovoltaico'!B7556+'Approvvigionamento energia'!$Q$43*'Profilo eolico'!B7556</f>
        <v>381.29339035638611</v>
      </c>
      <c r="H7554">
        <f t="shared" ref="H7554:H7617" si="236">$P$45</f>
        <v>1138.4335154826958</v>
      </c>
      <c r="I7554">
        <f>IF(LCOH!$C$28=Menu!$A$1,'Approvvigionamento energia'!C7554,0)+IF(LCOH!$C$28=Menu!$A$2,'Approvvigionamento energia'!D7554,0)+IF(LCOH!$C$28=Menu!$A$3,'Approvvigionamento energia'!E7554,0)+IF(LCOH!$C$28=Menu!$A$4,'Approvvigionamento energia'!F7554,0)+IF(LCOH!$C$28=Menu!$A$5,'Approvvigionamento energia'!G7554,0)+IF(LCOH!$C$28=Menu!$A$6,'Approvvigionamento energia'!H7554,0)</f>
        <v>762.58678071277222</v>
      </c>
      <c r="J7554">
        <f>'Approvvigionamento energia'!A7554+'Approvvigionamento energia'!B7554+'Approvvigionamento energia'!I7554</f>
        <v>1023.9867807127723</v>
      </c>
      <c r="K7554">
        <f>IF(MIN(LCOH!$C$18,J7554)&gt;=$P$48*LCOH!$C$18, MIN(LCOH!$C$18,J7554),0)</f>
        <v>1023.9867807127723</v>
      </c>
      <c r="L7554">
        <f t="shared" si="235"/>
        <v>0</v>
      </c>
      <c r="M7554">
        <f>K7554/LCOH!$C$18</f>
        <v>0.68265785380851485</v>
      </c>
      <c r="N7554">
        <f>K7554/LCOH!$C$34</f>
        <v>19.729995774812568</v>
      </c>
    </row>
    <row r="7555" spans="1:14" x14ac:dyDescent="0.35">
      <c r="A7555">
        <f>'Profilo fotovoltaico'!B7557*LCOH!$C$20</f>
        <v>0</v>
      </c>
      <c r="B7555">
        <f>'Profilo eolico'!B7557*LCOH!$C$21</f>
        <v>253.3</v>
      </c>
      <c r="C7555">
        <f>$P$35*'Profilo fotovoltaico'!B7557</f>
        <v>0</v>
      </c>
      <c r="D7555">
        <f>$Q$37*'Profilo eolico'!B7557</f>
        <v>1477.9130187799938</v>
      </c>
      <c r="E7555">
        <f>$P$39*'Profilo fotovoltaico'!B7557+'Approvvigionamento energia'!$Q$39*'Profilo eolico'!B7557</f>
        <v>1108.4347640849953</v>
      </c>
      <c r="F7555">
        <f>$P$41*'Profilo fotovoltaico'!B7557+'Approvvigionamento energia'!$Q$41*'Profilo eolico'!B7557</f>
        <v>738.95650938999688</v>
      </c>
      <c r="G7555">
        <f>$P$43*'Profilo fotovoltaico'!B7557+'Approvvigionamento energia'!$Q$43*'Profilo eolico'!B7557</f>
        <v>369.47825469499844</v>
      </c>
      <c r="H7555">
        <f t="shared" si="236"/>
        <v>1138.4335154826958</v>
      </c>
      <c r="I7555">
        <f>IF(LCOH!$C$28=Menu!$A$1,'Approvvigionamento energia'!C7555,0)+IF(LCOH!$C$28=Menu!$A$2,'Approvvigionamento energia'!D7555,0)+IF(LCOH!$C$28=Menu!$A$3,'Approvvigionamento energia'!E7555,0)+IF(LCOH!$C$28=Menu!$A$4,'Approvvigionamento energia'!F7555,0)+IF(LCOH!$C$28=Menu!$A$5,'Approvvigionamento energia'!G7555,0)+IF(LCOH!$C$28=Menu!$A$6,'Approvvigionamento energia'!H7555,0)</f>
        <v>738.95650938999688</v>
      </c>
      <c r="J7555">
        <f>'Approvvigionamento energia'!A7555+'Approvvigionamento energia'!B7555+'Approvvigionamento energia'!I7555</f>
        <v>992.25650938999684</v>
      </c>
      <c r="K7555">
        <f>IF(MIN(LCOH!$C$18,J7555)&gt;=$P$48*LCOH!$C$18, MIN(LCOH!$C$18,J7555),0)</f>
        <v>992.25650938999684</v>
      </c>
      <c r="L7555">
        <f t="shared" ref="L7555:L7618" si="237">J7555-K7555</f>
        <v>0</v>
      </c>
      <c r="M7555">
        <f>K7555/LCOH!$C$18</f>
        <v>0.66150433959333121</v>
      </c>
      <c r="N7555">
        <f>K7555/LCOH!$C$34</f>
        <v>19.118622531599168</v>
      </c>
    </row>
    <row r="7556" spans="1:14" x14ac:dyDescent="0.35">
      <c r="A7556">
        <f>'Profilo fotovoltaico'!B7558*LCOH!$C$20</f>
        <v>0</v>
      </c>
      <c r="B7556">
        <f>'Profilo eolico'!B7558*LCOH!$C$21</f>
        <v>258.40000000000003</v>
      </c>
      <c r="C7556">
        <f>$P$35*'Profilo fotovoltaico'!B7558</f>
        <v>0</v>
      </c>
      <c r="D7556">
        <f>$Q$37*'Profilo eolico'!B7558</f>
        <v>1507.6696567420072</v>
      </c>
      <c r="E7556">
        <f>$P$39*'Profilo fotovoltaico'!B7558+'Approvvigionamento energia'!$Q$39*'Profilo eolico'!B7558</f>
        <v>1130.7522425565053</v>
      </c>
      <c r="F7556">
        <f>$P$41*'Profilo fotovoltaico'!B7558+'Approvvigionamento energia'!$Q$41*'Profilo eolico'!B7558</f>
        <v>753.8348283710036</v>
      </c>
      <c r="G7556">
        <f>$P$43*'Profilo fotovoltaico'!B7558+'Approvvigionamento energia'!$Q$43*'Profilo eolico'!B7558</f>
        <v>376.9174141855018</v>
      </c>
      <c r="H7556">
        <f t="shared" si="236"/>
        <v>1138.4335154826958</v>
      </c>
      <c r="I7556">
        <f>IF(LCOH!$C$28=Menu!$A$1,'Approvvigionamento energia'!C7556,0)+IF(LCOH!$C$28=Menu!$A$2,'Approvvigionamento energia'!D7556,0)+IF(LCOH!$C$28=Menu!$A$3,'Approvvigionamento energia'!E7556,0)+IF(LCOH!$C$28=Menu!$A$4,'Approvvigionamento energia'!F7556,0)+IF(LCOH!$C$28=Menu!$A$5,'Approvvigionamento energia'!G7556,0)+IF(LCOH!$C$28=Menu!$A$6,'Approvvigionamento energia'!H7556,0)</f>
        <v>753.8348283710036</v>
      </c>
      <c r="J7556">
        <f>'Approvvigionamento energia'!A7556+'Approvvigionamento energia'!B7556+'Approvvigionamento energia'!I7556</f>
        <v>1012.2348283710037</v>
      </c>
      <c r="K7556">
        <f>IF(MIN(LCOH!$C$18,J7556)&gt;=$P$48*LCOH!$C$18, MIN(LCOH!$C$18,J7556),0)</f>
        <v>1012.2348283710037</v>
      </c>
      <c r="L7556">
        <f t="shared" si="237"/>
        <v>0</v>
      </c>
      <c r="M7556">
        <f>K7556/LCOH!$C$18</f>
        <v>0.67482321891400243</v>
      </c>
      <c r="N7556">
        <f>K7556/LCOH!$C$34</f>
        <v>19.503561240289088</v>
      </c>
    </row>
    <row r="7557" spans="1:14" x14ac:dyDescent="0.35">
      <c r="A7557">
        <f>'Profilo fotovoltaico'!B7559*LCOH!$C$20</f>
        <v>0</v>
      </c>
      <c r="B7557">
        <f>'Profilo eolico'!B7559*LCOH!$C$21</f>
        <v>268.8</v>
      </c>
      <c r="C7557">
        <f>$P$35*'Profilo fotovoltaico'!B7559</f>
        <v>0</v>
      </c>
      <c r="D7557">
        <f>$Q$37*'Profilo eolico'!B7559</f>
        <v>1568.349859644936</v>
      </c>
      <c r="E7557">
        <f>$P$39*'Profilo fotovoltaico'!B7559+'Approvvigionamento energia'!$Q$39*'Profilo eolico'!B7559</f>
        <v>1176.262394733702</v>
      </c>
      <c r="F7557">
        <f>$P$41*'Profilo fotovoltaico'!B7559+'Approvvigionamento energia'!$Q$41*'Profilo eolico'!B7559</f>
        <v>784.17492982246802</v>
      </c>
      <c r="G7557">
        <f>$P$43*'Profilo fotovoltaico'!B7559+'Approvvigionamento energia'!$Q$43*'Profilo eolico'!B7559</f>
        <v>392.08746491123401</v>
      </c>
      <c r="H7557">
        <f t="shared" si="236"/>
        <v>1138.4335154826958</v>
      </c>
      <c r="I7557">
        <f>IF(LCOH!$C$28=Menu!$A$1,'Approvvigionamento energia'!C7557,0)+IF(LCOH!$C$28=Menu!$A$2,'Approvvigionamento energia'!D7557,0)+IF(LCOH!$C$28=Menu!$A$3,'Approvvigionamento energia'!E7557,0)+IF(LCOH!$C$28=Menu!$A$4,'Approvvigionamento energia'!F7557,0)+IF(LCOH!$C$28=Menu!$A$5,'Approvvigionamento energia'!G7557,0)+IF(LCOH!$C$28=Menu!$A$6,'Approvvigionamento energia'!H7557,0)</f>
        <v>784.17492982246802</v>
      </c>
      <c r="J7557">
        <f>'Approvvigionamento energia'!A7557+'Approvvigionamento energia'!B7557+'Approvvigionamento energia'!I7557</f>
        <v>1052.9749298224681</v>
      </c>
      <c r="K7557">
        <f>IF(MIN(LCOH!$C$18,J7557)&gt;=$P$48*LCOH!$C$18, MIN(LCOH!$C$18,J7557),0)</f>
        <v>1052.9749298224681</v>
      </c>
      <c r="L7557">
        <f t="shared" si="237"/>
        <v>0</v>
      </c>
      <c r="M7557">
        <f>K7557/LCOH!$C$18</f>
        <v>0.7019832865483121</v>
      </c>
      <c r="N7557">
        <f>K7557/LCOH!$C$34</f>
        <v>20.288534293303819</v>
      </c>
    </row>
    <row r="7558" spans="1:14" x14ac:dyDescent="0.35">
      <c r="A7558">
        <f>'Profilo fotovoltaico'!B7560*LCOH!$C$20</f>
        <v>0</v>
      </c>
      <c r="B7558">
        <f>'Profilo eolico'!B7560*LCOH!$C$21</f>
        <v>275.89999999999998</v>
      </c>
      <c r="C7558">
        <f>$P$35*'Profilo fotovoltaico'!B7560</f>
        <v>0</v>
      </c>
      <c r="D7558">
        <f>$Q$37*'Profilo eolico'!B7560</f>
        <v>1609.7757673959741</v>
      </c>
      <c r="E7558">
        <f>$P$39*'Profilo fotovoltaico'!B7560+'Approvvigionamento energia'!$Q$39*'Profilo eolico'!B7560</f>
        <v>1207.3318255469806</v>
      </c>
      <c r="F7558">
        <f>$P$41*'Profilo fotovoltaico'!B7560+'Approvvigionamento energia'!$Q$41*'Profilo eolico'!B7560</f>
        <v>804.88788369798704</v>
      </c>
      <c r="G7558">
        <f>$P$43*'Profilo fotovoltaico'!B7560+'Approvvigionamento energia'!$Q$43*'Profilo eolico'!B7560</f>
        <v>402.44394184899352</v>
      </c>
      <c r="H7558">
        <f t="shared" si="236"/>
        <v>1138.4335154826958</v>
      </c>
      <c r="I7558">
        <f>IF(LCOH!$C$28=Menu!$A$1,'Approvvigionamento energia'!C7558,0)+IF(LCOH!$C$28=Menu!$A$2,'Approvvigionamento energia'!D7558,0)+IF(LCOH!$C$28=Menu!$A$3,'Approvvigionamento energia'!E7558,0)+IF(LCOH!$C$28=Menu!$A$4,'Approvvigionamento energia'!F7558,0)+IF(LCOH!$C$28=Menu!$A$5,'Approvvigionamento energia'!G7558,0)+IF(LCOH!$C$28=Menu!$A$6,'Approvvigionamento energia'!H7558,0)</f>
        <v>804.88788369798704</v>
      </c>
      <c r="J7558">
        <f>'Approvvigionamento energia'!A7558+'Approvvigionamento energia'!B7558+'Approvvigionamento energia'!I7558</f>
        <v>1080.7878836979871</v>
      </c>
      <c r="K7558">
        <f>IF(MIN(LCOH!$C$18,J7558)&gt;=$P$48*LCOH!$C$18, MIN(LCOH!$C$18,J7558),0)</f>
        <v>1080.7878836979871</v>
      </c>
      <c r="L7558">
        <f t="shared" si="237"/>
        <v>0</v>
      </c>
      <c r="M7558">
        <f>K7558/LCOH!$C$18</f>
        <v>0.72052525579865812</v>
      </c>
      <c r="N7558">
        <f>K7558/LCOH!$C$34</f>
        <v>20.824429358342719</v>
      </c>
    </row>
    <row r="7559" spans="1:14" x14ac:dyDescent="0.35">
      <c r="A7559">
        <f>'Profilo fotovoltaico'!B7561*LCOH!$C$20</f>
        <v>0</v>
      </c>
      <c r="B7559">
        <f>'Profilo eolico'!B7561*LCOH!$C$21</f>
        <v>282</v>
      </c>
      <c r="C7559">
        <f>$P$35*'Profilo fotovoltaico'!B7561</f>
        <v>0</v>
      </c>
      <c r="D7559">
        <f>$Q$37*'Profilo eolico'!B7561</f>
        <v>1645.3670402524997</v>
      </c>
      <c r="E7559">
        <f>$P$39*'Profilo fotovoltaico'!B7561+'Approvvigionamento energia'!$Q$39*'Profilo eolico'!B7561</f>
        <v>1234.0252801893748</v>
      </c>
      <c r="F7559">
        <f>$P$41*'Profilo fotovoltaico'!B7561+'Approvvigionamento energia'!$Q$41*'Profilo eolico'!B7561</f>
        <v>822.68352012624985</v>
      </c>
      <c r="G7559">
        <f>$P$43*'Profilo fotovoltaico'!B7561+'Approvvigionamento energia'!$Q$43*'Profilo eolico'!B7561</f>
        <v>411.34176006312492</v>
      </c>
      <c r="H7559">
        <f t="shared" si="236"/>
        <v>1138.4335154826958</v>
      </c>
      <c r="I7559">
        <f>IF(LCOH!$C$28=Menu!$A$1,'Approvvigionamento energia'!C7559,0)+IF(LCOH!$C$28=Menu!$A$2,'Approvvigionamento energia'!D7559,0)+IF(LCOH!$C$28=Menu!$A$3,'Approvvigionamento energia'!E7559,0)+IF(LCOH!$C$28=Menu!$A$4,'Approvvigionamento energia'!F7559,0)+IF(LCOH!$C$28=Menu!$A$5,'Approvvigionamento energia'!G7559,0)+IF(LCOH!$C$28=Menu!$A$6,'Approvvigionamento energia'!H7559,0)</f>
        <v>822.68352012624985</v>
      </c>
      <c r="J7559">
        <f>'Approvvigionamento energia'!A7559+'Approvvigionamento energia'!B7559+'Approvvigionamento energia'!I7559</f>
        <v>1104.6835201262497</v>
      </c>
      <c r="K7559">
        <f>IF(MIN(LCOH!$C$18,J7559)&gt;=$P$48*LCOH!$C$18, MIN(LCOH!$C$18,J7559),0)</f>
        <v>1104.6835201262497</v>
      </c>
      <c r="L7559">
        <f t="shared" si="237"/>
        <v>0</v>
      </c>
      <c r="M7559">
        <f>K7559/LCOH!$C$18</f>
        <v>0.73645568008416651</v>
      </c>
      <c r="N7559">
        <f>K7559/LCOH!$C$34</f>
        <v>21.284846245207124</v>
      </c>
    </row>
    <row r="7560" spans="1:14" x14ac:dyDescent="0.35">
      <c r="A7560">
        <f>'Profilo fotovoltaico'!B7562*LCOH!$C$20</f>
        <v>0</v>
      </c>
      <c r="B7560">
        <f>'Profilo eolico'!B7562*LCOH!$C$21</f>
        <v>290.89999999999998</v>
      </c>
      <c r="C7560">
        <f>$P$35*'Profilo fotovoltaico'!B7562</f>
        <v>0</v>
      </c>
      <c r="D7560">
        <f>$Q$37*'Profilo eolico'!B7562</f>
        <v>1697.2952908136604</v>
      </c>
      <c r="E7560">
        <f>$P$39*'Profilo fotovoltaico'!B7562+'Approvvigionamento energia'!$Q$39*'Profilo eolico'!B7562</f>
        <v>1272.971468110245</v>
      </c>
      <c r="F7560">
        <f>$P$41*'Profilo fotovoltaico'!B7562+'Approvvigionamento energia'!$Q$41*'Profilo eolico'!B7562</f>
        <v>848.64764540683018</v>
      </c>
      <c r="G7560">
        <f>$P$43*'Profilo fotovoltaico'!B7562+'Approvvigionamento energia'!$Q$43*'Profilo eolico'!B7562</f>
        <v>424.32382270341509</v>
      </c>
      <c r="H7560">
        <f t="shared" si="236"/>
        <v>1138.4335154826958</v>
      </c>
      <c r="I7560">
        <f>IF(LCOH!$C$28=Menu!$A$1,'Approvvigionamento energia'!C7560,0)+IF(LCOH!$C$28=Menu!$A$2,'Approvvigionamento energia'!D7560,0)+IF(LCOH!$C$28=Menu!$A$3,'Approvvigionamento energia'!E7560,0)+IF(LCOH!$C$28=Menu!$A$4,'Approvvigionamento energia'!F7560,0)+IF(LCOH!$C$28=Menu!$A$5,'Approvvigionamento energia'!G7560,0)+IF(LCOH!$C$28=Menu!$A$6,'Approvvigionamento energia'!H7560,0)</f>
        <v>848.64764540683018</v>
      </c>
      <c r="J7560">
        <f>'Approvvigionamento energia'!A7560+'Approvvigionamento energia'!B7560+'Approvvigionamento energia'!I7560</f>
        <v>1139.5476454068303</v>
      </c>
      <c r="K7560">
        <f>IF(MIN(LCOH!$C$18,J7560)&gt;=$P$48*LCOH!$C$18, MIN(LCOH!$C$18,J7560),0)</f>
        <v>1139.5476454068303</v>
      </c>
      <c r="L7560">
        <f t="shared" si="237"/>
        <v>0</v>
      </c>
      <c r="M7560">
        <f>K7560/LCOH!$C$18</f>
        <v>0.75969843027122019</v>
      </c>
      <c r="N7560">
        <f>K7560/LCOH!$C$34</f>
        <v>21.95660203096012</v>
      </c>
    </row>
    <row r="7561" spans="1:14" x14ac:dyDescent="0.35">
      <c r="A7561">
        <f>'Profilo fotovoltaico'!B7563*LCOH!$C$20</f>
        <v>0</v>
      </c>
      <c r="B7561">
        <f>'Profilo eolico'!B7563*LCOH!$C$21</f>
        <v>295.3</v>
      </c>
      <c r="C7561">
        <f>$P$35*'Profilo fotovoltaico'!B7563</f>
        <v>0</v>
      </c>
      <c r="D7561">
        <f>$Q$37*'Profilo eolico'!B7563</f>
        <v>1722.9676843495149</v>
      </c>
      <c r="E7561">
        <f>$P$39*'Profilo fotovoltaico'!B7563+'Approvvigionamento energia'!$Q$39*'Profilo eolico'!B7563</f>
        <v>1292.2257632621361</v>
      </c>
      <c r="F7561">
        <f>$P$41*'Profilo fotovoltaico'!B7563+'Approvvigionamento energia'!$Q$41*'Profilo eolico'!B7563</f>
        <v>861.48384217475746</v>
      </c>
      <c r="G7561">
        <f>$P$43*'Profilo fotovoltaico'!B7563+'Approvvigionamento energia'!$Q$43*'Profilo eolico'!B7563</f>
        <v>430.74192108737873</v>
      </c>
      <c r="H7561">
        <f t="shared" si="236"/>
        <v>1138.4335154826958</v>
      </c>
      <c r="I7561">
        <f>IF(LCOH!$C$28=Menu!$A$1,'Approvvigionamento energia'!C7561,0)+IF(LCOH!$C$28=Menu!$A$2,'Approvvigionamento energia'!D7561,0)+IF(LCOH!$C$28=Menu!$A$3,'Approvvigionamento energia'!E7561,0)+IF(LCOH!$C$28=Menu!$A$4,'Approvvigionamento energia'!F7561,0)+IF(LCOH!$C$28=Menu!$A$5,'Approvvigionamento energia'!G7561,0)+IF(LCOH!$C$28=Menu!$A$6,'Approvvigionamento energia'!H7561,0)</f>
        <v>861.48384217475746</v>
      </c>
      <c r="J7561">
        <f>'Approvvigionamento energia'!A7561+'Approvvigionamento energia'!B7561+'Approvvigionamento energia'!I7561</f>
        <v>1156.7838421747574</v>
      </c>
      <c r="K7561">
        <f>IF(MIN(LCOH!$C$18,J7561)&gt;=$P$48*LCOH!$C$18, MIN(LCOH!$C$18,J7561),0)</f>
        <v>1156.7838421747574</v>
      </c>
      <c r="L7561">
        <f t="shared" si="237"/>
        <v>0</v>
      </c>
      <c r="M7561">
        <f>K7561/LCOH!$C$18</f>
        <v>0.77118922811650492</v>
      </c>
      <c r="N7561">
        <f>K7561/LCOH!$C$34</f>
        <v>22.288706014927889</v>
      </c>
    </row>
    <row r="7562" spans="1:14" x14ac:dyDescent="0.35">
      <c r="A7562">
        <f>'Profilo fotovoltaico'!B7564*LCOH!$C$20</f>
        <v>0</v>
      </c>
      <c r="B7562">
        <f>'Profilo eolico'!B7564*LCOH!$C$21</f>
        <v>294.3</v>
      </c>
      <c r="C7562">
        <f>$P$35*'Profilo fotovoltaico'!B7564</f>
        <v>0</v>
      </c>
      <c r="D7562">
        <f>$Q$37*'Profilo eolico'!B7564</f>
        <v>1717.1330494550025</v>
      </c>
      <c r="E7562">
        <f>$P$39*'Profilo fotovoltaico'!B7564+'Approvvigionamento energia'!$Q$39*'Profilo eolico'!B7564</f>
        <v>1287.8497870912518</v>
      </c>
      <c r="F7562">
        <f>$P$41*'Profilo fotovoltaico'!B7564+'Approvvigionamento energia'!$Q$41*'Profilo eolico'!B7564</f>
        <v>858.56652472750125</v>
      </c>
      <c r="G7562">
        <f>$P$43*'Profilo fotovoltaico'!B7564+'Approvvigionamento energia'!$Q$43*'Profilo eolico'!B7564</f>
        <v>429.28326236375062</v>
      </c>
      <c r="H7562">
        <f t="shared" si="236"/>
        <v>1138.4335154826958</v>
      </c>
      <c r="I7562">
        <f>IF(LCOH!$C$28=Menu!$A$1,'Approvvigionamento energia'!C7562,0)+IF(LCOH!$C$28=Menu!$A$2,'Approvvigionamento energia'!D7562,0)+IF(LCOH!$C$28=Menu!$A$3,'Approvvigionamento energia'!E7562,0)+IF(LCOH!$C$28=Menu!$A$4,'Approvvigionamento energia'!F7562,0)+IF(LCOH!$C$28=Menu!$A$5,'Approvvigionamento energia'!G7562,0)+IF(LCOH!$C$28=Menu!$A$6,'Approvvigionamento energia'!H7562,0)</f>
        <v>858.56652472750125</v>
      </c>
      <c r="J7562">
        <f>'Approvvigionamento energia'!A7562+'Approvvigionamento energia'!B7562+'Approvvigionamento energia'!I7562</f>
        <v>1152.8665247275012</v>
      </c>
      <c r="K7562">
        <f>IF(MIN(LCOH!$C$18,J7562)&gt;=$P$48*LCOH!$C$18, MIN(LCOH!$C$18,J7562),0)</f>
        <v>1152.8665247275012</v>
      </c>
      <c r="L7562">
        <f t="shared" si="237"/>
        <v>0</v>
      </c>
      <c r="M7562">
        <f>K7562/LCOH!$C$18</f>
        <v>0.76857768315166741</v>
      </c>
      <c r="N7562">
        <f>K7562/LCOH!$C$34</f>
        <v>22.213227836753397</v>
      </c>
    </row>
    <row r="7563" spans="1:14" x14ac:dyDescent="0.35">
      <c r="A7563">
        <f>'Profilo fotovoltaico'!B7565*LCOH!$C$20</f>
        <v>0</v>
      </c>
      <c r="B7563">
        <f>'Profilo eolico'!B7565*LCOH!$C$21</f>
        <v>297.39999999999998</v>
      </c>
      <c r="C7563">
        <f>$P$35*'Profilo fotovoltaico'!B7565</f>
        <v>0</v>
      </c>
      <c r="D7563">
        <f>$Q$37*'Profilo eolico'!B7565</f>
        <v>1735.2204176279911</v>
      </c>
      <c r="E7563">
        <f>$P$39*'Profilo fotovoltaico'!B7565+'Approvvigionamento energia'!$Q$39*'Profilo eolico'!B7565</f>
        <v>1301.4153132209931</v>
      </c>
      <c r="F7563">
        <f>$P$41*'Profilo fotovoltaico'!B7565+'Approvvigionamento energia'!$Q$41*'Profilo eolico'!B7565</f>
        <v>867.61020881399554</v>
      </c>
      <c r="G7563">
        <f>$P$43*'Profilo fotovoltaico'!B7565+'Approvvigionamento energia'!$Q$43*'Profilo eolico'!B7565</f>
        <v>433.80510440699777</v>
      </c>
      <c r="H7563">
        <f t="shared" si="236"/>
        <v>1138.4335154826958</v>
      </c>
      <c r="I7563">
        <f>IF(LCOH!$C$28=Menu!$A$1,'Approvvigionamento energia'!C7563,0)+IF(LCOH!$C$28=Menu!$A$2,'Approvvigionamento energia'!D7563,0)+IF(LCOH!$C$28=Menu!$A$3,'Approvvigionamento energia'!E7563,0)+IF(LCOH!$C$28=Menu!$A$4,'Approvvigionamento energia'!F7563,0)+IF(LCOH!$C$28=Menu!$A$5,'Approvvigionamento energia'!G7563,0)+IF(LCOH!$C$28=Menu!$A$6,'Approvvigionamento energia'!H7563,0)</f>
        <v>867.61020881399554</v>
      </c>
      <c r="J7563">
        <f>'Approvvigionamento energia'!A7563+'Approvvigionamento energia'!B7563+'Approvvigionamento energia'!I7563</f>
        <v>1165.0102088139956</v>
      </c>
      <c r="K7563">
        <f>IF(MIN(LCOH!$C$18,J7563)&gt;=$P$48*LCOH!$C$18, MIN(LCOH!$C$18,J7563),0)</f>
        <v>1165.0102088139956</v>
      </c>
      <c r="L7563">
        <f t="shared" si="237"/>
        <v>0</v>
      </c>
      <c r="M7563">
        <f>K7563/LCOH!$C$18</f>
        <v>0.77667347254266372</v>
      </c>
      <c r="N7563">
        <f>K7563/LCOH!$C$34</f>
        <v>22.447210189094328</v>
      </c>
    </row>
    <row r="7564" spans="1:14" x14ac:dyDescent="0.35">
      <c r="A7564">
        <f>'Profilo fotovoltaico'!B7566*LCOH!$C$20</f>
        <v>0</v>
      </c>
      <c r="B7564">
        <f>'Profilo eolico'!B7566*LCOH!$C$21</f>
        <v>300</v>
      </c>
      <c r="C7564">
        <f>$P$35*'Profilo fotovoltaico'!B7566</f>
        <v>0</v>
      </c>
      <c r="D7564">
        <f>$Q$37*'Profilo eolico'!B7566</f>
        <v>1750.3904683537232</v>
      </c>
      <c r="E7564">
        <f>$P$39*'Profilo fotovoltaico'!B7566+'Approvvigionamento energia'!$Q$39*'Profilo eolico'!B7566</f>
        <v>1312.7928512652923</v>
      </c>
      <c r="F7564">
        <f>$P$41*'Profilo fotovoltaico'!B7566+'Approvvigionamento energia'!$Q$41*'Profilo eolico'!B7566</f>
        <v>875.19523417686162</v>
      </c>
      <c r="G7564">
        <f>$P$43*'Profilo fotovoltaico'!B7566+'Approvvigionamento energia'!$Q$43*'Profilo eolico'!B7566</f>
        <v>437.59761708843081</v>
      </c>
      <c r="H7564">
        <f t="shared" si="236"/>
        <v>1138.4335154826958</v>
      </c>
      <c r="I7564">
        <f>IF(LCOH!$C$28=Menu!$A$1,'Approvvigionamento energia'!C7564,0)+IF(LCOH!$C$28=Menu!$A$2,'Approvvigionamento energia'!D7564,0)+IF(LCOH!$C$28=Menu!$A$3,'Approvvigionamento energia'!E7564,0)+IF(LCOH!$C$28=Menu!$A$4,'Approvvigionamento energia'!F7564,0)+IF(LCOH!$C$28=Menu!$A$5,'Approvvigionamento energia'!G7564,0)+IF(LCOH!$C$28=Menu!$A$6,'Approvvigionamento energia'!H7564,0)</f>
        <v>875.19523417686162</v>
      </c>
      <c r="J7564">
        <f>'Approvvigionamento energia'!A7564+'Approvvigionamento energia'!B7564+'Approvvigionamento energia'!I7564</f>
        <v>1175.1952341768615</v>
      </c>
      <c r="K7564">
        <f>IF(MIN(LCOH!$C$18,J7564)&gt;=$P$48*LCOH!$C$18, MIN(LCOH!$C$18,J7564),0)</f>
        <v>1175.1952341768615</v>
      </c>
      <c r="L7564">
        <f t="shared" si="237"/>
        <v>0</v>
      </c>
      <c r="M7564">
        <f>K7564/LCOH!$C$18</f>
        <v>0.783463489451241</v>
      </c>
      <c r="N7564">
        <f>K7564/LCOH!$C$34</f>
        <v>22.643453452348005</v>
      </c>
    </row>
    <row r="7565" spans="1:14" x14ac:dyDescent="0.35">
      <c r="A7565">
        <f>'Profilo fotovoltaico'!B7567*LCOH!$C$20</f>
        <v>0</v>
      </c>
      <c r="B7565">
        <f>'Profilo eolico'!B7567*LCOH!$C$21</f>
        <v>313.40000000000003</v>
      </c>
      <c r="C7565">
        <f>$P$35*'Profilo fotovoltaico'!B7567</f>
        <v>0</v>
      </c>
      <c r="D7565">
        <f>$Q$37*'Profilo eolico'!B7567</f>
        <v>1828.5745759401896</v>
      </c>
      <c r="E7565">
        <f>$P$39*'Profilo fotovoltaico'!B7567+'Approvvigionamento energia'!$Q$39*'Profilo eolico'!B7567</f>
        <v>1371.4309319551421</v>
      </c>
      <c r="F7565">
        <f>$P$41*'Profilo fotovoltaico'!B7567+'Approvvigionamento energia'!$Q$41*'Profilo eolico'!B7567</f>
        <v>914.28728797009478</v>
      </c>
      <c r="G7565">
        <f>$P$43*'Profilo fotovoltaico'!B7567+'Approvvigionamento energia'!$Q$43*'Profilo eolico'!B7567</f>
        <v>457.14364398504739</v>
      </c>
      <c r="H7565">
        <f t="shared" si="236"/>
        <v>1138.4335154826958</v>
      </c>
      <c r="I7565">
        <f>IF(LCOH!$C$28=Menu!$A$1,'Approvvigionamento energia'!C7565,0)+IF(LCOH!$C$28=Menu!$A$2,'Approvvigionamento energia'!D7565,0)+IF(LCOH!$C$28=Menu!$A$3,'Approvvigionamento energia'!E7565,0)+IF(LCOH!$C$28=Menu!$A$4,'Approvvigionamento energia'!F7565,0)+IF(LCOH!$C$28=Menu!$A$5,'Approvvigionamento energia'!G7565,0)+IF(LCOH!$C$28=Menu!$A$6,'Approvvigionamento energia'!H7565,0)</f>
        <v>914.28728797009478</v>
      </c>
      <c r="J7565">
        <f>'Approvvigionamento energia'!A7565+'Approvvigionamento energia'!B7565+'Approvvigionamento energia'!I7565</f>
        <v>1227.6872879700948</v>
      </c>
      <c r="K7565">
        <f>IF(MIN(LCOH!$C$18,J7565)&gt;=$P$48*LCOH!$C$18, MIN(LCOH!$C$18,J7565),0)</f>
        <v>1227.6872879700948</v>
      </c>
      <c r="L7565">
        <f t="shared" si="237"/>
        <v>0</v>
      </c>
      <c r="M7565">
        <f>K7565/LCOH!$C$18</f>
        <v>0.8184581919800632</v>
      </c>
      <c r="N7565">
        <f>K7565/LCOH!$C$34</f>
        <v>23.654861039886221</v>
      </c>
    </row>
    <row r="7566" spans="1:14" x14ac:dyDescent="0.35">
      <c r="A7566">
        <f>'Profilo fotovoltaico'!B7568*LCOH!$C$20</f>
        <v>0</v>
      </c>
      <c r="B7566">
        <f>'Profilo eolico'!B7568*LCOH!$C$21</f>
        <v>318.79999999999995</v>
      </c>
      <c r="C7566">
        <f>$P$35*'Profilo fotovoltaico'!B7568</f>
        <v>0</v>
      </c>
      <c r="D7566">
        <f>$Q$37*'Profilo eolico'!B7568</f>
        <v>1860.0816043705565</v>
      </c>
      <c r="E7566">
        <f>$P$39*'Profilo fotovoltaico'!B7568+'Approvvigionamento energia'!$Q$39*'Profilo eolico'!B7568</f>
        <v>1395.0612032779172</v>
      </c>
      <c r="F7566">
        <f>$P$41*'Profilo fotovoltaico'!B7568+'Approvvigionamento energia'!$Q$41*'Profilo eolico'!B7568</f>
        <v>930.04080218527827</v>
      </c>
      <c r="G7566">
        <f>$P$43*'Profilo fotovoltaico'!B7568+'Approvvigionamento energia'!$Q$43*'Profilo eolico'!B7568</f>
        <v>465.02040109263913</v>
      </c>
      <c r="H7566">
        <f t="shared" si="236"/>
        <v>1138.4335154826958</v>
      </c>
      <c r="I7566">
        <f>IF(LCOH!$C$28=Menu!$A$1,'Approvvigionamento energia'!C7566,0)+IF(LCOH!$C$28=Menu!$A$2,'Approvvigionamento energia'!D7566,0)+IF(LCOH!$C$28=Menu!$A$3,'Approvvigionamento energia'!E7566,0)+IF(LCOH!$C$28=Menu!$A$4,'Approvvigionamento energia'!F7566,0)+IF(LCOH!$C$28=Menu!$A$5,'Approvvigionamento energia'!G7566,0)+IF(LCOH!$C$28=Menu!$A$6,'Approvvigionamento energia'!H7566,0)</f>
        <v>930.04080218527827</v>
      </c>
      <c r="J7566">
        <f>'Approvvigionamento energia'!A7566+'Approvvigionamento energia'!B7566+'Approvvigionamento energia'!I7566</f>
        <v>1248.8408021852783</v>
      </c>
      <c r="K7566">
        <f>IF(MIN(LCOH!$C$18,J7566)&gt;=$P$48*LCOH!$C$18, MIN(LCOH!$C$18,J7566),0)</f>
        <v>1248.8408021852783</v>
      </c>
      <c r="L7566">
        <f t="shared" si="237"/>
        <v>0</v>
      </c>
      <c r="M7566">
        <f>K7566/LCOH!$C$18</f>
        <v>0.83256053479018555</v>
      </c>
      <c r="N7566">
        <f>K7566/LCOH!$C$34</f>
        <v>24.062443202028486</v>
      </c>
    </row>
    <row r="7567" spans="1:14" x14ac:dyDescent="0.35">
      <c r="A7567">
        <f>'Profilo fotovoltaico'!B7569*LCOH!$C$20</f>
        <v>0</v>
      </c>
      <c r="B7567">
        <f>'Profilo eolico'!B7569*LCOH!$C$21</f>
        <v>317.7</v>
      </c>
      <c r="C7567">
        <f>$P$35*'Profilo fotovoltaico'!B7569</f>
        <v>0</v>
      </c>
      <c r="D7567">
        <f>$Q$37*'Profilo eolico'!B7569</f>
        <v>1853.6635059865928</v>
      </c>
      <c r="E7567">
        <f>$P$39*'Profilo fotovoltaico'!B7569+'Approvvigionamento energia'!$Q$39*'Profilo eolico'!B7569</f>
        <v>1390.2476294899445</v>
      </c>
      <c r="F7567">
        <f>$P$41*'Profilo fotovoltaico'!B7569+'Approvvigionamento energia'!$Q$41*'Profilo eolico'!B7569</f>
        <v>926.83175299329639</v>
      </c>
      <c r="G7567">
        <f>$P$43*'Profilo fotovoltaico'!B7569+'Approvvigionamento energia'!$Q$43*'Profilo eolico'!B7569</f>
        <v>463.4158764966482</v>
      </c>
      <c r="H7567">
        <f t="shared" si="236"/>
        <v>1138.4335154826958</v>
      </c>
      <c r="I7567">
        <f>IF(LCOH!$C$28=Menu!$A$1,'Approvvigionamento energia'!C7567,0)+IF(LCOH!$C$28=Menu!$A$2,'Approvvigionamento energia'!D7567,0)+IF(LCOH!$C$28=Menu!$A$3,'Approvvigionamento energia'!E7567,0)+IF(LCOH!$C$28=Menu!$A$4,'Approvvigionamento energia'!F7567,0)+IF(LCOH!$C$28=Menu!$A$5,'Approvvigionamento energia'!G7567,0)+IF(LCOH!$C$28=Menu!$A$6,'Approvvigionamento energia'!H7567,0)</f>
        <v>926.83175299329639</v>
      </c>
      <c r="J7567">
        <f>'Approvvigionamento energia'!A7567+'Approvvigionamento energia'!B7567+'Approvvigionamento energia'!I7567</f>
        <v>1244.5317529932963</v>
      </c>
      <c r="K7567">
        <f>IF(MIN(LCOH!$C$18,J7567)&gt;=$P$48*LCOH!$C$18, MIN(LCOH!$C$18,J7567),0)</f>
        <v>1244.5317529932963</v>
      </c>
      <c r="L7567">
        <f t="shared" si="237"/>
        <v>0</v>
      </c>
      <c r="M7567">
        <f>K7567/LCOH!$C$18</f>
        <v>0.82968783532886425</v>
      </c>
      <c r="N7567">
        <f>K7567/LCOH!$C$34</f>
        <v>23.979417206036537</v>
      </c>
    </row>
    <row r="7568" spans="1:14" x14ac:dyDescent="0.35">
      <c r="A7568">
        <f>'Profilo fotovoltaico'!B7570*LCOH!$C$20</f>
        <v>14</v>
      </c>
      <c r="B7568">
        <f>'Profilo eolico'!B7570*LCOH!$C$21</f>
        <v>313.40000000000003</v>
      </c>
      <c r="C7568">
        <f>$P$35*'Profilo fotovoltaico'!B7570</f>
        <v>102.96457062670891</v>
      </c>
      <c r="D7568">
        <f>$Q$37*'Profilo eolico'!B7570</f>
        <v>1828.5745759401896</v>
      </c>
      <c r="E7568">
        <f>$P$39*'Profilo fotovoltaico'!B7570+'Approvvigionamento energia'!$Q$39*'Profilo eolico'!B7570</f>
        <v>1397.1720746118194</v>
      </c>
      <c r="F7568">
        <f>$P$41*'Profilo fotovoltaico'!B7570+'Approvvigionamento energia'!$Q$41*'Profilo eolico'!B7570</f>
        <v>965.76957328344929</v>
      </c>
      <c r="G7568">
        <f>$P$43*'Profilo fotovoltaico'!B7570+'Approvvigionamento energia'!$Q$43*'Profilo eolico'!B7570</f>
        <v>534.36707195507904</v>
      </c>
      <c r="H7568">
        <f t="shared" si="236"/>
        <v>1138.4335154826958</v>
      </c>
      <c r="I7568">
        <f>IF(LCOH!$C$28=Menu!$A$1,'Approvvigionamento energia'!C7568,0)+IF(LCOH!$C$28=Menu!$A$2,'Approvvigionamento energia'!D7568,0)+IF(LCOH!$C$28=Menu!$A$3,'Approvvigionamento energia'!E7568,0)+IF(LCOH!$C$28=Menu!$A$4,'Approvvigionamento energia'!F7568,0)+IF(LCOH!$C$28=Menu!$A$5,'Approvvigionamento energia'!G7568,0)+IF(LCOH!$C$28=Menu!$A$6,'Approvvigionamento energia'!H7568,0)</f>
        <v>965.76957328344929</v>
      </c>
      <c r="J7568">
        <f>'Approvvigionamento energia'!A7568+'Approvvigionamento energia'!B7568+'Approvvigionamento energia'!I7568</f>
        <v>1293.1695732834494</v>
      </c>
      <c r="K7568">
        <f>IF(MIN(LCOH!$C$18,J7568)&gt;=$P$48*LCOH!$C$18, MIN(LCOH!$C$18,J7568),0)</f>
        <v>1293.1695732834494</v>
      </c>
      <c r="L7568">
        <f t="shared" si="237"/>
        <v>0</v>
      </c>
      <c r="M7568">
        <f>K7568/LCOH!$C$18</f>
        <v>0.86211304885563289</v>
      </c>
      <c r="N7568">
        <f>K7568/LCOH!$C$34</f>
        <v>24.91656210565413</v>
      </c>
    </row>
    <row r="7569" spans="1:14" x14ac:dyDescent="0.35">
      <c r="A7569">
        <f>'Profilo fotovoltaico'!B7571*LCOH!$C$20</f>
        <v>93</v>
      </c>
      <c r="B7569">
        <f>'Profilo eolico'!B7571*LCOH!$C$21</f>
        <v>285.10000000000002</v>
      </c>
      <c r="C7569">
        <f>$P$35*'Profilo fotovoltaico'!B7571</f>
        <v>683.97893344885199</v>
      </c>
      <c r="D7569">
        <f>$Q$37*'Profilo eolico'!B7571</f>
        <v>1663.4544084254885</v>
      </c>
      <c r="E7569">
        <f>$P$39*'Profilo fotovoltaico'!B7571+'Approvvigionamento energia'!$Q$39*'Profilo eolico'!B7571</f>
        <v>1418.5855396813295</v>
      </c>
      <c r="F7569">
        <f>$P$41*'Profilo fotovoltaico'!B7571+'Approvvigionamento energia'!$Q$41*'Profilo eolico'!B7571</f>
        <v>1173.7166709371702</v>
      </c>
      <c r="G7569">
        <f>$P$43*'Profilo fotovoltaico'!B7571+'Approvvigionamento energia'!$Q$43*'Profilo eolico'!B7571</f>
        <v>928.84780219301115</v>
      </c>
      <c r="H7569">
        <f t="shared" si="236"/>
        <v>1138.4335154826958</v>
      </c>
      <c r="I7569">
        <f>IF(LCOH!$C$28=Menu!$A$1,'Approvvigionamento energia'!C7569,0)+IF(LCOH!$C$28=Menu!$A$2,'Approvvigionamento energia'!D7569,0)+IF(LCOH!$C$28=Menu!$A$3,'Approvvigionamento energia'!E7569,0)+IF(LCOH!$C$28=Menu!$A$4,'Approvvigionamento energia'!F7569,0)+IF(LCOH!$C$28=Menu!$A$5,'Approvvigionamento energia'!G7569,0)+IF(LCOH!$C$28=Menu!$A$6,'Approvvigionamento energia'!H7569,0)</f>
        <v>1173.7166709371702</v>
      </c>
      <c r="J7569">
        <f>'Approvvigionamento energia'!A7569+'Approvvigionamento energia'!B7569+'Approvvigionamento energia'!I7569</f>
        <v>1551.8166709371703</v>
      </c>
      <c r="K7569">
        <f>IF(MIN(LCOH!$C$18,J7569)&gt;=$P$48*LCOH!$C$18, MIN(LCOH!$C$18,J7569),0)</f>
        <v>1500</v>
      </c>
      <c r="L7569">
        <f t="shared" si="237"/>
        <v>51.816670937170329</v>
      </c>
      <c r="M7569">
        <f>K7569/LCOH!$C$18</f>
        <v>1</v>
      </c>
      <c r="N7569">
        <f>K7569/LCOH!$C$34</f>
        <v>28.901734104046245</v>
      </c>
    </row>
    <row r="7570" spans="1:14" x14ac:dyDescent="0.35">
      <c r="A7570">
        <f>'Profilo fotovoltaico'!B7572*LCOH!$C$20</f>
        <v>190</v>
      </c>
      <c r="B7570">
        <f>'Profilo eolico'!B7572*LCOH!$C$21</f>
        <v>334.1</v>
      </c>
      <c r="C7570">
        <f>$P$35*'Profilo fotovoltaico'!B7572</f>
        <v>1397.3763156481923</v>
      </c>
      <c r="D7570">
        <f>$Q$37*'Profilo eolico'!B7572</f>
        <v>1949.3515182565966</v>
      </c>
      <c r="E7570">
        <f>$P$39*'Profilo fotovoltaico'!B7572+'Approvvigionamento energia'!$Q$39*'Profilo eolico'!B7572</f>
        <v>1811.3577176044955</v>
      </c>
      <c r="F7570">
        <f>$P$41*'Profilo fotovoltaico'!B7572+'Approvvigionamento energia'!$Q$41*'Profilo eolico'!B7572</f>
        <v>1673.3639169523944</v>
      </c>
      <c r="G7570">
        <f>$P$43*'Profilo fotovoltaico'!B7572+'Approvvigionamento energia'!$Q$43*'Profilo eolico'!B7572</f>
        <v>1535.3701163002934</v>
      </c>
      <c r="H7570">
        <f t="shared" si="236"/>
        <v>1138.4335154826958</v>
      </c>
      <c r="I7570">
        <f>IF(LCOH!$C$28=Menu!$A$1,'Approvvigionamento energia'!C7570,0)+IF(LCOH!$C$28=Menu!$A$2,'Approvvigionamento energia'!D7570,0)+IF(LCOH!$C$28=Menu!$A$3,'Approvvigionamento energia'!E7570,0)+IF(LCOH!$C$28=Menu!$A$4,'Approvvigionamento energia'!F7570,0)+IF(LCOH!$C$28=Menu!$A$5,'Approvvigionamento energia'!G7570,0)+IF(LCOH!$C$28=Menu!$A$6,'Approvvigionamento energia'!H7570,0)</f>
        <v>1673.3639169523944</v>
      </c>
      <c r="J7570">
        <f>'Approvvigionamento energia'!A7570+'Approvvigionamento energia'!B7570+'Approvvigionamento energia'!I7570</f>
        <v>2197.4639169523944</v>
      </c>
      <c r="K7570">
        <f>IF(MIN(LCOH!$C$18,J7570)&gt;=$P$48*LCOH!$C$18, MIN(LCOH!$C$18,J7570),0)</f>
        <v>1500</v>
      </c>
      <c r="L7570">
        <f t="shared" si="237"/>
        <v>697.46391695239436</v>
      </c>
      <c r="M7570">
        <f>K7570/LCOH!$C$18</f>
        <v>1</v>
      </c>
      <c r="N7570">
        <f>K7570/LCOH!$C$34</f>
        <v>28.901734104046245</v>
      </c>
    </row>
    <row r="7571" spans="1:14" x14ac:dyDescent="0.35">
      <c r="A7571">
        <f>'Profilo fotovoltaico'!B7573*LCOH!$C$20</f>
        <v>271</v>
      </c>
      <c r="B7571">
        <f>'Profilo eolico'!B7573*LCOH!$C$21</f>
        <v>412.2</v>
      </c>
      <c r="C7571">
        <f>$P$35*'Profilo fotovoltaico'!B7573</f>
        <v>1993.0999028455797</v>
      </c>
      <c r="D7571">
        <f>$Q$37*'Profilo eolico'!B7573</f>
        <v>2405.0365035180157</v>
      </c>
      <c r="E7571">
        <f>$P$39*'Profilo fotovoltaico'!B7573+'Approvvigionamento energia'!$Q$39*'Profilo eolico'!B7573</f>
        <v>2302.0523533499068</v>
      </c>
      <c r="F7571">
        <f>$P$41*'Profilo fotovoltaico'!B7573+'Approvvigionamento energia'!$Q$41*'Profilo eolico'!B7573</f>
        <v>2199.0682031817978</v>
      </c>
      <c r="G7571">
        <f>$P$43*'Profilo fotovoltaico'!B7573+'Approvvigionamento energia'!$Q$43*'Profilo eolico'!B7573</f>
        <v>2096.0840530136888</v>
      </c>
      <c r="H7571">
        <f t="shared" si="236"/>
        <v>1138.4335154826958</v>
      </c>
      <c r="I7571">
        <f>IF(LCOH!$C$28=Menu!$A$1,'Approvvigionamento energia'!C7571,0)+IF(LCOH!$C$28=Menu!$A$2,'Approvvigionamento energia'!D7571,0)+IF(LCOH!$C$28=Menu!$A$3,'Approvvigionamento energia'!E7571,0)+IF(LCOH!$C$28=Menu!$A$4,'Approvvigionamento energia'!F7571,0)+IF(LCOH!$C$28=Menu!$A$5,'Approvvigionamento energia'!G7571,0)+IF(LCOH!$C$28=Menu!$A$6,'Approvvigionamento energia'!H7571,0)</f>
        <v>2199.0682031817978</v>
      </c>
      <c r="J7571">
        <f>'Approvvigionamento energia'!A7571+'Approvvigionamento energia'!B7571+'Approvvigionamento energia'!I7571</f>
        <v>2882.2682031817976</v>
      </c>
      <c r="K7571">
        <f>IF(MIN(LCOH!$C$18,J7571)&gt;=$P$48*LCOH!$C$18, MIN(LCOH!$C$18,J7571),0)</f>
        <v>1500</v>
      </c>
      <c r="L7571">
        <f t="shared" si="237"/>
        <v>1382.2682031817976</v>
      </c>
      <c r="M7571">
        <f>K7571/LCOH!$C$18</f>
        <v>1</v>
      </c>
      <c r="N7571">
        <f>K7571/LCOH!$C$34</f>
        <v>28.901734104046245</v>
      </c>
    </row>
    <row r="7572" spans="1:14" x14ac:dyDescent="0.35">
      <c r="A7572">
        <f>'Profilo fotovoltaico'!B7574*LCOH!$C$20</f>
        <v>321</v>
      </c>
      <c r="B7572">
        <f>'Profilo eolico'!B7574*LCOH!$C$21</f>
        <v>470.1</v>
      </c>
      <c r="C7572">
        <f>$P$35*'Profilo fotovoltaico'!B7574</f>
        <v>2360.8305122266829</v>
      </c>
      <c r="D7572">
        <f>$Q$37*'Profilo eolico'!B7574</f>
        <v>2742.8618639102847</v>
      </c>
      <c r="E7572">
        <f>$P$39*'Profilo fotovoltaico'!B7574+'Approvvigionamento energia'!$Q$39*'Profilo eolico'!B7574</f>
        <v>2647.3540259893839</v>
      </c>
      <c r="F7572">
        <f>$P$41*'Profilo fotovoltaico'!B7574+'Approvvigionamento energia'!$Q$41*'Profilo eolico'!B7574</f>
        <v>2551.8461880684836</v>
      </c>
      <c r="G7572">
        <f>$P$43*'Profilo fotovoltaico'!B7574+'Approvvigionamento energia'!$Q$43*'Profilo eolico'!B7574</f>
        <v>2456.3383501475832</v>
      </c>
      <c r="H7572">
        <f t="shared" si="236"/>
        <v>1138.4335154826958</v>
      </c>
      <c r="I7572">
        <f>IF(LCOH!$C$28=Menu!$A$1,'Approvvigionamento energia'!C7572,0)+IF(LCOH!$C$28=Menu!$A$2,'Approvvigionamento energia'!D7572,0)+IF(LCOH!$C$28=Menu!$A$3,'Approvvigionamento energia'!E7572,0)+IF(LCOH!$C$28=Menu!$A$4,'Approvvigionamento energia'!F7572,0)+IF(LCOH!$C$28=Menu!$A$5,'Approvvigionamento energia'!G7572,0)+IF(LCOH!$C$28=Menu!$A$6,'Approvvigionamento energia'!H7572,0)</f>
        <v>2551.8461880684836</v>
      </c>
      <c r="J7572">
        <f>'Approvvigionamento energia'!A7572+'Approvvigionamento energia'!B7572+'Approvvigionamento energia'!I7572</f>
        <v>3342.9461880684835</v>
      </c>
      <c r="K7572">
        <f>IF(MIN(LCOH!$C$18,J7572)&gt;=$P$48*LCOH!$C$18, MIN(LCOH!$C$18,J7572),0)</f>
        <v>1500</v>
      </c>
      <c r="L7572">
        <f t="shared" si="237"/>
        <v>1842.9461880684835</v>
      </c>
      <c r="M7572">
        <f>K7572/LCOH!$C$18</f>
        <v>1</v>
      </c>
      <c r="N7572">
        <f>K7572/LCOH!$C$34</f>
        <v>28.901734104046245</v>
      </c>
    </row>
    <row r="7573" spans="1:14" x14ac:dyDescent="0.35">
      <c r="A7573">
        <f>'Profilo fotovoltaico'!B7575*LCOH!$C$20</f>
        <v>330</v>
      </c>
      <c r="B7573">
        <f>'Profilo eolico'!B7575*LCOH!$C$21</f>
        <v>521.80000000000007</v>
      </c>
      <c r="C7573">
        <f>$P$35*'Profilo fotovoltaico'!B7575</f>
        <v>2427.0220219152816</v>
      </c>
      <c r="D7573">
        <f>$Q$37*'Profilo eolico'!B7575</f>
        <v>3044.5124879565765</v>
      </c>
      <c r="E7573">
        <f>$P$39*'Profilo fotovoltaico'!B7575+'Approvvigionamento energia'!$Q$39*'Profilo eolico'!B7575</f>
        <v>2890.1398714462525</v>
      </c>
      <c r="F7573">
        <f>$P$41*'Profilo fotovoltaico'!B7575+'Approvvigionamento energia'!$Q$41*'Profilo eolico'!B7575</f>
        <v>2735.767254935929</v>
      </c>
      <c r="G7573">
        <f>$P$43*'Profilo fotovoltaico'!B7575+'Approvvigionamento energia'!$Q$43*'Profilo eolico'!B7575</f>
        <v>2581.3946384256051</v>
      </c>
      <c r="H7573">
        <f t="shared" si="236"/>
        <v>1138.4335154826958</v>
      </c>
      <c r="I7573">
        <f>IF(LCOH!$C$28=Menu!$A$1,'Approvvigionamento energia'!C7573,0)+IF(LCOH!$C$28=Menu!$A$2,'Approvvigionamento energia'!D7573,0)+IF(LCOH!$C$28=Menu!$A$3,'Approvvigionamento energia'!E7573,0)+IF(LCOH!$C$28=Menu!$A$4,'Approvvigionamento energia'!F7573,0)+IF(LCOH!$C$28=Menu!$A$5,'Approvvigionamento energia'!G7573,0)+IF(LCOH!$C$28=Menu!$A$6,'Approvvigionamento energia'!H7573,0)</f>
        <v>2735.767254935929</v>
      </c>
      <c r="J7573">
        <f>'Approvvigionamento energia'!A7573+'Approvvigionamento energia'!B7573+'Approvvigionamento energia'!I7573</f>
        <v>3587.5672549359292</v>
      </c>
      <c r="K7573">
        <f>IF(MIN(LCOH!$C$18,J7573)&gt;=$P$48*LCOH!$C$18, MIN(LCOH!$C$18,J7573),0)</f>
        <v>1500</v>
      </c>
      <c r="L7573">
        <f t="shared" si="237"/>
        <v>2087.5672549359292</v>
      </c>
      <c r="M7573">
        <f>K7573/LCOH!$C$18</f>
        <v>1</v>
      </c>
      <c r="N7573">
        <f>K7573/LCOH!$C$34</f>
        <v>28.901734104046245</v>
      </c>
    </row>
    <row r="7574" spans="1:14" x14ac:dyDescent="0.35">
      <c r="A7574">
        <f>'Profilo fotovoltaico'!B7576*LCOH!$C$20</f>
        <v>297</v>
      </c>
      <c r="B7574">
        <f>'Profilo eolico'!B7576*LCOH!$C$21</f>
        <v>559.79999999999995</v>
      </c>
      <c r="C7574">
        <f>$P$35*'Profilo fotovoltaico'!B7576</f>
        <v>2184.3198197237534</v>
      </c>
      <c r="D7574">
        <f>$Q$37*'Profilo eolico'!B7576</f>
        <v>3266.2286139480475</v>
      </c>
      <c r="E7574">
        <f>$P$39*'Profilo fotovoltaico'!B7576+'Approvvigionamento energia'!$Q$39*'Profilo eolico'!B7576</f>
        <v>2995.7514153919738</v>
      </c>
      <c r="F7574">
        <f>$P$41*'Profilo fotovoltaico'!B7576+'Approvvigionamento energia'!$Q$41*'Profilo eolico'!B7576</f>
        <v>2725.2742168359005</v>
      </c>
      <c r="G7574">
        <f>$P$43*'Profilo fotovoltaico'!B7576+'Approvvigionamento energia'!$Q$43*'Profilo eolico'!B7576</f>
        <v>2454.7970182798272</v>
      </c>
      <c r="H7574">
        <f t="shared" si="236"/>
        <v>1138.4335154826958</v>
      </c>
      <c r="I7574">
        <f>IF(LCOH!$C$28=Menu!$A$1,'Approvvigionamento energia'!C7574,0)+IF(LCOH!$C$28=Menu!$A$2,'Approvvigionamento energia'!D7574,0)+IF(LCOH!$C$28=Menu!$A$3,'Approvvigionamento energia'!E7574,0)+IF(LCOH!$C$28=Menu!$A$4,'Approvvigionamento energia'!F7574,0)+IF(LCOH!$C$28=Menu!$A$5,'Approvvigionamento energia'!G7574,0)+IF(LCOH!$C$28=Menu!$A$6,'Approvvigionamento energia'!H7574,0)</f>
        <v>2725.2742168359005</v>
      </c>
      <c r="J7574">
        <f>'Approvvigionamento energia'!A7574+'Approvvigionamento energia'!B7574+'Approvvigionamento energia'!I7574</f>
        <v>3582.0742168359002</v>
      </c>
      <c r="K7574">
        <f>IF(MIN(LCOH!$C$18,J7574)&gt;=$P$48*LCOH!$C$18, MIN(LCOH!$C$18,J7574),0)</f>
        <v>1500</v>
      </c>
      <c r="L7574">
        <f t="shared" si="237"/>
        <v>2082.0742168359002</v>
      </c>
      <c r="M7574">
        <f>K7574/LCOH!$C$18</f>
        <v>1</v>
      </c>
      <c r="N7574">
        <f>K7574/LCOH!$C$34</f>
        <v>28.901734104046245</v>
      </c>
    </row>
    <row r="7575" spans="1:14" x14ac:dyDescent="0.35">
      <c r="A7575">
        <f>'Profilo fotovoltaico'!B7577*LCOH!$C$20</f>
        <v>234</v>
      </c>
      <c r="B7575">
        <f>'Profilo eolico'!B7577*LCOH!$C$21</f>
        <v>567.30000000000007</v>
      </c>
      <c r="C7575">
        <f>$P$35*'Profilo fotovoltaico'!B7577</f>
        <v>1720.9792519035634</v>
      </c>
      <c r="D7575">
        <f>$Q$37*'Profilo eolico'!B7577</f>
        <v>3309.9883756568911</v>
      </c>
      <c r="E7575">
        <f>$P$39*'Profilo fotovoltaico'!B7577+'Approvvigionamento energia'!$Q$39*'Profilo eolico'!B7577</f>
        <v>2912.7360947185589</v>
      </c>
      <c r="F7575">
        <f>$P$41*'Profilo fotovoltaico'!B7577+'Approvvigionamento energia'!$Q$41*'Profilo eolico'!B7577</f>
        <v>2515.4838137802271</v>
      </c>
      <c r="G7575">
        <f>$P$43*'Profilo fotovoltaico'!B7577+'Approvvigionamento energia'!$Q$43*'Profilo eolico'!B7577</f>
        <v>2118.2315328418954</v>
      </c>
      <c r="H7575">
        <f t="shared" si="236"/>
        <v>1138.4335154826958</v>
      </c>
      <c r="I7575">
        <f>IF(LCOH!$C$28=Menu!$A$1,'Approvvigionamento energia'!C7575,0)+IF(LCOH!$C$28=Menu!$A$2,'Approvvigionamento energia'!D7575,0)+IF(LCOH!$C$28=Menu!$A$3,'Approvvigionamento energia'!E7575,0)+IF(LCOH!$C$28=Menu!$A$4,'Approvvigionamento energia'!F7575,0)+IF(LCOH!$C$28=Menu!$A$5,'Approvvigionamento energia'!G7575,0)+IF(LCOH!$C$28=Menu!$A$6,'Approvvigionamento energia'!H7575,0)</f>
        <v>2515.4838137802271</v>
      </c>
      <c r="J7575">
        <f>'Approvvigionamento energia'!A7575+'Approvvigionamento energia'!B7575+'Approvvigionamento energia'!I7575</f>
        <v>3316.7838137802273</v>
      </c>
      <c r="K7575">
        <f>IF(MIN(LCOH!$C$18,J7575)&gt;=$P$48*LCOH!$C$18, MIN(LCOH!$C$18,J7575),0)</f>
        <v>1500</v>
      </c>
      <c r="L7575">
        <f t="shared" si="237"/>
        <v>1816.7838137802273</v>
      </c>
      <c r="M7575">
        <f>K7575/LCOH!$C$18</f>
        <v>1</v>
      </c>
      <c r="N7575">
        <f>K7575/LCOH!$C$34</f>
        <v>28.901734104046245</v>
      </c>
    </row>
    <row r="7576" spans="1:14" x14ac:dyDescent="0.35">
      <c r="A7576">
        <f>'Profilo fotovoltaico'!B7578*LCOH!$C$20</f>
        <v>145</v>
      </c>
      <c r="B7576">
        <f>'Profilo eolico'!B7578*LCOH!$C$21</f>
        <v>540.20000000000005</v>
      </c>
      <c r="C7576">
        <f>$P$35*'Profilo fotovoltaico'!B7578</f>
        <v>1066.4187672051994</v>
      </c>
      <c r="D7576">
        <f>$Q$37*'Profilo eolico'!B7578</f>
        <v>3151.8697700156044</v>
      </c>
      <c r="E7576">
        <f>$P$39*'Profilo fotovoltaico'!B7578+'Approvvigionamento energia'!$Q$39*'Profilo eolico'!B7578</f>
        <v>2630.5070193130032</v>
      </c>
      <c r="F7576">
        <f>$P$41*'Profilo fotovoltaico'!B7578+'Approvvigionamento energia'!$Q$41*'Profilo eolico'!B7578</f>
        <v>2109.1442686104019</v>
      </c>
      <c r="G7576">
        <f>$P$43*'Profilo fotovoltaico'!B7578+'Approvvigionamento energia'!$Q$43*'Profilo eolico'!B7578</f>
        <v>1587.7815179078007</v>
      </c>
      <c r="H7576">
        <f t="shared" si="236"/>
        <v>1138.4335154826958</v>
      </c>
      <c r="I7576">
        <f>IF(LCOH!$C$28=Menu!$A$1,'Approvvigionamento energia'!C7576,0)+IF(LCOH!$C$28=Menu!$A$2,'Approvvigionamento energia'!D7576,0)+IF(LCOH!$C$28=Menu!$A$3,'Approvvigionamento energia'!E7576,0)+IF(LCOH!$C$28=Menu!$A$4,'Approvvigionamento energia'!F7576,0)+IF(LCOH!$C$28=Menu!$A$5,'Approvvigionamento energia'!G7576,0)+IF(LCOH!$C$28=Menu!$A$6,'Approvvigionamento energia'!H7576,0)</f>
        <v>2109.1442686104019</v>
      </c>
      <c r="J7576">
        <f>'Approvvigionamento energia'!A7576+'Approvvigionamento energia'!B7576+'Approvvigionamento energia'!I7576</f>
        <v>2794.3442686104017</v>
      </c>
      <c r="K7576">
        <f>IF(MIN(LCOH!$C$18,J7576)&gt;=$P$48*LCOH!$C$18, MIN(LCOH!$C$18,J7576),0)</f>
        <v>1500</v>
      </c>
      <c r="L7576">
        <f t="shared" si="237"/>
        <v>1294.3442686104017</v>
      </c>
      <c r="M7576">
        <f>K7576/LCOH!$C$18</f>
        <v>1</v>
      </c>
      <c r="N7576">
        <f>K7576/LCOH!$C$34</f>
        <v>28.901734104046245</v>
      </c>
    </row>
    <row r="7577" spans="1:14" x14ac:dyDescent="0.35">
      <c r="A7577">
        <f>'Profilo fotovoltaico'!B7579*LCOH!$C$20</f>
        <v>51</v>
      </c>
      <c r="B7577">
        <f>'Profilo eolico'!B7579*LCOH!$C$21</f>
        <v>528.69999999999993</v>
      </c>
      <c r="C7577">
        <f>$P$35*'Profilo fotovoltaico'!B7579</f>
        <v>375.08522156872527</v>
      </c>
      <c r="D7577">
        <f>$Q$37*'Profilo eolico'!B7579</f>
        <v>3084.7714687287112</v>
      </c>
      <c r="E7577">
        <f>$P$39*'Profilo fotovoltaico'!B7579+'Approvvigionamento energia'!$Q$39*'Profilo eolico'!B7579</f>
        <v>2407.3499069387144</v>
      </c>
      <c r="F7577">
        <f>$P$41*'Profilo fotovoltaico'!B7579+'Approvvigionamento energia'!$Q$41*'Profilo eolico'!B7579</f>
        <v>1729.9283451487181</v>
      </c>
      <c r="G7577">
        <f>$P$43*'Profilo fotovoltaico'!B7579+'Approvvigionamento energia'!$Q$43*'Profilo eolico'!B7579</f>
        <v>1052.5067833587218</v>
      </c>
      <c r="H7577">
        <f t="shared" si="236"/>
        <v>1138.4335154826958</v>
      </c>
      <c r="I7577">
        <f>IF(LCOH!$C$28=Menu!$A$1,'Approvvigionamento energia'!C7577,0)+IF(LCOH!$C$28=Menu!$A$2,'Approvvigionamento energia'!D7577,0)+IF(LCOH!$C$28=Menu!$A$3,'Approvvigionamento energia'!E7577,0)+IF(LCOH!$C$28=Menu!$A$4,'Approvvigionamento energia'!F7577,0)+IF(LCOH!$C$28=Menu!$A$5,'Approvvigionamento energia'!G7577,0)+IF(LCOH!$C$28=Menu!$A$6,'Approvvigionamento energia'!H7577,0)</f>
        <v>1729.9283451487181</v>
      </c>
      <c r="J7577">
        <f>'Approvvigionamento energia'!A7577+'Approvvigionamento energia'!B7577+'Approvvigionamento energia'!I7577</f>
        <v>2309.6283451487179</v>
      </c>
      <c r="K7577">
        <f>IF(MIN(LCOH!$C$18,J7577)&gt;=$P$48*LCOH!$C$18, MIN(LCOH!$C$18,J7577),0)</f>
        <v>1500</v>
      </c>
      <c r="L7577">
        <f t="shared" si="237"/>
        <v>809.62834514871793</v>
      </c>
      <c r="M7577">
        <f>K7577/LCOH!$C$18</f>
        <v>1</v>
      </c>
      <c r="N7577">
        <f>K7577/LCOH!$C$34</f>
        <v>28.901734104046245</v>
      </c>
    </row>
    <row r="7578" spans="1:14" x14ac:dyDescent="0.35">
      <c r="A7578">
        <f>'Profilo fotovoltaico'!B7580*LCOH!$C$20</f>
        <v>0</v>
      </c>
      <c r="B7578">
        <f>'Profilo eolico'!B7580*LCOH!$C$21</f>
        <v>544</v>
      </c>
      <c r="C7578">
        <f>$P$35*'Profilo fotovoltaico'!B7580</f>
        <v>0</v>
      </c>
      <c r="D7578">
        <f>$Q$37*'Profilo eolico'!B7580</f>
        <v>3174.0413826147519</v>
      </c>
      <c r="E7578">
        <f>$P$39*'Profilo fotovoltaico'!B7580+'Approvvigionamento energia'!$Q$39*'Profilo eolico'!B7580</f>
        <v>2380.5310369610638</v>
      </c>
      <c r="F7578">
        <f>$P$41*'Profilo fotovoltaico'!B7580+'Approvvigionamento energia'!$Q$41*'Profilo eolico'!B7580</f>
        <v>1587.020691307376</v>
      </c>
      <c r="G7578">
        <f>$P$43*'Profilo fotovoltaico'!B7580+'Approvvigionamento energia'!$Q$43*'Profilo eolico'!B7580</f>
        <v>793.51034565368798</v>
      </c>
      <c r="H7578">
        <f t="shared" si="236"/>
        <v>1138.4335154826958</v>
      </c>
      <c r="I7578">
        <f>IF(LCOH!$C$28=Menu!$A$1,'Approvvigionamento energia'!C7578,0)+IF(LCOH!$C$28=Menu!$A$2,'Approvvigionamento energia'!D7578,0)+IF(LCOH!$C$28=Menu!$A$3,'Approvvigionamento energia'!E7578,0)+IF(LCOH!$C$28=Menu!$A$4,'Approvvigionamento energia'!F7578,0)+IF(LCOH!$C$28=Menu!$A$5,'Approvvigionamento energia'!G7578,0)+IF(LCOH!$C$28=Menu!$A$6,'Approvvigionamento energia'!H7578,0)</f>
        <v>1587.020691307376</v>
      </c>
      <c r="J7578">
        <f>'Approvvigionamento energia'!A7578+'Approvvigionamento energia'!B7578+'Approvvigionamento energia'!I7578</f>
        <v>2131.0206913073762</v>
      </c>
      <c r="K7578">
        <f>IF(MIN(LCOH!$C$18,J7578)&gt;=$P$48*LCOH!$C$18, MIN(LCOH!$C$18,J7578),0)</f>
        <v>1500</v>
      </c>
      <c r="L7578">
        <f t="shared" si="237"/>
        <v>631.02069130737618</v>
      </c>
      <c r="M7578">
        <f>K7578/LCOH!$C$18</f>
        <v>1</v>
      </c>
      <c r="N7578">
        <f>K7578/LCOH!$C$34</f>
        <v>28.901734104046245</v>
      </c>
    </row>
    <row r="7579" spans="1:14" x14ac:dyDescent="0.35">
      <c r="A7579">
        <f>'Profilo fotovoltaico'!B7581*LCOH!$C$20</f>
        <v>0</v>
      </c>
      <c r="B7579">
        <f>'Profilo eolico'!B7581*LCOH!$C$21</f>
        <v>556</v>
      </c>
      <c r="C7579">
        <f>$P$35*'Profilo fotovoltaico'!B7581</f>
        <v>0</v>
      </c>
      <c r="D7579">
        <f>$Q$37*'Profilo eolico'!B7581</f>
        <v>3244.0570013489009</v>
      </c>
      <c r="E7579">
        <f>$P$39*'Profilo fotovoltaico'!B7581+'Approvvigionamento energia'!$Q$39*'Profilo eolico'!B7581</f>
        <v>2433.0427510116756</v>
      </c>
      <c r="F7579">
        <f>$P$41*'Profilo fotovoltaico'!B7581+'Approvvigionamento energia'!$Q$41*'Profilo eolico'!B7581</f>
        <v>1622.0285006744505</v>
      </c>
      <c r="G7579">
        <f>$P$43*'Profilo fotovoltaico'!B7581+'Approvvigionamento energia'!$Q$43*'Profilo eolico'!B7581</f>
        <v>811.01425033722523</v>
      </c>
      <c r="H7579">
        <f t="shared" si="236"/>
        <v>1138.4335154826958</v>
      </c>
      <c r="I7579">
        <f>IF(LCOH!$C$28=Menu!$A$1,'Approvvigionamento energia'!C7579,0)+IF(LCOH!$C$28=Menu!$A$2,'Approvvigionamento energia'!D7579,0)+IF(LCOH!$C$28=Menu!$A$3,'Approvvigionamento energia'!E7579,0)+IF(LCOH!$C$28=Menu!$A$4,'Approvvigionamento energia'!F7579,0)+IF(LCOH!$C$28=Menu!$A$5,'Approvvigionamento energia'!G7579,0)+IF(LCOH!$C$28=Menu!$A$6,'Approvvigionamento energia'!H7579,0)</f>
        <v>1622.0285006744505</v>
      </c>
      <c r="J7579">
        <f>'Approvvigionamento energia'!A7579+'Approvvigionamento energia'!B7579+'Approvvigionamento energia'!I7579</f>
        <v>2178.0285006744507</v>
      </c>
      <c r="K7579">
        <f>IF(MIN(LCOH!$C$18,J7579)&gt;=$P$48*LCOH!$C$18, MIN(LCOH!$C$18,J7579),0)</f>
        <v>1500</v>
      </c>
      <c r="L7579">
        <f t="shared" si="237"/>
        <v>678.0285006744507</v>
      </c>
      <c r="M7579">
        <f>K7579/LCOH!$C$18</f>
        <v>1</v>
      </c>
      <c r="N7579">
        <f>K7579/LCOH!$C$34</f>
        <v>28.901734104046245</v>
      </c>
    </row>
    <row r="7580" spans="1:14" x14ac:dyDescent="0.35">
      <c r="A7580">
        <f>'Profilo fotovoltaico'!B7582*LCOH!$C$20</f>
        <v>0</v>
      </c>
      <c r="B7580">
        <f>'Profilo eolico'!B7582*LCOH!$C$21</f>
        <v>569.1</v>
      </c>
      <c r="C7580">
        <f>$P$35*'Profilo fotovoltaico'!B7582</f>
        <v>0</v>
      </c>
      <c r="D7580">
        <f>$Q$37*'Profilo eolico'!B7582</f>
        <v>3320.4907184670133</v>
      </c>
      <c r="E7580">
        <f>$P$39*'Profilo fotovoltaico'!B7582+'Approvvigionamento energia'!$Q$39*'Profilo eolico'!B7582</f>
        <v>2490.3680388502598</v>
      </c>
      <c r="F7580">
        <f>$P$41*'Profilo fotovoltaico'!B7582+'Approvvigionamento energia'!$Q$41*'Profilo eolico'!B7582</f>
        <v>1660.2453592335066</v>
      </c>
      <c r="G7580">
        <f>$P$43*'Profilo fotovoltaico'!B7582+'Approvvigionamento energia'!$Q$43*'Profilo eolico'!B7582</f>
        <v>830.12267961675332</v>
      </c>
      <c r="H7580">
        <f t="shared" si="236"/>
        <v>1138.4335154826958</v>
      </c>
      <c r="I7580">
        <f>IF(LCOH!$C$28=Menu!$A$1,'Approvvigionamento energia'!C7580,0)+IF(LCOH!$C$28=Menu!$A$2,'Approvvigionamento energia'!D7580,0)+IF(LCOH!$C$28=Menu!$A$3,'Approvvigionamento energia'!E7580,0)+IF(LCOH!$C$28=Menu!$A$4,'Approvvigionamento energia'!F7580,0)+IF(LCOH!$C$28=Menu!$A$5,'Approvvigionamento energia'!G7580,0)+IF(LCOH!$C$28=Menu!$A$6,'Approvvigionamento energia'!H7580,0)</f>
        <v>1660.2453592335066</v>
      </c>
      <c r="J7580">
        <f>'Approvvigionamento energia'!A7580+'Approvvigionamento energia'!B7580+'Approvvigionamento energia'!I7580</f>
        <v>2229.3453592335068</v>
      </c>
      <c r="K7580">
        <f>IF(MIN(LCOH!$C$18,J7580)&gt;=$P$48*LCOH!$C$18, MIN(LCOH!$C$18,J7580),0)</f>
        <v>1500</v>
      </c>
      <c r="L7580">
        <f t="shared" si="237"/>
        <v>729.34535923350677</v>
      </c>
      <c r="M7580">
        <f>K7580/LCOH!$C$18</f>
        <v>1</v>
      </c>
      <c r="N7580">
        <f>K7580/LCOH!$C$34</f>
        <v>28.901734104046245</v>
      </c>
    </row>
    <row r="7581" spans="1:14" x14ac:dyDescent="0.35">
      <c r="A7581">
        <f>'Profilo fotovoltaico'!B7583*LCOH!$C$20</f>
        <v>0</v>
      </c>
      <c r="B7581">
        <f>'Profilo eolico'!B7583*LCOH!$C$21</f>
        <v>577.4</v>
      </c>
      <c r="C7581">
        <f>$P$35*'Profilo fotovoltaico'!B7583</f>
        <v>0</v>
      </c>
      <c r="D7581">
        <f>$Q$37*'Profilo eolico'!B7583</f>
        <v>3368.9181880914662</v>
      </c>
      <c r="E7581">
        <f>$P$39*'Profilo fotovoltaico'!B7583+'Approvvigionamento energia'!$Q$39*'Profilo eolico'!B7583</f>
        <v>2526.6886410685997</v>
      </c>
      <c r="F7581">
        <f>$P$41*'Profilo fotovoltaico'!B7583+'Approvvigionamento energia'!$Q$41*'Profilo eolico'!B7583</f>
        <v>1684.4590940457331</v>
      </c>
      <c r="G7581">
        <f>$P$43*'Profilo fotovoltaico'!B7583+'Approvvigionamento energia'!$Q$43*'Profilo eolico'!B7583</f>
        <v>842.22954702286654</v>
      </c>
      <c r="H7581">
        <f t="shared" si="236"/>
        <v>1138.4335154826958</v>
      </c>
      <c r="I7581">
        <f>IF(LCOH!$C$28=Menu!$A$1,'Approvvigionamento energia'!C7581,0)+IF(LCOH!$C$28=Menu!$A$2,'Approvvigionamento energia'!D7581,0)+IF(LCOH!$C$28=Menu!$A$3,'Approvvigionamento energia'!E7581,0)+IF(LCOH!$C$28=Menu!$A$4,'Approvvigionamento energia'!F7581,0)+IF(LCOH!$C$28=Menu!$A$5,'Approvvigionamento energia'!G7581,0)+IF(LCOH!$C$28=Menu!$A$6,'Approvvigionamento energia'!H7581,0)</f>
        <v>1684.4590940457331</v>
      </c>
      <c r="J7581">
        <f>'Approvvigionamento energia'!A7581+'Approvvigionamento energia'!B7581+'Approvvigionamento energia'!I7581</f>
        <v>2261.8590940457329</v>
      </c>
      <c r="K7581">
        <f>IF(MIN(LCOH!$C$18,J7581)&gt;=$P$48*LCOH!$C$18, MIN(LCOH!$C$18,J7581),0)</f>
        <v>1500</v>
      </c>
      <c r="L7581">
        <f t="shared" si="237"/>
        <v>761.85909404573295</v>
      </c>
      <c r="M7581">
        <f>K7581/LCOH!$C$18</f>
        <v>1</v>
      </c>
      <c r="N7581">
        <f>K7581/LCOH!$C$34</f>
        <v>28.901734104046245</v>
      </c>
    </row>
    <row r="7582" spans="1:14" x14ac:dyDescent="0.35">
      <c r="A7582">
        <f>'Profilo fotovoltaico'!B7584*LCOH!$C$20</f>
        <v>0</v>
      </c>
      <c r="B7582">
        <f>'Profilo eolico'!B7584*LCOH!$C$21</f>
        <v>571.79999999999995</v>
      </c>
      <c r="C7582">
        <f>$P$35*'Profilo fotovoltaico'!B7584</f>
        <v>0</v>
      </c>
      <c r="D7582">
        <f>$Q$37*'Profilo eolico'!B7584</f>
        <v>3336.2442326821965</v>
      </c>
      <c r="E7582">
        <f>$P$39*'Profilo fotovoltaico'!B7584+'Approvvigionamento energia'!$Q$39*'Profilo eolico'!B7584</f>
        <v>2502.1831745116474</v>
      </c>
      <c r="F7582">
        <f>$P$41*'Profilo fotovoltaico'!B7584+'Approvvigionamento energia'!$Q$41*'Profilo eolico'!B7584</f>
        <v>1668.1221163410983</v>
      </c>
      <c r="G7582">
        <f>$P$43*'Profilo fotovoltaico'!B7584+'Approvvigionamento energia'!$Q$43*'Profilo eolico'!B7584</f>
        <v>834.06105817054913</v>
      </c>
      <c r="H7582">
        <f t="shared" si="236"/>
        <v>1138.4335154826958</v>
      </c>
      <c r="I7582">
        <f>IF(LCOH!$C$28=Menu!$A$1,'Approvvigionamento energia'!C7582,0)+IF(LCOH!$C$28=Menu!$A$2,'Approvvigionamento energia'!D7582,0)+IF(LCOH!$C$28=Menu!$A$3,'Approvvigionamento energia'!E7582,0)+IF(LCOH!$C$28=Menu!$A$4,'Approvvigionamento energia'!F7582,0)+IF(LCOH!$C$28=Menu!$A$5,'Approvvigionamento energia'!G7582,0)+IF(LCOH!$C$28=Menu!$A$6,'Approvvigionamento energia'!H7582,0)</f>
        <v>1668.1221163410983</v>
      </c>
      <c r="J7582">
        <f>'Approvvigionamento energia'!A7582+'Approvvigionamento energia'!B7582+'Approvvigionamento energia'!I7582</f>
        <v>2239.9221163410984</v>
      </c>
      <c r="K7582">
        <f>IF(MIN(LCOH!$C$18,J7582)&gt;=$P$48*LCOH!$C$18, MIN(LCOH!$C$18,J7582),0)</f>
        <v>1500</v>
      </c>
      <c r="L7582">
        <f t="shared" si="237"/>
        <v>739.92211634109844</v>
      </c>
      <c r="M7582">
        <f>K7582/LCOH!$C$18</f>
        <v>1</v>
      </c>
      <c r="N7582">
        <f>K7582/LCOH!$C$34</f>
        <v>28.901734104046245</v>
      </c>
    </row>
    <row r="7583" spans="1:14" x14ac:dyDescent="0.35">
      <c r="A7583">
        <f>'Profilo fotovoltaico'!B7585*LCOH!$C$20</f>
        <v>0</v>
      </c>
      <c r="B7583">
        <f>'Profilo eolico'!B7585*LCOH!$C$21</f>
        <v>554.30000000000007</v>
      </c>
      <c r="C7583">
        <f>$P$35*'Profilo fotovoltaico'!B7585</f>
        <v>0</v>
      </c>
      <c r="D7583">
        <f>$Q$37*'Profilo eolico'!B7585</f>
        <v>3234.1381220282296</v>
      </c>
      <c r="E7583">
        <f>$P$39*'Profilo fotovoltaico'!B7585+'Approvvigionamento energia'!$Q$39*'Profilo eolico'!B7585</f>
        <v>2425.6035915211719</v>
      </c>
      <c r="F7583">
        <f>$P$41*'Profilo fotovoltaico'!B7585+'Approvvigionamento energia'!$Q$41*'Profilo eolico'!B7585</f>
        <v>1617.0690610141148</v>
      </c>
      <c r="G7583">
        <f>$P$43*'Profilo fotovoltaico'!B7585+'Approvvigionamento energia'!$Q$43*'Profilo eolico'!B7585</f>
        <v>808.53453050705741</v>
      </c>
      <c r="H7583">
        <f t="shared" si="236"/>
        <v>1138.4335154826958</v>
      </c>
      <c r="I7583">
        <f>IF(LCOH!$C$28=Menu!$A$1,'Approvvigionamento energia'!C7583,0)+IF(LCOH!$C$28=Menu!$A$2,'Approvvigionamento energia'!D7583,0)+IF(LCOH!$C$28=Menu!$A$3,'Approvvigionamento energia'!E7583,0)+IF(LCOH!$C$28=Menu!$A$4,'Approvvigionamento energia'!F7583,0)+IF(LCOH!$C$28=Menu!$A$5,'Approvvigionamento energia'!G7583,0)+IF(LCOH!$C$28=Menu!$A$6,'Approvvigionamento energia'!H7583,0)</f>
        <v>1617.0690610141148</v>
      </c>
      <c r="J7583">
        <f>'Approvvigionamento energia'!A7583+'Approvvigionamento energia'!B7583+'Approvvigionamento energia'!I7583</f>
        <v>2171.3690610141148</v>
      </c>
      <c r="K7583">
        <f>IF(MIN(LCOH!$C$18,J7583)&gt;=$P$48*LCOH!$C$18, MIN(LCOH!$C$18,J7583),0)</f>
        <v>1500</v>
      </c>
      <c r="L7583">
        <f t="shared" si="237"/>
        <v>671.36906101411478</v>
      </c>
      <c r="M7583">
        <f>K7583/LCOH!$C$18</f>
        <v>1</v>
      </c>
      <c r="N7583">
        <f>K7583/LCOH!$C$34</f>
        <v>28.901734104046245</v>
      </c>
    </row>
    <row r="7584" spans="1:14" x14ac:dyDescent="0.35">
      <c r="A7584">
        <f>'Profilo fotovoltaico'!B7586*LCOH!$C$20</f>
        <v>0</v>
      </c>
      <c r="B7584">
        <f>'Profilo eolico'!B7586*LCOH!$C$21</f>
        <v>532.1</v>
      </c>
      <c r="C7584">
        <f>$P$35*'Profilo fotovoltaico'!B7586</f>
        <v>0</v>
      </c>
      <c r="D7584">
        <f>$Q$37*'Profilo eolico'!B7586</f>
        <v>3104.6092273700538</v>
      </c>
      <c r="E7584">
        <f>$P$39*'Profilo fotovoltaico'!B7586+'Approvvigionamento energia'!$Q$39*'Profilo eolico'!B7586</f>
        <v>2328.4569205275402</v>
      </c>
      <c r="F7584">
        <f>$P$41*'Profilo fotovoltaico'!B7586+'Approvvigionamento energia'!$Q$41*'Profilo eolico'!B7586</f>
        <v>1552.3046136850269</v>
      </c>
      <c r="G7584">
        <f>$P$43*'Profilo fotovoltaico'!B7586+'Approvvigionamento energia'!$Q$43*'Profilo eolico'!B7586</f>
        <v>776.15230684251344</v>
      </c>
      <c r="H7584">
        <f t="shared" si="236"/>
        <v>1138.4335154826958</v>
      </c>
      <c r="I7584">
        <f>IF(LCOH!$C$28=Menu!$A$1,'Approvvigionamento energia'!C7584,0)+IF(LCOH!$C$28=Menu!$A$2,'Approvvigionamento energia'!D7584,0)+IF(LCOH!$C$28=Menu!$A$3,'Approvvigionamento energia'!E7584,0)+IF(LCOH!$C$28=Menu!$A$4,'Approvvigionamento energia'!F7584,0)+IF(LCOH!$C$28=Menu!$A$5,'Approvvigionamento energia'!G7584,0)+IF(LCOH!$C$28=Menu!$A$6,'Approvvigionamento energia'!H7584,0)</f>
        <v>1552.3046136850269</v>
      </c>
      <c r="J7584">
        <f>'Approvvigionamento energia'!A7584+'Approvvigionamento energia'!B7584+'Approvvigionamento energia'!I7584</f>
        <v>2084.404613685027</v>
      </c>
      <c r="K7584">
        <f>IF(MIN(LCOH!$C$18,J7584)&gt;=$P$48*LCOH!$C$18, MIN(LCOH!$C$18,J7584),0)</f>
        <v>1500</v>
      </c>
      <c r="L7584">
        <f t="shared" si="237"/>
        <v>584.40461368502702</v>
      </c>
      <c r="M7584">
        <f>K7584/LCOH!$C$18</f>
        <v>1</v>
      </c>
      <c r="N7584">
        <f>K7584/LCOH!$C$34</f>
        <v>28.901734104046245</v>
      </c>
    </row>
    <row r="7585" spans="1:14" x14ac:dyDescent="0.35">
      <c r="A7585">
        <f>'Profilo fotovoltaico'!B7587*LCOH!$C$20</f>
        <v>0</v>
      </c>
      <c r="B7585">
        <f>'Profilo eolico'!B7587*LCOH!$C$21</f>
        <v>513.59999999999991</v>
      </c>
      <c r="C7585">
        <f>$P$35*'Profilo fotovoltaico'!B7587</f>
        <v>0</v>
      </c>
      <c r="D7585">
        <f>$Q$37*'Profilo eolico'!B7587</f>
        <v>2996.668481821574</v>
      </c>
      <c r="E7585">
        <f>$P$39*'Profilo fotovoltaico'!B7587+'Approvvigionamento energia'!$Q$39*'Profilo eolico'!B7587</f>
        <v>2247.5013613661804</v>
      </c>
      <c r="F7585">
        <f>$P$41*'Profilo fotovoltaico'!B7587+'Approvvigionamento energia'!$Q$41*'Profilo eolico'!B7587</f>
        <v>1498.334240910787</v>
      </c>
      <c r="G7585">
        <f>$P$43*'Profilo fotovoltaico'!B7587+'Approvvigionamento energia'!$Q$43*'Profilo eolico'!B7587</f>
        <v>749.1671204553935</v>
      </c>
      <c r="H7585">
        <f t="shared" si="236"/>
        <v>1138.4335154826958</v>
      </c>
      <c r="I7585">
        <f>IF(LCOH!$C$28=Menu!$A$1,'Approvvigionamento energia'!C7585,0)+IF(LCOH!$C$28=Menu!$A$2,'Approvvigionamento energia'!D7585,0)+IF(LCOH!$C$28=Menu!$A$3,'Approvvigionamento energia'!E7585,0)+IF(LCOH!$C$28=Menu!$A$4,'Approvvigionamento energia'!F7585,0)+IF(LCOH!$C$28=Menu!$A$5,'Approvvigionamento energia'!G7585,0)+IF(LCOH!$C$28=Menu!$A$6,'Approvvigionamento energia'!H7585,0)</f>
        <v>1498.334240910787</v>
      </c>
      <c r="J7585">
        <f>'Approvvigionamento energia'!A7585+'Approvvigionamento energia'!B7585+'Approvvigionamento energia'!I7585</f>
        <v>2011.9342409107869</v>
      </c>
      <c r="K7585">
        <f>IF(MIN(LCOH!$C$18,J7585)&gt;=$P$48*LCOH!$C$18, MIN(LCOH!$C$18,J7585),0)</f>
        <v>1500</v>
      </c>
      <c r="L7585">
        <f t="shared" si="237"/>
        <v>511.93424091078691</v>
      </c>
      <c r="M7585">
        <f>K7585/LCOH!$C$18</f>
        <v>1</v>
      </c>
      <c r="N7585">
        <f>K7585/LCOH!$C$34</f>
        <v>28.901734104046245</v>
      </c>
    </row>
    <row r="7586" spans="1:14" x14ac:dyDescent="0.35">
      <c r="A7586">
        <f>'Profilo fotovoltaico'!B7588*LCOH!$C$20</f>
        <v>0</v>
      </c>
      <c r="B7586">
        <f>'Profilo eolico'!B7588*LCOH!$C$21</f>
        <v>501.49999999999994</v>
      </c>
      <c r="C7586">
        <f>$P$35*'Profilo fotovoltaico'!B7588</f>
        <v>0</v>
      </c>
      <c r="D7586">
        <f>$Q$37*'Profilo eolico'!B7588</f>
        <v>2926.0693995979736</v>
      </c>
      <c r="E7586">
        <f>$P$39*'Profilo fotovoltaico'!B7588+'Approvvigionamento energia'!$Q$39*'Profilo eolico'!B7588</f>
        <v>2194.55204969848</v>
      </c>
      <c r="F7586">
        <f>$P$41*'Profilo fotovoltaico'!B7588+'Approvvigionamento energia'!$Q$41*'Profilo eolico'!B7588</f>
        <v>1463.0346997989868</v>
      </c>
      <c r="G7586">
        <f>$P$43*'Profilo fotovoltaico'!B7588+'Approvvigionamento energia'!$Q$43*'Profilo eolico'!B7588</f>
        <v>731.51734989949341</v>
      </c>
      <c r="H7586">
        <f t="shared" si="236"/>
        <v>1138.4335154826958</v>
      </c>
      <c r="I7586">
        <f>IF(LCOH!$C$28=Menu!$A$1,'Approvvigionamento energia'!C7586,0)+IF(LCOH!$C$28=Menu!$A$2,'Approvvigionamento energia'!D7586,0)+IF(LCOH!$C$28=Menu!$A$3,'Approvvigionamento energia'!E7586,0)+IF(LCOH!$C$28=Menu!$A$4,'Approvvigionamento energia'!F7586,0)+IF(LCOH!$C$28=Menu!$A$5,'Approvvigionamento energia'!G7586,0)+IF(LCOH!$C$28=Menu!$A$6,'Approvvigionamento energia'!H7586,0)</f>
        <v>1463.0346997989868</v>
      </c>
      <c r="J7586">
        <f>'Approvvigionamento energia'!A7586+'Approvvigionamento energia'!B7586+'Approvvigionamento energia'!I7586</f>
        <v>1964.5346997989868</v>
      </c>
      <c r="K7586">
        <f>IF(MIN(LCOH!$C$18,J7586)&gt;=$P$48*LCOH!$C$18, MIN(LCOH!$C$18,J7586),0)</f>
        <v>1500</v>
      </c>
      <c r="L7586">
        <f t="shared" si="237"/>
        <v>464.53469979898682</v>
      </c>
      <c r="M7586">
        <f>K7586/LCOH!$C$18</f>
        <v>1</v>
      </c>
      <c r="N7586">
        <f>K7586/LCOH!$C$34</f>
        <v>28.901734104046245</v>
      </c>
    </row>
    <row r="7587" spans="1:14" x14ac:dyDescent="0.35">
      <c r="A7587">
        <f>'Profilo fotovoltaico'!B7589*LCOH!$C$20</f>
        <v>0</v>
      </c>
      <c r="B7587">
        <f>'Profilo eolico'!B7589*LCOH!$C$21</f>
        <v>513.80000000000007</v>
      </c>
      <c r="C7587">
        <f>$P$35*'Profilo fotovoltaico'!B7589</f>
        <v>0</v>
      </c>
      <c r="D7587">
        <f>$Q$37*'Profilo eolico'!B7589</f>
        <v>2997.8354088004771</v>
      </c>
      <c r="E7587">
        <f>$P$39*'Profilo fotovoltaico'!B7589+'Approvvigionamento energia'!$Q$39*'Profilo eolico'!B7589</f>
        <v>2248.3765566003576</v>
      </c>
      <c r="F7587">
        <f>$P$41*'Profilo fotovoltaico'!B7589+'Approvvigionamento energia'!$Q$41*'Profilo eolico'!B7589</f>
        <v>1498.9177044002386</v>
      </c>
      <c r="G7587">
        <f>$P$43*'Profilo fotovoltaico'!B7589+'Approvvigionamento energia'!$Q$43*'Profilo eolico'!B7589</f>
        <v>749.45885220011928</v>
      </c>
      <c r="H7587">
        <f t="shared" si="236"/>
        <v>1138.4335154826958</v>
      </c>
      <c r="I7587">
        <f>IF(LCOH!$C$28=Menu!$A$1,'Approvvigionamento energia'!C7587,0)+IF(LCOH!$C$28=Menu!$A$2,'Approvvigionamento energia'!D7587,0)+IF(LCOH!$C$28=Menu!$A$3,'Approvvigionamento energia'!E7587,0)+IF(LCOH!$C$28=Menu!$A$4,'Approvvigionamento energia'!F7587,0)+IF(LCOH!$C$28=Menu!$A$5,'Approvvigionamento energia'!G7587,0)+IF(LCOH!$C$28=Menu!$A$6,'Approvvigionamento energia'!H7587,0)</f>
        <v>1498.9177044002386</v>
      </c>
      <c r="J7587">
        <f>'Approvvigionamento energia'!A7587+'Approvvigionamento energia'!B7587+'Approvvigionamento energia'!I7587</f>
        <v>2012.7177044002387</v>
      </c>
      <c r="K7587">
        <f>IF(MIN(LCOH!$C$18,J7587)&gt;=$P$48*LCOH!$C$18, MIN(LCOH!$C$18,J7587),0)</f>
        <v>1500</v>
      </c>
      <c r="L7587">
        <f t="shared" si="237"/>
        <v>512.71770440023874</v>
      </c>
      <c r="M7587">
        <f>K7587/LCOH!$C$18</f>
        <v>1</v>
      </c>
      <c r="N7587">
        <f>K7587/LCOH!$C$34</f>
        <v>28.901734104046245</v>
      </c>
    </row>
    <row r="7588" spans="1:14" x14ac:dyDescent="0.35">
      <c r="A7588">
        <f>'Profilo fotovoltaico'!B7590*LCOH!$C$20</f>
        <v>0</v>
      </c>
      <c r="B7588">
        <f>'Profilo eolico'!B7590*LCOH!$C$21</f>
        <v>525.90000000000009</v>
      </c>
      <c r="C7588">
        <f>$P$35*'Profilo fotovoltaico'!B7590</f>
        <v>0</v>
      </c>
      <c r="D7588">
        <f>$Q$37*'Profilo eolico'!B7590</f>
        <v>3068.434491024077</v>
      </c>
      <c r="E7588">
        <f>$P$39*'Profilo fotovoltaico'!B7590+'Approvvigionamento energia'!$Q$39*'Profilo eolico'!B7590</f>
        <v>2301.3258682680575</v>
      </c>
      <c r="F7588">
        <f>$P$41*'Profilo fotovoltaico'!B7590+'Approvvigionamento energia'!$Q$41*'Profilo eolico'!B7590</f>
        <v>1534.2172455120385</v>
      </c>
      <c r="G7588">
        <f>$P$43*'Profilo fotovoltaico'!B7590+'Approvvigionamento energia'!$Q$43*'Profilo eolico'!B7590</f>
        <v>767.10862275601926</v>
      </c>
      <c r="H7588">
        <f t="shared" si="236"/>
        <v>1138.4335154826958</v>
      </c>
      <c r="I7588">
        <f>IF(LCOH!$C$28=Menu!$A$1,'Approvvigionamento energia'!C7588,0)+IF(LCOH!$C$28=Menu!$A$2,'Approvvigionamento energia'!D7588,0)+IF(LCOH!$C$28=Menu!$A$3,'Approvvigionamento energia'!E7588,0)+IF(LCOH!$C$28=Menu!$A$4,'Approvvigionamento energia'!F7588,0)+IF(LCOH!$C$28=Menu!$A$5,'Approvvigionamento energia'!G7588,0)+IF(LCOH!$C$28=Menu!$A$6,'Approvvigionamento energia'!H7588,0)</f>
        <v>1534.2172455120385</v>
      </c>
      <c r="J7588">
        <f>'Approvvigionamento energia'!A7588+'Approvvigionamento energia'!B7588+'Approvvigionamento energia'!I7588</f>
        <v>2060.1172455120386</v>
      </c>
      <c r="K7588">
        <f>IF(MIN(LCOH!$C$18,J7588)&gt;=$P$48*LCOH!$C$18, MIN(LCOH!$C$18,J7588),0)</f>
        <v>1500</v>
      </c>
      <c r="L7588">
        <f t="shared" si="237"/>
        <v>560.11724551203861</v>
      </c>
      <c r="M7588">
        <f>K7588/LCOH!$C$18</f>
        <v>1</v>
      </c>
      <c r="N7588">
        <f>K7588/LCOH!$C$34</f>
        <v>28.901734104046245</v>
      </c>
    </row>
    <row r="7589" spans="1:14" x14ac:dyDescent="0.35">
      <c r="A7589">
        <f>'Profilo fotovoltaico'!B7591*LCOH!$C$20</f>
        <v>0</v>
      </c>
      <c r="B7589">
        <f>'Profilo eolico'!B7591*LCOH!$C$21</f>
        <v>522.1</v>
      </c>
      <c r="C7589">
        <f>$P$35*'Profilo fotovoltaico'!B7591</f>
        <v>0</v>
      </c>
      <c r="D7589">
        <f>$Q$37*'Profilo eolico'!B7591</f>
        <v>3046.26287842493</v>
      </c>
      <c r="E7589">
        <f>$P$39*'Profilo fotovoltaico'!B7591+'Approvvigionamento energia'!$Q$39*'Profilo eolico'!B7591</f>
        <v>2284.6971588186971</v>
      </c>
      <c r="F7589">
        <f>$P$41*'Profilo fotovoltaico'!B7591+'Approvvigionamento energia'!$Q$41*'Profilo eolico'!B7591</f>
        <v>1523.131439212465</v>
      </c>
      <c r="G7589">
        <f>$P$43*'Profilo fotovoltaico'!B7591+'Approvvigionamento energia'!$Q$43*'Profilo eolico'!B7591</f>
        <v>761.56571960623251</v>
      </c>
      <c r="H7589">
        <f t="shared" si="236"/>
        <v>1138.4335154826958</v>
      </c>
      <c r="I7589">
        <f>IF(LCOH!$C$28=Menu!$A$1,'Approvvigionamento energia'!C7589,0)+IF(LCOH!$C$28=Menu!$A$2,'Approvvigionamento energia'!D7589,0)+IF(LCOH!$C$28=Menu!$A$3,'Approvvigionamento energia'!E7589,0)+IF(LCOH!$C$28=Menu!$A$4,'Approvvigionamento energia'!F7589,0)+IF(LCOH!$C$28=Menu!$A$5,'Approvvigionamento energia'!G7589,0)+IF(LCOH!$C$28=Menu!$A$6,'Approvvigionamento energia'!H7589,0)</f>
        <v>1523.131439212465</v>
      </c>
      <c r="J7589">
        <f>'Approvvigionamento energia'!A7589+'Approvvigionamento energia'!B7589+'Approvvigionamento energia'!I7589</f>
        <v>2045.2314392124649</v>
      </c>
      <c r="K7589">
        <f>IF(MIN(LCOH!$C$18,J7589)&gt;=$P$48*LCOH!$C$18, MIN(LCOH!$C$18,J7589),0)</f>
        <v>1500</v>
      </c>
      <c r="L7589">
        <f t="shared" si="237"/>
        <v>545.23143921246492</v>
      </c>
      <c r="M7589">
        <f>K7589/LCOH!$C$18</f>
        <v>1</v>
      </c>
      <c r="N7589">
        <f>K7589/LCOH!$C$34</f>
        <v>28.901734104046245</v>
      </c>
    </row>
    <row r="7590" spans="1:14" x14ac:dyDescent="0.35">
      <c r="A7590">
        <f>'Profilo fotovoltaico'!B7592*LCOH!$C$20</f>
        <v>0</v>
      </c>
      <c r="B7590">
        <f>'Profilo eolico'!B7592*LCOH!$C$21</f>
        <v>509.90000000000003</v>
      </c>
      <c r="C7590">
        <f>$P$35*'Profilo fotovoltaico'!B7592</f>
        <v>0</v>
      </c>
      <c r="D7590">
        <f>$Q$37*'Profilo eolico'!B7592</f>
        <v>2975.0803327118783</v>
      </c>
      <c r="E7590">
        <f>$P$39*'Profilo fotovoltaico'!B7592+'Approvvigionamento energia'!$Q$39*'Profilo eolico'!B7592</f>
        <v>2231.3102495339085</v>
      </c>
      <c r="F7590">
        <f>$P$41*'Profilo fotovoltaico'!B7592+'Approvvigionamento energia'!$Q$41*'Profilo eolico'!B7592</f>
        <v>1487.5401663559392</v>
      </c>
      <c r="G7590">
        <f>$P$43*'Profilo fotovoltaico'!B7592+'Approvvigionamento energia'!$Q$43*'Profilo eolico'!B7592</f>
        <v>743.77008317796958</v>
      </c>
      <c r="H7590">
        <f t="shared" si="236"/>
        <v>1138.4335154826958</v>
      </c>
      <c r="I7590">
        <f>IF(LCOH!$C$28=Menu!$A$1,'Approvvigionamento energia'!C7590,0)+IF(LCOH!$C$28=Menu!$A$2,'Approvvigionamento energia'!D7590,0)+IF(LCOH!$C$28=Menu!$A$3,'Approvvigionamento energia'!E7590,0)+IF(LCOH!$C$28=Menu!$A$4,'Approvvigionamento energia'!F7590,0)+IF(LCOH!$C$28=Menu!$A$5,'Approvvigionamento energia'!G7590,0)+IF(LCOH!$C$28=Menu!$A$6,'Approvvigionamento energia'!H7590,0)</f>
        <v>1487.5401663559392</v>
      </c>
      <c r="J7590">
        <f>'Approvvigionamento energia'!A7590+'Approvvigionamento energia'!B7590+'Approvvigionamento energia'!I7590</f>
        <v>1997.4401663559393</v>
      </c>
      <c r="K7590">
        <f>IF(MIN(LCOH!$C$18,J7590)&gt;=$P$48*LCOH!$C$18, MIN(LCOH!$C$18,J7590),0)</f>
        <v>1500</v>
      </c>
      <c r="L7590">
        <f t="shared" si="237"/>
        <v>497.44016635593925</v>
      </c>
      <c r="M7590">
        <f>K7590/LCOH!$C$18</f>
        <v>1</v>
      </c>
      <c r="N7590">
        <f>K7590/LCOH!$C$34</f>
        <v>28.901734104046245</v>
      </c>
    </row>
    <row r="7591" spans="1:14" x14ac:dyDescent="0.35">
      <c r="A7591">
        <f>'Profilo fotovoltaico'!B7593*LCOH!$C$20</f>
        <v>0</v>
      </c>
      <c r="B7591">
        <f>'Profilo eolico'!B7593*LCOH!$C$21</f>
        <v>493.9</v>
      </c>
      <c r="C7591">
        <f>$P$35*'Profilo fotovoltaico'!B7593</f>
        <v>0</v>
      </c>
      <c r="D7591">
        <f>$Q$37*'Profilo eolico'!B7593</f>
        <v>2881.7261743996796</v>
      </c>
      <c r="E7591">
        <f>$P$39*'Profilo fotovoltaico'!B7593+'Approvvigionamento energia'!$Q$39*'Profilo eolico'!B7593</f>
        <v>2161.2946307997599</v>
      </c>
      <c r="F7591">
        <f>$P$41*'Profilo fotovoltaico'!B7593+'Approvvigionamento energia'!$Q$41*'Profilo eolico'!B7593</f>
        <v>1440.8630871998398</v>
      </c>
      <c r="G7591">
        <f>$P$43*'Profilo fotovoltaico'!B7593+'Approvvigionamento energia'!$Q$43*'Profilo eolico'!B7593</f>
        <v>720.43154359991991</v>
      </c>
      <c r="H7591">
        <f t="shared" si="236"/>
        <v>1138.4335154826958</v>
      </c>
      <c r="I7591">
        <f>IF(LCOH!$C$28=Menu!$A$1,'Approvvigionamento energia'!C7591,0)+IF(LCOH!$C$28=Menu!$A$2,'Approvvigionamento energia'!D7591,0)+IF(LCOH!$C$28=Menu!$A$3,'Approvvigionamento energia'!E7591,0)+IF(LCOH!$C$28=Menu!$A$4,'Approvvigionamento energia'!F7591,0)+IF(LCOH!$C$28=Menu!$A$5,'Approvvigionamento energia'!G7591,0)+IF(LCOH!$C$28=Menu!$A$6,'Approvvigionamento energia'!H7591,0)</f>
        <v>1440.8630871998398</v>
      </c>
      <c r="J7591">
        <f>'Approvvigionamento energia'!A7591+'Approvvigionamento energia'!B7591+'Approvvigionamento energia'!I7591</f>
        <v>1934.7630871998399</v>
      </c>
      <c r="K7591">
        <f>IF(MIN(LCOH!$C$18,J7591)&gt;=$P$48*LCOH!$C$18, MIN(LCOH!$C$18,J7591),0)</f>
        <v>1500</v>
      </c>
      <c r="L7591">
        <f t="shared" si="237"/>
        <v>434.7630871998399</v>
      </c>
      <c r="M7591">
        <f>K7591/LCOH!$C$18</f>
        <v>1</v>
      </c>
      <c r="N7591">
        <f>K7591/LCOH!$C$34</f>
        <v>28.901734104046245</v>
      </c>
    </row>
    <row r="7592" spans="1:14" x14ac:dyDescent="0.35">
      <c r="A7592">
        <f>'Profilo fotovoltaico'!B7594*LCOH!$C$20</f>
        <v>13</v>
      </c>
      <c r="B7592">
        <f>'Profilo eolico'!B7594*LCOH!$C$21</f>
        <v>487.9</v>
      </c>
      <c r="C7592">
        <f>$P$35*'Profilo fotovoltaico'!B7594</f>
        <v>95.609958439086839</v>
      </c>
      <c r="D7592">
        <f>$Q$37*'Profilo eolico'!B7594</f>
        <v>2846.7183650326051</v>
      </c>
      <c r="E7592">
        <f>$P$39*'Profilo fotovoltaico'!B7594+'Approvvigionamento energia'!$Q$39*'Profilo eolico'!B7594</f>
        <v>2158.9412633842257</v>
      </c>
      <c r="F7592">
        <f>$P$41*'Profilo fotovoltaico'!B7594+'Approvvigionamento energia'!$Q$41*'Profilo eolico'!B7594</f>
        <v>1471.1641617358459</v>
      </c>
      <c r="G7592">
        <f>$P$43*'Profilo fotovoltaico'!B7594+'Approvvigionamento energia'!$Q$43*'Profilo eolico'!B7594</f>
        <v>783.38706008746635</v>
      </c>
      <c r="H7592">
        <f t="shared" si="236"/>
        <v>1138.4335154826958</v>
      </c>
      <c r="I7592">
        <f>IF(LCOH!$C$28=Menu!$A$1,'Approvvigionamento energia'!C7592,0)+IF(LCOH!$C$28=Menu!$A$2,'Approvvigionamento energia'!D7592,0)+IF(LCOH!$C$28=Menu!$A$3,'Approvvigionamento energia'!E7592,0)+IF(LCOH!$C$28=Menu!$A$4,'Approvvigionamento energia'!F7592,0)+IF(LCOH!$C$28=Menu!$A$5,'Approvvigionamento energia'!G7592,0)+IF(LCOH!$C$28=Menu!$A$6,'Approvvigionamento energia'!H7592,0)</f>
        <v>1471.1641617358459</v>
      </c>
      <c r="J7592">
        <f>'Approvvigionamento energia'!A7592+'Approvvigionamento energia'!B7592+'Approvvigionamento energia'!I7592</f>
        <v>1972.064161735846</v>
      </c>
      <c r="K7592">
        <f>IF(MIN(LCOH!$C$18,J7592)&gt;=$P$48*LCOH!$C$18, MIN(LCOH!$C$18,J7592),0)</f>
        <v>1500</v>
      </c>
      <c r="L7592">
        <f t="shared" si="237"/>
        <v>472.06416173584603</v>
      </c>
      <c r="M7592">
        <f>K7592/LCOH!$C$18</f>
        <v>1</v>
      </c>
      <c r="N7592">
        <f>K7592/LCOH!$C$34</f>
        <v>28.901734104046245</v>
      </c>
    </row>
    <row r="7593" spans="1:14" x14ac:dyDescent="0.35">
      <c r="A7593">
        <f>'Profilo fotovoltaico'!B7595*LCOH!$C$20</f>
        <v>130</v>
      </c>
      <c r="B7593">
        <f>'Profilo eolico'!B7595*LCOH!$C$21</f>
        <v>465.7</v>
      </c>
      <c r="C7593">
        <f>$P$35*'Profilo fotovoltaico'!B7595</f>
        <v>956.09958439086847</v>
      </c>
      <c r="D7593">
        <f>$Q$37*'Profilo eolico'!B7595</f>
        <v>2717.1894703744297</v>
      </c>
      <c r="E7593">
        <f>$P$39*'Profilo fotovoltaico'!B7595+'Approvvigionamento energia'!$Q$39*'Profilo eolico'!B7595</f>
        <v>2276.9169988785393</v>
      </c>
      <c r="F7593">
        <f>$P$41*'Profilo fotovoltaico'!B7595+'Approvvigionamento energia'!$Q$41*'Profilo eolico'!B7595</f>
        <v>1836.6445273826491</v>
      </c>
      <c r="G7593">
        <f>$P$43*'Profilo fotovoltaico'!B7595+'Approvvigionamento energia'!$Q$43*'Profilo eolico'!B7595</f>
        <v>1396.372055886759</v>
      </c>
      <c r="H7593">
        <f t="shared" si="236"/>
        <v>1138.4335154826958</v>
      </c>
      <c r="I7593">
        <f>IF(LCOH!$C$28=Menu!$A$1,'Approvvigionamento energia'!C7593,0)+IF(LCOH!$C$28=Menu!$A$2,'Approvvigionamento energia'!D7593,0)+IF(LCOH!$C$28=Menu!$A$3,'Approvvigionamento energia'!E7593,0)+IF(LCOH!$C$28=Menu!$A$4,'Approvvigionamento energia'!F7593,0)+IF(LCOH!$C$28=Menu!$A$5,'Approvvigionamento energia'!G7593,0)+IF(LCOH!$C$28=Menu!$A$6,'Approvvigionamento energia'!H7593,0)</f>
        <v>1836.6445273826491</v>
      </c>
      <c r="J7593">
        <f>'Approvvigionamento energia'!A7593+'Approvvigionamento energia'!B7593+'Approvvigionamento energia'!I7593</f>
        <v>2432.3445273826492</v>
      </c>
      <c r="K7593">
        <f>IF(MIN(LCOH!$C$18,J7593)&gt;=$P$48*LCOH!$C$18, MIN(LCOH!$C$18,J7593),0)</f>
        <v>1500</v>
      </c>
      <c r="L7593">
        <f t="shared" si="237"/>
        <v>932.34452738264918</v>
      </c>
      <c r="M7593">
        <f>K7593/LCOH!$C$18</f>
        <v>1</v>
      </c>
      <c r="N7593">
        <f>K7593/LCOH!$C$34</f>
        <v>28.901734104046245</v>
      </c>
    </row>
    <row r="7594" spans="1:14" x14ac:dyDescent="0.35">
      <c r="A7594">
        <f>'Profilo fotovoltaico'!B7596*LCOH!$C$20</f>
        <v>272</v>
      </c>
      <c r="B7594">
        <f>'Profilo eolico'!B7596*LCOH!$C$21</f>
        <v>557.6</v>
      </c>
      <c r="C7594">
        <f>$P$35*'Profilo fotovoltaico'!B7596</f>
        <v>2000.4545150332019</v>
      </c>
      <c r="D7594">
        <f>$Q$37*'Profilo eolico'!B7596</f>
        <v>3253.3924171801204</v>
      </c>
      <c r="E7594">
        <f>$P$39*'Profilo fotovoltaico'!B7596+'Approvvigionamento energia'!$Q$39*'Profilo eolico'!B7596</f>
        <v>2940.1579416433906</v>
      </c>
      <c r="F7594">
        <f>$P$41*'Profilo fotovoltaico'!B7596+'Approvvigionamento energia'!$Q$41*'Profilo eolico'!B7596</f>
        <v>2626.9234661066612</v>
      </c>
      <c r="G7594">
        <f>$P$43*'Profilo fotovoltaico'!B7596+'Approvvigionamento energia'!$Q$43*'Profilo eolico'!B7596</f>
        <v>2313.6889905699313</v>
      </c>
      <c r="H7594">
        <f t="shared" si="236"/>
        <v>1138.4335154826958</v>
      </c>
      <c r="I7594">
        <f>IF(LCOH!$C$28=Menu!$A$1,'Approvvigionamento energia'!C7594,0)+IF(LCOH!$C$28=Menu!$A$2,'Approvvigionamento energia'!D7594,0)+IF(LCOH!$C$28=Menu!$A$3,'Approvvigionamento energia'!E7594,0)+IF(LCOH!$C$28=Menu!$A$4,'Approvvigionamento energia'!F7594,0)+IF(LCOH!$C$28=Menu!$A$5,'Approvvigionamento energia'!G7594,0)+IF(LCOH!$C$28=Menu!$A$6,'Approvvigionamento energia'!H7594,0)</f>
        <v>2626.9234661066612</v>
      </c>
      <c r="J7594">
        <f>'Approvvigionamento energia'!A7594+'Approvvigionamento energia'!B7594+'Approvvigionamento energia'!I7594</f>
        <v>3456.5234661066611</v>
      </c>
      <c r="K7594">
        <f>IF(MIN(LCOH!$C$18,J7594)&gt;=$P$48*LCOH!$C$18, MIN(LCOH!$C$18,J7594),0)</f>
        <v>1500</v>
      </c>
      <c r="L7594">
        <f t="shared" si="237"/>
        <v>1956.5234661066611</v>
      </c>
      <c r="M7594">
        <f>K7594/LCOH!$C$18</f>
        <v>1</v>
      </c>
      <c r="N7594">
        <f>K7594/LCOH!$C$34</f>
        <v>28.901734104046245</v>
      </c>
    </row>
    <row r="7595" spans="1:14" x14ac:dyDescent="0.35">
      <c r="A7595">
        <f>'Profilo fotovoltaico'!B7597*LCOH!$C$20</f>
        <v>382</v>
      </c>
      <c r="B7595">
        <f>'Profilo eolico'!B7597*LCOH!$C$21</f>
        <v>612.6</v>
      </c>
      <c r="C7595">
        <f>$P$35*'Profilo fotovoltaico'!B7597</f>
        <v>2809.4618556716287</v>
      </c>
      <c r="D7595">
        <f>$Q$37*'Profilo eolico'!B7597</f>
        <v>3574.297336378303</v>
      </c>
      <c r="E7595">
        <f>$P$39*'Profilo fotovoltaico'!B7597+'Approvvigionamento energia'!$Q$39*'Profilo eolico'!B7597</f>
        <v>3383.0884662016342</v>
      </c>
      <c r="F7595">
        <f>$P$41*'Profilo fotovoltaico'!B7597+'Approvvigionamento energia'!$Q$41*'Profilo eolico'!B7597</f>
        <v>3191.8795960249658</v>
      </c>
      <c r="G7595">
        <f>$P$43*'Profilo fotovoltaico'!B7597+'Approvvigionamento energia'!$Q$43*'Profilo eolico'!B7597</f>
        <v>3000.6707258482975</v>
      </c>
      <c r="H7595">
        <f t="shared" si="236"/>
        <v>1138.4335154826958</v>
      </c>
      <c r="I7595">
        <f>IF(LCOH!$C$28=Menu!$A$1,'Approvvigionamento energia'!C7595,0)+IF(LCOH!$C$28=Menu!$A$2,'Approvvigionamento energia'!D7595,0)+IF(LCOH!$C$28=Menu!$A$3,'Approvvigionamento energia'!E7595,0)+IF(LCOH!$C$28=Menu!$A$4,'Approvvigionamento energia'!F7595,0)+IF(LCOH!$C$28=Menu!$A$5,'Approvvigionamento energia'!G7595,0)+IF(LCOH!$C$28=Menu!$A$6,'Approvvigionamento energia'!H7595,0)</f>
        <v>3191.8795960249658</v>
      </c>
      <c r="J7595">
        <f>'Approvvigionamento energia'!A7595+'Approvvigionamento energia'!B7595+'Approvvigionamento energia'!I7595</f>
        <v>4186.4795960249658</v>
      </c>
      <c r="K7595">
        <f>IF(MIN(LCOH!$C$18,J7595)&gt;=$P$48*LCOH!$C$18, MIN(LCOH!$C$18,J7595),0)</f>
        <v>1500</v>
      </c>
      <c r="L7595">
        <f t="shared" si="237"/>
        <v>2686.4795960249658</v>
      </c>
      <c r="M7595">
        <f>K7595/LCOH!$C$18</f>
        <v>1</v>
      </c>
      <c r="N7595">
        <f>K7595/LCOH!$C$34</f>
        <v>28.901734104046245</v>
      </c>
    </row>
    <row r="7596" spans="1:14" x14ac:dyDescent="0.35">
      <c r="A7596">
        <f>'Profilo fotovoltaico'!B7598*LCOH!$C$20</f>
        <v>462</v>
      </c>
      <c r="B7596">
        <f>'Profilo eolico'!B7598*LCOH!$C$21</f>
        <v>624.19999999999993</v>
      </c>
      <c r="C7596">
        <f>$P$35*'Profilo fotovoltaico'!B7598</f>
        <v>3397.8308306813942</v>
      </c>
      <c r="D7596">
        <f>$Q$37*'Profilo eolico'!B7598</f>
        <v>3641.9791011546467</v>
      </c>
      <c r="E7596">
        <f>$P$39*'Profilo fotovoltaico'!B7598+'Approvvigionamento energia'!$Q$39*'Profilo eolico'!B7598</f>
        <v>3580.9420335363334</v>
      </c>
      <c r="F7596">
        <f>$P$41*'Profilo fotovoltaico'!B7598+'Approvvigionamento energia'!$Q$41*'Profilo eolico'!B7598</f>
        <v>3519.9049659180205</v>
      </c>
      <c r="G7596">
        <f>$P$43*'Profilo fotovoltaico'!B7598+'Approvvigionamento energia'!$Q$43*'Profilo eolico'!B7598</f>
        <v>3458.8678982997071</v>
      </c>
      <c r="H7596">
        <f t="shared" si="236"/>
        <v>1138.4335154826958</v>
      </c>
      <c r="I7596">
        <f>IF(LCOH!$C$28=Menu!$A$1,'Approvvigionamento energia'!C7596,0)+IF(LCOH!$C$28=Menu!$A$2,'Approvvigionamento energia'!D7596,0)+IF(LCOH!$C$28=Menu!$A$3,'Approvvigionamento energia'!E7596,0)+IF(LCOH!$C$28=Menu!$A$4,'Approvvigionamento energia'!F7596,0)+IF(LCOH!$C$28=Menu!$A$5,'Approvvigionamento energia'!G7596,0)+IF(LCOH!$C$28=Menu!$A$6,'Approvvigionamento energia'!H7596,0)</f>
        <v>3519.9049659180205</v>
      </c>
      <c r="J7596">
        <f>'Approvvigionamento energia'!A7596+'Approvvigionamento energia'!B7596+'Approvvigionamento energia'!I7596</f>
        <v>4606.1049659180208</v>
      </c>
      <c r="K7596">
        <f>IF(MIN(LCOH!$C$18,J7596)&gt;=$P$48*LCOH!$C$18, MIN(LCOH!$C$18,J7596),0)</f>
        <v>1500</v>
      </c>
      <c r="L7596">
        <f t="shared" si="237"/>
        <v>3106.1049659180208</v>
      </c>
      <c r="M7596">
        <f>K7596/LCOH!$C$18</f>
        <v>1</v>
      </c>
      <c r="N7596">
        <f>K7596/LCOH!$C$34</f>
        <v>28.901734104046245</v>
      </c>
    </row>
    <row r="7597" spans="1:14" x14ac:dyDescent="0.35">
      <c r="A7597">
        <f>'Profilo fotovoltaico'!B7599*LCOH!$C$20</f>
        <v>491</v>
      </c>
      <c r="B7597">
        <f>'Profilo eolico'!B7599*LCOH!$C$21</f>
        <v>609.1</v>
      </c>
      <c r="C7597">
        <f>$P$35*'Profilo fotovoltaico'!B7599</f>
        <v>3611.1145841224338</v>
      </c>
      <c r="D7597">
        <f>$Q$37*'Profilo eolico'!B7599</f>
        <v>3553.8761142475096</v>
      </c>
      <c r="E7597">
        <f>$P$39*'Profilo fotovoltaico'!B7599+'Approvvigionamento energia'!$Q$39*'Profilo eolico'!B7599</f>
        <v>3568.1857317162403</v>
      </c>
      <c r="F7597">
        <f>$P$41*'Profilo fotovoltaico'!B7599+'Approvvigionamento energia'!$Q$41*'Profilo eolico'!B7599</f>
        <v>3582.4953491849719</v>
      </c>
      <c r="G7597">
        <f>$P$43*'Profilo fotovoltaico'!B7599+'Approvvigionamento energia'!$Q$43*'Profilo eolico'!B7599</f>
        <v>3596.8049666537026</v>
      </c>
      <c r="H7597">
        <f t="shared" si="236"/>
        <v>1138.4335154826958</v>
      </c>
      <c r="I7597">
        <f>IF(LCOH!$C$28=Menu!$A$1,'Approvvigionamento energia'!C7597,0)+IF(LCOH!$C$28=Menu!$A$2,'Approvvigionamento energia'!D7597,0)+IF(LCOH!$C$28=Menu!$A$3,'Approvvigionamento energia'!E7597,0)+IF(LCOH!$C$28=Menu!$A$4,'Approvvigionamento energia'!F7597,0)+IF(LCOH!$C$28=Menu!$A$5,'Approvvigionamento energia'!G7597,0)+IF(LCOH!$C$28=Menu!$A$6,'Approvvigionamento energia'!H7597,0)</f>
        <v>3582.4953491849719</v>
      </c>
      <c r="J7597">
        <f>'Approvvigionamento energia'!A7597+'Approvvigionamento energia'!B7597+'Approvvigionamento energia'!I7597</f>
        <v>4682.5953491849723</v>
      </c>
      <c r="K7597">
        <f>IF(MIN(LCOH!$C$18,J7597)&gt;=$P$48*LCOH!$C$18, MIN(LCOH!$C$18,J7597),0)</f>
        <v>1500</v>
      </c>
      <c r="L7597">
        <f t="shared" si="237"/>
        <v>3182.5953491849723</v>
      </c>
      <c r="M7597">
        <f>K7597/LCOH!$C$18</f>
        <v>1</v>
      </c>
      <c r="N7597">
        <f>K7597/LCOH!$C$34</f>
        <v>28.901734104046245</v>
      </c>
    </row>
    <row r="7598" spans="1:14" x14ac:dyDescent="0.35">
      <c r="A7598">
        <f>'Profilo fotovoltaico'!B7600*LCOH!$C$20</f>
        <v>474</v>
      </c>
      <c r="B7598">
        <f>'Profilo eolico'!B7600*LCOH!$C$21</f>
        <v>580.30000000000007</v>
      </c>
      <c r="C7598">
        <f>$P$35*'Profilo fotovoltaico'!B7600</f>
        <v>3486.0861769328585</v>
      </c>
      <c r="D7598">
        <f>$Q$37*'Profilo eolico'!B7600</f>
        <v>3385.8386292855521</v>
      </c>
      <c r="E7598">
        <f>$P$39*'Profilo fotovoltaico'!B7600+'Approvvigionamento energia'!$Q$39*'Profilo eolico'!B7600</f>
        <v>3410.9005161973787</v>
      </c>
      <c r="F7598">
        <f>$P$41*'Profilo fotovoltaico'!B7600+'Approvvigionamento energia'!$Q$41*'Profilo eolico'!B7600</f>
        <v>3435.9624031092053</v>
      </c>
      <c r="G7598">
        <f>$P$43*'Profilo fotovoltaico'!B7600+'Approvvigionamento energia'!$Q$43*'Profilo eolico'!B7600</f>
        <v>3461.0242900210319</v>
      </c>
      <c r="H7598">
        <f t="shared" si="236"/>
        <v>1138.4335154826958</v>
      </c>
      <c r="I7598">
        <f>IF(LCOH!$C$28=Menu!$A$1,'Approvvigionamento energia'!C7598,0)+IF(LCOH!$C$28=Menu!$A$2,'Approvvigionamento energia'!D7598,0)+IF(LCOH!$C$28=Menu!$A$3,'Approvvigionamento energia'!E7598,0)+IF(LCOH!$C$28=Menu!$A$4,'Approvvigionamento energia'!F7598,0)+IF(LCOH!$C$28=Menu!$A$5,'Approvvigionamento energia'!G7598,0)+IF(LCOH!$C$28=Menu!$A$6,'Approvvigionamento energia'!H7598,0)</f>
        <v>3435.9624031092053</v>
      </c>
      <c r="J7598">
        <f>'Approvvigionamento energia'!A7598+'Approvvigionamento energia'!B7598+'Approvvigionamento energia'!I7598</f>
        <v>4490.2624031092055</v>
      </c>
      <c r="K7598">
        <f>IF(MIN(LCOH!$C$18,J7598)&gt;=$P$48*LCOH!$C$18, MIN(LCOH!$C$18,J7598),0)</f>
        <v>1500</v>
      </c>
      <c r="L7598">
        <f t="shared" si="237"/>
        <v>2990.2624031092055</v>
      </c>
      <c r="M7598">
        <f>K7598/LCOH!$C$18</f>
        <v>1</v>
      </c>
      <c r="N7598">
        <f>K7598/LCOH!$C$34</f>
        <v>28.901734104046245</v>
      </c>
    </row>
    <row r="7599" spans="1:14" x14ac:dyDescent="0.35">
      <c r="A7599">
        <f>'Profilo fotovoltaico'!B7601*LCOH!$C$20</f>
        <v>400</v>
      </c>
      <c r="B7599">
        <f>'Profilo eolico'!B7601*LCOH!$C$21</f>
        <v>537.4</v>
      </c>
      <c r="C7599">
        <f>$P$35*'Profilo fotovoltaico'!B7601</f>
        <v>2941.844875048826</v>
      </c>
      <c r="D7599">
        <f>$Q$37*'Profilo eolico'!B7601</f>
        <v>3135.5327923109694</v>
      </c>
      <c r="E7599">
        <f>$P$39*'Profilo fotovoltaico'!B7601+'Approvvigionamento energia'!$Q$39*'Profilo eolico'!B7601</f>
        <v>3087.1108129954337</v>
      </c>
      <c r="F7599">
        <f>$P$41*'Profilo fotovoltaico'!B7601+'Approvvigionamento energia'!$Q$41*'Profilo eolico'!B7601</f>
        <v>3038.6888336798975</v>
      </c>
      <c r="G7599">
        <f>$P$43*'Profilo fotovoltaico'!B7601+'Approvvigionamento energia'!$Q$43*'Profilo eolico'!B7601</f>
        <v>2990.2668543643617</v>
      </c>
      <c r="H7599">
        <f t="shared" si="236"/>
        <v>1138.4335154826958</v>
      </c>
      <c r="I7599">
        <f>IF(LCOH!$C$28=Menu!$A$1,'Approvvigionamento energia'!C7599,0)+IF(LCOH!$C$28=Menu!$A$2,'Approvvigionamento energia'!D7599,0)+IF(LCOH!$C$28=Menu!$A$3,'Approvvigionamento energia'!E7599,0)+IF(LCOH!$C$28=Menu!$A$4,'Approvvigionamento energia'!F7599,0)+IF(LCOH!$C$28=Menu!$A$5,'Approvvigionamento energia'!G7599,0)+IF(LCOH!$C$28=Menu!$A$6,'Approvvigionamento energia'!H7599,0)</f>
        <v>3038.6888336798975</v>
      </c>
      <c r="J7599">
        <f>'Approvvigionamento energia'!A7599+'Approvvigionamento energia'!B7599+'Approvvigionamento energia'!I7599</f>
        <v>3976.0888336798976</v>
      </c>
      <c r="K7599">
        <f>IF(MIN(LCOH!$C$18,J7599)&gt;=$P$48*LCOH!$C$18, MIN(LCOH!$C$18,J7599),0)</f>
        <v>1500</v>
      </c>
      <c r="L7599">
        <f t="shared" si="237"/>
        <v>2476.0888336798976</v>
      </c>
      <c r="M7599">
        <f>K7599/LCOH!$C$18</f>
        <v>1</v>
      </c>
      <c r="N7599">
        <f>K7599/LCOH!$C$34</f>
        <v>28.901734104046245</v>
      </c>
    </row>
    <row r="7600" spans="1:14" x14ac:dyDescent="0.35">
      <c r="A7600">
        <f>'Profilo fotovoltaico'!B7602*LCOH!$C$20</f>
        <v>274</v>
      </c>
      <c r="B7600">
        <f>'Profilo eolico'!B7602*LCOH!$C$21</f>
        <v>460.6</v>
      </c>
      <c r="C7600">
        <f>$P$35*'Profilo fotovoltaico'!B7602</f>
        <v>2015.163739408446</v>
      </c>
      <c r="D7600">
        <f>$Q$37*'Profilo eolico'!B7602</f>
        <v>2687.4328324124167</v>
      </c>
      <c r="E7600">
        <f>$P$39*'Profilo fotovoltaico'!B7602+'Approvvigionamento energia'!$Q$39*'Profilo eolico'!B7602</f>
        <v>2519.3655591614238</v>
      </c>
      <c r="F7600">
        <f>$P$41*'Profilo fotovoltaico'!B7602+'Approvvigionamento energia'!$Q$41*'Profilo eolico'!B7602</f>
        <v>2351.2982859104313</v>
      </c>
      <c r="G7600">
        <f>$P$43*'Profilo fotovoltaico'!B7602+'Approvvigionamento energia'!$Q$43*'Profilo eolico'!B7602</f>
        <v>2183.2310126594389</v>
      </c>
      <c r="H7600">
        <f t="shared" si="236"/>
        <v>1138.4335154826958</v>
      </c>
      <c r="I7600">
        <f>IF(LCOH!$C$28=Menu!$A$1,'Approvvigionamento energia'!C7600,0)+IF(LCOH!$C$28=Menu!$A$2,'Approvvigionamento energia'!D7600,0)+IF(LCOH!$C$28=Menu!$A$3,'Approvvigionamento energia'!E7600,0)+IF(LCOH!$C$28=Menu!$A$4,'Approvvigionamento energia'!F7600,0)+IF(LCOH!$C$28=Menu!$A$5,'Approvvigionamento energia'!G7600,0)+IF(LCOH!$C$28=Menu!$A$6,'Approvvigionamento energia'!H7600,0)</f>
        <v>2351.2982859104313</v>
      </c>
      <c r="J7600">
        <f>'Approvvigionamento energia'!A7600+'Approvvigionamento energia'!B7600+'Approvvigionamento energia'!I7600</f>
        <v>3085.8982859104312</v>
      </c>
      <c r="K7600">
        <f>IF(MIN(LCOH!$C$18,J7600)&gt;=$P$48*LCOH!$C$18, MIN(LCOH!$C$18,J7600),0)</f>
        <v>1500</v>
      </c>
      <c r="L7600">
        <f t="shared" si="237"/>
        <v>1585.8982859104312</v>
      </c>
      <c r="M7600">
        <f>K7600/LCOH!$C$18</f>
        <v>1</v>
      </c>
      <c r="N7600">
        <f>K7600/LCOH!$C$34</f>
        <v>28.901734104046245</v>
      </c>
    </row>
    <row r="7601" spans="1:14" x14ac:dyDescent="0.35">
      <c r="A7601">
        <f>'Profilo fotovoltaico'!B7603*LCOH!$C$20</f>
        <v>110</v>
      </c>
      <c r="B7601">
        <f>'Profilo eolico'!B7603*LCOH!$C$21</f>
        <v>383.1</v>
      </c>
      <c r="C7601">
        <f>$P$35*'Profilo fotovoltaico'!B7603</f>
        <v>809.00734063842719</v>
      </c>
      <c r="D7601">
        <f>$Q$37*'Profilo eolico'!B7603</f>
        <v>2235.2486280877047</v>
      </c>
      <c r="E7601">
        <f>$P$39*'Profilo fotovoltaico'!B7603+'Approvvigionamento energia'!$Q$39*'Profilo eolico'!B7603</f>
        <v>1878.6883062253851</v>
      </c>
      <c r="F7601">
        <f>$P$41*'Profilo fotovoltaico'!B7603+'Approvvigionamento energia'!$Q$41*'Profilo eolico'!B7603</f>
        <v>1522.1279843630659</v>
      </c>
      <c r="G7601">
        <f>$P$43*'Profilo fotovoltaico'!B7603+'Approvvigionamento energia'!$Q$43*'Profilo eolico'!B7603</f>
        <v>1165.5676625007466</v>
      </c>
      <c r="H7601">
        <f t="shared" si="236"/>
        <v>1138.4335154826958</v>
      </c>
      <c r="I7601">
        <f>IF(LCOH!$C$28=Menu!$A$1,'Approvvigionamento energia'!C7601,0)+IF(LCOH!$C$28=Menu!$A$2,'Approvvigionamento energia'!D7601,0)+IF(LCOH!$C$28=Menu!$A$3,'Approvvigionamento energia'!E7601,0)+IF(LCOH!$C$28=Menu!$A$4,'Approvvigionamento energia'!F7601,0)+IF(LCOH!$C$28=Menu!$A$5,'Approvvigionamento energia'!G7601,0)+IF(LCOH!$C$28=Menu!$A$6,'Approvvigionamento energia'!H7601,0)</f>
        <v>1522.1279843630659</v>
      </c>
      <c r="J7601">
        <f>'Approvvigionamento energia'!A7601+'Approvvigionamento energia'!B7601+'Approvvigionamento energia'!I7601</f>
        <v>2015.2279843630658</v>
      </c>
      <c r="K7601">
        <f>IF(MIN(LCOH!$C$18,J7601)&gt;=$P$48*LCOH!$C$18, MIN(LCOH!$C$18,J7601),0)</f>
        <v>1500</v>
      </c>
      <c r="L7601">
        <f t="shared" si="237"/>
        <v>515.22798436306584</v>
      </c>
      <c r="M7601">
        <f>K7601/LCOH!$C$18</f>
        <v>1</v>
      </c>
      <c r="N7601">
        <f>K7601/LCOH!$C$34</f>
        <v>28.901734104046245</v>
      </c>
    </row>
    <row r="7602" spans="1:14" x14ac:dyDescent="0.35">
      <c r="A7602">
        <f>'Profilo fotovoltaico'!B7604*LCOH!$C$20</f>
        <v>0</v>
      </c>
      <c r="B7602">
        <f>'Profilo eolico'!B7604*LCOH!$C$21</f>
        <v>346.6</v>
      </c>
      <c r="C7602">
        <f>$P$35*'Profilo fotovoltaico'!B7604</f>
        <v>0</v>
      </c>
      <c r="D7602">
        <f>$Q$37*'Profilo eolico'!B7604</f>
        <v>2022.2844544380018</v>
      </c>
      <c r="E7602">
        <f>$P$39*'Profilo fotovoltaico'!B7604+'Approvvigionamento energia'!$Q$39*'Profilo eolico'!B7604</f>
        <v>1516.7133408285013</v>
      </c>
      <c r="F7602">
        <f>$P$41*'Profilo fotovoltaico'!B7604+'Approvvigionamento energia'!$Q$41*'Profilo eolico'!B7604</f>
        <v>1011.1422272190009</v>
      </c>
      <c r="G7602">
        <f>$P$43*'Profilo fotovoltaico'!B7604+'Approvvigionamento energia'!$Q$43*'Profilo eolico'!B7604</f>
        <v>505.57111360950046</v>
      </c>
      <c r="H7602">
        <f t="shared" si="236"/>
        <v>1138.4335154826958</v>
      </c>
      <c r="I7602">
        <f>IF(LCOH!$C$28=Menu!$A$1,'Approvvigionamento energia'!C7602,0)+IF(LCOH!$C$28=Menu!$A$2,'Approvvigionamento energia'!D7602,0)+IF(LCOH!$C$28=Menu!$A$3,'Approvvigionamento energia'!E7602,0)+IF(LCOH!$C$28=Menu!$A$4,'Approvvigionamento energia'!F7602,0)+IF(LCOH!$C$28=Menu!$A$5,'Approvvigionamento energia'!G7602,0)+IF(LCOH!$C$28=Menu!$A$6,'Approvvigionamento energia'!H7602,0)</f>
        <v>1011.1422272190009</v>
      </c>
      <c r="J7602">
        <f>'Approvvigionamento energia'!A7602+'Approvvigionamento energia'!B7602+'Approvvigionamento energia'!I7602</f>
        <v>1357.7422272190011</v>
      </c>
      <c r="K7602">
        <f>IF(MIN(LCOH!$C$18,J7602)&gt;=$P$48*LCOH!$C$18, MIN(LCOH!$C$18,J7602),0)</f>
        <v>1357.7422272190011</v>
      </c>
      <c r="L7602">
        <f t="shared" si="237"/>
        <v>0</v>
      </c>
      <c r="M7602">
        <f>K7602/LCOH!$C$18</f>
        <v>0.90516148481266734</v>
      </c>
      <c r="N7602">
        <f>K7602/LCOH!$C$34</f>
        <v>26.160736555279403</v>
      </c>
    </row>
    <row r="7603" spans="1:14" x14ac:dyDescent="0.35">
      <c r="A7603">
        <f>'Profilo fotovoltaico'!B7605*LCOH!$C$20</f>
        <v>0</v>
      </c>
      <c r="B7603">
        <f>'Profilo eolico'!B7605*LCOH!$C$21</f>
        <v>319.5</v>
      </c>
      <c r="C7603">
        <f>$P$35*'Profilo fotovoltaico'!B7605</f>
        <v>0</v>
      </c>
      <c r="D7603">
        <f>$Q$37*'Profilo eolico'!B7605</f>
        <v>1864.1658487967154</v>
      </c>
      <c r="E7603">
        <f>$P$39*'Profilo fotovoltaico'!B7605+'Approvvigionamento energia'!$Q$39*'Profilo eolico'!B7605</f>
        <v>1398.1243865975364</v>
      </c>
      <c r="F7603">
        <f>$P$41*'Profilo fotovoltaico'!B7605+'Approvvigionamento energia'!$Q$41*'Profilo eolico'!B7605</f>
        <v>932.0829243983577</v>
      </c>
      <c r="G7603">
        <f>$P$43*'Profilo fotovoltaico'!B7605+'Approvvigionamento energia'!$Q$43*'Profilo eolico'!B7605</f>
        <v>466.04146219917885</v>
      </c>
      <c r="H7603">
        <f t="shared" si="236"/>
        <v>1138.4335154826958</v>
      </c>
      <c r="I7603">
        <f>IF(LCOH!$C$28=Menu!$A$1,'Approvvigionamento energia'!C7603,0)+IF(LCOH!$C$28=Menu!$A$2,'Approvvigionamento energia'!D7603,0)+IF(LCOH!$C$28=Menu!$A$3,'Approvvigionamento energia'!E7603,0)+IF(LCOH!$C$28=Menu!$A$4,'Approvvigionamento energia'!F7603,0)+IF(LCOH!$C$28=Menu!$A$5,'Approvvigionamento energia'!G7603,0)+IF(LCOH!$C$28=Menu!$A$6,'Approvvigionamento energia'!H7603,0)</f>
        <v>932.0829243983577</v>
      </c>
      <c r="J7603">
        <f>'Approvvigionamento energia'!A7603+'Approvvigionamento energia'!B7603+'Approvvigionamento energia'!I7603</f>
        <v>1251.5829243983576</v>
      </c>
      <c r="K7603">
        <f>IF(MIN(LCOH!$C$18,J7603)&gt;=$P$48*LCOH!$C$18, MIN(LCOH!$C$18,J7603),0)</f>
        <v>1251.5829243983576</v>
      </c>
      <c r="L7603">
        <f t="shared" si="237"/>
        <v>0</v>
      </c>
      <c r="M7603">
        <f>K7603/LCOH!$C$18</f>
        <v>0.8343886162655717</v>
      </c>
      <c r="N7603">
        <f>K7603/LCOH!$C$34</f>
        <v>24.115277926750629</v>
      </c>
    </row>
    <row r="7604" spans="1:14" x14ac:dyDescent="0.35">
      <c r="A7604">
        <f>'Profilo fotovoltaico'!B7606*LCOH!$C$20</f>
        <v>0</v>
      </c>
      <c r="B7604">
        <f>'Profilo eolico'!B7606*LCOH!$C$21</f>
        <v>290</v>
      </c>
      <c r="C7604">
        <f>$P$35*'Profilo fotovoltaico'!B7606</f>
        <v>0</v>
      </c>
      <c r="D7604">
        <f>$Q$37*'Profilo eolico'!B7606</f>
        <v>1692.044119408599</v>
      </c>
      <c r="E7604">
        <f>$P$39*'Profilo fotovoltaico'!B7606+'Approvvigionamento energia'!$Q$39*'Profilo eolico'!B7606</f>
        <v>1269.0330895564491</v>
      </c>
      <c r="F7604">
        <f>$P$41*'Profilo fotovoltaico'!B7606+'Approvvigionamento energia'!$Q$41*'Profilo eolico'!B7606</f>
        <v>846.02205970429952</v>
      </c>
      <c r="G7604">
        <f>$P$43*'Profilo fotovoltaico'!B7606+'Approvvigionamento energia'!$Q$43*'Profilo eolico'!B7606</f>
        <v>423.01102985214976</v>
      </c>
      <c r="H7604">
        <f t="shared" si="236"/>
        <v>1138.4335154826958</v>
      </c>
      <c r="I7604">
        <f>IF(LCOH!$C$28=Menu!$A$1,'Approvvigionamento energia'!C7604,0)+IF(LCOH!$C$28=Menu!$A$2,'Approvvigionamento energia'!D7604,0)+IF(LCOH!$C$28=Menu!$A$3,'Approvvigionamento energia'!E7604,0)+IF(LCOH!$C$28=Menu!$A$4,'Approvvigionamento energia'!F7604,0)+IF(LCOH!$C$28=Menu!$A$5,'Approvvigionamento energia'!G7604,0)+IF(LCOH!$C$28=Menu!$A$6,'Approvvigionamento energia'!H7604,0)</f>
        <v>846.02205970429952</v>
      </c>
      <c r="J7604">
        <f>'Approvvigionamento energia'!A7604+'Approvvigionamento energia'!B7604+'Approvvigionamento energia'!I7604</f>
        <v>1136.0220597042994</v>
      </c>
      <c r="K7604">
        <f>IF(MIN(LCOH!$C$18,J7604)&gt;=$P$48*LCOH!$C$18, MIN(LCOH!$C$18,J7604),0)</f>
        <v>1136.0220597042994</v>
      </c>
      <c r="L7604">
        <f t="shared" si="237"/>
        <v>0</v>
      </c>
      <c r="M7604">
        <f>K7604/LCOH!$C$18</f>
        <v>0.75734803980286625</v>
      </c>
      <c r="N7604">
        <f>K7604/LCOH!$C$34</f>
        <v>21.88867167060307</v>
      </c>
    </row>
    <row r="7605" spans="1:14" x14ac:dyDescent="0.35">
      <c r="A7605">
        <f>'Profilo fotovoltaico'!B7607*LCOH!$C$20</f>
        <v>0</v>
      </c>
      <c r="B7605">
        <f>'Profilo eolico'!B7607*LCOH!$C$21</f>
        <v>271</v>
      </c>
      <c r="C7605">
        <f>$P$35*'Profilo fotovoltaico'!B7607</f>
        <v>0</v>
      </c>
      <c r="D7605">
        <f>$Q$37*'Profilo eolico'!B7607</f>
        <v>1581.1860564128635</v>
      </c>
      <c r="E7605">
        <f>$P$39*'Profilo fotovoltaico'!B7607+'Approvvigionamento energia'!$Q$39*'Profilo eolico'!B7607</f>
        <v>1185.8895423096476</v>
      </c>
      <c r="F7605">
        <f>$P$41*'Profilo fotovoltaico'!B7607+'Approvvigionamento energia'!$Q$41*'Profilo eolico'!B7607</f>
        <v>790.59302820643177</v>
      </c>
      <c r="G7605">
        <f>$P$43*'Profilo fotovoltaico'!B7607+'Approvvigionamento energia'!$Q$43*'Profilo eolico'!B7607</f>
        <v>395.29651410321588</v>
      </c>
      <c r="H7605">
        <f t="shared" si="236"/>
        <v>1138.4335154826958</v>
      </c>
      <c r="I7605">
        <f>IF(LCOH!$C$28=Menu!$A$1,'Approvvigionamento energia'!C7605,0)+IF(LCOH!$C$28=Menu!$A$2,'Approvvigionamento energia'!D7605,0)+IF(LCOH!$C$28=Menu!$A$3,'Approvvigionamento energia'!E7605,0)+IF(LCOH!$C$28=Menu!$A$4,'Approvvigionamento energia'!F7605,0)+IF(LCOH!$C$28=Menu!$A$5,'Approvvigionamento energia'!G7605,0)+IF(LCOH!$C$28=Menu!$A$6,'Approvvigionamento energia'!H7605,0)</f>
        <v>790.59302820643177</v>
      </c>
      <c r="J7605">
        <f>'Approvvigionamento energia'!A7605+'Approvvigionamento energia'!B7605+'Approvvigionamento energia'!I7605</f>
        <v>1061.5930282064319</v>
      </c>
      <c r="K7605">
        <f>IF(MIN(LCOH!$C$18,J7605)&gt;=$P$48*LCOH!$C$18, MIN(LCOH!$C$18,J7605),0)</f>
        <v>1061.5930282064319</v>
      </c>
      <c r="L7605">
        <f t="shared" si="237"/>
        <v>0</v>
      </c>
      <c r="M7605">
        <f>K7605/LCOH!$C$18</f>
        <v>0.70772868547095458</v>
      </c>
      <c r="N7605">
        <f>K7605/LCOH!$C$34</f>
        <v>20.454586285287707</v>
      </c>
    </row>
    <row r="7606" spans="1:14" x14ac:dyDescent="0.35">
      <c r="A7606">
        <f>'Profilo fotovoltaico'!B7608*LCOH!$C$20</f>
        <v>0</v>
      </c>
      <c r="B7606">
        <f>'Profilo eolico'!B7608*LCOH!$C$21</f>
        <v>255.2</v>
      </c>
      <c r="C7606">
        <f>$P$35*'Profilo fotovoltaico'!B7608</f>
        <v>0</v>
      </c>
      <c r="D7606">
        <f>$Q$37*'Profilo eolico'!B7608</f>
        <v>1488.9988250795673</v>
      </c>
      <c r="E7606">
        <f>$P$39*'Profilo fotovoltaico'!B7608+'Approvvigionamento energia'!$Q$39*'Profilo eolico'!B7608</f>
        <v>1116.7491188096753</v>
      </c>
      <c r="F7606">
        <f>$P$41*'Profilo fotovoltaico'!B7608+'Approvvigionamento energia'!$Q$41*'Profilo eolico'!B7608</f>
        <v>744.49941253978363</v>
      </c>
      <c r="G7606">
        <f>$P$43*'Profilo fotovoltaico'!B7608+'Approvvigionamento energia'!$Q$43*'Profilo eolico'!B7608</f>
        <v>372.24970626989182</v>
      </c>
      <c r="H7606">
        <f t="shared" si="236"/>
        <v>1138.4335154826958</v>
      </c>
      <c r="I7606">
        <f>IF(LCOH!$C$28=Menu!$A$1,'Approvvigionamento energia'!C7606,0)+IF(LCOH!$C$28=Menu!$A$2,'Approvvigionamento energia'!D7606,0)+IF(LCOH!$C$28=Menu!$A$3,'Approvvigionamento energia'!E7606,0)+IF(LCOH!$C$28=Menu!$A$4,'Approvvigionamento energia'!F7606,0)+IF(LCOH!$C$28=Menu!$A$5,'Approvvigionamento energia'!G7606,0)+IF(LCOH!$C$28=Menu!$A$6,'Approvvigionamento energia'!H7606,0)</f>
        <v>744.49941253978363</v>
      </c>
      <c r="J7606">
        <f>'Approvvigionamento energia'!A7606+'Approvvigionamento energia'!B7606+'Approvvigionamento energia'!I7606</f>
        <v>999.69941253978368</v>
      </c>
      <c r="K7606">
        <f>IF(MIN(LCOH!$C$18,J7606)&gt;=$P$48*LCOH!$C$18, MIN(LCOH!$C$18,J7606),0)</f>
        <v>999.69941253978368</v>
      </c>
      <c r="L7606">
        <f t="shared" si="237"/>
        <v>0</v>
      </c>
      <c r="M7606">
        <f>K7606/LCOH!$C$18</f>
        <v>0.66646627502652245</v>
      </c>
      <c r="N7606">
        <f>K7606/LCOH!$C$34</f>
        <v>19.262031070130707</v>
      </c>
    </row>
    <row r="7607" spans="1:14" x14ac:dyDescent="0.35">
      <c r="A7607">
        <f>'Profilo fotovoltaico'!B7609*LCOH!$C$20</f>
        <v>0</v>
      </c>
      <c r="B7607">
        <f>'Profilo eolico'!B7609*LCOH!$C$21</f>
        <v>225.89999999999998</v>
      </c>
      <c r="C7607">
        <f>$P$35*'Profilo fotovoltaico'!B7609</f>
        <v>0</v>
      </c>
      <c r="D7607">
        <f>$Q$37*'Profilo eolico'!B7609</f>
        <v>1318.0440226703536</v>
      </c>
      <c r="E7607">
        <f>$P$39*'Profilo fotovoltaico'!B7609+'Approvvigionamento energia'!$Q$39*'Profilo eolico'!B7609</f>
        <v>988.53301700276518</v>
      </c>
      <c r="F7607">
        <f>$P$41*'Profilo fotovoltaico'!B7609+'Approvvigionamento energia'!$Q$41*'Profilo eolico'!B7609</f>
        <v>659.02201133517678</v>
      </c>
      <c r="G7607">
        <f>$P$43*'Profilo fotovoltaico'!B7609+'Approvvigionamento energia'!$Q$43*'Profilo eolico'!B7609</f>
        <v>329.51100566758839</v>
      </c>
      <c r="H7607">
        <f t="shared" si="236"/>
        <v>1138.4335154826958</v>
      </c>
      <c r="I7607">
        <f>IF(LCOH!$C$28=Menu!$A$1,'Approvvigionamento energia'!C7607,0)+IF(LCOH!$C$28=Menu!$A$2,'Approvvigionamento energia'!D7607,0)+IF(LCOH!$C$28=Menu!$A$3,'Approvvigionamento energia'!E7607,0)+IF(LCOH!$C$28=Menu!$A$4,'Approvvigionamento energia'!F7607,0)+IF(LCOH!$C$28=Menu!$A$5,'Approvvigionamento energia'!G7607,0)+IF(LCOH!$C$28=Menu!$A$6,'Approvvigionamento energia'!H7607,0)</f>
        <v>659.02201133517678</v>
      </c>
      <c r="J7607">
        <f>'Approvvigionamento energia'!A7607+'Approvvigionamento energia'!B7607+'Approvvigionamento energia'!I7607</f>
        <v>884.92201133517676</v>
      </c>
      <c r="K7607">
        <f>IF(MIN(LCOH!$C$18,J7607)&gt;=$P$48*LCOH!$C$18, MIN(LCOH!$C$18,J7607),0)</f>
        <v>884.92201133517676</v>
      </c>
      <c r="L7607">
        <f t="shared" si="237"/>
        <v>0</v>
      </c>
      <c r="M7607">
        <f>K7607/LCOH!$C$18</f>
        <v>0.58994800755678456</v>
      </c>
      <c r="N7607">
        <f>K7607/LCOH!$C$34</f>
        <v>17.050520449618048</v>
      </c>
    </row>
    <row r="7608" spans="1:14" x14ac:dyDescent="0.35">
      <c r="A7608">
        <f>'Profilo fotovoltaico'!B7610*LCOH!$C$20</f>
        <v>0</v>
      </c>
      <c r="B7608">
        <f>'Profilo eolico'!B7610*LCOH!$C$21</f>
        <v>197.7</v>
      </c>
      <c r="C7608">
        <f>$P$35*'Profilo fotovoltaico'!B7610</f>
        <v>0</v>
      </c>
      <c r="D7608">
        <f>$Q$37*'Profilo eolico'!B7610</f>
        <v>1153.5073186451036</v>
      </c>
      <c r="E7608">
        <f>$P$39*'Profilo fotovoltaico'!B7610+'Approvvigionamento energia'!$Q$39*'Profilo eolico'!B7610</f>
        <v>865.1304889838276</v>
      </c>
      <c r="F7608">
        <f>$P$41*'Profilo fotovoltaico'!B7610+'Approvvigionamento energia'!$Q$41*'Profilo eolico'!B7610</f>
        <v>576.75365932255181</v>
      </c>
      <c r="G7608">
        <f>$P$43*'Profilo fotovoltaico'!B7610+'Approvvigionamento energia'!$Q$43*'Profilo eolico'!B7610</f>
        <v>288.37682966127591</v>
      </c>
      <c r="H7608">
        <f t="shared" si="236"/>
        <v>1138.4335154826958</v>
      </c>
      <c r="I7608">
        <f>IF(LCOH!$C$28=Menu!$A$1,'Approvvigionamento energia'!C7608,0)+IF(LCOH!$C$28=Menu!$A$2,'Approvvigionamento energia'!D7608,0)+IF(LCOH!$C$28=Menu!$A$3,'Approvvigionamento energia'!E7608,0)+IF(LCOH!$C$28=Menu!$A$4,'Approvvigionamento energia'!F7608,0)+IF(LCOH!$C$28=Menu!$A$5,'Approvvigionamento energia'!G7608,0)+IF(LCOH!$C$28=Menu!$A$6,'Approvvigionamento energia'!H7608,0)</f>
        <v>576.75365932255181</v>
      </c>
      <c r="J7608">
        <f>'Approvvigionamento energia'!A7608+'Approvvigionamento energia'!B7608+'Approvvigionamento energia'!I7608</f>
        <v>774.45365932255186</v>
      </c>
      <c r="K7608">
        <f>IF(MIN(LCOH!$C$18,J7608)&gt;=$P$48*LCOH!$C$18, MIN(LCOH!$C$18,J7608),0)</f>
        <v>774.45365932255186</v>
      </c>
      <c r="L7608">
        <f t="shared" si="237"/>
        <v>0</v>
      </c>
      <c r="M7608">
        <f>K7608/LCOH!$C$18</f>
        <v>0.51630243954836785</v>
      </c>
      <c r="N7608">
        <f>K7608/LCOH!$C$34</f>
        <v>14.922035825097339</v>
      </c>
    </row>
    <row r="7609" spans="1:14" x14ac:dyDescent="0.35">
      <c r="A7609">
        <f>'Profilo fotovoltaico'!B7611*LCOH!$C$20</f>
        <v>0</v>
      </c>
      <c r="B7609">
        <f>'Profilo eolico'!B7611*LCOH!$C$21</f>
        <v>175</v>
      </c>
      <c r="C7609">
        <f>$P$35*'Profilo fotovoltaico'!B7611</f>
        <v>0</v>
      </c>
      <c r="D7609">
        <f>$Q$37*'Profilo eolico'!B7611</f>
        <v>1021.0611065396719</v>
      </c>
      <c r="E7609">
        <f>$P$39*'Profilo fotovoltaico'!B7611+'Approvvigionamento energia'!$Q$39*'Profilo eolico'!B7611</f>
        <v>765.79582990475387</v>
      </c>
      <c r="F7609">
        <f>$P$41*'Profilo fotovoltaico'!B7611+'Approvvigionamento energia'!$Q$41*'Profilo eolico'!B7611</f>
        <v>510.53055326983593</v>
      </c>
      <c r="G7609">
        <f>$P$43*'Profilo fotovoltaico'!B7611+'Approvvigionamento energia'!$Q$43*'Profilo eolico'!B7611</f>
        <v>255.26527663491797</v>
      </c>
      <c r="H7609">
        <f t="shared" si="236"/>
        <v>1138.4335154826958</v>
      </c>
      <c r="I7609">
        <f>IF(LCOH!$C$28=Menu!$A$1,'Approvvigionamento energia'!C7609,0)+IF(LCOH!$C$28=Menu!$A$2,'Approvvigionamento energia'!D7609,0)+IF(LCOH!$C$28=Menu!$A$3,'Approvvigionamento energia'!E7609,0)+IF(LCOH!$C$28=Menu!$A$4,'Approvvigionamento energia'!F7609,0)+IF(LCOH!$C$28=Menu!$A$5,'Approvvigionamento energia'!G7609,0)+IF(LCOH!$C$28=Menu!$A$6,'Approvvigionamento energia'!H7609,0)</f>
        <v>510.53055326983593</v>
      </c>
      <c r="J7609">
        <f>'Approvvigionamento energia'!A7609+'Approvvigionamento energia'!B7609+'Approvvigionamento energia'!I7609</f>
        <v>685.53055326983599</v>
      </c>
      <c r="K7609">
        <f>IF(MIN(LCOH!$C$18,J7609)&gt;=$P$48*LCOH!$C$18, MIN(LCOH!$C$18,J7609),0)</f>
        <v>685.53055326983599</v>
      </c>
      <c r="L7609">
        <f t="shared" si="237"/>
        <v>0</v>
      </c>
      <c r="M7609">
        <f>K7609/LCOH!$C$18</f>
        <v>0.45702036884655733</v>
      </c>
      <c r="N7609">
        <f>K7609/LCOH!$C$34</f>
        <v>13.20868118053634</v>
      </c>
    </row>
    <row r="7610" spans="1:14" x14ac:dyDescent="0.35">
      <c r="A7610">
        <f>'Profilo fotovoltaico'!B7612*LCOH!$C$20</f>
        <v>0</v>
      </c>
      <c r="B7610">
        <f>'Profilo eolico'!B7612*LCOH!$C$21</f>
        <v>151.60000000000002</v>
      </c>
      <c r="C7610">
        <f>$P$35*'Profilo fotovoltaico'!B7612</f>
        <v>0</v>
      </c>
      <c r="D7610">
        <f>$Q$37*'Profilo eolico'!B7612</f>
        <v>884.53065000808158</v>
      </c>
      <c r="E7610">
        <f>$P$39*'Profilo fotovoltaico'!B7612+'Approvvigionamento energia'!$Q$39*'Profilo eolico'!B7612</f>
        <v>663.3979875060611</v>
      </c>
      <c r="F7610">
        <f>$P$41*'Profilo fotovoltaico'!B7612+'Approvvigionamento energia'!$Q$41*'Profilo eolico'!B7612</f>
        <v>442.26532500404079</v>
      </c>
      <c r="G7610">
        <f>$P$43*'Profilo fotovoltaico'!B7612+'Approvvigionamento energia'!$Q$43*'Profilo eolico'!B7612</f>
        <v>221.13266250202039</v>
      </c>
      <c r="H7610">
        <f t="shared" si="236"/>
        <v>1138.4335154826958</v>
      </c>
      <c r="I7610">
        <f>IF(LCOH!$C$28=Menu!$A$1,'Approvvigionamento energia'!C7610,0)+IF(LCOH!$C$28=Menu!$A$2,'Approvvigionamento energia'!D7610,0)+IF(LCOH!$C$28=Menu!$A$3,'Approvvigionamento energia'!E7610,0)+IF(LCOH!$C$28=Menu!$A$4,'Approvvigionamento energia'!F7610,0)+IF(LCOH!$C$28=Menu!$A$5,'Approvvigionamento energia'!G7610,0)+IF(LCOH!$C$28=Menu!$A$6,'Approvvigionamento energia'!H7610,0)</f>
        <v>442.26532500404079</v>
      </c>
      <c r="J7610">
        <f>'Approvvigionamento energia'!A7610+'Approvvigionamento energia'!B7610+'Approvvigionamento energia'!I7610</f>
        <v>593.86532500404087</v>
      </c>
      <c r="K7610">
        <f>IF(MIN(LCOH!$C$18,J7610)&gt;=$P$48*LCOH!$C$18, MIN(LCOH!$C$18,J7610),0)</f>
        <v>593.86532500404087</v>
      </c>
      <c r="L7610">
        <f t="shared" si="237"/>
        <v>0</v>
      </c>
      <c r="M7610">
        <f>K7610/LCOH!$C$18</f>
        <v>0.3959102166693606</v>
      </c>
      <c r="N7610">
        <f>K7610/LCOH!$C$34</f>
        <v>11.442491811253197</v>
      </c>
    </row>
    <row r="7611" spans="1:14" x14ac:dyDescent="0.35">
      <c r="A7611">
        <f>'Profilo fotovoltaico'!B7613*LCOH!$C$20</f>
        <v>0</v>
      </c>
      <c r="B7611">
        <f>'Profilo eolico'!B7613*LCOH!$C$21</f>
        <v>127.6</v>
      </c>
      <c r="C7611">
        <f>$P$35*'Profilo fotovoltaico'!B7613</f>
        <v>0</v>
      </c>
      <c r="D7611">
        <f>$Q$37*'Profilo eolico'!B7613</f>
        <v>744.49941253978363</v>
      </c>
      <c r="E7611">
        <f>$P$39*'Profilo fotovoltaico'!B7613+'Approvvigionamento energia'!$Q$39*'Profilo eolico'!B7613</f>
        <v>558.37455940483767</v>
      </c>
      <c r="F7611">
        <f>$P$41*'Profilo fotovoltaico'!B7613+'Approvvigionamento energia'!$Q$41*'Profilo eolico'!B7613</f>
        <v>372.24970626989182</v>
      </c>
      <c r="G7611">
        <f>$P$43*'Profilo fotovoltaico'!B7613+'Approvvigionamento energia'!$Q$43*'Profilo eolico'!B7613</f>
        <v>186.12485313494591</v>
      </c>
      <c r="H7611">
        <f t="shared" si="236"/>
        <v>1138.4335154826958</v>
      </c>
      <c r="I7611">
        <f>IF(LCOH!$C$28=Menu!$A$1,'Approvvigionamento energia'!C7611,0)+IF(LCOH!$C$28=Menu!$A$2,'Approvvigionamento energia'!D7611,0)+IF(LCOH!$C$28=Menu!$A$3,'Approvvigionamento energia'!E7611,0)+IF(LCOH!$C$28=Menu!$A$4,'Approvvigionamento energia'!F7611,0)+IF(LCOH!$C$28=Menu!$A$5,'Approvvigionamento energia'!G7611,0)+IF(LCOH!$C$28=Menu!$A$6,'Approvvigionamento energia'!H7611,0)</f>
        <v>372.24970626989182</v>
      </c>
      <c r="J7611">
        <f>'Approvvigionamento energia'!A7611+'Approvvigionamento energia'!B7611+'Approvvigionamento energia'!I7611</f>
        <v>499.84970626989184</v>
      </c>
      <c r="K7611">
        <f>IF(MIN(LCOH!$C$18,J7611)&gt;=$P$48*LCOH!$C$18, MIN(LCOH!$C$18,J7611),0)</f>
        <v>499.84970626989184</v>
      </c>
      <c r="L7611">
        <f t="shared" si="237"/>
        <v>0</v>
      </c>
      <c r="M7611">
        <f>K7611/LCOH!$C$18</f>
        <v>0.33323313751326122</v>
      </c>
      <c r="N7611">
        <f>K7611/LCOH!$C$34</f>
        <v>9.6310155350653535</v>
      </c>
    </row>
    <row r="7612" spans="1:14" x14ac:dyDescent="0.35">
      <c r="A7612">
        <f>'Profilo fotovoltaico'!B7614*LCOH!$C$20</f>
        <v>0</v>
      </c>
      <c r="B7612">
        <f>'Profilo eolico'!B7614*LCOH!$C$21</f>
        <v>106.2</v>
      </c>
      <c r="C7612">
        <f>$P$35*'Profilo fotovoltaico'!B7614</f>
        <v>0</v>
      </c>
      <c r="D7612">
        <f>$Q$37*'Profilo eolico'!B7614</f>
        <v>619.63822579721807</v>
      </c>
      <c r="E7612">
        <f>$P$39*'Profilo fotovoltaico'!B7614+'Approvvigionamento energia'!$Q$39*'Profilo eolico'!B7614</f>
        <v>464.72866934791352</v>
      </c>
      <c r="F7612">
        <f>$P$41*'Profilo fotovoltaico'!B7614+'Approvvigionamento energia'!$Q$41*'Profilo eolico'!B7614</f>
        <v>309.81911289860903</v>
      </c>
      <c r="G7612">
        <f>$P$43*'Profilo fotovoltaico'!B7614+'Approvvigionamento energia'!$Q$43*'Profilo eolico'!B7614</f>
        <v>154.90955644930452</v>
      </c>
      <c r="H7612">
        <f t="shared" si="236"/>
        <v>1138.4335154826958</v>
      </c>
      <c r="I7612">
        <f>IF(LCOH!$C$28=Menu!$A$1,'Approvvigionamento energia'!C7612,0)+IF(LCOH!$C$28=Menu!$A$2,'Approvvigionamento energia'!D7612,0)+IF(LCOH!$C$28=Menu!$A$3,'Approvvigionamento energia'!E7612,0)+IF(LCOH!$C$28=Menu!$A$4,'Approvvigionamento energia'!F7612,0)+IF(LCOH!$C$28=Menu!$A$5,'Approvvigionamento energia'!G7612,0)+IF(LCOH!$C$28=Menu!$A$6,'Approvvigionamento energia'!H7612,0)</f>
        <v>309.81911289860903</v>
      </c>
      <c r="J7612">
        <f>'Approvvigionamento energia'!A7612+'Approvvigionamento energia'!B7612+'Approvvigionamento energia'!I7612</f>
        <v>416.01911289860902</v>
      </c>
      <c r="K7612">
        <f>IF(MIN(LCOH!$C$18,J7612)&gt;=$P$48*LCOH!$C$18, MIN(LCOH!$C$18,J7612),0)</f>
        <v>416.01911289860902</v>
      </c>
      <c r="L7612">
        <f t="shared" si="237"/>
        <v>0</v>
      </c>
      <c r="M7612">
        <f>K7612/LCOH!$C$18</f>
        <v>0.27734607526573934</v>
      </c>
      <c r="N7612">
        <f>K7612/LCOH!$C$34</f>
        <v>8.0157825221311949</v>
      </c>
    </row>
    <row r="7613" spans="1:14" x14ac:dyDescent="0.35">
      <c r="A7613">
        <f>'Profilo fotovoltaico'!B7615*LCOH!$C$20</f>
        <v>0</v>
      </c>
      <c r="B7613">
        <f>'Profilo eolico'!B7615*LCOH!$C$21</f>
        <v>91.1</v>
      </c>
      <c r="C7613">
        <f>$P$35*'Profilo fotovoltaico'!B7615</f>
        <v>0</v>
      </c>
      <c r="D7613">
        <f>$Q$37*'Profilo eolico'!B7615</f>
        <v>531.53523889008068</v>
      </c>
      <c r="E7613">
        <f>$P$39*'Profilo fotovoltaico'!B7615+'Approvvigionamento energia'!$Q$39*'Profilo eolico'!B7615</f>
        <v>398.65142916756048</v>
      </c>
      <c r="F7613">
        <f>$P$41*'Profilo fotovoltaico'!B7615+'Approvvigionamento energia'!$Q$41*'Profilo eolico'!B7615</f>
        <v>265.76761944504034</v>
      </c>
      <c r="G7613">
        <f>$P$43*'Profilo fotovoltaico'!B7615+'Approvvigionamento energia'!$Q$43*'Profilo eolico'!B7615</f>
        <v>132.88380972252017</v>
      </c>
      <c r="H7613">
        <f t="shared" si="236"/>
        <v>1138.4335154826958</v>
      </c>
      <c r="I7613">
        <f>IF(LCOH!$C$28=Menu!$A$1,'Approvvigionamento energia'!C7613,0)+IF(LCOH!$C$28=Menu!$A$2,'Approvvigionamento energia'!D7613,0)+IF(LCOH!$C$28=Menu!$A$3,'Approvvigionamento energia'!E7613,0)+IF(LCOH!$C$28=Menu!$A$4,'Approvvigionamento energia'!F7613,0)+IF(LCOH!$C$28=Menu!$A$5,'Approvvigionamento energia'!G7613,0)+IF(LCOH!$C$28=Menu!$A$6,'Approvvigionamento energia'!H7613,0)</f>
        <v>265.76761944504034</v>
      </c>
      <c r="J7613">
        <f>'Approvvigionamento energia'!A7613+'Approvvigionamento energia'!B7613+'Approvvigionamento energia'!I7613</f>
        <v>356.8676194450403</v>
      </c>
      <c r="K7613">
        <f>IF(MIN(LCOH!$C$18,J7613)&gt;=$P$48*LCOH!$C$18, MIN(LCOH!$C$18,J7613),0)</f>
        <v>0</v>
      </c>
      <c r="L7613">
        <f t="shared" si="237"/>
        <v>356.8676194450403</v>
      </c>
      <c r="M7613">
        <f>K7613/LCOH!$C$18</f>
        <v>0</v>
      </c>
      <c r="N7613">
        <f>K7613/LCOH!$C$34</f>
        <v>0</v>
      </c>
    </row>
    <row r="7614" spans="1:14" x14ac:dyDescent="0.35">
      <c r="A7614">
        <f>'Profilo fotovoltaico'!B7616*LCOH!$C$20</f>
        <v>0</v>
      </c>
      <c r="B7614">
        <f>'Profilo eolico'!B7616*LCOH!$C$21</f>
        <v>78.100000000000009</v>
      </c>
      <c r="C7614">
        <f>$P$35*'Profilo fotovoltaico'!B7616</f>
        <v>0</v>
      </c>
      <c r="D7614">
        <f>$Q$37*'Profilo eolico'!B7616</f>
        <v>455.68498526141929</v>
      </c>
      <c r="E7614">
        <f>$P$39*'Profilo fotovoltaico'!B7616+'Approvvigionamento energia'!$Q$39*'Profilo eolico'!B7616</f>
        <v>341.76373894606445</v>
      </c>
      <c r="F7614">
        <f>$P$41*'Profilo fotovoltaico'!B7616+'Approvvigionamento energia'!$Q$41*'Profilo eolico'!B7616</f>
        <v>227.84249263070964</v>
      </c>
      <c r="G7614">
        <f>$P$43*'Profilo fotovoltaico'!B7616+'Approvvigionamento energia'!$Q$43*'Profilo eolico'!B7616</f>
        <v>113.92124631535482</v>
      </c>
      <c r="H7614">
        <f t="shared" si="236"/>
        <v>1138.4335154826958</v>
      </c>
      <c r="I7614">
        <f>IF(LCOH!$C$28=Menu!$A$1,'Approvvigionamento energia'!C7614,0)+IF(LCOH!$C$28=Menu!$A$2,'Approvvigionamento energia'!D7614,0)+IF(LCOH!$C$28=Menu!$A$3,'Approvvigionamento energia'!E7614,0)+IF(LCOH!$C$28=Menu!$A$4,'Approvvigionamento energia'!F7614,0)+IF(LCOH!$C$28=Menu!$A$5,'Approvvigionamento energia'!G7614,0)+IF(LCOH!$C$28=Menu!$A$6,'Approvvigionamento energia'!H7614,0)</f>
        <v>227.84249263070964</v>
      </c>
      <c r="J7614">
        <f>'Approvvigionamento energia'!A7614+'Approvvigionamento energia'!B7614+'Approvvigionamento energia'!I7614</f>
        <v>305.94249263070964</v>
      </c>
      <c r="K7614">
        <f>IF(MIN(LCOH!$C$18,J7614)&gt;=$P$48*LCOH!$C$18, MIN(LCOH!$C$18,J7614),0)</f>
        <v>0</v>
      </c>
      <c r="L7614">
        <f t="shared" si="237"/>
        <v>305.94249263070964</v>
      </c>
      <c r="M7614">
        <f>K7614/LCOH!$C$18</f>
        <v>0</v>
      </c>
      <c r="N7614">
        <f>K7614/LCOH!$C$34</f>
        <v>0</v>
      </c>
    </row>
    <row r="7615" spans="1:14" x14ac:dyDescent="0.35">
      <c r="A7615">
        <f>'Profilo fotovoltaico'!B7617*LCOH!$C$20</f>
        <v>0</v>
      </c>
      <c r="B7615">
        <f>'Profilo eolico'!B7617*LCOH!$C$21</f>
        <v>64.3</v>
      </c>
      <c r="C7615">
        <f>$P$35*'Profilo fotovoltaico'!B7617</f>
        <v>0</v>
      </c>
      <c r="D7615">
        <f>$Q$37*'Profilo eolico'!B7617</f>
        <v>375.16702371714803</v>
      </c>
      <c r="E7615">
        <f>$P$39*'Profilo fotovoltaico'!B7617+'Approvvigionamento energia'!$Q$39*'Profilo eolico'!B7617</f>
        <v>281.37526778786099</v>
      </c>
      <c r="F7615">
        <f>$P$41*'Profilo fotovoltaico'!B7617+'Approvvigionamento energia'!$Q$41*'Profilo eolico'!B7617</f>
        <v>187.58351185857401</v>
      </c>
      <c r="G7615">
        <f>$P$43*'Profilo fotovoltaico'!B7617+'Approvvigionamento energia'!$Q$43*'Profilo eolico'!B7617</f>
        <v>93.791755929287007</v>
      </c>
      <c r="H7615">
        <f t="shared" si="236"/>
        <v>1138.4335154826958</v>
      </c>
      <c r="I7615">
        <f>IF(LCOH!$C$28=Menu!$A$1,'Approvvigionamento energia'!C7615,0)+IF(LCOH!$C$28=Menu!$A$2,'Approvvigionamento energia'!D7615,0)+IF(LCOH!$C$28=Menu!$A$3,'Approvvigionamento energia'!E7615,0)+IF(LCOH!$C$28=Menu!$A$4,'Approvvigionamento energia'!F7615,0)+IF(LCOH!$C$28=Menu!$A$5,'Approvvigionamento energia'!G7615,0)+IF(LCOH!$C$28=Menu!$A$6,'Approvvigionamento energia'!H7615,0)</f>
        <v>187.58351185857401</v>
      </c>
      <c r="J7615">
        <f>'Approvvigionamento energia'!A7615+'Approvvigionamento energia'!B7615+'Approvvigionamento energia'!I7615</f>
        <v>251.88351185857402</v>
      </c>
      <c r="K7615">
        <f>IF(MIN(LCOH!$C$18,J7615)&gt;=$P$48*LCOH!$C$18, MIN(LCOH!$C$18,J7615),0)</f>
        <v>0</v>
      </c>
      <c r="L7615">
        <f t="shared" si="237"/>
        <v>251.88351185857402</v>
      </c>
      <c r="M7615">
        <f>K7615/LCOH!$C$18</f>
        <v>0</v>
      </c>
      <c r="N7615">
        <f>K7615/LCOH!$C$34</f>
        <v>0</v>
      </c>
    </row>
    <row r="7616" spans="1:14" x14ac:dyDescent="0.35">
      <c r="A7616">
        <f>'Profilo fotovoltaico'!B7618*LCOH!$C$20</f>
        <v>23</v>
      </c>
      <c r="B7616">
        <f>'Profilo eolico'!B7618*LCOH!$C$21</f>
        <v>52.699999999999996</v>
      </c>
      <c r="C7616">
        <f>$P$35*'Profilo fotovoltaico'!B7618</f>
        <v>169.15608031530749</v>
      </c>
      <c r="D7616">
        <f>$Q$37*'Profilo eolico'!B7618</f>
        <v>307.48525894080404</v>
      </c>
      <c r="E7616">
        <f>$P$39*'Profilo fotovoltaico'!B7618+'Approvvigionamento energia'!$Q$39*'Profilo eolico'!B7618</f>
        <v>272.90296428442991</v>
      </c>
      <c r="F7616">
        <f>$P$41*'Profilo fotovoltaico'!B7618+'Approvvigionamento energia'!$Q$41*'Profilo eolico'!B7618</f>
        <v>238.32066962805578</v>
      </c>
      <c r="G7616">
        <f>$P$43*'Profilo fotovoltaico'!B7618+'Approvvigionamento energia'!$Q$43*'Profilo eolico'!B7618</f>
        <v>203.73837497168165</v>
      </c>
      <c r="H7616">
        <f t="shared" si="236"/>
        <v>1138.4335154826958</v>
      </c>
      <c r="I7616">
        <f>IF(LCOH!$C$28=Menu!$A$1,'Approvvigionamento energia'!C7616,0)+IF(LCOH!$C$28=Menu!$A$2,'Approvvigionamento energia'!D7616,0)+IF(LCOH!$C$28=Menu!$A$3,'Approvvigionamento energia'!E7616,0)+IF(LCOH!$C$28=Menu!$A$4,'Approvvigionamento energia'!F7616,0)+IF(LCOH!$C$28=Menu!$A$5,'Approvvigionamento energia'!G7616,0)+IF(LCOH!$C$28=Menu!$A$6,'Approvvigionamento energia'!H7616,0)</f>
        <v>238.32066962805578</v>
      </c>
      <c r="J7616">
        <f>'Approvvigionamento energia'!A7616+'Approvvigionamento energia'!B7616+'Approvvigionamento energia'!I7616</f>
        <v>314.02066962805577</v>
      </c>
      <c r="K7616">
        <f>IF(MIN(LCOH!$C$18,J7616)&gt;=$P$48*LCOH!$C$18, MIN(LCOH!$C$18,J7616),0)</f>
        <v>0</v>
      </c>
      <c r="L7616">
        <f t="shared" si="237"/>
        <v>314.02066962805577</v>
      </c>
      <c r="M7616">
        <f>K7616/LCOH!$C$18</f>
        <v>0</v>
      </c>
      <c r="N7616">
        <f>K7616/LCOH!$C$34</f>
        <v>0</v>
      </c>
    </row>
    <row r="7617" spans="1:14" x14ac:dyDescent="0.35">
      <c r="A7617">
        <f>'Profilo fotovoltaico'!B7619*LCOH!$C$20</f>
        <v>131</v>
      </c>
      <c r="B7617">
        <f>'Profilo eolico'!B7619*LCOH!$C$21</f>
        <v>39.6</v>
      </c>
      <c r="C7617">
        <f>$P$35*'Profilo fotovoltaico'!B7619</f>
        <v>963.45419657849061</v>
      </c>
      <c r="D7617">
        <f>$Q$37*'Profilo eolico'!B7619</f>
        <v>231.05154182269149</v>
      </c>
      <c r="E7617">
        <f>$P$39*'Profilo fotovoltaico'!B7619+'Approvvigionamento energia'!$Q$39*'Profilo eolico'!B7619</f>
        <v>414.15220551164123</v>
      </c>
      <c r="F7617">
        <f>$P$41*'Profilo fotovoltaico'!B7619+'Approvvigionamento energia'!$Q$41*'Profilo eolico'!B7619</f>
        <v>597.25286920059102</v>
      </c>
      <c r="G7617">
        <f>$P$43*'Profilo fotovoltaico'!B7619+'Approvvigionamento energia'!$Q$43*'Profilo eolico'!B7619</f>
        <v>780.35353288954082</v>
      </c>
      <c r="H7617">
        <f t="shared" si="236"/>
        <v>1138.4335154826958</v>
      </c>
      <c r="I7617">
        <f>IF(LCOH!$C$28=Menu!$A$1,'Approvvigionamento energia'!C7617,0)+IF(LCOH!$C$28=Menu!$A$2,'Approvvigionamento energia'!D7617,0)+IF(LCOH!$C$28=Menu!$A$3,'Approvvigionamento energia'!E7617,0)+IF(LCOH!$C$28=Menu!$A$4,'Approvvigionamento energia'!F7617,0)+IF(LCOH!$C$28=Menu!$A$5,'Approvvigionamento energia'!G7617,0)+IF(LCOH!$C$28=Menu!$A$6,'Approvvigionamento energia'!H7617,0)</f>
        <v>597.25286920059102</v>
      </c>
      <c r="J7617">
        <f>'Approvvigionamento energia'!A7617+'Approvvigionamento energia'!B7617+'Approvvigionamento energia'!I7617</f>
        <v>767.85286920059104</v>
      </c>
      <c r="K7617">
        <f>IF(MIN(LCOH!$C$18,J7617)&gt;=$P$48*LCOH!$C$18, MIN(LCOH!$C$18,J7617),0)</f>
        <v>767.85286920059104</v>
      </c>
      <c r="L7617">
        <f t="shared" si="237"/>
        <v>0</v>
      </c>
      <c r="M7617">
        <f>K7617/LCOH!$C$18</f>
        <v>0.51190191280039399</v>
      </c>
      <c r="N7617">
        <f>K7617/LCOH!$C$34</f>
        <v>14.794852971109654</v>
      </c>
    </row>
    <row r="7618" spans="1:14" x14ac:dyDescent="0.35">
      <c r="A7618">
        <f>'Profilo fotovoltaico'!B7620*LCOH!$C$20</f>
        <v>251</v>
      </c>
      <c r="B7618">
        <f>'Profilo eolico'!B7620*LCOH!$C$21</f>
        <v>32.099999999999994</v>
      </c>
      <c r="C7618">
        <f>$P$35*'Profilo fotovoltaico'!B7620</f>
        <v>1846.0076590931383</v>
      </c>
      <c r="D7618">
        <f>$Q$37*'Profilo eolico'!B7620</f>
        <v>187.29178011384838</v>
      </c>
      <c r="E7618">
        <f>$P$39*'Profilo fotovoltaico'!B7620+'Approvvigionamento energia'!$Q$39*'Profilo eolico'!B7620</f>
        <v>601.97074985867084</v>
      </c>
      <c r="F7618">
        <f>$P$41*'Profilo fotovoltaico'!B7620+'Approvvigionamento energia'!$Q$41*'Profilo eolico'!B7620</f>
        <v>1016.6497196034933</v>
      </c>
      <c r="G7618">
        <f>$P$43*'Profilo fotovoltaico'!B7620+'Approvvigionamento energia'!$Q$43*'Profilo eolico'!B7620</f>
        <v>1431.3286893483159</v>
      </c>
      <c r="H7618">
        <f t="shared" ref="H7618:H7681" si="238">$P$45</f>
        <v>1138.4335154826958</v>
      </c>
      <c r="I7618">
        <f>IF(LCOH!$C$28=Menu!$A$1,'Approvvigionamento energia'!C7618,0)+IF(LCOH!$C$28=Menu!$A$2,'Approvvigionamento energia'!D7618,0)+IF(LCOH!$C$28=Menu!$A$3,'Approvvigionamento energia'!E7618,0)+IF(LCOH!$C$28=Menu!$A$4,'Approvvigionamento energia'!F7618,0)+IF(LCOH!$C$28=Menu!$A$5,'Approvvigionamento energia'!G7618,0)+IF(LCOH!$C$28=Menu!$A$6,'Approvvigionamento energia'!H7618,0)</f>
        <v>1016.6497196034933</v>
      </c>
      <c r="J7618">
        <f>'Approvvigionamento energia'!A7618+'Approvvigionamento energia'!B7618+'Approvvigionamento energia'!I7618</f>
        <v>1299.7497196034933</v>
      </c>
      <c r="K7618">
        <f>IF(MIN(LCOH!$C$18,J7618)&gt;=$P$48*LCOH!$C$18, MIN(LCOH!$C$18,J7618),0)</f>
        <v>1299.7497196034933</v>
      </c>
      <c r="L7618">
        <f t="shared" si="237"/>
        <v>0</v>
      </c>
      <c r="M7618">
        <f>K7618/LCOH!$C$18</f>
        <v>0.86649981306899548</v>
      </c>
      <c r="N7618">
        <f>K7618/LCOH!$C$34</f>
        <v>25.043347198525883</v>
      </c>
    </row>
    <row r="7619" spans="1:14" x14ac:dyDescent="0.35">
      <c r="A7619">
        <f>'Profilo fotovoltaico'!B7621*LCOH!$C$20</f>
        <v>333</v>
      </c>
      <c r="B7619">
        <f>'Profilo eolico'!B7621*LCOH!$C$21</f>
        <v>34.700000000000003</v>
      </c>
      <c r="C7619">
        <f>$P$35*'Profilo fotovoltaico'!B7621</f>
        <v>2449.0858584781477</v>
      </c>
      <c r="D7619">
        <f>$Q$37*'Profilo eolico'!B7621</f>
        <v>202.46183083958067</v>
      </c>
      <c r="E7619">
        <f>$P$39*'Profilo fotovoltaico'!B7621+'Approvvigionamento energia'!$Q$39*'Profilo eolico'!B7621</f>
        <v>764.11783774922242</v>
      </c>
      <c r="F7619">
        <f>$P$41*'Profilo fotovoltaico'!B7621+'Approvvigionamento energia'!$Q$41*'Profilo eolico'!B7621</f>
        <v>1325.7738446588642</v>
      </c>
      <c r="G7619">
        <f>$P$43*'Profilo fotovoltaico'!B7621+'Approvvigionamento energia'!$Q$43*'Profilo eolico'!B7621</f>
        <v>1887.4298515685059</v>
      </c>
      <c r="H7619">
        <f t="shared" si="238"/>
        <v>1138.4335154826958</v>
      </c>
      <c r="I7619">
        <f>IF(LCOH!$C$28=Menu!$A$1,'Approvvigionamento energia'!C7619,0)+IF(LCOH!$C$28=Menu!$A$2,'Approvvigionamento energia'!D7619,0)+IF(LCOH!$C$28=Menu!$A$3,'Approvvigionamento energia'!E7619,0)+IF(LCOH!$C$28=Menu!$A$4,'Approvvigionamento energia'!F7619,0)+IF(LCOH!$C$28=Menu!$A$5,'Approvvigionamento energia'!G7619,0)+IF(LCOH!$C$28=Menu!$A$6,'Approvvigionamento energia'!H7619,0)</f>
        <v>1325.7738446588642</v>
      </c>
      <c r="J7619">
        <f>'Approvvigionamento energia'!A7619+'Approvvigionamento energia'!B7619+'Approvvigionamento energia'!I7619</f>
        <v>1693.4738446588642</v>
      </c>
      <c r="K7619">
        <f>IF(MIN(LCOH!$C$18,J7619)&gt;=$P$48*LCOH!$C$18, MIN(LCOH!$C$18,J7619),0)</f>
        <v>1500</v>
      </c>
      <c r="L7619">
        <f t="shared" ref="L7619:L7682" si="239">J7619-K7619</f>
        <v>193.47384465886421</v>
      </c>
      <c r="M7619">
        <f>K7619/LCOH!$C$18</f>
        <v>1</v>
      </c>
      <c r="N7619">
        <f>K7619/LCOH!$C$34</f>
        <v>28.901734104046245</v>
      </c>
    </row>
    <row r="7620" spans="1:14" x14ac:dyDescent="0.35">
      <c r="A7620">
        <f>'Profilo fotovoltaico'!B7622*LCOH!$C$20</f>
        <v>377</v>
      </c>
      <c r="B7620">
        <f>'Profilo eolico'!B7622*LCOH!$C$21</f>
        <v>44</v>
      </c>
      <c r="C7620">
        <f>$P$35*'Profilo fotovoltaico'!B7622</f>
        <v>2772.6887947335185</v>
      </c>
      <c r="D7620">
        <f>$Q$37*'Profilo eolico'!B7622</f>
        <v>256.72393535854604</v>
      </c>
      <c r="E7620">
        <f>$P$39*'Profilo fotovoltaico'!B7622+'Approvvigionamento energia'!$Q$39*'Profilo eolico'!B7622</f>
        <v>885.71515020228912</v>
      </c>
      <c r="F7620">
        <f>$P$41*'Profilo fotovoltaico'!B7622+'Approvvigionamento energia'!$Q$41*'Profilo eolico'!B7622</f>
        <v>1514.7063650460323</v>
      </c>
      <c r="G7620">
        <f>$P$43*'Profilo fotovoltaico'!B7622+'Approvvigionamento energia'!$Q$43*'Profilo eolico'!B7622</f>
        <v>2143.6975798897756</v>
      </c>
      <c r="H7620">
        <f t="shared" si="238"/>
        <v>1138.4335154826958</v>
      </c>
      <c r="I7620">
        <f>IF(LCOH!$C$28=Menu!$A$1,'Approvvigionamento energia'!C7620,0)+IF(LCOH!$C$28=Menu!$A$2,'Approvvigionamento energia'!D7620,0)+IF(LCOH!$C$28=Menu!$A$3,'Approvvigionamento energia'!E7620,0)+IF(LCOH!$C$28=Menu!$A$4,'Approvvigionamento energia'!F7620,0)+IF(LCOH!$C$28=Menu!$A$5,'Approvvigionamento energia'!G7620,0)+IF(LCOH!$C$28=Menu!$A$6,'Approvvigionamento energia'!H7620,0)</f>
        <v>1514.7063650460323</v>
      </c>
      <c r="J7620">
        <f>'Approvvigionamento energia'!A7620+'Approvvigionamento energia'!B7620+'Approvvigionamento energia'!I7620</f>
        <v>1935.7063650460323</v>
      </c>
      <c r="K7620">
        <f>IF(MIN(LCOH!$C$18,J7620)&gt;=$P$48*LCOH!$C$18, MIN(LCOH!$C$18,J7620),0)</f>
        <v>1500</v>
      </c>
      <c r="L7620">
        <f t="shared" si="239"/>
        <v>435.70636504603226</v>
      </c>
      <c r="M7620">
        <f>K7620/LCOH!$C$18</f>
        <v>1</v>
      </c>
      <c r="N7620">
        <f>K7620/LCOH!$C$34</f>
        <v>28.901734104046245</v>
      </c>
    </row>
    <row r="7621" spans="1:14" x14ac:dyDescent="0.35">
      <c r="A7621">
        <f>'Profilo fotovoltaico'!B7623*LCOH!$C$20</f>
        <v>380</v>
      </c>
      <c r="B7621">
        <f>'Profilo eolico'!B7623*LCOH!$C$21</f>
        <v>54.9</v>
      </c>
      <c r="C7621">
        <f>$P$35*'Profilo fotovoltaico'!B7623</f>
        <v>2794.7526312963846</v>
      </c>
      <c r="D7621">
        <f>$Q$37*'Profilo eolico'!B7623</f>
        <v>320.32145570873132</v>
      </c>
      <c r="E7621">
        <f>$P$39*'Profilo fotovoltaico'!B7623+'Approvvigionamento energia'!$Q$39*'Profilo eolico'!B7623</f>
        <v>938.9292496056446</v>
      </c>
      <c r="F7621">
        <f>$P$41*'Profilo fotovoltaico'!B7623+'Approvvigionamento energia'!$Q$41*'Profilo eolico'!B7623</f>
        <v>1557.5370435025579</v>
      </c>
      <c r="G7621">
        <f>$P$43*'Profilo fotovoltaico'!B7623+'Approvvigionamento energia'!$Q$43*'Profilo eolico'!B7623</f>
        <v>2176.1448373994717</v>
      </c>
      <c r="H7621">
        <f t="shared" si="238"/>
        <v>1138.4335154826958</v>
      </c>
      <c r="I7621">
        <f>IF(LCOH!$C$28=Menu!$A$1,'Approvvigionamento energia'!C7621,0)+IF(LCOH!$C$28=Menu!$A$2,'Approvvigionamento energia'!D7621,0)+IF(LCOH!$C$28=Menu!$A$3,'Approvvigionamento energia'!E7621,0)+IF(LCOH!$C$28=Menu!$A$4,'Approvvigionamento energia'!F7621,0)+IF(LCOH!$C$28=Menu!$A$5,'Approvvigionamento energia'!G7621,0)+IF(LCOH!$C$28=Menu!$A$6,'Approvvigionamento energia'!H7621,0)</f>
        <v>1557.5370435025579</v>
      </c>
      <c r="J7621">
        <f>'Approvvigionamento energia'!A7621+'Approvvigionamento energia'!B7621+'Approvvigionamento energia'!I7621</f>
        <v>1992.437043502558</v>
      </c>
      <c r="K7621">
        <f>IF(MIN(LCOH!$C$18,J7621)&gt;=$P$48*LCOH!$C$18, MIN(LCOH!$C$18,J7621),0)</f>
        <v>1500</v>
      </c>
      <c r="L7621">
        <f t="shared" si="239"/>
        <v>492.43704350255803</v>
      </c>
      <c r="M7621">
        <f>K7621/LCOH!$C$18</f>
        <v>1</v>
      </c>
      <c r="N7621">
        <f>K7621/LCOH!$C$34</f>
        <v>28.901734104046245</v>
      </c>
    </row>
    <row r="7622" spans="1:14" x14ac:dyDescent="0.35">
      <c r="A7622">
        <f>'Profilo fotovoltaico'!B7624*LCOH!$C$20</f>
        <v>352</v>
      </c>
      <c r="B7622">
        <f>'Profilo eolico'!B7624*LCOH!$C$21</f>
        <v>62.9</v>
      </c>
      <c r="C7622">
        <f>$P$35*'Profilo fotovoltaico'!B7624</f>
        <v>2588.8234900429666</v>
      </c>
      <c r="D7622">
        <f>$Q$37*'Profilo eolico'!B7624</f>
        <v>366.99853486483062</v>
      </c>
      <c r="E7622">
        <f>$P$39*'Profilo fotovoltaico'!B7624+'Approvvigionamento energia'!$Q$39*'Profilo eolico'!B7624</f>
        <v>922.45477365936461</v>
      </c>
      <c r="F7622">
        <f>$P$41*'Profilo fotovoltaico'!B7624+'Approvvigionamento energia'!$Q$41*'Profilo eolico'!B7624</f>
        <v>1477.9110124538986</v>
      </c>
      <c r="G7622">
        <f>$P$43*'Profilo fotovoltaico'!B7624+'Approvvigionamento energia'!$Q$43*'Profilo eolico'!B7624</f>
        <v>2033.3672512484327</v>
      </c>
      <c r="H7622">
        <f t="shared" si="238"/>
        <v>1138.4335154826958</v>
      </c>
      <c r="I7622">
        <f>IF(LCOH!$C$28=Menu!$A$1,'Approvvigionamento energia'!C7622,0)+IF(LCOH!$C$28=Menu!$A$2,'Approvvigionamento energia'!D7622,0)+IF(LCOH!$C$28=Menu!$A$3,'Approvvigionamento energia'!E7622,0)+IF(LCOH!$C$28=Menu!$A$4,'Approvvigionamento energia'!F7622,0)+IF(LCOH!$C$28=Menu!$A$5,'Approvvigionamento energia'!G7622,0)+IF(LCOH!$C$28=Menu!$A$6,'Approvvigionamento energia'!H7622,0)</f>
        <v>1477.9110124538986</v>
      </c>
      <c r="J7622">
        <f>'Approvvigionamento energia'!A7622+'Approvvigionamento energia'!B7622+'Approvvigionamento energia'!I7622</f>
        <v>1892.8110124538985</v>
      </c>
      <c r="K7622">
        <f>IF(MIN(LCOH!$C$18,J7622)&gt;=$P$48*LCOH!$C$18, MIN(LCOH!$C$18,J7622),0)</f>
        <v>1500</v>
      </c>
      <c r="L7622">
        <f t="shared" si="239"/>
        <v>392.81101245389846</v>
      </c>
      <c r="M7622">
        <f>K7622/LCOH!$C$18</f>
        <v>1</v>
      </c>
      <c r="N7622">
        <f>K7622/LCOH!$C$34</f>
        <v>28.901734104046245</v>
      </c>
    </row>
    <row r="7623" spans="1:14" x14ac:dyDescent="0.35">
      <c r="A7623">
        <f>'Profilo fotovoltaico'!B7625*LCOH!$C$20</f>
        <v>276</v>
      </c>
      <c r="B7623">
        <f>'Profilo eolico'!B7625*LCOH!$C$21</f>
        <v>65.100000000000009</v>
      </c>
      <c r="C7623">
        <f>$P$35*'Profilo fotovoltaico'!B7625</f>
        <v>2029.87296378369</v>
      </c>
      <c r="D7623">
        <f>$Q$37*'Profilo eolico'!B7625</f>
        <v>379.83473163275801</v>
      </c>
      <c r="E7623">
        <f>$P$39*'Profilo fotovoltaico'!B7625+'Approvvigionamento energia'!$Q$39*'Profilo eolico'!B7625</f>
        <v>792.34428967049098</v>
      </c>
      <c r="F7623">
        <f>$P$41*'Profilo fotovoltaico'!B7625+'Approvvigionamento energia'!$Q$41*'Profilo eolico'!B7625</f>
        <v>1204.8538477082241</v>
      </c>
      <c r="G7623">
        <f>$P$43*'Profilo fotovoltaico'!B7625+'Approvvigionamento energia'!$Q$43*'Profilo eolico'!B7625</f>
        <v>1617.3634057459572</v>
      </c>
      <c r="H7623">
        <f t="shared" si="238"/>
        <v>1138.4335154826958</v>
      </c>
      <c r="I7623">
        <f>IF(LCOH!$C$28=Menu!$A$1,'Approvvigionamento energia'!C7623,0)+IF(LCOH!$C$28=Menu!$A$2,'Approvvigionamento energia'!D7623,0)+IF(LCOH!$C$28=Menu!$A$3,'Approvvigionamento energia'!E7623,0)+IF(LCOH!$C$28=Menu!$A$4,'Approvvigionamento energia'!F7623,0)+IF(LCOH!$C$28=Menu!$A$5,'Approvvigionamento energia'!G7623,0)+IF(LCOH!$C$28=Menu!$A$6,'Approvvigionamento energia'!H7623,0)</f>
        <v>1204.8538477082241</v>
      </c>
      <c r="J7623">
        <f>'Approvvigionamento energia'!A7623+'Approvvigionamento energia'!B7623+'Approvvigionamento energia'!I7623</f>
        <v>1545.9538477082242</v>
      </c>
      <c r="K7623">
        <f>IF(MIN(LCOH!$C$18,J7623)&gt;=$P$48*LCOH!$C$18, MIN(LCOH!$C$18,J7623),0)</f>
        <v>1500</v>
      </c>
      <c r="L7623">
        <f t="shared" si="239"/>
        <v>45.953847708224203</v>
      </c>
      <c r="M7623">
        <f>K7623/LCOH!$C$18</f>
        <v>1</v>
      </c>
      <c r="N7623">
        <f>K7623/LCOH!$C$34</f>
        <v>28.901734104046245</v>
      </c>
    </row>
    <row r="7624" spans="1:14" x14ac:dyDescent="0.35">
      <c r="A7624">
        <f>'Profilo fotovoltaico'!B7626*LCOH!$C$20</f>
        <v>167</v>
      </c>
      <c r="B7624">
        <f>'Profilo eolico'!B7626*LCOH!$C$21</f>
        <v>59</v>
      </c>
      <c r="C7624">
        <f>$P$35*'Profilo fotovoltaico'!B7626</f>
        <v>1228.2202353328848</v>
      </c>
      <c r="D7624">
        <f>$Q$37*'Profilo eolico'!B7626</f>
        <v>344.24345877623222</v>
      </c>
      <c r="E7624">
        <f>$P$39*'Profilo fotovoltaico'!B7626+'Approvvigionamento energia'!$Q$39*'Profilo eolico'!B7626</f>
        <v>565.2376529153953</v>
      </c>
      <c r="F7624">
        <f>$P$41*'Profilo fotovoltaico'!B7626+'Approvvigionamento energia'!$Q$41*'Profilo eolico'!B7626</f>
        <v>786.23184705455856</v>
      </c>
      <c r="G7624">
        <f>$P$43*'Profilo fotovoltaico'!B7626+'Approvvigionamento energia'!$Q$43*'Profilo eolico'!B7626</f>
        <v>1007.2260411937218</v>
      </c>
      <c r="H7624">
        <f t="shared" si="238"/>
        <v>1138.4335154826958</v>
      </c>
      <c r="I7624">
        <f>IF(LCOH!$C$28=Menu!$A$1,'Approvvigionamento energia'!C7624,0)+IF(LCOH!$C$28=Menu!$A$2,'Approvvigionamento energia'!D7624,0)+IF(LCOH!$C$28=Menu!$A$3,'Approvvigionamento energia'!E7624,0)+IF(LCOH!$C$28=Menu!$A$4,'Approvvigionamento energia'!F7624,0)+IF(LCOH!$C$28=Menu!$A$5,'Approvvigionamento energia'!G7624,0)+IF(LCOH!$C$28=Menu!$A$6,'Approvvigionamento energia'!H7624,0)</f>
        <v>786.23184705455856</v>
      </c>
      <c r="J7624">
        <f>'Approvvigionamento energia'!A7624+'Approvvigionamento energia'!B7624+'Approvvigionamento energia'!I7624</f>
        <v>1012.2318470545586</v>
      </c>
      <c r="K7624">
        <f>IF(MIN(LCOH!$C$18,J7624)&gt;=$P$48*LCOH!$C$18, MIN(LCOH!$C$18,J7624),0)</f>
        <v>1012.2318470545586</v>
      </c>
      <c r="L7624">
        <f t="shared" si="239"/>
        <v>0</v>
      </c>
      <c r="M7624">
        <f>K7624/LCOH!$C$18</f>
        <v>0.67482123136970573</v>
      </c>
      <c r="N7624">
        <f>K7624/LCOH!$C$34</f>
        <v>19.503503796812304</v>
      </c>
    </row>
    <row r="7625" spans="1:14" x14ac:dyDescent="0.35">
      <c r="A7625">
        <f>'Profilo fotovoltaico'!B7627*LCOH!$C$20</f>
        <v>46</v>
      </c>
      <c r="B7625">
        <f>'Profilo eolico'!B7627*LCOH!$C$21</f>
        <v>49</v>
      </c>
      <c r="C7625">
        <f>$P$35*'Profilo fotovoltaico'!B7627</f>
        <v>338.31216063061498</v>
      </c>
      <c r="D7625">
        <f>$Q$37*'Profilo eolico'!B7627</f>
        <v>285.89710983110814</v>
      </c>
      <c r="E7625">
        <f>$P$39*'Profilo fotovoltaico'!B7627+'Approvvigionamento energia'!$Q$39*'Profilo eolico'!B7627</f>
        <v>299.00087253098485</v>
      </c>
      <c r="F7625">
        <f>$P$41*'Profilo fotovoltaico'!B7627+'Approvvigionamento energia'!$Q$41*'Profilo eolico'!B7627</f>
        <v>312.10463523086156</v>
      </c>
      <c r="G7625">
        <f>$P$43*'Profilo fotovoltaico'!B7627+'Approvvigionamento energia'!$Q$43*'Profilo eolico'!B7627</f>
        <v>325.20839793073827</v>
      </c>
      <c r="H7625">
        <f t="shared" si="238"/>
        <v>1138.4335154826958</v>
      </c>
      <c r="I7625">
        <f>IF(LCOH!$C$28=Menu!$A$1,'Approvvigionamento energia'!C7625,0)+IF(LCOH!$C$28=Menu!$A$2,'Approvvigionamento energia'!D7625,0)+IF(LCOH!$C$28=Menu!$A$3,'Approvvigionamento energia'!E7625,0)+IF(LCOH!$C$28=Menu!$A$4,'Approvvigionamento energia'!F7625,0)+IF(LCOH!$C$28=Menu!$A$5,'Approvvigionamento energia'!G7625,0)+IF(LCOH!$C$28=Menu!$A$6,'Approvvigionamento energia'!H7625,0)</f>
        <v>312.10463523086156</v>
      </c>
      <c r="J7625">
        <f>'Approvvigionamento energia'!A7625+'Approvvigionamento energia'!B7625+'Approvvigionamento energia'!I7625</f>
        <v>407.10463523086156</v>
      </c>
      <c r="K7625">
        <f>IF(MIN(LCOH!$C$18,J7625)&gt;=$P$48*LCOH!$C$18, MIN(LCOH!$C$18,J7625),0)</f>
        <v>407.10463523086156</v>
      </c>
      <c r="L7625">
        <f t="shared" si="239"/>
        <v>0</v>
      </c>
      <c r="M7625">
        <f>K7625/LCOH!$C$18</f>
        <v>0.27140309015390773</v>
      </c>
      <c r="N7625">
        <f>K7625/LCOH!$C$34</f>
        <v>7.8440199466447318</v>
      </c>
    </row>
    <row r="7626" spans="1:14" x14ac:dyDescent="0.35">
      <c r="A7626">
        <f>'Profilo fotovoltaico'!B7628*LCOH!$C$20</f>
        <v>0</v>
      </c>
      <c r="B7626">
        <f>'Profilo eolico'!B7628*LCOH!$C$21</f>
        <v>42.1</v>
      </c>
      <c r="C7626">
        <f>$P$35*'Profilo fotovoltaico'!B7628</f>
        <v>0</v>
      </c>
      <c r="D7626">
        <f>$Q$37*'Profilo eolico'!B7628</f>
        <v>245.63812905897248</v>
      </c>
      <c r="E7626">
        <f>$P$39*'Profilo fotovoltaico'!B7628+'Approvvigionamento energia'!$Q$39*'Profilo eolico'!B7628</f>
        <v>184.22859679422936</v>
      </c>
      <c r="F7626">
        <f>$P$41*'Profilo fotovoltaico'!B7628+'Approvvigionamento energia'!$Q$41*'Profilo eolico'!B7628</f>
        <v>122.81906452948624</v>
      </c>
      <c r="G7626">
        <f>$P$43*'Profilo fotovoltaico'!B7628+'Approvvigionamento energia'!$Q$43*'Profilo eolico'!B7628</f>
        <v>61.40953226474312</v>
      </c>
      <c r="H7626">
        <f t="shared" si="238"/>
        <v>1138.4335154826958</v>
      </c>
      <c r="I7626">
        <f>IF(LCOH!$C$28=Menu!$A$1,'Approvvigionamento energia'!C7626,0)+IF(LCOH!$C$28=Menu!$A$2,'Approvvigionamento energia'!D7626,0)+IF(LCOH!$C$28=Menu!$A$3,'Approvvigionamento energia'!E7626,0)+IF(LCOH!$C$28=Menu!$A$4,'Approvvigionamento energia'!F7626,0)+IF(LCOH!$C$28=Menu!$A$5,'Approvvigionamento energia'!G7626,0)+IF(LCOH!$C$28=Menu!$A$6,'Approvvigionamento energia'!H7626,0)</f>
        <v>122.81906452948624</v>
      </c>
      <c r="J7626">
        <f>'Approvvigionamento energia'!A7626+'Approvvigionamento energia'!B7626+'Approvvigionamento energia'!I7626</f>
        <v>164.91906452948623</v>
      </c>
      <c r="K7626">
        <f>IF(MIN(LCOH!$C$18,J7626)&gt;=$P$48*LCOH!$C$18, MIN(LCOH!$C$18,J7626),0)</f>
        <v>0</v>
      </c>
      <c r="L7626">
        <f t="shared" si="239"/>
        <v>164.91906452948623</v>
      </c>
      <c r="M7626">
        <f>K7626/LCOH!$C$18</f>
        <v>0</v>
      </c>
      <c r="N7626">
        <f>K7626/LCOH!$C$34</f>
        <v>0</v>
      </c>
    </row>
    <row r="7627" spans="1:14" x14ac:dyDescent="0.35">
      <c r="A7627">
        <f>'Profilo fotovoltaico'!B7629*LCOH!$C$20</f>
        <v>0</v>
      </c>
      <c r="B7627">
        <f>'Profilo eolico'!B7629*LCOH!$C$21</f>
        <v>35.4</v>
      </c>
      <c r="C7627">
        <f>$P$35*'Profilo fotovoltaico'!B7629</f>
        <v>0</v>
      </c>
      <c r="D7627">
        <f>$Q$37*'Profilo eolico'!B7629</f>
        <v>206.54607526573935</v>
      </c>
      <c r="E7627">
        <f>$P$39*'Profilo fotovoltaico'!B7629+'Approvvigionamento energia'!$Q$39*'Profilo eolico'!B7629</f>
        <v>154.90955644930452</v>
      </c>
      <c r="F7627">
        <f>$P$41*'Profilo fotovoltaico'!B7629+'Approvvigionamento energia'!$Q$41*'Profilo eolico'!B7629</f>
        <v>103.27303763286967</v>
      </c>
      <c r="G7627">
        <f>$P$43*'Profilo fotovoltaico'!B7629+'Approvvigionamento energia'!$Q$43*'Profilo eolico'!B7629</f>
        <v>51.636518816434837</v>
      </c>
      <c r="H7627">
        <f t="shared" si="238"/>
        <v>1138.4335154826958</v>
      </c>
      <c r="I7627">
        <f>IF(LCOH!$C$28=Menu!$A$1,'Approvvigionamento energia'!C7627,0)+IF(LCOH!$C$28=Menu!$A$2,'Approvvigionamento energia'!D7627,0)+IF(LCOH!$C$28=Menu!$A$3,'Approvvigionamento energia'!E7627,0)+IF(LCOH!$C$28=Menu!$A$4,'Approvvigionamento energia'!F7627,0)+IF(LCOH!$C$28=Menu!$A$5,'Approvvigionamento energia'!G7627,0)+IF(LCOH!$C$28=Menu!$A$6,'Approvvigionamento energia'!H7627,0)</f>
        <v>103.27303763286967</v>
      </c>
      <c r="J7627">
        <f>'Approvvigionamento energia'!A7627+'Approvvigionamento energia'!B7627+'Approvvigionamento energia'!I7627</f>
        <v>138.67303763286967</v>
      </c>
      <c r="K7627">
        <f>IF(MIN(LCOH!$C$18,J7627)&gt;=$P$48*LCOH!$C$18, MIN(LCOH!$C$18,J7627),0)</f>
        <v>0</v>
      </c>
      <c r="L7627">
        <f t="shared" si="239"/>
        <v>138.67303763286967</v>
      </c>
      <c r="M7627">
        <f>K7627/LCOH!$C$18</f>
        <v>0</v>
      </c>
      <c r="N7627">
        <f>K7627/LCOH!$C$34</f>
        <v>0</v>
      </c>
    </row>
    <row r="7628" spans="1:14" x14ac:dyDescent="0.35">
      <c r="A7628">
        <f>'Profilo fotovoltaico'!B7630*LCOH!$C$20</f>
        <v>0</v>
      </c>
      <c r="B7628">
        <f>'Profilo eolico'!B7630*LCOH!$C$21</f>
        <v>31.5</v>
      </c>
      <c r="C7628">
        <f>$P$35*'Profilo fotovoltaico'!B7630</f>
        <v>0</v>
      </c>
      <c r="D7628">
        <f>$Q$37*'Profilo eolico'!B7630</f>
        <v>183.79099917714095</v>
      </c>
      <c r="E7628">
        <f>$P$39*'Profilo fotovoltaico'!B7630+'Approvvigionamento energia'!$Q$39*'Profilo eolico'!B7630</f>
        <v>137.8432493828557</v>
      </c>
      <c r="F7628">
        <f>$P$41*'Profilo fotovoltaico'!B7630+'Approvvigionamento energia'!$Q$41*'Profilo eolico'!B7630</f>
        <v>91.895499588570473</v>
      </c>
      <c r="G7628">
        <f>$P$43*'Profilo fotovoltaico'!B7630+'Approvvigionamento energia'!$Q$43*'Profilo eolico'!B7630</f>
        <v>45.947749794285237</v>
      </c>
      <c r="H7628">
        <f t="shared" si="238"/>
        <v>1138.4335154826958</v>
      </c>
      <c r="I7628">
        <f>IF(LCOH!$C$28=Menu!$A$1,'Approvvigionamento energia'!C7628,0)+IF(LCOH!$C$28=Menu!$A$2,'Approvvigionamento energia'!D7628,0)+IF(LCOH!$C$28=Menu!$A$3,'Approvvigionamento energia'!E7628,0)+IF(LCOH!$C$28=Menu!$A$4,'Approvvigionamento energia'!F7628,0)+IF(LCOH!$C$28=Menu!$A$5,'Approvvigionamento energia'!G7628,0)+IF(LCOH!$C$28=Menu!$A$6,'Approvvigionamento energia'!H7628,0)</f>
        <v>91.895499588570473</v>
      </c>
      <c r="J7628">
        <f>'Approvvigionamento energia'!A7628+'Approvvigionamento energia'!B7628+'Approvvigionamento energia'!I7628</f>
        <v>123.39549958857047</v>
      </c>
      <c r="K7628">
        <f>IF(MIN(LCOH!$C$18,J7628)&gt;=$P$48*LCOH!$C$18, MIN(LCOH!$C$18,J7628),0)</f>
        <v>0</v>
      </c>
      <c r="L7628">
        <f t="shared" si="239"/>
        <v>123.39549958857047</v>
      </c>
      <c r="M7628">
        <f>K7628/LCOH!$C$18</f>
        <v>0</v>
      </c>
      <c r="N7628">
        <f>K7628/LCOH!$C$34</f>
        <v>0</v>
      </c>
    </row>
    <row r="7629" spans="1:14" x14ac:dyDescent="0.35">
      <c r="A7629">
        <f>'Profilo fotovoltaico'!B7631*LCOH!$C$20</f>
        <v>0</v>
      </c>
      <c r="B7629">
        <f>'Profilo eolico'!B7631*LCOH!$C$21</f>
        <v>30.4</v>
      </c>
      <c r="C7629">
        <f>$P$35*'Profilo fotovoltaico'!B7631</f>
        <v>0</v>
      </c>
      <c r="D7629">
        <f>$Q$37*'Profilo eolico'!B7631</f>
        <v>177.37290079317728</v>
      </c>
      <c r="E7629">
        <f>$P$39*'Profilo fotovoltaico'!B7631+'Approvvigionamento energia'!$Q$39*'Profilo eolico'!B7631</f>
        <v>133.02967559488297</v>
      </c>
      <c r="F7629">
        <f>$P$41*'Profilo fotovoltaico'!B7631+'Approvvigionamento energia'!$Q$41*'Profilo eolico'!B7631</f>
        <v>88.68645039658864</v>
      </c>
      <c r="G7629">
        <f>$P$43*'Profilo fotovoltaico'!B7631+'Approvvigionamento energia'!$Q$43*'Profilo eolico'!B7631</f>
        <v>44.34322519829432</v>
      </c>
      <c r="H7629">
        <f t="shared" si="238"/>
        <v>1138.4335154826958</v>
      </c>
      <c r="I7629">
        <f>IF(LCOH!$C$28=Menu!$A$1,'Approvvigionamento energia'!C7629,0)+IF(LCOH!$C$28=Menu!$A$2,'Approvvigionamento energia'!D7629,0)+IF(LCOH!$C$28=Menu!$A$3,'Approvvigionamento energia'!E7629,0)+IF(LCOH!$C$28=Menu!$A$4,'Approvvigionamento energia'!F7629,0)+IF(LCOH!$C$28=Menu!$A$5,'Approvvigionamento energia'!G7629,0)+IF(LCOH!$C$28=Menu!$A$6,'Approvvigionamento energia'!H7629,0)</f>
        <v>88.68645039658864</v>
      </c>
      <c r="J7629">
        <f>'Approvvigionamento energia'!A7629+'Approvvigionamento energia'!B7629+'Approvvigionamento energia'!I7629</f>
        <v>119.08645039658865</v>
      </c>
      <c r="K7629">
        <f>IF(MIN(LCOH!$C$18,J7629)&gt;=$P$48*LCOH!$C$18, MIN(LCOH!$C$18,J7629),0)</f>
        <v>0</v>
      </c>
      <c r="L7629">
        <f t="shared" si="239"/>
        <v>119.08645039658865</v>
      </c>
      <c r="M7629">
        <f>K7629/LCOH!$C$18</f>
        <v>0</v>
      </c>
      <c r="N7629">
        <f>K7629/LCOH!$C$34</f>
        <v>0</v>
      </c>
    </row>
    <row r="7630" spans="1:14" x14ac:dyDescent="0.35">
      <c r="A7630">
        <f>'Profilo fotovoltaico'!B7632*LCOH!$C$20</f>
        <v>0</v>
      </c>
      <c r="B7630">
        <f>'Profilo eolico'!B7632*LCOH!$C$21</f>
        <v>30.5</v>
      </c>
      <c r="C7630">
        <f>$P$35*'Profilo fotovoltaico'!B7632</f>
        <v>0</v>
      </c>
      <c r="D7630">
        <f>$Q$37*'Profilo eolico'!B7632</f>
        <v>177.95636428262853</v>
      </c>
      <c r="E7630">
        <f>$P$39*'Profilo fotovoltaico'!B7632+'Approvvigionamento energia'!$Q$39*'Profilo eolico'!B7632</f>
        <v>133.46727321197139</v>
      </c>
      <c r="F7630">
        <f>$P$41*'Profilo fotovoltaico'!B7632+'Approvvigionamento energia'!$Q$41*'Profilo eolico'!B7632</f>
        <v>88.978182141314264</v>
      </c>
      <c r="G7630">
        <f>$P$43*'Profilo fotovoltaico'!B7632+'Approvvigionamento energia'!$Q$43*'Profilo eolico'!B7632</f>
        <v>44.489091070657132</v>
      </c>
      <c r="H7630">
        <f t="shared" si="238"/>
        <v>1138.4335154826958</v>
      </c>
      <c r="I7630">
        <f>IF(LCOH!$C$28=Menu!$A$1,'Approvvigionamento energia'!C7630,0)+IF(LCOH!$C$28=Menu!$A$2,'Approvvigionamento energia'!D7630,0)+IF(LCOH!$C$28=Menu!$A$3,'Approvvigionamento energia'!E7630,0)+IF(LCOH!$C$28=Menu!$A$4,'Approvvigionamento energia'!F7630,0)+IF(LCOH!$C$28=Menu!$A$5,'Approvvigionamento energia'!G7630,0)+IF(LCOH!$C$28=Menu!$A$6,'Approvvigionamento energia'!H7630,0)</f>
        <v>88.978182141314264</v>
      </c>
      <c r="J7630">
        <f>'Approvvigionamento energia'!A7630+'Approvvigionamento energia'!B7630+'Approvvigionamento energia'!I7630</f>
        <v>119.47818214131426</v>
      </c>
      <c r="K7630">
        <f>IF(MIN(LCOH!$C$18,J7630)&gt;=$P$48*LCOH!$C$18, MIN(LCOH!$C$18,J7630),0)</f>
        <v>0</v>
      </c>
      <c r="L7630">
        <f t="shared" si="239"/>
        <v>119.47818214131426</v>
      </c>
      <c r="M7630">
        <f>K7630/LCOH!$C$18</f>
        <v>0</v>
      </c>
      <c r="N7630">
        <f>K7630/LCOH!$C$34</f>
        <v>0</v>
      </c>
    </row>
    <row r="7631" spans="1:14" x14ac:dyDescent="0.35">
      <c r="A7631">
        <f>'Profilo fotovoltaico'!B7633*LCOH!$C$20</f>
        <v>0</v>
      </c>
      <c r="B7631">
        <f>'Profilo eolico'!B7633*LCOH!$C$21</f>
        <v>30.900000000000002</v>
      </c>
      <c r="C7631">
        <f>$P$35*'Profilo fotovoltaico'!B7633</f>
        <v>0</v>
      </c>
      <c r="D7631">
        <f>$Q$37*'Profilo eolico'!B7633</f>
        <v>180.29021824043349</v>
      </c>
      <c r="E7631">
        <f>$P$39*'Profilo fotovoltaico'!B7633+'Approvvigionamento energia'!$Q$39*'Profilo eolico'!B7633</f>
        <v>135.21766368032513</v>
      </c>
      <c r="F7631">
        <f>$P$41*'Profilo fotovoltaico'!B7633+'Approvvigionamento energia'!$Q$41*'Profilo eolico'!B7633</f>
        <v>90.145109120216745</v>
      </c>
      <c r="G7631">
        <f>$P$43*'Profilo fotovoltaico'!B7633+'Approvvigionamento energia'!$Q$43*'Profilo eolico'!B7633</f>
        <v>45.072554560108372</v>
      </c>
      <c r="H7631">
        <f t="shared" si="238"/>
        <v>1138.4335154826958</v>
      </c>
      <c r="I7631">
        <f>IF(LCOH!$C$28=Menu!$A$1,'Approvvigionamento energia'!C7631,0)+IF(LCOH!$C$28=Menu!$A$2,'Approvvigionamento energia'!D7631,0)+IF(LCOH!$C$28=Menu!$A$3,'Approvvigionamento energia'!E7631,0)+IF(LCOH!$C$28=Menu!$A$4,'Approvvigionamento energia'!F7631,0)+IF(LCOH!$C$28=Menu!$A$5,'Approvvigionamento energia'!G7631,0)+IF(LCOH!$C$28=Menu!$A$6,'Approvvigionamento energia'!H7631,0)</f>
        <v>90.145109120216745</v>
      </c>
      <c r="J7631">
        <f>'Approvvigionamento energia'!A7631+'Approvvigionamento energia'!B7631+'Approvvigionamento energia'!I7631</f>
        <v>121.04510912021675</v>
      </c>
      <c r="K7631">
        <f>IF(MIN(LCOH!$C$18,J7631)&gt;=$P$48*LCOH!$C$18, MIN(LCOH!$C$18,J7631),0)</f>
        <v>0</v>
      </c>
      <c r="L7631">
        <f t="shared" si="239"/>
        <v>121.04510912021675</v>
      </c>
      <c r="M7631">
        <f>K7631/LCOH!$C$18</f>
        <v>0</v>
      </c>
      <c r="N7631">
        <f>K7631/LCOH!$C$34</f>
        <v>0</v>
      </c>
    </row>
    <row r="7632" spans="1:14" x14ac:dyDescent="0.35">
      <c r="A7632">
        <f>'Profilo fotovoltaico'!B7634*LCOH!$C$20</f>
        <v>0</v>
      </c>
      <c r="B7632">
        <f>'Profilo eolico'!B7634*LCOH!$C$21</f>
        <v>31.8</v>
      </c>
      <c r="C7632">
        <f>$P$35*'Profilo fotovoltaico'!B7634</f>
        <v>0</v>
      </c>
      <c r="D7632">
        <f>$Q$37*'Profilo eolico'!B7634</f>
        <v>185.54138964549469</v>
      </c>
      <c r="E7632">
        <f>$P$39*'Profilo fotovoltaico'!B7634+'Approvvigionamento energia'!$Q$39*'Profilo eolico'!B7634</f>
        <v>139.156042234121</v>
      </c>
      <c r="F7632">
        <f>$P$41*'Profilo fotovoltaico'!B7634+'Approvvigionamento energia'!$Q$41*'Profilo eolico'!B7634</f>
        <v>92.770694822747345</v>
      </c>
      <c r="G7632">
        <f>$P$43*'Profilo fotovoltaico'!B7634+'Approvvigionamento energia'!$Q$43*'Profilo eolico'!B7634</f>
        <v>46.385347411373672</v>
      </c>
      <c r="H7632">
        <f t="shared" si="238"/>
        <v>1138.4335154826958</v>
      </c>
      <c r="I7632">
        <f>IF(LCOH!$C$28=Menu!$A$1,'Approvvigionamento energia'!C7632,0)+IF(LCOH!$C$28=Menu!$A$2,'Approvvigionamento energia'!D7632,0)+IF(LCOH!$C$28=Menu!$A$3,'Approvvigionamento energia'!E7632,0)+IF(LCOH!$C$28=Menu!$A$4,'Approvvigionamento energia'!F7632,0)+IF(LCOH!$C$28=Menu!$A$5,'Approvvigionamento energia'!G7632,0)+IF(LCOH!$C$28=Menu!$A$6,'Approvvigionamento energia'!H7632,0)</f>
        <v>92.770694822747345</v>
      </c>
      <c r="J7632">
        <f>'Approvvigionamento energia'!A7632+'Approvvigionamento energia'!B7632+'Approvvigionamento energia'!I7632</f>
        <v>124.57069482274734</v>
      </c>
      <c r="K7632">
        <f>IF(MIN(LCOH!$C$18,J7632)&gt;=$P$48*LCOH!$C$18, MIN(LCOH!$C$18,J7632),0)</f>
        <v>0</v>
      </c>
      <c r="L7632">
        <f t="shared" si="239"/>
        <v>124.57069482274734</v>
      </c>
      <c r="M7632">
        <f>K7632/LCOH!$C$18</f>
        <v>0</v>
      </c>
      <c r="N7632">
        <f>K7632/LCOH!$C$34</f>
        <v>0</v>
      </c>
    </row>
    <row r="7633" spans="1:14" x14ac:dyDescent="0.35">
      <c r="A7633">
        <f>'Profilo fotovoltaico'!B7635*LCOH!$C$20</f>
        <v>0</v>
      </c>
      <c r="B7633">
        <f>'Profilo eolico'!B7635*LCOH!$C$21</f>
        <v>34.299999999999997</v>
      </c>
      <c r="C7633">
        <f>$P$35*'Profilo fotovoltaico'!B7635</f>
        <v>0</v>
      </c>
      <c r="D7633">
        <f>$Q$37*'Profilo eolico'!B7635</f>
        <v>200.12797688177568</v>
      </c>
      <c r="E7633">
        <f>$P$39*'Profilo fotovoltaico'!B7635+'Approvvigionamento energia'!$Q$39*'Profilo eolico'!B7635</f>
        <v>150.09598266133176</v>
      </c>
      <c r="F7633">
        <f>$P$41*'Profilo fotovoltaico'!B7635+'Approvvigionamento energia'!$Q$41*'Profilo eolico'!B7635</f>
        <v>100.06398844088784</v>
      </c>
      <c r="G7633">
        <f>$P$43*'Profilo fotovoltaico'!B7635+'Approvvigionamento energia'!$Q$43*'Profilo eolico'!B7635</f>
        <v>50.03199422044392</v>
      </c>
      <c r="H7633">
        <f t="shared" si="238"/>
        <v>1138.4335154826958</v>
      </c>
      <c r="I7633">
        <f>IF(LCOH!$C$28=Menu!$A$1,'Approvvigionamento energia'!C7633,0)+IF(LCOH!$C$28=Menu!$A$2,'Approvvigionamento energia'!D7633,0)+IF(LCOH!$C$28=Menu!$A$3,'Approvvigionamento energia'!E7633,0)+IF(LCOH!$C$28=Menu!$A$4,'Approvvigionamento energia'!F7633,0)+IF(LCOH!$C$28=Menu!$A$5,'Approvvigionamento energia'!G7633,0)+IF(LCOH!$C$28=Menu!$A$6,'Approvvigionamento energia'!H7633,0)</f>
        <v>100.06398844088784</v>
      </c>
      <c r="J7633">
        <f>'Approvvigionamento energia'!A7633+'Approvvigionamento energia'!B7633+'Approvvigionamento energia'!I7633</f>
        <v>134.36398844088785</v>
      </c>
      <c r="K7633">
        <f>IF(MIN(LCOH!$C$18,J7633)&gt;=$P$48*LCOH!$C$18, MIN(LCOH!$C$18,J7633),0)</f>
        <v>0</v>
      </c>
      <c r="L7633">
        <f t="shared" si="239"/>
        <v>134.36398844088785</v>
      </c>
      <c r="M7633">
        <f>K7633/LCOH!$C$18</f>
        <v>0</v>
      </c>
      <c r="N7633">
        <f>K7633/LCOH!$C$34</f>
        <v>0</v>
      </c>
    </row>
    <row r="7634" spans="1:14" x14ac:dyDescent="0.35">
      <c r="A7634">
        <f>'Profilo fotovoltaico'!B7636*LCOH!$C$20</f>
        <v>0</v>
      </c>
      <c r="B7634">
        <f>'Profilo eolico'!B7636*LCOH!$C$21</f>
        <v>38.6</v>
      </c>
      <c r="C7634">
        <f>$P$35*'Profilo fotovoltaico'!B7636</f>
        <v>0</v>
      </c>
      <c r="D7634">
        <f>$Q$37*'Profilo eolico'!B7636</f>
        <v>225.21690692817907</v>
      </c>
      <c r="E7634">
        <f>$P$39*'Profilo fotovoltaico'!B7636+'Approvvigionamento energia'!$Q$39*'Profilo eolico'!B7636</f>
        <v>168.91268019613429</v>
      </c>
      <c r="F7634">
        <f>$P$41*'Profilo fotovoltaico'!B7636+'Approvvigionamento energia'!$Q$41*'Profilo eolico'!B7636</f>
        <v>112.60845346408954</v>
      </c>
      <c r="G7634">
        <f>$P$43*'Profilo fotovoltaico'!B7636+'Approvvigionamento energia'!$Q$43*'Profilo eolico'!B7636</f>
        <v>56.304226732044768</v>
      </c>
      <c r="H7634">
        <f t="shared" si="238"/>
        <v>1138.4335154826958</v>
      </c>
      <c r="I7634">
        <f>IF(LCOH!$C$28=Menu!$A$1,'Approvvigionamento energia'!C7634,0)+IF(LCOH!$C$28=Menu!$A$2,'Approvvigionamento energia'!D7634,0)+IF(LCOH!$C$28=Menu!$A$3,'Approvvigionamento energia'!E7634,0)+IF(LCOH!$C$28=Menu!$A$4,'Approvvigionamento energia'!F7634,0)+IF(LCOH!$C$28=Menu!$A$5,'Approvvigionamento energia'!G7634,0)+IF(LCOH!$C$28=Menu!$A$6,'Approvvigionamento energia'!H7634,0)</f>
        <v>112.60845346408954</v>
      </c>
      <c r="J7634">
        <f>'Approvvigionamento energia'!A7634+'Approvvigionamento energia'!B7634+'Approvvigionamento energia'!I7634</f>
        <v>151.20845346408953</v>
      </c>
      <c r="K7634">
        <f>IF(MIN(LCOH!$C$18,J7634)&gt;=$P$48*LCOH!$C$18, MIN(LCOH!$C$18,J7634),0)</f>
        <v>0</v>
      </c>
      <c r="L7634">
        <f t="shared" si="239"/>
        <v>151.20845346408953</v>
      </c>
      <c r="M7634">
        <f>K7634/LCOH!$C$18</f>
        <v>0</v>
      </c>
      <c r="N7634">
        <f>K7634/LCOH!$C$34</f>
        <v>0</v>
      </c>
    </row>
    <row r="7635" spans="1:14" x14ac:dyDescent="0.35">
      <c r="A7635">
        <f>'Profilo fotovoltaico'!B7637*LCOH!$C$20</f>
        <v>0</v>
      </c>
      <c r="B7635">
        <f>'Profilo eolico'!B7637*LCOH!$C$21</f>
        <v>43.6</v>
      </c>
      <c r="C7635">
        <f>$P$35*'Profilo fotovoltaico'!B7637</f>
        <v>0</v>
      </c>
      <c r="D7635">
        <f>$Q$37*'Profilo eolico'!B7637</f>
        <v>254.39008140074111</v>
      </c>
      <c r="E7635">
        <f>$P$39*'Profilo fotovoltaico'!B7637+'Approvvigionamento energia'!$Q$39*'Profilo eolico'!B7637</f>
        <v>190.79256105055583</v>
      </c>
      <c r="F7635">
        <f>$P$41*'Profilo fotovoltaico'!B7637+'Approvvigionamento energia'!$Q$41*'Profilo eolico'!B7637</f>
        <v>127.19504070037055</v>
      </c>
      <c r="G7635">
        <f>$P$43*'Profilo fotovoltaico'!B7637+'Approvvigionamento energia'!$Q$43*'Profilo eolico'!B7637</f>
        <v>63.597520350185277</v>
      </c>
      <c r="H7635">
        <f t="shared" si="238"/>
        <v>1138.4335154826958</v>
      </c>
      <c r="I7635">
        <f>IF(LCOH!$C$28=Menu!$A$1,'Approvvigionamento energia'!C7635,0)+IF(LCOH!$C$28=Menu!$A$2,'Approvvigionamento energia'!D7635,0)+IF(LCOH!$C$28=Menu!$A$3,'Approvvigionamento energia'!E7635,0)+IF(LCOH!$C$28=Menu!$A$4,'Approvvigionamento energia'!F7635,0)+IF(LCOH!$C$28=Menu!$A$5,'Approvvigionamento energia'!G7635,0)+IF(LCOH!$C$28=Menu!$A$6,'Approvvigionamento energia'!H7635,0)</f>
        <v>127.19504070037055</v>
      </c>
      <c r="J7635">
        <f>'Approvvigionamento energia'!A7635+'Approvvigionamento energia'!B7635+'Approvvigionamento energia'!I7635</f>
        <v>170.79504070037055</v>
      </c>
      <c r="K7635">
        <f>IF(MIN(LCOH!$C$18,J7635)&gt;=$P$48*LCOH!$C$18, MIN(LCOH!$C$18,J7635),0)</f>
        <v>0</v>
      </c>
      <c r="L7635">
        <f t="shared" si="239"/>
        <v>170.79504070037055</v>
      </c>
      <c r="M7635">
        <f>K7635/LCOH!$C$18</f>
        <v>0</v>
      </c>
      <c r="N7635">
        <f>K7635/LCOH!$C$34</f>
        <v>0</v>
      </c>
    </row>
    <row r="7636" spans="1:14" x14ac:dyDescent="0.35">
      <c r="A7636">
        <f>'Profilo fotovoltaico'!B7638*LCOH!$C$20</f>
        <v>0</v>
      </c>
      <c r="B7636">
        <f>'Profilo eolico'!B7638*LCOH!$C$21</f>
        <v>49.7</v>
      </c>
      <c r="C7636">
        <f>$P$35*'Profilo fotovoltaico'!B7638</f>
        <v>0</v>
      </c>
      <c r="D7636">
        <f>$Q$37*'Profilo eolico'!B7638</f>
        <v>289.98135425726684</v>
      </c>
      <c r="E7636">
        <f>$P$39*'Profilo fotovoltaico'!B7638+'Approvvigionamento energia'!$Q$39*'Profilo eolico'!B7638</f>
        <v>217.4860156929501</v>
      </c>
      <c r="F7636">
        <f>$P$41*'Profilo fotovoltaico'!B7638+'Approvvigionamento energia'!$Q$41*'Profilo eolico'!B7638</f>
        <v>144.99067712863342</v>
      </c>
      <c r="G7636">
        <f>$P$43*'Profilo fotovoltaico'!B7638+'Approvvigionamento energia'!$Q$43*'Profilo eolico'!B7638</f>
        <v>72.495338564316711</v>
      </c>
      <c r="H7636">
        <f t="shared" si="238"/>
        <v>1138.4335154826958</v>
      </c>
      <c r="I7636">
        <f>IF(LCOH!$C$28=Menu!$A$1,'Approvvigionamento energia'!C7636,0)+IF(LCOH!$C$28=Menu!$A$2,'Approvvigionamento energia'!D7636,0)+IF(LCOH!$C$28=Menu!$A$3,'Approvvigionamento energia'!E7636,0)+IF(LCOH!$C$28=Menu!$A$4,'Approvvigionamento energia'!F7636,0)+IF(LCOH!$C$28=Menu!$A$5,'Approvvigionamento energia'!G7636,0)+IF(LCOH!$C$28=Menu!$A$6,'Approvvigionamento energia'!H7636,0)</f>
        <v>144.99067712863342</v>
      </c>
      <c r="J7636">
        <f>'Approvvigionamento energia'!A7636+'Approvvigionamento energia'!B7636+'Approvvigionamento energia'!I7636</f>
        <v>194.69067712863341</v>
      </c>
      <c r="K7636">
        <f>IF(MIN(LCOH!$C$18,J7636)&gt;=$P$48*LCOH!$C$18, MIN(LCOH!$C$18,J7636),0)</f>
        <v>0</v>
      </c>
      <c r="L7636">
        <f t="shared" si="239"/>
        <v>194.69067712863341</v>
      </c>
      <c r="M7636">
        <f>K7636/LCOH!$C$18</f>
        <v>0</v>
      </c>
      <c r="N7636">
        <f>K7636/LCOH!$C$34</f>
        <v>0</v>
      </c>
    </row>
    <row r="7637" spans="1:14" x14ac:dyDescent="0.35">
      <c r="A7637">
        <f>'Profilo fotovoltaico'!B7639*LCOH!$C$20</f>
        <v>0</v>
      </c>
      <c r="B7637">
        <f>'Profilo eolico'!B7639*LCOH!$C$21</f>
        <v>52.8</v>
      </c>
      <c r="C7637">
        <f>$P$35*'Profilo fotovoltaico'!B7639</f>
        <v>0</v>
      </c>
      <c r="D7637">
        <f>$Q$37*'Profilo eolico'!B7639</f>
        <v>308.06872243025532</v>
      </c>
      <c r="E7637">
        <f>$P$39*'Profilo fotovoltaico'!B7639+'Approvvigionamento energia'!$Q$39*'Profilo eolico'!B7639</f>
        <v>231.05154182269146</v>
      </c>
      <c r="F7637">
        <f>$P$41*'Profilo fotovoltaico'!B7639+'Approvvigionamento energia'!$Q$41*'Profilo eolico'!B7639</f>
        <v>154.03436121512766</v>
      </c>
      <c r="G7637">
        <f>$P$43*'Profilo fotovoltaico'!B7639+'Approvvigionamento energia'!$Q$43*'Profilo eolico'!B7639</f>
        <v>77.01718060756383</v>
      </c>
      <c r="H7637">
        <f t="shared" si="238"/>
        <v>1138.4335154826958</v>
      </c>
      <c r="I7637">
        <f>IF(LCOH!$C$28=Menu!$A$1,'Approvvigionamento energia'!C7637,0)+IF(LCOH!$C$28=Menu!$A$2,'Approvvigionamento energia'!D7637,0)+IF(LCOH!$C$28=Menu!$A$3,'Approvvigionamento energia'!E7637,0)+IF(LCOH!$C$28=Menu!$A$4,'Approvvigionamento energia'!F7637,0)+IF(LCOH!$C$28=Menu!$A$5,'Approvvigionamento energia'!G7637,0)+IF(LCOH!$C$28=Menu!$A$6,'Approvvigionamento energia'!H7637,0)</f>
        <v>154.03436121512766</v>
      </c>
      <c r="J7637">
        <f>'Approvvigionamento energia'!A7637+'Approvvigionamento energia'!B7637+'Approvvigionamento energia'!I7637</f>
        <v>206.83436121512767</v>
      </c>
      <c r="K7637">
        <f>IF(MIN(LCOH!$C$18,J7637)&gt;=$P$48*LCOH!$C$18, MIN(LCOH!$C$18,J7637),0)</f>
        <v>0</v>
      </c>
      <c r="L7637">
        <f t="shared" si="239"/>
        <v>206.83436121512767</v>
      </c>
      <c r="M7637">
        <f>K7637/LCOH!$C$18</f>
        <v>0</v>
      </c>
      <c r="N7637">
        <f>K7637/LCOH!$C$34</f>
        <v>0</v>
      </c>
    </row>
    <row r="7638" spans="1:14" x14ac:dyDescent="0.35">
      <c r="A7638">
        <f>'Profilo fotovoltaico'!B7640*LCOH!$C$20</f>
        <v>0</v>
      </c>
      <c r="B7638">
        <f>'Profilo eolico'!B7640*LCOH!$C$21</f>
        <v>54.199999999999996</v>
      </c>
      <c r="C7638">
        <f>$P$35*'Profilo fotovoltaico'!B7640</f>
        <v>0</v>
      </c>
      <c r="D7638">
        <f>$Q$37*'Profilo eolico'!B7640</f>
        <v>316.23721128257267</v>
      </c>
      <c r="E7638">
        <f>$P$39*'Profilo fotovoltaico'!B7640+'Approvvigionamento energia'!$Q$39*'Profilo eolico'!B7640</f>
        <v>237.17790846192949</v>
      </c>
      <c r="F7638">
        <f>$P$41*'Profilo fotovoltaico'!B7640+'Approvvigionamento energia'!$Q$41*'Profilo eolico'!B7640</f>
        <v>158.11860564128634</v>
      </c>
      <c r="G7638">
        <f>$P$43*'Profilo fotovoltaico'!B7640+'Approvvigionamento energia'!$Q$43*'Profilo eolico'!B7640</f>
        <v>79.059302820643168</v>
      </c>
      <c r="H7638">
        <f t="shared" si="238"/>
        <v>1138.4335154826958</v>
      </c>
      <c r="I7638">
        <f>IF(LCOH!$C$28=Menu!$A$1,'Approvvigionamento energia'!C7638,0)+IF(LCOH!$C$28=Menu!$A$2,'Approvvigionamento energia'!D7638,0)+IF(LCOH!$C$28=Menu!$A$3,'Approvvigionamento energia'!E7638,0)+IF(LCOH!$C$28=Menu!$A$4,'Approvvigionamento energia'!F7638,0)+IF(LCOH!$C$28=Menu!$A$5,'Approvvigionamento energia'!G7638,0)+IF(LCOH!$C$28=Menu!$A$6,'Approvvigionamento energia'!H7638,0)</f>
        <v>158.11860564128634</v>
      </c>
      <c r="J7638">
        <f>'Approvvigionamento energia'!A7638+'Approvvigionamento energia'!B7638+'Approvvigionamento energia'!I7638</f>
        <v>212.31860564128633</v>
      </c>
      <c r="K7638">
        <f>IF(MIN(LCOH!$C$18,J7638)&gt;=$P$48*LCOH!$C$18, MIN(LCOH!$C$18,J7638),0)</f>
        <v>0</v>
      </c>
      <c r="L7638">
        <f t="shared" si="239"/>
        <v>212.31860564128633</v>
      </c>
      <c r="M7638">
        <f>K7638/LCOH!$C$18</f>
        <v>0</v>
      </c>
      <c r="N7638">
        <f>K7638/LCOH!$C$34</f>
        <v>0</v>
      </c>
    </row>
    <row r="7639" spans="1:14" x14ac:dyDescent="0.35">
      <c r="A7639">
        <f>'Profilo fotovoltaico'!B7641*LCOH!$C$20</f>
        <v>0</v>
      </c>
      <c r="B7639">
        <f>'Profilo eolico'!B7641*LCOH!$C$21</f>
        <v>59.8</v>
      </c>
      <c r="C7639">
        <f>$P$35*'Profilo fotovoltaico'!B7641</f>
        <v>0</v>
      </c>
      <c r="D7639">
        <f>$Q$37*'Profilo eolico'!B7641</f>
        <v>348.91116669184214</v>
      </c>
      <c r="E7639">
        <f>$P$39*'Profilo fotovoltaico'!B7641+'Approvvigionamento energia'!$Q$39*'Profilo eolico'!B7641</f>
        <v>261.68337501888163</v>
      </c>
      <c r="F7639">
        <f>$P$41*'Profilo fotovoltaico'!B7641+'Approvvigionamento energia'!$Q$41*'Profilo eolico'!B7641</f>
        <v>174.45558334592107</v>
      </c>
      <c r="G7639">
        <f>$P$43*'Profilo fotovoltaico'!B7641+'Approvvigionamento energia'!$Q$43*'Profilo eolico'!B7641</f>
        <v>87.227791672960535</v>
      </c>
      <c r="H7639">
        <f t="shared" si="238"/>
        <v>1138.4335154826958</v>
      </c>
      <c r="I7639">
        <f>IF(LCOH!$C$28=Menu!$A$1,'Approvvigionamento energia'!C7639,0)+IF(LCOH!$C$28=Menu!$A$2,'Approvvigionamento energia'!D7639,0)+IF(LCOH!$C$28=Menu!$A$3,'Approvvigionamento energia'!E7639,0)+IF(LCOH!$C$28=Menu!$A$4,'Approvvigionamento energia'!F7639,0)+IF(LCOH!$C$28=Menu!$A$5,'Approvvigionamento energia'!G7639,0)+IF(LCOH!$C$28=Menu!$A$6,'Approvvigionamento energia'!H7639,0)</f>
        <v>174.45558334592107</v>
      </c>
      <c r="J7639">
        <f>'Approvvigionamento energia'!A7639+'Approvvigionamento energia'!B7639+'Approvvigionamento energia'!I7639</f>
        <v>234.25558334592108</v>
      </c>
      <c r="K7639">
        <f>IF(MIN(LCOH!$C$18,J7639)&gt;=$P$48*LCOH!$C$18, MIN(LCOH!$C$18,J7639),0)</f>
        <v>0</v>
      </c>
      <c r="L7639">
        <f t="shared" si="239"/>
        <v>234.25558334592108</v>
      </c>
      <c r="M7639">
        <f>K7639/LCOH!$C$18</f>
        <v>0</v>
      </c>
      <c r="N7639">
        <f>K7639/LCOH!$C$34</f>
        <v>0</v>
      </c>
    </row>
    <row r="7640" spans="1:14" x14ac:dyDescent="0.35">
      <c r="A7640">
        <f>'Profilo fotovoltaico'!B7642*LCOH!$C$20</f>
        <v>4</v>
      </c>
      <c r="B7640">
        <f>'Profilo eolico'!B7642*LCOH!$C$21</f>
        <v>66.699999999999989</v>
      </c>
      <c r="C7640">
        <f>$P$35*'Profilo fotovoltaico'!B7642</f>
        <v>29.41844875048826</v>
      </c>
      <c r="D7640">
        <f>$Q$37*'Profilo eolico'!B7642</f>
        <v>389.1701474639778</v>
      </c>
      <c r="E7640">
        <f>$P$39*'Profilo fotovoltaico'!B7642+'Approvvigionamento energia'!$Q$39*'Profilo eolico'!B7642</f>
        <v>299.23222278560542</v>
      </c>
      <c r="F7640">
        <f>$P$41*'Profilo fotovoltaico'!B7642+'Approvvigionamento energia'!$Q$41*'Profilo eolico'!B7642</f>
        <v>209.29429810723303</v>
      </c>
      <c r="G7640">
        <f>$P$43*'Profilo fotovoltaico'!B7642+'Approvvigionamento energia'!$Q$43*'Profilo eolico'!B7642</f>
        <v>119.35637342886065</v>
      </c>
      <c r="H7640">
        <f t="shared" si="238"/>
        <v>1138.4335154826958</v>
      </c>
      <c r="I7640">
        <f>IF(LCOH!$C$28=Menu!$A$1,'Approvvigionamento energia'!C7640,0)+IF(LCOH!$C$28=Menu!$A$2,'Approvvigionamento energia'!D7640,0)+IF(LCOH!$C$28=Menu!$A$3,'Approvvigionamento energia'!E7640,0)+IF(LCOH!$C$28=Menu!$A$4,'Approvvigionamento energia'!F7640,0)+IF(LCOH!$C$28=Menu!$A$5,'Approvvigionamento energia'!G7640,0)+IF(LCOH!$C$28=Menu!$A$6,'Approvvigionamento energia'!H7640,0)</f>
        <v>209.29429810723303</v>
      </c>
      <c r="J7640">
        <f>'Approvvigionamento energia'!A7640+'Approvvigionamento energia'!B7640+'Approvvigionamento energia'!I7640</f>
        <v>279.99429810723302</v>
      </c>
      <c r="K7640">
        <f>IF(MIN(LCOH!$C$18,J7640)&gt;=$P$48*LCOH!$C$18, MIN(LCOH!$C$18,J7640),0)</f>
        <v>0</v>
      </c>
      <c r="L7640">
        <f t="shared" si="239"/>
        <v>279.99429810723302</v>
      </c>
      <c r="M7640">
        <f>K7640/LCOH!$C$18</f>
        <v>0</v>
      </c>
      <c r="N7640">
        <f>K7640/LCOH!$C$34</f>
        <v>0</v>
      </c>
    </row>
    <row r="7641" spans="1:14" x14ac:dyDescent="0.35">
      <c r="A7641">
        <f>'Profilo fotovoltaico'!B7643*LCOH!$C$20</f>
        <v>59</v>
      </c>
      <c r="B7641">
        <f>'Profilo eolico'!B7643*LCOH!$C$21</f>
        <v>67.3</v>
      </c>
      <c r="C7641">
        <f>$P$35*'Profilo fotovoltaico'!B7643</f>
        <v>433.92211906970181</v>
      </c>
      <c r="D7641">
        <f>$Q$37*'Profilo eolico'!B7643</f>
        <v>392.67092840068523</v>
      </c>
      <c r="E7641">
        <f>$P$39*'Profilo fotovoltaico'!B7643+'Approvvigionamento energia'!$Q$39*'Profilo eolico'!B7643</f>
        <v>402.98372606793941</v>
      </c>
      <c r="F7641">
        <f>$P$41*'Profilo fotovoltaico'!B7643+'Approvvigionamento energia'!$Q$41*'Profilo eolico'!B7643</f>
        <v>413.29652373519355</v>
      </c>
      <c r="G7641">
        <f>$P$43*'Profilo fotovoltaico'!B7643+'Approvvigionamento energia'!$Q$43*'Profilo eolico'!B7643</f>
        <v>423.60932140244768</v>
      </c>
      <c r="H7641">
        <f t="shared" si="238"/>
        <v>1138.4335154826958</v>
      </c>
      <c r="I7641">
        <f>IF(LCOH!$C$28=Menu!$A$1,'Approvvigionamento energia'!C7641,0)+IF(LCOH!$C$28=Menu!$A$2,'Approvvigionamento energia'!D7641,0)+IF(LCOH!$C$28=Menu!$A$3,'Approvvigionamento energia'!E7641,0)+IF(LCOH!$C$28=Menu!$A$4,'Approvvigionamento energia'!F7641,0)+IF(LCOH!$C$28=Menu!$A$5,'Approvvigionamento energia'!G7641,0)+IF(LCOH!$C$28=Menu!$A$6,'Approvvigionamento energia'!H7641,0)</f>
        <v>413.29652373519355</v>
      </c>
      <c r="J7641">
        <f>'Approvvigionamento energia'!A7641+'Approvvigionamento energia'!B7641+'Approvvigionamento energia'!I7641</f>
        <v>539.5965237351935</v>
      </c>
      <c r="K7641">
        <f>IF(MIN(LCOH!$C$18,J7641)&gt;=$P$48*LCOH!$C$18, MIN(LCOH!$C$18,J7641),0)</f>
        <v>539.5965237351935</v>
      </c>
      <c r="L7641">
        <f t="shared" si="239"/>
        <v>0</v>
      </c>
      <c r="M7641">
        <f>K7641/LCOH!$C$18</f>
        <v>0.35973101582346234</v>
      </c>
      <c r="N7641">
        <f>K7641/LCOH!$C$34</f>
        <v>10.396850168308161</v>
      </c>
    </row>
    <row r="7642" spans="1:14" x14ac:dyDescent="0.35">
      <c r="A7642">
        <f>'Profilo fotovoltaico'!B7644*LCOH!$C$20</f>
        <v>150</v>
      </c>
      <c r="B7642">
        <f>'Profilo eolico'!B7644*LCOH!$C$21</f>
        <v>67</v>
      </c>
      <c r="C7642">
        <f>$P$35*'Profilo fotovoltaico'!B7644</f>
        <v>1103.1918281433097</v>
      </c>
      <c r="D7642">
        <f>$Q$37*'Profilo eolico'!B7644</f>
        <v>390.92053793233157</v>
      </c>
      <c r="E7642">
        <f>$P$39*'Profilo fotovoltaico'!B7644+'Approvvigionamento energia'!$Q$39*'Profilo eolico'!B7644</f>
        <v>568.9883604850761</v>
      </c>
      <c r="F7642">
        <f>$P$41*'Profilo fotovoltaico'!B7644+'Approvvigionamento energia'!$Q$41*'Profilo eolico'!B7644</f>
        <v>747.05618303782069</v>
      </c>
      <c r="G7642">
        <f>$P$43*'Profilo fotovoltaico'!B7644+'Approvvigionamento energia'!$Q$43*'Profilo eolico'!B7644</f>
        <v>925.12400559056528</v>
      </c>
      <c r="H7642">
        <f t="shared" si="238"/>
        <v>1138.4335154826958</v>
      </c>
      <c r="I7642">
        <f>IF(LCOH!$C$28=Menu!$A$1,'Approvvigionamento energia'!C7642,0)+IF(LCOH!$C$28=Menu!$A$2,'Approvvigionamento energia'!D7642,0)+IF(LCOH!$C$28=Menu!$A$3,'Approvvigionamento energia'!E7642,0)+IF(LCOH!$C$28=Menu!$A$4,'Approvvigionamento energia'!F7642,0)+IF(LCOH!$C$28=Menu!$A$5,'Approvvigionamento energia'!G7642,0)+IF(LCOH!$C$28=Menu!$A$6,'Approvvigionamento energia'!H7642,0)</f>
        <v>747.05618303782069</v>
      </c>
      <c r="J7642">
        <f>'Approvvigionamento energia'!A7642+'Approvvigionamento energia'!B7642+'Approvvigionamento energia'!I7642</f>
        <v>964.05618303782069</v>
      </c>
      <c r="K7642">
        <f>IF(MIN(LCOH!$C$18,J7642)&gt;=$P$48*LCOH!$C$18, MIN(LCOH!$C$18,J7642),0)</f>
        <v>964.05618303782069</v>
      </c>
      <c r="L7642">
        <f t="shared" si="239"/>
        <v>0</v>
      </c>
      <c r="M7642">
        <f>K7642/LCOH!$C$18</f>
        <v>0.64270412202521376</v>
      </c>
      <c r="N7642">
        <f>K7642/LCOH!$C$34</f>
        <v>18.57526364234722</v>
      </c>
    </row>
    <row r="7643" spans="1:14" x14ac:dyDescent="0.35">
      <c r="A7643">
        <f>'Profilo fotovoltaico'!B7645*LCOH!$C$20</f>
        <v>236</v>
      </c>
      <c r="B7643">
        <f>'Profilo eolico'!B7645*LCOH!$C$21</f>
        <v>76.8</v>
      </c>
      <c r="C7643">
        <f>$P$35*'Profilo fotovoltaico'!B7645</f>
        <v>1735.6884762788072</v>
      </c>
      <c r="D7643">
        <f>$Q$37*'Profilo eolico'!B7645</f>
        <v>448.0999598985531</v>
      </c>
      <c r="E7643">
        <f>$P$39*'Profilo fotovoltaico'!B7645+'Approvvigionamento energia'!$Q$39*'Profilo eolico'!B7645</f>
        <v>769.99708899361667</v>
      </c>
      <c r="F7643">
        <f>$P$41*'Profilo fotovoltaico'!B7645+'Approvvigionamento energia'!$Q$41*'Profilo eolico'!B7645</f>
        <v>1091.8942180886802</v>
      </c>
      <c r="G7643">
        <f>$P$43*'Profilo fotovoltaico'!B7645+'Approvvigionamento energia'!$Q$43*'Profilo eolico'!B7645</f>
        <v>1413.7913471837437</v>
      </c>
      <c r="H7643">
        <f t="shared" si="238"/>
        <v>1138.4335154826958</v>
      </c>
      <c r="I7643">
        <f>IF(LCOH!$C$28=Menu!$A$1,'Approvvigionamento energia'!C7643,0)+IF(LCOH!$C$28=Menu!$A$2,'Approvvigionamento energia'!D7643,0)+IF(LCOH!$C$28=Menu!$A$3,'Approvvigionamento energia'!E7643,0)+IF(LCOH!$C$28=Menu!$A$4,'Approvvigionamento energia'!F7643,0)+IF(LCOH!$C$28=Menu!$A$5,'Approvvigionamento energia'!G7643,0)+IF(LCOH!$C$28=Menu!$A$6,'Approvvigionamento energia'!H7643,0)</f>
        <v>1091.8942180886802</v>
      </c>
      <c r="J7643">
        <f>'Approvvigionamento energia'!A7643+'Approvvigionamento energia'!B7643+'Approvvigionamento energia'!I7643</f>
        <v>1404.6942180886801</v>
      </c>
      <c r="K7643">
        <f>IF(MIN(LCOH!$C$18,J7643)&gt;=$P$48*LCOH!$C$18, MIN(LCOH!$C$18,J7643),0)</f>
        <v>1404.6942180886801</v>
      </c>
      <c r="L7643">
        <f t="shared" si="239"/>
        <v>0</v>
      </c>
      <c r="M7643">
        <f>K7643/LCOH!$C$18</f>
        <v>0.93646281205912008</v>
      </c>
      <c r="N7643">
        <f>K7643/LCOH!$C$34</f>
        <v>27.06539919246012</v>
      </c>
    </row>
    <row r="7644" spans="1:14" x14ac:dyDescent="0.35">
      <c r="A7644">
        <f>'Profilo fotovoltaico'!B7646*LCOH!$C$20</f>
        <v>288</v>
      </c>
      <c r="B7644">
        <f>'Profilo eolico'!B7646*LCOH!$C$21</f>
        <v>90.899999999999991</v>
      </c>
      <c r="C7644">
        <f>$P$35*'Profilo fotovoltaico'!B7646</f>
        <v>2118.1283100351548</v>
      </c>
      <c r="D7644">
        <f>$Q$37*'Profilo eolico'!B7646</f>
        <v>530.36831191117813</v>
      </c>
      <c r="E7644">
        <f>$P$39*'Profilo fotovoltaico'!B7646+'Approvvigionamento energia'!$Q$39*'Profilo eolico'!B7646</f>
        <v>927.30831144217223</v>
      </c>
      <c r="F7644">
        <f>$P$41*'Profilo fotovoltaico'!B7646+'Approvvigionamento energia'!$Q$41*'Profilo eolico'!B7646</f>
        <v>1324.2483109731666</v>
      </c>
      <c r="G7644">
        <f>$P$43*'Profilo fotovoltaico'!B7646+'Approvvigionamento energia'!$Q$43*'Profilo eolico'!B7646</f>
        <v>1721.1883105041607</v>
      </c>
      <c r="H7644">
        <f t="shared" si="238"/>
        <v>1138.4335154826958</v>
      </c>
      <c r="I7644">
        <f>IF(LCOH!$C$28=Menu!$A$1,'Approvvigionamento energia'!C7644,0)+IF(LCOH!$C$28=Menu!$A$2,'Approvvigionamento energia'!D7644,0)+IF(LCOH!$C$28=Menu!$A$3,'Approvvigionamento energia'!E7644,0)+IF(LCOH!$C$28=Menu!$A$4,'Approvvigionamento energia'!F7644,0)+IF(LCOH!$C$28=Menu!$A$5,'Approvvigionamento energia'!G7644,0)+IF(LCOH!$C$28=Menu!$A$6,'Approvvigionamento energia'!H7644,0)</f>
        <v>1324.2483109731666</v>
      </c>
      <c r="J7644">
        <f>'Approvvigionamento energia'!A7644+'Approvvigionamento energia'!B7644+'Approvvigionamento energia'!I7644</f>
        <v>1703.1483109731666</v>
      </c>
      <c r="K7644">
        <f>IF(MIN(LCOH!$C$18,J7644)&gt;=$P$48*LCOH!$C$18, MIN(LCOH!$C$18,J7644),0)</f>
        <v>1500</v>
      </c>
      <c r="L7644">
        <f t="shared" si="239"/>
        <v>203.14831097316664</v>
      </c>
      <c r="M7644">
        <f>K7644/LCOH!$C$18</f>
        <v>1</v>
      </c>
      <c r="N7644">
        <f>K7644/LCOH!$C$34</f>
        <v>28.901734104046245</v>
      </c>
    </row>
    <row r="7645" spans="1:14" x14ac:dyDescent="0.35">
      <c r="A7645">
        <f>'Profilo fotovoltaico'!B7647*LCOH!$C$20</f>
        <v>303</v>
      </c>
      <c r="B7645">
        <f>'Profilo eolico'!B7647*LCOH!$C$21</f>
        <v>108.60000000000001</v>
      </c>
      <c r="C7645">
        <f>$P$35*'Profilo fotovoltaico'!B7647</f>
        <v>2228.4474928494856</v>
      </c>
      <c r="D7645">
        <f>$Q$37*'Profilo eolico'!B7647</f>
        <v>633.64134954404778</v>
      </c>
      <c r="E7645">
        <f>$P$39*'Profilo fotovoltaico'!B7647+'Approvvigionamento energia'!$Q$39*'Profilo eolico'!B7647</f>
        <v>1032.3428853704072</v>
      </c>
      <c r="F7645">
        <f>$P$41*'Profilo fotovoltaico'!B7647+'Approvvigionamento energia'!$Q$41*'Profilo eolico'!B7647</f>
        <v>1431.0444211967667</v>
      </c>
      <c r="G7645">
        <f>$P$43*'Profilo fotovoltaico'!B7647+'Approvvigionamento energia'!$Q$43*'Profilo eolico'!B7647</f>
        <v>1829.7459570231263</v>
      </c>
      <c r="H7645">
        <f t="shared" si="238"/>
        <v>1138.4335154826958</v>
      </c>
      <c r="I7645">
        <f>IF(LCOH!$C$28=Menu!$A$1,'Approvvigionamento energia'!C7645,0)+IF(LCOH!$C$28=Menu!$A$2,'Approvvigionamento energia'!D7645,0)+IF(LCOH!$C$28=Menu!$A$3,'Approvvigionamento energia'!E7645,0)+IF(LCOH!$C$28=Menu!$A$4,'Approvvigionamento energia'!F7645,0)+IF(LCOH!$C$28=Menu!$A$5,'Approvvigionamento energia'!G7645,0)+IF(LCOH!$C$28=Menu!$A$6,'Approvvigionamento energia'!H7645,0)</f>
        <v>1431.0444211967667</v>
      </c>
      <c r="J7645">
        <f>'Approvvigionamento energia'!A7645+'Approvvigionamento energia'!B7645+'Approvvigionamento energia'!I7645</f>
        <v>1842.6444211967669</v>
      </c>
      <c r="K7645">
        <f>IF(MIN(LCOH!$C$18,J7645)&gt;=$P$48*LCOH!$C$18, MIN(LCOH!$C$18,J7645),0)</f>
        <v>1500</v>
      </c>
      <c r="L7645">
        <f t="shared" si="239"/>
        <v>342.64442119676687</v>
      </c>
      <c r="M7645">
        <f>K7645/LCOH!$C$18</f>
        <v>1</v>
      </c>
      <c r="N7645">
        <f>K7645/LCOH!$C$34</f>
        <v>28.901734104046245</v>
      </c>
    </row>
    <row r="7646" spans="1:14" x14ac:dyDescent="0.35">
      <c r="A7646">
        <f>'Profilo fotovoltaico'!B7648*LCOH!$C$20</f>
        <v>284</v>
      </c>
      <c r="B7646">
        <f>'Profilo eolico'!B7648*LCOH!$C$21</f>
        <v>120</v>
      </c>
      <c r="C7646">
        <f>$P$35*'Profilo fotovoltaico'!B7648</f>
        <v>2088.7098612846662</v>
      </c>
      <c r="D7646">
        <f>$Q$37*'Profilo eolico'!B7648</f>
        <v>700.15618734148927</v>
      </c>
      <c r="E7646">
        <f>$P$39*'Profilo fotovoltaico'!B7648+'Approvvigionamento energia'!$Q$39*'Profilo eolico'!B7648</f>
        <v>1047.2946058272835</v>
      </c>
      <c r="F7646">
        <f>$P$41*'Profilo fotovoltaico'!B7648+'Approvvigionamento energia'!$Q$41*'Profilo eolico'!B7648</f>
        <v>1394.4330243130778</v>
      </c>
      <c r="G7646">
        <f>$P$43*'Profilo fotovoltaico'!B7648+'Approvvigionamento energia'!$Q$43*'Profilo eolico'!B7648</f>
        <v>1741.5714427988721</v>
      </c>
      <c r="H7646">
        <f t="shared" si="238"/>
        <v>1138.4335154826958</v>
      </c>
      <c r="I7646">
        <f>IF(LCOH!$C$28=Menu!$A$1,'Approvvigionamento energia'!C7646,0)+IF(LCOH!$C$28=Menu!$A$2,'Approvvigionamento energia'!D7646,0)+IF(LCOH!$C$28=Menu!$A$3,'Approvvigionamento energia'!E7646,0)+IF(LCOH!$C$28=Menu!$A$4,'Approvvigionamento energia'!F7646,0)+IF(LCOH!$C$28=Menu!$A$5,'Approvvigionamento energia'!G7646,0)+IF(LCOH!$C$28=Menu!$A$6,'Approvvigionamento energia'!H7646,0)</f>
        <v>1394.4330243130778</v>
      </c>
      <c r="J7646">
        <f>'Approvvigionamento energia'!A7646+'Approvvigionamento energia'!B7646+'Approvvigionamento energia'!I7646</f>
        <v>1798.4330243130778</v>
      </c>
      <c r="K7646">
        <f>IF(MIN(LCOH!$C$18,J7646)&gt;=$P$48*LCOH!$C$18, MIN(LCOH!$C$18,J7646),0)</f>
        <v>1500</v>
      </c>
      <c r="L7646">
        <f t="shared" si="239"/>
        <v>298.43302431307779</v>
      </c>
      <c r="M7646">
        <f>K7646/LCOH!$C$18</f>
        <v>1</v>
      </c>
      <c r="N7646">
        <f>K7646/LCOH!$C$34</f>
        <v>28.901734104046245</v>
      </c>
    </row>
    <row r="7647" spans="1:14" x14ac:dyDescent="0.35">
      <c r="A7647">
        <f>'Profilo fotovoltaico'!B7649*LCOH!$C$20</f>
        <v>227</v>
      </c>
      <c r="B7647">
        <f>'Profilo eolico'!B7649*LCOH!$C$21</f>
        <v>122.1</v>
      </c>
      <c r="C7647">
        <f>$P$35*'Profilo fotovoltaico'!B7649</f>
        <v>1669.4969665902088</v>
      </c>
      <c r="D7647">
        <f>$Q$37*'Profilo eolico'!B7649</f>
        <v>712.40892061996533</v>
      </c>
      <c r="E7647">
        <f>$P$39*'Profilo fotovoltaico'!B7649+'Approvvigionamento energia'!$Q$39*'Profilo eolico'!B7649</f>
        <v>951.68093211252631</v>
      </c>
      <c r="F7647">
        <f>$P$41*'Profilo fotovoltaico'!B7649+'Approvvigionamento energia'!$Q$41*'Profilo eolico'!B7649</f>
        <v>1190.9529436050871</v>
      </c>
      <c r="G7647">
        <f>$P$43*'Profilo fotovoltaico'!B7649+'Approvvigionamento energia'!$Q$43*'Profilo eolico'!B7649</f>
        <v>1430.224955097648</v>
      </c>
      <c r="H7647">
        <f t="shared" si="238"/>
        <v>1138.4335154826958</v>
      </c>
      <c r="I7647">
        <f>IF(LCOH!$C$28=Menu!$A$1,'Approvvigionamento energia'!C7647,0)+IF(LCOH!$C$28=Menu!$A$2,'Approvvigionamento energia'!D7647,0)+IF(LCOH!$C$28=Menu!$A$3,'Approvvigionamento energia'!E7647,0)+IF(LCOH!$C$28=Menu!$A$4,'Approvvigionamento energia'!F7647,0)+IF(LCOH!$C$28=Menu!$A$5,'Approvvigionamento energia'!G7647,0)+IF(LCOH!$C$28=Menu!$A$6,'Approvvigionamento energia'!H7647,0)</f>
        <v>1190.9529436050871</v>
      </c>
      <c r="J7647">
        <f>'Approvvigionamento energia'!A7647+'Approvvigionamento energia'!B7647+'Approvvigionamento energia'!I7647</f>
        <v>1540.052943605087</v>
      </c>
      <c r="K7647">
        <f>IF(MIN(LCOH!$C$18,J7647)&gt;=$P$48*LCOH!$C$18, MIN(LCOH!$C$18,J7647),0)</f>
        <v>1500</v>
      </c>
      <c r="L7647">
        <f t="shared" si="239"/>
        <v>40.052943605086966</v>
      </c>
      <c r="M7647">
        <f>K7647/LCOH!$C$18</f>
        <v>1</v>
      </c>
      <c r="N7647">
        <f>K7647/LCOH!$C$34</f>
        <v>28.901734104046245</v>
      </c>
    </row>
    <row r="7648" spans="1:14" x14ac:dyDescent="0.35">
      <c r="A7648">
        <f>'Profilo fotovoltaico'!B7650*LCOH!$C$20</f>
        <v>142</v>
      </c>
      <c r="B7648">
        <f>'Profilo eolico'!B7650*LCOH!$C$21</f>
        <v>115.1</v>
      </c>
      <c r="C7648">
        <f>$P$35*'Profilo fotovoltaico'!B7650</f>
        <v>1044.3549306423331</v>
      </c>
      <c r="D7648">
        <f>$Q$37*'Profilo eolico'!B7650</f>
        <v>671.56647635837851</v>
      </c>
      <c r="E7648">
        <f>$P$39*'Profilo fotovoltaico'!B7650+'Approvvigionamento energia'!$Q$39*'Profilo eolico'!B7650</f>
        <v>764.76358992936707</v>
      </c>
      <c r="F7648">
        <f>$P$41*'Profilo fotovoltaico'!B7650+'Approvvigionamento energia'!$Q$41*'Profilo eolico'!B7650</f>
        <v>857.96070350035575</v>
      </c>
      <c r="G7648">
        <f>$P$43*'Profilo fotovoltaico'!B7650+'Approvvigionamento energia'!$Q$43*'Profilo eolico'!B7650</f>
        <v>951.15781707134454</v>
      </c>
      <c r="H7648">
        <f t="shared" si="238"/>
        <v>1138.4335154826958</v>
      </c>
      <c r="I7648">
        <f>IF(LCOH!$C$28=Menu!$A$1,'Approvvigionamento energia'!C7648,0)+IF(LCOH!$C$28=Menu!$A$2,'Approvvigionamento energia'!D7648,0)+IF(LCOH!$C$28=Menu!$A$3,'Approvvigionamento energia'!E7648,0)+IF(LCOH!$C$28=Menu!$A$4,'Approvvigionamento energia'!F7648,0)+IF(LCOH!$C$28=Menu!$A$5,'Approvvigionamento energia'!G7648,0)+IF(LCOH!$C$28=Menu!$A$6,'Approvvigionamento energia'!H7648,0)</f>
        <v>857.96070350035575</v>
      </c>
      <c r="J7648">
        <f>'Approvvigionamento energia'!A7648+'Approvvigionamento energia'!B7648+'Approvvigionamento energia'!I7648</f>
        <v>1115.0607035003559</v>
      </c>
      <c r="K7648">
        <f>IF(MIN(LCOH!$C$18,J7648)&gt;=$P$48*LCOH!$C$18, MIN(LCOH!$C$18,J7648),0)</f>
        <v>1115.0607035003559</v>
      </c>
      <c r="L7648">
        <f t="shared" si="239"/>
        <v>0</v>
      </c>
      <c r="M7648">
        <f>K7648/LCOH!$C$18</f>
        <v>0.74337380233357064</v>
      </c>
      <c r="N7648">
        <f>K7648/LCOH!$C$34</f>
        <v>21.484791974958689</v>
      </c>
    </row>
    <row r="7649" spans="1:14" x14ac:dyDescent="0.35">
      <c r="A7649">
        <f>'Profilo fotovoltaico'!B7651*LCOH!$C$20</f>
        <v>45</v>
      </c>
      <c r="B7649">
        <f>'Profilo eolico'!B7651*LCOH!$C$21</f>
        <v>121.1</v>
      </c>
      <c r="C7649">
        <f>$P$35*'Profilo fotovoltaico'!B7651</f>
        <v>330.9575484429929</v>
      </c>
      <c r="D7649">
        <f>$Q$37*'Profilo eolico'!B7651</f>
        <v>706.57428572545291</v>
      </c>
      <c r="E7649">
        <f>$P$39*'Profilo fotovoltaico'!B7651+'Approvvigionamento energia'!$Q$39*'Profilo eolico'!B7651</f>
        <v>612.67010140483796</v>
      </c>
      <c r="F7649">
        <f>$P$41*'Profilo fotovoltaico'!B7651+'Approvvigionamento energia'!$Q$41*'Profilo eolico'!B7651</f>
        <v>518.76591708422291</v>
      </c>
      <c r="G7649">
        <f>$P$43*'Profilo fotovoltaico'!B7651+'Approvvigionamento energia'!$Q$43*'Profilo eolico'!B7651</f>
        <v>424.86173276360796</v>
      </c>
      <c r="H7649">
        <f t="shared" si="238"/>
        <v>1138.4335154826958</v>
      </c>
      <c r="I7649">
        <f>IF(LCOH!$C$28=Menu!$A$1,'Approvvigionamento energia'!C7649,0)+IF(LCOH!$C$28=Menu!$A$2,'Approvvigionamento energia'!D7649,0)+IF(LCOH!$C$28=Menu!$A$3,'Approvvigionamento energia'!E7649,0)+IF(LCOH!$C$28=Menu!$A$4,'Approvvigionamento energia'!F7649,0)+IF(LCOH!$C$28=Menu!$A$5,'Approvvigionamento energia'!G7649,0)+IF(LCOH!$C$28=Menu!$A$6,'Approvvigionamento energia'!H7649,0)</f>
        <v>518.76591708422291</v>
      </c>
      <c r="J7649">
        <f>'Approvvigionamento energia'!A7649+'Approvvigionamento energia'!B7649+'Approvvigionamento energia'!I7649</f>
        <v>684.86591708422293</v>
      </c>
      <c r="K7649">
        <f>IF(MIN(LCOH!$C$18,J7649)&gt;=$P$48*LCOH!$C$18, MIN(LCOH!$C$18,J7649),0)</f>
        <v>684.86591708422293</v>
      </c>
      <c r="L7649">
        <f t="shared" si="239"/>
        <v>0</v>
      </c>
      <c r="M7649">
        <f>K7649/LCOH!$C$18</f>
        <v>0.45657727805614862</v>
      </c>
      <c r="N7649">
        <f>K7649/LCOH!$C$34</f>
        <v>13.195875088327995</v>
      </c>
    </row>
    <row r="7650" spans="1:14" x14ac:dyDescent="0.35">
      <c r="A7650">
        <f>'Profilo fotovoltaico'!B7652*LCOH!$C$20</f>
        <v>0</v>
      </c>
      <c r="B7650">
        <f>'Profilo eolico'!B7652*LCOH!$C$21</f>
        <v>130.89999999999998</v>
      </c>
      <c r="C7650">
        <f>$P$35*'Profilo fotovoltaico'!B7652</f>
        <v>0</v>
      </c>
      <c r="D7650">
        <f>$Q$37*'Profilo eolico'!B7652</f>
        <v>763.75370769167455</v>
      </c>
      <c r="E7650">
        <f>$P$39*'Profilo fotovoltaico'!B7652+'Approvvigionamento energia'!$Q$39*'Profilo eolico'!B7652</f>
        <v>572.81528076875588</v>
      </c>
      <c r="F7650">
        <f>$P$41*'Profilo fotovoltaico'!B7652+'Approvvigionamento energia'!$Q$41*'Profilo eolico'!B7652</f>
        <v>381.87685384583727</v>
      </c>
      <c r="G7650">
        <f>$P$43*'Profilo fotovoltaico'!B7652+'Approvvigionamento energia'!$Q$43*'Profilo eolico'!B7652</f>
        <v>190.93842692291864</v>
      </c>
      <c r="H7650">
        <f t="shared" si="238"/>
        <v>1138.4335154826958</v>
      </c>
      <c r="I7650">
        <f>IF(LCOH!$C$28=Menu!$A$1,'Approvvigionamento energia'!C7650,0)+IF(LCOH!$C$28=Menu!$A$2,'Approvvigionamento energia'!D7650,0)+IF(LCOH!$C$28=Menu!$A$3,'Approvvigionamento energia'!E7650,0)+IF(LCOH!$C$28=Menu!$A$4,'Approvvigionamento energia'!F7650,0)+IF(LCOH!$C$28=Menu!$A$5,'Approvvigionamento energia'!G7650,0)+IF(LCOH!$C$28=Menu!$A$6,'Approvvigionamento energia'!H7650,0)</f>
        <v>381.87685384583727</v>
      </c>
      <c r="J7650">
        <f>'Approvvigionamento energia'!A7650+'Approvvigionamento energia'!B7650+'Approvvigionamento energia'!I7650</f>
        <v>512.77685384583719</v>
      </c>
      <c r="K7650">
        <f>IF(MIN(LCOH!$C$18,J7650)&gt;=$P$48*LCOH!$C$18, MIN(LCOH!$C$18,J7650),0)</f>
        <v>512.77685384583719</v>
      </c>
      <c r="L7650">
        <f t="shared" si="239"/>
        <v>0</v>
      </c>
      <c r="M7650">
        <f>K7650/LCOH!$C$18</f>
        <v>0.34185123589722477</v>
      </c>
      <c r="N7650">
        <f>K7650/LCOH!$C$34</f>
        <v>9.8800935230411788</v>
      </c>
    </row>
    <row r="7651" spans="1:14" x14ac:dyDescent="0.35">
      <c r="A7651">
        <f>'Profilo fotovoltaico'!B7653*LCOH!$C$20</f>
        <v>0</v>
      </c>
      <c r="B7651">
        <f>'Profilo eolico'!B7653*LCOH!$C$21</f>
        <v>134</v>
      </c>
      <c r="C7651">
        <f>$P$35*'Profilo fotovoltaico'!B7653</f>
        <v>0</v>
      </c>
      <c r="D7651">
        <f>$Q$37*'Profilo eolico'!B7653</f>
        <v>781.84107586466314</v>
      </c>
      <c r="E7651">
        <f>$P$39*'Profilo fotovoltaico'!B7653+'Approvvigionamento energia'!$Q$39*'Profilo eolico'!B7653</f>
        <v>586.38080689849733</v>
      </c>
      <c r="F7651">
        <f>$P$41*'Profilo fotovoltaico'!B7653+'Approvvigionamento energia'!$Q$41*'Profilo eolico'!B7653</f>
        <v>390.92053793233157</v>
      </c>
      <c r="G7651">
        <f>$P$43*'Profilo fotovoltaico'!B7653+'Approvvigionamento energia'!$Q$43*'Profilo eolico'!B7653</f>
        <v>195.46026896616578</v>
      </c>
      <c r="H7651">
        <f t="shared" si="238"/>
        <v>1138.4335154826958</v>
      </c>
      <c r="I7651">
        <f>IF(LCOH!$C$28=Menu!$A$1,'Approvvigionamento energia'!C7651,0)+IF(LCOH!$C$28=Menu!$A$2,'Approvvigionamento energia'!D7651,0)+IF(LCOH!$C$28=Menu!$A$3,'Approvvigionamento energia'!E7651,0)+IF(LCOH!$C$28=Menu!$A$4,'Approvvigionamento energia'!F7651,0)+IF(LCOH!$C$28=Menu!$A$5,'Approvvigionamento energia'!G7651,0)+IF(LCOH!$C$28=Menu!$A$6,'Approvvigionamento energia'!H7651,0)</f>
        <v>390.92053793233157</v>
      </c>
      <c r="J7651">
        <f>'Approvvigionamento energia'!A7651+'Approvvigionamento energia'!B7651+'Approvvigionamento energia'!I7651</f>
        <v>524.92053793233163</v>
      </c>
      <c r="K7651">
        <f>IF(MIN(LCOH!$C$18,J7651)&gt;=$P$48*LCOH!$C$18, MIN(LCOH!$C$18,J7651),0)</f>
        <v>524.92053793233163</v>
      </c>
      <c r="L7651">
        <f t="shared" si="239"/>
        <v>0</v>
      </c>
      <c r="M7651">
        <f>K7651/LCOH!$C$18</f>
        <v>0.34994702528822108</v>
      </c>
      <c r="N7651">
        <f>K7651/LCOH!$C$34</f>
        <v>10.114075875382113</v>
      </c>
    </row>
    <row r="7652" spans="1:14" x14ac:dyDescent="0.35">
      <c r="A7652">
        <f>'Profilo fotovoltaico'!B7654*LCOH!$C$20</f>
        <v>0</v>
      </c>
      <c r="B7652">
        <f>'Profilo eolico'!B7654*LCOH!$C$21</f>
        <v>131.89999999999998</v>
      </c>
      <c r="C7652">
        <f>$P$35*'Profilo fotovoltaico'!B7654</f>
        <v>0</v>
      </c>
      <c r="D7652">
        <f>$Q$37*'Profilo eolico'!B7654</f>
        <v>769.58834258618697</v>
      </c>
      <c r="E7652">
        <f>$P$39*'Profilo fotovoltaico'!B7654+'Approvvigionamento energia'!$Q$39*'Profilo eolico'!B7654</f>
        <v>577.1912569396402</v>
      </c>
      <c r="F7652">
        <f>$P$41*'Profilo fotovoltaico'!B7654+'Approvvigionamento energia'!$Q$41*'Profilo eolico'!B7654</f>
        <v>384.79417129309348</v>
      </c>
      <c r="G7652">
        <f>$P$43*'Profilo fotovoltaico'!B7654+'Approvvigionamento energia'!$Q$43*'Profilo eolico'!B7654</f>
        <v>192.39708564654674</v>
      </c>
      <c r="H7652">
        <f t="shared" si="238"/>
        <v>1138.4335154826958</v>
      </c>
      <c r="I7652">
        <f>IF(LCOH!$C$28=Menu!$A$1,'Approvvigionamento energia'!C7652,0)+IF(LCOH!$C$28=Menu!$A$2,'Approvvigionamento energia'!D7652,0)+IF(LCOH!$C$28=Menu!$A$3,'Approvvigionamento energia'!E7652,0)+IF(LCOH!$C$28=Menu!$A$4,'Approvvigionamento energia'!F7652,0)+IF(LCOH!$C$28=Menu!$A$5,'Approvvigionamento energia'!G7652,0)+IF(LCOH!$C$28=Menu!$A$6,'Approvvigionamento energia'!H7652,0)</f>
        <v>384.79417129309348</v>
      </c>
      <c r="J7652">
        <f>'Approvvigionamento energia'!A7652+'Approvvigionamento energia'!B7652+'Approvvigionamento energia'!I7652</f>
        <v>516.6941712930934</v>
      </c>
      <c r="K7652">
        <f>IF(MIN(LCOH!$C$18,J7652)&gt;=$P$48*LCOH!$C$18, MIN(LCOH!$C$18,J7652),0)</f>
        <v>516.6941712930934</v>
      </c>
      <c r="L7652">
        <f t="shared" si="239"/>
        <v>0</v>
      </c>
      <c r="M7652">
        <f>K7652/LCOH!$C$18</f>
        <v>0.34446278086206228</v>
      </c>
      <c r="N7652">
        <f>K7652/LCOH!$C$34</f>
        <v>9.955571701215673</v>
      </c>
    </row>
    <row r="7653" spans="1:14" x14ac:dyDescent="0.35">
      <c r="A7653">
        <f>'Profilo fotovoltaico'!B7655*LCOH!$C$20</f>
        <v>0</v>
      </c>
      <c r="B7653">
        <f>'Profilo eolico'!B7655*LCOH!$C$21</f>
        <v>126.6</v>
      </c>
      <c r="C7653">
        <f>$P$35*'Profilo fotovoltaico'!B7655</f>
        <v>0</v>
      </c>
      <c r="D7653">
        <f>$Q$37*'Profilo eolico'!B7655</f>
        <v>738.66477764527122</v>
      </c>
      <c r="E7653">
        <f>$P$39*'Profilo fotovoltaico'!B7655+'Approvvigionamento energia'!$Q$39*'Profilo eolico'!B7655</f>
        <v>553.99858323395335</v>
      </c>
      <c r="F7653">
        <f>$P$41*'Profilo fotovoltaico'!B7655+'Approvvigionamento energia'!$Q$41*'Profilo eolico'!B7655</f>
        <v>369.33238882263561</v>
      </c>
      <c r="G7653">
        <f>$P$43*'Profilo fotovoltaico'!B7655+'Approvvigionamento energia'!$Q$43*'Profilo eolico'!B7655</f>
        <v>184.6661944113178</v>
      </c>
      <c r="H7653">
        <f t="shared" si="238"/>
        <v>1138.4335154826958</v>
      </c>
      <c r="I7653">
        <f>IF(LCOH!$C$28=Menu!$A$1,'Approvvigionamento energia'!C7653,0)+IF(LCOH!$C$28=Menu!$A$2,'Approvvigionamento energia'!D7653,0)+IF(LCOH!$C$28=Menu!$A$3,'Approvvigionamento energia'!E7653,0)+IF(LCOH!$C$28=Menu!$A$4,'Approvvigionamento energia'!F7653,0)+IF(LCOH!$C$28=Menu!$A$5,'Approvvigionamento energia'!G7653,0)+IF(LCOH!$C$28=Menu!$A$6,'Approvvigionamento energia'!H7653,0)</f>
        <v>369.33238882263561</v>
      </c>
      <c r="J7653">
        <f>'Approvvigionamento energia'!A7653+'Approvvigionamento energia'!B7653+'Approvvigionamento energia'!I7653</f>
        <v>495.93238882263563</v>
      </c>
      <c r="K7653">
        <f>IF(MIN(LCOH!$C$18,J7653)&gt;=$P$48*LCOH!$C$18, MIN(LCOH!$C$18,J7653),0)</f>
        <v>495.93238882263563</v>
      </c>
      <c r="L7653">
        <f t="shared" si="239"/>
        <v>0</v>
      </c>
      <c r="M7653">
        <f>K7653/LCOH!$C$18</f>
        <v>0.33062159254842377</v>
      </c>
      <c r="N7653">
        <f>K7653/LCOH!$C$34</f>
        <v>9.555537356890861</v>
      </c>
    </row>
    <row r="7654" spans="1:14" x14ac:dyDescent="0.35">
      <c r="A7654">
        <f>'Profilo fotovoltaico'!B7656*LCOH!$C$20</f>
        <v>0</v>
      </c>
      <c r="B7654">
        <f>'Profilo eolico'!B7656*LCOH!$C$21</f>
        <v>125.5</v>
      </c>
      <c r="C7654">
        <f>$P$35*'Profilo fotovoltaico'!B7656</f>
        <v>0</v>
      </c>
      <c r="D7654">
        <f>$Q$37*'Profilo eolico'!B7656</f>
        <v>732.24667926130758</v>
      </c>
      <c r="E7654">
        <f>$P$39*'Profilo fotovoltaico'!B7656+'Approvvigionamento energia'!$Q$39*'Profilo eolico'!B7656</f>
        <v>549.18500944598065</v>
      </c>
      <c r="F7654">
        <f>$P$41*'Profilo fotovoltaico'!B7656+'Approvvigionamento energia'!$Q$41*'Profilo eolico'!B7656</f>
        <v>366.12333963065379</v>
      </c>
      <c r="G7654">
        <f>$P$43*'Profilo fotovoltaico'!B7656+'Approvvigionamento energia'!$Q$43*'Profilo eolico'!B7656</f>
        <v>183.06166981532689</v>
      </c>
      <c r="H7654">
        <f t="shared" si="238"/>
        <v>1138.4335154826958</v>
      </c>
      <c r="I7654">
        <f>IF(LCOH!$C$28=Menu!$A$1,'Approvvigionamento energia'!C7654,0)+IF(LCOH!$C$28=Menu!$A$2,'Approvvigionamento energia'!D7654,0)+IF(LCOH!$C$28=Menu!$A$3,'Approvvigionamento energia'!E7654,0)+IF(LCOH!$C$28=Menu!$A$4,'Approvvigionamento energia'!F7654,0)+IF(LCOH!$C$28=Menu!$A$5,'Approvvigionamento energia'!G7654,0)+IF(LCOH!$C$28=Menu!$A$6,'Approvvigionamento energia'!H7654,0)</f>
        <v>366.12333963065379</v>
      </c>
      <c r="J7654">
        <f>'Approvvigionamento energia'!A7654+'Approvvigionamento energia'!B7654+'Approvvigionamento energia'!I7654</f>
        <v>491.62333963065379</v>
      </c>
      <c r="K7654">
        <f>IF(MIN(LCOH!$C$18,J7654)&gt;=$P$48*LCOH!$C$18, MIN(LCOH!$C$18,J7654),0)</f>
        <v>491.62333963065379</v>
      </c>
      <c r="L7654">
        <f t="shared" si="239"/>
        <v>0</v>
      </c>
      <c r="M7654">
        <f>K7654/LCOH!$C$18</f>
        <v>0.32774889308710253</v>
      </c>
      <c r="N7654">
        <f>K7654/LCOH!$C$34</f>
        <v>9.4725113608989169</v>
      </c>
    </row>
    <row r="7655" spans="1:14" x14ac:dyDescent="0.35">
      <c r="A7655">
        <f>'Profilo fotovoltaico'!B7657*LCOH!$C$20</f>
        <v>0</v>
      </c>
      <c r="B7655">
        <f>'Profilo eolico'!B7657*LCOH!$C$21</f>
        <v>127.40000000000002</v>
      </c>
      <c r="C7655">
        <f>$P$35*'Profilo fotovoltaico'!B7657</f>
        <v>0</v>
      </c>
      <c r="D7655">
        <f>$Q$37*'Profilo eolico'!B7657</f>
        <v>743.3324855608812</v>
      </c>
      <c r="E7655">
        <f>$P$39*'Profilo fotovoltaico'!B7657+'Approvvigionamento energia'!$Q$39*'Profilo eolico'!B7657</f>
        <v>557.4993641706609</v>
      </c>
      <c r="F7655">
        <f>$P$41*'Profilo fotovoltaico'!B7657+'Approvvigionamento energia'!$Q$41*'Profilo eolico'!B7657</f>
        <v>371.6662427804406</v>
      </c>
      <c r="G7655">
        <f>$P$43*'Profilo fotovoltaico'!B7657+'Approvvigionamento energia'!$Q$43*'Profilo eolico'!B7657</f>
        <v>185.8331213902203</v>
      </c>
      <c r="H7655">
        <f t="shared" si="238"/>
        <v>1138.4335154826958</v>
      </c>
      <c r="I7655">
        <f>IF(LCOH!$C$28=Menu!$A$1,'Approvvigionamento energia'!C7655,0)+IF(LCOH!$C$28=Menu!$A$2,'Approvvigionamento energia'!D7655,0)+IF(LCOH!$C$28=Menu!$A$3,'Approvvigionamento energia'!E7655,0)+IF(LCOH!$C$28=Menu!$A$4,'Approvvigionamento energia'!F7655,0)+IF(LCOH!$C$28=Menu!$A$5,'Approvvigionamento energia'!G7655,0)+IF(LCOH!$C$28=Menu!$A$6,'Approvvigionamento energia'!H7655,0)</f>
        <v>371.6662427804406</v>
      </c>
      <c r="J7655">
        <f>'Approvvigionamento energia'!A7655+'Approvvigionamento energia'!B7655+'Approvvigionamento energia'!I7655</f>
        <v>499.06624278044063</v>
      </c>
      <c r="K7655">
        <f>IF(MIN(LCOH!$C$18,J7655)&gt;=$P$48*LCOH!$C$18, MIN(LCOH!$C$18,J7655),0)</f>
        <v>499.06624278044063</v>
      </c>
      <c r="L7655">
        <f t="shared" si="239"/>
        <v>0</v>
      </c>
      <c r="M7655">
        <f>K7655/LCOH!$C$18</f>
        <v>0.33271082852029377</v>
      </c>
      <c r="N7655">
        <f>K7655/LCOH!$C$34</f>
        <v>9.6159198994304553</v>
      </c>
    </row>
    <row r="7656" spans="1:14" x14ac:dyDescent="0.35">
      <c r="A7656">
        <f>'Profilo fotovoltaico'!B7658*LCOH!$C$20</f>
        <v>0</v>
      </c>
      <c r="B7656">
        <f>'Profilo eolico'!B7658*LCOH!$C$21</f>
        <v>134</v>
      </c>
      <c r="C7656">
        <f>$P$35*'Profilo fotovoltaico'!B7658</f>
        <v>0</v>
      </c>
      <c r="D7656">
        <f>$Q$37*'Profilo eolico'!B7658</f>
        <v>781.84107586466314</v>
      </c>
      <c r="E7656">
        <f>$P$39*'Profilo fotovoltaico'!B7658+'Approvvigionamento energia'!$Q$39*'Profilo eolico'!B7658</f>
        <v>586.38080689849733</v>
      </c>
      <c r="F7656">
        <f>$P$41*'Profilo fotovoltaico'!B7658+'Approvvigionamento energia'!$Q$41*'Profilo eolico'!B7658</f>
        <v>390.92053793233157</v>
      </c>
      <c r="G7656">
        <f>$P$43*'Profilo fotovoltaico'!B7658+'Approvvigionamento energia'!$Q$43*'Profilo eolico'!B7658</f>
        <v>195.46026896616578</v>
      </c>
      <c r="H7656">
        <f t="shared" si="238"/>
        <v>1138.4335154826958</v>
      </c>
      <c r="I7656">
        <f>IF(LCOH!$C$28=Menu!$A$1,'Approvvigionamento energia'!C7656,0)+IF(LCOH!$C$28=Menu!$A$2,'Approvvigionamento energia'!D7656,0)+IF(LCOH!$C$28=Menu!$A$3,'Approvvigionamento energia'!E7656,0)+IF(LCOH!$C$28=Menu!$A$4,'Approvvigionamento energia'!F7656,0)+IF(LCOH!$C$28=Menu!$A$5,'Approvvigionamento energia'!G7656,0)+IF(LCOH!$C$28=Menu!$A$6,'Approvvigionamento energia'!H7656,0)</f>
        <v>390.92053793233157</v>
      </c>
      <c r="J7656">
        <f>'Approvvigionamento energia'!A7656+'Approvvigionamento energia'!B7656+'Approvvigionamento energia'!I7656</f>
        <v>524.92053793233163</v>
      </c>
      <c r="K7656">
        <f>IF(MIN(LCOH!$C$18,J7656)&gt;=$P$48*LCOH!$C$18, MIN(LCOH!$C$18,J7656),0)</f>
        <v>524.92053793233163</v>
      </c>
      <c r="L7656">
        <f t="shared" si="239"/>
        <v>0</v>
      </c>
      <c r="M7656">
        <f>K7656/LCOH!$C$18</f>
        <v>0.34994702528822108</v>
      </c>
      <c r="N7656">
        <f>K7656/LCOH!$C$34</f>
        <v>10.114075875382113</v>
      </c>
    </row>
    <row r="7657" spans="1:14" x14ac:dyDescent="0.35">
      <c r="A7657">
        <f>'Profilo fotovoltaico'!B7659*LCOH!$C$20</f>
        <v>0</v>
      </c>
      <c r="B7657">
        <f>'Profilo eolico'!B7659*LCOH!$C$21</f>
        <v>139.30000000000001</v>
      </c>
      <c r="C7657">
        <f>$P$35*'Profilo fotovoltaico'!B7659</f>
        <v>0</v>
      </c>
      <c r="D7657">
        <f>$Q$37*'Profilo eolico'!B7659</f>
        <v>812.76464080557889</v>
      </c>
      <c r="E7657">
        <f>$P$39*'Profilo fotovoltaico'!B7659+'Approvvigionamento energia'!$Q$39*'Profilo eolico'!B7659</f>
        <v>609.57348060418417</v>
      </c>
      <c r="F7657">
        <f>$P$41*'Profilo fotovoltaico'!B7659+'Approvvigionamento energia'!$Q$41*'Profilo eolico'!B7659</f>
        <v>406.38232040278945</v>
      </c>
      <c r="G7657">
        <f>$P$43*'Profilo fotovoltaico'!B7659+'Approvvigionamento energia'!$Q$43*'Profilo eolico'!B7659</f>
        <v>203.19116020139472</v>
      </c>
      <c r="H7657">
        <f t="shared" si="238"/>
        <v>1138.4335154826958</v>
      </c>
      <c r="I7657">
        <f>IF(LCOH!$C$28=Menu!$A$1,'Approvvigionamento energia'!C7657,0)+IF(LCOH!$C$28=Menu!$A$2,'Approvvigionamento energia'!D7657,0)+IF(LCOH!$C$28=Menu!$A$3,'Approvvigionamento energia'!E7657,0)+IF(LCOH!$C$28=Menu!$A$4,'Approvvigionamento energia'!F7657,0)+IF(LCOH!$C$28=Menu!$A$5,'Approvvigionamento energia'!G7657,0)+IF(LCOH!$C$28=Menu!$A$6,'Approvvigionamento energia'!H7657,0)</f>
        <v>406.38232040278945</v>
      </c>
      <c r="J7657">
        <f>'Approvvigionamento energia'!A7657+'Approvvigionamento energia'!B7657+'Approvvigionamento energia'!I7657</f>
        <v>545.6823204027894</v>
      </c>
      <c r="K7657">
        <f>IF(MIN(LCOH!$C$18,J7657)&gt;=$P$48*LCOH!$C$18, MIN(LCOH!$C$18,J7657),0)</f>
        <v>545.6823204027894</v>
      </c>
      <c r="L7657">
        <f t="shared" si="239"/>
        <v>0</v>
      </c>
      <c r="M7657">
        <f>K7657/LCOH!$C$18</f>
        <v>0.36378821360185959</v>
      </c>
      <c r="N7657">
        <f>K7657/LCOH!$C$34</f>
        <v>10.514110219706925</v>
      </c>
    </row>
    <row r="7658" spans="1:14" x14ac:dyDescent="0.35">
      <c r="A7658">
        <f>'Profilo fotovoltaico'!B7660*LCOH!$C$20</f>
        <v>0</v>
      </c>
      <c r="B7658">
        <f>'Profilo eolico'!B7660*LCOH!$C$21</f>
        <v>141.80000000000001</v>
      </c>
      <c r="C7658">
        <f>$P$35*'Profilo fotovoltaico'!B7660</f>
        <v>0</v>
      </c>
      <c r="D7658">
        <f>$Q$37*'Profilo eolico'!B7660</f>
        <v>827.35122804185994</v>
      </c>
      <c r="E7658">
        <f>$P$39*'Profilo fotovoltaico'!B7660+'Approvvigionamento energia'!$Q$39*'Profilo eolico'!B7660</f>
        <v>620.51342103139496</v>
      </c>
      <c r="F7658">
        <f>$P$41*'Profilo fotovoltaico'!B7660+'Approvvigionamento energia'!$Q$41*'Profilo eolico'!B7660</f>
        <v>413.67561402092997</v>
      </c>
      <c r="G7658">
        <f>$P$43*'Profilo fotovoltaico'!B7660+'Approvvigionamento energia'!$Q$43*'Profilo eolico'!B7660</f>
        <v>206.83780701046499</v>
      </c>
      <c r="H7658">
        <f t="shared" si="238"/>
        <v>1138.4335154826958</v>
      </c>
      <c r="I7658">
        <f>IF(LCOH!$C$28=Menu!$A$1,'Approvvigionamento energia'!C7658,0)+IF(LCOH!$C$28=Menu!$A$2,'Approvvigionamento energia'!D7658,0)+IF(LCOH!$C$28=Menu!$A$3,'Approvvigionamento energia'!E7658,0)+IF(LCOH!$C$28=Menu!$A$4,'Approvvigionamento energia'!F7658,0)+IF(LCOH!$C$28=Menu!$A$5,'Approvvigionamento energia'!G7658,0)+IF(LCOH!$C$28=Menu!$A$6,'Approvvigionamento energia'!H7658,0)</f>
        <v>413.67561402092997</v>
      </c>
      <c r="J7658">
        <f>'Approvvigionamento energia'!A7658+'Approvvigionamento energia'!B7658+'Approvvigionamento energia'!I7658</f>
        <v>555.47561402092992</v>
      </c>
      <c r="K7658">
        <f>IF(MIN(LCOH!$C$18,J7658)&gt;=$P$48*LCOH!$C$18, MIN(LCOH!$C$18,J7658),0)</f>
        <v>555.47561402092992</v>
      </c>
      <c r="L7658">
        <f t="shared" si="239"/>
        <v>0</v>
      </c>
      <c r="M7658">
        <f>K7658/LCOH!$C$18</f>
        <v>0.37031707601395331</v>
      </c>
      <c r="N7658">
        <f>K7658/LCOH!$C$34</f>
        <v>10.702805665143158</v>
      </c>
    </row>
    <row r="7659" spans="1:14" x14ac:dyDescent="0.35">
      <c r="A7659">
        <f>'Profilo fotovoltaico'!B7661*LCOH!$C$20</f>
        <v>0</v>
      </c>
      <c r="B7659">
        <f>'Profilo eolico'!B7661*LCOH!$C$21</f>
        <v>145.30000000000001</v>
      </c>
      <c r="C7659">
        <f>$P$35*'Profilo fotovoltaico'!B7661</f>
        <v>0</v>
      </c>
      <c r="D7659">
        <f>$Q$37*'Profilo eolico'!B7661</f>
        <v>847.77245017265341</v>
      </c>
      <c r="E7659">
        <f>$P$39*'Profilo fotovoltaico'!B7661+'Approvvigionamento energia'!$Q$39*'Profilo eolico'!B7661</f>
        <v>635.82933762949006</v>
      </c>
      <c r="F7659">
        <f>$P$41*'Profilo fotovoltaico'!B7661+'Approvvigionamento energia'!$Q$41*'Profilo eolico'!B7661</f>
        <v>423.8862250863267</v>
      </c>
      <c r="G7659">
        <f>$P$43*'Profilo fotovoltaico'!B7661+'Approvvigionamento energia'!$Q$43*'Profilo eolico'!B7661</f>
        <v>211.94311254316335</v>
      </c>
      <c r="H7659">
        <f t="shared" si="238"/>
        <v>1138.4335154826958</v>
      </c>
      <c r="I7659">
        <f>IF(LCOH!$C$28=Menu!$A$1,'Approvvigionamento energia'!C7659,0)+IF(LCOH!$C$28=Menu!$A$2,'Approvvigionamento energia'!D7659,0)+IF(LCOH!$C$28=Menu!$A$3,'Approvvigionamento energia'!E7659,0)+IF(LCOH!$C$28=Menu!$A$4,'Approvvigionamento energia'!F7659,0)+IF(LCOH!$C$28=Menu!$A$5,'Approvvigionamento energia'!G7659,0)+IF(LCOH!$C$28=Menu!$A$6,'Approvvigionamento energia'!H7659,0)</f>
        <v>423.8862250863267</v>
      </c>
      <c r="J7659">
        <f>'Approvvigionamento energia'!A7659+'Approvvigionamento energia'!B7659+'Approvvigionamento energia'!I7659</f>
        <v>569.18622508632666</v>
      </c>
      <c r="K7659">
        <f>IF(MIN(LCOH!$C$18,J7659)&gt;=$P$48*LCOH!$C$18, MIN(LCOH!$C$18,J7659),0)</f>
        <v>569.18622508632666</v>
      </c>
      <c r="L7659">
        <f t="shared" si="239"/>
        <v>0</v>
      </c>
      <c r="M7659">
        <f>K7659/LCOH!$C$18</f>
        <v>0.37945748339088442</v>
      </c>
      <c r="N7659">
        <f>K7659/LCOH!$C$34</f>
        <v>10.966979288753885</v>
      </c>
    </row>
    <row r="7660" spans="1:14" x14ac:dyDescent="0.35">
      <c r="A7660">
        <f>'Profilo fotovoltaico'!B7662*LCOH!$C$20</f>
        <v>0</v>
      </c>
      <c r="B7660">
        <f>'Profilo eolico'!B7662*LCOH!$C$21</f>
        <v>146.80000000000001</v>
      </c>
      <c r="C7660">
        <f>$P$35*'Profilo fotovoltaico'!B7662</f>
        <v>0</v>
      </c>
      <c r="D7660">
        <f>$Q$37*'Profilo eolico'!B7662</f>
        <v>856.52440251442204</v>
      </c>
      <c r="E7660">
        <f>$P$39*'Profilo fotovoltaico'!B7662+'Approvvigionamento energia'!$Q$39*'Profilo eolico'!B7662</f>
        <v>642.39330188581653</v>
      </c>
      <c r="F7660">
        <f>$P$41*'Profilo fotovoltaico'!B7662+'Approvvigionamento energia'!$Q$41*'Profilo eolico'!B7662</f>
        <v>428.26220125721102</v>
      </c>
      <c r="G7660">
        <f>$P$43*'Profilo fotovoltaico'!B7662+'Approvvigionamento energia'!$Q$43*'Profilo eolico'!B7662</f>
        <v>214.13110062860551</v>
      </c>
      <c r="H7660">
        <f t="shared" si="238"/>
        <v>1138.4335154826958</v>
      </c>
      <c r="I7660">
        <f>IF(LCOH!$C$28=Menu!$A$1,'Approvvigionamento energia'!C7660,0)+IF(LCOH!$C$28=Menu!$A$2,'Approvvigionamento energia'!D7660,0)+IF(LCOH!$C$28=Menu!$A$3,'Approvvigionamento energia'!E7660,0)+IF(LCOH!$C$28=Menu!$A$4,'Approvvigionamento energia'!F7660,0)+IF(LCOH!$C$28=Menu!$A$5,'Approvvigionamento energia'!G7660,0)+IF(LCOH!$C$28=Menu!$A$6,'Approvvigionamento energia'!H7660,0)</f>
        <v>428.26220125721102</v>
      </c>
      <c r="J7660">
        <f>'Approvvigionamento energia'!A7660+'Approvvigionamento energia'!B7660+'Approvvigionamento energia'!I7660</f>
        <v>575.06220125721097</v>
      </c>
      <c r="K7660">
        <f>IF(MIN(LCOH!$C$18,J7660)&gt;=$P$48*LCOH!$C$18, MIN(LCOH!$C$18,J7660),0)</f>
        <v>575.06220125721097</v>
      </c>
      <c r="L7660">
        <f t="shared" si="239"/>
        <v>0</v>
      </c>
      <c r="M7660">
        <f>K7660/LCOH!$C$18</f>
        <v>0.38337480083814063</v>
      </c>
      <c r="N7660">
        <f>K7660/LCOH!$C$34</f>
        <v>11.080196556015625</v>
      </c>
    </row>
    <row r="7661" spans="1:14" x14ac:dyDescent="0.35">
      <c r="A7661">
        <f>'Profilo fotovoltaico'!B7663*LCOH!$C$20</f>
        <v>0</v>
      </c>
      <c r="B7661">
        <f>'Profilo eolico'!B7663*LCOH!$C$21</f>
        <v>145</v>
      </c>
      <c r="C7661">
        <f>$P$35*'Profilo fotovoltaico'!B7663</f>
        <v>0</v>
      </c>
      <c r="D7661">
        <f>$Q$37*'Profilo eolico'!B7663</f>
        <v>846.02205970429952</v>
      </c>
      <c r="E7661">
        <f>$P$39*'Profilo fotovoltaico'!B7663+'Approvvigionamento energia'!$Q$39*'Profilo eolico'!B7663</f>
        <v>634.51654477822456</v>
      </c>
      <c r="F7661">
        <f>$P$41*'Profilo fotovoltaico'!B7663+'Approvvigionamento energia'!$Q$41*'Profilo eolico'!B7663</f>
        <v>423.01102985214976</v>
      </c>
      <c r="G7661">
        <f>$P$43*'Profilo fotovoltaico'!B7663+'Approvvigionamento energia'!$Q$43*'Profilo eolico'!B7663</f>
        <v>211.50551492607488</v>
      </c>
      <c r="H7661">
        <f t="shared" si="238"/>
        <v>1138.4335154826958</v>
      </c>
      <c r="I7661">
        <f>IF(LCOH!$C$28=Menu!$A$1,'Approvvigionamento energia'!C7661,0)+IF(LCOH!$C$28=Menu!$A$2,'Approvvigionamento energia'!D7661,0)+IF(LCOH!$C$28=Menu!$A$3,'Approvvigionamento energia'!E7661,0)+IF(LCOH!$C$28=Menu!$A$4,'Approvvigionamento energia'!F7661,0)+IF(LCOH!$C$28=Menu!$A$5,'Approvvigionamento energia'!G7661,0)+IF(LCOH!$C$28=Menu!$A$6,'Approvvigionamento energia'!H7661,0)</f>
        <v>423.01102985214976</v>
      </c>
      <c r="J7661">
        <f>'Approvvigionamento energia'!A7661+'Approvvigionamento energia'!B7661+'Approvvigionamento energia'!I7661</f>
        <v>568.0110298521497</v>
      </c>
      <c r="K7661">
        <f>IF(MIN(LCOH!$C$18,J7661)&gt;=$P$48*LCOH!$C$18, MIN(LCOH!$C$18,J7661),0)</f>
        <v>568.0110298521497</v>
      </c>
      <c r="L7661">
        <f t="shared" si="239"/>
        <v>0</v>
      </c>
      <c r="M7661">
        <f>K7661/LCOH!$C$18</f>
        <v>0.37867401990143312</v>
      </c>
      <c r="N7661">
        <f>K7661/LCOH!$C$34</f>
        <v>10.944335835301535</v>
      </c>
    </row>
    <row r="7662" spans="1:14" x14ac:dyDescent="0.35">
      <c r="A7662">
        <f>'Profilo fotovoltaico'!B7664*LCOH!$C$20</f>
        <v>0</v>
      </c>
      <c r="B7662">
        <f>'Profilo eolico'!B7664*LCOH!$C$21</f>
        <v>138.5</v>
      </c>
      <c r="C7662">
        <f>$P$35*'Profilo fotovoltaico'!B7664</f>
        <v>0</v>
      </c>
      <c r="D7662">
        <f>$Q$37*'Profilo eolico'!B7664</f>
        <v>808.09693288996903</v>
      </c>
      <c r="E7662">
        <f>$P$39*'Profilo fotovoltaico'!B7664+'Approvvigionamento energia'!$Q$39*'Profilo eolico'!B7664</f>
        <v>606.07269966747674</v>
      </c>
      <c r="F7662">
        <f>$P$41*'Profilo fotovoltaico'!B7664+'Approvvigionamento energia'!$Q$41*'Profilo eolico'!B7664</f>
        <v>404.04846644498451</v>
      </c>
      <c r="G7662">
        <f>$P$43*'Profilo fotovoltaico'!B7664+'Approvvigionamento energia'!$Q$43*'Profilo eolico'!B7664</f>
        <v>202.02423322249226</v>
      </c>
      <c r="H7662">
        <f t="shared" si="238"/>
        <v>1138.4335154826958</v>
      </c>
      <c r="I7662">
        <f>IF(LCOH!$C$28=Menu!$A$1,'Approvvigionamento energia'!C7662,0)+IF(LCOH!$C$28=Menu!$A$2,'Approvvigionamento energia'!D7662,0)+IF(LCOH!$C$28=Menu!$A$3,'Approvvigionamento energia'!E7662,0)+IF(LCOH!$C$28=Menu!$A$4,'Approvvigionamento energia'!F7662,0)+IF(LCOH!$C$28=Menu!$A$5,'Approvvigionamento energia'!G7662,0)+IF(LCOH!$C$28=Menu!$A$6,'Approvvigionamento energia'!H7662,0)</f>
        <v>404.04846644498451</v>
      </c>
      <c r="J7662">
        <f>'Approvvigionamento energia'!A7662+'Approvvigionamento energia'!B7662+'Approvvigionamento energia'!I7662</f>
        <v>542.54846644498457</v>
      </c>
      <c r="K7662">
        <f>IF(MIN(LCOH!$C$18,J7662)&gt;=$P$48*LCOH!$C$18, MIN(LCOH!$C$18,J7662),0)</f>
        <v>542.54846644498457</v>
      </c>
      <c r="L7662">
        <f t="shared" si="239"/>
        <v>0</v>
      </c>
      <c r="M7662">
        <f>K7662/LCOH!$C$18</f>
        <v>0.3616989776299897</v>
      </c>
      <c r="N7662">
        <f>K7662/LCOH!$C$34</f>
        <v>10.453727677167333</v>
      </c>
    </row>
    <row r="7663" spans="1:14" x14ac:dyDescent="0.35">
      <c r="A7663">
        <f>'Profilo fotovoltaico'!B7665*LCOH!$C$20</f>
        <v>0</v>
      </c>
      <c r="B7663">
        <f>'Profilo eolico'!B7665*LCOH!$C$21</f>
        <v>129.5</v>
      </c>
      <c r="C7663">
        <f>$P$35*'Profilo fotovoltaico'!B7665</f>
        <v>0</v>
      </c>
      <c r="D7663">
        <f>$Q$37*'Profilo eolico'!B7665</f>
        <v>755.58521883935725</v>
      </c>
      <c r="E7663">
        <f>$P$39*'Profilo fotovoltaico'!B7665+'Approvvigionamento energia'!$Q$39*'Profilo eolico'!B7665</f>
        <v>566.68891412951791</v>
      </c>
      <c r="F7663">
        <f>$P$41*'Profilo fotovoltaico'!B7665+'Approvvigionamento energia'!$Q$41*'Profilo eolico'!B7665</f>
        <v>377.79260941967863</v>
      </c>
      <c r="G7663">
        <f>$P$43*'Profilo fotovoltaico'!B7665+'Approvvigionamento energia'!$Q$43*'Profilo eolico'!B7665</f>
        <v>188.89630470983931</v>
      </c>
      <c r="H7663">
        <f t="shared" si="238"/>
        <v>1138.4335154826958</v>
      </c>
      <c r="I7663">
        <f>IF(LCOH!$C$28=Menu!$A$1,'Approvvigionamento energia'!C7663,0)+IF(LCOH!$C$28=Menu!$A$2,'Approvvigionamento energia'!D7663,0)+IF(LCOH!$C$28=Menu!$A$3,'Approvvigionamento energia'!E7663,0)+IF(LCOH!$C$28=Menu!$A$4,'Approvvigionamento energia'!F7663,0)+IF(LCOH!$C$28=Menu!$A$5,'Approvvigionamento energia'!G7663,0)+IF(LCOH!$C$28=Menu!$A$6,'Approvvigionamento energia'!H7663,0)</f>
        <v>377.79260941967863</v>
      </c>
      <c r="J7663">
        <f>'Approvvigionamento energia'!A7663+'Approvvigionamento energia'!B7663+'Approvvigionamento energia'!I7663</f>
        <v>507.29260941967863</v>
      </c>
      <c r="K7663">
        <f>IF(MIN(LCOH!$C$18,J7663)&gt;=$P$48*LCOH!$C$18, MIN(LCOH!$C$18,J7663),0)</f>
        <v>507.29260941967863</v>
      </c>
      <c r="L7663">
        <f t="shared" si="239"/>
        <v>0</v>
      </c>
      <c r="M7663">
        <f>K7663/LCOH!$C$18</f>
        <v>0.3381950729464524</v>
      </c>
      <c r="N7663">
        <f>K7663/LCOH!$C$34</f>
        <v>9.7744240735968901</v>
      </c>
    </row>
    <row r="7664" spans="1:14" x14ac:dyDescent="0.35">
      <c r="A7664">
        <f>'Profilo fotovoltaico'!B7666*LCOH!$C$20</f>
        <v>8</v>
      </c>
      <c r="B7664">
        <f>'Profilo eolico'!B7666*LCOH!$C$21</f>
        <v>126.6</v>
      </c>
      <c r="C7664">
        <f>$P$35*'Profilo fotovoltaico'!B7666</f>
        <v>58.836897500976519</v>
      </c>
      <c r="D7664">
        <f>$Q$37*'Profilo eolico'!B7666</f>
        <v>738.66477764527122</v>
      </c>
      <c r="E7664">
        <f>$P$39*'Profilo fotovoltaico'!B7666+'Approvvigionamento energia'!$Q$39*'Profilo eolico'!B7666</f>
        <v>568.70780760919752</v>
      </c>
      <c r="F7664">
        <f>$P$41*'Profilo fotovoltaico'!B7666+'Approvvigionamento energia'!$Q$41*'Profilo eolico'!B7666</f>
        <v>398.75083757312387</v>
      </c>
      <c r="G7664">
        <f>$P$43*'Profilo fotovoltaico'!B7666+'Approvvigionamento energia'!$Q$43*'Profilo eolico'!B7666</f>
        <v>228.7938675370502</v>
      </c>
      <c r="H7664">
        <f t="shared" si="238"/>
        <v>1138.4335154826958</v>
      </c>
      <c r="I7664">
        <f>IF(LCOH!$C$28=Menu!$A$1,'Approvvigionamento energia'!C7664,0)+IF(LCOH!$C$28=Menu!$A$2,'Approvvigionamento energia'!D7664,0)+IF(LCOH!$C$28=Menu!$A$3,'Approvvigionamento energia'!E7664,0)+IF(LCOH!$C$28=Menu!$A$4,'Approvvigionamento energia'!F7664,0)+IF(LCOH!$C$28=Menu!$A$5,'Approvvigionamento energia'!G7664,0)+IF(LCOH!$C$28=Menu!$A$6,'Approvvigionamento energia'!H7664,0)</f>
        <v>398.75083757312387</v>
      </c>
      <c r="J7664">
        <f>'Approvvigionamento energia'!A7664+'Approvvigionamento energia'!B7664+'Approvvigionamento energia'!I7664</f>
        <v>533.35083757312384</v>
      </c>
      <c r="K7664">
        <f>IF(MIN(LCOH!$C$18,J7664)&gt;=$P$48*LCOH!$C$18, MIN(LCOH!$C$18,J7664),0)</f>
        <v>533.35083757312384</v>
      </c>
      <c r="L7664">
        <f t="shared" si="239"/>
        <v>0</v>
      </c>
      <c r="M7664">
        <f>K7664/LCOH!$C$18</f>
        <v>0.35556722504874921</v>
      </c>
      <c r="N7664">
        <f>K7664/LCOH!$C$34</f>
        <v>10.276509394472521</v>
      </c>
    </row>
    <row r="7665" spans="1:14" x14ac:dyDescent="0.35">
      <c r="A7665">
        <f>'Profilo fotovoltaico'!B7667*LCOH!$C$20</f>
        <v>120</v>
      </c>
      <c r="B7665">
        <f>'Profilo eolico'!B7667*LCOH!$C$21</f>
        <v>118.8</v>
      </c>
      <c r="C7665">
        <f>$P$35*'Profilo fotovoltaico'!B7667</f>
        <v>882.55346251464778</v>
      </c>
      <c r="D7665">
        <f>$Q$37*'Profilo eolico'!B7667</f>
        <v>693.15462546807441</v>
      </c>
      <c r="E7665">
        <f>$P$39*'Profilo fotovoltaico'!B7667+'Approvvigionamento energia'!$Q$39*'Profilo eolico'!B7667</f>
        <v>740.50433472971781</v>
      </c>
      <c r="F7665">
        <f>$P$41*'Profilo fotovoltaico'!B7667+'Approvvigionamento energia'!$Q$41*'Profilo eolico'!B7667</f>
        <v>787.8540439913611</v>
      </c>
      <c r="G7665">
        <f>$P$43*'Profilo fotovoltaico'!B7667+'Approvvigionamento energia'!$Q$43*'Profilo eolico'!B7667</f>
        <v>835.20375325300438</v>
      </c>
      <c r="H7665">
        <f t="shared" si="238"/>
        <v>1138.4335154826958</v>
      </c>
      <c r="I7665">
        <f>IF(LCOH!$C$28=Menu!$A$1,'Approvvigionamento energia'!C7665,0)+IF(LCOH!$C$28=Menu!$A$2,'Approvvigionamento energia'!D7665,0)+IF(LCOH!$C$28=Menu!$A$3,'Approvvigionamento energia'!E7665,0)+IF(LCOH!$C$28=Menu!$A$4,'Approvvigionamento energia'!F7665,0)+IF(LCOH!$C$28=Menu!$A$5,'Approvvigionamento energia'!G7665,0)+IF(LCOH!$C$28=Menu!$A$6,'Approvvigionamento energia'!H7665,0)</f>
        <v>787.8540439913611</v>
      </c>
      <c r="J7665">
        <f>'Approvvigionamento energia'!A7665+'Approvvigionamento energia'!B7665+'Approvvigionamento energia'!I7665</f>
        <v>1026.654043991361</v>
      </c>
      <c r="K7665">
        <f>IF(MIN(LCOH!$C$18,J7665)&gt;=$P$48*LCOH!$C$18, MIN(LCOH!$C$18,J7665),0)</f>
        <v>1026.654043991361</v>
      </c>
      <c r="L7665">
        <f t="shared" si="239"/>
        <v>0</v>
      </c>
      <c r="M7665">
        <f>K7665/LCOH!$C$18</f>
        <v>0.68443602932757408</v>
      </c>
      <c r="N7665">
        <f>K7665/LCOH!$C$34</f>
        <v>19.78138813085474</v>
      </c>
    </row>
    <row r="7666" spans="1:14" x14ac:dyDescent="0.35">
      <c r="A7666">
        <f>'Profilo fotovoltaico'!B7668*LCOH!$C$20</f>
        <v>259</v>
      </c>
      <c r="B7666">
        <f>'Profilo eolico'!B7668*LCOH!$C$21</f>
        <v>121.89999999999999</v>
      </c>
      <c r="C7666">
        <f>$P$35*'Profilo fotovoltaico'!B7668</f>
        <v>1904.8445565941149</v>
      </c>
      <c r="D7666">
        <f>$Q$37*'Profilo eolico'!B7668</f>
        <v>711.24199364106289</v>
      </c>
      <c r="E7666">
        <f>$P$39*'Profilo fotovoltaico'!B7668+'Approvvigionamento energia'!$Q$39*'Profilo eolico'!B7668</f>
        <v>1009.642634379326</v>
      </c>
      <c r="F7666">
        <f>$P$41*'Profilo fotovoltaico'!B7668+'Approvvigionamento energia'!$Q$41*'Profilo eolico'!B7668</f>
        <v>1308.043275117589</v>
      </c>
      <c r="G7666">
        <f>$P$43*'Profilo fotovoltaico'!B7668+'Approvvigionamento energia'!$Q$43*'Profilo eolico'!B7668</f>
        <v>1606.4439158558521</v>
      </c>
      <c r="H7666">
        <f t="shared" si="238"/>
        <v>1138.4335154826958</v>
      </c>
      <c r="I7666">
        <f>IF(LCOH!$C$28=Menu!$A$1,'Approvvigionamento energia'!C7666,0)+IF(LCOH!$C$28=Menu!$A$2,'Approvvigionamento energia'!D7666,0)+IF(LCOH!$C$28=Menu!$A$3,'Approvvigionamento energia'!E7666,0)+IF(LCOH!$C$28=Menu!$A$4,'Approvvigionamento energia'!F7666,0)+IF(LCOH!$C$28=Menu!$A$5,'Approvvigionamento energia'!G7666,0)+IF(LCOH!$C$28=Menu!$A$6,'Approvvigionamento energia'!H7666,0)</f>
        <v>1308.043275117589</v>
      </c>
      <c r="J7666">
        <f>'Approvvigionamento energia'!A7666+'Approvvigionamento energia'!B7666+'Approvvigionamento energia'!I7666</f>
        <v>1688.9432751175891</v>
      </c>
      <c r="K7666">
        <f>IF(MIN(LCOH!$C$18,J7666)&gt;=$P$48*LCOH!$C$18, MIN(LCOH!$C$18,J7666),0)</f>
        <v>1500</v>
      </c>
      <c r="L7666">
        <f t="shared" si="239"/>
        <v>188.94327511758911</v>
      </c>
      <c r="M7666">
        <f>K7666/LCOH!$C$18</f>
        <v>1</v>
      </c>
      <c r="N7666">
        <f>K7666/LCOH!$C$34</f>
        <v>28.901734104046245</v>
      </c>
    </row>
    <row r="7667" spans="1:14" x14ac:dyDescent="0.35">
      <c r="A7667">
        <f>'Profilo fotovoltaico'!B7669*LCOH!$C$20</f>
        <v>360</v>
      </c>
      <c r="B7667">
        <f>'Profilo eolico'!B7669*LCOH!$C$21</f>
        <v>136.9</v>
      </c>
      <c r="C7667">
        <f>$P$35*'Profilo fotovoltaico'!B7669</f>
        <v>2647.6603875439432</v>
      </c>
      <c r="D7667">
        <f>$Q$37*'Profilo eolico'!B7669</f>
        <v>798.76151705874906</v>
      </c>
      <c r="E7667">
        <f>$P$39*'Profilo fotovoltaico'!B7669+'Approvvigionamento energia'!$Q$39*'Profilo eolico'!B7669</f>
        <v>1260.9862346800476</v>
      </c>
      <c r="F7667">
        <f>$P$41*'Profilo fotovoltaico'!B7669+'Approvvigionamento energia'!$Q$41*'Profilo eolico'!B7669</f>
        <v>1723.2109523013462</v>
      </c>
      <c r="G7667">
        <f>$P$43*'Profilo fotovoltaico'!B7669+'Approvvigionamento energia'!$Q$43*'Profilo eolico'!B7669</f>
        <v>2185.435669922645</v>
      </c>
      <c r="H7667">
        <f t="shared" si="238"/>
        <v>1138.4335154826958</v>
      </c>
      <c r="I7667">
        <f>IF(LCOH!$C$28=Menu!$A$1,'Approvvigionamento energia'!C7667,0)+IF(LCOH!$C$28=Menu!$A$2,'Approvvigionamento energia'!D7667,0)+IF(LCOH!$C$28=Menu!$A$3,'Approvvigionamento energia'!E7667,0)+IF(LCOH!$C$28=Menu!$A$4,'Approvvigionamento energia'!F7667,0)+IF(LCOH!$C$28=Menu!$A$5,'Approvvigionamento energia'!G7667,0)+IF(LCOH!$C$28=Menu!$A$6,'Approvvigionamento energia'!H7667,0)</f>
        <v>1723.2109523013462</v>
      </c>
      <c r="J7667">
        <f>'Approvvigionamento energia'!A7667+'Approvvigionamento energia'!B7667+'Approvvigionamento energia'!I7667</f>
        <v>2220.1109523013461</v>
      </c>
      <c r="K7667">
        <f>IF(MIN(LCOH!$C$18,J7667)&gt;=$P$48*LCOH!$C$18, MIN(LCOH!$C$18,J7667),0)</f>
        <v>1500</v>
      </c>
      <c r="L7667">
        <f t="shared" si="239"/>
        <v>720.11095230134606</v>
      </c>
      <c r="M7667">
        <f>K7667/LCOH!$C$18</f>
        <v>1</v>
      </c>
      <c r="N7667">
        <f>K7667/LCOH!$C$34</f>
        <v>28.901734104046245</v>
      </c>
    </row>
    <row r="7668" spans="1:14" x14ac:dyDescent="0.35">
      <c r="A7668">
        <f>'Profilo fotovoltaico'!B7670*LCOH!$C$20</f>
        <v>422</v>
      </c>
      <c r="B7668">
        <f>'Profilo eolico'!B7670*LCOH!$C$21</f>
        <v>128</v>
      </c>
      <c r="C7668">
        <f>$P$35*'Profilo fotovoltaico'!B7670</f>
        <v>3103.6463431765114</v>
      </c>
      <c r="D7668">
        <f>$Q$37*'Profilo eolico'!B7670</f>
        <v>746.83326649758862</v>
      </c>
      <c r="E7668">
        <f>$P$39*'Profilo fotovoltaico'!B7670+'Approvvigionamento energia'!$Q$39*'Profilo eolico'!B7670</f>
        <v>1336.0365356673192</v>
      </c>
      <c r="F7668">
        <f>$P$41*'Profilo fotovoltaico'!B7670+'Approvvigionamento energia'!$Q$41*'Profilo eolico'!B7670</f>
        <v>1925.2398048370501</v>
      </c>
      <c r="G7668">
        <f>$P$43*'Profilo fotovoltaico'!B7670+'Approvvigionamento energia'!$Q$43*'Profilo eolico'!B7670</f>
        <v>2514.4430740067805</v>
      </c>
      <c r="H7668">
        <f t="shared" si="238"/>
        <v>1138.4335154826958</v>
      </c>
      <c r="I7668">
        <f>IF(LCOH!$C$28=Menu!$A$1,'Approvvigionamento energia'!C7668,0)+IF(LCOH!$C$28=Menu!$A$2,'Approvvigionamento energia'!D7668,0)+IF(LCOH!$C$28=Menu!$A$3,'Approvvigionamento energia'!E7668,0)+IF(LCOH!$C$28=Menu!$A$4,'Approvvigionamento energia'!F7668,0)+IF(LCOH!$C$28=Menu!$A$5,'Approvvigionamento energia'!G7668,0)+IF(LCOH!$C$28=Menu!$A$6,'Approvvigionamento energia'!H7668,0)</f>
        <v>1925.2398048370501</v>
      </c>
      <c r="J7668">
        <f>'Approvvigionamento energia'!A7668+'Approvvigionamento energia'!B7668+'Approvvigionamento energia'!I7668</f>
        <v>2475.2398048370501</v>
      </c>
      <c r="K7668">
        <f>IF(MIN(LCOH!$C$18,J7668)&gt;=$P$48*LCOH!$C$18, MIN(LCOH!$C$18,J7668),0)</f>
        <v>1500</v>
      </c>
      <c r="L7668">
        <f t="shared" si="239"/>
        <v>975.23980483705009</v>
      </c>
      <c r="M7668">
        <f>K7668/LCOH!$C$18</f>
        <v>1</v>
      </c>
      <c r="N7668">
        <f>K7668/LCOH!$C$34</f>
        <v>28.901734104046245</v>
      </c>
    </row>
    <row r="7669" spans="1:14" x14ac:dyDescent="0.35">
      <c r="A7669">
        <f>'Profilo fotovoltaico'!B7671*LCOH!$C$20</f>
        <v>439</v>
      </c>
      <c r="B7669">
        <f>'Profilo eolico'!B7671*LCOH!$C$21</f>
        <v>117.7</v>
      </c>
      <c r="C7669">
        <f>$P$35*'Profilo fotovoltaico'!B7671</f>
        <v>3228.6747503660868</v>
      </c>
      <c r="D7669">
        <f>$Q$37*'Profilo eolico'!B7671</f>
        <v>686.73652708411078</v>
      </c>
      <c r="E7669">
        <f>$P$39*'Profilo fotovoltaico'!B7671+'Approvvigionamento energia'!$Q$39*'Profilo eolico'!B7671</f>
        <v>1322.2210829046048</v>
      </c>
      <c r="F7669">
        <f>$P$41*'Profilo fotovoltaico'!B7671+'Approvvigionamento energia'!$Q$41*'Profilo eolico'!B7671</f>
        <v>1957.7056387250987</v>
      </c>
      <c r="G7669">
        <f>$P$43*'Profilo fotovoltaico'!B7671+'Approvvigionamento energia'!$Q$43*'Profilo eolico'!B7671</f>
        <v>2593.1901945455929</v>
      </c>
      <c r="H7669">
        <f t="shared" si="238"/>
        <v>1138.4335154826958</v>
      </c>
      <c r="I7669">
        <f>IF(LCOH!$C$28=Menu!$A$1,'Approvvigionamento energia'!C7669,0)+IF(LCOH!$C$28=Menu!$A$2,'Approvvigionamento energia'!D7669,0)+IF(LCOH!$C$28=Menu!$A$3,'Approvvigionamento energia'!E7669,0)+IF(LCOH!$C$28=Menu!$A$4,'Approvvigionamento energia'!F7669,0)+IF(LCOH!$C$28=Menu!$A$5,'Approvvigionamento energia'!G7669,0)+IF(LCOH!$C$28=Menu!$A$6,'Approvvigionamento energia'!H7669,0)</f>
        <v>1957.7056387250987</v>
      </c>
      <c r="J7669">
        <f>'Approvvigionamento energia'!A7669+'Approvvigionamento energia'!B7669+'Approvvigionamento energia'!I7669</f>
        <v>2514.4056387250985</v>
      </c>
      <c r="K7669">
        <f>IF(MIN(LCOH!$C$18,J7669)&gt;=$P$48*LCOH!$C$18, MIN(LCOH!$C$18,J7669),0)</f>
        <v>1500</v>
      </c>
      <c r="L7669">
        <f t="shared" si="239"/>
        <v>1014.4056387250985</v>
      </c>
      <c r="M7669">
        <f>K7669/LCOH!$C$18</f>
        <v>1</v>
      </c>
      <c r="N7669">
        <f>K7669/LCOH!$C$34</f>
        <v>28.901734104046245</v>
      </c>
    </row>
    <row r="7670" spans="1:14" x14ac:dyDescent="0.35">
      <c r="A7670">
        <f>'Profilo fotovoltaico'!B7672*LCOH!$C$20</f>
        <v>411</v>
      </c>
      <c r="B7670">
        <f>'Profilo eolico'!B7672*LCOH!$C$21</f>
        <v>111.19999999999999</v>
      </c>
      <c r="C7670">
        <f>$P$35*'Profilo fotovoltaico'!B7672</f>
        <v>3022.7456091126687</v>
      </c>
      <c r="D7670">
        <f>$Q$37*'Profilo eolico'!B7672</f>
        <v>648.81140026978005</v>
      </c>
      <c r="E7670">
        <f>$P$39*'Profilo fotovoltaico'!B7672+'Approvvigionamento energia'!$Q$39*'Profilo eolico'!B7672</f>
        <v>1242.2949524805022</v>
      </c>
      <c r="F7670">
        <f>$P$41*'Profilo fotovoltaico'!B7672+'Approvvigionamento energia'!$Q$41*'Profilo eolico'!B7672</f>
        <v>1835.7785046912245</v>
      </c>
      <c r="G7670">
        <f>$P$43*'Profilo fotovoltaico'!B7672+'Approvvigionamento energia'!$Q$43*'Profilo eolico'!B7672</f>
        <v>2429.2620569019464</v>
      </c>
      <c r="H7670">
        <f t="shared" si="238"/>
        <v>1138.4335154826958</v>
      </c>
      <c r="I7670">
        <f>IF(LCOH!$C$28=Menu!$A$1,'Approvvigionamento energia'!C7670,0)+IF(LCOH!$C$28=Menu!$A$2,'Approvvigionamento energia'!D7670,0)+IF(LCOH!$C$28=Menu!$A$3,'Approvvigionamento energia'!E7670,0)+IF(LCOH!$C$28=Menu!$A$4,'Approvvigionamento energia'!F7670,0)+IF(LCOH!$C$28=Menu!$A$5,'Approvvigionamento energia'!G7670,0)+IF(LCOH!$C$28=Menu!$A$6,'Approvvigionamento energia'!H7670,0)</f>
        <v>1835.7785046912245</v>
      </c>
      <c r="J7670">
        <f>'Approvvigionamento energia'!A7670+'Approvvigionamento energia'!B7670+'Approvvigionamento energia'!I7670</f>
        <v>2357.9785046912248</v>
      </c>
      <c r="K7670">
        <f>IF(MIN(LCOH!$C$18,J7670)&gt;=$P$48*LCOH!$C$18, MIN(LCOH!$C$18,J7670),0)</f>
        <v>1500</v>
      </c>
      <c r="L7670">
        <f t="shared" si="239"/>
        <v>857.97850469122477</v>
      </c>
      <c r="M7670">
        <f>K7670/LCOH!$C$18</f>
        <v>1</v>
      </c>
      <c r="N7670">
        <f>K7670/LCOH!$C$34</f>
        <v>28.901734104046245</v>
      </c>
    </row>
    <row r="7671" spans="1:14" x14ac:dyDescent="0.35">
      <c r="A7671">
        <f>'Profilo fotovoltaico'!B7673*LCOH!$C$20</f>
        <v>345</v>
      </c>
      <c r="B7671">
        <f>'Profilo eolico'!B7673*LCOH!$C$21</f>
        <v>110.60000000000001</v>
      </c>
      <c r="C7671">
        <f>$P$35*'Profilo fotovoltaico'!B7673</f>
        <v>2537.3412047296124</v>
      </c>
      <c r="D7671">
        <f>$Q$37*'Profilo eolico'!B7673</f>
        <v>645.31061933307262</v>
      </c>
      <c r="E7671">
        <f>$P$39*'Profilo fotovoltaico'!B7673+'Approvvigionamento energia'!$Q$39*'Profilo eolico'!B7673</f>
        <v>1118.3182656822075</v>
      </c>
      <c r="F7671">
        <f>$P$41*'Profilo fotovoltaico'!B7673+'Approvvigionamento energia'!$Q$41*'Profilo eolico'!B7673</f>
        <v>1591.3259120313426</v>
      </c>
      <c r="G7671">
        <f>$P$43*'Profilo fotovoltaico'!B7673+'Approvvigionamento energia'!$Q$43*'Profilo eolico'!B7673</f>
        <v>2064.3335583804774</v>
      </c>
      <c r="H7671">
        <f t="shared" si="238"/>
        <v>1138.4335154826958</v>
      </c>
      <c r="I7671">
        <f>IF(LCOH!$C$28=Menu!$A$1,'Approvvigionamento energia'!C7671,0)+IF(LCOH!$C$28=Menu!$A$2,'Approvvigionamento energia'!D7671,0)+IF(LCOH!$C$28=Menu!$A$3,'Approvvigionamento energia'!E7671,0)+IF(LCOH!$C$28=Menu!$A$4,'Approvvigionamento energia'!F7671,0)+IF(LCOH!$C$28=Menu!$A$5,'Approvvigionamento energia'!G7671,0)+IF(LCOH!$C$28=Menu!$A$6,'Approvvigionamento energia'!H7671,0)</f>
        <v>1591.3259120313426</v>
      </c>
      <c r="J7671">
        <f>'Approvvigionamento energia'!A7671+'Approvvigionamento energia'!B7671+'Approvvigionamento energia'!I7671</f>
        <v>2046.9259120313427</v>
      </c>
      <c r="K7671">
        <f>IF(MIN(LCOH!$C$18,J7671)&gt;=$P$48*LCOH!$C$18, MIN(LCOH!$C$18,J7671),0)</f>
        <v>1500</v>
      </c>
      <c r="L7671">
        <f t="shared" si="239"/>
        <v>546.9259120313427</v>
      </c>
      <c r="M7671">
        <f>K7671/LCOH!$C$18</f>
        <v>1</v>
      </c>
      <c r="N7671">
        <f>K7671/LCOH!$C$34</f>
        <v>28.901734104046245</v>
      </c>
    </row>
    <row r="7672" spans="1:14" x14ac:dyDescent="0.35">
      <c r="A7672">
        <f>'Profilo fotovoltaico'!B7674*LCOH!$C$20</f>
        <v>235</v>
      </c>
      <c r="B7672">
        <f>'Profilo eolico'!B7674*LCOH!$C$21</f>
        <v>114</v>
      </c>
      <c r="C7672">
        <f>$P$35*'Profilo fotovoltaico'!B7674</f>
        <v>1728.3338640911852</v>
      </c>
      <c r="D7672">
        <f>$Q$37*'Profilo eolico'!B7674</f>
        <v>665.14837797441487</v>
      </c>
      <c r="E7672">
        <f>$P$39*'Profilo fotovoltaico'!B7674+'Approvvigionamento energia'!$Q$39*'Profilo eolico'!B7674</f>
        <v>930.94474950360745</v>
      </c>
      <c r="F7672">
        <f>$P$41*'Profilo fotovoltaico'!B7674+'Approvvigionamento energia'!$Q$41*'Profilo eolico'!B7674</f>
        <v>1196.7411210328</v>
      </c>
      <c r="G7672">
        <f>$P$43*'Profilo fotovoltaico'!B7674+'Approvvigionamento energia'!$Q$43*'Profilo eolico'!B7674</f>
        <v>1462.5374925619926</v>
      </c>
      <c r="H7672">
        <f t="shared" si="238"/>
        <v>1138.4335154826958</v>
      </c>
      <c r="I7672">
        <f>IF(LCOH!$C$28=Menu!$A$1,'Approvvigionamento energia'!C7672,0)+IF(LCOH!$C$28=Menu!$A$2,'Approvvigionamento energia'!D7672,0)+IF(LCOH!$C$28=Menu!$A$3,'Approvvigionamento energia'!E7672,0)+IF(LCOH!$C$28=Menu!$A$4,'Approvvigionamento energia'!F7672,0)+IF(LCOH!$C$28=Menu!$A$5,'Approvvigionamento energia'!G7672,0)+IF(LCOH!$C$28=Menu!$A$6,'Approvvigionamento energia'!H7672,0)</f>
        <v>1196.7411210328</v>
      </c>
      <c r="J7672">
        <f>'Approvvigionamento energia'!A7672+'Approvvigionamento energia'!B7672+'Approvvigionamento energia'!I7672</f>
        <v>1545.7411210328</v>
      </c>
      <c r="K7672">
        <f>IF(MIN(LCOH!$C$18,J7672)&gt;=$P$48*LCOH!$C$18, MIN(LCOH!$C$18,J7672),0)</f>
        <v>1500</v>
      </c>
      <c r="L7672">
        <f t="shared" si="239"/>
        <v>45.741121032800038</v>
      </c>
      <c r="M7672">
        <f>K7672/LCOH!$C$18</f>
        <v>1</v>
      </c>
      <c r="N7672">
        <f>K7672/LCOH!$C$34</f>
        <v>28.901734104046245</v>
      </c>
    </row>
    <row r="7673" spans="1:14" x14ac:dyDescent="0.35">
      <c r="A7673">
        <f>'Profilo fotovoltaico'!B7675*LCOH!$C$20</f>
        <v>80</v>
      </c>
      <c r="B7673">
        <f>'Profilo eolico'!B7675*LCOH!$C$21</f>
        <v>126.5</v>
      </c>
      <c r="C7673">
        <f>$P$35*'Profilo fotovoltaico'!B7675</f>
        <v>588.36897500976522</v>
      </c>
      <c r="D7673">
        <f>$Q$37*'Profilo eolico'!B7675</f>
        <v>738.08131415582</v>
      </c>
      <c r="E7673">
        <f>$P$39*'Profilo fotovoltaico'!B7675+'Approvvigionamento energia'!$Q$39*'Profilo eolico'!B7675</f>
        <v>700.65322936930625</v>
      </c>
      <c r="F7673">
        <f>$P$41*'Profilo fotovoltaico'!B7675+'Approvvigionamento energia'!$Q$41*'Profilo eolico'!B7675</f>
        <v>663.22514458279261</v>
      </c>
      <c r="G7673">
        <f>$P$43*'Profilo fotovoltaico'!B7675+'Approvvigionamento energia'!$Q$43*'Profilo eolico'!B7675</f>
        <v>625.79705979627897</v>
      </c>
      <c r="H7673">
        <f t="shared" si="238"/>
        <v>1138.4335154826958</v>
      </c>
      <c r="I7673">
        <f>IF(LCOH!$C$28=Menu!$A$1,'Approvvigionamento energia'!C7673,0)+IF(LCOH!$C$28=Menu!$A$2,'Approvvigionamento energia'!D7673,0)+IF(LCOH!$C$28=Menu!$A$3,'Approvvigionamento energia'!E7673,0)+IF(LCOH!$C$28=Menu!$A$4,'Approvvigionamento energia'!F7673,0)+IF(LCOH!$C$28=Menu!$A$5,'Approvvigionamento energia'!G7673,0)+IF(LCOH!$C$28=Menu!$A$6,'Approvvigionamento energia'!H7673,0)</f>
        <v>663.22514458279261</v>
      </c>
      <c r="J7673">
        <f>'Approvvigionamento energia'!A7673+'Approvvigionamento energia'!B7673+'Approvvigionamento energia'!I7673</f>
        <v>869.72514458279261</v>
      </c>
      <c r="K7673">
        <f>IF(MIN(LCOH!$C$18,J7673)&gt;=$P$48*LCOH!$C$18, MIN(LCOH!$C$18,J7673),0)</f>
        <v>869.72514458279261</v>
      </c>
      <c r="L7673">
        <f t="shared" si="239"/>
        <v>0</v>
      </c>
      <c r="M7673">
        <f>K7673/LCOH!$C$18</f>
        <v>0.57981676305519503</v>
      </c>
      <c r="N7673">
        <f>K7673/LCOH!$C$34</f>
        <v>16.757709914890032</v>
      </c>
    </row>
    <row r="7674" spans="1:14" x14ac:dyDescent="0.35">
      <c r="A7674">
        <f>'Profilo fotovoltaico'!B7676*LCOH!$C$20</f>
        <v>0</v>
      </c>
      <c r="B7674">
        <f>'Profilo eolico'!B7676*LCOH!$C$21</f>
        <v>147.60000000000002</v>
      </c>
      <c r="C7674">
        <f>$P$35*'Profilo fotovoltaico'!B7676</f>
        <v>0</v>
      </c>
      <c r="D7674">
        <f>$Q$37*'Profilo eolico'!B7676</f>
        <v>861.1921104300319</v>
      </c>
      <c r="E7674">
        <f>$P$39*'Profilo fotovoltaico'!B7676+'Approvvigionamento energia'!$Q$39*'Profilo eolico'!B7676</f>
        <v>645.89408282252384</v>
      </c>
      <c r="F7674">
        <f>$P$41*'Profilo fotovoltaico'!B7676+'Approvvigionamento energia'!$Q$41*'Profilo eolico'!B7676</f>
        <v>430.59605521501595</v>
      </c>
      <c r="G7674">
        <f>$P$43*'Profilo fotovoltaico'!B7676+'Approvvigionamento energia'!$Q$43*'Profilo eolico'!B7676</f>
        <v>215.29802760750798</v>
      </c>
      <c r="H7674">
        <f t="shared" si="238"/>
        <v>1138.4335154826958</v>
      </c>
      <c r="I7674">
        <f>IF(LCOH!$C$28=Menu!$A$1,'Approvvigionamento energia'!C7674,0)+IF(LCOH!$C$28=Menu!$A$2,'Approvvigionamento energia'!D7674,0)+IF(LCOH!$C$28=Menu!$A$3,'Approvvigionamento energia'!E7674,0)+IF(LCOH!$C$28=Menu!$A$4,'Approvvigionamento energia'!F7674,0)+IF(LCOH!$C$28=Menu!$A$5,'Approvvigionamento energia'!G7674,0)+IF(LCOH!$C$28=Menu!$A$6,'Approvvigionamento energia'!H7674,0)</f>
        <v>430.59605521501595</v>
      </c>
      <c r="J7674">
        <f>'Approvvigionamento energia'!A7674+'Approvvigionamento energia'!B7674+'Approvvigionamento energia'!I7674</f>
        <v>578.19605521501603</v>
      </c>
      <c r="K7674">
        <f>IF(MIN(LCOH!$C$18,J7674)&gt;=$P$48*LCOH!$C$18, MIN(LCOH!$C$18,J7674),0)</f>
        <v>578.19605521501603</v>
      </c>
      <c r="L7674">
        <f t="shared" si="239"/>
        <v>0</v>
      </c>
      <c r="M7674">
        <f>K7674/LCOH!$C$18</f>
        <v>0.38546403681001068</v>
      </c>
      <c r="N7674">
        <f>K7674/LCOH!$C$34</f>
        <v>11.140579098555223</v>
      </c>
    </row>
    <row r="7675" spans="1:14" x14ac:dyDescent="0.35">
      <c r="A7675">
        <f>'Profilo fotovoltaico'!B7677*LCOH!$C$20</f>
        <v>0</v>
      </c>
      <c r="B7675">
        <f>'Profilo eolico'!B7677*LCOH!$C$21</f>
        <v>157.79999999999998</v>
      </c>
      <c r="C7675">
        <f>$P$35*'Profilo fotovoltaico'!B7677</f>
        <v>0</v>
      </c>
      <c r="D7675">
        <f>$Q$37*'Profilo eolico'!B7677</f>
        <v>920.70538635405842</v>
      </c>
      <c r="E7675">
        <f>$P$39*'Profilo fotovoltaico'!B7677+'Approvvigionamento energia'!$Q$39*'Profilo eolico'!B7677</f>
        <v>690.52903976554376</v>
      </c>
      <c r="F7675">
        <f>$P$41*'Profilo fotovoltaico'!B7677+'Approvvigionamento energia'!$Q$41*'Profilo eolico'!B7677</f>
        <v>460.35269317702921</v>
      </c>
      <c r="G7675">
        <f>$P$43*'Profilo fotovoltaico'!B7677+'Approvvigionamento energia'!$Q$43*'Profilo eolico'!B7677</f>
        <v>230.1763465885146</v>
      </c>
      <c r="H7675">
        <f t="shared" si="238"/>
        <v>1138.4335154826958</v>
      </c>
      <c r="I7675">
        <f>IF(LCOH!$C$28=Menu!$A$1,'Approvvigionamento energia'!C7675,0)+IF(LCOH!$C$28=Menu!$A$2,'Approvvigionamento energia'!D7675,0)+IF(LCOH!$C$28=Menu!$A$3,'Approvvigionamento energia'!E7675,0)+IF(LCOH!$C$28=Menu!$A$4,'Approvvigionamento energia'!F7675,0)+IF(LCOH!$C$28=Menu!$A$5,'Approvvigionamento energia'!G7675,0)+IF(LCOH!$C$28=Menu!$A$6,'Approvvigionamento energia'!H7675,0)</f>
        <v>460.35269317702921</v>
      </c>
      <c r="J7675">
        <f>'Approvvigionamento energia'!A7675+'Approvvigionamento energia'!B7675+'Approvvigionamento energia'!I7675</f>
        <v>618.15269317702916</v>
      </c>
      <c r="K7675">
        <f>IF(MIN(LCOH!$C$18,J7675)&gt;=$P$48*LCOH!$C$18, MIN(LCOH!$C$18,J7675),0)</f>
        <v>618.15269317702916</v>
      </c>
      <c r="L7675">
        <f t="shared" si="239"/>
        <v>0</v>
      </c>
      <c r="M7675">
        <f>K7675/LCOH!$C$18</f>
        <v>0.41210179545135278</v>
      </c>
      <c r="N7675">
        <f>K7675/LCOH!$C$34</f>
        <v>11.910456515935051</v>
      </c>
    </row>
    <row r="7676" spans="1:14" x14ac:dyDescent="0.35">
      <c r="A7676">
        <f>'Profilo fotovoltaico'!B7678*LCOH!$C$20</f>
        <v>0</v>
      </c>
      <c r="B7676">
        <f>'Profilo eolico'!B7678*LCOH!$C$21</f>
        <v>161.89999999999998</v>
      </c>
      <c r="C7676">
        <f>$P$35*'Profilo fotovoltaico'!B7678</f>
        <v>0</v>
      </c>
      <c r="D7676">
        <f>$Q$37*'Profilo eolico'!B7678</f>
        <v>944.62738942155931</v>
      </c>
      <c r="E7676">
        <f>$P$39*'Profilo fotovoltaico'!B7678+'Approvvigionamento energia'!$Q$39*'Profilo eolico'!B7678</f>
        <v>708.4705420661694</v>
      </c>
      <c r="F7676">
        <f>$P$41*'Profilo fotovoltaico'!B7678+'Approvvigionamento energia'!$Q$41*'Profilo eolico'!B7678</f>
        <v>472.31369471077966</v>
      </c>
      <c r="G7676">
        <f>$P$43*'Profilo fotovoltaico'!B7678+'Approvvigionamento energia'!$Q$43*'Profilo eolico'!B7678</f>
        <v>236.15684735538983</v>
      </c>
      <c r="H7676">
        <f t="shared" si="238"/>
        <v>1138.4335154826958</v>
      </c>
      <c r="I7676">
        <f>IF(LCOH!$C$28=Menu!$A$1,'Approvvigionamento energia'!C7676,0)+IF(LCOH!$C$28=Menu!$A$2,'Approvvigionamento energia'!D7676,0)+IF(LCOH!$C$28=Menu!$A$3,'Approvvigionamento energia'!E7676,0)+IF(LCOH!$C$28=Menu!$A$4,'Approvvigionamento energia'!F7676,0)+IF(LCOH!$C$28=Menu!$A$5,'Approvvigionamento energia'!G7676,0)+IF(LCOH!$C$28=Menu!$A$6,'Approvvigionamento energia'!H7676,0)</f>
        <v>472.31369471077966</v>
      </c>
      <c r="J7676">
        <f>'Approvvigionamento energia'!A7676+'Approvvigionamento energia'!B7676+'Approvvigionamento energia'!I7676</f>
        <v>634.21369471077969</v>
      </c>
      <c r="K7676">
        <f>IF(MIN(LCOH!$C$18,J7676)&gt;=$P$48*LCOH!$C$18, MIN(LCOH!$C$18,J7676),0)</f>
        <v>634.21369471077969</v>
      </c>
      <c r="L7676">
        <f t="shared" si="239"/>
        <v>0</v>
      </c>
      <c r="M7676">
        <f>K7676/LCOH!$C$18</f>
        <v>0.42280912980718643</v>
      </c>
      <c r="N7676">
        <f>K7676/LCOH!$C$34</f>
        <v>12.219917046450476</v>
      </c>
    </row>
    <row r="7677" spans="1:14" x14ac:dyDescent="0.35">
      <c r="A7677">
        <f>'Profilo fotovoltaico'!B7679*LCOH!$C$20</f>
        <v>0</v>
      </c>
      <c r="B7677">
        <f>'Profilo eolico'!B7679*LCOH!$C$21</f>
        <v>162.30000000000001</v>
      </c>
      <c r="C7677">
        <f>$P$35*'Profilo fotovoltaico'!B7679</f>
        <v>0</v>
      </c>
      <c r="D7677">
        <f>$Q$37*'Profilo eolico'!B7679</f>
        <v>946.9612433793643</v>
      </c>
      <c r="E7677">
        <f>$P$39*'Profilo fotovoltaico'!B7679+'Approvvigionamento energia'!$Q$39*'Profilo eolico'!B7679</f>
        <v>710.22093253452317</v>
      </c>
      <c r="F7677">
        <f>$P$41*'Profilo fotovoltaico'!B7679+'Approvvigionamento energia'!$Q$41*'Profilo eolico'!B7679</f>
        <v>473.48062168968215</v>
      </c>
      <c r="G7677">
        <f>$P$43*'Profilo fotovoltaico'!B7679+'Approvvigionamento energia'!$Q$43*'Profilo eolico'!B7679</f>
        <v>236.74031084484108</v>
      </c>
      <c r="H7677">
        <f t="shared" si="238"/>
        <v>1138.4335154826958</v>
      </c>
      <c r="I7677">
        <f>IF(LCOH!$C$28=Menu!$A$1,'Approvvigionamento energia'!C7677,0)+IF(LCOH!$C$28=Menu!$A$2,'Approvvigionamento energia'!D7677,0)+IF(LCOH!$C$28=Menu!$A$3,'Approvvigionamento energia'!E7677,0)+IF(LCOH!$C$28=Menu!$A$4,'Approvvigionamento energia'!F7677,0)+IF(LCOH!$C$28=Menu!$A$5,'Approvvigionamento energia'!G7677,0)+IF(LCOH!$C$28=Menu!$A$6,'Approvvigionamento energia'!H7677,0)</f>
        <v>473.48062168968215</v>
      </c>
      <c r="J7677">
        <f>'Approvvigionamento energia'!A7677+'Approvvigionamento energia'!B7677+'Approvvigionamento energia'!I7677</f>
        <v>635.78062168968222</v>
      </c>
      <c r="K7677">
        <f>IF(MIN(LCOH!$C$18,J7677)&gt;=$P$48*LCOH!$C$18, MIN(LCOH!$C$18,J7677),0)</f>
        <v>635.78062168968222</v>
      </c>
      <c r="L7677">
        <f t="shared" si="239"/>
        <v>0</v>
      </c>
      <c r="M7677">
        <f>K7677/LCOH!$C$18</f>
        <v>0.42385374779312146</v>
      </c>
      <c r="N7677">
        <f>K7677/LCOH!$C$34</f>
        <v>12.250108317720274</v>
      </c>
    </row>
    <row r="7678" spans="1:14" x14ac:dyDescent="0.35">
      <c r="A7678">
        <f>'Profilo fotovoltaico'!B7680*LCOH!$C$20</f>
        <v>0</v>
      </c>
      <c r="B7678">
        <f>'Profilo eolico'!B7680*LCOH!$C$21</f>
        <v>158.6</v>
      </c>
      <c r="C7678">
        <f>$P$35*'Profilo fotovoltaico'!B7680</f>
        <v>0</v>
      </c>
      <c r="D7678">
        <f>$Q$37*'Profilo eolico'!B7680</f>
        <v>925.37309426966829</v>
      </c>
      <c r="E7678">
        <f>$P$39*'Profilo fotovoltaico'!B7680+'Approvvigionamento energia'!$Q$39*'Profilo eolico'!B7680</f>
        <v>694.02982070225119</v>
      </c>
      <c r="F7678">
        <f>$P$41*'Profilo fotovoltaico'!B7680+'Approvvigionamento energia'!$Q$41*'Profilo eolico'!B7680</f>
        <v>462.68654713483414</v>
      </c>
      <c r="G7678">
        <f>$P$43*'Profilo fotovoltaico'!B7680+'Approvvigionamento energia'!$Q$43*'Profilo eolico'!B7680</f>
        <v>231.34327356741707</v>
      </c>
      <c r="H7678">
        <f t="shared" si="238"/>
        <v>1138.4335154826958</v>
      </c>
      <c r="I7678">
        <f>IF(LCOH!$C$28=Menu!$A$1,'Approvvigionamento energia'!C7678,0)+IF(LCOH!$C$28=Menu!$A$2,'Approvvigionamento energia'!D7678,0)+IF(LCOH!$C$28=Menu!$A$3,'Approvvigionamento energia'!E7678,0)+IF(LCOH!$C$28=Menu!$A$4,'Approvvigionamento energia'!F7678,0)+IF(LCOH!$C$28=Menu!$A$5,'Approvvigionamento energia'!G7678,0)+IF(LCOH!$C$28=Menu!$A$6,'Approvvigionamento energia'!H7678,0)</f>
        <v>462.68654713483414</v>
      </c>
      <c r="J7678">
        <f>'Approvvigionamento energia'!A7678+'Approvvigionamento energia'!B7678+'Approvvigionamento energia'!I7678</f>
        <v>621.28654713483411</v>
      </c>
      <c r="K7678">
        <f>IF(MIN(LCOH!$C$18,J7678)&gt;=$P$48*LCOH!$C$18, MIN(LCOH!$C$18,J7678),0)</f>
        <v>621.28654713483411</v>
      </c>
      <c r="L7678">
        <f t="shared" si="239"/>
        <v>0</v>
      </c>
      <c r="M7678">
        <f>K7678/LCOH!$C$18</f>
        <v>0.41419103142322272</v>
      </c>
      <c r="N7678">
        <f>K7678/LCOH!$C$34</f>
        <v>11.970839058474645</v>
      </c>
    </row>
    <row r="7679" spans="1:14" x14ac:dyDescent="0.35">
      <c r="A7679">
        <f>'Profilo fotovoltaico'!B7681*LCOH!$C$20</f>
        <v>0</v>
      </c>
      <c r="B7679">
        <f>'Profilo eolico'!B7681*LCOH!$C$21</f>
        <v>147.10000000000002</v>
      </c>
      <c r="C7679">
        <f>$P$35*'Profilo fotovoltaico'!B7681</f>
        <v>0</v>
      </c>
      <c r="D7679">
        <f>$Q$37*'Profilo eolico'!B7681</f>
        <v>858.27479298277569</v>
      </c>
      <c r="E7679">
        <f>$P$39*'Profilo fotovoltaico'!B7681+'Approvvigionamento energia'!$Q$39*'Profilo eolico'!B7681</f>
        <v>643.70609473708168</v>
      </c>
      <c r="F7679">
        <f>$P$41*'Profilo fotovoltaico'!B7681+'Approvvigionamento energia'!$Q$41*'Profilo eolico'!B7681</f>
        <v>429.13739649138785</v>
      </c>
      <c r="G7679">
        <f>$P$43*'Profilo fotovoltaico'!B7681+'Approvvigionamento energia'!$Q$43*'Profilo eolico'!B7681</f>
        <v>214.56869824569392</v>
      </c>
      <c r="H7679">
        <f t="shared" si="238"/>
        <v>1138.4335154826958</v>
      </c>
      <c r="I7679">
        <f>IF(LCOH!$C$28=Menu!$A$1,'Approvvigionamento energia'!C7679,0)+IF(LCOH!$C$28=Menu!$A$2,'Approvvigionamento energia'!D7679,0)+IF(LCOH!$C$28=Menu!$A$3,'Approvvigionamento energia'!E7679,0)+IF(LCOH!$C$28=Menu!$A$4,'Approvvigionamento energia'!F7679,0)+IF(LCOH!$C$28=Menu!$A$5,'Approvvigionamento energia'!G7679,0)+IF(LCOH!$C$28=Menu!$A$6,'Approvvigionamento energia'!H7679,0)</f>
        <v>429.13739649138785</v>
      </c>
      <c r="J7679">
        <f>'Approvvigionamento energia'!A7679+'Approvvigionamento energia'!B7679+'Approvvigionamento energia'!I7679</f>
        <v>576.23739649138793</v>
      </c>
      <c r="K7679">
        <f>IF(MIN(LCOH!$C$18,J7679)&gt;=$P$48*LCOH!$C$18, MIN(LCOH!$C$18,J7679),0)</f>
        <v>576.23739649138793</v>
      </c>
      <c r="L7679">
        <f t="shared" si="239"/>
        <v>0</v>
      </c>
      <c r="M7679">
        <f>K7679/LCOH!$C$18</f>
        <v>0.38415826432759193</v>
      </c>
      <c r="N7679">
        <f>K7679/LCOH!$C$34</f>
        <v>11.102840009467975</v>
      </c>
    </row>
    <row r="7680" spans="1:14" x14ac:dyDescent="0.35">
      <c r="A7680">
        <f>'Profilo fotovoltaico'!B7682*LCOH!$C$20</f>
        <v>0</v>
      </c>
      <c r="B7680">
        <f>'Profilo eolico'!B7682*LCOH!$C$21</f>
        <v>135.1</v>
      </c>
      <c r="C7680">
        <f>$P$35*'Profilo fotovoltaico'!B7682</f>
        <v>0</v>
      </c>
      <c r="D7680">
        <f>$Q$37*'Profilo eolico'!B7682</f>
        <v>788.25917424862666</v>
      </c>
      <c r="E7680">
        <f>$P$39*'Profilo fotovoltaico'!B7682+'Approvvigionamento energia'!$Q$39*'Profilo eolico'!B7682</f>
        <v>591.19438068647003</v>
      </c>
      <c r="F7680">
        <f>$P$41*'Profilo fotovoltaico'!B7682+'Approvvigionamento energia'!$Q$41*'Profilo eolico'!B7682</f>
        <v>394.12958712431333</v>
      </c>
      <c r="G7680">
        <f>$P$43*'Profilo fotovoltaico'!B7682+'Approvvigionamento energia'!$Q$43*'Profilo eolico'!B7682</f>
        <v>197.06479356215667</v>
      </c>
      <c r="H7680">
        <f t="shared" si="238"/>
        <v>1138.4335154826958</v>
      </c>
      <c r="I7680">
        <f>IF(LCOH!$C$28=Menu!$A$1,'Approvvigionamento energia'!C7680,0)+IF(LCOH!$C$28=Menu!$A$2,'Approvvigionamento energia'!D7680,0)+IF(LCOH!$C$28=Menu!$A$3,'Approvvigionamento energia'!E7680,0)+IF(LCOH!$C$28=Menu!$A$4,'Approvvigionamento energia'!F7680,0)+IF(LCOH!$C$28=Menu!$A$5,'Approvvigionamento energia'!G7680,0)+IF(LCOH!$C$28=Menu!$A$6,'Approvvigionamento energia'!H7680,0)</f>
        <v>394.12958712431333</v>
      </c>
      <c r="J7680">
        <f>'Approvvigionamento energia'!A7680+'Approvvigionamento energia'!B7680+'Approvvigionamento energia'!I7680</f>
        <v>529.2295871243133</v>
      </c>
      <c r="K7680">
        <f>IF(MIN(LCOH!$C$18,J7680)&gt;=$P$48*LCOH!$C$18, MIN(LCOH!$C$18,J7680),0)</f>
        <v>529.2295871243133</v>
      </c>
      <c r="L7680">
        <f t="shared" si="239"/>
        <v>0</v>
      </c>
      <c r="M7680">
        <f>K7680/LCOH!$C$18</f>
        <v>0.35281972474954221</v>
      </c>
      <c r="N7680">
        <f>K7680/LCOH!$C$34</f>
        <v>10.197101871374052</v>
      </c>
    </row>
    <row r="7681" spans="1:14" x14ac:dyDescent="0.35">
      <c r="A7681">
        <f>'Profilo fotovoltaico'!B7683*LCOH!$C$20</f>
        <v>0</v>
      </c>
      <c r="B7681">
        <f>'Profilo eolico'!B7683*LCOH!$C$21</f>
        <v>118.8</v>
      </c>
      <c r="C7681">
        <f>$P$35*'Profilo fotovoltaico'!B7683</f>
        <v>0</v>
      </c>
      <c r="D7681">
        <f>$Q$37*'Profilo eolico'!B7683</f>
        <v>693.15462546807441</v>
      </c>
      <c r="E7681">
        <f>$P$39*'Profilo fotovoltaico'!B7683+'Approvvigionamento energia'!$Q$39*'Profilo eolico'!B7683</f>
        <v>519.86596910105584</v>
      </c>
      <c r="F7681">
        <f>$P$41*'Profilo fotovoltaico'!B7683+'Approvvigionamento energia'!$Q$41*'Profilo eolico'!B7683</f>
        <v>346.57731273403721</v>
      </c>
      <c r="G7681">
        <f>$P$43*'Profilo fotovoltaico'!B7683+'Approvvigionamento energia'!$Q$43*'Profilo eolico'!B7683</f>
        <v>173.2886563670186</v>
      </c>
      <c r="H7681">
        <f t="shared" si="238"/>
        <v>1138.4335154826958</v>
      </c>
      <c r="I7681">
        <f>IF(LCOH!$C$28=Menu!$A$1,'Approvvigionamento energia'!C7681,0)+IF(LCOH!$C$28=Menu!$A$2,'Approvvigionamento energia'!D7681,0)+IF(LCOH!$C$28=Menu!$A$3,'Approvvigionamento energia'!E7681,0)+IF(LCOH!$C$28=Menu!$A$4,'Approvvigionamento energia'!F7681,0)+IF(LCOH!$C$28=Menu!$A$5,'Approvvigionamento energia'!G7681,0)+IF(LCOH!$C$28=Menu!$A$6,'Approvvigionamento energia'!H7681,0)</f>
        <v>346.57731273403721</v>
      </c>
      <c r="J7681">
        <f>'Approvvigionamento energia'!A7681+'Approvvigionamento energia'!B7681+'Approvvigionamento energia'!I7681</f>
        <v>465.37731273403722</v>
      </c>
      <c r="K7681">
        <f>IF(MIN(LCOH!$C$18,J7681)&gt;=$P$48*LCOH!$C$18, MIN(LCOH!$C$18,J7681),0)</f>
        <v>465.37731273403722</v>
      </c>
      <c r="L7681">
        <f t="shared" si="239"/>
        <v>0</v>
      </c>
      <c r="M7681">
        <f>K7681/LCOH!$C$18</f>
        <v>0.31025154182269149</v>
      </c>
      <c r="N7681">
        <f>K7681/LCOH!$C$34</f>
        <v>8.9668075671298126</v>
      </c>
    </row>
    <row r="7682" spans="1:14" x14ac:dyDescent="0.35">
      <c r="A7682">
        <f>'Profilo fotovoltaico'!B7684*LCOH!$C$20</f>
        <v>0</v>
      </c>
      <c r="B7682">
        <f>'Profilo eolico'!B7684*LCOH!$C$21</f>
        <v>105.2</v>
      </c>
      <c r="C7682">
        <f>$P$35*'Profilo fotovoltaico'!B7684</f>
        <v>0</v>
      </c>
      <c r="D7682">
        <f>$Q$37*'Profilo eolico'!B7684</f>
        <v>613.80359090270565</v>
      </c>
      <c r="E7682">
        <f>$P$39*'Profilo fotovoltaico'!B7684+'Approvvigionamento energia'!$Q$39*'Profilo eolico'!B7684</f>
        <v>460.35269317702921</v>
      </c>
      <c r="F7682">
        <f>$P$41*'Profilo fotovoltaico'!B7684+'Approvvigionamento energia'!$Q$41*'Profilo eolico'!B7684</f>
        <v>306.90179545135283</v>
      </c>
      <c r="G7682">
        <f>$P$43*'Profilo fotovoltaico'!B7684+'Approvvigionamento energia'!$Q$43*'Profilo eolico'!B7684</f>
        <v>153.45089772567641</v>
      </c>
      <c r="H7682">
        <f t="shared" ref="H7682:H7745" si="240">$P$45</f>
        <v>1138.4335154826958</v>
      </c>
      <c r="I7682">
        <f>IF(LCOH!$C$28=Menu!$A$1,'Approvvigionamento energia'!C7682,0)+IF(LCOH!$C$28=Menu!$A$2,'Approvvigionamento energia'!D7682,0)+IF(LCOH!$C$28=Menu!$A$3,'Approvvigionamento energia'!E7682,0)+IF(LCOH!$C$28=Menu!$A$4,'Approvvigionamento energia'!F7682,0)+IF(LCOH!$C$28=Menu!$A$5,'Approvvigionamento energia'!G7682,0)+IF(LCOH!$C$28=Menu!$A$6,'Approvvigionamento energia'!H7682,0)</f>
        <v>306.90179545135283</v>
      </c>
      <c r="J7682">
        <f>'Approvvigionamento energia'!A7682+'Approvvigionamento energia'!B7682+'Approvvigionamento energia'!I7682</f>
        <v>412.10179545135281</v>
      </c>
      <c r="K7682">
        <f>IF(MIN(LCOH!$C$18,J7682)&gt;=$P$48*LCOH!$C$18, MIN(LCOH!$C$18,J7682),0)</f>
        <v>412.10179545135281</v>
      </c>
      <c r="L7682">
        <f t="shared" si="239"/>
        <v>0</v>
      </c>
      <c r="M7682">
        <f>K7682/LCOH!$C$18</f>
        <v>0.27473453030090189</v>
      </c>
      <c r="N7682">
        <f>K7682/LCOH!$C$34</f>
        <v>7.9403043439567016</v>
      </c>
    </row>
    <row r="7683" spans="1:14" x14ac:dyDescent="0.35">
      <c r="A7683">
        <f>'Profilo fotovoltaico'!B7685*LCOH!$C$20</f>
        <v>0</v>
      </c>
      <c r="B7683">
        <f>'Profilo eolico'!B7685*LCOH!$C$21</f>
        <v>96.600000000000009</v>
      </c>
      <c r="C7683">
        <f>$P$35*'Profilo fotovoltaico'!B7685</f>
        <v>0</v>
      </c>
      <c r="D7683">
        <f>$Q$37*'Profilo eolico'!B7685</f>
        <v>563.62573080989898</v>
      </c>
      <c r="E7683">
        <f>$P$39*'Profilo fotovoltaico'!B7685+'Approvvigionamento energia'!$Q$39*'Profilo eolico'!B7685</f>
        <v>422.71929810742415</v>
      </c>
      <c r="F7683">
        <f>$P$41*'Profilo fotovoltaico'!B7685+'Approvvigionamento energia'!$Q$41*'Profilo eolico'!B7685</f>
        <v>281.81286540494949</v>
      </c>
      <c r="G7683">
        <f>$P$43*'Profilo fotovoltaico'!B7685+'Approvvigionamento energia'!$Q$43*'Profilo eolico'!B7685</f>
        <v>140.90643270247475</v>
      </c>
      <c r="H7683">
        <f t="shared" si="240"/>
        <v>1138.4335154826958</v>
      </c>
      <c r="I7683">
        <f>IF(LCOH!$C$28=Menu!$A$1,'Approvvigionamento energia'!C7683,0)+IF(LCOH!$C$28=Menu!$A$2,'Approvvigionamento energia'!D7683,0)+IF(LCOH!$C$28=Menu!$A$3,'Approvvigionamento energia'!E7683,0)+IF(LCOH!$C$28=Menu!$A$4,'Approvvigionamento energia'!F7683,0)+IF(LCOH!$C$28=Menu!$A$5,'Approvvigionamento energia'!G7683,0)+IF(LCOH!$C$28=Menu!$A$6,'Approvvigionamento energia'!H7683,0)</f>
        <v>281.81286540494949</v>
      </c>
      <c r="J7683">
        <f>'Approvvigionamento energia'!A7683+'Approvvigionamento energia'!B7683+'Approvvigionamento energia'!I7683</f>
        <v>378.41286540494951</v>
      </c>
      <c r="K7683">
        <f>IF(MIN(LCOH!$C$18,J7683)&gt;=$P$48*LCOH!$C$18, MIN(LCOH!$C$18,J7683),0)</f>
        <v>378.41286540494951</v>
      </c>
      <c r="L7683">
        <f t="shared" ref="L7683:L7746" si="241">J7683-K7683</f>
        <v>0</v>
      </c>
      <c r="M7683">
        <f>K7683/LCOH!$C$18</f>
        <v>0.25227524360329967</v>
      </c>
      <c r="N7683">
        <f>K7683/LCOH!$C$34</f>
        <v>7.2911920116560598</v>
      </c>
    </row>
    <row r="7684" spans="1:14" x14ac:dyDescent="0.35">
      <c r="A7684">
        <f>'Profilo fotovoltaico'!B7686*LCOH!$C$20</f>
        <v>0</v>
      </c>
      <c r="B7684">
        <f>'Profilo eolico'!B7686*LCOH!$C$21</f>
        <v>91.300000000000011</v>
      </c>
      <c r="C7684">
        <f>$P$35*'Profilo fotovoltaico'!B7686</f>
        <v>0</v>
      </c>
      <c r="D7684">
        <f>$Q$37*'Profilo eolico'!B7686</f>
        <v>532.70216586898312</v>
      </c>
      <c r="E7684">
        <f>$P$39*'Profilo fotovoltaico'!B7686+'Approvvigionamento energia'!$Q$39*'Profilo eolico'!B7686</f>
        <v>399.52662440173737</v>
      </c>
      <c r="F7684">
        <f>$P$41*'Profilo fotovoltaico'!B7686+'Approvvigionamento energia'!$Q$41*'Profilo eolico'!B7686</f>
        <v>266.35108293449156</v>
      </c>
      <c r="G7684">
        <f>$P$43*'Profilo fotovoltaico'!B7686+'Approvvigionamento energia'!$Q$43*'Profilo eolico'!B7686</f>
        <v>133.17554146724578</v>
      </c>
      <c r="H7684">
        <f t="shared" si="240"/>
        <v>1138.4335154826958</v>
      </c>
      <c r="I7684">
        <f>IF(LCOH!$C$28=Menu!$A$1,'Approvvigionamento energia'!C7684,0)+IF(LCOH!$C$28=Menu!$A$2,'Approvvigionamento energia'!D7684,0)+IF(LCOH!$C$28=Menu!$A$3,'Approvvigionamento energia'!E7684,0)+IF(LCOH!$C$28=Menu!$A$4,'Approvvigionamento energia'!F7684,0)+IF(LCOH!$C$28=Menu!$A$5,'Approvvigionamento energia'!G7684,0)+IF(LCOH!$C$28=Menu!$A$6,'Approvvigionamento energia'!H7684,0)</f>
        <v>266.35108293449156</v>
      </c>
      <c r="J7684">
        <f>'Approvvigionamento energia'!A7684+'Approvvigionamento energia'!B7684+'Approvvigionamento energia'!I7684</f>
        <v>357.65108293449157</v>
      </c>
      <c r="K7684">
        <f>IF(MIN(LCOH!$C$18,J7684)&gt;=$P$48*LCOH!$C$18, MIN(LCOH!$C$18,J7684),0)</f>
        <v>0</v>
      </c>
      <c r="L7684">
        <f t="shared" si="241"/>
        <v>357.65108293449157</v>
      </c>
      <c r="M7684">
        <f>K7684/LCOH!$C$18</f>
        <v>0</v>
      </c>
      <c r="N7684">
        <f>K7684/LCOH!$C$34</f>
        <v>0</v>
      </c>
    </row>
    <row r="7685" spans="1:14" x14ac:dyDescent="0.35">
      <c r="A7685">
        <f>'Profilo fotovoltaico'!B7687*LCOH!$C$20</f>
        <v>0</v>
      </c>
      <c r="B7685">
        <f>'Profilo eolico'!B7687*LCOH!$C$21</f>
        <v>91.7</v>
      </c>
      <c r="C7685">
        <f>$P$35*'Profilo fotovoltaico'!B7687</f>
        <v>0</v>
      </c>
      <c r="D7685">
        <f>$Q$37*'Profilo eolico'!B7687</f>
        <v>535.03601982678811</v>
      </c>
      <c r="E7685">
        <f>$P$39*'Profilo fotovoltaico'!B7687+'Approvvigionamento energia'!$Q$39*'Profilo eolico'!B7687</f>
        <v>401.27701487009108</v>
      </c>
      <c r="F7685">
        <f>$P$41*'Profilo fotovoltaico'!B7687+'Approvvigionamento energia'!$Q$41*'Profilo eolico'!B7687</f>
        <v>267.51800991339405</v>
      </c>
      <c r="G7685">
        <f>$P$43*'Profilo fotovoltaico'!B7687+'Approvvigionamento energia'!$Q$43*'Profilo eolico'!B7687</f>
        <v>133.75900495669703</v>
      </c>
      <c r="H7685">
        <f t="shared" si="240"/>
        <v>1138.4335154826958</v>
      </c>
      <c r="I7685">
        <f>IF(LCOH!$C$28=Menu!$A$1,'Approvvigionamento energia'!C7685,0)+IF(LCOH!$C$28=Menu!$A$2,'Approvvigionamento energia'!D7685,0)+IF(LCOH!$C$28=Menu!$A$3,'Approvvigionamento energia'!E7685,0)+IF(LCOH!$C$28=Menu!$A$4,'Approvvigionamento energia'!F7685,0)+IF(LCOH!$C$28=Menu!$A$5,'Approvvigionamento energia'!G7685,0)+IF(LCOH!$C$28=Menu!$A$6,'Approvvigionamento energia'!H7685,0)</f>
        <v>267.51800991339405</v>
      </c>
      <c r="J7685">
        <f>'Approvvigionamento energia'!A7685+'Approvvigionamento energia'!B7685+'Approvvigionamento energia'!I7685</f>
        <v>359.21800991339404</v>
      </c>
      <c r="K7685">
        <f>IF(MIN(LCOH!$C$18,J7685)&gt;=$P$48*LCOH!$C$18, MIN(LCOH!$C$18,J7685),0)</f>
        <v>0</v>
      </c>
      <c r="L7685">
        <f t="shared" si="241"/>
        <v>359.21800991339404</v>
      </c>
      <c r="M7685">
        <f>K7685/LCOH!$C$18</f>
        <v>0</v>
      </c>
      <c r="N7685">
        <f>K7685/LCOH!$C$34</f>
        <v>0</v>
      </c>
    </row>
    <row r="7686" spans="1:14" x14ac:dyDescent="0.35">
      <c r="A7686">
        <f>'Profilo fotovoltaico'!B7688*LCOH!$C$20</f>
        <v>0</v>
      </c>
      <c r="B7686">
        <f>'Profilo eolico'!B7688*LCOH!$C$21</f>
        <v>93.3</v>
      </c>
      <c r="C7686">
        <f>$P$35*'Profilo fotovoltaico'!B7688</f>
        <v>0</v>
      </c>
      <c r="D7686">
        <f>$Q$37*'Profilo eolico'!B7688</f>
        <v>544.37143565800795</v>
      </c>
      <c r="E7686">
        <f>$P$39*'Profilo fotovoltaico'!B7688+'Approvvigionamento energia'!$Q$39*'Profilo eolico'!B7688</f>
        <v>408.27857674350588</v>
      </c>
      <c r="F7686">
        <f>$P$41*'Profilo fotovoltaico'!B7688+'Approvvigionamento energia'!$Q$41*'Profilo eolico'!B7688</f>
        <v>272.18571782900398</v>
      </c>
      <c r="G7686">
        <f>$P$43*'Profilo fotovoltaico'!B7688+'Approvvigionamento energia'!$Q$43*'Profilo eolico'!B7688</f>
        <v>136.09285891450199</v>
      </c>
      <c r="H7686">
        <f t="shared" si="240"/>
        <v>1138.4335154826958</v>
      </c>
      <c r="I7686">
        <f>IF(LCOH!$C$28=Menu!$A$1,'Approvvigionamento energia'!C7686,0)+IF(LCOH!$C$28=Menu!$A$2,'Approvvigionamento energia'!D7686,0)+IF(LCOH!$C$28=Menu!$A$3,'Approvvigionamento energia'!E7686,0)+IF(LCOH!$C$28=Menu!$A$4,'Approvvigionamento energia'!F7686,0)+IF(LCOH!$C$28=Menu!$A$5,'Approvvigionamento energia'!G7686,0)+IF(LCOH!$C$28=Menu!$A$6,'Approvvigionamento energia'!H7686,0)</f>
        <v>272.18571782900398</v>
      </c>
      <c r="J7686">
        <f>'Approvvigionamento energia'!A7686+'Approvvigionamento energia'!B7686+'Approvvigionamento energia'!I7686</f>
        <v>365.48571782900399</v>
      </c>
      <c r="K7686">
        <f>IF(MIN(LCOH!$C$18,J7686)&gt;=$P$48*LCOH!$C$18, MIN(LCOH!$C$18,J7686),0)</f>
        <v>0</v>
      </c>
      <c r="L7686">
        <f t="shared" si="241"/>
        <v>365.48571782900399</v>
      </c>
      <c r="M7686">
        <f>K7686/LCOH!$C$18</f>
        <v>0</v>
      </c>
      <c r="N7686">
        <f>K7686/LCOH!$C$34</f>
        <v>0</v>
      </c>
    </row>
    <row r="7687" spans="1:14" x14ac:dyDescent="0.35">
      <c r="A7687">
        <f>'Profilo fotovoltaico'!B7689*LCOH!$C$20</f>
        <v>0</v>
      </c>
      <c r="B7687">
        <f>'Profilo eolico'!B7689*LCOH!$C$21</f>
        <v>93.899999999999991</v>
      </c>
      <c r="C7687">
        <f>$P$35*'Profilo fotovoltaico'!B7689</f>
        <v>0</v>
      </c>
      <c r="D7687">
        <f>$Q$37*'Profilo eolico'!B7689</f>
        <v>547.87221659471538</v>
      </c>
      <c r="E7687">
        <f>$P$39*'Profilo fotovoltaico'!B7689+'Approvvigionamento energia'!$Q$39*'Profilo eolico'!B7689</f>
        <v>410.90416244603648</v>
      </c>
      <c r="F7687">
        <f>$P$41*'Profilo fotovoltaico'!B7689+'Approvvigionamento energia'!$Q$41*'Profilo eolico'!B7689</f>
        <v>273.93610829735769</v>
      </c>
      <c r="G7687">
        <f>$P$43*'Profilo fotovoltaico'!B7689+'Approvvigionamento energia'!$Q$43*'Profilo eolico'!B7689</f>
        <v>136.96805414867885</v>
      </c>
      <c r="H7687">
        <f t="shared" si="240"/>
        <v>1138.4335154826958</v>
      </c>
      <c r="I7687">
        <f>IF(LCOH!$C$28=Menu!$A$1,'Approvvigionamento energia'!C7687,0)+IF(LCOH!$C$28=Menu!$A$2,'Approvvigionamento energia'!D7687,0)+IF(LCOH!$C$28=Menu!$A$3,'Approvvigionamento energia'!E7687,0)+IF(LCOH!$C$28=Menu!$A$4,'Approvvigionamento energia'!F7687,0)+IF(LCOH!$C$28=Menu!$A$5,'Approvvigionamento energia'!G7687,0)+IF(LCOH!$C$28=Menu!$A$6,'Approvvigionamento energia'!H7687,0)</f>
        <v>273.93610829735769</v>
      </c>
      <c r="J7687">
        <f>'Approvvigionamento energia'!A7687+'Approvvigionamento energia'!B7687+'Approvvigionamento energia'!I7687</f>
        <v>367.83610829735767</v>
      </c>
      <c r="K7687">
        <f>IF(MIN(LCOH!$C$18,J7687)&gt;=$P$48*LCOH!$C$18, MIN(LCOH!$C$18,J7687),0)</f>
        <v>0</v>
      </c>
      <c r="L7687">
        <f t="shared" si="241"/>
        <v>367.83610829735767</v>
      </c>
      <c r="M7687">
        <f>K7687/LCOH!$C$18</f>
        <v>0</v>
      </c>
      <c r="N7687">
        <f>K7687/LCOH!$C$34</f>
        <v>0</v>
      </c>
    </row>
    <row r="7688" spans="1:14" x14ac:dyDescent="0.35">
      <c r="A7688">
        <f>'Profilo fotovoltaico'!B7690*LCOH!$C$20</f>
        <v>17</v>
      </c>
      <c r="B7688">
        <f>'Profilo eolico'!B7690*LCOH!$C$21</f>
        <v>93.899999999999991</v>
      </c>
      <c r="C7688">
        <f>$P$35*'Profilo fotovoltaico'!B7690</f>
        <v>125.02840718957512</v>
      </c>
      <c r="D7688">
        <f>$Q$37*'Profilo eolico'!B7690</f>
        <v>547.87221659471538</v>
      </c>
      <c r="E7688">
        <f>$P$39*'Profilo fotovoltaico'!B7690+'Approvvigionamento energia'!$Q$39*'Profilo eolico'!B7690</f>
        <v>442.16126424343025</v>
      </c>
      <c r="F7688">
        <f>$P$41*'Profilo fotovoltaico'!B7690+'Approvvigionamento energia'!$Q$41*'Profilo eolico'!B7690</f>
        <v>336.45031189214524</v>
      </c>
      <c r="G7688">
        <f>$P$43*'Profilo fotovoltaico'!B7690+'Approvvigionamento energia'!$Q$43*'Profilo eolico'!B7690</f>
        <v>230.73935954086016</v>
      </c>
      <c r="H7688">
        <f t="shared" si="240"/>
        <v>1138.4335154826958</v>
      </c>
      <c r="I7688">
        <f>IF(LCOH!$C$28=Menu!$A$1,'Approvvigionamento energia'!C7688,0)+IF(LCOH!$C$28=Menu!$A$2,'Approvvigionamento energia'!D7688,0)+IF(LCOH!$C$28=Menu!$A$3,'Approvvigionamento energia'!E7688,0)+IF(LCOH!$C$28=Menu!$A$4,'Approvvigionamento energia'!F7688,0)+IF(LCOH!$C$28=Menu!$A$5,'Approvvigionamento energia'!G7688,0)+IF(LCOH!$C$28=Menu!$A$6,'Approvvigionamento energia'!H7688,0)</f>
        <v>336.45031189214524</v>
      </c>
      <c r="J7688">
        <f>'Approvvigionamento energia'!A7688+'Approvvigionamento energia'!B7688+'Approvvigionamento energia'!I7688</f>
        <v>447.35031189214521</v>
      </c>
      <c r="K7688">
        <f>IF(MIN(LCOH!$C$18,J7688)&gt;=$P$48*LCOH!$C$18, MIN(LCOH!$C$18,J7688),0)</f>
        <v>447.35031189214521</v>
      </c>
      <c r="L7688">
        <f t="shared" si="241"/>
        <v>0</v>
      </c>
      <c r="M7688">
        <f>K7688/LCOH!$C$18</f>
        <v>0.29823354126143015</v>
      </c>
      <c r="N7688">
        <f>K7688/LCOH!$C$34</f>
        <v>8.6194665104459585</v>
      </c>
    </row>
    <row r="7689" spans="1:14" x14ac:dyDescent="0.35">
      <c r="A7689">
        <f>'Profilo fotovoltaico'!B7691*LCOH!$C$20</f>
        <v>130</v>
      </c>
      <c r="B7689">
        <f>'Profilo eolico'!B7691*LCOH!$C$21</f>
        <v>84.2</v>
      </c>
      <c r="C7689">
        <f>$P$35*'Profilo fotovoltaico'!B7691</f>
        <v>956.09958439086847</v>
      </c>
      <c r="D7689">
        <f>$Q$37*'Profilo eolico'!B7691</f>
        <v>491.27625811794496</v>
      </c>
      <c r="E7689">
        <f>$P$39*'Profilo fotovoltaico'!B7691+'Approvvigionamento energia'!$Q$39*'Profilo eolico'!B7691</f>
        <v>607.48208968617587</v>
      </c>
      <c r="F7689">
        <f>$P$41*'Profilo fotovoltaico'!B7691+'Approvvigionamento energia'!$Q$41*'Profilo eolico'!B7691</f>
        <v>723.68792125440677</v>
      </c>
      <c r="G7689">
        <f>$P$43*'Profilo fotovoltaico'!B7691+'Approvvigionamento energia'!$Q$43*'Profilo eolico'!B7691</f>
        <v>839.89375282263768</v>
      </c>
      <c r="H7689">
        <f t="shared" si="240"/>
        <v>1138.4335154826958</v>
      </c>
      <c r="I7689">
        <f>IF(LCOH!$C$28=Menu!$A$1,'Approvvigionamento energia'!C7689,0)+IF(LCOH!$C$28=Menu!$A$2,'Approvvigionamento energia'!D7689,0)+IF(LCOH!$C$28=Menu!$A$3,'Approvvigionamento energia'!E7689,0)+IF(LCOH!$C$28=Menu!$A$4,'Approvvigionamento energia'!F7689,0)+IF(LCOH!$C$28=Menu!$A$5,'Approvvigionamento energia'!G7689,0)+IF(LCOH!$C$28=Menu!$A$6,'Approvvigionamento energia'!H7689,0)</f>
        <v>723.68792125440677</v>
      </c>
      <c r="J7689">
        <f>'Approvvigionamento energia'!A7689+'Approvvigionamento energia'!B7689+'Approvvigionamento energia'!I7689</f>
        <v>937.88792125440682</v>
      </c>
      <c r="K7689">
        <f>IF(MIN(LCOH!$C$18,J7689)&gt;=$P$48*LCOH!$C$18, MIN(LCOH!$C$18,J7689),0)</f>
        <v>937.88792125440682</v>
      </c>
      <c r="L7689">
        <f t="shared" si="241"/>
        <v>0</v>
      </c>
      <c r="M7689">
        <f>K7689/LCOH!$C$18</f>
        <v>0.6252586141696046</v>
      </c>
      <c r="N7689">
        <f>K7689/LCOH!$C$34</f>
        <v>18.071058212994352</v>
      </c>
    </row>
    <row r="7690" spans="1:14" x14ac:dyDescent="0.35">
      <c r="A7690">
        <f>'Profilo fotovoltaico'!B7692*LCOH!$C$20</f>
        <v>267</v>
      </c>
      <c r="B7690">
        <f>'Profilo eolico'!B7692*LCOH!$C$21</f>
        <v>77.3</v>
      </c>
      <c r="C7690">
        <f>$P$35*'Profilo fotovoltaico'!B7692</f>
        <v>1963.6814540950916</v>
      </c>
      <c r="D7690">
        <f>$Q$37*'Profilo eolico'!B7692</f>
        <v>451.0172773458093</v>
      </c>
      <c r="E7690">
        <f>$P$39*'Profilo fotovoltaico'!B7692+'Approvvigionamento energia'!$Q$39*'Profilo eolico'!B7692</f>
        <v>829.18332153312986</v>
      </c>
      <c r="F7690">
        <f>$P$41*'Profilo fotovoltaico'!B7692+'Approvvigionamento energia'!$Q$41*'Profilo eolico'!B7692</f>
        <v>1207.3493657204504</v>
      </c>
      <c r="G7690">
        <f>$P$43*'Profilo fotovoltaico'!B7692+'Approvvigionamento energia'!$Q$43*'Profilo eolico'!B7692</f>
        <v>1585.5154099077708</v>
      </c>
      <c r="H7690">
        <f t="shared" si="240"/>
        <v>1138.4335154826958</v>
      </c>
      <c r="I7690">
        <f>IF(LCOH!$C$28=Menu!$A$1,'Approvvigionamento energia'!C7690,0)+IF(LCOH!$C$28=Menu!$A$2,'Approvvigionamento energia'!D7690,0)+IF(LCOH!$C$28=Menu!$A$3,'Approvvigionamento energia'!E7690,0)+IF(LCOH!$C$28=Menu!$A$4,'Approvvigionamento energia'!F7690,0)+IF(LCOH!$C$28=Menu!$A$5,'Approvvigionamento energia'!G7690,0)+IF(LCOH!$C$28=Menu!$A$6,'Approvvigionamento energia'!H7690,0)</f>
        <v>1207.3493657204504</v>
      </c>
      <c r="J7690">
        <f>'Approvvigionamento energia'!A7690+'Approvvigionamento energia'!B7690+'Approvvigionamento energia'!I7690</f>
        <v>1551.6493657204503</v>
      </c>
      <c r="K7690">
        <f>IF(MIN(LCOH!$C$18,J7690)&gt;=$P$48*LCOH!$C$18, MIN(LCOH!$C$18,J7690),0)</f>
        <v>1500</v>
      </c>
      <c r="L7690">
        <f t="shared" si="241"/>
        <v>51.649365720450305</v>
      </c>
      <c r="M7690">
        <f>K7690/LCOH!$C$18</f>
        <v>1</v>
      </c>
      <c r="N7690">
        <f>K7690/LCOH!$C$34</f>
        <v>28.901734104046245</v>
      </c>
    </row>
    <row r="7691" spans="1:14" x14ac:dyDescent="0.35">
      <c r="A7691">
        <f>'Profilo fotovoltaico'!B7693*LCOH!$C$20</f>
        <v>377</v>
      </c>
      <c r="B7691">
        <f>'Profilo eolico'!B7693*LCOH!$C$21</f>
        <v>73.099999999999994</v>
      </c>
      <c r="C7691">
        <f>$P$35*'Profilo fotovoltaico'!B7693</f>
        <v>2772.6887947335185</v>
      </c>
      <c r="D7691">
        <f>$Q$37*'Profilo eolico'!B7693</f>
        <v>426.51181078885725</v>
      </c>
      <c r="E7691">
        <f>$P$39*'Profilo fotovoltaico'!B7693+'Approvvigionamento energia'!$Q$39*'Profilo eolico'!B7693</f>
        <v>1013.0560567750225</v>
      </c>
      <c r="F7691">
        <f>$P$41*'Profilo fotovoltaico'!B7693+'Approvvigionamento energia'!$Q$41*'Profilo eolico'!B7693</f>
        <v>1599.6003027611878</v>
      </c>
      <c r="G7691">
        <f>$P$43*'Profilo fotovoltaico'!B7693+'Approvvigionamento energia'!$Q$43*'Profilo eolico'!B7693</f>
        <v>2186.1445487473534</v>
      </c>
      <c r="H7691">
        <f t="shared" si="240"/>
        <v>1138.4335154826958</v>
      </c>
      <c r="I7691">
        <f>IF(LCOH!$C$28=Menu!$A$1,'Approvvigionamento energia'!C7691,0)+IF(LCOH!$C$28=Menu!$A$2,'Approvvigionamento energia'!D7691,0)+IF(LCOH!$C$28=Menu!$A$3,'Approvvigionamento energia'!E7691,0)+IF(LCOH!$C$28=Menu!$A$4,'Approvvigionamento energia'!F7691,0)+IF(LCOH!$C$28=Menu!$A$5,'Approvvigionamento energia'!G7691,0)+IF(LCOH!$C$28=Menu!$A$6,'Approvvigionamento energia'!H7691,0)</f>
        <v>1599.6003027611878</v>
      </c>
      <c r="J7691">
        <f>'Approvvigionamento energia'!A7691+'Approvvigionamento energia'!B7691+'Approvvigionamento energia'!I7691</f>
        <v>2049.7003027611877</v>
      </c>
      <c r="K7691">
        <f>IF(MIN(LCOH!$C$18,J7691)&gt;=$P$48*LCOH!$C$18, MIN(LCOH!$C$18,J7691),0)</f>
        <v>1500</v>
      </c>
      <c r="L7691">
        <f t="shared" si="241"/>
        <v>549.70030276118769</v>
      </c>
      <c r="M7691">
        <f>K7691/LCOH!$C$18</f>
        <v>1</v>
      </c>
      <c r="N7691">
        <f>K7691/LCOH!$C$34</f>
        <v>28.901734104046245</v>
      </c>
    </row>
    <row r="7692" spans="1:14" x14ac:dyDescent="0.35">
      <c r="A7692">
        <f>'Profilo fotovoltaico'!B7694*LCOH!$C$20</f>
        <v>446</v>
      </c>
      <c r="B7692">
        <f>'Profilo eolico'!B7694*LCOH!$C$21</f>
        <v>64.400000000000006</v>
      </c>
      <c r="C7692">
        <f>$P$35*'Profilo fotovoltaico'!B7694</f>
        <v>3280.1570356794409</v>
      </c>
      <c r="D7692">
        <f>$Q$37*'Profilo eolico'!B7694</f>
        <v>375.75048720659925</v>
      </c>
      <c r="E7692">
        <f>$P$39*'Profilo fotovoltaico'!B7694+'Approvvigionamento energia'!$Q$39*'Profilo eolico'!B7694</f>
        <v>1101.8521243248097</v>
      </c>
      <c r="F7692">
        <f>$P$41*'Profilo fotovoltaico'!B7694+'Approvvigionamento energia'!$Q$41*'Profilo eolico'!B7694</f>
        <v>1827.9537614430201</v>
      </c>
      <c r="G7692">
        <f>$P$43*'Profilo fotovoltaico'!B7694+'Approvvigionamento energia'!$Q$43*'Profilo eolico'!B7694</f>
        <v>2554.0553985612305</v>
      </c>
      <c r="H7692">
        <f t="shared" si="240"/>
        <v>1138.4335154826958</v>
      </c>
      <c r="I7692">
        <f>IF(LCOH!$C$28=Menu!$A$1,'Approvvigionamento energia'!C7692,0)+IF(LCOH!$C$28=Menu!$A$2,'Approvvigionamento energia'!D7692,0)+IF(LCOH!$C$28=Menu!$A$3,'Approvvigionamento energia'!E7692,0)+IF(LCOH!$C$28=Menu!$A$4,'Approvvigionamento energia'!F7692,0)+IF(LCOH!$C$28=Menu!$A$5,'Approvvigionamento energia'!G7692,0)+IF(LCOH!$C$28=Menu!$A$6,'Approvvigionamento energia'!H7692,0)</f>
        <v>1827.9537614430201</v>
      </c>
      <c r="J7692">
        <f>'Approvvigionamento energia'!A7692+'Approvvigionamento energia'!B7692+'Approvvigionamento energia'!I7692</f>
        <v>2338.3537614430202</v>
      </c>
      <c r="K7692">
        <f>IF(MIN(LCOH!$C$18,J7692)&gt;=$P$48*LCOH!$C$18, MIN(LCOH!$C$18,J7692),0)</f>
        <v>1500</v>
      </c>
      <c r="L7692">
        <f t="shared" si="241"/>
        <v>838.35376144302018</v>
      </c>
      <c r="M7692">
        <f>K7692/LCOH!$C$18</f>
        <v>1</v>
      </c>
      <c r="N7692">
        <f>K7692/LCOH!$C$34</f>
        <v>28.901734104046245</v>
      </c>
    </row>
    <row r="7693" spans="1:14" x14ac:dyDescent="0.35">
      <c r="A7693">
        <f>'Profilo fotovoltaico'!B7695*LCOH!$C$20</f>
        <v>464</v>
      </c>
      <c r="B7693">
        <f>'Profilo eolico'!B7695*LCOH!$C$21</f>
        <v>58.1</v>
      </c>
      <c r="C7693">
        <f>$P$35*'Profilo fotovoltaico'!B7695</f>
        <v>3412.5400550566383</v>
      </c>
      <c r="D7693">
        <f>$Q$37*'Profilo eolico'!B7695</f>
        <v>338.99228737117107</v>
      </c>
      <c r="E7693">
        <f>$P$39*'Profilo fotovoltaico'!B7695+'Approvvigionamento energia'!$Q$39*'Profilo eolico'!B7695</f>
        <v>1107.3792292925377</v>
      </c>
      <c r="F7693">
        <f>$P$41*'Profilo fotovoltaico'!B7695+'Approvvigionamento energia'!$Q$41*'Profilo eolico'!B7695</f>
        <v>1875.7661712139047</v>
      </c>
      <c r="G7693">
        <f>$P$43*'Profilo fotovoltaico'!B7695+'Approvvigionamento energia'!$Q$43*'Profilo eolico'!B7695</f>
        <v>2644.1531131352717</v>
      </c>
      <c r="H7693">
        <f t="shared" si="240"/>
        <v>1138.4335154826958</v>
      </c>
      <c r="I7693">
        <f>IF(LCOH!$C$28=Menu!$A$1,'Approvvigionamento energia'!C7693,0)+IF(LCOH!$C$28=Menu!$A$2,'Approvvigionamento energia'!D7693,0)+IF(LCOH!$C$28=Menu!$A$3,'Approvvigionamento energia'!E7693,0)+IF(LCOH!$C$28=Menu!$A$4,'Approvvigionamento energia'!F7693,0)+IF(LCOH!$C$28=Menu!$A$5,'Approvvigionamento energia'!G7693,0)+IF(LCOH!$C$28=Menu!$A$6,'Approvvigionamento energia'!H7693,0)</f>
        <v>1875.7661712139047</v>
      </c>
      <c r="J7693">
        <f>'Approvvigionamento energia'!A7693+'Approvvigionamento energia'!B7693+'Approvvigionamento energia'!I7693</f>
        <v>2397.8661712139046</v>
      </c>
      <c r="K7693">
        <f>IF(MIN(LCOH!$C$18,J7693)&gt;=$P$48*LCOH!$C$18, MIN(LCOH!$C$18,J7693),0)</f>
        <v>1500</v>
      </c>
      <c r="L7693">
        <f t="shared" si="241"/>
        <v>897.86617121390464</v>
      </c>
      <c r="M7693">
        <f>K7693/LCOH!$C$18</f>
        <v>1</v>
      </c>
      <c r="N7693">
        <f>K7693/LCOH!$C$34</f>
        <v>28.901734104046245</v>
      </c>
    </row>
    <row r="7694" spans="1:14" x14ac:dyDescent="0.35">
      <c r="A7694">
        <f>'Profilo fotovoltaico'!B7696*LCOH!$C$20</f>
        <v>431</v>
      </c>
      <c r="B7694">
        <f>'Profilo eolico'!B7696*LCOH!$C$21</f>
        <v>55.4</v>
      </c>
      <c r="C7694">
        <f>$P$35*'Profilo fotovoltaico'!B7696</f>
        <v>3169.8378528651101</v>
      </c>
      <c r="D7694">
        <f>$Q$37*'Profilo eolico'!B7696</f>
        <v>323.23877315598753</v>
      </c>
      <c r="E7694">
        <f>$P$39*'Profilo fotovoltaico'!B7696+'Approvvigionamento energia'!$Q$39*'Profilo eolico'!B7696</f>
        <v>1034.8885430832681</v>
      </c>
      <c r="F7694">
        <f>$P$41*'Profilo fotovoltaico'!B7696+'Approvvigionamento energia'!$Q$41*'Profilo eolico'!B7696</f>
        <v>1746.5383130105488</v>
      </c>
      <c r="G7694">
        <f>$P$43*'Profilo fotovoltaico'!B7696+'Approvvigionamento energia'!$Q$43*'Profilo eolico'!B7696</f>
        <v>2458.1880829378297</v>
      </c>
      <c r="H7694">
        <f t="shared" si="240"/>
        <v>1138.4335154826958</v>
      </c>
      <c r="I7694">
        <f>IF(LCOH!$C$28=Menu!$A$1,'Approvvigionamento energia'!C7694,0)+IF(LCOH!$C$28=Menu!$A$2,'Approvvigionamento energia'!D7694,0)+IF(LCOH!$C$28=Menu!$A$3,'Approvvigionamento energia'!E7694,0)+IF(LCOH!$C$28=Menu!$A$4,'Approvvigionamento energia'!F7694,0)+IF(LCOH!$C$28=Menu!$A$5,'Approvvigionamento energia'!G7694,0)+IF(LCOH!$C$28=Menu!$A$6,'Approvvigionamento energia'!H7694,0)</f>
        <v>1746.5383130105488</v>
      </c>
      <c r="J7694">
        <f>'Approvvigionamento energia'!A7694+'Approvvigionamento energia'!B7694+'Approvvigionamento energia'!I7694</f>
        <v>2232.9383130105489</v>
      </c>
      <c r="K7694">
        <f>IF(MIN(LCOH!$C$18,J7694)&gt;=$P$48*LCOH!$C$18, MIN(LCOH!$C$18,J7694),0)</f>
        <v>1500</v>
      </c>
      <c r="L7694">
        <f t="shared" si="241"/>
        <v>732.93831301054888</v>
      </c>
      <c r="M7694">
        <f>K7694/LCOH!$C$18</f>
        <v>1</v>
      </c>
      <c r="N7694">
        <f>K7694/LCOH!$C$34</f>
        <v>28.901734104046245</v>
      </c>
    </row>
    <row r="7695" spans="1:14" x14ac:dyDescent="0.35">
      <c r="A7695">
        <f>'Profilo fotovoltaico'!B7697*LCOH!$C$20</f>
        <v>345</v>
      </c>
      <c r="B7695">
        <f>'Profilo eolico'!B7697*LCOH!$C$21</f>
        <v>55.800000000000004</v>
      </c>
      <c r="C7695">
        <f>$P$35*'Profilo fotovoltaico'!B7697</f>
        <v>2537.3412047296124</v>
      </c>
      <c r="D7695">
        <f>$Q$37*'Profilo eolico'!B7697</f>
        <v>325.57262711379252</v>
      </c>
      <c r="E7695">
        <f>$P$39*'Profilo fotovoltaico'!B7697+'Approvvigionamento energia'!$Q$39*'Profilo eolico'!B7697</f>
        <v>878.51477151774748</v>
      </c>
      <c r="F7695">
        <f>$P$41*'Profilo fotovoltaico'!B7697+'Approvvigionamento energia'!$Q$41*'Profilo eolico'!B7697</f>
        <v>1431.4569159217024</v>
      </c>
      <c r="G7695">
        <f>$P$43*'Profilo fotovoltaico'!B7697+'Approvvigionamento energia'!$Q$43*'Profilo eolico'!B7697</f>
        <v>1984.3990603256575</v>
      </c>
      <c r="H7695">
        <f t="shared" si="240"/>
        <v>1138.4335154826958</v>
      </c>
      <c r="I7695">
        <f>IF(LCOH!$C$28=Menu!$A$1,'Approvvigionamento energia'!C7695,0)+IF(LCOH!$C$28=Menu!$A$2,'Approvvigionamento energia'!D7695,0)+IF(LCOH!$C$28=Menu!$A$3,'Approvvigionamento energia'!E7695,0)+IF(LCOH!$C$28=Menu!$A$4,'Approvvigionamento energia'!F7695,0)+IF(LCOH!$C$28=Menu!$A$5,'Approvvigionamento energia'!G7695,0)+IF(LCOH!$C$28=Menu!$A$6,'Approvvigionamento energia'!H7695,0)</f>
        <v>1431.4569159217024</v>
      </c>
      <c r="J7695">
        <f>'Approvvigionamento energia'!A7695+'Approvvigionamento energia'!B7695+'Approvvigionamento energia'!I7695</f>
        <v>1832.2569159217023</v>
      </c>
      <c r="K7695">
        <f>IF(MIN(LCOH!$C$18,J7695)&gt;=$P$48*LCOH!$C$18, MIN(LCOH!$C$18,J7695),0)</f>
        <v>1500</v>
      </c>
      <c r="L7695">
        <f t="shared" si="241"/>
        <v>332.25691592170233</v>
      </c>
      <c r="M7695">
        <f>K7695/LCOH!$C$18</f>
        <v>1</v>
      </c>
      <c r="N7695">
        <f>K7695/LCOH!$C$34</f>
        <v>28.901734104046245</v>
      </c>
    </row>
    <row r="7696" spans="1:14" x14ac:dyDescent="0.35">
      <c r="A7696">
        <f>'Profilo fotovoltaico'!B7698*LCOH!$C$20</f>
        <v>210</v>
      </c>
      <c r="B7696">
        <f>'Profilo eolico'!B7698*LCOH!$C$21</f>
        <v>56.599999999999994</v>
      </c>
      <c r="C7696">
        <f>$P$35*'Profilo fotovoltaico'!B7698</f>
        <v>1544.4685594006337</v>
      </c>
      <c r="D7696">
        <f>$Q$37*'Profilo eolico'!B7698</f>
        <v>330.24033502940244</v>
      </c>
      <c r="E7696">
        <f>$P$39*'Profilo fotovoltaico'!B7698+'Approvvigionamento energia'!$Q$39*'Profilo eolico'!B7698</f>
        <v>633.79739112221023</v>
      </c>
      <c r="F7696">
        <f>$P$41*'Profilo fotovoltaico'!B7698+'Approvvigionamento energia'!$Q$41*'Profilo eolico'!B7698</f>
        <v>937.35444721501813</v>
      </c>
      <c r="G7696">
        <f>$P$43*'Profilo fotovoltaico'!B7698+'Approvvigionamento energia'!$Q$43*'Profilo eolico'!B7698</f>
        <v>1240.9115033078258</v>
      </c>
      <c r="H7696">
        <f t="shared" si="240"/>
        <v>1138.4335154826958</v>
      </c>
      <c r="I7696">
        <f>IF(LCOH!$C$28=Menu!$A$1,'Approvvigionamento energia'!C7696,0)+IF(LCOH!$C$28=Menu!$A$2,'Approvvigionamento energia'!D7696,0)+IF(LCOH!$C$28=Menu!$A$3,'Approvvigionamento energia'!E7696,0)+IF(LCOH!$C$28=Menu!$A$4,'Approvvigionamento energia'!F7696,0)+IF(LCOH!$C$28=Menu!$A$5,'Approvvigionamento energia'!G7696,0)+IF(LCOH!$C$28=Menu!$A$6,'Approvvigionamento energia'!H7696,0)</f>
        <v>937.35444721501813</v>
      </c>
      <c r="J7696">
        <f>'Approvvigionamento energia'!A7696+'Approvvigionamento energia'!B7696+'Approvvigionamento energia'!I7696</f>
        <v>1203.9544472150183</v>
      </c>
      <c r="K7696">
        <f>IF(MIN(LCOH!$C$18,J7696)&gt;=$P$48*LCOH!$C$18, MIN(LCOH!$C$18,J7696),0)</f>
        <v>1203.9544472150183</v>
      </c>
      <c r="L7696">
        <f t="shared" si="241"/>
        <v>0</v>
      </c>
      <c r="M7696">
        <f>K7696/LCOH!$C$18</f>
        <v>0.80263629814334547</v>
      </c>
      <c r="N7696">
        <f>K7696/LCOH!$C$34</f>
        <v>23.197580871194958</v>
      </c>
    </row>
    <row r="7697" spans="1:14" x14ac:dyDescent="0.35">
      <c r="A7697">
        <f>'Profilo fotovoltaico'!B7699*LCOH!$C$20</f>
        <v>53</v>
      </c>
      <c r="B7697">
        <f>'Profilo eolico'!B7699*LCOH!$C$21</f>
        <v>59.7</v>
      </c>
      <c r="C7697">
        <f>$P$35*'Profilo fotovoltaico'!B7699</f>
        <v>389.79444594396944</v>
      </c>
      <c r="D7697">
        <f>$Q$37*'Profilo eolico'!B7699</f>
        <v>348.32770320239098</v>
      </c>
      <c r="E7697">
        <f>$P$39*'Profilo fotovoltaico'!B7699+'Approvvigionamento energia'!$Q$39*'Profilo eolico'!B7699</f>
        <v>358.69438888778552</v>
      </c>
      <c r="F7697">
        <f>$P$41*'Profilo fotovoltaico'!B7699+'Approvvigionamento energia'!$Q$41*'Profilo eolico'!B7699</f>
        <v>369.06107457318024</v>
      </c>
      <c r="G7697">
        <f>$P$43*'Profilo fotovoltaico'!B7699+'Approvvigionamento energia'!$Q$43*'Profilo eolico'!B7699</f>
        <v>379.42776025857484</v>
      </c>
      <c r="H7697">
        <f t="shared" si="240"/>
        <v>1138.4335154826958</v>
      </c>
      <c r="I7697">
        <f>IF(LCOH!$C$28=Menu!$A$1,'Approvvigionamento energia'!C7697,0)+IF(LCOH!$C$28=Menu!$A$2,'Approvvigionamento energia'!D7697,0)+IF(LCOH!$C$28=Menu!$A$3,'Approvvigionamento energia'!E7697,0)+IF(LCOH!$C$28=Menu!$A$4,'Approvvigionamento energia'!F7697,0)+IF(LCOH!$C$28=Menu!$A$5,'Approvvigionamento energia'!G7697,0)+IF(LCOH!$C$28=Menu!$A$6,'Approvvigionamento energia'!H7697,0)</f>
        <v>369.06107457318024</v>
      </c>
      <c r="J7697">
        <f>'Approvvigionamento energia'!A7697+'Approvvigionamento energia'!B7697+'Approvvigionamento energia'!I7697</f>
        <v>481.76107457318022</v>
      </c>
      <c r="K7697">
        <f>IF(MIN(LCOH!$C$18,J7697)&gt;=$P$48*LCOH!$C$18, MIN(LCOH!$C$18,J7697),0)</f>
        <v>481.76107457318022</v>
      </c>
      <c r="L7697">
        <f t="shared" si="241"/>
        <v>0</v>
      </c>
      <c r="M7697">
        <f>K7697/LCOH!$C$18</f>
        <v>0.32117404971545349</v>
      </c>
      <c r="N7697">
        <f>K7697/LCOH!$C$34</f>
        <v>9.2824869859957655</v>
      </c>
    </row>
    <row r="7698" spans="1:14" x14ac:dyDescent="0.35">
      <c r="A7698">
        <f>'Profilo fotovoltaico'!B7700*LCOH!$C$20</f>
        <v>0</v>
      </c>
      <c r="B7698">
        <f>'Profilo eolico'!B7700*LCOH!$C$21</f>
        <v>70.599999999999994</v>
      </c>
      <c r="C7698">
        <f>$P$35*'Profilo fotovoltaico'!B7700</f>
        <v>0</v>
      </c>
      <c r="D7698">
        <f>$Q$37*'Profilo eolico'!B7700</f>
        <v>411.9252235525762</v>
      </c>
      <c r="E7698">
        <f>$P$39*'Profilo fotovoltaico'!B7700+'Approvvigionamento energia'!$Q$39*'Profilo eolico'!B7700</f>
        <v>308.94391766443215</v>
      </c>
      <c r="F7698">
        <f>$P$41*'Profilo fotovoltaico'!B7700+'Approvvigionamento energia'!$Q$41*'Profilo eolico'!B7700</f>
        <v>205.9626117762881</v>
      </c>
      <c r="G7698">
        <f>$P$43*'Profilo fotovoltaico'!B7700+'Approvvigionamento energia'!$Q$43*'Profilo eolico'!B7700</f>
        <v>102.98130588814405</v>
      </c>
      <c r="H7698">
        <f t="shared" si="240"/>
        <v>1138.4335154826958</v>
      </c>
      <c r="I7698">
        <f>IF(LCOH!$C$28=Menu!$A$1,'Approvvigionamento energia'!C7698,0)+IF(LCOH!$C$28=Menu!$A$2,'Approvvigionamento energia'!D7698,0)+IF(LCOH!$C$28=Menu!$A$3,'Approvvigionamento energia'!E7698,0)+IF(LCOH!$C$28=Menu!$A$4,'Approvvigionamento energia'!F7698,0)+IF(LCOH!$C$28=Menu!$A$5,'Approvvigionamento energia'!G7698,0)+IF(LCOH!$C$28=Menu!$A$6,'Approvvigionamento energia'!H7698,0)</f>
        <v>205.9626117762881</v>
      </c>
      <c r="J7698">
        <f>'Approvvigionamento energia'!A7698+'Approvvigionamento energia'!B7698+'Approvvigionamento energia'!I7698</f>
        <v>276.56261177628812</v>
      </c>
      <c r="K7698">
        <f>IF(MIN(LCOH!$C$18,J7698)&gt;=$P$48*LCOH!$C$18, MIN(LCOH!$C$18,J7698),0)</f>
        <v>0</v>
      </c>
      <c r="L7698">
        <f t="shared" si="241"/>
        <v>276.56261177628812</v>
      </c>
      <c r="M7698">
        <f>K7698/LCOH!$C$18</f>
        <v>0</v>
      </c>
      <c r="N7698">
        <f>K7698/LCOH!$C$34</f>
        <v>0</v>
      </c>
    </row>
    <row r="7699" spans="1:14" x14ac:dyDescent="0.35">
      <c r="A7699">
        <f>'Profilo fotovoltaico'!B7701*LCOH!$C$20</f>
        <v>0</v>
      </c>
      <c r="B7699">
        <f>'Profilo eolico'!B7701*LCOH!$C$21</f>
        <v>85.8</v>
      </c>
      <c r="C7699">
        <f>$P$35*'Profilo fotovoltaico'!B7701</f>
        <v>0</v>
      </c>
      <c r="D7699">
        <f>$Q$37*'Profilo eolico'!B7701</f>
        <v>500.61167394916487</v>
      </c>
      <c r="E7699">
        <f>$P$39*'Profilo fotovoltaico'!B7701+'Approvvigionamento energia'!$Q$39*'Profilo eolico'!B7701</f>
        <v>375.45875546187364</v>
      </c>
      <c r="F7699">
        <f>$P$41*'Profilo fotovoltaico'!B7701+'Approvvigionamento energia'!$Q$41*'Profilo eolico'!B7701</f>
        <v>250.30583697458243</v>
      </c>
      <c r="G7699">
        <f>$P$43*'Profilo fotovoltaico'!B7701+'Approvvigionamento energia'!$Q$43*'Profilo eolico'!B7701</f>
        <v>125.15291848729122</v>
      </c>
      <c r="H7699">
        <f t="shared" si="240"/>
        <v>1138.4335154826958</v>
      </c>
      <c r="I7699">
        <f>IF(LCOH!$C$28=Menu!$A$1,'Approvvigionamento energia'!C7699,0)+IF(LCOH!$C$28=Menu!$A$2,'Approvvigionamento energia'!D7699,0)+IF(LCOH!$C$28=Menu!$A$3,'Approvvigionamento energia'!E7699,0)+IF(LCOH!$C$28=Menu!$A$4,'Approvvigionamento energia'!F7699,0)+IF(LCOH!$C$28=Menu!$A$5,'Approvvigionamento energia'!G7699,0)+IF(LCOH!$C$28=Menu!$A$6,'Approvvigionamento energia'!H7699,0)</f>
        <v>250.30583697458243</v>
      </c>
      <c r="J7699">
        <f>'Approvvigionamento energia'!A7699+'Approvvigionamento energia'!B7699+'Approvvigionamento energia'!I7699</f>
        <v>336.10583697458242</v>
      </c>
      <c r="K7699">
        <f>IF(MIN(LCOH!$C$18,J7699)&gt;=$P$48*LCOH!$C$18, MIN(LCOH!$C$18,J7699),0)</f>
        <v>0</v>
      </c>
      <c r="L7699">
        <f t="shared" si="241"/>
        <v>336.10583697458242</v>
      </c>
      <c r="M7699">
        <f>K7699/LCOH!$C$18</f>
        <v>0</v>
      </c>
      <c r="N7699">
        <f>K7699/LCOH!$C$34</f>
        <v>0</v>
      </c>
    </row>
    <row r="7700" spans="1:14" x14ac:dyDescent="0.35">
      <c r="A7700">
        <f>'Profilo fotovoltaico'!B7702*LCOH!$C$20</f>
        <v>0</v>
      </c>
      <c r="B7700">
        <f>'Profilo eolico'!B7702*LCOH!$C$21</f>
        <v>99.9</v>
      </c>
      <c r="C7700">
        <f>$P$35*'Profilo fotovoltaico'!B7702</f>
        <v>0</v>
      </c>
      <c r="D7700">
        <f>$Q$37*'Profilo eolico'!B7702</f>
        <v>582.8800259617899</v>
      </c>
      <c r="E7700">
        <f>$P$39*'Profilo fotovoltaico'!B7702+'Approvvigionamento energia'!$Q$39*'Profilo eolico'!B7702</f>
        <v>437.16001947134237</v>
      </c>
      <c r="F7700">
        <f>$P$41*'Profilo fotovoltaico'!B7702+'Approvvigionamento energia'!$Q$41*'Profilo eolico'!B7702</f>
        <v>291.44001298089495</v>
      </c>
      <c r="G7700">
        <f>$P$43*'Profilo fotovoltaico'!B7702+'Approvvigionamento energia'!$Q$43*'Profilo eolico'!B7702</f>
        <v>145.72000649044747</v>
      </c>
      <c r="H7700">
        <f t="shared" si="240"/>
        <v>1138.4335154826958</v>
      </c>
      <c r="I7700">
        <f>IF(LCOH!$C$28=Menu!$A$1,'Approvvigionamento energia'!C7700,0)+IF(LCOH!$C$28=Menu!$A$2,'Approvvigionamento energia'!D7700,0)+IF(LCOH!$C$28=Menu!$A$3,'Approvvigionamento energia'!E7700,0)+IF(LCOH!$C$28=Menu!$A$4,'Approvvigionamento energia'!F7700,0)+IF(LCOH!$C$28=Menu!$A$5,'Approvvigionamento energia'!G7700,0)+IF(LCOH!$C$28=Menu!$A$6,'Approvvigionamento energia'!H7700,0)</f>
        <v>291.44001298089495</v>
      </c>
      <c r="J7700">
        <f>'Approvvigionamento energia'!A7700+'Approvvigionamento energia'!B7700+'Approvvigionamento energia'!I7700</f>
        <v>391.34001298089493</v>
      </c>
      <c r="K7700">
        <f>IF(MIN(LCOH!$C$18,J7700)&gt;=$P$48*LCOH!$C$18, MIN(LCOH!$C$18,J7700),0)</f>
        <v>391.34001298089493</v>
      </c>
      <c r="L7700">
        <f t="shared" si="241"/>
        <v>0</v>
      </c>
      <c r="M7700">
        <f>K7700/LCOH!$C$18</f>
        <v>0.26089334198726327</v>
      </c>
      <c r="N7700">
        <f>K7700/LCOH!$C$34</f>
        <v>7.5402699996318869</v>
      </c>
    </row>
    <row r="7701" spans="1:14" x14ac:dyDescent="0.35">
      <c r="A7701">
        <f>'Profilo fotovoltaico'!B7703*LCOH!$C$20</f>
        <v>0</v>
      </c>
      <c r="B7701">
        <f>'Profilo eolico'!B7703*LCOH!$C$21</f>
        <v>108.5</v>
      </c>
      <c r="C7701">
        <f>$P$35*'Profilo fotovoltaico'!B7703</f>
        <v>0</v>
      </c>
      <c r="D7701">
        <f>$Q$37*'Profilo eolico'!B7703</f>
        <v>633.05788605459657</v>
      </c>
      <c r="E7701">
        <f>$P$39*'Profilo fotovoltaico'!B7703+'Approvvigionamento energia'!$Q$39*'Profilo eolico'!B7703</f>
        <v>474.79341454094742</v>
      </c>
      <c r="F7701">
        <f>$P$41*'Profilo fotovoltaico'!B7703+'Approvvigionamento energia'!$Q$41*'Profilo eolico'!B7703</f>
        <v>316.52894302729828</v>
      </c>
      <c r="G7701">
        <f>$P$43*'Profilo fotovoltaico'!B7703+'Approvvigionamento energia'!$Q$43*'Profilo eolico'!B7703</f>
        <v>158.26447151364914</v>
      </c>
      <c r="H7701">
        <f t="shared" si="240"/>
        <v>1138.4335154826958</v>
      </c>
      <c r="I7701">
        <f>IF(LCOH!$C$28=Menu!$A$1,'Approvvigionamento energia'!C7701,0)+IF(LCOH!$C$28=Menu!$A$2,'Approvvigionamento energia'!D7701,0)+IF(LCOH!$C$28=Menu!$A$3,'Approvvigionamento energia'!E7701,0)+IF(LCOH!$C$28=Menu!$A$4,'Approvvigionamento energia'!F7701,0)+IF(LCOH!$C$28=Menu!$A$5,'Approvvigionamento energia'!G7701,0)+IF(LCOH!$C$28=Menu!$A$6,'Approvvigionamento energia'!H7701,0)</f>
        <v>316.52894302729828</v>
      </c>
      <c r="J7701">
        <f>'Approvvigionamento energia'!A7701+'Approvvigionamento energia'!B7701+'Approvvigionamento energia'!I7701</f>
        <v>425.02894302729828</v>
      </c>
      <c r="K7701">
        <f>IF(MIN(LCOH!$C$18,J7701)&gt;=$P$48*LCOH!$C$18, MIN(LCOH!$C$18,J7701),0)</f>
        <v>425.02894302729828</v>
      </c>
      <c r="L7701">
        <f t="shared" si="241"/>
        <v>0</v>
      </c>
      <c r="M7701">
        <f>K7701/LCOH!$C$18</f>
        <v>0.28335262868486555</v>
      </c>
      <c r="N7701">
        <f>K7701/LCOH!$C$34</f>
        <v>8.1893823319325296</v>
      </c>
    </row>
    <row r="7702" spans="1:14" x14ac:dyDescent="0.35">
      <c r="A7702">
        <f>'Profilo fotovoltaico'!B7704*LCOH!$C$20</f>
        <v>0</v>
      </c>
      <c r="B7702">
        <f>'Profilo eolico'!B7704*LCOH!$C$21</f>
        <v>113.8</v>
      </c>
      <c r="C7702">
        <f>$P$35*'Profilo fotovoltaico'!B7704</f>
        <v>0</v>
      </c>
      <c r="D7702">
        <f>$Q$37*'Profilo eolico'!B7704</f>
        <v>663.98145099551232</v>
      </c>
      <c r="E7702">
        <f>$P$39*'Profilo fotovoltaico'!B7704+'Approvvigionamento energia'!$Q$39*'Profilo eolico'!B7704</f>
        <v>497.98608824663427</v>
      </c>
      <c r="F7702">
        <f>$P$41*'Profilo fotovoltaico'!B7704+'Approvvigionamento energia'!$Q$41*'Profilo eolico'!B7704</f>
        <v>331.99072549775616</v>
      </c>
      <c r="G7702">
        <f>$P$43*'Profilo fotovoltaico'!B7704+'Approvvigionamento energia'!$Q$43*'Profilo eolico'!B7704</f>
        <v>165.99536274887808</v>
      </c>
      <c r="H7702">
        <f t="shared" si="240"/>
        <v>1138.4335154826958</v>
      </c>
      <c r="I7702">
        <f>IF(LCOH!$C$28=Menu!$A$1,'Approvvigionamento energia'!C7702,0)+IF(LCOH!$C$28=Menu!$A$2,'Approvvigionamento energia'!D7702,0)+IF(LCOH!$C$28=Menu!$A$3,'Approvvigionamento energia'!E7702,0)+IF(LCOH!$C$28=Menu!$A$4,'Approvvigionamento energia'!F7702,0)+IF(LCOH!$C$28=Menu!$A$5,'Approvvigionamento energia'!G7702,0)+IF(LCOH!$C$28=Menu!$A$6,'Approvvigionamento energia'!H7702,0)</f>
        <v>331.99072549775616</v>
      </c>
      <c r="J7702">
        <f>'Approvvigionamento energia'!A7702+'Approvvigionamento energia'!B7702+'Approvvigionamento energia'!I7702</f>
        <v>445.79072549775617</v>
      </c>
      <c r="K7702">
        <f>IF(MIN(LCOH!$C$18,J7702)&gt;=$P$48*LCOH!$C$18, MIN(LCOH!$C$18,J7702),0)</f>
        <v>445.79072549775617</v>
      </c>
      <c r="L7702">
        <f t="shared" si="241"/>
        <v>0</v>
      </c>
      <c r="M7702">
        <f>K7702/LCOH!$C$18</f>
        <v>0.29719381699850411</v>
      </c>
      <c r="N7702">
        <f>K7702/LCOH!$C$34</f>
        <v>8.5894166762573452</v>
      </c>
    </row>
    <row r="7703" spans="1:14" x14ac:dyDescent="0.35">
      <c r="A7703">
        <f>'Profilo fotovoltaico'!B7705*LCOH!$C$20</f>
        <v>0</v>
      </c>
      <c r="B7703">
        <f>'Profilo eolico'!B7705*LCOH!$C$21</f>
        <v>120</v>
      </c>
      <c r="C7703">
        <f>$P$35*'Profilo fotovoltaico'!B7705</f>
        <v>0</v>
      </c>
      <c r="D7703">
        <f>$Q$37*'Profilo eolico'!B7705</f>
        <v>700.15618734148927</v>
      </c>
      <c r="E7703">
        <f>$P$39*'Profilo fotovoltaico'!B7705+'Approvvigionamento energia'!$Q$39*'Profilo eolico'!B7705</f>
        <v>525.11714050611693</v>
      </c>
      <c r="F7703">
        <f>$P$41*'Profilo fotovoltaico'!B7705+'Approvvigionamento energia'!$Q$41*'Profilo eolico'!B7705</f>
        <v>350.07809367074464</v>
      </c>
      <c r="G7703">
        <f>$P$43*'Profilo fotovoltaico'!B7705+'Approvvigionamento energia'!$Q$43*'Profilo eolico'!B7705</f>
        <v>175.03904683537232</v>
      </c>
      <c r="H7703">
        <f t="shared" si="240"/>
        <v>1138.4335154826958</v>
      </c>
      <c r="I7703">
        <f>IF(LCOH!$C$28=Menu!$A$1,'Approvvigionamento energia'!C7703,0)+IF(LCOH!$C$28=Menu!$A$2,'Approvvigionamento energia'!D7703,0)+IF(LCOH!$C$28=Menu!$A$3,'Approvvigionamento energia'!E7703,0)+IF(LCOH!$C$28=Menu!$A$4,'Approvvigionamento energia'!F7703,0)+IF(LCOH!$C$28=Menu!$A$5,'Approvvigionamento energia'!G7703,0)+IF(LCOH!$C$28=Menu!$A$6,'Approvvigionamento energia'!H7703,0)</f>
        <v>350.07809367074464</v>
      </c>
      <c r="J7703">
        <f>'Approvvigionamento energia'!A7703+'Approvvigionamento energia'!B7703+'Approvvigionamento energia'!I7703</f>
        <v>470.07809367074464</v>
      </c>
      <c r="K7703">
        <f>IF(MIN(LCOH!$C$18,J7703)&gt;=$P$48*LCOH!$C$18, MIN(LCOH!$C$18,J7703),0)</f>
        <v>470.07809367074464</v>
      </c>
      <c r="L7703">
        <f t="shared" si="241"/>
        <v>0</v>
      </c>
      <c r="M7703">
        <f>K7703/LCOH!$C$18</f>
        <v>0.3133853957804964</v>
      </c>
      <c r="N7703">
        <f>K7703/LCOH!$C$34</f>
        <v>9.0573813809392032</v>
      </c>
    </row>
    <row r="7704" spans="1:14" x14ac:dyDescent="0.35">
      <c r="A7704">
        <f>'Profilo fotovoltaico'!B7706*LCOH!$C$20</f>
        <v>0</v>
      </c>
      <c r="B7704">
        <f>'Profilo eolico'!B7706*LCOH!$C$21</f>
        <v>126.3</v>
      </c>
      <c r="C7704">
        <f>$P$35*'Profilo fotovoltaico'!B7706</f>
        <v>0</v>
      </c>
      <c r="D7704">
        <f>$Q$37*'Profilo eolico'!B7706</f>
        <v>736.91438717691744</v>
      </c>
      <c r="E7704">
        <f>$P$39*'Profilo fotovoltaico'!B7706+'Approvvigionamento energia'!$Q$39*'Profilo eolico'!B7706</f>
        <v>552.68579038268808</v>
      </c>
      <c r="F7704">
        <f>$P$41*'Profilo fotovoltaico'!B7706+'Approvvigionamento energia'!$Q$41*'Profilo eolico'!B7706</f>
        <v>368.45719358845872</v>
      </c>
      <c r="G7704">
        <f>$P$43*'Profilo fotovoltaico'!B7706+'Approvvigionamento energia'!$Q$43*'Profilo eolico'!B7706</f>
        <v>184.22859679422936</v>
      </c>
      <c r="H7704">
        <f t="shared" si="240"/>
        <v>1138.4335154826958</v>
      </c>
      <c r="I7704">
        <f>IF(LCOH!$C$28=Menu!$A$1,'Approvvigionamento energia'!C7704,0)+IF(LCOH!$C$28=Menu!$A$2,'Approvvigionamento energia'!D7704,0)+IF(LCOH!$C$28=Menu!$A$3,'Approvvigionamento energia'!E7704,0)+IF(LCOH!$C$28=Menu!$A$4,'Approvvigionamento energia'!F7704,0)+IF(LCOH!$C$28=Menu!$A$5,'Approvvigionamento energia'!G7704,0)+IF(LCOH!$C$28=Menu!$A$6,'Approvvigionamento energia'!H7704,0)</f>
        <v>368.45719358845872</v>
      </c>
      <c r="J7704">
        <f>'Approvvigionamento energia'!A7704+'Approvvigionamento energia'!B7704+'Approvvigionamento energia'!I7704</f>
        <v>494.75719358845873</v>
      </c>
      <c r="K7704">
        <f>IF(MIN(LCOH!$C$18,J7704)&gt;=$P$48*LCOH!$C$18, MIN(LCOH!$C$18,J7704),0)</f>
        <v>494.75719358845873</v>
      </c>
      <c r="L7704">
        <f t="shared" si="241"/>
        <v>0</v>
      </c>
      <c r="M7704">
        <f>K7704/LCOH!$C$18</f>
        <v>0.32983812905897247</v>
      </c>
      <c r="N7704">
        <f>K7704/LCOH!$C$34</f>
        <v>9.5328939034385112</v>
      </c>
    </row>
    <row r="7705" spans="1:14" x14ac:dyDescent="0.35">
      <c r="A7705">
        <f>'Profilo fotovoltaico'!B7707*LCOH!$C$20</f>
        <v>0</v>
      </c>
      <c r="B7705">
        <f>'Profilo eolico'!B7707*LCOH!$C$21</f>
        <v>133.5</v>
      </c>
      <c r="C7705">
        <f>$P$35*'Profilo fotovoltaico'!B7707</f>
        <v>0</v>
      </c>
      <c r="D7705">
        <f>$Q$37*'Profilo eolico'!B7707</f>
        <v>778.92375841740693</v>
      </c>
      <c r="E7705">
        <f>$P$39*'Profilo fotovoltaico'!B7707+'Approvvigionamento energia'!$Q$39*'Profilo eolico'!B7707</f>
        <v>584.19281881305517</v>
      </c>
      <c r="F7705">
        <f>$P$41*'Profilo fotovoltaico'!B7707+'Approvvigionamento energia'!$Q$41*'Profilo eolico'!B7707</f>
        <v>389.46187920870346</v>
      </c>
      <c r="G7705">
        <f>$P$43*'Profilo fotovoltaico'!B7707+'Approvvigionamento energia'!$Q$43*'Profilo eolico'!B7707</f>
        <v>194.73093960435173</v>
      </c>
      <c r="H7705">
        <f t="shared" si="240"/>
        <v>1138.4335154826958</v>
      </c>
      <c r="I7705">
        <f>IF(LCOH!$C$28=Menu!$A$1,'Approvvigionamento energia'!C7705,0)+IF(LCOH!$C$28=Menu!$A$2,'Approvvigionamento energia'!D7705,0)+IF(LCOH!$C$28=Menu!$A$3,'Approvvigionamento energia'!E7705,0)+IF(LCOH!$C$28=Menu!$A$4,'Approvvigionamento energia'!F7705,0)+IF(LCOH!$C$28=Menu!$A$5,'Approvvigionamento energia'!G7705,0)+IF(LCOH!$C$28=Menu!$A$6,'Approvvigionamento energia'!H7705,0)</f>
        <v>389.46187920870346</v>
      </c>
      <c r="J7705">
        <f>'Approvvigionamento energia'!A7705+'Approvvigionamento energia'!B7705+'Approvvigionamento energia'!I7705</f>
        <v>522.96187920870352</v>
      </c>
      <c r="K7705">
        <f>IF(MIN(LCOH!$C$18,J7705)&gt;=$P$48*LCOH!$C$18, MIN(LCOH!$C$18,J7705),0)</f>
        <v>522.96187920870352</v>
      </c>
      <c r="L7705">
        <f t="shared" si="241"/>
        <v>0</v>
      </c>
      <c r="M7705">
        <f>K7705/LCOH!$C$18</f>
        <v>0.34864125280580233</v>
      </c>
      <c r="N7705">
        <f>K7705/LCOH!$C$34</f>
        <v>10.076336786294865</v>
      </c>
    </row>
    <row r="7706" spans="1:14" x14ac:dyDescent="0.35">
      <c r="A7706">
        <f>'Profilo fotovoltaico'!B7708*LCOH!$C$20</f>
        <v>0</v>
      </c>
      <c r="B7706">
        <f>'Profilo eolico'!B7708*LCOH!$C$21</f>
        <v>139.30000000000001</v>
      </c>
      <c r="C7706">
        <f>$P$35*'Profilo fotovoltaico'!B7708</f>
        <v>0</v>
      </c>
      <c r="D7706">
        <f>$Q$37*'Profilo eolico'!B7708</f>
        <v>812.76464080557889</v>
      </c>
      <c r="E7706">
        <f>$P$39*'Profilo fotovoltaico'!B7708+'Approvvigionamento energia'!$Q$39*'Profilo eolico'!B7708</f>
        <v>609.57348060418417</v>
      </c>
      <c r="F7706">
        <f>$P$41*'Profilo fotovoltaico'!B7708+'Approvvigionamento energia'!$Q$41*'Profilo eolico'!B7708</f>
        <v>406.38232040278945</v>
      </c>
      <c r="G7706">
        <f>$P$43*'Profilo fotovoltaico'!B7708+'Approvvigionamento energia'!$Q$43*'Profilo eolico'!B7708</f>
        <v>203.19116020139472</v>
      </c>
      <c r="H7706">
        <f t="shared" si="240"/>
        <v>1138.4335154826958</v>
      </c>
      <c r="I7706">
        <f>IF(LCOH!$C$28=Menu!$A$1,'Approvvigionamento energia'!C7706,0)+IF(LCOH!$C$28=Menu!$A$2,'Approvvigionamento energia'!D7706,0)+IF(LCOH!$C$28=Menu!$A$3,'Approvvigionamento energia'!E7706,0)+IF(LCOH!$C$28=Menu!$A$4,'Approvvigionamento energia'!F7706,0)+IF(LCOH!$C$28=Menu!$A$5,'Approvvigionamento energia'!G7706,0)+IF(LCOH!$C$28=Menu!$A$6,'Approvvigionamento energia'!H7706,0)</f>
        <v>406.38232040278945</v>
      </c>
      <c r="J7706">
        <f>'Approvvigionamento energia'!A7706+'Approvvigionamento energia'!B7706+'Approvvigionamento energia'!I7706</f>
        <v>545.6823204027894</v>
      </c>
      <c r="K7706">
        <f>IF(MIN(LCOH!$C$18,J7706)&gt;=$P$48*LCOH!$C$18, MIN(LCOH!$C$18,J7706),0)</f>
        <v>545.6823204027894</v>
      </c>
      <c r="L7706">
        <f t="shared" si="241"/>
        <v>0</v>
      </c>
      <c r="M7706">
        <f>K7706/LCOH!$C$18</f>
        <v>0.36378821360185959</v>
      </c>
      <c r="N7706">
        <f>K7706/LCOH!$C$34</f>
        <v>10.514110219706925</v>
      </c>
    </row>
    <row r="7707" spans="1:14" x14ac:dyDescent="0.35">
      <c r="A7707">
        <f>'Profilo fotovoltaico'!B7709*LCOH!$C$20</f>
        <v>0</v>
      </c>
      <c r="B7707">
        <f>'Profilo eolico'!B7709*LCOH!$C$21</f>
        <v>141</v>
      </c>
      <c r="C7707">
        <f>$P$35*'Profilo fotovoltaico'!B7709</f>
        <v>0</v>
      </c>
      <c r="D7707">
        <f>$Q$37*'Profilo eolico'!B7709</f>
        <v>822.68352012624985</v>
      </c>
      <c r="E7707">
        <f>$P$39*'Profilo fotovoltaico'!B7709+'Approvvigionamento energia'!$Q$39*'Profilo eolico'!B7709</f>
        <v>617.01264009468741</v>
      </c>
      <c r="F7707">
        <f>$P$41*'Profilo fotovoltaico'!B7709+'Approvvigionamento energia'!$Q$41*'Profilo eolico'!B7709</f>
        <v>411.34176006312492</v>
      </c>
      <c r="G7707">
        <f>$P$43*'Profilo fotovoltaico'!B7709+'Approvvigionamento energia'!$Q$43*'Profilo eolico'!B7709</f>
        <v>205.67088003156246</v>
      </c>
      <c r="H7707">
        <f t="shared" si="240"/>
        <v>1138.4335154826958</v>
      </c>
      <c r="I7707">
        <f>IF(LCOH!$C$28=Menu!$A$1,'Approvvigionamento energia'!C7707,0)+IF(LCOH!$C$28=Menu!$A$2,'Approvvigionamento energia'!D7707,0)+IF(LCOH!$C$28=Menu!$A$3,'Approvvigionamento energia'!E7707,0)+IF(LCOH!$C$28=Menu!$A$4,'Approvvigionamento energia'!F7707,0)+IF(LCOH!$C$28=Menu!$A$5,'Approvvigionamento energia'!G7707,0)+IF(LCOH!$C$28=Menu!$A$6,'Approvvigionamento energia'!H7707,0)</f>
        <v>411.34176006312492</v>
      </c>
      <c r="J7707">
        <f>'Approvvigionamento energia'!A7707+'Approvvigionamento energia'!B7707+'Approvvigionamento energia'!I7707</f>
        <v>552.34176006312487</v>
      </c>
      <c r="K7707">
        <f>IF(MIN(LCOH!$C$18,J7707)&gt;=$P$48*LCOH!$C$18, MIN(LCOH!$C$18,J7707),0)</f>
        <v>552.34176006312487</v>
      </c>
      <c r="L7707">
        <f t="shared" si="241"/>
        <v>0</v>
      </c>
      <c r="M7707">
        <f>K7707/LCOH!$C$18</f>
        <v>0.36822784004208325</v>
      </c>
      <c r="N7707">
        <f>K7707/LCOH!$C$34</f>
        <v>10.642423122603562</v>
      </c>
    </row>
    <row r="7708" spans="1:14" x14ac:dyDescent="0.35">
      <c r="A7708">
        <f>'Profilo fotovoltaico'!B7710*LCOH!$C$20</f>
        <v>0</v>
      </c>
      <c r="B7708">
        <f>'Profilo eolico'!B7710*LCOH!$C$21</f>
        <v>141.9</v>
      </c>
      <c r="C7708">
        <f>$P$35*'Profilo fotovoltaico'!B7710</f>
        <v>0</v>
      </c>
      <c r="D7708">
        <f>$Q$37*'Profilo eolico'!B7710</f>
        <v>827.93469153131105</v>
      </c>
      <c r="E7708">
        <f>$P$39*'Profilo fotovoltaico'!B7710+'Approvvigionamento energia'!$Q$39*'Profilo eolico'!B7710</f>
        <v>620.95101864848334</v>
      </c>
      <c r="F7708">
        <f>$P$41*'Profilo fotovoltaico'!B7710+'Approvvigionamento energia'!$Q$41*'Profilo eolico'!B7710</f>
        <v>413.96734576565552</v>
      </c>
      <c r="G7708">
        <f>$P$43*'Profilo fotovoltaico'!B7710+'Approvvigionamento energia'!$Q$43*'Profilo eolico'!B7710</f>
        <v>206.98367288282776</v>
      </c>
      <c r="H7708">
        <f t="shared" si="240"/>
        <v>1138.4335154826958</v>
      </c>
      <c r="I7708">
        <f>IF(LCOH!$C$28=Menu!$A$1,'Approvvigionamento energia'!C7708,0)+IF(LCOH!$C$28=Menu!$A$2,'Approvvigionamento energia'!D7708,0)+IF(LCOH!$C$28=Menu!$A$3,'Approvvigionamento energia'!E7708,0)+IF(LCOH!$C$28=Menu!$A$4,'Approvvigionamento energia'!F7708,0)+IF(LCOH!$C$28=Menu!$A$5,'Approvvigionamento energia'!G7708,0)+IF(LCOH!$C$28=Menu!$A$6,'Approvvigionamento energia'!H7708,0)</f>
        <v>413.96734576565552</v>
      </c>
      <c r="J7708">
        <f>'Approvvigionamento energia'!A7708+'Approvvigionamento energia'!B7708+'Approvvigionamento energia'!I7708</f>
        <v>555.8673457656555</v>
      </c>
      <c r="K7708">
        <f>IF(MIN(LCOH!$C$18,J7708)&gt;=$P$48*LCOH!$C$18, MIN(LCOH!$C$18,J7708),0)</f>
        <v>555.8673457656555</v>
      </c>
      <c r="L7708">
        <f t="shared" si="241"/>
        <v>0</v>
      </c>
      <c r="M7708">
        <f>K7708/LCOH!$C$18</f>
        <v>0.37057823051043698</v>
      </c>
      <c r="N7708">
        <f>K7708/LCOH!$C$34</f>
        <v>10.710353482960608</v>
      </c>
    </row>
    <row r="7709" spans="1:14" x14ac:dyDescent="0.35">
      <c r="A7709">
        <f>'Profilo fotovoltaico'!B7711*LCOH!$C$20</f>
        <v>0</v>
      </c>
      <c r="B7709">
        <f>'Profilo eolico'!B7711*LCOH!$C$21</f>
        <v>138.6</v>
      </c>
      <c r="C7709">
        <f>$P$35*'Profilo fotovoltaico'!B7711</f>
        <v>0</v>
      </c>
      <c r="D7709">
        <f>$Q$37*'Profilo eolico'!B7711</f>
        <v>808.68039637942013</v>
      </c>
      <c r="E7709">
        <f>$P$39*'Profilo fotovoltaico'!B7711+'Approvvigionamento energia'!$Q$39*'Profilo eolico'!B7711</f>
        <v>606.51029728456513</v>
      </c>
      <c r="F7709">
        <f>$P$41*'Profilo fotovoltaico'!B7711+'Approvvigionamento energia'!$Q$41*'Profilo eolico'!B7711</f>
        <v>404.34019818971007</v>
      </c>
      <c r="G7709">
        <f>$P$43*'Profilo fotovoltaico'!B7711+'Approvvigionamento energia'!$Q$43*'Profilo eolico'!B7711</f>
        <v>202.17009909485503</v>
      </c>
      <c r="H7709">
        <f t="shared" si="240"/>
        <v>1138.4335154826958</v>
      </c>
      <c r="I7709">
        <f>IF(LCOH!$C$28=Menu!$A$1,'Approvvigionamento energia'!C7709,0)+IF(LCOH!$C$28=Menu!$A$2,'Approvvigionamento energia'!D7709,0)+IF(LCOH!$C$28=Menu!$A$3,'Approvvigionamento energia'!E7709,0)+IF(LCOH!$C$28=Menu!$A$4,'Approvvigionamento energia'!F7709,0)+IF(LCOH!$C$28=Menu!$A$5,'Approvvigionamento energia'!G7709,0)+IF(LCOH!$C$28=Menu!$A$6,'Approvvigionamento energia'!H7709,0)</f>
        <v>404.34019818971007</v>
      </c>
      <c r="J7709">
        <f>'Approvvigionamento energia'!A7709+'Approvvigionamento energia'!B7709+'Approvvigionamento energia'!I7709</f>
        <v>542.94019818971003</v>
      </c>
      <c r="K7709">
        <f>IF(MIN(LCOH!$C$18,J7709)&gt;=$P$48*LCOH!$C$18, MIN(LCOH!$C$18,J7709),0)</f>
        <v>542.94019818971003</v>
      </c>
      <c r="L7709">
        <f t="shared" si="241"/>
        <v>0</v>
      </c>
      <c r="M7709">
        <f>K7709/LCOH!$C$18</f>
        <v>0.36196013212647338</v>
      </c>
      <c r="N7709">
        <f>K7709/LCOH!$C$34</f>
        <v>10.461275494984779</v>
      </c>
    </row>
    <row r="7710" spans="1:14" x14ac:dyDescent="0.35">
      <c r="A7710">
        <f>'Profilo fotovoltaico'!B7712*LCOH!$C$20</f>
        <v>0</v>
      </c>
      <c r="B7710">
        <f>'Profilo eolico'!B7712*LCOH!$C$21</f>
        <v>130.5</v>
      </c>
      <c r="C7710">
        <f>$P$35*'Profilo fotovoltaico'!B7712</f>
        <v>0</v>
      </c>
      <c r="D7710">
        <f>$Q$37*'Profilo eolico'!B7712</f>
        <v>761.41985373386967</v>
      </c>
      <c r="E7710">
        <f>$P$39*'Profilo fotovoltaico'!B7712+'Approvvigionamento energia'!$Q$39*'Profilo eolico'!B7712</f>
        <v>571.06489030040223</v>
      </c>
      <c r="F7710">
        <f>$P$41*'Profilo fotovoltaico'!B7712+'Approvvigionamento energia'!$Q$41*'Profilo eolico'!B7712</f>
        <v>380.70992686693484</v>
      </c>
      <c r="G7710">
        <f>$P$43*'Profilo fotovoltaico'!B7712+'Approvvigionamento energia'!$Q$43*'Profilo eolico'!B7712</f>
        <v>190.35496343346742</v>
      </c>
      <c r="H7710">
        <f t="shared" si="240"/>
        <v>1138.4335154826958</v>
      </c>
      <c r="I7710">
        <f>IF(LCOH!$C$28=Menu!$A$1,'Approvvigionamento energia'!C7710,0)+IF(LCOH!$C$28=Menu!$A$2,'Approvvigionamento energia'!D7710,0)+IF(LCOH!$C$28=Menu!$A$3,'Approvvigionamento energia'!E7710,0)+IF(LCOH!$C$28=Menu!$A$4,'Approvvigionamento energia'!F7710,0)+IF(LCOH!$C$28=Menu!$A$5,'Approvvigionamento energia'!G7710,0)+IF(LCOH!$C$28=Menu!$A$6,'Approvvigionamento energia'!H7710,0)</f>
        <v>380.70992686693484</v>
      </c>
      <c r="J7710">
        <f>'Approvvigionamento energia'!A7710+'Approvvigionamento energia'!B7710+'Approvvigionamento energia'!I7710</f>
        <v>511.20992686693484</v>
      </c>
      <c r="K7710">
        <f>IF(MIN(LCOH!$C$18,J7710)&gt;=$P$48*LCOH!$C$18, MIN(LCOH!$C$18,J7710),0)</f>
        <v>511.20992686693484</v>
      </c>
      <c r="L7710">
        <f t="shared" si="241"/>
        <v>0</v>
      </c>
      <c r="M7710">
        <f>K7710/LCOH!$C$18</f>
        <v>0.34080661791128991</v>
      </c>
      <c r="N7710">
        <f>K7710/LCOH!$C$34</f>
        <v>9.8499022517713843</v>
      </c>
    </row>
    <row r="7711" spans="1:14" x14ac:dyDescent="0.35">
      <c r="A7711">
        <f>'Profilo fotovoltaico'!B7713*LCOH!$C$20</f>
        <v>0</v>
      </c>
      <c r="B7711">
        <f>'Profilo eolico'!B7713*LCOH!$C$21</f>
        <v>119.9</v>
      </c>
      <c r="C7711">
        <f>$P$35*'Profilo fotovoltaico'!B7713</f>
        <v>0</v>
      </c>
      <c r="D7711">
        <f>$Q$37*'Profilo eolico'!B7713</f>
        <v>699.57272385203817</v>
      </c>
      <c r="E7711">
        <f>$P$39*'Profilo fotovoltaico'!B7713+'Approvvigionamento energia'!$Q$39*'Profilo eolico'!B7713</f>
        <v>524.67954288902854</v>
      </c>
      <c r="F7711">
        <f>$P$41*'Profilo fotovoltaico'!B7713+'Approvvigionamento energia'!$Q$41*'Profilo eolico'!B7713</f>
        <v>349.78636192601908</v>
      </c>
      <c r="G7711">
        <f>$P$43*'Profilo fotovoltaico'!B7713+'Approvvigionamento energia'!$Q$43*'Profilo eolico'!B7713</f>
        <v>174.89318096300954</v>
      </c>
      <c r="H7711">
        <f t="shared" si="240"/>
        <v>1138.4335154826958</v>
      </c>
      <c r="I7711">
        <f>IF(LCOH!$C$28=Menu!$A$1,'Approvvigionamento energia'!C7711,0)+IF(LCOH!$C$28=Menu!$A$2,'Approvvigionamento energia'!D7711,0)+IF(LCOH!$C$28=Menu!$A$3,'Approvvigionamento energia'!E7711,0)+IF(LCOH!$C$28=Menu!$A$4,'Approvvigionamento energia'!F7711,0)+IF(LCOH!$C$28=Menu!$A$5,'Approvvigionamento energia'!G7711,0)+IF(LCOH!$C$28=Menu!$A$6,'Approvvigionamento energia'!H7711,0)</f>
        <v>349.78636192601908</v>
      </c>
      <c r="J7711">
        <f>'Approvvigionamento energia'!A7711+'Approvvigionamento energia'!B7711+'Approvvigionamento energia'!I7711</f>
        <v>469.68636192601912</v>
      </c>
      <c r="K7711">
        <f>IF(MIN(LCOH!$C$18,J7711)&gt;=$P$48*LCOH!$C$18, MIN(LCOH!$C$18,J7711),0)</f>
        <v>469.68636192601912</v>
      </c>
      <c r="L7711">
        <f t="shared" si="241"/>
        <v>0</v>
      </c>
      <c r="M7711">
        <f>K7711/LCOH!$C$18</f>
        <v>0.31312424128401273</v>
      </c>
      <c r="N7711">
        <f>K7711/LCOH!$C$34</f>
        <v>9.049833563121755</v>
      </c>
    </row>
    <row r="7712" spans="1:14" x14ac:dyDescent="0.35">
      <c r="A7712">
        <f>'Profilo fotovoltaico'!B7714*LCOH!$C$20</f>
        <v>6</v>
      </c>
      <c r="B7712">
        <f>'Profilo eolico'!B7714*LCOH!$C$21</f>
        <v>105</v>
      </c>
      <c r="C7712">
        <f>$P$35*'Profilo fotovoltaico'!B7714</f>
        <v>44.127673125732393</v>
      </c>
      <c r="D7712">
        <f>$Q$37*'Profilo eolico'!B7714</f>
        <v>612.6366639238031</v>
      </c>
      <c r="E7712">
        <f>$P$39*'Profilo fotovoltaico'!B7714+'Approvvigionamento energia'!$Q$39*'Profilo eolico'!B7714</f>
        <v>470.50941622428542</v>
      </c>
      <c r="F7712">
        <f>$P$41*'Profilo fotovoltaico'!B7714+'Approvvigionamento energia'!$Q$41*'Profilo eolico'!B7714</f>
        <v>328.38216852476774</v>
      </c>
      <c r="G7712">
        <f>$P$43*'Profilo fotovoltaico'!B7714+'Approvvigionamento energia'!$Q$43*'Profilo eolico'!B7714</f>
        <v>186.25492082525005</v>
      </c>
      <c r="H7712">
        <f t="shared" si="240"/>
        <v>1138.4335154826958</v>
      </c>
      <c r="I7712">
        <f>IF(LCOH!$C$28=Menu!$A$1,'Approvvigionamento energia'!C7712,0)+IF(LCOH!$C$28=Menu!$A$2,'Approvvigionamento energia'!D7712,0)+IF(LCOH!$C$28=Menu!$A$3,'Approvvigionamento energia'!E7712,0)+IF(LCOH!$C$28=Menu!$A$4,'Approvvigionamento energia'!F7712,0)+IF(LCOH!$C$28=Menu!$A$5,'Approvvigionamento energia'!G7712,0)+IF(LCOH!$C$28=Menu!$A$6,'Approvvigionamento energia'!H7712,0)</f>
        <v>328.38216852476774</v>
      </c>
      <c r="J7712">
        <f>'Approvvigionamento energia'!A7712+'Approvvigionamento energia'!B7712+'Approvvigionamento energia'!I7712</f>
        <v>439.38216852476774</v>
      </c>
      <c r="K7712">
        <f>IF(MIN(LCOH!$C$18,J7712)&gt;=$P$48*LCOH!$C$18, MIN(LCOH!$C$18,J7712),0)</f>
        <v>439.38216852476774</v>
      </c>
      <c r="L7712">
        <f t="shared" si="241"/>
        <v>0</v>
      </c>
      <c r="M7712">
        <f>K7712/LCOH!$C$18</f>
        <v>0.29292144568317852</v>
      </c>
      <c r="N7712">
        <f>K7712/LCOH!$C$34</f>
        <v>8.4659377365080495</v>
      </c>
    </row>
    <row r="7713" spans="1:14" x14ac:dyDescent="0.35">
      <c r="A7713">
        <f>'Profilo fotovoltaico'!B7715*LCOH!$C$20</f>
        <v>68</v>
      </c>
      <c r="B7713">
        <f>'Profilo eolico'!B7715*LCOH!$C$21</f>
        <v>84.5</v>
      </c>
      <c r="C7713">
        <f>$P$35*'Profilo fotovoltaico'!B7715</f>
        <v>500.11362875830048</v>
      </c>
      <c r="D7713">
        <f>$Q$37*'Profilo eolico'!B7715</f>
        <v>493.02664858629873</v>
      </c>
      <c r="E7713">
        <f>$P$39*'Profilo fotovoltaico'!B7715+'Approvvigionamento energia'!$Q$39*'Profilo eolico'!B7715</f>
        <v>494.7983936292992</v>
      </c>
      <c r="F7713">
        <f>$P$41*'Profilo fotovoltaico'!B7715+'Approvvigionamento energia'!$Q$41*'Profilo eolico'!B7715</f>
        <v>496.57013867229961</v>
      </c>
      <c r="G7713">
        <f>$P$43*'Profilo fotovoltaico'!B7715+'Approvvigionamento energia'!$Q$43*'Profilo eolico'!B7715</f>
        <v>498.34188371530001</v>
      </c>
      <c r="H7713">
        <f t="shared" si="240"/>
        <v>1138.4335154826958</v>
      </c>
      <c r="I7713">
        <f>IF(LCOH!$C$28=Menu!$A$1,'Approvvigionamento energia'!C7713,0)+IF(LCOH!$C$28=Menu!$A$2,'Approvvigionamento energia'!D7713,0)+IF(LCOH!$C$28=Menu!$A$3,'Approvvigionamento energia'!E7713,0)+IF(LCOH!$C$28=Menu!$A$4,'Approvvigionamento energia'!F7713,0)+IF(LCOH!$C$28=Menu!$A$5,'Approvvigionamento energia'!G7713,0)+IF(LCOH!$C$28=Menu!$A$6,'Approvvigionamento energia'!H7713,0)</f>
        <v>496.57013867229961</v>
      </c>
      <c r="J7713">
        <f>'Approvvigionamento energia'!A7713+'Approvvigionamento energia'!B7713+'Approvvigionamento energia'!I7713</f>
        <v>649.07013867229966</v>
      </c>
      <c r="K7713">
        <f>IF(MIN(LCOH!$C$18,J7713)&gt;=$P$48*LCOH!$C$18, MIN(LCOH!$C$18,J7713),0)</f>
        <v>649.07013867229966</v>
      </c>
      <c r="L7713">
        <f t="shared" si="241"/>
        <v>0</v>
      </c>
      <c r="M7713">
        <f>K7713/LCOH!$C$18</f>
        <v>0.4327134257815331</v>
      </c>
      <c r="N7713">
        <f>K7713/LCOH!$C$34</f>
        <v>12.506168375188819</v>
      </c>
    </row>
    <row r="7714" spans="1:14" x14ac:dyDescent="0.35">
      <c r="A7714">
        <f>'Profilo fotovoltaico'!B7716*LCOH!$C$20</f>
        <v>167</v>
      </c>
      <c r="B7714">
        <f>'Profilo eolico'!B7716*LCOH!$C$21</f>
        <v>66.8</v>
      </c>
      <c r="C7714">
        <f>$P$35*'Profilo fotovoltaico'!B7716</f>
        <v>1228.2202353328848</v>
      </c>
      <c r="D7714">
        <f>$Q$37*'Profilo eolico'!B7716</f>
        <v>389.75361095342902</v>
      </c>
      <c r="E7714">
        <f>$P$39*'Profilo fotovoltaico'!B7716+'Approvvigionamento energia'!$Q$39*'Profilo eolico'!B7716</f>
        <v>599.37026704829304</v>
      </c>
      <c r="F7714">
        <f>$P$41*'Profilo fotovoltaico'!B7716+'Approvvigionamento energia'!$Q$41*'Profilo eolico'!B7716</f>
        <v>808.9869231431569</v>
      </c>
      <c r="G7714">
        <f>$P$43*'Profilo fotovoltaico'!B7716+'Approvvigionamento energia'!$Q$43*'Profilo eolico'!B7716</f>
        <v>1018.603579238021</v>
      </c>
      <c r="H7714">
        <f t="shared" si="240"/>
        <v>1138.4335154826958</v>
      </c>
      <c r="I7714">
        <f>IF(LCOH!$C$28=Menu!$A$1,'Approvvigionamento energia'!C7714,0)+IF(LCOH!$C$28=Menu!$A$2,'Approvvigionamento energia'!D7714,0)+IF(LCOH!$C$28=Menu!$A$3,'Approvvigionamento energia'!E7714,0)+IF(LCOH!$C$28=Menu!$A$4,'Approvvigionamento energia'!F7714,0)+IF(LCOH!$C$28=Menu!$A$5,'Approvvigionamento energia'!G7714,0)+IF(LCOH!$C$28=Menu!$A$6,'Approvvigionamento energia'!H7714,0)</f>
        <v>808.9869231431569</v>
      </c>
      <c r="J7714">
        <f>'Approvvigionamento energia'!A7714+'Approvvigionamento energia'!B7714+'Approvvigionamento energia'!I7714</f>
        <v>1042.7869231431569</v>
      </c>
      <c r="K7714">
        <f>IF(MIN(LCOH!$C$18,J7714)&gt;=$P$48*LCOH!$C$18, MIN(LCOH!$C$18,J7714),0)</f>
        <v>1042.7869231431569</v>
      </c>
      <c r="L7714">
        <f t="shared" si="241"/>
        <v>0</v>
      </c>
      <c r="M7714">
        <f>K7714/LCOH!$C$18</f>
        <v>0.6951912820954379</v>
      </c>
      <c r="N7714">
        <f>K7714/LCOH!$C$34</f>
        <v>20.09223358657335</v>
      </c>
    </row>
    <row r="7715" spans="1:14" x14ac:dyDescent="0.35">
      <c r="A7715">
        <f>'Profilo fotovoltaico'!B7717*LCOH!$C$20</f>
        <v>266</v>
      </c>
      <c r="B7715">
        <f>'Profilo eolico'!B7717*LCOH!$C$21</f>
        <v>67.2</v>
      </c>
      <c r="C7715">
        <f>$P$35*'Profilo fotovoltaico'!B7717</f>
        <v>1956.3268419074693</v>
      </c>
      <c r="D7715">
        <f>$Q$37*'Profilo eolico'!B7717</f>
        <v>392.08746491123401</v>
      </c>
      <c r="E7715">
        <f>$P$39*'Profilo fotovoltaico'!B7717+'Approvvigionamento energia'!$Q$39*'Profilo eolico'!B7717</f>
        <v>783.14730916029282</v>
      </c>
      <c r="F7715">
        <f>$P$41*'Profilo fotovoltaico'!B7717+'Approvvigionamento energia'!$Q$41*'Profilo eolico'!B7717</f>
        <v>1174.2071534093516</v>
      </c>
      <c r="G7715">
        <f>$P$43*'Profilo fotovoltaico'!B7717+'Approvvigionamento energia'!$Q$43*'Profilo eolico'!B7717</f>
        <v>1565.2669976584107</v>
      </c>
      <c r="H7715">
        <f t="shared" si="240"/>
        <v>1138.4335154826958</v>
      </c>
      <c r="I7715">
        <f>IF(LCOH!$C$28=Menu!$A$1,'Approvvigionamento energia'!C7715,0)+IF(LCOH!$C$28=Menu!$A$2,'Approvvigionamento energia'!D7715,0)+IF(LCOH!$C$28=Menu!$A$3,'Approvvigionamento energia'!E7715,0)+IF(LCOH!$C$28=Menu!$A$4,'Approvvigionamento energia'!F7715,0)+IF(LCOH!$C$28=Menu!$A$5,'Approvvigionamento energia'!G7715,0)+IF(LCOH!$C$28=Menu!$A$6,'Approvvigionamento energia'!H7715,0)</f>
        <v>1174.2071534093516</v>
      </c>
      <c r="J7715">
        <f>'Approvvigionamento energia'!A7715+'Approvvigionamento energia'!B7715+'Approvvigionamento energia'!I7715</f>
        <v>1507.4071534093516</v>
      </c>
      <c r="K7715">
        <f>IF(MIN(LCOH!$C$18,J7715)&gt;=$P$48*LCOH!$C$18, MIN(LCOH!$C$18,J7715),0)</f>
        <v>1500</v>
      </c>
      <c r="L7715">
        <f t="shared" si="241"/>
        <v>7.407153409351622</v>
      </c>
      <c r="M7715">
        <f>K7715/LCOH!$C$18</f>
        <v>1</v>
      </c>
      <c r="N7715">
        <f>K7715/LCOH!$C$34</f>
        <v>28.901734104046245</v>
      </c>
    </row>
    <row r="7716" spans="1:14" x14ac:dyDescent="0.35">
      <c r="A7716">
        <f>'Profilo fotovoltaico'!B7718*LCOH!$C$20</f>
        <v>319</v>
      </c>
      <c r="B7716">
        <f>'Profilo eolico'!B7718*LCOH!$C$21</f>
        <v>72</v>
      </c>
      <c r="C7716">
        <f>$P$35*'Profilo fotovoltaico'!B7718</f>
        <v>2346.1212878514389</v>
      </c>
      <c r="D7716">
        <f>$Q$37*'Profilo eolico'!B7718</f>
        <v>420.09371240489355</v>
      </c>
      <c r="E7716">
        <f>$P$39*'Profilo fotovoltaico'!B7718+'Approvvigionamento energia'!$Q$39*'Profilo eolico'!B7718</f>
        <v>901.60060626652989</v>
      </c>
      <c r="F7716">
        <f>$P$41*'Profilo fotovoltaico'!B7718+'Approvvigionamento energia'!$Q$41*'Profilo eolico'!B7718</f>
        <v>1383.1075001281663</v>
      </c>
      <c r="G7716">
        <f>$P$43*'Profilo fotovoltaico'!B7718+'Approvvigionamento energia'!$Q$43*'Profilo eolico'!B7718</f>
        <v>1864.6143939898025</v>
      </c>
      <c r="H7716">
        <f t="shared" si="240"/>
        <v>1138.4335154826958</v>
      </c>
      <c r="I7716">
        <f>IF(LCOH!$C$28=Menu!$A$1,'Approvvigionamento energia'!C7716,0)+IF(LCOH!$C$28=Menu!$A$2,'Approvvigionamento energia'!D7716,0)+IF(LCOH!$C$28=Menu!$A$3,'Approvvigionamento energia'!E7716,0)+IF(LCOH!$C$28=Menu!$A$4,'Approvvigionamento energia'!F7716,0)+IF(LCOH!$C$28=Menu!$A$5,'Approvvigionamento energia'!G7716,0)+IF(LCOH!$C$28=Menu!$A$6,'Approvvigionamento energia'!H7716,0)</f>
        <v>1383.1075001281663</v>
      </c>
      <c r="J7716">
        <f>'Approvvigionamento energia'!A7716+'Approvvigionamento energia'!B7716+'Approvvigionamento energia'!I7716</f>
        <v>1774.1075001281663</v>
      </c>
      <c r="K7716">
        <f>IF(MIN(LCOH!$C$18,J7716)&gt;=$P$48*LCOH!$C$18, MIN(LCOH!$C$18,J7716),0)</f>
        <v>1500</v>
      </c>
      <c r="L7716">
        <f t="shared" si="241"/>
        <v>274.10750012816629</v>
      </c>
      <c r="M7716">
        <f>K7716/LCOH!$C$18</f>
        <v>1</v>
      </c>
      <c r="N7716">
        <f>K7716/LCOH!$C$34</f>
        <v>28.901734104046245</v>
      </c>
    </row>
    <row r="7717" spans="1:14" x14ac:dyDescent="0.35">
      <c r="A7717">
        <f>'Profilo fotovoltaico'!B7719*LCOH!$C$20</f>
        <v>325</v>
      </c>
      <c r="B7717">
        <f>'Profilo eolico'!B7719*LCOH!$C$21</f>
        <v>76.300000000000011</v>
      </c>
      <c r="C7717">
        <f>$P$35*'Profilo fotovoltaico'!B7719</f>
        <v>2390.248960977171</v>
      </c>
      <c r="D7717">
        <f>$Q$37*'Profilo eolico'!B7719</f>
        <v>445.182642451297</v>
      </c>
      <c r="E7717">
        <f>$P$39*'Profilo fotovoltaico'!B7719+'Approvvigionamento energia'!$Q$39*'Profilo eolico'!B7719</f>
        <v>931.44922208276546</v>
      </c>
      <c r="F7717">
        <f>$P$41*'Profilo fotovoltaico'!B7719+'Approvvigionamento energia'!$Q$41*'Profilo eolico'!B7719</f>
        <v>1417.715801714234</v>
      </c>
      <c r="G7717">
        <f>$P$43*'Profilo fotovoltaico'!B7719+'Approvvigionamento energia'!$Q$43*'Profilo eolico'!B7719</f>
        <v>1903.9823813457028</v>
      </c>
      <c r="H7717">
        <f t="shared" si="240"/>
        <v>1138.4335154826958</v>
      </c>
      <c r="I7717">
        <f>IF(LCOH!$C$28=Menu!$A$1,'Approvvigionamento energia'!C7717,0)+IF(LCOH!$C$28=Menu!$A$2,'Approvvigionamento energia'!D7717,0)+IF(LCOH!$C$28=Menu!$A$3,'Approvvigionamento energia'!E7717,0)+IF(LCOH!$C$28=Menu!$A$4,'Approvvigionamento energia'!F7717,0)+IF(LCOH!$C$28=Menu!$A$5,'Approvvigionamento energia'!G7717,0)+IF(LCOH!$C$28=Menu!$A$6,'Approvvigionamento energia'!H7717,0)</f>
        <v>1417.715801714234</v>
      </c>
      <c r="J7717">
        <f>'Approvvigionamento energia'!A7717+'Approvvigionamento energia'!B7717+'Approvvigionamento energia'!I7717</f>
        <v>1819.0158017142339</v>
      </c>
      <c r="K7717">
        <f>IF(MIN(LCOH!$C$18,J7717)&gt;=$P$48*LCOH!$C$18, MIN(LCOH!$C$18,J7717),0)</f>
        <v>1500</v>
      </c>
      <c r="L7717">
        <f t="shared" si="241"/>
        <v>319.01580171423393</v>
      </c>
      <c r="M7717">
        <f>K7717/LCOH!$C$18</f>
        <v>1</v>
      </c>
      <c r="N7717">
        <f>K7717/LCOH!$C$34</f>
        <v>28.901734104046245</v>
      </c>
    </row>
    <row r="7718" spans="1:14" x14ac:dyDescent="0.35">
      <c r="A7718">
        <f>'Profilo fotovoltaico'!B7720*LCOH!$C$20</f>
        <v>289</v>
      </c>
      <c r="B7718">
        <f>'Profilo eolico'!B7720*LCOH!$C$21</f>
        <v>76.8</v>
      </c>
      <c r="C7718">
        <f>$P$35*'Profilo fotovoltaico'!B7720</f>
        <v>2125.4829222227768</v>
      </c>
      <c r="D7718">
        <f>$Q$37*'Profilo eolico'!B7720</f>
        <v>448.0999598985531</v>
      </c>
      <c r="E7718">
        <f>$P$39*'Profilo fotovoltaico'!B7720+'Approvvigionamento energia'!$Q$39*'Profilo eolico'!B7720</f>
        <v>867.44570047960906</v>
      </c>
      <c r="F7718">
        <f>$P$41*'Profilo fotovoltaico'!B7720+'Approvvigionamento energia'!$Q$41*'Profilo eolico'!B7720</f>
        <v>1286.791441060665</v>
      </c>
      <c r="G7718">
        <f>$P$43*'Profilo fotovoltaico'!B7720+'Approvvigionamento energia'!$Q$43*'Profilo eolico'!B7720</f>
        <v>1706.1371816417206</v>
      </c>
      <c r="H7718">
        <f t="shared" si="240"/>
        <v>1138.4335154826958</v>
      </c>
      <c r="I7718">
        <f>IF(LCOH!$C$28=Menu!$A$1,'Approvvigionamento energia'!C7718,0)+IF(LCOH!$C$28=Menu!$A$2,'Approvvigionamento energia'!D7718,0)+IF(LCOH!$C$28=Menu!$A$3,'Approvvigionamento energia'!E7718,0)+IF(LCOH!$C$28=Menu!$A$4,'Approvvigionamento energia'!F7718,0)+IF(LCOH!$C$28=Menu!$A$5,'Approvvigionamento energia'!G7718,0)+IF(LCOH!$C$28=Menu!$A$6,'Approvvigionamento energia'!H7718,0)</f>
        <v>1286.791441060665</v>
      </c>
      <c r="J7718">
        <f>'Approvvigionamento energia'!A7718+'Approvvigionamento energia'!B7718+'Approvvigionamento energia'!I7718</f>
        <v>1652.5914410606649</v>
      </c>
      <c r="K7718">
        <f>IF(MIN(LCOH!$C$18,J7718)&gt;=$P$48*LCOH!$C$18, MIN(LCOH!$C$18,J7718),0)</f>
        <v>1500</v>
      </c>
      <c r="L7718">
        <f t="shared" si="241"/>
        <v>152.59144106066492</v>
      </c>
      <c r="M7718">
        <f>K7718/LCOH!$C$18</f>
        <v>1</v>
      </c>
      <c r="N7718">
        <f>K7718/LCOH!$C$34</f>
        <v>28.901734104046245</v>
      </c>
    </row>
    <row r="7719" spans="1:14" x14ac:dyDescent="0.35">
      <c r="A7719">
        <f>'Profilo fotovoltaico'!B7721*LCOH!$C$20</f>
        <v>219</v>
      </c>
      <c r="B7719">
        <f>'Profilo eolico'!B7721*LCOH!$C$21</f>
        <v>67.599999999999994</v>
      </c>
      <c r="C7719">
        <f>$P$35*'Profilo fotovoltaico'!B7721</f>
        <v>1610.6600690892321</v>
      </c>
      <c r="D7719">
        <f>$Q$37*'Profilo eolico'!B7721</f>
        <v>394.42131886903894</v>
      </c>
      <c r="E7719">
        <f>$P$39*'Profilo fotovoltaico'!B7721+'Approvvigionamento energia'!$Q$39*'Profilo eolico'!B7721</f>
        <v>698.48100642408724</v>
      </c>
      <c r="F7719">
        <f>$P$41*'Profilo fotovoltaico'!B7721+'Approvvigionamento energia'!$Q$41*'Profilo eolico'!B7721</f>
        <v>1002.5406939791355</v>
      </c>
      <c r="G7719">
        <f>$P$43*'Profilo fotovoltaico'!B7721+'Approvvigionamento energia'!$Q$43*'Profilo eolico'!B7721</f>
        <v>1306.600381534184</v>
      </c>
      <c r="H7719">
        <f t="shared" si="240"/>
        <v>1138.4335154826958</v>
      </c>
      <c r="I7719">
        <f>IF(LCOH!$C$28=Menu!$A$1,'Approvvigionamento energia'!C7719,0)+IF(LCOH!$C$28=Menu!$A$2,'Approvvigionamento energia'!D7719,0)+IF(LCOH!$C$28=Menu!$A$3,'Approvvigionamento energia'!E7719,0)+IF(LCOH!$C$28=Menu!$A$4,'Approvvigionamento energia'!F7719,0)+IF(LCOH!$C$28=Menu!$A$5,'Approvvigionamento energia'!G7719,0)+IF(LCOH!$C$28=Menu!$A$6,'Approvvigionamento energia'!H7719,0)</f>
        <v>1002.5406939791355</v>
      </c>
      <c r="J7719">
        <f>'Approvvigionamento energia'!A7719+'Approvvigionamento energia'!B7719+'Approvvigionamento energia'!I7719</f>
        <v>1289.1406939791354</v>
      </c>
      <c r="K7719">
        <f>IF(MIN(LCOH!$C$18,J7719)&gt;=$P$48*LCOH!$C$18, MIN(LCOH!$C$18,J7719),0)</f>
        <v>1289.1406939791354</v>
      </c>
      <c r="L7719">
        <f t="shared" si="241"/>
        <v>0</v>
      </c>
      <c r="M7719">
        <f>K7719/LCOH!$C$18</f>
        <v>0.85942712931942367</v>
      </c>
      <c r="N7719">
        <f>K7719/LCOH!$C$34</f>
        <v>24.838934373393748</v>
      </c>
    </row>
    <row r="7720" spans="1:14" x14ac:dyDescent="0.35">
      <c r="A7720">
        <f>'Profilo fotovoltaico'!B7722*LCOH!$C$20</f>
        <v>121</v>
      </c>
      <c r="B7720">
        <f>'Profilo eolico'!B7722*LCOH!$C$21</f>
        <v>51.7</v>
      </c>
      <c r="C7720">
        <f>$P$35*'Profilo fotovoltaico'!B7722</f>
        <v>889.9080747022698</v>
      </c>
      <c r="D7720">
        <f>$Q$37*'Profilo eolico'!B7722</f>
        <v>301.65062404629168</v>
      </c>
      <c r="E7720">
        <f>$P$39*'Profilo fotovoltaico'!B7722+'Approvvigionamento energia'!$Q$39*'Profilo eolico'!B7722</f>
        <v>448.71498671028621</v>
      </c>
      <c r="F7720">
        <f>$P$41*'Profilo fotovoltaico'!B7722+'Approvvigionamento energia'!$Q$41*'Profilo eolico'!B7722</f>
        <v>595.77934937428074</v>
      </c>
      <c r="G7720">
        <f>$P$43*'Profilo fotovoltaico'!B7722+'Approvvigionamento energia'!$Q$43*'Profilo eolico'!B7722</f>
        <v>742.84371203827538</v>
      </c>
      <c r="H7720">
        <f t="shared" si="240"/>
        <v>1138.4335154826958</v>
      </c>
      <c r="I7720">
        <f>IF(LCOH!$C$28=Menu!$A$1,'Approvvigionamento energia'!C7720,0)+IF(LCOH!$C$28=Menu!$A$2,'Approvvigionamento energia'!D7720,0)+IF(LCOH!$C$28=Menu!$A$3,'Approvvigionamento energia'!E7720,0)+IF(LCOH!$C$28=Menu!$A$4,'Approvvigionamento energia'!F7720,0)+IF(LCOH!$C$28=Menu!$A$5,'Approvvigionamento energia'!G7720,0)+IF(LCOH!$C$28=Menu!$A$6,'Approvvigionamento energia'!H7720,0)</f>
        <v>595.77934937428074</v>
      </c>
      <c r="J7720">
        <f>'Approvvigionamento energia'!A7720+'Approvvigionamento energia'!B7720+'Approvvigionamento energia'!I7720</f>
        <v>768.47934937428067</v>
      </c>
      <c r="K7720">
        <f>IF(MIN(LCOH!$C$18,J7720)&gt;=$P$48*LCOH!$C$18, MIN(LCOH!$C$18,J7720),0)</f>
        <v>768.47934937428067</v>
      </c>
      <c r="L7720">
        <f t="shared" si="241"/>
        <v>0</v>
      </c>
      <c r="M7720">
        <f>K7720/LCOH!$C$18</f>
        <v>0.51231956624952046</v>
      </c>
      <c r="N7720">
        <f>K7720/LCOH!$C$34</f>
        <v>14.806923880043945</v>
      </c>
    </row>
    <row r="7721" spans="1:14" x14ac:dyDescent="0.35">
      <c r="A7721">
        <f>'Profilo fotovoltaico'!B7723*LCOH!$C$20</f>
        <v>25</v>
      </c>
      <c r="B7721">
        <f>'Profilo eolico'!B7723*LCOH!$C$21</f>
        <v>45.5</v>
      </c>
      <c r="C7721">
        <f>$P$35*'Profilo fotovoltaico'!B7723</f>
        <v>183.86530469055162</v>
      </c>
      <c r="D7721">
        <f>$Q$37*'Profilo eolico'!B7723</f>
        <v>265.47588770031467</v>
      </c>
      <c r="E7721">
        <f>$P$39*'Profilo fotovoltaico'!B7723+'Approvvigionamento energia'!$Q$39*'Profilo eolico'!B7723</f>
        <v>245.07324194787392</v>
      </c>
      <c r="F7721">
        <f>$P$41*'Profilo fotovoltaico'!B7723+'Approvvigionamento energia'!$Q$41*'Profilo eolico'!B7723</f>
        <v>224.67059619543315</v>
      </c>
      <c r="G7721">
        <f>$P$43*'Profilo fotovoltaico'!B7723+'Approvvigionamento energia'!$Q$43*'Profilo eolico'!B7723</f>
        <v>204.2679504429924</v>
      </c>
      <c r="H7721">
        <f t="shared" si="240"/>
        <v>1138.4335154826958</v>
      </c>
      <c r="I7721">
        <f>IF(LCOH!$C$28=Menu!$A$1,'Approvvigionamento energia'!C7721,0)+IF(LCOH!$C$28=Menu!$A$2,'Approvvigionamento energia'!D7721,0)+IF(LCOH!$C$28=Menu!$A$3,'Approvvigionamento energia'!E7721,0)+IF(LCOH!$C$28=Menu!$A$4,'Approvvigionamento energia'!F7721,0)+IF(LCOH!$C$28=Menu!$A$5,'Approvvigionamento energia'!G7721,0)+IF(LCOH!$C$28=Menu!$A$6,'Approvvigionamento energia'!H7721,0)</f>
        <v>224.67059619543315</v>
      </c>
      <c r="J7721">
        <f>'Approvvigionamento energia'!A7721+'Approvvigionamento energia'!B7721+'Approvvigionamento energia'!I7721</f>
        <v>295.17059619543318</v>
      </c>
      <c r="K7721">
        <f>IF(MIN(LCOH!$C$18,J7721)&gt;=$P$48*LCOH!$C$18, MIN(LCOH!$C$18,J7721),0)</f>
        <v>0</v>
      </c>
      <c r="L7721">
        <f t="shared" si="241"/>
        <v>295.17059619543318</v>
      </c>
      <c r="M7721">
        <f>K7721/LCOH!$C$18</f>
        <v>0</v>
      </c>
      <c r="N7721">
        <f>K7721/LCOH!$C$34</f>
        <v>0</v>
      </c>
    </row>
    <row r="7722" spans="1:14" x14ac:dyDescent="0.35">
      <c r="A7722">
        <f>'Profilo fotovoltaico'!B7724*LCOH!$C$20</f>
        <v>0</v>
      </c>
      <c r="B7722">
        <f>'Profilo eolico'!B7724*LCOH!$C$21</f>
        <v>50.9</v>
      </c>
      <c r="C7722">
        <f>$P$35*'Profilo fotovoltaico'!B7724</f>
        <v>0</v>
      </c>
      <c r="D7722">
        <f>$Q$37*'Profilo eolico'!B7724</f>
        <v>296.9829161306817</v>
      </c>
      <c r="E7722">
        <f>$P$39*'Profilo fotovoltaico'!B7724+'Approvvigionamento energia'!$Q$39*'Profilo eolico'!B7724</f>
        <v>222.73718709801128</v>
      </c>
      <c r="F7722">
        <f>$P$41*'Profilo fotovoltaico'!B7724+'Approvvigionamento energia'!$Q$41*'Profilo eolico'!B7724</f>
        <v>148.49145806534085</v>
      </c>
      <c r="G7722">
        <f>$P$43*'Profilo fotovoltaico'!B7724+'Approvvigionamento energia'!$Q$43*'Profilo eolico'!B7724</f>
        <v>74.245729032670425</v>
      </c>
      <c r="H7722">
        <f t="shared" si="240"/>
        <v>1138.4335154826958</v>
      </c>
      <c r="I7722">
        <f>IF(LCOH!$C$28=Menu!$A$1,'Approvvigionamento energia'!C7722,0)+IF(LCOH!$C$28=Menu!$A$2,'Approvvigionamento energia'!D7722,0)+IF(LCOH!$C$28=Menu!$A$3,'Approvvigionamento energia'!E7722,0)+IF(LCOH!$C$28=Menu!$A$4,'Approvvigionamento energia'!F7722,0)+IF(LCOH!$C$28=Menu!$A$5,'Approvvigionamento energia'!G7722,0)+IF(LCOH!$C$28=Menu!$A$6,'Approvvigionamento energia'!H7722,0)</f>
        <v>148.49145806534085</v>
      </c>
      <c r="J7722">
        <f>'Approvvigionamento energia'!A7722+'Approvvigionamento energia'!B7722+'Approvvigionamento energia'!I7722</f>
        <v>199.39145806534086</v>
      </c>
      <c r="K7722">
        <f>IF(MIN(LCOH!$C$18,J7722)&gt;=$P$48*LCOH!$C$18, MIN(LCOH!$C$18,J7722),0)</f>
        <v>0</v>
      </c>
      <c r="L7722">
        <f t="shared" si="241"/>
        <v>199.39145806534086</v>
      </c>
      <c r="M7722">
        <f>K7722/LCOH!$C$18</f>
        <v>0</v>
      </c>
      <c r="N7722">
        <f>K7722/LCOH!$C$34</f>
        <v>0</v>
      </c>
    </row>
    <row r="7723" spans="1:14" x14ac:dyDescent="0.35">
      <c r="A7723">
        <f>'Profilo fotovoltaico'!B7725*LCOH!$C$20</f>
        <v>0</v>
      </c>
      <c r="B7723">
        <f>'Profilo eolico'!B7725*LCOH!$C$21</f>
        <v>60.3</v>
      </c>
      <c r="C7723">
        <f>$P$35*'Profilo fotovoltaico'!B7725</f>
        <v>0</v>
      </c>
      <c r="D7723">
        <f>$Q$37*'Profilo eolico'!B7725</f>
        <v>351.82848413909835</v>
      </c>
      <c r="E7723">
        <f>$P$39*'Profilo fotovoltaico'!B7725+'Approvvigionamento energia'!$Q$39*'Profilo eolico'!B7725</f>
        <v>263.87136310432379</v>
      </c>
      <c r="F7723">
        <f>$P$41*'Profilo fotovoltaico'!B7725+'Approvvigionamento energia'!$Q$41*'Profilo eolico'!B7725</f>
        <v>175.91424206954918</v>
      </c>
      <c r="G7723">
        <f>$P$43*'Profilo fotovoltaico'!B7725+'Approvvigionamento energia'!$Q$43*'Profilo eolico'!B7725</f>
        <v>87.957121034774588</v>
      </c>
      <c r="H7723">
        <f t="shared" si="240"/>
        <v>1138.4335154826958</v>
      </c>
      <c r="I7723">
        <f>IF(LCOH!$C$28=Menu!$A$1,'Approvvigionamento energia'!C7723,0)+IF(LCOH!$C$28=Menu!$A$2,'Approvvigionamento energia'!D7723,0)+IF(LCOH!$C$28=Menu!$A$3,'Approvvigionamento energia'!E7723,0)+IF(LCOH!$C$28=Menu!$A$4,'Approvvigionamento energia'!F7723,0)+IF(LCOH!$C$28=Menu!$A$5,'Approvvigionamento energia'!G7723,0)+IF(LCOH!$C$28=Menu!$A$6,'Approvvigionamento energia'!H7723,0)</f>
        <v>175.91424206954918</v>
      </c>
      <c r="J7723">
        <f>'Approvvigionamento energia'!A7723+'Approvvigionamento energia'!B7723+'Approvvigionamento energia'!I7723</f>
        <v>236.21424206954919</v>
      </c>
      <c r="K7723">
        <f>IF(MIN(LCOH!$C$18,J7723)&gt;=$P$48*LCOH!$C$18, MIN(LCOH!$C$18,J7723),0)</f>
        <v>0</v>
      </c>
      <c r="L7723">
        <f t="shared" si="241"/>
        <v>236.21424206954919</v>
      </c>
      <c r="M7723">
        <f>K7723/LCOH!$C$18</f>
        <v>0</v>
      </c>
      <c r="N7723">
        <f>K7723/LCOH!$C$34</f>
        <v>0</v>
      </c>
    </row>
    <row r="7724" spans="1:14" x14ac:dyDescent="0.35">
      <c r="A7724">
        <f>'Profilo fotovoltaico'!B7726*LCOH!$C$20</f>
        <v>0</v>
      </c>
      <c r="B7724">
        <f>'Profilo eolico'!B7726*LCOH!$C$21</f>
        <v>69.599999999999994</v>
      </c>
      <c r="C7724">
        <f>$P$35*'Profilo fotovoltaico'!B7726</f>
        <v>0</v>
      </c>
      <c r="D7724">
        <f>$Q$37*'Profilo eolico'!B7726</f>
        <v>406.09058865806378</v>
      </c>
      <c r="E7724">
        <f>$P$39*'Profilo fotovoltaico'!B7726+'Approvvigionamento energia'!$Q$39*'Profilo eolico'!B7726</f>
        <v>304.56794149354783</v>
      </c>
      <c r="F7724">
        <f>$P$41*'Profilo fotovoltaico'!B7726+'Approvvigionamento energia'!$Q$41*'Profilo eolico'!B7726</f>
        <v>203.04529432903189</v>
      </c>
      <c r="G7724">
        <f>$P$43*'Profilo fotovoltaico'!B7726+'Approvvigionamento energia'!$Q$43*'Profilo eolico'!B7726</f>
        <v>101.52264716451594</v>
      </c>
      <c r="H7724">
        <f t="shared" si="240"/>
        <v>1138.4335154826958</v>
      </c>
      <c r="I7724">
        <f>IF(LCOH!$C$28=Menu!$A$1,'Approvvigionamento energia'!C7724,0)+IF(LCOH!$C$28=Menu!$A$2,'Approvvigionamento energia'!D7724,0)+IF(LCOH!$C$28=Menu!$A$3,'Approvvigionamento energia'!E7724,0)+IF(LCOH!$C$28=Menu!$A$4,'Approvvigionamento energia'!F7724,0)+IF(LCOH!$C$28=Menu!$A$5,'Approvvigionamento energia'!G7724,0)+IF(LCOH!$C$28=Menu!$A$6,'Approvvigionamento energia'!H7724,0)</f>
        <v>203.04529432903189</v>
      </c>
      <c r="J7724">
        <f>'Approvvigionamento energia'!A7724+'Approvvigionamento energia'!B7724+'Approvvigionamento energia'!I7724</f>
        <v>272.64529432903191</v>
      </c>
      <c r="K7724">
        <f>IF(MIN(LCOH!$C$18,J7724)&gt;=$P$48*LCOH!$C$18, MIN(LCOH!$C$18,J7724),0)</f>
        <v>0</v>
      </c>
      <c r="L7724">
        <f t="shared" si="241"/>
        <v>272.64529432903191</v>
      </c>
      <c r="M7724">
        <f>K7724/LCOH!$C$18</f>
        <v>0</v>
      </c>
      <c r="N7724">
        <f>K7724/LCOH!$C$34</f>
        <v>0</v>
      </c>
    </row>
    <row r="7725" spans="1:14" x14ac:dyDescent="0.35">
      <c r="A7725">
        <f>'Profilo fotovoltaico'!B7727*LCOH!$C$20</f>
        <v>0</v>
      </c>
      <c r="B7725">
        <f>'Profilo eolico'!B7727*LCOH!$C$21</f>
        <v>76.599999999999994</v>
      </c>
      <c r="C7725">
        <f>$P$35*'Profilo fotovoltaico'!B7727</f>
        <v>0</v>
      </c>
      <c r="D7725">
        <f>$Q$37*'Profilo eolico'!B7727</f>
        <v>446.93303291965071</v>
      </c>
      <c r="E7725">
        <f>$P$39*'Profilo fotovoltaico'!B7727+'Approvvigionamento energia'!$Q$39*'Profilo eolico'!B7727</f>
        <v>335.19977468973798</v>
      </c>
      <c r="F7725">
        <f>$P$41*'Profilo fotovoltaico'!B7727+'Approvvigionamento energia'!$Q$41*'Profilo eolico'!B7727</f>
        <v>223.46651645982536</v>
      </c>
      <c r="G7725">
        <f>$P$43*'Profilo fotovoltaico'!B7727+'Approvvigionamento energia'!$Q$43*'Profilo eolico'!B7727</f>
        <v>111.73325822991268</v>
      </c>
      <c r="H7725">
        <f t="shared" si="240"/>
        <v>1138.4335154826958</v>
      </c>
      <c r="I7725">
        <f>IF(LCOH!$C$28=Menu!$A$1,'Approvvigionamento energia'!C7725,0)+IF(LCOH!$C$28=Menu!$A$2,'Approvvigionamento energia'!D7725,0)+IF(LCOH!$C$28=Menu!$A$3,'Approvvigionamento energia'!E7725,0)+IF(LCOH!$C$28=Menu!$A$4,'Approvvigionamento energia'!F7725,0)+IF(LCOH!$C$28=Menu!$A$5,'Approvvigionamento energia'!G7725,0)+IF(LCOH!$C$28=Menu!$A$6,'Approvvigionamento energia'!H7725,0)</f>
        <v>223.46651645982536</v>
      </c>
      <c r="J7725">
        <f>'Approvvigionamento energia'!A7725+'Approvvigionamento energia'!B7725+'Approvvigionamento energia'!I7725</f>
        <v>300.06651645982538</v>
      </c>
      <c r="K7725">
        <f>IF(MIN(LCOH!$C$18,J7725)&gt;=$P$48*LCOH!$C$18, MIN(LCOH!$C$18,J7725),0)</f>
        <v>0</v>
      </c>
      <c r="L7725">
        <f t="shared" si="241"/>
        <v>300.06651645982538</v>
      </c>
      <c r="M7725">
        <f>K7725/LCOH!$C$18</f>
        <v>0</v>
      </c>
      <c r="N7725">
        <f>K7725/LCOH!$C$34</f>
        <v>0</v>
      </c>
    </row>
    <row r="7726" spans="1:14" x14ac:dyDescent="0.35">
      <c r="A7726">
        <f>'Profilo fotovoltaico'!B7728*LCOH!$C$20</f>
        <v>0</v>
      </c>
      <c r="B7726">
        <f>'Profilo eolico'!B7728*LCOH!$C$21</f>
        <v>82.5</v>
      </c>
      <c r="C7726">
        <f>$P$35*'Profilo fotovoltaico'!B7728</f>
        <v>0</v>
      </c>
      <c r="D7726">
        <f>$Q$37*'Profilo eolico'!B7728</f>
        <v>481.35737879727395</v>
      </c>
      <c r="E7726">
        <f>$P$39*'Profilo fotovoltaico'!B7728+'Approvvigionamento energia'!$Q$39*'Profilo eolico'!B7728</f>
        <v>361.01803409795542</v>
      </c>
      <c r="F7726">
        <f>$P$41*'Profilo fotovoltaico'!B7728+'Approvvigionamento energia'!$Q$41*'Profilo eolico'!B7728</f>
        <v>240.67868939863698</v>
      </c>
      <c r="G7726">
        <f>$P$43*'Profilo fotovoltaico'!B7728+'Approvvigionamento energia'!$Q$43*'Profilo eolico'!B7728</f>
        <v>120.33934469931849</v>
      </c>
      <c r="H7726">
        <f t="shared" si="240"/>
        <v>1138.4335154826958</v>
      </c>
      <c r="I7726">
        <f>IF(LCOH!$C$28=Menu!$A$1,'Approvvigionamento energia'!C7726,0)+IF(LCOH!$C$28=Menu!$A$2,'Approvvigionamento energia'!D7726,0)+IF(LCOH!$C$28=Menu!$A$3,'Approvvigionamento energia'!E7726,0)+IF(LCOH!$C$28=Menu!$A$4,'Approvvigionamento energia'!F7726,0)+IF(LCOH!$C$28=Menu!$A$5,'Approvvigionamento energia'!G7726,0)+IF(LCOH!$C$28=Menu!$A$6,'Approvvigionamento energia'!H7726,0)</f>
        <v>240.67868939863698</v>
      </c>
      <c r="J7726">
        <f>'Approvvigionamento energia'!A7726+'Approvvigionamento energia'!B7726+'Approvvigionamento energia'!I7726</f>
        <v>323.17868939863695</v>
      </c>
      <c r="K7726">
        <f>IF(MIN(LCOH!$C$18,J7726)&gt;=$P$48*LCOH!$C$18, MIN(LCOH!$C$18,J7726),0)</f>
        <v>0</v>
      </c>
      <c r="L7726">
        <f t="shared" si="241"/>
        <v>323.17868939863695</v>
      </c>
      <c r="M7726">
        <f>K7726/LCOH!$C$18</f>
        <v>0</v>
      </c>
      <c r="N7726">
        <f>K7726/LCOH!$C$34</f>
        <v>0</v>
      </c>
    </row>
    <row r="7727" spans="1:14" x14ac:dyDescent="0.35">
      <c r="A7727">
        <f>'Profilo fotovoltaico'!B7729*LCOH!$C$20</f>
        <v>0</v>
      </c>
      <c r="B7727">
        <f>'Profilo eolico'!B7729*LCOH!$C$21</f>
        <v>87.3</v>
      </c>
      <c r="C7727">
        <f>$P$35*'Profilo fotovoltaico'!B7729</f>
        <v>0</v>
      </c>
      <c r="D7727">
        <f>$Q$37*'Profilo eolico'!B7729</f>
        <v>509.3636262909335</v>
      </c>
      <c r="E7727">
        <f>$P$39*'Profilo fotovoltaico'!B7729+'Approvvigionamento energia'!$Q$39*'Profilo eolico'!B7729</f>
        <v>382.02271971820011</v>
      </c>
      <c r="F7727">
        <f>$P$41*'Profilo fotovoltaico'!B7729+'Approvvigionamento energia'!$Q$41*'Profilo eolico'!B7729</f>
        <v>254.68181314546675</v>
      </c>
      <c r="G7727">
        <f>$P$43*'Profilo fotovoltaico'!B7729+'Approvvigionamento energia'!$Q$43*'Profilo eolico'!B7729</f>
        <v>127.34090657273337</v>
      </c>
      <c r="H7727">
        <f t="shared" si="240"/>
        <v>1138.4335154826958</v>
      </c>
      <c r="I7727">
        <f>IF(LCOH!$C$28=Menu!$A$1,'Approvvigionamento energia'!C7727,0)+IF(LCOH!$C$28=Menu!$A$2,'Approvvigionamento energia'!D7727,0)+IF(LCOH!$C$28=Menu!$A$3,'Approvvigionamento energia'!E7727,0)+IF(LCOH!$C$28=Menu!$A$4,'Approvvigionamento energia'!F7727,0)+IF(LCOH!$C$28=Menu!$A$5,'Approvvigionamento energia'!G7727,0)+IF(LCOH!$C$28=Menu!$A$6,'Approvvigionamento energia'!H7727,0)</f>
        <v>254.68181314546675</v>
      </c>
      <c r="J7727">
        <f>'Approvvigionamento energia'!A7727+'Approvvigionamento energia'!B7727+'Approvvigionamento energia'!I7727</f>
        <v>341.98181314546673</v>
      </c>
      <c r="K7727">
        <f>IF(MIN(LCOH!$C$18,J7727)&gt;=$P$48*LCOH!$C$18, MIN(LCOH!$C$18,J7727),0)</f>
        <v>0</v>
      </c>
      <c r="L7727">
        <f t="shared" si="241"/>
        <v>341.98181314546673</v>
      </c>
      <c r="M7727">
        <f>K7727/LCOH!$C$18</f>
        <v>0</v>
      </c>
      <c r="N7727">
        <f>K7727/LCOH!$C$34</f>
        <v>0</v>
      </c>
    </row>
    <row r="7728" spans="1:14" x14ac:dyDescent="0.35">
      <c r="A7728">
        <f>'Profilo fotovoltaico'!B7730*LCOH!$C$20</f>
        <v>0</v>
      </c>
      <c r="B7728">
        <f>'Profilo eolico'!B7730*LCOH!$C$21</f>
        <v>92.8</v>
      </c>
      <c r="C7728">
        <f>$P$35*'Profilo fotovoltaico'!B7730</f>
        <v>0</v>
      </c>
      <c r="D7728">
        <f>$Q$37*'Profilo eolico'!B7730</f>
        <v>541.45411821075174</v>
      </c>
      <c r="E7728">
        <f>$P$39*'Profilo fotovoltaico'!B7730+'Approvvigionamento energia'!$Q$39*'Profilo eolico'!B7730</f>
        <v>406.09058865806378</v>
      </c>
      <c r="F7728">
        <f>$P$41*'Profilo fotovoltaico'!B7730+'Approvvigionamento energia'!$Q$41*'Profilo eolico'!B7730</f>
        <v>270.72705910537587</v>
      </c>
      <c r="G7728">
        <f>$P$43*'Profilo fotovoltaico'!B7730+'Approvvigionamento energia'!$Q$43*'Profilo eolico'!B7730</f>
        <v>135.36352955268794</v>
      </c>
      <c r="H7728">
        <f t="shared" si="240"/>
        <v>1138.4335154826958</v>
      </c>
      <c r="I7728">
        <f>IF(LCOH!$C$28=Menu!$A$1,'Approvvigionamento energia'!C7728,0)+IF(LCOH!$C$28=Menu!$A$2,'Approvvigionamento energia'!D7728,0)+IF(LCOH!$C$28=Menu!$A$3,'Approvvigionamento energia'!E7728,0)+IF(LCOH!$C$28=Menu!$A$4,'Approvvigionamento energia'!F7728,0)+IF(LCOH!$C$28=Menu!$A$5,'Approvvigionamento energia'!G7728,0)+IF(LCOH!$C$28=Menu!$A$6,'Approvvigionamento energia'!H7728,0)</f>
        <v>270.72705910537587</v>
      </c>
      <c r="J7728">
        <f>'Approvvigionamento energia'!A7728+'Approvvigionamento energia'!B7728+'Approvvigionamento energia'!I7728</f>
        <v>363.52705910537588</v>
      </c>
      <c r="K7728">
        <f>IF(MIN(LCOH!$C$18,J7728)&gt;=$P$48*LCOH!$C$18, MIN(LCOH!$C$18,J7728),0)</f>
        <v>0</v>
      </c>
      <c r="L7728">
        <f t="shared" si="241"/>
        <v>363.52705910537588</v>
      </c>
      <c r="M7728">
        <f>K7728/LCOH!$C$18</f>
        <v>0</v>
      </c>
      <c r="N7728">
        <f>K7728/LCOH!$C$34</f>
        <v>0</v>
      </c>
    </row>
    <row r="7729" spans="1:14" x14ac:dyDescent="0.35">
      <c r="A7729">
        <f>'Profilo fotovoltaico'!B7731*LCOH!$C$20</f>
        <v>0</v>
      </c>
      <c r="B7729">
        <f>'Profilo eolico'!B7731*LCOH!$C$21</f>
        <v>99.3</v>
      </c>
      <c r="C7729">
        <f>$P$35*'Profilo fotovoltaico'!B7731</f>
        <v>0</v>
      </c>
      <c r="D7729">
        <f>$Q$37*'Profilo eolico'!B7731</f>
        <v>579.37924502508235</v>
      </c>
      <c r="E7729">
        <f>$P$39*'Profilo fotovoltaico'!B7731+'Approvvigionamento energia'!$Q$39*'Profilo eolico'!B7731</f>
        <v>434.53443376881177</v>
      </c>
      <c r="F7729">
        <f>$P$41*'Profilo fotovoltaico'!B7731+'Approvvigionamento energia'!$Q$41*'Profilo eolico'!B7731</f>
        <v>289.68962251254118</v>
      </c>
      <c r="G7729">
        <f>$P$43*'Profilo fotovoltaico'!B7731+'Approvvigionamento energia'!$Q$43*'Profilo eolico'!B7731</f>
        <v>144.84481125627059</v>
      </c>
      <c r="H7729">
        <f t="shared" si="240"/>
        <v>1138.4335154826958</v>
      </c>
      <c r="I7729">
        <f>IF(LCOH!$C$28=Menu!$A$1,'Approvvigionamento energia'!C7729,0)+IF(LCOH!$C$28=Menu!$A$2,'Approvvigionamento energia'!D7729,0)+IF(LCOH!$C$28=Menu!$A$3,'Approvvigionamento energia'!E7729,0)+IF(LCOH!$C$28=Menu!$A$4,'Approvvigionamento energia'!F7729,0)+IF(LCOH!$C$28=Menu!$A$5,'Approvvigionamento energia'!G7729,0)+IF(LCOH!$C$28=Menu!$A$6,'Approvvigionamento energia'!H7729,0)</f>
        <v>289.68962251254118</v>
      </c>
      <c r="J7729">
        <f>'Approvvigionamento energia'!A7729+'Approvvigionamento energia'!B7729+'Approvvigionamento energia'!I7729</f>
        <v>388.98962251254119</v>
      </c>
      <c r="K7729">
        <f>IF(MIN(LCOH!$C$18,J7729)&gt;=$P$48*LCOH!$C$18, MIN(LCOH!$C$18,J7729),0)</f>
        <v>388.98962251254119</v>
      </c>
      <c r="L7729">
        <f t="shared" si="241"/>
        <v>0</v>
      </c>
      <c r="M7729">
        <f>K7729/LCOH!$C$18</f>
        <v>0.25932641500836079</v>
      </c>
      <c r="N7729">
        <f>K7729/LCOH!$C$34</f>
        <v>7.4949830927271908</v>
      </c>
    </row>
    <row r="7730" spans="1:14" x14ac:dyDescent="0.35">
      <c r="A7730">
        <f>'Profilo fotovoltaico'!B7732*LCOH!$C$20</f>
        <v>0</v>
      </c>
      <c r="B7730">
        <f>'Profilo eolico'!B7732*LCOH!$C$21</f>
        <v>108.2</v>
      </c>
      <c r="C7730">
        <f>$P$35*'Profilo fotovoltaico'!B7732</f>
        <v>0</v>
      </c>
      <c r="D7730">
        <f>$Q$37*'Profilo eolico'!B7732</f>
        <v>631.30749558624291</v>
      </c>
      <c r="E7730">
        <f>$P$39*'Profilo fotovoltaico'!B7732+'Approvvigionamento energia'!$Q$39*'Profilo eolico'!B7732</f>
        <v>473.48062168968215</v>
      </c>
      <c r="F7730">
        <f>$P$41*'Profilo fotovoltaico'!B7732+'Approvvigionamento energia'!$Q$41*'Profilo eolico'!B7732</f>
        <v>315.65374779312145</v>
      </c>
      <c r="G7730">
        <f>$P$43*'Profilo fotovoltaico'!B7732+'Approvvigionamento energia'!$Q$43*'Profilo eolico'!B7732</f>
        <v>157.82687389656073</v>
      </c>
      <c r="H7730">
        <f t="shared" si="240"/>
        <v>1138.4335154826958</v>
      </c>
      <c r="I7730">
        <f>IF(LCOH!$C$28=Menu!$A$1,'Approvvigionamento energia'!C7730,0)+IF(LCOH!$C$28=Menu!$A$2,'Approvvigionamento energia'!D7730,0)+IF(LCOH!$C$28=Menu!$A$3,'Approvvigionamento energia'!E7730,0)+IF(LCOH!$C$28=Menu!$A$4,'Approvvigionamento energia'!F7730,0)+IF(LCOH!$C$28=Menu!$A$5,'Approvvigionamento energia'!G7730,0)+IF(LCOH!$C$28=Menu!$A$6,'Approvvigionamento energia'!H7730,0)</f>
        <v>315.65374779312145</v>
      </c>
      <c r="J7730">
        <f>'Approvvigionamento energia'!A7730+'Approvvigionamento energia'!B7730+'Approvvigionamento energia'!I7730</f>
        <v>423.85374779312144</v>
      </c>
      <c r="K7730">
        <f>IF(MIN(LCOH!$C$18,J7730)&gt;=$P$48*LCOH!$C$18, MIN(LCOH!$C$18,J7730),0)</f>
        <v>423.85374779312144</v>
      </c>
      <c r="L7730">
        <f t="shared" si="241"/>
        <v>0</v>
      </c>
      <c r="M7730">
        <f>K7730/LCOH!$C$18</f>
        <v>0.28256916519541431</v>
      </c>
      <c r="N7730">
        <f>K7730/LCOH!$C$34</f>
        <v>8.1667388784801815</v>
      </c>
    </row>
    <row r="7731" spans="1:14" x14ac:dyDescent="0.35">
      <c r="A7731">
        <f>'Profilo fotovoltaico'!B7733*LCOH!$C$20</f>
        <v>0</v>
      </c>
      <c r="B7731">
        <f>'Profilo eolico'!B7733*LCOH!$C$21</f>
        <v>119.3</v>
      </c>
      <c r="C7731">
        <f>$P$35*'Profilo fotovoltaico'!B7733</f>
        <v>0</v>
      </c>
      <c r="D7731">
        <f>$Q$37*'Profilo eolico'!B7733</f>
        <v>696.07194291533062</v>
      </c>
      <c r="E7731">
        <f>$P$39*'Profilo fotovoltaico'!B7733+'Approvvigionamento energia'!$Q$39*'Profilo eolico'!B7733</f>
        <v>522.053957186498</v>
      </c>
      <c r="F7731">
        <f>$P$41*'Profilo fotovoltaico'!B7733+'Approvvigionamento energia'!$Q$41*'Profilo eolico'!B7733</f>
        <v>348.03597145766531</v>
      </c>
      <c r="G7731">
        <f>$P$43*'Profilo fotovoltaico'!B7733+'Approvvigionamento energia'!$Q$43*'Profilo eolico'!B7733</f>
        <v>174.01798572883266</v>
      </c>
      <c r="H7731">
        <f t="shared" si="240"/>
        <v>1138.4335154826958</v>
      </c>
      <c r="I7731">
        <f>IF(LCOH!$C$28=Menu!$A$1,'Approvvigionamento energia'!C7731,0)+IF(LCOH!$C$28=Menu!$A$2,'Approvvigionamento energia'!D7731,0)+IF(LCOH!$C$28=Menu!$A$3,'Approvvigionamento energia'!E7731,0)+IF(LCOH!$C$28=Menu!$A$4,'Approvvigionamento energia'!F7731,0)+IF(LCOH!$C$28=Menu!$A$5,'Approvvigionamento energia'!G7731,0)+IF(LCOH!$C$28=Menu!$A$6,'Approvvigionamento energia'!H7731,0)</f>
        <v>348.03597145766531</v>
      </c>
      <c r="J7731">
        <f>'Approvvigionamento energia'!A7731+'Approvvigionamento energia'!B7731+'Approvvigionamento energia'!I7731</f>
        <v>467.33597145766532</v>
      </c>
      <c r="K7731">
        <f>IF(MIN(LCOH!$C$18,J7731)&gt;=$P$48*LCOH!$C$18, MIN(LCOH!$C$18,J7731),0)</f>
        <v>467.33597145766532</v>
      </c>
      <c r="L7731">
        <f t="shared" si="241"/>
        <v>0</v>
      </c>
      <c r="M7731">
        <f>K7731/LCOH!$C$18</f>
        <v>0.31155731430511019</v>
      </c>
      <c r="N7731">
        <f>K7731/LCOH!$C$34</f>
        <v>9.0045466562170589</v>
      </c>
    </row>
    <row r="7732" spans="1:14" x14ac:dyDescent="0.35">
      <c r="A7732">
        <f>'Profilo fotovoltaico'!B7734*LCOH!$C$20</f>
        <v>0</v>
      </c>
      <c r="B7732">
        <f>'Profilo eolico'!B7734*LCOH!$C$21</f>
        <v>130.80000000000001</v>
      </c>
      <c r="C7732">
        <f>$P$35*'Profilo fotovoltaico'!B7734</f>
        <v>0</v>
      </c>
      <c r="D7732">
        <f>$Q$37*'Profilo eolico'!B7734</f>
        <v>763.17024420222333</v>
      </c>
      <c r="E7732">
        <f>$P$39*'Profilo fotovoltaico'!B7734+'Approvvigionamento energia'!$Q$39*'Profilo eolico'!B7734</f>
        <v>572.3776831516675</v>
      </c>
      <c r="F7732">
        <f>$P$41*'Profilo fotovoltaico'!B7734+'Approvvigionamento energia'!$Q$41*'Profilo eolico'!B7734</f>
        <v>381.58512210111166</v>
      </c>
      <c r="G7732">
        <f>$P$43*'Profilo fotovoltaico'!B7734+'Approvvigionamento energia'!$Q$43*'Profilo eolico'!B7734</f>
        <v>190.79256105055583</v>
      </c>
      <c r="H7732">
        <f t="shared" si="240"/>
        <v>1138.4335154826958</v>
      </c>
      <c r="I7732">
        <f>IF(LCOH!$C$28=Menu!$A$1,'Approvvigionamento energia'!C7732,0)+IF(LCOH!$C$28=Menu!$A$2,'Approvvigionamento energia'!D7732,0)+IF(LCOH!$C$28=Menu!$A$3,'Approvvigionamento energia'!E7732,0)+IF(LCOH!$C$28=Menu!$A$4,'Approvvigionamento energia'!F7732,0)+IF(LCOH!$C$28=Menu!$A$5,'Approvvigionamento energia'!G7732,0)+IF(LCOH!$C$28=Menu!$A$6,'Approvvigionamento energia'!H7732,0)</f>
        <v>381.58512210111166</v>
      </c>
      <c r="J7732">
        <f>'Approvvigionamento energia'!A7732+'Approvvigionamento energia'!B7732+'Approvvigionamento energia'!I7732</f>
        <v>512.38512210111162</v>
      </c>
      <c r="K7732">
        <f>IF(MIN(LCOH!$C$18,J7732)&gt;=$P$48*LCOH!$C$18, MIN(LCOH!$C$18,J7732),0)</f>
        <v>512.38512210111162</v>
      </c>
      <c r="L7732">
        <f t="shared" si="241"/>
        <v>0</v>
      </c>
      <c r="M7732">
        <f>K7732/LCOH!$C$18</f>
        <v>0.3415900814007411</v>
      </c>
      <c r="N7732">
        <f>K7732/LCOH!$C$34</f>
        <v>9.8725457052237306</v>
      </c>
    </row>
    <row r="7733" spans="1:14" x14ac:dyDescent="0.35">
      <c r="A7733">
        <f>'Profilo fotovoltaico'!B7735*LCOH!$C$20</f>
        <v>0</v>
      </c>
      <c r="B7733">
        <f>'Profilo eolico'!B7735*LCOH!$C$21</f>
        <v>139.6</v>
      </c>
      <c r="C7733">
        <f>$P$35*'Profilo fotovoltaico'!B7735</f>
        <v>0</v>
      </c>
      <c r="D7733">
        <f>$Q$37*'Profilo eolico'!B7735</f>
        <v>814.51503127393255</v>
      </c>
      <c r="E7733">
        <f>$P$39*'Profilo fotovoltaico'!B7735+'Approvvigionamento energia'!$Q$39*'Profilo eolico'!B7735</f>
        <v>610.88627345544944</v>
      </c>
      <c r="F7733">
        <f>$P$41*'Profilo fotovoltaico'!B7735+'Approvvigionamento energia'!$Q$41*'Profilo eolico'!B7735</f>
        <v>407.25751563696627</v>
      </c>
      <c r="G7733">
        <f>$P$43*'Profilo fotovoltaico'!B7735+'Approvvigionamento energia'!$Q$43*'Profilo eolico'!B7735</f>
        <v>203.62875781848314</v>
      </c>
      <c r="H7733">
        <f t="shared" si="240"/>
        <v>1138.4335154826958</v>
      </c>
      <c r="I7733">
        <f>IF(LCOH!$C$28=Menu!$A$1,'Approvvigionamento energia'!C7733,0)+IF(LCOH!$C$28=Menu!$A$2,'Approvvigionamento energia'!D7733,0)+IF(LCOH!$C$28=Menu!$A$3,'Approvvigionamento energia'!E7733,0)+IF(LCOH!$C$28=Menu!$A$4,'Approvvigionamento energia'!F7733,0)+IF(LCOH!$C$28=Menu!$A$5,'Approvvigionamento energia'!G7733,0)+IF(LCOH!$C$28=Menu!$A$6,'Approvvigionamento energia'!H7733,0)</f>
        <v>407.25751563696627</v>
      </c>
      <c r="J7733">
        <f>'Approvvigionamento energia'!A7733+'Approvvigionamento energia'!B7733+'Approvvigionamento energia'!I7733</f>
        <v>546.85751563696624</v>
      </c>
      <c r="K7733">
        <f>IF(MIN(LCOH!$C$18,J7733)&gt;=$P$48*LCOH!$C$18, MIN(LCOH!$C$18,J7733),0)</f>
        <v>546.85751563696624</v>
      </c>
      <c r="L7733">
        <f t="shared" si="241"/>
        <v>0</v>
      </c>
      <c r="M7733">
        <f>K7733/LCOH!$C$18</f>
        <v>0.36457167709131083</v>
      </c>
      <c r="N7733">
        <f>K7733/LCOH!$C$34</f>
        <v>10.536753673159273</v>
      </c>
    </row>
    <row r="7734" spans="1:14" x14ac:dyDescent="0.35">
      <c r="A7734">
        <f>'Profilo fotovoltaico'!B7736*LCOH!$C$20</f>
        <v>0</v>
      </c>
      <c r="B7734">
        <f>'Profilo eolico'!B7736*LCOH!$C$21</f>
        <v>146.9</v>
      </c>
      <c r="C7734">
        <f>$P$35*'Profilo fotovoltaico'!B7736</f>
        <v>0</v>
      </c>
      <c r="D7734">
        <f>$Q$37*'Profilo eolico'!B7736</f>
        <v>857.10786600387314</v>
      </c>
      <c r="E7734">
        <f>$P$39*'Profilo fotovoltaico'!B7736+'Approvvigionamento energia'!$Q$39*'Profilo eolico'!B7736</f>
        <v>642.8308995029048</v>
      </c>
      <c r="F7734">
        <f>$P$41*'Profilo fotovoltaico'!B7736+'Approvvigionamento energia'!$Q$41*'Profilo eolico'!B7736</f>
        <v>428.55393300193657</v>
      </c>
      <c r="G7734">
        <f>$P$43*'Profilo fotovoltaico'!B7736+'Approvvigionamento energia'!$Q$43*'Profilo eolico'!B7736</f>
        <v>214.27696650096829</v>
      </c>
      <c r="H7734">
        <f t="shared" si="240"/>
        <v>1138.4335154826958</v>
      </c>
      <c r="I7734">
        <f>IF(LCOH!$C$28=Menu!$A$1,'Approvvigionamento energia'!C7734,0)+IF(LCOH!$C$28=Menu!$A$2,'Approvvigionamento energia'!D7734,0)+IF(LCOH!$C$28=Menu!$A$3,'Approvvigionamento energia'!E7734,0)+IF(LCOH!$C$28=Menu!$A$4,'Approvvigionamento energia'!F7734,0)+IF(LCOH!$C$28=Menu!$A$5,'Approvvigionamento energia'!G7734,0)+IF(LCOH!$C$28=Menu!$A$6,'Approvvigionamento energia'!H7734,0)</f>
        <v>428.55393300193657</v>
      </c>
      <c r="J7734">
        <f>'Approvvigionamento energia'!A7734+'Approvvigionamento energia'!B7734+'Approvvigionamento energia'!I7734</f>
        <v>575.45393300193655</v>
      </c>
      <c r="K7734">
        <f>IF(MIN(LCOH!$C$18,J7734)&gt;=$P$48*LCOH!$C$18, MIN(LCOH!$C$18,J7734),0)</f>
        <v>575.45393300193655</v>
      </c>
      <c r="L7734">
        <f t="shared" si="241"/>
        <v>0</v>
      </c>
      <c r="M7734">
        <f>K7734/LCOH!$C$18</f>
        <v>0.38363595533462436</v>
      </c>
      <c r="N7734">
        <f>K7734/LCOH!$C$34</f>
        <v>11.087744373833074</v>
      </c>
    </row>
    <row r="7735" spans="1:14" x14ac:dyDescent="0.35">
      <c r="A7735">
        <f>'Profilo fotovoltaico'!B7737*LCOH!$C$20</f>
        <v>0</v>
      </c>
      <c r="B7735">
        <f>'Profilo eolico'!B7737*LCOH!$C$21</f>
        <v>154.9</v>
      </c>
      <c r="C7735">
        <f>$P$35*'Profilo fotovoltaico'!B7737</f>
        <v>0</v>
      </c>
      <c r="D7735">
        <f>$Q$37*'Profilo eolico'!B7737</f>
        <v>903.78494515997249</v>
      </c>
      <c r="E7735">
        <f>$P$39*'Profilo fotovoltaico'!B7737+'Approvvigionamento energia'!$Q$39*'Profilo eolico'!B7737</f>
        <v>677.83870886997931</v>
      </c>
      <c r="F7735">
        <f>$P$41*'Profilo fotovoltaico'!B7737+'Approvvigionamento energia'!$Q$41*'Profilo eolico'!B7737</f>
        <v>451.89247257998625</v>
      </c>
      <c r="G7735">
        <f>$P$43*'Profilo fotovoltaico'!B7737+'Approvvigionamento energia'!$Q$43*'Profilo eolico'!B7737</f>
        <v>225.94623628999312</v>
      </c>
      <c r="H7735">
        <f t="shared" si="240"/>
        <v>1138.4335154826958</v>
      </c>
      <c r="I7735">
        <f>IF(LCOH!$C$28=Menu!$A$1,'Approvvigionamento energia'!C7735,0)+IF(LCOH!$C$28=Menu!$A$2,'Approvvigionamento energia'!D7735,0)+IF(LCOH!$C$28=Menu!$A$3,'Approvvigionamento energia'!E7735,0)+IF(LCOH!$C$28=Menu!$A$4,'Approvvigionamento energia'!F7735,0)+IF(LCOH!$C$28=Menu!$A$5,'Approvvigionamento energia'!G7735,0)+IF(LCOH!$C$28=Menu!$A$6,'Approvvigionamento energia'!H7735,0)</f>
        <v>451.89247257998625</v>
      </c>
      <c r="J7735">
        <f>'Approvvigionamento energia'!A7735+'Approvvigionamento energia'!B7735+'Approvvigionamento energia'!I7735</f>
        <v>606.79247257998622</v>
      </c>
      <c r="K7735">
        <f>IF(MIN(LCOH!$C$18,J7735)&gt;=$P$48*LCOH!$C$18, MIN(LCOH!$C$18,J7735),0)</f>
        <v>606.79247257998622</v>
      </c>
      <c r="L7735">
        <f t="shared" si="241"/>
        <v>0</v>
      </c>
      <c r="M7735">
        <f>K7735/LCOH!$C$18</f>
        <v>0.40452831505332415</v>
      </c>
      <c r="N7735">
        <f>K7735/LCOH!$C$34</f>
        <v>11.691569799229022</v>
      </c>
    </row>
    <row r="7736" spans="1:14" x14ac:dyDescent="0.35">
      <c r="A7736">
        <f>'Profilo fotovoltaico'!B7738*LCOH!$C$20</f>
        <v>6</v>
      </c>
      <c r="B7736">
        <f>'Profilo eolico'!B7738*LCOH!$C$21</f>
        <v>160</v>
      </c>
      <c r="C7736">
        <f>$P$35*'Profilo fotovoltaico'!B7738</f>
        <v>44.127673125732393</v>
      </c>
      <c r="D7736">
        <f>$Q$37*'Profilo eolico'!B7738</f>
        <v>933.54158312198581</v>
      </c>
      <c r="E7736">
        <f>$P$39*'Profilo fotovoltaico'!B7738+'Approvvigionamento energia'!$Q$39*'Profilo eolico'!B7738</f>
        <v>711.18810562292242</v>
      </c>
      <c r="F7736">
        <f>$P$41*'Profilo fotovoltaico'!B7738+'Approvvigionamento energia'!$Q$41*'Profilo eolico'!B7738</f>
        <v>488.83462812385909</v>
      </c>
      <c r="G7736">
        <f>$P$43*'Profilo fotovoltaico'!B7738+'Approvvigionamento energia'!$Q$43*'Profilo eolico'!B7738</f>
        <v>266.48115062479576</v>
      </c>
      <c r="H7736">
        <f t="shared" si="240"/>
        <v>1138.4335154826958</v>
      </c>
      <c r="I7736">
        <f>IF(LCOH!$C$28=Menu!$A$1,'Approvvigionamento energia'!C7736,0)+IF(LCOH!$C$28=Menu!$A$2,'Approvvigionamento energia'!D7736,0)+IF(LCOH!$C$28=Menu!$A$3,'Approvvigionamento energia'!E7736,0)+IF(LCOH!$C$28=Menu!$A$4,'Approvvigionamento energia'!F7736,0)+IF(LCOH!$C$28=Menu!$A$5,'Approvvigionamento energia'!G7736,0)+IF(LCOH!$C$28=Menu!$A$6,'Approvvigionamento energia'!H7736,0)</f>
        <v>488.83462812385909</v>
      </c>
      <c r="J7736">
        <f>'Approvvigionamento energia'!A7736+'Approvvigionamento energia'!B7736+'Approvvigionamento energia'!I7736</f>
        <v>654.83462812385915</v>
      </c>
      <c r="K7736">
        <f>IF(MIN(LCOH!$C$18,J7736)&gt;=$P$48*LCOH!$C$18, MIN(LCOH!$C$18,J7736),0)</f>
        <v>654.83462812385915</v>
      </c>
      <c r="L7736">
        <f t="shared" si="241"/>
        <v>0</v>
      </c>
      <c r="M7736">
        <f>K7736/LCOH!$C$18</f>
        <v>0.43655641874923945</v>
      </c>
      <c r="N7736">
        <f>K7736/LCOH!$C$34</f>
        <v>12.617237536105186</v>
      </c>
    </row>
    <row r="7737" spans="1:14" x14ac:dyDescent="0.35">
      <c r="A7737">
        <f>'Profilo fotovoltaico'!B7739*LCOH!$C$20</f>
        <v>63</v>
      </c>
      <c r="B7737">
        <f>'Profilo eolico'!B7739*LCOH!$C$21</f>
        <v>143.4</v>
      </c>
      <c r="C7737">
        <f>$P$35*'Profilo fotovoltaico'!B7739</f>
        <v>463.34056782019007</v>
      </c>
      <c r="D7737">
        <f>$Q$37*'Profilo eolico'!B7739</f>
        <v>836.68664387307967</v>
      </c>
      <c r="E7737">
        <f>$P$39*'Profilo fotovoltaico'!B7739+'Approvvigionamento energia'!$Q$39*'Profilo eolico'!B7739</f>
        <v>743.35012485985737</v>
      </c>
      <c r="F7737">
        <f>$P$41*'Profilo fotovoltaico'!B7739+'Approvvigionamento energia'!$Q$41*'Profilo eolico'!B7739</f>
        <v>650.01360584663485</v>
      </c>
      <c r="G7737">
        <f>$P$43*'Profilo fotovoltaico'!B7739+'Approvvigionamento energia'!$Q$43*'Profilo eolico'!B7739</f>
        <v>556.67708683341243</v>
      </c>
      <c r="H7737">
        <f t="shared" si="240"/>
        <v>1138.4335154826958</v>
      </c>
      <c r="I7737">
        <f>IF(LCOH!$C$28=Menu!$A$1,'Approvvigionamento energia'!C7737,0)+IF(LCOH!$C$28=Menu!$A$2,'Approvvigionamento energia'!D7737,0)+IF(LCOH!$C$28=Menu!$A$3,'Approvvigionamento energia'!E7737,0)+IF(LCOH!$C$28=Menu!$A$4,'Approvvigionamento energia'!F7737,0)+IF(LCOH!$C$28=Menu!$A$5,'Approvvigionamento energia'!G7737,0)+IF(LCOH!$C$28=Menu!$A$6,'Approvvigionamento energia'!H7737,0)</f>
        <v>650.01360584663485</v>
      </c>
      <c r="J7737">
        <f>'Approvvigionamento energia'!A7737+'Approvvigionamento energia'!B7737+'Approvvigionamento energia'!I7737</f>
        <v>856.41360584663482</v>
      </c>
      <c r="K7737">
        <f>IF(MIN(LCOH!$C$18,J7737)&gt;=$P$48*LCOH!$C$18, MIN(LCOH!$C$18,J7737),0)</f>
        <v>856.41360584663482</v>
      </c>
      <c r="L7737">
        <f t="shared" si="241"/>
        <v>0</v>
      </c>
      <c r="M7737">
        <f>K7737/LCOH!$C$18</f>
        <v>0.57094240389775652</v>
      </c>
      <c r="N7737">
        <f>K7737/LCOH!$C$34</f>
        <v>16.501225546177935</v>
      </c>
    </row>
    <row r="7738" spans="1:14" x14ac:dyDescent="0.35">
      <c r="A7738">
        <f>'Profilo fotovoltaico'!B7740*LCOH!$C$20</f>
        <v>153</v>
      </c>
      <c r="B7738">
        <f>'Profilo eolico'!B7740*LCOH!$C$21</f>
        <v>145.6</v>
      </c>
      <c r="C7738">
        <f>$P$35*'Profilo fotovoltaico'!B7740</f>
        <v>1125.2556647061758</v>
      </c>
      <c r="D7738">
        <f>$Q$37*'Profilo eolico'!B7740</f>
        <v>849.52284064100706</v>
      </c>
      <c r="E7738">
        <f>$P$39*'Profilo fotovoltaico'!B7740+'Approvvigionamento energia'!$Q$39*'Profilo eolico'!B7740</f>
        <v>918.45604665729934</v>
      </c>
      <c r="F7738">
        <f>$P$41*'Profilo fotovoltaico'!B7740+'Approvvigionamento energia'!$Q$41*'Profilo eolico'!B7740</f>
        <v>987.3892526735915</v>
      </c>
      <c r="G7738">
        <f>$P$43*'Profilo fotovoltaico'!B7740+'Approvvigionamento energia'!$Q$43*'Profilo eolico'!B7740</f>
        <v>1056.3224586898837</v>
      </c>
      <c r="H7738">
        <f t="shared" si="240"/>
        <v>1138.4335154826958</v>
      </c>
      <c r="I7738">
        <f>IF(LCOH!$C$28=Menu!$A$1,'Approvvigionamento energia'!C7738,0)+IF(LCOH!$C$28=Menu!$A$2,'Approvvigionamento energia'!D7738,0)+IF(LCOH!$C$28=Menu!$A$3,'Approvvigionamento energia'!E7738,0)+IF(LCOH!$C$28=Menu!$A$4,'Approvvigionamento energia'!F7738,0)+IF(LCOH!$C$28=Menu!$A$5,'Approvvigionamento energia'!G7738,0)+IF(LCOH!$C$28=Menu!$A$6,'Approvvigionamento energia'!H7738,0)</f>
        <v>987.3892526735915</v>
      </c>
      <c r="J7738">
        <f>'Approvvigionamento energia'!A7738+'Approvvigionamento energia'!B7738+'Approvvigionamento energia'!I7738</f>
        <v>1285.9892526735916</v>
      </c>
      <c r="K7738">
        <f>IF(MIN(LCOH!$C$18,J7738)&gt;=$P$48*LCOH!$C$18, MIN(LCOH!$C$18,J7738),0)</f>
        <v>1285.9892526735916</v>
      </c>
      <c r="L7738">
        <f t="shared" si="241"/>
        <v>0</v>
      </c>
      <c r="M7738">
        <f>K7738/LCOH!$C$18</f>
        <v>0.85732616844906107</v>
      </c>
      <c r="N7738">
        <f>K7738/LCOH!$C$34</f>
        <v>24.778212960955525</v>
      </c>
    </row>
    <row r="7739" spans="1:14" x14ac:dyDescent="0.35">
      <c r="A7739">
        <f>'Profilo fotovoltaico'!B7741*LCOH!$C$20</f>
        <v>230</v>
      </c>
      <c r="B7739">
        <f>'Profilo eolico'!B7741*LCOH!$C$21</f>
        <v>171.7</v>
      </c>
      <c r="C7739">
        <f>$P$35*'Profilo fotovoltaico'!B7741</f>
        <v>1691.5608031530751</v>
      </c>
      <c r="D7739">
        <f>$Q$37*'Profilo eolico'!B7741</f>
        <v>1001.806811387781</v>
      </c>
      <c r="E7739">
        <f>$P$39*'Profilo fotovoltaico'!B7741+'Approvvigionamento energia'!$Q$39*'Profilo eolico'!B7741</f>
        <v>1174.2453093291044</v>
      </c>
      <c r="F7739">
        <f>$P$41*'Profilo fotovoltaico'!B7741+'Approvvigionamento energia'!$Q$41*'Profilo eolico'!B7741</f>
        <v>1346.6838072704281</v>
      </c>
      <c r="G7739">
        <f>$P$43*'Profilo fotovoltaico'!B7741+'Approvvigionamento energia'!$Q$43*'Profilo eolico'!B7741</f>
        <v>1519.1223052117516</v>
      </c>
      <c r="H7739">
        <f t="shared" si="240"/>
        <v>1138.4335154826958</v>
      </c>
      <c r="I7739">
        <f>IF(LCOH!$C$28=Menu!$A$1,'Approvvigionamento energia'!C7739,0)+IF(LCOH!$C$28=Menu!$A$2,'Approvvigionamento energia'!D7739,0)+IF(LCOH!$C$28=Menu!$A$3,'Approvvigionamento energia'!E7739,0)+IF(LCOH!$C$28=Menu!$A$4,'Approvvigionamento energia'!F7739,0)+IF(LCOH!$C$28=Menu!$A$5,'Approvvigionamento energia'!G7739,0)+IF(LCOH!$C$28=Menu!$A$6,'Approvvigionamento energia'!H7739,0)</f>
        <v>1346.6838072704281</v>
      </c>
      <c r="J7739">
        <f>'Approvvigionamento energia'!A7739+'Approvvigionamento energia'!B7739+'Approvvigionamento energia'!I7739</f>
        <v>1748.3838072704282</v>
      </c>
      <c r="K7739">
        <f>IF(MIN(LCOH!$C$18,J7739)&gt;=$P$48*LCOH!$C$18, MIN(LCOH!$C$18,J7739),0)</f>
        <v>1500</v>
      </c>
      <c r="L7739">
        <f t="shared" si="241"/>
        <v>248.38380727042818</v>
      </c>
      <c r="M7739">
        <f>K7739/LCOH!$C$18</f>
        <v>1</v>
      </c>
      <c r="N7739">
        <f>K7739/LCOH!$C$34</f>
        <v>28.901734104046245</v>
      </c>
    </row>
    <row r="7740" spans="1:14" x14ac:dyDescent="0.35">
      <c r="A7740">
        <f>'Profilo fotovoltaico'!B7742*LCOH!$C$20</f>
        <v>277</v>
      </c>
      <c r="B7740">
        <f>'Profilo eolico'!B7742*LCOH!$C$21</f>
        <v>182.60000000000002</v>
      </c>
      <c r="C7740">
        <f>$P$35*'Profilo fotovoltaico'!B7742</f>
        <v>2037.2275759713123</v>
      </c>
      <c r="D7740">
        <f>$Q$37*'Profilo eolico'!B7742</f>
        <v>1065.4043317379662</v>
      </c>
      <c r="E7740">
        <f>$P$39*'Profilo fotovoltaico'!B7742+'Approvvigionamento energia'!$Q$39*'Profilo eolico'!B7742</f>
        <v>1308.3601427963029</v>
      </c>
      <c r="F7740">
        <f>$P$41*'Profilo fotovoltaico'!B7742+'Approvvigionamento energia'!$Q$41*'Profilo eolico'!B7742</f>
        <v>1551.3159538546392</v>
      </c>
      <c r="G7740">
        <f>$P$43*'Profilo fotovoltaico'!B7742+'Approvvigionamento energia'!$Q$43*'Profilo eolico'!B7742</f>
        <v>1794.2717649129759</v>
      </c>
      <c r="H7740">
        <f t="shared" si="240"/>
        <v>1138.4335154826958</v>
      </c>
      <c r="I7740">
        <f>IF(LCOH!$C$28=Menu!$A$1,'Approvvigionamento energia'!C7740,0)+IF(LCOH!$C$28=Menu!$A$2,'Approvvigionamento energia'!D7740,0)+IF(LCOH!$C$28=Menu!$A$3,'Approvvigionamento energia'!E7740,0)+IF(LCOH!$C$28=Menu!$A$4,'Approvvigionamento energia'!F7740,0)+IF(LCOH!$C$28=Menu!$A$5,'Approvvigionamento energia'!G7740,0)+IF(LCOH!$C$28=Menu!$A$6,'Approvvigionamento energia'!H7740,0)</f>
        <v>1551.3159538546392</v>
      </c>
      <c r="J7740">
        <f>'Approvvigionamento energia'!A7740+'Approvvigionamento energia'!B7740+'Approvvigionamento energia'!I7740</f>
        <v>2010.9159538546392</v>
      </c>
      <c r="K7740">
        <f>IF(MIN(LCOH!$C$18,J7740)&gt;=$P$48*LCOH!$C$18, MIN(LCOH!$C$18,J7740),0)</f>
        <v>1500</v>
      </c>
      <c r="L7740">
        <f t="shared" si="241"/>
        <v>510.91595385463916</v>
      </c>
      <c r="M7740">
        <f>K7740/LCOH!$C$18</f>
        <v>1</v>
      </c>
      <c r="N7740">
        <f>K7740/LCOH!$C$34</f>
        <v>28.901734104046245</v>
      </c>
    </row>
    <row r="7741" spans="1:14" x14ac:dyDescent="0.35">
      <c r="A7741">
        <f>'Profilo fotovoltaico'!B7743*LCOH!$C$20</f>
        <v>280</v>
      </c>
      <c r="B7741">
        <f>'Profilo eolico'!B7743*LCOH!$C$21</f>
        <v>193.8</v>
      </c>
      <c r="C7741">
        <f>$P$35*'Profilo fotovoltaico'!B7743</f>
        <v>2059.2914125341786</v>
      </c>
      <c r="D7741">
        <f>$Q$37*'Profilo eolico'!B7743</f>
        <v>1130.7522425565053</v>
      </c>
      <c r="E7741">
        <f>$P$39*'Profilo fotovoltaico'!B7743+'Approvvigionamento energia'!$Q$39*'Profilo eolico'!B7743</f>
        <v>1362.8870350509235</v>
      </c>
      <c r="F7741">
        <f>$P$41*'Profilo fotovoltaico'!B7743+'Approvvigionamento energia'!$Q$41*'Profilo eolico'!B7743</f>
        <v>1595.0218275453419</v>
      </c>
      <c r="G7741">
        <f>$P$43*'Profilo fotovoltaico'!B7743+'Approvvigionamento energia'!$Q$43*'Profilo eolico'!B7743</f>
        <v>1827.1566200397601</v>
      </c>
      <c r="H7741">
        <f t="shared" si="240"/>
        <v>1138.4335154826958</v>
      </c>
      <c r="I7741">
        <f>IF(LCOH!$C$28=Menu!$A$1,'Approvvigionamento energia'!C7741,0)+IF(LCOH!$C$28=Menu!$A$2,'Approvvigionamento energia'!D7741,0)+IF(LCOH!$C$28=Menu!$A$3,'Approvvigionamento energia'!E7741,0)+IF(LCOH!$C$28=Menu!$A$4,'Approvvigionamento energia'!F7741,0)+IF(LCOH!$C$28=Menu!$A$5,'Approvvigionamento energia'!G7741,0)+IF(LCOH!$C$28=Menu!$A$6,'Approvvigionamento energia'!H7741,0)</f>
        <v>1595.0218275453419</v>
      </c>
      <c r="J7741">
        <f>'Approvvigionamento energia'!A7741+'Approvvigionamento energia'!B7741+'Approvvigionamento energia'!I7741</f>
        <v>2068.8218275453419</v>
      </c>
      <c r="K7741">
        <f>IF(MIN(LCOH!$C$18,J7741)&gt;=$P$48*LCOH!$C$18, MIN(LCOH!$C$18,J7741),0)</f>
        <v>1500</v>
      </c>
      <c r="L7741">
        <f t="shared" si="241"/>
        <v>568.82182754534188</v>
      </c>
      <c r="M7741">
        <f>K7741/LCOH!$C$18</f>
        <v>1</v>
      </c>
      <c r="N7741">
        <f>K7741/LCOH!$C$34</f>
        <v>28.901734104046245</v>
      </c>
    </row>
    <row r="7742" spans="1:14" x14ac:dyDescent="0.35">
      <c r="A7742">
        <f>'Profilo fotovoltaico'!B7744*LCOH!$C$20</f>
        <v>248</v>
      </c>
      <c r="B7742">
        <f>'Profilo eolico'!B7744*LCOH!$C$21</f>
        <v>192.20000000000002</v>
      </c>
      <c r="C7742">
        <f>$P$35*'Profilo fotovoltaico'!B7744</f>
        <v>1823.9438225302722</v>
      </c>
      <c r="D7742">
        <f>$Q$37*'Profilo eolico'!B7744</f>
        <v>1121.4168267252855</v>
      </c>
      <c r="E7742">
        <f>$P$39*'Profilo fotovoltaico'!B7744+'Approvvigionamento energia'!$Q$39*'Profilo eolico'!B7744</f>
        <v>1297.048575676532</v>
      </c>
      <c r="F7742">
        <f>$P$41*'Profilo fotovoltaico'!B7744+'Approvvigionamento energia'!$Q$41*'Profilo eolico'!B7744</f>
        <v>1472.6803246277789</v>
      </c>
      <c r="G7742">
        <f>$P$43*'Profilo fotovoltaico'!B7744+'Approvvigionamento energia'!$Q$43*'Profilo eolico'!B7744</f>
        <v>1648.3120735790255</v>
      </c>
      <c r="H7742">
        <f t="shared" si="240"/>
        <v>1138.4335154826958</v>
      </c>
      <c r="I7742">
        <f>IF(LCOH!$C$28=Menu!$A$1,'Approvvigionamento energia'!C7742,0)+IF(LCOH!$C$28=Menu!$A$2,'Approvvigionamento energia'!D7742,0)+IF(LCOH!$C$28=Menu!$A$3,'Approvvigionamento energia'!E7742,0)+IF(LCOH!$C$28=Menu!$A$4,'Approvvigionamento energia'!F7742,0)+IF(LCOH!$C$28=Menu!$A$5,'Approvvigionamento energia'!G7742,0)+IF(LCOH!$C$28=Menu!$A$6,'Approvvigionamento energia'!H7742,0)</f>
        <v>1472.6803246277789</v>
      </c>
      <c r="J7742">
        <f>'Approvvigionamento energia'!A7742+'Approvvigionamento energia'!B7742+'Approvvigionamento energia'!I7742</f>
        <v>1912.8803246277789</v>
      </c>
      <c r="K7742">
        <f>IF(MIN(LCOH!$C$18,J7742)&gt;=$P$48*LCOH!$C$18, MIN(LCOH!$C$18,J7742),0)</f>
        <v>1500</v>
      </c>
      <c r="L7742">
        <f t="shared" si="241"/>
        <v>412.88032462777892</v>
      </c>
      <c r="M7742">
        <f>K7742/LCOH!$C$18</f>
        <v>1</v>
      </c>
      <c r="N7742">
        <f>K7742/LCOH!$C$34</f>
        <v>28.901734104046245</v>
      </c>
    </row>
    <row r="7743" spans="1:14" x14ac:dyDescent="0.35">
      <c r="A7743">
        <f>'Profilo fotovoltaico'!B7745*LCOH!$C$20</f>
        <v>178</v>
      </c>
      <c r="B7743">
        <f>'Profilo eolico'!B7745*LCOH!$C$21</f>
        <v>174.3</v>
      </c>
      <c r="C7743">
        <f>$P$35*'Profilo fotovoltaico'!B7745</f>
        <v>1309.1209693967276</v>
      </c>
      <c r="D7743">
        <f>$Q$37*'Profilo eolico'!B7745</f>
        <v>1016.9768621135133</v>
      </c>
      <c r="E7743">
        <f>$P$39*'Profilo fotovoltaico'!B7745+'Approvvigionamento energia'!$Q$39*'Profilo eolico'!B7745</f>
        <v>1090.0128889343168</v>
      </c>
      <c r="F7743">
        <f>$P$41*'Profilo fotovoltaico'!B7745+'Approvvigionamento energia'!$Q$41*'Profilo eolico'!B7745</f>
        <v>1163.0489157551206</v>
      </c>
      <c r="G7743">
        <f>$P$43*'Profilo fotovoltaico'!B7745+'Approvvigionamento energia'!$Q$43*'Profilo eolico'!B7745</f>
        <v>1236.0849425759241</v>
      </c>
      <c r="H7743">
        <f t="shared" si="240"/>
        <v>1138.4335154826958</v>
      </c>
      <c r="I7743">
        <f>IF(LCOH!$C$28=Menu!$A$1,'Approvvigionamento energia'!C7743,0)+IF(LCOH!$C$28=Menu!$A$2,'Approvvigionamento energia'!D7743,0)+IF(LCOH!$C$28=Menu!$A$3,'Approvvigionamento energia'!E7743,0)+IF(LCOH!$C$28=Menu!$A$4,'Approvvigionamento energia'!F7743,0)+IF(LCOH!$C$28=Menu!$A$5,'Approvvigionamento energia'!G7743,0)+IF(LCOH!$C$28=Menu!$A$6,'Approvvigionamento energia'!H7743,0)</f>
        <v>1163.0489157551206</v>
      </c>
      <c r="J7743">
        <f>'Approvvigionamento energia'!A7743+'Approvvigionamento energia'!B7743+'Approvvigionamento energia'!I7743</f>
        <v>1515.3489157551205</v>
      </c>
      <c r="K7743">
        <f>IF(MIN(LCOH!$C$18,J7743)&gt;=$P$48*LCOH!$C$18, MIN(LCOH!$C$18,J7743),0)</f>
        <v>1500</v>
      </c>
      <c r="L7743">
        <f t="shared" si="241"/>
        <v>15.348915755120515</v>
      </c>
      <c r="M7743">
        <f>K7743/LCOH!$C$18</f>
        <v>1</v>
      </c>
      <c r="N7743">
        <f>K7743/LCOH!$C$34</f>
        <v>28.901734104046245</v>
      </c>
    </row>
    <row r="7744" spans="1:14" x14ac:dyDescent="0.35">
      <c r="A7744">
        <f>'Profilo fotovoltaico'!B7746*LCOH!$C$20</f>
        <v>90</v>
      </c>
      <c r="B7744">
        <f>'Profilo eolico'!B7746*LCOH!$C$21</f>
        <v>143.6</v>
      </c>
      <c r="C7744">
        <f>$P$35*'Profilo fotovoltaico'!B7746</f>
        <v>661.9150968859858</v>
      </c>
      <c r="D7744">
        <f>$Q$37*'Profilo eolico'!B7746</f>
        <v>837.85357085198223</v>
      </c>
      <c r="E7744">
        <f>$P$39*'Profilo fotovoltaico'!B7746+'Approvvigionamento energia'!$Q$39*'Profilo eolico'!B7746</f>
        <v>793.86895236048315</v>
      </c>
      <c r="F7744">
        <f>$P$41*'Profilo fotovoltaico'!B7746+'Approvvigionamento energia'!$Q$41*'Profilo eolico'!B7746</f>
        <v>749.88433386898396</v>
      </c>
      <c r="G7744">
        <f>$P$43*'Profilo fotovoltaico'!B7746+'Approvvigionamento energia'!$Q$43*'Profilo eolico'!B7746</f>
        <v>705.89971537748499</v>
      </c>
      <c r="H7744">
        <f t="shared" si="240"/>
        <v>1138.4335154826958</v>
      </c>
      <c r="I7744">
        <f>IF(LCOH!$C$28=Menu!$A$1,'Approvvigionamento energia'!C7744,0)+IF(LCOH!$C$28=Menu!$A$2,'Approvvigionamento energia'!D7744,0)+IF(LCOH!$C$28=Menu!$A$3,'Approvvigionamento energia'!E7744,0)+IF(LCOH!$C$28=Menu!$A$4,'Approvvigionamento energia'!F7744,0)+IF(LCOH!$C$28=Menu!$A$5,'Approvvigionamento energia'!G7744,0)+IF(LCOH!$C$28=Menu!$A$6,'Approvvigionamento energia'!H7744,0)</f>
        <v>749.88433386898396</v>
      </c>
      <c r="J7744">
        <f>'Approvvigionamento energia'!A7744+'Approvvigionamento energia'!B7744+'Approvvigionamento energia'!I7744</f>
        <v>983.48433386898398</v>
      </c>
      <c r="K7744">
        <f>IF(MIN(LCOH!$C$18,J7744)&gt;=$P$48*LCOH!$C$18, MIN(LCOH!$C$18,J7744),0)</f>
        <v>983.48433386898398</v>
      </c>
      <c r="L7744">
        <f t="shared" si="241"/>
        <v>0</v>
      </c>
      <c r="M7744">
        <f>K7744/LCOH!$C$18</f>
        <v>0.65565622257932266</v>
      </c>
      <c r="N7744">
        <f>K7744/LCOH!$C$34</f>
        <v>18.949601808650943</v>
      </c>
    </row>
    <row r="7745" spans="1:14" x14ac:dyDescent="0.35">
      <c r="A7745">
        <f>'Profilo fotovoltaico'!B7747*LCOH!$C$20</f>
        <v>17</v>
      </c>
      <c r="B7745">
        <f>'Profilo eolico'!B7747*LCOH!$C$21</f>
        <v>132.30000000000001</v>
      </c>
      <c r="C7745">
        <f>$P$35*'Profilo fotovoltaico'!B7747</f>
        <v>125.02840718957512</v>
      </c>
      <c r="D7745">
        <f>$Q$37*'Profilo eolico'!B7747</f>
        <v>771.92219654399196</v>
      </c>
      <c r="E7745">
        <f>$P$39*'Profilo fotovoltaico'!B7747+'Approvvigionamento energia'!$Q$39*'Profilo eolico'!B7747</f>
        <v>610.1987492053878</v>
      </c>
      <c r="F7745">
        <f>$P$41*'Profilo fotovoltaico'!B7747+'Approvvigionamento energia'!$Q$41*'Profilo eolico'!B7747</f>
        <v>448.47530186678352</v>
      </c>
      <c r="G7745">
        <f>$P$43*'Profilo fotovoltaico'!B7747+'Approvvigionamento energia'!$Q$43*'Profilo eolico'!B7747</f>
        <v>286.75185452817931</v>
      </c>
      <c r="H7745">
        <f t="shared" si="240"/>
        <v>1138.4335154826958</v>
      </c>
      <c r="I7745">
        <f>IF(LCOH!$C$28=Menu!$A$1,'Approvvigionamento energia'!C7745,0)+IF(LCOH!$C$28=Menu!$A$2,'Approvvigionamento energia'!D7745,0)+IF(LCOH!$C$28=Menu!$A$3,'Approvvigionamento energia'!E7745,0)+IF(LCOH!$C$28=Menu!$A$4,'Approvvigionamento energia'!F7745,0)+IF(LCOH!$C$28=Menu!$A$5,'Approvvigionamento energia'!G7745,0)+IF(LCOH!$C$28=Menu!$A$6,'Approvvigionamento energia'!H7745,0)</f>
        <v>448.47530186678352</v>
      </c>
      <c r="J7745">
        <f>'Approvvigionamento energia'!A7745+'Approvvigionamento energia'!B7745+'Approvvigionamento energia'!I7745</f>
        <v>597.77530186678359</v>
      </c>
      <c r="K7745">
        <f>IF(MIN(LCOH!$C$18,J7745)&gt;=$P$48*LCOH!$C$18, MIN(LCOH!$C$18,J7745),0)</f>
        <v>597.77530186678359</v>
      </c>
      <c r="L7745">
        <f t="shared" si="241"/>
        <v>0</v>
      </c>
      <c r="M7745">
        <f>K7745/LCOH!$C$18</f>
        <v>0.39851686791118907</v>
      </c>
      <c r="N7745">
        <f>K7745/LCOH!$C$34</f>
        <v>11.517828552346504</v>
      </c>
    </row>
    <row r="7746" spans="1:14" x14ac:dyDescent="0.35">
      <c r="A7746">
        <f>'Profilo fotovoltaico'!B7748*LCOH!$C$20</f>
        <v>0</v>
      </c>
      <c r="B7746">
        <f>'Profilo eolico'!B7748*LCOH!$C$21</f>
        <v>134.69999999999999</v>
      </c>
      <c r="C7746">
        <f>$P$35*'Profilo fotovoltaico'!B7748</f>
        <v>0</v>
      </c>
      <c r="D7746">
        <f>$Q$37*'Profilo eolico'!B7748</f>
        <v>785.92532029082167</v>
      </c>
      <c r="E7746">
        <f>$P$39*'Profilo fotovoltaico'!B7748+'Approvvigionamento energia'!$Q$39*'Profilo eolico'!B7748</f>
        <v>589.44399021811626</v>
      </c>
      <c r="F7746">
        <f>$P$41*'Profilo fotovoltaico'!B7748+'Approvvigionamento energia'!$Q$41*'Profilo eolico'!B7748</f>
        <v>392.96266014541084</v>
      </c>
      <c r="G7746">
        <f>$P$43*'Profilo fotovoltaico'!B7748+'Approvvigionamento energia'!$Q$43*'Profilo eolico'!B7748</f>
        <v>196.48133007270542</v>
      </c>
      <c r="H7746">
        <f t="shared" ref="H7746:H7809" si="242">$P$45</f>
        <v>1138.4335154826958</v>
      </c>
      <c r="I7746">
        <f>IF(LCOH!$C$28=Menu!$A$1,'Approvvigionamento energia'!C7746,0)+IF(LCOH!$C$28=Menu!$A$2,'Approvvigionamento energia'!D7746,0)+IF(LCOH!$C$28=Menu!$A$3,'Approvvigionamento energia'!E7746,0)+IF(LCOH!$C$28=Menu!$A$4,'Approvvigionamento energia'!F7746,0)+IF(LCOH!$C$28=Menu!$A$5,'Approvvigionamento energia'!G7746,0)+IF(LCOH!$C$28=Menu!$A$6,'Approvvigionamento energia'!H7746,0)</f>
        <v>392.96266014541084</v>
      </c>
      <c r="J7746">
        <f>'Approvvigionamento energia'!A7746+'Approvvigionamento energia'!B7746+'Approvvigionamento energia'!I7746</f>
        <v>527.66266014541088</v>
      </c>
      <c r="K7746">
        <f>IF(MIN(LCOH!$C$18,J7746)&gt;=$P$48*LCOH!$C$18, MIN(LCOH!$C$18,J7746),0)</f>
        <v>527.66266014541088</v>
      </c>
      <c r="L7746">
        <f t="shared" si="241"/>
        <v>0</v>
      </c>
      <c r="M7746">
        <f>K7746/LCOH!$C$18</f>
        <v>0.35177510676360724</v>
      </c>
      <c r="N7746">
        <f>K7746/LCOH!$C$34</f>
        <v>10.166910600104256</v>
      </c>
    </row>
    <row r="7747" spans="1:14" x14ac:dyDescent="0.35">
      <c r="A7747">
        <f>'Profilo fotovoltaico'!B7749*LCOH!$C$20</f>
        <v>0</v>
      </c>
      <c r="B7747">
        <f>'Profilo eolico'!B7749*LCOH!$C$21</f>
        <v>141.9</v>
      </c>
      <c r="C7747">
        <f>$P$35*'Profilo fotovoltaico'!B7749</f>
        <v>0</v>
      </c>
      <c r="D7747">
        <f>$Q$37*'Profilo eolico'!B7749</f>
        <v>827.93469153131105</v>
      </c>
      <c r="E7747">
        <f>$P$39*'Profilo fotovoltaico'!B7749+'Approvvigionamento energia'!$Q$39*'Profilo eolico'!B7749</f>
        <v>620.95101864848334</v>
      </c>
      <c r="F7747">
        <f>$P$41*'Profilo fotovoltaico'!B7749+'Approvvigionamento energia'!$Q$41*'Profilo eolico'!B7749</f>
        <v>413.96734576565552</v>
      </c>
      <c r="G7747">
        <f>$P$43*'Profilo fotovoltaico'!B7749+'Approvvigionamento energia'!$Q$43*'Profilo eolico'!B7749</f>
        <v>206.98367288282776</v>
      </c>
      <c r="H7747">
        <f t="shared" si="242"/>
        <v>1138.4335154826958</v>
      </c>
      <c r="I7747">
        <f>IF(LCOH!$C$28=Menu!$A$1,'Approvvigionamento energia'!C7747,0)+IF(LCOH!$C$28=Menu!$A$2,'Approvvigionamento energia'!D7747,0)+IF(LCOH!$C$28=Menu!$A$3,'Approvvigionamento energia'!E7747,0)+IF(LCOH!$C$28=Menu!$A$4,'Approvvigionamento energia'!F7747,0)+IF(LCOH!$C$28=Menu!$A$5,'Approvvigionamento energia'!G7747,0)+IF(LCOH!$C$28=Menu!$A$6,'Approvvigionamento energia'!H7747,0)</f>
        <v>413.96734576565552</v>
      </c>
      <c r="J7747">
        <f>'Approvvigionamento energia'!A7747+'Approvvigionamento energia'!B7747+'Approvvigionamento energia'!I7747</f>
        <v>555.8673457656555</v>
      </c>
      <c r="K7747">
        <f>IF(MIN(LCOH!$C$18,J7747)&gt;=$P$48*LCOH!$C$18, MIN(LCOH!$C$18,J7747),0)</f>
        <v>555.8673457656555</v>
      </c>
      <c r="L7747">
        <f t="shared" ref="L7747:L7810" si="243">J7747-K7747</f>
        <v>0</v>
      </c>
      <c r="M7747">
        <f>K7747/LCOH!$C$18</f>
        <v>0.37057823051043698</v>
      </c>
      <c r="N7747">
        <f>K7747/LCOH!$C$34</f>
        <v>10.710353482960608</v>
      </c>
    </row>
    <row r="7748" spans="1:14" x14ac:dyDescent="0.35">
      <c r="A7748">
        <f>'Profilo fotovoltaico'!B7750*LCOH!$C$20</f>
        <v>0</v>
      </c>
      <c r="B7748">
        <f>'Profilo eolico'!B7750*LCOH!$C$21</f>
        <v>153.29999999999998</v>
      </c>
      <c r="C7748">
        <f>$P$35*'Profilo fotovoltaico'!B7750</f>
        <v>0</v>
      </c>
      <c r="D7748">
        <f>$Q$37*'Profilo eolico'!B7750</f>
        <v>894.44952932875253</v>
      </c>
      <c r="E7748">
        <f>$P$39*'Profilo fotovoltaico'!B7750+'Approvvigionamento energia'!$Q$39*'Profilo eolico'!B7750</f>
        <v>670.83714699656434</v>
      </c>
      <c r="F7748">
        <f>$P$41*'Profilo fotovoltaico'!B7750+'Approvvigionamento energia'!$Q$41*'Profilo eolico'!B7750</f>
        <v>447.22476466437627</v>
      </c>
      <c r="G7748">
        <f>$P$43*'Profilo fotovoltaico'!B7750+'Approvvigionamento energia'!$Q$43*'Profilo eolico'!B7750</f>
        <v>223.61238233218813</v>
      </c>
      <c r="H7748">
        <f t="shared" si="242"/>
        <v>1138.4335154826958</v>
      </c>
      <c r="I7748">
        <f>IF(LCOH!$C$28=Menu!$A$1,'Approvvigionamento energia'!C7748,0)+IF(LCOH!$C$28=Menu!$A$2,'Approvvigionamento energia'!D7748,0)+IF(LCOH!$C$28=Menu!$A$3,'Approvvigionamento energia'!E7748,0)+IF(LCOH!$C$28=Menu!$A$4,'Approvvigionamento energia'!F7748,0)+IF(LCOH!$C$28=Menu!$A$5,'Approvvigionamento energia'!G7748,0)+IF(LCOH!$C$28=Menu!$A$6,'Approvvigionamento energia'!H7748,0)</f>
        <v>447.22476466437627</v>
      </c>
      <c r="J7748">
        <f>'Approvvigionamento energia'!A7748+'Approvvigionamento energia'!B7748+'Approvvigionamento energia'!I7748</f>
        <v>600.52476466437622</v>
      </c>
      <c r="K7748">
        <f>IF(MIN(LCOH!$C$18,J7748)&gt;=$P$48*LCOH!$C$18, MIN(LCOH!$C$18,J7748),0)</f>
        <v>600.52476466437622</v>
      </c>
      <c r="L7748">
        <f t="shared" si="243"/>
        <v>0</v>
      </c>
      <c r="M7748">
        <f>K7748/LCOH!$C$18</f>
        <v>0.40034984310958416</v>
      </c>
      <c r="N7748">
        <f>K7748/LCOH!$C$34</f>
        <v>11.570804714149832</v>
      </c>
    </row>
    <row r="7749" spans="1:14" x14ac:dyDescent="0.35">
      <c r="A7749">
        <f>'Profilo fotovoltaico'!B7751*LCOH!$C$20</f>
        <v>0</v>
      </c>
      <c r="B7749">
        <f>'Profilo eolico'!B7751*LCOH!$C$21</f>
        <v>157.5</v>
      </c>
      <c r="C7749">
        <f>$P$35*'Profilo fotovoltaico'!B7751</f>
        <v>0</v>
      </c>
      <c r="D7749">
        <f>$Q$37*'Profilo eolico'!B7751</f>
        <v>918.95499588570476</v>
      </c>
      <c r="E7749">
        <f>$P$39*'Profilo fotovoltaico'!B7751+'Approvvigionamento energia'!$Q$39*'Profilo eolico'!B7751</f>
        <v>689.21624691427849</v>
      </c>
      <c r="F7749">
        <f>$P$41*'Profilo fotovoltaico'!B7751+'Approvvigionamento energia'!$Q$41*'Profilo eolico'!B7751</f>
        <v>459.47749794285238</v>
      </c>
      <c r="G7749">
        <f>$P$43*'Profilo fotovoltaico'!B7751+'Approvvigionamento energia'!$Q$43*'Profilo eolico'!B7751</f>
        <v>229.73874897142619</v>
      </c>
      <c r="H7749">
        <f t="shared" si="242"/>
        <v>1138.4335154826958</v>
      </c>
      <c r="I7749">
        <f>IF(LCOH!$C$28=Menu!$A$1,'Approvvigionamento energia'!C7749,0)+IF(LCOH!$C$28=Menu!$A$2,'Approvvigionamento energia'!D7749,0)+IF(LCOH!$C$28=Menu!$A$3,'Approvvigionamento energia'!E7749,0)+IF(LCOH!$C$28=Menu!$A$4,'Approvvigionamento energia'!F7749,0)+IF(LCOH!$C$28=Menu!$A$5,'Approvvigionamento energia'!G7749,0)+IF(LCOH!$C$28=Menu!$A$6,'Approvvigionamento energia'!H7749,0)</f>
        <v>459.47749794285238</v>
      </c>
      <c r="J7749">
        <f>'Approvvigionamento energia'!A7749+'Approvvigionamento energia'!B7749+'Approvvigionamento energia'!I7749</f>
        <v>616.97749794285232</v>
      </c>
      <c r="K7749">
        <f>IF(MIN(LCOH!$C$18,J7749)&gt;=$P$48*LCOH!$C$18, MIN(LCOH!$C$18,J7749),0)</f>
        <v>616.97749794285232</v>
      </c>
      <c r="L7749">
        <f t="shared" si="243"/>
        <v>0</v>
      </c>
      <c r="M7749">
        <f>K7749/LCOH!$C$18</f>
        <v>0.41131833196190154</v>
      </c>
      <c r="N7749">
        <f>K7749/LCOH!$C$34</f>
        <v>11.887813062482705</v>
      </c>
    </row>
    <row r="7750" spans="1:14" x14ac:dyDescent="0.35">
      <c r="A7750">
        <f>'Profilo fotovoltaico'!B7752*LCOH!$C$20</f>
        <v>0</v>
      </c>
      <c r="B7750">
        <f>'Profilo eolico'!B7752*LCOH!$C$21</f>
        <v>156</v>
      </c>
      <c r="C7750">
        <f>$P$35*'Profilo fotovoltaico'!B7752</f>
        <v>0</v>
      </c>
      <c r="D7750">
        <f>$Q$37*'Profilo eolico'!B7752</f>
        <v>910.20304354393613</v>
      </c>
      <c r="E7750">
        <f>$P$39*'Profilo fotovoltaico'!B7752+'Approvvigionamento energia'!$Q$39*'Profilo eolico'!B7752</f>
        <v>682.65228265795201</v>
      </c>
      <c r="F7750">
        <f>$P$41*'Profilo fotovoltaico'!B7752+'Approvvigionamento energia'!$Q$41*'Profilo eolico'!B7752</f>
        <v>455.10152177196807</v>
      </c>
      <c r="G7750">
        <f>$P$43*'Profilo fotovoltaico'!B7752+'Approvvigionamento energia'!$Q$43*'Profilo eolico'!B7752</f>
        <v>227.55076088598403</v>
      </c>
      <c r="H7750">
        <f t="shared" si="242"/>
        <v>1138.4335154826958</v>
      </c>
      <c r="I7750">
        <f>IF(LCOH!$C$28=Menu!$A$1,'Approvvigionamento energia'!C7750,0)+IF(LCOH!$C$28=Menu!$A$2,'Approvvigionamento energia'!D7750,0)+IF(LCOH!$C$28=Menu!$A$3,'Approvvigionamento energia'!E7750,0)+IF(LCOH!$C$28=Menu!$A$4,'Approvvigionamento energia'!F7750,0)+IF(LCOH!$C$28=Menu!$A$5,'Approvvigionamento energia'!G7750,0)+IF(LCOH!$C$28=Menu!$A$6,'Approvvigionamento energia'!H7750,0)</f>
        <v>455.10152177196807</v>
      </c>
      <c r="J7750">
        <f>'Approvvigionamento energia'!A7750+'Approvvigionamento energia'!B7750+'Approvvigionamento energia'!I7750</f>
        <v>611.10152177196801</v>
      </c>
      <c r="K7750">
        <f>IF(MIN(LCOH!$C$18,J7750)&gt;=$P$48*LCOH!$C$18, MIN(LCOH!$C$18,J7750),0)</f>
        <v>611.10152177196801</v>
      </c>
      <c r="L7750">
        <f t="shared" si="243"/>
        <v>0</v>
      </c>
      <c r="M7750">
        <f>K7750/LCOH!$C$18</f>
        <v>0.40740101451464533</v>
      </c>
      <c r="N7750">
        <f>K7750/LCOH!$C$34</f>
        <v>11.774595795220964</v>
      </c>
    </row>
    <row r="7751" spans="1:14" x14ac:dyDescent="0.35">
      <c r="A7751">
        <f>'Profilo fotovoltaico'!B7753*LCOH!$C$20</f>
        <v>0</v>
      </c>
      <c r="B7751">
        <f>'Profilo eolico'!B7753*LCOH!$C$21</f>
        <v>167.7</v>
      </c>
      <c r="C7751">
        <f>$P$35*'Profilo fotovoltaico'!B7753</f>
        <v>0</v>
      </c>
      <c r="D7751">
        <f>$Q$37*'Profilo eolico'!B7753</f>
        <v>978.46827180973128</v>
      </c>
      <c r="E7751">
        <f>$P$39*'Profilo fotovoltaico'!B7753+'Approvvigionamento energia'!$Q$39*'Profilo eolico'!B7753</f>
        <v>733.8512038572984</v>
      </c>
      <c r="F7751">
        <f>$P$41*'Profilo fotovoltaico'!B7753+'Approvvigionamento energia'!$Q$41*'Profilo eolico'!B7753</f>
        <v>489.23413590486564</v>
      </c>
      <c r="G7751">
        <f>$P$43*'Profilo fotovoltaico'!B7753+'Approvvigionamento energia'!$Q$43*'Profilo eolico'!B7753</f>
        <v>244.61706795243282</v>
      </c>
      <c r="H7751">
        <f t="shared" si="242"/>
        <v>1138.4335154826958</v>
      </c>
      <c r="I7751">
        <f>IF(LCOH!$C$28=Menu!$A$1,'Approvvigionamento energia'!C7751,0)+IF(LCOH!$C$28=Menu!$A$2,'Approvvigionamento energia'!D7751,0)+IF(LCOH!$C$28=Menu!$A$3,'Approvvigionamento energia'!E7751,0)+IF(LCOH!$C$28=Menu!$A$4,'Approvvigionamento energia'!F7751,0)+IF(LCOH!$C$28=Menu!$A$5,'Approvvigionamento energia'!G7751,0)+IF(LCOH!$C$28=Menu!$A$6,'Approvvigionamento energia'!H7751,0)</f>
        <v>489.23413590486564</v>
      </c>
      <c r="J7751">
        <f>'Approvvigionamento energia'!A7751+'Approvvigionamento energia'!B7751+'Approvvigionamento energia'!I7751</f>
        <v>656.93413590486557</v>
      </c>
      <c r="K7751">
        <f>IF(MIN(LCOH!$C$18,J7751)&gt;=$P$48*LCOH!$C$18, MIN(LCOH!$C$18,J7751),0)</f>
        <v>656.93413590486557</v>
      </c>
      <c r="L7751">
        <f t="shared" si="243"/>
        <v>0</v>
      </c>
      <c r="M7751">
        <f>K7751/LCOH!$C$18</f>
        <v>0.4379560906032437</v>
      </c>
      <c r="N7751">
        <f>K7751/LCOH!$C$34</f>
        <v>12.657690479862536</v>
      </c>
    </row>
    <row r="7752" spans="1:14" x14ac:dyDescent="0.35">
      <c r="A7752">
        <f>'Profilo fotovoltaico'!B7754*LCOH!$C$20</f>
        <v>0</v>
      </c>
      <c r="B7752">
        <f>'Profilo eolico'!B7754*LCOH!$C$21</f>
        <v>183.29999999999998</v>
      </c>
      <c r="C7752">
        <f>$P$35*'Profilo fotovoltaico'!B7754</f>
        <v>0</v>
      </c>
      <c r="D7752">
        <f>$Q$37*'Profilo eolico'!B7754</f>
        <v>1069.4885761641249</v>
      </c>
      <c r="E7752">
        <f>$P$39*'Profilo fotovoltaico'!B7754+'Approvvigionamento energia'!$Q$39*'Profilo eolico'!B7754</f>
        <v>802.11643212309366</v>
      </c>
      <c r="F7752">
        <f>$P$41*'Profilo fotovoltaico'!B7754+'Approvvigionamento energia'!$Q$41*'Profilo eolico'!B7754</f>
        <v>534.74428808206244</v>
      </c>
      <c r="G7752">
        <f>$P$43*'Profilo fotovoltaico'!B7754+'Approvvigionamento energia'!$Q$43*'Profilo eolico'!B7754</f>
        <v>267.37214404103122</v>
      </c>
      <c r="H7752">
        <f t="shared" si="242"/>
        <v>1138.4335154826958</v>
      </c>
      <c r="I7752">
        <f>IF(LCOH!$C$28=Menu!$A$1,'Approvvigionamento energia'!C7752,0)+IF(LCOH!$C$28=Menu!$A$2,'Approvvigionamento energia'!D7752,0)+IF(LCOH!$C$28=Menu!$A$3,'Approvvigionamento energia'!E7752,0)+IF(LCOH!$C$28=Menu!$A$4,'Approvvigionamento energia'!F7752,0)+IF(LCOH!$C$28=Menu!$A$5,'Approvvigionamento energia'!G7752,0)+IF(LCOH!$C$28=Menu!$A$6,'Approvvigionamento energia'!H7752,0)</f>
        <v>534.74428808206244</v>
      </c>
      <c r="J7752">
        <f>'Approvvigionamento energia'!A7752+'Approvvigionamento energia'!B7752+'Approvvigionamento energia'!I7752</f>
        <v>718.04428808206239</v>
      </c>
      <c r="K7752">
        <f>IF(MIN(LCOH!$C$18,J7752)&gt;=$P$48*LCOH!$C$18, MIN(LCOH!$C$18,J7752),0)</f>
        <v>718.04428808206239</v>
      </c>
      <c r="L7752">
        <f t="shared" si="243"/>
        <v>0</v>
      </c>
      <c r="M7752">
        <f>K7752/LCOH!$C$18</f>
        <v>0.47869619205470826</v>
      </c>
      <c r="N7752">
        <f>K7752/LCOH!$C$34</f>
        <v>13.835150059384633</v>
      </c>
    </row>
    <row r="7753" spans="1:14" x14ac:dyDescent="0.35">
      <c r="A7753">
        <f>'Profilo fotovoltaico'!B7755*LCOH!$C$20</f>
        <v>0</v>
      </c>
      <c r="B7753">
        <f>'Profilo eolico'!B7755*LCOH!$C$21</f>
        <v>192.3</v>
      </c>
      <c r="C7753">
        <f>$P$35*'Profilo fotovoltaico'!B7755</f>
        <v>0</v>
      </c>
      <c r="D7753">
        <f>$Q$37*'Profilo eolico'!B7755</f>
        <v>1122.0002902147367</v>
      </c>
      <c r="E7753">
        <f>$P$39*'Profilo fotovoltaico'!B7755+'Approvvigionamento energia'!$Q$39*'Profilo eolico'!B7755</f>
        <v>841.50021766105237</v>
      </c>
      <c r="F7753">
        <f>$P$41*'Profilo fotovoltaico'!B7755+'Approvvigionamento energia'!$Q$41*'Profilo eolico'!B7755</f>
        <v>561.00014510736833</v>
      </c>
      <c r="G7753">
        <f>$P$43*'Profilo fotovoltaico'!B7755+'Approvvigionamento energia'!$Q$43*'Profilo eolico'!B7755</f>
        <v>280.50007255368416</v>
      </c>
      <c r="H7753">
        <f t="shared" si="242"/>
        <v>1138.4335154826958</v>
      </c>
      <c r="I7753">
        <f>IF(LCOH!$C$28=Menu!$A$1,'Approvvigionamento energia'!C7753,0)+IF(LCOH!$C$28=Menu!$A$2,'Approvvigionamento energia'!D7753,0)+IF(LCOH!$C$28=Menu!$A$3,'Approvvigionamento energia'!E7753,0)+IF(LCOH!$C$28=Menu!$A$4,'Approvvigionamento energia'!F7753,0)+IF(LCOH!$C$28=Menu!$A$5,'Approvvigionamento energia'!G7753,0)+IF(LCOH!$C$28=Menu!$A$6,'Approvvigionamento energia'!H7753,0)</f>
        <v>561.00014510736833</v>
      </c>
      <c r="J7753">
        <f>'Approvvigionamento energia'!A7753+'Approvvigionamento energia'!B7753+'Approvvigionamento energia'!I7753</f>
        <v>753.30014510736828</v>
      </c>
      <c r="K7753">
        <f>IF(MIN(LCOH!$C$18,J7753)&gt;=$P$48*LCOH!$C$18, MIN(LCOH!$C$18,J7753),0)</f>
        <v>753.30014510736828</v>
      </c>
      <c r="L7753">
        <f t="shared" si="243"/>
        <v>0</v>
      </c>
      <c r="M7753">
        <f>K7753/LCOH!$C$18</f>
        <v>0.50220009673824551</v>
      </c>
      <c r="N7753">
        <f>K7753/LCOH!$C$34</f>
        <v>14.514453662955074</v>
      </c>
    </row>
    <row r="7754" spans="1:14" x14ac:dyDescent="0.35">
      <c r="A7754">
        <f>'Profilo fotovoltaico'!B7756*LCOH!$C$20</f>
        <v>0</v>
      </c>
      <c r="B7754">
        <f>'Profilo eolico'!B7756*LCOH!$C$21</f>
        <v>205.3</v>
      </c>
      <c r="C7754">
        <f>$P$35*'Profilo fotovoltaico'!B7756</f>
        <v>0</v>
      </c>
      <c r="D7754">
        <f>$Q$37*'Profilo eolico'!B7756</f>
        <v>1197.8505438433981</v>
      </c>
      <c r="E7754">
        <f>$P$39*'Profilo fotovoltaico'!B7756+'Approvvigionamento energia'!$Q$39*'Profilo eolico'!B7756</f>
        <v>898.38790788254846</v>
      </c>
      <c r="F7754">
        <f>$P$41*'Profilo fotovoltaico'!B7756+'Approvvigionamento energia'!$Q$41*'Profilo eolico'!B7756</f>
        <v>598.92527192169905</v>
      </c>
      <c r="G7754">
        <f>$P$43*'Profilo fotovoltaico'!B7756+'Approvvigionamento energia'!$Q$43*'Profilo eolico'!B7756</f>
        <v>299.46263596084952</v>
      </c>
      <c r="H7754">
        <f t="shared" si="242"/>
        <v>1138.4335154826958</v>
      </c>
      <c r="I7754">
        <f>IF(LCOH!$C$28=Menu!$A$1,'Approvvigionamento energia'!C7754,0)+IF(LCOH!$C$28=Menu!$A$2,'Approvvigionamento energia'!D7754,0)+IF(LCOH!$C$28=Menu!$A$3,'Approvvigionamento energia'!E7754,0)+IF(LCOH!$C$28=Menu!$A$4,'Approvvigionamento energia'!F7754,0)+IF(LCOH!$C$28=Menu!$A$5,'Approvvigionamento energia'!G7754,0)+IF(LCOH!$C$28=Menu!$A$6,'Approvvigionamento energia'!H7754,0)</f>
        <v>598.92527192169905</v>
      </c>
      <c r="J7754">
        <f>'Approvvigionamento energia'!A7754+'Approvvigionamento energia'!B7754+'Approvvigionamento energia'!I7754</f>
        <v>804.225271921699</v>
      </c>
      <c r="K7754">
        <f>IF(MIN(LCOH!$C$18,J7754)&gt;=$P$48*LCOH!$C$18, MIN(LCOH!$C$18,J7754),0)</f>
        <v>804.225271921699</v>
      </c>
      <c r="L7754">
        <f t="shared" si="243"/>
        <v>0</v>
      </c>
      <c r="M7754">
        <f>K7754/LCOH!$C$18</f>
        <v>0.53615018128113268</v>
      </c>
      <c r="N7754">
        <f>K7754/LCOH!$C$34</f>
        <v>15.495669979223488</v>
      </c>
    </row>
    <row r="7755" spans="1:14" x14ac:dyDescent="0.35">
      <c r="A7755">
        <f>'Profilo fotovoltaico'!B7757*LCOH!$C$20</f>
        <v>0</v>
      </c>
      <c r="B7755">
        <f>'Profilo eolico'!B7757*LCOH!$C$21</f>
        <v>220.5</v>
      </c>
      <c r="C7755">
        <f>$P$35*'Profilo fotovoltaico'!B7757</f>
        <v>0</v>
      </c>
      <c r="D7755">
        <f>$Q$37*'Profilo eolico'!B7757</f>
        <v>1286.5369942399866</v>
      </c>
      <c r="E7755">
        <f>$P$39*'Profilo fotovoltaico'!B7757+'Approvvigionamento energia'!$Q$39*'Profilo eolico'!B7757</f>
        <v>964.90274567998995</v>
      </c>
      <c r="F7755">
        <f>$P$41*'Profilo fotovoltaico'!B7757+'Approvvigionamento energia'!$Q$41*'Profilo eolico'!B7757</f>
        <v>643.2684971199933</v>
      </c>
      <c r="G7755">
        <f>$P$43*'Profilo fotovoltaico'!B7757+'Approvvigionamento energia'!$Q$43*'Profilo eolico'!B7757</f>
        <v>321.63424855999665</v>
      </c>
      <c r="H7755">
        <f t="shared" si="242"/>
        <v>1138.4335154826958</v>
      </c>
      <c r="I7755">
        <f>IF(LCOH!$C$28=Menu!$A$1,'Approvvigionamento energia'!C7755,0)+IF(LCOH!$C$28=Menu!$A$2,'Approvvigionamento energia'!D7755,0)+IF(LCOH!$C$28=Menu!$A$3,'Approvvigionamento energia'!E7755,0)+IF(LCOH!$C$28=Menu!$A$4,'Approvvigionamento energia'!F7755,0)+IF(LCOH!$C$28=Menu!$A$5,'Approvvigionamento energia'!G7755,0)+IF(LCOH!$C$28=Menu!$A$6,'Approvvigionamento energia'!H7755,0)</f>
        <v>643.2684971199933</v>
      </c>
      <c r="J7755">
        <f>'Approvvigionamento energia'!A7755+'Approvvigionamento energia'!B7755+'Approvvigionamento energia'!I7755</f>
        <v>863.7684971199933</v>
      </c>
      <c r="K7755">
        <f>IF(MIN(LCOH!$C$18,J7755)&gt;=$P$48*LCOH!$C$18, MIN(LCOH!$C$18,J7755),0)</f>
        <v>863.7684971199933</v>
      </c>
      <c r="L7755">
        <f t="shared" si="243"/>
        <v>0</v>
      </c>
      <c r="M7755">
        <f>K7755/LCOH!$C$18</f>
        <v>0.57584566474666221</v>
      </c>
      <c r="N7755">
        <f>K7755/LCOH!$C$34</f>
        <v>16.642938287475786</v>
      </c>
    </row>
    <row r="7756" spans="1:14" x14ac:dyDescent="0.35">
      <c r="A7756">
        <f>'Profilo fotovoltaico'!B7758*LCOH!$C$20</f>
        <v>0</v>
      </c>
      <c r="B7756">
        <f>'Profilo eolico'!B7758*LCOH!$C$21</f>
        <v>230.3</v>
      </c>
      <c r="C7756">
        <f>$P$35*'Profilo fotovoltaico'!B7758</f>
        <v>0</v>
      </c>
      <c r="D7756">
        <f>$Q$37*'Profilo eolico'!B7758</f>
        <v>1343.7164162062084</v>
      </c>
      <c r="E7756">
        <f>$P$39*'Profilo fotovoltaico'!B7758+'Approvvigionamento energia'!$Q$39*'Profilo eolico'!B7758</f>
        <v>1007.7873121546561</v>
      </c>
      <c r="F7756">
        <f>$P$41*'Profilo fotovoltaico'!B7758+'Approvvigionamento energia'!$Q$41*'Profilo eolico'!B7758</f>
        <v>671.85820810310418</v>
      </c>
      <c r="G7756">
        <f>$P$43*'Profilo fotovoltaico'!B7758+'Approvvigionamento energia'!$Q$43*'Profilo eolico'!B7758</f>
        <v>335.92910405155209</v>
      </c>
      <c r="H7756">
        <f t="shared" si="242"/>
        <v>1138.4335154826958</v>
      </c>
      <c r="I7756">
        <f>IF(LCOH!$C$28=Menu!$A$1,'Approvvigionamento energia'!C7756,0)+IF(LCOH!$C$28=Menu!$A$2,'Approvvigionamento energia'!D7756,0)+IF(LCOH!$C$28=Menu!$A$3,'Approvvigionamento energia'!E7756,0)+IF(LCOH!$C$28=Menu!$A$4,'Approvvigionamento energia'!F7756,0)+IF(LCOH!$C$28=Menu!$A$5,'Approvvigionamento energia'!G7756,0)+IF(LCOH!$C$28=Menu!$A$6,'Approvvigionamento energia'!H7756,0)</f>
        <v>671.85820810310418</v>
      </c>
      <c r="J7756">
        <f>'Approvvigionamento energia'!A7756+'Approvvigionamento energia'!B7756+'Approvvigionamento energia'!I7756</f>
        <v>902.15820810310424</v>
      </c>
      <c r="K7756">
        <f>IF(MIN(LCOH!$C$18,J7756)&gt;=$P$48*LCOH!$C$18, MIN(LCOH!$C$18,J7756),0)</f>
        <v>902.15820810310424</v>
      </c>
      <c r="L7756">
        <f t="shared" si="243"/>
        <v>0</v>
      </c>
      <c r="M7756">
        <f>K7756/LCOH!$C$18</f>
        <v>0.60143880540206951</v>
      </c>
      <c r="N7756">
        <f>K7756/LCOH!$C$34</f>
        <v>17.382624433585825</v>
      </c>
    </row>
    <row r="7757" spans="1:14" x14ac:dyDescent="0.35">
      <c r="A7757">
        <f>'Profilo fotovoltaico'!B7759*LCOH!$C$20</f>
        <v>0</v>
      </c>
      <c r="B7757">
        <f>'Profilo eolico'!B7759*LCOH!$C$21</f>
        <v>236.8</v>
      </c>
      <c r="C7757">
        <f>$P$35*'Profilo fotovoltaico'!B7759</f>
        <v>0</v>
      </c>
      <c r="D7757">
        <f>$Q$37*'Profilo eolico'!B7759</f>
        <v>1381.6415430205391</v>
      </c>
      <c r="E7757">
        <f>$P$39*'Profilo fotovoltaico'!B7759+'Approvvigionamento energia'!$Q$39*'Profilo eolico'!B7759</f>
        <v>1036.2311572654041</v>
      </c>
      <c r="F7757">
        <f>$P$41*'Profilo fotovoltaico'!B7759+'Approvvigionamento energia'!$Q$41*'Profilo eolico'!B7759</f>
        <v>690.82077151026954</v>
      </c>
      <c r="G7757">
        <f>$P$43*'Profilo fotovoltaico'!B7759+'Approvvigionamento energia'!$Q$43*'Profilo eolico'!B7759</f>
        <v>345.41038575513477</v>
      </c>
      <c r="H7757">
        <f t="shared" si="242"/>
        <v>1138.4335154826958</v>
      </c>
      <c r="I7757">
        <f>IF(LCOH!$C$28=Menu!$A$1,'Approvvigionamento energia'!C7757,0)+IF(LCOH!$C$28=Menu!$A$2,'Approvvigionamento energia'!D7757,0)+IF(LCOH!$C$28=Menu!$A$3,'Approvvigionamento energia'!E7757,0)+IF(LCOH!$C$28=Menu!$A$4,'Approvvigionamento energia'!F7757,0)+IF(LCOH!$C$28=Menu!$A$5,'Approvvigionamento energia'!G7757,0)+IF(LCOH!$C$28=Menu!$A$6,'Approvvigionamento energia'!H7757,0)</f>
        <v>690.82077151026954</v>
      </c>
      <c r="J7757">
        <f>'Approvvigionamento energia'!A7757+'Approvvigionamento energia'!B7757+'Approvvigionamento energia'!I7757</f>
        <v>927.62077151026961</v>
      </c>
      <c r="K7757">
        <f>IF(MIN(LCOH!$C$18,J7757)&gt;=$P$48*LCOH!$C$18, MIN(LCOH!$C$18,J7757),0)</f>
        <v>927.62077151026961</v>
      </c>
      <c r="L7757">
        <f t="shared" si="243"/>
        <v>0</v>
      </c>
      <c r="M7757">
        <f>K7757/LCOH!$C$18</f>
        <v>0.61841384767351304</v>
      </c>
      <c r="N7757">
        <f>K7757/LCOH!$C$34</f>
        <v>17.873232591720033</v>
      </c>
    </row>
    <row r="7758" spans="1:14" x14ac:dyDescent="0.35">
      <c r="A7758">
        <f>'Profilo fotovoltaico'!B7760*LCOH!$C$20</f>
        <v>0</v>
      </c>
      <c r="B7758">
        <f>'Profilo eolico'!B7760*LCOH!$C$21</f>
        <v>240.79999999999998</v>
      </c>
      <c r="C7758">
        <f>$P$35*'Profilo fotovoltaico'!B7760</f>
        <v>0</v>
      </c>
      <c r="D7758">
        <f>$Q$37*'Profilo eolico'!B7760</f>
        <v>1404.9800825985885</v>
      </c>
      <c r="E7758">
        <f>$P$39*'Profilo fotovoltaico'!B7760+'Approvvigionamento energia'!$Q$39*'Profilo eolico'!B7760</f>
        <v>1053.7350619489414</v>
      </c>
      <c r="F7758">
        <f>$P$41*'Profilo fotovoltaico'!B7760+'Approvvigionamento energia'!$Q$41*'Profilo eolico'!B7760</f>
        <v>702.49004129929426</v>
      </c>
      <c r="G7758">
        <f>$P$43*'Profilo fotovoltaico'!B7760+'Approvvigionamento energia'!$Q$43*'Profilo eolico'!B7760</f>
        <v>351.24502064964713</v>
      </c>
      <c r="H7758">
        <f t="shared" si="242"/>
        <v>1138.4335154826958</v>
      </c>
      <c r="I7758">
        <f>IF(LCOH!$C$28=Menu!$A$1,'Approvvigionamento energia'!C7758,0)+IF(LCOH!$C$28=Menu!$A$2,'Approvvigionamento energia'!D7758,0)+IF(LCOH!$C$28=Menu!$A$3,'Approvvigionamento energia'!E7758,0)+IF(LCOH!$C$28=Menu!$A$4,'Approvvigionamento energia'!F7758,0)+IF(LCOH!$C$28=Menu!$A$5,'Approvvigionamento energia'!G7758,0)+IF(LCOH!$C$28=Menu!$A$6,'Approvvigionamento energia'!H7758,0)</f>
        <v>702.49004129929426</v>
      </c>
      <c r="J7758">
        <f>'Approvvigionamento energia'!A7758+'Approvvigionamento energia'!B7758+'Approvvigionamento energia'!I7758</f>
        <v>943.29004129929422</v>
      </c>
      <c r="K7758">
        <f>IF(MIN(LCOH!$C$18,J7758)&gt;=$P$48*LCOH!$C$18, MIN(LCOH!$C$18,J7758),0)</f>
        <v>943.29004129929422</v>
      </c>
      <c r="L7758">
        <f t="shared" si="243"/>
        <v>0</v>
      </c>
      <c r="M7758">
        <f>K7758/LCOH!$C$18</f>
        <v>0.62886002753286285</v>
      </c>
      <c r="N7758">
        <f>K7758/LCOH!$C$34</f>
        <v>18.175145304418002</v>
      </c>
    </row>
    <row r="7759" spans="1:14" x14ac:dyDescent="0.35">
      <c r="A7759">
        <f>'Profilo fotovoltaico'!B7761*LCOH!$C$20</f>
        <v>0</v>
      </c>
      <c r="B7759">
        <f>'Profilo eolico'!B7761*LCOH!$C$21</f>
        <v>253.5</v>
      </c>
      <c r="C7759">
        <f>$P$35*'Profilo fotovoltaico'!B7761</f>
        <v>0</v>
      </c>
      <c r="D7759">
        <f>$Q$37*'Profilo eolico'!B7761</f>
        <v>1479.0799457588962</v>
      </c>
      <c r="E7759">
        <f>$P$39*'Profilo fotovoltaico'!B7761+'Approvvigionamento energia'!$Q$39*'Profilo eolico'!B7761</f>
        <v>1109.3099593191721</v>
      </c>
      <c r="F7759">
        <f>$P$41*'Profilo fotovoltaico'!B7761+'Approvvigionamento energia'!$Q$41*'Profilo eolico'!B7761</f>
        <v>739.5399728794481</v>
      </c>
      <c r="G7759">
        <f>$P$43*'Profilo fotovoltaico'!B7761+'Approvvigionamento energia'!$Q$43*'Profilo eolico'!B7761</f>
        <v>369.76998643972405</v>
      </c>
      <c r="H7759">
        <f t="shared" si="242"/>
        <v>1138.4335154826958</v>
      </c>
      <c r="I7759">
        <f>IF(LCOH!$C$28=Menu!$A$1,'Approvvigionamento energia'!C7759,0)+IF(LCOH!$C$28=Menu!$A$2,'Approvvigionamento energia'!D7759,0)+IF(LCOH!$C$28=Menu!$A$3,'Approvvigionamento energia'!E7759,0)+IF(LCOH!$C$28=Menu!$A$4,'Approvvigionamento energia'!F7759,0)+IF(LCOH!$C$28=Menu!$A$5,'Approvvigionamento energia'!G7759,0)+IF(LCOH!$C$28=Menu!$A$6,'Approvvigionamento energia'!H7759,0)</f>
        <v>739.5399728794481</v>
      </c>
      <c r="J7759">
        <f>'Approvvigionamento energia'!A7759+'Approvvigionamento energia'!B7759+'Approvvigionamento energia'!I7759</f>
        <v>993.0399728794481</v>
      </c>
      <c r="K7759">
        <f>IF(MIN(LCOH!$C$18,J7759)&gt;=$P$48*LCOH!$C$18, MIN(LCOH!$C$18,J7759),0)</f>
        <v>993.0399728794481</v>
      </c>
      <c r="L7759">
        <f t="shared" si="243"/>
        <v>0</v>
      </c>
      <c r="M7759">
        <f>K7759/LCOH!$C$18</f>
        <v>0.66202664858629878</v>
      </c>
      <c r="N7759">
        <f>K7759/LCOH!$C$34</f>
        <v>19.133718167234068</v>
      </c>
    </row>
    <row r="7760" spans="1:14" x14ac:dyDescent="0.35">
      <c r="A7760">
        <f>'Profilo fotovoltaico'!B7762*LCOH!$C$20</f>
        <v>4</v>
      </c>
      <c r="B7760">
        <f>'Profilo eolico'!B7762*LCOH!$C$21</f>
        <v>260.60000000000002</v>
      </c>
      <c r="C7760">
        <f>$P$35*'Profilo fotovoltaico'!B7762</f>
        <v>29.41844875048826</v>
      </c>
      <c r="D7760">
        <f>$Q$37*'Profilo eolico'!B7762</f>
        <v>1520.5058535099342</v>
      </c>
      <c r="E7760">
        <f>$P$39*'Profilo fotovoltaico'!B7762+'Approvvigionamento energia'!$Q$39*'Profilo eolico'!B7762</f>
        <v>1147.7340023200727</v>
      </c>
      <c r="F7760">
        <f>$P$41*'Profilo fotovoltaico'!B7762+'Approvvigionamento energia'!$Q$41*'Profilo eolico'!B7762</f>
        <v>774.96215113021128</v>
      </c>
      <c r="G7760">
        <f>$P$43*'Profilo fotovoltaico'!B7762+'Approvvigionamento energia'!$Q$43*'Profilo eolico'!B7762</f>
        <v>402.19029994034975</v>
      </c>
      <c r="H7760">
        <f t="shared" si="242"/>
        <v>1138.4335154826958</v>
      </c>
      <c r="I7760">
        <f>IF(LCOH!$C$28=Menu!$A$1,'Approvvigionamento energia'!C7760,0)+IF(LCOH!$C$28=Menu!$A$2,'Approvvigionamento energia'!D7760,0)+IF(LCOH!$C$28=Menu!$A$3,'Approvvigionamento energia'!E7760,0)+IF(LCOH!$C$28=Menu!$A$4,'Approvvigionamento energia'!F7760,0)+IF(LCOH!$C$28=Menu!$A$5,'Approvvigionamento energia'!G7760,0)+IF(LCOH!$C$28=Menu!$A$6,'Approvvigionamento energia'!H7760,0)</f>
        <v>774.96215113021128</v>
      </c>
      <c r="J7760">
        <f>'Approvvigionamento energia'!A7760+'Approvvigionamento energia'!B7760+'Approvvigionamento energia'!I7760</f>
        <v>1039.5621511302113</v>
      </c>
      <c r="K7760">
        <f>IF(MIN(LCOH!$C$18,J7760)&gt;=$P$48*LCOH!$C$18, MIN(LCOH!$C$18,J7760),0)</f>
        <v>1039.5621511302113</v>
      </c>
      <c r="L7760">
        <f t="shared" si="243"/>
        <v>0</v>
      </c>
      <c r="M7760">
        <f>K7760/LCOH!$C$18</f>
        <v>0.69304143408680752</v>
      </c>
      <c r="N7760">
        <f>K7760/LCOH!$C$34</f>
        <v>20.030099251063803</v>
      </c>
    </row>
    <row r="7761" spans="1:14" x14ac:dyDescent="0.35">
      <c r="A7761">
        <f>'Profilo fotovoltaico'!B7763*LCOH!$C$20</f>
        <v>39</v>
      </c>
      <c r="B7761">
        <f>'Profilo eolico'!B7763*LCOH!$C$21</f>
        <v>238.5</v>
      </c>
      <c r="C7761">
        <f>$P$35*'Profilo fotovoltaico'!B7763</f>
        <v>286.82987531726053</v>
      </c>
      <c r="D7761">
        <f>$Q$37*'Profilo eolico'!B7763</f>
        <v>1391.5604223412099</v>
      </c>
      <c r="E7761">
        <f>$P$39*'Profilo fotovoltaico'!B7763+'Approvvigionamento energia'!$Q$39*'Profilo eolico'!B7763</f>
        <v>1115.3777855852225</v>
      </c>
      <c r="F7761">
        <f>$P$41*'Profilo fotovoltaico'!B7763+'Approvvigionamento energia'!$Q$41*'Profilo eolico'!B7763</f>
        <v>839.19514882923522</v>
      </c>
      <c r="G7761">
        <f>$P$43*'Profilo fotovoltaico'!B7763+'Approvvigionamento energia'!$Q$43*'Profilo eolico'!B7763</f>
        <v>563.01251207324788</v>
      </c>
      <c r="H7761">
        <f t="shared" si="242"/>
        <v>1138.4335154826958</v>
      </c>
      <c r="I7761">
        <f>IF(LCOH!$C$28=Menu!$A$1,'Approvvigionamento energia'!C7761,0)+IF(LCOH!$C$28=Menu!$A$2,'Approvvigionamento energia'!D7761,0)+IF(LCOH!$C$28=Menu!$A$3,'Approvvigionamento energia'!E7761,0)+IF(LCOH!$C$28=Menu!$A$4,'Approvvigionamento energia'!F7761,0)+IF(LCOH!$C$28=Menu!$A$5,'Approvvigionamento energia'!G7761,0)+IF(LCOH!$C$28=Menu!$A$6,'Approvvigionamento energia'!H7761,0)</f>
        <v>839.19514882923522</v>
      </c>
      <c r="J7761">
        <f>'Approvvigionamento energia'!A7761+'Approvvigionamento energia'!B7761+'Approvvigionamento energia'!I7761</f>
        <v>1116.6951488292352</v>
      </c>
      <c r="K7761">
        <f>IF(MIN(LCOH!$C$18,J7761)&gt;=$P$48*LCOH!$C$18, MIN(LCOH!$C$18,J7761),0)</f>
        <v>1116.6951488292352</v>
      </c>
      <c r="L7761">
        <f t="shared" si="243"/>
        <v>0</v>
      </c>
      <c r="M7761">
        <f>K7761/LCOH!$C$18</f>
        <v>0.74446343255282343</v>
      </c>
      <c r="N7761">
        <f>K7761/LCOH!$C$34</f>
        <v>21.51628417782727</v>
      </c>
    </row>
    <row r="7762" spans="1:14" x14ac:dyDescent="0.35">
      <c r="A7762">
        <f>'Profilo fotovoltaico'!B7764*LCOH!$C$20</f>
        <v>95</v>
      </c>
      <c r="B7762">
        <f>'Profilo eolico'!B7764*LCOH!$C$21</f>
        <v>261.79999999999995</v>
      </c>
      <c r="C7762">
        <f>$P$35*'Profilo fotovoltaico'!B7764</f>
        <v>698.68815782409615</v>
      </c>
      <c r="D7762">
        <f>$Q$37*'Profilo eolico'!B7764</f>
        <v>1527.5074153833491</v>
      </c>
      <c r="E7762">
        <f>$P$39*'Profilo fotovoltaico'!B7764+'Approvvigionamento energia'!$Q$39*'Profilo eolico'!B7764</f>
        <v>1320.3026009935359</v>
      </c>
      <c r="F7762">
        <f>$P$41*'Profilo fotovoltaico'!B7764+'Approvvigionamento energia'!$Q$41*'Profilo eolico'!B7764</f>
        <v>1113.0977866037226</v>
      </c>
      <c r="G7762">
        <f>$P$43*'Profilo fotovoltaico'!B7764+'Approvvigionamento energia'!$Q$43*'Profilo eolico'!B7764</f>
        <v>905.89297221390939</v>
      </c>
      <c r="H7762">
        <f t="shared" si="242"/>
        <v>1138.4335154826958</v>
      </c>
      <c r="I7762">
        <f>IF(LCOH!$C$28=Menu!$A$1,'Approvvigionamento energia'!C7762,0)+IF(LCOH!$C$28=Menu!$A$2,'Approvvigionamento energia'!D7762,0)+IF(LCOH!$C$28=Menu!$A$3,'Approvvigionamento energia'!E7762,0)+IF(LCOH!$C$28=Menu!$A$4,'Approvvigionamento energia'!F7762,0)+IF(LCOH!$C$28=Menu!$A$5,'Approvvigionamento energia'!G7762,0)+IF(LCOH!$C$28=Menu!$A$6,'Approvvigionamento energia'!H7762,0)</f>
        <v>1113.0977866037226</v>
      </c>
      <c r="J7762">
        <f>'Approvvigionamento energia'!A7762+'Approvvigionamento energia'!B7762+'Approvvigionamento energia'!I7762</f>
        <v>1469.8977866037226</v>
      </c>
      <c r="K7762">
        <f>IF(MIN(LCOH!$C$18,J7762)&gt;=$P$48*LCOH!$C$18, MIN(LCOH!$C$18,J7762),0)</f>
        <v>1469.8977866037226</v>
      </c>
      <c r="L7762">
        <f t="shared" si="243"/>
        <v>0</v>
      </c>
      <c r="M7762">
        <f>K7762/LCOH!$C$18</f>
        <v>0.97993185773581504</v>
      </c>
      <c r="N7762">
        <f>K7762/LCOH!$C$34</f>
        <v>28.321729992364599</v>
      </c>
    </row>
    <row r="7763" spans="1:14" x14ac:dyDescent="0.35">
      <c r="A7763">
        <f>'Profilo fotovoltaico'!B7765*LCOH!$C$20</f>
        <v>146</v>
      </c>
      <c r="B7763">
        <f>'Profilo eolico'!B7765*LCOH!$C$21</f>
        <v>308.40000000000003</v>
      </c>
      <c r="C7763">
        <f>$P$35*'Profilo fotovoltaico'!B7765</f>
        <v>1073.7733793928214</v>
      </c>
      <c r="D7763">
        <f>$Q$37*'Profilo eolico'!B7765</f>
        <v>1799.4014014676275</v>
      </c>
      <c r="E7763">
        <f>$P$39*'Profilo fotovoltaico'!B7765+'Approvvigionamento energia'!$Q$39*'Profilo eolico'!B7765</f>
        <v>1617.994395948926</v>
      </c>
      <c r="F7763">
        <f>$P$41*'Profilo fotovoltaico'!B7765+'Approvvigionamento energia'!$Q$41*'Profilo eolico'!B7765</f>
        <v>1436.5873904302243</v>
      </c>
      <c r="G7763">
        <f>$P$43*'Profilo fotovoltaico'!B7765+'Approvvigionamento energia'!$Q$43*'Profilo eolico'!B7765</f>
        <v>1255.1803849115229</v>
      </c>
      <c r="H7763">
        <f t="shared" si="242"/>
        <v>1138.4335154826958</v>
      </c>
      <c r="I7763">
        <f>IF(LCOH!$C$28=Menu!$A$1,'Approvvigionamento energia'!C7763,0)+IF(LCOH!$C$28=Menu!$A$2,'Approvvigionamento energia'!D7763,0)+IF(LCOH!$C$28=Menu!$A$3,'Approvvigionamento energia'!E7763,0)+IF(LCOH!$C$28=Menu!$A$4,'Approvvigionamento energia'!F7763,0)+IF(LCOH!$C$28=Menu!$A$5,'Approvvigionamento energia'!G7763,0)+IF(LCOH!$C$28=Menu!$A$6,'Approvvigionamento energia'!H7763,0)</f>
        <v>1436.5873904302243</v>
      </c>
      <c r="J7763">
        <f>'Approvvigionamento energia'!A7763+'Approvvigionamento energia'!B7763+'Approvvigionamento energia'!I7763</f>
        <v>1890.9873904302244</v>
      </c>
      <c r="K7763">
        <f>IF(MIN(LCOH!$C$18,J7763)&gt;=$P$48*LCOH!$C$18, MIN(LCOH!$C$18,J7763),0)</f>
        <v>1500</v>
      </c>
      <c r="L7763">
        <f t="shared" si="243"/>
        <v>390.98739043022442</v>
      </c>
      <c r="M7763">
        <f>K7763/LCOH!$C$18</f>
        <v>1</v>
      </c>
      <c r="N7763">
        <f>K7763/LCOH!$C$34</f>
        <v>28.901734104046245</v>
      </c>
    </row>
    <row r="7764" spans="1:14" x14ac:dyDescent="0.35">
      <c r="A7764">
        <f>'Profilo fotovoltaico'!B7766*LCOH!$C$20</f>
        <v>177</v>
      </c>
      <c r="B7764">
        <f>'Profilo eolico'!B7766*LCOH!$C$21</f>
        <v>318.2</v>
      </c>
      <c r="C7764">
        <f>$P$35*'Profilo fotovoltaico'!B7766</f>
        <v>1301.7663572091055</v>
      </c>
      <c r="D7764">
        <f>$Q$37*'Profilo eolico'!B7766</f>
        <v>1856.580823433849</v>
      </c>
      <c r="E7764">
        <f>$P$39*'Profilo fotovoltaico'!B7766+'Approvvigionamento energia'!$Q$39*'Profilo eolico'!B7766</f>
        <v>1717.877206877663</v>
      </c>
      <c r="F7764">
        <f>$P$41*'Profilo fotovoltaico'!B7766+'Approvvigionamento energia'!$Q$41*'Profilo eolico'!B7766</f>
        <v>1579.1735903214771</v>
      </c>
      <c r="G7764">
        <f>$P$43*'Profilo fotovoltaico'!B7766+'Approvvigionamento energia'!$Q$43*'Profilo eolico'!B7766</f>
        <v>1440.4699737652913</v>
      </c>
      <c r="H7764">
        <f t="shared" si="242"/>
        <v>1138.4335154826958</v>
      </c>
      <c r="I7764">
        <f>IF(LCOH!$C$28=Menu!$A$1,'Approvvigionamento energia'!C7764,0)+IF(LCOH!$C$28=Menu!$A$2,'Approvvigionamento energia'!D7764,0)+IF(LCOH!$C$28=Menu!$A$3,'Approvvigionamento energia'!E7764,0)+IF(LCOH!$C$28=Menu!$A$4,'Approvvigionamento energia'!F7764,0)+IF(LCOH!$C$28=Menu!$A$5,'Approvvigionamento energia'!G7764,0)+IF(LCOH!$C$28=Menu!$A$6,'Approvvigionamento energia'!H7764,0)</f>
        <v>1579.1735903214771</v>
      </c>
      <c r="J7764">
        <f>'Approvvigionamento energia'!A7764+'Approvvigionamento energia'!B7764+'Approvvigionamento energia'!I7764</f>
        <v>2074.373590321477</v>
      </c>
      <c r="K7764">
        <f>IF(MIN(LCOH!$C$18,J7764)&gt;=$P$48*LCOH!$C$18, MIN(LCOH!$C$18,J7764),0)</f>
        <v>1500</v>
      </c>
      <c r="L7764">
        <f t="shared" si="243"/>
        <v>574.37359032147697</v>
      </c>
      <c r="M7764">
        <f>K7764/LCOH!$C$18</f>
        <v>1</v>
      </c>
      <c r="N7764">
        <f>K7764/LCOH!$C$34</f>
        <v>28.901734104046245</v>
      </c>
    </row>
    <row r="7765" spans="1:14" x14ac:dyDescent="0.35">
      <c r="A7765">
        <f>'Profilo fotovoltaico'!B7767*LCOH!$C$20</f>
        <v>179</v>
      </c>
      <c r="B7765">
        <f>'Profilo eolico'!B7767*LCOH!$C$21</f>
        <v>310.59999999999997</v>
      </c>
      <c r="C7765">
        <f>$P$35*'Profilo fotovoltaico'!B7767</f>
        <v>1316.4755815843496</v>
      </c>
      <c r="D7765">
        <f>$Q$37*'Profilo eolico'!B7767</f>
        <v>1812.2375982355547</v>
      </c>
      <c r="E7765">
        <f>$P$39*'Profilo fotovoltaico'!B7767+'Approvvigionamento energia'!$Q$39*'Profilo eolico'!B7767</f>
        <v>1688.2970940727532</v>
      </c>
      <c r="F7765">
        <f>$P$41*'Profilo fotovoltaico'!B7767+'Approvvigionamento energia'!$Q$41*'Profilo eolico'!B7767</f>
        <v>1564.3565899099522</v>
      </c>
      <c r="G7765">
        <f>$P$43*'Profilo fotovoltaico'!B7767+'Approvvigionamento energia'!$Q$43*'Profilo eolico'!B7767</f>
        <v>1440.4160857471509</v>
      </c>
      <c r="H7765">
        <f t="shared" si="242"/>
        <v>1138.4335154826958</v>
      </c>
      <c r="I7765">
        <f>IF(LCOH!$C$28=Menu!$A$1,'Approvvigionamento energia'!C7765,0)+IF(LCOH!$C$28=Menu!$A$2,'Approvvigionamento energia'!D7765,0)+IF(LCOH!$C$28=Menu!$A$3,'Approvvigionamento energia'!E7765,0)+IF(LCOH!$C$28=Menu!$A$4,'Approvvigionamento energia'!F7765,0)+IF(LCOH!$C$28=Menu!$A$5,'Approvvigionamento energia'!G7765,0)+IF(LCOH!$C$28=Menu!$A$6,'Approvvigionamento energia'!H7765,0)</f>
        <v>1564.3565899099522</v>
      </c>
      <c r="J7765">
        <f>'Approvvigionamento energia'!A7765+'Approvvigionamento energia'!B7765+'Approvvigionamento energia'!I7765</f>
        <v>2053.9565899099521</v>
      </c>
      <c r="K7765">
        <f>IF(MIN(LCOH!$C$18,J7765)&gt;=$P$48*LCOH!$C$18, MIN(LCOH!$C$18,J7765),0)</f>
        <v>1500</v>
      </c>
      <c r="L7765">
        <f t="shared" si="243"/>
        <v>553.95658990995207</v>
      </c>
      <c r="M7765">
        <f>K7765/LCOH!$C$18</f>
        <v>1</v>
      </c>
      <c r="N7765">
        <f>K7765/LCOH!$C$34</f>
        <v>28.901734104046245</v>
      </c>
    </row>
    <row r="7766" spans="1:14" x14ac:dyDescent="0.35">
      <c r="A7766">
        <f>'Profilo fotovoltaico'!B7768*LCOH!$C$20</f>
        <v>157</v>
      </c>
      <c r="B7766">
        <f>'Profilo eolico'!B7768*LCOH!$C$21</f>
        <v>279.60000000000002</v>
      </c>
      <c r="C7766">
        <f>$P$35*'Profilo fotovoltaico'!B7768</f>
        <v>1154.6741134566641</v>
      </c>
      <c r="D7766">
        <f>$Q$37*'Profilo eolico'!B7768</f>
        <v>1631.3639165056702</v>
      </c>
      <c r="E7766">
        <f>$P$39*'Profilo fotovoltaico'!B7768+'Approvvigionamento energia'!$Q$39*'Profilo eolico'!B7768</f>
        <v>1512.1914657434186</v>
      </c>
      <c r="F7766">
        <f>$P$41*'Profilo fotovoltaico'!B7768+'Approvvigionamento energia'!$Q$41*'Profilo eolico'!B7768</f>
        <v>1393.0190149811672</v>
      </c>
      <c r="G7766">
        <f>$P$43*'Profilo fotovoltaico'!B7768+'Approvvigionamento energia'!$Q$43*'Profilo eolico'!B7768</f>
        <v>1273.8465642189158</v>
      </c>
      <c r="H7766">
        <f t="shared" si="242"/>
        <v>1138.4335154826958</v>
      </c>
      <c r="I7766">
        <f>IF(LCOH!$C$28=Menu!$A$1,'Approvvigionamento energia'!C7766,0)+IF(LCOH!$C$28=Menu!$A$2,'Approvvigionamento energia'!D7766,0)+IF(LCOH!$C$28=Menu!$A$3,'Approvvigionamento energia'!E7766,0)+IF(LCOH!$C$28=Menu!$A$4,'Approvvigionamento energia'!F7766,0)+IF(LCOH!$C$28=Menu!$A$5,'Approvvigionamento energia'!G7766,0)+IF(LCOH!$C$28=Menu!$A$6,'Approvvigionamento energia'!H7766,0)</f>
        <v>1393.0190149811672</v>
      </c>
      <c r="J7766">
        <f>'Approvvigionamento energia'!A7766+'Approvvigionamento energia'!B7766+'Approvvigionamento energia'!I7766</f>
        <v>1829.6190149811673</v>
      </c>
      <c r="K7766">
        <f>IF(MIN(LCOH!$C$18,J7766)&gt;=$P$48*LCOH!$C$18, MIN(LCOH!$C$18,J7766),0)</f>
        <v>1500</v>
      </c>
      <c r="L7766">
        <f t="shared" si="243"/>
        <v>329.61901498116731</v>
      </c>
      <c r="M7766">
        <f>K7766/LCOH!$C$18</f>
        <v>1</v>
      </c>
      <c r="N7766">
        <f>K7766/LCOH!$C$34</f>
        <v>28.901734104046245</v>
      </c>
    </row>
    <row r="7767" spans="1:14" x14ac:dyDescent="0.35">
      <c r="A7767">
        <f>'Profilo fotovoltaico'!B7769*LCOH!$C$20</f>
        <v>124</v>
      </c>
      <c r="B7767">
        <f>'Profilo eolico'!B7769*LCOH!$C$21</f>
        <v>219.70000000000002</v>
      </c>
      <c r="C7767">
        <f>$P$35*'Profilo fotovoltaico'!B7769</f>
        <v>911.9719112651361</v>
      </c>
      <c r="D7767">
        <f>$Q$37*'Profilo eolico'!B7769</f>
        <v>1281.8692863243766</v>
      </c>
      <c r="E7767">
        <f>$P$39*'Profilo fotovoltaico'!B7769+'Approvvigionamento energia'!$Q$39*'Profilo eolico'!B7769</f>
        <v>1189.3949425595665</v>
      </c>
      <c r="F7767">
        <f>$P$41*'Profilo fotovoltaico'!B7769+'Approvvigionamento energia'!$Q$41*'Profilo eolico'!B7769</f>
        <v>1096.9205987947564</v>
      </c>
      <c r="G7767">
        <f>$P$43*'Profilo fotovoltaico'!B7769+'Approvvigionamento energia'!$Q$43*'Profilo eolico'!B7769</f>
        <v>1004.4462550299463</v>
      </c>
      <c r="H7767">
        <f t="shared" si="242"/>
        <v>1138.4335154826958</v>
      </c>
      <c r="I7767">
        <f>IF(LCOH!$C$28=Menu!$A$1,'Approvvigionamento energia'!C7767,0)+IF(LCOH!$C$28=Menu!$A$2,'Approvvigionamento energia'!D7767,0)+IF(LCOH!$C$28=Menu!$A$3,'Approvvigionamento energia'!E7767,0)+IF(LCOH!$C$28=Menu!$A$4,'Approvvigionamento energia'!F7767,0)+IF(LCOH!$C$28=Menu!$A$5,'Approvvigionamento energia'!G7767,0)+IF(LCOH!$C$28=Menu!$A$6,'Approvvigionamento energia'!H7767,0)</f>
        <v>1096.9205987947564</v>
      </c>
      <c r="J7767">
        <f>'Approvvigionamento energia'!A7767+'Approvvigionamento energia'!B7767+'Approvvigionamento energia'!I7767</f>
        <v>1440.6205987947565</v>
      </c>
      <c r="K7767">
        <f>IF(MIN(LCOH!$C$18,J7767)&gt;=$P$48*LCOH!$C$18, MIN(LCOH!$C$18,J7767),0)</f>
        <v>1440.6205987947565</v>
      </c>
      <c r="L7767">
        <f t="shared" si="243"/>
        <v>0</v>
      </c>
      <c r="M7767">
        <f>K7767/LCOH!$C$18</f>
        <v>0.96041373252983764</v>
      </c>
      <c r="N7767">
        <f>K7767/LCOH!$C$34</f>
        <v>27.757622327451955</v>
      </c>
    </row>
    <row r="7768" spans="1:14" x14ac:dyDescent="0.35">
      <c r="A7768">
        <f>'Profilo fotovoltaico'!B7770*LCOH!$C$20</f>
        <v>78</v>
      </c>
      <c r="B7768">
        <f>'Profilo eolico'!B7770*LCOH!$C$21</f>
        <v>155.1</v>
      </c>
      <c r="C7768">
        <f>$P$35*'Profilo fotovoltaico'!B7770</f>
        <v>573.65975063452106</v>
      </c>
      <c r="D7768">
        <f>$Q$37*'Profilo eolico'!B7770</f>
        <v>904.95187213887482</v>
      </c>
      <c r="E7768">
        <f>$P$39*'Profilo fotovoltaico'!B7770+'Approvvigionamento energia'!$Q$39*'Profilo eolico'!B7770</f>
        <v>822.12884176278635</v>
      </c>
      <c r="F7768">
        <f>$P$41*'Profilo fotovoltaico'!B7770+'Approvvigionamento energia'!$Q$41*'Profilo eolico'!B7770</f>
        <v>739.305811386698</v>
      </c>
      <c r="G7768">
        <f>$P$43*'Profilo fotovoltaico'!B7770+'Approvvigionamento energia'!$Q$43*'Profilo eolico'!B7770</f>
        <v>656.48278101060953</v>
      </c>
      <c r="H7768">
        <f t="shared" si="242"/>
        <v>1138.4335154826958</v>
      </c>
      <c r="I7768">
        <f>IF(LCOH!$C$28=Menu!$A$1,'Approvvigionamento energia'!C7768,0)+IF(LCOH!$C$28=Menu!$A$2,'Approvvigionamento energia'!D7768,0)+IF(LCOH!$C$28=Menu!$A$3,'Approvvigionamento energia'!E7768,0)+IF(LCOH!$C$28=Menu!$A$4,'Approvvigionamento energia'!F7768,0)+IF(LCOH!$C$28=Menu!$A$5,'Approvvigionamento energia'!G7768,0)+IF(LCOH!$C$28=Menu!$A$6,'Approvvigionamento energia'!H7768,0)</f>
        <v>739.305811386698</v>
      </c>
      <c r="J7768">
        <f>'Approvvigionamento energia'!A7768+'Approvvigionamento energia'!B7768+'Approvvigionamento energia'!I7768</f>
        <v>972.40581138669802</v>
      </c>
      <c r="K7768">
        <f>IF(MIN(LCOH!$C$18,J7768)&gt;=$P$48*LCOH!$C$18, MIN(LCOH!$C$18,J7768),0)</f>
        <v>972.40581138669802</v>
      </c>
      <c r="L7768">
        <f t="shared" si="243"/>
        <v>0</v>
      </c>
      <c r="M7768">
        <f>K7768/LCOH!$C$18</f>
        <v>0.64827054092446534</v>
      </c>
      <c r="N7768">
        <f>K7768/LCOH!$C$34</f>
        <v>18.736142801285126</v>
      </c>
    </row>
    <row r="7769" spans="1:14" x14ac:dyDescent="0.35">
      <c r="A7769">
        <f>'Profilo fotovoltaico'!B7771*LCOH!$C$20</f>
        <v>21</v>
      </c>
      <c r="B7769">
        <f>'Profilo eolico'!B7771*LCOH!$C$21</f>
        <v>131.70000000000002</v>
      </c>
      <c r="C7769">
        <f>$P$35*'Profilo fotovoltaico'!B7771</f>
        <v>154.44685594006339</v>
      </c>
      <c r="D7769">
        <f>$Q$37*'Profilo eolico'!B7771</f>
        <v>768.42141560728464</v>
      </c>
      <c r="E7769">
        <f>$P$39*'Profilo fotovoltaico'!B7771+'Approvvigionamento energia'!$Q$39*'Profilo eolico'!B7771</f>
        <v>614.92777569047928</v>
      </c>
      <c r="F7769">
        <f>$P$41*'Profilo fotovoltaico'!B7771+'Approvvigionamento energia'!$Q$41*'Profilo eolico'!B7771</f>
        <v>461.43413577367403</v>
      </c>
      <c r="G7769">
        <f>$P$43*'Profilo fotovoltaico'!B7771+'Approvvigionamento energia'!$Q$43*'Profilo eolico'!B7771</f>
        <v>307.94049585686867</v>
      </c>
      <c r="H7769">
        <f t="shared" si="242"/>
        <v>1138.4335154826958</v>
      </c>
      <c r="I7769">
        <f>IF(LCOH!$C$28=Menu!$A$1,'Approvvigionamento energia'!C7769,0)+IF(LCOH!$C$28=Menu!$A$2,'Approvvigionamento energia'!D7769,0)+IF(LCOH!$C$28=Menu!$A$3,'Approvvigionamento energia'!E7769,0)+IF(LCOH!$C$28=Menu!$A$4,'Approvvigionamento energia'!F7769,0)+IF(LCOH!$C$28=Menu!$A$5,'Approvvigionamento energia'!G7769,0)+IF(LCOH!$C$28=Menu!$A$6,'Approvvigionamento energia'!H7769,0)</f>
        <v>461.43413577367403</v>
      </c>
      <c r="J7769">
        <f>'Approvvigionamento energia'!A7769+'Approvvigionamento energia'!B7769+'Approvvigionamento energia'!I7769</f>
        <v>614.13413577367407</v>
      </c>
      <c r="K7769">
        <f>IF(MIN(LCOH!$C$18,J7769)&gt;=$P$48*LCOH!$C$18, MIN(LCOH!$C$18,J7769),0)</f>
        <v>614.13413577367407</v>
      </c>
      <c r="L7769">
        <f t="shared" si="243"/>
        <v>0</v>
      </c>
      <c r="M7769">
        <f>K7769/LCOH!$C$18</f>
        <v>0.40942275718244936</v>
      </c>
      <c r="N7769">
        <f>K7769/LCOH!$C$34</f>
        <v>11.833027664232642</v>
      </c>
    </row>
    <row r="7770" spans="1:14" x14ac:dyDescent="0.35">
      <c r="A7770">
        <f>'Profilo fotovoltaico'!B7772*LCOH!$C$20</f>
        <v>0</v>
      </c>
      <c r="B7770">
        <f>'Profilo eolico'!B7772*LCOH!$C$21</f>
        <v>131.20000000000002</v>
      </c>
      <c r="C7770">
        <f>$P$35*'Profilo fotovoltaico'!B7772</f>
        <v>0</v>
      </c>
      <c r="D7770">
        <f>$Q$37*'Profilo eolico'!B7772</f>
        <v>765.50409816002843</v>
      </c>
      <c r="E7770">
        <f>$P$39*'Profilo fotovoltaico'!B7772+'Approvvigionamento energia'!$Q$39*'Profilo eolico'!B7772</f>
        <v>574.12807362002127</v>
      </c>
      <c r="F7770">
        <f>$P$41*'Profilo fotovoltaico'!B7772+'Approvvigionamento energia'!$Q$41*'Profilo eolico'!B7772</f>
        <v>382.75204908001422</v>
      </c>
      <c r="G7770">
        <f>$P$43*'Profilo fotovoltaico'!B7772+'Approvvigionamento energia'!$Q$43*'Profilo eolico'!B7772</f>
        <v>191.37602454000711</v>
      </c>
      <c r="H7770">
        <f t="shared" si="242"/>
        <v>1138.4335154826958</v>
      </c>
      <c r="I7770">
        <f>IF(LCOH!$C$28=Menu!$A$1,'Approvvigionamento energia'!C7770,0)+IF(LCOH!$C$28=Menu!$A$2,'Approvvigionamento energia'!D7770,0)+IF(LCOH!$C$28=Menu!$A$3,'Approvvigionamento energia'!E7770,0)+IF(LCOH!$C$28=Menu!$A$4,'Approvvigionamento energia'!F7770,0)+IF(LCOH!$C$28=Menu!$A$5,'Approvvigionamento energia'!G7770,0)+IF(LCOH!$C$28=Menu!$A$6,'Approvvigionamento energia'!H7770,0)</f>
        <v>382.75204908001422</v>
      </c>
      <c r="J7770">
        <f>'Approvvigionamento energia'!A7770+'Approvvigionamento energia'!B7770+'Approvvigionamento energia'!I7770</f>
        <v>513.95204908001426</v>
      </c>
      <c r="K7770">
        <f>IF(MIN(LCOH!$C$18,J7770)&gt;=$P$48*LCOH!$C$18, MIN(LCOH!$C$18,J7770),0)</f>
        <v>513.95204908001426</v>
      </c>
      <c r="L7770">
        <f t="shared" si="243"/>
        <v>0</v>
      </c>
      <c r="M7770">
        <f>K7770/LCOH!$C$18</f>
        <v>0.34263469938667618</v>
      </c>
      <c r="N7770">
        <f>K7770/LCOH!$C$34</f>
        <v>9.9027369764935305</v>
      </c>
    </row>
    <row r="7771" spans="1:14" x14ac:dyDescent="0.35">
      <c r="A7771">
        <f>'Profilo fotovoltaico'!B7773*LCOH!$C$20</f>
        <v>0</v>
      </c>
      <c r="B7771">
        <f>'Profilo eolico'!B7773*LCOH!$C$21</f>
        <v>134.6</v>
      </c>
      <c r="C7771">
        <f>$P$35*'Profilo fotovoltaico'!B7773</f>
        <v>0</v>
      </c>
      <c r="D7771">
        <f>$Q$37*'Profilo eolico'!B7773</f>
        <v>785.34185680137045</v>
      </c>
      <c r="E7771">
        <f>$P$39*'Profilo fotovoltaico'!B7773+'Approvvigionamento energia'!$Q$39*'Profilo eolico'!B7773</f>
        <v>589.00639260102787</v>
      </c>
      <c r="F7771">
        <f>$P$41*'Profilo fotovoltaico'!B7773+'Approvvigionamento energia'!$Q$41*'Profilo eolico'!B7773</f>
        <v>392.67092840068523</v>
      </c>
      <c r="G7771">
        <f>$P$43*'Profilo fotovoltaico'!B7773+'Approvvigionamento energia'!$Q$43*'Profilo eolico'!B7773</f>
        <v>196.33546420034261</v>
      </c>
      <c r="H7771">
        <f t="shared" si="242"/>
        <v>1138.4335154826958</v>
      </c>
      <c r="I7771">
        <f>IF(LCOH!$C$28=Menu!$A$1,'Approvvigionamento energia'!C7771,0)+IF(LCOH!$C$28=Menu!$A$2,'Approvvigionamento energia'!D7771,0)+IF(LCOH!$C$28=Menu!$A$3,'Approvvigionamento energia'!E7771,0)+IF(LCOH!$C$28=Menu!$A$4,'Approvvigionamento energia'!F7771,0)+IF(LCOH!$C$28=Menu!$A$5,'Approvvigionamento energia'!G7771,0)+IF(LCOH!$C$28=Menu!$A$6,'Approvvigionamento energia'!H7771,0)</f>
        <v>392.67092840068523</v>
      </c>
      <c r="J7771">
        <f>'Approvvigionamento energia'!A7771+'Approvvigionamento energia'!B7771+'Approvvigionamento energia'!I7771</f>
        <v>527.27092840068519</v>
      </c>
      <c r="K7771">
        <f>IF(MIN(LCOH!$C$18,J7771)&gt;=$P$48*LCOH!$C$18, MIN(LCOH!$C$18,J7771),0)</f>
        <v>527.27092840068519</v>
      </c>
      <c r="L7771">
        <f t="shared" si="243"/>
        <v>0</v>
      </c>
      <c r="M7771">
        <f>K7771/LCOH!$C$18</f>
        <v>0.35151395226712345</v>
      </c>
      <c r="N7771">
        <f>K7771/LCOH!$C$34</f>
        <v>10.159362782286806</v>
      </c>
    </row>
    <row r="7772" spans="1:14" x14ac:dyDescent="0.35">
      <c r="A7772">
        <f>'Profilo fotovoltaico'!B7774*LCOH!$C$20</f>
        <v>0</v>
      </c>
      <c r="B7772">
        <f>'Profilo eolico'!B7774*LCOH!$C$21</f>
        <v>140.9</v>
      </c>
      <c r="C7772">
        <f>$P$35*'Profilo fotovoltaico'!B7774</f>
        <v>0</v>
      </c>
      <c r="D7772">
        <f>$Q$37*'Profilo eolico'!B7774</f>
        <v>822.10005663679874</v>
      </c>
      <c r="E7772">
        <f>$P$39*'Profilo fotovoltaico'!B7774+'Approvvigionamento energia'!$Q$39*'Profilo eolico'!B7774</f>
        <v>616.57504247759903</v>
      </c>
      <c r="F7772">
        <f>$P$41*'Profilo fotovoltaico'!B7774+'Approvvigionamento energia'!$Q$41*'Profilo eolico'!B7774</f>
        <v>411.05002831839937</v>
      </c>
      <c r="G7772">
        <f>$P$43*'Profilo fotovoltaico'!B7774+'Approvvigionamento energia'!$Q$43*'Profilo eolico'!B7774</f>
        <v>205.52501415919969</v>
      </c>
      <c r="H7772">
        <f t="shared" si="242"/>
        <v>1138.4335154826958</v>
      </c>
      <c r="I7772">
        <f>IF(LCOH!$C$28=Menu!$A$1,'Approvvigionamento energia'!C7772,0)+IF(LCOH!$C$28=Menu!$A$2,'Approvvigionamento energia'!D7772,0)+IF(LCOH!$C$28=Menu!$A$3,'Approvvigionamento energia'!E7772,0)+IF(LCOH!$C$28=Menu!$A$4,'Approvvigionamento energia'!F7772,0)+IF(LCOH!$C$28=Menu!$A$5,'Approvvigionamento energia'!G7772,0)+IF(LCOH!$C$28=Menu!$A$6,'Approvvigionamento energia'!H7772,0)</f>
        <v>411.05002831839937</v>
      </c>
      <c r="J7772">
        <f>'Approvvigionamento energia'!A7772+'Approvvigionamento energia'!B7772+'Approvvigionamento energia'!I7772</f>
        <v>551.9500283183994</v>
      </c>
      <c r="K7772">
        <f>IF(MIN(LCOH!$C$18,J7772)&gt;=$P$48*LCOH!$C$18, MIN(LCOH!$C$18,J7772),0)</f>
        <v>551.9500283183994</v>
      </c>
      <c r="L7772">
        <f t="shared" si="243"/>
        <v>0</v>
      </c>
      <c r="M7772">
        <f>K7772/LCOH!$C$18</f>
        <v>0.36796668554559958</v>
      </c>
      <c r="N7772">
        <f>K7772/LCOH!$C$34</f>
        <v>10.634875304786116</v>
      </c>
    </row>
    <row r="7773" spans="1:14" x14ac:dyDescent="0.35">
      <c r="A7773">
        <f>'Profilo fotovoltaico'!B7775*LCOH!$C$20</f>
        <v>0</v>
      </c>
      <c r="B7773">
        <f>'Profilo eolico'!B7775*LCOH!$C$21</f>
        <v>147.19999999999999</v>
      </c>
      <c r="C7773">
        <f>$P$35*'Profilo fotovoltaico'!B7775</f>
        <v>0</v>
      </c>
      <c r="D7773">
        <f>$Q$37*'Profilo eolico'!B7775</f>
        <v>858.85825647222691</v>
      </c>
      <c r="E7773">
        <f>$P$39*'Profilo fotovoltaico'!B7775+'Approvvigionamento energia'!$Q$39*'Profilo eolico'!B7775</f>
        <v>644.14369235417007</v>
      </c>
      <c r="F7773">
        <f>$P$41*'Profilo fotovoltaico'!B7775+'Approvvigionamento energia'!$Q$41*'Profilo eolico'!B7775</f>
        <v>429.42912823611346</v>
      </c>
      <c r="G7773">
        <f>$P$43*'Profilo fotovoltaico'!B7775+'Approvvigionamento energia'!$Q$43*'Profilo eolico'!B7775</f>
        <v>214.71456411805673</v>
      </c>
      <c r="H7773">
        <f t="shared" si="242"/>
        <v>1138.4335154826958</v>
      </c>
      <c r="I7773">
        <f>IF(LCOH!$C$28=Menu!$A$1,'Approvvigionamento energia'!C7773,0)+IF(LCOH!$C$28=Menu!$A$2,'Approvvigionamento energia'!D7773,0)+IF(LCOH!$C$28=Menu!$A$3,'Approvvigionamento energia'!E7773,0)+IF(LCOH!$C$28=Menu!$A$4,'Approvvigionamento energia'!F7773,0)+IF(LCOH!$C$28=Menu!$A$5,'Approvvigionamento energia'!G7773,0)+IF(LCOH!$C$28=Menu!$A$6,'Approvvigionamento energia'!H7773,0)</f>
        <v>429.42912823611346</v>
      </c>
      <c r="J7773">
        <f>'Approvvigionamento energia'!A7773+'Approvvigionamento energia'!B7773+'Approvvigionamento energia'!I7773</f>
        <v>576.6291282361135</v>
      </c>
      <c r="K7773">
        <f>IF(MIN(LCOH!$C$18,J7773)&gt;=$P$48*LCOH!$C$18, MIN(LCOH!$C$18,J7773),0)</f>
        <v>576.6291282361135</v>
      </c>
      <c r="L7773">
        <f t="shared" si="243"/>
        <v>0</v>
      </c>
      <c r="M7773">
        <f>K7773/LCOH!$C$18</f>
        <v>0.38441941882407565</v>
      </c>
      <c r="N7773">
        <f>K7773/LCOH!$C$34</f>
        <v>11.110387827285424</v>
      </c>
    </row>
    <row r="7774" spans="1:14" x14ac:dyDescent="0.35">
      <c r="A7774">
        <f>'Profilo fotovoltaico'!B7776*LCOH!$C$20</f>
        <v>0</v>
      </c>
      <c r="B7774">
        <f>'Profilo eolico'!B7776*LCOH!$C$21</f>
        <v>150.29999999999998</v>
      </c>
      <c r="C7774">
        <f>$P$35*'Profilo fotovoltaico'!B7776</f>
        <v>0</v>
      </c>
      <c r="D7774">
        <f>$Q$37*'Profilo eolico'!B7776</f>
        <v>876.94562464521528</v>
      </c>
      <c r="E7774">
        <f>$P$39*'Profilo fotovoltaico'!B7776+'Approvvigionamento energia'!$Q$39*'Profilo eolico'!B7776</f>
        <v>657.7092184839114</v>
      </c>
      <c r="F7774">
        <f>$P$41*'Profilo fotovoltaico'!B7776+'Approvvigionamento energia'!$Q$41*'Profilo eolico'!B7776</f>
        <v>438.47281232260764</v>
      </c>
      <c r="G7774">
        <f>$P$43*'Profilo fotovoltaico'!B7776+'Approvvigionamento energia'!$Q$43*'Profilo eolico'!B7776</f>
        <v>219.23640616130382</v>
      </c>
      <c r="H7774">
        <f t="shared" si="242"/>
        <v>1138.4335154826958</v>
      </c>
      <c r="I7774">
        <f>IF(LCOH!$C$28=Menu!$A$1,'Approvvigionamento energia'!C7774,0)+IF(LCOH!$C$28=Menu!$A$2,'Approvvigionamento energia'!D7774,0)+IF(LCOH!$C$28=Menu!$A$3,'Approvvigionamento energia'!E7774,0)+IF(LCOH!$C$28=Menu!$A$4,'Approvvigionamento energia'!F7774,0)+IF(LCOH!$C$28=Menu!$A$5,'Approvvigionamento energia'!G7774,0)+IF(LCOH!$C$28=Menu!$A$6,'Approvvigionamento energia'!H7774,0)</f>
        <v>438.47281232260764</v>
      </c>
      <c r="J7774">
        <f>'Approvvigionamento energia'!A7774+'Approvvigionamento energia'!B7774+'Approvvigionamento energia'!I7774</f>
        <v>588.77281232260759</v>
      </c>
      <c r="K7774">
        <f>IF(MIN(LCOH!$C$18,J7774)&gt;=$P$48*LCOH!$C$18, MIN(LCOH!$C$18,J7774),0)</f>
        <v>588.77281232260759</v>
      </c>
      <c r="L7774">
        <f t="shared" si="243"/>
        <v>0</v>
      </c>
      <c r="M7774">
        <f>K7774/LCOH!$C$18</f>
        <v>0.39251520821507174</v>
      </c>
      <c r="N7774">
        <f>K7774/LCOH!$C$34</f>
        <v>11.344370179626351</v>
      </c>
    </row>
    <row r="7775" spans="1:14" x14ac:dyDescent="0.35">
      <c r="A7775">
        <f>'Profilo fotovoltaico'!B7777*LCOH!$C$20</f>
        <v>0</v>
      </c>
      <c r="B7775">
        <f>'Profilo eolico'!B7777*LCOH!$C$21</f>
        <v>149.60000000000002</v>
      </c>
      <c r="C7775">
        <f>$P$35*'Profilo fotovoltaico'!B7777</f>
        <v>0</v>
      </c>
      <c r="D7775">
        <f>$Q$37*'Profilo eolico'!B7777</f>
        <v>872.86138021905674</v>
      </c>
      <c r="E7775">
        <f>$P$39*'Profilo fotovoltaico'!B7777+'Approvvigionamento energia'!$Q$39*'Profilo eolico'!B7777</f>
        <v>654.64603516429247</v>
      </c>
      <c r="F7775">
        <f>$P$41*'Profilo fotovoltaico'!B7777+'Approvvigionamento energia'!$Q$41*'Profilo eolico'!B7777</f>
        <v>436.43069010952837</v>
      </c>
      <c r="G7775">
        <f>$P$43*'Profilo fotovoltaico'!B7777+'Approvvigionamento energia'!$Q$43*'Profilo eolico'!B7777</f>
        <v>218.21534505476419</v>
      </c>
      <c r="H7775">
        <f t="shared" si="242"/>
        <v>1138.4335154826958</v>
      </c>
      <c r="I7775">
        <f>IF(LCOH!$C$28=Menu!$A$1,'Approvvigionamento energia'!C7775,0)+IF(LCOH!$C$28=Menu!$A$2,'Approvvigionamento energia'!D7775,0)+IF(LCOH!$C$28=Menu!$A$3,'Approvvigionamento energia'!E7775,0)+IF(LCOH!$C$28=Menu!$A$4,'Approvvigionamento energia'!F7775,0)+IF(LCOH!$C$28=Menu!$A$5,'Approvvigionamento energia'!G7775,0)+IF(LCOH!$C$28=Menu!$A$6,'Approvvigionamento energia'!H7775,0)</f>
        <v>436.43069010952837</v>
      </c>
      <c r="J7775">
        <f>'Approvvigionamento energia'!A7775+'Approvvigionamento energia'!B7775+'Approvvigionamento energia'!I7775</f>
        <v>586.03069010952845</v>
      </c>
      <c r="K7775">
        <f>IF(MIN(LCOH!$C$18,J7775)&gt;=$P$48*LCOH!$C$18, MIN(LCOH!$C$18,J7775),0)</f>
        <v>586.03069010952845</v>
      </c>
      <c r="L7775">
        <f t="shared" si="243"/>
        <v>0</v>
      </c>
      <c r="M7775">
        <f>K7775/LCOH!$C$18</f>
        <v>0.39068712673968564</v>
      </c>
      <c r="N7775">
        <f>K7775/LCOH!$C$34</f>
        <v>11.29153545490421</v>
      </c>
    </row>
    <row r="7776" spans="1:14" x14ac:dyDescent="0.35">
      <c r="A7776">
        <f>'Profilo fotovoltaico'!B7778*LCOH!$C$20</f>
        <v>0</v>
      </c>
      <c r="B7776">
        <f>'Profilo eolico'!B7778*LCOH!$C$21</f>
        <v>144.19999999999999</v>
      </c>
      <c r="C7776">
        <f>$P$35*'Profilo fotovoltaico'!B7778</f>
        <v>0</v>
      </c>
      <c r="D7776">
        <f>$Q$37*'Profilo eolico'!B7778</f>
        <v>841.35435178868966</v>
      </c>
      <c r="E7776">
        <f>$P$39*'Profilo fotovoltaico'!B7778+'Approvvigionamento energia'!$Q$39*'Profilo eolico'!B7778</f>
        <v>631.01576384151724</v>
      </c>
      <c r="F7776">
        <f>$P$41*'Profilo fotovoltaico'!B7778+'Approvvigionamento energia'!$Q$41*'Profilo eolico'!B7778</f>
        <v>420.67717589434483</v>
      </c>
      <c r="G7776">
        <f>$P$43*'Profilo fotovoltaico'!B7778+'Approvvigionamento energia'!$Q$43*'Profilo eolico'!B7778</f>
        <v>210.33858794717241</v>
      </c>
      <c r="H7776">
        <f t="shared" si="242"/>
        <v>1138.4335154826958</v>
      </c>
      <c r="I7776">
        <f>IF(LCOH!$C$28=Menu!$A$1,'Approvvigionamento energia'!C7776,0)+IF(LCOH!$C$28=Menu!$A$2,'Approvvigionamento energia'!D7776,0)+IF(LCOH!$C$28=Menu!$A$3,'Approvvigionamento energia'!E7776,0)+IF(LCOH!$C$28=Menu!$A$4,'Approvvigionamento energia'!F7776,0)+IF(LCOH!$C$28=Menu!$A$5,'Approvvigionamento energia'!G7776,0)+IF(LCOH!$C$28=Menu!$A$6,'Approvvigionamento energia'!H7776,0)</f>
        <v>420.67717589434483</v>
      </c>
      <c r="J7776">
        <f>'Approvvigionamento energia'!A7776+'Approvvigionamento energia'!B7776+'Approvvigionamento energia'!I7776</f>
        <v>564.87717589434487</v>
      </c>
      <c r="K7776">
        <f>IF(MIN(LCOH!$C$18,J7776)&gt;=$P$48*LCOH!$C$18, MIN(LCOH!$C$18,J7776),0)</f>
        <v>564.87717589434487</v>
      </c>
      <c r="L7776">
        <f t="shared" si="243"/>
        <v>0</v>
      </c>
      <c r="M7776">
        <f>K7776/LCOH!$C$18</f>
        <v>0.37658478392956324</v>
      </c>
      <c r="N7776">
        <f>K7776/LCOH!$C$34</f>
        <v>10.883953292761944</v>
      </c>
    </row>
    <row r="7777" spans="1:14" x14ac:dyDescent="0.35">
      <c r="A7777">
        <f>'Profilo fotovoltaico'!B7779*LCOH!$C$20</f>
        <v>0</v>
      </c>
      <c r="B7777">
        <f>'Profilo eolico'!B7779*LCOH!$C$21</f>
        <v>139</v>
      </c>
      <c r="C7777">
        <f>$P$35*'Profilo fotovoltaico'!B7779</f>
        <v>0</v>
      </c>
      <c r="D7777">
        <f>$Q$37*'Profilo eolico'!B7779</f>
        <v>811.01425033722523</v>
      </c>
      <c r="E7777">
        <f>$P$39*'Profilo fotovoltaico'!B7779+'Approvvigionamento energia'!$Q$39*'Profilo eolico'!B7779</f>
        <v>608.2606877529189</v>
      </c>
      <c r="F7777">
        <f>$P$41*'Profilo fotovoltaico'!B7779+'Approvvigionamento energia'!$Q$41*'Profilo eolico'!B7779</f>
        <v>405.50712516861262</v>
      </c>
      <c r="G7777">
        <f>$P$43*'Profilo fotovoltaico'!B7779+'Approvvigionamento energia'!$Q$43*'Profilo eolico'!B7779</f>
        <v>202.75356258430631</v>
      </c>
      <c r="H7777">
        <f t="shared" si="242"/>
        <v>1138.4335154826958</v>
      </c>
      <c r="I7777">
        <f>IF(LCOH!$C$28=Menu!$A$1,'Approvvigionamento energia'!C7777,0)+IF(LCOH!$C$28=Menu!$A$2,'Approvvigionamento energia'!D7777,0)+IF(LCOH!$C$28=Menu!$A$3,'Approvvigionamento energia'!E7777,0)+IF(LCOH!$C$28=Menu!$A$4,'Approvvigionamento energia'!F7777,0)+IF(LCOH!$C$28=Menu!$A$5,'Approvvigionamento energia'!G7777,0)+IF(LCOH!$C$28=Menu!$A$6,'Approvvigionamento energia'!H7777,0)</f>
        <v>405.50712516861262</v>
      </c>
      <c r="J7777">
        <f>'Approvvigionamento energia'!A7777+'Approvvigionamento energia'!B7777+'Approvvigionamento energia'!I7777</f>
        <v>544.50712516861267</v>
      </c>
      <c r="K7777">
        <f>IF(MIN(LCOH!$C$18,J7777)&gt;=$P$48*LCOH!$C$18, MIN(LCOH!$C$18,J7777),0)</f>
        <v>544.50712516861267</v>
      </c>
      <c r="L7777">
        <f t="shared" si="243"/>
        <v>0</v>
      </c>
      <c r="M7777">
        <f>K7777/LCOH!$C$18</f>
        <v>0.36300475011240846</v>
      </c>
      <c r="N7777">
        <f>K7777/LCOH!$C$34</f>
        <v>10.491466766254581</v>
      </c>
    </row>
    <row r="7778" spans="1:14" x14ac:dyDescent="0.35">
      <c r="A7778">
        <f>'Profilo fotovoltaico'!B7780*LCOH!$C$20</f>
        <v>0</v>
      </c>
      <c r="B7778">
        <f>'Profilo eolico'!B7780*LCOH!$C$21</f>
        <v>133.70000000000002</v>
      </c>
      <c r="C7778">
        <f>$P$35*'Profilo fotovoltaico'!B7780</f>
        <v>0</v>
      </c>
      <c r="D7778">
        <f>$Q$37*'Profilo eolico'!B7780</f>
        <v>780.09068539630937</v>
      </c>
      <c r="E7778">
        <f>$P$39*'Profilo fotovoltaico'!B7780+'Approvvigionamento energia'!$Q$39*'Profilo eolico'!B7780</f>
        <v>585.06801404723205</v>
      </c>
      <c r="F7778">
        <f>$P$41*'Profilo fotovoltaico'!B7780+'Approvvigionamento energia'!$Q$41*'Profilo eolico'!B7780</f>
        <v>390.04534269815468</v>
      </c>
      <c r="G7778">
        <f>$P$43*'Profilo fotovoltaico'!B7780+'Approvvigionamento energia'!$Q$43*'Profilo eolico'!B7780</f>
        <v>195.02267134907734</v>
      </c>
      <c r="H7778">
        <f t="shared" si="242"/>
        <v>1138.4335154826958</v>
      </c>
      <c r="I7778">
        <f>IF(LCOH!$C$28=Menu!$A$1,'Approvvigionamento energia'!C7778,0)+IF(LCOH!$C$28=Menu!$A$2,'Approvvigionamento energia'!D7778,0)+IF(LCOH!$C$28=Menu!$A$3,'Approvvigionamento energia'!E7778,0)+IF(LCOH!$C$28=Menu!$A$4,'Approvvigionamento energia'!F7778,0)+IF(LCOH!$C$28=Menu!$A$5,'Approvvigionamento energia'!G7778,0)+IF(LCOH!$C$28=Menu!$A$6,'Approvvigionamento energia'!H7778,0)</f>
        <v>390.04534269815468</v>
      </c>
      <c r="J7778">
        <f>'Approvvigionamento energia'!A7778+'Approvvigionamento energia'!B7778+'Approvvigionamento energia'!I7778</f>
        <v>523.74534269815467</v>
      </c>
      <c r="K7778">
        <f>IF(MIN(LCOH!$C$18,J7778)&gt;=$P$48*LCOH!$C$18, MIN(LCOH!$C$18,J7778),0)</f>
        <v>523.74534269815467</v>
      </c>
      <c r="L7778">
        <f t="shared" si="243"/>
        <v>0</v>
      </c>
      <c r="M7778">
        <f>K7778/LCOH!$C$18</f>
        <v>0.34916356179876978</v>
      </c>
      <c r="N7778">
        <f>K7778/LCOH!$C$34</f>
        <v>10.091432421929763</v>
      </c>
    </row>
    <row r="7779" spans="1:14" x14ac:dyDescent="0.35">
      <c r="A7779">
        <f>'Profilo fotovoltaico'!B7781*LCOH!$C$20</f>
        <v>0</v>
      </c>
      <c r="B7779">
        <f>'Profilo eolico'!B7781*LCOH!$C$21</f>
        <v>119.1</v>
      </c>
      <c r="C7779">
        <f>$P$35*'Profilo fotovoltaico'!B7781</f>
        <v>0</v>
      </c>
      <c r="D7779">
        <f>$Q$37*'Profilo eolico'!B7781</f>
        <v>694.90501593642807</v>
      </c>
      <c r="E7779">
        <f>$P$39*'Profilo fotovoltaico'!B7781+'Approvvigionamento energia'!$Q$39*'Profilo eolico'!B7781</f>
        <v>521.17876195232111</v>
      </c>
      <c r="F7779">
        <f>$P$41*'Profilo fotovoltaico'!B7781+'Approvvigionamento energia'!$Q$41*'Profilo eolico'!B7781</f>
        <v>347.45250796821404</v>
      </c>
      <c r="G7779">
        <f>$P$43*'Profilo fotovoltaico'!B7781+'Approvvigionamento energia'!$Q$43*'Profilo eolico'!B7781</f>
        <v>173.72625398410702</v>
      </c>
      <c r="H7779">
        <f t="shared" si="242"/>
        <v>1138.4335154826958</v>
      </c>
      <c r="I7779">
        <f>IF(LCOH!$C$28=Menu!$A$1,'Approvvigionamento energia'!C7779,0)+IF(LCOH!$C$28=Menu!$A$2,'Approvvigionamento energia'!D7779,0)+IF(LCOH!$C$28=Menu!$A$3,'Approvvigionamento energia'!E7779,0)+IF(LCOH!$C$28=Menu!$A$4,'Approvvigionamento energia'!F7779,0)+IF(LCOH!$C$28=Menu!$A$5,'Approvvigionamento energia'!G7779,0)+IF(LCOH!$C$28=Menu!$A$6,'Approvvigionamento energia'!H7779,0)</f>
        <v>347.45250796821404</v>
      </c>
      <c r="J7779">
        <f>'Approvvigionamento energia'!A7779+'Approvvigionamento energia'!B7779+'Approvvigionamento energia'!I7779</f>
        <v>466.55250796821406</v>
      </c>
      <c r="K7779">
        <f>IF(MIN(LCOH!$C$18,J7779)&gt;=$P$48*LCOH!$C$18, MIN(LCOH!$C$18,J7779),0)</f>
        <v>466.55250796821406</v>
      </c>
      <c r="L7779">
        <f t="shared" si="243"/>
        <v>0</v>
      </c>
      <c r="M7779">
        <f>K7779/LCOH!$C$18</f>
        <v>0.31103500531214273</v>
      </c>
      <c r="N7779">
        <f>K7779/LCOH!$C$34</f>
        <v>8.9894510205821589</v>
      </c>
    </row>
    <row r="7780" spans="1:14" x14ac:dyDescent="0.35">
      <c r="A7780">
        <f>'Profilo fotovoltaico'!B7782*LCOH!$C$20</f>
        <v>0</v>
      </c>
      <c r="B7780">
        <f>'Profilo eolico'!B7782*LCOH!$C$21</f>
        <v>103.7</v>
      </c>
      <c r="C7780">
        <f>$P$35*'Profilo fotovoltaico'!B7782</f>
        <v>0</v>
      </c>
      <c r="D7780">
        <f>$Q$37*'Profilo eolico'!B7782</f>
        <v>605.05163856093702</v>
      </c>
      <c r="E7780">
        <f>$P$39*'Profilo fotovoltaico'!B7782+'Approvvigionamento energia'!$Q$39*'Profilo eolico'!B7782</f>
        <v>453.78872892070274</v>
      </c>
      <c r="F7780">
        <f>$P$41*'Profilo fotovoltaico'!B7782+'Approvvigionamento energia'!$Q$41*'Profilo eolico'!B7782</f>
        <v>302.52581928046851</v>
      </c>
      <c r="G7780">
        <f>$P$43*'Profilo fotovoltaico'!B7782+'Approvvigionamento energia'!$Q$43*'Profilo eolico'!B7782</f>
        <v>151.26290964023426</v>
      </c>
      <c r="H7780">
        <f t="shared" si="242"/>
        <v>1138.4335154826958</v>
      </c>
      <c r="I7780">
        <f>IF(LCOH!$C$28=Menu!$A$1,'Approvvigionamento energia'!C7780,0)+IF(LCOH!$C$28=Menu!$A$2,'Approvvigionamento energia'!D7780,0)+IF(LCOH!$C$28=Menu!$A$3,'Approvvigionamento energia'!E7780,0)+IF(LCOH!$C$28=Menu!$A$4,'Approvvigionamento energia'!F7780,0)+IF(LCOH!$C$28=Menu!$A$5,'Approvvigionamento energia'!G7780,0)+IF(LCOH!$C$28=Menu!$A$6,'Approvvigionamento energia'!H7780,0)</f>
        <v>302.52581928046851</v>
      </c>
      <c r="J7780">
        <f>'Approvvigionamento energia'!A7780+'Approvvigionamento energia'!B7780+'Approvvigionamento energia'!I7780</f>
        <v>406.2258192804685</v>
      </c>
      <c r="K7780">
        <f>IF(MIN(LCOH!$C$18,J7780)&gt;=$P$48*LCOH!$C$18, MIN(LCOH!$C$18,J7780),0)</f>
        <v>406.2258192804685</v>
      </c>
      <c r="L7780">
        <f t="shared" si="243"/>
        <v>0</v>
      </c>
      <c r="M7780">
        <f>K7780/LCOH!$C$18</f>
        <v>0.27081721285364568</v>
      </c>
      <c r="N7780">
        <f>K7780/LCOH!$C$34</f>
        <v>7.8270870766949621</v>
      </c>
    </row>
    <row r="7781" spans="1:14" x14ac:dyDescent="0.35">
      <c r="A7781">
        <f>'Profilo fotovoltaico'!B7783*LCOH!$C$20</f>
        <v>0</v>
      </c>
      <c r="B7781">
        <f>'Profilo eolico'!B7783*LCOH!$C$21</f>
        <v>91.399999999999991</v>
      </c>
      <c r="C7781">
        <f>$P$35*'Profilo fotovoltaico'!B7783</f>
        <v>0</v>
      </c>
      <c r="D7781">
        <f>$Q$37*'Profilo eolico'!B7783</f>
        <v>533.28562935843433</v>
      </c>
      <c r="E7781">
        <f>$P$39*'Profilo fotovoltaico'!B7783+'Approvvigionamento energia'!$Q$39*'Profilo eolico'!B7783</f>
        <v>399.96422201882575</v>
      </c>
      <c r="F7781">
        <f>$P$41*'Profilo fotovoltaico'!B7783+'Approvvigionamento energia'!$Q$41*'Profilo eolico'!B7783</f>
        <v>266.64281467921717</v>
      </c>
      <c r="G7781">
        <f>$P$43*'Profilo fotovoltaico'!B7783+'Approvvigionamento energia'!$Q$43*'Profilo eolico'!B7783</f>
        <v>133.32140733960858</v>
      </c>
      <c r="H7781">
        <f t="shared" si="242"/>
        <v>1138.4335154826958</v>
      </c>
      <c r="I7781">
        <f>IF(LCOH!$C$28=Menu!$A$1,'Approvvigionamento energia'!C7781,0)+IF(LCOH!$C$28=Menu!$A$2,'Approvvigionamento energia'!D7781,0)+IF(LCOH!$C$28=Menu!$A$3,'Approvvigionamento energia'!E7781,0)+IF(LCOH!$C$28=Menu!$A$4,'Approvvigionamento energia'!F7781,0)+IF(LCOH!$C$28=Menu!$A$5,'Approvvigionamento energia'!G7781,0)+IF(LCOH!$C$28=Menu!$A$6,'Approvvigionamento energia'!H7781,0)</f>
        <v>266.64281467921717</v>
      </c>
      <c r="J7781">
        <f>'Approvvigionamento energia'!A7781+'Approvvigionamento energia'!B7781+'Approvvigionamento energia'!I7781</f>
        <v>358.04281467921714</v>
      </c>
      <c r="K7781">
        <f>IF(MIN(LCOH!$C$18,J7781)&gt;=$P$48*LCOH!$C$18, MIN(LCOH!$C$18,J7781),0)</f>
        <v>0</v>
      </c>
      <c r="L7781">
        <f t="shared" si="243"/>
        <v>358.04281467921714</v>
      </c>
      <c r="M7781">
        <f>K7781/LCOH!$C$18</f>
        <v>0</v>
      </c>
      <c r="N7781">
        <f>K7781/LCOH!$C$34</f>
        <v>0</v>
      </c>
    </row>
    <row r="7782" spans="1:14" x14ac:dyDescent="0.35">
      <c r="A7782">
        <f>'Profilo fotovoltaico'!B7784*LCOH!$C$20</f>
        <v>0</v>
      </c>
      <c r="B7782">
        <f>'Profilo eolico'!B7784*LCOH!$C$21</f>
        <v>81.5</v>
      </c>
      <c r="C7782">
        <f>$P$35*'Profilo fotovoltaico'!B7784</f>
        <v>0</v>
      </c>
      <c r="D7782">
        <f>$Q$37*'Profilo eolico'!B7784</f>
        <v>475.52274390276153</v>
      </c>
      <c r="E7782">
        <f>$P$39*'Profilo fotovoltaico'!B7784+'Approvvigionamento energia'!$Q$39*'Profilo eolico'!B7784</f>
        <v>356.64205792707111</v>
      </c>
      <c r="F7782">
        <f>$P$41*'Profilo fotovoltaico'!B7784+'Approvvigionamento energia'!$Q$41*'Profilo eolico'!B7784</f>
        <v>237.76137195138077</v>
      </c>
      <c r="G7782">
        <f>$P$43*'Profilo fotovoltaico'!B7784+'Approvvigionamento energia'!$Q$43*'Profilo eolico'!B7784</f>
        <v>118.88068597569038</v>
      </c>
      <c r="H7782">
        <f t="shared" si="242"/>
        <v>1138.4335154826958</v>
      </c>
      <c r="I7782">
        <f>IF(LCOH!$C$28=Menu!$A$1,'Approvvigionamento energia'!C7782,0)+IF(LCOH!$C$28=Menu!$A$2,'Approvvigionamento energia'!D7782,0)+IF(LCOH!$C$28=Menu!$A$3,'Approvvigionamento energia'!E7782,0)+IF(LCOH!$C$28=Menu!$A$4,'Approvvigionamento energia'!F7782,0)+IF(LCOH!$C$28=Menu!$A$5,'Approvvigionamento energia'!G7782,0)+IF(LCOH!$C$28=Menu!$A$6,'Approvvigionamento energia'!H7782,0)</f>
        <v>237.76137195138077</v>
      </c>
      <c r="J7782">
        <f>'Approvvigionamento energia'!A7782+'Approvvigionamento energia'!B7782+'Approvvigionamento energia'!I7782</f>
        <v>319.26137195138074</v>
      </c>
      <c r="K7782">
        <f>IF(MIN(LCOH!$C$18,J7782)&gt;=$P$48*LCOH!$C$18, MIN(LCOH!$C$18,J7782),0)</f>
        <v>0</v>
      </c>
      <c r="L7782">
        <f t="shared" si="243"/>
        <v>319.26137195138074</v>
      </c>
      <c r="M7782">
        <f>K7782/LCOH!$C$18</f>
        <v>0</v>
      </c>
      <c r="N7782">
        <f>K7782/LCOH!$C$34</f>
        <v>0</v>
      </c>
    </row>
    <row r="7783" spans="1:14" x14ac:dyDescent="0.35">
      <c r="A7783">
        <f>'Profilo fotovoltaico'!B7785*LCOH!$C$20</f>
        <v>0</v>
      </c>
      <c r="B7783">
        <f>'Profilo eolico'!B7785*LCOH!$C$21</f>
        <v>77.600000000000009</v>
      </c>
      <c r="C7783">
        <f>$P$35*'Profilo fotovoltaico'!B7785</f>
        <v>0</v>
      </c>
      <c r="D7783">
        <f>$Q$37*'Profilo eolico'!B7785</f>
        <v>452.76766781416308</v>
      </c>
      <c r="E7783">
        <f>$P$39*'Profilo fotovoltaico'!B7785+'Approvvigionamento energia'!$Q$39*'Profilo eolico'!B7785</f>
        <v>339.57575086062229</v>
      </c>
      <c r="F7783">
        <f>$P$41*'Profilo fotovoltaico'!B7785+'Approvvigionamento energia'!$Q$41*'Profilo eolico'!B7785</f>
        <v>226.38383390708154</v>
      </c>
      <c r="G7783">
        <f>$P$43*'Profilo fotovoltaico'!B7785+'Approvvigionamento energia'!$Q$43*'Profilo eolico'!B7785</f>
        <v>113.19191695354077</v>
      </c>
      <c r="H7783">
        <f t="shared" si="242"/>
        <v>1138.4335154826958</v>
      </c>
      <c r="I7783">
        <f>IF(LCOH!$C$28=Menu!$A$1,'Approvvigionamento energia'!C7783,0)+IF(LCOH!$C$28=Menu!$A$2,'Approvvigionamento energia'!D7783,0)+IF(LCOH!$C$28=Menu!$A$3,'Approvvigionamento energia'!E7783,0)+IF(LCOH!$C$28=Menu!$A$4,'Approvvigionamento energia'!F7783,0)+IF(LCOH!$C$28=Menu!$A$5,'Approvvigionamento energia'!G7783,0)+IF(LCOH!$C$28=Menu!$A$6,'Approvvigionamento energia'!H7783,0)</f>
        <v>226.38383390708154</v>
      </c>
      <c r="J7783">
        <f>'Approvvigionamento energia'!A7783+'Approvvigionamento energia'!B7783+'Approvvigionamento energia'!I7783</f>
        <v>303.98383390708153</v>
      </c>
      <c r="K7783">
        <f>IF(MIN(LCOH!$C$18,J7783)&gt;=$P$48*LCOH!$C$18, MIN(LCOH!$C$18,J7783),0)</f>
        <v>0</v>
      </c>
      <c r="L7783">
        <f t="shared" si="243"/>
        <v>303.98383390708153</v>
      </c>
      <c r="M7783">
        <f>K7783/LCOH!$C$18</f>
        <v>0</v>
      </c>
      <c r="N7783">
        <f>K7783/LCOH!$C$34</f>
        <v>0</v>
      </c>
    </row>
    <row r="7784" spans="1:14" x14ac:dyDescent="0.35">
      <c r="A7784">
        <f>'Profilo fotovoltaico'!B7786*LCOH!$C$20</f>
        <v>4</v>
      </c>
      <c r="B7784">
        <f>'Profilo eolico'!B7786*LCOH!$C$21</f>
        <v>75</v>
      </c>
      <c r="C7784">
        <f>$P$35*'Profilo fotovoltaico'!B7786</f>
        <v>29.41844875048826</v>
      </c>
      <c r="D7784">
        <f>$Q$37*'Profilo eolico'!B7786</f>
        <v>437.59761708843081</v>
      </c>
      <c r="E7784">
        <f>$P$39*'Profilo fotovoltaico'!B7786+'Approvvigionamento energia'!$Q$39*'Profilo eolico'!B7786</f>
        <v>335.55282500394514</v>
      </c>
      <c r="F7784">
        <f>$P$41*'Profilo fotovoltaico'!B7786+'Approvvigionamento energia'!$Q$41*'Profilo eolico'!B7786</f>
        <v>233.50803291945954</v>
      </c>
      <c r="G7784">
        <f>$P$43*'Profilo fotovoltaico'!B7786+'Approvvigionamento energia'!$Q$43*'Profilo eolico'!B7786</f>
        <v>131.4632408349739</v>
      </c>
      <c r="H7784">
        <f t="shared" si="242"/>
        <v>1138.4335154826958</v>
      </c>
      <c r="I7784">
        <f>IF(LCOH!$C$28=Menu!$A$1,'Approvvigionamento energia'!C7784,0)+IF(LCOH!$C$28=Menu!$A$2,'Approvvigionamento energia'!D7784,0)+IF(LCOH!$C$28=Menu!$A$3,'Approvvigionamento energia'!E7784,0)+IF(LCOH!$C$28=Menu!$A$4,'Approvvigionamento energia'!F7784,0)+IF(LCOH!$C$28=Menu!$A$5,'Approvvigionamento energia'!G7784,0)+IF(LCOH!$C$28=Menu!$A$6,'Approvvigionamento energia'!H7784,0)</f>
        <v>233.50803291945954</v>
      </c>
      <c r="J7784">
        <f>'Approvvigionamento energia'!A7784+'Approvvigionamento energia'!B7784+'Approvvigionamento energia'!I7784</f>
        <v>312.50803291945954</v>
      </c>
      <c r="K7784">
        <f>IF(MIN(LCOH!$C$18,J7784)&gt;=$P$48*LCOH!$C$18, MIN(LCOH!$C$18,J7784),0)</f>
        <v>0</v>
      </c>
      <c r="L7784">
        <f t="shared" si="243"/>
        <v>312.50803291945954</v>
      </c>
      <c r="M7784">
        <f>K7784/LCOH!$C$18</f>
        <v>0</v>
      </c>
      <c r="N7784">
        <f>K7784/LCOH!$C$34</f>
        <v>0</v>
      </c>
    </row>
    <row r="7785" spans="1:14" x14ac:dyDescent="0.35">
      <c r="A7785">
        <f>'Profilo fotovoltaico'!B7787*LCOH!$C$20</f>
        <v>64</v>
      </c>
      <c r="B7785">
        <f>'Profilo eolico'!B7787*LCOH!$C$21</f>
        <v>65.3</v>
      </c>
      <c r="C7785">
        <f>$P$35*'Profilo fotovoltaico'!B7787</f>
        <v>470.69518000781216</v>
      </c>
      <c r="D7785">
        <f>$Q$37*'Profilo eolico'!B7787</f>
        <v>381.00165861166039</v>
      </c>
      <c r="E7785">
        <f>$P$39*'Profilo fotovoltaico'!B7787+'Approvvigionamento energia'!$Q$39*'Profilo eolico'!B7787</f>
        <v>403.42503896069832</v>
      </c>
      <c r="F7785">
        <f>$P$41*'Profilo fotovoltaico'!B7787+'Approvvigionamento energia'!$Q$41*'Profilo eolico'!B7787</f>
        <v>425.8484193097363</v>
      </c>
      <c r="G7785">
        <f>$P$43*'Profilo fotovoltaico'!B7787+'Approvvigionamento energia'!$Q$43*'Profilo eolico'!B7787</f>
        <v>448.27179965877423</v>
      </c>
      <c r="H7785">
        <f t="shared" si="242"/>
        <v>1138.4335154826958</v>
      </c>
      <c r="I7785">
        <f>IF(LCOH!$C$28=Menu!$A$1,'Approvvigionamento energia'!C7785,0)+IF(LCOH!$C$28=Menu!$A$2,'Approvvigionamento energia'!D7785,0)+IF(LCOH!$C$28=Menu!$A$3,'Approvvigionamento energia'!E7785,0)+IF(LCOH!$C$28=Menu!$A$4,'Approvvigionamento energia'!F7785,0)+IF(LCOH!$C$28=Menu!$A$5,'Approvvigionamento energia'!G7785,0)+IF(LCOH!$C$28=Menu!$A$6,'Approvvigionamento energia'!H7785,0)</f>
        <v>425.8484193097363</v>
      </c>
      <c r="J7785">
        <f>'Approvvigionamento energia'!A7785+'Approvvigionamento energia'!B7785+'Approvvigionamento energia'!I7785</f>
        <v>555.14841930973625</v>
      </c>
      <c r="K7785">
        <f>IF(MIN(LCOH!$C$18,J7785)&gt;=$P$48*LCOH!$C$18, MIN(LCOH!$C$18,J7785),0)</f>
        <v>555.14841930973625</v>
      </c>
      <c r="L7785">
        <f t="shared" si="243"/>
        <v>0</v>
      </c>
      <c r="M7785">
        <f>K7785/LCOH!$C$18</f>
        <v>0.37009894620649086</v>
      </c>
      <c r="N7785">
        <f>K7785/LCOH!$C$34</f>
        <v>10.696501335447712</v>
      </c>
    </row>
    <row r="7786" spans="1:14" x14ac:dyDescent="0.35">
      <c r="A7786">
        <f>'Profilo fotovoltaico'!B7788*LCOH!$C$20</f>
        <v>161</v>
      </c>
      <c r="B7786">
        <f>'Profilo eolico'!B7788*LCOH!$C$21</f>
        <v>57.9</v>
      </c>
      <c r="C7786">
        <f>$P$35*'Profilo fotovoltaico'!B7788</f>
        <v>1184.0925622071525</v>
      </c>
      <c r="D7786">
        <f>$Q$37*'Profilo eolico'!B7788</f>
        <v>337.82536039226858</v>
      </c>
      <c r="E7786">
        <f>$P$39*'Profilo fotovoltaico'!B7788+'Approvvigionamento energia'!$Q$39*'Profilo eolico'!B7788</f>
        <v>549.39216084598957</v>
      </c>
      <c r="F7786">
        <f>$P$41*'Profilo fotovoltaico'!B7788+'Approvvigionamento energia'!$Q$41*'Profilo eolico'!B7788</f>
        <v>760.9589612997105</v>
      </c>
      <c r="G7786">
        <f>$P$43*'Profilo fotovoltaico'!B7788+'Approvvigionamento energia'!$Q$43*'Profilo eolico'!B7788</f>
        <v>972.52576175343154</v>
      </c>
      <c r="H7786">
        <f t="shared" si="242"/>
        <v>1138.4335154826958</v>
      </c>
      <c r="I7786">
        <f>IF(LCOH!$C$28=Menu!$A$1,'Approvvigionamento energia'!C7786,0)+IF(LCOH!$C$28=Menu!$A$2,'Approvvigionamento energia'!D7786,0)+IF(LCOH!$C$28=Menu!$A$3,'Approvvigionamento energia'!E7786,0)+IF(LCOH!$C$28=Menu!$A$4,'Approvvigionamento energia'!F7786,0)+IF(LCOH!$C$28=Menu!$A$5,'Approvvigionamento energia'!G7786,0)+IF(LCOH!$C$28=Menu!$A$6,'Approvvigionamento energia'!H7786,0)</f>
        <v>760.9589612997105</v>
      </c>
      <c r="J7786">
        <f>'Approvvigionamento energia'!A7786+'Approvvigionamento energia'!B7786+'Approvvigionamento energia'!I7786</f>
        <v>979.85896129971047</v>
      </c>
      <c r="K7786">
        <f>IF(MIN(LCOH!$C$18,J7786)&gt;=$P$48*LCOH!$C$18, MIN(LCOH!$C$18,J7786),0)</f>
        <v>979.85896129971047</v>
      </c>
      <c r="L7786">
        <f t="shared" si="243"/>
        <v>0</v>
      </c>
      <c r="M7786">
        <f>K7786/LCOH!$C$18</f>
        <v>0.6532393075331403</v>
      </c>
      <c r="N7786">
        <f>K7786/LCOH!$C$34</f>
        <v>18.879748772634112</v>
      </c>
    </row>
    <row r="7787" spans="1:14" x14ac:dyDescent="0.35">
      <c r="A7787">
        <f>'Profilo fotovoltaico'!B7789*LCOH!$C$20</f>
        <v>257</v>
      </c>
      <c r="B7787">
        <f>'Profilo eolico'!B7789*LCOH!$C$21</f>
        <v>57.4</v>
      </c>
      <c r="C7787">
        <f>$P$35*'Profilo fotovoltaico'!B7789</f>
        <v>1890.1353322188706</v>
      </c>
      <c r="D7787">
        <f>$Q$37*'Profilo eolico'!B7789</f>
        <v>334.90804294501237</v>
      </c>
      <c r="E7787">
        <f>$P$39*'Profilo fotovoltaico'!B7789+'Approvvigionamento energia'!$Q$39*'Profilo eolico'!B7789</f>
        <v>723.7148652634769</v>
      </c>
      <c r="F7787">
        <f>$P$41*'Profilo fotovoltaico'!B7789+'Approvvigionamento energia'!$Q$41*'Profilo eolico'!B7789</f>
        <v>1112.5216875819415</v>
      </c>
      <c r="G7787">
        <f>$P$43*'Profilo fotovoltaico'!B7789+'Approvvigionamento energia'!$Q$43*'Profilo eolico'!B7789</f>
        <v>1501.3285099004063</v>
      </c>
      <c r="H7787">
        <f t="shared" si="242"/>
        <v>1138.4335154826958</v>
      </c>
      <c r="I7787">
        <f>IF(LCOH!$C$28=Menu!$A$1,'Approvvigionamento energia'!C7787,0)+IF(LCOH!$C$28=Menu!$A$2,'Approvvigionamento energia'!D7787,0)+IF(LCOH!$C$28=Menu!$A$3,'Approvvigionamento energia'!E7787,0)+IF(LCOH!$C$28=Menu!$A$4,'Approvvigionamento energia'!F7787,0)+IF(LCOH!$C$28=Menu!$A$5,'Approvvigionamento energia'!G7787,0)+IF(LCOH!$C$28=Menu!$A$6,'Approvvigionamento energia'!H7787,0)</f>
        <v>1112.5216875819415</v>
      </c>
      <c r="J7787">
        <f>'Approvvigionamento energia'!A7787+'Approvvigionamento energia'!B7787+'Approvvigionamento energia'!I7787</f>
        <v>1426.9216875819416</v>
      </c>
      <c r="K7787">
        <f>IF(MIN(LCOH!$C$18,J7787)&gt;=$P$48*LCOH!$C$18, MIN(LCOH!$C$18,J7787),0)</f>
        <v>1426.9216875819416</v>
      </c>
      <c r="L7787">
        <f t="shared" si="243"/>
        <v>0</v>
      </c>
      <c r="M7787">
        <f>K7787/LCOH!$C$18</f>
        <v>0.9512811250546277</v>
      </c>
      <c r="N7787">
        <f>K7787/LCOH!$C$34</f>
        <v>27.493674134526813</v>
      </c>
    </row>
    <row r="7788" spans="1:14" x14ac:dyDescent="0.35">
      <c r="A7788">
        <f>'Profilo fotovoltaico'!B7790*LCOH!$C$20</f>
        <v>333</v>
      </c>
      <c r="B7788">
        <f>'Profilo eolico'!B7790*LCOH!$C$21</f>
        <v>61.6</v>
      </c>
      <c r="C7788">
        <f>$P$35*'Profilo fotovoltaico'!B7790</f>
        <v>2449.0858584781477</v>
      </c>
      <c r="D7788">
        <f>$Q$37*'Profilo eolico'!B7790</f>
        <v>359.41350950196454</v>
      </c>
      <c r="E7788">
        <f>$P$39*'Profilo fotovoltaico'!B7790+'Approvvigionamento energia'!$Q$39*'Profilo eolico'!B7790</f>
        <v>881.83159674601029</v>
      </c>
      <c r="F7788">
        <f>$P$41*'Profilo fotovoltaico'!B7790+'Approvvigionamento energia'!$Q$41*'Profilo eolico'!B7790</f>
        <v>1404.2496839900562</v>
      </c>
      <c r="G7788">
        <f>$P$43*'Profilo fotovoltaico'!B7790+'Approvvigionamento energia'!$Q$43*'Profilo eolico'!B7790</f>
        <v>1926.667771234102</v>
      </c>
      <c r="H7788">
        <f t="shared" si="242"/>
        <v>1138.4335154826958</v>
      </c>
      <c r="I7788">
        <f>IF(LCOH!$C$28=Menu!$A$1,'Approvvigionamento energia'!C7788,0)+IF(LCOH!$C$28=Menu!$A$2,'Approvvigionamento energia'!D7788,0)+IF(LCOH!$C$28=Menu!$A$3,'Approvvigionamento energia'!E7788,0)+IF(LCOH!$C$28=Menu!$A$4,'Approvvigionamento energia'!F7788,0)+IF(LCOH!$C$28=Menu!$A$5,'Approvvigionamento energia'!G7788,0)+IF(LCOH!$C$28=Menu!$A$6,'Approvvigionamento energia'!H7788,0)</f>
        <v>1404.2496839900562</v>
      </c>
      <c r="J7788">
        <f>'Approvvigionamento energia'!A7788+'Approvvigionamento energia'!B7788+'Approvvigionamento energia'!I7788</f>
        <v>1798.8496839900563</v>
      </c>
      <c r="K7788">
        <f>IF(MIN(LCOH!$C$18,J7788)&gt;=$P$48*LCOH!$C$18, MIN(LCOH!$C$18,J7788),0)</f>
        <v>1500</v>
      </c>
      <c r="L7788">
        <f t="shared" si="243"/>
        <v>298.84968399005629</v>
      </c>
      <c r="M7788">
        <f>K7788/LCOH!$C$18</f>
        <v>1</v>
      </c>
      <c r="N7788">
        <f>K7788/LCOH!$C$34</f>
        <v>28.901734104046245</v>
      </c>
    </row>
    <row r="7789" spans="1:14" x14ac:dyDescent="0.35">
      <c r="A7789">
        <f>'Profilo fotovoltaico'!B7791*LCOH!$C$20</f>
        <v>355</v>
      </c>
      <c r="B7789">
        <f>'Profilo eolico'!B7791*LCOH!$C$21</f>
        <v>68.7</v>
      </c>
      <c r="C7789">
        <f>$P$35*'Profilo fotovoltaico'!B7791</f>
        <v>2610.8873266058331</v>
      </c>
      <c r="D7789">
        <f>$Q$37*'Profilo eolico'!B7791</f>
        <v>400.83941725300264</v>
      </c>
      <c r="E7789">
        <f>$P$39*'Profilo fotovoltaico'!B7791+'Approvvigionamento energia'!$Q$39*'Profilo eolico'!B7791</f>
        <v>953.35139459121024</v>
      </c>
      <c r="F7789">
        <f>$P$41*'Profilo fotovoltaico'!B7791+'Approvvigionamento energia'!$Q$41*'Profilo eolico'!B7791</f>
        <v>1505.8633719294178</v>
      </c>
      <c r="G7789">
        <f>$P$43*'Profilo fotovoltaico'!B7791+'Approvvigionamento energia'!$Q$43*'Profilo eolico'!B7791</f>
        <v>2058.3753492676256</v>
      </c>
      <c r="H7789">
        <f t="shared" si="242"/>
        <v>1138.4335154826958</v>
      </c>
      <c r="I7789">
        <f>IF(LCOH!$C$28=Menu!$A$1,'Approvvigionamento energia'!C7789,0)+IF(LCOH!$C$28=Menu!$A$2,'Approvvigionamento energia'!D7789,0)+IF(LCOH!$C$28=Menu!$A$3,'Approvvigionamento energia'!E7789,0)+IF(LCOH!$C$28=Menu!$A$4,'Approvvigionamento energia'!F7789,0)+IF(LCOH!$C$28=Menu!$A$5,'Approvvigionamento energia'!G7789,0)+IF(LCOH!$C$28=Menu!$A$6,'Approvvigionamento energia'!H7789,0)</f>
        <v>1505.8633719294178</v>
      </c>
      <c r="J7789">
        <f>'Approvvigionamento energia'!A7789+'Approvvigionamento energia'!B7789+'Approvvigionamento energia'!I7789</f>
        <v>1929.5633719294178</v>
      </c>
      <c r="K7789">
        <f>IF(MIN(LCOH!$C$18,J7789)&gt;=$P$48*LCOH!$C$18, MIN(LCOH!$C$18,J7789),0)</f>
        <v>1500</v>
      </c>
      <c r="L7789">
        <f t="shared" si="243"/>
        <v>429.56337192941783</v>
      </c>
      <c r="M7789">
        <f>K7789/LCOH!$C$18</f>
        <v>1</v>
      </c>
      <c r="N7789">
        <f>K7789/LCOH!$C$34</f>
        <v>28.901734104046245</v>
      </c>
    </row>
    <row r="7790" spans="1:14" x14ac:dyDescent="0.35">
      <c r="A7790">
        <f>'Profilo fotovoltaico'!B7792*LCOH!$C$20</f>
        <v>315</v>
      </c>
      <c r="B7790">
        <f>'Profilo eolico'!B7792*LCOH!$C$21</f>
        <v>69.8</v>
      </c>
      <c r="C7790">
        <f>$P$35*'Profilo fotovoltaico'!B7792</f>
        <v>2316.7028391009503</v>
      </c>
      <c r="D7790">
        <f>$Q$37*'Profilo eolico'!B7792</f>
        <v>407.25751563696627</v>
      </c>
      <c r="E7790">
        <f>$P$39*'Profilo fotovoltaico'!B7792+'Approvvigionamento energia'!$Q$39*'Profilo eolico'!B7792</f>
        <v>884.61884650296224</v>
      </c>
      <c r="F7790">
        <f>$P$41*'Profilo fotovoltaico'!B7792+'Approvvigionamento energia'!$Q$41*'Profilo eolico'!B7792</f>
        <v>1361.9801773689583</v>
      </c>
      <c r="G7790">
        <f>$P$43*'Profilo fotovoltaico'!B7792+'Approvvigionamento energia'!$Q$43*'Profilo eolico'!B7792</f>
        <v>1839.3415082349545</v>
      </c>
      <c r="H7790">
        <f t="shared" si="242"/>
        <v>1138.4335154826958</v>
      </c>
      <c r="I7790">
        <f>IF(LCOH!$C$28=Menu!$A$1,'Approvvigionamento energia'!C7790,0)+IF(LCOH!$C$28=Menu!$A$2,'Approvvigionamento energia'!D7790,0)+IF(LCOH!$C$28=Menu!$A$3,'Approvvigionamento energia'!E7790,0)+IF(LCOH!$C$28=Menu!$A$4,'Approvvigionamento energia'!F7790,0)+IF(LCOH!$C$28=Menu!$A$5,'Approvvigionamento energia'!G7790,0)+IF(LCOH!$C$28=Menu!$A$6,'Approvvigionamento energia'!H7790,0)</f>
        <v>1361.9801773689583</v>
      </c>
      <c r="J7790">
        <f>'Approvvigionamento energia'!A7790+'Approvvigionamento energia'!B7790+'Approvvigionamento energia'!I7790</f>
        <v>1746.7801773689582</v>
      </c>
      <c r="K7790">
        <f>IF(MIN(LCOH!$C$18,J7790)&gt;=$P$48*LCOH!$C$18, MIN(LCOH!$C$18,J7790),0)</f>
        <v>1500</v>
      </c>
      <c r="L7790">
        <f t="shared" si="243"/>
        <v>246.78017736895822</v>
      </c>
      <c r="M7790">
        <f>K7790/LCOH!$C$18</f>
        <v>1</v>
      </c>
      <c r="N7790">
        <f>K7790/LCOH!$C$34</f>
        <v>28.901734104046245</v>
      </c>
    </row>
    <row r="7791" spans="1:14" x14ac:dyDescent="0.35">
      <c r="A7791">
        <f>'Profilo fotovoltaico'!B7793*LCOH!$C$20</f>
        <v>227</v>
      </c>
      <c r="B7791">
        <f>'Profilo eolico'!B7793*LCOH!$C$21</f>
        <v>67.400000000000006</v>
      </c>
      <c r="C7791">
        <f>$P$35*'Profilo fotovoltaico'!B7793</f>
        <v>1669.4969665902088</v>
      </c>
      <c r="D7791">
        <f>$Q$37*'Profilo eolico'!B7793</f>
        <v>393.2543918901365</v>
      </c>
      <c r="E7791">
        <f>$P$39*'Profilo fotovoltaico'!B7793+'Approvvigionamento energia'!$Q$39*'Profilo eolico'!B7793</f>
        <v>712.31503556515463</v>
      </c>
      <c r="F7791">
        <f>$P$41*'Profilo fotovoltaico'!B7793+'Approvvigionamento energia'!$Q$41*'Profilo eolico'!B7793</f>
        <v>1031.3756792401728</v>
      </c>
      <c r="G7791">
        <f>$P$43*'Profilo fotovoltaico'!B7793+'Approvvigionamento energia'!$Q$43*'Profilo eolico'!B7793</f>
        <v>1350.4363229151909</v>
      </c>
      <c r="H7791">
        <f t="shared" si="242"/>
        <v>1138.4335154826958</v>
      </c>
      <c r="I7791">
        <f>IF(LCOH!$C$28=Menu!$A$1,'Approvvigionamento energia'!C7791,0)+IF(LCOH!$C$28=Menu!$A$2,'Approvvigionamento energia'!D7791,0)+IF(LCOH!$C$28=Menu!$A$3,'Approvvigionamento energia'!E7791,0)+IF(LCOH!$C$28=Menu!$A$4,'Approvvigionamento energia'!F7791,0)+IF(LCOH!$C$28=Menu!$A$5,'Approvvigionamento energia'!G7791,0)+IF(LCOH!$C$28=Menu!$A$6,'Approvvigionamento energia'!H7791,0)</f>
        <v>1031.3756792401728</v>
      </c>
      <c r="J7791">
        <f>'Approvvigionamento energia'!A7791+'Approvvigionamento energia'!B7791+'Approvvigionamento energia'!I7791</f>
        <v>1325.7756792401728</v>
      </c>
      <c r="K7791">
        <f>IF(MIN(LCOH!$C$18,J7791)&gt;=$P$48*LCOH!$C$18, MIN(LCOH!$C$18,J7791),0)</f>
        <v>1325.7756792401728</v>
      </c>
      <c r="L7791">
        <f t="shared" si="243"/>
        <v>0</v>
      </c>
      <c r="M7791">
        <f>K7791/LCOH!$C$18</f>
        <v>0.88385045282678187</v>
      </c>
      <c r="N7791">
        <f>K7791/LCOH!$C$34</f>
        <v>25.544810775340519</v>
      </c>
    </row>
    <row r="7792" spans="1:14" x14ac:dyDescent="0.35">
      <c r="A7792">
        <f>'Profilo fotovoltaico'!B7794*LCOH!$C$20</f>
        <v>119</v>
      </c>
      <c r="B7792">
        <f>'Profilo eolico'!B7794*LCOH!$C$21</f>
        <v>62.300000000000004</v>
      </c>
      <c r="C7792">
        <f>$P$35*'Profilo fotovoltaico'!B7794</f>
        <v>875.19885032702564</v>
      </c>
      <c r="D7792">
        <f>$Q$37*'Profilo eolico'!B7794</f>
        <v>363.49775392812319</v>
      </c>
      <c r="E7792">
        <f>$P$39*'Profilo fotovoltaico'!B7794+'Approvvigionamento energia'!$Q$39*'Profilo eolico'!B7794</f>
        <v>491.42302802784883</v>
      </c>
      <c r="F7792">
        <f>$P$41*'Profilo fotovoltaico'!B7794+'Approvvigionamento energia'!$Q$41*'Profilo eolico'!B7794</f>
        <v>619.34830212757447</v>
      </c>
      <c r="G7792">
        <f>$P$43*'Profilo fotovoltaico'!B7794+'Approvvigionamento energia'!$Q$43*'Profilo eolico'!B7794</f>
        <v>747.27357622730005</v>
      </c>
      <c r="H7792">
        <f t="shared" si="242"/>
        <v>1138.4335154826958</v>
      </c>
      <c r="I7792">
        <f>IF(LCOH!$C$28=Menu!$A$1,'Approvvigionamento energia'!C7792,0)+IF(LCOH!$C$28=Menu!$A$2,'Approvvigionamento energia'!D7792,0)+IF(LCOH!$C$28=Menu!$A$3,'Approvvigionamento energia'!E7792,0)+IF(LCOH!$C$28=Menu!$A$4,'Approvvigionamento energia'!F7792,0)+IF(LCOH!$C$28=Menu!$A$5,'Approvvigionamento energia'!G7792,0)+IF(LCOH!$C$28=Menu!$A$6,'Approvvigionamento energia'!H7792,0)</f>
        <v>619.34830212757447</v>
      </c>
      <c r="J7792">
        <f>'Approvvigionamento energia'!A7792+'Approvvigionamento energia'!B7792+'Approvvigionamento energia'!I7792</f>
        <v>800.64830212757442</v>
      </c>
      <c r="K7792">
        <f>IF(MIN(LCOH!$C$18,J7792)&gt;=$P$48*LCOH!$C$18, MIN(LCOH!$C$18,J7792),0)</f>
        <v>800.64830212757442</v>
      </c>
      <c r="L7792">
        <f t="shared" si="243"/>
        <v>0</v>
      </c>
      <c r="M7792">
        <f>K7792/LCOH!$C$18</f>
        <v>0.53376553475171629</v>
      </c>
      <c r="N7792">
        <f>K7792/LCOH!$C$34</f>
        <v>15.426749559298159</v>
      </c>
    </row>
    <row r="7793" spans="1:14" x14ac:dyDescent="0.35">
      <c r="A7793">
        <f>'Profilo fotovoltaico'!B7795*LCOH!$C$20</f>
        <v>21</v>
      </c>
      <c r="B7793">
        <f>'Profilo eolico'!B7795*LCOH!$C$21</f>
        <v>64</v>
      </c>
      <c r="C7793">
        <f>$P$35*'Profilo fotovoltaico'!B7795</f>
        <v>154.44685594006339</v>
      </c>
      <c r="D7793">
        <f>$Q$37*'Profilo eolico'!B7795</f>
        <v>373.41663324879431</v>
      </c>
      <c r="E7793">
        <f>$P$39*'Profilo fotovoltaico'!B7795+'Approvvigionamento energia'!$Q$39*'Profilo eolico'!B7795</f>
        <v>318.67418892161157</v>
      </c>
      <c r="F7793">
        <f>$P$41*'Profilo fotovoltaico'!B7795+'Approvvigionamento energia'!$Q$41*'Profilo eolico'!B7795</f>
        <v>263.93174459442884</v>
      </c>
      <c r="G7793">
        <f>$P$43*'Profilo fotovoltaico'!B7795+'Approvvigionamento energia'!$Q$43*'Profilo eolico'!B7795</f>
        <v>209.1893002672461</v>
      </c>
      <c r="H7793">
        <f t="shared" si="242"/>
        <v>1138.4335154826958</v>
      </c>
      <c r="I7793">
        <f>IF(LCOH!$C$28=Menu!$A$1,'Approvvigionamento energia'!C7793,0)+IF(LCOH!$C$28=Menu!$A$2,'Approvvigionamento energia'!D7793,0)+IF(LCOH!$C$28=Menu!$A$3,'Approvvigionamento energia'!E7793,0)+IF(LCOH!$C$28=Menu!$A$4,'Approvvigionamento energia'!F7793,0)+IF(LCOH!$C$28=Menu!$A$5,'Approvvigionamento energia'!G7793,0)+IF(LCOH!$C$28=Menu!$A$6,'Approvvigionamento energia'!H7793,0)</f>
        <v>263.93174459442884</v>
      </c>
      <c r="J7793">
        <f>'Approvvigionamento energia'!A7793+'Approvvigionamento energia'!B7793+'Approvvigionamento energia'!I7793</f>
        <v>348.93174459442884</v>
      </c>
      <c r="K7793">
        <f>IF(MIN(LCOH!$C$18,J7793)&gt;=$P$48*LCOH!$C$18, MIN(LCOH!$C$18,J7793),0)</f>
        <v>0</v>
      </c>
      <c r="L7793">
        <f t="shared" si="243"/>
        <v>348.93174459442884</v>
      </c>
      <c r="M7793">
        <f>K7793/LCOH!$C$18</f>
        <v>0</v>
      </c>
      <c r="N7793">
        <f>K7793/LCOH!$C$34</f>
        <v>0</v>
      </c>
    </row>
    <row r="7794" spans="1:14" x14ac:dyDescent="0.35">
      <c r="A7794">
        <f>'Profilo fotovoltaico'!B7796*LCOH!$C$20</f>
        <v>0</v>
      </c>
      <c r="B7794">
        <f>'Profilo eolico'!B7796*LCOH!$C$21</f>
        <v>71.900000000000006</v>
      </c>
      <c r="C7794">
        <f>$P$35*'Profilo fotovoltaico'!B7796</f>
        <v>0</v>
      </c>
      <c r="D7794">
        <f>$Q$37*'Profilo eolico'!B7796</f>
        <v>419.51024891544239</v>
      </c>
      <c r="E7794">
        <f>$P$39*'Profilo fotovoltaico'!B7796+'Approvvigionamento energia'!$Q$39*'Profilo eolico'!B7796</f>
        <v>314.63268668658179</v>
      </c>
      <c r="F7794">
        <f>$P$41*'Profilo fotovoltaico'!B7796+'Approvvigionamento energia'!$Q$41*'Profilo eolico'!B7796</f>
        <v>209.75512445772119</v>
      </c>
      <c r="G7794">
        <f>$P$43*'Profilo fotovoltaico'!B7796+'Approvvigionamento energia'!$Q$43*'Profilo eolico'!B7796</f>
        <v>104.8775622288606</v>
      </c>
      <c r="H7794">
        <f t="shared" si="242"/>
        <v>1138.4335154826958</v>
      </c>
      <c r="I7794">
        <f>IF(LCOH!$C$28=Menu!$A$1,'Approvvigionamento energia'!C7794,0)+IF(LCOH!$C$28=Menu!$A$2,'Approvvigionamento energia'!D7794,0)+IF(LCOH!$C$28=Menu!$A$3,'Approvvigionamento energia'!E7794,0)+IF(LCOH!$C$28=Menu!$A$4,'Approvvigionamento energia'!F7794,0)+IF(LCOH!$C$28=Menu!$A$5,'Approvvigionamento energia'!G7794,0)+IF(LCOH!$C$28=Menu!$A$6,'Approvvigionamento energia'!H7794,0)</f>
        <v>209.75512445772119</v>
      </c>
      <c r="J7794">
        <f>'Approvvigionamento energia'!A7794+'Approvvigionamento energia'!B7794+'Approvvigionamento energia'!I7794</f>
        <v>281.65512445772117</v>
      </c>
      <c r="K7794">
        <f>IF(MIN(LCOH!$C$18,J7794)&gt;=$P$48*LCOH!$C$18, MIN(LCOH!$C$18,J7794),0)</f>
        <v>0</v>
      </c>
      <c r="L7794">
        <f t="shared" si="243"/>
        <v>281.65512445772117</v>
      </c>
      <c r="M7794">
        <f>K7794/LCOH!$C$18</f>
        <v>0</v>
      </c>
      <c r="N7794">
        <f>K7794/LCOH!$C$34</f>
        <v>0</v>
      </c>
    </row>
    <row r="7795" spans="1:14" x14ac:dyDescent="0.35">
      <c r="A7795">
        <f>'Profilo fotovoltaico'!B7797*LCOH!$C$20</f>
        <v>0</v>
      </c>
      <c r="B7795">
        <f>'Profilo eolico'!B7797*LCOH!$C$21</f>
        <v>78.600000000000009</v>
      </c>
      <c r="C7795">
        <f>$P$35*'Profilo fotovoltaico'!B7797</f>
        <v>0</v>
      </c>
      <c r="D7795">
        <f>$Q$37*'Profilo eolico'!B7797</f>
        <v>458.6023027086755</v>
      </c>
      <c r="E7795">
        <f>$P$39*'Profilo fotovoltaico'!B7797+'Approvvigionamento energia'!$Q$39*'Profilo eolico'!B7797</f>
        <v>343.95172703150661</v>
      </c>
      <c r="F7795">
        <f>$P$41*'Profilo fotovoltaico'!B7797+'Approvvigionamento energia'!$Q$41*'Profilo eolico'!B7797</f>
        <v>229.30115135433775</v>
      </c>
      <c r="G7795">
        <f>$P$43*'Profilo fotovoltaico'!B7797+'Approvvigionamento energia'!$Q$43*'Profilo eolico'!B7797</f>
        <v>114.65057567716887</v>
      </c>
      <c r="H7795">
        <f t="shared" si="242"/>
        <v>1138.4335154826958</v>
      </c>
      <c r="I7795">
        <f>IF(LCOH!$C$28=Menu!$A$1,'Approvvigionamento energia'!C7795,0)+IF(LCOH!$C$28=Menu!$A$2,'Approvvigionamento energia'!D7795,0)+IF(LCOH!$C$28=Menu!$A$3,'Approvvigionamento energia'!E7795,0)+IF(LCOH!$C$28=Menu!$A$4,'Approvvigionamento energia'!F7795,0)+IF(LCOH!$C$28=Menu!$A$5,'Approvvigionamento energia'!G7795,0)+IF(LCOH!$C$28=Menu!$A$6,'Approvvigionamento energia'!H7795,0)</f>
        <v>229.30115135433775</v>
      </c>
      <c r="J7795">
        <f>'Approvvigionamento energia'!A7795+'Approvvigionamento energia'!B7795+'Approvvigionamento energia'!I7795</f>
        <v>307.90115135433774</v>
      </c>
      <c r="K7795">
        <f>IF(MIN(LCOH!$C$18,J7795)&gt;=$P$48*LCOH!$C$18, MIN(LCOH!$C$18,J7795),0)</f>
        <v>0</v>
      </c>
      <c r="L7795">
        <f t="shared" si="243"/>
        <v>307.90115135433774</v>
      </c>
      <c r="M7795">
        <f>K7795/LCOH!$C$18</f>
        <v>0</v>
      </c>
      <c r="N7795">
        <f>K7795/LCOH!$C$34</f>
        <v>0</v>
      </c>
    </row>
    <row r="7796" spans="1:14" x14ac:dyDescent="0.35">
      <c r="A7796">
        <f>'Profilo fotovoltaico'!B7798*LCOH!$C$20</f>
        <v>0</v>
      </c>
      <c r="B7796">
        <f>'Profilo eolico'!B7798*LCOH!$C$21</f>
        <v>86.9</v>
      </c>
      <c r="C7796">
        <f>$P$35*'Profilo fotovoltaico'!B7798</f>
        <v>0</v>
      </c>
      <c r="D7796">
        <f>$Q$37*'Profilo eolico'!B7798</f>
        <v>507.02977233312856</v>
      </c>
      <c r="E7796">
        <f>$P$39*'Profilo fotovoltaico'!B7798+'Approvvigionamento energia'!$Q$39*'Profilo eolico'!B7798</f>
        <v>380.27232924984639</v>
      </c>
      <c r="F7796">
        <f>$P$41*'Profilo fotovoltaico'!B7798+'Approvvigionamento energia'!$Q$41*'Profilo eolico'!B7798</f>
        <v>253.51488616656428</v>
      </c>
      <c r="G7796">
        <f>$P$43*'Profilo fotovoltaico'!B7798+'Approvvigionamento energia'!$Q$43*'Profilo eolico'!B7798</f>
        <v>126.75744308328214</v>
      </c>
      <c r="H7796">
        <f t="shared" si="242"/>
        <v>1138.4335154826958</v>
      </c>
      <c r="I7796">
        <f>IF(LCOH!$C$28=Menu!$A$1,'Approvvigionamento energia'!C7796,0)+IF(LCOH!$C$28=Menu!$A$2,'Approvvigionamento energia'!D7796,0)+IF(LCOH!$C$28=Menu!$A$3,'Approvvigionamento energia'!E7796,0)+IF(LCOH!$C$28=Menu!$A$4,'Approvvigionamento energia'!F7796,0)+IF(LCOH!$C$28=Menu!$A$5,'Approvvigionamento energia'!G7796,0)+IF(LCOH!$C$28=Menu!$A$6,'Approvvigionamento energia'!H7796,0)</f>
        <v>253.51488616656428</v>
      </c>
      <c r="J7796">
        <f>'Approvvigionamento energia'!A7796+'Approvvigionamento energia'!B7796+'Approvvigionamento energia'!I7796</f>
        <v>340.41488616656432</v>
      </c>
      <c r="K7796">
        <f>IF(MIN(LCOH!$C$18,J7796)&gt;=$P$48*LCOH!$C$18, MIN(LCOH!$C$18,J7796),0)</f>
        <v>0</v>
      </c>
      <c r="L7796">
        <f t="shared" si="243"/>
        <v>340.41488616656432</v>
      </c>
      <c r="M7796">
        <f>K7796/LCOH!$C$18</f>
        <v>0</v>
      </c>
      <c r="N7796">
        <f>K7796/LCOH!$C$34</f>
        <v>0</v>
      </c>
    </row>
    <row r="7797" spans="1:14" x14ac:dyDescent="0.35">
      <c r="A7797">
        <f>'Profilo fotovoltaico'!B7799*LCOH!$C$20</f>
        <v>0</v>
      </c>
      <c r="B7797">
        <f>'Profilo eolico'!B7799*LCOH!$C$21</f>
        <v>97.600000000000009</v>
      </c>
      <c r="C7797">
        <f>$P$35*'Profilo fotovoltaico'!B7799</f>
        <v>0</v>
      </c>
      <c r="D7797">
        <f>$Q$37*'Profilo eolico'!B7799</f>
        <v>569.46036570441129</v>
      </c>
      <c r="E7797">
        <f>$P$39*'Profilo fotovoltaico'!B7799+'Approvvigionamento energia'!$Q$39*'Profilo eolico'!B7799</f>
        <v>427.09527427830847</v>
      </c>
      <c r="F7797">
        <f>$P$41*'Profilo fotovoltaico'!B7799+'Approvvigionamento energia'!$Q$41*'Profilo eolico'!B7799</f>
        <v>284.73018285220564</v>
      </c>
      <c r="G7797">
        <f>$P$43*'Profilo fotovoltaico'!B7799+'Approvvigionamento energia'!$Q$43*'Profilo eolico'!B7799</f>
        <v>142.36509142610282</v>
      </c>
      <c r="H7797">
        <f t="shared" si="242"/>
        <v>1138.4335154826958</v>
      </c>
      <c r="I7797">
        <f>IF(LCOH!$C$28=Menu!$A$1,'Approvvigionamento energia'!C7797,0)+IF(LCOH!$C$28=Menu!$A$2,'Approvvigionamento energia'!D7797,0)+IF(LCOH!$C$28=Menu!$A$3,'Approvvigionamento energia'!E7797,0)+IF(LCOH!$C$28=Menu!$A$4,'Approvvigionamento energia'!F7797,0)+IF(LCOH!$C$28=Menu!$A$5,'Approvvigionamento energia'!G7797,0)+IF(LCOH!$C$28=Menu!$A$6,'Approvvigionamento energia'!H7797,0)</f>
        <v>284.73018285220564</v>
      </c>
      <c r="J7797">
        <f>'Approvvigionamento energia'!A7797+'Approvvigionamento energia'!B7797+'Approvvigionamento energia'!I7797</f>
        <v>382.33018285220567</v>
      </c>
      <c r="K7797">
        <f>IF(MIN(LCOH!$C$18,J7797)&gt;=$P$48*LCOH!$C$18, MIN(LCOH!$C$18,J7797),0)</f>
        <v>382.33018285220567</v>
      </c>
      <c r="L7797">
        <f t="shared" si="243"/>
        <v>0</v>
      </c>
      <c r="M7797">
        <f>K7797/LCOH!$C$18</f>
        <v>0.25488678856813712</v>
      </c>
      <c r="N7797">
        <f>K7797/LCOH!$C$34</f>
        <v>7.3666701898305522</v>
      </c>
    </row>
    <row r="7798" spans="1:14" x14ac:dyDescent="0.35">
      <c r="A7798">
        <f>'Profilo fotovoltaico'!B7800*LCOH!$C$20</f>
        <v>0</v>
      </c>
      <c r="B7798">
        <f>'Profilo eolico'!B7800*LCOH!$C$21</f>
        <v>102.2</v>
      </c>
      <c r="C7798">
        <f>$P$35*'Profilo fotovoltaico'!B7800</f>
        <v>0</v>
      </c>
      <c r="D7798">
        <f>$Q$37*'Profilo eolico'!B7800</f>
        <v>596.29968621916839</v>
      </c>
      <c r="E7798">
        <f>$P$39*'Profilo fotovoltaico'!B7800+'Approvvigionamento energia'!$Q$39*'Profilo eolico'!B7800</f>
        <v>447.22476466437627</v>
      </c>
      <c r="F7798">
        <f>$P$41*'Profilo fotovoltaico'!B7800+'Approvvigionamento energia'!$Q$41*'Profilo eolico'!B7800</f>
        <v>298.1498431095842</v>
      </c>
      <c r="G7798">
        <f>$P$43*'Profilo fotovoltaico'!B7800+'Approvvigionamento energia'!$Q$43*'Profilo eolico'!B7800</f>
        <v>149.0749215547921</v>
      </c>
      <c r="H7798">
        <f t="shared" si="242"/>
        <v>1138.4335154826958</v>
      </c>
      <c r="I7798">
        <f>IF(LCOH!$C$28=Menu!$A$1,'Approvvigionamento energia'!C7798,0)+IF(LCOH!$C$28=Menu!$A$2,'Approvvigionamento energia'!D7798,0)+IF(LCOH!$C$28=Menu!$A$3,'Approvvigionamento energia'!E7798,0)+IF(LCOH!$C$28=Menu!$A$4,'Approvvigionamento energia'!F7798,0)+IF(LCOH!$C$28=Menu!$A$5,'Approvvigionamento energia'!G7798,0)+IF(LCOH!$C$28=Menu!$A$6,'Approvvigionamento energia'!H7798,0)</f>
        <v>298.1498431095842</v>
      </c>
      <c r="J7798">
        <f>'Approvvigionamento energia'!A7798+'Approvvigionamento energia'!B7798+'Approvvigionamento energia'!I7798</f>
        <v>400.34984310958419</v>
      </c>
      <c r="K7798">
        <f>IF(MIN(LCOH!$C$18,J7798)&gt;=$P$48*LCOH!$C$18, MIN(LCOH!$C$18,J7798),0)</f>
        <v>400.34984310958419</v>
      </c>
      <c r="L7798">
        <f t="shared" si="243"/>
        <v>0</v>
      </c>
      <c r="M7798">
        <f>K7798/LCOH!$C$18</f>
        <v>0.26689989540638948</v>
      </c>
      <c r="N7798">
        <f>K7798/LCOH!$C$34</f>
        <v>7.7138698094332216</v>
      </c>
    </row>
    <row r="7799" spans="1:14" x14ac:dyDescent="0.35">
      <c r="A7799">
        <f>'Profilo fotovoltaico'!B7801*LCOH!$C$20</f>
        <v>0</v>
      </c>
      <c r="B7799">
        <f>'Profilo eolico'!B7801*LCOH!$C$21</f>
        <v>102.1</v>
      </c>
      <c r="C7799">
        <f>$P$35*'Profilo fotovoltaico'!B7801</f>
        <v>0</v>
      </c>
      <c r="D7799">
        <f>$Q$37*'Profilo eolico'!B7801</f>
        <v>595.71622272971717</v>
      </c>
      <c r="E7799">
        <f>$P$39*'Profilo fotovoltaico'!B7801+'Approvvigionamento energia'!$Q$39*'Profilo eolico'!B7801</f>
        <v>446.78716704728782</v>
      </c>
      <c r="F7799">
        <f>$P$41*'Profilo fotovoltaico'!B7801+'Approvvigionamento energia'!$Q$41*'Profilo eolico'!B7801</f>
        <v>297.85811136485859</v>
      </c>
      <c r="G7799">
        <f>$P$43*'Profilo fotovoltaico'!B7801+'Approvvigionamento energia'!$Q$43*'Profilo eolico'!B7801</f>
        <v>148.92905568242929</v>
      </c>
      <c r="H7799">
        <f t="shared" si="242"/>
        <v>1138.4335154826958</v>
      </c>
      <c r="I7799">
        <f>IF(LCOH!$C$28=Menu!$A$1,'Approvvigionamento energia'!C7799,0)+IF(LCOH!$C$28=Menu!$A$2,'Approvvigionamento energia'!D7799,0)+IF(LCOH!$C$28=Menu!$A$3,'Approvvigionamento energia'!E7799,0)+IF(LCOH!$C$28=Menu!$A$4,'Approvvigionamento energia'!F7799,0)+IF(LCOH!$C$28=Menu!$A$5,'Approvvigionamento energia'!G7799,0)+IF(LCOH!$C$28=Menu!$A$6,'Approvvigionamento energia'!H7799,0)</f>
        <v>297.85811136485859</v>
      </c>
      <c r="J7799">
        <f>'Approvvigionamento energia'!A7799+'Approvvigionamento energia'!B7799+'Approvvigionamento energia'!I7799</f>
        <v>399.95811136485861</v>
      </c>
      <c r="K7799">
        <f>IF(MIN(LCOH!$C$18,J7799)&gt;=$P$48*LCOH!$C$18, MIN(LCOH!$C$18,J7799),0)</f>
        <v>399.95811136485861</v>
      </c>
      <c r="L7799">
        <f t="shared" si="243"/>
        <v>0</v>
      </c>
      <c r="M7799">
        <f>K7799/LCOH!$C$18</f>
        <v>0.26663874090990575</v>
      </c>
      <c r="N7799">
        <f>K7799/LCOH!$C$34</f>
        <v>7.7063219916157735</v>
      </c>
    </row>
    <row r="7800" spans="1:14" x14ac:dyDescent="0.35">
      <c r="A7800">
        <f>'Profilo fotovoltaico'!B7802*LCOH!$C$20</f>
        <v>0</v>
      </c>
      <c r="B7800">
        <f>'Profilo eolico'!B7802*LCOH!$C$21</f>
        <v>100.9</v>
      </c>
      <c r="C7800">
        <f>$P$35*'Profilo fotovoltaico'!B7802</f>
        <v>0</v>
      </c>
      <c r="D7800">
        <f>$Q$37*'Profilo eolico'!B7802</f>
        <v>588.71466085630232</v>
      </c>
      <c r="E7800">
        <f>$P$39*'Profilo fotovoltaico'!B7802+'Approvvigionamento energia'!$Q$39*'Profilo eolico'!B7802</f>
        <v>441.53599564222668</v>
      </c>
      <c r="F7800">
        <f>$P$41*'Profilo fotovoltaico'!B7802+'Approvvigionamento energia'!$Q$41*'Profilo eolico'!B7802</f>
        <v>294.35733042815116</v>
      </c>
      <c r="G7800">
        <f>$P$43*'Profilo fotovoltaico'!B7802+'Approvvigionamento energia'!$Q$43*'Profilo eolico'!B7802</f>
        <v>147.17866521407558</v>
      </c>
      <c r="H7800">
        <f t="shared" si="242"/>
        <v>1138.4335154826958</v>
      </c>
      <c r="I7800">
        <f>IF(LCOH!$C$28=Menu!$A$1,'Approvvigionamento energia'!C7800,0)+IF(LCOH!$C$28=Menu!$A$2,'Approvvigionamento energia'!D7800,0)+IF(LCOH!$C$28=Menu!$A$3,'Approvvigionamento energia'!E7800,0)+IF(LCOH!$C$28=Menu!$A$4,'Approvvigionamento energia'!F7800,0)+IF(LCOH!$C$28=Menu!$A$5,'Approvvigionamento energia'!G7800,0)+IF(LCOH!$C$28=Menu!$A$6,'Approvvigionamento energia'!H7800,0)</f>
        <v>294.35733042815116</v>
      </c>
      <c r="J7800">
        <f>'Approvvigionamento energia'!A7800+'Approvvigionamento energia'!B7800+'Approvvigionamento energia'!I7800</f>
        <v>395.25733042815114</v>
      </c>
      <c r="K7800">
        <f>IF(MIN(LCOH!$C$18,J7800)&gt;=$P$48*LCOH!$C$18, MIN(LCOH!$C$18,J7800),0)</f>
        <v>395.25733042815114</v>
      </c>
      <c r="L7800">
        <f t="shared" si="243"/>
        <v>0</v>
      </c>
      <c r="M7800">
        <f>K7800/LCOH!$C$18</f>
        <v>0.26350488695210078</v>
      </c>
      <c r="N7800">
        <f>K7800/LCOH!$C$34</f>
        <v>7.6157481778063802</v>
      </c>
    </row>
    <row r="7801" spans="1:14" x14ac:dyDescent="0.35">
      <c r="A7801">
        <f>'Profilo fotovoltaico'!B7803*LCOH!$C$20</f>
        <v>0</v>
      </c>
      <c r="B7801">
        <f>'Profilo eolico'!B7803*LCOH!$C$21</f>
        <v>97.4</v>
      </c>
      <c r="C7801">
        <f>$P$35*'Profilo fotovoltaico'!B7803</f>
        <v>0</v>
      </c>
      <c r="D7801">
        <f>$Q$37*'Profilo eolico'!B7803</f>
        <v>568.29343872550885</v>
      </c>
      <c r="E7801">
        <f>$P$39*'Profilo fotovoltaico'!B7803+'Approvvigionamento energia'!$Q$39*'Profilo eolico'!B7803</f>
        <v>426.22007904413158</v>
      </c>
      <c r="F7801">
        <f>$P$41*'Profilo fotovoltaico'!B7803+'Approvvigionamento energia'!$Q$41*'Profilo eolico'!B7803</f>
        <v>284.14671936275442</v>
      </c>
      <c r="G7801">
        <f>$P$43*'Profilo fotovoltaico'!B7803+'Approvvigionamento energia'!$Q$43*'Profilo eolico'!B7803</f>
        <v>142.07335968137721</v>
      </c>
      <c r="H7801">
        <f t="shared" si="242"/>
        <v>1138.4335154826958</v>
      </c>
      <c r="I7801">
        <f>IF(LCOH!$C$28=Menu!$A$1,'Approvvigionamento energia'!C7801,0)+IF(LCOH!$C$28=Menu!$A$2,'Approvvigionamento energia'!D7801,0)+IF(LCOH!$C$28=Menu!$A$3,'Approvvigionamento energia'!E7801,0)+IF(LCOH!$C$28=Menu!$A$4,'Approvvigionamento energia'!F7801,0)+IF(LCOH!$C$28=Menu!$A$5,'Approvvigionamento energia'!G7801,0)+IF(LCOH!$C$28=Menu!$A$6,'Approvvigionamento energia'!H7801,0)</f>
        <v>284.14671936275442</v>
      </c>
      <c r="J7801">
        <f>'Approvvigionamento energia'!A7801+'Approvvigionamento energia'!B7801+'Approvvigionamento energia'!I7801</f>
        <v>381.5467193627544</v>
      </c>
      <c r="K7801">
        <f>IF(MIN(LCOH!$C$18,J7801)&gt;=$P$48*LCOH!$C$18, MIN(LCOH!$C$18,J7801),0)</f>
        <v>381.5467193627544</v>
      </c>
      <c r="L7801">
        <f t="shared" si="243"/>
        <v>0</v>
      </c>
      <c r="M7801">
        <f>K7801/LCOH!$C$18</f>
        <v>0.25436447957516961</v>
      </c>
      <c r="N7801">
        <f>K7801/LCOH!$C$34</f>
        <v>7.3515745541956532</v>
      </c>
    </row>
    <row r="7802" spans="1:14" x14ac:dyDescent="0.35">
      <c r="A7802">
        <f>'Profilo fotovoltaico'!B7804*LCOH!$C$20</f>
        <v>0</v>
      </c>
      <c r="B7802">
        <f>'Profilo eolico'!B7804*LCOH!$C$21</f>
        <v>94.899999999999991</v>
      </c>
      <c r="C7802">
        <f>$P$35*'Profilo fotovoltaico'!B7804</f>
        <v>0</v>
      </c>
      <c r="D7802">
        <f>$Q$37*'Profilo eolico'!B7804</f>
        <v>553.7068514892278</v>
      </c>
      <c r="E7802">
        <f>$P$39*'Profilo fotovoltaico'!B7804+'Approvvigionamento energia'!$Q$39*'Profilo eolico'!B7804</f>
        <v>415.28013861692079</v>
      </c>
      <c r="F7802">
        <f>$P$41*'Profilo fotovoltaico'!B7804+'Approvvigionamento energia'!$Q$41*'Profilo eolico'!B7804</f>
        <v>276.8534257446139</v>
      </c>
      <c r="G7802">
        <f>$P$43*'Profilo fotovoltaico'!B7804+'Approvvigionamento energia'!$Q$43*'Profilo eolico'!B7804</f>
        <v>138.42671287230695</v>
      </c>
      <c r="H7802">
        <f t="shared" si="242"/>
        <v>1138.4335154826958</v>
      </c>
      <c r="I7802">
        <f>IF(LCOH!$C$28=Menu!$A$1,'Approvvigionamento energia'!C7802,0)+IF(LCOH!$C$28=Menu!$A$2,'Approvvigionamento energia'!D7802,0)+IF(LCOH!$C$28=Menu!$A$3,'Approvvigionamento energia'!E7802,0)+IF(LCOH!$C$28=Menu!$A$4,'Approvvigionamento energia'!F7802,0)+IF(LCOH!$C$28=Menu!$A$5,'Approvvigionamento energia'!G7802,0)+IF(LCOH!$C$28=Menu!$A$6,'Approvvigionamento energia'!H7802,0)</f>
        <v>276.8534257446139</v>
      </c>
      <c r="J7802">
        <f>'Approvvigionamento energia'!A7802+'Approvvigionamento energia'!B7802+'Approvvigionamento energia'!I7802</f>
        <v>371.75342574461388</v>
      </c>
      <c r="K7802">
        <f>IF(MIN(LCOH!$C$18,J7802)&gt;=$P$48*LCOH!$C$18, MIN(LCOH!$C$18,J7802),0)</f>
        <v>0</v>
      </c>
      <c r="L7802">
        <f t="shared" si="243"/>
        <v>371.75342574461388</v>
      </c>
      <c r="M7802">
        <f>K7802/LCOH!$C$18</f>
        <v>0</v>
      </c>
      <c r="N7802">
        <f>K7802/LCOH!$C$34</f>
        <v>0</v>
      </c>
    </row>
    <row r="7803" spans="1:14" x14ac:dyDescent="0.35">
      <c r="A7803">
        <f>'Profilo fotovoltaico'!B7805*LCOH!$C$20</f>
        <v>0</v>
      </c>
      <c r="B7803">
        <f>'Profilo eolico'!B7805*LCOH!$C$21</f>
        <v>96.199999999999989</v>
      </c>
      <c r="C7803">
        <f>$P$35*'Profilo fotovoltaico'!B7805</f>
        <v>0</v>
      </c>
      <c r="D7803">
        <f>$Q$37*'Profilo eolico'!B7805</f>
        <v>561.29187685209388</v>
      </c>
      <c r="E7803">
        <f>$P$39*'Profilo fotovoltaico'!B7805+'Approvvigionamento energia'!$Q$39*'Profilo eolico'!B7805</f>
        <v>420.96890763907038</v>
      </c>
      <c r="F7803">
        <f>$P$41*'Profilo fotovoltaico'!B7805+'Approvvigionamento energia'!$Q$41*'Profilo eolico'!B7805</f>
        <v>280.64593842604694</v>
      </c>
      <c r="G7803">
        <f>$P$43*'Profilo fotovoltaico'!B7805+'Approvvigionamento energia'!$Q$43*'Profilo eolico'!B7805</f>
        <v>140.32296921302347</v>
      </c>
      <c r="H7803">
        <f t="shared" si="242"/>
        <v>1138.4335154826958</v>
      </c>
      <c r="I7803">
        <f>IF(LCOH!$C$28=Menu!$A$1,'Approvvigionamento energia'!C7803,0)+IF(LCOH!$C$28=Menu!$A$2,'Approvvigionamento energia'!D7803,0)+IF(LCOH!$C$28=Menu!$A$3,'Approvvigionamento energia'!E7803,0)+IF(LCOH!$C$28=Menu!$A$4,'Approvvigionamento energia'!F7803,0)+IF(LCOH!$C$28=Menu!$A$5,'Approvvigionamento energia'!G7803,0)+IF(LCOH!$C$28=Menu!$A$6,'Approvvigionamento energia'!H7803,0)</f>
        <v>280.64593842604694</v>
      </c>
      <c r="J7803">
        <f>'Approvvigionamento energia'!A7803+'Approvvigionamento energia'!B7803+'Approvvigionamento energia'!I7803</f>
        <v>376.84593842604693</v>
      </c>
      <c r="K7803">
        <f>IF(MIN(LCOH!$C$18,J7803)&gt;=$P$48*LCOH!$C$18, MIN(LCOH!$C$18,J7803),0)</f>
        <v>376.84593842604693</v>
      </c>
      <c r="L7803">
        <f t="shared" si="243"/>
        <v>0</v>
      </c>
      <c r="M7803">
        <f>K7803/LCOH!$C$18</f>
        <v>0.25123062561736464</v>
      </c>
      <c r="N7803">
        <f>K7803/LCOH!$C$34</f>
        <v>7.2610007403862609</v>
      </c>
    </row>
    <row r="7804" spans="1:14" x14ac:dyDescent="0.35">
      <c r="A7804">
        <f>'Profilo fotovoltaico'!B7806*LCOH!$C$20</f>
        <v>0</v>
      </c>
      <c r="B7804">
        <f>'Profilo eolico'!B7806*LCOH!$C$21</f>
        <v>104.3</v>
      </c>
      <c r="C7804">
        <f>$P$35*'Profilo fotovoltaico'!B7806</f>
        <v>0</v>
      </c>
      <c r="D7804">
        <f>$Q$37*'Profilo eolico'!B7806</f>
        <v>608.55241949764445</v>
      </c>
      <c r="E7804">
        <f>$P$39*'Profilo fotovoltaico'!B7806+'Approvvigionamento energia'!$Q$39*'Profilo eolico'!B7806</f>
        <v>456.41431462323334</v>
      </c>
      <c r="F7804">
        <f>$P$41*'Profilo fotovoltaico'!B7806+'Approvvigionamento energia'!$Q$41*'Profilo eolico'!B7806</f>
        <v>304.27620974882223</v>
      </c>
      <c r="G7804">
        <f>$P$43*'Profilo fotovoltaico'!B7806+'Approvvigionamento energia'!$Q$43*'Profilo eolico'!B7806</f>
        <v>152.13810487441111</v>
      </c>
      <c r="H7804">
        <f t="shared" si="242"/>
        <v>1138.4335154826958</v>
      </c>
      <c r="I7804">
        <f>IF(LCOH!$C$28=Menu!$A$1,'Approvvigionamento energia'!C7804,0)+IF(LCOH!$C$28=Menu!$A$2,'Approvvigionamento energia'!D7804,0)+IF(LCOH!$C$28=Menu!$A$3,'Approvvigionamento energia'!E7804,0)+IF(LCOH!$C$28=Menu!$A$4,'Approvvigionamento energia'!F7804,0)+IF(LCOH!$C$28=Menu!$A$5,'Approvvigionamento energia'!G7804,0)+IF(LCOH!$C$28=Menu!$A$6,'Approvvigionamento energia'!H7804,0)</f>
        <v>304.27620974882223</v>
      </c>
      <c r="J7804">
        <f>'Approvvigionamento energia'!A7804+'Approvvigionamento energia'!B7804+'Approvvigionamento energia'!I7804</f>
        <v>408.57620974882224</v>
      </c>
      <c r="K7804">
        <f>IF(MIN(LCOH!$C$18,J7804)&gt;=$P$48*LCOH!$C$18, MIN(LCOH!$C$18,J7804),0)</f>
        <v>408.57620974882224</v>
      </c>
      <c r="L7804">
        <f t="shared" si="243"/>
        <v>0</v>
      </c>
      <c r="M7804">
        <f>K7804/LCOH!$C$18</f>
        <v>0.27238413983254817</v>
      </c>
      <c r="N7804">
        <f>K7804/LCOH!$C$34</f>
        <v>7.8723739835996582</v>
      </c>
    </row>
    <row r="7805" spans="1:14" x14ac:dyDescent="0.35">
      <c r="A7805">
        <f>'Profilo fotovoltaico'!B7807*LCOH!$C$20</f>
        <v>0</v>
      </c>
      <c r="B7805">
        <f>'Profilo eolico'!B7807*LCOH!$C$21</f>
        <v>111</v>
      </c>
      <c r="C7805">
        <f>$P$35*'Profilo fotovoltaico'!B7807</f>
        <v>0</v>
      </c>
      <c r="D7805">
        <f>$Q$37*'Profilo eolico'!B7807</f>
        <v>647.64447329087761</v>
      </c>
      <c r="E7805">
        <f>$P$39*'Profilo fotovoltaico'!B7807+'Approvvigionamento energia'!$Q$39*'Profilo eolico'!B7807</f>
        <v>485.73335496815821</v>
      </c>
      <c r="F7805">
        <f>$P$41*'Profilo fotovoltaico'!B7807+'Approvvigionamento energia'!$Q$41*'Profilo eolico'!B7807</f>
        <v>323.82223664543881</v>
      </c>
      <c r="G7805">
        <f>$P$43*'Profilo fotovoltaico'!B7807+'Approvvigionamento energia'!$Q$43*'Profilo eolico'!B7807</f>
        <v>161.9111183227194</v>
      </c>
      <c r="H7805">
        <f t="shared" si="242"/>
        <v>1138.4335154826958</v>
      </c>
      <c r="I7805">
        <f>IF(LCOH!$C$28=Menu!$A$1,'Approvvigionamento energia'!C7805,0)+IF(LCOH!$C$28=Menu!$A$2,'Approvvigionamento energia'!D7805,0)+IF(LCOH!$C$28=Menu!$A$3,'Approvvigionamento energia'!E7805,0)+IF(LCOH!$C$28=Menu!$A$4,'Approvvigionamento energia'!F7805,0)+IF(LCOH!$C$28=Menu!$A$5,'Approvvigionamento energia'!G7805,0)+IF(LCOH!$C$28=Menu!$A$6,'Approvvigionamento energia'!H7805,0)</f>
        <v>323.82223664543881</v>
      </c>
      <c r="J7805">
        <f>'Approvvigionamento energia'!A7805+'Approvvigionamento energia'!B7805+'Approvvigionamento energia'!I7805</f>
        <v>434.82223664543881</v>
      </c>
      <c r="K7805">
        <f>IF(MIN(LCOH!$C$18,J7805)&gt;=$P$48*LCOH!$C$18, MIN(LCOH!$C$18,J7805),0)</f>
        <v>434.82223664543881</v>
      </c>
      <c r="L7805">
        <f t="shared" si="243"/>
        <v>0</v>
      </c>
      <c r="M7805">
        <f>K7805/LCOH!$C$18</f>
        <v>0.28988149109695921</v>
      </c>
      <c r="N7805">
        <f>K7805/LCOH!$C$34</f>
        <v>8.3780777773687642</v>
      </c>
    </row>
    <row r="7806" spans="1:14" x14ac:dyDescent="0.35">
      <c r="A7806">
        <f>'Profilo fotovoltaico'!B7808*LCOH!$C$20</f>
        <v>0</v>
      </c>
      <c r="B7806">
        <f>'Profilo eolico'!B7808*LCOH!$C$21</f>
        <v>114</v>
      </c>
      <c r="C7806">
        <f>$P$35*'Profilo fotovoltaico'!B7808</f>
        <v>0</v>
      </c>
      <c r="D7806">
        <f>$Q$37*'Profilo eolico'!B7808</f>
        <v>665.14837797441487</v>
      </c>
      <c r="E7806">
        <f>$P$39*'Profilo fotovoltaico'!B7808+'Approvvigionamento energia'!$Q$39*'Profilo eolico'!B7808</f>
        <v>498.86128348081115</v>
      </c>
      <c r="F7806">
        <f>$P$41*'Profilo fotovoltaico'!B7808+'Approvvigionamento energia'!$Q$41*'Profilo eolico'!B7808</f>
        <v>332.57418898720744</v>
      </c>
      <c r="G7806">
        <f>$P$43*'Profilo fotovoltaico'!B7808+'Approvvigionamento energia'!$Q$43*'Profilo eolico'!B7808</f>
        <v>166.28709449360372</v>
      </c>
      <c r="H7806">
        <f t="shared" si="242"/>
        <v>1138.4335154826958</v>
      </c>
      <c r="I7806">
        <f>IF(LCOH!$C$28=Menu!$A$1,'Approvvigionamento energia'!C7806,0)+IF(LCOH!$C$28=Menu!$A$2,'Approvvigionamento energia'!D7806,0)+IF(LCOH!$C$28=Menu!$A$3,'Approvvigionamento energia'!E7806,0)+IF(LCOH!$C$28=Menu!$A$4,'Approvvigionamento energia'!F7806,0)+IF(LCOH!$C$28=Menu!$A$5,'Approvvigionamento energia'!G7806,0)+IF(LCOH!$C$28=Menu!$A$6,'Approvvigionamento energia'!H7806,0)</f>
        <v>332.57418898720744</v>
      </c>
      <c r="J7806">
        <f>'Approvvigionamento energia'!A7806+'Approvvigionamento energia'!B7806+'Approvvigionamento energia'!I7806</f>
        <v>446.57418898720744</v>
      </c>
      <c r="K7806">
        <f>IF(MIN(LCOH!$C$18,J7806)&gt;=$P$48*LCOH!$C$18, MIN(LCOH!$C$18,J7806),0)</f>
        <v>446.57418898720744</v>
      </c>
      <c r="L7806">
        <f t="shared" si="243"/>
        <v>0</v>
      </c>
      <c r="M7806">
        <f>K7806/LCOH!$C$18</f>
        <v>0.29771612599147163</v>
      </c>
      <c r="N7806">
        <f>K7806/LCOH!$C$34</f>
        <v>8.6045123118922433</v>
      </c>
    </row>
    <row r="7807" spans="1:14" x14ac:dyDescent="0.35">
      <c r="A7807">
        <f>'Profilo fotovoltaico'!B7809*LCOH!$C$20</f>
        <v>0</v>
      </c>
      <c r="B7807">
        <f>'Profilo eolico'!B7809*LCOH!$C$21</f>
        <v>115.9</v>
      </c>
      <c r="C7807">
        <f>$P$35*'Profilo fotovoltaico'!B7809</f>
        <v>0</v>
      </c>
      <c r="D7807">
        <f>$Q$37*'Profilo eolico'!B7809</f>
        <v>676.23418427398849</v>
      </c>
      <c r="E7807">
        <f>$P$39*'Profilo fotovoltaico'!B7809+'Approvvigionamento energia'!$Q$39*'Profilo eolico'!B7809</f>
        <v>507.17563820549128</v>
      </c>
      <c r="F7807">
        <f>$P$41*'Profilo fotovoltaico'!B7809+'Approvvigionamento energia'!$Q$41*'Profilo eolico'!B7809</f>
        <v>338.11709213699424</v>
      </c>
      <c r="G7807">
        <f>$P$43*'Profilo fotovoltaico'!B7809+'Approvvigionamento energia'!$Q$43*'Profilo eolico'!B7809</f>
        <v>169.05854606849712</v>
      </c>
      <c r="H7807">
        <f t="shared" si="242"/>
        <v>1138.4335154826958</v>
      </c>
      <c r="I7807">
        <f>IF(LCOH!$C$28=Menu!$A$1,'Approvvigionamento energia'!C7807,0)+IF(LCOH!$C$28=Menu!$A$2,'Approvvigionamento energia'!D7807,0)+IF(LCOH!$C$28=Menu!$A$3,'Approvvigionamento energia'!E7807,0)+IF(LCOH!$C$28=Menu!$A$4,'Approvvigionamento energia'!F7807,0)+IF(LCOH!$C$28=Menu!$A$5,'Approvvigionamento energia'!G7807,0)+IF(LCOH!$C$28=Menu!$A$6,'Approvvigionamento energia'!H7807,0)</f>
        <v>338.11709213699424</v>
      </c>
      <c r="J7807">
        <f>'Approvvigionamento energia'!A7807+'Approvvigionamento energia'!B7807+'Approvvigionamento energia'!I7807</f>
        <v>454.01709213699428</v>
      </c>
      <c r="K7807">
        <f>IF(MIN(LCOH!$C$18,J7807)&gt;=$P$48*LCOH!$C$18, MIN(LCOH!$C$18,J7807),0)</f>
        <v>454.01709213699428</v>
      </c>
      <c r="L7807">
        <f t="shared" si="243"/>
        <v>0</v>
      </c>
      <c r="M7807">
        <f>K7807/LCOH!$C$18</f>
        <v>0.30267806142466286</v>
      </c>
      <c r="N7807">
        <f>K7807/LCOH!$C$34</f>
        <v>8.7479208504237818</v>
      </c>
    </row>
    <row r="7808" spans="1:14" x14ac:dyDescent="0.35">
      <c r="A7808">
        <f>'Profilo fotovoltaico'!B7810*LCOH!$C$20</f>
        <v>6</v>
      </c>
      <c r="B7808">
        <f>'Profilo eolico'!B7810*LCOH!$C$21</f>
        <v>117.7</v>
      </c>
      <c r="C7808">
        <f>$P$35*'Profilo fotovoltaico'!B7810</f>
        <v>44.127673125732393</v>
      </c>
      <c r="D7808">
        <f>$Q$37*'Profilo eolico'!B7810</f>
        <v>686.73652708411078</v>
      </c>
      <c r="E7808">
        <f>$P$39*'Profilo fotovoltaico'!B7810+'Approvvigionamento energia'!$Q$39*'Profilo eolico'!B7810</f>
        <v>526.08431359451617</v>
      </c>
      <c r="F7808">
        <f>$P$41*'Profilo fotovoltaico'!B7810+'Approvvigionamento energia'!$Q$41*'Profilo eolico'!B7810</f>
        <v>365.43210010492157</v>
      </c>
      <c r="G7808">
        <f>$P$43*'Profilo fotovoltaico'!B7810+'Approvvigionamento energia'!$Q$43*'Profilo eolico'!B7810</f>
        <v>204.77988661532697</v>
      </c>
      <c r="H7808">
        <f t="shared" si="242"/>
        <v>1138.4335154826958</v>
      </c>
      <c r="I7808">
        <f>IF(LCOH!$C$28=Menu!$A$1,'Approvvigionamento energia'!C7808,0)+IF(LCOH!$C$28=Menu!$A$2,'Approvvigionamento energia'!D7808,0)+IF(LCOH!$C$28=Menu!$A$3,'Approvvigionamento energia'!E7808,0)+IF(LCOH!$C$28=Menu!$A$4,'Approvvigionamento energia'!F7808,0)+IF(LCOH!$C$28=Menu!$A$5,'Approvvigionamento energia'!G7808,0)+IF(LCOH!$C$28=Menu!$A$6,'Approvvigionamento energia'!H7808,0)</f>
        <v>365.43210010492157</v>
      </c>
      <c r="J7808">
        <f>'Approvvigionamento energia'!A7808+'Approvvigionamento energia'!B7808+'Approvvigionamento energia'!I7808</f>
        <v>489.13210010492156</v>
      </c>
      <c r="K7808">
        <f>IF(MIN(LCOH!$C$18,J7808)&gt;=$P$48*LCOH!$C$18, MIN(LCOH!$C$18,J7808),0)</f>
        <v>489.13210010492156</v>
      </c>
      <c r="L7808">
        <f t="shared" si="243"/>
        <v>0</v>
      </c>
      <c r="M7808">
        <f>K7808/LCOH!$C$18</f>
        <v>0.32608806673661439</v>
      </c>
      <c r="N7808">
        <f>K7808/LCOH!$C$34</f>
        <v>9.4245105993241154</v>
      </c>
    </row>
    <row r="7809" spans="1:14" x14ac:dyDescent="0.35">
      <c r="A7809">
        <f>'Profilo fotovoltaico'!B7811*LCOH!$C$20</f>
        <v>68</v>
      </c>
      <c r="B7809">
        <f>'Profilo eolico'!B7811*LCOH!$C$21</f>
        <v>103.7</v>
      </c>
      <c r="C7809">
        <f>$P$35*'Profilo fotovoltaico'!B7811</f>
        <v>500.11362875830048</v>
      </c>
      <c r="D7809">
        <f>$Q$37*'Profilo eolico'!B7811</f>
        <v>605.05163856093702</v>
      </c>
      <c r="E7809">
        <f>$P$39*'Profilo fotovoltaico'!B7811+'Approvvigionamento energia'!$Q$39*'Profilo eolico'!B7811</f>
        <v>578.81713611027783</v>
      </c>
      <c r="F7809">
        <f>$P$41*'Profilo fotovoltaico'!B7811+'Approvvigionamento energia'!$Q$41*'Profilo eolico'!B7811</f>
        <v>552.58263365961875</v>
      </c>
      <c r="G7809">
        <f>$P$43*'Profilo fotovoltaico'!B7811+'Approvvigionamento energia'!$Q$43*'Profilo eolico'!B7811</f>
        <v>526.34813120895956</v>
      </c>
      <c r="H7809">
        <f t="shared" si="242"/>
        <v>1138.4335154826958</v>
      </c>
      <c r="I7809">
        <f>IF(LCOH!$C$28=Menu!$A$1,'Approvvigionamento energia'!C7809,0)+IF(LCOH!$C$28=Menu!$A$2,'Approvvigionamento energia'!D7809,0)+IF(LCOH!$C$28=Menu!$A$3,'Approvvigionamento energia'!E7809,0)+IF(LCOH!$C$28=Menu!$A$4,'Approvvigionamento energia'!F7809,0)+IF(LCOH!$C$28=Menu!$A$5,'Approvvigionamento energia'!G7809,0)+IF(LCOH!$C$28=Menu!$A$6,'Approvvigionamento energia'!H7809,0)</f>
        <v>552.58263365961875</v>
      </c>
      <c r="J7809">
        <f>'Approvvigionamento energia'!A7809+'Approvvigionamento energia'!B7809+'Approvvigionamento energia'!I7809</f>
        <v>724.2826336596188</v>
      </c>
      <c r="K7809">
        <f>IF(MIN(LCOH!$C$18,J7809)&gt;=$P$48*LCOH!$C$18, MIN(LCOH!$C$18,J7809),0)</f>
        <v>724.2826336596188</v>
      </c>
      <c r="L7809">
        <f t="shared" si="243"/>
        <v>0</v>
      </c>
      <c r="M7809">
        <f>K7809/LCOH!$C$18</f>
        <v>0.48285508910641251</v>
      </c>
      <c r="N7809">
        <f>K7809/LCOH!$C$34</f>
        <v>13.955349396139091</v>
      </c>
    </row>
    <row r="7810" spans="1:14" x14ac:dyDescent="0.35">
      <c r="A7810">
        <f>'Profilo fotovoltaico'!B7812*LCOH!$C$20</f>
        <v>163</v>
      </c>
      <c r="B7810">
        <f>'Profilo eolico'!B7812*LCOH!$C$21</f>
        <v>96</v>
      </c>
      <c r="C7810">
        <f>$P$35*'Profilo fotovoltaico'!B7812</f>
        <v>1198.8017865823967</v>
      </c>
      <c r="D7810">
        <f>$Q$37*'Profilo eolico'!B7812</f>
        <v>560.12494987319144</v>
      </c>
      <c r="E7810">
        <f>$P$39*'Profilo fotovoltaico'!B7812+'Approvvigionamento energia'!$Q$39*'Profilo eolico'!B7812</f>
        <v>719.79415905049268</v>
      </c>
      <c r="F7810">
        <f>$P$41*'Profilo fotovoltaico'!B7812+'Approvvigionamento energia'!$Q$41*'Profilo eolico'!B7812</f>
        <v>879.46336822779404</v>
      </c>
      <c r="G7810">
        <f>$P$43*'Profilo fotovoltaico'!B7812+'Approvvigionamento energia'!$Q$43*'Profilo eolico'!B7812</f>
        <v>1039.1325774050954</v>
      </c>
      <c r="H7810">
        <f t="shared" ref="H7810:H7873" si="244">$P$45</f>
        <v>1138.4335154826958</v>
      </c>
      <c r="I7810">
        <f>IF(LCOH!$C$28=Menu!$A$1,'Approvvigionamento energia'!C7810,0)+IF(LCOH!$C$28=Menu!$A$2,'Approvvigionamento energia'!D7810,0)+IF(LCOH!$C$28=Menu!$A$3,'Approvvigionamento energia'!E7810,0)+IF(LCOH!$C$28=Menu!$A$4,'Approvvigionamento energia'!F7810,0)+IF(LCOH!$C$28=Menu!$A$5,'Approvvigionamento energia'!G7810,0)+IF(LCOH!$C$28=Menu!$A$6,'Approvvigionamento energia'!H7810,0)</f>
        <v>879.46336822779404</v>
      </c>
      <c r="J7810">
        <f>'Approvvigionamento energia'!A7810+'Approvvigionamento energia'!B7810+'Approvvigionamento energia'!I7810</f>
        <v>1138.463368227794</v>
      </c>
      <c r="K7810">
        <f>IF(MIN(LCOH!$C$18,J7810)&gt;=$P$48*LCOH!$C$18, MIN(LCOH!$C$18,J7810),0)</f>
        <v>1138.463368227794</v>
      </c>
      <c r="L7810">
        <f t="shared" si="243"/>
        <v>0</v>
      </c>
      <c r="M7810">
        <f>K7810/LCOH!$C$18</f>
        <v>0.75897557881852939</v>
      </c>
      <c r="N7810">
        <f>K7810/LCOH!$C$34</f>
        <v>21.935710370477729</v>
      </c>
    </row>
    <row r="7811" spans="1:14" x14ac:dyDescent="0.35">
      <c r="A7811">
        <f>'Profilo fotovoltaico'!B7813*LCOH!$C$20</f>
        <v>249</v>
      </c>
      <c r="B7811">
        <f>'Profilo eolico'!B7813*LCOH!$C$21</f>
        <v>104.7</v>
      </c>
      <c r="C7811">
        <f>$P$35*'Profilo fotovoltaico'!B7813</f>
        <v>1831.2984347178942</v>
      </c>
      <c r="D7811">
        <f>$Q$37*'Profilo eolico'!B7813</f>
        <v>610.88627345544944</v>
      </c>
      <c r="E7811">
        <f>$P$39*'Profilo fotovoltaico'!B7813+'Approvvigionamento energia'!$Q$39*'Profilo eolico'!B7813</f>
        <v>915.98931377106055</v>
      </c>
      <c r="F7811">
        <f>$P$41*'Profilo fotovoltaico'!B7813+'Approvvigionamento energia'!$Q$41*'Profilo eolico'!B7813</f>
        <v>1221.0923540866718</v>
      </c>
      <c r="G7811">
        <f>$P$43*'Profilo fotovoltaico'!B7813+'Approvvigionamento energia'!$Q$43*'Profilo eolico'!B7813</f>
        <v>1526.195394402283</v>
      </c>
      <c r="H7811">
        <f t="shared" si="244"/>
        <v>1138.4335154826958</v>
      </c>
      <c r="I7811">
        <f>IF(LCOH!$C$28=Menu!$A$1,'Approvvigionamento energia'!C7811,0)+IF(LCOH!$C$28=Menu!$A$2,'Approvvigionamento energia'!D7811,0)+IF(LCOH!$C$28=Menu!$A$3,'Approvvigionamento energia'!E7811,0)+IF(LCOH!$C$28=Menu!$A$4,'Approvvigionamento energia'!F7811,0)+IF(LCOH!$C$28=Menu!$A$5,'Approvvigionamento energia'!G7811,0)+IF(LCOH!$C$28=Menu!$A$6,'Approvvigionamento energia'!H7811,0)</f>
        <v>1221.0923540866718</v>
      </c>
      <c r="J7811">
        <f>'Approvvigionamento energia'!A7811+'Approvvigionamento energia'!B7811+'Approvvigionamento energia'!I7811</f>
        <v>1574.7923540866718</v>
      </c>
      <c r="K7811">
        <f>IF(MIN(LCOH!$C$18,J7811)&gt;=$P$48*LCOH!$C$18, MIN(LCOH!$C$18,J7811),0)</f>
        <v>1500</v>
      </c>
      <c r="L7811">
        <f t="shared" ref="L7811:L7874" si="245">J7811-K7811</f>
        <v>74.792354086671821</v>
      </c>
      <c r="M7811">
        <f>K7811/LCOH!$C$18</f>
        <v>1</v>
      </c>
      <c r="N7811">
        <f>K7811/LCOH!$C$34</f>
        <v>28.901734104046245</v>
      </c>
    </row>
    <row r="7812" spans="1:14" x14ac:dyDescent="0.35">
      <c r="A7812">
        <f>'Profilo fotovoltaico'!B7814*LCOH!$C$20</f>
        <v>301</v>
      </c>
      <c r="B7812">
        <f>'Profilo eolico'!B7814*LCOH!$C$21</f>
        <v>107.1</v>
      </c>
      <c r="C7812">
        <f>$P$35*'Profilo fotovoltaico'!B7814</f>
        <v>2213.7382684742415</v>
      </c>
      <c r="D7812">
        <f>$Q$37*'Profilo eolico'!B7814</f>
        <v>624.88939720227927</v>
      </c>
      <c r="E7812">
        <f>$P$39*'Profilo fotovoltaico'!B7814+'Approvvigionamento energia'!$Q$39*'Profilo eolico'!B7814</f>
        <v>1022.1016150202697</v>
      </c>
      <c r="F7812">
        <f>$P$41*'Profilo fotovoltaico'!B7814+'Approvvigionamento energia'!$Q$41*'Profilo eolico'!B7814</f>
        <v>1419.3138328382604</v>
      </c>
      <c r="G7812">
        <f>$P$43*'Profilo fotovoltaico'!B7814+'Approvvigionamento energia'!$Q$43*'Profilo eolico'!B7814</f>
        <v>1816.5260506562508</v>
      </c>
      <c r="H7812">
        <f t="shared" si="244"/>
        <v>1138.4335154826958</v>
      </c>
      <c r="I7812">
        <f>IF(LCOH!$C$28=Menu!$A$1,'Approvvigionamento energia'!C7812,0)+IF(LCOH!$C$28=Menu!$A$2,'Approvvigionamento energia'!D7812,0)+IF(LCOH!$C$28=Menu!$A$3,'Approvvigionamento energia'!E7812,0)+IF(LCOH!$C$28=Menu!$A$4,'Approvvigionamento energia'!F7812,0)+IF(LCOH!$C$28=Menu!$A$5,'Approvvigionamento energia'!G7812,0)+IF(LCOH!$C$28=Menu!$A$6,'Approvvigionamento energia'!H7812,0)</f>
        <v>1419.3138328382604</v>
      </c>
      <c r="J7812">
        <f>'Approvvigionamento energia'!A7812+'Approvvigionamento energia'!B7812+'Approvvigionamento energia'!I7812</f>
        <v>1827.4138328382605</v>
      </c>
      <c r="K7812">
        <f>IF(MIN(LCOH!$C$18,J7812)&gt;=$P$48*LCOH!$C$18, MIN(LCOH!$C$18,J7812),0)</f>
        <v>1500</v>
      </c>
      <c r="L7812">
        <f t="shared" si="245"/>
        <v>327.41383283826053</v>
      </c>
      <c r="M7812">
        <f>K7812/LCOH!$C$18</f>
        <v>1</v>
      </c>
      <c r="N7812">
        <f>K7812/LCOH!$C$34</f>
        <v>28.901734104046245</v>
      </c>
    </row>
    <row r="7813" spans="1:14" x14ac:dyDescent="0.35">
      <c r="A7813">
        <f>'Profilo fotovoltaico'!B7815*LCOH!$C$20</f>
        <v>314</v>
      </c>
      <c r="B7813">
        <f>'Profilo eolico'!B7815*LCOH!$C$21</f>
        <v>106.1</v>
      </c>
      <c r="C7813">
        <f>$P$35*'Profilo fotovoltaico'!B7815</f>
        <v>2309.3482269133283</v>
      </c>
      <c r="D7813">
        <f>$Q$37*'Profilo eolico'!B7815</f>
        <v>619.05476230776685</v>
      </c>
      <c r="E7813">
        <f>$P$39*'Profilo fotovoltaico'!B7815+'Approvvigionamento energia'!$Q$39*'Profilo eolico'!B7815</f>
        <v>1041.6281284591571</v>
      </c>
      <c r="F7813">
        <f>$P$41*'Profilo fotovoltaico'!B7815+'Approvvigionamento energia'!$Q$41*'Profilo eolico'!B7815</f>
        <v>1464.2014946105476</v>
      </c>
      <c r="G7813">
        <f>$P$43*'Profilo fotovoltaico'!B7815+'Approvvigionamento energia'!$Q$43*'Profilo eolico'!B7815</f>
        <v>1886.7748607619383</v>
      </c>
      <c r="H7813">
        <f t="shared" si="244"/>
        <v>1138.4335154826958</v>
      </c>
      <c r="I7813">
        <f>IF(LCOH!$C$28=Menu!$A$1,'Approvvigionamento energia'!C7813,0)+IF(LCOH!$C$28=Menu!$A$2,'Approvvigionamento energia'!D7813,0)+IF(LCOH!$C$28=Menu!$A$3,'Approvvigionamento energia'!E7813,0)+IF(LCOH!$C$28=Menu!$A$4,'Approvvigionamento energia'!F7813,0)+IF(LCOH!$C$28=Menu!$A$5,'Approvvigionamento energia'!G7813,0)+IF(LCOH!$C$28=Menu!$A$6,'Approvvigionamento energia'!H7813,0)</f>
        <v>1464.2014946105476</v>
      </c>
      <c r="J7813">
        <f>'Approvvigionamento energia'!A7813+'Approvvigionamento energia'!B7813+'Approvvigionamento energia'!I7813</f>
        <v>1884.3014946105477</v>
      </c>
      <c r="K7813">
        <f>IF(MIN(LCOH!$C$18,J7813)&gt;=$P$48*LCOH!$C$18, MIN(LCOH!$C$18,J7813),0)</f>
        <v>1500</v>
      </c>
      <c r="L7813">
        <f t="shared" si="245"/>
        <v>384.30149461054771</v>
      </c>
      <c r="M7813">
        <f>K7813/LCOH!$C$18</f>
        <v>1</v>
      </c>
      <c r="N7813">
        <f>K7813/LCOH!$C$34</f>
        <v>28.901734104046245</v>
      </c>
    </row>
    <row r="7814" spans="1:14" x14ac:dyDescent="0.35">
      <c r="A7814">
        <f>'Profilo fotovoltaico'!B7816*LCOH!$C$20</f>
        <v>285</v>
      </c>
      <c r="B7814">
        <f>'Profilo eolico'!B7816*LCOH!$C$21</f>
        <v>106.39999999999999</v>
      </c>
      <c r="C7814">
        <f>$P$35*'Profilo fotovoltaico'!B7816</f>
        <v>2096.0644734722882</v>
      </c>
      <c r="D7814">
        <f>$Q$37*'Profilo eolico'!B7816</f>
        <v>620.80515277612051</v>
      </c>
      <c r="E7814">
        <f>$P$39*'Profilo fotovoltaico'!B7816+'Approvvigionamento energia'!$Q$39*'Profilo eolico'!B7816</f>
        <v>989.61998295016247</v>
      </c>
      <c r="F7814">
        <f>$P$41*'Profilo fotovoltaico'!B7816+'Approvvigionamento energia'!$Q$41*'Profilo eolico'!B7816</f>
        <v>1358.4348131242043</v>
      </c>
      <c r="G7814">
        <f>$P$43*'Profilo fotovoltaico'!B7816+'Approvvigionamento energia'!$Q$43*'Profilo eolico'!B7816</f>
        <v>1727.2496432982466</v>
      </c>
      <c r="H7814">
        <f t="shared" si="244"/>
        <v>1138.4335154826958</v>
      </c>
      <c r="I7814">
        <f>IF(LCOH!$C$28=Menu!$A$1,'Approvvigionamento energia'!C7814,0)+IF(LCOH!$C$28=Menu!$A$2,'Approvvigionamento energia'!D7814,0)+IF(LCOH!$C$28=Menu!$A$3,'Approvvigionamento energia'!E7814,0)+IF(LCOH!$C$28=Menu!$A$4,'Approvvigionamento energia'!F7814,0)+IF(LCOH!$C$28=Menu!$A$5,'Approvvigionamento energia'!G7814,0)+IF(LCOH!$C$28=Menu!$A$6,'Approvvigionamento energia'!H7814,0)</f>
        <v>1358.4348131242043</v>
      </c>
      <c r="J7814">
        <f>'Approvvigionamento energia'!A7814+'Approvvigionamento energia'!B7814+'Approvvigionamento energia'!I7814</f>
        <v>1749.8348131242042</v>
      </c>
      <c r="K7814">
        <f>IF(MIN(LCOH!$C$18,J7814)&gt;=$P$48*LCOH!$C$18, MIN(LCOH!$C$18,J7814),0)</f>
        <v>1500</v>
      </c>
      <c r="L7814">
        <f t="shared" si="245"/>
        <v>249.83481312420417</v>
      </c>
      <c r="M7814">
        <f>K7814/LCOH!$C$18</f>
        <v>1</v>
      </c>
      <c r="N7814">
        <f>K7814/LCOH!$C$34</f>
        <v>28.901734104046245</v>
      </c>
    </row>
    <row r="7815" spans="1:14" x14ac:dyDescent="0.35">
      <c r="A7815">
        <f>'Profilo fotovoltaico'!B7817*LCOH!$C$20</f>
        <v>226</v>
      </c>
      <c r="B7815">
        <f>'Profilo eolico'!B7817*LCOH!$C$21</f>
        <v>106.2</v>
      </c>
      <c r="C7815">
        <f>$P$35*'Profilo fotovoltaico'!B7817</f>
        <v>1662.1423544025868</v>
      </c>
      <c r="D7815">
        <f>$Q$37*'Profilo eolico'!B7817</f>
        <v>619.63822579721807</v>
      </c>
      <c r="E7815">
        <f>$P$39*'Profilo fotovoltaico'!B7817+'Approvvigionamento energia'!$Q$39*'Profilo eolico'!B7817</f>
        <v>880.26425794856027</v>
      </c>
      <c r="F7815">
        <f>$P$41*'Profilo fotovoltaico'!B7817+'Approvvigionamento energia'!$Q$41*'Profilo eolico'!B7817</f>
        <v>1140.8902900999024</v>
      </c>
      <c r="G7815">
        <f>$P$43*'Profilo fotovoltaico'!B7817+'Approvvigionamento energia'!$Q$43*'Profilo eolico'!B7817</f>
        <v>1401.5163222512447</v>
      </c>
      <c r="H7815">
        <f t="shared" si="244"/>
        <v>1138.4335154826958</v>
      </c>
      <c r="I7815">
        <f>IF(LCOH!$C$28=Menu!$A$1,'Approvvigionamento energia'!C7815,0)+IF(LCOH!$C$28=Menu!$A$2,'Approvvigionamento energia'!D7815,0)+IF(LCOH!$C$28=Menu!$A$3,'Approvvigionamento energia'!E7815,0)+IF(LCOH!$C$28=Menu!$A$4,'Approvvigionamento energia'!F7815,0)+IF(LCOH!$C$28=Menu!$A$5,'Approvvigionamento energia'!G7815,0)+IF(LCOH!$C$28=Menu!$A$6,'Approvvigionamento energia'!H7815,0)</f>
        <v>1140.8902900999024</v>
      </c>
      <c r="J7815">
        <f>'Approvvigionamento energia'!A7815+'Approvvigionamento energia'!B7815+'Approvvigionamento energia'!I7815</f>
        <v>1473.0902900999024</v>
      </c>
      <c r="K7815">
        <f>IF(MIN(LCOH!$C$18,J7815)&gt;=$P$48*LCOH!$C$18, MIN(LCOH!$C$18,J7815),0)</f>
        <v>1473.0902900999024</v>
      </c>
      <c r="L7815">
        <f t="shared" si="245"/>
        <v>0</v>
      </c>
      <c r="M7815">
        <f>K7815/LCOH!$C$18</f>
        <v>0.98206019339993489</v>
      </c>
      <c r="N7815">
        <f>K7815/LCOH!$C$34</f>
        <v>28.38324258381315</v>
      </c>
    </row>
    <row r="7816" spans="1:14" x14ac:dyDescent="0.35">
      <c r="A7816">
        <f>'Profilo fotovoltaico'!B7818*LCOH!$C$20</f>
        <v>129</v>
      </c>
      <c r="B7816">
        <f>'Profilo eolico'!B7818*LCOH!$C$21</f>
        <v>103.9</v>
      </c>
      <c r="C7816">
        <f>$P$35*'Profilo fotovoltaico'!B7818</f>
        <v>948.74497220324645</v>
      </c>
      <c r="D7816">
        <f>$Q$37*'Profilo eolico'!B7818</f>
        <v>606.21856553983957</v>
      </c>
      <c r="E7816">
        <f>$P$39*'Profilo fotovoltaico'!B7818+'Approvvigionamento energia'!$Q$39*'Profilo eolico'!B7818</f>
        <v>691.85016720569126</v>
      </c>
      <c r="F7816">
        <f>$P$41*'Profilo fotovoltaico'!B7818+'Approvvigionamento energia'!$Q$41*'Profilo eolico'!B7818</f>
        <v>777.48176887154295</v>
      </c>
      <c r="G7816">
        <f>$P$43*'Profilo fotovoltaico'!B7818+'Approvvigionamento energia'!$Q$43*'Profilo eolico'!B7818</f>
        <v>863.11337053739476</v>
      </c>
      <c r="H7816">
        <f t="shared" si="244"/>
        <v>1138.4335154826958</v>
      </c>
      <c r="I7816">
        <f>IF(LCOH!$C$28=Menu!$A$1,'Approvvigionamento energia'!C7816,0)+IF(LCOH!$C$28=Menu!$A$2,'Approvvigionamento energia'!D7816,0)+IF(LCOH!$C$28=Menu!$A$3,'Approvvigionamento energia'!E7816,0)+IF(LCOH!$C$28=Menu!$A$4,'Approvvigionamento energia'!F7816,0)+IF(LCOH!$C$28=Menu!$A$5,'Approvvigionamento energia'!G7816,0)+IF(LCOH!$C$28=Menu!$A$6,'Approvvigionamento energia'!H7816,0)</f>
        <v>777.48176887154295</v>
      </c>
      <c r="J7816">
        <f>'Approvvigionamento energia'!A7816+'Approvvigionamento energia'!B7816+'Approvvigionamento energia'!I7816</f>
        <v>1010.3817688715429</v>
      </c>
      <c r="K7816">
        <f>IF(MIN(LCOH!$C$18,J7816)&gt;=$P$48*LCOH!$C$18, MIN(LCOH!$C$18,J7816),0)</f>
        <v>1010.3817688715429</v>
      </c>
      <c r="L7816">
        <f t="shared" si="245"/>
        <v>0</v>
      </c>
      <c r="M7816">
        <f>K7816/LCOH!$C$18</f>
        <v>0.67358784591436194</v>
      </c>
      <c r="N7816">
        <f>K7816/LCOH!$C$34</f>
        <v>19.467856818334162</v>
      </c>
    </row>
    <row r="7817" spans="1:14" x14ac:dyDescent="0.35">
      <c r="A7817">
        <f>'Profilo fotovoltaico'!B7819*LCOH!$C$20</f>
        <v>25</v>
      </c>
      <c r="B7817">
        <f>'Profilo eolico'!B7819*LCOH!$C$21</f>
        <v>104.2</v>
      </c>
      <c r="C7817">
        <f>$P$35*'Profilo fotovoltaico'!B7819</f>
        <v>183.86530469055162</v>
      </c>
      <c r="D7817">
        <f>$Q$37*'Profilo eolico'!B7819</f>
        <v>607.96895600819323</v>
      </c>
      <c r="E7817">
        <f>$P$39*'Profilo fotovoltaico'!B7819+'Approvvigionamento energia'!$Q$39*'Profilo eolico'!B7819</f>
        <v>501.94304317878277</v>
      </c>
      <c r="F7817">
        <f>$P$41*'Profilo fotovoltaico'!B7819+'Approvvigionamento energia'!$Q$41*'Profilo eolico'!B7819</f>
        <v>395.91713034937243</v>
      </c>
      <c r="G7817">
        <f>$P$43*'Profilo fotovoltaico'!B7819+'Approvvigionamento energia'!$Q$43*'Profilo eolico'!B7819</f>
        <v>289.89121751996203</v>
      </c>
      <c r="H7817">
        <f t="shared" si="244"/>
        <v>1138.4335154826958</v>
      </c>
      <c r="I7817">
        <f>IF(LCOH!$C$28=Menu!$A$1,'Approvvigionamento energia'!C7817,0)+IF(LCOH!$C$28=Menu!$A$2,'Approvvigionamento energia'!D7817,0)+IF(LCOH!$C$28=Menu!$A$3,'Approvvigionamento energia'!E7817,0)+IF(LCOH!$C$28=Menu!$A$4,'Approvvigionamento energia'!F7817,0)+IF(LCOH!$C$28=Menu!$A$5,'Approvvigionamento energia'!G7817,0)+IF(LCOH!$C$28=Menu!$A$6,'Approvvigionamento energia'!H7817,0)</f>
        <v>395.91713034937243</v>
      </c>
      <c r="J7817">
        <f>'Approvvigionamento energia'!A7817+'Approvvigionamento energia'!B7817+'Approvvigionamento energia'!I7817</f>
        <v>525.11713034937247</v>
      </c>
      <c r="K7817">
        <f>IF(MIN(LCOH!$C$18,J7817)&gt;=$P$48*LCOH!$C$18, MIN(LCOH!$C$18,J7817),0)</f>
        <v>525.11713034937247</v>
      </c>
      <c r="L7817">
        <f t="shared" si="245"/>
        <v>0</v>
      </c>
      <c r="M7817">
        <f>K7817/LCOH!$C$18</f>
        <v>0.35007808689958164</v>
      </c>
      <c r="N7817">
        <f>K7817/LCOH!$C$34</f>
        <v>10.117863783224903</v>
      </c>
    </row>
    <row r="7818" spans="1:14" x14ac:dyDescent="0.35">
      <c r="A7818">
        <f>'Profilo fotovoltaico'!B7820*LCOH!$C$20</f>
        <v>0</v>
      </c>
      <c r="B7818">
        <f>'Profilo eolico'!B7820*LCOH!$C$21</f>
        <v>110.39999999999999</v>
      </c>
      <c r="C7818">
        <f>$P$35*'Profilo fotovoltaico'!B7820</f>
        <v>0</v>
      </c>
      <c r="D7818">
        <f>$Q$37*'Profilo eolico'!B7820</f>
        <v>644.14369235417018</v>
      </c>
      <c r="E7818">
        <f>$P$39*'Profilo fotovoltaico'!B7820+'Approvvigionamento energia'!$Q$39*'Profilo eolico'!B7820</f>
        <v>483.10776926562761</v>
      </c>
      <c r="F7818">
        <f>$P$41*'Profilo fotovoltaico'!B7820+'Approvvigionamento energia'!$Q$41*'Profilo eolico'!B7820</f>
        <v>322.07184617708509</v>
      </c>
      <c r="G7818">
        <f>$P$43*'Profilo fotovoltaico'!B7820+'Approvvigionamento energia'!$Q$43*'Profilo eolico'!B7820</f>
        <v>161.03592308854255</v>
      </c>
      <c r="H7818">
        <f t="shared" si="244"/>
        <v>1138.4335154826958</v>
      </c>
      <c r="I7818">
        <f>IF(LCOH!$C$28=Menu!$A$1,'Approvvigionamento energia'!C7818,0)+IF(LCOH!$C$28=Menu!$A$2,'Approvvigionamento energia'!D7818,0)+IF(LCOH!$C$28=Menu!$A$3,'Approvvigionamento energia'!E7818,0)+IF(LCOH!$C$28=Menu!$A$4,'Approvvigionamento energia'!F7818,0)+IF(LCOH!$C$28=Menu!$A$5,'Approvvigionamento energia'!G7818,0)+IF(LCOH!$C$28=Menu!$A$6,'Approvvigionamento energia'!H7818,0)</f>
        <v>322.07184617708509</v>
      </c>
      <c r="J7818">
        <f>'Approvvigionamento energia'!A7818+'Approvvigionamento energia'!B7818+'Approvvigionamento energia'!I7818</f>
        <v>432.47184617708507</v>
      </c>
      <c r="K7818">
        <f>IF(MIN(LCOH!$C$18,J7818)&gt;=$P$48*LCOH!$C$18, MIN(LCOH!$C$18,J7818),0)</f>
        <v>432.47184617708507</v>
      </c>
      <c r="L7818">
        <f t="shared" si="245"/>
        <v>0</v>
      </c>
      <c r="M7818">
        <f>K7818/LCOH!$C$18</f>
        <v>0.28831456411805673</v>
      </c>
      <c r="N7818">
        <f>K7818/LCOH!$C$34</f>
        <v>8.3327908704640663</v>
      </c>
    </row>
    <row r="7819" spans="1:14" x14ac:dyDescent="0.35">
      <c r="A7819">
        <f>'Profilo fotovoltaico'!B7821*LCOH!$C$20</f>
        <v>0</v>
      </c>
      <c r="B7819">
        <f>'Profilo eolico'!B7821*LCOH!$C$21</f>
        <v>117.5</v>
      </c>
      <c r="C7819">
        <f>$P$35*'Profilo fotovoltaico'!B7821</f>
        <v>0</v>
      </c>
      <c r="D7819">
        <f>$Q$37*'Profilo eolico'!B7821</f>
        <v>685.56960010520822</v>
      </c>
      <c r="E7819">
        <f>$P$39*'Profilo fotovoltaico'!B7821+'Approvvigionamento energia'!$Q$39*'Profilo eolico'!B7821</f>
        <v>514.17720007890614</v>
      </c>
      <c r="F7819">
        <f>$P$41*'Profilo fotovoltaico'!B7821+'Approvvigionamento energia'!$Q$41*'Profilo eolico'!B7821</f>
        <v>342.78480005260411</v>
      </c>
      <c r="G7819">
        <f>$P$43*'Profilo fotovoltaico'!B7821+'Approvvigionamento energia'!$Q$43*'Profilo eolico'!B7821</f>
        <v>171.39240002630206</v>
      </c>
      <c r="H7819">
        <f t="shared" si="244"/>
        <v>1138.4335154826958</v>
      </c>
      <c r="I7819">
        <f>IF(LCOH!$C$28=Menu!$A$1,'Approvvigionamento energia'!C7819,0)+IF(LCOH!$C$28=Menu!$A$2,'Approvvigionamento energia'!D7819,0)+IF(LCOH!$C$28=Menu!$A$3,'Approvvigionamento energia'!E7819,0)+IF(LCOH!$C$28=Menu!$A$4,'Approvvigionamento energia'!F7819,0)+IF(LCOH!$C$28=Menu!$A$5,'Approvvigionamento energia'!G7819,0)+IF(LCOH!$C$28=Menu!$A$6,'Approvvigionamento energia'!H7819,0)</f>
        <v>342.78480005260411</v>
      </c>
      <c r="J7819">
        <f>'Approvvigionamento energia'!A7819+'Approvvigionamento energia'!B7819+'Approvvigionamento energia'!I7819</f>
        <v>460.28480005260411</v>
      </c>
      <c r="K7819">
        <f>IF(MIN(LCOH!$C$18,J7819)&gt;=$P$48*LCOH!$C$18, MIN(LCOH!$C$18,J7819),0)</f>
        <v>460.28480005260411</v>
      </c>
      <c r="L7819">
        <f t="shared" si="245"/>
        <v>0</v>
      </c>
      <c r="M7819">
        <f>K7819/LCOH!$C$18</f>
        <v>0.30685653336840274</v>
      </c>
      <c r="N7819">
        <f>K7819/LCOH!$C$34</f>
        <v>8.8686859355029704</v>
      </c>
    </row>
    <row r="7820" spans="1:14" x14ac:dyDescent="0.35">
      <c r="A7820">
        <f>'Profilo fotovoltaico'!B7822*LCOH!$C$20</f>
        <v>0</v>
      </c>
      <c r="B7820">
        <f>'Profilo eolico'!B7822*LCOH!$C$21</f>
        <v>122.1</v>
      </c>
      <c r="C7820">
        <f>$P$35*'Profilo fotovoltaico'!B7822</f>
        <v>0</v>
      </c>
      <c r="D7820">
        <f>$Q$37*'Profilo eolico'!B7822</f>
        <v>712.40892061996533</v>
      </c>
      <c r="E7820">
        <f>$P$39*'Profilo fotovoltaico'!B7822+'Approvvigionamento energia'!$Q$39*'Profilo eolico'!B7822</f>
        <v>534.30669046497405</v>
      </c>
      <c r="F7820">
        <f>$P$41*'Profilo fotovoltaico'!B7822+'Approvvigionamento energia'!$Q$41*'Profilo eolico'!B7822</f>
        <v>356.20446030998266</v>
      </c>
      <c r="G7820">
        <f>$P$43*'Profilo fotovoltaico'!B7822+'Approvvigionamento energia'!$Q$43*'Profilo eolico'!B7822</f>
        <v>178.10223015499133</v>
      </c>
      <c r="H7820">
        <f t="shared" si="244"/>
        <v>1138.4335154826958</v>
      </c>
      <c r="I7820">
        <f>IF(LCOH!$C$28=Menu!$A$1,'Approvvigionamento energia'!C7820,0)+IF(LCOH!$C$28=Menu!$A$2,'Approvvigionamento energia'!D7820,0)+IF(LCOH!$C$28=Menu!$A$3,'Approvvigionamento energia'!E7820,0)+IF(LCOH!$C$28=Menu!$A$4,'Approvvigionamento energia'!F7820,0)+IF(LCOH!$C$28=Menu!$A$5,'Approvvigionamento energia'!G7820,0)+IF(LCOH!$C$28=Menu!$A$6,'Approvvigionamento energia'!H7820,0)</f>
        <v>356.20446030998266</v>
      </c>
      <c r="J7820">
        <f>'Approvvigionamento energia'!A7820+'Approvvigionamento energia'!B7820+'Approvvigionamento energia'!I7820</f>
        <v>478.30446030998269</v>
      </c>
      <c r="K7820">
        <f>IF(MIN(LCOH!$C$18,J7820)&gt;=$P$48*LCOH!$C$18, MIN(LCOH!$C$18,J7820),0)</f>
        <v>478.30446030998269</v>
      </c>
      <c r="L7820">
        <f t="shared" si="245"/>
        <v>0</v>
      </c>
      <c r="M7820">
        <f>K7820/LCOH!$C$18</f>
        <v>0.31886964020665515</v>
      </c>
      <c r="N7820">
        <f>K7820/LCOH!$C$34</f>
        <v>9.2158855551056398</v>
      </c>
    </row>
    <row r="7821" spans="1:14" x14ac:dyDescent="0.35">
      <c r="A7821">
        <f>'Profilo fotovoltaico'!B7823*LCOH!$C$20</f>
        <v>0</v>
      </c>
      <c r="B7821">
        <f>'Profilo eolico'!B7823*LCOH!$C$21</f>
        <v>126.9</v>
      </c>
      <c r="C7821">
        <f>$P$35*'Profilo fotovoltaico'!B7823</f>
        <v>0</v>
      </c>
      <c r="D7821">
        <f>$Q$37*'Profilo eolico'!B7823</f>
        <v>740.41516811362499</v>
      </c>
      <c r="E7821">
        <f>$P$39*'Profilo fotovoltaico'!B7823+'Approvvigionamento energia'!$Q$39*'Profilo eolico'!B7823</f>
        <v>555.31137608521874</v>
      </c>
      <c r="F7821">
        <f>$P$41*'Profilo fotovoltaico'!B7823+'Approvvigionamento energia'!$Q$41*'Profilo eolico'!B7823</f>
        <v>370.20758405681249</v>
      </c>
      <c r="G7821">
        <f>$P$43*'Profilo fotovoltaico'!B7823+'Approvvigionamento energia'!$Q$43*'Profilo eolico'!B7823</f>
        <v>185.10379202840625</v>
      </c>
      <c r="H7821">
        <f t="shared" si="244"/>
        <v>1138.4335154826958</v>
      </c>
      <c r="I7821">
        <f>IF(LCOH!$C$28=Menu!$A$1,'Approvvigionamento energia'!C7821,0)+IF(LCOH!$C$28=Menu!$A$2,'Approvvigionamento energia'!D7821,0)+IF(LCOH!$C$28=Menu!$A$3,'Approvvigionamento energia'!E7821,0)+IF(LCOH!$C$28=Menu!$A$4,'Approvvigionamento energia'!F7821,0)+IF(LCOH!$C$28=Menu!$A$5,'Approvvigionamento energia'!G7821,0)+IF(LCOH!$C$28=Menu!$A$6,'Approvvigionamento energia'!H7821,0)</f>
        <v>370.20758405681249</v>
      </c>
      <c r="J7821">
        <f>'Approvvigionamento energia'!A7821+'Approvvigionamento energia'!B7821+'Approvvigionamento energia'!I7821</f>
        <v>497.10758405681247</v>
      </c>
      <c r="K7821">
        <f>IF(MIN(LCOH!$C$18,J7821)&gt;=$P$48*LCOH!$C$18, MIN(LCOH!$C$18,J7821),0)</f>
        <v>497.10758405681247</v>
      </c>
      <c r="L7821">
        <f t="shared" si="245"/>
        <v>0</v>
      </c>
      <c r="M7821">
        <f>K7821/LCOH!$C$18</f>
        <v>0.33140505603787496</v>
      </c>
      <c r="N7821">
        <f>K7821/LCOH!$C$34</f>
        <v>9.5781808103432073</v>
      </c>
    </row>
    <row r="7822" spans="1:14" x14ac:dyDescent="0.35">
      <c r="A7822">
        <f>'Profilo fotovoltaico'!B7824*LCOH!$C$20</f>
        <v>0</v>
      </c>
      <c r="B7822">
        <f>'Profilo eolico'!B7824*LCOH!$C$21</f>
        <v>131.80000000000001</v>
      </c>
      <c r="C7822">
        <f>$P$35*'Profilo fotovoltaico'!B7824</f>
        <v>0</v>
      </c>
      <c r="D7822">
        <f>$Q$37*'Profilo eolico'!B7824</f>
        <v>769.00487909673575</v>
      </c>
      <c r="E7822">
        <f>$P$39*'Profilo fotovoltaico'!B7824+'Approvvigionamento energia'!$Q$39*'Profilo eolico'!B7824</f>
        <v>576.75365932255181</v>
      </c>
      <c r="F7822">
        <f>$P$41*'Profilo fotovoltaico'!B7824+'Approvvigionamento energia'!$Q$41*'Profilo eolico'!B7824</f>
        <v>384.50243954836787</v>
      </c>
      <c r="G7822">
        <f>$P$43*'Profilo fotovoltaico'!B7824+'Approvvigionamento energia'!$Q$43*'Profilo eolico'!B7824</f>
        <v>192.25121977418394</v>
      </c>
      <c r="H7822">
        <f t="shared" si="244"/>
        <v>1138.4335154826958</v>
      </c>
      <c r="I7822">
        <f>IF(LCOH!$C$28=Menu!$A$1,'Approvvigionamento energia'!C7822,0)+IF(LCOH!$C$28=Menu!$A$2,'Approvvigionamento energia'!D7822,0)+IF(LCOH!$C$28=Menu!$A$3,'Approvvigionamento energia'!E7822,0)+IF(LCOH!$C$28=Menu!$A$4,'Approvvigionamento energia'!F7822,0)+IF(LCOH!$C$28=Menu!$A$5,'Approvvigionamento energia'!G7822,0)+IF(LCOH!$C$28=Menu!$A$6,'Approvvigionamento energia'!H7822,0)</f>
        <v>384.50243954836787</v>
      </c>
      <c r="J7822">
        <f>'Approvvigionamento energia'!A7822+'Approvvigionamento energia'!B7822+'Approvvigionamento energia'!I7822</f>
        <v>516.30243954836783</v>
      </c>
      <c r="K7822">
        <f>IF(MIN(LCOH!$C$18,J7822)&gt;=$P$48*LCOH!$C$18, MIN(LCOH!$C$18,J7822),0)</f>
        <v>516.30243954836783</v>
      </c>
      <c r="L7822">
        <f t="shared" si="245"/>
        <v>0</v>
      </c>
      <c r="M7822">
        <f>K7822/LCOH!$C$18</f>
        <v>0.34420162636557855</v>
      </c>
      <c r="N7822">
        <f>K7822/LCOH!$C$34</f>
        <v>9.9480238833982249</v>
      </c>
    </row>
    <row r="7823" spans="1:14" x14ac:dyDescent="0.35">
      <c r="A7823">
        <f>'Profilo fotovoltaico'!B7825*LCOH!$C$20</f>
        <v>0</v>
      </c>
      <c r="B7823">
        <f>'Profilo eolico'!B7825*LCOH!$C$21</f>
        <v>137.4</v>
      </c>
      <c r="C7823">
        <f>$P$35*'Profilo fotovoltaico'!B7825</f>
        <v>0</v>
      </c>
      <c r="D7823">
        <f>$Q$37*'Profilo eolico'!B7825</f>
        <v>801.67883450600527</v>
      </c>
      <c r="E7823">
        <f>$P$39*'Profilo fotovoltaico'!B7825+'Approvvigionamento energia'!$Q$39*'Profilo eolico'!B7825</f>
        <v>601.25912587950393</v>
      </c>
      <c r="F7823">
        <f>$P$41*'Profilo fotovoltaico'!B7825+'Approvvigionamento energia'!$Q$41*'Profilo eolico'!B7825</f>
        <v>400.83941725300264</v>
      </c>
      <c r="G7823">
        <f>$P$43*'Profilo fotovoltaico'!B7825+'Approvvigionamento energia'!$Q$43*'Profilo eolico'!B7825</f>
        <v>200.41970862650132</v>
      </c>
      <c r="H7823">
        <f t="shared" si="244"/>
        <v>1138.4335154826958</v>
      </c>
      <c r="I7823">
        <f>IF(LCOH!$C$28=Menu!$A$1,'Approvvigionamento energia'!C7823,0)+IF(LCOH!$C$28=Menu!$A$2,'Approvvigionamento energia'!D7823,0)+IF(LCOH!$C$28=Menu!$A$3,'Approvvigionamento energia'!E7823,0)+IF(LCOH!$C$28=Menu!$A$4,'Approvvigionamento energia'!F7823,0)+IF(LCOH!$C$28=Menu!$A$5,'Approvvigionamento energia'!G7823,0)+IF(LCOH!$C$28=Menu!$A$6,'Approvvigionamento energia'!H7823,0)</f>
        <v>400.83941725300264</v>
      </c>
      <c r="J7823">
        <f>'Approvvigionamento energia'!A7823+'Approvvigionamento energia'!B7823+'Approvvigionamento energia'!I7823</f>
        <v>538.23941725300267</v>
      </c>
      <c r="K7823">
        <f>IF(MIN(LCOH!$C$18,J7823)&gt;=$P$48*LCOH!$C$18, MIN(LCOH!$C$18,J7823),0)</f>
        <v>538.23941725300267</v>
      </c>
      <c r="L7823">
        <f t="shared" si="245"/>
        <v>0</v>
      </c>
      <c r="M7823">
        <f>K7823/LCOH!$C$18</f>
        <v>0.35882627816866847</v>
      </c>
      <c r="N7823">
        <f>K7823/LCOH!$C$34</f>
        <v>10.370701681175388</v>
      </c>
    </row>
    <row r="7824" spans="1:14" x14ac:dyDescent="0.35">
      <c r="A7824">
        <f>'Profilo fotovoltaico'!B7826*LCOH!$C$20</f>
        <v>0</v>
      </c>
      <c r="B7824">
        <f>'Profilo eolico'!B7826*LCOH!$C$21</f>
        <v>145.5</v>
      </c>
      <c r="C7824">
        <f>$P$35*'Profilo fotovoltaico'!B7826</f>
        <v>0</v>
      </c>
      <c r="D7824">
        <f>$Q$37*'Profilo eolico'!B7826</f>
        <v>848.93937715155573</v>
      </c>
      <c r="E7824">
        <f>$P$39*'Profilo fotovoltaico'!B7826+'Approvvigionamento energia'!$Q$39*'Profilo eolico'!B7826</f>
        <v>636.70453286366671</v>
      </c>
      <c r="F7824">
        <f>$P$41*'Profilo fotovoltaico'!B7826+'Approvvigionamento energia'!$Q$41*'Profilo eolico'!B7826</f>
        <v>424.46968857577787</v>
      </c>
      <c r="G7824">
        <f>$P$43*'Profilo fotovoltaico'!B7826+'Approvvigionamento energia'!$Q$43*'Profilo eolico'!B7826</f>
        <v>212.23484428788893</v>
      </c>
      <c r="H7824">
        <f t="shared" si="244"/>
        <v>1138.4335154826958</v>
      </c>
      <c r="I7824">
        <f>IF(LCOH!$C$28=Menu!$A$1,'Approvvigionamento energia'!C7824,0)+IF(LCOH!$C$28=Menu!$A$2,'Approvvigionamento energia'!D7824,0)+IF(LCOH!$C$28=Menu!$A$3,'Approvvigionamento energia'!E7824,0)+IF(LCOH!$C$28=Menu!$A$4,'Approvvigionamento energia'!F7824,0)+IF(LCOH!$C$28=Menu!$A$5,'Approvvigionamento energia'!G7824,0)+IF(LCOH!$C$28=Menu!$A$6,'Approvvigionamento energia'!H7824,0)</f>
        <v>424.46968857577787</v>
      </c>
      <c r="J7824">
        <f>'Approvvigionamento energia'!A7824+'Approvvigionamento energia'!B7824+'Approvvigionamento energia'!I7824</f>
        <v>569.96968857577781</v>
      </c>
      <c r="K7824">
        <f>IF(MIN(LCOH!$C$18,J7824)&gt;=$P$48*LCOH!$C$18, MIN(LCOH!$C$18,J7824),0)</f>
        <v>569.96968857577781</v>
      </c>
      <c r="L7824">
        <f t="shared" si="245"/>
        <v>0</v>
      </c>
      <c r="M7824">
        <f>K7824/LCOH!$C$18</f>
        <v>0.37997979238385188</v>
      </c>
      <c r="N7824">
        <f>K7824/LCOH!$C$34</f>
        <v>10.982074924388783</v>
      </c>
    </row>
    <row r="7825" spans="1:14" x14ac:dyDescent="0.35">
      <c r="A7825">
        <f>'Profilo fotovoltaico'!B7827*LCOH!$C$20</f>
        <v>0</v>
      </c>
      <c r="B7825">
        <f>'Profilo eolico'!B7827*LCOH!$C$21</f>
        <v>154.1</v>
      </c>
      <c r="C7825">
        <f>$P$35*'Profilo fotovoltaico'!B7827</f>
        <v>0</v>
      </c>
      <c r="D7825">
        <f>$Q$37*'Profilo eolico'!B7827</f>
        <v>899.1172372443624</v>
      </c>
      <c r="E7825">
        <f>$P$39*'Profilo fotovoltaico'!B7827+'Approvvigionamento energia'!$Q$39*'Profilo eolico'!B7827</f>
        <v>674.33792793327177</v>
      </c>
      <c r="F7825">
        <f>$P$41*'Profilo fotovoltaico'!B7827+'Approvvigionamento energia'!$Q$41*'Profilo eolico'!B7827</f>
        <v>449.5586186221812</v>
      </c>
      <c r="G7825">
        <f>$P$43*'Profilo fotovoltaico'!B7827+'Approvvigionamento energia'!$Q$43*'Profilo eolico'!B7827</f>
        <v>224.7793093110906</v>
      </c>
      <c r="H7825">
        <f t="shared" si="244"/>
        <v>1138.4335154826958</v>
      </c>
      <c r="I7825">
        <f>IF(LCOH!$C$28=Menu!$A$1,'Approvvigionamento energia'!C7825,0)+IF(LCOH!$C$28=Menu!$A$2,'Approvvigionamento energia'!D7825,0)+IF(LCOH!$C$28=Menu!$A$3,'Approvvigionamento energia'!E7825,0)+IF(LCOH!$C$28=Menu!$A$4,'Approvvigionamento energia'!F7825,0)+IF(LCOH!$C$28=Menu!$A$5,'Approvvigionamento energia'!G7825,0)+IF(LCOH!$C$28=Menu!$A$6,'Approvvigionamento energia'!H7825,0)</f>
        <v>449.5586186221812</v>
      </c>
      <c r="J7825">
        <f>'Approvvigionamento energia'!A7825+'Approvvigionamento energia'!B7825+'Approvvigionamento energia'!I7825</f>
        <v>603.65861862218117</v>
      </c>
      <c r="K7825">
        <f>IF(MIN(LCOH!$C$18,J7825)&gt;=$P$48*LCOH!$C$18, MIN(LCOH!$C$18,J7825),0)</f>
        <v>603.65861862218117</v>
      </c>
      <c r="L7825">
        <f t="shared" si="245"/>
        <v>0</v>
      </c>
      <c r="M7825">
        <f>K7825/LCOH!$C$18</f>
        <v>0.4024390790814541</v>
      </c>
      <c r="N7825">
        <f>K7825/LCOH!$C$34</f>
        <v>11.631187256689426</v>
      </c>
    </row>
    <row r="7826" spans="1:14" x14ac:dyDescent="0.35">
      <c r="A7826">
        <f>'Profilo fotovoltaico'!B7828*LCOH!$C$20</f>
        <v>0</v>
      </c>
      <c r="B7826">
        <f>'Profilo eolico'!B7828*LCOH!$C$21</f>
        <v>161.70000000000002</v>
      </c>
      <c r="C7826">
        <f>$P$35*'Profilo fotovoltaico'!B7828</f>
        <v>0</v>
      </c>
      <c r="D7826">
        <f>$Q$37*'Profilo eolico'!B7828</f>
        <v>943.46046244265688</v>
      </c>
      <c r="E7826">
        <f>$P$39*'Profilo fotovoltaico'!B7828+'Approvvigionamento energia'!$Q$39*'Profilo eolico'!B7828</f>
        <v>707.59534683199263</v>
      </c>
      <c r="F7826">
        <f>$P$41*'Profilo fotovoltaico'!B7828+'Approvvigionamento energia'!$Q$41*'Profilo eolico'!B7828</f>
        <v>471.73023122132844</v>
      </c>
      <c r="G7826">
        <f>$P$43*'Profilo fotovoltaico'!B7828+'Approvvigionamento energia'!$Q$43*'Profilo eolico'!B7828</f>
        <v>235.86511561066422</v>
      </c>
      <c r="H7826">
        <f t="shared" si="244"/>
        <v>1138.4335154826958</v>
      </c>
      <c r="I7826">
        <f>IF(LCOH!$C$28=Menu!$A$1,'Approvvigionamento energia'!C7826,0)+IF(LCOH!$C$28=Menu!$A$2,'Approvvigionamento energia'!D7826,0)+IF(LCOH!$C$28=Menu!$A$3,'Approvvigionamento energia'!E7826,0)+IF(LCOH!$C$28=Menu!$A$4,'Approvvigionamento energia'!F7826,0)+IF(LCOH!$C$28=Menu!$A$5,'Approvvigionamento energia'!G7826,0)+IF(LCOH!$C$28=Menu!$A$6,'Approvvigionamento energia'!H7826,0)</f>
        <v>471.73023122132844</v>
      </c>
      <c r="J7826">
        <f>'Approvvigionamento energia'!A7826+'Approvvigionamento energia'!B7826+'Approvvigionamento energia'!I7826</f>
        <v>633.43023122132843</v>
      </c>
      <c r="K7826">
        <f>IF(MIN(LCOH!$C$18,J7826)&gt;=$P$48*LCOH!$C$18, MIN(LCOH!$C$18,J7826),0)</f>
        <v>633.43023122132843</v>
      </c>
      <c r="L7826">
        <f t="shared" si="245"/>
        <v>0</v>
      </c>
      <c r="M7826">
        <f>K7826/LCOH!$C$18</f>
        <v>0.42228682081421898</v>
      </c>
      <c r="N7826">
        <f>K7826/LCOH!$C$34</f>
        <v>12.204821410815576</v>
      </c>
    </row>
    <row r="7827" spans="1:14" x14ac:dyDescent="0.35">
      <c r="A7827">
        <f>'Profilo fotovoltaico'!B7829*LCOH!$C$20</f>
        <v>0</v>
      </c>
      <c r="B7827">
        <f>'Profilo eolico'!B7829*LCOH!$C$21</f>
        <v>166.1</v>
      </c>
      <c r="C7827">
        <f>$P$35*'Profilo fotovoltaico'!B7829</f>
        <v>0</v>
      </c>
      <c r="D7827">
        <f>$Q$37*'Profilo eolico'!B7829</f>
        <v>969.13285597851143</v>
      </c>
      <c r="E7827">
        <f>$P$39*'Profilo fotovoltaico'!B7829+'Approvvigionamento energia'!$Q$39*'Profilo eolico'!B7829</f>
        <v>726.84964198388354</v>
      </c>
      <c r="F7827">
        <f>$P$41*'Profilo fotovoltaico'!B7829+'Approvvigionamento energia'!$Q$41*'Profilo eolico'!B7829</f>
        <v>484.56642798925571</v>
      </c>
      <c r="G7827">
        <f>$P$43*'Profilo fotovoltaico'!B7829+'Approvvigionamento energia'!$Q$43*'Profilo eolico'!B7829</f>
        <v>242.28321399462786</v>
      </c>
      <c r="H7827">
        <f t="shared" si="244"/>
        <v>1138.4335154826958</v>
      </c>
      <c r="I7827">
        <f>IF(LCOH!$C$28=Menu!$A$1,'Approvvigionamento energia'!C7827,0)+IF(LCOH!$C$28=Menu!$A$2,'Approvvigionamento energia'!D7827,0)+IF(LCOH!$C$28=Menu!$A$3,'Approvvigionamento energia'!E7827,0)+IF(LCOH!$C$28=Menu!$A$4,'Approvvigionamento energia'!F7827,0)+IF(LCOH!$C$28=Menu!$A$5,'Approvvigionamento energia'!G7827,0)+IF(LCOH!$C$28=Menu!$A$6,'Approvvigionamento energia'!H7827,0)</f>
        <v>484.56642798925571</v>
      </c>
      <c r="J7827">
        <f>'Approvvigionamento energia'!A7827+'Approvvigionamento energia'!B7827+'Approvvigionamento energia'!I7827</f>
        <v>650.66642798925568</v>
      </c>
      <c r="K7827">
        <f>IF(MIN(LCOH!$C$18,J7827)&gt;=$P$48*LCOH!$C$18, MIN(LCOH!$C$18,J7827),0)</f>
        <v>650.66642798925568</v>
      </c>
      <c r="L7827">
        <f t="shared" si="245"/>
        <v>0</v>
      </c>
      <c r="M7827">
        <f>K7827/LCOH!$C$18</f>
        <v>0.43377761865950376</v>
      </c>
      <c r="N7827">
        <f>K7827/LCOH!$C$34</f>
        <v>12.536925394783347</v>
      </c>
    </row>
    <row r="7828" spans="1:14" x14ac:dyDescent="0.35">
      <c r="A7828">
        <f>'Profilo fotovoltaico'!B7830*LCOH!$C$20</f>
        <v>0</v>
      </c>
      <c r="B7828">
        <f>'Profilo eolico'!B7830*LCOH!$C$21</f>
        <v>167</v>
      </c>
      <c r="C7828">
        <f>$P$35*'Profilo fotovoltaico'!B7830</f>
        <v>0</v>
      </c>
      <c r="D7828">
        <f>$Q$37*'Profilo eolico'!B7830</f>
        <v>974.38402738357263</v>
      </c>
      <c r="E7828">
        <f>$P$39*'Profilo fotovoltaico'!B7830+'Approvvigionamento energia'!$Q$39*'Profilo eolico'!B7830</f>
        <v>730.78802053767947</v>
      </c>
      <c r="F7828">
        <f>$P$41*'Profilo fotovoltaico'!B7830+'Approvvigionamento energia'!$Q$41*'Profilo eolico'!B7830</f>
        <v>487.19201369178631</v>
      </c>
      <c r="G7828">
        <f>$P$43*'Profilo fotovoltaico'!B7830+'Approvvigionamento energia'!$Q$43*'Profilo eolico'!B7830</f>
        <v>243.59600684589316</v>
      </c>
      <c r="H7828">
        <f t="shared" si="244"/>
        <v>1138.4335154826958</v>
      </c>
      <c r="I7828">
        <f>IF(LCOH!$C$28=Menu!$A$1,'Approvvigionamento energia'!C7828,0)+IF(LCOH!$C$28=Menu!$A$2,'Approvvigionamento energia'!D7828,0)+IF(LCOH!$C$28=Menu!$A$3,'Approvvigionamento energia'!E7828,0)+IF(LCOH!$C$28=Menu!$A$4,'Approvvigionamento energia'!F7828,0)+IF(LCOH!$C$28=Menu!$A$5,'Approvvigionamento energia'!G7828,0)+IF(LCOH!$C$28=Menu!$A$6,'Approvvigionamento energia'!H7828,0)</f>
        <v>487.19201369178631</v>
      </c>
      <c r="J7828">
        <f>'Approvvigionamento energia'!A7828+'Approvvigionamento energia'!B7828+'Approvvigionamento energia'!I7828</f>
        <v>654.19201369178631</v>
      </c>
      <c r="K7828">
        <f>IF(MIN(LCOH!$C$18,J7828)&gt;=$P$48*LCOH!$C$18, MIN(LCOH!$C$18,J7828),0)</f>
        <v>654.19201369178631</v>
      </c>
      <c r="L7828">
        <f t="shared" si="245"/>
        <v>0</v>
      </c>
      <c r="M7828">
        <f>K7828/LCOH!$C$18</f>
        <v>0.43612800912785754</v>
      </c>
      <c r="N7828">
        <f>K7828/LCOH!$C$34</f>
        <v>12.604855755140392</v>
      </c>
    </row>
    <row r="7829" spans="1:14" x14ac:dyDescent="0.35">
      <c r="A7829">
        <f>'Profilo fotovoltaico'!B7831*LCOH!$C$20</f>
        <v>0</v>
      </c>
      <c r="B7829">
        <f>'Profilo eolico'!B7831*LCOH!$C$21</f>
        <v>163.20000000000002</v>
      </c>
      <c r="C7829">
        <f>$P$35*'Profilo fotovoltaico'!B7831</f>
        <v>0</v>
      </c>
      <c r="D7829">
        <f>$Q$37*'Profilo eolico'!B7831</f>
        <v>952.2124147844255</v>
      </c>
      <c r="E7829">
        <f>$P$39*'Profilo fotovoltaico'!B7831+'Approvvigionamento energia'!$Q$39*'Profilo eolico'!B7831</f>
        <v>714.1593110883191</v>
      </c>
      <c r="F7829">
        <f>$P$41*'Profilo fotovoltaico'!B7831+'Approvvigionamento energia'!$Q$41*'Profilo eolico'!B7831</f>
        <v>476.10620739221275</v>
      </c>
      <c r="G7829">
        <f>$P$43*'Profilo fotovoltaico'!B7831+'Approvvigionamento energia'!$Q$43*'Profilo eolico'!B7831</f>
        <v>238.05310369610638</v>
      </c>
      <c r="H7829">
        <f t="shared" si="244"/>
        <v>1138.4335154826958</v>
      </c>
      <c r="I7829">
        <f>IF(LCOH!$C$28=Menu!$A$1,'Approvvigionamento energia'!C7829,0)+IF(LCOH!$C$28=Menu!$A$2,'Approvvigionamento energia'!D7829,0)+IF(LCOH!$C$28=Menu!$A$3,'Approvvigionamento energia'!E7829,0)+IF(LCOH!$C$28=Menu!$A$4,'Approvvigionamento energia'!F7829,0)+IF(LCOH!$C$28=Menu!$A$5,'Approvvigionamento energia'!G7829,0)+IF(LCOH!$C$28=Menu!$A$6,'Approvvigionamento energia'!H7829,0)</f>
        <v>476.10620739221275</v>
      </c>
      <c r="J7829">
        <f>'Approvvigionamento energia'!A7829+'Approvvigionamento energia'!B7829+'Approvvigionamento energia'!I7829</f>
        <v>639.30620739221274</v>
      </c>
      <c r="K7829">
        <f>IF(MIN(LCOH!$C$18,J7829)&gt;=$P$48*LCOH!$C$18, MIN(LCOH!$C$18,J7829),0)</f>
        <v>639.30620739221274</v>
      </c>
      <c r="L7829">
        <f t="shared" si="245"/>
        <v>0</v>
      </c>
      <c r="M7829">
        <f>K7829/LCOH!$C$18</f>
        <v>0.42620413826147518</v>
      </c>
      <c r="N7829">
        <f>K7829/LCOH!$C$34</f>
        <v>12.318038678077317</v>
      </c>
    </row>
    <row r="7830" spans="1:14" x14ac:dyDescent="0.35">
      <c r="A7830">
        <f>'Profilo fotovoltaico'!B7832*LCOH!$C$20</f>
        <v>0</v>
      </c>
      <c r="B7830">
        <f>'Profilo eolico'!B7832*LCOH!$C$21</f>
        <v>158.1</v>
      </c>
      <c r="C7830">
        <f>$P$35*'Profilo fotovoltaico'!B7832</f>
        <v>0</v>
      </c>
      <c r="D7830">
        <f>$Q$37*'Profilo eolico'!B7832</f>
        <v>922.45577682241208</v>
      </c>
      <c r="E7830">
        <f>$P$39*'Profilo fotovoltaico'!B7832+'Approvvigionamento energia'!$Q$39*'Profilo eolico'!B7832</f>
        <v>691.84183261680903</v>
      </c>
      <c r="F7830">
        <f>$P$41*'Profilo fotovoltaico'!B7832+'Approvvigionamento energia'!$Q$41*'Profilo eolico'!B7832</f>
        <v>461.22788841120604</v>
      </c>
      <c r="G7830">
        <f>$P$43*'Profilo fotovoltaico'!B7832+'Approvvigionamento energia'!$Q$43*'Profilo eolico'!B7832</f>
        <v>230.61394420560302</v>
      </c>
      <c r="H7830">
        <f t="shared" si="244"/>
        <v>1138.4335154826958</v>
      </c>
      <c r="I7830">
        <f>IF(LCOH!$C$28=Menu!$A$1,'Approvvigionamento energia'!C7830,0)+IF(LCOH!$C$28=Menu!$A$2,'Approvvigionamento energia'!D7830,0)+IF(LCOH!$C$28=Menu!$A$3,'Approvvigionamento energia'!E7830,0)+IF(LCOH!$C$28=Menu!$A$4,'Approvvigionamento energia'!F7830,0)+IF(LCOH!$C$28=Menu!$A$5,'Approvvigionamento energia'!G7830,0)+IF(LCOH!$C$28=Menu!$A$6,'Approvvigionamento energia'!H7830,0)</f>
        <v>461.22788841120604</v>
      </c>
      <c r="J7830">
        <f>'Approvvigionamento energia'!A7830+'Approvvigionamento energia'!B7830+'Approvvigionamento energia'!I7830</f>
        <v>619.327888411206</v>
      </c>
      <c r="K7830">
        <f>IF(MIN(LCOH!$C$18,J7830)&gt;=$P$48*LCOH!$C$18, MIN(LCOH!$C$18,J7830),0)</f>
        <v>619.327888411206</v>
      </c>
      <c r="L7830">
        <f t="shared" si="245"/>
        <v>0</v>
      </c>
      <c r="M7830">
        <f>K7830/LCOH!$C$18</f>
        <v>0.41288525894080402</v>
      </c>
      <c r="N7830">
        <f>K7830/LCOH!$C$34</f>
        <v>11.933099969387399</v>
      </c>
    </row>
    <row r="7831" spans="1:14" x14ac:dyDescent="0.35">
      <c r="A7831">
        <f>'Profilo fotovoltaico'!B7833*LCOH!$C$20</f>
        <v>0</v>
      </c>
      <c r="B7831">
        <f>'Profilo eolico'!B7833*LCOH!$C$21</f>
        <v>154.5</v>
      </c>
      <c r="C7831">
        <f>$P$35*'Profilo fotovoltaico'!B7833</f>
        <v>0</v>
      </c>
      <c r="D7831">
        <f>$Q$37*'Profilo eolico'!B7833</f>
        <v>901.4510912021675</v>
      </c>
      <c r="E7831">
        <f>$P$39*'Profilo fotovoltaico'!B7833+'Approvvigionamento energia'!$Q$39*'Profilo eolico'!B7833</f>
        <v>676.08831840162554</v>
      </c>
      <c r="F7831">
        <f>$P$41*'Profilo fotovoltaico'!B7833+'Approvvigionamento energia'!$Q$41*'Profilo eolico'!B7833</f>
        <v>450.72554560108375</v>
      </c>
      <c r="G7831">
        <f>$P$43*'Profilo fotovoltaico'!B7833+'Approvvigionamento energia'!$Q$43*'Profilo eolico'!B7833</f>
        <v>225.36277280054188</v>
      </c>
      <c r="H7831">
        <f t="shared" si="244"/>
        <v>1138.4335154826958</v>
      </c>
      <c r="I7831">
        <f>IF(LCOH!$C$28=Menu!$A$1,'Approvvigionamento energia'!C7831,0)+IF(LCOH!$C$28=Menu!$A$2,'Approvvigionamento energia'!D7831,0)+IF(LCOH!$C$28=Menu!$A$3,'Approvvigionamento energia'!E7831,0)+IF(LCOH!$C$28=Menu!$A$4,'Approvvigionamento energia'!F7831,0)+IF(LCOH!$C$28=Menu!$A$5,'Approvvigionamento energia'!G7831,0)+IF(LCOH!$C$28=Menu!$A$6,'Approvvigionamento energia'!H7831,0)</f>
        <v>450.72554560108375</v>
      </c>
      <c r="J7831">
        <f>'Approvvigionamento energia'!A7831+'Approvvigionamento energia'!B7831+'Approvvigionamento energia'!I7831</f>
        <v>605.2255456010837</v>
      </c>
      <c r="K7831">
        <f>IF(MIN(LCOH!$C$18,J7831)&gt;=$P$48*LCOH!$C$18, MIN(LCOH!$C$18,J7831),0)</f>
        <v>605.2255456010837</v>
      </c>
      <c r="L7831">
        <f t="shared" si="245"/>
        <v>0</v>
      </c>
      <c r="M7831">
        <f>K7831/LCOH!$C$18</f>
        <v>0.40348369706738912</v>
      </c>
      <c r="N7831">
        <f>K7831/LCOH!$C$34</f>
        <v>11.661378527959224</v>
      </c>
    </row>
    <row r="7832" spans="1:14" x14ac:dyDescent="0.35">
      <c r="A7832">
        <f>'Profilo fotovoltaico'!B7834*LCOH!$C$20</f>
        <v>7</v>
      </c>
      <c r="B7832">
        <f>'Profilo eolico'!B7834*LCOH!$C$21</f>
        <v>153.10000000000002</v>
      </c>
      <c r="C7832">
        <f>$P$35*'Profilo fotovoltaico'!B7834</f>
        <v>51.482285313354453</v>
      </c>
      <c r="D7832">
        <f>$Q$37*'Profilo eolico'!B7834</f>
        <v>893.28260234985021</v>
      </c>
      <c r="E7832">
        <f>$P$39*'Profilo fotovoltaico'!B7834+'Approvvigionamento energia'!$Q$39*'Profilo eolico'!B7834</f>
        <v>682.83252309072623</v>
      </c>
      <c r="F7832">
        <f>$P$41*'Profilo fotovoltaico'!B7834+'Approvvigionamento energia'!$Q$41*'Profilo eolico'!B7834</f>
        <v>472.38244383160236</v>
      </c>
      <c r="G7832">
        <f>$P$43*'Profilo fotovoltaico'!B7834+'Approvvigionamento energia'!$Q$43*'Profilo eolico'!B7834</f>
        <v>261.93236457247838</v>
      </c>
      <c r="H7832">
        <f t="shared" si="244"/>
        <v>1138.4335154826958</v>
      </c>
      <c r="I7832">
        <f>IF(LCOH!$C$28=Menu!$A$1,'Approvvigionamento energia'!C7832,0)+IF(LCOH!$C$28=Menu!$A$2,'Approvvigionamento energia'!D7832,0)+IF(LCOH!$C$28=Menu!$A$3,'Approvvigionamento energia'!E7832,0)+IF(LCOH!$C$28=Menu!$A$4,'Approvvigionamento energia'!F7832,0)+IF(LCOH!$C$28=Menu!$A$5,'Approvvigionamento energia'!G7832,0)+IF(LCOH!$C$28=Menu!$A$6,'Approvvigionamento energia'!H7832,0)</f>
        <v>472.38244383160236</v>
      </c>
      <c r="J7832">
        <f>'Approvvigionamento energia'!A7832+'Approvvigionamento energia'!B7832+'Approvvigionamento energia'!I7832</f>
        <v>632.48244383160238</v>
      </c>
      <c r="K7832">
        <f>IF(MIN(LCOH!$C$18,J7832)&gt;=$P$48*LCOH!$C$18, MIN(LCOH!$C$18,J7832),0)</f>
        <v>632.48244383160238</v>
      </c>
      <c r="L7832">
        <f t="shared" si="245"/>
        <v>0</v>
      </c>
      <c r="M7832">
        <f>K7832/LCOH!$C$18</f>
        <v>0.4216549625544016</v>
      </c>
      <c r="N7832">
        <f>K7832/LCOH!$C$34</f>
        <v>12.18655961139889</v>
      </c>
    </row>
    <row r="7833" spans="1:14" x14ac:dyDescent="0.35">
      <c r="A7833">
        <f>'Profilo fotovoltaico'!B7835*LCOH!$C$20</f>
        <v>62</v>
      </c>
      <c r="B7833">
        <f>'Profilo eolico'!B7835*LCOH!$C$21</f>
        <v>134.6</v>
      </c>
      <c r="C7833">
        <f>$P$35*'Profilo fotovoltaico'!B7835</f>
        <v>455.98595563256805</v>
      </c>
      <c r="D7833">
        <f>$Q$37*'Profilo eolico'!B7835</f>
        <v>785.34185680137045</v>
      </c>
      <c r="E7833">
        <f>$P$39*'Profilo fotovoltaico'!B7835+'Approvvigionamento energia'!$Q$39*'Profilo eolico'!B7835</f>
        <v>703.00288150916992</v>
      </c>
      <c r="F7833">
        <f>$P$41*'Profilo fotovoltaico'!B7835+'Approvvigionamento energia'!$Q$41*'Profilo eolico'!B7835</f>
        <v>620.66390621696928</v>
      </c>
      <c r="G7833">
        <f>$P$43*'Profilo fotovoltaico'!B7835+'Approvvigionamento energia'!$Q$43*'Profilo eolico'!B7835</f>
        <v>538.32493092476864</v>
      </c>
      <c r="H7833">
        <f t="shared" si="244"/>
        <v>1138.4335154826958</v>
      </c>
      <c r="I7833">
        <f>IF(LCOH!$C$28=Menu!$A$1,'Approvvigionamento energia'!C7833,0)+IF(LCOH!$C$28=Menu!$A$2,'Approvvigionamento energia'!D7833,0)+IF(LCOH!$C$28=Menu!$A$3,'Approvvigionamento energia'!E7833,0)+IF(LCOH!$C$28=Menu!$A$4,'Approvvigionamento energia'!F7833,0)+IF(LCOH!$C$28=Menu!$A$5,'Approvvigionamento energia'!G7833,0)+IF(LCOH!$C$28=Menu!$A$6,'Approvvigionamento energia'!H7833,0)</f>
        <v>620.66390621696928</v>
      </c>
      <c r="J7833">
        <f>'Approvvigionamento energia'!A7833+'Approvvigionamento energia'!B7833+'Approvvigionamento energia'!I7833</f>
        <v>817.2639062169693</v>
      </c>
      <c r="K7833">
        <f>IF(MIN(LCOH!$C$18,J7833)&gt;=$P$48*LCOH!$C$18, MIN(LCOH!$C$18,J7833),0)</f>
        <v>817.2639062169693</v>
      </c>
      <c r="L7833">
        <f t="shared" si="245"/>
        <v>0</v>
      </c>
      <c r="M7833">
        <f>K7833/LCOH!$C$18</f>
        <v>0.54484260414464625</v>
      </c>
      <c r="N7833">
        <f>K7833/LCOH!$C$34</f>
        <v>15.746896073544688</v>
      </c>
    </row>
    <row r="7834" spans="1:14" x14ac:dyDescent="0.35">
      <c r="A7834">
        <f>'Profilo fotovoltaico'!B7836*LCOH!$C$20</f>
        <v>145</v>
      </c>
      <c r="B7834">
        <f>'Profilo eolico'!B7836*LCOH!$C$21</f>
        <v>129.70000000000002</v>
      </c>
      <c r="C7834">
        <f>$P$35*'Profilo fotovoltaico'!B7836</f>
        <v>1066.4187672051994</v>
      </c>
      <c r="D7834">
        <f>$Q$37*'Profilo eolico'!B7836</f>
        <v>756.75214581825981</v>
      </c>
      <c r="E7834">
        <f>$P$39*'Profilo fotovoltaico'!B7836+'Approvvigionamento energia'!$Q$39*'Profilo eolico'!B7836</f>
        <v>834.16880116499465</v>
      </c>
      <c r="F7834">
        <f>$P$41*'Profilo fotovoltaico'!B7836+'Approvvigionamento energia'!$Q$41*'Profilo eolico'!B7836</f>
        <v>911.5854565117296</v>
      </c>
      <c r="G7834">
        <f>$P$43*'Profilo fotovoltaico'!B7836+'Approvvigionamento energia'!$Q$43*'Profilo eolico'!B7836</f>
        <v>989.00211185846456</v>
      </c>
      <c r="H7834">
        <f t="shared" si="244"/>
        <v>1138.4335154826958</v>
      </c>
      <c r="I7834">
        <f>IF(LCOH!$C$28=Menu!$A$1,'Approvvigionamento energia'!C7834,0)+IF(LCOH!$C$28=Menu!$A$2,'Approvvigionamento energia'!D7834,0)+IF(LCOH!$C$28=Menu!$A$3,'Approvvigionamento energia'!E7834,0)+IF(LCOH!$C$28=Menu!$A$4,'Approvvigionamento energia'!F7834,0)+IF(LCOH!$C$28=Menu!$A$5,'Approvvigionamento energia'!G7834,0)+IF(LCOH!$C$28=Menu!$A$6,'Approvvigionamento energia'!H7834,0)</f>
        <v>911.5854565117296</v>
      </c>
      <c r="J7834">
        <f>'Approvvigionamento energia'!A7834+'Approvvigionamento energia'!B7834+'Approvvigionamento energia'!I7834</f>
        <v>1186.2854565117295</v>
      </c>
      <c r="K7834">
        <f>IF(MIN(LCOH!$C$18,J7834)&gt;=$P$48*LCOH!$C$18, MIN(LCOH!$C$18,J7834),0)</f>
        <v>1186.2854565117295</v>
      </c>
      <c r="L7834">
        <f t="shared" si="245"/>
        <v>0</v>
      </c>
      <c r="M7834">
        <f>K7834/LCOH!$C$18</f>
        <v>0.79085697100781971</v>
      </c>
      <c r="N7834">
        <f>K7834/LCOH!$C$34</f>
        <v>22.857137890399414</v>
      </c>
    </row>
    <row r="7835" spans="1:14" x14ac:dyDescent="0.35">
      <c r="A7835">
        <f>'Profilo fotovoltaico'!B7837*LCOH!$C$20</f>
        <v>226</v>
      </c>
      <c r="B7835">
        <f>'Profilo eolico'!B7837*LCOH!$C$21</f>
        <v>138</v>
      </c>
      <c r="C7835">
        <f>$P$35*'Profilo fotovoltaico'!B7837</f>
        <v>1662.1423544025868</v>
      </c>
      <c r="D7835">
        <f>$Q$37*'Profilo eolico'!B7837</f>
        <v>805.17961544271282</v>
      </c>
      <c r="E7835">
        <f>$P$39*'Profilo fotovoltaico'!B7837+'Approvvigionamento energia'!$Q$39*'Profilo eolico'!B7837</f>
        <v>1019.4203001826813</v>
      </c>
      <c r="F7835">
        <f>$P$41*'Profilo fotovoltaico'!B7837+'Approvvigionamento energia'!$Q$41*'Profilo eolico'!B7837</f>
        <v>1233.6609849226497</v>
      </c>
      <c r="G7835">
        <f>$P$43*'Profilo fotovoltaico'!B7837+'Approvvigionamento energia'!$Q$43*'Profilo eolico'!B7837</f>
        <v>1447.9016696626184</v>
      </c>
      <c r="H7835">
        <f t="shared" si="244"/>
        <v>1138.4335154826958</v>
      </c>
      <c r="I7835">
        <f>IF(LCOH!$C$28=Menu!$A$1,'Approvvigionamento energia'!C7835,0)+IF(LCOH!$C$28=Menu!$A$2,'Approvvigionamento energia'!D7835,0)+IF(LCOH!$C$28=Menu!$A$3,'Approvvigionamento energia'!E7835,0)+IF(LCOH!$C$28=Menu!$A$4,'Approvvigionamento energia'!F7835,0)+IF(LCOH!$C$28=Menu!$A$5,'Approvvigionamento energia'!G7835,0)+IF(LCOH!$C$28=Menu!$A$6,'Approvvigionamento energia'!H7835,0)</f>
        <v>1233.6609849226497</v>
      </c>
      <c r="J7835">
        <f>'Approvvigionamento energia'!A7835+'Approvvigionamento energia'!B7835+'Approvvigionamento energia'!I7835</f>
        <v>1597.6609849226497</v>
      </c>
      <c r="K7835">
        <f>IF(MIN(LCOH!$C$18,J7835)&gt;=$P$48*LCOH!$C$18, MIN(LCOH!$C$18,J7835),0)</f>
        <v>1500</v>
      </c>
      <c r="L7835">
        <f t="shared" si="245"/>
        <v>97.660984922649732</v>
      </c>
      <c r="M7835">
        <f>K7835/LCOH!$C$18</f>
        <v>1</v>
      </c>
      <c r="N7835">
        <f>K7835/LCOH!$C$34</f>
        <v>28.901734104046245</v>
      </c>
    </row>
    <row r="7836" spans="1:14" x14ac:dyDescent="0.35">
      <c r="A7836">
        <f>'Profilo fotovoltaico'!B7838*LCOH!$C$20</f>
        <v>279</v>
      </c>
      <c r="B7836">
        <f>'Profilo eolico'!B7838*LCOH!$C$21</f>
        <v>139.80000000000001</v>
      </c>
      <c r="C7836">
        <f>$P$35*'Profilo fotovoltaico'!B7838</f>
        <v>2051.9368003465565</v>
      </c>
      <c r="D7836">
        <f>$Q$37*'Profilo eolico'!B7838</f>
        <v>815.6819582528351</v>
      </c>
      <c r="E7836">
        <f>$P$39*'Profilo fotovoltaico'!B7838+'Approvvigionamento energia'!$Q$39*'Profilo eolico'!B7838</f>
        <v>1124.7456687762656</v>
      </c>
      <c r="F7836">
        <f>$P$41*'Profilo fotovoltaico'!B7838+'Approvvigionamento energia'!$Q$41*'Profilo eolico'!B7838</f>
        <v>1433.8093792996958</v>
      </c>
      <c r="G7836">
        <f>$P$43*'Profilo fotovoltaico'!B7838+'Approvvigionamento energia'!$Q$43*'Profilo eolico'!B7838</f>
        <v>1742.8730898231261</v>
      </c>
      <c r="H7836">
        <f t="shared" si="244"/>
        <v>1138.4335154826958</v>
      </c>
      <c r="I7836">
        <f>IF(LCOH!$C$28=Menu!$A$1,'Approvvigionamento energia'!C7836,0)+IF(LCOH!$C$28=Menu!$A$2,'Approvvigionamento energia'!D7836,0)+IF(LCOH!$C$28=Menu!$A$3,'Approvvigionamento energia'!E7836,0)+IF(LCOH!$C$28=Menu!$A$4,'Approvvigionamento energia'!F7836,0)+IF(LCOH!$C$28=Menu!$A$5,'Approvvigionamento energia'!G7836,0)+IF(LCOH!$C$28=Menu!$A$6,'Approvvigionamento energia'!H7836,0)</f>
        <v>1433.8093792996958</v>
      </c>
      <c r="J7836">
        <f>'Approvvigionamento energia'!A7836+'Approvvigionamento energia'!B7836+'Approvvigionamento energia'!I7836</f>
        <v>1852.6093792996958</v>
      </c>
      <c r="K7836">
        <f>IF(MIN(LCOH!$C$18,J7836)&gt;=$P$48*LCOH!$C$18, MIN(LCOH!$C$18,J7836),0)</f>
        <v>1500</v>
      </c>
      <c r="L7836">
        <f t="shared" si="245"/>
        <v>352.60937929969577</v>
      </c>
      <c r="M7836">
        <f>K7836/LCOH!$C$18</f>
        <v>1</v>
      </c>
      <c r="N7836">
        <f>K7836/LCOH!$C$34</f>
        <v>28.901734104046245</v>
      </c>
    </row>
    <row r="7837" spans="1:14" x14ac:dyDescent="0.35">
      <c r="A7837">
        <f>'Profilo fotovoltaico'!B7839*LCOH!$C$20</f>
        <v>292</v>
      </c>
      <c r="B7837">
        <f>'Profilo eolico'!B7839*LCOH!$C$21</f>
        <v>139.9</v>
      </c>
      <c r="C7837">
        <f>$P$35*'Profilo fotovoltaico'!B7839</f>
        <v>2147.5467587856429</v>
      </c>
      <c r="D7837">
        <f>$Q$37*'Profilo eolico'!B7839</f>
        <v>816.26542174228632</v>
      </c>
      <c r="E7837">
        <f>$P$39*'Profilo fotovoltaico'!B7839+'Approvvigionamento energia'!$Q$39*'Profilo eolico'!B7839</f>
        <v>1149.0857560031254</v>
      </c>
      <c r="F7837">
        <f>$P$41*'Profilo fotovoltaico'!B7839+'Approvvigionamento energia'!$Q$41*'Profilo eolico'!B7839</f>
        <v>1481.9060902639646</v>
      </c>
      <c r="G7837">
        <f>$P$43*'Profilo fotovoltaico'!B7839+'Approvvigionamento energia'!$Q$43*'Profilo eolico'!B7839</f>
        <v>1814.7264245248036</v>
      </c>
      <c r="H7837">
        <f t="shared" si="244"/>
        <v>1138.4335154826958</v>
      </c>
      <c r="I7837">
        <f>IF(LCOH!$C$28=Menu!$A$1,'Approvvigionamento energia'!C7837,0)+IF(LCOH!$C$28=Menu!$A$2,'Approvvigionamento energia'!D7837,0)+IF(LCOH!$C$28=Menu!$A$3,'Approvvigionamento energia'!E7837,0)+IF(LCOH!$C$28=Menu!$A$4,'Approvvigionamento energia'!F7837,0)+IF(LCOH!$C$28=Menu!$A$5,'Approvvigionamento energia'!G7837,0)+IF(LCOH!$C$28=Menu!$A$6,'Approvvigionamento energia'!H7837,0)</f>
        <v>1481.9060902639646</v>
      </c>
      <c r="J7837">
        <f>'Approvvigionamento energia'!A7837+'Approvvigionamento energia'!B7837+'Approvvigionamento energia'!I7837</f>
        <v>1913.8060902639645</v>
      </c>
      <c r="K7837">
        <f>IF(MIN(LCOH!$C$18,J7837)&gt;=$P$48*LCOH!$C$18, MIN(LCOH!$C$18,J7837),0)</f>
        <v>1500</v>
      </c>
      <c r="L7837">
        <f t="shared" si="245"/>
        <v>413.80609026396451</v>
      </c>
      <c r="M7837">
        <f>K7837/LCOH!$C$18</f>
        <v>1</v>
      </c>
      <c r="N7837">
        <f>K7837/LCOH!$C$34</f>
        <v>28.901734104046245</v>
      </c>
    </row>
    <row r="7838" spans="1:14" x14ac:dyDescent="0.35">
      <c r="A7838">
        <f>'Profilo fotovoltaico'!B7840*LCOH!$C$20</f>
        <v>265</v>
      </c>
      <c r="B7838">
        <f>'Profilo eolico'!B7840*LCOH!$C$21</f>
        <v>139.69999999999999</v>
      </c>
      <c r="C7838">
        <f>$P$35*'Profilo fotovoltaico'!B7840</f>
        <v>1948.9722297198473</v>
      </c>
      <c r="D7838">
        <f>$Q$37*'Profilo eolico'!B7840</f>
        <v>815.09849476338377</v>
      </c>
      <c r="E7838">
        <f>$P$39*'Profilo fotovoltaico'!B7840+'Approvvigionamento energia'!$Q$39*'Profilo eolico'!B7840</f>
        <v>1098.5669285024996</v>
      </c>
      <c r="F7838">
        <f>$P$41*'Profilo fotovoltaico'!B7840+'Approvvigionamento energia'!$Q$41*'Profilo eolico'!B7840</f>
        <v>1382.0353622416155</v>
      </c>
      <c r="G7838">
        <f>$P$43*'Profilo fotovoltaico'!B7840+'Approvvigionamento energia'!$Q$43*'Profilo eolico'!B7840</f>
        <v>1665.5037959807314</v>
      </c>
      <c r="H7838">
        <f t="shared" si="244"/>
        <v>1138.4335154826958</v>
      </c>
      <c r="I7838">
        <f>IF(LCOH!$C$28=Menu!$A$1,'Approvvigionamento energia'!C7838,0)+IF(LCOH!$C$28=Menu!$A$2,'Approvvigionamento energia'!D7838,0)+IF(LCOH!$C$28=Menu!$A$3,'Approvvigionamento energia'!E7838,0)+IF(LCOH!$C$28=Menu!$A$4,'Approvvigionamento energia'!F7838,0)+IF(LCOH!$C$28=Menu!$A$5,'Approvvigionamento energia'!G7838,0)+IF(LCOH!$C$28=Menu!$A$6,'Approvvigionamento energia'!H7838,0)</f>
        <v>1382.0353622416155</v>
      </c>
      <c r="J7838">
        <f>'Approvvigionamento energia'!A7838+'Approvvigionamento energia'!B7838+'Approvvigionamento energia'!I7838</f>
        <v>1786.7353622416156</v>
      </c>
      <c r="K7838">
        <f>IF(MIN(LCOH!$C$18,J7838)&gt;=$P$48*LCOH!$C$18, MIN(LCOH!$C$18,J7838),0)</f>
        <v>1500</v>
      </c>
      <c r="L7838">
        <f t="shared" si="245"/>
        <v>286.73536224161558</v>
      </c>
      <c r="M7838">
        <f>K7838/LCOH!$C$18</f>
        <v>1</v>
      </c>
      <c r="N7838">
        <f>K7838/LCOH!$C$34</f>
        <v>28.901734104046245</v>
      </c>
    </row>
    <row r="7839" spans="1:14" x14ac:dyDescent="0.35">
      <c r="A7839">
        <f>'Profilo fotovoltaico'!B7841*LCOH!$C$20</f>
        <v>208</v>
      </c>
      <c r="B7839">
        <f>'Profilo eolico'!B7841*LCOH!$C$21</f>
        <v>143.30000000000001</v>
      </c>
      <c r="C7839">
        <f>$P$35*'Profilo fotovoltaico'!B7841</f>
        <v>1529.7593350253894</v>
      </c>
      <c r="D7839">
        <f>$Q$37*'Profilo eolico'!B7841</f>
        <v>836.10318038362857</v>
      </c>
      <c r="E7839">
        <f>$P$39*'Profilo fotovoltaico'!B7841+'Approvvigionamento energia'!$Q$39*'Profilo eolico'!B7841</f>
        <v>1009.5172190440687</v>
      </c>
      <c r="F7839">
        <f>$P$41*'Profilo fotovoltaico'!B7841+'Approvvigionamento energia'!$Q$41*'Profilo eolico'!B7841</f>
        <v>1182.9312577045089</v>
      </c>
      <c r="G7839">
        <f>$P$43*'Profilo fotovoltaico'!B7841+'Approvvigionamento energia'!$Q$43*'Profilo eolico'!B7841</f>
        <v>1356.3452963649493</v>
      </c>
      <c r="H7839">
        <f t="shared" si="244"/>
        <v>1138.4335154826958</v>
      </c>
      <c r="I7839">
        <f>IF(LCOH!$C$28=Menu!$A$1,'Approvvigionamento energia'!C7839,0)+IF(LCOH!$C$28=Menu!$A$2,'Approvvigionamento energia'!D7839,0)+IF(LCOH!$C$28=Menu!$A$3,'Approvvigionamento energia'!E7839,0)+IF(LCOH!$C$28=Menu!$A$4,'Approvvigionamento energia'!F7839,0)+IF(LCOH!$C$28=Menu!$A$5,'Approvvigionamento energia'!G7839,0)+IF(LCOH!$C$28=Menu!$A$6,'Approvvigionamento energia'!H7839,0)</f>
        <v>1182.9312577045089</v>
      </c>
      <c r="J7839">
        <f>'Approvvigionamento energia'!A7839+'Approvvigionamento energia'!B7839+'Approvvigionamento energia'!I7839</f>
        <v>1534.2312577045088</v>
      </c>
      <c r="K7839">
        <f>IF(MIN(LCOH!$C$18,J7839)&gt;=$P$48*LCOH!$C$18, MIN(LCOH!$C$18,J7839),0)</f>
        <v>1500</v>
      </c>
      <c r="L7839">
        <f t="shared" si="245"/>
        <v>34.231257704508835</v>
      </c>
      <c r="M7839">
        <f>K7839/LCOH!$C$18</f>
        <v>1</v>
      </c>
      <c r="N7839">
        <f>K7839/LCOH!$C$34</f>
        <v>28.901734104046245</v>
      </c>
    </row>
    <row r="7840" spans="1:14" x14ac:dyDescent="0.35">
      <c r="A7840">
        <f>'Profilo fotovoltaico'!B7842*LCOH!$C$20</f>
        <v>123</v>
      </c>
      <c r="B7840">
        <f>'Profilo eolico'!B7842*LCOH!$C$21</f>
        <v>146.9</v>
      </c>
      <c r="C7840">
        <f>$P$35*'Profilo fotovoltaico'!B7842</f>
        <v>904.61729907751396</v>
      </c>
      <c r="D7840">
        <f>$Q$37*'Profilo eolico'!B7842</f>
        <v>857.10786600387314</v>
      </c>
      <c r="E7840">
        <f>$P$39*'Profilo fotovoltaico'!B7842+'Approvvigionamento energia'!$Q$39*'Profilo eolico'!B7842</f>
        <v>868.98522427228329</v>
      </c>
      <c r="F7840">
        <f>$P$41*'Profilo fotovoltaico'!B7842+'Approvvigionamento energia'!$Q$41*'Profilo eolico'!B7842</f>
        <v>880.86258254069355</v>
      </c>
      <c r="G7840">
        <f>$P$43*'Profilo fotovoltaico'!B7842+'Approvvigionamento energia'!$Q$43*'Profilo eolico'!B7842</f>
        <v>892.7399408091037</v>
      </c>
      <c r="H7840">
        <f t="shared" si="244"/>
        <v>1138.4335154826958</v>
      </c>
      <c r="I7840">
        <f>IF(LCOH!$C$28=Menu!$A$1,'Approvvigionamento energia'!C7840,0)+IF(LCOH!$C$28=Menu!$A$2,'Approvvigionamento energia'!D7840,0)+IF(LCOH!$C$28=Menu!$A$3,'Approvvigionamento energia'!E7840,0)+IF(LCOH!$C$28=Menu!$A$4,'Approvvigionamento energia'!F7840,0)+IF(LCOH!$C$28=Menu!$A$5,'Approvvigionamento energia'!G7840,0)+IF(LCOH!$C$28=Menu!$A$6,'Approvvigionamento energia'!H7840,0)</f>
        <v>880.86258254069355</v>
      </c>
      <c r="J7840">
        <f>'Approvvigionamento energia'!A7840+'Approvvigionamento energia'!B7840+'Approvvigionamento energia'!I7840</f>
        <v>1150.7625825406935</v>
      </c>
      <c r="K7840">
        <f>IF(MIN(LCOH!$C$18,J7840)&gt;=$P$48*LCOH!$C$18, MIN(LCOH!$C$18,J7840),0)</f>
        <v>1150.7625825406935</v>
      </c>
      <c r="L7840">
        <f t="shared" si="245"/>
        <v>0</v>
      </c>
      <c r="M7840">
        <f>K7840/LCOH!$C$18</f>
        <v>0.76717505502712902</v>
      </c>
      <c r="N7840">
        <f>K7840/LCOH!$C$34</f>
        <v>22.172689451651127</v>
      </c>
    </row>
    <row r="7841" spans="1:14" x14ac:dyDescent="0.35">
      <c r="A7841">
        <f>'Profilo fotovoltaico'!B7843*LCOH!$C$20</f>
        <v>26</v>
      </c>
      <c r="B7841">
        <f>'Profilo eolico'!B7843*LCOH!$C$21</f>
        <v>150.4</v>
      </c>
      <c r="C7841">
        <f>$P$35*'Profilo fotovoltaico'!B7843</f>
        <v>191.21991687817368</v>
      </c>
      <c r="D7841">
        <f>$Q$37*'Profilo eolico'!B7843</f>
        <v>877.52908813466661</v>
      </c>
      <c r="E7841">
        <f>$P$39*'Profilo fotovoltaico'!B7843+'Approvvigionamento energia'!$Q$39*'Profilo eolico'!B7843</f>
        <v>705.95179532054328</v>
      </c>
      <c r="F7841">
        <f>$P$41*'Profilo fotovoltaico'!B7843+'Approvvigionamento energia'!$Q$41*'Profilo eolico'!B7843</f>
        <v>534.37450250642019</v>
      </c>
      <c r="G7841">
        <f>$P$43*'Profilo fotovoltaico'!B7843+'Approvvigionamento energia'!$Q$43*'Profilo eolico'!B7843</f>
        <v>362.79720969229692</v>
      </c>
      <c r="H7841">
        <f t="shared" si="244"/>
        <v>1138.4335154826958</v>
      </c>
      <c r="I7841">
        <f>IF(LCOH!$C$28=Menu!$A$1,'Approvvigionamento energia'!C7841,0)+IF(LCOH!$C$28=Menu!$A$2,'Approvvigionamento energia'!D7841,0)+IF(LCOH!$C$28=Menu!$A$3,'Approvvigionamento energia'!E7841,0)+IF(LCOH!$C$28=Menu!$A$4,'Approvvigionamento energia'!F7841,0)+IF(LCOH!$C$28=Menu!$A$5,'Approvvigionamento energia'!G7841,0)+IF(LCOH!$C$28=Menu!$A$6,'Approvvigionamento energia'!H7841,0)</f>
        <v>534.37450250642019</v>
      </c>
      <c r="J7841">
        <f>'Approvvigionamento energia'!A7841+'Approvvigionamento energia'!B7841+'Approvvigionamento energia'!I7841</f>
        <v>710.77450250642016</v>
      </c>
      <c r="K7841">
        <f>IF(MIN(LCOH!$C$18,J7841)&gt;=$P$48*LCOH!$C$18, MIN(LCOH!$C$18,J7841),0)</f>
        <v>710.77450250642016</v>
      </c>
      <c r="L7841">
        <f t="shared" si="245"/>
        <v>0</v>
      </c>
      <c r="M7841">
        <f>K7841/LCOH!$C$18</f>
        <v>0.47384966833761344</v>
      </c>
      <c r="N7841">
        <f>K7841/LCOH!$C$34</f>
        <v>13.695077119584203</v>
      </c>
    </row>
    <row r="7842" spans="1:14" x14ac:dyDescent="0.35">
      <c r="A7842">
        <f>'Profilo fotovoltaico'!B7844*LCOH!$C$20</f>
        <v>0</v>
      </c>
      <c r="B7842">
        <f>'Profilo eolico'!B7844*LCOH!$C$21</f>
        <v>160.70000000000002</v>
      </c>
      <c r="C7842">
        <f>$P$35*'Profilo fotovoltaico'!B7844</f>
        <v>0</v>
      </c>
      <c r="D7842">
        <f>$Q$37*'Profilo eolico'!B7844</f>
        <v>937.62582754814446</v>
      </c>
      <c r="E7842">
        <f>$P$39*'Profilo fotovoltaico'!B7844+'Approvvigionamento energia'!$Q$39*'Profilo eolico'!B7844</f>
        <v>703.21937066110831</v>
      </c>
      <c r="F7842">
        <f>$P$41*'Profilo fotovoltaico'!B7844+'Approvvigionamento energia'!$Q$41*'Profilo eolico'!B7844</f>
        <v>468.81291377407223</v>
      </c>
      <c r="G7842">
        <f>$P$43*'Profilo fotovoltaico'!B7844+'Approvvigionamento energia'!$Q$43*'Profilo eolico'!B7844</f>
        <v>234.40645688703611</v>
      </c>
      <c r="H7842">
        <f t="shared" si="244"/>
        <v>1138.4335154826958</v>
      </c>
      <c r="I7842">
        <f>IF(LCOH!$C$28=Menu!$A$1,'Approvvigionamento energia'!C7842,0)+IF(LCOH!$C$28=Menu!$A$2,'Approvvigionamento energia'!D7842,0)+IF(LCOH!$C$28=Menu!$A$3,'Approvvigionamento energia'!E7842,0)+IF(LCOH!$C$28=Menu!$A$4,'Approvvigionamento energia'!F7842,0)+IF(LCOH!$C$28=Menu!$A$5,'Approvvigionamento energia'!G7842,0)+IF(LCOH!$C$28=Menu!$A$6,'Approvvigionamento energia'!H7842,0)</f>
        <v>468.81291377407223</v>
      </c>
      <c r="J7842">
        <f>'Approvvigionamento energia'!A7842+'Approvvigionamento energia'!B7842+'Approvvigionamento energia'!I7842</f>
        <v>629.51291377407222</v>
      </c>
      <c r="K7842">
        <f>IF(MIN(LCOH!$C$18,J7842)&gt;=$P$48*LCOH!$C$18, MIN(LCOH!$C$18,J7842),0)</f>
        <v>629.51291377407222</v>
      </c>
      <c r="L7842">
        <f t="shared" si="245"/>
        <v>0</v>
      </c>
      <c r="M7842">
        <f>K7842/LCOH!$C$18</f>
        <v>0.41967527584938147</v>
      </c>
      <c r="N7842">
        <f>K7842/LCOH!$C$34</f>
        <v>12.129343232641084</v>
      </c>
    </row>
    <row r="7843" spans="1:14" x14ac:dyDescent="0.35">
      <c r="A7843">
        <f>'Profilo fotovoltaico'!B7845*LCOH!$C$20</f>
        <v>0</v>
      </c>
      <c r="B7843">
        <f>'Profilo eolico'!B7845*LCOH!$C$21</f>
        <v>165.6</v>
      </c>
      <c r="C7843">
        <f>$P$35*'Profilo fotovoltaico'!B7845</f>
        <v>0</v>
      </c>
      <c r="D7843">
        <f>$Q$37*'Profilo eolico'!B7845</f>
        <v>966.21553853125522</v>
      </c>
      <c r="E7843">
        <f>$P$39*'Profilo fotovoltaico'!B7845+'Approvvigionamento energia'!$Q$39*'Profilo eolico'!B7845</f>
        <v>724.66165389844139</v>
      </c>
      <c r="F7843">
        <f>$P$41*'Profilo fotovoltaico'!B7845+'Approvvigionamento energia'!$Q$41*'Profilo eolico'!B7845</f>
        <v>483.10776926562761</v>
      </c>
      <c r="G7843">
        <f>$P$43*'Profilo fotovoltaico'!B7845+'Approvvigionamento energia'!$Q$43*'Profilo eolico'!B7845</f>
        <v>241.5538846328138</v>
      </c>
      <c r="H7843">
        <f t="shared" si="244"/>
        <v>1138.4335154826958</v>
      </c>
      <c r="I7843">
        <f>IF(LCOH!$C$28=Menu!$A$1,'Approvvigionamento energia'!C7843,0)+IF(LCOH!$C$28=Menu!$A$2,'Approvvigionamento energia'!D7843,0)+IF(LCOH!$C$28=Menu!$A$3,'Approvvigionamento energia'!E7843,0)+IF(LCOH!$C$28=Menu!$A$4,'Approvvigionamento energia'!F7843,0)+IF(LCOH!$C$28=Menu!$A$5,'Approvvigionamento energia'!G7843,0)+IF(LCOH!$C$28=Menu!$A$6,'Approvvigionamento energia'!H7843,0)</f>
        <v>483.10776926562761</v>
      </c>
      <c r="J7843">
        <f>'Approvvigionamento energia'!A7843+'Approvvigionamento energia'!B7843+'Approvvigionamento energia'!I7843</f>
        <v>648.70776926562758</v>
      </c>
      <c r="K7843">
        <f>IF(MIN(LCOH!$C$18,J7843)&gt;=$P$48*LCOH!$C$18, MIN(LCOH!$C$18,J7843),0)</f>
        <v>648.70776926562758</v>
      </c>
      <c r="L7843">
        <f t="shared" si="245"/>
        <v>0</v>
      </c>
      <c r="M7843">
        <f>K7843/LCOH!$C$18</f>
        <v>0.43247184617708506</v>
      </c>
      <c r="N7843">
        <f>K7843/LCOH!$C$34</f>
        <v>12.499186305696099</v>
      </c>
    </row>
    <row r="7844" spans="1:14" x14ac:dyDescent="0.35">
      <c r="A7844">
        <f>'Profilo fotovoltaico'!B7846*LCOH!$C$20</f>
        <v>0</v>
      </c>
      <c r="B7844">
        <f>'Profilo eolico'!B7846*LCOH!$C$21</f>
        <v>168.1</v>
      </c>
      <c r="C7844">
        <f>$P$35*'Profilo fotovoltaico'!B7846</f>
        <v>0</v>
      </c>
      <c r="D7844">
        <f>$Q$37*'Profilo eolico'!B7846</f>
        <v>980.80212576753627</v>
      </c>
      <c r="E7844">
        <f>$P$39*'Profilo fotovoltaico'!B7846+'Approvvigionamento energia'!$Q$39*'Profilo eolico'!B7846</f>
        <v>735.60159432565217</v>
      </c>
      <c r="F7844">
        <f>$P$41*'Profilo fotovoltaico'!B7846+'Approvvigionamento energia'!$Q$41*'Profilo eolico'!B7846</f>
        <v>490.40106288376813</v>
      </c>
      <c r="G7844">
        <f>$P$43*'Profilo fotovoltaico'!B7846+'Approvvigionamento energia'!$Q$43*'Profilo eolico'!B7846</f>
        <v>245.20053144188407</v>
      </c>
      <c r="H7844">
        <f t="shared" si="244"/>
        <v>1138.4335154826958</v>
      </c>
      <c r="I7844">
        <f>IF(LCOH!$C$28=Menu!$A$1,'Approvvigionamento energia'!C7844,0)+IF(LCOH!$C$28=Menu!$A$2,'Approvvigionamento energia'!D7844,0)+IF(LCOH!$C$28=Menu!$A$3,'Approvvigionamento energia'!E7844,0)+IF(LCOH!$C$28=Menu!$A$4,'Approvvigionamento energia'!F7844,0)+IF(LCOH!$C$28=Menu!$A$5,'Approvvigionamento energia'!G7844,0)+IF(LCOH!$C$28=Menu!$A$6,'Approvvigionamento energia'!H7844,0)</f>
        <v>490.40106288376813</v>
      </c>
      <c r="J7844">
        <f>'Approvvigionamento energia'!A7844+'Approvvigionamento energia'!B7844+'Approvvigionamento energia'!I7844</f>
        <v>658.5010628837681</v>
      </c>
      <c r="K7844">
        <f>IF(MIN(LCOH!$C$18,J7844)&gt;=$P$48*LCOH!$C$18, MIN(LCOH!$C$18,J7844),0)</f>
        <v>658.5010628837681</v>
      </c>
      <c r="L7844">
        <f t="shared" si="245"/>
        <v>0</v>
      </c>
      <c r="M7844">
        <f>K7844/LCOH!$C$18</f>
        <v>0.43900070858917872</v>
      </c>
      <c r="N7844">
        <f>K7844/LCOH!$C$34</f>
        <v>12.687881751132334</v>
      </c>
    </row>
    <row r="7845" spans="1:14" x14ac:dyDescent="0.35">
      <c r="A7845">
        <f>'Profilo fotovoltaico'!B7847*LCOH!$C$20</f>
        <v>0</v>
      </c>
      <c r="B7845">
        <f>'Profilo eolico'!B7847*LCOH!$C$21</f>
        <v>169</v>
      </c>
      <c r="C7845">
        <f>$P$35*'Profilo fotovoltaico'!B7847</f>
        <v>0</v>
      </c>
      <c r="D7845">
        <f>$Q$37*'Profilo eolico'!B7847</f>
        <v>986.05329717259747</v>
      </c>
      <c r="E7845">
        <f>$P$39*'Profilo fotovoltaico'!B7847+'Approvvigionamento energia'!$Q$39*'Profilo eolico'!B7847</f>
        <v>739.5399728794481</v>
      </c>
      <c r="F7845">
        <f>$P$41*'Profilo fotovoltaico'!B7847+'Approvvigionamento energia'!$Q$41*'Profilo eolico'!B7847</f>
        <v>493.02664858629873</v>
      </c>
      <c r="G7845">
        <f>$P$43*'Profilo fotovoltaico'!B7847+'Approvvigionamento energia'!$Q$43*'Profilo eolico'!B7847</f>
        <v>246.51332429314937</v>
      </c>
      <c r="H7845">
        <f t="shared" si="244"/>
        <v>1138.4335154826958</v>
      </c>
      <c r="I7845">
        <f>IF(LCOH!$C$28=Menu!$A$1,'Approvvigionamento energia'!C7845,0)+IF(LCOH!$C$28=Menu!$A$2,'Approvvigionamento energia'!D7845,0)+IF(LCOH!$C$28=Menu!$A$3,'Approvvigionamento energia'!E7845,0)+IF(LCOH!$C$28=Menu!$A$4,'Approvvigionamento energia'!F7845,0)+IF(LCOH!$C$28=Menu!$A$5,'Approvvigionamento energia'!G7845,0)+IF(LCOH!$C$28=Menu!$A$6,'Approvvigionamento energia'!H7845,0)</f>
        <v>493.02664858629873</v>
      </c>
      <c r="J7845">
        <f>'Approvvigionamento energia'!A7845+'Approvvigionamento energia'!B7845+'Approvvigionamento energia'!I7845</f>
        <v>662.02664858629873</v>
      </c>
      <c r="K7845">
        <f>IF(MIN(LCOH!$C$18,J7845)&gt;=$P$48*LCOH!$C$18, MIN(LCOH!$C$18,J7845),0)</f>
        <v>662.02664858629873</v>
      </c>
      <c r="L7845">
        <f t="shared" si="245"/>
        <v>0</v>
      </c>
      <c r="M7845">
        <f>K7845/LCOH!$C$18</f>
        <v>0.4413510990575325</v>
      </c>
      <c r="N7845">
        <f>K7845/LCOH!$C$34</f>
        <v>12.755812111489378</v>
      </c>
    </row>
    <row r="7846" spans="1:14" x14ac:dyDescent="0.35">
      <c r="A7846">
        <f>'Profilo fotovoltaico'!B7848*LCOH!$C$20</f>
        <v>0</v>
      </c>
      <c r="B7846">
        <f>'Profilo eolico'!B7848*LCOH!$C$21</f>
        <v>170.3</v>
      </c>
      <c r="C7846">
        <f>$P$35*'Profilo fotovoltaico'!B7848</f>
        <v>0</v>
      </c>
      <c r="D7846">
        <f>$Q$37*'Profilo eolico'!B7848</f>
        <v>993.63832253546366</v>
      </c>
      <c r="E7846">
        <f>$P$39*'Profilo fotovoltaico'!B7848+'Approvvigionamento energia'!$Q$39*'Profilo eolico'!B7848</f>
        <v>745.22874190159769</v>
      </c>
      <c r="F7846">
        <f>$P$41*'Profilo fotovoltaico'!B7848+'Approvvigionamento energia'!$Q$41*'Profilo eolico'!B7848</f>
        <v>496.81916126773183</v>
      </c>
      <c r="G7846">
        <f>$P$43*'Profilo fotovoltaico'!B7848+'Approvvigionamento energia'!$Q$43*'Profilo eolico'!B7848</f>
        <v>248.40958063386591</v>
      </c>
      <c r="H7846">
        <f t="shared" si="244"/>
        <v>1138.4335154826958</v>
      </c>
      <c r="I7846">
        <f>IF(LCOH!$C$28=Menu!$A$1,'Approvvigionamento energia'!C7846,0)+IF(LCOH!$C$28=Menu!$A$2,'Approvvigionamento energia'!D7846,0)+IF(LCOH!$C$28=Menu!$A$3,'Approvvigionamento energia'!E7846,0)+IF(LCOH!$C$28=Menu!$A$4,'Approvvigionamento energia'!F7846,0)+IF(LCOH!$C$28=Menu!$A$5,'Approvvigionamento energia'!G7846,0)+IF(LCOH!$C$28=Menu!$A$6,'Approvvigionamento energia'!H7846,0)</f>
        <v>496.81916126773183</v>
      </c>
      <c r="J7846">
        <f>'Approvvigionamento energia'!A7846+'Approvvigionamento energia'!B7846+'Approvvigionamento energia'!I7846</f>
        <v>667.1191612677319</v>
      </c>
      <c r="K7846">
        <f>IF(MIN(LCOH!$C$18,J7846)&gt;=$P$48*LCOH!$C$18, MIN(LCOH!$C$18,J7846),0)</f>
        <v>667.1191612677319</v>
      </c>
      <c r="L7846">
        <f t="shared" si="245"/>
        <v>0</v>
      </c>
      <c r="M7846">
        <f>K7846/LCOH!$C$18</f>
        <v>0.44474610751182125</v>
      </c>
      <c r="N7846">
        <f>K7846/LCOH!$C$34</f>
        <v>12.853933743116222</v>
      </c>
    </row>
    <row r="7847" spans="1:14" x14ac:dyDescent="0.35">
      <c r="A7847">
        <f>'Profilo fotovoltaico'!B7849*LCOH!$C$20</f>
        <v>0</v>
      </c>
      <c r="B7847">
        <f>'Profilo eolico'!B7849*LCOH!$C$21</f>
        <v>176.5</v>
      </c>
      <c r="C7847">
        <f>$P$35*'Profilo fotovoltaico'!B7849</f>
        <v>0</v>
      </c>
      <c r="D7847">
        <f>$Q$37*'Profilo eolico'!B7849</f>
        <v>1029.8130588814404</v>
      </c>
      <c r="E7847">
        <f>$P$39*'Profilo fotovoltaico'!B7849+'Approvvigionamento energia'!$Q$39*'Profilo eolico'!B7849</f>
        <v>772.35979416108034</v>
      </c>
      <c r="F7847">
        <f>$P$41*'Profilo fotovoltaico'!B7849+'Approvvigionamento energia'!$Q$41*'Profilo eolico'!B7849</f>
        <v>514.90652944072019</v>
      </c>
      <c r="G7847">
        <f>$P$43*'Profilo fotovoltaico'!B7849+'Approvvigionamento energia'!$Q$43*'Profilo eolico'!B7849</f>
        <v>257.4532647203601</v>
      </c>
      <c r="H7847">
        <f t="shared" si="244"/>
        <v>1138.4335154826958</v>
      </c>
      <c r="I7847">
        <f>IF(LCOH!$C$28=Menu!$A$1,'Approvvigionamento energia'!C7847,0)+IF(LCOH!$C$28=Menu!$A$2,'Approvvigionamento energia'!D7847,0)+IF(LCOH!$C$28=Menu!$A$3,'Approvvigionamento energia'!E7847,0)+IF(LCOH!$C$28=Menu!$A$4,'Approvvigionamento energia'!F7847,0)+IF(LCOH!$C$28=Menu!$A$5,'Approvvigionamento energia'!G7847,0)+IF(LCOH!$C$28=Menu!$A$6,'Approvvigionamento energia'!H7847,0)</f>
        <v>514.90652944072019</v>
      </c>
      <c r="J7847">
        <f>'Approvvigionamento energia'!A7847+'Approvvigionamento energia'!B7847+'Approvvigionamento energia'!I7847</f>
        <v>691.40652944072019</v>
      </c>
      <c r="K7847">
        <f>IF(MIN(LCOH!$C$18,J7847)&gt;=$P$48*LCOH!$C$18, MIN(LCOH!$C$18,J7847),0)</f>
        <v>691.40652944072019</v>
      </c>
      <c r="L7847">
        <f t="shared" si="245"/>
        <v>0</v>
      </c>
      <c r="M7847">
        <f>K7847/LCOH!$C$18</f>
        <v>0.46093768629381349</v>
      </c>
      <c r="N7847">
        <f>K7847/LCOH!$C$34</f>
        <v>13.321898447798077</v>
      </c>
    </row>
    <row r="7848" spans="1:14" x14ac:dyDescent="0.35">
      <c r="A7848">
        <f>'Profilo fotovoltaico'!B7850*LCOH!$C$20</f>
        <v>0</v>
      </c>
      <c r="B7848">
        <f>'Profilo eolico'!B7850*LCOH!$C$21</f>
        <v>180.7</v>
      </c>
      <c r="C7848">
        <f>$P$35*'Profilo fotovoltaico'!B7850</f>
        <v>0</v>
      </c>
      <c r="D7848">
        <f>$Q$37*'Profilo eolico'!B7850</f>
        <v>1054.3185254383927</v>
      </c>
      <c r="E7848">
        <f>$P$39*'Profilo fotovoltaico'!B7850+'Approvvigionamento energia'!$Q$39*'Profilo eolico'!B7850</f>
        <v>790.73889407879449</v>
      </c>
      <c r="F7848">
        <f>$P$41*'Profilo fotovoltaico'!B7850+'Approvvigionamento energia'!$Q$41*'Profilo eolico'!B7850</f>
        <v>527.15926271919636</v>
      </c>
      <c r="G7848">
        <f>$P$43*'Profilo fotovoltaico'!B7850+'Approvvigionamento energia'!$Q$43*'Profilo eolico'!B7850</f>
        <v>263.57963135959818</v>
      </c>
      <c r="H7848">
        <f t="shared" si="244"/>
        <v>1138.4335154826958</v>
      </c>
      <c r="I7848">
        <f>IF(LCOH!$C$28=Menu!$A$1,'Approvvigionamento energia'!C7848,0)+IF(LCOH!$C$28=Menu!$A$2,'Approvvigionamento energia'!D7848,0)+IF(LCOH!$C$28=Menu!$A$3,'Approvvigionamento energia'!E7848,0)+IF(LCOH!$C$28=Menu!$A$4,'Approvvigionamento energia'!F7848,0)+IF(LCOH!$C$28=Menu!$A$5,'Approvvigionamento energia'!G7848,0)+IF(LCOH!$C$28=Menu!$A$6,'Approvvigionamento energia'!H7848,0)</f>
        <v>527.15926271919636</v>
      </c>
      <c r="J7848">
        <f>'Approvvigionamento energia'!A7848+'Approvvigionamento energia'!B7848+'Approvvigionamento energia'!I7848</f>
        <v>707.85926271919629</v>
      </c>
      <c r="K7848">
        <f>IF(MIN(LCOH!$C$18,J7848)&gt;=$P$48*LCOH!$C$18, MIN(LCOH!$C$18,J7848),0)</f>
        <v>707.85926271919629</v>
      </c>
      <c r="L7848">
        <f t="shared" si="245"/>
        <v>0</v>
      </c>
      <c r="M7848">
        <f>K7848/LCOH!$C$18</f>
        <v>0.47190617514613087</v>
      </c>
      <c r="N7848">
        <f>K7848/LCOH!$C$34</f>
        <v>13.63890679613095</v>
      </c>
    </row>
    <row r="7849" spans="1:14" x14ac:dyDescent="0.35">
      <c r="A7849">
        <f>'Profilo fotovoltaico'!B7851*LCOH!$C$20</f>
        <v>0</v>
      </c>
      <c r="B7849">
        <f>'Profilo eolico'!B7851*LCOH!$C$21</f>
        <v>181.2</v>
      </c>
      <c r="C7849">
        <f>$P$35*'Profilo fotovoltaico'!B7851</f>
        <v>0</v>
      </c>
      <c r="D7849">
        <f>$Q$37*'Profilo eolico'!B7851</f>
        <v>1057.2358428856489</v>
      </c>
      <c r="E7849">
        <f>$P$39*'Profilo fotovoltaico'!B7851+'Approvvigionamento energia'!$Q$39*'Profilo eolico'!B7851</f>
        <v>792.92688216423664</v>
      </c>
      <c r="F7849">
        <f>$P$41*'Profilo fotovoltaico'!B7851+'Approvvigionamento energia'!$Q$41*'Profilo eolico'!B7851</f>
        <v>528.61792144282447</v>
      </c>
      <c r="G7849">
        <f>$P$43*'Profilo fotovoltaico'!B7851+'Approvvigionamento energia'!$Q$43*'Profilo eolico'!B7851</f>
        <v>264.30896072141223</v>
      </c>
      <c r="H7849">
        <f t="shared" si="244"/>
        <v>1138.4335154826958</v>
      </c>
      <c r="I7849">
        <f>IF(LCOH!$C$28=Menu!$A$1,'Approvvigionamento energia'!C7849,0)+IF(LCOH!$C$28=Menu!$A$2,'Approvvigionamento energia'!D7849,0)+IF(LCOH!$C$28=Menu!$A$3,'Approvvigionamento energia'!E7849,0)+IF(LCOH!$C$28=Menu!$A$4,'Approvvigionamento energia'!F7849,0)+IF(LCOH!$C$28=Menu!$A$5,'Approvvigionamento energia'!G7849,0)+IF(LCOH!$C$28=Menu!$A$6,'Approvvigionamento energia'!H7849,0)</f>
        <v>528.61792144282447</v>
      </c>
      <c r="J7849">
        <f>'Approvvigionamento energia'!A7849+'Approvvigionamento energia'!B7849+'Approvvigionamento energia'!I7849</f>
        <v>709.8179214428244</v>
      </c>
      <c r="K7849">
        <f>IF(MIN(LCOH!$C$18,J7849)&gt;=$P$48*LCOH!$C$18, MIN(LCOH!$C$18,J7849),0)</f>
        <v>709.8179214428244</v>
      </c>
      <c r="L7849">
        <f t="shared" si="245"/>
        <v>0</v>
      </c>
      <c r="M7849">
        <f>K7849/LCOH!$C$18</f>
        <v>0.47321194762854962</v>
      </c>
      <c r="N7849">
        <f>K7849/LCOH!$C$34</f>
        <v>13.676645885218196</v>
      </c>
    </row>
    <row r="7850" spans="1:14" x14ac:dyDescent="0.35">
      <c r="A7850">
        <f>'Profilo fotovoltaico'!B7852*LCOH!$C$20</f>
        <v>0</v>
      </c>
      <c r="B7850">
        <f>'Profilo eolico'!B7852*LCOH!$C$21</f>
        <v>180.79999999999998</v>
      </c>
      <c r="C7850">
        <f>$P$35*'Profilo fotovoltaico'!B7852</f>
        <v>0</v>
      </c>
      <c r="D7850">
        <f>$Q$37*'Profilo eolico'!B7852</f>
        <v>1054.9019889278438</v>
      </c>
      <c r="E7850">
        <f>$P$39*'Profilo fotovoltaico'!B7852+'Approvvigionamento energia'!$Q$39*'Profilo eolico'!B7852</f>
        <v>791.17649169588287</v>
      </c>
      <c r="F7850">
        <f>$P$41*'Profilo fotovoltaico'!B7852+'Approvvigionamento energia'!$Q$41*'Profilo eolico'!B7852</f>
        <v>527.45099446392192</v>
      </c>
      <c r="G7850">
        <f>$P$43*'Profilo fotovoltaico'!B7852+'Approvvigionamento energia'!$Q$43*'Profilo eolico'!B7852</f>
        <v>263.72549723196096</v>
      </c>
      <c r="H7850">
        <f t="shared" si="244"/>
        <v>1138.4335154826958</v>
      </c>
      <c r="I7850">
        <f>IF(LCOH!$C$28=Menu!$A$1,'Approvvigionamento energia'!C7850,0)+IF(LCOH!$C$28=Menu!$A$2,'Approvvigionamento energia'!D7850,0)+IF(LCOH!$C$28=Menu!$A$3,'Approvvigionamento energia'!E7850,0)+IF(LCOH!$C$28=Menu!$A$4,'Approvvigionamento energia'!F7850,0)+IF(LCOH!$C$28=Menu!$A$5,'Approvvigionamento energia'!G7850,0)+IF(LCOH!$C$28=Menu!$A$6,'Approvvigionamento energia'!H7850,0)</f>
        <v>527.45099446392192</v>
      </c>
      <c r="J7850">
        <f>'Approvvigionamento energia'!A7850+'Approvvigionamento energia'!B7850+'Approvvigionamento energia'!I7850</f>
        <v>708.25099446392187</v>
      </c>
      <c r="K7850">
        <f>IF(MIN(LCOH!$C$18,J7850)&gt;=$P$48*LCOH!$C$18, MIN(LCOH!$C$18,J7850),0)</f>
        <v>708.25099446392187</v>
      </c>
      <c r="L7850">
        <f t="shared" si="245"/>
        <v>0</v>
      </c>
      <c r="M7850">
        <f>K7850/LCOH!$C$18</f>
        <v>0.4721673296426146</v>
      </c>
      <c r="N7850">
        <f>K7850/LCOH!$C$34</f>
        <v>13.646454613948398</v>
      </c>
    </row>
    <row r="7851" spans="1:14" x14ac:dyDescent="0.35">
      <c r="A7851">
        <f>'Profilo fotovoltaico'!B7853*LCOH!$C$20</f>
        <v>0</v>
      </c>
      <c r="B7851">
        <f>'Profilo eolico'!B7853*LCOH!$C$21</f>
        <v>179.9</v>
      </c>
      <c r="C7851">
        <f>$P$35*'Profilo fotovoltaico'!B7853</f>
        <v>0</v>
      </c>
      <c r="D7851">
        <f>$Q$37*'Profilo eolico'!B7853</f>
        <v>1049.6508175227827</v>
      </c>
      <c r="E7851">
        <f>$P$39*'Profilo fotovoltaico'!B7853+'Approvvigionamento energia'!$Q$39*'Profilo eolico'!B7853</f>
        <v>787.23811314208706</v>
      </c>
      <c r="F7851">
        <f>$P$41*'Profilo fotovoltaico'!B7853+'Approvvigionamento energia'!$Q$41*'Profilo eolico'!B7853</f>
        <v>524.82540876139137</v>
      </c>
      <c r="G7851">
        <f>$P$43*'Profilo fotovoltaico'!B7853+'Approvvigionamento energia'!$Q$43*'Profilo eolico'!B7853</f>
        <v>262.41270438069569</v>
      </c>
      <c r="H7851">
        <f t="shared" si="244"/>
        <v>1138.4335154826958</v>
      </c>
      <c r="I7851">
        <f>IF(LCOH!$C$28=Menu!$A$1,'Approvvigionamento energia'!C7851,0)+IF(LCOH!$C$28=Menu!$A$2,'Approvvigionamento energia'!D7851,0)+IF(LCOH!$C$28=Menu!$A$3,'Approvvigionamento energia'!E7851,0)+IF(LCOH!$C$28=Menu!$A$4,'Approvvigionamento energia'!F7851,0)+IF(LCOH!$C$28=Menu!$A$5,'Approvvigionamento energia'!G7851,0)+IF(LCOH!$C$28=Menu!$A$6,'Approvvigionamento energia'!H7851,0)</f>
        <v>524.82540876139137</v>
      </c>
      <c r="J7851">
        <f>'Approvvigionamento energia'!A7851+'Approvvigionamento energia'!B7851+'Approvvigionamento energia'!I7851</f>
        <v>704.72540876139135</v>
      </c>
      <c r="K7851">
        <f>IF(MIN(LCOH!$C$18,J7851)&gt;=$P$48*LCOH!$C$18, MIN(LCOH!$C$18,J7851),0)</f>
        <v>704.72540876139135</v>
      </c>
      <c r="L7851">
        <f t="shared" si="245"/>
        <v>0</v>
      </c>
      <c r="M7851">
        <f>K7851/LCOH!$C$18</f>
        <v>0.46981693917426087</v>
      </c>
      <c r="N7851">
        <f>K7851/LCOH!$C$34</f>
        <v>13.578524253591356</v>
      </c>
    </row>
    <row r="7852" spans="1:14" x14ac:dyDescent="0.35">
      <c r="A7852">
        <f>'Profilo fotovoltaico'!B7854*LCOH!$C$20</f>
        <v>0</v>
      </c>
      <c r="B7852">
        <f>'Profilo eolico'!B7854*LCOH!$C$21</f>
        <v>177.1</v>
      </c>
      <c r="C7852">
        <f>$P$35*'Profilo fotovoltaico'!B7854</f>
        <v>0</v>
      </c>
      <c r="D7852">
        <f>$Q$37*'Profilo eolico'!B7854</f>
        <v>1033.3138398181479</v>
      </c>
      <c r="E7852">
        <f>$P$39*'Profilo fotovoltaico'!B7854+'Approvvigionamento energia'!$Q$39*'Profilo eolico'!B7854</f>
        <v>774.985379863611</v>
      </c>
      <c r="F7852">
        <f>$P$41*'Profilo fotovoltaico'!B7854+'Approvvigionamento energia'!$Q$41*'Profilo eolico'!B7854</f>
        <v>516.65691990907396</v>
      </c>
      <c r="G7852">
        <f>$P$43*'Profilo fotovoltaico'!B7854+'Approvvigionamento energia'!$Q$43*'Profilo eolico'!B7854</f>
        <v>258.32845995453698</v>
      </c>
      <c r="H7852">
        <f t="shared" si="244"/>
        <v>1138.4335154826958</v>
      </c>
      <c r="I7852">
        <f>IF(LCOH!$C$28=Menu!$A$1,'Approvvigionamento energia'!C7852,0)+IF(LCOH!$C$28=Menu!$A$2,'Approvvigionamento energia'!D7852,0)+IF(LCOH!$C$28=Menu!$A$3,'Approvvigionamento energia'!E7852,0)+IF(LCOH!$C$28=Menu!$A$4,'Approvvigionamento energia'!F7852,0)+IF(LCOH!$C$28=Menu!$A$5,'Approvvigionamento energia'!G7852,0)+IF(LCOH!$C$28=Menu!$A$6,'Approvvigionamento energia'!H7852,0)</f>
        <v>516.65691990907396</v>
      </c>
      <c r="J7852">
        <f>'Approvvigionamento energia'!A7852+'Approvvigionamento energia'!B7852+'Approvvigionamento energia'!I7852</f>
        <v>693.75691990907399</v>
      </c>
      <c r="K7852">
        <f>IF(MIN(LCOH!$C$18,J7852)&gt;=$P$48*LCOH!$C$18, MIN(LCOH!$C$18,J7852),0)</f>
        <v>693.75691990907399</v>
      </c>
      <c r="L7852">
        <f t="shared" si="245"/>
        <v>0</v>
      </c>
      <c r="M7852">
        <f>K7852/LCOH!$C$18</f>
        <v>0.46250461327271597</v>
      </c>
      <c r="N7852">
        <f>K7852/LCOH!$C$34</f>
        <v>13.367185354702775</v>
      </c>
    </row>
    <row r="7853" spans="1:14" x14ac:dyDescent="0.35">
      <c r="A7853">
        <f>'Profilo fotovoltaico'!B7855*LCOH!$C$20</f>
        <v>0</v>
      </c>
      <c r="B7853">
        <f>'Profilo eolico'!B7855*LCOH!$C$21</f>
        <v>170</v>
      </c>
      <c r="C7853">
        <f>$P$35*'Profilo fotovoltaico'!B7855</f>
        <v>0</v>
      </c>
      <c r="D7853">
        <f>$Q$37*'Profilo eolico'!B7855</f>
        <v>991.88793206710989</v>
      </c>
      <c r="E7853">
        <f>$P$39*'Profilo fotovoltaico'!B7855+'Approvvigionamento energia'!$Q$39*'Profilo eolico'!B7855</f>
        <v>743.91594905033242</v>
      </c>
      <c r="F7853">
        <f>$P$41*'Profilo fotovoltaico'!B7855+'Approvvigionamento energia'!$Q$41*'Profilo eolico'!B7855</f>
        <v>495.94396603355494</v>
      </c>
      <c r="G7853">
        <f>$P$43*'Profilo fotovoltaico'!B7855+'Approvvigionamento energia'!$Q$43*'Profilo eolico'!B7855</f>
        <v>247.97198301677747</v>
      </c>
      <c r="H7853">
        <f t="shared" si="244"/>
        <v>1138.4335154826958</v>
      </c>
      <c r="I7853">
        <f>IF(LCOH!$C$28=Menu!$A$1,'Approvvigionamento energia'!C7853,0)+IF(LCOH!$C$28=Menu!$A$2,'Approvvigionamento energia'!D7853,0)+IF(LCOH!$C$28=Menu!$A$3,'Approvvigionamento energia'!E7853,0)+IF(LCOH!$C$28=Menu!$A$4,'Approvvigionamento energia'!F7853,0)+IF(LCOH!$C$28=Menu!$A$5,'Approvvigionamento energia'!G7853,0)+IF(LCOH!$C$28=Menu!$A$6,'Approvvigionamento energia'!H7853,0)</f>
        <v>495.94396603355494</v>
      </c>
      <c r="J7853">
        <f>'Approvvigionamento energia'!A7853+'Approvvigionamento energia'!B7853+'Approvvigionamento energia'!I7853</f>
        <v>665.94396603355494</v>
      </c>
      <c r="K7853">
        <f>IF(MIN(LCOH!$C$18,J7853)&gt;=$P$48*LCOH!$C$18, MIN(LCOH!$C$18,J7853),0)</f>
        <v>665.94396603355494</v>
      </c>
      <c r="L7853">
        <f t="shared" si="245"/>
        <v>0</v>
      </c>
      <c r="M7853">
        <f>K7853/LCOH!$C$18</f>
        <v>0.44396264402236996</v>
      </c>
      <c r="N7853">
        <f>K7853/LCOH!$C$34</f>
        <v>12.831290289663873</v>
      </c>
    </row>
    <row r="7854" spans="1:14" x14ac:dyDescent="0.35">
      <c r="A7854">
        <f>'Profilo fotovoltaico'!B7856*LCOH!$C$20</f>
        <v>0</v>
      </c>
      <c r="B7854">
        <f>'Profilo eolico'!B7856*LCOH!$C$21</f>
        <v>162</v>
      </c>
      <c r="C7854">
        <f>$P$35*'Profilo fotovoltaico'!B7856</f>
        <v>0</v>
      </c>
      <c r="D7854">
        <f>$Q$37*'Profilo eolico'!B7856</f>
        <v>945.21085291101065</v>
      </c>
      <c r="E7854">
        <f>$P$39*'Profilo fotovoltaico'!B7856+'Approvvigionamento energia'!$Q$39*'Profilo eolico'!B7856</f>
        <v>708.9081396832579</v>
      </c>
      <c r="F7854">
        <f>$P$41*'Profilo fotovoltaico'!B7856+'Approvvigionamento energia'!$Q$41*'Profilo eolico'!B7856</f>
        <v>472.60542645550532</v>
      </c>
      <c r="G7854">
        <f>$P$43*'Profilo fotovoltaico'!B7856+'Approvvigionamento energia'!$Q$43*'Profilo eolico'!B7856</f>
        <v>236.30271322775266</v>
      </c>
      <c r="H7854">
        <f t="shared" si="244"/>
        <v>1138.4335154826958</v>
      </c>
      <c r="I7854">
        <f>IF(LCOH!$C$28=Menu!$A$1,'Approvvigionamento energia'!C7854,0)+IF(LCOH!$C$28=Menu!$A$2,'Approvvigionamento energia'!D7854,0)+IF(LCOH!$C$28=Menu!$A$3,'Approvvigionamento energia'!E7854,0)+IF(LCOH!$C$28=Menu!$A$4,'Approvvigionamento energia'!F7854,0)+IF(LCOH!$C$28=Menu!$A$5,'Approvvigionamento energia'!G7854,0)+IF(LCOH!$C$28=Menu!$A$6,'Approvvigionamento energia'!H7854,0)</f>
        <v>472.60542645550532</v>
      </c>
      <c r="J7854">
        <f>'Approvvigionamento energia'!A7854+'Approvvigionamento energia'!B7854+'Approvvigionamento energia'!I7854</f>
        <v>634.60542645550527</v>
      </c>
      <c r="K7854">
        <f>IF(MIN(LCOH!$C$18,J7854)&gt;=$P$48*LCOH!$C$18, MIN(LCOH!$C$18,J7854),0)</f>
        <v>634.60542645550527</v>
      </c>
      <c r="L7854">
        <f t="shared" si="245"/>
        <v>0</v>
      </c>
      <c r="M7854">
        <f>K7854/LCOH!$C$18</f>
        <v>0.42307028430367016</v>
      </c>
      <c r="N7854">
        <f>K7854/LCOH!$C$34</f>
        <v>12.227464864267924</v>
      </c>
    </row>
    <row r="7855" spans="1:14" x14ac:dyDescent="0.35">
      <c r="A7855">
        <f>'Profilo fotovoltaico'!B7857*LCOH!$C$20</f>
        <v>0</v>
      </c>
      <c r="B7855">
        <f>'Profilo eolico'!B7857*LCOH!$C$21</f>
        <v>160.20000000000002</v>
      </c>
      <c r="C7855">
        <f>$P$35*'Profilo fotovoltaico'!B7857</f>
        <v>0</v>
      </c>
      <c r="D7855">
        <f>$Q$37*'Profilo eolico'!B7857</f>
        <v>934.70851010088825</v>
      </c>
      <c r="E7855">
        <f>$P$39*'Profilo fotovoltaico'!B7857+'Approvvigionamento energia'!$Q$39*'Profilo eolico'!B7857</f>
        <v>701.03138257566616</v>
      </c>
      <c r="F7855">
        <f>$P$41*'Profilo fotovoltaico'!B7857+'Approvvigionamento energia'!$Q$41*'Profilo eolico'!B7857</f>
        <v>467.35425505044412</v>
      </c>
      <c r="G7855">
        <f>$P$43*'Profilo fotovoltaico'!B7857+'Approvvigionamento energia'!$Q$43*'Profilo eolico'!B7857</f>
        <v>233.67712752522206</v>
      </c>
      <c r="H7855">
        <f t="shared" si="244"/>
        <v>1138.4335154826958</v>
      </c>
      <c r="I7855">
        <f>IF(LCOH!$C$28=Menu!$A$1,'Approvvigionamento energia'!C7855,0)+IF(LCOH!$C$28=Menu!$A$2,'Approvvigionamento energia'!D7855,0)+IF(LCOH!$C$28=Menu!$A$3,'Approvvigionamento energia'!E7855,0)+IF(LCOH!$C$28=Menu!$A$4,'Approvvigionamento energia'!F7855,0)+IF(LCOH!$C$28=Menu!$A$5,'Approvvigionamento energia'!G7855,0)+IF(LCOH!$C$28=Menu!$A$6,'Approvvigionamento energia'!H7855,0)</f>
        <v>467.35425505044412</v>
      </c>
      <c r="J7855">
        <f>'Approvvigionamento energia'!A7855+'Approvvigionamento energia'!B7855+'Approvvigionamento energia'!I7855</f>
        <v>627.55425505044411</v>
      </c>
      <c r="K7855">
        <f>IF(MIN(LCOH!$C$18,J7855)&gt;=$P$48*LCOH!$C$18, MIN(LCOH!$C$18,J7855),0)</f>
        <v>627.55425505044411</v>
      </c>
      <c r="L7855">
        <f t="shared" si="245"/>
        <v>0</v>
      </c>
      <c r="M7855">
        <f>K7855/LCOH!$C$18</f>
        <v>0.41836950336696271</v>
      </c>
      <c r="N7855">
        <f>K7855/LCOH!$C$34</f>
        <v>12.091604143553838</v>
      </c>
    </row>
    <row r="7856" spans="1:14" x14ac:dyDescent="0.35">
      <c r="A7856">
        <f>'Profilo fotovoltaico'!B7858*LCOH!$C$20</f>
        <v>11</v>
      </c>
      <c r="B7856">
        <f>'Profilo eolico'!B7858*LCOH!$C$21</f>
        <v>159.80000000000001</v>
      </c>
      <c r="C7856">
        <f>$P$35*'Profilo fotovoltaico'!B7858</f>
        <v>80.900734063842705</v>
      </c>
      <c r="D7856">
        <f>$Q$37*'Profilo eolico'!B7858</f>
        <v>932.37465614308326</v>
      </c>
      <c r="E7856">
        <f>$P$39*'Profilo fotovoltaico'!B7858+'Approvvigionamento energia'!$Q$39*'Profilo eolico'!B7858</f>
        <v>719.50617562327307</v>
      </c>
      <c r="F7856">
        <f>$P$41*'Profilo fotovoltaico'!B7858+'Approvvigionamento energia'!$Q$41*'Profilo eolico'!B7858</f>
        <v>506.63769510346299</v>
      </c>
      <c r="G7856">
        <f>$P$43*'Profilo fotovoltaico'!B7858+'Approvvigionamento energia'!$Q$43*'Profilo eolico'!B7858</f>
        <v>293.76921458365285</v>
      </c>
      <c r="H7856">
        <f t="shared" si="244"/>
        <v>1138.4335154826958</v>
      </c>
      <c r="I7856">
        <f>IF(LCOH!$C$28=Menu!$A$1,'Approvvigionamento energia'!C7856,0)+IF(LCOH!$C$28=Menu!$A$2,'Approvvigionamento energia'!D7856,0)+IF(LCOH!$C$28=Menu!$A$3,'Approvvigionamento energia'!E7856,0)+IF(LCOH!$C$28=Menu!$A$4,'Approvvigionamento energia'!F7856,0)+IF(LCOH!$C$28=Menu!$A$5,'Approvvigionamento energia'!G7856,0)+IF(LCOH!$C$28=Menu!$A$6,'Approvvigionamento energia'!H7856,0)</f>
        <v>506.63769510346299</v>
      </c>
      <c r="J7856">
        <f>'Approvvigionamento energia'!A7856+'Approvvigionamento energia'!B7856+'Approvvigionamento energia'!I7856</f>
        <v>677.43769510346306</v>
      </c>
      <c r="K7856">
        <f>IF(MIN(LCOH!$C$18,J7856)&gt;=$P$48*LCOH!$C$18, MIN(LCOH!$C$18,J7856),0)</f>
        <v>677.43769510346306</v>
      </c>
      <c r="L7856">
        <f t="shared" si="245"/>
        <v>0</v>
      </c>
      <c r="M7856">
        <f>K7856/LCOH!$C$18</f>
        <v>0.45162513006897537</v>
      </c>
      <c r="N7856">
        <f>K7856/LCOH!$C$34</f>
        <v>13.052749423958826</v>
      </c>
    </row>
    <row r="7857" spans="1:14" x14ac:dyDescent="0.35">
      <c r="A7857">
        <f>'Profilo fotovoltaico'!B7859*LCOH!$C$20</f>
        <v>91</v>
      </c>
      <c r="B7857">
        <f>'Profilo eolico'!B7859*LCOH!$C$21</f>
        <v>138.9</v>
      </c>
      <c r="C7857">
        <f>$P$35*'Profilo fotovoltaico'!B7859</f>
        <v>669.26970907360794</v>
      </c>
      <c r="D7857">
        <f>$Q$37*'Profilo eolico'!B7859</f>
        <v>810.4307868477739</v>
      </c>
      <c r="E7857">
        <f>$P$39*'Profilo fotovoltaico'!B7859+'Approvvigionamento energia'!$Q$39*'Profilo eolico'!B7859</f>
        <v>775.14051740423236</v>
      </c>
      <c r="F7857">
        <f>$P$41*'Profilo fotovoltaico'!B7859+'Approvvigionamento energia'!$Q$41*'Profilo eolico'!B7859</f>
        <v>739.85024796069092</v>
      </c>
      <c r="G7857">
        <f>$P$43*'Profilo fotovoltaico'!B7859+'Approvvigionamento energia'!$Q$43*'Profilo eolico'!B7859</f>
        <v>704.55997851714937</v>
      </c>
      <c r="H7857">
        <f t="shared" si="244"/>
        <v>1138.4335154826958</v>
      </c>
      <c r="I7857">
        <f>IF(LCOH!$C$28=Menu!$A$1,'Approvvigionamento energia'!C7857,0)+IF(LCOH!$C$28=Menu!$A$2,'Approvvigionamento energia'!D7857,0)+IF(LCOH!$C$28=Menu!$A$3,'Approvvigionamento energia'!E7857,0)+IF(LCOH!$C$28=Menu!$A$4,'Approvvigionamento energia'!F7857,0)+IF(LCOH!$C$28=Menu!$A$5,'Approvvigionamento energia'!G7857,0)+IF(LCOH!$C$28=Menu!$A$6,'Approvvigionamento energia'!H7857,0)</f>
        <v>739.85024796069092</v>
      </c>
      <c r="J7857">
        <f>'Approvvigionamento energia'!A7857+'Approvvigionamento energia'!B7857+'Approvvigionamento energia'!I7857</f>
        <v>969.7502479606909</v>
      </c>
      <c r="K7857">
        <f>IF(MIN(LCOH!$C$18,J7857)&gt;=$P$48*LCOH!$C$18, MIN(LCOH!$C$18,J7857),0)</f>
        <v>969.7502479606909</v>
      </c>
      <c r="L7857">
        <f t="shared" si="245"/>
        <v>0</v>
      </c>
      <c r="M7857">
        <f>K7857/LCOH!$C$18</f>
        <v>0.64650016530712728</v>
      </c>
      <c r="N7857">
        <f>K7857/LCOH!$C$34</f>
        <v>18.684975875928533</v>
      </c>
    </row>
    <row r="7858" spans="1:14" x14ac:dyDescent="0.35">
      <c r="A7858">
        <f>'Profilo fotovoltaico'!B7860*LCOH!$C$20</f>
        <v>201</v>
      </c>
      <c r="B7858">
        <f>'Profilo eolico'!B7860*LCOH!$C$21</f>
        <v>155.9</v>
      </c>
      <c r="C7858">
        <f>$P$35*'Profilo fotovoltaico'!B7860</f>
        <v>1478.2770497120353</v>
      </c>
      <c r="D7858">
        <f>$Q$37*'Profilo eolico'!B7860</f>
        <v>909.61958005448491</v>
      </c>
      <c r="E7858">
        <f>$P$39*'Profilo fotovoltaico'!B7860+'Approvvigionamento energia'!$Q$39*'Profilo eolico'!B7860</f>
        <v>1051.7839474688724</v>
      </c>
      <c r="F7858">
        <f>$P$41*'Profilo fotovoltaico'!B7860+'Approvvigionamento energia'!$Q$41*'Profilo eolico'!B7860</f>
        <v>1193.9483148832601</v>
      </c>
      <c r="G7858">
        <f>$P$43*'Profilo fotovoltaico'!B7860+'Approvvigionamento energia'!$Q$43*'Profilo eolico'!B7860</f>
        <v>1336.1126822976476</v>
      </c>
      <c r="H7858">
        <f t="shared" si="244"/>
        <v>1138.4335154826958</v>
      </c>
      <c r="I7858">
        <f>IF(LCOH!$C$28=Menu!$A$1,'Approvvigionamento energia'!C7858,0)+IF(LCOH!$C$28=Menu!$A$2,'Approvvigionamento energia'!D7858,0)+IF(LCOH!$C$28=Menu!$A$3,'Approvvigionamento energia'!E7858,0)+IF(LCOH!$C$28=Menu!$A$4,'Approvvigionamento energia'!F7858,0)+IF(LCOH!$C$28=Menu!$A$5,'Approvvigionamento energia'!G7858,0)+IF(LCOH!$C$28=Menu!$A$6,'Approvvigionamento energia'!H7858,0)</f>
        <v>1193.9483148832601</v>
      </c>
      <c r="J7858">
        <f>'Approvvigionamento energia'!A7858+'Approvvigionamento energia'!B7858+'Approvvigionamento energia'!I7858</f>
        <v>1550.8483148832602</v>
      </c>
      <c r="K7858">
        <f>IF(MIN(LCOH!$C$18,J7858)&gt;=$P$48*LCOH!$C$18, MIN(LCOH!$C$18,J7858),0)</f>
        <v>1500</v>
      </c>
      <c r="L7858">
        <f t="shared" si="245"/>
        <v>50.848314883260173</v>
      </c>
      <c r="M7858">
        <f>K7858/LCOH!$C$18</f>
        <v>1</v>
      </c>
      <c r="N7858">
        <f>K7858/LCOH!$C$34</f>
        <v>28.901734104046245</v>
      </c>
    </row>
    <row r="7859" spans="1:14" x14ac:dyDescent="0.35">
      <c r="A7859">
        <f>'Profilo fotovoltaico'!B7861*LCOH!$C$20</f>
        <v>283</v>
      </c>
      <c r="B7859">
        <f>'Profilo eolico'!B7861*LCOH!$C$21</f>
        <v>205.2</v>
      </c>
      <c r="C7859">
        <f>$P$35*'Profilo fotovoltaico'!B7861</f>
        <v>2081.3552490970442</v>
      </c>
      <c r="D7859">
        <f>$Q$37*'Profilo eolico'!B7861</f>
        <v>1197.2670803539468</v>
      </c>
      <c r="E7859">
        <f>$P$39*'Profilo fotovoltaico'!B7861+'Approvvigionamento energia'!$Q$39*'Profilo eolico'!B7861</f>
        <v>1418.2891225397211</v>
      </c>
      <c r="F7859">
        <f>$P$41*'Profilo fotovoltaico'!B7861+'Approvvigionamento energia'!$Q$41*'Profilo eolico'!B7861</f>
        <v>1639.3111647254955</v>
      </c>
      <c r="G7859">
        <f>$P$43*'Profilo fotovoltaico'!B7861+'Approvvigionamento energia'!$Q$43*'Profilo eolico'!B7861</f>
        <v>1860.3332069112698</v>
      </c>
      <c r="H7859">
        <f t="shared" si="244"/>
        <v>1138.4335154826958</v>
      </c>
      <c r="I7859">
        <f>IF(LCOH!$C$28=Menu!$A$1,'Approvvigionamento energia'!C7859,0)+IF(LCOH!$C$28=Menu!$A$2,'Approvvigionamento energia'!D7859,0)+IF(LCOH!$C$28=Menu!$A$3,'Approvvigionamento energia'!E7859,0)+IF(LCOH!$C$28=Menu!$A$4,'Approvvigionamento energia'!F7859,0)+IF(LCOH!$C$28=Menu!$A$5,'Approvvigionamento energia'!G7859,0)+IF(LCOH!$C$28=Menu!$A$6,'Approvvigionamento energia'!H7859,0)</f>
        <v>1639.3111647254955</v>
      </c>
      <c r="J7859">
        <f>'Approvvigionamento energia'!A7859+'Approvvigionamento energia'!B7859+'Approvvigionamento energia'!I7859</f>
        <v>2127.5111647254953</v>
      </c>
      <c r="K7859">
        <f>IF(MIN(LCOH!$C$18,J7859)&gt;=$P$48*LCOH!$C$18, MIN(LCOH!$C$18,J7859),0)</f>
        <v>1500</v>
      </c>
      <c r="L7859">
        <f t="shared" si="245"/>
        <v>627.51116472549529</v>
      </c>
      <c r="M7859">
        <f>K7859/LCOH!$C$18</f>
        <v>1</v>
      </c>
      <c r="N7859">
        <f>K7859/LCOH!$C$34</f>
        <v>28.901734104046245</v>
      </c>
    </row>
    <row r="7860" spans="1:14" x14ac:dyDescent="0.35">
      <c r="A7860">
        <f>'Profilo fotovoltaico'!B7862*LCOH!$C$20</f>
        <v>320</v>
      </c>
      <c r="B7860">
        <f>'Profilo eolico'!B7862*LCOH!$C$21</f>
        <v>235.6</v>
      </c>
      <c r="C7860">
        <f>$P$35*'Profilo fotovoltaico'!B7862</f>
        <v>2353.4759000390609</v>
      </c>
      <c r="D7860">
        <f>$Q$37*'Profilo eolico'!B7862</f>
        <v>1374.639981147124</v>
      </c>
      <c r="E7860">
        <f>$P$39*'Profilo fotovoltaico'!B7862+'Approvvigionamento energia'!$Q$39*'Profilo eolico'!B7862</f>
        <v>1619.3489608701084</v>
      </c>
      <c r="F7860">
        <f>$P$41*'Profilo fotovoltaico'!B7862+'Approvvigionamento energia'!$Q$41*'Profilo eolico'!B7862</f>
        <v>1864.0579405930926</v>
      </c>
      <c r="G7860">
        <f>$P$43*'Profilo fotovoltaico'!B7862+'Approvvigionamento energia'!$Q$43*'Profilo eolico'!B7862</f>
        <v>2108.7669203160767</v>
      </c>
      <c r="H7860">
        <f t="shared" si="244"/>
        <v>1138.4335154826958</v>
      </c>
      <c r="I7860">
        <f>IF(LCOH!$C$28=Menu!$A$1,'Approvvigionamento energia'!C7860,0)+IF(LCOH!$C$28=Menu!$A$2,'Approvvigionamento energia'!D7860,0)+IF(LCOH!$C$28=Menu!$A$3,'Approvvigionamento energia'!E7860,0)+IF(LCOH!$C$28=Menu!$A$4,'Approvvigionamento energia'!F7860,0)+IF(LCOH!$C$28=Menu!$A$5,'Approvvigionamento energia'!G7860,0)+IF(LCOH!$C$28=Menu!$A$6,'Approvvigionamento energia'!H7860,0)</f>
        <v>1864.0579405930926</v>
      </c>
      <c r="J7860">
        <f>'Approvvigionamento energia'!A7860+'Approvvigionamento energia'!B7860+'Approvvigionamento energia'!I7860</f>
        <v>2419.6579405930925</v>
      </c>
      <c r="K7860">
        <f>IF(MIN(LCOH!$C$18,J7860)&gt;=$P$48*LCOH!$C$18, MIN(LCOH!$C$18,J7860),0)</f>
        <v>1500</v>
      </c>
      <c r="L7860">
        <f t="shared" si="245"/>
        <v>919.65794059309246</v>
      </c>
      <c r="M7860">
        <f>K7860/LCOH!$C$18</f>
        <v>1</v>
      </c>
      <c r="N7860">
        <f>K7860/LCOH!$C$34</f>
        <v>28.901734104046245</v>
      </c>
    </row>
    <row r="7861" spans="1:14" x14ac:dyDescent="0.35">
      <c r="A7861">
        <f>'Profilo fotovoltaico'!B7863*LCOH!$C$20</f>
        <v>313</v>
      </c>
      <c r="B7861">
        <f>'Profilo eolico'!B7863*LCOH!$C$21</f>
        <v>250.7</v>
      </c>
      <c r="C7861">
        <f>$P$35*'Profilo fotovoltaico'!B7863</f>
        <v>2301.9936147257063</v>
      </c>
      <c r="D7861">
        <f>$Q$37*'Profilo eolico'!B7863</f>
        <v>1462.7429680542614</v>
      </c>
      <c r="E7861">
        <f>$P$39*'Profilo fotovoltaico'!B7863+'Approvvigionamento energia'!$Q$39*'Profilo eolico'!B7863</f>
        <v>1672.5556297221224</v>
      </c>
      <c r="F7861">
        <f>$P$41*'Profilo fotovoltaico'!B7863+'Approvvigionamento energia'!$Q$41*'Profilo eolico'!B7863</f>
        <v>1882.3682913899838</v>
      </c>
      <c r="G7861">
        <f>$P$43*'Profilo fotovoltaico'!B7863+'Approvvigionamento energia'!$Q$43*'Profilo eolico'!B7863</f>
        <v>2092.1809530578453</v>
      </c>
      <c r="H7861">
        <f t="shared" si="244"/>
        <v>1138.4335154826958</v>
      </c>
      <c r="I7861">
        <f>IF(LCOH!$C$28=Menu!$A$1,'Approvvigionamento energia'!C7861,0)+IF(LCOH!$C$28=Menu!$A$2,'Approvvigionamento energia'!D7861,0)+IF(LCOH!$C$28=Menu!$A$3,'Approvvigionamento energia'!E7861,0)+IF(LCOH!$C$28=Menu!$A$4,'Approvvigionamento energia'!F7861,0)+IF(LCOH!$C$28=Menu!$A$5,'Approvvigionamento energia'!G7861,0)+IF(LCOH!$C$28=Menu!$A$6,'Approvvigionamento energia'!H7861,0)</f>
        <v>1882.3682913899838</v>
      </c>
      <c r="J7861">
        <f>'Approvvigionamento energia'!A7861+'Approvvigionamento energia'!B7861+'Approvvigionamento energia'!I7861</f>
        <v>2446.0682913899836</v>
      </c>
      <c r="K7861">
        <f>IF(MIN(LCOH!$C$18,J7861)&gt;=$P$48*LCOH!$C$18, MIN(LCOH!$C$18,J7861),0)</f>
        <v>1500</v>
      </c>
      <c r="L7861">
        <f t="shared" si="245"/>
        <v>946.06829138998364</v>
      </c>
      <c r="M7861">
        <f>K7861/LCOH!$C$18</f>
        <v>1</v>
      </c>
      <c r="N7861">
        <f>K7861/LCOH!$C$34</f>
        <v>28.901734104046245</v>
      </c>
    </row>
    <row r="7862" spans="1:14" x14ac:dyDescent="0.35">
      <c r="A7862">
        <f>'Profilo fotovoltaico'!B7864*LCOH!$C$20</f>
        <v>274</v>
      </c>
      <c r="B7862">
        <f>'Profilo eolico'!B7864*LCOH!$C$21</f>
        <v>258</v>
      </c>
      <c r="C7862">
        <f>$P$35*'Profilo fotovoltaico'!B7864</f>
        <v>2015.163739408446</v>
      </c>
      <c r="D7862">
        <f>$Q$37*'Profilo eolico'!B7864</f>
        <v>1505.3358027842021</v>
      </c>
      <c r="E7862">
        <f>$P$39*'Profilo fotovoltaico'!B7864+'Approvvigionamento energia'!$Q$39*'Profilo eolico'!B7864</f>
        <v>1632.7927869402629</v>
      </c>
      <c r="F7862">
        <f>$P$41*'Profilo fotovoltaico'!B7864+'Approvvigionamento energia'!$Q$41*'Profilo eolico'!B7864</f>
        <v>1760.2497710963239</v>
      </c>
      <c r="G7862">
        <f>$P$43*'Profilo fotovoltaico'!B7864+'Approvvigionamento energia'!$Q$43*'Profilo eolico'!B7864</f>
        <v>1887.7067552523852</v>
      </c>
      <c r="H7862">
        <f t="shared" si="244"/>
        <v>1138.4335154826958</v>
      </c>
      <c r="I7862">
        <f>IF(LCOH!$C$28=Menu!$A$1,'Approvvigionamento energia'!C7862,0)+IF(LCOH!$C$28=Menu!$A$2,'Approvvigionamento energia'!D7862,0)+IF(LCOH!$C$28=Menu!$A$3,'Approvvigionamento energia'!E7862,0)+IF(LCOH!$C$28=Menu!$A$4,'Approvvigionamento energia'!F7862,0)+IF(LCOH!$C$28=Menu!$A$5,'Approvvigionamento energia'!G7862,0)+IF(LCOH!$C$28=Menu!$A$6,'Approvvigionamento energia'!H7862,0)</f>
        <v>1760.2497710963239</v>
      </c>
      <c r="J7862">
        <f>'Approvvigionamento energia'!A7862+'Approvvigionamento energia'!B7862+'Approvvigionamento energia'!I7862</f>
        <v>2292.2497710963239</v>
      </c>
      <c r="K7862">
        <f>IF(MIN(LCOH!$C$18,J7862)&gt;=$P$48*LCOH!$C$18, MIN(LCOH!$C$18,J7862),0)</f>
        <v>1500</v>
      </c>
      <c r="L7862">
        <f t="shared" si="245"/>
        <v>792.24977109632391</v>
      </c>
      <c r="M7862">
        <f>K7862/LCOH!$C$18</f>
        <v>1</v>
      </c>
      <c r="N7862">
        <f>K7862/LCOH!$C$34</f>
        <v>28.901734104046245</v>
      </c>
    </row>
    <row r="7863" spans="1:14" x14ac:dyDescent="0.35">
      <c r="A7863">
        <f>'Profilo fotovoltaico'!B7865*LCOH!$C$20</f>
        <v>204</v>
      </c>
      <c r="B7863">
        <f>'Profilo eolico'!B7865*LCOH!$C$21</f>
        <v>259.10000000000002</v>
      </c>
      <c r="C7863">
        <f>$P$35*'Profilo fotovoltaico'!B7865</f>
        <v>1500.3408862749011</v>
      </c>
      <c r="D7863">
        <f>$Q$37*'Profilo eolico'!B7865</f>
        <v>1511.7539011681656</v>
      </c>
      <c r="E7863">
        <f>$P$39*'Profilo fotovoltaico'!B7865+'Approvvigionamento energia'!$Q$39*'Profilo eolico'!B7865</f>
        <v>1508.9006474448495</v>
      </c>
      <c r="F7863">
        <f>$P$41*'Profilo fotovoltaico'!B7865+'Approvvigionamento energia'!$Q$41*'Profilo eolico'!B7865</f>
        <v>1506.0473937215334</v>
      </c>
      <c r="G7863">
        <f>$P$43*'Profilo fotovoltaico'!B7865+'Approvvigionamento energia'!$Q$43*'Profilo eolico'!B7865</f>
        <v>1503.1941399982172</v>
      </c>
      <c r="H7863">
        <f t="shared" si="244"/>
        <v>1138.4335154826958</v>
      </c>
      <c r="I7863">
        <f>IF(LCOH!$C$28=Menu!$A$1,'Approvvigionamento energia'!C7863,0)+IF(LCOH!$C$28=Menu!$A$2,'Approvvigionamento energia'!D7863,0)+IF(LCOH!$C$28=Menu!$A$3,'Approvvigionamento energia'!E7863,0)+IF(LCOH!$C$28=Menu!$A$4,'Approvvigionamento energia'!F7863,0)+IF(LCOH!$C$28=Menu!$A$5,'Approvvigionamento energia'!G7863,0)+IF(LCOH!$C$28=Menu!$A$6,'Approvvigionamento energia'!H7863,0)</f>
        <v>1506.0473937215334</v>
      </c>
      <c r="J7863">
        <f>'Approvvigionamento energia'!A7863+'Approvvigionamento energia'!B7863+'Approvvigionamento energia'!I7863</f>
        <v>1969.1473937215333</v>
      </c>
      <c r="K7863">
        <f>IF(MIN(LCOH!$C$18,J7863)&gt;=$P$48*LCOH!$C$18, MIN(LCOH!$C$18,J7863),0)</f>
        <v>1500</v>
      </c>
      <c r="L7863">
        <f t="shared" si="245"/>
        <v>469.14739372153326</v>
      </c>
      <c r="M7863">
        <f>K7863/LCOH!$C$18</f>
        <v>1</v>
      </c>
      <c r="N7863">
        <f>K7863/LCOH!$C$34</f>
        <v>28.901734104046245</v>
      </c>
    </row>
    <row r="7864" spans="1:14" x14ac:dyDescent="0.35">
      <c r="A7864">
        <f>'Profilo fotovoltaico'!B7866*LCOH!$C$20</f>
        <v>114</v>
      </c>
      <c r="B7864">
        <f>'Profilo eolico'!B7866*LCOH!$C$21</f>
        <v>250.8</v>
      </c>
      <c r="C7864">
        <f>$P$35*'Profilo fotovoltaico'!B7866</f>
        <v>838.4257893889154</v>
      </c>
      <c r="D7864">
        <f>$Q$37*'Profilo eolico'!B7866</f>
        <v>1463.3264315437127</v>
      </c>
      <c r="E7864">
        <f>$P$39*'Profilo fotovoltaico'!B7866+'Approvvigionamento energia'!$Q$39*'Profilo eolico'!B7866</f>
        <v>1307.1012710050134</v>
      </c>
      <c r="F7864">
        <f>$P$41*'Profilo fotovoltaico'!B7866+'Approvvigionamento energia'!$Q$41*'Profilo eolico'!B7866</f>
        <v>1150.876110466314</v>
      </c>
      <c r="G7864">
        <f>$P$43*'Profilo fotovoltaico'!B7866+'Approvvigionamento energia'!$Q$43*'Profilo eolico'!B7866</f>
        <v>994.65094992761476</v>
      </c>
      <c r="H7864">
        <f t="shared" si="244"/>
        <v>1138.4335154826958</v>
      </c>
      <c r="I7864">
        <f>IF(LCOH!$C$28=Menu!$A$1,'Approvvigionamento energia'!C7864,0)+IF(LCOH!$C$28=Menu!$A$2,'Approvvigionamento energia'!D7864,0)+IF(LCOH!$C$28=Menu!$A$3,'Approvvigionamento energia'!E7864,0)+IF(LCOH!$C$28=Menu!$A$4,'Approvvigionamento energia'!F7864,0)+IF(LCOH!$C$28=Menu!$A$5,'Approvvigionamento energia'!G7864,0)+IF(LCOH!$C$28=Menu!$A$6,'Approvvigionamento energia'!H7864,0)</f>
        <v>1150.876110466314</v>
      </c>
      <c r="J7864">
        <f>'Approvvigionamento energia'!A7864+'Approvvigionamento energia'!B7864+'Approvvigionamento energia'!I7864</f>
        <v>1515.676110466314</v>
      </c>
      <c r="K7864">
        <f>IF(MIN(LCOH!$C$18,J7864)&gt;=$P$48*LCOH!$C$18, MIN(LCOH!$C$18,J7864),0)</f>
        <v>1500</v>
      </c>
      <c r="L7864">
        <f t="shared" si="245"/>
        <v>15.676110466313958</v>
      </c>
      <c r="M7864">
        <f>K7864/LCOH!$C$18</f>
        <v>1</v>
      </c>
      <c r="N7864">
        <f>K7864/LCOH!$C$34</f>
        <v>28.901734104046245</v>
      </c>
    </row>
    <row r="7865" spans="1:14" x14ac:dyDescent="0.35">
      <c r="A7865">
        <f>'Profilo fotovoltaico'!B7867*LCOH!$C$20</f>
        <v>22</v>
      </c>
      <c r="B7865">
        <f>'Profilo eolico'!B7867*LCOH!$C$21</f>
        <v>228.4</v>
      </c>
      <c r="C7865">
        <f>$P$35*'Profilo fotovoltaico'!B7867</f>
        <v>161.80146812768541</v>
      </c>
      <c r="D7865">
        <f>$Q$37*'Profilo eolico'!B7867</f>
        <v>1332.6306099066346</v>
      </c>
      <c r="E7865">
        <f>$P$39*'Profilo fotovoltaico'!B7867+'Approvvigionamento energia'!$Q$39*'Profilo eolico'!B7867</f>
        <v>1039.9233244618972</v>
      </c>
      <c r="F7865">
        <f>$P$41*'Profilo fotovoltaico'!B7867+'Approvvigionamento energia'!$Q$41*'Profilo eolico'!B7867</f>
        <v>747.21603901716003</v>
      </c>
      <c r="G7865">
        <f>$P$43*'Profilo fotovoltaico'!B7867+'Approvvigionamento energia'!$Q$43*'Profilo eolico'!B7867</f>
        <v>454.50875357242273</v>
      </c>
      <c r="H7865">
        <f t="shared" si="244"/>
        <v>1138.4335154826958</v>
      </c>
      <c r="I7865">
        <f>IF(LCOH!$C$28=Menu!$A$1,'Approvvigionamento energia'!C7865,0)+IF(LCOH!$C$28=Menu!$A$2,'Approvvigionamento energia'!D7865,0)+IF(LCOH!$C$28=Menu!$A$3,'Approvvigionamento energia'!E7865,0)+IF(LCOH!$C$28=Menu!$A$4,'Approvvigionamento energia'!F7865,0)+IF(LCOH!$C$28=Menu!$A$5,'Approvvigionamento energia'!G7865,0)+IF(LCOH!$C$28=Menu!$A$6,'Approvvigionamento energia'!H7865,0)</f>
        <v>747.21603901716003</v>
      </c>
      <c r="J7865">
        <f>'Approvvigionamento energia'!A7865+'Approvvigionamento energia'!B7865+'Approvvigionamento energia'!I7865</f>
        <v>997.61603901716001</v>
      </c>
      <c r="K7865">
        <f>IF(MIN(LCOH!$C$18,J7865)&gt;=$P$48*LCOH!$C$18, MIN(LCOH!$C$18,J7865),0)</f>
        <v>997.61603901716001</v>
      </c>
      <c r="L7865">
        <f t="shared" si="245"/>
        <v>0</v>
      </c>
      <c r="M7865">
        <f>K7865/LCOH!$C$18</f>
        <v>0.6650773593447733</v>
      </c>
      <c r="N7865">
        <f>K7865/LCOH!$C$34</f>
        <v>19.221888998403855</v>
      </c>
    </row>
    <row r="7866" spans="1:14" x14ac:dyDescent="0.35">
      <c r="A7866">
        <f>'Profilo fotovoltaico'!B7868*LCOH!$C$20</f>
        <v>1</v>
      </c>
      <c r="B7866">
        <f>'Profilo eolico'!B7868*LCOH!$C$21</f>
        <v>221.1</v>
      </c>
      <c r="C7866">
        <f>$P$35*'Profilo fotovoltaico'!B7868</f>
        <v>7.3546121876220649</v>
      </c>
      <c r="D7866">
        <f>$Q$37*'Profilo eolico'!B7868</f>
        <v>1290.0377751766939</v>
      </c>
      <c r="E7866">
        <f>$P$39*'Profilo fotovoltaico'!B7868+'Approvvigionamento energia'!$Q$39*'Profilo eolico'!B7868</f>
        <v>969.366984429426</v>
      </c>
      <c r="F7866">
        <f>$P$41*'Profilo fotovoltaico'!B7868+'Approvvigionamento energia'!$Q$41*'Profilo eolico'!B7868</f>
        <v>648.69619368215797</v>
      </c>
      <c r="G7866">
        <f>$P$43*'Profilo fotovoltaico'!B7868+'Approvvigionamento energia'!$Q$43*'Profilo eolico'!B7868</f>
        <v>328.02540293489005</v>
      </c>
      <c r="H7866">
        <f t="shared" si="244"/>
        <v>1138.4335154826958</v>
      </c>
      <c r="I7866">
        <f>IF(LCOH!$C$28=Menu!$A$1,'Approvvigionamento energia'!C7866,0)+IF(LCOH!$C$28=Menu!$A$2,'Approvvigionamento energia'!D7866,0)+IF(LCOH!$C$28=Menu!$A$3,'Approvvigionamento energia'!E7866,0)+IF(LCOH!$C$28=Menu!$A$4,'Approvvigionamento energia'!F7866,0)+IF(LCOH!$C$28=Menu!$A$5,'Approvvigionamento energia'!G7866,0)+IF(LCOH!$C$28=Menu!$A$6,'Approvvigionamento energia'!H7866,0)</f>
        <v>648.69619368215797</v>
      </c>
      <c r="J7866">
        <f>'Approvvigionamento energia'!A7866+'Approvvigionamento energia'!B7866+'Approvvigionamento energia'!I7866</f>
        <v>870.79619368215799</v>
      </c>
      <c r="K7866">
        <f>IF(MIN(LCOH!$C$18,J7866)&gt;=$P$48*LCOH!$C$18, MIN(LCOH!$C$18,J7866),0)</f>
        <v>870.79619368215799</v>
      </c>
      <c r="L7866">
        <f t="shared" si="245"/>
        <v>0</v>
      </c>
      <c r="M7866">
        <f>K7866/LCOH!$C$18</f>
        <v>0.58053079578810529</v>
      </c>
      <c r="N7866">
        <f>K7866/LCOH!$C$34</f>
        <v>16.778346699078188</v>
      </c>
    </row>
    <row r="7867" spans="1:14" x14ac:dyDescent="0.35">
      <c r="A7867">
        <f>'Profilo fotovoltaico'!B7869*LCOH!$C$20</f>
        <v>0</v>
      </c>
      <c r="B7867">
        <f>'Profilo eolico'!B7869*LCOH!$C$21</f>
        <v>226.3</v>
      </c>
      <c r="C7867">
        <f>$P$35*'Profilo fotovoltaico'!B7869</f>
        <v>0</v>
      </c>
      <c r="D7867">
        <f>$Q$37*'Profilo eolico'!B7869</f>
        <v>1320.3778766281587</v>
      </c>
      <c r="E7867">
        <f>$P$39*'Profilo fotovoltaico'!B7869+'Approvvigionamento energia'!$Q$39*'Profilo eolico'!B7869</f>
        <v>990.28340747111895</v>
      </c>
      <c r="F7867">
        <f>$P$41*'Profilo fotovoltaico'!B7869+'Approvvigionamento energia'!$Q$41*'Profilo eolico'!B7869</f>
        <v>660.18893831407934</v>
      </c>
      <c r="G7867">
        <f>$P$43*'Profilo fotovoltaico'!B7869+'Approvvigionamento energia'!$Q$43*'Profilo eolico'!B7869</f>
        <v>330.09446915703967</v>
      </c>
      <c r="H7867">
        <f t="shared" si="244"/>
        <v>1138.4335154826958</v>
      </c>
      <c r="I7867">
        <f>IF(LCOH!$C$28=Menu!$A$1,'Approvvigionamento energia'!C7867,0)+IF(LCOH!$C$28=Menu!$A$2,'Approvvigionamento energia'!D7867,0)+IF(LCOH!$C$28=Menu!$A$3,'Approvvigionamento energia'!E7867,0)+IF(LCOH!$C$28=Menu!$A$4,'Approvvigionamento energia'!F7867,0)+IF(LCOH!$C$28=Menu!$A$5,'Approvvigionamento energia'!G7867,0)+IF(LCOH!$C$28=Menu!$A$6,'Approvvigionamento energia'!H7867,0)</f>
        <v>660.18893831407934</v>
      </c>
      <c r="J7867">
        <f>'Approvvigionamento energia'!A7867+'Approvvigionamento energia'!B7867+'Approvvigionamento energia'!I7867</f>
        <v>886.48893831407941</v>
      </c>
      <c r="K7867">
        <f>IF(MIN(LCOH!$C$18,J7867)&gt;=$P$48*LCOH!$C$18, MIN(LCOH!$C$18,J7867),0)</f>
        <v>886.48893831407941</v>
      </c>
      <c r="L7867">
        <f t="shared" si="245"/>
        <v>0</v>
      </c>
      <c r="M7867">
        <f>K7867/LCOH!$C$18</f>
        <v>0.59099262554271959</v>
      </c>
      <c r="N7867">
        <f>K7867/LCOH!$C$34</f>
        <v>17.080711720887852</v>
      </c>
    </row>
    <row r="7868" spans="1:14" x14ac:dyDescent="0.35">
      <c r="A7868">
        <f>'Profilo fotovoltaico'!B7870*LCOH!$C$20</f>
        <v>0</v>
      </c>
      <c r="B7868">
        <f>'Profilo eolico'!B7870*LCOH!$C$21</f>
        <v>239.3</v>
      </c>
      <c r="C7868">
        <f>$P$35*'Profilo fotovoltaico'!B7870</f>
        <v>0</v>
      </c>
      <c r="D7868">
        <f>$Q$37*'Profilo eolico'!B7870</f>
        <v>1396.2281302568201</v>
      </c>
      <c r="E7868">
        <f>$P$39*'Profilo fotovoltaico'!B7870+'Approvvigionamento energia'!$Q$39*'Profilo eolico'!B7870</f>
        <v>1047.1710976926149</v>
      </c>
      <c r="F7868">
        <f>$P$41*'Profilo fotovoltaico'!B7870+'Approvvigionamento energia'!$Q$41*'Profilo eolico'!B7870</f>
        <v>698.11406512841006</v>
      </c>
      <c r="G7868">
        <f>$P$43*'Profilo fotovoltaico'!B7870+'Approvvigionamento energia'!$Q$43*'Profilo eolico'!B7870</f>
        <v>349.05703256420503</v>
      </c>
      <c r="H7868">
        <f t="shared" si="244"/>
        <v>1138.4335154826958</v>
      </c>
      <c r="I7868">
        <f>IF(LCOH!$C$28=Menu!$A$1,'Approvvigionamento energia'!C7868,0)+IF(LCOH!$C$28=Menu!$A$2,'Approvvigionamento energia'!D7868,0)+IF(LCOH!$C$28=Menu!$A$3,'Approvvigionamento energia'!E7868,0)+IF(LCOH!$C$28=Menu!$A$4,'Approvvigionamento energia'!F7868,0)+IF(LCOH!$C$28=Menu!$A$5,'Approvvigionamento energia'!G7868,0)+IF(LCOH!$C$28=Menu!$A$6,'Approvvigionamento energia'!H7868,0)</f>
        <v>698.11406512841006</v>
      </c>
      <c r="J7868">
        <f>'Approvvigionamento energia'!A7868+'Approvvigionamento energia'!B7868+'Approvvigionamento energia'!I7868</f>
        <v>937.41406512841013</v>
      </c>
      <c r="K7868">
        <f>IF(MIN(LCOH!$C$18,J7868)&gt;=$P$48*LCOH!$C$18, MIN(LCOH!$C$18,J7868),0)</f>
        <v>937.41406512841013</v>
      </c>
      <c r="L7868">
        <f t="shared" si="245"/>
        <v>0</v>
      </c>
      <c r="M7868">
        <f>K7868/LCOH!$C$18</f>
        <v>0.62494271008560676</v>
      </c>
      <c r="N7868">
        <f>K7868/LCOH!$C$34</f>
        <v>18.061928037156264</v>
      </c>
    </row>
    <row r="7869" spans="1:14" x14ac:dyDescent="0.35">
      <c r="A7869">
        <f>'Profilo fotovoltaico'!B7871*LCOH!$C$20</f>
        <v>0</v>
      </c>
      <c r="B7869">
        <f>'Profilo eolico'!B7871*LCOH!$C$21</f>
        <v>257.5</v>
      </c>
      <c r="C7869">
        <f>$P$35*'Profilo fotovoltaico'!B7871</f>
        <v>0</v>
      </c>
      <c r="D7869">
        <f>$Q$37*'Profilo eolico'!B7871</f>
        <v>1502.4184853369459</v>
      </c>
      <c r="E7869">
        <f>$P$39*'Profilo fotovoltaico'!B7871+'Approvvigionamento energia'!$Q$39*'Profilo eolico'!B7871</f>
        <v>1126.8138640027094</v>
      </c>
      <c r="F7869">
        <f>$P$41*'Profilo fotovoltaico'!B7871+'Approvvigionamento energia'!$Q$41*'Profilo eolico'!B7871</f>
        <v>751.20924266847294</v>
      </c>
      <c r="G7869">
        <f>$P$43*'Profilo fotovoltaico'!B7871+'Approvvigionamento energia'!$Q$43*'Profilo eolico'!B7871</f>
        <v>375.60462133423647</v>
      </c>
      <c r="H7869">
        <f t="shared" si="244"/>
        <v>1138.4335154826958</v>
      </c>
      <c r="I7869">
        <f>IF(LCOH!$C$28=Menu!$A$1,'Approvvigionamento energia'!C7869,0)+IF(LCOH!$C$28=Menu!$A$2,'Approvvigionamento energia'!D7869,0)+IF(LCOH!$C$28=Menu!$A$3,'Approvvigionamento energia'!E7869,0)+IF(LCOH!$C$28=Menu!$A$4,'Approvvigionamento energia'!F7869,0)+IF(LCOH!$C$28=Menu!$A$5,'Approvvigionamento energia'!G7869,0)+IF(LCOH!$C$28=Menu!$A$6,'Approvvigionamento energia'!H7869,0)</f>
        <v>751.20924266847294</v>
      </c>
      <c r="J7869">
        <f>'Approvvigionamento energia'!A7869+'Approvvigionamento energia'!B7869+'Approvvigionamento energia'!I7869</f>
        <v>1008.7092426684729</v>
      </c>
      <c r="K7869">
        <f>IF(MIN(LCOH!$C$18,J7869)&gt;=$P$48*LCOH!$C$18, MIN(LCOH!$C$18,J7869),0)</f>
        <v>1008.7092426684729</v>
      </c>
      <c r="L7869">
        <f t="shared" si="245"/>
        <v>0</v>
      </c>
      <c r="M7869">
        <f>K7869/LCOH!$C$18</f>
        <v>0.6724728284456486</v>
      </c>
      <c r="N7869">
        <f>K7869/LCOH!$C$34</f>
        <v>19.435630879932042</v>
      </c>
    </row>
    <row r="7870" spans="1:14" x14ac:dyDescent="0.35">
      <c r="A7870">
        <f>'Profilo fotovoltaico'!B7872*LCOH!$C$20</f>
        <v>0</v>
      </c>
      <c r="B7870">
        <f>'Profilo eolico'!B7872*LCOH!$C$21</f>
        <v>270.2</v>
      </c>
      <c r="C7870">
        <f>$P$35*'Profilo fotovoltaico'!B7872</f>
        <v>0</v>
      </c>
      <c r="D7870">
        <f>$Q$37*'Profilo eolico'!B7872</f>
        <v>1576.5183484972533</v>
      </c>
      <c r="E7870">
        <f>$P$39*'Profilo fotovoltaico'!B7872+'Approvvigionamento energia'!$Q$39*'Profilo eolico'!B7872</f>
        <v>1182.3887613729401</v>
      </c>
      <c r="F7870">
        <f>$P$41*'Profilo fotovoltaico'!B7872+'Approvvigionamento energia'!$Q$41*'Profilo eolico'!B7872</f>
        <v>788.25917424862666</v>
      </c>
      <c r="G7870">
        <f>$P$43*'Profilo fotovoltaico'!B7872+'Approvvigionamento energia'!$Q$43*'Profilo eolico'!B7872</f>
        <v>394.12958712431333</v>
      </c>
      <c r="H7870">
        <f t="shared" si="244"/>
        <v>1138.4335154826958</v>
      </c>
      <c r="I7870">
        <f>IF(LCOH!$C$28=Menu!$A$1,'Approvvigionamento energia'!C7870,0)+IF(LCOH!$C$28=Menu!$A$2,'Approvvigionamento energia'!D7870,0)+IF(LCOH!$C$28=Menu!$A$3,'Approvvigionamento energia'!E7870,0)+IF(LCOH!$C$28=Menu!$A$4,'Approvvigionamento energia'!F7870,0)+IF(LCOH!$C$28=Menu!$A$5,'Approvvigionamento energia'!G7870,0)+IF(LCOH!$C$28=Menu!$A$6,'Approvvigionamento energia'!H7870,0)</f>
        <v>788.25917424862666</v>
      </c>
      <c r="J7870">
        <f>'Approvvigionamento energia'!A7870+'Approvvigionamento energia'!B7870+'Approvvigionamento energia'!I7870</f>
        <v>1058.4591742486266</v>
      </c>
      <c r="K7870">
        <f>IF(MIN(LCOH!$C$18,J7870)&gt;=$P$48*LCOH!$C$18, MIN(LCOH!$C$18,J7870),0)</f>
        <v>1058.4591742486266</v>
      </c>
      <c r="L7870">
        <f t="shared" si="245"/>
        <v>0</v>
      </c>
      <c r="M7870">
        <f>K7870/LCOH!$C$18</f>
        <v>0.70563944949908441</v>
      </c>
      <c r="N7870">
        <f>K7870/LCOH!$C$34</f>
        <v>20.394203742748104</v>
      </c>
    </row>
    <row r="7871" spans="1:14" x14ac:dyDescent="0.35">
      <c r="A7871">
        <f>'Profilo fotovoltaico'!B7873*LCOH!$C$20</f>
        <v>0</v>
      </c>
      <c r="B7871">
        <f>'Profilo eolico'!B7873*LCOH!$C$21</f>
        <v>290.7</v>
      </c>
      <c r="C7871">
        <f>$P$35*'Profilo fotovoltaico'!B7873</f>
        <v>0</v>
      </c>
      <c r="D7871">
        <f>$Q$37*'Profilo eolico'!B7873</f>
        <v>1696.1283638347579</v>
      </c>
      <c r="E7871">
        <f>$P$39*'Profilo fotovoltaico'!B7873+'Approvvigionamento energia'!$Q$39*'Profilo eolico'!B7873</f>
        <v>1272.0962728760685</v>
      </c>
      <c r="F7871">
        <f>$P$41*'Profilo fotovoltaico'!B7873+'Approvvigionamento energia'!$Q$41*'Profilo eolico'!B7873</f>
        <v>848.06418191737896</v>
      </c>
      <c r="G7871">
        <f>$P$43*'Profilo fotovoltaico'!B7873+'Approvvigionamento energia'!$Q$43*'Profilo eolico'!B7873</f>
        <v>424.03209095868948</v>
      </c>
      <c r="H7871">
        <f t="shared" si="244"/>
        <v>1138.4335154826958</v>
      </c>
      <c r="I7871">
        <f>IF(LCOH!$C$28=Menu!$A$1,'Approvvigionamento energia'!C7871,0)+IF(LCOH!$C$28=Menu!$A$2,'Approvvigionamento energia'!D7871,0)+IF(LCOH!$C$28=Menu!$A$3,'Approvvigionamento energia'!E7871,0)+IF(LCOH!$C$28=Menu!$A$4,'Approvvigionamento energia'!F7871,0)+IF(LCOH!$C$28=Menu!$A$5,'Approvvigionamento energia'!G7871,0)+IF(LCOH!$C$28=Menu!$A$6,'Approvvigionamento energia'!H7871,0)</f>
        <v>848.06418191737896</v>
      </c>
      <c r="J7871">
        <f>'Approvvigionamento energia'!A7871+'Approvvigionamento energia'!B7871+'Approvvigionamento energia'!I7871</f>
        <v>1138.7641819173789</v>
      </c>
      <c r="K7871">
        <f>IF(MIN(LCOH!$C$18,J7871)&gt;=$P$48*LCOH!$C$18, MIN(LCOH!$C$18,J7871),0)</f>
        <v>1138.7641819173789</v>
      </c>
      <c r="L7871">
        <f t="shared" si="245"/>
        <v>0</v>
      </c>
      <c r="M7871">
        <f>K7871/LCOH!$C$18</f>
        <v>0.75917612127825262</v>
      </c>
      <c r="N7871">
        <f>K7871/LCOH!$C$34</f>
        <v>21.94150639532522</v>
      </c>
    </row>
    <row r="7872" spans="1:14" x14ac:dyDescent="0.35">
      <c r="A7872">
        <f>'Profilo fotovoltaico'!B7874*LCOH!$C$20</f>
        <v>0</v>
      </c>
      <c r="B7872">
        <f>'Profilo eolico'!B7874*LCOH!$C$21</f>
        <v>313.09999999999997</v>
      </c>
      <c r="C7872">
        <f>$P$35*'Profilo fotovoltaico'!B7874</f>
        <v>0</v>
      </c>
      <c r="D7872">
        <f>$Q$37*'Profilo eolico'!B7874</f>
        <v>1826.8241854718358</v>
      </c>
      <c r="E7872">
        <f>$P$39*'Profilo fotovoltaico'!B7874+'Approvvigionamento energia'!$Q$39*'Profilo eolico'!B7874</f>
        <v>1370.1181391038767</v>
      </c>
      <c r="F7872">
        <f>$P$41*'Profilo fotovoltaico'!B7874+'Approvvigionamento energia'!$Q$41*'Profilo eolico'!B7874</f>
        <v>913.41209273591789</v>
      </c>
      <c r="G7872">
        <f>$P$43*'Profilo fotovoltaico'!B7874+'Approvvigionamento energia'!$Q$43*'Profilo eolico'!B7874</f>
        <v>456.70604636795895</v>
      </c>
      <c r="H7872">
        <f t="shared" si="244"/>
        <v>1138.4335154826958</v>
      </c>
      <c r="I7872">
        <f>IF(LCOH!$C$28=Menu!$A$1,'Approvvigionamento energia'!C7872,0)+IF(LCOH!$C$28=Menu!$A$2,'Approvvigionamento energia'!D7872,0)+IF(LCOH!$C$28=Menu!$A$3,'Approvvigionamento energia'!E7872,0)+IF(LCOH!$C$28=Menu!$A$4,'Approvvigionamento energia'!F7872,0)+IF(LCOH!$C$28=Menu!$A$5,'Approvvigionamento energia'!G7872,0)+IF(LCOH!$C$28=Menu!$A$6,'Approvvigionamento energia'!H7872,0)</f>
        <v>913.41209273591789</v>
      </c>
      <c r="J7872">
        <f>'Approvvigionamento energia'!A7872+'Approvvigionamento energia'!B7872+'Approvvigionamento energia'!I7872</f>
        <v>1226.5120927359178</v>
      </c>
      <c r="K7872">
        <f>IF(MIN(LCOH!$C$18,J7872)&gt;=$P$48*LCOH!$C$18, MIN(LCOH!$C$18,J7872),0)</f>
        <v>1226.5120927359178</v>
      </c>
      <c r="L7872">
        <f t="shared" si="245"/>
        <v>0</v>
      </c>
      <c r="M7872">
        <f>K7872/LCOH!$C$18</f>
        <v>0.81767472849061185</v>
      </c>
      <c r="N7872">
        <f>K7872/LCOH!$C$34</f>
        <v>23.632217586433871</v>
      </c>
    </row>
    <row r="7873" spans="1:14" x14ac:dyDescent="0.35">
      <c r="A7873">
        <f>'Profilo fotovoltaico'!B7875*LCOH!$C$20</f>
        <v>0</v>
      </c>
      <c r="B7873">
        <f>'Profilo eolico'!B7875*LCOH!$C$21</f>
        <v>322.2</v>
      </c>
      <c r="C7873">
        <f>$P$35*'Profilo fotovoltaico'!B7875</f>
        <v>0</v>
      </c>
      <c r="D7873">
        <f>$Q$37*'Profilo eolico'!B7875</f>
        <v>1879.9193630118987</v>
      </c>
      <c r="E7873">
        <f>$P$39*'Profilo fotovoltaico'!B7875+'Approvvigionamento energia'!$Q$39*'Profilo eolico'!B7875</f>
        <v>1409.9395222589239</v>
      </c>
      <c r="F7873">
        <f>$P$41*'Profilo fotovoltaico'!B7875+'Approvvigionamento energia'!$Q$41*'Profilo eolico'!B7875</f>
        <v>939.95968150594933</v>
      </c>
      <c r="G7873">
        <f>$P$43*'Profilo fotovoltaico'!B7875+'Approvvigionamento energia'!$Q$43*'Profilo eolico'!B7875</f>
        <v>469.97984075297467</v>
      </c>
      <c r="H7873">
        <f t="shared" si="244"/>
        <v>1138.4335154826958</v>
      </c>
      <c r="I7873">
        <f>IF(LCOH!$C$28=Menu!$A$1,'Approvvigionamento energia'!C7873,0)+IF(LCOH!$C$28=Menu!$A$2,'Approvvigionamento energia'!D7873,0)+IF(LCOH!$C$28=Menu!$A$3,'Approvvigionamento energia'!E7873,0)+IF(LCOH!$C$28=Menu!$A$4,'Approvvigionamento energia'!F7873,0)+IF(LCOH!$C$28=Menu!$A$5,'Approvvigionamento energia'!G7873,0)+IF(LCOH!$C$28=Menu!$A$6,'Approvvigionamento energia'!H7873,0)</f>
        <v>939.95968150594933</v>
      </c>
      <c r="J7873">
        <f>'Approvvigionamento energia'!A7873+'Approvvigionamento energia'!B7873+'Approvvigionamento energia'!I7873</f>
        <v>1262.1596815059493</v>
      </c>
      <c r="K7873">
        <f>IF(MIN(LCOH!$C$18,J7873)&gt;=$P$48*LCOH!$C$18, MIN(LCOH!$C$18,J7873),0)</f>
        <v>1262.1596815059493</v>
      </c>
      <c r="L7873">
        <f t="shared" si="245"/>
        <v>0</v>
      </c>
      <c r="M7873">
        <f>K7873/LCOH!$C$18</f>
        <v>0.84143978767063288</v>
      </c>
      <c r="N7873">
        <f>K7873/LCOH!$C$34</f>
        <v>24.31906900782176</v>
      </c>
    </row>
    <row r="7874" spans="1:14" x14ac:dyDescent="0.35">
      <c r="A7874">
        <f>'Profilo fotovoltaico'!B7876*LCOH!$C$20</f>
        <v>0</v>
      </c>
      <c r="B7874">
        <f>'Profilo eolico'!B7876*LCOH!$C$21</f>
        <v>323.7</v>
      </c>
      <c r="C7874">
        <f>$P$35*'Profilo fotovoltaico'!B7876</f>
        <v>0</v>
      </c>
      <c r="D7874">
        <f>$Q$37*'Profilo eolico'!B7876</f>
        <v>1888.6713153536673</v>
      </c>
      <c r="E7874">
        <f>$P$39*'Profilo fotovoltaico'!B7876+'Approvvigionamento energia'!$Q$39*'Profilo eolico'!B7876</f>
        <v>1416.5034865152504</v>
      </c>
      <c r="F7874">
        <f>$P$41*'Profilo fotovoltaico'!B7876+'Approvvigionamento energia'!$Q$41*'Profilo eolico'!B7876</f>
        <v>944.33565767683365</v>
      </c>
      <c r="G7874">
        <f>$P$43*'Profilo fotovoltaico'!B7876+'Approvvigionamento energia'!$Q$43*'Profilo eolico'!B7876</f>
        <v>472.16782883841682</v>
      </c>
      <c r="H7874">
        <f t="shared" ref="H7874:H7937" si="246">$P$45</f>
        <v>1138.4335154826958</v>
      </c>
      <c r="I7874">
        <f>IF(LCOH!$C$28=Menu!$A$1,'Approvvigionamento energia'!C7874,0)+IF(LCOH!$C$28=Menu!$A$2,'Approvvigionamento energia'!D7874,0)+IF(LCOH!$C$28=Menu!$A$3,'Approvvigionamento energia'!E7874,0)+IF(LCOH!$C$28=Menu!$A$4,'Approvvigionamento energia'!F7874,0)+IF(LCOH!$C$28=Menu!$A$5,'Approvvigionamento energia'!G7874,0)+IF(LCOH!$C$28=Menu!$A$6,'Approvvigionamento energia'!H7874,0)</f>
        <v>944.33565767683365</v>
      </c>
      <c r="J7874">
        <f>'Approvvigionamento energia'!A7874+'Approvvigionamento energia'!B7874+'Approvvigionamento energia'!I7874</f>
        <v>1268.0356576768336</v>
      </c>
      <c r="K7874">
        <f>IF(MIN(LCOH!$C$18,J7874)&gt;=$P$48*LCOH!$C$18, MIN(LCOH!$C$18,J7874),0)</f>
        <v>1268.0356576768336</v>
      </c>
      <c r="L7874">
        <f t="shared" si="245"/>
        <v>0</v>
      </c>
      <c r="M7874">
        <f>K7874/LCOH!$C$18</f>
        <v>0.84535710511788908</v>
      </c>
      <c r="N7874">
        <f>K7874/LCOH!$C$34</f>
        <v>24.432286275083499</v>
      </c>
    </row>
    <row r="7875" spans="1:14" x14ac:dyDescent="0.35">
      <c r="A7875">
        <f>'Profilo fotovoltaico'!B7877*LCOH!$C$20</f>
        <v>0</v>
      </c>
      <c r="B7875">
        <f>'Profilo eolico'!B7877*LCOH!$C$21</f>
        <v>320.10000000000002</v>
      </c>
      <c r="C7875">
        <f>$P$35*'Profilo fotovoltaico'!B7877</f>
        <v>0</v>
      </c>
      <c r="D7875">
        <f>$Q$37*'Profilo eolico'!B7877</f>
        <v>1867.6666297334227</v>
      </c>
      <c r="E7875">
        <f>$P$39*'Profilo fotovoltaico'!B7877+'Approvvigionamento energia'!$Q$39*'Profilo eolico'!B7877</f>
        <v>1400.7499723000669</v>
      </c>
      <c r="F7875">
        <f>$P$41*'Profilo fotovoltaico'!B7877+'Approvvigionamento energia'!$Q$41*'Profilo eolico'!B7877</f>
        <v>933.83331486671136</v>
      </c>
      <c r="G7875">
        <f>$P$43*'Profilo fotovoltaico'!B7877+'Approvvigionamento energia'!$Q$43*'Profilo eolico'!B7877</f>
        <v>466.91665743335568</v>
      </c>
      <c r="H7875">
        <f t="shared" si="246"/>
        <v>1138.4335154826958</v>
      </c>
      <c r="I7875">
        <f>IF(LCOH!$C$28=Menu!$A$1,'Approvvigionamento energia'!C7875,0)+IF(LCOH!$C$28=Menu!$A$2,'Approvvigionamento energia'!D7875,0)+IF(LCOH!$C$28=Menu!$A$3,'Approvvigionamento energia'!E7875,0)+IF(LCOH!$C$28=Menu!$A$4,'Approvvigionamento energia'!F7875,0)+IF(LCOH!$C$28=Menu!$A$5,'Approvvigionamento energia'!G7875,0)+IF(LCOH!$C$28=Menu!$A$6,'Approvvigionamento energia'!H7875,0)</f>
        <v>933.83331486671136</v>
      </c>
      <c r="J7875">
        <f>'Approvvigionamento energia'!A7875+'Approvvigionamento energia'!B7875+'Approvvigionamento energia'!I7875</f>
        <v>1253.9333148667115</v>
      </c>
      <c r="K7875">
        <f>IF(MIN(LCOH!$C$18,J7875)&gt;=$P$48*LCOH!$C$18, MIN(LCOH!$C$18,J7875),0)</f>
        <v>1253.9333148667115</v>
      </c>
      <c r="L7875">
        <f t="shared" ref="L7875:L7938" si="247">J7875-K7875</f>
        <v>0</v>
      </c>
      <c r="M7875">
        <f>K7875/LCOH!$C$18</f>
        <v>0.8359555432444743</v>
      </c>
      <c r="N7875">
        <f>K7875/LCOH!$C$34</f>
        <v>24.160564833655329</v>
      </c>
    </row>
    <row r="7876" spans="1:14" x14ac:dyDescent="0.35">
      <c r="A7876">
        <f>'Profilo fotovoltaico'!B7878*LCOH!$C$20</f>
        <v>0</v>
      </c>
      <c r="B7876">
        <f>'Profilo eolico'!B7878*LCOH!$C$21</f>
        <v>311.2</v>
      </c>
      <c r="C7876">
        <f>$P$35*'Profilo fotovoltaico'!B7878</f>
        <v>0</v>
      </c>
      <c r="D7876">
        <f>$Q$37*'Profilo eolico'!B7878</f>
        <v>1815.7383791722621</v>
      </c>
      <c r="E7876">
        <f>$P$39*'Profilo fotovoltaico'!B7878+'Approvvigionamento energia'!$Q$39*'Profilo eolico'!B7878</f>
        <v>1361.8037843791965</v>
      </c>
      <c r="F7876">
        <f>$P$41*'Profilo fotovoltaico'!B7878+'Approvvigionamento energia'!$Q$41*'Profilo eolico'!B7878</f>
        <v>907.86918958613103</v>
      </c>
      <c r="G7876">
        <f>$P$43*'Profilo fotovoltaico'!B7878+'Approvvigionamento energia'!$Q$43*'Profilo eolico'!B7878</f>
        <v>453.93459479306551</v>
      </c>
      <c r="H7876">
        <f t="shared" si="246"/>
        <v>1138.4335154826958</v>
      </c>
      <c r="I7876">
        <f>IF(LCOH!$C$28=Menu!$A$1,'Approvvigionamento energia'!C7876,0)+IF(LCOH!$C$28=Menu!$A$2,'Approvvigionamento energia'!D7876,0)+IF(LCOH!$C$28=Menu!$A$3,'Approvvigionamento energia'!E7876,0)+IF(LCOH!$C$28=Menu!$A$4,'Approvvigionamento energia'!F7876,0)+IF(LCOH!$C$28=Menu!$A$5,'Approvvigionamento energia'!G7876,0)+IF(LCOH!$C$28=Menu!$A$6,'Approvvigionamento energia'!H7876,0)</f>
        <v>907.86918958613103</v>
      </c>
      <c r="J7876">
        <f>'Approvvigionamento energia'!A7876+'Approvvigionamento energia'!B7876+'Approvvigionamento energia'!I7876</f>
        <v>1219.069189586131</v>
      </c>
      <c r="K7876">
        <f>IF(MIN(LCOH!$C$18,J7876)&gt;=$P$48*LCOH!$C$18, MIN(LCOH!$C$18,J7876),0)</f>
        <v>1219.069189586131</v>
      </c>
      <c r="L7876">
        <f t="shared" si="247"/>
        <v>0</v>
      </c>
      <c r="M7876">
        <f>K7876/LCOH!$C$18</f>
        <v>0.81271279305742061</v>
      </c>
      <c r="N7876">
        <f>K7876/LCOH!$C$34</f>
        <v>23.488809047902333</v>
      </c>
    </row>
    <row r="7877" spans="1:14" x14ac:dyDescent="0.35">
      <c r="A7877">
        <f>'Profilo fotovoltaico'!B7879*LCOH!$C$20</f>
        <v>0</v>
      </c>
      <c r="B7877">
        <f>'Profilo eolico'!B7879*LCOH!$C$21</f>
        <v>294.8</v>
      </c>
      <c r="C7877">
        <f>$P$35*'Profilo fotovoltaico'!B7879</f>
        <v>0</v>
      </c>
      <c r="D7877">
        <f>$Q$37*'Profilo eolico'!B7879</f>
        <v>1720.0503669022587</v>
      </c>
      <c r="E7877">
        <f>$P$39*'Profilo fotovoltaico'!B7879+'Approvvigionamento energia'!$Q$39*'Profilo eolico'!B7879</f>
        <v>1290.0377751766939</v>
      </c>
      <c r="F7877">
        <f>$P$41*'Profilo fotovoltaico'!B7879+'Approvvigionamento energia'!$Q$41*'Profilo eolico'!B7879</f>
        <v>860.02518345112935</v>
      </c>
      <c r="G7877">
        <f>$P$43*'Profilo fotovoltaico'!B7879+'Approvvigionamento energia'!$Q$43*'Profilo eolico'!B7879</f>
        <v>430.01259172556468</v>
      </c>
      <c r="H7877">
        <f t="shared" si="246"/>
        <v>1138.4335154826958</v>
      </c>
      <c r="I7877">
        <f>IF(LCOH!$C$28=Menu!$A$1,'Approvvigionamento energia'!C7877,0)+IF(LCOH!$C$28=Menu!$A$2,'Approvvigionamento energia'!D7877,0)+IF(LCOH!$C$28=Menu!$A$3,'Approvvigionamento energia'!E7877,0)+IF(LCOH!$C$28=Menu!$A$4,'Approvvigionamento energia'!F7877,0)+IF(LCOH!$C$28=Menu!$A$5,'Approvvigionamento energia'!G7877,0)+IF(LCOH!$C$28=Menu!$A$6,'Approvvigionamento energia'!H7877,0)</f>
        <v>860.02518345112935</v>
      </c>
      <c r="J7877">
        <f>'Approvvigionamento energia'!A7877+'Approvvigionamento energia'!B7877+'Approvvigionamento energia'!I7877</f>
        <v>1154.8251834511293</v>
      </c>
      <c r="K7877">
        <f>IF(MIN(LCOH!$C$18,J7877)&gt;=$P$48*LCOH!$C$18, MIN(LCOH!$C$18,J7877),0)</f>
        <v>1154.8251834511293</v>
      </c>
      <c r="L7877">
        <f t="shared" si="247"/>
        <v>0</v>
      </c>
      <c r="M7877">
        <f>K7877/LCOH!$C$18</f>
        <v>0.76988345563408622</v>
      </c>
      <c r="N7877">
        <f>K7877/LCOH!$C$34</f>
        <v>22.250966925840643</v>
      </c>
    </row>
    <row r="7878" spans="1:14" x14ac:dyDescent="0.35">
      <c r="A7878">
        <f>'Profilo fotovoltaico'!B7880*LCOH!$C$20</f>
        <v>0</v>
      </c>
      <c r="B7878">
        <f>'Profilo eolico'!B7880*LCOH!$C$21</f>
        <v>273.7</v>
      </c>
      <c r="C7878">
        <f>$P$35*'Profilo fotovoltaico'!B7880</f>
        <v>0</v>
      </c>
      <c r="D7878">
        <f>$Q$37*'Profilo eolico'!B7880</f>
        <v>1596.9395706280468</v>
      </c>
      <c r="E7878">
        <f>$P$39*'Profilo fotovoltaico'!B7880+'Approvvigionamento energia'!$Q$39*'Profilo eolico'!B7880</f>
        <v>1197.7046779710352</v>
      </c>
      <c r="F7878">
        <f>$P$41*'Profilo fotovoltaico'!B7880+'Approvvigionamento energia'!$Q$41*'Profilo eolico'!B7880</f>
        <v>798.4697853140234</v>
      </c>
      <c r="G7878">
        <f>$P$43*'Profilo fotovoltaico'!B7880+'Approvvigionamento energia'!$Q$43*'Profilo eolico'!B7880</f>
        <v>399.2348926570117</v>
      </c>
      <c r="H7878">
        <f t="shared" si="246"/>
        <v>1138.4335154826958</v>
      </c>
      <c r="I7878">
        <f>IF(LCOH!$C$28=Menu!$A$1,'Approvvigionamento energia'!C7878,0)+IF(LCOH!$C$28=Menu!$A$2,'Approvvigionamento energia'!D7878,0)+IF(LCOH!$C$28=Menu!$A$3,'Approvvigionamento energia'!E7878,0)+IF(LCOH!$C$28=Menu!$A$4,'Approvvigionamento energia'!F7878,0)+IF(LCOH!$C$28=Menu!$A$5,'Approvvigionamento energia'!G7878,0)+IF(LCOH!$C$28=Menu!$A$6,'Approvvigionamento energia'!H7878,0)</f>
        <v>798.4697853140234</v>
      </c>
      <c r="J7878">
        <f>'Approvvigionamento energia'!A7878+'Approvvigionamento energia'!B7878+'Approvvigionamento energia'!I7878</f>
        <v>1072.1697853140233</v>
      </c>
      <c r="K7878">
        <f>IF(MIN(LCOH!$C$18,J7878)&gt;=$P$48*LCOH!$C$18, MIN(LCOH!$C$18,J7878),0)</f>
        <v>1072.1697853140233</v>
      </c>
      <c r="L7878">
        <f t="shared" si="247"/>
        <v>0</v>
      </c>
      <c r="M7878">
        <f>K7878/LCOH!$C$18</f>
        <v>0.71477985687601553</v>
      </c>
      <c r="N7878">
        <f>K7878/LCOH!$C$34</f>
        <v>20.658377366358831</v>
      </c>
    </row>
    <row r="7879" spans="1:14" x14ac:dyDescent="0.35">
      <c r="A7879">
        <f>'Profilo fotovoltaico'!B7881*LCOH!$C$20</f>
        <v>0</v>
      </c>
      <c r="B7879">
        <f>'Profilo eolico'!B7881*LCOH!$C$21</f>
        <v>259.10000000000002</v>
      </c>
      <c r="C7879">
        <f>$P$35*'Profilo fotovoltaico'!B7881</f>
        <v>0</v>
      </c>
      <c r="D7879">
        <f>$Q$37*'Profilo eolico'!B7881</f>
        <v>1511.7539011681656</v>
      </c>
      <c r="E7879">
        <f>$P$39*'Profilo fotovoltaico'!B7881+'Approvvigionamento energia'!$Q$39*'Profilo eolico'!B7881</f>
        <v>1133.8154258761242</v>
      </c>
      <c r="F7879">
        <f>$P$41*'Profilo fotovoltaico'!B7881+'Approvvigionamento energia'!$Q$41*'Profilo eolico'!B7881</f>
        <v>755.87695058408281</v>
      </c>
      <c r="G7879">
        <f>$P$43*'Profilo fotovoltaico'!B7881+'Approvvigionamento energia'!$Q$43*'Profilo eolico'!B7881</f>
        <v>377.9384752920414</v>
      </c>
      <c r="H7879">
        <f t="shared" si="246"/>
        <v>1138.4335154826958</v>
      </c>
      <c r="I7879">
        <f>IF(LCOH!$C$28=Menu!$A$1,'Approvvigionamento energia'!C7879,0)+IF(LCOH!$C$28=Menu!$A$2,'Approvvigionamento energia'!D7879,0)+IF(LCOH!$C$28=Menu!$A$3,'Approvvigionamento energia'!E7879,0)+IF(LCOH!$C$28=Menu!$A$4,'Approvvigionamento energia'!F7879,0)+IF(LCOH!$C$28=Menu!$A$5,'Approvvigionamento energia'!G7879,0)+IF(LCOH!$C$28=Menu!$A$6,'Approvvigionamento energia'!H7879,0)</f>
        <v>755.87695058408281</v>
      </c>
      <c r="J7879">
        <f>'Approvvigionamento energia'!A7879+'Approvvigionamento energia'!B7879+'Approvvigionamento energia'!I7879</f>
        <v>1014.9769505840828</v>
      </c>
      <c r="K7879">
        <f>IF(MIN(LCOH!$C$18,J7879)&gt;=$P$48*LCOH!$C$18, MIN(LCOH!$C$18,J7879),0)</f>
        <v>1014.9769505840828</v>
      </c>
      <c r="L7879">
        <f t="shared" si="247"/>
        <v>0</v>
      </c>
      <c r="M7879">
        <f>K7879/LCOH!$C$18</f>
        <v>0.67665130038938859</v>
      </c>
      <c r="N7879">
        <f>K7879/LCOH!$C$34</f>
        <v>19.55639596501123</v>
      </c>
    </row>
    <row r="7880" spans="1:14" x14ac:dyDescent="0.35">
      <c r="A7880">
        <f>'Profilo fotovoltaico'!B7882*LCOH!$C$20</f>
        <v>6</v>
      </c>
      <c r="B7880">
        <f>'Profilo eolico'!B7882*LCOH!$C$21</f>
        <v>256.10000000000002</v>
      </c>
      <c r="C7880">
        <f>$P$35*'Profilo fotovoltaico'!B7882</f>
        <v>44.127673125732393</v>
      </c>
      <c r="D7880">
        <f>$Q$37*'Profilo eolico'!B7882</f>
        <v>1494.2499964846284</v>
      </c>
      <c r="E7880">
        <f>$P$39*'Profilo fotovoltaico'!B7882+'Approvvigionamento energia'!$Q$39*'Profilo eolico'!B7882</f>
        <v>1131.7194156449043</v>
      </c>
      <c r="F7880">
        <f>$P$41*'Profilo fotovoltaico'!B7882+'Approvvigionamento energia'!$Q$41*'Profilo eolico'!B7882</f>
        <v>769.18883480518036</v>
      </c>
      <c r="G7880">
        <f>$P$43*'Profilo fotovoltaico'!B7882+'Approvvigionamento energia'!$Q$43*'Profilo eolico'!B7882</f>
        <v>406.65825396545637</v>
      </c>
      <c r="H7880">
        <f t="shared" si="246"/>
        <v>1138.4335154826958</v>
      </c>
      <c r="I7880">
        <f>IF(LCOH!$C$28=Menu!$A$1,'Approvvigionamento energia'!C7880,0)+IF(LCOH!$C$28=Menu!$A$2,'Approvvigionamento energia'!D7880,0)+IF(LCOH!$C$28=Menu!$A$3,'Approvvigionamento energia'!E7880,0)+IF(LCOH!$C$28=Menu!$A$4,'Approvvigionamento energia'!F7880,0)+IF(LCOH!$C$28=Menu!$A$5,'Approvvigionamento energia'!G7880,0)+IF(LCOH!$C$28=Menu!$A$6,'Approvvigionamento energia'!H7880,0)</f>
        <v>769.18883480518036</v>
      </c>
      <c r="J7880">
        <f>'Approvvigionamento energia'!A7880+'Approvvigionamento energia'!B7880+'Approvvigionamento energia'!I7880</f>
        <v>1031.2888348051804</v>
      </c>
      <c r="K7880">
        <f>IF(MIN(LCOH!$C$18,J7880)&gt;=$P$48*LCOH!$C$18, MIN(LCOH!$C$18,J7880),0)</f>
        <v>1031.2888348051804</v>
      </c>
      <c r="L7880">
        <f t="shared" si="247"/>
        <v>0</v>
      </c>
      <c r="M7880">
        <f>K7880/LCOH!$C$18</f>
        <v>0.68752588987012031</v>
      </c>
      <c r="N7880">
        <f>K7880/LCOH!$C$34</f>
        <v>19.870690458673998</v>
      </c>
    </row>
    <row r="7881" spans="1:14" x14ac:dyDescent="0.35">
      <c r="A7881">
        <f>'Profilo fotovoltaico'!B7883*LCOH!$C$20</f>
        <v>54</v>
      </c>
      <c r="B7881">
        <f>'Profilo eolico'!B7883*LCOH!$C$21</f>
        <v>249.4</v>
      </c>
      <c r="C7881">
        <f>$P$35*'Profilo fotovoltaico'!B7883</f>
        <v>397.14905813159152</v>
      </c>
      <c r="D7881">
        <f>$Q$37*'Profilo eolico'!B7883</f>
        <v>1455.1579426913954</v>
      </c>
      <c r="E7881">
        <f>$P$39*'Profilo fotovoltaico'!B7883+'Approvvigionamento energia'!$Q$39*'Profilo eolico'!B7883</f>
        <v>1190.6557215514442</v>
      </c>
      <c r="F7881">
        <f>$P$41*'Profilo fotovoltaico'!B7883+'Approvvigionamento energia'!$Q$41*'Profilo eolico'!B7883</f>
        <v>926.1535004114935</v>
      </c>
      <c r="G7881">
        <f>$P$43*'Profilo fotovoltaico'!B7883+'Approvvigionamento energia'!$Q$43*'Profilo eolico'!B7883</f>
        <v>661.65127927154253</v>
      </c>
      <c r="H7881">
        <f t="shared" si="246"/>
        <v>1138.4335154826958</v>
      </c>
      <c r="I7881">
        <f>IF(LCOH!$C$28=Menu!$A$1,'Approvvigionamento energia'!C7881,0)+IF(LCOH!$C$28=Menu!$A$2,'Approvvigionamento energia'!D7881,0)+IF(LCOH!$C$28=Menu!$A$3,'Approvvigionamento energia'!E7881,0)+IF(LCOH!$C$28=Menu!$A$4,'Approvvigionamento energia'!F7881,0)+IF(LCOH!$C$28=Menu!$A$5,'Approvvigionamento energia'!G7881,0)+IF(LCOH!$C$28=Menu!$A$6,'Approvvigionamento energia'!H7881,0)</f>
        <v>926.1535004114935</v>
      </c>
      <c r="J7881">
        <f>'Approvvigionamento energia'!A7881+'Approvvigionamento energia'!B7881+'Approvvigionamento energia'!I7881</f>
        <v>1229.5535004114936</v>
      </c>
      <c r="K7881">
        <f>IF(MIN(LCOH!$C$18,J7881)&gt;=$P$48*LCOH!$C$18, MIN(LCOH!$C$18,J7881),0)</f>
        <v>1229.5535004114936</v>
      </c>
      <c r="L7881">
        <f t="shared" si="247"/>
        <v>0</v>
      </c>
      <c r="M7881">
        <f>K7881/LCOH!$C$18</f>
        <v>0.81970233360766243</v>
      </c>
      <c r="N7881">
        <f>K7881/LCOH!$C$34</f>
        <v>23.690818890394869</v>
      </c>
    </row>
    <row r="7882" spans="1:14" x14ac:dyDescent="0.35">
      <c r="A7882">
        <f>'Profilo fotovoltaico'!B7884*LCOH!$C$20</f>
        <v>138</v>
      </c>
      <c r="B7882">
        <f>'Profilo eolico'!B7884*LCOH!$C$21</f>
        <v>268.89999999999998</v>
      </c>
      <c r="C7882">
        <f>$P$35*'Profilo fotovoltaico'!B7884</f>
        <v>1014.936481891845</v>
      </c>
      <c r="D7882">
        <f>$Q$37*'Profilo eolico'!B7884</f>
        <v>1568.9333231343871</v>
      </c>
      <c r="E7882">
        <f>$P$39*'Profilo fotovoltaico'!B7884+'Approvvigionamento energia'!$Q$39*'Profilo eolico'!B7884</f>
        <v>1430.4341128237515</v>
      </c>
      <c r="F7882">
        <f>$P$41*'Profilo fotovoltaico'!B7884+'Approvvigionamento energia'!$Q$41*'Profilo eolico'!B7884</f>
        <v>1291.934902513116</v>
      </c>
      <c r="G7882">
        <f>$P$43*'Profilo fotovoltaico'!B7884+'Approvvigionamento energia'!$Q$43*'Profilo eolico'!B7884</f>
        <v>1153.4356922024806</v>
      </c>
      <c r="H7882">
        <f t="shared" si="246"/>
        <v>1138.4335154826958</v>
      </c>
      <c r="I7882">
        <f>IF(LCOH!$C$28=Menu!$A$1,'Approvvigionamento energia'!C7882,0)+IF(LCOH!$C$28=Menu!$A$2,'Approvvigionamento energia'!D7882,0)+IF(LCOH!$C$28=Menu!$A$3,'Approvvigionamento energia'!E7882,0)+IF(LCOH!$C$28=Menu!$A$4,'Approvvigionamento energia'!F7882,0)+IF(LCOH!$C$28=Menu!$A$5,'Approvvigionamento energia'!G7882,0)+IF(LCOH!$C$28=Menu!$A$6,'Approvvigionamento energia'!H7882,0)</f>
        <v>1291.934902513116</v>
      </c>
      <c r="J7882">
        <f>'Approvvigionamento energia'!A7882+'Approvvigionamento energia'!B7882+'Approvvigionamento energia'!I7882</f>
        <v>1698.834902513116</v>
      </c>
      <c r="K7882">
        <f>IF(MIN(LCOH!$C$18,J7882)&gt;=$P$48*LCOH!$C$18, MIN(LCOH!$C$18,J7882),0)</f>
        <v>1500</v>
      </c>
      <c r="L7882">
        <f t="shared" si="247"/>
        <v>198.83490251311605</v>
      </c>
      <c r="M7882">
        <f>K7882/LCOH!$C$18</f>
        <v>1</v>
      </c>
      <c r="N7882">
        <f>K7882/LCOH!$C$34</f>
        <v>28.901734104046245</v>
      </c>
    </row>
    <row r="7883" spans="1:14" x14ac:dyDescent="0.35">
      <c r="A7883">
        <f>'Profilo fotovoltaico'!B7885*LCOH!$C$20</f>
        <v>224</v>
      </c>
      <c r="B7883">
        <f>'Profilo eolico'!B7885*LCOH!$C$21</f>
        <v>274.89999999999998</v>
      </c>
      <c r="C7883">
        <f>$P$35*'Profilo fotovoltaico'!B7885</f>
        <v>1647.4331300273425</v>
      </c>
      <c r="D7883">
        <f>$Q$37*'Profilo eolico'!B7885</f>
        <v>1603.9411325014617</v>
      </c>
      <c r="E7883">
        <f>$P$39*'Profilo fotovoltaico'!B7885+'Approvvigionamento energia'!$Q$39*'Profilo eolico'!B7885</f>
        <v>1614.8141318829319</v>
      </c>
      <c r="F7883">
        <f>$P$41*'Profilo fotovoltaico'!B7885+'Approvvigionamento energia'!$Q$41*'Profilo eolico'!B7885</f>
        <v>1625.6871312644021</v>
      </c>
      <c r="G7883">
        <f>$P$43*'Profilo fotovoltaico'!B7885+'Approvvigionamento energia'!$Q$43*'Profilo eolico'!B7885</f>
        <v>1636.5601306458725</v>
      </c>
      <c r="H7883">
        <f t="shared" si="246"/>
        <v>1138.4335154826958</v>
      </c>
      <c r="I7883">
        <f>IF(LCOH!$C$28=Menu!$A$1,'Approvvigionamento energia'!C7883,0)+IF(LCOH!$C$28=Menu!$A$2,'Approvvigionamento energia'!D7883,0)+IF(LCOH!$C$28=Menu!$A$3,'Approvvigionamento energia'!E7883,0)+IF(LCOH!$C$28=Menu!$A$4,'Approvvigionamento energia'!F7883,0)+IF(LCOH!$C$28=Menu!$A$5,'Approvvigionamento energia'!G7883,0)+IF(LCOH!$C$28=Menu!$A$6,'Approvvigionamento energia'!H7883,0)</f>
        <v>1625.6871312644021</v>
      </c>
      <c r="J7883">
        <f>'Approvvigionamento energia'!A7883+'Approvvigionamento energia'!B7883+'Approvvigionamento energia'!I7883</f>
        <v>2124.5871312644022</v>
      </c>
      <c r="K7883">
        <f>IF(MIN(LCOH!$C$18,J7883)&gt;=$P$48*LCOH!$C$18, MIN(LCOH!$C$18,J7883),0)</f>
        <v>1500</v>
      </c>
      <c r="L7883">
        <f t="shared" si="247"/>
        <v>624.58713126440216</v>
      </c>
      <c r="M7883">
        <f>K7883/LCOH!$C$18</f>
        <v>1</v>
      </c>
      <c r="N7883">
        <f>K7883/LCOH!$C$34</f>
        <v>28.901734104046245</v>
      </c>
    </row>
    <row r="7884" spans="1:14" x14ac:dyDescent="0.35">
      <c r="A7884">
        <f>'Profilo fotovoltaico'!B7886*LCOH!$C$20</f>
        <v>272</v>
      </c>
      <c r="B7884">
        <f>'Profilo eolico'!B7886*LCOH!$C$21</f>
        <v>283</v>
      </c>
      <c r="C7884">
        <f>$P$35*'Profilo fotovoltaico'!B7886</f>
        <v>2000.4545150332019</v>
      </c>
      <c r="D7884">
        <f>$Q$37*'Profilo eolico'!B7886</f>
        <v>1651.2016751470121</v>
      </c>
      <c r="E7884">
        <f>$P$39*'Profilo fotovoltaico'!B7886+'Approvvigionamento energia'!$Q$39*'Profilo eolico'!B7886</f>
        <v>1738.5148851185595</v>
      </c>
      <c r="F7884">
        <f>$P$41*'Profilo fotovoltaico'!B7886+'Approvvigionamento energia'!$Q$41*'Profilo eolico'!B7886</f>
        <v>1825.8280950901071</v>
      </c>
      <c r="G7884">
        <f>$P$43*'Profilo fotovoltaico'!B7886+'Approvvigionamento energia'!$Q$43*'Profilo eolico'!B7886</f>
        <v>1913.1413050616543</v>
      </c>
      <c r="H7884">
        <f t="shared" si="246"/>
        <v>1138.4335154826958</v>
      </c>
      <c r="I7884">
        <f>IF(LCOH!$C$28=Menu!$A$1,'Approvvigionamento energia'!C7884,0)+IF(LCOH!$C$28=Menu!$A$2,'Approvvigionamento energia'!D7884,0)+IF(LCOH!$C$28=Menu!$A$3,'Approvvigionamento energia'!E7884,0)+IF(LCOH!$C$28=Menu!$A$4,'Approvvigionamento energia'!F7884,0)+IF(LCOH!$C$28=Menu!$A$5,'Approvvigionamento energia'!G7884,0)+IF(LCOH!$C$28=Menu!$A$6,'Approvvigionamento energia'!H7884,0)</f>
        <v>1825.8280950901071</v>
      </c>
      <c r="J7884">
        <f>'Approvvigionamento energia'!A7884+'Approvvigionamento energia'!B7884+'Approvvigionamento energia'!I7884</f>
        <v>2380.8280950901071</v>
      </c>
      <c r="K7884">
        <f>IF(MIN(LCOH!$C$18,J7884)&gt;=$P$48*LCOH!$C$18, MIN(LCOH!$C$18,J7884),0)</f>
        <v>1500</v>
      </c>
      <c r="L7884">
        <f t="shared" si="247"/>
        <v>880.82809509010713</v>
      </c>
      <c r="M7884">
        <f>K7884/LCOH!$C$18</f>
        <v>1</v>
      </c>
      <c r="N7884">
        <f>K7884/LCOH!$C$34</f>
        <v>28.901734104046245</v>
      </c>
    </row>
    <row r="7885" spans="1:14" x14ac:dyDescent="0.35">
      <c r="A7885">
        <f>'Profilo fotovoltaico'!B7887*LCOH!$C$20</f>
        <v>269</v>
      </c>
      <c r="B7885">
        <f>'Profilo eolico'!B7887*LCOH!$C$21</f>
        <v>285.8</v>
      </c>
      <c r="C7885">
        <f>$P$35*'Profilo fotovoltaico'!B7887</f>
        <v>1978.3906784703356</v>
      </c>
      <c r="D7885">
        <f>$Q$37*'Profilo eolico'!B7887</f>
        <v>1667.5386528516469</v>
      </c>
      <c r="E7885">
        <f>$P$39*'Profilo fotovoltaico'!B7887+'Approvvigionamento energia'!$Q$39*'Profilo eolico'!B7887</f>
        <v>1745.2516592563193</v>
      </c>
      <c r="F7885">
        <f>$P$41*'Profilo fotovoltaico'!B7887+'Approvvigionamento energia'!$Q$41*'Profilo eolico'!B7887</f>
        <v>1822.9646656609912</v>
      </c>
      <c r="G7885">
        <f>$P$43*'Profilo fotovoltaico'!B7887+'Approvvigionamento energia'!$Q$43*'Profilo eolico'!B7887</f>
        <v>1900.6776720656635</v>
      </c>
      <c r="H7885">
        <f t="shared" si="246"/>
        <v>1138.4335154826958</v>
      </c>
      <c r="I7885">
        <f>IF(LCOH!$C$28=Menu!$A$1,'Approvvigionamento energia'!C7885,0)+IF(LCOH!$C$28=Menu!$A$2,'Approvvigionamento energia'!D7885,0)+IF(LCOH!$C$28=Menu!$A$3,'Approvvigionamento energia'!E7885,0)+IF(LCOH!$C$28=Menu!$A$4,'Approvvigionamento energia'!F7885,0)+IF(LCOH!$C$28=Menu!$A$5,'Approvvigionamento energia'!G7885,0)+IF(LCOH!$C$28=Menu!$A$6,'Approvvigionamento energia'!H7885,0)</f>
        <v>1822.9646656609912</v>
      </c>
      <c r="J7885">
        <f>'Approvvigionamento energia'!A7885+'Approvvigionamento energia'!B7885+'Approvvigionamento energia'!I7885</f>
        <v>2377.7646656609913</v>
      </c>
      <c r="K7885">
        <f>IF(MIN(LCOH!$C$18,J7885)&gt;=$P$48*LCOH!$C$18, MIN(LCOH!$C$18,J7885),0)</f>
        <v>1500</v>
      </c>
      <c r="L7885">
        <f t="shared" si="247"/>
        <v>877.76466566099134</v>
      </c>
      <c r="M7885">
        <f>K7885/LCOH!$C$18</f>
        <v>1</v>
      </c>
      <c r="N7885">
        <f>K7885/LCOH!$C$34</f>
        <v>28.901734104046245</v>
      </c>
    </row>
    <row r="7886" spans="1:14" x14ac:dyDescent="0.35">
      <c r="A7886">
        <f>'Profilo fotovoltaico'!B7888*LCOH!$C$20</f>
        <v>227</v>
      </c>
      <c r="B7886">
        <f>'Profilo eolico'!B7888*LCOH!$C$21</f>
        <v>275.89999999999998</v>
      </c>
      <c r="C7886">
        <f>$P$35*'Profilo fotovoltaico'!B7888</f>
        <v>1669.4969665902088</v>
      </c>
      <c r="D7886">
        <f>$Q$37*'Profilo eolico'!B7888</f>
        <v>1609.7757673959741</v>
      </c>
      <c r="E7886">
        <f>$P$39*'Profilo fotovoltaico'!B7888+'Approvvigionamento energia'!$Q$39*'Profilo eolico'!B7888</f>
        <v>1624.7060671945328</v>
      </c>
      <c r="F7886">
        <f>$P$41*'Profilo fotovoltaico'!B7888+'Approvvigionamento energia'!$Q$41*'Profilo eolico'!B7888</f>
        <v>1639.6363669930915</v>
      </c>
      <c r="G7886">
        <f>$P$43*'Profilo fotovoltaico'!B7888+'Approvvigionamento energia'!$Q$43*'Profilo eolico'!B7888</f>
        <v>1654.5666667916503</v>
      </c>
      <c r="H7886">
        <f t="shared" si="246"/>
        <v>1138.4335154826958</v>
      </c>
      <c r="I7886">
        <f>IF(LCOH!$C$28=Menu!$A$1,'Approvvigionamento energia'!C7886,0)+IF(LCOH!$C$28=Menu!$A$2,'Approvvigionamento energia'!D7886,0)+IF(LCOH!$C$28=Menu!$A$3,'Approvvigionamento energia'!E7886,0)+IF(LCOH!$C$28=Menu!$A$4,'Approvvigionamento energia'!F7886,0)+IF(LCOH!$C$28=Menu!$A$5,'Approvvigionamento energia'!G7886,0)+IF(LCOH!$C$28=Menu!$A$6,'Approvvigionamento energia'!H7886,0)</f>
        <v>1639.6363669930915</v>
      </c>
      <c r="J7886">
        <f>'Approvvigionamento energia'!A7886+'Approvvigionamento energia'!B7886+'Approvvigionamento energia'!I7886</f>
        <v>2142.5363669930916</v>
      </c>
      <c r="K7886">
        <f>IF(MIN(LCOH!$C$18,J7886)&gt;=$P$48*LCOH!$C$18, MIN(LCOH!$C$18,J7886),0)</f>
        <v>1500</v>
      </c>
      <c r="L7886">
        <f t="shared" si="247"/>
        <v>642.53636699309163</v>
      </c>
      <c r="M7886">
        <f>K7886/LCOH!$C$18</f>
        <v>1</v>
      </c>
      <c r="N7886">
        <f>K7886/LCOH!$C$34</f>
        <v>28.901734104046245</v>
      </c>
    </row>
    <row r="7887" spans="1:14" x14ac:dyDescent="0.35">
      <c r="A7887">
        <f>'Profilo fotovoltaico'!B7889*LCOH!$C$20</f>
        <v>155</v>
      </c>
      <c r="B7887">
        <f>'Profilo eolico'!B7889*LCOH!$C$21</f>
        <v>262.7</v>
      </c>
      <c r="C7887">
        <f>$P$35*'Profilo fotovoltaico'!B7889</f>
        <v>1139.9648890814201</v>
      </c>
      <c r="D7887">
        <f>$Q$37*'Profilo eolico'!B7889</f>
        <v>1532.7585867884102</v>
      </c>
      <c r="E7887">
        <f>$P$39*'Profilo fotovoltaico'!B7889+'Approvvigionamento energia'!$Q$39*'Profilo eolico'!B7889</f>
        <v>1434.5601623616626</v>
      </c>
      <c r="F7887">
        <f>$P$41*'Profilo fotovoltaico'!B7889+'Approvvigionamento energia'!$Q$41*'Profilo eolico'!B7889</f>
        <v>1336.3617379349153</v>
      </c>
      <c r="G7887">
        <f>$P$43*'Profilo fotovoltaico'!B7889+'Approvvigionamento energia'!$Q$43*'Profilo eolico'!B7889</f>
        <v>1238.1633135081677</v>
      </c>
      <c r="H7887">
        <f t="shared" si="246"/>
        <v>1138.4335154826958</v>
      </c>
      <c r="I7887">
        <f>IF(LCOH!$C$28=Menu!$A$1,'Approvvigionamento energia'!C7887,0)+IF(LCOH!$C$28=Menu!$A$2,'Approvvigionamento energia'!D7887,0)+IF(LCOH!$C$28=Menu!$A$3,'Approvvigionamento energia'!E7887,0)+IF(LCOH!$C$28=Menu!$A$4,'Approvvigionamento energia'!F7887,0)+IF(LCOH!$C$28=Menu!$A$5,'Approvvigionamento energia'!G7887,0)+IF(LCOH!$C$28=Menu!$A$6,'Approvvigionamento energia'!H7887,0)</f>
        <v>1336.3617379349153</v>
      </c>
      <c r="J7887">
        <f>'Approvvigionamento energia'!A7887+'Approvvigionamento energia'!B7887+'Approvvigionamento energia'!I7887</f>
        <v>1754.0617379349153</v>
      </c>
      <c r="K7887">
        <f>IF(MIN(LCOH!$C$18,J7887)&gt;=$P$48*LCOH!$C$18, MIN(LCOH!$C$18,J7887),0)</f>
        <v>1500</v>
      </c>
      <c r="L7887">
        <f t="shared" si="247"/>
        <v>254.0617379349153</v>
      </c>
      <c r="M7887">
        <f>K7887/LCOH!$C$18</f>
        <v>1</v>
      </c>
      <c r="N7887">
        <f>K7887/LCOH!$C$34</f>
        <v>28.901734104046245</v>
      </c>
    </row>
    <row r="7888" spans="1:14" x14ac:dyDescent="0.35">
      <c r="A7888">
        <f>'Profilo fotovoltaico'!B7890*LCOH!$C$20</f>
        <v>71</v>
      </c>
      <c r="B7888">
        <f>'Profilo eolico'!B7890*LCOH!$C$21</f>
        <v>242.60000000000002</v>
      </c>
      <c r="C7888">
        <f>$P$35*'Profilo fotovoltaico'!B7890</f>
        <v>522.17746532116655</v>
      </c>
      <c r="D7888">
        <f>$Q$37*'Profilo eolico'!B7890</f>
        <v>1415.4824254087109</v>
      </c>
      <c r="E7888">
        <f>$P$39*'Profilo fotovoltaico'!B7890+'Approvvigionamento energia'!$Q$39*'Profilo eolico'!B7890</f>
        <v>1192.156185386825</v>
      </c>
      <c r="F7888">
        <f>$P$41*'Profilo fotovoltaico'!B7890+'Approvvigionamento energia'!$Q$41*'Profilo eolico'!B7890</f>
        <v>968.82994536493879</v>
      </c>
      <c r="G7888">
        <f>$P$43*'Profilo fotovoltaico'!B7890+'Approvvigionamento energia'!$Q$43*'Profilo eolico'!B7890</f>
        <v>745.50370534305262</v>
      </c>
      <c r="H7888">
        <f t="shared" si="246"/>
        <v>1138.4335154826958</v>
      </c>
      <c r="I7888">
        <f>IF(LCOH!$C$28=Menu!$A$1,'Approvvigionamento energia'!C7888,0)+IF(LCOH!$C$28=Menu!$A$2,'Approvvigionamento energia'!D7888,0)+IF(LCOH!$C$28=Menu!$A$3,'Approvvigionamento energia'!E7888,0)+IF(LCOH!$C$28=Menu!$A$4,'Approvvigionamento energia'!F7888,0)+IF(LCOH!$C$28=Menu!$A$5,'Approvvigionamento energia'!G7888,0)+IF(LCOH!$C$28=Menu!$A$6,'Approvvigionamento energia'!H7888,0)</f>
        <v>968.82994536493879</v>
      </c>
      <c r="J7888">
        <f>'Approvvigionamento energia'!A7888+'Approvvigionamento energia'!B7888+'Approvvigionamento energia'!I7888</f>
        <v>1282.4299453649387</v>
      </c>
      <c r="K7888">
        <f>IF(MIN(LCOH!$C$18,J7888)&gt;=$P$48*LCOH!$C$18, MIN(LCOH!$C$18,J7888),0)</f>
        <v>1282.4299453649387</v>
      </c>
      <c r="L7888">
        <f t="shared" si="247"/>
        <v>0</v>
      </c>
      <c r="M7888">
        <f>K7888/LCOH!$C$18</f>
        <v>0.85495329690995914</v>
      </c>
      <c r="N7888">
        <f>K7888/LCOH!$C$34</f>
        <v>24.709632858669341</v>
      </c>
    </row>
    <row r="7889" spans="1:14" x14ac:dyDescent="0.35">
      <c r="A7889">
        <f>'Profilo fotovoltaico'!B7891*LCOH!$C$20</f>
        <v>7</v>
      </c>
      <c r="B7889">
        <f>'Profilo eolico'!B7891*LCOH!$C$21</f>
        <v>229.4</v>
      </c>
      <c r="C7889">
        <f>$P$35*'Profilo fotovoltaico'!B7891</f>
        <v>51.482285313354453</v>
      </c>
      <c r="D7889">
        <f>$Q$37*'Profilo eolico'!B7891</f>
        <v>1338.465244801147</v>
      </c>
      <c r="E7889">
        <f>$P$39*'Profilo fotovoltaico'!B7891+'Approvvigionamento energia'!$Q$39*'Profilo eolico'!B7891</f>
        <v>1016.7195049291988</v>
      </c>
      <c r="F7889">
        <f>$P$41*'Profilo fotovoltaico'!B7891+'Approvvigionamento energia'!$Q$41*'Profilo eolico'!B7891</f>
        <v>694.97376505725072</v>
      </c>
      <c r="G7889">
        <f>$P$43*'Profilo fotovoltaico'!B7891+'Approvvigionamento energia'!$Q$43*'Profilo eolico'!B7891</f>
        <v>373.22802518530261</v>
      </c>
      <c r="H7889">
        <f t="shared" si="246"/>
        <v>1138.4335154826958</v>
      </c>
      <c r="I7889">
        <f>IF(LCOH!$C$28=Menu!$A$1,'Approvvigionamento energia'!C7889,0)+IF(LCOH!$C$28=Menu!$A$2,'Approvvigionamento energia'!D7889,0)+IF(LCOH!$C$28=Menu!$A$3,'Approvvigionamento energia'!E7889,0)+IF(LCOH!$C$28=Menu!$A$4,'Approvvigionamento energia'!F7889,0)+IF(LCOH!$C$28=Menu!$A$5,'Approvvigionamento energia'!G7889,0)+IF(LCOH!$C$28=Menu!$A$6,'Approvvigionamento energia'!H7889,0)</f>
        <v>694.97376505725072</v>
      </c>
      <c r="J7889">
        <f>'Approvvigionamento energia'!A7889+'Approvvigionamento energia'!B7889+'Approvvigionamento energia'!I7889</f>
        <v>931.37376505725069</v>
      </c>
      <c r="K7889">
        <f>IF(MIN(LCOH!$C$18,J7889)&gt;=$P$48*LCOH!$C$18, MIN(LCOH!$C$18,J7889),0)</f>
        <v>931.37376505725069</v>
      </c>
      <c r="L7889">
        <f t="shared" si="247"/>
        <v>0</v>
      </c>
      <c r="M7889">
        <f>K7889/LCOH!$C$18</f>
        <v>0.62091584337150041</v>
      </c>
      <c r="N7889">
        <f>K7889/LCOH!$C$34</f>
        <v>17.94554460611273</v>
      </c>
    </row>
    <row r="7890" spans="1:14" x14ac:dyDescent="0.35">
      <c r="A7890">
        <f>'Profilo fotovoltaico'!B7892*LCOH!$C$20</f>
        <v>0</v>
      </c>
      <c r="B7890">
        <f>'Profilo eolico'!B7892*LCOH!$C$21</f>
        <v>244.7</v>
      </c>
      <c r="C7890">
        <f>$P$35*'Profilo fotovoltaico'!B7892</f>
        <v>0</v>
      </c>
      <c r="D7890">
        <f>$Q$37*'Profilo eolico'!B7892</f>
        <v>1427.7351586871869</v>
      </c>
      <c r="E7890">
        <f>$P$39*'Profilo fotovoltaico'!B7892+'Approvvigionamento energia'!$Q$39*'Profilo eolico'!B7892</f>
        <v>1070.8013690153903</v>
      </c>
      <c r="F7890">
        <f>$P$41*'Profilo fotovoltaico'!B7892+'Approvvigionamento energia'!$Q$41*'Profilo eolico'!B7892</f>
        <v>713.86757934359343</v>
      </c>
      <c r="G7890">
        <f>$P$43*'Profilo fotovoltaico'!B7892+'Approvvigionamento energia'!$Q$43*'Profilo eolico'!B7892</f>
        <v>356.93378967179672</v>
      </c>
      <c r="H7890">
        <f t="shared" si="246"/>
        <v>1138.4335154826958</v>
      </c>
      <c r="I7890">
        <f>IF(LCOH!$C$28=Menu!$A$1,'Approvvigionamento energia'!C7890,0)+IF(LCOH!$C$28=Menu!$A$2,'Approvvigionamento energia'!D7890,0)+IF(LCOH!$C$28=Menu!$A$3,'Approvvigionamento energia'!E7890,0)+IF(LCOH!$C$28=Menu!$A$4,'Approvvigionamento energia'!F7890,0)+IF(LCOH!$C$28=Menu!$A$5,'Approvvigionamento energia'!G7890,0)+IF(LCOH!$C$28=Menu!$A$6,'Approvvigionamento energia'!H7890,0)</f>
        <v>713.86757934359343</v>
      </c>
      <c r="J7890">
        <f>'Approvvigionamento energia'!A7890+'Approvvigionamento energia'!B7890+'Approvvigionamento energia'!I7890</f>
        <v>958.56757934359348</v>
      </c>
      <c r="K7890">
        <f>IF(MIN(LCOH!$C$18,J7890)&gt;=$P$48*LCOH!$C$18, MIN(LCOH!$C$18,J7890),0)</f>
        <v>958.56757934359348</v>
      </c>
      <c r="L7890">
        <f t="shared" si="247"/>
        <v>0</v>
      </c>
      <c r="M7890">
        <f>K7890/LCOH!$C$18</f>
        <v>0.63904505289572899</v>
      </c>
      <c r="N7890">
        <f>K7890/LCOH!$C$34</f>
        <v>18.469510199298526</v>
      </c>
    </row>
    <row r="7891" spans="1:14" x14ac:dyDescent="0.35">
      <c r="A7891">
        <f>'Profilo fotovoltaico'!B7893*LCOH!$C$20</f>
        <v>0</v>
      </c>
      <c r="B7891">
        <f>'Profilo eolico'!B7893*LCOH!$C$21</f>
        <v>270</v>
      </c>
      <c r="C7891">
        <f>$P$35*'Profilo fotovoltaico'!B7893</f>
        <v>0</v>
      </c>
      <c r="D7891">
        <f>$Q$37*'Profilo eolico'!B7893</f>
        <v>1575.3514215183511</v>
      </c>
      <c r="E7891">
        <f>$P$39*'Profilo fotovoltaico'!B7893+'Approvvigionamento energia'!$Q$39*'Profilo eolico'!B7893</f>
        <v>1181.5135661387633</v>
      </c>
      <c r="F7891">
        <f>$P$41*'Profilo fotovoltaico'!B7893+'Approvvigionamento energia'!$Q$41*'Profilo eolico'!B7893</f>
        <v>787.67571075917556</v>
      </c>
      <c r="G7891">
        <f>$P$43*'Profilo fotovoltaico'!B7893+'Approvvigionamento energia'!$Q$43*'Profilo eolico'!B7893</f>
        <v>393.83785537958778</v>
      </c>
      <c r="H7891">
        <f t="shared" si="246"/>
        <v>1138.4335154826958</v>
      </c>
      <c r="I7891">
        <f>IF(LCOH!$C$28=Menu!$A$1,'Approvvigionamento energia'!C7891,0)+IF(LCOH!$C$28=Menu!$A$2,'Approvvigionamento energia'!D7891,0)+IF(LCOH!$C$28=Menu!$A$3,'Approvvigionamento energia'!E7891,0)+IF(LCOH!$C$28=Menu!$A$4,'Approvvigionamento energia'!F7891,0)+IF(LCOH!$C$28=Menu!$A$5,'Approvvigionamento energia'!G7891,0)+IF(LCOH!$C$28=Menu!$A$6,'Approvvigionamento energia'!H7891,0)</f>
        <v>787.67571075917556</v>
      </c>
      <c r="J7891">
        <f>'Approvvigionamento energia'!A7891+'Approvvigionamento energia'!B7891+'Approvvigionamento energia'!I7891</f>
        <v>1057.6757107591757</v>
      </c>
      <c r="K7891">
        <f>IF(MIN(LCOH!$C$18,J7891)&gt;=$P$48*LCOH!$C$18, MIN(LCOH!$C$18,J7891),0)</f>
        <v>1057.6757107591757</v>
      </c>
      <c r="L7891">
        <f t="shared" si="247"/>
        <v>0</v>
      </c>
      <c r="M7891">
        <f>K7891/LCOH!$C$18</f>
        <v>0.70511714050611707</v>
      </c>
      <c r="N7891">
        <f>K7891/LCOH!$C$34</f>
        <v>20.379108107113211</v>
      </c>
    </row>
    <row r="7892" spans="1:14" x14ac:dyDescent="0.35">
      <c r="A7892">
        <f>'Profilo fotovoltaico'!B7894*LCOH!$C$20</f>
        <v>0</v>
      </c>
      <c r="B7892">
        <f>'Profilo eolico'!B7894*LCOH!$C$21</f>
        <v>284.10000000000002</v>
      </c>
      <c r="C7892">
        <f>$P$35*'Profilo fotovoltaico'!B7894</f>
        <v>0</v>
      </c>
      <c r="D7892">
        <f>$Q$37*'Profilo eolico'!B7894</f>
        <v>1657.6197735309761</v>
      </c>
      <c r="E7892">
        <f>$P$39*'Profilo fotovoltaico'!B7894+'Approvvigionamento energia'!$Q$39*'Profilo eolico'!B7894</f>
        <v>1243.2148301482321</v>
      </c>
      <c r="F7892">
        <f>$P$41*'Profilo fotovoltaico'!B7894+'Approvvigionamento energia'!$Q$41*'Profilo eolico'!B7894</f>
        <v>828.80988676548805</v>
      </c>
      <c r="G7892">
        <f>$P$43*'Profilo fotovoltaico'!B7894+'Approvvigionamento energia'!$Q$43*'Profilo eolico'!B7894</f>
        <v>414.40494338274402</v>
      </c>
      <c r="H7892">
        <f t="shared" si="246"/>
        <v>1138.4335154826958</v>
      </c>
      <c r="I7892">
        <f>IF(LCOH!$C$28=Menu!$A$1,'Approvvigionamento energia'!C7892,0)+IF(LCOH!$C$28=Menu!$A$2,'Approvvigionamento energia'!D7892,0)+IF(LCOH!$C$28=Menu!$A$3,'Approvvigionamento energia'!E7892,0)+IF(LCOH!$C$28=Menu!$A$4,'Approvvigionamento energia'!F7892,0)+IF(LCOH!$C$28=Menu!$A$5,'Approvvigionamento energia'!G7892,0)+IF(LCOH!$C$28=Menu!$A$6,'Approvvigionamento energia'!H7892,0)</f>
        <v>828.80988676548805</v>
      </c>
      <c r="J7892">
        <f>'Approvvigionamento energia'!A7892+'Approvvigionamento energia'!B7892+'Approvvigionamento energia'!I7892</f>
        <v>1112.909886765488</v>
      </c>
      <c r="K7892">
        <f>IF(MIN(LCOH!$C$18,J7892)&gt;=$P$48*LCOH!$C$18, MIN(LCOH!$C$18,J7892),0)</f>
        <v>1112.909886765488</v>
      </c>
      <c r="L7892">
        <f t="shared" si="247"/>
        <v>0</v>
      </c>
      <c r="M7892">
        <f>K7892/LCOH!$C$18</f>
        <v>0.74193992451032531</v>
      </c>
      <c r="N7892">
        <f>K7892/LCOH!$C$34</f>
        <v>21.443350419373566</v>
      </c>
    </row>
    <row r="7893" spans="1:14" x14ac:dyDescent="0.35">
      <c r="A7893">
        <f>'Profilo fotovoltaico'!B7895*LCOH!$C$20</f>
        <v>0</v>
      </c>
      <c r="B7893">
        <f>'Profilo eolico'!B7895*LCOH!$C$21</f>
        <v>285.89999999999998</v>
      </c>
      <c r="C7893">
        <f>$P$35*'Profilo fotovoltaico'!B7895</f>
        <v>0</v>
      </c>
      <c r="D7893">
        <f>$Q$37*'Profilo eolico'!B7895</f>
        <v>1668.1221163410983</v>
      </c>
      <c r="E7893">
        <f>$P$39*'Profilo fotovoltaico'!B7895+'Approvvigionamento energia'!$Q$39*'Profilo eolico'!B7895</f>
        <v>1251.0915872558237</v>
      </c>
      <c r="F7893">
        <f>$P$41*'Profilo fotovoltaico'!B7895+'Approvvigionamento energia'!$Q$41*'Profilo eolico'!B7895</f>
        <v>834.06105817054913</v>
      </c>
      <c r="G7893">
        <f>$P$43*'Profilo fotovoltaico'!B7895+'Approvvigionamento energia'!$Q$43*'Profilo eolico'!B7895</f>
        <v>417.03052908527457</v>
      </c>
      <c r="H7893">
        <f t="shared" si="246"/>
        <v>1138.4335154826958</v>
      </c>
      <c r="I7893">
        <f>IF(LCOH!$C$28=Menu!$A$1,'Approvvigionamento energia'!C7893,0)+IF(LCOH!$C$28=Menu!$A$2,'Approvvigionamento energia'!D7893,0)+IF(LCOH!$C$28=Menu!$A$3,'Approvvigionamento energia'!E7893,0)+IF(LCOH!$C$28=Menu!$A$4,'Approvvigionamento energia'!F7893,0)+IF(LCOH!$C$28=Menu!$A$5,'Approvvigionamento energia'!G7893,0)+IF(LCOH!$C$28=Menu!$A$6,'Approvvigionamento energia'!H7893,0)</f>
        <v>834.06105817054913</v>
      </c>
      <c r="J7893">
        <f>'Approvvigionamento energia'!A7893+'Approvvigionamento energia'!B7893+'Approvvigionamento energia'!I7893</f>
        <v>1119.9610581705492</v>
      </c>
      <c r="K7893">
        <f>IF(MIN(LCOH!$C$18,J7893)&gt;=$P$48*LCOH!$C$18, MIN(LCOH!$C$18,J7893),0)</f>
        <v>1119.9610581705492</v>
      </c>
      <c r="L7893">
        <f t="shared" si="247"/>
        <v>0</v>
      </c>
      <c r="M7893">
        <f>K7893/LCOH!$C$18</f>
        <v>0.74664070544703276</v>
      </c>
      <c r="N7893">
        <f>K7893/LCOH!$C$34</f>
        <v>21.579211140087654</v>
      </c>
    </row>
    <row r="7894" spans="1:14" x14ac:dyDescent="0.35">
      <c r="A7894">
        <f>'Profilo fotovoltaico'!B7896*LCOH!$C$20</f>
        <v>0</v>
      </c>
      <c r="B7894">
        <f>'Profilo eolico'!B7896*LCOH!$C$21</f>
        <v>292.5</v>
      </c>
      <c r="C7894">
        <f>$P$35*'Profilo fotovoltaico'!B7896</f>
        <v>0</v>
      </c>
      <c r="D7894">
        <f>$Q$37*'Profilo eolico'!B7896</f>
        <v>1706.6307066448801</v>
      </c>
      <c r="E7894">
        <f>$P$39*'Profilo fotovoltaico'!B7896+'Approvvigionamento energia'!$Q$39*'Profilo eolico'!B7896</f>
        <v>1279.9730299836599</v>
      </c>
      <c r="F7894">
        <f>$P$41*'Profilo fotovoltaico'!B7896+'Approvvigionamento energia'!$Q$41*'Profilo eolico'!B7896</f>
        <v>853.31535332244005</v>
      </c>
      <c r="G7894">
        <f>$P$43*'Profilo fotovoltaico'!B7896+'Approvvigionamento energia'!$Q$43*'Profilo eolico'!B7896</f>
        <v>426.65767666122002</v>
      </c>
      <c r="H7894">
        <f t="shared" si="246"/>
        <v>1138.4335154826958</v>
      </c>
      <c r="I7894">
        <f>IF(LCOH!$C$28=Menu!$A$1,'Approvvigionamento energia'!C7894,0)+IF(LCOH!$C$28=Menu!$A$2,'Approvvigionamento energia'!D7894,0)+IF(LCOH!$C$28=Menu!$A$3,'Approvvigionamento energia'!E7894,0)+IF(LCOH!$C$28=Menu!$A$4,'Approvvigionamento energia'!F7894,0)+IF(LCOH!$C$28=Menu!$A$5,'Approvvigionamento energia'!G7894,0)+IF(LCOH!$C$28=Menu!$A$6,'Approvvigionamento energia'!H7894,0)</f>
        <v>853.31535332244005</v>
      </c>
      <c r="J7894">
        <f>'Approvvigionamento energia'!A7894+'Approvvigionamento energia'!B7894+'Approvvigionamento energia'!I7894</f>
        <v>1145.8153533224399</v>
      </c>
      <c r="K7894">
        <f>IF(MIN(LCOH!$C$18,J7894)&gt;=$P$48*LCOH!$C$18, MIN(LCOH!$C$18,J7894),0)</f>
        <v>1145.8153533224399</v>
      </c>
      <c r="L7894">
        <f t="shared" si="247"/>
        <v>0</v>
      </c>
      <c r="M7894">
        <f>K7894/LCOH!$C$18</f>
        <v>0.76387690221495996</v>
      </c>
      <c r="N7894">
        <f>K7894/LCOH!$C$34</f>
        <v>22.077367116039305</v>
      </c>
    </row>
    <row r="7895" spans="1:14" x14ac:dyDescent="0.35">
      <c r="A7895">
        <f>'Profilo fotovoltaico'!B7897*LCOH!$C$20</f>
        <v>0</v>
      </c>
      <c r="B7895">
        <f>'Profilo eolico'!B7897*LCOH!$C$21</f>
        <v>313.09999999999997</v>
      </c>
      <c r="C7895">
        <f>$P$35*'Profilo fotovoltaico'!B7897</f>
        <v>0</v>
      </c>
      <c r="D7895">
        <f>$Q$37*'Profilo eolico'!B7897</f>
        <v>1826.8241854718358</v>
      </c>
      <c r="E7895">
        <f>$P$39*'Profilo fotovoltaico'!B7897+'Approvvigionamento energia'!$Q$39*'Profilo eolico'!B7897</f>
        <v>1370.1181391038767</v>
      </c>
      <c r="F7895">
        <f>$P$41*'Profilo fotovoltaico'!B7897+'Approvvigionamento energia'!$Q$41*'Profilo eolico'!B7897</f>
        <v>913.41209273591789</v>
      </c>
      <c r="G7895">
        <f>$P$43*'Profilo fotovoltaico'!B7897+'Approvvigionamento energia'!$Q$43*'Profilo eolico'!B7897</f>
        <v>456.70604636795895</v>
      </c>
      <c r="H7895">
        <f t="shared" si="246"/>
        <v>1138.4335154826958</v>
      </c>
      <c r="I7895">
        <f>IF(LCOH!$C$28=Menu!$A$1,'Approvvigionamento energia'!C7895,0)+IF(LCOH!$C$28=Menu!$A$2,'Approvvigionamento energia'!D7895,0)+IF(LCOH!$C$28=Menu!$A$3,'Approvvigionamento energia'!E7895,0)+IF(LCOH!$C$28=Menu!$A$4,'Approvvigionamento energia'!F7895,0)+IF(LCOH!$C$28=Menu!$A$5,'Approvvigionamento energia'!G7895,0)+IF(LCOH!$C$28=Menu!$A$6,'Approvvigionamento energia'!H7895,0)</f>
        <v>913.41209273591789</v>
      </c>
      <c r="J7895">
        <f>'Approvvigionamento energia'!A7895+'Approvvigionamento energia'!B7895+'Approvvigionamento energia'!I7895</f>
        <v>1226.5120927359178</v>
      </c>
      <c r="K7895">
        <f>IF(MIN(LCOH!$C$18,J7895)&gt;=$P$48*LCOH!$C$18, MIN(LCOH!$C$18,J7895),0)</f>
        <v>1226.5120927359178</v>
      </c>
      <c r="L7895">
        <f t="shared" si="247"/>
        <v>0</v>
      </c>
      <c r="M7895">
        <f>K7895/LCOH!$C$18</f>
        <v>0.81767472849061185</v>
      </c>
      <c r="N7895">
        <f>K7895/LCOH!$C$34</f>
        <v>23.632217586433871</v>
      </c>
    </row>
    <row r="7896" spans="1:14" x14ac:dyDescent="0.35">
      <c r="A7896">
        <f>'Profilo fotovoltaico'!B7898*LCOH!$C$20</f>
        <v>0</v>
      </c>
      <c r="B7896">
        <f>'Profilo eolico'!B7898*LCOH!$C$21</f>
        <v>330.90000000000003</v>
      </c>
      <c r="C7896">
        <f>$P$35*'Profilo fotovoltaico'!B7898</f>
        <v>0</v>
      </c>
      <c r="D7896">
        <f>$Q$37*'Profilo eolico'!B7898</f>
        <v>1930.6806865941569</v>
      </c>
      <c r="E7896">
        <f>$P$39*'Profilo fotovoltaico'!B7898+'Approvvigionamento energia'!$Q$39*'Profilo eolico'!B7898</f>
        <v>1448.0105149456176</v>
      </c>
      <c r="F7896">
        <f>$P$41*'Profilo fotovoltaico'!B7898+'Approvvigionamento energia'!$Q$41*'Profilo eolico'!B7898</f>
        <v>965.34034329707845</v>
      </c>
      <c r="G7896">
        <f>$P$43*'Profilo fotovoltaico'!B7898+'Approvvigionamento energia'!$Q$43*'Profilo eolico'!B7898</f>
        <v>482.67017164853922</v>
      </c>
      <c r="H7896">
        <f t="shared" si="246"/>
        <v>1138.4335154826958</v>
      </c>
      <c r="I7896">
        <f>IF(LCOH!$C$28=Menu!$A$1,'Approvvigionamento energia'!C7896,0)+IF(LCOH!$C$28=Menu!$A$2,'Approvvigionamento energia'!D7896,0)+IF(LCOH!$C$28=Menu!$A$3,'Approvvigionamento energia'!E7896,0)+IF(LCOH!$C$28=Menu!$A$4,'Approvvigionamento energia'!F7896,0)+IF(LCOH!$C$28=Menu!$A$5,'Approvvigionamento energia'!G7896,0)+IF(LCOH!$C$28=Menu!$A$6,'Approvvigionamento energia'!H7896,0)</f>
        <v>965.34034329707845</v>
      </c>
      <c r="J7896">
        <f>'Approvvigionamento energia'!A7896+'Approvvigionamento energia'!B7896+'Approvvigionamento energia'!I7896</f>
        <v>1296.2403432970784</v>
      </c>
      <c r="K7896">
        <f>IF(MIN(LCOH!$C$18,J7896)&gt;=$P$48*LCOH!$C$18, MIN(LCOH!$C$18,J7896),0)</f>
        <v>1296.2403432970784</v>
      </c>
      <c r="L7896">
        <f t="shared" si="247"/>
        <v>0</v>
      </c>
      <c r="M7896">
        <f>K7896/LCOH!$C$18</f>
        <v>0.86416022886471899</v>
      </c>
      <c r="N7896">
        <f>K7896/LCOH!$C$34</f>
        <v>24.975729157939856</v>
      </c>
    </row>
    <row r="7897" spans="1:14" x14ac:dyDescent="0.35">
      <c r="A7897">
        <f>'Profilo fotovoltaico'!B7899*LCOH!$C$20</f>
        <v>0</v>
      </c>
      <c r="B7897">
        <f>'Profilo eolico'!B7899*LCOH!$C$21</f>
        <v>340.4</v>
      </c>
      <c r="C7897">
        <f>$P$35*'Profilo fotovoltaico'!B7899</f>
        <v>0</v>
      </c>
      <c r="D7897">
        <f>$Q$37*'Profilo eolico'!B7899</f>
        <v>1986.1097180920247</v>
      </c>
      <c r="E7897">
        <f>$P$39*'Profilo fotovoltaico'!B7899+'Approvvigionamento energia'!$Q$39*'Profilo eolico'!B7899</f>
        <v>1489.5822885690184</v>
      </c>
      <c r="F7897">
        <f>$P$41*'Profilo fotovoltaico'!B7899+'Approvvigionamento energia'!$Q$41*'Profilo eolico'!B7899</f>
        <v>993.05485904601233</v>
      </c>
      <c r="G7897">
        <f>$P$43*'Profilo fotovoltaico'!B7899+'Approvvigionamento energia'!$Q$43*'Profilo eolico'!B7899</f>
        <v>496.52742952300616</v>
      </c>
      <c r="H7897">
        <f t="shared" si="246"/>
        <v>1138.4335154826958</v>
      </c>
      <c r="I7897">
        <f>IF(LCOH!$C$28=Menu!$A$1,'Approvvigionamento energia'!C7897,0)+IF(LCOH!$C$28=Menu!$A$2,'Approvvigionamento energia'!D7897,0)+IF(LCOH!$C$28=Menu!$A$3,'Approvvigionamento energia'!E7897,0)+IF(LCOH!$C$28=Menu!$A$4,'Approvvigionamento energia'!F7897,0)+IF(LCOH!$C$28=Menu!$A$5,'Approvvigionamento energia'!G7897,0)+IF(LCOH!$C$28=Menu!$A$6,'Approvvigionamento energia'!H7897,0)</f>
        <v>993.05485904601233</v>
      </c>
      <c r="J7897">
        <f>'Approvvigionamento energia'!A7897+'Approvvigionamento energia'!B7897+'Approvvigionamento energia'!I7897</f>
        <v>1333.4548590460122</v>
      </c>
      <c r="K7897">
        <f>IF(MIN(LCOH!$C$18,J7897)&gt;=$P$48*LCOH!$C$18, MIN(LCOH!$C$18,J7897),0)</f>
        <v>1333.4548590460122</v>
      </c>
      <c r="L7897">
        <f t="shared" si="247"/>
        <v>0</v>
      </c>
      <c r="M7897">
        <f>K7897/LCOH!$C$18</f>
        <v>0.88896990603067483</v>
      </c>
      <c r="N7897">
        <f>K7897/LCOH!$C$34</f>
        <v>25.692771850597538</v>
      </c>
    </row>
    <row r="7898" spans="1:14" x14ac:dyDescent="0.35">
      <c r="A7898">
        <f>'Profilo fotovoltaico'!B7900*LCOH!$C$20</f>
        <v>0</v>
      </c>
      <c r="B7898">
        <f>'Profilo eolico'!B7900*LCOH!$C$21</f>
        <v>350.1</v>
      </c>
      <c r="C7898">
        <f>$P$35*'Profilo fotovoltaico'!B7900</f>
        <v>0</v>
      </c>
      <c r="D7898">
        <f>$Q$37*'Profilo eolico'!B7900</f>
        <v>2042.7056765687953</v>
      </c>
      <c r="E7898">
        <f>$P$39*'Profilo fotovoltaico'!B7900+'Approvvigionamento energia'!$Q$39*'Profilo eolico'!B7900</f>
        <v>1532.0292574265964</v>
      </c>
      <c r="F7898">
        <f>$P$41*'Profilo fotovoltaico'!B7900+'Approvvigionamento energia'!$Q$41*'Profilo eolico'!B7900</f>
        <v>1021.3528382843976</v>
      </c>
      <c r="G7898">
        <f>$P$43*'Profilo fotovoltaico'!B7900+'Approvvigionamento energia'!$Q$43*'Profilo eolico'!B7900</f>
        <v>510.67641914219882</v>
      </c>
      <c r="H7898">
        <f t="shared" si="246"/>
        <v>1138.4335154826958</v>
      </c>
      <c r="I7898">
        <f>IF(LCOH!$C$28=Menu!$A$1,'Approvvigionamento energia'!C7898,0)+IF(LCOH!$C$28=Menu!$A$2,'Approvvigionamento energia'!D7898,0)+IF(LCOH!$C$28=Menu!$A$3,'Approvvigionamento energia'!E7898,0)+IF(LCOH!$C$28=Menu!$A$4,'Approvvigionamento energia'!F7898,0)+IF(LCOH!$C$28=Menu!$A$5,'Approvvigionamento energia'!G7898,0)+IF(LCOH!$C$28=Menu!$A$6,'Approvvigionamento energia'!H7898,0)</f>
        <v>1021.3528382843976</v>
      </c>
      <c r="J7898">
        <f>'Approvvigionamento energia'!A7898+'Approvvigionamento energia'!B7898+'Approvvigionamento energia'!I7898</f>
        <v>1371.4528382843978</v>
      </c>
      <c r="K7898">
        <f>IF(MIN(LCOH!$C$18,J7898)&gt;=$P$48*LCOH!$C$18, MIN(LCOH!$C$18,J7898),0)</f>
        <v>1371.4528382843978</v>
      </c>
      <c r="L7898">
        <f t="shared" si="247"/>
        <v>0</v>
      </c>
      <c r="M7898">
        <f>K7898/LCOH!$C$18</f>
        <v>0.91430189218959856</v>
      </c>
      <c r="N7898">
        <f>K7898/LCOH!$C$34</f>
        <v>26.42491017889013</v>
      </c>
    </row>
    <row r="7899" spans="1:14" x14ac:dyDescent="0.35">
      <c r="A7899">
        <f>'Profilo fotovoltaico'!B7901*LCOH!$C$20</f>
        <v>0</v>
      </c>
      <c r="B7899">
        <f>'Profilo eolico'!B7901*LCOH!$C$21</f>
        <v>357.20000000000005</v>
      </c>
      <c r="C7899">
        <f>$P$35*'Profilo fotovoltaico'!B7901</f>
        <v>0</v>
      </c>
      <c r="D7899">
        <f>$Q$37*'Profilo eolico'!B7901</f>
        <v>2084.1315843198331</v>
      </c>
      <c r="E7899">
        <f>$P$39*'Profilo fotovoltaico'!B7901+'Approvvigionamento energia'!$Q$39*'Profilo eolico'!B7901</f>
        <v>1563.0986882398749</v>
      </c>
      <c r="F7899">
        <f>$P$41*'Profilo fotovoltaico'!B7901+'Approvvigionamento energia'!$Q$41*'Profilo eolico'!B7901</f>
        <v>1042.0657921599166</v>
      </c>
      <c r="G7899">
        <f>$P$43*'Profilo fotovoltaico'!B7901+'Approvvigionamento energia'!$Q$43*'Profilo eolico'!B7901</f>
        <v>521.03289607995828</v>
      </c>
      <c r="H7899">
        <f t="shared" si="246"/>
        <v>1138.4335154826958</v>
      </c>
      <c r="I7899">
        <f>IF(LCOH!$C$28=Menu!$A$1,'Approvvigionamento energia'!C7899,0)+IF(LCOH!$C$28=Menu!$A$2,'Approvvigionamento energia'!D7899,0)+IF(LCOH!$C$28=Menu!$A$3,'Approvvigionamento energia'!E7899,0)+IF(LCOH!$C$28=Menu!$A$4,'Approvvigionamento energia'!F7899,0)+IF(LCOH!$C$28=Menu!$A$5,'Approvvigionamento energia'!G7899,0)+IF(LCOH!$C$28=Menu!$A$6,'Approvvigionamento energia'!H7899,0)</f>
        <v>1042.0657921599166</v>
      </c>
      <c r="J7899">
        <f>'Approvvigionamento energia'!A7899+'Approvvigionamento energia'!B7899+'Approvvigionamento energia'!I7899</f>
        <v>1399.2657921599166</v>
      </c>
      <c r="K7899">
        <f>IF(MIN(LCOH!$C$18,J7899)&gt;=$P$48*LCOH!$C$18, MIN(LCOH!$C$18,J7899),0)</f>
        <v>1399.2657921599166</v>
      </c>
      <c r="L7899">
        <f t="shared" si="247"/>
        <v>0</v>
      </c>
      <c r="M7899">
        <f>K7899/LCOH!$C$18</f>
        <v>0.93284386143994436</v>
      </c>
      <c r="N7899">
        <f>K7899/LCOH!$C$34</f>
        <v>26.96080524392903</v>
      </c>
    </row>
    <row r="7900" spans="1:14" x14ac:dyDescent="0.35">
      <c r="A7900">
        <f>'Profilo fotovoltaico'!B7902*LCOH!$C$20</f>
        <v>0</v>
      </c>
      <c r="B7900">
        <f>'Profilo eolico'!B7902*LCOH!$C$21</f>
        <v>325.90000000000003</v>
      </c>
      <c r="C7900">
        <f>$P$35*'Profilo fotovoltaico'!B7902</f>
        <v>0</v>
      </c>
      <c r="D7900">
        <f>$Q$37*'Profilo eolico'!B7902</f>
        <v>1901.5075121215948</v>
      </c>
      <c r="E7900">
        <f>$P$39*'Profilo fotovoltaico'!B7902+'Approvvigionamento energia'!$Q$39*'Profilo eolico'!B7902</f>
        <v>1426.130634091196</v>
      </c>
      <c r="F7900">
        <f>$P$41*'Profilo fotovoltaico'!B7902+'Approvvigionamento energia'!$Q$41*'Profilo eolico'!B7902</f>
        <v>950.7537560607974</v>
      </c>
      <c r="G7900">
        <f>$P$43*'Profilo fotovoltaico'!B7902+'Approvvigionamento energia'!$Q$43*'Profilo eolico'!B7902</f>
        <v>475.3768780303987</v>
      </c>
      <c r="H7900">
        <f t="shared" si="246"/>
        <v>1138.4335154826958</v>
      </c>
      <c r="I7900">
        <f>IF(LCOH!$C$28=Menu!$A$1,'Approvvigionamento energia'!C7900,0)+IF(LCOH!$C$28=Menu!$A$2,'Approvvigionamento energia'!D7900,0)+IF(LCOH!$C$28=Menu!$A$3,'Approvvigionamento energia'!E7900,0)+IF(LCOH!$C$28=Menu!$A$4,'Approvvigionamento energia'!F7900,0)+IF(LCOH!$C$28=Menu!$A$5,'Approvvigionamento energia'!G7900,0)+IF(LCOH!$C$28=Menu!$A$6,'Approvvigionamento energia'!H7900,0)</f>
        <v>950.7537560607974</v>
      </c>
      <c r="J7900">
        <f>'Approvvigionamento energia'!A7900+'Approvvigionamento energia'!B7900+'Approvvigionamento energia'!I7900</f>
        <v>1276.6537560607974</v>
      </c>
      <c r="K7900">
        <f>IF(MIN(LCOH!$C$18,J7900)&gt;=$P$48*LCOH!$C$18, MIN(LCOH!$C$18,J7900),0)</f>
        <v>1276.6537560607974</v>
      </c>
      <c r="L7900">
        <f t="shared" si="247"/>
        <v>0</v>
      </c>
      <c r="M7900">
        <f>K7900/LCOH!$C$18</f>
        <v>0.85110250404053156</v>
      </c>
      <c r="N7900">
        <f>K7900/LCOH!$C$34</f>
        <v>24.598338267067387</v>
      </c>
    </row>
    <row r="7901" spans="1:14" x14ac:dyDescent="0.35">
      <c r="A7901">
        <f>'Profilo fotovoltaico'!B7903*LCOH!$C$20</f>
        <v>0</v>
      </c>
      <c r="B7901">
        <f>'Profilo eolico'!B7903*LCOH!$C$21</f>
        <v>271.39999999999998</v>
      </c>
      <c r="C7901">
        <f>$P$35*'Profilo fotovoltaico'!B7903</f>
        <v>0</v>
      </c>
      <c r="D7901">
        <f>$Q$37*'Profilo eolico'!B7903</f>
        <v>1583.5199103706682</v>
      </c>
      <c r="E7901">
        <f>$P$39*'Profilo fotovoltaico'!B7903+'Approvvigionamento energia'!$Q$39*'Profilo eolico'!B7903</f>
        <v>1187.6399327780011</v>
      </c>
      <c r="F7901">
        <f>$P$41*'Profilo fotovoltaico'!B7903+'Approvvigionamento energia'!$Q$41*'Profilo eolico'!B7903</f>
        <v>791.75995518533409</v>
      </c>
      <c r="G7901">
        <f>$P$43*'Profilo fotovoltaico'!B7903+'Approvvigionamento energia'!$Q$43*'Profilo eolico'!B7903</f>
        <v>395.87997759266705</v>
      </c>
      <c r="H7901">
        <f t="shared" si="246"/>
        <v>1138.4335154826958</v>
      </c>
      <c r="I7901">
        <f>IF(LCOH!$C$28=Menu!$A$1,'Approvvigionamento energia'!C7901,0)+IF(LCOH!$C$28=Menu!$A$2,'Approvvigionamento energia'!D7901,0)+IF(LCOH!$C$28=Menu!$A$3,'Approvvigionamento energia'!E7901,0)+IF(LCOH!$C$28=Menu!$A$4,'Approvvigionamento energia'!F7901,0)+IF(LCOH!$C$28=Menu!$A$5,'Approvvigionamento energia'!G7901,0)+IF(LCOH!$C$28=Menu!$A$6,'Approvvigionamento energia'!H7901,0)</f>
        <v>791.75995518533409</v>
      </c>
      <c r="J7901">
        <f>'Approvvigionamento energia'!A7901+'Approvvigionamento energia'!B7901+'Approvvigionamento energia'!I7901</f>
        <v>1063.1599551853342</v>
      </c>
      <c r="K7901">
        <f>IF(MIN(LCOH!$C$18,J7901)&gt;=$P$48*LCOH!$C$18, MIN(LCOH!$C$18,J7901),0)</f>
        <v>1063.1599551853342</v>
      </c>
      <c r="L7901">
        <f t="shared" si="247"/>
        <v>0</v>
      </c>
      <c r="M7901">
        <f>K7901/LCOH!$C$18</f>
        <v>0.70877330345688949</v>
      </c>
      <c r="N7901">
        <f>K7901/LCOH!$C$34</f>
        <v>20.4847775565575</v>
      </c>
    </row>
    <row r="7902" spans="1:14" x14ac:dyDescent="0.35">
      <c r="A7902">
        <f>'Profilo fotovoltaico'!B7904*LCOH!$C$20</f>
        <v>0</v>
      </c>
      <c r="B7902">
        <f>'Profilo eolico'!B7904*LCOH!$C$21</f>
        <v>217.4</v>
      </c>
      <c r="C7902">
        <f>$P$35*'Profilo fotovoltaico'!B7904</f>
        <v>0</v>
      </c>
      <c r="D7902">
        <f>$Q$37*'Profilo eolico'!B7904</f>
        <v>1268.4496260669982</v>
      </c>
      <c r="E7902">
        <f>$P$39*'Profilo fotovoltaico'!B7904+'Approvvigionamento energia'!$Q$39*'Profilo eolico'!B7904</f>
        <v>951.33721955024862</v>
      </c>
      <c r="F7902">
        <f>$P$41*'Profilo fotovoltaico'!B7904+'Approvvigionamento energia'!$Q$41*'Profilo eolico'!B7904</f>
        <v>634.22481303349912</v>
      </c>
      <c r="G7902">
        <f>$P$43*'Profilo fotovoltaico'!B7904+'Approvvigionamento energia'!$Q$43*'Profilo eolico'!B7904</f>
        <v>317.11240651674956</v>
      </c>
      <c r="H7902">
        <f t="shared" si="246"/>
        <v>1138.4335154826958</v>
      </c>
      <c r="I7902">
        <f>IF(LCOH!$C$28=Menu!$A$1,'Approvvigionamento energia'!C7902,0)+IF(LCOH!$C$28=Menu!$A$2,'Approvvigionamento energia'!D7902,0)+IF(LCOH!$C$28=Menu!$A$3,'Approvvigionamento energia'!E7902,0)+IF(LCOH!$C$28=Menu!$A$4,'Approvvigionamento energia'!F7902,0)+IF(LCOH!$C$28=Menu!$A$5,'Approvvigionamento energia'!G7902,0)+IF(LCOH!$C$28=Menu!$A$6,'Approvvigionamento energia'!H7902,0)</f>
        <v>634.22481303349912</v>
      </c>
      <c r="J7902">
        <f>'Approvvigionamento energia'!A7902+'Approvvigionamento energia'!B7902+'Approvvigionamento energia'!I7902</f>
        <v>851.62481303349909</v>
      </c>
      <c r="K7902">
        <f>IF(MIN(LCOH!$C$18,J7902)&gt;=$P$48*LCOH!$C$18, MIN(LCOH!$C$18,J7902),0)</f>
        <v>851.62481303349909</v>
      </c>
      <c r="L7902">
        <f t="shared" si="247"/>
        <v>0</v>
      </c>
      <c r="M7902">
        <f>K7902/LCOH!$C$18</f>
        <v>0.56774987535566601</v>
      </c>
      <c r="N7902">
        <f>K7902/LCOH!$C$34</f>
        <v>16.408955935134859</v>
      </c>
    </row>
    <row r="7903" spans="1:14" x14ac:dyDescent="0.35">
      <c r="A7903">
        <f>'Profilo fotovoltaico'!B7905*LCOH!$C$20</f>
        <v>0</v>
      </c>
      <c r="B7903">
        <f>'Profilo eolico'!B7905*LCOH!$C$21</f>
        <v>185.9</v>
      </c>
      <c r="C7903">
        <f>$P$35*'Profilo fotovoltaico'!B7905</f>
        <v>0</v>
      </c>
      <c r="D7903">
        <f>$Q$37*'Profilo eolico'!B7905</f>
        <v>1084.6586268898573</v>
      </c>
      <c r="E7903">
        <f>$P$39*'Profilo fotovoltaico'!B7905+'Approvvigionamento energia'!$Q$39*'Profilo eolico'!B7905</f>
        <v>813.49397016739294</v>
      </c>
      <c r="F7903">
        <f>$P$41*'Profilo fotovoltaico'!B7905+'Approvvigionamento energia'!$Q$41*'Profilo eolico'!B7905</f>
        <v>542.32931344492863</v>
      </c>
      <c r="G7903">
        <f>$P$43*'Profilo fotovoltaico'!B7905+'Approvvigionamento energia'!$Q$43*'Profilo eolico'!B7905</f>
        <v>271.16465672246431</v>
      </c>
      <c r="H7903">
        <f t="shared" si="246"/>
        <v>1138.4335154826958</v>
      </c>
      <c r="I7903">
        <f>IF(LCOH!$C$28=Menu!$A$1,'Approvvigionamento energia'!C7903,0)+IF(LCOH!$C$28=Menu!$A$2,'Approvvigionamento energia'!D7903,0)+IF(LCOH!$C$28=Menu!$A$3,'Approvvigionamento energia'!E7903,0)+IF(LCOH!$C$28=Menu!$A$4,'Approvvigionamento energia'!F7903,0)+IF(LCOH!$C$28=Menu!$A$5,'Approvvigionamento energia'!G7903,0)+IF(LCOH!$C$28=Menu!$A$6,'Approvvigionamento energia'!H7903,0)</f>
        <v>542.32931344492863</v>
      </c>
      <c r="J7903">
        <f>'Approvvigionamento energia'!A7903+'Approvvigionamento energia'!B7903+'Approvvigionamento energia'!I7903</f>
        <v>728.22931344492861</v>
      </c>
      <c r="K7903">
        <f>IF(MIN(LCOH!$C$18,J7903)&gt;=$P$48*LCOH!$C$18, MIN(LCOH!$C$18,J7903),0)</f>
        <v>728.22931344492861</v>
      </c>
      <c r="L7903">
        <f t="shared" si="247"/>
        <v>0</v>
      </c>
      <c r="M7903">
        <f>K7903/LCOH!$C$18</f>
        <v>0.48548620896328576</v>
      </c>
      <c r="N7903">
        <f>K7903/LCOH!$C$34</f>
        <v>14.031393322638317</v>
      </c>
    </row>
    <row r="7904" spans="1:14" x14ac:dyDescent="0.35">
      <c r="A7904">
        <f>'Profilo fotovoltaico'!B7906*LCOH!$C$20</f>
        <v>1</v>
      </c>
      <c r="B7904">
        <f>'Profilo eolico'!B7906*LCOH!$C$21</f>
        <v>172.8</v>
      </c>
      <c r="C7904">
        <f>$P$35*'Profilo fotovoltaico'!B7906</f>
        <v>7.3546121876220649</v>
      </c>
      <c r="D7904">
        <f>$Q$37*'Profilo eolico'!B7906</f>
        <v>1008.2249097717447</v>
      </c>
      <c r="E7904">
        <f>$P$39*'Profilo fotovoltaico'!B7906+'Approvvigionamento energia'!$Q$39*'Profilo eolico'!B7906</f>
        <v>758.00733537571398</v>
      </c>
      <c r="F7904">
        <f>$P$41*'Profilo fotovoltaico'!B7906+'Approvvigionamento energia'!$Q$41*'Profilo eolico'!B7906</f>
        <v>507.78976097968336</v>
      </c>
      <c r="G7904">
        <f>$P$43*'Profilo fotovoltaico'!B7906+'Approvvigionamento energia'!$Q$43*'Profilo eolico'!B7906</f>
        <v>257.57218658365275</v>
      </c>
      <c r="H7904">
        <f t="shared" si="246"/>
        <v>1138.4335154826958</v>
      </c>
      <c r="I7904">
        <f>IF(LCOH!$C$28=Menu!$A$1,'Approvvigionamento energia'!C7904,0)+IF(LCOH!$C$28=Menu!$A$2,'Approvvigionamento energia'!D7904,0)+IF(LCOH!$C$28=Menu!$A$3,'Approvvigionamento energia'!E7904,0)+IF(LCOH!$C$28=Menu!$A$4,'Approvvigionamento energia'!F7904,0)+IF(LCOH!$C$28=Menu!$A$5,'Approvvigionamento energia'!G7904,0)+IF(LCOH!$C$28=Menu!$A$6,'Approvvigionamento energia'!H7904,0)</f>
        <v>507.78976097968336</v>
      </c>
      <c r="J7904">
        <f>'Approvvigionamento energia'!A7904+'Approvvigionamento energia'!B7904+'Approvvigionamento energia'!I7904</f>
        <v>681.58976097968343</v>
      </c>
      <c r="K7904">
        <f>IF(MIN(LCOH!$C$18,J7904)&gt;=$P$48*LCOH!$C$18, MIN(LCOH!$C$18,J7904),0)</f>
        <v>681.58976097968343</v>
      </c>
      <c r="L7904">
        <f t="shared" si="247"/>
        <v>0</v>
      </c>
      <c r="M7904">
        <f>K7904/LCOH!$C$18</f>
        <v>0.45439317398645562</v>
      </c>
      <c r="N7904">
        <f>K7904/LCOH!$C$34</f>
        <v>13.132750693250163</v>
      </c>
    </row>
    <row r="7905" spans="1:14" x14ac:dyDescent="0.35">
      <c r="A7905">
        <f>'Profilo fotovoltaico'!B7907*LCOH!$C$20</f>
        <v>26</v>
      </c>
      <c r="B7905">
        <f>'Profilo eolico'!B7907*LCOH!$C$21</f>
        <v>168.5</v>
      </c>
      <c r="C7905">
        <f>$P$35*'Profilo fotovoltaico'!B7907</f>
        <v>191.21991687817368</v>
      </c>
      <c r="D7905">
        <f>$Q$37*'Profilo eolico'!B7907</f>
        <v>983.13597972534126</v>
      </c>
      <c r="E7905">
        <f>$P$39*'Profilo fotovoltaico'!B7907+'Approvvigionamento energia'!$Q$39*'Profilo eolico'!B7907</f>
        <v>785.15696401354933</v>
      </c>
      <c r="F7905">
        <f>$P$41*'Profilo fotovoltaico'!B7907+'Approvvigionamento energia'!$Q$41*'Profilo eolico'!B7907</f>
        <v>587.17794830175751</v>
      </c>
      <c r="G7905">
        <f>$P$43*'Profilo fotovoltaico'!B7907+'Approvvigionamento energia'!$Q$43*'Profilo eolico'!B7907</f>
        <v>389.19893258996558</v>
      </c>
      <c r="H7905">
        <f t="shared" si="246"/>
        <v>1138.4335154826958</v>
      </c>
      <c r="I7905">
        <f>IF(LCOH!$C$28=Menu!$A$1,'Approvvigionamento energia'!C7905,0)+IF(LCOH!$C$28=Menu!$A$2,'Approvvigionamento energia'!D7905,0)+IF(LCOH!$C$28=Menu!$A$3,'Approvvigionamento energia'!E7905,0)+IF(LCOH!$C$28=Menu!$A$4,'Approvvigionamento energia'!F7905,0)+IF(LCOH!$C$28=Menu!$A$5,'Approvvigionamento energia'!G7905,0)+IF(LCOH!$C$28=Menu!$A$6,'Approvvigionamento energia'!H7905,0)</f>
        <v>587.17794830175751</v>
      </c>
      <c r="J7905">
        <f>'Approvvigionamento energia'!A7905+'Approvvigionamento energia'!B7905+'Approvvigionamento energia'!I7905</f>
        <v>781.67794830175751</v>
      </c>
      <c r="K7905">
        <f>IF(MIN(LCOH!$C$18,J7905)&gt;=$P$48*LCOH!$C$18, MIN(LCOH!$C$18,J7905),0)</f>
        <v>781.67794830175751</v>
      </c>
      <c r="L7905">
        <f t="shared" si="247"/>
        <v>0</v>
      </c>
      <c r="M7905">
        <f>K7905/LCOH!$C$18</f>
        <v>0.52111863220117172</v>
      </c>
      <c r="N7905">
        <f>K7905/LCOH!$C$34</f>
        <v>15.061232144542535</v>
      </c>
    </row>
    <row r="7906" spans="1:14" x14ac:dyDescent="0.35">
      <c r="A7906">
        <f>'Profilo fotovoltaico'!B7908*LCOH!$C$20</f>
        <v>74</v>
      </c>
      <c r="B7906">
        <f>'Profilo eolico'!B7908*LCOH!$C$21</f>
        <v>189.6</v>
      </c>
      <c r="C7906">
        <f>$P$35*'Profilo fotovoltaico'!B7908</f>
        <v>544.24130188403274</v>
      </c>
      <c r="D7906">
        <f>$Q$37*'Profilo eolico'!B7908</f>
        <v>1106.2467759995532</v>
      </c>
      <c r="E7906">
        <f>$P$39*'Profilo fotovoltaico'!B7908+'Approvvigionamento energia'!$Q$39*'Profilo eolico'!B7908</f>
        <v>965.74540747067294</v>
      </c>
      <c r="F7906">
        <f>$P$41*'Profilo fotovoltaico'!B7908+'Approvvigionamento energia'!$Q$41*'Profilo eolico'!B7908</f>
        <v>825.24403894179295</v>
      </c>
      <c r="G7906">
        <f>$P$43*'Profilo fotovoltaico'!B7908+'Approvvigionamento energia'!$Q$43*'Profilo eolico'!B7908</f>
        <v>684.74267041291296</v>
      </c>
      <c r="H7906">
        <f t="shared" si="246"/>
        <v>1138.4335154826958</v>
      </c>
      <c r="I7906">
        <f>IF(LCOH!$C$28=Menu!$A$1,'Approvvigionamento energia'!C7906,0)+IF(LCOH!$C$28=Menu!$A$2,'Approvvigionamento energia'!D7906,0)+IF(LCOH!$C$28=Menu!$A$3,'Approvvigionamento energia'!E7906,0)+IF(LCOH!$C$28=Menu!$A$4,'Approvvigionamento energia'!F7906,0)+IF(LCOH!$C$28=Menu!$A$5,'Approvvigionamento energia'!G7906,0)+IF(LCOH!$C$28=Menu!$A$6,'Approvvigionamento energia'!H7906,0)</f>
        <v>825.24403894179295</v>
      </c>
      <c r="J7906">
        <f>'Approvvigionamento energia'!A7906+'Approvvigionamento energia'!B7906+'Approvvigionamento energia'!I7906</f>
        <v>1088.8440389417929</v>
      </c>
      <c r="K7906">
        <f>IF(MIN(LCOH!$C$18,J7906)&gt;=$P$48*LCOH!$C$18, MIN(LCOH!$C$18,J7906),0)</f>
        <v>1088.8440389417929</v>
      </c>
      <c r="L7906">
        <f t="shared" si="247"/>
        <v>0</v>
      </c>
      <c r="M7906">
        <f>K7906/LCOH!$C$18</f>
        <v>0.72589602596119529</v>
      </c>
      <c r="N7906">
        <f>K7906/LCOH!$C$34</f>
        <v>20.979653929514313</v>
      </c>
    </row>
    <row r="7907" spans="1:14" x14ac:dyDescent="0.35">
      <c r="A7907">
        <f>'Profilo fotovoltaico'!B7909*LCOH!$C$20</f>
        <v>129</v>
      </c>
      <c r="B7907">
        <f>'Profilo eolico'!B7909*LCOH!$C$21</f>
        <v>201.6</v>
      </c>
      <c r="C7907">
        <f>$P$35*'Profilo fotovoltaico'!B7909</f>
        <v>948.74497220324645</v>
      </c>
      <c r="D7907">
        <f>$Q$37*'Profilo eolico'!B7909</f>
        <v>1176.262394733702</v>
      </c>
      <c r="E7907">
        <f>$P$39*'Profilo fotovoltaico'!B7909+'Approvvigionamento energia'!$Q$39*'Profilo eolico'!B7909</f>
        <v>1119.3830391010881</v>
      </c>
      <c r="F7907">
        <f>$P$41*'Profilo fotovoltaico'!B7909+'Approvvigionamento energia'!$Q$41*'Profilo eolico'!B7909</f>
        <v>1062.5036834684743</v>
      </c>
      <c r="G7907">
        <f>$P$43*'Profilo fotovoltaico'!B7909+'Approvvigionamento energia'!$Q$43*'Profilo eolico'!B7909</f>
        <v>1005.6243278358603</v>
      </c>
      <c r="H7907">
        <f t="shared" si="246"/>
        <v>1138.4335154826958</v>
      </c>
      <c r="I7907">
        <f>IF(LCOH!$C$28=Menu!$A$1,'Approvvigionamento energia'!C7907,0)+IF(LCOH!$C$28=Menu!$A$2,'Approvvigionamento energia'!D7907,0)+IF(LCOH!$C$28=Menu!$A$3,'Approvvigionamento energia'!E7907,0)+IF(LCOH!$C$28=Menu!$A$4,'Approvvigionamento energia'!F7907,0)+IF(LCOH!$C$28=Menu!$A$5,'Approvvigionamento energia'!G7907,0)+IF(LCOH!$C$28=Menu!$A$6,'Approvvigionamento energia'!H7907,0)</f>
        <v>1062.5036834684743</v>
      </c>
      <c r="J7907">
        <f>'Approvvigionamento energia'!A7907+'Approvvigionamento energia'!B7907+'Approvvigionamento energia'!I7907</f>
        <v>1393.1036834684742</v>
      </c>
      <c r="K7907">
        <f>IF(MIN(LCOH!$C$18,J7907)&gt;=$P$48*LCOH!$C$18, MIN(LCOH!$C$18,J7907),0)</f>
        <v>1393.1036834684742</v>
      </c>
      <c r="L7907">
        <f t="shared" si="247"/>
        <v>0</v>
      </c>
      <c r="M7907">
        <f>K7907/LCOH!$C$18</f>
        <v>0.92873578897898279</v>
      </c>
      <c r="N7907">
        <f>K7907/LCOH!$C$34</f>
        <v>26.842074825982163</v>
      </c>
    </row>
    <row r="7908" spans="1:14" x14ac:dyDescent="0.35">
      <c r="A7908">
        <f>'Profilo fotovoltaico'!B7910*LCOH!$C$20</f>
        <v>161</v>
      </c>
      <c r="B7908">
        <f>'Profilo eolico'!B7910*LCOH!$C$21</f>
        <v>200.4</v>
      </c>
      <c r="C7908">
        <f>$P$35*'Profilo fotovoltaico'!B7910</f>
        <v>1184.0925622071525</v>
      </c>
      <c r="D7908">
        <f>$Q$37*'Profilo eolico'!B7910</f>
        <v>1169.2608328602871</v>
      </c>
      <c r="E7908">
        <f>$P$39*'Profilo fotovoltaico'!B7910+'Approvvigionamento energia'!$Q$39*'Profilo eolico'!B7910</f>
        <v>1172.9687651970034</v>
      </c>
      <c r="F7908">
        <f>$P$41*'Profilo fotovoltaico'!B7910+'Approvvigionamento energia'!$Q$41*'Profilo eolico'!B7910</f>
        <v>1176.6766975337198</v>
      </c>
      <c r="G7908">
        <f>$P$43*'Profilo fotovoltaico'!B7910+'Approvvigionamento energia'!$Q$43*'Profilo eolico'!B7910</f>
        <v>1180.3846298704361</v>
      </c>
      <c r="H7908">
        <f t="shared" si="246"/>
        <v>1138.4335154826958</v>
      </c>
      <c r="I7908">
        <f>IF(LCOH!$C$28=Menu!$A$1,'Approvvigionamento energia'!C7908,0)+IF(LCOH!$C$28=Menu!$A$2,'Approvvigionamento energia'!D7908,0)+IF(LCOH!$C$28=Menu!$A$3,'Approvvigionamento energia'!E7908,0)+IF(LCOH!$C$28=Menu!$A$4,'Approvvigionamento energia'!F7908,0)+IF(LCOH!$C$28=Menu!$A$5,'Approvvigionamento energia'!G7908,0)+IF(LCOH!$C$28=Menu!$A$6,'Approvvigionamento energia'!H7908,0)</f>
        <v>1176.6766975337198</v>
      </c>
      <c r="J7908">
        <f>'Approvvigionamento energia'!A7908+'Approvvigionamento energia'!B7908+'Approvvigionamento energia'!I7908</f>
        <v>1538.0766975337197</v>
      </c>
      <c r="K7908">
        <f>IF(MIN(LCOH!$C$18,J7908)&gt;=$P$48*LCOH!$C$18, MIN(LCOH!$C$18,J7908),0)</f>
        <v>1500</v>
      </c>
      <c r="L7908">
        <f t="shared" si="247"/>
        <v>38.076697533719653</v>
      </c>
      <c r="M7908">
        <f>K7908/LCOH!$C$18</f>
        <v>1</v>
      </c>
      <c r="N7908">
        <f>K7908/LCOH!$C$34</f>
        <v>28.901734104046245</v>
      </c>
    </row>
    <row r="7909" spans="1:14" x14ac:dyDescent="0.35">
      <c r="A7909">
        <f>'Profilo fotovoltaico'!B7911*LCOH!$C$20</f>
        <v>169</v>
      </c>
      <c r="B7909">
        <f>'Profilo eolico'!B7911*LCOH!$C$21</f>
        <v>199.3</v>
      </c>
      <c r="C7909">
        <f>$P$35*'Profilo fotovoltaico'!B7911</f>
        <v>1242.9294597081291</v>
      </c>
      <c r="D7909">
        <f>$Q$37*'Profilo eolico'!B7911</f>
        <v>1162.8427344763236</v>
      </c>
      <c r="E7909">
        <f>$P$39*'Profilo fotovoltaico'!B7911+'Approvvigionamento energia'!$Q$39*'Profilo eolico'!B7911</f>
        <v>1182.8644157842748</v>
      </c>
      <c r="F7909">
        <f>$P$41*'Profilo fotovoltaico'!B7911+'Approvvigionamento energia'!$Q$41*'Profilo eolico'!B7911</f>
        <v>1202.8860970922265</v>
      </c>
      <c r="G7909">
        <f>$P$43*'Profilo fotovoltaico'!B7911+'Approvvigionamento energia'!$Q$43*'Profilo eolico'!B7911</f>
        <v>1222.9077784001779</v>
      </c>
      <c r="H7909">
        <f t="shared" si="246"/>
        <v>1138.4335154826958</v>
      </c>
      <c r="I7909">
        <f>IF(LCOH!$C$28=Menu!$A$1,'Approvvigionamento energia'!C7909,0)+IF(LCOH!$C$28=Menu!$A$2,'Approvvigionamento energia'!D7909,0)+IF(LCOH!$C$28=Menu!$A$3,'Approvvigionamento energia'!E7909,0)+IF(LCOH!$C$28=Menu!$A$4,'Approvvigionamento energia'!F7909,0)+IF(LCOH!$C$28=Menu!$A$5,'Approvvigionamento energia'!G7909,0)+IF(LCOH!$C$28=Menu!$A$6,'Approvvigionamento energia'!H7909,0)</f>
        <v>1202.8860970922265</v>
      </c>
      <c r="J7909">
        <f>'Approvvigionamento energia'!A7909+'Approvvigionamento energia'!B7909+'Approvvigionamento energia'!I7909</f>
        <v>1571.1860970922264</v>
      </c>
      <c r="K7909">
        <f>IF(MIN(LCOH!$C$18,J7909)&gt;=$P$48*LCOH!$C$18, MIN(LCOH!$C$18,J7909),0)</f>
        <v>1500</v>
      </c>
      <c r="L7909">
        <f t="shared" si="247"/>
        <v>71.186097092226419</v>
      </c>
      <c r="M7909">
        <f>K7909/LCOH!$C$18</f>
        <v>1</v>
      </c>
      <c r="N7909">
        <f>K7909/LCOH!$C$34</f>
        <v>28.901734104046245</v>
      </c>
    </row>
    <row r="7910" spans="1:14" x14ac:dyDescent="0.35">
      <c r="A7910">
        <f>'Profilo fotovoltaico'!B7912*LCOH!$C$20</f>
        <v>153</v>
      </c>
      <c r="B7910">
        <f>'Profilo eolico'!B7912*LCOH!$C$21</f>
        <v>185.5</v>
      </c>
      <c r="C7910">
        <f>$P$35*'Profilo fotovoltaico'!B7912</f>
        <v>1125.2556647061758</v>
      </c>
      <c r="D7910">
        <f>$Q$37*'Profilo eolico'!B7912</f>
        <v>1082.3247729320522</v>
      </c>
      <c r="E7910">
        <f>$P$39*'Profilo fotovoltaico'!B7912+'Approvvigionamento energia'!$Q$39*'Profilo eolico'!B7912</f>
        <v>1093.0574958755831</v>
      </c>
      <c r="F7910">
        <f>$P$41*'Profilo fotovoltaico'!B7912+'Approvvigionamento energia'!$Q$41*'Profilo eolico'!B7912</f>
        <v>1103.790218819114</v>
      </c>
      <c r="G7910">
        <f>$P$43*'Profilo fotovoltaico'!B7912+'Approvvigionamento energia'!$Q$43*'Profilo eolico'!B7912</f>
        <v>1114.5229417626449</v>
      </c>
      <c r="H7910">
        <f t="shared" si="246"/>
        <v>1138.4335154826958</v>
      </c>
      <c r="I7910">
        <f>IF(LCOH!$C$28=Menu!$A$1,'Approvvigionamento energia'!C7910,0)+IF(LCOH!$C$28=Menu!$A$2,'Approvvigionamento energia'!D7910,0)+IF(LCOH!$C$28=Menu!$A$3,'Approvvigionamento energia'!E7910,0)+IF(LCOH!$C$28=Menu!$A$4,'Approvvigionamento energia'!F7910,0)+IF(LCOH!$C$28=Menu!$A$5,'Approvvigionamento energia'!G7910,0)+IF(LCOH!$C$28=Menu!$A$6,'Approvvigionamento energia'!H7910,0)</f>
        <v>1103.790218819114</v>
      </c>
      <c r="J7910">
        <f>'Approvvigionamento energia'!A7910+'Approvvigionamento energia'!B7910+'Approvvigionamento energia'!I7910</f>
        <v>1442.290218819114</v>
      </c>
      <c r="K7910">
        <f>IF(MIN(LCOH!$C$18,J7910)&gt;=$P$48*LCOH!$C$18, MIN(LCOH!$C$18,J7910),0)</f>
        <v>1442.290218819114</v>
      </c>
      <c r="L7910">
        <f t="shared" si="247"/>
        <v>0</v>
      </c>
      <c r="M7910">
        <f>K7910/LCOH!$C$18</f>
        <v>0.96152681254607597</v>
      </c>
      <c r="N7910">
        <f>K7910/LCOH!$C$34</f>
        <v>27.789792270117804</v>
      </c>
    </row>
    <row r="7911" spans="1:14" x14ac:dyDescent="0.35">
      <c r="A7911">
        <f>'Profilo fotovoltaico'!B7913*LCOH!$C$20</f>
        <v>119</v>
      </c>
      <c r="B7911">
        <f>'Profilo eolico'!B7913*LCOH!$C$21</f>
        <v>178.9</v>
      </c>
      <c r="C7911">
        <f>$P$35*'Profilo fotovoltaico'!B7913</f>
        <v>875.19885032702564</v>
      </c>
      <c r="D7911">
        <f>$Q$37*'Profilo eolico'!B7913</f>
        <v>1043.8161826282703</v>
      </c>
      <c r="E7911">
        <f>$P$39*'Profilo fotovoltaico'!B7913+'Approvvigionamento energia'!$Q$39*'Profilo eolico'!B7913</f>
        <v>1001.6618495529592</v>
      </c>
      <c r="F7911">
        <f>$P$41*'Profilo fotovoltaico'!B7913+'Approvvigionamento energia'!$Q$41*'Profilo eolico'!B7913</f>
        <v>959.50751647764798</v>
      </c>
      <c r="G7911">
        <f>$P$43*'Profilo fotovoltaico'!B7913+'Approvvigionamento energia'!$Q$43*'Profilo eolico'!B7913</f>
        <v>917.35318340233687</v>
      </c>
      <c r="H7911">
        <f t="shared" si="246"/>
        <v>1138.4335154826958</v>
      </c>
      <c r="I7911">
        <f>IF(LCOH!$C$28=Menu!$A$1,'Approvvigionamento energia'!C7911,0)+IF(LCOH!$C$28=Menu!$A$2,'Approvvigionamento energia'!D7911,0)+IF(LCOH!$C$28=Menu!$A$3,'Approvvigionamento energia'!E7911,0)+IF(LCOH!$C$28=Menu!$A$4,'Approvvigionamento energia'!F7911,0)+IF(LCOH!$C$28=Menu!$A$5,'Approvvigionamento energia'!G7911,0)+IF(LCOH!$C$28=Menu!$A$6,'Approvvigionamento energia'!H7911,0)</f>
        <v>959.50751647764798</v>
      </c>
      <c r="J7911">
        <f>'Approvvigionamento energia'!A7911+'Approvvigionamento energia'!B7911+'Approvvigionamento energia'!I7911</f>
        <v>1257.407516477648</v>
      </c>
      <c r="K7911">
        <f>IF(MIN(LCOH!$C$18,J7911)&gt;=$P$48*LCOH!$C$18, MIN(LCOH!$C$18,J7911),0)</f>
        <v>1257.407516477648</v>
      </c>
      <c r="L7911">
        <f t="shared" si="247"/>
        <v>0</v>
      </c>
      <c r="M7911">
        <f>K7911/LCOH!$C$18</f>
        <v>0.83827167765176536</v>
      </c>
      <c r="N7911">
        <f>K7911/LCOH!$C$34</f>
        <v>24.227505134444083</v>
      </c>
    </row>
    <row r="7912" spans="1:14" x14ac:dyDescent="0.35">
      <c r="A7912">
        <f>'Profilo fotovoltaico'!B7914*LCOH!$C$20</f>
        <v>69</v>
      </c>
      <c r="B7912">
        <f>'Profilo eolico'!B7914*LCOH!$C$21</f>
        <v>187.9</v>
      </c>
      <c r="C7912">
        <f>$P$35*'Profilo fotovoltaico'!B7914</f>
        <v>507.4682409459225</v>
      </c>
      <c r="D7912">
        <f>$Q$37*'Profilo eolico'!B7914</f>
        <v>1096.3278966788821</v>
      </c>
      <c r="E7912">
        <f>$P$39*'Profilo fotovoltaico'!B7914+'Approvvigionamento energia'!$Q$39*'Profilo eolico'!B7914</f>
        <v>949.11298274564217</v>
      </c>
      <c r="F7912">
        <f>$P$41*'Profilo fotovoltaico'!B7914+'Approvvigionamento energia'!$Q$41*'Profilo eolico'!B7914</f>
        <v>801.89806881240224</v>
      </c>
      <c r="G7912">
        <f>$P$43*'Profilo fotovoltaico'!B7914+'Approvvigionamento energia'!$Q$43*'Profilo eolico'!B7914</f>
        <v>654.68315487916243</v>
      </c>
      <c r="H7912">
        <f t="shared" si="246"/>
        <v>1138.4335154826958</v>
      </c>
      <c r="I7912">
        <f>IF(LCOH!$C$28=Menu!$A$1,'Approvvigionamento energia'!C7912,0)+IF(LCOH!$C$28=Menu!$A$2,'Approvvigionamento energia'!D7912,0)+IF(LCOH!$C$28=Menu!$A$3,'Approvvigionamento energia'!E7912,0)+IF(LCOH!$C$28=Menu!$A$4,'Approvvigionamento energia'!F7912,0)+IF(LCOH!$C$28=Menu!$A$5,'Approvvigionamento energia'!G7912,0)+IF(LCOH!$C$28=Menu!$A$6,'Approvvigionamento energia'!H7912,0)</f>
        <v>801.89806881240224</v>
      </c>
      <c r="J7912">
        <f>'Approvvigionamento energia'!A7912+'Approvvigionamento energia'!B7912+'Approvvigionamento energia'!I7912</f>
        <v>1058.7980688124021</v>
      </c>
      <c r="K7912">
        <f>IF(MIN(LCOH!$C$18,J7912)&gt;=$P$48*LCOH!$C$18, MIN(LCOH!$C$18,J7912),0)</f>
        <v>1058.7980688124021</v>
      </c>
      <c r="L7912">
        <f t="shared" si="247"/>
        <v>0</v>
      </c>
      <c r="M7912">
        <f>K7912/LCOH!$C$18</f>
        <v>0.70586537920826808</v>
      </c>
      <c r="N7912">
        <f>K7912/LCOH!$C$34</f>
        <v>20.400733503129135</v>
      </c>
    </row>
    <row r="7913" spans="1:14" x14ac:dyDescent="0.35">
      <c r="A7913">
        <f>'Profilo fotovoltaico'!B7915*LCOH!$C$20</f>
        <v>15</v>
      </c>
      <c r="B7913">
        <f>'Profilo eolico'!B7915*LCOH!$C$21</f>
        <v>198.5</v>
      </c>
      <c r="C7913">
        <f>$P$35*'Profilo fotovoltaico'!B7915</f>
        <v>110.31918281433097</v>
      </c>
      <c r="D7913">
        <f>$Q$37*'Profilo eolico'!B7915</f>
        <v>1158.1750265607136</v>
      </c>
      <c r="E7913">
        <f>$P$39*'Profilo fotovoltaico'!B7915+'Approvvigionamento energia'!$Q$39*'Profilo eolico'!B7915</f>
        <v>896.21106562411785</v>
      </c>
      <c r="F7913">
        <f>$P$41*'Profilo fotovoltaico'!B7915+'Approvvigionamento energia'!$Q$41*'Profilo eolico'!B7915</f>
        <v>634.24710468752232</v>
      </c>
      <c r="G7913">
        <f>$P$43*'Profilo fotovoltaico'!B7915+'Approvvigionamento energia'!$Q$43*'Profilo eolico'!B7915</f>
        <v>372.28314375092663</v>
      </c>
      <c r="H7913">
        <f t="shared" si="246"/>
        <v>1138.4335154826958</v>
      </c>
      <c r="I7913">
        <f>IF(LCOH!$C$28=Menu!$A$1,'Approvvigionamento energia'!C7913,0)+IF(LCOH!$C$28=Menu!$A$2,'Approvvigionamento energia'!D7913,0)+IF(LCOH!$C$28=Menu!$A$3,'Approvvigionamento energia'!E7913,0)+IF(LCOH!$C$28=Menu!$A$4,'Approvvigionamento energia'!F7913,0)+IF(LCOH!$C$28=Menu!$A$5,'Approvvigionamento energia'!G7913,0)+IF(LCOH!$C$28=Menu!$A$6,'Approvvigionamento energia'!H7913,0)</f>
        <v>634.24710468752232</v>
      </c>
      <c r="J7913">
        <f>'Approvvigionamento energia'!A7913+'Approvvigionamento energia'!B7913+'Approvvigionamento energia'!I7913</f>
        <v>847.74710468752232</v>
      </c>
      <c r="K7913">
        <f>IF(MIN(LCOH!$C$18,J7913)&gt;=$P$48*LCOH!$C$18, MIN(LCOH!$C$18,J7913),0)</f>
        <v>847.74710468752232</v>
      </c>
      <c r="L7913">
        <f t="shared" si="247"/>
        <v>0</v>
      </c>
      <c r="M7913">
        <f>K7913/LCOH!$C$18</f>
        <v>0.56516473645834819</v>
      </c>
      <c r="N7913">
        <f>K7913/LCOH!$C$34</f>
        <v>16.33424093810255</v>
      </c>
    </row>
    <row r="7914" spans="1:14" x14ac:dyDescent="0.35">
      <c r="A7914">
        <f>'Profilo fotovoltaico'!B7916*LCOH!$C$20</f>
        <v>0</v>
      </c>
      <c r="B7914">
        <f>'Profilo eolico'!B7916*LCOH!$C$21</f>
        <v>216.1</v>
      </c>
      <c r="C7914">
        <f>$P$35*'Profilo fotovoltaico'!B7916</f>
        <v>0</v>
      </c>
      <c r="D7914">
        <f>$Q$37*'Profilo eolico'!B7916</f>
        <v>1260.8646007041318</v>
      </c>
      <c r="E7914">
        <f>$P$39*'Profilo fotovoltaico'!B7916+'Approvvigionamento energia'!$Q$39*'Profilo eolico'!B7916</f>
        <v>945.64845052809892</v>
      </c>
      <c r="F7914">
        <f>$P$41*'Profilo fotovoltaico'!B7916+'Approvvigionamento energia'!$Q$41*'Profilo eolico'!B7916</f>
        <v>630.43230035206591</v>
      </c>
      <c r="G7914">
        <f>$P$43*'Profilo fotovoltaico'!B7916+'Approvvigionamento energia'!$Q$43*'Profilo eolico'!B7916</f>
        <v>315.21615017603295</v>
      </c>
      <c r="H7914">
        <f t="shared" si="246"/>
        <v>1138.4335154826958</v>
      </c>
      <c r="I7914">
        <f>IF(LCOH!$C$28=Menu!$A$1,'Approvvigionamento energia'!C7914,0)+IF(LCOH!$C$28=Menu!$A$2,'Approvvigionamento energia'!D7914,0)+IF(LCOH!$C$28=Menu!$A$3,'Approvvigionamento energia'!E7914,0)+IF(LCOH!$C$28=Menu!$A$4,'Approvvigionamento energia'!F7914,0)+IF(LCOH!$C$28=Menu!$A$5,'Approvvigionamento energia'!G7914,0)+IF(LCOH!$C$28=Menu!$A$6,'Approvvigionamento energia'!H7914,0)</f>
        <v>630.43230035206591</v>
      </c>
      <c r="J7914">
        <f>'Approvvigionamento energia'!A7914+'Approvvigionamento energia'!B7914+'Approvvigionamento energia'!I7914</f>
        <v>846.53230035206593</v>
      </c>
      <c r="K7914">
        <f>IF(MIN(LCOH!$C$18,J7914)&gt;=$P$48*LCOH!$C$18, MIN(LCOH!$C$18,J7914),0)</f>
        <v>846.53230035206593</v>
      </c>
      <c r="L7914">
        <f t="shared" si="247"/>
        <v>0</v>
      </c>
      <c r="M7914">
        <f>K7914/LCOH!$C$18</f>
        <v>0.56435486690137726</v>
      </c>
      <c r="N7914">
        <f>K7914/LCOH!$C$34</f>
        <v>16.310834303508013</v>
      </c>
    </row>
    <row r="7915" spans="1:14" x14ac:dyDescent="0.35">
      <c r="A7915">
        <f>'Profilo fotovoltaico'!B7917*LCOH!$C$20</f>
        <v>0</v>
      </c>
      <c r="B7915">
        <f>'Profilo eolico'!B7917*LCOH!$C$21</f>
        <v>208.4</v>
      </c>
      <c r="C7915">
        <f>$P$35*'Profilo fotovoltaico'!B7917</f>
        <v>0</v>
      </c>
      <c r="D7915">
        <f>$Q$37*'Profilo eolico'!B7917</f>
        <v>1215.9379120163865</v>
      </c>
      <c r="E7915">
        <f>$P$39*'Profilo fotovoltaico'!B7917+'Approvvigionamento energia'!$Q$39*'Profilo eolico'!B7917</f>
        <v>911.95343401228979</v>
      </c>
      <c r="F7915">
        <f>$P$41*'Profilo fotovoltaico'!B7917+'Approvvigionamento energia'!$Q$41*'Profilo eolico'!B7917</f>
        <v>607.96895600819323</v>
      </c>
      <c r="G7915">
        <f>$P$43*'Profilo fotovoltaico'!B7917+'Approvvigionamento energia'!$Q$43*'Profilo eolico'!B7917</f>
        <v>303.98447800409662</v>
      </c>
      <c r="H7915">
        <f t="shared" si="246"/>
        <v>1138.4335154826958</v>
      </c>
      <c r="I7915">
        <f>IF(LCOH!$C$28=Menu!$A$1,'Approvvigionamento energia'!C7915,0)+IF(LCOH!$C$28=Menu!$A$2,'Approvvigionamento energia'!D7915,0)+IF(LCOH!$C$28=Menu!$A$3,'Approvvigionamento energia'!E7915,0)+IF(LCOH!$C$28=Menu!$A$4,'Approvvigionamento energia'!F7915,0)+IF(LCOH!$C$28=Menu!$A$5,'Approvvigionamento energia'!G7915,0)+IF(LCOH!$C$28=Menu!$A$6,'Approvvigionamento energia'!H7915,0)</f>
        <v>607.96895600819323</v>
      </c>
      <c r="J7915">
        <f>'Approvvigionamento energia'!A7915+'Approvvigionamento energia'!B7915+'Approvvigionamento energia'!I7915</f>
        <v>816.36895600819321</v>
      </c>
      <c r="K7915">
        <f>IF(MIN(LCOH!$C$18,J7915)&gt;=$P$48*LCOH!$C$18, MIN(LCOH!$C$18,J7915),0)</f>
        <v>816.36895600819321</v>
      </c>
      <c r="L7915">
        <f t="shared" si="247"/>
        <v>0</v>
      </c>
      <c r="M7915">
        <f>K7915/LCOH!$C$18</f>
        <v>0.54424597067212876</v>
      </c>
      <c r="N7915">
        <f>K7915/LCOH!$C$34</f>
        <v>15.729652331564417</v>
      </c>
    </row>
    <row r="7916" spans="1:14" x14ac:dyDescent="0.35">
      <c r="A7916">
        <f>'Profilo fotovoltaico'!B7918*LCOH!$C$20</f>
        <v>0</v>
      </c>
      <c r="B7916">
        <f>'Profilo eolico'!B7918*LCOH!$C$21</f>
        <v>203.2</v>
      </c>
      <c r="C7916">
        <f>$P$35*'Profilo fotovoltaico'!B7918</f>
        <v>0</v>
      </c>
      <c r="D7916">
        <f>$Q$37*'Profilo eolico'!B7918</f>
        <v>1185.5978105649219</v>
      </c>
      <c r="E7916">
        <f>$P$39*'Profilo fotovoltaico'!B7918+'Approvvigionamento energia'!$Q$39*'Profilo eolico'!B7918</f>
        <v>889.19835792369133</v>
      </c>
      <c r="F7916">
        <f>$P$41*'Profilo fotovoltaico'!B7918+'Approvvigionamento energia'!$Q$41*'Profilo eolico'!B7918</f>
        <v>592.79890528246096</v>
      </c>
      <c r="G7916">
        <f>$P$43*'Profilo fotovoltaico'!B7918+'Approvvigionamento energia'!$Q$43*'Profilo eolico'!B7918</f>
        <v>296.39945264123048</v>
      </c>
      <c r="H7916">
        <f t="shared" si="246"/>
        <v>1138.4335154826958</v>
      </c>
      <c r="I7916">
        <f>IF(LCOH!$C$28=Menu!$A$1,'Approvvigionamento energia'!C7916,0)+IF(LCOH!$C$28=Menu!$A$2,'Approvvigionamento energia'!D7916,0)+IF(LCOH!$C$28=Menu!$A$3,'Approvvigionamento energia'!E7916,0)+IF(LCOH!$C$28=Menu!$A$4,'Approvvigionamento energia'!F7916,0)+IF(LCOH!$C$28=Menu!$A$5,'Approvvigionamento energia'!G7916,0)+IF(LCOH!$C$28=Menu!$A$6,'Approvvigionamento energia'!H7916,0)</f>
        <v>592.79890528246096</v>
      </c>
      <c r="J7916">
        <f>'Approvvigionamento energia'!A7916+'Approvvigionamento energia'!B7916+'Approvvigionamento energia'!I7916</f>
        <v>795.99890528246101</v>
      </c>
      <c r="K7916">
        <f>IF(MIN(LCOH!$C$18,J7916)&gt;=$P$48*LCOH!$C$18, MIN(LCOH!$C$18,J7916),0)</f>
        <v>795.99890528246101</v>
      </c>
      <c r="L7916">
        <f t="shared" si="247"/>
        <v>0</v>
      </c>
      <c r="M7916">
        <f>K7916/LCOH!$C$18</f>
        <v>0.53066593685497399</v>
      </c>
      <c r="N7916">
        <f>K7916/LCOH!$C$34</f>
        <v>15.337165805057053</v>
      </c>
    </row>
    <row r="7917" spans="1:14" x14ac:dyDescent="0.35">
      <c r="A7917">
        <f>'Profilo fotovoltaico'!B7919*LCOH!$C$20</f>
        <v>0</v>
      </c>
      <c r="B7917">
        <f>'Profilo eolico'!B7919*LCOH!$C$21</f>
        <v>192.8</v>
      </c>
      <c r="C7917">
        <f>$P$35*'Profilo fotovoltaico'!B7919</f>
        <v>0</v>
      </c>
      <c r="D7917">
        <f>$Q$37*'Profilo eolico'!B7919</f>
        <v>1124.9176076619929</v>
      </c>
      <c r="E7917">
        <f>$P$39*'Profilo fotovoltaico'!B7919+'Approvvigionamento energia'!$Q$39*'Profilo eolico'!B7919</f>
        <v>843.68820574649453</v>
      </c>
      <c r="F7917">
        <f>$P$41*'Profilo fotovoltaico'!B7919+'Approvvigionamento energia'!$Q$41*'Profilo eolico'!B7919</f>
        <v>562.45880383099643</v>
      </c>
      <c r="G7917">
        <f>$P$43*'Profilo fotovoltaico'!B7919+'Approvvigionamento energia'!$Q$43*'Profilo eolico'!B7919</f>
        <v>281.22940191549822</v>
      </c>
      <c r="H7917">
        <f t="shared" si="246"/>
        <v>1138.4335154826958</v>
      </c>
      <c r="I7917">
        <f>IF(LCOH!$C$28=Menu!$A$1,'Approvvigionamento energia'!C7917,0)+IF(LCOH!$C$28=Menu!$A$2,'Approvvigionamento energia'!D7917,0)+IF(LCOH!$C$28=Menu!$A$3,'Approvvigionamento energia'!E7917,0)+IF(LCOH!$C$28=Menu!$A$4,'Approvvigionamento energia'!F7917,0)+IF(LCOH!$C$28=Menu!$A$5,'Approvvigionamento energia'!G7917,0)+IF(LCOH!$C$28=Menu!$A$6,'Approvvigionamento energia'!H7917,0)</f>
        <v>562.45880383099643</v>
      </c>
      <c r="J7917">
        <f>'Approvvigionamento energia'!A7917+'Approvvigionamento energia'!B7917+'Approvvigionamento energia'!I7917</f>
        <v>755.25880383099638</v>
      </c>
      <c r="K7917">
        <f>IF(MIN(LCOH!$C$18,J7917)&gt;=$P$48*LCOH!$C$18, MIN(LCOH!$C$18,J7917),0)</f>
        <v>755.25880383099638</v>
      </c>
      <c r="L7917">
        <f t="shared" si="247"/>
        <v>0</v>
      </c>
      <c r="M7917">
        <f>K7917/LCOH!$C$18</f>
        <v>0.5035058692206642</v>
      </c>
      <c r="N7917">
        <f>K7917/LCOH!$C$34</f>
        <v>14.55219275204232</v>
      </c>
    </row>
    <row r="7918" spans="1:14" x14ac:dyDescent="0.35">
      <c r="A7918">
        <f>'Profilo fotovoltaico'!B7920*LCOH!$C$20</f>
        <v>0</v>
      </c>
      <c r="B7918">
        <f>'Profilo eolico'!B7920*LCOH!$C$21</f>
        <v>179</v>
      </c>
      <c r="C7918">
        <f>$P$35*'Profilo fotovoltaico'!B7920</f>
        <v>0</v>
      </c>
      <c r="D7918">
        <f>$Q$37*'Profilo eolico'!B7920</f>
        <v>1044.3996461177214</v>
      </c>
      <c r="E7918">
        <f>$P$39*'Profilo fotovoltaico'!B7920+'Approvvigionamento energia'!$Q$39*'Profilo eolico'!B7920</f>
        <v>783.29973458829113</v>
      </c>
      <c r="F7918">
        <f>$P$41*'Profilo fotovoltaico'!B7920+'Approvvigionamento energia'!$Q$41*'Profilo eolico'!B7920</f>
        <v>522.19982305886072</v>
      </c>
      <c r="G7918">
        <f>$P$43*'Profilo fotovoltaico'!B7920+'Approvvigionamento energia'!$Q$43*'Profilo eolico'!B7920</f>
        <v>261.09991152943036</v>
      </c>
      <c r="H7918">
        <f t="shared" si="246"/>
        <v>1138.4335154826958</v>
      </c>
      <c r="I7918">
        <f>IF(LCOH!$C$28=Menu!$A$1,'Approvvigionamento energia'!C7918,0)+IF(LCOH!$C$28=Menu!$A$2,'Approvvigionamento energia'!D7918,0)+IF(LCOH!$C$28=Menu!$A$3,'Approvvigionamento energia'!E7918,0)+IF(LCOH!$C$28=Menu!$A$4,'Approvvigionamento energia'!F7918,0)+IF(LCOH!$C$28=Menu!$A$5,'Approvvigionamento energia'!G7918,0)+IF(LCOH!$C$28=Menu!$A$6,'Approvvigionamento energia'!H7918,0)</f>
        <v>522.19982305886072</v>
      </c>
      <c r="J7918">
        <f>'Approvvigionamento energia'!A7918+'Approvvigionamento energia'!B7918+'Approvvigionamento energia'!I7918</f>
        <v>701.19982305886072</v>
      </c>
      <c r="K7918">
        <f>IF(MIN(LCOH!$C$18,J7918)&gt;=$P$48*LCOH!$C$18, MIN(LCOH!$C$18,J7918),0)</f>
        <v>701.19982305886072</v>
      </c>
      <c r="L7918">
        <f t="shared" si="247"/>
        <v>0</v>
      </c>
      <c r="M7918">
        <f>K7918/LCOH!$C$18</f>
        <v>0.46746654870590715</v>
      </c>
      <c r="N7918">
        <f>K7918/LCOH!$C$34</f>
        <v>13.510593893234311</v>
      </c>
    </row>
    <row r="7919" spans="1:14" x14ac:dyDescent="0.35">
      <c r="A7919">
        <f>'Profilo fotovoltaico'!B7921*LCOH!$C$20</f>
        <v>0</v>
      </c>
      <c r="B7919">
        <f>'Profilo eolico'!B7921*LCOH!$C$21</f>
        <v>148.69999999999999</v>
      </c>
      <c r="C7919">
        <f>$P$35*'Profilo fotovoltaico'!B7921</f>
        <v>0</v>
      </c>
      <c r="D7919">
        <f>$Q$37*'Profilo eolico'!B7921</f>
        <v>867.61020881399554</v>
      </c>
      <c r="E7919">
        <f>$P$39*'Profilo fotovoltaico'!B7921+'Approvvigionamento energia'!$Q$39*'Profilo eolico'!B7921</f>
        <v>650.70765661049654</v>
      </c>
      <c r="F7919">
        <f>$P$41*'Profilo fotovoltaico'!B7921+'Approvvigionamento energia'!$Q$41*'Profilo eolico'!B7921</f>
        <v>433.80510440699777</v>
      </c>
      <c r="G7919">
        <f>$P$43*'Profilo fotovoltaico'!B7921+'Approvvigionamento energia'!$Q$43*'Profilo eolico'!B7921</f>
        <v>216.90255220349889</v>
      </c>
      <c r="H7919">
        <f t="shared" si="246"/>
        <v>1138.4335154826958</v>
      </c>
      <c r="I7919">
        <f>IF(LCOH!$C$28=Menu!$A$1,'Approvvigionamento energia'!C7919,0)+IF(LCOH!$C$28=Menu!$A$2,'Approvvigionamento energia'!D7919,0)+IF(LCOH!$C$28=Menu!$A$3,'Approvvigionamento energia'!E7919,0)+IF(LCOH!$C$28=Menu!$A$4,'Approvvigionamento energia'!F7919,0)+IF(LCOH!$C$28=Menu!$A$5,'Approvvigionamento energia'!G7919,0)+IF(LCOH!$C$28=Menu!$A$6,'Approvvigionamento energia'!H7919,0)</f>
        <v>433.80510440699777</v>
      </c>
      <c r="J7919">
        <f>'Approvvigionamento energia'!A7919+'Approvvigionamento energia'!B7919+'Approvvigionamento energia'!I7919</f>
        <v>582.50510440699782</v>
      </c>
      <c r="K7919">
        <f>IF(MIN(LCOH!$C$18,J7919)&gt;=$P$48*LCOH!$C$18, MIN(LCOH!$C$18,J7919),0)</f>
        <v>582.50510440699782</v>
      </c>
      <c r="L7919">
        <f t="shared" si="247"/>
        <v>0</v>
      </c>
      <c r="M7919">
        <f>K7919/LCOH!$C$18</f>
        <v>0.38833673627133186</v>
      </c>
      <c r="N7919">
        <f>K7919/LCOH!$C$34</f>
        <v>11.223605094547164</v>
      </c>
    </row>
    <row r="7920" spans="1:14" x14ac:dyDescent="0.35">
      <c r="A7920">
        <f>'Profilo fotovoltaico'!B7922*LCOH!$C$20</f>
        <v>0</v>
      </c>
      <c r="B7920">
        <f>'Profilo eolico'!B7922*LCOH!$C$21</f>
        <v>127.3</v>
      </c>
      <c r="C7920">
        <f>$P$35*'Profilo fotovoltaico'!B7922</f>
        <v>0</v>
      </c>
      <c r="D7920">
        <f>$Q$37*'Profilo eolico'!B7922</f>
        <v>742.74902207142986</v>
      </c>
      <c r="E7920">
        <f>$P$39*'Profilo fotovoltaico'!B7922+'Approvvigionamento energia'!$Q$39*'Profilo eolico'!B7922</f>
        <v>557.0617665535724</v>
      </c>
      <c r="F7920">
        <f>$P$41*'Profilo fotovoltaico'!B7922+'Approvvigionamento energia'!$Q$41*'Profilo eolico'!B7922</f>
        <v>371.37451103571493</v>
      </c>
      <c r="G7920">
        <f>$P$43*'Profilo fotovoltaico'!B7922+'Approvvigionamento energia'!$Q$43*'Profilo eolico'!B7922</f>
        <v>185.68725551785747</v>
      </c>
      <c r="H7920">
        <f t="shared" si="246"/>
        <v>1138.4335154826958</v>
      </c>
      <c r="I7920">
        <f>IF(LCOH!$C$28=Menu!$A$1,'Approvvigionamento energia'!C7920,0)+IF(LCOH!$C$28=Menu!$A$2,'Approvvigionamento energia'!D7920,0)+IF(LCOH!$C$28=Menu!$A$3,'Approvvigionamento energia'!E7920,0)+IF(LCOH!$C$28=Menu!$A$4,'Approvvigionamento energia'!F7920,0)+IF(LCOH!$C$28=Menu!$A$5,'Approvvigionamento energia'!G7920,0)+IF(LCOH!$C$28=Menu!$A$6,'Approvvigionamento energia'!H7920,0)</f>
        <v>371.37451103571493</v>
      </c>
      <c r="J7920">
        <f>'Approvvigionamento energia'!A7920+'Approvvigionamento energia'!B7920+'Approvvigionamento energia'!I7920</f>
        <v>498.67451103571494</v>
      </c>
      <c r="K7920">
        <f>IF(MIN(LCOH!$C$18,J7920)&gt;=$P$48*LCOH!$C$18, MIN(LCOH!$C$18,J7920),0)</f>
        <v>498.67451103571494</v>
      </c>
      <c r="L7920">
        <f t="shared" si="247"/>
        <v>0</v>
      </c>
      <c r="M7920">
        <f>K7920/LCOH!$C$18</f>
        <v>0.33244967402380998</v>
      </c>
      <c r="N7920">
        <f>K7920/LCOH!$C$34</f>
        <v>9.6083720816130054</v>
      </c>
    </row>
    <row r="7921" spans="1:14" x14ac:dyDescent="0.35">
      <c r="A7921">
        <f>'Profilo fotovoltaico'!B7923*LCOH!$C$20</f>
        <v>0</v>
      </c>
      <c r="B7921">
        <f>'Profilo eolico'!B7923*LCOH!$C$21</f>
        <v>120</v>
      </c>
      <c r="C7921">
        <f>$P$35*'Profilo fotovoltaico'!B7923</f>
        <v>0</v>
      </c>
      <c r="D7921">
        <f>$Q$37*'Profilo eolico'!B7923</f>
        <v>700.15618734148927</v>
      </c>
      <c r="E7921">
        <f>$P$39*'Profilo fotovoltaico'!B7923+'Approvvigionamento energia'!$Q$39*'Profilo eolico'!B7923</f>
        <v>525.11714050611693</v>
      </c>
      <c r="F7921">
        <f>$P$41*'Profilo fotovoltaico'!B7923+'Approvvigionamento energia'!$Q$41*'Profilo eolico'!B7923</f>
        <v>350.07809367074464</v>
      </c>
      <c r="G7921">
        <f>$P$43*'Profilo fotovoltaico'!B7923+'Approvvigionamento energia'!$Q$43*'Profilo eolico'!B7923</f>
        <v>175.03904683537232</v>
      </c>
      <c r="H7921">
        <f t="shared" si="246"/>
        <v>1138.4335154826958</v>
      </c>
      <c r="I7921">
        <f>IF(LCOH!$C$28=Menu!$A$1,'Approvvigionamento energia'!C7921,0)+IF(LCOH!$C$28=Menu!$A$2,'Approvvigionamento energia'!D7921,0)+IF(LCOH!$C$28=Menu!$A$3,'Approvvigionamento energia'!E7921,0)+IF(LCOH!$C$28=Menu!$A$4,'Approvvigionamento energia'!F7921,0)+IF(LCOH!$C$28=Menu!$A$5,'Approvvigionamento energia'!G7921,0)+IF(LCOH!$C$28=Menu!$A$6,'Approvvigionamento energia'!H7921,0)</f>
        <v>350.07809367074464</v>
      </c>
      <c r="J7921">
        <f>'Approvvigionamento energia'!A7921+'Approvvigionamento energia'!B7921+'Approvvigionamento energia'!I7921</f>
        <v>470.07809367074464</v>
      </c>
      <c r="K7921">
        <f>IF(MIN(LCOH!$C$18,J7921)&gt;=$P$48*LCOH!$C$18, MIN(LCOH!$C$18,J7921),0)</f>
        <v>470.07809367074464</v>
      </c>
      <c r="L7921">
        <f t="shared" si="247"/>
        <v>0</v>
      </c>
      <c r="M7921">
        <f>K7921/LCOH!$C$18</f>
        <v>0.3133853957804964</v>
      </c>
      <c r="N7921">
        <f>K7921/LCOH!$C$34</f>
        <v>9.0573813809392032</v>
      </c>
    </row>
    <row r="7922" spans="1:14" x14ac:dyDescent="0.35">
      <c r="A7922">
        <f>'Profilo fotovoltaico'!B7924*LCOH!$C$20</f>
        <v>0</v>
      </c>
      <c r="B7922">
        <f>'Profilo eolico'!B7924*LCOH!$C$21</f>
        <v>120.1</v>
      </c>
      <c r="C7922">
        <f>$P$35*'Profilo fotovoltaico'!B7924</f>
        <v>0</v>
      </c>
      <c r="D7922">
        <f>$Q$37*'Profilo eolico'!B7924</f>
        <v>700.73965083094049</v>
      </c>
      <c r="E7922">
        <f>$P$39*'Profilo fotovoltaico'!B7924+'Approvvigionamento energia'!$Q$39*'Profilo eolico'!B7924</f>
        <v>525.55473812320542</v>
      </c>
      <c r="F7922">
        <f>$P$41*'Profilo fotovoltaico'!B7924+'Approvvigionamento energia'!$Q$41*'Profilo eolico'!B7924</f>
        <v>350.36982541547025</v>
      </c>
      <c r="G7922">
        <f>$P$43*'Profilo fotovoltaico'!B7924+'Approvvigionamento energia'!$Q$43*'Profilo eolico'!B7924</f>
        <v>175.18491270773512</v>
      </c>
      <c r="H7922">
        <f t="shared" si="246"/>
        <v>1138.4335154826958</v>
      </c>
      <c r="I7922">
        <f>IF(LCOH!$C$28=Menu!$A$1,'Approvvigionamento energia'!C7922,0)+IF(LCOH!$C$28=Menu!$A$2,'Approvvigionamento energia'!D7922,0)+IF(LCOH!$C$28=Menu!$A$3,'Approvvigionamento energia'!E7922,0)+IF(LCOH!$C$28=Menu!$A$4,'Approvvigionamento energia'!F7922,0)+IF(LCOH!$C$28=Menu!$A$5,'Approvvigionamento energia'!G7922,0)+IF(LCOH!$C$28=Menu!$A$6,'Approvvigionamento energia'!H7922,0)</f>
        <v>350.36982541547025</v>
      </c>
      <c r="J7922">
        <f>'Approvvigionamento energia'!A7922+'Approvvigionamento energia'!B7922+'Approvvigionamento energia'!I7922</f>
        <v>470.46982541547027</v>
      </c>
      <c r="K7922">
        <f>IF(MIN(LCOH!$C$18,J7922)&gt;=$P$48*LCOH!$C$18, MIN(LCOH!$C$18,J7922),0)</f>
        <v>470.46982541547027</v>
      </c>
      <c r="L7922">
        <f t="shared" si="247"/>
        <v>0</v>
      </c>
      <c r="M7922">
        <f>K7922/LCOH!$C$18</f>
        <v>0.31364655027698018</v>
      </c>
      <c r="N7922">
        <f>K7922/LCOH!$C$34</f>
        <v>9.0649291987566532</v>
      </c>
    </row>
    <row r="7923" spans="1:14" x14ac:dyDescent="0.35">
      <c r="A7923">
        <f>'Profilo fotovoltaico'!B7925*LCOH!$C$20</f>
        <v>0</v>
      </c>
      <c r="B7923">
        <f>'Profilo eolico'!B7925*LCOH!$C$21</f>
        <v>116.3</v>
      </c>
      <c r="C7923">
        <f>$P$35*'Profilo fotovoltaico'!B7925</f>
        <v>0</v>
      </c>
      <c r="D7923">
        <f>$Q$37*'Profilo eolico'!B7925</f>
        <v>678.56803823179337</v>
      </c>
      <c r="E7923">
        <f>$P$39*'Profilo fotovoltaico'!B7925+'Approvvigionamento energia'!$Q$39*'Profilo eolico'!B7925</f>
        <v>508.926028673845</v>
      </c>
      <c r="F7923">
        <f>$P$41*'Profilo fotovoltaico'!B7925+'Approvvigionamento energia'!$Q$41*'Profilo eolico'!B7925</f>
        <v>339.28401911589668</v>
      </c>
      <c r="G7923">
        <f>$P$43*'Profilo fotovoltaico'!B7925+'Approvvigionamento energia'!$Q$43*'Profilo eolico'!B7925</f>
        <v>169.64200955794834</v>
      </c>
      <c r="H7923">
        <f t="shared" si="246"/>
        <v>1138.4335154826958</v>
      </c>
      <c r="I7923">
        <f>IF(LCOH!$C$28=Menu!$A$1,'Approvvigionamento energia'!C7923,0)+IF(LCOH!$C$28=Menu!$A$2,'Approvvigionamento energia'!D7923,0)+IF(LCOH!$C$28=Menu!$A$3,'Approvvigionamento energia'!E7923,0)+IF(LCOH!$C$28=Menu!$A$4,'Approvvigionamento energia'!F7923,0)+IF(LCOH!$C$28=Menu!$A$5,'Approvvigionamento energia'!G7923,0)+IF(LCOH!$C$28=Menu!$A$6,'Approvvigionamento energia'!H7923,0)</f>
        <v>339.28401911589668</v>
      </c>
      <c r="J7923">
        <f>'Approvvigionamento energia'!A7923+'Approvvigionamento energia'!B7923+'Approvvigionamento energia'!I7923</f>
        <v>455.58401911589669</v>
      </c>
      <c r="K7923">
        <f>IF(MIN(LCOH!$C$18,J7923)&gt;=$P$48*LCOH!$C$18, MIN(LCOH!$C$18,J7923),0)</f>
        <v>455.58401911589669</v>
      </c>
      <c r="L7923">
        <f t="shared" si="247"/>
        <v>0</v>
      </c>
      <c r="M7923">
        <f>K7923/LCOH!$C$18</f>
        <v>0.30372267941059777</v>
      </c>
      <c r="N7923">
        <f>K7923/LCOH!$C$34</f>
        <v>8.778112121693578</v>
      </c>
    </row>
    <row r="7924" spans="1:14" x14ac:dyDescent="0.35">
      <c r="A7924">
        <f>'Profilo fotovoltaico'!B7926*LCOH!$C$20</f>
        <v>0</v>
      </c>
      <c r="B7924">
        <f>'Profilo eolico'!B7926*LCOH!$C$21</f>
        <v>121.5</v>
      </c>
      <c r="C7924">
        <f>$P$35*'Profilo fotovoltaico'!B7926</f>
        <v>0</v>
      </c>
      <c r="D7924">
        <f>$Q$37*'Profilo eolico'!B7926</f>
        <v>708.9081396832579</v>
      </c>
      <c r="E7924">
        <f>$P$39*'Profilo fotovoltaico'!B7926+'Approvvigionamento energia'!$Q$39*'Profilo eolico'!B7926</f>
        <v>531.6811047624434</v>
      </c>
      <c r="F7924">
        <f>$P$41*'Profilo fotovoltaico'!B7926+'Approvvigionamento energia'!$Q$41*'Profilo eolico'!B7926</f>
        <v>354.45406984162895</v>
      </c>
      <c r="G7924">
        <f>$P$43*'Profilo fotovoltaico'!B7926+'Approvvigionamento energia'!$Q$43*'Profilo eolico'!B7926</f>
        <v>177.22703492081448</v>
      </c>
      <c r="H7924">
        <f t="shared" si="246"/>
        <v>1138.4335154826958</v>
      </c>
      <c r="I7924">
        <f>IF(LCOH!$C$28=Menu!$A$1,'Approvvigionamento energia'!C7924,0)+IF(LCOH!$C$28=Menu!$A$2,'Approvvigionamento energia'!D7924,0)+IF(LCOH!$C$28=Menu!$A$3,'Approvvigionamento energia'!E7924,0)+IF(LCOH!$C$28=Menu!$A$4,'Approvvigionamento energia'!F7924,0)+IF(LCOH!$C$28=Menu!$A$5,'Approvvigionamento energia'!G7924,0)+IF(LCOH!$C$28=Menu!$A$6,'Approvvigionamento energia'!H7924,0)</f>
        <v>354.45406984162895</v>
      </c>
      <c r="J7924">
        <f>'Approvvigionamento energia'!A7924+'Approvvigionamento energia'!B7924+'Approvvigionamento energia'!I7924</f>
        <v>475.95406984162895</v>
      </c>
      <c r="K7924">
        <f>IF(MIN(LCOH!$C$18,J7924)&gt;=$P$48*LCOH!$C$18, MIN(LCOH!$C$18,J7924),0)</f>
        <v>475.95406984162895</v>
      </c>
      <c r="L7924">
        <f t="shared" si="247"/>
        <v>0</v>
      </c>
      <c r="M7924">
        <f>K7924/LCOH!$C$18</f>
        <v>0.31730271322775261</v>
      </c>
      <c r="N7924">
        <f>K7924/LCOH!$C$34</f>
        <v>9.1705986482009436</v>
      </c>
    </row>
    <row r="7925" spans="1:14" x14ac:dyDescent="0.35">
      <c r="A7925">
        <f>'Profilo fotovoltaico'!B7927*LCOH!$C$20</f>
        <v>0</v>
      </c>
      <c r="B7925">
        <f>'Profilo eolico'!B7927*LCOH!$C$21</f>
        <v>129.5</v>
      </c>
      <c r="C7925">
        <f>$P$35*'Profilo fotovoltaico'!B7927</f>
        <v>0</v>
      </c>
      <c r="D7925">
        <f>$Q$37*'Profilo eolico'!B7927</f>
        <v>755.58521883935725</v>
      </c>
      <c r="E7925">
        <f>$P$39*'Profilo fotovoltaico'!B7927+'Approvvigionamento energia'!$Q$39*'Profilo eolico'!B7927</f>
        <v>566.68891412951791</v>
      </c>
      <c r="F7925">
        <f>$P$41*'Profilo fotovoltaico'!B7927+'Approvvigionamento energia'!$Q$41*'Profilo eolico'!B7927</f>
        <v>377.79260941967863</v>
      </c>
      <c r="G7925">
        <f>$P$43*'Profilo fotovoltaico'!B7927+'Approvvigionamento energia'!$Q$43*'Profilo eolico'!B7927</f>
        <v>188.89630470983931</v>
      </c>
      <c r="H7925">
        <f t="shared" si="246"/>
        <v>1138.4335154826958</v>
      </c>
      <c r="I7925">
        <f>IF(LCOH!$C$28=Menu!$A$1,'Approvvigionamento energia'!C7925,0)+IF(LCOH!$C$28=Menu!$A$2,'Approvvigionamento energia'!D7925,0)+IF(LCOH!$C$28=Menu!$A$3,'Approvvigionamento energia'!E7925,0)+IF(LCOH!$C$28=Menu!$A$4,'Approvvigionamento energia'!F7925,0)+IF(LCOH!$C$28=Menu!$A$5,'Approvvigionamento energia'!G7925,0)+IF(LCOH!$C$28=Menu!$A$6,'Approvvigionamento energia'!H7925,0)</f>
        <v>377.79260941967863</v>
      </c>
      <c r="J7925">
        <f>'Approvvigionamento energia'!A7925+'Approvvigionamento energia'!B7925+'Approvvigionamento energia'!I7925</f>
        <v>507.29260941967863</v>
      </c>
      <c r="K7925">
        <f>IF(MIN(LCOH!$C$18,J7925)&gt;=$P$48*LCOH!$C$18, MIN(LCOH!$C$18,J7925),0)</f>
        <v>507.29260941967863</v>
      </c>
      <c r="L7925">
        <f t="shared" si="247"/>
        <v>0</v>
      </c>
      <c r="M7925">
        <f>K7925/LCOH!$C$18</f>
        <v>0.3381950729464524</v>
      </c>
      <c r="N7925">
        <f>K7925/LCOH!$C$34</f>
        <v>9.7744240735968901</v>
      </c>
    </row>
    <row r="7926" spans="1:14" x14ac:dyDescent="0.35">
      <c r="A7926">
        <f>'Profilo fotovoltaico'!B7928*LCOH!$C$20</f>
        <v>0</v>
      </c>
      <c r="B7926">
        <f>'Profilo eolico'!B7928*LCOH!$C$21</f>
        <v>130.20000000000002</v>
      </c>
      <c r="C7926">
        <f>$P$35*'Profilo fotovoltaico'!B7928</f>
        <v>0</v>
      </c>
      <c r="D7926">
        <f>$Q$37*'Profilo eolico'!B7928</f>
        <v>759.66946326551601</v>
      </c>
      <c r="E7926">
        <f>$P$39*'Profilo fotovoltaico'!B7928+'Approvvigionamento energia'!$Q$39*'Profilo eolico'!B7928</f>
        <v>569.75209744913695</v>
      </c>
      <c r="F7926">
        <f>$P$41*'Profilo fotovoltaico'!B7928+'Approvvigionamento energia'!$Q$41*'Profilo eolico'!B7928</f>
        <v>379.83473163275801</v>
      </c>
      <c r="G7926">
        <f>$P$43*'Profilo fotovoltaico'!B7928+'Approvvigionamento energia'!$Q$43*'Profilo eolico'!B7928</f>
        <v>189.917365816379</v>
      </c>
      <c r="H7926">
        <f t="shared" si="246"/>
        <v>1138.4335154826958</v>
      </c>
      <c r="I7926">
        <f>IF(LCOH!$C$28=Menu!$A$1,'Approvvigionamento energia'!C7926,0)+IF(LCOH!$C$28=Menu!$A$2,'Approvvigionamento energia'!D7926,0)+IF(LCOH!$C$28=Menu!$A$3,'Approvvigionamento energia'!E7926,0)+IF(LCOH!$C$28=Menu!$A$4,'Approvvigionamento energia'!F7926,0)+IF(LCOH!$C$28=Menu!$A$5,'Approvvigionamento energia'!G7926,0)+IF(LCOH!$C$28=Menu!$A$6,'Approvvigionamento energia'!H7926,0)</f>
        <v>379.83473163275801</v>
      </c>
      <c r="J7926">
        <f>'Approvvigionamento energia'!A7926+'Approvvigionamento energia'!B7926+'Approvvigionamento energia'!I7926</f>
        <v>510.03473163275805</v>
      </c>
      <c r="K7926">
        <f>IF(MIN(LCOH!$C$18,J7926)&gt;=$P$48*LCOH!$C$18, MIN(LCOH!$C$18,J7926),0)</f>
        <v>510.03473163275805</v>
      </c>
      <c r="L7926">
        <f t="shared" si="247"/>
        <v>0</v>
      </c>
      <c r="M7926">
        <f>K7926/LCOH!$C$18</f>
        <v>0.34002315442183872</v>
      </c>
      <c r="N7926">
        <f>K7926/LCOH!$C$34</f>
        <v>9.827258798319038</v>
      </c>
    </row>
    <row r="7927" spans="1:14" x14ac:dyDescent="0.35">
      <c r="A7927">
        <f>'Profilo fotovoltaico'!B7929*LCOH!$C$20</f>
        <v>0</v>
      </c>
      <c r="B7927">
        <f>'Profilo eolico'!B7929*LCOH!$C$21</f>
        <v>130.30000000000001</v>
      </c>
      <c r="C7927">
        <f>$P$35*'Profilo fotovoltaico'!B7929</f>
        <v>0</v>
      </c>
      <c r="D7927">
        <f>$Q$37*'Profilo eolico'!B7929</f>
        <v>760.25292675496712</v>
      </c>
      <c r="E7927">
        <f>$P$39*'Profilo fotovoltaico'!B7929+'Approvvigionamento energia'!$Q$39*'Profilo eolico'!B7929</f>
        <v>570.18969506622534</v>
      </c>
      <c r="F7927">
        <f>$P$41*'Profilo fotovoltaico'!B7929+'Approvvigionamento energia'!$Q$41*'Profilo eolico'!B7929</f>
        <v>380.12646337748356</v>
      </c>
      <c r="G7927">
        <f>$P$43*'Profilo fotovoltaico'!B7929+'Approvvigionamento energia'!$Q$43*'Profilo eolico'!B7929</f>
        <v>190.06323168874178</v>
      </c>
      <c r="H7927">
        <f t="shared" si="246"/>
        <v>1138.4335154826958</v>
      </c>
      <c r="I7927">
        <f>IF(LCOH!$C$28=Menu!$A$1,'Approvvigionamento energia'!C7927,0)+IF(LCOH!$C$28=Menu!$A$2,'Approvvigionamento energia'!D7927,0)+IF(LCOH!$C$28=Menu!$A$3,'Approvvigionamento energia'!E7927,0)+IF(LCOH!$C$28=Menu!$A$4,'Approvvigionamento energia'!F7927,0)+IF(LCOH!$C$28=Menu!$A$5,'Approvvigionamento energia'!G7927,0)+IF(LCOH!$C$28=Menu!$A$6,'Approvvigionamento energia'!H7927,0)</f>
        <v>380.12646337748356</v>
      </c>
      <c r="J7927">
        <f>'Approvvigionamento energia'!A7927+'Approvvigionamento energia'!B7927+'Approvvigionamento energia'!I7927</f>
        <v>510.42646337748357</v>
      </c>
      <c r="K7927">
        <f>IF(MIN(LCOH!$C$18,J7927)&gt;=$P$48*LCOH!$C$18, MIN(LCOH!$C$18,J7927),0)</f>
        <v>510.42646337748357</v>
      </c>
      <c r="L7927">
        <f t="shared" si="247"/>
        <v>0</v>
      </c>
      <c r="M7927">
        <f>K7927/LCOH!$C$18</f>
        <v>0.3402843089183224</v>
      </c>
      <c r="N7927">
        <f>K7927/LCOH!$C$34</f>
        <v>9.8348066161364844</v>
      </c>
    </row>
    <row r="7928" spans="1:14" x14ac:dyDescent="0.35">
      <c r="A7928">
        <f>'Profilo fotovoltaico'!B7930*LCOH!$C$20</f>
        <v>5</v>
      </c>
      <c r="B7928">
        <f>'Profilo eolico'!B7930*LCOH!$C$21</f>
        <v>117.5</v>
      </c>
      <c r="C7928">
        <f>$P$35*'Profilo fotovoltaico'!B7930</f>
        <v>36.773060938110326</v>
      </c>
      <c r="D7928">
        <f>$Q$37*'Profilo eolico'!B7930</f>
        <v>685.56960010520822</v>
      </c>
      <c r="E7928">
        <f>$P$39*'Profilo fotovoltaico'!B7930+'Approvvigionamento energia'!$Q$39*'Profilo eolico'!B7930</f>
        <v>523.37046531343367</v>
      </c>
      <c r="F7928">
        <f>$P$41*'Profilo fotovoltaico'!B7930+'Approvvigionamento energia'!$Q$41*'Profilo eolico'!B7930</f>
        <v>361.17133052165929</v>
      </c>
      <c r="G7928">
        <f>$P$43*'Profilo fotovoltaico'!B7930+'Approvvigionamento energia'!$Q$43*'Profilo eolico'!B7930</f>
        <v>198.97219572988479</v>
      </c>
      <c r="H7928">
        <f t="shared" si="246"/>
        <v>1138.4335154826958</v>
      </c>
      <c r="I7928">
        <f>IF(LCOH!$C$28=Menu!$A$1,'Approvvigionamento energia'!C7928,0)+IF(LCOH!$C$28=Menu!$A$2,'Approvvigionamento energia'!D7928,0)+IF(LCOH!$C$28=Menu!$A$3,'Approvvigionamento energia'!E7928,0)+IF(LCOH!$C$28=Menu!$A$4,'Approvvigionamento energia'!F7928,0)+IF(LCOH!$C$28=Menu!$A$5,'Approvvigionamento energia'!G7928,0)+IF(LCOH!$C$28=Menu!$A$6,'Approvvigionamento energia'!H7928,0)</f>
        <v>361.17133052165929</v>
      </c>
      <c r="J7928">
        <f>'Approvvigionamento energia'!A7928+'Approvvigionamento energia'!B7928+'Approvvigionamento energia'!I7928</f>
        <v>483.67133052165929</v>
      </c>
      <c r="K7928">
        <f>IF(MIN(LCOH!$C$18,J7928)&gt;=$P$48*LCOH!$C$18, MIN(LCOH!$C$18,J7928),0)</f>
        <v>483.67133052165929</v>
      </c>
      <c r="L7928">
        <f t="shared" si="247"/>
        <v>0</v>
      </c>
      <c r="M7928">
        <f>K7928/LCOH!$C$18</f>
        <v>0.32244755368110617</v>
      </c>
      <c r="N7928">
        <f>K7928/LCOH!$C$34</f>
        <v>9.319293458991508</v>
      </c>
    </row>
    <row r="7929" spans="1:14" x14ac:dyDescent="0.35">
      <c r="A7929">
        <f>'Profilo fotovoltaico'!B7931*LCOH!$C$20</f>
        <v>72</v>
      </c>
      <c r="B7929">
        <f>'Profilo eolico'!B7931*LCOH!$C$21</f>
        <v>86</v>
      </c>
      <c r="C7929">
        <f>$P$35*'Profilo fotovoltaico'!B7931</f>
        <v>529.53207750878869</v>
      </c>
      <c r="D7929">
        <f>$Q$37*'Profilo eolico'!B7931</f>
        <v>501.77860092806731</v>
      </c>
      <c r="E7929">
        <f>$P$39*'Profilo fotovoltaico'!B7931+'Approvvigionamento energia'!$Q$39*'Profilo eolico'!B7931</f>
        <v>508.71697007324764</v>
      </c>
      <c r="F7929">
        <f>$P$41*'Profilo fotovoltaico'!B7931+'Approvvigionamento energia'!$Q$41*'Profilo eolico'!B7931</f>
        <v>515.65533921842803</v>
      </c>
      <c r="G7929">
        <f>$P$43*'Profilo fotovoltaico'!B7931+'Approvvigionamento energia'!$Q$43*'Profilo eolico'!B7931</f>
        <v>522.59370836360836</v>
      </c>
      <c r="H7929">
        <f t="shared" si="246"/>
        <v>1138.4335154826958</v>
      </c>
      <c r="I7929">
        <f>IF(LCOH!$C$28=Menu!$A$1,'Approvvigionamento energia'!C7929,0)+IF(LCOH!$C$28=Menu!$A$2,'Approvvigionamento energia'!D7929,0)+IF(LCOH!$C$28=Menu!$A$3,'Approvvigionamento energia'!E7929,0)+IF(LCOH!$C$28=Menu!$A$4,'Approvvigionamento energia'!F7929,0)+IF(LCOH!$C$28=Menu!$A$5,'Approvvigionamento energia'!G7929,0)+IF(LCOH!$C$28=Menu!$A$6,'Approvvigionamento energia'!H7929,0)</f>
        <v>515.65533921842803</v>
      </c>
      <c r="J7929">
        <f>'Approvvigionamento energia'!A7929+'Approvvigionamento energia'!B7929+'Approvvigionamento energia'!I7929</f>
        <v>673.65533921842803</v>
      </c>
      <c r="K7929">
        <f>IF(MIN(LCOH!$C$18,J7929)&gt;=$P$48*LCOH!$C$18, MIN(LCOH!$C$18,J7929),0)</f>
        <v>673.65533921842803</v>
      </c>
      <c r="L7929">
        <f t="shared" si="247"/>
        <v>0</v>
      </c>
      <c r="M7929">
        <f>K7929/LCOH!$C$18</f>
        <v>0.44910355947895203</v>
      </c>
      <c r="N7929">
        <f>K7929/LCOH!$C$34</f>
        <v>12.979871661241388</v>
      </c>
    </row>
    <row r="7930" spans="1:14" x14ac:dyDescent="0.35">
      <c r="A7930">
        <f>'Profilo fotovoltaico'!B7932*LCOH!$C$20</f>
        <v>179</v>
      </c>
      <c r="B7930">
        <f>'Profilo eolico'!B7932*LCOH!$C$21</f>
        <v>63.1</v>
      </c>
      <c r="C7930">
        <f>$P$35*'Profilo fotovoltaico'!B7932</f>
        <v>1316.4755815843496</v>
      </c>
      <c r="D7930">
        <f>$Q$37*'Profilo eolico'!B7932</f>
        <v>368.16546184373317</v>
      </c>
      <c r="E7930">
        <f>$P$39*'Profilo fotovoltaico'!B7932+'Approvvigionamento energia'!$Q$39*'Profilo eolico'!B7932</f>
        <v>605.24299177888724</v>
      </c>
      <c r="F7930">
        <f>$P$41*'Profilo fotovoltaico'!B7932+'Approvvigionamento energia'!$Q$41*'Profilo eolico'!B7932</f>
        <v>842.32052171404143</v>
      </c>
      <c r="G7930">
        <f>$P$43*'Profilo fotovoltaico'!B7932+'Approvvigionamento energia'!$Q$43*'Profilo eolico'!B7932</f>
        <v>1079.3980516491954</v>
      </c>
      <c r="H7930">
        <f t="shared" si="246"/>
        <v>1138.4335154826958</v>
      </c>
      <c r="I7930">
        <f>IF(LCOH!$C$28=Menu!$A$1,'Approvvigionamento energia'!C7930,0)+IF(LCOH!$C$28=Menu!$A$2,'Approvvigionamento energia'!D7930,0)+IF(LCOH!$C$28=Menu!$A$3,'Approvvigionamento energia'!E7930,0)+IF(LCOH!$C$28=Menu!$A$4,'Approvvigionamento energia'!F7930,0)+IF(LCOH!$C$28=Menu!$A$5,'Approvvigionamento energia'!G7930,0)+IF(LCOH!$C$28=Menu!$A$6,'Approvvigionamento energia'!H7930,0)</f>
        <v>842.32052171404143</v>
      </c>
      <c r="J7930">
        <f>'Approvvigionamento energia'!A7930+'Approvvigionamento energia'!B7930+'Approvvigionamento energia'!I7930</f>
        <v>1084.4205217140413</v>
      </c>
      <c r="K7930">
        <f>IF(MIN(LCOH!$C$18,J7930)&gt;=$P$48*LCOH!$C$18, MIN(LCOH!$C$18,J7930),0)</f>
        <v>1084.4205217140413</v>
      </c>
      <c r="L7930">
        <f t="shared" si="247"/>
        <v>0</v>
      </c>
      <c r="M7930">
        <f>K7930/LCOH!$C$18</f>
        <v>0.72294701447602761</v>
      </c>
      <c r="N7930">
        <f>K7930/LCOH!$C$34</f>
        <v>20.894422383700221</v>
      </c>
    </row>
    <row r="7931" spans="1:14" x14ac:dyDescent="0.35">
      <c r="A7931">
        <f>'Profilo fotovoltaico'!B7933*LCOH!$C$20</f>
        <v>284</v>
      </c>
      <c r="B7931">
        <f>'Profilo eolico'!B7933*LCOH!$C$21</f>
        <v>43.6</v>
      </c>
      <c r="C7931">
        <f>$P$35*'Profilo fotovoltaico'!B7933</f>
        <v>2088.7098612846662</v>
      </c>
      <c r="D7931">
        <f>$Q$37*'Profilo eolico'!B7933</f>
        <v>254.39008140074111</v>
      </c>
      <c r="E7931">
        <f>$P$39*'Profilo fotovoltaico'!B7933+'Approvvigionamento energia'!$Q$39*'Profilo eolico'!B7933</f>
        <v>712.97002637172238</v>
      </c>
      <c r="F7931">
        <f>$P$41*'Profilo fotovoltaico'!B7933+'Approvvigionamento energia'!$Q$41*'Profilo eolico'!B7933</f>
        <v>1171.5499713427037</v>
      </c>
      <c r="G7931">
        <f>$P$43*'Profilo fotovoltaico'!B7933+'Approvvigionamento energia'!$Q$43*'Profilo eolico'!B7933</f>
        <v>1630.129916313685</v>
      </c>
      <c r="H7931">
        <f t="shared" si="246"/>
        <v>1138.4335154826958</v>
      </c>
      <c r="I7931">
        <f>IF(LCOH!$C$28=Menu!$A$1,'Approvvigionamento energia'!C7931,0)+IF(LCOH!$C$28=Menu!$A$2,'Approvvigionamento energia'!D7931,0)+IF(LCOH!$C$28=Menu!$A$3,'Approvvigionamento energia'!E7931,0)+IF(LCOH!$C$28=Menu!$A$4,'Approvvigionamento energia'!F7931,0)+IF(LCOH!$C$28=Menu!$A$5,'Approvvigionamento energia'!G7931,0)+IF(LCOH!$C$28=Menu!$A$6,'Approvvigionamento energia'!H7931,0)</f>
        <v>1171.5499713427037</v>
      </c>
      <c r="J7931">
        <f>'Approvvigionamento energia'!A7931+'Approvvigionamento energia'!B7931+'Approvvigionamento energia'!I7931</f>
        <v>1499.1499713427038</v>
      </c>
      <c r="K7931">
        <f>IF(MIN(LCOH!$C$18,J7931)&gt;=$P$48*LCOH!$C$18, MIN(LCOH!$C$18,J7931),0)</f>
        <v>1499.1499713427038</v>
      </c>
      <c r="L7931">
        <f t="shared" si="247"/>
        <v>0</v>
      </c>
      <c r="M7931">
        <f>K7931/LCOH!$C$18</f>
        <v>0.99943331422846915</v>
      </c>
      <c r="N7931">
        <f>K7931/LCOH!$C$34</f>
        <v>28.885355902556913</v>
      </c>
    </row>
    <row r="7932" spans="1:14" x14ac:dyDescent="0.35">
      <c r="A7932">
        <f>'Profilo fotovoltaico'!B7934*LCOH!$C$20</f>
        <v>357</v>
      </c>
      <c r="B7932">
        <f>'Profilo eolico'!B7934*LCOH!$C$21</f>
        <v>31.3</v>
      </c>
      <c r="C7932">
        <f>$P$35*'Profilo fotovoltaico'!B7934</f>
        <v>2625.5965509810771</v>
      </c>
      <c r="D7932">
        <f>$Q$37*'Profilo eolico'!B7934</f>
        <v>182.62407219823848</v>
      </c>
      <c r="E7932">
        <f>$P$39*'Profilo fotovoltaico'!B7934+'Approvvigionamento energia'!$Q$39*'Profilo eolico'!B7934</f>
        <v>793.36719189394807</v>
      </c>
      <c r="F7932">
        <f>$P$41*'Profilo fotovoltaico'!B7934+'Approvvigionamento energia'!$Q$41*'Profilo eolico'!B7934</f>
        <v>1404.1103115896578</v>
      </c>
      <c r="G7932">
        <f>$P$43*'Profilo fotovoltaico'!B7934+'Approvvigionamento energia'!$Q$43*'Profilo eolico'!B7934</f>
        <v>2014.8534312853676</v>
      </c>
      <c r="H7932">
        <f t="shared" si="246"/>
        <v>1138.4335154826958</v>
      </c>
      <c r="I7932">
        <f>IF(LCOH!$C$28=Menu!$A$1,'Approvvigionamento energia'!C7932,0)+IF(LCOH!$C$28=Menu!$A$2,'Approvvigionamento energia'!D7932,0)+IF(LCOH!$C$28=Menu!$A$3,'Approvvigionamento energia'!E7932,0)+IF(LCOH!$C$28=Menu!$A$4,'Approvvigionamento energia'!F7932,0)+IF(LCOH!$C$28=Menu!$A$5,'Approvvigionamento energia'!G7932,0)+IF(LCOH!$C$28=Menu!$A$6,'Approvvigionamento energia'!H7932,0)</f>
        <v>1404.1103115896578</v>
      </c>
      <c r="J7932">
        <f>'Approvvigionamento energia'!A7932+'Approvvigionamento energia'!B7932+'Approvvigionamento energia'!I7932</f>
        <v>1792.4103115896578</v>
      </c>
      <c r="K7932">
        <f>IF(MIN(LCOH!$C$18,J7932)&gt;=$P$48*LCOH!$C$18, MIN(LCOH!$C$18,J7932),0)</f>
        <v>1500</v>
      </c>
      <c r="L7932">
        <f t="shared" si="247"/>
        <v>292.41031158965779</v>
      </c>
      <c r="M7932">
        <f>K7932/LCOH!$C$18</f>
        <v>1</v>
      </c>
      <c r="N7932">
        <f>K7932/LCOH!$C$34</f>
        <v>28.901734104046245</v>
      </c>
    </row>
    <row r="7933" spans="1:14" x14ac:dyDescent="0.35">
      <c r="A7933">
        <f>'Profilo fotovoltaico'!B7935*LCOH!$C$20</f>
        <v>395</v>
      </c>
      <c r="B7933">
        <f>'Profilo eolico'!B7935*LCOH!$C$21</f>
        <v>25.8</v>
      </c>
      <c r="C7933">
        <f>$P$35*'Profilo fotovoltaico'!B7935</f>
        <v>2905.0718141107159</v>
      </c>
      <c r="D7933">
        <f>$Q$37*'Profilo eolico'!B7935</f>
        <v>150.5335802784202</v>
      </c>
      <c r="E7933">
        <f>$P$39*'Profilo fotovoltaico'!B7935+'Approvvigionamento energia'!$Q$39*'Profilo eolico'!B7935</f>
        <v>839.16813873649414</v>
      </c>
      <c r="F7933">
        <f>$P$41*'Profilo fotovoltaico'!B7935+'Approvvigionamento energia'!$Q$41*'Profilo eolico'!B7935</f>
        <v>1527.8026971945681</v>
      </c>
      <c r="G7933">
        <f>$P$43*'Profilo fotovoltaico'!B7935+'Approvvigionamento energia'!$Q$43*'Profilo eolico'!B7935</f>
        <v>2216.4372556526419</v>
      </c>
      <c r="H7933">
        <f t="shared" si="246"/>
        <v>1138.4335154826958</v>
      </c>
      <c r="I7933">
        <f>IF(LCOH!$C$28=Menu!$A$1,'Approvvigionamento energia'!C7933,0)+IF(LCOH!$C$28=Menu!$A$2,'Approvvigionamento energia'!D7933,0)+IF(LCOH!$C$28=Menu!$A$3,'Approvvigionamento energia'!E7933,0)+IF(LCOH!$C$28=Menu!$A$4,'Approvvigionamento energia'!F7933,0)+IF(LCOH!$C$28=Menu!$A$5,'Approvvigionamento energia'!G7933,0)+IF(LCOH!$C$28=Menu!$A$6,'Approvvigionamento energia'!H7933,0)</f>
        <v>1527.8026971945681</v>
      </c>
      <c r="J7933">
        <f>'Approvvigionamento energia'!A7933+'Approvvigionamento energia'!B7933+'Approvvigionamento energia'!I7933</f>
        <v>1948.602697194568</v>
      </c>
      <c r="K7933">
        <f>IF(MIN(LCOH!$C$18,J7933)&gt;=$P$48*LCOH!$C$18, MIN(LCOH!$C$18,J7933),0)</f>
        <v>1500</v>
      </c>
      <c r="L7933">
        <f t="shared" si="247"/>
        <v>448.60269719456801</v>
      </c>
      <c r="M7933">
        <f>K7933/LCOH!$C$18</f>
        <v>1</v>
      </c>
      <c r="N7933">
        <f>K7933/LCOH!$C$34</f>
        <v>28.901734104046245</v>
      </c>
    </row>
    <row r="7934" spans="1:14" x14ac:dyDescent="0.35">
      <c r="A7934">
        <f>'Profilo fotovoltaico'!B7936*LCOH!$C$20</f>
        <v>377</v>
      </c>
      <c r="B7934">
        <f>'Profilo eolico'!B7936*LCOH!$C$21</f>
        <v>25.6</v>
      </c>
      <c r="C7934">
        <f>$P$35*'Profilo fotovoltaico'!B7936</f>
        <v>2772.6887947335185</v>
      </c>
      <c r="D7934">
        <f>$Q$37*'Profilo eolico'!B7936</f>
        <v>149.36665329951774</v>
      </c>
      <c r="E7934">
        <f>$P$39*'Profilo fotovoltaico'!B7936+'Approvvigionamento energia'!$Q$39*'Profilo eolico'!B7936</f>
        <v>805.19718865801792</v>
      </c>
      <c r="F7934">
        <f>$P$41*'Profilo fotovoltaico'!B7936+'Approvvigionamento energia'!$Q$41*'Profilo eolico'!B7936</f>
        <v>1461.0277240165181</v>
      </c>
      <c r="G7934">
        <f>$P$43*'Profilo fotovoltaico'!B7936+'Approvvigionamento energia'!$Q$43*'Profilo eolico'!B7936</f>
        <v>2116.8582593750184</v>
      </c>
      <c r="H7934">
        <f t="shared" si="246"/>
        <v>1138.4335154826958</v>
      </c>
      <c r="I7934">
        <f>IF(LCOH!$C$28=Menu!$A$1,'Approvvigionamento energia'!C7934,0)+IF(LCOH!$C$28=Menu!$A$2,'Approvvigionamento energia'!D7934,0)+IF(LCOH!$C$28=Menu!$A$3,'Approvvigionamento energia'!E7934,0)+IF(LCOH!$C$28=Menu!$A$4,'Approvvigionamento energia'!F7934,0)+IF(LCOH!$C$28=Menu!$A$5,'Approvvigionamento energia'!G7934,0)+IF(LCOH!$C$28=Menu!$A$6,'Approvvigionamento energia'!H7934,0)</f>
        <v>1461.0277240165181</v>
      </c>
      <c r="J7934">
        <f>'Approvvigionamento energia'!A7934+'Approvvigionamento energia'!B7934+'Approvvigionamento energia'!I7934</f>
        <v>1863.6277240165182</v>
      </c>
      <c r="K7934">
        <f>IF(MIN(LCOH!$C$18,J7934)&gt;=$P$48*LCOH!$C$18, MIN(LCOH!$C$18,J7934),0)</f>
        <v>1500</v>
      </c>
      <c r="L7934">
        <f t="shared" si="247"/>
        <v>363.62772401651819</v>
      </c>
      <c r="M7934">
        <f>K7934/LCOH!$C$18</f>
        <v>1</v>
      </c>
      <c r="N7934">
        <f>K7934/LCOH!$C$34</f>
        <v>28.901734104046245</v>
      </c>
    </row>
    <row r="7935" spans="1:14" x14ac:dyDescent="0.35">
      <c r="A7935">
        <f>'Profilo fotovoltaico'!B7937*LCOH!$C$20</f>
        <v>306</v>
      </c>
      <c r="B7935">
        <f>'Profilo eolico'!B7937*LCOH!$C$21</f>
        <v>28.9</v>
      </c>
      <c r="C7935">
        <f>$P$35*'Profilo fotovoltaico'!B7937</f>
        <v>2250.5113294123516</v>
      </c>
      <c r="D7935">
        <f>$Q$37*'Profilo eolico'!B7937</f>
        <v>168.62094845140868</v>
      </c>
      <c r="E7935">
        <f>$P$39*'Profilo fotovoltaico'!B7937+'Approvvigionamento energia'!$Q$39*'Profilo eolico'!B7937</f>
        <v>689.09354369164441</v>
      </c>
      <c r="F7935">
        <f>$P$41*'Profilo fotovoltaico'!B7937+'Approvvigionamento energia'!$Q$41*'Profilo eolico'!B7937</f>
        <v>1209.5661389318802</v>
      </c>
      <c r="G7935">
        <f>$P$43*'Profilo fotovoltaico'!B7937+'Approvvigionamento energia'!$Q$43*'Profilo eolico'!B7937</f>
        <v>1730.0387341721159</v>
      </c>
      <c r="H7935">
        <f t="shared" si="246"/>
        <v>1138.4335154826958</v>
      </c>
      <c r="I7935">
        <f>IF(LCOH!$C$28=Menu!$A$1,'Approvvigionamento energia'!C7935,0)+IF(LCOH!$C$28=Menu!$A$2,'Approvvigionamento energia'!D7935,0)+IF(LCOH!$C$28=Menu!$A$3,'Approvvigionamento energia'!E7935,0)+IF(LCOH!$C$28=Menu!$A$4,'Approvvigionamento energia'!F7935,0)+IF(LCOH!$C$28=Menu!$A$5,'Approvvigionamento energia'!G7935,0)+IF(LCOH!$C$28=Menu!$A$6,'Approvvigionamento energia'!H7935,0)</f>
        <v>1209.5661389318802</v>
      </c>
      <c r="J7935">
        <f>'Approvvigionamento energia'!A7935+'Approvvigionamento energia'!B7935+'Approvvigionamento energia'!I7935</f>
        <v>1544.4661389318803</v>
      </c>
      <c r="K7935">
        <f>IF(MIN(LCOH!$C$18,J7935)&gt;=$P$48*LCOH!$C$18, MIN(LCOH!$C$18,J7935),0)</f>
        <v>1500</v>
      </c>
      <c r="L7935">
        <f t="shared" si="247"/>
        <v>44.466138931880323</v>
      </c>
      <c r="M7935">
        <f>K7935/LCOH!$C$18</f>
        <v>1</v>
      </c>
      <c r="N7935">
        <f>K7935/LCOH!$C$34</f>
        <v>28.901734104046245</v>
      </c>
    </row>
    <row r="7936" spans="1:14" x14ac:dyDescent="0.35">
      <c r="A7936">
        <f>'Profilo fotovoltaico'!B7938*LCOH!$C$20</f>
        <v>184</v>
      </c>
      <c r="B7936">
        <f>'Profilo eolico'!B7938*LCOH!$C$21</f>
        <v>37</v>
      </c>
      <c r="C7936">
        <f>$P$35*'Profilo fotovoltaico'!B7938</f>
        <v>1353.2486425224599</v>
      </c>
      <c r="D7936">
        <f>$Q$37*'Profilo eolico'!B7938</f>
        <v>215.88149109695919</v>
      </c>
      <c r="E7936">
        <f>$P$39*'Profilo fotovoltaico'!B7938+'Approvvigionamento energia'!$Q$39*'Profilo eolico'!B7938</f>
        <v>500.22327895333433</v>
      </c>
      <c r="F7936">
        <f>$P$41*'Profilo fotovoltaico'!B7938+'Approvvigionamento energia'!$Q$41*'Profilo eolico'!B7938</f>
        <v>784.56506680970961</v>
      </c>
      <c r="G7936">
        <f>$P$43*'Profilo fotovoltaico'!B7938+'Approvvigionamento energia'!$Q$43*'Profilo eolico'!B7938</f>
        <v>1068.9068546660849</v>
      </c>
      <c r="H7936">
        <f t="shared" si="246"/>
        <v>1138.4335154826958</v>
      </c>
      <c r="I7936">
        <f>IF(LCOH!$C$28=Menu!$A$1,'Approvvigionamento energia'!C7936,0)+IF(LCOH!$C$28=Menu!$A$2,'Approvvigionamento energia'!D7936,0)+IF(LCOH!$C$28=Menu!$A$3,'Approvvigionamento energia'!E7936,0)+IF(LCOH!$C$28=Menu!$A$4,'Approvvigionamento energia'!F7936,0)+IF(LCOH!$C$28=Menu!$A$5,'Approvvigionamento energia'!G7936,0)+IF(LCOH!$C$28=Menu!$A$6,'Approvvigionamento energia'!H7936,0)</f>
        <v>784.56506680970961</v>
      </c>
      <c r="J7936">
        <f>'Approvvigionamento energia'!A7936+'Approvvigionamento energia'!B7936+'Approvvigionamento energia'!I7936</f>
        <v>1005.5650668097096</v>
      </c>
      <c r="K7936">
        <f>IF(MIN(LCOH!$C$18,J7936)&gt;=$P$48*LCOH!$C$18, MIN(LCOH!$C$18,J7936),0)</f>
        <v>1005.5650668097096</v>
      </c>
      <c r="L7936">
        <f t="shared" si="247"/>
        <v>0</v>
      </c>
      <c r="M7936">
        <f>K7936/LCOH!$C$18</f>
        <v>0.67037671120647302</v>
      </c>
      <c r="N7936">
        <f>K7936/LCOH!$C$34</f>
        <v>19.375049456834482</v>
      </c>
    </row>
    <row r="7937" spans="1:14" x14ac:dyDescent="0.35">
      <c r="A7937">
        <f>'Profilo fotovoltaico'!B7939*LCOH!$C$20</f>
        <v>37</v>
      </c>
      <c r="B7937">
        <f>'Profilo eolico'!B7939*LCOH!$C$21</f>
        <v>53.400000000000006</v>
      </c>
      <c r="C7937">
        <f>$P$35*'Profilo fotovoltaico'!B7939</f>
        <v>272.12065094201637</v>
      </c>
      <c r="D7937">
        <f>$Q$37*'Profilo eolico'!B7939</f>
        <v>311.56950336696275</v>
      </c>
      <c r="E7937">
        <f>$P$39*'Profilo fotovoltaico'!B7939+'Approvvigionamento energia'!$Q$39*'Profilo eolico'!B7939</f>
        <v>301.70729026072615</v>
      </c>
      <c r="F7937">
        <f>$P$41*'Profilo fotovoltaico'!B7939+'Approvvigionamento energia'!$Q$41*'Profilo eolico'!B7939</f>
        <v>291.84507715448956</v>
      </c>
      <c r="G7937">
        <f>$P$43*'Profilo fotovoltaico'!B7939+'Approvvigionamento energia'!$Q$43*'Profilo eolico'!B7939</f>
        <v>281.98286404825296</v>
      </c>
      <c r="H7937">
        <f t="shared" si="246"/>
        <v>1138.4335154826958</v>
      </c>
      <c r="I7937">
        <f>IF(LCOH!$C$28=Menu!$A$1,'Approvvigionamento energia'!C7937,0)+IF(LCOH!$C$28=Menu!$A$2,'Approvvigionamento energia'!D7937,0)+IF(LCOH!$C$28=Menu!$A$3,'Approvvigionamento energia'!E7937,0)+IF(LCOH!$C$28=Menu!$A$4,'Approvvigionamento energia'!F7937,0)+IF(LCOH!$C$28=Menu!$A$5,'Approvvigionamento energia'!G7937,0)+IF(LCOH!$C$28=Menu!$A$6,'Approvvigionamento energia'!H7937,0)</f>
        <v>291.84507715448956</v>
      </c>
      <c r="J7937">
        <f>'Approvvigionamento energia'!A7937+'Approvvigionamento energia'!B7937+'Approvvigionamento energia'!I7937</f>
        <v>382.24507715448954</v>
      </c>
      <c r="K7937">
        <f>IF(MIN(LCOH!$C$18,J7937)&gt;=$P$48*LCOH!$C$18, MIN(LCOH!$C$18,J7937),0)</f>
        <v>382.24507715448954</v>
      </c>
      <c r="L7937">
        <f t="shared" si="247"/>
        <v>0</v>
      </c>
      <c r="M7937">
        <f>K7937/LCOH!$C$18</f>
        <v>0.25483005143632637</v>
      </c>
      <c r="N7937">
        <f>K7937/LCOH!$C$34</f>
        <v>7.3650303883331318</v>
      </c>
    </row>
    <row r="7938" spans="1:14" x14ac:dyDescent="0.35">
      <c r="A7938">
        <f>'Profilo fotovoltaico'!B7940*LCOH!$C$20</f>
        <v>0</v>
      </c>
      <c r="B7938">
        <f>'Profilo eolico'!B7940*LCOH!$C$21</f>
        <v>66.100000000000009</v>
      </c>
      <c r="C7938">
        <f>$P$35*'Profilo fotovoltaico'!B7940</f>
        <v>0</v>
      </c>
      <c r="D7938">
        <f>$Q$37*'Profilo eolico'!B7940</f>
        <v>385.66936652727037</v>
      </c>
      <c r="E7938">
        <f>$P$39*'Profilo fotovoltaico'!B7940+'Approvvigionamento energia'!$Q$39*'Profilo eolico'!B7940</f>
        <v>289.25202489545279</v>
      </c>
      <c r="F7938">
        <f>$P$41*'Profilo fotovoltaico'!B7940+'Approvvigionamento energia'!$Q$41*'Profilo eolico'!B7940</f>
        <v>192.83468326363518</v>
      </c>
      <c r="G7938">
        <f>$P$43*'Profilo fotovoltaico'!B7940+'Approvvigionamento energia'!$Q$43*'Profilo eolico'!B7940</f>
        <v>96.417341631817592</v>
      </c>
      <c r="H7938">
        <f t="shared" ref="H7938:H8001" si="248">$P$45</f>
        <v>1138.4335154826958</v>
      </c>
      <c r="I7938">
        <f>IF(LCOH!$C$28=Menu!$A$1,'Approvvigionamento energia'!C7938,0)+IF(LCOH!$C$28=Menu!$A$2,'Approvvigionamento energia'!D7938,0)+IF(LCOH!$C$28=Menu!$A$3,'Approvvigionamento energia'!E7938,0)+IF(LCOH!$C$28=Menu!$A$4,'Approvvigionamento energia'!F7938,0)+IF(LCOH!$C$28=Menu!$A$5,'Approvvigionamento energia'!G7938,0)+IF(LCOH!$C$28=Menu!$A$6,'Approvvigionamento energia'!H7938,0)</f>
        <v>192.83468326363518</v>
      </c>
      <c r="J7938">
        <f>'Approvvigionamento energia'!A7938+'Approvvigionamento energia'!B7938+'Approvvigionamento energia'!I7938</f>
        <v>258.93468326363518</v>
      </c>
      <c r="K7938">
        <f>IF(MIN(LCOH!$C$18,J7938)&gt;=$P$48*LCOH!$C$18, MIN(LCOH!$C$18,J7938),0)</f>
        <v>0</v>
      </c>
      <c r="L7938">
        <f t="shared" si="247"/>
        <v>258.93468326363518</v>
      </c>
      <c r="M7938">
        <f>K7938/LCOH!$C$18</f>
        <v>0</v>
      </c>
      <c r="N7938">
        <f>K7938/LCOH!$C$34</f>
        <v>0</v>
      </c>
    </row>
    <row r="7939" spans="1:14" x14ac:dyDescent="0.35">
      <c r="A7939">
        <f>'Profilo fotovoltaico'!B7941*LCOH!$C$20</f>
        <v>0</v>
      </c>
      <c r="B7939">
        <f>'Profilo eolico'!B7941*LCOH!$C$21</f>
        <v>69.599999999999994</v>
      </c>
      <c r="C7939">
        <f>$P$35*'Profilo fotovoltaico'!B7941</f>
        <v>0</v>
      </c>
      <c r="D7939">
        <f>$Q$37*'Profilo eolico'!B7941</f>
        <v>406.09058865806378</v>
      </c>
      <c r="E7939">
        <f>$P$39*'Profilo fotovoltaico'!B7941+'Approvvigionamento energia'!$Q$39*'Profilo eolico'!B7941</f>
        <v>304.56794149354783</v>
      </c>
      <c r="F7939">
        <f>$P$41*'Profilo fotovoltaico'!B7941+'Approvvigionamento energia'!$Q$41*'Profilo eolico'!B7941</f>
        <v>203.04529432903189</v>
      </c>
      <c r="G7939">
        <f>$P$43*'Profilo fotovoltaico'!B7941+'Approvvigionamento energia'!$Q$43*'Profilo eolico'!B7941</f>
        <v>101.52264716451594</v>
      </c>
      <c r="H7939">
        <f t="shared" si="248"/>
        <v>1138.4335154826958</v>
      </c>
      <c r="I7939">
        <f>IF(LCOH!$C$28=Menu!$A$1,'Approvvigionamento energia'!C7939,0)+IF(LCOH!$C$28=Menu!$A$2,'Approvvigionamento energia'!D7939,0)+IF(LCOH!$C$28=Menu!$A$3,'Approvvigionamento energia'!E7939,0)+IF(LCOH!$C$28=Menu!$A$4,'Approvvigionamento energia'!F7939,0)+IF(LCOH!$C$28=Menu!$A$5,'Approvvigionamento energia'!G7939,0)+IF(LCOH!$C$28=Menu!$A$6,'Approvvigionamento energia'!H7939,0)</f>
        <v>203.04529432903189</v>
      </c>
      <c r="J7939">
        <f>'Approvvigionamento energia'!A7939+'Approvvigionamento energia'!B7939+'Approvvigionamento energia'!I7939</f>
        <v>272.64529432903191</v>
      </c>
      <c r="K7939">
        <f>IF(MIN(LCOH!$C$18,J7939)&gt;=$P$48*LCOH!$C$18, MIN(LCOH!$C$18,J7939),0)</f>
        <v>0</v>
      </c>
      <c r="L7939">
        <f t="shared" ref="L7939:L8002" si="249">J7939-K7939</f>
        <v>272.64529432903191</v>
      </c>
      <c r="M7939">
        <f>K7939/LCOH!$C$18</f>
        <v>0</v>
      </c>
      <c r="N7939">
        <f>K7939/LCOH!$C$34</f>
        <v>0</v>
      </c>
    </row>
    <row r="7940" spans="1:14" x14ac:dyDescent="0.35">
      <c r="A7940">
        <f>'Profilo fotovoltaico'!B7942*LCOH!$C$20</f>
        <v>0</v>
      </c>
      <c r="B7940">
        <f>'Profilo eolico'!B7942*LCOH!$C$21</f>
        <v>70.099999999999994</v>
      </c>
      <c r="C7940">
        <f>$P$35*'Profilo fotovoltaico'!B7942</f>
        <v>0</v>
      </c>
      <c r="D7940">
        <f>$Q$37*'Profilo eolico'!B7942</f>
        <v>409.00790610531999</v>
      </c>
      <c r="E7940">
        <f>$P$39*'Profilo fotovoltaico'!B7942+'Approvvigionamento energia'!$Q$39*'Profilo eolico'!B7942</f>
        <v>306.75592957898999</v>
      </c>
      <c r="F7940">
        <f>$P$41*'Profilo fotovoltaico'!B7942+'Approvvigionamento energia'!$Q$41*'Profilo eolico'!B7942</f>
        <v>204.50395305265999</v>
      </c>
      <c r="G7940">
        <f>$P$43*'Profilo fotovoltaico'!B7942+'Approvvigionamento energia'!$Q$43*'Profilo eolico'!B7942</f>
        <v>102.25197652633</v>
      </c>
      <c r="H7940">
        <f t="shared" si="248"/>
        <v>1138.4335154826958</v>
      </c>
      <c r="I7940">
        <f>IF(LCOH!$C$28=Menu!$A$1,'Approvvigionamento energia'!C7940,0)+IF(LCOH!$C$28=Menu!$A$2,'Approvvigionamento energia'!D7940,0)+IF(LCOH!$C$28=Menu!$A$3,'Approvvigionamento energia'!E7940,0)+IF(LCOH!$C$28=Menu!$A$4,'Approvvigionamento energia'!F7940,0)+IF(LCOH!$C$28=Menu!$A$5,'Approvvigionamento energia'!G7940,0)+IF(LCOH!$C$28=Menu!$A$6,'Approvvigionamento energia'!H7940,0)</f>
        <v>204.50395305265999</v>
      </c>
      <c r="J7940">
        <f>'Approvvigionamento energia'!A7940+'Approvvigionamento energia'!B7940+'Approvvigionamento energia'!I7940</f>
        <v>274.60395305266002</v>
      </c>
      <c r="K7940">
        <f>IF(MIN(LCOH!$C$18,J7940)&gt;=$P$48*LCOH!$C$18, MIN(LCOH!$C$18,J7940),0)</f>
        <v>0</v>
      </c>
      <c r="L7940">
        <f t="shared" si="249"/>
        <v>274.60395305266002</v>
      </c>
      <c r="M7940">
        <f>K7940/LCOH!$C$18</f>
        <v>0</v>
      </c>
      <c r="N7940">
        <f>K7940/LCOH!$C$34</f>
        <v>0</v>
      </c>
    </row>
    <row r="7941" spans="1:14" x14ac:dyDescent="0.35">
      <c r="A7941">
        <f>'Profilo fotovoltaico'!B7943*LCOH!$C$20</f>
        <v>0</v>
      </c>
      <c r="B7941">
        <f>'Profilo eolico'!B7943*LCOH!$C$21</f>
        <v>69.8</v>
      </c>
      <c r="C7941">
        <f>$P$35*'Profilo fotovoltaico'!B7943</f>
        <v>0</v>
      </c>
      <c r="D7941">
        <f>$Q$37*'Profilo eolico'!B7943</f>
        <v>407.25751563696627</v>
      </c>
      <c r="E7941">
        <f>$P$39*'Profilo fotovoltaico'!B7943+'Approvvigionamento energia'!$Q$39*'Profilo eolico'!B7943</f>
        <v>305.44313672772472</v>
      </c>
      <c r="F7941">
        <f>$P$41*'Profilo fotovoltaico'!B7943+'Approvvigionamento energia'!$Q$41*'Profilo eolico'!B7943</f>
        <v>203.62875781848314</v>
      </c>
      <c r="G7941">
        <f>$P$43*'Profilo fotovoltaico'!B7943+'Approvvigionamento energia'!$Q$43*'Profilo eolico'!B7943</f>
        <v>101.81437890924157</v>
      </c>
      <c r="H7941">
        <f t="shared" si="248"/>
        <v>1138.4335154826958</v>
      </c>
      <c r="I7941">
        <f>IF(LCOH!$C$28=Menu!$A$1,'Approvvigionamento energia'!C7941,0)+IF(LCOH!$C$28=Menu!$A$2,'Approvvigionamento energia'!D7941,0)+IF(LCOH!$C$28=Menu!$A$3,'Approvvigionamento energia'!E7941,0)+IF(LCOH!$C$28=Menu!$A$4,'Approvvigionamento energia'!F7941,0)+IF(LCOH!$C$28=Menu!$A$5,'Approvvigionamento energia'!G7941,0)+IF(LCOH!$C$28=Menu!$A$6,'Approvvigionamento energia'!H7941,0)</f>
        <v>203.62875781848314</v>
      </c>
      <c r="J7941">
        <f>'Approvvigionamento energia'!A7941+'Approvvigionamento energia'!B7941+'Approvvigionamento energia'!I7941</f>
        <v>273.42875781848312</v>
      </c>
      <c r="K7941">
        <f>IF(MIN(LCOH!$C$18,J7941)&gt;=$P$48*LCOH!$C$18, MIN(LCOH!$C$18,J7941),0)</f>
        <v>0</v>
      </c>
      <c r="L7941">
        <f t="shared" si="249"/>
        <v>273.42875781848312</v>
      </c>
      <c r="M7941">
        <f>K7941/LCOH!$C$18</f>
        <v>0</v>
      </c>
      <c r="N7941">
        <f>K7941/LCOH!$C$34</f>
        <v>0</v>
      </c>
    </row>
    <row r="7942" spans="1:14" x14ac:dyDescent="0.35">
      <c r="A7942">
        <f>'Profilo fotovoltaico'!B7944*LCOH!$C$20</f>
        <v>0</v>
      </c>
      <c r="B7942">
        <f>'Profilo eolico'!B7944*LCOH!$C$21</f>
        <v>68.7</v>
      </c>
      <c r="C7942">
        <f>$P$35*'Profilo fotovoltaico'!B7944</f>
        <v>0</v>
      </c>
      <c r="D7942">
        <f>$Q$37*'Profilo eolico'!B7944</f>
        <v>400.83941725300264</v>
      </c>
      <c r="E7942">
        <f>$P$39*'Profilo fotovoltaico'!B7944+'Approvvigionamento energia'!$Q$39*'Profilo eolico'!B7944</f>
        <v>300.62956293975196</v>
      </c>
      <c r="F7942">
        <f>$P$41*'Profilo fotovoltaico'!B7944+'Approvvigionamento energia'!$Q$41*'Profilo eolico'!B7944</f>
        <v>200.41970862650132</v>
      </c>
      <c r="G7942">
        <f>$P$43*'Profilo fotovoltaico'!B7944+'Approvvigionamento energia'!$Q$43*'Profilo eolico'!B7944</f>
        <v>100.20985431325066</v>
      </c>
      <c r="H7942">
        <f t="shared" si="248"/>
        <v>1138.4335154826958</v>
      </c>
      <c r="I7942">
        <f>IF(LCOH!$C$28=Menu!$A$1,'Approvvigionamento energia'!C7942,0)+IF(LCOH!$C$28=Menu!$A$2,'Approvvigionamento energia'!D7942,0)+IF(LCOH!$C$28=Menu!$A$3,'Approvvigionamento energia'!E7942,0)+IF(LCOH!$C$28=Menu!$A$4,'Approvvigionamento energia'!F7942,0)+IF(LCOH!$C$28=Menu!$A$5,'Approvvigionamento energia'!G7942,0)+IF(LCOH!$C$28=Menu!$A$6,'Approvvigionamento energia'!H7942,0)</f>
        <v>200.41970862650132</v>
      </c>
      <c r="J7942">
        <f>'Approvvigionamento energia'!A7942+'Approvvigionamento energia'!B7942+'Approvvigionamento energia'!I7942</f>
        <v>269.11970862650134</v>
      </c>
      <c r="K7942">
        <f>IF(MIN(LCOH!$C$18,J7942)&gt;=$P$48*LCOH!$C$18, MIN(LCOH!$C$18,J7942),0)</f>
        <v>0</v>
      </c>
      <c r="L7942">
        <f t="shared" si="249"/>
        <v>269.11970862650134</v>
      </c>
      <c r="M7942">
        <f>K7942/LCOH!$C$18</f>
        <v>0</v>
      </c>
      <c r="N7942">
        <f>K7942/LCOH!$C$34</f>
        <v>0</v>
      </c>
    </row>
    <row r="7943" spans="1:14" x14ac:dyDescent="0.35">
      <c r="A7943">
        <f>'Profilo fotovoltaico'!B7945*LCOH!$C$20</f>
        <v>0</v>
      </c>
      <c r="B7943">
        <f>'Profilo eolico'!B7945*LCOH!$C$21</f>
        <v>61.699999999999996</v>
      </c>
      <c r="C7943">
        <f>$P$35*'Profilo fotovoltaico'!B7945</f>
        <v>0</v>
      </c>
      <c r="D7943">
        <f>$Q$37*'Profilo eolico'!B7945</f>
        <v>359.99697299141576</v>
      </c>
      <c r="E7943">
        <f>$P$39*'Profilo fotovoltaico'!B7945+'Approvvigionamento energia'!$Q$39*'Profilo eolico'!B7945</f>
        <v>269.99772974356182</v>
      </c>
      <c r="F7943">
        <f>$P$41*'Profilo fotovoltaico'!B7945+'Approvvigionamento energia'!$Q$41*'Profilo eolico'!B7945</f>
        <v>179.99848649570788</v>
      </c>
      <c r="G7943">
        <f>$P$43*'Profilo fotovoltaico'!B7945+'Approvvigionamento energia'!$Q$43*'Profilo eolico'!B7945</f>
        <v>89.99924324785394</v>
      </c>
      <c r="H7943">
        <f t="shared" si="248"/>
        <v>1138.4335154826958</v>
      </c>
      <c r="I7943">
        <f>IF(LCOH!$C$28=Menu!$A$1,'Approvvigionamento energia'!C7943,0)+IF(LCOH!$C$28=Menu!$A$2,'Approvvigionamento energia'!D7943,0)+IF(LCOH!$C$28=Menu!$A$3,'Approvvigionamento energia'!E7943,0)+IF(LCOH!$C$28=Menu!$A$4,'Approvvigionamento energia'!F7943,0)+IF(LCOH!$C$28=Menu!$A$5,'Approvvigionamento energia'!G7943,0)+IF(LCOH!$C$28=Menu!$A$6,'Approvvigionamento energia'!H7943,0)</f>
        <v>179.99848649570788</v>
      </c>
      <c r="J7943">
        <f>'Approvvigionamento energia'!A7943+'Approvvigionamento energia'!B7943+'Approvvigionamento energia'!I7943</f>
        <v>241.69848649570787</v>
      </c>
      <c r="K7943">
        <f>IF(MIN(LCOH!$C$18,J7943)&gt;=$P$48*LCOH!$C$18, MIN(LCOH!$C$18,J7943),0)</f>
        <v>0</v>
      </c>
      <c r="L7943">
        <f t="shared" si="249"/>
        <v>241.69848649570787</v>
      </c>
      <c r="M7943">
        <f>K7943/LCOH!$C$18</f>
        <v>0</v>
      </c>
      <c r="N7943">
        <f>K7943/LCOH!$C$34</f>
        <v>0</v>
      </c>
    </row>
    <row r="7944" spans="1:14" x14ac:dyDescent="0.35">
      <c r="A7944">
        <f>'Profilo fotovoltaico'!B7946*LCOH!$C$20</f>
        <v>0</v>
      </c>
      <c r="B7944">
        <f>'Profilo eolico'!B7946*LCOH!$C$21</f>
        <v>53</v>
      </c>
      <c r="C7944">
        <f>$P$35*'Profilo fotovoltaico'!B7946</f>
        <v>0</v>
      </c>
      <c r="D7944">
        <f>$Q$37*'Profilo eolico'!B7946</f>
        <v>309.23564940915776</v>
      </c>
      <c r="E7944">
        <f>$P$39*'Profilo fotovoltaico'!B7946+'Approvvigionamento energia'!$Q$39*'Profilo eolico'!B7946</f>
        <v>231.92673705686832</v>
      </c>
      <c r="F7944">
        <f>$P$41*'Profilo fotovoltaico'!B7946+'Approvvigionamento energia'!$Q$41*'Profilo eolico'!B7946</f>
        <v>154.61782470457888</v>
      </c>
      <c r="G7944">
        <f>$P$43*'Profilo fotovoltaico'!B7946+'Approvvigionamento energia'!$Q$43*'Profilo eolico'!B7946</f>
        <v>77.30891235228944</v>
      </c>
      <c r="H7944">
        <f t="shared" si="248"/>
        <v>1138.4335154826958</v>
      </c>
      <c r="I7944">
        <f>IF(LCOH!$C$28=Menu!$A$1,'Approvvigionamento energia'!C7944,0)+IF(LCOH!$C$28=Menu!$A$2,'Approvvigionamento energia'!D7944,0)+IF(LCOH!$C$28=Menu!$A$3,'Approvvigionamento energia'!E7944,0)+IF(LCOH!$C$28=Menu!$A$4,'Approvvigionamento energia'!F7944,0)+IF(LCOH!$C$28=Menu!$A$5,'Approvvigionamento energia'!G7944,0)+IF(LCOH!$C$28=Menu!$A$6,'Approvvigionamento energia'!H7944,0)</f>
        <v>154.61782470457888</v>
      </c>
      <c r="J7944">
        <f>'Approvvigionamento energia'!A7944+'Approvvigionamento energia'!B7944+'Approvvigionamento energia'!I7944</f>
        <v>207.61782470457888</v>
      </c>
      <c r="K7944">
        <f>IF(MIN(LCOH!$C$18,J7944)&gt;=$P$48*LCOH!$C$18, MIN(LCOH!$C$18,J7944),0)</f>
        <v>0</v>
      </c>
      <c r="L7944">
        <f t="shared" si="249"/>
        <v>207.61782470457888</v>
      </c>
      <c r="M7944">
        <f>K7944/LCOH!$C$18</f>
        <v>0</v>
      </c>
      <c r="N7944">
        <f>K7944/LCOH!$C$34</f>
        <v>0</v>
      </c>
    </row>
    <row r="7945" spans="1:14" x14ac:dyDescent="0.35">
      <c r="A7945">
        <f>'Profilo fotovoltaico'!B7947*LCOH!$C$20</f>
        <v>0</v>
      </c>
      <c r="B7945">
        <f>'Profilo eolico'!B7947*LCOH!$C$21</f>
        <v>46.300000000000004</v>
      </c>
      <c r="C7945">
        <f>$P$35*'Profilo fotovoltaico'!B7947</f>
        <v>0</v>
      </c>
      <c r="D7945">
        <f>$Q$37*'Profilo eolico'!B7947</f>
        <v>270.14359561592465</v>
      </c>
      <c r="E7945">
        <f>$P$39*'Profilo fotovoltaico'!B7947+'Approvvigionamento energia'!$Q$39*'Profilo eolico'!B7947</f>
        <v>202.60769671194348</v>
      </c>
      <c r="F7945">
        <f>$P$41*'Profilo fotovoltaico'!B7947+'Approvvigionamento energia'!$Q$41*'Profilo eolico'!B7947</f>
        <v>135.07179780796233</v>
      </c>
      <c r="G7945">
        <f>$P$43*'Profilo fotovoltaico'!B7947+'Approvvigionamento energia'!$Q$43*'Profilo eolico'!B7947</f>
        <v>67.535898903981163</v>
      </c>
      <c r="H7945">
        <f t="shared" si="248"/>
        <v>1138.4335154826958</v>
      </c>
      <c r="I7945">
        <f>IF(LCOH!$C$28=Menu!$A$1,'Approvvigionamento energia'!C7945,0)+IF(LCOH!$C$28=Menu!$A$2,'Approvvigionamento energia'!D7945,0)+IF(LCOH!$C$28=Menu!$A$3,'Approvvigionamento energia'!E7945,0)+IF(LCOH!$C$28=Menu!$A$4,'Approvvigionamento energia'!F7945,0)+IF(LCOH!$C$28=Menu!$A$5,'Approvvigionamento energia'!G7945,0)+IF(LCOH!$C$28=Menu!$A$6,'Approvvigionamento energia'!H7945,0)</f>
        <v>135.07179780796233</v>
      </c>
      <c r="J7945">
        <f>'Approvvigionamento energia'!A7945+'Approvvigionamento energia'!B7945+'Approvvigionamento energia'!I7945</f>
        <v>181.37179780796234</v>
      </c>
      <c r="K7945">
        <f>IF(MIN(LCOH!$C$18,J7945)&gt;=$P$48*LCOH!$C$18, MIN(LCOH!$C$18,J7945),0)</f>
        <v>0</v>
      </c>
      <c r="L7945">
        <f t="shared" si="249"/>
        <v>181.37179780796234</v>
      </c>
      <c r="M7945">
        <f>K7945/LCOH!$C$18</f>
        <v>0</v>
      </c>
      <c r="N7945">
        <f>K7945/LCOH!$C$34</f>
        <v>0</v>
      </c>
    </row>
    <row r="7946" spans="1:14" x14ac:dyDescent="0.35">
      <c r="A7946">
        <f>'Profilo fotovoltaico'!B7948*LCOH!$C$20</f>
        <v>0</v>
      </c>
      <c r="B7946">
        <f>'Profilo eolico'!B7948*LCOH!$C$21</f>
        <v>40.4</v>
      </c>
      <c r="C7946">
        <f>$P$35*'Profilo fotovoltaico'!B7948</f>
        <v>0</v>
      </c>
      <c r="D7946">
        <f>$Q$37*'Profilo eolico'!B7948</f>
        <v>235.71924973830139</v>
      </c>
      <c r="E7946">
        <f>$P$39*'Profilo fotovoltaico'!B7948+'Approvvigionamento energia'!$Q$39*'Profilo eolico'!B7948</f>
        <v>176.78943730372603</v>
      </c>
      <c r="F7946">
        <f>$P$41*'Profilo fotovoltaico'!B7948+'Approvvigionamento energia'!$Q$41*'Profilo eolico'!B7948</f>
        <v>117.85962486915069</v>
      </c>
      <c r="G7946">
        <f>$P$43*'Profilo fotovoltaico'!B7948+'Approvvigionamento energia'!$Q$43*'Profilo eolico'!B7948</f>
        <v>58.929812434575346</v>
      </c>
      <c r="H7946">
        <f t="shared" si="248"/>
        <v>1138.4335154826958</v>
      </c>
      <c r="I7946">
        <f>IF(LCOH!$C$28=Menu!$A$1,'Approvvigionamento energia'!C7946,0)+IF(LCOH!$C$28=Menu!$A$2,'Approvvigionamento energia'!D7946,0)+IF(LCOH!$C$28=Menu!$A$3,'Approvvigionamento energia'!E7946,0)+IF(LCOH!$C$28=Menu!$A$4,'Approvvigionamento energia'!F7946,0)+IF(LCOH!$C$28=Menu!$A$5,'Approvvigionamento energia'!G7946,0)+IF(LCOH!$C$28=Menu!$A$6,'Approvvigionamento energia'!H7946,0)</f>
        <v>117.85962486915069</v>
      </c>
      <c r="J7946">
        <f>'Approvvigionamento energia'!A7946+'Approvvigionamento energia'!B7946+'Approvvigionamento energia'!I7946</f>
        <v>158.25962486915068</v>
      </c>
      <c r="K7946">
        <f>IF(MIN(LCOH!$C$18,J7946)&gt;=$P$48*LCOH!$C$18, MIN(LCOH!$C$18,J7946),0)</f>
        <v>0</v>
      </c>
      <c r="L7946">
        <f t="shared" si="249"/>
        <v>158.25962486915068</v>
      </c>
      <c r="M7946">
        <f>K7946/LCOH!$C$18</f>
        <v>0</v>
      </c>
      <c r="N7946">
        <f>K7946/LCOH!$C$34</f>
        <v>0</v>
      </c>
    </row>
    <row r="7947" spans="1:14" x14ac:dyDescent="0.35">
      <c r="A7947">
        <f>'Profilo fotovoltaico'!B7949*LCOH!$C$20</f>
        <v>0</v>
      </c>
      <c r="B7947">
        <f>'Profilo eolico'!B7949*LCOH!$C$21</f>
        <v>36.299999999999997</v>
      </c>
      <c r="C7947">
        <f>$P$35*'Profilo fotovoltaico'!B7949</f>
        <v>0</v>
      </c>
      <c r="D7947">
        <f>$Q$37*'Profilo eolico'!B7949</f>
        <v>211.79724667080052</v>
      </c>
      <c r="E7947">
        <f>$P$39*'Profilo fotovoltaico'!B7949+'Approvvigionamento energia'!$Q$39*'Profilo eolico'!B7949</f>
        <v>158.84793500310039</v>
      </c>
      <c r="F7947">
        <f>$P$41*'Profilo fotovoltaico'!B7949+'Approvvigionamento energia'!$Q$41*'Profilo eolico'!B7949</f>
        <v>105.89862333540026</v>
      </c>
      <c r="G7947">
        <f>$P$43*'Profilo fotovoltaico'!B7949+'Approvvigionamento energia'!$Q$43*'Profilo eolico'!B7949</f>
        <v>52.94931166770013</v>
      </c>
      <c r="H7947">
        <f t="shared" si="248"/>
        <v>1138.4335154826958</v>
      </c>
      <c r="I7947">
        <f>IF(LCOH!$C$28=Menu!$A$1,'Approvvigionamento energia'!C7947,0)+IF(LCOH!$C$28=Menu!$A$2,'Approvvigionamento energia'!D7947,0)+IF(LCOH!$C$28=Menu!$A$3,'Approvvigionamento energia'!E7947,0)+IF(LCOH!$C$28=Menu!$A$4,'Approvvigionamento energia'!F7947,0)+IF(LCOH!$C$28=Menu!$A$5,'Approvvigionamento energia'!G7947,0)+IF(LCOH!$C$28=Menu!$A$6,'Approvvigionamento energia'!H7947,0)</f>
        <v>105.89862333540026</v>
      </c>
      <c r="J7947">
        <f>'Approvvigionamento energia'!A7947+'Approvvigionamento energia'!B7947+'Approvvigionamento energia'!I7947</f>
        <v>142.19862333540027</v>
      </c>
      <c r="K7947">
        <f>IF(MIN(LCOH!$C$18,J7947)&gt;=$P$48*LCOH!$C$18, MIN(LCOH!$C$18,J7947),0)</f>
        <v>0</v>
      </c>
      <c r="L7947">
        <f t="shared" si="249"/>
        <v>142.19862333540027</v>
      </c>
      <c r="M7947">
        <f>K7947/LCOH!$C$18</f>
        <v>0</v>
      </c>
      <c r="N7947">
        <f>K7947/LCOH!$C$34</f>
        <v>0</v>
      </c>
    </row>
    <row r="7948" spans="1:14" x14ac:dyDescent="0.35">
      <c r="A7948">
        <f>'Profilo fotovoltaico'!B7950*LCOH!$C$20</f>
        <v>0</v>
      </c>
      <c r="B7948">
        <f>'Profilo eolico'!B7950*LCOH!$C$21</f>
        <v>33.5</v>
      </c>
      <c r="C7948">
        <f>$P$35*'Profilo fotovoltaico'!B7950</f>
        <v>0</v>
      </c>
      <c r="D7948">
        <f>$Q$37*'Profilo eolico'!B7950</f>
        <v>195.46026896616578</v>
      </c>
      <c r="E7948">
        <f>$P$39*'Profilo fotovoltaico'!B7950+'Approvvigionamento energia'!$Q$39*'Profilo eolico'!B7950</f>
        <v>146.59520172462433</v>
      </c>
      <c r="F7948">
        <f>$P$41*'Profilo fotovoltaico'!B7950+'Approvvigionamento energia'!$Q$41*'Profilo eolico'!B7950</f>
        <v>97.730134483082892</v>
      </c>
      <c r="G7948">
        <f>$P$43*'Profilo fotovoltaico'!B7950+'Approvvigionamento energia'!$Q$43*'Profilo eolico'!B7950</f>
        <v>48.865067241541446</v>
      </c>
      <c r="H7948">
        <f t="shared" si="248"/>
        <v>1138.4335154826958</v>
      </c>
      <c r="I7948">
        <f>IF(LCOH!$C$28=Menu!$A$1,'Approvvigionamento energia'!C7948,0)+IF(LCOH!$C$28=Menu!$A$2,'Approvvigionamento energia'!D7948,0)+IF(LCOH!$C$28=Menu!$A$3,'Approvvigionamento energia'!E7948,0)+IF(LCOH!$C$28=Menu!$A$4,'Approvvigionamento energia'!F7948,0)+IF(LCOH!$C$28=Menu!$A$5,'Approvvigionamento energia'!G7948,0)+IF(LCOH!$C$28=Menu!$A$6,'Approvvigionamento energia'!H7948,0)</f>
        <v>97.730134483082892</v>
      </c>
      <c r="J7948">
        <f>'Approvvigionamento energia'!A7948+'Approvvigionamento energia'!B7948+'Approvvigionamento energia'!I7948</f>
        <v>131.23013448308291</v>
      </c>
      <c r="K7948">
        <f>IF(MIN(LCOH!$C$18,J7948)&gt;=$P$48*LCOH!$C$18, MIN(LCOH!$C$18,J7948),0)</f>
        <v>0</v>
      </c>
      <c r="L7948">
        <f t="shared" si="249"/>
        <v>131.23013448308291</v>
      </c>
      <c r="M7948">
        <f>K7948/LCOH!$C$18</f>
        <v>0</v>
      </c>
      <c r="N7948">
        <f>K7948/LCOH!$C$34</f>
        <v>0</v>
      </c>
    </row>
    <row r="7949" spans="1:14" x14ac:dyDescent="0.35">
      <c r="A7949">
        <f>'Profilo fotovoltaico'!B7951*LCOH!$C$20</f>
        <v>0</v>
      </c>
      <c r="B7949">
        <f>'Profilo eolico'!B7951*LCOH!$C$21</f>
        <v>33.200000000000003</v>
      </c>
      <c r="C7949">
        <f>$P$35*'Profilo fotovoltaico'!B7951</f>
        <v>0</v>
      </c>
      <c r="D7949">
        <f>$Q$37*'Profilo eolico'!B7951</f>
        <v>193.70987849781204</v>
      </c>
      <c r="E7949">
        <f>$P$39*'Profilo fotovoltaico'!B7951+'Approvvigionamento energia'!$Q$39*'Profilo eolico'!B7951</f>
        <v>145.28240887335903</v>
      </c>
      <c r="F7949">
        <f>$P$41*'Profilo fotovoltaico'!B7951+'Approvvigionamento energia'!$Q$41*'Profilo eolico'!B7951</f>
        <v>96.854939248906021</v>
      </c>
      <c r="G7949">
        <f>$P$43*'Profilo fotovoltaico'!B7951+'Approvvigionamento energia'!$Q$43*'Profilo eolico'!B7951</f>
        <v>48.427469624453011</v>
      </c>
      <c r="H7949">
        <f t="shared" si="248"/>
        <v>1138.4335154826958</v>
      </c>
      <c r="I7949">
        <f>IF(LCOH!$C$28=Menu!$A$1,'Approvvigionamento energia'!C7949,0)+IF(LCOH!$C$28=Menu!$A$2,'Approvvigionamento energia'!D7949,0)+IF(LCOH!$C$28=Menu!$A$3,'Approvvigionamento energia'!E7949,0)+IF(LCOH!$C$28=Menu!$A$4,'Approvvigionamento energia'!F7949,0)+IF(LCOH!$C$28=Menu!$A$5,'Approvvigionamento energia'!G7949,0)+IF(LCOH!$C$28=Menu!$A$6,'Approvvigionamento energia'!H7949,0)</f>
        <v>96.854939248906021</v>
      </c>
      <c r="J7949">
        <f>'Approvvigionamento energia'!A7949+'Approvvigionamento energia'!B7949+'Approvvigionamento energia'!I7949</f>
        <v>130.05493924890601</v>
      </c>
      <c r="K7949">
        <f>IF(MIN(LCOH!$C$18,J7949)&gt;=$P$48*LCOH!$C$18, MIN(LCOH!$C$18,J7949),0)</f>
        <v>0</v>
      </c>
      <c r="L7949">
        <f t="shared" si="249"/>
        <v>130.05493924890601</v>
      </c>
      <c r="M7949">
        <f>K7949/LCOH!$C$18</f>
        <v>0</v>
      </c>
      <c r="N7949">
        <f>K7949/LCOH!$C$34</f>
        <v>0</v>
      </c>
    </row>
    <row r="7950" spans="1:14" x14ac:dyDescent="0.35">
      <c r="A7950">
        <f>'Profilo fotovoltaico'!B7952*LCOH!$C$20</f>
        <v>0</v>
      </c>
      <c r="B7950">
        <f>'Profilo eolico'!B7952*LCOH!$C$21</f>
        <v>36.299999999999997</v>
      </c>
      <c r="C7950">
        <f>$P$35*'Profilo fotovoltaico'!B7952</f>
        <v>0</v>
      </c>
      <c r="D7950">
        <f>$Q$37*'Profilo eolico'!B7952</f>
        <v>211.79724667080052</v>
      </c>
      <c r="E7950">
        <f>$P$39*'Profilo fotovoltaico'!B7952+'Approvvigionamento energia'!$Q$39*'Profilo eolico'!B7952</f>
        <v>158.84793500310039</v>
      </c>
      <c r="F7950">
        <f>$P$41*'Profilo fotovoltaico'!B7952+'Approvvigionamento energia'!$Q$41*'Profilo eolico'!B7952</f>
        <v>105.89862333540026</v>
      </c>
      <c r="G7950">
        <f>$P$43*'Profilo fotovoltaico'!B7952+'Approvvigionamento energia'!$Q$43*'Profilo eolico'!B7952</f>
        <v>52.94931166770013</v>
      </c>
      <c r="H7950">
        <f t="shared" si="248"/>
        <v>1138.4335154826958</v>
      </c>
      <c r="I7950">
        <f>IF(LCOH!$C$28=Menu!$A$1,'Approvvigionamento energia'!C7950,0)+IF(LCOH!$C$28=Menu!$A$2,'Approvvigionamento energia'!D7950,0)+IF(LCOH!$C$28=Menu!$A$3,'Approvvigionamento energia'!E7950,0)+IF(LCOH!$C$28=Menu!$A$4,'Approvvigionamento energia'!F7950,0)+IF(LCOH!$C$28=Menu!$A$5,'Approvvigionamento energia'!G7950,0)+IF(LCOH!$C$28=Menu!$A$6,'Approvvigionamento energia'!H7950,0)</f>
        <v>105.89862333540026</v>
      </c>
      <c r="J7950">
        <f>'Approvvigionamento energia'!A7950+'Approvvigionamento energia'!B7950+'Approvvigionamento energia'!I7950</f>
        <v>142.19862333540027</v>
      </c>
      <c r="K7950">
        <f>IF(MIN(LCOH!$C$18,J7950)&gt;=$P$48*LCOH!$C$18, MIN(LCOH!$C$18,J7950),0)</f>
        <v>0</v>
      </c>
      <c r="L7950">
        <f t="shared" si="249"/>
        <v>142.19862333540027</v>
      </c>
      <c r="M7950">
        <f>K7950/LCOH!$C$18</f>
        <v>0</v>
      </c>
      <c r="N7950">
        <f>K7950/LCOH!$C$34</f>
        <v>0</v>
      </c>
    </row>
    <row r="7951" spans="1:14" x14ac:dyDescent="0.35">
      <c r="A7951">
        <f>'Profilo fotovoltaico'!B7953*LCOH!$C$20</f>
        <v>0</v>
      </c>
      <c r="B7951">
        <f>'Profilo eolico'!B7953*LCOH!$C$21</f>
        <v>41.9</v>
      </c>
      <c r="C7951">
        <f>$P$35*'Profilo fotovoltaico'!B7953</f>
        <v>0</v>
      </c>
      <c r="D7951">
        <f>$Q$37*'Profilo eolico'!B7953</f>
        <v>244.47120208007001</v>
      </c>
      <c r="E7951">
        <f>$P$39*'Profilo fotovoltaico'!B7953+'Approvvigionamento energia'!$Q$39*'Profilo eolico'!B7953</f>
        <v>183.3534015600525</v>
      </c>
      <c r="F7951">
        <f>$P$41*'Profilo fotovoltaico'!B7953+'Approvvigionamento energia'!$Q$41*'Profilo eolico'!B7953</f>
        <v>122.23560104003501</v>
      </c>
      <c r="G7951">
        <f>$P$43*'Profilo fotovoltaico'!B7953+'Approvvigionamento energia'!$Q$43*'Profilo eolico'!B7953</f>
        <v>61.117800520017504</v>
      </c>
      <c r="H7951">
        <f t="shared" si="248"/>
        <v>1138.4335154826958</v>
      </c>
      <c r="I7951">
        <f>IF(LCOH!$C$28=Menu!$A$1,'Approvvigionamento energia'!C7951,0)+IF(LCOH!$C$28=Menu!$A$2,'Approvvigionamento energia'!D7951,0)+IF(LCOH!$C$28=Menu!$A$3,'Approvvigionamento energia'!E7951,0)+IF(LCOH!$C$28=Menu!$A$4,'Approvvigionamento energia'!F7951,0)+IF(LCOH!$C$28=Menu!$A$5,'Approvvigionamento energia'!G7951,0)+IF(LCOH!$C$28=Menu!$A$6,'Approvvigionamento energia'!H7951,0)</f>
        <v>122.23560104003501</v>
      </c>
      <c r="J7951">
        <f>'Approvvigionamento energia'!A7951+'Approvvigionamento energia'!B7951+'Approvvigionamento energia'!I7951</f>
        <v>164.135601040035</v>
      </c>
      <c r="K7951">
        <f>IF(MIN(LCOH!$C$18,J7951)&gt;=$P$48*LCOH!$C$18, MIN(LCOH!$C$18,J7951),0)</f>
        <v>0</v>
      </c>
      <c r="L7951">
        <f t="shared" si="249"/>
        <v>164.135601040035</v>
      </c>
      <c r="M7951">
        <f>K7951/LCOH!$C$18</f>
        <v>0</v>
      </c>
      <c r="N7951">
        <f>K7951/LCOH!$C$34</f>
        <v>0</v>
      </c>
    </row>
    <row r="7952" spans="1:14" x14ac:dyDescent="0.35">
      <c r="A7952">
        <f>'Profilo fotovoltaico'!B7954*LCOH!$C$20</f>
        <v>6</v>
      </c>
      <c r="B7952">
        <f>'Profilo eolico'!B7954*LCOH!$C$21</f>
        <v>47.4</v>
      </c>
      <c r="C7952">
        <f>$P$35*'Profilo fotovoltaico'!B7954</f>
        <v>44.127673125732393</v>
      </c>
      <c r="D7952">
        <f>$Q$37*'Profilo eolico'!B7954</f>
        <v>276.56169399988829</v>
      </c>
      <c r="E7952">
        <f>$P$39*'Profilo fotovoltaico'!B7954+'Approvvigionamento energia'!$Q$39*'Profilo eolico'!B7954</f>
        <v>218.45318878134927</v>
      </c>
      <c r="F7952">
        <f>$P$41*'Profilo fotovoltaico'!B7954+'Approvvigionamento energia'!$Q$41*'Profilo eolico'!B7954</f>
        <v>160.34468356281033</v>
      </c>
      <c r="G7952">
        <f>$P$43*'Profilo fotovoltaico'!B7954+'Approvvigionamento energia'!$Q$43*'Profilo eolico'!B7954</f>
        <v>102.23617834427137</v>
      </c>
      <c r="H7952">
        <f t="shared" si="248"/>
        <v>1138.4335154826958</v>
      </c>
      <c r="I7952">
        <f>IF(LCOH!$C$28=Menu!$A$1,'Approvvigionamento energia'!C7952,0)+IF(LCOH!$C$28=Menu!$A$2,'Approvvigionamento energia'!D7952,0)+IF(LCOH!$C$28=Menu!$A$3,'Approvvigionamento energia'!E7952,0)+IF(LCOH!$C$28=Menu!$A$4,'Approvvigionamento energia'!F7952,0)+IF(LCOH!$C$28=Menu!$A$5,'Approvvigionamento energia'!G7952,0)+IF(LCOH!$C$28=Menu!$A$6,'Approvvigionamento energia'!H7952,0)</f>
        <v>160.34468356281033</v>
      </c>
      <c r="J7952">
        <f>'Approvvigionamento energia'!A7952+'Approvvigionamento energia'!B7952+'Approvvigionamento energia'!I7952</f>
        <v>213.74468356281034</v>
      </c>
      <c r="K7952">
        <f>IF(MIN(LCOH!$C$18,J7952)&gt;=$P$48*LCOH!$C$18, MIN(LCOH!$C$18,J7952),0)</f>
        <v>0</v>
      </c>
      <c r="L7952">
        <f t="shared" si="249"/>
        <v>213.74468356281034</v>
      </c>
      <c r="M7952">
        <f>K7952/LCOH!$C$18</f>
        <v>0</v>
      </c>
      <c r="N7952">
        <f>K7952/LCOH!$C$34</f>
        <v>0</v>
      </c>
    </row>
    <row r="7953" spans="1:14" x14ac:dyDescent="0.35">
      <c r="A7953">
        <f>'Profilo fotovoltaico'!B7955*LCOH!$C$20</f>
        <v>87</v>
      </c>
      <c r="B7953">
        <f>'Profilo eolico'!B7955*LCOH!$C$21</f>
        <v>45.5</v>
      </c>
      <c r="C7953">
        <f>$P$35*'Profilo fotovoltaico'!B7955</f>
        <v>639.85126032311962</v>
      </c>
      <c r="D7953">
        <f>$Q$37*'Profilo eolico'!B7955</f>
        <v>265.47588770031467</v>
      </c>
      <c r="E7953">
        <f>$P$39*'Profilo fotovoltaico'!B7955+'Approvvigionamento energia'!$Q$39*'Profilo eolico'!B7955</f>
        <v>359.06973085601589</v>
      </c>
      <c r="F7953">
        <f>$P$41*'Profilo fotovoltaico'!B7955+'Approvvigionamento energia'!$Q$41*'Profilo eolico'!B7955</f>
        <v>452.66357401171717</v>
      </c>
      <c r="G7953">
        <f>$P$43*'Profilo fotovoltaico'!B7955+'Approvvigionamento energia'!$Q$43*'Profilo eolico'!B7955</f>
        <v>546.25741716741845</v>
      </c>
      <c r="H7953">
        <f t="shared" si="248"/>
        <v>1138.4335154826958</v>
      </c>
      <c r="I7953">
        <f>IF(LCOH!$C$28=Menu!$A$1,'Approvvigionamento energia'!C7953,0)+IF(LCOH!$C$28=Menu!$A$2,'Approvvigionamento energia'!D7953,0)+IF(LCOH!$C$28=Menu!$A$3,'Approvvigionamento energia'!E7953,0)+IF(LCOH!$C$28=Menu!$A$4,'Approvvigionamento energia'!F7953,0)+IF(LCOH!$C$28=Menu!$A$5,'Approvvigionamento energia'!G7953,0)+IF(LCOH!$C$28=Menu!$A$6,'Approvvigionamento energia'!H7953,0)</f>
        <v>452.66357401171717</v>
      </c>
      <c r="J7953">
        <f>'Approvvigionamento energia'!A7953+'Approvvigionamento energia'!B7953+'Approvvigionamento energia'!I7953</f>
        <v>585.16357401171717</v>
      </c>
      <c r="K7953">
        <f>IF(MIN(LCOH!$C$18,J7953)&gt;=$P$48*LCOH!$C$18, MIN(LCOH!$C$18,J7953),0)</f>
        <v>585.16357401171717</v>
      </c>
      <c r="L7953">
        <f t="shared" si="249"/>
        <v>0</v>
      </c>
      <c r="M7953">
        <f>K7953/LCOH!$C$18</f>
        <v>0.39010904934114476</v>
      </c>
      <c r="N7953">
        <f>K7953/LCOH!$C$34</f>
        <v>11.274828015640024</v>
      </c>
    </row>
    <row r="7954" spans="1:14" x14ac:dyDescent="0.35">
      <c r="A7954">
        <f>'Profilo fotovoltaico'!B7956*LCOH!$C$20</f>
        <v>228</v>
      </c>
      <c r="B7954">
        <f>'Profilo eolico'!B7956*LCOH!$C$21</f>
        <v>34</v>
      </c>
      <c r="C7954">
        <f>$P$35*'Profilo fotovoltaico'!B7956</f>
        <v>1676.8515787778308</v>
      </c>
      <c r="D7954">
        <f>$Q$37*'Profilo eolico'!B7956</f>
        <v>198.37758641342199</v>
      </c>
      <c r="E7954">
        <f>$P$39*'Profilo fotovoltaico'!B7956+'Approvvigionamento energia'!$Q$39*'Profilo eolico'!B7956</f>
        <v>567.99608450452422</v>
      </c>
      <c r="F7954">
        <f>$P$41*'Profilo fotovoltaico'!B7956+'Approvvigionamento energia'!$Q$41*'Profilo eolico'!B7956</f>
        <v>937.61458259562642</v>
      </c>
      <c r="G7954">
        <f>$P$43*'Profilo fotovoltaico'!B7956+'Approvvigionamento energia'!$Q$43*'Profilo eolico'!B7956</f>
        <v>1307.2330806867287</v>
      </c>
      <c r="H7954">
        <f t="shared" si="248"/>
        <v>1138.4335154826958</v>
      </c>
      <c r="I7954">
        <f>IF(LCOH!$C$28=Menu!$A$1,'Approvvigionamento energia'!C7954,0)+IF(LCOH!$C$28=Menu!$A$2,'Approvvigionamento energia'!D7954,0)+IF(LCOH!$C$28=Menu!$A$3,'Approvvigionamento energia'!E7954,0)+IF(LCOH!$C$28=Menu!$A$4,'Approvvigionamento energia'!F7954,0)+IF(LCOH!$C$28=Menu!$A$5,'Approvvigionamento energia'!G7954,0)+IF(LCOH!$C$28=Menu!$A$6,'Approvvigionamento energia'!H7954,0)</f>
        <v>937.61458259562642</v>
      </c>
      <c r="J7954">
        <f>'Approvvigionamento energia'!A7954+'Approvvigionamento energia'!B7954+'Approvvigionamento energia'!I7954</f>
        <v>1199.6145825956264</v>
      </c>
      <c r="K7954">
        <f>IF(MIN(LCOH!$C$18,J7954)&gt;=$P$48*LCOH!$C$18, MIN(LCOH!$C$18,J7954),0)</f>
        <v>1199.6145825956264</v>
      </c>
      <c r="L7954">
        <f t="shared" si="249"/>
        <v>0</v>
      </c>
      <c r="M7954">
        <f>K7954/LCOH!$C$18</f>
        <v>0.79974305506375098</v>
      </c>
      <c r="N7954">
        <f>K7954/LCOH!$C$34</f>
        <v>23.113961129010143</v>
      </c>
    </row>
    <row r="7955" spans="1:14" x14ac:dyDescent="0.35">
      <c r="A7955">
        <f>'Profilo fotovoltaico'!B7957*LCOH!$C$20</f>
        <v>363</v>
      </c>
      <c r="B7955">
        <f>'Profilo eolico'!B7957*LCOH!$C$21</f>
        <v>26.200000000000003</v>
      </c>
      <c r="C7955">
        <f>$P$35*'Profilo fotovoltaico'!B7957</f>
        <v>2669.7242241068093</v>
      </c>
      <c r="D7955">
        <f>$Q$37*'Profilo eolico'!B7957</f>
        <v>152.86743423622517</v>
      </c>
      <c r="E7955">
        <f>$P$39*'Profilo fotovoltaico'!B7957+'Approvvigionamento energia'!$Q$39*'Profilo eolico'!B7957</f>
        <v>782.08163170387115</v>
      </c>
      <c r="F7955">
        <f>$P$41*'Profilo fotovoltaico'!B7957+'Approvvigionamento energia'!$Q$41*'Profilo eolico'!B7957</f>
        <v>1411.2958291715172</v>
      </c>
      <c r="G7955">
        <f>$P$43*'Profilo fotovoltaico'!B7957+'Approvvigionamento energia'!$Q$43*'Profilo eolico'!B7957</f>
        <v>2040.5100266391637</v>
      </c>
      <c r="H7955">
        <f t="shared" si="248"/>
        <v>1138.4335154826958</v>
      </c>
      <c r="I7955">
        <f>IF(LCOH!$C$28=Menu!$A$1,'Approvvigionamento energia'!C7955,0)+IF(LCOH!$C$28=Menu!$A$2,'Approvvigionamento energia'!D7955,0)+IF(LCOH!$C$28=Menu!$A$3,'Approvvigionamento energia'!E7955,0)+IF(LCOH!$C$28=Menu!$A$4,'Approvvigionamento energia'!F7955,0)+IF(LCOH!$C$28=Menu!$A$5,'Approvvigionamento energia'!G7955,0)+IF(LCOH!$C$28=Menu!$A$6,'Approvvigionamento energia'!H7955,0)</f>
        <v>1411.2958291715172</v>
      </c>
      <c r="J7955">
        <f>'Approvvigionamento energia'!A7955+'Approvvigionamento energia'!B7955+'Approvvigionamento energia'!I7955</f>
        <v>1800.4958291715172</v>
      </c>
      <c r="K7955">
        <f>IF(MIN(LCOH!$C$18,J7955)&gt;=$P$48*LCOH!$C$18, MIN(LCOH!$C$18,J7955),0)</f>
        <v>1500</v>
      </c>
      <c r="L7955">
        <f t="shared" si="249"/>
        <v>300.49582917151724</v>
      </c>
      <c r="M7955">
        <f>K7955/LCOH!$C$18</f>
        <v>1</v>
      </c>
      <c r="N7955">
        <f>K7955/LCOH!$C$34</f>
        <v>28.901734104046245</v>
      </c>
    </row>
    <row r="7956" spans="1:14" x14ac:dyDescent="0.35">
      <c r="A7956">
        <f>'Profilo fotovoltaico'!B7958*LCOH!$C$20</f>
        <v>441</v>
      </c>
      <c r="B7956">
        <f>'Profilo eolico'!B7958*LCOH!$C$21</f>
        <v>19.2</v>
      </c>
      <c r="C7956">
        <f>$P$35*'Profilo fotovoltaico'!B7958</f>
        <v>3243.3839747413308</v>
      </c>
      <c r="D7956">
        <f>$Q$37*'Profilo eolico'!B7958</f>
        <v>112.02498997463827</v>
      </c>
      <c r="E7956">
        <f>$P$39*'Profilo fotovoltaico'!B7958+'Approvvigionamento energia'!$Q$39*'Profilo eolico'!B7958</f>
        <v>894.86473616631145</v>
      </c>
      <c r="F7956">
        <f>$P$41*'Profilo fotovoltaico'!B7958+'Approvvigionamento energia'!$Q$41*'Profilo eolico'!B7958</f>
        <v>1677.7044823579845</v>
      </c>
      <c r="G7956">
        <f>$P$43*'Profilo fotovoltaico'!B7958+'Approvvigionamento energia'!$Q$43*'Profilo eolico'!B7958</f>
        <v>2460.5442285496574</v>
      </c>
      <c r="H7956">
        <f t="shared" si="248"/>
        <v>1138.4335154826958</v>
      </c>
      <c r="I7956">
        <f>IF(LCOH!$C$28=Menu!$A$1,'Approvvigionamento energia'!C7956,0)+IF(LCOH!$C$28=Menu!$A$2,'Approvvigionamento energia'!D7956,0)+IF(LCOH!$C$28=Menu!$A$3,'Approvvigionamento energia'!E7956,0)+IF(LCOH!$C$28=Menu!$A$4,'Approvvigionamento energia'!F7956,0)+IF(LCOH!$C$28=Menu!$A$5,'Approvvigionamento energia'!G7956,0)+IF(LCOH!$C$28=Menu!$A$6,'Approvvigionamento energia'!H7956,0)</f>
        <v>1677.7044823579845</v>
      </c>
      <c r="J7956">
        <f>'Approvvigionamento energia'!A7956+'Approvvigionamento energia'!B7956+'Approvvigionamento energia'!I7956</f>
        <v>2137.9044823579843</v>
      </c>
      <c r="K7956">
        <f>IF(MIN(LCOH!$C$18,J7956)&gt;=$P$48*LCOH!$C$18, MIN(LCOH!$C$18,J7956),0)</f>
        <v>1500</v>
      </c>
      <c r="L7956">
        <f t="shared" si="249"/>
        <v>637.90448235798431</v>
      </c>
      <c r="M7956">
        <f>K7956/LCOH!$C$18</f>
        <v>1</v>
      </c>
      <c r="N7956">
        <f>K7956/LCOH!$C$34</f>
        <v>28.901734104046245</v>
      </c>
    </row>
    <row r="7957" spans="1:14" x14ac:dyDescent="0.35">
      <c r="A7957">
        <f>'Profilo fotovoltaico'!B7959*LCOH!$C$20</f>
        <v>456</v>
      </c>
      <c r="B7957">
        <f>'Profilo eolico'!B7959*LCOH!$C$21</f>
        <v>12.4</v>
      </c>
      <c r="C7957">
        <f>$P$35*'Profilo fotovoltaico'!B7959</f>
        <v>3353.7031575556616</v>
      </c>
      <c r="D7957">
        <f>$Q$37*'Profilo eolico'!B7959</f>
        <v>72.349472691953892</v>
      </c>
      <c r="E7957">
        <f>$P$39*'Profilo fotovoltaico'!B7959+'Approvvigionamento energia'!$Q$39*'Profilo eolico'!B7959</f>
        <v>892.68789390788083</v>
      </c>
      <c r="F7957">
        <f>$P$41*'Profilo fotovoltaico'!B7959+'Approvvigionamento energia'!$Q$41*'Profilo eolico'!B7959</f>
        <v>1713.0263151238078</v>
      </c>
      <c r="G7957">
        <f>$P$43*'Profilo fotovoltaico'!B7959+'Approvvigionamento energia'!$Q$43*'Profilo eolico'!B7959</f>
        <v>2533.3647363397349</v>
      </c>
      <c r="H7957">
        <f t="shared" si="248"/>
        <v>1138.4335154826958</v>
      </c>
      <c r="I7957">
        <f>IF(LCOH!$C$28=Menu!$A$1,'Approvvigionamento energia'!C7957,0)+IF(LCOH!$C$28=Menu!$A$2,'Approvvigionamento energia'!D7957,0)+IF(LCOH!$C$28=Menu!$A$3,'Approvvigionamento energia'!E7957,0)+IF(LCOH!$C$28=Menu!$A$4,'Approvvigionamento energia'!F7957,0)+IF(LCOH!$C$28=Menu!$A$5,'Approvvigionamento energia'!G7957,0)+IF(LCOH!$C$28=Menu!$A$6,'Approvvigionamento energia'!H7957,0)</f>
        <v>1713.0263151238078</v>
      </c>
      <c r="J7957">
        <f>'Approvvigionamento energia'!A7957+'Approvvigionamento energia'!B7957+'Approvvigionamento energia'!I7957</f>
        <v>2181.4263151238079</v>
      </c>
      <c r="K7957">
        <f>IF(MIN(LCOH!$C$18,J7957)&gt;=$P$48*LCOH!$C$18, MIN(LCOH!$C$18,J7957),0)</f>
        <v>1500</v>
      </c>
      <c r="L7957">
        <f t="shared" si="249"/>
        <v>681.42631512380785</v>
      </c>
      <c r="M7957">
        <f>K7957/LCOH!$C$18</f>
        <v>1</v>
      </c>
      <c r="N7957">
        <f>K7957/LCOH!$C$34</f>
        <v>28.901734104046245</v>
      </c>
    </row>
    <row r="7958" spans="1:14" x14ac:dyDescent="0.35">
      <c r="A7958">
        <f>'Profilo fotovoltaico'!B7960*LCOH!$C$20</f>
        <v>418</v>
      </c>
      <c r="B7958">
        <f>'Profilo eolico'!B7960*LCOH!$C$21</f>
        <v>10.5</v>
      </c>
      <c r="C7958">
        <f>$P$35*'Profilo fotovoltaico'!B7960</f>
        <v>3074.2278944260229</v>
      </c>
      <c r="D7958">
        <f>$Q$37*'Profilo eolico'!B7960</f>
        <v>61.263666392380316</v>
      </c>
      <c r="E7958">
        <f>$P$39*'Profilo fotovoltaico'!B7960+'Approvvigionamento energia'!$Q$39*'Profilo eolico'!B7960</f>
        <v>814.50472340079091</v>
      </c>
      <c r="F7958">
        <f>$P$41*'Profilo fotovoltaico'!B7960+'Approvvigionamento energia'!$Q$41*'Profilo eolico'!B7960</f>
        <v>1567.7457804092016</v>
      </c>
      <c r="G7958">
        <f>$P$43*'Profilo fotovoltaico'!B7960+'Approvvigionamento energia'!$Q$43*'Profilo eolico'!B7960</f>
        <v>2320.9868374176126</v>
      </c>
      <c r="H7958">
        <f t="shared" si="248"/>
        <v>1138.4335154826958</v>
      </c>
      <c r="I7958">
        <f>IF(LCOH!$C$28=Menu!$A$1,'Approvvigionamento energia'!C7958,0)+IF(LCOH!$C$28=Menu!$A$2,'Approvvigionamento energia'!D7958,0)+IF(LCOH!$C$28=Menu!$A$3,'Approvvigionamento energia'!E7958,0)+IF(LCOH!$C$28=Menu!$A$4,'Approvvigionamento energia'!F7958,0)+IF(LCOH!$C$28=Menu!$A$5,'Approvvigionamento energia'!G7958,0)+IF(LCOH!$C$28=Menu!$A$6,'Approvvigionamento energia'!H7958,0)</f>
        <v>1567.7457804092016</v>
      </c>
      <c r="J7958">
        <f>'Approvvigionamento energia'!A7958+'Approvvigionamento energia'!B7958+'Approvvigionamento energia'!I7958</f>
        <v>1996.2457804092016</v>
      </c>
      <c r="K7958">
        <f>IF(MIN(LCOH!$C$18,J7958)&gt;=$P$48*LCOH!$C$18, MIN(LCOH!$C$18,J7958),0)</f>
        <v>1500</v>
      </c>
      <c r="L7958">
        <f t="shared" si="249"/>
        <v>496.24578040920164</v>
      </c>
      <c r="M7958">
        <f>K7958/LCOH!$C$18</f>
        <v>1</v>
      </c>
      <c r="N7958">
        <f>K7958/LCOH!$C$34</f>
        <v>28.901734104046245</v>
      </c>
    </row>
    <row r="7959" spans="1:14" x14ac:dyDescent="0.35">
      <c r="A7959">
        <f>'Profilo fotovoltaico'!B7961*LCOH!$C$20</f>
        <v>330</v>
      </c>
      <c r="B7959">
        <f>'Profilo eolico'!B7961*LCOH!$C$21</f>
        <v>11.700000000000001</v>
      </c>
      <c r="C7959">
        <f>$P$35*'Profilo fotovoltaico'!B7961</f>
        <v>2427.0220219152816</v>
      </c>
      <c r="D7959">
        <f>$Q$37*'Profilo eolico'!B7961</f>
        <v>68.265228265795216</v>
      </c>
      <c r="E7959">
        <f>$P$39*'Profilo fotovoltaico'!B7961+'Approvvigionamento energia'!$Q$39*'Profilo eolico'!B7961</f>
        <v>657.95442667816678</v>
      </c>
      <c r="F7959">
        <f>$P$41*'Profilo fotovoltaico'!B7961+'Approvvigionamento energia'!$Q$41*'Profilo eolico'!B7961</f>
        <v>1247.6436250905383</v>
      </c>
      <c r="G7959">
        <f>$P$43*'Profilo fotovoltaico'!B7961+'Approvvigionamento energia'!$Q$43*'Profilo eolico'!B7961</f>
        <v>1837.3328235029101</v>
      </c>
      <c r="H7959">
        <f t="shared" si="248"/>
        <v>1138.4335154826958</v>
      </c>
      <c r="I7959">
        <f>IF(LCOH!$C$28=Menu!$A$1,'Approvvigionamento energia'!C7959,0)+IF(LCOH!$C$28=Menu!$A$2,'Approvvigionamento energia'!D7959,0)+IF(LCOH!$C$28=Menu!$A$3,'Approvvigionamento energia'!E7959,0)+IF(LCOH!$C$28=Menu!$A$4,'Approvvigionamento energia'!F7959,0)+IF(LCOH!$C$28=Menu!$A$5,'Approvvigionamento energia'!G7959,0)+IF(LCOH!$C$28=Menu!$A$6,'Approvvigionamento energia'!H7959,0)</f>
        <v>1247.6436250905383</v>
      </c>
      <c r="J7959">
        <f>'Approvvigionamento energia'!A7959+'Approvvigionamento energia'!B7959+'Approvvigionamento energia'!I7959</f>
        <v>1589.3436250905384</v>
      </c>
      <c r="K7959">
        <f>IF(MIN(LCOH!$C$18,J7959)&gt;=$P$48*LCOH!$C$18, MIN(LCOH!$C$18,J7959),0)</f>
        <v>1500</v>
      </c>
      <c r="L7959">
        <f t="shared" si="249"/>
        <v>89.343625090538353</v>
      </c>
      <c r="M7959">
        <f>K7959/LCOH!$C$18</f>
        <v>1</v>
      </c>
      <c r="N7959">
        <f>K7959/LCOH!$C$34</f>
        <v>28.901734104046245</v>
      </c>
    </row>
    <row r="7960" spans="1:14" x14ac:dyDescent="0.35">
      <c r="A7960">
        <f>'Profilo fotovoltaico'!B7962*LCOH!$C$20</f>
        <v>194</v>
      </c>
      <c r="B7960">
        <f>'Profilo eolico'!B7962*LCOH!$C$21</f>
        <v>20.8</v>
      </c>
      <c r="C7960">
        <f>$P$35*'Profilo fotovoltaico'!B7962</f>
        <v>1426.7947643986806</v>
      </c>
      <c r="D7960">
        <f>$Q$37*'Profilo eolico'!B7962</f>
        <v>121.36040580585814</v>
      </c>
      <c r="E7960">
        <f>$P$39*'Profilo fotovoltaico'!B7962+'Approvvigionamento energia'!$Q$39*'Profilo eolico'!B7962</f>
        <v>447.71899545406376</v>
      </c>
      <c r="F7960">
        <f>$P$41*'Profilo fotovoltaico'!B7962+'Approvvigionamento energia'!$Q$41*'Profilo eolico'!B7962</f>
        <v>774.07758510226938</v>
      </c>
      <c r="G7960">
        <f>$P$43*'Profilo fotovoltaico'!B7962+'Approvvigionamento energia'!$Q$43*'Profilo eolico'!B7962</f>
        <v>1100.4361747504752</v>
      </c>
      <c r="H7960">
        <f t="shared" si="248"/>
        <v>1138.4335154826958</v>
      </c>
      <c r="I7960">
        <f>IF(LCOH!$C$28=Menu!$A$1,'Approvvigionamento energia'!C7960,0)+IF(LCOH!$C$28=Menu!$A$2,'Approvvigionamento energia'!D7960,0)+IF(LCOH!$C$28=Menu!$A$3,'Approvvigionamento energia'!E7960,0)+IF(LCOH!$C$28=Menu!$A$4,'Approvvigionamento energia'!F7960,0)+IF(LCOH!$C$28=Menu!$A$5,'Approvvigionamento energia'!G7960,0)+IF(LCOH!$C$28=Menu!$A$6,'Approvvigionamento energia'!H7960,0)</f>
        <v>774.07758510226938</v>
      </c>
      <c r="J7960">
        <f>'Approvvigionamento energia'!A7960+'Approvvigionamento energia'!B7960+'Approvvigionamento energia'!I7960</f>
        <v>988.87758510226945</v>
      </c>
      <c r="K7960">
        <f>IF(MIN(LCOH!$C$18,J7960)&gt;=$P$48*LCOH!$C$18, MIN(LCOH!$C$18,J7960),0)</f>
        <v>988.87758510226945</v>
      </c>
      <c r="L7960">
        <f t="shared" si="249"/>
        <v>0</v>
      </c>
      <c r="M7960">
        <f>K7960/LCOH!$C$18</f>
        <v>0.65925172340151295</v>
      </c>
      <c r="N7960">
        <f>K7960/LCOH!$C$34</f>
        <v>19.053518017384768</v>
      </c>
    </row>
    <row r="7961" spans="1:14" x14ac:dyDescent="0.35">
      <c r="A7961">
        <f>'Profilo fotovoltaico'!B7963*LCOH!$C$20</f>
        <v>35</v>
      </c>
      <c r="B7961">
        <f>'Profilo eolico'!B7963*LCOH!$C$21</f>
        <v>39</v>
      </c>
      <c r="C7961">
        <f>$P$35*'Profilo fotovoltaico'!B7963</f>
        <v>257.41142656677232</v>
      </c>
      <c r="D7961">
        <f>$Q$37*'Profilo eolico'!B7963</f>
        <v>227.55076088598403</v>
      </c>
      <c r="E7961">
        <f>$P$39*'Profilo fotovoltaico'!B7963+'Approvvigionamento energia'!$Q$39*'Profilo eolico'!B7963</f>
        <v>235.01592730618108</v>
      </c>
      <c r="F7961">
        <f>$P$41*'Profilo fotovoltaico'!B7963+'Approvvigionamento energia'!$Q$41*'Profilo eolico'!B7963</f>
        <v>242.48109372637816</v>
      </c>
      <c r="G7961">
        <f>$P$43*'Profilo fotovoltaico'!B7963+'Approvvigionamento energia'!$Q$43*'Profilo eolico'!B7963</f>
        <v>249.94626014657524</v>
      </c>
      <c r="H7961">
        <f t="shared" si="248"/>
        <v>1138.4335154826958</v>
      </c>
      <c r="I7961">
        <f>IF(LCOH!$C$28=Menu!$A$1,'Approvvigionamento energia'!C7961,0)+IF(LCOH!$C$28=Menu!$A$2,'Approvvigionamento energia'!D7961,0)+IF(LCOH!$C$28=Menu!$A$3,'Approvvigionamento energia'!E7961,0)+IF(LCOH!$C$28=Menu!$A$4,'Approvvigionamento energia'!F7961,0)+IF(LCOH!$C$28=Menu!$A$5,'Approvvigionamento energia'!G7961,0)+IF(LCOH!$C$28=Menu!$A$6,'Approvvigionamento energia'!H7961,0)</f>
        <v>242.48109372637816</v>
      </c>
      <c r="J7961">
        <f>'Approvvigionamento energia'!A7961+'Approvvigionamento energia'!B7961+'Approvvigionamento energia'!I7961</f>
        <v>316.48109372637816</v>
      </c>
      <c r="K7961">
        <f>IF(MIN(LCOH!$C$18,J7961)&gt;=$P$48*LCOH!$C$18, MIN(LCOH!$C$18,J7961),0)</f>
        <v>0</v>
      </c>
      <c r="L7961">
        <f t="shared" si="249"/>
        <v>316.48109372637816</v>
      </c>
      <c r="M7961">
        <f>K7961/LCOH!$C$18</f>
        <v>0</v>
      </c>
      <c r="N7961">
        <f>K7961/LCOH!$C$34</f>
        <v>0</v>
      </c>
    </row>
    <row r="7962" spans="1:14" x14ac:dyDescent="0.35">
      <c r="A7962">
        <f>'Profilo fotovoltaico'!B7964*LCOH!$C$20</f>
        <v>0</v>
      </c>
      <c r="B7962">
        <f>'Profilo eolico'!B7964*LCOH!$C$21</f>
        <v>50.8</v>
      </c>
      <c r="C7962">
        <f>$P$35*'Profilo fotovoltaico'!B7964</f>
        <v>0</v>
      </c>
      <c r="D7962">
        <f>$Q$37*'Profilo eolico'!B7964</f>
        <v>296.39945264123048</v>
      </c>
      <c r="E7962">
        <f>$P$39*'Profilo fotovoltaico'!B7964+'Approvvigionamento energia'!$Q$39*'Profilo eolico'!B7964</f>
        <v>222.29958948092283</v>
      </c>
      <c r="F7962">
        <f>$P$41*'Profilo fotovoltaico'!B7964+'Approvvigionamento energia'!$Q$41*'Profilo eolico'!B7964</f>
        <v>148.19972632061524</v>
      </c>
      <c r="G7962">
        <f>$P$43*'Profilo fotovoltaico'!B7964+'Approvvigionamento energia'!$Q$43*'Profilo eolico'!B7964</f>
        <v>74.099863160307621</v>
      </c>
      <c r="H7962">
        <f t="shared" si="248"/>
        <v>1138.4335154826958</v>
      </c>
      <c r="I7962">
        <f>IF(LCOH!$C$28=Menu!$A$1,'Approvvigionamento energia'!C7962,0)+IF(LCOH!$C$28=Menu!$A$2,'Approvvigionamento energia'!D7962,0)+IF(LCOH!$C$28=Menu!$A$3,'Approvvigionamento energia'!E7962,0)+IF(LCOH!$C$28=Menu!$A$4,'Approvvigionamento energia'!F7962,0)+IF(LCOH!$C$28=Menu!$A$5,'Approvvigionamento energia'!G7962,0)+IF(LCOH!$C$28=Menu!$A$6,'Approvvigionamento energia'!H7962,0)</f>
        <v>148.19972632061524</v>
      </c>
      <c r="J7962">
        <f>'Approvvigionamento energia'!A7962+'Approvvigionamento energia'!B7962+'Approvvigionamento energia'!I7962</f>
        <v>198.99972632061525</v>
      </c>
      <c r="K7962">
        <f>IF(MIN(LCOH!$C$18,J7962)&gt;=$P$48*LCOH!$C$18, MIN(LCOH!$C$18,J7962),0)</f>
        <v>0</v>
      </c>
      <c r="L7962">
        <f t="shared" si="249"/>
        <v>198.99972632061525</v>
      </c>
      <c r="M7962">
        <f>K7962/LCOH!$C$18</f>
        <v>0</v>
      </c>
      <c r="N7962">
        <f>K7962/LCOH!$C$34</f>
        <v>0</v>
      </c>
    </row>
    <row r="7963" spans="1:14" x14ac:dyDescent="0.35">
      <c r="A7963">
        <f>'Profilo fotovoltaico'!B7965*LCOH!$C$20</f>
        <v>0</v>
      </c>
      <c r="B7963">
        <f>'Profilo eolico'!B7965*LCOH!$C$21</f>
        <v>52.900000000000006</v>
      </c>
      <c r="C7963">
        <f>$P$35*'Profilo fotovoltaico'!B7965</f>
        <v>0</v>
      </c>
      <c r="D7963">
        <f>$Q$37*'Profilo eolico'!B7965</f>
        <v>308.65218591970654</v>
      </c>
      <c r="E7963">
        <f>$P$39*'Profilo fotovoltaico'!B7965+'Approvvigionamento energia'!$Q$39*'Profilo eolico'!B7965</f>
        <v>231.4891394397799</v>
      </c>
      <c r="F7963">
        <f>$P$41*'Profilo fotovoltaico'!B7965+'Approvvigionamento energia'!$Q$41*'Profilo eolico'!B7965</f>
        <v>154.32609295985327</v>
      </c>
      <c r="G7963">
        <f>$P$43*'Profilo fotovoltaico'!B7965+'Approvvigionamento energia'!$Q$43*'Profilo eolico'!B7965</f>
        <v>77.163046479926635</v>
      </c>
      <c r="H7963">
        <f t="shared" si="248"/>
        <v>1138.4335154826958</v>
      </c>
      <c r="I7963">
        <f>IF(LCOH!$C$28=Menu!$A$1,'Approvvigionamento energia'!C7963,0)+IF(LCOH!$C$28=Menu!$A$2,'Approvvigionamento energia'!D7963,0)+IF(LCOH!$C$28=Menu!$A$3,'Approvvigionamento energia'!E7963,0)+IF(LCOH!$C$28=Menu!$A$4,'Approvvigionamento energia'!F7963,0)+IF(LCOH!$C$28=Menu!$A$5,'Approvvigionamento energia'!G7963,0)+IF(LCOH!$C$28=Menu!$A$6,'Approvvigionamento energia'!H7963,0)</f>
        <v>154.32609295985327</v>
      </c>
      <c r="J7963">
        <f>'Approvvigionamento energia'!A7963+'Approvvigionamento energia'!B7963+'Approvvigionamento energia'!I7963</f>
        <v>207.22609295985328</v>
      </c>
      <c r="K7963">
        <f>IF(MIN(LCOH!$C$18,J7963)&gt;=$P$48*LCOH!$C$18, MIN(LCOH!$C$18,J7963),0)</f>
        <v>0</v>
      </c>
      <c r="L7963">
        <f t="shared" si="249"/>
        <v>207.22609295985328</v>
      </c>
      <c r="M7963">
        <f>K7963/LCOH!$C$18</f>
        <v>0</v>
      </c>
      <c r="N7963">
        <f>K7963/LCOH!$C$34</f>
        <v>0</v>
      </c>
    </row>
    <row r="7964" spans="1:14" x14ac:dyDescent="0.35">
      <c r="A7964">
        <f>'Profilo fotovoltaico'!B7966*LCOH!$C$20</f>
        <v>0</v>
      </c>
      <c r="B7964">
        <f>'Profilo eolico'!B7966*LCOH!$C$21</f>
        <v>50.3</v>
      </c>
      <c r="C7964">
        <f>$P$35*'Profilo fotovoltaico'!B7966</f>
        <v>0</v>
      </c>
      <c r="D7964">
        <f>$Q$37*'Profilo eolico'!B7966</f>
        <v>293.48213519397427</v>
      </c>
      <c r="E7964">
        <f>$P$39*'Profilo fotovoltaico'!B7966+'Approvvigionamento energia'!$Q$39*'Profilo eolico'!B7966</f>
        <v>220.11160139548068</v>
      </c>
      <c r="F7964">
        <f>$P$41*'Profilo fotovoltaico'!B7966+'Approvvigionamento energia'!$Q$41*'Profilo eolico'!B7966</f>
        <v>146.74106759698714</v>
      </c>
      <c r="G7964">
        <f>$P$43*'Profilo fotovoltaico'!B7966+'Approvvigionamento energia'!$Q$43*'Profilo eolico'!B7966</f>
        <v>73.370533798493568</v>
      </c>
      <c r="H7964">
        <f t="shared" si="248"/>
        <v>1138.4335154826958</v>
      </c>
      <c r="I7964">
        <f>IF(LCOH!$C$28=Menu!$A$1,'Approvvigionamento energia'!C7964,0)+IF(LCOH!$C$28=Menu!$A$2,'Approvvigionamento energia'!D7964,0)+IF(LCOH!$C$28=Menu!$A$3,'Approvvigionamento energia'!E7964,0)+IF(LCOH!$C$28=Menu!$A$4,'Approvvigionamento energia'!F7964,0)+IF(LCOH!$C$28=Menu!$A$5,'Approvvigionamento energia'!G7964,0)+IF(LCOH!$C$28=Menu!$A$6,'Approvvigionamento energia'!H7964,0)</f>
        <v>146.74106759698714</v>
      </c>
      <c r="J7964">
        <f>'Approvvigionamento energia'!A7964+'Approvvigionamento energia'!B7964+'Approvvigionamento energia'!I7964</f>
        <v>197.04106759698715</v>
      </c>
      <c r="K7964">
        <f>IF(MIN(LCOH!$C$18,J7964)&gt;=$P$48*LCOH!$C$18, MIN(LCOH!$C$18,J7964),0)</f>
        <v>0</v>
      </c>
      <c r="L7964">
        <f t="shared" si="249"/>
        <v>197.04106759698715</v>
      </c>
      <c r="M7964">
        <f>K7964/LCOH!$C$18</f>
        <v>0</v>
      </c>
      <c r="N7964">
        <f>K7964/LCOH!$C$34</f>
        <v>0</v>
      </c>
    </row>
    <row r="7965" spans="1:14" x14ac:dyDescent="0.35">
      <c r="A7965">
        <f>'Profilo fotovoltaico'!B7967*LCOH!$C$20</f>
        <v>0</v>
      </c>
      <c r="B7965">
        <f>'Profilo eolico'!B7967*LCOH!$C$21</f>
        <v>44.6</v>
      </c>
      <c r="C7965">
        <f>$P$35*'Profilo fotovoltaico'!B7967</f>
        <v>0</v>
      </c>
      <c r="D7965">
        <f>$Q$37*'Profilo eolico'!B7967</f>
        <v>260.22471629525353</v>
      </c>
      <c r="E7965">
        <f>$P$39*'Profilo fotovoltaico'!B7967+'Approvvigionamento energia'!$Q$39*'Profilo eolico'!B7967</f>
        <v>195.16853722144015</v>
      </c>
      <c r="F7965">
        <f>$P$41*'Profilo fotovoltaico'!B7967+'Approvvigionamento energia'!$Q$41*'Profilo eolico'!B7967</f>
        <v>130.11235814762676</v>
      </c>
      <c r="G7965">
        <f>$P$43*'Profilo fotovoltaico'!B7967+'Approvvigionamento energia'!$Q$43*'Profilo eolico'!B7967</f>
        <v>65.056179073813382</v>
      </c>
      <c r="H7965">
        <f t="shared" si="248"/>
        <v>1138.4335154826958</v>
      </c>
      <c r="I7965">
        <f>IF(LCOH!$C$28=Menu!$A$1,'Approvvigionamento energia'!C7965,0)+IF(LCOH!$C$28=Menu!$A$2,'Approvvigionamento energia'!D7965,0)+IF(LCOH!$C$28=Menu!$A$3,'Approvvigionamento energia'!E7965,0)+IF(LCOH!$C$28=Menu!$A$4,'Approvvigionamento energia'!F7965,0)+IF(LCOH!$C$28=Menu!$A$5,'Approvvigionamento energia'!G7965,0)+IF(LCOH!$C$28=Menu!$A$6,'Approvvigionamento energia'!H7965,0)</f>
        <v>130.11235814762676</v>
      </c>
      <c r="J7965">
        <f>'Approvvigionamento energia'!A7965+'Approvvigionamento energia'!B7965+'Approvvigionamento energia'!I7965</f>
        <v>174.71235814762676</v>
      </c>
      <c r="K7965">
        <f>IF(MIN(LCOH!$C$18,J7965)&gt;=$P$48*LCOH!$C$18, MIN(LCOH!$C$18,J7965),0)</f>
        <v>0</v>
      </c>
      <c r="L7965">
        <f t="shared" si="249"/>
        <v>174.71235814762676</v>
      </c>
      <c r="M7965">
        <f>K7965/LCOH!$C$18</f>
        <v>0</v>
      </c>
      <c r="N7965">
        <f>K7965/LCOH!$C$34</f>
        <v>0</v>
      </c>
    </row>
    <row r="7966" spans="1:14" x14ac:dyDescent="0.35">
      <c r="A7966">
        <f>'Profilo fotovoltaico'!B7968*LCOH!$C$20</f>
        <v>0</v>
      </c>
      <c r="B7966">
        <f>'Profilo eolico'!B7968*LCOH!$C$21</f>
        <v>38.1</v>
      </c>
      <c r="C7966">
        <f>$P$35*'Profilo fotovoltaico'!B7968</f>
        <v>0</v>
      </c>
      <c r="D7966">
        <f>$Q$37*'Profilo eolico'!B7968</f>
        <v>222.29958948092286</v>
      </c>
      <c r="E7966">
        <f>$P$39*'Profilo fotovoltaico'!B7968+'Approvvigionamento energia'!$Q$39*'Profilo eolico'!B7968</f>
        <v>166.72469211069213</v>
      </c>
      <c r="F7966">
        <f>$P$41*'Profilo fotovoltaico'!B7968+'Approvvigionamento energia'!$Q$41*'Profilo eolico'!B7968</f>
        <v>111.14979474046143</v>
      </c>
      <c r="G7966">
        <f>$P$43*'Profilo fotovoltaico'!B7968+'Approvvigionamento energia'!$Q$43*'Profilo eolico'!B7968</f>
        <v>55.574897370230715</v>
      </c>
      <c r="H7966">
        <f t="shared" si="248"/>
        <v>1138.4335154826958</v>
      </c>
      <c r="I7966">
        <f>IF(LCOH!$C$28=Menu!$A$1,'Approvvigionamento energia'!C7966,0)+IF(LCOH!$C$28=Menu!$A$2,'Approvvigionamento energia'!D7966,0)+IF(LCOH!$C$28=Menu!$A$3,'Approvvigionamento energia'!E7966,0)+IF(LCOH!$C$28=Menu!$A$4,'Approvvigionamento energia'!F7966,0)+IF(LCOH!$C$28=Menu!$A$5,'Approvvigionamento energia'!G7966,0)+IF(LCOH!$C$28=Menu!$A$6,'Approvvigionamento energia'!H7966,0)</f>
        <v>111.14979474046143</v>
      </c>
      <c r="J7966">
        <f>'Approvvigionamento energia'!A7966+'Approvvigionamento energia'!B7966+'Approvvigionamento energia'!I7966</f>
        <v>149.24979474046143</v>
      </c>
      <c r="K7966">
        <f>IF(MIN(LCOH!$C$18,J7966)&gt;=$P$48*LCOH!$C$18, MIN(LCOH!$C$18,J7966),0)</f>
        <v>0</v>
      </c>
      <c r="L7966">
        <f t="shared" si="249"/>
        <v>149.24979474046143</v>
      </c>
      <c r="M7966">
        <f>K7966/LCOH!$C$18</f>
        <v>0</v>
      </c>
      <c r="N7966">
        <f>K7966/LCOH!$C$34</f>
        <v>0</v>
      </c>
    </row>
    <row r="7967" spans="1:14" x14ac:dyDescent="0.35">
      <c r="A7967">
        <f>'Profilo fotovoltaico'!B7969*LCOH!$C$20</f>
        <v>0</v>
      </c>
      <c r="B7967">
        <f>'Profilo eolico'!B7969*LCOH!$C$21</f>
        <v>32.200000000000003</v>
      </c>
      <c r="C7967">
        <f>$P$35*'Profilo fotovoltaico'!B7969</f>
        <v>0</v>
      </c>
      <c r="D7967">
        <f>$Q$37*'Profilo eolico'!B7969</f>
        <v>187.87524360329962</v>
      </c>
      <c r="E7967">
        <f>$P$39*'Profilo fotovoltaico'!B7969+'Approvvigionamento energia'!$Q$39*'Profilo eolico'!B7969</f>
        <v>140.90643270247472</v>
      </c>
      <c r="F7967">
        <f>$P$41*'Profilo fotovoltaico'!B7969+'Approvvigionamento energia'!$Q$41*'Profilo eolico'!B7969</f>
        <v>93.937621801649811</v>
      </c>
      <c r="G7967">
        <f>$P$43*'Profilo fotovoltaico'!B7969+'Approvvigionamento energia'!$Q$43*'Profilo eolico'!B7969</f>
        <v>46.968810900824906</v>
      </c>
      <c r="H7967">
        <f t="shared" si="248"/>
        <v>1138.4335154826958</v>
      </c>
      <c r="I7967">
        <f>IF(LCOH!$C$28=Menu!$A$1,'Approvvigionamento energia'!C7967,0)+IF(LCOH!$C$28=Menu!$A$2,'Approvvigionamento energia'!D7967,0)+IF(LCOH!$C$28=Menu!$A$3,'Approvvigionamento energia'!E7967,0)+IF(LCOH!$C$28=Menu!$A$4,'Approvvigionamento energia'!F7967,0)+IF(LCOH!$C$28=Menu!$A$5,'Approvvigionamento energia'!G7967,0)+IF(LCOH!$C$28=Menu!$A$6,'Approvvigionamento energia'!H7967,0)</f>
        <v>93.937621801649811</v>
      </c>
      <c r="J7967">
        <f>'Approvvigionamento energia'!A7967+'Approvvigionamento energia'!B7967+'Approvvigionamento energia'!I7967</f>
        <v>126.13762180164981</v>
      </c>
      <c r="K7967">
        <f>IF(MIN(LCOH!$C$18,J7967)&gt;=$P$48*LCOH!$C$18, MIN(LCOH!$C$18,J7967),0)</f>
        <v>0</v>
      </c>
      <c r="L7967">
        <f t="shared" si="249"/>
        <v>126.13762180164981</v>
      </c>
      <c r="M7967">
        <f>K7967/LCOH!$C$18</f>
        <v>0</v>
      </c>
      <c r="N7967">
        <f>K7967/LCOH!$C$34</f>
        <v>0</v>
      </c>
    </row>
    <row r="7968" spans="1:14" x14ac:dyDescent="0.35">
      <c r="A7968">
        <f>'Profilo fotovoltaico'!B7970*LCOH!$C$20</f>
        <v>0</v>
      </c>
      <c r="B7968">
        <f>'Profilo eolico'!B7970*LCOH!$C$21</f>
        <v>29</v>
      </c>
      <c r="C7968">
        <f>$P$35*'Profilo fotovoltaico'!B7970</f>
        <v>0</v>
      </c>
      <c r="D7968">
        <f>$Q$37*'Profilo eolico'!B7970</f>
        <v>169.20441194085993</v>
      </c>
      <c r="E7968">
        <f>$P$39*'Profilo fotovoltaico'!B7970+'Approvvigionamento energia'!$Q$39*'Profilo eolico'!B7970</f>
        <v>126.90330895564493</v>
      </c>
      <c r="F7968">
        <f>$P$41*'Profilo fotovoltaico'!B7970+'Approvvigionamento energia'!$Q$41*'Profilo eolico'!B7970</f>
        <v>84.602205970429964</v>
      </c>
      <c r="G7968">
        <f>$P$43*'Profilo fotovoltaico'!B7970+'Approvvigionamento energia'!$Q$43*'Profilo eolico'!B7970</f>
        <v>42.301102985214982</v>
      </c>
      <c r="H7968">
        <f t="shared" si="248"/>
        <v>1138.4335154826958</v>
      </c>
      <c r="I7968">
        <f>IF(LCOH!$C$28=Menu!$A$1,'Approvvigionamento energia'!C7968,0)+IF(LCOH!$C$28=Menu!$A$2,'Approvvigionamento energia'!D7968,0)+IF(LCOH!$C$28=Menu!$A$3,'Approvvigionamento energia'!E7968,0)+IF(LCOH!$C$28=Menu!$A$4,'Approvvigionamento energia'!F7968,0)+IF(LCOH!$C$28=Menu!$A$5,'Approvvigionamento energia'!G7968,0)+IF(LCOH!$C$28=Menu!$A$6,'Approvvigionamento energia'!H7968,0)</f>
        <v>84.602205970429964</v>
      </c>
      <c r="J7968">
        <f>'Approvvigionamento energia'!A7968+'Approvvigionamento energia'!B7968+'Approvvigionamento energia'!I7968</f>
        <v>113.60220597042996</v>
      </c>
      <c r="K7968">
        <f>IF(MIN(LCOH!$C$18,J7968)&gt;=$P$48*LCOH!$C$18, MIN(LCOH!$C$18,J7968),0)</f>
        <v>0</v>
      </c>
      <c r="L7968">
        <f t="shared" si="249"/>
        <v>113.60220597042996</v>
      </c>
      <c r="M7968">
        <f>K7968/LCOH!$C$18</f>
        <v>0</v>
      </c>
      <c r="N7968">
        <f>K7968/LCOH!$C$34</f>
        <v>0</v>
      </c>
    </row>
    <row r="7969" spans="1:14" x14ac:dyDescent="0.35">
      <c r="A7969">
        <f>'Profilo fotovoltaico'!B7971*LCOH!$C$20</f>
        <v>0</v>
      </c>
      <c r="B7969">
        <f>'Profilo eolico'!B7971*LCOH!$C$21</f>
        <v>28</v>
      </c>
      <c r="C7969">
        <f>$P$35*'Profilo fotovoltaico'!B7971</f>
        <v>0</v>
      </c>
      <c r="D7969">
        <f>$Q$37*'Profilo eolico'!B7971</f>
        <v>163.36977704634751</v>
      </c>
      <c r="E7969">
        <f>$P$39*'Profilo fotovoltaico'!B7971+'Approvvigionamento energia'!$Q$39*'Profilo eolico'!B7971</f>
        <v>122.52733278476063</v>
      </c>
      <c r="F7969">
        <f>$P$41*'Profilo fotovoltaico'!B7971+'Approvvigionamento energia'!$Q$41*'Profilo eolico'!B7971</f>
        <v>81.684888523173754</v>
      </c>
      <c r="G7969">
        <f>$P$43*'Profilo fotovoltaico'!B7971+'Approvvigionamento energia'!$Q$43*'Profilo eolico'!B7971</f>
        <v>40.842444261586877</v>
      </c>
      <c r="H7969">
        <f t="shared" si="248"/>
        <v>1138.4335154826958</v>
      </c>
      <c r="I7969">
        <f>IF(LCOH!$C$28=Menu!$A$1,'Approvvigionamento energia'!C7969,0)+IF(LCOH!$C$28=Menu!$A$2,'Approvvigionamento energia'!D7969,0)+IF(LCOH!$C$28=Menu!$A$3,'Approvvigionamento energia'!E7969,0)+IF(LCOH!$C$28=Menu!$A$4,'Approvvigionamento energia'!F7969,0)+IF(LCOH!$C$28=Menu!$A$5,'Approvvigionamento energia'!G7969,0)+IF(LCOH!$C$28=Menu!$A$6,'Approvvigionamento energia'!H7969,0)</f>
        <v>81.684888523173754</v>
      </c>
      <c r="J7969">
        <f>'Approvvigionamento energia'!A7969+'Approvvigionamento energia'!B7969+'Approvvigionamento energia'!I7969</f>
        <v>109.68488852317375</v>
      </c>
      <c r="K7969">
        <f>IF(MIN(LCOH!$C$18,J7969)&gt;=$P$48*LCOH!$C$18, MIN(LCOH!$C$18,J7969),0)</f>
        <v>0</v>
      </c>
      <c r="L7969">
        <f t="shared" si="249"/>
        <v>109.68488852317375</v>
      </c>
      <c r="M7969">
        <f>K7969/LCOH!$C$18</f>
        <v>0</v>
      </c>
      <c r="N7969">
        <f>K7969/LCOH!$C$34</f>
        <v>0</v>
      </c>
    </row>
    <row r="7970" spans="1:14" x14ac:dyDescent="0.35">
      <c r="A7970">
        <f>'Profilo fotovoltaico'!B7972*LCOH!$C$20</f>
        <v>0</v>
      </c>
      <c r="B7970">
        <f>'Profilo eolico'!B7972*LCOH!$C$21</f>
        <v>28.2</v>
      </c>
      <c r="C7970">
        <f>$P$35*'Profilo fotovoltaico'!B7972</f>
        <v>0</v>
      </c>
      <c r="D7970">
        <f>$Q$37*'Profilo eolico'!B7972</f>
        <v>164.53670402524997</v>
      </c>
      <c r="E7970">
        <f>$P$39*'Profilo fotovoltaico'!B7972+'Approvvigionamento energia'!$Q$39*'Profilo eolico'!B7972</f>
        <v>123.40252801893749</v>
      </c>
      <c r="F7970">
        <f>$P$41*'Profilo fotovoltaico'!B7972+'Approvvigionamento energia'!$Q$41*'Profilo eolico'!B7972</f>
        <v>82.268352012624987</v>
      </c>
      <c r="G7970">
        <f>$P$43*'Profilo fotovoltaico'!B7972+'Approvvigionamento energia'!$Q$43*'Profilo eolico'!B7972</f>
        <v>41.134176006312494</v>
      </c>
      <c r="H7970">
        <f t="shared" si="248"/>
        <v>1138.4335154826958</v>
      </c>
      <c r="I7970">
        <f>IF(LCOH!$C$28=Menu!$A$1,'Approvvigionamento energia'!C7970,0)+IF(LCOH!$C$28=Menu!$A$2,'Approvvigionamento energia'!D7970,0)+IF(LCOH!$C$28=Menu!$A$3,'Approvvigionamento energia'!E7970,0)+IF(LCOH!$C$28=Menu!$A$4,'Approvvigionamento energia'!F7970,0)+IF(LCOH!$C$28=Menu!$A$5,'Approvvigionamento energia'!G7970,0)+IF(LCOH!$C$28=Menu!$A$6,'Approvvigionamento energia'!H7970,0)</f>
        <v>82.268352012624987</v>
      </c>
      <c r="J7970">
        <f>'Approvvigionamento energia'!A7970+'Approvvigionamento energia'!B7970+'Approvvigionamento energia'!I7970</f>
        <v>110.46835201262499</v>
      </c>
      <c r="K7970">
        <f>IF(MIN(LCOH!$C$18,J7970)&gt;=$P$48*LCOH!$C$18, MIN(LCOH!$C$18,J7970),0)</f>
        <v>0</v>
      </c>
      <c r="L7970">
        <f t="shared" si="249"/>
        <v>110.46835201262499</v>
      </c>
      <c r="M7970">
        <f>K7970/LCOH!$C$18</f>
        <v>0</v>
      </c>
      <c r="N7970">
        <f>K7970/LCOH!$C$34</f>
        <v>0</v>
      </c>
    </row>
    <row r="7971" spans="1:14" x14ac:dyDescent="0.35">
      <c r="A7971">
        <f>'Profilo fotovoltaico'!B7973*LCOH!$C$20</f>
        <v>0</v>
      </c>
      <c r="B7971">
        <f>'Profilo eolico'!B7973*LCOH!$C$21</f>
        <v>30</v>
      </c>
      <c r="C7971">
        <f>$P$35*'Profilo fotovoltaico'!B7973</f>
        <v>0</v>
      </c>
      <c r="D7971">
        <f>$Q$37*'Profilo eolico'!B7973</f>
        <v>175.03904683537232</v>
      </c>
      <c r="E7971">
        <f>$P$39*'Profilo fotovoltaico'!B7973+'Approvvigionamento energia'!$Q$39*'Profilo eolico'!B7973</f>
        <v>131.27928512652923</v>
      </c>
      <c r="F7971">
        <f>$P$41*'Profilo fotovoltaico'!B7973+'Approvvigionamento energia'!$Q$41*'Profilo eolico'!B7973</f>
        <v>87.519523417686159</v>
      </c>
      <c r="G7971">
        <f>$P$43*'Profilo fotovoltaico'!B7973+'Approvvigionamento energia'!$Q$43*'Profilo eolico'!B7973</f>
        <v>43.759761708843079</v>
      </c>
      <c r="H7971">
        <f t="shared" si="248"/>
        <v>1138.4335154826958</v>
      </c>
      <c r="I7971">
        <f>IF(LCOH!$C$28=Menu!$A$1,'Approvvigionamento energia'!C7971,0)+IF(LCOH!$C$28=Menu!$A$2,'Approvvigionamento energia'!D7971,0)+IF(LCOH!$C$28=Menu!$A$3,'Approvvigionamento energia'!E7971,0)+IF(LCOH!$C$28=Menu!$A$4,'Approvvigionamento energia'!F7971,0)+IF(LCOH!$C$28=Menu!$A$5,'Approvvigionamento energia'!G7971,0)+IF(LCOH!$C$28=Menu!$A$6,'Approvvigionamento energia'!H7971,0)</f>
        <v>87.519523417686159</v>
      </c>
      <c r="J7971">
        <f>'Approvvigionamento energia'!A7971+'Approvvigionamento energia'!B7971+'Approvvigionamento energia'!I7971</f>
        <v>117.51952341768616</v>
      </c>
      <c r="K7971">
        <f>IF(MIN(LCOH!$C$18,J7971)&gt;=$P$48*LCOH!$C$18, MIN(LCOH!$C$18,J7971),0)</f>
        <v>0</v>
      </c>
      <c r="L7971">
        <f t="shared" si="249"/>
        <v>117.51952341768616</v>
      </c>
      <c r="M7971">
        <f>K7971/LCOH!$C$18</f>
        <v>0</v>
      </c>
      <c r="N7971">
        <f>K7971/LCOH!$C$34</f>
        <v>0</v>
      </c>
    </row>
    <row r="7972" spans="1:14" x14ac:dyDescent="0.35">
      <c r="A7972">
        <f>'Profilo fotovoltaico'!B7974*LCOH!$C$20</f>
        <v>0</v>
      </c>
      <c r="B7972">
        <f>'Profilo eolico'!B7974*LCOH!$C$21</f>
        <v>33.9</v>
      </c>
      <c r="C7972">
        <f>$P$35*'Profilo fotovoltaico'!B7974</f>
        <v>0</v>
      </c>
      <c r="D7972">
        <f>$Q$37*'Profilo eolico'!B7974</f>
        <v>197.79412292397072</v>
      </c>
      <c r="E7972">
        <f>$P$39*'Profilo fotovoltaico'!B7974+'Approvvigionamento energia'!$Q$39*'Profilo eolico'!B7974</f>
        <v>148.34559219297805</v>
      </c>
      <c r="F7972">
        <f>$P$41*'Profilo fotovoltaico'!B7974+'Approvvigionamento energia'!$Q$41*'Profilo eolico'!B7974</f>
        <v>98.897061461985359</v>
      </c>
      <c r="G7972">
        <f>$P$43*'Profilo fotovoltaico'!B7974+'Approvvigionamento energia'!$Q$43*'Profilo eolico'!B7974</f>
        <v>49.44853073099268</v>
      </c>
      <c r="H7972">
        <f t="shared" si="248"/>
        <v>1138.4335154826958</v>
      </c>
      <c r="I7972">
        <f>IF(LCOH!$C$28=Menu!$A$1,'Approvvigionamento energia'!C7972,0)+IF(LCOH!$C$28=Menu!$A$2,'Approvvigionamento energia'!D7972,0)+IF(LCOH!$C$28=Menu!$A$3,'Approvvigionamento energia'!E7972,0)+IF(LCOH!$C$28=Menu!$A$4,'Approvvigionamento energia'!F7972,0)+IF(LCOH!$C$28=Menu!$A$5,'Approvvigionamento energia'!G7972,0)+IF(LCOH!$C$28=Menu!$A$6,'Approvvigionamento energia'!H7972,0)</f>
        <v>98.897061461985359</v>
      </c>
      <c r="J7972">
        <f>'Approvvigionamento energia'!A7972+'Approvvigionamento energia'!B7972+'Approvvigionamento energia'!I7972</f>
        <v>132.79706146198535</v>
      </c>
      <c r="K7972">
        <f>IF(MIN(LCOH!$C$18,J7972)&gt;=$P$48*LCOH!$C$18, MIN(LCOH!$C$18,J7972),0)</f>
        <v>0</v>
      </c>
      <c r="L7972">
        <f t="shared" si="249"/>
        <v>132.79706146198535</v>
      </c>
      <c r="M7972">
        <f>K7972/LCOH!$C$18</f>
        <v>0</v>
      </c>
      <c r="N7972">
        <f>K7972/LCOH!$C$34</f>
        <v>0</v>
      </c>
    </row>
    <row r="7973" spans="1:14" x14ac:dyDescent="0.35">
      <c r="A7973">
        <f>'Profilo fotovoltaico'!B7975*LCOH!$C$20</f>
        <v>0</v>
      </c>
      <c r="B7973">
        <f>'Profilo eolico'!B7975*LCOH!$C$21</f>
        <v>37.699999999999996</v>
      </c>
      <c r="C7973">
        <f>$P$35*'Profilo fotovoltaico'!B7975</f>
        <v>0</v>
      </c>
      <c r="D7973">
        <f>$Q$37*'Profilo eolico'!B7975</f>
        <v>219.96573552311787</v>
      </c>
      <c r="E7973">
        <f>$P$39*'Profilo fotovoltaico'!B7975+'Approvvigionamento energia'!$Q$39*'Profilo eolico'!B7975</f>
        <v>164.97430164233839</v>
      </c>
      <c r="F7973">
        <f>$P$41*'Profilo fotovoltaico'!B7975+'Approvvigionamento energia'!$Q$41*'Profilo eolico'!B7975</f>
        <v>109.98286776155894</v>
      </c>
      <c r="G7973">
        <f>$P$43*'Profilo fotovoltaico'!B7975+'Approvvigionamento energia'!$Q$43*'Profilo eolico'!B7975</f>
        <v>54.991433880779468</v>
      </c>
      <c r="H7973">
        <f t="shared" si="248"/>
        <v>1138.4335154826958</v>
      </c>
      <c r="I7973">
        <f>IF(LCOH!$C$28=Menu!$A$1,'Approvvigionamento energia'!C7973,0)+IF(LCOH!$C$28=Menu!$A$2,'Approvvigionamento energia'!D7973,0)+IF(LCOH!$C$28=Menu!$A$3,'Approvvigionamento energia'!E7973,0)+IF(LCOH!$C$28=Menu!$A$4,'Approvvigionamento energia'!F7973,0)+IF(LCOH!$C$28=Menu!$A$5,'Approvvigionamento energia'!G7973,0)+IF(LCOH!$C$28=Menu!$A$6,'Approvvigionamento energia'!H7973,0)</f>
        <v>109.98286776155894</v>
      </c>
      <c r="J7973">
        <f>'Approvvigionamento energia'!A7973+'Approvvigionamento energia'!B7973+'Approvvigionamento energia'!I7973</f>
        <v>147.68286776155892</v>
      </c>
      <c r="K7973">
        <f>IF(MIN(LCOH!$C$18,J7973)&gt;=$P$48*LCOH!$C$18, MIN(LCOH!$C$18,J7973),0)</f>
        <v>0</v>
      </c>
      <c r="L7973">
        <f t="shared" si="249"/>
        <v>147.68286776155892</v>
      </c>
      <c r="M7973">
        <f>K7973/LCOH!$C$18</f>
        <v>0</v>
      </c>
      <c r="N7973">
        <f>K7973/LCOH!$C$34</f>
        <v>0</v>
      </c>
    </row>
    <row r="7974" spans="1:14" x14ac:dyDescent="0.35">
      <c r="A7974">
        <f>'Profilo fotovoltaico'!B7976*LCOH!$C$20</f>
        <v>0</v>
      </c>
      <c r="B7974">
        <f>'Profilo eolico'!B7976*LCOH!$C$21</f>
        <v>42.1</v>
      </c>
      <c r="C7974">
        <f>$P$35*'Profilo fotovoltaico'!B7976</f>
        <v>0</v>
      </c>
      <c r="D7974">
        <f>$Q$37*'Profilo eolico'!B7976</f>
        <v>245.63812905897248</v>
      </c>
      <c r="E7974">
        <f>$P$39*'Profilo fotovoltaico'!B7976+'Approvvigionamento energia'!$Q$39*'Profilo eolico'!B7976</f>
        <v>184.22859679422936</v>
      </c>
      <c r="F7974">
        <f>$P$41*'Profilo fotovoltaico'!B7976+'Approvvigionamento energia'!$Q$41*'Profilo eolico'!B7976</f>
        <v>122.81906452948624</v>
      </c>
      <c r="G7974">
        <f>$P$43*'Profilo fotovoltaico'!B7976+'Approvvigionamento energia'!$Q$43*'Profilo eolico'!B7976</f>
        <v>61.40953226474312</v>
      </c>
      <c r="H7974">
        <f t="shared" si="248"/>
        <v>1138.4335154826958</v>
      </c>
      <c r="I7974">
        <f>IF(LCOH!$C$28=Menu!$A$1,'Approvvigionamento energia'!C7974,0)+IF(LCOH!$C$28=Menu!$A$2,'Approvvigionamento energia'!D7974,0)+IF(LCOH!$C$28=Menu!$A$3,'Approvvigionamento energia'!E7974,0)+IF(LCOH!$C$28=Menu!$A$4,'Approvvigionamento energia'!F7974,0)+IF(LCOH!$C$28=Menu!$A$5,'Approvvigionamento energia'!G7974,0)+IF(LCOH!$C$28=Menu!$A$6,'Approvvigionamento energia'!H7974,0)</f>
        <v>122.81906452948624</v>
      </c>
      <c r="J7974">
        <f>'Approvvigionamento energia'!A7974+'Approvvigionamento energia'!B7974+'Approvvigionamento energia'!I7974</f>
        <v>164.91906452948623</v>
      </c>
      <c r="K7974">
        <f>IF(MIN(LCOH!$C$18,J7974)&gt;=$P$48*LCOH!$C$18, MIN(LCOH!$C$18,J7974),0)</f>
        <v>0</v>
      </c>
      <c r="L7974">
        <f t="shared" si="249"/>
        <v>164.91906452948623</v>
      </c>
      <c r="M7974">
        <f>K7974/LCOH!$C$18</f>
        <v>0</v>
      </c>
      <c r="N7974">
        <f>K7974/LCOH!$C$34</f>
        <v>0</v>
      </c>
    </row>
    <row r="7975" spans="1:14" x14ac:dyDescent="0.35">
      <c r="A7975">
        <f>'Profilo fotovoltaico'!B7977*LCOH!$C$20</f>
        <v>0</v>
      </c>
      <c r="B7975">
        <f>'Profilo eolico'!B7977*LCOH!$C$21</f>
        <v>48</v>
      </c>
      <c r="C7975">
        <f>$P$35*'Profilo fotovoltaico'!B7977</f>
        <v>0</v>
      </c>
      <c r="D7975">
        <f>$Q$37*'Profilo eolico'!B7977</f>
        <v>280.06247493659572</v>
      </c>
      <c r="E7975">
        <f>$P$39*'Profilo fotovoltaico'!B7977+'Approvvigionamento energia'!$Q$39*'Profilo eolico'!B7977</f>
        <v>210.04685620244678</v>
      </c>
      <c r="F7975">
        <f>$P$41*'Profilo fotovoltaico'!B7977+'Approvvigionamento energia'!$Q$41*'Profilo eolico'!B7977</f>
        <v>140.03123746829786</v>
      </c>
      <c r="G7975">
        <f>$P$43*'Profilo fotovoltaico'!B7977+'Approvvigionamento energia'!$Q$43*'Profilo eolico'!B7977</f>
        <v>70.01561873414893</v>
      </c>
      <c r="H7975">
        <f t="shared" si="248"/>
        <v>1138.4335154826958</v>
      </c>
      <c r="I7975">
        <f>IF(LCOH!$C$28=Menu!$A$1,'Approvvigionamento energia'!C7975,0)+IF(LCOH!$C$28=Menu!$A$2,'Approvvigionamento energia'!D7975,0)+IF(LCOH!$C$28=Menu!$A$3,'Approvvigionamento energia'!E7975,0)+IF(LCOH!$C$28=Menu!$A$4,'Approvvigionamento energia'!F7975,0)+IF(LCOH!$C$28=Menu!$A$5,'Approvvigionamento energia'!G7975,0)+IF(LCOH!$C$28=Menu!$A$6,'Approvvigionamento energia'!H7975,0)</f>
        <v>140.03123746829786</v>
      </c>
      <c r="J7975">
        <f>'Approvvigionamento energia'!A7975+'Approvvigionamento energia'!B7975+'Approvvigionamento energia'!I7975</f>
        <v>188.03123746829786</v>
      </c>
      <c r="K7975">
        <f>IF(MIN(LCOH!$C$18,J7975)&gt;=$P$48*LCOH!$C$18, MIN(LCOH!$C$18,J7975),0)</f>
        <v>0</v>
      </c>
      <c r="L7975">
        <f t="shared" si="249"/>
        <v>188.03123746829786</v>
      </c>
      <c r="M7975">
        <f>K7975/LCOH!$C$18</f>
        <v>0</v>
      </c>
      <c r="N7975">
        <f>K7975/LCOH!$C$34</f>
        <v>0</v>
      </c>
    </row>
    <row r="7976" spans="1:14" x14ac:dyDescent="0.35">
      <c r="A7976">
        <f>'Profilo fotovoltaico'!B7978*LCOH!$C$20</f>
        <v>7</v>
      </c>
      <c r="B7976">
        <f>'Profilo eolico'!B7978*LCOH!$C$21</f>
        <v>53.1</v>
      </c>
      <c r="C7976">
        <f>$P$35*'Profilo fotovoltaico'!B7978</f>
        <v>51.482285313354453</v>
      </c>
      <c r="D7976">
        <f>$Q$37*'Profilo eolico'!B7978</f>
        <v>309.81911289860903</v>
      </c>
      <c r="E7976">
        <f>$P$39*'Profilo fotovoltaico'!B7978+'Approvvigionamento energia'!$Q$39*'Profilo eolico'!B7978</f>
        <v>245.23490600229536</v>
      </c>
      <c r="F7976">
        <f>$P$41*'Profilo fotovoltaico'!B7978+'Approvvigionamento energia'!$Q$41*'Profilo eolico'!B7978</f>
        <v>180.65069910598174</v>
      </c>
      <c r="G7976">
        <f>$P$43*'Profilo fotovoltaico'!B7978+'Approvvigionamento energia'!$Q$43*'Profilo eolico'!B7978</f>
        <v>116.0664922096681</v>
      </c>
      <c r="H7976">
        <f t="shared" si="248"/>
        <v>1138.4335154826958</v>
      </c>
      <c r="I7976">
        <f>IF(LCOH!$C$28=Menu!$A$1,'Approvvigionamento energia'!C7976,0)+IF(LCOH!$C$28=Menu!$A$2,'Approvvigionamento energia'!D7976,0)+IF(LCOH!$C$28=Menu!$A$3,'Approvvigionamento energia'!E7976,0)+IF(LCOH!$C$28=Menu!$A$4,'Approvvigionamento energia'!F7976,0)+IF(LCOH!$C$28=Menu!$A$5,'Approvvigionamento energia'!G7976,0)+IF(LCOH!$C$28=Menu!$A$6,'Approvvigionamento energia'!H7976,0)</f>
        <v>180.65069910598174</v>
      </c>
      <c r="J7976">
        <f>'Approvvigionamento energia'!A7976+'Approvvigionamento energia'!B7976+'Approvvigionamento energia'!I7976</f>
        <v>240.75069910598174</v>
      </c>
      <c r="K7976">
        <f>IF(MIN(LCOH!$C$18,J7976)&gt;=$P$48*LCOH!$C$18, MIN(LCOH!$C$18,J7976),0)</f>
        <v>0</v>
      </c>
      <c r="L7976">
        <f t="shared" si="249"/>
        <v>240.75069910598174</v>
      </c>
      <c r="M7976">
        <f>K7976/LCOH!$C$18</f>
        <v>0</v>
      </c>
      <c r="N7976">
        <f>K7976/LCOH!$C$34</f>
        <v>0</v>
      </c>
    </row>
    <row r="7977" spans="1:14" x14ac:dyDescent="0.35">
      <c r="A7977">
        <f>'Profilo fotovoltaico'!B7979*LCOH!$C$20</f>
        <v>84</v>
      </c>
      <c r="B7977">
        <f>'Profilo eolico'!B7979*LCOH!$C$21</f>
        <v>51.3</v>
      </c>
      <c r="C7977">
        <f>$P$35*'Profilo fotovoltaico'!B7979</f>
        <v>617.78742376025355</v>
      </c>
      <c r="D7977">
        <f>$Q$37*'Profilo eolico'!B7979</f>
        <v>299.31677008848669</v>
      </c>
      <c r="E7977">
        <f>$P$39*'Profilo fotovoltaico'!B7979+'Approvvigionamento energia'!$Q$39*'Profilo eolico'!B7979</f>
        <v>378.93443350642838</v>
      </c>
      <c r="F7977">
        <f>$P$41*'Profilo fotovoltaico'!B7979+'Approvvigionamento energia'!$Q$41*'Profilo eolico'!B7979</f>
        <v>458.55209692437012</v>
      </c>
      <c r="G7977">
        <f>$P$43*'Profilo fotovoltaico'!B7979+'Approvvigionamento energia'!$Q$43*'Profilo eolico'!B7979</f>
        <v>538.16976034231175</v>
      </c>
      <c r="H7977">
        <f t="shared" si="248"/>
        <v>1138.4335154826958</v>
      </c>
      <c r="I7977">
        <f>IF(LCOH!$C$28=Menu!$A$1,'Approvvigionamento energia'!C7977,0)+IF(LCOH!$C$28=Menu!$A$2,'Approvvigionamento energia'!D7977,0)+IF(LCOH!$C$28=Menu!$A$3,'Approvvigionamento energia'!E7977,0)+IF(LCOH!$C$28=Menu!$A$4,'Approvvigionamento energia'!F7977,0)+IF(LCOH!$C$28=Menu!$A$5,'Approvvigionamento energia'!G7977,0)+IF(LCOH!$C$28=Menu!$A$6,'Approvvigionamento energia'!H7977,0)</f>
        <v>458.55209692437012</v>
      </c>
      <c r="J7977">
        <f>'Approvvigionamento energia'!A7977+'Approvvigionamento energia'!B7977+'Approvvigionamento energia'!I7977</f>
        <v>593.85209692437013</v>
      </c>
      <c r="K7977">
        <f>IF(MIN(LCOH!$C$18,J7977)&gt;=$P$48*LCOH!$C$18, MIN(LCOH!$C$18,J7977),0)</f>
        <v>593.85209692437013</v>
      </c>
      <c r="L7977">
        <f t="shared" si="249"/>
        <v>0</v>
      </c>
      <c r="M7977">
        <f>K7977/LCOH!$C$18</f>
        <v>0.39590139794958007</v>
      </c>
      <c r="N7977">
        <f>K7977/LCOH!$C$34</f>
        <v>11.442236934958963</v>
      </c>
    </row>
    <row r="7978" spans="1:14" x14ac:dyDescent="0.35">
      <c r="A7978">
        <f>'Profilo fotovoltaico'!B7980*LCOH!$C$20</f>
        <v>200</v>
      </c>
      <c r="B7978">
        <f>'Profilo eolico'!B7980*LCOH!$C$21</f>
        <v>48.800000000000004</v>
      </c>
      <c r="C7978">
        <f>$P$35*'Profilo fotovoltaico'!B7980</f>
        <v>1470.922437524413</v>
      </c>
      <c r="D7978">
        <f>$Q$37*'Profilo eolico'!B7980</f>
        <v>284.73018285220564</v>
      </c>
      <c r="E7978">
        <f>$P$39*'Profilo fotovoltaico'!B7980+'Approvvigionamento energia'!$Q$39*'Profilo eolico'!B7980</f>
        <v>581.27824652025743</v>
      </c>
      <c r="F7978">
        <f>$P$41*'Profilo fotovoltaico'!B7980+'Approvvigionamento energia'!$Q$41*'Profilo eolico'!B7980</f>
        <v>877.82631018830932</v>
      </c>
      <c r="G7978">
        <f>$P$43*'Profilo fotovoltaico'!B7980+'Approvvigionamento energia'!$Q$43*'Profilo eolico'!B7980</f>
        <v>1174.3743738563612</v>
      </c>
      <c r="H7978">
        <f t="shared" si="248"/>
        <v>1138.4335154826958</v>
      </c>
      <c r="I7978">
        <f>IF(LCOH!$C$28=Menu!$A$1,'Approvvigionamento energia'!C7978,0)+IF(LCOH!$C$28=Menu!$A$2,'Approvvigionamento energia'!D7978,0)+IF(LCOH!$C$28=Menu!$A$3,'Approvvigionamento energia'!E7978,0)+IF(LCOH!$C$28=Menu!$A$4,'Approvvigionamento energia'!F7978,0)+IF(LCOH!$C$28=Menu!$A$5,'Approvvigionamento energia'!G7978,0)+IF(LCOH!$C$28=Menu!$A$6,'Approvvigionamento energia'!H7978,0)</f>
        <v>877.82631018830932</v>
      </c>
      <c r="J7978">
        <f>'Approvvigionamento energia'!A7978+'Approvvigionamento energia'!B7978+'Approvvigionamento energia'!I7978</f>
        <v>1126.6263101883094</v>
      </c>
      <c r="K7978">
        <f>IF(MIN(LCOH!$C$18,J7978)&gt;=$P$48*LCOH!$C$18, MIN(LCOH!$C$18,J7978),0)</f>
        <v>1126.6263101883094</v>
      </c>
      <c r="L7978">
        <f t="shared" si="249"/>
        <v>0</v>
      </c>
      <c r="M7978">
        <f>K7978/LCOH!$C$18</f>
        <v>0.75108420679220622</v>
      </c>
      <c r="N7978">
        <f>K7978/LCOH!$C$34</f>
        <v>21.707636034456829</v>
      </c>
    </row>
    <row r="7979" spans="1:14" x14ac:dyDescent="0.35">
      <c r="A7979">
        <f>'Profilo fotovoltaico'!B7981*LCOH!$C$20</f>
        <v>303</v>
      </c>
      <c r="B7979">
        <f>'Profilo eolico'!B7981*LCOH!$C$21</f>
        <v>50.8</v>
      </c>
      <c r="C7979">
        <f>$P$35*'Profilo fotovoltaico'!B7981</f>
        <v>2228.4474928494856</v>
      </c>
      <c r="D7979">
        <f>$Q$37*'Profilo eolico'!B7981</f>
        <v>296.39945264123048</v>
      </c>
      <c r="E7979">
        <f>$P$39*'Profilo fotovoltaico'!B7981+'Approvvigionamento energia'!$Q$39*'Profilo eolico'!B7981</f>
        <v>779.4114626932942</v>
      </c>
      <c r="F7979">
        <f>$P$41*'Profilo fotovoltaico'!B7981+'Approvvigionamento energia'!$Q$41*'Profilo eolico'!B7981</f>
        <v>1262.4234727453581</v>
      </c>
      <c r="G7979">
        <f>$P$43*'Profilo fotovoltaico'!B7981+'Approvvigionamento energia'!$Q$43*'Profilo eolico'!B7981</f>
        <v>1745.4354827974221</v>
      </c>
      <c r="H7979">
        <f t="shared" si="248"/>
        <v>1138.4335154826958</v>
      </c>
      <c r="I7979">
        <f>IF(LCOH!$C$28=Menu!$A$1,'Approvvigionamento energia'!C7979,0)+IF(LCOH!$C$28=Menu!$A$2,'Approvvigionamento energia'!D7979,0)+IF(LCOH!$C$28=Menu!$A$3,'Approvvigionamento energia'!E7979,0)+IF(LCOH!$C$28=Menu!$A$4,'Approvvigionamento energia'!F7979,0)+IF(LCOH!$C$28=Menu!$A$5,'Approvvigionamento energia'!G7979,0)+IF(LCOH!$C$28=Menu!$A$6,'Approvvigionamento energia'!H7979,0)</f>
        <v>1262.4234727453581</v>
      </c>
      <c r="J7979">
        <f>'Approvvigionamento energia'!A7979+'Approvvigionamento energia'!B7979+'Approvvigionamento energia'!I7979</f>
        <v>1616.2234727453581</v>
      </c>
      <c r="K7979">
        <f>IF(MIN(LCOH!$C$18,J7979)&gt;=$P$48*LCOH!$C$18, MIN(LCOH!$C$18,J7979),0)</f>
        <v>1500</v>
      </c>
      <c r="L7979">
        <f t="shared" si="249"/>
        <v>116.22347274535809</v>
      </c>
      <c r="M7979">
        <f>K7979/LCOH!$C$18</f>
        <v>1</v>
      </c>
      <c r="N7979">
        <f>K7979/LCOH!$C$34</f>
        <v>28.901734104046245</v>
      </c>
    </row>
    <row r="7980" spans="1:14" x14ac:dyDescent="0.35">
      <c r="A7980">
        <f>'Profilo fotovoltaico'!B7982*LCOH!$C$20</f>
        <v>365</v>
      </c>
      <c r="B7980">
        <f>'Profilo eolico'!B7982*LCOH!$C$21</f>
        <v>53.1</v>
      </c>
      <c r="C7980">
        <f>$P$35*'Profilo fotovoltaico'!B7982</f>
        <v>2684.4334484820538</v>
      </c>
      <c r="D7980">
        <f>$Q$37*'Profilo eolico'!B7982</f>
        <v>309.81911289860903</v>
      </c>
      <c r="E7980">
        <f>$P$39*'Profilo fotovoltaico'!B7982+'Approvvigionamento energia'!$Q$39*'Profilo eolico'!B7982</f>
        <v>903.47269679447027</v>
      </c>
      <c r="F7980">
        <f>$P$41*'Profilo fotovoltaico'!B7982+'Approvvigionamento energia'!$Q$41*'Profilo eolico'!B7982</f>
        <v>1497.1262806903314</v>
      </c>
      <c r="G7980">
        <f>$P$43*'Profilo fotovoltaico'!B7982+'Approvvigionamento energia'!$Q$43*'Profilo eolico'!B7982</f>
        <v>2090.7798645861926</v>
      </c>
      <c r="H7980">
        <f t="shared" si="248"/>
        <v>1138.4335154826958</v>
      </c>
      <c r="I7980">
        <f>IF(LCOH!$C$28=Menu!$A$1,'Approvvigionamento energia'!C7980,0)+IF(LCOH!$C$28=Menu!$A$2,'Approvvigionamento energia'!D7980,0)+IF(LCOH!$C$28=Menu!$A$3,'Approvvigionamento energia'!E7980,0)+IF(LCOH!$C$28=Menu!$A$4,'Approvvigionamento energia'!F7980,0)+IF(LCOH!$C$28=Menu!$A$5,'Approvvigionamento energia'!G7980,0)+IF(LCOH!$C$28=Menu!$A$6,'Approvvigionamento energia'!H7980,0)</f>
        <v>1497.1262806903314</v>
      </c>
      <c r="J7980">
        <f>'Approvvigionamento energia'!A7980+'Approvvigionamento energia'!B7980+'Approvvigionamento energia'!I7980</f>
        <v>1915.2262806903314</v>
      </c>
      <c r="K7980">
        <f>IF(MIN(LCOH!$C$18,J7980)&gt;=$P$48*LCOH!$C$18, MIN(LCOH!$C$18,J7980),0)</f>
        <v>1500</v>
      </c>
      <c r="L7980">
        <f t="shared" si="249"/>
        <v>415.22628069033135</v>
      </c>
      <c r="M7980">
        <f>K7980/LCOH!$C$18</f>
        <v>1</v>
      </c>
      <c r="N7980">
        <f>K7980/LCOH!$C$34</f>
        <v>28.901734104046245</v>
      </c>
    </row>
    <row r="7981" spans="1:14" x14ac:dyDescent="0.35">
      <c r="A7981">
        <f>'Profilo fotovoltaico'!B7983*LCOH!$C$20</f>
        <v>379</v>
      </c>
      <c r="B7981">
        <f>'Profilo eolico'!B7983*LCOH!$C$21</f>
        <v>55.9</v>
      </c>
      <c r="C7981">
        <f>$P$35*'Profilo fotovoltaico'!B7983</f>
        <v>2787.3980191087626</v>
      </c>
      <c r="D7981">
        <f>$Q$37*'Profilo eolico'!B7983</f>
        <v>326.15609060324374</v>
      </c>
      <c r="E7981">
        <f>$P$39*'Profilo fotovoltaico'!B7983+'Approvvigionamento energia'!$Q$39*'Profilo eolico'!B7983</f>
        <v>941.46657272962352</v>
      </c>
      <c r="F7981">
        <f>$P$41*'Profilo fotovoltaico'!B7983+'Approvvigionamento energia'!$Q$41*'Profilo eolico'!B7983</f>
        <v>1556.7770548560031</v>
      </c>
      <c r="G7981">
        <f>$P$43*'Profilo fotovoltaico'!B7983+'Approvvigionamento energia'!$Q$43*'Profilo eolico'!B7983</f>
        <v>2172.0875369823834</v>
      </c>
      <c r="H7981">
        <f t="shared" si="248"/>
        <v>1138.4335154826958</v>
      </c>
      <c r="I7981">
        <f>IF(LCOH!$C$28=Menu!$A$1,'Approvvigionamento energia'!C7981,0)+IF(LCOH!$C$28=Menu!$A$2,'Approvvigionamento energia'!D7981,0)+IF(LCOH!$C$28=Menu!$A$3,'Approvvigionamento energia'!E7981,0)+IF(LCOH!$C$28=Menu!$A$4,'Approvvigionamento energia'!F7981,0)+IF(LCOH!$C$28=Menu!$A$5,'Approvvigionamento energia'!G7981,0)+IF(LCOH!$C$28=Menu!$A$6,'Approvvigionamento energia'!H7981,0)</f>
        <v>1556.7770548560031</v>
      </c>
      <c r="J7981">
        <f>'Approvvigionamento energia'!A7981+'Approvvigionamento energia'!B7981+'Approvvigionamento energia'!I7981</f>
        <v>1991.677054856003</v>
      </c>
      <c r="K7981">
        <f>IF(MIN(LCOH!$C$18,J7981)&gt;=$P$48*LCOH!$C$18, MIN(LCOH!$C$18,J7981),0)</f>
        <v>1500</v>
      </c>
      <c r="L7981">
        <f t="shared" si="249"/>
        <v>491.677054856003</v>
      </c>
      <c r="M7981">
        <f>K7981/LCOH!$C$18</f>
        <v>1</v>
      </c>
      <c r="N7981">
        <f>K7981/LCOH!$C$34</f>
        <v>28.901734104046245</v>
      </c>
    </row>
    <row r="7982" spans="1:14" x14ac:dyDescent="0.35">
      <c r="A7982">
        <f>'Profilo fotovoltaico'!B7984*LCOH!$C$20</f>
        <v>351</v>
      </c>
      <c r="B7982">
        <f>'Profilo eolico'!B7984*LCOH!$C$21</f>
        <v>58.2</v>
      </c>
      <c r="C7982">
        <f>$P$35*'Profilo fotovoltaico'!B7984</f>
        <v>2581.4688778553445</v>
      </c>
      <c r="D7982">
        <f>$Q$37*'Profilo eolico'!B7984</f>
        <v>339.57575086062235</v>
      </c>
      <c r="E7982">
        <f>$P$39*'Profilo fotovoltaico'!B7984+'Approvvigionamento energia'!$Q$39*'Profilo eolico'!B7984</f>
        <v>900.04903260930291</v>
      </c>
      <c r="F7982">
        <f>$P$41*'Profilo fotovoltaico'!B7984+'Approvvigionamento energia'!$Q$41*'Profilo eolico'!B7984</f>
        <v>1460.5223143579835</v>
      </c>
      <c r="G7982">
        <f>$P$43*'Profilo fotovoltaico'!B7984+'Approvvigionamento energia'!$Q$43*'Profilo eolico'!B7984</f>
        <v>2020.9955961066642</v>
      </c>
      <c r="H7982">
        <f t="shared" si="248"/>
        <v>1138.4335154826958</v>
      </c>
      <c r="I7982">
        <f>IF(LCOH!$C$28=Menu!$A$1,'Approvvigionamento energia'!C7982,0)+IF(LCOH!$C$28=Menu!$A$2,'Approvvigionamento energia'!D7982,0)+IF(LCOH!$C$28=Menu!$A$3,'Approvvigionamento energia'!E7982,0)+IF(LCOH!$C$28=Menu!$A$4,'Approvvigionamento energia'!F7982,0)+IF(LCOH!$C$28=Menu!$A$5,'Approvvigionamento energia'!G7982,0)+IF(LCOH!$C$28=Menu!$A$6,'Approvvigionamento energia'!H7982,0)</f>
        <v>1460.5223143579835</v>
      </c>
      <c r="J7982">
        <f>'Approvvigionamento energia'!A7982+'Approvvigionamento energia'!B7982+'Approvvigionamento energia'!I7982</f>
        <v>1869.7223143579836</v>
      </c>
      <c r="K7982">
        <f>IF(MIN(LCOH!$C$18,J7982)&gt;=$P$48*LCOH!$C$18, MIN(LCOH!$C$18,J7982),0)</f>
        <v>1500</v>
      </c>
      <c r="L7982">
        <f t="shared" si="249"/>
        <v>369.72231435798358</v>
      </c>
      <c r="M7982">
        <f>K7982/LCOH!$C$18</f>
        <v>1</v>
      </c>
      <c r="N7982">
        <f>K7982/LCOH!$C$34</f>
        <v>28.901734104046245</v>
      </c>
    </row>
    <row r="7983" spans="1:14" x14ac:dyDescent="0.35">
      <c r="A7983">
        <f>'Profilo fotovoltaico'!B7985*LCOH!$C$20</f>
        <v>277</v>
      </c>
      <c r="B7983">
        <f>'Profilo eolico'!B7985*LCOH!$C$21</f>
        <v>60.5</v>
      </c>
      <c r="C7983">
        <f>$P$35*'Profilo fotovoltaico'!B7985</f>
        <v>2037.2275759713123</v>
      </c>
      <c r="D7983">
        <f>$Q$37*'Profilo eolico'!B7985</f>
        <v>352.99541111800085</v>
      </c>
      <c r="E7983">
        <f>$P$39*'Profilo fotovoltaico'!B7985+'Approvvigionamento energia'!$Q$39*'Profilo eolico'!B7985</f>
        <v>774.05345233132869</v>
      </c>
      <c r="F7983">
        <f>$P$41*'Profilo fotovoltaico'!B7985+'Approvvigionamento energia'!$Q$41*'Profilo eolico'!B7985</f>
        <v>1195.1114935446565</v>
      </c>
      <c r="G7983">
        <f>$P$43*'Profilo fotovoltaico'!B7985+'Approvvigionamento energia'!$Q$43*'Profilo eolico'!B7985</f>
        <v>1616.1695347579844</v>
      </c>
      <c r="H7983">
        <f t="shared" si="248"/>
        <v>1138.4335154826958</v>
      </c>
      <c r="I7983">
        <f>IF(LCOH!$C$28=Menu!$A$1,'Approvvigionamento energia'!C7983,0)+IF(LCOH!$C$28=Menu!$A$2,'Approvvigionamento energia'!D7983,0)+IF(LCOH!$C$28=Menu!$A$3,'Approvvigionamento energia'!E7983,0)+IF(LCOH!$C$28=Menu!$A$4,'Approvvigionamento energia'!F7983,0)+IF(LCOH!$C$28=Menu!$A$5,'Approvvigionamento energia'!G7983,0)+IF(LCOH!$C$28=Menu!$A$6,'Approvvigionamento energia'!H7983,0)</f>
        <v>1195.1114935446565</v>
      </c>
      <c r="J7983">
        <f>'Approvvigionamento energia'!A7983+'Approvvigionamento energia'!B7983+'Approvvigionamento energia'!I7983</f>
        <v>1532.6114935446565</v>
      </c>
      <c r="K7983">
        <f>IF(MIN(LCOH!$C$18,J7983)&gt;=$P$48*LCOH!$C$18, MIN(LCOH!$C$18,J7983),0)</f>
        <v>1500</v>
      </c>
      <c r="L7983">
        <f t="shared" si="249"/>
        <v>32.611493544656469</v>
      </c>
      <c r="M7983">
        <f>K7983/LCOH!$C$18</f>
        <v>1</v>
      </c>
      <c r="N7983">
        <f>K7983/LCOH!$C$34</f>
        <v>28.901734104046245</v>
      </c>
    </row>
    <row r="7984" spans="1:14" x14ac:dyDescent="0.35">
      <c r="A7984">
        <f>'Profilo fotovoltaico'!B7986*LCOH!$C$20</f>
        <v>163</v>
      </c>
      <c r="B7984">
        <f>'Profilo eolico'!B7986*LCOH!$C$21</f>
        <v>66.5</v>
      </c>
      <c r="C7984">
        <f>$P$35*'Profilo fotovoltaico'!B7986</f>
        <v>1198.8017865823967</v>
      </c>
      <c r="D7984">
        <f>$Q$37*'Profilo eolico'!B7986</f>
        <v>388.00322048507536</v>
      </c>
      <c r="E7984">
        <f>$P$39*'Profilo fotovoltaico'!B7986+'Approvvigionamento energia'!$Q$39*'Profilo eolico'!B7986</f>
        <v>590.70286200940564</v>
      </c>
      <c r="F7984">
        <f>$P$41*'Profilo fotovoltaico'!B7986+'Approvvigionamento energia'!$Q$41*'Profilo eolico'!B7986</f>
        <v>793.40250353373608</v>
      </c>
      <c r="G7984">
        <f>$P$43*'Profilo fotovoltaico'!B7986+'Approvvigionamento energia'!$Q$43*'Profilo eolico'!B7986</f>
        <v>996.10214505806641</v>
      </c>
      <c r="H7984">
        <f t="shared" si="248"/>
        <v>1138.4335154826958</v>
      </c>
      <c r="I7984">
        <f>IF(LCOH!$C$28=Menu!$A$1,'Approvvigionamento energia'!C7984,0)+IF(LCOH!$C$28=Menu!$A$2,'Approvvigionamento energia'!D7984,0)+IF(LCOH!$C$28=Menu!$A$3,'Approvvigionamento energia'!E7984,0)+IF(LCOH!$C$28=Menu!$A$4,'Approvvigionamento energia'!F7984,0)+IF(LCOH!$C$28=Menu!$A$5,'Approvvigionamento energia'!G7984,0)+IF(LCOH!$C$28=Menu!$A$6,'Approvvigionamento energia'!H7984,0)</f>
        <v>793.40250353373608</v>
      </c>
      <c r="J7984">
        <f>'Approvvigionamento energia'!A7984+'Approvvigionamento energia'!B7984+'Approvvigionamento energia'!I7984</f>
        <v>1022.9025035337361</v>
      </c>
      <c r="K7984">
        <f>IF(MIN(LCOH!$C$18,J7984)&gt;=$P$48*LCOH!$C$18, MIN(LCOH!$C$18,J7984),0)</f>
        <v>1022.9025035337361</v>
      </c>
      <c r="L7984">
        <f t="shared" si="249"/>
        <v>0</v>
      </c>
      <c r="M7984">
        <f>K7984/LCOH!$C$18</f>
        <v>0.68193500235582405</v>
      </c>
      <c r="N7984">
        <f>K7984/LCOH!$C$34</f>
        <v>19.709104114330174</v>
      </c>
    </row>
    <row r="7985" spans="1:14" x14ac:dyDescent="0.35">
      <c r="A7985">
        <f>'Profilo fotovoltaico'!B7987*LCOH!$C$20</f>
        <v>28</v>
      </c>
      <c r="B7985">
        <f>'Profilo eolico'!B7987*LCOH!$C$21</f>
        <v>93.600000000000009</v>
      </c>
      <c r="C7985">
        <f>$P$35*'Profilo fotovoltaico'!B7987</f>
        <v>205.92914125341781</v>
      </c>
      <c r="D7985">
        <f>$Q$37*'Profilo eolico'!B7987</f>
        <v>546.12182612636173</v>
      </c>
      <c r="E7985">
        <f>$P$39*'Profilo fotovoltaico'!B7987+'Approvvigionamento energia'!$Q$39*'Profilo eolico'!B7987</f>
        <v>461.07365490812572</v>
      </c>
      <c r="F7985">
        <f>$P$41*'Profilo fotovoltaico'!B7987+'Approvvigionamento energia'!$Q$41*'Profilo eolico'!B7987</f>
        <v>376.02548368988977</v>
      </c>
      <c r="G7985">
        <f>$P$43*'Profilo fotovoltaico'!B7987+'Approvvigionamento energia'!$Q$43*'Profilo eolico'!B7987</f>
        <v>290.97731247165382</v>
      </c>
      <c r="H7985">
        <f t="shared" si="248"/>
        <v>1138.4335154826958</v>
      </c>
      <c r="I7985">
        <f>IF(LCOH!$C$28=Menu!$A$1,'Approvvigionamento energia'!C7985,0)+IF(LCOH!$C$28=Menu!$A$2,'Approvvigionamento energia'!D7985,0)+IF(LCOH!$C$28=Menu!$A$3,'Approvvigionamento energia'!E7985,0)+IF(LCOH!$C$28=Menu!$A$4,'Approvvigionamento energia'!F7985,0)+IF(LCOH!$C$28=Menu!$A$5,'Approvvigionamento energia'!G7985,0)+IF(LCOH!$C$28=Menu!$A$6,'Approvvigionamento energia'!H7985,0)</f>
        <v>376.02548368988977</v>
      </c>
      <c r="J7985">
        <f>'Approvvigionamento energia'!A7985+'Approvvigionamento energia'!B7985+'Approvvigionamento energia'!I7985</f>
        <v>497.62548368988979</v>
      </c>
      <c r="K7985">
        <f>IF(MIN(LCOH!$C$18,J7985)&gt;=$P$48*LCOH!$C$18, MIN(LCOH!$C$18,J7985),0)</f>
        <v>497.62548368988979</v>
      </c>
      <c r="L7985">
        <f t="shared" si="249"/>
        <v>0</v>
      </c>
      <c r="M7985">
        <f>K7985/LCOH!$C$18</f>
        <v>0.33175032245992653</v>
      </c>
      <c r="N7985">
        <f>K7985/LCOH!$C$34</f>
        <v>9.5881596086683967</v>
      </c>
    </row>
    <row r="7986" spans="1:14" x14ac:dyDescent="0.35">
      <c r="A7986">
        <f>'Profilo fotovoltaico'!B7988*LCOH!$C$20</f>
        <v>0</v>
      </c>
      <c r="B7986">
        <f>'Profilo eolico'!B7988*LCOH!$C$21</f>
        <v>139.1</v>
      </c>
      <c r="C7986">
        <f>$P$35*'Profilo fotovoltaico'!B7988</f>
        <v>0</v>
      </c>
      <c r="D7986">
        <f>$Q$37*'Profilo eolico'!B7988</f>
        <v>811.59771382667634</v>
      </c>
      <c r="E7986">
        <f>$P$39*'Profilo fotovoltaico'!B7988+'Approvvigionamento energia'!$Q$39*'Profilo eolico'!B7988</f>
        <v>608.69828537000728</v>
      </c>
      <c r="F7986">
        <f>$P$41*'Profilo fotovoltaico'!B7988+'Approvvigionamento energia'!$Q$41*'Profilo eolico'!B7988</f>
        <v>405.79885691333817</v>
      </c>
      <c r="G7986">
        <f>$P$43*'Profilo fotovoltaico'!B7988+'Approvvigionamento energia'!$Q$43*'Profilo eolico'!B7988</f>
        <v>202.89942845666909</v>
      </c>
      <c r="H7986">
        <f t="shared" si="248"/>
        <v>1138.4335154826958</v>
      </c>
      <c r="I7986">
        <f>IF(LCOH!$C$28=Menu!$A$1,'Approvvigionamento energia'!C7986,0)+IF(LCOH!$C$28=Menu!$A$2,'Approvvigionamento energia'!D7986,0)+IF(LCOH!$C$28=Menu!$A$3,'Approvvigionamento energia'!E7986,0)+IF(LCOH!$C$28=Menu!$A$4,'Approvvigionamento energia'!F7986,0)+IF(LCOH!$C$28=Menu!$A$5,'Approvvigionamento energia'!G7986,0)+IF(LCOH!$C$28=Menu!$A$6,'Approvvigionamento energia'!H7986,0)</f>
        <v>405.79885691333817</v>
      </c>
      <c r="J7986">
        <f>'Approvvigionamento energia'!A7986+'Approvvigionamento energia'!B7986+'Approvvigionamento energia'!I7986</f>
        <v>544.89885691333814</v>
      </c>
      <c r="K7986">
        <f>IF(MIN(LCOH!$C$18,J7986)&gt;=$P$48*LCOH!$C$18, MIN(LCOH!$C$18,J7986),0)</f>
        <v>544.89885691333814</v>
      </c>
      <c r="L7986">
        <f t="shared" si="249"/>
        <v>0</v>
      </c>
      <c r="M7986">
        <f>K7986/LCOH!$C$18</f>
        <v>0.36326590460889208</v>
      </c>
      <c r="N7986">
        <f>K7986/LCOH!$C$34</f>
        <v>10.499014584072025</v>
      </c>
    </row>
    <row r="7987" spans="1:14" x14ac:dyDescent="0.35">
      <c r="A7987">
        <f>'Profilo fotovoltaico'!B7989*LCOH!$C$20</f>
        <v>0</v>
      </c>
      <c r="B7987">
        <f>'Profilo eolico'!B7989*LCOH!$C$21</f>
        <v>183</v>
      </c>
      <c r="C7987">
        <f>$P$35*'Profilo fotovoltaico'!B7989</f>
        <v>0</v>
      </c>
      <c r="D7987">
        <f>$Q$37*'Profilo eolico'!B7989</f>
        <v>1067.7381856957711</v>
      </c>
      <c r="E7987">
        <f>$P$39*'Profilo fotovoltaico'!B7989+'Approvvigionamento energia'!$Q$39*'Profilo eolico'!B7989</f>
        <v>800.80363927182839</v>
      </c>
      <c r="F7987">
        <f>$P$41*'Profilo fotovoltaico'!B7989+'Approvvigionamento energia'!$Q$41*'Profilo eolico'!B7989</f>
        <v>533.86909284788555</v>
      </c>
      <c r="G7987">
        <f>$P$43*'Profilo fotovoltaico'!B7989+'Approvvigionamento energia'!$Q$43*'Profilo eolico'!B7989</f>
        <v>266.93454642394278</v>
      </c>
      <c r="H7987">
        <f t="shared" si="248"/>
        <v>1138.4335154826958</v>
      </c>
      <c r="I7987">
        <f>IF(LCOH!$C$28=Menu!$A$1,'Approvvigionamento energia'!C7987,0)+IF(LCOH!$C$28=Menu!$A$2,'Approvvigionamento energia'!D7987,0)+IF(LCOH!$C$28=Menu!$A$3,'Approvvigionamento energia'!E7987,0)+IF(LCOH!$C$28=Menu!$A$4,'Approvvigionamento energia'!F7987,0)+IF(LCOH!$C$28=Menu!$A$5,'Approvvigionamento energia'!G7987,0)+IF(LCOH!$C$28=Menu!$A$6,'Approvvigionamento energia'!H7987,0)</f>
        <v>533.86909284788555</v>
      </c>
      <c r="J7987">
        <f>'Approvvigionamento energia'!A7987+'Approvvigionamento energia'!B7987+'Approvvigionamento energia'!I7987</f>
        <v>716.86909284788555</v>
      </c>
      <c r="K7987">
        <f>IF(MIN(LCOH!$C$18,J7987)&gt;=$P$48*LCOH!$C$18, MIN(LCOH!$C$18,J7987),0)</f>
        <v>716.86909284788555</v>
      </c>
      <c r="L7987">
        <f t="shared" si="249"/>
        <v>0</v>
      </c>
      <c r="M7987">
        <f>K7987/LCOH!$C$18</f>
        <v>0.47791272856525702</v>
      </c>
      <c r="N7987">
        <f>K7987/LCOH!$C$34</f>
        <v>13.812506605932285</v>
      </c>
    </row>
    <row r="7988" spans="1:14" x14ac:dyDescent="0.35">
      <c r="A7988">
        <f>'Profilo fotovoltaico'!B7990*LCOH!$C$20</f>
        <v>0</v>
      </c>
      <c r="B7988">
        <f>'Profilo eolico'!B7990*LCOH!$C$21</f>
        <v>226.39999999999998</v>
      </c>
      <c r="C7988">
        <f>$P$35*'Profilo fotovoltaico'!B7990</f>
        <v>0</v>
      </c>
      <c r="D7988">
        <f>$Q$37*'Profilo eolico'!B7990</f>
        <v>1320.9613401176098</v>
      </c>
      <c r="E7988">
        <f>$P$39*'Profilo fotovoltaico'!B7990+'Approvvigionamento energia'!$Q$39*'Profilo eolico'!B7990</f>
        <v>990.72100508820733</v>
      </c>
      <c r="F7988">
        <f>$P$41*'Profilo fotovoltaico'!B7990+'Approvvigionamento energia'!$Q$41*'Profilo eolico'!B7990</f>
        <v>660.48067005880489</v>
      </c>
      <c r="G7988">
        <f>$P$43*'Profilo fotovoltaico'!B7990+'Approvvigionamento energia'!$Q$43*'Profilo eolico'!B7990</f>
        <v>330.24033502940244</v>
      </c>
      <c r="H7988">
        <f t="shared" si="248"/>
        <v>1138.4335154826958</v>
      </c>
      <c r="I7988">
        <f>IF(LCOH!$C$28=Menu!$A$1,'Approvvigionamento energia'!C7988,0)+IF(LCOH!$C$28=Menu!$A$2,'Approvvigionamento energia'!D7988,0)+IF(LCOH!$C$28=Menu!$A$3,'Approvvigionamento energia'!E7988,0)+IF(LCOH!$C$28=Menu!$A$4,'Approvvigionamento energia'!F7988,0)+IF(LCOH!$C$28=Menu!$A$5,'Approvvigionamento energia'!G7988,0)+IF(LCOH!$C$28=Menu!$A$6,'Approvvigionamento energia'!H7988,0)</f>
        <v>660.48067005880489</v>
      </c>
      <c r="J7988">
        <f>'Approvvigionamento energia'!A7988+'Approvvigionamento energia'!B7988+'Approvvigionamento energia'!I7988</f>
        <v>886.88067005880487</v>
      </c>
      <c r="K7988">
        <f>IF(MIN(LCOH!$C$18,J7988)&gt;=$P$48*LCOH!$C$18, MIN(LCOH!$C$18,J7988),0)</f>
        <v>886.88067005880487</v>
      </c>
      <c r="L7988">
        <f t="shared" si="249"/>
        <v>0</v>
      </c>
      <c r="M7988">
        <f>K7988/LCOH!$C$18</f>
        <v>0.59125378003920326</v>
      </c>
      <c r="N7988">
        <f>K7988/LCOH!$C$34</f>
        <v>17.088259538705298</v>
      </c>
    </row>
    <row r="7989" spans="1:14" x14ac:dyDescent="0.35">
      <c r="A7989">
        <f>'Profilo fotovoltaico'!B7991*LCOH!$C$20</f>
        <v>0</v>
      </c>
      <c r="B7989">
        <f>'Profilo eolico'!B7991*LCOH!$C$21</f>
        <v>278.3</v>
      </c>
      <c r="C7989">
        <f>$P$35*'Profilo fotovoltaico'!B7991</f>
        <v>0</v>
      </c>
      <c r="D7989">
        <f>$Q$37*'Profilo eolico'!B7991</f>
        <v>1623.778891142804</v>
      </c>
      <c r="E7989">
        <f>$P$39*'Profilo fotovoltaico'!B7991+'Approvvigionamento energia'!$Q$39*'Profilo eolico'!B7991</f>
        <v>1217.834168357103</v>
      </c>
      <c r="F7989">
        <f>$P$41*'Profilo fotovoltaico'!B7991+'Approvvigionamento energia'!$Q$41*'Profilo eolico'!B7991</f>
        <v>811.88944557140201</v>
      </c>
      <c r="G7989">
        <f>$P$43*'Profilo fotovoltaico'!B7991+'Approvvigionamento energia'!$Q$43*'Profilo eolico'!B7991</f>
        <v>405.944722785701</v>
      </c>
      <c r="H7989">
        <f t="shared" si="248"/>
        <v>1138.4335154826958</v>
      </c>
      <c r="I7989">
        <f>IF(LCOH!$C$28=Menu!$A$1,'Approvvigionamento energia'!C7989,0)+IF(LCOH!$C$28=Menu!$A$2,'Approvvigionamento energia'!D7989,0)+IF(LCOH!$C$28=Menu!$A$3,'Approvvigionamento energia'!E7989,0)+IF(LCOH!$C$28=Menu!$A$4,'Approvvigionamento energia'!F7989,0)+IF(LCOH!$C$28=Menu!$A$5,'Approvvigionamento energia'!G7989,0)+IF(LCOH!$C$28=Menu!$A$6,'Approvvigionamento energia'!H7989,0)</f>
        <v>811.88944557140201</v>
      </c>
      <c r="J7989">
        <f>'Approvvigionamento energia'!A7989+'Approvvigionamento energia'!B7989+'Approvvigionamento energia'!I7989</f>
        <v>1090.1894455714021</v>
      </c>
      <c r="K7989">
        <f>IF(MIN(LCOH!$C$18,J7989)&gt;=$P$48*LCOH!$C$18, MIN(LCOH!$C$18,J7989),0)</f>
        <v>1090.1894455714021</v>
      </c>
      <c r="L7989">
        <f t="shared" si="249"/>
        <v>0</v>
      </c>
      <c r="M7989">
        <f>K7989/LCOH!$C$18</f>
        <v>0.72679296371426805</v>
      </c>
      <c r="N7989">
        <f>K7989/LCOH!$C$34</f>
        <v>21.005576985961504</v>
      </c>
    </row>
    <row r="7990" spans="1:14" x14ac:dyDescent="0.35">
      <c r="A7990">
        <f>'Profilo fotovoltaico'!B7992*LCOH!$C$20</f>
        <v>0</v>
      </c>
      <c r="B7990">
        <f>'Profilo eolico'!B7992*LCOH!$C$21</f>
        <v>321.2</v>
      </c>
      <c r="C7990">
        <f>$P$35*'Profilo fotovoltaico'!B7992</f>
        <v>0</v>
      </c>
      <c r="D7990">
        <f>$Q$37*'Profilo eolico'!B7992</f>
        <v>1874.0847281173862</v>
      </c>
      <c r="E7990">
        <f>$P$39*'Profilo fotovoltaico'!B7992+'Approvvigionamento energia'!$Q$39*'Profilo eolico'!B7992</f>
        <v>1405.5635460880396</v>
      </c>
      <c r="F7990">
        <f>$P$41*'Profilo fotovoltaico'!B7992+'Approvvigionamento energia'!$Q$41*'Profilo eolico'!B7992</f>
        <v>937.04236405869312</v>
      </c>
      <c r="G7990">
        <f>$P$43*'Profilo fotovoltaico'!B7992+'Approvvigionamento energia'!$Q$43*'Profilo eolico'!B7992</f>
        <v>468.52118202934656</v>
      </c>
      <c r="H7990">
        <f t="shared" si="248"/>
        <v>1138.4335154826958</v>
      </c>
      <c r="I7990">
        <f>IF(LCOH!$C$28=Menu!$A$1,'Approvvigionamento energia'!C7990,0)+IF(LCOH!$C$28=Menu!$A$2,'Approvvigionamento energia'!D7990,0)+IF(LCOH!$C$28=Menu!$A$3,'Approvvigionamento energia'!E7990,0)+IF(LCOH!$C$28=Menu!$A$4,'Approvvigionamento energia'!F7990,0)+IF(LCOH!$C$28=Menu!$A$5,'Approvvigionamento energia'!G7990,0)+IF(LCOH!$C$28=Menu!$A$6,'Approvvigionamento energia'!H7990,0)</f>
        <v>937.04236405869312</v>
      </c>
      <c r="J7990">
        <f>'Approvvigionamento energia'!A7990+'Approvvigionamento energia'!B7990+'Approvvigionamento energia'!I7990</f>
        <v>1258.2423640586931</v>
      </c>
      <c r="K7990">
        <f>IF(MIN(LCOH!$C$18,J7990)&gt;=$P$48*LCOH!$C$18, MIN(LCOH!$C$18,J7990),0)</f>
        <v>1258.2423640586931</v>
      </c>
      <c r="L7990">
        <f t="shared" si="249"/>
        <v>0</v>
      </c>
      <c r="M7990">
        <f>K7990/LCOH!$C$18</f>
        <v>0.83882824270579537</v>
      </c>
      <c r="N7990">
        <f>K7990/LCOH!$C$34</f>
        <v>24.243590829647264</v>
      </c>
    </row>
    <row r="7991" spans="1:14" x14ac:dyDescent="0.35">
      <c r="A7991">
        <f>'Profilo fotovoltaico'!B7993*LCOH!$C$20</f>
        <v>0</v>
      </c>
      <c r="B7991">
        <f>'Profilo eolico'!B7993*LCOH!$C$21</f>
        <v>328.7</v>
      </c>
      <c r="C7991">
        <f>$P$35*'Profilo fotovoltaico'!B7993</f>
        <v>0</v>
      </c>
      <c r="D7991">
        <f>$Q$37*'Profilo eolico'!B7993</f>
        <v>1917.8444898262294</v>
      </c>
      <c r="E7991">
        <f>$P$39*'Profilo fotovoltaico'!B7993+'Approvvigionamento energia'!$Q$39*'Profilo eolico'!B7993</f>
        <v>1438.383367369672</v>
      </c>
      <c r="F7991">
        <f>$P$41*'Profilo fotovoltaico'!B7993+'Approvvigionamento energia'!$Q$41*'Profilo eolico'!B7993</f>
        <v>958.9222449131147</v>
      </c>
      <c r="G7991">
        <f>$P$43*'Profilo fotovoltaico'!B7993+'Approvvigionamento energia'!$Q$43*'Profilo eolico'!B7993</f>
        <v>479.46112245655735</v>
      </c>
      <c r="H7991">
        <f t="shared" si="248"/>
        <v>1138.4335154826958</v>
      </c>
      <c r="I7991">
        <f>IF(LCOH!$C$28=Menu!$A$1,'Approvvigionamento energia'!C7991,0)+IF(LCOH!$C$28=Menu!$A$2,'Approvvigionamento energia'!D7991,0)+IF(LCOH!$C$28=Menu!$A$3,'Approvvigionamento energia'!E7991,0)+IF(LCOH!$C$28=Menu!$A$4,'Approvvigionamento energia'!F7991,0)+IF(LCOH!$C$28=Menu!$A$5,'Approvvigionamento energia'!G7991,0)+IF(LCOH!$C$28=Menu!$A$6,'Approvvigionamento energia'!H7991,0)</f>
        <v>958.9222449131147</v>
      </c>
      <c r="J7991">
        <f>'Approvvigionamento energia'!A7991+'Approvvigionamento energia'!B7991+'Approvvigionamento energia'!I7991</f>
        <v>1287.6222449131146</v>
      </c>
      <c r="K7991">
        <f>IF(MIN(LCOH!$C$18,J7991)&gt;=$P$48*LCOH!$C$18, MIN(LCOH!$C$18,J7991),0)</f>
        <v>1287.6222449131146</v>
      </c>
      <c r="L7991">
        <f t="shared" si="249"/>
        <v>0</v>
      </c>
      <c r="M7991">
        <f>K7991/LCOH!$C$18</f>
        <v>0.85841482994207641</v>
      </c>
      <c r="N7991">
        <f>K7991/LCOH!$C$34</f>
        <v>24.809677165955968</v>
      </c>
    </row>
    <row r="7992" spans="1:14" x14ac:dyDescent="0.35">
      <c r="A7992">
        <f>'Profilo fotovoltaico'!B7994*LCOH!$C$20</f>
        <v>0</v>
      </c>
      <c r="B7992">
        <f>'Profilo eolico'!B7994*LCOH!$C$21</f>
        <v>325.90000000000003</v>
      </c>
      <c r="C7992">
        <f>$P$35*'Profilo fotovoltaico'!B7994</f>
        <v>0</v>
      </c>
      <c r="D7992">
        <f>$Q$37*'Profilo eolico'!B7994</f>
        <v>1901.5075121215948</v>
      </c>
      <c r="E7992">
        <f>$P$39*'Profilo fotovoltaico'!B7994+'Approvvigionamento energia'!$Q$39*'Profilo eolico'!B7994</f>
        <v>1426.130634091196</v>
      </c>
      <c r="F7992">
        <f>$P$41*'Profilo fotovoltaico'!B7994+'Approvvigionamento energia'!$Q$41*'Profilo eolico'!B7994</f>
        <v>950.7537560607974</v>
      </c>
      <c r="G7992">
        <f>$P$43*'Profilo fotovoltaico'!B7994+'Approvvigionamento energia'!$Q$43*'Profilo eolico'!B7994</f>
        <v>475.3768780303987</v>
      </c>
      <c r="H7992">
        <f t="shared" si="248"/>
        <v>1138.4335154826958</v>
      </c>
      <c r="I7992">
        <f>IF(LCOH!$C$28=Menu!$A$1,'Approvvigionamento energia'!C7992,0)+IF(LCOH!$C$28=Menu!$A$2,'Approvvigionamento energia'!D7992,0)+IF(LCOH!$C$28=Menu!$A$3,'Approvvigionamento energia'!E7992,0)+IF(LCOH!$C$28=Menu!$A$4,'Approvvigionamento energia'!F7992,0)+IF(LCOH!$C$28=Menu!$A$5,'Approvvigionamento energia'!G7992,0)+IF(LCOH!$C$28=Menu!$A$6,'Approvvigionamento energia'!H7992,0)</f>
        <v>950.7537560607974</v>
      </c>
      <c r="J7992">
        <f>'Approvvigionamento energia'!A7992+'Approvvigionamento energia'!B7992+'Approvvigionamento energia'!I7992</f>
        <v>1276.6537560607974</v>
      </c>
      <c r="K7992">
        <f>IF(MIN(LCOH!$C$18,J7992)&gt;=$P$48*LCOH!$C$18, MIN(LCOH!$C$18,J7992),0)</f>
        <v>1276.6537560607974</v>
      </c>
      <c r="L7992">
        <f t="shared" si="249"/>
        <v>0</v>
      </c>
      <c r="M7992">
        <f>K7992/LCOH!$C$18</f>
        <v>0.85110250404053156</v>
      </c>
      <c r="N7992">
        <f>K7992/LCOH!$C$34</f>
        <v>24.598338267067387</v>
      </c>
    </row>
    <row r="7993" spans="1:14" x14ac:dyDescent="0.35">
      <c r="A7993">
        <f>'Profilo fotovoltaico'!B7995*LCOH!$C$20</f>
        <v>0</v>
      </c>
      <c r="B7993">
        <f>'Profilo eolico'!B7995*LCOH!$C$21</f>
        <v>347</v>
      </c>
      <c r="C7993">
        <f>$P$35*'Profilo fotovoltaico'!B7995</f>
        <v>0</v>
      </c>
      <c r="D7993">
        <f>$Q$37*'Profilo eolico'!B7995</f>
        <v>2024.6183083958065</v>
      </c>
      <c r="E7993">
        <f>$P$39*'Profilo fotovoltaico'!B7995+'Approvvigionamento energia'!$Q$39*'Profilo eolico'!B7995</f>
        <v>1518.4637312968548</v>
      </c>
      <c r="F7993">
        <f>$P$41*'Profilo fotovoltaico'!B7995+'Approvvigionamento energia'!$Q$41*'Profilo eolico'!B7995</f>
        <v>1012.3091541979032</v>
      </c>
      <c r="G7993">
        <f>$P$43*'Profilo fotovoltaico'!B7995+'Approvvigionamento energia'!$Q$43*'Profilo eolico'!B7995</f>
        <v>506.15457709895162</v>
      </c>
      <c r="H7993">
        <f t="shared" si="248"/>
        <v>1138.4335154826958</v>
      </c>
      <c r="I7993">
        <f>IF(LCOH!$C$28=Menu!$A$1,'Approvvigionamento energia'!C7993,0)+IF(LCOH!$C$28=Menu!$A$2,'Approvvigionamento energia'!D7993,0)+IF(LCOH!$C$28=Menu!$A$3,'Approvvigionamento energia'!E7993,0)+IF(LCOH!$C$28=Menu!$A$4,'Approvvigionamento energia'!F7993,0)+IF(LCOH!$C$28=Menu!$A$5,'Approvvigionamento energia'!G7993,0)+IF(LCOH!$C$28=Menu!$A$6,'Approvvigionamento energia'!H7993,0)</f>
        <v>1012.3091541979032</v>
      </c>
      <c r="J7993">
        <f>'Approvvigionamento energia'!A7993+'Approvvigionamento energia'!B7993+'Approvvigionamento energia'!I7993</f>
        <v>1359.3091541979034</v>
      </c>
      <c r="K7993">
        <f>IF(MIN(LCOH!$C$18,J7993)&gt;=$P$48*LCOH!$C$18, MIN(LCOH!$C$18,J7993),0)</f>
        <v>1359.3091541979034</v>
      </c>
      <c r="L7993">
        <f t="shared" si="249"/>
        <v>0</v>
      </c>
      <c r="M7993">
        <f>K7993/LCOH!$C$18</f>
        <v>0.90620610279860225</v>
      </c>
      <c r="N7993">
        <f>K7993/LCOH!$C$34</f>
        <v>26.190927826549199</v>
      </c>
    </row>
    <row r="7994" spans="1:14" x14ac:dyDescent="0.35">
      <c r="A7994">
        <f>'Profilo fotovoltaico'!B7996*LCOH!$C$20</f>
        <v>0</v>
      </c>
      <c r="B7994">
        <f>'Profilo eolico'!B7996*LCOH!$C$21</f>
        <v>378.90000000000003</v>
      </c>
      <c r="C7994">
        <f>$P$35*'Profilo fotovoltaico'!B7996</f>
        <v>0</v>
      </c>
      <c r="D7994">
        <f>$Q$37*'Profilo eolico'!B7996</f>
        <v>2210.7431615307528</v>
      </c>
      <c r="E7994">
        <f>$P$39*'Profilo fotovoltaico'!B7996+'Approvvigionamento energia'!$Q$39*'Profilo eolico'!B7996</f>
        <v>1658.0573711480642</v>
      </c>
      <c r="F7994">
        <f>$P$41*'Profilo fotovoltaico'!B7996+'Approvvigionamento energia'!$Q$41*'Profilo eolico'!B7996</f>
        <v>1105.3715807653764</v>
      </c>
      <c r="G7994">
        <f>$P$43*'Profilo fotovoltaico'!B7996+'Approvvigionamento energia'!$Q$43*'Profilo eolico'!B7996</f>
        <v>552.6857903826882</v>
      </c>
      <c r="H7994">
        <f t="shared" si="248"/>
        <v>1138.4335154826958</v>
      </c>
      <c r="I7994">
        <f>IF(LCOH!$C$28=Menu!$A$1,'Approvvigionamento energia'!C7994,0)+IF(LCOH!$C$28=Menu!$A$2,'Approvvigionamento energia'!D7994,0)+IF(LCOH!$C$28=Menu!$A$3,'Approvvigionamento energia'!E7994,0)+IF(LCOH!$C$28=Menu!$A$4,'Approvvigionamento energia'!F7994,0)+IF(LCOH!$C$28=Menu!$A$5,'Approvvigionamento energia'!G7994,0)+IF(LCOH!$C$28=Menu!$A$6,'Approvvigionamento energia'!H7994,0)</f>
        <v>1105.3715807653764</v>
      </c>
      <c r="J7994">
        <f>'Approvvigionamento energia'!A7994+'Approvvigionamento energia'!B7994+'Approvvigionamento energia'!I7994</f>
        <v>1484.2715807653765</v>
      </c>
      <c r="K7994">
        <f>IF(MIN(LCOH!$C$18,J7994)&gt;=$P$48*LCOH!$C$18, MIN(LCOH!$C$18,J7994),0)</f>
        <v>1484.2715807653765</v>
      </c>
      <c r="L7994">
        <f t="shared" si="249"/>
        <v>0</v>
      </c>
      <c r="M7994">
        <f>K7994/LCOH!$C$18</f>
        <v>0.98951438717691764</v>
      </c>
      <c r="N7994">
        <f>K7994/LCOH!$C$34</f>
        <v>28.598681710315539</v>
      </c>
    </row>
    <row r="7995" spans="1:14" x14ac:dyDescent="0.35">
      <c r="A7995">
        <f>'Profilo fotovoltaico'!B7997*LCOH!$C$20</f>
        <v>0</v>
      </c>
      <c r="B7995">
        <f>'Profilo eolico'!B7997*LCOH!$C$21</f>
        <v>399</v>
      </c>
      <c r="C7995">
        <f>$P$35*'Profilo fotovoltaico'!B7997</f>
        <v>0</v>
      </c>
      <c r="D7995">
        <f>$Q$37*'Profilo eolico'!B7997</f>
        <v>2328.019322910452</v>
      </c>
      <c r="E7995">
        <f>$P$39*'Profilo fotovoltaico'!B7997+'Approvvigionamento energia'!$Q$39*'Profilo eolico'!B7997</f>
        <v>1746.0144921828389</v>
      </c>
      <c r="F7995">
        <f>$P$41*'Profilo fotovoltaico'!B7997+'Approvvigionamento energia'!$Q$41*'Profilo eolico'!B7997</f>
        <v>1164.009661455226</v>
      </c>
      <c r="G7995">
        <f>$P$43*'Profilo fotovoltaico'!B7997+'Approvvigionamento energia'!$Q$43*'Profilo eolico'!B7997</f>
        <v>582.00483072761301</v>
      </c>
      <c r="H7995">
        <f t="shared" si="248"/>
        <v>1138.4335154826958</v>
      </c>
      <c r="I7995">
        <f>IF(LCOH!$C$28=Menu!$A$1,'Approvvigionamento energia'!C7995,0)+IF(LCOH!$C$28=Menu!$A$2,'Approvvigionamento energia'!D7995,0)+IF(LCOH!$C$28=Menu!$A$3,'Approvvigionamento energia'!E7995,0)+IF(LCOH!$C$28=Menu!$A$4,'Approvvigionamento energia'!F7995,0)+IF(LCOH!$C$28=Menu!$A$5,'Approvvigionamento energia'!G7995,0)+IF(LCOH!$C$28=Menu!$A$6,'Approvvigionamento energia'!H7995,0)</f>
        <v>1164.009661455226</v>
      </c>
      <c r="J7995">
        <f>'Approvvigionamento energia'!A7995+'Approvvigionamento energia'!B7995+'Approvvigionamento energia'!I7995</f>
        <v>1563.009661455226</v>
      </c>
      <c r="K7995">
        <f>IF(MIN(LCOH!$C$18,J7995)&gt;=$P$48*LCOH!$C$18, MIN(LCOH!$C$18,J7995),0)</f>
        <v>1500</v>
      </c>
      <c r="L7995">
        <f t="shared" si="249"/>
        <v>63.009661455226023</v>
      </c>
      <c r="M7995">
        <f>K7995/LCOH!$C$18</f>
        <v>1</v>
      </c>
      <c r="N7995">
        <f>K7995/LCOH!$C$34</f>
        <v>28.901734104046245</v>
      </c>
    </row>
    <row r="7996" spans="1:14" x14ac:dyDescent="0.35">
      <c r="A7996">
        <f>'Profilo fotovoltaico'!B7998*LCOH!$C$20</f>
        <v>0</v>
      </c>
      <c r="B7996">
        <f>'Profilo eolico'!B7998*LCOH!$C$21</f>
        <v>442.09999999999997</v>
      </c>
      <c r="C7996">
        <f>$P$35*'Profilo fotovoltaico'!B7998</f>
        <v>0</v>
      </c>
      <c r="D7996">
        <f>$Q$37*'Profilo eolico'!B7998</f>
        <v>2579.4920868639369</v>
      </c>
      <c r="E7996">
        <f>$P$39*'Profilo fotovoltaico'!B7998+'Approvvigionamento energia'!$Q$39*'Profilo eolico'!B7998</f>
        <v>1934.6190651479526</v>
      </c>
      <c r="F7996">
        <f>$P$41*'Profilo fotovoltaico'!B7998+'Approvvigionamento energia'!$Q$41*'Profilo eolico'!B7998</f>
        <v>1289.7460434319685</v>
      </c>
      <c r="G7996">
        <f>$P$43*'Profilo fotovoltaico'!B7998+'Approvvigionamento energia'!$Q$43*'Profilo eolico'!B7998</f>
        <v>644.87302171598424</v>
      </c>
      <c r="H7996">
        <f t="shared" si="248"/>
        <v>1138.4335154826958</v>
      </c>
      <c r="I7996">
        <f>IF(LCOH!$C$28=Menu!$A$1,'Approvvigionamento energia'!C7996,0)+IF(LCOH!$C$28=Menu!$A$2,'Approvvigionamento energia'!D7996,0)+IF(LCOH!$C$28=Menu!$A$3,'Approvvigionamento energia'!E7996,0)+IF(LCOH!$C$28=Menu!$A$4,'Approvvigionamento energia'!F7996,0)+IF(LCOH!$C$28=Menu!$A$5,'Approvvigionamento energia'!G7996,0)+IF(LCOH!$C$28=Menu!$A$6,'Approvvigionamento energia'!H7996,0)</f>
        <v>1289.7460434319685</v>
      </c>
      <c r="J7996">
        <f>'Approvvigionamento energia'!A7996+'Approvvigionamento energia'!B7996+'Approvvigionamento energia'!I7996</f>
        <v>1731.8460434319684</v>
      </c>
      <c r="K7996">
        <f>IF(MIN(LCOH!$C$18,J7996)&gt;=$P$48*LCOH!$C$18, MIN(LCOH!$C$18,J7996),0)</f>
        <v>1500</v>
      </c>
      <c r="L7996">
        <f t="shared" si="249"/>
        <v>231.84604343196838</v>
      </c>
      <c r="M7996">
        <f>K7996/LCOH!$C$18</f>
        <v>1</v>
      </c>
      <c r="N7996">
        <f>K7996/LCOH!$C$34</f>
        <v>28.901734104046245</v>
      </c>
    </row>
    <row r="7997" spans="1:14" x14ac:dyDescent="0.35">
      <c r="A7997">
        <f>'Profilo fotovoltaico'!B7999*LCOH!$C$20</f>
        <v>0</v>
      </c>
      <c r="B7997">
        <f>'Profilo eolico'!B7999*LCOH!$C$21</f>
        <v>484.9</v>
      </c>
      <c r="C7997">
        <f>$P$35*'Profilo fotovoltaico'!B7999</f>
        <v>0</v>
      </c>
      <c r="D7997">
        <f>$Q$37*'Profilo eolico'!B7999</f>
        <v>2829.2144603490678</v>
      </c>
      <c r="E7997">
        <f>$P$39*'Profilo fotovoltaico'!B7999+'Approvvigionamento energia'!$Q$39*'Profilo eolico'!B7999</f>
        <v>2121.9108452618011</v>
      </c>
      <c r="F7997">
        <f>$P$41*'Profilo fotovoltaico'!B7999+'Approvvigionamento energia'!$Q$41*'Profilo eolico'!B7999</f>
        <v>1414.6072301745339</v>
      </c>
      <c r="G7997">
        <f>$P$43*'Profilo fotovoltaico'!B7999+'Approvvigionamento energia'!$Q$43*'Profilo eolico'!B7999</f>
        <v>707.30361508726696</v>
      </c>
      <c r="H7997">
        <f t="shared" si="248"/>
        <v>1138.4335154826958</v>
      </c>
      <c r="I7997">
        <f>IF(LCOH!$C$28=Menu!$A$1,'Approvvigionamento energia'!C7997,0)+IF(LCOH!$C$28=Menu!$A$2,'Approvvigionamento energia'!D7997,0)+IF(LCOH!$C$28=Menu!$A$3,'Approvvigionamento energia'!E7997,0)+IF(LCOH!$C$28=Menu!$A$4,'Approvvigionamento energia'!F7997,0)+IF(LCOH!$C$28=Menu!$A$5,'Approvvigionamento energia'!G7997,0)+IF(LCOH!$C$28=Menu!$A$6,'Approvvigionamento energia'!H7997,0)</f>
        <v>1414.6072301745339</v>
      </c>
      <c r="J7997">
        <f>'Approvvigionamento energia'!A7997+'Approvvigionamento energia'!B7997+'Approvvigionamento energia'!I7997</f>
        <v>1899.507230174534</v>
      </c>
      <c r="K7997">
        <f>IF(MIN(LCOH!$C$18,J7997)&gt;=$P$48*LCOH!$C$18, MIN(LCOH!$C$18,J7997),0)</f>
        <v>1500</v>
      </c>
      <c r="L7997">
        <f t="shared" si="249"/>
        <v>399.50723017453402</v>
      </c>
      <c r="M7997">
        <f>K7997/LCOH!$C$18</f>
        <v>1</v>
      </c>
      <c r="N7997">
        <f>K7997/LCOH!$C$34</f>
        <v>28.901734104046245</v>
      </c>
    </row>
    <row r="7998" spans="1:14" x14ac:dyDescent="0.35">
      <c r="A7998">
        <f>'Profilo fotovoltaico'!B8000*LCOH!$C$20</f>
        <v>0</v>
      </c>
      <c r="B7998">
        <f>'Profilo eolico'!B8000*LCOH!$C$21</f>
        <v>502.90000000000003</v>
      </c>
      <c r="C7998">
        <f>$P$35*'Profilo fotovoltaico'!B8000</f>
        <v>0</v>
      </c>
      <c r="D7998">
        <f>$Q$37*'Profilo eolico'!B8000</f>
        <v>2934.2378884502914</v>
      </c>
      <c r="E7998">
        <f>$P$39*'Profilo fotovoltaico'!B8000+'Approvvigionamento energia'!$Q$39*'Profilo eolico'!B8000</f>
        <v>2200.6784163377183</v>
      </c>
      <c r="F7998">
        <f>$P$41*'Profilo fotovoltaico'!B8000+'Approvvigionamento energia'!$Q$41*'Profilo eolico'!B8000</f>
        <v>1467.1189442251457</v>
      </c>
      <c r="G7998">
        <f>$P$43*'Profilo fotovoltaico'!B8000+'Approvvigionamento energia'!$Q$43*'Profilo eolico'!B8000</f>
        <v>733.55947211257285</v>
      </c>
      <c r="H7998">
        <f t="shared" si="248"/>
        <v>1138.4335154826958</v>
      </c>
      <c r="I7998">
        <f>IF(LCOH!$C$28=Menu!$A$1,'Approvvigionamento energia'!C7998,0)+IF(LCOH!$C$28=Menu!$A$2,'Approvvigionamento energia'!D7998,0)+IF(LCOH!$C$28=Menu!$A$3,'Approvvigionamento energia'!E7998,0)+IF(LCOH!$C$28=Menu!$A$4,'Approvvigionamento energia'!F7998,0)+IF(LCOH!$C$28=Menu!$A$5,'Approvvigionamento energia'!G7998,0)+IF(LCOH!$C$28=Menu!$A$6,'Approvvigionamento energia'!H7998,0)</f>
        <v>1467.1189442251457</v>
      </c>
      <c r="J7998">
        <f>'Approvvigionamento energia'!A7998+'Approvvigionamento energia'!B7998+'Approvvigionamento energia'!I7998</f>
        <v>1970.0189442251458</v>
      </c>
      <c r="K7998">
        <f>IF(MIN(LCOH!$C$18,J7998)&gt;=$P$48*LCOH!$C$18, MIN(LCOH!$C$18,J7998),0)</f>
        <v>1500</v>
      </c>
      <c r="L7998">
        <f t="shared" si="249"/>
        <v>470.01894422514579</v>
      </c>
      <c r="M7998">
        <f>K7998/LCOH!$C$18</f>
        <v>1</v>
      </c>
      <c r="N7998">
        <f>K7998/LCOH!$C$34</f>
        <v>28.901734104046245</v>
      </c>
    </row>
    <row r="7999" spans="1:14" x14ac:dyDescent="0.35">
      <c r="A7999">
        <f>'Profilo fotovoltaico'!B8001*LCOH!$C$20</f>
        <v>0</v>
      </c>
      <c r="B7999">
        <f>'Profilo eolico'!B8001*LCOH!$C$21</f>
        <v>526.90000000000009</v>
      </c>
      <c r="C7999">
        <f>$P$35*'Profilo fotovoltaico'!B8001</f>
        <v>0</v>
      </c>
      <c r="D7999">
        <f>$Q$37*'Profilo eolico'!B8001</f>
        <v>3074.2691259185895</v>
      </c>
      <c r="E7999">
        <f>$P$39*'Profilo fotovoltaico'!B8001+'Approvvigionamento energia'!$Q$39*'Profilo eolico'!B8001</f>
        <v>2305.7018444389419</v>
      </c>
      <c r="F7999">
        <f>$P$41*'Profilo fotovoltaico'!B8001+'Approvvigionamento energia'!$Q$41*'Profilo eolico'!B8001</f>
        <v>1537.1345629592947</v>
      </c>
      <c r="G7999">
        <f>$P$43*'Profilo fotovoltaico'!B8001+'Approvvigionamento energia'!$Q$43*'Profilo eolico'!B8001</f>
        <v>768.56728147964736</v>
      </c>
      <c r="H7999">
        <f t="shared" si="248"/>
        <v>1138.4335154826958</v>
      </c>
      <c r="I7999">
        <f>IF(LCOH!$C$28=Menu!$A$1,'Approvvigionamento energia'!C7999,0)+IF(LCOH!$C$28=Menu!$A$2,'Approvvigionamento energia'!D7999,0)+IF(LCOH!$C$28=Menu!$A$3,'Approvvigionamento energia'!E7999,0)+IF(LCOH!$C$28=Menu!$A$4,'Approvvigionamento energia'!F7999,0)+IF(LCOH!$C$28=Menu!$A$5,'Approvvigionamento energia'!G7999,0)+IF(LCOH!$C$28=Menu!$A$6,'Approvvigionamento energia'!H7999,0)</f>
        <v>1537.1345629592947</v>
      </c>
      <c r="J7999">
        <f>'Approvvigionamento energia'!A7999+'Approvvigionamento energia'!B7999+'Approvvigionamento energia'!I7999</f>
        <v>2064.0345629592948</v>
      </c>
      <c r="K7999">
        <f>IF(MIN(LCOH!$C$18,J7999)&gt;=$P$48*LCOH!$C$18, MIN(LCOH!$C$18,J7999),0)</f>
        <v>1500</v>
      </c>
      <c r="L7999">
        <f t="shared" si="249"/>
        <v>564.03456295929482</v>
      </c>
      <c r="M7999">
        <f>K7999/LCOH!$C$18</f>
        <v>1</v>
      </c>
      <c r="N7999">
        <f>K7999/LCOH!$C$34</f>
        <v>28.901734104046245</v>
      </c>
    </row>
    <row r="8000" spans="1:14" x14ac:dyDescent="0.35">
      <c r="A8000">
        <f>'Profilo fotovoltaico'!B8002*LCOH!$C$20</f>
        <v>7</v>
      </c>
      <c r="B8000">
        <f>'Profilo eolico'!B8002*LCOH!$C$21</f>
        <v>541.79999999999995</v>
      </c>
      <c r="C8000">
        <f>$P$35*'Profilo fotovoltaico'!B8002</f>
        <v>51.482285313354453</v>
      </c>
      <c r="D8000">
        <f>$Q$37*'Profilo eolico'!B8002</f>
        <v>3161.205185846824</v>
      </c>
      <c r="E8000">
        <f>$P$39*'Profilo fotovoltaico'!B8002+'Approvvigionamento energia'!$Q$39*'Profilo eolico'!B8002</f>
        <v>2383.7744607134564</v>
      </c>
      <c r="F8000">
        <f>$P$41*'Profilo fotovoltaico'!B8002+'Approvvigionamento energia'!$Q$41*'Profilo eolico'!B8002</f>
        <v>1606.3437355800893</v>
      </c>
      <c r="G8000">
        <f>$P$43*'Profilo fotovoltaico'!B8002+'Approvvigionamento energia'!$Q$43*'Profilo eolico'!B8002</f>
        <v>828.91301044672184</v>
      </c>
      <c r="H8000">
        <f t="shared" si="248"/>
        <v>1138.4335154826958</v>
      </c>
      <c r="I8000">
        <f>IF(LCOH!$C$28=Menu!$A$1,'Approvvigionamento energia'!C8000,0)+IF(LCOH!$C$28=Menu!$A$2,'Approvvigionamento energia'!D8000,0)+IF(LCOH!$C$28=Menu!$A$3,'Approvvigionamento energia'!E8000,0)+IF(LCOH!$C$28=Menu!$A$4,'Approvvigionamento energia'!F8000,0)+IF(LCOH!$C$28=Menu!$A$5,'Approvvigionamento energia'!G8000,0)+IF(LCOH!$C$28=Menu!$A$6,'Approvvigionamento energia'!H8000,0)</f>
        <v>1606.3437355800893</v>
      </c>
      <c r="J8000">
        <f>'Approvvigionamento energia'!A8000+'Approvvigionamento energia'!B8000+'Approvvigionamento energia'!I8000</f>
        <v>2155.143735580089</v>
      </c>
      <c r="K8000">
        <f>IF(MIN(LCOH!$C$18,J8000)&gt;=$P$48*LCOH!$C$18, MIN(LCOH!$C$18,J8000),0)</f>
        <v>1500</v>
      </c>
      <c r="L8000">
        <f t="shared" si="249"/>
        <v>655.14373558008901</v>
      </c>
      <c r="M8000">
        <f>K8000/LCOH!$C$18</f>
        <v>1</v>
      </c>
      <c r="N8000">
        <f>K8000/LCOH!$C$34</f>
        <v>28.901734104046245</v>
      </c>
    </row>
    <row r="8001" spans="1:14" x14ac:dyDescent="0.35">
      <c r="A8001">
        <f>'Profilo fotovoltaico'!B8003*LCOH!$C$20</f>
        <v>126</v>
      </c>
      <c r="B8001">
        <f>'Profilo eolico'!B8003*LCOH!$C$21</f>
        <v>562.69999999999993</v>
      </c>
      <c r="C8001">
        <f>$P$35*'Profilo fotovoltaico'!B8003</f>
        <v>926.68113564038015</v>
      </c>
      <c r="D8001">
        <f>$Q$37*'Profilo eolico'!B8003</f>
        <v>3283.1490551421334</v>
      </c>
      <c r="E8001">
        <f>$P$39*'Profilo fotovoltaico'!B8003+'Approvvigionamento energia'!$Q$39*'Profilo eolico'!B8003</f>
        <v>2694.0320752666948</v>
      </c>
      <c r="F8001">
        <f>$P$41*'Profilo fotovoltaico'!B8003+'Approvvigionamento energia'!$Q$41*'Profilo eolico'!B8003</f>
        <v>2104.9150953912567</v>
      </c>
      <c r="G8001">
        <f>$P$43*'Profilo fotovoltaico'!B8003+'Approvvigionamento energia'!$Q$43*'Profilo eolico'!B8003</f>
        <v>1515.7981155158186</v>
      </c>
      <c r="H8001">
        <f t="shared" si="248"/>
        <v>1138.4335154826958</v>
      </c>
      <c r="I8001">
        <f>IF(LCOH!$C$28=Menu!$A$1,'Approvvigionamento energia'!C8001,0)+IF(LCOH!$C$28=Menu!$A$2,'Approvvigionamento energia'!D8001,0)+IF(LCOH!$C$28=Menu!$A$3,'Approvvigionamento energia'!E8001,0)+IF(LCOH!$C$28=Menu!$A$4,'Approvvigionamento energia'!F8001,0)+IF(LCOH!$C$28=Menu!$A$5,'Approvvigionamento energia'!G8001,0)+IF(LCOH!$C$28=Menu!$A$6,'Approvvigionamento energia'!H8001,0)</f>
        <v>2104.9150953912567</v>
      </c>
      <c r="J8001">
        <f>'Approvvigionamento energia'!A8001+'Approvvigionamento energia'!B8001+'Approvvigionamento energia'!I8001</f>
        <v>2793.6150953912565</v>
      </c>
      <c r="K8001">
        <f>IF(MIN(LCOH!$C$18,J8001)&gt;=$P$48*LCOH!$C$18, MIN(LCOH!$C$18,J8001),0)</f>
        <v>1500</v>
      </c>
      <c r="L8001">
        <f t="shared" si="249"/>
        <v>1293.6150953912565</v>
      </c>
      <c r="M8001">
        <f>K8001/LCOH!$C$18</f>
        <v>1</v>
      </c>
      <c r="N8001">
        <f>K8001/LCOH!$C$34</f>
        <v>28.901734104046245</v>
      </c>
    </row>
    <row r="8002" spans="1:14" x14ac:dyDescent="0.35">
      <c r="A8002">
        <f>'Profilo fotovoltaico'!B8004*LCOH!$C$20</f>
        <v>293</v>
      </c>
      <c r="B8002">
        <f>'Profilo eolico'!B8004*LCOH!$C$21</f>
        <v>631.9</v>
      </c>
      <c r="C8002">
        <f>$P$35*'Profilo fotovoltaico'!B8004</f>
        <v>2154.9013709732649</v>
      </c>
      <c r="D8002">
        <f>$Q$37*'Profilo eolico'!B8004</f>
        <v>3686.9057898423926</v>
      </c>
      <c r="E8002">
        <f>$P$39*'Profilo fotovoltaico'!B8004+'Approvvigionamento energia'!$Q$39*'Profilo eolico'!B8004</f>
        <v>3303.9046851251105</v>
      </c>
      <c r="F8002">
        <f>$P$41*'Profilo fotovoltaico'!B8004+'Approvvigionamento energia'!$Q$41*'Profilo eolico'!B8004</f>
        <v>2920.9035804078285</v>
      </c>
      <c r="G8002">
        <f>$P$43*'Profilo fotovoltaico'!B8004+'Approvvigionamento energia'!$Q$43*'Profilo eolico'!B8004</f>
        <v>2537.9024756905469</v>
      </c>
      <c r="H8002">
        <f t="shared" ref="H8002:H8065" si="250">$P$45</f>
        <v>1138.4335154826958</v>
      </c>
      <c r="I8002">
        <f>IF(LCOH!$C$28=Menu!$A$1,'Approvvigionamento energia'!C8002,0)+IF(LCOH!$C$28=Menu!$A$2,'Approvvigionamento energia'!D8002,0)+IF(LCOH!$C$28=Menu!$A$3,'Approvvigionamento energia'!E8002,0)+IF(LCOH!$C$28=Menu!$A$4,'Approvvigionamento energia'!F8002,0)+IF(LCOH!$C$28=Menu!$A$5,'Approvvigionamento energia'!G8002,0)+IF(LCOH!$C$28=Menu!$A$6,'Approvvigionamento energia'!H8002,0)</f>
        <v>2920.9035804078285</v>
      </c>
      <c r="J8002">
        <f>'Approvvigionamento energia'!A8002+'Approvvigionamento energia'!B8002+'Approvvigionamento energia'!I8002</f>
        <v>3845.8035804078286</v>
      </c>
      <c r="K8002">
        <f>IF(MIN(LCOH!$C$18,J8002)&gt;=$P$48*LCOH!$C$18, MIN(LCOH!$C$18,J8002),0)</f>
        <v>1500</v>
      </c>
      <c r="L8002">
        <f t="shared" si="249"/>
        <v>2345.8035804078286</v>
      </c>
      <c r="M8002">
        <f>K8002/LCOH!$C$18</f>
        <v>1</v>
      </c>
      <c r="N8002">
        <f>K8002/LCOH!$C$34</f>
        <v>28.901734104046245</v>
      </c>
    </row>
    <row r="8003" spans="1:14" x14ac:dyDescent="0.35">
      <c r="A8003">
        <f>'Profilo fotovoltaico'!B8005*LCOH!$C$20</f>
        <v>414</v>
      </c>
      <c r="B8003">
        <f>'Profilo eolico'!B8005*LCOH!$C$21</f>
        <v>656.69999999999993</v>
      </c>
      <c r="C8003">
        <f>$P$35*'Profilo fotovoltaico'!B8005</f>
        <v>3044.8094456755348</v>
      </c>
      <c r="D8003">
        <f>$Q$37*'Profilo eolico'!B8005</f>
        <v>3831.6047352262999</v>
      </c>
      <c r="E8003">
        <f>$P$39*'Profilo fotovoltaico'!B8005+'Approvvigionamento energia'!$Q$39*'Profilo eolico'!B8005</f>
        <v>3634.9059128386089</v>
      </c>
      <c r="F8003">
        <f>$P$41*'Profilo fotovoltaico'!B8005+'Approvvigionamento energia'!$Q$41*'Profilo eolico'!B8005</f>
        <v>3438.2070904509173</v>
      </c>
      <c r="G8003">
        <f>$P$43*'Profilo fotovoltaico'!B8005+'Approvvigionamento energia'!$Q$43*'Profilo eolico'!B8005</f>
        <v>3241.5082680632258</v>
      </c>
      <c r="H8003">
        <f t="shared" si="250"/>
        <v>1138.4335154826958</v>
      </c>
      <c r="I8003">
        <f>IF(LCOH!$C$28=Menu!$A$1,'Approvvigionamento energia'!C8003,0)+IF(LCOH!$C$28=Menu!$A$2,'Approvvigionamento energia'!D8003,0)+IF(LCOH!$C$28=Menu!$A$3,'Approvvigionamento energia'!E8003,0)+IF(LCOH!$C$28=Menu!$A$4,'Approvvigionamento energia'!F8003,0)+IF(LCOH!$C$28=Menu!$A$5,'Approvvigionamento energia'!G8003,0)+IF(LCOH!$C$28=Menu!$A$6,'Approvvigionamento energia'!H8003,0)</f>
        <v>3438.2070904509173</v>
      </c>
      <c r="J8003">
        <f>'Approvvigionamento energia'!A8003+'Approvvigionamento energia'!B8003+'Approvvigionamento energia'!I8003</f>
        <v>4508.9070904509172</v>
      </c>
      <c r="K8003">
        <f>IF(MIN(LCOH!$C$18,J8003)&gt;=$P$48*LCOH!$C$18, MIN(LCOH!$C$18,J8003),0)</f>
        <v>1500</v>
      </c>
      <c r="L8003">
        <f t="shared" ref="L8003:L8066" si="251">J8003-K8003</f>
        <v>3008.9070904509172</v>
      </c>
      <c r="M8003">
        <f>K8003/LCOH!$C$18</f>
        <v>1</v>
      </c>
      <c r="N8003">
        <f>K8003/LCOH!$C$34</f>
        <v>28.901734104046245</v>
      </c>
    </row>
    <row r="8004" spans="1:14" x14ac:dyDescent="0.35">
      <c r="A8004">
        <f>'Profilo fotovoltaico'!B8006*LCOH!$C$20</f>
        <v>480</v>
      </c>
      <c r="B8004">
        <f>'Profilo eolico'!B8006*LCOH!$C$21</f>
        <v>634.70000000000005</v>
      </c>
      <c r="C8004">
        <f>$P$35*'Profilo fotovoltaico'!B8006</f>
        <v>3530.2138500585911</v>
      </c>
      <c r="D8004">
        <f>$Q$37*'Profilo eolico'!B8006</f>
        <v>3703.2427675470276</v>
      </c>
      <c r="E8004">
        <f>$P$39*'Profilo fotovoltaico'!B8006+'Approvvigionamento energia'!$Q$39*'Profilo eolico'!B8006</f>
        <v>3659.9855381749185</v>
      </c>
      <c r="F8004">
        <f>$P$41*'Profilo fotovoltaico'!B8006+'Approvvigionamento energia'!$Q$41*'Profilo eolico'!B8006</f>
        <v>3616.7283088028094</v>
      </c>
      <c r="G8004">
        <f>$P$43*'Profilo fotovoltaico'!B8006+'Approvvigionamento energia'!$Q$43*'Profilo eolico'!B8006</f>
        <v>3573.4710794307002</v>
      </c>
      <c r="H8004">
        <f t="shared" si="250"/>
        <v>1138.4335154826958</v>
      </c>
      <c r="I8004">
        <f>IF(LCOH!$C$28=Menu!$A$1,'Approvvigionamento energia'!C8004,0)+IF(LCOH!$C$28=Menu!$A$2,'Approvvigionamento energia'!D8004,0)+IF(LCOH!$C$28=Menu!$A$3,'Approvvigionamento energia'!E8004,0)+IF(LCOH!$C$28=Menu!$A$4,'Approvvigionamento energia'!F8004,0)+IF(LCOH!$C$28=Menu!$A$5,'Approvvigionamento energia'!G8004,0)+IF(LCOH!$C$28=Menu!$A$6,'Approvvigionamento energia'!H8004,0)</f>
        <v>3616.7283088028094</v>
      </c>
      <c r="J8004">
        <f>'Approvvigionamento energia'!A8004+'Approvvigionamento energia'!B8004+'Approvvigionamento energia'!I8004</f>
        <v>4731.4283088028096</v>
      </c>
      <c r="K8004">
        <f>IF(MIN(LCOH!$C$18,J8004)&gt;=$P$48*LCOH!$C$18, MIN(LCOH!$C$18,J8004),0)</f>
        <v>1500</v>
      </c>
      <c r="L8004">
        <f t="shared" si="251"/>
        <v>3231.4283088028096</v>
      </c>
      <c r="M8004">
        <f>K8004/LCOH!$C$18</f>
        <v>1</v>
      </c>
      <c r="N8004">
        <f>K8004/LCOH!$C$34</f>
        <v>28.901734104046245</v>
      </c>
    </row>
    <row r="8005" spans="1:14" x14ac:dyDescent="0.35">
      <c r="A8005">
        <f>'Profilo fotovoltaico'!B8007*LCOH!$C$20</f>
        <v>495</v>
      </c>
      <c r="B8005">
        <f>'Profilo eolico'!B8007*LCOH!$C$21</f>
        <v>598.5</v>
      </c>
      <c r="C8005">
        <f>$P$35*'Profilo fotovoltaico'!B8007</f>
        <v>3640.5330328729219</v>
      </c>
      <c r="D8005">
        <f>$Q$37*'Profilo eolico'!B8007</f>
        <v>3492.0289843656783</v>
      </c>
      <c r="E8005">
        <f>$P$39*'Profilo fotovoltaico'!B8007+'Approvvigionamento energia'!$Q$39*'Profilo eolico'!B8007</f>
        <v>3529.1549964924889</v>
      </c>
      <c r="F8005">
        <f>$P$41*'Profilo fotovoltaico'!B8007+'Approvvigionamento energia'!$Q$41*'Profilo eolico'!B8007</f>
        <v>3566.2810086193003</v>
      </c>
      <c r="G8005">
        <f>$P$43*'Profilo fotovoltaico'!B8007+'Approvvigionamento energia'!$Q$43*'Profilo eolico'!B8007</f>
        <v>3603.4070207461109</v>
      </c>
      <c r="H8005">
        <f t="shared" si="250"/>
        <v>1138.4335154826958</v>
      </c>
      <c r="I8005">
        <f>IF(LCOH!$C$28=Menu!$A$1,'Approvvigionamento energia'!C8005,0)+IF(LCOH!$C$28=Menu!$A$2,'Approvvigionamento energia'!D8005,0)+IF(LCOH!$C$28=Menu!$A$3,'Approvvigionamento energia'!E8005,0)+IF(LCOH!$C$28=Menu!$A$4,'Approvvigionamento energia'!F8005,0)+IF(LCOH!$C$28=Menu!$A$5,'Approvvigionamento energia'!G8005,0)+IF(LCOH!$C$28=Menu!$A$6,'Approvvigionamento energia'!H8005,0)</f>
        <v>3566.2810086193003</v>
      </c>
      <c r="J8005">
        <f>'Approvvigionamento energia'!A8005+'Approvvigionamento energia'!B8005+'Approvvigionamento energia'!I8005</f>
        <v>4659.7810086193003</v>
      </c>
      <c r="K8005">
        <f>IF(MIN(LCOH!$C$18,J8005)&gt;=$P$48*LCOH!$C$18, MIN(LCOH!$C$18,J8005),0)</f>
        <v>1500</v>
      </c>
      <c r="L8005">
        <f t="shared" si="251"/>
        <v>3159.7810086193003</v>
      </c>
      <c r="M8005">
        <f>K8005/LCOH!$C$18</f>
        <v>1</v>
      </c>
      <c r="N8005">
        <f>K8005/LCOH!$C$34</f>
        <v>28.901734104046245</v>
      </c>
    </row>
    <row r="8006" spans="1:14" x14ac:dyDescent="0.35">
      <c r="A8006">
        <f>'Profilo fotovoltaico'!B8008*LCOH!$C$20</f>
        <v>460</v>
      </c>
      <c r="B8006">
        <f>'Profilo eolico'!B8008*LCOH!$C$21</f>
        <v>570.30000000000007</v>
      </c>
      <c r="C8006">
        <f>$P$35*'Profilo fotovoltaico'!B8008</f>
        <v>3383.1216063061502</v>
      </c>
      <c r="D8006">
        <f>$Q$37*'Profilo eolico'!B8008</f>
        <v>3327.4922803404284</v>
      </c>
      <c r="E8006">
        <f>$P$39*'Profilo fotovoltaico'!B8008+'Approvvigionamento energia'!$Q$39*'Profilo eolico'!B8008</f>
        <v>3341.3996118318582</v>
      </c>
      <c r="F8006">
        <f>$P$41*'Profilo fotovoltaico'!B8008+'Approvvigionamento energia'!$Q$41*'Profilo eolico'!B8008</f>
        <v>3355.3069433232895</v>
      </c>
      <c r="G8006">
        <f>$P$43*'Profilo fotovoltaico'!B8008+'Approvvigionamento energia'!$Q$43*'Profilo eolico'!B8008</f>
        <v>3369.2142748147198</v>
      </c>
      <c r="H8006">
        <f t="shared" si="250"/>
        <v>1138.4335154826958</v>
      </c>
      <c r="I8006">
        <f>IF(LCOH!$C$28=Menu!$A$1,'Approvvigionamento energia'!C8006,0)+IF(LCOH!$C$28=Menu!$A$2,'Approvvigionamento energia'!D8006,0)+IF(LCOH!$C$28=Menu!$A$3,'Approvvigionamento energia'!E8006,0)+IF(LCOH!$C$28=Menu!$A$4,'Approvvigionamento energia'!F8006,0)+IF(LCOH!$C$28=Menu!$A$5,'Approvvigionamento energia'!G8006,0)+IF(LCOH!$C$28=Menu!$A$6,'Approvvigionamento energia'!H8006,0)</f>
        <v>3355.3069433232895</v>
      </c>
      <c r="J8006">
        <f>'Approvvigionamento energia'!A8006+'Approvvigionamento energia'!B8006+'Approvvigionamento energia'!I8006</f>
        <v>4385.6069433232897</v>
      </c>
      <c r="K8006">
        <f>IF(MIN(LCOH!$C$18,J8006)&gt;=$P$48*LCOH!$C$18, MIN(LCOH!$C$18,J8006),0)</f>
        <v>1500</v>
      </c>
      <c r="L8006">
        <f t="shared" si="251"/>
        <v>2885.6069433232897</v>
      </c>
      <c r="M8006">
        <f>K8006/LCOH!$C$18</f>
        <v>1</v>
      </c>
      <c r="N8006">
        <f>K8006/LCOH!$C$34</f>
        <v>28.901734104046245</v>
      </c>
    </row>
    <row r="8007" spans="1:14" x14ac:dyDescent="0.35">
      <c r="A8007">
        <f>'Profilo fotovoltaico'!B8009*LCOH!$C$20</f>
        <v>377</v>
      </c>
      <c r="B8007">
        <f>'Profilo eolico'!B8009*LCOH!$C$21</f>
        <v>552.30000000000007</v>
      </c>
      <c r="C8007">
        <f>$P$35*'Profilo fotovoltaico'!B8009</f>
        <v>2772.6887947335185</v>
      </c>
      <c r="D8007">
        <f>$Q$37*'Profilo eolico'!B8009</f>
        <v>3222.4688522392048</v>
      </c>
      <c r="E8007">
        <f>$P$39*'Profilo fotovoltaico'!B8009+'Approvvigionamento energia'!$Q$39*'Profilo eolico'!B8009</f>
        <v>3110.0238378627828</v>
      </c>
      <c r="F8007">
        <f>$P$41*'Profilo fotovoltaico'!B8009+'Approvvigionamento energia'!$Q$41*'Profilo eolico'!B8009</f>
        <v>2997.5788234863617</v>
      </c>
      <c r="G8007">
        <f>$P$43*'Profilo fotovoltaico'!B8009+'Approvvigionamento energia'!$Q$43*'Profilo eolico'!B8009</f>
        <v>2885.1338091099401</v>
      </c>
      <c r="H8007">
        <f t="shared" si="250"/>
        <v>1138.4335154826958</v>
      </c>
      <c r="I8007">
        <f>IF(LCOH!$C$28=Menu!$A$1,'Approvvigionamento energia'!C8007,0)+IF(LCOH!$C$28=Menu!$A$2,'Approvvigionamento energia'!D8007,0)+IF(LCOH!$C$28=Menu!$A$3,'Approvvigionamento energia'!E8007,0)+IF(LCOH!$C$28=Menu!$A$4,'Approvvigionamento energia'!F8007,0)+IF(LCOH!$C$28=Menu!$A$5,'Approvvigionamento energia'!G8007,0)+IF(LCOH!$C$28=Menu!$A$6,'Approvvigionamento energia'!H8007,0)</f>
        <v>2997.5788234863617</v>
      </c>
      <c r="J8007">
        <f>'Approvvigionamento energia'!A8007+'Approvvigionamento energia'!B8007+'Approvvigionamento energia'!I8007</f>
        <v>3926.8788234863619</v>
      </c>
      <c r="K8007">
        <f>IF(MIN(LCOH!$C$18,J8007)&gt;=$P$48*LCOH!$C$18, MIN(LCOH!$C$18,J8007),0)</f>
        <v>1500</v>
      </c>
      <c r="L8007">
        <f t="shared" si="251"/>
        <v>2426.8788234863619</v>
      </c>
      <c r="M8007">
        <f>K8007/LCOH!$C$18</f>
        <v>1</v>
      </c>
      <c r="N8007">
        <f>K8007/LCOH!$C$34</f>
        <v>28.901734104046245</v>
      </c>
    </row>
    <row r="8008" spans="1:14" x14ac:dyDescent="0.35">
      <c r="A8008">
        <f>'Profilo fotovoltaico'!B8010*LCOH!$C$20</f>
        <v>240</v>
      </c>
      <c r="B8008">
        <f>'Profilo eolico'!B8010*LCOH!$C$21</f>
        <v>539.20000000000005</v>
      </c>
      <c r="C8008">
        <f>$P$35*'Profilo fotovoltaico'!B8010</f>
        <v>1765.1069250292956</v>
      </c>
      <c r="D8008">
        <f>$Q$37*'Profilo eolico'!B8010</f>
        <v>3146.035135121092</v>
      </c>
      <c r="E8008">
        <f>$P$39*'Profilo fotovoltaico'!B8010+'Approvvigionamento energia'!$Q$39*'Profilo eolico'!B8010</f>
        <v>2800.8030825981427</v>
      </c>
      <c r="F8008">
        <f>$P$41*'Profilo fotovoltaico'!B8010+'Approvvigionamento energia'!$Q$41*'Profilo eolico'!B8010</f>
        <v>2455.5710300751939</v>
      </c>
      <c r="G8008">
        <f>$P$43*'Profilo fotovoltaico'!B8010+'Approvvigionamento energia'!$Q$43*'Profilo eolico'!B8010</f>
        <v>2110.3389775522446</v>
      </c>
      <c r="H8008">
        <f t="shared" si="250"/>
        <v>1138.4335154826958</v>
      </c>
      <c r="I8008">
        <f>IF(LCOH!$C$28=Menu!$A$1,'Approvvigionamento energia'!C8008,0)+IF(LCOH!$C$28=Menu!$A$2,'Approvvigionamento energia'!D8008,0)+IF(LCOH!$C$28=Menu!$A$3,'Approvvigionamento energia'!E8008,0)+IF(LCOH!$C$28=Menu!$A$4,'Approvvigionamento energia'!F8008,0)+IF(LCOH!$C$28=Menu!$A$5,'Approvvigionamento energia'!G8008,0)+IF(LCOH!$C$28=Menu!$A$6,'Approvvigionamento energia'!H8008,0)</f>
        <v>2455.5710300751939</v>
      </c>
      <c r="J8008">
        <f>'Approvvigionamento energia'!A8008+'Approvvigionamento energia'!B8008+'Approvvigionamento energia'!I8008</f>
        <v>3234.7710300751942</v>
      </c>
      <c r="K8008">
        <f>IF(MIN(LCOH!$C$18,J8008)&gt;=$P$48*LCOH!$C$18, MIN(LCOH!$C$18,J8008),0)</f>
        <v>1500</v>
      </c>
      <c r="L8008">
        <f t="shared" si="251"/>
        <v>1734.7710300751942</v>
      </c>
      <c r="M8008">
        <f>K8008/LCOH!$C$18</f>
        <v>1</v>
      </c>
      <c r="N8008">
        <f>K8008/LCOH!$C$34</f>
        <v>28.901734104046245</v>
      </c>
    </row>
    <row r="8009" spans="1:14" x14ac:dyDescent="0.35">
      <c r="A8009">
        <f>'Profilo fotovoltaico'!B8011*LCOH!$C$20</f>
        <v>48</v>
      </c>
      <c r="B8009">
        <f>'Profilo eolico'!B8011*LCOH!$C$21</f>
        <v>536.4</v>
      </c>
      <c r="C8009">
        <f>$P$35*'Profilo fotovoltaico'!B8011</f>
        <v>353.02138500585914</v>
      </c>
      <c r="D8009">
        <f>$Q$37*'Profilo eolico'!B8011</f>
        <v>3129.698157416457</v>
      </c>
      <c r="E8009">
        <f>$P$39*'Profilo fotovoltaico'!B8011+'Approvvigionamento energia'!$Q$39*'Profilo eolico'!B8011</f>
        <v>2435.5289643138076</v>
      </c>
      <c r="F8009">
        <f>$P$41*'Profilo fotovoltaico'!B8011+'Approvvigionamento energia'!$Q$41*'Profilo eolico'!B8011</f>
        <v>1741.359771211158</v>
      </c>
      <c r="G8009">
        <f>$P$43*'Profilo fotovoltaico'!B8011+'Approvvigionamento energia'!$Q$43*'Profilo eolico'!B8011</f>
        <v>1047.1905781085086</v>
      </c>
      <c r="H8009">
        <f t="shared" si="250"/>
        <v>1138.4335154826958</v>
      </c>
      <c r="I8009">
        <f>IF(LCOH!$C$28=Menu!$A$1,'Approvvigionamento energia'!C8009,0)+IF(LCOH!$C$28=Menu!$A$2,'Approvvigionamento energia'!D8009,0)+IF(LCOH!$C$28=Menu!$A$3,'Approvvigionamento energia'!E8009,0)+IF(LCOH!$C$28=Menu!$A$4,'Approvvigionamento energia'!F8009,0)+IF(LCOH!$C$28=Menu!$A$5,'Approvvigionamento energia'!G8009,0)+IF(LCOH!$C$28=Menu!$A$6,'Approvvigionamento energia'!H8009,0)</f>
        <v>1741.359771211158</v>
      </c>
      <c r="J8009">
        <f>'Approvvigionamento energia'!A8009+'Approvvigionamento energia'!B8009+'Approvvigionamento energia'!I8009</f>
        <v>2325.7597712111578</v>
      </c>
      <c r="K8009">
        <f>IF(MIN(LCOH!$C$18,J8009)&gt;=$P$48*LCOH!$C$18, MIN(LCOH!$C$18,J8009),0)</f>
        <v>1500</v>
      </c>
      <c r="L8009">
        <f t="shared" si="251"/>
        <v>825.75977121115784</v>
      </c>
      <c r="M8009">
        <f>K8009/LCOH!$C$18</f>
        <v>1</v>
      </c>
      <c r="N8009">
        <f>K8009/LCOH!$C$34</f>
        <v>28.901734104046245</v>
      </c>
    </row>
    <row r="8010" spans="1:14" x14ac:dyDescent="0.35">
      <c r="A8010">
        <f>'Profilo fotovoltaico'!B8012*LCOH!$C$20</f>
        <v>0</v>
      </c>
      <c r="B8010">
        <f>'Profilo eolico'!B8012*LCOH!$C$21</f>
        <v>570.6</v>
      </c>
      <c r="C8010">
        <f>$P$35*'Profilo fotovoltaico'!B8012</f>
        <v>0</v>
      </c>
      <c r="D8010">
        <f>$Q$37*'Profilo eolico'!B8012</f>
        <v>3329.2426708087814</v>
      </c>
      <c r="E8010">
        <f>$P$39*'Profilo fotovoltaico'!B8012+'Approvvigionamento energia'!$Q$39*'Profilo eolico'!B8012</f>
        <v>2496.9320031065863</v>
      </c>
      <c r="F8010">
        <f>$P$41*'Profilo fotovoltaico'!B8012+'Approvvigionamento energia'!$Q$41*'Profilo eolico'!B8012</f>
        <v>1664.6213354043907</v>
      </c>
      <c r="G8010">
        <f>$P$43*'Profilo fotovoltaico'!B8012+'Approvvigionamento energia'!$Q$43*'Profilo eolico'!B8012</f>
        <v>832.31066770219536</v>
      </c>
      <c r="H8010">
        <f t="shared" si="250"/>
        <v>1138.4335154826958</v>
      </c>
      <c r="I8010">
        <f>IF(LCOH!$C$28=Menu!$A$1,'Approvvigionamento energia'!C8010,0)+IF(LCOH!$C$28=Menu!$A$2,'Approvvigionamento energia'!D8010,0)+IF(LCOH!$C$28=Menu!$A$3,'Approvvigionamento energia'!E8010,0)+IF(LCOH!$C$28=Menu!$A$4,'Approvvigionamento energia'!F8010,0)+IF(LCOH!$C$28=Menu!$A$5,'Approvvigionamento energia'!G8010,0)+IF(LCOH!$C$28=Menu!$A$6,'Approvvigionamento energia'!H8010,0)</f>
        <v>1664.6213354043907</v>
      </c>
      <c r="J8010">
        <f>'Approvvigionamento energia'!A8010+'Approvvigionamento energia'!B8010+'Approvvigionamento energia'!I8010</f>
        <v>2235.2213354043906</v>
      </c>
      <c r="K8010">
        <f>IF(MIN(LCOH!$C$18,J8010)&gt;=$P$48*LCOH!$C$18, MIN(LCOH!$C$18,J8010),0)</f>
        <v>1500</v>
      </c>
      <c r="L8010">
        <f t="shared" si="251"/>
        <v>735.22133540439063</v>
      </c>
      <c r="M8010">
        <f>K8010/LCOH!$C$18</f>
        <v>1</v>
      </c>
      <c r="N8010">
        <f>K8010/LCOH!$C$34</f>
        <v>28.901734104046245</v>
      </c>
    </row>
    <row r="8011" spans="1:14" x14ac:dyDescent="0.35">
      <c r="A8011">
        <f>'Profilo fotovoltaico'!B8013*LCOH!$C$20</f>
        <v>0</v>
      </c>
      <c r="B8011">
        <f>'Profilo eolico'!B8013*LCOH!$C$21</f>
        <v>600.1</v>
      </c>
      <c r="C8011">
        <f>$P$35*'Profilo fotovoltaico'!B8013</f>
        <v>0</v>
      </c>
      <c r="D8011">
        <f>$Q$37*'Profilo eolico'!B8013</f>
        <v>3501.3644001968978</v>
      </c>
      <c r="E8011">
        <f>$P$39*'Profilo fotovoltaico'!B8013+'Approvvigionamento energia'!$Q$39*'Profilo eolico'!B8013</f>
        <v>2626.0233001476731</v>
      </c>
      <c r="F8011">
        <f>$P$41*'Profilo fotovoltaico'!B8013+'Approvvigionamento energia'!$Q$41*'Profilo eolico'!B8013</f>
        <v>1750.6822000984489</v>
      </c>
      <c r="G8011">
        <f>$P$43*'Profilo fotovoltaico'!B8013+'Approvvigionamento energia'!$Q$43*'Profilo eolico'!B8013</f>
        <v>875.34110004922445</v>
      </c>
      <c r="H8011">
        <f t="shared" si="250"/>
        <v>1138.4335154826958</v>
      </c>
      <c r="I8011">
        <f>IF(LCOH!$C$28=Menu!$A$1,'Approvvigionamento energia'!C8011,0)+IF(LCOH!$C$28=Menu!$A$2,'Approvvigionamento energia'!D8011,0)+IF(LCOH!$C$28=Menu!$A$3,'Approvvigionamento energia'!E8011,0)+IF(LCOH!$C$28=Menu!$A$4,'Approvvigionamento energia'!F8011,0)+IF(LCOH!$C$28=Menu!$A$5,'Approvvigionamento energia'!G8011,0)+IF(LCOH!$C$28=Menu!$A$6,'Approvvigionamento energia'!H8011,0)</f>
        <v>1750.6822000984489</v>
      </c>
      <c r="J8011">
        <f>'Approvvigionamento energia'!A8011+'Approvvigionamento energia'!B8011+'Approvvigionamento energia'!I8011</f>
        <v>2350.7822000984488</v>
      </c>
      <c r="K8011">
        <f>IF(MIN(LCOH!$C$18,J8011)&gt;=$P$48*LCOH!$C$18, MIN(LCOH!$C$18,J8011),0)</f>
        <v>1500</v>
      </c>
      <c r="L8011">
        <f t="shared" si="251"/>
        <v>850.78220009844881</v>
      </c>
      <c r="M8011">
        <f>K8011/LCOH!$C$18</f>
        <v>1</v>
      </c>
      <c r="N8011">
        <f>K8011/LCOH!$C$34</f>
        <v>28.901734104046245</v>
      </c>
    </row>
    <row r="8012" spans="1:14" x14ac:dyDescent="0.35">
      <c r="A8012">
        <f>'Profilo fotovoltaico'!B8014*LCOH!$C$20</f>
        <v>0</v>
      </c>
      <c r="B8012">
        <f>'Profilo eolico'!B8014*LCOH!$C$21</f>
        <v>620.80000000000007</v>
      </c>
      <c r="C8012">
        <f>$P$35*'Profilo fotovoltaico'!B8014</f>
        <v>0</v>
      </c>
      <c r="D8012">
        <f>$Q$37*'Profilo eolico'!B8014</f>
        <v>3622.1413425133046</v>
      </c>
      <c r="E8012">
        <f>$P$39*'Profilo fotovoltaico'!B8014+'Approvvigionamento energia'!$Q$39*'Profilo eolico'!B8014</f>
        <v>2716.6060068849783</v>
      </c>
      <c r="F8012">
        <f>$P$41*'Profilo fotovoltaico'!B8014+'Approvvigionamento energia'!$Q$41*'Profilo eolico'!B8014</f>
        <v>1811.0706712566523</v>
      </c>
      <c r="G8012">
        <f>$P$43*'Profilo fotovoltaico'!B8014+'Approvvigionamento energia'!$Q$43*'Profilo eolico'!B8014</f>
        <v>905.53533562832615</v>
      </c>
      <c r="H8012">
        <f t="shared" si="250"/>
        <v>1138.4335154826958</v>
      </c>
      <c r="I8012">
        <f>IF(LCOH!$C$28=Menu!$A$1,'Approvvigionamento energia'!C8012,0)+IF(LCOH!$C$28=Menu!$A$2,'Approvvigionamento energia'!D8012,0)+IF(LCOH!$C$28=Menu!$A$3,'Approvvigionamento energia'!E8012,0)+IF(LCOH!$C$28=Menu!$A$4,'Approvvigionamento energia'!F8012,0)+IF(LCOH!$C$28=Menu!$A$5,'Approvvigionamento energia'!G8012,0)+IF(LCOH!$C$28=Menu!$A$6,'Approvvigionamento energia'!H8012,0)</f>
        <v>1811.0706712566523</v>
      </c>
      <c r="J8012">
        <f>'Approvvigionamento energia'!A8012+'Approvvigionamento energia'!B8012+'Approvvigionamento energia'!I8012</f>
        <v>2431.8706712566523</v>
      </c>
      <c r="K8012">
        <f>IF(MIN(LCOH!$C$18,J8012)&gt;=$P$48*LCOH!$C$18, MIN(LCOH!$C$18,J8012),0)</f>
        <v>1500</v>
      </c>
      <c r="L8012">
        <f t="shared" si="251"/>
        <v>931.87067125665226</v>
      </c>
      <c r="M8012">
        <f>K8012/LCOH!$C$18</f>
        <v>1</v>
      </c>
      <c r="N8012">
        <f>K8012/LCOH!$C$34</f>
        <v>28.901734104046245</v>
      </c>
    </row>
    <row r="8013" spans="1:14" x14ac:dyDescent="0.35">
      <c r="A8013">
        <f>'Profilo fotovoltaico'!B8015*LCOH!$C$20</f>
        <v>0</v>
      </c>
      <c r="B8013">
        <f>'Profilo eolico'!B8015*LCOH!$C$21</f>
        <v>626.6</v>
      </c>
      <c r="C8013">
        <f>$P$35*'Profilo fotovoltaico'!B8015</f>
        <v>0</v>
      </c>
      <c r="D8013">
        <f>$Q$37*'Profilo eolico'!B8015</f>
        <v>3655.9822249014769</v>
      </c>
      <c r="E8013">
        <f>$P$39*'Profilo fotovoltaico'!B8015+'Approvvigionamento energia'!$Q$39*'Profilo eolico'!B8015</f>
        <v>2741.9866686761075</v>
      </c>
      <c r="F8013">
        <f>$P$41*'Profilo fotovoltaico'!B8015+'Approvvigionamento energia'!$Q$41*'Profilo eolico'!B8015</f>
        <v>1827.9911124507385</v>
      </c>
      <c r="G8013">
        <f>$P$43*'Profilo fotovoltaico'!B8015+'Approvvigionamento energia'!$Q$43*'Profilo eolico'!B8015</f>
        <v>913.99555622536923</v>
      </c>
      <c r="H8013">
        <f t="shared" si="250"/>
        <v>1138.4335154826958</v>
      </c>
      <c r="I8013">
        <f>IF(LCOH!$C$28=Menu!$A$1,'Approvvigionamento energia'!C8013,0)+IF(LCOH!$C$28=Menu!$A$2,'Approvvigionamento energia'!D8013,0)+IF(LCOH!$C$28=Menu!$A$3,'Approvvigionamento energia'!E8013,0)+IF(LCOH!$C$28=Menu!$A$4,'Approvvigionamento energia'!F8013,0)+IF(LCOH!$C$28=Menu!$A$5,'Approvvigionamento energia'!G8013,0)+IF(LCOH!$C$28=Menu!$A$6,'Approvvigionamento energia'!H8013,0)</f>
        <v>1827.9911124507385</v>
      </c>
      <c r="J8013">
        <f>'Approvvigionamento energia'!A8013+'Approvvigionamento energia'!B8013+'Approvvigionamento energia'!I8013</f>
        <v>2454.5911124507384</v>
      </c>
      <c r="K8013">
        <f>IF(MIN(LCOH!$C$18,J8013)&gt;=$P$48*LCOH!$C$18, MIN(LCOH!$C$18,J8013),0)</f>
        <v>1500</v>
      </c>
      <c r="L8013">
        <f t="shared" si="251"/>
        <v>954.59111245073836</v>
      </c>
      <c r="M8013">
        <f>K8013/LCOH!$C$18</f>
        <v>1</v>
      </c>
      <c r="N8013">
        <f>K8013/LCOH!$C$34</f>
        <v>28.901734104046245</v>
      </c>
    </row>
    <row r="8014" spans="1:14" x14ac:dyDescent="0.35">
      <c r="A8014">
        <f>'Profilo fotovoltaico'!B8016*LCOH!$C$20</f>
        <v>0</v>
      </c>
      <c r="B8014">
        <f>'Profilo eolico'!B8016*LCOH!$C$21</f>
        <v>616.4</v>
      </c>
      <c r="C8014">
        <f>$P$35*'Profilo fotovoltaico'!B8016</f>
        <v>0</v>
      </c>
      <c r="D8014">
        <f>$Q$37*'Profilo eolico'!B8016</f>
        <v>3596.4689489774496</v>
      </c>
      <c r="E8014">
        <f>$P$39*'Profilo fotovoltaico'!B8016+'Approvvigionamento energia'!$Q$39*'Profilo eolico'!B8016</f>
        <v>2697.3517117330871</v>
      </c>
      <c r="F8014">
        <f>$P$41*'Profilo fotovoltaico'!B8016+'Approvvigionamento energia'!$Q$41*'Profilo eolico'!B8016</f>
        <v>1798.2344744887248</v>
      </c>
      <c r="G8014">
        <f>$P$43*'Profilo fotovoltaico'!B8016+'Approvvigionamento energia'!$Q$43*'Profilo eolico'!B8016</f>
        <v>899.1172372443624</v>
      </c>
      <c r="H8014">
        <f t="shared" si="250"/>
        <v>1138.4335154826958</v>
      </c>
      <c r="I8014">
        <f>IF(LCOH!$C$28=Menu!$A$1,'Approvvigionamento energia'!C8014,0)+IF(LCOH!$C$28=Menu!$A$2,'Approvvigionamento energia'!D8014,0)+IF(LCOH!$C$28=Menu!$A$3,'Approvvigionamento energia'!E8014,0)+IF(LCOH!$C$28=Menu!$A$4,'Approvvigionamento energia'!F8014,0)+IF(LCOH!$C$28=Menu!$A$5,'Approvvigionamento energia'!G8014,0)+IF(LCOH!$C$28=Menu!$A$6,'Approvvigionamento energia'!H8014,0)</f>
        <v>1798.2344744887248</v>
      </c>
      <c r="J8014">
        <f>'Approvvigionamento energia'!A8014+'Approvvigionamento energia'!B8014+'Approvvigionamento energia'!I8014</f>
        <v>2414.6344744887247</v>
      </c>
      <c r="K8014">
        <f>IF(MIN(LCOH!$C$18,J8014)&gt;=$P$48*LCOH!$C$18, MIN(LCOH!$C$18,J8014),0)</f>
        <v>1500</v>
      </c>
      <c r="L8014">
        <f t="shared" si="251"/>
        <v>914.63447448872466</v>
      </c>
      <c r="M8014">
        <f>K8014/LCOH!$C$18</f>
        <v>1</v>
      </c>
      <c r="N8014">
        <f>K8014/LCOH!$C$34</f>
        <v>28.901734104046245</v>
      </c>
    </row>
    <row r="8015" spans="1:14" x14ac:dyDescent="0.35">
      <c r="A8015">
        <f>'Profilo fotovoltaico'!B8017*LCOH!$C$20</f>
        <v>0</v>
      </c>
      <c r="B8015">
        <f>'Profilo eolico'!B8017*LCOH!$C$21</f>
        <v>603.5</v>
      </c>
      <c r="C8015">
        <f>$P$35*'Profilo fotovoltaico'!B8017</f>
        <v>0</v>
      </c>
      <c r="D8015">
        <f>$Q$37*'Profilo eolico'!B8017</f>
        <v>3521.2021588382404</v>
      </c>
      <c r="E8015">
        <f>$P$39*'Profilo fotovoltaico'!B8017+'Approvvigionamento energia'!$Q$39*'Profilo eolico'!B8017</f>
        <v>2640.9016191286801</v>
      </c>
      <c r="F8015">
        <f>$P$41*'Profilo fotovoltaico'!B8017+'Approvvigionamento energia'!$Q$41*'Profilo eolico'!B8017</f>
        <v>1760.6010794191202</v>
      </c>
      <c r="G8015">
        <f>$P$43*'Profilo fotovoltaico'!B8017+'Approvvigionamento energia'!$Q$43*'Profilo eolico'!B8017</f>
        <v>880.3005397095601</v>
      </c>
      <c r="H8015">
        <f t="shared" si="250"/>
        <v>1138.4335154826958</v>
      </c>
      <c r="I8015">
        <f>IF(LCOH!$C$28=Menu!$A$1,'Approvvigionamento energia'!C8015,0)+IF(LCOH!$C$28=Menu!$A$2,'Approvvigionamento energia'!D8015,0)+IF(LCOH!$C$28=Menu!$A$3,'Approvvigionamento energia'!E8015,0)+IF(LCOH!$C$28=Menu!$A$4,'Approvvigionamento energia'!F8015,0)+IF(LCOH!$C$28=Menu!$A$5,'Approvvigionamento energia'!G8015,0)+IF(LCOH!$C$28=Menu!$A$6,'Approvvigionamento energia'!H8015,0)</f>
        <v>1760.6010794191202</v>
      </c>
      <c r="J8015">
        <f>'Approvvigionamento energia'!A8015+'Approvvigionamento energia'!B8015+'Approvvigionamento energia'!I8015</f>
        <v>2364.1010794191202</v>
      </c>
      <c r="K8015">
        <f>IF(MIN(LCOH!$C$18,J8015)&gt;=$P$48*LCOH!$C$18, MIN(LCOH!$C$18,J8015),0)</f>
        <v>1500</v>
      </c>
      <c r="L8015">
        <f t="shared" si="251"/>
        <v>864.1010794191202</v>
      </c>
      <c r="M8015">
        <f>K8015/LCOH!$C$18</f>
        <v>1</v>
      </c>
      <c r="N8015">
        <f>K8015/LCOH!$C$34</f>
        <v>28.901734104046245</v>
      </c>
    </row>
    <row r="8016" spans="1:14" x14ac:dyDescent="0.35">
      <c r="A8016">
        <f>'Profilo fotovoltaico'!B8018*LCOH!$C$20</f>
        <v>0</v>
      </c>
      <c r="B8016">
        <f>'Profilo eolico'!B8018*LCOH!$C$21</f>
        <v>589.19999999999993</v>
      </c>
      <c r="C8016">
        <f>$P$35*'Profilo fotovoltaico'!B8018</f>
        <v>0</v>
      </c>
      <c r="D8016">
        <f>$Q$37*'Profilo eolico'!B8018</f>
        <v>3437.7668798467121</v>
      </c>
      <c r="E8016">
        <f>$P$39*'Profilo fotovoltaico'!B8018+'Approvvigionamento energia'!$Q$39*'Profilo eolico'!B8018</f>
        <v>2578.3251598850338</v>
      </c>
      <c r="F8016">
        <f>$P$41*'Profilo fotovoltaico'!B8018+'Approvvigionamento energia'!$Q$41*'Profilo eolico'!B8018</f>
        <v>1718.883439923356</v>
      </c>
      <c r="G8016">
        <f>$P$43*'Profilo fotovoltaico'!B8018+'Approvvigionamento energia'!$Q$43*'Profilo eolico'!B8018</f>
        <v>859.44171996167802</v>
      </c>
      <c r="H8016">
        <f t="shared" si="250"/>
        <v>1138.4335154826958</v>
      </c>
      <c r="I8016">
        <f>IF(LCOH!$C$28=Menu!$A$1,'Approvvigionamento energia'!C8016,0)+IF(LCOH!$C$28=Menu!$A$2,'Approvvigionamento energia'!D8016,0)+IF(LCOH!$C$28=Menu!$A$3,'Approvvigionamento energia'!E8016,0)+IF(LCOH!$C$28=Menu!$A$4,'Approvvigionamento energia'!F8016,0)+IF(LCOH!$C$28=Menu!$A$5,'Approvvigionamento energia'!G8016,0)+IF(LCOH!$C$28=Menu!$A$6,'Approvvigionamento energia'!H8016,0)</f>
        <v>1718.883439923356</v>
      </c>
      <c r="J8016">
        <f>'Approvvigionamento energia'!A8016+'Approvvigionamento energia'!B8016+'Approvvigionamento energia'!I8016</f>
        <v>2308.0834399233559</v>
      </c>
      <c r="K8016">
        <f>IF(MIN(LCOH!$C$18,J8016)&gt;=$P$48*LCOH!$C$18, MIN(LCOH!$C$18,J8016),0)</f>
        <v>1500</v>
      </c>
      <c r="L8016">
        <f t="shared" si="251"/>
        <v>808.08343992335585</v>
      </c>
      <c r="M8016">
        <f>K8016/LCOH!$C$18</f>
        <v>1</v>
      </c>
      <c r="N8016">
        <f>K8016/LCOH!$C$34</f>
        <v>28.901734104046245</v>
      </c>
    </row>
    <row r="8017" spans="1:14" x14ac:dyDescent="0.35">
      <c r="A8017">
        <f>'Profilo fotovoltaico'!B8019*LCOH!$C$20</f>
        <v>0</v>
      </c>
      <c r="B8017">
        <f>'Profilo eolico'!B8019*LCOH!$C$21</f>
        <v>567.69999999999993</v>
      </c>
      <c r="C8017">
        <f>$P$35*'Profilo fotovoltaico'!B8019</f>
        <v>0</v>
      </c>
      <c r="D8017">
        <f>$Q$37*'Profilo eolico'!B8019</f>
        <v>3312.3222296146955</v>
      </c>
      <c r="E8017">
        <f>$P$39*'Profilo fotovoltaico'!B8019+'Approvvigionamento energia'!$Q$39*'Profilo eolico'!B8019</f>
        <v>2484.2416722110215</v>
      </c>
      <c r="F8017">
        <f>$P$41*'Profilo fotovoltaico'!B8019+'Approvvigionamento energia'!$Q$41*'Profilo eolico'!B8019</f>
        <v>1656.1611148073478</v>
      </c>
      <c r="G8017">
        <f>$P$43*'Profilo fotovoltaico'!B8019+'Approvvigionamento energia'!$Q$43*'Profilo eolico'!B8019</f>
        <v>828.08055740367388</v>
      </c>
      <c r="H8017">
        <f t="shared" si="250"/>
        <v>1138.4335154826958</v>
      </c>
      <c r="I8017">
        <f>IF(LCOH!$C$28=Menu!$A$1,'Approvvigionamento energia'!C8017,0)+IF(LCOH!$C$28=Menu!$A$2,'Approvvigionamento energia'!D8017,0)+IF(LCOH!$C$28=Menu!$A$3,'Approvvigionamento energia'!E8017,0)+IF(LCOH!$C$28=Menu!$A$4,'Approvvigionamento energia'!F8017,0)+IF(LCOH!$C$28=Menu!$A$5,'Approvvigionamento energia'!G8017,0)+IF(LCOH!$C$28=Menu!$A$6,'Approvvigionamento energia'!H8017,0)</f>
        <v>1656.1611148073478</v>
      </c>
      <c r="J8017">
        <f>'Approvvigionamento energia'!A8017+'Approvvigionamento energia'!B8017+'Approvvigionamento energia'!I8017</f>
        <v>2223.8611148073478</v>
      </c>
      <c r="K8017">
        <f>IF(MIN(LCOH!$C$18,J8017)&gt;=$P$48*LCOH!$C$18, MIN(LCOH!$C$18,J8017),0)</f>
        <v>1500</v>
      </c>
      <c r="L8017">
        <f t="shared" si="251"/>
        <v>723.8611148073478</v>
      </c>
      <c r="M8017">
        <f>K8017/LCOH!$C$18</f>
        <v>1</v>
      </c>
      <c r="N8017">
        <f>K8017/LCOH!$C$34</f>
        <v>28.901734104046245</v>
      </c>
    </row>
    <row r="8018" spans="1:14" x14ac:dyDescent="0.35">
      <c r="A8018">
        <f>'Profilo fotovoltaico'!B8020*LCOH!$C$20</f>
        <v>0</v>
      </c>
      <c r="B8018">
        <f>'Profilo eolico'!B8020*LCOH!$C$21</f>
        <v>544.4</v>
      </c>
      <c r="C8018">
        <f>$P$35*'Profilo fotovoltaico'!B8020</f>
        <v>0</v>
      </c>
      <c r="D8018">
        <f>$Q$37*'Profilo eolico'!B8020</f>
        <v>3176.3752365725563</v>
      </c>
      <c r="E8018">
        <f>$P$39*'Profilo fotovoltaico'!B8020+'Approvvigionamento energia'!$Q$39*'Profilo eolico'!B8020</f>
        <v>2382.2814274294174</v>
      </c>
      <c r="F8018">
        <f>$P$41*'Profilo fotovoltaico'!B8020+'Approvvigionamento energia'!$Q$41*'Profilo eolico'!B8020</f>
        <v>1588.1876182862782</v>
      </c>
      <c r="G8018">
        <f>$P$43*'Profilo fotovoltaico'!B8020+'Approvvigionamento energia'!$Q$43*'Profilo eolico'!B8020</f>
        <v>794.09380914313908</v>
      </c>
      <c r="H8018">
        <f t="shared" si="250"/>
        <v>1138.4335154826958</v>
      </c>
      <c r="I8018">
        <f>IF(LCOH!$C$28=Menu!$A$1,'Approvvigionamento energia'!C8018,0)+IF(LCOH!$C$28=Menu!$A$2,'Approvvigionamento energia'!D8018,0)+IF(LCOH!$C$28=Menu!$A$3,'Approvvigionamento energia'!E8018,0)+IF(LCOH!$C$28=Menu!$A$4,'Approvvigionamento energia'!F8018,0)+IF(LCOH!$C$28=Menu!$A$5,'Approvvigionamento energia'!G8018,0)+IF(LCOH!$C$28=Menu!$A$6,'Approvvigionamento energia'!H8018,0)</f>
        <v>1588.1876182862782</v>
      </c>
      <c r="J8018">
        <f>'Approvvigionamento energia'!A8018+'Approvvigionamento energia'!B8018+'Approvvigionamento energia'!I8018</f>
        <v>2132.587618286278</v>
      </c>
      <c r="K8018">
        <f>IF(MIN(LCOH!$C$18,J8018)&gt;=$P$48*LCOH!$C$18, MIN(LCOH!$C$18,J8018),0)</f>
        <v>1500</v>
      </c>
      <c r="L8018">
        <f t="shared" si="251"/>
        <v>632.58761828627803</v>
      </c>
      <c r="M8018">
        <f>K8018/LCOH!$C$18</f>
        <v>1</v>
      </c>
      <c r="N8018">
        <f>K8018/LCOH!$C$34</f>
        <v>28.901734104046245</v>
      </c>
    </row>
    <row r="8019" spans="1:14" x14ac:dyDescent="0.35">
      <c r="A8019">
        <f>'Profilo fotovoltaico'!B8021*LCOH!$C$20</f>
        <v>0</v>
      </c>
      <c r="B8019">
        <f>'Profilo eolico'!B8021*LCOH!$C$21</f>
        <v>530.69999999999993</v>
      </c>
      <c r="C8019">
        <f>$P$35*'Profilo fotovoltaico'!B8021</f>
        <v>0</v>
      </c>
      <c r="D8019">
        <f>$Q$37*'Profilo eolico'!B8021</f>
        <v>3096.440738517736</v>
      </c>
      <c r="E8019">
        <f>$P$39*'Profilo fotovoltaico'!B8021+'Approvvigionamento energia'!$Q$39*'Profilo eolico'!B8021</f>
        <v>2322.3305538883019</v>
      </c>
      <c r="F8019">
        <f>$P$41*'Profilo fotovoltaico'!B8021+'Approvvigionamento energia'!$Q$41*'Profilo eolico'!B8021</f>
        <v>1548.220369258868</v>
      </c>
      <c r="G8019">
        <f>$P$43*'Profilo fotovoltaico'!B8021+'Approvvigionamento energia'!$Q$43*'Profilo eolico'!B8021</f>
        <v>774.110184629434</v>
      </c>
      <c r="H8019">
        <f t="shared" si="250"/>
        <v>1138.4335154826958</v>
      </c>
      <c r="I8019">
        <f>IF(LCOH!$C$28=Menu!$A$1,'Approvvigionamento energia'!C8019,0)+IF(LCOH!$C$28=Menu!$A$2,'Approvvigionamento energia'!D8019,0)+IF(LCOH!$C$28=Menu!$A$3,'Approvvigionamento energia'!E8019,0)+IF(LCOH!$C$28=Menu!$A$4,'Approvvigionamento energia'!F8019,0)+IF(LCOH!$C$28=Menu!$A$5,'Approvvigionamento energia'!G8019,0)+IF(LCOH!$C$28=Menu!$A$6,'Approvvigionamento energia'!H8019,0)</f>
        <v>1548.220369258868</v>
      </c>
      <c r="J8019">
        <f>'Approvvigionamento energia'!A8019+'Approvvigionamento energia'!B8019+'Approvvigionamento energia'!I8019</f>
        <v>2078.920369258868</v>
      </c>
      <c r="K8019">
        <f>IF(MIN(LCOH!$C$18,J8019)&gt;=$P$48*LCOH!$C$18, MIN(LCOH!$C$18,J8019),0)</f>
        <v>1500</v>
      </c>
      <c r="L8019">
        <f t="shared" si="251"/>
        <v>578.92036925886805</v>
      </c>
      <c r="M8019">
        <f>K8019/LCOH!$C$18</f>
        <v>1</v>
      </c>
      <c r="N8019">
        <f>K8019/LCOH!$C$34</f>
        <v>28.901734104046245</v>
      </c>
    </row>
    <row r="8020" spans="1:14" x14ac:dyDescent="0.35">
      <c r="A8020">
        <f>'Profilo fotovoltaico'!B8022*LCOH!$C$20</f>
        <v>0</v>
      </c>
      <c r="B8020">
        <f>'Profilo eolico'!B8022*LCOH!$C$21</f>
        <v>526.80000000000007</v>
      </c>
      <c r="C8020">
        <f>$P$35*'Profilo fotovoltaico'!B8022</f>
        <v>0</v>
      </c>
      <c r="D8020">
        <f>$Q$37*'Profilo eolico'!B8022</f>
        <v>3073.6856624291386</v>
      </c>
      <c r="E8020">
        <f>$P$39*'Profilo fotovoltaico'!B8022+'Approvvigionamento energia'!$Q$39*'Profilo eolico'!B8022</f>
        <v>2305.2642468218537</v>
      </c>
      <c r="F8020">
        <f>$P$41*'Profilo fotovoltaico'!B8022+'Approvvigionamento energia'!$Q$41*'Profilo eolico'!B8022</f>
        <v>1536.8428312145693</v>
      </c>
      <c r="G8020">
        <f>$P$43*'Profilo fotovoltaico'!B8022+'Approvvigionamento energia'!$Q$43*'Profilo eolico'!B8022</f>
        <v>768.42141560728464</v>
      </c>
      <c r="H8020">
        <f t="shared" si="250"/>
        <v>1138.4335154826958</v>
      </c>
      <c r="I8020">
        <f>IF(LCOH!$C$28=Menu!$A$1,'Approvvigionamento energia'!C8020,0)+IF(LCOH!$C$28=Menu!$A$2,'Approvvigionamento energia'!D8020,0)+IF(LCOH!$C$28=Menu!$A$3,'Approvvigionamento energia'!E8020,0)+IF(LCOH!$C$28=Menu!$A$4,'Approvvigionamento energia'!F8020,0)+IF(LCOH!$C$28=Menu!$A$5,'Approvvigionamento energia'!G8020,0)+IF(LCOH!$C$28=Menu!$A$6,'Approvvigionamento energia'!H8020,0)</f>
        <v>1536.8428312145693</v>
      </c>
      <c r="J8020">
        <f>'Approvvigionamento energia'!A8020+'Approvvigionamento energia'!B8020+'Approvvigionamento energia'!I8020</f>
        <v>2063.6428312145695</v>
      </c>
      <c r="K8020">
        <f>IF(MIN(LCOH!$C$18,J8020)&gt;=$P$48*LCOH!$C$18, MIN(LCOH!$C$18,J8020),0)</f>
        <v>1500</v>
      </c>
      <c r="L8020">
        <f t="shared" si="251"/>
        <v>563.64283121456947</v>
      </c>
      <c r="M8020">
        <f>K8020/LCOH!$C$18</f>
        <v>1</v>
      </c>
      <c r="N8020">
        <f>K8020/LCOH!$C$34</f>
        <v>28.901734104046245</v>
      </c>
    </row>
    <row r="8021" spans="1:14" x14ac:dyDescent="0.35">
      <c r="A8021">
        <f>'Profilo fotovoltaico'!B8023*LCOH!$C$20</f>
        <v>0</v>
      </c>
      <c r="B8021">
        <f>'Profilo eolico'!B8023*LCOH!$C$21</f>
        <v>522.70000000000005</v>
      </c>
      <c r="C8021">
        <f>$P$35*'Profilo fotovoltaico'!B8023</f>
        <v>0</v>
      </c>
      <c r="D8021">
        <f>$Q$37*'Profilo eolico'!B8023</f>
        <v>3049.7636593616376</v>
      </c>
      <c r="E8021">
        <f>$P$39*'Profilo fotovoltaico'!B8023+'Approvvigionamento energia'!$Q$39*'Profilo eolico'!B8023</f>
        <v>2287.3227445212278</v>
      </c>
      <c r="F8021">
        <f>$P$41*'Profilo fotovoltaico'!B8023+'Approvvigionamento energia'!$Q$41*'Profilo eolico'!B8023</f>
        <v>1524.8818296808188</v>
      </c>
      <c r="G8021">
        <f>$P$43*'Profilo fotovoltaico'!B8023+'Approvvigionamento energia'!$Q$43*'Profilo eolico'!B8023</f>
        <v>762.44091484040939</v>
      </c>
      <c r="H8021">
        <f t="shared" si="250"/>
        <v>1138.4335154826958</v>
      </c>
      <c r="I8021">
        <f>IF(LCOH!$C$28=Menu!$A$1,'Approvvigionamento energia'!C8021,0)+IF(LCOH!$C$28=Menu!$A$2,'Approvvigionamento energia'!D8021,0)+IF(LCOH!$C$28=Menu!$A$3,'Approvvigionamento energia'!E8021,0)+IF(LCOH!$C$28=Menu!$A$4,'Approvvigionamento energia'!F8021,0)+IF(LCOH!$C$28=Menu!$A$5,'Approvvigionamento energia'!G8021,0)+IF(LCOH!$C$28=Menu!$A$6,'Approvvigionamento energia'!H8021,0)</f>
        <v>1524.8818296808188</v>
      </c>
      <c r="J8021">
        <f>'Approvvigionamento energia'!A8021+'Approvvigionamento energia'!B8021+'Approvvigionamento energia'!I8021</f>
        <v>2047.5818296808188</v>
      </c>
      <c r="K8021">
        <f>IF(MIN(LCOH!$C$18,J8021)&gt;=$P$48*LCOH!$C$18, MIN(LCOH!$C$18,J8021),0)</f>
        <v>1500</v>
      </c>
      <c r="L8021">
        <f t="shared" si="251"/>
        <v>547.58182968081883</v>
      </c>
      <c r="M8021">
        <f>K8021/LCOH!$C$18</f>
        <v>1</v>
      </c>
      <c r="N8021">
        <f>K8021/LCOH!$C$34</f>
        <v>28.901734104046245</v>
      </c>
    </row>
    <row r="8022" spans="1:14" x14ac:dyDescent="0.35">
      <c r="A8022">
        <f>'Profilo fotovoltaico'!B8024*LCOH!$C$20</f>
        <v>0</v>
      </c>
      <c r="B8022">
        <f>'Profilo eolico'!B8024*LCOH!$C$21</f>
        <v>516.9</v>
      </c>
      <c r="C8022">
        <f>$P$35*'Profilo fotovoltaico'!B8024</f>
        <v>0</v>
      </c>
      <c r="D8022">
        <f>$Q$37*'Profilo eolico'!B8024</f>
        <v>3015.9227769734653</v>
      </c>
      <c r="E8022">
        <f>$P$39*'Profilo fotovoltaico'!B8024+'Approvvigionamento energia'!$Q$39*'Profilo eolico'!B8024</f>
        <v>2261.9420827300987</v>
      </c>
      <c r="F8022">
        <f>$P$41*'Profilo fotovoltaico'!B8024+'Approvvigionamento energia'!$Q$41*'Profilo eolico'!B8024</f>
        <v>1507.9613884867326</v>
      </c>
      <c r="G8022">
        <f>$P$43*'Profilo fotovoltaico'!B8024+'Approvvigionamento energia'!$Q$43*'Profilo eolico'!B8024</f>
        <v>753.98069424336632</v>
      </c>
      <c r="H8022">
        <f t="shared" si="250"/>
        <v>1138.4335154826958</v>
      </c>
      <c r="I8022">
        <f>IF(LCOH!$C$28=Menu!$A$1,'Approvvigionamento energia'!C8022,0)+IF(LCOH!$C$28=Menu!$A$2,'Approvvigionamento energia'!D8022,0)+IF(LCOH!$C$28=Menu!$A$3,'Approvvigionamento energia'!E8022,0)+IF(LCOH!$C$28=Menu!$A$4,'Approvvigionamento energia'!F8022,0)+IF(LCOH!$C$28=Menu!$A$5,'Approvvigionamento energia'!G8022,0)+IF(LCOH!$C$28=Menu!$A$6,'Approvvigionamento energia'!H8022,0)</f>
        <v>1507.9613884867326</v>
      </c>
      <c r="J8022">
        <f>'Approvvigionamento energia'!A8022+'Approvvigionamento energia'!B8022+'Approvvigionamento energia'!I8022</f>
        <v>2024.8613884867327</v>
      </c>
      <c r="K8022">
        <f>IF(MIN(LCOH!$C$18,J8022)&gt;=$P$48*LCOH!$C$18, MIN(LCOH!$C$18,J8022),0)</f>
        <v>1500</v>
      </c>
      <c r="L8022">
        <f t="shared" si="251"/>
        <v>524.86138848673272</v>
      </c>
      <c r="M8022">
        <f>K8022/LCOH!$C$18</f>
        <v>1</v>
      </c>
      <c r="N8022">
        <f>K8022/LCOH!$C$34</f>
        <v>28.901734104046245</v>
      </c>
    </row>
    <row r="8023" spans="1:14" x14ac:dyDescent="0.35">
      <c r="A8023">
        <f>'Profilo fotovoltaico'!B8025*LCOH!$C$20</f>
        <v>0</v>
      </c>
      <c r="B8023">
        <f>'Profilo eolico'!B8025*LCOH!$C$21</f>
        <v>525.5</v>
      </c>
      <c r="C8023">
        <f>$P$35*'Profilo fotovoltaico'!B8025</f>
        <v>0</v>
      </c>
      <c r="D8023">
        <f>$Q$37*'Profilo eolico'!B8025</f>
        <v>3066.1006370662717</v>
      </c>
      <c r="E8023">
        <f>$P$39*'Profilo fotovoltaico'!B8025+'Approvvigionamento energia'!$Q$39*'Profilo eolico'!B8025</f>
        <v>2299.5754777997035</v>
      </c>
      <c r="F8023">
        <f>$P$41*'Profilo fotovoltaico'!B8025+'Approvvigionamento energia'!$Q$41*'Profilo eolico'!B8025</f>
        <v>1533.0503185331359</v>
      </c>
      <c r="G8023">
        <f>$P$43*'Profilo fotovoltaico'!B8025+'Approvvigionamento energia'!$Q$43*'Profilo eolico'!B8025</f>
        <v>766.52515926656793</v>
      </c>
      <c r="H8023">
        <f t="shared" si="250"/>
        <v>1138.4335154826958</v>
      </c>
      <c r="I8023">
        <f>IF(LCOH!$C$28=Menu!$A$1,'Approvvigionamento energia'!C8023,0)+IF(LCOH!$C$28=Menu!$A$2,'Approvvigionamento energia'!D8023,0)+IF(LCOH!$C$28=Menu!$A$3,'Approvvigionamento energia'!E8023,0)+IF(LCOH!$C$28=Menu!$A$4,'Approvvigionamento energia'!F8023,0)+IF(LCOH!$C$28=Menu!$A$5,'Approvvigionamento energia'!G8023,0)+IF(LCOH!$C$28=Menu!$A$6,'Approvvigionamento energia'!H8023,0)</f>
        <v>1533.0503185331359</v>
      </c>
      <c r="J8023">
        <f>'Approvvigionamento energia'!A8023+'Approvvigionamento energia'!B8023+'Approvvigionamento energia'!I8023</f>
        <v>2058.5503185331359</v>
      </c>
      <c r="K8023">
        <f>IF(MIN(LCOH!$C$18,J8023)&gt;=$P$48*LCOH!$C$18, MIN(LCOH!$C$18,J8023),0)</f>
        <v>1500</v>
      </c>
      <c r="L8023">
        <f t="shared" si="251"/>
        <v>558.55031853313585</v>
      </c>
      <c r="M8023">
        <f>K8023/LCOH!$C$18</f>
        <v>1</v>
      </c>
      <c r="N8023">
        <f>K8023/LCOH!$C$34</f>
        <v>28.901734104046245</v>
      </c>
    </row>
    <row r="8024" spans="1:14" x14ac:dyDescent="0.35">
      <c r="A8024">
        <f>'Profilo fotovoltaico'!B8026*LCOH!$C$20</f>
        <v>15</v>
      </c>
      <c r="B8024">
        <f>'Profilo eolico'!B8026*LCOH!$C$21</f>
        <v>534.29999999999995</v>
      </c>
      <c r="C8024">
        <f>$P$35*'Profilo fotovoltaico'!B8026</f>
        <v>110.31918281433097</v>
      </c>
      <c r="D8024">
        <f>$Q$37*'Profilo eolico'!B8026</f>
        <v>3117.4454241379813</v>
      </c>
      <c r="E8024">
        <f>$P$39*'Profilo fotovoltaico'!B8026+'Approvvigionamento energia'!$Q$39*'Profilo eolico'!B8026</f>
        <v>2365.6638638070685</v>
      </c>
      <c r="F8024">
        <f>$P$41*'Profilo fotovoltaico'!B8026+'Approvvigionamento energia'!$Q$41*'Profilo eolico'!B8026</f>
        <v>1613.882303476156</v>
      </c>
      <c r="G8024">
        <f>$P$43*'Profilo fotovoltaico'!B8026+'Approvvigionamento energia'!$Q$43*'Profilo eolico'!B8026</f>
        <v>862.10074314524354</v>
      </c>
      <c r="H8024">
        <f t="shared" si="250"/>
        <v>1138.4335154826958</v>
      </c>
      <c r="I8024">
        <f>IF(LCOH!$C$28=Menu!$A$1,'Approvvigionamento energia'!C8024,0)+IF(LCOH!$C$28=Menu!$A$2,'Approvvigionamento energia'!D8024,0)+IF(LCOH!$C$28=Menu!$A$3,'Approvvigionamento energia'!E8024,0)+IF(LCOH!$C$28=Menu!$A$4,'Approvvigionamento energia'!F8024,0)+IF(LCOH!$C$28=Menu!$A$5,'Approvvigionamento energia'!G8024,0)+IF(LCOH!$C$28=Menu!$A$6,'Approvvigionamento energia'!H8024,0)</f>
        <v>1613.882303476156</v>
      </c>
      <c r="J8024">
        <f>'Approvvigionamento energia'!A8024+'Approvvigionamento energia'!B8024+'Approvvigionamento energia'!I8024</f>
        <v>2163.182303476156</v>
      </c>
      <c r="K8024">
        <f>IF(MIN(LCOH!$C$18,J8024)&gt;=$P$48*LCOH!$C$18, MIN(LCOH!$C$18,J8024),0)</f>
        <v>1500</v>
      </c>
      <c r="L8024">
        <f t="shared" si="251"/>
        <v>663.18230347615599</v>
      </c>
      <c r="M8024">
        <f>K8024/LCOH!$C$18</f>
        <v>1</v>
      </c>
      <c r="N8024">
        <f>K8024/LCOH!$C$34</f>
        <v>28.901734104046245</v>
      </c>
    </row>
    <row r="8025" spans="1:14" x14ac:dyDescent="0.35">
      <c r="A8025">
        <f>'Profilo fotovoltaico'!B8027*LCOH!$C$20</f>
        <v>165</v>
      </c>
      <c r="B8025">
        <f>'Profilo eolico'!B8027*LCOH!$C$21</f>
        <v>499.8</v>
      </c>
      <c r="C8025">
        <f>$P$35*'Profilo fotovoltaico'!B8027</f>
        <v>1213.5110109576408</v>
      </c>
      <c r="D8025">
        <f>$Q$37*'Profilo eolico'!B8027</f>
        <v>2916.1505202773033</v>
      </c>
      <c r="E8025">
        <f>$P$39*'Profilo fotovoltaico'!B8027+'Approvvigionamento energia'!$Q$39*'Profilo eolico'!B8027</f>
        <v>2490.4906429473876</v>
      </c>
      <c r="F8025">
        <f>$P$41*'Profilo fotovoltaico'!B8027+'Approvvigionamento energia'!$Q$41*'Profilo eolico'!B8027</f>
        <v>2064.830765617472</v>
      </c>
      <c r="G8025">
        <f>$P$43*'Profilo fotovoltaico'!B8027+'Approvvigionamento energia'!$Q$43*'Profilo eolico'!B8027</f>
        <v>1639.1708882875564</v>
      </c>
      <c r="H8025">
        <f t="shared" si="250"/>
        <v>1138.4335154826958</v>
      </c>
      <c r="I8025">
        <f>IF(LCOH!$C$28=Menu!$A$1,'Approvvigionamento energia'!C8025,0)+IF(LCOH!$C$28=Menu!$A$2,'Approvvigionamento energia'!D8025,0)+IF(LCOH!$C$28=Menu!$A$3,'Approvvigionamento energia'!E8025,0)+IF(LCOH!$C$28=Menu!$A$4,'Approvvigionamento energia'!F8025,0)+IF(LCOH!$C$28=Menu!$A$5,'Approvvigionamento energia'!G8025,0)+IF(LCOH!$C$28=Menu!$A$6,'Approvvigionamento energia'!H8025,0)</f>
        <v>2064.830765617472</v>
      </c>
      <c r="J8025">
        <f>'Approvvigionamento energia'!A8025+'Approvvigionamento energia'!B8025+'Approvvigionamento energia'!I8025</f>
        <v>2729.6307656174722</v>
      </c>
      <c r="K8025">
        <f>IF(MIN(LCOH!$C$18,J8025)&gt;=$P$48*LCOH!$C$18, MIN(LCOH!$C$18,J8025),0)</f>
        <v>1500</v>
      </c>
      <c r="L8025">
        <f t="shared" si="251"/>
        <v>1229.6307656174722</v>
      </c>
      <c r="M8025">
        <f>K8025/LCOH!$C$18</f>
        <v>1</v>
      </c>
      <c r="N8025">
        <f>K8025/LCOH!$C$34</f>
        <v>28.901734104046245</v>
      </c>
    </row>
    <row r="8026" spans="1:14" x14ac:dyDescent="0.35">
      <c r="A8026">
        <f>'Profilo fotovoltaico'!B8028*LCOH!$C$20</f>
        <v>347</v>
      </c>
      <c r="B8026">
        <f>'Profilo eolico'!B8028*LCOH!$C$21</f>
        <v>626.4</v>
      </c>
      <c r="C8026">
        <f>$P$35*'Profilo fotovoltaico'!B8028</f>
        <v>2552.0504291048564</v>
      </c>
      <c r="D8026">
        <f>$Q$37*'Profilo eolico'!B8028</f>
        <v>3654.8152979225738</v>
      </c>
      <c r="E8026">
        <f>$P$39*'Profilo fotovoltaico'!B8028+'Approvvigionamento energia'!$Q$39*'Profilo eolico'!B8028</f>
        <v>3379.1240807181443</v>
      </c>
      <c r="F8026">
        <f>$P$41*'Profilo fotovoltaico'!B8028+'Approvvigionamento energia'!$Q$41*'Profilo eolico'!B8028</f>
        <v>3103.4328635137153</v>
      </c>
      <c r="G8026">
        <f>$P$43*'Profilo fotovoltaico'!B8028+'Approvvigionamento energia'!$Q$43*'Profilo eolico'!B8028</f>
        <v>2827.7416463092859</v>
      </c>
      <c r="H8026">
        <f t="shared" si="250"/>
        <v>1138.4335154826958</v>
      </c>
      <c r="I8026">
        <f>IF(LCOH!$C$28=Menu!$A$1,'Approvvigionamento energia'!C8026,0)+IF(LCOH!$C$28=Menu!$A$2,'Approvvigionamento energia'!D8026,0)+IF(LCOH!$C$28=Menu!$A$3,'Approvvigionamento energia'!E8026,0)+IF(LCOH!$C$28=Menu!$A$4,'Approvvigionamento energia'!F8026,0)+IF(LCOH!$C$28=Menu!$A$5,'Approvvigionamento energia'!G8026,0)+IF(LCOH!$C$28=Menu!$A$6,'Approvvigionamento energia'!H8026,0)</f>
        <v>3103.4328635137153</v>
      </c>
      <c r="J8026">
        <f>'Approvvigionamento energia'!A8026+'Approvvigionamento energia'!B8026+'Approvvigionamento energia'!I8026</f>
        <v>4076.8328635137154</v>
      </c>
      <c r="K8026">
        <f>IF(MIN(LCOH!$C$18,J8026)&gt;=$P$48*LCOH!$C$18, MIN(LCOH!$C$18,J8026),0)</f>
        <v>1500</v>
      </c>
      <c r="L8026">
        <f t="shared" si="251"/>
        <v>2576.8328635137154</v>
      </c>
      <c r="M8026">
        <f>K8026/LCOH!$C$18</f>
        <v>1</v>
      </c>
      <c r="N8026">
        <f>K8026/LCOH!$C$34</f>
        <v>28.901734104046245</v>
      </c>
    </row>
    <row r="8027" spans="1:14" x14ac:dyDescent="0.35">
      <c r="A8027">
        <f>'Profilo fotovoltaico'!B8029*LCOH!$C$20</f>
        <v>467</v>
      </c>
      <c r="B8027">
        <f>'Profilo eolico'!B8029*LCOH!$C$21</f>
        <v>655.1</v>
      </c>
      <c r="C8027">
        <f>$P$35*'Profilo fotovoltaico'!B8029</f>
        <v>3434.6038916195043</v>
      </c>
      <c r="D8027">
        <f>$Q$37*'Profilo eolico'!B8029</f>
        <v>3822.2693193950804</v>
      </c>
      <c r="E8027">
        <f>$P$39*'Profilo fotovoltaico'!B8029+'Approvvigionamento energia'!$Q$39*'Profilo eolico'!B8029</f>
        <v>3725.3529624511866</v>
      </c>
      <c r="F8027">
        <f>$P$41*'Profilo fotovoltaico'!B8029+'Approvvigionamento energia'!$Q$41*'Profilo eolico'!B8029</f>
        <v>3628.4366055072924</v>
      </c>
      <c r="G8027">
        <f>$P$43*'Profilo fotovoltaico'!B8029+'Approvvigionamento energia'!$Q$43*'Profilo eolico'!B8029</f>
        <v>3531.5202485633986</v>
      </c>
      <c r="H8027">
        <f t="shared" si="250"/>
        <v>1138.4335154826958</v>
      </c>
      <c r="I8027">
        <f>IF(LCOH!$C$28=Menu!$A$1,'Approvvigionamento energia'!C8027,0)+IF(LCOH!$C$28=Menu!$A$2,'Approvvigionamento energia'!D8027,0)+IF(LCOH!$C$28=Menu!$A$3,'Approvvigionamento energia'!E8027,0)+IF(LCOH!$C$28=Menu!$A$4,'Approvvigionamento energia'!F8027,0)+IF(LCOH!$C$28=Menu!$A$5,'Approvvigionamento energia'!G8027,0)+IF(LCOH!$C$28=Menu!$A$6,'Approvvigionamento energia'!H8027,0)</f>
        <v>3628.4366055072924</v>
      </c>
      <c r="J8027">
        <f>'Approvvigionamento energia'!A8027+'Approvvigionamento energia'!B8027+'Approvvigionamento energia'!I8027</f>
        <v>4750.5366055072918</v>
      </c>
      <c r="K8027">
        <f>IF(MIN(LCOH!$C$18,J8027)&gt;=$P$48*LCOH!$C$18, MIN(LCOH!$C$18,J8027),0)</f>
        <v>1500</v>
      </c>
      <c r="L8027">
        <f t="shared" si="251"/>
        <v>3250.5366055072918</v>
      </c>
      <c r="M8027">
        <f>K8027/LCOH!$C$18</f>
        <v>1</v>
      </c>
      <c r="N8027">
        <f>K8027/LCOH!$C$34</f>
        <v>28.901734104046245</v>
      </c>
    </row>
    <row r="8028" spans="1:14" x14ac:dyDescent="0.35">
      <c r="A8028">
        <f>'Profilo fotovoltaico'!B8030*LCOH!$C$20</f>
        <v>533</v>
      </c>
      <c r="B8028">
        <f>'Profilo eolico'!B8030*LCOH!$C$21</f>
        <v>636</v>
      </c>
      <c r="C8028">
        <f>$P$35*'Profilo fotovoltaico'!B8030</f>
        <v>3920.0082960025607</v>
      </c>
      <c r="D8028">
        <f>$Q$37*'Profilo eolico'!B8030</f>
        <v>3710.8277929098936</v>
      </c>
      <c r="E8028">
        <f>$P$39*'Profilo fotovoltaico'!B8030+'Approvvigionamento energia'!$Q$39*'Profilo eolico'!B8030</f>
        <v>3763.1229186830601</v>
      </c>
      <c r="F8028">
        <f>$P$41*'Profilo fotovoltaico'!B8030+'Approvvigionamento energia'!$Q$41*'Profilo eolico'!B8030</f>
        <v>3815.4180444562271</v>
      </c>
      <c r="G8028">
        <f>$P$43*'Profilo fotovoltaico'!B8030+'Approvvigionamento energia'!$Q$43*'Profilo eolico'!B8030</f>
        <v>3867.7131702293941</v>
      </c>
      <c r="H8028">
        <f t="shared" si="250"/>
        <v>1138.4335154826958</v>
      </c>
      <c r="I8028">
        <f>IF(LCOH!$C$28=Menu!$A$1,'Approvvigionamento energia'!C8028,0)+IF(LCOH!$C$28=Menu!$A$2,'Approvvigionamento energia'!D8028,0)+IF(LCOH!$C$28=Menu!$A$3,'Approvvigionamento energia'!E8028,0)+IF(LCOH!$C$28=Menu!$A$4,'Approvvigionamento energia'!F8028,0)+IF(LCOH!$C$28=Menu!$A$5,'Approvvigionamento energia'!G8028,0)+IF(LCOH!$C$28=Menu!$A$6,'Approvvigionamento energia'!H8028,0)</f>
        <v>3815.4180444562271</v>
      </c>
      <c r="J8028">
        <f>'Approvvigionamento energia'!A8028+'Approvvigionamento energia'!B8028+'Approvvigionamento energia'!I8028</f>
        <v>4984.4180444562271</v>
      </c>
      <c r="K8028">
        <f>IF(MIN(LCOH!$C$18,J8028)&gt;=$P$48*LCOH!$C$18, MIN(LCOH!$C$18,J8028),0)</f>
        <v>1500</v>
      </c>
      <c r="L8028">
        <f t="shared" si="251"/>
        <v>3484.4180444562271</v>
      </c>
      <c r="M8028">
        <f>K8028/LCOH!$C$18</f>
        <v>1</v>
      </c>
      <c r="N8028">
        <f>K8028/LCOH!$C$34</f>
        <v>28.901734104046245</v>
      </c>
    </row>
    <row r="8029" spans="1:14" x14ac:dyDescent="0.35">
      <c r="A8029">
        <f>'Profilo fotovoltaico'!B8031*LCOH!$C$20</f>
        <v>547</v>
      </c>
      <c r="B8029">
        <f>'Profilo eolico'!B8031*LCOH!$C$21</f>
        <v>606</v>
      </c>
      <c r="C8029">
        <f>$P$35*'Profilo fotovoltaico'!B8031</f>
        <v>4022.9728666292699</v>
      </c>
      <c r="D8029">
        <f>$Q$37*'Profilo eolico'!B8031</f>
        <v>3535.788746074521</v>
      </c>
      <c r="E8029">
        <f>$P$39*'Profilo fotovoltaico'!B8031+'Approvvigionamento energia'!$Q$39*'Profilo eolico'!B8031</f>
        <v>3657.584776213208</v>
      </c>
      <c r="F8029">
        <f>$P$41*'Profilo fotovoltaico'!B8031+'Approvvigionamento energia'!$Q$41*'Profilo eolico'!B8031</f>
        <v>3779.3808063518954</v>
      </c>
      <c r="G8029">
        <f>$P$43*'Profilo fotovoltaico'!B8031+'Approvvigionamento energia'!$Q$43*'Profilo eolico'!B8031</f>
        <v>3901.1768364905824</v>
      </c>
      <c r="H8029">
        <f t="shared" si="250"/>
        <v>1138.4335154826958</v>
      </c>
      <c r="I8029">
        <f>IF(LCOH!$C$28=Menu!$A$1,'Approvvigionamento energia'!C8029,0)+IF(LCOH!$C$28=Menu!$A$2,'Approvvigionamento energia'!D8029,0)+IF(LCOH!$C$28=Menu!$A$3,'Approvvigionamento energia'!E8029,0)+IF(LCOH!$C$28=Menu!$A$4,'Approvvigionamento energia'!F8029,0)+IF(LCOH!$C$28=Menu!$A$5,'Approvvigionamento energia'!G8029,0)+IF(LCOH!$C$28=Menu!$A$6,'Approvvigionamento energia'!H8029,0)</f>
        <v>3779.3808063518954</v>
      </c>
      <c r="J8029">
        <f>'Approvvigionamento energia'!A8029+'Approvvigionamento energia'!B8029+'Approvvigionamento energia'!I8029</f>
        <v>4932.3808063518954</v>
      </c>
      <c r="K8029">
        <f>IF(MIN(LCOH!$C$18,J8029)&gt;=$P$48*LCOH!$C$18, MIN(LCOH!$C$18,J8029),0)</f>
        <v>1500</v>
      </c>
      <c r="L8029">
        <f t="shared" si="251"/>
        <v>3432.3808063518954</v>
      </c>
      <c r="M8029">
        <f>K8029/LCOH!$C$18</f>
        <v>1</v>
      </c>
      <c r="N8029">
        <f>K8029/LCOH!$C$34</f>
        <v>28.901734104046245</v>
      </c>
    </row>
    <row r="8030" spans="1:14" x14ac:dyDescent="0.35">
      <c r="A8030">
        <f>'Profilo fotovoltaico'!B8032*LCOH!$C$20</f>
        <v>508</v>
      </c>
      <c r="B8030">
        <f>'Profilo eolico'!B8032*LCOH!$C$21</f>
        <v>568.79999999999995</v>
      </c>
      <c r="C8030">
        <f>$P$35*'Profilo fotovoltaico'!B8032</f>
        <v>3736.1429913120091</v>
      </c>
      <c r="D8030">
        <f>$Q$37*'Profilo eolico'!B8032</f>
        <v>3318.7403279986593</v>
      </c>
      <c r="E8030">
        <f>$P$39*'Profilo fotovoltaico'!B8032+'Approvvigionamento energia'!$Q$39*'Profilo eolico'!B8032</f>
        <v>3423.090993826997</v>
      </c>
      <c r="F8030">
        <f>$P$41*'Profilo fotovoltaico'!B8032+'Approvvigionamento energia'!$Q$41*'Profilo eolico'!B8032</f>
        <v>3527.4416596553342</v>
      </c>
      <c r="G8030">
        <f>$P$43*'Profilo fotovoltaico'!B8032+'Approvvigionamento energia'!$Q$43*'Profilo eolico'!B8032</f>
        <v>3631.7923254836719</v>
      </c>
      <c r="H8030">
        <f t="shared" si="250"/>
        <v>1138.4335154826958</v>
      </c>
      <c r="I8030">
        <f>IF(LCOH!$C$28=Menu!$A$1,'Approvvigionamento energia'!C8030,0)+IF(LCOH!$C$28=Menu!$A$2,'Approvvigionamento energia'!D8030,0)+IF(LCOH!$C$28=Menu!$A$3,'Approvvigionamento energia'!E8030,0)+IF(LCOH!$C$28=Menu!$A$4,'Approvvigionamento energia'!F8030,0)+IF(LCOH!$C$28=Menu!$A$5,'Approvvigionamento energia'!G8030,0)+IF(LCOH!$C$28=Menu!$A$6,'Approvvigionamento energia'!H8030,0)</f>
        <v>3527.4416596553342</v>
      </c>
      <c r="J8030">
        <f>'Approvvigionamento energia'!A8030+'Approvvigionamento energia'!B8030+'Approvvigionamento energia'!I8030</f>
        <v>4604.2416596553339</v>
      </c>
      <c r="K8030">
        <f>IF(MIN(LCOH!$C$18,J8030)&gt;=$P$48*LCOH!$C$18, MIN(LCOH!$C$18,J8030),0)</f>
        <v>1500</v>
      </c>
      <c r="L8030">
        <f t="shared" si="251"/>
        <v>3104.2416596553339</v>
      </c>
      <c r="M8030">
        <f>K8030/LCOH!$C$18</f>
        <v>1</v>
      </c>
      <c r="N8030">
        <f>K8030/LCOH!$C$34</f>
        <v>28.901734104046245</v>
      </c>
    </row>
    <row r="8031" spans="1:14" x14ac:dyDescent="0.35">
      <c r="A8031">
        <f>'Profilo fotovoltaico'!B8033*LCOH!$C$20</f>
        <v>419</v>
      </c>
      <c r="B8031">
        <f>'Profilo eolico'!B8033*LCOH!$C$21</f>
        <v>515.80000000000007</v>
      </c>
      <c r="C8031">
        <f>$P$35*'Profilo fotovoltaico'!B8033</f>
        <v>3081.5825066136449</v>
      </c>
      <c r="D8031">
        <f>$Q$37*'Profilo eolico'!B8033</f>
        <v>3009.504678589502</v>
      </c>
      <c r="E8031">
        <f>$P$39*'Profilo fotovoltaico'!B8033+'Approvvigionamento energia'!$Q$39*'Profilo eolico'!B8033</f>
        <v>3027.5241355955377</v>
      </c>
      <c r="F8031">
        <f>$P$41*'Profilo fotovoltaico'!B8033+'Approvvigionamento energia'!$Q$41*'Profilo eolico'!B8033</f>
        <v>3045.5435926015734</v>
      </c>
      <c r="G8031">
        <f>$P$43*'Profilo fotovoltaico'!B8033+'Approvvigionamento energia'!$Q$43*'Profilo eolico'!B8033</f>
        <v>3063.5630496076092</v>
      </c>
      <c r="H8031">
        <f t="shared" si="250"/>
        <v>1138.4335154826958</v>
      </c>
      <c r="I8031">
        <f>IF(LCOH!$C$28=Menu!$A$1,'Approvvigionamento energia'!C8031,0)+IF(LCOH!$C$28=Menu!$A$2,'Approvvigionamento energia'!D8031,0)+IF(LCOH!$C$28=Menu!$A$3,'Approvvigionamento energia'!E8031,0)+IF(LCOH!$C$28=Menu!$A$4,'Approvvigionamento energia'!F8031,0)+IF(LCOH!$C$28=Menu!$A$5,'Approvvigionamento energia'!G8031,0)+IF(LCOH!$C$28=Menu!$A$6,'Approvvigionamento energia'!H8031,0)</f>
        <v>3045.5435926015734</v>
      </c>
      <c r="J8031">
        <f>'Approvvigionamento energia'!A8031+'Approvvigionamento energia'!B8031+'Approvvigionamento energia'!I8031</f>
        <v>3980.3435926015736</v>
      </c>
      <c r="K8031">
        <f>IF(MIN(LCOH!$C$18,J8031)&gt;=$P$48*LCOH!$C$18, MIN(LCOH!$C$18,J8031),0)</f>
        <v>1500</v>
      </c>
      <c r="L8031">
        <f t="shared" si="251"/>
        <v>2480.3435926015736</v>
      </c>
      <c r="M8031">
        <f>K8031/LCOH!$C$18</f>
        <v>1</v>
      </c>
      <c r="N8031">
        <f>K8031/LCOH!$C$34</f>
        <v>28.901734104046245</v>
      </c>
    </row>
    <row r="8032" spans="1:14" x14ac:dyDescent="0.35">
      <c r="A8032">
        <f>'Profilo fotovoltaico'!B8034*LCOH!$C$20</f>
        <v>275</v>
      </c>
      <c r="B8032">
        <f>'Profilo eolico'!B8034*LCOH!$C$21</f>
        <v>429.09999999999997</v>
      </c>
      <c r="C8032">
        <f>$P$35*'Profilo fotovoltaico'!B8034</f>
        <v>2022.518351596068</v>
      </c>
      <c r="D8032">
        <f>$Q$37*'Profilo eolico'!B8034</f>
        <v>2503.6418332352755</v>
      </c>
      <c r="E8032">
        <f>$P$39*'Profilo fotovoltaico'!B8034+'Approvvigionamento energia'!$Q$39*'Profilo eolico'!B8034</f>
        <v>2383.3609628254735</v>
      </c>
      <c r="F8032">
        <f>$P$41*'Profilo fotovoltaico'!B8034+'Approvvigionamento energia'!$Q$41*'Profilo eolico'!B8034</f>
        <v>2263.080092415672</v>
      </c>
      <c r="G8032">
        <f>$P$43*'Profilo fotovoltaico'!B8034+'Approvvigionamento energia'!$Q$43*'Profilo eolico'!B8034</f>
        <v>2142.79922200587</v>
      </c>
      <c r="H8032">
        <f t="shared" si="250"/>
        <v>1138.4335154826958</v>
      </c>
      <c r="I8032">
        <f>IF(LCOH!$C$28=Menu!$A$1,'Approvvigionamento energia'!C8032,0)+IF(LCOH!$C$28=Menu!$A$2,'Approvvigionamento energia'!D8032,0)+IF(LCOH!$C$28=Menu!$A$3,'Approvvigionamento energia'!E8032,0)+IF(LCOH!$C$28=Menu!$A$4,'Approvvigionamento energia'!F8032,0)+IF(LCOH!$C$28=Menu!$A$5,'Approvvigionamento energia'!G8032,0)+IF(LCOH!$C$28=Menu!$A$6,'Approvvigionamento energia'!H8032,0)</f>
        <v>2263.080092415672</v>
      </c>
      <c r="J8032">
        <f>'Approvvigionamento energia'!A8032+'Approvvigionamento energia'!B8032+'Approvvigionamento energia'!I8032</f>
        <v>2967.1800924156719</v>
      </c>
      <c r="K8032">
        <f>IF(MIN(LCOH!$C$18,J8032)&gt;=$P$48*LCOH!$C$18, MIN(LCOH!$C$18,J8032),0)</f>
        <v>1500</v>
      </c>
      <c r="L8032">
        <f t="shared" si="251"/>
        <v>1467.1800924156719</v>
      </c>
      <c r="M8032">
        <f>K8032/LCOH!$C$18</f>
        <v>1</v>
      </c>
      <c r="N8032">
        <f>K8032/LCOH!$C$34</f>
        <v>28.901734104046245</v>
      </c>
    </row>
    <row r="8033" spans="1:14" x14ac:dyDescent="0.35">
      <c r="A8033">
        <f>'Profilo fotovoltaico'!B8035*LCOH!$C$20</f>
        <v>60</v>
      </c>
      <c r="B8033">
        <f>'Profilo eolico'!B8035*LCOH!$C$21</f>
        <v>356.59999999999997</v>
      </c>
      <c r="C8033">
        <f>$P$35*'Profilo fotovoltaico'!B8035</f>
        <v>441.27673125732389</v>
      </c>
      <c r="D8033">
        <f>$Q$37*'Profilo eolico'!B8035</f>
        <v>2080.6308033831256</v>
      </c>
      <c r="E8033">
        <f>$P$39*'Profilo fotovoltaico'!B8035+'Approvvigionamento energia'!$Q$39*'Profilo eolico'!B8035</f>
        <v>1670.7922853516752</v>
      </c>
      <c r="F8033">
        <f>$P$41*'Profilo fotovoltaico'!B8035+'Approvvigionamento energia'!$Q$41*'Profilo eolico'!B8035</f>
        <v>1260.9537673202246</v>
      </c>
      <c r="G8033">
        <f>$P$43*'Profilo fotovoltaico'!B8035+'Approvvigionamento energia'!$Q$43*'Profilo eolico'!B8035</f>
        <v>851.11524928877429</v>
      </c>
      <c r="H8033">
        <f t="shared" si="250"/>
        <v>1138.4335154826958</v>
      </c>
      <c r="I8033">
        <f>IF(LCOH!$C$28=Menu!$A$1,'Approvvigionamento energia'!C8033,0)+IF(LCOH!$C$28=Menu!$A$2,'Approvvigionamento energia'!D8033,0)+IF(LCOH!$C$28=Menu!$A$3,'Approvvigionamento energia'!E8033,0)+IF(LCOH!$C$28=Menu!$A$4,'Approvvigionamento energia'!F8033,0)+IF(LCOH!$C$28=Menu!$A$5,'Approvvigionamento energia'!G8033,0)+IF(LCOH!$C$28=Menu!$A$6,'Approvvigionamento energia'!H8033,0)</f>
        <v>1260.9537673202246</v>
      </c>
      <c r="J8033">
        <f>'Approvvigionamento energia'!A8033+'Approvvigionamento energia'!B8033+'Approvvigionamento energia'!I8033</f>
        <v>1677.5537673202246</v>
      </c>
      <c r="K8033">
        <f>IF(MIN(LCOH!$C$18,J8033)&gt;=$P$48*LCOH!$C$18, MIN(LCOH!$C$18,J8033),0)</f>
        <v>1500</v>
      </c>
      <c r="L8033">
        <f t="shared" si="251"/>
        <v>177.55376732022455</v>
      </c>
      <c r="M8033">
        <f>K8033/LCOH!$C$18</f>
        <v>1</v>
      </c>
      <c r="N8033">
        <f>K8033/LCOH!$C$34</f>
        <v>28.901734104046245</v>
      </c>
    </row>
    <row r="8034" spans="1:14" x14ac:dyDescent="0.35">
      <c r="A8034">
        <f>'Profilo fotovoltaico'!B8036*LCOH!$C$20</f>
        <v>0</v>
      </c>
      <c r="B8034">
        <f>'Profilo eolico'!B8036*LCOH!$C$21</f>
        <v>322.60000000000002</v>
      </c>
      <c r="C8034">
        <f>$P$35*'Profilo fotovoltaico'!B8036</f>
        <v>0</v>
      </c>
      <c r="D8034">
        <f>$Q$37*'Profilo eolico'!B8036</f>
        <v>1882.2532169697038</v>
      </c>
      <c r="E8034">
        <f>$P$39*'Profilo fotovoltaico'!B8036+'Approvvigionamento energia'!$Q$39*'Profilo eolico'!B8036</f>
        <v>1411.6899127272777</v>
      </c>
      <c r="F8034">
        <f>$P$41*'Profilo fotovoltaico'!B8036+'Approvvigionamento energia'!$Q$41*'Profilo eolico'!B8036</f>
        <v>941.12660848485189</v>
      </c>
      <c r="G8034">
        <f>$P$43*'Profilo fotovoltaico'!B8036+'Approvvigionamento energia'!$Q$43*'Profilo eolico'!B8036</f>
        <v>470.56330424242594</v>
      </c>
      <c r="H8034">
        <f t="shared" si="250"/>
        <v>1138.4335154826958</v>
      </c>
      <c r="I8034">
        <f>IF(LCOH!$C$28=Menu!$A$1,'Approvvigionamento energia'!C8034,0)+IF(LCOH!$C$28=Menu!$A$2,'Approvvigionamento energia'!D8034,0)+IF(LCOH!$C$28=Menu!$A$3,'Approvvigionamento energia'!E8034,0)+IF(LCOH!$C$28=Menu!$A$4,'Approvvigionamento energia'!F8034,0)+IF(LCOH!$C$28=Menu!$A$5,'Approvvigionamento energia'!G8034,0)+IF(LCOH!$C$28=Menu!$A$6,'Approvvigionamento energia'!H8034,0)</f>
        <v>941.12660848485189</v>
      </c>
      <c r="J8034">
        <f>'Approvvigionamento energia'!A8034+'Approvvigionamento energia'!B8034+'Approvvigionamento energia'!I8034</f>
        <v>1263.726608484852</v>
      </c>
      <c r="K8034">
        <f>IF(MIN(LCOH!$C$18,J8034)&gt;=$P$48*LCOH!$C$18, MIN(LCOH!$C$18,J8034),0)</f>
        <v>1263.726608484852</v>
      </c>
      <c r="L8034">
        <f t="shared" si="251"/>
        <v>0</v>
      </c>
      <c r="M8034">
        <f>K8034/LCOH!$C$18</f>
        <v>0.84248440565656801</v>
      </c>
      <c r="N8034">
        <f>K8034/LCOH!$C$34</f>
        <v>24.349260279091563</v>
      </c>
    </row>
    <row r="8035" spans="1:14" x14ac:dyDescent="0.35">
      <c r="A8035">
        <f>'Profilo fotovoltaico'!B8037*LCOH!$C$20</f>
        <v>0</v>
      </c>
      <c r="B8035">
        <f>'Profilo eolico'!B8037*LCOH!$C$21</f>
        <v>276.10000000000002</v>
      </c>
      <c r="C8035">
        <f>$P$35*'Profilo fotovoltaico'!B8037</f>
        <v>0</v>
      </c>
      <c r="D8035">
        <f>$Q$37*'Profilo eolico'!B8037</f>
        <v>1610.9426943748767</v>
      </c>
      <c r="E8035">
        <f>$P$39*'Profilo fotovoltaico'!B8037+'Approvvigionamento energia'!$Q$39*'Profilo eolico'!B8037</f>
        <v>1208.2070207811576</v>
      </c>
      <c r="F8035">
        <f>$P$41*'Profilo fotovoltaico'!B8037+'Approvvigionamento energia'!$Q$41*'Profilo eolico'!B8037</f>
        <v>805.47134718743837</v>
      </c>
      <c r="G8035">
        <f>$P$43*'Profilo fotovoltaico'!B8037+'Approvvigionamento energia'!$Q$43*'Profilo eolico'!B8037</f>
        <v>402.73567359371918</v>
      </c>
      <c r="H8035">
        <f t="shared" si="250"/>
        <v>1138.4335154826958</v>
      </c>
      <c r="I8035">
        <f>IF(LCOH!$C$28=Menu!$A$1,'Approvvigionamento energia'!C8035,0)+IF(LCOH!$C$28=Menu!$A$2,'Approvvigionamento energia'!D8035,0)+IF(LCOH!$C$28=Menu!$A$3,'Approvvigionamento energia'!E8035,0)+IF(LCOH!$C$28=Menu!$A$4,'Approvvigionamento energia'!F8035,0)+IF(LCOH!$C$28=Menu!$A$5,'Approvvigionamento energia'!G8035,0)+IF(LCOH!$C$28=Menu!$A$6,'Approvvigionamento energia'!H8035,0)</f>
        <v>805.47134718743837</v>
      </c>
      <c r="J8035">
        <f>'Approvvigionamento energia'!A8035+'Approvvigionamento energia'!B8035+'Approvvigionamento energia'!I8035</f>
        <v>1081.5713471874383</v>
      </c>
      <c r="K8035">
        <f>IF(MIN(LCOH!$C$18,J8035)&gt;=$P$48*LCOH!$C$18, MIN(LCOH!$C$18,J8035),0)</f>
        <v>1081.5713471874383</v>
      </c>
      <c r="L8035">
        <f t="shared" si="251"/>
        <v>0</v>
      </c>
      <c r="M8035">
        <f>K8035/LCOH!$C$18</f>
        <v>0.72104756479162557</v>
      </c>
      <c r="N8035">
        <f>K8035/LCOH!$C$34</f>
        <v>20.839524993977616</v>
      </c>
    </row>
    <row r="8036" spans="1:14" x14ac:dyDescent="0.35">
      <c r="A8036">
        <f>'Profilo fotovoltaico'!B8038*LCOH!$C$20</f>
        <v>0</v>
      </c>
      <c r="B8036">
        <f>'Profilo eolico'!B8038*LCOH!$C$21</f>
        <v>233.3</v>
      </c>
      <c r="C8036">
        <f>$P$35*'Profilo fotovoltaico'!B8038</f>
        <v>0</v>
      </c>
      <c r="D8036">
        <f>$Q$37*'Profilo eolico'!B8038</f>
        <v>1361.2203208897456</v>
      </c>
      <c r="E8036">
        <f>$P$39*'Profilo fotovoltaico'!B8038+'Approvvigionamento energia'!$Q$39*'Profilo eolico'!B8038</f>
        <v>1020.915240667309</v>
      </c>
      <c r="F8036">
        <f>$P$41*'Profilo fotovoltaico'!B8038+'Approvvigionamento energia'!$Q$41*'Profilo eolico'!B8038</f>
        <v>680.6101604448728</v>
      </c>
      <c r="G8036">
        <f>$P$43*'Profilo fotovoltaico'!B8038+'Approvvigionamento energia'!$Q$43*'Profilo eolico'!B8038</f>
        <v>340.3050802224364</v>
      </c>
      <c r="H8036">
        <f t="shared" si="250"/>
        <v>1138.4335154826958</v>
      </c>
      <c r="I8036">
        <f>IF(LCOH!$C$28=Menu!$A$1,'Approvvigionamento energia'!C8036,0)+IF(LCOH!$C$28=Menu!$A$2,'Approvvigionamento energia'!D8036,0)+IF(LCOH!$C$28=Menu!$A$3,'Approvvigionamento energia'!E8036,0)+IF(LCOH!$C$28=Menu!$A$4,'Approvvigionamento energia'!F8036,0)+IF(LCOH!$C$28=Menu!$A$5,'Approvvigionamento energia'!G8036,0)+IF(LCOH!$C$28=Menu!$A$6,'Approvvigionamento energia'!H8036,0)</f>
        <v>680.6101604448728</v>
      </c>
      <c r="J8036">
        <f>'Approvvigionamento energia'!A8036+'Approvvigionamento energia'!B8036+'Approvvigionamento energia'!I8036</f>
        <v>913.91016044487287</v>
      </c>
      <c r="K8036">
        <f>IF(MIN(LCOH!$C$18,J8036)&gt;=$P$48*LCOH!$C$18, MIN(LCOH!$C$18,J8036),0)</f>
        <v>913.91016044487287</v>
      </c>
      <c r="L8036">
        <f t="shared" si="251"/>
        <v>0</v>
      </c>
      <c r="M8036">
        <f>K8036/LCOH!$C$18</f>
        <v>0.60927344029658193</v>
      </c>
      <c r="N8036">
        <f>K8036/LCOH!$C$34</f>
        <v>17.609058968109306</v>
      </c>
    </row>
    <row r="8037" spans="1:14" x14ac:dyDescent="0.35">
      <c r="A8037">
        <f>'Profilo fotovoltaico'!B8039*LCOH!$C$20</f>
        <v>0</v>
      </c>
      <c r="B8037">
        <f>'Profilo eolico'!B8039*LCOH!$C$21</f>
        <v>201.9</v>
      </c>
      <c r="C8037">
        <f>$P$35*'Profilo fotovoltaico'!B8039</f>
        <v>0</v>
      </c>
      <c r="D8037">
        <f>$Q$37*'Profilo eolico'!B8039</f>
        <v>1178.0127852020557</v>
      </c>
      <c r="E8037">
        <f>$P$39*'Profilo fotovoltaico'!B8039+'Approvvigionamento energia'!$Q$39*'Profilo eolico'!B8039</f>
        <v>883.50958890154175</v>
      </c>
      <c r="F8037">
        <f>$P$41*'Profilo fotovoltaico'!B8039+'Approvvigionamento energia'!$Q$41*'Profilo eolico'!B8039</f>
        <v>589.00639260102787</v>
      </c>
      <c r="G8037">
        <f>$P$43*'Profilo fotovoltaico'!B8039+'Approvvigionamento energia'!$Q$43*'Profilo eolico'!B8039</f>
        <v>294.50319630051393</v>
      </c>
      <c r="H8037">
        <f t="shared" si="250"/>
        <v>1138.4335154826958</v>
      </c>
      <c r="I8037">
        <f>IF(LCOH!$C$28=Menu!$A$1,'Approvvigionamento energia'!C8037,0)+IF(LCOH!$C$28=Menu!$A$2,'Approvvigionamento energia'!D8037,0)+IF(LCOH!$C$28=Menu!$A$3,'Approvvigionamento energia'!E8037,0)+IF(LCOH!$C$28=Menu!$A$4,'Approvvigionamento energia'!F8037,0)+IF(LCOH!$C$28=Menu!$A$5,'Approvvigionamento energia'!G8037,0)+IF(LCOH!$C$28=Menu!$A$6,'Approvvigionamento energia'!H8037,0)</f>
        <v>589.00639260102787</v>
      </c>
      <c r="J8037">
        <f>'Approvvigionamento energia'!A8037+'Approvvigionamento energia'!B8037+'Approvvigionamento energia'!I8037</f>
        <v>790.90639260102785</v>
      </c>
      <c r="K8037">
        <f>IF(MIN(LCOH!$C$18,J8037)&gt;=$P$48*LCOH!$C$18, MIN(LCOH!$C$18,J8037),0)</f>
        <v>790.90639260102785</v>
      </c>
      <c r="L8037">
        <f t="shared" si="251"/>
        <v>0</v>
      </c>
      <c r="M8037">
        <f>K8037/LCOH!$C$18</f>
        <v>0.52727092840068523</v>
      </c>
      <c r="N8037">
        <f>K8037/LCOH!$C$34</f>
        <v>15.239044173430209</v>
      </c>
    </row>
    <row r="8038" spans="1:14" x14ac:dyDescent="0.35">
      <c r="A8038">
        <f>'Profilo fotovoltaico'!B8040*LCOH!$C$20</f>
        <v>0</v>
      </c>
      <c r="B8038">
        <f>'Profilo eolico'!B8040*LCOH!$C$21</f>
        <v>177.5</v>
      </c>
      <c r="C8038">
        <f>$P$35*'Profilo fotovoltaico'!B8040</f>
        <v>0</v>
      </c>
      <c r="D8038">
        <f>$Q$37*'Profilo eolico'!B8040</f>
        <v>1035.6476937759528</v>
      </c>
      <c r="E8038">
        <f>$P$39*'Profilo fotovoltaico'!B8040+'Approvvigionamento energia'!$Q$39*'Profilo eolico'!B8040</f>
        <v>776.73577033196466</v>
      </c>
      <c r="F8038">
        <f>$P$41*'Profilo fotovoltaico'!B8040+'Approvvigionamento energia'!$Q$41*'Profilo eolico'!B8040</f>
        <v>517.8238468879764</v>
      </c>
      <c r="G8038">
        <f>$P$43*'Profilo fotovoltaico'!B8040+'Approvvigionamento energia'!$Q$43*'Profilo eolico'!B8040</f>
        <v>258.9119234439882</v>
      </c>
      <c r="H8038">
        <f t="shared" si="250"/>
        <v>1138.4335154826958</v>
      </c>
      <c r="I8038">
        <f>IF(LCOH!$C$28=Menu!$A$1,'Approvvigionamento energia'!C8038,0)+IF(LCOH!$C$28=Menu!$A$2,'Approvvigionamento energia'!D8038,0)+IF(LCOH!$C$28=Menu!$A$3,'Approvvigionamento energia'!E8038,0)+IF(LCOH!$C$28=Menu!$A$4,'Approvvigionamento energia'!F8038,0)+IF(LCOH!$C$28=Menu!$A$5,'Approvvigionamento energia'!G8038,0)+IF(LCOH!$C$28=Menu!$A$6,'Approvvigionamento energia'!H8038,0)</f>
        <v>517.8238468879764</v>
      </c>
      <c r="J8038">
        <f>'Approvvigionamento energia'!A8038+'Approvvigionamento energia'!B8038+'Approvvigionamento energia'!I8038</f>
        <v>695.3238468879764</v>
      </c>
      <c r="K8038">
        <f>IF(MIN(LCOH!$C$18,J8038)&gt;=$P$48*LCOH!$C$18, MIN(LCOH!$C$18,J8038),0)</f>
        <v>695.3238468879764</v>
      </c>
      <c r="L8038">
        <f t="shared" si="251"/>
        <v>0</v>
      </c>
      <c r="M8038">
        <f>K8038/LCOH!$C$18</f>
        <v>0.46354923125865094</v>
      </c>
      <c r="N8038">
        <f>K8038/LCOH!$C$34</f>
        <v>13.397376625972571</v>
      </c>
    </row>
    <row r="8039" spans="1:14" x14ac:dyDescent="0.35">
      <c r="A8039">
        <f>'Profilo fotovoltaico'!B8041*LCOH!$C$20</f>
        <v>0</v>
      </c>
      <c r="B8039">
        <f>'Profilo eolico'!B8041*LCOH!$C$21</f>
        <v>158.5</v>
      </c>
      <c r="C8039">
        <f>$P$35*'Profilo fotovoltaico'!B8041</f>
        <v>0</v>
      </c>
      <c r="D8039">
        <f>$Q$37*'Profilo eolico'!B8041</f>
        <v>924.78963078021718</v>
      </c>
      <c r="E8039">
        <f>$P$39*'Profilo fotovoltaico'!B8041+'Approvvigionamento energia'!$Q$39*'Profilo eolico'!B8041</f>
        <v>693.5922230851628</v>
      </c>
      <c r="F8039">
        <f>$P$41*'Profilo fotovoltaico'!B8041+'Approvvigionamento energia'!$Q$41*'Profilo eolico'!B8041</f>
        <v>462.39481539010859</v>
      </c>
      <c r="G8039">
        <f>$P$43*'Profilo fotovoltaico'!B8041+'Approvvigionamento energia'!$Q$43*'Profilo eolico'!B8041</f>
        <v>231.1974076950543</v>
      </c>
      <c r="H8039">
        <f t="shared" si="250"/>
        <v>1138.4335154826958</v>
      </c>
      <c r="I8039">
        <f>IF(LCOH!$C$28=Menu!$A$1,'Approvvigionamento energia'!C8039,0)+IF(LCOH!$C$28=Menu!$A$2,'Approvvigionamento energia'!D8039,0)+IF(LCOH!$C$28=Menu!$A$3,'Approvvigionamento energia'!E8039,0)+IF(LCOH!$C$28=Menu!$A$4,'Approvvigionamento energia'!F8039,0)+IF(LCOH!$C$28=Menu!$A$5,'Approvvigionamento energia'!G8039,0)+IF(LCOH!$C$28=Menu!$A$6,'Approvvigionamento energia'!H8039,0)</f>
        <v>462.39481539010859</v>
      </c>
      <c r="J8039">
        <f>'Approvvigionamento energia'!A8039+'Approvvigionamento energia'!B8039+'Approvvigionamento energia'!I8039</f>
        <v>620.89481539010853</v>
      </c>
      <c r="K8039">
        <f>IF(MIN(LCOH!$C$18,J8039)&gt;=$P$48*LCOH!$C$18, MIN(LCOH!$C$18,J8039),0)</f>
        <v>620.89481539010853</v>
      </c>
      <c r="L8039">
        <f t="shared" si="251"/>
        <v>0</v>
      </c>
      <c r="M8039">
        <f>K8039/LCOH!$C$18</f>
        <v>0.41392987692673905</v>
      </c>
      <c r="N8039">
        <f>K8039/LCOH!$C$34</f>
        <v>11.963291240657197</v>
      </c>
    </row>
    <row r="8040" spans="1:14" x14ac:dyDescent="0.35">
      <c r="A8040">
        <f>'Profilo fotovoltaico'!B8042*LCOH!$C$20</f>
        <v>0</v>
      </c>
      <c r="B8040">
        <f>'Profilo eolico'!B8042*LCOH!$C$21</f>
        <v>147.79999999999998</v>
      </c>
      <c r="C8040">
        <f>$P$35*'Profilo fotovoltaico'!B8042</f>
        <v>0</v>
      </c>
      <c r="D8040">
        <f>$Q$37*'Profilo eolico'!B8042</f>
        <v>862.35903740893423</v>
      </c>
      <c r="E8040">
        <f>$P$39*'Profilo fotovoltaico'!B8042+'Approvvigionamento energia'!$Q$39*'Profilo eolico'!B8042</f>
        <v>646.76927805670061</v>
      </c>
      <c r="F8040">
        <f>$P$41*'Profilo fotovoltaico'!B8042+'Approvvigionamento energia'!$Q$41*'Profilo eolico'!B8042</f>
        <v>431.17951870446711</v>
      </c>
      <c r="G8040">
        <f>$P$43*'Profilo fotovoltaico'!B8042+'Approvvigionamento energia'!$Q$43*'Profilo eolico'!B8042</f>
        <v>215.58975935223356</v>
      </c>
      <c r="H8040">
        <f t="shared" si="250"/>
        <v>1138.4335154826958</v>
      </c>
      <c r="I8040">
        <f>IF(LCOH!$C$28=Menu!$A$1,'Approvvigionamento energia'!C8040,0)+IF(LCOH!$C$28=Menu!$A$2,'Approvvigionamento energia'!D8040,0)+IF(LCOH!$C$28=Menu!$A$3,'Approvvigionamento energia'!E8040,0)+IF(LCOH!$C$28=Menu!$A$4,'Approvvigionamento energia'!F8040,0)+IF(LCOH!$C$28=Menu!$A$5,'Approvvigionamento energia'!G8040,0)+IF(LCOH!$C$28=Menu!$A$6,'Approvvigionamento energia'!H8040,0)</f>
        <v>431.17951870446711</v>
      </c>
      <c r="J8040">
        <f>'Approvvigionamento energia'!A8040+'Approvvigionamento energia'!B8040+'Approvvigionamento energia'!I8040</f>
        <v>578.97951870446707</v>
      </c>
      <c r="K8040">
        <f>IF(MIN(LCOH!$C$18,J8040)&gt;=$P$48*LCOH!$C$18, MIN(LCOH!$C$18,J8040),0)</f>
        <v>578.97951870446707</v>
      </c>
      <c r="L8040">
        <f t="shared" si="251"/>
        <v>0</v>
      </c>
      <c r="M8040">
        <f>K8040/LCOH!$C$18</f>
        <v>0.38598634580297803</v>
      </c>
      <c r="N8040">
        <f>K8040/LCOH!$C$34</f>
        <v>11.155674734190118</v>
      </c>
    </row>
    <row r="8041" spans="1:14" x14ac:dyDescent="0.35">
      <c r="A8041">
        <f>'Profilo fotovoltaico'!B8043*LCOH!$C$20</f>
        <v>0</v>
      </c>
      <c r="B8041">
        <f>'Profilo eolico'!B8043*LCOH!$C$21</f>
        <v>142.6</v>
      </c>
      <c r="C8041">
        <f>$P$35*'Profilo fotovoltaico'!B8043</f>
        <v>0</v>
      </c>
      <c r="D8041">
        <f>$Q$37*'Profilo eolico'!B8043</f>
        <v>832.01893595746981</v>
      </c>
      <c r="E8041">
        <f>$P$39*'Profilo fotovoltaico'!B8043+'Approvvigionamento energia'!$Q$39*'Profilo eolico'!B8043</f>
        <v>624.01420196810238</v>
      </c>
      <c r="F8041">
        <f>$P$41*'Profilo fotovoltaico'!B8043+'Approvvigionamento energia'!$Q$41*'Profilo eolico'!B8043</f>
        <v>416.0094679787349</v>
      </c>
      <c r="G8041">
        <f>$P$43*'Profilo fotovoltaico'!B8043+'Approvvigionamento energia'!$Q$43*'Profilo eolico'!B8043</f>
        <v>208.00473398936745</v>
      </c>
      <c r="H8041">
        <f t="shared" si="250"/>
        <v>1138.4335154826958</v>
      </c>
      <c r="I8041">
        <f>IF(LCOH!$C$28=Menu!$A$1,'Approvvigionamento energia'!C8041,0)+IF(LCOH!$C$28=Menu!$A$2,'Approvvigionamento energia'!D8041,0)+IF(LCOH!$C$28=Menu!$A$3,'Approvvigionamento energia'!E8041,0)+IF(LCOH!$C$28=Menu!$A$4,'Approvvigionamento energia'!F8041,0)+IF(LCOH!$C$28=Menu!$A$5,'Approvvigionamento energia'!G8041,0)+IF(LCOH!$C$28=Menu!$A$6,'Approvvigionamento energia'!H8041,0)</f>
        <v>416.0094679787349</v>
      </c>
      <c r="J8041">
        <f>'Approvvigionamento energia'!A8041+'Approvvigionamento energia'!B8041+'Approvvigionamento energia'!I8041</f>
        <v>558.60946797873487</v>
      </c>
      <c r="K8041">
        <f>IF(MIN(LCOH!$C$18,J8041)&gt;=$P$48*LCOH!$C$18, MIN(LCOH!$C$18,J8041),0)</f>
        <v>558.60946797873487</v>
      </c>
      <c r="L8041">
        <f t="shared" si="251"/>
        <v>0</v>
      </c>
      <c r="M8041">
        <f>K8041/LCOH!$C$18</f>
        <v>0.37240631198582325</v>
      </c>
      <c r="N8041">
        <f>K8041/LCOH!$C$34</f>
        <v>10.763188207682752</v>
      </c>
    </row>
    <row r="8042" spans="1:14" x14ac:dyDescent="0.35">
      <c r="A8042">
        <f>'Profilo fotovoltaico'!B8044*LCOH!$C$20</f>
        <v>0</v>
      </c>
      <c r="B8042">
        <f>'Profilo eolico'!B8044*LCOH!$C$21</f>
        <v>138.6</v>
      </c>
      <c r="C8042">
        <f>$P$35*'Profilo fotovoltaico'!B8044</f>
        <v>0</v>
      </c>
      <c r="D8042">
        <f>$Q$37*'Profilo eolico'!B8044</f>
        <v>808.68039637942013</v>
      </c>
      <c r="E8042">
        <f>$P$39*'Profilo fotovoltaico'!B8044+'Approvvigionamento energia'!$Q$39*'Profilo eolico'!B8044</f>
        <v>606.51029728456513</v>
      </c>
      <c r="F8042">
        <f>$P$41*'Profilo fotovoltaico'!B8044+'Approvvigionamento energia'!$Q$41*'Profilo eolico'!B8044</f>
        <v>404.34019818971007</v>
      </c>
      <c r="G8042">
        <f>$P$43*'Profilo fotovoltaico'!B8044+'Approvvigionamento energia'!$Q$43*'Profilo eolico'!B8044</f>
        <v>202.17009909485503</v>
      </c>
      <c r="H8042">
        <f t="shared" si="250"/>
        <v>1138.4335154826958</v>
      </c>
      <c r="I8042">
        <f>IF(LCOH!$C$28=Menu!$A$1,'Approvvigionamento energia'!C8042,0)+IF(LCOH!$C$28=Menu!$A$2,'Approvvigionamento energia'!D8042,0)+IF(LCOH!$C$28=Menu!$A$3,'Approvvigionamento energia'!E8042,0)+IF(LCOH!$C$28=Menu!$A$4,'Approvvigionamento energia'!F8042,0)+IF(LCOH!$C$28=Menu!$A$5,'Approvvigionamento energia'!G8042,0)+IF(LCOH!$C$28=Menu!$A$6,'Approvvigionamento energia'!H8042,0)</f>
        <v>404.34019818971007</v>
      </c>
      <c r="J8042">
        <f>'Approvvigionamento energia'!A8042+'Approvvigionamento energia'!B8042+'Approvvigionamento energia'!I8042</f>
        <v>542.94019818971003</v>
      </c>
      <c r="K8042">
        <f>IF(MIN(LCOH!$C$18,J8042)&gt;=$P$48*LCOH!$C$18, MIN(LCOH!$C$18,J8042),0)</f>
        <v>542.94019818971003</v>
      </c>
      <c r="L8042">
        <f t="shared" si="251"/>
        <v>0</v>
      </c>
      <c r="M8042">
        <f>K8042/LCOH!$C$18</f>
        <v>0.36196013212647338</v>
      </c>
      <c r="N8042">
        <f>K8042/LCOH!$C$34</f>
        <v>10.461275494984779</v>
      </c>
    </row>
    <row r="8043" spans="1:14" x14ac:dyDescent="0.35">
      <c r="A8043">
        <f>'Profilo fotovoltaico'!B8045*LCOH!$C$20</f>
        <v>0</v>
      </c>
      <c r="B8043">
        <f>'Profilo eolico'!B8045*LCOH!$C$21</f>
        <v>137.1</v>
      </c>
      <c r="C8043">
        <f>$P$35*'Profilo fotovoltaico'!B8045</f>
        <v>0</v>
      </c>
      <c r="D8043">
        <f>$Q$37*'Profilo eolico'!B8045</f>
        <v>799.9284440376515</v>
      </c>
      <c r="E8043">
        <f>$P$39*'Profilo fotovoltaico'!B8045+'Approvvigionamento energia'!$Q$39*'Profilo eolico'!B8045</f>
        <v>599.94633302823866</v>
      </c>
      <c r="F8043">
        <f>$P$41*'Profilo fotovoltaico'!B8045+'Approvvigionamento energia'!$Q$41*'Profilo eolico'!B8045</f>
        <v>399.96422201882575</v>
      </c>
      <c r="G8043">
        <f>$P$43*'Profilo fotovoltaico'!B8045+'Approvvigionamento energia'!$Q$43*'Profilo eolico'!B8045</f>
        <v>199.98211100941288</v>
      </c>
      <c r="H8043">
        <f t="shared" si="250"/>
        <v>1138.4335154826958</v>
      </c>
      <c r="I8043">
        <f>IF(LCOH!$C$28=Menu!$A$1,'Approvvigionamento energia'!C8043,0)+IF(LCOH!$C$28=Menu!$A$2,'Approvvigionamento energia'!D8043,0)+IF(LCOH!$C$28=Menu!$A$3,'Approvvigionamento energia'!E8043,0)+IF(LCOH!$C$28=Menu!$A$4,'Approvvigionamento energia'!F8043,0)+IF(LCOH!$C$28=Menu!$A$5,'Approvvigionamento energia'!G8043,0)+IF(LCOH!$C$28=Menu!$A$6,'Approvvigionamento energia'!H8043,0)</f>
        <v>399.96422201882575</v>
      </c>
      <c r="J8043">
        <f>'Approvvigionamento energia'!A8043+'Approvvigionamento energia'!B8043+'Approvvigionamento energia'!I8043</f>
        <v>537.06422201882572</v>
      </c>
      <c r="K8043">
        <f>IF(MIN(LCOH!$C$18,J8043)&gt;=$P$48*LCOH!$C$18, MIN(LCOH!$C$18,J8043),0)</f>
        <v>537.06422201882572</v>
      </c>
      <c r="L8043">
        <f t="shared" si="251"/>
        <v>0</v>
      </c>
      <c r="M8043">
        <f>K8043/LCOH!$C$18</f>
        <v>0.35804281467921717</v>
      </c>
      <c r="N8043">
        <f>K8043/LCOH!$C$34</f>
        <v>10.348058227723039</v>
      </c>
    </row>
    <row r="8044" spans="1:14" x14ac:dyDescent="0.35">
      <c r="A8044">
        <f>'Profilo fotovoltaico'!B8046*LCOH!$C$20</f>
        <v>0</v>
      </c>
      <c r="B8044">
        <f>'Profilo eolico'!B8046*LCOH!$C$21</f>
        <v>138.5</v>
      </c>
      <c r="C8044">
        <f>$P$35*'Profilo fotovoltaico'!B8046</f>
        <v>0</v>
      </c>
      <c r="D8044">
        <f>$Q$37*'Profilo eolico'!B8046</f>
        <v>808.09693288996903</v>
      </c>
      <c r="E8044">
        <f>$P$39*'Profilo fotovoltaico'!B8046+'Approvvigionamento energia'!$Q$39*'Profilo eolico'!B8046</f>
        <v>606.07269966747674</v>
      </c>
      <c r="F8044">
        <f>$P$41*'Profilo fotovoltaico'!B8046+'Approvvigionamento energia'!$Q$41*'Profilo eolico'!B8046</f>
        <v>404.04846644498451</v>
      </c>
      <c r="G8044">
        <f>$P$43*'Profilo fotovoltaico'!B8046+'Approvvigionamento energia'!$Q$43*'Profilo eolico'!B8046</f>
        <v>202.02423322249226</v>
      </c>
      <c r="H8044">
        <f t="shared" si="250"/>
        <v>1138.4335154826958</v>
      </c>
      <c r="I8044">
        <f>IF(LCOH!$C$28=Menu!$A$1,'Approvvigionamento energia'!C8044,0)+IF(LCOH!$C$28=Menu!$A$2,'Approvvigionamento energia'!D8044,0)+IF(LCOH!$C$28=Menu!$A$3,'Approvvigionamento energia'!E8044,0)+IF(LCOH!$C$28=Menu!$A$4,'Approvvigionamento energia'!F8044,0)+IF(LCOH!$C$28=Menu!$A$5,'Approvvigionamento energia'!G8044,0)+IF(LCOH!$C$28=Menu!$A$6,'Approvvigionamento energia'!H8044,0)</f>
        <v>404.04846644498451</v>
      </c>
      <c r="J8044">
        <f>'Approvvigionamento energia'!A8044+'Approvvigionamento energia'!B8044+'Approvvigionamento energia'!I8044</f>
        <v>542.54846644498457</v>
      </c>
      <c r="K8044">
        <f>IF(MIN(LCOH!$C$18,J8044)&gt;=$P$48*LCOH!$C$18, MIN(LCOH!$C$18,J8044),0)</f>
        <v>542.54846644498457</v>
      </c>
      <c r="L8044">
        <f t="shared" si="251"/>
        <v>0</v>
      </c>
      <c r="M8044">
        <f>K8044/LCOH!$C$18</f>
        <v>0.3616989776299897</v>
      </c>
      <c r="N8044">
        <f>K8044/LCOH!$C$34</f>
        <v>10.453727677167333</v>
      </c>
    </row>
    <row r="8045" spans="1:14" x14ac:dyDescent="0.35">
      <c r="A8045">
        <f>'Profilo fotovoltaico'!B8047*LCOH!$C$20</f>
        <v>0</v>
      </c>
      <c r="B8045">
        <f>'Profilo eolico'!B8047*LCOH!$C$21</f>
        <v>136.30000000000001</v>
      </c>
      <c r="C8045">
        <f>$P$35*'Profilo fotovoltaico'!B8047</f>
        <v>0</v>
      </c>
      <c r="D8045">
        <f>$Q$37*'Profilo eolico'!B8047</f>
        <v>795.26073612204164</v>
      </c>
      <c r="E8045">
        <f>$P$39*'Profilo fotovoltaico'!B8047+'Approvvigionamento energia'!$Q$39*'Profilo eolico'!B8047</f>
        <v>596.44555209153123</v>
      </c>
      <c r="F8045">
        <f>$P$41*'Profilo fotovoltaico'!B8047+'Approvvigionamento energia'!$Q$41*'Profilo eolico'!B8047</f>
        <v>397.63036806102082</v>
      </c>
      <c r="G8045">
        <f>$P$43*'Profilo fotovoltaico'!B8047+'Approvvigionamento energia'!$Q$43*'Profilo eolico'!B8047</f>
        <v>198.81518403051041</v>
      </c>
      <c r="H8045">
        <f t="shared" si="250"/>
        <v>1138.4335154826958</v>
      </c>
      <c r="I8045">
        <f>IF(LCOH!$C$28=Menu!$A$1,'Approvvigionamento energia'!C8045,0)+IF(LCOH!$C$28=Menu!$A$2,'Approvvigionamento energia'!D8045,0)+IF(LCOH!$C$28=Menu!$A$3,'Approvvigionamento energia'!E8045,0)+IF(LCOH!$C$28=Menu!$A$4,'Approvvigionamento energia'!F8045,0)+IF(LCOH!$C$28=Menu!$A$5,'Approvvigionamento energia'!G8045,0)+IF(LCOH!$C$28=Menu!$A$6,'Approvvigionamento energia'!H8045,0)</f>
        <v>397.63036806102082</v>
      </c>
      <c r="J8045">
        <f>'Approvvigionamento energia'!A8045+'Approvvigionamento energia'!B8045+'Approvvigionamento energia'!I8045</f>
        <v>533.93036806102077</v>
      </c>
      <c r="K8045">
        <f>IF(MIN(LCOH!$C$18,J8045)&gt;=$P$48*LCOH!$C$18, MIN(LCOH!$C$18,J8045),0)</f>
        <v>533.93036806102077</v>
      </c>
      <c r="L8045">
        <f t="shared" si="251"/>
        <v>0</v>
      </c>
      <c r="M8045">
        <f>K8045/LCOH!$C$18</f>
        <v>0.35595357870734717</v>
      </c>
      <c r="N8045">
        <f>K8045/LCOH!$C$34</f>
        <v>10.287675685183444</v>
      </c>
    </row>
    <row r="8046" spans="1:14" x14ac:dyDescent="0.35">
      <c r="A8046">
        <f>'Profilo fotovoltaico'!B8048*LCOH!$C$20</f>
        <v>0</v>
      </c>
      <c r="B8046">
        <f>'Profilo eolico'!B8048*LCOH!$C$21</f>
        <v>130.6</v>
      </c>
      <c r="C8046">
        <f>$P$35*'Profilo fotovoltaico'!B8048</f>
        <v>0</v>
      </c>
      <c r="D8046">
        <f>$Q$37*'Profilo eolico'!B8048</f>
        <v>762.00331722332078</v>
      </c>
      <c r="E8046">
        <f>$P$39*'Profilo fotovoltaico'!B8048+'Approvvigionamento energia'!$Q$39*'Profilo eolico'!B8048</f>
        <v>571.50248791749061</v>
      </c>
      <c r="F8046">
        <f>$P$41*'Profilo fotovoltaico'!B8048+'Approvvigionamento energia'!$Q$41*'Profilo eolico'!B8048</f>
        <v>381.00165861166039</v>
      </c>
      <c r="G8046">
        <f>$P$43*'Profilo fotovoltaico'!B8048+'Approvvigionamento energia'!$Q$43*'Profilo eolico'!B8048</f>
        <v>190.50082930583019</v>
      </c>
      <c r="H8046">
        <f t="shared" si="250"/>
        <v>1138.4335154826958</v>
      </c>
      <c r="I8046">
        <f>IF(LCOH!$C$28=Menu!$A$1,'Approvvigionamento energia'!C8046,0)+IF(LCOH!$C$28=Menu!$A$2,'Approvvigionamento energia'!D8046,0)+IF(LCOH!$C$28=Menu!$A$3,'Approvvigionamento energia'!E8046,0)+IF(LCOH!$C$28=Menu!$A$4,'Approvvigionamento energia'!F8046,0)+IF(LCOH!$C$28=Menu!$A$5,'Approvvigionamento energia'!G8046,0)+IF(LCOH!$C$28=Menu!$A$6,'Approvvigionamento energia'!H8046,0)</f>
        <v>381.00165861166039</v>
      </c>
      <c r="J8046">
        <f>'Approvvigionamento energia'!A8046+'Approvvigionamento energia'!B8046+'Approvvigionamento energia'!I8046</f>
        <v>511.60165861166035</v>
      </c>
      <c r="K8046">
        <f>IF(MIN(LCOH!$C$18,J8046)&gt;=$P$48*LCOH!$C$18, MIN(LCOH!$C$18,J8046),0)</f>
        <v>511.60165861166035</v>
      </c>
      <c r="L8046">
        <f t="shared" si="251"/>
        <v>0</v>
      </c>
      <c r="M8046">
        <f>K8046/LCOH!$C$18</f>
        <v>0.34106777240777358</v>
      </c>
      <c r="N8046">
        <f>K8046/LCOH!$C$34</f>
        <v>9.8574500695888325</v>
      </c>
    </row>
    <row r="8047" spans="1:14" x14ac:dyDescent="0.35">
      <c r="A8047">
        <f>'Profilo fotovoltaico'!B8049*LCOH!$C$20</f>
        <v>0</v>
      </c>
      <c r="B8047">
        <f>'Profilo eolico'!B8049*LCOH!$C$21</f>
        <v>126.4</v>
      </c>
      <c r="C8047">
        <f>$P$35*'Profilo fotovoltaico'!B8049</f>
        <v>0</v>
      </c>
      <c r="D8047">
        <f>$Q$37*'Profilo eolico'!B8049</f>
        <v>737.49785066636878</v>
      </c>
      <c r="E8047">
        <f>$P$39*'Profilo fotovoltaico'!B8049+'Approvvigionamento energia'!$Q$39*'Profilo eolico'!B8049</f>
        <v>553.12338799977658</v>
      </c>
      <c r="F8047">
        <f>$P$41*'Profilo fotovoltaico'!B8049+'Approvvigionamento energia'!$Q$41*'Profilo eolico'!B8049</f>
        <v>368.74892533318439</v>
      </c>
      <c r="G8047">
        <f>$P$43*'Profilo fotovoltaico'!B8049+'Approvvigionamento energia'!$Q$43*'Profilo eolico'!B8049</f>
        <v>184.37446266659219</v>
      </c>
      <c r="H8047">
        <f t="shared" si="250"/>
        <v>1138.4335154826958</v>
      </c>
      <c r="I8047">
        <f>IF(LCOH!$C$28=Menu!$A$1,'Approvvigionamento energia'!C8047,0)+IF(LCOH!$C$28=Menu!$A$2,'Approvvigionamento energia'!D8047,0)+IF(LCOH!$C$28=Menu!$A$3,'Approvvigionamento energia'!E8047,0)+IF(LCOH!$C$28=Menu!$A$4,'Approvvigionamento energia'!F8047,0)+IF(LCOH!$C$28=Menu!$A$5,'Approvvigionamento energia'!G8047,0)+IF(LCOH!$C$28=Menu!$A$6,'Approvvigionamento energia'!H8047,0)</f>
        <v>368.74892533318439</v>
      </c>
      <c r="J8047">
        <f>'Approvvigionamento energia'!A8047+'Approvvigionamento energia'!B8047+'Approvvigionamento energia'!I8047</f>
        <v>495.14892533318437</v>
      </c>
      <c r="K8047">
        <f>IF(MIN(LCOH!$C$18,J8047)&gt;=$P$48*LCOH!$C$18, MIN(LCOH!$C$18,J8047),0)</f>
        <v>495.14892533318437</v>
      </c>
      <c r="L8047">
        <f t="shared" si="251"/>
        <v>0</v>
      </c>
      <c r="M8047">
        <f>K8047/LCOH!$C$18</f>
        <v>0.33009928355545626</v>
      </c>
      <c r="N8047">
        <f>K8047/LCOH!$C$34</f>
        <v>9.5404417212559611</v>
      </c>
    </row>
    <row r="8048" spans="1:14" x14ac:dyDescent="0.35">
      <c r="A8048">
        <f>'Profilo fotovoltaico'!B8050*LCOH!$C$20</f>
        <v>12</v>
      </c>
      <c r="B8048">
        <f>'Profilo eolico'!B8050*LCOH!$C$21</f>
        <v>129.6</v>
      </c>
      <c r="C8048">
        <f>$P$35*'Profilo fotovoltaico'!B8050</f>
        <v>88.255346251464786</v>
      </c>
      <c r="D8048">
        <f>$Q$37*'Profilo eolico'!B8050</f>
        <v>756.16868232880847</v>
      </c>
      <c r="E8048">
        <f>$P$39*'Profilo fotovoltaico'!B8050+'Approvvigionamento energia'!$Q$39*'Profilo eolico'!B8050</f>
        <v>589.19034830947248</v>
      </c>
      <c r="F8048">
        <f>$P$41*'Profilo fotovoltaico'!B8050+'Approvvigionamento energia'!$Q$41*'Profilo eolico'!B8050</f>
        <v>422.21201429013661</v>
      </c>
      <c r="G8048">
        <f>$P$43*'Profilo fotovoltaico'!B8050+'Approvvigionamento energia'!$Q$43*'Profilo eolico'!B8050</f>
        <v>255.2336802708007</v>
      </c>
      <c r="H8048">
        <f t="shared" si="250"/>
        <v>1138.4335154826958</v>
      </c>
      <c r="I8048">
        <f>IF(LCOH!$C$28=Menu!$A$1,'Approvvigionamento energia'!C8048,0)+IF(LCOH!$C$28=Menu!$A$2,'Approvvigionamento energia'!D8048,0)+IF(LCOH!$C$28=Menu!$A$3,'Approvvigionamento energia'!E8048,0)+IF(LCOH!$C$28=Menu!$A$4,'Approvvigionamento energia'!F8048,0)+IF(LCOH!$C$28=Menu!$A$5,'Approvvigionamento energia'!G8048,0)+IF(LCOH!$C$28=Menu!$A$6,'Approvvigionamento energia'!H8048,0)</f>
        <v>422.21201429013661</v>
      </c>
      <c r="J8048">
        <f>'Approvvigionamento energia'!A8048+'Approvvigionamento energia'!B8048+'Approvvigionamento energia'!I8048</f>
        <v>563.81201429013663</v>
      </c>
      <c r="K8048">
        <f>IF(MIN(LCOH!$C$18,J8048)&gt;=$P$48*LCOH!$C$18, MIN(LCOH!$C$18,J8048),0)</f>
        <v>563.81201429013663</v>
      </c>
      <c r="L8048">
        <f t="shared" si="251"/>
        <v>0</v>
      </c>
      <c r="M8048">
        <f>K8048/LCOH!$C$18</f>
        <v>0.37587467619342441</v>
      </c>
      <c r="N8048">
        <f>K8048/LCOH!$C$34</f>
        <v>10.863429947786834</v>
      </c>
    </row>
    <row r="8049" spans="1:14" x14ac:dyDescent="0.35">
      <c r="A8049">
        <f>'Profilo fotovoltaico'!B8051*LCOH!$C$20</f>
        <v>127</v>
      </c>
      <c r="B8049">
        <f>'Profilo eolico'!B8051*LCOH!$C$21</f>
        <v>121</v>
      </c>
      <c r="C8049">
        <f>$P$35*'Profilo fotovoltaico'!B8051</f>
        <v>934.03574782800229</v>
      </c>
      <c r="D8049">
        <f>$Q$37*'Profilo eolico'!B8051</f>
        <v>705.99082223600169</v>
      </c>
      <c r="E8049">
        <f>$P$39*'Profilo fotovoltaico'!B8051+'Approvvigionamento energia'!$Q$39*'Profilo eolico'!B8051</f>
        <v>763.00205363400187</v>
      </c>
      <c r="F8049">
        <f>$P$41*'Profilo fotovoltaico'!B8051+'Approvvigionamento energia'!$Q$41*'Profilo eolico'!B8051</f>
        <v>820.01328503200193</v>
      </c>
      <c r="G8049">
        <f>$P$43*'Profilo fotovoltaico'!B8051+'Approvvigionamento energia'!$Q$43*'Profilo eolico'!B8051</f>
        <v>877.02451643000222</v>
      </c>
      <c r="H8049">
        <f t="shared" si="250"/>
        <v>1138.4335154826958</v>
      </c>
      <c r="I8049">
        <f>IF(LCOH!$C$28=Menu!$A$1,'Approvvigionamento energia'!C8049,0)+IF(LCOH!$C$28=Menu!$A$2,'Approvvigionamento energia'!D8049,0)+IF(LCOH!$C$28=Menu!$A$3,'Approvvigionamento energia'!E8049,0)+IF(LCOH!$C$28=Menu!$A$4,'Approvvigionamento energia'!F8049,0)+IF(LCOH!$C$28=Menu!$A$5,'Approvvigionamento energia'!G8049,0)+IF(LCOH!$C$28=Menu!$A$6,'Approvvigionamento energia'!H8049,0)</f>
        <v>820.01328503200193</v>
      </c>
      <c r="J8049">
        <f>'Approvvigionamento energia'!A8049+'Approvvigionamento energia'!B8049+'Approvvigionamento energia'!I8049</f>
        <v>1068.0132850320019</v>
      </c>
      <c r="K8049">
        <f>IF(MIN(LCOH!$C$18,J8049)&gt;=$P$48*LCOH!$C$18, MIN(LCOH!$C$18,J8049),0)</f>
        <v>1068.0132850320019</v>
      </c>
      <c r="L8049">
        <f t="shared" si="251"/>
        <v>0</v>
      </c>
      <c r="M8049">
        <f>K8049/LCOH!$C$18</f>
        <v>0.71200885668800129</v>
      </c>
      <c r="N8049">
        <f>K8049/LCOH!$C$34</f>
        <v>20.578290655722583</v>
      </c>
    </row>
    <row r="8050" spans="1:14" x14ac:dyDescent="0.35">
      <c r="A8050">
        <f>'Profilo fotovoltaico'!B8052*LCOH!$C$20</f>
        <v>275</v>
      </c>
      <c r="B8050">
        <f>'Profilo eolico'!B8052*LCOH!$C$21</f>
        <v>101.6</v>
      </c>
      <c r="C8050">
        <f>$P$35*'Profilo fotovoltaico'!B8052</f>
        <v>2022.518351596068</v>
      </c>
      <c r="D8050">
        <f>$Q$37*'Profilo eolico'!B8052</f>
        <v>592.79890528246096</v>
      </c>
      <c r="E8050">
        <f>$P$39*'Profilo fotovoltaico'!B8052+'Approvvigionamento energia'!$Q$39*'Profilo eolico'!B8052</f>
        <v>950.22876686086261</v>
      </c>
      <c r="F8050">
        <f>$P$41*'Profilo fotovoltaico'!B8052+'Approvvigionamento energia'!$Q$41*'Profilo eolico'!B8052</f>
        <v>1307.6586284392645</v>
      </c>
      <c r="G8050">
        <f>$P$43*'Profilo fotovoltaico'!B8052+'Approvvigionamento energia'!$Q$43*'Profilo eolico'!B8052</f>
        <v>1665.0884900176661</v>
      </c>
      <c r="H8050">
        <f t="shared" si="250"/>
        <v>1138.4335154826958</v>
      </c>
      <c r="I8050">
        <f>IF(LCOH!$C$28=Menu!$A$1,'Approvvigionamento energia'!C8050,0)+IF(LCOH!$C$28=Menu!$A$2,'Approvvigionamento energia'!D8050,0)+IF(LCOH!$C$28=Menu!$A$3,'Approvvigionamento energia'!E8050,0)+IF(LCOH!$C$28=Menu!$A$4,'Approvvigionamento energia'!F8050,0)+IF(LCOH!$C$28=Menu!$A$5,'Approvvigionamento energia'!G8050,0)+IF(LCOH!$C$28=Menu!$A$6,'Approvvigionamento energia'!H8050,0)</f>
        <v>1307.6586284392645</v>
      </c>
      <c r="J8050">
        <f>'Approvvigionamento energia'!A8050+'Approvvigionamento energia'!B8050+'Approvvigionamento energia'!I8050</f>
        <v>1684.2586284392646</v>
      </c>
      <c r="K8050">
        <f>IF(MIN(LCOH!$C$18,J8050)&gt;=$P$48*LCOH!$C$18, MIN(LCOH!$C$18,J8050),0)</f>
        <v>1500</v>
      </c>
      <c r="L8050">
        <f t="shared" si="251"/>
        <v>184.25862843926461</v>
      </c>
      <c r="M8050">
        <f>K8050/LCOH!$C$18</f>
        <v>1</v>
      </c>
      <c r="N8050">
        <f>K8050/LCOH!$C$34</f>
        <v>28.901734104046245</v>
      </c>
    </row>
    <row r="8051" spans="1:14" x14ac:dyDescent="0.35">
      <c r="A8051">
        <f>'Profilo fotovoltaico'!B8053*LCOH!$C$20</f>
        <v>388</v>
      </c>
      <c r="B8051">
        <f>'Profilo eolico'!B8053*LCOH!$C$21</f>
        <v>109.8</v>
      </c>
      <c r="C8051">
        <f>$P$35*'Profilo fotovoltaico'!B8053</f>
        <v>2853.5895287973613</v>
      </c>
      <c r="D8051">
        <f>$Q$37*'Profilo eolico'!B8053</f>
        <v>640.64291141746264</v>
      </c>
      <c r="E8051">
        <f>$P$39*'Profilo fotovoltaico'!B8053+'Approvvigionamento energia'!$Q$39*'Profilo eolico'!B8053</f>
        <v>1193.8795657624373</v>
      </c>
      <c r="F8051">
        <f>$P$41*'Profilo fotovoltaico'!B8053+'Approvvigionamento energia'!$Q$41*'Profilo eolico'!B8053</f>
        <v>1747.1162201074119</v>
      </c>
      <c r="G8051">
        <f>$P$43*'Profilo fotovoltaico'!B8053+'Approvvigionamento energia'!$Q$43*'Profilo eolico'!B8053</f>
        <v>2300.3528744523869</v>
      </c>
      <c r="H8051">
        <f t="shared" si="250"/>
        <v>1138.4335154826958</v>
      </c>
      <c r="I8051">
        <f>IF(LCOH!$C$28=Menu!$A$1,'Approvvigionamento energia'!C8051,0)+IF(LCOH!$C$28=Menu!$A$2,'Approvvigionamento energia'!D8051,0)+IF(LCOH!$C$28=Menu!$A$3,'Approvvigionamento energia'!E8051,0)+IF(LCOH!$C$28=Menu!$A$4,'Approvvigionamento energia'!F8051,0)+IF(LCOH!$C$28=Menu!$A$5,'Approvvigionamento energia'!G8051,0)+IF(LCOH!$C$28=Menu!$A$6,'Approvvigionamento energia'!H8051,0)</f>
        <v>1747.1162201074119</v>
      </c>
      <c r="J8051">
        <f>'Approvvigionamento energia'!A8051+'Approvvigionamento energia'!B8051+'Approvvigionamento energia'!I8051</f>
        <v>2244.9162201074118</v>
      </c>
      <c r="K8051">
        <f>IF(MIN(LCOH!$C$18,J8051)&gt;=$P$48*LCOH!$C$18, MIN(LCOH!$C$18,J8051),0)</f>
        <v>1500</v>
      </c>
      <c r="L8051">
        <f t="shared" si="251"/>
        <v>744.91622010741185</v>
      </c>
      <c r="M8051">
        <f>K8051/LCOH!$C$18</f>
        <v>1</v>
      </c>
      <c r="N8051">
        <f>K8051/LCOH!$C$34</f>
        <v>28.901734104046245</v>
      </c>
    </row>
    <row r="8052" spans="1:14" x14ac:dyDescent="0.35">
      <c r="A8052">
        <f>'Profilo fotovoltaico'!B8054*LCOH!$C$20</f>
        <v>455</v>
      </c>
      <c r="B8052">
        <f>'Profilo eolico'!B8054*LCOH!$C$21</f>
        <v>121.5</v>
      </c>
      <c r="C8052">
        <f>$P$35*'Profilo fotovoltaico'!B8054</f>
        <v>3346.3485453680396</v>
      </c>
      <c r="D8052">
        <f>$Q$37*'Profilo eolico'!B8054</f>
        <v>708.9081396832579</v>
      </c>
      <c r="E8052">
        <f>$P$39*'Profilo fotovoltaico'!B8054+'Approvvigionamento energia'!$Q$39*'Profilo eolico'!B8054</f>
        <v>1368.2682411044534</v>
      </c>
      <c r="F8052">
        <f>$P$41*'Profilo fotovoltaico'!B8054+'Approvvigionamento energia'!$Q$41*'Profilo eolico'!B8054</f>
        <v>2027.6283425256488</v>
      </c>
      <c r="G8052">
        <f>$P$43*'Profilo fotovoltaico'!B8054+'Approvvigionamento energia'!$Q$43*'Profilo eolico'!B8054</f>
        <v>2686.9884439468442</v>
      </c>
      <c r="H8052">
        <f t="shared" si="250"/>
        <v>1138.4335154826958</v>
      </c>
      <c r="I8052">
        <f>IF(LCOH!$C$28=Menu!$A$1,'Approvvigionamento energia'!C8052,0)+IF(LCOH!$C$28=Menu!$A$2,'Approvvigionamento energia'!D8052,0)+IF(LCOH!$C$28=Menu!$A$3,'Approvvigionamento energia'!E8052,0)+IF(LCOH!$C$28=Menu!$A$4,'Approvvigionamento energia'!F8052,0)+IF(LCOH!$C$28=Menu!$A$5,'Approvvigionamento energia'!G8052,0)+IF(LCOH!$C$28=Menu!$A$6,'Approvvigionamento energia'!H8052,0)</f>
        <v>2027.6283425256488</v>
      </c>
      <c r="J8052">
        <f>'Approvvigionamento energia'!A8052+'Approvvigionamento energia'!B8052+'Approvvigionamento energia'!I8052</f>
        <v>2604.1283425256488</v>
      </c>
      <c r="K8052">
        <f>IF(MIN(LCOH!$C$18,J8052)&gt;=$P$48*LCOH!$C$18, MIN(LCOH!$C$18,J8052),0)</f>
        <v>1500</v>
      </c>
      <c r="L8052">
        <f t="shared" si="251"/>
        <v>1104.1283425256488</v>
      </c>
      <c r="M8052">
        <f>K8052/LCOH!$C$18</f>
        <v>1</v>
      </c>
      <c r="N8052">
        <f>K8052/LCOH!$C$34</f>
        <v>28.901734104046245</v>
      </c>
    </row>
    <row r="8053" spans="1:14" x14ac:dyDescent="0.35">
      <c r="A8053">
        <f>'Profilo fotovoltaico'!B8055*LCOH!$C$20</f>
        <v>474</v>
      </c>
      <c r="B8053">
        <f>'Profilo eolico'!B8055*LCOH!$C$21</f>
        <v>130.5</v>
      </c>
      <c r="C8053">
        <f>$P$35*'Profilo fotovoltaico'!B8055</f>
        <v>3486.0861769328585</v>
      </c>
      <c r="D8053">
        <f>$Q$37*'Profilo eolico'!B8055</f>
        <v>761.41985373386967</v>
      </c>
      <c r="E8053">
        <f>$P$39*'Profilo fotovoltaico'!B8055+'Approvvigionamento energia'!$Q$39*'Profilo eolico'!B8055</f>
        <v>1442.5864345336167</v>
      </c>
      <c r="F8053">
        <f>$P$41*'Profilo fotovoltaico'!B8055+'Approvvigionamento energia'!$Q$41*'Profilo eolico'!B8055</f>
        <v>2123.7530153333641</v>
      </c>
      <c r="G8053">
        <f>$P$43*'Profilo fotovoltaico'!B8055+'Approvvigionamento energia'!$Q$43*'Profilo eolico'!B8055</f>
        <v>2804.9195961331111</v>
      </c>
      <c r="H8053">
        <f t="shared" si="250"/>
        <v>1138.4335154826958</v>
      </c>
      <c r="I8053">
        <f>IF(LCOH!$C$28=Menu!$A$1,'Approvvigionamento energia'!C8053,0)+IF(LCOH!$C$28=Menu!$A$2,'Approvvigionamento energia'!D8053,0)+IF(LCOH!$C$28=Menu!$A$3,'Approvvigionamento energia'!E8053,0)+IF(LCOH!$C$28=Menu!$A$4,'Approvvigionamento energia'!F8053,0)+IF(LCOH!$C$28=Menu!$A$5,'Approvvigionamento energia'!G8053,0)+IF(LCOH!$C$28=Menu!$A$6,'Approvvigionamento energia'!H8053,0)</f>
        <v>2123.7530153333641</v>
      </c>
      <c r="J8053">
        <f>'Approvvigionamento energia'!A8053+'Approvvigionamento energia'!B8053+'Approvvigionamento energia'!I8053</f>
        <v>2728.2530153333641</v>
      </c>
      <c r="K8053">
        <f>IF(MIN(LCOH!$C$18,J8053)&gt;=$P$48*LCOH!$C$18, MIN(LCOH!$C$18,J8053),0)</f>
        <v>1500</v>
      </c>
      <c r="L8053">
        <f t="shared" si="251"/>
        <v>1228.2530153333641</v>
      </c>
      <c r="M8053">
        <f>K8053/LCOH!$C$18</f>
        <v>1</v>
      </c>
      <c r="N8053">
        <f>K8053/LCOH!$C$34</f>
        <v>28.901734104046245</v>
      </c>
    </row>
    <row r="8054" spans="1:14" x14ac:dyDescent="0.35">
      <c r="A8054">
        <f>'Profilo fotovoltaico'!B8056*LCOH!$C$20</f>
        <v>442</v>
      </c>
      <c r="B8054">
        <f>'Profilo eolico'!B8056*LCOH!$C$21</f>
        <v>135</v>
      </c>
      <c r="C8054">
        <f>$P$35*'Profilo fotovoltaico'!B8056</f>
        <v>3250.7385869289528</v>
      </c>
      <c r="D8054">
        <f>$Q$37*'Profilo eolico'!B8056</f>
        <v>787.67571075917556</v>
      </c>
      <c r="E8054">
        <f>$P$39*'Profilo fotovoltaico'!B8056+'Approvvigionamento energia'!$Q$39*'Profilo eolico'!B8056</f>
        <v>1403.44142980162</v>
      </c>
      <c r="F8054">
        <f>$P$41*'Profilo fotovoltaico'!B8056+'Approvvigionamento energia'!$Q$41*'Profilo eolico'!B8056</f>
        <v>2019.2071488440642</v>
      </c>
      <c r="G8054">
        <f>$P$43*'Profilo fotovoltaico'!B8056+'Approvvigionamento energia'!$Q$43*'Profilo eolico'!B8056</f>
        <v>2634.9728678865085</v>
      </c>
      <c r="H8054">
        <f t="shared" si="250"/>
        <v>1138.4335154826958</v>
      </c>
      <c r="I8054">
        <f>IF(LCOH!$C$28=Menu!$A$1,'Approvvigionamento energia'!C8054,0)+IF(LCOH!$C$28=Menu!$A$2,'Approvvigionamento energia'!D8054,0)+IF(LCOH!$C$28=Menu!$A$3,'Approvvigionamento energia'!E8054,0)+IF(LCOH!$C$28=Menu!$A$4,'Approvvigionamento energia'!F8054,0)+IF(LCOH!$C$28=Menu!$A$5,'Approvvigionamento energia'!G8054,0)+IF(LCOH!$C$28=Menu!$A$6,'Approvvigionamento energia'!H8054,0)</f>
        <v>2019.2071488440642</v>
      </c>
      <c r="J8054">
        <f>'Approvvigionamento energia'!A8054+'Approvvigionamento energia'!B8054+'Approvvigionamento energia'!I8054</f>
        <v>2596.2071488440642</v>
      </c>
      <c r="K8054">
        <f>IF(MIN(LCOH!$C$18,J8054)&gt;=$P$48*LCOH!$C$18, MIN(LCOH!$C$18,J8054),0)</f>
        <v>1500</v>
      </c>
      <c r="L8054">
        <f t="shared" si="251"/>
        <v>1096.2071488440642</v>
      </c>
      <c r="M8054">
        <f>K8054/LCOH!$C$18</f>
        <v>1</v>
      </c>
      <c r="N8054">
        <f>K8054/LCOH!$C$34</f>
        <v>28.901734104046245</v>
      </c>
    </row>
    <row r="8055" spans="1:14" x14ac:dyDescent="0.35">
      <c r="A8055">
        <f>'Profilo fotovoltaico'!B8057*LCOH!$C$20</f>
        <v>359</v>
      </c>
      <c r="B8055">
        <f>'Profilo eolico'!B8057*LCOH!$C$21</f>
        <v>132.1</v>
      </c>
      <c r="C8055">
        <f>$P$35*'Profilo fotovoltaico'!B8057</f>
        <v>2640.3057753563212</v>
      </c>
      <c r="D8055">
        <f>$Q$37*'Profilo eolico'!B8057</f>
        <v>770.75526956508941</v>
      </c>
      <c r="E8055">
        <f>$P$39*'Profilo fotovoltaico'!B8057+'Approvvigionamento energia'!$Q$39*'Profilo eolico'!B8057</f>
        <v>1238.1428960128974</v>
      </c>
      <c r="F8055">
        <f>$P$41*'Profilo fotovoltaico'!B8057+'Approvvigionamento energia'!$Q$41*'Profilo eolico'!B8057</f>
        <v>1705.5305224607052</v>
      </c>
      <c r="G8055">
        <f>$P$43*'Profilo fotovoltaico'!B8057+'Approvvigionamento energia'!$Q$43*'Profilo eolico'!B8057</f>
        <v>2172.9181489085136</v>
      </c>
      <c r="H8055">
        <f t="shared" si="250"/>
        <v>1138.4335154826958</v>
      </c>
      <c r="I8055">
        <f>IF(LCOH!$C$28=Menu!$A$1,'Approvvigionamento energia'!C8055,0)+IF(LCOH!$C$28=Menu!$A$2,'Approvvigionamento energia'!D8055,0)+IF(LCOH!$C$28=Menu!$A$3,'Approvvigionamento energia'!E8055,0)+IF(LCOH!$C$28=Menu!$A$4,'Approvvigionamento energia'!F8055,0)+IF(LCOH!$C$28=Menu!$A$5,'Approvvigionamento energia'!G8055,0)+IF(LCOH!$C$28=Menu!$A$6,'Approvvigionamento energia'!H8055,0)</f>
        <v>1705.5305224607052</v>
      </c>
      <c r="J8055">
        <f>'Approvvigionamento energia'!A8055+'Approvvigionamento energia'!B8055+'Approvvigionamento energia'!I8055</f>
        <v>2196.6305224607054</v>
      </c>
      <c r="K8055">
        <f>IF(MIN(LCOH!$C$18,J8055)&gt;=$P$48*LCOH!$C$18, MIN(LCOH!$C$18,J8055),0)</f>
        <v>1500</v>
      </c>
      <c r="L8055">
        <f t="shared" si="251"/>
        <v>696.63052246070538</v>
      </c>
      <c r="M8055">
        <f>K8055/LCOH!$C$18</f>
        <v>1</v>
      </c>
      <c r="N8055">
        <f>K8055/LCOH!$C$34</f>
        <v>28.901734104046245</v>
      </c>
    </row>
    <row r="8056" spans="1:14" x14ac:dyDescent="0.35">
      <c r="A8056">
        <f>'Profilo fotovoltaico'!B8058*LCOH!$C$20</f>
        <v>224</v>
      </c>
      <c r="B8056">
        <f>'Profilo eolico'!B8058*LCOH!$C$21</f>
        <v>120.80000000000001</v>
      </c>
      <c r="C8056">
        <f>$P$35*'Profilo fotovoltaico'!B8058</f>
        <v>1647.4331300273425</v>
      </c>
      <c r="D8056">
        <f>$Q$37*'Profilo eolico'!B8058</f>
        <v>704.82389525709925</v>
      </c>
      <c r="E8056">
        <f>$P$39*'Profilo fotovoltaico'!B8058+'Approvvigionamento energia'!$Q$39*'Profilo eolico'!B8058</f>
        <v>940.47620394966009</v>
      </c>
      <c r="F8056">
        <f>$P$41*'Profilo fotovoltaico'!B8058+'Approvvigionamento energia'!$Q$41*'Profilo eolico'!B8058</f>
        <v>1176.1285126422208</v>
      </c>
      <c r="G8056">
        <f>$P$43*'Profilo fotovoltaico'!B8058+'Approvvigionamento energia'!$Q$43*'Profilo eolico'!B8058</f>
        <v>1411.7808213347819</v>
      </c>
      <c r="H8056">
        <f t="shared" si="250"/>
        <v>1138.4335154826958</v>
      </c>
      <c r="I8056">
        <f>IF(LCOH!$C$28=Menu!$A$1,'Approvvigionamento energia'!C8056,0)+IF(LCOH!$C$28=Menu!$A$2,'Approvvigionamento energia'!D8056,0)+IF(LCOH!$C$28=Menu!$A$3,'Approvvigionamento energia'!E8056,0)+IF(LCOH!$C$28=Menu!$A$4,'Approvvigionamento energia'!F8056,0)+IF(LCOH!$C$28=Menu!$A$5,'Approvvigionamento energia'!G8056,0)+IF(LCOH!$C$28=Menu!$A$6,'Approvvigionamento energia'!H8056,0)</f>
        <v>1176.1285126422208</v>
      </c>
      <c r="J8056">
        <f>'Approvvigionamento energia'!A8056+'Approvvigionamento energia'!B8056+'Approvvigionamento energia'!I8056</f>
        <v>1520.9285126422208</v>
      </c>
      <c r="K8056">
        <f>IF(MIN(LCOH!$C$18,J8056)&gt;=$P$48*LCOH!$C$18, MIN(LCOH!$C$18,J8056),0)</f>
        <v>1500</v>
      </c>
      <c r="L8056">
        <f t="shared" si="251"/>
        <v>20.928512642220767</v>
      </c>
      <c r="M8056">
        <f>K8056/LCOH!$C$18</f>
        <v>1</v>
      </c>
      <c r="N8056">
        <f>K8056/LCOH!$C$34</f>
        <v>28.901734104046245</v>
      </c>
    </row>
    <row r="8057" spans="1:14" x14ac:dyDescent="0.35">
      <c r="A8057">
        <f>'Profilo fotovoltaico'!B8059*LCOH!$C$20</f>
        <v>44</v>
      </c>
      <c r="B8057">
        <f>'Profilo eolico'!B8059*LCOH!$C$21</f>
        <v>114.2</v>
      </c>
      <c r="C8057">
        <f>$P$35*'Profilo fotovoltaico'!B8059</f>
        <v>323.60293625537082</v>
      </c>
      <c r="D8057">
        <f>$Q$37*'Profilo eolico'!B8059</f>
        <v>666.31530495331731</v>
      </c>
      <c r="E8057">
        <f>$P$39*'Profilo fotovoltaico'!B8059+'Approvvigionamento energia'!$Q$39*'Profilo eolico'!B8059</f>
        <v>580.63721277883064</v>
      </c>
      <c r="F8057">
        <f>$P$41*'Profilo fotovoltaico'!B8059+'Approvvigionamento energia'!$Q$41*'Profilo eolico'!B8059</f>
        <v>494.95912060434409</v>
      </c>
      <c r="G8057">
        <f>$P$43*'Profilo fotovoltaico'!B8059+'Approvvigionamento energia'!$Q$43*'Profilo eolico'!B8059</f>
        <v>409.28102842985743</v>
      </c>
      <c r="H8057">
        <f t="shared" si="250"/>
        <v>1138.4335154826958</v>
      </c>
      <c r="I8057">
        <f>IF(LCOH!$C$28=Menu!$A$1,'Approvvigionamento energia'!C8057,0)+IF(LCOH!$C$28=Menu!$A$2,'Approvvigionamento energia'!D8057,0)+IF(LCOH!$C$28=Menu!$A$3,'Approvvigionamento energia'!E8057,0)+IF(LCOH!$C$28=Menu!$A$4,'Approvvigionamento energia'!F8057,0)+IF(LCOH!$C$28=Menu!$A$5,'Approvvigionamento energia'!G8057,0)+IF(LCOH!$C$28=Menu!$A$6,'Approvvigionamento energia'!H8057,0)</f>
        <v>494.95912060434409</v>
      </c>
      <c r="J8057">
        <f>'Approvvigionamento energia'!A8057+'Approvvigionamento energia'!B8057+'Approvvigionamento energia'!I8057</f>
        <v>653.15912060434403</v>
      </c>
      <c r="K8057">
        <f>IF(MIN(LCOH!$C$18,J8057)&gt;=$P$48*LCOH!$C$18, MIN(LCOH!$C$18,J8057),0)</f>
        <v>653.15912060434403</v>
      </c>
      <c r="L8057">
        <f t="shared" si="251"/>
        <v>0</v>
      </c>
      <c r="M8057">
        <f>K8057/LCOH!$C$18</f>
        <v>0.43543941373622935</v>
      </c>
      <c r="N8057">
        <f>K8057/LCOH!$C$34</f>
        <v>12.584954154226281</v>
      </c>
    </row>
    <row r="8058" spans="1:14" x14ac:dyDescent="0.35">
      <c r="A8058">
        <f>'Profilo fotovoltaico'!B8060*LCOH!$C$20</f>
        <v>0</v>
      </c>
      <c r="B8058">
        <f>'Profilo eolico'!B8060*LCOH!$C$21</f>
        <v>116.2</v>
      </c>
      <c r="C8058">
        <f>$P$35*'Profilo fotovoltaico'!B8060</f>
        <v>0</v>
      </c>
      <c r="D8058">
        <f>$Q$37*'Profilo eolico'!B8060</f>
        <v>677.98457474234215</v>
      </c>
      <c r="E8058">
        <f>$P$39*'Profilo fotovoltaico'!B8060+'Approvvigionamento energia'!$Q$39*'Profilo eolico'!B8060</f>
        <v>508.48843105675655</v>
      </c>
      <c r="F8058">
        <f>$P$41*'Profilo fotovoltaico'!B8060+'Approvvigionamento energia'!$Q$41*'Profilo eolico'!B8060</f>
        <v>338.99228737117107</v>
      </c>
      <c r="G8058">
        <f>$P$43*'Profilo fotovoltaico'!B8060+'Approvvigionamento energia'!$Q$43*'Profilo eolico'!B8060</f>
        <v>169.49614368558554</v>
      </c>
      <c r="H8058">
        <f t="shared" si="250"/>
        <v>1138.4335154826958</v>
      </c>
      <c r="I8058">
        <f>IF(LCOH!$C$28=Menu!$A$1,'Approvvigionamento energia'!C8058,0)+IF(LCOH!$C$28=Menu!$A$2,'Approvvigionamento energia'!D8058,0)+IF(LCOH!$C$28=Menu!$A$3,'Approvvigionamento energia'!E8058,0)+IF(LCOH!$C$28=Menu!$A$4,'Approvvigionamento energia'!F8058,0)+IF(LCOH!$C$28=Menu!$A$5,'Approvvigionamento energia'!G8058,0)+IF(LCOH!$C$28=Menu!$A$6,'Approvvigionamento energia'!H8058,0)</f>
        <v>338.99228737117107</v>
      </c>
      <c r="J8058">
        <f>'Approvvigionamento energia'!A8058+'Approvvigionamento energia'!B8058+'Approvvigionamento energia'!I8058</f>
        <v>455.19228737117106</v>
      </c>
      <c r="K8058">
        <f>IF(MIN(LCOH!$C$18,J8058)&gt;=$P$48*LCOH!$C$18, MIN(LCOH!$C$18,J8058),0)</f>
        <v>455.19228737117106</v>
      </c>
      <c r="L8058">
        <f t="shared" si="251"/>
        <v>0</v>
      </c>
      <c r="M8058">
        <f>K8058/LCOH!$C$18</f>
        <v>0.30346152491411404</v>
      </c>
      <c r="N8058">
        <f>K8058/LCOH!$C$34</f>
        <v>8.7705643038761281</v>
      </c>
    </row>
    <row r="8059" spans="1:14" x14ac:dyDescent="0.35">
      <c r="A8059">
        <f>'Profilo fotovoltaico'!B8061*LCOH!$C$20</f>
        <v>0</v>
      </c>
      <c r="B8059">
        <f>'Profilo eolico'!B8061*LCOH!$C$21</f>
        <v>116.5</v>
      </c>
      <c r="C8059">
        <f>$P$35*'Profilo fotovoltaico'!B8061</f>
        <v>0</v>
      </c>
      <c r="D8059">
        <f>$Q$37*'Profilo eolico'!B8061</f>
        <v>679.73496521069592</v>
      </c>
      <c r="E8059">
        <f>$P$39*'Profilo fotovoltaico'!B8061+'Approvvigionamento energia'!$Q$39*'Profilo eolico'!B8061</f>
        <v>509.80122390802188</v>
      </c>
      <c r="F8059">
        <f>$P$41*'Profilo fotovoltaico'!B8061+'Approvvigionamento energia'!$Q$41*'Profilo eolico'!B8061</f>
        <v>339.86748260534796</v>
      </c>
      <c r="G8059">
        <f>$P$43*'Profilo fotovoltaico'!B8061+'Approvvigionamento energia'!$Q$43*'Profilo eolico'!B8061</f>
        <v>169.93374130267398</v>
      </c>
      <c r="H8059">
        <f t="shared" si="250"/>
        <v>1138.4335154826958</v>
      </c>
      <c r="I8059">
        <f>IF(LCOH!$C$28=Menu!$A$1,'Approvvigionamento energia'!C8059,0)+IF(LCOH!$C$28=Menu!$A$2,'Approvvigionamento energia'!D8059,0)+IF(LCOH!$C$28=Menu!$A$3,'Approvvigionamento energia'!E8059,0)+IF(LCOH!$C$28=Menu!$A$4,'Approvvigionamento energia'!F8059,0)+IF(LCOH!$C$28=Menu!$A$5,'Approvvigionamento energia'!G8059,0)+IF(LCOH!$C$28=Menu!$A$6,'Approvvigionamento energia'!H8059,0)</f>
        <v>339.86748260534796</v>
      </c>
      <c r="J8059">
        <f>'Approvvigionamento energia'!A8059+'Approvvigionamento energia'!B8059+'Approvvigionamento energia'!I8059</f>
        <v>456.36748260534796</v>
      </c>
      <c r="K8059">
        <f>IF(MIN(LCOH!$C$18,J8059)&gt;=$P$48*LCOH!$C$18, MIN(LCOH!$C$18,J8059),0)</f>
        <v>456.36748260534796</v>
      </c>
      <c r="L8059">
        <f t="shared" si="251"/>
        <v>0</v>
      </c>
      <c r="M8059">
        <f>K8059/LCOH!$C$18</f>
        <v>0.30424498840356529</v>
      </c>
      <c r="N8059">
        <f>K8059/LCOH!$C$34</f>
        <v>8.7932077573284779</v>
      </c>
    </row>
    <row r="8060" spans="1:14" x14ac:dyDescent="0.35">
      <c r="A8060">
        <f>'Profilo fotovoltaico'!B8062*LCOH!$C$20</f>
        <v>0</v>
      </c>
      <c r="B8060">
        <f>'Profilo eolico'!B8062*LCOH!$C$21</f>
        <v>119.5</v>
      </c>
      <c r="C8060">
        <f>$P$35*'Profilo fotovoltaico'!B8062</f>
        <v>0</v>
      </c>
      <c r="D8060">
        <f>$Q$37*'Profilo eolico'!B8062</f>
        <v>697.23886989423306</v>
      </c>
      <c r="E8060">
        <f>$P$39*'Profilo fotovoltaico'!B8062+'Approvvigionamento energia'!$Q$39*'Profilo eolico'!B8062</f>
        <v>522.92915242067477</v>
      </c>
      <c r="F8060">
        <f>$P$41*'Profilo fotovoltaico'!B8062+'Approvvigionamento energia'!$Q$41*'Profilo eolico'!B8062</f>
        <v>348.61943494711653</v>
      </c>
      <c r="G8060">
        <f>$P$43*'Profilo fotovoltaico'!B8062+'Approvvigionamento energia'!$Q$43*'Profilo eolico'!B8062</f>
        <v>174.30971747355827</v>
      </c>
      <c r="H8060">
        <f t="shared" si="250"/>
        <v>1138.4335154826958</v>
      </c>
      <c r="I8060">
        <f>IF(LCOH!$C$28=Menu!$A$1,'Approvvigionamento energia'!C8060,0)+IF(LCOH!$C$28=Menu!$A$2,'Approvvigionamento energia'!D8060,0)+IF(LCOH!$C$28=Menu!$A$3,'Approvvigionamento energia'!E8060,0)+IF(LCOH!$C$28=Menu!$A$4,'Approvvigionamento energia'!F8060,0)+IF(LCOH!$C$28=Menu!$A$5,'Approvvigionamento energia'!G8060,0)+IF(LCOH!$C$28=Menu!$A$6,'Approvvigionamento energia'!H8060,0)</f>
        <v>348.61943494711653</v>
      </c>
      <c r="J8060">
        <f>'Approvvigionamento energia'!A8060+'Approvvigionamento energia'!B8060+'Approvvigionamento energia'!I8060</f>
        <v>468.11943494711653</v>
      </c>
      <c r="K8060">
        <f>IF(MIN(LCOH!$C$18,J8060)&gt;=$P$48*LCOH!$C$18, MIN(LCOH!$C$18,J8060),0)</f>
        <v>468.11943494711653</v>
      </c>
      <c r="L8060">
        <f t="shared" si="251"/>
        <v>0</v>
      </c>
      <c r="M8060">
        <f>K8060/LCOH!$C$18</f>
        <v>0.3120796232980777</v>
      </c>
      <c r="N8060">
        <f>K8060/LCOH!$C$34</f>
        <v>9.019642291851957</v>
      </c>
    </row>
    <row r="8061" spans="1:14" x14ac:dyDescent="0.35">
      <c r="A8061">
        <f>'Profilo fotovoltaico'!B8063*LCOH!$C$20</f>
        <v>0</v>
      </c>
      <c r="B8061">
        <f>'Profilo eolico'!B8063*LCOH!$C$21</f>
        <v>129.1</v>
      </c>
      <c r="C8061">
        <f>$P$35*'Profilo fotovoltaico'!B8063</f>
        <v>0</v>
      </c>
      <c r="D8061">
        <f>$Q$37*'Profilo eolico'!B8063</f>
        <v>753.25136488155226</v>
      </c>
      <c r="E8061">
        <f>$P$39*'Profilo fotovoltaico'!B8063+'Approvvigionamento energia'!$Q$39*'Profilo eolico'!B8063</f>
        <v>564.93852366116414</v>
      </c>
      <c r="F8061">
        <f>$P$41*'Profilo fotovoltaico'!B8063+'Approvvigionamento energia'!$Q$41*'Profilo eolico'!B8063</f>
        <v>376.62568244077613</v>
      </c>
      <c r="G8061">
        <f>$P$43*'Profilo fotovoltaico'!B8063+'Approvvigionamento energia'!$Q$43*'Profilo eolico'!B8063</f>
        <v>188.31284122038807</v>
      </c>
      <c r="H8061">
        <f t="shared" si="250"/>
        <v>1138.4335154826958</v>
      </c>
      <c r="I8061">
        <f>IF(LCOH!$C$28=Menu!$A$1,'Approvvigionamento energia'!C8061,0)+IF(LCOH!$C$28=Menu!$A$2,'Approvvigionamento energia'!D8061,0)+IF(LCOH!$C$28=Menu!$A$3,'Approvvigionamento energia'!E8061,0)+IF(LCOH!$C$28=Menu!$A$4,'Approvvigionamento energia'!F8061,0)+IF(LCOH!$C$28=Menu!$A$5,'Approvvigionamento energia'!G8061,0)+IF(LCOH!$C$28=Menu!$A$6,'Approvvigionamento energia'!H8061,0)</f>
        <v>376.62568244077613</v>
      </c>
      <c r="J8061">
        <f>'Approvvigionamento energia'!A8061+'Approvvigionamento energia'!B8061+'Approvvigionamento energia'!I8061</f>
        <v>505.72568244077615</v>
      </c>
      <c r="K8061">
        <f>IF(MIN(LCOH!$C$18,J8061)&gt;=$P$48*LCOH!$C$18, MIN(LCOH!$C$18,J8061),0)</f>
        <v>505.72568244077615</v>
      </c>
      <c r="L8061">
        <f t="shared" si="251"/>
        <v>0</v>
      </c>
      <c r="M8061">
        <f>K8061/LCOH!$C$18</f>
        <v>0.33715045496051743</v>
      </c>
      <c r="N8061">
        <f>K8061/LCOH!$C$34</f>
        <v>9.7442328023270939</v>
      </c>
    </row>
    <row r="8062" spans="1:14" x14ac:dyDescent="0.35">
      <c r="A8062">
        <f>'Profilo fotovoltaico'!B8064*LCOH!$C$20</f>
        <v>0</v>
      </c>
      <c r="B8062">
        <f>'Profilo eolico'!B8064*LCOH!$C$21</f>
        <v>146.4</v>
      </c>
      <c r="C8062">
        <f>$P$35*'Profilo fotovoltaico'!B8064</f>
        <v>0</v>
      </c>
      <c r="D8062">
        <f>$Q$37*'Profilo eolico'!B8064</f>
        <v>854.19054855661693</v>
      </c>
      <c r="E8062">
        <f>$P$39*'Profilo fotovoltaico'!B8064+'Approvvigionamento energia'!$Q$39*'Profilo eolico'!B8064</f>
        <v>640.64291141746264</v>
      </c>
      <c r="F8062">
        <f>$P$41*'Profilo fotovoltaico'!B8064+'Approvvigionamento energia'!$Q$41*'Profilo eolico'!B8064</f>
        <v>427.09527427830847</v>
      </c>
      <c r="G8062">
        <f>$P$43*'Profilo fotovoltaico'!B8064+'Approvvigionamento energia'!$Q$43*'Profilo eolico'!B8064</f>
        <v>213.54763713915423</v>
      </c>
      <c r="H8062">
        <f t="shared" si="250"/>
        <v>1138.4335154826958</v>
      </c>
      <c r="I8062">
        <f>IF(LCOH!$C$28=Menu!$A$1,'Approvvigionamento energia'!C8062,0)+IF(LCOH!$C$28=Menu!$A$2,'Approvvigionamento energia'!D8062,0)+IF(LCOH!$C$28=Menu!$A$3,'Approvvigionamento energia'!E8062,0)+IF(LCOH!$C$28=Menu!$A$4,'Approvvigionamento energia'!F8062,0)+IF(LCOH!$C$28=Menu!$A$5,'Approvvigionamento energia'!G8062,0)+IF(LCOH!$C$28=Menu!$A$6,'Approvvigionamento energia'!H8062,0)</f>
        <v>427.09527427830847</v>
      </c>
      <c r="J8062">
        <f>'Approvvigionamento energia'!A8062+'Approvvigionamento energia'!B8062+'Approvvigionamento energia'!I8062</f>
        <v>573.49527427830844</v>
      </c>
      <c r="K8062">
        <f>IF(MIN(LCOH!$C$18,J8062)&gt;=$P$48*LCOH!$C$18, MIN(LCOH!$C$18,J8062),0)</f>
        <v>573.49527427830844</v>
      </c>
      <c r="L8062">
        <f t="shared" si="251"/>
        <v>0</v>
      </c>
      <c r="M8062">
        <f>K8062/LCOH!$C$18</f>
        <v>0.3823301828522056</v>
      </c>
      <c r="N8062">
        <f>K8062/LCOH!$C$34</f>
        <v>11.050005284745827</v>
      </c>
    </row>
    <row r="8063" spans="1:14" x14ac:dyDescent="0.35">
      <c r="A8063">
        <f>'Profilo fotovoltaico'!B8065*LCOH!$C$20</f>
        <v>0</v>
      </c>
      <c r="B8063">
        <f>'Profilo eolico'!B8065*LCOH!$C$21</f>
        <v>166.8</v>
      </c>
      <c r="C8063">
        <f>$P$35*'Profilo fotovoltaico'!B8065</f>
        <v>0</v>
      </c>
      <c r="D8063">
        <f>$Q$37*'Profilo eolico'!B8065</f>
        <v>973.21710040467019</v>
      </c>
      <c r="E8063">
        <f>$P$39*'Profilo fotovoltaico'!B8065+'Approvvigionamento energia'!$Q$39*'Profilo eolico'!B8065</f>
        <v>729.91282530350259</v>
      </c>
      <c r="F8063">
        <f>$P$41*'Profilo fotovoltaico'!B8065+'Approvvigionamento energia'!$Q$41*'Profilo eolico'!B8065</f>
        <v>486.6085502023351</v>
      </c>
      <c r="G8063">
        <f>$P$43*'Profilo fotovoltaico'!B8065+'Approvvigionamento energia'!$Q$43*'Profilo eolico'!B8065</f>
        <v>243.30427510116755</v>
      </c>
      <c r="H8063">
        <f t="shared" si="250"/>
        <v>1138.4335154826958</v>
      </c>
      <c r="I8063">
        <f>IF(LCOH!$C$28=Menu!$A$1,'Approvvigionamento energia'!C8063,0)+IF(LCOH!$C$28=Menu!$A$2,'Approvvigionamento energia'!D8063,0)+IF(LCOH!$C$28=Menu!$A$3,'Approvvigionamento energia'!E8063,0)+IF(LCOH!$C$28=Menu!$A$4,'Approvvigionamento energia'!F8063,0)+IF(LCOH!$C$28=Menu!$A$5,'Approvvigionamento energia'!G8063,0)+IF(LCOH!$C$28=Menu!$A$6,'Approvvigionamento energia'!H8063,0)</f>
        <v>486.6085502023351</v>
      </c>
      <c r="J8063">
        <f>'Approvvigionamento energia'!A8063+'Approvvigionamento energia'!B8063+'Approvvigionamento energia'!I8063</f>
        <v>653.40855020233516</v>
      </c>
      <c r="K8063">
        <f>IF(MIN(LCOH!$C$18,J8063)&gt;=$P$48*LCOH!$C$18, MIN(LCOH!$C$18,J8063),0)</f>
        <v>653.40855020233516</v>
      </c>
      <c r="L8063">
        <f t="shared" si="251"/>
        <v>0</v>
      </c>
      <c r="M8063">
        <f>K8063/LCOH!$C$18</f>
        <v>0.43560570013489008</v>
      </c>
      <c r="N8063">
        <f>K8063/LCOH!$C$34</f>
        <v>12.589760119505495</v>
      </c>
    </row>
    <row r="8064" spans="1:14" x14ac:dyDescent="0.35">
      <c r="A8064">
        <f>'Profilo fotovoltaico'!B8066*LCOH!$C$20</f>
        <v>0</v>
      </c>
      <c r="B8064">
        <f>'Profilo eolico'!B8066*LCOH!$C$21</f>
        <v>190</v>
      </c>
      <c r="C8064">
        <f>$P$35*'Profilo fotovoltaico'!B8066</f>
        <v>0</v>
      </c>
      <c r="D8064">
        <f>$Q$37*'Profilo eolico'!B8066</f>
        <v>1108.580629957358</v>
      </c>
      <c r="E8064">
        <f>$P$39*'Profilo fotovoltaico'!B8066+'Approvvigionamento energia'!$Q$39*'Profilo eolico'!B8066</f>
        <v>831.43547246801847</v>
      </c>
      <c r="F8064">
        <f>$P$41*'Profilo fotovoltaico'!B8066+'Approvvigionamento energia'!$Q$41*'Profilo eolico'!B8066</f>
        <v>554.29031497867902</v>
      </c>
      <c r="G8064">
        <f>$P$43*'Profilo fotovoltaico'!B8066+'Approvvigionamento energia'!$Q$43*'Profilo eolico'!B8066</f>
        <v>277.14515748933951</v>
      </c>
      <c r="H8064">
        <f t="shared" si="250"/>
        <v>1138.4335154826958</v>
      </c>
      <c r="I8064">
        <f>IF(LCOH!$C$28=Menu!$A$1,'Approvvigionamento energia'!C8064,0)+IF(LCOH!$C$28=Menu!$A$2,'Approvvigionamento energia'!D8064,0)+IF(LCOH!$C$28=Menu!$A$3,'Approvvigionamento energia'!E8064,0)+IF(LCOH!$C$28=Menu!$A$4,'Approvvigionamento energia'!F8064,0)+IF(LCOH!$C$28=Menu!$A$5,'Approvvigionamento energia'!G8064,0)+IF(LCOH!$C$28=Menu!$A$6,'Approvvigionamento energia'!H8064,0)</f>
        <v>554.29031497867902</v>
      </c>
      <c r="J8064">
        <f>'Approvvigionamento energia'!A8064+'Approvvigionamento energia'!B8064+'Approvvigionamento energia'!I8064</f>
        <v>744.29031497867902</v>
      </c>
      <c r="K8064">
        <f>IF(MIN(LCOH!$C$18,J8064)&gt;=$P$48*LCOH!$C$18, MIN(LCOH!$C$18,J8064),0)</f>
        <v>744.29031497867902</v>
      </c>
      <c r="L8064">
        <f t="shared" si="251"/>
        <v>0</v>
      </c>
      <c r="M8064">
        <f>K8064/LCOH!$C$18</f>
        <v>0.49619354331911936</v>
      </c>
      <c r="N8064">
        <f>K8064/LCOH!$C$34</f>
        <v>14.340853853153739</v>
      </c>
    </row>
    <row r="8065" spans="1:14" x14ac:dyDescent="0.35">
      <c r="A8065">
        <f>'Profilo fotovoltaico'!B8067*LCOH!$C$20</f>
        <v>0</v>
      </c>
      <c r="B8065">
        <f>'Profilo eolico'!B8067*LCOH!$C$21</f>
        <v>213.4</v>
      </c>
      <c r="C8065">
        <f>$P$35*'Profilo fotovoltaico'!B8067</f>
        <v>0</v>
      </c>
      <c r="D8065">
        <f>$Q$37*'Profilo eolico'!B8067</f>
        <v>1245.1110864889486</v>
      </c>
      <c r="E8065">
        <f>$P$39*'Profilo fotovoltaico'!B8067+'Approvvigionamento energia'!$Q$39*'Profilo eolico'!B8067</f>
        <v>933.83331486671136</v>
      </c>
      <c r="F8065">
        <f>$P$41*'Profilo fotovoltaico'!B8067+'Approvvigionamento energia'!$Q$41*'Profilo eolico'!B8067</f>
        <v>622.55554324447428</v>
      </c>
      <c r="G8065">
        <f>$P$43*'Profilo fotovoltaico'!B8067+'Approvvigionamento energia'!$Q$43*'Profilo eolico'!B8067</f>
        <v>311.27777162223714</v>
      </c>
      <c r="H8065">
        <f t="shared" si="250"/>
        <v>1138.4335154826958</v>
      </c>
      <c r="I8065">
        <f>IF(LCOH!$C$28=Menu!$A$1,'Approvvigionamento energia'!C8065,0)+IF(LCOH!$C$28=Menu!$A$2,'Approvvigionamento energia'!D8065,0)+IF(LCOH!$C$28=Menu!$A$3,'Approvvigionamento energia'!E8065,0)+IF(LCOH!$C$28=Menu!$A$4,'Approvvigionamento energia'!F8065,0)+IF(LCOH!$C$28=Menu!$A$5,'Approvvigionamento energia'!G8065,0)+IF(LCOH!$C$28=Menu!$A$6,'Approvvigionamento energia'!H8065,0)</f>
        <v>622.55554324447428</v>
      </c>
      <c r="J8065">
        <f>'Approvvigionamento energia'!A8065+'Approvvigionamento energia'!B8065+'Approvvigionamento energia'!I8065</f>
        <v>835.95554324447426</v>
      </c>
      <c r="K8065">
        <f>IF(MIN(LCOH!$C$18,J8065)&gt;=$P$48*LCOH!$C$18, MIN(LCOH!$C$18,J8065),0)</f>
        <v>835.95554324447426</v>
      </c>
      <c r="L8065">
        <f t="shared" si="251"/>
        <v>0</v>
      </c>
      <c r="M8065">
        <f>K8065/LCOH!$C$18</f>
        <v>0.5573036954963162</v>
      </c>
      <c r="N8065">
        <f>K8065/LCOH!$C$34</f>
        <v>16.107043222436882</v>
      </c>
    </row>
    <row r="8066" spans="1:14" x14ac:dyDescent="0.35">
      <c r="A8066">
        <f>'Profilo fotovoltaico'!B8068*LCOH!$C$20</f>
        <v>0</v>
      </c>
      <c r="B8066">
        <f>'Profilo eolico'!B8068*LCOH!$C$21</f>
        <v>230.2</v>
      </c>
      <c r="C8066">
        <f>$P$35*'Profilo fotovoltaico'!B8068</f>
        <v>0</v>
      </c>
      <c r="D8066">
        <f>$Q$37*'Profilo eolico'!B8068</f>
        <v>1343.132952716757</v>
      </c>
      <c r="E8066">
        <f>$P$39*'Profilo fotovoltaico'!B8068+'Approvvigionamento energia'!$Q$39*'Profilo eolico'!B8068</f>
        <v>1007.3497145375676</v>
      </c>
      <c r="F8066">
        <f>$P$41*'Profilo fotovoltaico'!B8068+'Approvvigionamento energia'!$Q$41*'Profilo eolico'!B8068</f>
        <v>671.56647635837851</v>
      </c>
      <c r="G8066">
        <f>$P$43*'Profilo fotovoltaico'!B8068+'Approvvigionamento energia'!$Q$43*'Profilo eolico'!B8068</f>
        <v>335.78323817918925</v>
      </c>
      <c r="H8066">
        <f t="shared" ref="H8066:H8129" si="252">$P$45</f>
        <v>1138.4335154826958</v>
      </c>
      <c r="I8066">
        <f>IF(LCOH!$C$28=Menu!$A$1,'Approvvigionamento energia'!C8066,0)+IF(LCOH!$C$28=Menu!$A$2,'Approvvigionamento energia'!D8066,0)+IF(LCOH!$C$28=Menu!$A$3,'Approvvigionamento energia'!E8066,0)+IF(LCOH!$C$28=Menu!$A$4,'Approvvigionamento energia'!F8066,0)+IF(LCOH!$C$28=Menu!$A$5,'Approvvigionamento energia'!G8066,0)+IF(LCOH!$C$28=Menu!$A$6,'Approvvigionamento energia'!H8066,0)</f>
        <v>671.56647635837851</v>
      </c>
      <c r="J8066">
        <f>'Approvvigionamento energia'!A8066+'Approvvigionamento energia'!B8066+'Approvvigionamento energia'!I8066</f>
        <v>901.76647635837844</v>
      </c>
      <c r="K8066">
        <f>IF(MIN(LCOH!$C$18,J8066)&gt;=$P$48*LCOH!$C$18, MIN(LCOH!$C$18,J8066),0)</f>
        <v>901.76647635837844</v>
      </c>
      <c r="L8066">
        <f t="shared" si="251"/>
        <v>0</v>
      </c>
      <c r="M8066">
        <f>K8066/LCOH!$C$18</f>
        <v>0.60117765090558561</v>
      </c>
      <c r="N8066">
        <f>K8066/LCOH!$C$34</f>
        <v>17.375076615768371</v>
      </c>
    </row>
    <row r="8067" spans="1:14" x14ac:dyDescent="0.35">
      <c r="A8067">
        <f>'Profilo fotovoltaico'!B8069*LCOH!$C$20</f>
        <v>0</v>
      </c>
      <c r="B8067">
        <f>'Profilo eolico'!B8069*LCOH!$C$21</f>
        <v>239.7</v>
      </c>
      <c r="C8067">
        <f>$P$35*'Profilo fotovoltaico'!B8069</f>
        <v>0</v>
      </c>
      <c r="D8067">
        <f>$Q$37*'Profilo eolico'!B8069</f>
        <v>1398.5619842146248</v>
      </c>
      <c r="E8067">
        <f>$P$39*'Profilo fotovoltaico'!B8069+'Approvvigionamento energia'!$Q$39*'Profilo eolico'!B8069</f>
        <v>1048.9214881609687</v>
      </c>
      <c r="F8067">
        <f>$P$41*'Profilo fotovoltaico'!B8069+'Approvvigionamento energia'!$Q$41*'Profilo eolico'!B8069</f>
        <v>699.28099210731239</v>
      </c>
      <c r="G8067">
        <f>$P$43*'Profilo fotovoltaico'!B8069+'Approvvigionamento energia'!$Q$43*'Profilo eolico'!B8069</f>
        <v>349.64049605365619</v>
      </c>
      <c r="H8067">
        <f t="shared" si="252"/>
        <v>1138.4335154826958</v>
      </c>
      <c r="I8067">
        <f>IF(LCOH!$C$28=Menu!$A$1,'Approvvigionamento energia'!C8067,0)+IF(LCOH!$C$28=Menu!$A$2,'Approvvigionamento energia'!D8067,0)+IF(LCOH!$C$28=Menu!$A$3,'Approvvigionamento energia'!E8067,0)+IF(LCOH!$C$28=Menu!$A$4,'Approvvigionamento energia'!F8067,0)+IF(LCOH!$C$28=Menu!$A$5,'Approvvigionamento energia'!G8067,0)+IF(LCOH!$C$28=Menu!$A$6,'Approvvigionamento energia'!H8067,0)</f>
        <v>699.28099210731239</v>
      </c>
      <c r="J8067">
        <f>'Approvvigionamento energia'!A8067+'Approvvigionamento energia'!B8067+'Approvvigionamento energia'!I8067</f>
        <v>938.98099210731243</v>
      </c>
      <c r="K8067">
        <f>IF(MIN(LCOH!$C$18,J8067)&gt;=$P$48*LCOH!$C$18, MIN(LCOH!$C$18,J8067),0)</f>
        <v>938.98099210731243</v>
      </c>
      <c r="L8067">
        <f t="shared" ref="L8067:L8130" si="253">J8067-K8067</f>
        <v>0</v>
      </c>
      <c r="M8067">
        <f>K8067/LCOH!$C$18</f>
        <v>0.62598732807154167</v>
      </c>
      <c r="N8067">
        <f>K8067/LCOH!$C$34</f>
        <v>18.09211930842606</v>
      </c>
    </row>
    <row r="8068" spans="1:14" x14ac:dyDescent="0.35">
      <c r="A8068">
        <f>'Profilo fotovoltaico'!B8070*LCOH!$C$20</f>
        <v>0</v>
      </c>
      <c r="B8068">
        <f>'Profilo eolico'!B8070*LCOH!$C$21</f>
        <v>241.5</v>
      </c>
      <c r="C8068">
        <f>$P$35*'Profilo fotovoltaico'!B8070</f>
        <v>0</v>
      </c>
      <c r="D8068">
        <f>$Q$37*'Profilo eolico'!B8070</f>
        <v>1409.0643270247472</v>
      </c>
      <c r="E8068">
        <f>$P$39*'Profilo fotovoltaico'!B8070+'Approvvigionamento energia'!$Q$39*'Profilo eolico'!B8070</f>
        <v>1056.7982452685603</v>
      </c>
      <c r="F8068">
        <f>$P$41*'Profilo fotovoltaico'!B8070+'Approvvigionamento energia'!$Q$41*'Profilo eolico'!B8070</f>
        <v>704.53216351237359</v>
      </c>
      <c r="G8068">
        <f>$P$43*'Profilo fotovoltaico'!B8070+'Approvvigionamento energia'!$Q$43*'Profilo eolico'!B8070</f>
        <v>352.26608175618679</v>
      </c>
      <c r="H8068">
        <f t="shared" si="252"/>
        <v>1138.4335154826958</v>
      </c>
      <c r="I8068">
        <f>IF(LCOH!$C$28=Menu!$A$1,'Approvvigionamento energia'!C8068,0)+IF(LCOH!$C$28=Menu!$A$2,'Approvvigionamento energia'!D8068,0)+IF(LCOH!$C$28=Menu!$A$3,'Approvvigionamento energia'!E8068,0)+IF(LCOH!$C$28=Menu!$A$4,'Approvvigionamento energia'!F8068,0)+IF(LCOH!$C$28=Menu!$A$5,'Approvvigionamento energia'!G8068,0)+IF(LCOH!$C$28=Menu!$A$6,'Approvvigionamento energia'!H8068,0)</f>
        <v>704.53216351237359</v>
      </c>
      <c r="J8068">
        <f>'Approvvigionamento energia'!A8068+'Approvvigionamento energia'!B8068+'Approvvigionamento energia'!I8068</f>
        <v>946.03216351237359</v>
      </c>
      <c r="K8068">
        <f>IF(MIN(LCOH!$C$18,J8068)&gt;=$P$48*LCOH!$C$18, MIN(LCOH!$C$18,J8068),0)</f>
        <v>946.03216351237359</v>
      </c>
      <c r="L8068">
        <f t="shared" si="253"/>
        <v>0</v>
      </c>
      <c r="M8068">
        <f>K8068/LCOH!$C$18</f>
        <v>0.63068810900824901</v>
      </c>
      <c r="N8068">
        <f>K8068/LCOH!$C$34</f>
        <v>18.227980029140145</v>
      </c>
    </row>
    <row r="8069" spans="1:14" x14ac:dyDescent="0.35">
      <c r="A8069">
        <f>'Profilo fotovoltaico'!B8071*LCOH!$C$20</f>
        <v>0</v>
      </c>
      <c r="B8069">
        <f>'Profilo eolico'!B8071*LCOH!$C$21</f>
        <v>245</v>
      </c>
      <c r="C8069">
        <f>$P$35*'Profilo fotovoltaico'!B8071</f>
        <v>0</v>
      </c>
      <c r="D8069">
        <f>$Q$37*'Profilo eolico'!B8071</f>
        <v>1429.4855491555406</v>
      </c>
      <c r="E8069">
        <f>$P$39*'Profilo fotovoltaico'!B8071+'Approvvigionamento energia'!$Q$39*'Profilo eolico'!B8071</f>
        <v>1072.1141618666554</v>
      </c>
      <c r="F8069">
        <f>$P$41*'Profilo fotovoltaico'!B8071+'Approvvigionamento energia'!$Q$41*'Profilo eolico'!B8071</f>
        <v>714.74277457777032</v>
      </c>
      <c r="G8069">
        <f>$P$43*'Profilo fotovoltaico'!B8071+'Approvvigionamento energia'!$Q$43*'Profilo eolico'!B8071</f>
        <v>357.37138728888516</v>
      </c>
      <c r="H8069">
        <f t="shared" si="252"/>
        <v>1138.4335154826958</v>
      </c>
      <c r="I8069">
        <f>IF(LCOH!$C$28=Menu!$A$1,'Approvvigionamento energia'!C8069,0)+IF(LCOH!$C$28=Menu!$A$2,'Approvvigionamento energia'!D8069,0)+IF(LCOH!$C$28=Menu!$A$3,'Approvvigionamento energia'!E8069,0)+IF(LCOH!$C$28=Menu!$A$4,'Approvvigionamento energia'!F8069,0)+IF(LCOH!$C$28=Menu!$A$5,'Approvvigionamento energia'!G8069,0)+IF(LCOH!$C$28=Menu!$A$6,'Approvvigionamento energia'!H8069,0)</f>
        <v>714.74277457777032</v>
      </c>
      <c r="J8069">
        <f>'Approvvigionamento energia'!A8069+'Approvvigionamento energia'!B8069+'Approvvigionamento energia'!I8069</f>
        <v>959.74277457777032</v>
      </c>
      <c r="K8069">
        <f>IF(MIN(LCOH!$C$18,J8069)&gt;=$P$48*LCOH!$C$18, MIN(LCOH!$C$18,J8069),0)</f>
        <v>959.74277457777032</v>
      </c>
      <c r="L8069">
        <f t="shared" si="253"/>
        <v>0</v>
      </c>
      <c r="M8069">
        <f>K8069/LCOH!$C$18</f>
        <v>0.63982851638518023</v>
      </c>
      <c r="N8069">
        <f>K8069/LCOH!$C$34</f>
        <v>18.492153652750872</v>
      </c>
    </row>
    <row r="8070" spans="1:14" x14ac:dyDescent="0.35">
      <c r="A8070">
        <f>'Profilo fotovoltaico'!B8072*LCOH!$C$20</f>
        <v>0</v>
      </c>
      <c r="B8070">
        <f>'Profilo eolico'!B8072*LCOH!$C$21</f>
        <v>248.9</v>
      </c>
      <c r="C8070">
        <f>$P$35*'Profilo fotovoltaico'!B8072</f>
        <v>0</v>
      </c>
      <c r="D8070">
        <f>$Q$37*'Profilo eolico'!B8072</f>
        <v>1452.2406252441392</v>
      </c>
      <c r="E8070">
        <f>$P$39*'Profilo fotovoltaico'!B8072+'Approvvigionamento energia'!$Q$39*'Profilo eolico'!B8072</f>
        <v>1089.1804689331043</v>
      </c>
      <c r="F8070">
        <f>$P$41*'Profilo fotovoltaico'!B8072+'Approvvigionamento energia'!$Q$41*'Profilo eolico'!B8072</f>
        <v>726.1203126220696</v>
      </c>
      <c r="G8070">
        <f>$P$43*'Profilo fotovoltaico'!B8072+'Approvvigionamento energia'!$Q$43*'Profilo eolico'!B8072</f>
        <v>363.0601563110348</v>
      </c>
      <c r="H8070">
        <f t="shared" si="252"/>
        <v>1138.4335154826958</v>
      </c>
      <c r="I8070">
        <f>IF(LCOH!$C$28=Menu!$A$1,'Approvvigionamento energia'!C8070,0)+IF(LCOH!$C$28=Menu!$A$2,'Approvvigionamento energia'!D8070,0)+IF(LCOH!$C$28=Menu!$A$3,'Approvvigionamento energia'!E8070,0)+IF(LCOH!$C$28=Menu!$A$4,'Approvvigionamento energia'!F8070,0)+IF(LCOH!$C$28=Menu!$A$5,'Approvvigionamento energia'!G8070,0)+IF(LCOH!$C$28=Menu!$A$6,'Approvvigionamento energia'!H8070,0)</f>
        <v>726.1203126220696</v>
      </c>
      <c r="J8070">
        <f>'Approvvigionamento energia'!A8070+'Approvvigionamento energia'!B8070+'Approvvigionamento energia'!I8070</f>
        <v>975.02031262206958</v>
      </c>
      <c r="K8070">
        <f>IF(MIN(LCOH!$C$18,J8070)&gt;=$P$48*LCOH!$C$18, MIN(LCOH!$C$18,J8070),0)</f>
        <v>975.02031262206958</v>
      </c>
      <c r="L8070">
        <f t="shared" si="253"/>
        <v>0</v>
      </c>
      <c r="M8070">
        <f>K8070/LCOH!$C$18</f>
        <v>0.65001354174804638</v>
      </c>
      <c r="N8070">
        <f>K8070/LCOH!$C$34</f>
        <v>18.786518547631399</v>
      </c>
    </row>
    <row r="8071" spans="1:14" x14ac:dyDescent="0.35">
      <c r="A8071">
        <f>'Profilo fotovoltaico'!B8073*LCOH!$C$20</f>
        <v>0</v>
      </c>
      <c r="B8071">
        <f>'Profilo eolico'!B8073*LCOH!$C$21</f>
        <v>256.60000000000002</v>
      </c>
      <c r="C8071">
        <f>$P$35*'Profilo fotovoltaico'!B8073</f>
        <v>0</v>
      </c>
      <c r="D8071">
        <f>$Q$37*'Profilo eolico'!B8073</f>
        <v>1497.1673139318846</v>
      </c>
      <c r="E8071">
        <f>$P$39*'Profilo fotovoltaico'!B8073+'Approvvigionamento energia'!$Q$39*'Profilo eolico'!B8073</f>
        <v>1122.8754854489134</v>
      </c>
      <c r="F8071">
        <f>$P$41*'Profilo fotovoltaico'!B8073+'Approvvigionamento energia'!$Q$41*'Profilo eolico'!B8073</f>
        <v>748.58365696594228</v>
      </c>
      <c r="G8071">
        <f>$P$43*'Profilo fotovoltaico'!B8073+'Approvvigionamento energia'!$Q$43*'Profilo eolico'!B8073</f>
        <v>374.29182848297114</v>
      </c>
      <c r="H8071">
        <f t="shared" si="252"/>
        <v>1138.4335154826958</v>
      </c>
      <c r="I8071">
        <f>IF(LCOH!$C$28=Menu!$A$1,'Approvvigionamento energia'!C8071,0)+IF(LCOH!$C$28=Menu!$A$2,'Approvvigionamento energia'!D8071,0)+IF(LCOH!$C$28=Menu!$A$3,'Approvvigionamento energia'!E8071,0)+IF(LCOH!$C$28=Menu!$A$4,'Approvvigionamento energia'!F8071,0)+IF(LCOH!$C$28=Menu!$A$5,'Approvvigionamento energia'!G8071,0)+IF(LCOH!$C$28=Menu!$A$6,'Approvvigionamento energia'!H8071,0)</f>
        <v>748.58365696594228</v>
      </c>
      <c r="J8071">
        <f>'Approvvigionamento energia'!A8071+'Approvvigionamento energia'!B8071+'Approvvigionamento energia'!I8071</f>
        <v>1005.1836569659423</v>
      </c>
      <c r="K8071">
        <f>IF(MIN(LCOH!$C$18,J8071)&gt;=$P$48*LCOH!$C$18, MIN(LCOH!$C$18,J8071),0)</f>
        <v>1005.1836569659423</v>
      </c>
      <c r="L8071">
        <f t="shared" si="253"/>
        <v>0</v>
      </c>
      <c r="M8071">
        <f>K8071/LCOH!$C$18</f>
        <v>0.67012243797729487</v>
      </c>
      <c r="N8071">
        <f>K8071/LCOH!$C$34</f>
        <v>19.367700519574996</v>
      </c>
    </row>
    <row r="8072" spans="1:14" x14ac:dyDescent="0.35">
      <c r="A8072">
        <f>'Profilo fotovoltaico'!B8074*LCOH!$C$20</f>
        <v>8</v>
      </c>
      <c r="B8072">
        <f>'Profilo eolico'!B8074*LCOH!$C$21</f>
        <v>277.5</v>
      </c>
      <c r="C8072">
        <f>$P$35*'Profilo fotovoltaico'!B8074</f>
        <v>58.836897500976519</v>
      </c>
      <c r="D8072">
        <f>$Q$37*'Profilo eolico'!B8074</f>
        <v>1619.1111832271943</v>
      </c>
      <c r="E8072">
        <f>$P$39*'Profilo fotovoltaico'!B8074+'Approvvigionamento energia'!$Q$39*'Profilo eolico'!B8074</f>
        <v>1229.0426117956397</v>
      </c>
      <c r="F8072">
        <f>$P$41*'Profilo fotovoltaico'!B8074+'Approvvigionamento energia'!$Q$41*'Profilo eolico'!B8074</f>
        <v>838.97404036408534</v>
      </c>
      <c r="G8072">
        <f>$P$43*'Profilo fotovoltaico'!B8074+'Approvvigionamento energia'!$Q$43*'Profilo eolico'!B8074</f>
        <v>448.90546893253094</v>
      </c>
      <c r="H8072">
        <f t="shared" si="252"/>
        <v>1138.4335154826958</v>
      </c>
      <c r="I8072">
        <f>IF(LCOH!$C$28=Menu!$A$1,'Approvvigionamento energia'!C8072,0)+IF(LCOH!$C$28=Menu!$A$2,'Approvvigionamento energia'!D8072,0)+IF(LCOH!$C$28=Menu!$A$3,'Approvvigionamento energia'!E8072,0)+IF(LCOH!$C$28=Menu!$A$4,'Approvvigionamento energia'!F8072,0)+IF(LCOH!$C$28=Menu!$A$5,'Approvvigionamento energia'!G8072,0)+IF(LCOH!$C$28=Menu!$A$6,'Approvvigionamento energia'!H8072,0)</f>
        <v>838.97404036408534</v>
      </c>
      <c r="J8072">
        <f>'Approvvigionamento energia'!A8072+'Approvvigionamento energia'!B8072+'Approvvigionamento energia'!I8072</f>
        <v>1124.4740403640853</v>
      </c>
      <c r="K8072">
        <f>IF(MIN(LCOH!$C$18,J8072)&gt;=$P$48*LCOH!$C$18, MIN(LCOH!$C$18,J8072),0)</f>
        <v>1124.4740403640853</v>
      </c>
      <c r="L8072">
        <f t="shared" si="253"/>
        <v>0</v>
      </c>
      <c r="M8072">
        <f>K8072/LCOH!$C$18</f>
        <v>0.74964936024272355</v>
      </c>
      <c r="N8072">
        <f>K8072/LCOH!$C$34</f>
        <v>21.666166481003572</v>
      </c>
    </row>
    <row r="8073" spans="1:14" x14ac:dyDescent="0.35">
      <c r="A8073">
        <f>'Profilo fotovoltaico'!B8075*LCOH!$C$20</f>
        <v>100</v>
      </c>
      <c r="B8073">
        <f>'Profilo eolico'!B8075*LCOH!$C$21</f>
        <v>283.8</v>
      </c>
      <c r="C8073">
        <f>$P$35*'Profilo fotovoltaico'!B8075</f>
        <v>735.4612187622065</v>
      </c>
      <c r="D8073">
        <f>$Q$37*'Profilo eolico'!B8075</f>
        <v>1655.8693830626221</v>
      </c>
      <c r="E8073">
        <f>$P$39*'Profilo fotovoltaico'!B8075+'Approvvigionamento energia'!$Q$39*'Profilo eolico'!B8075</f>
        <v>1425.7673419875182</v>
      </c>
      <c r="F8073">
        <f>$P$41*'Profilo fotovoltaico'!B8075+'Approvvigionamento energia'!$Q$41*'Profilo eolico'!B8075</f>
        <v>1195.6653009124143</v>
      </c>
      <c r="G8073">
        <f>$P$43*'Profilo fotovoltaico'!B8075+'Approvvigionamento energia'!$Q$43*'Profilo eolico'!B8075</f>
        <v>965.5632598373104</v>
      </c>
      <c r="H8073">
        <f t="shared" si="252"/>
        <v>1138.4335154826958</v>
      </c>
      <c r="I8073">
        <f>IF(LCOH!$C$28=Menu!$A$1,'Approvvigionamento energia'!C8073,0)+IF(LCOH!$C$28=Menu!$A$2,'Approvvigionamento energia'!D8073,0)+IF(LCOH!$C$28=Menu!$A$3,'Approvvigionamento energia'!E8073,0)+IF(LCOH!$C$28=Menu!$A$4,'Approvvigionamento energia'!F8073,0)+IF(LCOH!$C$28=Menu!$A$5,'Approvvigionamento energia'!G8073,0)+IF(LCOH!$C$28=Menu!$A$6,'Approvvigionamento energia'!H8073,0)</f>
        <v>1195.6653009124143</v>
      </c>
      <c r="J8073">
        <f>'Approvvigionamento energia'!A8073+'Approvvigionamento energia'!B8073+'Approvvigionamento energia'!I8073</f>
        <v>1579.4653009124142</v>
      </c>
      <c r="K8073">
        <f>IF(MIN(LCOH!$C$18,J8073)&gt;=$P$48*LCOH!$C$18, MIN(LCOH!$C$18,J8073),0)</f>
        <v>1500</v>
      </c>
      <c r="L8073">
        <f t="shared" si="253"/>
        <v>79.46530091241425</v>
      </c>
      <c r="M8073">
        <f>K8073/LCOH!$C$18</f>
        <v>1</v>
      </c>
      <c r="N8073">
        <f>K8073/LCOH!$C$34</f>
        <v>28.901734104046245</v>
      </c>
    </row>
    <row r="8074" spans="1:14" x14ac:dyDescent="0.35">
      <c r="A8074">
        <f>'Profilo fotovoltaico'!B8076*LCOH!$C$20</f>
        <v>240</v>
      </c>
      <c r="B8074">
        <f>'Profilo eolico'!B8076*LCOH!$C$21</f>
        <v>287.89999999999998</v>
      </c>
      <c r="C8074">
        <f>$P$35*'Profilo fotovoltaico'!B8076</f>
        <v>1765.1069250292956</v>
      </c>
      <c r="D8074">
        <f>$Q$37*'Profilo eolico'!B8076</f>
        <v>1679.7913861301231</v>
      </c>
      <c r="E8074">
        <f>$P$39*'Profilo fotovoltaico'!B8076+'Approvvigionamento energia'!$Q$39*'Profilo eolico'!B8076</f>
        <v>1701.1202708549163</v>
      </c>
      <c r="F8074">
        <f>$P$41*'Profilo fotovoltaico'!B8076+'Approvvigionamento energia'!$Q$41*'Profilo eolico'!B8076</f>
        <v>1722.4491555797094</v>
      </c>
      <c r="G8074">
        <f>$P$43*'Profilo fotovoltaico'!B8076+'Approvvigionamento energia'!$Q$43*'Profilo eolico'!B8076</f>
        <v>1743.7780403045024</v>
      </c>
      <c r="H8074">
        <f t="shared" si="252"/>
        <v>1138.4335154826958</v>
      </c>
      <c r="I8074">
        <f>IF(LCOH!$C$28=Menu!$A$1,'Approvvigionamento energia'!C8074,0)+IF(LCOH!$C$28=Menu!$A$2,'Approvvigionamento energia'!D8074,0)+IF(LCOH!$C$28=Menu!$A$3,'Approvvigionamento energia'!E8074,0)+IF(LCOH!$C$28=Menu!$A$4,'Approvvigionamento energia'!F8074,0)+IF(LCOH!$C$28=Menu!$A$5,'Approvvigionamento energia'!G8074,0)+IF(LCOH!$C$28=Menu!$A$6,'Approvvigionamento energia'!H8074,0)</f>
        <v>1722.4491555797094</v>
      </c>
      <c r="J8074">
        <f>'Approvvigionamento energia'!A8074+'Approvvigionamento energia'!B8074+'Approvvigionamento energia'!I8074</f>
        <v>2250.3491555797095</v>
      </c>
      <c r="K8074">
        <f>IF(MIN(LCOH!$C$18,J8074)&gt;=$P$48*LCOH!$C$18, MIN(LCOH!$C$18,J8074),0)</f>
        <v>1500</v>
      </c>
      <c r="L8074">
        <f t="shared" si="253"/>
        <v>750.34915557970953</v>
      </c>
      <c r="M8074">
        <f>K8074/LCOH!$C$18</f>
        <v>1</v>
      </c>
      <c r="N8074">
        <f>K8074/LCOH!$C$34</f>
        <v>28.901734104046245</v>
      </c>
    </row>
    <row r="8075" spans="1:14" x14ac:dyDescent="0.35">
      <c r="A8075">
        <f>'Profilo fotovoltaico'!B8077*LCOH!$C$20</f>
        <v>365</v>
      </c>
      <c r="B8075">
        <f>'Profilo eolico'!B8077*LCOH!$C$21</f>
        <v>315.90000000000003</v>
      </c>
      <c r="C8075">
        <f>$P$35*'Profilo fotovoltaico'!B8077</f>
        <v>2684.4334484820538</v>
      </c>
      <c r="D8075">
        <f>$Q$37*'Profilo eolico'!B8077</f>
        <v>1843.1611631764706</v>
      </c>
      <c r="E8075">
        <f>$P$39*'Profilo fotovoltaico'!B8077+'Approvvigionamento energia'!$Q$39*'Profilo eolico'!B8077</f>
        <v>2053.4792345028663</v>
      </c>
      <c r="F8075">
        <f>$P$41*'Profilo fotovoltaico'!B8077+'Approvvigionamento energia'!$Q$41*'Profilo eolico'!B8077</f>
        <v>2263.7973058292623</v>
      </c>
      <c r="G8075">
        <f>$P$43*'Profilo fotovoltaico'!B8077+'Approvvigionamento energia'!$Q$43*'Profilo eolico'!B8077</f>
        <v>2474.1153771556578</v>
      </c>
      <c r="H8075">
        <f t="shared" si="252"/>
        <v>1138.4335154826958</v>
      </c>
      <c r="I8075">
        <f>IF(LCOH!$C$28=Menu!$A$1,'Approvvigionamento energia'!C8075,0)+IF(LCOH!$C$28=Menu!$A$2,'Approvvigionamento energia'!D8075,0)+IF(LCOH!$C$28=Menu!$A$3,'Approvvigionamento energia'!E8075,0)+IF(LCOH!$C$28=Menu!$A$4,'Approvvigionamento energia'!F8075,0)+IF(LCOH!$C$28=Menu!$A$5,'Approvvigionamento energia'!G8075,0)+IF(LCOH!$C$28=Menu!$A$6,'Approvvigionamento energia'!H8075,0)</f>
        <v>2263.7973058292623</v>
      </c>
      <c r="J8075">
        <f>'Approvvigionamento energia'!A8075+'Approvvigionamento energia'!B8075+'Approvvigionamento energia'!I8075</f>
        <v>2944.6973058292624</v>
      </c>
      <c r="K8075">
        <f>IF(MIN(LCOH!$C$18,J8075)&gt;=$P$48*LCOH!$C$18, MIN(LCOH!$C$18,J8075),0)</f>
        <v>1500</v>
      </c>
      <c r="L8075">
        <f t="shared" si="253"/>
        <v>1444.6973058292624</v>
      </c>
      <c r="M8075">
        <f>K8075/LCOH!$C$18</f>
        <v>1</v>
      </c>
      <c r="N8075">
        <f>K8075/LCOH!$C$34</f>
        <v>28.901734104046245</v>
      </c>
    </row>
    <row r="8076" spans="1:14" x14ac:dyDescent="0.35">
      <c r="A8076">
        <f>'Profilo fotovoltaico'!B8078*LCOH!$C$20</f>
        <v>443</v>
      </c>
      <c r="B8076">
        <f>'Profilo eolico'!B8078*LCOH!$C$21</f>
        <v>312.3</v>
      </c>
      <c r="C8076">
        <f>$P$35*'Profilo fotovoltaico'!B8078</f>
        <v>3258.0931991165749</v>
      </c>
      <c r="D8076">
        <f>$Q$37*'Profilo eolico'!B8078</f>
        <v>1822.156477556226</v>
      </c>
      <c r="E8076">
        <f>$P$39*'Profilo fotovoltaico'!B8078+'Approvvigionamento energia'!$Q$39*'Profilo eolico'!B8078</f>
        <v>2181.1406579463132</v>
      </c>
      <c r="F8076">
        <f>$P$41*'Profilo fotovoltaico'!B8078+'Approvvigionamento energia'!$Q$41*'Profilo eolico'!B8078</f>
        <v>2540.1248383364004</v>
      </c>
      <c r="G8076">
        <f>$P$43*'Profilo fotovoltaico'!B8078+'Approvvigionamento energia'!$Q$43*'Profilo eolico'!B8078</f>
        <v>2899.1090187264876</v>
      </c>
      <c r="H8076">
        <f t="shared" si="252"/>
        <v>1138.4335154826958</v>
      </c>
      <c r="I8076">
        <f>IF(LCOH!$C$28=Menu!$A$1,'Approvvigionamento energia'!C8076,0)+IF(LCOH!$C$28=Menu!$A$2,'Approvvigionamento energia'!D8076,0)+IF(LCOH!$C$28=Menu!$A$3,'Approvvigionamento energia'!E8076,0)+IF(LCOH!$C$28=Menu!$A$4,'Approvvigionamento energia'!F8076,0)+IF(LCOH!$C$28=Menu!$A$5,'Approvvigionamento energia'!G8076,0)+IF(LCOH!$C$28=Menu!$A$6,'Approvvigionamento energia'!H8076,0)</f>
        <v>2540.1248383364004</v>
      </c>
      <c r="J8076">
        <f>'Approvvigionamento energia'!A8076+'Approvvigionamento energia'!B8076+'Approvvigionamento energia'!I8076</f>
        <v>3295.4248383364002</v>
      </c>
      <c r="K8076">
        <f>IF(MIN(LCOH!$C$18,J8076)&gt;=$P$48*LCOH!$C$18, MIN(LCOH!$C$18,J8076),0)</f>
        <v>1500</v>
      </c>
      <c r="L8076">
        <f t="shared" si="253"/>
        <v>1795.4248383364002</v>
      </c>
      <c r="M8076">
        <f>K8076/LCOH!$C$18</f>
        <v>1</v>
      </c>
      <c r="N8076">
        <f>K8076/LCOH!$C$34</f>
        <v>28.901734104046245</v>
      </c>
    </row>
    <row r="8077" spans="1:14" x14ac:dyDescent="0.35">
      <c r="A8077">
        <f>'Profilo fotovoltaico'!B8079*LCOH!$C$20</f>
        <v>467</v>
      </c>
      <c r="B8077">
        <f>'Profilo eolico'!B8079*LCOH!$C$21</f>
        <v>304.59999999999997</v>
      </c>
      <c r="C8077">
        <f>$P$35*'Profilo fotovoltaico'!B8079</f>
        <v>3434.6038916195043</v>
      </c>
      <c r="D8077">
        <f>$Q$37*'Profilo eolico'!B8079</f>
        <v>1777.2297888684802</v>
      </c>
      <c r="E8077">
        <f>$P$39*'Profilo fotovoltaico'!B8079+'Approvvigionamento energia'!$Q$39*'Profilo eolico'!B8079</f>
        <v>2191.5733145562363</v>
      </c>
      <c r="F8077">
        <f>$P$41*'Profilo fotovoltaico'!B8079+'Approvvigionamento energia'!$Q$41*'Profilo eolico'!B8079</f>
        <v>2605.9168402439923</v>
      </c>
      <c r="G8077">
        <f>$P$43*'Profilo fotovoltaico'!B8079+'Approvvigionamento energia'!$Q$43*'Profilo eolico'!B8079</f>
        <v>3020.2603659317488</v>
      </c>
      <c r="H8077">
        <f t="shared" si="252"/>
        <v>1138.4335154826958</v>
      </c>
      <c r="I8077">
        <f>IF(LCOH!$C$28=Menu!$A$1,'Approvvigionamento energia'!C8077,0)+IF(LCOH!$C$28=Menu!$A$2,'Approvvigionamento energia'!D8077,0)+IF(LCOH!$C$28=Menu!$A$3,'Approvvigionamento energia'!E8077,0)+IF(LCOH!$C$28=Menu!$A$4,'Approvvigionamento energia'!F8077,0)+IF(LCOH!$C$28=Menu!$A$5,'Approvvigionamento energia'!G8077,0)+IF(LCOH!$C$28=Menu!$A$6,'Approvvigionamento energia'!H8077,0)</f>
        <v>2605.9168402439923</v>
      </c>
      <c r="J8077">
        <f>'Approvvigionamento energia'!A8077+'Approvvigionamento energia'!B8077+'Approvvigionamento energia'!I8077</f>
        <v>3377.5168402439922</v>
      </c>
      <c r="K8077">
        <f>IF(MIN(LCOH!$C$18,J8077)&gt;=$P$48*LCOH!$C$18, MIN(LCOH!$C$18,J8077),0)</f>
        <v>1500</v>
      </c>
      <c r="L8077">
        <f t="shared" si="253"/>
        <v>1877.5168402439922</v>
      </c>
      <c r="M8077">
        <f>K8077/LCOH!$C$18</f>
        <v>1</v>
      </c>
      <c r="N8077">
        <f>K8077/LCOH!$C$34</f>
        <v>28.901734104046245</v>
      </c>
    </row>
    <row r="8078" spans="1:14" x14ac:dyDescent="0.35">
      <c r="A8078">
        <f>'Profilo fotovoltaico'!B8080*LCOH!$C$20</f>
        <v>436</v>
      </c>
      <c r="B8078">
        <f>'Profilo eolico'!B8080*LCOH!$C$21</f>
        <v>284.2</v>
      </c>
      <c r="C8078">
        <f>$P$35*'Profilo fotovoltaico'!B8080</f>
        <v>3206.6109138032202</v>
      </c>
      <c r="D8078">
        <f>$Q$37*'Profilo eolico'!B8080</f>
        <v>1658.2032370204272</v>
      </c>
      <c r="E8078">
        <f>$P$39*'Profilo fotovoltaico'!B8080+'Approvvigionamento energia'!$Q$39*'Profilo eolico'!B8080</f>
        <v>2045.3051562161254</v>
      </c>
      <c r="F8078">
        <f>$P$41*'Profilo fotovoltaico'!B8080+'Approvvigionamento energia'!$Q$41*'Profilo eolico'!B8080</f>
        <v>2432.4070754118238</v>
      </c>
      <c r="G8078">
        <f>$P$43*'Profilo fotovoltaico'!B8080+'Approvvigionamento energia'!$Q$43*'Profilo eolico'!B8080</f>
        <v>2819.5089946075223</v>
      </c>
      <c r="H8078">
        <f t="shared" si="252"/>
        <v>1138.4335154826958</v>
      </c>
      <c r="I8078">
        <f>IF(LCOH!$C$28=Menu!$A$1,'Approvvigionamento energia'!C8078,0)+IF(LCOH!$C$28=Menu!$A$2,'Approvvigionamento energia'!D8078,0)+IF(LCOH!$C$28=Menu!$A$3,'Approvvigionamento energia'!E8078,0)+IF(LCOH!$C$28=Menu!$A$4,'Approvvigionamento energia'!F8078,0)+IF(LCOH!$C$28=Menu!$A$5,'Approvvigionamento energia'!G8078,0)+IF(LCOH!$C$28=Menu!$A$6,'Approvvigionamento energia'!H8078,0)</f>
        <v>2432.4070754118238</v>
      </c>
      <c r="J8078">
        <f>'Approvvigionamento energia'!A8078+'Approvvigionamento energia'!B8078+'Approvvigionamento energia'!I8078</f>
        <v>3152.6070754118236</v>
      </c>
      <c r="K8078">
        <f>IF(MIN(LCOH!$C$18,J8078)&gt;=$P$48*LCOH!$C$18, MIN(LCOH!$C$18,J8078),0)</f>
        <v>1500</v>
      </c>
      <c r="L8078">
        <f t="shared" si="253"/>
        <v>1652.6070754118236</v>
      </c>
      <c r="M8078">
        <f>K8078/LCOH!$C$18</f>
        <v>1</v>
      </c>
      <c r="N8078">
        <f>K8078/LCOH!$C$34</f>
        <v>28.901734104046245</v>
      </c>
    </row>
    <row r="8079" spans="1:14" x14ac:dyDescent="0.35">
      <c r="A8079">
        <f>'Profilo fotovoltaico'!B8081*LCOH!$C$20</f>
        <v>358</v>
      </c>
      <c r="B8079">
        <f>'Profilo eolico'!B8081*LCOH!$C$21</f>
        <v>253.8</v>
      </c>
      <c r="C8079">
        <f>$P$35*'Profilo fotovoltaico'!B8081</f>
        <v>2632.9511631686992</v>
      </c>
      <c r="D8079">
        <f>$Q$37*'Profilo eolico'!B8081</f>
        <v>1480.83033622725</v>
      </c>
      <c r="E8079">
        <f>$P$39*'Profilo fotovoltaico'!B8081+'Approvvigionamento energia'!$Q$39*'Profilo eolico'!B8081</f>
        <v>1768.8605429626123</v>
      </c>
      <c r="F8079">
        <f>$P$41*'Profilo fotovoltaico'!B8081+'Approvvigionamento energia'!$Q$41*'Profilo eolico'!B8081</f>
        <v>2056.8907496979746</v>
      </c>
      <c r="G8079">
        <f>$P$43*'Profilo fotovoltaico'!B8081+'Approvvigionamento energia'!$Q$43*'Profilo eolico'!B8081</f>
        <v>2344.9209564333369</v>
      </c>
      <c r="H8079">
        <f t="shared" si="252"/>
        <v>1138.4335154826958</v>
      </c>
      <c r="I8079">
        <f>IF(LCOH!$C$28=Menu!$A$1,'Approvvigionamento energia'!C8079,0)+IF(LCOH!$C$28=Menu!$A$2,'Approvvigionamento energia'!D8079,0)+IF(LCOH!$C$28=Menu!$A$3,'Approvvigionamento energia'!E8079,0)+IF(LCOH!$C$28=Menu!$A$4,'Approvvigionamento energia'!F8079,0)+IF(LCOH!$C$28=Menu!$A$5,'Approvvigionamento energia'!G8079,0)+IF(LCOH!$C$28=Menu!$A$6,'Approvvigionamento energia'!H8079,0)</f>
        <v>2056.8907496979746</v>
      </c>
      <c r="J8079">
        <f>'Approvvigionamento energia'!A8079+'Approvvigionamento energia'!B8079+'Approvvigionamento energia'!I8079</f>
        <v>2668.6907496979748</v>
      </c>
      <c r="K8079">
        <f>IF(MIN(LCOH!$C$18,J8079)&gt;=$P$48*LCOH!$C$18, MIN(LCOH!$C$18,J8079),0)</f>
        <v>1500</v>
      </c>
      <c r="L8079">
        <f t="shared" si="253"/>
        <v>1168.6907496979748</v>
      </c>
      <c r="M8079">
        <f>K8079/LCOH!$C$18</f>
        <v>1</v>
      </c>
      <c r="N8079">
        <f>K8079/LCOH!$C$34</f>
        <v>28.901734104046245</v>
      </c>
    </row>
    <row r="8080" spans="1:14" x14ac:dyDescent="0.35">
      <c r="A8080">
        <f>'Profilo fotovoltaico'!B8082*LCOH!$C$20</f>
        <v>221</v>
      </c>
      <c r="B8080">
        <f>'Profilo eolico'!B8082*LCOH!$C$21</f>
        <v>209.4</v>
      </c>
      <c r="C8080">
        <f>$P$35*'Profilo fotovoltaico'!B8082</f>
        <v>1625.3692934644764</v>
      </c>
      <c r="D8080">
        <f>$Q$37*'Profilo eolico'!B8082</f>
        <v>1221.7725469108989</v>
      </c>
      <c r="E8080">
        <f>$P$39*'Profilo fotovoltaico'!B8082+'Approvvigionamento energia'!$Q$39*'Profilo eolico'!B8082</f>
        <v>1322.6717335492931</v>
      </c>
      <c r="F8080">
        <f>$P$41*'Profilo fotovoltaico'!B8082+'Approvvigionamento energia'!$Q$41*'Profilo eolico'!B8082</f>
        <v>1423.5709201876875</v>
      </c>
      <c r="G8080">
        <f>$P$43*'Profilo fotovoltaico'!B8082+'Approvvigionamento energia'!$Q$43*'Profilo eolico'!B8082</f>
        <v>1524.4701068260822</v>
      </c>
      <c r="H8080">
        <f t="shared" si="252"/>
        <v>1138.4335154826958</v>
      </c>
      <c r="I8080">
        <f>IF(LCOH!$C$28=Menu!$A$1,'Approvvigionamento energia'!C8080,0)+IF(LCOH!$C$28=Menu!$A$2,'Approvvigionamento energia'!D8080,0)+IF(LCOH!$C$28=Menu!$A$3,'Approvvigionamento energia'!E8080,0)+IF(LCOH!$C$28=Menu!$A$4,'Approvvigionamento energia'!F8080,0)+IF(LCOH!$C$28=Menu!$A$5,'Approvvigionamento energia'!G8080,0)+IF(LCOH!$C$28=Menu!$A$6,'Approvvigionamento energia'!H8080,0)</f>
        <v>1423.5709201876875</v>
      </c>
      <c r="J8080">
        <f>'Approvvigionamento energia'!A8080+'Approvvigionamento energia'!B8080+'Approvvigionamento energia'!I8080</f>
        <v>1853.9709201876876</v>
      </c>
      <c r="K8080">
        <f>IF(MIN(LCOH!$C$18,J8080)&gt;=$P$48*LCOH!$C$18, MIN(LCOH!$C$18,J8080),0)</f>
        <v>1500</v>
      </c>
      <c r="L8080">
        <f t="shared" si="253"/>
        <v>353.97092018768763</v>
      </c>
      <c r="M8080">
        <f>K8080/LCOH!$C$18</f>
        <v>1</v>
      </c>
      <c r="N8080">
        <f>K8080/LCOH!$C$34</f>
        <v>28.901734104046245</v>
      </c>
    </row>
    <row r="8081" spans="1:14" x14ac:dyDescent="0.35">
      <c r="A8081">
        <f>'Profilo fotovoltaico'!B8083*LCOH!$C$20</f>
        <v>39</v>
      </c>
      <c r="B8081">
        <f>'Profilo eolico'!B8083*LCOH!$C$21</f>
        <v>190.29999999999998</v>
      </c>
      <c r="C8081">
        <f>$P$35*'Profilo fotovoltaico'!B8083</f>
        <v>286.82987531726053</v>
      </c>
      <c r="D8081">
        <f>$Q$37*'Profilo eolico'!B8083</f>
        <v>1110.3310204257118</v>
      </c>
      <c r="E8081">
        <f>$P$39*'Profilo fotovoltaico'!B8083+'Approvvigionamento energia'!$Q$39*'Profilo eolico'!B8083</f>
        <v>904.45573414859882</v>
      </c>
      <c r="F8081">
        <f>$P$41*'Profilo fotovoltaico'!B8083+'Approvvigionamento energia'!$Q$41*'Profilo eolico'!B8083</f>
        <v>698.58044787148617</v>
      </c>
      <c r="G8081">
        <f>$P$43*'Profilo fotovoltaico'!B8083+'Approvvigionamento energia'!$Q$43*'Profilo eolico'!B8083</f>
        <v>492.70516159437335</v>
      </c>
      <c r="H8081">
        <f t="shared" si="252"/>
        <v>1138.4335154826958</v>
      </c>
      <c r="I8081">
        <f>IF(LCOH!$C$28=Menu!$A$1,'Approvvigionamento energia'!C8081,0)+IF(LCOH!$C$28=Menu!$A$2,'Approvvigionamento energia'!D8081,0)+IF(LCOH!$C$28=Menu!$A$3,'Approvvigionamento energia'!E8081,0)+IF(LCOH!$C$28=Menu!$A$4,'Approvvigionamento energia'!F8081,0)+IF(LCOH!$C$28=Menu!$A$5,'Approvvigionamento energia'!G8081,0)+IF(LCOH!$C$28=Menu!$A$6,'Approvvigionamento energia'!H8081,0)</f>
        <v>698.58044787148617</v>
      </c>
      <c r="J8081">
        <f>'Approvvigionamento energia'!A8081+'Approvvigionamento energia'!B8081+'Approvvigionamento energia'!I8081</f>
        <v>927.88044787148613</v>
      </c>
      <c r="K8081">
        <f>IF(MIN(LCOH!$C$18,J8081)&gt;=$P$48*LCOH!$C$18, MIN(LCOH!$C$18,J8081),0)</f>
        <v>927.88044787148613</v>
      </c>
      <c r="L8081">
        <f t="shared" si="253"/>
        <v>0</v>
      </c>
      <c r="M8081">
        <f>K8081/LCOH!$C$18</f>
        <v>0.61858696524765744</v>
      </c>
      <c r="N8081">
        <f>K8081/LCOH!$C$34</f>
        <v>17.878235989816687</v>
      </c>
    </row>
    <row r="8082" spans="1:14" x14ac:dyDescent="0.35">
      <c r="A8082">
        <f>'Profilo fotovoltaico'!B8084*LCOH!$C$20</f>
        <v>0</v>
      </c>
      <c r="B8082">
        <f>'Profilo eolico'!B8084*LCOH!$C$21</f>
        <v>194.3</v>
      </c>
      <c r="C8082">
        <f>$P$35*'Profilo fotovoltaico'!B8084</f>
        <v>0</v>
      </c>
      <c r="D8082">
        <f>$Q$37*'Profilo eolico'!B8084</f>
        <v>1133.6695600037615</v>
      </c>
      <c r="E8082">
        <f>$P$39*'Profilo fotovoltaico'!B8084+'Approvvigionamento energia'!$Q$39*'Profilo eolico'!B8084</f>
        <v>850.252170002821</v>
      </c>
      <c r="F8082">
        <f>$P$41*'Profilo fotovoltaico'!B8084+'Approvvigionamento energia'!$Q$41*'Profilo eolico'!B8084</f>
        <v>566.83478000188074</v>
      </c>
      <c r="G8082">
        <f>$P$43*'Profilo fotovoltaico'!B8084+'Approvvigionamento energia'!$Q$43*'Profilo eolico'!B8084</f>
        <v>283.41739000094037</v>
      </c>
      <c r="H8082">
        <f t="shared" si="252"/>
        <v>1138.4335154826958</v>
      </c>
      <c r="I8082">
        <f>IF(LCOH!$C$28=Menu!$A$1,'Approvvigionamento energia'!C8082,0)+IF(LCOH!$C$28=Menu!$A$2,'Approvvigionamento energia'!D8082,0)+IF(LCOH!$C$28=Menu!$A$3,'Approvvigionamento energia'!E8082,0)+IF(LCOH!$C$28=Menu!$A$4,'Approvvigionamento energia'!F8082,0)+IF(LCOH!$C$28=Menu!$A$5,'Approvvigionamento energia'!G8082,0)+IF(LCOH!$C$28=Menu!$A$6,'Approvvigionamento energia'!H8082,0)</f>
        <v>566.83478000188074</v>
      </c>
      <c r="J8082">
        <f>'Approvvigionamento energia'!A8082+'Approvvigionamento energia'!B8082+'Approvvigionamento energia'!I8082</f>
        <v>761.1347800018807</v>
      </c>
      <c r="K8082">
        <f>IF(MIN(LCOH!$C$18,J8082)&gt;=$P$48*LCOH!$C$18, MIN(LCOH!$C$18,J8082),0)</f>
        <v>761.1347800018807</v>
      </c>
      <c r="L8082">
        <f t="shared" si="253"/>
        <v>0</v>
      </c>
      <c r="M8082">
        <f>K8082/LCOH!$C$18</f>
        <v>0.50742318666792041</v>
      </c>
      <c r="N8082">
        <f>K8082/LCOH!$C$34</f>
        <v>14.66541001930406</v>
      </c>
    </row>
    <row r="8083" spans="1:14" x14ac:dyDescent="0.35">
      <c r="A8083">
        <f>'Profilo fotovoltaico'!B8085*LCOH!$C$20</f>
        <v>0</v>
      </c>
      <c r="B8083">
        <f>'Profilo eolico'!B8085*LCOH!$C$21</f>
        <v>180.60000000000002</v>
      </c>
      <c r="C8083">
        <f>$P$35*'Profilo fotovoltaico'!B8085</f>
        <v>0</v>
      </c>
      <c r="D8083">
        <f>$Q$37*'Profilo eolico'!B8085</f>
        <v>1053.7350619489414</v>
      </c>
      <c r="E8083">
        <f>$P$39*'Profilo fotovoltaico'!B8085+'Approvvigionamento energia'!$Q$39*'Profilo eolico'!B8085</f>
        <v>790.3012964617061</v>
      </c>
      <c r="F8083">
        <f>$P$41*'Profilo fotovoltaico'!B8085+'Approvvigionamento energia'!$Q$41*'Profilo eolico'!B8085</f>
        <v>526.8675309744707</v>
      </c>
      <c r="G8083">
        <f>$P$43*'Profilo fotovoltaico'!B8085+'Approvvigionamento energia'!$Q$43*'Profilo eolico'!B8085</f>
        <v>263.43376548723535</v>
      </c>
      <c r="H8083">
        <f t="shared" si="252"/>
        <v>1138.4335154826958</v>
      </c>
      <c r="I8083">
        <f>IF(LCOH!$C$28=Menu!$A$1,'Approvvigionamento energia'!C8083,0)+IF(LCOH!$C$28=Menu!$A$2,'Approvvigionamento energia'!D8083,0)+IF(LCOH!$C$28=Menu!$A$3,'Approvvigionamento energia'!E8083,0)+IF(LCOH!$C$28=Menu!$A$4,'Approvvigionamento energia'!F8083,0)+IF(LCOH!$C$28=Menu!$A$5,'Approvvigionamento energia'!G8083,0)+IF(LCOH!$C$28=Menu!$A$6,'Approvvigionamento energia'!H8083,0)</f>
        <v>526.8675309744707</v>
      </c>
      <c r="J8083">
        <f>'Approvvigionamento energia'!A8083+'Approvvigionamento energia'!B8083+'Approvvigionamento energia'!I8083</f>
        <v>707.46753097447072</v>
      </c>
      <c r="K8083">
        <f>IF(MIN(LCOH!$C$18,J8083)&gt;=$P$48*LCOH!$C$18, MIN(LCOH!$C$18,J8083),0)</f>
        <v>707.46753097447072</v>
      </c>
      <c r="L8083">
        <f t="shared" si="253"/>
        <v>0</v>
      </c>
      <c r="M8083">
        <f>K8083/LCOH!$C$18</f>
        <v>0.47164502064964714</v>
      </c>
      <c r="N8083">
        <f>K8083/LCOH!$C$34</f>
        <v>13.631358978313502</v>
      </c>
    </row>
    <row r="8084" spans="1:14" x14ac:dyDescent="0.35">
      <c r="A8084">
        <f>'Profilo fotovoltaico'!B8086*LCOH!$C$20</f>
        <v>0</v>
      </c>
      <c r="B8084">
        <f>'Profilo eolico'!B8086*LCOH!$C$21</f>
        <v>159.6</v>
      </c>
      <c r="C8084">
        <f>$P$35*'Profilo fotovoltaico'!B8086</f>
        <v>0</v>
      </c>
      <c r="D8084">
        <f>$Q$37*'Profilo eolico'!B8086</f>
        <v>931.20772916418071</v>
      </c>
      <c r="E8084">
        <f>$P$39*'Profilo fotovoltaico'!B8086+'Approvvigionamento energia'!$Q$39*'Profilo eolico'!B8086</f>
        <v>698.4057968731355</v>
      </c>
      <c r="F8084">
        <f>$P$41*'Profilo fotovoltaico'!B8086+'Approvvigionamento energia'!$Q$41*'Profilo eolico'!B8086</f>
        <v>465.60386458209035</v>
      </c>
      <c r="G8084">
        <f>$P$43*'Profilo fotovoltaico'!B8086+'Approvvigionamento energia'!$Q$43*'Profilo eolico'!B8086</f>
        <v>232.80193229104518</v>
      </c>
      <c r="H8084">
        <f t="shared" si="252"/>
        <v>1138.4335154826958</v>
      </c>
      <c r="I8084">
        <f>IF(LCOH!$C$28=Menu!$A$1,'Approvvigionamento energia'!C8084,0)+IF(LCOH!$C$28=Menu!$A$2,'Approvvigionamento energia'!D8084,0)+IF(LCOH!$C$28=Menu!$A$3,'Approvvigionamento energia'!E8084,0)+IF(LCOH!$C$28=Menu!$A$4,'Approvvigionamento energia'!F8084,0)+IF(LCOH!$C$28=Menu!$A$5,'Approvvigionamento energia'!G8084,0)+IF(LCOH!$C$28=Menu!$A$6,'Approvvigionamento energia'!H8084,0)</f>
        <v>465.60386458209035</v>
      </c>
      <c r="J8084">
        <f>'Approvvigionamento energia'!A8084+'Approvvigionamento energia'!B8084+'Approvvigionamento energia'!I8084</f>
        <v>625.20386458209032</v>
      </c>
      <c r="K8084">
        <f>IF(MIN(LCOH!$C$18,J8084)&gt;=$P$48*LCOH!$C$18, MIN(LCOH!$C$18,J8084),0)</f>
        <v>625.20386458209032</v>
      </c>
      <c r="L8084">
        <f t="shared" si="253"/>
        <v>0</v>
      </c>
      <c r="M8084">
        <f>K8084/LCOH!$C$18</f>
        <v>0.41680257638806023</v>
      </c>
      <c r="N8084">
        <f>K8084/LCOH!$C$34</f>
        <v>12.04631723664914</v>
      </c>
    </row>
    <row r="8085" spans="1:14" x14ac:dyDescent="0.35">
      <c r="A8085">
        <f>'Profilo fotovoltaico'!B8087*LCOH!$C$20</f>
        <v>0</v>
      </c>
      <c r="B8085">
        <f>'Profilo eolico'!B8087*LCOH!$C$21</f>
        <v>136.80000000000001</v>
      </c>
      <c r="C8085">
        <f>$P$35*'Profilo fotovoltaico'!B8087</f>
        <v>0</v>
      </c>
      <c r="D8085">
        <f>$Q$37*'Profilo eolico'!B8087</f>
        <v>798.17805356929784</v>
      </c>
      <c r="E8085">
        <f>$P$39*'Profilo fotovoltaico'!B8087+'Approvvigionamento energia'!$Q$39*'Profilo eolico'!B8087</f>
        <v>598.63354017697338</v>
      </c>
      <c r="F8085">
        <f>$P$41*'Profilo fotovoltaico'!B8087+'Approvvigionamento energia'!$Q$41*'Profilo eolico'!B8087</f>
        <v>399.08902678464892</v>
      </c>
      <c r="G8085">
        <f>$P$43*'Profilo fotovoltaico'!B8087+'Approvvigionamento energia'!$Q$43*'Profilo eolico'!B8087</f>
        <v>199.54451339232446</v>
      </c>
      <c r="H8085">
        <f t="shared" si="252"/>
        <v>1138.4335154826958</v>
      </c>
      <c r="I8085">
        <f>IF(LCOH!$C$28=Menu!$A$1,'Approvvigionamento energia'!C8085,0)+IF(LCOH!$C$28=Menu!$A$2,'Approvvigionamento energia'!D8085,0)+IF(LCOH!$C$28=Menu!$A$3,'Approvvigionamento energia'!E8085,0)+IF(LCOH!$C$28=Menu!$A$4,'Approvvigionamento energia'!F8085,0)+IF(LCOH!$C$28=Menu!$A$5,'Approvvigionamento energia'!G8085,0)+IF(LCOH!$C$28=Menu!$A$6,'Approvvigionamento energia'!H8085,0)</f>
        <v>399.08902678464892</v>
      </c>
      <c r="J8085">
        <f>'Approvvigionamento energia'!A8085+'Approvvigionamento energia'!B8085+'Approvvigionamento energia'!I8085</f>
        <v>535.88902678464888</v>
      </c>
      <c r="K8085">
        <f>IF(MIN(LCOH!$C$18,J8085)&gt;=$P$48*LCOH!$C$18, MIN(LCOH!$C$18,J8085),0)</f>
        <v>535.88902678464888</v>
      </c>
      <c r="L8085">
        <f t="shared" si="253"/>
        <v>0</v>
      </c>
      <c r="M8085">
        <f>K8085/LCOH!$C$18</f>
        <v>0.35725935118976593</v>
      </c>
      <c r="N8085">
        <f>K8085/LCOH!$C$34</f>
        <v>10.325414774270692</v>
      </c>
    </row>
    <row r="8086" spans="1:14" x14ac:dyDescent="0.35">
      <c r="A8086">
        <f>'Profilo fotovoltaico'!B8088*LCOH!$C$20</f>
        <v>0</v>
      </c>
      <c r="B8086">
        <f>'Profilo eolico'!B8088*LCOH!$C$21</f>
        <v>114.8</v>
      </c>
      <c r="C8086">
        <f>$P$35*'Profilo fotovoltaico'!B8088</f>
        <v>0</v>
      </c>
      <c r="D8086">
        <f>$Q$37*'Profilo eolico'!B8088</f>
        <v>669.81608589002474</v>
      </c>
      <c r="E8086">
        <f>$P$39*'Profilo fotovoltaico'!B8088+'Approvvigionamento energia'!$Q$39*'Profilo eolico'!B8088</f>
        <v>502.36206441751852</v>
      </c>
      <c r="F8086">
        <f>$P$41*'Profilo fotovoltaico'!B8088+'Approvvigionamento energia'!$Q$41*'Profilo eolico'!B8088</f>
        <v>334.90804294501237</v>
      </c>
      <c r="G8086">
        <f>$P$43*'Profilo fotovoltaico'!B8088+'Approvvigionamento energia'!$Q$43*'Profilo eolico'!B8088</f>
        <v>167.45402147250618</v>
      </c>
      <c r="H8086">
        <f t="shared" si="252"/>
        <v>1138.4335154826958</v>
      </c>
      <c r="I8086">
        <f>IF(LCOH!$C$28=Menu!$A$1,'Approvvigionamento energia'!C8086,0)+IF(LCOH!$C$28=Menu!$A$2,'Approvvigionamento energia'!D8086,0)+IF(LCOH!$C$28=Menu!$A$3,'Approvvigionamento energia'!E8086,0)+IF(LCOH!$C$28=Menu!$A$4,'Approvvigionamento energia'!F8086,0)+IF(LCOH!$C$28=Menu!$A$5,'Approvvigionamento energia'!G8086,0)+IF(LCOH!$C$28=Menu!$A$6,'Approvvigionamento energia'!H8086,0)</f>
        <v>334.90804294501237</v>
      </c>
      <c r="J8086">
        <f>'Approvvigionamento energia'!A8086+'Approvvigionamento energia'!B8086+'Approvvigionamento energia'!I8086</f>
        <v>449.70804294501238</v>
      </c>
      <c r="K8086">
        <f>IF(MIN(LCOH!$C$18,J8086)&gt;=$P$48*LCOH!$C$18, MIN(LCOH!$C$18,J8086),0)</f>
        <v>449.70804294501238</v>
      </c>
      <c r="L8086">
        <f t="shared" si="253"/>
        <v>0</v>
      </c>
      <c r="M8086">
        <f>K8086/LCOH!$C$18</f>
        <v>0.29980536196334157</v>
      </c>
      <c r="N8086">
        <f>K8086/LCOH!$C$34</f>
        <v>8.6648948544318376</v>
      </c>
    </row>
    <row r="8087" spans="1:14" x14ac:dyDescent="0.35">
      <c r="A8087">
        <f>'Profilo fotovoltaico'!B8089*LCOH!$C$20</f>
        <v>0</v>
      </c>
      <c r="B8087">
        <f>'Profilo eolico'!B8089*LCOH!$C$21</f>
        <v>97.4</v>
      </c>
      <c r="C8087">
        <f>$P$35*'Profilo fotovoltaico'!B8089</f>
        <v>0</v>
      </c>
      <c r="D8087">
        <f>$Q$37*'Profilo eolico'!B8089</f>
        <v>568.29343872550885</v>
      </c>
      <c r="E8087">
        <f>$P$39*'Profilo fotovoltaico'!B8089+'Approvvigionamento energia'!$Q$39*'Profilo eolico'!B8089</f>
        <v>426.22007904413158</v>
      </c>
      <c r="F8087">
        <f>$P$41*'Profilo fotovoltaico'!B8089+'Approvvigionamento energia'!$Q$41*'Profilo eolico'!B8089</f>
        <v>284.14671936275442</v>
      </c>
      <c r="G8087">
        <f>$P$43*'Profilo fotovoltaico'!B8089+'Approvvigionamento energia'!$Q$43*'Profilo eolico'!B8089</f>
        <v>142.07335968137721</v>
      </c>
      <c r="H8087">
        <f t="shared" si="252"/>
        <v>1138.4335154826958</v>
      </c>
      <c r="I8087">
        <f>IF(LCOH!$C$28=Menu!$A$1,'Approvvigionamento energia'!C8087,0)+IF(LCOH!$C$28=Menu!$A$2,'Approvvigionamento energia'!D8087,0)+IF(LCOH!$C$28=Menu!$A$3,'Approvvigionamento energia'!E8087,0)+IF(LCOH!$C$28=Menu!$A$4,'Approvvigionamento energia'!F8087,0)+IF(LCOH!$C$28=Menu!$A$5,'Approvvigionamento energia'!G8087,0)+IF(LCOH!$C$28=Menu!$A$6,'Approvvigionamento energia'!H8087,0)</f>
        <v>284.14671936275442</v>
      </c>
      <c r="J8087">
        <f>'Approvvigionamento energia'!A8087+'Approvvigionamento energia'!B8087+'Approvvigionamento energia'!I8087</f>
        <v>381.5467193627544</v>
      </c>
      <c r="K8087">
        <f>IF(MIN(LCOH!$C$18,J8087)&gt;=$P$48*LCOH!$C$18, MIN(LCOH!$C$18,J8087),0)</f>
        <v>381.5467193627544</v>
      </c>
      <c r="L8087">
        <f t="shared" si="253"/>
        <v>0</v>
      </c>
      <c r="M8087">
        <f>K8087/LCOH!$C$18</f>
        <v>0.25436447957516961</v>
      </c>
      <c r="N8087">
        <f>K8087/LCOH!$C$34</f>
        <v>7.3515745541956532</v>
      </c>
    </row>
    <row r="8088" spans="1:14" x14ac:dyDescent="0.35">
      <c r="A8088">
        <f>'Profilo fotovoltaico'!B8090*LCOH!$C$20</f>
        <v>0</v>
      </c>
      <c r="B8088">
        <f>'Profilo eolico'!B8090*LCOH!$C$21</f>
        <v>82.699999999999989</v>
      </c>
      <c r="C8088">
        <f>$P$35*'Profilo fotovoltaico'!B8090</f>
        <v>0</v>
      </c>
      <c r="D8088">
        <f>$Q$37*'Profilo eolico'!B8090</f>
        <v>482.52430577617633</v>
      </c>
      <c r="E8088">
        <f>$P$39*'Profilo fotovoltaico'!B8090+'Approvvigionamento energia'!$Q$39*'Profilo eolico'!B8090</f>
        <v>361.89322933213225</v>
      </c>
      <c r="F8088">
        <f>$P$41*'Profilo fotovoltaico'!B8090+'Approvvigionamento energia'!$Q$41*'Profilo eolico'!B8090</f>
        <v>241.26215288808817</v>
      </c>
      <c r="G8088">
        <f>$P$43*'Profilo fotovoltaico'!B8090+'Approvvigionamento energia'!$Q$43*'Profilo eolico'!B8090</f>
        <v>120.63107644404408</v>
      </c>
      <c r="H8088">
        <f t="shared" si="252"/>
        <v>1138.4335154826958</v>
      </c>
      <c r="I8088">
        <f>IF(LCOH!$C$28=Menu!$A$1,'Approvvigionamento energia'!C8088,0)+IF(LCOH!$C$28=Menu!$A$2,'Approvvigionamento energia'!D8088,0)+IF(LCOH!$C$28=Menu!$A$3,'Approvvigionamento energia'!E8088,0)+IF(LCOH!$C$28=Menu!$A$4,'Approvvigionamento energia'!F8088,0)+IF(LCOH!$C$28=Menu!$A$5,'Approvvigionamento energia'!G8088,0)+IF(LCOH!$C$28=Menu!$A$6,'Approvvigionamento energia'!H8088,0)</f>
        <v>241.26215288808817</v>
      </c>
      <c r="J8088">
        <f>'Approvvigionamento energia'!A8088+'Approvvigionamento energia'!B8088+'Approvvigionamento energia'!I8088</f>
        <v>323.96215288808816</v>
      </c>
      <c r="K8088">
        <f>IF(MIN(LCOH!$C$18,J8088)&gt;=$P$48*LCOH!$C$18, MIN(LCOH!$C$18,J8088),0)</f>
        <v>0</v>
      </c>
      <c r="L8088">
        <f t="shared" si="253"/>
        <v>323.96215288808816</v>
      </c>
      <c r="M8088">
        <f>K8088/LCOH!$C$18</f>
        <v>0</v>
      </c>
      <c r="N8088">
        <f>K8088/LCOH!$C$34</f>
        <v>0</v>
      </c>
    </row>
    <row r="8089" spans="1:14" x14ac:dyDescent="0.35">
      <c r="A8089">
        <f>'Profilo fotovoltaico'!B8091*LCOH!$C$20</f>
        <v>0</v>
      </c>
      <c r="B8089">
        <f>'Profilo eolico'!B8091*LCOH!$C$21</f>
        <v>68.5</v>
      </c>
      <c r="C8089">
        <f>$P$35*'Profilo fotovoltaico'!B8091</f>
        <v>0</v>
      </c>
      <c r="D8089">
        <f>$Q$37*'Profilo eolico'!B8091</f>
        <v>399.6724902741002</v>
      </c>
      <c r="E8089">
        <f>$P$39*'Profilo fotovoltaico'!B8091+'Approvvigionamento energia'!$Q$39*'Profilo eolico'!B8091</f>
        <v>299.75436770557513</v>
      </c>
      <c r="F8089">
        <f>$P$41*'Profilo fotovoltaico'!B8091+'Approvvigionamento energia'!$Q$41*'Profilo eolico'!B8091</f>
        <v>199.8362451370501</v>
      </c>
      <c r="G8089">
        <f>$P$43*'Profilo fotovoltaico'!B8091+'Approvvigionamento energia'!$Q$43*'Profilo eolico'!B8091</f>
        <v>99.91812256852505</v>
      </c>
      <c r="H8089">
        <f t="shared" si="252"/>
        <v>1138.4335154826958</v>
      </c>
      <c r="I8089">
        <f>IF(LCOH!$C$28=Menu!$A$1,'Approvvigionamento energia'!C8089,0)+IF(LCOH!$C$28=Menu!$A$2,'Approvvigionamento energia'!D8089,0)+IF(LCOH!$C$28=Menu!$A$3,'Approvvigionamento energia'!E8089,0)+IF(LCOH!$C$28=Menu!$A$4,'Approvvigionamento energia'!F8089,0)+IF(LCOH!$C$28=Menu!$A$5,'Approvvigionamento energia'!G8089,0)+IF(LCOH!$C$28=Menu!$A$6,'Approvvigionamento energia'!H8089,0)</f>
        <v>199.8362451370501</v>
      </c>
      <c r="J8089">
        <f>'Approvvigionamento energia'!A8089+'Approvvigionamento energia'!B8089+'Approvvigionamento energia'!I8089</f>
        <v>268.33624513705013</v>
      </c>
      <c r="K8089">
        <f>IF(MIN(LCOH!$C$18,J8089)&gt;=$P$48*LCOH!$C$18, MIN(LCOH!$C$18,J8089),0)</f>
        <v>0</v>
      </c>
      <c r="L8089">
        <f t="shared" si="253"/>
        <v>268.33624513705013</v>
      </c>
      <c r="M8089">
        <f>K8089/LCOH!$C$18</f>
        <v>0</v>
      </c>
      <c r="N8089">
        <f>K8089/LCOH!$C$34</f>
        <v>0</v>
      </c>
    </row>
    <row r="8090" spans="1:14" x14ac:dyDescent="0.35">
      <c r="A8090">
        <f>'Profilo fotovoltaico'!B8092*LCOH!$C$20</f>
        <v>0</v>
      </c>
      <c r="B8090">
        <f>'Profilo eolico'!B8092*LCOH!$C$21</f>
        <v>52.900000000000006</v>
      </c>
      <c r="C8090">
        <f>$P$35*'Profilo fotovoltaico'!B8092</f>
        <v>0</v>
      </c>
      <c r="D8090">
        <f>$Q$37*'Profilo eolico'!B8092</f>
        <v>308.65218591970654</v>
      </c>
      <c r="E8090">
        <f>$P$39*'Profilo fotovoltaico'!B8092+'Approvvigionamento energia'!$Q$39*'Profilo eolico'!B8092</f>
        <v>231.4891394397799</v>
      </c>
      <c r="F8090">
        <f>$P$41*'Profilo fotovoltaico'!B8092+'Approvvigionamento energia'!$Q$41*'Profilo eolico'!B8092</f>
        <v>154.32609295985327</v>
      </c>
      <c r="G8090">
        <f>$P$43*'Profilo fotovoltaico'!B8092+'Approvvigionamento energia'!$Q$43*'Profilo eolico'!B8092</f>
        <v>77.163046479926635</v>
      </c>
      <c r="H8090">
        <f t="shared" si="252"/>
        <v>1138.4335154826958</v>
      </c>
      <c r="I8090">
        <f>IF(LCOH!$C$28=Menu!$A$1,'Approvvigionamento energia'!C8090,0)+IF(LCOH!$C$28=Menu!$A$2,'Approvvigionamento energia'!D8090,0)+IF(LCOH!$C$28=Menu!$A$3,'Approvvigionamento energia'!E8090,0)+IF(LCOH!$C$28=Menu!$A$4,'Approvvigionamento energia'!F8090,0)+IF(LCOH!$C$28=Menu!$A$5,'Approvvigionamento energia'!G8090,0)+IF(LCOH!$C$28=Menu!$A$6,'Approvvigionamento energia'!H8090,0)</f>
        <v>154.32609295985327</v>
      </c>
      <c r="J8090">
        <f>'Approvvigionamento energia'!A8090+'Approvvigionamento energia'!B8090+'Approvvigionamento energia'!I8090</f>
        <v>207.22609295985328</v>
      </c>
      <c r="K8090">
        <f>IF(MIN(LCOH!$C$18,J8090)&gt;=$P$48*LCOH!$C$18, MIN(LCOH!$C$18,J8090),0)</f>
        <v>0</v>
      </c>
      <c r="L8090">
        <f t="shared" si="253"/>
        <v>207.22609295985328</v>
      </c>
      <c r="M8090">
        <f>K8090/LCOH!$C$18</f>
        <v>0</v>
      </c>
      <c r="N8090">
        <f>K8090/LCOH!$C$34</f>
        <v>0</v>
      </c>
    </row>
    <row r="8091" spans="1:14" x14ac:dyDescent="0.35">
      <c r="A8091">
        <f>'Profilo fotovoltaico'!B8093*LCOH!$C$20</f>
        <v>0</v>
      </c>
      <c r="B8091">
        <f>'Profilo eolico'!B8093*LCOH!$C$21</f>
        <v>39.6</v>
      </c>
      <c r="C8091">
        <f>$P$35*'Profilo fotovoltaico'!B8093</f>
        <v>0</v>
      </c>
      <c r="D8091">
        <f>$Q$37*'Profilo eolico'!B8093</f>
        <v>231.05154182269149</v>
      </c>
      <c r="E8091">
        <f>$P$39*'Profilo fotovoltaico'!B8093+'Approvvigionamento energia'!$Q$39*'Profilo eolico'!B8093</f>
        <v>173.2886563670186</v>
      </c>
      <c r="F8091">
        <f>$P$41*'Profilo fotovoltaico'!B8093+'Approvvigionamento energia'!$Q$41*'Profilo eolico'!B8093</f>
        <v>115.52577091134575</v>
      </c>
      <c r="G8091">
        <f>$P$43*'Profilo fotovoltaico'!B8093+'Approvvigionamento energia'!$Q$43*'Profilo eolico'!B8093</f>
        <v>57.762885455672873</v>
      </c>
      <c r="H8091">
        <f t="shared" si="252"/>
        <v>1138.4335154826958</v>
      </c>
      <c r="I8091">
        <f>IF(LCOH!$C$28=Menu!$A$1,'Approvvigionamento energia'!C8091,0)+IF(LCOH!$C$28=Menu!$A$2,'Approvvigionamento energia'!D8091,0)+IF(LCOH!$C$28=Menu!$A$3,'Approvvigionamento energia'!E8091,0)+IF(LCOH!$C$28=Menu!$A$4,'Approvvigionamento energia'!F8091,0)+IF(LCOH!$C$28=Menu!$A$5,'Approvvigionamento energia'!G8091,0)+IF(LCOH!$C$28=Menu!$A$6,'Approvvigionamento energia'!H8091,0)</f>
        <v>115.52577091134575</v>
      </c>
      <c r="J8091">
        <f>'Approvvigionamento energia'!A8091+'Approvvigionamento energia'!B8091+'Approvvigionamento energia'!I8091</f>
        <v>155.12577091134574</v>
      </c>
      <c r="K8091">
        <f>IF(MIN(LCOH!$C$18,J8091)&gt;=$P$48*LCOH!$C$18, MIN(LCOH!$C$18,J8091),0)</f>
        <v>0</v>
      </c>
      <c r="L8091">
        <f t="shared" si="253"/>
        <v>155.12577091134574</v>
      </c>
      <c r="M8091">
        <f>K8091/LCOH!$C$18</f>
        <v>0</v>
      </c>
      <c r="N8091">
        <f>K8091/LCOH!$C$34</f>
        <v>0</v>
      </c>
    </row>
    <row r="8092" spans="1:14" x14ac:dyDescent="0.35">
      <c r="A8092">
        <f>'Profilo fotovoltaico'!B8094*LCOH!$C$20</f>
        <v>0</v>
      </c>
      <c r="B8092">
        <f>'Profilo eolico'!B8094*LCOH!$C$21</f>
        <v>31.6</v>
      </c>
      <c r="C8092">
        <f>$P$35*'Profilo fotovoltaico'!B8094</f>
        <v>0</v>
      </c>
      <c r="D8092">
        <f>$Q$37*'Profilo eolico'!B8094</f>
        <v>184.37446266659219</v>
      </c>
      <c r="E8092">
        <f>$P$39*'Profilo fotovoltaico'!B8094+'Approvvigionamento energia'!$Q$39*'Profilo eolico'!B8094</f>
        <v>138.28084699994415</v>
      </c>
      <c r="F8092">
        <f>$P$41*'Profilo fotovoltaico'!B8094+'Approvvigionamento energia'!$Q$41*'Profilo eolico'!B8094</f>
        <v>92.187231333296097</v>
      </c>
      <c r="G8092">
        <f>$P$43*'Profilo fotovoltaico'!B8094+'Approvvigionamento energia'!$Q$43*'Profilo eolico'!B8094</f>
        <v>46.093615666648049</v>
      </c>
      <c r="H8092">
        <f t="shared" si="252"/>
        <v>1138.4335154826958</v>
      </c>
      <c r="I8092">
        <f>IF(LCOH!$C$28=Menu!$A$1,'Approvvigionamento energia'!C8092,0)+IF(LCOH!$C$28=Menu!$A$2,'Approvvigionamento energia'!D8092,0)+IF(LCOH!$C$28=Menu!$A$3,'Approvvigionamento energia'!E8092,0)+IF(LCOH!$C$28=Menu!$A$4,'Approvvigionamento energia'!F8092,0)+IF(LCOH!$C$28=Menu!$A$5,'Approvvigionamento energia'!G8092,0)+IF(LCOH!$C$28=Menu!$A$6,'Approvvigionamento energia'!H8092,0)</f>
        <v>92.187231333296097</v>
      </c>
      <c r="J8092">
        <f>'Approvvigionamento energia'!A8092+'Approvvigionamento energia'!B8092+'Approvvigionamento energia'!I8092</f>
        <v>123.78723133329609</v>
      </c>
      <c r="K8092">
        <f>IF(MIN(LCOH!$C$18,J8092)&gt;=$P$48*LCOH!$C$18, MIN(LCOH!$C$18,J8092),0)</f>
        <v>0</v>
      </c>
      <c r="L8092">
        <f t="shared" si="253"/>
        <v>123.78723133329609</v>
      </c>
      <c r="M8092">
        <f>K8092/LCOH!$C$18</f>
        <v>0</v>
      </c>
      <c r="N8092">
        <f>K8092/LCOH!$C$34</f>
        <v>0</v>
      </c>
    </row>
    <row r="8093" spans="1:14" x14ac:dyDescent="0.35">
      <c r="A8093">
        <f>'Profilo fotovoltaico'!B8095*LCOH!$C$20</f>
        <v>0</v>
      </c>
      <c r="B8093">
        <f>'Profilo eolico'!B8095*LCOH!$C$21</f>
        <v>26.9</v>
      </c>
      <c r="C8093">
        <f>$P$35*'Profilo fotovoltaico'!B8095</f>
        <v>0</v>
      </c>
      <c r="D8093">
        <f>$Q$37*'Profilo eolico'!B8095</f>
        <v>156.95167866238387</v>
      </c>
      <c r="E8093">
        <f>$P$39*'Profilo fotovoltaico'!B8095+'Approvvigionamento energia'!$Q$39*'Profilo eolico'!B8095</f>
        <v>117.71375899678789</v>
      </c>
      <c r="F8093">
        <f>$P$41*'Profilo fotovoltaico'!B8095+'Approvvigionamento energia'!$Q$41*'Profilo eolico'!B8095</f>
        <v>78.475839331191935</v>
      </c>
      <c r="G8093">
        <f>$P$43*'Profilo fotovoltaico'!B8095+'Approvvigionamento energia'!$Q$43*'Profilo eolico'!B8095</f>
        <v>39.237919665595967</v>
      </c>
      <c r="H8093">
        <f t="shared" si="252"/>
        <v>1138.4335154826958</v>
      </c>
      <c r="I8093">
        <f>IF(LCOH!$C$28=Menu!$A$1,'Approvvigionamento energia'!C8093,0)+IF(LCOH!$C$28=Menu!$A$2,'Approvvigionamento energia'!D8093,0)+IF(LCOH!$C$28=Menu!$A$3,'Approvvigionamento energia'!E8093,0)+IF(LCOH!$C$28=Menu!$A$4,'Approvvigionamento energia'!F8093,0)+IF(LCOH!$C$28=Menu!$A$5,'Approvvigionamento energia'!G8093,0)+IF(LCOH!$C$28=Menu!$A$6,'Approvvigionamento energia'!H8093,0)</f>
        <v>78.475839331191935</v>
      </c>
      <c r="J8093">
        <f>'Approvvigionamento energia'!A8093+'Approvvigionamento energia'!B8093+'Approvvigionamento energia'!I8093</f>
        <v>105.37583933119194</v>
      </c>
      <c r="K8093">
        <f>IF(MIN(LCOH!$C$18,J8093)&gt;=$P$48*LCOH!$C$18, MIN(LCOH!$C$18,J8093),0)</f>
        <v>0</v>
      </c>
      <c r="L8093">
        <f t="shared" si="253"/>
        <v>105.37583933119194</v>
      </c>
      <c r="M8093">
        <f>K8093/LCOH!$C$18</f>
        <v>0</v>
      </c>
      <c r="N8093">
        <f>K8093/LCOH!$C$34</f>
        <v>0</v>
      </c>
    </row>
    <row r="8094" spans="1:14" x14ac:dyDescent="0.35">
      <c r="A8094">
        <f>'Profilo fotovoltaico'!B8096*LCOH!$C$20</f>
        <v>0</v>
      </c>
      <c r="B8094">
        <f>'Profilo eolico'!B8096*LCOH!$C$21</f>
        <v>24.299999999999997</v>
      </c>
      <c r="C8094">
        <f>$P$35*'Profilo fotovoltaico'!B8096</f>
        <v>0</v>
      </c>
      <c r="D8094">
        <f>$Q$37*'Profilo eolico'!B8096</f>
        <v>141.78162793665157</v>
      </c>
      <c r="E8094">
        <f>$P$39*'Profilo fotovoltaico'!B8096+'Approvvigionamento energia'!$Q$39*'Profilo eolico'!B8096</f>
        <v>106.33622095248867</v>
      </c>
      <c r="F8094">
        <f>$P$41*'Profilo fotovoltaico'!B8096+'Approvvigionamento energia'!$Q$41*'Profilo eolico'!B8096</f>
        <v>70.890813968325787</v>
      </c>
      <c r="G8094">
        <f>$P$43*'Profilo fotovoltaico'!B8096+'Approvvigionamento energia'!$Q$43*'Profilo eolico'!B8096</f>
        <v>35.445406984162894</v>
      </c>
      <c r="H8094">
        <f t="shared" si="252"/>
        <v>1138.4335154826958</v>
      </c>
      <c r="I8094">
        <f>IF(LCOH!$C$28=Menu!$A$1,'Approvvigionamento energia'!C8094,0)+IF(LCOH!$C$28=Menu!$A$2,'Approvvigionamento energia'!D8094,0)+IF(LCOH!$C$28=Menu!$A$3,'Approvvigionamento energia'!E8094,0)+IF(LCOH!$C$28=Menu!$A$4,'Approvvigionamento energia'!F8094,0)+IF(LCOH!$C$28=Menu!$A$5,'Approvvigionamento energia'!G8094,0)+IF(LCOH!$C$28=Menu!$A$6,'Approvvigionamento energia'!H8094,0)</f>
        <v>70.890813968325787</v>
      </c>
      <c r="J8094">
        <f>'Approvvigionamento energia'!A8094+'Approvvigionamento energia'!B8094+'Approvvigionamento energia'!I8094</f>
        <v>95.190813968325784</v>
      </c>
      <c r="K8094">
        <f>IF(MIN(LCOH!$C$18,J8094)&gt;=$P$48*LCOH!$C$18, MIN(LCOH!$C$18,J8094),0)</f>
        <v>0</v>
      </c>
      <c r="L8094">
        <f t="shared" si="253"/>
        <v>95.190813968325784</v>
      </c>
      <c r="M8094">
        <f>K8094/LCOH!$C$18</f>
        <v>0</v>
      </c>
      <c r="N8094">
        <f>K8094/LCOH!$C$34</f>
        <v>0</v>
      </c>
    </row>
    <row r="8095" spans="1:14" x14ac:dyDescent="0.35">
      <c r="A8095">
        <f>'Profilo fotovoltaico'!B8097*LCOH!$C$20</f>
        <v>0</v>
      </c>
      <c r="B8095">
        <f>'Profilo eolico'!B8097*LCOH!$C$21</f>
        <v>24.6</v>
      </c>
      <c r="C8095">
        <f>$P$35*'Profilo fotovoltaico'!B8097</f>
        <v>0</v>
      </c>
      <c r="D8095">
        <f>$Q$37*'Profilo eolico'!B8097</f>
        <v>143.53201840500532</v>
      </c>
      <c r="E8095">
        <f>$P$39*'Profilo fotovoltaico'!B8097+'Approvvigionamento energia'!$Q$39*'Profilo eolico'!B8097</f>
        <v>107.64901380375397</v>
      </c>
      <c r="F8095">
        <f>$P$41*'Profilo fotovoltaico'!B8097+'Approvvigionamento energia'!$Q$41*'Profilo eolico'!B8097</f>
        <v>71.766009202502659</v>
      </c>
      <c r="G8095">
        <f>$P$43*'Profilo fotovoltaico'!B8097+'Approvvigionamento energia'!$Q$43*'Profilo eolico'!B8097</f>
        <v>35.883004601251329</v>
      </c>
      <c r="H8095">
        <f t="shared" si="252"/>
        <v>1138.4335154826958</v>
      </c>
      <c r="I8095">
        <f>IF(LCOH!$C$28=Menu!$A$1,'Approvvigionamento energia'!C8095,0)+IF(LCOH!$C$28=Menu!$A$2,'Approvvigionamento energia'!D8095,0)+IF(LCOH!$C$28=Menu!$A$3,'Approvvigionamento energia'!E8095,0)+IF(LCOH!$C$28=Menu!$A$4,'Approvvigionamento energia'!F8095,0)+IF(LCOH!$C$28=Menu!$A$5,'Approvvigionamento energia'!G8095,0)+IF(LCOH!$C$28=Menu!$A$6,'Approvvigionamento energia'!H8095,0)</f>
        <v>71.766009202502659</v>
      </c>
      <c r="J8095">
        <f>'Approvvigionamento energia'!A8095+'Approvvigionamento energia'!B8095+'Approvvigionamento energia'!I8095</f>
        <v>96.366009202502653</v>
      </c>
      <c r="K8095">
        <f>IF(MIN(LCOH!$C$18,J8095)&gt;=$P$48*LCOH!$C$18, MIN(LCOH!$C$18,J8095),0)</f>
        <v>0</v>
      </c>
      <c r="L8095">
        <f t="shared" si="253"/>
        <v>96.366009202502653</v>
      </c>
      <c r="M8095">
        <f>K8095/LCOH!$C$18</f>
        <v>0</v>
      </c>
      <c r="N8095">
        <f>K8095/LCOH!$C$34</f>
        <v>0</v>
      </c>
    </row>
    <row r="8096" spans="1:14" x14ac:dyDescent="0.35">
      <c r="A8096">
        <f>'Profilo fotovoltaico'!B8098*LCOH!$C$20</f>
        <v>7</v>
      </c>
      <c r="B8096">
        <f>'Profilo eolico'!B8098*LCOH!$C$21</f>
        <v>27.599999999999998</v>
      </c>
      <c r="C8096">
        <f>$P$35*'Profilo fotovoltaico'!B8098</f>
        <v>51.482285313354453</v>
      </c>
      <c r="D8096">
        <f>$Q$37*'Profilo eolico'!B8098</f>
        <v>161.03592308854255</v>
      </c>
      <c r="E8096">
        <f>$P$39*'Profilo fotovoltaico'!B8098+'Approvvigionamento energia'!$Q$39*'Profilo eolico'!B8098</f>
        <v>133.64751364474552</v>
      </c>
      <c r="F8096">
        <f>$P$41*'Profilo fotovoltaico'!B8098+'Approvvigionamento energia'!$Q$41*'Profilo eolico'!B8098</f>
        <v>106.2591042009485</v>
      </c>
      <c r="G8096">
        <f>$P$43*'Profilo fotovoltaico'!B8098+'Approvvigionamento energia'!$Q$43*'Profilo eolico'!B8098</f>
        <v>78.870694757151483</v>
      </c>
      <c r="H8096">
        <f t="shared" si="252"/>
        <v>1138.4335154826958</v>
      </c>
      <c r="I8096">
        <f>IF(LCOH!$C$28=Menu!$A$1,'Approvvigionamento energia'!C8096,0)+IF(LCOH!$C$28=Menu!$A$2,'Approvvigionamento energia'!D8096,0)+IF(LCOH!$C$28=Menu!$A$3,'Approvvigionamento energia'!E8096,0)+IF(LCOH!$C$28=Menu!$A$4,'Approvvigionamento energia'!F8096,0)+IF(LCOH!$C$28=Menu!$A$5,'Approvvigionamento energia'!G8096,0)+IF(LCOH!$C$28=Menu!$A$6,'Approvvigionamento energia'!H8096,0)</f>
        <v>106.2591042009485</v>
      </c>
      <c r="J8096">
        <f>'Approvvigionamento energia'!A8096+'Approvvigionamento energia'!B8096+'Approvvigionamento energia'!I8096</f>
        <v>140.85910420094848</v>
      </c>
      <c r="K8096">
        <f>IF(MIN(LCOH!$C$18,J8096)&gt;=$P$48*LCOH!$C$18, MIN(LCOH!$C$18,J8096),0)</f>
        <v>0</v>
      </c>
      <c r="L8096">
        <f t="shared" si="253"/>
        <v>140.85910420094848</v>
      </c>
      <c r="M8096">
        <f>K8096/LCOH!$C$18</f>
        <v>0</v>
      </c>
      <c r="N8096">
        <f>K8096/LCOH!$C$34</f>
        <v>0</v>
      </c>
    </row>
    <row r="8097" spans="1:14" x14ac:dyDescent="0.35">
      <c r="A8097">
        <f>'Profilo fotovoltaico'!B8099*LCOH!$C$20</f>
        <v>74</v>
      </c>
      <c r="B8097">
        <f>'Profilo eolico'!B8099*LCOH!$C$21</f>
        <v>28.9</v>
      </c>
      <c r="C8097">
        <f>$P$35*'Profilo fotovoltaico'!B8099</f>
        <v>544.24130188403274</v>
      </c>
      <c r="D8097">
        <f>$Q$37*'Profilo eolico'!B8099</f>
        <v>168.62094845140868</v>
      </c>
      <c r="E8097">
        <f>$P$39*'Profilo fotovoltaico'!B8099+'Approvvigionamento energia'!$Q$39*'Profilo eolico'!B8099</f>
        <v>262.52603680956469</v>
      </c>
      <c r="F8097">
        <f>$P$41*'Profilo fotovoltaico'!B8099+'Approvvigionamento energia'!$Q$41*'Profilo eolico'!B8099</f>
        <v>356.43112516772072</v>
      </c>
      <c r="G8097">
        <f>$P$43*'Profilo fotovoltaico'!B8099+'Approvvigionamento energia'!$Q$43*'Profilo eolico'!B8099</f>
        <v>450.33621352587676</v>
      </c>
      <c r="H8097">
        <f t="shared" si="252"/>
        <v>1138.4335154826958</v>
      </c>
      <c r="I8097">
        <f>IF(LCOH!$C$28=Menu!$A$1,'Approvvigionamento energia'!C8097,0)+IF(LCOH!$C$28=Menu!$A$2,'Approvvigionamento energia'!D8097,0)+IF(LCOH!$C$28=Menu!$A$3,'Approvvigionamento energia'!E8097,0)+IF(LCOH!$C$28=Menu!$A$4,'Approvvigionamento energia'!F8097,0)+IF(LCOH!$C$28=Menu!$A$5,'Approvvigionamento energia'!G8097,0)+IF(LCOH!$C$28=Menu!$A$6,'Approvvigionamento energia'!H8097,0)</f>
        <v>356.43112516772072</v>
      </c>
      <c r="J8097">
        <f>'Approvvigionamento energia'!A8097+'Approvvigionamento energia'!B8097+'Approvvigionamento energia'!I8097</f>
        <v>459.33112516772076</v>
      </c>
      <c r="K8097">
        <f>IF(MIN(LCOH!$C$18,J8097)&gt;=$P$48*LCOH!$C$18, MIN(LCOH!$C$18,J8097),0)</f>
        <v>459.33112516772076</v>
      </c>
      <c r="L8097">
        <f t="shared" si="253"/>
        <v>0</v>
      </c>
      <c r="M8097">
        <f>K8097/LCOH!$C$18</f>
        <v>0.30622075011181382</v>
      </c>
      <c r="N8097">
        <f>K8097/LCOH!$C$34</f>
        <v>8.8503106968732332</v>
      </c>
    </row>
    <row r="8098" spans="1:14" x14ac:dyDescent="0.35">
      <c r="A8098">
        <f>'Profilo fotovoltaico'!B8100*LCOH!$C$20</f>
        <v>173</v>
      </c>
      <c r="B8098">
        <f>'Profilo eolico'!B8100*LCOH!$C$21</f>
        <v>23.400000000000002</v>
      </c>
      <c r="C8098">
        <f>$P$35*'Profilo fotovoltaico'!B8100</f>
        <v>1272.3479084586172</v>
      </c>
      <c r="D8098">
        <f>$Q$37*'Profilo eolico'!B8100</f>
        <v>136.53045653159043</v>
      </c>
      <c r="E8098">
        <f>$P$39*'Profilo fotovoltaico'!B8100+'Approvvigionamento energia'!$Q$39*'Profilo eolico'!B8100</f>
        <v>420.48481951334713</v>
      </c>
      <c r="F8098">
        <f>$P$41*'Profilo fotovoltaico'!B8100+'Approvvigionamento energia'!$Q$41*'Profilo eolico'!B8100</f>
        <v>704.43918249510386</v>
      </c>
      <c r="G8098">
        <f>$P$43*'Profilo fotovoltaico'!B8100+'Approvvigionamento energia'!$Q$43*'Profilo eolico'!B8100</f>
        <v>988.39354547686048</v>
      </c>
      <c r="H8098">
        <f t="shared" si="252"/>
        <v>1138.4335154826958</v>
      </c>
      <c r="I8098">
        <f>IF(LCOH!$C$28=Menu!$A$1,'Approvvigionamento energia'!C8098,0)+IF(LCOH!$C$28=Menu!$A$2,'Approvvigionamento energia'!D8098,0)+IF(LCOH!$C$28=Menu!$A$3,'Approvvigionamento energia'!E8098,0)+IF(LCOH!$C$28=Menu!$A$4,'Approvvigionamento energia'!F8098,0)+IF(LCOH!$C$28=Menu!$A$5,'Approvvigionamento energia'!G8098,0)+IF(LCOH!$C$28=Menu!$A$6,'Approvvigionamento energia'!H8098,0)</f>
        <v>704.43918249510386</v>
      </c>
      <c r="J8098">
        <f>'Approvvigionamento energia'!A8098+'Approvvigionamento energia'!B8098+'Approvvigionamento energia'!I8098</f>
        <v>900.83918249510384</v>
      </c>
      <c r="K8098">
        <f>IF(MIN(LCOH!$C$18,J8098)&gt;=$P$48*LCOH!$C$18, MIN(LCOH!$C$18,J8098),0)</f>
        <v>900.83918249510384</v>
      </c>
      <c r="L8098">
        <f t="shared" si="253"/>
        <v>0</v>
      </c>
      <c r="M8098">
        <f>K8098/LCOH!$C$18</f>
        <v>0.60055945499673591</v>
      </c>
      <c r="N8098">
        <f>K8098/LCOH!$C$34</f>
        <v>17.357209681986586</v>
      </c>
    </row>
    <row r="8099" spans="1:14" x14ac:dyDescent="0.35">
      <c r="A8099">
        <f>'Profilo fotovoltaico'!B8101*LCOH!$C$20</f>
        <v>261</v>
      </c>
      <c r="B8099">
        <f>'Profilo eolico'!B8101*LCOH!$C$21</f>
        <v>22.9</v>
      </c>
      <c r="C8099">
        <f>$P$35*'Profilo fotovoltaico'!B8101</f>
        <v>1919.553780969359</v>
      </c>
      <c r="D8099">
        <f>$Q$37*'Profilo eolico'!B8101</f>
        <v>133.61313908433422</v>
      </c>
      <c r="E8099">
        <f>$P$39*'Profilo fotovoltaico'!B8101+'Approvvigionamento energia'!$Q$39*'Profilo eolico'!B8101</f>
        <v>580.09829955559042</v>
      </c>
      <c r="F8099">
        <f>$P$41*'Profilo fotovoltaico'!B8101+'Approvvigionamento energia'!$Q$41*'Profilo eolico'!B8101</f>
        <v>1026.5834600268465</v>
      </c>
      <c r="G8099">
        <f>$P$43*'Profilo fotovoltaico'!B8101+'Approvvigionamento energia'!$Q$43*'Profilo eolico'!B8101</f>
        <v>1473.0686204981027</v>
      </c>
      <c r="H8099">
        <f t="shared" si="252"/>
        <v>1138.4335154826958</v>
      </c>
      <c r="I8099">
        <f>IF(LCOH!$C$28=Menu!$A$1,'Approvvigionamento energia'!C8099,0)+IF(LCOH!$C$28=Menu!$A$2,'Approvvigionamento energia'!D8099,0)+IF(LCOH!$C$28=Menu!$A$3,'Approvvigionamento energia'!E8099,0)+IF(LCOH!$C$28=Menu!$A$4,'Approvvigionamento energia'!F8099,0)+IF(LCOH!$C$28=Menu!$A$5,'Approvvigionamento energia'!G8099,0)+IF(LCOH!$C$28=Menu!$A$6,'Approvvigionamento energia'!H8099,0)</f>
        <v>1026.5834600268465</v>
      </c>
      <c r="J8099">
        <f>'Approvvigionamento energia'!A8099+'Approvvigionamento energia'!B8099+'Approvvigionamento energia'!I8099</f>
        <v>1310.4834600268464</v>
      </c>
      <c r="K8099">
        <f>IF(MIN(LCOH!$C$18,J8099)&gt;=$P$48*LCOH!$C$18, MIN(LCOH!$C$18,J8099),0)</f>
        <v>1310.4834600268464</v>
      </c>
      <c r="L8099">
        <f t="shared" si="253"/>
        <v>0</v>
      </c>
      <c r="M8099">
        <f>K8099/LCOH!$C$18</f>
        <v>0.87365564001789764</v>
      </c>
      <c r="N8099">
        <f>K8099/LCOH!$C$34</f>
        <v>25.250163006297619</v>
      </c>
    </row>
    <row r="8100" spans="1:14" x14ac:dyDescent="0.35">
      <c r="A8100">
        <f>'Profilo fotovoltaico'!B8102*LCOH!$C$20</f>
        <v>313</v>
      </c>
      <c r="B8100">
        <f>'Profilo eolico'!B8102*LCOH!$C$21</f>
        <v>23.900000000000002</v>
      </c>
      <c r="C8100">
        <f>$P$35*'Profilo fotovoltaico'!B8102</f>
        <v>2301.9936147257063</v>
      </c>
      <c r="D8100">
        <f>$Q$37*'Profilo eolico'!B8102</f>
        <v>139.44777397884664</v>
      </c>
      <c r="E8100">
        <f>$P$39*'Profilo fotovoltaico'!B8102+'Approvvigionamento energia'!$Q$39*'Profilo eolico'!B8102</f>
        <v>680.0842341655615</v>
      </c>
      <c r="F8100">
        <f>$P$41*'Profilo fotovoltaico'!B8102+'Approvvigionamento energia'!$Q$41*'Profilo eolico'!B8102</f>
        <v>1220.7206943522765</v>
      </c>
      <c r="G8100">
        <f>$P$43*'Profilo fotovoltaico'!B8102+'Approvvigionamento energia'!$Q$43*'Profilo eolico'!B8102</f>
        <v>1761.3571545389914</v>
      </c>
      <c r="H8100">
        <f t="shared" si="252"/>
        <v>1138.4335154826958</v>
      </c>
      <c r="I8100">
        <f>IF(LCOH!$C$28=Menu!$A$1,'Approvvigionamento energia'!C8100,0)+IF(LCOH!$C$28=Menu!$A$2,'Approvvigionamento energia'!D8100,0)+IF(LCOH!$C$28=Menu!$A$3,'Approvvigionamento energia'!E8100,0)+IF(LCOH!$C$28=Menu!$A$4,'Approvvigionamento energia'!F8100,0)+IF(LCOH!$C$28=Menu!$A$5,'Approvvigionamento energia'!G8100,0)+IF(LCOH!$C$28=Menu!$A$6,'Approvvigionamento energia'!H8100,0)</f>
        <v>1220.7206943522765</v>
      </c>
      <c r="J8100">
        <f>'Approvvigionamento energia'!A8100+'Approvvigionamento energia'!B8100+'Approvvigionamento energia'!I8100</f>
        <v>1557.6206943522766</v>
      </c>
      <c r="K8100">
        <f>IF(MIN(LCOH!$C$18,J8100)&gt;=$P$48*LCOH!$C$18, MIN(LCOH!$C$18,J8100),0)</f>
        <v>1500</v>
      </c>
      <c r="L8100">
        <f t="shared" si="253"/>
        <v>57.620694352276587</v>
      </c>
      <c r="M8100">
        <f>K8100/LCOH!$C$18</f>
        <v>1</v>
      </c>
      <c r="N8100">
        <f>K8100/LCOH!$C$34</f>
        <v>28.901734104046245</v>
      </c>
    </row>
    <row r="8101" spans="1:14" x14ac:dyDescent="0.35">
      <c r="A8101">
        <f>'Profilo fotovoltaico'!B8103*LCOH!$C$20</f>
        <v>317</v>
      </c>
      <c r="B8101">
        <f>'Profilo eolico'!B8103*LCOH!$C$21</f>
        <v>22.8</v>
      </c>
      <c r="C8101">
        <f>$P$35*'Profilo fotovoltaico'!B8103</f>
        <v>2331.4120634761948</v>
      </c>
      <c r="D8101">
        <f>$Q$37*'Profilo eolico'!B8103</f>
        <v>133.02967559488297</v>
      </c>
      <c r="E8101">
        <f>$P$39*'Profilo fotovoltaico'!B8103+'Approvvigionamento energia'!$Q$39*'Profilo eolico'!B8103</f>
        <v>682.62527256521093</v>
      </c>
      <c r="F8101">
        <f>$P$41*'Profilo fotovoltaico'!B8103+'Approvvigionamento energia'!$Q$41*'Profilo eolico'!B8103</f>
        <v>1232.2208695355389</v>
      </c>
      <c r="G8101">
        <f>$P$43*'Profilo fotovoltaico'!B8103+'Approvvigionamento energia'!$Q$43*'Profilo eolico'!B8103</f>
        <v>1781.8164665058669</v>
      </c>
      <c r="H8101">
        <f t="shared" si="252"/>
        <v>1138.4335154826958</v>
      </c>
      <c r="I8101">
        <f>IF(LCOH!$C$28=Menu!$A$1,'Approvvigionamento energia'!C8101,0)+IF(LCOH!$C$28=Menu!$A$2,'Approvvigionamento energia'!D8101,0)+IF(LCOH!$C$28=Menu!$A$3,'Approvvigionamento energia'!E8101,0)+IF(LCOH!$C$28=Menu!$A$4,'Approvvigionamento energia'!F8101,0)+IF(LCOH!$C$28=Menu!$A$5,'Approvvigionamento energia'!G8101,0)+IF(LCOH!$C$28=Menu!$A$6,'Approvvigionamento energia'!H8101,0)</f>
        <v>1232.2208695355389</v>
      </c>
      <c r="J8101">
        <f>'Approvvigionamento energia'!A8101+'Approvvigionamento energia'!B8101+'Approvvigionamento energia'!I8101</f>
        <v>1572.0208695355388</v>
      </c>
      <c r="K8101">
        <f>IF(MIN(LCOH!$C$18,J8101)&gt;=$P$48*LCOH!$C$18, MIN(LCOH!$C$18,J8101),0)</f>
        <v>1500</v>
      </c>
      <c r="L8101">
        <f t="shared" si="253"/>
        <v>72.02086953553885</v>
      </c>
      <c r="M8101">
        <f>K8101/LCOH!$C$18</f>
        <v>1</v>
      </c>
      <c r="N8101">
        <f>K8101/LCOH!$C$34</f>
        <v>28.901734104046245</v>
      </c>
    </row>
    <row r="8102" spans="1:14" x14ac:dyDescent="0.35">
      <c r="A8102">
        <f>'Profilo fotovoltaico'!B8104*LCOH!$C$20</f>
        <v>279</v>
      </c>
      <c r="B8102">
        <f>'Profilo eolico'!B8104*LCOH!$C$21</f>
        <v>22.1</v>
      </c>
      <c r="C8102">
        <f>$P$35*'Profilo fotovoltaico'!B8104</f>
        <v>2051.9368003465565</v>
      </c>
      <c r="D8102">
        <f>$Q$37*'Profilo eolico'!B8104</f>
        <v>128.9454311687243</v>
      </c>
      <c r="E8102">
        <f>$P$39*'Profilo fotovoltaico'!B8104+'Approvvigionamento energia'!$Q$39*'Profilo eolico'!B8104</f>
        <v>609.69327346318232</v>
      </c>
      <c r="F8102">
        <f>$P$41*'Profilo fotovoltaico'!B8104+'Approvvigionamento energia'!$Q$41*'Profilo eolico'!B8104</f>
        <v>1090.4411157576403</v>
      </c>
      <c r="G8102">
        <f>$P$43*'Profilo fotovoltaico'!B8104+'Approvvigionamento energia'!$Q$43*'Profilo eolico'!B8104</f>
        <v>1571.1889580520983</v>
      </c>
      <c r="H8102">
        <f t="shared" si="252"/>
        <v>1138.4335154826958</v>
      </c>
      <c r="I8102">
        <f>IF(LCOH!$C$28=Menu!$A$1,'Approvvigionamento energia'!C8102,0)+IF(LCOH!$C$28=Menu!$A$2,'Approvvigionamento energia'!D8102,0)+IF(LCOH!$C$28=Menu!$A$3,'Approvvigionamento energia'!E8102,0)+IF(LCOH!$C$28=Menu!$A$4,'Approvvigionamento energia'!F8102,0)+IF(LCOH!$C$28=Menu!$A$5,'Approvvigionamento energia'!G8102,0)+IF(LCOH!$C$28=Menu!$A$6,'Approvvigionamento energia'!H8102,0)</f>
        <v>1090.4411157576403</v>
      </c>
      <c r="J8102">
        <f>'Approvvigionamento energia'!A8102+'Approvvigionamento energia'!B8102+'Approvvigionamento energia'!I8102</f>
        <v>1391.5411157576405</v>
      </c>
      <c r="K8102">
        <f>IF(MIN(LCOH!$C$18,J8102)&gt;=$P$48*LCOH!$C$18, MIN(LCOH!$C$18,J8102),0)</f>
        <v>1391.5411157576405</v>
      </c>
      <c r="L8102">
        <f t="shared" si="253"/>
        <v>0</v>
      </c>
      <c r="M8102">
        <f>K8102/LCOH!$C$18</f>
        <v>0.92769407717176033</v>
      </c>
      <c r="N8102">
        <f>K8102/LCOH!$C$34</f>
        <v>26.811967548316773</v>
      </c>
    </row>
    <row r="8103" spans="1:14" x14ac:dyDescent="0.35">
      <c r="A8103">
        <f>'Profilo fotovoltaico'!B8105*LCOH!$C$20</f>
        <v>201</v>
      </c>
      <c r="B8103">
        <f>'Profilo eolico'!B8105*LCOH!$C$21</f>
        <v>22.1</v>
      </c>
      <c r="C8103">
        <f>$P$35*'Profilo fotovoltaico'!B8105</f>
        <v>1478.2770497120353</v>
      </c>
      <c r="D8103">
        <f>$Q$37*'Profilo eolico'!B8105</f>
        <v>128.9454311687243</v>
      </c>
      <c r="E8103">
        <f>$P$39*'Profilo fotovoltaico'!B8105+'Approvvigionamento energia'!$Q$39*'Profilo eolico'!B8105</f>
        <v>466.27833580455206</v>
      </c>
      <c r="F8103">
        <f>$P$41*'Profilo fotovoltaico'!B8105+'Approvvigionamento energia'!$Q$41*'Profilo eolico'!B8105</f>
        <v>803.61124044037979</v>
      </c>
      <c r="G8103">
        <f>$P$43*'Profilo fotovoltaico'!B8105+'Approvvigionamento energia'!$Q$43*'Profilo eolico'!B8105</f>
        <v>1140.9441450762074</v>
      </c>
      <c r="H8103">
        <f t="shared" si="252"/>
        <v>1138.4335154826958</v>
      </c>
      <c r="I8103">
        <f>IF(LCOH!$C$28=Menu!$A$1,'Approvvigionamento energia'!C8103,0)+IF(LCOH!$C$28=Menu!$A$2,'Approvvigionamento energia'!D8103,0)+IF(LCOH!$C$28=Menu!$A$3,'Approvvigionamento energia'!E8103,0)+IF(LCOH!$C$28=Menu!$A$4,'Approvvigionamento energia'!F8103,0)+IF(LCOH!$C$28=Menu!$A$5,'Approvvigionamento energia'!G8103,0)+IF(LCOH!$C$28=Menu!$A$6,'Approvvigionamento energia'!H8103,0)</f>
        <v>803.61124044037979</v>
      </c>
      <c r="J8103">
        <f>'Approvvigionamento energia'!A8103+'Approvvigionamento energia'!B8103+'Approvvigionamento energia'!I8103</f>
        <v>1026.7112404403797</v>
      </c>
      <c r="K8103">
        <f>IF(MIN(LCOH!$C$18,J8103)&gt;=$P$48*LCOH!$C$18, MIN(LCOH!$C$18,J8103),0)</f>
        <v>1026.7112404403797</v>
      </c>
      <c r="L8103">
        <f t="shared" si="253"/>
        <v>0</v>
      </c>
      <c r="M8103">
        <f>K8103/LCOH!$C$18</f>
        <v>0.68447416029358643</v>
      </c>
      <c r="N8103">
        <f>K8103/LCOH!$C$34</f>
        <v>19.782490181895565</v>
      </c>
    </row>
    <row r="8104" spans="1:14" x14ac:dyDescent="0.35">
      <c r="A8104">
        <f>'Profilo fotovoltaico'!B8106*LCOH!$C$20</f>
        <v>97</v>
      </c>
      <c r="B8104">
        <f>'Profilo eolico'!B8106*LCOH!$C$21</f>
        <v>27</v>
      </c>
      <c r="C8104">
        <f>$P$35*'Profilo fotovoltaico'!B8106</f>
        <v>713.39738219934031</v>
      </c>
      <c r="D8104">
        <f>$Q$37*'Profilo eolico'!B8106</f>
        <v>157.53514215183509</v>
      </c>
      <c r="E8104">
        <f>$P$39*'Profilo fotovoltaico'!B8106+'Approvvigionamento energia'!$Q$39*'Profilo eolico'!B8106</f>
        <v>296.50070216371137</v>
      </c>
      <c r="F8104">
        <f>$P$41*'Profilo fotovoltaico'!B8106+'Approvvigionamento energia'!$Q$41*'Profilo eolico'!B8106</f>
        <v>435.4662621755877</v>
      </c>
      <c r="G8104">
        <f>$P$43*'Profilo fotovoltaico'!B8106+'Approvvigionamento energia'!$Q$43*'Profilo eolico'!B8106</f>
        <v>574.43182218746415</v>
      </c>
      <c r="H8104">
        <f t="shared" si="252"/>
        <v>1138.4335154826958</v>
      </c>
      <c r="I8104">
        <f>IF(LCOH!$C$28=Menu!$A$1,'Approvvigionamento energia'!C8104,0)+IF(LCOH!$C$28=Menu!$A$2,'Approvvigionamento energia'!D8104,0)+IF(LCOH!$C$28=Menu!$A$3,'Approvvigionamento energia'!E8104,0)+IF(LCOH!$C$28=Menu!$A$4,'Approvvigionamento energia'!F8104,0)+IF(LCOH!$C$28=Menu!$A$5,'Approvvigionamento energia'!G8104,0)+IF(LCOH!$C$28=Menu!$A$6,'Approvvigionamento energia'!H8104,0)</f>
        <v>435.4662621755877</v>
      </c>
      <c r="J8104">
        <f>'Approvvigionamento energia'!A8104+'Approvvigionamento energia'!B8104+'Approvvigionamento energia'!I8104</f>
        <v>559.46626217558764</v>
      </c>
      <c r="K8104">
        <f>IF(MIN(LCOH!$C$18,J8104)&gt;=$P$48*LCOH!$C$18, MIN(LCOH!$C$18,J8104),0)</f>
        <v>559.46626217558764</v>
      </c>
      <c r="L8104">
        <f t="shared" si="253"/>
        <v>0</v>
      </c>
      <c r="M8104">
        <f>K8104/LCOH!$C$18</f>
        <v>0.37297750811705843</v>
      </c>
      <c r="N8104">
        <f>K8104/LCOH!$C$34</f>
        <v>10.779696766388973</v>
      </c>
    </row>
    <row r="8105" spans="1:14" x14ac:dyDescent="0.35">
      <c r="A8105">
        <f>'Profilo fotovoltaico'!B8107*LCOH!$C$20</f>
        <v>12</v>
      </c>
      <c r="B8105">
        <f>'Profilo eolico'!B8107*LCOH!$C$21</f>
        <v>39</v>
      </c>
      <c r="C8105">
        <f>$P$35*'Profilo fotovoltaico'!B8107</f>
        <v>88.255346251464786</v>
      </c>
      <c r="D8105">
        <f>$Q$37*'Profilo eolico'!B8107</f>
        <v>227.55076088598403</v>
      </c>
      <c r="E8105">
        <f>$P$39*'Profilo fotovoltaico'!B8107+'Approvvigionamento energia'!$Q$39*'Profilo eolico'!B8107</f>
        <v>192.72690722735419</v>
      </c>
      <c r="F8105">
        <f>$P$41*'Profilo fotovoltaico'!B8107+'Approvvigionamento energia'!$Q$41*'Profilo eolico'!B8107</f>
        <v>157.9030535687244</v>
      </c>
      <c r="G8105">
        <f>$P$43*'Profilo fotovoltaico'!B8107+'Approvvigionamento energia'!$Q$43*'Profilo eolico'!B8107</f>
        <v>123.07919991009459</v>
      </c>
      <c r="H8105">
        <f t="shared" si="252"/>
        <v>1138.4335154826958</v>
      </c>
      <c r="I8105">
        <f>IF(LCOH!$C$28=Menu!$A$1,'Approvvigionamento energia'!C8105,0)+IF(LCOH!$C$28=Menu!$A$2,'Approvvigionamento energia'!D8105,0)+IF(LCOH!$C$28=Menu!$A$3,'Approvvigionamento energia'!E8105,0)+IF(LCOH!$C$28=Menu!$A$4,'Approvvigionamento energia'!F8105,0)+IF(LCOH!$C$28=Menu!$A$5,'Approvvigionamento energia'!G8105,0)+IF(LCOH!$C$28=Menu!$A$6,'Approvvigionamento energia'!H8105,0)</f>
        <v>157.9030535687244</v>
      </c>
      <c r="J8105">
        <f>'Approvvigionamento energia'!A8105+'Approvvigionamento energia'!B8105+'Approvvigionamento energia'!I8105</f>
        <v>208.9030535687244</v>
      </c>
      <c r="K8105">
        <f>IF(MIN(LCOH!$C$18,J8105)&gt;=$P$48*LCOH!$C$18, MIN(LCOH!$C$18,J8105),0)</f>
        <v>0</v>
      </c>
      <c r="L8105">
        <f t="shared" si="253"/>
        <v>208.9030535687244</v>
      </c>
      <c r="M8105">
        <f>K8105/LCOH!$C$18</f>
        <v>0</v>
      </c>
      <c r="N8105">
        <f>K8105/LCOH!$C$34</f>
        <v>0</v>
      </c>
    </row>
    <row r="8106" spans="1:14" x14ac:dyDescent="0.35">
      <c r="A8106">
        <f>'Profilo fotovoltaico'!B8108*LCOH!$C$20</f>
        <v>0</v>
      </c>
      <c r="B8106">
        <f>'Profilo eolico'!B8108*LCOH!$C$21</f>
        <v>47.9</v>
      </c>
      <c r="C8106">
        <f>$P$35*'Profilo fotovoltaico'!B8108</f>
        <v>0</v>
      </c>
      <c r="D8106">
        <f>$Q$37*'Profilo eolico'!B8108</f>
        <v>279.4790114471445</v>
      </c>
      <c r="E8106">
        <f>$P$39*'Profilo fotovoltaico'!B8108+'Approvvigionamento energia'!$Q$39*'Profilo eolico'!B8108</f>
        <v>209.60925858535833</v>
      </c>
      <c r="F8106">
        <f>$P$41*'Profilo fotovoltaico'!B8108+'Approvvigionamento energia'!$Q$41*'Profilo eolico'!B8108</f>
        <v>139.73950572357225</v>
      </c>
      <c r="G8106">
        <f>$P$43*'Profilo fotovoltaico'!B8108+'Approvvigionamento energia'!$Q$43*'Profilo eolico'!B8108</f>
        <v>69.869752861786125</v>
      </c>
      <c r="H8106">
        <f t="shared" si="252"/>
        <v>1138.4335154826958</v>
      </c>
      <c r="I8106">
        <f>IF(LCOH!$C$28=Menu!$A$1,'Approvvigionamento energia'!C8106,0)+IF(LCOH!$C$28=Menu!$A$2,'Approvvigionamento energia'!D8106,0)+IF(LCOH!$C$28=Menu!$A$3,'Approvvigionamento energia'!E8106,0)+IF(LCOH!$C$28=Menu!$A$4,'Approvvigionamento energia'!F8106,0)+IF(LCOH!$C$28=Menu!$A$5,'Approvvigionamento energia'!G8106,0)+IF(LCOH!$C$28=Menu!$A$6,'Approvvigionamento energia'!H8106,0)</f>
        <v>139.73950572357225</v>
      </c>
      <c r="J8106">
        <f>'Approvvigionamento energia'!A8106+'Approvvigionamento energia'!B8106+'Approvvigionamento energia'!I8106</f>
        <v>187.63950572357226</v>
      </c>
      <c r="K8106">
        <f>IF(MIN(LCOH!$C$18,J8106)&gt;=$P$48*LCOH!$C$18, MIN(LCOH!$C$18,J8106),0)</f>
        <v>0</v>
      </c>
      <c r="L8106">
        <f t="shared" si="253"/>
        <v>187.63950572357226</v>
      </c>
      <c r="M8106">
        <f>K8106/LCOH!$C$18</f>
        <v>0</v>
      </c>
      <c r="N8106">
        <f>K8106/LCOH!$C$34</f>
        <v>0</v>
      </c>
    </row>
    <row r="8107" spans="1:14" x14ac:dyDescent="0.35">
      <c r="A8107">
        <f>'Profilo fotovoltaico'!B8109*LCOH!$C$20</f>
        <v>0</v>
      </c>
      <c r="B8107">
        <f>'Profilo eolico'!B8109*LCOH!$C$21</f>
        <v>53.5</v>
      </c>
      <c r="C8107">
        <f>$P$35*'Profilo fotovoltaico'!B8109</f>
        <v>0</v>
      </c>
      <c r="D8107">
        <f>$Q$37*'Profilo eolico'!B8109</f>
        <v>312.15296685641397</v>
      </c>
      <c r="E8107">
        <f>$P$39*'Profilo fotovoltaico'!B8109+'Approvvigionamento energia'!$Q$39*'Profilo eolico'!B8109</f>
        <v>234.11472514231048</v>
      </c>
      <c r="F8107">
        <f>$P$41*'Profilo fotovoltaico'!B8109+'Approvvigionamento energia'!$Q$41*'Profilo eolico'!B8109</f>
        <v>156.07648342820698</v>
      </c>
      <c r="G8107">
        <f>$P$43*'Profilo fotovoltaico'!B8109+'Approvvigionamento energia'!$Q$43*'Profilo eolico'!B8109</f>
        <v>78.038241714103492</v>
      </c>
      <c r="H8107">
        <f t="shared" si="252"/>
        <v>1138.4335154826958</v>
      </c>
      <c r="I8107">
        <f>IF(LCOH!$C$28=Menu!$A$1,'Approvvigionamento energia'!C8107,0)+IF(LCOH!$C$28=Menu!$A$2,'Approvvigionamento energia'!D8107,0)+IF(LCOH!$C$28=Menu!$A$3,'Approvvigionamento energia'!E8107,0)+IF(LCOH!$C$28=Menu!$A$4,'Approvvigionamento energia'!F8107,0)+IF(LCOH!$C$28=Menu!$A$5,'Approvvigionamento energia'!G8107,0)+IF(LCOH!$C$28=Menu!$A$6,'Approvvigionamento energia'!H8107,0)</f>
        <v>156.07648342820698</v>
      </c>
      <c r="J8107">
        <f>'Approvvigionamento energia'!A8107+'Approvvigionamento energia'!B8107+'Approvvigionamento energia'!I8107</f>
        <v>209.57648342820698</v>
      </c>
      <c r="K8107">
        <f>IF(MIN(LCOH!$C$18,J8107)&gt;=$P$48*LCOH!$C$18, MIN(LCOH!$C$18,J8107),0)</f>
        <v>0</v>
      </c>
      <c r="L8107">
        <f t="shared" si="253"/>
        <v>209.57648342820698</v>
      </c>
      <c r="M8107">
        <f>K8107/LCOH!$C$18</f>
        <v>0</v>
      </c>
      <c r="N8107">
        <f>K8107/LCOH!$C$34</f>
        <v>0</v>
      </c>
    </row>
    <row r="8108" spans="1:14" x14ac:dyDescent="0.35">
      <c r="A8108">
        <f>'Profilo fotovoltaico'!B8110*LCOH!$C$20</f>
        <v>0</v>
      </c>
      <c r="B8108">
        <f>'Profilo eolico'!B8110*LCOH!$C$21</f>
        <v>56.2</v>
      </c>
      <c r="C8108">
        <f>$P$35*'Profilo fotovoltaico'!B8110</f>
        <v>0</v>
      </c>
      <c r="D8108">
        <f>$Q$37*'Profilo eolico'!B8110</f>
        <v>327.90648107159751</v>
      </c>
      <c r="E8108">
        <f>$P$39*'Profilo fotovoltaico'!B8110+'Approvvigionamento energia'!$Q$39*'Profilo eolico'!B8110</f>
        <v>245.92986080369812</v>
      </c>
      <c r="F8108">
        <f>$P$41*'Profilo fotovoltaico'!B8110+'Approvvigionamento energia'!$Q$41*'Profilo eolico'!B8110</f>
        <v>163.95324053579876</v>
      </c>
      <c r="G8108">
        <f>$P$43*'Profilo fotovoltaico'!B8110+'Approvvigionamento energia'!$Q$43*'Profilo eolico'!B8110</f>
        <v>81.976620267899378</v>
      </c>
      <c r="H8108">
        <f t="shared" si="252"/>
        <v>1138.4335154826958</v>
      </c>
      <c r="I8108">
        <f>IF(LCOH!$C$28=Menu!$A$1,'Approvvigionamento energia'!C8108,0)+IF(LCOH!$C$28=Menu!$A$2,'Approvvigionamento energia'!D8108,0)+IF(LCOH!$C$28=Menu!$A$3,'Approvvigionamento energia'!E8108,0)+IF(LCOH!$C$28=Menu!$A$4,'Approvvigionamento energia'!F8108,0)+IF(LCOH!$C$28=Menu!$A$5,'Approvvigionamento energia'!G8108,0)+IF(LCOH!$C$28=Menu!$A$6,'Approvvigionamento energia'!H8108,0)</f>
        <v>163.95324053579876</v>
      </c>
      <c r="J8108">
        <f>'Approvvigionamento energia'!A8108+'Approvvigionamento energia'!B8108+'Approvvigionamento energia'!I8108</f>
        <v>220.15324053579877</v>
      </c>
      <c r="K8108">
        <f>IF(MIN(LCOH!$C$18,J8108)&gt;=$P$48*LCOH!$C$18, MIN(LCOH!$C$18,J8108),0)</f>
        <v>0</v>
      </c>
      <c r="L8108">
        <f t="shared" si="253"/>
        <v>220.15324053579877</v>
      </c>
      <c r="M8108">
        <f>K8108/LCOH!$C$18</f>
        <v>0</v>
      </c>
      <c r="N8108">
        <f>K8108/LCOH!$C$34</f>
        <v>0</v>
      </c>
    </row>
    <row r="8109" spans="1:14" x14ac:dyDescent="0.35">
      <c r="A8109">
        <f>'Profilo fotovoltaico'!B8111*LCOH!$C$20</f>
        <v>0</v>
      </c>
      <c r="B8109">
        <f>'Profilo eolico'!B8111*LCOH!$C$21</f>
        <v>56.300000000000004</v>
      </c>
      <c r="C8109">
        <f>$P$35*'Profilo fotovoltaico'!B8111</f>
        <v>0</v>
      </c>
      <c r="D8109">
        <f>$Q$37*'Profilo eolico'!B8111</f>
        <v>328.48994456104873</v>
      </c>
      <c r="E8109">
        <f>$P$39*'Profilo fotovoltaico'!B8111+'Approvvigionamento energia'!$Q$39*'Profilo eolico'!B8111</f>
        <v>246.36745842078656</v>
      </c>
      <c r="F8109">
        <f>$P$41*'Profilo fotovoltaico'!B8111+'Approvvigionamento energia'!$Q$41*'Profilo eolico'!B8111</f>
        <v>164.24497228052437</v>
      </c>
      <c r="G8109">
        <f>$P$43*'Profilo fotovoltaico'!B8111+'Approvvigionamento energia'!$Q$43*'Profilo eolico'!B8111</f>
        <v>82.122486140262183</v>
      </c>
      <c r="H8109">
        <f t="shared" si="252"/>
        <v>1138.4335154826958</v>
      </c>
      <c r="I8109">
        <f>IF(LCOH!$C$28=Menu!$A$1,'Approvvigionamento energia'!C8109,0)+IF(LCOH!$C$28=Menu!$A$2,'Approvvigionamento energia'!D8109,0)+IF(LCOH!$C$28=Menu!$A$3,'Approvvigionamento energia'!E8109,0)+IF(LCOH!$C$28=Menu!$A$4,'Approvvigionamento energia'!F8109,0)+IF(LCOH!$C$28=Menu!$A$5,'Approvvigionamento energia'!G8109,0)+IF(LCOH!$C$28=Menu!$A$6,'Approvvigionamento energia'!H8109,0)</f>
        <v>164.24497228052437</v>
      </c>
      <c r="J8109">
        <f>'Approvvigionamento energia'!A8109+'Approvvigionamento energia'!B8109+'Approvvigionamento energia'!I8109</f>
        <v>220.54497228052438</v>
      </c>
      <c r="K8109">
        <f>IF(MIN(LCOH!$C$18,J8109)&gt;=$P$48*LCOH!$C$18, MIN(LCOH!$C$18,J8109),0)</f>
        <v>0</v>
      </c>
      <c r="L8109">
        <f t="shared" si="253"/>
        <v>220.54497228052438</v>
      </c>
      <c r="M8109">
        <f>K8109/LCOH!$C$18</f>
        <v>0</v>
      </c>
      <c r="N8109">
        <f>K8109/LCOH!$C$34</f>
        <v>0</v>
      </c>
    </row>
    <row r="8110" spans="1:14" x14ac:dyDescent="0.35">
      <c r="A8110">
        <f>'Profilo fotovoltaico'!B8112*LCOH!$C$20</f>
        <v>0</v>
      </c>
      <c r="B8110">
        <f>'Profilo eolico'!B8112*LCOH!$C$21</f>
        <v>55</v>
      </c>
      <c r="C8110">
        <f>$P$35*'Profilo fotovoltaico'!B8112</f>
        <v>0</v>
      </c>
      <c r="D8110">
        <f>$Q$37*'Profilo eolico'!B8112</f>
        <v>320.9049191981826</v>
      </c>
      <c r="E8110">
        <f>$P$39*'Profilo fotovoltaico'!B8112+'Approvvigionamento energia'!$Q$39*'Profilo eolico'!B8112</f>
        <v>240.67868939863695</v>
      </c>
      <c r="F8110">
        <f>$P$41*'Profilo fotovoltaico'!B8112+'Approvvigionamento energia'!$Q$41*'Profilo eolico'!B8112</f>
        <v>160.4524595990913</v>
      </c>
      <c r="G8110">
        <f>$P$43*'Profilo fotovoltaico'!B8112+'Approvvigionamento energia'!$Q$43*'Profilo eolico'!B8112</f>
        <v>80.226229799545649</v>
      </c>
      <c r="H8110">
        <f t="shared" si="252"/>
        <v>1138.4335154826958</v>
      </c>
      <c r="I8110">
        <f>IF(LCOH!$C$28=Menu!$A$1,'Approvvigionamento energia'!C8110,0)+IF(LCOH!$C$28=Menu!$A$2,'Approvvigionamento energia'!D8110,0)+IF(LCOH!$C$28=Menu!$A$3,'Approvvigionamento energia'!E8110,0)+IF(LCOH!$C$28=Menu!$A$4,'Approvvigionamento energia'!F8110,0)+IF(LCOH!$C$28=Menu!$A$5,'Approvvigionamento energia'!G8110,0)+IF(LCOH!$C$28=Menu!$A$6,'Approvvigionamento energia'!H8110,0)</f>
        <v>160.4524595990913</v>
      </c>
      <c r="J8110">
        <f>'Approvvigionamento energia'!A8110+'Approvvigionamento energia'!B8110+'Approvvigionamento energia'!I8110</f>
        <v>215.4524595990913</v>
      </c>
      <c r="K8110">
        <f>IF(MIN(LCOH!$C$18,J8110)&gt;=$P$48*LCOH!$C$18, MIN(LCOH!$C$18,J8110),0)</f>
        <v>0</v>
      </c>
      <c r="L8110">
        <f t="shared" si="253"/>
        <v>215.4524595990913</v>
      </c>
      <c r="M8110">
        <f>K8110/LCOH!$C$18</f>
        <v>0</v>
      </c>
      <c r="N8110">
        <f>K8110/LCOH!$C$34</f>
        <v>0</v>
      </c>
    </row>
    <row r="8111" spans="1:14" x14ac:dyDescent="0.35">
      <c r="A8111">
        <f>'Profilo fotovoltaico'!B8113*LCOH!$C$20</f>
        <v>0</v>
      </c>
      <c r="B8111">
        <f>'Profilo eolico'!B8113*LCOH!$C$21</f>
        <v>53.400000000000006</v>
      </c>
      <c r="C8111">
        <f>$P$35*'Profilo fotovoltaico'!B8113</f>
        <v>0</v>
      </c>
      <c r="D8111">
        <f>$Q$37*'Profilo eolico'!B8113</f>
        <v>311.56950336696275</v>
      </c>
      <c r="E8111">
        <f>$P$39*'Profilo fotovoltaico'!B8113+'Approvvigionamento energia'!$Q$39*'Profilo eolico'!B8113</f>
        <v>233.67712752522206</v>
      </c>
      <c r="F8111">
        <f>$P$41*'Profilo fotovoltaico'!B8113+'Approvvigionamento energia'!$Q$41*'Profilo eolico'!B8113</f>
        <v>155.78475168348137</v>
      </c>
      <c r="G8111">
        <f>$P$43*'Profilo fotovoltaico'!B8113+'Approvvigionamento energia'!$Q$43*'Profilo eolico'!B8113</f>
        <v>77.892375841740687</v>
      </c>
      <c r="H8111">
        <f t="shared" si="252"/>
        <v>1138.4335154826958</v>
      </c>
      <c r="I8111">
        <f>IF(LCOH!$C$28=Menu!$A$1,'Approvvigionamento energia'!C8111,0)+IF(LCOH!$C$28=Menu!$A$2,'Approvvigionamento energia'!D8111,0)+IF(LCOH!$C$28=Menu!$A$3,'Approvvigionamento energia'!E8111,0)+IF(LCOH!$C$28=Menu!$A$4,'Approvvigionamento energia'!F8111,0)+IF(LCOH!$C$28=Menu!$A$5,'Approvvigionamento energia'!G8111,0)+IF(LCOH!$C$28=Menu!$A$6,'Approvvigionamento energia'!H8111,0)</f>
        <v>155.78475168348137</v>
      </c>
      <c r="J8111">
        <f>'Approvvigionamento energia'!A8111+'Approvvigionamento energia'!B8111+'Approvvigionamento energia'!I8111</f>
        <v>209.18475168348138</v>
      </c>
      <c r="K8111">
        <f>IF(MIN(LCOH!$C$18,J8111)&gt;=$P$48*LCOH!$C$18, MIN(LCOH!$C$18,J8111),0)</f>
        <v>0</v>
      </c>
      <c r="L8111">
        <f t="shared" si="253"/>
        <v>209.18475168348138</v>
      </c>
      <c r="M8111">
        <f>K8111/LCOH!$C$18</f>
        <v>0</v>
      </c>
      <c r="N8111">
        <f>K8111/LCOH!$C$34</f>
        <v>0</v>
      </c>
    </row>
    <row r="8112" spans="1:14" x14ac:dyDescent="0.35">
      <c r="A8112">
        <f>'Profilo fotovoltaico'!B8114*LCOH!$C$20</f>
        <v>0</v>
      </c>
      <c r="B8112">
        <f>'Profilo eolico'!B8114*LCOH!$C$21</f>
        <v>51.7</v>
      </c>
      <c r="C8112">
        <f>$P$35*'Profilo fotovoltaico'!B8114</f>
        <v>0</v>
      </c>
      <c r="D8112">
        <f>$Q$37*'Profilo eolico'!B8114</f>
        <v>301.65062404629168</v>
      </c>
      <c r="E8112">
        <f>$P$39*'Profilo fotovoltaico'!B8114+'Approvvigionamento energia'!$Q$39*'Profilo eolico'!B8114</f>
        <v>226.23796803471873</v>
      </c>
      <c r="F8112">
        <f>$P$41*'Profilo fotovoltaico'!B8114+'Approvvigionamento energia'!$Q$41*'Profilo eolico'!B8114</f>
        <v>150.82531202314584</v>
      </c>
      <c r="G8112">
        <f>$P$43*'Profilo fotovoltaico'!B8114+'Approvvigionamento energia'!$Q$43*'Profilo eolico'!B8114</f>
        <v>75.412656011572921</v>
      </c>
      <c r="H8112">
        <f t="shared" si="252"/>
        <v>1138.4335154826958</v>
      </c>
      <c r="I8112">
        <f>IF(LCOH!$C$28=Menu!$A$1,'Approvvigionamento energia'!C8112,0)+IF(LCOH!$C$28=Menu!$A$2,'Approvvigionamento energia'!D8112,0)+IF(LCOH!$C$28=Menu!$A$3,'Approvvigionamento energia'!E8112,0)+IF(LCOH!$C$28=Menu!$A$4,'Approvvigionamento energia'!F8112,0)+IF(LCOH!$C$28=Menu!$A$5,'Approvvigionamento energia'!G8112,0)+IF(LCOH!$C$28=Menu!$A$6,'Approvvigionamento energia'!H8112,0)</f>
        <v>150.82531202314584</v>
      </c>
      <c r="J8112">
        <f>'Approvvigionamento energia'!A8112+'Approvvigionamento energia'!B8112+'Approvvigionamento energia'!I8112</f>
        <v>202.52531202314583</v>
      </c>
      <c r="K8112">
        <f>IF(MIN(LCOH!$C$18,J8112)&gt;=$P$48*LCOH!$C$18, MIN(LCOH!$C$18,J8112),0)</f>
        <v>0</v>
      </c>
      <c r="L8112">
        <f t="shared" si="253"/>
        <v>202.52531202314583</v>
      </c>
      <c r="M8112">
        <f>K8112/LCOH!$C$18</f>
        <v>0</v>
      </c>
      <c r="N8112">
        <f>K8112/LCOH!$C$34</f>
        <v>0</v>
      </c>
    </row>
    <row r="8113" spans="1:14" x14ac:dyDescent="0.35">
      <c r="A8113">
        <f>'Profilo fotovoltaico'!B8115*LCOH!$C$20</f>
        <v>0</v>
      </c>
      <c r="B8113">
        <f>'Profilo eolico'!B8115*LCOH!$C$21</f>
        <v>50.3</v>
      </c>
      <c r="C8113">
        <f>$P$35*'Profilo fotovoltaico'!B8115</f>
        <v>0</v>
      </c>
      <c r="D8113">
        <f>$Q$37*'Profilo eolico'!B8115</f>
        <v>293.48213519397427</v>
      </c>
      <c r="E8113">
        <f>$P$39*'Profilo fotovoltaico'!B8115+'Approvvigionamento energia'!$Q$39*'Profilo eolico'!B8115</f>
        <v>220.11160139548068</v>
      </c>
      <c r="F8113">
        <f>$P$41*'Profilo fotovoltaico'!B8115+'Approvvigionamento energia'!$Q$41*'Profilo eolico'!B8115</f>
        <v>146.74106759698714</v>
      </c>
      <c r="G8113">
        <f>$P$43*'Profilo fotovoltaico'!B8115+'Approvvigionamento energia'!$Q$43*'Profilo eolico'!B8115</f>
        <v>73.370533798493568</v>
      </c>
      <c r="H8113">
        <f t="shared" si="252"/>
        <v>1138.4335154826958</v>
      </c>
      <c r="I8113">
        <f>IF(LCOH!$C$28=Menu!$A$1,'Approvvigionamento energia'!C8113,0)+IF(LCOH!$C$28=Menu!$A$2,'Approvvigionamento energia'!D8113,0)+IF(LCOH!$C$28=Menu!$A$3,'Approvvigionamento energia'!E8113,0)+IF(LCOH!$C$28=Menu!$A$4,'Approvvigionamento energia'!F8113,0)+IF(LCOH!$C$28=Menu!$A$5,'Approvvigionamento energia'!G8113,0)+IF(LCOH!$C$28=Menu!$A$6,'Approvvigionamento energia'!H8113,0)</f>
        <v>146.74106759698714</v>
      </c>
      <c r="J8113">
        <f>'Approvvigionamento energia'!A8113+'Approvvigionamento energia'!B8113+'Approvvigionamento energia'!I8113</f>
        <v>197.04106759698715</v>
      </c>
      <c r="K8113">
        <f>IF(MIN(LCOH!$C$18,J8113)&gt;=$P$48*LCOH!$C$18, MIN(LCOH!$C$18,J8113),0)</f>
        <v>0</v>
      </c>
      <c r="L8113">
        <f t="shared" si="253"/>
        <v>197.04106759698715</v>
      </c>
      <c r="M8113">
        <f>K8113/LCOH!$C$18</f>
        <v>0</v>
      </c>
      <c r="N8113">
        <f>K8113/LCOH!$C$34</f>
        <v>0</v>
      </c>
    </row>
    <row r="8114" spans="1:14" x14ac:dyDescent="0.35">
      <c r="A8114">
        <f>'Profilo fotovoltaico'!B8116*LCOH!$C$20</f>
        <v>0</v>
      </c>
      <c r="B8114">
        <f>'Profilo eolico'!B8116*LCOH!$C$21</f>
        <v>50.6</v>
      </c>
      <c r="C8114">
        <f>$P$35*'Profilo fotovoltaico'!B8116</f>
        <v>0</v>
      </c>
      <c r="D8114">
        <f>$Q$37*'Profilo eolico'!B8116</f>
        <v>295.23252566232799</v>
      </c>
      <c r="E8114">
        <f>$P$39*'Profilo fotovoltaico'!B8116+'Approvvigionamento energia'!$Q$39*'Profilo eolico'!B8116</f>
        <v>221.42439424674598</v>
      </c>
      <c r="F8114">
        <f>$P$41*'Profilo fotovoltaico'!B8116+'Approvvigionamento energia'!$Q$41*'Profilo eolico'!B8116</f>
        <v>147.61626283116399</v>
      </c>
      <c r="G8114">
        <f>$P$43*'Profilo fotovoltaico'!B8116+'Approvvigionamento energia'!$Q$43*'Profilo eolico'!B8116</f>
        <v>73.808131415581997</v>
      </c>
      <c r="H8114">
        <f t="shared" si="252"/>
        <v>1138.4335154826958</v>
      </c>
      <c r="I8114">
        <f>IF(LCOH!$C$28=Menu!$A$1,'Approvvigionamento energia'!C8114,0)+IF(LCOH!$C$28=Menu!$A$2,'Approvvigionamento energia'!D8114,0)+IF(LCOH!$C$28=Menu!$A$3,'Approvvigionamento energia'!E8114,0)+IF(LCOH!$C$28=Menu!$A$4,'Approvvigionamento energia'!F8114,0)+IF(LCOH!$C$28=Menu!$A$5,'Approvvigionamento energia'!G8114,0)+IF(LCOH!$C$28=Menu!$A$6,'Approvvigionamento energia'!H8114,0)</f>
        <v>147.61626283116399</v>
      </c>
      <c r="J8114">
        <f>'Approvvigionamento energia'!A8114+'Approvvigionamento energia'!B8114+'Approvvigionamento energia'!I8114</f>
        <v>198.21626283116399</v>
      </c>
      <c r="K8114">
        <f>IF(MIN(LCOH!$C$18,J8114)&gt;=$P$48*LCOH!$C$18, MIN(LCOH!$C$18,J8114),0)</f>
        <v>0</v>
      </c>
      <c r="L8114">
        <f t="shared" si="253"/>
        <v>198.21626283116399</v>
      </c>
      <c r="M8114">
        <f>K8114/LCOH!$C$18</f>
        <v>0</v>
      </c>
      <c r="N8114">
        <f>K8114/LCOH!$C$34</f>
        <v>0</v>
      </c>
    </row>
    <row r="8115" spans="1:14" x14ac:dyDescent="0.35">
      <c r="A8115">
        <f>'Profilo fotovoltaico'!B8117*LCOH!$C$20</f>
        <v>0</v>
      </c>
      <c r="B8115">
        <f>'Profilo eolico'!B8117*LCOH!$C$21</f>
        <v>52.8</v>
      </c>
      <c r="C8115">
        <f>$P$35*'Profilo fotovoltaico'!B8117</f>
        <v>0</v>
      </c>
      <c r="D8115">
        <f>$Q$37*'Profilo eolico'!B8117</f>
        <v>308.06872243025532</v>
      </c>
      <c r="E8115">
        <f>$P$39*'Profilo fotovoltaico'!B8117+'Approvvigionamento energia'!$Q$39*'Profilo eolico'!B8117</f>
        <v>231.05154182269146</v>
      </c>
      <c r="F8115">
        <f>$P$41*'Profilo fotovoltaico'!B8117+'Approvvigionamento energia'!$Q$41*'Profilo eolico'!B8117</f>
        <v>154.03436121512766</v>
      </c>
      <c r="G8115">
        <f>$P$43*'Profilo fotovoltaico'!B8117+'Approvvigionamento energia'!$Q$43*'Profilo eolico'!B8117</f>
        <v>77.01718060756383</v>
      </c>
      <c r="H8115">
        <f t="shared" si="252"/>
        <v>1138.4335154826958</v>
      </c>
      <c r="I8115">
        <f>IF(LCOH!$C$28=Menu!$A$1,'Approvvigionamento energia'!C8115,0)+IF(LCOH!$C$28=Menu!$A$2,'Approvvigionamento energia'!D8115,0)+IF(LCOH!$C$28=Menu!$A$3,'Approvvigionamento energia'!E8115,0)+IF(LCOH!$C$28=Menu!$A$4,'Approvvigionamento energia'!F8115,0)+IF(LCOH!$C$28=Menu!$A$5,'Approvvigionamento energia'!G8115,0)+IF(LCOH!$C$28=Menu!$A$6,'Approvvigionamento energia'!H8115,0)</f>
        <v>154.03436121512766</v>
      </c>
      <c r="J8115">
        <f>'Approvvigionamento energia'!A8115+'Approvvigionamento energia'!B8115+'Approvvigionamento energia'!I8115</f>
        <v>206.83436121512767</v>
      </c>
      <c r="K8115">
        <f>IF(MIN(LCOH!$C$18,J8115)&gt;=$P$48*LCOH!$C$18, MIN(LCOH!$C$18,J8115),0)</f>
        <v>0</v>
      </c>
      <c r="L8115">
        <f t="shared" si="253"/>
        <v>206.83436121512767</v>
      </c>
      <c r="M8115">
        <f>K8115/LCOH!$C$18</f>
        <v>0</v>
      </c>
      <c r="N8115">
        <f>K8115/LCOH!$C$34</f>
        <v>0</v>
      </c>
    </row>
    <row r="8116" spans="1:14" x14ac:dyDescent="0.35">
      <c r="A8116">
        <f>'Profilo fotovoltaico'!B8118*LCOH!$C$20</f>
        <v>0</v>
      </c>
      <c r="B8116">
        <f>'Profilo eolico'!B8118*LCOH!$C$21</f>
        <v>56.9</v>
      </c>
      <c r="C8116">
        <f>$P$35*'Profilo fotovoltaico'!B8118</f>
        <v>0</v>
      </c>
      <c r="D8116">
        <f>$Q$37*'Profilo eolico'!B8118</f>
        <v>331.99072549775616</v>
      </c>
      <c r="E8116">
        <f>$P$39*'Profilo fotovoltaico'!B8118+'Approvvigionamento energia'!$Q$39*'Profilo eolico'!B8118</f>
        <v>248.99304412331713</v>
      </c>
      <c r="F8116">
        <f>$P$41*'Profilo fotovoltaico'!B8118+'Approvvigionamento energia'!$Q$41*'Profilo eolico'!B8118</f>
        <v>165.99536274887808</v>
      </c>
      <c r="G8116">
        <f>$P$43*'Profilo fotovoltaico'!B8118+'Approvvigionamento energia'!$Q$43*'Profilo eolico'!B8118</f>
        <v>82.99768137443904</v>
      </c>
      <c r="H8116">
        <f t="shared" si="252"/>
        <v>1138.4335154826958</v>
      </c>
      <c r="I8116">
        <f>IF(LCOH!$C$28=Menu!$A$1,'Approvvigionamento energia'!C8116,0)+IF(LCOH!$C$28=Menu!$A$2,'Approvvigionamento energia'!D8116,0)+IF(LCOH!$C$28=Menu!$A$3,'Approvvigionamento energia'!E8116,0)+IF(LCOH!$C$28=Menu!$A$4,'Approvvigionamento energia'!F8116,0)+IF(LCOH!$C$28=Menu!$A$5,'Approvvigionamento energia'!G8116,0)+IF(LCOH!$C$28=Menu!$A$6,'Approvvigionamento energia'!H8116,0)</f>
        <v>165.99536274887808</v>
      </c>
      <c r="J8116">
        <f>'Approvvigionamento energia'!A8116+'Approvvigionamento energia'!B8116+'Approvvigionamento energia'!I8116</f>
        <v>222.89536274887809</v>
      </c>
      <c r="K8116">
        <f>IF(MIN(LCOH!$C$18,J8116)&gt;=$P$48*LCOH!$C$18, MIN(LCOH!$C$18,J8116),0)</f>
        <v>0</v>
      </c>
      <c r="L8116">
        <f t="shared" si="253"/>
        <v>222.89536274887809</v>
      </c>
      <c r="M8116">
        <f>K8116/LCOH!$C$18</f>
        <v>0</v>
      </c>
      <c r="N8116">
        <f>K8116/LCOH!$C$34</f>
        <v>0</v>
      </c>
    </row>
    <row r="8117" spans="1:14" x14ac:dyDescent="0.35">
      <c r="A8117">
        <f>'Profilo fotovoltaico'!B8119*LCOH!$C$20</f>
        <v>0</v>
      </c>
      <c r="B8117">
        <f>'Profilo eolico'!B8119*LCOH!$C$21</f>
        <v>58.4</v>
      </c>
      <c r="C8117">
        <f>$P$35*'Profilo fotovoltaico'!B8119</f>
        <v>0</v>
      </c>
      <c r="D8117">
        <f>$Q$37*'Profilo eolico'!B8119</f>
        <v>340.74267783952479</v>
      </c>
      <c r="E8117">
        <f>$P$39*'Profilo fotovoltaico'!B8119+'Approvvigionamento energia'!$Q$39*'Profilo eolico'!B8119</f>
        <v>255.55700837964358</v>
      </c>
      <c r="F8117">
        <f>$P$41*'Profilo fotovoltaico'!B8119+'Approvvigionamento energia'!$Q$41*'Profilo eolico'!B8119</f>
        <v>170.37133891976239</v>
      </c>
      <c r="G8117">
        <f>$P$43*'Profilo fotovoltaico'!B8119+'Approvvigionamento energia'!$Q$43*'Profilo eolico'!B8119</f>
        <v>85.185669459881197</v>
      </c>
      <c r="H8117">
        <f t="shared" si="252"/>
        <v>1138.4335154826958</v>
      </c>
      <c r="I8117">
        <f>IF(LCOH!$C$28=Menu!$A$1,'Approvvigionamento energia'!C8117,0)+IF(LCOH!$C$28=Menu!$A$2,'Approvvigionamento energia'!D8117,0)+IF(LCOH!$C$28=Menu!$A$3,'Approvvigionamento energia'!E8117,0)+IF(LCOH!$C$28=Menu!$A$4,'Approvvigionamento energia'!F8117,0)+IF(LCOH!$C$28=Menu!$A$5,'Approvvigionamento energia'!G8117,0)+IF(LCOH!$C$28=Menu!$A$6,'Approvvigionamento energia'!H8117,0)</f>
        <v>170.37133891976239</v>
      </c>
      <c r="J8117">
        <f>'Approvvigionamento energia'!A8117+'Approvvigionamento energia'!B8117+'Approvvigionamento energia'!I8117</f>
        <v>228.7713389197624</v>
      </c>
      <c r="K8117">
        <f>IF(MIN(LCOH!$C$18,J8117)&gt;=$P$48*LCOH!$C$18, MIN(LCOH!$C$18,J8117),0)</f>
        <v>0</v>
      </c>
      <c r="L8117">
        <f t="shared" si="253"/>
        <v>228.7713389197624</v>
      </c>
      <c r="M8117">
        <f>K8117/LCOH!$C$18</f>
        <v>0</v>
      </c>
      <c r="N8117">
        <f>K8117/LCOH!$C$34</f>
        <v>0</v>
      </c>
    </row>
    <row r="8118" spans="1:14" x14ac:dyDescent="0.35">
      <c r="A8118">
        <f>'Profilo fotovoltaico'!B8120*LCOH!$C$20</f>
        <v>0</v>
      </c>
      <c r="B8118">
        <f>'Profilo eolico'!B8120*LCOH!$C$21</f>
        <v>58.1</v>
      </c>
      <c r="C8118">
        <f>$P$35*'Profilo fotovoltaico'!B8120</f>
        <v>0</v>
      </c>
      <c r="D8118">
        <f>$Q$37*'Profilo eolico'!B8120</f>
        <v>338.99228737117107</v>
      </c>
      <c r="E8118">
        <f>$P$39*'Profilo fotovoltaico'!B8120+'Approvvigionamento energia'!$Q$39*'Profilo eolico'!B8120</f>
        <v>254.24421552837828</v>
      </c>
      <c r="F8118">
        <f>$P$41*'Profilo fotovoltaico'!B8120+'Approvvigionamento energia'!$Q$41*'Profilo eolico'!B8120</f>
        <v>169.49614368558554</v>
      </c>
      <c r="G8118">
        <f>$P$43*'Profilo fotovoltaico'!B8120+'Approvvigionamento energia'!$Q$43*'Profilo eolico'!B8120</f>
        <v>84.748071842792768</v>
      </c>
      <c r="H8118">
        <f t="shared" si="252"/>
        <v>1138.4335154826958</v>
      </c>
      <c r="I8118">
        <f>IF(LCOH!$C$28=Menu!$A$1,'Approvvigionamento energia'!C8118,0)+IF(LCOH!$C$28=Menu!$A$2,'Approvvigionamento energia'!D8118,0)+IF(LCOH!$C$28=Menu!$A$3,'Approvvigionamento energia'!E8118,0)+IF(LCOH!$C$28=Menu!$A$4,'Approvvigionamento energia'!F8118,0)+IF(LCOH!$C$28=Menu!$A$5,'Approvvigionamento energia'!G8118,0)+IF(LCOH!$C$28=Menu!$A$6,'Approvvigionamento energia'!H8118,0)</f>
        <v>169.49614368558554</v>
      </c>
      <c r="J8118">
        <f>'Approvvigionamento energia'!A8118+'Approvvigionamento energia'!B8118+'Approvvigionamento energia'!I8118</f>
        <v>227.59614368558553</v>
      </c>
      <c r="K8118">
        <f>IF(MIN(LCOH!$C$18,J8118)&gt;=$P$48*LCOH!$C$18, MIN(LCOH!$C$18,J8118),0)</f>
        <v>0</v>
      </c>
      <c r="L8118">
        <f t="shared" si="253"/>
        <v>227.59614368558553</v>
      </c>
      <c r="M8118">
        <f>K8118/LCOH!$C$18</f>
        <v>0</v>
      </c>
      <c r="N8118">
        <f>K8118/LCOH!$C$34</f>
        <v>0</v>
      </c>
    </row>
    <row r="8119" spans="1:14" x14ac:dyDescent="0.35">
      <c r="A8119">
        <f>'Profilo fotovoltaico'!B8121*LCOH!$C$20</f>
        <v>0</v>
      </c>
      <c r="B8119">
        <f>'Profilo eolico'!B8121*LCOH!$C$21</f>
        <v>60.400000000000006</v>
      </c>
      <c r="C8119">
        <f>$P$35*'Profilo fotovoltaico'!B8121</f>
        <v>0</v>
      </c>
      <c r="D8119">
        <f>$Q$37*'Profilo eolico'!B8121</f>
        <v>352.41194762854963</v>
      </c>
      <c r="E8119">
        <f>$P$39*'Profilo fotovoltaico'!B8121+'Approvvigionamento energia'!$Q$39*'Profilo eolico'!B8121</f>
        <v>264.30896072141223</v>
      </c>
      <c r="F8119">
        <f>$P$41*'Profilo fotovoltaico'!B8121+'Approvvigionamento energia'!$Q$41*'Profilo eolico'!B8121</f>
        <v>176.20597381427481</v>
      </c>
      <c r="G8119">
        <f>$P$43*'Profilo fotovoltaico'!B8121+'Approvvigionamento energia'!$Q$43*'Profilo eolico'!B8121</f>
        <v>88.102986907137407</v>
      </c>
      <c r="H8119">
        <f t="shared" si="252"/>
        <v>1138.4335154826958</v>
      </c>
      <c r="I8119">
        <f>IF(LCOH!$C$28=Menu!$A$1,'Approvvigionamento energia'!C8119,0)+IF(LCOH!$C$28=Menu!$A$2,'Approvvigionamento energia'!D8119,0)+IF(LCOH!$C$28=Menu!$A$3,'Approvvigionamento energia'!E8119,0)+IF(LCOH!$C$28=Menu!$A$4,'Approvvigionamento energia'!F8119,0)+IF(LCOH!$C$28=Menu!$A$5,'Approvvigionamento energia'!G8119,0)+IF(LCOH!$C$28=Menu!$A$6,'Approvvigionamento energia'!H8119,0)</f>
        <v>176.20597381427481</v>
      </c>
      <c r="J8119">
        <f>'Approvvigionamento energia'!A8119+'Approvvigionamento energia'!B8119+'Approvvigionamento energia'!I8119</f>
        <v>236.60597381427482</v>
      </c>
      <c r="K8119">
        <f>IF(MIN(LCOH!$C$18,J8119)&gt;=$P$48*LCOH!$C$18, MIN(LCOH!$C$18,J8119),0)</f>
        <v>0</v>
      </c>
      <c r="L8119">
        <f t="shared" si="253"/>
        <v>236.60597381427482</v>
      </c>
      <c r="M8119">
        <f>K8119/LCOH!$C$18</f>
        <v>0</v>
      </c>
      <c r="N8119">
        <f>K8119/LCOH!$C$34</f>
        <v>0</v>
      </c>
    </row>
    <row r="8120" spans="1:14" x14ac:dyDescent="0.35">
      <c r="A8120">
        <f>'Profilo fotovoltaico'!B8122*LCOH!$C$20</f>
        <v>4</v>
      </c>
      <c r="B8120">
        <f>'Profilo eolico'!B8122*LCOH!$C$21</f>
        <v>65.3</v>
      </c>
      <c r="C8120">
        <f>$P$35*'Profilo fotovoltaico'!B8122</f>
        <v>29.41844875048826</v>
      </c>
      <c r="D8120">
        <f>$Q$37*'Profilo eolico'!B8122</f>
        <v>381.00165861166039</v>
      </c>
      <c r="E8120">
        <f>$P$39*'Profilo fotovoltaico'!B8122+'Approvvigionamento energia'!$Q$39*'Profilo eolico'!B8122</f>
        <v>293.10585614636739</v>
      </c>
      <c r="F8120">
        <f>$P$41*'Profilo fotovoltaico'!B8122+'Approvvigionamento energia'!$Q$41*'Profilo eolico'!B8122</f>
        <v>205.21005368107433</v>
      </c>
      <c r="G8120">
        <f>$P$43*'Profilo fotovoltaico'!B8122+'Approvvigionamento energia'!$Q$43*'Profilo eolico'!B8122</f>
        <v>117.3142512157813</v>
      </c>
      <c r="H8120">
        <f t="shared" si="252"/>
        <v>1138.4335154826958</v>
      </c>
      <c r="I8120">
        <f>IF(LCOH!$C$28=Menu!$A$1,'Approvvigionamento energia'!C8120,0)+IF(LCOH!$C$28=Menu!$A$2,'Approvvigionamento energia'!D8120,0)+IF(LCOH!$C$28=Menu!$A$3,'Approvvigionamento energia'!E8120,0)+IF(LCOH!$C$28=Menu!$A$4,'Approvvigionamento energia'!F8120,0)+IF(LCOH!$C$28=Menu!$A$5,'Approvvigionamento energia'!G8120,0)+IF(LCOH!$C$28=Menu!$A$6,'Approvvigionamento energia'!H8120,0)</f>
        <v>205.21005368107433</v>
      </c>
      <c r="J8120">
        <f>'Approvvigionamento energia'!A8120+'Approvvigionamento energia'!B8120+'Approvvigionamento energia'!I8120</f>
        <v>274.51005368107434</v>
      </c>
      <c r="K8120">
        <f>IF(MIN(LCOH!$C$18,J8120)&gt;=$P$48*LCOH!$C$18, MIN(LCOH!$C$18,J8120),0)</f>
        <v>0</v>
      </c>
      <c r="L8120">
        <f t="shared" si="253"/>
        <v>274.51005368107434</v>
      </c>
      <c r="M8120">
        <f>K8120/LCOH!$C$18</f>
        <v>0</v>
      </c>
      <c r="N8120">
        <f>K8120/LCOH!$C$34</f>
        <v>0</v>
      </c>
    </row>
    <row r="8121" spans="1:14" x14ac:dyDescent="0.35">
      <c r="A8121">
        <f>'Profilo fotovoltaico'!B8123*LCOH!$C$20</f>
        <v>69</v>
      </c>
      <c r="B8121">
        <f>'Profilo eolico'!B8123*LCOH!$C$21</f>
        <v>66.8</v>
      </c>
      <c r="C8121">
        <f>$P$35*'Profilo fotovoltaico'!B8123</f>
        <v>507.4682409459225</v>
      </c>
      <c r="D8121">
        <f>$Q$37*'Profilo eolico'!B8123</f>
        <v>389.75361095342902</v>
      </c>
      <c r="E8121">
        <f>$P$39*'Profilo fotovoltaico'!B8123+'Approvvigionamento energia'!$Q$39*'Profilo eolico'!B8123</f>
        <v>419.18226845155243</v>
      </c>
      <c r="F8121">
        <f>$P$41*'Profilo fotovoltaico'!B8123+'Approvvigionamento energia'!$Q$41*'Profilo eolico'!B8123</f>
        <v>448.61092594967579</v>
      </c>
      <c r="G8121">
        <f>$P$43*'Profilo fotovoltaico'!B8123+'Approvvigionamento energia'!$Q$43*'Profilo eolico'!B8123</f>
        <v>478.03958344779915</v>
      </c>
      <c r="H8121">
        <f t="shared" si="252"/>
        <v>1138.4335154826958</v>
      </c>
      <c r="I8121">
        <f>IF(LCOH!$C$28=Menu!$A$1,'Approvvigionamento energia'!C8121,0)+IF(LCOH!$C$28=Menu!$A$2,'Approvvigionamento energia'!D8121,0)+IF(LCOH!$C$28=Menu!$A$3,'Approvvigionamento energia'!E8121,0)+IF(LCOH!$C$28=Menu!$A$4,'Approvvigionamento energia'!F8121,0)+IF(LCOH!$C$28=Menu!$A$5,'Approvvigionamento energia'!G8121,0)+IF(LCOH!$C$28=Menu!$A$6,'Approvvigionamento energia'!H8121,0)</f>
        <v>448.61092594967579</v>
      </c>
      <c r="J8121">
        <f>'Approvvigionamento energia'!A8121+'Approvvigionamento energia'!B8121+'Approvvigionamento energia'!I8121</f>
        <v>584.41092594967586</v>
      </c>
      <c r="K8121">
        <f>IF(MIN(LCOH!$C$18,J8121)&gt;=$P$48*LCOH!$C$18, MIN(LCOH!$C$18,J8121),0)</f>
        <v>584.41092594967586</v>
      </c>
      <c r="L8121">
        <f t="shared" si="253"/>
        <v>0</v>
      </c>
      <c r="M8121">
        <f>K8121/LCOH!$C$18</f>
        <v>0.38960728396645056</v>
      </c>
      <c r="N8121">
        <f>K8121/LCOH!$C$34</f>
        <v>11.260326126197993</v>
      </c>
    </row>
    <row r="8122" spans="1:14" x14ac:dyDescent="0.35">
      <c r="A8122">
        <f>'Profilo fotovoltaico'!B8124*LCOH!$C$20</f>
        <v>187</v>
      </c>
      <c r="B8122">
        <f>'Profilo eolico'!B8124*LCOH!$C$21</f>
        <v>63.2</v>
      </c>
      <c r="C8122">
        <f>$P$35*'Profilo fotovoltaico'!B8124</f>
        <v>1375.3124790853262</v>
      </c>
      <c r="D8122">
        <f>$Q$37*'Profilo eolico'!B8124</f>
        <v>368.74892533318439</v>
      </c>
      <c r="E8122">
        <f>$P$39*'Profilo fotovoltaico'!B8124+'Approvvigionamento energia'!$Q$39*'Profilo eolico'!B8124</f>
        <v>620.38981377121991</v>
      </c>
      <c r="F8122">
        <f>$P$41*'Profilo fotovoltaico'!B8124+'Approvvigionamento energia'!$Q$41*'Profilo eolico'!B8124</f>
        <v>872.03070220925531</v>
      </c>
      <c r="G8122">
        <f>$P$43*'Profilo fotovoltaico'!B8124+'Approvvigionamento energia'!$Q$43*'Profilo eolico'!B8124</f>
        <v>1123.6715906472907</v>
      </c>
      <c r="H8122">
        <f t="shared" si="252"/>
        <v>1138.4335154826958</v>
      </c>
      <c r="I8122">
        <f>IF(LCOH!$C$28=Menu!$A$1,'Approvvigionamento energia'!C8122,0)+IF(LCOH!$C$28=Menu!$A$2,'Approvvigionamento energia'!D8122,0)+IF(LCOH!$C$28=Menu!$A$3,'Approvvigionamento energia'!E8122,0)+IF(LCOH!$C$28=Menu!$A$4,'Approvvigionamento energia'!F8122,0)+IF(LCOH!$C$28=Menu!$A$5,'Approvvigionamento energia'!G8122,0)+IF(LCOH!$C$28=Menu!$A$6,'Approvvigionamento energia'!H8122,0)</f>
        <v>872.03070220925531</v>
      </c>
      <c r="J8122">
        <f>'Approvvigionamento energia'!A8122+'Approvvigionamento energia'!B8122+'Approvvigionamento energia'!I8122</f>
        <v>1122.2307022092552</v>
      </c>
      <c r="K8122">
        <f>IF(MIN(LCOH!$C$18,J8122)&gt;=$P$48*LCOH!$C$18, MIN(LCOH!$C$18,J8122),0)</f>
        <v>1122.2307022092552</v>
      </c>
      <c r="L8122">
        <f t="shared" si="253"/>
        <v>0</v>
      </c>
      <c r="M8122">
        <f>K8122/LCOH!$C$18</f>
        <v>0.74815380147283683</v>
      </c>
      <c r="N8122">
        <f>K8122/LCOH!$C$34</f>
        <v>21.622942239099331</v>
      </c>
    </row>
    <row r="8123" spans="1:14" x14ac:dyDescent="0.35">
      <c r="A8123">
        <f>'Profilo fotovoltaico'!B8125*LCOH!$C$20</f>
        <v>292</v>
      </c>
      <c r="B8123">
        <f>'Profilo eolico'!B8125*LCOH!$C$21</f>
        <v>82.199999999999989</v>
      </c>
      <c r="C8123">
        <f>$P$35*'Profilo fotovoltaico'!B8125</f>
        <v>2147.5467587856429</v>
      </c>
      <c r="D8123">
        <f>$Q$37*'Profilo eolico'!B8125</f>
        <v>479.60698832892012</v>
      </c>
      <c r="E8123">
        <f>$P$39*'Profilo fotovoltaico'!B8125+'Approvvigionamento energia'!$Q$39*'Profilo eolico'!B8125</f>
        <v>896.59193094310081</v>
      </c>
      <c r="F8123">
        <f>$P$41*'Profilo fotovoltaico'!B8125+'Approvvigionamento energia'!$Q$41*'Profilo eolico'!B8125</f>
        <v>1313.5768735572815</v>
      </c>
      <c r="G8123">
        <f>$P$43*'Profilo fotovoltaico'!B8125+'Approvvigionamento energia'!$Q$43*'Profilo eolico'!B8125</f>
        <v>1730.5618161714622</v>
      </c>
      <c r="H8123">
        <f t="shared" si="252"/>
        <v>1138.4335154826958</v>
      </c>
      <c r="I8123">
        <f>IF(LCOH!$C$28=Menu!$A$1,'Approvvigionamento energia'!C8123,0)+IF(LCOH!$C$28=Menu!$A$2,'Approvvigionamento energia'!D8123,0)+IF(LCOH!$C$28=Menu!$A$3,'Approvvigionamento energia'!E8123,0)+IF(LCOH!$C$28=Menu!$A$4,'Approvvigionamento energia'!F8123,0)+IF(LCOH!$C$28=Menu!$A$5,'Approvvigionamento energia'!G8123,0)+IF(LCOH!$C$28=Menu!$A$6,'Approvvigionamento energia'!H8123,0)</f>
        <v>1313.5768735572815</v>
      </c>
      <c r="J8123">
        <f>'Approvvigionamento energia'!A8123+'Approvvigionamento energia'!B8123+'Approvvigionamento energia'!I8123</f>
        <v>1687.7768735572815</v>
      </c>
      <c r="K8123">
        <f>IF(MIN(LCOH!$C$18,J8123)&gt;=$P$48*LCOH!$C$18, MIN(LCOH!$C$18,J8123),0)</f>
        <v>1500</v>
      </c>
      <c r="L8123">
        <f t="shared" si="253"/>
        <v>187.77687355728153</v>
      </c>
      <c r="M8123">
        <f>K8123/LCOH!$C$18</f>
        <v>1</v>
      </c>
      <c r="N8123">
        <f>K8123/LCOH!$C$34</f>
        <v>28.901734104046245</v>
      </c>
    </row>
    <row r="8124" spans="1:14" x14ac:dyDescent="0.35">
      <c r="A8124">
        <f>'Profilo fotovoltaico'!B8126*LCOH!$C$20</f>
        <v>360</v>
      </c>
      <c r="B8124">
        <f>'Profilo eolico'!B8126*LCOH!$C$21</f>
        <v>86.8</v>
      </c>
      <c r="C8124">
        <f>$P$35*'Profilo fotovoltaico'!B8126</f>
        <v>2647.6603875439432</v>
      </c>
      <c r="D8124">
        <f>$Q$37*'Profilo eolico'!B8126</f>
        <v>506.44630884367729</v>
      </c>
      <c r="E8124">
        <f>$P$39*'Profilo fotovoltaico'!B8126+'Approvvigionamento energia'!$Q$39*'Profilo eolico'!B8126</f>
        <v>1041.7498285187437</v>
      </c>
      <c r="F8124">
        <f>$P$41*'Profilo fotovoltaico'!B8126+'Approvvigionamento energia'!$Q$41*'Profilo eolico'!B8126</f>
        <v>1577.0533481938103</v>
      </c>
      <c r="G8124">
        <f>$P$43*'Profilo fotovoltaico'!B8126+'Approvvigionamento energia'!$Q$43*'Profilo eolico'!B8126</f>
        <v>2112.3568678688771</v>
      </c>
      <c r="H8124">
        <f t="shared" si="252"/>
        <v>1138.4335154826958</v>
      </c>
      <c r="I8124">
        <f>IF(LCOH!$C$28=Menu!$A$1,'Approvvigionamento energia'!C8124,0)+IF(LCOH!$C$28=Menu!$A$2,'Approvvigionamento energia'!D8124,0)+IF(LCOH!$C$28=Menu!$A$3,'Approvvigionamento energia'!E8124,0)+IF(LCOH!$C$28=Menu!$A$4,'Approvvigionamento energia'!F8124,0)+IF(LCOH!$C$28=Menu!$A$5,'Approvvigionamento energia'!G8124,0)+IF(LCOH!$C$28=Menu!$A$6,'Approvvigionamento energia'!H8124,0)</f>
        <v>1577.0533481938103</v>
      </c>
      <c r="J8124">
        <f>'Approvvigionamento energia'!A8124+'Approvvigionamento energia'!B8124+'Approvvigionamento energia'!I8124</f>
        <v>2023.8533481938102</v>
      </c>
      <c r="K8124">
        <f>IF(MIN(LCOH!$C$18,J8124)&gt;=$P$48*LCOH!$C$18, MIN(LCOH!$C$18,J8124),0)</f>
        <v>1500</v>
      </c>
      <c r="L8124">
        <f t="shared" si="253"/>
        <v>523.85334819381023</v>
      </c>
      <c r="M8124">
        <f>K8124/LCOH!$C$18</f>
        <v>1</v>
      </c>
      <c r="N8124">
        <f>K8124/LCOH!$C$34</f>
        <v>28.901734104046245</v>
      </c>
    </row>
    <row r="8125" spans="1:14" x14ac:dyDescent="0.35">
      <c r="A8125">
        <f>'Profilo fotovoltaico'!B8127*LCOH!$C$20</f>
        <v>377</v>
      </c>
      <c r="B8125">
        <f>'Profilo eolico'!B8127*LCOH!$C$21</f>
        <v>82.5</v>
      </c>
      <c r="C8125">
        <f>$P$35*'Profilo fotovoltaico'!B8127</f>
        <v>2772.6887947335185</v>
      </c>
      <c r="D8125">
        <f>$Q$37*'Profilo eolico'!B8127</f>
        <v>481.35737879727395</v>
      </c>
      <c r="E8125">
        <f>$P$39*'Profilo fotovoltaico'!B8127+'Approvvigionamento energia'!$Q$39*'Profilo eolico'!B8127</f>
        <v>1054.190232781335</v>
      </c>
      <c r="F8125">
        <f>$P$41*'Profilo fotovoltaico'!B8127+'Approvvigionamento energia'!$Q$41*'Profilo eolico'!B8127</f>
        <v>1627.0230867653963</v>
      </c>
      <c r="G8125">
        <f>$P$43*'Profilo fotovoltaico'!B8127+'Approvvigionamento energia'!$Q$43*'Profilo eolico'!B8127</f>
        <v>2199.8559407494577</v>
      </c>
      <c r="H8125">
        <f t="shared" si="252"/>
        <v>1138.4335154826958</v>
      </c>
      <c r="I8125">
        <f>IF(LCOH!$C$28=Menu!$A$1,'Approvvigionamento energia'!C8125,0)+IF(LCOH!$C$28=Menu!$A$2,'Approvvigionamento energia'!D8125,0)+IF(LCOH!$C$28=Menu!$A$3,'Approvvigionamento energia'!E8125,0)+IF(LCOH!$C$28=Menu!$A$4,'Approvvigionamento energia'!F8125,0)+IF(LCOH!$C$28=Menu!$A$5,'Approvvigionamento energia'!G8125,0)+IF(LCOH!$C$28=Menu!$A$6,'Approvvigionamento energia'!H8125,0)</f>
        <v>1627.0230867653963</v>
      </c>
      <c r="J8125">
        <f>'Approvvigionamento energia'!A8125+'Approvvigionamento energia'!B8125+'Approvvigionamento energia'!I8125</f>
        <v>2086.5230867653963</v>
      </c>
      <c r="K8125">
        <f>IF(MIN(LCOH!$C$18,J8125)&gt;=$P$48*LCOH!$C$18, MIN(LCOH!$C$18,J8125),0)</f>
        <v>1500</v>
      </c>
      <c r="L8125">
        <f t="shared" si="253"/>
        <v>586.52308676539633</v>
      </c>
      <c r="M8125">
        <f>K8125/LCOH!$C$18</f>
        <v>1</v>
      </c>
      <c r="N8125">
        <f>K8125/LCOH!$C$34</f>
        <v>28.901734104046245</v>
      </c>
    </row>
    <row r="8126" spans="1:14" x14ac:dyDescent="0.35">
      <c r="A8126">
        <f>'Profilo fotovoltaico'!B8128*LCOH!$C$20</f>
        <v>345</v>
      </c>
      <c r="B8126">
        <f>'Profilo eolico'!B8128*LCOH!$C$21</f>
        <v>80.600000000000009</v>
      </c>
      <c r="C8126">
        <f>$P$35*'Profilo fotovoltaico'!B8128</f>
        <v>2537.3412047296124</v>
      </c>
      <c r="D8126">
        <f>$Q$37*'Profilo eolico'!B8128</f>
        <v>470.27157249770033</v>
      </c>
      <c r="E8126">
        <f>$P$39*'Profilo fotovoltaico'!B8128+'Approvvigionamento energia'!$Q$39*'Profilo eolico'!B8128</f>
        <v>987.03898055567834</v>
      </c>
      <c r="F8126">
        <f>$P$41*'Profilo fotovoltaico'!B8128+'Approvvigionamento energia'!$Q$41*'Profilo eolico'!B8128</f>
        <v>1503.8063886136563</v>
      </c>
      <c r="G8126">
        <f>$P$43*'Profilo fotovoltaico'!B8128+'Approvvigionamento energia'!$Q$43*'Profilo eolico'!B8128</f>
        <v>2020.5737966716345</v>
      </c>
      <c r="H8126">
        <f t="shared" si="252"/>
        <v>1138.4335154826958</v>
      </c>
      <c r="I8126">
        <f>IF(LCOH!$C$28=Menu!$A$1,'Approvvigionamento energia'!C8126,0)+IF(LCOH!$C$28=Menu!$A$2,'Approvvigionamento energia'!D8126,0)+IF(LCOH!$C$28=Menu!$A$3,'Approvvigionamento energia'!E8126,0)+IF(LCOH!$C$28=Menu!$A$4,'Approvvigionamento energia'!F8126,0)+IF(LCOH!$C$28=Menu!$A$5,'Approvvigionamento energia'!G8126,0)+IF(LCOH!$C$28=Menu!$A$6,'Approvvigionamento energia'!H8126,0)</f>
        <v>1503.8063886136563</v>
      </c>
      <c r="J8126">
        <f>'Approvvigionamento energia'!A8126+'Approvvigionamento energia'!B8126+'Approvvigionamento energia'!I8126</f>
        <v>1929.4063886136564</v>
      </c>
      <c r="K8126">
        <f>IF(MIN(LCOH!$C$18,J8126)&gt;=$P$48*LCOH!$C$18, MIN(LCOH!$C$18,J8126),0)</f>
        <v>1500</v>
      </c>
      <c r="L8126">
        <f t="shared" si="253"/>
        <v>429.40638861365642</v>
      </c>
      <c r="M8126">
        <f>K8126/LCOH!$C$18</f>
        <v>1</v>
      </c>
      <c r="N8126">
        <f>K8126/LCOH!$C$34</f>
        <v>28.901734104046245</v>
      </c>
    </row>
    <row r="8127" spans="1:14" x14ac:dyDescent="0.35">
      <c r="A8127">
        <f>'Profilo fotovoltaico'!B8129*LCOH!$C$20</f>
        <v>275</v>
      </c>
      <c r="B8127">
        <f>'Profilo eolico'!B8129*LCOH!$C$21</f>
        <v>82.5</v>
      </c>
      <c r="C8127">
        <f>$P$35*'Profilo fotovoltaico'!B8129</f>
        <v>2022.518351596068</v>
      </c>
      <c r="D8127">
        <f>$Q$37*'Profilo eolico'!B8129</f>
        <v>481.35737879727395</v>
      </c>
      <c r="E8127">
        <f>$P$39*'Profilo fotovoltaico'!B8129+'Approvvigionamento energia'!$Q$39*'Profilo eolico'!B8129</f>
        <v>866.64762199697248</v>
      </c>
      <c r="F8127">
        <f>$P$41*'Profilo fotovoltaico'!B8129+'Approvvigionamento energia'!$Q$41*'Profilo eolico'!B8129</f>
        <v>1251.9378651966711</v>
      </c>
      <c r="G8127">
        <f>$P$43*'Profilo fotovoltaico'!B8129+'Approvvigionamento energia'!$Q$43*'Profilo eolico'!B8129</f>
        <v>1637.2281083963694</v>
      </c>
      <c r="H8127">
        <f t="shared" si="252"/>
        <v>1138.4335154826958</v>
      </c>
      <c r="I8127">
        <f>IF(LCOH!$C$28=Menu!$A$1,'Approvvigionamento energia'!C8127,0)+IF(LCOH!$C$28=Menu!$A$2,'Approvvigionamento energia'!D8127,0)+IF(LCOH!$C$28=Menu!$A$3,'Approvvigionamento energia'!E8127,0)+IF(LCOH!$C$28=Menu!$A$4,'Approvvigionamento energia'!F8127,0)+IF(LCOH!$C$28=Menu!$A$5,'Approvvigionamento energia'!G8127,0)+IF(LCOH!$C$28=Menu!$A$6,'Approvvigionamento energia'!H8127,0)</f>
        <v>1251.9378651966711</v>
      </c>
      <c r="J8127">
        <f>'Approvvigionamento energia'!A8127+'Approvvigionamento energia'!B8127+'Approvvigionamento energia'!I8127</f>
        <v>1609.4378651966711</v>
      </c>
      <c r="K8127">
        <f>IF(MIN(LCOH!$C$18,J8127)&gt;=$P$48*LCOH!$C$18, MIN(LCOH!$C$18,J8127),0)</f>
        <v>1500</v>
      </c>
      <c r="L8127">
        <f t="shared" si="253"/>
        <v>109.43786519667105</v>
      </c>
      <c r="M8127">
        <f>K8127/LCOH!$C$18</f>
        <v>1</v>
      </c>
      <c r="N8127">
        <f>K8127/LCOH!$C$34</f>
        <v>28.901734104046245</v>
      </c>
    </row>
    <row r="8128" spans="1:14" x14ac:dyDescent="0.35">
      <c r="A8128">
        <f>'Profilo fotovoltaico'!B8130*LCOH!$C$20</f>
        <v>158</v>
      </c>
      <c r="B8128">
        <f>'Profilo eolico'!B8130*LCOH!$C$21</f>
        <v>84.3</v>
      </c>
      <c r="C8128">
        <f>$P$35*'Profilo fotovoltaico'!B8130</f>
        <v>1162.0287256442862</v>
      </c>
      <c r="D8128">
        <f>$Q$37*'Profilo eolico'!B8130</f>
        <v>491.85972160739624</v>
      </c>
      <c r="E8128">
        <f>$P$39*'Profilo fotovoltaico'!B8130+'Approvvigionamento energia'!$Q$39*'Profilo eolico'!B8130</f>
        <v>659.40197261661865</v>
      </c>
      <c r="F8128">
        <f>$P$41*'Profilo fotovoltaico'!B8130+'Approvvigionamento energia'!$Q$41*'Profilo eolico'!B8130</f>
        <v>826.94422362584123</v>
      </c>
      <c r="G8128">
        <f>$P$43*'Profilo fotovoltaico'!B8130+'Approvvigionamento energia'!$Q$43*'Profilo eolico'!B8130</f>
        <v>994.48647463506381</v>
      </c>
      <c r="H8128">
        <f t="shared" si="252"/>
        <v>1138.4335154826958</v>
      </c>
      <c r="I8128">
        <f>IF(LCOH!$C$28=Menu!$A$1,'Approvvigionamento energia'!C8128,0)+IF(LCOH!$C$28=Menu!$A$2,'Approvvigionamento energia'!D8128,0)+IF(LCOH!$C$28=Menu!$A$3,'Approvvigionamento energia'!E8128,0)+IF(LCOH!$C$28=Menu!$A$4,'Approvvigionamento energia'!F8128,0)+IF(LCOH!$C$28=Menu!$A$5,'Approvvigionamento energia'!G8128,0)+IF(LCOH!$C$28=Menu!$A$6,'Approvvigionamento energia'!H8128,0)</f>
        <v>826.94422362584123</v>
      </c>
      <c r="J8128">
        <f>'Approvvigionamento energia'!A8128+'Approvvigionamento energia'!B8128+'Approvvigionamento energia'!I8128</f>
        <v>1069.2442236258412</v>
      </c>
      <c r="K8128">
        <f>IF(MIN(LCOH!$C$18,J8128)&gt;=$P$48*LCOH!$C$18, MIN(LCOH!$C$18,J8128),0)</f>
        <v>1069.2442236258412</v>
      </c>
      <c r="L8128">
        <f t="shared" si="253"/>
        <v>0</v>
      </c>
      <c r="M8128">
        <f>K8128/LCOH!$C$18</f>
        <v>0.71282948241722743</v>
      </c>
      <c r="N8128">
        <f>K8128/LCOH!$C$34</f>
        <v>20.602008162347616</v>
      </c>
    </row>
    <row r="8129" spans="1:14" x14ac:dyDescent="0.35">
      <c r="A8129">
        <f>'Profilo fotovoltaico'!B8131*LCOH!$C$20</f>
        <v>24</v>
      </c>
      <c r="B8129">
        <f>'Profilo eolico'!B8131*LCOH!$C$21</f>
        <v>93.8</v>
      </c>
      <c r="C8129">
        <f>$P$35*'Profilo fotovoltaico'!B8131</f>
        <v>176.51069250292957</v>
      </c>
      <c r="D8129">
        <f>$Q$37*'Profilo eolico'!B8131</f>
        <v>547.28875310526416</v>
      </c>
      <c r="E8129">
        <f>$P$39*'Profilo fotovoltaico'!B8131+'Approvvigionamento energia'!$Q$39*'Profilo eolico'!B8131</f>
        <v>454.59423795468041</v>
      </c>
      <c r="F8129">
        <f>$P$41*'Profilo fotovoltaico'!B8131+'Approvvigionamento energia'!$Q$41*'Profilo eolico'!B8131</f>
        <v>361.89972280409688</v>
      </c>
      <c r="G8129">
        <f>$P$43*'Profilo fotovoltaico'!B8131+'Approvvigionamento energia'!$Q$43*'Profilo eolico'!B8131</f>
        <v>269.20520765351318</v>
      </c>
      <c r="H8129">
        <f t="shared" si="252"/>
        <v>1138.4335154826958</v>
      </c>
      <c r="I8129">
        <f>IF(LCOH!$C$28=Menu!$A$1,'Approvvigionamento energia'!C8129,0)+IF(LCOH!$C$28=Menu!$A$2,'Approvvigionamento energia'!D8129,0)+IF(LCOH!$C$28=Menu!$A$3,'Approvvigionamento energia'!E8129,0)+IF(LCOH!$C$28=Menu!$A$4,'Approvvigionamento energia'!F8129,0)+IF(LCOH!$C$28=Menu!$A$5,'Approvvigionamento energia'!G8129,0)+IF(LCOH!$C$28=Menu!$A$6,'Approvvigionamento energia'!H8129,0)</f>
        <v>361.89972280409688</v>
      </c>
      <c r="J8129">
        <f>'Approvvigionamento energia'!A8129+'Approvvigionamento energia'!B8129+'Approvvigionamento energia'!I8129</f>
        <v>479.69972280409689</v>
      </c>
      <c r="K8129">
        <f>IF(MIN(LCOH!$C$18,J8129)&gt;=$P$48*LCOH!$C$18, MIN(LCOH!$C$18,J8129),0)</f>
        <v>479.69972280409689</v>
      </c>
      <c r="L8129">
        <f t="shared" si="253"/>
        <v>0</v>
      </c>
      <c r="M8129">
        <f>K8129/LCOH!$C$18</f>
        <v>0.31979981520273126</v>
      </c>
      <c r="N8129">
        <f>K8129/LCOH!$C$34</f>
        <v>9.2427692255124647</v>
      </c>
    </row>
    <row r="8130" spans="1:14" x14ac:dyDescent="0.35">
      <c r="A8130">
        <f>'Profilo fotovoltaico'!B8132*LCOH!$C$20</f>
        <v>0</v>
      </c>
      <c r="B8130">
        <f>'Profilo eolico'!B8132*LCOH!$C$21</f>
        <v>100</v>
      </c>
      <c r="C8130">
        <f>$P$35*'Profilo fotovoltaico'!B8132</f>
        <v>0</v>
      </c>
      <c r="D8130">
        <f>$Q$37*'Profilo eolico'!B8132</f>
        <v>583.46348945124112</v>
      </c>
      <c r="E8130">
        <f>$P$39*'Profilo fotovoltaico'!B8132+'Approvvigionamento energia'!$Q$39*'Profilo eolico'!B8132</f>
        <v>437.59761708843081</v>
      </c>
      <c r="F8130">
        <f>$P$41*'Profilo fotovoltaico'!B8132+'Approvvigionamento energia'!$Q$41*'Profilo eolico'!B8132</f>
        <v>291.73174472562056</v>
      </c>
      <c r="G8130">
        <f>$P$43*'Profilo fotovoltaico'!B8132+'Approvvigionamento energia'!$Q$43*'Profilo eolico'!B8132</f>
        <v>145.86587236281028</v>
      </c>
      <c r="H8130">
        <f t="shared" ref="H8130:H8193" si="254">$P$45</f>
        <v>1138.4335154826958</v>
      </c>
      <c r="I8130">
        <f>IF(LCOH!$C$28=Menu!$A$1,'Approvvigionamento energia'!C8130,0)+IF(LCOH!$C$28=Menu!$A$2,'Approvvigionamento energia'!D8130,0)+IF(LCOH!$C$28=Menu!$A$3,'Approvvigionamento energia'!E8130,0)+IF(LCOH!$C$28=Menu!$A$4,'Approvvigionamento energia'!F8130,0)+IF(LCOH!$C$28=Menu!$A$5,'Approvvigionamento energia'!G8130,0)+IF(LCOH!$C$28=Menu!$A$6,'Approvvigionamento energia'!H8130,0)</f>
        <v>291.73174472562056</v>
      </c>
      <c r="J8130">
        <f>'Approvvigionamento energia'!A8130+'Approvvigionamento energia'!B8130+'Approvvigionamento energia'!I8130</f>
        <v>391.73174472562056</v>
      </c>
      <c r="K8130">
        <f>IF(MIN(LCOH!$C$18,J8130)&gt;=$P$48*LCOH!$C$18, MIN(LCOH!$C$18,J8130),0)</f>
        <v>391.73174472562056</v>
      </c>
      <c r="L8130">
        <f t="shared" si="253"/>
        <v>0</v>
      </c>
      <c r="M8130">
        <f>K8130/LCOH!$C$18</f>
        <v>0.26115449648374706</v>
      </c>
      <c r="N8130">
        <f>K8130/LCOH!$C$34</f>
        <v>7.5478178174493369</v>
      </c>
    </row>
    <row r="8131" spans="1:14" x14ac:dyDescent="0.35">
      <c r="A8131">
        <f>'Profilo fotovoltaico'!B8133*LCOH!$C$20</f>
        <v>0</v>
      </c>
      <c r="B8131">
        <f>'Profilo eolico'!B8133*LCOH!$C$21</f>
        <v>97.8</v>
      </c>
      <c r="C8131">
        <f>$P$35*'Profilo fotovoltaico'!B8133</f>
        <v>0</v>
      </c>
      <c r="D8131">
        <f>$Q$37*'Profilo eolico'!B8133</f>
        <v>570.62729268331373</v>
      </c>
      <c r="E8131">
        <f>$P$39*'Profilo fotovoltaico'!B8133+'Approvvigionamento energia'!$Q$39*'Profilo eolico'!B8133</f>
        <v>427.97046951248529</v>
      </c>
      <c r="F8131">
        <f>$P$41*'Profilo fotovoltaico'!B8133+'Approvvigionamento energia'!$Q$41*'Profilo eolico'!B8133</f>
        <v>285.31364634165686</v>
      </c>
      <c r="G8131">
        <f>$P$43*'Profilo fotovoltaico'!B8133+'Approvvigionamento energia'!$Q$43*'Profilo eolico'!B8133</f>
        <v>142.65682317082843</v>
      </c>
      <c r="H8131">
        <f t="shared" si="254"/>
        <v>1138.4335154826958</v>
      </c>
      <c r="I8131">
        <f>IF(LCOH!$C$28=Menu!$A$1,'Approvvigionamento energia'!C8131,0)+IF(LCOH!$C$28=Menu!$A$2,'Approvvigionamento energia'!D8131,0)+IF(LCOH!$C$28=Menu!$A$3,'Approvvigionamento energia'!E8131,0)+IF(LCOH!$C$28=Menu!$A$4,'Approvvigionamento energia'!F8131,0)+IF(LCOH!$C$28=Menu!$A$5,'Approvvigionamento energia'!G8131,0)+IF(LCOH!$C$28=Menu!$A$6,'Approvvigionamento energia'!H8131,0)</f>
        <v>285.31364634165686</v>
      </c>
      <c r="J8131">
        <f>'Approvvigionamento energia'!A8131+'Approvvigionamento energia'!B8131+'Approvvigionamento energia'!I8131</f>
        <v>383.11364634165687</v>
      </c>
      <c r="K8131">
        <f>IF(MIN(LCOH!$C$18,J8131)&gt;=$P$48*LCOH!$C$18, MIN(LCOH!$C$18,J8131),0)</f>
        <v>383.11364634165687</v>
      </c>
      <c r="L8131">
        <f t="shared" ref="L8131:L8194" si="255">J8131-K8131</f>
        <v>0</v>
      </c>
      <c r="M8131">
        <f>K8131/LCOH!$C$18</f>
        <v>0.25540909756110458</v>
      </c>
      <c r="N8131">
        <f>K8131/LCOH!$C$34</f>
        <v>7.3817658254654503</v>
      </c>
    </row>
    <row r="8132" spans="1:14" x14ac:dyDescent="0.35">
      <c r="A8132">
        <f>'Profilo fotovoltaico'!B8134*LCOH!$C$20</f>
        <v>0</v>
      </c>
      <c r="B8132">
        <f>'Profilo eolico'!B8134*LCOH!$C$21</f>
        <v>91.6</v>
      </c>
      <c r="C8132">
        <f>$P$35*'Profilo fotovoltaico'!B8134</f>
        <v>0</v>
      </c>
      <c r="D8132">
        <f>$Q$37*'Profilo eolico'!B8134</f>
        <v>534.45255633733689</v>
      </c>
      <c r="E8132">
        <f>$P$39*'Profilo fotovoltaico'!B8134+'Approvvigionamento energia'!$Q$39*'Profilo eolico'!B8134</f>
        <v>400.83941725300264</v>
      </c>
      <c r="F8132">
        <f>$P$41*'Profilo fotovoltaico'!B8134+'Approvvigionamento energia'!$Q$41*'Profilo eolico'!B8134</f>
        <v>267.22627816866844</v>
      </c>
      <c r="G8132">
        <f>$P$43*'Profilo fotovoltaico'!B8134+'Approvvigionamento energia'!$Q$43*'Profilo eolico'!B8134</f>
        <v>133.61313908433422</v>
      </c>
      <c r="H8132">
        <f t="shared" si="254"/>
        <v>1138.4335154826958</v>
      </c>
      <c r="I8132">
        <f>IF(LCOH!$C$28=Menu!$A$1,'Approvvigionamento energia'!C8132,0)+IF(LCOH!$C$28=Menu!$A$2,'Approvvigionamento energia'!D8132,0)+IF(LCOH!$C$28=Menu!$A$3,'Approvvigionamento energia'!E8132,0)+IF(LCOH!$C$28=Menu!$A$4,'Approvvigionamento energia'!F8132,0)+IF(LCOH!$C$28=Menu!$A$5,'Approvvigionamento energia'!G8132,0)+IF(LCOH!$C$28=Menu!$A$6,'Approvvigionamento energia'!H8132,0)</f>
        <v>267.22627816866844</v>
      </c>
      <c r="J8132">
        <f>'Approvvigionamento energia'!A8132+'Approvvigionamento energia'!B8132+'Approvvigionamento energia'!I8132</f>
        <v>358.82627816866841</v>
      </c>
      <c r="K8132">
        <f>IF(MIN(LCOH!$C$18,J8132)&gt;=$P$48*LCOH!$C$18, MIN(LCOH!$C$18,J8132),0)</f>
        <v>0</v>
      </c>
      <c r="L8132">
        <f t="shared" si="255"/>
        <v>358.82627816866841</v>
      </c>
      <c r="M8132">
        <f>K8132/LCOH!$C$18</f>
        <v>0</v>
      </c>
      <c r="N8132">
        <f>K8132/LCOH!$C$34</f>
        <v>0</v>
      </c>
    </row>
    <row r="8133" spans="1:14" x14ac:dyDescent="0.35">
      <c r="A8133">
        <f>'Profilo fotovoltaico'!B8135*LCOH!$C$20</f>
        <v>0</v>
      </c>
      <c r="B8133">
        <f>'Profilo eolico'!B8135*LCOH!$C$21</f>
        <v>88.2</v>
      </c>
      <c r="C8133">
        <f>$P$35*'Profilo fotovoltaico'!B8135</f>
        <v>0</v>
      </c>
      <c r="D8133">
        <f>$Q$37*'Profilo eolico'!B8135</f>
        <v>514.61479769599464</v>
      </c>
      <c r="E8133">
        <f>$P$39*'Profilo fotovoltaico'!B8135+'Approvvigionamento energia'!$Q$39*'Profilo eolico'!B8135</f>
        <v>385.96109827199598</v>
      </c>
      <c r="F8133">
        <f>$P$41*'Profilo fotovoltaico'!B8135+'Approvvigionamento energia'!$Q$41*'Profilo eolico'!B8135</f>
        <v>257.30739884799732</v>
      </c>
      <c r="G8133">
        <f>$P$43*'Profilo fotovoltaico'!B8135+'Approvvigionamento energia'!$Q$43*'Profilo eolico'!B8135</f>
        <v>128.65369942399866</v>
      </c>
      <c r="H8133">
        <f t="shared" si="254"/>
        <v>1138.4335154826958</v>
      </c>
      <c r="I8133">
        <f>IF(LCOH!$C$28=Menu!$A$1,'Approvvigionamento energia'!C8133,0)+IF(LCOH!$C$28=Menu!$A$2,'Approvvigionamento energia'!D8133,0)+IF(LCOH!$C$28=Menu!$A$3,'Approvvigionamento energia'!E8133,0)+IF(LCOH!$C$28=Menu!$A$4,'Approvvigionamento energia'!F8133,0)+IF(LCOH!$C$28=Menu!$A$5,'Approvvigionamento energia'!G8133,0)+IF(LCOH!$C$28=Menu!$A$6,'Approvvigionamento energia'!H8133,0)</f>
        <v>257.30739884799732</v>
      </c>
      <c r="J8133">
        <f>'Approvvigionamento energia'!A8133+'Approvvigionamento energia'!B8133+'Approvvigionamento energia'!I8133</f>
        <v>345.50739884799731</v>
      </c>
      <c r="K8133">
        <f>IF(MIN(LCOH!$C$18,J8133)&gt;=$P$48*LCOH!$C$18, MIN(LCOH!$C$18,J8133),0)</f>
        <v>0</v>
      </c>
      <c r="L8133">
        <f t="shared" si="255"/>
        <v>345.50739884799731</v>
      </c>
      <c r="M8133">
        <f>K8133/LCOH!$C$18</f>
        <v>0</v>
      </c>
      <c r="N8133">
        <f>K8133/LCOH!$C$34</f>
        <v>0</v>
      </c>
    </row>
    <row r="8134" spans="1:14" x14ac:dyDescent="0.35">
      <c r="A8134">
        <f>'Profilo fotovoltaico'!B8136*LCOH!$C$20</f>
        <v>0</v>
      </c>
      <c r="B8134">
        <f>'Profilo eolico'!B8136*LCOH!$C$21</f>
        <v>88.7</v>
      </c>
      <c r="C8134">
        <f>$P$35*'Profilo fotovoltaico'!B8136</f>
        <v>0</v>
      </c>
      <c r="D8134">
        <f>$Q$37*'Profilo eolico'!B8136</f>
        <v>517.53211514325085</v>
      </c>
      <c r="E8134">
        <f>$P$39*'Profilo fotovoltaico'!B8136+'Approvvigionamento energia'!$Q$39*'Profilo eolico'!B8136</f>
        <v>388.14908635743814</v>
      </c>
      <c r="F8134">
        <f>$P$41*'Profilo fotovoltaico'!B8136+'Approvvigionamento energia'!$Q$41*'Profilo eolico'!B8136</f>
        <v>258.76605757162542</v>
      </c>
      <c r="G8134">
        <f>$P$43*'Profilo fotovoltaico'!B8136+'Approvvigionamento energia'!$Q$43*'Profilo eolico'!B8136</f>
        <v>129.38302878581271</v>
      </c>
      <c r="H8134">
        <f t="shared" si="254"/>
        <v>1138.4335154826958</v>
      </c>
      <c r="I8134">
        <f>IF(LCOH!$C$28=Menu!$A$1,'Approvvigionamento energia'!C8134,0)+IF(LCOH!$C$28=Menu!$A$2,'Approvvigionamento energia'!D8134,0)+IF(LCOH!$C$28=Menu!$A$3,'Approvvigionamento energia'!E8134,0)+IF(LCOH!$C$28=Menu!$A$4,'Approvvigionamento energia'!F8134,0)+IF(LCOH!$C$28=Menu!$A$5,'Approvvigionamento energia'!G8134,0)+IF(LCOH!$C$28=Menu!$A$6,'Approvvigionamento energia'!H8134,0)</f>
        <v>258.76605757162542</v>
      </c>
      <c r="J8134">
        <f>'Approvvigionamento energia'!A8134+'Approvvigionamento energia'!B8134+'Approvvigionamento energia'!I8134</f>
        <v>347.46605757162541</v>
      </c>
      <c r="K8134">
        <f>IF(MIN(LCOH!$C$18,J8134)&gt;=$P$48*LCOH!$C$18, MIN(LCOH!$C$18,J8134),0)</f>
        <v>0</v>
      </c>
      <c r="L8134">
        <f t="shared" si="255"/>
        <v>347.46605757162541</v>
      </c>
      <c r="M8134">
        <f>K8134/LCOH!$C$18</f>
        <v>0</v>
      </c>
      <c r="N8134">
        <f>K8134/LCOH!$C$34</f>
        <v>0</v>
      </c>
    </row>
    <row r="8135" spans="1:14" x14ac:dyDescent="0.35">
      <c r="A8135">
        <f>'Profilo fotovoltaico'!B8137*LCOH!$C$20</f>
        <v>0</v>
      </c>
      <c r="B8135">
        <f>'Profilo eolico'!B8137*LCOH!$C$21</f>
        <v>93.5</v>
      </c>
      <c r="C8135">
        <f>$P$35*'Profilo fotovoltaico'!B8137</f>
        <v>0</v>
      </c>
      <c r="D8135">
        <f>$Q$37*'Profilo eolico'!B8137</f>
        <v>545.53836263691039</v>
      </c>
      <c r="E8135">
        <f>$P$39*'Profilo fotovoltaico'!B8137+'Approvvigionamento energia'!$Q$39*'Profilo eolico'!B8137</f>
        <v>409.15377197768282</v>
      </c>
      <c r="F8135">
        <f>$P$41*'Profilo fotovoltaico'!B8137+'Approvvigionamento energia'!$Q$41*'Profilo eolico'!B8137</f>
        <v>272.7691813184552</v>
      </c>
      <c r="G8135">
        <f>$P$43*'Profilo fotovoltaico'!B8137+'Approvvigionamento energia'!$Q$43*'Profilo eolico'!B8137</f>
        <v>136.3845906592276</v>
      </c>
      <c r="H8135">
        <f t="shared" si="254"/>
        <v>1138.4335154826958</v>
      </c>
      <c r="I8135">
        <f>IF(LCOH!$C$28=Menu!$A$1,'Approvvigionamento energia'!C8135,0)+IF(LCOH!$C$28=Menu!$A$2,'Approvvigionamento energia'!D8135,0)+IF(LCOH!$C$28=Menu!$A$3,'Approvvigionamento energia'!E8135,0)+IF(LCOH!$C$28=Menu!$A$4,'Approvvigionamento energia'!F8135,0)+IF(LCOH!$C$28=Menu!$A$5,'Approvvigionamento energia'!G8135,0)+IF(LCOH!$C$28=Menu!$A$6,'Approvvigionamento energia'!H8135,0)</f>
        <v>272.7691813184552</v>
      </c>
      <c r="J8135">
        <f>'Approvvigionamento energia'!A8135+'Approvvigionamento energia'!B8135+'Approvvigionamento energia'!I8135</f>
        <v>366.2691813184552</v>
      </c>
      <c r="K8135">
        <f>IF(MIN(LCOH!$C$18,J8135)&gt;=$P$48*LCOH!$C$18, MIN(LCOH!$C$18,J8135),0)</f>
        <v>0</v>
      </c>
      <c r="L8135">
        <f t="shared" si="255"/>
        <v>366.2691813184552</v>
      </c>
      <c r="M8135">
        <f>K8135/LCOH!$C$18</f>
        <v>0</v>
      </c>
      <c r="N8135">
        <f>K8135/LCOH!$C$34</f>
        <v>0</v>
      </c>
    </row>
    <row r="8136" spans="1:14" x14ac:dyDescent="0.35">
      <c r="A8136">
        <f>'Profilo fotovoltaico'!B8138*LCOH!$C$20</f>
        <v>0</v>
      </c>
      <c r="B8136">
        <f>'Profilo eolico'!B8138*LCOH!$C$21</f>
        <v>102.5</v>
      </c>
      <c r="C8136">
        <f>$P$35*'Profilo fotovoltaico'!B8138</f>
        <v>0</v>
      </c>
      <c r="D8136">
        <f>$Q$37*'Profilo eolico'!B8138</f>
        <v>598.05007668752205</v>
      </c>
      <c r="E8136">
        <f>$P$39*'Profilo fotovoltaico'!B8138+'Approvvigionamento energia'!$Q$39*'Profilo eolico'!B8138</f>
        <v>448.53755751564154</v>
      </c>
      <c r="F8136">
        <f>$P$41*'Profilo fotovoltaico'!B8138+'Approvvigionamento energia'!$Q$41*'Profilo eolico'!B8138</f>
        <v>299.02503834376103</v>
      </c>
      <c r="G8136">
        <f>$P$43*'Profilo fotovoltaico'!B8138+'Approvvigionamento energia'!$Q$43*'Profilo eolico'!B8138</f>
        <v>149.51251917188051</v>
      </c>
      <c r="H8136">
        <f t="shared" si="254"/>
        <v>1138.4335154826958</v>
      </c>
      <c r="I8136">
        <f>IF(LCOH!$C$28=Menu!$A$1,'Approvvigionamento energia'!C8136,0)+IF(LCOH!$C$28=Menu!$A$2,'Approvvigionamento energia'!D8136,0)+IF(LCOH!$C$28=Menu!$A$3,'Approvvigionamento energia'!E8136,0)+IF(LCOH!$C$28=Menu!$A$4,'Approvvigionamento energia'!F8136,0)+IF(LCOH!$C$28=Menu!$A$5,'Approvvigionamento energia'!G8136,0)+IF(LCOH!$C$28=Menu!$A$6,'Approvvigionamento energia'!H8136,0)</f>
        <v>299.02503834376103</v>
      </c>
      <c r="J8136">
        <f>'Approvvigionamento energia'!A8136+'Approvvigionamento energia'!B8136+'Approvvigionamento energia'!I8136</f>
        <v>401.52503834376103</v>
      </c>
      <c r="K8136">
        <f>IF(MIN(LCOH!$C$18,J8136)&gt;=$P$48*LCOH!$C$18, MIN(LCOH!$C$18,J8136),0)</f>
        <v>401.52503834376103</v>
      </c>
      <c r="L8136">
        <f t="shared" si="255"/>
        <v>0</v>
      </c>
      <c r="M8136">
        <f>K8136/LCOH!$C$18</f>
        <v>0.26768335889584066</v>
      </c>
      <c r="N8136">
        <f>K8136/LCOH!$C$34</f>
        <v>7.7365132628855688</v>
      </c>
    </row>
    <row r="8137" spans="1:14" x14ac:dyDescent="0.35">
      <c r="A8137">
        <f>'Profilo fotovoltaico'!B8139*LCOH!$C$20</f>
        <v>0</v>
      </c>
      <c r="B8137">
        <f>'Profilo eolico'!B8139*LCOH!$C$21</f>
        <v>112.19999999999999</v>
      </c>
      <c r="C8137">
        <f>$P$35*'Profilo fotovoltaico'!B8139</f>
        <v>0</v>
      </c>
      <c r="D8137">
        <f>$Q$37*'Profilo eolico'!B8139</f>
        <v>654.64603516429247</v>
      </c>
      <c r="E8137">
        <f>$P$39*'Profilo fotovoltaico'!B8139+'Approvvigionamento energia'!$Q$39*'Profilo eolico'!B8139</f>
        <v>490.98452637321935</v>
      </c>
      <c r="F8137">
        <f>$P$41*'Profilo fotovoltaico'!B8139+'Approvvigionamento energia'!$Q$41*'Profilo eolico'!B8139</f>
        <v>327.32301758214624</v>
      </c>
      <c r="G8137">
        <f>$P$43*'Profilo fotovoltaico'!B8139+'Approvvigionamento energia'!$Q$43*'Profilo eolico'!B8139</f>
        <v>163.66150879107312</v>
      </c>
      <c r="H8137">
        <f t="shared" si="254"/>
        <v>1138.4335154826958</v>
      </c>
      <c r="I8137">
        <f>IF(LCOH!$C$28=Menu!$A$1,'Approvvigionamento energia'!C8137,0)+IF(LCOH!$C$28=Menu!$A$2,'Approvvigionamento energia'!D8137,0)+IF(LCOH!$C$28=Menu!$A$3,'Approvvigionamento energia'!E8137,0)+IF(LCOH!$C$28=Menu!$A$4,'Approvvigionamento energia'!F8137,0)+IF(LCOH!$C$28=Menu!$A$5,'Approvvigionamento energia'!G8137,0)+IF(LCOH!$C$28=Menu!$A$6,'Approvvigionamento energia'!H8137,0)</f>
        <v>327.32301758214624</v>
      </c>
      <c r="J8137">
        <f>'Approvvigionamento energia'!A8137+'Approvvigionamento energia'!B8137+'Approvvigionamento energia'!I8137</f>
        <v>439.52301758214622</v>
      </c>
      <c r="K8137">
        <f>IF(MIN(LCOH!$C$18,J8137)&gt;=$P$48*LCOH!$C$18, MIN(LCOH!$C$18,J8137),0)</f>
        <v>439.52301758214622</v>
      </c>
      <c r="L8137">
        <f t="shared" si="255"/>
        <v>0</v>
      </c>
      <c r="M8137">
        <f>K8137/LCOH!$C$18</f>
        <v>0.29301534505476418</v>
      </c>
      <c r="N8137">
        <f>K8137/LCOH!$C$34</f>
        <v>8.4686515911781548</v>
      </c>
    </row>
    <row r="8138" spans="1:14" x14ac:dyDescent="0.35">
      <c r="A8138">
        <f>'Profilo fotovoltaico'!B8140*LCOH!$C$20</f>
        <v>0</v>
      </c>
      <c r="B8138">
        <f>'Profilo eolico'!B8140*LCOH!$C$21</f>
        <v>122</v>
      </c>
      <c r="C8138">
        <f>$P$35*'Profilo fotovoltaico'!B8140</f>
        <v>0</v>
      </c>
      <c r="D8138">
        <f>$Q$37*'Profilo eolico'!B8140</f>
        <v>711.82545713051411</v>
      </c>
      <c r="E8138">
        <f>$P$39*'Profilo fotovoltaico'!B8140+'Approvvigionamento energia'!$Q$39*'Profilo eolico'!B8140</f>
        <v>533.86909284788555</v>
      </c>
      <c r="F8138">
        <f>$P$41*'Profilo fotovoltaico'!B8140+'Approvvigionamento energia'!$Q$41*'Profilo eolico'!B8140</f>
        <v>355.91272856525705</v>
      </c>
      <c r="G8138">
        <f>$P$43*'Profilo fotovoltaico'!B8140+'Approvvigionamento energia'!$Q$43*'Profilo eolico'!B8140</f>
        <v>177.95636428262853</v>
      </c>
      <c r="H8138">
        <f t="shared" si="254"/>
        <v>1138.4335154826958</v>
      </c>
      <c r="I8138">
        <f>IF(LCOH!$C$28=Menu!$A$1,'Approvvigionamento energia'!C8138,0)+IF(LCOH!$C$28=Menu!$A$2,'Approvvigionamento energia'!D8138,0)+IF(LCOH!$C$28=Menu!$A$3,'Approvvigionamento energia'!E8138,0)+IF(LCOH!$C$28=Menu!$A$4,'Approvvigionamento energia'!F8138,0)+IF(LCOH!$C$28=Menu!$A$5,'Approvvigionamento energia'!G8138,0)+IF(LCOH!$C$28=Menu!$A$6,'Approvvigionamento energia'!H8138,0)</f>
        <v>355.91272856525705</v>
      </c>
      <c r="J8138">
        <f>'Approvvigionamento energia'!A8138+'Approvvigionamento energia'!B8138+'Approvvigionamento energia'!I8138</f>
        <v>477.91272856525705</v>
      </c>
      <c r="K8138">
        <f>IF(MIN(LCOH!$C$18,J8138)&gt;=$P$48*LCOH!$C$18, MIN(LCOH!$C$18,J8138),0)</f>
        <v>477.91272856525705</v>
      </c>
      <c r="L8138">
        <f t="shared" si="255"/>
        <v>0</v>
      </c>
      <c r="M8138">
        <f>K8138/LCOH!$C$18</f>
        <v>0.31860848571017136</v>
      </c>
      <c r="N8138">
        <f>K8138/LCOH!$C$34</f>
        <v>9.2083377372881898</v>
      </c>
    </row>
    <row r="8139" spans="1:14" x14ac:dyDescent="0.35">
      <c r="A8139">
        <f>'Profilo fotovoltaico'!B8141*LCOH!$C$20</f>
        <v>0</v>
      </c>
      <c r="B8139">
        <f>'Profilo eolico'!B8141*LCOH!$C$21</f>
        <v>132.5</v>
      </c>
      <c r="C8139">
        <f>$P$35*'Profilo fotovoltaico'!B8141</f>
        <v>0</v>
      </c>
      <c r="D8139">
        <f>$Q$37*'Profilo eolico'!B8141</f>
        <v>773.08912352289451</v>
      </c>
      <c r="E8139">
        <f>$P$39*'Profilo fotovoltaico'!B8141+'Approvvigionamento energia'!$Q$39*'Profilo eolico'!B8141</f>
        <v>579.81684264217085</v>
      </c>
      <c r="F8139">
        <f>$P$41*'Profilo fotovoltaico'!B8141+'Approvvigionamento energia'!$Q$41*'Profilo eolico'!B8141</f>
        <v>386.54456176144726</v>
      </c>
      <c r="G8139">
        <f>$P$43*'Profilo fotovoltaico'!B8141+'Approvvigionamento energia'!$Q$43*'Profilo eolico'!B8141</f>
        <v>193.27228088072363</v>
      </c>
      <c r="H8139">
        <f t="shared" si="254"/>
        <v>1138.4335154826958</v>
      </c>
      <c r="I8139">
        <f>IF(LCOH!$C$28=Menu!$A$1,'Approvvigionamento energia'!C8139,0)+IF(LCOH!$C$28=Menu!$A$2,'Approvvigionamento energia'!D8139,0)+IF(LCOH!$C$28=Menu!$A$3,'Approvvigionamento energia'!E8139,0)+IF(LCOH!$C$28=Menu!$A$4,'Approvvigionamento energia'!F8139,0)+IF(LCOH!$C$28=Menu!$A$5,'Approvvigionamento energia'!G8139,0)+IF(LCOH!$C$28=Menu!$A$6,'Approvvigionamento energia'!H8139,0)</f>
        <v>386.54456176144726</v>
      </c>
      <c r="J8139">
        <f>'Approvvigionamento energia'!A8139+'Approvvigionamento energia'!B8139+'Approvvigionamento energia'!I8139</f>
        <v>519.04456176144731</v>
      </c>
      <c r="K8139">
        <f>IF(MIN(LCOH!$C$18,J8139)&gt;=$P$48*LCOH!$C$18, MIN(LCOH!$C$18,J8139),0)</f>
        <v>519.04456176144731</v>
      </c>
      <c r="L8139">
        <f t="shared" si="255"/>
        <v>0</v>
      </c>
      <c r="M8139">
        <f>K8139/LCOH!$C$18</f>
        <v>0.34602970784096487</v>
      </c>
      <c r="N8139">
        <f>K8139/LCOH!$C$34</f>
        <v>10.000858608120373</v>
      </c>
    </row>
    <row r="8140" spans="1:14" x14ac:dyDescent="0.35">
      <c r="A8140">
        <f>'Profilo fotovoltaico'!B8142*LCOH!$C$20</f>
        <v>0</v>
      </c>
      <c r="B8140">
        <f>'Profilo eolico'!B8142*LCOH!$C$21</f>
        <v>139.30000000000001</v>
      </c>
      <c r="C8140">
        <f>$P$35*'Profilo fotovoltaico'!B8142</f>
        <v>0</v>
      </c>
      <c r="D8140">
        <f>$Q$37*'Profilo eolico'!B8142</f>
        <v>812.76464080557889</v>
      </c>
      <c r="E8140">
        <f>$P$39*'Profilo fotovoltaico'!B8142+'Approvvigionamento energia'!$Q$39*'Profilo eolico'!B8142</f>
        <v>609.57348060418417</v>
      </c>
      <c r="F8140">
        <f>$P$41*'Profilo fotovoltaico'!B8142+'Approvvigionamento energia'!$Q$41*'Profilo eolico'!B8142</f>
        <v>406.38232040278945</v>
      </c>
      <c r="G8140">
        <f>$P$43*'Profilo fotovoltaico'!B8142+'Approvvigionamento energia'!$Q$43*'Profilo eolico'!B8142</f>
        <v>203.19116020139472</v>
      </c>
      <c r="H8140">
        <f t="shared" si="254"/>
        <v>1138.4335154826958</v>
      </c>
      <c r="I8140">
        <f>IF(LCOH!$C$28=Menu!$A$1,'Approvvigionamento energia'!C8140,0)+IF(LCOH!$C$28=Menu!$A$2,'Approvvigionamento energia'!D8140,0)+IF(LCOH!$C$28=Menu!$A$3,'Approvvigionamento energia'!E8140,0)+IF(LCOH!$C$28=Menu!$A$4,'Approvvigionamento energia'!F8140,0)+IF(LCOH!$C$28=Menu!$A$5,'Approvvigionamento energia'!G8140,0)+IF(LCOH!$C$28=Menu!$A$6,'Approvvigionamento energia'!H8140,0)</f>
        <v>406.38232040278945</v>
      </c>
      <c r="J8140">
        <f>'Approvvigionamento energia'!A8140+'Approvvigionamento energia'!B8140+'Approvvigionamento energia'!I8140</f>
        <v>545.6823204027894</v>
      </c>
      <c r="K8140">
        <f>IF(MIN(LCOH!$C$18,J8140)&gt;=$P$48*LCOH!$C$18, MIN(LCOH!$C$18,J8140),0)</f>
        <v>545.6823204027894</v>
      </c>
      <c r="L8140">
        <f t="shared" si="255"/>
        <v>0</v>
      </c>
      <c r="M8140">
        <f>K8140/LCOH!$C$18</f>
        <v>0.36378821360185959</v>
      </c>
      <c r="N8140">
        <f>K8140/LCOH!$C$34</f>
        <v>10.514110219706925</v>
      </c>
    </row>
    <row r="8141" spans="1:14" x14ac:dyDescent="0.35">
      <c r="A8141">
        <f>'Profilo fotovoltaico'!B8143*LCOH!$C$20</f>
        <v>0</v>
      </c>
      <c r="B8141">
        <f>'Profilo eolico'!B8143*LCOH!$C$21</f>
        <v>141.9</v>
      </c>
      <c r="C8141">
        <f>$P$35*'Profilo fotovoltaico'!B8143</f>
        <v>0</v>
      </c>
      <c r="D8141">
        <f>$Q$37*'Profilo eolico'!B8143</f>
        <v>827.93469153131105</v>
      </c>
      <c r="E8141">
        <f>$P$39*'Profilo fotovoltaico'!B8143+'Approvvigionamento energia'!$Q$39*'Profilo eolico'!B8143</f>
        <v>620.95101864848334</v>
      </c>
      <c r="F8141">
        <f>$P$41*'Profilo fotovoltaico'!B8143+'Approvvigionamento energia'!$Q$41*'Profilo eolico'!B8143</f>
        <v>413.96734576565552</v>
      </c>
      <c r="G8141">
        <f>$P$43*'Profilo fotovoltaico'!B8143+'Approvvigionamento energia'!$Q$43*'Profilo eolico'!B8143</f>
        <v>206.98367288282776</v>
      </c>
      <c r="H8141">
        <f t="shared" si="254"/>
        <v>1138.4335154826958</v>
      </c>
      <c r="I8141">
        <f>IF(LCOH!$C$28=Menu!$A$1,'Approvvigionamento energia'!C8141,0)+IF(LCOH!$C$28=Menu!$A$2,'Approvvigionamento energia'!D8141,0)+IF(LCOH!$C$28=Menu!$A$3,'Approvvigionamento energia'!E8141,0)+IF(LCOH!$C$28=Menu!$A$4,'Approvvigionamento energia'!F8141,0)+IF(LCOH!$C$28=Menu!$A$5,'Approvvigionamento energia'!G8141,0)+IF(LCOH!$C$28=Menu!$A$6,'Approvvigionamento energia'!H8141,0)</f>
        <v>413.96734576565552</v>
      </c>
      <c r="J8141">
        <f>'Approvvigionamento energia'!A8141+'Approvvigionamento energia'!B8141+'Approvvigionamento energia'!I8141</f>
        <v>555.8673457656555</v>
      </c>
      <c r="K8141">
        <f>IF(MIN(LCOH!$C$18,J8141)&gt;=$P$48*LCOH!$C$18, MIN(LCOH!$C$18,J8141),0)</f>
        <v>555.8673457656555</v>
      </c>
      <c r="L8141">
        <f t="shared" si="255"/>
        <v>0</v>
      </c>
      <c r="M8141">
        <f>K8141/LCOH!$C$18</f>
        <v>0.37057823051043698</v>
      </c>
      <c r="N8141">
        <f>K8141/LCOH!$C$34</f>
        <v>10.710353482960608</v>
      </c>
    </row>
    <row r="8142" spans="1:14" x14ac:dyDescent="0.35">
      <c r="A8142">
        <f>'Profilo fotovoltaico'!B8144*LCOH!$C$20</f>
        <v>0</v>
      </c>
      <c r="B8142">
        <f>'Profilo eolico'!B8144*LCOH!$C$21</f>
        <v>140.9</v>
      </c>
      <c r="C8142">
        <f>$P$35*'Profilo fotovoltaico'!B8144</f>
        <v>0</v>
      </c>
      <c r="D8142">
        <f>$Q$37*'Profilo eolico'!B8144</f>
        <v>822.10005663679874</v>
      </c>
      <c r="E8142">
        <f>$P$39*'Profilo fotovoltaico'!B8144+'Approvvigionamento energia'!$Q$39*'Profilo eolico'!B8144</f>
        <v>616.57504247759903</v>
      </c>
      <c r="F8142">
        <f>$P$41*'Profilo fotovoltaico'!B8144+'Approvvigionamento energia'!$Q$41*'Profilo eolico'!B8144</f>
        <v>411.05002831839937</v>
      </c>
      <c r="G8142">
        <f>$P$43*'Profilo fotovoltaico'!B8144+'Approvvigionamento energia'!$Q$43*'Profilo eolico'!B8144</f>
        <v>205.52501415919969</v>
      </c>
      <c r="H8142">
        <f t="shared" si="254"/>
        <v>1138.4335154826958</v>
      </c>
      <c r="I8142">
        <f>IF(LCOH!$C$28=Menu!$A$1,'Approvvigionamento energia'!C8142,0)+IF(LCOH!$C$28=Menu!$A$2,'Approvvigionamento energia'!D8142,0)+IF(LCOH!$C$28=Menu!$A$3,'Approvvigionamento energia'!E8142,0)+IF(LCOH!$C$28=Menu!$A$4,'Approvvigionamento energia'!F8142,0)+IF(LCOH!$C$28=Menu!$A$5,'Approvvigionamento energia'!G8142,0)+IF(LCOH!$C$28=Menu!$A$6,'Approvvigionamento energia'!H8142,0)</f>
        <v>411.05002831839937</v>
      </c>
      <c r="J8142">
        <f>'Approvvigionamento energia'!A8142+'Approvvigionamento energia'!B8142+'Approvvigionamento energia'!I8142</f>
        <v>551.9500283183994</v>
      </c>
      <c r="K8142">
        <f>IF(MIN(LCOH!$C$18,J8142)&gt;=$P$48*LCOH!$C$18, MIN(LCOH!$C$18,J8142),0)</f>
        <v>551.9500283183994</v>
      </c>
      <c r="L8142">
        <f t="shared" si="255"/>
        <v>0</v>
      </c>
      <c r="M8142">
        <f>K8142/LCOH!$C$18</f>
        <v>0.36796668554559958</v>
      </c>
      <c r="N8142">
        <f>K8142/LCOH!$C$34</f>
        <v>10.634875304786116</v>
      </c>
    </row>
    <row r="8143" spans="1:14" x14ac:dyDescent="0.35">
      <c r="A8143">
        <f>'Profilo fotovoltaico'!B8145*LCOH!$C$20</f>
        <v>0</v>
      </c>
      <c r="B8143">
        <f>'Profilo eolico'!B8145*LCOH!$C$21</f>
        <v>139.6</v>
      </c>
      <c r="C8143">
        <f>$P$35*'Profilo fotovoltaico'!B8145</f>
        <v>0</v>
      </c>
      <c r="D8143">
        <f>$Q$37*'Profilo eolico'!B8145</f>
        <v>814.51503127393255</v>
      </c>
      <c r="E8143">
        <f>$P$39*'Profilo fotovoltaico'!B8145+'Approvvigionamento energia'!$Q$39*'Profilo eolico'!B8145</f>
        <v>610.88627345544944</v>
      </c>
      <c r="F8143">
        <f>$P$41*'Profilo fotovoltaico'!B8145+'Approvvigionamento energia'!$Q$41*'Profilo eolico'!B8145</f>
        <v>407.25751563696627</v>
      </c>
      <c r="G8143">
        <f>$P$43*'Profilo fotovoltaico'!B8145+'Approvvigionamento energia'!$Q$43*'Profilo eolico'!B8145</f>
        <v>203.62875781848314</v>
      </c>
      <c r="H8143">
        <f t="shared" si="254"/>
        <v>1138.4335154826958</v>
      </c>
      <c r="I8143">
        <f>IF(LCOH!$C$28=Menu!$A$1,'Approvvigionamento energia'!C8143,0)+IF(LCOH!$C$28=Menu!$A$2,'Approvvigionamento energia'!D8143,0)+IF(LCOH!$C$28=Menu!$A$3,'Approvvigionamento energia'!E8143,0)+IF(LCOH!$C$28=Menu!$A$4,'Approvvigionamento energia'!F8143,0)+IF(LCOH!$C$28=Menu!$A$5,'Approvvigionamento energia'!G8143,0)+IF(LCOH!$C$28=Menu!$A$6,'Approvvigionamento energia'!H8143,0)</f>
        <v>407.25751563696627</v>
      </c>
      <c r="J8143">
        <f>'Approvvigionamento energia'!A8143+'Approvvigionamento energia'!B8143+'Approvvigionamento energia'!I8143</f>
        <v>546.85751563696624</v>
      </c>
      <c r="K8143">
        <f>IF(MIN(LCOH!$C$18,J8143)&gt;=$P$48*LCOH!$C$18, MIN(LCOH!$C$18,J8143),0)</f>
        <v>546.85751563696624</v>
      </c>
      <c r="L8143">
        <f t="shared" si="255"/>
        <v>0</v>
      </c>
      <c r="M8143">
        <f>K8143/LCOH!$C$18</f>
        <v>0.36457167709131083</v>
      </c>
      <c r="N8143">
        <f>K8143/LCOH!$C$34</f>
        <v>10.536753673159273</v>
      </c>
    </row>
    <row r="8144" spans="1:14" x14ac:dyDescent="0.35">
      <c r="A8144">
        <f>'Profilo fotovoltaico'!B8146*LCOH!$C$20</f>
        <v>6</v>
      </c>
      <c r="B8144">
        <f>'Profilo eolico'!B8146*LCOH!$C$21</f>
        <v>137.9</v>
      </c>
      <c r="C8144">
        <f>$P$35*'Profilo fotovoltaico'!B8146</f>
        <v>44.127673125732393</v>
      </c>
      <c r="D8144">
        <f>$Q$37*'Profilo eolico'!B8146</f>
        <v>804.59615195326148</v>
      </c>
      <c r="E8144">
        <f>$P$39*'Profilo fotovoltaico'!B8146+'Approvvigionamento energia'!$Q$39*'Profilo eolico'!B8146</f>
        <v>614.47903224637923</v>
      </c>
      <c r="F8144">
        <f>$P$41*'Profilo fotovoltaico'!B8146+'Approvvigionamento energia'!$Q$41*'Profilo eolico'!B8146</f>
        <v>424.36191253949693</v>
      </c>
      <c r="G8144">
        <f>$P$43*'Profilo fotovoltaico'!B8146+'Approvvigionamento energia'!$Q$43*'Profilo eolico'!B8146</f>
        <v>234.24479283261468</v>
      </c>
      <c r="H8144">
        <f t="shared" si="254"/>
        <v>1138.4335154826958</v>
      </c>
      <c r="I8144">
        <f>IF(LCOH!$C$28=Menu!$A$1,'Approvvigionamento energia'!C8144,0)+IF(LCOH!$C$28=Menu!$A$2,'Approvvigionamento energia'!D8144,0)+IF(LCOH!$C$28=Menu!$A$3,'Approvvigionamento energia'!E8144,0)+IF(LCOH!$C$28=Menu!$A$4,'Approvvigionamento energia'!F8144,0)+IF(LCOH!$C$28=Menu!$A$5,'Approvvigionamento energia'!G8144,0)+IF(LCOH!$C$28=Menu!$A$6,'Approvvigionamento energia'!H8144,0)</f>
        <v>424.36191253949693</v>
      </c>
      <c r="J8144">
        <f>'Approvvigionamento energia'!A8144+'Approvvigionamento energia'!B8144+'Approvvigionamento energia'!I8144</f>
        <v>568.26191253949696</v>
      </c>
      <c r="K8144">
        <f>IF(MIN(LCOH!$C$18,J8144)&gt;=$P$48*LCOH!$C$18, MIN(LCOH!$C$18,J8144),0)</f>
        <v>568.26191253949696</v>
      </c>
      <c r="L8144">
        <f t="shared" si="255"/>
        <v>0</v>
      </c>
      <c r="M8144">
        <f>K8144/LCOH!$C$18</f>
        <v>0.3788412750263313</v>
      </c>
      <c r="N8144">
        <f>K8144/LCOH!$C$34</f>
        <v>10.949169798448882</v>
      </c>
    </row>
    <row r="8145" spans="1:14" x14ac:dyDescent="0.35">
      <c r="A8145">
        <f>'Profilo fotovoltaico'!B8147*LCOH!$C$20</f>
        <v>79</v>
      </c>
      <c r="B8145">
        <f>'Profilo eolico'!B8147*LCOH!$C$21</f>
        <v>131</v>
      </c>
      <c r="C8145">
        <f>$P$35*'Profilo fotovoltaico'!B8147</f>
        <v>581.01436282214308</v>
      </c>
      <c r="D8145">
        <f>$Q$37*'Profilo eolico'!B8147</f>
        <v>764.33717118112588</v>
      </c>
      <c r="E8145">
        <f>$P$39*'Profilo fotovoltaico'!B8147+'Approvvigionamento energia'!$Q$39*'Profilo eolico'!B8147</f>
        <v>718.50646909138015</v>
      </c>
      <c r="F8145">
        <f>$P$41*'Profilo fotovoltaico'!B8147+'Approvvigionamento energia'!$Q$41*'Profilo eolico'!B8147</f>
        <v>672.67576700163454</v>
      </c>
      <c r="G8145">
        <f>$P$43*'Profilo fotovoltaico'!B8147+'Approvvigionamento energia'!$Q$43*'Profilo eolico'!B8147</f>
        <v>626.84506491188881</v>
      </c>
      <c r="H8145">
        <f t="shared" si="254"/>
        <v>1138.4335154826958</v>
      </c>
      <c r="I8145">
        <f>IF(LCOH!$C$28=Menu!$A$1,'Approvvigionamento energia'!C8145,0)+IF(LCOH!$C$28=Menu!$A$2,'Approvvigionamento energia'!D8145,0)+IF(LCOH!$C$28=Menu!$A$3,'Approvvigionamento energia'!E8145,0)+IF(LCOH!$C$28=Menu!$A$4,'Approvvigionamento energia'!F8145,0)+IF(LCOH!$C$28=Menu!$A$5,'Approvvigionamento energia'!G8145,0)+IF(LCOH!$C$28=Menu!$A$6,'Approvvigionamento energia'!H8145,0)</f>
        <v>672.67576700163454</v>
      </c>
      <c r="J8145">
        <f>'Approvvigionamento energia'!A8145+'Approvvigionamento energia'!B8145+'Approvvigionamento energia'!I8145</f>
        <v>882.67576700163454</v>
      </c>
      <c r="K8145">
        <f>IF(MIN(LCOH!$C$18,J8145)&gt;=$P$48*LCOH!$C$18, MIN(LCOH!$C$18,J8145),0)</f>
        <v>882.67576700163454</v>
      </c>
      <c r="L8145">
        <f t="shared" si="255"/>
        <v>0</v>
      </c>
      <c r="M8145">
        <f>K8145/LCOH!$C$18</f>
        <v>0.58845051133442305</v>
      </c>
      <c r="N8145">
        <f>K8145/LCOH!$C$34</f>
        <v>17.007240211977546</v>
      </c>
    </row>
    <row r="8146" spans="1:14" x14ac:dyDescent="0.35">
      <c r="A8146">
        <f>'Profilo fotovoltaico'!B8148*LCOH!$C$20</f>
        <v>202</v>
      </c>
      <c r="B8146">
        <f>'Profilo eolico'!B8148*LCOH!$C$21</f>
        <v>122.30000000000001</v>
      </c>
      <c r="C8146">
        <f>$P$35*'Profilo fotovoltaico'!B8148</f>
        <v>1485.6316618996573</v>
      </c>
      <c r="D8146">
        <f>$Q$37*'Profilo eolico'!B8148</f>
        <v>713.57584759886788</v>
      </c>
      <c r="E8146">
        <f>$P$39*'Profilo fotovoltaico'!B8148+'Approvvigionamento energia'!$Q$39*'Profilo eolico'!B8148</f>
        <v>906.58980117406531</v>
      </c>
      <c r="F8146">
        <f>$P$41*'Profilo fotovoltaico'!B8148+'Approvvigionamento energia'!$Q$41*'Profilo eolico'!B8148</f>
        <v>1099.6037547492626</v>
      </c>
      <c r="G8146">
        <f>$P$43*'Profilo fotovoltaico'!B8148+'Approvvigionamento energia'!$Q$43*'Profilo eolico'!B8148</f>
        <v>1292.61770832446</v>
      </c>
      <c r="H8146">
        <f t="shared" si="254"/>
        <v>1138.4335154826958</v>
      </c>
      <c r="I8146">
        <f>IF(LCOH!$C$28=Menu!$A$1,'Approvvigionamento energia'!C8146,0)+IF(LCOH!$C$28=Menu!$A$2,'Approvvigionamento energia'!D8146,0)+IF(LCOH!$C$28=Menu!$A$3,'Approvvigionamento energia'!E8146,0)+IF(LCOH!$C$28=Menu!$A$4,'Approvvigionamento energia'!F8146,0)+IF(LCOH!$C$28=Menu!$A$5,'Approvvigionamento energia'!G8146,0)+IF(LCOH!$C$28=Menu!$A$6,'Approvvigionamento energia'!H8146,0)</f>
        <v>1099.6037547492626</v>
      </c>
      <c r="J8146">
        <f>'Approvvigionamento energia'!A8146+'Approvvigionamento energia'!B8146+'Approvvigionamento energia'!I8146</f>
        <v>1423.9037547492626</v>
      </c>
      <c r="K8146">
        <f>IF(MIN(LCOH!$C$18,J8146)&gt;=$P$48*LCOH!$C$18, MIN(LCOH!$C$18,J8146),0)</f>
        <v>1423.9037547492626</v>
      </c>
      <c r="L8146">
        <f t="shared" si="255"/>
        <v>0</v>
      </c>
      <c r="M8146">
        <f>K8146/LCOH!$C$18</f>
        <v>0.94926916983284171</v>
      </c>
      <c r="N8146">
        <f>K8146/LCOH!$C$34</f>
        <v>27.435525139677509</v>
      </c>
    </row>
    <row r="8147" spans="1:14" x14ac:dyDescent="0.35">
      <c r="A8147">
        <f>'Profilo fotovoltaico'!B8149*LCOH!$C$20</f>
        <v>312</v>
      </c>
      <c r="B8147">
        <f>'Profilo eolico'!B8149*LCOH!$C$21</f>
        <v>135.6</v>
      </c>
      <c r="C8147">
        <f>$P$35*'Profilo fotovoltaico'!B8149</f>
        <v>2294.6390025380842</v>
      </c>
      <c r="D8147">
        <f>$Q$37*'Profilo eolico'!B8149</f>
        <v>791.17649169588287</v>
      </c>
      <c r="E8147">
        <f>$P$39*'Profilo fotovoltaico'!B8149+'Approvvigionamento energia'!$Q$39*'Profilo eolico'!B8149</f>
        <v>1167.0421194064334</v>
      </c>
      <c r="F8147">
        <f>$P$41*'Profilo fotovoltaico'!B8149+'Approvvigionamento energia'!$Q$41*'Profilo eolico'!B8149</f>
        <v>1542.9077471169835</v>
      </c>
      <c r="G8147">
        <f>$P$43*'Profilo fotovoltaico'!B8149+'Approvvigionamento energia'!$Q$43*'Profilo eolico'!B8149</f>
        <v>1918.7733748275339</v>
      </c>
      <c r="H8147">
        <f t="shared" si="254"/>
        <v>1138.4335154826958</v>
      </c>
      <c r="I8147">
        <f>IF(LCOH!$C$28=Menu!$A$1,'Approvvigionamento energia'!C8147,0)+IF(LCOH!$C$28=Menu!$A$2,'Approvvigionamento energia'!D8147,0)+IF(LCOH!$C$28=Menu!$A$3,'Approvvigionamento energia'!E8147,0)+IF(LCOH!$C$28=Menu!$A$4,'Approvvigionamento energia'!F8147,0)+IF(LCOH!$C$28=Menu!$A$5,'Approvvigionamento energia'!G8147,0)+IF(LCOH!$C$28=Menu!$A$6,'Approvvigionamento energia'!H8147,0)</f>
        <v>1542.9077471169835</v>
      </c>
      <c r="J8147">
        <f>'Approvvigionamento energia'!A8147+'Approvvigionamento energia'!B8147+'Approvvigionamento energia'!I8147</f>
        <v>1990.5077471169834</v>
      </c>
      <c r="K8147">
        <f>IF(MIN(LCOH!$C$18,J8147)&gt;=$P$48*LCOH!$C$18, MIN(LCOH!$C$18,J8147),0)</f>
        <v>1500</v>
      </c>
      <c r="L8147">
        <f t="shared" si="255"/>
        <v>490.50774711698341</v>
      </c>
      <c r="M8147">
        <f>K8147/LCOH!$C$18</f>
        <v>1</v>
      </c>
      <c r="N8147">
        <f>K8147/LCOH!$C$34</f>
        <v>28.901734104046245</v>
      </c>
    </row>
    <row r="8148" spans="1:14" x14ac:dyDescent="0.35">
      <c r="A8148">
        <f>'Profilo fotovoltaico'!B8150*LCOH!$C$20</f>
        <v>379</v>
      </c>
      <c r="B8148">
        <f>'Profilo eolico'!B8150*LCOH!$C$21</f>
        <v>147.79999999999998</v>
      </c>
      <c r="C8148">
        <f>$P$35*'Profilo fotovoltaico'!B8150</f>
        <v>2787.3980191087626</v>
      </c>
      <c r="D8148">
        <f>$Q$37*'Profilo eolico'!B8150</f>
        <v>862.35903740893423</v>
      </c>
      <c r="E8148">
        <f>$P$39*'Profilo fotovoltaico'!B8150+'Approvvigionamento energia'!$Q$39*'Profilo eolico'!B8150</f>
        <v>1343.6187828338911</v>
      </c>
      <c r="F8148">
        <f>$P$41*'Profilo fotovoltaico'!B8150+'Approvvigionamento energia'!$Q$41*'Profilo eolico'!B8150</f>
        <v>1824.8785282588483</v>
      </c>
      <c r="G8148">
        <f>$P$43*'Profilo fotovoltaico'!B8150+'Approvvigionamento energia'!$Q$43*'Profilo eolico'!B8150</f>
        <v>2306.1382736838059</v>
      </c>
      <c r="H8148">
        <f t="shared" si="254"/>
        <v>1138.4335154826958</v>
      </c>
      <c r="I8148">
        <f>IF(LCOH!$C$28=Menu!$A$1,'Approvvigionamento energia'!C8148,0)+IF(LCOH!$C$28=Menu!$A$2,'Approvvigionamento energia'!D8148,0)+IF(LCOH!$C$28=Menu!$A$3,'Approvvigionamento energia'!E8148,0)+IF(LCOH!$C$28=Menu!$A$4,'Approvvigionamento energia'!F8148,0)+IF(LCOH!$C$28=Menu!$A$5,'Approvvigionamento energia'!G8148,0)+IF(LCOH!$C$28=Menu!$A$6,'Approvvigionamento energia'!H8148,0)</f>
        <v>1824.8785282588483</v>
      </c>
      <c r="J8148">
        <f>'Approvvigionamento energia'!A8148+'Approvvigionamento energia'!B8148+'Approvvigionamento energia'!I8148</f>
        <v>2351.678528258848</v>
      </c>
      <c r="K8148">
        <f>IF(MIN(LCOH!$C$18,J8148)&gt;=$P$48*LCOH!$C$18, MIN(LCOH!$C$18,J8148),0)</f>
        <v>1500</v>
      </c>
      <c r="L8148">
        <f t="shared" si="255"/>
        <v>851.67852825884802</v>
      </c>
      <c r="M8148">
        <f>K8148/LCOH!$C$18</f>
        <v>1</v>
      </c>
      <c r="N8148">
        <f>K8148/LCOH!$C$34</f>
        <v>28.901734104046245</v>
      </c>
    </row>
    <row r="8149" spans="1:14" x14ac:dyDescent="0.35">
      <c r="A8149">
        <f>'Profilo fotovoltaico'!B8151*LCOH!$C$20</f>
        <v>392</v>
      </c>
      <c r="B8149">
        <f>'Profilo eolico'!B8151*LCOH!$C$21</f>
        <v>144.69999999999999</v>
      </c>
      <c r="C8149">
        <f>$P$35*'Profilo fotovoltaico'!B8151</f>
        <v>2883.0079775478498</v>
      </c>
      <c r="D8149">
        <f>$Q$37*'Profilo eolico'!B8151</f>
        <v>844.27166923594586</v>
      </c>
      <c r="E8149">
        <f>$P$39*'Profilo fotovoltaico'!B8151+'Approvvigionamento energia'!$Q$39*'Profilo eolico'!B8151</f>
        <v>1353.9557463139217</v>
      </c>
      <c r="F8149">
        <f>$P$41*'Profilo fotovoltaico'!B8151+'Approvvigionamento energia'!$Q$41*'Profilo eolico'!B8151</f>
        <v>1863.6398233918978</v>
      </c>
      <c r="G8149">
        <f>$P$43*'Profilo fotovoltaico'!B8151+'Approvvigionamento energia'!$Q$43*'Profilo eolico'!B8151</f>
        <v>2373.3239004698739</v>
      </c>
      <c r="H8149">
        <f t="shared" si="254"/>
        <v>1138.4335154826958</v>
      </c>
      <c r="I8149">
        <f>IF(LCOH!$C$28=Menu!$A$1,'Approvvigionamento energia'!C8149,0)+IF(LCOH!$C$28=Menu!$A$2,'Approvvigionamento energia'!D8149,0)+IF(LCOH!$C$28=Menu!$A$3,'Approvvigionamento energia'!E8149,0)+IF(LCOH!$C$28=Menu!$A$4,'Approvvigionamento energia'!F8149,0)+IF(LCOH!$C$28=Menu!$A$5,'Approvvigionamento energia'!G8149,0)+IF(LCOH!$C$28=Menu!$A$6,'Approvvigionamento energia'!H8149,0)</f>
        <v>1863.6398233918978</v>
      </c>
      <c r="J8149">
        <f>'Approvvigionamento energia'!A8149+'Approvvigionamento energia'!B8149+'Approvvigionamento energia'!I8149</f>
        <v>2400.3398233918979</v>
      </c>
      <c r="K8149">
        <f>IF(MIN(LCOH!$C$18,J8149)&gt;=$P$48*LCOH!$C$18, MIN(LCOH!$C$18,J8149),0)</f>
        <v>1500</v>
      </c>
      <c r="L8149">
        <f t="shared" si="255"/>
        <v>900.33982339189788</v>
      </c>
      <c r="M8149">
        <f>K8149/LCOH!$C$18</f>
        <v>1</v>
      </c>
      <c r="N8149">
        <f>K8149/LCOH!$C$34</f>
        <v>28.901734104046245</v>
      </c>
    </row>
    <row r="8150" spans="1:14" x14ac:dyDescent="0.35">
      <c r="A8150">
        <f>'Profilo fotovoltaico'!B8152*LCOH!$C$20</f>
        <v>355</v>
      </c>
      <c r="B8150">
        <f>'Profilo eolico'!B8152*LCOH!$C$21</f>
        <v>138.30000000000001</v>
      </c>
      <c r="C8150">
        <f>$P$35*'Profilo fotovoltaico'!B8152</f>
        <v>2610.8873266058331</v>
      </c>
      <c r="D8150">
        <f>$Q$37*'Profilo eolico'!B8152</f>
        <v>806.93000591106647</v>
      </c>
      <c r="E8150">
        <f>$P$39*'Profilo fotovoltaico'!B8152+'Approvvigionamento energia'!$Q$39*'Profilo eolico'!B8152</f>
        <v>1257.919336084758</v>
      </c>
      <c r="F8150">
        <f>$P$41*'Profilo fotovoltaico'!B8152+'Approvvigionamento energia'!$Q$41*'Profilo eolico'!B8152</f>
        <v>1708.9086662584498</v>
      </c>
      <c r="G8150">
        <f>$P$43*'Profilo fotovoltaico'!B8152+'Approvvigionamento energia'!$Q$43*'Profilo eolico'!B8152</f>
        <v>2159.8979964321416</v>
      </c>
      <c r="H8150">
        <f t="shared" si="254"/>
        <v>1138.4335154826958</v>
      </c>
      <c r="I8150">
        <f>IF(LCOH!$C$28=Menu!$A$1,'Approvvigionamento energia'!C8150,0)+IF(LCOH!$C$28=Menu!$A$2,'Approvvigionamento energia'!D8150,0)+IF(LCOH!$C$28=Menu!$A$3,'Approvvigionamento energia'!E8150,0)+IF(LCOH!$C$28=Menu!$A$4,'Approvvigionamento energia'!F8150,0)+IF(LCOH!$C$28=Menu!$A$5,'Approvvigionamento energia'!G8150,0)+IF(LCOH!$C$28=Menu!$A$6,'Approvvigionamento energia'!H8150,0)</f>
        <v>1708.9086662584498</v>
      </c>
      <c r="J8150">
        <f>'Approvvigionamento energia'!A8150+'Approvvigionamento energia'!B8150+'Approvvigionamento energia'!I8150</f>
        <v>2202.2086662584497</v>
      </c>
      <c r="K8150">
        <f>IF(MIN(LCOH!$C$18,J8150)&gt;=$P$48*LCOH!$C$18, MIN(LCOH!$C$18,J8150),0)</f>
        <v>1500</v>
      </c>
      <c r="L8150">
        <f t="shared" si="255"/>
        <v>702.20866625844974</v>
      </c>
      <c r="M8150">
        <f>K8150/LCOH!$C$18</f>
        <v>1</v>
      </c>
      <c r="N8150">
        <f>K8150/LCOH!$C$34</f>
        <v>28.901734104046245</v>
      </c>
    </row>
    <row r="8151" spans="1:14" x14ac:dyDescent="0.35">
      <c r="A8151">
        <f>'Profilo fotovoltaico'!B8153*LCOH!$C$20</f>
        <v>272</v>
      </c>
      <c r="B8151">
        <f>'Profilo eolico'!B8153*LCOH!$C$21</f>
        <v>128.39999999999998</v>
      </c>
      <c r="C8151">
        <f>$P$35*'Profilo fotovoltaico'!B8153</f>
        <v>2000.4545150332019</v>
      </c>
      <c r="D8151">
        <f>$Q$37*'Profilo eolico'!B8153</f>
        <v>749.1671204553935</v>
      </c>
      <c r="E8151">
        <f>$P$39*'Profilo fotovoltaico'!B8153+'Approvvigionamento energia'!$Q$39*'Profilo eolico'!B8153</f>
        <v>1061.9889690998457</v>
      </c>
      <c r="F8151">
        <f>$P$41*'Profilo fotovoltaico'!B8153+'Approvvigionamento energia'!$Q$41*'Profilo eolico'!B8153</f>
        <v>1374.8108177442978</v>
      </c>
      <c r="G8151">
        <f>$P$43*'Profilo fotovoltaico'!B8153+'Approvvigionamento energia'!$Q$43*'Profilo eolico'!B8153</f>
        <v>1687.6326663887496</v>
      </c>
      <c r="H8151">
        <f t="shared" si="254"/>
        <v>1138.4335154826958</v>
      </c>
      <c r="I8151">
        <f>IF(LCOH!$C$28=Menu!$A$1,'Approvvigionamento energia'!C8151,0)+IF(LCOH!$C$28=Menu!$A$2,'Approvvigionamento energia'!D8151,0)+IF(LCOH!$C$28=Menu!$A$3,'Approvvigionamento energia'!E8151,0)+IF(LCOH!$C$28=Menu!$A$4,'Approvvigionamento energia'!F8151,0)+IF(LCOH!$C$28=Menu!$A$5,'Approvvigionamento energia'!G8151,0)+IF(LCOH!$C$28=Menu!$A$6,'Approvvigionamento energia'!H8151,0)</f>
        <v>1374.8108177442978</v>
      </c>
      <c r="J8151">
        <f>'Approvvigionamento energia'!A8151+'Approvvigionamento energia'!B8151+'Approvvigionamento energia'!I8151</f>
        <v>1775.2108177442979</v>
      </c>
      <c r="K8151">
        <f>IF(MIN(LCOH!$C$18,J8151)&gt;=$P$48*LCOH!$C$18, MIN(LCOH!$C$18,J8151),0)</f>
        <v>1500</v>
      </c>
      <c r="L8151">
        <f t="shared" si="255"/>
        <v>275.21081774429786</v>
      </c>
      <c r="M8151">
        <f>K8151/LCOH!$C$18</f>
        <v>1</v>
      </c>
      <c r="N8151">
        <f>K8151/LCOH!$C$34</f>
        <v>28.901734104046245</v>
      </c>
    </row>
    <row r="8152" spans="1:14" x14ac:dyDescent="0.35">
      <c r="A8152">
        <f>'Profilo fotovoltaico'!B8154*LCOH!$C$20</f>
        <v>150</v>
      </c>
      <c r="B8152">
        <f>'Profilo eolico'!B8154*LCOH!$C$21</f>
        <v>115.7</v>
      </c>
      <c r="C8152">
        <f>$P$35*'Profilo fotovoltaico'!B8154</f>
        <v>1103.1918281433097</v>
      </c>
      <c r="D8152">
        <f>$Q$37*'Profilo eolico'!B8154</f>
        <v>675.06725729508594</v>
      </c>
      <c r="E8152">
        <f>$P$39*'Profilo fotovoltaico'!B8154+'Approvvigionamento energia'!$Q$39*'Profilo eolico'!B8154</f>
        <v>782.09840000714189</v>
      </c>
      <c r="F8152">
        <f>$P$41*'Profilo fotovoltaico'!B8154+'Approvvigionamento energia'!$Q$41*'Profilo eolico'!B8154</f>
        <v>889.12954271919784</v>
      </c>
      <c r="G8152">
        <f>$P$43*'Profilo fotovoltaico'!B8154+'Approvvigionamento energia'!$Q$43*'Profilo eolico'!B8154</f>
        <v>996.1606854312538</v>
      </c>
      <c r="H8152">
        <f t="shared" si="254"/>
        <v>1138.4335154826958</v>
      </c>
      <c r="I8152">
        <f>IF(LCOH!$C$28=Menu!$A$1,'Approvvigionamento energia'!C8152,0)+IF(LCOH!$C$28=Menu!$A$2,'Approvvigionamento energia'!D8152,0)+IF(LCOH!$C$28=Menu!$A$3,'Approvvigionamento energia'!E8152,0)+IF(LCOH!$C$28=Menu!$A$4,'Approvvigionamento energia'!F8152,0)+IF(LCOH!$C$28=Menu!$A$5,'Approvvigionamento energia'!G8152,0)+IF(LCOH!$C$28=Menu!$A$6,'Approvvigionamento energia'!H8152,0)</f>
        <v>889.12954271919784</v>
      </c>
      <c r="J8152">
        <f>'Approvvigionamento energia'!A8152+'Approvvigionamento energia'!B8152+'Approvvigionamento energia'!I8152</f>
        <v>1154.8295427191979</v>
      </c>
      <c r="K8152">
        <f>IF(MIN(LCOH!$C$18,J8152)&gt;=$P$48*LCOH!$C$18, MIN(LCOH!$C$18,J8152),0)</f>
        <v>1154.8295427191979</v>
      </c>
      <c r="L8152">
        <f t="shared" si="255"/>
        <v>0</v>
      </c>
      <c r="M8152">
        <f>K8152/LCOH!$C$18</f>
        <v>0.76988636181279857</v>
      </c>
      <c r="N8152">
        <f>K8152/LCOH!$C$34</f>
        <v>22.251050919445046</v>
      </c>
    </row>
    <row r="8153" spans="1:14" x14ac:dyDescent="0.35">
      <c r="A8153">
        <f>'Profilo fotovoltaico'!B8155*LCOH!$C$20</f>
        <v>18</v>
      </c>
      <c r="B8153">
        <f>'Profilo eolico'!B8155*LCOH!$C$21</f>
        <v>115</v>
      </c>
      <c r="C8153">
        <f>$P$35*'Profilo fotovoltaico'!B8155</f>
        <v>132.38301937719717</v>
      </c>
      <c r="D8153">
        <f>$Q$37*'Profilo eolico'!B8155</f>
        <v>670.98301286892729</v>
      </c>
      <c r="E8153">
        <f>$P$39*'Profilo fotovoltaico'!B8155+'Approvvigionamento energia'!$Q$39*'Profilo eolico'!B8155</f>
        <v>536.3330144959948</v>
      </c>
      <c r="F8153">
        <f>$P$41*'Profilo fotovoltaico'!B8155+'Approvvigionamento energia'!$Q$41*'Profilo eolico'!B8155</f>
        <v>401.6830161230622</v>
      </c>
      <c r="G8153">
        <f>$P$43*'Profilo fotovoltaico'!B8155+'Approvvigionamento energia'!$Q$43*'Profilo eolico'!B8155</f>
        <v>267.03301775012972</v>
      </c>
      <c r="H8153">
        <f t="shared" si="254"/>
        <v>1138.4335154826958</v>
      </c>
      <c r="I8153">
        <f>IF(LCOH!$C$28=Menu!$A$1,'Approvvigionamento energia'!C8153,0)+IF(LCOH!$C$28=Menu!$A$2,'Approvvigionamento energia'!D8153,0)+IF(LCOH!$C$28=Menu!$A$3,'Approvvigionamento energia'!E8153,0)+IF(LCOH!$C$28=Menu!$A$4,'Approvvigionamento energia'!F8153,0)+IF(LCOH!$C$28=Menu!$A$5,'Approvvigionamento energia'!G8153,0)+IF(LCOH!$C$28=Menu!$A$6,'Approvvigionamento energia'!H8153,0)</f>
        <v>401.6830161230622</v>
      </c>
      <c r="J8153">
        <f>'Approvvigionamento energia'!A8153+'Approvvigionamento energia'!B8153+'Approvvigionamento energia'!I8153</f>
        <v>534.6830161230622</v>
      </c>
      <c r="K8153">
        <f>IF(MIN(LCOH!$C$18,J8153)&gt;=$P$48*LCOH!$C$18, MIN(LCOH!$C$18,J8153),0)</f>
        <v>534.6830161230622</v>
      </c>
      <c r="L8153">
        <f t="shared" si="255"/>
        <v>0</v>
      </c>
      <c r="M8153">
        <f>K8153/LCOH!$C$18</f>
        <v>0.35645534408204149</v>
      </c>
      <c r="N8153">
        <f>K8153/LCOH!$C$34</f>
        <v>10.302177574625476</v>
      </c>
    </row>
    <row r="8154" spans="1:14" x14ac:dyDescent="0.35">
      <c r="A8154">
        <f>'Profilo fotovoltaico'!B8156*LCOH!$C$20</f>
        <v>0</v>
      </c>
      <c r="B8154">
        <f>'Profilo eolico'!B8156*LCOH!$C$21</f>
        <v>120.3</v>
      </c>
      <c r="C8154">
        <f>$P$35*'Profilo fotovoltaico'!B8156</f>
        <v>0</v>
      </c>
      <c r="D8154">
        <f>$Q$37*'Profilo eolico'!B8156</f>
        <v>701.90657780984304</v>
      </c>
      <c r="E8154">
        <f>$P$39*'Profilo fotovoltaico'!B8156+'Approvvigionamento energia'!$Q$39*'Profilo eolico'!B8156</f>
        <v>526.42993335738231</v>
      </c>
      <c r="F8154">
        <f>$P$41*'Profilo fotovoltaico'!B8156+'Approvvigionamento energia'!$Q$41*'Profilo eolico'!B8156</f>
        <v>350.95328890492152</v>
      </c>
      <c r="G8154">
        <f>$P$43*'Profilo fotovoltaico'!B8156+'Approvvigionamento energia'!$Q$43*'Profilo eolico'!B8156</f>
        <v>175.47664445246076</v>
      </c>
      <c r="H8154">
        <f t="shared" si="254"/>
        <v>1138.4335154826958</v>
      </c>
      <c r="I8154">
        <f>IF(LCOH!$C$28=Menu!$A$1,'Approvvigionamento energia'!C8154,0)+IF(LCOH!$C$28=Menu!$A$2,'Approvvigionamento energia'!D8154,0)+IF(LCOH!$C$28=Menu!$A$3,'Approvvigionamento energia'!E8154,0)+IF(LCOH!$C$28=Menu!$A$4,'Approvvigionamento energia'!F8154,0)+IF(LCOH!$C$28=Menu!$A$5,'Approvvigionamento energia'!G8154,0)+IF(LCOH!$C$28=Menu!$A$6,'Approvvigionamento energia'!H8154,0)</f>
        <v>350.95328890492152</v>
      </c>
      <c r="J8154">
        <f>'Approvvigionamento energia'!A8154+'Approvvigionamento energia'!B8154+'Approvvigionamento energia'!I8154</f>
        <v>471.25328890492153</v>
      </c>
      <c r="K8154">
        <f>IF(MIN(LCOH!$C$18,J8154)&gt;=$P$48*LCOH!$C$18, MIN(LCOH!$C$18,J8154),0)</f>
        <v>471.25328890492153</v>
      </c>
      <c r="L8154">
        <f t="shared" si="255"/>
        <v>0</v>
      </c>
      <c r="M8154">
        <f>K8154/LCOH!$C$18</f>
        <v>0.3141688592699477</v>
      </c>
      <c r="N8154">
        <f>K8154/LCOH!$C$34</f>
        <v>9.0800248343915513</v>
      </c>
    </row>
    <row r="8155" spans="1:14" x14ac:dyDescent="0.35">
      <c r="A8155">
        <f>'Profilo fotovoltaico'!B8157*LCOH!$C$20</f>
        <v>0</v>
      </c>
      <c r="B8155">
        <f>'Profilo eolico'!B8157*LCOH!$C$21</f>
        <v>119.3</v>
      </c>
      <c r="C8155">
        <f>$P$35*'Profilo fotovoltaico'!B8157</f>
        <v>0</v>
      </c>
      <c r="D8155">
        <f>$Q$37*'Profilo eolico'!B8157</f>
        <v>696.07194291533062</v>
      </c>
      <c r="E8155">
        <f>$P$39*'Profilo fotovoltaico'!B8157+'Approvvigionamento energia'!$Q$39*'Profilo eolico'!B8157</f>
        <v>522.053957186498</v>
      </c>
      <c r="F8155">
        <f>$P$41*'Profilo fotovoltaico'!B8157+'Approvvigionamento energia'!$Q$41*'Profilo eolico'!B8157</f>
        <v>348.03597145766531</v>
      </c>
      <c r="G8155">
        <f>$P$43*'Profilo fotovoltaico'!B8157+'Approvvigionamento energia'!$Q$43*'Profilo eolico'!B8157</f>
        <v>174.01798572883266</v>
      </c>
      <c r="H8155">
        <f t="shared" si="254"/>
        <v>1138.4335154826958</v>
      </c>
      <c r="I8155">
        <f>IF(LCOH!$C$28=Menu!$A$1,'Approvvigionamento energia'!C8155,0)+IF(LCOH!$C$28=Menu!$A$2,'Approvvigionamento energia'!D8155,0)+IF(LCOH!$C$28=Menu!$A$3,'Approvvigionamento energia'!E8155,0)+IF(LCOH!$C$28=Menu!$A$4,'Approvvigionamento energia'!F8155,0)+IF(LCOH!$C$28=Menu!$A$5,'Approvvigionamento energia'!G8155,0)+IF(LCOH!$C$28=Menu!$A$6,'Approvvigionamento energia'!H8155,0)</f>
        <v>348.03597145766531</v>
      </c>
      <c r="J8155">
        <f>'Approvvigionamento energia'!A8155+'Approvvigionamento energia'!B8155+'Approvvigionamento energia'!I8155</f>
        <v>467.33597145766532</v>
      </c>
      <c r="K8155">
        <f>IF(MIN(LCOH!$C$18,J8155)&gt;=$P$48*LCOH!$C$18, MIN(LCOH!$C$18,J8155),0)</f>
        <v>467.33597145766532</v>
      </c>
      <c r="L8155">
        <f t="shared" si="255"/>
        <v>0</v>
      </c>
      <c r="M8155">
        <f>K8155/LCOH!$C$18</f>
        <v>0.31155731430511019</v>
      </c>
      <c r="N8155">
        <f>K8155/LCOH!$C$34</f>
        <v>9.0045466562170589</v>
      </c>
    </row>
    <row r="8156" spans="1:14" x14ac:dyDescent="0.35">
      <c r="A8156">
        <f>'Profilo fotovoltaico'!B8158*LCOH!$C$20</f>
        <v>0</v>
      </c>
      <c r="B8156">
        <f>'Profilo eolico'!B8158*LCOH!$C$21</f>
        <v>117.2</v>
      </c>
      <c r="C8156">
        <f>$P$35*'Profilo fotovoltaico'!B8158</f>
        <v>0</v>
      </c>
      <c r="D8156">
        <f>$Q$37*'Profilo eolico'!B8158</f>
        <v>683.81920963685457</v>
      </c>
      <c r="E8156">
        <f>$P$39*'Profilo fotovoltaico'!B8158+'Approvvigionamento energia'!$Q$39*'Profilo eolico'!B8158</f>
        <v>512.86440722764087</v>
      </c>
      <c r="F8156">
        <f>$P$41*'Profilo fotovoltaico'!B8158+'Approvvigionamento energia'!$Q$41*'Profilo eolico'!B8158</f>
        <v>341.90960481842728</v>
      </c>
      <c r="G8156">
        <f>$P$43*'Profilo fotovoltaico'!B8158+'Approvvigionamento energia'!$Q$43*'Profilo eolico'!B8158</f>
        <v>170.95480240921364</v>
      </c>
      <c r="H8156">
        <f t="shared" si="254"/>
        <v>1138.4335154826958</v>
      </c>
      <c r="I8156">
        <f>IF(LCOH!$C$28=Menu!$A$1,'Approvvigionamento energia'!C8156,0)+IF(LCOH!$C$28=Menu!$A$2,'Approvvigionamento energia'!D8156,0)+IF(LCOH!$C$28=Menu!$A$3,'Approvvigionamento energia'!E8156,0)+IF(LCOH!$C$28=Menu!$A$4,'Approvvigionamento energia'!F8156,0)+IF(LCOH!$C$28=Menu!$A$5,'Approvvigionamento energia'!G8156,0)+IF(LCOH!$C$28=Menu!$A$6,'Approvvigionamento energia'!H8156,0)</f>
        <v>341.90960481842728</v>
      </c>
      <c r="J8156">
        <f>'Approvvigionamento energia'!A8156+'Approvvigionamento energia'!B8156+'Approvvigionamento energia'!I8156</f>
        <v>459.10960481842727</v>
      </c>
      <c r="K8156">
        <f>IF(MIN(LCOH!$C$18,J8156)&gt;=$P$48*LCOH!$C$18, MIN(LCOH!$C$18,J8156),0)</f>
        <v>459.10960481842727</v>
      </c>
      <c r="L8156">
        <f t="shared" si="255"/>
        <v>0</v>
      </c>
      <c r="M8156">
        <f>K8156/LCOH!$C$18</f>
        <v>0.3060730698789515</v>
      </c>
      <c r="N8156">
        <f>K8156/LCOH!$C$34</f>
        <v>8.8460424820506223</v>
      </c>
    </row>
    <row r="8157" spans="1:14" x14ac:dyDescent="0.35">
      <c r="A8157">
        <f>'Profilo fotovoltaico'!B8159*LCOH!$C$20</f>
        <v>0</v>
      </c>
      <c r="B8157">
        <f>'Profilo eolico'!B8159*LCOH!$C$21</f>
        <v>115.1</v>
      </c>
      <c r="C8157">
        <f>$P$35*'Profilo fotovoltaico'!B8159</f>
        <v>0</v>
      </c>
      <c r="D8157">
        <f>$Q$37*'Profilo eolico'!B8159</f>
        <v>671.56647635837851</v>
      </c>
      <c r="E8157">
        <f>$P$39*'Profilo fotovoltaico'!B8159+'Approvvigionamento energia'!$Q$39*'Profilo eolico'!B8159</f>
        <v>503.6748572687838</v>
      </c>
      <c r="F8157">
        <f>$P$41*'Profilo fotovoltaico'!B8159+'Approvvigionamento energia'!$Q$41*'Profilo eolico'!B8159</f>
        <v>335.78323817918925</v>
      </c>
      <c r="G8157">
        <f>$P$43*'Profilo fotovoltaico'!B8159+'Approvvigionamento energia'!$Q$43*'Profilo eolico'!B8159</f>
        <v>167.89161908959463</v>
      </c>
      <c r="H8157">
        <f t="shared" si="254"/>
        <v>1138.4335154826958</v>
      </c>
      <c r="I8157">
        <f>IF(LCOH!$C$28=Menu!$A$1,'Approvvigionamento energia'!C8157,0)+IF(LCOH!$C$28=Menu!$A$2,'Approvvigionamento energia'!D8157,0)+IF(LCOH!$C$28=Menu!$A$3,'Approvvigionamento energia'!E8157,0)+IF(LCOH!$C$28=Menu!$A$4,'Approvvigionamento energia'!F8157,0)+IF(LCOH!$C$28=Menu!$A$5,'Approvvigionamento energia'!G8157,0)+IF(LCOH!$C$28=Menu!$A$6,'Approvvigionamento energia'!H8157,0)</f>
        <v>335.78323817918925</v>
      </c>
      <c r="J8157">
        <f>'Approvvigionamento energia'!A8157+'Approvvigionamento energia'!B8157+'Approvvigionamento energia'!I8157</f>
        <v>450.88323817918922</v>
      </c>
      <c r="K8157">
        <f>IF(MIN(LCOH!$C$18,J8157)&gt;=$P$48*LCOH!$C$18, MIN(LCOH!$C$18,J8157),0)</f>
        <v>450.88323817918922</v>
      </c>
      <c r="L8157">
        <f t="shared" si="255"/>
        <v>0</v>
      </c>
      <c r="M8157">
        <f>K8157/LCOH!$C$18</f>
        <v>0.30058882545279281</v>
      </c>
      <c r="N8157">
        <f>K8157/LCOH!$C$34</f>
        <v>8.6875383078841857</v>
      </c>
    </row>
    <row r="8158" spans="1:14" x14ac:dyDescent="0.35">
      <c r="A8158">
        <f>'Profilo fotovoltaico'!B8160*LCOH!$C$20</f>
        <v>0</v>
      </c>
      <c r="B8158">
        <f>'Profilo eolico'!B8160*LCOH!$C$21</f>
        <v>111.19999999999999</v>
      </c>
      <c r="C8158">
        <f>$P$35*'Profilo fotovoltaico'!B8160</f>
        <v>0</v>
      </c>
      <c r="D8158">
        <f>$Q$37*'Profilo eolico'!B8160</f>
        <v>648.81140026978005</v>
      </c>
      <c r="E8158">
        <f>$P$39*'Profilo fotovoltaico'!B8160+'Approvvigionamento energia'!$Q$39*'Profilo eolico'!B8160</f>
        <v>486.60855020233504</v>
      </c>
      <c r="F8158">
        <f>$P$41*'Profilo fotovoltaico'!B8160+'Approvvigionamento energia'!$Q$41*'Profilo eolico'!B8160</f>
        <v>324.40570013489003</v>
      </c>
      <c r="G8158">
        <f>$P$43*'Profilo fotovoltaico'!B8160+'Approvvigionamento energia'!$Q$43*'Profilo eolico'!B8160</f>
        <v>162.20285006744501</v>
      </c>
      <c r="H8158">
        <f t="shared" si="254"/>
        <v>1138.4335154826958</v>
      </c>
      <c r="I8158">
        <f>IF(LCOH!$C$28=Menu!$A$1,'Approvvigionamento energia'!C8158,0)+IF(LCOH!$C$28=Menu!$A$2,'Approvvigionamento energia'!D8158,0)+IF(LCOH!$C$28=Menu!$A$3,'Approvvigionamento energia'!E8158,0)+IF(LCOH!$C$28=Menu!$A$4,'Approvvigionamento energia'!F8158,0)+IF(LCOH!$C$28=Menu!$A$5,'Approvvigionamento energia'!G8158,0)+IF(LCOH!$C$28=Menu!$A$6,'Approvvigionamento energia'!H8158,0)</f>
        <v>324.40570013489003</v>
      </c>
      <c r="J8158">
        <f>'Approvvigionamento energia'!A8158+'Approvvigionamento energia'!B8158+'Approvvigionamento energia'!I8158</f>
        <v>435.60570013489001</v>
      </c>
      <c r="K8158">
        <f>IF(MIN(LCOH!$C$18,J8158)&gt;=$P$48*LCOH!$C$18, MIN(LCOH!$C$18,J8158),0)</f>
        <v>435.60570013489001</v>
      </c>
      <c r="L8158">
        <f t="shared" si="255"/>
        <v>0</v>
      </c>
      <c r="M8158">
        <f>K8158/LCOH!$C$18</f>
        <v>0.29040380008992667</v>
      </c>
      <c r="N8158">
        <f>K8158/LCOH!$C$34</f>
        <v>8.3931734130036606</v>
      </c>
    </row>
    <row r="8159" spans="1:14" x14ac:dyDescent="0.35">
      <c r="A8159">
        <f>'Profilo fotovoltaico'!B8161*LCOH!$C$20</f>
        <v>0</v>
      </c>
      <c r="B8159">
        <f>'Profilo eolico'!B8161*LCOH!$C$21</f>
        <v>110.60000000000001</v>
      </c>
      <c r="C8159">
        <f>$P$35*'Profilo fotovoltaico'!B8161</f>
        <v>0</v>
      </c>
      <c r="D8159">
        <f>$Q$37*'Profilo eolico'!B8161</f>
        <v>645.31061933307262</v>
      </c>
      <c r="E8159">
        <f>$P$39*'Profilo fotovoltaico'!B8161+'Approvvigionamento energia'!$Q$39*'Profilo eolico'!B8161</f>
        <v>483.9829644998045</v>
      </c>
      <c r="F8159">
        <f>$P$41*'Profilo fotovoltaico'!B8161+'Approvvigionamento energia'!$Q$41*'Profilo eolico'!B8161</f>
        <v>322.65530966653631</v>
      </c>
      <c r="G8159">
        <f>$P$43*'Profilo fotovoltaico'!B8161+'Approvvigionamento energia'!$Q$43*'Profilo eolico'!B8161</f>
        <v>161.32765483326816</v>
      </c>
      <c r="H8159">
        <f t="shared" si="254"/>
        <v>1138.4335154826958</v>
      </c>
      <c r="I8159">
        <f>IF(LCOH!$C$28=Menu!$A$1,'Approvvigionamento energia'!C8159,0)+IF(LCOH!$C$28=Menu!$A$2,'Approvvigionamento energia'!D8159,0)+IF(LCOH!$C$28=Menu!$A$3,'Approvvigionamento energia'!E8159,0)+IF(LCOH!$C$28=Menu!$A$4,'Approvvigionamento energia'!F8159,0)+IF(LCOH!$C$28=Menu!$A$5,'Approvvigionamento energia'!G8159,0)+IF(LCOH!$C$28=Menu!$A$6,'Approvvigionamento energia'!H8159,0)</f>
        <v>322.65530966653631</v>
      </c>
      <c r="J8159">
        <f>'Approvvigionamento energia'!A8159+'Approvvigionamento energia'!B8159+'Approvvigionamento energia'!I8159</f>
        <v>433.25530966653633</v>
      </c>
      <c r="K8159">
        <f>IF(MIN(LCOH!$C$18,J8159)&gt;=$P$48*LCOH!$C$18, MIN(LCOH!$C$18,J8159),0)</f>
        <v>433.25530966653633</v>
      </c>
      <c r="L8159">
        <f t="shared" si="255"/>
        <v>0</v>
      </c>
      <c r="M8159">
        <f>K8159/LCOH!$C$18</f>
        <v>0.28883687311102424</v>
      </c>
      <c r="N8159">
        <f>K8159/LCOH!$C$34</f>
        <v>8.3478865060989662</v>
      </c>
    </row>
    <row r="8160" spans="1:14" x14ac:dyDescent="0.35">
      <c r="A8160">
        <f>'Profilo fotovoltaico'!B8162*LCOH!$C$20</f>
        <v>0</v>
      </c>
      <c r="B8160">
        <f>'Profilo eolico'!B8162*LCOH!$C$21</f>
        <v>112.9</v>
      </c>
      <c r="C8160">
        <f>$P$35*'Profilo fotovoltaico'!B8162</f>
        <v>0</v>
      </c>
      <c r="D8160">
        <f>$Q$37*'Profilo eolico'!B8162</f>
        <v>658.73027959045123</v>
      </c>
      <c r="E8160">
        <f>$P$39*'Profilo fotovoltaico'!B8162+'Approvvigionamento energia'!$Q$39*'Profilo eolico'!B8162</f>
        <v>494.0477096928384</v>
      </c>
      <c r="F8160">
        <f>$P$41*'Profilo fotovoltaico'!B8162+'Approvvigionamento energia'!$Q$41*'Profilo eolico'!B8162</f>
        <v>329.36513979522562</v>
      </c>
      <c r="G8160">
        <f>$P$43*'Profilo fotovoltaico'!B8162+'Approvvigionamento energia'!$Q$43*'Profilo eolico'!B8162</f>
        <v>164.68256989761281</v>
      </c>
      <c r="H8160">
        <f t="shared" si="254"/>
        <v>1138.4335154826958</v>
      </c>
      <c r="I8160">
        <f>IF(LCOH!$C$28=Menu!$A$1,'Approvvigionamento energia'!C8160,0)+IF(LCOH!$C$28=Menu!$A$2,'Approvvigionamento energia'!D8160,0)+IF(LCOH!$C$28=Menu!$A$3,'Approvvigionamento energia'!E8160,0)+IF(LCOH!$C$28=Menu!$A$4,'Approvvigionamento energia'!F8160,0)+IF(LCOH!$C$28=Menu!$A$5,'Approvvigionamento energia'!G8160,0)+IF(LCOH!$C$28=Menu!$A$6,'Approvvigionamento energia'!H8160,0)</f>
        <v>329.36513979522562</v>
      </c>
      <c r="J8160">
        <f>'Approvvigionamento energia'!A8160+'Approvvigionamento energia'!B8160+'Approvvigionamento energia'!I8160</f>
        <v>442.26513979522565</v>
      </c>
      <c r="K8160">
        <f>IF(MIN(LCOH!$C$18,J8160)&gt;=$P$48*LCOH!$C$18, MIN(LCOH!$C$18,J8160),0)</f>
        <v>442.26513979522565</v>
      </c>
      <c r="L8160">
        <f t="shared" si="255"/>
        <v>0</v>
      </c>
      <c r="M8160">
        <f>K8160/LCOH!$C$18</f>
        <v>0.29484342653015044</v>
      </c>
      <c r="N8160">
        <f>K8160/LCOH!$C$34</f>
        <v>8.5214863159003009</v>
      </c>
    </row>
    <row r="8161" spans="1:14" x14ac:dyDescent="0.35">
      <c r="A8161">
        <f>'Profilo fotovoltaico'!B8163*LCOH!$C$20</f>
        <v>0</v>
      </c>
      <c r="B8161">
        <f>'Profilo eolico'!B8163*LCOH!$C$21</f>
        <v>109.89999999999999</v>
      </c>
      <c r="C8161">
        <f>$P$35*'Profilo fotovoltaico'!B8163</f>
        <v>0</v>
      </c>
      <c r="D8161">
        <f>$Q$37*'Profilo eolico'!B8163</f>
        <v>641.22637490691397</v>
      </c>
      <c r="E8161">
        <f>$P$39*'Profilo fotovoltaico'!B8163+'Approvvigionamento energia'!$Q$39*'Profilo eolico'!B8163</f>
        <v>480.91978118018545</v>
      </c>
      <c r="F8161">
        <f>$P$41*'Profilo fotovoltaico'!B8163+'Approvvigionamento energia'!$Q$41*'Profilo eolico'!B8163</f>
        <v>320.61318745345699</v>
      </c>
      <c r="G8161">
        <f>$P$43*'Profilo fotovoltaico'!B8163+'Approvvigionamento energia'!$Q$43*'Profilo eolico'!B8163</f>
        <v>160.30659372672849</v>
      </c>
      <c r="H8161">
        <f t="shared" si="254"/>
        <v>1138.4335154826958</v>
      </c>
      <c r="I8161">
        <f>IF(LCOH!$C$28=Menu!$A$1,'Approvvigionamento energia'!C8161,0)+IF(LCOH!$C$28=Menu!$A$2,'Approvvigionamento energia'!D8161,0)+IF(LCOH!$C$28=Menu!$A$3,'Approvvigionamento energia'!E8161,0)+IF(LCOH!$C$28=Menu!$A$4,'Approvvigionamento energia'!F8161,0)+IF(LCOH!$C$28=Menu!$A$5,'Approvvigionamento energia'!G8161,0)+IF(LCOH!$C$28=Menu!$A$6,'Approvvigionamento energia'!H8161,0)</f>
        <v>320.61318745345699</v>
      </c>
      <c r="J8161">
        <f>'Approvvigionamento energia'!A8161+'Approvvigionamento energia'!B8161+'Approvvigionamento energia'!I8161</f>
        <v>430.51318745345696</v>
      </c>
      <c r="K8161">
        <f>IF(MIN(LCOH!$C$18,J8161)&gt;=$P$48*LCOH!$C$18, MIN(LCOH!$C$18,J8161),0)</f>
        <v>430.51318745345696</v>
      </c>
      <c r="L8161">
        <f t="shared" si="255"/>
        <v>0</v>
      </c>
      <c r="M8161">
        <f>K8161/LCOH!$C$18</f>
        <v>0.28700879163563797</v>
      </c>
      <c r="N8161">
        <f>K8161/LCOH!$C$34</f>
        <v>8.2950517813768201</v>
      </c>
    </row>
    <row r="8162" spans="1:14" x14ac:dyDescent="0.35">
      <c r="A8162">
        <f>'Profilo fotovoltaico'!B8164*LCOH!$C$20</f>
        <v>0</v>
      </c>
      <c r="B8162">
        <f>'Profilo eolico'!B8164*LCOH!$C$21</f>
        <v>106.2</v>
      </c>
      <c r="C8162">
        <f>$P$35*'Profilo fotovoltaico'!B8164</f>
        <v>0</v>
      </c>
      <c r="D8162">
        <f>$Q$37*'Profilo eolico'!B8164</f>
        <v>619.63822579721807</v>
      </c>
      <c r="E8162">
        <f>$P$39*'Profilo fotovoltaico'!B8164+'Approvvigionamento energia'!$Q$39*'Profilo eolico'!B8164</f>
        <v>464.72866934791352</v>
      </c>
      <c r="F8162">
        <f>$P$41*'Profilo fotovoltaico'!B8164+'Approvvigionamento energia'!$Q$41*'Profilo eolico'!B8164</f>
        <v>309.81911289860903</v>
      </c>
      <c r="G8162">
        <f>$P$43*'Profilo fotovoltaico'!B8164+'Approvvigionamento energia'!$Q$43*'Profilo eolico'!B8164</f>
        <v>154.90955644930452</v>
      </c>
      <c r="H8162">
        <f t="shared" si="254"/>
        <v>1138.4335154826958</v>
      </c>
      <c r="I8162">
        <f>IF(LCOH!$C$28=Menu!$A$1,'Approvvigionamento energia'!C8162,0)+IF(LCOH!$C$28=Menu!$A$2,'Approvvigionamento energia'!D8162,0)+IF(LCOH!$C$28=Menu!$A$3,'Approvvigionamento energia'!E8162,0)+IF(LCOH!$C$28=Menu!$A$4,'Approvvigionamento energia'!F8162,0)+IF(LCOH!$C$28=Menu!$A$5,'Approvvigionamento energia'!G8162,0)+IF(LCOH!$C$28=Menu!$A$6,'Approvvigionamento energia'!H8162,0)</f>
        <v>309.81911289860903</v>
      </c>
      <c r="J8162">
        <f>'Approvvigionamento energia'!A8162+'Approvvigionamento energia'!B8162+'Approvvigionamento energia'!I8162</f>
        <v>416.01911289860902</v>
      </c>
      <c r="K8162">
        <f>IF(MIN(LCOH!$C$18,J8162)&gt;=$P$48*LCOH!$C$18, MIN(LCOH!$C$18,J8162),0)</f>
        <v>416.01911289860902</v>
      </c>
      <c r="L8162">
        <f t="shared" si="255"/>
        <v>0</v>
      </c>
      <c r="M8162">
        <f>K8162/LCOH!$C$18</f>
        <v>0.27734607526573934</v>
      </c>
      <c r="N8162">
        <f>K8162/LCOH!$C$34</f>
        <v>8.0157825221311949</v>
      </c>
    </row>
    <row r="8163" spans="1:14" x14ac:dyDescent="0.35">
      <c r="A8163">
        <f>'Profilo fotovoltaico'!B8165*LCOH!$C$20</f>
        <v>0</v>
      </c>
      <c r="B8163">
        <f>'Profilo eolico'!B8165*LCOH!$C$21</f>
        <v>105.30000000000001</v>
      </c>
      <c r="C8163">
        <f>$P$35*'Profilo fotovoltaico'!B8165</f>
        <v>0</v>
      </c>
      <c r="D8163">
        <f>$Q$37*'Profilo eolico'!B8165</f>
        <v>614.38705439215687</v>
      </c>
      <c r="E8163">
        <f>$P$39*'Profilo fotovoltaico'!B8165+'Approvvigionamento energia'!$Q$39*'Profilo eolico'!B8165</f>
        <v>460.79029079411765</v>
      </c>
      <c r="F8163">
        <f>$P$41*'Profilo fotovoltaico'!B8165+'Approvvigionamento energia'!$Q$41*'Profilo eolico'!B8165</f>
        <v>307.19352719607843</v>
      </c>
      <c r="G8163">
        <f>$P$43*'Profilo fotovoltaico'!B8165+'Approvvigionamento energia'!$Q$43*'Profilo eolico'!B8165</f>
        <v>153.59676359803922</v>
      </c>
      <c r="H8163">
        <f t="shared" si="254"/>
        <v>1138.4335154826958</v>
      </c>
      <c r="I8163">
        <f>IF(LCOH!$C$28=Menu!$A$1,'Approvvigionamento energia'!C8163,0)+IF(LCOH!$C$28=Menu!$A$2,'Approvvigionamento energia'!D8163,0)+IF(LCOH!$C$28=Menu!$A$3,'Approvvigionamento energia'!E8163,0)+IF(LCOH!$C$28=Menu!$A$4,'Approvvigionamento energia'!F8163,0)+IF(LCOH!$C$28=Menu!$A$5,'Approvvigionamento energia'!G8163,0)+IF(LCOH!$C$28=Menu!$A$6,'Approvvigionamento energia'!H8163,0)</f>
        <v>307.19352719607843</v>
      </c>
      <c r="J8163">
        <f>'Approvvigionamento energia'!A8163+'Approvvigionamento energia'!B8163+'Approvvigionamento energia'!I8163</f>
        <v>412.49352719607845</v>
      </c>
      <c r="K8163">
        <f>IF(MIN(LCOH!$C$18,J8163)&gt;=$P$48*LCOH!$C$18, MIN(LCOH!$C$18,J8163),0)</f>
        <v>412.49352719607845</v>
      </c>
      <c r="L8163">
        <f t="shared" si="255"/>
        <v>0</v>
      </c>
      <c r="M8163">
        <f>K8163/LCOH!$C$18</f>
        <v>0.27499568479738562</v>
      </c>
      <c r="N8163">
        <f>K8163/LCOH!$C$34</f>
        <v>7.9478521617741515</v>
      </c>
    </row>
    <row r="8164" spans="1:14" x14ac:dyDescent="0.35">
      <c r="A8164">
        <f>'Profilo fotovoltaico'!B8166*LCOH!$C$20</f>
        <v>0</v>
      </c>
      <c r="B8164">
        <f>'Profilo eolico'!B8166*LCOH!$C$21</f>
        <v>100.9</v>
      </c>
      <c r="C8164">
        <f>$P$35*'Profilo fotovoltaico'!B8166</f>
        <v>0</v>
      </c>
      <c r="D8164">
        <f>$Q$37*'Profilo eolico'!B8166</f>
        <v>588.71466085630232</v>
      </c>
      <c r="E8164">
        <f>$P$39*'Profilo fotovoltaico'!B8166+'Approvvigionamento energia'!$Q$39*'Profilo eolico'!B8166</f>
        <v>441.53599564222668</v>
      </c>
      <c r="F8164">
        <f>$P$41*'Profilo fotovoltaico'!B8166+'Approvvigionamento energia'!$Q$41*'Profilo eolico'!B8166</f>
        <v>294.35733042815116</v>
      </c>
      <c r="G8164">
        <f>$P$43*'Profilo fotovoltaico'!B8166+'Approvvigionamento energia'!$Q$43*'Profilo eolico'!B8166</f>
        <v>147.17866521407558</v>
      </c>
      <c r="H8164">
        <f t="shared" si="254"/>
        <v>1138.4335154826958</v>
      </c>
      <c r="I8164">
        <f>IF(LCOH!$C$28=Menu!$A$1,'Approvvigionamento energia'!C8164,0)+IF(LCOH!$C$28=Menu!$A$2,'Approvvigionamento energia'!D8164,0)+IF(LCOH!$C$28=Menu!$A$3,'Approvvigionamento energia'!E8164,0)+IF(LCOH!$C$28=Menu!$A$4,'Approvvigionamento energia'!F8164,0)+IF(LCOH!$C$28=Menu!$A$5,'Approvvigionamento energia'!G8164,0)+IF(LCOH!$C$28=Menu!$A$6,'Approvvigionamento energia'!H8164,0)</f>
        <v>294.35733042815116</v>
      </c>
      <c r="J8164">
        <f>'Approvvigionamento energia'!A8164+'Approvvigionamento energia'!B8164+'Approvvigionamento energia'!I8164</f>
        <v>395.25733042815114</v>
      </c>
      <c r="K8164">
        <f>IF(MIN(LCOH!$C$18,J8164)&gt;=$P$48*LCOH!$C$18, MIN(LCOH!$C$18,J8164),0)</f>
        <v>395.25733042815114</v>
      </c>
      <c r="L8164">
        <f t="shared" si="255"/>
        <v>0</v>
      </c>
      <c r="M8164">
        <f>K8164/LCOH!$C$18</f>
        <v>0.26350488695210078</v>
      </c>
      <c r="N8164">
        <f>K8164/LCOH!$C$34</f>
        <v>7.6157481778063802</v>
      </c>
    </row>
    <row r="8165" spans="1:14" x14ac:dyDescent="0.35">
      <c r="A8165">
        <f>'Profilo fotovoltaico'!B8167*LCOH!$C$20</f>
        <v>0</v>
      </c>
      <c r="B8165">
        <f>'Profilo eolico'!B8167*LCOH!$C$21</f>
        <v>93.3</v>
      </c>
      <c r="C8165">
        <f>$P$35*'Profilo fotovoltaico'!B8167</f>
        <v>0</v>
      </c>
      <c r="D8165">
        <f>$Q$37*'Profilo eolico'!B8167</f>
        <v>544.37143565800795</v>
      </c>
      <c r="E8165">
        <f>$P$39*'Profilo fotovoltaico'!B8167+'Approvvigionamento energia'!$Q$39*'Profilo eolico'!B8167</f>
        <v>408.27857674350588</v>
      </c>
      <c r="F8165">
        <f>$P$41*'Profilo fotovoltaico'!B8167+'Approvvigionamento energia'!$Q$41*'Profilo eolico'!B8167</f>
        <v>272.18571782900398</v>
      </c>
      <c r="G8165">
        <f>$P$43*'Profilo fotovoltaico'!B8167+'Approvvigionamento energia'!$Q$43*'Profilo eolico'!B8167</f>
        <v>136.09285891450199</v>
      </c>
      <c r="H8165">
        <f t="shared" si="254"/>
        <v>1138.4335154826958</v>
      </c>
      <c r="I8165">
        <f>IF(LCOH!$C$28=Menu!$A$1,'Approvvigionamento energia'!C8165,0)+IF(LCOH!$C$28=Menu!$A$2,'Approvvigionamento energia'!D8165,0)+IF(LCOH!$C$28=Menu!$A$3,'Approvvigionamento energia'!E8165,0)+IF(LCOH!$C$28=Menu!$A$4,'Approvvigionamento energia'!F8165,0)+IF(LCOH!$C$28=Menu!$A$5,'Approvvigionamento energia'!G8165,0)+IF(LCOH!$C$28=Menu!$A$6,'Approvvigionamento energia'!H8165,0)</f>
        <v>272.18571782900398</v>
      </c>
      <c r="J8165">
        <f>'Approvvigionamento energia'!A8165+'Approvvigionamento energia'!B8165+'Approvvigionamento energia'!I8165</f>
        <v>365.48571782900399</v>
      </c>
      <c r="K8165">
        <f>IF(MIN(LCOH!$C$18,J8165)&gt;=$P$48*LCOH!$C$18, MIN(LCOH!$C$18,J8165),0)</f>
        <v>0</v>
      </c>
      <c r="L8165">
        <f t="shared" si="255"/>
        <v>365.48571782900399</v>
      </c>
      <c r="M8165">
        <f>K8165/LCOH!$C$18</f>
        <v>0</v>
      </c>
      <c r="N8165">
        <f>K8165/LCOH!$C$34</f>
        <v>0</v>
      </c>
    </row>
    <row r="8166" spans="1:14" x14ac:dyDescent="0.35">
      <c r="A8166">
        <f>'Profilo fotovoltaico'!B8168*LCOH!$C$20</f>
        <v>0</v>
      </c>
      <c r="B8166">
        <f>'Profilo eolico'!B8168*LCOH!$C$21</f>
        <v>86.5</v>
      </c>
      <c r="C8166">
        <f>$P$35*'Profilo fotovoltaico'!B8168</f>
        <v>0</v>
      </c>
      <c r="D8166">
        <f>$Q$37*'Profilo eolico'!B8168</f>
        <v>504.69591837532352</v>
      </c>
      <c r="E8166">
        <f>$P$39*'Profilo fotovoltaico'!B8168+'Approvvigionamento energia'!$Q$39*'Profilo eolico'!B8168</f>
        <v>378.52193878149262</v>
      </c>
      <c r="F8166">
        <f>$P$41*'Profilo fotovoltaico'!B8168+'Approvvigionamento energia'!$Q$41*'Profilo eolico'!B8168</f>
        <v>252.34795918766176</v>
      </c>
      <c r="G8166">
        <f>$P$43*'Profilo fotovoltaico'!B8168+'Approvvigionamento energia'!$Q$43*'Profilo eolico'!B8168</f>
        <v>126.17397959383088</v>
      </c>
      <c r="H8166">
        <f t="shared" si="254"/>
        <v>1138.4335154826958</v>
      </c>
      <c r="I8166">
        <f>IF(LCOH!$C$28=Menu!$A$1,'Approvvigionamento energia'!C8166,0)+IF(LCOH!$C$28=Menu!$A$2,'Approvvigionamento energia'!D8166,0)+IF(LCOH!$C$28=Menu!$A$3,'Approvvigionamento energia'!E8166,0)+IF(LCOH!$C$28=Menu!$A$4,'Approvvigionamento energia'!F8166,0)+IF(LCOH!$C$28=Menu!$A$5,'Approvvigionamento energia'!G8166,0)+IF(LCOH!$C$28=Menu!$A$6,'Approvvigionamento energia'!H8166,0)</f>
        <v>252.34795918766176</v>
      </c>
      <c r="J8166">
        <f>'Approvvigionamento energia'!A8166+'Approvvigionamento energia'!B8166+'Approvvigionamento energia'!I8166</f>
        <v>338.84795918766179</v>
      </c>
      <c r="K8166">
        <f>IF(MIN(LCOH!$C$18,J8166)&gt;=$P$48*LCOH!$C$18, MIN(LCOH!$C$18,J8166),0)</f>
        <v>0</v>
      </c>
      <c r="L8166">
        <f t="shared" si="255"/>
        <v>338.84795918766179</v>
      </c>
      <c r="M8166">
        <f>K8166/LCOH!$C$18</f>
        <v>0</v>
      </c>
      <c r="N8166">
        <f>K8166/LCOH!$C$34</f>
        <v>0</v>
      </c>
    </row>
    <row r="8167" spans="1:14" x14ac:dyDescent="0.35">
      <c r="A8167">
        <f>'Profilo fotovoltaico'!B8169*LCOH!$C$20</f>
        <v>0</v>
      </c>
      <c r="B8167">
        <f>'Profilo eolico'!B8169*LCOH!$C$21</f>
        <v>85.6</v>
      </c>
      <c r="C8167">
        <f>$P$35*'Profilo fotovoltaico'!B8169</f>
        <v>0</v>
      </c>
      <c r="D8167">
        <f>$Q$37*'Profilo eolico'!B8169</f>
        <v>499.44474697026237</v>
      </c>
      <c r="E8167">
        <f>$P$39*'Profilo fotovoltaico'!B8169+'Approvvigionamento energia'!$Q$39*'Profilo eolico'!B8169</f>
        <v>374.58356022769675</v>
      </c>
      <c r="F8167">
        <f>$P$41*'Profilo fotovoltaico'!B8169+'Approvvigionamento energia'!$Q$41*'Profilo eolico'!B8169</f>
        <v>249.72237348513119</v>
      </c>
      <c r="G8167">
        <f>$P$43*'Profilo fotovoltaico'!B8169+'Approvvigionamento energia'!$Q$43*'Profilo eolico'!B8169</f>
        <v>124.86118674256559</v>
      </c>
      <c r="H8167">
        <f t="shared" si="254"/>
        <v>1138.4335154826958</v>
      </c>
      <c r="I8167">
        <f>IF(LCOH!$C$28=Menu!$A$1,'Approvvigionamento energia'!C8167,0)+IF(LCOH!$C$28=Menu!$A$2,'Approvvigionamento energia'!D8167,0)+IF(LCOH!$C$28=Menu!$A$3,'Approvvigionamento energia'!E8167,0)+IF(LCOH!$C$28=Menu!$A$4,'Approvvigionamento energia'!F8167,0)+IF(LCOH!$C$28=Menu!$A$5,'Approvvigionamento energia'!G8167,0)+IF(LCOH!$C$28=Menu!$A$6,'Approvvigionamento energia'!H8167,0)</f>
        <v>249.72237348513119</v>
      </c>
      <c r="J8167">
        <f>'Approvvigionamento energia'!A8167+'Approvvigionamento energia'!B8167+'Approvvigionamento energia'!I8167</f>
        <v>335.32237348513115</v>
      </c>
      <c r="K8167">
        <f>IF(MIN(LCOH!$C$18,J8167)&gt;=$P$48*LCOH!$C$18, MIN(LCOH!$C$18,J8167),0)</f>
        <v>0</v>
      </c>
      <c r="L8167">
        <f t="shared" si="255"/>
        <v>335.32237348513115</v>
      </c>
      <c r="M8167">
        <f>K8167/LCOH!$C$18</f>
        <v>0</v>
      </c>
      <c r="N8167">
        <f>K8167/LCOH!$C$34</f>
        <v>0</v>
      </c>
    </row>
    <row r="8168" spans="1:14" x14ac:dyDescent="0.35">
      <c r="A8168">
        <f>'Profilo fotovoltaico'!B8170*LCOH!$C$20</f>
        <v>2</v>
      </c>
      <c r="B8168">
        <f>'Profilo eolico'!B8170*LCOH!$C$21</f>
        <v>86.1</v>
      </c>
      <c r="C8168">
        <f>$P$35*'Profilo fotovoltaico'!B8170</f>
        <v>14.70922437524413</v>
      </c>
      <c r="D8168">
        <f>$Q$37*'Profilo eolico'!B8170</f>
        <v>502.36206441751858</v>
      </c>
      <c r="E8168">
        <f>$P$39*'Profilo fotovoltaico'!B8170+'Approvvigionamento energia'!$Q$39*'Profilo eolico'!B8170</f>
        <v>380.44885440694992</v>
      </c>
      <c r="F8168">
        <f>$P$41*'Profilo fotovoltaico'!B8170+'Approvvigionamento energia'!$Q$41*'Profilo eolico'!B8170</f>
        <v>258.53564439638137</v>
      </c>
      <c r="G8168">
        <f>$P$43*'Profilo fotovoltaico'!B8170+'Approvvigionamento energia'!$Q$43*'Profilo eolico'!B8170</f>
        <v>136.62243438581274</v>
      </c>
      <c r="H8168">
        <f t="shared" si="254"/>
        <v>1138.4335154826958</v>
      </c>
      <c r="I8168">
        <f>IF(LCOH!$C$28=Menu!$A$1,'Approvvigionamento energia'!C8168,0)+IF(LCOH!$C$28=Menu!$A$2,'Approvvigionamento energia'!D8168,0)+IF(LCOH!$C$28=Menu!$A$3,'Approvvigionamento energia'!E8168,0)+IF(LCOH!$C$28=Menu!$A$4,'Approvvigionamento energia'!F8168,0)+IF(LCOH!$C$28=Menu!$A$5,'Approvvigionamento energia'!G8168,0)+IF(LCOH!$C$28=Menu!$A$6,'Approvvigionamento energia'!H8168,0)</f>
        <v>258.53564439638137</v>
      </c>
      <c r="J8168">
        <f>'Approvvigionamento energia'!A8168+'Approvvigionamento energia'!B8168+'Approvvigionamento energia'!I8168</f>
        <v>346.63564439638139</v>
      </c>
      <c r="K8168">
        <f>IF(MIN(LCOH!$C$18,J8168)&gt;=$P$48*LCOH!$C$18, MIN(LCOH!$C$18,J8168),0)</f>
        <v>0</v>
      </c>
      <c r="L8168">
        <f t="shared" si="255"/>
        <v>346.63564439638139</v>
      </c>
      <c r="M8168">
        <f>K8168/LCOH!$C$18</f>
        <v>0</v>
      </c>
      <c r="N8168">
        <f>K8168/LCOH!$C$34</f>
        <v>0</v>
      </c>
    </row>
    <row r="8169" spans="1:14" x14ac:dyDescent="0.35">
      <c r="A8169">
        <f>'Profilo fotovoltaico'!B8171*LCOH!$C$20</f>
        <v>60</v>
      </c>
      <c r="B8169">
        <f>'Profilo eolico'!B8171*LCOH!$C$21</f>
        <v>81.199999999999989</v>
      </c>
      <c r="C8169">
        <f>$P$35*'Profilo fotovoltaico'!B8171</f>
        <v>441.27673125732389</v>
      </c>
      <c r="D8169">
        <f>$Q$37*'Profilo eolico'!B8171</f>
        <v>473.77235343440776</v>
      </c>
      <c r="E8169">
        <f>$P$39*'Profilo fotovoltaico'!B8171+'Approvvigionamento energia'!$Q$39*'Profilo eolico'!B8171</f>
        <v>465.64844789013677</v>
      </c>
      <c r="F8169">
        <f>$P$41*'Profilo fotovoltaico'!B8171+'Approvvigionamento energia'!$Q$41*'Profilo eolico'!B8171</f>
        <v>457.52454234586583</v>
      </c>
      <c r="G8169">
        <f>$P$43*'Profilo fotovoltaico'!B8171+'Approvvigionamento energia'!$Q$43*'Profilo eolico'!B8171</f>
        <v>449.40063680159483</v>
      </c>
      <c r="H8169">
        <f t="shared" si="254"/>
        <v>1138.4335154826958</v>
      </c>
      <c r="I8169">
        <f>IF(LCOH!$C$28=Menu!$A$1,'Approvvigionamento energia'!C8169,0)+IF(LCOH!$C$28=Menu!$A$2,'Approvvigionamento energia'!D8169,0)+IF(LCOH!$C$28=Menu!$A$3,'Approvvigionamento energia'!E8169,0)+IF(LCOH!$C$28=Menu!$A$4,'Approvvigionamento energia'!F8169,0)+IF(LCOH!$C$28=Menu!$A$5,'Approvvigionamento energia'!G8169,0)+IF(LCOH!$C$28=Menu!$A$6,'Approvvigionamento energia'!H8169,0)</f>
        <v>457.52454234586583</v>
      </c>
      <c r="J8169">
        <f>'Approvvigionamento energia'!A8169+'Approvvigionamento energia'!B8169+'Approvvigionamento energia'!I8169</f>
        <v>598.72454234586576</v>
      </c>
      <c r="K8169">
        <f>IF(MIN(LCOH!$C$18,J8169)&gt;=$P$48*LCOH!$C$18, MIN(LCOH!$C$18,J8169),0)</f>
        <v>598.72454234586576</v>
      </c>
      <c r="L8169">
        <f t="shared" si="255"/>
        <v>0</v>
      </c>
      <c r="M8169">
        <f>K8169/LCOH!$C$18</f>
        <v>0.39914969489724383</v>
      </c>
      <c r="N8169">
        <f>K8169/LCOH!$C$34</f>
        <v>11.536118349631325</v>
      </c>
    </row>
    <row r="8170" spans="1:14" x14ac:dyDescent="0.35">
      <c r="A8170">
        <f>'Profilo fotovoltaico'!B8172*LCOH!$C$20</f>
        <v>172</v>
      </c>
      <c r="B8170">
        <f>'Profilo eolico'!B8172*LCOH!$C$21</f>
        <v>70</v>
      </c>
      <c r="C8170">
        <f>$P$35*'Profilo fotovoltaico'!B8172</f>
        <v>1264.9932962709952</v>
      </c>
      <c r="D8170">
        <f>$Q$37*'Profilo eolico'!B8172</f>
        <v>408.42444261586883</v>
      </c>
      <c r="E8170">
        <f>$P$39*'Profilo fotovoltaico'!B8172+'Approvvigionamento energia'!$Q$39*'Profilo eolico'!B8172</f>
        <v>622.5666560296504</v>
      </c>
      <c r="F8170">
        <f>$P$41*'Profilo fotovoltaico'!B8172+'Approvvigionamento energia'!$Q$41*'Profilo eolico'!B8172</f>
        <v>836.70886944343204</v>
      </c>
      <c r="G8170">
        <f>$P$43*'Profilo fotovoltaico'!B8172+'Approvvigionamento energia'!$Q$43*'Profilo eolico'!B8172</f>
        <v>1050.8510828572134</v>
      </c>
      <c r="H8170">
        <f t="shared" si="254"/>
        <v>1138.4335154826958</v>
      </c>
      <c r="I8170">
        <f>IF(LCOH!$C$28=Menu!$A$1,'Approvvigionamento energia'!C8170,0)+IF(LCOH!$C$28=Menu!$A$2,'Approvvigionamento energia'!D8170,0)+IF(LCOH!$C$28=Menu!$A$3,'Approvvigionamento energia'!E8170,0)+IF(LCOH!$C$28=Menu!$A$4,'Approvvigionamento energia'!F8170,0)+IF(LCOH!$C$28=Menu!$A$5,'Approvvigionamento energia'!G8170,0)+IF(LCOH!$C$28=Menu!$A$6,'Approvvigionamento energia'!H8170,0)</f>
        <v>836.70886944343204</v>
      </c>
      <c r="J8170">
        <f>'Approvvigionamento energia'!A8170+'Approvvigionamento energia'!B8170+'Approvvigionamento energia'!I8170</f>
        <v>1078.7088694434319</v>
      </c>
      <c r="K8170">
        <f>IF(MIN(LCOH!$C$18,J8170)&gt;=$P$48*LCOH!$C$18, MIN(LCOH!$C$18,J8170),0)</f>
        <v>1078.7088694434319</v>
      </c>
      <c r="L8170">
        <f t="shared" si="255"/>
        <v>0</v>
      </c>
      <c r="M8170">
        <f>K8170/LCOH!$C$18</f>
        <v>0.71913924629562131</v>
      </c>
      <c r="N8170">
        <f>K8170/LCOH!$C$34</f>
        <v>20.78437128022027</v>
      </c>
    </row>
    <row r="8171" spans="1:14" x14ac:dyDescent="0.35">
      <c r="A8171">
        <f>'Profilo fotovoltaico'!B8173*LCOH!$C$20</f>
        <v>266</v>
      </c>
      <c r="B8171">
        <f>'Profilo eolico'!B8173*LCOH!$C$21</f>
        <v>65.699999999999989</v>
      </c>
      <c r="C8171">
        <f>$P$35*'Profilo fotovoltaico'!B8173</f>
        <v>1956.3268419074693</v>
      </c>
      <c r="D8171">
        <f>$Q$37*'Profilo eolico'!B8173</f>
        <v>383.33551256946538</v>
      </c>
      <c r="E8171">
        <f>$P$39*'Profilo fotovoltaico'!B8173+'Approvvigionamento energia'!$Q$39*'Profilo eolico'!B8173</f>
        <v>776.58334490396635</v>
      </c>
      <c r="F8171">
        <f>$P$41*'Profilo fotovoltaico'!B8173+'Approvvigionamento energia'!$Q$41*'Profilo eolico'!B8173</f>
        <v>1169.8311772384673</v>
      </c>
      <c r="G8171">
        <f>$P$43*'Profilo fotovoltaico'!B8173+'Approvvigionamento energia'!$Q$43*'Profilo eolico'!B8173</f>
        <v>1563.0790095729685</v>
      </c>
      <c r="H8171">
        <f t="shared" si="254"/>
        <v>1138.4335154826958</v>
      </c>
      <c r="I8171">
        <f>IF(LCOH!$C$28=Menu!$A$1,'Approvvigionamento energia'!C8171,0)+IF(LCOH!$C$28=Menu!$A$2,'Approvvigionamento energia'!D8171,0)+IF(LCOH!$C$28=Menu!$A$3,'Approvvigionamento energia'!E8171,0)+IF(LCOH!$C$28=Menu!$A$4,'Approvvigionamento energia'!F8171,0)+IF(LCOH!$C$28=Menu!$A$5,'Approvvigionamento energia'!G8171,0)+IF(LCOH!$C$28=Menu!$A$6,'Approvvigionamento energia'!H8171,0)</f>
        <v>1169.8311772384673</v>
      </c>
      <c r="J8171">
        <f>'Approvvigionamento energia'!A8171+'Approvvigionamento energia'!B8171+'Approvvigionamento energia'!I8171</f>
        <v>1501.5311772384673</v>
      </c>
      <c r="K8171">
        <f>IF(MIN(LCOH!$C$18,J8171)&gt;=$P$48*LCOH!$C$18, MIN(LCOH!$C$18,J8171),0)</f>
        <v>1500</v>
      </c>
      <c r="L8171">
        <f t="shared" si="255"/>
        <v>1.5311772384673077</v>
      </c>
      <c r="M8171">
        <f>K8171/LCOH!$C$18</f>
        <v>1</v>
      </c>
      <c r="N8171">
        <f>K8171/LCOH!$C$34</f>
        <v>28.901734104046245</v>
      </c>
    </row>
    <row r="8172" spans="1:14" x14ac:dyDescent="0.35">
      <c r="A8172">
        <f>'Profilo fotovoltaico'!B8174*LCOH!$C$20</f>
        <v>318</v>
      </c>
      <c r="B8172">
        <f>'Profilo eolico'!B8174*LCOH!$C$21</f>
        <v>63.9</v>
      </c>
      <c r="C8172">
        <f>$P$35*'Profilo fotovoltaico'!B8174</f>
        <v>2338.7666756638168</v>
      </c>
      <c r="D8172">
        <f>$Q$37*'Profilo eolico'!B8174</f>
        <v>372.83316975934304</v>
      </c>
      <c r="E8172">
        <f>$P$39*'Profilo fotovoltaico'!B8174+'Approvvigionamento energia'!$Q$39*'Profilo eolico'!B8174</f>
        <v>864.31654623546149</v>
      </c>
      <c r="F8172">
        <f>$P$41*'Profilo fotovoltaico'!B8174+'Approvvigionamento energia'!$Q$41*'Profilo eolico'!B8174</f>
        <v>1355.7999227115799</v>
      </c>
      <c r="G8172">
        <f>$P$43*'Profilo fotovoltaico'!B8174+'Approvvigionamento energia'!$Q$43*'Profilo eolico'!B8174</f>
        <v>1847.2832991876983</v>
      </c>
      <c r="H8172">
        <f t="shared" si="254"/>
        <v>1138.4335154826958</v>
      </c>
      <c r="I8172">
        <f>IF(LCOH!$C$28=Menu!$A$1,'Approvvigionamento energia'!C8172,0)+IF(LCOH!$C$28=Menu!$A$2,'Approvvigionamento energia'!D8172,0)+IF(LCOH!$C$28=Menu!$A$3,'Approvvigionamento energia'!E8172,0)+IF(LCOH!$C$28=Menu!$A$4,'Approvvigionamento energia'!F8172,0)+IF(LCOH!$C$28=Menu!$A$5,'Approvvigionamento energia'!G8172,0)+IF(LCOH!$C$28=Menu!$A$6,'Approvvigionamento energia'!H8172,0)</f>
        <v>1355.7999227115799</v>
      </c>
      <c r="J8172">
        <f>'Approvvigionamento energia'!A8172+'Approvvigionamento energia'!B8172+'Approvvigionamento energia'!I8172</f>
        <v>1737.6999227115798</v>
      </c>
      <c r="K8172">
        <f>IF(MIN(LCOH!$C$18,J8172)&gt;=$P$48*LCOH!$C$18, MIN(LCOH!$C$18,J8172),0)</f>
        <v>1500</v>
      </c>
      <c r="L8172">
        <f t="shared" si="255"/>
        <v>237.6999227115798</v>
      </c>
      <c r="M8172">
        <f>K8172/LCOH!$C$18</f>
        <v>1</v>
      </c>
      <c r="N8172">
        <f>K8172/LCOH!$C$34</f>
        <v>28.901734104046245</v>
      </c>
    </row>
    <row r="8173" spans="1:14" x14ac:dyDescent="0.35">
      <c r="A8173">
        <f>'Profilo fotovoltaico'!B8175*LCOH!$C$20</f>
        <v>334</v>
      </c>
      <c r="B8173">
        <f>'Profilo eolico'!B8175*LCOH!$C$21</f>
        <v>62.8</v>
      </c>
      <c r="C8173">
        <f>$P$35*'Profilo fotovoltaico'!B8175</f>
        <v>2456.4404706657697</v>
      </c>
      <c r="D8173">
        <f>$Q$37*'Profilo eolico'!B8175</f>
        <v>366.4150713753794</v>
      </c>
      <c r="E8173">
        <f>$P$39*'Profilo fotovoltaico'!B8175+'Approvvigionamento energia'!$Q$39*'Profilo eolico'!B8175</f>
        <v>888.921421197977</v>
      </c>
      <c r="F8173">
        <f>$P$41*'Profilo fotovoltaico'!B8175+'Approvvigionamento energia'!$Q$41*'Profilo eolico'!B8175</f>
        <v>1411.4277710205745</v>
      </c>
      <c r="G8173">
        <f>$P$43*'Profilo fotovoltaico'!B8175+'Approvvigionamento energia'!$Q$43*'Profilo eolico'!B8175</f>
        <v>1933.9341208431724</v>
      </c>
      <c r="H8173">
        <f t="shared" si="254"/>
        <v>1138.4335154826958</v>
      </c>
      <c r="I8173">
        <f>IF(LCOH!$C$28=Menu!$A$1,'Approvvigionamento energia'!C8173,0)+IF(LCOH!$C$28=Menu!$A$2,'Approvvigionamento energia'!D8173,0)+IF(LCOH!$C$28=Menu!$A$3,'Approvvigionamento energia'!E8173,0)+IF(LCOH!$C$28=Menu!$A$4,'Approvvigionamento energia'!F8173,0)+IF(LCOH!$C$28=Menu!$A$5,'Approvvigionamento energia'!G8173,0)+IF(LCOH!$C$28=Menu!$A$6,'Approvvigionamento energia'!H8173,0)</f>
        <v>1411.4277710205745</v>
      </c>
      <c r="J8173">
        <f>'Approvvigionamento energia'!A8173+'Approvvigionamento energia'!B8173+'Approvvigionamento energia'!I8173</f>
        <v>1808.2277710205744</v>
      </c>
      <c r="K8173">
        <f>IF(MIN(LCOH!$C$18,J8173)&gt;=$P$48*LCOH!$C$18, MIN(LCOH!$C$18,J8173),0)</f>
        <v>1500</v>
      </c>
      <c r="L8173">
        <f t="shared" si="255"/>
        <v>308.22777102057444</v>
      </c>
      <c r="M8173">
        <f>K8173/LCOH!$C$18</f>
        <v>1</v>
      </c>
      <c r="N8173">
        <f>K8173/LCOH!$C$34</f>
        <v>28.901734104046245</v>
      </c>
    </row>
    <row r="8174" spans="1:14" x14ac:dyDescent="0.35">
      <c r="A8174">
        <f>'Profilo fotovoltaico'!B8176*LCOH!$C$20</f>
        <v>304</v>
      </c>
      <c r="B8174">
        <f>'Profilo eolico'!B8176*LCOH!$C$21</f>
        <v>60.8</v>
      </c>
      <c r="C8174">
        <f>$P$35*'Profilo fotovoltaico'!B8176</f>
        <v>2235.8021050371076</v>
      </c>
      <c r="D8174">
        <f>$Q$37*'Profilo eolico'!B8176</f>
        <v>354.74580158635456</v>
      </c>
      <c r="E8174">
        <f>$P$39*'Profilo fotovoltaico'!B8176+'Approvvigionamento energia'!$Q$39*'Profilo eolico'!B8176</f>
        <v>825.00987744904285</v>
      </c>
      <c r="F8174">
        <f>$P$41*'Profilo fotovoltaico'!B8176+'Approvvigionamento energia'!$Q$41*'Profilo eolico'!B8176</f>
        <v>1295.273953311731</v>
      </c>
      <c r="G8174">
        <f>$P$43*'Profilo fotovoltaico'!B8176+'Approvvigionamento energia'!$Q$43*'Profilo eolico'!B8176</f>
        <v>1765.5380291744195</v>
      </c>
      <c r="H8174">
        <f t="shared" si="254"/>
        <v>1138.4335154826958</v>
      </c>
      <c r="I8174">
        <f>IF(LCOH!$C$28=Menu!$A$1,'Approvvigionamento energia'!C8174,0)+IF(LCOH!$C$28=Menu!$A$2,'Approvvigionamento energia'!D8174,0)+IF(LCOH!$C$28=Menu!$A$3,'Approvvigionamento energia'!E8174,0)+IF(LCOH!$C$28=Menu!$A$4,'Approvvigionamento energia'!F8174,0)+IF(LCOH!$C$28=Menu!$A$5,'Approvvigionamento energia'!G8174,0)+IF(LCOH!$C$28=Menu!$A$6,'Approvvigionamento energia'!H8174,0)</f>
        <v>1295.273953311731</v>
      </c>
      <c r="J8174">
        <f>'Approvvigionamento energia'!A8174+'Approvvigionamento energia'!B8174+'Approvvigionamento energia'!I8174</f>
        <v>1660.073953311731</v>
      </c>
      <c r="K8174">
        <f>IF(MIN(LCOH!$C$18,J8174)&gt;=$P$48*LCOH!$C$18, MIN(LCOH!$C$18,J8174),0)</f>
        <v>1500</v>
      </c>
      <c r="L8174">
        <f t="shared" si="255"/>
        <v>160.07395331173097</v>
      </c>
      <c r="M8174">
        <f>K8174/LCOH!$C$18</f>
        <v>1</v>
      </c>
      <c r="N8174">
        <f>K8174/LCOH!$C$34</f>
        <v>28.901734104046245</v>
      </c>
    </row>
    <row r="8175" spans="1:14" x14ac:dyDescent="0.35">
      <c r="A8175">
        <f>'Profilo fotovoltaico'!B8177*LCOH!$C$20</f>
        <v>232</v>
      </c>
      <c r="B8175">
        <f>'Profilo eolico'!B8177*LCOH!$C$21</f>
        <v>60.400000000000006</v>
      </c>
      <c r="C8175">
        <f>$P$35*'Profilo fotovoltaico'!B8177</f>
        <v>1706.2700275283191</v>
      </c>
      <c r="D8175">
        <f>$Q$37*'Profilo eolico'!B8177</f>
        <v>352.41194762854963</v>
      </c>
      <c r="E8175">
        <f>$P$39*'Profilo fotovoltaico'!B8177+'Approvvigionamento energia'!$Q$39*'Profilo eolico'!B8177</f>
        <v>690.87646760349207</v>
      </c>
      <c r="F8175">
        <f>$P$41*'Profilo fotovoltaico'!B8177+'Approvvigionamento energia'!$Q$41*'Profilo eolico'!B8177</f>
        <v>1029.3409875784344</v>
      </c>
      <c r="G8175">
        <f>$P$43*'Profilo fotovoltaico'!B8177+'Approvvigionamento energia'!$Q$43*'Profilo eolico'!B8177</f>
        <v>1367.8055075533769</v>
      </c>
      <c r="H8175">
        <f t="shared" si="254"/>
        <v>1138.4335154826958</v>
      </c>
      <c r="I8175">
        <f>IF(LCOH!$C$28=Menu!$A$1,'Approvvigionamento energia'!C8175,0)+IF(LCOH!$C$28=Menu!$A$2,'Approvvigionamento energia'!D8175,0)+IF(LCOH!$C$28=Menu!$A$3,'Approvvigionamento energia'!E8175,0)+IF(LCOH!$C$28=Menu!$A$4,'Approvvigionamento energia'!F8175,0)+IF(LCOH!$C$28=Menu!$A$5,'Approvvigionamento energia'!G8175,0)+IF(LCOH!$C$28=Menu!$A$6,'Approvvigionamento energia'!H8175,0)</f>
        <v>1029.3409875784344</v>
      </c>
      <c r="J8175">
        <f>'Approvvigionamento energia'!A8175+'Approvvigionamento energia'!B8175+'Approvvigionamento energia'!I8175</f>
        <v>1321.7409875784342</v>
      </c>
      <c r="K8175">
        <f>IF(MIN(LCOH!$C$18,J8175)&gt;=$P$48*LCOH!$C$18, MIN(LCOH!$C$18,J8175),0)</f>
        <v>1321.7409875784342</v>
      </c>
      <c r="L8175">
        <f t="shared" si="255"/>
        <v>0</v>
      </c>
      <c r="M8175">
        <f>K8175/LCOH!$C$18</f>
        <v>0.88116065838562285</v>
      </c>
      <c r="N8175">
        <f>K8175/LCOH!$C$34</f>
        <v>25.467071051607597</v>
      </c>
    </row>
    <row r="8176" spans="1:14" x14ac:dyDescent="0.35">
      <c r="A8176">
        <f>'Profilo fotovoltaico'!B8178*LCOH!$C$20</f>
        <v>131</v>
      </c>
      <c r="B8176">
        <f>'Profilo eolico'!B8178*LCOH!$C$21</f>
        <v>64.699999999999989</v>
      </c>
      <c r="C8176">
        <f>$P$35*'Profilo fotovoltaico'!B8178</f>
        <v>963.45419657849061</v>
      </c>
      <c r="D8176">
        <f>$Q$37*'Profilo eolico'!B8178</f>
        <v>377.50087767495296</v>
      </c>
      <c r="E8176">
        <f>$P$39*'Profilo fotovoltaico'!B8178+'Approvvigionamento energia'!$Q$39*'Profilo eolico'!B8178</f>
        <v>523.98920740083736</v>
      </c>
      <c r="F8176">
        <f>$P$41*'Profilo fotovoltaico'!B8178+'Approvvigionamento energia'!$Q$41*'Profilo eolico'!B8178</f>
        <v>670.47753712672181</v>
      </c>
      <c r="G8176">
        <f>$P$43*'Profilo fotovoltaico'!B8178+'Approvvigionamento energia'!$Q$43*'Profilo eolico'!B8178</f>
        <v>816.96586685260615</v>
      </c>
      <c r="H8176">
        <f t="shared" si="254"/>
        <v>1138.4335154826958</v>
      </c>
      <c r="I8176">
        <f>IF(LCOH!$C$28=Menu!$A$1,'Approvvigionamento energia'!C8176,0)+IF(LCOH!$C$28=Menu!$A$2,'Approvvigionamento energia'!D8176,0)+IF(LCOH!$C$28=Menu!$A$3,'Approvvigionamento energia'!E8176,0)+IF(LCOH!$C$28=Menu!$A$4,'Approvvigionamento energia'!F8176,0)+IF(LCOH!$C$28=Menu!$A$5,'Approvvigionamento energia'!G8176,0)+IF(LCOH!$C$28=Menu!$A$6,'Approvvigionamento energia'!H8176,0)</f>
        <v>670.47753712672181</v>
      </c>
      <c r="J8176">
        <f>'Approvvigionamento energia'!A8176+'Approvvigionamento energia'!B8176+'Approvvigionamento energia'!I8176</f>
        <v>866.17753712672175</v>
      </c>
      <c r="K8176">
        <f>IF(MIN(LCOH!$C$18,J8176)&gt;=$P$48*LCOH!$C$18, MIN(LCOH!$C$18,J8176),0)</f>
        <v>866.17753712672175</v>
      </c>
      <c r="L8176">
        <f t="shared" si="255"/>
        <v>0</v>
      </c>
      <c r="M8176">
        <f>K8176/LCOH!$C$18</f>
        <v>0.57745169141781449</v>
      </c>
      <c r="N8176">
        <f>K8176/LCOH!$C$34</f>
        <v>16.689355243289437</v>
      </c>
    </row>
    <row r="8177" spans="1:14" x14ac:dyDescent="0.35">
      <c r="A8177">
        <f>'Profilo fotovoltaico'!B8179*LCOH!$C$20</f>
        <v>19</v>
      </c>
      <c r="B8177">
        <f>'Profilo eolico'!B8179*LCOH!$C$21</f>
        <v>77.2</v>
      </c>
      <c r="C8177">
        <f>$P$35*'Profilo fotovoltaico'!B8179</f>
        <v>139.73763156481922</v>
      </c>
      <c r="D8177">
        <f>$Q$37*'Profilo eolico'!B8179</f>
        <v>450.43381385635814</v>
      </c>
      <c r="E8177">
        <f>$P$39*'Profilo fotovoltaico'!B8179+'Approvvigionamento energia'!$Q$39*'Profilo eolico'!B8179</f>
        <v>372.75976828347336</v>
      </c>
      <c r="F8177">
        <f>$P$41*'Profilo fotovoltaico'!B8179+'Approvvigionamento energia'!$Q$41*'Profilo eolico'!B8179</f>
        <v>295.0857227105887</v>
      </c>
      <c r="G8177">
        <f>$P$43*'Profilo fotovoltaico'!B8179+'Approvvigionamento energia'!$Q$43*'Profilo eolico'!B8179</f>
        <v>217.41167713770398</v>
      </c>
      <c r="H8177">
        <f t="shared" si="254"/>
        <v>1138.4335154826958</v>
      </c>
      <c r="I8177">
        <f>IF(LCOH!$C$28=Menu!$A$1,'Approvvigionamento energia'!C8177,0)+IF(LCOH!$C$28=Menu!$A$2,'Approvvigionamento energia'!D8177,0)+IF(LCOH!$C$28=Menu!$A$3,'Approvvigionamento energia'!E8177,0)+IF(LCOH!$C$28=Menu!$A$4,'Approvvigionamento energia'!F8177,0)+IF(LCOH!$C$28=Menu!$A$5,'Approvvigionamento energia'!G8177,0)+IF(LCOH!$C$28=Menu!$A$6,'Approvvigionamento energia'!H8177,0)</f>
        <v>295.0857227105887</v>
      </c>
      <c r="J8177">
        <f>'Approvvigionamento energia'!A8177+'Approvvigionamento energia'!B8177+'Approvvigionamento energia'!I8177</f>
        <v>391.28572271058869</v>
      </c>
      <c r="K8177">
        <f>IF(MIN(LCOH!$C$18,J8177)&gt;=$P$48*LCOH!$C$18, MIN(LCOH!$C$18,J8177),0)</f>
        <v>391.28572271058869</v>
      </c>
      <c r="L8177">
        <f t="shared" si="255"/>
        <v>0</v>
      </c>
      <c r="M8177">
        <f>K8177/LCOH!$C$18</f>
        <v>0.26085714847372576</v>
      </c>
      <c r="N8177">
        <f>K8177/LCOH!$C$34</f>
        <v>7.5392239443273352</v>
      </c>
    </row>
    <row r="8178" spans="1:14" x14ac:dyDescent="0.35">
      <c r="A8178">
        <f>'Profilo fotovoltaico'!B8180*LCOH!$C$20</f>
        <v>0</v>
      </c>
      <c r="B8178">
        <f>'Profilo eolico'!B8180*LCOH!$C$21</f>
        <v>90.5</v>
      </c>
      <c r="C8178">
        <f>$P$35*'Profilo fotovoltaico'!B8180</f>
        <v>0</v>
      </c>
      <c r="D8178">
        <f>$Q$37*'Profilo eolico'!B8180</f>
        <v>528.03445795337313</v>
      </c>
      <c r="E8178">
        <f>$P$39*'Profilo fotovoltaico'!B8180+'Approvvigionamento energia'!$Q$39*'Profilo eolico'!B8180</f>
        <v>396.02584346502988</v>
      </c>
      <c r="F8178">
        <f>$P$41*'Profilo fotovoltaico'!B8180+'Approvvigionamento energia'!$Q$41*'Profilo eolico'!B8180</f>
        <v>264.01722897668657</v>
      </c>
      <c r="G8178">
        <f>$P$43*'Profilo fotovoltaico'!B8180+'Approvvigionamento energia'!$Q$43*'Profilo eolico'!B8180</f>
        <v>132.00861448834328</v>
      </c>
      <c r="H8178">
        <f t="shared" si="254"/>
        <v>1138.4335154826958</v>
      </c>
      <c r="I8178">
        <f>IF(LCOH!$C$28=Menu!$A$1,'Approvvigionamento energia'!C8178,0)+IF(LCOH!$C$28=Menu!$A$2,'Approvvigionamento energia'!D8178,0)+IF(LCOH!$C$28=Menu!$A$3,'Approvvigionamento energia'!E8178,0)+IF(LCOH!$C$28=Menu!$A$4,'Approvvigionamento energia'!F8178,0)+IF(LCOH!$C$28=Menu!$A$5,'Approvvigionamento energia'!G8178,0)+IF(LCOH!$C$28=Menu!$A$6,'Approvvigionamento energia'!H8178,0)</f>
        <v>264.01722897668657</v>
      </c>
      <c r="J8178">
        <f>'Approvvigionamento energia'!A8178+'Approvvigionamento energia'!B8178+'Approvvigionamento energia'!I8178</f>
        <v>354.51722897668657</v>
      </c>
      <c r="K8178">
        <f>IF(MIN(LCOH!$C$18,J8178)&gt;=$P$48*LCOH!$C$18, MIN(LCOH!$C$18,J8178),0)</f>
        <v>0</v>
      </c>
      <c r="L8178">
        <f t="shared" si="255"/>
        <v>354.51722897668657</v>
      </c>
      <c r="M8178">
        <f>K8178/LCOH!$C$18</f>
        <v>0</v>
      </c>
      <c r="N8178">
        <f>K8178/LCOH!$C$34</f>
        <v>0</v>
      </c>
    </row>
    <row r="8179" spans="1:14" x14ac:dyDescent="0.35">
      <c r="A8179">
        <f>'Profilo fotovoltaico'!B8181*LCOH!$C$20</f>
        <v>0</v>
      </c>
      <c r="B8179">
        <f>'Profilo eolico'!B8181*LCOH!$C$21</f>
        <v>102</v>
      </c>
      <c r="C8179">
        <f>$P$35*'Profilo fotovoltaico'!B8181</f>
        <v>0</v>
      </c>
      <c r="D8179">
        <f>$Q$37*'Profilo eolico'!B8181</f>
        <v>595.13275924026584</v>
      </c>
      <c r="E8179">
        <f>$P$39*'Profilo fotovoltaico'!B8181+'Approvvigionamento energia'!$Q$39*'Profilo eolico'!B8181</f>
        <v>446.34956943019938</v>
      </c>
      <c r="F8179">
        <f>$P$41*'Profilo fotovoltaico'!B8181+'Approvvigionamento energia'!$Q$41*'Profilo eolico'!B8181</f>
        <v>297.56637962013292</v>
      </c>
      <c r="G8179">
        <f>$P$43*'Profilo fotovoltaico'!B8181+'Approvvigionamento energia'!$Q$43*'Profilo eolico'!B8181</f>
        <v>148.78318981006646</v>
      </c>
      <c r="H8179">
        <f t="shared" si="254"/>
        <v>1138.4335154826958</v>
      </c>
      <c r="I8179">
        <f>IF(LCOH!$C$28=Menu!$A$1,'Approvvigionamento energia'!C8179,0)+IF(LCOH!$C$28=Menu!$A$2,'Approvvigionamento energia'!D8179,0)+IF(LCOH!$C$28=Menu!$A$3,'Approvvigionamento energia'!E8179,0)+IF(LCOH!$C$28=Menu!$A$4,'Approvvigionamento energia'!F8179,0)+IF(LCOH!$C$28=Menu!$A$5,'Approvvigionamento energia'!G8179,0)+IF(LCOH!$C$28=Menu!$A$6,'Approvvigionamento energia'!H8179,0)</f>
        <v>297.56637962013292</v>
      </c>
      <c r="J8179">
        <f>'Approvvigionamento energia'!A8179+'Approvvigionamento energia'!B8179+'Approvvigionamento energia'!I8179</f>
        <v>399.56637962013292</v>
      </c>
      <c r="K8179">
        <f>IF(MIN(LCOH!$C$18,J8179)&gt;=$P$48*LCOH!$C$18, MIN(LCOH!$C$18,J8179),0)</f>
        <v>399.56637962013292</v>
      </c>
      <c r="L8179">
        <f t="shared" si="255"/>
        <v>0</v>
      </c>
      <c r="M8179">
        <f>K8179/LCOH!$C$18</f>
        <v>0.26637758641342196</v>
      </c>
      <c r="N8179">
        <f>K8179/LCOH!$C$34</f>
        <v>7.6987741737983226</v>
      </c>
    </row>
    <row r="8180" spans="1:14" x14ac:dyDescent="0.35">
      <c r="A8180">
        <f>'Profilo fotovoltaico'!B8182*LCOH!$C$20</f>
        <v>0</v>
      </c>
      <c r="B8180">
        <f>'Profilo eolico'!B8182*LCOH!$C$21</f>
        <v>110.60000000000001</v>
      </c>
      <c r="C8180">
        <f>$P$35*'Profilo fotovoltaico'!B8182</f>
        <v>0</v>
      </c>
      <c r="D8180">
        <f>$Q$37*'Profilo eolico'!B8182</f>
        <v>645.31061933307262</v>
      </c>
      <c r="E8180">
        <f>$P$39*'Profilo fotovoltaico'!B8182+'Approvvigionamento energia'!$Q$39*'Profilo eolico'!B8182</f>
        <v>483.9829644998045</v>
      </c>
      <c r="F8180">
        <f>$P$41*'Profilo fotovoltaico'!B8182+'Approvvigionamento energia'!$Q$41*'Profilo eolico'!B8182</f>
        <v>322.65530966653631</v>
      </c>
      <c r="G8180">
        <f>$P$43*'Profilo fotovoltaico'!B8182+'Approvvigionamento energia'!$Q$43*'Profilo eolico'!B8182</f>
        <v>161.32765483326816</v>
      </c>
      <c r="H8180">
        <f t="shared" si="254"/>
        <v>1138.4335154826958</v>
      </c>
      <c r="I8180">
        <f>IF(LCOH!$C$28=Menu!$A$1,'Approvvigionamento energia'!C8180,0)+IF(LCOH!$C$28=Menu!$A$2,'Approvvigionamento energia'!D8180,0)+IF(LCOH!$C$28=Menu!$A$3,'Approvvigionamento energia'!E8180,0)+IF(LCOH!$C$28=Menu!$A$4,'Approvvigionamento energia'!F8180,0)+IF(LCOH!$C$28=Menu!$A$5,'Approvvigionamento energia'!G8180,0)+IF(LCOH!$C$28=Menu!$A$6,'Approvvigionamento energia'!H8180,0)</f>
        <v>322.65530966653631</v>
      </c>
      <c r="J8180">
        <f>'Approvvigionamento energia'!A8180+'Approvvigionamento energia'!B8180+'Approvvigionamento energia'!I8180</f>
        <v>433.25530966653633</v>
      </c>
      <c r="K8180">
        <f>IF(MIN(LCOH!$C$18,J8180)&gt;=$P$48*LCOH!$C$18, MIN(LCOH!$C$18,J8180),0)</f>
        <v>433.25530966653633</v>
      </c>
      <c r="L8180">
        <f t="shared" si="255"/>
        <v>0</v>
      </c>
      <c r="M8180">
        <f>K8180/LCOH!$C$18</f>
        <v>0.28883687311102424</v>
      </c>
      <c r="N8180">
        <f>K8180/LCOH!$C$34</f>
        <v>8.3478865060989662</v>
      </c>
    </row>
    <row r="8181" spans="1:14" x14ac:dyDescent="0.35">
      <c r="A8181">
        <f>'Profilo fotovoltaico'!B8183*LCOH!$C$20</f>
        <v>0</v>
      </c>
      <c r="B8181">
        <f>'Profilo eolico'!B8183*LCOH!$C$21</f>
        <v>120.2</v>
      </c>
      <c r="C8181">
        <f>$P$35*'Profilo fotovoltaico'!B8183</f>
        <v>0</v>
      </c>
      <c r="D8181">
        <f>$Q$37*'Profilo eolico'!B8183</f>
        <v>701.32311432039182</v>
      </c>
      <c r="E8181">
        <f>$P$39*'Profilo fotovoltaico'!B8183+'Approvvigionamento energia'!$Q$39*'Profilo eolico'!B8183</f>
        <v>525.99233574029381</v>
      </c>
      <c r="F8181">
        <f>$P$41*'Profilo fotovoltaico'!B8183+'Approvvigionamento energia'!$Q$41*'Profilo eolico'!B8183</f>
        <v>350.66155716019591</v>
      </c>
      <c r="G8181">
        <f>$P$43*'Profilo fotovoltaico'!B8183+'Approvvigionamento energia'!$Q$43*'Profilo eolico'!B8183</f>
        <v>175.33077858009796</v>
      </c>
      <c r="H8181">
        <f t="shared" si="254"/>
        <v>1138.4335154826958</v>
      </c>
      <c r="I8181">
        <f>IF(LCOH!$C$28=Menu!$A$1,'Approvvigionamento energia'!C8181,0)+IF(LCOH!$C$28=Menu!$A$2,'Approvvigionamento energia'!D8181,0)+IF(LCOH!$C$28=Menu!$A$3,'Approvvigionamento energia'!E8181,0)+IF(LCOH!$C$28=Menu!$A$4,'Approvvigionamento energia'!F8181,0)+IF(LCOH!$C$28=Menu!$A$5,'Approvvigionamento energia'!G8181,0)+IF(LCOH!$C$28=Menu!$A$6,'Approvvigionamento energia'!H8181,0)</f>
        <v>350.66155716019591</v>
      </c>
      <c r="J8181">
        <f>'Approvvigionamento energia'!A8181+'Approvvigionamento energia'!B8181+'Approvvigionamento energia'!I8181</f>
        <v>470.8615571601959</v>
      </c>
      <c r="K8181">
        <f>IF(MIN(LCOH!$C$18,J8181)&gt;=$P$48*LCOH!$C$18, MIN(LCOH!$C$18,J8181),0)</f>
        <v>470.8615571601959</v>
      </c>
      <c r="L8181">
        <f t="shared" si="255"/>
        <v>0</v>
      </c>
      <c r="M8181">
        <f>K8181/LCOH!$C$18</f>
        <v>0.31390770477346391</v>
      </c>
      <c r="N8181">
        <f>K8181/LCOH!$C$34</f>
        <v>9.0724770165741031</v>
      </c>
    </row>
    <row r="8182" spans="1:14" x14ac:dyDescent="0.35">
      <c r="A8182">
        <f>'Profilo fotovoltaico'!B8184*LCOH!$C$20</f>
        <v>0</v>
      </c>
      <c r="B8182">
        <f>'Profilo eolico'!B8184*LCOH!$C$21</f>
        <v>131.5</v>
      </c>
      <c r="C8182">
        <f>$P$35*'Profilo fotovoltaico'!B8184</f>
        <v>0</v>
      </c>
      <c r="D8182">
        <f>$Q$37*'Profilo eolico'!B8184</f>
        <v>767.25448862838209</v>
      </c>
      <c r="E8182">
        <f>$P$39*'Profilo fotovoltaico'!B8184+'Approvvigionamento energia'!$Q$39*'Profilo eolico'!B8184</f>
        <v>575.44086647128654</v>
      </c>
      <c r="F8182">
        <f>$P$41*'Profilo fotovoltaico'!B8184+'Approvvigionamento energia'!$Q$41*'Profilo eolico'!B8184</f>
        <v>383.62724431419105</v>
      </c>
      <c r="G8182">
        <f>$P$43*'Profilo fotovoltaico'!B8184+'Approvvigionamento energia'!$Q$43*'Profilo eolico'!B8184</f>
        <v>191.81362215709552</v>
      </c>
      <c r="H8182">
        <f t="shared" si="254"/>
        <v>1138.4335154826958</v>
      </c>
      <c r="I8182">
        <f>IF(LCOH!$C$28=Menu!$A$1,'Approvvigionamento energia'!C8182,0)+IF(LCOH!$C$28=Menu!$A$2,'Approvvigionamento energia'!D8182,0)+IF(LCOH!$C$28=Menu!$A$3,'Approvvigionamento energia'!E8182,0)+IF(LCOH!$C$28=Menu!$A$4,'Approvvigionamento energia'!F8182,0)+IF(LCOH!$C$28=Menu!$A$5,'Approvvigionamento energia'!G8182,0)+IF(LCOH!$C$28=Menu!$A$6,'Approvvigionamento energia'!H8182,0)</f>
        <v>383.62724431419105</v>
      </c>
      <c r="J8182">
        <f>'Approvvigionamento energia'!A8182+'Approvvigionamento energia'!B8182+'Approvvigionamento energia'!I8182</f>
        <v>515.1272443141911</v>
      </c>
      <c r="K8182">
        <f>IF(MIN(LCOH!$C$18,J8182)&gt;=$P$48*LCOH!$C$18, MIN(LCOH!$C$18,J8182),0)</f>
        <v>515.1272443141911</v>
      </c>
      <c r="L8182">
        <f t="shared" si="255"/>
        <v>0</v>
      </c>
      <c r="M8182">
        <f>K8182/LCOH!$C$18</f>
        <v>0.34341816287612742</v>
      </c>
      <c r="N8182">
        <f>K8182/LCOH!$C$34</f>
        <v>9.9253804299458785</v>
      </c>
    </row>
    <row r="8183" spans="1:14" x14ac:dyDescent="0.35">
      <c r="A8183">
        <f>'Profilo fotovoltaico'!B8185*LCOH!$C$20</f>
        <v>0</v>
      </c>
      <c r="B8183">
        <f>'Profilo eolico'!B8185*LCOH!$C$21</f>
        <v>140.30000000000001</v>
      </c>
      <c r="C8183">
        <f>$P$35*'Profilo fotovoltaico'!B8185</f>
        <v>0</v>
      </c>
      <c r="D8183">
        <f>$Q$37*'Profilo eolico'!B8185</f>
        <v>818.59927570009131</v>
      </c>
      <c r="E8183">
        <f>$P$39*'Profilo fotovoltaico'!B8185+'Approvvigionamento energia'!$Q$39*'Profilo eolico'!B8185</f>
        <v>613.94945677506848</v>
      </c>
      <c r="F8183">
        <f>$P$41*'Profilo fotovoltaico'!B8185+'Approvvigionamento energia'!$Q$41*'Profilo eolico'!B8185</f>
        <v>409.29963785004566</v>
      </c>
      <c r="G8183">
        <f>$P$43*'Profilo fotovoltaico'!B8185+'Approvvigionamento energia'!$Q$43*'Profilo eolico'!B8185</f>
        <v>204.64981892502283</v>
      </c>
      <c r="H8183">
        <f t="shared" si="254"/>
        <v>1138.4335154826958</v>
      </c>
      <c r="I8183">
        <f>IF(LCOH!$C$28=Menu!$A$1,'Approvvigionamento energia'!C8183,0)+IF(LCOH!$C$28=Menu!$A$2,'Approvvigionamento energia'!D8183,0)+IF(LCOH!$C$28=Menu!$A$3,'Approvvigionamento energia'!E8183,0)+IF(LCOH!$C$28=Menu!$A$4,'Approvvigionamento energia'!F8183,0)+IF(LCOH!$C$28=Menu!$A$5,'Approvvigionamento energia'!G8183,0)+IF(LCOH!$C$28=Menu!$A$6,'Approvvigionamento energia'!H8183,0)</f>
        <v>409.29963785004566</v>
      </c>
      <c r="J8183">
        <f>'Approvvigionamento energia'!A8183+'Approvvigionamento energia'!B8183+'Approvvigionamento energia'!I8183</f>
        <v>549.59963785004561</v>
      </c>
      <c r="K8183">
        <f>IF(MIN(LCOH!$C$18,J8183)&gt;=$P$48*LCOH!$C$18, MIN(LCOH!$C$18,J8183),0)</f>
        <v>549.59963785004561</v>
      </c>
      <c r="L8183">
        <f t="shared" si="255"/>
        <v>0</v>
      </c>
      <c r="M8183">
        <f>K8183/LCOH!$C$18</f>
        <v>0.3663997585666971</v>
      </c>
      <c r="N8183">
        <f>K8183/LCOH!$C$34</f>
        <v>10.589588397881419</v>
      </c>
    </row>
    <row r="8184" spans="1:14" x14ac:dyDescent="0.35">
      <c r="A8184">
        <f>'Profilo fotovoltaico'!B8186*LCOH!$C$20</f>
        <v>0</v>
      </c>
      <c r="B8184">
        <f>'Profilo eolico'!B8186*LCOH!$C$21</f>
        <v>145.19999999999999</v>
      </c>
      <c r="C8184">
        <f>$P$35*'Profilo fotovoltaico'!B8186</f>
        <v>0</v>
      </c>
      <c r="D8184">
        <f>$Q$37*'Profilo eolico'!B8186</f>
        <v>847.18898668320207</v>
      </c>
      <c r="E8184">
        <f>$P$39*'Profilo fotovoltaico'!B8186+'Approvvigionamento energia'!$Q$39*'Profilo eolico'!B8186</f>
        <v>635.39174001240156</v>
      </c>
      <c r="F8184">
        <f>$P$41*'Profilo fotovoltaico'!B8186+'Approvvigionamento energia'!$Q$41*'Profilo eolico'!B8186</f>
        <v>423.59449334160104</v>
      </c>
      <c r="G8184">
        <f>$P$43*'Profilo fotovoltaico'!B8186+'Approvvigionamento energia'!$Q$43*'Profilo eolico'!B8186</f>
        <v>211.79724667080052</v>
      </c>
      <c r="H8184">
        <f t="shared" si="254"/>
        <v>1138.4335154826958</v>
      </c>
      <c r="I8184">
        <f>IF(LCOH!$C$28=Menu!$A$1,'Approvvigionamento energia'!C8184,0)+IF(LCOH!$C$28=Menu!$A$2,'Approvvigionamento energia'!D8184,0)+IF(LCOH!$C$28=Menu!$A$3,'Approvvigionamento energia'!E8184,0)+IF(LCOH!$C$28=Menu!$A$4,'Approvvigionamento energia'!F8184,0)+IF(LCOH!$C$28=Menu!$A$5,'Approvvigionamento energia'!G8184,0)+IF(LCOH!$C$28=Menu!$A$6,'Approvvigionamento energia'!H8184,0)</f>
        <v>423.59449334160104</v>
      </c>
      <c r="J8184">
        <f>'Approvvigionamento energia'!A8184+'Approvvigionamento energia'!B8184+'Approvvigionamento energia'!I8184</f>
        <v>568.79449334160108</v>
      </c>
      <c r="K8184">
        <f>IF(MIN(LCOH!$C$18,J8184)&gt;=$P$48*LCOH!$C$18, MIN(LCOH!$C$18,J8184),0)</f>
        <v>568.79449334160108</v>
      </c>
      <c r="L8184">
        <f t="shared" si="255"/>
        <v>0</v>
      </c>
      <c r="M8184">
        <f>K8184/LCOH!$C$18</f>
        <v>0.37919632889440075</v>
      </c>
      <c r="N8184">
        <f>K8184/LCOH!$C$34</f>
        <v>10.959431470936437</v>
      </c>
    </row>
    <row r="8185" spans="1:14" x14ac:dyDescent="0.35">
      <c r="A8185">
        <f>'Profilo fotovoltaico'!B8187*LCOH!$C$20</f>
        <v>0</v>
      </c>
      <c r="B8185">
        <f>'Profilo eolico'!B8187*LCOH!$C$21</f>
        <v>151</v>
      </c>
      <c r="C8185">
        <f>$P$35*'Profilo fotovoltaico'!B8187</f>
        <v>0</v>
      </c>
      <c r="D8185">
        <f>$Q$37*'Profilo eolico'!B8187</f>
        <v>881.02986907137404</v>
      </c>
      <c r="E8185">
        <f>$P$39*'Profilo fotovoltaico'!B8187+'Approvvigionamento energia'!$Q$39*'Profilo eolico'!B8187</f>
        <v>660.77240180353044</v>
      </c>
      <c r="F8185">
        <f>$P$41*'Profilo fotovoltaico'!B8187+'Approvvigionamento energia'!$Q$41*'Profilo eolico'!B8187</f>
        <v>440.51493453568702</v>
      </c>
      <c r="G8185">
        <f>$P$43*'Profilo fotovoltaico'!B8187+'Approvvigionamento energia'!$Q$43*'Profilo eolico'!B8187</f>
        <v>220.25746726784351</v>
      </c>
      <c r="H8185">
        <f t="shared" si="254"/>
        <v>1138.4335154826958</v>
      </c>
      <c r="I8185">
        <f>IF(LCOH!$C$28=Menu!$A$1,'Approvvigionamento energia'!C8185,0)+IF(LCOH!$C$28=Menu!$A$2,'Approvvigionamento energia'!D8185,0)+IF(LCOH!$C$28=Menu!$A$3,'Approvvigionamento energia'!E8185,0)+IF(LCOH!$C$28=Menu!$A$4,'Approvvigionamento energia'!F8185,0)+IF(LCOH!$C$28=Menu!$A$5,'Approvvigionamento energia'!G8185,0)+IF(LCOH!$C$28=Menu!$A$6,'Approvvigionamento energia'!H8185,0)</f>
        <v>440.51493453568702</v>
      </c>
      <c r="J8185">
        <f>'Approvvigionamento energia'!A8185+'Approvvigionamento energia'!B8185+'Approvvigionamento energia'!I8185</f>
        <v>591.51493453568696</v>
      </c>
      <c r="K8185">
        <f>IF(MIN(LCOH!$C$18,J8185)&gt;=$P$48*LCOH!$C$18, MIN(LCOH!$C$18,J8185),0)</f>
        <v>591.51493453568696</v>
      </c>
      <c r="L8185">
        <f t="shared" si="255"/>
        <v>0</v>
      </c>
      <c r="M8185">
        <f>K8185/LCOH!$C$18</f>
        <v>0.39434328969045795</v>
      </c>
      <c r="N8185">
        <f>K8185/LCOH!$C$34</f>
        <v>11.397204904348497</v>
      </c>
    </row>
    <row r="8186" spans="1:14" x14ac:dyDescent="0.35">
      <c r="A8186">
        <f>'Profilo fotovoltaico'!B8188*LCOH!$C$20</f>
        <v>0</v>
      </c>
      <c r="B8186">
        <f>'Profilo eolico'!B8188*LCOH!$C$21</f>
        <v>157.1</v>
      </c>
      <c r="C8186">
        <f>$P$35*'Profilo fotovoltaico'!B8188</f>
        <v>0</v>
      </c>
      <c r="D8186">
        <f>$Q$37*'Profilo eolico'!B8188</f>
        <v>916.62114192789966</v>
      </c>
      <c r="E8186">
        <f>$P$39*'Profilo fotovoltaico'!B8188+'Approvvigionamento energia'!$Q$39*'Profilo eolico'!B8188</f>
        <v>687.46585644592471</v>
      </c>
      <c r="F8186">
        <f>$P$41*'Profilo fotovoltaico'!B8188+'Approvvigionamento energia'!$Q$41*'Profilo eolico'!B8188</f>
        <v>458.31057096394983</v>
      </c>
      <c r="G8186">
        <f>$P$43*'Profilo fotovoltaico'!B8188+'Approvvigionamento energia'!$Q$43*'Profilo eolico'!B8188</f>
        <v>229.15528548197491</v>
      </c>
      <c r="H8186">
        <f t="shared" si="254"/>
        <v>1138.4335154826958</v>
      </c>
      <c r="I8186">
        <f>IF(LCOH!$C$28=Menu!$A$1,'Approvvigionamento energia'!C8186,0)+IF(LCOH!$C$28=Menu!$A$2,'Approvvigionamento energia'!D8186,0)+IF(LCOH!$C$28=Menu!$A$3,'Approvvigionamento energia'!E8186,0)+IF(LCOH!$C$28=Menu!$A$4,'Approvvigionamento energia'!F8186,0)+IF(LCOH!$C$28=Menu!$A$5,'Approvvigionamento energia'!G8186,0)+IF(LCOH!$C$28=Menu!$A$6,'Approvvigionamento energia'!H8186,0)</f>
        <v>458.31057096394983</v>
      </c>
      <c r="J8186">
        <f>'Approvvigionamento energia'!A8186+'Approvvigionamento energia'!B8186+'Approvvigionamento energia'!I8186</f>
        <v>615.41057096394979</v>
      </c>
      <c r="K8186">
        <f>IF(MIN(LCOH!$C$18,J8186)&gt;=$P$48*LCOH!$C$18, MIN(LCOH!$C$18,J8186),0)</f>
        <v>615.41057096394979</v>
      </c>
      <c r="L8186">
        <f t="shared" si="255"/>
        <v>0</v>
      </c>
      <c r="M8186">
        <f>K8186/LCOH!$C$18</f>
        <v>0.41027371397596651</v>
      </c>
      <c r="N8186">
        <f>K8186/LCOH!$C$34</f>
        <v>11.857621791212905</v>
      </c>
    </row>
    <row r="8187" spans="1:14" x14ac:dyDescent="0.35">
      <c r="A8187">
        <f>'Profilo fotovoltaico'!B8189*LCOH!$C$20</f>
        <v>0</v>
      </c>
      <c r="B8187">
        <f>'Profilo eolico'!B8189*LCOH!$C$21</f>
        <v>163.20000000000002</v>
      </c>
      <c r="C8187">
        <f>$P$35*'Profilo fotovoltaico'!B8189</f>
        <v>0</v>
      </c>
      <c r="D8187">
        <f>$Q$37*'Profilo eolico'!B8189</f>
        <v>952.2124147844255</v>
      </c>
      <c r="E8187">
        <f>$P$39*'Profilo fotovoltaico'!B8189+'Approvvigionamento energia'!$Q$39*'Profilo eolico'!B8189</f>
        <v>714.1593110883191</v>
      </c>
      <c r="F8187">
        <f>$P$41*'Profilo fotovoltaico'!B8189+'Approvvigionamento energia'!$Q$41*'Profilo eolico'!B8189</f>
        <v>476.10620739221275</v>
      </c>
      <c r="G8187">
        <f>$P$43*'Profilo fotovoltaico'!B8189+'Approvvigionamento energia'!$Q$43*'Profilo eolico'!B8189</f>
        <v>238.05310369610638</v>
      </c>
      <c r="H8187">
        <f t="shared" si="254"/>
        <v>1138.4335154826958</v>
      </c>
      <c r="I8187">
        <f>IF(LCOH!$C$28=Menu!$A$1,'Approvvigionamento energia'!C8187,0)+IF(LCOH!$C$28=Menu!$A$2,'Approvvigionamento energia'!D8187,0)+IF(LCOH!$C$28=Menu!$A$3,'Approvvigionamento energia'!E8187,0)+IF(LCOH!$C$28=Menu!$A$4,'Approvvigionamento energia'!F8187,0)+IF(LCOH!$C$28=Menu!$A$5,'Approvvigionamento energia'!G8187,0)+IF(LCOH!$C$28=Menu!$A$6,'Approvvigionamento energia'!H8187,0)</f>
        <v>476.10620739221275</v>
      </c>
      <c r="J8187">
        <f>'Approvvigionamento energia'!A8187+'Approvvigionamento energia'!B8187+'Approvvigionamento energia'!I8187</f>
        <v>639.30620739221274</v>
      </c>
      <c r="K8187">
        <f>IF(MIN(LCOH!$C$18,J8187)&gt;=$P$48*LCOH!$C$18, MIN(LCOH!$C$18,J8187),0)</f>
        <v>639.30620739221274</v>
      </c>
      <c r="L8187">
        <f t="shared" si="255"/>
        <v>0</v>
      </c>
      <c r="M8187">
        <f>K8187/LCOH!$C$18</f>
        <v>0.42620413826147518</v>
      </c>
      <c r="N8187">
        <f>K8187/LCOH!$C$34</f>
        <v>12.318038678077317</v>
      </c>
    </row>
    <row r="8188" spans="1:14" x14ac:dyDescent="0.35">
      <c r="A8188">
        <f>'Profilo fotovoltaico'!B8190*LCOH!$C$20</f>
        <v>0</v>
      </c>
      <c r="B8188">
        <f>'Profilo eolico'!B8190*LCOH!$C$21</f>
        <v>167.8</v>
      </c>
      <c r="C8188">
        <f>$P$35*'Profilo fotovoltaico'!B8190</f>
        <v>0</v>
      </c>
      <c r="D8188">
        <f>$Q$37*'Profilo eolico'!B8190</f>
        <v>979.05173529918261</v>
      </c>
      <c r="E8188">
        <f>$P$39*'Profilo fotovoltaico'!B8190+'Approvvigionamento energia'!$Q$39*'Profilo eolico'!B8190</f>
        <v>734.2888014743869</v>
      </c>
      <c r="F8188">
        <f>$P$41*'Profilo fotovoltaico'!B8190+'Approvvigionamento energia'!$Q$41*'Profilo eolico'!B8190</f>
        <v>489.52586764959131</v>
      </c>
      <c r="G8188">
        <f>$P$43*'Profilo fotovoltaico'!B8190+'Approvvigionamento energia'!$Q$43*'Profilo eolico'!B8190</f>
        <v>244.76293382479565</v>
      </c>
      <c r="H8188">
        <f t="shared" si="254"/>
        <v>1138.4335154826958</v>
      </c>
      <c r="I8188">
        <f>IF(LCOH!$C$28=Menu!$A$1,'Approvvigionamento energia'!C8188,0)+IF(LCOH!$C$28=Menu!$A$2,'Approvvigionamento energia'!D8188,0)+IF(LCOH!$C$28=Menu!$A$3,'Approvvigionamento energia'!E8188,0)+IF(LCOH!$C$28=Menu!$A$4,'Approvvigionamento energia'!F8188,0)+IF(LCOH!$C$28=Menu!$A$5,'Approvvigionamento energia'!G8188,0)+IF(LCOH!$C$28=Menu!$A$6,'Approvvigionamento energia'!H8188,0)</f>
        <v>489.52586764959131</v>
      </c>
      <c r="J8188">
        <f>'Approvvigionamento energia'!A8188+'Approvvigionamento energia'!B8188+'Approvvigionamento energia'!I8188</f>
        <v>657.32586764959137</v>
      </c>
      <c r="K8188">
        <f>IF(MIN(LCOH!$C$18,J8188)&gt;=$P$48*LCOH!$C$18, MIN(LCOH!$C$18,J8188),0)</f>
        <v>657.32586764959137</v>
      </c>
      <c r="L8188">
        <f t="shared" si="255"/>
        <v>0</v>
      </c>
      <c r="M8188">
        <f>K8188/LCOH!$C$18</f>
        <v>0.43821724509972759</v>
      </c>
      <c r="N8188">
        <f>K8188/LCOH!$C$34</f>
        <v>12.665238297679988</v>
      </c>
    </row>
    <row r="8189" spans="1:14" x14ac:dyDescent="0.35">
      <c r="A8189">
        <f>'Profilo fotovoltaico'!B8191*LCOH!$C$20</f>
        <v>0</v>
      </c>
      <c r="B8189">
        <f>'Profilo eolico'!B8191*LCOH!$C$21</f>
        <v>181.79999999999998</v>
      </c>
      <c r="C8189">
        <f>$P$35*'Profilo fotovoltaico'!B8191</f>
        <v>0</v>
      </c>
      <c r="D8189">
        <f>$Q$37*'Profilo eolico'!B8191</f>
        <v>1060.7366238223563</v>
      </c>
      <c r="E8189">
        <f>$P$39*'Profilo fotovoltaico'!B8191+'Approvvigionamento energia'!$Q$39*'Profilo eolico'!B8191</f>
        <v>795.55246786676719</v>
      </c>
      <c r="F8189">
        <f>$P$41*'Profilo fotovoltaico'!B8191+'Approvvigionamento energia'!$Q$41*'Profilo eolico'!B8191</f>
        <v>530.36831191117813</v>
      </c>
      <c r="G8189">
        <f>$P$43*'Profilo fotovoltaico'!B8191+'Approvvigionamento energia'!$Q$43*'Profilo eolico'!B8191</f>
        <v>265.18415595558906</v>
      </c>
      <c r="H8189">
        <f t="shared" si="254"/>
        <v>1138.4335154826958</v>
      </c>
      <c r="I8189">
        <f>IF(LCOH!$C$28=Menu!$A$1,'Approvvigionamento energia'!C8189,0)+IF(LCOH!$C$28=Menu!$A$2,'Approvvigionamento energia'!D8189,0)+IF(LCOH!$C$28=Menu!$A$3,'Approvvigionamento energia'!E8189,0)+IF(LCOH!$C$28=Menu!$A$4,'Approvvigionamento energia'!F8189,0)+IF(LCOH!$C$28=Menu!$A$5,'Approvvigionamento energia'!G8189,0)+IF(LCOH!$C$28=Menu!$A$6,'Approvvigionamento energia'!H8189,0)</f>
        <v>530.36831191117813</v>
      </c>
      <c r="J8189">
        <f>'Approvvigionamento energia'!A8189+'Approvvigionamento energia'!B8189+'Approvvigionamento energia'!I8189</f>
        <v>712.16831191117808</v>
      </c>
      <c r="K8189">
        <f>IF(MIN(LCOH!$C$18,J8189)&gt;=$P$48*LCOH!$C$18, MIN(LCOH!$C$18,J8189),0)</f>
        <v>712.16831191117808</v>
      </c>
      <c r="L8189">
        <f t="shared" si="255"/>
        <v>0</v>
      </c>
      <c r="M8189">
        <f>K8189/LCOH!$C$18</f>
        <v>0.47477887460745205</v>
      </c>
      <c r="N8189">
        <f>K8189/LCOH!$C$34</f>
        <v>13.721932792122892</v>
      </c>
    </row>
    <row r="8190" spans="1:14" x14ac:dyDescent="0.35">
      <c r="A8190">
        <f>'Profilo fotovoltaico'!B8192*LCOH!$C$20</f>
        <v>0</v>
      </c>
      <c r="B8190">
        <f>'Profilo eolico'!B8192*LCOH!$C$21</f>
        <v>198.1</v>
      </c>
      <c r="C8190">
        <f>$P$35*'Profilo fotovoltaico'!B8192</f>
        <v>0</v>
      </c>
      <c r="D8190">
        <f>$Q$37*'Profilo eolico'!B8192</f>
        <v>1155.8411726029085</v>
      </c>
      <c r="E8190">
        <f>$P$39*'Profilo fotovoltaico'!B8192+'Approvvigionamento energia'!$Q$39*'Profilo eolico'!B8192</f>
        <v>866.88087945218138</v>
      </c>
      <c r="F8190">
        <f>$P$41*'Profilo fotovoltaico'!B8192+'Approvvigionamento energia'!$Q$41*'Profilo eolico'!B8192</f>
        <v>577.92058630145425</v>
      </c>
      <c r="G8190">
        <f>$P$43*'Profilo fotovoltaico'!B8192+'Approvvigionamento energia'!$Q$43*'Profilo eolico'!B8192</f>
        <v>288.96029315072713</v>
      </c>
      <c r="H8190">
        <f t="shared" si="254"/>
        <v>1138.4335154826958</v>
      </c>
      <c r="I8190">
        <f>IF(LCOH!$C$28=Menu!$A$1,'Approvvigionamento energia'!C8190,0)+IF(LCOH!$C$28=Menu!$A$2,'Approvvigionamento energia'!D8190,0)+IF(LCOH!$C$28=Menu!$A$3,'Approvvigionamento energia'!E8190,0)+IF(LCOH!$C$28=Menu!$A$4,'Approvvigionamento energia'!F8190,0)+IF(LCOH!$C$28=Menu!$A$5,'Approvvigionamento energia'!G8190,0)+IF(LCOH!$C$28=Menu!$A$6,'Approvvigionamento energia'!H8190,0)</f>
        <v>577.92058630145425</v>
      </c>
      <c r="J8190">
        <f>'Approvvigionamento energia'!A8190+'Approvvigionamento energia'!B8190+'Approvvigionamento energia'!I8190</f>
        <v>776.02058630145427</v>
      </c>
      <c r="K8190">
        <f>IF(MIN(LCOH!$C$18,J8190)&gt;=$P$48*LCOH!$C$18, MIN(LCOH!$C$18,J8190),0)</f>
        <v>776.02058630145427</v>
      </c>
      <c r="L8190">
        <f t="shared" si="255"/>
        <v>0</v>
      </c>
      <c r="M8190">
        <f>K8190/LCOH!$C$18</f>
        <v>0.51734705753430288</v>
      </c>
      <c r="N8190">
        <f>K8190/LCOH!$C$34</f>
        <v>14.952227096367135</v>
      </c>
    </row>
    <row r="8191" spans="1:14" x14ac:dyDescent="0.35">
      <c r="A8191">
        <f>'Profilo fotovoltaico'!B8193*LCOH!$C$20</f>
        <v>0</v>
      </c>
      <c r="B8191">
        <f>'Profilo eolico'!B8193*LCOH!$C$21</f>
        <v>210.79999999999998</v>
      </c>
      <c r="C8191">
        <f>$P$35*'Profilo fotovoltaico'!B8193</f>
        <v>0</v>
      </c>
      <c r="D8191">
        <f>$Q$37*'Profilo eolico'!B8193</f>
        <v>1229.9410357632162</v>
      </c>
      <c r="E8191">
        <f>$P$39*'Profilo fotovoltaico'!B8193+'Approvvigionamento energia'!$Q$39*'Profilo eolico'!B8193</f>
        <v>922.45577682241208</v>
      </c>
      <c r="F8191">
        <f>$P$41*'Profilo fotovoltaico'!B8193+'Approvvigionamento energia'!$Q$41*'Profilo eolico'!B8193</f>
        <v>614.97051788160809</v>
      </c>
      <c r="G8191">
        <f>$P$43*'Profilo fotovoltaico'!B8193+'Approvvigionamento energia'!$Q$43*'Profilo eolico'!B8193</f>
        <v>307.48525894080404</v>
      </c>
      <c r="H8191">
        <f t="shared" si="254"/>
        <v>1138.4335154826958</v>
      </c>
      <c r="I8191">
        <f>IF(LCOH!$C$28=Menu!$A$1,'Approvvigionamento energia'!C8191,0)+IF(LCOH!$C$28=Menu!$A$2,'Approvvigionamento energia'!D8191,0)+IF(LCOH!$C$28=Menu!$A$3,'Approvvigionamento energia'!E8191,0)+IF(LCOH!$C$28=Menu!$A$4,'Approvvigionamento energia'!F8191,0)+IF(LCOH!$C$28=Menu!$A$5,'Approvvigionamento energia'!G8191,0)+IF(LCOH!$C$28=Menu!$A$6,'Approvvigionamento energia'!H8191,0)</f>
        <v>614.97051788160809</v>
      </c>
      <c r="J8191">
        <f>'Approvvigionamento energia'!A8191+'Approvvigionamento energia'!B8191+'Approvvigionamento energia'!I8191</f>
        <v>825.77051788160804</v>
      </c>
      <c r="K8191">
        <f>IF(MIN(LCOH!$C$18,J8191)&gt;=$P$48*LCOH!$C$18, MIN(LCOH!$C$18,J8191),0)</f>
        <v>825.77051788160804</v>
      </c>
      <c r="L8191">
        <f t="shared" si="255"/>
        <v>0</v>
      </c>
      <c r="M8191">
        <f>K8191/LCOH!$C$18</f>
        <v>0.5505136785877387</v>
      </c>
      <c r="N8191">
        <f>K8191/LCOH!$C$34</f>
        <v>15.910799959183199</v>
      </c>
    </row>
    <row r="8192" spans="1:14" x14ac:dyDescent="0.35">
      <c r="A8192">
        <f>'Profilo fotovoltaico'!B8194*LCOH!$C$20</f>
        <v>2</v>
      </c>
      <c r="B8192">
        <f>'Profilo eolico'!B8194*LCOH!$C$21</f>
        <v>223.1</v>
      </c>
      <c r="C8192">
        <f>$P$35*'Profilo fotovoltaico'!B8194</f>
        <v>14.70922437524413</v>
      </c>
      <c r="D8192">
        <f>$Q$37*'Profilo eolico'!B8194</f>
        <v>1301.7070449657188</v>
      </c>
      <c r="E8192">
        <f>$P$39*'Profilo fotovoltaico'!B8194+'Approvvigionamento energia'!$Q$39*'Profilo eolico'!B8194</f>
        <v>979.95758981810013</v>
      </c>
      <c r="F8192">
        <f>$P$41*'Profilo fotovoltaico'!B8194+'Approvvigionamento energia'!$Q$41*'Profilo eolico'!B8194</f>
        <v>658.2081346704814</v>
      </c>
      <c r="G8192">
        <f>$P$43*'Profilo fotovoltaico'!B8194+'Approvvigionamento energia'!$Q$43*'Profilo eolico'!B8194</f>
        <v>336.45867952286278</v>
      </c>
      <c r="H8192">
        <f t="shared" si="254"/>
        <v>1138.4335154826958</v>
      </c>
      <c r="I8192">
        <f>IF(LCOH!$C$28=Menu!$A$1,'Approvvigionamento energia'!C8192,0)+IF(LCOH!$C$28=Menu!$A$2,'Approvvigionamento energia'!D8192,0)+IF(LCOH!$C$28=Menu!$A$3,'Approvvigionamento energia'!E8192,0)+IF(LCOH!$C$28=Menu!$A$4,'Approvvigionamento energia'!F8192,0)+IF(LCOH!$C$28=Menu!$A$5,'Approvvigionamento energia'!G8192,0)+IF(LCOH!$C$28=Menu!$A$6,'Approvvigionamento energia'!H8192,0)</f>
        <v>658.2081346704814</v>
      </c>
      <c r="J8192">
        <f>'Approvvigionamento energia'!A8192+'Approvvigionamento energia'!B8192+'Approvvigionamento energia'!I8192</f>
        <v>883.30813467048142</v>
      </c>
      <c r="K8192">
        <f>IF(MIN(LCOH!$C$18,J8192)&gt;=$P$48*LCOH!$C$18, MIN(LCOH!$C$18,J8192),0)</f>
        <v>883.30813467048142</v>
      </c>
      <c r="L8192">
        <f t="shared" si="255"/>
        <v>0</v>
      </c>
      <c r="M8192">
        <f>K8192/LCOH!$C$18</f>
        <v>0.58887208978032091</v>
      </c>
      <c r="N8192">
        <f>K8192/LCOH!$C$34</f>
        <v>17.019424560124882</v>
      </c>
    </row>
    <row r="8193" spans="1:14" x14ac:dyDescent="0.35">
      <c r="A8193">
        <f>'Profilo fotovoltaico'!B8195*LCOH!$C$20</f>
        <v>83</v>
      </c>
      <c r="B8193">
        <f>'Profilo eolico'!B8195*LCOH!$C$21</f>
        <v>222.5</v>
      </c>
      <c r="C8193">
        <f>$P$35*'Profilo fotovoltaico'!B8195</f>
        <v>610.43281157263141</v>
      </c>
      <c r="D8193">
        <f>$Q$37*'Profilo eolico'!B8195</f>
        <v>1298.2062640290114</v>
      </c>
      <c r="E8193">
        <f>$P$39*'Profilo fotovoltaico'!B8195+'Approvvigionamento energia'!$Q$39*'Profilo eolico'!B8195</f>
        <v>1126.2629009149164</v>
      </c>
      <c r="F8193">
        <f>$P$41*'Profilo fotovoltaico'!B8195+'Approvvigionamento energia'!$Q$41*'Profilo eolico'!B8195</f>
        <v>954.31953780082142</v>
      </c>
      <c r="G8193">
        <f>$P$43*'Profilo fotovoltaico'!B8195+'Approvvigionamento energia'!$Q$43*'Profilo eolico'!B8195</f>
        <v>782.37617468672647</v>
      </c>
      <c r="H8193">
        <f t="shared" si="254"/>
        <v>1138.4335154826958</v>
      </c>
      <c r="I8193">
        <f>IF(LCOH!$C$28=Menu!$A$1,'Approvvigionamento energia'!C8193,0)+IF(LCOH!$C$28=Menu!$A$2,'Approvvigionamento energia'!D8193,0)+IF(LCOH!$C$28=Menu!$A$3,'Approvvigionamento energia'!E8193,0)+IF(LCOH!$C$28=Menu!$A$4,'Approvvigionamento energia'!F8193,0)+IF(LCOH!$C$28=Menu!$A$5,'Approvvigionamento energia'!G8193,0)+IF(LCOH!$C$28=Menu!$A$6,'Approvvigionamento energia'!H8193,0)</f>
        <v>954.31953780082142</v>
      </c>
      <c r="J8193">
        <f>'Approvvigionamento energia'!A8193+'Approvvigionamento energia'!B8193+'Approvvigionamento energia'!I8193</f>
        <v>1259.8195378008213</v>
      </c>
      <c r="K8193">
        <f>IF(MIN(LCOH!$C$18,J8193)&gt;=$P$48*LCOH!$C$18, MIN(LCOH!$C$18,J8193),0)</f>
        <v>1259.8195378008213</v>
      </c>
      <c r="L8193">
        <f t="shared" si="255"/>
        <v>0</v>
      </c>
      <c r="M8193">
        <f>K8193/LCOH!$C$18</f>
        <v>0.83987969186721423</v>
      </c>
      <c r="N8193">
        <f>K8193/LCOH!$C$34</f>
        <v>24.273979533734515</v>
      </c>
    </row>
    <row r="8194" spans="1:14" x14ac:dyDescent="0.35">
      <c r="A8194">
        <f>'Profilo fotovoltaico'!B8196*LCOH!$C$20</f>
        <v>236</v>
      </c>
      <c r="B8194">
        <f>'Profilo eolico'!B8196*LCOH!$C$21</f>
        <v>239.5</v>
      </c>
      <c r="C8194">
        <f>$P$35*'Profilo fotovoltaico'!B8196</f>
        <v>1735.6884762788072</v>
      </c>
      <c r="D8194">
        <f>$Q$37*'Profilo eolico'!B8196</f>
        <v>1397.3950572357223</v>
      </c>
      <c r="E8194">
        <f>$P$39*'Profilo fotovoltaico'!B8196+'Approvvigionamento energia'!$Q$39*'Profilo eolico'!B8196</f>
        <v>1481.9684119964936</v>
      </c>
      <c r="F8194">
        <f>$P$41*'Profilo fotovoltaico'!B8196+'Approvvigionamento energia'!$Q$41*'Profilo eolico'!B8196</f>
        <v>1566.5417667572647</v>
      </c>
      <c r="G8194">
        <f>$P$43*'Profilo fotovoltaico'!B8196+'Approvvigionamento energia'!$Q$43*'Profilo eolico'!B8196</f>
        <v>1651.1151215180362</v>
      </c>
      <c r="H8194">
        <f t="shared" ref="H8194:H8257" si="256">$P$45</f>
        <v>1138.4335154826958</v>
      </c>
      <c r="I8194">
        <f>IF(LCOH!$C$28=Menu!$A$1,'Approvvigionamento energia'!C8194,0)+IF(LCOH!$C$28=Menu!$A$2,'Approvvigionamento energia'!D8194,0)+IF(LCOH!$C$28=Menu!$A$3,'Approvvigionamento energia'!E8194,0)+IF(LCOH!$C$28=Menu!$A$4,'Approvvigionamento energia'!F8194,0)+IF(LCOH!$C$28=Menu!$A$5,'Approvvigionamento energia'!G8194,0)+IF(LCOH!$C$28=Menu!$A$6,'Approvvigionamento energia'!H8194,0)</f>
        <v>1566.5417667572647</v>
      </c>
      <c r="J8194">
        <f>'Approvvigionamento energia'!A8194+'Approvvigionamento energia'!B8194+'Approvvigionamento energia'!I8194</f>
        <v>2042.0417667572647</v>
      </c>
      <c r="K8194">
        <f>IF(MIN(LCOH!$C$18,J8194)&gt;=$P$48*LCOH!$C$18, MIN(LCOH!$C$18,J8194),0)</f>
        <v>1500</v>
      </c>
      <c r="L8194">
        <f t="shared" si="255"/>
        <v>542.04176675726467</v>
      </c>
      <c r="M8194">
        <f>K8194/LCOH!$C$18</f>
        <v>1</v>
      </c>
      <c r="N8194">
        <f>K8194/LCOH!$C$34</f>
        <v>28.901734104046245</v>
      </c>
    </row>
    <row r="8195" spans="1:14" x14ac:dyDescent="0.35">
      <c r="A8195">
        <f>'Profilo fotovoltaico'!B8197*LCOH!$C$20</f>
        <v>365</v>
      </c>
      <c r="B8195">
        <f>'Profilo eolico'!B8197*LCOH!$C$21</f>
        <v>302.8</v>
      </c>
      <c r="C8195">
        <f>$P$35*'Profilo fotovoltaico'!B8197</f>
        <v>2684.4334484820538</v>
      </c>
      <c r="D8195">
        <f>$Q$37*'Profilo eolico'!B8197</f>
        <v>1766.7274460583581</v>
      </c>
      <c r="E8195">
        <f>$P$39*'Profilo fotovoltaico'!B8197+'Approvvigionamento energia'!$Q$39*'Profilo eolico'!B8197</f>
        <v>1996.1539466642819</v>
      </c>
      <c r="F8195">
        <f>$P$41*'Profilo fotovoltaico'!B8197+'Approvvigionamento energia'!$Q$41*'Profilo eolico'!B8197</f>
        <v>2225.5804472702057</v>
      </c>
      <c r="G8195">
        <f>$P$43*'Profilo fotovoltaico'!B8197+'Approvvigionamento energia'!$Q$43*'Profilo eolico'!B8197</f>
        <v>2455.0069478761297</v>
      </c>
      <c r="H8195">
        <f t="shared" si="256"/>
        <v>1138.4335154826958</v>
      </c>
      <c r="I8195">
        <f>IF(LCOH!$C$28=Menu!$A$1,'Approvvigionamento energia'!C8195,0)+IF(LCOH!$C$28=Menu!$A$2,'Approvvigionamento energia'!D8195,0)+IF(LCOH!$C$28=Menu!$A$3,'Approvvigionamento energia'!E8195,0)+IF(LCOH!$C$28=Menu!$A$4,'Approvvigionamento energia'!F8195,0)+IF(LCOH!$C$28=Menu!$A$5,'Approvvigionamento energia'!G8195,0)+IF(LCOH!$C$28=Menu!$A$6,'Approvvigionamento energia'!H8195,0)</f>
        <v>2225.5804472702057</v>
      </c>
      <c r="J8195">
        <f>'Approvvigionamento energia'!A8195+'Approvvigionamento energia'!B8195+'Approvvigionamento energia'!I8195</f>
        <v>2893.3804472702059</v>
      </c>
      <c r="K8195">
        <f>IF(MIN(LCOH!$C$18,J8195)&gt;=$P$48*LCOH!$C$18, MIN(LCOH!$C$18,J8195),0)</f>
        <v>1500</v>
      </c>
      <c r="L8195">
        <f t="shared" ref="L8195:L8258" si="257">J8195-K8195</f>
        <v>1393.3804472702059</v>
      </c>
      <c r="M8195">
        <f>K8195/LCOH!$C$18</f>
        <v>1</v>
      </c>
      <c r="N8195">
        <f>K8195/LCOH!$C$34</f>
        <v>28.901734104046245</v>
      </c>
    </row>
    <row r="8196" spans="1:14" x14ac:dyDescent="0.35">
      <c r="A8196">
        <f>'Profilo fotovoltaico'!B8198*LCOH!$C$20</f>
        <v>434</v>
      </c>
      <c r="B8196">
        <f>'Profilo eolico'!B8198*LCOH!$C$21</f>
        <v>316</v>
      </c>
      <c r="C8196">
        <f>$P$35*'Profilo fotovoltaico'!B8198</f>
        <v>3191.9016894279762</v>
      </c>
      <c r="D8196">
        <f>$Q$37*'Profilo eolico'!B8198</f>
        <v>1843.7446266659219</v>
      </c>
      <c r="E8196">
        <f>$P$39*'Profilo fotovoltaico'!B8198+'Approvvigionamento energia'!$Q$39*'Profilo eolico'!B8198</f>
        <v>2180.7838923564354</v>
      </c>
      <c r="F8196">
        <f>$P$41*'Profilo fotovoltaico'!B8198+'Approvvigionamento energia'!$Q$41*'Profilo eolico'!B8198</f>
        <v>2517.8231580469492</v>
      </c>
      <c r="G8196">
        <f>$P$43*'Profilo fotovoltaico'!B8198+'Approvvigionamento energia'!$Q$43*'Profilo eolico'!B8198</f>
        <v>2854.8624237374629</v>
      </c>
      <c r="H8196">
        <f t="shared" si="256"/>
        <v>1138.4335154826958</v>
      </c>
      <c r="I8196">
        <f>IF(LCOH!$C$28=Menu!$A$1,'Approvvigionamento energia'!C8196,0)+IF(LCOH!$C$28=Menu!$A$2,'Approvvigionamento energia'!D8196,0)+IF(LCOH!$C$28=Menu!$A$3,'Approvvigionamento energia'!E8196,0)+IF(LCOH!$C$28=Menu!$A$4,'Approvvigionamento energia'!F8196,0)+IF(LCOH!$C$28=Menu!$A$5,'Approvvigionamento energia'!G8196,0)+IF(LCOH!$C$28=Menu!$A$6,'Approvvigionamento energia'!H8196,0)</f>
        <v>2517.8231580469492</v>
      </c>
      <c r="J8196">
        <f>'Approvvigionamento energia'!A8196+'Approvvigionamento energia'!B8196+'Approvvigionamento energia'!I8196</f>
        <v>3267.8231580469492</v>
      </c>
      <c r="K8196">
        <f>IF(MIN(LCOH!$C$18,J8196)&gt;=$P$48*LCOH!$C$18, MIN(LCOH!$C$18,J8196),0)</f>
        <v>1500</v>
      </c>
      <c r="L8196">
        <f t="shared" si="257"/>
        <v>1767.8231580469492</v>
      </c>
      <c r="M8196">
        <f>K8196/LCOH!$C$18</f>
        <v>1</v>
      </c>
      <c r="N8196">
        <f>K8196/LCOH!$C$34</f>
        <v>28.901734104046245</v>
      </c>
    </row>
    <row r="8197" spans="1:14" x14ac:dyDescent="0.35">
      <c r="A8197">
        <f>'Profilo fotovoltaico'!B8199*LCOH!$C$20</f>
        <v>449</v>
      </c>
      <c r="B8197">
        <f>'Profilo eolico'!B8199*LCOH!$C$21</f>
        <v>308.59999999999997</v>
      </c>
      <c r="C8197">
        <f>$P$35*'Profilo fotovoltaico'!B8199</f>
        <v>3302.2208722423075</v>
      </c>
      <c r="D8197">
        <f>$Q$37*'Profilo eolico'!B8199</f>
        <v>1800.5683284465299</v>
      </c>
      <c r="E8197">
        <f>$P$39*'Profilo fotovoltaico'!B8199+'Approvvigionamento energia'!$Q$39*'Profilo eolico'!B8199</f>
        <v>2175.9814643954742</v>
      </c>
      <c r="F8197">
        <f>$P$41*'Profilo fotovoltaico'!B8199+'Approvvigionamento energia'!$Q$41*'Profilo eolico'!B8199</f>
        <v>2551.3946003444189</v>
      </c>
      <c r="G8197">
        <f>$P$43*'Profilo fotovoltaico'!B8199+'Approvvigionamento energia'!$Q$43*'Profilo eolico'!B8199</f>
        <v>2926.8077362933632</v>
      </c>
      <c r="H8197">
        <f t="shared" si="256"/>
        <v>1138.4335154826958</v>
      </c>
      <c r="I8197">
        <f>IF(LCOH!$C$28=Menu!$A$1,'Approvvigionamento energia'!C8197,0)+IF(LCOH!$C$28=Menu!$A$2,'Approvvigionamento energia'!D8197,0)+IF(LCOH!$C$28=Menu!$A$3,'Approvvigionamento energia'!E8197,0)+IF(LCOH!$C$28=Menu!$A$4,'Approvvigionamento energia'!F8197,0)+IF(LCOH!$C$28=Menu!$A$5,'Approvvigionamento energia'!G8197,0)+IF(LCOH!$C$28=Menu!$A$6,'Approvvigionamento energia'!H8197,0)</f>
        <v>2551.3946003444189</v>
      </c>
      <c r="J8197">
        <f>'Approvvigionamento energia'!A8197+'Approvvigionamento energia'!B8197+'Approvvigionamento energia'!I8197</f>
        <v>3308.9946003444188</v>
      </c>
      <c r="K8197">
        <f>IF(MIN(LCOH!$C$18,J8197)&gt;=$P$48*LCOH!$C$18, MIN(LCOH!$C$18,J8197),0)</f>
        <v>1500</v>
      </c>
      <c r="L8197">
        <f t="shared" si="257"/>
        <v>1808.9946003444188</v>
      </c>
      <c r="M8197">
        <f>K8197/LCOH!$C$18</f>
        <v>1</v>
      </c>
      <c r="N8197">
        <f>K8197/LCOH!$C$34</f>
        <v>28.901734104046245</v>
      </c>
    </row>
    <row r="8198" spans="1:14" x14ac:dyDescent="0.35">
      <c r="A8198">
        <f>'Profilo fotovoltaico'!B8200*LCOH!$C$20</f>
        <v>412</v>
      </c>
      <c r="B8198">
        <f>'Profilo eolico'!B8200*LCOH!$C$21</f>
        <v>306</v>
      </c>
      <c r="C8198">
        <f>$P$35*'Profilo fotovoltaico'!B8200</f>
        <v>3030.1002213002907</v>
      </c>
      <c r="D8198">
        <f>$Q$37*'Profilo eolico'!B8200</f>
        <v>1785.3982777207978</v>
      </c>
      <c r="E8198">
        <f>$P$39*'Profilo fotovoltaico'!B8200+'Approvvigionamento energia'!$Q$39*'Profilo eolico'!B8200</f>
        <v>2096.5737636156709</v>
      </c>
      <c r="F8198">
        <f>$P$41*'Profilo fotovoltaico'!B8200+'Approvvigionamento energia'!$Q$41*'Profilo eolico'!B8200</f>
        <v>2407.7492495105444</v>
      </c>
      <c r="G8198">
        <f>$P$43*'Profilo fotovoltaico'!B8200+'Approvvigionamento energia'!$Q$43*'Profilo eolico'!B8200</f>
        <v>2718.9247354054178</v>
      </c>
      <c r="H8198">
        <f t="shared" si="256"/>
        <v>1138.4335154826958</v>
      </c>
      <c r="I8198">
        <f>IF(LCOH!$C$28=Menu!$A$1,'Approvvigionamento energia'!C8198,0)+IF(LCOH!$C$28=Menu!$A$2,'Approvvigionamento energia'!D8198,0)+IF(LCOH!$C$28=Menu!$A$3,'Approvvigionamento energia'!E8198,0)+IF(LCOH!$C$28=Menu!$A$4,'Approvvigionamento energia'!F8198,0)+IF(LCOH!$C$28=Menu!$A$5,'Approvvigionamento energia'!G8198,0)+IF(LCOH!$C$28=Menu!$A$6,'Approvvigionamento energia'!H8198,0)</f>
        <v>2407.7492495105444</v>
      </c>
      <c r="J8198">
        <f>'Approvvigionamento energia'!A8198+'Approvvigionamento energia'!B8198+'Approvvigionamento energia'!I8198</f>
        <v>3125.7492495105444</v>
      </c>
      <c r="K8198">
        <f>IF(MIN(LCOH!$C$18,J8198)&gt;=$P$48*LCOH!$C$18, MIN(LCOH!$C$18,J8198),0)</f>
        <v>1500</v>
      </c>
      <c r="L8198">
        <f t="shared" si="257"/>
        <v>1625.7492495105444</v>
      </c>
      <c r="M8198">
        <f>K8198/LCOH!$C$18</f>
        <v>1</v>
      </c>
      <c r="N8198">
        <f>K8198/LCOH!$C$34</f>
        <v>28.901734104046245</v>
      </c>
    </row>
    <row r="8199" spans="1:14" x14ac:dyDescent="0.35">
      <c r="A8199">
        <f>'Profilo fotovoltaico'!B8201*LCOH!$C$20</f>
        <v>328</v>
      </c>
      <c r="B8199">
        <f>'Profilo eolico'!B8201*LCOH!$C$21</f>
        <v>301.8</v>
      </c>
      <c r="C8199">
        <f>$P$35*'Profilo fotovoltaico'!B8201</f>
        <v>2412.3127975400375</v>
      </c>
      <c r="D8199">
        <f>$Q$37*'Profilo eolico'!B8201</f>
        <v>1760.8928111638456</v>
      </c>
      <c r="E8199">
        <f>$P$39*'Profilo fotovoltaico'!B8201+'Approvvigionamento energia'!$Q$39*'Profilo eolico'!B8201</f>
        <v>1923.7478077578935</v>
      </c>
      <c r="F8199">
        <f>$P$41*'Profilo fotovoltaico'!B8201+'Approvvigionamento energia'!$Q$41*'Profilo eolico'!B8201</f>
        <v>2086.6028043519418</v>
      </c>
      <c r="G8199">
        <f>$P$43*'Profilo fotovoltaico'!B8201+'Approvvigionamento energia'!$Q$43*'Profilo eolico'!B8201</f>
        <v>2249.4578009459897</v>
      </c>
      <c r="H8199">
        <f t="shared" si="256"/>
        <v>1138.4335154826958</v>
      </c>
      <c r="I8199">
        <f>IF(LCOH!$C$28=Menu!$A$1,'Approvvigionamento energia'!C8199,0)+IF(LCOH!$C$28=Menu!$A$2,'Approvvigionamento energia'!D8199,0)+IF(LCOH!$C$28=Menu!$A$3,'Approvvigionamento energia'!E8199,0)+IF(LCOH!$C$28=Menu!$A$4,'Approvvigionamento energia'!F8199,0)+IF(LCOH!$C$28=Menu!$A$5,'Approvvigionamento energia'!G8199,0)+IF(LCOH!$C$28=Menu!$A$6,'Approvvigionamento energia'!H8199,0)</f>
        <v>2086.6028043519418</v>
      </c>
      <c r="J8199">
        <f>'Approvvigionamento energia'!A8199+'Approvvigionamento energia'!B8199+'Approvvigionamento energia'!I8199</f>
        <v>2716.402804351942</v>
      </c>
      <c r="K8199">
        <f>IF(MIN(LCOH!$C$18,J8199)&gt;=$P$48*LCOH!$C$18, MIN(LCOH!$C$18,J8199),0)</f>
        <v>1500</v>
      </c>
      <c r="L8199">
        <f t="shared" si="257"/>
        <v>1216.402804351942</v>
      </c>
      <c r="M8199">
        <f>K8199/LCOH!$C$18</f>
        <v>1</v>
      </c>
      <c r="N8199">
        <f>K8199/LCOH!$C$34</f>
        <v>28.901734104046245</v>
      </c>
    </row>
    <row r="8200" spans="1:14" x14ac:dyDescent="0.35">
      <c r="A8200">
        <f>'Profilo fotovoltaico'!B8202*LCOH!$C$20</f>
        <v>196</v>
      </c>
      <c r="B8200">
        <f>'Profilo eolico'!B8202*LCOH!$C$21</f>
        <v>280</v>
      </c>
      <c r="C8200">
        <f>$P$35*'Profilo fotovoltaico'!B8202</f>
        <v>1441.5039887739249</v>
      </c>
      <c r="D8200">
        <f>$Q$37*'Profilo eolico'!B8202</f>
        <v>1633.6977704634753</v>
      </c>
      <c r="E8200">
        <f>$P$39*'Profilo fotovoltaico'!B8202+'Approvvigionamento energia'!$Q$39*'Profilo eolico'!B8202</f>
        <v>1585.6493250410876</v>
      </c>
      <c r="F8200">
        <f>$P$41*'Profilo fotovoltaico'!B8202+'Approvvigionamento energia'!$Q$41*'Profilo eolico'!B8202</f>
        <v>1537.6008796187002</v>
      </c>
      <c r="G8200">
        <f>$P$43*'Profilo fotovoltaico'!B8202+'Approvvigionamento energia'!$Q$43*'Profilo eolico'!B8202</f>
        <v>1489.5524341963126</v>
      </c>
      <c r="H8200">
        <f t="shared" si="256"/>
        <v>1138.4335154826958</v>
      </c>
      <c r="I8200">
        <f>IF(LCOH!$C$28=Menu!$A$1,'Approvvigionamento energia'!C8200,0)+IF(LCOH!$C$28=Menu!$A$2,'Approvvigionamento energia'!D8200,0)+IF(LCOH!$C$28=Menu!$A$3,'Approvvigionamento energia'!E8200,0)+IF(LCOH!$C$28=Menu!$A$4,'Approvvigionamento energia'!F8200,0)+IF(LCOH!$C$28=Menu!$A$5,'Approvvigionamento energia'!G8200,0)+IF(LCOH!$C$28=Menu!$A$6,'Approvvigionamento energia'!H8200,0)</f>
        <v>1537.6008796187002</v>
      </c>
      <c r="J8200">
        <f>'Approvvigionamento energia'!A8200+'Approvvigionamento energia'!B8200+'Approvvigionamento energia'!I8200</f>
        <v>2013.6008796187002</v>
      </c>
      <c r="K8200">
        <f>IF(MIN(LCOH!$C$18,J8200)&gt;=$P$48*LCOH!$C$18, MIN(LCOH!$C$18,J8200),0)</f>
        <v>1500</v>
      </c>
      <c r="L8200">
        <f t="shared" si="257"/>
        <v>513.60087961870022</v>
      </c>
      <c r="M8200">
        <f>K8200/LCOH!$C$18</f>
        <v>1</v>
      </c>
      <c r="N8200">
        <f>K8200/LCOH!$C$34</f>
        <v>28.901734104046245</v>
      </c>
    </row>
    <row r="8201" spans="1:14" x14ac:dyDescent="0.35">
      <c r="A8201">
        <f>'Profilo fotovoltaico'!B8203*LCOH!$C$20</f>
        <v>27</v>
      </c>
      <c r="B8201">
        <f>'Profilo eolico'!B8203*LCOH!$C$21</f>
        <v>270.10000000000002</v>
      </c>
      <c r="C8201">
        <f>$P$35*'Profilo fotovoltaico'!B8203</f>
        <v>198.57452906579576</v>
      </c>
      <c r="D8201">
        <f>$Q$37*'Profilo eolico'!B8203</f>
        <v>1575.9348850078022</v>
      </c>
      <c r="E8201">
        <f>$P$39*'Profilo fotovoltaico'!B8203+'Approvvigionamento energia'!$Q$39*'Profilo eolico'!B8203</f>
        <v>1231.5947960223007</v>
      </c>
      <c r="F8201">
        <f>$P$41*'Profilo fotovoltaico'!B8203+'Approvvigionamento energia'!$Q$41*'Profilo eolico'!B8203</f>
        <v>887.254707036799</v>
      </c>
      <c r="G8201">
        <f>$P$43*'Profilo fotovoltaico'!B8203+'Approvvigionamento energia'!$Q$43*'Profilo eolico'!B8203</f>
        <v>542.91461805129734</v>
      </c>
      <c r="H8201">
        <f t="shared" si="256"/>
        <v>1138.4335154826958</v>
      </c>
      <c r="I8201">
        <f>IF(LCOH!$C$28=Menu!$A$1,'Approvvigionamento energia'!C8201,0)+IF(LCOH!$C$28=Menu!$A$2,'Approvvigionamento energia'!D8201,0)+IF(LCOH!$C$28=Menu!$A$3,'Approvvigionamento energia'!E8201,0)+IF(LCOH!$C$28=Menu!$A$4,'Approvvigionamento energia'!F8201,0)+IF(LCOH!$C$28=Menu!$A$5,'Approvvigionamento energia'!G8201,0)+IF(LCOH!$C$28=Menu!$A$6,'Approvvigionamento energia'!H8201,0)</f>
        <v>887.254707036799</v>
      </c>
      <c r="J8201">
        <f>'Approvvigionamento energia'!A8201+'Approvvigionamento energia'!B8201+'Approvvigionamento energia'!I8201</f>
        <v>1184.354707036799</v>
      </c>
      <c r="K8201">
        <f>IF(MIN(LCOH!$C$18,J8201)&gt;=$P$48*LCOH!$C$18, MIN(LCOH!$C$18,J8201),0)</f>
        <v>1184.354707036799</v>
      </c>
      <c r="L8201">
        <f t="shared" si="257"/>
        <v>0</v>
      </c>
      <c r="M8201">
        <f>K8201/LCOH!$C$18</f>
        <v>0.78956980469119931</v>
      </c>
      <c r="N8201">
        <f>K8201/LCOH!$C$34</f>
        <v>22.81993655176877</v>
      </c>
    </row>
    <row r="8202" spans="1:14" x14ac:dyDescent="0.35">
      <c r="A8202">
        <f>'Profilo fotovoltaico'!B8204*LCOH!$C$20</f>
        <v>0</v>
      </c>
      <c r="B8202">
        <f>'Profilo eolico'!B8204*LCOH!$C$21</f>
        <v>271</v>
      </c>
      <c r="C8202">
        <f>$P$35*'Profilo fotovoltaico'!B8204</f>
        <v>0</v>
      </c>
      <c r="D8202">
        <f>$Q$37*'Profilo eolico'!B8204</f>
        <v>1581.1860564128635</v>
      </c>
      <c r="E8202">
        <f>$P$39*'Profilo fotovoltaico'!B8204+'Approvvigionamento energia'!$Q$39*'Profilo eolico'!B8204</f>
        <v>1185.8895423096476</v>
      </c>
      <c r="F8202">
        <f>$P$41*'Profilo fotovoltaico'!B8204+'Approvvigionamento energia'!$Q$41*'Profilo eolico'!B8204</f>
        <v>790.59302820643177</v>
      </c>
      <c r="G8202">
        <f>$P$43*'Profilo fotovoltaico'!B8204+'Approvvigionamento energia'!$Q$43*'Profilo eolico'!B8204</f>
        <v>395.29651410321588</v>
      </c>
      <c r="H8202">
        <f t="shared" si="256"/>
        <v>1138.4335154826958</v>
      </c>
      <c r="I8202">
        <f>IF(LCOH!$C$28=Menu!$A$1,'Approvvigionamento energia'!C8202,0)+IF(LCOH!$C$28=Menu!$A$2,'Approvvigionamento energia'!D8202,0)+IF(LCOH!$C$28=Menu!$A$3,'Approvvigionamento energia'!E8202,0)+IF(LCOH!$C$28=Menu!$A$4,'Approvvigionamento energia'!F8202,0)+IF(LCOH!$C$28=Menu!$A$5,'Approvvigionamento energia'!G8202,0)+IF(LCOH!$C$28=Menu!$A$6,'Approvvigionamento energia'!H8202,0)</f>
        <v>790.59302820643177</v>
      </c>
      <c r="J8202">
        <f>'Approvvigionamento energia'!A8202+'Approvvigionamento energia'!B8202+'Approvvigionamento energia'!I8202</f>
        <v>1061.5930282064319</v>
      </c>
      <c r="K8202">
        <f>IF(MIN(LCOH!$C$18,J8202)&gt;=$P$48*LCOH!$C$18, MIN(LCOH!$C$18,J8202),0)</f>
        <v>1061.5930282064319</v>
      </c>
      <c r="L8202">
        <f t="shared" si="257"/>
        <v>0</v>
      </c>
      <c r="M8202">
        <f>K8202/LCOH!$C$18</f>
        <v>0.70772868547095458</v>
      </c>
      <c r="N8202">
        <f>K8202/LCOH!$C$34</f>
        <v>20.454586285287707</v>
      </c>
    </row>
    <row r="8203" spans="1:14" x14ac:dyDescent="0.35">
      <c r="A8203">
        <f>'Profilo fotovoltaico'!B8205*LCOH!$C$20</f>
        <v>0</v>
      </c>
      <c r="B8203">
        <f>'Profilo eolico'!B8205*LCOH!$C$21</f>
        <v>272.8</v>
      </c>
      <c r="C8203">
        <f>$P$35*'Profilo fotovoltaico'!B8205</f>
        <v>0</v>
      </c>
      <c r="D8203">
        <f>$Q$37*'Profilo eolico'!B8205</f>
        <v>1591.6883992229857</v>
      </c>
      <c r="E8203">
        <f>$P$39*'Profilo fotovoltaico'!B8205+'Approvvigionamento energia'!$Q$39*'Profilo eolico'!B8205</f>
        <v>1193.7662994172392</v>
      </c>
      <c r="F8203">
        <f>$P$41*'Profilo fotovoltaico'!B8205+'Approvvigionamento energia'!$Q$41*'Profilo eolico'!B8205</f>
        <v>795.84419961149285</v>
      </c>
      <c r="G8203">
        <f>$P$43*'Profilo fotovoltaico'!B8205+'Approvvigionamento energia'!$Q$43*'Profilo eolico'!B8205</f>
        <v>397.92209980574643</v>
      </c>
      <c r="H8203">
        <f t="shared" si="256"/>
        <v>1138.4335154826958</v>
      </c>
      <c r="I8203">
        <f>IF(LCOH!$C$28=Menu!$A$1,'Approvvigionamento energia'!C8203,0)+IF(LCOH!$C$28=Menu!$A$2,'Approvvigionamento energia'!D8203,0)+IF(LCOH!$C$28=Menu!$A$3,'Approvvigionamento energia'!E8203,0)+IF(LCOH!$C$28=Menu!$A$4,'Approvvigionamento energia'!F8203,0)+IF(LCOH!$C$28=Menu!$A$5,'Approvvigionamento energia'!G8203,0)+IF(LCOH!$C$28=Menu!$A$6,'Approvvigionamento energia'!H8203,0)</f>
        <v>795.84419961149285</v>
      </c>
      <c r="J8203">
        <f>'Approvvigionamento energia'!A8203+'Approvvigionamento energia'!B8203+'Approvvigionamento energia'!I8203</f>
        <v>1068.6441996114929</v>
      </c>
      <c r="K8203">
        <f>IF(MIN(LCOH!$C$18,J8203)&gt;=$P$48*LCOH!$C$18, MIN(LCOH!$C$18,J8203),0)</f>
        <v>1068.6441996114929</v>
      </c>
      <c r="L8203">
        <f t="shared" si="257"/>
        <v>0</v>
      </c>
      <c r="M8203">
        <f>K8203/LCOH!$C$18</f>
        <v>0.71242946640766192</v>
      </c>
      <c r="N8203">
        <f>K8203/LCOH!$C$34</f>
        <v>20.590447006001792</v>
      </c>
    </row>
    <row r="8204" spans="1:14" x14ac:dyDescent="0.35">
      <c r="A8204">
        <f>'Profilo fotovoltaico'!B8206*LCOH!$C$20</f>
        <v>0</v>
      </c>
      <c r="B8204">
        <f>'Profilo eolico'!B8206*LCOH!$C$21</f>
        <v>269.10000000000002</v>
      </c>
      <c r="C8204">
        <f>$P$35*'Profilo fotovoltaico'!B8206</f>
        <v>0</v>
      </c>
      <c r="D8204">
        <f>$Q$37*'Profilo eolico'!B8206</f>
        <v>1570.1002501132898</v>
      </c>
      <c r="E8204">
        <f>$P$39*'Profilo fotovoltaico'!B8206+'Approvvigionamento energia'!$Q$39*'Profilo eolico'!B8206</f>
        <v>1177.5751875849674</v>
      </c>
      <c r="F8204">
        <f>$P$41*'Profilo fotovoltaico'!B8206+'Approvvigionamento energia'!$Q$41*'Profilo eolico'!B8206</f>
        <v>785.0501250566449</v>
      </c>
      <c r="G8204">
        <f>$P$43*'Profilo fotovoltaico'!B8206+'Approvvigionamento energia'!$Q$43*'Profilo eolico'!B8206</f>
        <v>392.52506252832245</v>
      </c>
      <c r="H8204">
        <f t="shared" si="256"/>
        <v>1138.4335154826958</v>
      </c>
      <c r="I8204">
        <f>IF(LCOH!$C$28=Menu!$A$1,'Approvvigionamento energia'!C8204,0)+IF(LCOH!$C$28=Menu!$A$2,'Approvvigionamento energia'!D8204,0)+IF(LCOH!$C$28=Menu!$A$3,'Approvvigionamento energia'!E8204,0)+IF(LCOH!$C$28=Menu!$A$4,'Approvvigionamento energia'!F8204,0)+IF(LCOH!$C$28=Menu!$A$5,'Approvvigionamento energia'!G8204,0)+IF(LCOH!$C$28=Menu!$A$6,'Approvvigionamento energia'!H8204,0)</f>
        <v>785.0501250566449</v>
      </c>
      <c r="J8204">
        <f>'Approvvigionamento energia'!A8204+'Approvvigionamento energia'!B8204+'Approvvigionamento energia'!I8204</f>
        <v>1054.1501250566448</v>
      </c>
      <c r="K8204">
        <f>IF(MIN(LCOH!$C$18,J8204)&gt;=$P$48*LCOH!$C$18, MIN(LCOH!$C$18,J8204),0)</f>
        <v>1054.1501250566448</v>
      </c>
      <c r="L8204">
        <f t="shared" si="257"/>
        <v>0</v>
      </c>
      <c r="M8204">
        <f>K8204/LCOH!$C$18</f>
        <v>0.70276675003776323</v>
      </c>
      <c r="N8204">
        <f>K8204/LCOH!$C$34</f>
        <v>20.311177746756162</v>
      </c>
    </row>
    <row r="8205" spans="1:14" x14ac:dyDescent="0.35">
      <c r="A8205">
        <f>'Profilo fotovoltaico'!B8207*LCOH!$C$20</f>
        <v>0</v>
      </c>
      <c r="B8205">
        <f>'Profilo eolico'!B8207*LCOH!$C$21</f>
        <v>263</v>
      </c>
      <c r="C8205">
        <f>$P$35*'Profilo fotovoltaico'!B8207</f>
        <v>0</v>
      </c>
      <c r="D8205">
        <f>$Q$37*'Profilo eolico'!B8207</f>
        <v>1534.5089772567642</v>
      </c>
      <c r="E8205">
        <f>$P$39*'Profilo fotovoltaico'!B8207+'Approvvigionamento energia'!$Q$39*'Profilo eolico'!B8207</f>
        <v>1150.8817329425731</v>
      </c>
      <c r="F8205">
        <f>$P$41*'Profilo fotovoltaico'!B8207+'Approvvigionamento energia'!$Q$41*'Profilo eolico'!B8207</f>
        <v>767.25448862838209</v>
      </c>
      <c r="G8205">
        <f>$P$43*'Profilo fotovoltaico'!B8207+'Approvvigionamento energia'!$Q$43*'Profilo eolico'!B8207</f>
        <v>383.62724431419105</v>
      </c>
      <c r="H8205">
        <f t="shared" si="256"/>
        <v>1138.4335154826958</v>
      </c>
      <c r="I8205">
        <f>IF(LCOH!$C$28=Menu!$A$1,'Approvvigionamento energia'!C8205,0)+IF(LCOH!$C$28=Menu!$A$2,'Approvvigionamento energia'!D8205,0)+IF(LCOH!$C$28=Menu!$A$3,'Approvvigionamento energia'!E8205,0)+IF(LCOH!$C$28=Menu!$A$4,'Approvvigionamento energia'!F8205,0)+IF(LCOH!$C$28=Menu!$A$5,'Approvvigionamento energia'!G8205,0)+IF(LCOH!$C$28=Menu!$A$6,'Approvvigionamento energia'!H8205,0)</f>
        <v>767.25448862838209</v>
      </c>
      <c r="J8205">
        <f>'Approvvigionamento energia'!A8205+'Approvvigionamento energia'!B8205+'Approvvigionamento energia'!I8205</f>
        <v>1030.2544886283822</v>
      </c>
      <c r="K8205">
        <f>IF(MIN(LCOH!$C$18,J8205)&gt;=$P$48*LCOH!$C$18, MIN(LCOH!$C$18,J8205),0)</f>
        <v>1030.2544886283822</v>
      </c>
      <c r="L8205">
        <f t="shared" si="257"/>
        <v>0</v>
      </c>
      <c r="M8205">
        <f>K8205/LCOH!$C$18</f>
        <v>0.68683632575225484</v>
      </c>
      <c r="N8205">
        <f>K8205/LCOH!$C$34</f>
        <v>19.850760859891757</v>
      </c>
    </row>
    <row r="8206" spans="1:14" x14ac:dyDescent="0.35">
      <c r="A8206">
        <f>'Profilo fotovoltaico'!B8208*LCOH!$C$20</f>
        <v>0</v>
      </c>
      <c r="B8206">
        <f>'Profilo eolico'!B8208*LCOH!$C$21</f>
        <v>253.1</v>
      </c>
      <c r="C8206">
        <f>$P$35*'Profilo fotovoltaico'!B8208</f>
        <v>0</v>
      </c>
      <c r="D8206">
        <f>$Q$37*'Profilo eolico'!B8208</f>
        <v>1476.7460918010911</v>
      </c>
      <c r="E8206">
        <f>$P$39*'Profilo fotovoltaico'!B8208+'Approvvigionamento energia'!$Q$39*'Profilo eolico'!B8208</f>
        <v>1107.5595688508183</v>
      </c>
      <c r="F8206">
        <f>$P$41*'Profilo fotovoltaico'!B8208+'Approvvigionamento energia'!$Q$41*'Profilo eolico'!B8208</f>
        <v>738.37304590054555</v>
      </c>
      <c r="G8206">
        <f>$P$43*'Profilo fotovoltaico'!B8208+'Approvvigionamento energia'!$Q$43*'Profilo eolico'!B8208</f>
        <v>369.18652295027277</v>
      </c>
      <c r="H8206">
        <f t="shared" si="256"/>
        <v>1138.4335154826958</v>
      </c>
      <c r="I8206">
        <f>IF(LCOH!$C$28=Menu!$A$1,'Approvvigionamento energia'!C8206,0)+IF(LCOH!$C$28=Menu!$A$2,'Approvvigionamento energia'!D8206,0)+IF(LCOH!$C$28=Menu!$A$3,'Approvvigionamento energia'!E8206,0)+IF(LCOH!$C$28=Menu!$A$4,'Approvvigionamento energia'!F8206,0)+IF(LCOH!$C$28=Menu!$A$5,'Approvvigionamento energia'!G8206,0)+IF(LCOH!$C$28=Menu!$A$6,'Approvvigionamento energia'!H8206,0)</f>
        <v>738.37304590054555</v>
      </c>
      <c r="J8206">
        <f>'Approvvigionamento energia'!A8206+'Approvvigionamento energia'!B8206+'Approvvigionamento energia'!I8206</f>
        <v>991.47304590054557</v>
      </c>
      <c r="K8206">
        <f>IF(MIN(LCOH!$C$18,J8206)&gt;=$P$48*LCOH!$C$18, MIN(LCOH!$C$18,J8206),0)</f>
        <v>991.47304590054557</v>
      </c>
      <c r="L8206">
        <f t="shared" si="257"/>
        <v>0</v>
      </c>
      <c r="M8206">
        <f>K8206/LCOH!$C$18</f>
        <v>0.66098203060036376</v>
      </c>
      <c r="N8206">
        <f>K8206/LCOH!$C$34</f>
        <v>19.103526895964269</v>
      </c>
    </row>
    <row r="8207" spans="1:14" x14ac:dyDescent="0.35">
      <c r="A8207">
        <f>'Profilo fotovoltaico'!B8209*LCOH!$C$20</f>
        <v>0</v>
      </c>
      <c r="B8207">
        <f>'Profilo eolico'!B8209*LCOH!$C$21</f>
        <v>240.6</v>
      </c>
      <c r="C8207">
        <f>$P$35*'Profilo fotovoltaico'!B8209</f>
        <v>0</v>
      </c>
      <c r="D8207">
        <f>$Q$37*'Profilo eolico'!B8209</f>
        <v>1403.8131556196861</v>
      </c>
      <c r="E8207">
        <f>$P$39*'Profilo fotovoltaico'!B8209+'Approvvigionamento energia'!$Q$39*'Profilo eolico'!B8209</f>
        <v>1052.8598667147646</v>
      </c>
      <c r="F8207">
        <f>$P$41*'Profilo fotovoltaico'!B8209+'Approvvigionamento energia'!$Q$41*'Profilo eolico'!B8209</f>
        <v>701.90657780984304</v>
      </c>
      <c r="G8207">
        <f>$P$43*'Profilo fotovoltaico'!B8209+'Approvvigionamento energia'!$Q$43*'Profilo eolico'!B8209</f>
        <v>350.95328890492152</v>
      </c>
      <c r="H8207">
        <f t="shared" si="256"/>
        <v>1138.4335154826958</v>
      </c>
      <c r="I8207">
        <f>IF(LCOH!$C$28=Menu!$A$1,'Approvvigionamento energia'!C8207,0)+IF(LCOH!$C$28=Menu!$A$2,'Approvvigionamento energia'!D8207,0)+IF(LCOH!$C$28=Menu!$A$3,'Approvvigionamento energia'!E8207,0)+IF(LCOH!$C$28=Menu!$A$4,'Approvvigionamento energia'!F8207,0)+IF(LCOH!$C$28=Menu!$A$5,'Approvvigionamento energia'!G8207,0)+IF(LCOH!$C$28=Menu!$A$6,'Approvvigionamento energia'!H8207,0)</f>
        <v>701.90657780984304</v>
      </c>
      <c r="J8207">
        <f>'Approvvigionamento energia'!A8207+'Approvvigionamento energia'!B8207+'Approvvigionamento energia'!I8207</f>
        <v>942.50657780984307</v>
      </c>
      <c r="K8207">
        <f>IF(MIN(LCOH!$C$18,J8207)&gt;=$P$48*LCOH!$C$18, MIN(LCOH!$C$18,J8207),0)</f>
        <v>942.50657780984307</v>
      </c>
      <c r="L8207">
        <f t="shared" si="257"/>
        <v>0</v>
      </c>
      <c r="M8207">
        <f>K8207/LCOH!$C$18</f>
        <v>0.6283377185398954</v>
      </c>
      <c r="N8207">
        <f>K8207/LCOH!$C$34</f>
        <v>18.160049668783103</v>
      </c>
    </row>
    <row r="8208" spans="1:14" x14ac:dyDescent="0.35">
      <c r="A8208">
        <f>'Profilo fotovoltaico'!B8210*LCOH!$C$20</f>
        <v>0</v>
      </c>
      <c r="B8208">
        <f>'Profilo eolico'!B8210*LCOH!$C$21</f>
        <v>230.9</v>
      </c>
      <c r="C8208">
        <f>$P$35*'Profilo fotovoltaico'!B8210</f>
        <v>0</v>
      </c>
      <c r="D8208">
        <f>$Q$37*'Profilo eolico'!B8210</f>
        <v>1347.2171971429157</v>
      </c>
      <c r="E8208">
        <f>$P$39*'Profilo fotovoltaico'!B8210+'Approvvigionamento energia'!$Q$39*'Profilo eolico'!B8210</f>
        <v>1010.4128978571866</v>
      </c>
      <c r="F8208">
        <f>$P$41*'Profilo fotovoltaico'!B8210+'Approvvigionamento energia'!$Q$41*'Profilo eolico'!B8210</f>
        <v>673.60859857145783</v>
      </c>
      <c r="G8208">
        <f>$P$43*'Profilo fotovoltaico'!B8210+'Approvvigionamento energia'!$Q$43*'Profilo eolico'!B8210</f>
        <v>336.80429928572892</v>
      </c>
      <c r="H8208">
        <f t="shared" si="256"/>
        <v>1138.4335154826958</v>
      </c>
      <c r="I8208">
        <f>IF(LCOH!$C$28=Menu!$A$1,'Approvvigionamento energia'!C8208,0)+IF(LCOH!$C$28=Menu!$A$2,'Approvvigionamento energia'!D8208,0)+IF(LCOH!$C$28=Menu!$A$3,'Approvvigionamento energia'!E8208,0)+IF(LCOH!$C$28=Menu!$A$4,'Approvvigionamento energia'!F8208,0)+IF(LCOH!$C$28=Menu!$A$5,'Approvvigionamento energia'!G8208,0)+IF(LCOH!$C$28=Menu!$A$6,'Approvvigionamento energia'!H8208,0)</f>
        <v>673.60859857145783</v>
      </c>
      <c r="J8208">
        <f>'Approvvigionamento energia'!A8208+'Approvvigionamento energia'!B8208+'Approvvigionamento energia'!I8208</f>
        <v>904.50859857145781</v>
      </c>
      <c r="K8208">
        <f>IF(MIN(LCOH!$C$18,J8208)&gt;=$P$48*LCOH!$C$18, MIN(LCOH!$C$18,J8208),0)</f>
        <v>904.50859857145781</v>
      </c>
      <c r="L8208">
        <f t="shared" si="257"/>
        <v>0</v>
      </c>
      <c r="M8208">
        <f>K8208/LCOH!$C$18</f>
        <v>0.60300573238097188</v>
      </c>
      <c r="N8208">
        <f>K8208/LCOH!$C$34</f>
        <v>17.427911340490517</v>
      </c>
    </row>
    <row r="8209" spans="1:14" x14ac:dyDescent="0.35">
      <c r="A8209">
        <f>'Profilo fotovoltaico'!B8211*LCOH!$C$20</f>
        <v>0</v>
      </c>
      <c r="B8209">
        <f>'Profilo eolico'!B8211*LCOH!$C$21</f>
        <v>225.20000000000002</v>
      </c>
      <c r="C8209">
        <f>$P$35*'Profilo fotovoltaico'!B8211</f>
        <v>0</v>
      </c>
      <c r="D8209">
        <f>$Q$37*'Profilo eolico'!B8211</f>
        <v>1313.9597782441949</v>
      </c>
      <c r="E8209">
        <f>$P$39*'Profilo fotovoltaico'!B8211+'Approvvigionamento energia'!$Q$39*'Profilo eolico'!B8211</f>
        <v>985.46983368314625</v>
      </c>
      <c r="F8209">
        <f>$P$41*'Profilo fotovoltaico'!B8211+'Approvvigionamento energia'!$Q$41*'Profilo eolico'!B8211</f>
        <v>656.97988912209746</v>
      </c>
      <c r="G8209">
        <f>$P$43*'Profilo fotovoltaico'!B8211+'Approvvigionamento energia'!$Q$43*'Profilo eolico'!B8211</f>
        <v>328.48994456104873</v>
      </c>
      <c r="H8209">
        <f t="shared" si="256"/>
        <v>1138.4335154826958</v>
      </c>
      <c r="I8209">
        <f>IF(LCOH!$C$28=Menu!$A$1,'Approvvigionamento energia'!C8209,0)+IF(LCOH!$C$28=Menu!$A$2,'Approvvigionamento energia'!D8209,0)+IF(LCOH!$C$28=Menu!$A$3,'Approvvigionamento energia'!E8209,0)+IF(LCOH!$C$28=Menu!$A$4,'Approvvigionamento energia'!F8209,0)+IF(LCOH!$C$28=Menu!$A$5,'Approvvigionamento energia'!G8209,0)+IF(LCOH!$C$28=Menu!$A$6,'Approvvigionamento energia'!H8209,0)</f>
        <v>656.97988912209746</v>
      </c>
      <c r="J8209">
        <f>'Approvvigionamento energia'!A8209+'Approvvigionamento energia'!B8209+'Approvvigionamento energia'!I8209</f>
        <v>882.17988912209751</v>
      </c>
      <c r="K8209">
        <f>IF(MIN(LCOH!$C$18,J8209)&gt;=$P$48*LCOH!$C$18, MIN(LCOH!$C$18,J8209),0)</f>
        <v>882.17988912209751</v>
      </c>
      <c r="L8209">
        <f t="shared" si="257"/>
        <v>0</v>
      </c>
      <c r="M8209">
        <f>K8209/LCOH!$C$18</f>
        <v>0.58811992608139829</v>
      </c>
      <c r="N8209">
        <f>K8209/LCOH!$C$34</f>
        <v>16.997685724895906</v>
      </c>
    </row>
    <row r="8210" spans="1:14" x14ac:dyDescent="0.35">
      <c r="A8210">
        <f>'Profilo fotovoltaico'!B8212*LCOH!$C$20</f>
        <v>0</v>
      </c>
      <c r="B8210">
        <f>'Profilo eolico'!B8212*LCOH!$C$21</f>
        <v>214.5</v>
      </c>
      <c r="C8210">
        <f>$P$35*'Profilo fotovoltaico'!B8212</f>
        <v>0</v>
      </c>
      <c r="D8210">
        <f>$Q$37*'Profilo eolico'!B8212</f>
        <v>1251.5291848729121</v>
      </c>
      <c r="E8210">
        <f>$P$39*'Profilo fotovoltaico'!B8212+'Approvvigionamento energia'!$Q$39*'Profilo eolico'!B8212</f>
        <v>938.64688865468406</v>
      </c>
      <c r="F8210">
        <f>$P$41*'Profilo fotovoltaico'!B8212+'Approvvigionamento energia'!$Q$41*'Profilo eolico'!B8212</f>
        <v>625.76459243645604</v>
      </c>
      <c r="G8210">
        <f>$P$43*'Profilo fotovoltaico'!B8212+'Approvvigionamento energia'!$Q$43*'Profilo eolico'!B8212</f>
        <v>312.88229621822802</v>
      </c>
      <c r="H8210">
        <f t="shared" si="256"/>
        <v>1138.4335154826958</v>
      </c>
      <c r="I8210">
        <f>IF(LCOH!$C$28=Menu!$A$1,'Approvvigionamento energia'!C8210,0)+IF(LCOH!$C$28=Menu!$A$2,'Approvvigionamento energia'!D8210,0)+IF(LCOH!$C$28=Menu!$A$3,'Approvvigionamento energia'!E8210,0)+IF(LCOH!$C$28=Menu!$A$4,'Approvvigionamento energia'!F8210,0)+IF(LCOH!$C$28=Menu!$A$5,'Approvvigionamento energia'!G8210,0)+IF(LCOH!$C$28=Menu!$A$6,'Approvvigionamento energia'!H8210,0)</f>
        <v>625.76459243645604</v>
      </c>
      <c r="J8210">
        <f>'Approvvigionamento energia'!A8210+'Approvvigionamento energia'!B8210+'Approvvigionamento energia'!I8210</f>
        <v>840.26459243645604</v>
      </c>
      <c r="K8210">
        <f>IF(MIN(LCOH!$C$18,J8210)&gt;=$P$48*LCOH!$C$18, MIN(LCOH!$C$18,J8210),0)</f>
        <v>840.26459243645604</v>
      </c>
      <c r="L8210">
        <f t="shared" si="257"/>
        <v>0</v>
      </c>
      <c r="M8210">
        <f>K8210/LCOH!$C$18</f>
        <v>0.56017639495763738</v>
      </c>
      <c r="N8210">
        <f>K8210/LCOH!$C$34</f>
        <v>16.190069218428825</v>
      </c>
    </row>
    <row r="8211" spans="1:14" x14ac:dyDescent="0.35">
      <c r="A8211">
        <f>'Profilo fotovoltaico'!B8213*LCOH!$C$20</f>
        <v>0</v>
      </c>
      <c r="B8211">
        <f>'Profilo eolico'!B8213*LCOH!$C$21</f>
        <v>201.6</v>
      </c>
      <c r="C8211">
        <f>$P$35*'Profilo fotovoltaico'!B8213</f>
        <v>0</v>
      </c>
      <c r="D8211">
        <f>$Q$37*'Profilo eolico'!B8213</f>
        <v>1176.262394733702</v>
      </c>
      <c r="E8211">
        <f>$P$39*'Profilo fotovoltaico'!B8213+'Approvvigionamento energia'!$Q$39*'Profilo eolico'!B8213</f>
        <v>882.19679605027648</v>
      </c>
      <c r="F8211">
        <f>$P$41*'Profilo fotovoltaico'!B8213+'Approvvigionamento energia'!$Q$41*'Profilo eolico'!B8213</f>
        <v>588.13119736685098</v>
      </c>
      <c r="G8211">
        <f>$P$43*'Profilo fotovoltaico'!B8213+'Approvvigionamento energia'!$Q$43*'Profilo eolico'!B8213</f>
        <v>294.06559868342549</v>
      </c>
      <c r="H8211">
        <f t="shared" si="256"/>
        <v>1138.4335154826958</v>
      </c>
      <c r="I8211">
        <f>IF(LCOH!$C$28=Menu!$A$1,'Approvvigionamento energia'!C8211,0)+IF(LCOH!$C$28=Menu!$A$2,'Approvvigionamento energia'!D8211,0)+IF(LCOH!$C$28=Menu!$A$3,'Approvvigionamento energia'!E8211,0)+IF(LCOH!$C$28=Menu!$A$4,'Approvvigionamento energia'!F8211,0)+IF(LCOH!$C$28=Menu!$A$5,'Approvvigionamento energia'!G8211,0)+IF(LCOH!$C$28=Menu!$A$6,'Approvvigionamento energia'!H8211,0)</f>
        <v>588.13119736685098</v>
      </c>
      <c r="J8211">
        <f>'Approvvigionamento energia'!A8211+'Approvvigionamento energia'!B8211+'Approvvigionamento energia'!I8211</f>
        <v>789.73119736685101</v>
      </c>
      <c r="K8211">
        <f>IF(MIN(LCOH!$C$18,J8211)&gt;=$P$48*LCOH!$C$18, MIN(LCOH!$C$18,J8211),0)</f>
        <v>789.73119736685101</v>
      </c>
      <c r="L8211">
        <f t="shared" si="257"/>
        <v>0</v>
      </c>
      <c r="M8211">
        <f>K8211/LCOH!$C$18</f>
        <v>0.52648746491123399</v>
      </c>
      <c r="N8211">
        <f>K8211/LCOH!$C$34</f>
        <v>15.216400719977862</v>
      </c>
    </row>
    <row r="8212" spans="1:14" x14ac:dyDescent="0.35">
      <c r="A8212">
        <f>'Profilo fotovoltaico'!B8214*LCOH!$C$20</f>
        <v>0</v>
      </c>
      <c r="B8212">
        <f>'Profilo eolico'!B8214*LCOH!$C$21</f>
        <v>189.29999999999998</v>
      </c>
      <c r="C8212">
        <f>$P$35*'Profilo fotovoltaico'!B8214</f>
        <v>0</v>
      </c>
      <c r="D8212">
        <f>$Q$37*'Profilo eolico'!B8214</f>
        <v>1104.4963855311994</v>
      </c>
      <c r="E8212">
        <f>$P$39*'Profilo fotovoltaico'!B8214+'Approvvigionamento energia'!$Q$39*'Profilo eolico'!B8214</f>
        <v>828.37228914839943</v>
      </c>
      <c r="F8212">
        <f>$P$41*'Profilo fotovoltaico'!B8214+'Approvvigionamento energia'!$Q$41*'Profilo eolico'!B8214</f>
        <v>552.2481927655997</v>
      </c>
      <c r="G8212">
        <f>$P$43*'Profilo fotovoltaico'!B8214+'Approvvigionamento energia'!$Q$43*'Profilo eolico'!B8214</f>
        <v>276.12409638279985</v>
      </c>
      <c r="H8212">
        <f t="shared" si="256"/>
        <v>1138.4335154826958</v>
      </c>
      <c r="I8212">
        <f>IF(LCOH!$C$28=Menu!$A$1,'Approvvigionamento energia'!C8212,0)+IF(LCOH!$C$28=Menu!$A$2,'Approvvigionamento energia'!D8212,0)+IF(LCOH!$C$28=Menu!$A$3,'Approvvigionamento energia'!E8212,0)+IF(LCOH!$C$28=Menu!$A$4,'Approvvigionamento energia'!F8212,0)+IF(LCOH!$C$28=Menu!$A$5,'Approvvigionamento energia'!G8212,0)+IF(LCOH!$C$28=Menu!$A$6,'Approvvigionamento energia'!H8212,0)</f>
        <v>552.2481927655997</v>
      </c>
      <c r="J8212">
        <f>'Approvvigionamento energia'!A8212+'Approvvigionamento energia'!B8212+'Approvvigionamento energia'!I8212</f>
        <v>741.54819276559965</v>
      </c>
      <c r="K8212">
        <f>IF(MIN(LCOH!$C$18,J8212)&gt;=$P$48*LCOH!$C$18, MIN(LCOH!$C$18,J8212),0)</f>
        <v>741.54819276559965</v>
      </c>
      <c r="L8212">
        <f t="shared" si="257"/>
        <v>0</v>
      </c>
      <c r="M8212">
        <f>K8212/LCOH!$C$18</f>
        <v>0.49436546184373309</v>
      </c>
      <c r="N8212">
        <f>K8212/LCOH!$C$34</f>
        <v>14.288019128431593</v>
      </c>
    </row>
    <row r="8213" spans="1:14" x14ac:dyDescent="0.35">
      <c r="A8213">
        <f>'Profilo fotovoltaico'!B8215*LCOH!$C$20</f>
        <v>0</v>
      </c>
      <c r="B8213">
        <f>'Profilo eolico'!B8215*LCOH!$C$21</f>
        <v>178.7</v>
      </c>
      <c r="C8213">
        <f>$P$35*'Profilo fotovoltaico'!B8215</f>
        <v>0</v>
      </c>
      <c r="D8213">
        <f>$Q$37*'Profilo eolico'!B8215</f>
        <v>1042.6492556493679</v>
      </c>
      <c r="E8213">
        <f>$P$39*'Profilo fotovoltaico'!B8215+'Approvvigionamento energia'!$Q$39*'Profilo eolico'!B8215</f>
        <v>781.98694173702586</v>
      </c>
      <c r="F8213">
        <f>$P$41*'Profilo fotovoltaico'!B8215+'Approvvigionamento energia'!$Q$41*'Profilo eolico'!B8215</f>
        <v>521.32462782468394</v>
      </c>
      <c r="G8213">
        <f>$P$43*'Profilo fotovoltaico'!B8215+'Approvvigionamento energia'!$Q$43*'Profilo eolico'!B8215</f>
        <v>260.66231391234197</v>
      </c>
      <c r="H8213">
        <f t="shared" si="256"/>
        <v>1138.4335154826958</v>
      </c>
      <c r="I8213">
        <f>IF(LCOH!$C$28=Menu!$A$1,'Approvvigionamento energia'!C8213,0)+IF(LCOH!$C$28=Menu!$A$2,'Approvvigionamento energia'!D8213,0)+IF(LCOH!$C$28=Menu!$A$3,'Approvvigionamento energia'!E8213,0)+IF(LCOH!$C$28=Menu!$A$4,'Approvvigionamento energia'!F8213,0)+IF(LCOH!$C$28=Menu!$A$5,'Approvvigionamento energia'!G8213,0)+IF(LCOH!$C$28=Menu!$A$6,'Approvvigionamento energia'!H8213,0)</f>
        <v>521.32462782468394</v>
      </c>
      <c r="J8213">
        <f>'Approvvigionamento energia'!A8213+'Approvvigionamento energia'!B8213+'Approvvigionamento energia'!I8213</f>
        <v>700.02462782468388</v>
      </c>
      <c r="K8213">
        <f>IF(MIN(LCOH!$C$18,J8213)&gt;=$P$48*LCOH!$C$18, MIN(LCOH!$C$18,J8213),0)</f>
        <v>700.02462782468388</v>
      </c>
      <c r="L8213">
        <f t="shared" si="257"/>
        <v>0</v>
      </c>
      <c r="M8213">
        <f>K8213/LCOH!$C$18</f>
        <v>0.46668308521645591</v>
      </c>
      <c r="N8213">
        <f>K8213/LCOH!$C$34</f>
        <v>13.487950439781963</v>
      </c>
    </row>
    <row r="8214" spans="1:14" x14ac:dyDescent="0.35">
      <c r="A8214">
        <f>'Profilo fotovoltaico'!B8216*LCOH!$C$20</f>
        <v>0</v>
      </c>
      <c r="B8214">
        <f>'Profilo eolico'!B8216*LCOH!$C$21</f>
        <v>169.6</v>
      </c>
      <c r="C8214">
        <f>$P$35*'Profilo fotovoltaico'!B8216</f>
        <v>0</v>
      </c>
      <c r="D8214">
        <f>$Q$37*'Profilo eolico'!B8216</f>
        <v>989.5540781093049</v>
      </c>
      <c r="E8214">
        <f>$P$39*'Profilo fotovoltaico'!B8216+'Approvvigionamento energia'!$Q$39*'Profilo eolico'!B8216</f>
        <v>742.16555858197864</v>
      </c>
      <c r="F8214">
        <f>$P$41*'Profilo fotovoltaico'!B8216+'Approvvigionamento energia'!$Q$41*'Profilo eolico'!B8216</f>
        <v>494.77703905465245</v>
      </c>
      <c r="G8214">
        <f>$P$43*'Profilo fotovoltaico'!B8216+'Approvvigionamento energia'!$Q$43*'Profilo eolico'!B8216</f>
        <v>247.38851952732622</v>
      </c>
      <c r="H8214">
        <f t="shared" si="256"/>
        <v>1138.4335154826958</v>
      </c>
      <c r="I8214">
        <f>IF(LCOH!$C$28=Menu!$A$1,'Approvvigionamento energia'!C8214,0)+IF(LCOH!$C$28=Menu!$A$2,'Approvvigionamento energia'!D8214,0)+IF(LCOH!$C$28=Menu!$A$3,'Approvvigionamento energia'!E8214,0)+IF(LCOH!$C$28=Menu!$A$4,'Approvvigionamento energia'!F8214,0)+IF(LCOH!$C$28=Menu!$A$5,'Approvvigionamento energia'!G8214,0)+IF(LCOH!$C$28=Menu!$A$6,'Approvvigionamento energia'!H8214,0)</f>
        <v>494.77703905465245</v>
      </c>
      <c r="J8214">
        <f>'Approvvigionamento energia'!A8214+'Approvvigionamento energia'!B8214+'Approvvigionamento energia'!I8214</f>
        <v>664.37703905465241</v>
      </c>
      <c r="K8214">
        <f>IF(MIN(LCOH!$C$18,J8214)&gt;=$P$48*LCOH!$C$18, MIN(LCOH!$C$18,J8214),0)</f>
        <v>664.37703905465241</v>
      </c>
      <c r="L8214">
        <f t="shared" si="257"/>
        <v>0</v>
      </c>
      <c r="M8214">
        <f>K8214/LCOH!$C$18</f>
        <v>0.44291802603643493</v>
      </c>
      <c r="N8214">
        <f>K8214/LCOH!$C$34</f>
        <v>12.801099018394074</v>
      </c>
    </row>
    <row r="8215" spans="1:14" x14ac:dyDescent="0.35">
      <c r="A8215">
        <f>'Profilo fotovoltaico'!B8217*LCOH!$C$20</f>
        <v>0</v>
      </c>
      <c r="B8215">
        <f>'Profilo eolico'!B8217*LCOH!$C$21</f>
        <v>159.1</v>
      </c>
      <c r="C8215">
        <f>$P$35*'Profilo fotovoltaico'!B8217</f>
        <v>0</v>
      </c>
      <c r="D8215">
        <f>$Q$37*'Profilo eolico'!B8217</f>
        <v>928.2904117169245</v>
      </c>
      <c r="E8215">
        <f>$P$39*'Profilo fotovoltaico'!B8217+'Approvvigionamento energia'!$Q$39*'Profilo eolico'!B8217</f>
        <v>696.21780878769334</v>
      </c>
      <c r="F8215">
        <f>$P$41*'Profilo fotovoltaico'!B8217+'Approvvigionamento energia'!$Q$41*'Profilo eolico'!B8217</f>
        <v>464.14520585846225</v>
      </c>
      <c r="G8215">
        <f>$P$43*'Profilo fotovoltaico'!B8217+'Approvvigionamento energia'!$Q$43*'Profilo eolico'!B8217</f>
        <v>232.07260292923112</v>
      </c>
      <c r="H8215">
        <f t="shared" si="256"/>
        <v>1138.4335154826958</v>
      </c>
      <c r="I8215">
        <f>IF(LCOH!$C$28=Menu!$A$1,'Approvvigionamento energia'!C8215,0)+IF(LCOH!$C$28=Menu!$A$2,'Approvvigionamento energia'!D8215,0)+IF(LCOH!$C$28=Menu!$A$3,'Approvvigionamento energia'!E8215,0)+IF(LCOH!$C$28=Menu!$A$4,'Approvvigionamento energia'!F8215,0)+IF(LCOH!$C$28=Menu!$A$5,'Approvvigionamento energia'!G8215,0)+IF(LCOH!$C$28=Menu!$A$6,'Approvvigionamento energia'!H8215,0)</f>
        <v>464.14520585846225</v>
      </c>
      <c r="J8215">
        <f>'Approvvigionamento energia'!A8215+'Approvvigionamento energia'!B8215+'Approvvigionamento energia'!I8215</f>
        <v>623.24520585846221</v>
      </c>
      <c r="K8215">
        <f>IF(MIN(LCOH!$C$18,J8215)&gt;=$P$48*LCOH!$C$18, MIN(LCOH!$C$18,J8215),0)</f>
        <v>623.24520585846221</v>
      </c>
      <c r="L8215">
        <f t="shared" si="257"/>
        <v>0</v>
      </c>
      <c r="M8215">
        <f>K8215/LCOH!$C$18</f>
        <v>0.41549680390564148</v>
      </c>
      <c r="N8215">
        <f>K8215/LCOH!$C$34</f>
        <v>12.008578147561893</v>
      </c>
    </row>
    <row r="8216" spans="1:14" x14ac:dyDescent="0.35">
      <c r="A8216">
        <f>'Profilo fotovoltaico'!B8218*LCOH!$C$20</f>
        <v>8</v>
      </c>
      <c r="B8216">
        <f>'Profilo eolico'!B8218*LCOH!$C$21</f>
        <v>146.30000000000001</v>
      </c>
      <c r="C8216">
        <f>$P$35*'Profilo fotovoltaico'!B8218</f>
        <v>58.836897500976519</v>
      </c>
      <c r="D8216">
        <f>$Q$37*'Profilo eolico'!B8218</f>
        <v>853.60708506716583</v>
      </c>
      <c r="E8216">
        <f>$P$39*'Profilo fotovoltaico'!B8218+'Approvvigionamento energia'!$Q$39*'Profilo eolico'!B8218</f>
        <v>654.91453817561853</v>
      </c>
      <c r="F8216">
        <f>$P$41*'Profilo fotovoltaico'!B8218+'Approvvigionamento energia'!$Q$41*'Profilo eolico'!B8218</f>
        <v>456.22199128407118</v>
      </c>
      <c r="G8216">
        <f>$P$43*'Profilo fotovoltaico'!B8218+'Approvvigionamento energia'!$Q$43*'Profilo eolico'!B8218</f>
        <v>257.52944439252383</v>
      </c>
      <c r="H8216">
        <f t="shared" si="256"/>
        <v>1138.4335154826958</v>
      </c>
      <c r="I8216">
        <f>IF(LCOH!$C$28=Menu!$A$1,'Approvvigionamento energia'!C8216,0)+IF(LCOH!$C$28=Menu!$A$2,'Approvvigionamento energia'!D8216,0)+IF(LCOH!$C$28=Menu!$A$3,'Approvvigionamento energia'!E8216,0)+IF(LCOH!$C$28=Menu!$A$4,'Approvvigionamento energia'!F8216,0)+IF(LCOH!$C$28=Menu!$A$5,'Approvvigionamento energia'!G8216,0)+IF(LCOH!$C$28=Menu!$A$6,'Approvvigionamento energia'!H8216,0)</f>
        <v>456.22199128407118</v>
      </c>
      <c r="J8216">
        <f>'Approvvigionamento energia'!A8216+'Approvvigionamento energia'!B8216+'Approvvigionamento energia'!I8216</f>
        <v>610.52199128407119</v>
      </c>
      <c r="K8216">
        <f>IF(MIN(LCOH!$C$18,J8216)&gt;=$P$48*LCOH!$C$18, MIN(LCOH!$C$18,J8216),0)</f>
        <v>610.52199128407119</v>
      </c>
      <c r="L8216">
        <f t="shared" si="257"/>
        <v>0</v>
      </c>
      <c r="M8216">
        <f>K8216/LCOH!$C$18</f>
        <v>0.40701466085604748</v>
      </c>
      <c r="N8216">
        <f>K8216/LCOH!$C$34</f>
        <v>11.763429504510043</v>
      </c>
    </row>
    <row r="8217" spans="1:14" x14ac:dyDescent="0.35">
      <c r="A8217">
        <f>'Profilo fotovoltaico'!B8219*LCOH!$C$20</f>
        <v>103</v>
      </c>
      <c r="B8217">
        <f>'Profilo eolico'!B8219*LCOH!$C$21</f>
        <v>125</v>
      </c>
      <c r="C8217">
        <f>$P$35*'Profilo fotovoltaico'!B8219</f>
        <v>757.52505532507269</v>
      </c>
      <c r="D8217">
        <f>$Q$37*'Profilo eolico'!B8219</f>
        <v>729.32936181405137</v>
      </c>
      <c r="E8217">
        <f>$P$39*'Profilo fotovoltaico'!B8219+'Approvvigionamento energia'!$Q$39*'Profilo eolico'!B8219</f>
        <v>736.37828519180664</v>
      </c>
      <c r="F8217">
        <f>$P$41*'Profilo fotovoltaico'!B8219+'Approvvigionamento energia'!$Q$41*'Profilo eolico'!B8219</f>
        <v>743.42720856956203</v>
      </c>
      <c r="G8217">
        <f>$P$43*'Profilo fotovoltaico'!B8219+'Approvvigionamento energia'!$Q$43*'Profilo eolico'!B8219</f>
        <v>750.47613194731741</v>
      </c>
      <c r="H8217">
        <f t="shared" si="256"/>
        <v>1138.4335154826958</v>
      </c>
      <c r="I8217">
        <f>IF(LCOH!$C$28=Menu!$A$1,'Approvvigionamento energia'!C8217,0)+IF(LCOH!$C$28=Menu!$A$2,'Approvvigionamento energia'!D8217,0)+IF(LCOH!$C$28=Menu!$A$3,'Approvvigionamento energia'!E8217,0)+IF(LCOH!$C$28=Menu!$A$4,'Approvvigionamento energia'!F8217,0)+IF(LCOH!$C$28=Menu!$A$5,'Approvvigionamento energia'!G8217,0)+IF(LCOH!$C$28=Menu!$A$6,'Approvvigionamento energia'!H8217,0)</f>
        <v>743.42720856956203</v>
      </c>
      <c r="J8217">
        <f>'Approvvigionamento energia'!A8217+'Approvvigionamento energia'!B8217+'Approvvigionamento energia'!I8217</f>
        <v>971.42720856956203</v>
      </c>
      <c r="K8217">
        <f>IF(MIN(LCOH!$C$18,J8217)&gt;=$P$48*LCOH!$C$18, MIN(LCOH!$C$18,J8217),0)</f>
        <v>971.42720856956203</v>
      </c>
      <c r="L8217">
        <f t="shared" si="257"/>
        <v>0</v>
      </c>
      <c r="M8217">
        <f>K8217/LCOH!$C$18</f>
        <v>0.64761813904637466</v>
      </c>
      <c r="N8217">
        <f>K8217/LCOH!$C$34</f>
        <v>18.717287255675569</v>
      </c>
    </row>
    <row r="8218" spans="1:14" x14ac:dyDescent="0.35">
      <c r="A8218">
        <f>'Profilo fotovoltaico'!B8220*LCOH!$C$20</f>
        <v>250</v>
      </c>
      <c r="B8218">
        <f>'Profilo eolico'!B8220*LCOH!$C$21</f>
        <v>100</v>
      </c>
      <c r="C8218">
        <f>$P$35*'Profilo fotovoltaico'!B8220</f>
        <v>1838.6530469055162</v>
      </c>
      <c r="D8218">
        <f>$Q$37*'Profilo eolico'!B8220</f>
        <v>583.46348945124112</v>
      </c>
      <c r="E8218">
        <f>$P$39*'Profilo fotovoltaico'!B8220+'Approvvigionamento energia'!$Q$39*'Profilo eolico'!B8220</f>
        <v>897.26087881480987</v>
      </c>
      <c r="F8218">
        <f>$P$41*'Profilo fotovoltaico'!B8220+'Approvvigionamento energia'!$Q$41*'Profilo eolico'!B8220</f>
        <v>1211.0582681783787</v>
      </c>
      <c r="G8218">
        <f>$P$43*'Profilo fotovoltaico'!B8220+'Approvvigionamento energia'!$Q$43*'Profilo eolico'!B8220</f>
        <v>1524.8556575419475</v>
      </c>
      <c r="H8218">
        <f t="shared" si="256"/>
        <v>1138.4335154826958</v>
      </c>
      <c r="I8218">
        <f>IF(LCOH!$C$28=Menu!$A$1,'Approvvigionamento energia'!C8218,0)+IF(LCOH!$C$28=Menu!$A$2,'Approvvigionamento energia'!D8218,0)+IF(LCOH!$C$28=Menu!$A$3,'Approvvigionamento energia'!E8218,0)+IF(LCOH!$C$28=Menu!$A$4,'Approvvigionamento energia'!F8218,0)+IF(LCOH!$C$28=Menu!$A$5,'Approvvigionamento energia'!G8218,0)+IF(LCOH!$C$28=Menu!$A$6,'Approvvigionamento energia'!H8218,0)</f>
        <v>1211.0582681783787</v>
      </c>
      <c r="J8218">
        <f>'Approvvigionamento energia'!A8218+'Approvvigionamento energia'!B8218+'Approvvigionamento energia'!I8218</f>
        <v>1561.0582681783787</v>
      </c>
      <c r="K8218">
        <f>IF(MIN(LCOH!$C$18,J8218)&gt;=$P$48*LCOH!$C$18, MIN(LCOH!$C$18,J8218),0)</f>
        <v>1500</v>
      </c>
      <c r="L8218">
        <f t="shared" si="257"/>
        <v>61.058268178378739</v>
      </c>
      <c r="M8218">
        <f>K8218/LCOH!$C$18</f>
        <v>1</v>
      </c>
      <c r="N8218">
        <f>K8218/LCOH!$C$34</f>
        <v>28.901734104046245</v>
      </c>
    </row>
    <row r="8219" spans="1:14" x14ac:dyDescent="0.35">
      <c r="A8219">
        <f>'Profilo fotovoltaico'!B8221*LCOH!$C$20</f>
        <v>364</v>
      </c>
      <c r="B8219">
        <f>'Profilo eolico'!B8221*LCOH!$C$21</f>
        <v>107.1</v>
      </c>
      <c r="C8219">
        <f>$P$35*'Profilo fotovoltaico'!B8221</f>
        <v>2677.0788362944318</v>
      </c>
      <c r="D8219">
        <f>$Q$37*'Profilo eolico'!B8221</f>
        <v>624.88939720227927</v>
      </c>
      <c r="E8219">
        <f>$P$39*'Profilo fotovoltaico'!B8221+'Approvvigionamento energia'!$Q$39*'Profilo eolico'!B8221</f>
        <v>1137.9367569753174</v>
      </c>
      <c r="F8219">
        <f>$P$41*'Profilo fotovoltaico'!B8221+'Approvvigionamento energia'!$Q$41*'Profilo eolico'!B8221</f>
        <v>1650.9841167483555</v>
      </c>
      <c r="G8219">
        <f>$P$43*'Profilo fotovoltaico'!B8221+'Approvvigionamento energia'!$Q$43*'Profilo eolico'!B8221</f>
        <v>2164.0314765213934</v>
      </c>
      <c r="H8219">
        <f t="shared" si="256"/>
        <v>1138.4335154826958</v>
      </c>
      <c r="I8219">
        <f>IF(LCOH!$C$28=Menu!$A$1,'Approvvigionamento energia'!C8219,0)+IF(LCOH!$C$28=Menu!$A$2,'Approvvigionamento energia'!D8219,0)+IF(LCOH!$C$28=Menu!$A$3,'Approvvigionamento energia'!E8219,0)+IF(LCOH!$C$28=Menu!$A$4,'Approvvigionamento energia'!F8219,0)+IF(LCOH!$C$28=Menu!$A$5,'Approvvigionamento energia'!G8219,0)+IF(LCOH!$C$28=Menu!$A$6,'Approvvigionamento energia'!H8219,0)</f>
        <v>1650.9841167483555</v>
      </c>
      <c r="J8219">
        <f>'Approvvigionamento energia'!A8219+'Approvvigionamento energia'!B8219+'Approvvigionamento energia'!I8219</f>
        <v>2122.0841167483554</v>
      </c>
      <c r="K8219">
        <f>IF(MIN(LCOH!$C$18,J8219)&gt;=$P$48*LCOH!$C$18, MIN(LCOH!$C$18,J8219),0)</f>
        <v>1500</v>
      </c>
      <c r="L8219">
        <f t="shared" si="257"/>
        <v>622.08411674835543</v>
      </c>
      <c r="M8219">
        <f>K8219/LCOH!$C$18</f>
        <v>1</v>
      </c>
      <c r="N8219">
        <f>K8219/LCOH!$C$34</f>
        <v>28.901734104046245</v>
      </c>
    </row>
    <row r="8220" spans="1:14" x14ac:dyDescent="0.35">
      <c r="A8220">
        <f>'Profilo fotovoltaico'!B8222*LCOH!$C$20</f>
        <v>427</v>
      </c>
      <c r="B8220">
        <f>'Profilo eolico'!B8222*LCOH!$C$21</f>
        <v>95.2</v>
      </c>
      <c r="C8220">
        <f>$P$35*'Profilo fotovoltaico'!B8222</f>
        <v>3140.4194041146216</v>
      </c>
      <c r="D8220">
        <f>$Q$37*'Profilo eolico'!B8222</f>
        <v>555.45724195758157</v>
      </c>
      <c r="E8220">
        <f>$P$39*'Profilo fotovoltaico'!B8222+'Approvvigionamento energia'!$Q$39*'Profilo eolico'!B8222</f>
        <v>1201.6977824968415</v>
      </c>
      <c r="F8220">
        <f>$P$41*'Profilo fotovoltaico'!B8222+'Approvvigionamento energia'!$Q$41*'Profilo eolico'!B8222</f>
        <v>1847.9383230361016</v>
      </c>
      <c r="G8220">
        <f>$P$43*'Profilo fotovoltaico'!B8222+'Approvvigionamento energia'!$Q$43*'Profilo eolico'!B8222</f>
        <v>2494.1788635753619</v>
      </c>
      <c r="H8220">
        <f t="shared" si="256"/>
        <v>1138.4335154826958</v>
      </c>
      <c r="I8220">
        <f>IF(LCOH!$C$28=Menu!$A$1,'Approvvigionamento energia'!C8220,0)+IF(LCOH!$C$28=Menu!$A$2,'Approvvigionamento energia'!D8220,0)+IF(LCOH!$C$28=Menu!$A$3,'Approvvigionamento energia'!E8220,0)+IF(LCOH!$C$28=Menu!$A$4,'Approvvigionamento energia'!F8220,0)+IF(LCOH!$C$28=Menu!$A$5,'Approvvigionamento energia'!G8220,0)+IF(LCOH!$C$28=Menu!$A$6,'Approvvigionamento energia'!H8220,0)</f>
        <v>1847.9383230361016</v>
      </c>
      <c r="J8220">
        <f>'Approvvigionamento energia'!A8220+'Approvvigionamento energia'!B8220+'Approvvigionamento energia'!I8220</f>
        <v>2370.1383230361016</v>
      </c>
      <c r="K8220">
        <f>IF(MIN(LCOH!$C$18,J8220)&gt;=$P$48*LCOH!$C$18, MIN(LCOH!$C$18,J8220),0)</f>
        <v>1500</v>
      </c>
      <c r="L8220">
        <f t="shared" si="257"/>
        <v>870.13832303610161</v>
      </c>
      <c r="M8220">
        <f>K8220/LCOH!$C$18</f>
        <v>1</v>
      </c>
      <c r="N8220">
        <f>K8220/LCOH!$C$34</f>
        <v>28.901734104046245</v>
      </c>
    </row>
    <row r="8221" spans="1:14" x14ac:dyDescent="0.35">
      <c r="A8221">
        <f>'Profilo fotovoltaico'!B8223*LCOH!$C$20</f>
        <v>445</v>
      </c>
      <c r="B8221">
        <f>'Profilo eolico'!B8223*LCOH!$C$21</f>
        <v>77.8</v>
      </c>
      <c r="C8221">
        <f>$P$35*'Profilo fotovoltaico'!B8223</f>
        <v>3272.8024234918189</v>
      </c>
      <c r="D8221">
        <f>$Q$37*'Profilo eolico'!B8223</f>
        <v>453.93459479306551</v>
      </c>
      <c r="E8221">
        <f>$P$39*'Profilo fotovoltaico'!B8223+'Approvvigionamento energia'!$Q$39*'Profilo eolico'!B8223</f>
        <v>1158.6515519677539</v>
      </c>
      <c r="F8221">
        <f>$P$41*'Profilo fotovoltaico'!B8223+'Approvvigionamento energia'!$Q$41*'Profilo eolico'!B8223</f>
        <v>1863.3685091424422</v>
      </c>
      <c r="G8221">
        <f>$P$43*'Profilo fotovoltaico'!B8223+'Approvvigionamento energia'!$Q$43*'Profilo eolico'!B8223</f>
        <v>2568.0854663171308</v>
      </c>
      <c r="H8221">
        <f t="shared" si="256"/>
        <v>1138.4335154826958</v>
      </c>
      <c r="I8221">
        <f>IF(LCOH!$C$28=Menu!$A$1,'Approvvigionamento energia'!C8221,0)+IF(LCOH!$C$28=Menu!$A$2,'Approvvigionamento energia'!D8221,0)+IF(LCOH!$C$28=Menu!$A$3,'Approvvigionamento energia'!E8221,0)+IF(LCOH!$C$28=Menu!$A$4,'Approvvigionamento energia'!F8221,0)+IF(LCOH!$C$28=Menu!$A$5,'Approvvigionamento energia'!G8221,0)+IF(LCOH!$C$28=Menu!$A$6,'Approvvigionamento energia'!H8221,0)</f>
        <v>1863.3685091424422</v>
      </c>
      <c r="J8221">
        <f>'Approvvigionamento energia'!A8221+'Approvvigionamento energia'!B8221+'Approvvigionamento energia'!I8221</f>
        <v>2386.1685091424424</v>
      </c>
      <c r="K8221">
        <f>IF(MIN(LCOH!$C$18,J8221)&gt;=$P$48*LCOH!$C$18, MIN(LCOH!$C$18,J8221),0)</f>
        <v>1500</v>
      </c>
      <c r="L8221">
        <f t="shared" si="257"/>
        <v>886.16850914244242</v>
      </c>
      <c r="M8221">
        <f>K8221/LCOH!$C$18</f>
        <v>1</v>
      </c>
      <c r="N8221">
        <f>K8221/LCOH!$C$34</f>
        <v>28.901734104046245</v>
      </c>
    </row>
    <row r="8222" spans="1:14" x14ac:dyDescent="0.35">
      <c r="A8222">
        <f>'Profilo fotovoltaico'!B8224*LCOH!$C$20</f>
        <v>415</v>
      </c>
      <c r="B8222">
        <f>'Profilo eolico'!B8224*LCOH!$C$21</f>
        <v>64.100000000000009</v>
      </c>
      <c r="C8222">
        <f>$P$35*'Profilo fotovoltaico'!B8224</f>
        <v>3052.1640578631568</v>
      </c>
      <c r="D8222">
        <f>$Q$37*'Profilo eolico'!B8224</f>
        <v>374.00009673824559</v>
      </c>
      <c r="E8222">
        <f>$P$39*'Profilo fotovoltaico'!B8224+'Approvvigionamento energia'!$Q$39*'Profilo eolico'!B8224</f>
        <v>1043.5410870194733</v>
      </c>
      <c r="F8222">
        <f>$P$41*'Profilo fotovoltaico'!B8224+'Approvvigionamento energia'!$Q$41*'Profilo eolico'!B8224</f>
        <v>1713.0820773007013</v>
      </c>
      <c r="G8222">
        <f>$P$43*'Profilo fotovoltaico'!B8224+'Approvvigionamento energia'!$Q$43*'Profilo eolico'!B8224</f>
        <v>2382.6230675819293</v>
      </c>
      <c r="H8222">
        <f t="shared" si="256"/>
        <v>1138.4335154826958</v>
      </c>
      <c r="I8222">
        <f>IF(LCOH!$C$28=Menu!$A$1,'Approvvigionamento energia'!C8222,0)+IF(LCOH!$C$28=Menu!$A$2,'Approvvigionamento energia'!D8222,0)+IF(LCOH!$C$28=Menu!$A$3,'Approvvigionamento energia'!E8222,0)+IF(LCOH!$C$28=Menu!$A$4,'Approvvigionamento energia'!F8222,0)+IF(LCOH!$C$28=Menu!$A$5,'Approvvigionamento energia'!G8222,0)+IF(LCOH!$C$28=Menu!$A$6,'Approvvigionamento energia'!H8222,0)</f>
        <v>1713.0820773007013</v>
      </c>
      <c r="J8222">
        <f>'Approvvigionamento energia'!A8222+'Approvvigionamento energia'!B8222+'Approvvigionamento energia'!I8222</f>
        <v>2192.1820773007012</v>
      </c>
      <c r="K8222">
        <f>IF(MIN(LCOH!$C$18,J8222)&gt;=$P$48*LCOH!$C$18, MIN(LCOH!$C$18,J8222),0)</f>
        <v>1500</v>
      </c>
      <c r="L8222">
        <f t="shared" si="257"/>
        <v>692.18207730070117</v>
      </c>
      <c r="M8222">
        <f>K8222/LCOH!$C$18</f>
        <v>1</v>
      </c>
      <c r="N8222">
        <f>K8222/LCOH!$C$34</f>
        <v>28.901734104046245</v>
      </c>
    </row>
    <row r="8223" spans="1:14" x14ac:dyDescent="0.35">
      <c r="A8223">
        <f>'Profilo fotovoltaico'!B8225*LCOH!$C$20</f>
        <v>337</v>
      </c>
      <c r="B8223">
        <f>'Profilo eolico'!B8225*LCOH!$C$21</f>
        <v>57.1</v>
      </c>
      <c r="C8223">
        <f>$P$35*'Profilo fotovoltaico'!B8225</f>
        <v>2478.5043072286362</v>
      </c>
      <c r="D8223">
        <f>$Q$37*'Profilo eolico'!B8225</f>
        <v>333.15765247665865</v>
      </c>
      <c r="E8223">
        <f>$P$39*'Profilo fotovoltaico'!B8225+'Approvvigionamento energia'!$Q$39*'Profilo eolico'!B8225</f>
        <v>869.49431616465301</v>
      </c>
      <c r="F8223">
        <f>$P$41*'Profilo fotovoltaico'!B8225+'Approvvigionamento energia'!$Q$41*'Profilo eolico'!B8225</f>
        <v>1405.8309798526475</v>
      </c>
      <c r="G8223">
        <f>$P$43*'Profilo fotovoltaico'!B8225+'Approvvigionamento energia'!$Q$43*'Profilo eolico'!B8225</f>
        <v>1942.1676435406418</v>
      </c>
      <c r="H8223">
        <f t="shared" si="256"/>
        <v>1138.4335154826958</v>
      </c>
      <c r="I8223">
        <f>IF(LCOH!$C$28=Menu!$A$1,'Approvvigionamento energia'!C8223,0)+IF(LCOH!$C$28=Menu!$A$2,'Approvvigionamento energia'!D8223,0)+IF(LCOH!$C$28=Menu!$A$3,'Approvvigionamento energia'!E8223,0)+IF(LCOH!$C$28=Menu!$A$4,'Approvvigionamento energia'!F8223,0)+IF(LCOH!$C$28=Menu!$A$5,'Approvvigionamento energia'!G8223,0)+IF(LCOH!$C$28=Menu!$A$6,'Approvvigionamento energia'!H8223,0)</f>
        <v>1405.8309798526475</v>
      </c>
      <c r="J8223">
        <f>'Approvvigionamento energia'!A8223+'Approvvigionamento energia'!B8223+'Approvvigionamento energia'!I8223</f>
        <v>1799.9309798526474</v>
      </c>
      <c r="K8223">
        <f>IF(MIN(LCOH!$C$18,J8223)&gt;=$P$48*LCOH!$C$18, MIN(LCOH!$C$18,J8223),0)</f>
        <v>1500</v>
      </c>
      <c r="L8223">
        <f t="shared" si="257"/>
        <v>299.9309798526474</v>
      </c>
      <c r="M8223">
        <f>K8223/LCOH!$C$18</f>
        <v>1</v>
      </c>
      <c r="N8223">
        <f>K8223/LCOH!$C$34</f>
        <v>28.901734104046245</v>
      </c>
    </row>
    <row r="8224" spans="1:14" x14ac:dyDescent="0.35">
      <c r="A8224">
        <f>'Profilo fotovoltaico'!B8226*LCOH!$C$20</f>
        <v>200</v>
      </c>
      <c r="B8224">
        <f>'Profilo eolico'!B8226*LCOH!$C$21</f>
        <v>61.400000000000006</v>
      </c>
      <c r="C8224">
        <f>$P$35*'Profilo fotovoltaico'!B8226</f>
        <v>1470.922437524413</v>
      </c>
      <c r="D8224">
        <f>$Q$37*'Profilo eolico'!B8226</f>
        <v>358.24658252306205</v>
      </c>
      <c r="E8224">
        <f>$P$39*'Profilo fotovoltaico'!B8226+'Approvvigionamento energia'!$Q$39*'Profilo eolico'!B8226</f>
        <v>636.41554627339974</v>
      </c>
      <c r="F8224">
        <f>$P$41*'Profilo fotovoltaico'!B8226+'Approvvigionamento energia'!$Q$41*'Profilo eolico'!B8226</f>
        <v>914.58451002373749</v>
      </c>
      <c r="G8224">
        <f>$P$43*'Profilo fotovoltaico'!B8226+'Approvvigionamento energia'!$Q$43*'Profilo eolico'!B8226</f>
        <v>1192.7534737740752</v>
      </c>
      <c r="H8224">
        <f t="shared" si="256"/>
        <v>1138.4335154826958</v>
      </c>
      <c r="I8224">
        <f>IF(LCOH!$C$28=Menu!$A$1,'Approvvigionamento energia'!C8224,0)+IF(LCOH!$C$28=Menu!$A$2,'Approvvigionamento energia'!D8224,0)+IF(LCOH!$C$28=Menu!$A$3,'Approvvigionamento energia'!E8224,0)+IF(LCOH!$C$28=Menu!$A$4,'Approvvigionamento energia'!F8224,0)+IF(LCOH!$C$28=Menu!$A$5,'Approvvigionamento energia'!G8224,0)+IF(LCOH!$C$28=Menu!$A$6,'Approvvigionamento energia'!H8224,0)</f>
        <v>914.58451002373749</v>
      </c>
      <c r="J8224">
        <f>'Approvvigionamento energia'!A8224+'Approvvigionamento energia'!B8224+'Approvvigionamento energia'!I8224</f>
        <v>1175.9845100237376</v>
      </c>
      <c r="K8224">
        <f>IF(MIN(LCOH!$C$18,J8224)&gt;=$P$48*LCOH!$C$18, MIN(LCOH!$C$18,J8224),0)</f>
        <v>1175.9845100237376</v>
      </c>
      <c r="L8224">
        <f t="shared" si="257"/>
        <v>0</v>
      </c>
      <c r="M8224">
        <f>K8224/LCOH!$C$18</f>
        <v>0.78398967334915837</v>
      </c>
      <c r="N8224">
        <f>K8224/LCOH!$C$34</f>
        <v>22.658661079455445</v>
      </c>
    </row>
    <row r="8225" spans="1:14" x14ac:dyDescent="0.35">
      <c r="A8225">
        <f>'Profilo fotovoltaico'!B8227*LCOH!$C$20</f>
        <v>29</v>
      </c>
      <c r="B8225">
        <f>'Profilo eolico'!B8227*LCOH!$C$21</f>
        <v>73</v>
      </c>
      <c r="C8225">
        <f>$P$35*'Profilo fotovoltaico'!B8227</f>
        <v>213.28375344103989</v>
      </c>
      <c r="D8225">
        <f>$Q$37*'Profilo eolico'!B8227</f>
        <v>425.92834729940597</v>
      </c>
      <c r="E8225">
        <f>$P$39*'Profilo fotovoltaico'!B8227+'Approvvigionamento energia'!$Q$39*'Profilo eolico'!B8227</f>
        <v>372.76719883481439</v>
      </c>
      <c r="F8225">
        <f>$P$41*'Profilo fotovoltaico'!B8227+'Approvvigionamento energia'!$Q$41*'Profilo eolico'!B8227</f>
        <v>319.60605037022293</v>
      </c>
      <c r="G8225">
        <f>$P$43*'Profilo fotovoltaico'!B8227+'Approvvigionamento energia'!$Q$43*'Profilo eolico'!B8227</f>
        <v>266.44490190563141</v>
      </c>
      <c r="H8225">
        <f t="shared" si="256"/>
        <v>1138.4335154826958</v>
      </c>
      <c r="I8225">
        <f>IF(LCOH!$C$28=Menu!$A$1,'Approvvigionamento energia'!C8225,0)+IF(LCOH!$C$28=Menu!$A$2,'Approvvigionamento energia'!D8225,0)+IF(LCOH!$C$28=Menu!$A$3,'Approvvigionamento energia'!E8225,0)+IF(LCOH!$C$28=Menu!$A$4,'Approvvigionamento energia'!F8225,0)+IF(LCOH!$C$28=Menu!$A$5,'Approvvigionamento energia'!G8225,0)+IF(LCOH!$C$28=Menu!$A$6,'Approvvigionamento energia'!H8225,0)</f>
        <v>319.60605037022293</v>
      </c>
      <c r="J8225">
        <f>'Approvvigionamento energia'!A8225+'Approvvigionamento energia'!B8225+'Approvvigionamento energia'!I8225</f>
        <v>421.60605037022293</v>
      </c>
      <c r="K8225">
        <f>IF(MIN(LCOH!$C$18,J8225)&gt;=$P$48*LCOH!$C$18, MIN(LCOH!$C$18,J8225),0)</f>
        <v>421.60605037022293</v>
      </c>
      <c r="L8225">
        <f t="shared" si="257"/>
        <v>0</v>
      </c>
      <c r="M8225">
        <f>K8225/LCOH!$C$18</f>
        <v>0.2810707002468153</v>
      </c>
      <c r="N8225">
        <f>K8225/LCOH!$C$34</f>
        <v>8.1234306429715399</v>
      </c>
    </row>
    <row r="8226" spans="1:14" x14ac:dyDescent="0.35">
      <c r="A8226">
        <f>'Profilo fotovoltaico'!B8228*LCOH!$C$20</f>
        <v>0</v>
      </c>
      <c r="B8226">
        <f>'Profilo eolico'!B8228*LCOH!$C$21</f>
        <v>79.100000000000009</v>
      </c>
      <c r="C8226">
        <f>$P$35*'Profilo fotovoltaico'!B8228</f>
        <v>0</v>
      </c>
      <c r="D8226">
        <f>$Q$37*'Profilo eolico'!B8228</f>
        <v>461.5196201559317</v>
      </c>
      <c r="E8226">
        <f>$P$39*'Profilo fotovoltaico'!B8228+'Approvvigionamento energia'!$Q$39*'Profilo eolico'!B8228</f>
        <v>346.13971511694876</v>
      </c>
      <c r="F8226">
        <f>$P$41*'Profilo fotovoltaico'!B8228+'Approvvigionamento energia'!$Q$41*'Profilo eolico'!B8228</f>
        <v>230.75981007796585</v>
      </c>
      <c r="G8226">
        <f>$P$43*'Profilo fotovoltaico'!B8228+'Approvvigionamento energia'!$Q$43*'Profilo eolico'!B8228</f>
        <v>115.37990503898293</v>
      </c>
      <c r="H8226">
        <f t="shared" si="256"/>
        <v>1138.4335154826958</v>
      </c>
      <c r="I8226">
        <f>IF(LCOH!$C$28=Menu!$A$1,'Approvvigionamento energia'!C8226,0)+IF(LCOH!$C$28=Menu!$A$2,'Approvvigionamento energia'!D8226,0)+IF(LCOH!$C$28=Menu!$A$3,'Approvvigionamento energia'!E8226,0)+IF(LCOH!$C$28=Menu!$A$4,'Approvvigionamento energia'!F8226,0)+IF(LCOH!$C$28=Menu!$A$5,'Approvvigionamento energia'!G8226,0)+IF(LCOH!$C$28=Menu!$A$6,'Approvvigionamento energia'!H8226,0)</f>
        <v>230.75981007796585</v>
      </c>
      <c r="J8226">
        <f>'Approvvigionamento energia'!A8226+'Approvvigionamento energia'!B8226+'Approvvigionamento energia'!I8226</f>
        <v>309.85981007796585</v>
      </c>
      <c r="K8226">
        <f>IF(MIN(LCOH!$C$18,J8226)&gt;=$P$48*LCOH!$C$18, MIN(LCOH!$C$18,J8226),0)</f>
        <v>0</v>
      </c>
      <c r="L8226">
        <f t="shared" si="257"/>
        <v>309.85981007796585</v>
      </c>
      <c r="M8226">
        <f>K8226/LCOH!$C$18</f>
        <v>0</v>
      </c>
      <c r="N8226">
        <f>K8226/LCOH!$C$34</f>
        <v>0</v>
      </c>
    </row>
    <row r="8227" spans="1:14" x14ac:dyDescent="0.35">
      <c r="A8227">
        <f>'Profilo fotovoltaico'!B8229*LCOH!$C$20</f>
        <v>0</v>
      </c>
      <c r="B8227">
        <f>'Profilo eolico'!B8229*LCOH!$C$21</f>
        <v>81.5</v>
      </c>
      <c r="C8227">
        <f>$P$35*'Profilo fotovoltaico'!B8229</f>
        <v>0</v>
      </c>
      <c r="D8227">
        <f>$Q$37*'Profilo eolico'!B8229</f>
        <v>475.52274390276153</v>
      </c>
      <c r="E8227">
        <f>$P$39*'Profilo fotovoltaico'!B8229+'Approvvigionamento energia'!$Q$39*'Profilo eolico'!B8229</f>
        <v>356.64205792707111</v>
      </c>
      <c r="F8227">
        <f>$P$41*'Profilo fotovoltaico'!B8229+'Approvvigionamento energia'!$Q$41*'Profilo eolico'!B8229</f>
        <v>237.76137195138077</v>
      </c>
      <c r="G8227">
        <f>$P$43*'Profilo fotovoltaico'!B8229+'Approvvigionamento energia'!$Q$43*'Profilo eolico'!B8229</f>
        <v>118.88068597569038</v>
      </c>
      <c r="H8227">
        <f t="shared" si="256"/>
        <v>1138.4335154826958</v>
      </c>
      <c r="I8227">
        <f>IF(LCOH!$C$28=Menu!$A$1,'Approvvigionamento energia'!C8227,0)+IF(LCOH!$C$28=Menu!$A$2,'Approvvigionamento energia'!D8227,0)+IF(LCOH!$C$28=Menu!$A$3,'Approvvigionamento energia'!E8227,0)+IF(LCOH!$C$28=Menu!$A$4,'Approvvigionamento energia'!F8227,0)+IF(LCOH!$C$28=Menu!$A$5,'Approvvigionamento energia'!G8227,0)+IF(LCOH!$C$28=Menu!$A$6,'Approvvigionamento energia'!H8227,0)</f>
        <v>237.76137195138077</v>
      </c>
      <c r="J8227">
        <f>'Approvvigionamento energia'!A8227+'Approvvigionamento energia'!B8227+'Approvvigionamento energia'!I8227</f>
        <v>319.26137195138074</v>
      </c>
      <c r="K8227">
        <f>IF(MIN(LCOH!$C$18,J8227)&gt;=$P$48*LCOH!$C$18, MIN(LCOH!$C$18,J8227),0)</f>
        <v>0</v>
      </c>
      <c r="L8227">
        <f t="shared" si="257"/>
        <v>319.26137195138074</v>
      </c>
      <c r="M8227">
        <f>K8227/LCOH!$C$18</f>
        <v>0</v>
      </c>
      <c r="N8227">
        <f>K8227/LCOH!$C$34</f>
        <v>0</v>
      </c>
    </row>
    <row r="8228" spans="1:14" x14ac:dyDescent="0.35">
      <c r="A8228">
        <f>'Profilo fotovoltaico'!B8230*LCOH!$C$20</f>
        <v>0</v>
      </c>
      <c r="B8228">
        <f>'Profilo eolico'!B8230*LCOH!$C$21</f>
        <v>80.400000000000006</v>
      </c>
      <c r="C8228">
        <f>$P$35*'Profilo fotovoltaico'!B8230</f>
        <v>0</v>
      </c>
      <c r="D8228">
        <f>$Q$37*'Profilo eolico'!B8230</f>
        <v>469.10464551879784</v>
      </c>
      <c r="E8228">
        <f>$P$39*'Profilo fotovoltaico'!B8230+'Approvvigionamento energia'!$Q$39*'Profilo eolico'!B8230</f>
        <v>351.82848413909835</v>
      </c>
      <c r="F8228">
        <f>$P$41*'Profilo fotovoltaico'!B8230+'Approvvigionamento energia'!$Q$41*'Profilo eolico'!B8230</f>
        <v>234.55232275939892</v>
      </c>
      <c r="G8228">
        <f>$P$43*'Profilo fotovoltaico'!B8230+'Approvvigionamento energia'!$Q$43*'Profilo eolico'!B8230</f>
        <v>117.27616137969946</v>
      </c>
      <c r="H8228">
        <f t="shared" si="256"/>
        <v>1138.4335154826958</v>
      </c>
      <c r="I8228">
        <f>IF(LCOH!$C$28=Menu!$A$1,'Approvvigionamento energia'!C8228,0)+IF(LCOH!$C$28=Menu!$A$2,'Approvvigionamento energia'!D8228,0)+IF(LCOH!$C$28=Menu!$A$3,'Approvvigionamento energia'!E8228,0)+IF(LCOH!$C$28=Menu!$A$4,'Approvvigionamento energia'!F8228,0)+IF(LCOH!$C$28=Menu!$A$5,'Approvvigionamento energia'!G8228,0)+IF(LCOH!$C$28=Menu!$A$6,'Approvvigionamento energia'!H8228,0)</f>
        <v>234.55232275939892</v>
      </c>
      <c r="J8228">
        <f>'Approvvigionamento energia'!A8228+'Approvvigionamento energia'!B8228+'Approvvigionamento energia'!I8228</f>
        <v>314.95232275939895</v>
      </c>
      <c r="K8228">
        <f>IF(MIN(LCOH!$C$18,J8228)&gt;=$P$48*LCOH!$C$18, MIN(LCOH!$C$18,J8228),0)</f>
        <v>0</v>
      </c>
      <c r="L8228">
        <f t="shared" si="257"/>
        <v>314.95232275939895</v>
      </c>
      <c r="M8228">
        <f>K8228/LCOH!$C$18</f>
        <v>0</v>
      </c>
      <c r="N8228">
        <f>K8228/LCOH!$C$34</f>
        <v>0</v>
      </c>
    </row>
    <row r="8229" spans="1:14" x14ac:dyDescent="0.35">
      <c r="A8229">
        <f>'Profilo fotovoltaico'!B8231*LCOH!$C$20</f>
        <v>0</v>
      </c>
      <c r="B8229">
        <f>'Profilo eolico'!B8231*LCOH!$C$21</f>
        <v>78.2</v>
      </c>
      <c r="C8229">
        <f>$P$35*'Profilo fotovoltaico'!B8231</f>
        <v>0</v>
      </c>
      <c r="D8229">
        <f>$Q$37*'Profilo eolico'!B8231</f>
        <v>456.26844875087056</v>
      </c>
      <c r="E8229">
        <f>$P$39*'Profilo fotovoltaico'!B8231+'Approvvigionamento energia'!$Q$39*'Profilo eolico'!B8231</f>
        <v>342.20133656315289</v>
      </c>
      <c r="F8229">
        <f>$P$41*'Profilo fotovoltaico'!B8231+'Approvvigionamento energia'!$Q$41*'Profilo eolico'!B8231</f>
        <v>228.13422437543528</v>
      </c>
      <c r="G8229">
        <f>$P$43*'Profilo fotovoltaico'!B8231+'Approvvigionamento energia'!$Q$43*'Profilo eolico'!B8231</f>
        <v>114.06711218771764</v>
      </c>
      <c r="H8229">
        <f t="shared" si="256"/>
        <v>1138.4335154826958</v>
      </c>
      <c r="I8229">
        <f>IF(LCOH!$C$28=Menu!$A$1,'Approvvigionamento energia'!C8229,0)+IF(LCOH!$C$28=Menu!$A$2,'Approvvigionamento energia'!D8229,0)+IF(LCOH!$C$28=Menu!$A$3,'Approvvigionamento energia'!E8229,0)+IF(LCOH!$C$28=Menu!$A$4,'Approvvigionamento energia'!F8229,0)+IF(LCOH!$C$28=Menu!$A$5,'Approvvigionamento energia'!G8229,0)+IF(LCOH!$C$28=Menu!$A$6,'Approvvigionamento energia'!H8229,0)</f>
        <v>228.13422437543528</v>
      </c>
      <c r="J8229">
        <f>'Approvvigionamento energia'!A8229+'Approvvigionamento energia'!B8229+'Approvvigionamento energia'!I8229</f>
        <v>306.33422437543527</v>
      </c>
      <c r="K8229">
        <f>IF(MIN(LCOH!$C$18,J8229)&gt;=$P$48*LCOH!$C$18, MIN(LCOH!$C$18,J8229),0)</f>
        <v>0</v>
      </c>
      <c r="L8229">
        <f t="shared" si="257"/>
        <v>306.33422437543527</v>
      </c>
      <c r="M8229">
        <f>K8229/LCOH!$C$18</f>
        <v>0</v>
      </c>
      <c r="N8229">
        <f>K8229/LCOH!$C$34</f>
        <v>0</v>
      </c>
    </row>
    <row r="8230" spans="1:14" x14ac:dyDescent="0.35">
      <c r="A8230">
        <f>'Profilo fotovoltaico'!B8232*LCOH!$C$20</f>
        <v>0</v>
      </c>
      <c r="B8230">
        <f>'Profilo eolico'!B8232*LCOH!$C$21</f>
        <v>74.599999999999994</v>
      </c>
      <c r="C8230">
        <f>$P$35*'Profilo fotovoltaico'!B8232</f>
        <v>0</v>
      </c>
      <c r="D8230">
        <f>$Q$37*'Profilo eolico'!B8232</f>
        <v>435.26376313062588</v>
      </c>
      <c r="E8230">
        <f>$P$39*'Profilo fotovoltaico'!B8232+'Approvvigionamento energia'!$Q$39*'Profilo eolico'!B8232</f>
        <v>326.44782234796935</v>
      </c>
      <c r="F8230">
        <f>$P$41*'Profilo fotovoltaico'!B8232+'Approvvigionamento energia'!$Q$41*'Profilo eolico'!B8232</f>
        <v>217.63188156531294</v>
      </c>
      <c r="G8230">
        <f>$P$43*'Profilo fotovoltaico'!B8232+'Approvvigionamento energia'!$Q$43*'Profilo eolico'!B8232</f>
        <v>108.81594078265647</v>
      </c>
      <c r="H8230">
        <f t="shared" si="256"/>
        <v>1138.4335154826958</v>
      </c>
      <c r="I8230">
        <f>IF(LCOH!$C$28=Menu!$A$1,'Approvvigionamento energia'!C8230,0)+IF(LCOH!$C$28=Menu!$A$2,'Approvvigionamento energia'!D8230,0)+IF(LCOH!$C$28=Menu!$A$3,'Approvvigionamento energia'!E8230,0)+IF(LCOH!$C$28=Menu!$A$4,'Approvvigionamento energia'!F8230,0)+IF(LCOH!$C$28=Menu!$A$5,'Approvvigionamento energia'!G8230,0)+IF(LCOH!$C$28=Menu!$A$6,'Approvvigionamento energia'!H8230,0)</f>
        <v>217.63188156531294</v>
      </c>
      <c r="J8230">
        <f>'Approvvigionamento energia'!A8230+'Approvvigionamento energia'!B8230+'Approvvigionamento energia'!I8230</f>
        <v>292.23188156531296</v>
      </c>
      <c r="K8230">
        <f>IF(MIN(LCOH!$C$18,J8230)&gt;=$P$48*LCOH!$C$18, MIN(LCOH!$C$18,J8230),0)</f>
        <v>0</v>
      </c>
      <c r="L8230">
        <f t="shared" si="257"/>
        <v>292.23188156531296</v>
      </c>
      <c r="M8230">
        <f>K8230/LCOH!$C$18</f>
        <v>0</v>
      </c>
      <c r="N8230">
        <f>K8230/LCOH!$C$34</f>
        <v>0</v>
      </c>
    </row>
    <row r="8231" spans="1:14" x14ac:dyDescent="0.35">
      <c r="A8231">
        <f>'Profilo fotovoltaico'!B8233*LCOH!$C$20</f>
        <v>0</v>
      </c>
      <c r="B8231">
        <f>'Profilo eolico'!B8233*LCOH!$C$21</f>
        <v>68.2</v>
      </c>
      <c r="C8231">
        <f>$P$35*'Profilo fotovoltaico'!B8233</f>
        <v>0</v>
      </c>
      <c r="D8231">
        <f>$Q$37*'Profilo eolico'!B8233</f>
        <v>397.92209980574643</v>
      </c>
      <c r="E8231">
        <f>$P$39*'Profilo fotovoltaico'!B8233+'Approvvigionamento energia'!$Q$39*'Profilo eolico'!B8233</f>
        <v>298.44157485430981</v>
      </c>
      <c r="F8231">
        <f>$P$41*'Profilo fotovoltaico'!B8233+'Approvvigionamento energia'!$Q$41*'Profilo eolico'!B8233</f>
        <v>198.96104990287321</v>
      </c>
      <c r="G8231">
        <f>$P$43*'Profilo fotovoltaico'!B8233+'Approvvigionamento energia'!$Q$43*'Profilo eolico'!B8233</f>
        <v>99.480524951436607</v>
      </c>
      <c r="H8231">
        <f t="shared" si="256"/>
        <v>1138.4335154826958</v>
      </c>
      <c r="I8231">
        <f>IF(LCOH!$C$28=Menu!$A$1,'Approvvigionamento energia'!C8231,0)+IF(LCOH!$C$28=Menu!$A$2,'Approvvigionamento energia'!D8231,0)+IF(LCOH!$C$28=Menu!$A$3,'Approvvigionamento energia'!E8231,0)+IF(LCOH!$C$28=Menu!$A$4,'Approvvigionamento energia'!F8231,0)+IF(LCOH!$C$28=Menu!$A$5,'Approvvigionamento energia'!G8231,0)+IF(LCOH!$C$28=Menu!$A$6,'Approvvigionamento energia'!H8231,0)</f>
        <v>198.96104990287321</v>
      </c>
      <c r="J8231">
        <f>'Approvvigionamento energia'!A8231+'Approvvigionamento energia'!B8231+'Approvvigionamento energia'!I8231</f>
        <v>267.16104990287323</v>
      </c>
      <c r="K8231">
        <f>IF(MIN(LCOH!$C$18,J8231)&gt;=$P$48*LCOH!$C$18, MIN(LCOH!$C$18,J8231),0)</f>
        <v>0</v>
      </c>
      <c r="L8231">
        <f t="shared" si="257"/>
        <v>267.16104990287323</v>
      </c>
      <c r="M8231">
        <f>K8231/LCOH!$C$18</f>
        <v>0</v>
      </c>
      <c r="N8231">
        <f>K8231/LCOH!$C$34</f>
        <v>0</v>
      </c>
    </row>
    <row r="8232" spans="1:14" x14ac:dyDescent="0.35">
      <c r="A8232">
        <f>'Profilo fotovoltaico'!B8234*LCOH!$C$20</f>
        <v>0</v>
      </c>
      <c r="B8232">
        <f>'Profilo eolico'!B8234*LCOH!$C$21</f>
        <v>61</v>
      </c>
      <c r="C8232">
        <f>$P$35*'Profilo fotovoltaico'!B8234</f>
        <v>0</v>
      </c>
      <c r="D8232">
        <f>$Q$37*'Profilo eolico'!B8234</f>
        <v>355.91272856525705</v>
      </c>
      <c r="E8232">
        <f>$P$39*'Profilo fotovoltaico'!B8234+'Approvvigionamento energia'!$Q$39*'Profilo eolico'!B8234</f>
        <v>266.93454642394278</v>
      </c>
      <c r="F8232">
        <f>$P$41*'Profilo fotovoltaico'!B8234+'Approvvigionamento energia'!$Q$41*'Profilo eolico'!B8234</f>
        <v>177.95636428262853</v>
      </c>
      <c r="G8232">
        <f>$P$43*'Profilo fotovoltaico'!B8234+'Approvvigionamento energia'!$Q$43*'Profilo eolico'!B8234</f>
        <v>88.978182141314264</v>
      </c>
      <c r="H8232">
        <f t="shared" si="256"/>
        <v>1138.4335154826958</v>
      </c>
      <c r="I8232">
        <f>IF(LCOH!$C$28=Menu!$A$1,'Approvvigionamento energia'!C8232,0)+IF(LCOH!$C$28=Menu!$A$2,'Approvvigionamento energia'!D8232,0)+IF(LCOH!$C$28=Menu!$A$3,'Approvvigionamento energia'!E8232,0)+IF(LCOH!$C$28=Menu!$A$4,'Approvvigionamento energia'!F8232,0)+IF(LCOH!$C$28=Menu!$A$5,'Approvvigionamento energia'!G8232,0)+IF(LCOH!$C$28=Menu!$A$6,'Approvvigionamento energia'!H8232,0)</f>
        <v>177.95636428262853</v>
      </c>
      <c r="J8232">
        <f>'Approvvigionamento energia'!A8232+'Approvvigionamento energia'!B8232+'Approvvigionamento energia'!I8232</f>
        <v>238.95636428262853</v>
      </c>
      <c r="K8232">
        <f>IF(MIN(LCOH!$C$18,J8232)&gt;=$P$48*LCOH!$C$18, MIN(LCOH!$C$18,J8232),0)</f>
        <v>0</v>
      </c>
      <c r="L8232">
        <f t="shared" si="257"/>
        <v>238.95636428262853</v>
      </c>
      <c r="M8232">
        <f>K8232/LCOH!$C$18</f>
        <v>0</v>
      </c>
      <c r="N8232">
        <f>K8232/LCOH!$C$34</f>
        <v>0</v>
      </c>
    </row>
    <row r="8233" spans="1:14" x14ac:dyDescent="0.35">
      <c r="A8233">
        <f>'Profilo fotovoltaico'!B8235*LCOH!$C$20</f>
        <v>0</v>
      </c>
      <c r="B8233">
        <f>'Profilo eolico'!B8235*LCOH!$C$21</f>
        <v>55.7</v>
      </c>
      <c r="C8233">
        <f>$P$35*'Profilo fotovoltaico'!B8235</f>
        <v>0</v>
      </c>
      <c r="D8233">
        <f>$Q$37*'Profilo eolico'!B8235</f>
        <v>324.9891636243413</v>
      </c>
      <c r="E8233">
        <f>$P$39*'Profilo fotovoltaico'!B8235+'Approvvigionamento energia'!$Q$39*'Profilo eolico'!B8235</f>
        <v>243.74187271825596</v>
      </c>
      <c r="F8233">
        <f>$P$41*'Profilo fotovoltaico'!B8235+'Approvvigionamento energia'!$Q$41*'Profilo eolico'!B8235</f>
        <v>162.49458181217065</v>
      </c>
      <c r="G8233">
        <f>$P$43*'Profilo fotovoltaico'!B8235+'Approvvigionamento energia'!$Q$43*'Profilo eolico'!B8235</f>
        <v>81.247290906085325</v>
      </c>
      <c r="H8233">
        <f t="shared" si="256"/>
        <v>1138.4335154826958</v>
      </c>
      <c r="I8233">
        <f>IF(LCOH!$C$28=Menu!$A$1,'Approvvigionamento energia'!C8233,0)+IF(LCOH!$C$28=Menu!$A$2,'Approvvigionamento energia'!D8233,0)+IF(LCOH!$C$28=Menu!$A$3,'Approvvigionamento energia'!E8233,0)+IF(LCOH!$C$28=Menu!$A$4,'Approvvigionamento energia'!F8233,0)+IF(LCOH!$C$28=Menu!$A$5,'Approvvigionamento energia'!G8233,0)+IF(LCOH!$C$28=Menu!$A$6,'Approvvigionamento energia'!H8233,0)</f>
        <v>162.49458181217065</v>
      </c>
      <c r="J8233">
        <f>'Approvvigionamento energia'!A8233+'Approvvigionamento energia'!B8233+'Approvvigionamento energia'!I8233</f>
        <v>218.19458181217067</v>
      </c>
      <c r="K8233">
        <f>IF(MIN(LCOH!$C$18,J8233)&gt;=$P$48*LCOH!$C$18, MIN(LCOH!$C$18,J8233),0)</f>
        <v>0</v>
      </c>
      <c r="L8233">
        <f t="shared" si="257"/>
        <v>218.19458181217067</v>
      </c>
      <c r="M8233">
        <f>K8233/LCOH!$C$18</f>
        <v>0</v>
      </c>
      <c r="N8233">
        <f>K8233/LCOH!$C$34</f>
        <v>0</v>
      </c>
    </row>
    <row r="8234" spans="1:14" x14ac:dyDescent="0.35">
      <c r="A8234">
        <f>'Profilo fotovoltaico'!B8236*LCOH!$C$20</f>
        <v>0</v>
      </c>
      <c r="B8234">
        <f>'Profilo eolico'!B8236*LCOH!$C$21</f>
        <v>51.1</v>
      </c>
      <c r="C8234">
        <f>$P$35*'Profilo fotovoltaico'!B8236</f>
        <v>0</v>
      </c>
      <c r="D8234">
        <f>$Q$37*'Profilo eolico'!B8236</f>
        <v>298.1498431095842</v>
      </c>
      <c r="E8234">
        <f>$P$39*'Profilo fotovoltaico'!B8236+'Approvvigionamento energia'!$Q$39*'Profilo eolico'!B8236</f>
        <v>223.61238233218813</v>
      </c>
      <c r="F8234">
        <f>$P$41*'Profilo fotovoltaico'!B8236+'Approvvigionamento energia'!$Q$41*'Profilo eolico'!B8236</f>
        <v>149.0749215547921</v>
      </c>
      <c r="G8234">
        <f>$P$43*'Profilo fotovoltaico'!B8236+'Approvvigionamento energia'!$Q$43*'Profilo eolico'!B8236</f>
        <v>74.537460777396049</v>
      </c>
      <c r="H8234">
        <f t="shared" si="256"/>
        <v>1138.4335154826958</v>
      </c>
      <c r="I8234">
        <f>IF(LCOH!$C$28=Menu!$A$1,'Approvvigionamento energia'!C8234,0)+IF(LCOH!$C$28=Menu!$A$2,'Approvvigionamento energia'!D8234,0)+IF(LCOH!$C$28=Menu!$A$3,'Approvvigionamento energia'!E8234,0)+IF(LCOH!$C$28=Menu!$A$4,'Approvvigionamento energia'!F8234,0)+IF(LCOH!$C$28=Menu!$A$5,'Approvvigionamento energia'!G8234,0)+IF(LCOH!$C$28=Menu!$A$6,'Approvvigionamento energia'!H8234,0)</f>
        <v>149.0749215547921</v>
      </c>
      <c r="J8234">
        <f>'Approvvigionamento energia'!A8234+'Approvvigionamento energia'!B8234+'Approvvigionamento energia'!I8234</f>
        <v>200.17492155479209</v>
      </c>
      <c r="K8234">
        <f>IF(MIN(LCOH!$C$18,J8234)&gt;=$P$48*LCOH!$C$18, MIN(LCOH!$C$18,J8234),0)</f>
        <v>0</v>
      </c>
      <c r="L8234">
        <f t="shared" si="257"/>
        <v>200.17492155479209</v>
      </c>
      <c r="M8234">
        <f>K8234/LCOH!$C$18</f>
        <v>0</v>
      </c>
      <c r="N8234">
        <f>K8234/LCOH!$C$34</f>
        <v>0</v>
      </c>
    </row>
    <row r="8235" spans="1:14" x14ac:dyDescent="0.35">
      <c r="A8235">
        <f>'Profilo fotovoltaico'!B8237*LCOH!$C$20</f>
        <v>0</v>
      </c>
      <c r="B8235">
        <f>'Profilo eolico'!B8237*LCOH!$C$21</f>
        <v>48.4</v>
      </c>
      <c r="C8235">
        <f>$P$35*'Profilo fotovoltaico'!B8237</f>
        <v>0</v>
      </c>
      <c r="D8235">
        <f>$Q$37*'Profilo eolico'!B8237</f>
        <v>282.39632889440065</v>
      </c>
      <c r="E8235">
        <f>$P$39*'Profilo fotovoltaico'!B8237+'Approvvigionamento energia'!$Q$39*'Profilo eolico'!B8237</f>
        <v>211.79724667080049</v>
      </c>
      <c r="F8235">
        <f>$P$41*'Profilo fotovoltaico'!B8237+'Approvvigionamento energia'!$Q$41*'Profilo eolico'!B8237</f>
        <v>141.19816444720033</v>
      </c>
      <c r="G8235">
        <f>$P$43*'Profilo fotovoltaico'!B8237+'Approvvigionamento energia'!$Q$43*'Profilo eolico'!B8237</f>
        <v>70.599082223600163</v>
      </c>
      <c r="H8235">
        <f t="shared" si="256"/>
        <v>1138.4335154826958</v>
      </c>
      <c r="I8235">
        <f>IF(LCOH!$C$28=Menu!$A$1,'Approvvigionamento energia'!C8235,0)+IF(LCOH!$C$28=Menu!$A$2,'Approvvigionamento energia'!D8235,0)+IF(LCOH!$C$28=Menu!$A$3,'Approvvigionamento energia'!E8235,0)+IF(LCOH!$C$28=Menu!$A$4,'Approvvigionamento energia'!F8235,0)+IF(LCOH!$C$28=Menu!$A$5,'Approvvigionamento energia'!G8235,0)+IF(LCOH!$C$28=Menu!$A$6,'Approvvigionamento energia'!H8235,0)</f>
        <v>141.19816444720033</v>
      </c>
      <c r="J8235">
        <f>'Approvvigionamento energia'!A8235+'Approvvigionamento energia'!B8235+'Approvvigionamento energia'!I8235</f>
        <v>189.59816444720033</v>
      </c>
      <c r="K8235">
        <f>IF(MIN(LCOH!$C$18,J8235)&gt;=$P$48*LCOH!$C$18, MIN(LCOH!$C$18,J8235),0)</f>
        <v>0</v>
      </c>
      <c r="L8235">
        <f t="shared" si="257"/>
        <v>189.59816444720033</v>
      </c>
      <c r="M8235">
        <f>K8235/LCOH!$C$18</f>
        <v>0</v>
      </c>
      <c r="N8235">
        <f>K8235/LCOH!$C$34</f>
        <v>0</v>
      </c>
    </row>
    <row r="8236" spans="1:14" x14ac:dyDescent="0.35">
      <c r="A8236">
        <f>'Profilo fotovoltaico'!B8238*LCOH!$C$20</f>
        <v>0</v>
      </c>
      <c r="B8236">
        <f>'Profilo eolico'!B8238*LCOH!$C$21</f>
        <v>47.199999999999996</v>
      </c>
      <c r="C8236">
        <f>$P$35*'Profilo fotovoltaico'!B8238</f>
        <v>0</v>
      </c>
      <c r="D8236">
        <f>$Q$37*'Profilo eolico'!B8238</f>
        <v>275.3947670209858</v>
      </c>
      <c r="E8236">
        <f>$P$39*'Profilo fotovoltaico'!B8238+'Approvvigionamento energia'!$Q$39*'Profilo eolico'!B8238</f>
        <v>206.54607526573932</v>
      </c>
      <c r="F8236">
        <f>$P$41*'Profilo fotovoltaico'!B8238+'Approvvigionamento energia'!$Q$41*'Profilo eolico'!B8238</f>
        <v>137.6973835104929</v>
      </c>
      <c r="G8236">
        <f>$P$43*'Profilo fotovoltaico'!B8238+'Approvvigionamento energia'!$Q$43*'Profilo eolico'!B8238</f>
        <v>68.848691755246449</v>
      </c>
      <c r="H8236">
        <f t="shared" si="256"/>
        <v>1138.4335154826958</v>
      </c>
      <c r="I8236">
        <f>IF(LCOH!$C$28=Menu!$A$1,'Approvvigionamento energia'!C8236,0)+IF(LCOH!$C$28=Menu!$A$2,'Approvvigionamento energia'!D8236,0)+IF(LCOH!$C$28=Menu!$A$3,'Approvvigionamento energia'!E8236,0)+IF(LCOH!$C$28=Menu!$A$4,'Approvvigionamento energia'!F8236,0)+IF(LCOH!$C$28=Menu!$A$5,'Approvvigionamento energia'!G8236,0)+IF(LCOH!$C$28=Menu!$A$6,'Approvvigionamento energia'!H8236,0)</f>
        <v>137.6973835104929</v>
      </c>
      <c r="J8236">
        <f>'Approvvigionamento energia'!A8236+'Approvvigionamento energia'!B8236+'Approvvigionamento energia'!I8236</f>
        <v>184.89738351049289</v>
      </c>
      <c r="K8236">
        <f>IF(MIN(LCOH!$C$18,J8236)&gt;=$P$48*LCOH!$C$18, MIN(LCOH!$C$18,J8236),0)</f>
        <v>0</v>
      </c>
      <c r="L8236">
        <f t="shared" si="257"/>
        <v>184.89738351049289</v>
      </c>
      <c r="M8236">
        <f>K8236/LCOH!$C$18</f>
        <v>0</v>
      </c>
      <c r="N8236">
        <f>K8236/LCOH!$C$34</f>
        <v>0</v>
      </c>
    </row>
    <row r="8237" spans="1:14" x14ac:dyDescent="0.35">
      <c r="A8237">
        <f>'Profilo fotovoltaico'!B8239*LCOH!$C$20</f>
        <v>0</v>
      </c>
      <c r="B8237">
        <f>'Profilo eolico'!B8239*LCOH!$C$21</f>
        <v>45.1</v>
      </c>
      <c r="C8237">
        <f>$P$35*'Profilo fotovoltaico'!B8239</f>
        <v>0</v>
      </c>
      <c r="D8237">
        <f>$Q$37*'Profilo eolico'!B8239</f>
        <v>263.14203374250974</v>
      </c>
      <c r="E8237">
        <f>$P$39*'Profilo fotovoltaico'!B8239+'Approvvigionamento energia'!$Q$39*'Profilo eolico'!B8239</f>
        <v>197.3565253068823</v>
      </c>
      <c r="F8237">
        <f>$P$41*'Profilo fotovoltaico'!B8239+'Approvvigionamento energia'!$Q$41*'Profilo eolico'!B8239</f>
        <v>131.57101687125487</v>
      </c>
      <c r="G8237">
        <f>$P$43*'Profilo fotovoltaico'!B8239+'Approvvigionamento energia'!$Q$43*'Profilo eolico'!B8239</f>
        <v>65.785508435627435</v>
      </c>
      <c r="H8237">
        <f t="shared" si="256"/>
        <v>1138.4335154826958</v>
      </c>
      <c r="I8237">
        <f>IF(LCOH!$C$28=Menu!$A$1,'Approvvigionamento energia'!C8237,0)+IF(LCOH!$C$28=Menu!$A$2,'Approvvigionamento energia'!D8237,0)+IF(LCOH!$C$28=Menu!$A$3,'Approvvigionamento energia'!E8237,0)+IF(LCOH!$C$28=Menu!$A$4,'Approvvigionamento energia'!F8237,0)+IF(LCOH!$C$28=Menu!$A$5,'Approvvigionamento energia'!G8237,0)+IF(LCOH!$C$28=Menu!$A$6,'Approvvigionamento energia'!H8237,0)</f>
        <v>131.57101687125487</v>
      </c>
      <c r="J8237">
        <f>'Approvvigionamento energia'!A8237+'Approvvigionamento energia'!B8237+'Approvvigionamento energia'!I8237</f>
        <v>176.67101687125486</v>
      </c>
      <c r="K8237">
        <f>IF(MIN(LCOH!$C$18,J8237)&gt;=$P$48*LCOH!$C$18, MIN(LCOH!$C$18,J8237),0)</f>
        <v>0</v>
      </c>
      <c r="L8237">
        <f t="shared" si="257"/>
        <v>176.67101687125486</v>
      </c>
      <c r="M8237">
        <f>K8237/LCOH!$C$18</f>
        <v>0</v>
      </c>
      <c r="N8237">
        <f>K8237/LCOH!$C$34</f>
        <v>0</v>
      </c>
    </row>
    <row r="8238" spans="1:14" x14ac:dyDescent="0.35">
      <c r="A8238">
        <f>'Profilo fotovoltaico'!B8240*LCOH!$C$20</f>
        <v>0</v>
      </c>
      <c r="B8238">
        <f>'Profilo eolico'!B8240*LCOH!$C$21</f>
        <v>42</v>
      </c>
      <c r="C8238">
        <f>$P$35*'Profilo fotovoltaico'!B8240</f>
        <v>0</v>
      </c>
      <c r="D8238">
        <f>$Q$37*'Profilo eolico'!B8240</f>
        <v>245.05466556952126</v>
      </c>
      <c r="E8238">
        <f>$P$39*'Profilo fotovoltaico'!B8240+'Approvvigionamento energia'!$Q$39*'Profilo eolico'!B8240</f>
        <v>183.79099917714095</v>
      </c>
      <c r="F8238">
        <f>$P$41*'Profilo fotovoltaico'!B8240+'Approvvigionamento energia'!$Q$41*'Profilo eolico'!B8240</f>
        <v>122.52733278476063</v>
      </c>
      <c r="G8238">
        <f>$P$43*'Profilo fotovoltaico'!B8240+'Approvvigionamento energia'!$Q$43*'Profilo eolico'!B8240</f>
        <v>61.263666392380316</v>
      </c>
      <c r="H8238">
        <f t="shared" si="256"/>
        <v>1138.4335154826958</v>
      </c>
      <c r="I8238">
        <f>IF(LCOH!$C$28=Menu!$A$1,'Approvvigionamento energia'!C8238,0)+IF(LCOH!$C$28=Menu!$A$2,'Approvvigionamento energia'!D8238,0)+IF(LCOH!$C$28=Menu!$A$3,'Approvvigionamento energia'!E8238,0)+IF(LCOH!$C$28=Menu!$A$4,'Approvvigionamento energia'!F8238,0)+IF(LCOH!$C$28=Menu!$A$5,'Approvvigionamento energia'!G8238,0)+IF(LCOH!$C$28=Menu!$A$6,'Approvvigionamento energia'!H8238,0)</f>
        <v>122.52733278476063</v>
      </c>
      <c r="J8238">
        <f>'Approvvigionamento energia'!A8238+'Approvvigionamento energia'!B8238+'Approvvigionamento energia'!I8238</f>
        <v>164.52733278476063</v>
      </c>
      <c r="K8238">
        <f>IF(MIN(LCOH!$C$18,J8238)&gt;=$P$48*LCOH!$C$18, MIN(LCOH!$C$18,J8238),0)</f>
        <v>0</v>
      </c>
      <c r="L8238">
        <f t="shared" si="257"/>
        <v>164.52733278476063</v>
      </c>
      <c r="M8238">
        <f>K8238/LCOH!$C$18</f>
        <v>0</v>
      </c>
      <c r="N8238">
        <f>K8238/LCOH!$C$34</f>
        <v>0</v>
      </c>
    </row>
    <row r="8239" spans="1:14" x14ac:dyDescent="0.35">
      <c r="A8239">
        <f>'Profilo fotovoltaico'!B8241*LCOH!$C$20</f>
        <v>0</v>
      </c>
      <c r="B8239">
        <f>'Profilo eolico'!B8241*LCOH!$C$21</f>
        <v>39.300000000000004</v>
      </c>
      <c r="C8239">
        <f>$P$35*'Profilo fotovoltaico'!B8241</f>
        <v>0</v>
      </c>
      <c r="D8239">
        <f>$Q$37*'Profilo eolico'!B8241</f>
        <v>229.30115135433775</v>
      </c>
      <c r="E8239">
        <f>$P$39*'Profilo fotovoltaico'!B8241+'Approvvigionamento energia'!$Q$39*'Profilo eolico'!B8241</f>
        <v>171.9758635157533</v>
      </c>
      <c r="F8239">
        <f>$P$41*'Profilo fotovoltaico'!B8241+'Approvvigionamento energia'!$Q$41*'Profilo eolico'!B8241</f>
        <v>114.65057567716887</v>
      </c>
      <c r="G8239">
        <f>$P$43*'Profilo fotovoltaico'!B8241+'Approvvigionamento energia'!$Q$43*'Profilo eolico'!B8241</f>
        <v>57.325287838584437</v>
      </c>
      <c r="H8239">
        <f t="shared" si="256"/>
        <v>1138.4335154826958</v>
      </c>
      <c r="I8239">
        <f>IF(LCOH!$C$28=Menu!$A$1,'Approvvigionamento energia'!C8239,0)+IF(LCOH!$C$28=Menu!$A$2,'Approvvigionamento energia'!D8239,0)+IF(LCOH!$C$28=Menu!$A$3,'Approvvigionamento energia'!E8239,0)+IF(LCOH!$C$28=Menu!$A$4,'Approvvigionamento energia'!F8239,0)+IF(LCOH!$C$28=Menu!$A$5,'Approvvigionamento energia'!G8239,0)+IF(LCOH!$C$28=Menu!$A$6,'Approvvigionamento energia'!H8239,0)</f>
        <v>114.65057567716887</v>
      </c>
      <c r="J8239">
        <f>'Approvvigionamento energia'!A8239+'Approvvigionamento energia'!B8239+'Approvvigionamento energia'!I8239</f>
        <v>153.95057567716887</v>
      </c>
      <c r="K8239">
        <f>IF(MIN(LCOH!$C$18,J8239)&gt;=$P$48*LCOH!$C$18, MIN(LCOH!$C$18,J8239),0)</f>
        <v>0</v>
      </c>
      <c r="L8239">
        <f t="shared" si="257"/>
        <v>153.95057567716887</v>
      </c>
      <c r="M8239">
        <f>K8239/LCOH!$C$18</f>
        <v>0</v>
      </c>
      <c r="N8239">
        <f>K8239/LCOH!$C$34</f>
        <v>0</v>
      </c>
    </row>
    <row r="8240" spans="1:14" x14ac:dyDescent="0.35">
      <c r="A8240">
        <f>'Profilo fotovoltaico'!B8242*LCOH!$C$20</f>
        <v>8</v>
      </c>
      <c r="B8240">
        <f>'Profilo eolico'!B8242*LCOH!$C$21</f>
        <v>37.799999999999997</v>
      </c>
      <c r="C8240">
        <f>$P$35*'Profilo fotovoltaico'!B8242</f>
        <v>58.836897500976519</v>
      </c>
      <c r="D8240">
        <f>$Q$37*'Profilo eolico'!B8242</f>
        <v>220.54919901256915</v>
      </c>
      <c r="E8240">
        <f>$P$39*'Profilo fotovoltaico'!B8242+'Approvvigionamento energia'!$Q$39*'Profilo eolico'!B8242</f>
        <v>180.12112363467097</v>
      </c>
      <c r="F8240">
        <f>$P$41*'Profilo fotovoltaico'!B8242+'Approvvigionamento energia'!$Q$41*'Profilo eolico'!B8242</f>
        <v>139.69304825677284</v>
      </c>
      <c r="G8240">
        <f>$P$43*'Profilo fotovoltaico'!B8242+'Approvvigionamento energia'!$Q$43*'Profilo eolico'!B8242</f>
        <v>99.264972878874687</v>
      </c>
      <c r="H8240">
        <f t="shared" si="256"/>
        <v>1138.4335154826958</v>
      </c>
      <c r="I8240">
        <f>IF(LCOH!$C$28=Menu!$A$1,'Approvvigionamento energia'!C8240,0)+IF(LCOH!$C$28=Menu!$A$2,'Approvvigionamento energia'!D8240,0)+IF(LCOH!$C$28=Menu!$A$3,'Approvvigionamento energia'!E8240,0)+IF(LCOH!$C$28=Menu!$A$4,'Approvvigionamento energia'!F8240,0)+IF(LCOH!$C$28=Menu!$A$5,'Approvvigionamento energia'!G8240,0)+IF(LCOH!$C$28=Menu!$A$6,'Approvvigionamento energia'!H8240,0)</f>
        <v>139.69304825677284</v>
      </c>
      <c r="J8240">
        <f>'Approvvigionamento energia'!A8240+'Approvvigionamento energia'!B8240+'Approvvigionamento energia'!I8240</f>
        <v>185.49304825677285</v>
      </c>
      <c r="K8240">
        <f>IF(MIN(LCOH!$C$18,J8240)&gt;=$P$48*LCOH!$C$18, MIN(LCOH!$C$18,J8240),0)</f>
        <v>0</v>
      </c>
      <c r="L8240">
        <f t="shared" si="257"/>
        <v>185.49304825677285</v>
      </c>
      <c r="M8240">
        <f>K8240/LCOH!$C$18</f>
        <v>0</v>
      </c>
      <c r="N8240">
        <f>K8240/LCOH!$C$34</f>
        <v>0</v>
      </c>
    </row>
    <row r="8241" spans="1:14" x14ac:dyDescent="0.35">
      <c r="A8241">
        <f>'Profilo fotovoltaico'!B8243*LCOH!$C$20</f>
        <v>105</v>
      </c>
      <c r="B8241">
        <f>'Profilo eolico'!B8243*LCOH!$C$21</f>
        <v>36.5</v>
      </c>
      <c r="C8241">
        <f>$P$35*'Profilo fotovoltaico'!B8243</f>
        <v>772.23427970031685</v>
      </c>
      <c r="D8241">
        <f>$Q$37*'Profilo eolico'!B8243</f>
        <v>212.96417364970299</v>
      </c>
      <c r="E8241">
        <f>$P$39*'Profilo fotovoltaico'!B8243+'Approvvigionamento energia'!$Q$39*'Profilo eolico'!B8243</f>
        <v>352.7817001623564</v>
      </c>
      <c r="F8241">
        <f>$P$41*'Profilo fotovoltaico'!B8243+'Approvvigionamento energia'!$Q$41*'Profilo eolico'!B8243</f>
        <v>492.5992266750099</v>
      </c>
      <c r="G8241">
        <f>$P$43*'Profilo fotovoltaico'!B8243+'Approvvigionamento energia'!$Q$43*'Profilo eolico'!B8243</f>
        <v>632.41675318766329</v>
      </c>
      <c r="H8241">
        <f t="shared" si="256"/>
        <v>1138.4335154826958</v>
      </c>
      <c r="I8241">
        <f>IF(LCOH!$C$28=Menu!$A$1,'Approvvigionamento energia'!C8241,0)+IF(LCOH!$C$28=Menu!$A$2,'Approvvigionamento energia'!D8241,0)+IF(LCOH!$C$28=Menu!$A$3,'Approvvigionamento energia'!E8241,0)+IF(LCOH!$C$28=Menu!$A$4,'Approvvigionamento energia'!F8241,0)+IF(LCOH!$C$28=Menu!$A$5,'Approvvigionamento energia'!G8241,0)+IF(LCOH!$C$28=Menu!$A$6,'Approvvigionamento energia'!H8241,0)</f>
        <v>492.5992266750099</v>
      </c>
      <c r="J8241">
        <f>'Approvvigionamento energia'!A8241+'Approvvigionamento energia'!B8241+'Approvvigionamento energia'!I8241</f>
        <v>634.09922667500996</v>
      </c>
      <c r="K8241">
        <f>IF(MIN(LCOH!$C$18,J8241)&gt;=$P$48*LCOH!$C$18, MIN(LCOH!$C$18,J8241),0)</f>
        <v>634.09922667500996</v>
      </c>
      <c r="L8241">
        <f t="shared" si="257"/>
        <v>0</v>
      </c>
      <c r="M8241">
        <f>K8241/LCOH!$C$18</f>
        <v>0.42273281778333999</v>
      </c>
      <c r="N8241">
        <f>K8241/LCOH!$C$34</f>
        <v>12.217711496628324</v>
      </c>
    </row>
    <row r="8242" spans="1:14" x14ac:dyDescent="0.35">
      <c r="A8242">
        <f>'Profilo fotovoltaico'!B8244*LCOH!$C$20</f>
        <v>247</v>
      </c>
      <c r="B8242">
        <f>'Profilo eolico'!B8244*LCOH!$C$21</f>
        <v>28.400000000000002</v>
      </c>
      <c r="C8242">
        <f>$P$35*'Profilo fotovoltaico'!B8244</f>
        <v>1816.5892103426499</v>
      </c>
      <c r="D8242">
        <f>$Q$37*'Profilo eolico'!B8244</f>
        <v>165.70363100415247</v>
      </c>
      <c r="E8242">
        <f>$P$39*'Profilo fotovoltaico'!B8244+'Approvvigionamento energia'!$Q$39*'Profilo eolico'!B8244</f>
        <v>578.42502583877683</v>
      </c>
      <c r="F8242">
        <f>$P$41*'Profilo fotovoltaico'!B8244+'Approvvigionamento energia'!$Q$41*'Profilo eolico'!B8244</f>
        <v>991.14642067340117</v>
      </c>
      <c r="G8242">
        <f>$P$43*'Profilo fotovoltaico'!B8244+'Approvvigionamento energia'!$Q$43*'Profilo eolico'!B8244</f>
        <v>1403.8678155080256</v>
      </c>
      <c r="H8242">
        <f t="shared" si="256"/>
        <v>1138.4335154826958</v>
      </c>
      <c r="I8242">
        <f>IF(LCOH!$C$28=Menu!$A$1,'Approvvigionamento energia'!C8242,0)+IF(LCOH!$C$28=Menu!$A$2,'Approvvigionamento energia'!D8242,0)+IF(LCOH!$C$28=Menu!$A$3,'Approvvigionamento energia'!E8242,0)+IF(LCOH!$C$28=Menu!$A$4,'Approvvigionamento energia'!F8242,0)+IF(LCOH!$C$28=Menu!$A$5,'Approvvigionamento energia'!G8242,0)+IF(LCOH!$C$28=Menu!$A$6,'Approvvigionamento energia'!H8242,0)</f>
        <v>991.14642067340117</v>
      </c>
      <c r="J8242">
        <f>'Approvvigionamento energia'!A8242+'Approvvigionamento energia'!B8242+'Approvvigionamento energia'!I8242</f>
        <v>1266.5464206734011</v>
      </c>
      <c r="K8242">
        <f>IF(MIN(LCOH!$C$18,J8242)&gt;=$P$48*LCOH!$C$18, MIN(LCOH!$C$18,J8242),0)</f>
        <v>1266.5464206734011</v>
      </c>
      <c r="L8242">
        <f t="shared" si="257"/>
        <v>0</v>
      </c>
      <c r="M8242">
        <f>K8242/LCOH!$C$18</f>
        <v>0.84436428044893408</v>
      </c>
      <c r="N8242">
        <f>K8242/LCOH!$C$34</f>
        <v>24.403591920489426</v>
      </c>
    </row>
    <row r="8243" spans="1:14" x14ac:dyDescent="0.35">
      <c r="A8243">
        <f>'Profilo fotovoltaico'!B8245*LCOH!$C$20</f>
        <v>359</v>
      </c>
      <c r="B8243">
        <f>'Profilo eolico'!B8245*LCOH!$C$21</f>
        <v>24.5</v>
      </c>
      <c r="C8243">
        <f>$P$35*'Profilo fotovoltaico'!B8245</f>
        <v>2640.3057753563212</v>
      </c>
      <c r="D8243">
        <f>$Q$37*'Profilo eolico'!B8245</f>
        <v>142.94855491555407</v>
      </c>
      <c r="E8243">
        <f>$P$39*'Profilo fotovoltaico'!B8245+'Approvvigionamento energia'!$Q$39*'Profilo eolico'!B8245</f>
        <v>767.28786002574589</v>
      </c>
      <c r="F8243">
        <f>$P$41*'Profilo fotovoltaico'!B8245+'Approvvigionamento energia'!$Q$41*'Profilo eolico'!B8245</f>
        <v>1391.6271651359377</v>
      </c>
      <c r="G8243">
        <f>$P$43*'Profilo fotovoltaico'!B8245+'Approvvigionamento energia'!$Q$43*'Profilo eolico'!B8245</f>
        <v>2015.9664702461296</v>
      </c>
      <c r="H8243">
        <f t="shared" si="256"/>
        <v>1138.4335154826958</v>
      </c>
      <c r="I8243">
        <f>IF(LCOH!$C$28=Menu!$A$1,'Approvvigionamento energia'!C8243,0)+IF(LCOH!$C$28=Menu!$A$2,'Approvvigionamento energia'!D8243,0)+IF(LCOH!$C$28=Menu!$A$3,'Approvvigionamento energia'!E8243,0)+IF(LCOH!$C$28=Menu!$A$4,'Approvvigionamento energia'!F8243,0)+IF(LCOH!$C$28=Menu!$A$5,'Approvvigionamento energia'!G8243,0)+IF(LCOH!$C$28=Menu!$A$6,'Approvvigionamento energia'!H8243,0)</f>
        <v>1391.6271651359377</v>
      </c>
      <c r="J8243">
        <f>'Approvvigionamento energia'!A8243+'Approvvigionamento energia'!B8243+'Approvvigionamento energia'!I8243</f>
        <v>1775.1271651359377</v>
      </c>
      <c r="K8243">
        <f>IF(MIN(LCOH!$C$18,J8243)&gt;=$P$48*LCOH!$C$18, MIN(LCOH!$C$18,J8243),0)</f>
        <v>1500</v>
      </c>
      <c r="L8243">
        <f t="shared" si="257"/>
        <v>275.12716513593773</v>
      </c>
      <c r="M8243">
        <f>K8243/LCOH!$C$18</f>
        <v>1</v>
      </c>
      <c r="N8243">
        <f>K8243/LCOH!$C$34</f>
        <v>28.901734104046245</v>
      </c>
    </row>
    <row r="8244" spans="1:14" x14ac:dyDescent="0.35">
      <c r="A8244">
        <f>'Profilo fotovoltaico'!B8246*LCOH!$C$20</f>
        <v>432</v>
      </c>
      <c r="B8244">
        <f>'Profilo eolico'!B8246*LCOH!$C$21</f>
        <v>25.7</v>
      </c>
      <c r="C8244">
        <f>$P$35*'Profilo fotovoltaico'!B8246</f>
        <v>3177.1924650527321</v>
      </c>
      <c r="D8244">
        <f>$Q$37*'Profilo eolico'!B8246</f>
        <v>149.95011678896896</v>
      </c>
      <c r="E8244">
        <f>$P$39*'Profilo fotovoltaico'!B8246+'Approvvigionamento energia'!$Q$39*'Profilo eolico'!B8246</f>
        <v>906.76070385490971</v>
      </c>
      <c r="F8244">
        <f>$P$41*'Profilo fotovoltaico'!B8246+'Approvvigionamento energia'!$Q$41*'Profilo eolico'!B8246</f>
        <v>1663.5712909208505</v>
      </c>
      <c r="G8244">
        <f>$P$43*'Profilo fotovoltaico'!B8246+'Approvvigionamento energia'!$Q$43*'Profilo eolico'!B8246</f>
        <v>2420.3818779867911</v>
      </c>
      <c r="H8244">
        <f t="shared" si="256"/>
        <v>1138.4335154826958</v>
      </c>
      <c r="I8244">
        <f>IF(LCOH!$C$28=Menu!$A$1,'Approvvigionamento energia'!C8244,0)+IF(LCOH!$C$28=Menu!$A$2,'Approvvigionamento energia'!D8244,0)+IF(LCOH!$C$28=Menu!$A$3,'Approvvigionamento energia'!E8244,0)+IF(LCOH!$C$28=Menu!$A$4,'Approvvigionamento energia'!F8244,0)+IF(LCOH!$C$28=Menu!$A$5,'Approvvigionamento energia'!G8244,0)+IF(LCOH!$C$28=Menu!$A$6,'Approvvigionamento energia'!H8244,0)</f>
        <v>1663.5712909208505</v>
      </c>
      <c r="J8244">
        <f>'Approvvigionamento energia'!A8244+'Approvvigionamento energia'!B8244+'Approvvigionamento energia'!I8244</f>
        <v>2121.2712909208503</v>
      </c>
      <c r="K8244">
        <f>IF(MIN(LCOH!$C$18,J8244)&gt;=$P$48*LCOH!$C$18, MIN(LCOH!$C$18,J8244),0)</f>
        <v>1500</v>
      </c>
      <c r="L8244">
        <f t="shared" si="257"/>
        <v>621.27129092085033</v>
      </c>
      <c r="M8244">
        <f>K8244/LCOH!$C$18</f>
        <v>1</v>
      </c>
      <c r="N8244">
        <f>K8244/LCOH!$C$34</f>
        <v>28.901734104046245</v>
      </c>
    </row>
    <row r="8245" spans="1:14" x14ac:dyDescent="0.35">
      <c r="A8245">
        <f>'Profilo fotovoltaico'!B8247*LCOH!$C$20</f>
        <v>457</v>
      </c>
      <c r="B8245">
        <f>'Profilo eolico'!B8247*LCOH!$C$21</f>
        <v>26.9</v>
      </c>
      <c r="C8245">
        <f>$P$35*'Profilo fotovoltaico'!B8247</f>
        <v>3361.0577697432836</v>
      </c>
      <c r="D8245">
        <f>$Q$37*'Profilo eolico'!B8247</f>
        <v>156.95167866238387</v>
      </c>
      <c r="E8245">
        <f>$P$39*'Profilo fotovoltaico'!B8247+'Approvvigionamento energia'!$Q$39*'Profilo eolico'!B8247</f>
        <v>957.97820143260878</v>
      </c>
      <c r="F8245">
        <f>$P$41*'Profilo fotovoltaico'!B8247+'Approvvigionamento energia'!$Q$41*'Profilo eolico'!B8247</f>
        <v>1759.0047242028338</v>
      </c>
      <c r="G8245">
        <f>$P$43*'Profilo fotovoltaico'!B8247+'Approvvigionamento energia'!$Q$43*'Profilo eolico'!B8247</f>
        <v>2560.0312469730593</v>
      </c>
      <c r="H8245">
        <f t="shared" si="256"/>
        <v>1138.4335154826958</v>
      </c>
      <c r="I8245">
        <f>IF(LCOH!$C$28=Menu!$A$1,'Approvvigionamento energia'!C8245,0)+IF(LCOH!$C$28=Menu!$A$2,'Approvvigionamento energia'!D8245,0)+IF(LCOH!$C$28=Menu!$A$3,'Approvvigionamento energia'!E8245,0)+IF(LCOH!$C$28=Menu!$A$4,'Approvvigionamento energia'!F8245,0)+IF(LCOH!$C$28=Menu!$A$5,'Approvvigionamento energia'!G8245,0)+IF(LCOH!$C$28=Menu!$A$6,'Approvvigionamento energia'!H8245,0)</f>
        <v>1759.0047242028338</v>
      </c>
      <c r="J8245">
        <f>'Approvvigionamento energia'!A8245+'Approvvigionamento energia'!B8245+'Approvvigionamento energia'!I8245</f>
        <v>2242.9047242028337</v>
      </c>
      <c r="K8245">
        <f>IF(MIN(LCOH!$C$18,J8245)&gt;=$P$48*LCOH!$C$18, MIN(LCOH!$C$18,J8245),0)</f>
        <v>1500</v>
      </c>
      <c r="L8245">
        <f t="shared" si="257"/>
        <v>742.90472420283368</v>
      </c>
      <c r="M8245">
        <f>K8245/LCOH!$C$18</f>
        <v>1</v>
      </c>
      <c r="N8245">
        <f>K8245/LCOH!$C$34</f>
        <v>28.901734104046245</v>
      </c>
    </row>
    <row r="8246" spans="1:14" x14ac:dyDescent="0.35">
      <c r="A8246">
        <f>'Profilo fotovoltaico'!B8248*LCOH!$C$20</f>
        <v>418</v>
      </c>
      <c r="B8246">
        <f>'Profilo eolico'!B8248*LCOH!$C$21</f>
        <v>28.7</v>
      </c>
      <c r="C8246">
        <f>$P$35*'Profilo fotovoltaico'!B8248</f>
        <v>3074.2278944260229</v>
      </c>
      <c r="D8246">
        <f>$Q$37*'Profilo eolico'!B8248</f>
        <v>167.45402147250618</v>
      </c>
      <c r="E8246">
        <f>$P$39*'Profilo fotovoltaico'!B8248+'Approvvigionamento energia'!$Q$39*'Profilo eolico'!B8248</f>
        <v>894.14748971088534</v>
      </c>
      <c r="F8246">
        <f>$P$41*'Profilo fotovoltaico'!B8248+'Approvvigionamento energia'!$Q$41*'Profilo eolico'!B8248</f>
        <v>1620.8409579492645</v>
      </c>
      <c r="G8246">
        <f>$P$43*'Profilo fotovoltaico'!B8248+'Approvvigionamento energia'!$Q$43*'Profilo eolico'!B8248</f>
        <v>2347.5344261876439</v>
      </c>
      <c r="H8246">
        <f t="shared" si="256"/>
        <v>1138.4335154826958</v>
      </c>
      <c r="I8246">
        <f>IF(LCOH!$C$28=Menu!$A$1,'Approvvigionamento energia'!C8246,0)+IF(LCOH!$C$28=Menu!$A$2,'Approvvigionamento energia'!D8246,0)+IF(LCOH!$C$28=Menu!$A$3,'Approvvigionamento energia'!E8246,0)+IF(LCOH!$C$28=Menu!$A$4,'Approvvigionamento energia'!F8246,0)+IF(LCOH!$C$28=Menu!$A$5,'Approvvigionamento energia'!G8246,0)+IF(LCOH!$C$28=Menu!$A$6,'Approvvigionamento energia'!H8246,0)</f>
        <v>1620.8409579492645</v>
      </c>
      <c r="J8246">
        <f>'Approvvigionamento energia'!A8246+'Approvvigionamento energia'!B8246+'Approvvigionamento energia'!I8246</f>
        <v>2067.5409579492643</v>
      </c>
      <c r="K8246">
        <f>IF(MIN(LCOH!$C$18,J8246)&gt;=$P$48*LCOH!$C$18, MIN(LCOH!$C$18,J8246),0)</f>
        <v>1500</v>
      </c>
      <c r="L8246">
        <f t="shared" si="257"/>
        <v>567.54095794926434</v>
      </c>
      <c r="M8246">
        <f>K8246/LCOH!$C$18</f>
        <v>1</v>
      </c>
      <c r="N8246">
        <f>K8246/LCOH!$C$34</f>
        <v>28.901734104046245</v>
      </c>
    </row>
    <row r="8247" spans="1:14" x14ac:dyDescent="0.35">
      <c r="A8247">
        <f>'Profilo fotovoltaico'!B8249*LCOH!$C$20</f>
        <v>322</v>
      </c>
      <c r="B8247">
        <f>'Profilo eolico'!B8249*LCOH!$C$21</f>
        <v>32.099999999999994</v>
      </c>
      <c r="C8247">
        <f>$P$35*'Profilo fotovoltaico'!B8249</f>
        <v>2368.1851244143049</v>
      </c>
      <c r="D8247">
        <f>$Q$37*'Profilo eolico'!B8249</f>
        <v>187.29178011384838</v>
      </c>
      <c r="E8247">
        <f>$P$39*'Profilo fotovoltaico'!B8249+'Approvvigionamento energia'!$Q$39*'Profilo eolico'!B8249</f>
        <v>732.51511618896257</v>
      </c>
      <c r="F8247">
        <f>$P$41*'Profilo fotovoltaico'!B8249+'Approvvigionamento energia'!$Q$41*'Profilo eolico'!B8249</f>
        <v>1277.7384522640766</v>
      </c>
      <c r="G8247">
        <f>$P$43*'Profilo fotovoltaico'!B8249+'Approvvigionamento energia'!$Q$43*'Profilo eolico'!B8249</f>
        <v>1822.9617883391909</v>
      </c>
      <c r="H8247">
        <f t="shared" si="256"/>
        <v>1138.4335154826958</v>
      </c>
      <c r="I8247">
        <f>IF(LCOH!$C$28=Menu!$A$1,'Approvvigionamento energia'!C8247,0)+IF(LCOH!$C$28=Menu!$A$2,'Approvvigionamento energia'!D8247,0)+IF(LCOH!$C$28=Menu!$A$3,'Approvvigionamento energia'!E8247,0)+IF(LCOH!$C$28=Menu!$A$4,'Approvvigionamento energia'!F8247,0)+IF(LCOH!$C$28=Menu!$A$5,'Approvvigionamento energia'!G8247,0)+IF(LCOH!$C$28=Menu!$A$6,'Approvvigionamento energia'!H8247,0)</f>
        <v>1277.7384522640766</v>
      </c>
      <c r="J8247">
        <f>'Approvvigionamento energia'!A8247+'Approvvigionamento energia'!B8247+'Approvvigionamento energia'!I8247</f>
        <v>1631.8384522640767</v>
      </c>
      <c r="K8247">
        <f>IF(MIN(LCOH!$C$18,J8247)&gt;=$P$48*LCOH!$C$18, MIN(LCOH!$C$18,J8247),0)</f>
        <v>1500</v>
      </c>
      <c r="L8247">
        <f t="shared" si="257"/>
        <v>131.83845226407675</v>
      </c>
      <c r="M8247">
        <f>K8247/LCOH!$C$18</f>
        <v>1</v>
      </c>
      <c r="N8247">
        <f>K8247/LCOH!$C$34</f>
        <v>28.901734104046245</v>
      </c>
    </row>
    <row r="8248" spans="1:14" x14ac:dyDescent="0.35">
      <c r="A8248">
        <f>'Profilo fotovoltaico'!B8250*LCOH!$C$20</f>
        <v>179</v>
      </c>
      <c r="B8248">
        <f>'Profilo eolico'!B8250*LCOH!$C$21</f>
        <v>39.4</v>
      </c>
      <c r="C8248">
        <f>$P$35*'Profilo fotovoltaico'!B8250</f>
        <v>1316.4755815843496</v>
      </c>
      <c r="D8248">
        <f>$Q$37*'Profilo eolico'!B8250</f>
        <v>229.88461484378897</v>
      </c>
      <c r="E8248">
        <f>$P$39*'Profilo fotovoltaico'!B8250+'Approvvigionamento energia'!$Q$39*'Profilo eolico'!B8250</f>
        <v>501.53235652892909</v>
      </c>
      <c r="F8248">
        <f>$P$41*'Profilo fotovoltaico'!B8250+'Approvvigionamento energia'!$Q$41*'Profilo eolico'!B8250</f>
        <v>773.18009821406929</v>
      </c>
      <c r="G8248">
        <f>$P$43*'Profilo fotovoltaico'!B8250+'Approvvigionamento energia'!$Q$43*'Profilo eolico'!B8250</f>
        <v>1044.8278398992095</v>
      </c>
      <c r="H8248">
        <f t="shared" si="256"/>
        <v>1138.4335154826958</v>
      </c>
      <c r="I8248">
        <f>IF(LCOH!$C$28=Menu!$A$1,'Approvvigionamento energia'!C8248,0)+IF(LCOH!$C$28=Menu!$A$2,'Approvvigionamento energia'!D8248,0)+IF(LCOH!$C$28=Menu!$A$3,'Approvvigionamento energia'!E8248,0)+IF(LCOH!$C$28=Menu!$A$4,'Approvvigionamento energia'!F8248,0)+IF(LCOH!$C$28=Menu!$A$5,'Approvvigionamento energia'!G8248,0)+IF(LCOH!$C$28=Menu!$A$6,'Approvvigionamento energia'!H8248,0)</f>
        <v>773.18009821406929</v>
      </c>
      <c r="J8248">
        <f>'Approvvigionamento energia'!A8248+'Approvvigionamento energia'!B8248+'Approvvigionamento energia'!I8248</f>
        <v>991.58009821406927</v>
      </c>
      <c r="K8248">
        <f>IF(MIN(LCOH!$C$18,J8248)&gt;=$P$48*LCOH!$C$18, MIN(LCOH!$C$18,J8248),0)</f>
        <v>991.58009821406927</v>
      </c>
      <c r="L8248">
        <f t="shared" si="257"/>
        <v>0</v>
      </c>
      <c r="M8248">
        <f>K8248/LCOH!$C$18</f>
        <v>0.66105339880937952</v>
      </c>
      <c r="N8248">
        <f>K8248/LCOH!$C$34</f>
        <v>19.105589560964727</v>
      </c>
    </row>
    <row r="8249" spans="1:14" x14ac:dyDescent="0.35">
      <c r="A8249">
        <f>'Profilo fotovoltaico'!B8251*LCOH!$C$20</f>
        <v>25</v>
      </c>
      <c r="B8249">
        <f>'Profilo eolico'!B8251*LCOH!$C$21</f>
        <v>49.099999999999994</v>
      </c>
      <c r="C8249">
        <f>$P$35*'Profilo fotovoltaico'!B8251</f>
        <v>183.86530469055162</v>
      </c>
      <c r="D8249">
        <f>$Q$37*'Profilo eolico'!B8251</f>
        <v>286.48057332055936</v>
      </c>
      <c r="E8249">
        <f>$P$39*'Profilo fotovoltaico'!B8251+'Approvvigionamento energia'!$Q$39*'Profilo eolico'!B8251</f>
        <v>260.82675616305744</v>
      </c>
      <c r="F8249">
        <f>$P$41*'Profilo fotovoltaico'!B8251+'Approvvigionamento energia'!$Q$41*'Profilo eolico'!B8251</f>
        <v>235.17293900555549</v>
      </c>
      <c r="G8249">
        <f>$P$43*'Profilo fotovoltaico'!B8251+'Approvvigionamento energia'!$Q$43*'Profilo eolico'!B8251</f>
        <v>209.51912184805354</v>
      </c>
      <c r="H8249">
        <f t="shared" si="256"/>
        <v>1138.4335154826958</v>
      </c>
      <c r="I8249">
        <f>IF(LCOH!$C$28=Menu!$A$1,'Approvvigionamento energia'!C8249,0)+IF(LCOH!$C$28=Menu!$A$2,'Approvvigionamento energia'!D8249,0)+IF(LCOH!$C$28=Menu!$A$3,'Approvvigionamento energia'!E8249,0)+IF(LCOH!$C$28=Menu!$A$4,'Approvvigionamento energia'!F8249,0)+IF(LCOH!$C$28=Menu!$A$5,'Approvvigionamento energia'!G8249,0)+IF(LCOH!$C$28=Menu!$A$6,'Approvvigionamento energia'!H8249,0)</f>
        <v>235.17293900555549</v>
      </c>
      <c r="J8249">
        <f>'Approvvigionamento energia'!A8249+'Approvvigionamento energia'!B8249+'Approvvigionamento energia'!I8249</f>
        <v>309.27293900555549</v>
      </c>
      <c r="K8249">
        <f>IF(MIN(LCOH!$C$18,J8249)&gt;=$P$48*LCOH!$C$18, MIN(LCOH!$C$18,J8249),0)</f>
        <v>0</v>
      </c>
      <c r="L8249">
        <f t="shared" si="257"/>
        <v>309.27293900555549</v>
      </c>
      <c r="M8249">
        <f>K8249/LCOH!$C$18</f>
        <v>0</v>
      </c>
      <c r="N8249">
        <f>K8249/LCOH!$C$34</f>
        <v>0</v>
      </c>
    </row>
    <row r="8250" spans="1:14" x14ac:dyDescent="0.35">
      <c r="A8250">
        <f>'Profilo fotovoltaico'!B8252*LCOH!$C$20</f>
        <v>0</v>
      </c>
      <c r="B8250">
        <f>'Profilo eolico'!B8252*LCOH!$C$21</f>
        <v>52.8</v>
      </c>
      <c r="C8250">
        <f>$P$35*'Profilo fotovoltaico'!B8252</f>
        <v>0</v>
      </c>
      <c r="D8250">
        <f>$Q$37*'Profilo eolico'!B8252</f>
        <v>308.06872243025532</v>
      </c>
      <c r="E8250">
        <f>$P$39*'Profilo fotovoltaico'!B8252+'Approvvigionamento energia'!$Q$39*'Profilo eolico'!B8252</f>
        <v>231.05154182269146</v>
      </c>
      <c r="F8250">
        <f>$P$41*'Profilo fotovoltaico'!B8252+'Approvvigionamento energia'!$Q$41*'Profilo eolico'!B8252</f>
        <v>154.03436121512766</v>
      </c>
      <c r="G8250">
        <f>$P$43*'Profilo fotovoltaico'!B8252+'Approvvigionamento energia'!$Q$43*'Profilo eolico'!B8252</f>
        <v>77.01718060756383</v>
      </c>
      <c r="H8250">
        <f t="shared" si="256"/>
        <v>1138.4335154826958</v>
      </c>
      <c r="I8250">
        <f>IF(LCOH!$C$28=Menu!$A$1,'Approvvigionamento energia'!C8250,0)+IF(LCOH!$C$28=Menu!$A$2,'Approvvigionamento energia'!D8250,0)+IF(LCOH!$C$28=Menu!$A$3,'Approvvigionamento energia'!E8250,0)+IF(LCOH!$C$28=Menu!$A$4,'Approvvigionamento energia'!F8250,0)+IF(LCOH!$C$28=Menu!$A$5,'Approvvigionamento energia'!G8250,0)+IF(LCOH!$C$28=Menu!$A$6,'Approvvigionamento energia'!H8250,0)</f>
        <v>154.03436121512766</v>
      </c>
      <c r="J8250">
        <f>'Approvvigionamento energia'!A8250+'Approvvigionamento energia'!B8250+'Approvvigionamento energia'!I8250</f>
        <v>206.83436121512767</v>
      </c>
      <c r="K8250">
        <f>IF(MIN(LCOH!$C$18,J8250)&gt;=$P$48*LCOH!$C$18, MIN(LCOH!$C$18,J8250),0)</f>
        <v>0</v>
      </c>
      <c r="L8250">
        <f t="shared" si="257"/>
        <v>206.83436121512767</v>
      </c>
      <c r="M8250">
        <f>K8250/LCOH!$C$18</f>
        <v>0</v>
      </c>
      <c r="N8250">
        <f>K8250/LCOH!$C$34</f>
        <v>0</v>
      </c>
    </row>
    <row r="8251" spans="1:14" x14ac:dyDescent="0.35">
      <c r="A8251">
        <f>'Profilo fotovoltaico'!B8253*LCOH!$C$20</f>
        <v>0</v>
      </c>
      <c r="B8251">
        <f>'Profilo eolico'!B8253*LCOH!$C$21</f>
        <v>51.6</v>
      </c>
      <c r="C8251">
        <f>$P$35*'Profilo fotovoltaico'!B8253</f>
        <v>0</v>
      </c>
      <c r="D8251">
        <f>$Q$37*'Profilo eolico'!B8253</f>
        <v>301.06716055684041</v>
      </c>
      <c r="E8251">
        <f>$P$39*'Profilo fotovoltaico'!B8253+'Approvvigionamento energia'!$Q$39*'Profilo eolico'!B8253</f>
        <v>225.80037041763029</v>
      </c>
      <c r="F8251">
        <f>$P$41*'Profilo fotovoltaico'!B8253+'Approvvigionamento energia'!$Q$41*'Profilo eolico'!B8253</f>
        <v>150.5335802784202</v>
      </c>
      <c r="G8251">
        <f>$P$43*'Profilo fotovoltaico'!B8253+'Approvvigionamento energia'!$Q$43*'Profilo eolico'!B8253</f>
        <v>75.266790139210102</v>
      </c>
      <c r="H8251">
        <f t="shared" si="256"/>
        <v>1138.4335154826958</v>
      </c>
      <c r="I8251">
        <f>IF(LCOH!$C$28=Menu!$A$1,'Approvvigionamento energia'!C8251,0)+IF(LCOH!$C$28=Menu!$A$2,'Approvvigionamento energia'!D8251,0)+IF(LCOH!$C$28=Menu!$A$3,'Approvvigionamento energia'!E8251,0)+IF(LCOH!$C$28=Menu!$A$4,'Approvvigionamento energia'!F8251,0)+IF(LCOH!$C$28=Menu!$A$5,'Approvvigionamento energia'!G8251,0)+IF(LCOH!$C$28=Menu!$A$6,'Approvvigionamento energia'!H8251,0)</f>
        <v>150.5335802784202</v>
      </c>
      <c r="J8251">
        <f>'Approvvigionamento energia'!A8251+'Approvvigionamento energia'!B8251+'Approvvigionamento energia'!I8251</f>
        <v>202.1335802784202</v>
      </c>
      <c r="K8251">
        <f>IF(MIN(LCOH!$C$18,J8251)&gt;=$P$48*LCOH!$C$18, MIN(LCOH!$C$18,J8251),0)</f>
        <v>0</v>
      </c>
      <c r="L8251">
        <f t="shared" si="257"/>
        <v>202.1335802784202</v>
      </c>
      <c r="M8251">
        <f>K8251/LCOH!$C$18</f>
        <v>0</v>
      </c>
      <c r="N8251">
        <f>K8251/LCOH!$C$34</f>
        <v>0</v>
      </c>
    </row>
    <row r="8252" spans="1:14" x14ac:dyDescent="0.35">
      <c r="A8252">
        <f>'Profilo fotovoltaico'!B8254*LCOH!$C$20</f>
        <v>0</v>
      </c>
      <c r="B8252">
        <f>'Profilo eolico'!B8254*LCOH!$C$21</f>
        <v>50.1</v>
      </c>
      <c r="C8252">
        <f>$P$35*'Profilo fotovoltaico'!B8254</f>
        <v>0</v>
      </c>
      <c r="D8252">
        <f>$Q$37*'Profilo eolico'!B8254</f>
        <v>292.31520821507178</v>
      </c>
      <c r="E8252">
        <f>$P$39*'Profilo fotovoltaico'!B8254+'Approvvigionamento energia'!$Q$39*'Profilo eolico'!B8254</f>
        <v>219.23640616130382</v>
      </c>
      <c r="F8252">
        <f>$P$41*'Profilo fotovoltaico'!B8254+'Approvvigionamento energia'!$Q$41*'Profilo eolico'!B8254</f>
        <v>146.15760410753589</v>
      </c>
      <c r="G8252">
        <f>$P$43*'Profilo fotovoltaico'!B8254+'Approvvigionamento energia'!$Q$43*'Profilo eolico'!B8254</f>
        <v>73.078802053767944</v>
      </c>
      <c r="H8252">
        <f t="shared" si="256"/>
        <v>1138.4335154826958</v>
      </c>
      <c r="I8252">
        <f>IF(LCOH!$C$28=Menu!$A$1,'Approvvigionamento energia'!C8252,0)+IF(LCOH!$C$28=Menu!$A$2,'Approvvigionamento energia'!D8252,0)+IF(LCOH!$C$28=Menu!$A$3,'Approvvigionamento energia'!E8252,0)+IF(LCOH!$C$28=Menu!$A$4,'Approvvigionamento energia'!F8252,0)+IF(LCOH!$C$28=Menu!$A$5,'Approvvigionamento energia'!G8252,0)+IF(LCOH!$C$28=Menu!$A$6,'Approvvigionamento energia'!H8252,0)</f>
        <v>146.15760410753589</v>
      </c>
      <c r="J8252">
        <f>'Approvvigionamento energia'!A8252+'Approvvigionamento energia'!B8252+'Approvvigionamento energia'!I8252</f>
        <v>196.25760410753588</v>
      </c>
      <c r="K8252">
        <f>IF(MIN(LCOH!$C$18,J8252)&gt;=$P$48*LCOH!$C$18, MIN(LCOH!$C$18,J8252),0)</f>
        <v>0</v>
      </c>
      <c r="L8252">
        <f t="shared" si="257"/>
        <v>196.25760410753588</v>
      </c>
      <c r="M8252">
        <f>K8252/LCOH!$C$18</f>
        <v>0</v>
      </c>
      <c r="N8252">
        <f>K8252/LCOH!$C$34</f>
        <v>0</v>
      </c>
    </row>
    <row r="8253" spans="1:14" x14ac:dyDescent="0.35">
      <c r="A8253">
        <f>'Profilo fotovoltaico'!B8255*LCOH!$C$20</f>
        <v>0</v>
      </c>
      <c r="B8253">
        <f>'Profilo eolico'!B8255*LCOH!$C$21</f>
        <v>49.8</v>
      </c>
      <c r="C8253">
        <f>$P$35*'Profilo fotovoltaico'!B8255</f>
        <v>0</v>
      </c>
      <c r="D8253">
        <f>$Q$37*'Profilo eolico'!B8255</f>
        <v>290.56481774671806</v>
      </c>
      <c r="E8253">
        <f>$P$39*'Profilo fotovoltaico'!B8255+'Approvvigionamento energia'!$Q$39*'Profilo eolico'!B8255</f>
        <v>217.92361331003852</v>
      </c>
      <c r="F8253">
        <f>$P$41*'Profilo fotovoltaico'!B8255+'Approvvigionamento energia'!$Q$41*'Profilo eolico'!B8255</f>
        <v>145.28240887335903</v>
      </c>
      <c r="G8253">
        <f>$P$43*'Profilo fotovoltaico'!B8255+'Approvvigionamento energia'!$Q$43*'Profilo eolico'!B8255</f>
        <v>72.641204436679516</v>
      </c>
      <c r="H8253">
        <f t="shared" si="256"/>
        <v>1138.4335154826958</v>
      </c>
      <c r="I8253">
        <f>IF(LCOH!$C$28=Menu!$A$1,'Approvvigionamento energia'!C8253,0)+IF(LCOH!$C$28=Menu!$A$2,'Approvvigionamento energia'!D8253,0)+IF(LCOH!$C$28=Menu!$A$3,'Approvvigionamento energia'!E8253,0)+IF(LCOH!$C$28=Menu!$A$4,'Approvvigionamento energia'!F8253,0)+IF(LCOH!$C$28=Menu!$A$5,'Approvvigionamento energia'!G8253,0)+IF(LCOH!$C$28=Menu!$A$6,'Approvvigionamento energia'!H8253,0)</f>
        <v>145.28240887335903</v>
      </c>
      <c r="J8253">
        <f>'Approvvigionamento energia'!A8253+'Approvvigionamento energia'!B8253+'Approvvigionamento energia'!I8253</f>
        <v>195.08240887335904</v>
      </c>
      <c r="K8253">
        <f>IF(MIN(LCOH!$C$18,J8253)&gt;=$P$48*LCOH!$C$18, MIN(LCOH!$C$18,J8253),0)</f>
        <v>0</v>
      </c>
      <c r="L8253">
        <f t="shared" si="257"/>
        <v>195.08240887335904</v>
      </c>
      <c r="M8253">
        <f>K8253/LCOH!$C$18</f>
        <v>0</v>
      </c>
      <c r="N8253">
        <f>K8253/LCOH!$C$34</f>
        <v>0</v>
      </c>
    </row>
    <row r="8254" spans="1:14" x14ac:dyDescent="0.35">
      <c r="A8254">
        <f>'Profilo fotovoltaico'!B8256*LCOH!$C$20</f>
        <v>0</v>
      </c>
      <c r="B8254">
        <f>'Profilo eolico'!B8256*LCOH!$C$21</f>
        <v>51.8</v>
      </c>
      <c r="C8254">
        <f>$P$35*'Profilo fotovoltaico'!B8256</f>
        <v>0</v>
      </c>
      <c r="D8254">
        <f>$Q$37*'Profilo eolico'!B8256</f>
        <v>302.2340875357429</v>
      </c>
      <c r="E8254">
        <f>$P$39*'Profilo fotovoltaico'!B8256+'Approvvigionamento energia'!$Q$39*'Profilo eolico'!B8256</f>
        <v>226.67556565180715</v>
      </c>
      <c r="F8254">
        <f>$P$41*'Profilo fotovoltaico'!B8256+'Approvvigionamento energia'!$Q$41*'Profilo eolico'!B8256</f>
        <v>151.11704376787145</v>
      </c>
      <c r="G8254">
        <f>$P$43*'Profilo fotovoltaico'!B8256+'Approvvigionamento energia'!$Q$43*'Profilo eolico'!B8256</f>
        <v>75.558521883935725</v>
      </c>
      <c r="H8254">
        <f t="shared" si="256"/>
        <v>1138.4335154826958</v>
      </c>
      <c r="I8254">
        <f>IF(LCOH!$C$28=Menu!$A$1,'Approvvigionamento energia'!C8254,0)+IF(LCOH!$C$28=Menu!$A$2,'Approvvigionamento energia'!D8254,0)+IF(LCOH!$C$28=Menu!$A$3,'Approvvigionamento energia'!E8254,0)+IF(LCOH!$C$28=Menu!$A$4,'Approvvigionamento energia'!F8254,0)+IF(LCOH!$C$28=Menu!$A$5,'Approvvigionamento energia'!G8254,0)+IF(LCOH!$C$28=Menu!$A$6,'Approvvigionamento energia'!H8254,0)</f>
        <v>151.11704376787145</v>
      </c>
      <c r="J8254">
        <f>'Approvvigionamento energia'!A8254+'Approvvigionamento energia'!B8254+'Approvvigionamento energia'!I8254</f>
        <v>202.91704376787146</v>
      </c>
      <c r="K8254">
        <f>IF(MIN(LCOH!$C$18,J8254)&gt;=$P$48*LCOH!$C$18, MIN(LCOH!$C$18,J8254),0)</f>
        <v>0</v>
      </c>
      <c r="L8254">
        <f t="shared" si="257"/>
        <v>202.91704376787146</v>
      </c>
      <c r="M8254">
        <f>K8254/LCOH!$C$18</f>
        <v>0</v>
      </c>
      <c r="N8254">
        <f>K8254/LCOH!$C$34</f>
        <v>0</v>
      </c>
    </row>
    <row r="8255" spans="1:14" x14ac:dyDescent="0.35">
      <c r="A8255">
        <f>'Profilo fotovoltaico'!B8257*LCOH!$C$20</f>
        <v>0</v>
      </c>
      <c r="B8255">
        <f>'Profilo eolico'!B8257*LCOH!$C$21</f>
        <v>56.5</v>
      </c>
      <c r="C8255">
        <f>$P$35*'Profilo fotovoltaico'!B8257</f>
        <v>0</v>
      </c>
      <c r="D8255">
        <f>$Q$37*'Profilo eolico'!B8257</f>
        <v>329.65687153995123</v>
      </c>
      <c r="E8255">
        <f>$P$39*'Profilo fotovoltaico'!B8257+'Approvvigionamento energia'!$Q$39*'Profilo eolico'!B8257</f>
        <v>247.24265365496342</v>
      </c>
      <c r="F8255">
        <f>$P$41*'Profilo fotovoltaico'!B8257+'Approvvigionamento energia'!$Q$41*'Profilo eolico'!B8257</f>
        <v>164.82843576997561</v>
      </c>
      <c r="G8255">
        <f>$P$43*'Profilo fotovoltaico'!B8257+'Approvvigionamento energia'!$Q$43*'Profilo eolico'!B8257</f>
        <v>82.414217884987806</v>
      </c>
      <c r="H8255">
        <f t="shared" si="256"/>
        <v>1138.4335154826958</v>
      </c>
      <c r="I8255">
        <f>IF(LCOH!$C$28=Menu!$A$1,'Approvvigionamento energia'!C8255,0)+IF(LCOH!$C$28=Menu!$A$2,'Approvvigionamento energia'!D8255,0)+IF(LCOH!$C$28=Menu!$A$3,'Approvvigionamento energia'!E8255,0)+IF(LCOH!$C$28=Menu!$A$4,'Approvvigionamento energia'!F8255,0)+IF(LCOH!$C$28=Menu!$A$5,'Approvvigionamento energia'!G8255,0)+IF(LCOH!$C$28=Menu!$A$6,'Approvvigionamento energia'!H8255,0)</f>
        <v>164.82843576997561</v>
      </c>
      <c r="J8255">
        <f>'Approvvigionamento energia'!A8255+'Approvvigionamento energia'!B8255+'Approvvigionamento energia'!I8255</f>
        <v>221.32843576997561</v>
      </c>
      <c r="K8255">
        <f>IF(MIN(LCOH!$C$18,J8255)&gt;=$P$48*LCOH!$C$18, MIN(LCOH!$C$18,J8255),0)</f>
        <v>0</v>
      </c>
      <c r="L8255">
        <f t="shared" si="257"/>
        <v>221.32843576997561</v>
      </c>
      <c r="M8255">
        <f>K8255/LCOH!$C$18</f>
        <v>0</v>
      </c>
      <c r="N8255">
        <f>K8255/LCOH!$C$34</f>
        <v>0</v>
      </c>
    </row>
    <row r="8256" spans="1:14" x14ac:dyDescent="0.35">
      <c r="A8256">
        <f>'Profilo fotovoltaico'!B8258*LCOH!$C$20</f>
        <v>0</v>
      </c>
      <c r="B8256">
        <f>'Profilo eolico'!B8258*LCOH!$C$21</f>
        <v>62.4</v>
      </c>
      <c r="C8256">
        <f>$P$35*'Profilo fotovoltaico'!B8258</f>
        <v>0</v>
      </c>
      <c r="D8256">
        <f>$Q$37*'Profilo eolico'!B8258</f>
        <v>364.08121741757441</v>
      </c>
      <c r="E8256">
        <f>$P$39*'Profilo fotovoltaico'!B8258+'Approvvigionamento energia'!$Q$39*'Profilo eolico'!B8258</f>
        <v>273.06091306318081</v>
      </c>
      <c r="F8256">
        <f>$P$41*'Profilo fotovoltaico'!B8258+'Approvvigionamento energia'!$Q$41*'Profilo eolico'!B8258</f>
        <v>182.0406087087872</v>
      </c>
      <c r="G8256">
        <f>$P$43*'Profilo fotovoltaico'!B8258+'Approvvigionamento energia'!$Q$43*'Profilo eolico'!B8258</f>
        <v>91.020304354393602</v>
      </c>
      <c r="H8256">
        <f t="shared" si="256"/>
        <v>1138.4335154826958</v>
      </c>
      <c r="I8256">
        <f>IF(LCOH!$C$28=Menu!$A$1,'Approvvigionamento energia'!C8256,0)+IF(LCOH!$C$28=Menu!$A$2,'Approvvigionamento energia'!D8256,0)+IF(LCOH!$C$28=Menu!$A$3,'Approvvigionamento energia'!E8256,0)+IF(LCOH!$C$28=Menu!$A$4,'Approvvigionamento energia'!F8256,0)+IF(LCOH!$C$28=Menu!$A$5,'Approvvigionamento energia'!G8256,0)+IF(LCOH!$C$28=Menu!$A$6,'Approvvigionamento energia'!H8256,0)</f>
        <v>182.0406087087872</v>
      </c>
      <c r="J8256">
        <f>'Approvvigionamento energia'!A8256+'Approvvigionamento energia'!B8256+'Approvvigionamento energia'!I8256</f>
        <v>244.44060870878721</v>
      </c>
      <c r="K8256">
        <f>IF(MIN(LCOH!$C$18,J8256)&gt;=$P$48*LCOH!$C$18, MIN(LCOH!$C$18,J8256),0)</f>
        <v>0</v>
      </c>
      <c r="L8256">
        <f t="shared" si="257"/>
        <v>244.44060870878721</v>
      </c>
      <c r="M8256">
        <f>K8256/LCOH!$C$18</f>
        <v>0</v>
      </c>
      <c r="N8256">
        <f>K8256/LCOH!$C$34</f>
        <v>0</v>
      </c>
    </row>
    <row r="8257" spans="1:14" x14ac:dyDescent="0.35">
      <c r="A8257">
        <f>'Profilo fotovoltaico'!B8259*LCOH!$C$20</f>
        <v>0</v>
      </c>
      <c r="B8257">
        <f>'Profilo eolico'!B8259*LCOH!$C$21</f>
        <v>67.7</v>
      </c>
      <c r="C8257">
        <f>$P$35*'Profilo fotovoltaico'!B8259</f>
        <v>0</v>
      </c>
      <c r="D8257">
        <f>$Q$37*'Profilo eolico'!B8259</f>
        <v>395.00478235849022</v>
      </c>
      <c r="E8257">
        <f>$P$39*'Profilo fotovoltaico'!B8259+'Approvvigionamento energia'!$Q$39*'Profilo eolico'!B8259</f>
        <v>296.25358676886765</v>
      </c>
      <c r="F8257">
        <f>$P$41*'Profilo fotovoltaico'!B8259+'Approvvigionamento energia'!$Q$41*'Profilo eolico'!B8259</f>
        <v>197.50239117924511</v>
      </c>
      <c r="G8257">
        <f>$P$43*'Profilo fotovoltaico'!B8259+'Approvvigionamento energia'!$Q$43*'Profilo eolico'!B8259</f>
        <v>98.751195589622554</v>
      </c>
      <c r="H8257">
        <f t="shared" si="256"/>
        <v>1138.4335154826958</v>
      </c>
      <c r="I8257">
        <f>IF(LCOH!$C$28=Menu!$A$1,'Approvvigionamento energia'!C8257,0)+IF(LCOH!$C$28=Menu!$A$2,'Approvvigionamento energia'!D8257,0)+IF(LCOH!$C$28=Menu!$A$3,'Approvvigionamento energia'!E8257,0)+IF(LCOH!$C$28=Menu!$A$4,'Approvvigionamento energia'!F8257,0)+IF(LCOH!$C$28=Menu!$A$5,'Approvvigionamento energia'!G8257,0)+IF(LCOH!$C$28=Menu!$A$6,'Approvvigionamento energia'!H8257,0)</f>
        <v>197.50239117924511</v>
      </c>
      <c r="J8257">
        <f>'Approvvigionamento energia'!A8257+'Approvvigionamento energia'!B8257+'Approvvigionamento energia'!I8257</f>
        <v>265.20239117924513</v>
      </c>
      <c r="K8257">
        <f>IF(MIN(LCOH!$C$18,J8257)&gt;=$P$48*LCOH!$C$18, MIN(LCOH!$C$18,J8257),0)</f>
        <v>0</v>
      </c>
      <c r="L8257">
        <f t="shared" si="257"/>
        <v>265.20239117924513</v>
      </c>
      <c r="M8257">
        <f>K8257/LCOH!$C$18</f>
        <v>0</v>
      </c>
      <c r="N8257">
        <f>K8257/LCOH!$C$34</f>
        <v>0</v>
      </c>
    </row>
    <row r="8258" spans="1:14" x14ac:dyDescent="0.35">
      <c r="A8258">
        <f>'Profilo fotovoltaico'!B8260*LCOH!$C$20</f>
        <v>0</v>
      </c>
      <c r="B8258">
        <f>'Profilo eolico'!B8260*LCOH!$C$21</f>
        <v>70.5</v>
      </c>
      <c r="C8258">
        <f>$P$35*'Profilo fotovoltaico'!B8260</f>
        <v>0</v>
      </c>
      <c r="D8258">
        <f>$Q$37*'Profilo eolico'!B8260</f>
        <v>411.34176006312492</v>
      </c>
      <c r="E8258">
        <f>$P$39*'Profilo fotovoltaico'!B8260+'Approvvigionamento energia'!$Q$39*'Profilo eolico'!B8260</f>
        <v>308.50632004734371</v>
      </c>
      <c r="F8258">
        <f>$P$41*'Profilo fotovoltaico'!B8260+'Approvvigionamento energia'!$Q$41*'Profilo eolico'!B8260</f>
        <v>205.67088003156246</v>
      </c>
      <c r="G8258">
        <f>$P$43*'Profilo fotovoltaico'!B8260+'Approvvigionamento energia'!$Q$43*'Profilo eolico'!B8260</f>
        <v>102.83544001578123</v>
      </c>
      <c r="H8258">
        <f t="shared" ref="H8258:H8321" si="258">$P$45</f>
        <v>1138.4335154826958</v>
      </c>
      <c r="I8258">
        <f>IF(LCOH!$C$28=Menu!$A$1,'Approvvigionamento energia'!C8258,0)+IF(LCOH!$C$28=Menu!$A$2,'Approvvigionamento energia'!D8258,0)+IF(LCOH!$C$28=Menu!$A$3,'Approvvigionamento energia'!E8258,0)+IF(LCOH!$C$28=Menu!$A$4,'Approvvigionamento energia'!F8258,0)+IF(LCOH!$C$28=Menu!$A$5,'Approvvigionamento energia'!G8258,0)+IF(LCOH!$C$28=Menu!$A$6,'Approvvigionamento energia'!H8258,0)</f>
        <v>205.67088003156246</v>
      </c>
      <c r="J8258">
        <f>'Approvvigionamento energia'!A8258+'Approvvigionamento energia'!B8258+'Approvvigionamento energia'!I8258</f>
        <v>276.17088003156243</v>
      </c>
      <c r="K8258">
        <f>IF(MIN(LCOH!$C$18,J8258)&gt;=$P$48*LCOH!$C$18, MIN(LCOH!$C$18,J8258),0)</f>
        <v>0</v>
      </c>
      <c r="L8258">
        <f t="shared" si="257"/>
        <v>276.17088003156243</v>
      </c>
      <c r="M8258">
        <f>K8258/LCOH!$C$18</f>
        <v>0</v>
      </c>
      <c r="N8258">
        <f>K8258/LCOH!$C$34</f>
        <v>0</v>
      </c>
    </row>
    <row r="8259" spans="1:14" x14ac:dyDescent="0.35">
      <c r="A8259">
        <f>'Profilo fotovoltaico'!B8261*LCOH!$C$20</f>
        <v>0</v>
      </c>
      <c r="B8259">
        <f>'Profilo eolico'!B8261*LCOH!$C$21</f>
        <v>72</v>
      </c>
      <c r="C8259">
        <f>$P$35*'Profilo fotovoltaico'!B8261</f>
        <v>0</v>
      </c>
      <c r="D8259">
        <f>$Q$37*'Profilo eolico'!B8261</f>
        <v>420.09371240489355</v>
      </c>
      <c r="E8259">
        <f>$P$39*'Profilo fotovoltaico'!B8261+'Approvvigionamento energia'!$Q$39*'Profilo eolico'!B8261</f>
        <v>315.07028430367018</v>
      </c>
      <c r="F8259">
        <f>$P$41*'Profilo fotovoltaico'!B8261+'Approvvigionamento energia'!$Q$41*'Profilo eolico'!B8261</f>
        <v>210.04685620244678</v>
      </c>
      <c r="G8259">
        <f>$P$43*'Profilo fotovoltaico'!B8261+'Approvvigionamento energia'!$Q$43*'Profilo eolico'!B8261</f>
        <v>105.02342810122339</v>
      </c>
      <c r="H8259">
        <f t="shared" si="258"/>
        <v>1138.4335154826958</v>
      </c>
      <c r="I8259">
        <f>IF(LCOH!$C$28=Menu!$A$1,'Approvvigionamento energia'!C8259,0)+IF(LCOH!$C$28=Menu!$A$2,'Approvvigionamento energia'!D8259,0)+IF(LCOH!$C$28=Menu!$A$3,'Approvvigionamento energia'!E8259,0)+IF(LCOH!$C$28=Menu!$A$4,'Approvvigionamento energia'!F8259,0)+IF(LCOH!$C$28=Menu!$A$5,'Approvvigionamento energia'!G8259,0)+IF(LCOH!$C$28=Menu!$A$6,'Approvvigionamento energia'!H8259,0)</f>
        <v>210.04685620244678</v>
      </c>
      <c r="J8259">
        <f>'Approvvigionamento energia'!A8259+'Approvvigionamento energia'!B8259+'Approvvigionamento energia'!I8259</f>
        <v>282.04685620244675</v>
      </c>
      <c r="K8259">
        <f>IF(MIN(LCOH!$C$18,J8259)&gt;=$P$48*LCOH!$C$18, MIN(LCOH!$C$18,J8259),0)</f>
        <v>0</v>
      </c>
      <c r="L8259">
        <f t="shared" ref="L8259:L8322" si="259">J8259-K8259</f>
        <v>282.04685620244675</v>
      </c>
      <c r="M8259">
        <f>K8259/LCOH!$C$18</f>
        <v>0</v>
      </c>
      <c r="N8259">
        <f>K8259/LCOH!$C$34</f>
        <v>0</v>
      </c>
    </row>
    <row r="8260" spans="1:14" x14ac:dyDescent="0.35">
      <c r="A8260">
        <f>'Profilo fotovoltaico'!B8262*LCOH!$C$20</f>
        <v>0</v>
      </c>
      <c r="B8260">
        <f>'Profilo eolico'!B8262*LCOH!$C$21</f>
        <v>71</v>
      </c>
      <c r="C8260">
        <f>$P$35*'Profilo fotovoltaico'!B8262</f>
        <v>0</v>
      </c>
      <c r="D8260">
        <f>$Q$37*'Profilo eolico'!B8262</f>
        <v>414.25907751038113</v>
      </c>
      <c r="E8260">
        <f>$P$39*'Profilo fotovoltaico'!B8262+'Approvvigionamento energia'!$Q$39*'Profilo eolico'!B8262</f>
        <v>310.69430813278586</v>
      </c>
      <c r="F8260">
        <f>$P$41*'Profilo fotovoltaico'!B8262+'Approvvigionamento energia'!$Q$41*'Profilo eolico'!B8262</f>
        <v>207.12953875519057</v>
      </c>
      <c r="G8260">
        <f>$P$43*'Profilo fotovoltaico'!B8262+'Approvvigionamento energia'!$Q$43*'Profilo eolico'!B8262</f>
        <v>103.56476937759528</v>
      </c>
      <c r="H8260">
        <f t="shared" si="258"/>
        <v>1138.4335154826958</v>
      </c>
      <c r="I8260">
        <f>IF(LCOH!$C$28=Menu!$A$1,'Approvvigionamento energia'!C8260,0)+IF(LCOH!$C$28=Menu!$A$2,'Approvvigionamento energia'!D8260,0)+IF(LCOH!$C$28=Menu!$A$3,'Approvvigionamento energia'!E8260,0)+IF(LCOH!$C$28=Menu!$A$4,'Approvvigionamento energia'!F8260,0)+IF(LCOH!$C$28=Menu!$A$5,'Approvvigionamento energia'!G8260,0)+IF(LCOH!$C$28=Menu!$A$6,'Approvvigionamento energia'!H8260,0)</f>
        <v>207.12953875519057</v>
      </c>
      <c r="J8260">
        <f>'Approvvigionamento energia'!A8260+'Approvvigionamento energia'!B8260+'Approvvigionamento energia'!I8260</f>
        <v>278.12953875519054</v>
      </c>
      <c r="K8260">
        <f>IF(MIN(LCOH!$C$18,J8260)&gt;=$P$48*LCOH!$C$18, MIN(LCOH!$C$18,J8260),0)</f>
        <v>0</v>
      </c>
      <c r="L8260">
        <f t="shared" si="259"/>
        <v>278.12953875519054</v>
      </c>
      <c r="M8260">
        <f>K8260/LCOH!$C$18</f>
        <v>0</v>
      </c>
      <c r="N8260">
        <f>K8260/LCOH!$C$34</f>
        <v>0</v>
      </c>
    </row>
    <row r="8261" spans="1:14" x14ac:dyDescent="0.35">
      <c r="A8261">
        <f>'Profilo fotovoltaico'!B8263*LCOH!$C$20</f>
        <v>0</v>
      </c>
      <c r="B8261">
        <f>'Profilo eolico'!B8263*LCOH!$C$21</f>
        <v>69.3</v>
      </c>
      <c r="C8261">
        <f>$P$35*'Profilo fotovoltaico'!B8263</f>
        <v>0</v>
      </c>
      <c r="D8261">
        <f>$Q$37*'Profilo eolico'!B8263</f>
        <v>404.34019818971007</v>
      </c>
      <c r="E8261">
        <f>$P$39*'Profilo fotovoltaico'!B8263+'Approvvigionamento energia'!$Q$39*'Profilo eolico'!B8263</f>
        <v>303.25514864228256</v>
      </c>
      <c r="F8261">
        <f>$P$41*'Profilo fotovoltaico'!B8263+'Approvvigionamento energia'!$Q$41*'Profilo eolico'!B8263</f>
        <v>202.17009909485503</v>
      </c>
      <c r="G8261">
        <f>$P$43*'Profilo fotovoltaico'!B8263+'Approvvigionamento energia'!$Q$43*'Profilo eolico'!B8263</f>
        <v>101.08504954742752</v>
      </c>
      <c r="H8261">
        <f t="shared" si="258"/>
        <v>1138.4335154826958</v>
      </c>
      <c r="I8261">
        <f>IF(LCOH!$C$28=Menu!$A$1,'Approvvigionamento energia'!C8261,0)+IF(LCOH!$C$28=Menu!$A$2,'Approvvigionamento energia'!D8261,0)+IF(LCOH!$C$28=Menu!$A$3,'Approvvigionamento energia'!E8261,0)+IF(LCOH!$C$28=Menu!$A$4,'Approvvigionamento energia'!F8261,0)+IF(LCOH!$C$28=Menu!$A$5,'Approvvigionamento energia'!G8261,0)+IF(LCOH!$C$28=Menu!$A$6,'Approvvigionamento energia'!H8261,0)</f>
        <v>202.17009909485503</v>
      </c>
      <c r="J8261">
        <f>'Approvvigionamento energia'!A8261+'Approvvigionamento energia'!B8261+'Approvvigionamento energia'!I8261</f>
        <v>271.47009909485502</v>
      </c>
      <c r="K8261">
        <f>IF(MIN(LCOH!$C$18,J8261)&gt;=$P$48*LCOH!$C$18, MIN(LCOH!$C$18,J8261),0)</f>
        <v>0</v>
      </c>
      <c r="L8261">
        <f t="shared" si="259"/>
        <v>271.47009909485502</v>
      </c>
      <c r="M8261">
        <f>K8261/LCOH!$C$18</f>
        <v>0</v>
      </c>
      <c r="N8261">
        <f>K8261/LCOH!$C$34</f>
        <v>0</v>
      </c>
    </row>
    <row r="8262" spans="1:14" x14ac:dyDescent="0.35">
      <c r="A8262">
        <f>'Profilo fotovoltaico'!B8264*LCOH!$C$20</f>
        <v>0</v>
      </c>
      <c r="B8262">
        <f>'Profilo eolico'!B8264*LCOH!$C$21</f>
        <v>68.400000000000006</v>
      </c>
      <c r="C8262">
        <f>$P$35*'Profilo fotovoltaico'!B8264</f>
        <v>0</v>
      </c>
      <c r="D8262">
        <f>$Q$37*'Profilo eolico'!B8264</f>
        <v>399.08902678464892</v>
      </c>
      <c r="E8262">
        <f>$P$39*'Profilo fotovoltaico'!B8264+'Approvvigionamento energia'!$Q$39*'Profilo eolico'!B8264</f>
        <v>299.31677008848669</v>
      </c>
      <c r="F8262">
        <f>$P$41*'Profilo fotovoltaico'!B8264+'Approvvigionamento energia'!$Q$41*'Profilo eolico'!B8264</f>
        <v>199.54451339232446</v>
      </c>
      <c r="G8262">
        <f>$P$43*'Profilo fotovoltaico'!B8264+'Approvvigionamento energia'!$Q$43*'Profilo eolico'!B8264</f>
        <v>99.772256696162231</v>
      </c>
      <c r="H8262">
        <f t="shared" si="258"/>
        <v>1138.4335154826958</v>
      </c>
      <c r="I8262">
        <f>IF(LCOH!$C$28=Menu!$A$1,'Approvvigionamento energia'!C8262,0)+IF(LCOH!$C$28=Menu!$A$2,'Approvvigionamento energia'!D8262,0)+IF(LCOH!$C$28=Menu!$A$3,'Approvvigionamento energia'!E8262,0)+IF(LCOH!$C$28=Menu!$A$4,'Approvvigionamento energia'!F8262,0)+IF(LCOH!$C$28=Menu!$A$5,'Approvvigionamento energia'!G8262,0)+IF(LCOH!$C$28=Menu!$A$6,'Approvvigionamento energia'!H8262,0)</f>
        <v>199.54451339232446</v>
      </c>
      <c r="J8262">
        <f>'Approvvigionamento energia'!A8262+'Approvvigionamento energia'!B8262+'Approvvigionamento energia'!I8262</f>
        <v>267.94451339232444</v>
      </c>
      <c r="K8262">
        <f>IF(MIN(LCOH!$C$18,J8262)&gt;=$P$48*LCOH!$C$18, MIN(LCOH!$C$18,J8262),0)</f>
        <v>0</v>
      </c>
      <c r="L8262">
        <f t="shared" si="259"/>
        <v>267.94451339232444</v>
      </c>
      <c r="M8262">
        <f>K8262/LCOH!$C$18</f>
        <v>0</v>
      </c>
      <c r="N8262">
        <f>K8262/LCOH!$C$34</f>
        <v>0</v>
      </c>
    </row>
    <row r="8263" spans="1:14" x14ac:dyDescent="0.35">
      <c r="A8263">
        <f>'Profilo fotovoltaico'!B8265*LCOH!$C$20</f>
        <v>0</v>
      </c>
      <c r="B8263">
        <f>'Profilo eolico'!B8265*LCOH!$C$21</f>
        <v>67.3</v>
      </c>
      <c r="C8263">
        <f>$P$35*'Profilo fotovoltaico'!B8265</f>
        <v>0</v>
      </c>
      <c r="D8263">
        <f>$Q$37*'Profilo eolico'!B8265</f>
        <v>392.67092840068523</v>
      </c>
      <c r="E8263">
        <f>$P$39*'Profilo fotovoltaico'!B8265+'Approvvigionamento energia'!$Q$39*'Profilo eolico'!B8265</f>
        <v>294.50319630051393</v>
      </c>
      <c r="F8263">
        <f>$P$41*'Profilo fotovoltaico'!B8265+'Approvvigionamento energia'!$Q$41*'Profilo eolico'!B8265</f>
        <v>196.33546420034261</v>
      </c>
      <c r="G8263">
        <f>$P$43*'Profilo fotovoltaico'!B8265+'Approvvigionamento energia'!$Q$43*'Profilo eolico'!B8265</f>
        <v>98.167732100171307</v>
      </c>
      <c r="H8263">
        <f t="shared" si="258"/>
        <v>1138.4335154826958</v>
      </c>
      <c r="I8263">
        <f>IF(LCOH!$C$28=Menu!$A$1,'Approvvigionamento energia'!C8263,0)+IF(LCOH!$C$28=Menu!$A$2,'Approvvigionamento energia'!D8263,0)+IF(LCOH!$C$28=Menu!$A$3,'Approvvigionamento energia'!E8263,0)+IF(LCOH!$C$28=Menu!$A$4,'Approvvigionamento energia'!F8263,0)+IF(LCOH!$C$28=Menu!$A$5,'Approvvigionamento energia'!G8263,0)+IF(LCOH!$C$28=Menu!$A$6,'Approvvigionamento energia'!H8263,0)</f>
        <v>196.33546420034261</v>
      </c>
      <c r="J8263">
        <f>'Approvvigionamento energia'!A8263+'Approvvigionamento energia'!B8263+'Approvvigionamento energia'!I8263</f>
        <v>263.6354642003426</v>
      </c>
      <c r="K8263">
        <f>IF(MIN(LCOH!$C$18,J8263)&gt;=$P$48*LCOH!$C$18, MIN(LCOH!$C$18,J8263),0)</f>
        <v>0</v>
      </c>
      <c r="L8263">
        <f t="shared" si="259"/>
        <v>263.6354642003426</v>
      </c>
      <c r="M8263">
        <f>K8263/LCOH!$C$18</f>
        <v>0</v>
      </c>
      <c r="N8263">
        <f>K8263/LCOH!$C$34</f>
        <v>0</v>
      </c>
    </row>
    <row r="8264" spans="1:14" x14ac:dyDescent="0.35">
      <c r="A8264">
        <f>'Profilo fotovoltaico'!B8266*LCOH!$C$20</f>
        <v>8</v>
      </c>
      <c r="B8264">
        <f>'Profilo eolico'!B8266*LCOH!$C$21</f>
        <v>65.699999999999989</v>
      </c>
      <c r="C8264">
        <f>$P$35*'Profilo fotovoltaico'!B8266</f>
        <v>58.836897500976519</v>
      </c>
      <c r="D8264">
        <f>$Q$37*'Profilo eolico'!B8266</f>
        <v>383.33551256946538</v>
      </c>
      <c r="E8264">
        <f>$P$39*'Profilo fotovoltaico'!B8266+'Approvvigionamento energia'!$Q$39*'Profilo eolico'!B8266</f>
        <v>302.21085880234313</v>
      </c>
      <c r="F8264">
        <f>$P$41*'Profilo fotovoltaico'!B8266+'Approvvigionamento energia'!$Q$41*'Profilo eolico'!B8266</f>
        <v>221.08620503522096</v>
      </c>
      <c r="G8264">
        <f>$P$43*'Profilo fotovoltaico'!B8266+'Approvvigionamento energia'!$Q$43*'Profilo eolico'!B8266</f>
        <v>139.96155126809873</v>
      </c>
      <c r="H8264">
        <f t="shared" si="258"/>
        <v>1138.4335154826958</v>
      </c>
      <c r="I8264">
        <f>IF(LCOH!$C$28=Menu!$A$1,'Approvvigionamento energia'!C8264,0)+IF(LCOH!$C$28=Menu!$A$2,'Approvvigionamento energia'!D8264,0)+IF(LCOH!$C$28=Menu!$A$3,'Approvvigionamento energia'!E8264,0)+IF(LCOH!$C$28=Menu!$A$4,'Approvvigionamento energia'!F8264,0)+IF(LCOH!$C$28=Menu!$A$5,'Approvvigionamento energia'!G8264,0)+IF(LCOH!$C$28=Menu!$A$6,'Approvvigionamento energia'!H8264,0)</f>
        <v>221.08620503522096</v>
      </c>
      <c r="J8264">
        <f>'Approvvigionamento energia'!A8264+'Approvvigionamento energia'!B8264+'Approvvigionamento energia'!I8264</f>
        <v>294.78620503522097</v>
      </c>
      <c r="K8264">
        <f>IF(MIN(LCOH!$C$18,J8264)&gt;=$P$48*LCOH!$C$18, MIN(LCOH!$C$18,J8264),0)</f>
        <v>0</v>
      </c>
      <c r="L8264">
        <f t="shared" si="259"/>
        <v>294.78620503522097</v>
      </c>
      <c r="M8264">
        <f>K8264/LCOH!$C$18</f>
        <v>0</v>
      </c>
      <c r="N8264">
        <f>K8264/LCOH!$C$34</f>
        <v>0</v>
      </c>
    </row>
    <row r="8265" spans="1:14" x14ac:dyDescent="0.35">
      <c r="A8265">
        <f>'Profilo fotovoltaico'!B8267*LCOH!$C$20</f>
        <v>104</v>
      </c>
      <c r="B8265">
        <f>'Profilo eolico'!B8267*LCOH!$C$21</f>
        <v>57.3</v>
      </c>
      <c r="C8265">
        <f>$P$35*'Profilo fotovoltaico'!B8267</f>
        <v>764.87966751269471</v>
      </c>
      <c r="D8265">
        <f>$Q$37*'Profilo eolico'!B8267</f>
        <v>334.32457945556115</v>
      </c>
      <c r="E8265">
        <f>$P$39*'Profilo fotovoltaico'!B8267+'Approvvigionamento energia'!$Q$39*'Profilo eolico'!B8267</f>
        <v>441.9633514698445</v>
      </c>
      <c r="F8265">
        <f>$P$41*'Profilo fotovoltaico'!B8267+'Approvvigionamento energia'!$Q$41*'Profilo eolico'!B8267</f>
        <v>549.6021234841279</v>
      </c>
      <c r="G8265">
        <f>$P$43*'Profilo fotovoltaico'!B8267+'Approvvigionamento energia'!$Q$43*'Profilo eolico'!B8267</f>
        <v>657.24089549841131</v>
      </c>
      <c r="H8265">
        <f t="shared" si="258"/>
        <v>1138.4335154826958</v>
      </c>
      <c r="I8265">
        <f>IF(LCOH!$C$28=Menu!$A$1,'Approvvigionamento energia'!C8265,0)+IF(LCOH!$C$28=Menu!$A$2,'Approvvigionamento energia'!D8265,0)+IF(LCOH!$C$28=Menu!$A$3,'Approvvigionamento energia'!E8265,0)+IF(LCOH!$C$28=Menu!$A$4,'Approvvigionamento energia'!F8265,0)+IF(LCOH!$C$28=Menu!$A$5,'Approvvigionamento energia'!G8265,0)+IF(LCOH!$C$28=Menu!$A$6,'Approvvigionamento energia'!H8265,0)</f>
        <v>549.6021234841279</v>
      </c>
      <c r="J8265">
        <f>'Approvvigionamento energia'!A8265+'Approvvigionamento energia'!B8265+'Approvvigionamento energia'!I8265</f>
        <v>710.90212348412797</v>
      </c>
      <c r="K8265">
        <f>IF(MIN(LCOH!$C$18,J8265)&gt;=$P$48*LCOH!$C$18, MIN(LCOH!$C$18,J8265),0)</f>
        <v>710.90212348412797</v>
      </c>
      <c r="L8265">
        <f t="shared" si="259"/>
        <v>0</v>
      </c>
      <c r="M8265">
        <f>K8265/LCOH!$C$18</f>
        <v>0.47393474898941862</v>
      </c>
      <c r="N8265">
        <f>K8265/LCOH!$C$34</f>
        <v>13.697536097960077</v>
      </c>
    </row>
    <row r="8266" spans="1:14" x14ac:dyDescent="0.35">
      <c r="A8266">
        <f>'Profilo fotovoltaico'!B8268*LCOH!$C$20</f>
        <v>242</v>
      </c>
      <c r="B8266">
        <f>'Profilo eolico'!B8268*LCOH!$C$21</f>
        <v>43.6</v>
      </c>
      <c r="C8266">
        <f>$P$35*'Profilo fotovoltaico'!B8268</f>
        <v>1779.8161494045396</v>
      </c>
      <c r="D8266">
        <f>$Q$37*'Profilo eolico'!B8268</f>
        <v>254.39008140074111</v>
      </c>
      <c r="E8266">
        <f>$P$39*'Profilo fotovoltaico'!B8268+'Approvvigionamento energia'!$Q$39*'Profilo eolico'!B8268</f>
        <v>635.74659840169079</v>
      </c>
      <c r="F8266">
        <f>$P$41*'Profilo fotovoltaico'!B8268+'Approvvigionamento energia'!$Q$41*'Profilo eolico'!B8268</f>
        <v>1017.1031154026404</v>
      </c>
      <c r="G8266">
        <f>$P$43*'Profilo fotovoltaico'!B8268+'Approvvigionamento energia'!$Q$43*'Profilo eolico'!B8268</f>
        <v>1398.4596324035901</v>
      </c>
      <c r="H8266">
        <f t="shared" si="258"/>
        <v>1138.4335154826958</v>
      </c>
      <c r="I8266">
        <f>IF(LCOH!$C$28=Menu!$A$1,'Approvvigionamento energia'!C8266,0)+IF(LCOH!$C$28=Menu!$A$2,'Approvvigionamento energia'!D8266,0)+IF(LCOH!$C$28=Menu!$A$3,'Approvvigionamento energia'!E8266,0)+IF(LCOH!$C$28=Menu!$A$4,'Approvvigionamento energia'!F8266,0)+IF(LCOH!$C$28=Menu!$A$5,'Approvvigionamento energia'!G8266,0)+IF(LCOH!$C$28=Menu!$A$6,'Approvvigionamento energia'!H8266,0)</f>
        <v>1017.1031154026404</v>
      </c>
      <c r="J8266">
        <f>'Approvvigionamento energia'!A8266+'Approvvigionamento energia'!B8266+'Approvvigionamento energia'!I8266</f>
        <v>1302.7031154026404</v>
      </c>
      <c r="K8266">
        <f>IF(MIN(LCOH!$C$18,J8266)&gt;=$P$48*LCOH!$C$18, MIN(LCOH!$C$18,J8266),0)</f>
        <v>1302.7031154026404</v>
      </c>
      <c r="L8266">
        <f t="shared" si="259"/>
        <v>0</v>
      </c>
      <c r="M8266">
        <f>K8266/LCOH!$C$18</f>
        <v>0.8684687436017603</v>
      </c>
      <c r="N8266">
        <f>K8266/LCOH!$C$34</f>
        <v>25.100252705253187</v>
      </c>
    </row>
    <row r="8267" spans="1:14" x14ac:dyDescent="0.35">
      <c r="A8267">
        <f>'Profilo fotovoltaico'!B8269*LCOH!$C$20</f>
        <v>351</v>
      </c>
      <c r="B8267">
        <f>'Profilo eolico'!B8269*LCOH!$C$21</f>
        <v>36.900000000000006</v>
      </c>
      <c r="C8267">
        <f>$P$35*'Profilo fotovoltaico'!B8269</f>
        <v>2581.4688778553445</v>
      </c>
      <c r="D8267">
        <f>$Q$37*'Profilo eolico'!B8269</f>
        <v>215.29802760750798</v>
      </c>
      <c r="E8267">
        <f>$P$39*'Profilo fotovoltaico'!B8269+'Approvvigionamento energia'!$Q$39*'Profilo eolico'!B8269</f>
        <v>806.84074016946715</v>
      </c>
      <c r="F8267">
        <f>$P$41*'Profilo fotovoltaico'!B8269+'Approvvigionamento energia'!$Q$41*'Profilo eolico'!B8269</f>
        <v>1398.3834527314264</v>
      </c>
      <c r="G8267">
        <f>$P$43*'Profilo fotovoltaico'!B8269+'Approvvigionamento energia'!$Q$43*'Profilo eolico'!B8269</f>
        <v>1989.9261652933856</v>
      </c>
      <c r="H8267">
        <f t="shared" si="258"/>
        <v>1138.4335154826958</v>
      </c>
      <c r="I8267">
        <f>IF(LCOH!$C$28=Menu!$A$1,'Approvvigionamento energia'!C8267,0)+IF(LCOH!$C$28=Menu!$A$2,'Approvvigionamento energia'!D8267,0)+IF(LCOH!$C$28=Menu!$A$3,'Approvvigionamento energia'!E8267,0)+IF(LCOH!$C$28=Menu!$A$4,'Approvvigionamento energia'!F8267,0)+IF(LCOH!$C$28=Menu!$A$5,'Approvvigionamento energia'!G8267,0)+IF(LCOH!$C$28=Menu!$A$6,'Approvvigionamento energia'!H8267,0)</f>
        <v>1398.3834527314264</v>
      </c>
      <c r="J8267">
        <f>'Approvvigionamento energia'!A8267+'Approvvigionamento energia'!B8267+'Approvvigionamento energia'!I8267</f>
        <v>1786.2834527314262</v>
      </c>
      <c r="K8267">
        <f>IF(MIN(LCOH!$C$18,J8267)&gt;=$P$48*LCOH!$C$18, MIN(LCOH!$C$18,J8267),0)</f>
        <v>1500</v>
      </c>
      <c r="L8267">
        <f t="shared" si="259"/>
        <v>286.28345273142622</v>
      </c>
      <c r="M8267">
        <f>K8267/LCOH!$C$18</f>
        <v>1</v>
      </c>
      <c r="N8267">
        <f>K8267/LCOH!$C$34</f>
        <v>28.901734104046245</v>
      </c>
    </row>
    <row r="8268" spans="1:14" x14ac:dyDescent="0.35">
      <c r="A8268">
        <f>'Profilo fotovoltaico'!B8270*LCOH!$C$20</f>
        <v>425</v>
      </c>
      <c r="B8268">
        <f>'Profilo eolico'!B8270*LCOH!$C$21</f>
        <v>35.4</v>
      </c>
      <c r="C8268">
        <f>$P$35*'Profilo fotovoltaico'!B8270</f>
        <v>3125.7101797393775</v>
      </c>
      <c r="D8268">
        <f>$Q$37*'Profilo eolico'!B8270</f>
        <v>206.54607526573935</v>
      </c>
      <c r="E8268">
        <f>$P$39*'Profilo fotovoltaico'!B8270+'Approvvigionamento energia'!$Q$39*'Profilo eolico'!B8270</f>
        <v>936.33710138414892</v>
      </c>
      <c r="F8268">
        <f>$P$41*'Profilo fotovoltaico'!B8270+'Approvvigionamento energia'!$Q$41*'Profilo eolico'!B8270</f>
        <v>1666.1281275025585</v>
      </c>
      <c r="G8268">
        <f>$P$43*'Profilo fotovoltaico'!B8270+'Approvvigionamento energia'!$Q$43*'Profilo eolico'!B8270</f>
        <v>2395.9191536209682</v>
      </c>
      <c r="H8268">
        <f t="shared" si="258"/>
        <v>1138.4335154826958</v>
      </c>
      <c r="I8268">
        <f>IF(LCOH!$C$28=Menu!$A$1,'Approvvigionamento energia'!C8268,0)+IF(LCOH!$C$28=Menu!$A$2,'Approvvigionamento energia'!D8268,0)+IF(LCOH!$C$28=Menu!$A$3,'Approvvigionamento energia'!E8268,0)+IF(LCOH!$C$28=Menu!$A$4,'Approvvigionamento energia'!F8268,0)+IF(LCOH!$C$28=Menu!$A$5,'Approvvigionamento energia'!G8268,0)+IF(LCOH!$C$28=Menu!$A$6,'Approvvigionamento energia'!H8268,0)</f>
        <v>1666.1281275025585</v>
      </c>
      <c r="J8268">
        <f>'Approvvigionamento energia'!A8268+'Approvvigionamento energia'!B8268+'Approvvigionamento energia'!I8268</f>
        <v>2126.5281275025586</v>
      </c>
      <c r="K8268">
        <f>IF(MIN(LCOH!$C$18,J8268)&gt;=$P$48*LCOH!$C$18, MIN(LCOH!$C$18,J8268),0)</f>
        <v>1500</v>
      </c>
      <c r="L8268">
        <f t="shared" si="259"/>
        <v>626.52812750255862</v>
      </c>
      <c r="M8268">
        <f>K8268/LCOH!$C$18</f>
        <v>1</v>
      </c>
      <c r="N8268">
        <f>K8268/LCOH!$C$34</f>
        <v>28.901734104046245</v>
      </c>
    </row>
    <row r="8269" spans="1:14" x14ac:dyDescent="0.35">
      <c r="A8269">
        <f>'Profilo fotovoltaico'!B8271*LCOH!$C$20</f>
        <v>448</v>
      </c>
      <c r="B8269">
        <f>'Profilo eolico'!B8271*LCOH!$C$21</f>
        <v>37</v>
      </c>
      <c r="C8269">
        <f>$P$35*'Profilo fotovoltaico'!B8271</f>
        <v>3294.866260054685</v>
      </c>
      <c r="D8269">
        <f>$Q$37*'Profilo eolico'!B8271</f>
        <v>215.88149109695919</v>
      </c>
      <c r="E8269">
        <f>$P$39*'Profilo fotovoltaico'!B8271+'Approvvigionamento energia'!$Q$39*'Profilo eolico'!B8271</f>
        <v>985.62768333639065</v>
      </c>
      <c r="F8269">
        <f>$P$41*'Profilo fotovoltaico'!B8271+'Approvvigionamento energia'!$Q$41*'Profilo eolico'!B8271</f>
        <v>1755.373875575822</v>
      </c>
      <c r="G8269">
        <f>$P$43*'Profilo fotovoltaico'!B8271+'Approvvigionamento energia'!$Q$43*'Profilo eolico'!B8271</f>
        <v>2525.1200678152541</v>
      </c>
      <c r="H8269">
        <f t="shared" si="258"/>
        <v>1138.4335154826958</v>
      </c>
      <c r="I8269">
        <f>IF(LCOH!$C$28=Menu!$A$1,'Approvvigionamento energia'!C8269,0)+IF(LCOH!$C$28=Menu!$A$2,'Approvvigionamento energia'!D8269,0)+IF(LCOH!$C$28=Menu!$A$3,'Approvvigionamento energia'!E8269,0)+IF(LCOH!$C$28=Menu!$A$4,'Approvvigionamento energia'!F8269,0)+IF(LCOH!$C$28=Menu!$A$5,'Approvvigionamento energia'!G8269,0)+IF(LCOH!$C$28=Menu!$A$6,'Approvvigionamento energia'!H8269,0)</f>
        <v>1755.373875575822</v>
      </c>
      <c r="J8269">
        <f>'Approvvigionamento energia'!A8269+'Approvvigionamento energia'!B8269+'Approvvigionamento energia'!I8269</f>
        <v>2240.3738755758222</v>
      </c>
      <c r="K8269">
        <f>IF(MIN(LCOH!$C$18,J8269)&gt;=$P$48*LCOH!$C$18, MIN(LCOH!$C$18,J8269),0)</f>
        <v>1500</v>
      </c>
      <c r="L8269">
        <f t="shared" si="259"/>
        <v>740.37387557582224</v>
      </c>
      <c r="M8269">
        <f>K8269/LCOH!$C$18</f>
        <v>1</v>
      </c>
      <c r="N8269">
        <f>K8269/LCOH!$C$34</f>
        <v>28.901734104046245</v>
      </c>
    </row>
    <row r="8270" spans="1:14" x14ac:dyDescent="0.35">
      <c r="A8270">
        <f>'Profilo fotovoltaico'!B8272*LCOH!$C$20</f>
        <v>420</v>
      </c>
      <c r="B8270">
        <f>'Profilo eolico'!B8272*LCOH!$C$21</f>
        <v>40.5</v>
      </c>
      <c r="C8270">
        <f>$P$35*'Profilo fotovoltaico'!B8272</f>
        <v>3088.9371188012674</v>
      </c>
      <c r="D8270">
        <f>$Q$37*'Profilo eolico'!B8272</f>
        <v>236.30271322775266</v>
      </c>
      <c r="E8270">
        <f>$P$39*'Profilo fotovoltaico'!B8272+'Approvvigionamento energia'!$Q$39*'Profilo eolico'!B8272</f>
        <v>949.46131462113135</v>
      </c>
      <c r="F8270">
        <f>$P$41*'Profilo fotovoltaico'!B8272+'Approvvigionamento energia'!$Q$41*'Profilo eolico'!B8272</f>
        <v>1662.61991601451</v>
      </c>
      <c r="G8270">
        <f>$P$43*'Profilo fotovoltaico'!B8272+'Approvvigionamento energia'!$Q$43*'Profilo eolico'!B8272</f>
        <v>2375.7785174078886</v>
      </c>
      <c r="H8270">
        <f t="shared" si="258"/>
        <v>1138.4335154826958</v>
      </c>
      <c r="I8270">
        <f>IF(LCOH!$C$28=Menu!$A$1,'Approvvigionamento energia'!C8270,0)+IF(LCOH!$C$28=Menu!$A$2,'Approvvigionamento energia'!D8270,0)+IF(LCOH!$C$28=Menu!$A$3,'Approvvigionamento energia'!E8270,0)+IF(LCOH!$C$28=Menu!$A$4,'Approvvigionamento energia'!F8270,0)+IF(LCOH!$C$28=Menu!$A$5,'Approvvigionamento energia'!G8270,0)+IF(LCOH!$C$28=Menu!$A$6,'Approvvigionamento energia'!H8270,0)</f>
        <v>1662.61991601451</v>
      </c>
      <c r="J8270">
        <f>'Approvvigionamento energia'!A8270+'Approvvigionamento energia'!B8270+'Approvvigionamento energia'!I8270</f>
        <v>2123.1199160145097</v>
      </c>
      <c r="K8270">
        <f>IF(MIN(LCOH!$C$18,J8270)&gt;=$P$48*LCOH!$C$18, MIN(LCOH!$C$18,J8270),0)</f>
        <v>1500</v>
      </c>
      <c r="L8270">
        <f t="shared" si="259"/>
        <v>623.11991601450973</v>
      </c>
      <c r="M8270">
        <f>K8270/LCOH!$C$18</f>
        <v>1</v>
      </c>
      <c r="N8270">
        <f>K8270/LCOH!$C$34</f>
        <v>28.901734104046245</v>
      </c>
    </row>
    <row r="8271" spans="1:14" x14ac:dyDescent="0.35">
      <c r="A8271">
        <f>'Profilo fotovoltaico'!B8273*LCOH!$C$20</f>
        <v>343</v>
      </c>
      <c r="B8271">
        <f>'Profilo eolico'!B8273*LCOH!$C$21</f>
        <v>44.900000000000006</v>
      </c>
      <c r="C8271">
        <f>$P$35*'Profilo fotovoltaico'!B8273</f>
        <v>2522.6319803543684</v>
      </c>
      <c r="D8271">
        <f>$Q$37*'Profilo eolico'!B8273</f>
        <v>261.97510676360724</v>
      </c>
      <c r="E8271">
        <f>$P$39*'Profilo fotovoltaico'!B8273+'Approvvigionamento energia'!$Q$39*'Profilo eolico'!B8273</f>
        <v>827.13932516129751</v>
      </c>
      <c r="F8271">
        <f>$P$41*'Profilo fotovoltaico'!B8273+'Approvvigionamento energia'!$Q$41*'Profilo eolico'!B8273</f>
        <v>1392.3035435589877</v>
      </c>
      <c r="G8271">
        <f>$P$43*'Profilo fotovoltaico'!B8273+'Approvvigionamento energia'!$Q$43*'Profilo eolico'!B8273</f>
        <v>1957.4677619566783</v>
      </c>
      <c r="H8271">
        <f t="shared" si="258"/>
        <v>1138.4335154826958</v>
      </c>
      <c r="I8271">
        <f>IF(LCOH!$C$28=Menu!$A$1,'Approvvigionamento energia'!C8271,0)+IF(LCOH!$C$28=Menu!$A$2,'Approvvigionamento energia'!D8271,0)+IF(LCOH!$C$28=Menu!$A$3,'Approvvigionamento energia'!E8271,0)+IF(LCOH!$C$28=Menu!$A$4,'Approvvigionamento energia'!F8271,0)+IF(LCOH!$C$28=Menu!$A$5,'Approvvigionamento energia'!G8271,0)+IF(LCOH!$C$28=Menu!$A$6,'Approvvigionamento energia'!H8271,0)</f>
        <v>1392.3035435589877</v>
      </c>
      <c r="J8271">
        <f>'Approvvigionamento energia'!A8271+'Approvvigionamento energia'!B8271+'Approvvigionamento energia'!I8271</f>
        <v>1780.2035435589878</v>
      </c>
      <c r="K8271">
        <f>IF(MIN(LCOH!$C$18,J8271)&gt;=$P$48*LCOH!$C$18, MIN(LCOH!$C$18,J8271),0)</f>
        <v>1500</v>
      </c>
      <c r="L8271">
        <f t="shared" si="259"/>
        <v>280.2035435589878</v>
      </c>
      <c r="M8271">
        <f>K8271/LCOH!$C$18</f>
        <v>1</v>
      </c>
      <c r="N8271">
        <f>K8271/LCOH!$C$34</f>
        <v>28.901734104046245</v>
      </c>
    </row>
    <row r="8272" spans="1:14" x14ac:dyDescent="0.35">
      <c r="A8272">
        <f>'Profilo fotovoltaico'!B8274*LCOH!$C$20</f>
        <v>204</v>
      </c>
      <c r="B8272">
        <f>'Profilo eolico'!B8274*LCOH!$C$21</f>
        <v>48.7</v>
      </c>
      <c r="C8272">
        <f>$P$35*'Profilo fotovoltaico'!B8274</f>
        <v>1500.3408862749011</v>
      </c>
      <c r="D8272">
        <f>$Q$37*'Profilo eolico'!B8274</f>
        <v>284.14671936275442</v>
      </c>
      <c r="E8272">
        <f>$P$39*'Profilo fotovoltaico'!B8274+'Approvvigionamento energia'!$Q$39*'Profilo eolico'!B8274</f>
        <v>588.19526109079106</v>
      </c>
      <c r="F8272">
        <f>$P$41*'Profilo fotovoltaico'!B8274+'Approvvigionamento energia'!$Q$41*'Profilo eolico'!B8274</f>
        <v>892.24380281882782</v>
      </c>
      <c r="G8272">
        <f>$P$43*'Profilo fotovoltaico'!B8274+'Approvvigionamento energia'!$Q$43*'Profilo eolico'!B8274</f>
        <v>1196.2923445468643</v>
      </c>
      <c r="H8272">
        <f t="shared" si="258"/>
        <v>1138.4335154826958</v>
      </c>
      <c r="I8272">
        <f>IF(LCOH!$C$28=Menu!$A$1,'Approvvigionamento energia'!C8272,0)+IF(LCOH!$C$28=Menu!$A$2,'Approvvigionamento energia'!D8272,0)+IF(LCOH!$C$28=Menu!$A$3,'Approvvigionamento energia'!E8272,0)+IF(LCOH!$C$28=Menu!$A$4,'Approvvigionamento energia'!F8272,0)+IF(LCOH!$C$28=Menu!$A$5,'Approvvigionamento energia'!G8272,0)+IF(LCOH!$C$28=Menu!$A$6,'Approvvigionamento energia'!H8272,0)</f>
        <v>892.24380281882782</v>
      </c>
      <c r="J8272">
        <f>'Approvvigionamento energia'!A8272+'Approvvigionamento energia'!B8272+'Approvvigionamento energia'!I8272</f>
        <v>1144.9438028188279</v>
      </c>
      <c r="K8272">
        <f>IF(MIN(LCOH!$C$18,J8272)&gt;=$P$48*LCOH!$C$18, MIN(LCOH!$C$18,J8272),0)</f>
        <v>1144.9438028188279</v>
      </c>
      <c r="L8272">
        <f t="shared" si="259"/>
        <v>0</v>
      </c>
      <c r="M8272">
        <f>K8272/LCOH!$C$18</f>
        <v>0.76329586854588527</v>
      </c>
      <c r="N8272">
        <f>K8272/LCOH!$C$34</f>
        <v>22.060574235430209</v>
      </c>
    </row>
    <row r="8273" spans="1:14" x14ac:dyDescent="0.35">
      <c r="A8273">
        <f>'Profilo fotovoltaico'!B8275*LCOH!$C$20</f>
        <v>27</v>
      </c>
      <c r="B8273">
        <f>'Profilo eolico'!B8275*LCOH!$C$21</f>
        <v>48.9</v>
      </c>
      <c r="C8273">
        <f>$P$35*'Profilo fotovoltaico'!B8275</f>
        <v>198.57452906579576</v>
      </c>
      <c r="D8273">
        <f>$Q$37*'Profilo eolico'!B8275</f>
        <v>285.31364634165686</v>
      </c>
      <c r="E8273">
        <f>$P$39*'Profilo fotovoltaico'!B8275+'Approvvigionamento energia'!$Q$39*'Profilo eolico'!B8275</f>
        <v>263.62886702269157</v>
      </c>
      <c r="F8273">
        <f>$P$41*'Profilo fotovoltaico'!B8275+'Approvvigionamento energia'!$Q$41*'Profilo eolico'!B8275</f>
        <v>241.94408770372632</v>
      </c>
      <c r="G8273">
        <f>$P$43*'Profilo fotovoltaico'!B8275+'Approvvigionamento energia'!$Q$43*'Profilo eolico'!B8275</f>
        <v>220.25930838476103</v>
      </c>
      <c r="H8273">
        <f t="shared" si="258"/>
        <v>1138.4335154826958</v>
      </c>
      <c r="I8273">
        <f>IF(LCOH!$C$28=Menu!$A$1,'Approvvigionamento energia'!C8273,0)+IF(LCOH!$C$28=Menu!$A$2,'Approvvigionamento energia'!D8273,0)+IF(LCOH!$C$28=Menu!$A$3,'Approvvigionamento energia'!E8273,0)+IF(LCOH!$C$28=Menu!$A$4,'Approvvigionamento energia'!F8273,0)+IF(LCOH!$C$28=Menu!$A$5,'Approvvigionamento energia'!G8273,0)+IF(LCOH!$C$28=Menu!$A$6,'Approvvigionamento energia'!H8273,0)</f>
        <v>241.94408770372632</v>
      </c>
      <c r="J8273">
        <f>'Approvvigionamento energia'!A8273+'Approvvigionamento energia'!B8273+'Approvvigionamento energia'!I8273</f>
        <v>317.84408770372636</v>
      </c>
      <c r="K8273">
        <f>IF(MIN(LCOH!$C$18,J8273)&gt;=$P$48*LCOH!$C$18, MIN(LCOH!$C$18,J8273),0)</f>
        <v>0</v>
      </c>
      <c r="L8273">
        <f t="shared" si="259"/>
        <v>317.84408770372636</v>
      </c>
      <c r="M8273">
        <f>K8273/LCOH!$C$18</f>
        <v>0</v>
      </c>
      <c r="N8273">
        <f>K8273/LCOH!$C$34</f>
        <v>0</v>
      </c>
    </row>
    <row r="8274" spans="1:14" x14ac:dyDescent="0.35">
      <c r="A8274">
        <f>'Profilo fotovoltaico'!B8276*LCOH!$C$20</f>
        <v>0</v>
      </c>
      <c r="B8274">
        <f>'Profilo eolico'!B8276*LCOH!$C$21</f>
        <v>45.900000000000006</v>
      </c>
      <c r="C8274">
        <f>$P$35*'Profilo fotovoltaico'!B8276</f>
        <v>0</v>
      </c>
      <c r="D8274">
        <f>$Q$37*'Profilo eolico'!B8276</f>
        <v>267.80974165811966</v>
      </c>
      <c r="E8274">
        <f>$P$39*'Profilo fotovoltaico'!B8276+'Approvvigionamento energia'!$Q$39*'Profilo eolico'!B8276</f>
        <v>200.85730624358976</v>
      </c>
      <c r="F8274">
        <f>$P$41*'Profilo fotovoltaico'!B8276+'Approvvigionamento energia'!$Q$41*'Profilo eolico'!B8276</f>
        <v>133.90487082905983</v>
      </c>
      <c r="G8274">
        <f>$P$43*'Profilo fotovoltaico'!B8276+'Approvvigionamento energia'!$Q$43*'Profilo eolico'!B8276</f>
        <v>66.952435414529916</v>
      </c>
      <c r="H8274">
        <f t="shared" si="258"/>
        <v>1138.4335154826958</v>
      </c>
      <c r="I8274">
        <f>IF(LCOH!$C$28=Menu!$A$1,'Approvvigionamento energia'!C8274,0)+IF(LCOH!$C$28=Menu!$A$2,'Approvvigionamento energia'!D8274,0)+IF(LCOH!$C$28=Menu!$A$3,'Approvvigionamento energia'!E8274,0)+IF(LCOH!$C$28=Menu!$A$4,'Approvvigionamento energia'!F8274,0)+IF(LCOH!$C$28=Menu!$A$5,'Approvvigionamento energia'!G8274,0)+IF(LCOH!$C$28=Menu!$A$6,'Approvvigionamento energia'!H8274,0)</f>
        <v>133.90487082905983</v>
      </c>
      <c r="J8274">
        <f>'Approvvigionamento energia'!A8274+'Approvvigionamento energia'!B8274+'Approvvigionamento energia'!I8274</f>
        <v>179.80487082905984</v>
      </c>
      <c r="K8274">
        <f>IF(MIN(LCOH!$C$18,J8274)&gt;=$P$48*LCOH!$C$18, MIN(LCOH!$C$18,J8274),0)</f>
        <v>0</v>
      </c>
      <c r="L8274">
        <f t="shared" si="259"/>
        <v>179.80487082905984</v>
      </c>
      <c r="M8274">
        <f>K8274/LCOH!$C$18</f>
        <v>0</v>
      </c>
      <c r="N8274">
        <f>K8274/LCOH!$C$34</f>
        <v>0</v>
      </c>
    </row>
    <row r="8275" spans="1:14" x14ac:dyDescent="0.35">
      <c r="A8275">
        <f>'Profilo fotovoltaico'!B8277*LCOH!$C$20</f>
        <v>0</v>
      </c>
      <c r="B8275">
        <f>'Profilo eolico'!B8277*LCOH!$C$21</f>
        <v>42.9</v>
      </c>
      <c r="C8275">
        <f>$P$35*'Profilo fotovoltaico'!B8277</f>
        <v>0</v>
      </c>
      <c r="D8275">
        <f>$Q$37*'Profilo eolico'!B8277</f>
        <v>250.30583697458243</v>
      </c>
      <c r="E8275">
        <f>$P$39*'Profilo fotovoltaico'!B8277+'Approvvigionamento energia'!$Q$39*'Profilo eolico'!B8277</f>
        <v>187.72937773093682</v>
      </c>
      <c r="F8275">
        <f>$P$41*'Profilo fotovoltaico'!B8277+'Approvvigionamento energia'!$Q$41*'Profilo eolico'!B8277</f>
        <v>125.15291848729122</v>
      </c>
      <c r="G8275">
        <f>$P$43*'Profilo fotovoltaico'!B8277+'Approvvigionamento energia'!$Q$43*'Profilo eolico'!B8277</f>
        <v>62.576459243645608</v>
      </c>
      <c r="H8275">
        <f t="shared" si="258"/>
        <v>1138.4335154826958</v>
      </c>
      <c r="I8275">
        <f>IF(LCOH!$C$28=Menu!$A$1,'Approvvigionamento energia'!C8275,0)+IF(LCOH!$C$28=Menu!$A$2,'Approvvigionamento energia'!D8275,0)+IF(LCOH!$C$28=Menu!$A$3,'Approvvigionamento energia'!E8275,0)+IF(LCOH!$C$28=Menu!$A$4,'Approvvigionamento energia'!F8275,0)+IF(LCOH!$C$28=Menu!$A$5,'Approvvigionamento energia'!G8275,0)+IF(LCOH!$C$28=Menu!$A$6,'Approvvigionamento energia'!H8275,0)</f>
        <v>125.15291848729122</v>
      </c>
      <c r="J8275">
        <f>'Approvvigionamento energia'!A8275+'Approvvigionamento energia'!B8275+'Approvvigionamento energia'!I8275</f>
        <v>168.05291848729121</v>
      </c>
      <c r="K8275">
        <f>IF(MIN(LCOH!$C$18,J8275)&gt;=$P$48*LCOH!$C$18, MIN(LCOH!$C$18,J8275),0)</f>
        <v>0</v>
      </c>
      <c r="L8275">
        <f t="shared" si="259"/>
        <v>168.05291848729121</v>
      </c>
      <c r="M8275">
        <f>K8275/LCOH!$C$18</f>
        <v>0</v>
      </c>
      <c r="N8275">
        <f>K8275/LCOH!$C$34</f>
        <v>0</v>
      </c>
    </row>
    <row r="8276" spans="1:14" x14ac:dyDescent="0.35">
      <c r="A8276">
        <f>'Profilo fotovoltaico'!B8278*LCOH!$C$20</f>
        <v>0</v>
      </c>
      <c r="B8276">
        <f>'Profilo eolico'!B8278*LCOH!$C$21</f>
        <v>44.8</v>
      </c>
      <c r="C8276">
        <f>$P$35*'Profilo fotovoltaico'!B8278</f>
        <v>0</v>
      </c>
      <c r="D8276">
        <f>$Q$37*'Profilo eolico'!B8278</f>
        <v>261.39164327415602</v>
      </c>
      <c r="E8276">
        <f>$P$39*'Profilo fotovoltaico'!B8278+'Approvvigionamento energia'!$Q$39*'Profilo eolico'!B8278</f>
        <v>196.043732455617</v>
      </c>
      <c r="F8276">
        <f>$P$41*'Profilo fotovoltaico'!B8278+'Approvvigionamento energia'!$Q$41*'Profilo eolico'!B8278</f>
        <v>130.69582163707801</v>
      </c>
      <c r="G8276">
        <f>$P$43*'Profilo fotovoltaico'!B8278+'Approvvigionamento energia'!$Q$43*'Profilo eolico'!B8278</f>
        <v>65.347910818539006</v>
      </c>
      <c r="H8276">
        <f t="shared" si="258"/>
        <v>1138.4335154826958</v>
      </c>
      <c r="I8276">
        <f>IF(LCOH!$C$28=Menu!$A$1,'Approvvigionamento energia'!C8276,0)+IF(LCOH!$C$28=Menu!$A$2,'Approvvigionamento energia'!D8276,0)+IF(LCOH!$C$28=Menu!$A$3,'Approvvigionamento energia'!E8276,0)+IF(LCOH!$C$28=Menu!$A$4,'Approvvigionamento energia'!F8276,0)+IF(LCOH!$C$28=Menu!$A$5,'Approvvigionamento energia'!G8276,0)+IF(LCOH!$C$28=Menu!$A$6,'Approvvigionamento energia'!H8276,0)</f>
        <v>130.69582163707801</v>
      </c>
      <c r="J8276">
        <f>'Approvvigionamento energia'!A8276+'Approvvigionamento energia'!B8276+'Approvvigionamento energia'!I8276</f>
        <v>175.495821637078</v>
      </c>
      <c r="K8276">
        <f>IF(MIN(LCOH!$C$18,J8276)&gt;=$P$48*LCOH!$C$18, MIN(LCOH!$C$18,J8276),0)</f>
        <v>0</v>
      </c>
      <c r="L8276">
        <f t="shared" si="259"/>
        <v>175.495821637078</v>
      </c>
      <c r="M8276">
        <f>K8276/LCOH!$C$18</f>
        <v>0</v>
      </c>
      <c r="N8276">
        <f>K8276/LCOH!$C$34</f>
        <v>0</v>
      </c>
    </row>
    <row r="8277" spans="1:14" x14ac:dyDescent="0.35">
      <c r="A8277">
        <f>'Profilo fotovoltaico'!B8279*LCOH!$C$20</f>
        <v>0</v>
      </c>
      <c r="B8277">
        <f>'Profilo eolico'!B8279*LCOH!$C$21</f>
        <v>53.6</v>
      </c>
      <c r="C8277">
        <f>$P$35*'Profilo fotovoltaico'!B8279</f>
        <v>0</v>
      </c>
      <c r="D8277">
        <f>$Q$37*'Profilo eolico'!B8279</f>
        <v>312.73643034586524</v>
      </c>
      <c r="E8277">
        <f>$P$39*'Profilo fotovoltaico'!B8279+'Approvvigionamento energia'!$Q$39*'Profilo eolico'!B8279</f>
        <v>234.55232275939892</v>
      </c>
      <c r="F8277">
        <f>$P$41*'Profilo fotovoltaico'!B8279+'Approvvigionamento energia'!$Q$41*'Profilo eolico'!B8279</f>
        <v>156.36821517293262</v>
      </c>
      <c r="G8277">
        <f>$P$43*'Profilo fotovoltaico'!B8279+'Approvvigionamento energia'!$Q$43*'Profilo eolico'!B8279</f>
        <v>78.184107586466311</v>
      </c>
      <c r="H8277">
        <f t="shared" si="258"/>
        <v>1138.4335154826958</v>
      </c>
      <c r="I8277">
        <f>IF(LCOH!$C$28=Menu!$A$1,'Approvvigionamento energia'!C8277,0)+IF(LCOH!$C$28=Menu!$A$2,'Approvvigionamento energia'!D8277,0)+IF(LCOH!$C$28=Menu!$A$3,'Approvvigionamento energia'!E8277,0)+IF(LCOH!$C$28=Menu!$A$4,'Approvvigionamento energia'!F8277,0)+IF(LCOH!$C$28=Menu!$A$5,'Approvvigionamento energia'!G8277,0)+IF(LCOH!$C$28=Menu!$A$6,'Approvvigionamento energia'!H8277,0)</f>
        <v>156.36821517293262</v>
      </c>
      <c r="J8277">
        <f>'Approvvigionamento energia'!A8277+'Approvvigionamento energia'!B8277+'Approvvigionamento energia'!I8277</f>
        <v>209.96821517293262</v>
      </c>
      <c r="K8277">
        <f>IF(MIN(LCOH!$C$18,J8277)&gt;=$P$48*LCOH!$C$18, MIN(LCOH!$C$18,J8277),0)</f>
        <v>0</v>
      </c>
      <c r="L8277">
        <f t="shared" si="259"/>
        <v>209.96821517293262</v>
      </c>
      <c r="M8277">
        <f>K8277/LCOH!$C$18</f>
        <v>0</v>
      </c>
      <c r="N8277">
        <f>K8277/LCOH!$C$34</f>
        <v>0</v>
      </c>
    </row>
    <row r="8278" spans="1:14" x14ac:dyDescent="0.35">
      <c r="A8278">
        <f>'Profilo fotovoltaico'!B8280*LCOH!$C$20</f>
        <v>0</v>
      </c>
      <c r="B8278">
        <f>'Profilo eolico'!B8280*LCOH!$C$21</f>
        <v>66.5</v>
      </c>
      <c r="C8278">
        <f>$P$35*'Profilo fotovoltaico'!B8280</f>
        <v>0</v>
      </c>
      <c r="D8278">
        <f>$Q$37*'Profilo eolico'!B8280</f>
        <v>388.00322048507536</v>
      </c>
      <c r="E8278">
        <f>$P$39*'Profilo fotovoltaico'!B8280+'Approvvigionamento energia'!$Q$39*'Profilo eolico'!B8280</f>
        <v>291.00241536380651</v>
      </c>
      <c r="F8278">
        <f>$P$41*'Profilo fotovoltaico'!B8280+'Approvvigionamento energia'!$Q$41*'Profilo eolico'!B8280</f>
        <v>194.00161024253768</v>
      </c>
      <c r="G8278">
        <f>$P$43*'Profilo fotovoltaico'!B8280+'Approvvigionamento energia'!$Q$43*'Profilo eolico'!B8280</f>
        <v>97.00080512126884</v>
      </c>
      <c r="H8278">
        <f t="shared" si="258"/>
        <v>1138.4335154826958</v>
      </c>
      <c r="I8278">
        <f>IF(LCOH!$C$28=Menu!$A$1,'Approvvigionamento energia'!C8278,0)+IF(LCOH!$C$28=Menu!$A$2,'Approvvigionamento energia'!D8278,0)+IF(LCOH!$C$28=Menu!$A$3,'Approvvigionamento energia'!E8278,0)+IF(LCOH!$C$28=Menu!$A$4,'Approvvigionamento energia'!F8278,0)+IF(LCOH!$C$28=Menu!$A$5,'Approvvigionamento energia'!G8278,0)+IF(LCOH!$C$28=Menu!$A$6,'Approvvigionamento energia'!H8278,0)</f>
        <v>194.00161024253768</v>
      </c>
      <c r="J8278">
        <f>'Approvvigionamento energia'!A8278+'Approvvigionamento energia'!B8278+'Approvvigionamento energia'!I8278</f>
        <v>260.50161024253771</v>
      </c>
      <c r="K8278">
        <f>IF(MIN(LCOH!$C$18,J8278)&gt;=$P$48*LCOH!$C$18, MIN(LCOH!$C$18,J8278),0)</f>
        <v>0</v>
      </c>
      <c r="L8278">
        <f t="shared" si="259"/>
        <v>260.50161024253771</v>
      </c>
      <c r="M8278">
        <f>K8278/LCOH!$C$18</f>
        <v>0</v>
      </c>
      <c r="N8278">
        <f>K8278/LCOH!$C$34</f>
        <v>0</v>
      </c>
    </row>
    <row r="8279" spans="1:14" x14ac:dyDescent="0.35">
      <c r="A8279">
        <f>'Profilo fotovoltaico'!B8281*LCOH!$C$20</f>
        <v>0</v>
      </c>
      <c r="B8279">
        <f>'Profilo eolico'!B8281*LCOH!$C$21</f>
        <v>78.7</v>
      </c>
      <c r="C8279">
        <f>$P$35*'Profilo fotovoltaico'!B8281</f>
        <v>0</v>
      </c>
      <c r="D8279">
        <f>$Q$37*'Profilo eolico'!B8281</f>
        <v>459.18576619812677</v>
      </c>
      <c r="E8279">
        <f>$P$39*'Profilo fotovoltaico'!B8281+'Approvvigionamento energia'!$Q$39*'Profilo eolico'!B8281</f>
        <v>344.38932464859505</v>
      </c>
      <c r="F8279">
        <f>$P$41*'Profilo fotovoltaico'!B8281+'Approvvigionamento energia'!$Q$41*'Profilo eolico'!B8281</f>
        <v>229.59288309906339</v>
      </c>
      <c r="G8279">
        <f>$P$43*'Profilo fotovoltaico'!B8281+'Approvvigionamento energia'!$Q$43*'Profilo eolico'!B8281</f>
        <v>114.79644154953169</v>
      </c>
      <c r="H8279">
        <f t="shared" si="258"/>
        <v>1138.4335154826958</v>
      </c>
      <c r="I8279">
        <f>IF(LCOH!$C$28=Menu!$A$1,'Approvvigionamento energia'!C8279,0)+IF(LCOH!$C$28=Menu!$A$2,'Approvvigionamento energia'!D8279,0)+IF(LCOH!$C$28=Menu!$A$3,'Approvvigionamento energia'!E8279,0)+IF(LCOH!$C$28=Menu!$A$4,'Approvvigionamento energia'!F8279,0)+IF(LCOH!$C$28=Menu!$A$5,'Approvvigionamento energia'!G8279,0)+IF(LCOH!$C$28=Menu!$A$6,'Approvvigionamento energia'!H8279,0)</f>
        <v>229.59288309906339</v>
      </c>
      <c r="J8279">
        <f>'Approvvigionamento energia'!A8279+'Approvvigionamento energia'!B8279+'Approvvigionamento energia'!I8279</f>
        <v>308.29288309906337</v>
      </c>
      <c r="K8279">
        <f>IF(MIN(LCOH!$C$18,J8279)&gt;=$P$48*LCOH!$C$18, MIN(LCOH!$C$18,J8279),0)</f>
        <v>0</v>
      </c>
      <c r="L8279">
        <f t="shared" si="259"/>
        <v>308.29288309906337</v>
      </c>
      <c r="M8279">
        <f>K8279/LCOH!$C$18</f>
        <v>0</v>
      </c>
      <c r="N8279">
        <f>K8279/LCOH!$C$34</f>
        <v>0</v>
      </c>
    </row>
    <row r="8280" spans="1:14" x14ac:dyDescent="0.35">
      <c r="A8280">
        <f>'Profilo fotovoltaico'!B8282*LCOH!$C$20</f>
        <v>0</v>
      </c>
      <c r="B8280">
        <f>'Profilo eolico'!B8282*LCOH!$C$21</f>
        <v>84.4</v>
      </c>
      <c r="C8280">
        <f>$P$35*'Profilo fotovoltaico'!B8282</f>
        <v>0</v>
      </c>
      <c r="D8280">
        <f>$Q$37*'Profilo eolico'!B8282</f>
        <v>492.44318509684751</v>
      </c>
      <c r="E8280">
        <f>$P$39*'Profilo fotovoltaico'!B8282+'Approvvigionamento energia'!$Q$39*'Profilo eolico'!B8282</f>
        <v>369.33238882263561</v>
      </c>
      <c r="F8280">
        <f>$P$41*'Profilo fotovoltaico'!B8282+'Approvvigionamento energia'!$Q$41*'Profilo eolico'!B8282</f>
        <v>246.22159254842376</v>
      </c>
      <c r="G8280">
        <f>$P$43*'Profilo fotovoltaico'!B8282+'Approvvigionamento energia'!$Q$43*'Profilo eolico'!B8282</f>
        <v>123.11079627421188</v>
      </c>
      <c r="H8280">
        <f t="shared" si="258"/>
        <v>1138.4335154826958</v>
      </c>
      <c r="I8280">
        <f>IF(LCOH!$C$28=Menu!$A$1,'Approvvigionamento energia'!C8280,0)+IF(LCOH!$C$28=Menu!$A$2,'Approvvigionamento energia'!D8280,0)+IF(LCOH!$C$28=Menu!$A$3,'Approvvigionamento energia'!E8280,0)+IF(LCOH!$C$28=Menu!$A$4,'Approvvigionamento energia'!F8280,0)+IF(LCOH!$C$28=Menu!$A$5,'Approvvigionamento energia'!G8280,0)+IF(LCOH!$C$28=Menu!$A$6,'Approvvigionamento energia'!H8280,0)</f>
        <v>246.22159254842376</v>
      </c>
      <c r="J8280">
        <f>'Approvvigionamento energia'!A8280+'Approvvigionamento energia'!B8280+'Approvvigionamento energia'!I8280</f>
        <v>330.62159254842379</v>
      </c>
      <c r="K8280">
        <f>IF(MIN(LCOH!$C$18,J8280)&gt;=$P$48*LCOH!$C$18, MIN(LCOH!$C$18,J8280),0)</f>
        <v>0</v>
      </c>
      <c r="L8280">
        <f t="shared" si="259"/>
        <v>330.62159254842379</v>
      </c>
      <c r="M8280">
        <f>K8280/LCOH!$C$18</f>
        <v>0</v>
      </c>
      <c r="N8280">
        <f>K8280/LCOH!$C$34</f>
        <v>0</v>
      </c>
    </row>
    <row r="8281" spans="1:14" x14ac:dyDescent="0.35">
      <c r="A8281">
        <f>'Profilo fotovoltaico'!B8283*LCOH!$C$20</f>
        <v>0</v>
      </c>
      <c r="B8281">
        <f>'Profilo eolico'!B8283*LCOH!$C$21</f>
        <v>83.6</v>
      </c>
      <c r="C8281">
        <f>$P$35*'Profilo fotovoltaico'!B8283</f>
        <v>0</v>
      </c>
      <c r="D8281">
        <f>$Q$37*'Profilo eolico'!B8283</f>
        <v>487.77547718123753</v>
      </c>
      <c r="E8281">
        <f>$P$39*'Profilo fotovoltaico'!B8283+'Approvvigionamento energia'!$Q$39*'Profilo eolico'!B8283</f>
        <v>365.83160788592812</v>
      </c>
      <c r="F8281">
        <f>$P$41*'Profilo fotovoltaico'!B8283+'Approvvigionamento energia'!$Q$41*'Profilo eolico'!B8283</f>
        <v>243.88773859061877</v>
      </c>
      <c r="G8281">
        <f>$P$43*'Profilo fotovoltaico'!B8283+'Approvvigionamento energia'!$Q$43*'Profilo eolico'!B8283</f>
        <v>121.94386929530938</v>
      </c>
      <c r="H8281">
        <f t="shared" si="258"/>
        <v>1138.4335154826958</v>
      </c>
      <c r="I8281">
        <f>IF(LCOH!$C$28=Menu!$A$1,'Approvvigionamento energia'!C8281,0)+IF(LCOH!$C$28=Menu!$A$2,'Approvvigionamento energia'!D8281,0)+IF(LCOH!$C$28=Menu!$A$3,'Approvvigionamento energia'!E8281,0)+IF(LCOH!$C$28=Menu!$A$4,'Approvvigionamento energia'!F8281,0)+IF(LCOH!$C$28=Menu!$A$5,'Approvvigionamento energia'!G8281,0)+IF(LCOH!$C$28=Menu!$A$6,'Approvvigionamento energia'!H8281,0)</f>
        <v>243.88773859061877</v>
      </c>
      <c r="J8281">
        <f>'Approvvigionamento energia'!A8281+'Approvvigionamento energia'!B8281+'Approvvigionamento energia'!I8281</f>
        <v>327.48773859061873</v>
      </c>
      <c r="K8281">
        <f>IF(MIN(LCOH!$C$18,J8281)&gt;=$P$48*LCOH!$C$18, MIN(LCOH!$C$18,J8281),0)</f>
        <v>0</v>
      </c>
      <c r="L8281">
        <f t="shared" si="259"/>
        <v>327.48773859061873</v>
      </c>
      <c r="M8281">
        <f>K8281/LCOH!$C$18</f>
        <v>0</v>
      </c>
      <c r="N8281">
        <f>K8281/LCOH!$C$34</f>
        <v>0</v>
      </c>
    </row>
    <row r="8282" spans="1:14" x14ac:dyDescent="0.35">
      <c r="A8282">
        <f>'Profilo fotovoltaico'!B8284*LCOH!$C$20</f>
        <v>0</v>
      </c>
      <c r="B8282">
        <f>'Profilo eolico'!B8284*LCOH!$C$21</f>
        <v>79.399999999999991</v>
      </c>
      <c r="C8282">
        <f>$P$35*'Profilo fotovoltaico'!B8284</f>
        <v>0</v>
      </c>
      <c r="D8282">
        <f>$Q$37*'Profilo eolico'!B8284</f>
        <v>463.27001062428542</v>
      </c>
      <c r="E8282">
        <f>$P$39*'Profilo fotovoltaico'!B8284+'Approvvigionamento energia'!$Q$39*'Profilo eolico'!B8284</f>
        <v>347.45250796821404</v>
      </c>
      <c r="F8282">
        <f>$P$41*'Profilo fotovoltaico'!B8284+'Approvvigionamento energia'!$Q$41*'Profilo eolico'!B8284</f>
        <v>231.63500531214271</v>
      </c>
      <c r="G8282">
        <f>$P$43*'Profilo fotovoltaico'!B8284+'Approvvigionamento energia'!$Q$43*'Profilo eolico'!B8284</f>
        <v>115.81750265607135</v>
      </c>
      <c r="H8282">
        <f t="shared" si="258"/>
        <v>1138.4335154826958</v>
      </c>
      <c r="I8282">
        <f>IF(LCOH!$C$28=Menu!$A$1,'Approvvigionamento energia'!C8282,0)+IF(LCOH!$C$28=Menu!$A$2,'Approvvigionamento energia'!D8282,0)+IF(LCOH!$C$28=Menu!$A$3,'Approvvigionamento energia'!E8282,0)+IF(LCOH!$C$28=Menu!$A$4,'Approvvigionamento energia'!F8282,0)+IF(LCOH!$C$28=Menu!$A$5,'Approvvigionamento energia'!G8282,0)+IF(LCOH!$C$28=Menu!$A$6,'Approvvigionamento energia'!H8282,0)</f>
        <v>231.63500531214271</v>
      </c>
      <c r="J8282">
        <f>'Approvvigionamento energia'!A8282+'Approvvigionamento energia'!B8282+'Approvvigionamento energia'!I8282</f>
        <v>311.03500531214269</v>
      </c>
      <c r="K8282">
        <f>IF(MIN(LCOH!$C$18,J8282)&gt;=$P$48*LCOH!$C$18, MIN(LCOH!$C$18,J8282),0)</f>
        <v>0</v>
      </c>
      <c r="L8282">
        <f t="shared" si="259"/>
        <v>311.03500531214269</v>
      </c>
      <c r="M8282">
        <f>K8282/LCOH!$C$18</f>
        <v>0</v>
      </c>
      <c r="N8282">
        <f>K8282/LCOH!$C$34</f>
        <v>0</v>
      </c>
    </row>
    <row r="8283" spans="1:14" x14ac:dyDescent="0.35">
      <c r="A8283">
        <f>'Profilo fotovoltaico'!B8285*LCOH!$C$20</f>
        <v>0</v>
      </c>
      <c r="B8283">
        <f>'Profilo eolico'!B8285*LCOH!$C$21</f>
        <v>75.399999999999991</v>
      </c>
      <c r="C8283">
        <f>$P$35*'Profilo fotovoltaico'!B8285</f>
        <v>0</v>
      </c>
      <c r="D8283">
        <f>$Q$37*'Profilo eolico'!B8285</f>
        <v>439.93147104623574</v>
      </c>
      <c r="E8283">
        <f>$P$39*'Profilo fotovoltaico'!B8285+'Approvvigionamento energia'!$Q$39*'Profilo eolico'!B8285</f>
        <v>329.94860328467678</v>
      </c>
      <c r="F8283">
        <f>$P$41*'Profilo fotovoltaico'!B8285+'Approvvigionamento energia'!$Q$41*'Profilo eolico'!B8285</f>
        <v>219.96573552311787</v>
      </c>
      <c r="G8283">
        <f>$P$43*'Profilo fotovoltaico'!B8285+'Approvvigionamento energia'!$Q$43*'Profilo eolico'!B8285</f>
        <v>109.98286776155894</v>
      </c>
      <c r="H8283">
        <f t="shared" si="258"/>
        <v>1138.4335154826958</v>
      </c>
      <c r="I8283">
        <f>IF(LCOH!$C$28=Menu!$A$1,'Approvvigionamento energia'!C8283,0)+IF(LCOH!$C$28=Menu!$A$2,'Approvvigionamento energia'!D8283,0)+IF(LCOH!$C$28=Menu!$A$3,'Approvvigionamento energia'!E8283,0)+IF(LCOH!$C$28=Menu!$A$4,'Approvvigionamento energia'!F8283,0)+IF(LCOH!$C$28=Menu!$A$5,'Approvvigionamento energia'!G8283,0)+IF(LCOH!$C$28=Menu!$A$6,'Approvvigionamento energia'!H8283,0)</f>
        <v>219.96573552311787</v>
      </c>
      <c r="J8283">
        <f>'Approvvigionamento energia'!A8283+'Approvvigionamento energia'!B8283+'Approvvigionamento energia'!I8283</f>
        <v>295.36573552311785</v>
      </c>
      <c r="K8283">
        <f>IF(MIN(LCOH!$C$18,J8283)&gt;=$P$48*LCOH!$C$18, MIN(LCOH!$C$18,J8283),0)</f>
        <v>0</v>
      </c>
      <c r="L8283">
        <f t="shared" si="259"/>
        <v>295.36573552311785</v>
      </c>
      <c r="M8283">
        <f>K8283/LCOH!$C$18</f>
        <v>0</v>
      </c>
      <c r="N8283">
        <f>K8283/LCOH!$C$34</f>
        <v>0</v>
      </c>
    </row>
    <row r="8284" spans="1:14" x14ac:dyDescent="0.35">
      <c r="A8284">
        <f>'Profilo fotovoltaico'!B8286*LCOH!$C$20</f>
        <v>0</v>
      </c>
      <c r="B8284">
        <f>'Profilo eolico'!B8286*LCOH!$C$21</f>
        <v>73.7</v>
      </c>
      <c r="C8284">
        <f>$P$35*'Profilo fotovoltaico'!B8286</f>
        <v>0</v>
      </c>
      <c r="D8284">
        <f>$Q$37*'Profilo eolico'!B8286</f>
        <v>430.01259172556468</v>
      </c>
      <c r="E8284">
        <f>$P$39*'Profilo fotovoltaico'!B8286+'Approvvigionamento energia'!$Q$39*'Profilo eolico'!B8286</f>
        <v>322.50944379417348</v>
      </c>
      <c r="F8284">
        <f>$P$41*'Profilo fotovoltaico'!B8286+'Approvvigionamento energia'!$Q$41*'Profilo eolico'!B8286</f>
        <v>215.00629586278234</v>
      </c>
      <c r="G8284">
        <f>$P$43*'Profilo fotovoltaico'!B8286+'Approvvigionamento energia'!$Q$43*'Profilo eolico'!B8286</f>
        <v>107.50314793139117</v>
      </c>
      <c r="H8284">
        <f t="shared" si="258"/>
        <v>1138.4335154826958</v>
      </c>
      <c r="I8284">
        <f>IF(LCOH!$C$28=Menu!$A$1,'Approvvigionamento energia'!C8284,0)+IF(LCOH!$C$28=Menu!$A$2,'Approvvigionamento energia'!D8284,0)+IF(LCOH!$C$28=Menu!$A$3,'Approvvigionamento energia'!E8284,0)+IF(LCOH!$C$28=Menu!$A$4,'Approvvigionamento energia'!F8284,0)+IF(LCOH!$C$28=Menu!$A$5,'Approvvigionamento energia'!G8284,0)+IF(LCOH!$C$28=Menu!$A$6,'Approvvigionamento energia'!H8284,0)</f>
        <v>215.00629586278234</v>
      </c>
      <c r="J8284">
        <f>'Approvvigionamento energia'!A8284+'Approvvigionamento energia'!B8284+'Approvvigionamento energia'!I8284</f>
        <v>288.70629586278233</v>
      </c>
      <c r="K8284">
        <f>IF(MIN(LCOH!$C$18,J8284)&gt;=$P$48*LCOH!$C$18, MIN(LCOH!$C$18,J8284),0)</f>
        <v>0</v>
      </c>
      <c r="L8284">
        <f t="shared" si="259"/>
        <v>288.70629586278233</v>
      </c>
      <c r="M8284">
        <f>K8284/LCOH!$C$18</f>
        <v>0</v>
      </c>
      <c r="N8284">
        <f>K8284/LCOH!$C$34</f>
        <v>0</v>
      </c>
    </row>
    <row r="8285" spans="1:14" x14ac:dyDescent="0.35">
      <c r="A8285">
        <f>'Profilo fotovoltaico'!B8287*LCOH!$C$20</f>
        <v>0</v>
      </c>
      <c r="B8285">
        <f>'Profilo eolico'!B8287*LCOH!$C$21</f>
        <v>71.3</v>
      </c>
      <c r="C8285">
        <f>$P$35*'Profilo fotovoltaico'!B8287</f>
        <v>0</v>
      </c>
      <c r="D8285">
        <f>$Q$37*'Profilo eolico'!B8287</f>
        <v>416.0094679787349</v>
      </c>
      <c r="E8285">
        <f>$P$39*'Profilo fotovoltaico'!B8287+'Approvvigionamento energia'!$Q$39*'Profilo eolico'!B8287</f>
        <v>312.00710098405119</v>
      </c>
      <c r="F8285">
        <f>$P$41*'Profilo fotovoltaico'!B8287+'Approvvigionamento energia'!$Q$41*'Profilo eolico'!B8287</f>
        <v>208.00473398936745</v>
      </c>
      <c r="G8285">
        <f>$P$43*'Profilo fotovoltaico'!B8287+'Approvvigionamento energia'!$Q$43*'Profilo eolico'!B8287</f>
        <v>104.00236699468373</v>
      </c>
      <c r="H8285">
        <f t="shared" si="258"/>
        <v>1138.4335154826958</v>
      </c>
      <c r="I8285">
        <f>IF(LCOH!$C$28=Menu!$A$1,'Approvvigionamento energia'!C8285,0)+IF(LCOH!$C$28=Menu!$A$2,'Approvvigionamento energia'!D8285,0)+IF(LCOH!$C$28=Menu!$A$3,'Approvvigionamento energia'!E8285,0)+IF(LCOH!$C$28=Menu!$A$4,'Approvvigionamento energia'!F8285,0)+IF(LCOH!$C$28=Menu!$A$5,'Approvvigionamento energia'!G8285,0)+IF(LCOH!$C$28=Menu!$A$6,'Approvvigionamento energia'!H8285,0)</f>
        <v>208.00473398936745</v>
      </c>
      <c r="J8285">
        <f>'Approvvigionamento energia'!A8285+'Approvvigionamento energia'!B8285+'Approvvigionamento energia'!I8285</f>
        <v>279.30473398936743</v>
      </c>
      <c r="K8285">
        <f>IF(MIN(LCOH!$C$18,J8285)&gt;=$P$48*LCOH!$C$18, MIN(LCOH!$C$18,J8285),0)</f>
        <v>0</v>
      </c>
      <c r="L8285">
        <f t="shared" si="259"/>
        <v>279.30473398936743</v>
      </c>
      <c r="M8285">
        <f>K8285/LCOH!$C$18</f>
        <v>0</v>
      </c>
      <c r="N8285">
        <f>K8285/LCOH!$C$34</f>
        <v>0</v>
      </c>
    </row>
    <row r="8286" spans="1:14" x14ac:dyDescent="0.35">
      <c r="A8286">
        <f>'Profilo fotovoltaico'!B8288*LCOH!$C$20</f>
        <v>0</v>
      </c>
      <c r="B8286">
        <f>'Profilo eolico'!B8288*LCOH!$C$21</f>
        <v>68.900000000000006</v>
      </c>
      <c r="C8286">
        <f>$P$35*'Profilo fotovoltaico'!B8288</f>
        <v>0</v>
      </c>
      <c r="D8286">
        <f>$Q$37*'Profilo eolico'!B8288</f>
        <v>402.00634423190513</v>
      </c>
      <c r="E8286">
        <f>$P$39*'Profilo fotovoltaico'!B8288+'Approvvigionamento energia'!$Q$39*'Profilo eolico'!B8288</f>
        <v>301.50475817392885</v>
      </c>
      <c r="F8286">
        <f>$P$41*'Profilo fotovoltaico'!B8288+'Approvvigionamento energia'!$Q$41*'Profilo eolico'!B8288</f>
        <v>201.00317211595257</v>
      </c>
      <c r="G8286">
        <f>$P$43*'Profilo fotovoltaico'!B8288+'Approvvigionamento energia'!$Q$43*'Profilo eolico'!B8288</f>
        <v>100.50158605797628</v>
      </c>
      <c r="H8286">
        <f t="shared" si="258"/>
        <v>1138.4335154826958</v>
      </c>
      <c r="I8286">
        <f>IF(LCOH!$C$28=Menu!$A$1,'Approvvigionamento energia'!C8286,0)+IF(LCOH!$C$28=Menu!$A$2,'Approvvigionamento energia'!D8286,0)+IF(LCOH!$C$28=Menu!$A$3,'Approvvigionamento energia'!E8286,0)+IF(LCOH!$C$28=Menu!$A$4,'Approvvigionamento energia'!F8286,0)+IF(LCOH!$C$28=Menu!$A$5,'Approvvigionamento energia'!G8286,0)+IF(LCOH!$C$28=Menu!$A$6,'Approvvigionamento energia'!H8286,0)</f>
        <v>201.00317211595257</v>
      </c>
      <c r="J8286">
        <f>'Approvvigionamento energia'!A8286+'Approvvigionamento energia'!B8286+'Approvvigionamento energia'!I8286</f>
        <v>269.90317211595254</v>
      </c>
      <c r="K8286">
        <f>IF(MIN(LCOH!$C$18,J8286)&gt;=$P$48*LCOH!$C$18, MIN(LCOH!$C$18,J8286),0)</f>
        <v>0</v>
      </c>
      <c r="L8286">
        <f t="shared" si="259"/>
        <v>269.90317211595254</v>
      </c>
      <c r="M8286">
        <f>K8286/LCOH!$C$18</f>
        <v>0</v>
      </c>
      <c r="N8286">
        <f>K8286/LCOH!$C$34</f>
        <v>0</v>
      </c>
    </row>
    <row r="8287" spans="1:14" x14ac:dyDescent="0.35">
      <c r="A8287">
        <f>'Profilo fotovoltaico'!B8289*LCOH!$C$20</f>
        <v>0</v>
      </c>
      <c r="B8287">
        <f>'Profilo eolico'!B8289*LCOH!$C$21</f>
        <v>70</v>
      </c>
      <c r="C8287">
        <f>$P$35*'Profilo fotovoltaico'!B8289</f>
        <v>0</v>
      </c>
      <c r="D8287">
        <f>$Q$37*'Profilo eolico'!B8289</f>
        <v>408.42444261586883</v>
      </c>
      <c r="E8287">
        <f>$P$39*'Profilo fotovoltaico'!B8289+'Approvvigionamento energia'!$Q$39*'Profilo eolico'!B8289</f>
        <v>306.31833196190161</v>
      </c>
      <c r="F8287">
        <f>$P$41*'Profilo fotovoltaico'!B8289+'Approvvigionamento energia'!$Q$41*'Profilo eolico'!B8289</f>
        <v>204.21222130793441</v>
      </c>
      <c r="G8287">
        <f>$P$43*'Profilo fotovoltaico'!B8289+'Approvvigionamento energia'!$Q$43*'Profilo eolico'!B8289</f>
        <v>102.10611065396721</v>
      </c>
      <c r="H8287">
        <f t="shared" si="258"/>
        <v>1138.4335154826958</v>
      </c>
      <c r="I8287">
        <f>IF(LCOH!$C$28=Menu!$A$1,'Approvvigionamento energia'!C8287,0)+IF(LCOH!$C$28=Menu!$A$2,'Approvvigionamento energia'!D8287,0)+IF(LCOH!$C$28=Menu!$A$3,'Approvvigionamento energia'!E8287,0)+IF(LCOH!$C$28=Menu!$A$4,'Approvvigionamento energia'!F8287,0)+IF(LCOH!$C$28=Menu!$A$5,'Approvvigionamento energia'!G8287,0)+IF(LCOH!$C$28=Menu!$A$6,'Approvvigionamento energia'!H8287,0)</f>
        <v>204.21222130793441</v>
      </c>
      <c r="J8287">
        <f>'Approvvigionamento energia'!A8287+'Approvvigionamento energia'!B8287+'Approvvigionamento energia'!I8287</f>
        <v>274.21222130793444</v>
      </c>
      <c r="K8287">
        <f>IF(MIN(LCOH!$C$18,J8287)&gt;=$P$48*LCOH!$C$18, MIN(LCOH!$C$18,J8287),0)</f>
        <v>0</v>
      </c>
      <c r="L8287">
        <f t="shared" si="259"/>
        <v>274.21222130793444</v>
      </c>
      <c r="M8287">
        <f>K8287/LCOH!$C$18</f>
        <v>0</v>
      </c>
      <c r="N8287">
        <f>K8287/LCOH!$C$34</f>
        <v>0</v>
      </c>
    </row>
    <row r="8288" spans="1:14" x14ac:dyDescent="0.35">
      <c r="A8288">
        <f>'Profilo fotovoltaico'!B8290*LCOH!$C$20</f>
        <v>7</v>
      </c>
      <c r="B8288">
        <f>'Profilo eolico'!B8290*LCOH!$C$21</f>
        <v>76.099999999999994</v>
      </c>
      <c r="C8288">
        <f>$P$35*'Profilo fotovoltaico'!B8290</f>
        <v>51.482285313354453</v>
      </c>
      <c r="D8288">
        <f>$Q$37*'Profilo eolico'!B8290</f>
        <v>444.0157154723945</v>
      </c>
      <c r="E8288">
        <f>$P$39*'Profilo fotovoltaico'!B8290+'Approvvigionamento energia'!$Q$39*'Profilo eolico'!B8290</f>
        <v>345.88235793263442</v>
      </c>
      <c r="F8288">
        <f>$P$41*'Profilo fotovoltaico'!B8290+'Approvvigionamento energia'!$Q$41*'Profilo eolico'!B8290</f>
        <v>247.74900039287448</v>
      </c>
      <c r="G8288">
        <f>$P$43*'Profilo fotovoltaico'!B8290+'Approvvigionamento energia'!$Q$43*'Profilo eolico'!B8290</f>
        <v>149.61564285311448</v>
      </c>
      <c r="H8288">
        <f t="shared" si="258"/>
        <v>1138.4335154826958</v>
      </c>
      <c r="I8288">
        <f>IF(LCOH!$C$28=Menu!$A$1,'Approvvigionamento energia'!C8288,0)+IF(LCOH!$C$28=Menu!$A$2,'Approvvigionamento energia'!D8288,0)+IF(LCOH!$C$28=Menu!$A$3,'Approvvigionamento energia'!E8288,0)+IF(LCOH!$C$28=Menu!$A$4,'Approvvigionamento energia'!F8288,0)+IF(LCOH!$C$28=Menu!$A$5,'Approvvigionamento energia'!G8288,0)+IF(LCOH!$C$28=Menu!$A$6,'Approvvigionamento energia'!H8288,0)</f>
        <v>247.74900039287448</v>
      </c>
      <c r="J8288">
        <f>'Approvvigionamento energia'!A8288+'Approvvigionamento energia'!B8288+'Approvvigionamento energia'!I8288</f>
        <v>330.84900039287447</v>
      </c>
      <c r="K8288">
        <f>IF(MIN(LCOH!$C$18,J8288)&gt;=$P$48*LCOH!$C$18, MIN(LCOH!$C$18,J8288),0)</f>
        <v>0</v>
      </c>
      <c r="L8288">
        <f t="shared" si="259"/>
        <v>330.84900039287447</v>
      </c>
      <c r="M8288">
        <f>K8288/LCOH!$C$18</f>
        <v>0</v>
      </c>
      <c r="N8288">
        <f>K8288/LCOH!$C$34</f>
        <v>0</v>
      </c>
    </row>
    <row r="8289" spans="1:14" x14ac:dyDescent="0.35">
      <c r="A8289">
        <f>'Profilo fotovoltaico'!B8291*LCOH!$C$20</f>
        <v>82</v>
      </c>
      <c r="B8289">
        <f>'Profilo eolico'!B8291*LCOH!$C$21</f>
        <v>78.3</v>
      </c>
      <c r="C8289">
        <f>$P$35*'Profilo fotovoltaico'!B8291</f>
        <v>603.07819938500938</v>
      </c>
      <c r="D8289">
        <f>$Q$37*'Profilo eolico'!B8291</f>
        <v>456.85191224032172</v>
      </c>
      <c r="E8289">
        <f>$P$39*'Profilo fotovoltaico'!B8291+'Approvvigionamento energia'!$Q$39*'Profilo eolico'!B8291</f>
        <v>493.40848402649362</v>
      </c>
      <c r="F8289">
        <f>$P$41*'Profilo fotovoltaico'!B8291+'Approvvigionamento energia'!$Q$41*'Profilo eolico'!B8291</f>
        <v>529.96505581266558</v>
      </c>
      <c r="G8289">
        <f>$P$43*'Profilo fotovoltaico'!B8291+'Approvvigionamento energia'!$Q$43*'Profilo eolico'!B8291</f>
        <v>566.52162759883743</v>
      </c>
      <c r="H8289">
        <f t="shared" si="258"/>
        <v>1138.4335154826958</v>
      </c>
      <c r="I8289">
        <f>IF(LCOH!$C$28=Menu!$A$1,'Approvvigionamento energia'!C8289,0)+IF(LCOH!$C$28=Menu!$A$2,'Approvvigionamento energia'!D8289,0)+IF(LCOH!$C$28=Menu!$A$3,'Approvvigionamento energia'!E8289,0)+IF(LCOH!$C$28=Menu!$A$4,'Approvvigionamento energia'!F8289,0)+IF(LCOH!$C$28=Menu!$A$5,'Approvvigionamento energia'!G8289,0)+IF(LCOH!$C$28=Menu!$A$6,'Approvvigionamento energia'!H8289,0)</f>
        <v>529.96505581266558</v>
      </c>
      <c r="J8289">
        <f>'Approvvigionamento energia'!A8289+'Approvvigionamento energia'!B8289+'Approvvigionamento energia'!I8289</f>
        <v>690.26505581266565</v>
      </c>
      <c r="K8289">
        <f>IF(MIN(LCOH!$C$18,J8289)&gt;=$P$48*LCOH!$C$18, MIN(LCOH!$C$18,J8289),0)</f>
        <v>690.26505581266565</v>
      </c>
      <c r="L8289">
        <f t="shared" si="259"/>
        <v>0</v>
      </c>
      <c r="M8289">
        <f>K8289/LCOH!$C$18</f>
        <v>0.46017670387511045</v>
      </c>
      <c r="N8289">
        <f>K8289/LCOH!$C$34</f>
        <v>13.299904736274868</v>
      </c>
    </row>
    <row r="8290" spans="1:14" x14ac:dyDescent="0.35">
      <c r="A8290">
        <f>'Profilo fotovoltaico'!B8292*LCOH!$C$20</f>
        <v>189</v>
      </c>
      <c r="B8290">
        <f>'Profilo eolico'!B8292*LCOH!$C$21</f>
        <v>68</v>
      </c>
      <c r="C8290">
        <f>$P$35*'Profilo fotovoltaico'!B8292</f>
        <v>1390.0217034605703</v>
      </c>
      <c r="D8290">
        <f>$Q$37*'Profilo eolico'!B8292</f>
        <v>396.75517282684399</v>
      </c>
      <c r="E8290">
        <f>$P$39*'Profilo fotovoltaico'!B8292+'Approvvigionamento energia'!$Q$39*'Profilo eolico'!B8292</f>
        <v>645.07180548527549</v>
      </c>
      <c r="F8290">
        <f>$P$41*'Profilo fotovoltaico'!B8292+'Approvvigionamento energia'!$Q$41*'Profilo eolico'!B8292</f>
        <v>893.38843814370716</v>
      </c>
      <c r="G8290">
        <f>$P$43*'Profilo fotovoltaico'!B8292+'Approvvigionamento energia'!$Q$43*'Profilo eolico'!B8292</f>
        <v>1141.7050708021386</v>
      </c>
      <c r="H8290">
        <f t="shared" si="258"/>
        <v>1138.4335154826958</v>
      </c>
      <c r="I8290">
        <f>IF(LCOH!$C$28=Menu!$A$1,'Approvvigionamento energia'!C8290,0)+IF(LCOH!$C$28=Menu!$A$2,'Approvvigionamento energia'!D8290,0)+IF(LCOH!$C$28=Menu!$A$3,'Approvvigionamento energia'!E8290,0)+IF(LCOH!$C$28=Menu!$A$4,'Approvvigionamento energia'!F8290,0)+IF(LCOH!$C$28=Menu!$A$5,'Approvvigionamento energia'!G8290,0)+IF(LCOH!$C$28=Menu!$A$6,'Approvvigionamento energia'!H8290,0)</f>
        <v>893.38843814370716</v>
      </c>
      <c r="J8290">
        <f>'Approvvigionamento energia'!A8290+'Approvvigionamento energia'!B8290+'Approvvigionamento energia'!I8290</f>
        <v>1150.3884381437072</v>
      </c>
      <c r="K8290">
        <f>IF(MIN(LCOH!$C$18,J8290)&gt;=$P$48*LCOH!$C$18, MIN(LCOH!$C$18,J8290),0)</f>
        <v>1150.3884381437072</v>
      </c>
      <c r="L8290">
        <f t="shared" si="259"/>
        <v>0</v>
      </c>
      <c r="M8290">
        <f>K8290/LCOH!$C$18</f>
        <v>0.76692562542913811</v>
      </c>
      <c r="N8290">
        <f>K8290/LCOH!$C$34</f>
        <v>22.165480503732315</v>
      </c>
    </row>
    <row r="8291" spans="1:14" x14ac:dyDescent="0.35">
      <c r="A8291">
        <f>'Profilo fotovoltaico'!B8293*LCOH!$C$20</f>
        <v>282</v>
      </c>
      <c r="B8291">
        <f>'Profilo eolico'!B8293*LCOH!$C$21</f>
        <v>70.599999999999994</v>
      </c>
      <c r="C8291">
        <f>$P$35*'Profilo fotovoltaico'!B8293</f>
        <v>2074.0006369094222</v>
      </c>
      <c r="D8291">
        <f>$Q$37*'Profilo eolico'!B8293</f>
        <v>411.9252235525762</v>
      </c>
      <c r="E8291">
        <f>$P$39*'Profilo fotovoltaico'!B8293+'Approvvigionamento energia'!$Q$39*'Profilo eolico'!B8293</f>
        <v>827.44407689178774</v>
      </c>
      <c r="F8291">
        <f>$P$41*'Profilo fotovoltaico'!B8293+'Approvvigionamento energia'!$Q$41*'Profilo eolico'!B8293</f>
        <v>1242.9629302309991</v>
      </c>
      <c r="G8291">
        <f>$P$43*'Profilo fotovoltaico'!B8293+'Approvvigionamento energia'!$Q$43*'Profilo eolico'!B8293</f>
        <v>1658.4817835702108</v>
      </c>
      <c r="H8291">
        <f t="shared" si="258"/>
        <v>1138.4335154826958</v>
      </c>
      <c r="I8291">
        <f>IF(LCOH!$C$28=Menu!$A$1,'Approvvigionamento energia'!C8291,0)+IF(LCOH!$C$28=Menu!$A$2,'Approvvigionamento energia'!D8291,0)+IF(LCOH!$C$28=Menu!$A$3,'Approvvigionamento energia'!E8291,0)+IF(LCOH!$C$28=Menu!$A$4,'Approvvigionamento energia'!F8291,0)+IF(LCOH!$C$28=Menu!$A$5,'Approvvigionamento energia'!G8291,0)+IF(LCOH!$C$28=Menu!$A$6,'Approvvigionamento energia'!H8291,0)</f>
        <v>1242.9629302309991</v>
      </c>
      <c r="J8291">
        <f>'Approvvigionamento energia'!A8291+'Approvvigionamento energia'!B8291+'Approvvigionamento energia'!I8291</f>
        <v>1595.562930230999</v>
      </c>
      <c r="K8291">
        <f>IF(MIN(LCOH!$C$18,J8291)&gt;=$P$48*LCOH!$C$18, MIN(LCOH!$C$18,J8291),0)</f>
        <v>1500</v>
      </c>
      <c r="L8291">
        <f t="shared" si="259"/>
        <v>95.562930230998973</v>
      </c>
      <c r="M8291">
        <f>K8291/LCOH!$C$18</f>
        <v>1</v>
      </c>
      <c r="N8291">
        <f>K8291/LCOH!$C$34</f>
        <v>28.901734104046245</v>
      </c>
    </row>
    <row r="8292" spans="1:14" x14ac:dyDescent="0.35">
      <c r="A8292">
        <f>'Profilo fotovoltaico'!B8294*LCOH!$C$20</f>
        <v>356</v>
      </c>
      <c r="B8292">
        <f>'Profilo eolico'!B8294*LCOH!$C$21</f>
        <v>83.1</v>
      </c>
      <c r="C8292">
        <f>$P$35*'Profilo fotovoltaico'!B8294</f>
        <v>2618.2419387934551</v>
      </c>
      <c r="D8292">
        <f>$Q$37*'Profilo eolico'!B8294</f>
        <v>484.85815973398132</v>
      </c>
      <c r="E8292">
        <f>$P$39*'Profilo fotovoltaico'!B8294+'Approvvigionamento energia'!$Q$39*'Profilo eolico'!B8294</f>
        <v>1018.2041044988498</v>
      </c>
      <c r="F8292">
        <f>$P$41*'Profilo fotovoltaico'!B8294+'Approvvigionamento energia'!$Q$41*'Profilo eolico'!B8294</f>
        <v>1551.5500492637182</v>
      </c>
      <c r="G8292">
        <f>$P$43*'Profilo fotovoltaico'!B8294+'Approvvigionamento energia'!$Q$43*'Profilo eolico'!B8294</f>
        <v>2084.8959940285868</v>
      </c>
      <c r="H8292">
        <f t="shared" si="258"/>
        <v>1138.4335154826958</v>
      </c>
      <c r="I8292">
        <f>IF(LCOH!$C$28=Menu!$A$1,'Approvvigionamento energia'!C8292,0)+IF(LCOH!$C$28=Menu!$A$2,'Approvvigionamento energia'!D8292,0)+IF(LCOH!$C$28=Menu!$A$3,'Approvvigionamento energia'!E8292,0)+IF(LCOH!$C$28=Menu!$A$4,'Approvvigionamento energia'!F8292,0)+IF(LCOH!$C$28=Menu!$A$5,'Approvvigionamento energia'!G8292,0)+IF(LCOH!$C$28=Menu!$A$6,'Approvvigionamento energia'!H8292,0)</f>
        <v>1551.5500492637182</v>
      </c>
      <c r="J8292">
        <f>'Approvvigionamento energia'!A8292+'Approvvigionamento energia'!B8292+'Approvvigionamento energia'!I8292</f>
        <v>1990.6500492637183</v>
      </c>
      <c r="K8292">
        <f>IF(MIN(LCOH!$C$18,J8292)&gt;=$P$48*LCOH!$C$18, MIN(LCOH!$C$18,J8292),0)</f>
        <v>1500</v>
      </c>
      <c r="L8292">
        <f t="shared" si="259"/>
        <v>490.6500492637183</v>
      </c>
      <c r="M8292">
        <f>K8292/LCOH!$C$18</f>
        <v>1</v>
      </c>
      <c r="N8292">
        <f>K8292/LCOH!$C$34</f>
        <v>28.901734104046245</v>
      </c>
    </row>
    <row r="8293" spans="1:14" x14ac:dyDescent="0.35">
      <c r="A8293">
        <f>'Profilo fotovoltaico'!B8295*LCOH!$C$20</f>
        <v>383</v>
      </c>
      <c r="B8293">
        <f>'Profilo eolico'!B8295*LCOH!$C$21</f>
        <v>95.100000000000009</v>
      </c>
      <c r="C8293">
        <f>$P$35*'Profilo fotovoltaico'!B8295</f>
        <v>2816.8164678592511</v>
      </c>
      <c r="D8293">
        <f>$Q$37*'Profilo eolico'!B8295</f>
        <v>554.87377846813035</v>
      </c>
      <c r="E8293">
        <f>$P$39*'Profilo fotovoltaico'!B8295+'Approvvigionamento energia'!$Q$39*'Profilo eolico'!B8295</f>
        <v>1120.3594508159103</v>
      </c>
      <c r="F8293">
        <f>$P$41*'Profilo fotovoltaico'!B8295+'Approvvigionamento energia'!$Q$41*'Profilo eolico'!B8295</f>
        <v>1685.8451231636907</v>
      </c>
      <c r="G8293">
        <f>$P$43*'Profilo fotovoltaico'!B8295+'Approvvigionamento energia'!$Q$43*'Profilo eolico'!B8295</f>
        <v>2251.330795511471</v>
      </c>
      <c r="H8293">
        <f t="shared" si="258"/>
        <v>1138.4335154826958</v>
      </c>
      <c r="I8293">
        <f>IF(LCOH!$C$28=Menu!$A$1,'Approvvigionamento energia'!C8293,0)+IF(LCOH!$C$28=Menu!$A$2,'Approvvigionamento energia'!D8293,0)+IF(LCOH!$C$28=Menu!$A$3,'Approvvigionamento energia'!E8293,0)+IF(LCOH!$C$28=Menu!$A$4,'Approvvigionamento energia'!F8293,0)+IF(LCOH!$C$28=Menu!$A$5,'Approvvigionamento energia'!G8293,0)+IF(LCOH!$C$28=Menu!$A$6,'Approvvigionamento energia'!H8293,0)</f>
        <v>1685.8451231636907</v>
      </c>
      <c r="J8293">
        <f>'Approvvigionamento energia'!A8293+'Approvvigionamento energia'!B8293+'Approvvigionamento energia'!I8293</f>
        <v>2163.9451231636908</v>
      </c>
      <c r="K8293">
        <f>IF(MIN(LCOH!$C$18,J8293)&gt;=$P$48*LCOH!$C$18, MIN(LCOH!$C$18,J8293),0)</f>
        <v>1500</v>
      </c>
      <c r="L8293">
        <f t="shared" si="259"/>
        <v>663.94512316369082</v>
      </c>
      <c r="M8293">
        <f>K8293/LCOH!$C$18</f>
        <v>1</v>
      </c>
      <c r="N8293">
        <f>K8293/LCOH!$C$34</f>
        <v>28.901734104046245</v>
      </c>
    </row>
    <row r="8294" spans="1:14" x14ac:dyDescent="0.35">
      <c r="A8294">
        <f>'Profilo fotovoltaico'!B8296*LCOH!$C$20</f>
        <v>346</v>
      </c>
      <c r="B8294">
        <f>'Profilo eolico'!B8296*LCOH!$C$21</f>
        <v>101.9</v>
      </c>
      <c r="C8294">
        <f>$P$35*'Profilo fotovoltaico'!B8296</f>
        <v>2544.6958169172344</v>
      </c>
      <c r="D8294">
        <f>$Q$37*'Profilo eolico'!B8296</f>
        <v>594.54929575081474</v>
      </c>
      <c r="E8294">
        <f>$P$39*'Profilo fotovoltaico'!B8296+'Approvvigionamento energia'!$Q$39*'Profilo eolico'!B8296</f>
        <v>1082.0859260424195</v>
      </c>
      <c r="F8294">
        <f>$P$41*'Profilo fotovoltaico'!B8296+'Approvvigionamento energia'!$Q$41*'Profilo eolico'!B8296</f>
        <v>1569.6225563340245</v>
      </c>
      <c r="G8294">
        <f>$P$43*'Profilo fotovoltaico'!B8296+'Approvvigionamento energia'!$Q$43*'Profilo eolico'!B8296</f>
        <v>2057.1591866256294</v>
      </c>
      <c r="H8294">
        <f t="shared" si="258"/>
        <v>1138.4335154826958</v>
      </c>
      <c r="I8294">
        <f>IF(LCOH!$C$28=Menu!$A$1,'Approvvigionamento energia'!C8294,0)+IF(LCOH!$C$28=Menu!$A$2,'Approvvigionamento energia'!D8294,0)+IF(LCOH!$C$28=Menu!$A$3,'Approvvigionamento energia'!E8294,0)+IF(LCOH!$C$28=Menu!$A$4,'Approvvigionamento energia'!F8294,0)+IF(LCOH!$C$28=Menu!$A$5,'Approvvigionamento energia'!G8294,0)+IF(LCOH!$C$28=Menu!$A$6,'Approvvigionamento energia'!H8294,0)</f>
        <v>1569.6225563340245</v>
      </c>
      <c r="J8294">
        <f>'Approvvigionamento energia'!A8294+'Approvvigionamento energia'!B8294+'Approvvigionamento energia'!I8294</f>
        <v>2017.5225563340246</v>
      </c>
      <c r="K8294">
        <f>IF(MIN(LCOH!$C$18,J8294)&gt;=$P$48*LCOH!$C$18, MIN(LCOH!$C$18,J8294),0)</f>
        <v>1500</v>
      </c>
      <c r="L8294">
        <f t="shared" si="259"/>
        <v>517.52255633402456</v>
      </c>
      <c r="M8294">
        <f>K8294/LCOH!$C$18</f>
        <v>1</v>
      </c>
      <c r="N8294">
        <f>K8294/LCOH!$C$34</f>
        <v>28.901734104046245</v>
      </c>
    </row>
    <row r="8295" spans="1:14" x14ac:dyDescent="0.35">
      <c r="A8295">
        <f>'Profilo fotovoltaico'!B8297*LCOH!$C$20</f>
        <v>273</v>
      </c>
      <c r="B8295">
        <f>'Profilo eolico'!B8297*LCOH!$C$21</f>
        <v>103.3</v>
      </c>
      <c r="C8295">
        <f>$P$35*'Profilo fotovoltaico'!B8297</f>
        <v>2007.8091272208239</v>
      </c>
      <c r="D8295">
        <f>$Q$37*'Profilo eolico'!B8297</f>
        <v>602.71778460313203</v>
      </c>
      <c r="E8295">
        <f>$P$39*'Profilo fotovoltaico'!B8297+'Approvvigionamento energia'!$Q$39*'Profilo eolico'!B8297</f>
        <v>953.99062025755507</v>
      </c>
      <c r="F8295">
        <f>$P$41*'Profilo fotovoltaico'!B8297+'Approvvigionamento energia'!$Q$41*'Profilo eolico'!B8297</f>
        <v>1305.2634559119779</v>
      </c>
      <c r="G8295">
        <f>$P$43*'Profilo fotovoltaico'!B8297+'Approvvigionamento energia'!$Q$43*'Profilo eolico'!B8297</f>
        <v>1656.5362915664009</v>
      </c>
      <c r="H8295">
        <f t="shared" si="258"/>
        <v>1138.4335154826958</v>
      </c>
      <c r="I8295">
        <f>IF(LCOH!$C$28=Menu!$A$1,'Approvvigionamento energia'!C8295,0)+IF(LCOH!$C$28=Menu!$A$2,'Approvvigionamento energia'!D8295,0)+IF(LCOH!$C$28=Menu!$A$3,'Approvvigionamento energia'!E8295,0)+IF(LCOH!$C$28=Menu!$A$4,'Approvvigionamento energia'!F8295,0)+IF(LCOH!$C$28=Menu!$A$5,'Approvvigionamento energia'!G8295,0)+IF(LCOH!$C$28=Menu!$A$6,'Approvvigionamento energia'!H8295,0)</f>
        <v>1305.2634559119779</v>
      </c>
      <c r="J8295">
        <f>'Approvvigionamento energia'!A8295+'Approvvigionamento energia'!B8295+'Approvvigionamento energia'!I8295</f>
        <v>1681.5634559119778</v>
      </c>
      <c r="K8295">
        <f>IF(MIN(LCOH!$C$18,J8295)&gt;=$P$48*LCOH!$C$18, MIN(LCOH!$C$18,J8295),0)</f>
        <v>1500</v>
      </c>
      <c r="L8295">
        <f t="shared" si="259"/>
        <v>181.56345591197783</v>
      </c>
      <c r="M8295">
        <f>K8295/LCOH!$C$18</f>
        <v>1</v>
      </c>
      <c r="N8295">
        <f>K8295/LCOH!$C$34</f>
        <v>28.901734104046245</v>
      </c>
    </row>
    <row r="8296" spans="1:14" x14ac:dyDescent="0.35">
      <c r="A8296">
        <f>'Profilo fotovoltaico'!B8298*LCOH!$C$20</f>
        <v>156</v>
      </c>
      <c r="B8296">
        <f>'Profilo eolico'!B8298*LCOH!$C$21</f>
        <v>97.9</v>
      </c>
      <c r="C8296">
        <f>$P$35*'Profilo fotovoltaico'!B8298</f>
        <v>1147.3195012690421</v>
      </c>
      <c r="D8296">
        <f>$Q$37*'Profilo eolico'!B8298</f>
        <v>571.21075617276506</v>
      </c>
      <c r="E8296">
        <f>$P$39*'Profilo fotovoltaico'!B8298+'Approvvigionamento energia'!$Q$39*'Profilo eolico'!B8298</f>
        <v>715.23794244683427</v>
      </c>
      <c r="F8296">
        <f>$P$41*'Profilo fotovoltaico'!B8298+'Approvvigionamento energia'!$Q$41*'Profilo eolico'!B8298</f>
        <v>859.26512872090359</v>
      </c>
      <c r="G8296">
        <f>$P$43*'Profilo fotovoltaico'!B8298+'Approvvigionamento energia'!$Q$43*'Profilo eolico'!B8298</f>
        <v>1003.2923149949729</v>
      </c>
      <c r="H8296">
        <f t="shared" si="258"/>
        <v>1138.4335154826958</v>
      </c>
      <c r="I8296">
        <f>IF(LCOH!$C$28=Menu!$A$1,'Approvvigionamento energia'!C8296,0)+IF(LCOH!$C$28=Menu!$A$2,'Approvvigionamento energia'!D8296,0)+IF(LCOH!$C$28=Menu!$A$3,'Approvvigionamento energia'!E8296,0)+IF(LCOH!$C$28=Menu!$A$4,'Approvvigionamento energia'!F8296,0)+IF(LCOH!$C$28=Menu!$A$5,'Approvvigionamento energia'!G8296,0)+IF(LCOH!$C$28=Menu!$A$6,'Approvvigionamento energia'!H8296,0)</f>
        <v>859.26512872090359</v>
      </c>
      <c r="J8296">
        <f>'Approvvigionamento energia'!A8296+'Approvvigionamento energia'!B8296+'Approvvigionamento energia'!I8296</f>
        <v>1113.1651287209036</v>
      </c>
      <c r="K8296">
        <f>IF(MIN(LCOH!$C$18,J8296)&gt;=$P$48*LCOH!$C$18, MIN(LCOH!$C$18,J8296),0)</f>
        <v>1113.1651287209036</v>
      </c>
      <c r="L8296">
        <f t="shared" si="259"/>
        <v>0</v>
      </c>
      <c r="M8296">
        <f>K8296/LCOH!$C$18</f>
        <v>0.74211008581393567</v>
      </c>
      <c r="N8296">
        <f>K8296/LCOH!$C$34</f>
        <v>21.448268376125309</v>
      </c>
    </row>
    <row r="8297" spans="1:14" x14ac:dyDescent="0.35">
      <c r="A8297">
        <f>'Profilo fotovoltaico'!B8299*LCOH!$C$20</f>
        <v>18</v>
      </c>
      <c r="B8297">
        <f>'Profilo eolico'!B8299*LCOH!$C$21</f>
        <v>98</v>
      </c>
      <c r="C8297">
        <f>$P$35*'Profilo fotovoltaico'!B8299</f>
        <v>132.38301937719717</v>
      </c>
      <c r="D8297">
        <f>$Q$37*'Profilo eolico'!B8299</f>
        <v>571.79421966221628</v>
      </c>
      <c r="E8297">
        <f>$P$39*'Profilo fotovoltaico'!B8299+'Approvvigionamento energia'!$Q$39*'Profilo eolico'!B8299</f>
        <v>461.94141959096146</v>
      </c>
      <c r="F8297">
        <f>$P$41*'Profilo fotovoltaico'!B8299+'Approvvigionamento energia'!$Q$41*'Profilo eolico'!B8299</f>
        <v>352.08861951970675</v>
      </c>
      <c r="G8297">
        <f>$P$43*'Profilo fotovoltaico'!B8299+'Approvvigionamento energia'!$Q$43*'Profilo eolico'!B8299</f>
        <v>242.23581944845193</v>
      </c>
      <c r="H8297">
        <f t="shared" si="258"/>
        <v>1138.4335154826958</v>
      </c>
      <c r="I8297">
        <f>IF(LCOH!$C$28=Menu!$A$1,'Approvvigionamento energia'!C8297,0)+IF(LCOH!$C$28=Menu!$A$2,'Approvvigionamento energia'!D8297,0)+IF(LCOH!$C$28=Menu!$A$3,'Approvvigionamento energia'!E8297,0)+IF(LCOH!$C$28=Menu!$A$4,'Approvvigionamento energia'!F8297,0)+IF(LCOH!$C$28=Menu!$A$5,'Approvvigionamento energia'!G8297,0)+IF(LCOH!$C$28=Menu!$A$6,'Approvvigionamento energia'!H8297,0)</f>
        <v>352.08861951970675</v>
      </c>
      <c r="J8297">
        <f>'Approvvigionamento energia'!A8297+'Approvvigionamento energia'!B8297+'Approvvigionamento energia'!I8297</f>
        <v>468.08861951970675</v>
      </c>
      <c r="K8297">
        <f>IF(MIN(LCOH!$C$18,J8297)&gt;=$P$48*LCOH!$C$18, MIN(LCOH!$C$18,J8297),0)</f>
        <v>468.08861951970675</v>
      </c>
      <c r="L8297">
        <f t="shared" si="259"/>
        <v>0</v>
      </c>
      <c r="M8297">
        <f>K8297/LCOH!$C$18</f>
        <v>0.31205907967980451</v>
      </c>
      <c r="N8297">
        <f>K8297/LCOH!$C$34</f>
        <v>9.0190485456590892</v>
      </c>
    </row>
    <row r="8298" spans="1:14" x14ac:dyDescent="0.35">
      <c r="A8298">
        <f>'Profilo fotovoltaico'!B8300*LCOH!$C$20</f>
        <v>0</v>
      </c>
      <c r="B8298">
        <f>'Profilo eolico'!B8300*LCOH!$C$21</f>
        <v>112.19999999999999</v>
      </c>
      <c r="C8298">
        <f>$P$35*'Profilo fotovoltaico'!B8300</f>
        <v>0</v>
      </c>
      <c r="D8298">
        <f>$Q$37*'Profilo eolico'!B8300</f>
        <v>654.64603516429247</v>
      </c>
      <c r="E8298">
        <f>$P$39*'Profilo fotovoltaico'!B8300+'Approvvigionamento energia'!$Q$39*'Profilo eolico'!B8300</f>
        <v>490.98452637321935</v>
      </c>
      <c r="F8298">
        <f>$P$41*'Profilo fotovoltaico'!B8300+'Approvvigionamento energia'!$Q$41*'Profilo eolico'!B8300</f>
        <v>327.32301758214624</v>
      </c>
      <c r="G8298">
        <f>$P$43*'Profilo fotovoltaico'!B8300+'Approvvigionamento energia'!$Q$43*'Profilo eolico'!B8300</f>
        <v>163.66150879107312</v>
      </c>
      <c r="H8298">
        <f t="shared" si="258"/>
        <v>1138.4335154826958</v>
      </c>
      <c r="I8298">
        <f>IF(LCOH!$C$28=Menu!$A$1,'Approvvigionamento energia'!C8298,0)+IF(LCOH!$C$28=Menu!$A$2,'Approvvigionamento energia'!D8298,0)+IF(LCOH!$C$28=Menu!$A$3,'Approvvigionamento energia'!E8298,0)+IF(LCOH!$C$28=Menu!$A$4,'Approvvigionamento energia'!F8298,0)+IF(LCOH!$C$28=Menu!$A$5,'Approvvigionamento energia'!G8298,0)+IF(LCOH!$C$28=Menu!$A$6,'Approvvigionamento energia'!H8298,0)</f>
        <v>327.32301758214624</v>
      </c>
      <c r="J8298">
        <f>'Approvvigionamento energia'!A8298+'Approvvigionamento energia'!B8298+'Approvvigionamento energia'!I8298</f>
        <v>439.52301758214622</v>
      </c>
      <c r="K8298">
        <f>IF(MIN(LCOH!$C$18,J8298)&gt;=$P$48*LCOH!$C$18, MIN(LCOH!$C$18,J8298),0)</f>
        <v>439.52301758214622</v>
      </c>
      <c r="L8298">
        <f t="shared" si="259"/>
        <v>0</v>
      </c>
      <c r="M8298">
        <f>K8298/LCOH!$C$18</f>
        <v>0.29301534505476418</v>
      </c>
      <c r="N8298">
        <f>K8298/LCOH!$C$34</f>
        <v>8.4686515911781548</v>
      </c>
    </row>
    <row r="8299" spans="1:14" x14ac:dyDescent="0.35">
      <c r="A8299">
        <f>'Profilo fotovoltaico'!B8301*LCOH!$C$20</f>
        <v>0</v>
      </c>
      <c r="B8299">
        <f>'Profilo eolico'!B8301*LCOH!$C$21</f>
        <v>129</v>
      </c>
      <c r="C8299">
        <f>$P$35*'Profilo fotovoltaico'!B8301</f>
        <v>0</v>
      </c>
      <c r="D8299">
        <f>$Q$37*'Profilo eolico'!B8301</f>
        <v>752.66790139210104</v>
      </c>
      <c r="E8299">
        <f>$P$39*'Profilo fotovoltaico'!B8301+'Approvvigionamento energia'!$Q$39*'Profilo eolico'!B8301</f>
        <v>564.50092604407575</v>
      </c>
      <c r="F8299">
        <f>$P$41*'Profilo fotovoltaico'!B8301+'Approvvigionamento energia'!$Q$41*'Profilo eolico'!B8301</f>
        <v>376.33395069605052</v>
      </c>
      <c r="G8299">
        <f>$P$43*'Profilo fotovoltaico'!B8301+'Approvvigionamento energia'!$Q$43*'Profilo eolico'!B8301</f>
        <v>188.16697534802526</v>
      </c>
      <c r="H8299">
        <f t="shared" si="258"/>
        <v>1138.4335154826958</v>
      </c>
      <c r="I8299">
        <f>IF(LCOH!$C$28=Menu!$A$1,'Approvvigionamento energia'!C8299,0)+IF(LCOH!$C$28=Menu!$A$2,'Approvvigionamento energia'!D8299,0)+IF(LCOH!$C$28=Menu!$A$3,'Approvvigionamento energia'!E8299,0)+IF(LCOH!$C$28=Menu!$A$4,'Approvvigionamento energia'!F8299,0)+IF(LCOH!$C$28=Menu!$A$5,'Approvvigionamento energia'!G8299,0)+IF(LCOH!$C$28=Menu!$A$6,'Approvvigionamento energia'!H8299,0)</f>
        <v>376.33395069605052</v>
      </c>
      <c r="J8299">
        <f>'Approvvigionamento energia'!A8299+'Approvvigionamento energia'!B8299+'Approvvigionamento energia'!I8299</f>
        <v>505.33395069605052</v>
      </c>
      <c r="K8299">
        <f>IF(MIN(LCOH!$C$18,J8299)&gt;=$P$48*LCOH!$C$18, MIN(LCOH!$C$18,J8299),0)</f>
        <v>505.33395069605052</v>
      </c>
      <c r="L8299">
        <f t="shared" si="259"/>
        <v>0</v>
      </c>
      <c r="M8299">
        <f>K8299/LCOH!$C$18</f>
        <v>0.3368893004640337</v>
      </c>
      <c r="N8299">
        <f>K8299/LCOH!$C$34</f>
        <v>9.7366849845096439</v>
      </c>
    </row>
    <row r="8300" spans="1:14" x14ac:dyDescent="0.35">
      <c r="A8300">
        <f>'Profilo fotovoltaico'!B8302*LCOH!$C$20</f>
        <v>0</v>
      </c>
      <c r="B8300">
        <f>'Profilo eolico'!B8302*LCOH!$C$21</f>
        <v>143.5</v>
      </c>
      <c r="C8300">
        <f>$P$35*'Profilo fotovoltaico'!B8302</f>
        <v>0</v>
      </c>
      <c r="D8300">
        <f>$Q$37*'Profilo eolico'!B8302</f>
        <v>837.27010736253089</v>
      </c>
      <c r="E8300">
        <f>$P$39*'Profilo fotovoltaico'!B8302+'Approvvigionamento energia'!$Q$39*'Profilo eolico'!B8302</f>
        <v>627.9525805218982</v>
      </c>
      <c r="F8300">
        <f>$P$41*'Profilo fotovoltaico'!B8302+'Approvvigionamento energia'!$Q$41*'Profilo eolico'!B8302</f>
        <v>418.63505368126545</v>
      </c>
      <c r="G8300">
        <f>$P$43*'Profilo fotovoltaico'!B8302+'Approvvigionamento energia'!$Q$43*'Profilo eolico'!B8302</f>
        <v>209.31752684063272</v>
      </c>
      <c r="H8300">
        <f t="shared" si="258"/>
        <v>1138.4335154826958</v>
      </c>
      <c r="I8300">
        <f>IF(LCOH!$C$28=Menu!$A$1,'Approvvigionamento energia'!C8300,0)+IF(LCOH!$C$28=Menu!$A$2,'Approvvigionamento energia'!D8300,0)+IF(LCOH!$C$28=Menu!$A$3,'Approvvigionamento energia'!E8300,0)+IF(LCOH!$C$28=Menu!$A$4,'Approvvigionamento energia'!F8300,0)+IF(LCOH!$C$28=Menu!$A$5,'Approvvigionamento energia'!G8300,0)+IF(LCOH!$C$28=Menu!$A$6,'Approvvigionamento energia'!H8300,0)</f>
        <v>418.63505368126545</v>
      </c>
      <c r="J8300">
        <f>'Approvvigionamento energia'!A8300+'Approvvigionamento energia'!B8300+'Approvvigionamento energia'!I8300</f>
        <v>562.13505368126539</v>
      </c>
      <c r="K8300">
        <f>IF(MIN(LCOH!$C$18,J8300)&gt;=$P$48*LCOH!$C$18, MIN(LCOH!$C$18,J8300),0)</f>
        <v>562.13505368126539</v>
      </c>
      <c r="L8300">
        <f t="shared" si="259"/>
        <v>0</v>
      </c>
      <c r="M8300">
        <f>K8300/LCOH!$C$18</f>
        <v>0.37475670245417692</v>
      </c>
      <c r="N8300">
        <f>K8300/LCOH!$C$34</f>
        <v>10.831118568039797</v>
      </c>
    </row>
    <row r="8301" spans="1:14" x14ac:dyDescent="0.35">
      <c r="A8301">
        <f>'Profilo fotovoltaico'!B8303*LCOH!$C$20</f>
        <v>0</v>
      </c>
      <c r="B8301">
        <f>'Profilo eolico'!B8303*LCOH!$C$21</f>
        <v>155.79999999999998</v>
      </c>
      <c r="C8301">
        <f>$P$35*'Profilo fotovoltaico'!B8303</f>
        <v>0</v>
      </c>
      <c r="D8301">
        <f>$Q$37*'Profilo eolico'!B8303</f>
        <v>909.03611656503358</v>
      </c>
      <c r="E8301">
        <f>$P$39*'Profilo fotovoltaico'!B8303+'Approvvigionamento energia'!$Q$39*'Profilo eolico'!B8303</f>
        <v>681.77708742377513</v>
      </c>
      <c r="F8301">
        <f>$P$41*'Profilo fotovoltaico'!B8303+'Approvvigionamento energia'!$Q$41*'Profilo eolico'!B8303</f>
        <v>454.51805828251679</v>
      </c>
      <c r="G8301">
        <f>$P$43*'Profilo fotovoltaico'!B8303+'Approvvigionamento energia'!$Q$43*'Profilo eolico'!B8303</f>
        <v>227.2590291412584</v>
      </c>
      <c r="H8301">
        <f t="shared" si="258"/>
        <v>1138.4335154826958</v>
      </c>
      <c r="I8301">
        <f>IF(LCOH!$C$28=Menu!$A$1,'Approvvigionamento energia'!C8301,0)+IF(LCOH!$C$28=Menu!$A$2,'Approvvigionamento energia'!D8301,0)+IF(LCOH!$C$28=Menu!$A$3,'Approvvigionamento energia'!E8301,0)+IF(LCOH!$C$28=Menu!$A$4,'Approvvigionamento energia'!F8301,0)+IF(LCOH!$C$28=Menu!$A$5,'Approvvigionamento energia'!G8301,0)+IF(LCOH!$C$28=Menu!$A$6,'Approvvigionamento energia'!H8301,0)</f>
        <v>454.51805828251679</v>
      </c>
      <c r="J8301">
        <f>'Approvvigionamento energia'!A8301+'Approvvigionamento energia'!B8301+'Approvvigionamento energia'!I8301</f>
        <v>610.31805828251674</v>
      </c>
      <c r="K8301">
        <f>IF(MIN(LCOH!$C$18,J8301)&gt;=$P$48*LCOH!$C$18, MIN(LCOH!$C$18,J8301),0)</f>
        <v>610.31805828251674</v>
      </c>
      <c r="L8301">
        <f t="shared" si="259"/>
        <v>0</v>
      </c>
      <c r="M8301">
        <f>K8301/LCOH!$C$18</f>
        <v>0.40687870552167782</v>
      </c>
      <c r="N8301">
        <f>K8301/LCOH!$C$34</f>
        <v>11.759500159586064</v>
      </c>
    </row>
    <row r="8302" spans="1:14" x14ac:dyDescent="0.35">
      <c r="A8302">
        <f>'Profilo fotovoltaico'!B8304*LCOH!$C$20</f>
        <v>0</v>
      </c>
      <c r="B8302">
        <f>'Profilo eolico'!B8304*LCOH!$C$21</f>
        <v>162.89999999999998</v>
      </c>
      <c r="C8302">
        <f>$P$35*'Profilo fotovoltaico'!B8304</f>
        <v>0</v>
      </c>
      <c r="D8302">
        <f>$Q$37*'Profilo eolico'!B8304</f>
        <v>950.46202431607173</v>
      </c>
      <c r="E8302">
        <f>$P$39*'Profilo fotovoltaico'!B8304+'Approvvigionamento energia'!$Q$39*'Profilo eolico'!B8304</f>
        <v>712.84651823705371</v>
      </c>
      <c r="F8302">
        <f>$P$41*'Profilo fotovoltaico'!B8304+'Approvvigionamento energia'!$Q$41*'Profilo eolico'!B8304</f>
        <v>475.23101215803587</v>
      </c>
      <c r="G8302">
        <f>$P$43*'Profilo fotovoltaico'!B8304+'Approvvigionamento energia'!$Q$43*'Profilo eolico'!B8304</f>
        <v>237.61550607901793</v>
      </c>
      <c r="H8302">
        <f t="shared" si="258"/>
        <v>1138.4335154826958</v>
      </c>
      <c r="I8302">
        <f>IF(LCOH!$C$28=Menu!$A$1,'Approvvigionamento energia'!C8302,0)+IF(LCOH!$C$28=Menu!$A$2,'Approvvigionamento energia'!D8302,0)+IF(LCOH!$C$28=Menu!$A$3,'Approvvigionamento energia'!E8302,0)+IF(LCOH!$C$28=Menu!$A$4,'Approvvigionamento energia'!F8302,0)+IF(LCOH!$C$28=Menu!$A$5,'Approvvigionamento energia'!G8302,0)+IF(LCOH!$C$28=Menu!$A$6,'Approvvigionamento energia'!H8302,0)</f>
        <v>475.23101215803587</v>
      </c>
      <c r="J8302">
        <f>'Approvvigionamento energia'!A8302+'Approvvigionamento energia'!B8302+'Approvvigionamento energia'!I8302</f>
        <v>638.1310121580359</v>
      </c>
      <c r="K8302">
        <f>IF(MIN(LCOH!$C$18,J8302)&gt;=$P$48*LCOH!$C$18, MIN(LCOH!$C$18,J8302),0)</f>
        <v>638.1310121580359</v>
      </c>
      <c r="L8302">
        <f t="shared" si="259"/>
        <v>0</v>
      </c>
      <c r="M8302">
        <f>K8302/LCOH!$C$18</f>
        <v>0.42542067477202394</v>
      </c>
      <c r="N8302">
        <f>K8302/LCOH!$C$34</f>
        <v>12.29539522462497</v>
      </c>
    </row>
    <row r="8303" spans="1:14" x14ac:dyDescent="0.35">
      <c r="A8303">
        <f>'Profilo fotovoltaico'!B8305*LCOH!$C$20</f>
        <v>0</v>
      </c>
      <c r="B8303">
        <f>'Profilo eolico'!B8305*LCOH!$C$21</f>
        <v>163.80000000000001</v>
      </c>
      <c r="C8303">
        <f>$P$35*'Profilo fotovoltaico'!B8305</f>
        <v>0</v>
      </c>
      <c r="D8303">
        <f>$Q$37*'Profilo eolico'!B8305</f>
        <v>955.71319572113293</v>
      </c>
      <c r="E8303">
        <f>$P$39*'Profilo fotovoltaico'!B8305+'Approvvigionamento energia'!$Q$39*'Profilo eolico'!B8305</f>
        <v>716.78489679084964</v>
      </c>
      <c r="F8303">
        <f>$P$41*'Profilo fotovoltaico'!B8305+'Approvvigionamento energia'!$Q$41*'Profilo eolico'!B8305</f>
        <v>477.85659786056647</v>
      </c>
      <c r="G8303">
        <f>$P$43*'Profilo fotovoltaico'!B8305+'Approvvigionamento energia'!$Q$43*'Profilo eolico'!B8305</f>
        <v>238.92829893028323</v>
      </c>
      <c r="H8303">
        <f t="shared" si="258"/>
        <v>1138.4335154826958</v>
      </c>
      <c r="I8303">
        <f>IF(LCOH!$C$28=Menu!$A$1,'Approvvigionamento energia'!C8303,0)+IF(LCOH!$C$28=Menu!$A$2,'Approvvigionamento energia'!D8303,0)+IF(LCOH!$C$28=Menu!$A$3,'Approvvigionamento energia'!E8303,0)+IF(LCOH!$C$28=Menu!$A$4,'Approvvigionamento energia'!F8303,0)+IF(LCOH!$C$28=Menu!$A$5,'Approvvigionamento energia'!G8303,0)+IF(LCOH!$C$28=Menu!$A$6,'Approvvigionamento energia'!H8303,0)</f>
        <v>477.85659786056647</v>
      </c>
      <c r="J8303">
        <f>'Approvvigionamento energia'!A8303+'Approvvigionamento energia'!B8303+'Approvvigionamento energia'!I8303</f>
        <v>641.65659786056654</v>
      </c>
      <c r="K8303">
        <f>IF(MIN(LCOH!$C$18,J8303)&gt;=$P$48*LCOH!$C$18, MIN(LCOH!$C$18,J8303),0)</f>
        <v>641.65659786056654</v>
      </c>
      <c r="L8303">
        <f t="shared" si="259"/>
        <v>0</v>
      </c>
      <c r="M8303">
        <f>K8303/LCOH!$C$18</f>
        <v>0.42777106524037767</v>
      </c>
      <c r="N8303">
        <f>K8303/LCOH!$C$34</f>
        <v>12.363325584982015</v>
      </c>
    </row>
    <row r="8304" spans="1:14" x14ac:dyDescent="0.35">
      <c r="A8304">
        <f>'Profilo fotovoltaico'!B8306*LCOH!$C$20</f>
        <v>0</v>
      </c>
      <c r="B8304">
        <f>'Profilo eolico'!B8306*LCOH!$C$21</f>
        <v>160.1</v>
      </c>
      <c r="C8304">
        <f>$P$35*'Profilo fotovoltaico'!B8306</f>
        <v>0</v>
      </c>
      <c r="D8304">
        <f>$Q$37*'Profilo eolico'!B8306</f>
        <v>934.12504661143691</v>
      </c>
      <c r="E8304">
        <f>$P$39*'Profilo fotovoltaico'!B8306+'Approvvigionamento energia'!$Q$39*'Profilo eolico'!B8306</f>
        <v>700.59378495857766</v>
      </c>
      <c r="F8304">
        <f>$P$41*'Profilo fotovoltaico'!B8306+'Approvvigionamento energia'!$Q$41*'Profilo eolico'!B8306</f>
        <v>467.06252330571846</v>
      </c>
      <c r="G8304">
        <f>$P$43*'Profilo fotovoltaico'!B8306+'Approvvigionamento energia'!$Q$43*'Profilo eolico'!B8306</f>
        <v>233.53126165285923</v>
      </c>
      <c r="H8304">
        <f t="shared" si="258"/>
        <v>1138.4335154826958</v>
      </c>
      <c r="I8304">
        <f>IF(LCOH!$C$28=Menu!$A$1,'Approvvigionamento energia'!C8304,0)+IF(LCOH!$C$28=Menu!$A$2,'Approvvigionamento energia'!D8304,0)+IF(LCOH!$C$28=Menu!$A$3,'Approvvigionamento energia'!E8304,0)+IF(LCOH!$C$28=Menu!$A$4,'Approvvigionamento energia'!F8304,0)+IF(LCOH!$C$28=Menu!$A$5,'Approvvigionamento energia'!G8304,0)+IF(LCOH!$C$28=Menu!$A$6,'Approvvigionamento energia'!H8304,0)</f>
        <v>467.06252330571846</v>
      </c>
      <c r="J8304">
        <f>'Approvvigionamento energia'!A8304+'Approvvigionamento energia'!B8304+'Approvvigionamento energia'!I8304</f>
        <v>627.16252330571842</v>
      </c>
      <c r="K8304">
        <f>IF(MIN(LCOH!$C$18,J8304)&gt;=$P$48*LCOH!$C$18, MIN(LCOH!$C$18,J8304),0)</f>
        <v>627.16252330571842</v>
      </c>
      <c r="L8304">
        <f t="shared" si="259"/>
        <v>0</v>
      </c>
      <c r="M8304">
        <f>K8304/LCOH!$C$18</f>
        <v>0.41810834887047893</v>
      </c>
      <c r="N8304">
        <f>K8304/LCOH!$C$34</f>
        <v>12.084056325736386</v>
      </c>
    </row>
    <row r="8305" spans="1:14" x14ac:dyDescent="0.35">
      <c r="A8305">
        <f>'Profilo fotovoltaico'!B8307*LCOH!$C$20</f>
        <v>0</v>
      </c>
      <c r="B8305">
        <f>'Profilo eolico'!B8307*LCOH!$C$21</f>
        <v>154.20000000000002</v>
      </c>
      <c r="C8305">
        <f>$P$35*'Profilo fotovoltaico'!B8307</f>
        <v>0</v>
      </c>
      <c r="D8305">
        <f>$Q$37*'Profilo eolico'!B8307</f>
        <v>899.70070073381373</v>
      </c>
      <c r="E8305">
        <f>$P$39*'Profilo fotovoltaico'!B8307+'Approvvigionamento energia'!$Q$39*'Profilo eolico'!B8307</f>
        <v>674.77552555036027</v>
      </c>
      <c r="F8305">
        <f>$P$41*'Profilo fotovoltaico'!B8307+'Approvvigionamento energia'!$Q$41*'Profilo eolico'!B8307</f>
        <v>449.85035036690687</v>
      </c>
      <c r="G8305">
        <f>$P$43*'Profilo fotovoltaico'!B8307+'Approvvigionamento energia'!$Q$43*'Profilo eolico'!B8307</f>
        <v>224.92517518345343</v>
      </c>
      <c r="H8305">
        <f t="shared" si="258"/>
        <v>1138.4335154826958</v>
      </c>
      <c r="I8305">
        <f>IF(LCOH!$C$28=Menu!$A$1,'Approvvigionamento energia'!C8305,0)+IF(LCOH!$C$28=Menu!$A$2,'Approvvigionamento energia'!D8305,0)+IF(LCOH!$C$28=Menu!$A$3,'Approvvigionamento energia'!E8305,0)+IF(LCOH!$C$28=Menu!$A$4,'Approvvigionamento energia'!F8305,0)+IF(LCOH!$C$28=Menu!$A$5,'Approvvigionamento energia'!G8305,0)+IF(LCOH!$C$28=Menu!$A$6,'Approvvigionamento energia'!H8305,0)</f>
        <v>449.85035036690687</v>
      </c>
      <c r="J8305">
        <f>'Approvvigionamento energia'!A8305+'Approvvigionamento energia'!B8305+'Approvvigionamento energia'!I8305</f>
        <v>604.05035036690686</v>
      </c>
      <c r="K8305">
        <f>IF(MIN(LCOH!$C$18,J8305)&gt;=$P$48*LCOH!$C$18, MIN(LCOH!$C$18,J8305),0)</f>
        <v>604.05035036690686</v>
      </c>
      <c r="L8305">
        <f t="shared" si="259"/>
        <v>0</v>
      </c>
      <c r="M8305">
        <f>K8305/LCOH!$C$18</f>
        <v>0.40270023357793788</v>
      </c>
      <c r="N8305">
        <f>K8305/LCOH!$C$34</f>
        <v>11.638735074506876</v>
      </c>
    </row>
    <row r="8306" spans="1:14" x14ac:dyDescent="0.35">
      <c r="A8306">
        <f>'Profilo fotovoltaico'!B8308*LCOH!$C$20</f>
        <v>0</v>
      </c>
      <c r="B8306">
        <f>'Profilo eolico'!B8308*LCOH!$C$21</f>
        <v>149.10000000000002</v>
      </c>
      <c r="C8306">
        <f>$P$35*'Profilo fotovoltaico'!B8308</f>
        <v>0</v>
      </c>
      <c r="D8306">
        <f>$Q$37*'Profilo eolico'!B8308</f>
        <v>869.94406277180053</v>
      </c>
      <c r="E8306">
        <f>$P$39*'Profilo fotovoltaico'!B8308+'Approvvigionamento energia'!$Q$39*'Profilo eolico'!B8308</f>
        <v>652.45804707885031</v>
      </c>
      <c r="F8306">
        <f>$P$41*'Profilo fotovoltaico'!B8308+'Approvvigionamento energia'!$Q$41*'Profilo eolico'!B8308</f>
        <v>434.97203138590027</v>
      </c>
      <c r="G8306">
        <f>$P$43*'Profilo fotovoltaico'!B8308+'Approvvigionamento energia'!$Q$43*'Profilo eolico'!B8308</f>
        <v>217.48601569295013</v>
      </c>
      <c r="H8306">
        <f t="shared" si="258"/>
        <v>1138.4335154826958</v>
      </c>
      <c r="I8306">
        <f>IF(LCOH!$C$28=Menu!$A$1,'Approvvigionamento energia'!C8306,0)+IF(LCOH!$C$28=Menu!$A$2,'Approvvigionamento energia'!D8306,0)+IF(LCOH!$C$28=Menu!$A$3,'Approvvigionamento energia'!E8306,0)+IF(LCOH!$C$28=Menu!$A$4,'Approvvigionamento energia'!F8306,0)+IF(LCOH!$C$28=Menu!$A$5,'Approvvigionamento energia'!G8306,0)+IF(LCOH!$C$28=Menu!$A$6,'Approvvigionamento energia'!H8306,0)</f>
        <v>434.97203138590027</v>
      </c>
      <c r="J8306">
        <f>'Approvvigionamento energia'!A8306+'Approvvigionamento energia'!B8306+'Approvvigionamento energia'!I8306</f>
        <v>584.07203138590035</v>
      </c>
      <c r="K8306">
        <f>IF(MIN(LCOH!$C$18,J8306)&gt;=$P$48*LCOH!$C$18, MIN(LCOH!$C$18,J8306),0)</f>
        <v>584.07203138590035</v>
      </c>
      <c r="L8306">
        <f t="shared" si="259"/>
        <v>0</v>
      </c>
      <c r="M8306">
        <f>K8306/LCOH!$C$18</f>
        <v>0.38938135425726689</v>
      </c>
      <c r="N8306">
        <f>K8306/LCOH!$C$34</f>
        <v>11.253796365816962</v>
      </c>
    </row>
    <row r="8307" spans="1:14" x14ac:dyDescent="0.35">
      <c r="A8307">
        <f>'Profilo fotovoltaico'!B8309*LCOH!$C$20</f>
        <v>0</v>
      </c>
      <c r="B8307">
        <f>'Profilo eolico'!B8309*LCOH!$C$21</f>
        <v>150.19999999999999</v>
      </c>
      <c r="C8307">
        <f>$P$35*'Profilo fotovoltaico'!B8309</f>
        <v>0</v>
      </c>
      <c r="D8307">
        <f>$Q$37*'Profilo eolico'!B8309</f>
        <v>876.36216115576417</v>
      </c>
      <c r="E8307">
        <f>$P$39*'Profilo fotovoltaico'!B8309+'Approvvigionamento energia'!$Q$39*'Profilo eolico'!B8309</f>
        <v>657.27162086682301</v>
      </c>
      <c r="F8307">
        <f>$P$41*'Profilo fotovoltaico'!B8309+'Approvvigionamento energia'!$Q$41*'Profilo eolico'!B8309</f>
        <v>438.18108057788208</v>
      </c>
      <c r="G8307">
        <f>$P$43*'Profilo fotovoltaico'!B8309+'Approvvigionamento energia'!$Q$43*'Profilo eolico'!B8309</f>
        <v>219.09054028894104</v>
      </c>
      <c r="H8307">
        <f t="shared" si="258"/>
        <v>1138.4335154826958</v>
      </c>
      <c r="I8307">
        <f>IF(LCOH!$C$28=Menu!$A$1,'Approvvigionamento energia'!C8307,0)+IF(LCOH!$C$28=Menu!$A$2,'Approvvigionamento energia'!D8307,0)+IF(LCOH!$C$28=Menu!$A$3,'Approvvigionamento energia'!E8307,0)+IF(LCOH!$C$28=Menu!$A$4,'Approvvigionamento energia'!F8307,0)+IF(LCOH!$C$28=Menu!$A$5,'Approvvigionamento energia'!G8307,0)+IF(LCOH!$C$28=Menu!$A$6,'Approvvigionamento energia'!H8307,0)</f>
        <v>438.18108057788208</v>
      </c>
      <c r="J8307">
        <f>'Approvvigionamento energia'!A8307+'Approvvigionamento energia'!B8307+'Approvvigionamento energia'!I8307</f>
        <v>588.38108057788213</v>
      </c>
      <c r="K8307">
        <f>IF(MIN(LCOH!$C$18,J8307)&gt;=$P$48*LCOH!$C$18, MIN(LCOH!$C$18,J8307),0)</f>
        <v>588.38108057788213</v>
      </c>
      <c r="L8307">
        <f t="shared" si="259"/>
        <v>0</v>
      </c>
      <c r="M8307">
        <f>K8307/LCOH!$C$18</f>
        <v>0.39225405371858807</v>
      </c>
      <c r="N8307">
        <f>K8307/LCOH!$C$34</f>
        <v>11.336822361808904</v>
      </c>
    </row>
    <row r="8308" spans="1:14" x14ac:dyDescent="0.35">
      <c r="A8308">
        <f>'Profilo fotovoltaico'!B8310*LCOH!$C$20</f>
        <v>0</v>
      </c>
      <c r="B8308">
        <f>'Profilo eolico'!B8310*LCOH!$C$21</f>
        <v>157.4</v>
      </c>
      <c r="C8308">
        <f>$P$35*'Profilo fotovoltaico'!B8310</f>
        <v>0</v>
      </c>
      <c r="D8308">
        <f>$Q$37*'Profilo eolico'!B8310</f>
        <v>918.37153239625354</v>
      </c>
      <c r="E8308">
        <f>$P$39*'Profilo fotovoltaico'!B8310+'Approvvigionamento energia'!$Q$39*'Profilo eolico'!B8310</f>
        <v>688.7786492971901</v>
      </c>
      <c r="F8308">
        <f>$P$41*'Profilo fotovoltaico'!B8310+'Approvvigionamento energia'!$Q$41*'Profilo eolico'!B8310</f>
        <v>459.18576619812677</v>
      </c>
      <c r="G8308">
        <f>$P$43*'Profilo fotovoltaico'!B8310+'Approvvigionamento energia'!$Q$43*'Profilo eolico'!B8310</f>
        <v>229.59288309906339</v>
      </c>
      <c r="H8308">
        <f t="shared" si="258"/>
        <v>1138.4335154826958</v>
      </c>
      <c r="I8308">
        <f>IF(LCOH!$C$28=Menu!$A$1,'Approvvigionamento energia'!C8308,0)+IF(LCOH!$C$28=Menu!$A$2,'Approvvigionamento energia'!D8308,0)+IF(LCOH!$C$28=Menu!$A$3,'Approvvigionamento energia'!E8308,0)+IF(LCOH!$C$28=Menu!$A$4,'Approvvigionamento energia'!F8308,0)+IF(LCOH!$C$28=Menu!$A$5,'Approvvigionamento energia'!G8308,0)+IF(LCOH!$C$28=Menu!$A$6,'Approvvigionamento energia'!H8308,0)</f>
        <v>459.18576619812677</v>
      </c>
      <c r="J8308">
        <f>'Approvvigionamento energia'!A8308+'Approvvigionamento energia'!B8308+'Approvvigionamento energia'!I8308</f>
        <v>616.58576619812675</v>
      </c>
      <c r="K8308">
        <f>IF(MIN(LCOH!$C$18,J8308)&gt;=$P$48*LCOH!$C$18, MIN(LCOH!$C$18,J8308),0)</f>
        <v>616.58576619812675</v>
      </c>
      <c r="L8308">
        <f t="shared" si="259"/>
        <v>0</v>
      </c>
      <c r="M8308">
        <f>K8308/LCOH!$C$18</f>
        <v>0.41105717746541781</v>
      </c>
      <c r="N8308">
        <f>K8308/LCOH!$C$34</f>
        <v>11.880265244665255</v>
      </c>
    </row>
    <row r="8309" spans="1:14" x14ac:dyDescent="0.35">
      <c r="A8309">
        <f>'Profilo fotovoltaico'!B8311*LCOH!$C$20</f>
        <v>0</v>
      </c>
      <c r="B8309">
        <f>'Profilo eolico'!B8311*LCOH!$C$21</f>
        <v>172</v>
      </c>
      <c r="C8309">
        <f>$P$35*'Profilo fotovoltaico'!B8311</f>
        <v>0</v>
      </c>
      <c r="D8309">
        <f>$Q$37*'Profilo eolico'!B8311</f>
        <v>1003.5572018561346</v>
      </c>
      <c r="E8309">
        <f>$P$39*'Profilo fotovoltaico'!B8311+'Approvvigionamento energia'!$Q$39*'Profilo eolico'!B8311</f>
        <v>752.66790139210093</v>
      </c>
      <c r="F8309">
        <f>$P$41*'Profilo fotovoltaico'!B8311+'Approvvigionamento energia'!$Q$41*'Profilo eolico'!B8311</f>
        <v>501.77860092806731</v>
      </c>
      <c r="G8309">
        <f>$P$43*'Profilo fotovoltaico'!B8311+'Approvvigionamento energia'!$Q$43*'Profilo eolico'!B8311</f>
        <v>250.88930046403365</v>
      </c>
      <c r="H8309">
        <f t="shared" si="258"/>
        <v>1138.4335154826958</v>
      </c>
      <c r="I8309">
        <f>IF(LCOH!$C$28=Menu!$A$1,'Approvvigionamento energia'!C8309,0)+IF(LCOH!$C$28=Menu!$A$2,'Approvvigionamento energia'!D8309,0)+IF(LCOH!$C$28=Menu!$A$3,'Approvvigionamento energia'!E8309,0)+IF(LCOH!$C$28=Menu!$A$4,'Approvvigionamento energia'!F8309,0)+IF(LCOH!$C$28=Menu!$A$5,'Approvvigionamento energia'!G8309,0)+IF(LCOH!$C$28=Menu!$A$6,'Approvvigionamento energia'!H8309,0)</f>
        <v>501.77860092806731</v>
      </c>
      <c r="J8309">
        <f>'Approvvigionamento energia'!A8309+'Approvvigionamento energia'!B8309+'Approvvigionamento energia'!I8309</f>
        <v>673.77860092806736</v>
      </c>
      <c r="K8309">
        <f>IF(MIN(LCOH!$C$18,J8309)&gt;=$P$48*LCOH!$C$18, MIN(LCOH!$C$18,J8309),0)</f>
        <v>673.77860092806736</v>
      </c>
      <c r="L8309">
        <f t="shared" si="259"/>
        <v>0</v>
      </c>
      <c r="M8309">
        <f>K8309/LCOH!$C$18</f>
        <v>0.44918573395204492</v>
      </c>
      <c r="N8309">
        <f>K8309/LCOH!$C$34</f>
        <v>12.982246646012859</v>
      </c>
    </row>
    <row r="8310" spans="1:14" x14ac:dyDescent="0.35">
      <c r="A8310">
        <f>'Profilo fotovoltaico'!B8312*LCOH!$C$20</f>
        <v>0</v>
      </c>
      <c r="B8310">
        <f>'Profilo eolico'!B8312*LCOH!$C$21</f>
        <v>188.20000000000002</v>
      </c>
      <c r="C8310">
        <f>$P$35*'Profilo fotovoltaico'!B8312</f>
        <v>0</v>
      </c>
      <c r="D8310">
        <f>$Q$37*'Profilo eolico'!B8312</f>
        <v>1098.0782871472359</v>
      </c>
      <c r="E8310">
        <f>$P$39*'Profilo fotovoltaico'!B8312+'Approvvigionamento energia'!$Q$39*'Profilo eolico'!B8312</f>
        <v>823.55871536042673</v>
      </c>
      <c r="F8310">
        <f>$P$41*'Profilo fotovoltaico'!B8312+'Approvvigionamento energia'!$Q$41*'Profilo eolico'!B8312</f>
        <v>549.03914357361793</v>
      </c>
      <c r="G8310">
        <f>$P$43*'Profilo fotovoltaico'!B8312+'Approvvigionamento energia'!$Q$43*'Profilo eolico'!B8312</f>
        <v>274.51957178680897</v>
      </c>
      <c r="H8310">
        <f t="shared" si="258"/>
        <v>1138.4335154826958</v>
      </c>
      <c r="I8310">
        <f>IF(LCOH!$C$28=Menu!$A$1,'Approvvigionamento energia'!C8310,0)+IF(LCOH!$C$28=Menu!$A$2,'Approvvigionamento energia'!D8310,0)+IF(LCOH!$C$28=Menu!$A$3,'Approvvigionamento energia'!E8310,0)+IF(LCOH!$C$28=Menu!$A$4,'Approvvigionamento energia'!F8310,0)+IF(LCOH!$C$28=Menu!$A$5,'Approvvigionamento energia'!G8310,0)+IF(LCOH!$C$28=Menu!$A$6,'Approvvigionamento energia'!H8310,0)</f>
        <v>549.03914357361793</v>
      </c>
      <c r="J8310">
        <f>'Approvvigionamento energia'!A8310+'Approvvigionamento energia'!B8310+'Approvvigionamento energia'!I8310</f>
        <v>737.23914357361798</v>
      </c>
      <c r="K8310">
        <f>IF(MIN(LCOH!$C$18,J8310)&gt;=$P$48*LCOH!$C$18, MIN(LCOH!$C$18,J8310),0)</f>
        <v>737.23914357361798</v>
      </c>
      <c r="L8310">
        <f t="shared" si="259"/>
        <v>0</v>
      </c>
      <c r="M8310">
        <f>K8310/LCOH!$C$18</f>
        <v>0.49149276238241196</v>
      </c>
      <c r="N8310">
        <f>K8310/LCOH!$C$34</f>
        <v>14.204993132439654</v>
      </c>
    </row>
    <row r="8311" spans="1:14" x14ac:dyDescent="0.35">
      <c r="A8311">
        <f>'Profilo fotovoltaico'!B8313*LCOH!$C$20</f>
        <v>0</v>
      </c>
      <c r="B8311">
        <f>'Profilo eolico'!B8313*LCOH!$C$21</f>
        <v>204.7</v>
      </c>
      <c r="C8311">
        <f>$P$35*'Profilo fotovoltaico'!B8313</f>
        <v>0</v>
      </c>
      <c r="D8311">
        <f>$Q$37*'Profilo eolico'!B8313</f>
        <v>1194.3497629066906</v>
      </c>
      <c r="E8311">
        <f>$P$39*'Profilo fotovoltaico'!B8313+'Approvvigionamento energia'!$Q$39*'Profilo eolico'!B8313</f>
        <v>895.7623221800178</v>
      </c>
      <c r="F8311">
        <f>$P$41*'Profilo fotovoltaico'!B8313+'Approvvigionamento energia'!$Q$41*'Profilo eolico'!B8313</f>
        <v>597.17488145334528</v>
      </c>
      <c r="G8311">
        <f>$P$43*'Profilo fotovoltaico'!B8313+'Approvvigionamento energia'!$Q$43*'Profilo eolico'!B8313</f>
        <v>298.58744072667264</v>
      </c>
      <c r="H8311">
        <f t="shared" si="258"/>
        <v>1138.4335154826958</v>
      </c>
      <c r="I8311">
        <f>IF(LCOH!$C$28=Menu!$A$1,'Approvvigionamento energia'!C8311,0)+IF(LCOH!$C$28=Menu!$A$2,'Approvvigionamento energia'!D8311,0)+IF(LCOH!$C$28=Menu!$A$3,'Approvvigionamento energia'!E8311,0)+IF(LCOH!$C$28=Menu!$A$4,'Approvvigionamento energia'!F8311,0)+IF(LCOH!$C$28=Menu!$A$5,'Approvvigionamento energia'!G8311,0)+IF(LCOH!$C$28=Menu!$A$6,'Approvvigionamento energia'!H8311,0)</f>
        <v>597.17488145334528</v>
      </c>
      <c r="J8311">
        <f>'Approvvigionamento energia'!A8311+'Approvvigionamento energia'!B8311+'Approvvigionamento energia'!I8311</f>
        <v>801.87488145334532</v>
      </c>
      <c r="K8311">
        <f>IF(MIN(LCOH!$C$18,J8311)&gt;=$P$48*LCOH!$C$18, MIN(LCOH!$C$18,J8311),0)</f>
        <v>801.87488145334532</v>
      </c>
      <c r="L8311">
        <f t="shared" si="259"/>
        <v>0</v>
      </c>
      <c r="M8311">
        <f>K8311/LCOH!$C$18</f>
        <v>0.53458325430223019</v>
      </c>
      <c r="N8311">
        <f>K8311/LCOH!$C$34</f>
        <v>15.450383072318793</v>
      </c>
    </row>
    <row r="8312" spans="1:14" x14ac:dyDescent="0.35">
      <c r="A8312">
        <f>'Profilo fotovoltaico'!B8314*LCOH!$C$20</f>
        <v>3</v>
      </c>
      <c r="B8312">
        <f>'Profilo eolico'!B8314*LCOH!$C$21</f>
        <v>215.2</v>
      </c>
      <c r="C8312">
        <f>$P$35*'Profilo fotovoltaico'!B8314</f>
        <v>22.063836562866197</v>
      </c>
      <c r="D8312">
        <f>$Q$37*'Profilo eolico'!B8314</f>
        <v>1255.613429299071</v>
      </c>
      <c r="E8312">
        <f>$P$39*'Profilo fotovoltaico'!B8314+'Approvvigionamento energia'!$Q$39*'Profilo eolico'!B8314</f>
        <v>947.22603111501962</v>
      </c>
      <c r="F8312">
        <f>$P$41*'Profilo fotovoltaico'!B8314+'Approvvigionamento energia'!$Q$41*'Profilo eolico'!B8314</f>
        <v>638.83863293096863</v>
      </c>
      <c r="G8312">
        <f>$P$43*'Profilo fotovoltaico'!B8314+'Approvvigionamento energia'!$Q$43*'Profilo eolico'!B8314</f>
        <v>330.45123474691741</v>
      </c>
      <c r="H8312">
        <f t="shared" si="258"/>
        <v>1138.4335154826958</v>
      </c>
      <c r="I8312">
        <f>IF(LCOH!$C$28=Menu!$A$1,'Approvvigionamento energia'!C8312,0)+IF(LCOH!$C$28=Menu!$A$2,'Approvvigionamento energia'!D8312,0)+IF(LCOH!$C$28=Menu!$A$3,'Approvvigionamento energia'!E8312,0)+IF(LCOH!$C$28=Menu!$A$4,'Approvvigionamento energia'!F8312,0)+IF(LCOH!$C$28=Menu!$A$5,'Approvvigionamento energia'!G8312,0)+IF(LCOH!$C$28=Menu!$A$6,'Approvvigionamento energia'!H8312,0)</f>
        <v>638.83863293096863</v>
      </c>
      <c r="J8312">
        <f>'Approvvigionamento energia'!A8312+'Approvvigionamento energia'!B8312+'Approvvigionamento energia'!I8312</f>
        <v>857.03863293096856</v>
      </c>
      <c r="K8312">
        <f>IF(MIN(LCOH!$C$18,J8312)&gt;=$P$48*LCOH!$C$18, MIN(LCOH!$C$18,J8312),0)</f>
        <v>857.03863293096856</v>
      </c>
      <c r="L8312">
        <f t="shared" si="259"/>
        <v>0</v>
      </c>
      <c r="M8312">
        <f>K8312/LCOH!$C$18</f>
        <v>0.57135908862064566</v>
      </c>
      <c r="N8312">
        <f>K8312/LCOH!$C$34</f>
        <v>16.513268457244095</v>
      </c>
    </row>
    <row r="8313" spans="1:14" x14ac:dyDescent="0.35">
      <c r="A8313">
        <f>'Profilo fotovoltaico'!B8315*LCOH!$C$20</f>
        <v>67</v>
      </c>
      <c r="B8313">
        <f>'Profilo eolico'!B8315*LCOH!$C$21</f>
        <v>203.9</v>
      </c>
      <c r="C8313">
        <f>$P$35*'Profilo fotovoltaico'!B8315</f>
        <v>492.7590165706784</v>
      </c>
      <c r="D8313">
        <f>$Q$37*'Profilo eolico'!B8315</f>
        <v>1189.6820549910806</v>
      </c>
      <c r="E8313">
        <f>$P$39*'Profilo fotovoltaico'!B8315+'Approvvigionamento energia'!$Q$39*'Profilo eolico'!B8315</f>
        <v>1015.45129538598</v>
      </c>
      <c r="F8313">
        <f>$P$41*'Profilo fotovoltaico'!B8315+'Approvvigionamento energia'!$Q$41*'Profilo eolico'!B8315</f>
        <v>841.22053578087946</v>
      </c>
      <c r="G8313">
        <f>$P$43*'Profilo fotovoltaico'!B8315+'Approvvigionamento energia'!$Q$43*'Profilo eolico'!B8315</f>
        <v>666.98977617577896</v>
      </c>
      <c r="H8313">
        <f t="shared" si="258"/>
        <v>1138.4335154826958</v>
      </c>
      <c r="I8313">
        <f>IF(LCOH!$C$28=Menu!$A$1,'Approvvigionamento energia'!C8313,0)+IF(LCOH!$C$28=Menu!$A$2,'Approvvigionamento energia'!D8313,0)+IF(LCOH!$C$28=Menu!$A$3,'Approvvigionamento energia'!E8313,0)+IF(LCOH!$C$28=Menu!$A$4,'Approvvigionamento energia'!F8313,0)+IF(LCOH!$C$28=Menu!$A$5,'Approvvigionamento energia'!G8313,0)+IF(LCOH!$C$28=Menu!$A$6,'Approvvigionamento energia'!H8313,0)</f>
        <v>841.22053578087946</v>
      </c>
      <c r="J8313">
        <f>'Approvvigionamento energia'!A8313+'Approvvigionamento energia'!B8313+'Approvvigionamento energia'!I8313</f>
        <v>1112.1205357808794</v>
      </c>
      <c r="K8313">
        <f>IF(MIN(LCOH!$C$18,J8313)&gt;=$P$48*LCOH!$C$18, MIN(LCOH!$C$18,J8313),0)</f>
        <v>1112.1205357808794</v>
      </c>
      <c r="L8313">
        <f t="shared" si="259"/>
        <v>0</v>
      </c>
      <c r="M8313">
        <f>K8313/LCOH!$C$18</f>
        <v>0.74141369052058625</v>
      </c>
      <c r="N8313">
        <f>K8313/LCOH!$C$34</f>
        <v>21.428141344525617</v>
      </c>
    </row>
    <row r="8314" spans="1:14" x14ac:dyDescent="0.35">
      <c r="A8314">
        <f>'Profilo fotovoltaico'!B8316*LCOH!$C$20</f>
        <v>200</v>
      </c>
      <c r="B8314">
        <f>'Profilo eolico'!B8316*LCOH!$C$21</f>
        <v>186.4</v>
      </c>
      <c r="C8314">
        <f>$P$35*'Profilo fotovoltaico'!B8316</f>
        <v>1470.922437524413</v>
      </c>
      <c r="D8314">
        <f>$Q$37*'Profilo eolico'!B8316</f>
        <v>1087.5759443371135</v>
      </c>
      <c r="E8314">
        <f>$P$39*'Profilo fotovoltaico'!B8316+'Approvvigionamento energia'!$Q$39*'Profilo eolico'!B8316</f>
        <v>1183.4125676339384</v>
      </c>
      <c r="F8314">
        <f>$P$41*'Profilo fotovoltaico'!B8316+'Approvvigionamento energia'!$Q$41*'Profilo eolico'!B8316</f>
        <v>1279.2491909307632</v>
      </c>
      <c r="G8314">
        <f>$P$43*'Profilo fotovoltaico'!B8316+'Approvvigionamento energia'!$Q$43*'Profilo eolico'!B8316</f>
        <v>1375.0858142275881</v>
      </c>
      <c r="H8314">
        <f t="shared" si="258"/>
        <v>1138.4335154826958</v>
      </c>
      <c r="I8314">
        <f>IF(LCOH!$C$28=Menu!$A$1,'Approvvigionamento energia'!C8314,0)+IF(LCOH!$C$28=Menu!$A$2,'Approvvigionamento energia'!D8314,0)+IF(LCOH!$C$28=Menu!$A$3,'Approvvigionamento energia'!E8314,0)+IF(LCOH!$C$28=Menu!$A$4,'Approvvigionamento energia'!F8314,0)+IF(LCOH!$C$28=Menu!$A$5,'Approvvigionamento energia'!G8314,0)+IF(LCOH!$C$28=Menu!$A$6,'Approvvigionamento energia'!H8314,0)</f>
        <v>1279.2491909307632</v>
      </c>
      <c r="J8314">
        <f>'Approvvigionamento energia'!A8314+'Approvvigionamento energia'!B8314+'Approvvigionamento energia'!I8314</f>
        <v>1665.6491909307633</v>
      </c>
      <c r="K8314">
        <f>IF(MIN(LCOH!$C$18,J8314)&gt;=$P$48*LCOH!$C$18, MIN(LCOH!$C$18,J8314),0)</f>
        <v>1500</v>
      </c>
      <c r="L8314">
        <f t="shared" si="259"/>
        <v>165.64919093076333</v>
      </c>
      <c r="M8314">
        <f>K8314/LCOH!$C$18</f>
        <v>1</v>
      </c>
      <c r="N8314">
        <f>K8314/LCOH!$C$34</f>
        <v>28.901734104046245</v>
      </c>
    </row>
    <row r="8315" spans="1:14" x14ac:dyDescent="0.35">
      <c r="A8315">
        <f>'Profilo fotovoltaico'!B8317*LCOH!$C$20</f>
        <v>318</v>
      </c>
      <c r="B8315">
        <f>'Profilo eolico'!B8317*LCOH!$C$21</f>
        <v>213.5</v>
      </c>
      <c r="C8315">
        <f>$P$35*'Profilo fotovoltaico'!B8317</f>
        <v>2338.7666756638168</v>
      </c>
      <c r="D8315">
        <f>$Q$37*'Profilo eolico'!B8317</f>
        <v>1245.6945499783997</v>
      </c>
      <c r="E8315">
        <f>$P$39*'Profilo fotovoltaico'!B8317+'Approvvigionamento energia'!$Q$39*'Profilo eolico'!B8317</f>
        <v>1518.9625813997541</v>
      </c>
      <c r="F8315">
        <f>$P$41*'Profilo fotovoltaico'!B8317+'Approvvigionamento energia'!$Q$41*'Profilo eolico'!B8317</f>
        <v>1792.2306128211083</v>
      </c>
      <c r="G8315">
        <f>$P$43*'Profilo fotovoltaico'!B8317+'Approvvigionamento energia'!$Q$43*'Profilo eolico'!B8317</f>
        <v>2065.4986442424624</v>
      </c>
      <c r="H8315">
        <f t="shared" si="258"/>
        <v>1138.4335154826958</v>
      </c>
      <c r="I8315">
        <f>IF(LCOH!$C$28=Menu!$A$1,'Approvvigionamento energia'!C8315,0)+IF(LCOH!$C$28=Menu!$A$2,'Approvvigionamento energia'!D8315,0)+IF(LCOH!$C$28=Menu!$A$3,'Approvvigionamento energia'!E8315,0)+IF(LCOH!$C$28=Menu!$A$4,'Approvvigionamento energia'!F8315,0)+IF(LCOH!$C$28=Menu!$A$5,'Approvvigionamento energia'!G8315,0)+IF(LCOH!$C$28=Menu!$A$6,'Approvvigionamento energia'!H8315,0)</f>
        <v>1792.2306128211083</v>
      </c>
      <c r="J8315">
        <f>'Approvvigionamento energia'!A8315+'Approvvigionamento energia'!B8315+'Approvvigionamento energia'!I8315</f>
        <v>2323.7306128211085</v>
      </c>
      <c r="K8315">
        <f>IF(MIN(LCOH!$C$18,J8315)&gt;=$P$48*LCOH!$C$18, MIN(LCOH!$C$18,J8315),0)</f>
        <v>1500</v>
      </c>
      <c r="L8315">
        <f t="shared" si="259"/>
        <v>823.73061282110848</v>
      </c>
      <c r="M8315">
        <f>K8315/LCOH!$C$18</f>
        <v>1</v>
      </c>
      <c r="N8315">
        <f>K8315/LCOH!$C$34</f>
        <v>28.901734104046245</v>
      </c>
    </row>
    <row r="8316" spans="1:14" x14ac:dyDescent="0.35">
      <c r="A8316">
        <f>'Profilo fotovoltaico'!B8318*LCOH!$C$20</f>
        <v>390</v>
      </c>
      <c r="B8316">
        <f>'Profilo eolico'!B8318*LCOH!$C$21</f>
        <v>246</v>
      </c>
      <c r="C8316">
        <f>$P$35*'Profilo fotovoltaico'!B8318</f>
        <v>2868.2987531726053</v>
      </c>
      <c r="D8316">
        <f>$Q$37*'Profilo eolico'!B8318</f>
        <v>1435.3201840500531</v>
      </c>
      <c r="E8316">
        <f>$P$39*'Profilo fotovoltaico'!B8318+'Approvvigionamento energia'!$Q$39*'Profilo eolico'!B8318</f>
        <v>1793.5648263306912</v>
      </c>
      <c r="F8316">
        <f>$P$41*'Profilo fotovoltaico'!B8318+'Approvvigionamento energia'!$Q$41*'Profilo eolico'!B8318</f>
        <v>2151.8094686113291</v>
      </c>
      <c r="G8316">
        <f>$P$43*'Profilo fotovoltaico'!B8318+'Approvvigionamento energia'!$Q$43*'Profilo eolico'!B8318</f>
        <v>2510.0541108919674</v>
      </c>
      <c r="H8316">
        <f t="shared" si="258"/>
        <v>1138.4335154826958</v>
      </c>
      <c r="I8316">
        <f>IF(LCOH!$C$28=Menu!$A$1,'Approvvigionamento energia'!C8316,0)+IF(LCOH!$C$28=Menu!$A$2,'Approvvigionamento energia'!D8316,0)+IF(LCOH!$C$28=Menu!$A$3,'Approvvigionamento energia'!E8316,0)+IF(LCOH!$C$28=Menu!$A$4,'Approvvigionamento energia'!F8316,0)+IF(LCOH!$C$28=Menu!$A$5,'Approvvigionamento energia'!G8316,0)+IF(LCOH!$C$28=Menu!$A$6,'Approvvigionamento energia'!H8316,0)</f>
        <v>2151.8094686113291</v>
      </c>
      <c r="J8316">
        <f>'Approvvigionamento energia'!A8316+'Approvvigionamento energia'!B8316+'Approvvigionamento energia'!I8316</f>
        <v>2787.8094686113291</v>
      </c>
      <c r="K8316">
        <f>IF(MIN(LCOH!$C$18,J8316)&gt;=$P$48*LCOH!$C$18, MIN(LCOH!$C$18,J8316),0)</f>
        <v>1500</v>
      </c>
      <c r="L8316">
        <f t="shared" si="259"/>
        <v>1287.8094686113291</v>
      </c>
      <c r="M8316">
        <f>K8316/LCOH!$C$18</f>
        <v>1</v>
      </c>
      <c r="N8316">
        <f>K8316/LCOH!$C$34</f>
        <v>28.901734104046245</v>
      </c>
    </row>
    <row r="8317" spans="1:14" x14ac:dyDescent="0.35">
      <c r="A8317">
        <f>'Profilo fotovoltaico'!B8319*LCOH!$C$20</f>
        <v>413</v>
      </c>
      <c r="B8317">
        <f>'Profilo eolico'!B8319*LCOH!$C$21</f>
        <v>281.39999999999998</v>
      </c>
      <c r="C8317">
        <f>$P$35*'Profilo fotovoltaico'!B8319</f>
        <v>3037.4548334879128</v>
      </c>
      <c r="D8317">
        <f>$Q$37*'Profilo eolico'!B8319</f>
        <v>1641.8662593157924</v>
      </c>
      <c r="E8317">
        <f>$P$39*'Profilo fotovoltaico'!B8319+'Approvvigionamento energia'!$Q$39*'Profilo eolico'!B8319</f>
        <v>1990.7634028588225</v>
      </c>
      <c r="F8317">
        <f>$P$41*'Profilo fotovoltaico'!B8319+'Approvvigionamento energia'!$Q$41*'Profilo eolico'!B8319</f>
        <v>2339.6605464018526</v>
      </c>
      <c r="G8317">
        <f>$P$43*'Profilo fotovoltaico'!B8319+'Approvvigionamento energia'!$Q$43*'Profilo eolico'!B8319</f>
        <v>2688.5576899448824</v>
      </c>
      <c r="H8317">
        <f t="shared" si="258"/>
        <v>1138.4335154826958</v>
      </c>
      <c r="I8317">
        <f>IF(LCOH!$C$28=Menu!$A$1,'Approvvigionamento energia'!C8317,0)+IF(LCOH!$C$28=Menu!$A$2,'Approvvigionamento energia'!D8317,0)+IF(LCOH!$C$28=Menu!$A$3,'Approvvigionamento energia'!E8317,0)+IF(LCOH!$C$28=Menu!$A$4,'Approvvigionamento energia'!F8317,0)+IF(LCOH!$C$28=Menu!$A$5,'Approvvigionamento energia'!G8317,0)+IF(LCOH!$C$28=Menu!$A$6,'Approvvigionamento energia'!H8317,0)</f>
        <v>2339.6605464018526</v>
      </c>
      <c r="J8317">
        <f>'Approvvigionamento energia'!A8317+'Approvvigionamento energia'!B8317+'Approvvigionamento energia'!I8317</f>
        <v>3034.0605464018527</v>
      </c>
      <c r="K8317">
        <f>IF(MIN(LCOH!$C$18,J8317)&gt;=$P$48*LCOH!$C$18, MIN(LCOH!$C$18,J8317),0)</f>
        <v>1500</v>
      </c>
      <c r="L8317">
        <f t="shared" si="259"/>
        <v>1534.0605464018527</v>
      </c>
      <c r="M8317">
        <f>K8317/LCOH!$C$18</f>
        <v>1</v>
      </c>
      <c r="N8317">
        <f>K8317/LCOH!$C$34</f>
        <v>28.901734104046245</v>
      </c>
    </row>
    <row r="8318" spans="1:14" x14ac:dyDescent="0.35">
      <c r="A8318">
        <f>'Profilo fotovoltaico'!B8320*LCOH!$C$20</f>
        <v>378</v>
      </c>
      <c r="B8318">
        <f>'Profilo eolico'!B8320*LCOH!$C$21</f>
        <v>309.90000000000003</v>
      </c>
      <c r="C8318">
        <f>$P$35*'Profilo fotovoltaico'!B8320</f>
        <v>2780.0434069211406</v>
      </c>
      <c r="D8318">
        <f>$Q$37*'Profilo eolico'!B8320</f>
        <v>1808.1533538093961</v>
      </c>
      <c r="E8318">
        <f>$P$39*'Profilo fotovoltaico'!B8320+'Approvvigionamento energia'!$Q$39*'Profilo eolico'!B8320</f>
        <v>2051.1258670873322</v>
      </c>
      <c r="F8318">
        <f>$P$41*'Profilo fotovoltaico'!B8320+'Approvvigionamento energia'!$Q$41*'Profilo eolico'!B8320</f>
        <v>2294.0983803652684</v>
      </c>
      <c r="G8318">
        <f>$P$43*'Profilo fotovoltaico'!B8320+'Approvvigionamento energia'!$Q$43*'Profilo eolico'!B8320</f>
        <v>2537.0708936432043</v>
      </c>
      <c r="H8318">
        <f t="shared" si="258"/>
        <v>1138.4335154826958</v>
      </c>
      <c r="I8318">
        <f>IF(LCOH!$C$28=Menu!$A$1,'Approvvigionamento energia'!C8318,0)+IF(LCOH!$C$28=Menu!$A$2,'Approvvigionamento energia'!D8318,0)+IF(LCOH!$C$28=Menu!$A$3,'Approvvigionamento energia'!E8318,0)+IF(LCOH!$C$28=Menu!$A$4,'Approvvigionamento energia'!F8318,0)+IF(LCOH!$C$28=Menu!$A$5,'Approvvigionamento energia'!G8318,0)+IF(LCOH!$C$28=Menu!$A$6,'Approvvigionamento energia'!H8318,0)</f>
        <v>2294.0983803652684</v>
      </c>
      <c r="J8318">
        <f>'Approvvigionamento energia'!A8318+'Approvvigionamento energia'!B8318+'Approvvigionamento energia'!I8318</f>
        <v>2981.9983803652685</v>
      </c>
      <c r="K8318">
        <f>IF(MIN(LCOH!$C$18,J8318)&gt;=$P$48*LCOH!$C$18, MIN(LCOH!$C$18,J8318),0)</f>
        <v>1500</v>
      </c>
      <c r="L8318">
        <f t="shared" si="259"/>
        <v>1481.9983803652685</v>
      </c>
      <c r="M8318">
        <f>K8318/LCOH!$C$18</f>
        <v>1</v>
      </c>
      <c r="N8318">
        <f>K8318/LCOH!$C$34</f>
        <v>28.901734104046245</v>
      </c>
    </row>
    <row r="8319" spans="1:14" x14ac:dyDescent="0.35">
      <c r="A8319">
        <f>'Profilo fotovoltaico'!B8321*LCOH!$C$20</f>
        <v>289</v>
      </c>
      <c r="B8319">
        <f>'Profilo eolico'!B8321*LCOH!$C$21</f>
        <v>313.3</v>
      </c>
      <c r="C8319">
        <f>$P$35*'Profilo fotovoltaico'!B8321</f>
        <v>2125.4829222227768</v>
      </c>
      <c r="D8319">
        <f>$Q$37*'Profilo eolico'!B8321</f>
        <v>1827.9911124507385</v>
      </c>
      <c r="E8319">
        <f>$P$39*'Profilo fotovoltaico'!B8321+'Approvvigionamento energia'!$Q$39*'Profilo eolico'!B8321</f>
        <v>1902.364064893748</v>
      </c>
      <c r="F8319">
        <f>$P$41*'Profilo fotovoltaico'!B8321+'Approvvigionamento energia'!$Q$41*'Profilo eolico'!B8321</f>
        <v>1976.7370173367576</v>
      </c>
      <c r="G8319">
        <f>$P$43*'Profilo fotovoltaico'!B8321+'Approvvigionamento energia'!$Q$43*'Profilo eolico'!B8321</f>
        <v>2051.1099697797672</v>
      </c>
      <c r="H8319">
        <f t="shared" si="258"/>
        <v>1138.4335154826958</v>
      </c>
      <c r="I8319">
        <f>IF(LCOH!$C$28=Menu!$A$1,'Approvvigionamento energia'!C8319,0)+IF(LCOH!$C$28=Menu!$A$2,'Approvvigionamento energia'!D8319,0)+IF(LCOH!$C$28=Menu!$A$3,'Approvvigionamento energia'!E8319,0)+IF(LCOH!$C$28=Menu!$A$4,'Approvvigionamento energia'!F8319,0)+IF(LCOH!$C$28=Menu!$A$5,'Approvvigionamento energia'!G8319,0)+IF(LCOH!$C$28=Menu!$A$6,'Approvvigionamento energia'!H8319,0)</f>
        <v>1976.7370173367576</v>
      </c>
      <c r="J8319">
        <f>'Approvvigionamento energia'!A8319+'Approvvigionamento energia'!B8319+'Approvvigionamento energia'!I8319</f>
        <v>2579.0370173367573</v>
      </c>
      <c r="K8319">
        <f>IF(MIN(LCOH!$C$18,J8319)&gt;=$P$48*LCOH!$C$18, MIN(LCOH!$C$18,J8319),0)</f>
        <v>1500</v>
      </c>
      <c r="L8319">
        <f t="shared" si="259"/>
        <v>1079.0370173367573</v>
      </c>
      <c r="M8319">
        <f>K8319/LCOH!$C$18</f>
        <v>1</v>
      </c>
      <c r="N8319">
        <f>K8319/LCOH!$C$34</f>
        <v>28.901734104046245</v>
      </c>
    </row>
    <row r="8320" spans="1:14" x14ac:dyDescent="0.35">
      <c r="A8320">
        <f>'Profilo fotovoltaico'!B8322*LCOH!$C$20</f>
        <v>166</v>
      </c>
      <c r="B8320">
        <f>'Profilo eolico'!B8322*LCOH!$C$21</f>
        <v>285.8</v>
      </c>
      <c r="C8320">
        <f>$P$35*'Profilo fotovoltaico'!B8322</f>
        <v>1220.8656231452628</v>
      </c>
      <c r="D8320">
        <f>$Q$37*'Profilo eolico'!B8322</f>
        <v>1667.5386528516469</v>
      </c>
      <c r="E8320">
        <f>$P$39*'Profilo fotovoltaico'!B8322+'Approvvigionamento energia'!$Q$39*'Profilo eolico'!B8322</f>
        <v>1555.8703954250509</v>
      </c>
      <c r="F8320">
        <f>$P$41*'Profilo fotovoltaico'!B8322+'Approvvigionamento energia'!$Q$41*'Profilo eolico'!B8322</f>
        <v>1444.2021379984549</v>
      </c>
      <c r="G8320">
        <f>$P$43*'Profilo fotovoltaico'!B8322+'Approvvigionamento energia'!$Q$43*'Profilo eolico'!B8322</f>
        <v>1332.5338805718588</v>
      </c>
      <c r="H8320">
        <f t="shared" si="258"/>
        <v>1138.4335154826958</v>
      </c>
      <c r="I8320">
        <f>IF(LCOH!$C$28=Menu!$A$1,'Approvvigionamento energia'!C8320,0)+IF(LCOH!$C$28=Menu!$A$2,'Approvvigionamento energia'!D8320,0)+IF(LCOH!$C$28=Menu!$A$3,'Approvvigionamento energia'!E8320,0)+IF(LCOH!$C$28=Menu!$A$4,'Approvvigionamento energia'!F8320,0)+IF(LCOH!$C$28=Menu!$A$5,'Approvvigionamento energia'!G8320,0)+IF(LCOH!$C$28=Menu!$A$6,'Approvvigionamento energia'!H8320,0)</f>
        <v>1444.2021379984549</v>
      </c>
      <c r="J8320">
        <f>'Approvvigionamento energia'!A8320+'Approvvigionamento energia'!B8320+'Approvvigionamento energia'!I8320</f>
        <v>1896.0021379984548</v>
      </c>
      <c r="K8320">
        <f>IF(MIN(LCOH!$C$18,J8320)&gt;=$P$48*LCOH!$C$18, MIN(LCOH!$C$18,J8320),0)</f>
        <v>1500</v>
      </c>
      <c r="L8320">
        <f t="shared" si="259"/>
        <v>396.00213799845483</v>
      </c>
      <c r="M8320">
        <f>K8320/LCOH!$C$18</f>
        <v>1</v>
      </c>
      <c r="N8320">
        <f>K8320/LCOH!$C$34</f>
        <v>28.901734104046245</v>
      </c>
    </row>
    <row r="8321" spans="1:14" x14ac:dyDescent="0.35">
      <c r="A8321">
        <f>'Profilo fotovoltaico'!B8323*LCOH!$C$20</f>
        <v>23</v>
      </c>
      <c r="B8321">
        <f>'Profilo eolico'!B8323*LCOH!$C$21</f>
        <v>273.7</v>
      </c>
      <c r="C8321">
        <f>$P$35*'Profilo fotovoltaico'!B8323</f>
        <v>169.15608031530749</v>
      </c>
      <c r="D8321">
        <f>$Q$37*'Profilo eolico'!B8323</f>
        <v>1596.9395706280468</v>
      </c>
      <c r="E8321">
        <f>$P$39*'Profilo fotovoltaico'!B8323+'Approvvigionamento energia'!$Q$39*'Profilo eolico'!B8323</f>
        <v>1239.9936980498621</v>
      </c>
      <c r="F8321">
        <f>$P$41*'Profilo fotovoltaico'!B8323+'Approvvigionamento energia'!$Q$41*'Profilo eolico'!B8323</f>
        <v>883.04782547167713</v>
      </c>
      <c r="G8321">
        <f>$P$43*'Profilo fotovoltaico'!B8323+'Approvvigionamento energia'!$Q$43*'Profilo eolico'!B8323</f>
        <v>526.10195289349235</v>
      </c>
      <c r="H8321">
        <f t="shared" si="258"/>
        <v>1138.4335154826958</v>
      </c>
      <c r="I8321">
        <f>IF(LCOH!$C$28=Menu!$A$1,'Approvvigionamento energia'!C8321,0)+IF(LCOH!$C$28=Menu!$A$2,'Approvvigionamento energia'!D8321,0)+IF(LCOH!$C$28=Menu!$A$3,'Approvvigionamento energia'!E8321,0)+IF(LCOH!$C$28=Menu!$A$4,'Approvvigionamento energia'!F8321,0)+IF(LCOH!$C$28=Menu!$A$5,'Approvvigionamento energia'!G8321,0)+IF(LCOH!$C$28=Menu!$A$6,'Approvvigionamento energia'!H8321,0)</f>
        <v>883.04782547167713</v>
      </c>
      <c r="J8321">
        <f>'Approvvigionamento energia'!A8321+'Approvvigionamento energia'!B8321+'Approvvigionamento energia'!I8321</f>
        <v>1179.7478254716771</v>
      </c>
      <c r="K8321">
        <f>IF(MIN(LCOH!$C$18,J8321)&gt;=$P$48*LCOH!$C$18, MIN(LCOH!$C$18,J8321),0)</f>
        <v>1179.7478254716771</v>
      </c>
      <c r="L8321">
        <f t="shared" si="259"/>
        <v>0</v>
      </c>
      <c r="M8321">
        <f>K8321/LCOH!$C$18</f>
        <v>0.78649855031445137</v>
      </c>
      <c r="N8321">
        <f>K8321/LCOH!$C$34</f>
        <v>22.731171974406109</v>
      </c>
    </row>
    <row r="8322" spans="1:14" x14ac:dyDescent="0.35">
      <c r="A8322">
        <f>'Profilo fotovoltaico'!B8324*LCOH!$C$20</f>
        <v>0</v>
      </c>
      <c r="B8322">
        <f>'Profilo eolico'!B8324*LCOH!$C$21</f>
        <v>272.8</v>
      </c>
      <c r="C8322">
        <f>$P$35*'Profilo fotovoltaico'!B8324</f>
        <v>0</v>
      </c>
      <c r="D8322">
        <f>$Q$37*'Profilo eolico'!B8324</f>
        <v>1591.6883992229857</v>
      </c>
      <c r="E8322">
        <f>$P$39*'Profilo fotovoltaico'!B8324+'Approvvigionamento energia'!$Q$39*'Profilo eolico'!B8324</f>
        <v>1193.7662994172392</v>
      </c>
      <c r="F8322">
        <f>$P$41*'Profilo fotovoltaico'!B8324+'Approvvigionamento energia'!$Q$41*'Profilo eolico'!B8324</f>
        <v>795.84419961149285</v>
      </c>
      <c r="G8322">
        <f>$P$43*'Profilo fotovoltaico'!B8324+'Approvvigionamento energia'!$Q$43*'Profilo eolico'!B8324</f>
        <v>397.92209980574643</v>
      </c>
      <c r="H8322">
        <f t="shared" ref="H8322:H8385" si="260">$P$45</f>
        <v>1138.4335154826958</v>
      </c>
      <c r="I8322">
        <f>IF(LCOH!$C$28=Menu!$A$1,'Approvvigionamento energia'!C8322,0)+IF(LCOH!$C$28=Menu!$A$2,'Approvvigionamento energia'!D8322,0)+IF(LCOH!$C$28=Menu!$A$3,'Approvvigionamento energia'!E8322,0)+IF(LCOH!$C$28=Menu!$A$4,'Approvvigionamento energia'!F8322,0)+IF(LCOH!$C$28=Menu!$A$5,'Approvvigionamento energia'!G8322,0)+IF(LCOH!$C$28=Menu!$A$6,'Approvvigionamento energia'!H8322,0)</f>
        <v>795.84419961149285</v>
      </c>
      <c r="J8322">
        <f>'Approvvigionamento energia'!A8322+'Approvvigionamento energia'!B8322+'Approvvigionamento energia'!I8322</f>
        <v>1068.6441996114929</v>
      </c>
      <c r="K8322">
        <f>IF(MIN(LCOH!$C$18,J8322)&gt;=$P$48*LCOH!$C$18, MIN(LCOH!$C$18,J8322),0)</f>
        <v>1068.6441996114929</v>
      </c>
      <c r="L8322">
        <f t="shared" si="259"/>
        <v>0</v>
      </c>
      <c r="M8322">
        <f>K8322/LCOH!$C$18</f>
        <v>0.71242946640766192</v>
      </c>
      <c r="N8322">
        <f>K8322/LCOH!$C$34</f>
        <v>20.590447006001792</v>
      </c>
    </row>
    <row r="8323" spans="1:14" x14ac:dyDescent="0.35">
      <c r="A8323">
        <f>'Profilo fotovoltaico'!B8325*LCOH!$C$20</f>
        <v>0</v>
      </c>
      <c r="B8323">
        <f>'Profilo eolico'!B8325*LCOH!$C$21</f>
        <v>259.5</v>
      </c>
      <c r="C8323">
        <f>$P$35*'Profilo fotovoltaico'!B8325</f>
        <v>0</v>
      </c>
      <c r="D8323">
        <f>$Q$37*'Profilo eolico'!B8325</f>
        <v>1514.0877551259707</v>
      </c>
      <c r="E8323">
        <f>$P$39*'Profilo fotovoltaico'!B8325+'Approvvigionamento energia'!$Q$39*'Profilo eolico'!B8325</f>
        <v>1135.565816344478</v>
      </c>
      <c r="F8323">
        <f>$P$41*'Profilo fotovoltaico'!B8325+'Approvvigionamento energia'!$Q$41*'Profilo eolico'!B8325</f>
        <v>757.04387756298536</v>
      </c>
      <c r="G8323">
        <f>$P$43*'Profilo fotovoltaico'!B8325+'Approvvigionamento energia'!$Q$43*'Profilo eolico'!B8325</f>
        <v>378.52193878149268</v>
      </c>
      <c r="H8323">
        <f t="shared" si="260"/>
        <v>1138.4335154826958</v>
      </c>
      <c r="I8323">
        <f>IF(LCOH!$C$28=Menu!$A$1,'Approvvigionamento energia'!C8323,0)+IF(LCOH!$C$28=Menu!$A$2,'Approvvigionamento energia'!D8323,0)+IF(LCOH!$C$28=Menu!$A$3,'Approvvigionamento energia'!E8323,0)+IF(LCOH!$C$28=Menu!$A$4,'Approvvigionamento energia'!F8323,0)+IF(LCOH!$C$28=Menu!$A$5,'Approvvigionamento energia'!G8323,0)+IF(LCOH!$C$28=Menu!$A$6,'Approvvigionamento energia'!H8323,0)</f>
        <v>757.04387756298536</v>
      </c>
      <c r="J8323">
        <f>'Approvvigionamento energia'!A8323+'Approvvigionamento energia'!B8323+'Approvvigionamento energia'!I8323</f>
        <v>1016.5438775629854</v>
      </c>
      <c r="K8323">
        <f>IF(MIN(LCOH!$C$18,J8323)&gt;=$P$48*LCOH!$C$18, MIN(LCOH!$C$18,J8323),0)</f>
        <v>1016.5438775629854</v>
      </c>
      <c r="L8323">
        <f t="shared" ref="L8323:L8386" si="261">J8323-K8323</f>
        <v>0</v>
      </c>
      <c r="M8323">
        <f>K8323/LCOH!$C$18</f>
        <v>0.67769591837532361</v>
      </c>
      <c r="N8323">
        <f>K8323/LCOH!$C$34</f>
        <v>19.58658723628103</v>
      </c>
    </row>
    <row r="8324" spans="1:14" x14ac:dyDescent="0.35">
      <c r="A8324">
        <f>'Profilo fotovoltaico'!B8326*LCOH!$C$20</f>
        <v>0</v>
      </c>
      <c r="B8324">
        <f>'Profilo eolico'!B8326*LCOH!$C$21</f>
        <v>258.10000000000002</v>
      </c>
      <c r="C8324">
        <f>$P$35*'Profilo fotovoltaico'!B8326</f>
        <v>0</v>
      </c>
      <c r="D8324">
        <f>$Q$37*'Profilo eolico'!B8326</f>
        <v>1505.9192662736532</v>
      </c>
      <c r="E8324">
        <f>$P$39*'Profilo fotovoltaico'!B8326+'Approvvigionamento energia'!$Q$39*'Profilo eolico'!B8326</f>
        <v>1129.4394497052399</v>
      </c>
      <c r="F8324">
        <f>$P$41*'Profilo fotovoltaico'!B8326+'Approvvigionamento energia'!$Q$41*'Profilo eolico'!B8326</f>
        <v>752.9596331368266</v>
      </c>
      <c r="G8324">
        <f>$P$43*'Profilo fotovoltaico'!B8326+'Approvvigionamento energia'!$Q$43*'Profilo eolico'!B8326</f>
        <v>376.4798165684133</v>
      </c>
      <c r="H8324">
        <f t="shared" si="260"/>
        <v>1138.4335154826958</v>
      </c>
      <c r="I8324">
        <f>IF(LCOH!$C$28=Menu!$A$1,'Approvvigionamento energia'!C8324,0)+IF(LCOH!$C$28=Menu!$A$2,'Approvvigionamento energia'!D8324,0)+IF(LCOH!$C$28=Menu!$A$3,'Approvvigionamento energia'!E8324,0)+IF(LCOH!$C$28=Menu!$A$4,'Approvvigionamento energia'!F8324,0)+IF(LCOH!$C$28=Menu!$A$5,'Approvvigionamento energia'!G8324,0)+IF(LCOH!$C$28=Menu!$A$6,'Approvvigionamento energia'!H8324,0)</f>
        <v>752.9596331368266</v>
      </c>
      <c r="J8324">
        <f>'Approvvigionamento energia'!A8324+'Approvvigionamento energia'!B8324+'Approvvigionamento energia'!I8324</f>
        <v>1011.0596331368266</v>
      </c>
      <c r="K8324">
        <f>IF(MIN(LCOH!$C$18,J8324)&gt;=$P$48*LCOH!$C$18, MIN(LCOH!$C$18,J8324),0)</f>
        <v>1011.0596331368266</v>
      </c>
      <c r="L8324">
        <f t="shared" si="261"/>
        <v>0</v>
      </c>
      <c r="M8324">
        <f>K8324/LCOH!$C$18</f>
        <v>0.67403975542455108</v>
      </c>
      <c r="N8324">
        <f>K8324/LCOH!$C$34</f>
        <v>19.480917786836738</v>
      </c>
    </row>
    <row r="8325" spans="1:14" x14ac:dyDescent="0.35">
      <c r="A8325">
        <f>'Profilo fotovoltaico'!B8327*LCOH!$C$20</f>
        <v>0</v>
      </c>
      <c r="B8325">
        <f>'Profilo eolico'!B8327*LCOH!$C$21</f>
        <v>248.20000000000002</v>
      </c>
      <c r="C8325">
        <f>$P$35*'Profilo fotovoltaico'!B8327</f>
        <v>0</v>
      </c>
      <c r="D8325">
        <f>$Q$37*'Profilo eolico'!B8327</f>
        <v>1448.1563808179803</v>
      </c>
      <c r="E8325">
        <f>$P$39*'Profilo fotovoltaico'!B8327+'Approvvigionamento energia'!$Q$39*'Profilo eolico'!B8327</f>
        <v>1086.1172856134854</v>
      </c>
      <c r="F8325">
        <f>$P$41*'Profilo fotovoltaico'!B8327+'Approvvigionamento energia'!$Q$41*'Profilo eolico'!B8327</f>
        <v>724.07819040899017</v>
      </c>
      <c r="G8325">
        <f>$P$43*'Profilo fotovoltaico'!B8327+'Approvvigionamento energia'!$Q$43*'Profilo eolico'!B8327</f>
        <v>362.03909520449508</v>
      </c>
      <c r="H8325">
        <f t="shared" si="260"/>
        <v>1138.4335154826958</v>
      </c>
      <c r="I8325">
        <f>IF(LCOH!$C$28=Menu!$A$1,'Approvvigionamento energia'!C8325,0)+IF(LCOH!$C$28=Menu!$A$2,'Approvvigionamento energia'!D8325,0)+IF(LCOH!$C$28=Menu!$A$3,'Approvvigionamento energia'!E8325,0)+IF(LCOH!$C$28=Menu!$A$4,'Approvvigionamento energia'!F8325,0)+IF(LCOH!$C$28=Menu!$A$5,'Approvvigionamento energia'!G8325,0)+IF(LCOH!$C$28=Menu!$A$6,'Approvvigionamento energia'!H8325,0)</f>
        <v>724.07819040899017</v>
      </c>
      <c r="J8325">
        <f>'Approvvigionamento energia'!A8325+'Approvvigionamento energia'!B8325+'Approvvigionamento energia'!I8325</f>
        <v>972.27819040899021</v>
      </c>
      <c r="K8325">
        <f>IF(MIN(LCOH!$C$18,J8325)&gt;=$P$48*LCOH!$C$18, MIN(LCOH!$C$18,J8325),0)</f>
        <v>972.27819040899021</v>
      </c>
      <c r="L8325">
        <f t="shared" si="261"/>
        <v>0</v>
      </c>
      <c r="M8325">
        <f>K8325/LCOH!$C$18</f>
        <v>0.64818546027266011</v>
      </c>
      <c r="N8325">
        <f>K8325/LCOH!$C$34</f>
        <v>18.733683822909253</v>
      </c>
    </row>
    <row r="8326" spans="1:14" x14ac:dyDescent="0.35">
      <c r="A8326">
        <f>'Profilo fotovoltaico'!B8328*LCOH!$C$20</f>
        <v>0</v>
      </c>
      <c r="B8326">
        <f>'Profilo eolico'!B8328*LCOH!$C$21</f>
        <v>242.60000000000002</v>
      </c>
      <c r="C8326">
        <f>$P$35*'Profilo fotovoltaico'!B8328</f>
        <v>0</v>
      </c>
      <c r="D8326">
        <f>$Q$37*'Profilo eolico'!B8328</f>
        <v>1415.4824254087109</v>
      </c>
      <c r="E8326">
        <f>$P$39*'Profilo fotovoltaico'!B8328+'Approvvigionamento energia'!$Q$39*'Profilo eolico'!B8328</f>
        <v>1061.6118190565332</v>
      </c>
      <c r="F8326">
        <f>$P$41*'Profilo fotovoltaico'!B8328+'Approvvigionamento energia'!$Q$41*'Profilo eolico'!B8328</f>
        <v>707.74121270435546</v>
      </c>
      <c r="G8326">
        <f>$P$43*'Profilo fotovoltaico'!B8328+'Approvvigionamento energia'!$Q$43*'Profilo eolico'!B8328</f>
        <v>353.87060635217773</v>
      </c>
      <c r="H8326">
        <f t="shared" si="260"/>
        <v>1138.4335154826958</v>
      </c>
      <c r="I8326">
        <f>IF(LCOH!$C$28=Menu!$A$1,'Approvvigionamento energia'!C8326,0)+IF(LCOH!$C$28=Menu!$A$2,'Approvvigionamento energia'!D8326,0)+IF(LCOH!$C$28=Menu!$A$3,'Approvvigionamento energia'!E8326,0)+IF(LCOH!$C$28=Menu!$A$4,'Approvvigionamento energia'!F8326,0)+IF(LCOH!$C$28=Menu!$A$5,'Approvvigionamento energia'!G8326,0)+IF(LCOH!$C$28=Menu!$A$6,'Approvvigionamento energia'!H8326,0)</f>
        <v>707.74121270435546</v>
      </c>
      <c r="J8326">
        <f>'Approvvigionamento energia'!A8326+'Approvvigionamento energia'!B8326+'Approvvigionamento energia'!I8326</f>
        <v>950.34121270435548</v>
      </c>
      <c r="K8326">
        <f>IF(MIN(LCOH!$C$18,J8326)&gt;=$P$48*LCOH!$C$18, MIN(LCOH!$C$18,J8326),0)</f>
        <v>950.34121270435548</v>
      </c>
      <c r="L8326">
        <f t="shared" si="261"/>
        <v>0</v>
      </c>
      <c r="M8326">
        <f>K8326/LCOH!$C$18</f>
        <v>0.6335608084695703</v>
      </c>
      <c r="N8326">
        <f>K8326/LCOH!$C$34</f>
        <v>18.311006025132091</v>
      </c>
    </row>
    <row r="8327" spans="1:14" x14ac:dyDescent="0.35">
      <c r="A8327">
        <f>'Profilo fotovoltaico'!B8329*LCOH!$C$20</f>
        <v>0</v>
      </c>
      <c r="B8327">
        <f>'Profilo eolico'!B8329*LCOH!$C$21</f>
        <v>248.9</v>
      </c>
      <c r="C8327">
        <f>$P$35*'Profilo fotovoltaico'!B8329</f>
        <v>0</v>
      </c>
      <c r="D8327">
        <f>$Q$37*'Profilo eolico'!B8329</f>
        <v>1452.2406252441392</v>
      </c>
      <c r="E8327">
        <f>$P$39*'Profilo fotovoltaico'!B8329+'Approvvigionamento energia'!$Q$39*'Profilo eolico'!B8329</f>
        <v>1089.1804689331043</v>
      </c>
      <c r="F8327">
        <f>$P$41*'Profilo fotovoltaico'!B8329+'Approvvigionamento energia'!$Q$41*'Profilo eolico'!B8329</f>
        <v>726.1203126220696</v>
      </c>
      <c r="G8327">
        <f>$P$43*'Profilo fotovoltaico'!B8329+'Approvvigionamento energia'!$Q$43*'Profilo eolico'!B8329</f>
        <v>363.0601563110348</v>
      </c>
      <c r="H8327">
        <f t="shared" si="260"/>
        <v>1138.4335154826958</v>
      </c>
      <c r="I8327">
        <f>IF(LCOH!$C$28=Menu!$A$1,'Approvvigionamento energia'!C8327,0)+IF(LCOH!$C$28=Menu!$A$2,'Approvvigionamento energia'!D8327,0)+IF(LCOH!$C$28=Menu!$A$3,'Approvvigionamento energia'!E8327,0)+IF(LCOH!$C$28=Menu!$A$4,'Approvvigionamento energia'!F8327,0)+IF(LCOH!$C$28=Menu!$A$5,'Approvvigionamento energia'!G8327,0)+IF(LCOH!$C$28=Menu!$A$6,'Approvvigionamento energia'!H8327,0)</f>
        <v>726.1203126220696</v>
      </c>
      <c r="J8327">
        <f>'Approvvigionamento energia'!A8327+'Approvvigionamento energia'!B8327+'Approvvigionamento energia'!I8327</f>
        <v>975.02031262206958</v>
      </c>
      <c r="K8327">
        <f>IF(MIN(LCOH!$C$18,J8327)&gt;=$P$48*LCOH!$C$18, MIN(LCOH!$C$18,J8327),0)</f>
        <v>975.02031262206958</v>
      </c>
      <c r="L8327">
        <f t="shared" si="261"/>
        <v>0</v>
      </c>
      <c r="M8327">
        <f>K8327/LCOH!$C$18</f>
        <v>0.65001354174804638</v>
      </c>
      <c r="N8327">
        <f>K8327/LCOH!$C$34</f>
        <v>18.786518547631399</v>
      </c>
    </row>
    <row r="8328" spans="1:14" x14ac:dyDescent="0.35">
      <c r="A8328">
        <f>'Profilo fotovoltaico'!B8330*LCOH!$C$20</f>
        <v>0</v>
      </c>
      <c r="B8328">
        <f>'Profilo eolico'!B8330*LCOH!$C$21</f>
        <v>276.8</v>
      </c>
      <c r="C8328">
        <f>$P$35*'Profilo fotovoltaico'!B8330</f>
        <v>0</v>
      </c>
      <c r="D8328">
        <f>$Q$37*'Profilo eolico'!B8330</f>
        <v>1615.0269388010354</v>
      </c>
      <c r="E8328">
        <f>$P$39*'Profilo fotovoltaico'!B8330+'Approvvigionamento energia'!$Q$39*'Profilo eolico'!B8330</f>
        <v>1211.2702041007765</v>
      </c>
      <c r="F8328">
        <f>$P$41*'Profilo fotovoltaico'!B8330+'Approvvigionamento energia'!$Q$41*'Profilo eolico'!B8330</f>
        <v>807.51346940051769</v>
      </c>
      <c r="G8328">
        <f>$P$43*'Profilo fotovoltaico'!B8330+'Approvvigionamento energia'!$Q$43*'Profilo eolico'!B8330</f>
        <v>403.75673470025885</v>
      </c>
      <c r="H8328">
        <f t="shared" si="260"/>
        <v>1138.4335154826958</v>
      </c>
      <c r="I8328">
        <f>IF(LCOH!$C$28=Menu!$A$1,'Approvvigionamento energia'!C8328,0)+IF(LCOH!$C$28=Menu!$A$2,'Approvvigionamento energia'!D8328,0)+IF(LCOH!$C$28=Menu!$A$3,'Approvvigionamento energia'!E8328,0)+IF(LCOH!$C$28=Menu!$A$4,'Approvvigionamento energia'!F8328,0)+IF(LCOH!$C$28=Menu!$A$5,'Approvvigionamento energia'!G8328,0)+IF(LCOH!$C$28=Menu!$A$6,'Approvvigionamento energia'!H8328,0)</f>
        <v>807.51346940051769</v>
      </c>
      <c r="J8328">
        <f>'Approvvigionamento energia'!A8328+'Approvvigionamento energia'!B8328+'Approvvigionamento energia'!I8328</f>
        <v>1084.3134694005178</v>
      </c>
      <c r="K8328">
        <f>IF(MIN(LCOH!$C$18,J8328)&gt;=$P$48*LCOH!$C$18, MIN(LCOH!$C$18,J8328),0)</f>
        <v>1084.3134694005178</v>
      </c>
      <c r="L8328">
        <f t="shared" si="261"/>
        <v>0</v>
      </c>
      <c r="M8328">
        <f>K8328/LCOH!$C$18</f>
        <v>0.72287564626701184</v>
      </c>
      <c r="N8328">
        <f>K8328/LCOH!$C$34</f>
        <v>20.892359718699765</v>
      </c>
    </row>
    <row r="8329" spans="1:14" x14ac:dyDescent="0.35">
      <c r="A8329">
        <f>'Profilo fotovoltaico'!B8331*LCOH!$C$20</f>
        <v>0</v>
      </c>
      <c r="B8329">
        <f>'Profilo eolico'!B8331*LCOH!$C$21</f>
        <v>307</v>
      </c>
      <c r="C8329">
        <f>$P$35*'Profilo fotovoltaico'!B8331</f>
        <v>0</v>
      </c>
      <c r="D8329">
        <f>$Q$37*'Profilo eolico'!B8331</f>
        <v>1791.2329126153102</v>
      </c>
      <c r="E8329">
        <f>$P$39*'Profilo fotovoltaico'!B8331+'Approvvigionamento energia'!$Q$39*'Profilo eolico'!B8331</f>
        <v>1343.4246844614825</v>
      </c>
      <c r="F8329">
        <f>$P$41*'Profilo fotovoltaico'!B8331+'Approvvigionamento energia'!$Q$41*'Profilo eolico'!B8331</f>
        <v>895.61645630765508</v>
      </c>
      <c r="G8329">
        <f>$P$43*'Profilo fotovoltaico'!B8331+'Approvvigionamento energia'!$Q$43*'Profilo eolico'!B8331</f>
        <v>447.80822815382754</v>
      </c>
      <c r="H8329">
        <f t="shared" si="260"/>
        <v>1138.4335154826958</v>
      </c>
      <c r="I8329">
        <f>IF(LCOH!$C$28=Menu!$A$1,'Approvvigionamento energia'!C8329,0)+IF(LCOH!$C$28=Menu!$A$2,'Approvvigionamento energia'!D8329,0)+IF(LCOH!$C$28=Menu!$A$3,'Approvvigionamento energia'!E8329,0)+IF(LCOH!$C$28=Menu!$A$4,'Approvvigionamento energia'!F8329,0)+IF(LCOH!$C$28=Menu!$A$5,'Approvvigionamento energia'!G8329,0)+IF(LCOH!$C$28=Menu!$A$6,'Approvvigionamento energia'!H8329,0)</f>
        <v>895.61645630765508</v>
      </c>
      <c r="J8329">
        <f>'Approvvigionamento energia'!A8329+'Approvvigionamento energia'!B8329+'Approvvigionamento energia'!I8329</f>
        <v>1202.616456307655</v>
      </c>
      <c r="K8329">
        <f>IF(MIN(LCOH!$C$18,J8329)&gt;=$P$48*LCOH!$C$18, MIN(LCOH!$C$18,J8329),0)</f>
        <v>1202.616456307655</v>
      </c>
      <c r="L8329">
        <f t="shared" si="261"/>
        <v>0</v>
      </c>
      <c r="M8329">
        <f>K8329/LCOH!$C$18</f>
        <v>0.80174430420510334</v>
      </c>
      <c r="N8329">
        <f>K8329/LCOH!$C$34</f>
        <v>23.171800699569459</v>
      </c>
    </row>
    <row r="8330" spans="1:14" x14ac:dyDescent="0.35">
      <c r="A8330">
        <f>'Profilo fotovoltaico'!B8332*LCOH!$C$20</f>
        <v>0</v>
      </c>
      <c r="B8330">
        <f>'Profilo eolico'!B8332*LCOH!$C$21</f>
        <v>320.90000000000003</v>
      </c>
      <c r="C8330">
        <f>$P$35*'Profilo fotovoltaico'!B8332</f>
        <v>0</v>
      </c>
      <c r="D8330">
        <f>$Q$37*'Profilo eolico'!B8332</f>
        <v>1872.3343376490327</v>
      </c>
      <c r="E8330">
        <f>$P$39*'Profilo fotovoltaico'!B8332+'Approvvigionamento energia'!$Q$39*'Profilo eolico'!B8332</f>
        <v>1404.2507532367745</v>
      </c>
      <c r="F8330">
        <f>$P$41*'Profilo fotovoltaico'!B8332+'Approvvigionamento energia'!$Q$41*'Profilo eolico'!B8332</f>
        <v>936.16716882451635</v>
      </c>
      <c r="G8330">
        <f>$P$43*'Profilo fotovoltaico'!B8332+'Approvvigionamento energia'!$Q$43*'Profilo eolico'!B8332</f>
        <v>468.08358441225818</v>
      </c>
      <c r="H8330">
        <f t="shared" si="260"/>
        <v>1138.4335154826958</v>
      </c>
      <c r="I8330">
        <f>IF(LCOH!$C$28=Menu!$A$1,'Approvvigionamento energia'!C8330,0)+IF(LCOH!$C$28=Menu!$A$2,'Approvvigionamento energia'!D8330,0)+IF(LCOH!$C$28=Menu!$A$3,'Approvvigionamento energia'!E8330,0)+IF(LCOH!$C$28=Menu!$A$4,'Approvvigionamento energia'!F8330,0)+IF(LCOH!$C$28=Menu!$A$5,'Approvvigionamento energia'!G8330,0)+IF(LCOH!$C$28=Menu!$A$6,'Approvvigionamento energia'!H8330,0)</f>
        <v>936.16716882451635</v>
      </c>
      <c r="J8330">
        <f>'Approvvigionamento energia'!A8330+'Approvvigionamento energia'!B8330+'Approvvigionamento energia'!I8330</f>
        <v>1257.0671688245163</v>
      </c>
      <c r="K8330">
        <f>IF(MIN(LCOH!$C$18,J8330)&gt;=$P$48*LCOH!$C$18, MIN(LCOH!$C$18,J8330),0)</f>
        <v>1257.0671688245163</v>
      </c>
      <c r="L8330">
        <f t="shared" si="261"/>
        <v>0</v>
      </c>
      <c r="M8330">
        <f>K8330/LCOH!$C$18</f>
        <v>0.83804477921634424</v>
      </c>
      <c r="N8330">
        <f>K8330/LCOH!$C$34</f>
        <v>24.220947376194921</v>
      </c>
    </row>
    <row r="8331" spans="1:14" x14ac:dyDescent="0.35">
      <c r="A8331">
        <f>'Profilo fotovoltaico'!B8333*LCOH!$C$20</f>
        <v>0</v>
      </c>
      <c r="B8331">
        <f>'Profilo eolico'!B8333*LCOH!$C$21</f>
        <v>332.3</v>
      </c>
      <c r="C8331">
        <f>$P$35*'Profilo fotovoltaico'!B8333</f>
        <v>0</v>
      </c>
      <c r="D8331">
        <f>$Q$37*'Profilo eolico'!B8333</f>
        <v>1938.849175446474</v>
      </c>
      <c r="E8331">
        <f>$P$39*'Profilo fotovoltaico'!B8333+'Approvvigionamento energia'!$Q$39*'Profilo eolico'!B8333</f>
        <v>1454.1368815848555</v>
      </c>
      <c r="F8331">
        <f>$P$41*'Profilo fotovoltaico'!B8333+'Approvvigionamento energia'!$Q$41*'Profilo eolico'!B8333</f>
        <v>969.42458772323698</v>
      </c>
      <c r="G8331">
        <f>$P$43*'Profilo fotovoltaico'!B8333+'Approvvigionamento energia'!$Q$43*'Profilo eolico'!B8333</f>
        <v>484.71229386161849</v>
      </c>
      <c r="H8331">
        <f t="shared" si="260"/>
        <v>1138.4335154826958</v>
      </c>
      <c r="I8331">
        <f>IF(LCOH!$C$28=Menu!$A$1,'Approvvigionamento energia'!C8331,0)+IF(LCOH!$C$28=Menu!$A$2,'Approvvigionamento energia'!D8331,0)+IF(LCOH!$C$28=Menu!$A$3,'Approvvigionamento energia'!E8331,0)+IF(LCOH!$C$28=Menu!$A$4,'Approvvigionamento energia'!F8331,0)+IF(LCOH!$C$28=Menu!$A$5,'Approvvigionamento energia'!G8331,0)+IF(LCOH!$C$28=Menu!$A$6,'Approvvigionamento energia'!H8331,0)</f>
        <v>969.42458772323698</v>
      </c>
      <c r="J8331">
        <f>'Approvvigionamento energia'!A8331+'Approvvigionamento energia'!B8331+'Approvvigionamento energia'!I8331</f>
        <v>1301.7245877232369</v>
      </c>
      <c r="K8331">
        <f>IF(MIN(LCOH!$C$18,J8331)&gt;=$P$48*LCOH!$C$18, MIN(LCOH!$C$18,J8331),0)</f>
        <v>1301.7245877232369</v>
      </c>
      <c r="L8331">
        <f t="shared" si="261"/>
        <v>0</v>
      </c>
      <c r="M8331">
        <f>K8331/LCOH!$C$18</f>
        <v>0.86781639181549131</v>
      </c>
      <c r="N8331">
        <f>K8331/LCOH!$C$34</f>
        <v>25.081398607384141</v>
      </c>
    </row>
    <row r="8332" spans="1:14" x14ac:dyDescent="0.35">
      <c r="A8332">
        <f>'Profilo fotovoltaico'!B8334*LCOH!$C$20</f>
        <v>0</v>
      </c>
      <c r="B8332">
        <f>'Profilo eolico'!B8334*LCOH!$C$21</f>
        <v>341.9</v>
      </c>
      <c r="C8332">
        <f>$P$35*'Profilo fotovoltaico'!B8334</f>
        <v>0</v>
      </c>
      <c r="D8332">
        <f>$Q$37*'Profilo eolico'!B8334</f>
        <v>1994.8616704337933</v>
      </c>
      <c r="E8332">
        <f>$P$39*'Profilo fotovoltaico'!B8334+'Approvvigionamento energia'!$Q$39*'Profilo eolico'!B8334</f>
        <v>1496.1462528253448</v>
      </c>
      <c r="F8332">
        <f>$P$41*'Profilo fotovoltaico'!B8334+'Approvvigionamento energia'!$Q$41*'Profilo eolico'!B8334</f>
        <v>997.43083521689664</v>
      </c>
      <c r="G8332">
        <f>$P$43*'Profilo fotovoltaico'!B8334+'Approvvigionamento energia'!$Q$43*'Profilo eolico'!B8334</f>
        <v>498.71541760844832</v>
      </c>
      <c r="H8332">
        <f t="shared" si="260"/>
        <v>1138.4335154826958</v>
      </c>
      <c r="I8332">
        <f>IF(LCOH!$C$28=Menu!$A$1,'Approvvigionamento energia'!C8332,0)+IF(LCOH!$C$28=Menu!$A$2,'Approvvigionamento energia'!D8332,0)+IF(LCOH!$C$28=Menu!$A$3,'Approvvigionamento energia'!E8332,0)+IF(LCOH!$C$28=Menu!$A$4,'Approvvigionamento energia'!F8332,0)+IF(LCOH!$C$28=Menu!$A$5,'Approvvigionamento energia'!G8332,0)+IF(LCOH!$C$28=Menu!$A$6,'Approvvigionamento energia'!H8332,0)</f>
        <v>997.43083521689664</v>
      </c>
      <c r="J8332">
        <f>'Approvvigionamento energia'!A8332+'Approvvigionamento energia'!B8332+'Approvvigionamento energia'!I8332</f>
        <v>1339.3308352168965</v>
      </c>
      <c r="K8332">
        <f>IF(MIN(LCOH!$C$18,J8332)&gt;=$P$48*LCOH!$C$18, MIN(LCOH!$C$18,J8332),0)</f>
        <v>1339.3308352168965</v>
      </c>
      <c r="L8332">
        <f t="shared" si="261"/>
        <v>0</v>
      </c>
      <c r="M8332">
        <f>K8332/LCOH!$C$18</f>
        <v>0.89288722347793104</v>
      </c>
      <c r="N8332">
        <f>K8332/LCOH!$C$34</f>
        <v>25.80598911785928</v>
      </c>
    </row>
    <row r="8333" spans="1:14" x14ac:dyDescent="0.35">
      <c r="A8333">
        <f>'Profilo fotovoltaico'!B8335*LCOH!$C$20</f>
        <v>0</v>
      </c>
      <c r="B8333">
        <f>'Profilo eolico'!B8335*LCOH!$C$21</f>
        <v>328.79999999999995</v>
      </c>
      <c r="C8333">
        <f>$P$35*'Profilo fotovoltaico'!B8335</f>
        <v>0</v>
      </c>
      <c r="D8333">
        <f>$Q$37*'Profilo eolico'!B8335</f>
        <v>1918.4279533156805</v>
      </c>
      <c r="E8333">
        <f>$P$39*'Profilo fotovoltaico'!B8335+'Approvvigionamento energia'!$Q$39*'Profilo eolico'!B8335</f>
        <v>1438.8209649867604</v>
      </c>
      <c r="F8333">
        <f>$P$41*'Profilo fotovoltaico'!B8335+'Approvvigionamento energia'!$Q$41*'Profilo eolico'!B8335</f>
        <v>959.21397665784025</v>
      </c>
      <c r="G8333">
        <f>$P$43*'Profilo fotovoltaico'!B8335+'Approvvigionamento energia'!$Q$43*'Profilo eolico'!B8335</f>
        <v>479.60698832892012</v>
      </c>
      <c r="H8333">
        <f t="shared" si="260"/>
        <v>1138.4335154826958</v>
      </c>
      <c r="I8333">
        <f>IF(LCOH!$C$28=Menu!$A$1,'Approvvigionamento energia'!C8333,0)+IF(LCOH!$C$28=Menu!$A$2,'Approvvigionamento energia'!D8333,0)+IF(LCOH!$C$28=Menu!$A$3,'Approvvigionamento energia'!E8333,0)+IF(LCOH!$C$28=Menu!$A$4,'Approvvigionamento energia'!F8333,0)+IF(LCOH!$C$28=Menu!$A$5,'Approvvigionamento energia'!G8333,0)+IF(LCOH!$C$28=Menu!$A$6,'Approvvigionamento energia'!H8333,0)</f>
        <v>959.21397665784025</v>
      </c>
      <c r="J8333">
        <f>'Approvvigionamento energia'!A8333+'Approvvigionamento energia'!B8333+'Approvvigionamento energia'!I8333</f>
        <v>1288.0139766578402</v>
      </c>
      <c r="K8333">
        <f>IF(MIN(LCOH!$C$18,J8333)&gt;=$P$48*LCOH!$C$18, MIN(LCOH!$C$18,J8333),0)</f>
        <v>1288.0139766578402</v>
      </c>
      <c r="L8333">
        <f t="shared" si="261"/>
        <v>0</v>
      </c>
      <c r="M8333">
        <f>K8333/LCOH!$C$18</f>
        <v>0.85867598443856008</v>
      </c>
      <c r="N8333">
        <f>K8333/LCOH!$C$34</f>
        <v>24.817224983773414</v>
      </c>
    </row>
    <row r="8334" spans="1:14" x14ac:dyDescent="0.35">
      <c r="A8334">
        <f>'Profilo fotovoltaico'!B8336*LCOH!$C$20</f>
        <v>0</v>
      </c>
      <c r="B8334">
        <f>'Profilo eolico'!B8336*LCOH!$C$21</f>
        <v>305.3</v>
      </c>
      <c r="C8334">
        <f>$P$35*'Profilo fotovoltaico'!B8336</f>
        <v>0</v>
      </c>
      <c r="D8334">
        <f>$Q$37*'Profilo eolico'!B8336</f>
        <v>1781.3140332946391</v>
      </c>
      <c r="E8334">
        <f>$P$39*'Profilo fotovoltaico'!B8336+'Approvvigionamento energia'!$Q$39*'Profilo eolico'!B8336</f>
        <v>1335.9855249709792</v>
      </c>
      <c r="F8334">
        <f>$P$41*'Profilo fotovoltaico'!B8336+'Approvvigionamento energia'!$Q$41*'Profilo eolico'!B8336</f>
        <v>890.65701664731955</v>
      </c>
      <c r="G8334">
        <f>$P$43*'Profilo fotovoltaico'!B8336+'Approvvigionamento energia'!$Q$43*'Profilo eolico'!B8336</f>
        <v>445.32850832365978</v>
      </c>
      <c r="H8334">
        <f t="shared" si="260"/>
        <v>1138.4335154826958</v>
      </c>
      <c r="I8334">
        <f>IF(LCOH!$C$28=Menu!$A$1,'Approvvigionamento energia'!C8334,0)+IF(LCOH!$C$28=Menu!$A$2,'Approvvigionamento energia'!D8334,0)+IF(LCOH!$C$28=Menu!$A$3,'Approvvigionamento energia'!E8334,0)+IF(LCOH!$C$28=Menu!$A$4,'Approvvigionamento energia'!F8334,0)+IF(LCOH!$C$28=Menu!$A$5,'Approvvigionamento energia'!G8334,0)+IF(LCOH!$C$28=Menu!$A$6,'Approvvigionamento energia'!H8334,0)</f>
        <v>890.65701664731955</v>
      </c>
      <c r="J8334">
        <f>'Approvvigionamento energia'!A8334+'Approvvigionamento energia'!B8334+'Approvvigionamento energia'!I8334</f>
        <v>1195.9570166473195</v>
      </c>
      <c r="K8334">
        <f>IF(MIN(LCOH!$C$18,J8334)&gt;=$P$48*LCOH!$C$18, MIN(LCOH!$C$18,J8334),0)</f>
        <v>1195.9570166473195</v>
      </c>
      <c r="L8334">
        <f t="shared" si="261"/>
        <v>0</v>
      </c>
      <c r="M8334">
        <f>K8334/LCOH!$C$18</f>
        <v>0.79730467776487968</v>
      </c>
      <c r="N8334">
        <f>K8334/LCOH!$C$34</f>
        <v>23.043487796672824</v>
      </c>
    </row>
    <row r="8335" spans="1:14" x14ac:dyDescent="0.35">
      <c r="A8335">
        <f>'Profilo fotovoltaico'!B8337*LCOH!$C$20</f>
        <v>0</v>
      </c>
      <c r="B8335">
        <f>'Profilo eolico'!B8337*LCOH!$C$21</f>
        <v>282.2</v>
      </c>
      <c r="C8335">
        <f>$P$35*'Profilo fotovoltaico'!B8337</f>
        <v>0</v>
      </c>
      <c r="D8335">
        <f>$Q$37*'Profilo eolico'!B8337</f>
        <v>1646.5339672314024</v>
      </c>
      <c r="E8335">
        <f>$P$39*'Profilo fotovoltaico'!B8337+'Approvvigionamento energia'!$Q$39*'Profilo eolico'!B8337</f>
        <v>1234.9004754235518</v>
      </c>
      <c r="F8335">
        <f>$P$41*'Profilo fotovoltaico'!B8337+'Approvvigionamento energia'!$Q$41*'Profilo eolico'!B8337</f>
        <v>823.26698361570118</v>
      </c>
      <c r="G8335">
        <f>$P$43*'Profilo fotovoltaico'!B8337+'Approvvigionamento energia'!$Q$43*'Profilo eolico'!B8337</f>
        <v>411.63349180785059</v>
      </c>
      <c r="H8335">
        <f t="shared" si="260"/>
        <v>1138.4335154826958</v>
      </c>
      <c r="I8335">
        <f>IF(LCOH!$C$28=Menu!$A$1,'Approvvigionamento energia'!C8335,0)+IF(LCOH!$C$28=Menu!$A$2,'Approvvigionamento energia'!D8335,0)+IF(LCOH!$C$28=Menu!$A$3,'Approvvigionamento energia'!E8335,0)+IF(LCOH!$C$28=Menu!$A$4,'Approvvigionamento energia'!F8335,0)+IF(LCOH!$C$28=Menu!$A$5,'Approvvigionamento energia'!G8335,0)+IF(LCOH!$C$28=Menu!$A$6,'Approvvigionamento energia'!H8335,0)</f>
        <v>823.26698361570118</v>
      </c>
      <c r="J8335">
        <f>'Approvvigionamento energia'!A8335+'Approvvigionamento energia'!B8335+'Approvvigionamento energia'!I8335</f>
        <v>1105.4669836157011</v>
      </c>
      <c r="K8335">
        <f>IF(MIN(LCOH!$C$18,J8335)&gt;=$P$48*LCOH!$C$18, MIN(LCOH!$C$18,J8335),0)</f>
        <v>1105.4669836157011</v>
      </c>
      <c r="L8335">
        <f t="shared" si="261"/>
        <v>0</v>
      </c>
      <c r="M8335">
        <f>K8335/LCOH!$C$18</f>
        <v>0.73697798907713408</v>
      </c>
      <c r="N8335">
        <f>K8335/LCOH!$C$34</f>
        <v>21.299941880842027</v>
      </c>
    </row>
    <row r="8336" spans="1:14" x14ac:dyDescent="0.35">
      <c r="A8336">
        <f>'Profilo fotovoltaico'!B8338*LCOH!$C$20</f>
        <v>9</v>
      </c>
      <c r="B8336">
        <f>'Profilo eolico'!B8338*LCOH!$C$21</f>
        <v>262.2</v>
      </c>
      <c r="C8336">
        <f>$P$35*'Profilo fotovoltaico'!B8338</f>
        <v>66.191509688598586</v>
      </c>
      <c r="D8336">
        <f>$Q$37*'Profilo eolico'!B8338</f>
        <v>1529.841269341154</v>
      </c>
      <c r="E8336">
        <f>$P$39*'Profilo fotovoltaico'!B8338+'Approvvigionamento energia'!$Q$39*'Profilo eolico'!B8338</f>
        <v>1163.9288294280152</v>
      </c>
      <c r="F8336">
        <f>$P$41*'Profilo fotovoltaico'!B8338+'Approvvigionamento energia'!$Q$41*'Profilo eolico'!B8338</f>
        <v>798.01638951487632</v>
      </c>
      <c r="G8336">
        <f>$P$43*'Profilo fotovoltaico'!B8338+'Approvvigionamento energia'!$Q$43*'Profilo eolico'!B8338</f>
        <v>432.10394960173744</v>
      </c>
      <c r="H8336">
        <f t="shared" si="260"/>
        <v>1138.4335154826958</v>
      </c>
      <c r="I8336">
        <f>IF(LCOH!$C$28=Menu!$A$1,'Approvvigionamento energia'!C8336,0)+IF(LCOH!$C$28=Menu!$A$2,'Approvvigionamento energia'!D8336,0)+IF(LCOH!$C$28=Menu!$A$3,'Approvvigionamento energia'!E8336,0)+IF(LCOH!$C$28=Menu!$A$4,'Approvvigionamento energia'!F8336,0)+IF(LCOH!$C$28=Menu!$A$5,'Approvvigionamento energia'!G8336,0)+IF(LCOH!$C$28=Menu!$A$6,'Approvvigionamento energia'!H8336,0)</f>
        <v>798.01638951487632</v>
      </c>
      <c r="J8336">
        <f>'Approvvigionamento energia'!A8336+'Approvvigionamento energia'!B8336+'Approvvigionamento energia'!I8336</f>
        <v>1069.2163895148763</v>
      </c>
      <c r="K8336">
        <f>IF(MIN(LCOH!$C$18,J8336)&gt;=$P$48*LCOH!$C$18, MIN(LCOH!$C$18,J8336),0)</f>
        <v>1069.2163895148763</v>
      </c>
      <c r="L8336">
        <f t="shared" si="261"/>
        <v>0</v>
      </c>
      <c r="M8336">
        <f>K8336/LCOH!$C$18</f>
        <v>0.71281092634325083</v>
      </c>
      <c r="N8336">
        <f>K8336/LCOH!$C$34</f>
        <v>20.601471859631527</v>
      </c>
    </row>
    <row r="8337" spans="1:14" x14ac:dyDescent="0.35">
      <c r="A8337">
        <f>'Profilo fotovoltaico'!B8339*LCOH!$C$20</f>
        <v>119</v>
      </c>
      <c r="B8337">
        <f>'Profilo eolico'!B8339*LCOH!$C$21</f>
        <v>239.1</v>
      </c>
      <c r="C8337">
        <f>$P$35*'Profilo fotovoltaico'!B8339</f>
        <v>875.19885032702564</v>
      </c>
      <c r="D8337">
        <f>$Q$37*'Profilo eolico'!B8339</f>
        <v>1395.0612032779175</v>
      </c>
      <c r="E8337">
        <f>$P$39*'Profilo fotovoltaico'!B8339+'Approvvigionamento energia'!$Q$39*'Profilo eolico'!B8339</f>
        <v>1265.0956150401946</v>
      </c>
      <c r="F8337">
        <f>$P$41*'Profilo fotovoltaico'!B8339+'Approvvigionamento energia'!$Q$41*'Profilo eolico'!B8339</f>
        <v>1135.1300268024715</v>
      </c>
      <c r="G8337">
        <f>$P$43*'Profilo fotovoltaico'!B8339+'Approvvigionamento energia'!$Q$43*'Profilo eolico'!B8339</f>
        <v>1005.1644385647487</v>
      </c>
      <c r="H8337">
        <f t="shared" si="260"/>
        <v>1138.4335154826958</v>
      </c>
      <c r="I8337">
        <f>IF(LCOH!$C$28=Menu!$A$1,'Approvvigionamento energia'!C8337,0)+IF(LCOH!$C$28=Menu!$A$2,'Approvvigionamento energia'!D8337,0)+IF(LCOH!$C$28=Menu!$A$3,'Approvvigionamento energia'!E8337,0)+IF(LCOH!$C$28=Menu!$A$4,'Approvvigionamento energia'!F8337,0)+IF(LCOH!$C$28=Menu!$A$5,'Approvvigionamento energia'!G8337,0)+IF(LCOH!$C$28=Menu!$A$6,'Approvvigionamento energia'!H8337,0)</f>
        <v>1135.1300268024715</v>
      </c>
      <c r="J8337">
        <f>'Approvvigionamento energia'!A8337+'Approvvigionamento energia'!B8337+'Approvvigionamento energia'!I8337</f>
        <v>1493.2300268024715</v>
      </c>
      <c r="K8337">
        <f>IF(MIN(LCOH!$C$18,J8337)&gt;=$P$48*LCOH!$C$18, MIN(LCOH!$C$18,J8337),0)</f>
        <v>1493.2300268024715</v>
      </c>
      <c r="L8337">
        <f t="shared" si="261"/>
        <v>0</v>
      </c>
      <c r="M8337">
        <f>K8337/LCOH!$C$18</f>
        <v>0.99548668453498101</v>
      </c>
      <c r="N8337">
        <f>K8337/LCOH!$C$34</f>
        <v>28.771291460548582</v>
      </c>
    </row>
    <row r="8338" spans="1:14" x14ac:dyDescent="0.35">
      <c r="A8338">
        <f>'Profilo fotovoltaico'!B8340*LCOH!$C$20</f>
        <v>278</v>
      </c>
      <c r="B8338">
        <f>'Profilo eolico'!B8340*LCOH!$C$21</f>
        <v>212.10000000000002</v>
      </c>
      <c r="C8338">
        <f>$P$35*'Profilo fotovoltaico'!B8340</f>
        <v>2044.5821881589343</v>
      </c>
      <c r="D8338">
        <f>$Q$37*'Profilo eolico'!B8340</f>
        <v>1237.5260611260824</v>
      </c>
      <c r="E8338">
        <f>$P$39*'Profilo fotovoltaico'!B8340+'Approvvigionamento energia'!$Q$39*'Profilo eolico'!B8340</f>
        <v>1439.2900928842953</v>
      </c>
      <c r="F8338">
        <f>$P$41*'Profilo fotovoltaico'!B8340+'Approvvigionamento energia'!$Q$41*'Profilo eolico'!B8340</f>
        <v>1641.0541246425082</v>
      </c>
      <c r="G8338">
        <f>$P$43*'Profilo fotovoltaico'!B8340+'Approvvigionamento energia'!$Q$43*'Profilo eolico'!B8340</f>
        <v>1842.8181564007214</v>
      </c>
      <c r="H8338">
        <f t="shared" si="260"/>
        <v>1138.4335154826958</v>
      </c>
      <c r="I8338">
        <f>IF(LCOH!$C$28=Menu!$A$1,'Approvvigionamento energia'!C8338,0)+IF(LCOH!$C$28=Menu!$A$2,'Approvvigionamento energia'!D8338,0)+IF(LCOH!$C$28=Menu!$A$3,'Approvvigionamento energia'!E8338,0)+IF(LCOH!$C$28=Menu!$A$4,'Approvvigionamento energia'!F8338,0)+IF(LCOH!$C$28=Menu!$A$5,'Approvvigionamento energia'!G8338,0)+IF(LCOH!$C$28=Menu!$A$6,'Approvvigionamento energia'!H8338,0)</f>
        <v>1641.0541246425082</v>
      </c>
      <c r="J8338">
        <f>'Approvvigionamento energia'!A8338+'Approvvigionamento energia'!B8338+'Approvvigionamento energia'!I8338</f>
        <v>2131.1541246425081</v>
      </c>
      <c r="K8338">
        <f>IF(MIN(LCOH!$C$18,J8338)&gt;=$P$48*LCOH!$C$18, MIN(LCOH!$C$18,J8338),0)</f>
        <v>1500</v>
      </c>
      <c r="L8338">
        <f t="shared" si="261"/>
        <v>631.15412464250812</v>
      </c>
      <c r="M8338">
        <f>K8338/LCOH!$C$18</f>
        <v>1</v>
      </c>
      <c r="N8338">
        <f>K8338/LCOH!$C$34</f>
        <v>28.901734104046245</v>
      </c>
    </row>
    <row r="8339" spans="1:14" x14ac:dyDescent="0.35">
      <c r="A8339">
        <f>'Profilo fotovoltaico'!B8341*LCOH!$C$20</f>
        <v>397</v>
      </c>
      <c r="B8339">
        <f>'Profilo eolico'!B8341*LCOH!$C$21</f>
        <v>235.4</v>
      </c>
      <c r="C8339">
        <f>$P$35*'Profilo fotovoltaico'!B8341</f>
        <v>2919.7810384859599</v>
      </c>
      <c r="D8339">
        <f>$Q$37*'Profilo eolico'!B8341</f>
        <v>1373.4730541682216</v>
      </c>
      <c r="E8339">
        <f>$P$39*'Profilo fotovoltaico'!B8341+'Approvvigionamento energia'!$Q$39*'Profilo eolico'!B8341</f>
        <v>1760.0500502476561</v>
      </c>
      <c r="F8339">
        <f>$P$41*'Profilo fotovoltaico'!B8341+'Approvvigionamento energia'!$Q$41*'Profilo eolico'!B8341</f>
        <v>2146.6270463270907</v>
      </c>
      <c r="G8339">
        <f>$P$43*'Profilo fotovoltaico'!B8341+'Approvvigionamento energia'!$Q$43*'Profilo eolico'!B8341</f>
        <v>2533.2040424065253</v>
      </c>
      <c r="H8339">
        <f t="shared" si="260"/>
        <v>1138.4335154826958</v>
      </c>
      <c r="I8339">
        <f>IF(LCOH!$C$28=Menu!$A$1,'Approvvigionamento energia'!C8339,0)+IF(LCOH!$C$28=Menu!$A$2,'Approvvigionamento energia'!D8339,0)+IF(LCOH!$C$28=Menu!$A$3,'Approvvigionamento energia'!E8339,0)+IF(LCOH!$C$28=Menu!$A$4,'Approvvigionamento energia'!F8339,0)+IF(LCOH!$C$28=Menu!$A$5,'Approvvigionamento energia'!G8339,0)+IF(LCOH!$C$28=Menu!$A$6,'Approvvigionamento energia'!H8339,0)</f>
        <v>2146.6270463270907</v>
      </c>
      <c r="J8339">
        <f>'Approvvigionamento energia'!A8339+'Approvvigionamento energia'!B8339+'Approvvigionamento energia'!I8339</f>
        <v>2779.0270463270908</v>
      </c>
      <c r="K8339">
        <f>IF(MIN(LCOH!$C$18,J8339)&gt;=$P$48*LCOH!$C$18, MIN(LCOH!$C$18,J8339),0)</f>
        <v>1500</v>
      </c>
      <c r="L8339">
        <f t="shared" si="261"/>
        <v>1279.0270463270908</v>
      </c>
      <c r="M8339">
        <f>K8339/LCOH!$C$18</f>
        <v>1</v>
      </c>
      <c r="N8339">
        <f>K8339/LCOH!$C$34</f>
        <v>28.901734104046245</v>
      </c>
    </row>
    <row r="8340" spans="1:14" x14ac:dyDescent="0.35">
      <c r="A8340">
        <f>'Profilo fotovoltaico'!B8342*LCOH!$C$20</f>
        <v>458</v>
      </c>
      <c r="B8340">
        <f>'Profilo eolico'!B8342*LCOH!$C$21</f>
        <v>212</v>
      </c>
      <c r="C8340">
        <f>$P$35*'Profilo fotovoltaico'!B8342</f>
        <v>3368.4123819309061</v>
      </c>
      <c r="D8340">
        <f>$Q$37*'Profilo eolico'!B8342</f>
        <v>1236.942597636631</v>
      </c>
      <c r="E8340">
        <f>$P$39*'Profilo fotovoltaico'!B8342+'Approvvigionamento energia'!$Q$39*'Profilo eolico'!B8342</f>
        <v>1769.8100437101998</v>
      </c>
      <c r="F8340">
        <f>$P$41*'Profilo fotovoltaico'!B8342+'Approvvigionamento energia'!$Q$41*'Profilo eolico'!B8342</f>
        <v>2302.6774897837686</v>
      </c>
      <c r="G8340">
        <f>$P$43*'Profilo fotovoltaico'!B8342+'Approvvigionamento energia'!$Q$43*'Profilo eolico'!B8342</f>
        <v>2835.5449358573374</v>
      </c>
      <c r="H8340">
        <f t="shared" si="260"/>
        <v>1138.4335154826958</v>
      </c>
      <c r="I8340">
        <f>IF(LCOH!$C$28=Menu!$A$1,'Approvvigionamento energia'!C8340,0)+IF(LCOH!$C$28=Menu!$A$2,'Approvvigionamento energia'!D8340,0)+IF(LCOH!$C$28=Menu!$A$3,'Approvvigionamento energia'!E8340,0)+IF(LCOH!$C$28=Menu!$A$4,'Approvvigionamento energia'!F8340,0)+IF(LCOH!$C$28=Menu!$A$5,'Approvvigionamento energia'!G8340,0)+IF(LCOH!$C$28=Menu!$A$6,'Approvvigionamento energia'!H8340,0)</f>
        <v>2302.6774897837686</v>
      </c>
      <c r="J8340">
        <f>'Approvvigionamento energia'!A8340+'Approvvigionamento energia'!B8340+'Approvvigionamento energia'!I8340</f>
        <v>2972.6774897837686</v>
      </c>
      <c r="K8340">
        <f>IF(MIN(LCOH!$C$18,J8340)&gt;=$P$48*LCOH!$C$18, MIN(LCOH!$C$18,J8340),0)</f>
        <v>1500</v>
      </c>
      <c r="L8340">
        <f t="shared" si="261"/>
        <v>1472.6774897837686</v>
      </c>
      <c r="M8340">
        <f>K8340/LCOH!$C$18</f>
        <v>1</v>
      </c>
      <c r="N8340">
        <f>K8340/LCOH!$C$34</f>
        <v>28.901734104046245</v>
      </c>
    </row>
    <row r="8341" spans="1:14" x14ac:dyDescent="0.35">
      <c r="A8341">
        <f>'Profilo fotovoltaico'!B8343*LCOH!$C$20</f>
        <v>466</v>
      </c>
      <c r="B8341">
        <f>'Profilo eolico'!B8343*LCOH!$C$21</f>
        <v>178</v>
      </c>
      <c r="C8341">
        <f>$P$35*'Profilo fotovoltaico'!B8343</f>
        <v>3427.2492794318823</v>
      </c>
      <c r="D8341">
        <f>$Q$37*'Profilo eolico'!B8343</f>
        <v>1038.565011223209</v>
      </c>
      <c r="E8341">
        <f>$P$39*'Profilo fotovoltaico'!B8343+'Approvvigionamento energia'!$Q$39*'Profilo eolico'!B8343</f>
        <v>1635.7360782753774</v>
      </c>
      <c r="F8341">
        <f>$P$41*'Profilo fotovoltaico'!B8343+'Approvvigionamento energia'!$Q$41*'Profilo eolico'!B8343</f>
        <v>2232.9071453275455</v>
      </c>
      <c r="G8341">
        <f>$P$43*'Profilo fotovoltaico'!B8343+'Approvvigionamento energia'!$Q$43*'Profilo eolico'!B8343</f>
        <v>2830.0782123797139</v>
      </c>
      <c r="H8341">
        <f t="shared" si="260"/>
        <v>1138.4335154826958</v>
      </c>
      <c r="I8341">
        <f>IF(LCOH!$C$28=Menu!$A$1,'Approvvigionamento energia'!C8341,0)+IF(LCOH!$C$28=Menu!$A$2,'Approvvigionamento energia'!D8341,0)+IF(LCOH!$C$28=Menu!$A$3,'Approvvigionamento energia'!E8341,0)+IF(LCOH!$C$28=Menu!$A$4,'Approvvigionamento energia'!F8341,0)+IF(LCOH!$C$28=Menu!$A$5,'Approvvigionamento energia'!G8341,0)+IF(LCOH!$C$28=Menu!$A$6,'Approvvigionamento energia'!H8341,0)</f>
        <v>2232.9071453275455</v>
      </c>
      <c r="J8341">
        <f>'Approvvigionamento energia'!A8341+'Approvvigionamento energia'!B8341+'Approvvigionamento energia'!I8341</f>
        <v>2876.9071453275455</v>
      </c>
      <c r="K8341">
        <f>IF(MIN(LCOH!$C$18,J8341)&gt;=$P$48*LCOH!$C$18, MIN(LCOH!$C$18,J8341),0)</f>
        <v>1500</v>
      </c>
      <c r="L8341">
        <f t="shared" si="261"/>
        <v>1376.9071453275455</v>
      </c>
      <c r="M8341">
        <f>K8341/LCOH!$C$18</f>
        <v>1</v>
      </c>
      <c r="N8341">
        <f>K8341/LCOH!$C$34</f>
        <v>28.901734104046245</v>
      </c>
    </row>
    <row r="8342" spans="1:14" x14ac:dyDescent="0.35">
      <c r="A8342">
        <f>'Profilo fotovoltaico'!B8344*LCOH!$C$20</f>
        <v>431</v>
      </c>
      <c r="B8342">
        <f>'Profilo eolico'!B8344*LCOH!$C$21</f>
        <v>153.5</v>
      </c>
      <c r="C8342">
        <f>$P$35*'Profilo fotovoltaico'!B8344</f>
        <v>3169.8378528651101</v>
      </c>
      <c r="D8342">
        <f>$Q$37*'Profilo eolico'!B8344</f>
        <v>895.61645630765508</v>
      </c>
      <c r="E8342">
        <f>$P$39*'Profilo fotovoltaico'!B8344+'Approvvigionamento energia'!$Q$39*'Profilo eolico'!B8344</f>
        <v>1464.1718054470189</v>
      </c>
      <c r="F8342">
        <f>$P$41*'Profilo fotovoltaico'!B8344+'Approvvigionamento energia'!$Q$41*'Profilo eolico'!B8344</f>
        <v>2032.7271545863825</v>
      </c>
      <c r="G8342">
        <f>$P$43*'Profilo fotovoltaico'!B8344+'Approvvigionamento energia'!$Q$43*'Profilo eolico'!B8344</f>
        <v>2601.2825037257462</v>
      </c>
      <c r="H8342">
        <f t="shared" si="260"/>
        <v>1138.4335154826958</v>
      </c>
      <c r="I8342">
        <f>IF(LCOH!$C$28=Menu!$A$1,'Approvvigionamento energia'!C8342,0)+IF(LCOH!$C$28=Menu!$A$2,'Approvvigionamento energia'!D8342,0)+IF(LCOH!$C$28=Menu!$A$3,'Approvvigionamento energia'!E8342,0)+IF(LCOH!$C$28=Menu!$A$4,'Approvvigionamento energia'!F8342,0)+IF(LCOH!$C$28=Menu!$A$5,'Approvvigionamento energia'!G8342,0)+IF(LCOH!$C$28=Menu!$A$6,'Approvvigionamento energia'!H8342,0)</f>
        <v>2032.7271545863825</v>
      </c>
      <c r="J8342">
        <f>'Approvvigionamento energia'!A8342+'Approvvigionamento energia'!B8342+'Approvvigionamento energia'!I8342</f>
        <v>2617.2271545863823</v>
      </c>
      <c r="K8342">
        <f>IF(MIN(LCOH!$C$18,J8342)&gt;=$P$48*LCOH!$C$18, MIN(LCOH!$C$18,J8342),0)</f>
        <v>1500</v>
      </c>
      <c r="L8342">
        <f t="shared" si="261"/>
        <v>1117.2271545863823</v>
      </c>
      <c r="M8342">
        <f>K8342/LCOH!$C$18</f>
        <v>1</v>
      </c>
      <c r="N8342">
        <f>K8342/LCOH!$C$34</f>
        <v>28.901734104046245</v>
      </c>
    </row>
    <row r="8343" spans="1:14" x14ac:dyDescent="0.35">
      <c r="A8343">
        <f>'Profilo fotovoltaico'!B8345*LCOH!$C$20</f>
        <v>342</v>
      </c>
      <c r="B8343">
        <f>'Profilo eolico'!B8345*LCOH!$C$21</f>
        <v>135.80000000000001</v>
      </c>
      <c r="C8343">
        <f>$P$35*'Profilo fotovoltaico'!B8345</f>
        <v>2515.2773681667463</v>
      </c>
      <c r="D8343">
        <f>$Q$37*'Profilo eolico'!B8345</f>
        <v>792.34341867478543</v>
      </c>
      <c r="E8343">
        <f>$P$39*'Profilo fotovoltaico'!B8345+'Approvvigionamento energia'!$Q$39*'Profilo eolico'!B8345</f>
        <v>1223.0769060477755</v>
      </c>
      <c r="F8343">
        <f>$P$41*'Profilo fotovoltaico'!B8345+'Approvvigionamento energia'!$Q$41*'Profilo eolico'!B8345</f>
        <v>1653.8103934207659</v>
      </c>
      <c r="G8343">
        <f>$P$43*'Profilo fotovoltaico'!B8345+'Approvvigionamento energia'!$Q$43*'Profilo eolico'!B8345</f>
        <v>2084.5438807937562</v>
      </c>
      <c r="H8343">
        <f t="shared" si="260"/>
        <v>1138.4335154826958</v>
      </c>
      <c r="I8343">
        <f>IF(LCOH!$C$28=Menu!$A$1,'Approvvigionamento energia'!C8343,0)+IF(LCOH!$C$28=Menu!$A$2,'Approvvigionamento energia'!D8343,0)+IF(LCOH!$C$28=Menu!$A$3,'Approvvigionamento energia'!E8343,0)+IF(LCOH!$C$28=Menu!$A$4,'Approvvigionamento energia'!F8343,0)+IF(LCOH!$C$28=Menu!$A$5,'Approvvigionamento energia'!G8343,0)+IF(LCOH!$C$28=Menu!$A$6,'Approvvigionamento energia'!H8343,0)</f>
        <v>1653.8103934207659</v>
      </c>
      <c r="J8343">
        <f>'Approvvigionamento energia'!A8343+'Approvvigionamento energia'!B8343+'Approvvigionamento energia'!I8343</f>
        <v>2131.6103934207658</v>
      </c>
      <c r="K8343">
        <f>IF(MIN(LCOH!$C$18,J8343)&gt;=$P$48*LCOH!$C$18, MIN(LCOH!$C$18,J8343),0)</f>
        <v>1500</v>
      </c>
      <c r="L8343">
        <f t="shared" si="261"/>
        <v>631.61039342076583</v>
      </c>
      <c r="M8343">
        <f>K8343/LCOH!$C$18</f>
        <v>1</v>
      </c>
      <c r="N8343">
        <f>K8343/LCOH!$C$34</f>
        <v>28.901734104046245</v>
      </c>
    </row>
    <row r="8344" spans="1:14" x14ac:dyDescent="0.35">
      <c r="A8344">
        <f>'Profilo fotovoltaico'!B8346*LCOH!$C$20</f>
        <v>198</v>
      </c>
      <c r="B8344">
        <f>'Profilo eolico'!B8346*LCOH!$C$21</f>
        <v>114.9</v>
      </c>
      <c r="C8344">
        <f>$P$35*'Profilo fotovoltaico'!B8346</f>
        <v>1456.213213149169</v>
      </c>
      <c r="D8344">
        <f>$Q$37*'Profilo eolico'!B8346</f>
        <v>670.39954937947607</v>
      </c>
      <c r="E8344">
        <f>$P$39*'Profilo fotovoltaico'!B8346+'Approvvigionamento energia'!$Q$39*'Profilo eolico'!B8346</f>
        <v>866.85296532189921</v>
      </c>
      <c r="F8344">
        <f>$P$41*'Profilo fotovoltaico'!B8346+'Approvvigionamento energia'!$Q$41*'Profilo eolico'!B8346</f>
        <v>1063.3063812643225</v>
      </c>
      <c r="G8344">
        <f>$P$43*'Profilo fotovoltaico'!B8346+'Approvvigionamento energia'!$Q$43*'Profilo eolico'!B8346</f>
        <v>1259.7597972067458</v>
      </c>
      <c r="H8344">
        <f t="shared" si="260"/>
        <v>1138.4335154826958</v>
      </c>
      <c r="I8344">
        <f>IF(LCOH!$C$28=Menu!$A$1,'Approvvigionamento energia'!C8344,0)+IF(LCOH!$C$28=Menu!$A$2,'Approvvigionamento energia'!D8344,0)+IF(LCOH!$C$28=Menu!$A$3,'Approvvigionamento energia'!E8344,0)+IF(LCOH!$C$28=Menu!$A$4,'Approvvigionamento energia'!F8344,0)+IF(LCOH!$C$28=Menu!$A$5,'Approvvigionamento energia'!G8344,0)+IF(LCOH!$C$28=Menu!$A$6,'Approvvigionamento energia'!H8344,0)</f>
        <v>1063.3063812643225</v>
      </c>
      <c r="J8344">
        <f>'Approvvigionamento energia'!A8344+'Approvvigionamento energia'!B8344+'Approvvigionamento energia'!I8344</f>
        <v>1376.2063812643223</v>
      </c>
      <c r="K8344">
        <f>IF(MIN(LCOH!$C$18,J8344)&gt;=$P$48*LCOH!$C$18, MIN(LCOH!$C$18,J8344),0)</f>
        <v>1376.2063812643223</v>
      </c>
      <c r="L8344">
        <f t="shared" si="261"/>
        <v>0</v>
      </c>
      <c r="M8344">
        <f>K8344/LCOH!$C$18</f>
        <v>0.91747092084288151</v>
      </c>
      <c r="N8344">
        <f>K8344/LCOH!$C$34</f>
        <v>26.516500602395421</v>
      </c>
    </row>
    <row r="8345" spans="1:14" x14ac:dyDescent="0.35">
      <c r="A8345">
        <f>'Profilo fotovoltaico'!B8347*LCOH!$C$20</f>
        <v>24</v>
      </c>
      <c r="B8345">
        <f>'Profilo eolico'!B8347*LCOH!$C$21</f>
        <v>110.60000000000001</v>
      </c>
      <c r="C8345">
        <f>$P$35*'Profilo fotovoltaico'!B8347</f>
        <v>176.51069250292957</v>
      </c>
      <c r="D8345">
        <f>$Q$37*'Profilo eolico'!B8347</f>
        <v>645.31061933307262</v>
      </c>
      <c r="E8345">
        <f>$P$39*'Profilo fotovoltaico'!B8347+'Approvvigionamento energia'!$Q$39*'Profilo eolico'!B8347</f>
        <v>528.11063762553692</v>
      </c>
      <c r="F8345">
        <f>$P$41*'Profilo fotovoltaico'!B8347+'Approvvigionamento energia'!$Q$41*'Profilo eolico'!B8347</f>
        <v>410.91065591800111</v>
      </c>
      <c r="G8345">
        <f>$P$43*'Profilo fotovoltaico'!B8347+'Approvvigionamento energia'!$Q$43*'Profilo eolico'!B8347</f>
        <v>293.7106742104653</v>
      </c>
      <c r="H8345">
        <f t="shared" si="260"/>
        <v>1138.4335154826958</v>
      </c>
      <c r="I8345">
        <f>IF(LCOH!$C$28=Menu!$A$1,'Approvvigionamento energia'!C8345,0)+IF(LCOH!$C$28=Menu!$A$2,'Approvvigionamento energia'!D8345,0)+IF(LCOH!$C$28=Menu!$A$3,'Approvvigionamento energia'!E8345,0)+IF(LCOH!$C$28=Menu!$A$4,'Approvvigionamento energia'!F8345,0)+IF(LCOH!$C$28=Menu!$A$5,'Approvvigionamento energia'!G8345,0)+IF(LCOH!$C$28=Menu!$A$6,'Approvvigionamento energia'!H8345,0)</f>
        <v>410.91065591800111</v>
      </c>
      <c r="J8345">
        <f>'Approvvigionamento energia'!A8345+'Approvvigionamento energia'!B8345+'Approvvigionamento energia'!I8345</f>
        <v>545.51065591800113</v>
      </c>
      <c r="K8345">
        <f>IF(MIN(LCOH!$C$18,J8345)&gt;=$P$48*LCOH!$C$18, MIN(LCOH!$C$18,J8345),0)</f>
        <v>545.51065591800113</v>
      </c>
      <c r="L8345">
        <f t="shared" si="261"/>
        <v>0</v>
      </c>
      <c r="M8345">
        <f>K8345/LCOH!$C$18</f>
        <v>0.36367377061200074</v>
      </c>
      <c r="N8345">
        <f>K8345/LCOH!$C$34</f>
        <v>10.510802618843952</v>
      </c>
    </row>
    <row r="8346" spans="1:14" x14ac:dyDescent="0.35">
      <c r="A8346">
        <f>'Profilo fotovoltaico'!B8348*LCOH!$C$20</f>
        <v>0</v>
      </c>
      <c r="B8346">
        <f>'Profilo eolico'!B8348*LCOH!$C$21</f>
        <v>108.7</v>
      </c>
      <c r="C8346">
        <f>$P$35*'Profilo fotovoltaico'!B8348</f>
        <v>0</v>
      </c>
      <c r="D8346">
        <f>$Q$37*'Profilo eolico'!B8348</f>
        <v>634.22481303349912</v>
      </c>
      <c r="E8346">
        <f>$P$39*'Profilo fotovoltaico'!B8348+'Approvvigionamento energia'!$Q$39*'Profilo eolico'!B8348</f>
        <v>475.66860977512431</v>
      </c>
      <c r="F8346">
        <f>$P$41*'Profilo fotovoltaico'!B8348+'Approvvigionamento energia'!$Q$41*'Profilo eolico'!B8348</f>
        <v>317.11240651674956</v>
      </c>
      <c r="G8346">
        <f>$P$43*'Profilo fotovoltaico'!B8348+'Approvvigionamento energia'!$Q$43*'Profilo eolico'!B8348</f>
        <v>158.55620325837478</v>
      </c>
      <c r="H8346">
        <f t="shared" si="260"/>
        <v>1138.4335154826958</v>
      </c>
      <c r="I8346">
        <f>IF(LCOH!$C$28=Menu!$A$1,'Approvvigionamento energia'!C8346,0)+IF(LCOH!$C$28=Menu!$A$2,'Approvvigionamento energia'!D8346,0)+IF(LCOH!$C$28=Menu!$A$3,'Approvvigionamento energia'!E8346,0)+IF(LCOH!$C$28=Menu!$A$4,'Approvvigionamento energia'!F8346,0)+IF(LCOH!$C$28=Menu!$A$5,'Approvvigionamento energia'!G8346,0)+IF(LCOH!$C$28=Menu!$A$6,'Approvvigionamento energia'!H8346,0)</f>
        <v>317.11240651674956</v>
      </c>
      <c r="J8346">
        <f>'Approvvigionamento energia'!A8346+'Approvvigionamento energia'!B8346+'Approvvigionamento energia'!I8346</f>
        <v>425.81240651674955</v>
      </c>
      <c r="K8346">
        <f>IF(MIN(LCOH!$C$18,J8346)&gt;=$P$48*LCOH!$C$18, MIN(LCOH!$C$18,J8346),0)</f>
        <v>425.81240651674955</v>
      </c>
      <c r="L8346">
        <f t="shared" si="261"/>
        <v>0</v>
      </c>
      <c r="M8346">
        <f>K8346/LCOH!$C$18</f>
        <v>0.28387493767783301</v>
      </c>
      <c r="N8346">
        <f>K8346/LCOH!$C$34</f>
        <v>8.2044779675674295</v>
      </c>
    </row>
    <row r="8347" spans="1:14" x14ac:dyDescent="0.35">
      <c r="A8347">
        <f>'Profilo fotovoltaico'!B8349*LCOH!$C$20</f>
        <v>0</v>
      </c>
      <c r="B8347">
        <f>'Profilo eolico'!B8349*LCOH!$C$21</f>
        <v>105.2</v>
      </c>
      <c r="C8347">
        <f>$P$35*'Profilo fotovoltaico'!B8349</f>
        <v>0</v>
      </c>
      <c r="D8347">
        <f>$Q$37*'Profilo eolico'!B8349</f>
        <v>613.80359090270565</v>
      </c>
      <c r="E8347">
        <f>$P$39*'Profilo fotovoltaico'!B8349+'Approvvigionamento energia'!$Q$39*'Profilo eolico'!B8349</f>
        <v>460.35269317702921</v>
      </c>
      <c r="F8347">
        <f>$P$41*'Profilo fotovoltaico'!B8349+'Approvvigionamento energia'!$Q$41*'Profilo eolico'!B8349</f>
        <v>306.90179545135283</v>
      </c>
      <c r="G8347">
        <f>$P$43*'Profilo fotovoltaico'!B8349+'Approvvigionamento energia'!$Q$43*'Profilo eolico'!B8349</f>
        <v>153.45089772567641</v>
      </c>
      <c r="H8347">
        <f t="shared" si="260"/>
        <v>1138.4335154826958</v>
      </c>
      <c r="I8347">
        <f>IF(LCOH!$C$28=Menu!$A$1,'Approvvigionamento energia'!C8347,0)+IF(LCOH!$C$28=Menu!$A$2,'Approvvigionamento energia'!D8347,0)+IF(LCOH!$C$28=Menu!$A$3,'Approvvigionamento energia'!E8347,0)+IF(LCOH!$C$28=Menu!$A$4,'Approvvigionamento energia'!F8347,0)+IF(LCOH!$C$28=Menu!$A$5,'Approvvigionamento energia'!G8347,0)+IF(LCOH!$C$28=Menu!$A$6,'Approvvigionamento energia'!H8347,0)</f>
        <v>306.90179545135283</v>
      </c>
      <c r="J8347">
        <f>'Approvvigionamento energia'!A8347+'Approvvigionamento energia'!B8347+'Approvvigionamento energia'!I8347</f>
        <v>412.10179545135281</v>
      </c>
      <c r="K8347">
        <f>IF(MIN(LCOH!$C$18,J8347)&gt;=$P$48*LCOH!$C$18, MIN(LCOH!$C$18,J8347),0)</f>
        <v>412.10179545135281</v>
      </c>
      <c r="L8347">
        <f t="shared" si="261"/>
        <v>0</v>
      </c>
      <c r="M8347">
        <f>K8347/LCOH!$C$18</f>
        <v>0.27473453030090189</v>
      </c>
      <c r="N8347">
        <f>K8347/LCOH!$C$34</f>
        <v>7.9403043439567016</v>
      </c>
    </row>
    <row r="8348" spans="1:14" x14ac:dyDescent="0.35">
      <c r="A8348">
        <f>'Profilo fotovoltaico'!B8350*LCOH!$C$20</f>
        <v>0</v>
      </c>
      <c r="B8348">
        <f>'Profilo eolico'!B8350*LCOH!$C$21</f>
        <v>99</v>
      </c>
      <c r="C8348">
        <f>$P$35*'Profilo fotovoltaico'!B8350</f>
        <v>0</v>
      </c>
      <c r="D8348">
        <f>$Q$37*'Profilo eolico'!B8350</f>
        <v>577.6288545567287</v>
      </c>
      <c r="E8348">
        <f>$P$39*'Profilo fotovoltaico'!B8350+'Approvvigionamento energia'!$Q$39*'Profilo eolico'!B8350</f>
        <v>433.22164091754649</v>
      </c>
      <c r="F8348">
        <f>$P$41*'Profilo fotovoltaico'!B8350+'Approvvigionamento energia'!$Q$41*'Profilo eolico'!B8350</f>
        <v>288.81442727836435</v>
      </c>
      <c r="G8348">
        <f>$P$43*'Profilo fotovoltaico'!B8350+'Approvvigionamento energia'!$Q$43*'Profilo eolico'!B8350</f>
        <v>144.40721363918217</v>
      </c>
      <c r="H8348">
        <f t="shared" si="260"/>
        <v>1138.4335154826958</v>
      </c>
      <c r="I8348">
        <f>IF(LCOH!$C$28=Menu!$A$1,'Approvvigionamento energia'!C8348,0)+IF(LCOH!$C$28=Menu!$A$2,'Approvvigionamento energia'!D8348,0)+IF(LCOH!$C$28=Menu!$A$3,'Approvvigionamento energia'!E8348,0)+IF(LCOH!$C$28=Menu!$A$4,'Approvvigionamento energia'!F8348,0)+IF(LCOH!$C$28=Menu!$A$5,'Approvvigionamento energia'!G8348,0)+IF(LCOH!$C$28=Menu!$A$6,'Approvvigionamento energia'!H8348,0)</f>
        <v>288.81442727836435</v>
      </c>
      <c r="J8348">
        <f>'Approvvigionamento energia'!A8348+'Approvvigionamento energia'!B8348+'Approvvigionamento energia'!I8348</f>
        <v>387.81442727836435</v>
      </c>
      <c r="K8348">
        <f>IF(MIN(LCOH!$C$18,J8348)&gt;=$P$48*LCOH!$C$18, MIN(LCOH!$C$18,J8348),0)</f>
        <v>387.81442727836435</v>
      </c>
      <c r="L8348">
        <f t="shared" si="261"/>
        <v>0</v>
      </c>
      <c r="M8348">
        <f>K8348/LCOH!$C$18</f>
        <v>0.25854295151890955</v>
      </c>
      <c r="N8348">
        <f>K8348/LCOH!$C$34</f>
        <v>7.4723396392748436</v>
      </c>
    </row>
    <row r="8349" spans="1:14" x14ac:dyDescent="0.35">
      <c r="A8349">
        <f>'Profilo fotovoltaico'!B8351*LCOH!$C$20</f>
        <v>0</v>
      </c>
      <c r="B8349">
        <f>'Profilo eolico'!B8351*LCOH!$C$21</f>
        <v>88.8</v>
      </c>
      <c r="C8349">
        <f>$P$35*'Profilo fotovoltaico'!B8351</f>
        <v>0</v>
      </c>
      <c r="D8349">
        <f>$Q$37*'Profilo eolico'!B8351</f>
        <v>518.11557863270207</v>
      </c>
      <c r="E8349">
        <f>$P$39*'Profilo fotovoltaico'!B8351+'Approvvigionamento energia'!$Q$39*'Profilo eolico'!B8351</f>
        <v>388.58668397452658</v>
      </c>
      <c r="F8349">
        <f>$P$41*'Profilo fotovoltaico'!B8351+'Approvvigionamento energia'!$Q$41*'Profilo eolico'!B8351</f>
        <v>259.05778931635103</v>
      </c>
      <c r="G8349">
        <f>$P$43*'Profilo fotovoltaico'!B8351+'Approvvigionamento energia'!$Q$43*'Profilo eolico'!B8351</f>
        <v>129.52889465817552</v>
      </c>
      <c r="H8349">
        <f t="shared" si="260"/>
        <v>1138.4335154826958</v>
      </c>
      <c r="I8349">
        <f>IF(LCOH!$C$28=Menu!$A$1,'Approvvigionamento energia'!C8349,0)+IF(LCOH!$C$28=Menu!$A$2,'Approvvigionamento energia'!D8349,0)+IF(LCOH!$C$28=Menu!$A$3,'Approvvigionamento energia'!E8349,0)+IF(LCOH!$C$28=Menu!$A$4,'Approvvigionamento energia'!F8349,0)+IF(LCOH!$C$28=Menu!$A$5,'Approvvigionamento energia'!G8349,0)+IF(LCOH!$C$28=Menu!$A$6,'Approvvigionamento energia'!H8349,0)</f>
        <v>259.05778931635103</v>
      </c>
      <c r="J8349">
        <f>'Approvvigionamento energia'!A8349+'Approvvigionamento energia'!B8349+'Approvvigionamento energia'!I8349</f>
        <v>347.85778931635105</v>
      </c>
      <c r="K8349">
        <f>IF(MIN(LCOH!$C$18,J8349)&gt;=$P$48*LCOH!$C$18, MIN(LCOH!$C$18,J8349),0)</f>
        <v>0</v>
      </c>
      <c r="L8349">
        <f t="shared" si="261"/>
        <v>347.85778931635105</v>
      </c>
      <c r="M8349">
        <f>K8349/LCOH!$C$18</f>
        <v>0</v>
      </c>
      <c r="N8349">
        <f>K8349/LCOH!$C$34</f>
        <v>0</v>
      </c>
    </row>
    <row r="8350" spans="1:14" x14ac:dyDescent="0.35">
      <c r="A8350">
        <f>'Profilo fotovoltaico'!B8352*LCOH!$C$20</f>
        <v>0</v>
      </c>
      <c r="B8350">
        <f>'Profilo eolico'!B8352*LCOH!$C$21</f>
        <v>77.600000000000009</v>
      </c>
      <c r="C8350">
        <f>$P$35*'Profilo fotovoltaico'!B8352</f>
        <v>0</v>
      </c>
      <c r="D8350">
        <f>$Q$37*'Profilo eolico'!B8352</f>
        <v>452.76766781416308</v>
      </c>
      <c r="E8350">
        <f>$P$39*'Profilo fotovoltaico'!B8352+'Approvvigionamento energia'!$Q$39*'Profilo eolico'!B8352</f>
        <v>339.57575086062229</v>
      </c>
      <c r="F8350">
        <f>$P$41*'Profilo fotovoltaico'!B8352+'Approvvigionamento energia'!$Q$41*'Profilo eolico'!B8352</f>
        <v>226.38383390708154</v>
      </c>
      <c r="G8350">
        <f>$P$43*'Profilo fotovoltaico'!B8352+'Approvvigionamento energia'!$Q$43*'Profilo eolico'!B8352</f>
        <v>113.19191695354077</v>
      </c>
      <c r="H8350">
        <f t="shared" si="260"/>
        <v>1138.4335154826958</v>
      </c>
      <c r="I8350">
        <f>IF(LCOH!$C$28=Menu!$A$1,'Approvvigionamento energia'!C8350,0)+IF(LCOH!$C$28=Menu!$A$2,'Approvvigionamento energia'!D8350,0)+IF(LCOH!$C$28=Menu!$A$3,'Approvvigionamento energia'!E8350,0)+IF(LCOH!$C$28=Menu!$A$4,'Approvvigionamento energia'!F8350,0)+IF(LCOH!$C$28=Menu!$A$5,'Approvvigionamento energia'!G8350,0)+IF(LCOH!$C$28=Menu!$A$6,'Approvvigionamento energia'!H8350,0)</f>
        <v>226.38383390708154</v>
      </c>
      <c r="J8350">
        <f>'Approvvigionamento energia'!A8350+'Approvvigionamento energia'!B8350+'Approvvigionamento energia'!I8350</f>
        <v>303.98383390708153</v>
      </c>
      <c r="K8350">
        <f>IF(MIN(LCOH!$C$18,J8350)&gt;=$P$48*LCOH!$C$18, MIN(LCOH!$C$18,J8350),0)</f>
        <v>0</v>
      </c>
      <c r="L8350">
        <f t="shared" si="261"/>
        <v>303.98383390708153</v>
      </c>
      <c r="M8350">
        <f>K8350/LCOH!$C$18</f>
        <v>0</v>
      </c>
      <c r="N8350">
        <f>K8350/LCOH!$C$34</f>
        <v>0</v>
      </c>
    </row>
    <row r="8351" spans="1:14" x14ac:dyDescent="0.35">
      <c r="A8351">
        <f>'Profilo fotovoltaico'!B8353*LCOH!$C$20</f>
        <v>0</v>
      </c>
      <c r="B8351">
        <f>'Profilo eolico'!B8353*LCOH!$C$21</f>
        <v>69.099999999999994</v>
      </c>
      <c r="C8351">
        <f>$P$35*'Profilo fotovoltaico'!B8353</f>
        <v>0</v>
      </c>
      <c r="D8351">
        <f>$Q$37*'Profilo eolico'!B8353</f>
        <v>403.17327121080757</v>
      </c>
      <c r="E8351">
        <f>$P$39*'Profilo fotovoltaico'!B8353+'Approvvigionamento energia'!$Q$39*'Profilo eolico'!B8353</f>
        <v>302.37995340810568</v>
      </c>
      <c r="F8351">
        <f>$P$41*'Profilo fotovoltaico'!B8353+'Approvvigionamento energia'!$Q$41*'Profilo eolico'!B8353</f>
        <v>201.58663560540379</v>
      </c>
      <c r="G8351">
        <f>$P$43*'Profilo fotovoltaico'!B8353+'Approvvigionamento energia'!$Q$43*'Profilo eolico'!B8353</f>
        <v>100.79331780270189</v>
      </c>
      <c r="H8351">
        <f t="shared" si="260"/>
        <v>1138.4335154826958</v>
      </c>
      <c r="I8351">
        <f>IF(LCOH!$C$28=Menu!$A$1,'Approvvigionamento energia'!C8351,0)+IF(LCOH!$C$28=Menu!$A$2,'Approvvigionamento energia'!D8351,0)+IF(LCOH!$C$28=Menu!$A$3,'Approvvigionamento energia'!E8351,0)+IF(LCOH!$C$28=Menu!$A$4,'Approvvigionamento energia'!F8351,0)+IF(LCOH!$C$28=Menu!$A$5,'Approvvigionamento energia'!G8351,0)+IF(LCOH!$C$28=Menu!$A$6,'Approvvigionamento energia'!H8351,0)</f>
        <v>201.58663560540379</v>
      </c>
      <c r="J8351">
        <f>'Approvvigionamento energia'!A8351+'Approvvigionamento energia'!B8351+'Approvvigionamento energia'!I8351</f>
        <v>270.68663560540381</v>
      </c>
      <c r="K8351">
        <f>IF(MIN(LCOH!$C$18,J8351)&gt;=$P$48*LCOH!$C$18, MIN(LCOH!$C$18,J8351),0)</f>
        <v>0</v>
      </c>
      <c r="L8351">
        <f t="shared" si="261"/>
        <v>270.68663560540381</v>
      </c>
      <c r="M8351">
        <f>K8351/LCOH!$C$18</f>
        <v>0</v>
      </c>
      <c r="N8351">
        <f>K8351/LCOH!$C$34</f>
        <v>0</v>
      </c>
    </row>
    <row r="8352" spans="1:14" x14ac:dyDescent="0.35">
      <c r="A8352">
        <f>'Profilo fotovoltaico'!B8354*LCOH!$C$20</f>
        <v>0</v>
      </c>
      <c r="B8352">
        <f>'Profilo eolico'!B8354*LCOH!$C$21</f>
        <v>63.1</v>
      </c>
      <c r="C8352">
        <f>$P$35*'Profilo fotovoltaico'!B8354</f>
        <v>0</v>
      </c>
      <c r="D8352">
        <f>$Q$37*'Profilo eolico'!B8354</f>
        <v>368.16546184373317</v>
      </c>
      <c r="E8352">
        <f>$P$39*'Profilo fotovoltaico'!B8354+'Approvvigionamento energia'!$Q$39*'Profilo eolico'!B8354</f>
        <v>276.12409638279985</v>
      </c>
      <c r="F8352">
        <f>$P$41*'Profilo fotovoltaico'!B8354+'Approvvigionamento energia'!$Q$41*'Profilo eolico'!B8354</f>
        <v>184.08273092186658</v>
      </c>
      <c r="G8352">
        <f>$P$43*'Profilo fotovoltaico'!B8354+'Approvvigionamento energia'!$Q$43*'Profilo eolico'!B8354</f>
        <v>92.041365460933292</v>
      </c>
      <c r="H8352">
        <f t="shared" si="260"/>
        <v>1138.4335154826958</v>
      </c>
      <c r="I8352">
        <f>IF(LCOH!$C$28=Menu!$A$1,'Approvvigionamento energia'!C8352,0)+IF(LCOH!$C$28=Menu!$A$2,'Approvvigionamento energia'!D8352,0)+IF(LCOH!$C$28=Menu!$A$3,'Approvvigionamento energia'!E8352,0)+IF(LCOH!$C$28=Menu!$A$4,'Approvvigionamento energia'!F8352,0)+IF(LCOH!$C$28=Menu!$A$5,'Approvvigionamento energia'!G8352,0)+IF(LCOH!$C$28=Menu!$A$6,'Approvvigionamento energia'!H8352,0)</f>
        <v>184.08273092186658</v>
      </c>
      <c r="J8352">
        <f>'Approvvigionamento energia'!A8352+'Approvvigionamento energia'!B8352+'Approvvigionamento energia'!I8352</f>
        <v>247.18273092186658</v>
      </c>
      <c r="K8352">
        <f>IF(MIN(LCOH!$C$18,J8352)&gt;=$P$48*LCOH!$C$18, MIN(LCOH!$C$18,J8352),0)</f>
        <v>0</v>
      </c>
      <c r="L8352">
        <f t="shared" si="261"/>
        <v>247.18273092186658</v>
      </c>
      <c r="M8352">
        <f>K8352/LCOH!$C$18</f>
        <v>0</v>
      </c>
      <c r="N8352">
        <f>K8352/LCOH!$C$34</f>
        <v>0</v>
      </c>
    </row>
    <row r="8353" spans="1:14" x14ac:dyDescent="0.35">
      <c r="A8353">
        <f>'Profilo fotovoltaico'!B8355*LCOH!$C$20</f>
        <v>0</v>
      </c>
      <c r="B8353">
        <f>'Profilo eolico'!B8355*LCOH!$C$21</f>
        <v>57.8</v>
      </c>
      <c r="C8353">
        <f>$P$35*'Profilo fotovoltaico'!B8355</f>
        <v>0</v>
      </c>
      <c r="D8353">
        <f>$Q$37*'Profilo eolico'!B8355</f>
        <v>337.24189690281736</v>
      </c>
      <c r="E8353">
        <f>$P$39*'Profilo fotovoltaico'!B8355+'Approvvigionamento energia'!$Q$39*'Profilo eolico'!B8355</f>
        <v>252.93142267711298</v>
      </c>
      <c r="F8353">
        <f>$P$41*'Profilo fotovoltaico'!B8355+'Approvvigionamento energia'!$Q$41*'Profilo eolico'!B8355</f>
        <v>168.62094845140868</v>
      </c>
      <c r="G8353">
        <f>$P$43*'Profilo fotovoltaico'!B8355+'Approvvigionamento energia'!$Q$43*'Profilo eolico'!B8355</f>
        <v>84.31047422570434</v>
      </c>
      <c r="H8353">
        <f t="shared" si="260"/>
        <v>1138.4335154826958</v>
      </c>
      <c r="I8353">
        <f>IF(LCOH!$C$28=Menu!$A$1,'Approvvigionamento energia'!C8353,0)+IF(LCOH!$C$28=Menu!$A$2,'Approvvigionamento energia'!D8353,0)+IF(LCOH!$C$28=Menu!$A$3,'Approvvigionamento energia'!E8353,0)+IF(LCOH!$C$28=Menu!$A$4,'Approvvigionamento energia'!F8353,0)+IF(LCOH!$C$28=Menu!$A$5,'Approvvigionamento energia'!G8353,0)+IF(LCOH!$C$28=Menu!$A$6,'Approvvigionamento energia'!H8353,0)</f>
        <v>168.62094845140868</v>
      </c>
      <c r="J8353">
        <f>'Approvvigionamento energia'!A8353+'Approvvigionamento energia'!B8353+'Approvvigionamento energia'!I8353</f>
        <v>226.42094845140866</v>
      </c>
      <c r="K8353">
        <f>IF(MIN(LCOH!$C$18,J8353)&gt;=$P$48*LCOH!$C$18, MIN(LCOH!$C$18,J8353),0)</f>
        <v>0</v>
      </c>
      <c r="L8353">
        <f t="shared" si="261"/>
        <v>226.42094845140866</v>
      </c>
      <c r="M8353">
        <f>K8353/LCOH!$C$18</f>
        <v>0</v>
      </c>
      <c r="N8353">
        <f>K8353/LCOH!$C$34</f>
        <v>0</v>
      </c>
    </row>
    <row r="8354" spans="1:14" x14ac:dyDescent="0.35">
      <c r="A8354">
        <f>'Profilo fotovoltaico'!B8356*LCOH!$C$20</f>
        <v>0</v>
      </c>
      <c r="B8354">
        <f>'Profilo eolico'!B8356*LCOH!$C$21</f>
        <v>53.199999999999996</v>
      </c>
      <c r="C8354">
        <f>$P$35*'Profilo fotovoltaico'!B8356</f>
        <v>0</v>
      </c>
      <c r="D8354">
        <f>$Q$37*'Profilo eolico'!B8356</f>
        <v>310.40257638806025</v>
      </c>
      <c r="E8354">
        <f>$P$39*'Profilo fotovoltaico'!B8356+'Approvvigionamento energia'!$Q$39*'Profilo eolico'!B8356</f>
        <v>232.80193229104518</v>
      </c>
      <c r="F8354">
        <f>$P$41*'Profilo fotovoltaico'!B8356+'Approvvigionamento energia'!$Q$41*'Profilo eolico'!B8356</f>
        <v>155.20128819403013</v>
      </c>
      <c r="G8354">
        <f>$P$43*'Profilo fotovoltaico'!B8356+'Approvvigionamento energia'!$Q$43*'Profilo eolico'!B8356</f>
        <v>77.600644097015063</v>
      </c>
      <c r="H8354">
        <f t="shared" si="260"/>
        <v>1138.4335154826958</v>
      </c>
      <c r="I8354">
        <f>IF(LCOH!$C$28=Menu!$A$1,'Approvvigionamento energia'!C8354,0)+IF(LCOH!$C$28=Menu!$A$2,'Approvvigionamento energia'!D8354,0)+IF(LCOH!$C$28=Menu!$A$3,'Approvvigionamento energia'!E8354,0)+IF(LCOH!$C$28=Menu!$A$4,'Approvvigionamento energia'!F8354,0)+IF(LCOH!$C$28=Menu!$A$5,'Approvvigionamento energia'!G8354,0)+IF(LCOH!$C$28=Menu!$A$6,'Approvvigionamento energia'!H8354,0)</f>
        <v>155.20128819403013</v>
      </c>
      <c r="J8354">
        <f>'Approvvigionamento energia'!A8354+'Approvvigionamento energia'!B8354+'Approvvigionamento energia'!I8354</f>
        <v>208.40128819403012</v>
      </c>
      <c r="K8354">
        <f>IF(MIN(LCOH!$C$18,J8354)&gt;=$P$48*LCOH!$C$18, MIN(LCOH!$C$18,J8354),0)</f>
        <v>0</v>
      </c>
      <c r="L8354">
        <f t="shared" si="261"/>
        <v>208.40128819403012</v>
      </c>
      <c r="M8354">
        <f>K8354/LCOH!$C$18</f>
        <v>0</v>
      </c>
      <c r="N8354">
        <f>K8354/LCOH!$C$34</f>
        <v>0</v>
      </c>
    </row>
    <row r="8355" spans="1:14" x14ac:dyDescent="0.35">
      <c r="A8355">
        <f>'Profilo fotovoltaico'!B8357*LCOH!$C$20</f>
        <v>0</v>
      </c>
      <c r="B8355">
        <f>'Profilo eolico'!B8357*LCOH!$C$21</f>
        <v>49.8</v>
      </c>
      <c r="C8355">
        <f>$P$35*'Profilo fotovoltaico'!B8357</f>
        <v>0</v>
      </c>
      <c r="D8355">
        <f>$Q$37*'Profilo eolico'!B8357</f>
        <v>290.56481774671806</v>
      </c>
      <c r="E8355">
        <f>$P$39*'Profilo fotovoltaico'!B8357+'Approvvigionamento energia'!$Q$39*'Profilo eolico'!B8357</f>
        <v>217.92361331003852</v>
      </c>
      <c r="F8355">
        <f>$P$41*'Profilo fotovoltaico'!B8357+'Approvvigionamento energia'!$Q$41*'Profilo eolico'!B8357</f>
        <v>145.28240887335903</v>
      </c>
      <c r="G8355">
        <f>$P$43*'Profilo fotovoltaico'!B8357+'Approvvigionamento energia'!$Q$43*'Profilo eolico'!B8357</f>
        <v>72.641204436679516</v>
      </c>
      <c r="H8355">
        <f t="shared" si="260"/>
        <v>1138.4335154826958</v>
      </c>
      <c r="I8355">
        <f>IF(LCOH!$C$28=Menu!$A$1,'Approvvigionamento energia'!C8355,0)+IF(LCOH!$C$28=Menu!$A$2,'Approvvigionamento energia'!D8355,0)+IF(LCOH!$C$28=Menu!$A$3,'Approvvigionamento energia'!E8355,0)+IF(LCOH!$C$28=Menu!$A$4,'Approvvigionamento energia'!F8355,0)+IF(LCOH!$C$28=Menu!$A$5,'Approvvigionamento energia'!G8355,0)+IF(LCOH!$C$28=Menu!$A$6,'Approvvigionamento energia'!H8355,0)</f>
        <v>145.28240887335903</v>
      </c>
      <c r="J8355">
        <f>'Approvvigionamento energia'!A8355+'Approvvigionamento energia'!B8355+'Approvvigionamento energia'!I8355</f>
        <v>195.08240887335904</v>
      </c>
      <c r="K8355">
        <f>IF(MIN(LCOH!$C$18,J8355)&gt;=$P$48*LCOH!$C$18, MIN(LCOH!$C$18,J8355),0)</f>
        <v>0</v>
      </c>
      <c r="L8355">
        <f t="shared" si="261"/>
        <v>195.08240887335904</v>
      </c>
      <c r="M8355">
        <f>K8355/LCOH!$C$18</f>
        <v>0</v>
      </c>
      <c r="N8355">
        <f>K8355/LCOH!$C$34</f>
        <v>0</v>
      </c>
    </row>
    <row r="8356" spans="1:14" x14ac:dyDescent="0.35">
      <c r="A8356">
        <f>'Profilo fotovoltaico'!B8358*LCOH!$C$20</f>
        <v>0</v>
      </c>
      <c r="B8356">
        <f>'Profilo eolico'!B8358*LCOH!$C$21</f>
        <v>47.5</v>
      </c>
      <c r="C8356">
        <f>$P$35*'Profilo fotovoltaico'!B8358</f>
        <v>0</v>
      </c>
      <c r="D8356">
        <f>$Q$37*'Profilo eolico'!B8358</f>
        <v>277.14515748933951</v>
      </c>
      <c r="E8356">
        <f>$P$39*'Profilo fotovoltaico'!B8358+'Approvvigionamento energia'!$Q$39*'Profilo eolico'!B8358</f>
        <v>207.85886811700462</v>
      </c>
      <c r="F8356">
        <f>$P$41*'Profilo fotovoltaico'!B8358+'Approvvigionamento energia'!$Q$41*'Profilo eolico'!B8358</f>
        <v>138.57257874466976</v>
      </c>
      <c r="G8356">
        <f>$P$43*'Profilo fotovoltaico'!B8358+'Approvvigionamento energia'!$Q$43*'Profilo eolico'!B8358</f>
        <v>69.286289372334878</v>
      </c>
      <c r="H8356">
        <f t="shared" si="260"/>
        <v>1138.4335154826958</v>
      </c>
      <c r="I8356">
        <f>IF(LCOH!$C$28=Menu!$A$1,'Approvvigionamento energia'!C8356,0)+IF(LCOH!$C$28=Menu!$A$2,'Approvvigionamento energia'!D8356,0)+IF(LCOH!$C$28=Menu!$A$3,'Approvvigionamento energia'!E8356,0)+IF(LCOH!$C$28=Menu!$A$4,'Approvvigionamento energia'!F8356,0)+IF(LCOH!$C$28=Menu!$A$5,'Approvvigionamento energia'!G8356,0)+IF(LCOH!$C$28=Menu!$A$6,'Approvvigionamento energia'!H8356,0)</f>
        <v>138.57257874466976</v>
      </c>
      <c r="J8356">
        <f>'Approvvigionamento energia'!A8356+'Approvvigionamento energia'!B8356+'Approvvigionamento energia'!I8356</f>
        <v>186.07257874466976</v>
      </c>
      <c r="K8356">
        <f>IF(MIN(LCOH!$C$18,J8356)&gt;=$P$48*LCOH!$C$18, MIN(LCOH!$C$18,J8356),0)</f>
        <v>0</v>
      </c>
      <c r="L8356">
        <f t="shared" si="261"/>
        <v>186.07257874466976</v>
      </c>
      <c r="M8356">
        <f>K8356/LCOH!$C$18</f>
        <v>0</v>
      </c>
      <c r="N8356">
        <f>K8356/LCOH!$C$34</f>
        <v>0</v>
      </c>
    </row>
    <row r="8357" spans="1:14" x14ac:dyDescent="0.35">
      <c r="A8357">
        <f>'Profilo fotovoltaico'!B8359*LCOH!$C$20</f>
        <v>0</v>
      </c>
      <c r="B8357">
        <f>'Profilo eolico'!B8359*LCOH!$C$21</f>
        <v>43.6</v>
      </c>
      <c r="C8357">
        <f>$P$35*'Profilo fotovoltaico'!B8359</f>
        <v>0</v>
      </c>
      <c r="D8357">
        <f>$Q$37*'Profilo eolico'!B8359</f>
        <v>254.39008140074111</v>
      </c>
      <c r="E8357">
        <f>$P$39*'Profilo fotovoltaico'!B8359+'Approvvigionamento energia'!$Q$39*'Profilo eolico'!B8359</f>
        <v>190.79256105055583</v>
      </c>
      <c r="F8357">
        <f>$P$41*'Profilo fotovoltaico'!B8359+'Approvvigionamento energia'!$Q$41*'Profilo eolico'!B8359</f>
        <v>127.19504070037055</v>
      </c>
      <c r="G8357">
        <f>$P$43*'Profilo fotovoltaico'!B8359+'Approvvigionamento energia'!$Q$43*'Profilo eolico'!B8359</f>
        <v>63.597520350185277</v>
      </c>
      <c r="H8357">
        <f t="shared" si="260"/>
        <v>1138.4335154826958</v>
      </c>
      <c r="I8357">
        <f>IF(LCOH!$C$28=Menu!$A$1,'Approvvigionamento energia'!C8357,0)+IF(LCOH!$C$28=Menu!$A$2,'Approvvigionamento energia'!D8357,0)+IF(LCOH!$C$28=Menu!$A$3,'Approvvigionamento energia'!E8357,0)+IF(LCOH!$C$28=Menu!$A$4,'Approvvigionamento energia'!F8357,0)+IF(LCOH!$C$28=Menu!$A$5,'Approvvigionamento energia'!G8357,0)+IF(LCOH!$C$28=Menu!$A$6,'Approvvigionamento energia'!H8357,0)</f>
        <v>127.19504070037055</v>
      </c>
      <c r="J8357">
        <f>'Approvvigionamento energia'!A8357+'Approvvigionamento energia'!B8357+'Approvvigionamento energia'!I8357</f>
        <v>170.79504070037055</v>
      </c>
      <c r="K8357">
        <f>IF(MIN(LCOH!$C$18,J8357)&gt;=$P$48*LCOH!$C$18, MIN(LCOH!$C$18,J8357),0)</f>
        <v>0</v>
      </c>
      <c r="L8357">
        <f t="shared" si="261"/>
        <v>170.79504070037055</v>
      </c>
      <c r="M8357">
        <f>K8357/LCOH!$C$18</f>
        <v>0</v>
      </c>
      <c r="N8357">
        <f>K8357/LCOH!$C$34</f>
        <v>0</v>
      </c>
    </row>
    <row r="8358" spans="1:14" x14ac:dyDescent="0.35">
      <c r="A8358">
        <f>'Profilo fotovoltaico'!B8360*LCOH!$C$20</f>
        <v>0</v>
      </c>
      <c r="B8358">
        <f>'Profilo eolico'!B8360*LCOH!$C$21</f>
        <v>40.5</v>
      </c>
      <c r="C8358">
        <f>$P$35*'Profilo fotovoltaico'!B8360</f>
        <v>0</v>
      </c>
      <c r="D8358">
        <f>$Q$37*'Profilo eolico'!B8360</f>
        <v>236.30271322775266</v>
      </c>
      <c r="E8358">
        <f>$P$39*'Profilo fotovoltaico'!B8360+'Approvvigionamento energia'!$Q$39*'Profilo eolico'!B8360</f>
        <v>177.22703492081448</v>
      </c>
      <c r="F8358">
        <f>$P$41*'Profilo fotovoltaico'!B8360+'Approvvigionamento energia'!$Q$41*'Profilo eolico'!B8360</f>
        <v>118.15135661387633</v>
      </c>
      <c r="G8358">
        <f>$P$43*'Profilo fotovoltaico'!B8360+'Approvvigionamento energia'!$Q$43*'Profilo eolico'!B8360</f>
        <v>59.075678306938165</v>
      </c>
      <c r="H8358">
        <f t="shared" si="260"/>
        <v>1138.4335154826958</v>
      </c>
      <c r="I8358">
        <f>IF(LCOH!$C$28=Menu!$A$1,'Approvvigionamento energia'!C8358,0)+IF(LCOH!$C$28=Menu!$A$2,'Approvvigionamento energia'!D8358,0)+IF(LCOH!$C$28=Menu!$A$3,'Approvvigionamento energia'!E8358,0)+IF(LCOH!$C$28=Menu!$A$4,'Approvvigionamento energia'!F8358,0)+IF(LCOH!$C$28=Menu!$A$5,'Approvvigionamento energia'!G8358,0)+IF(LCOH!$C$28=Menu!$A$6,'Approvvigionamento energia'!H8358,0)</f>
        <v>118.15135661387633</v>
      </c>
      <c r="J8358">
        <f>'Approvvigionamento energia'!A8358+'Approvvigionamento energia'!B8358+'Approvvigionamento energia'!I8358</f>
        <v>158.65135661387632</v>
      </c>
      <c r="K8358">
        <f>IF(MIN(LCOH!$C$18,J8358)&gt;=$P$48*LCOH!$C$18, MIN(LCOH!$C$18,J8358),0)</f>
        <v>0</v>
      </c>
      <c r="L8358">
        <f t="shared" si="261"/>
        <v>158.65135661387632</v>
      </c>
      <c r="M8358">
        <f>K8358/LCOH!$C$18</f>
        <v>0</v>
      </c>
      <c r="N8358">
        <f>K8358/LCOH!$C$34</f>
        <v>0</v>
      </c>
    </row>
    <row r="8359" spans="1:14" x14ac:dyDescent="0.35">
      <c r="A8359">
        <f>'Profilo fotovoltaico'!B8361*LCOH!$C$20</f>
        <v>0</v>
      </c>
      <c r="B8359">
        <f>'Profilo eolico'!B8361*LCOH!$C$21</f>
        <v>39.699999999999996</v>
      </c>
      <c r="C8359">
        <f>$P$35*'Profilo fotovoltaico'!B8361</f>
        <v>0</v>
      </c>
      <c r="D8359">
        <f>$Q$37*'Profilo eolico'!B8361</f>
        <v>231.63500531214271</v>
      </c>
      <c r="E8359">
        <f>$P$39*'Profilo fotovoltaico'!B8361+'Approvvigionamento energia'!$Q$39*'Profilo eolico'!B8361</f>
        <v>173.72625398410702</v>
      </c>
      <c r="F8359">
        <f>$P$41*'Profilo fotovoltaico'!B8361+'Approvvigionamento energia'!$Q$41*'Profilo eolico'!B8361</f>
        <v>115.81750265607135</v>
      </c>
      <c r="G8359">
        <f>$P$43*'Profilo fotovoltaico'!B8361+'Approvvigionamento energia'!$Q$43*'Profilo eolico'!B8361</f>
        <v>57.908751328035677</v>
      </c>
      <c r="H8359">
        <f t="shared" si="260"/>
        <v>1138.4335154826958</v>
      </c>
      <c r="I8359">
        <f>IF(LCOH!$C$28=Menu!$A$1,'Approvvigionamento energia'!C8359,0)+IF(LCOH!$C$28=Menu!$A$2,'Approvvigionamento energia'!D8359,0)+IF(LCOH!$C$28=Menu!$A$3,'Approvvigionamento energia'!E8359,0)+IF(LCOH!$C$28=Menu!$A$4,'Approvvigionamento energia'!F8359,0)+IF(LCOH!$C$28=Menu!$A$5,'Approvvigionamento energia'!G8359,0)+IF(LCOH!$C$28=Menu!$A$6,'Approvvigionamento energia'!H8359,0)</f>
        <v>115.81750265607135</v>
      </c>
      <c r="J8359">
        <f>'Approvvigionamento energia'!A8359+'Approvvigionamento energia'!B8359+'Approvvigionamento energia'!I8359</f>
        <v>155.51750265607134</v>
      </c>
      <c r="K8359">
        <f>IF(MIN(LCOH!$C$18,J8359)&gt;=$P$48*LCOH!$C$18, MIN(LCOH!$C$18,J8359),0)</f>
        <v>0</v>
      </c>
      <c r="L8359">
        <f t="shared" si="261"/>
        <v>155.51750265607134</v>
      </c>
      <c r="M8359">
        <f>K8359/LCOH!$C$18</f>
        <v>0</v>
      </c>
      <c r="N8359">
        <f>K8359/LCOH!$C$34</f>
        <v>0</v>
      </c>
    </row>
    <row r="8360" spans="1:14" x14ac:dyDescent="0.35">
      <c r="A8360">
        <f>'Profilo fotovoltaico'!B8362*LCOH!$C$20</f>
        <v>8</v>
      </c>
      <c r="B8360">
        <f>'Profilo eolico'!B8362*LCOH!$C$21</f>
        <v>39.9</v>
      </c>
      <c r="C8360">
        <f>$P$35*'Profilo fotovoltaico'!B8362</f>
        <v>58.836897500976519</v>
      </c>
      <c r="D8360">
        <f>$Q$37*'Profilo eolico'!B8362</f>
        <v>232.80193229104518</v>
      </c>
      <c r="E8360">
        <f>$P$39*'Profilo fotovoltaico'!B8362+'Approvvigionamento energia'!$Q$39*'Profilo eolico'!B8362</f>
        <v>189.31067359352801</v>
      </c>
      <c r="F8360">
        <f>$P$41*'Profilo fotovoltaico'!B8362+'Approvvigionamento energia'!$Q$41*'Profilo eolico'!B8362</f>
        <v>145.81941489601084</v>
      </c>
      <c r="G8360">
        <f>$P$43*'Profilo fotovoltaico'!B8362+'Approvvigionamento energia'!$Q$43*'Profilo eolico'!B8362</f>
        <v>102.32815619849369</v>
      </c>
      <c r="H8360">
        <f t="shared" si="260"/>
        <v>1138.4335154826958</v>
      </c>
      <c r="I8360">
        <f>IF(LCOH!$C$28=Menu!$A$1,'Approvvigionamento energia'!C8360,0)+IF(LCOH!$C$28=Menu!$A$2,'Approvvigionamento energia'!D8360,0)+IF(LCOH!$C$28=Menu!$A$3,'Approvvigionamento energia'!E8360,0)+IF(LCOH!$C$28=Menu!$A$4,'Approvvigionamento energia'!F8360,0)+IF(LCOH!$C$28=Menu!$A$5,'Approvvigionamento energia'!G8360,0)+IF(LCOH!$C$28=Menu!$A$6,'Approvvigionamento energia'!H8360,0)</f>
        <v>145.81941489601084</v>
      </c>
      <c r="J8360">
        <f>'Approvvigionamento energia'!A8360+'Approvvigionamento energia'!B8360+'Approvvigionamento energia'!I8360</f>
        <v>193.71941489601085</v>
      </c>
      <c r="K8360">
        <f>IF(MIN(LCOH!$C$18,J8360)&gt;=$P$48*LCOH!$C$18, MIN(LCOH!$C$18,J8360),0)</f>
        <v>0</v>
      </c>
      <c r="L8360">
        <f t="shared" si="261"/>
        <v>193.71941489601085</v>
      </c>
      <c r="M8360">
        <f>K8360/LCOH!$C$18</f>
        <v>0</v>
      </c>
      <c r="N8360">
        <f>K8360/LCOH!$C$34</f>
        <v>0</v>
      </c>
    </row>
    <row r="8361" spans="1:14" x14ac:dyDescent="0.35">
      <c r="A8361">
        <f>'Profilo fotovoltaico'!B8363*LCOH!$C$20</f>
        <v>90</v>
      </c>
      <c r="B8361">
        <f>'Profilo eolico'!B8363*LCOH!$C$21</f>
        <v>38.5</v>
      </c>
      <c r="C8361">
        <f>$P$35*'Profilo fotovoltaico'!B8363</f>
        <v>661.9150968859858</v>
      </c>
      <c r="D8361">
        <f>$Q$37*'Profilo eolico'!B8363</f>
        <v>224.63344343872782</v>
      </c>
      <c r="E8361">
        <f>$P$39*'Profilo fotovoltaico'!B8363+'Approvvigionamento energia'!$Q$39*'Profilo eolico'!B8363</f>
        <v>333.95385680054233</v>
      </c>
      <c r="F8361">
        <f>$P$41*'Profilo fotovoltaico'!B8363+'Approvvigionamento energia'!$Q$41*'Profilo eolico'!B8363</f>
        <v>443.2742701623568</v>
      </c>
      <c r="G8361">
        <f>$P$43*'Profilo fotovoltaico'!B8363+'Approvvigionamento energia'!$Q$43*'Profilo eolico'!B8363</f>
        <v>552.59468352417139</v>
      </c>
      <c r="H8361">
        <f t="shared" si="260"/>
        <v>1138.4335154826958</v>
      </c>
      <c r="I8361">
        <f>IF(LCOH!$C$28=Menu!$A$1,'Approvvigionamento energia'!C8361,0)+IF(LCOH!$C$28=Menu!$A$2,'Approvvigionamento energia'!D8361,0)+IF(LCOH!$C$28=Menu!$A$3,'Approvvigionamento energia'!E8361,0)+IF(LCOH!$C$28=Menu!$A$4,'Approvvigionamento energia'!F8361,0)+IF(LCOH!$C$28=Menu!$A$5,'Approvvigionamento energia'!G8361,0)+IF(LCOH!$C$28=Menu!$A$6,'Approvvigionamento energia'!H8361,0)</f>
        <v>443.2742701623568</v>
      </c>
      <c r="J8361">
        <f>'Approvvigionamento energia'!A8361+'Approvvigionamento energia'!B8361+'Approvvigionamento energia'!I8361</f>
        <v>571.77427016235674</v>
      </c>
      <c r="K8361">
        <f>IF(MIN(LCOH!$C$18,J8361)&gt;=$P$48*LCOH!$C$18, MIN(LCOH!$C$18,J8361),0)</f>
        <v>571.77427016235674</v>
      </c>
      <c r="L8361">
        <f t="shared" si="261"/>
        <v>0</v>
      </c>
      <c r="M8361">
        <f>K8361/LCOH!$C$18</f>
        <v>0.38118284677490449</v>
      </c>
      <c r="N8361">
        <f>K8361/LCOH!$C$34</f>
        <v>11.01684528251169</v>
      </c>
    </row>
    <row r="8362" spans="1:14" x14ac:dyDescent="0.35">
      <c r="A8362">
        <f>'Profilo fotovoltaico'!B8364*LCOH!$C$20</f>
        <v>215</v>
      </c>
      <c r="B8362">
        <f>'Profilo eolico'!B8364*LCOH!$C$21</f>
        <v>29.2</v>
      </c>
      <c r="C8362">
        <f>$P$35*'Profilo fotovoltaico'!B8364</f>
        <v>1581.241620338744</v>
      </c>
      <c r="D8362">
        <f>$Q$37*'Profilo eolico'!B8364</f>
        <v>170.37133891976239</v>
      </c>
      <c r="E8362">
        <f>$P$39*'Profilo fotovoltaico'!B8364+'Approvvigionamento energia'!$Q$39*'Profilo eolico'!B8364</f>
        <v>523.08890927450784</v>
      </c>
      <c r="F8362">
        <f>$P$41*'Profilo fotovoltaico'!B8364+'Approvvigionamento energia'!$Q$41*'Profilo eolico'!B8364</f>
        <v>875.8064796292532</v>
      </c>
      <c r="G8362">
        <f>$P$43*'Profilo fotovoltaico'!B8364+'Approvvigionamento energia'!$Q$43*'Profilo eolico'!B8364</f>
        <v>1228.5240499839988</v>
      </c>
      <c r="H8362">
        <f t="shared" si="260"/>
        <v>1138.4335154826958</v>
      </c>
      <c r="I8362">
        <f>IF(LCOH!$C$28=Menu!$A$1,'Approvvigionamento energia'!C8362,0)+IF(LCOH!$C$28=Menu!$A$2,'Approvvigionamento energia'!D8362,0)+IF(LCOH!$C$28=Menu!$A$3,'Approvvigionamento energia'!E8362,0)+IF(LCOH!$C$28=Menu!$A$4,'Approvvigionamento energia'!F8362,0)+IF(LCOH!$C$28=Menu!$A$5,'Approvvigionamento energia'!G8362,0)+IF(LCOH!$C$28=Menu!$A$6,'Approvvigionamento energia'!H8362,0)</f>
        <v>875.8064796292532</v>
      </c>
      <c r="J8362">
        <f>'Approvvigionamento energia'!A8362+'Approvvigionamento energia'!B8362+'Approvvigionamento energia'!I8362</f>
        <v>1120.0064796292531</v>
      </c>
      <c r="K8362">
        <f>IF(MIN(LCOH!$C$18,J8362)&gt;=$P$48*LCOH!$C$18, MIN(LCOH!$C$18,J8362),0)</f>
        <v>1120.0064796292531</v>
      </c>
      <c r="L8362">
        <f t="shared" si="261"/>
        <v>0</v>
      </c>
      <c r="M8362">
        <f>K8362/LCOH!$C$18</f>
        <v>0.74667098641950214</v>
      </c>
      <c r="N8362">
        <f>K8362/LCOH!$C$34</f>
        <v>21.580086312702374</v>
      </c>
    </row>
    <row r="8363" spans="1:14" x14ac:dyDescent="0.35">
      <c r="A8363">
        <f>'Profilo fotovoltaico'!B8365*LCOH!$C$20</f>
        <v>312</v>
      </c>
      <c r="B8363">
        <f>'Profilo eolico'!B8365*LCOH!$C$21</f>
        <v>25.8</v>
      </c>
      <c r="C8363">
        <f>$P$35*'Profilo fotovoltaico'!B8365</f>
        <v>2294.6390025380842</v>
      </c>
      <c r="D8363">
        <f>$Q$37*'Profilo eolico'!B8365</f>
        <v>150.5335802784202</v>
      </c>
      <c r="E8363">
        <f>$P$39*'Profilo fotovoltaico'!B8365+'Approvvigionamento energia'!$Q$39*'Profilo eolico'!B8365</f>
        <v>686.55993584333623</v>
      </c>
      <c r="F8363">
        <f>$P$41*'Profilo fotovoltaico'!B8365+'Approvvigionamento energia'!$Q$41*'Profilo eolico'!B8365</f>
        <v>1222.5862914082522</v>
      </c>
      <c r="G8363">
        <f>$P$43*'Profilo fotovoltaico'!B8365+'Approvvigionamento energia'!$Q$43*'Profilo eolico'!B8365</f>
        <v>1758.6126469731682</v>
      </c>
      <c r="H8363">
        <f t="shared" si="260"/>
        <v>1138.4335154826958</v>
      </c>
      <c r="I8363">
        <f>IF(LCOH!$C$28=Menu!$A$1,'Approvvigionamento energia'!C8363,0)+IF(LCOH!$C$28=Menu!$A$2,'Approvvigionamento energia'!D8363,0)+IF(LCOH!$C$28=Menu!$A$3,'Approvvigionamento energia'!E8363,0)+IF(LCOH!$C$28=Menu!$A$4,'Approvvigionamento energia'!F8363,0)+IF(LCOH!$C$28=Menu!$A$5,'Approvvigionamento energia'!G8363,0)+IF(LCOH!$C$28=Menu!$A$6,'Approvvigionamento energia'!H8363,0)</f>
        <v>1222.5862914082522</v>
      </c>
      <c r="J8363">
        <f>'Approvvigionamento energia'!A8363+'Approvvigionamento energia'!B8363+'Approvvigionamento energia'!I8363</f>
        <v>1560.3862914082522</v>
      </c>
      <c r="K8363">
        <f>IF(MIN(LCOH!$C$18,J8363)&gt;=$P$48*LCOH!$C$18, MIN(LCOH!$C$18,J8363),0)</f>
        <v>1500</v>
      </c>
      <c r="L8363">
        <f t="shared" si="261"/>
        <v>60.386291408252191</v>
      </c>
      <c r="M8363">
        <f>K8363/LCOH!$C$18</f>
        <v>1</v>
      </c>
      <c r="N8363">
        <f>K8363/LCOH!$C$34</f>
        <v>28.901734104046245</v>
      </c>
    </row>
    <row r="8364" spans="1:14" x14ac:dyDescent="0.35">
      <c r="A8364">
        <f>'Profilo fotovoltaico'!B8366*LCOH!$C$20</f>
        <v>368</v>
      </c>
      <c r="B8364">
        <f>'Profilo eolico'!B8366*LCOH!$C$21</f>
        <v>27.5</v>
      </c>
      <c r="C8364">
        <f>$P$35*'Profilo fotovoltaico'!B8366</f>
        <v>2706.4972850449199</v>
      </c>
      <c r="D8364">
        <f>$Q$37*'Profilo eolico'!B8366</f>
        <v>160.4524595990913</v>
      </c>
      <c r="E8364">
        <f>$P$39*'Profilo fotovoltaico'!B8366+'Approvvigionamento energia'!$Q$39*'Profilo eolico'!B8366</f>
        <v>796.9636659605485</v>
      </c>
      <c r="F8364">
        <f>$P$41*'Profilo fotovoltaico'!B8366+'Approvvigionamento energia'!$Q$41*'Profilo eolico'!B8366</f>
        <v>1433.4748723220055</v>
      </c>
      <c r="G8364">
        <f>$P$43*'Profilo fotovoltaico'!B8366+'Approvvigionamento energia'!$Q$43*'Profilo eolico'!B8366</f>
        <v>2069.9860786834629</v>
      </c>
      <c r="H8364">
        <f t="shared" si="260"/>
        <v>1138.4335154826958</v>
      </c>
      <c r="I8364">
        <f>IF(LCOH!$C$28=Menu!$A$1,'Approvvigionamento energia'!C8364,0)+IF(LCOH!$C$28=Menu!$A$2,'Approvvigionamento energia'!D8364,0)+IF(LCOH!$C$28=Menu!$A$3,'Approvvigionamento energia'!E8364,0)+IF(LCOH!$C$28=Menu!$A$4,'Approvvigionamento energia'!F8364,0)+IF(LCOH!$C$28=Menu!$A$5,'Approvvigionamento energia'!G8364,0)+IF(LCOH!$C$28=Menu!$A$6,'Approvvigionamento energia'!H8364,0)</f>
        <v>1433.4748723220055</v>
      </c>
      <c r="J8364">
        <f>'Approvvigionamento energia'!A8364+'Approvvigionamento energia'!B8364+'Approvvigionamento energia'!I8364</f>
        <v>1828.9748723220055</v>
      </c>
      <c r="K8364">
        <f>IF(MIN(LCOH!$C$18,J8364)&gt;=$P$48*LCOH!$C$18, MIN(LCOH!$C$18,J8364),0)</f>
        <v>1500</v>
      </c>
      <c r="L8364">
        <f t="shared" si="261"/>
        <v>328.97487232200547</v>
      </c>
      <c r="M8364">
        <f>K8364/LCOH!$C$18</f>
        <v>1</v>
      </c>
      <c r="N8364">
        <f>K8364/LCOH!$C$34</f>
        <v>28.901734104046245</v>
      </c>
    </row>
    <row r="8365" spans="1:14" x14ac:dyDescent="0.35">
      <c r="A8365">
        <f>'Profilo fotovoltaico'!B8367*LCOH!$C$20</f>
        <v>381</v>
      </c>
      <c r="B8365">
        <f>'Profilo eolico'!B8367*LCOH!$C$21</f>
        <v>30.099999999999998</v>
      </c>
      <c r="C8365">
        <f>$P$35*'Profilo fotovoltaico'!B8367</f>
        <v>2802.1072434840066</v>
      </c>
      <c r="D8365">
        <f>$Q$37*'Profilo eolico'!B8367</f>
        <v>175.62251032482357</v>
      </c>
      <c r="E8365">
        <f>$P$39*'Profilo fotovoltaico'!B8367+'Approvvigionamento energia'!$Q$39*'Profilo eolico'!B8367</f>
        <v>832.24369361461936</v>
      </c>
      <c r="F8365">
        <f>$P$41*'Profilo fotovoltaico'!B8367+'Approvvigionamento energia'!$Q$41*'Profilo eolico'!B8367</f>
        <v>1488.864876904415</v>
      </c>
      <c r="G8365">
        <f>$P$43*'Profilo fotovoltaico'!B8367+'Approvvigionamento energia'!$Q$43*'Profilo eolico'!B8367</f>
        <v>2145.4860601942109</v>
      </c>
      <c r="H8365">
        <f t="shared" si="260"/>
        <v>1138.4335154826958</v>
      </c>
      <c r="I8365">
        <f>IF(LCOH!$C$28=Menu!$A$1,'Approvvigionamento energia'!C8365,0)+IF(LCOH!$C$28=Menu!$A$2,'Approvvigionamento energia'!D8365,0)+IF(LCOH!$C$28=Menu!$A$3,'Approvvigionamento energia'!E8365,0)+IF(LCOH!$C$28=Menu!$A$4,'Approvvigionamento energia'!F8365,0)+IF(LCOH!$C$28=Menu!$A$5,'Approvvigionamento energia'!G8365,0)+IF(LCOH!$C$28=Menu!$A$6,'Approvvigionamento energia'!H8365,0)</f>
        <v>1488.864876904415</v>
      </c>
      <c r="J8365">
        <f>'Approvvigionamento energia'!A8365+'Approvvigionamento energia'!B8365+'Approvvigionamento energia'!I8365</f>
        <v>1899.9648769044152</v>
      </c>
      <c r="K8365">
        <f>IF(MIN(LCOH!$C$18,J8365)&gt;=$P$48*LCOH!$C$18, MIN(LCOH!$C$18,J8365),0)</f>
        <v>1500</v>
      </c>
      <c r="L8365">
        <f t="shared" si="261"/>
        <v>399.96487690441518</v>
      </c>
      <c r="M8365">
        <f>K8365/LCOH!$C$18</f>
        <v>1</v>
      </c>
      <c r="N8365">
        <f>K8365/LCOH!$C$34</f>
        <v>28.901734104046245</v>
      </c>
    </row>
    <row r="8366" spans="1:14" x14ac:dyDescent="0.35">
      <c r="A8366">
        <f>'Profilo fotovoltaico'!B8368*LCOH!$C$20</f>
        <v>346</v>
      </c>
      <c r="B8366">
        <f>'Profilo eolico'!B8368*LCOH!$C$21</f>
        <v>29.4</v>
      </c>
      <c r="C8366">
        <f>$P$35*'Profilo fotovoltaico'!B8368</f>
        <v>2544.6958169172344</v>
      </c>
      <c r="D8366">
        <f>$Q$37*'Profilo eolico'!B8368</f>
        <v>171.53826589866489</v>
      </c>
      <c r="E8366">
        <f>$P$39*'Profilo fotovoltaico'!B8368+'Approvvigionamento energia'!$Q$39*'Profilo eolico'!B8368</f>
        <v>764.82765365330727</v>
      </c>
      <c r="F8366">
        <f>$P$41*'Profilo fotovoltaico'!B8368+'Approvvigionamento energia'!$Q$41*'Profilo eolico'!B8368</f>
        <v>1358.1170414079497</v>
      </c>
      <c r="G8366">
        <f>$P$43*'Profilo fotovoltaico'!B8368+'Approvvigionamento energia'!$Q$43*'Profilo eolico'!B8368</f>
        <v>1951.4064291625918</v>
      </c>
      <c r="H8366">
        <f t="shared" si="260"/>
        <v>1138.4335154826958</v>
      </c>
      <c r="I8366">
        <f>IF(LCOH!$C$28=Menu!$A$1,'Approvvigionamento energia'!C8366,0)+IF(LCOH!$C$28=Menu!$A$2,'Approvvigionamento energia'!D8366,0)+IF(LCOH!$C$28=Menu!$A$3,'Approvvigionamento energia'!E8366,0)+IF(LCOH!$C$28=Menu!$A$4,'Approvvigionamento energia'!F8366,0)+IF(LCOH!$C$28=Menu!$A$5,'Approvvigionamento energia'!G8366,0)+IF(LCOH!$C$28=Menu!$A$6,'Approvvigionamento energia'!H8366,0)</f>
        <v>1358.1170414079497</v>
      </c>
      <c r="J8366">
        <f>'Approvvigionamento energia'!A8366+'Approvvigionamento energia'!B8366+'Approvvigionamento energia'!I8366</f>
        <v>1733.5170414079498</v>
      </c>
      <c r="K8366">
        <f>IF(MIN(LCOH!$C$18,J8366)&gt;=$P$48*LCOH!$C$18, MIN(LCOH!$C$18,J8366),0)</f>
        <v>1500</v>
      </c>
      <c r="L8366">
        <f t="shared" si="261"/>
        <v>233.51704140794982</v>
      </c>
      <c r="M8366">
        <f>K8366/LCOH!$C$18</f>
        <v>1</v>
      </c>
      <c r="N8366">
        <f>K8366/LCOH!$C$34</f>
        <v>28.901734104046245</v>
      </c>
    </row>
    <row r="8367" spans="1:14" x14ac:dyDescent="0.35">
      <c r="A8367">
        <f>'Profilo fotovoltaico'!B8369*LCOH!$C$20</f>
        <v>266</v>
      </c>
      <c r="B8367">
        <f>'Profilo eolico'!B8369*LCOH!$C$21</f>
        <v>25.8</v>
      </c>
      <c r="C8367">
        <f>$P$35*'Profilo fotovoltaico'!B8369</f>
        <v>1956.3268419074693</v>
      </c>
      <c r="D8367">
        <f>$Q$37*'Profilo eolico'!B8369</f>
        <v>150.5335802784202</v>
      </c>
      <c r="E8367">
        <f>$P$39*'Profilo fotovoltaico'!B8369+'Approvvigionamento energia'!$Q$39*'Profilo eolico'!B8369</f>
        <v>601.9818956856825</v>
      </c>
      <c r="F8367">
        <f>$P$41*'Profilo fotovoltaico'!B8369+'Approvvigionamento energia'!$Q$41*'Profilo eolico'!B8369</f>
        <v>1053.4302110929448</v>
      </c>
      <c r="G8367">
        <f>$P$43*'Profilo fotovoltaico'!B8369+'Approvvigionamento energia'!$Q$43*'Profilo eolico'!B8369</f>
        <v>1504.8785265002073</v>
      </c>
      <c r="H8367">
        <f t="shared" si="260"/>
        <v>1138.4335154826958</v>
      </c>
      <c r="I8367">
        <f>IF(LCOH!$C$28=Menu!$A$1,'Approvvigionamento energia'!C8367,0)+IF(LCOH!$C$28=Menu!$A$2,'Approvvigionamento energia'!D8367,0)+IF(LCOH!$C$28=Menu!$A$3,'Approvvigionamento energia'!E8367,0)+IF(LCOH!$C$28=Menu!$A$4,'Approvvigionamento energia'!F8367,0)+IF(LCOH!$C$28=Menu!$A$5,'Approvvigionamento energia'!G8367,0)+IF(LCOH!$C$28=Menu!$A$6,'Approvvigionamento energia'!H8367,0)</f>
        <v>1053.4302110929448</v>
      </c>
      <c r="J8367">
        <f>'Approvvigionamento energia'!A8367+'Approvvigionamento energia'!B8367+'Approvvigionamento energia'!I8367</f>
        <v>1345.2302110929447</v>
      </c>
      <c r="K8367">
        <f>IF(MIN(LCOH!$C$18,J8367)&gt;=$P$48*LCOH!$C$18, MIN(LCOH!$C$18,J8367),0)</f>
        <v>1345.2302110929447</v>
      </c>
      <c r="L8367">
        <f t="shared" si="261"/>
        <v>0</v>
      </c>
      <c r="M8367">
        <f>K8367/LCOH!$C$18</f>
        <v>0.89682014072862981</v>
      </c>
      <c r="N8367">
        <f>K8367/LCOH!$C$34</f>
        <v>25.919657246492193</v>
      </c>
    </row>
    <row r="8368" spans="1:14" x14ac:dyDescent="0.35">
      <c r="A8368">
        <f>'Profilo fotovoltaico'!B8370*LCOH!$C$20</f>
        <v>143</v>
      </c>
      <c r="B8368">
        <f>'Profilo eolico'!B8370*LCOH!$C$21</f>
        <v>24.2</v>
      </c>
      <c r="C8368">
        <f>$P$35*'Profilo fotovoltaico'!B8370</f>
        <v>1051.7095428299551</v>
      </c>
      <c r="D8368">
        <f>$Q$37*'Profilo eolico'!B8370</f>
        <v>141.19816444720033</v>
      </c>
      <c r="E8368">
        <f>$P$39*'Profilo fotovoltaico'!B8370+'Approvvigionamento energia'!$Q$39*'Profilo eolico'!B8370</f>
        <v>368.82600904288904</v>
      </c>
      <c r="F8368">
        <f>$P$41*'Profilo fotovoltaico'!B8370+'Approvvigionamento energia'!$Q$41*'Profilo eolico'!B8370</f>
        <v>596.4538536385777</v>
      </c>
      <c r="G8368">
        <f>$P$43*'Profilo fotovoltaico'!B8370+'Approvvigionamento energia'!$Q$43*'Profilo eolico'!B8370</f>
        <v>824.08169823426647</v>
      </c>
      <c r="H8368">
        <f t="shared" si="260"/>
        <v>1138.4335154826958</v>
      </c>
      <c r="I8368">
        <f>IF(LCOH!$C$28=Menu!$A$1,'Approvvigionamento energia'!C8368,0)+IF(LCOH!$C$28=Menu!$A$2,'Approvvigionamento energia'!D8368,0)+IF(LCOH!$C$28=Menu!$A$3,'Approvvigionamento energia'!E8368,0)+IF(LCOH!$C$28=Menu!$A$4,'Approvvigionamento energia'!F8368,0)+IF(LCOH!$C$28=Menu!$A$5,'Approvvigionamento energia'!G8368,0)+IF(LCOH!$C$28=Menu!$A$6,'Approvvigionamento energia'!H8368,0)</f>
        <v>596.4538536385777</v>
      </c>
      <c r="J8368">
        <f>'Approvvigionamento energia'!A8368+'Approvvigionamento energia'!B8368+'Approvvigionamento energia'!I8368</f>
        <v>763.65385363857763</v>
      </c>
      <c r="K8368">
        <f>IF(MIN(LCOH!$C$18,J8368)&gt;=$P$48*LCOH!$C$18, MIN(LCOH!$C$18,J8368),0)</f>
        <v>763.65385363857763</v>
      </c>
      <c r="L8368">
        <f t="shared" si="261"/>
        <v>0</v>
      </c>
      <c r="M8368">
        <f>K8368/LCOH!$C$18</f>
        <v>0.50910256909238505</v>
      </c>
      <c r="N8368">
        <f>K8368/LCOH!$C$34</f>
        <v>14.713947083594945</v>
      </c>
    </row>
    <row r="8369" spans="1:14" x14ac:dyDescent="0.35">
      <c r="A8369">
        <f>'Profilo fotovoltaico'!B8371*LCOH!$C$20</f>
        <v>14</v>
      </c>
      <c r="B8369">
        <f>'Profilo eolico'!B8371*LCOH!$C$21</f>
        <v>27.3</v>
      </c>
      <c r="C8369">
        <f>$P$35*'Profilo fotovoltaico'!B8371</f>
        <v>102.96457062670891</v>
      </c>
      <c r="D8369">
        <f>$Q$37*'Profilo eolico'!B8371</f>
        <v>159.28553262018883</v>
      </c>
      <c r="E8369">
        <f>$P$39*'Profilo fotovoltaico'!B8371+'Approvvigionamento energia'!$Q$39*'Profilo eolico'!B8371</f>
        <v>145.20529212181884</v>
      </c>
      <c r="F8369">
        <f>$P$41*'Profilo fotovoltaico'!B8371+'Approvvigionamento energia'!$Q$41*'Profilo eolico'!B8371</f>
        <v>131.12505162344888</v>
      </c>
      <c r="G8369">
        <f>$P$43*'Profilo fotovoltaico'!B8371+'Approvvigionamento energia'!$Q$43*'Profilo eolico'!B8371</f>
        <v>117.04481112507889</v>
      </c>
      <c r="H8369">
        <f t="shared" si="260"/>
        <v>1138.4335154826958</v>
      </c>
      <c r="I8369">
        <f>IF(LCOH!$C$28=Menu!$A$1,'Approvvigionamento energia'!C8369,0)+IF(LCOH!$C$28=Menu!$A$2,'Approvvigionamento energia'!D8369,0)+IF(LCOH!$C$28=Menu!$A$3,'Approvvigionamento energia'!E8369,0)+IF(LCOH!$C$28=Menu!$A$4,'Approvvigionamento energia'!F8369,0)+IF(LCOH!$C$28=Menu!$A$5,'Approvvigionamento energia'!G8369,0)+IF(LCOH!$C$28=Menu!$A$6,'Approvvigionamento energia'!H8369,0)</f>
        <v>131.12505162344888</v>
      </c>
      <c r="J8369">
        <f>'Approvvigionamento energia'!A8369+'Approvvigionamento energia'!B8369+'Approvvigionamento energia'!I8369</f>
        <v>172.42505162344889</v>
      </c>
      <c r="K8369">
        <f>IF(MIN(LCOH!$C$18,J8369)&gt;=$P$48*LCOH!$C$18, MIN(LCOH!$C$18,J8369),0)</f>
        <v>0</v>
      </c>
      <c r="L8369">
        <f t="shared" si="261"/>
        <v>172.42505162344889</v>
      </c>
      <c r="M8369">
        <f>K8369/LCOH!$C$18</f>
        <v>0</v>
      </c>
      <c r="N8369">
        <f>K8369/LCOH!$C$34</f>
        <v>0</v>
      </c>
    </row>
    <row r="8370" spans="1:14" x14ac:dyDescent="0.35">
      <c r="A8370">
        <f>'Profilo fotovoltaico'!B8372*LCOH!$C$20</f>
        <v>0</v>
      </c>
      <c r="B8370">
        <f>'Profilo eolico'!B8372*LCOH!$C$21</f>
        <v>32.300000000000004</v>
      </c>
      <c r="C8370">
        <f>$P$35*'Profilo fotovoltaico'!B8372</f>
        <v>0</v>
      </c>
      <c r="D8370">
        <f>$Q$37*'Profilo eolico'!B8372</f>
        <v>188.4587070927509</v>
      </c>
      <c r="E8370">
        <f>$P$39*'Profilo fotovoltaico'!B8372+'Approvvigionamento energia'!$Q$39*'Profilo eolico'!B8372</f>
        <v>141.34403031956316</v>
      </c>
      <c r="F8370">
        <f>$P$41*'Profilo fotovoltaico'!B8372+'Approvvigionamento energia'!$Q$41*'Profilo eolico'!B8372</f>
        <v>94.229353546375449</v>
      </c>
      <c r="G8370">
        <f>$P$43*'Profilo fotovoltaico'!B8372+'Approvvigionamento energia'!$Q$43*'Profilo eolico'!B8372</f>
        <v>47.114676773187725</v>
      </c>
      <c r="H8370">
        <f t="shared" si="260"/>
        <v>1138.4335154826958</v>
      </c>
      <c r="I8370">
        <f>IF(LCOH!$C$28=Menu!$A$1,'Approvvigionamento energia'!C8370,0)+IF(LCOH!$C$28=Menu!$A$2,'Approvvigionamento energia'!D8370,0)+IF(LCOH!$C$28=Menu!$A$3,'Approvvigionamento energia'!E8370,0)+IF(LCOH!$C$28=Menu!$A$4,'Approvvigionamento energia'!F8370,0)+IF(LCOH!$C$28=Menu!$A$5,'Approvvigionamento energia'!G8370,0)+IF(LCOH!$C$28=Menu!$A$6,'Approvvigionamento energia'!H8370,0)</f>
        <v>94.229353546375449</v>
      </c>
      <c r="J8370">
        <f>'Approvvigionamento energia'!A8370+'Approvvigionamento energia'!B8370+'Approvvigionamento energia'!I8370</f>
        <v>126.52935354637546</v>
      </c>
      <c r="K8370">
        <f>IF(MIN(LCOH!$C$18,J8370)&gt;=$P$48*LCOH!$C$18, MIN(LCOH!$C$18,J8370),0)</f>
        <v>0</v>
      </c>
      <c r="L8370">
        <f t="shared" si="261"/>
        <v>126.52935354637546</v>
      </c>
      <c r="M8370">
        <f>K8370/LCOH!$C$18</f>
        <v>0</v>
      </c>
      <c r="N8370">
        <f>K8370/LCOH!$C$34</f>
        <v>0</v>
      </c>
    </row>
    <row r="8371" spans="1:14" x14ac:dyDescent="0.35">
      <c r="A8371">
        <f>'Profilo fotovoltaico'!B8373*LCOH!$C$20</f>
        <v>0</v>
      </c>
      <c r="B8371">
        <f>'Profilo eolico'!B8373*LCOH!$C$21</f>
        <v>35.700000000000003</v>
      </c>
      <c r="C8371">
        <f>$P$35*'Profilo fotovoltaico'!B8373</f>
        <v>0</v>
      </c>
      <c r="D8371">
        <f>$Q$37*'Profilo eolico'!B8373</f>
        <v>208.29646573409309</v>
      </c>
      <c r="E8371">
        <f>$P$39*'Profilo fotovoltaico'!B8373+'Approvvigionamento energia'!$Q$39*'Profilo eolico'!B8373</f>
        <v>156.22234930056982</v>
      </c>
      <c r="F8371">
        <f>$P$41*'Profilo fotovoltaico'!B8373+'Approvvigionamento energia'!$Q$41*'Profilo eolico'!B8373</f>
        <v>104.14823286704654</v>
      </c>
      <c r="G8371">
        <f>$P$43*'Profilo fotovoltaico'!B8373+'Approvvigionamento energia'!$Q$43*'Profilo eolico'!B8373</f>
        <v>52.074116433523272</v>
      </c>
      <c r="H8371">
        <f t="shared" si="260"/>
        <v>1138.4335154826958</v>
      </c>
      <c r="I8371">
        <f>IF(LCOH!$C$28=Menu!$A$1,'Approvvigionamento energia'!C8371,0)+IF(LCOH!$C$28=Menu!$A$2,'Approvvigionamento energia'!D8371,0)+IF(LCOH!$C$28=Menu!$A$3,'Approvvigionamento energia'!E8371,0)+IF(LCOH!$C$28=Menu!$A$4,'Approvvigionamento energia'!F8371,0)+IF(LCOH!$C$28=Menu!$A$5,'Approvvigionamento energia'!G8371,0)+IF(LCOH!$C$28=Menu!$A$6,'Approvvigionamento energia'!H8371,0)</f>
        <v>104.14823286704654</v>
      </c>
      <c r="J8371">
        <f>'Approvvigionamento energia'!A8371+'Approvvigionamento energia'!B8371+'Approvvigionamento energia'!I8371</f>
        <v>139.84823286704653</v>
      </c>
      <c r="K8371">
        <f>IF(MIN(LCOH!$C$18,J8371)&gt;=$P$48*LCOH!$C$18, MIN(LCOH!$C$18,J8371),0)</f>
        <v>0</v>
      </c>
      <c r="L8371">
        <f t="shared" si="261"/>
        <v>139.84823286704653</v>
      </c>
      <c r="M8371">
        <f>K8371/LCOH!$C$18</f>
        <v>0</v>
      </c>
      <c r="N8371">
        <f>K8371/LCOH!$C$34</f>
        <v>0</v>
      </c>
    </row>
    <row r="8372" spans="1:14" x14ac:dyDescent="0.35">
      <c r="A8372">
        <f>'Profilo fotovoltaico'!B8374*LCOH!$C$20</f>
        <v>0</v>
      </c>
      <c r="B8372">
        <f>'Profilo eolico'!B8374*LCOH!$C$21</f>
        <v>37.400000000000006</v>
      </c>
      <c r="C8372">
        <f>$P$35*'Profilo fotovoltaico'!B8374</f>
        <v>0</v>
      </c>
      <c r="D8372">
        <f>$Q$37*'Profilo eolico'!B8374</f>
        <v>218.21534505476419</v>
      </c>
      <c r="E8372">
        <f>$P$39*'Profilo fotovoltaico'!B8374+'Approvvigionamento energia'!$Q$39*'Profilo eolico'!B8374</f>
        <v>163.66150879107312</v>
      </c>
      <c r="F8372">
        <f>$P$41*'Profilo fotovoltaico'!B8374+'Approvvigionamento energia'!$Q$41*'Profilo eolico'!B8374</f>
        <v>109.10767252738209</v>
      </c>
      <c r="G8372">
        <f>$P$43*'Profilo fotovoltaico'!B8374+'Approvvigionamento energia'!$Q$43*'Profilo eolico'!B8374</f>
        <v>54.553836263691046</v>
      </c>
      <c r="H8372">
        <f t="shared" si="260"/>
        <v>1138.4335154826958</v>
      </c>
      <c r="I8372">
        <f>IF(LCOH!$C$28=Menu!$A$1,'Approvvigionamento energia'!C8372,0)+IF(LCOH!$C$28=Menu!$A$2,'Approvvigionamento energia'!D8372,0)+IF(LCOH!$C$28=Menu!$A$3,'Approvvigionamento energia'!E8372,0)+IF(LCOH!$C$28=Menu!$A$4,'Approvvigionamento energia'!F8372,0)+IF(LCOH!$C$28=Menu!$A$5,'Approvvigionamento energia'!G8372,0)+IF(LCOH!$C$28=Menu!$A$6,'Approvvigionamento energia'!H8372,0)</f>
        <v>109.10767252738209</v>
      </c>
      <c r="J8372">
        <f>'Approvvigionamento energia'!A8372+'Approvvigionamento energia'!B8372+'Approvvigionamento energia'!I8372</f>
        <v>146.50767252738211</v>
      </c>
      <c r="K8372">
        <f>IF(MIN(LCOH!$C$18,J8372)&gt;=$P$48*LCOH!$C$18, MIN(LCOH!$C$18,J8372),0)</f>
        <v>0</v>
      </c>
      <c r="L8372">
        <f t="shared" si="261"/>
        <v>146.50767252738211</v>
      </c>
      <c r="M8372">
        <f>K8372/LCOH!$C$18</f>
        <v>0</v>
      </c>
      <c r="N8372">
        <f>K8372/LCOH!$C$34</f>
        <v>0</v>
      </c>
    </row>
    <row r="8373" spans="1:14" x14ac:dyDescent="0.35">
      <c r="A8373">
        <f>'Profilo fotovoltaico'!B8375*LCOH!$C$20</f>
        <v>0</v>
      </c>
      <c r="B8373">
        <f>'Profilo eolico'!B8375*LCOH!$C$21</f>
        <v>37</v>
      </c>
      <c r="C8373">
        <f>$P$35*'Profilo fotovoltaico'!B8375</f>
        <v>0</v>
      </c>
      <c r="D8373">
        <f>$Q$37*'Profilo eolico'!B8375</f>
        <v>215.88149109695919</v>
      </c>
      <c r="E8373">
        <f>$P$39*'Profilo fotovoltaico'!B8375+'Approvvigionamento energia'!$Q$39*'Profilo eolico'!B8375</f>
        <v>161.91111832271937</v>
      </c>
      <c r="F8373">
        <f>$P$41*'Profilo fotovoltaico'!B8375+'Approvvigionamento energia'!$Q$41*'Profilo eolico'!B8375</f>
        <v>107.9407455484796</v>
      </c>
      <c r="G8373">
        <f>$P$43*'Profilo fotovoltaico'!B8375+'Approvvigionamento energia'!$Q$43*'Profilo eolico'!B8375</f>
        <v>53.970372774239799</v>
      </c>
      <c r="H8373">
        <f t="shared" si="260"/>
        <v>1138.4335154826958</v>
      </c>
      <c r="I8373">
        <f>IF(LCOH!$C$28=Menu!$A$1,'Approvvigionamento energia'!C8373,0)+IF(LCOH!$C$28=Menu!$A$2,'Approvvigionamento energia'!D8373,0)+IF(LCOH!$C$28=Menu!$A$3,'Approvvigionamento energia'!E8373,0)+IF(LCOH!$C$28=Menu!$A$4,'Approvvigionamento energia'!F8373,0)+IF(LCOH!$C$28=Menu!$A$5,'Approvvigionamento energia'!G8373,0)+IF(LCOH!$C$28=Menu!$A$6,'Approvvigionamento energia'!H8373,0)</f>
        <v>107.9407455484796</v>
      </c>
      <c r="J8373">
        <f>'Approvvigionamento energia'!A8373+'Approvvigionamento energia'!B8373+'Approvvigionamento energia'!I8373</f>
        <v>144.94074554847958</v>
      </c>
      <c r="K8373">
        <f>IF(MIN(LCOH!$C$18,J8373)&gt;=$P$48*LCOH!$C$18, MIN(LCOH!$C$18,J8373),0)</f>
        <v>0</v>
      </c>
      <c r="L8373">
        <f t="shared" si="261"/>
        <v>144.94074554847958</v>
      </c>
      <c r="M8373">
        <f>K8373/LCOH!$C$18</f>
        <v>0</v>
      </c>
      <c r="N8373">
        <f>K8373/LCOH!$C$34</f>
        <v>0</v>
      </c>
    </row>
    <row r="8374" spans="1:14" x14ac:dyDescent="0.35">
      <c r="A8374">
        <f>'Profilo fotovoltaico'!B8376*LCOH!$C$20</f>
        <v>0</v>
      </c>
      <c r="B8374">
        <f>'Profilo eolico'!B8376*LCOH!$C$21</f>
        <v>35.5</v>
      </c>
      <c r="C8374">
        <f>$P$35*'Profilo fotovoltaico'!B8376</f>
        <v>0</v>
      </c>
      <c r="D8374">
        <f>$Q$37*'Profilo eolico'!B8376</f>
        <v>207.12953875519057</v>
      </c>
      <c r="E8374">
        <f>$P$39*'Profilo fotovoltaico'!B8376+'Approvvigionamento energia'!$Q$39*'Profilo eolico'!B8376</f>
        <v>155.34715406639293</v>
      </c>
      <c r="F8374">
        <f>$P$41*'Profilo fotovoltaico'!B8376+'Approvvigionamento energia'!$Q$41*'Profilo eolico'!B8376</f>
        <v>103.56476937759528</v>
      </c>
      <c r="G8374">
        <f>$P$43*'Profilo fotovoltaico'!B8376+'Approvvigionamento energia'!$Q$43*'Profilo eolico'!B8376</f>
        <v>51.782384688797642</v>
      </c>
      <c r="H8374">
        <f t="shared" si="260"/>
        <v>1138.4335154826958</v>
      </c>
      <c r="I8374">
        <f>IF(LCOH!$C$28=Menu!$A$1,'Approvvigionamento energia'!C8374,0)+IF(LCOH!$C$28=Menu!$A$2,'Approvvigionamento energia'!D8374,0)+IF(LCOH!$C$28=Menu!$A$3,'Approvvigionamento energia'!E8374,0)+IF(LCOH!$C$28=Menu!$A$4,'Approvvigionamento energia'!F8374,0)+IF(LCOH!$C$28=Menu!$A$5,'Approvvigionamento energia'!G8374,0)+IF(LCOH!$C$28=Menu!$A$6,'Approvvigionamento energia'!H8374,0)</f>
        <v>103.56476937759528</v>
      </c>
      <c r="J8374">
        <f>'Approvvigionamento energia'!A8374+'Approvvigionamento energia'!B8374+'Approvvigionamento energia'!I8374</f>
        <v>139.06476937759527</v>
      </c>
      <c r="K8374">
        <f>IF(MIN(LCOH!$C$18,J8374)&gt;=$P$48*LCOH!$C$18, MIN(LCOH!$C$18,J8374),0)</f>
        <v>0</v>
      </c>
      <c r="L8374">
        <f t="shared" si="261"/>
        <v>139.06476937759527</v>
      </c>
      <c r="M8374">
        <f>K8374/LCOH!$C$18</f>
        <v>0</v>
      </c>
      <c r="N8374">
        <f>K8374/LCOH!$C$34</f>
        <v>0</v>
      </c>
    </row>
    <row r="8375" spans="1:14" x14ac:dyDescent="0.35">
      <c r="A8375">
        <f>'Profilo fotovoltaico'!B8377*LCOH!$C$20</f>
        <v>0</v>
      </c>
      <c r="B8375">
        <f>'Profilo eolico'!B8377*LCOH!$C$21</f>
        <v>36.6</v>
      </c>
      <c r="C8375">
        <f>$P$35*'Profilo fotovoltaico'!B8377</f>
        <v>0</v>
      </c>
      <c r="D8375">
        <f>$Q$37*'Profilo eolico'!B8377</f>
        <v>213.54763713915423</v>
      </c>
      <c r="E8375">
        <f>$P$39*'Profilo fotovoltaico'!B8377+'Approvvigionamento energia'!$Q$39*'Profilo eolico'!B8377</f>
        <v>160.16072785436566</v>
      </c>
      <c r="F8375">
        <f>$P$41*'Profilo fotovoltaico'!B8377+'Approvvigionamento energia'!$Q$41*'Profilo eolico'!B8377</f>
        <v>106.77381856957712</v>
      </c>
      <c r="G8375">
        <f>$P$43*'Profilo fotovoltaico'!B8377+'Approvvigionamento energia'!$Q$43*'Profilo eolico'!B8377</f>
        <v>53.386909284788558</v>
      </c>
      <c r="H8375">
        <f t="shared" si="260"/>
        <v>1138.4335154826958</v>
      </c>
      <c r="I8375">
        <f>IF(LCOH!$C$28=Menu!$A$1,'Approvvigionamento energia'!C8375,0)+IF(LCOH!$C$28=Menu!$A$2,'Approvvigionamento energia'!D8375,0)+IF(LCOH!$C$28=Menu!$A$3,'Approvvigionamento energia'!E8375,0)+IF(LCOH!$C$28=Menu!$A$4,'Approvvigionamento energia'!F8375,0)+IF(LCOH!$C$28=Menu!$A$5,'Approvvigionamento energia'!G8375,0)+IF(LCOH!$C$28=Menu!$A$6,'Approvvigionamento energia'!H8375,0)</f>
        <v>106.77381856957712</v>
      </c>
      <c r="J8375">
        <f>'Approvvigionamento energia'!A8375+'Approvvigionamento energia'!B8375+'Approvvigionamento energia'!I8375</f>
        <v>143.37381856957711</v>
      </c>
      <c r="K8375">
        <f>IF(MIN(LCOH!$C$18,J8375)&gt;=$P$48*LCOH!$C$18, MIN(LCOH!$C$18,J8375),0)</f>
        <v>0</v>
      </c>
      <c r="L8375">
        <f t="shared" si="261"/>
        <v>143.37381856957711</v>
      </c>
      <c r="M8375">
        <f>K8375/LCOH!$C$18</f>
        <v>0</v>
      </c>
      <c r="N8375">
        <f>K8375/LCOH!$C$34</f>
        <v>0</v>
      </c>
    </row>
    <row r="8376" spans="1:14" x14ac:dyDescent="0.35">
      <c r="A8376">
        <f>'Profilo fotovoltaico'!B8378*LCOH!$C$20</f>
        <v>0</v>
      </c>
      <c r="B8376">
        <f>'Profilo eolico'!B8378*LCOH!$C$21</f>
        <v>38.199999999999996</v>
      </c>
      <c r="C8376">
        <f>$P$35*'Profilo fotovoltaico'!B8378</f>
        <v>0</v>
      </c>
      <c r="D8376">
        <f>$Q$37*'Profilo eolico'!B8378</f>
        <v>222.88305297037408</v>
      </c>
      <c r="E8376">
        <f>$P$39*'Profilo fotovoltaico'!B8378+'Approvvigionamento energia'!$Q$39*'Profilo eolico'!B8378</f>
        <v>167.16228972778055</v>
      </c>
      <c r="F8376">
        <f>$P$41*'Profilo fotovoltaico'!B8378+'Approvvigionamento energia'!$Q$41*'Profilo eolico'!B8378</f>
        <v>111.44152648518704</v>
      </c>
      <c r="G8376">
        <f>$P$43*'Profilo fotovoltaico'!B8378+'Approvvigionamento energia'!$Q$43*'Profilo eolico'!B8378</f>
        <v>55.72076324259352</v>
      </c>
      <c r="H8376">
        <f t="shared" si="260"/>
        <v>1138.4335154826958</v>
      </c>
      <c r="I8376">
        <f>IF(LCOH!$C$28=Menu!$A$1,'Approvvigionamento energia'!C8376,0)+IF(LCOH!$C$28=Menu!$A$2,'Approvvigionamento energia'!D8376,0)+IF(LCOH!$C$28=Menu!$A$3,'Approvvigionamento energia'!E8376,0)+IF(LCOH!$C$28=Menu!$A$4,'Approvvigionamento energia'!F8376,0)+IF(LCOH!$C$28=Menu!$A$5,'Approvvigionamento energia'!G8376,0)+IF(LCOH!$C$28=Menu!$A$6,'Approvvigionamento energia'!H8376,0)</f>
        <v>111.44152648518704</v>
      </c>
      <c r="J8376">
        <f>'Approvvigionamento energia'!A8376+'Approvvigionamento energia'!B8376+'Approvvigionamento energia'!I8376</f>
        <v>149.64152648518703</v>
      </c>
      <c r="K8376">
        <f>IF(MIN(LCOH!$C$18,J8376)&gt;=$P$48*LCOH!$C$18, MIN(LCOH!$C$18,J8376),0)</f>
        <v>0</v>
      </c>
      <c r="L8376">
        <f t="shared" si="261"/>
        <v>149.64152648518703</v>
      </c>
      <c r="M8376">
        <f>K8376/LCOH!$C$18</f>
        <v>0</v>
      </c>
      <c r="N8376">
        <f>K8376/LCOH!$C$34</f>
        <v>0</v>
      </c>
    </row>
    <row r="8377" spans="1:14" x14ac:dyDescent="0.35">
      <c r="A8377">
        <f>'Profilo fotovoltaico'!B8379*LCOH!$C$20</f>
        <v>0</v>
      </c>
      <c r="B8377">
        <f>'Profilo eolico'!B8379*LCOH!$C$21</f>
        <v>39.6</v>
      </c>
      <c r="C8377">
        <f>$P$35*'Profilo fotovoltaico'!B8379</f>
        <v>0</v>
      </c>
      <c r="D8377">
        <f>$Q$37*'Profilo eolico'!B8379</f>
        <v>231.05154182269149</v>
      </c>
      <c r="E8377">
        <f>$P$39*'Profilo fotovoltaico'!B8379+'Approvvigionamento energia'!$Q$39*'Profilo eolico'!B8379</f>
        <v>173.2886563670186</v>
      </c>
      <c r="F8377">
        <f>$P$41*'Profilo fotovoltaico'!B8379+'Approvvigionamento energia'!$Q$41*'Profilo eolico'!B8379</f>
        <v>115.52577091134575</v>
      </c>
      <c r="G8377">
        <f>$P$43*'Profilo fotovoltaico'!B8379+'Approvvigionamento energia'!$Q$43*'Profilo eolico'!B8379</f>
        <v>57.762885455672873</v>
      </c>
      <c r="H8377">
        <f t="shared" si="260"/>
        <v>1138.4335154826958</v>
      </c>
      <c r="I8377">
        <f>IF(LCOH!$C$28=Menu!$A$1,'Approvvigionamento energia'!C8377,0)+IF(LCOH!$C$28=Menu!$A$2,'Approvvigionamento energia'!D8377,0)+IF(LCOH!$C$28=Menu!$A$3,'Approvvigionamento energia'!E8377,0)+IF(LCOH!$C$28=Menu!$A$4,'Approvvigionamento energia'!F8377,0)+IF(LCOH!$C$28=Menu!$A$5,'Approvvigionamento energia'!G8377,0)+IF(LCOH!$C$28=Menu!$A$6,'Approvvigionamento energia'!H8377,0)</f>
        <v>115.52577091134575</v>
      </c>
      <c r="J8377">
        <f>'Approvvigionamento energia'!A8377+'Approvvigionamento energia'!B8377+'Approvvigionamento energia'!I8377</f>
        <v>155.12577091134574</v>
      </c>
      <c r="K8377">
        <f>IF(MIN(LCOH!$C$18,J8377)&gt;=$P$48*LCOH!$C$18, MIN(LCOH!$C$18,J8377),0)</f>
        <v>0</v>
      </c>
      <c r="L8377">
        <f t="shared" si="261"/>
        <v>155.12577091134574</v>
      </c>
      <c r="M8377">
        <f>K8377/LCOH!$C$18</f>
        <v>0</v>
      </c>
      <c r="N8377">
        <f>K8377/LCOH!$C$34</f>
        <v>0</v>
      </c>
    </row>
    <row r="8378" spans="1:14" x14ac:dyDescent="0.35">
      <c r="A8378">
        <f>'Profilo fotovoltaico'!B8380*LCOH!$C$20</f>
        <v>0</v>
      </c>
      <c r="B8378">
        <f>'Profilo eolico'!B8380*LCOH!$C$21</f>
        <v>42.3</v>
      </c>
      <c r="C8378">
        <f>$P$35*'Profilo fotovoltaico'!B8380</f>
        <v>0</v>
      </c>
      <c r="D8378">
        <f>$Q$37*'Profilo eolico'!B8380</f>
        <v>246.80505603787498</v>
      </c>
      <c r="E8378">
        <f>$P$39*'Profilo fotovoltaico'!B8380+'Approvvigionamento energia'!$Q$39*'Profilo eolico'!B8380</f>
        <v>185.10379202840622</v>
      </c>
      <c r="F8378">
        <f>$P$41*'Profilo fotovoltaico'!B8380+'Approvvigionamento energia'!$Q$41*'Profilo eolico'!B8380</f>
        <v>123.40252801893749</v>
      </c>
      <c r="G8378">
        <f>$P$43*'Profilo fotovoltaico'!B8380+'Approvvigionamento energia'!$Q$43*'Profilo eolico'!B8380</f>
        <v>61.701264009468744</v>
      </c>
      <c r="H8378">
        <f t="shared" si="260"/>
        <v>1138.4335154826958</v>
      </c>
      <c r="I8378">
        <f>IF(LCOH!$C$28=Menu!$A$1,'Approvvigionamento energia'!C8378,0)+IF(LCOH!$C$28=Menu!$A$2,'Approvvigionamento energia'!D8378,0)+IF(LCOH!$C$28=Menu!$A$3,'Approvvigionamento energia'!E8378,0)+IF(LCOH!$C$28=Menu!$A$4,'Approvvigionamento energia'!F8378,0)+IF(LCOH!$C$28=Menu!$A$5,'Approvvigionamento energia'!G8378,0)+IF(LCOH!$C$28=Menu!$A$6,'Approvvigionamento energia'!H8378,0)</f>
        <v>123.40252801893749</v>
      </c>
      <c r="J8378">
        <f>'Approvvigionamento energia'!A8378+'Approvvigionamento energia'!B8378+'Approvvigionamento energia'!I8378</f>
        <v>165.70252801893747</v>
      </c>
      <c r="K8378">
        <f>IF(MIN(LCOH!$C$18,J8378)&gt;=$P$48*LCOH!$C$18, MIN(LCOH!$C$18,J8378),0)</f>
        <v>0</v>
      </c>
      <c r="L8378">
        <f t="shared" si="261"/>
        <v>165.70252801893747</v>
      </c>
      <c r="M8378">
        <f>K8378/LCOH!$C$18</f>
        <v>0</v>
      </c>
      <c r="N8378">
        <f>K8378/LCOH!$C$34</f>
        <v>0</v>
      </c>
    </row>
    <row r="8379" spans="1:14" x14ac:dyDescent="0.35">
      <c r="A8379">
        <f>'Profilo fotovoltaico'!B8381*LCOH!$C$20</f>
        <v>0</v>
      </c>
      <c r="B8379">
        <f>'Profilo eolico'!B8381*LCOH!$C$21</f>
        <v>45.6</v>
      </c>
      <c r="C8379">
        <f>$P$35*'Profilo fotovoltaico'!B8381</f>
        <v>0</v>
      </c>
      <c r="D8379">
        <f>$Q$37*'Profilo eolico'!B8381</f>
        <v>266.05935118976595</v>
      </c>
      <c r="E8379">
        <f>$P$39*'Profilo fotovoltaico'!B8381+'Approvvigionamento energia'!$Q$39*'Profilo eolico'!B8381</f>
        <v>199.54451339232446</v>
      </c>
      <c r="F8379">
        <f>$P$41*'Profilo fotovoltaico'!B8381+'Approvvigionamento energia'!$Q$41*'Profilo eolico'!B8381</f>
        <v>133.02967559488297</v>
      </c>
      <c r="G8379">
        <f>$P$43*'Profilo fotovoltaico'!B8381+'Approvvigionamento energia'!$Q$43*'Profilo eolico'!B8381</f>
        <v>66.514837797441487</v>
      </c>
      <c r="H8379">
        <f t="shared" si="260"/>
        <v>1138.4335154826958</v>
      </c>
      <c r="I8379">
        <f>IF(LCOH!$C$28=Menu!$A$1,'Approvvigionamento energia'!C8379,0)+IF(LCOH!$C$28=Menu!$A$2,'Approvvigionamento energia'!D8379,0)+IF(LCOH!$C$28=Menu!$A$3,'Approvvigionamento energia'!E8379,0)+IF(LCOH!$C$28=Menu!$A$4,'Approvvigionamento energia'!F8379,0)+IF(LCOH!$C$28=Menu!$A$5,'Approvvigionamento energia'!G8379,0)+IF(LCOH!$C$28=Menu!$A$6,'Approvvigionamento energia'!H8379,0)</f>
        <v>133.02967559488297</v>
      </c>
      <c r="J8379">
        <f>'Approvvigionamento energia'!A8379+'Approvvigionamento energia'!B8379+'Approvvigionamento energia'!I8379</f>
        <v>178.62967559488297</v>
      </c>
      <c r="K8379">
        <f>IF(MIN(LCOH!$C$18,J8379)&gt;=$P$48*LCOH!$C$18, MIN(LCOH!$C$18,J8379),0)</f>
        <v>0</v>
      </c>
      <c r="L8379">
        <f t="shared" si="261"/>
        <v>178.62967559488297</v>
      </c>
      <c r="M8379">
        <f>K8379/LCOH!$C$18</f>
        <v>0</v>
      </c>
      <c r="N8379">
        <f>K8379/LCOH!$C$34</f>
        <v>0</v>
      </c>
    </row>
    <row r="8380" spans="1:14" x14ac:dyDescent="0.35">
      <c r="A8380">
        <f>'Profilo fotovoltaico'!B8382*LCOH!$C$20</f>
        <v>0</v>
      </c>
      <c r="B8380">
        <f>'Profilo eolico'!B8382*LCOH!$C$21</f>
        <v>51.5</v>
      </c>
      <c r="C8380">
        <f>$P$35*'Profilo fotovoltaico'!B8382</f>
        <v>0</v>
      </c>
      <c r="D8380">
        <f>$Q$37*'Profilo eolico'!B8382</f>
        <v>300.48369706738913</v>
      </c>
      <c r="E8380">
        <f>$P$39*'Profilo fotovoltaico'!B8382+'Approvvigionamento energia'!$Q$39*'Profilo eolico'!B8382</f>
        <v>225.36277280054185</v>
      </c>
      <c r="F8380">
        <f>$P$41*'Profilo fotovoltaico'!B8382+'Approvvigionamento energia'!$Q$41*'Profilo eolico'!B8382</f>
        <v>150.24184853369457</v>
      </c>
      <c r="G8380">
        <f>$P$43*'Profilo fotovoltaico'!B8382+'Approvvigionamento energia'!$Q$43*'Profilo eolico'!B8382</f>
        <v>75.120924266847283</v>
      </c>
      <c r="H8380">
        <f t="shared" si="260"/>
        <v>1138.4335154826958</v>
      </c>
      <c r="I8380">
        <f>IF(LCOH!$C$28=Menu!$A$1,'Approvvigionamento energia'!C8380,0)+IF(LCOH!$C$28=Menu!$A$2,'Approvvigionamento energia'!D8380,0)+IF(LCOH!$C$28=Menu!$A$3,'Approvvigionamento energia'!E8380,0)+IF(LCOH!$C$28=Menu!$A$4,'Approvvigionamento energia'!F8380,0)+IF(LCOH!$C$28=Menu!$A$5,'Approvvigionamento energia'!G8380,0)+IF(LCOH!$C$28=Menu!$A$6,'Approvvigionamento energia'!H8380,0)</f>
        <v>150.24184853369457</v>
      </c>
      <c r="J8380">
        <f>'Approvvigionamento energia'!A8380+'Approvvigionamento energia'!B8380+'Approvvigionamento energia'!I8380</f>
        <v>201.74184853369457</v>
      </c>
      <c r="K8380">
        <f>IF(MIN(LCOH!$C$18,J8380)&gt;=$P$48*LCOH!$C$18, MIN(LCOH!$C$18,J8380),0)</f>
        <v>0</v>
      </c>
      <c r="L8380">
        <f t="shared" si="261"/>
        <v>201.74184853369457</v>
      </c>
      <c r="M8380">
        <f>K8380/LCOH!$C$18</f>
        <v>0</v>
      </c>
      <c r="N8380">
        <f>K8380/LCOH!$C$34</f>
        <v>0</v>
      </c>
    </row>
    <row r="8381" spans="1:14" x14ac:dyDescent="0.35">
      <c r="A8381">
        <f>'Profilo fotovoltaico'!B8383*LCOH!$C$20</f>
        <v>0</v>
      </c>
      <c r="B8381">
        <f>'Profilo eolico'!B8383*LCOH!$C$21</f>
        <v>59.3</v>
      </c>
      <c r="C8381">
        <f>$P$35*'Profilo fotovoltaico'!B8383</f>
        <v>0</v>
      </c>
      <c r="D8381">
        <f>$Q$37*'Profilo eolico'!B8383</f>
        <v>345.99384924458599</v>
      </c>
      <c r="E8381">
        <f>$P$39*'Profilo fotovoltaico'!B8383+'Approvvigionamento energia'!$Q$39*'Profilo eolico'!B8383</f>
        <v>259.49538693343948</v>
      </c>
      <c r="F8381">
        <f>$P$41*'Profilo fotovoltaico'!B8383+'Approvvigionamento energia'!$Q$41*'Profilo eolico'!B8383</f>
        <v>172.99692462229299</v>
      </c>
      <c r="G8381">
        <f>$P$43*'Profilo fotovoltaico'!B8383+'Approvvigionamento energia'!$Q$43*'Profilo eolico'!B8383</f>
        <v>86.498462311146497</v>
      </c>
      <c r="H8381">
        <f t="shared" si="260"/>
        <v>1138.4335154826958</v>
      </c>
      <c r="I8381">
        <f>IF(LCOH!$C$28=Menu!$A$1,'Approvvigionamento energia'!C8381,0)+IF(LCOH!$C$28=Menu!$A$2,'Approvvigionamento energia'!D8381,0)+IF(LCOH!$C$28=Menu!$A$3,'Approvvigionamento energia'!E8381,0)+IF(LCOH!$C$28=Menu!$A$4,'Approvvigionamento energia'!F8381,0)+IF(LCOH!$C$28=Menu!$A$5,'Approvvigionamento energia'!G8381,0)+IF(LCOH!$C$28=Menu!$A$6,'Approvvigionamento energia'!H8381,0)</f>
        <v>172.99692462229299</v>
      </c>
      <c r="J8381">
        <f>'Approvvigionamento energia'!A8381+'Approvvigionamento energia'!B8381+'Approvvigionamento energia'!I8381</f>
        <v>232.29692462229298</v>
      </c>
      <c r="K8381">
        <f>IF(MIN(LCOH!$C$18,J8381)&gt;=$P$48*LCOH!$C$18, MIN(LCOH!$C$18,J8381),0)</f>
        <v>0</v>
      </c>
      <c r="L8381">
        <f t="shared" si="261"/>
        <v>232.29692462229298</v>
      </c>
      <c r="M8381">
        <f>K8381/LCOH!$C$18</f>
        <v>0</v>
      </c>
      <c r="N8381">
        <f>K8381/LCOH!$C$34</f>
        <v>0</v>
      </c>
    </row>
    <row r="8382" spans="1:14" x14ac:dyDescent="0.35">
      <c r="A8382">
        <f>'Profilo fotovoltaico'!B8384*LCOH!$C$20</f>
        <v>0</v>
      </c>
      <c r="B8382">
        <f>'Profilo eolico'!B8384*LCOH!$C$21</f>
        <v>68.2</v>
      </c>
      <c r="C8382">
        <f>$P$35*'Profilo fotovoltaico'!B8384</f>
        <v>0</v>
      </c>
      <c r="D8382">
        <f>$Q$37*'Profilo eolico'!B8384</f>
        <v>397.92209980574643</v>
      </c>
      <c r="E8382">
        <f>$P$39*'Profilo fotovoltaico'!B8384+'Approvvigionamento energia'!$Q$39*'Profilo eolico'!B8384</f>
        <v>298.44157485430981</v>
      </c>
      <c r="F8382">
        <f>$P$41*'Profilo fotovoltaico'!B8384+'Approvvigionamento energia'!$Q$41*'Profilo eolico'!B8384</f>
        <v>198.96104990287321</v>
      </c>
      <c r="G8382">
        <f>$P$43*'Profilo fotovoltaico'!B8384+'Approvvigionamento energia'!$Q$43*'Profilo eolico'!B8384</f>
        <v>99.480524951436607</v>
      </c>
      <c r="H8382">
        <f t="shared" si="260"/>
        <v>1138.4335154826958</v>
      </c>
      <c r="I8382">
        <f>IF(LCOH!$C$28=Menu!$A$1,'Approvvigionamento energia'!C8382,0)+IF(LCOH!$C$28=Menu!$A$2,'Approvvigionamento energia'!D8382,0)+IF(LCOH!$C$28=Menu!$A$3,'Approvvigionamento energia'!E8382,0)+IF(LCOH!$C$28=Menu!$A$4,'Approvvigionamento energia'!F8382,0)+IF(LCOH!$C$28=Menu!$A$5,'Approvvigionamento energia'!G8382,0)+IF(LCOH!$C$28=Menu!$A$6,'Approvvigionamento energia'!H8382,0)</f>
        <v>198.96104990287321</v>
      </c>
      <c r="J8382">
        <f>'Approvvigionamento energia'!A8382+'Approvvigionamento energia'!B8382+'Approvvigionamento energia'!I8382</f>
        <v>267.16104990287323</v>
      </c>
      <c r="K8382">
        <f>IF(MIN(LCOH!$C$18,J8382)&gt;=$P$48*LCOH!$C$18, MIN(LCOH!$C$18,J8382),0)</f>
        <v>0</v>
      </c>
      <c r="L8382">
        <f t="shared" si="261"/>
        <v>267.16104990287323</v>
      </c>
      <c r="M8382">
        <f>K8382/LCOH!$C$18</f>
        <v>0</v>
      </c>
      <c r="N8382">
        <f>K8382/LCOH!$C$34</f>
        <v>0</v>
      </c>
    </row>
    <row r="8383" spans="1:14" x14ac:dyDescent="0.35">
      <c r="A8383">
        <f>'Profilo fotovoltaico'!B8385*LCOH!$C$20</f>
        <v>0</v>
      </c>
      <c r="B8383">
        <f>'Profilo eolico'!B8385*LCOH!$C$21</f>
        <v>79.600000000000009</v>
      </c>
      <c r="C8383">
        <f>$P$35*'Profilo fotovoltaico'!B8385</f>
        <v>0</v>
      </c>
      <c r="D8383">
        <f>$Q$37*'Profilo eolico'!B8385</f>
        <v>464.43693760318791</v>
      </c>
      <c r="E8383">
        <f>$P$39*'Profilo fotovoltaico'!B8385+'Approvvigionamento energia'!$Q$39*'Profilo eolico'!B8385</f>
        <v>348.32770320239092</v>
      </c>
      <c r="F8383">
        <f>$P$41*'Profilo fotovoltaico'!B8385+'Approvvigionamento energia'!$Q$41*'Profilo eolico'!B8385</f>
        <v>232.21846880159396</v>
      </c>
      <c r="G8383">
        <f>$P$43*'Profilo fotovoltaico'!B8385+'Approvvigionamento energia'!$Q$43*'Profilo eolico'!B8385</f>
        <v>116.10923440079698</v>
      </c>
      <c r="H8383">
        <f t="shared" si="260"/>
        <v>1138.4335154826958</v>
      </c>
      <c r="I8383">
        <f>IF(LCOH!$C$28=Menu!$A$1,'Approvvigionamento energia'!C8383,0)+IF(LCOH!$C$28=Menu!$A$2,'Approvvigionamento energia'!D8383,0)+IF(LCOH!$C$28=Menu!$A$3,'Approvvigionamento energia'!E8383,0)+IF(LCOH!$C$28=Menu!$A$4,'Approvvigionamento energia'!F8383,0)+IF(LCOH!$C$28=Menu!$A$5,'Approvvigionamento energia'!G8383,0)+IF(LCOH!$C$28=Menu!$A$6,'Approvvigionamento energia'!H8383,0)</f>
        <v>232.21846880159396</v>
      </c>
      <c r="J8383">
        <f>'Approvvigionamento energia'!A8383+'Approvvigionamento energia'!B8383+'Approvvigionamento energia'!I8383</f>
        <v>311.81846880159395</v>
      </c>
      <c r="K8383">
        <f>IF(MIN(LCOH!$C$18,J8383)&gt;=$P$48*LCOH!$C$18, MIN(LCOH!$C$18,J8383),0)</f>
        <v>0</v>
      </c>
      <c r="L8383">
        <f t="shared" si="261"/>
        <v>311.81846880159395</v>
      </c>
      <c r="M8383">
        <f>K8383/LCOH!$C$18</f>
        <v>0</v>
      </c>
      <c r="N8383">
        <f>K8383/LCOH!$C$34</f>
        <v>0</v>
      </c>
    </row>
    <row r="8384" spans="1:14" x14ac:dyDescent="0.35">
      <c r="A8384">
        <f>'Profilo fotovoltaico'!B8386*LCOH!$C$20</f>
        <v>5</v>
      </c>
      <c r="B8384">
        <f>'Profilo eolico'!B8386*LCOH!$C$21</f>
        <v>91</v>
      </c>
      <c r="C8384">
        <f>$P$35*'Profilo fotovoltaico'!B8386</f>
        <v>36.773060938110326</v>
      </c>
      <c r="D8384">
        <f>$Q$37*'Profilo eolico'!B8386</f>
        <v>530.95177540062934</v>
      </c>
      <c r="E8384">
        <f>$P$39*'Profilo fotovoltaico'!B8386+'Approvvigionamento energia'!$Q$39*'Profilo eolico'!B8386</f>
        <v>407.40709678499962</v>
      </c>
      <c r="F8384">
        <f>$P$41*'Profilo fotovoltaico'!B8386+'Approvvigionamento energia'!$Q$41*'Profilo eolico'!B8386</f>
        <v>283.86241816936985</v>
      </c>
      <c r="G8384">
        <f>$P$43*'Profilo fotovoltaico'!B8386+'Approvvigionamento energia'!$Q$43*'Profilo eolico'!B8386</f>
        <v>160.31773955374007</v>
      </c>
      <c r="H8384">
        <f t="shared" si="260"/>
        <v>1138.4335154826958</v>
      </c>
      <c r="I8384">
        <f>IF(LCOH!$C$28=Menu!$A$1,'Approvvigionamento energia'!C8384,0)+IF(LCOH!$C$28=Menu!$A$2,'Approvvigionamento energia'!D8384,0)+IF(LCOH!$C$28=Menu!$A$3,'Approvvigionamento energia'!E8384,0)+IF(LCOH!$C$28=Menu!$A$4,'Approvvigionamento energia'!F8384,0)+IF(LCOH!$C$28=Menu!$A$5,'Approvvigionamento energia'!G8384,0)+IF(LCOH!$C$28=Menu!$A$6,'Approvvigionamento energia'!H8384,0)</f>
        <v>283.86241816936985</v>
      </c>
      <c r="J8384">
        <f>'Approvvigionamento energia'!A8384+'Approvvigionamento energia'!B8384+'Approvvigionamento energia'!I8384</f>
        <v>379.86241816936985</v>
      </c>
      <c r="K8384">
        <f>IF(MIN(LCOH!$C$18,J8384)&gt;=$P$48*LCOH!$C$18, MIN(LCOH!$C$18,J8384),0)</f>
        <v>379.86241816936985</v>
      </c>
      <c r="L8384">
        <f t="shared" si="261"/>
        <v>0</v>
      </c>
      <c r="M8384">
        <f>K8384/LCOH!$C$18</f>
        <v>0.25324161211291324</v>
      </c>
      <c r="N8384">
        <f>K8384/LCOH!$C$34</f>
        <v>7.3191217373674347</v>
      </c>
    </row>
    <row r="8385" spans="1:14" x14ac:dyDescent="0.35">
      <c r="A8385">
        <f>'Profilo fotovoltaico'!B8387*LCOH!$C$20</f>
        <v>79</v>
      </c>
      <c r="B8385">
        <f>'Profilo eolico'!B8387*LCOH!$C$21</f>
        <v>96.9</v>
      </c>
      <c r="C8385">
        <f>$P$35*'Profilo fotovoltaico'!B8387</f>
        <v>581.01436282214308</v>
      </c>
      <c r="D8385">
        <f>$Q$37*'Profilo eolico'!B8387</f>
        <v>565.37612127825264</v>
      </c>
      <c r="E8385">
        <f>$P$39*'Profilo fotovoltaico'!B8387+'Approvvigionamento energia'!$Q$39*'Profilo eolico'!B8387</f>
        <v>569.28568166422519</v>
      </c>
      <c r="F8385">
        <f>$P$41*'Profilo fotovoltaico'!B8387+'Approvvigionamento energia'!$Q$41*'Profilo eolico'!B8387</f>
        <v>573.19524205019786</v>
      </c>
      <c r="G8385">
        <f>$P$43*'Profilo fotovoltaico'!B8387+'Approvvigionamento energia'!$Q$43*'Profilo eolico'!B8387</f>
        <v>577.10480243617053</v>
      </c>
      <c r="H8385">
        <f t="shared" si="260"/>
        <v>1138.4335154826958</v>
      </c>
      <c r="I8385">
        <f>IF(LCOH!$C$28=Menu!$A$1,'Approvvigionamento energia'!C8385,0)+IF(LCOH!$C$28=Menu!$A$2,'Approvvigionamento energia'!D8385,0)+IF(LCOH!$C$28=Menu!$A$3,'Approvvigionamento energia'!E8385,0)+IF(LCOH!$C$28=Menu!$A$4,'Approvvigionamento energia'!F8385,0)+IF(LCOH!$C$28=Menu!$A$5,'Approvvigionamento energia'!G8385,0)+IF(LCOH!$C$28=Menu!$A$6,'Approvvigionamento energia'!H8385,0)</f>
        <v>573.19524205019786</v>
      </c>
      <c r="J8385">
        <f>'Approvvigionamento energia'!A8385+'Approvvigionamento energia'!B8385+'Approvvigionamento energia'!I8385</f>
        <v>749.09524205019784</v>
      </c>
      <c r="K8385">
        <f>IF(MIN(LCOH!$C$18,J8385)&gt;=$P$48*LCOH!$C$18, MIN(LCOH!$C$18,J8385),0)</f>
        <v>749.09524205019784</v>
      </c>
      <c r="L8385">
        <f t="shared" si="261"/>
        <v>0</v>
      </c>
      <c r="M8385">
        <f>K8385/LCOH!$C$18</f>
        <v>0.49939682803346525</v>
      </c>
      <c r="N8385">
        <f>K8385/LCOH!$C$34</f>
        <v>14.43343433622732</v>
      </c>
    </row>
    <row r="8386" spans="1:14" x14ac:dyDescent="0.35">
      <c r="A8386">
        <f>'Profilo fotovoltaico'!B8388*LCOH!$C$20</f>
        <v>198</v>
      </c>
      <c r="B8386">
        <f>'Profilo eolico'!B8388*LCOH!$C$21</f>
        <v>88.2</v>
      </c>
      <c r="C8386">
        <f>$P$35*'Profilo fotovoltaico'!B8388</f>
        <v>1456.213213149169</v>
      </c>
      <c r="D8386">
        <f>$Q$37*'Profilo eolico'!B8388</f>
        <v>514.61479769599464</v>
      </c>
      <c r="E8386">
        <f>$P$39*'Profilo fotovoltaico'!B8388+'Approvvigionamento energia'!$Q$39*'Profilo eolico'!B8388</f>
        <v>750.01440155928822</v>
      </c>
      <c r="F8386">
        <f>$P$41*'Profilo fotovoltaico'!B8388+'Approvvigionamento energia'!$Q$41*'Profilo eolico'!B8388</f>
        <v>985.41400542258179</v>
      </c>
      <c r="G8386">
        <f>$P$43*'Profilo fotovoltaico'!B8388+'Approvvigionamento energia'!$Q$43*'Profilo eolico'!B8388</f>
        <v>1220.8136092858754</v>
      </c>
      <c r="H8386">
        <f t="shared" ref="H8386:H8449" si="262">$P$45</f>
        <v>1138.4335154826958</v>
      </c>
      <c r="I8386">
        <f>IF(LCOH!$C$28=Menu!$A$1,'Approvvigionamento energia'!C8386,0)+IF(LCOH!$C$28=Menu!$A$2,'Approvvigionamento energia'!D8386,0)+IF(LCOH!$C$28=Menu!$A$3,'Approvvigionamento energia'!E8386,0)+IF(LCOH!$C$28=Menu!$A$4,'Approvvigionamento energia'!F8386,0)+IF(LCOH!$C$28=Menu!$A$5,'Approvvigionamento energia'!G8386,0)+IF(LCOH!$C$28=Menu!$A$6,'Approvvigionamento energia'!H8386,0)</f>
        <v>985.41400542258179</v>
      </c>
      <c r="J8386">
        <f>'Approvvigionamento energia'!A8386+'Approvvigionamento energia'!B8386+'Approvvigionamento energia'!I8386</f>
        <v>1271.6140054225818</v>
      </c>
      <c r="K8386">
        <f>IF(MIN(LCOH!$C$18,J8386)&gt;=$P$48*LCOH!$C$18, MIN(LCOH!$C$18,J8386),0)</f>
        <v>1271.6140054225818</v>
      </c>
      <c r="L8386">
        <f t="shared" si="261"/>
        <v>0</v>
      </c>
      <c r="M8386">
        <f>K8386/LCOH!$C$18</f>
        <v>0.84774267028172123</v>
      </c>
      <c r="N8386">
        <f>K8386/LCOH!$C$34</f>
        <v>24.501233245136451</v>
      </c>
    </row>
    <row r="8387" spans="1:14" x14ac:dyDescent="0.35">
      <c r="A8387">
        <f>'Profilo fotovoltaico'!B8389*LCOH!$C$20</f>
        <v>294</v>
      </c>
      <c r="B8387">
        <f>'Profilo eolico'!B8389*LCOH!$C$21</f>
        <v>97.199999999999989</v>
      </c>
      <c r="C8387">
        <f>$P$35*'Profilo fotovoltaico'!B8389</f>
        <v>2162.2559831608869</v>
      </c>
      <c r="D8387">
        <f>$Q$37*'Profilo eolico'!B8389</f>
        <v>567.1265117466063</v>
      </c>
      <c r="E8387">
        <f>$P$39*'Profilo fotovoltaico'!B8389+'Approvvigionamento energia'!$Q$39*'Profilo eolico'!B8389</f>
        <v>965.90887960017642</v>
      </c>
      <c r="F8387">
        <f>$P$41*'Profilo fotovoltaico'!B8389+'Approvvigionamento energia'!$Q$41*'Profilo eolico'!B8389</f>
        <v>1364.6912474537467</v>
      </c>
      <c r="G8387">
        <f>$P$43*'Profilo fotovoltaico'!B8389+'Approvvigionamento energia'!$Q$43*'Profilo eolico'!B8389</f>
        <v>1763.473615307317</v>
      </c>
      <c r="H8387">
        <f t="shared" si="262"/>
        <v>1138.4335154826958</v>
      </c>
      <c r="I8387">
        <f>IF(LCOH!$C$28=Menu!$A$1,'Approvvigionamento energia'!C8387,0)+IF(LCOH!$C$28=Menu!$A$2,'Approvvigionamento energia'!D8387,0)+IF(LCOH!$C$28=Menu!$A$3,'Approvvigionamento energia'!E8387,0)+IF(LCOH!$C$28=Menu!$A$4,'Approvvigionamento energia'!F8387,0)+IF(LCOH!$C$28=Menu!$A$5,'Approvvigionamento energia'!G8387,0)+IF(LCOH!$C$28=Menu!$A$6,'Approvvigionamento energia'!H8387,0)</f>
        <v>1364.6912474537467</v>
      </c>
      <c r="J8387">
        <f>'Approvvigionamento energia'!A8387+'Approvvigionamento energia'!B8387+'Approvvigionamento energia'!I8387</f>
        <v>1755.8912474537467</v>
      </c>
      <c r="K8387">
        <f>IF(MIN(LCOH!$C$18,J8387)&gt;=$P$48*LCOH!$C$18, MIN(LCOH!$C$18,J8387),0)</f>
        <v>1500</v>
      </c>
      <c r="L8387">
        <f t="shared" ref="L8387:L8450" si="263">J8387-K8387</f>
        <v>255.8912474537467</v>
      </c>
      <c r="M8387">
        <f>K8387/LCOH!$C$18</f>
        <v>1</v>
      </c>
      <c r="N8387">
        <f>K8387/LCOH!$C$34</f>
        <v>28.901734104046245</v>
      </c>
    </row>
    <row r="8388" spans="1:14" x14ac:dyDescent="0.35">
      <c r="A8388">
        <f>'Profilo fotovoltaico'!B8390*LCOH!$C$20</f>
        <v>355</v>
      </c>
      <c r="B8388">
        <f>'Profilo eolico'!B8390*LCOH!$C$21</f>
        <v>113.60000000000001</v>
      </c>
      <c r="C8388">
        <f>$P$35*'Profilo fotovoltaico'!B8390</f>
        <v>2610.8873266058331</v>
      </c>
      <c r="D8388">
        <f>$Q$37*'Profilo eolico'!B8390</f>
        <v>662.81452401660988</v>
      </c>
      <c r="E8388">
        <f>$P$39*'Profilo fotovoltaico'!B8390+'Approvvigionamento energia'!$Q$39*'Profilo eolico'!B8390</f>
        <v>1149.8327246639158</v>
      </c>
      <c r="F8388">
        <f>$P$41*'Profilo fotovoltaico'!B8390+'Approvvigionamento energia'!$Q$41*'Profilo eolico'!B8390</f>
        <v>1636.8509253112215</v>
      </c>
      <c r="G8388">
        <f>$P$43*'Profilo fotovoltaico'!B8390+'Approvvigionamento energia'!$Q$43*'Profilo eolico'!B8390</f>
        <v>2123.8691259585271</v>
      </c>
      <c r="H8388">
        <f t="shared" si="262"/>
        <v>1138.4335154826958</v>
      </c>
      <c r="I8388">
        <f>IF(LCOH!$C$28=Menu!$A$1,'Approvvigionamento energia'!C8388,0)+IF(LCOH!$C$28=Menu!$A$2,'Approvvigionamento energia'!D8388,0)+IF(LCOH!$C$28=Menu!$A$3,'Approvvigionamento energia'!E8388,0)+IF(LCOH!$C$28=Menu!$A$4,'Approvvigionamento energia'!F8388,0)+IF(LCOH!$C$28=Menu!$A$5,'Approvvigionamento energia'!G8388,0)+IF(LCOH!$C$28=Menu!$A$6,'Approvvigionamento energia'!H8388,0)</f>
        <v>1636.8509253112215</v>
      </c>
      <c r="J8388">
        <f>'Approvvigionamento energia'!A8388+'Approvvigionamento energia'!B8388+'Approvvigionamento energia'!I8388</f>
        <v>2105.4509253112215</v>
      </c>
      <c r="K8388">
        <f>IF(MIN(LCOH!$C$18,J8388)&gt;=$P$48*LCOH!$C$18, MIN(LCOH!$C$18,J8388),0)</f>
        <v>1500</v>
      </c>
      <c r="L8388">
        <f t="shared" si="263"/>
        <v>605.45092531122145</v>
      </c>
      <c r="M8388">
        <f>K8388/LCOH!$C$18</f>
        <v>1</v>
      </c>
      <c r="N8388">
        <f>K8388/LCOH!$C$34</f>
        <v>28.901734104046245</v>
      </c>
    </row>
    <row r="8389" spans="1:14" x14ac:dyDescent="0.35">
      <c r="A8389">
        <f>'Profilo fotovoltaico'!B8391*LCOH!$C$20</f>
        <v>372</v>
      </c>
      <c r="B8389">
        <f>'Profilo eolico'!B8391*LCOH!$C$21</f>
        <v>130.5</v>
      </c>
      <c r="C8389">
        <f>$P$35*'Profilo fotovoltaico'!B8391</f>
        <v>2735.915733795408</v>
      </c>
      <c r="D8389">
        <f>$Q$37*'Profilo eolico'!B8391</f>
        <v>761.41985373386967</v>
      </c>
      <c r="E8389">
        <f>$P$39*'Profilo fotovoltaico'!B8391+'Approvvigionamento energia'!$Q$39*'Profilo eolico'!B8391</f>
        <v>1255.0438237492542</v>
      </c>
      <c r="F8389">
        <f>$P$41*'Profilo fotovoltaico'!B8391+'Approvvigionamento energia'!$Q$41*'Profilo eolico'!B8391</f>
        <v>1748.6677937646389</v>
      </c>
      <c r="G8389">
        <f>$P$43*'Profilo fotovoltaico'!B8391+'Approvvigionamento energia'!$Q$43*'Profilo eolico'!B8391</f>
        <v>2242.2917637800233</v>
      </c>
      <c r="H8389">
        <f t="shared" si="262"/>
        <v>1138.4335154826958</v>
      </c>
      <c r="I8389">
        <f>IF(LCOH!$C$28=Menu!$A$1,'Approvvigionamento energia'!C8389,0)+IF(LCOH!$C$28=Menu!$A$2,'Approvvigionamento energia'!D8389,0)+IF(LCOH!$C$28=Menu!$A$3,'Approvvigionamento energia'!E8389,0)+IF(LCOH!$C$28=Menu!$A$4,'Approvvigionamento energia'!F8389,0)+IF(LCOH!$C$28=Menu!$A$5,'Approvvigionamento energia'!G8389,0)+IF(LCOH!$C$28=Menu!$A$6,'Approvvigionamento energia'!H8389,0)</f>
        <v>1748.6677937646389</v>
      </c>
      <c r="J8389">
        <f>'Approvvigionamento energia'!A8389+'Approvvigionamento energia'!B8389+'Approvvigionamento energia'!I8389</f>
        <v>2251.1677937646391</v>
      </c>
      <c r="K8389">
        <f>IF(MIN(LCOH!$C$18,J8389)&gt;=$P$48*LCOH!$C$18, MIN(LCOH!$C$18,J8389),0)</f>
        <v>1500</v>
      </c>
      <c r="L8389">
        <f t="shared" si="263"/>
        <v>751.1677937646391</v>
      </c>
      <c r="M8389">
        <f>K8389/LCOH!$C$18</f>
        <v>1</v>
      </c>
      <c r="N8389">
        <f>K8389/LCOH!$C$34</f>
        <v>28.901734104046245</v>
      </c>
    </row>
    <row r="8390" spans="1:14" x14ac:dyDescent="0.35">
      <c r="A8390">
        <f>'Profilo fotovoltaico'!B8392*LCOH!$C$20</f>
        <v>333</v>
      </c>
      <c r="B8390">
        <f>'Profilo eolico'!B8392*LCOH!$C$21</f>
        <v>148</v>
      </c>
      <c r="C8390">
        <f>$P$35*'Profilo fotovoltaico'!B8392</f>
        <v>2449.0858584781477</v>
      </c>
      <c r="D8390">
        <f>$Q$37*'Profilo eolico'!B8392</f>
        <v>863.52596438783678</v>
      </c>
      <c r="E8390">
        <f>$P$39*'Profilo fotovoltaico'!B8392+'Approvvigionamento energia'!$Q$39*'Profilo eolico'!B8392</f>
        <v>1259.9159379104144</v>
      </c>
      <c r="F8390">
        <f>$P$41*'Profilo fotovoltaico'!B8392+'Approvvigionamento energia'!$Q$41*'Profilo eolico'!B8392</f>
        <v>1656.3059114329922</v>
      </c>
      <c r="G8390">
        <f>$P$43*'Profilo fotovoltaico'!B8392+'Approvvigionamento energia'!$Q$43*'Profilo eolico'!B8392</f>
        <v>2052.6958849555699</v>
      </c>
      <c r="H8390">
        <f t="shared" si="262"/>
        <v>1138.4335154826958</v>
      </c>
      <c r="I8390">
        <f>IF(LCOH!$C$28=Menu!$A$1,'Approvvigionamento energia'!C8390,0)+IF(LCOH!$C$28=Menu!$A$2,'Approvvigionamento energia'!D8390,0)+IF(LCOH!$C$28=Menu!$A$3,'Approvvigionamento energia'!E8390,0)+IF(LCOH!$C$28=Menu!$A$4,'Approvvigionamento energia'!F8390,0)+IF(LCOH!$C$28=Menu!$A$5,'Approvvigionamento energia'!G8390,0)+IF(LCOH!$C$28=Menu!$A$6,'Approvvigionamento energia'!H8390,0)</f>
        <v>1656.3059114329922</v>
      </c>
      <c r="J8390">
        <f>'Approvvigionamento energia'!A8390+'Approvvigionamento energia'!B8390+'Approvvigionamento energia'!I8390</f>
        <v>2137.3059114329922</v>
      </c>
      <c r="K8390">
        <f>IF(MIN(LCOH!$C$18,J8390)&gt;=$P$48*LCOH!$C$18, MIN(LCOH!$C$18,J8390),0)</f>
        <v>1500</v>
      </c>
      <c r="L8390">
        <f t="shared" si="263"/>
        <v>637.30591143299216</v>
      </c>
      <c r="M8390">
        <f>K8390/LCOH!$C$18</f>
        <v>1</v>
      </c>
      <c r="N8390">
        <f>K8390/LCOH!$C$34</f>
        <v>28.901734104046245</v>
      </c>
    </row>
    <row r="8391" spans="1:14" x14ac:dyDescent="0.35">
      <c r="A8391">
        <f>'Profilo fotovoltaico'!B8393*LCOH!$C$20</f>
        <v>255</v>
      </c>
      <c r="B8391">
        <f>'Profilo eolico'!B8393*LCOH!$C$21</f>
        <v>158.70000000000002</v>
      </c>
      <c r="C8391">
        <f>$P$35*'Profilo fotovoltaico'!B8393</f>
        <v>1875.4261078436266</v>
      </c>
      <c r="D8391">
        <f>$Q$37*'Profilo eolico'!B8393</f>
        <v>925.95655775911962</v>
      </c>
      <c r="E8391">
        <f>$P$39*'Profilo fotovoltaico'!B8393+'Approvvigionamento energia'!$Q$39*'Profilo eolico'!B8393</f>
        <v>1163.3239452802463</v>
      </c>
      <c r="F8391">
        <f>$P$41*'Profilo fotovoltaico'!B8393+'Approvvigionamento energia'!$Q$41*'Profilo eolico'!B8393</f>
        <v>1400.6913328013732</v>
      </c>
      <c r="G8391">
        <f>$P$43*'Profilo fotovoltaico'!B8393+'Approvvigionamento energia'!$Q$43*'Profilo eolico'!B8393</f>
        <v>1638.0587203224998</v>
      </c>
      <c r="H8391">
        <f t="shared" si="262"/>
        <v>1138.4335154826958</v>
      </c>
      <c r="I8391">
        <f>IF(LCOH!$C$28=Menu!$A$1,'Approvvigionamento energia'!C8391,0)+IF(LCOH!$C$28=Menu!$A$2,'Approvvigionamento energia'!D8391,0)+IF(LCOH!$C$28=Menu!$A$3,'Approvvigionamento energia'!E8391,0)+IF(LCOH!$C$28=Menu!$A$4,'Approvvigionamento energia'!F8391,0)+IF(LCOH!$C$28=Menu!$A$5,'Approvvigionamento energia'!G8391,0)+IF(LCOH!$C$28=Menu!$A$6,'Approvvigionamento energia'!H8391,0)</f>
        <v>1400.6913328013732</v>
      </c>
      <c r="J8391">
        <f>'Approvvigionamento energia'!A8391+'Approvvigionamento energia'!B8391+'Approvvigionamento energia'!I8391</f>
        <v>1814.3913328013732</v>
      </c>
      <c r="K8391">
        <f>IF(MIN(LCOH!$C$18,J8391)&gt;=$P$48*LCOH!$C$18, MIN(LCOH!$C$18,J8391),0)</f>
        <v>1500</v>
      </c>
      <c r="L8391">
        <f t="shared" si="263"/>
        <v>314.39133280137321</v>
      </c>
      <c r="M8391">
        <f>K8391/LCOH!$C$18</f>
        <v>1</v>
      </c>
      <c r="N8391">
        <f>K8391/LCOH!$C$34</f>
        <v>28.901734104046245</v>
      </c>
    </row>
    <row r="8392" spans="1:14" x14ac:dyDescent="0.35">
      <c r="A8392">
        <f>'Profilo fotovoltaico'!B8394*LCOH!$C$20</f>
        <v>134</v>
      </c>
      <c r="B8392">
        <f>'Profilo eolico'!B8394*LCOH!$C$21</f>
        <v>155.9</v>
      </c>
      <c r="C8392">
        <f>$P$35*'Profilo fotovoltaico'!B8394</f>
        <v>985.5180331413568</v>
      </c>
      <c r="D8392">
        <f>$Q$37*'Profilo eolico'!B8394</f>
        <v>909.61958005448491</v>
      </c>
      <c r="E8392">
        <f>$P$39*'Profilo fotovoltaico'!B8394+'Approvvigionamento energia'!$Q$39*'Profilo eolico'!B8394</f>
        <v>928.5941933262028</v>
      </c>
      <c r="F8392">
        <f>$P$41*'Profilo fotovoltaico'!B8394+'Approvvigionamento energia'!$Q$41*'Profilo eolico'!B8394</f>
        <v>947.56880659792091</v>
      </c>
      <c r="G8392">
        <f>$P$43*'Profilo fotovoltaico'!B8394+'Approvvigionamento energia'!$Q$43*'Profilo eolico'!B8394</f>
        <v>966.54341986963891</v>
      </c>
      <c r="H8392">
        <f t="shared" si="262"/>
        <v>1138.4335154826958</v>
      </c>
      <c r="I8392">
        <f>IF(LCOH!$C$28=Menu!$A$1,'Approvvigionamento energia'!C8392,0)+IF(LCOH!$C$28=Menu!$A$2,'Approvvigionamento energia'!D8392,0)+IF(LCOH!$C$28=Menu!$A$3,'Approvvigionamento energia'!E8392,0)+IF(LCOH!$C$28=Menu!$A$4,'Approvvigionamento energia'!F8392,0)+IF(LCOH!$C$28=Menu!$A$5,'Approvvigionamento energia'!G8392,0)+IF(LCOH!$C$28=Menu!$A$6,'Approvvigionamento energia'!H8392,0)</f>
        <v>947.56880659792091</v>
      </c>
      <c r="J8392">
        <f>'Approvvigionamento energia'!A8392+'Approvvigionamento energia'!B8392+'Approvvigionamento energia'!I8392</f>
        <v>1237.4688065979208</v>
      </c>
      <c r="K8392">
        <f>IF(MIN(LCOH!$C$18,J8392)&gt;=$P$48*LCOH!$C$18, MIN(LCOH!$C$18,J8392),0)</f>
        <v>1237.4688065979208</v>
      </c>
      <c r="L8392">
        <f t="shared" si="263"/>
        <v>0</v>
      </c>
      <c r="M8392">
        <f>K8392/LCOH!$C$18</f>
        <v>0.82497920439861383</v>
      </c>
      <c r="N8392">
        <f>K8392/LCOH!$C$34</f>
        <v>23.843329606896354</v>
      </c>
    </row>
    <row r="8393" spans="1:14" x14ac:dyDescent="0.35">
      <c r="A8393">
        <f>'Profilo fotovoltaico'!B8395*LCOH!$C$20</f>
        <v>16</v>
      </c>
      <c r="B8393">
        <f>'Profilo eolico'!B8395*LCOH!$C$21</f>
        <v>176.2</v>
      </c>
      <c r="C8393">
        <f>$P$35*'Profilo fotovoltaico'!B8395</f>
        <v>117.67379500195304</v>
      </c>
      <c r="D8393">
        <f>$Q$37*'Profilo eolico'!B8395</f>
        <v>1028.0626684130868</v>
      </c>
      <c r="E8393">
        <f>$P$39*'Profilo fotovoltaico'!B8395+'Approvvigionamento energia'!$Q$39*'Profilo eolico'!B8395</f>
        <v>800.46545006030328</v>
      </c>
      <c r="F8393">
        <f>$P$41*'Profilo fotovoltaico'!B8395+'Approvvigionamento energia'!$Q$41*'Profilo eolico'!B8395</f>
        <v>572.86823170751995</v>
      </c>
      <c r="G8393">
        <f>$P$43*'Profilo fotovoltaico'!B8395+'Approvvigionamento energia'!$Q$43*'Profilo eolico'!B8395</f>
        <v>345.27101335473651</v>
      </c>
      <c r="H8393">
        <f t="shared" si="262"/>
        <v>1138.4335154826958</v>
      </c>
      <c r="I8393">
        <f>IF(LCOH!$C$28=Menu!$A$1,'Approvvigionamento energia'!C8393,0)+IF(LCOH!$C$28=Menu!$A$2,'Approvvigionamento energia'!D8393,0)+IF(LCOH!$C$28=Menu!$A$3,'Approvvigionamento energia'!E8393,0)+IF(LCOH!$C$28=Menu!$A$4,'Approvvigionamento energia'!F8393,0)+IF(LCOH!$C$28=Menu!$A$5,'Approvvigionamento energia'!G8393,0)+IF(LCOH!$C$28=Menu!$A$6,'Approvvigionamento energia'!H8393,0)</f>
        <v>572.86823170751995</v>
      </c>
      <c r="J8393">
        <f>'Approvvigionamento energia'!A8393+'Approvvigionamento energia'!B8393+'Approvvigionamento energia'!I8393</f>
        <v>765.06823170752</v>
      </c>
      <c r="K8393">
        <f>IF(MIN(LCOH!$C$18,J8393)&gt;=$P$48*LCOH!$C$18, MIN(LCOH!$C$18,J8393),0)</f>
        <v>765.06823170752</v>
      </c>
      <c r="L8393">
        <f t="shared" si="263"/>
        <v>0</v>
      </c>
      <c r="M8393">
        <f>K8393/LCOH!$C$18</f>
        <v>0.51004548780501335</v>
      </c>
      <c r="N8393">
        <f>K8393/LCOH!$C$34</f>
        <v>14.741199069509056</v>
      </c>
    </row>
    <row r="8394" spans="1:14" x14ac:dyDescent="0.35">
      <c r="A8394">
        <f>'Profilo fotovoltaico'!B8396*LCOH!$C$20</f>
        <v>0</v>
      </c>
      <c r="B8394">
        <f>'Profilo eolico'!B8396*LCOH!$C$21</f>
        <v>189.5</v>
      </c>
      <c r="C8394">
        <f>$P$35*'Profilo fotovoltaico'!B8396</f>
        <v>0</v>
      </c>
      <c r="D8394">
        <f>$Q$37*'Profilo eolico'!B8396</f>
        <v>1105.6633125101018</v>
      </c>
      <c r="E8394">
        <f>$P$39*'Profilo fotovoltaico'!B8396+'Approvvigionamento energia'!$Q$39*'Profilo eolico'!B8396</f>
        <v>829.24748438257632</v>
      </c>
      <c r="F8394">
        <f>$P$41*'Profilo fotovoltaico'!B8396+'Approvvigionamento energia'!$Q$41*'Profilo eolico'!B8396</f>
        <v>552.83165625505092</v>
      </c>
      <c r="G8394">
        <f>$P$43*'Profilo fotovoltaico'!B8396+'Approvvigionamento energia'!$Q$43*'Profilo eolico'!B8396</f>
        <v>276.41582812752546</v>
      </c>
      <c r="H8394">
        <f t="shared" si="262"/>
        <v>1138.4335154826958</v>
      </c>
      <c r="I8394">
        <f>IF(LCOH!$C$28=Menu!$A$1,'Approvvigionamento energia'!C8394,0)+IF(LCOH!$C$28=Menu!$A$2,'Approvvigionamento energia'!D8394,0)+IF(LCOH!$C$28=Menu!$A$3,'Approvvigionamento energia'!E8394,0)+IF(LCOH!$C$28=Menu!$A$4,'Approvvigionamento energia'!F8394,0)+IF(LCOH!$C$28=Menu!$A$5,'Approvvigionamento energia'!G8394,0)+IF(LCOH!$C$28=Menu!$A$6,'Approvvigionamento energia'!H8394,0)</f>
        <v>552.83165625505092</v>
      </c>
      <c r="J8394">
        <f>'Approvvigionamento energia'!A8394+'Approvvigionamento energia'!B8394+'Approvvigionamento energia'!I8394</f>
        <v>742.33165625505092</v>
      </c>
      <c r="K8394">
        <f>IF(MIN(LCOH!$C$18,J8394)&gt;=$P$48*LCOH!$C$18, MIN(LCOH!$C$18,J8394),0)</f>
        <v>742.33165625505092</v>
      </c>
      <c r="L8394">
        <f t="shared" si="263"/>
        <v>0</v>
      </c>
      <c r="M8394">
        <f>K8394/LCOH!$C$18</f>
        <v>0.4948877708367006</v>
      </c>
      <c r="N8394">
        <f>K8394/LCOH!$C$34</f>
        <v>14.303114764066493</v>
      </c>
    </row>
    <row r="8395" spans="1:14" x14ac:dyDescent="0.35">
      <c r="A8395">
        <f>'Profilo fotovoltaico'!B8397*LCOH!$C$20</f>
        <v>0</v>
      </c>
      <c r="B8395">
        <f>'Profilo eolico'!B8397*LCOH!$C$21</f>
        <v>192.39999999999998</v>
      </c>
      <c r="C8395">
        <f>$P$35*'Profilo fotovoltaico'!B8397</f>
        <v>0</v>
      </c>
      <c r="D8395">
        <f>$Q$37*'Profilo eolico'!B8397</f>
        <v>1122.5837537041878</v>
      </c>
      <c r="E8395">
        <f>$P$39*'Profilo fotovoltaico'!B8397+'Approvvigionamento energia'!$Q$39*'Profilo eolico'!B8397</f>
        <v>841.93781527814076</v>
      </c>
      <c r="F8395">
        <f>$P$41*'Profilo fotovoltaico'!B8397+'Approvvigionamento energia'!$Q$41*'Profilo eolico'!B8397</f>
        <v>561.29187685209388</v>
      </c>
      <c r="G8395">
        <f>$P$43*'Profilo fotovoltaico'!B8397+'Approvvigionamento energia'!$Q$43*'Profilo eolico'!B8397</f>
        <v>280.64593842604694</v>
      </c>
      <c r="H8395">
        <f t="shared" si="262"/>
        <v>1138.4335154826958</v>
      </c>
      <c r="I8395">
        <f>IF(LCOH!$C$28=Menu!$A$1,'Approvvigionamento energia'!C8395,0)+IF(LCOH!$C$28=Menu!$A$2,'Approvvigionamento energia'!D8395,0)+IF(LCOH!$C$28=Menu!$A$3,'Approvvigionamento energia'!E8395,0)+IF(LCOH!$C$28=Menu!$A$4,'Approvvigionamento energia'!F8395,0)+IF(LCOH!$C$28=Menu!$A$5,'Approvvigionamento energia'!G8395,0)+IF(LCOH!$C$28=Menu!$A$6,'Approvvigionamento energia'!H8395,0)</f>
        <v>561.29187685209388</v>
      </c>
      <c r="J8395">
        <f>'Approvvigionamento energia'!A8395+'Approvvigionamento energia'!B8395+'Approvvigionamento energia'!I8395</f>
        <v>753.69187685209386</v>
      </c>
      <c r="K8395">
        <f>IF(MIN(LCOH!$C$18,J8395)&gt;=$P$48*LCOH!$C$18, MIN(LCOH!$C$18,J8395),0)</f>
        <v>753.69187685209386</v>
      </c>
      <c r="L8395">
        <f t="shared" si="263"/>
        <v>0</v>
      </c>
      <c r="M8395">
        <f>K8395/LCOH!$C$18</f>
        <v>0.50246125123472929</v>
      </c>
      <c r="N8395">
        <f>K8395/LCOH!$C$34</f>
        <v>14.522001480772522</v>
      </c>
    </row>
    <row r="8396" spans="1:14" x14ac:dyDescent="0.35">
      <c r="A8396">
        <f>'Profilo fotovoltaico'!B8398*LCOH!$C$20</f>
        <v>0</v>
      </c>
      <c r="B8396">
        <f>'Profilo eolico'!B8398*LCOH!$C$21</f>
        <v>185.9</v>
      </c>
      <c r="C8396">
        <f>$P$35*'Profilo fotovoltaico'!B8398</f>
        <v>0</v>
      </c>
      <c r="D8396">
        <f>$Q$37*'Profilo eolico'!B8398</f>
        <v>1084.6586268898573</v>
      </c>
      <c r="E8396">
        <f>$P$39*'Profilo fotovoltaico'!B8398+'Approvvigionamento energia'!$Q$39*'Profilo eolico'!B8398</f>
        <v>813.49397016739294</v>
      </c>
      <c r="F8396">
        <f>$P$41*'Profilo fotovoltaico'!B8398+'Approvvigionamento energia'!$Q$41*'Profilo eolico'!B8398</f>
        <v>542.32931344492863</v>
      </c>
      <c r="G8396">
        <f>$P$43*'Profilo fotovoltaico'!B8398+'Approvvigionamento energia'!$Q$43*'Profilo eolico'!B8398</f>
        <v>271.16465672246431</v>
      </c>
      <c r="H8396">
        <f t="shared" si="262"/>
        <v>1138.4335154826958</v>
      </c>
      <c r="I8396">
        <f>IF(LCOH!$C$28=Menu!$A$1,'Approvvigionamento energia'!C8396,0)+IF(LCOH!$C$28=Menu!$A$2,'Approvvigionamento energia'!D8396,0)+IF(LCOH!$C$28=Menu!$A$3,'Approvvigionamento energia'!E8396,0)+IF(LCOH!$C$28=Menu!$A$4,'Approvvigionamento energia'!F8396,0)+IF(LCOH!$C$28=Menu!$A$5,'Approvvigionamento energia'!G8396,0)+IF(LCOH!$C$28=Menu!$A$6,'Approvvigionamento energia'!H8396,0)</f>
        <v>542.32931344492863</v>
      </c>
      <c r="J8396">
        <f>'Approvvigionamento energia'!A8396+'Approvvigionamento energia'!B8396+'Approvvigionamento energia'!I8396</f>
        <v>728.22931344492861</v>
      </c>
      <c r="K8396">
        <f>IF(MIN(LCOH!$C$18,J8396)&gt;=$P$48*LCOH!$C$18, MIN(LCOH!$C$18,J8396),0)</f>
        <v>728.22931344492861</v>
      </c>
      <c r="L8396">
        <f t="shared" si="263"/>
        <v>0</v>
      </c>
      <c r="M8396">
        <f>K8396/LCOH!$C$18</f>
        <v>0.48548620896328576</v>
      </c>
      <c r="N8396">
        <f>K8396/LCOH!$C$34</f>
        <v>14.031393322638317</v>
      </c>
    </row>
    <row r="8397" spans="1:14" x14ac:dyDescent="0.35">
      <c r="A8397">
        <f>'Profilo fotovoltaico'!B8399*LCOH!$C$20</f>
        <v>0</v>
      </c>
      <c r="B8397">
        <f>'Profilo eolico'!B8399*LCOH!$C$21</f>
        <v>175.9</v>
      </c>
      <c r="C8397">
        <f>$P$35*'Profilo fotovoltaico'!B8399</f>
        <v>0</v>
      </c>
      <c r="D8397">
        <f>$Q$37*'Profilo eolico'!B8399</f>
        <v>1026.3122779447331</v>
      </c>
      <c r="E8397">
        <f>$P$39*'Profilo fotovoltaico'!B8399+'Approvvigionamento energia'!$Q$39*'Profilo eolico'!B8399</f>
        <v>769.7342084585498</v>
      </c>
      <c r="F8397">
        <f>$P$41*'Profilo fotovoltaico'!B8399+'Approvvigionamento energia'!$Q$41*'Profilo eolico'!B8399</f>
        <v>513.15613897236653</v>
      </c>
      <c r="G8397">
        <f>$P$43*'Profilo fotovoltaico'!B8399+'Approvvigionamento energia'!$Q$43*'Profilo eolico'!B8399</f>
        <v>256.57806948618327</v>
      </c>
      <c r="H8397">
        <f t="shared" si="262"/>
        <v>1138.4335154826958</v>
      </c>
      <c r="I8397">
        <f>IF(LCOH!$C$28=Menu!$A$1,'Approvvigionamento energia'!C8397,0)+IF(LCOH!$C$28=Menu!$A$2,'Approvvigionamento energia'!D8397,0)+IF(LCOH!$C$28=Menu!$A$3,'Approvvigionamento energia'!E8397,0)+IF(LCOH!$C$28=Menu!$A$4,'Approvvigionamento energia'!F8397,0)+IF(LCOH!$C$28=Menu!$A$5,'Approvvigionamento energia'!G8397,0)+IF(LCOH!$C$28=Menu!$A$6,'Approvvigionamento energia'!H8397,0)</f>
        <v>513.15613897236653</v>
      </c>
      <c r="J8397">
        <f>'Approvvigionamento energia'!A8397+'Approvvigionamento energia'!B8397+'Approvvigionamento energia'!I8397</f>
        <v>689.05613897236651</v>
      </c>
      <c r="K8397">
        <f>IF(MIN(LCOH!$C$18,J8397)&gt;=$P$48*LCOH!$C$18, MIN(LCOH!$C$18,J8397),0)</f>
        <v>689.05613897236651</v>
      </c>
      <c r="L8397">
        <f t="shared" si="263"/>
        <v>0</v>
      </c>
      <c r="M8397">
        <f>K8397/LCOH!$C$18</f>
        <v>0.459370759314911</v>
      </c>
      <c r="N8397">
        <f>K8397/LCOH!$C$34</f>
        <v>13.276611540893382</v>
      </c>
    </row>
    <row r="8398" spans="1:14" x14ac:dyDescent="0.35">
      <c r="A8398">
        <f>'Profilo fotovoltaico'!B8400*LCOH!$C$20</f>
        <v>0</v>
      </c>
      <c r="B8398">
        <f>'Profilo eolico'!B8400*LCOH!$C$21</f>
        <v>164.6</v>
      </c>
      <c r="C8398">
        <f>$P$35*'Profilo fotovoltaico'!B8400</f>
        <v>0</v>
      </c>
      <c r="D8398">
        <f>$Q$37*'Profilo eolico'!B8400</f>
        <v>960.3809036367428</v>
      </c>
      <c r="E8398">
        <f>$P$39*'Profilo fotovoltaico'!B8400+'Approvvigionamento energia'!$Q$39*'Profilo eolico'!B8400</f>
        <v>720.28567772755707</v>
      </c>
      <c r="F8398">
        <f>$P$41*'Profilo fotovoltaico'!B8400+'Approvvigionamento energia'!$Q$41*'Profilo eolico'!B8400</f>
        <v>480.1904518183714</v>
      </c>
      <c r="G8398">
        <f>$P$43*'Profilo fotovoltaico'!B8400+'Approvvigionamento energia'!$Q$43*'Profilo eolico'!B8400</f>
        <v>240.0952259091857</v>
      </c>
      <c r="H8398">
        <f t="shared" si="262"/>
        <v>1138.4335154826958</v>
      </c>
      <c r="I8398">
        <f>IF(LCOH!$C$28=Menu!$A$1,'Approvvigionamento energia'!C8398,0)+IF(LCOH!$C$28=Menu!$A$2,'Approvvigionamento energia'!D8398,0)+IF(LCOH!$C$28=Menu!$A$3,'Approvvigionamento energia'!E8398,0)+IF(LCOH!$C$28=Menu!$A$4,'Approvvigionamento energia'!F8398,0)+IF(LCOH!$C$28=Menu!$A$5,'Approvvigionamento energia'!G8398,0)+IF(LCOH!$C$28=Menu!$A$6,'Approvvigionamento energia'!H8398,0)</f>
        <v>480.1904518183714</v>
      </c>
      <c r="J8398">
        <f>'Approvvigionamento energia'!A8398+'Approvvigionamento energia'!B8398+'Approvvigionamento energia'!I8398</f>
        <v>644.79045181837137</v>
      </c>
      <c r="K8398">
        <f>IF(MIN(LCOH!$C$18,J8398)&gt;=$P$48*LCOH!$C$18, MIN(LCOH!$C$18,J8398),0)</f>
        <v>644.79045181837137</v>
      </c>
      <c r="L8398">
        <f t="shared" si="263"/>
        <v>0</v>
      </c>
      <c r="M8398">
        <f>K8398/LCOH!$C$18</f>
        <v>0.42986030121224755</v>
      </c>
      <c r="N8398">
        <f>K8398/LCOH!$C$34</f>
        <v>12.423708127521607</v>
      </c>
    </row>
    <row r="8399" spans="1:14" x14ac:dyDescent="0.35">
      <c r="A8399">
        <f>'Profilo fotovoltaico'!B8401*LCOH!$C$20</f>
        <v>0</v>
      </c>
      <c r="B8399">
        <f>'Profilo eolico'!B8401*LCOH!$C$21</f>
        <v>152.10000000000002</v>
      </c>
      <c r="C8399">
        <f>$P$35*'Profilo fotovoltaico'!B8401</f>
        <v>0</v>
      </c>
      <c r="D8399">
        <f>$Q$37*'Profilo eolico'!B8401</f>
        <v>887.44796745533779</v>
      </c>
      <c r="E8399">
        <f>$P$39*'Profilo fotovoltaico'!B8401+'Approvvigionamento energia'!$Q$39*'Profilo eolico'!B8401</f>
        <v>665.58597559150326</v>
      </c>
      <c r="F8399">
        <f>$P$41*'Profilo fotovoltaico'!B8401+'Approvvigionamento energia'!$Q$41*'Profilo eolico'!B8401</f>
        <v>443.72398372766889</v>
      </c>
      <c r="G8399">
        <f>$P$43*'Profilo fotovoltaico'!B8401+'Approvvigionamento energia'!$Q$43*'Profilo eolico'!B8401</f>
        <v>221.86199186383445</v>
      </c>
      <c r="H8399">
        <f t="shared" si="262"/>
        <v>1138.4335154826958</v>
      </c>
      <c r="I8399">
        <f>IF(LCOH!$C$28=Menu!$A$1,'Approvvigionamento energia'!C8399,0)+IF(LCOH!$C$28=Menu!$A$2,'Approvvigionamento energia'!D8399,0)+IF(LCOH!$C$28=Menu!$A$3,'Approvvigionamento energia'!E8399,0)+IF(LCOH!$C$28=Menu!$A$4,'Approvvigionamento energia'!F8399,0)+IF(LCOH!$C$28=Menu!$A$5,'Approvvigionamento energia'!G8399,0)+IF(LCOH!$C$28=Menu!$A$6,'Approvvigionamento energia'!H8399,0)</f>
        <v>443.72398372766889</v>
      </c>
      <c r="J8399">
        <f>'Approvvigionamento energia'!A8399+'Approvvigionamento energia'!B8399+'Approvvigionamento energia'!I8399</f>
        <v>595.82398372766897</v>
      </c>
      <c r="K8399">
        <f>IF(MIN(LCOH!$C$18,J8399)&gt;=$P$48*LCOH!$C$18, MIN(LCOH!$C$18,J8399),0)</f>
        <v>595.82398372766897</v>
      </c>
      <c r="L8399">
        <f t="shared" si="263"/>
        <v>0</v>
      </c>
      <c r="M8399">
        <f>K8399/LCOH!$C$18</f>
        <v>0.3972159891517793</v>
      </c>
      <c r="N8399">
        <f>K8399/LCOH!$C$34</f>
        <v>11.480230900340443</v>
      </c>
    </row>
    <row r="8400" spans="1:14" x14ac:dyDescent="0.35">
      <c r="A8400">
        <f>'Profilo fotovoltaico'!B8402*LCOH!$C$20</f>
        <v>0</v>
      </c>
      <c r="B8400">
        <f>'Profilo eolico'!B8402*LCOH!$C$21</f>
        <v>145.5</v>
      </c>
      <c r="C8400">
        <f>$P$35*'Profilo fotovoltaico'!B8402</f>
        <v>0</v>
      </c>
      <c r="D8400">
        <f>$Q$37*'Profilo eolico'!B8402</f>
        <v>848.93937715155573</v>
      </c>
      <c r="E8400">
        <f>$P$39*'Profilo fotovoltaico'!B8402+'Approvvigionamento energia'!$Q$39*'Profilo eolico'!B8402</f>
        <v>636.70453286366671</v>
      </c>
      <c r="F8400">
        <f>$P$41*'Profilo fotovoltaico'!B8402+'Approvvigionamento energia'!$Q$41*'Profilo eolico'!B8402</f>
        <v>424.46968857577787</v>
      </c>
      <c r="G8400">
        <f>$P$43*'Profilo fotovoltaico'!B8402+'Approvvigionamento energia'!$Q$43*'Profilo eolico'!B8402</f>
        <v>212.23484428788893</v>
      </c>
      <c r="H8400">
        <f t="shared" si="262"/>
        <v>1138.4335154826958</v>
      </c>
      <c r="I8400">
        <f>IF(LCOH!$C$28=Menu!$A$1,'Approvvigionamento energia'!C8400,0)+IF(LCOH!$C$28=Menu!$A$2,'Approvvigionamento energia'!D8400,0)+IF(LCOH!$C$28=Menu!$A$3,'Approvvigionamento energia'!E8400,0)+IF(LCOH!$C$28=Menu!$A$4,'Approvvigionamento energia'!F8400,0)+IF(LCOH!$C$28=Menu!$A$5,'Approvvigionamento energia'!G8400,0)+IF(LCOH!$C$28=Menu!$A$6,'Approvvigionamento energia'!H8400,0)</f>
        <v>424.46968857577787</v>
      </c>
      <c r="J8400">
        <f>'Approvvigionamento energia'!A8400+'Approvvigionamento energia'!B8400+'Approvvigionamento energia'!I8400</f>
        <v>569.96968857577781</v>
      </c>
      <c r="K8400">
        <f>IF(MIN(LCOH!$C$18,J8400)&gt;=$P$48*LCOH!$C$18, MIN(LCOH!$C$18,J8400),0)</f>
        <v>569.96968857577781</v>
      </c>
      <c r="L8400">
        <f t="shared" si="263"/>
        <v>0</v>
      </c>
      <c r="M8400">
        <f>K8400/LCOH!$C$18</f>
        <v>0.37997979238385188</v>
      </c>
      <c r="N8400">
        <f>K8400/LCOH!$C$34</f>
        <v>10.982074924388783</v>
      </c>
    </row>
    <row r="8401" spans="1:14" x14ac:dyDescent="0.35">
      <c r="A8401">
        <f>'Profilo fotovoltaico'!B8403*LCOH!$C$20</f>
        <v>0</v>
      </c>
      <c r="B8401">
        <f>'Profilo eolico'!B8403*LCOH!$C$21</f>
        <v>143.80000000000001</v>
      </c>
      <c r="C8401">
        <f>$P$35*'Profilo fotovoltaico'!B8403</f>
        <v>0</v>
      </c>
      <c r="D8401">
        <f>$Q$37*'Profilo eolico'!B8403</f>
        <v>839.02049783088478</v>
      </c>
      <c r="E8401">
        <f>$P$39*'Profilo fotovoltaico'!B8403+'Approvvigionamento energia'!$Q$39*'Profilo eolico'!B8403</f>
        <v>629.26537337316358</v>
      </c>
      <c r="F8401">
        <f>$P$41*'Profilo fotovoltaico'!B8403+'Approvvigionamento energia'!$Q$41*'Profilo eolico'!B8403</f>
        <v>419.51024891544239</v>
      </c>
      <c r="G8401">
        <f>$P$43*'Profilo fotovoltaico'!B8403+'Approvvigionamento energia'!$Q$43*'Profilo eolico'!B8403</f>
        <v>209.75512445772119</v>
      </c>
      <c r="H8401">
        <f t="shared" si="262"/>
        <v>1138.4335154826958</v>
      </c>
      <c r="I8401">
        <f>IF(LCOH!$C$28=Menu!$A$1,'Approvvigionamento energia'!C8401,0)+IF(LCOH!$C$28=Menu!$A$2,'Approvvigionamento energia'!D8401,0)+IF(LCOH!$C$28=Menu!$A$3,'Approvvigionamento energia'!E8401,0)+IF(LCOH!$C$28=Menu!$A$4,'Approvvigionamento energia'!F8401,0)+IF(LCOH!$C$28=Menu!$A$5,'Approvvigionamento energia'!G8401,0)+IF(LCOH!$C$28=Menu!$A$6,'Approvvigionamento energia'!H8401,0)</f>
        <v>419.51024891544239</v>
      </c>
      <c r="J8401">
        <f>'Approvvigionamento energia'!A8401+'Approvvigionamento energia'!B8401+'Approvvigionamento energia'!I8401</f>
        <v>563.31024891544234</v>
      </c>
      <c r="K8401">
        <f>IF(MIN(LCOH!$C$18,J8401)&gt;=$P$48*LCOH!$C$18, MIN(LCOH!$C$18,J8401),0)</f>
        <v>563.31024891544234</v>
      </c>
      <c r="L8401">
        <f t="shared" si="263"/>
        <v>0</v>
      </c>
      <c r="M8401">
        <f>K8401/LCOH!$C$18</f>
        <v>0.37554016594362821</v>
      </c>
      <c r="N8401">
        <f>K8401/LCOH!$C$34</f>
        <v>10.853762021492146</v>
      </c>
    </row>
    <row r="8402" spans="1:14" x14ac:dyDescent="0.35">
      <c r="A8402">
        <f>'Profilo fotovoltaico'!B8404*LCOH!$C$20</f>
        <v>0</v>
      </c>
      <c r="B8402">
        <f>'Profilo eolico'!B8404*LCOH!$C$21</f>
        <v>146.19999999999999</v>
      </c>
      <c r="C8402">
        <f>$P$35*'Profilo fotovoltaico'!B8404</f>
        <v>0</v>
      </c>
      <c r="D8402">
        <f>$Q$37*'Profilo eolico'!B8404</f>
        <v>853.02362157771449</v>
      </c>
      <c r="E8402">
        <f>$P$39*'Profilo fotovoltaico'!B8404+'Approvvigionamento energia'!$Q$39*'Profilo eolico'!B8404</f>
        <v>639.76771618328576</v>
      </c>
      <c r="F8402">
        <f>$P$41*'Profilo fotovoltaico'!B8404+'Approvvigionamento energia'!$Q$41*'Profilo eolico'!B8404</f>
        <v>426.51181078885725</v>
      </c>
      <c r="G8402">
        <f>$P$43*'Profilo fotovoltaico'!B8404+'Approvvigionamento energia'!$Q$43*'Profilo eolico'!B8404</f>
        <v>213.25590539442862</v>
      </c>
      <c r="H8402">
        <f t="shared" si="262"/>
        <v>1138.4335154826958</v>
      </c>
      <c r="I8402">
        <f>IF(LCOH!$C$28=Menu!$A$1,'Approvvigionamento energia'!C8402,0)+IF(LCOH!$C$28=Menu!$A$2,'Approvvigionamento energia'!D8402,0)+IF(LCOH!$C$28=Menu!$A$3,'Approvvigionamento energia'!E8402,0)+IF(LCOH!$C$28=Menu!$A$4,'Approvvigionamento energia'!F8402,0)+IF(LCOH!$C$28=Menu!$A$5,'Approvvigionamento energia'!G8402,0)+IF(LCOH!$C$28=Menu!$A$6,'Approvvigionamento energia'!H8402,0)</f>
        <v>426.51181078885725</v>
      </c>
      <c r="J8402">
        <f>'Approvvigionamento energia'!A8402+'Approvvigionamento energia'!B8402+'Approvvigionamento energia'!I8402</f>
        <v>572.71181078885729</v>
      </c>
      <c r="K8402">
        <f>IF(MIN(LCOH!$C$18,J8402)&gt;=$P$48*LCOH!$C$18, MIN(LCOH!$C$18,J8402),0)</f>
        <v>572.71181078885729</v>
      </c>
      <c r="L8402">
        <f t="shared" si="263"/>
        <v>0</v>
      </c>
      <c r="M8402">
        <f>K8402/LCOH!$C$18</f>
        <v>0.3818078738592382</v>
      </c>
      <c r="N8402">
        <f>K8402/LCOH!$C$34</f>
        <v>11.034909649110931</v>
      </c>
    </row>
    <row r="8403" spans="1:14" x14ac:dyDescent="0.35">
      <c r="A8403">
        <f>'Profilo fotovoltaico'!B8405*LCOH!$C$20</f>
        <v>0</v>
      </c>
      <c r="B8403">
        <f>'Profilo eolico'!B8405*LCOH!$C$21</f>
        <v>151.5</v>
      </c>
      <c r="C8403">
        <f>$P$35*'Profilo fotovoltaico'!B8405</f>
        <v>0</v>
      </c>
      <c r="D8403">
        <f>$Q$37*'Profilo eolico'!B8405</f>
        <v>883.94718651863025</v>
      </c>
      <c r="E8403">
        <f>$P$39*'Profilo fotovoltaico'!B8405+'Approvvigionamento energia'!$Q$39*'Profilo eolico'!B8405</f>
        <v>662.9603898889726</v>
      </c>
      <c r="F8403">
        <f>$P$41*'Profilo fotovoltaico'!B8405+'Approvvigionamento energia'!$Q$41*'Profilo eolico'!B8405</f>
        <v>441.97359325931512</v>
      </c>
      <c r="G8403">
        <f>$P$43*'Profilo fotovoltaico'!B8405+'Approvvigionamento energia'!$Q$43*'Profilo eolico'!B8405</f>
        <v>220.98679662965756</v>
      </c>
      <c r="H8403">
        <f t="shared" si="262"/>
        <v>1138.4335154826958</v>
      </c>
      <c r="I8403">
        <f>IF(LCOH!$C$28=Menu!$A$1,'Approvvigionamento energia'!C8403,0)+IF(LCOH!$C$28=Menu!$A$2,'Approvvigionamento energia'!D8403,0)+IF(LCOH!$C$28=Menu!$A$3,'Approvvigionamento energia'!E8403,0)+IF(LCOH!$C$28=Menu!$A$4,'Approvvigionamento energia'!F8403,0)+IF(LCOH!$C$28=Menu!$A$5,'Approvvigionamento energia'!G8403,0)+IF(LCOH!$C$28=Menu!$A$6,'Approvvigionamento energia'!H8403,0)</f>
        <v>441.97359325931512</v>
      </c>
      <c r="J8403">
        <f>'Approvvigionamento energia'!A8403+'Approvvigionamento energia'!B8403+'Approvvigionamento energia'!I8403</f>
        <v>593.47359325931507</v>
      </c>
      <c r="K8403">
        <f>IF(MIN(LCOH!$C$18,J8403)&gt;=$P$48*LCOH!$C$18, MIN(LCOH!$C$18,J8403),0)</f>
        <v>593.47359325931507</v>
      </c>
      <c r="L8403">
        <f t="shared" si="263"/>
        <v>0</v>
      </c>
      <c r="M8403">
        <f>K8403/LCOH!$C$18</f>
        <v>0.39564906217287671</v>
      </c>
      <c r="N8403">
        <f>K8403/LCOH!$C$34</f>
        <v>11.434943993435743</v>
      </c>
    </row>
    <row r="8404" spans="1:14" x14ac:dyDescent="0.35">
      <c r="A8404">
        <f>'Profilo fotovoltaico'!B8406*LCOH!$C$20</f>
        <v>0</v>
      </c>
      <c r="B8404">
        <f>'Profilo eolico'!B8406*LCOH!$C$21</f>
        <v>152.69999999999999</v>
      </c>
      <c r="C8404">
        <f>$P$35*'Profilo fotovoltaico'!B8406</f>
        <v>0</v>
      </c>
      <c r="D8404">
        <f>$Q$37*'Profilo eolico'!B8406</f>
        <v>890.94874839204522</v>
      </c>
      <c r="E8404">
        <f>$P$39*'Profilo fotovoltaico'!B8406+'Approvvigionamento energia'!$Q$39*'Profilo eolico'!B8406</f>
        <v>668.2115612940338</v>
      </c>
      <c r="F8404">
        <f>$P$41*'Profilo fotovoltaico'!B8406+'Approvvigionamento energia'!$Q$41*'Profilo eolico'!B8406</f>
        <v>445.47437419602261</v>
      </c>
      <c r="G8404">
        <f>$P$43*'Profilo fotovoltaico'!B8406+'Approvvigionamento energia'!$Q$43*'Profilo eolico'!B8406</f>
        <v>222.7371870980113</v>
      </c>
      <c r="H8404">
        <f t="shared" si="262"/>
        <v>1138.4335154826958</v>
      </c>
      <c r="I8404">
        <f>IF(LCOH!$C$28=Menu!$A$1,'Approvvigionamento energia'!C8404,0)+IF(LCOH!$C$28=Menu!$A$2,'Approvvigionamento energia'!D8404,0)+IF(LCOH!$C$28=Menu!$A$3,'Approvvigionamento energia'!E8404,0)+IF(LCOH!$C$28=Menu!$A$4,'Approvvigionamento energia'!F8404,0)+IF(LCOH!$C$28=Menu!$A$5,'Approvvigionamento energia'!G8404,0)+IF(LCOH!$C$28=Menu!$A$6,'Approvvigionamento energia'!H8404,0)</f>
        <v>445.47437419602261</v>
      </c>
      <c r="J8404">
        <f>'Approvvigionamento energia'!A8404+'Approvvigionamento energia'!B8404+'Approvvigionamento energia'!I8404</f>
        <v>598.17437419602265</v>
      </c>
      <c r="K8404">
        <f>IF(MIN(LCOH!$C$18,J8404)&gt;=$P$48*LCOH!$C$18, MIN(LCOH!$C$18,J8404),0)</f>
        <v>598.17437419602265</v>
      </c>
      <c r="L8404">
        <f t="shared" si="263"/>
        <v>0</v>
      </c>
      <c r="M8404">
        <f>K8404/LCOH!$C$18</f>
        <v>0.39878291613068179</v>
      </c>
      <c r="N8404">
        <f>K8404/LCOH!$C$34</f>
        <v>11.525517807245139</v>
      </c>
    </row>
    <row r="8405" spans="1:14" x14ac:dyDescent="0.35">
      <c r="A8405">
        <f>'Profilo fotovoltaico'!B8407*LCOH!$C$20</f>
        <v>0</v>
      </c>
      <c r="B8405">
        <f>'Profilo eolico'!B8407*LCOH!$C$21</f>
        <v>152.5</v>
      </c>
      <c r="C8405">
        <f>$P$35*'Profilo fotovoltaico'!B8407</f>
        <v>0</v>
      </c>
      <c r="D8405">
        <f>$Q$37*'Profilo eolico'!B8407</f>
        <v>889.78182141314267</v>
      </c>
      <c r="E8405">
        <f>$P$39*'Profilo fotovoltaico'!B8407+'Approvvigionamento energia'!$Q$39*'Profilo eolico'!B8407</f>
        <v>667.33636605985691</v>
      </c>
      <c r="F8405">
        <f>$P$41*'Profilo fotovoltaico'!B8407+'Approvvigionamento energia'!$Q$41*'Profilo eolico'!B8407</f>
        <v>444.89091070657133</v>
      </c>
      <c r="G8405">
        <f>$P$43*'Profilo fotovoltaico'!B8407+'Approvvigionamento energia'!$Q$43*'Profilo eolico'!B8407</f>
        <v>222.44545535328567</v>
      </c>
      <c r="H8405">
        <f t="shared" si="262"/>
        <v>1138.4335154826958</v>
      </c>
      <c r="I8405">
        <f>IF(LCOH!$C$28=Menu!$A$1,'Approvvigionamento energia'!C8405,0)+IF(LCOH!$C$28=Menu!$A$2,'Approvvigionamento energia'!D8405,0)+IF(LCOH!$C$28=Menu!$A$3,'Approvvigionamento energia'!E8405,0)+IF(LCOH!$C$28=Menu!$A$4,'Approvvigionamento energia'!F8405,0)+IF(LCOH!$C$28=Menu!$A$5,'Approvvigionamento energia'!G8405,0)+IF(LCOH!$C$28=Menu!$A$6,'Approvvigionamento energia'!H8405,0)</f>
        <v>444.89091070657133</v>
      </c>
      <c r="J8405">
        <f>'Approvvigionamento energia'!A8405+'Approvvigionamento energia'!B8405+'Approvvigionamento energia'!I8405</f>
        <v>597.39091070657128</v>
      </c>
      <c r="K8405">
        <f>IF(MIN(LCOH!$C$18,J8405)&gt;=$P$48*LCOH!$C$18, MIN(LCOH!$C$18,J8405),0)</f>
        <v>597.39091070657128</v>
      </c>
      <c r="L8405">
        <f t="shared" si="263"/>
        <v>0</v>
      </c>
      <c r="M8405">
        <f>K8405/LCOH!$C$18</f>
        <v>0.39826060713771416</v>
      </c>
      <c r="N8405">
        <f>K8405/LCOH!$C$34</f>
        <v>11.510422171610237</v>
      </c>
    </row>
    <row r="8406" spans="1:14" x14ac:dyDescent="0.35">
      <c r="A8406">
        <f>'Profilo fotovoltaico'!B8408*LCOH!$C$20</f>
        <v>0</v>
      </c>
      <c r="B8406">
        <f>'Profilo eolico'!B8408*LCOH!$C$21</f>
        <v>157.5</v>
      </c>
      <c r="C8406">
        <f>$P$35*'Profilo fotovoltaico'!B8408</f>
        <v>0</v>
      </c>
      <c r="D8406">
        <f>$Q$37*'Profilo eolico'!B8408</f>
        <v>918.95499588570476</v>
      </c>
      <c r="E8406">
        <f>$P$39*'Profilo fotovoltaico'!B8408+'Approvvigionamento energia'!$Q$39*'Profilo eolico'!B8408</f>
        <v>689.21624691427849</v>
      </c>
      <c r="F8406">
        <f>$P$41*'Profilo fotovoltaico'!B8408+'Approvvigionamento energia'!$Q$41*'Profilo eolico'!B8408</f>
        <v>459.47749794285238</v>
      </c>
      <c r="G8406">
        <f>$P$43*'Profilo fotovoltaico'!B8408+'Approvvigionamento energia'!$Q$43*'Profilo eolico'!B8408</f>
        <v>229.73874897142619</v>
      </c>
      <c r="H8406">
        <f t="shared" si="262"/>
        <v>1138.4335154826958</v>
      </c>
      <c r="I8406">
        <f>IF(LCOH!$C$28=Menu!$A$1,'Approvvigionamento energia'!C8406,0)+IF(LCOH!$C$28=Menu!$A$2,'Approvvigionamento energia'!D8406,0)+IF(LCOH!$C$28=Menu!$A$3,'Approvvigionamento energia'!E8406,0)+IF(LCOH!$C$28=Menu!$A$4,'Approvvigionamento energia'!F8406,0)+IF(LCOH!$C$28=Menu!$A$5,'Approvvigionamento energia'!G8406,0)+IF(LCOH!$C$28=Menu!$A$6,'Approvvigionamento energia'!H8406,0)</f>
        <v>459.47749794285238</v>
      </c>
      <c r="J8406">
        <f>'Approvvigionamento energia'!A8406+'Approvvigionamento energia'!B8406+'Approvvigionamento energia'!I8406</f>
        <v>616.97749794285232</v>
      </c>
      <c r="K8406">
        <f>IF(MIN(LCOH!$C$18,J8406)&gt;=$P$48*LCOH!$C$18, MIN(LCOH!$C$18,J8406),0)</f>
        <v>616.97749794285232</v>
      </c>
      <c r="L8406">
        <f t="shared" si="263"/>
        <v>0</v>
      </c>
      <c r="M8406">
        <f>K8406/LCOH!$C$18</f>
        <v>0.41131833196190154</v>
      </c>
      <c r="N8406">
        <f>K8406/LCOH!$C$34</f>
        <v>11.887813062482705</v>
      </c>
    </row>
    <row r="8407" spans="1:14" x14ac:dyDescent="0.35">
      <c r="A8407">
        <f>'Profilo fotovoltaico'!B8409*LCOH!$C$20</f>
        <v>0</v>
      </c>
      <c r="B8407">
        <f>'Profilo eolico'!B8409*LCOH!$C$21</f>
        <v>172.5</v>
      </c>
      <c r="C8407">
        <f>$P$35*'Profilo fotovoltaico'!B8409</f>
        <v>0</v>
      </c>
      <c r="D8407">
        <f>$Q$37*'Profilo eolico'!B8409</f>
        <v>1006.4745193033908</v>
      </c>
      <c r="E8407">
        <f>$P$39*'Profilo fotovoltaico'!B8409+'Approvvigionamento energia'!$Q$39*'Profilo eolico'!B8409</f>
        <v>754.85588947754309</v>
      </c>
      <c r="F8407">
        <f>$P$41*'Profilo fotovoltaico'!B8409+'Approvvigionamento energia'!$Q$41*'Profilo eolico'!B8409</f>
        <v>503.23725965169541</v>
      </c>
      <c r="G8407">
        <f>$P$43*'Profilo fotovoltaico'!B8409+'Approvvigionamento energia'!$Q$43*'Profilo eolico'!B8409</f>
        <v>251.61862982584771</v>
      </c>
      <c r="H8407">
        <f t="shared" si="262"/>
        <v>1138.4335154826958</v>
      </c>
      <c r="I8407">
        <f>IF(LCOH!$C$28=Menu!$A$1,'Approvvigionamento energia'!C8407,0)+IF(LCOH!$C$28=Menu!$A$2,'Approvvigionamento energia'!D8407,0)+IF(LCOH!$C$28=Menu!$A$3,'Approvvigionamento energia'!E8407,0)+IF(LCOH!$C$28=Menu!$A$4,'Approvvigionamento energia'!F8407,0)+IF(LCOH!$C$28=Menu!$A$5,'Approvvigionamento energia'!G8407,0)+IF(LCOH!$C$28=Menu!$A$6,'Approvvigionamento energia'!H8407,0)</f>
        <v>503.23725965169541</v>
      </c>
      <c r="J8407">
        <f>'Approvvigionamento energia'!A8407+'Approvvigionamento energia'!B8407+'Approvvigionamento energia'!I8407</f>
        <v>675.73725965169547</v>
      </c>
      <c r="K8407">
        <f>IF(MIN(LCOH!$C$18,J8407)&gt;=$P$48*LCOH!$C$18, MIN(LCOH!$C$18,J8407),0)</f>
        <v>675.73725965169547</v>
      </c>
      <c r="L8407">
        <f t="shared" si="263"/>
        <v>0</v>
      </c>
      <c r="M8407">
        <f>K8407/LCOH!$C$18</f>
        <v>0.45049150643446362</v>
      </c>
      <c r="N8407">
        <f>K8407/LCOH!$C$34</f>
        <v>13.019985735100105</v>
      </c>
    </row>
    <row r="8408" spans="1:14" x14ac:dyDescent="0.35">
      <c r="A8408">
        <f>'Profilo fotovoltaico'!B8410*LCOH!$C$20</f>
        <v>6</v>
      </c>
      <c r="B8408">
        <f>'Profilo eolico'!B8410*LCOH!$C$21</f>
        <v>187.4</v>
      </c>
      <c r="C8408">
        <f>$P$35*'Profilo fotovoltaico'!B8410</f>
        <v>44.127673125732393</v>
      </c>
      <c r="D8408">
        <f>$Q$37*'Profilo eolico'!B8410</f>
        <v>1093.4105792316259</v>
      </c>
      <c r="E8408">
        <f>$P$39*'Profilo fotovoltaico'!B8410+'Approvvigionamento energia'!$Q$39*'Profilo eolico'!B8410</f>
        <v>831.08985270515257</v>
      </c>
      <c r="F8408">
        <f>$P$41*'Profilo fotovoltaico'!B8410+'Approvvigionamento energia'!$Q$41*'Profilo eolico'!B8410</f>
        <v>568.76912617867913</v>
      </c>
      <c r="G8408">
        <f>$P$43*'Profilo fotovoltaico'!B8410+'Approvvigionamento energia'!$Q$43*'Profilo eolico'!B8410</f>
        <v>306.44839965220575</v>
      </c>
      <c r="H8408">
        <f t="shared" si="262"/>
        <v>1138.4335154826958</v>
      </c>
      <c r="I8408">
        <f>IF(LCOH!$C$28=Menu!$A$1,'Approvvigionamento energia'!C8408,0)+IF(LCOH!$C$28=Menu!$A$2,'Approvvigionamento energia'!D8408,0)+IF(LCOH!$C$28=Menu!$A$3,'Approvvigionamento energia'!E8408,0)+IF(LCOH!$C$28=Menu!$A$4,'Approvvigionamento energia'!F8408,0)+IF(LCOH!$C$28=Menu!$A$5,'Approvvigionamento energia'!G8408,0)+IF(LCOH!$C$28=Menu!$A$6,'Approvvigionamento energia'!H8408,0)</f>
        <v>568.76912617867913</v>
      </c>
      <c r="J8408">
        <f>'Approvvigionamento energia'!A8408+'Approvvigionamento energia'!B8408+'Approvvigionamento energia'!I8408</f>
        <v>762.16912617867911</v>
      </c>
      <c r="K8408">
        <f>IF(MIN(LCOH!$C$18,J8408)&gt;=$P$48*LCOH!$C$18, MIN(LCOH!$C$18,J8408),0)</f>
        <v>762.16912617867911</v>
      </c>
      <c r="L8408">
        <f t="shared" si="263"/>
        <v>0</v>
      </c>
      <c r="M8408">
        <f>K8408/LCOH!$C$18</f>
        <v>0.5081127507857861</v>
      </c>
      <c r="N8408">
        <f>K8408/LCOH!$C$34</f>
        <v>14.685339618086303</v>
      </c>
    </row>
    <row r="8409" spans="1:14" x14ac:dyDescent="0.35">
      <c r="A8409">
        <f>'Profilo fotovoltaico'!B8411*LCOH!$C$20</f>
        <v>80</v>
      </c>
      <c r="B8409">
        <f>'Profilo eolico'!B8411*LCOH!$C$21</f>
        <v>192.3</v>
      </c>
      <c r="C8409">
        <f>$P$35*'Profilo fotovoltaico'!B8411</f>
        <v>588.36897500976522</v>
      </c>
      <c r="D8409">
        <f>$Q$37*'Profilo eolico'!B8411</f>
        <v>1122.0002902147367</v>
      </c>
      <c r="E8409">
        <f>$P$39*'Profilo fotovoltaico'!B8411+'Approvvigionamento energia'!$Q$39*'Profilo eolico'!B8411</f>
        <v>988.59246141349365</v>
      </c>
      <c r="F8409">
        <f>$P$41*'Profilo fotovoltaico'!B8411+'Approvvigionamento energia'!$Q$41*'Profilo eolico'!B8411</f>
        <v>855.18463261225088</v>
      </c>
      <c r="G8409">
        <f>$P$43*'Profilo fotovoltaico'!B8411+'Approvvigionamento energia'!$Q$43*'Profilo eolico'!B8411</f>
        <v>721.77680381100811</v>
      </c>
      <c r="H8409">
        <f t="shared" si="262"/>
        <v>1138.4335154826958</v>
      </c>
      <c r="I8409">
        <f>IF(LCOH!$C$28=Menu!$A$1,'Approvvigionamento energia'!C8409,0)+IF(LCOH!$C$28=Menu!$A$2,'Approvvigionamento energia'!D8409,0)+IF(LCOH!$C$28=Menu!$A$3,'Approvvigionamento energia'!E8409,0)+IF(LCOH!$C$28=Menu!$A$4,'Approvvigionamento energia'!F8409,0)+IF(LCOH!$C$28=Menu!$A$5,'Approvvigionamento energia'!G8409,0)+IF(LCOH!$C$28=Menu!$A$6,'Approvvigionamento energia'!H8409,0)</f>
        <v>855.18463261225088</v>
      </c>
      <c r="J8409">
        <f>'Approvvigionamento energia'!A8409+'Approvvigionamento energia'!B8409+'Approvvigionamento energia'!I8409</f>
        <v>1127.4846326122508</v>
      </c>
      <c r="K8409">
        <f>IF(MIN(LCOH!$C$18,J8409)&gt;=$P$48*LCOH!$C$18, MIN(LCOH!$C$18,J8409),0)</f>
        <v>1127.4846326122508</v>
      </c>
      <c r="L8409">
        <f t="shared" si="263"/>
        <v>0</v>
      </c>
      <c r="M8409">
        <f>K8409/LCOH!$C$18</f>
        <v>0.7516564217415006</v>
      </c>
      <c r="N8409">
        <f>K8409/LCOH!$C$34</f>
        <v>21.724174038771693</v>
      </c>
    </row>
    <row r="8410" spans="1:14" x14ac:dyDescent="0.35">
      <c r="A8410">
        <f>'Profilo fotovoltaico'!B8412*LCOH!$C$20</f>
        <v>208</v>
      </c>
      <c r="B8410">
        <f>'Profilo eolico'!B8412*LCOH!$C$21</f>
        <v>201.8</v>
      </c>
      <c r="C8410">
        <f>$P$35*'Profilo fotovoltaico'!B8412</f>
        <v>1529.7593350253894</v>
      </c>
      <c r="D8410">
        <f>$Q$37*'Profilo eolico'!B8412</f>
        <v>1177.4293217126046</v>
      </c>
      <c r="E8410">
        <f>$P$39*'Profilo fotovoltaico'!B8412+'Approvvigionamento energia'!$Q$39*'Profilo eolico'!B8412</f>
        <v>1265.5118250408007</v>
      </c>
      <c r="F8410">
        <f>$P$41*'Profilo fotovoltaico'!B8412+'Approvvigionamento energia'!$Q$41*'Profilo eolico'!B8412</f>
        <v>1353.5943283689971</v>
      </c>
      <c r="G8410">
        <f>$P$43*'Profilo fotovoltaico'!B8412+'Approvvigionamento energia'!$Q$43*'Profilo eolico'!B8412</f>
        <v>1441.6768316971934</v>
      </c>
      <c r="H8410">
        <f t="shared" si="262"/>
        <v>1138.4335154826958</v>
      </c>
      <c r="I8410">
        <f>IF(LCOH!$C$28=Menu!$A$1,'Approvvigionamento energia'!C8410,0)+IF(LCOH!$C$28=Menu!$A$2,'Approvvigionamento energia'!D8410,0)+IF(LCOH!$C$28=Menu!$A$3,'Approvvigionamento energia'!E8410,0)+IF(LCOH!$C$28=Menu!$A$4,'Approvvigionamento energia'!F8410,0)+IF(LCOH!$C$28=Menu!$A$5,'Approvvigionamento energia'!G8410,0)+IF(LCOH!$C$28=Menu!$A$6,'Approvvigionamento energia'!H8410,0)</f>
        <v>1353.5943283689971</v>
      </c>
      <c r="J8410">
        <f>'Approvvigionamento energia'!A8410+'Approvvigionamento energia'!B8410+'Approvvigionamento energia'!I8410</f>
        <v>1763.3943283689971</v>
      </c>
      <c r="K8410">
        <f>IF(MIN(LCOH!$C$18,J8410)&gt;=$P$48*LCOH!$C$18, MIN(LCOH!$C$18,J8410),0)</f>
        <v>1500</v>
      </c>
      <c r="L8410">
        <f t="shared" si="263"/>
        <v>263.39432836899709</v>
      </c>
      <c r="M8410">
        <f>K8410/LCOH!$C$18</f>
        <v>1</v>
      </c>
      <c r="N8410">
        <f>K8410/LCOH!$C$34</f>
        <v>28.901734104046245</v>
      </c>
    </row>
    <row r="8411" spans="1:14" x14ac:dyDescent="0.35">
      <c r="A8411">
        <f>'Profilo fotovoltaico'!B8413*LCOH!$C$20</f>
        <v>319</v>
      </c>
      <c r="B8411">
        <f>'Profilo eolico'!B8413*LCOH!$C$21</f>
        <v>261</v>
      </c>
      <c r="C8411">
        <f>$P$35*'Profilo fotovoltaico'!B8413</f>
        <v>2346.1212878514389</v>
      </c>
      <c r="D8411">
        <f>$Q$37*'Profilo eolico'!B8413</f>
        <v>1522.8397074677393</v>
      </c>
      <c r="E8411">
        <f>$P$39*'Profilo fotovoltaico'!B8413+'Approvvigionamento energia'!$Q$39*'Profilo eolico'!B8413</f>
        <v>1728.6601025636642</v>
      </c>
      <c r="F8411">
        <f>$P$41*'Profilo fotovoltaico'!B8413+'Approvvigionamento energia'!$Q$41*'Profilo eolico'!B8413</f>
        <v>1934.4804976595892</v>
      </c>
      <c r="G8411">
        <f>$P$43*'Profilo fotovoltaico'!B8413+'Approvvigionamento energia'!$Q$43*'Profilo eolico'!B8413</f>
        <v>2140.3008927555138</v>
      </c>
      <c r="H8411">
        <f t="shared" si="262"/>
        <v>1138.4335154826958</v>
      </c>
      <c r="I8411">
        <f>IF(LCOH!$C$28=Menu!$A$1,'Approvvigionamento energia'!C8411,0)+IF(LCOH!$C$28=Menu!$A$2,'Approvvigionamento energia'!D8411,0)+IF(LCOH!$C$28=Menu!$A$3,'Approvvigionamento energia'!E8411,0)+IF(LCOH!$C$28=Menu!$A$4,'Approvvigionamento energia'!F8411,0)+IF(LCOH!$C$28=Menu!$A$5,'Approvvigionamento energia'!G8411,0)+IF(LCOH!$C$28=Menu!$A$6,'Approvvigionamento energia'!H8411,0)</f>
        <v>1934.4804976595892</v>
      </c>
      <c r="J8411">
        <f>'Approvvigionamento energia'!A8411+'Approvvigionamento energia'!B8411+'Approvvigionamento energia'!I8411</f>
        <v>2514.4804976595892</v>
      </c>
      <c r="K8411">
        <f>IF(MIN(LCOH!$C$18,J8411)&gt;=$P$48*LCOH!$C$18, MIN(LCOH!$C$18,J8411),0)</f>
        <v>1500</v>
      </c>
      <c r="L8411">
        <f t="shared" si="263"/>
        <v>1014.4804976595892</v>
      </c>
      <c r="M8411">
        <f>K8411/LCOH!$C$18</f>
        <v>1</v>
      </c>
      <c r="N8411">
        <f>K8411/LCOH!$C$34</f>
        <v>28.901734104046245</v>
      </c>
    </row>
    <row r="8412" spans="1:14" x14ac:dyDescent="0.35">
      <c r="A8412">
        <f>'Profilo fotovoltaico'!B8414*LCOH!$C$20</f>
        <v>392</v>
      </c>
      <c r="B8412">
        <f>'Profilo eolico'!B8414*LCOH!$C$21</f>
        <v>274.8</v>
      </c>
      <c r="C8412">
        <f>$P$35*'Profilo fotovoltaico'!B8414</f>
        <v>2883.0079775478498</v>
      </c>
      <c r="D8412">
        <f>$Q$37*'Profilo eolico'!B8414</f>
        <v>1603.3576690120105</v>
      </c>
      <c r="E8412">
        <f>$P$39*'Profilo fotovoltaico'!B8414+'Approvvigionamento energia'!$Q$39*'Profilo eolico'!B8414</f>
        <v>1923.2702461459703</v>
      </c>
      <c r="F8412">
        <f>$P$41*'Profilo fotovoltaico'!B8414+'Approvvigionamento energia'!$Q$41*'Profilo eolico'!B8414</f>
        <v>2243.1828232799303</v>
      </c>
      <c r="G8412">
        <f>$P$43*'Profilo fotovoltaico'!B8414+'Approvvigionamento energia'!$Q$43*'Profilo eolico'!B8414</f>
        <v>2563.0954004138898</v>
      </c>
      <c r="H8412">
        <f t="shared" si="262"/>
        <v>1138.4335154826958</v>
      </c>
      <c r="I8412">
        <f>IF(LCOH!$C$28=Menu!$A$1,'Approvvigionamento energia'!C8412,0)+IF(LCOH!$C$28=Menu!$A$2,'Approvvigionamento energia'!D8412,0)+IF(LCOH!$C$28=Menu!$A$3,'Approvvigionamento energia'!E8412,0)+IF(LCOH!$C$28=Menu!$A$4,'Approvvigionamento energia'!F8412,0)+IF(LCOH!$C$28=Menu!$A$5,'Approvvigionamento energia'!G8412,0)+IF(LCOH!$C$28=Menu!$A$6,'Approvvigionamento energia'!H8412,0)</f>
        <v>2243.1828232799303</v>
      </c>
      <c r="J8412">
        <f>'Approvvigionamento energia'!A8412+'Approvvigionamento energia'!B8412+'Approvvigionamento energia'!I8412</f>
        <v>2909.98282327993</v>
      </c>
      <c r="K8412">
        <f>IF(MIN(LCOH!$C$18,J8412)&gt;=$P$48*LCOH!$C$18, MIN(LCOH!$C$18,J8412),0)</f>
        <v>1500</v>
      </c>
      <c r="L8412">
        <f t="shared" si="263"/>
        <v>1409.98282327993</v>
      </c>
      <c r="M8412">
        <f>K8412/LCOH!$C$18</f>
        <v>1</v>
      </c>
      <c r="N8412">
        <f>K8412/LCOH!$C$34</f>
        <v>28.901734104046245</v>
      </c>
    </row>
    <row r="8413" spans="1:14" x14ac:dyDescent="0.35">
      <c r="A8413">
        <f>'Profilo fotovoltaico'!B8415*LCOH!$C$20</f>
        <v>411</v>
      </c>
      <c r="B8413">
        <f>'Profilo eolico'!B8415*LCOH!$C$21</f>
        <v>278.7</v>
      </c>
      <c r="C8413">
        <f>$P$35*'Profilo fotovoltaico'!B8415</f>
        <v>3022.7456091126687</v>
      </c>
      <c r="D8413">
        <f>$Q$37*'Profilo eolico'!B8415</f>
        <v>1626.1127451006089</v>
      </c>
      <c r="E8413">
        <f>$P$39*'Profilo fotovoltaico'!B8415+'Approvvigionamento energia'!$Q$39*'Profilo eolico'!B8415</f>
        <v>1975.2709611036239</v>
      </c>
      <c r="F8413">
        <f>$P$41*'Profilo fotovoltaico'!B8415+'Approvvigionamento energia'!$Q$41*'Profilo eolico'!B8415</f>
        <v>2324.4291771066387</v>
      </c>
      <c r="G8413">
        <f>$P$43*'Profilo fotovoltaico'!B8415+'Approvvigionamento energia'!$Q$43*'Profilo eolico'!B8415</f>
        <v>2673.5873931096535</v>
      </c>
      <c r="H8413">
        <f t="shared" si="262"/>
        <v>1138.4335154826958</v>
      </c>
      <c r="I8413">
        <f>IF(LCOH!$C$28=Menu!$A$1,'Approvvigionamento energia'!C8413,0)+IF(LCOH!$C$28=Menu!$A$2,'Approvvigionamento energia'!D8413,0)+IF(LCOH!$C$28=Menu!$A$3,'Approvvigionamento energia'!E8413,0)+IF(LCOH!$C$28=Menu!$A$4,'Approvvigionamento energia'!F8413,0)+IF(LCOH!$C$28=Menu!$A$5,'Approvvigionamento energia'!G8413,0)+IF(LCOH!$C$28=Menu!$A$6,'Approvvigionamento energia'!H8413,0)</f>
        <v>2324.4291771066387</v>
      </c>
      <c r="J8413">
        <f>'Approvvigionamento energia'!A8413+'Approvvigionamento energia'!B8413+'Approvvigionamento energia'!I8413</f>
        <v>3014.129177106639</v>
      </c>
      <c r="K8413">
        <f>IF(MIN(LCOH!$C$18,J8413)&gt;=$P$48*LCOH!$C$18, MIN(LCOH!$C$18,J8413),0)</f>
        <v>1500</v>
      </c>
      <c r="L8413">
        <f t="shared" si="263"/>
        <v>1514.129177106639</v>
      </c>
      <c r="M8413">
        <f>K8413/LCOH!$C$18</f>
        <v>1</v>
      </c>
      <c r="N8413">
        <f>K8413/LCOH!$C$34</f>
        <v>28.901734104046245</v>
      </c>
    </row>
    <row r="8414" spans="1:14" x14ac:dyDescent="0.35">
      <c r="A8414">
        <f>'Profilo fotovoltaico'!B8416*LCOH!$C$20</f>
        <v>377</v>
      </c>
      <c r="B8414">
        <f>'Profilo eolico'!B8416*LCOH!$C$21</f>
        <v>290</v>
      </c>
      <c r="C8414">
        <f>$P$35*'Profilo fotovoltaico'!B8416</f>
        <v>2772.6887947335185</v>
      </c>
      <c r="D8414">
        <f>$Q$37*'Profilo eolico'!B8416</f>
        <v>1692.044119408599</v>
      </c>
      <c r="E8414">
        <f>$P$39*'Profilo fotovoltaico'!B8416+'Approvvigionamento energia'!$Q$39*'Profilo eolico'!B8416</f>
        <v>1962.2052882398289</v>
      </c>
      <c r="F8414">
        <f>$P$41*'Profilo fotovoltaico'!B8416+'Approvvigionamento energia'!$Q$41*'Profilo eolico'!B8416</f>
        <v>2232.3664570710589</v>
      </c>
      <c r="G8414">
        <f>$P$43*'Profilo fotovoltaico'!B8416+'Approvvigionamento energia'!$Q$43*'Profilo eolico'!B8416</f>
        <v>2502.5276259022889</v>
      </c>
      <c r="H8414">
        <f t="shared" si="262"/>
        <v>1138.4335154826958</v>
      </c>
      <c r="I8414">
        <f>IF(LCOH!$C$28=Menu!$A$1,'Approvvigionamento energia'!C8414,0)+IF(LCOH!$C$28=Menu!$A$2,'Approvvigionamento energia'!D8414,0)+IF(LCOH!$C$28=Menu!$A$3,'Approvvigionamento energia'!E8414,0)+IF(LCOH!$C$28=Menu!$A$4,'Approvvigionamento energia'!F8414,0)+IF(LCOH!$C$28=Menu!$A$5,'Approvvigionamento energia'!G8414,0)+IF(LCOH!$C$28=Menu!$A$6,'Approvvigionamento energia'!H8414,0)</f>
        <v>2232.3664570710589</v>
      </c>
      <c r="J8414">
        <f>'Approvvigionamento energia'!A8414+'Approvvigionamento energia'!B8414+'Approvvigionamento energia'!I8414</f>
        <v>2899.3664570710589</v>
      </c>
      <c r="K8414">
        <f>IF(MIN(LCOH!$C$18,J8414)&gt;=$P$48*LCOH!$C$18, MIN(LCOH!$C$18,J8414),0)</f>
        <v>1500</v>
      </c>
      <c r="L8414">
        <f t="shared" si="263"/>
        <v>1399.3664570710589</v>
      </c>
      <c r="M8414">
        <f>K8414/LCOH!$C$18</f>
        <v>1</v>
      </c>
      <c r="N8414">
        <f>K8414/LCOH!$C$34</f>
        <v>28.901734104046245</v>
      </c>
    </row>
    <row r="8415" spans="1:14" x14ac:dyDescent="0.35">
      <c r="A8415">
        <f>'Profilo fotovoltaico'!B8417*LCOH!$C$20</f>
        <v>296</v>
      </c>
      <c r="B8415">
        <f>'Profilo eolico'!B8417*LCOH!$C$21</f>
        <v>300.39999999999998</v>
      </c>
      <c r="C8415">
        <f>$P$35*'Profilo fotovoltaico'!B8417</f>
        <v>2176.9652075361309</v>
      </c>
      <c r="D8415">
        <f>$Q$37*'Profilo eolico'!B8417</f>
        <v>1752.7243223115283</v>
      </c>
      <c r="E8415">
        <f>$P$39*'Profilo fotovoltaico'!B8417+'Approvvigionamento energia'!$Q$39*'Profilo eolico'!B8417</f>
        <v>1858.7845436176788</v>
      </c>
      <c r="F8415">
        <f>$P$41*'Profilo fotovoltaico'!B8417+'Approvvigionamento energia'!$Q$41*'Profilo eolico'!B8417</f>
        <v>1964.8447649238296</v>
      </c>
      <c r="G8415">
        <f>$P$43*'Profilo fotovoltaico'!B8417+'Approvvigionamento energia'!$Q$43*'Profilo eolico'!B8417</f>
        <v>2070.9049862299808</v>
      </c>
      <c r="H8415">
        <f t="shared" si="262"/>
        <v>1138.4335154826958</v>
      </c>
      <c r="I8415">
        <f>IF(LCOH!$C$28=Menu!$A$1,'Approvvigionamento energia'!C8415,0)+IF(LCOH!$C$28=Menu!$A$2,'Approvvigionamento energia'!D8415,0)+IF(LCOH!$C$28=Menu!$A$3,'Approvvigionamento energia'!E8415,0)+IF(LCOH!$C$28=Menu!$A$4,'Approvvigionamento energia'!F8415,0)+IF(LCOH!$C$28=Menu!$A$5,'Approvvigionamento energia'!G8415,0)+IF(LCOH!$C$28=Menu!$A$6,'Approvvigionamento energia'!H8415,0)</f>
        <v>1964.8447649238296</v>
      </c>
      <c r="J8415">
        <f>'Approvvigionamento energia'!A8415+'Approvvigionamento energia'!B8415+'Approvvigionamento energia'!I8415</f>
        <v>2561.2447649238297</v>
      </c>
      <c r="K8415">
        <f>IF(MIN(LCOH!$C$18,J8415)&gt;=$P$48*LCOH!$C$18, MIN(LCOH!$C$18,J8415),0)</f>
        <v>1500</v>
      </c>
      <c r="L8415">
        <f t="shared" si="263"/>
        <v>1061.2447649238297</v>
      </c>
      <c r="M8415">
        <f>K8415/LCOH!$C$18</f>
        <v>1</v>
      </c>
      <c r="N8415">
        <f>K8415/LCOH!$C$34</f>
        <v>28.901734104046245</v>
      </c>
    </row>
    <row r="8416" spans="1:14" x14ac:dyDescent="0.35">
      <c r="A8416">
        <f>'Profilo fotovoltaico'!B8418*LCOH!$C$20</f>
        <v>157</v>
      </c>
      <c r="B8416">
        <f>'Profilo eolico'!B8418*LCOH!$C$21</f>
        <v>292.89999999999998</v>
      </c>
      <c r="C8416">
        <f>$P$35*'Profilo fotovoltaico'!B8418</f>
        <v>1154.6741134566641</v>
      </c>
      <c r="D8416">
        <f>$Q$37*'Profilo eolico'!B8418</f>
        <v>1708.9645606026852</v>
      </c>
      <c r="E8416">
        <f>$P$39*'Profilo fotovoltaico'!B8418+'Approvvigionamento energia'!$Q$39*'Profilo eolico'!B8418</f>
        <v>1570.3919488161796</v>
      </c>
      <c r="F8416">
        <f>$P$41*'Profilo fotovoltaico'!B8418+'Approvvigionamento energia'!$Q$41*'Profilo eolico'!B8418</f>
        <v>1431.8193370296747</v>
      </c>
      <c r="G8416">
        <f>$P$43*'Profilo fotovoltaico'!B8418+'Approvvigionamento energia'!$Q$43*'Profilo eolico'!B8418</f>
        <v>1293.2467252431695</v>
      </c>
      <c r="H8416">
        <f t="shared" si="262"/>
        <v>1138.4335154826958</v>
      </c>
      <c r="I8416">
        <f>IF(LCOH!$C$28=Menu!$A$1,'Approvvigionamento energia'!C8416,0)+IF(LCOH!$C$28=Menu!$A$2,'Approvvigionamento energia'!D8416,0)+IF(LCOH!$C$28=Menu!$A$3,'Approvvigionamento energia'!E8416,0)+IF(LCOH!$C$28=Menu!$A$4,'Approvvigionamento energia'!F8416,0)+IF(LCOH!$C$28=Menu!$A$5,'Approvvigionamento energia'!G8416,0)+IF(LCOH!$C$28=Menu!$A$6,'Approvvigionamento energia'!H8416,0)</f>
        <v>1431.8193370296747</v>
      </c>
      <c r="J8416">
        <f>'Approvvigionamento energia'!A8416+'Approvvigionamento energia'!B8416+'Approvvigionamento energia'!I8416</f>
        <v>1881.7193370296745</v>
      </c>
      <c r="K8416">
        <f>IF(MIN(LCOH!$C$18,J8416)&gt;=$P$48*LCOH!$C$18, MIN(LCOH!$C$18,J8416),0)</f>
        <v>1500</v>
      </c>
      <c r="L8416">
        <f t="shared" si="263"/>
        <v>381.71933702967453</v>
      </c>
      <c r="M8416">
        <f>K8416/LCOH!$C$18</f>
        <v>1</v>
      </c>
      <c r="N8416">
        <f>K8416/LCOH!$C$34</f>
        <v>28.901734104046245</v>
      </c>
    </row>
    <row r="8417" spans="1:14" x14ac:dyDescent="0.35">
      <c r="A8417">
        <f>'Profilo fotovoltaico'!B8419*LCOH!$C$20</f>
        <v>16</v>
      </c>
      <c r="B8417">
        <f>'Profilo eolico'!B8419*LCOH!$C$21</f>
        <v>304.59999999999997</v>
      </c>
      <c r="C8417">
        <f>$P$35*'Profilo fotovoltaico'!B8419</f>
        <v>117.67379500195304</v>
      </c>
      <c r="D8417">
        <f>$Q$37*'Profilo eolico'!B8419</f>
        <v>1777.2297888684802</v>
      </c>
      <c r="E8417">
        <f>$P$39*'Profilo fotovoltaico'!B8419+'Approvvigionamento energia'!$Q$39*'Profilo eolico'!B8419</f>
        <v>1362.3407904018484</v>
      </c>
      <c r="F8417">
        <f>$P$41*'Profilo fotovoltaico'!B8419+'Approvvigionamento energia'!$Q$41*'Profilo eolico'!B8419</f>
        <v>947.45179193521665</v>
      </c>
      <c r="G8417">
        <f>$P$43*'Profilo fotovoltaico'!B8419+'Approvvigionamento energia'!$Q$43*'Profilo eolico'!B8419</f>
        <v>532.5627934685848</v>
      </c>
      <c r="H8417">
        <f t="shared" si="262"/>
        <v>1138.4335154826958</v>
      </c>
      <c r="I8417">
        <f>IF(LCOH!$C$28=Menu!$A$1,'Approvvigionamento energia'!C8417,0)+IF(LCOH!$C$28=Menu!$A$2,'Approvvigionamento energia'!D8417,0)+IF(LCOH!$C$28=Menu!$A$3,'Approvvigionamento energia'!E8417,0)+IF(LCOH!$C$28=Menu!$A$4,'Approvvigionamento energia'!F8417,0)+IF(LCOH!$C$28=Menu!$A$5,'Approvvigionamento energia'!G8417,0)+IF(LCOH!$C$28=Menu!$A$6,'Approvvigionamento energia'!H8417,0)</f>
        <v>947.45179193521665</v>
      </c>
      <c r="J8417">
        <f>'Approvvigionamento energia'!A8417+'Approvvigionamento energia'!B8417+'Approvvigionamento energia'!I8417</f>
        <v>1268.0517919352167</v>
      </c>
      <c r="K8417">
        <f>IF(MIN(LCOH!$C$18,J8417)&gt;=$P$48*LCOH!$C$18, MIN(LCOH!$C$18,J8417),0)</f>
        <v>1268.0517919352167</v>
      </c>
      <c r="L8417">
        <f t="shared" si="263"/>
        <v>0</v>
      </c>
      <c r="M8417">
        <f>K8417/LCOH!$C$18</f>
        <v>0.84536786129014441</v>
      </c>
      <c r="N8417">
        <f>K8417/LCOH!$C$34</f>
        <v>24.432597147114002</v>
      </c>
    </row>
    <row r="8418" spans="1:14" x14ac:dyDescent="0.35">
      <c r="A8418">
        <f>'Profilo fotovoltaico'!B8420*LCOH!$C$20</f>
        <v>0</v>
      </c>
      <c r="B8418">
        <f>'Profilo eolico'!B8420*LCOH!$C$21</f>
        <v>328.2</v>
      </c>
      <c r="C8418">
        <f>$P$35*'Profilo fotovoltaico'!B8420</f>
        <v>0</v>
      </c>
      <c r="D8418">
        <f>$Q$37*'Profilo eolico'!B8420</f>
        <v>1914.9271723789732</v>
      </c>
      <c r="E8418">
        <f>$P$39*'Profilo fotovoltaico'!B8420+'Approvvigionamento energia'!$Q$39*'Profilo eolico'!B8420</f>
        <v>1436.1953792842298</v>
      </c>
      <c r="F8418">
        <f>$P$41*'Profilo fotovoltaico'!B8420+'Approvvigionamento energia'!$Q$41*'Profilo eolico'!B8420</f>
        <v>957.46358618948659</v>
      </c>
      <c r="G8418">
        <f>$P$43*'Profilo fotovoltaico'!B8420+'Approvvigionamento energia'!$Q$43*'Profilo eolico'!B8420</f>
        <v>478.7317930947433</v>
      </c>
      <c r="H8418">
        <f t="shared" si="262"/>
        <v>1138.4335154826958</v>
      </c>
      <c r="I8418">
        <f>IF(LCOH!$C$28=Menu!$A$1,'Approvvigionamento energia'!C8418,0)+IF(LCOH!$C$28=Menu!$A$2,'Approvvigionamento energia'!D8418,0)+IF(LCOH!$C$28=Menu!$A$3,'Approvvigionamento energia'!E8418,0)+IF(LCOH!$C$28=Menu!$A$4,'Approvvigionamento energia'!F8418,0)+IF(LCOH!$C$28=Menu!$A$5,'Approvvigionamento energia'!G8418,0)+IF(LCOH!$C$28=Menu!$A$6,'Approvvigionamento energia'!H8418,0)</f>
        <v>957.46358618948659</v>
      </c>
      <c r="J8418">
        <f>'Approvvigionamento energia'!A8418+'Approvvigionamento energia'!B8418+'Approvvigionamento energia'!I8418</f>
        <v>1285.6635861894865</v>
      </c>
      <c r="K8418">
        <f>IF(MIN(LCOH!$C$18,J8418)&gt;=$P$48*LCOH!$C$18, MIN(LCOH!$C$18,J8418),0)</f>
        <v>1285.6635861894865</v>
      </c>
      <c r="L8418">
        <f t="shared" si="263"/>
        <v>0</v>
      </c>
      <c r="M8418">
        <f>K8418/LCOH!$C$18</f>
        <v>0.85710905745965771</v>
      </c>
      <c r="N8418">
        <f>K8418/LCOH!$C$34</f>
        <v>24.771938076868718</v>
      </c>
    </row>
    <row r="8419" spans="1:14" x14ac:dyDescent="0.35">
      <c r="A8419">
        <f>'Profilo fotovoltaico'!B8421*LCOH!$C$20</f>
        <v>0</v>
      </c>
      <c r="B8419">
        <f>'Profilo eolico'!B8421*LCOH!$C$21</f>
        <v>337.2</v>
      </c>
      <c r="C8419">
        <f>$P$35*'Profilo fotovoltaico'!B8421</f>
        <v>0</v>
      </c>
      <c r="D8419">
        <f>$Q$37*'Profilo eolico'!B8421</f>
        <v>1967.438886429585</v>
      </c>
      <c r="E8419">
        <f>$P$39*'Profilo fotovoltaico'!B8421+'Approvvigionamento energia'!$Q$39*'Profilo eolico'!B8421</f>
        <v>1475.5791648221887</v>
      </c>
      <c r="F8419">
        <f>$P$41*'Profilo fotovoltaico'!B8421+'Approvvigionamento energia'!$Q$41*'Profilo eolico'!B8421</f>
        <v>983.71944321479248</v>
      </c>
      <c r="G8419">
        <f>$P$43*'Profilo fotovoltaico'!B8421+'Approvvigionamento energia'!$Q$43*'Profilo eolico'!B8421</f>
        <v>491.85972160739624</v>
      </c>
      <c r="H8419">
        <f t="shared" si="262"/>
        <v>1138.4335154826958</v>
      </c>
      <c r="I8419">
        <f>IF(LCOH!$C$28=Menu!$A$1,'Approvvigionamento energia'!C8419,0)+IF(LCOH!$C$28=Menu!$A$2,'Approvvigionamento energia'!D8419,0)+IF(LCOH!$C$28=Menu!$A$3,'Approvvigionamento energia'!E8419,0)+IF(LCOH!$C$28=Menu!$A$4,'Approvvigionamento energia'!F8419,0)+IF(LCOH!$C$28=Menu!$A$5,'Approvvigionamento energia'!G8419,0)+IF(LCOH!$C$28=Menu!$A$6,'Approvvigionamento energia'!H8419,0)</f>
        <v>983.71944321479248</v>
      </c>
      <c r="J8419">
        <f>'Approvvigionamento energia'!A8419+'Approvvigionamento energia'!B8419+'Approvvigionamento energia'!I8419</f>
        <v>1320.9194432147924</v>
      </c>
      <c r="K8419">
        <f>IF(MIN(LCOH!$C$18,J8419)&gt;=$P$48*LCOH!$C$18, MIN(LCOH!$C$18,J8419),0)</f>
        <v>1320.9194432147924</v>
      </c>
      <c r="L8419">
        <f t="shared" si="263"/>
        <v>0</v>
      </c>
      <c r="M8419">
        <f>K8419/LCOH!$C$18</f>
        <v>0.88061296214319496</v>
      </c>
      <c r="N8419">
        <f>K8419/LCOH!$C$34</f>
        <v>25.451241680439161</v>
      </c>
    </row>
    <row r="8420" spans="1:14" x14ac:dyDescent="0.35">
      <c r="A8420">
        <f>'Profilo fotovoltaico'!B8422*LCOH!$C$20</f>
        <v>0</v>
      </c>
      <c r="B8420">
        <f>'Profilo eolico'!B8422*LCOH!$C$21</f>
        <v>344.2</v>
      </c>
      <c r="C8420">
        <f>$P$35*'Profilo fotovoltaico'!B8422</f>
        <v>0</v>
      </c>
      <c r="D8420">
        <f>$Q$37*'Profilo eolico'!B8422</f>
        <v>2008.2813306911719</v>
      </c>
      <c r="E8420">
        <f>$P$39*'Profilo fotovoltaico'!B8422+'Approvvigionamento energia'!$Q$39*'Profilo eolico'!B8422</f>
        <v>1506.2109980183789</v>
      </c>
      <c r="F8420">
        <f>$P$41*'Profilo fotovoltaico'!B8422+'Approvvigionamento energia'!$Q$41*'Profilo eolico'!B8422</f>
        <v>1004.1406653455859</v>
      </c>
      <c r="G8420">
        <f>$P$43*'Profilo fotovoltaico'!B8422+'Approvvigionamento energia'!$Q$43*'Profilo eolico'!B8422</f>
        <v>502.07033267279297</v>
      </c>
      <c r="H8420">
        <f t="shared" si="262"/>
        <v>1138.4335154826958</v>
      </c>
      <c r="I8420">
        <f>IF(LCOH!$C$28=Menu!$A$1,'Approvvigionamento energia'!C8420,0)+IF(LCOH!$C$28=Menu!$A$2,'Approvvigionamento energia'!D8420,0)+IF(LCOH!$C$28=Menu!$A$3,'Approvvigionamento energia'!E8420,0)+IF(LCOH!$C$28=Menu!$A$4,'Approvvigionamento energia'!F8420,0)+IF(LCOH!$C$28=Menu!$A$5,'Approvvigionamento energia'!G8420,0)+IF(LCOH!$C$28=Menu!$A$6,'Approvvigionamento energia'!H8420,0)</f>
        <v>1004.1406653455859</v>
      </c>
      <c r="J8420">
        <f>'Approvvigionamento energia'!A8420+'Approvvigionamento energia'!B8420+'Approvvigionamento energia'!I8420</f>
        <v>1348.3406653455859</v>
      </c>
      <c r="K8420">
        <f>IF(MIN(LCOH!$C$18,J8420)&gt;=$P$48*LCOH!$C$18, MIN(LCOH!$C$18,J8420),0)</f>
        <v>1348.3406653455859</v>
      </c>
      <c r="L8420">
        <f t="shared" si="263"/>
        <v>0</v>
      </c>
      <c r="M8420">
        <f>K8420/LCOH!$C$18</f>
        <v>0.8988937768970573</v>
      </c>
      <c r="N8420">
        <f>K8420/LCOH!$C$34</f>
        <v>25.979588927660615</v>
      </c>
    </row>
    <row r="8421" spans="1:14" x14ac:dyDescent="0.35">
      <c r="A8421">
        <f>'Profilo fotovoltaico'!B8423*LCOH!$C$20</f>
        <v>0</v>
      </c>
      <c r="B8421">
        <f>'Profilo eolico'!B8423*LCOH!$C$21</f>
        <v>356.4</v>
      </c>
      <c r="C8421">
        <f>$P$35*'Profilo fotovoltaico'!B8423</f>
        <v>0</v>
      </c>
      <c r="D8421">
        <f>$Q$37*'Profilo eolico'!B8423</f>
        <v>2079.4638764042234</v>
      </c>
      <c r="E8421">
        <f>$P$39*'Profilo fotovoltaico'!B8423+'Approvvigionamento energia'!$Q$39*'Profilo eolico'!B8423</f>
        <v>1559.5979073031674</v>
      </c>
      <c r="F8421">
        <f>$P$41*'Profilo fotovoltaico'!B8423+'Approvvigionamento energia'!$Q$41*'Profilo eolico'!B8423</f>
        <v>1039.7319382021117</v>
      </c>
      <c r="G8421">
        <f>$P$43*'Profilo fotovoltaico'!B8423+'Approvvigionamento energia'!$Q$43*'Profilo eolico'!B8423</f>
        <v>519.86596910105584</v>
      </c>
      <c r="H8421">
        <f t="shared" si="262"/>
        <v>1138.4335154826958</v>
      </c>
      <c r="I8421">
        <f>IF(LCOH!$C$28=Menu!$A$1,'Approvvigionamento energia'!C8421,0)+IF(LCOH!$C$28=Menu!$A$2,'Approvvigionamento energia'!D8421,0)+IF(LCOH!$C$28=Menu!$A$3,'Approvvigionamento energia'!E8421,0)+IF(LCOH!$C$28=Menu!$A$4,'Approvvigionamento energia'!F8421,0)+IF(LCOH!$C$28=Menu!$A$5,'Approvvigionamento energia'!G8421,0)+IF(LCOH!$C$28=Menu!$A$6,'Approvvigionamento energia'!H8421,0)</f>
        <v>1039.7319382021117</v>
      </c>
      <c r="J8421">
        <f>'Approvvigionamento energia'!A8421+'Approvvigionamento energia'!B8421+'Approvvigionamento energia'!I8421</f>
        <v>1396.1319382021115</v>
      </c>
      <c r="K8421">
        <f>IF(MIN(LCOH!$C$18,J8421)&gt;=$P$48*LCOH!$C$18, MIN(LCOH!$C$18,J8421),0)</f>
        <v>1396.1319382021115</v>
      </c>
      <c r="L8421">
        <f t="shared" si="263"/>
        <v>0</v>
      </c>
      <c r="M8421">
        <f>K8421/LCOH!$C$18</f>
        <v>0.93075462546807441</v>
      </c>
      <c r="N8421">
        <f>K8421/LCOH!$C$34</f>
        <v>26.900422701389434</v>
      </c>
    </row>
    <row r="8422" spans="1:14" x14ac:dyDescent="0.35">
      <c r="A8422">
        <f>'Profilo fotovoltaico'!B8424*LCOH!$C$20</f>
        <v>0</v>
      </c>
      <c r="B8422">
        <f>'Profilo eolico'!B8424*LCOH!$C$21</f>
        <v>372.7</v>
      </c>
      <c r="C8422">
        <f>$P$35*'Profilo fotovoltaico'!B8424</f>
        <v>0</v>
      </c>
      <c r="D8422">
        <f>$Q$37*'Profilo eolico'!B8424</f>
        <v>2174.5684251847756</v>
      </c>
      <c r="E8422">
        <f>$P$39*'Profilo fotovoltaico'!B8424+'Approvvigionamento energia'!$Q$39*'Profilo eolico'!B8424</f>
        <v>1630.9263188885814</v>
      </c>
      <c r="F8422">
        <f>$P$41*'Profilo fotovoltaico'!B8424+'Approvvigionamento energia'!$Q$41*'Profilo eolico'!B8424</f>
        <v>1087.2842125923878</v>
      </c>
      <c r="G8422">
        <f>$P$43*'Profilo fotovoltaico'!B8424+'Approvvigionamento energia'!$Q$43*'Profilo eolico'!B8424</f>
        <v>543.6421062961939</v>
      </c>
      <c r="H8422">
        <f t="shared" si="262"/>
        <v>1138.4335154826958</v>
      </c>
      <c r="I8422">
        <f>IF(LCOH!$C$28=Menu!$A$1,'Approvvigionamento energia'!C8422,0)+IF(LCOH!$C$28=Menu!$A$2,'Approvvigionamento energia'!D8422,0)+IF(LCOH!$C$28=Menu!$A$3,'Approvvigionamento energia'!E8422,0)+IF(LCOH!$C$28=Menu!$A$4,'Approvvigionamento energia'!F8422,0)+IF(LCOH!$C$28=Menu!$A$5,'Approvvigionamento energia'!G8422,0)+IF(LCOH!$C$28=Menu!$A$6,'Approvvigionamento energia'!H8422,0)</f>
        <v>1087.2842125923878</v>
      </c>
      <c r="J8422">
        <f>'Approvvigionamento energia'!A8422+'Approvvigionamento energia'!B8422+'Approvvigionamento energia'!I8422</f>
        <v>1459.9842125923878</v>
      </c>
      <c r="K8422">
        <f>IF(MIN(LCOH!$C$18,J8422)&gt;=$P$48*LCOH!$C$18, MIN(LCOH!$C$18,J8422),0)</f>
        <v>1459.9842125923878</v>
      </c>
      <c r="L8422">
        <f t="shared" si="263"/>
        <v>0</v>
      </c>
      <c r="M8422">
        <f>K8422/LCOH!$C$18</f>
        <v>0.97332280839492524</v>
      </c>
      <c r="N8422">
        <f>K8422/LCOH!$C$34</f>
        <v>28.130717005633677</v>
      </c>
    </row>
    <row r="8423" spans="1:14" x14ac:dyDescent="0.35">
      <c r="A8423">
        <f>'Profilo fotovoltaico'!B8425*LCOH!$C$20</f>
        <v>0</v>
      </c>
      <c r="B8423">
        <f>'Profilo eolico'!B8425*LCOH!$C$21</f>
        <v>379</v>
      </c>
      <c r="C8423">
        <f>$P$35*'Profilo fotovoltaico'!B8425</f>
        <v>0</v>
      </c>
      <c r="D8423">
        <f>$Q$37*'Profilo eolico'!B8425</f>
        <v>2211.3266250202037</v>
      </c>
      <c r="E8423">
        <f>$P$39*'Profilo fotovoltaico'!B8425+'Approvvigionamento energia'!$Q$39*'Profilo eolico'!B8425</f>
        <v>1658.4949687651526</v>
      </c>
      <c r="F8423">
        <f>$P$41*'Profilo fotovoltaico'!B8425+'Approvvigionamento energia'!$Q$41*'Profilo eolico'!B8425</f>
        <v>1105.6633125101018</v>
      </c>
      <c r="G8423">
        <f>$P$43*'Profilo fotovoltaico'!B8425+'Approvvigionamento energia'!$Q$43*'Profilo eolico'!B8425</f>
        <v>552.83165625505092</v>
      </c>
      <c r="H8423">
        <f t="shared" si="262"/>
        <v>1138.4335154826958</v>
      </c>
      <c r="I8423">
        <f>IF(LCOH!$C$28=Menu!$A$1,'Approvvigionamento energia'!C8423,0)+IF(LCOH!$C$28=Menu!$A$2,'Approvvigionamento energia'!D8423,0)+IF(LCOH!$C$28=Menu!$A$3,'Approvvigionamento energia'!E8423,0)+IF(LCOH!$C$28=Menu!$A$4,'Approvvigionamento energia'!F8423,0)+IF(LCOH!$C$28=Menu!$A$5,'Approvvigionamento energia'!G8423,0)+IF(LCOH!$C$28=Menu!$A$6,'Approvvigionamento energia'!H8423,0)</f>
        <v>1105.6633125101018</v>
      </c>
      <c r="J8423">
        <f>'Approvvigionamento energia'!A8423+'Approvvigionamento energia'!B8423+'Approvvigionamento energia'!I8423</f>
        <v>1484.6633125101018</v>
      </c>
      <c r="K8423">
        <f>IF(MIN(LCOH!$C$18,J8423)&gt;=$P$48*LCOH!$C$18, MIN(LCOH!$C$18,J8423),0)</f>
        <v>1484.6633125101018</v>
      </c>
      <c r="L8423">
        <f t="shared" si="263"/>
        <v>0</v>
      </c>
      <c r="M8423">
        <f>K8423/LCOH!$C$18</f>
        <v>0.9897755416734012</v>
      </c>
      <c r="N8423">
        <f>K8423/LCOH!$C$34</f>
        <v>28.606229528132985</v>
      </c>
    </row>
    <row r="8424" spans="1:14" x14ac:dyDescent="0.35">
      <c r="A8424">
        <f>'Profilo fotovoltaico'!B8426*LCOH!$C$20</f>
        <v>0</v>
      </c>
      <c r="B8424">
        <f>'Profilo eolico'!B8426*LCOH!$C$21</f>
        <v>386.7</v>
      </c>
      <c r="C8424">
        <f>$P$35*'Profilo fotovoltaico'!B8426</f>
        <v>0</v>
      </c>
      <c r="D8424">
        <f>$Q$37*'Profilo eolico'!B8426</f>
        <v>2256.253313707949</v>
      </c>
      <c r="E8424">
        <f>$P$39*'Profilo fotovoltaico'!B8426+'Approvvigionamento energia'!$Q$39*'Profilo eolico'!B8426</f>
        <v>1692.1899852809618</v>
      </c>
      <c r="F8424">
        <f>$P$41*'Profilo fotovoltaico'!B8426+'Approvvigionamento energia'!$Q$41*'Profilo eolico'!B8426</f>
        <v>1128.1266568539745</v>
      </c>
      <c r="G8424">
        <f>$P$43*'Profilo fotovoltaico'!B8426+'Approvvigionamento energia'!$Q$43*'Profilo eolico'!B8426</f>
        <v>564.06332842698725</v>
      </c>
      <c r="H8424">
        <f t="shared" si="262"/>
        <v>1138.4335154826958</v>
      </c>
      <c r="I8424">
        <f>IF(LCOH!$C$28=Menu!$A$1,'Approvvigionamento energia'!C8424,0)+IF(LCOH!$C$28=Menu!$A$2,'Approvvigionamento energia'!D8424,0)+IF(LCOH!$C$28=Menu!$A$3,'Approvvigionamento energia'!E8424,0)+IF(LCOH!$C$28=Menu!$A$4,'Approvvigionamento energia'!F8424,0)+IF(LCOH!$C$28=Menu!$A$5,'Approvvigionamento energia'!G8424,0)+IF(LCOH!$C$28=Menu!$A$6,'Approvvigionamento energia'!H8424,0)</f>
        <v>1128.1266568539745</v>
      </c>
      <c r="J8424">
        <f>'Approvvigionamento energia'!A8424+'Approvvigionamento energia'!B8424+'Approvvigionamento energia'!I8424</f>
        <v>1514.8266568539746</v>
      </c>
      <c r="K8424">
        <f>IF(MIN(LCOH!$C$18,J8424)&gt;=$P$48*LCOH!$C$18, MIN(LCOH!$C$18,J8424),0)</f>
        <v>1500</v>
      </c>
      <c r="L8424">
        <f t="shared" si="263"/>
        <v>14.826656853974555</v>
      </c>
      <c r="M8424">
        <f>K8424/LCOH!$C$18</f>
        <v>1</v>
      </c>
      <c r="N8424">
        <f>K8424/LCOH!$C$34</f>
        <v>28.901734104046245</v>
      </c>
    </row>
    <row r="8425" spans="1:14" x14ac:dyDescent="0.35">
      <c r="A8425">
        <f>'Profilo fotovoltaico'!B8427*LCOH!$C$20</f>
        <v>0</v>
      </c>
      <c r="B8425">
        <f>'Profilo eolico'!B8427*LCOH!$C$21</f>
        <v>399</v>
      </c>
      <c r="C8425">
        <f>$P$35*'Profilo fotovoltaico'!B8427</f>
        <v>0</v>
      </c>
      <c r="D8425">
        <f>$Q$37*'Profilo eolico'!B8427</f>
        <v>2328.019322910452</v>
      </c>
      <c r="E8425">
        <f>$P$39*'Profilo fotovoltaico'!B8427+'Approvvigionamento energia'!$Q$39*'Profilo eolico'!B8427</f>
        <v>1746.0144921828389</v>
      </c>
      <c r="F8425">
        <f>$P$41*'Profilo fotovoltaico'!B8427+'Approvvigionamento energia'!$Q$41*'Profilo eolico'!B8427</f>
        <v>1164.009661455226</v>
      </c>
      <c r="G8425">
        <f>$P$43*'Profilo fotovoltaico'!B8427+'Approvvigionamento energia'!$Q$43*'Profilo eolico'!B8427</f>
        <v>582.00483072761301</v>
      </c>
      <c r="H8425">
        <f t="shared" si="262"/>
        <v>1138.4335154826958</v>
      </c>
      <c r="I8425">
        <f>IF(LCOH!$C$28=Menu!$A$1,'Approvvigionamento energia'!C8425,0)+IF(LCOH!$C$28=Menu!$A$2,'Approvvigionamento energia'!D8425,0)+IF(LCOH!$C$28=Menu!$A$3,'Approvvigionamento energia'!E8425,0)+IF(LCOH!$C$28=Menu!$A$4,'Approvvigionamento energia'!F8425,0)+IF(LCOH!$C$28=Menu!$A$5,'Approvvigionamento energia'!G8425,0)+IF(LCOH!$C$28=Menu!$A$6,'Approvvigionamento energia'!H8425,0)</f>
        <v>1164.009661455226</v>
      </c>
      <c r="J8425">
        <f>'Approvvigionamento energia'!A8425+'Approvvigionamento energia'!B8425+'Approvvigionamento energia'!I8425</f>
        <v>1563.009661455226</v>
      </c>
      <c r="K8425">
        <f>IF(MIN(LCOH!$C$18,J8425)&gt;=$P$48*LCOH!$C$18, MIN(LCOH!$C$18,J8425),0)</f>
        <v>1500</v>
      </c>
      <c r="L8425">
        <f t="shared" si="263"/>
        <v>63.009661455226023</v>
      </c>
      <c r="M8425">
        <f>K8425/LCOH!$C$18</f>
        <v>1</v>
      </c>
      <c r="N8425">
        <f>K8425/LCOH!$C$34</f>
        <v>28.901734104046245</v>
      </c>
    </row>
    <row r="8426" spans="1:14" x14ac:dyDescent="0.35">
      <c r="A8426">
        <f>'Profilo fotovoltaico'!B8428*LCOH!$C$20</f>
        <v>0</v>
      </c>
      <c r="B8426">
        <f>'Profilo eolico'!B8428*LCOH!$C$21</f>
        <v>411</v>
      </c>
      <c r="C8426">
        <f>$P$35*'Profilo fotovoltaico'!B8428</f>
        <v>0</v>
      </c>
      <c r="D8426">
        <f>$Q$37*'Profilo eolico'!B8428</f>
        <v>2398.0349416446006</v>
      </c>
      <c r="E8426">
        <f>$P$39*'Profilo fotovoltaico'!B8428+'Approvvigionamento energia'!$Q$39*'Profilo eolico'!B8428</f>
        <v>1798.5262062334505</v>
      </c>
      <c r="F8426">
        <f>$P$41*'Profilo fotovoltaico'!B8428+'Approvvigionamento energia'!$Q$41*'Profilo eolico'!B8428</f>
        <v>1199.0174708223003</v>
      </c>
      <c r="G8426">
        <f>$P$43*'Profilo fotovoltaico'!B8428+'Approvvigionamento energia'!$Q$43*'Profilo eolico'!B8428</f>
        <v>599.50873541115016</v>
      </c>
      <c r="H8426">
        <f t="shared" si="262"/>
        <v>1138.4335154826958</v>
      </c>
      <c r="I8426">
        <f>IF(LCOH!$C$28=Menu!$A$1,'Approvvigionamento energia'!C8426,0)+IF(LCOH!$C$28=Menu!$A$2,'Approvvigionamento energia'!D8426,0)+IF(LCOH!$C$28=Menu!$A$3,'Approvvigionamento energia'!E8426,0)+IF(LCOH!$C$28=Menu!$A$4,'Approvvigionamento energia'!F8426,0)+IF(LCOH!$C$28=Menu!$A$5,'Approvvigionamento energia'!G8426,0)+IF(LCOH!$C$28=Menu!$A$6,'Approvvigionamento energia'!H8426,0)</f>
        <v>1199.0174708223003</v>
      </c>
      <c r="J8426">
        <f>'Approvvigionamento energia'!A8426+'Approvvigionamento energia'!B8426+'Approvvigionamento energia'!I8426</f>
        <v>1610.0174708223003</v>
      </c>
      <c r="K8426">
        <f>IF(MIN(LCOH!$C$18,J8426)&gt;=$P$48*LCOH!$C$18, MIN(LCOH!$C$18,J8426),0)</f>
        <v>1500</v>
      </c>
      <c r="L8426">
        <f t="shared" si="263"/>
        <v>110.01747082230031</v>
      </c>
      <c r="M8426">
        <f>K8426/LCOH!$C$18</f>
        <v>1</v>
      </c>
      <c r="N8426">
        <f>K8426/LCOH!$C$34</f>
        <v>28.901734104046245</v>
      </c>
    </row>
    <row r="8427" spans="1:14" x14ac:dyDescent="0.35">
      <c r="A8427">
        <f>'Profilo fotovoltaico'!B8429*LCOH!$C$20</f>
        <v>0</v>
      </c>
      <c r="B8427">
        <f>'Profilo eolico'!B8429*LCOH!$C$21</f>
        <v>420.59999999999997</v>
      </c>
      <c r="C8427">
        <f>$P$35*'Profilo fotovoltaico'!B8429</f>
        <v>0</v>
      </c>
      <c r="D8427">
        <f>$Q$37*'Profilo eolico'!B8429</f>
        <v>2454.0474366319199</v>
      </c>
      <c r="E8427">
        <f>$P$39*'Profilo fotovoltaico'!B8429+'Approvvigionamento energia'!$Q$39*'Profilo eolico'!B8429</f>
        <v>1840.5355774739398</v>
      </c>
      <c r="F8427">
        <f>$P$41*'Profilo fotovoltaico'!B8429+'Approvvigionamento energia'!$Q$41*'Profilo eolico'!B8429</f>
        <v>1227.02371831596</v>
      </c>
      <c r="G8427">
        <f>$P$43*'Profilo fotovoltaico'!B8429+'Approvvigionamento energia'!$Q$43*'Profilo eolico'!B8429</f>
        <v>613.51185915797998</v>
      </c>
      <c r="H8427">
        <f t="shared" si="262"/>
        <v>1138.4335154826958</v>
      </c>
      <c r="I8427">
        <f>IF(LCOH!$C$28=Menu!$A$1,'Approvvigionamento energia'!C8427,0)+IF(LCOH!$C$28=Menu!$A$2,'Approvvigionamento energia'!D8427,0)+IF(LCOH!$C$28=Menu!$A$3,'Approvvigionamento energia'!E8427,0)+IF(LCOH!$C$28=Menu!$A$4,'Approvvigionamento energia'!F8427,0)+IF(LCOH!$C$28=Menu!$A$5,'Approvvigionamento energia'!G8427,0)+IF(LCOH!$C$28=Menu!$A$6,'Approvvigionamento energia'!H8427,0)</f>
        <v>1227.02371831596</v>
      </c>
      <c r="J8427">
        <f>'Approvvigionamento energia'!A8427+'Approvvigionamento energia'!B8427+'Approvvigionamento energia'!I8427</f>
        <v>1647.6237183159599</v>
      </c>
      <c r="K8427">
        <f>IF(MIN(LCOH!$C$18,J8427)&gt;=$P$48*LCOH!$C$18, MIN(LCOH!$C$18,J8427),0)</f>
        <v>1500</v>
      </c>
      <c r="L8427">
        <f t="shared" si="263"/>
        <v>147.62371831595988</v>
      </c>
      <c r="M8427">
        <f>K8427/LCOH!$C$18</f>
        <v>1</v>
      </c>
      <c r="N8427">
        <f>K8427/LCOH!$C$34</f>
        <v>28.901734104046245</v>
      </c>
    </row>
    <row r="8428" spans="1:14" x14ac:dyDescent="0.35">
      <c r="A8428">
        <f>'Profilo fotovoltaico'!B8430*LCOH!$C$20</f>
        <v>0</v>
      </c>
      <c r="B8428">
        <f>'Profilo eolico'!B8430*LCOH!$C$21</f>
        <v>427</v>
      </c>
      <c r="C8428">
        <f>$P$35*'Profilo fotovoltaico'!B8430</f>
        <v>0</v>
      </c>
      <c r="D8428">
        <f>$Q$37*'Profilo eolico'!B8430</f>
        <v>2491.3890999567993</v>
      </c>
      <c r="E8428">
        <f>$P$39*'Profilo fotovoltaico'!B8430+'Approvvigionamento energia'!$Q$39*'Profilo eolico'!B8430</f>
        <v>1868.5418249675995</v>
      </c>
      <c r="F8428">
        <f>$P$41*'Profilo fotovoltaico'!B8430+'Approvvigionamento energia'!$Q$41*'Profilo eolico'!B8430</f>
        <v>1245.6945499783997</v>
      </c>
      <c r="G8428">
        <f>$P$43*'Profilo fotovoltaico'!B8430+'Approvvigionamento energia'!$Q$43*'Profilo eolico'!B8430</f>
        <v>622.84727498919983</v>
      </c>
      <c r="H8428">
        <f t="shared" si="262"/>
        <v>1138.4335154826958</v>
      </c>
      <c r="I8428">
        <f>IF(LCOH!$C$28=Menu!$A$1,'Approvvigionamento energia'!C8428,0)+IF(LCOH!$C$28=Menu!$A$2,'Approvvigionamento energia'!D8428,0)+IF(LCOH!$C$28=Menu!$A$3,'Approvvigionamento energia'!E8428,0)+IF(LCOH!$C$28=Menu!$A$4,'Approvvigionamento energia'!F8428,0)+IF(LCOH!$C$28=Menu!$A$5,'Approvvigionamento energia'!G8428,0)+IF(LCOH!$C$28=Menu!$A$6,'Approvvigionamento energia'!H8428,0)</f>
        <v>1245.6945499783997</v>
      </c>
      <c r="J8428">
        <f>'Approvvigionamento energia'!A8428+'Approvvigionamento energia'!B8428+'Approvvigionamento energia'!I8428</f>
        <v>1672.6945499783997</v>
      </c>
      <c r="K8428">
        <f>IF(MIN(LCOH!$C$18,J8428)&gt;=$P$48*LCOH!$C$18, MIN(LCOH!$C$18,J8428),0)</f>
        <v>1500</v>
      </c>
      <c r="L8428">
        <f t="shared" si="263"/>
        <v>172.69454997839966</v>
      </c>
      <c r="M8428">
        <f>K8428/LCOH!$C$18</f>
        <v>1</v>
      </c>
      <c r="N8428">
        <f>K8428/LCOH!$C$34</f>
        <v>28.901734104046245</v>
      </c>
    </row>
    <row r="8429" spans="1:14" x14ac:dyDescent="0.35">
      <c r="A8429">
        <f>'Profilo fotovoltaico'!B8431*LCOH!$C$20</f>
        <v>0</v>
      </c>
      <c r="B8429">
        <f>'Profilo eolico'!B8431*LCOH!$C$21</f>
        <v>429</v>
      </c>
      <c r="C8429">
        <f>$P$35*'Profilo fotovoltaico'!B8431</f>
        <v>0</v>
      </c>
      <c r="D8429">
        <f>$Q$37*'Profilo eolico'!B8431</f>
        <v>2503.0583697458242</v>
      </c>
      <c r="E8429">
        <f>$P$39*'Profilo fotovoltaico'!B8431+'Approvvigionamento energia'!$Q$39*'Profilo eolico'!B8431</f>
        <v>1877.2937773093681</v>
      </c>
      <c r="F8429">
        <f>$P$41*'Profilo fotovoltaico'!B8431+'Approvvigionamento energia'!$Q$41*'Profilo eolico'!B8431</f>
        <v>1251.5291848729121</v>
      </c>
      <c r="G8429">
        <f>$P$43*'Profilo fotovoltaico'!B8431+'Approvvigionamento energia'!$Q$43*'Profilo eolico'!B8431</f>
        <v>625.76459243645604</v>
      </c>
      <c r="H8429">
        <f t="shared" si="262"/>
        <v>1138.4335154826958</v>
      </c>
      <c r="I8429">
        <f>IF(LCOH!$C$28=Menu!$A$1,'Approvvigionamento energia'!C8429,0)+IF(LCOH!$C$28=Menu!$A$2,'Approvvigionamento energia'!D8429,0)+IF(LCOH!$C$28=Menu!$A$3,'Approvvigionamento energia'!E8429,0)+IF(LCOH!$C$28=Menu!$A$4,'Approvvigionamento energia'!F8429,0)+IF(LCOH!$C$28=Menu!$A$5,'Approvvigionamento energia'!G8429,0)+IF(LCOH!$C$28=Menu!$A$6,'Approvvigionamento energia'!H8429,0)</f>
        <v>1251.5291848729121</v>
      </c>
      <c r="J8429">
        <f>'Approvvigionamento energia'!A8429+'Approvvigionamento energia'!B8429+'Approvvigionamento energia'!I8429</f>
        <v>1680.5291848729121</v>
      </c>
      <c r="K8429">
        <f>IF(MIN(LCOH!$C$18,J8429)&gt;=$P$48*LCOH!$C$18, MIN(LCOH!$C$18,J8429),0)</f>
        <v>1500</v>
      </c>
      <c r="L8429">
        <f t="shared" si="263"/>
        <v>180.52918487291208</v>
      </c>
      <c r="M8429">
        <f>K8429/LCOH!$C$18</f>
        <v>1</v>
      </c>
      <c r="N8429">
        <f>K8429/LCOH!$C$34</f>
        <v>28.901734104046245</v>
      </c>
    </row>
    <row r="8430" spans="1:14" x14ac:dyDescent="0.35">
      <c r="A8430">
        <f>'Profilo fotovoltaico'!B8432*LCOH!$C$20</f>
        <v>0</v>
      </c>
      <c r="B8430">
        <f>'Profilo eolico'!B8432*LCOH!$C$21</f>
        <v>426.59999999999997</v>
      </c>
      <c r="C8430">
        <f>$P$35*'Profilo fotovoltaico'!B8432</f>
        <v>0</v>
      </c>
      <c r="D8430">
        <f>$Q$37*'Profilo eolico'!B8432</f>
        <v>2489.0552459989945</v>
      </c>
      <c r="E8430">
        <f>$P$39*'Profilo fotovoltaico'!B8432+'Approvvigionamento energia'!$Q$39*'Profilo eolico'!B8432</f>
        <v>1866.7914344992457</v>
      </c>
      <c r="F8430">
        <f>$P$41*'Profilo fotovoltaico'!B8432+'Approvvigionamento energia'!$Q$41*'Profilo eolico'!B8432</f>
        <v>1244.5276229994972</v>
      </c>
      <c r="G8430">
        <f>$P$43*'Profilo fotovoltaico'!B8432+'Approvvigionamento energia'!$Q$43*'Profilo eolico'!B8432</f>
        <v>622.26381149974861</v>
      </c>
      <c r="H8430">
        <f t="shared" si="262"/>
        <v>1138.4335154826958</v>
      </c>
      <c r="I8430">
        <f>IF(LCOH!$C$28=Menu!$A$1,'Approvvigionamento energia'!C8430,0)+IF(LCOH!$C$28=Menu!$A$2,'Approvvigionamento energia'!D8430,0)+IF(LCOH!$C$28=Menu!$A$3,'Approvvigionamento energia'!E8430,0)+IF(LCOH!$C$28=Menu!$A$4,'Approvvigionamento energia'!F8430,0)+IF(LCOH!$C$28=Menu!$A$5,'Approvvigionamento energia'!G8430,0)+IF(LCOH!$C$28=Menu!$A$6,'Approvvigionamento energia'!H8430,0)</f>
        <v>1244.5276229994972</v>
      </c>
      <c r="J8430">
        <f>'Approvvigionamento energia'!A8430+'Approvvigionamento energia'!B8430+'Approvvigionamento energia'!I8430</f>
        <v>1671.1276229994971</v>
      </c>
      <c r="K8430">
        <f>IF(MIN(LCOH!$C$18,J8430)&gt;=$P$48*LCOH!$C$18, MIN(LCOH!$C$18,J8430),0)</f>
        <v>1500</v>
      </c>
      <c r="L8430">
        <f t="shared" si="263"/>
        <v>171.12762299949713</v>
      </c>
      <c r="M8430">
        <f>K8430/LCOH!$C$18</f>
        <v>1</v>
      </c>
      <c r="N8430">
        <f>K8430/LCOH!$C$34</f>
        <v>28.901734104046245</v>
      </c>
    </row>
    <row r="8431" spans="1:14" x14ac:dyDescent="0.35">
      <c r="A8431">
        <f>'Profilo fotovoltaico'!B8433*LCOH!$C$20</f>
        <v>0</v>
      </c>
      <c r="B8431">
        <f>'Profilo eolico'!B8433*LCOH!$C$21</f>
        <v>423.70000000000005</v>
      </c>
      <c r="C8431">
        <f>$P$35*'Profilo fotovoltaico'!B8433</f>
        <v>0</v>
      </c>
      <c r="D8431">
        <f>$Q$37*'Profilo eolico'!B8433</f>
        <v>2472.1348048049085</v>
      </c>
      <c r="E8431">
        <f>$P$39*'Profilo fotovoltaico'!B8433+'Approvvigionamento energia'!$Q$39*'Profilo eolico'!B8433</f>
        <v>1854.1011036036814</v>
      </c>
      <c r="F8431">
        <f>$P$41*'Profilo fotovoltaico'!B8433+'Approvvigionamento energia'!$Q$41*'Profilo eolico'!B8433</f>
        <v>1236.0674024024543</v>
      </c>
      <c r="G8431">
        <f>$P$43*'Profilo fotovoltaico'!B8433+'Approvvigionamento energia'!$Q$43*'Profilo eolico'!B8433</f>
        <v>618.03370120122713</v>
      </c>
      <c r="H8431">
        <f t="shared" si="262"/>
        <v>1138.4335154826958</v>
      </c>
      <c r="I8431">
        <f>IF(LCOH!$C$28=Menu!$A$1,'Approvvigionamento energia'!C8431,0)+IF(LCOH!$C$28=Menu!$A$2,'Approvvigionamento energia'!D8431,0)+IF(LCOH!$C$28=Menu!$A$3,'Approvvigionamento energia'!E8431,0)+IF(LCOH!$C$28=Menu!$A$4,'Approvvigionamento energia'!F8431,0)+IF(LCOH!$C$28=Menu!$A$5,'Approvvigionamento energia'!G8431,0)+IF(LCOH!$C$28=Menu!$A$6,'Approvvigionamento energia'!H8431,0)</f>
        <v>1236.0674024024543</v>
      </c>
      <c r="J8431">
        <f>'Approvvigionamento energia'!A8431+'Approvvigionamento energia'!B8431+'Approvvigionamento energia'!I8431</f>
        <v>1659.7674024024543</v>
      </c>
      <c r="K8431">
        <f>IF(MIN(LCOH!$C$18,J8431)&gt;=$P$48*LCOH!$C$18, MIN(LCOH!$C$18,J8431),0)</f>
        <v>1500</v>
      </c>
      <c r="L8431">
        <f t="shared" si="263"/>
        <v>159.76740240245431</v>
      </c>
      <c r="M8431">
        <f>K8431/LCOH!$C$18</f>
        <v>1</v>
      </c>
      <c r="N8431">
        <f>K8431/LCOH!$C$34</f>
        <v>28.901734104046245</v>
      </c>
    </row>
    <row r="8432" spans="1:14" x14ac:dyDescent="0.35">
      <c r="A8432">
        <f>'Profilo fotovoltaico'!B8434*LCOH!$C$20</f>
        <v>3</v>
      </c>
      <c r="B8432">
        <f>'Profilo eolico'!B8434*LCOH!$C$21</f>
        <v>422.70000000000005</v>
      </c>
      <c r="C8432">
        <f>$P$35*'Profilo fotovoltaico'!B8434</f>
        <v>22.063836562866197</v>
      </c>
      <c r="D8432">
        <f>$Q$37*'Profilo eolico'!B8434</f>
        <v>2466.3001699103961</v>
      </c>
      <c r="E8432">
        <f>$P$39*'Profilo fotovoltaico'!B8434+'Approvvigionamento energia'!$Q$39*'Profilo eolico'!B8434</f>
        <v>1855.2410865735137</v>
      </c>
      <c r="F8432">
        <f>$P$41*'Profilo fotovoltaico'!B8434+'Approvvigionamento energia'!$Q$41*'Profilo eolico'!B8434</f>
        <v>1244.1820032366311</v>
      </c>
      <c r="G8432">
        <f>$P$43*'Profilo fotovoltaico'!B8434+'Approvvigionamento energia'!$Q$43*'Profilo eolico'!B8434</f>
        <v>633.12291989974869</v>
      </c>
      <c r="H8432">
        <f t="shared" si="262"/>
        <v>1138.4335154826958</v>
      </c>
      <c r="I8432">
        <f>IF(LCOH!$C$28=Menu!$A$1,'Approvvigionamento energia'!C8432,0)+IF(LCOH!$C$28=Menu!$A$2,'Approvvigionamento energia'!D8432,0)+IF(LCOH!$C$28=Menu!$A$3,'Approvvigionamento energia'!E8432,0)+IF(LCOH!$C$28=Menu!$A$4,'Approvvigionamento energia'!F8432,0)+IF(LCOH!$C$28=Menu!$A$5,'Approvvigionamento energia'!G8432,0)+IF(LCOH!$C$28=Menu!$A$6,'Approvvigionamento energia'!H8432,0)</f>
        <v>1244.1820032366311</v>
      </c>
      <c r="J8432">
        <f>'Approvvigionamento energia'!A8432+'Approvvigionamento energia'!B8432+'Approvvigionamento energia'!I8432</f>
        <v>1669.8820032366311</v>
      </c>
      <c r="K8432">
        <f>IF(MIN(LCOH!$C$18,J8432)&gt;=$P$48*LCOH!$C$18, MIN(LCOH!$C$18,J8432),0)</f>
        <v>1500</v>
      </c>
      <c r="L8432">
        <f t="shared" si="263"/>
        <v>169.88200323663114</v>
      </c>
      <c r="M8432">
        <f>K8432/LCOH!$C$18</f>
        <v>1</v>
      </c>
      <c r="N8432">
        <f>K8432/LCOH!$C$34</f>
        <v>28.901734104046245</v>
      </c>
    </row>
    <row r="8433" spans="1:14" x14ac:dyDescent="0.35">
      <c r="A8433">
        <f>'Profilo fotovoltaico'!B8435*LCOH!$C$20</f>
        <v>106</v>
      </c>
      <c r="B8433">
        <f>'Profilo eolico'!B8435*LCOH!$C$21</f>
        <v>403.4</v>
      </c>
      <c r="C8433">
        <f>$P$35*'Profilo fotovoltaico'!B8435</f>
        <v>779.58889188793887</v>
      </c>
      <c r="D8433">
        <f>$Q$37*'Profilo eolico'!B8435</f>
        <v>2353.6917164463066</v>
      </c>
      <c r="E8433">
        <f>$P$39*'Profilo fotovoltaico'!B8435+'Approvvigionamento energia'!$Q$39*'Profilo eolico'!B8435</f>
        <v>1960.1660103067145</v>
      </c>
      <c r="F8433">
        <f>$P$41*'Profilo fotovoltaico'!B8435+'Approvvigionamento energia'!$Q$41*'Profilo eolico'!B8435</f>
        <v>1566.6403041671228</v>
      </c>
      <c r="G8433">
        <f>$P$43*'Profilo fotovoltaico'!B8435+'Approvvigionamento energia'!$Q$43*'Profilo eolico'!B8435</f>
        <v>1173.114598027531</v>
      </c>
      <c r="H8433">
        <f t="shared" si="262"/>
        <v>1138.4335154826958</v>
      </c>
      <c r="I8433">
        <f>IF(LCOH!$C$28=Menu!$A$1,'Approvvigionamento energia'!C8433,0)+IF(LCOH!$C$28=Menu!$A$2,'Approvvigionamento energia'!D8433,0)+IF(LCOH!$C$28=Menu!$A$3,'Approvvigionamento energia'!E8433,0)+IF(LCOH!$C$28=Menu!$A$4,'Approvvigionamento energia'!F8433,0)+IF(LCOH!$C$28=Menu!$A$5,'Approvvigionamento energia'!G8433,0)+IF(LCOH!$C$28=Menu!$A$6,'Approvvigionamento energia'!H8433,0)</f>
        <v>1566.6403041671228</v>
      </c>
      <c r="J8433">
        <f>'Approvvigionamento energia'!A8433+'Approvvigionamento energia'!B8433+'Approvvigionamento energia'!I8433</f>
        <v>2076.0403041671229</v>
      </c>
      <c r="K8433">
        <f>IF(MIN(LCOH!$C$18,J8433)&gt;=$P$48*LCOH!$C$18, MIN(LCOH!$C$18,J8433),0)</f>
        <v>1500</v>
      </c>
      <c r="L8433">
        <f t="shared" si="263"/>
        <v>576.04030416712294</v>
      </c>
      <c r="M8433">
        <f>K8433/LCOH!$C$18</f>
        <v>1</v>
      </c>
      <c r="N8433">
        <f>K8433/LCOH!$C$34</f>
        <v>28.901734104046245</v>
      </c>
    </row>
    <row r="8434" spans="1:14" x14ac:dyDescent="0.35">
      <c r="A8434">
        <f>'Profilo fotovoltaico'!B8436*LCOH!$C$20</f>
        <v>273</v>
      </c>
      <c r="B8434">
        <f>'Profilo eolico'!B8436*LCOH!$C$21</f>
        <v>409.3</v>
      </c>
      <c r="C8434">
        <f>$P$35*'Profilo fotovoltaico'!B8436</f>
        <v>2007.8091272208239</v>
      </c>
      <c r="D8434">
        <f>$Q$37*'Profilo eolico'!B8436</f>
        <v>2388.1160623239298</v>
      </c>
      <c r="E8434">
        <f>$P$39*'Profilo fotovoltaico'!B8436+'Approvvigionamento energia'!$Q$39*'Profilo eolico'!B8436</f>
        <v>2293.0393285481532</v>
      </c>
      <c r="F8434">
        <f>$P$41*'Profilo fotovoltaico'!B8436+'Approvvigionamento energia'!$Q$41*'Profilo eolico'!B8436</f>
        <v>2197.9625947723771</v>
      </c>
      <c r="G8434">
        <f>$P$43*'Profilo fotovoltaico'!B8436+'Approvvigionamento energia'!$Q$43*'Profilo eolico'!B8436</f>
        <v>2102.8858609966005</v>
      </c>
      <c r="H8434">
        <f t="shared" si="262"/>
        <v>1138.4335154826958</v>
      </c>
      <c r="I8434">
        <f>IF(LCOH!$C$28=Menu!$A$1,'Approvvigionamento energia'!C8434,0)+IF(LCOH!$C$28=Menu!$A$2,'Approvvigionamento energia'!D8434,0)+IF(LCOH!$C$28=Menu!$A$3,'Approvvigionamento energia'!E8434,0)+IF(LCOH!$C$28=Menu!$A$4,'Approvvigionamento energia'!F8434,0)+IF(LCOH!$C$28=Menu!$A$5,'Approvvigionamento energia'!G8434,0)+IF(LCOH!$C$28=Menu!$A$6,'Approvvigionamento energia'!H8434,0)</f>
        <v>2197.9625947723771</v>
      </c>
      <c r="J8434">
        <f>'Approvvigionamento energia'!A8434+'Approvvigionamento energia'!B8434+'Approvvigionamento energia'!I8434</f>
        <v>2880.2625947723773</v>
      </c>
      <c r="K8434">
        <f>IF(MIN(LCOH!$C$18,J8434)&gt;=$P$48*LCOH!$C$18, MIN(LCOH!$C$18,J8434),0)</f>
        <v>1500</v>
      </c>
      <c r="L8434">
        <f t="shared" si="263"/>
        <v>1380.2625947723773</v>
      </c>
      <c r="M8434">
        <f>K8434/LCOH!$C$18</f>
        <v>1</v>
      </c>
      <c r="N8434">
        <f>K8434/LCOH!$C$34</f>
        <v>28.901734104046245</v>
      </c>
    </row>
    <row r="8435" spans="1:14" x14ac:dyDescent="0.35">
      <c r="A8435">
        <f>'Profilo fotovoltaico'!B8437*LCOH!$C$20</f>
        <v>394</v>
      </c>
      <c r="B8435">
        <f>'Profilo eolico'!B8437*LCOH!$C$21</f>
        <v>456.3</v>
      </c>
      <c r="C8435">
        <f>$P$35*'Profilo fotovoltaico'!B8437</f>
        <v>2897.7172019230939</v>
      </c>
      <c r="D8435">
        <f>$Q$37*'Profilo eolico'!B8437</f>
        <v>2662.343902366013</v>
      </c>
      <c r="E8435">
        <f>$P$39*'Profilo fotovoltaico'!B8437+'Approvvigionamento energia'!$Q$39*'Profilo eolico'!B8437</f>
        <v>2721.1872272552832</v>
      </c>
      <c r="F8435">
        <f>$P$41*'Profilo fotovoltaico'!B8437+'Approvvigionamento energia'!$Q$41*'Profilo eolico'!B8437</f>
        <v>2780.0305521445534</v>
      </c>
      <c r="G8435">
        <f>$P$43*'Profilo fotovoltaico'!B8437+'Approvvigionamento energia'!$Q$43*'Profilo eolico'!B8437</f>
        <v>2838.8738770338232</v>
      </c>
      <c r="H8435">
        <f t="shared" si="262"/>
        <v>1138.4335154826958</v>
      </c>
      <c r="I8435">
        <f>IF(LCOH!$C$28=Menu!$A$1,'Approvvigionamento energia'!C8435,0)+IF(LCOH!$C$28=Menu!$A$2,'Approvvigionamento energia'!D8435,0)+IF(LCOH!$C$28=Menu!$A$3,'Approvvigionamento energia'!E8435,0)+IF(LCOH!$C$28=Menu!$A$4,'Approvvigionamento energia'!F8435,0)+IF(LCOH!$C$28=Menu!$A$5,'Approvvigionamento energia'!G8435,0)+IF(LCOH!$C$28=Menu!$A$6,'Approvvigionamento energia'!H8435,0)</f>
        <v>2780.0305521445534</v>
      </c>
      <c r="J8435">
        <f>'Approvvigionamento energia'!A8435+'Approvvigionamento energia'!B8435+'Approvvigionamento energia'!I8435</f>
        <v>3630.3305521445536</v>
      </c>
      <c r="K8435">
        <f>IF(MIN(LCOH!$C$18,J8435)&gt;=$P$48*LCOH!$C$18, MIN(LCOH!$C$18,J8435),0)</f>
        <v>1500</v>
      </c>
      <c r="L8435">
        <f t="shared" si="263"/>
        <v>2130.3305521445536</v>
      </c>
      <c r="M8435">
        <f>K8435/LCOH!$C$18</f>
        <v>1</v>
      </c>
      <c r="N8435">
        <f>K8435/LCOH!$C$34</f>
        <v>28.901734104046245</v>
      </c>
    </row>
    <row r="8436" spans="1:14" x14ac:dyDescent="0.35">
      <c r="A8436">
        <f>'Profilo fotovoltaico'!B8438*LCOH!$C$20</f>
        <v>458</v>
      </c>
      <c r="B8436">
        <f>'Profilo eolico'!B8438*LCOH!$C$21</f>
        <v>435.8</v>
      </c>
      <c r="C8436">
        <f>$P$35*'Profilo fotovoltaico'!B8438</f>
        <v>3368.4123819309061</v>
      </c>
      <c r="D8436">
        <f>$Q$37*'Profilo eolico'!B8438</f>
        <v>2542.7338870285089</v>
      </c>
      <c r="E8436">
        <f>$P$39*'Profilo fotovoltaico'!B8438+'Approvvigionamento energia'!$Q$39*'Profilo eolico'!B8438</f>
        <v>2749.1535107541081</v>
      </c>
      <c r="F8436">
        <f>$P$41*'Profilo fotovoltaico'!B8438+'Approvvigionamento energia'!$Q$41*'Profilo eolico'!B8438</f>
        <v>2955.5731344797077</v>
      </c>
      <c r="G8436">
        <f>$P$43*'Profilo fotovoltaico'!B8438+'Approvvigionamento energia'!$Q$43*'Profilo eolico'!B8438</f>
        <v>3161.9927582053069</v>
      </c>
      <c r="H8436">
        <f t="shared" si="262"/>
        <v>1138.4335154826958</v>
      </c>
      <c r="I8436">
        <f>IF(LCOH!$C$28=Menu!$A$1,'Approvvigionamento energia'!C8436,0)+IF(LCOH!$C$28=Menu!$A$2,'Approvvigionamento energia'!D8436,0)+IF(LCOH!$C$28=Menu!$A$3,'Approvvigionamento energia'!E8436,0)+IF(LCOH!$C$28=Menu!$A$4,'Approvvigionamento energia'!F8436,0)+IF(LCOH!$C$28=Menu!$A$5,'Approvvigionamento energia'!G8436,0)+IF(LCOH!$C$28=Menu!$A$6,'Approvvigionamento energia'!H8436,0)</f>
        <v>2955.5731344797077</v>
      </c>
      <c r="J8436">
        <f>'Approvvigionamento energia'!A8436+'Approvvigionamento energia'!B8436+'Approvvigionamento energia'!I8436</f>
        <v>3849.3731344797079</v>
      </c>
      <c r="K8436">
        <f>IF(MIN(LCOH!$C$18,J8436)&gt;=$P$48*LCOH!$C$18, MIN(LCOH!$C$18,J8436),0)</f>
        <v>1500</v>
      </c>
      <c r="L8436">
        <f t="shared" si="263"/>
        <v>2349.3731344797079</v>
      </c>
      <c r="M8436">
        <f>K8436/LCOH!$C$18</f>
        <v>1</v>
      </c>
      <c r="N8436">
        <f>K8436/LCOH!$C$34</f>
        <v>28.901734104046245</v>
      </c>
    </row>
    <row r="8437" spans="1:14" x14ac:dyDescent="0.35">
      <c r="A8437">
        <f>'Profilo fotovoltaico'!B8439*LCOH!$C$20</f>
        <v>473</v>
      </c>
      <c r="B8437">
        <f>'Profilo eolico'!B8439*LCOH!$C$21</f>
        <v>404.4</v>
      </c>
      <c r="C8437">
        <f>$P$35*'Profilo fotovoltaico'!B8439</f>
        <v>3478.7315647452365</v>
      </c>
      <c r="D8437">
        <f>$Q$37*'Profilo eolico'!B8439</f>
        <v>2359.526351340819</v>
      </c>
      <c r="E8437">
        <f>$P$39*'Profilo fotovoltaico'!B8439+'Approvvigionamento energia'!$Q$39*'Profilo eolico'!B8439</f>
        <v>2639.3276546919233</v>
      </c>
      <c r="F8437">
        <f>$P$41*'Profilo fotovoltaico'!B8439+'Approvvigionamento energia'!$Q$41*'Profilo eolico'!B8439</f>
        <v>2919.1289580430275</v>
      </c>
      <c r="G8437">
        <f>$P$43*'Profilo fotovoltaico'!B8439+'Approvvigionamento energia'!$Q$43*'Profilo eolico'!B8439</f>
        <v>3198.9302613941322</v>
      </c>
      <c r="H8437">
        <f t="shared" si="262"/>
        <v>1138.4335154826958</v>
      </c>
      <c r="I8437">
        <f>IF(LCOH!$C$28=Menu!$A$1,'Approvvigionamento energia'!C8437,0)+IF(LCOH!$C$28=Menu!$A$2,'Approvvigionamento energia'!D8437,0)+IF(LCOH!$C$28=Menu!$A$3,'Approvvigionamento energia'!E8437,0)+IF(LCOH!$C$28=Menu!$A$4,'Approvvigionamento energia'!F8437,0)+IF(LCOH!$C$28=Menu!$A$5,'Approvvigionamento energia'!G8437,0)+IF(LCOH!$C$28=Menu!$A$6,'Approvvigionamento energia'!H8437,0)</f>
        <v>2919.1289580430275</v>
      </c>
      <c r="J8437">
        <f>'Approvvigionamento energia'!A8437+'Approvvigionamento energia'!B8437+'Approvvigionamento energia'!I8437</f>
        <v>3796.5289580430276</v>
      </c>
      <c r="K8437">
        <f>IF(MIN(LCOH!$C$18,J8437)&gt;=$P$48*LCOH!$C$18, MIN(LCOH!$C$18,J8437),0)</f>
        <v>1500</v>
      </c>
      <c r="L8437">
        <f t="shared" si="263"/>
        <v>2296.5289580430276</v>
      </c>
      <c r="M8437">
        <f>K8437/LCOH!$C$18</f>
        <v>1</v>
      </c>
      <c r="N8437">
        <f>K8437/LCOH!$C$34</f>
        <v>28.901734104046245</v>
      </c>
    </row>
    <row r="8438" spans="1:14" x14ac:dyDescent="0.35">
      <c r="A8438">
        <f>'Profilo fotovoltaico'!B8440*LCOH!$C$20</f>
        <v>429</v>
      </c>
      <c r="B8438">
        <f>'Profilo eolico'!B8440*LCOH!$C$21</f>
        <v>379.40000000000003</v>
      </c>
      <c r="C8438">
        <f>$P$35*'Profilo fotovoltaico'!B8440</f>
        <v>3155.1286284898656</v>
      </c>
      <c r="D8438">
        <f>$Q$37*'Profilo eolico'!B8440</f>
        <v>2213.660478978009</v>
      </c>
      <c r="E8438">
        <f>$P$39*'Profilo fotovoltaico'!B8440+'Approvvigionamento energia'!$Q$39*'Profilo eolico'!B8440</f>
        <v>2449.0275163559727</v>
      </c>
      <c r="F8438">
        <f>$P$41*'Profilo fotovoltaico'!B8440+'Approvvigionamento energia'!$Q$41*'Profilo eolico'!B8440</f>
        <v>2684.3945537339373</v>
      </c>
      <c r="G8438">
        <f>$P$43*'Profilo fotovoltaico'!B8440+'Approvvigionamento energia'!$Q$43*'Profilo eolico'!B8440</f>
        <v>2919.7615911119015</v>
      </c>
      <c r="H8438">
        <f t="shared" si="262"/>
        <v>1138.4335154826958</v>
      </c>
      <c r="I8438">
        <f>IF(LCOH!$C$28=Menu!$A$1,'Approvvigionamento energia'!C8438,0)+IF(LCOH!$C$28=Menu!$A$2,'Approvvigionamento energia'!D8438,0)+IF(LCOH!$C$28=Menu!$A$3,'Approvvigionamento energia'!E8438,0)+IF(LCOH!$C$28=Menu!$A$4,'Approvvigionamento energia'!F8438,0)+IF(LCOH!$C$28=Menu!$A$5,'Approvvigionamento energia'!G8438,0)+IF(LCOH!$C$28=Menu!$A$6,'Approvvigionamento energia'!H8438,0)</f>
        <v>2684.3945537339373</v>
      </c>
      <c r="J8438">
        <f>'Approvvigionamento energia'!A8438+'Approvvigionamento energia'!B8438+'Approvvigionamento energia'!I8438</f>
        <v>3492.7945537339374</v>
      </c>
      <c r="K8438">
        <f>IF(MIN(LCOH!$C$18,J8438)&gt;=$P$48*LCOH!$C$18, MIN(LCOH!$C$18,J8438),0)</f>
        <v>1500</v>
      </c>
      <c r="L8438">
        <f t="shared" si="263"/>
        <v>1992.7945537339374</v>
      </c>
      <c r="M8438">
        <f>K8438/LCOH!$C$18</f>
        <v>1</v>
      </c>
      <c r="N8438">
        <f>K8438/LCOH!$C$34</f>
        <v>28.901734104046245</v>
      </c>
    </row>
    <row r="8439" spans="1:14" x14ac:dyDescent="0.35">
      <c r="A8439">
        <f>'Profilo fotovoltaico'!B8441*LCOH!$C$20</f>
        <v>329</v>
      </c>
      <c r="B8439">
        <f>'Profilo eolico'!B8441*LCOH!$C$21</f>
        <v>357.9</v>
      </c>
      <c r="C8439">
        <f>$P$35*'Profilo fotovoltaico'!B8441</f>
        <v>2419.6674097276596</v>
      </c>
      <c r="D8439">
        <f>$Q$37*'Profilo eolico'!B8441</f>
        <v>2088.215828745992</v>
      </c>
      <c r="E8439">
        <f>$P$39*'Profilo fotovoltaico'!B8441+'Approvvigionamento energia'!$Q$39*'Profilo eolico'!B8441</f>
        <v>2171.0787239914089</v>
      </c>
      <c r="F8439">
        <f>$P$41*'Profilo fotovoltaico'!B8441+'Approvvigionamento energia'!$Q$41*'Profilo eolico'!B8441</f>
        <v>2253.9416192368258</v>
      </c>
      <c r="G8439">
        <f>$P$43*'Profilo fotovoltaico'!B8441+'Approvvigionamento energia'!$Q$43*'Profilo eolico'!B8441</f>
        <v>2336.8045144822427</v>
      </c>
      <c r="H8439">
        <f t="shared" si="262"/>
        <v>1138.4335154826958</v>
      </c>
      <c r="I8439">
        <f>IF(LCOH!$C$28=Menu!$A$1,'Approvvigionamento energia'!C8439,0)+IF(LCOH!$C$28=Menu!$A$2,'Approvvigionamento energia'!D8439,0)+IF(LCOH!$C$28=Menu!$A$3,'Approvvigionamento energia'!E8439,0)+IF(LCOH!$C$28=Menu!$A$4,'Approvvigionamento energia'!F8439,0)+IF(LCOH!$C$28=Menu!$A$5,'Approvvigionamento energia'!G8439,0)+IF(LCOH!$C$28=Menu!$A$6,'Approvvigionamento energia'!H8439,0)</f>
        <v>2253.9416192368258</v>
      </c>
      <c r="J8439">
        <f>'Approvvigionamento energia'!A8439+'Approvvigionamento energia'!B8439+'Approvvigionamento energia'!I8439</f>
        <v>2940.8416192368259</v>
      </c>
      <c r="K8439">
        <f>IF(MIN(LCOH!$C$18,J8439)&gt;=$P$48*LCOH!$C$18, MIN(LCOH!$C$18,J8439),0)</f>
        <v>1500</v>
      </c>
      <c r="L8439">
        <f t="shared" si="263"/>
        <v>1440.8416192368259</v>
      </c>
      <c r="M8439">
        <f>K8439/LCOH!$C$18</f>
        <v>1</v>
      </c>
      <c r="N8439">
        <f>K8439/LCOH!$C$34</f>
        <v>28.901734104046245</v>
      </c>
    </row>
    <row r="8440" spans="1:14" x14ac:dyDescent="0.35">
      <c r="A8440">
        <f>'Profilo fotovoltaico'!B8442*LCOH!$C$20</f>
        <v>182</v>
      </c>
      <c r="B8440">
        <f>'Profilo eolico'!B8442*LCOH!$C$21</f>
        <v>328.6</v>
      </c>
      <c r="C8440">
        <f>$P$35*'Profilo fotovoltaico'!B8442</f>
        <v>1338.5394181472159</v>
      </c>
      <c r="D8440">
        <f>$Q$37*'Profilo eolico'!B8442</f>
        <v>1917.2610263367783</v>
      </c>
      <c r="E8440">
        <f>$P$39*'Profilo fotovoltaico'!B8442+'Approvvigionamento energia'!$Q$39*'Profilo eolico'!B8442</f>
        <v>1772.5806242893875</v>
      </c>
      <c r="F8440">
        <f>$P$41*'Profilo fotovoltaico'!B8442+'Approvvigionamento energia'!$Q$41*'Profilo eolico'!B8442</f>
        <v>1627.9002222419972</v>
      </c>
      <c r="G8440">
        <f>$P$43*'Profilo fotovoltaico'!B8442+'Approvvigionamento energia'!$Q$43*'Profilo eolico'!B8442</f>
        <v>1483.2198201946064</v>
      </c>
      <c r="H8440">
        <f t="shared" si="262"/>
        <v>1138.4335154826958</v>
      </c>
      <c r="I8440">
        <f>IF(LCOH!$C$28=Menu!$A$1,'Approvvigionamento energia'!C8440,0)+IF(LCOH!$C$28=Menu!$A$2,'Approvvigionamento energia'!D8440,0)+IF(LCOH!$C$28=Menu!$A$3,'Approvvigionamento energia'!E8440,0)+IF(LCOH!$C$28=Menu!$A$4,'Approvvigionamento energia'!F8440,0)+IF(LCOH!$C$28=Menu!$A$5,'Approvvigionamento energia'!G8440,0)+IF(LCOH!$C$28=Menu!$A$6,'Approvvigionamento energia'!H8440,0)</f>
        <v>1627.9002222419972</v>
      </c>
      <c r="J8440">
        <f>'Approvvigionamento energia'!A8440+'Approvvigionamento energia'!B8440+'Approvvigionamento energia'!I8440</f>
        <v>2138.5002222419971</v>
      </c>
      <c r="K8440">
        <f>IF(MIN(LCOH!$C$18,J8440)&gt;=$P$48*LCOH!$C$18, MIN(LCOH!$C$18,J8440),0)</f>
        <v>1500</v>
      </c>
      <c r="L8440">
        <f t="shared" si="263"/>
        <v>638.50022224199711</v>
      </c>
      <c r="M8440">
        <f>K8440/LCOH!$C$18</f>
        <v>1</v>
      </c>
      <c r="N8440">
        <f>K8440/LCOH!$C$34</f>
        <v>28.901734104046245</v>
      </c>
    </row>
    <row r="8441" spans="1:14" x14ac:dyDescent="0.35">
      <c r="A8441">
        <f>'Profilo fotovoltaico'!B8443*LCOH!$C$20</f>
        <v>22</v>
      </c>
      <c r="B8441">
        <f>'Profilo eolico'!B8443*LCOH!$C$21</f>
        <v>312.2</v>
      </c>
      <c r="C8441">
        <f>$P$35*'Profilo fotovoltaico'!B8443</f>
        <v>161.80146812768541</v>
      </c>
      <c r="D8441">
        <f>$Q$37*'Profilo eolico'!B8443</f>
        <v>1821.5730140667745</v>
      </c>
      <c r="E8441">
        <f>$P$39*'Profilo fotovoltaico'!B8443+'Approvvigionamento energia'!$Q$39*'Profilo eolico'!B8443</f>
        <v>1406.6301275820022</v>
      </c>
      <c r="F8441">
        <f>$P$41*'Profilo fotovoltaico'!B8443+'Approvvigionamento energia'!$Q$41*'Profilo eolico'!B8443</f>
        <v>991.68724109722996</v>
      </c>
      <c r="G8441">
        <f>$P$43*'Profilo fotovoltaico'!B8443+'Approvvigionamento energia'!$Q$43*'Profilo eolico'!B8443</f>
        <v>576.74435461245764</v>
      </c>
      <c r="H8441">
        <f t="shared" si="262"/>
        <v>1138.4335154826958</v>
      </c>
      <c r="I8441">
        <f>IF(LCOH!$C$28=Menu!$A$1,'Approvvigionamento energia'!C8441,0)+IF(LCOH!$C$28=Menu!$A$2,'Approvvigionamento energia'!D8441,0)+IF(LCOH!$C$28=Menu!$A$3,'Approvvigionamento energia'!E8441,0)+IF(LCOH!$C$28=Menu!$A$4,'Approvvigionamento energia'!F8441,0)+IF(LCOH!$C$28=Menu!$A$5,'Approvvigionamento energia'!G8441,0)+IF(LCOH!$C$28=Menu!$A$6,'Approvvigionamento energia'!H8441,0)</f>
        <v>991.68724109722996</v>
      </c>
      <c r="J8441">
        <f>'Approvvigionamento energia'!A8441+'Approvvigionamento energia'!B8441+'Approvvigionamento energia'!I8441</f>
        <v>1325.8872410972299</v>
      </c>
      <c r="K8441">
        <f>IF(MIN(LCOH!$C$18,J8441)&gt;=$P$48*LCOH!$C$18, MIN(LCOH!$C$18,J8441),0)</f>
        <v>1325.8872410972299</v>
      </c>
      <c r="L8441">
        <f t="shared" si="263"/>
        <v>0</v>
      </c>
      <c r="M8441">
        <f>K8441/LCOH!$C$18</f>
        <v>0.88392482739815326</v>
      </c>
      <c r="N8441">
        <f>K8441/LCOH!$C$34</f>
        <v>25.546960329426394</v>
      </c>
    </row>
    <row r="8442" spans="1:14" x14ac:dyDescent="0.35">
      <c r="A8442">
        <f>'Profilo fotovoltaico'!B8444*LCOH!$C$20</f>
        <v>0</v>
      </c>
      <c r="B8442">
        <f>'Profilo eolico'!B8444*LCOH!$C$21</f>
        <v>301.8</v>
      </c>
      <c r="C8442">
        <f>$P$35*'Profilo fotovoltaico'!B8444</f>
        <v>0</v>
      </c>
      <c r="D8442">
        <f>$Q$37*'Profilo eolico'!B8444</f>
        <v>1760.8928111638456</v>
      </c>
      <c r="E8442">
        <f>$P$39*'Profilo fotovoltaico'!B8444+'Approvvigionamento energia'!$Q$39*'Profilo eolico'!B8444</f>
        <v>1320.6696083728841</v>
      </c>
      <c r="F8442">
        <f>$P$41*'Profilo fotovoltaico'!B8444+'Approvvigionamento energia'!$Q$41*'Profilo eolico'!B8444</f>
        <v>880.44640558192282</v>
      </c>
      <c r="G8442">
        <f>$P$43*'Profilo fotovoltaico'!B8444+'Approvvigionamento energia'!$Q$43*'Profilo eolico'!B8444</f>
        <v>440.22320279096141</v>
      </c>
      <c r="H8442">
        <f t="shared" si="262"/>
        <v>1138.4335154826958</v>
      </c>
      <c r="I8442">
        <f>IF(LCOH!$C$28=Menu!$A$1,'Approvvigionamento energia'!C8442,0)+IF(LCOH!$C$28=Menu!$A$2,'Approvvigionamento energia'!D8442,0)+IF(LCOH!$C$28=Menu!$A$3,'Approvvigionamento energia'!E8442,0)+IF(LCOH!$C$28=Menu!$A$4,'Approvvigionamento energia'!F8442,0)+IF(LCOH!$C$28=Menu!$A$5,'Approvvigionamento energia'!G8442,0)+IF(LCOH!$C$28=Menu!$A$6,'Approvvigionamento energia'!H8442,0)</f>
        <v>880.44640558192282</v>
      </c>
      <c r="J8442">
        <f>'Approvvigionamento energia'!A8442+'Approvvigionamento energia'!B8442+'Approvvigionamento energia'!I8442</f>
        <v>1182.2464055819228</v>
      </c>
      <c r="K8442">
        <f>IF(MIN(LCOH!$C$18,J8442)&gt;=$P$48*LCOH!$C$18, MIN(LCOH!$C$18,J8442),0)</f>
        <v>1182.2464055819228</v>
      </c>
      <c r="L8442">
        <f t="shared" si="263"/>
        <v>0</v>
      </c>
      <c r="M8442">
        <f>K8442/LCOH!$C$18</f>
        <v>0.78816427038794856</v>
      </c>
      <c r="N8442">
        <f>K8442/LCOH!$C$34</f>
        <v>22.779314173062097</v>
      </c>
    </row>
    <row r="8443" spans="1:14" x14ac:dyDescent="0.35">
      <c r="A8443">
        <f>'Profilo fotovoltaico'!B8445*LCOH!$C$20</f>
        <v>0</v>
      </c>
      <c r="B8443">
        <f>'Profilo eolico'!B8445*LCOH!$C$21</f>
        <v>280</v>
      </c>
      <c r="C8443">
        <f>$P$35*'Profilo fotovoltaico'!B8445</f>
        <v>0</v>
      </c>
      <c r="D8443">
        <f>$Q$37*'Profilo eolico'!B8445</f>
        <v>1633.6977704634753</v>
      </c>
      <c r="E8443">
        <f>$P$39*'Profilo fotovoltaico'!B8445+'Approvvigionamento energia'!$Q$39*'Profilo eolico'!B8445</f>
        <v>1225.2733278476064</v>
      </c>
      <c r="F8443">
        <f>$P$41*'Profilo fotovoltaico'!B8445+'Approvvigionamento energia'!$Q$41*'Profilo eolico'!B8445</f>
        <v>816.84888523173765</v>
      </c>
      <c r="G8443">
        <f>$P$43*'Profilo fotovoltaico'!B8445+'Approvvigionamento energia'!$Q$43*'Profilo eolico'!B8445</f>
        <v>408.42444261586883</v>
      </c>
      <c r="H8443">
        <f t="shared" si="262"/>
        <v>1138.4335154826958</v>
      </c>
      <c r="I8443">
        <f>IF(LCOH!$C$28=Menu!$A$1,'Approvvigionamento energia'!C8443,0)+IF(LCOH!$C$28=Menu!$A$2,'Approvvigionamento energia'!D8443,0)+IF(LCOH!$C$28=Menu!$A$3,'Approvvigionamento energia'!E8443,0)+IF(LCOH!$C$28=Menu!$A$4,'Approvvigionamento energia'!F8443,0)+IF(LCOH!$C$28=Menu!$A$5,'Approvvigionamento energia'!G8443,0)+IF(LCOH!$C$28=Menu!$A$6,'Approvvigionamento energia'!H8443,0)</f>
        <v>816.84888523173765</v>
      </c>
      <c r="J8443">
        <f>'Approvvigionamento energia'!A8443+'Approvvigionamento energia'!B8443+'Approvvigionamento energia'!I8443</f>
        <v>1096.8488852317378</v>
      </c>
      <c r="K8443">
        <f>IF(MIN(LCOH!$C$18,J8443)&gt;=$P$48*LCOH!$C$18, MIN(LCOH!$C$18,J8443),0)</f>
        <v>1096.8488852317378</v>
      </c>
      <c r="L8443">
        <f t="shared" si="263"/>
        <v>0</v>
      </c>
      <c r="M8443">
        <f>K8443/LCOH!$C$18</f>
        <v>0.73123259015449182</v>
      </c>
      <c r="N8443">
        <f>K8443/LCOH!$C$34</f>
        <v>21.133889888858146</v>
      </c>
    </row>
    <row r="8444" spans="1:14" x14ac:dyDescent="0.35">
      <c r="A8444">
        <f>'Profilo fotovoltaico'!B8446*LCOH!$C$20</f>
        <v>0</v>
      </c>
      <c r="B8444">
        <f>'Profilo eolico'!B8446*LCOH!$C$21</f>
        <v>253.3</v>
      </c>
      <c r="C8444">
        <f>$P$35*'Profilo fotovoltaico'!B8446</f>
        <v>0</v>
      </c>
      <c r="D8444">
        <f>$Q$37*'Profilo eolico'!B8446</f>
        <v>1477.9130187799938</v>
      </c>
      <c r="E8444">
        <f>$P$39*'Profilo fotovoltaico'!B8446+'Approvvigionamento energia'!$Q$39*'Profilo eolico'!B8446</f>
        <v>1108.4347640849953</v>
      </c>
      <c r="F8444">
        <f>$P$41*'Profilo fotovoltaico'!B8446+'Approvvigionamento energia'!$Q$41*'Profilo eolico'!B8446</f>
        <v>738.95650938999688</v>
      </c>
      <c r="G8444">
        <f>$P$43*'Profilo fotovoltaico'!B8446+'Approvvigionamento energia'!$Q$43*'Profilo eolico'!B8446</f>
        <v>369.47825469499844</v>
      </c>
      <c r="H8444">
        <f t="shared" si="262"/>
        <v>1138.4335154826958</v>
      </c>
      <c r="I8444">
        <f>IF(LCOH!$C$28=Menu!$A$1,'Approvvigionamento energia'!C8444,0)+IF(LCOH!$C$28=Menu!$A$2,'Approvvigionamento energia'!D8444,0)+IF(LCOH!$C$28=Menu!$A$3,'Approvvigionamento energia'!E8444,0)+IF(LCOH!$C$28=Menu!$A$4,'Approvvigionamento energia'!F8444,0)+IF(LCOH!$C$28=Menu!$A$5,'Approvvigionamento energia'!G8444,0)+IF(LCOH!$C$28=Menu!$A$6,'Approvvigionamento energia'!H8444,0)</f>
        <v>738.95650938999688</v>
      </c>
      <c r="J8444">
        <f>'Approvvigionamento energia'!A8444+'Approvvigionamento energia'!B8444+'Approvvigionamento energia'!I8444</f>
        <v>992.25650938999684</v>
      </c>
      <c r="K8444">
        <f>IF(MIN(LCOH!$C$18,J8444)&gt;=$P$48*LCOH!$C$18, MIN(LCOH!$C$18,J8444),0)</f>
        <v>992.25650938999684</v>
      </c>
      <c r="L8444">
        <f t="shared" si="263"/>
        <v>0</v>
      </c>
      <c r="M8444">
        <f>K8444/LCOH!$C$18</f>
        <v>0.66150433959333121</v>
      </c>
      <c r="N8444">
        <f>K8444/LCOH!$C$34</f>
        <v>19.118622531599168</v>
      </c>
    </row>
    <row r="8445" spans="1:14" x14ac:dyDescent="0.35">
      <c r="A8445">
        <f>'Profilo fotovoltaico'!B8447*LCOH!$C$20</f>
        <v>0</v>
      </c>
      <c r="B8445">
        <f>'Profilo eolico'!B8447*LCOH!$C$21</f>
        <v>231.3</v>
      </c>
      <c r="C8445">
        <f>$P$35*'Profilo fotovoltaico'!B8447</f>
        <v>0</v>
      </c>
      <c r="D8445">
        <f>$Q$37*'Profilo eolico'!B8447</f>
        <v>1349.5510511007208</v>
      </c>
      <c r="E8445">
        <f>$P$39*'Profilo fotovoltaico'!B8447+'Approvvigionamento energia'!$Q$39*'Profilo eolico'!B8447</f>
        <v>1012.1632883255404</v>
      </c>
      <c r="F8445">
        <f>$P$41*'Profilo fotovoltaico'!B8447+'Approvvigionamento energia'!$Q$41*'Profilo eolico'!B8447</f>
        <v>674.77552555036038</v>
      </c>
      <c r="G8445">
        <f>$P$43*'Profilo fotovoltaico'!B8447+'Approvvigionamento energia'!$Q$43*'Profilo eolico'!B8447</f>
        <v>337.38776277518019</v>
      </c>
      <c r="H8445">
        <f t="shared" si="262"/>
        <v>1138.4335154826958</v>
      </c>
      <c r="I8445">
        <f>IF(LCOH!$C$28=Menu!$A$1,'Approvvigionamento energia'!C8445,0)+IF(LCOH!$C$28=Menu!$A$2,'Approvvigionamento energia'!D8445,0)+IF(LCOH!$C$28=Menu!$A$3,'Approvvigionamento energia'!E8445,0)+IF(LCOH!$C$28=Menu!$A$4,'Approvvigionamento energia'!F8445,0)+IF(LCOH!$C$28=Menu!$A$5,'Approvvigionamento energia'!G8445,0)+IF(LCOH!$C$28=Menu!$A$6,'Approvvigionamento energia'!H8445,0)</f>
        <v>674.77552555036038</v>
      </c>
      <c r="J8445">
        <f>'Approvvigionamento energia'!A8445+'Approvvigionamento energia'!B8445+'Approvvigionamento energia'!I8445</f>
        <v>906.07552555036045</v>
      </c>
      <c r="K8445">
        <f>IF(MIN(LCOH!$C$18,J8445)&gt;=$P$48*LCOH!$C$18, MIN(LCOH!$C$18,J8445),0)</f>
        <v>906.07552555036045</v>
      </c>
      <c r="L8445">
        <f t="shared" si="263"/>
        <v>0</v>
      </c>
      <c r="M8445">
        <f>K8445/LCOH!$C$18</f>
        <v>0.60405035036690702</v>
      </c>
      <c r="N8445">
        <f>K8445/LCOH!$C$34</f>
        <v>17.458102611760317</v>
      </c>
    </row>
    <row r="8446" spans="1:14" x14ac:dyDescent="0.35">
      <c r="A8446">
        <f>'Profilo fotovoltaico'!B8448*LCOH!$C$20</f>
        <v>0</v>
      </c>
      <c r="B8446">
        <f>'Profilo eolico'!B8448*LCOH!$C$21</f>
        <v>214.5</v>
      </c>
      <c r="C8446">
        <f>$P$35*'Profilo fotovoltaico'!B8448</f>
        <v>0</v>
      </c>
      <c r="D8446">
        <f>$Q$37*'Profilo eolico'!B8448</f>
        <v>1251.5291848729121</v>
      </c>
      <c r="E8446">
        <f>$P$39*'Profilo fotovoltaico'!B8448+'Approvvigionamento energia'!$Q$39*'Profilo eolico'!B8448</f>
        <v>938.64688865468406</v>
      </c>
      <c r="F8446">
        <f>$P$41*'Profilo fotovoltaico'!B8448+'Approvvigionamento energia'!$Q$41*'Profilo eolico'!B8448</f>
        <v>625.76459243645604</v>
      </c>
      <c r="G8446">
        <f>$P$43*'Profilo fotovoltaico'!B8448+'Approvvigionamento energia'!$Q$43*'Profilo eolico'!B8448</f>
        <v>312.88229621822802</v>
      </c>
      <c r="H8446">
        <f t="shared" si="262"/>
        <v>1138.4335154826958</v>
      </c>
      <c r="I8446">
        <f>IF(LCOH!$C$28=Menu!$A$1,'Approvvigionamento energia'!C8446,0)+IF(LCOH!$C$28=Menu!$A$2,'Approvvigionamento energia'!D8446,0)+IF(LCOH!$C$28=Menu!$A$3,'Approvvigionamento energia'!E8446,0)+IF(LCOH!$C$28=Menu!$A$4,'Approvvigionamento energia'!F8446,0)+IF(LCOH!$C$28=Menu!$A$5,'Approvvigionamento energia'!G8446,0)+IF(LCOH!$C$28=Menu!$A$6,'Approvvigionamento energia'!H8446,0)</f>
        <v>625.76459243645604</v>
      </c>
      <c r="J8446">
        <f>'Approvvigionamento energia'!A8446+'Approvvigionamento energia'!B8446+'Approvvigionamento energia'!I8446</f>
        <v>840.26459243645604</v>
      </c>
      <c r="K8446">
        <f>IF(MIN(LCOH!$C$18,J8446)&gt;=$P$48*LCOH!$C$18, MIN(LCOH!$C$18,J8446),0)</f>
        <v>840.26459243645604</v>
      </c>
      <c r="L8446">
        <f t="shared" si="263"/>
        <v>0</v>
      </c>
      <c r="M8446">
        <f>K8446/LCOH!$C$18</f>
        <v>0.56017639495763738</v>
      </c>
      <c r="N8446">
        <f>K8446/LCOH!$C$34</f>
        <v>16.190069218428825</v>
      </c>
    </row>
    <row r="8447" spans="1:14" x14ac:dyDescent="0.35">
      <c r="A8447">
        <f>'Profilo fotovoltaico'!B8449*LCOH!$C$20</f>
        <v>0</v>
      </c>
      <c r="B8447">
        <f>'Profilo eolico'!B8449*LCOH!$C$21</f>
        <v>189.20000000000002</v>
      </c>
      <c r="C8447">
        <f>$P$35*'Profilo fotovoltaico'!B8449</f>
        <v>0</v>
      </c>
      <c r="D8447">
        <f>$Q$37*'Profilo eolico'!B8449</f>
        <v>1103.9129220417483</v>
      </c>
      <c r="E8447">
        <f>$P$39*'Profilo fotovoltaico'!B8449+'Approvvigionamento energia'!$Q$39*'Profilo eolico'!B8449</f>
        <v>827.93469153131105</v>
      </c>
      <c r="F8447">
        <f>$P$41*'Profilo fotovoltaico'!B8449+'Approvvigionamento energia'!$Q$41*'Profilo eolico'!B8449</f>
        <v>551.95646102087414</v>
      </c>
      <c r="G8447">
        <f>$P$43*'Profilo fotovoltaico'!B8449+'Approvvigionamento energia'!$Q$43*'Profilo eolico'!B8449</f>
        <v>275.97823051043707</v>
      </c>
      <c r="H8447">
        <f t="shared" si="262"/>
        <v>1138.4335154826958</v>
      </c>
      <c r="I8447">
        <f>IF(LCOH!$C$28=Menu!$A$1,'Approvvigionamento energia'!C8447,0)+IF(LCOH!$C$28=Menu!$A$2,'Approvvigionamento energia'!D8447,0)+IF(LCOH!$C$28=Menu!$A$3,'Approvvigionamento energia'!E8447,0)+IF(LCOH!$C$28=Menu!$A$4,'Approvvigionamento energia'!F8447,0)+IF(LCOH!$C$28=Menu!$A$5,'Approvvigionamento energia'!G8447,0)+IF(LCOH!$C$28=Menu!$A$6,'Approvvigionamento energia'!H8447,0)</f>
        <v>551.95646102087414</v>
      </c>
      <c r="J8447">
        <f>'Approvvigionamento energia'!A8447+'Approvvigionamento energia'!B8447+'Approvvigionamento energia'!I8447</f>
        <v>741.15646102087419</v>
      </c>
      <c r="K8447">
        <f>IF(MIN(LCOH!$C$18,J8447)&gt;=$P$48*LCOH!$C$18, MIN(LCOH!$C$18,J8447),0)</f>
        <v>741.15646102087419</v>
      </c>
      <c r="L8447">
        <f t="shared" si="263"/>
        <v>0</v>
      </c>
      <c r="M8447">
        <f>K8447/LCOH!$C$18</f>
        <v>0.49410430734724947</v>
      </c>
      <c r="N8447">
        <f>K8447/LCOH!$C$34</f>
        <v>14.280471310614146</v>
      </c>
    </row>
    <row r="8448" spans="1:14" x14ac:dyDescent="0.35">
      <c r="A8448">
        <f>'Profilo fotovoltaico'!B8450*LCOH!$C$20</f>
        <v>0</v>
      </c>
      <c r="B8448">
        <f>'Profilo eolico'!B8450*LCOH!$C$21</f>
        <v>162.80000000000001</v>
      </c>
      <c r="C8448">
        <f>$P$35*'Profilo fotovoltaico'!B8450</f>
        <v>0</v>
      </c>
      <c r="D8448">
        <f>$Q$37*'Profilo eolico'!B8450</f>
        <v>949.87856082662051</v>
      </c>
      <c r="E8448">
        <f>$P$39*'Profilo fotovoltaico'!B8450+'Approvvigionamento energia'!$Q$39*'Profilo eolico'!B8450</f>
        <v>712.40892061996533</v>
      </c>
      <c r="F8448">
        <f>$P$41*'Profilo fotovoltaico'!B8450+'Approvvigionamento energia'!$Q$41*'Profilo eolico'!B8450</f>
        <v>474.93928041331026</v>
      </c>
      <c r="G8448">
        <f>$P$43*'Profilo fotovoltaico'!B8450+'Approvvigionamento energia'!$Q$43*'Profilo eolico'!B8450</f>
        <v>237.46964020665513</v>
      </c>
      <c r="H8448">
        <f t="shared" si="262"/>
        <v>1138.4335154826958</v>
      </c>
      <c r="I8448">
        <f>IF(LCOH!$C$28=Menu!$A$1,'Approvvigionamento energia'!C8448,0)+IF(LCOH!$C$28=Menu!$A$2,'Approvvigionamento energia'!D8448,0)+IF(LCOH!$C$28=Menu!$A$3,'Approvvigionamento energia'!E8448,0)+IF(LCOH!$C$28=Menu!$A$4,'Approvvigionamento energia'!F8448,0)+IF(LCOH!$C$28=Menu!$A$5,'Approvvigionamento energia'!G8448,0)+IF(LCOH!$C$28=Menu!$A$6,'Approvvigionamento energia'!H8448,0)</f>
        <v>474.93928041331026</v>
      </c>
      <c r="J8448">
        <f>'Approvvigionamento energia'!A8448+'Approvvigionamento energia'!B8448+'Approvvigionamento energia'!I8448</f>
        <v>637.73928041331033</v>
      </c>
      <c r="K8448">
        <f>IF(MIN(LCOH!$C$18,J8448)&gt;=$P$48*LCOH!$C$18, MIN(LCOH!$C$18,J8448),0)</f>
        <v>637.73928041331033</v>
      </c>
      <c r="L8448">
        <f t="shared" si="263"/>
        <v>0</v>
      </c>
      <c r="M8448">
        <f>K8448/LCOH!$C$18</f>
        <v>0.42515952027554021</v>
      </c>
      <c r="N8448">
        <f>K8448/LCOH!$C$34</f>
        <v>12.28784740680752</v>
      </c>
    </row>
    <row r="8449" spans="1:14" x14ac:dyDescent="0.35">
      <c r="A8449">
        <f>'Profilo fotovoltaico'!B8451*LCOH!$C$20</f>
        <v>0</v>
      </c>
      <c r="B8449">
        <f>'Profilo eolico'!B8451*LCOH!$C$21</f>
        <v>141.6</v>
      </c>
      <c r="C8449">
        <f>$P$35*'Profilo fotovoltaico'!B8451</f>
        <v>0</v>
      </c>
      <c r="D8449">
        <f>$Q$37*'Profilo eolico'!B8451</f>
        <v>826.18430106295739</v>
      </c>
      <c r="E8449">
        <f>$P$39*'Profilo fotovoltaico'!B8451+'Approvvigionamento energia'!$Q$39*'Profilo eolico'!B8451</f>
        <v>619.63822579721807</v>
      </c>
      <c r="F8449">
        <f>$P$41*'Profilo fotovoltaico'!B8451+'Approvvigionamento energia'!$Q$41*'Profilo eolico'!B8451</f>
        <v>413.09215053147869</v>
      </c>
      <c r="G8449">
        <f>$P$43*'Profilo fotovoltaico'!B8451+'Approvvigionamento energia'!$Q$43*'Profilo eolico'!B8451</f>
        <v>206.54607526573935</v>
      </c>
      <c r="H8449">
        <f t="shared" si="262"/>
        <v>1138.4335154826958</v>
      </c>
      <c r="I8449">
        <f>IF(LCOH!$C$28=Menu!$A$1,'Approvvigionamento energia'!C8449,0)+IF(LCOH!$C$28=Menu!$A$2,'Approvvigionamento energia'!D8449,0)+IF(LCOH!$C$28=Menu!$A$3,'Approvvigionamento energia'!E8449,0)+IF(LCOH!$C$28=Menu!$A$4,'Approvvigionamento energia'!F8449,0)+IF(LCOH!$C$28=Menu!$A$5,'Approvvigionamento energia'!G8449,0)+IF(LCOH!$C$28=Menu!$A$6,'Approvvigionamento energia'!H8449,0)</f>
        <v>413.09215053147869</v>
      </c>
      <c r="J8449">
        <f>'Approvvigionamento energia'!A8449+'Approvvigionamento energia'!B8449+'Approvvigionamento energia'!I8449</f>
        <v>554.69215053147866</v>
      </c>
      <c r="K8449">
        <f>IF(MIN(LCOH!$C$18,J8449)&gt;=$P$48*LCOH!$C$18, MIN(LCOH!$C$18,J8449),0)</f>
        <v>554.69215053147866</v>
      </c>
      <c r="L8449">
        <f t="shared" si="263"/>
        <v>0</v>
      </c>
      <c r="M8449">
        <f>K8449/LCOH!$C$18</f>
        <v>0.36979476702098579</v>
      </c>
      <c r="N8449">
        <f>K8449/LCOH!$C$34</f>
        <v>10.68771002950826</v>
      </c>
    </row>
    <row r="8450" spans="1:14" x14ac:dyDescent="0.35">
      <c r="A8450">
        <f>'Profilo fotovoltaico'!B8452*LCOH!$C$20</f>
        <v>0</v>
      </c>
      <c r="B8450">
        <f>'Profilo eolico'!B8452*LCOH!$C$21</f>
        <v>125.5</v>
      </c>
      <c r="C8450">
        <f>$P$35*'Profilo fotovoltaico'!B8452</f>
        <v>0</v>
      </c>
      <c r="D8450">
        <f>$Q$37*'Profilo eolico'!B8452</f>
        <v>732.24667926130758</v>
      </c>
      <c r="E8450">
        <f>$P$39*'Profilo fotovoltaico'!B8452+'Approvvigionamento energia'!$Q$39*'Profilo eolico'!B8452</f>
        <v>549.18500944598065</v>
      </c>
      <c r="F8450">
        <f>$P$41*'Profilo fotovoltaico'!B8452+'Approvvigionamento energia'!$Q$41*'Profilo eolico'!B8452</f>
        <v>366.12333963065379</v>
      </c>
      <c r="G8450">
        <f>$P$43*'Profilo fotovoltaico'!B8452+'Approvvigionamento energia'!$Q$43*'Profilo eolico'!B8452</f>
        <v>183.06166981532689</v>
      </c>
      <c r="H8450">
        <f t="shared" ref="H8450:H8513" si="264">$P$45</f>
        <v>1138.4335154826958</v>
      </c>
      <c r="I8450">
        <f>IF(LCOH!$C$28=Menu!$A$1,'Approvvigionamento energia'!C8450,0)+IF(LCOH!$C$28=Menu!$A$2,'Approvvigionamento energia'!D8450,0)+IF(LCOH!$C$28=Menu!$A$3,'Approvvigionamento energia'!E8450,0)+IF(LCOH!$C$28=Menu!$A$4,'Approvvigionamento energia'!F8450,0)+IF(LCOH!$C$28=Menu!$A$5,'Approvvigionamento energia'!G8450,0)+IF(LCOH!$C$28=Menu!$A$6,'Approvvigionamento energia'!H8450,0)</f>
        <v>366.12333963065379</v>
      </c>
      <c r="J8450">
        <f>'Approvvigionamento energia'!A8450+'Approvvigionamento energia'!B8450+'Approvvigionamento energia'!I8450</f>
        <v>491.62333963065379</v>
      </c>
      <c r="K8450">
        <f>IF(MIN(LCOH!$C$18,J8450)&gt;=$P$48*LCOH!$C$18, MIN(LCOH!$C$18,J8450),0)</f>
        <v>491.62333963065379</v>
      </c>
      <c r="L8450">
        <f t="shared" si="263"/>
        <v>0</v>
      </c>
      <c r="M8450">
        <f>K8450/LCOH!$C$18</f>
        <v>0.32774889308710253</v>
      </c>
      <c r="N8450">
        <f>K8450/LCOH!$C$34</f>
        <v>9.4725113608989169</v>
      </c>
    </row>
    <row r="8451" spans="1:14" x14ac:dyDescent="0.35">
      <c r="A8451">
        <f>'Profilo fotovoltaico'!B8453*LCOH!$C$20</f>
        <v>0</v>
      </c>
      <c r="B8451">
        <f>'Profilo eolico'!B8453*LCOH!$C$21</f>
        <v>111.69999999999999</v>
      </c>
      <c r="C8451">
        <f>$P$35*'Profilo fotovoltaico'!B8453</f>
        <v>0</v>
      </c>
      <c r="D8451">
        <f>$Q$37*'Profilo eolico'!B8453</f>
        <v>651.72871771703626</v>
      </c>
      <c r="E8451">
        <f>$P$39*'Profilo fotovoltaico'!B8453+'Approvvigionamento energia'!$Q$39*'Profilo eolico'!B8453</f>
        <v>488.7965382877772</v>
      </c>
      <c r="F8451">
        <f>$P$41*'Profilo fotovoltaico'!B8453+'Approvvigionamento energia'!$Q$41*'Profilo eolico'!B8453</f>
        <v>325.86435885851813</v>
      </c>
      <c r="G8451">
        <f>$P$43*'Profilo fotovoltaico'!B8453+'Approvvigionamento energia'!$Q$43*'Profilo eolico'!B8453</f>
        <v>162.93217942925907</v>
      </c>
      <c r="H8451">
        <f t="shared" si="264"/>
        <v>1138.4335154826958</v>
      </c>
      <c r="I8451">
        <f>IF(LCOH!$C$28=Menu!$A$1,'Approvvigionamento energia'!C8451,0)+IF(LCOH!$C$28=Menu!$A$2,'Approvvigionamento energia'!D8451,0)+IF(LCOH!$C$28=Menu!$A$3,'Approvvigionamento energia'!E8451,0)+IF(LCOH!$C$28=Menu!$A$4,'Approvvigionamento energia'!F8451,0)+IF(LCOH!$C$28=Menu!$A$5,'Approvvigionamento energia'!G8451,0)+IF(LCOH!$C$28=Menu!$A$6,'Approvvigionamento energia'!H8451,0)</f>
        <v>325.86435885851813</v>
      </c>
      <c r="J8451">
        <f>'Approvvigionamento energia'!A8451+'Approvvigionamento energia'!B8451+'Approvvigionamento energia'!I8451</f>
        <v>437.56435885851812</v>
      </c>
      <c r="K8451">
        <f>IF(MIN(LCOH!$C$18,J8451)&gt;=$P$48*LCOH!$C$18, MIN(LCOH!$C$18,J8451),0)</f>
        <v>437.56435885851812</v>
      </c>
      <c r="L8451">
        <f t="shared" ref="L8451:L8514" si="265">J8451-K8451</f>
        <v>0</v>
      </c>
      <c r="M8451">
        <f>K8451/LCOH!$C$18</f>
        <v>0.29170957257234542</v>
      </c>
      <c r="N8451">
        <f>K8451/LCOH!$C$34</f>
        <v>8.4309125020909086</v>
      </c>
    </row>
    <row r="8452" spans="1:14" x14ac:dyDescent="0.35">
      <c r="A8452">
        <f>'Profilo fotovoltaico'!B8454*LCOH!$C$20</f>
        <v>0</v>
      </c>
      <c r="B8452">
        <f>'Profilo eolico'!B8454*LCOH!$C$21</f>
        <v>99.8</v>
      </c>
      <c r="C8452">
        <f>$P$35*'Profilo fotovoltaico'!B8454</f>
        <v>0</v>
      </c>
      <c r="D8452">
        <f>$Q$37*'Profilo eolico'!B8454</f>
        <v>582.29656247233856</v>
      </c>
      <c r="E8452">
        <f>$P$39*'Profilo fotovoltaico'!B8454+'Approvvigionamento energia'!$Q$39*'Profilo eolico'!B8454</f>
        <v>436.72242185425392</v>
      </c>
      <c r="F8452">
        <f>$P$41*'Profilo fotovoltaico'!B8454+'Approvvigionamento energia'!$Q$41*'Profilo eolico'!B8454</f>
        <v>291.14828123616928</v>
      </c>
      <c r="G8452">
        <f>$P$43*'Profilo fotovoltaico'!B8454+'Approvvigionamento energia'!$Q$43*'Profilo eolico'!B8454</f>
        <v>145.57414061808464</v>
      </c>
      <c r="H8452">
        <f t="shared" si="264"/>
        <v>1138.4335154826958</v>
      </c>
      <c r="I8452">
        <f>IF(LCOH!$C$28=Menu!$A$1,'Approvvigionamento energia'!C8452,0)+IF(LCOH!$C$28=Menu!$A$2,'Approvvigionamento energia'!D8452,0)+IF(LCOH!$C$28=Menu!$A$3,'Approvvigionamento energia'!E8452,0)+IF(LCOH!$C$28=Menu!$A$4,'Approvvigionamento energia'!F8452,0)+IF(LCOH!$C$28=Menu!$A$5,'Approvvigionamento energia'!G8452,0)+IF(LCOH!$C$28=Menu!$A$6,'Approvvigionamento energia'!H8452,0)</f>
        <v>291.14828123616928</v>
      </c>
      <c r="J8452">
        <f>'Approvvigionamento energia'!A8452+'Approvvigionamento energia'!B8452+'Approvvigionamento energia'!I8452</f>
        <v>390.94828123616929</v>
      </c>
      <c r="K8452">
        <f>IF(MIN(LCOH!$C$18,J8452)&gt;=$P$48*LCOH!$C$18, MIN(LCOH!$C$18,J8452),0)</f>
        <v>390.94828123616929</v>
      </c>
      <c r="L8452">
        <f t="shared" si="265"/>
        <v>0</v>
      </c>
      <c r="M8452">
        <f>K8452/LCOH!$C$18</f>
        <v>0.26063218749077954</v>
      </c>
      <c r="N8452">
        <f>K8452/LCOH!$C$34</f>
        <v>7.5327221818144379</v>
      </c>
    </row>
    <row r="8453" spans="1:14" x14ac:dyDescent="0.35">
      <c r="A8453">
        <f>'Profilo fotovoltaico'!B8455*LCOH!$C$20</f>
        <v>0</v>
      </c>
      <c r="B8453">
        <f>'Profilo eolico'!B8455*LCOH!$C$21</f>
        <v>103.1</v>
      </c>
      <c r="C8453">
        <f>$P$35*'Profilo fotovoltaico'!B8455</f>
        <v>0</v>
      </c>
      <c r="D8453">
        <f>$Q$37*'Profilo eolico'!B8455</f>
        <v>601.55085762422959</v>
      </c>
      <c r="E8453">
        <f>$P$39*'Profilo fotovoltaico'!B8455+'Approvvigionamento energia'!$Q$39*'Profilo eolico'!B8455</f>
        <v>451.16314321817214</v>
      </c>
      <c r="F8453">
        <f>$P$41*'Profilo fotovoltaico'!B8455+'Approvvigionamento energia'!$Q$41*'Profilo eolico'!B8455</f>
        <v>300.7754288121148</v>
      </c>
      <c r="G8453">
        <f>$P$43*'Profilo fotovoltaico'!B8455+'Approvvigionamento energia'!$Q$43*'Profilo eolico'!B8455</f>
        <v>150.3877144060574</v>
      </c>
      <c r="H8453">
        <f t="shared" si="264"/>
        <v>1138.4335154826958</v>
      </c>
      <c r="I8453">
        <f>IF(LCOH!$C$28=Menu!$A$1,'Approvvigionamento energia'!C8453,0)+IF(LCOH!$C$28=Menu!$A$2,'Approvvigionamento energia'!D8453,0)+IF(LCOH!$C$28=Menu!$A$3,'Approvvigionamento energia'!E8453,0)+IF(LCOH!$C$28=Menu!$A$4,'Approvvigionamento energia'!F8453,0)+IF(LCOH!$C$28=Menu!$A$5,'Approvvigionamento energia'!G8453,0)+IF(LCOH!$C$28=Menu!$A$6,'Approvvigionamento energia'!H8453,0)</f>
        <v>300.7754288121148</v>
      </c>
      <c r="J8453">
        <f>'Approvvigionamento energia'!A8453+'Approvvigionamento energia'!B8453+'Approvvigionamento energia'!I8453</f>
        <v>403.87542881211482</v>
      </c>
      <c r="K8453">
        <f>IF(MIN(LCOH!$C$18,J8453)&gt;=$P$48*LCOH!$C$18, MIN(LCOH!$C$18,J8453),0)</f>
        <v>403.87542881211482</v>
      </c>
      <c r="L8453">
        <f t="shared" si="265"/>
        <v>0</v>
      </c>
      <c r="M8453">
        <f>K8453/LCOH!$C$18</f>
        <v>0.2692502858747432</v>
      </c>
      <c r="N8453">
        <f>K8453/LCOH!$C$34</f>
        <v>7.7818001697902668</v>
      </c>
    </row>
    <row r="8454" spans="1:14" x14ac:dyDescent="0.35">
      <c r="A8454">
        <f>'Profilo fotovoltaico'!B8456*LCOH!$C$20</f>
        <v>0</v>
      </c>
      <c r="B8454">
        <f>'Profilo eolico'!B8456*LCOH!$C$21</f>
        <v>113.4</v>
      </c>
      <c r="C8454">
        <f>$P$35*'Profilo fotovoltaico'!B8456</f>
        <v>0</v>
      </c>
      <c r="D8454">
        <f>$Q$37*'Profilo eolico'!B8456</f>
        <v>661.64759703770744</v>
      </c>
      <c r="E8454">
        <f>$P$39*'Profilo fotovoltaico'!B8456+'Approvvigionamento energia'!$Q$39*'Profilo eolico'!B8456</f>
        <v>496.23569777828055</v>
      </c>
      <c r="F8454">
        <f>$P$41*'Profilo fotovoltaico'!B8456+'Approvvigionamento energia'!$Q$41*'Profilo eolico'!B8456</f>
        <v>330.82379851885372</v>
      </c>
      <c r="G8454">
        <f>$P$43*'Profilo fotovoltaico'!B8456+'Approvvigionamento energia'!$Q$43*'Profilo eolico'!B8456</f>
        <v>165.41189925942686</v>
      </c>
      <c r="H8454">
        <f t="shared" si="264"/>
        <v>1138.4335154826958</v>
      </c>
      <c r="I8454">
        <f>IF(LCOH!$C$28=Menu!$A$1,'Approvvigionamento energia'!C8454,0)+IF(LCOH!$C$28=Menu!$A$2,'Approvvigionamento energia'!D8454,0)+IF(LCOH!$C$28=Menu!$A$3,'Approvvigionamento energia'!E8454,0)+IF(LCOH!$C$28=Menu!$A$4,'Approvvigionamento energia'!F8454,0)+IF(LCOH!$C$28=Menu!$A$5,'Approvvigionamento energia'!G8454,0)+IF(LCOH!$C$28=Menu!$A$6,'Approvvigionamento energia'!H8454,0)</f>
        <v>330.82379851885372</v>
      </c>
      <c r="J8454">
        <f>'Approvvigionamento energia'!A8454+'Approvvigionamento energia'!B8454+'Approvvigionamento energia'!I8454</f>
        <v>444.22379851885376</v>
      </c>
      <c r="K8454">
        <f>IF(MIN(LCOH!$C$18,J8454)&gt;=$P$48*LCOH!$C$18, MIN(LCOH!$C$18,J8454),0)</f>
        <v>444.22379851885376</v>
      </c>
      <c r="L8454">
        <f t="shared" si="265"/>
        <v>0</v>
      </c>
      <c r="M8454">
        <f>K8454/LCOH!$C$18</f>
        <v>0.2961491990125692</v>
      </c>
      <c r="N8454">
        <f>K8454/LCOH!$C$34</f>
        <v>8.5592254049875489</v>
      </c>
    </row>
    <row r="8455" spans="1:14" x14ac:dyDescent="0.35">
      <c r="A8455">
        <f>'Profilo fotovoltaico'!B8457*LCOH!$C$20</f>
        <v>0</v>
      </c>
      <c r="B8455">
        <f>'Profilo eolico'!B8457*LCOH!$C$21</f>
        <v>121</v>
      </c>
      <c r="C8455">
        <f>$P$35*'Profilo fotovoltaico'!B8457</f>
        <v>0</v>
      </c>
      <c r="D8455">
        <f>$Q$37*'Profilo eolico'!B8457</f>
        <v>705.99082223600169</v>
      </c>
      <c r="E8455">
        <f>$P$39*'Profilo fotovoltaico'!B8457+'Approvvigionamento energia'!$Q$39*'Profilo eolico'!B8457</f>
        <v>529.49311667700124</v>
      </c>
      <c r="F8455">
        <f>$P$41*'Profilo fotovoltaico'!B8457+'Approvvigionamento energia'!$Q$41*'Profilo eolico'!B8457</f>
        <v>352.99541111800085</v>
      </c>
      <c r="G8455">
        <f>$P$43*'Profilo fotovoltaico'!B8457+'Approvvigionamento energia'!$Q$43*'Profilo eolico'!B8457</f>
        <v>176.49770555900042</v>
      </c>
      <c r="H8455">
        <f t="shared" si="264"/>
        <v>1138.4335154826958</v>
      </c>
      <c r="I8455">
        <f>IF(LCOH!$C$28=Menu!$A$1,'Approvvigionamento energia'!C8455,0)+IF(LCOH!$C$28=Menu!$A$2,'Approvvigionamento energia'!D8455,0)+IF(LCOH!$C$28=Menu!$A$3,'Approvvigionamento energia'!E8455,0)+IF(LCOH!$C$28=Menu!$A$4,'Approvvigionamento energia'!F8455,0)+IF(LCOH!$C$28=Menu!$A$5,'Approvvigionamento energia'!G8455,0)+IF(LCOH!$C$28=Menu!$A$6,'Approvvigionamento energia'!H8455,0)</f>
        <v>352.99541111800085</v>
      </c>
      <c r="J8455">
        <f>'Approvvigionamento energia'!A8455+'Approvvigionamento energia'!B8455+'Approvvigionamento energia'!I8455</f>
        <v>473.99541111800085</v>
      </c>
      <c r="K8455">
        <f>IF(MIN(LCOH!$C$18,J8455)&gt;=$P$48*LCOH!$C$18, MIN(LCOH!$C$18,J8455),0)</f>
        <v>473.99541111800085</v>
      </c>
      <c r="L8455">
        <f t="shared" si="265"/>
        <v>0</v>
      </c>
      <c r="M8455">
        <f>K8455/LCOH!$C$18</f>
        <v>0.31599694074533391</v>
      </c>
      <c r="N8455">
        <f>K8455/LCOH!$C$34</f>
        <v>9.1328595591136974</v>
      </c>
    </row>
    <row r="8456" spans="1:14" x14ac:dyDescent="0.35">
      <c r="A8456">
        <f>'Profilo fotovoltaico'!B8458*LCOH!$C$20</f>
        <v>8</v>
      </c>
      <c r="B8456">
        <f>'Profilo eolico'!B8458*LCOH!$C$21</f>
        <v>125.2</v>
      </c>
      <c r="C8456">
        <f>$P$35*'Profilo fotovoltaico'!B8458</f>
        <v>58.836897500976519</v>
      </c>
      <c r="D8456">
        <f>$Q$37*'Profilo eolico'!B8458</f>
        <v>730.49628879295392</v>
      </c>
      <c r="E8456">
        <f>$P$39*'Profilo fotovoltaico'!B8458+'Approvvigionamento energia'!$Q$39*'Profilo eolico'!B8458</f>
        <v>562.58144096995954</v>
      </c>
      <c r="F8456">
        <f>$P$41*'Profilo fotovoltaico'!B8458+'Approvvigionamento energia'!$Q$41*'Profilo eolico'!B8458</f>
        <v>394.66659314696523</v>
      </c>
      <c r="G8456">
        <f>$P$43*'Profilo fotovoltaico'!B8458+'Approvvigionamento energia'!$Q$43*'Profilo eolico'!B8458</f>
        <v>226.75174532397088</v>
      </c>
      <c r="H8456">
        <f t="shared" si="264"/>
        <v>1138.4335154826958</v>
      </c>
      <c r="I8456">
        <f>IF(LCOH!$C$28=Menu!$A$1,'Approvvigionamento energia'!C8456,0)+IF(LCOH!$C$28=Menu!$A$2,'Approvvigionamento energia'!D8456,0)+IF(LCOH!$C$28=Menu!$A$3,'Approvvigionamento energia'!E8456,0)+IF(LCOH!$C$28=Menu!$A$4,'Approvvigionamento energia'!F8456,0)+IF(LCOH!$C$28=Menu!$A$5,'Approvvigionamento energia'!G8456,0)+IF(LCOH!$C$28=Menu!$A$6,'Approvvigionamento energia'!H8456,0)</f>
        <v>394.66659314696523</v>
      </c>
      <c r="J8456">
        <f>'Approvvigionamento energia'!A8456+'Approvvigionamento energia'!B8456+'Approvvigionamento energia'!I8456</f>
        <v>527.86659314696522</v>
      </c>
      <c r="K8456">
        <f>IF(MIN(LCOH!$C$18,J8456)&gt;=$P$48*LCOH!$C$18, MIN(LCOH!$C$18,J8456),0)</f>
        <v>527.86659314696522</v>
      </c>
      <c r="L8456">
        <f t="shared" si="265"/>
        <v>0</v>
      </c>
      <c r="M8456">
        <f>K8456/LCOH!$C$18</f>
        <v>0.35191106209797679</v>
      </c>
      <c r="N8456">
        <f>K8456/LCOH!$C$34</f>
        <v>10.170839945028233</v>
      </c>
    </row>
    <row r="8457" spans="1:14" x14ac:dyDescent="0.35">
      <c r="A8457">
        <f>'Profilo fotovoltaico'!B8459*LCOH!$C$20</f>
        <v>124</v>
      </c>
      <c r="B8457">
        <f>'Profilo eolico'!B8459*LCOH!$C$21</f>
        <v>117.9</v>
      </c>
      <c r="C8457">
        <f>$P$35*'Profilo fotovoltaico'!B8459</f>
        <v>911.9719112651361</v>
      </c>
      <c r="D8457">
        <f>$Q$37*'Profilo eolico'!B8459</f>
        <v>687.90345406301333</v>
      </c>
      <c r="E8457">
        <f>$P$39*'Profilo fotovoltaico'!B8459+'Approvvigionamento energia'!$Q$39*'Profilo eolico'!B8459</f>
        <v>743.92056836354391</v>
      </c>
      <c r="F8457">
        <f>$P$41*'Profilo fotovoltaico'!B8459+'Approvvigionamento energia'!$Q$41*'Profilo eolico'!B8459</f>
        <v>799.93768266407471</v>
      </c>
      <c r="G8457">
        <f>$P$43*'Profilo fotovoltaico'!B8459+'Approvvigionamento energia'!$Q$43*'Profilo eolico'!B8459</f>
        <v>855.95479696460541</v>
      </c>
      <c r="H8457">
        <f t="shared" si="264"/>
        <v>1138.4335154826958</v>
      </c>
      <c r="I8457">
        <f>IF(LCOH!$C$28=Menu!$A$1,'Approvvigionamento energia'!C8457,0)+IF(LCOH!$C$28=Menu!$A$2,'Approvvigionamento energia'!D8457,0)+IF(LCOH!$C$28=Menu!$A$3,'Approvvigionamento energia'!E8457,0)+IF(LCOH!$C$28=Menu!$A$4,'Approvvigionamento energia'!F8457,0)+IF(LCOH!$C$28=Menu!$A$5,'Approvvigionamento energia'!G8457,0)+IF(LCOH!$C$28=Menu!$A$6,'Approvvigionamento energia'!H8457,0)</f>
        <v>799.93768266407471</v>
      </c>
      <c r="J8457">
        <f>'Approvvigionamento energia'!A8457+'Approvvigionamento energia'!B8457+'Approvvigionamento energia'!I8457</f>
        <v>1041.8376826640747</v>
      </c>
      <c r="K8457">
        <f>IF(MIN(LCOH!$C$18,J8457)&gt;=$P$48*LCOH!$C$18, MIN(LCOH!$C$18,J8457),0)</f>
        <v>1041.8376826640747</v>
      </c>
      <c r="L8457">
        <f t="shared" si="265"/>
        <v>0</v>
      </c>
      <c r="M8457">
        <f>K8457/LCOH!$C$18</f>
        <v>0.69455845510938308</v>
      </c>
      <c r="N8457">
        <f>K8457/LCOH!$C$34</f>
        <v>20.073943789288531</v>
      </c>
    </row>
    <row r="8458" spans="1:14" x14ac:dyDescent="0.35">
      <c r="A8458">
        <f>'Profilo fotovoltaico'!B8460*LCOH!$C$20</f>
        <v>298</v>
      </c>
      <c r="B8458">
        <f>'Profilo eolico'!B8460*LCOH!$C$21</f>
        <v>111.69999999999999</v>
      </c>
      <c r="C8458">
        <f>$P$35*'Profilo fotovoltaico'!B8460</f>
        <v>2191.6744319113754</v>
      </c>
      <c r="D8458">
        <f>$Q$37*'Profilo eolico'!B8460</f>
        <v>651.72871771703626</v>
      </c>
      <c r="E8458">
        <f>$P$39*'Profilo fotovoltaico'!B8460+'Approvvigionamento energia'!$Q$39*'Profilo eolico'!B8460</f>
        <v>1036.7151462656211</v>
      </c>
      <c r="F8458">
        <f>$P$41*'Profilo fotovoltaico'!B8460+'Approvvigionamento energia'!$Q$41*'Profilo eolico'!B8460</f>
        <v>1421.7015748142057</v>
      </c>
      <c r="G8458">
        <f>$P$43*'Profilo fotovoltaico'!B8460+'Approvvigionamento energia'!$Q$43*'Profilo eolico'!B8460</f>
        <v>1806.6880033627906</v>
      </c>
      <c r="H8458">
        <f t="shared" si="264"/>
        <v>1138.4335154826958</v>
      </c>
      <c r="I8458">
        <f>IF(LCOH!$C$28=Menu!$A$1,'Approvvigionamento energia'!C8458,0)+IF(LCOH!$C$28=Menu!$A$2,'Approvvigionamento energia'!D8458,0)+IF(LCOH!$C$28=Menu!$A$3,'Approvvigionamento energia'!E8458,0)+IF(LCOH!$C$28=Menu!$A$4,'Approvvigionamento energia'!F8458,0)+IF(LCOH!$C$28=Menu!$A$5,'Approvvigionamento energia'!G8458,0)+IF(LCOH!$C$28=Menu!$A$6,'Approvvigionamento energia'!H8458,0)</f>
        <v>1421.7015748142057</v>
      </c>
      <c r="J8458">
        <f>'Approvvigionamento energia'!A8458+'Approvvigionamento energia'!B8458+'Approvvigionamento energia'!I8458</f>
        <v>1831.4015748142058</v>
      </c>
      <c r="K8458">
        <f>IF(MIN(LCOH!$C$18,J8458)&gt;=$P$48*LCOH!$C$18, MIN(LCOH!$C$18,J8458),0)</f>
        <v>1500</v>
      </c>
      <c r="L8458">
        <f t="shared" si="265"/>
        <v>331.40157481420579</v>
      </c>
      <c r="M8458">
        <f>K8458/LCOH!$C$18</f>
        <v>1</v>
      </c>
      <c r="N8458">
        <f>K8458/LCOH!$C$34</f>
        <v>28.901734104046245</v>
      </c>
    </row>
    <row r="8459" spans="1:14" x14ac:dyDescent="0.35">
      <c r="A8459">
        <f>'Profilo fotovoltaico'!B8461*LCOH!$C$20</f>
        <v>424</v>
      </c>
      <c r="B8459">
        <f>'Profilo eolico'!B8461*LCOH!$C$21</f>
        <v>106.2</v>
      </c>
      <c r="C8459">
        <f>$P$35*'Profilo fotovoltaico'!B8461</f>
        <v>3118.3555675517555</v>
      </c>
      <c r="D8459">
        <f>$Q$37*'Profilo eolico'!B8461</f>
        <v>619.63822579721807</v>
      </c>
      <c r="E8459">
        <f>$P$39*'Profilo fotovoltaico'!B8461+'Approvvigionamento energia'!$Q$39*'Profilo eolico'!B8461</f>
        <v>1244.3175612358523</v>
      </c>
      <c r="F8459">
        <f>$P$41*'Profilo fotovoltaico'!B8461+'Approvvigionamento energia'!$Q$41*'Profilo eolico'!B8461</f>
        <v>1868.9968966744868</v>
      </c>
      <c r="G8459">
        <f>$P$43*'Profilo fotovoltaico'!B8461+'Approvvigionamento energia'!$Q$43*'Profilo eolico'!B8461</f>
        <v>2493.6762321131214</v>
      </c>
      <c r="H8459">
        <f t="shared" si="264"/>
        <v>1138.4335154826958</v>
      </c>
      <c r="I8459">
        <f>IF(LCOH!$C$28=Menu!$A$1,'Approvvigionamento energia'!C8459,0)+IF(LCOH!$C$28=Menu!$A$2,'Approvvigionamento energia'!D8459,0)+IF(LCOH!$C$28=Menu!$A$3,'Approvvigionamento energia'!E8459,0)+IF(LCOH!$C$28=Menu!$A$4,'Approvvigionamento energia'!F8459,0)+IF(LCOH!$C$28=Menu!$A$5,'Approvvigionamento energia'!G8459,0)+IF(LCOH!$C$28=Menu!$A$6,'Approvvigionamento energia'!H8459,0)</f>
        <v>1868.9968966744868</v>
      </c>
      <c r="J8459">
        <f>'Approvvigionamento energia'!A8459+'Approvvigionamento energia'!B8459+'Approvvigionamento energia'!I8459</f>
        <v>2399.1968966744871</v>
      </c>
      <c r="K8459">
        <f>IF(MIN(LCOH!$C$18,J8459)&gt;=$P$48*LCOH!$C$18, MIN(LCOH!$C$18,J8459),0)</f>
        <v>1500</v>
      </c>
      <c r="L8459">
        <f t="shared" si="265"/>
        <v>899.19689667448711</v>
      </c>
      <c r="M8459">
        <f>K8459/LCOH!$C$18</f>
        <v>1</v>
      </c>
      <c r="N8459">
        <f>K8459/LCOH!$C$34</f>
        <v>28.901734104046245</v>
      </c>
    </row>
    <row r="8460" spans="1:14" x14ac:dyDescent="0.35">
      <c r="A8460">
        <f>'Profilo fotovoltaico'!B8462*LCOH!$C$20</f>
        <v>490</v>
      </c>
      <c r="B8460">
        <f>'Profilo eolico'!B8462*LCOH!$C$21</f>
        <v>83.9</v>
      </c>
      <c r="C8460">
        <f>$P$35*'Profilo fotovoltaico'!B8462</f>
        <v>3603.7599719348118</v>
      </c>
      <c r="D8460">
        <f>$Q$37*'Profilo eolico'!B8462</f>
        <v>489.52586764959131</v>
      </c>
      <c r="E8460">
        <f>$P$39*'Profilo fotovoltaico'!B8462+'Approvvigionamento energia'!$Q$39*'Profilo eolico'!B8462</f>
        <v>1268.0843937208965</v>
      </c>
      <c r="F8460">
        <f>$P$41*'Profilo fotovoltaico'!B8462+'Approvvigionamento energia'!$Q$41*'Profilo eolico'!B8462</f>
        <v>2046.6429197922016</v>
      </c>
      <c r="G8460">
        <f>$P$43*'Profilo fotovoltaico'!B8462+'Approvvigionamento energia'!$Q$43*'Profilo eolico'!B8462</f>
        <v>2825.2014458635067</v>
      </c>
      <c r="H8460">
        <f t="shared" si="264"/>
        <v>1138.4335154826958</v>
      </c>
      <c r="I8460">
        <f>IF(LCOH!$C$28=Menu!$A$1,'Approvvigionamento energia'!C8460,0)+IF(LCOH!$C$28=Menu!$A$2,'Approvvigionamento energia'!D8460,0)+IF(LCOH!$C$28=Menu!$A$3,'Approvvigionamento energia'!E8460,0)+IF(LCOH!$C$28=Menu!$A$4,'Approvvigionamento energia'!F8460,0)+IF(LCOH!$C$28=Menu!$A$5,'Approvvigionamento energia'!G8460,0)+IF(LCOH!$C$28=Menu!$A$6,'Approvvigionamento energia'!H8460,0)</f>
        <v>2046.6429197922016</v>
      </c>
      <c r="J8460">
        <f>'Approvvigionamento energia'!A8460+'Approvvigionamento energia'!B8460+'Approvvigionamento energia'!I8460</f>
        <v>2620.5429197922017</v>
      </c>
      <c r="K8460">
        <f>IF(MIN(LCOH!$C$18,J8460)&gt;=$P$48*LCOH!$C$18, MIN(LCOH!$C$18,J8460),0)</f>
        <v>1500</v>
      </c>
      <c r="L8460">
        <f t="shared" si="265"/>
        <v>1120.5429197922017</v>
      </c>
      <c r="M8460">
        <f>K8460/LCOH!$C$18</f>
        <v>1</v>
      </c>
      <c r="N8460">
        <f>K8460/LCOH!$C$34</f>
        <v>28.901734104046245</v>
      </c>
    </row>
    <row r="8461" spans="1:14" x14ac:dyDescent="0.35">
      <c r="A8461">
        <f>'Profilo fotovoltaico'!B8463*LCOH!$C$20</f>
        <v>500</v>
      </c>
      <c r="B8461">
        <f>'Profilo eolico'!B8463*LCOH!$C$21</f>
        <v>65.699999999999989</v>
      </c>
      <c r="C8461">
        <f>$P$35*'Profilo fotovoltaico'!B8463</f>
        <v>3677.3060938110325</v>
      </c>
      <c r="D8461">
        <f>$Q$37*'Profilo eolico'!B8463</f>
        <v>383.33551256946538</v>
      </c>
      <c r="E8461">
        <f>$P$39*'Profilo fotovoltaico'!B8463+'Approvvigionamento energia'!$Q$39*'Profilo eolico'!B8463</f>
        <v>1206.8281578798571</v>
      </c>
      <c r="F8461">
        <f>$P$41*'Profilo fotovoltaico'!B8463+'Approvvigionamento energia'!$Q$41*'Profilo eolico'!B8463</f>
        <v>2030.3208031902489</v>
      </c>
      <c r="G8461">
        <f>$P$43*'Profilo fotovoltaico'!B8463+'Approvvigionamento energia'!$Q$43*'Profilo eolico'!B8463</f>
        <v>2853.8134485006408</v>
      </c>
      <c r="H8461">
        <f t="shared" si="264"/>
        <v>1138.4335154826958</v>
      </c>
      <c r="I8461">
        <f>IF(LCOH!$C$28=Menu!$A$1,'Approvvigionamento energia'!C8461,0)+IF(LCOH!$C$28=Menu!$A$2,'Approvvigionamento energia'!D8461,0)+IF(LCOH!$C$28=Menu!$A$3,'Approvvigionamento energia'!E8461,0)+IF(LCOH!$C$28=Menu!$A$4,'Approvvigionamento energia'!F8461,0)+IF(LCOH!$C$28=Menu!$A$5,'Approvvigionamento energia'!G8461,0)+IF(LCOH!$C$28=Menu!$A$6,'Approvvigionamento energia'!H8461,0)</f>
        <v>2030.3208031902489</v>
      </c>
      <c r="J8461">
        <f>'Approvvigionamento energia'!A8461+'Approvvigionamento energia'!B8461+'Approvvigionamento energia'!I8461</f>
        <v>2596.0208031902489</v>
      </c>
      <c r="K8461">
        <f>IF(MIN(LCOH!$C$18,J8461)&gt;=$P$48*LCOH!$C$18, MIN(LCOH!$C$18,J8461),0)</f>
        <v>1500</v>
      </c>
      <c r="L8461">
        <f t="shared" si="265"/>
        <v>1096.0208031902489</v>
      </c>
      <c r="M8461">
        <f>K8461/LCOH!$C$18</f>
        <v>1</v>
      </c>
      <c r="N8461">
        <f>K8461/LCOH!$C$34</f>
        <v>28.901734104046245</v>
      </c>
    </row>
    <row r="8462" spans="1:14" x14ac:dyDescent="0.35">
      <c r="A8462">
        <f>'Profilo fotovoltaico'!B8464*LCOH!$C$20</f>
        <v>453</v>
      </c>
      <c r="B8462">
        <f>'Profilo eolico'!B8464*LCOH!$C$21</f>
        <v>54.9</v>
      </c>
      <c r="C8462">
        <f>$P$35*'Profilo fotovoltaico'!B8464</f>
        <v>3331.6393209927955</v>
      </c>
      <c r="D8462">
        <f>$Q$37*'Profilo eolico'!B8464</f>
        <v>320.32145570873132</v>
      </c>
      <c r="E8462">
        <f>$P$39*'Profilo fotovoltaico'!B8464+'Approvvigionamento energia'!$Q$39*'Profilo eolico'!B8464</f>
        <v>1073.1509220297473</v>
      </c>
      <c r="F8462">
        <f>$P$41*'Profilo fotovoltaico'!B8464+'Approvvigionamento energia'!$Q$41*'Profilo eolico'!B8464</f>
        <v>1825.9803883507634</v>
      </c>
      <c r="G8462">
        <f>$P$43*'Profilo fotovoltaico'!B8464+'Approvvigionamento energia'!$Q$43*'Profilo eolico'!B8464</f>
        <v>2578.8098546717797</v>
      </c>
      <c r="H8462">
        <f t="shared" si="264"/>
        <v>1138.4335154826958</v>
      </c>
      <c r="I8462">
        <f>IF(LCOH!$C$28=Menu!$A$1,'Approvvigionamento energia'!C8462,0)+IF(LCOH!$C$28=Menu!$A$2,'Approvvigionamento energia'!D8462,0)+IF(LCOH!$C$28=Menu!$A$3,'Approvvigionamento energia'!E8462,0)+IF(LCOH!$C$28=Menu!$A$4,'Approvvigionamento energia'!F8462,0)+IF(LCOH!$C$28=Menu!$A$5,'Approvvigionamento energia'!G8462,0)+IF(LCOH!$C$28=Menu!$A$6,'Approvvigionamento energia'!H8462,0)</f>
        <v>1825.9803883507634</v>
      </c>
      <c r="J8462">
        <f>'Approvvigionamento energia'!A8462+'Approvvigionamento energia'!B8462+'Approvvigionamento energia'!I8462</f>
        <v>2333.8803883507635</v>
      </c>
      <c r="K8462">
        <f>IF(MIN(LCOH!$C$18,J8462)&gt;=$P$48*LCOH!$C$18, MIN(LCOH!$C$18,J8462),0)</f>
        <v>1500</v>
      </c>
      <c r="L8462">
        <f t="shared" si="265"/>
        <v>833.8803883507635</v>
      </c>
      <c r="M8462">
        <f>K8462/LCOH!$C$18</f>
        <v>1</v>
      </c>
      <c r="N8462">
        <f>K8462/LCOH!$C$34</f>
        <v>28.901734104046245</v>
      </c>
    </row>
    <row r="8463" spans="1:14" x14ac:dyDescent="0.35">
      <c r="A8463">
        <f>'Profilo fotovoltaico'!B8465*LCOH!$C$20</f>
        <v>355</v>
      </c>
      <c r="B8463">
        <f>'Profilo eolico'!B8465*LCOH!$C$21</f>
        <v>48.2</v>
      </c>
      <c r="C8463">
        <f>$P$35*'Profilo fotovoltaico'!B8465</f>
        <v>2610.8873266058331</v>
      </c>
      <c r="D8463">
        <f>$Q$37*'Profilo eolico'!B8465</f>
        <v>281.22940191549822</v>
      </c>
      <c r="E8463">
        <f>$P$39*'Profilo fotovoltaico'!B8465+'Approvvigionamento energia'!$Q$39*'Profilo eolico'!B8465</f>
        <v>863.64388308808191</v>
      </c>
      <c r="F8463">
        <f>$P$41*'Profilo fotovoltaico'!B8465+'Approvvigionamento energia'!$Q$41*'Profilo eolico'!B8465</f>
        <v>1446.0583642606657</v>
      </c>
      <c r="G8463">
        <f>$P$43*'Profilo fotovoltaico'!B8465+'Approvvigionamento energia'!$Q$43*'Profilo eolico'!B8465</f>
        <v>2028.4728454332492</v>
      </c>
      <c r="H8463">
        <f t="shared" si="264"/>
        <v>1138.4335154826958</v>
      </c>
      <c r="I8463">
        <f>IF(LCOH!$C$28=Menu!$A$1,'Approvvigionamento energia'!C8463,0)+IF(LCOH!$C$28=Menu!$A$2,'Approvvigionamento energia'!D8463,0)+IF(LCOH!$C$28=Menu!$A$3,'Approvvigionamento energia'!E8463,0)+IF(LCOH!$C$28=Menu!$A$4,'Approvvigionamento energia'!F8463,0)+IF(LCOH!$C$28=Menu!$A$5,'Approvvigionamento energia'!G8463,0)+IF(LCOH!$C$28=Menu!$A$6,'Approvvigionamento energia'!H8463,0)</f>
        <v>1446.0583642606657</v>
      </c>
      <c r="J8463">
        <f>'Approvvigionamento energia'!A8463+'Approvvigionamento energia'!B8463+'Approvvigionamento energia'!I8463</f>
        <v>1849.2583642606658</v>
      </c>
      <c r="K8463">
        <f>IF(MIN(LCOH!$C$18,J8463)&gt;=$P$48*LCOH!$C$18, MIN(LCOH!$C$18,J8463),0)</f>
        <v>1500</v>
      </c>
      <c r="L8463">
        <f t="shared" si="265"/>
        <v>349.25836426066576</v>
      </c>
      <c r="M8463">
        <f>K8463/LCOH!$C$18</f>
        <v>1</v>
      </c>
      <c r="N8463">
        <f>K8463/LCOH!$C$34</f>
        <v>28.901734104046245</v>
      </c>
    </row>
    <row r="8464" spans="1:14" x14ac:dyDescent="0.35">
      <c r="A8464">
        <f>'Profilo fotovoltaico'!B8466*LCOH!$C$20</f>
        <v>198</v>
      </c>
      <c r="B8464">
        <f>'Profilo eolico'!B8466*LCOH!$C$21</f>
        <v>44.900000000000006</v>
      </c>
      <c r="C8464">
        <f>$P$35*'Profilo fotovoltaico'!B8466</f>
        <v>1456.213213149169</v>
      </c>
      <c r="D8464">
        <f>$Q$37*'Profilo eolico'!B8466</f>
        <v>261.97510676360724</v>
      </c>
      <c r="E8464">
        <f>$P$39*'Profilo fotovoltaico'!B8466+'Approvvigionamento energia'!$Q$39*'Profilo eolico'!B8466</f>
        <v>560.53463335999766</v>
      </c>
      <c r="F8464">
        <f>$P$41*'Profilo fotovoltaico'!B8466+'Approvvigionamento energia'!$Q$41*'Profilo eolico'!B8466</f>
        <v>859.09415995638813</v>
      </c>
      <c r="G8464">
        <f>$P$43*'Profilo fotovoltaico'!B8466+'Approvvigionamento energia'!$Q$43*'Profilo eolico'!B8466</f>
        <v>1157.6536865527785</v>
      </c>
      <c r="H8464">
        <f t="shared" si="264"/>
        <v>1138.4335154826958</v>
      </c>
      <c r="I8464">
        <f>IF(LCOH!$C$28=Menu!$A$1,'Approvvigionamento energia'!C8464,0)+IF(LCOH!$C$28=Menu!$A$2,'Approvvigionamento energia'!D8464,0)+IF(LCOH!$C$28=Menu!$A$3,'Approvvigionamento energia'!E8464,0)+IF(LCOH!$C$28=Menu!$A$4,'Approvvigionamento energia'!F8464,0)+IF(LCOH!$C$28=Menu!$A$5,'Approvvigionamento energia'!G8464,0)+IF(LCOH!$C$28=Menu!$A$6,'Approvvigionamento energia'!H8464,0)</f>
        <v>859.09415995638813</v>
      </c>
      <c r="J8464">
        <f>'Approvvigionamento energia'!A8464+'Approvvigionamento energia'!B8464+'Approvvigionamento energia'!I8464</f>
        <v>1101.9941599563881</v>
      </c>
      <c r="K8464">
        <f>IF(MIN(LCOH!$C$18,J8464)&gt;=$P$48*LCOH!$C$18, MIN(LCOH!$C$18,J8464),0)</f>
        <v>1101.9941599563881</v>
      </c>
      <c r="L8464">
        <f t="shared" si="265"/>
        <v>0</v>
      </c>
      <c r="M8464">
        <f>K8464/LCOH!$C$18</f>
        <v>0.73466277330425878</v>
      </c>
      <c r="N8464">
        <f>K8464/LCOH!$C$34</f>
        <v>21.233028130180887</v>
      </c>
    </row>
    <row r="8465" spans="1:14" x14ac:dyDescent="0.35">
      <c r="A8465">
        <f>'Profilo fotovoltaico'!B8467*LCOH!$C$20</f>
        <v>21</v>
      </c>
      <c r="B8465">
        <f>'Profilo eolico'!B8467*LCOH!$C$21</f>
        <v>51.6</v>
      </c>
      <c r="C8465">
        <f>$P$35*'Profilo fotovoltaico'!B8467</f>
        <v>154.44685594006339</v>
      </c>
      <c r="D8465">
        <f>$Q$37*'Profilo eolico'!B8467</f>
        <v>301.06716055684041</v>
      </c>
      <c r="E8465">
        <f>$P$39*'Profilo fotovoltaico'!B8467+'Approvvigionamento energia'!$Q$39*'Profilo eolico'!B8467</f>
        <v>264.41208440264614</v>
      </c>
      <c r="F8465">
        <f>$P$41*'Profilo fotovoltaico'!B8467+'Approvvigionamento energia'!$Q$41*'Profilo eolico'!B8467</f>
        <v>227.75700824845188</v>
      </c>
      <c r="G8465">
        <f>$P$43*'Profilo fotovoltaico'!B8467+'Approvvigionamento energia'!$Q$43*'Profilo eolico'!B8467</f>
        <v>191.10193209425762</v>
      </c>
      <c r="H8465">
        <f t="shared" si="264"/>
        <v>1138.4335154826958</v>
      </c>
      <c r="I8465">
        <f>IF(LCOH!$C$28=Menu!$A$1,'Approvvigionamento energia'!C8465,0)+IF(LCOH!$C$28=Menu!$A$2,'Approvvigionamento energia'!D8465,0)+IF(LCOH!$C$28=Menu!$A$3,'Approvvigionamento energia'!E8465,0)+IF(LCOH!$C$28=Menu!$A$4,'Approvvigionamento energia'!F8465,0)+IF(LCOH!$C$28=Menu!$A$5,'Approvvigionamento energia'!G8465,0)+IF(LCOH!$C$28=Menu!$A$6,'Approvvigionamento energia'!H8465,0)</f>
        <v>227.75700824845188</v>
      </c>
      <c r="J8465">
        <f>'Approvvigionamento energia'!A8465+'Approvvigionamento energia'!B8465+'Approvvigionamento energia'!I8465</f>
        <v>300.35700824845185</v>
      </c>
      <c r="K8465">
        <f>IF(MIN(LCOH!$C$18,J8465)&gt;=$P$48*LCOH!$C$18, MIN(LCOH!$C$18,J8465),0)</f>
        <v>0</v>
      </c>
      <c r="L8465">
        <f t="shared" si="265"/>
        <v>300.35700824845185</v>
      </c>
      <c r="M8465">
        <f>K8465/LCOH!$C$18</f>
        <v>0</v>
      </c>
      <c r="N8465">
        <f>K8465/LCOH!$C$34</f>
        <v>0</v>
      </c>
    </row>
    <row r="8466" spans="1:14" x14ac:dyDescent="0.35">
      <c r="A8466">
        <f>'Profilo fotovoltaico'!B8468*LCOH!$C$20</f>
        <v>0</v>
      </c>
      <c r="B8466">
        <f>'Profilo eolico'!B8468*LCOH!$C$21</f>
        <v>66.199999999999989</v>
      </c>
      <c r="C8466">
        <f>$P$35*'Profilo fotovoltaico'!B8468</f>
        <v>0</v>
      </c>
      <c r="D8466">
        <f>$Q$37*'Profilo eolico'!B8468</f>
        <v>386.25283001672159</v>
      </c>
      <c r="E8466">
        <f>$P$39*'Profilo fotovoltaico'!B8468+'Approvvigionamento energia'!$Q$39*'Profilo eolico'!B8468</f>
        <v>289.68962251254118</v>
      </c>
      <c r="F8466">
        <f>$P$41*'Profilo fotovoltaico'!B8468+'Approvvigionamento energia'!$Q$41*'Profilo eolico'!B8468</f>
        <v>193.12641500836079</v>
      </c>
      <c r="G8466">
        <f>$P$43*'Profilo fotovoltaico'!B8468+'Approvvigionamento energia'!$Q$43*'Profilo eolico'!B8468</f>
        <v>96.563207504180397</v>
      </c>
      <c r="H8466">
        <f t="shared" si="264"/>
        <v>1138.4335154826958</v>
      </c>
      <c r="I8466">
        <f>IF(LCOH!$C$28=Menu!$A$1,'Approvvigionamento energia'!C8466,0)+IF(LCOH!$C$28=Menu!$A$2,'Approvvigionamento energia'!D8466,0)+IF(LCOH!$C$28=Menu!$A$3,'Approvvigionamento energia'!E8466,0)+IF(LCOH!$C$28=Menu!$A$4,'Approvvigionamento energia'!F8466,0)+IF(LCOH!$C$28=Menu!$A$5,'Approvvigionamento energia'!G8466,0)+IF(LCOH!$C$28=Menu!$A$6,'Approvvigionamento energia'!H8466,0)</f>
        <v>193.12641500836079</v>
      </c>
      <c r="J8466">
        <f>'Approvvigionamento energia'!A8466+'Approvvigionamento energia'!B8466+'Approvvigionamento energia'!I8466</f>
        <v>259.32641500836075</v>
      </c>
      <c r="K8466">
        <f>IF(MIN(LCOH!$C$18,J8466)&gt;=$P$48*LCOH!$C$18, MIN(LCOH!$C$18,J8466),0)</f>
        <v>0</v>
      </c>
      <c r="L8466">
        <f t="shared" si="265"/>
        <v>259.32641500836075</v>
      </c>
      <c r="M8466">
        <f>K8466/LCOH!$C$18</f>
        <v>0</v>
      </c>
      <c r="N8466">
        <f>K8466/LCOH!$C$34</f>
        <v>0</v>
      </c>
    </row>
    <row r="8467" spans="1:14" x14ac:dyDescent="0.35">
      <c r="A8467">
        <f>'Profilo fotovoltaico'!B8469*LCOH!$C$20</f>
        <v>0</v>
      </c>
      <c r="B8467">
        <f>'Profilo eolico'!B8469*LCOH!$C$21</f>
        <v>82.4</v>
      </c>
      <c r="C8467">
        <f>$P$35*'Profilo fotovoltaico'!B8469</f>
        <v>0</v>
      </c>
      <c r="D8467">
        <f>$Q$37*'Profilo eolico'!B8469</f>
        <v>480.77391530782268</v>
      </c>
      <c r="E8467">
        <f>$P$39*'Profilo fotovoltaico'!B8469+'Approvvigionamento energia'!$Q$39*'Profilo eolico'!B8469</f>
        <v>360.58043648086698</v>
      </c>
      <c r="F8467">
        <f>$P$41*'Profilo fotovoltaico'!B8469+'Approvvigionamento energia'!$Q$41*'Profilo eolico'!B8469</f>
        <v>240.38695765391134</v>
      </c>
      <c r="G8467">
        <f>$P$43*'Profilo fotovoltaico'!B8469+'Approvvigionamento energia'!$Q$43*'Profilo eolico'!B8469</f>
        <v>120.19347882695567</v>
      </c>
      <c r="H8467">
        <f t="shared" si="264"/>
        <v>1138.4335154826958</v>
      </c>
      <c r="I8467">
        <f>IF(LCOH!$C$28=Menu!$A$1,'Approvvigionamento energia'!C8467,0)+IF(LCOH!$C$28=Menu!$A$2,'Approvvigionamento energia'!D8467,0)+IF(LCOH!$C$28=Menu!$A$3,'Approvvigionamento energia'!E8467,0)+IF(LCOH!$C$28=Menu!$A$4,'Approvvigionamento energia'!F8467,0)+IF(LCOH!$C$28=Menu!$A$5,'Approvvigionamento energia'!G8467,0)+IF(LCOH!$C$28=Menu!$A$6,'Approvvigionamento energia'!H8467,0)</f>
        <v>240.38695765391134</v>
      </c>
      <c r="J8467">
        <f>'Approvvigionamento energia'!A8467+'Approvvigionamento energia'!B8467+'Approvvigionamento energia'!I8467</f>
        <v>322.78695765391137</v>
      </c>
      <c r="K8467">
        <f>IF(MIN(LCOH!$C$18,J8467)&gt;=$P$48*LCOH!$C$18, MIN(LCOH!$C$18,J8467),0)</f>
        <v>0</v>
      </c>
      <c r="L8467">
        <f t="shared" si="265"/>
        <v>322.78695765391137</v>
      </c>
      <c r="M8467">
        <f>K8467/LCOH!$C$18</f>
        <v>0</v>
      </c>
      <c r="N8467">
        <f>K8467/LCOH!$C$34</f>
        <v>0</v>
      </c>
    </row>
    <row r="8468" spans="1:14" x14ac:dyDescent="0.35">
      <c r="A8468">
        <f>'Profilo fotovoltaico'!B8470*LCOH!$C$20</f>
        <v>0</v>
      </c>
      <c r="B8468">
        <f>'Profilo eolico'!B8470*LCOH!$C$21</f>
        <v>100.4</v>
      </c>
      <c r="C8468">
        <f>$P$35*'Profilo fotovoltaico'!B8470</f>
        <v>0</v>
      </c>
      <c r="D8468">
        <f>$Q$37*'Profilo eolico'!B8470</f>
        <v>585.79734340904611</v>
      </c>
      <c r="E8468">
        <f>$P$39*'Profilo fotovoltaico'!B8470+'Approvvigionamento energia'!$Q$39*'Profilo eolico'!B8470</f>
        <v>439.34800755678452</v>
      </c>
      <c r="F8468">
        <f>$P$41*'Profilo fotovoltaico'!B8470+'Approvvigionamento energia'!$Q$41*'Profilo eolico'!B8470</f>
        <v>292.89867170452305</v>
      </c>
      <c r="G8468">
        <f>$P$43*'Profilo fotovoltaico'!B8470+'Approvvigionamento energia'!$Q$43*'Profilo eolico'!B8470</f>
        <v>146.44933585226153</v>
      </c>
      <c r="H8468">
        <f t="shared" si="264"/>
        <v>1138.4335154826958</v>
      </c>
      <c r="I8468">
        <f>IF(LCOH!$C$28=Menu!$A$1,'Approvvigionamento energia'!C8468,0)+IF(LCOH!$C$28=Menu!$A$2,'Approvvigionamento energia'!D8468,0)+IF(LCOH!$C$28=Menu!$A$3,'Approvvigionamento energia'!E8468,0)+IF(LCOH!$C$28=Menu!$A$4,'Approvvigionamento energia'!F8468,0)+IF(LCOH!$C$28=Menu!$A$5,'Approvvigionamento energia'!G8468,0)+IF(LCOH!$C$28=Menu!$A$6,'Approvvigionamento energia'!H8468,0)</f>
        <v>292.89867170452305</v>
      </c>
      <c r="J8468">
        <f>'Approvvigionamento energia'!A8468+'Approvvigionamento energia'!B8468+'Approvvigionamento energia'!I8468</f>
        <v>393.29867170452303</v>
      </c>
      <c r="K8468">
        <f>IF(MIN(LCOH!$C$18,J8468)&gt;=$P$48*LCOH!$C$18, MIN(LCOH!$C$18,J8468),0)</f>
        <v>393.29867170452303</v>
      </c>
      <c r="L8468">
        <f t="shared" si="265"/>
        <v>0</v>
      </c>
      <c r="M8468">
        <f>K8468/LCOH!$C$18</f>
        <v>0.26219911446968203</v>
      </c>
      <c r="N8468">
        <f>K8468/LCOH!$C$34</f>
        <v>7.578009088719134</v>
      </c>
    </row>
    <row r="8469" spans="1:14" x14ac:dyDescent="0.35">
      <c r="A8469">
        <f>'Profilo fotovoltaico'!B8471*LCOH!$C$20</f>
        <v>0</v>
      </c>
      <c r="B8469">
        <f>'Profilo eolico'!B8471*LCOH!$C$21</f>
        <v>117.6</v>
      </c>
      <c r="C8469">
        <f>$P$35*'Profilo fotovoltaico'!B8471</f>
        <v>0</v>
      </c>
      <c r="D8469">
        <f>$Q$37*'Profilo eolico'!B8471</f>
        <v>686.15306359465956</v>
      </c>
      <c r="E8469">
        <f>$P$39*'Profilo fotovoltaico'!B8471+'Approvvigionamento energia'!$Q$39*'Profilo eolico'!B8471</f>
        <v>514.61479769599464</v>
      </c>
      <c r="F8469">
        <f>$P$41*'Profilo fotovoltaico'!B8471+'Approvvigionamento energia'!$Q$41*'Profilo eolico'!B8471</f>
        <v>343.07653179732978</v>
      </c>
      <c r="G8469">
        <f>$P$43*'Profilo fotovoltaico'!B8471+'Approvvigionamento energia'!$Q$43*'Profilo eolico'!B8471</f>
        <v>171.53826589866489</v>
      </c>
      <c r="H8469">
        <f t="shared" si="264"/>
        <v>1138.4335154826958</v>
      </c>
      <c r="I8469">
        <f>IF(LCOH!$C$28=Menu!$A$1,'Approvvigionamento energia'!C8469,0)+IF(LCOH!$C$28=Menu!$A$2,'Approvvigionamento energia'!D8469,0)+IF(LCOH!$C$28=Menu!$A$3,'Approvvigionamento energia'!E8469,0)+IF(LCOH!$C$28=Menu!$A$4,'Approvvigionamento energia'!F8469,0)+IF(LCOH!$C$28=Menu!$A$5,'Approvvigionamento energia'!G8469,0)+IF(LCOH!$C$28=Menu!$A$6,'Approvvigionamento energia'!H8469,0)</f>
        <v>343.07653179732978</v>
      </c>
      <c r="J8469">
        <f>'Approvvigionamento energia'!A8469+'Approvvigionamento energia'!B8469+'Approvvigionamento energia'!I8469</f>
        <v>460.67653179732974</v>
      </c>
      <c r="K8469">
        <f>IF(MIN(LCOH!$C$18,J8469)&gt;=$P$48*LCOH!$C$18, MIN(LCOH!$C$18,J8469),0)</f>
        <v>460.67653179732974</v>
      </c>
      <c r="L8469">
        <f t="shared" si="265"/>
        <v>0</v>
      </c>
      <c r="M8469">
        <f>K8469/LCOH!$C$18</f>
        <v>0.30711768786488652</v>
      </c>
      <c r="N8469">
        <f>K8469/LCOH!$C$34</f>
        <v>8.8762337533204185</v>
      </c>
    </row>
    <row r="8470" spans="1:14" x14ac:dyDescent="0.35">
      <c r="A8470">
        <f>'Profilo fotovoltaico'!B8472*LCOH!$C$20</f>
        <v>0</v>
      </c>
      <c r="B8470">
        <f>'Profilo eolico'!B8472*LCOH!$C$21</f>
        <v>128.6</v>
      </c>
      <c r="C8470">
        <f>$P$35*'Profilo fotovoltaico'!B8472</f>
        <v>0</v>
      </c>
      <c r="D8470">
        <f>$Q$37*'Profilo eolico'!B8472</f>
        <v>750.33404743429605</v>
      </c>
      <c r="E8470">
        <f>$P$39*'Profilo fotovoltaico'!B8472+'Approvvigionamento energia'!$Q$39*'Profilo eolico'!B8472</f>
        <v>562.75053557572198</v>
      </c>
      <c r="F8470">
        <f>$P$41*'Profilo fotovoltaico'!B8472+'Approvvigionamento energia'!$Q$41*'Profilo eolico'!B8472</f>
        <v>375.16702371714803</v>
      </c>
      <c r="G8470">
        <f>$P$43*'Profilo fotovoltaico'!B8472+'Approvvigionamento energia'!$Q$43*'Profilo eolico'!B8472</f>
        <v>187.58351185857401</v>
      </c>
      <c r="H8470">
        <f t="shared" si="264"/>
        <v>1138.4335154826958</v>
      </c>
      <c r="I8470">
        <f>IF(LCOH!$C$28=Menu!$A$1,'Approvvigionamento energia'!C8470,0)+IF(LCOH!$C$28=Menu!$A$2,'Approvvigionamento energia'!D8470,0)+IF(LCOH!$C$28=Menu!$A$3,'Approvvigionamento energia'!E8470,0)+IF(LCOH!$C$28=Menu!$A$4,'Approvvigionamento energia'!F8470,0)+IF(LCOH!$C$28=Menu!$A$5,'Approvvigionamento energia'!G8470,0)+IF(LCOH!$C$28=Menu!$A$6,'Approvvigionamento energia'!H8470,0)</f>
        <v>375.16702371714803</v>
      </c>
      <c r="J8470">
        <f>'Approvvigionamento energia'!A8470+'Approvvigionamento energia'!B8470+'Approvvigionamento energia'!I8470</f>
        <v>503.76702371714805</v>
      </c>
      <c r="K8470">
        <f>IF(MIN(LCOH!$C$18,J8470)&gt;=$P$48*LCOH!$C$18, MIN(LCOH!$C$18,J8470),0)</f>
        <v>503.76702371714805</v>
      </c>
      <c r="L8470">
        <f t="shared" si="265"/>
        <v>0</v>
      </c>
      <c r="M8470">
        <f>K8470/LCOH!$C$18</f>
        <v>0.33584468247809868</v>
      </c>
      <c r="N8470">
        <f>K8470/LCOH!$C$34</f>
        <v>9.7064937132398477</v>
      </c>
    </row>
    <row r="8471" spans="1:14" x14ac:dyDescent="0.35">
      <c r="A8471">
        <f>'Profilo fotovoltaico'!B8473*LCOH!$C$20</f>
        <v>0</v>
      </c>
      <c r="B8471">
        <f>'Profilo eolico'!B8473*LCOH!$C$21</f>
        <v>143.5</v>
      </c>
      <c r="C8471">
        <f>$P$35*'Profilo fotovoltaico'!B8473</f>
        <v>0</v>
      </c>
      <c r="D8471">
        <f>$Q$37*'Profilo eolico'!B8473</f>
        <v>837.27010736253089</v>
      </c>
      <c r="E8471">
        <f>$P$39*'Profilo fotovoltaico'!B8473+'Approvvigionamento energia'!$Q$39*'Profilo eolico'!B8473</f>
        <v>627.9525805218982</v>
      </c>
      <c r="F8471">
        <f>$P$41*'Profilo fotovoltaico'!B8473+'Approvvigionamento energia'!$Q$41*'Profilo eolico'!B8473</f>
        <v>418.63505368126545</v>
      </c>
      <c r="G8471">
        <f>$P$43*'Profilo fotovoltaico'!B8473+'Approvvigionamento energia'!$Q$43*'Profilo eolico'!B8473</f>
        <v>209.31752684063272</v>
      </c>
      <c r="H8471">
        <f t="shared" si="264"/>
        <v>1138.4335154826958</v>
      </c>
      <c r="I8471">
        <f>IF(LCOH!$C$28=Menu!$A$1,'Approvvigionamento energia'!C8471,0)+IF(LCOH!$C$28=Menu!$A$2,'Approvvigionamento energia'!D8471,0)+IF(LCOH!$C$28=Menu!$A$3,'Approvvigionamento energia'!E8471,0)+IF(LCOH!$C$28=Menu!$A$4,'Approvvigionamento energia'!F8471,0)+IF(LCOH!$C$28=Menu!$A$5,'Approvvigionamento energia'!G8471,0)+IF(LCOH!$C$28=Menu!$A$6,'Approvvigionamento energia'!H8471,0)</f>
        <v>418.63505368126545</v>
      </c>
      <c r="J8471">
        <f>'Approvvigionamento energia'!A8471+'Approvvigionamento energia'!B8471+'Approvvigionamento energia'!I8471</f>
        <v>562.13505368126539</v>
      </c>
      <c r="K8471">
        <f>IF(MIN(LCOH!$C$18,J8471)&gt;=$P$48*LCOH!$C$18, MIN(LCOH!$C$18,J8471),0)</f>
        <v>562.13505368126539</v>
      </c>
      <c r="L8471">
        <f t="shared" si="265"/>
        <v>0</v>
      </c>
      <c r="M8471">
        <f>K8471/LCOH!$C$18</f>
        <v>0.37475670245417692</v>
      </c>
      <c r="N8471">
        <f>K8471/LCOH!$C$34</f>
        <v>10.831118568039797</v>
      </c>
    </row>
    <row r="8472" spans="1:14" x14ac:dyDescent="0.35">
      <c r="A8472">
        <f>'Profilo fotovoltaico'!B8474*LCOH!$C$20</f>
        <v>0</v>
      </c>
      <c r="B8472">
        <f>'Profilo eolico'!B8474*LCOH!$C$21</f>
        <v>159.30000000000001</v>
      </c>
      <c r="C8472">
        <f>$P$35*'Profilo fotovoltaico'!B8474</f>
        <v>0</v>
      </c>
      <c r="D8472">
        <f>$Q$37*'Profilo eolico'!B8474</f>
        <v>929.45733869582705</v>
      </c>
      <c r="E8472">
        <f>$P$39*'Profilo fotovoltaico'!B8474+'Approvvigionamento energia'!$Q$39*'Profilo eolico'!B8474</f>
        <v>697.09300402187023</v>
      </c>
      <c r="F8472">
        <f>$P$41*'Profilo fotovoltaico'!B8474+'Approvvigionamento energia'!$Q$41*'Profilo eolico'!B8474</f>
        <v>464.72866934791352</v>
      </c>
      <c r="G8472">
        <f>$P$43*'Profilo fotovoltaico'!B8474+'Approvvigionamento energia'!$Q$43*'Profilo eolico'!B8474</f>
        <v>232.36433467395676</v>
      </c>
      <c r="H8472">
        <f t="shared" si="264"/>
        <v>1138.4335154826958</v>
      </c>
      <c r="I8472">
        <f>IF(LCOH!$C$28=Menu!$A$1,'Approvvigionamento energia'!C8472,0)+IF(LCOH!$C$28=Menu!$A$2,'Approvvigionamento energia'!D8472,0)+IF(LCOH!$C$28=Menu!$A$3,'Approvvigionamento energia'!E8472,0)+IF(LCOH!$C$28=Menu!$A$4,'Approvvigionamento energia'!F8472,0)+IF(LCOH!$C$28=Menu!$A$5,'Approvvigionamento energia'!G8472,0)+IF(LCOH!$C$28=Menu!$A$6,'Approvvigionamento energia'!H8472,0)</f>
        <v>464.72866934791352</v>
      </c>
      <c r="J8472">
        <f>'Approvvigionamento energia'!A8472+'Approvvigionamento energia'!B8472+'Approvvigionamento energia'!I8472</f>
        <v>624.02866934791359</v>
      </c>
      <c r="K8472">
        <f>IF(MIN(LCOH!$C$18,J8472)&gt;=$P$48*LCOH!$C$18, MIN(LCOH!$C$18,J8472),0)</f>
        <v>624.02866934791359</v>
      </c>
      <c r="L8472">
        <f t="shared" si="265"/>
        <v>0</v>
      </c>
      <c r="M8472">
        <f>K8472/LCOH!$C$18</f>
        <v>0.41601911289860904</v>
      </c>
      <c r="N8472">
        <f>K8472/LCOH!$C$34</f>
        <v>12.023673783196793</v>
      </c>
    </row>
    <row r="8473" spans="1:14" x14ac:dyDescent="0.35">
      <c r="A8473">
        <f>'Profilo fotovoltaico'!B8475*LCOH!$C$20</f>
        <v>0</v>
      </c>
      <c r="B8473">
        <f>'Profilo eolico'!B8475*LCOH!$C$21</f>
        <v>169.5</v>
      </c>
      <c r="C8473">
        <f>$P$35*'Profilo fotovoltaico'!B8475</f>
        <v>0</v>
      </c>
      <c r="D8473">
        <f>$Q$37*'Profilo eolico'!B8475</f>
        <v>988.97061461985368</v>
      </c>
      <c r="E8473">
        <f>$P$39*'Profilo fotovoltaico'!B8475+'Approvvigionamento energia'!$Q$39*'Profilo eolico'!B8475</f>
        <v>741.72796096489026</v>
      </c>
      <c r="F8473">
        <f>$P$41*'Profilo fotovoltaico'!B8475+'Approvvigionamento energia'!$Q$41*'Profilo eolico'!B8475</f>
        <v>494.48530730992684</v>
      </c>
      <c r="G8473">
        <f>$P$43*'Profilo fotovoltaico'!B8475+'Approvvigionamento energia'!$Q$43*'Profilo eolico'!B8475</f>
        <v>247.24265365496342</v>
      </c>
      <c r="H8473">
        <f t="shared" si="264"/>
        <v>1138.4335154826958</v>
      </c>
      <c r="I8473">
        <f>IF(LCOH!$C$28=Menu!$A$1,'Approvvigionamento energia'!C8473,0)+IF(LCOH!$C$28=Menu!$A$2,'Approvvigionamento energia'!D8473,0)+IF(LCOH!$C$28=Menu!$A$3,'Approvvigionamento energia'!E8473,0)+IF(LCOH!$C$28=Menu!$A$4,'Approvvigionamento energia'!F8473,0)+IF(LCOH!$C$28=Menu!$A$5,'Approvvigionamento energia'!G8473,0)+IF(LCOH!$C$28=Menu!$A$6,'Approvvigionamento energia'!H8473,0)</f>
        <v>494.48530730992684</v>
      </c>
      <c r="J8473">
        <f>'Approvvigionamento energia'!A8473+'Approvvigionamento energia'!B8473+'Approvvigionamento energia'!I8473</f>
        <v>663.98530730992684</v>
      </c>
      <c r="K8473">
        <f>IF(MIN(LCOH!$C$18,J8473)&gt;=$P$48*LCOH!$C$18, MIN(LCOH!$C$18,J8473),0)</f>
        <v>663.98530730992684</v>
      </c>
      <c r="L8473">
        <f t="shared" si="265"/>
        <v>0</v>
      </c>
      <c r="M8473">
        <f>K8473/LCOH!$C$18</f>
        <v>0.4426568715399512</v>
      </c>
      <c r="N8473">
        <f>K8473/LCOH!$C$34</f>
        <v>12.793551200576625</v>
      </c>
    </row>
    <row r="8474" spans="1:14" x14ac:dyDescent="0.35">
      <c r="A8474">
        <f>'Profilo fotovoltaico'!B8476*LCOH!$C$20</f>
        <v>0</v>
      </c>
      <c r="B8474">
        <f>'Profilo eolico'!B8476*LCOH!$C$21</f>
        <v>175.6</v>
      </c>
      <c r="C8474">
        <f>$P$35*'Profilo fotovoltaico'!B8476</f>
        <v>0</v>
      </c>
      <c r="D8474">
        <f>$Q$37*'Profilo eolico'!B8476</f>
        <v>1024.5618874763793</v>
      </c>
      <c r="E8474">
        <f>$P$39*'Profilo fotovoltaico'!B8476+'Approvvigionamento energia'!$Q$39*'Profilo eolico'!B8476</f>
        <v>768.42141560728453</v>
      </c>
      <c r="F8474">
        <f>$P$41*'Profilo fotovoltaico'!B8476+'Approvvigionamento energia'!$Q$41*'Profilo eolico'!B8476</f>
        <v>512.28094373818965</v>
      </c>
      <c r="G8474">
        <f>$P$43*'Profilo fotovoltaico'!B8476+'Approvvigionamento energia'!$Q$43*'Profilo eolico'!B8476</f>
        <v>256.14047186909482</v>
      </c>
      <c r="H8474">
        <f t="shared" si="264"/>
        <v>1138.4335154826958</v>
      </c>
      <c r="I8474">
        <f>IF(LCOH!$C$28=Menu!$A$1,'Approvvigionamento energia'!C8474,0)+IF(LCOH!$C$28=Menu!$A$2,'Approvvigionamento energia'!D8474,0)+IF(LCOH!$C$28=Menu!$A$3,'Approvvigionamento energia'!E8474,0)+IF(LCOH!$C$28=Menu!$A$4,'Approvvigionamento energia'!F8474,0)+IF(LCOH!$C$28=Menu!$A$5,'Approvvigionamento energia'!G8474,0)+IF(LCOH!$C$28=Menu!$A$6,'Approvvigionamento energia'!H8474,0)</f>
        <v>512.28094373818965</v>
      </c>
      <c r="J8474">
        <f>'Approvvigionamento energia'!A8474+'Approvvigionamento energia'!B8474+'Approvvigionamento energia'!I8474</f>
        <v>687.88094373818967</v>
      </c>
      <c r="K8474">
        <f>IF(MIN(LCOH!$C$18,J8474)&gt;=$P$48*LCOH!$C$18, MIN(LCOH!$C$18,J8474),0)</f>
        <v>687.88094373818967</v>
      </c>
      <c r="L8474">
        <f t="shared" si="265"/>
        <v>0</v>
      </c>
      <c r="M8474">
        <f>K8474/LCOH!$C$18</f>
        <v>0.45858729582545976</v>
      </c>
      <c r="N8474">
        <f>K8474/LCOH!$C$34</f>
        <v>13.253968087441034</v>
      </c>
    </row>
    <row r="8475" spans="1:14" x14ac:dyDescent="0.35">
      <c r="A8475">
        <f>'Profilo fotovoltaico'!B8477*LCOH!$C$20</f>
        <v>0</v>
      </c>
      <c r="B8475">
        <f>'Profilo eolico'!B8477*LCOH!$C$21</f>
        <v>177.6</v>
      </c>
      <c r="C8475">
        <f>$P$35*'Profilo fotovoltaico'!B8477</f>
        <v>0</v>
      </c>
      <c r="D8475">
        <f>$Q$37*'Profilo eolico'!B8477</f>
        <v>1036.2311572654041</v>
      </c>
      <c r="E8475">
        <f>$P$39*'Profilo fotovoltaico'!B8477+'Approvvigionamento energia'!$Q$39*'Profilo eolico'!B8477</f>
        <v>777.17336794905316</v>
      </c>
      <c r="F8475">
        <f>$P$41*'Profilo fotovoltaico'!B8477+'Approvvigionamento energia'!$Q$41*'Profilo eolico'!B8477</f>
        <v>518.11557863270207</v>
      </c>
      <c r="G8475">
        <f>$P$43*'Profilo fotovoltaico'!B8477+'Approvvigionamento energia'!$Q$43*'Profilo eolico'!B8477</f>
        <v>259.05778931635103</v>
      </c>
      <c r="H8475">
        <f t="shared" si="264"/>
        <v>1138.4335154826958</v>
      </c>
      <c r="I8475">
        <f>IF(LCOH!$C$28=Menu!$A$1,'Approvvigionamento energia'!C8475,0)+IF(LCOH!$C$28=Menu!$A$2,'Approvvigionamento energia'!D8475,0)+IF(LCOH!$C$28=Menu!$A$3,'Approvvigionamento energia'!E8475,0)+IF(LCOH!$C$28=Menu!$A$4,'Approvvigionamento energia'!F8475,0)+IF(LCOH!$C$28=Menu!$A$5,'Approvvigionamento energia'!G8475,0)+IF(LCOH!$C$28=Menu!$A$6,'Approvvigionamento energia'!H8475,0)</f>
        <v>518.11557863270207</v>
      </c>
      <c r="J8475">
        <f>'Approvvigionamento energia'!A8475+'Approvvigionamento energia'!B8475+'Approvvigionamento energia'!I8475</f>
        <v>695.71557863270209</v>
      </c>
      <c r="K8475">
        <f>IF(MIN(LCOH!$C$18,J8475)&gt;=$P$48*LCOH!$C$18, MIN(LCOH!$C$18,J8475),0)</f>
        <v>695.71557863270209</v>
      </c>
      <c r="L8475">
        <f t="shared" si="265"/>
        <v>0</v>
      </c>
      <c r="M8475">
        <f>K8475/LCOH!$C$18</f>
        <v>0.46381038575513472</v>
      </c>
      <c r="N8475">
        <f>K8475/LCOH!$C$34</f>
        <v>13.404924443790021</v>
      </c>
    </row>
    <row r="8476" spans="1:14" x14ac:dyDescent="0.35">
      <c r="A8476">
        <f>'Profilo fotovoltaico'!B8478*LCOH!$C$20</f>
        <v>0</v>
      </c>
      <c r="B8476">
        <f>'Profilo eolico'!B8478*LCOH!$C$21</f>
        <v>179</v>
      </c>
      <c r="C8476">
        <f>$P$35*'Profilo fotovoltaico'!B8478</f>
        <v>0</v>
      </c>
      <c r="D8476">
        <f>$Q$37*'Profilo eolico'!B8478</f>
        <v>1044.3996461177214</v>
      </c>
      <c r="E8476">
        <f>$P$39*'Profilo fotovoltaico'!B8478+'Approvvigionamento energia'!$Q$39*'Profilo eolico'!B8478</f>
        <v>783.29973458829113</v>
      </c>
      <c r="F8476">
        <f>$P$41*'Profilo fotovoltaico'!B8478+'Approvvigionamento energia'!$Q$41*'Profilo eolico'!B8478</f>
        <v>522.19982305886072</v>
      </c>
      <c r="G8476">
        <f>$P$43*'Profilo fotovoltaico'!B8478+'Approvvigionamento energia'!$Q$43*'Profilo eolico'!B8478</f>
        <v>261.09991152943036</v>
      </c>
      <c r="H8476">
        <f t="shared" si="264"/>
        <v>1138.4335154826958</v>
      </c>
      <c r="I8476">
        <f>IF(LCOH!$C$28=Menu!$A$1,'Approvvigionamento energia'!C8476,0)+IF(LCOH!$C$28=Menu!$A$2,'Approvvigionamento energia'!D8476,0)+IF(LCOH!$C$28=Menu!$A$3,'Approvvigionamento energia'!E8476,0)+IF(LCOH!$C$28=Menu!$A$4,'Approvvigionamento energia'!F8476,0)+IF(LCOH!$C$28=Menu!$A$5,'Approvvigionamento energia'!G8476,0)+IF(LCOH!$C$28=Menu!$A$6,'Approvvigionamento energia'!H8476,0)</f>
        <v>522.19982305886072</v>
      </c>
      <c r="J8476">
        <f>'Approvvigionamento energia'!A8476+'Approvvigionamento energia'!B8476+'Approvvigionamento energia'!I8476</f>
        <v>701.19982305886072</v>
      </c>
      <c r="K8476">
        <f>IF(MIN(LCOH!$C$18,J8476)&gt;=$P$48*LCOH!$C$18, MIN(LCOH!$C$18,J8476),0)</f>
        <v>701.19982305886072</v>
      </c>
      <c r="L8476">
        <f t="shared" si="265"/>
        <v>0</v>
      </c>
      <c r="M8476">
        <f>K8476/LCOH!$C$18</f>
        <v>0.46746654870590715</v>
      </c>
      <c r="N8476">
        <f>K8476/LCOH!$C$34</f>
        <v>13.510593893234311</v>
      </c>
    </row>
    <row r="8477" spans="1:14" x14ac:dyDescent="0.35">
      <c r="A8477">
        <f>'Profilo fotovoltaico'!B8479*LCOH!$C$20</f>
        <v>0</v>
      </c>
      <c r="B8477">
        <f>'Profilo eolico'!B8479*LCOH!$C$21</f>
        <v>187.20000000000002</v>
      </c>
      <c r="C8477">
        <f>$P$35*'Profilo fotovoltaico'!B8479</f>
        <v>0</v>
      </c>
      <c r="D8477">
        <f>$Q$37*'Profilo eolico'!B8479</f>
        <v>1092.2436522527235</v>
      </c>
      <c r="E8477">
        <f>$P$39*'Profilo fotovoltaico'!B8479+'Approvvigionamento energia'!$Q$39*'Profilo eolico'!B8479</f>
        <v>819.18273918954253</v>
      </c>
      <c r="F8477">
        <f>$P$41*'Profilo fotovoltaico'!B8479+'Approvvigionamento energia'!$Q$41*'Profilo eolico'!B8479</f>
        <v>546.12182612636173</v>
      </c>
      <c r="G8477">
        <f>$P$43*'Profilo fotovoltaico'!B8479+'Approvvigionamento energia'!$Q$43*'Profilo eolico'!B8479</f>
        <v>273.06091306318086</v>
      </c>
      <c r="H8477">
        <f t="shared" si="264"/>
        <v>1138.4335154826958</v>
      </c>
      <c r="I8477">
        <f>IF(LCOH!$C$28=Menu!$A$1,'Approvvigionamento energia'!C8477,0)+IF(LCOH!$C$28=Menu!$A$2,'Approvvigionamento energia'!D8477,0)+IF(LCOH!$C$28=Menu!$A$3,'Approvvigionamento energia'!E8477,0)+IF(LCOH!$C$28=Menu!$A$4,'Approvvigionamento energia'!F8477,0)+IF(LCOH!$C$28=Menu!$A$5,'Approvvigionamento energia'!G8477,0)+IF(LCOH!$C$28=Menu!$A$6,'Approvvigionamento energia'!H8477,0)</f>
        <v>546.12182612636173</v>
      </c>
      <c r="J8477">
        <f>'Approvvigionamento energia'!A8477+'Approvvigionamento energia'!B8477+'Approvvigionamento energia'!I8477</f>
        <v>733.32182612636177</v>
      </c>
      <c r="K8477">
        <f>IF(MIN(LCOH!$C$18,J8477)&gt;=$P$48*LCOH!$C$18, MIN(LCOH!$C$18,J8477),0)</f>
        <v>733.32182612636177</v>
      </c>
      <c r="L8477">
        <f t="shared" si="265"/>
        <v>0</v>
      </c>
      <c r="M8477">
        <f>K8477/LCOH!$C$18</f>
        <v>0.48888121741757451</v>
      </c>
      <c r="N8477">
        <f>K8477/LCOH!$C$34</f>
        <v>14.12951495426516</v>
      </c>
    </row>
    <row r="8478" spans="1:14" x14ac:dyDescent="0.35">
      <c r="A8478">
        <f>'Profilo fotovoltaico'!B8480*LCOH!$C$20</f>
        <v>0</v>
      </c>
      <c r="B8478">
        <f>'Profilo eolico'!B8480*LCOH!$C$21</f>
        <v>205.9</v>
      </c>
      <c r="C8478">
        <f>$P$35*'Profilo fotovoltaico'!B8480</f>
        <v>0</v>
      </c>
      <c r="D8478">
        <f>$Q$37*'Profilo eolico'!B8480</f>
        <v>1201.3513247801054</v>
      </c>
      <c r="E8478">
        <f>$P$39*'Profilo fotovoltaico'!B8480+'Approvvigionamento energia'!$Q$39*'Profilo eolico'!B8480</f>
        <v>901.013493585079</v>
      </c>
      <c r="F8478">
        <f>$P$41*'Profilo fotovoltaico'!B8480+'Approvvigionamento energia'!$Q$41*'Profilo eolico'!B8480</f>
        <v>600.67566239005271</v>
      </c>
      <c r="G8478">
        <f>$P$43*'Profilo fotovoltaico'!B8480+'Approvvigionamento energia'!$Q$43*'Profilo eolico'!B8480</f>
        <v>300.33783119502635</v>
      </c>
      <c r="H8478">
        <f t="shared" si="264"/>
        <v>1138.4335154826958</v>
      </c>
      <c r="I8478">
        <f>IF(LCOH!$C$28=Menu!$A$1,'Approvvigionamento energia'!C8478,0)+IF(LCOH!$C$28=Menu!$A$2,'Approvvigionamento energia'!D8478,0)+IF(LCOH!$C$28=Menu!$A$3,'Approvvigionamento energia'!E8478,0)+IF(LCOH!$C$28=Menu!$A$4,'Approvvigionamento energia'!F8478,0)+IF(LCOH!$C$28=Menu!$A$5,'Approvvigionamento energia'!G8478,0)+IF(LCOH!$C$28=Menu!$A$6,'Approvvigionamento energia'!H8478,0)</f>
        <v>600.67566239005271</v>
      </c>
      <c r="J8478">
        <f>'Approvvigionamento energia'!A8478+'Approvvigionamento energia'!B8478+'Approvvigionamento energia'!I8478</f>
        <v>806.57566239005268</v>
      </c>
      <c r="K8478">
        <f>IF(MIN(LCOH!$C$18,J8478)&gt;=$P$48*LCOH!$C$18, MIN(LCOH!$C$18,J8478),0)</f>
        <v>806.57566239005268</v>
      </c>
      <c r="L8478">
        <f t="shared" si="265"/>
        <v>0</v>
      </c>
      <c r="M8478">
        <f>K8478/LCOH!$C$18</f>
        <v>0.53771710826003516</v>
      </c>
      <c r="N8478">
        <f>K8478/LCOH!$C$34</f>
        <v>15.540956886128184</v>
      </c>
    </row>
    <row r="8479" spans="1:14" x14ac:dyDescent="0.35">
      <c r="A8479">
        <f>'Profilo fotovoltaico'!B8481*LCOH!$C$20</f>
        <v>0</v>
      </c>
      <c r="B8479">
        <f>'Profilo eolico'!B8481*LCOH!$C$21</f>
        <v>227.6</v>
      </c>
      <c r="C8479">
        <f>$P$35*'Profilo fotovoltaico'!B8481</f>
        <v>0</v>
      </c>
      <c r="D8479">
        <f>$Q$37*'Profilo eolico'!B8481</f>
        <v>1327.9629019910246</v>
      </c>
      <c r="E8479">
        <f>$P$39*'Profilo fotovoltaico'!B8481+'Approvvigionamento energia'!$Q$39*'Profilo eolico'!B8481</f>
        <v>995.97217649326853</v>
      </c>
      <c r="F8479">
        <f>$P$41*'Profilo fotovoltaico'!B8481+'Approvvigionamento energia'!$Q$41*'Profilo eolico'!B8481</f>
        <v>663.98145099551232</v>
      </c>
      <c r="G8479">
        <f>$P$43*'Profilo fotovoltaico'!B8481+'Approvvigionamento energia'!$Q$43*'Profilo eolico'!B8481</f>
        <v>331.99072549775616</v>
      </c>
      <c r="H8479">
        <f t="shared" si="264"/>
        <v>1138.4335154826958</v>
      </c>
      <c r="I8479">
        <f>IF(LCOH!$C$28=Menu!$A$1,'Approvvigionamento energia'!C8479,0)+IF(LCOH!$C$28=Menu!$A$2,'Approvvigionamento energia'!D8479,0)+IF(LCOH!$C$28=Menu!$A$3,'Approvvigionamento energia'!E8479,0)+IF(LCOH!$C$28=Menu!$A$4,'Approvvigionamento energia'!F8479,0)+IF(LCOH!$C$28=Menu!$A$5,'Approvvigionamento energia'!G8479,0)+IF(LCOH!$C$28=Menu!$A$6,'Approvvigionamento energia'!H8479,0)</f>
        <v>663.98145099551232</v>
      </c>
      <c r="J8479">
        <f>'Approvvigionamento energia'!A8479+'Approvvigionamento energia'!B8479+'Approvvigionamento energia'!I8479</f>
        <v>891.58145099551234</v>
      </c>
      <c r="K8479">
        <f>IF(MIN(LCOH!$C$18,J8479)&gt;=$P$48*LCOH!$C$18, MIN(LCOH!$C$18,J8479),0)</f>
        <v>891.58145099551234</v>
      </c>
      <c r="L8479">
        <f t="shared" si="265"/>
        <v>0</v>
      </c>
      <c r="M8479">
        <f>K8479/LCOH!$C$18</f>
        <v>0.59438763399700822</v>
      </c>
      <c r="N8479">
        <f>K8479/LCOH!$C$34</f>
        <v>17.17883335251469</v>
      </c>
    </row>
    <row r="8480" spans="1:14" x14ac:dyDescent="0.35">
      <c r="A8480">
        <f>'Profilo fotovoltaico'!B8482*LCOH!$C$20</f>
        <v>3</v>
      </c>
      <c r="B8480">
        <f>'Profilo eolico'!B8482*LCOH!$C$21</f>
        <v>249.5</v>
      </c>
      <c r="C8480">
        <f>$P$35*'Profilo fotovoltaico'!B8482</f>
        <v>22.063836562866197</v>
      </c>
      <c r="D8480">
        <f>$Q$37*'Profilo eolico'!B8482</f>
        <v>1455.7414061808465</v>
      </c>
      <c r="E8480">
        <f>$P$39*'Profilo fotovoltaico'!B8482+'Approvvigionamento energia'!$Q$39*'Profilo eolico'!B8482</f>
        <v>1097.3220137763515</v>
      </c>
      <c r="F8480">
        <f>$P$41*'Profilo fotovoltaico'!B8482+'Approvvigionamento energia'!$Q$41*'Profilo eolico'!B8482</f>
        <v>738.90262137185641</v>
      </c>
      <c r="G8480">
        <f>$P$43*'Profilo fotovoltaico'!B8482+'Approvvigionamento energia'!$Q$43*'Profilo eolico'!B8482</f>
        <v>380.4832289673613</v>
      </c>
      <c r="H8480">
        <f t="shared" si="264"/>
        <v>1138.4335154826958</v>
      </c>
      <c r="I8480">
        <f>IF(LCOH!$C$28=Menu!$A$1,'Approvvigionamento energia'!C8480,0)+IF(LCOH!$C$28=Menu!$A$2,'Approvvigionamento energia'!D8480,0)+IF(LCOH!$C$28=Menu!$A$3,'Approvvigionamento energia'!E8480,0)+IF(LCOH!$C$28=Menu!$A$4,'Approvvigionamento energia'!F8480,0)+IF(LCOH!$C$28=Menu!$A$5,'Approvvigionamento energia'!G8480,0)+IF(LCOH!$C$28=Menu!$A$6,'Approvvigionamento energia'!H8480,0)</f>
        <v>738.90262137185641</v>
      </c>
      <c r="J8480">
        <f>'Approvvigionamento energia'!A8480+'Approvvigionamento energia'!B8480+'Approvvigionamento energia'!I8480</f>
        <v>991.40262137185641</v>
      </c>
      <c r="K8480">
        <f>IF(MIN(LCOH!$C$18,J8480)&gt;=$P$48*LCOH!$C$18, MIN(LCOH!$C$18,J8480),0)</f>
        <v>991.40262137185641</v>
      </c>
      <c r="L8480">
        <f t="shared" si="265"/>
        <v>0</v>
      </c>
      <c r="M8480">
        <f>K8480/LCOH!$C$18</f>
        <v>0.66093508091457098</v>
      </c>
      <c r="N8480">
        <f>K8480/LCOH!$C$34</f>
        <v>19.102169968629219</v>
      </c>
    </row>
    <row r="8481" spans="1:14" x14ac:dyDescent="0.35">
      <c r="A8481">
        <f>'Profilo fotovoltaico'!B8483*LCOH!$C$20</f>
        <v>46</v>
      </c>
      <c r="B8481">
        <f>'Profilo eolico'!B8483*LCOH!$C$21</f>
        <v>275.39999999999998</v>
      </c>
      <c r="C8481">
        <f>$P$35*'Profilo fotovoltaico'!B8483</f>
        <v>338.31216063061498</v>
      </c>
      <c r="D8481">
        <f>$Q$37*'Profilo eolico'!B8483</f>
        <v>1606.8584499487179</v>
      </c>
      <c r="E8481">
        <f>$P$39*'Profilo fotovoltaico'!B8483+'Approvvigionamento energia'!$Q$39*'Profilo eolico'!B8483</f>
        <v>1289.7218776191921</v>
      </c>
      <c r="F8481">
        <f>$P$41*'Profilo fotovoltaico'!B8483+'Approvvigionamento energia'!$Q$41*'Profilo eolico'!B8483</f>
        <v>972.58530528966639</v>
      </c>
      <c r="G8481">
        <f>$P$43*'Profilo fotovoltaico'!B8483+'Approvvigionamento energia'!$Q$43*'Profilo eolico'!B8483</f>
        <v>655.44873296014066</v>
      </c>
      <c r="H8481">
        <f t="shared" si="264"/>
        <v>1138.4335154826958</v>
      </c>
      <c r="I8481">
        <f>IF(LCOH!$C$28=Menu!$A$1,'Approvvigionamento energia'!C8481,0)+IF(LCOH!$C$28=Menu!$A$2,'Approvvigionamento energia'!D8481,0)+IF(LCOH!$C$28=Menu!$A$3,'Approvvigionamento energia'!E8481,0)+IF(LCOH!$C$28=Menu!$A$4,'Approvvigionamento energia'!F8481,0)+IF(LCOH!$C$28=Menu!$A$5,'Approvvigionamento energia'!G8481,0)+IF(LCOH!$C$28=Menu!$A$6,'Approvvigionamento energia'!H8481,0)</f>
        <v>972.58530528966639</v>
      </c>
      <c r="J8481">
        <f>'Approvvigionamento energia'!A8481+'Approvvigionamento energia'!B8481+'Approvvigionamento energia'!I8481</f>
        <v>1293.9853052896665</v>
      </c>
      <c r="K8481">
        <f>IF(MIN(LCOH!$C$18,J8481)&gt;=$P$48*LCOH!$C$18, MIN(LCOH!$C$18,J8481),0)</f>
        <v>1293.9853052896665</v>
      </c>
      <c r="L8481">
        <f t="shared" si="265"/>
        <v>0</v>
      </c>
      <c r="M8481">
        <f>K8481/LCOH!$C$18</f>
        <v>0.86265687019311099</v>
      </c>
      <c r="N8481">
        <f>K8481/LCOH!$C$34</f>
        <v>24.93227948535003</v>
      </c>
    </row>
    <row r="8482" spans="1:14" x14ac:dyDescent="0.35">
      <c r="A8482">
        <f>'Profilo fotovoltaico'!B8484*LCOH!$C$20</f>
        <v>116</v>
      </c>
      <c r="B8482">
        <f>'Profilo eolico'!B8484*LCOH!$C$21</f>
        <v>302.59999999999997</v>
      </c>
      <c r="C8482">
        <f>$P$35*'Profilo fotovoltaico'!B8484</f>
        <v>853.13501376415957</v>
      </c>
      <c r="D8482">
        <f>$Q$37*'Profilo eolico'!B8484</f>
        <v>1765.5605190794554</v>
      </c>
      <c r="E8482">
        <f>$P$39*'Profilo fotovoltaico'!B8484+'Approvvigionamento energia'!$Q$39*'Profilo eolico'!B8484</f>
        <v>1537.4541427506313</v>
      </c>
      <c r="F8482">
        <f>$P$41*'Profilo fotovoltaico'!B8484+'Approvvigionamento energia'!$Q$41*'Profilo eolico'!B8484</f>
        <v>1309.3477664218076</v>
      </c>
      <c r="G8482">
        <f>$P$43*'Profilo fotovoltaico'!B8484+'Approvvigionamento energia'!$Q$43*'Profilo eolico'!B8484</f>
        <v>1081.2413900929837</v>
      </c>
      <c r="H8482">
        <f t="shared" si="264"/>
        <v>1138.4335154826958</v>
      </c>
      <c r="I8482">
        <f>IF(LCOH!$C$28=Menu!$A$1,'Approvvigionamento energia'!C8482,0)+IF(LCOH!$C$28=Menu!$A$2,'Approvvigionamento energia'!D8482,0)+IF(LCOH!$C$28=Menu!$A$3,'Approvvigionamento energia'!E8482,0)+IF(LCOH!$C$28=Menu!$A$4,'Approvvigionamento energia'!F8482,0)+IF(LCOH!$C$28=Menu!$A$5,'Approvvigionamento energia'!G8482,0)+IF(LCOH!$C$28=Menu!$A$6,'Approvvigionamento energia'!H8482,0)</f>
        <v>1309.3477664218076</v>
      </c>
      <c r="J8482">
        <f>'Approvvigionamento energia'!A8482+'Approvvigionamento energia'!B8482+'Approvvigionamento energia'!I8482</f>
        <v>1727.9477664218075</v>
      </c>
      <c r="K8482">
        <f>IF(MIN(LCOH!$C$18,J8482)&gt;=$P$48*LCOH!$C$18, MIN(LCOH!$C$18,J8482),0)</f>
        <v>1500</v>
      </c>
      <c r="L8482">
        <f t="shared" si="265"/>
        <v>227.9477664218075</v>
      </c>
      <c r="M8482">
        <f>K8482/LCOH!$C$18</f>
        <v>1</v>
      </c>
      <c r="N8482">
        <f>K8482/LCOH!$C$34</f>
        <v>28.901734104046245</v>
      </c>
    </row>
    <row r="8483" spans="1:14" x14ac:dyDescent="0.35">
      <c r="A8483">
        <f>'Profilo fotovoltaico'!B8485*LCOH!$C$20</f>
        <v>175</v>
      </c>
      <c r="B8483">
        <f>'Profilo eolico'!B8485*LCOH!$C$21</f>
        <v>353.8</v>
      </c>
      <c r="C8483">
        <f>$P$35*'Profilo fotovoltaico'!B8485</f>
        <v>1287.0571328338613</v>
      </c>
      <c r="D8483">
        <f>$Q$37*'Profilo eolico'!B8485</f>
        <v>2064.293825678491</v>
      </c>
      <c r="E8483">
        <f>$P$39*'Profilo fotovoltaico'!B8485+'Approvvigionamento energia'!$Q$39*'Profilo eolico'!B8485</f>
        <v>1869.9846524673335</v>
      </c>
      <c r="F8483">
        <f>$P$41*'Profilo fotovoltaico'!B8485+'Approvvigionamento energia'!$Q$41*'Profilo eolico'!B8485</f>
        <v>1675.675479256176</v>
      </c>
      <c r="G8483">
        <f>$P$43*'Profilo fotovoltaico'!B8485+'Approvvigionamento energia'!$Q$43*'Profilo eolico'!B8485</f>
        <v>1481.3663060450187</v>
      </c>
      <c r="H8483">
        <f t="shared" si="264"/>
        <v>1138.4335154826958</v>
      </c>
      <c r="I8483">
        <f>IF(LCOH!$C$28=Menu!$A$1,'Approvvigionamento energia'!C8483,0)+IF(LCOH!$C$28=Menu!$A$2,'Approvvigionamento energia'!D8483,0)+IF(LCOH!$C$28=Menu!$A$3,'Approvvigionamento energia'!E8483,0)+IF(LCOH!$C$28=Menu!$A$4,'Approvvigionamento energia'!F8483,0)+IF(LCOH!$C$28=Menu!$A$5,'Approvvigionamento energia'!G8483,0)+IF(LCOH!$C$28=Menu!$A$6,'Approvvigionamento energia'!H8483,0)</f>
        <v>1675.675479256176</v>
      </c>
      <c r="J8483">
        <f>'Approvvigionamento energia'!A8483+'Approvvigionamento energia'!B8483+'Approvvigionamento energia'!I8483</f>
        <v>2204.4754792561762</v>
      </c>
      <c r="K8483">
        <f>IF(MIN(LCOH!$C$18,J8483)&gt;=$P$48*LCOH!$C$18, MIN(LCOH!$C$18,J8483),0)</f>
        <v>1500</v>
      </c>
      <c r="L8483">
        <f t="shared" si="265"/>
        <v>704.47547925617619</v>
      </c>
      <c r="M8483">
        <f>K8483/LCOH!$C$18</f>
        <v>1</v>
      </c>
      <c r="N8483">
        <f>K8483/LCOH!$C$34</f>
        <v>28.901734104046245</v>
      </c>
    </row>
    <row r="8484" spans="1:14" x14ac:dyDescent="0.35">
      <c r="A8484">
        <f>'Profilo fotovoltaico'!B8486*LCOH!$C$20</f>
        <v>213</v>
      </c>
      <c r="B8484">
        <f>'Profilo eolico'!B8486*LCOH!$C$21</f>
        <v>386.1</v>
      </c>
      <c r="C8484">
        <f>$P$35*'Profilo fotovoltaico'!B8486</f>
        <v>1566.5323959634998</v>
      </c>
      <c r="D8484">
        <f>$Q$37*'Profilo eolico'!B8486</f>
        <v>2252.7525327712419</v>
      </c>
      <c r="E8484">
        <f>$P$39*'Profilo fotovoltaico'!B8486+'Approvvigionamento energia'!$Q$39*'Profilo eolico'!B8486</f>
        <v>2081.1974985693059</v>
      </c>
      <c r="F8484">
        <f>$P$41*'Profilo fotovoltaico'!B8486+'Approvvigionamento energia'!$Q$41*'Profilo eolico'!B8486</f>
        <v>1909.6424643673708</v>
      </c>
      <c r="G8484">
        <f>$P$43*'Profilo fotovoltaico'!B8486+'Approvvigionamento energia'!$Q$43*'Profilo eolico'!B8486</f>
        <v>1738.0874301654353</v>
      </c>
      <c r="H8484">
        <f t="shared" si="264"/>
        <v>1138.4335154826958</v>
      </c>
      <c r="I8484">
        <f>IF(LCOH!$C$28=Menu!$A$1,'Approvvigionamento energia'!C8484,0)+IF(LCOH!$C$28=Menu!$A$2,'Approvvigionamento energia'!D8484,0)+IF(LCOH!$C$28=Menu!$A$3,'Approvvigionamento energia'!E8484,0)+IF(LCOH!$C$28=Menu!$A$4,'Approvvigionamento energia'!F8484,0)+IF(LCOH!$C$28=Menu!$A$5,'Approvvigionamento energia'!G8484,0)+IF(LCOH!$C$28=Menu!$A$6,'Approvvigionamento energia'!H8484,0)</f>
        <v>1909.6424643673708</v>
      </c>
      <c r="J8484">
        <f>'Approvvigionamento energia'!A8484+'Approvvigionamento energia'!B8484+'Approvvigionamento energia'!I8484</f>
        <v>2508.7424643673708</v>
      </c>
      <c r="K8484">
        <f>IF(MIN(LCOH!$C$18,J8484)&gt;=$P$48*LCOH!$C$18, MIN(LCOH!$C$18,J8484),0)</f>
        <v>1500</v>
      </c>
      <c r="L8484">
        <f t="shared" si="265"/>
        <v>1008.7424643673708</v>
      </c>
      <c r="M8484">
        <f>K8484/LCOH!$C$18</f>
        <v>1</v>
      </c>
      <c r="N8484">
        <f>K8484/LCOH!$C$34</f>
        <v>28.901734104046245</v>
      </c>
    </row>
    <row r="8485" spans="1:14" x14ac:dyDescent="0.35">
      <c r="A8485">
        <f>'Profilo fotovoltaico'!B8487*LCOH!$C$20</f>
        <v>207</v>
      </c>
      <c r="B8485">
        <f>'Profilo eolico'!B8487*LCOH!$C$21</f>
        <v>399.2</v>
      </c>
      <c r="C8485">
        <f>$P$35*'Profilo fotovoltaico'!B8487</f>
        <v>1522.4047228377674</v>
      </c>
      <c r="D8485">
        <f>$Q$37*'Profilo eolico'!B8487</f>
        <v>2329.1862498893543</v>
      </c>
      <c r="E8485">
        <f>$P$39*'Profilo fotovoltaico'!B8487+'Approvvigionamento energia'!$Q$39*'Profilo eolico'!B8487</f>
        <v>2127.4908681264574</v>
      </c>
      <c r="F8485">
        <f>$P$41*'Profilo fotovoltaico'!B8487+'Approvvigionamento energia'!$Q$41*'Profilo eolico'!B8487</f>
        <v>1925.7954863635609</v>
      </c>
      <c r="G8485">
        <f>$P$43*'Profilo fotovoltaico'!B8487+'Approvvigionamento energia'!$Q$43*'Profilo eolico'!B8487</f>
        <v>1724.1001046006641</v>
      </c>
      <c r="H8485">
        <f t="shared" si="264"/>
        <v>1138.4335154826958</v>
      </c>
      <c r="I8485">
        <f>IF(LCOH!$C$28=Menu!$A$1,'Approvvigionamento energia'!C8485,0)+IF(LCOH!$C$28=Menu!$A$2,'Approvvigionamento energia'!D8485,0)+IF(LCOH!$C$28=Menu!$A$3,'Approvvigionamento energia'!E8485,0)+IF(LCOH!$C$28=Menu!$A$4,'Approvvigionamento energia'!F8485,0)+IF(LCOH!$C$28=Menu!$A$5,'Approvvigionamento energia'!G8485,0)+IF(LCOH!$C$28=Menu!$A$6,'Approvvigionamento energia'!H8485,0)</f>
        <v>1925.7954863635609</v>
      </c>
      <c r="J8485">
        <f>'Approvvigionamento energia'!A8485+'Approvvigionamento energia'!B8485+'Approvvigionamento energia'!I8485</f>
        <v>2531.9954863635612</v>
      </c>
      <c r="K8485">
        <f>IF(MIN(LCOH!$C$18,J8485)&gt;=$P$48*LCOH!$C$18, MIN(LCOH!$C$18,J8485),0)</f>
        <v>1500</v>
      </c>
      <c r="L8485">
        <f t="shared" si="265"/>
        <v>1031.9954863635612</v>
      </c>
      <c r="M8485">
        <f>K8485/LCOH!$C$18</f>
        <v>1</v>
      </c>
      <c r="N8485">
        <f>K8485/LCOH!$C$34</f>
        <v>28.901734104046245</v>
      </c>
    </row>
    <row r="8486" spans="1:14" x14ac:dyDescent="0.35">
      <c r="A8486">
        <f>'Profilo fotovoltaico'!B8488*LCOH!$C$20</f>
        <v>160</v>
      </c>
      <c r="B8486">
        <f>'Profilo eolico'!B8488*LCOH!$C$21</f>
        <v>394.9</v>
      </c>
      <c r="C8486">
        <f>$P$35*'Profilo fotovoltaico'!B8488</f>
        <v>1176.7379500195304</v>
      </c>
      <c r="D8486">
        <f>$Q$37*'Profilo eolico'!B8488</f>
        <v>2304.097319842951</v>
      </c>
      <c r="E8486">
        <f>$P$39*'Profilo fotovoltaico'!B8488+'Approvvigionamento energia'!$Q$39*'Profilo eolico'!B8488</f>
        <v>2022.2574773870956</v>
      </c>
      <c r="F8486">
        <f>$P$41*'Profilo fotovoltaico'!B8488+'Approvvigionamento energia'!$Q$41*'Profilo eolico'!B8488</f>
        <v>1740.4176349312406</v>
      </c>
      <c r="G8486">
        <f>$P$43*'Profilo fotovoltaico'!B8488+'Approvvigionamento energia'!$Q$43*'Profilo eolico'!B8488</f>
        <v>1458.5777924753856</v>
      </c>
      <c r="H8486">
        <f t="shared" si="264"/>
        <v>1138.4335154826958</v>
      </c>
      <c r="I8486">
        <f>IF(LCOH!$C$28=Menu!$A$1,'Approvvigionamento energia'!C8486,0)+IF(LCOH!$C$28=Menu!$A$2,'Approvvigionamento energia'!D8486,0)+IF(LCOH!$C$28=Menu!$A$3,'Approvvigionamento energia'!E8486,0)+IF(LCOH!$C$28=Menu!$A$4,'Approvvigionamento energia'!F8486,0)+IF(LCOH!$C$28=Menu!$A$5,'Approvvigionamento energia'!G8486,0)+IF(LCOH!$C$28=Menu!$A$6,'Approvvigionamento energia'!H8486,0)</f>
        <v>1740.4176349312406</v>
      </c>
      <c r="J8486">
        <f>'Approvvigionamento energia'!A8486+'Approvvigionamento energia'!B8486+'Approvvigionamento energia'!I8486</f>
        <v>2295.3176349312407</v>
      </c>
      <c r="K8486">
        <f>IF(MIN(LCOH!$C$18,J8486)&gt;=$P$48*LCOH!$C$18, MIN(LCOH!$C$18,J8486),0)</f>
        <v>1500</v>
      </c>
      <c r="L8486">
        <f t="shared" si="265"/>
        <v>795.31763493124072</v>
      </c>
      <c r="M8486">
        <f>K8486/LCOH!$C$18</f>
        <v>1</v>
      </c>
      <c r="N8486">
        <f>K8486/LCOH!$C$34</f>
        <v>28.901734104046245</v>
      </c>
    </row>
    <row r="8487" spans="1:14" x14ac:dyDescent="0.35">
      <c r="A8487">
        <f>'Profilo fotovoltaico'!B8489*LCOH!$C$20</f>
        <v>102</v>
      </c>
      <c r="B8487">
        <f>'Profilo eolico'!B8489*LCOH!$C$21</f>
        <v>386.7</v>
      </c>
      <c r="C8487">
        <f>$P$35*'Profilo fotovoltaico'!B8489</f>
        <v>750.17044313745055</v>
      </c>
      <c r="D8487">
        <f>$Q$37*'Profilo eolico'!B8489</f>
        <v>2256.253313707949</v>
      </c>
      <c r="E8487">
        <f>$P$39*'Profilo fotovoltaico'!B8489+'Approvvigionamento energia'!$Q$39*'Profilo eolico'!B8489</f>
        <v>1879.7325960653243</v>
      </c>
      <c r="F8487">
        <f>$P$41*'Profilo fotovoltaico'!B8489+'Approvvigionamento energia'!$Q$41*'Profilo eolico'!B8489</f>
        <v>1503.2118784226998</v>
      </c>
      <c r="G8487">
        <f>$P$43*'Profilo fotovoltaico'!B8489+'Approvvigionamento energia'!$Q$43*'Profilo eolico'!B8489</f>
        <v>1126.6911607800753</v>
      </c>
      <c r="H8487">
        <f t="shared" si="264"/>
        <v>1138.4335154826958</v>
      </c>
      <c r="I8487">
        <f>IF(LCOH!$C$28=Menu!$A$1,'Approvvigionamento energia'!C8487,0)+IF(LCOH!$C$28=Menu!$A$2,'Approvvigionamento energia'!D8487,0)+IF(LCOH!$C$28=Menu!$A$3,'Approvvigionamento energia'!E8487,0)+IF(LCOH!$C$28=Menu!$A$4,'Approvvigionamento energia'!F8487,0)+IF(LCOH!$C$28=Menu!$A$5,'Approvvigionamento energia'!G8487,0)+IF(LCOH!$C$28=Menu!$A$6,'Approvvigionamento energia'!H8487,0)</f>
        <v>1503.2118784226998</v>
      </c>
      <c r="J8487">
        <f>'Approvvigionamento energia'!A8487+'Approvvigionamento energia'!B8487+'Approvvigionamento energia'!I8487</f>
        <v>1991.9118784226998</v>
      </c>
      <c r="K8487">
        <f>IF(MIN(LCOH!$C$18,J8487)&gt;=$P$48*LCOH!$C$18, MIN(LCOH!$C$18,J8487),0)</f>
        <v>1500</v>
      </c>
      <c r="L8487">
        <f t="shared" si="265"/>
        <v>491.91187842269983</v>
      </c>
      <c r="M8487">
        <f>K8487/LCOH!$C$18</f>
        <v>1</v>
      </c>
      <c r="N8487">
        <f>K8487/LCOH!$C$34</f>
        <v>28.901734104046245</v>
      </c>
    </row>
    <row r="8488" spans="1:14" x14ac:dyDescent="0.35">
      <c r="A8488">
        <f>'Profilo fotovoltaico'!B8490*LCOH!$C$20</f>
        <v>41</v>
      </c>
      <c r="B8488">
        <f>'Profilo eolico'!B8490*LCOH!$C$21</f>
        <v>390.7</v>
      </c>
      <c r="C8488">
        <f>$P$35*'Profilo fotovoltaico'!B8490</f>
        <v>301.53909969250469</v>
      </c>
      <c r="D8488">
        <f>$Q$37*'Profilo eolico'!B8490</f>
        <v>2279.5918532859987</v>
      </c>
      <c r="E8488">
        <f>$P$39*'Profilo fotovoltaico'!B8490+'Approvvigionamento energia'!$Q$39*'Profilo eolico'!B8490</f>
        <v>1785.0786648876251</v>
      </c>
      <c r="F8488">
        <f>$P$41*'Profilo fotovoltaico'!B8490+'Approvvigionamento energia'!$Q$41*'Profilo eolico'!B8490</f>
        <v>1290.5654764892518</v>
      </c>
      <c r="G8488">
        <f>$P$43*'Profilo fotovoltaico'!B8490+'Approvvigionamento energia'!$Q$43*'Profilo eolico'!B8490</f>
        <v>796.05228809087816</v>
      </c>
      <c r="H8488">
        <f t="shared" si="264"/>
        <v>1138.4335154826958</v>
      </c>
      <c r="I8488">
        <f>IF(LCOH!$C$28=Menu!$A$1,'Approvvigionamento energia'!C8488,0)+IF(LCOH!$C$28=Menu!$A$2,'Approvvigionamento energia'!D8488,0)+IF(LCOH!$C$28=Menu!$A$3,'Approvvigionamento energia'!E8488,0)+IF(LCOH!$C$28=Menu!$A$4,'Approvvigionamento energia'!F8488,0)+IF(LCOH!$C$28=Menu!$A$5,'Approvvigionamento energia'!G8488,0)+IF(LCOH!$C$28=Menu!$A$6,'Approvvigionamento energia'!H8488,0)</f>
        <v>1290.5654764892518</v>
      </c>
      <c r="J8488">
        <f>'Approvvigionamento energia'!A8488+'Approvvigionamento energia'!B8488+'Approvvigionamento energia'!I8488</f>
        <v>1722.2654764892518</v>
      </c>
      <c r="K8488">
        <f>IF(MIN(LCOH!$C$18,J8488)&gt;=$P$48*LCOH!$C$18, MIN(LCOH!$C$18,J8488),0)</f>
        <v>1500</v>
      </c>
      <c r="L8488">
        <f t="shared" si="265"/>
        <v>222.2654764892518</v>
      </c>
      <c r="M8488">
        <f>K8488/LCOH!$C$18</f>
        <v>1</v>
      </c>
      <c r="N8488">
        <f>K8488/LCOH!$C$34</f>
        <v>28.901734104046245</v>
      </c>
    </row>
    <row r="8489" spans="1:14" x14ac:dyDescent="0.35">
      <c r="A8489">
        <f>'Profilo fotovoltaico'!B8491*LCOH!$C$20</f>
        <v>1</v>
      </c>
      <c r="B8489">
        <f>'Profilo eolico'!B8491*LCOH!$C$21</f>
        <v>399.1</v>
      </c>
      <c r="C8489">
        <f>$P$35*'Profilo fotovoltaico'!B8491</f>
        <v>7.3546121876220649</v>
      </c>
      <c r="D8489">
        <f>$Q$37*'Profilo eolico'!B8491</f>
        <v>2328.6027863999034</v>
      </c>
      <c r="E8489">
        <f>$P$39*'Profilo fotovoltaico'!B8491+'Approvvigionamento energia'!$Q$39*'Profilo eolico'!B8491</f>
        <v>1748.2907428468329</v>
      </c>
      <c r="F8489">
        <f>$P$41*'Profilo fotovoltaico'!B8491+'Approvvigionamento energia'!$Q$41*'Profilo eolico'!B8491</f>
        <v>1167.9786992937627</v>
      </c>
      <c r="G8489">
        <f>$P$43*'Profilo fotovoltaico'!B8491+'Approvvigionamento energia'!$Q$43*'Profilo eolico'!B8491</f>
        <v>587.66665574069236</v>
      </c>
      <c r="H8489">
        <f t="shared" si="264"/>
        <v>1138.4335154826958</v>
      </c>
      <c r="I8489">
        <f>IF(LCOH!$C$28=Menu!$A$1,'Approvvigionamento energia'!C8489,0)+IF(LCOH!$C$28=Menu!$A$2,'Approvvigionamento energia'!D8489,0)+IF(LCOH!$C$28=Menu!$A$3,'Approvvigionamento energia'!E8489,0)+IF(LCOH!$C$28=Menu!$A$4,'Approvvigionamento energia'!F8489,0)+IF(LCOH!$C$28=Menu!$A$5,'Approvvigionamento energia'!G8489,0)+IF(LCOH!$C$28=Menu!$A$6,'Approvvigionamento energia'!H8489,0)</f>
        <v>1167.9786992937627</v>
      </c>
      <c r="J8489">
        <f>'Approvvigionamento energia'!A8489+'Approvvigionamento energia'!B8489+'Approvvigionamento energia'!I8489</f>
        <v>1568.0786992937628</v>
      </c>
      <c r="K8489">
        <f>IF(MIN(LCOH!$C$18,J8489)&gt;=$P$48*LCOH!$C$18, MIN(LCOH!$C$18,J8489),0)</f>
        <v>1500</v>
      </c>
      <c r="L8489">
        <f t="shared" si="265"/>
        <v>68.078699293762838</v>
      </c>
      <c r="M8489">
        <f>K8489/LCOH!$C$18</f>
        <v>1</v>
      </c>
      <c r="N8489">
        <f>K8489/LCOH!$C$34</f>
        <v>28.901734104046245</v>
      </c>
    </row>
    <row r="8490" spans="1:14" x14ac:dyDescent="0.35">
      <c r="A8490">
        <f>'Profilo fotovoltaico'!B8492*LCOH!$C$20</f>
        <v>0</v>
      </c>
      <c r="B8490">
        <f>'Profilo eolico'!B8492*LCOH!$C$21</f>
        <v>413.4</v>
      </c>
      <c r="C8490">
        <f>$P$35*'Profilo fotovoltaico'!B8492</f>
        <v>0</v>
      </c>
      <c r="D8490">
        <f>$Q$37*'Profilo eolico'!B8492</f>
        <v>2412.0380653914308</v>
      </c>
      <c r="E8490">
        <f>$P$39*'Profilo fotovoltaico'!B8492+'Approvvigionamento energia'!$Q$39*'Profilo eolico'!B8492</f>
        <v>1809.0285490435729</v>
      </c>
      <c r="F8490">
        <f>$P$41*'Profilo fotovoltaico'!B8492+'Approvvigionamento energia'!$Q$41*'Profilo eolico'!B8492</f>
        <v>1206.0190326957154</v>
      </c>
      <c r="G8490">
        <f>$P$43*'Profilo fotovoltaico'!B8492+'Approvvigionamento energia'!$Q$43*'Profilo eolico'!B8492</f>
        <v>603.0095163478577</v>
      </c>
      <c r="H8490">
        <f t="shared" si="264"/>
        <v>1138.4335154826958</v>
      </c>
      <c r="I8490">
        <f>IF(LCOH!$C$28=Menu!$A$1,'Approvvigionamento energia'!C8490,0)+IF(LCOH!$C$28=Menu!$A$2,'Approvvigionamento energia'!D8490,0)+IF(LCOH!$C$28=Menu!$A$3,'Approvvigionamento energia'!E8490,0)+IF(LCOH!$C$28=Menu!$A$4,'Approvvigionamento energia'!F8490,0)+IF(LCOH!$C$28=Menu!$A$5,'Approvvigionamento energia'!G8490,0)+IF(LCOH!$C$28=Menu!$A$6,'Approvvigionamento energia'!H8490,0)</f>
        <v>1206.0190326957154</v>
      </c>
      <c r="J8490">
        <f>'Approvvigionamento energia'!A8490+'Approvvigionamento energia'!B8490+'Approvvigionamento energia'!I8490</f>
        <v>1619.4190326957155</v>
      </c>
      <c r="K8490">
        <f>IF(MIN(LCOH!$C$18,J8490)&gt;=$P$48*LCOH!$C$18, MIN(LCOH!$C$18,J8490),0)</f>
        <v>1500</v>
      </c>
      <c r="L8490">
        <f t="shared" si="265"/>
        <v>119.41903269571549</v>
      </c>
      <c r="M8490">
        <f>K8490/LCOH!$C$18</f>
        <v>1</v>
      </c>
      <c r="N8490">
        <f>K8490/LCOH!$C$34</f>
        <v>28.901734104046245</v>
      </c>
    </row>
    <row r="8491" spans="1:14" x14ac:dyDescent="0.35">
      <c r="A8491">
        <f>'Profilo fotovoltaico'!B8493*LCOH!$C$20</f>
        <v>0</v>
      </c>
      <c r="B8491">
        <f>'Profilo eolico'!B8493*LCOH!$C$21</f>
        <v>439.59999999999997</v>
      </c>
      <c r="C8491">
        <f>$P$35*'Profilo fotovoltaico'!B8493</f>
        <v>0</v>
      </c>
      <c r="D8491">
        <f>$Q$37*'Profilo eolico'!B8493</f>
        <v>2564.9054996276559</v>
      </c>
      <c r="E8491">
        <f>$P$39*'Profilo fotovoltaico'!B8493+'Approvvigionamento energia'!$Q$39*'Profilo eolico'!B8493</f>
        <v>1923.6791247207418</v>
      </c>
      <c r="F8491">
        <f>$P$41*'Profilo fotovoltaico'!B8493+'Approvvigionamento energia'!$Q$41*'Profilo eolico'!B8493</f>
        <v>1282.4527498138279</v>
      </c>
      <c r="G8491">
        <f>$P$43*'Profilo fotovoltaico'!B8493+'Approvvigionamento energia'!$Q$43*'Profilo eolico'!B8493</f>
        <v>641.22637490691397</v>
      </c>
      <c r="H8491">
        <f t="shared" si="264"/>
        <v>1138.4335154826958</v>
      </c>
      <c r="I8491">
        <f>IF(LCOH!$C$28=Menu!$A$1,'Approvvigionamento energia'!C8491,0)+IF(LCOH!$C$28=Menu!$A$2,'Approvvigionamento energia'!D8491,0)+IF(LCOH!$C$28=Menu!$A$3,'Approvvigionamento energia'!E8491,0)+IF(LCOH!$C$28=Menu!$A$4,'Approvvigionamento energia'!F8491,0)+IF(LCOH!$C$28=Menu!$A$5,'Approvvigionamento energia'!G8491,0)+IF(LCOH!$C$28=Menu!$A$6,'Approvvigionamento energia'!H8491,0)</f>
        <v>1282.4527498138279</v>
      </c>
      <c r="J8491">
        <f>'Approvvigionamento energia'!A8491+'Approvvigionamento energia'!B8491+'Approvvigionamento energia'!I8491</f>
        <v>1722.0527498138279</v>
      </c>
      <c r="K8491">
        <f>IF(MIN(LCOH!$C$18,J8491)&gt;=$P$48*LCOH!$C$18, MIN(LCOH!$C$18,J8491),0)</f>
        <v>1500</v>
      </c>
      <c r="L8491">
        <f t="shared" si="265"/>
        <v>222.05274981382786</v>
      </c>
      <c r="M8491">
        <f>K8491/LCOH!$C$18</f>
        <v>1</v>
      </c>
      <c r="N8491">
        <f>K8491/LCOH!$C$34</f>
        <v>28.901734104046245</v>
      </c>
    </row>
    <row r="8492" spans="1:14" x14ac:dyDescent="0.35">
      <c r="A8492">
        <f>'Profilo fotovoltaico'!B8494*LCOH!$C$20</f>
        <v>0</v>
      </c>
      <c r="B8492">
        <f>'Profilo eolico'!B8494*LCOH!$C$21</f>
        <v>458.4</v>
      </c>
      <c r="C8492">
        <f>$P$35*'Profilo fotovoltaico'!B8494</f>
        <v>0</v>
      </c>
      <c r="D8492">
        <f>$Q$37*'Profilo eolico'!B8494</f>
        <v>2674.5966356444892</v>
      </c>
      <c r="E8492">
        <f>$P$39*'Profilo fotovoltaico'!B8494+'Approvvigionamento energia'!$Q$39*'Profilo eolico'!B8494</f>
        <v>2005.9474767333666</v>
      </c>
      <c r="F8492">
        <f>$P$41*'Profilo fotovoltaico'!B8494+'Approvvigionamento energia'!$Q$41*'Profilo eolico'!B8494</f>
        <v>1337.2983178222446</v>
      </c>
      <c r="G8492">
        <f>$P$43*'Profilo fotovoltaico'!B8494+'Approvvigionamento energia'!$Q$43*'Profilo eolico'!B8494</f>
        <v>668.6491589111223</v>
      </c>
      <c r="H8492">
        <f t="shared" si="264"/>
        <v>1138.4335154826958</v>
      </c>
      <c r="I8492">
        <f>IF(LCOH!$C$28=Menu!$A$1,'Approvvigionamento energia'!C8492,0)+IF(LCOH!$C$28=Menu!$A$2,'Approvvigionamento energia'!D8492,0)+IF(LCOH!$C$28=Menu!$A$3,'Approvvigionamento energia'!E8492,0)+IF(LCOH!$C$28=Menu!$A$4,'Approvvigionamento energia'!F8492,0)+IF(LCOH!$C$28=Menu!$A$5,'Approvvigionamento energia'!G8492,0)+IF(LCOH!$C$28=Menu!$A$6,'Approvvigionamento energia'!H8492,0)</f>
        <v>1337.2983178222446</v>
      </c>
      <c r="J8492">
        <f>'Approvvigionamento energia'!A8492+'Approvvigionamento energia'!B8492+'Approvvigionamento energia'!I8492</f>
        <v>1795.6983178222445</v>
      </c>
      <c r="K8492">
        <f>IF(MIN(LCOH!$C$18,J8492)&gt;=$P$48*LCOH!$C$18, MIN(LCOH!$C$18,J8492),0)</f>
        <v>1500</v>
      </c>
      <c r="L8492">
        <f t="shared" si="265"/>
        <v>295.69831782224446</v>
      </c>
      <c r="M8492">
        <f>K8492/LCOH!$C$18</f>
        <v>1</v>
      </c>
      <c r="N8492">
        <f>K8492/LCOH!$C$34</f>
        <v>28.901734104046245</v>
      </c>
    </row>
    <row r="8493" spans="1:14" x14ac:dyDescent="0.35">
      <c r="A8493">
        <f>'Profilo fotovoltaico'!B8495*LCOH!$C$20</f>
        <v>0</v>
      </c>
      <c r="B8493">
        <f>'Profilo eolico'!B8495*LCOH!$C$21</f>
        <v>468.1</v>
      </c>
      <c r="C8493">
        <f>$P$35*'Profilo fotovoltaico'!B8495</f>
        <v>0</v>
      </c>
      <c r="D8493">
        <f>$Q$37*'Profilo eolico'!B8495</f>
        <v>2731.1925941212598</v>
      </c>
      <c r="E8493">
        <f>$P$39*'Profilo fotovoltaico'!B8495+'Approvvigionamento energia'!$Q$39*'Profilo eolico'!B8495</f>
        <v>2048.3944455909445</v>
      </c>
      <c r="F8493">
        <f>$P$41*'Profilo fotovoltaico'!B8495+'Approvvigionamento energia'!$Q$41*'Profilo eolico'!B8495</f>
        <v>1365.5962970606299</v>
      </c>
      <c r="G8493">
        <f>$P$43*'Profilo fotovoltaico'!B8495+'Approvvigionamento energia'!$Q$43*'Profilo eolico'!B8495</f>
        <v>682.79814853031496</v>
      </c>
      <c r="H8493">
        <f t="shared" si="264"/>
        <v>1138.4335154826958</v>
      </c>
      <c r="I8493">
        <f>IF(LCOH!$C$28=Menu!$A$1,'Approvvigionamento energia'!C8493,0)+IF(LCOH!$C$28=Menu!$A$2,'Approvvigionamento energia'!D8493,0)+IF(LCOH!$C$28=Menu!$A$3,'Approvvigionamento energia'!E8493,0)+IF(LCOH!$C$28=Menu!$A$4,'Approvvigionamento energia'!F8493,0)+IF(LCOH!$C$28=Menu!$A$5,'Approvvigionamento energia'!G8493,0)+IF(LCOH!$C$28=Menu!$A$6,'Approvvigionamento energia'!H8493,0)</f>
        <v>1365.5962970606299</v>
      </c>
      <c r="J8493">
        <f>'Approvvigionamento energia'!A8493+'Approvvigionamento energia'!B8493+'Approvvigionamento energia'!I8493</f>
        <v>1833.6962970606301</v>
      </c>
      <c r="K8493">
        <f>IF(MIN(LCOH!$C$18,J8493)&gt;=$P$48*LCOH!$C$18, MIN(LCOH!$C$18,J8493),0)</f>
        <v>1500</v>
      </c>
      <c r="L8493">
        <f t="shared" si="265"/>
        <v>333.69629706063006</v>
      </c>
      <c r="M8493">
        <f>K8493/LCOH!$C$18</f>
        <v>1</v>
      </c>
      <c r="N8493">
        <f>K8493/LCOH!$C$34</f>
        <v>28.901734104046245</v>
      </c>
    </row>
    <row r="8494" spans="1:14" x14ac:dyDescent="0.35">
      <c r="A8494">
        <f>'Profilo fotovoltaico'!B8496*LCOH!$C$20</f>
        <v>0</v>
      </c>
      <c r="B8494">
        <f>'Profilo eolico'!B8496*LCOH!$C$21</f>
        <v>472.5</v>
      </c>
      <c r="C8494">
        <f>$P$35*'Profilo fotovoltaico'!B8496</f>
        <v>0</v>
      </c>
      <c r="D8494">
        <f>$Q$37*'Profilo eolico'!B8496</f>
        <v>2756.8649876571139</v>
      </c>
      <c r="E8494">
        <f>$P$39*'Profilo fotovoltaico'!B8496+'Approvvigionamento energia'!$Q$39*'Profilo eolico'!B8496</f>
        <v>2067.6487407428353</v>
      </c>
      <c r="F8494">
        <f>$P$41*'Profilo fotovoltaico'!B8496+'Approvvigionamento energia'!$Q$41*'Profilo eolico'!B8496</f>
        <v>1378.432493828557</v>
      </c>
      <c r="G8494">
        <f>$P$43*'Profilo fotovoltaico'!B8496+'Approvvigionamento energia'!$Q$43*'Profilo eolico'!B8496</f>
        <v>689.21624691427849</v>
      </c>
      <c r="H8494">
        <f t="shared" si="264"/>
        <v>1138.4335154826958</v>
      </c>
      <c r="I8494">
        <f>IF(LCOH!$C$28=Menu!$A$1,'Approvvigionamento energia'!C8494,0)+IF(LCOH!$C$28=Menu!$A$2,'Approvvigionamento energia'!D8494,0)+IF(LCOH!$C$28=Menu!$A$3,'Approvvigionamento energia'!E8494,0)+IF(LCOH!$C$28=Menu!$A$4,'Approvvigionamento energia'!F8494,0)+IF(LCOH!$C$28=Menu!$A$5,'Approvvigionamento energia'!G8494,0)+IF(LCOH!$C$28=Menu!$A$6,'Approvvigionamento energia'!H8494,0)</f>
        <v>1378.432493828557</v>
      </c>
      <c r="J8494">
        <f>'Approvvigionamento energia'!A8494+'Approvvigionamento energia'!B8494+'Approvvigionamento energia'!I8494</f>
        <v>1850.932493828557</v>
      </c>
      <c r="K8494">
        <f>IF(MIN(LCOH!$C$18,J8494)&gt;=$P$48*LCOH!$C$18, MIN(LCOH!$C$18,J8494),0)</f>
        <v>1500</v>
      </c>
      <c r="L8494">
        <f t="shared" si="265"/>
        <v>350.93249382855697</v>
      </c>
      <c r="M8494">
        <f>K8494/LCOH!$C$18</f>
        <v>1</v>
      </c>
      <c r="N8494">
        <f>K8494/LCOH!$C$34</f>
        <v>28.901734104046245</v>
      </c>
    </row>
    <row r="8495" spans="1:14" x14ac:dyDescent="0.35">
      <c r="A8495">
        <f>'Profilo fotovoltaico'!B8497*LCOH!$C$20</f>
        <v>0</v>
      </c>
      <c r="B8495">
        <f>'Profilo eolico'!B8497*LCOH!$C$21</f>
        <v>482</v>
      </c>
      <c r="C8495">
        <f>$P$35*'Profilo fotovoltaico'!B8497</f>
        <v>0</v>
      </c>
      <c r="D8495">
        <f>$Q$37*'Profilo eolico'!B8497</f>
        <v>2812.2940191549819</v>
      </c>
      <c r="E8495">
        <f>$P$39*'Profilo fotovoltaico'!B8497+'Approvvigionamento energia'!$Q$39*'Profilo eolico'!B8497</f>
        <v>2109.2205143662363</v>
      </c>
      <c r="F8495">
        <f>$P$41*'Profilo fotovoltaico'!B8497+'Approvvigionamento energia'!$Q$41*'Profilo eolico'!B8497</f>
        <v>1406.147009577491</v>
      </c>
      <c r="G8495">
        <f>$P$43*'Profilo fotovoltaico'!B8497+'Approvvigionamento energia'!$Q$43*'Profilo eolico'!B8497</f>
        <v>703.07350478874548</v>
      </c>
      <c r="H8495">
        <f t="shared" si="264"/>
        <v>1138.4335154826958</v>
      </c>
      <c r="I8495">
        <f>IF(LCOH!$C$28=Menu!$A$1,'Approvvigionamento energia'!C8495,0)+IF(LCOH!$C$28=Menu!$A$2,'Approvvigionamento energia'!D8495,0)+IF(LCOH!$C$28=Menu!$A$3,'Approvvigionamento energia'!E8495,0)+IF(LCOH!$C$28=Menu!$A$4,'Approvvigionamento energia'!F8495,0)+IF(LCOH!$C$28=Menu!$A$5,'Approvvigionamento energia'!G8495,0)+IF(LCOH!$C$28=Menu!$A$6,'Approvvigionamento energia'!H8495,0)</f>
        <v>1406.147009577491</v>
      </c>
      <c r="J8495">
        <f>'Approvvigionamento energia'!A8495+'Approvvigionamento energia'!B8495+'Approvvigionamento energia'!I8495</f>
        <v>1888.147009577491</v>
      </c>
      <c r="K8495">
        <f>IF(MIN(LCOH!$C$18,J8495)&gt;=$P$48*LCOH!$C$18, MIN(LCOH!$C$18,J8495),0)</f>
        <v>1500</v>
      </c>
      <c r="L8495">
        <f t="shared" si="265"/>
        <v>388.14700957749096</v>
      </c>
      <c r="M8495">
        <f>K8495/LCOH!$C$18</f>
        <v>1</v>
      </c>
      <c r="N8495">
        <f>K8495/LCOH!$C$34</f>
        <v>28.901734104046245</v>
      </c>
    </row>
    <row r="8496" spans="1:14" x14ac:dyDescent="0.35">
      <c r="A8496">
        <f>'Profilo fotovoltaico'!B8498*LCOH!$C$20</f>
        <v>0</v>
      </c>
      <c r="B8496">
        <f>'Profilo eolico'!B8498*LCOH!$C$21</f>
        <v>499.5</v>
      </c>
      <c r="C8496">
        <f>$P$35*'Profilo fotovoltaico'!B8498</f>
        <v>0</v>
      </c>
      <c r="D8496">
        <f>$Q$37*'Profilo eolico'!B8498</f>
        <v>2914.4001298089493</v>
      </c>
      <c r="E8496">
        <f>$P$39*'Profilo fotovoltaico'!B8498+'Approvvigionamento energia'!$Q$39*'Profilo eolico'!B8498</f>
        <v>2185.8000973567118</v>
      </c>
      <c r="F8496">
        <f>$P$41*'Profilo fotovoltaico'!B8498+'Approvvigionamento energia'!$Q$41*'Profilo eolico'!B8498</f>
        <v>1457.2000649044746</v>
      </c>
      <c r="G8496">
        <f>$P$43*'Profilo fotovoltaico'!B8498+'Approvvigionamento energia'!$Q$43*'Profilo eolico'!B8498</f>
        <v>728.60003245223731</v>
      </c>
      <c r="H8496">
        <f t="shared" si="264"/>
        <v>1138.4335154826958</v>
      </c>
      <c r="I8496">
        <f>IF(LCOH!$C$28=Menu!$A$1,'Approvvigionamento energia'!C8496,0)+IF(LCOH!$C$28=Menu!$A$2,'Approvvigionamento energia'!D8496,0)+IF(LCOH!$C$28=Menu!$A$3,'Approvvigionamento energia'!E8496,0)+IF(LCOH!$C$28=Menu!$A$4,'Approvvigionamento energia'!F8496,0)+IF(LCOH!$C$28=Menu!$A$5,'Approvvigionamento energia'!G8496,0)+IF(LCOH!$C$28=Menu!$A$6,'Approvvigionamento energia'!H8496,0)</f>
        <v>1457.2000649044746</v>
      </c>
      <c r="J8496">
        <f>'Approvvigionamento energia'!A8496+'Approvvigionamento energia'!B8496+'Approvvigionamento energia'!I8496</f>
        <v>1956.7000649044746</v>
      </c>
      <c r="K8496">
        <f>IF(MIN(LCOH!$C$18,J8496)&gt;=$P$48*LCOH!$C$18, MIN(LCOH!$C$18,J8496),0)</f>
        <v>1500</v>
      </c>
      <c r="L8496">
        <f t="shared" si="265"/>
        <v>456.70006490447463</v>
      </c>
      <c r="M8496">
        <f>K8496/LCOH!$C$18</f>
        <v>1</v>
      </c>
      <c r="N8496">
        <f>K8496/LCOH!$C$34</f>
        <v>28.901734104046245</v>
      </c>
    </row>
    <row r="8497" spans="1:14" x14ac:dyDescent="0.35">
      <c r="A8497">
        <f>'Profilo fotovoltaico'!B8499*LCOH!$C$20</f>
        <v>0</v>
      </c>
      <c r="B8497">
        <f>'Profilo eolico'!B8499*LCOH!$C$21</f>
        <v>510.2</v>
      </c>
      <c r="C8497">
        <f>$P$35*'Profilo fotovoltaico'!B8499</f>
        <v>0</v>
      </c>
      <c r="D8497">
        <f>$Q$37*'Profilo eolico'!B8499</f>
        <v>2976.8307231802319</v>
      </c>
      <c r="E8497">
        <f>$P$39*'Profilo fotovoltaico'!B8499+'Approvvigionamento energia'!$Q$39*'Profilo eolico'!B8499</f>
        <v>2232.6230423851739</v>
      </c>
      <c r="F8497">
        <f>$P$41*'Profilo fotovoltaico'!B8499+'Approvvigionamento energia'!$Q$41*'Profilo eolico'!B8499</f>
        <v>1488.4153615901159</v>
      </c>
      <c r="G8497">
        <f>$P$43*'Profilo fotovoltaico'!B8499+'Approvvigionamento energia'!$Q$43*'Profilo eolico'!B8499</f>
        <v>744.20768079505797</v>
      </c>
      <c r="H8497">
        <f t="shared" si="264"/>
        <v>1138.4335154826958</v>
      </c>
      <c r="I8497">
        <f>IF(LCOH!$C$28=Menu!$A$1,'Approvvigionamento energia'!C8497,0)+IF(LCOH!$C$28=Menu!$A$2,'Approvvigionamento energia'!D8497,0)+IF(LCOH!$C$28=Menu!$A$3,'Approvvigionamento energia'!E8497,0)+IF(LCOH!$C$28=Menu!$A$4,'Approvvigionamento energia'!F8497,0)+IF(LCOH!$C$28=Menu!$A$5,'Approvvigionamento energia'!G8497,0)+IF(LCOH!$C$28=Menu!$A$6,'Approvvigionamento energia'!H8497,0)</f>
        <v>1488.4153615901159</v>
      </c>
      <c r="J8497">
        <f>'Approvvigionamento energia'!A8497+'Approvvigionamento energia'!B8497+'Approvvigionamento energia'!I8497</f>
        <v>1998.615361590116</v>
      </c>
      <c r="K8497">
        <f>IF(MIN(LCOH!$C$18,J8497)&gt;=$P$48*LCOH!$C$18, MIN(LCOH!$C$18,J8497),0)</f>
        <v>1500</v>
      </c>
      <c r="L8497">
        <f t="shared" si="265"/>
        <v>498.61536159011598</v>
      </c>
      <c r="M8497">
        <f>K8497/LCOH!$C$18</f>
        <v>1</v>
      </c>
      <c r="N8497">
        <f>K8497/LCOH!$C$34</f>
        <v>28.901734104046245</v>
      </c>
    </row>
    <row r="8498" spans="1:14" x14ac:dyDescent="0.35">
      <c r="A8498">
        <f>'Profilo fotovoltaico'!B8500*LCOH!$C$20</f>
        <v>0</v>
      </c>
      <c r="B8498">
        <f>'Profilo eolico'!B8500*LCOH!$C$21</f>
        <v>517</v>
      </c>
      <c r="C8498">
        <f>$P$35*'Profilo fotovoltaico'!B8500</f>
        <v>0</v>
      </c>
      <c r="D8498">
        <f>$Q$37*'Profilo eolico'!B8500</f>
        <v>3016.5062404629166</v>
      </c>
      <c r="E8498">
        <f>$P$39*'Profilo fotovoltaico'!B8500+'Approvvigionamento energia'!$Q$39*'Profilo eolico'!B8500</f>
        <v>2262.3796803471873</v>
      </c>
      <c r="F8498">
        <f>$P$41*'Profilo fotovoltaico'!B8500+'Approvvigionamento energia'!$Q$41*'Profilo eolico'!B8500</f>
        <v>1508.2531202314583</v>
      </c>
      <c r="G8498">
        <f>$P$43*'Profilo fotovoltaico'!B8500+'Approvvigionamento energia'!$Q$43*'Profilo eolico'!B8500</f>
        <v>754.12656011572915</v>
      </c>
      <c r="H8498">
        <f t="shared" si="264"/>
        <v>1138.4335154826958</v>
      </c>
      <c r="I8498">
        <f>IF(LCOH!$C$28=Menu!$A$1,'Approvvigionamento energia'!C8498,0)+IF(LCOH!$C$28=Menu!$A$2,'Approvvigionamento energia'!D8498,0)+IF(LCOH!$C$28=Menu!$A$3,'Approvvigionamento energia'!E8498,0)+IF(LCOH!$C$28=Menu!$A$4,'Approvvigionamento energia'!F8498,0)+IF(LCOH!$C$28=Menu!$A$5,'Approvvigionamento energia'!G8498,0)+IF(LCOH!$C$28=Menu!$A$6,'Approvvigionamento energia'!H8498,0)</f>
        <v>1508.2531202314583</v>
      </c>
      <c r="J8498">
        <f>'Approvvigionamento energia'!A8498+'Approvvigionamento energia'!B8498+'Approvvigionamento energia'!I8498</f>
        <v>2025.2531202314583</v>
      </c>
      <c r="K8498">
        <f>IF(MIN(LCOH!$C$18,J8498)&gt;=$P$48*LCOH!$C$18, MIN(LCOH!$C$18,J8498),0)</f>
        <v>1500</v>
      </c>
      <c r="L8498">
        <f t="shared" si="265"/>
        <v>525.2531202314583</v>
      </c>
      <c r="M8498">
        <f>K8498/LCOH!$C$18</f>
        <v>1</v>
      </c>
      <c r="N8498">
        <f>K8498/LCOH!$C$34</f>
        <v>28.901734104046245</v>
      </c>
    </row>
    <row r="8499" spans="1:14" x14ac:dyDescent="0.35">
      <c r="A8499">
        <f>'Profilo fotovoltaico'!B8501*LCOH!$C$20</f>
        <v>0</v>
      </c>
      <c r="B8499">
        <f>'Profilo eolico'!B8501*LCOH!$C$21</f>
        <v>518.59999999999991</v>
      </c>
      <c r="C8499">
        <f>$P$35*'Profilo fotovoltaico'!B8501</f>
        <v>0</v>
      </c>
      <c r="D8499">
        <f>$Q$37*'Profilo eolico'!B8501</f>
        <v>3025.8416562941361</v>
      </c>
      <c r="E8499">
        <f>$P$39*'Profilo fotovoltaico'!B8501+'Approvvigionamento energia'!$Q$39*'Profilo eolico'!B8501</f>
        <v>2269.381242220602</v>
      </c>
      <c r="F8499">
        <f>$P$41*'Profilo fotovoltaico'!B8501+'Approvvigionamento energia'!$Q$41*'Profilo eolico'!B8501</f>
        <v>1512.9208281470681</v>
      </c>
      <c r="G8499">
        <f>$P$43*'Profilo fotovoltaico'!B8501+'Approvvigionamento energia'!$Q$43*'Profilo eolico'!B8501</f>
        <v>756.46041407353403</v>
      </c>
      <c r="H8499">
        <f t="shared" si="264"/>
        <v>1138.4335154826958</v>
      </c>
      <c r="I8499">
        <f>IF(LCOH!$C$28=Menu!$A$1,'Approvvigionamento energia'!C8499,0)+IF(LCOH!$C$28=Menu!$A$2,'Approvvigionamento energia'!D8499,0)+IF(LCOH!$C$28=Menu!$A$3,'Approvvigionamento energia'!E8499,0)+IF(LCOH!$C$28=Menu!$A$4,'Approvvigionamento energia'!F8499,0)+IF(LCOH!$C$28=Menu!$A$5,'Approvvigionamento energia'!G8499,0)+IF(LCOH!$C$28=Menu!$A$6,'Approvvigionamento energia'!H8499,0)</f>
        <v>1512.9208281470681</v>
      </c>
      <c r="J8499">
        <f>'Approvvigionamento energia'!A8499+'Approvvigionamento energia'!B8499+'Approvvigionamento energia'!I8499</f>
        <v>2031.520828147068</v>
      </c>
      <c r="K8499">
        <f>IF(MIN(LCOH!$C$18,J8499)&gt;=$P$48*LCOH!$C$18, MIN(LCOH!$C$18,J8499),0)</f>
        <v>1500</v>
      </c>
      <c r="L8499">
        <f t="shared" si="265"/>
        <v>531.52082814706796</v>
      </c>
      <c r="M8499">
        <f>K8499/LCOH!$C$18</f>
        <v>1</v>
      </c>
      <c r="N8499">
        <f>K8499/LCOH!$C$34</f>
        <v>28.901734104046245</v>
      </c>
    </row>
    <row r="8500" spans="1:14" x14ac:dyDescent="0.35">
      <c r="A8500">
        <f>'Profilo fotovoltaico'!B8502*LCOH!$C$20</f>
        <v>0</v>
      </c>
      <c r="B8500">
        <f>'Profilo eolico'!B8502*LCOH!$C$21</f>
        <v>513.29999999999995</v>
      </c>
      <c r="C8500">
        <f>$P$35*'Profilo fotovoltaico'!B8502</f>
        <v>0</v>
      </c>
      <c r="D8500">
        <f>$Q$37*'Profilo eolico'!B8502</f>
        <v>2994.9180913532205</v>
      </c>
      <c r="E8500">
        <f>$P$39*'Profilo fotovoltaico'!B8502+'Approvvigionamento energia'!$Q$39*'Profilo eolico'!B8502</f>
        <v>2246.188568514915</v>
      </c>
      <c r="F8500">
        <f>$P$41*'Profilo fotovoltaico'!B8502+'Approvvigionamento energia'!$Q$41*'Profilo eolico'!B8502</f>
        <v>1497.4590456766102</v>
      </c>
      <c r="G8500">
        <f>$P$43*'Profilo fotovoltaico'!B8502+'Approvvigionamento energia'!$Q$43*'Profilo eolico'!B8502</f>
        <v>748.72952283830512</v>
      </c>
      <c r="H8500">
        <f t="shared" si="264"/>
        <v>1138.4335154826958</v>
      </c>
      <c r="I8500">
        <f>IF(LCOH!$C$28=Menu!$A$1,'Approvvigionamento energia'!C8500,0)+IF(LCOH!$C$28=Menu!$A$2,'Approvvigionamento energia'!D8500,0)+IF(LCOH!$C$28=Menu!$A$3,'Approvvigionamento energia'!E8500,0)+IF(LCOH!$C$28=Menu!$A$4,'Approvvigionamento energia'!F8500,0)+IF(LCOH!$C$28=Menu!$A$5,'Approvvigionamento energia'!G8500,0)+IF(LCOH!$C$28=Menu!$A$6,'Approvvigionamento energia'!H8500,0)</f>
        <v>1497.4590456766102</v>
      </c>
      <c r="J8500">
        <f>'Approvvigionamento energia'!A8500+'Approvvigionamento energia'!B8500+'Approvvigionamento energia'!I8500</f>
        <v>2010.7590456766102</v>
      </c>
      <c r="K8500">
        <f>IF(MIN(LCOH!$C$18,J8500)&gt;=$P$48*LCOH!$C$18, MIN(LCOH!$C$18,J8500),0)</f>
        <v>1500</v>
      </c>
      <c r="L8500">
        <f t="shared" si="265"/>
        <v>510.75904567661019</v>
      </c>
      <c r="M8500">
        <f>K8500/LCOH!$C$18</f>
        <v>1</v>
      </c>
      <c r="N8500">
        <f>K8500/LCOH!$C$34</f>
        <v>28.901734104046245</v>
      </c>
    </row>
    <row r="8501" spans="1:14" x14ac:dyDescent="0.35">
      <c r="A8501">
        <f>'Profilo fotovoltaico'!B8503*LCOH!$C$20</f>
        <v>0</v>
      </c>
      <c r="B8501">
        <f>'Profilo eolico'!B8503*LCOH!$C$21</f>
        <v>503</v>
      </c>
      <c r="C8501">
        <f>$P$35*'Profilo fotovoltaico'!B8503</f>
        <v>0</v>
      </c>
      <c r="D8501">
        <f>$Q$37*'Profilo eolico'!B8503</f>
        <v>2934.8213519397427</v>
      </c>
      <c r="E8501">
        <f>$P$39*'Profilo fotovoltaico'!B8503+'Approvvigionamento energia'!$Q$39*'Profilo eolico'!B8503</f>
        <v>2201.1160139548069</v>
      </c>
      <c r="F8501">
        <f>$P$41*'Profilo fotovoltaico'!B8503+'Approvvigionamento energia'!$Q$41*'Profilo eolico'!B8503</f>
        <v>1467.4106759698714</v>
      </c>
      <c r="G8501">
        <f>$P$43*'Profilo fotovoltaico'!B8503+'Approvvigionamento energia'!$Q$43*'Profilo eolico'!B8503</f>
        <v>733.70533798493568</v>
      </c>
      <c r="H8501">
        <f t="shared" si="264"/>
        <v>1138.4335154826958</v>
      </c>
      <c r="I8501">
        <f>IF(LCOH!$C$28=Menu!$A$1,'Approvvigionamento energia'!C8501,0)+IF(LCOH!$C$28=Menu!$A$2,'Approvvigionamento energia'!D8501,0)+IF(LCOH!$C$28=Menu!$A$3,'Approvvigionamento energia'!E8501,0)+IF(LCOH!$C$28=Menu!$A$4,'Approvvigionamento energia'!F8501,0)+IF(LCOH!$C$28=Menu!$A$5,'Approvvigionamento energia'!G8501,0)+IF(LCOH!$C$28=Menu!$A$6,'Approvvigionamento energia'!H8501,0)</f>
        <v>1467.4106759698714</v>
      </c>
      <c r="J8501">
        <f>'Approvvigionamento energia'!A8501+'Approvvigionamento energia'!B8501+'Approvvigionamento energia'!I8501</f>
        <v>1970.4106759698714</v>
      </c>
      <c r="K8501">
        <f>IF(MIN(LCOH!$C$18,J8501)&gt;=$P$48*LCOH!$C$18, MIN(LCOH!$C$18,J8501),0)</f>
        <v>1500</v>
      </c>
      <c r="L8501">
        <f t="shared" si="265"/>
        <v>470.41067596987136</v>
      </c>
      <c r="M8501">
        <f>K8501/LCOH!$C$18</f>
        <v>1</v>
      </c>
      <c r="N8501">
        <f>K8501/LCOH!$C$34</f>
        <v>28.901734104046245</v>
      </c>
    </row>
    <row r="8502" spans="1:14" x14ac:dyDescent="0.35">
      <c r="A8502">
        <f>'Profilo fotovoltaico'!B8504*LCOH!$C$20</f>
        <v>0</v>
      </c>
      <c r="B8502">
        <f>'Profilo eolico'!B8504*LCOH!$C$21</f>
        <v>478.9</v>
      </c>
      <c r="C8502">
        <f>$P$35*'Profilo fotovoltaico'!B8504</f>
        <v>0</v>
      </c>
      <c r="D8502">
        <f>$Q$37*'Profilo eolico'!B8504</f>
        <v>2794.2066509819933</v>
      </c>
      <c r="E8502">
        <f>$P$39*'Profilo fotovoltaico'!B8504+'Approvvigionamento energia'!$Q$39*'Profilo eolico'!B8504</f>
        <v>2095.6549882364952</v>
      </c>
      <c r="F8502">
        <f>$P$41*'Profilo fotovoltaico'!B8504+'Approvvigionamento energia'!$Q$41*'Profilo eolico'!B8504</f>
        <v>1397.1033254909967</v>
      </c>
      <c r="G8502">
        <f>$P$43*'Profilo fotovoltaico'!B8504+'Approvvigionamento energia'!$Q$43*'Profilo eolico'!B8504</f>
        <v>698.55166274549833</v>
      </c>
      <c r="H8502">
        <f t="shared" si="264"/>
        <v>1138.4335154826958</v>
      </c>
      <c r="I8502">
        <f>IF(LCOH!$C$28=Menu!$A$1,'Approvvigionamento energia'!C8502,0)+IF(LCOH!$C$28=Menu!$A$2,'Approvvigionamento energia'!D8502,0)+IF(LCOH!$C$28=Menu!$A$3,'Approvvigionamento energia'!E8502,0)+IF(LCOH!$C$28=Menu!$A$4,'Approvvigionamento energia'!F8502,0)+IF(LCOH!$C$28=Menu!$A$5,'Approvvigionamento energia'!G8502,0)+IF(LCOH!$C$28=Menu!$A$6,'Approvvigionamento energia'!H8502,0)</f>
        <v>1397.1033254909967</v>
      </c>
      <c r="J8502">
        <f>'Approvvigionamento energia'!A8502+'Approvvigionamento energia'!B8502+'Approvvigionamento energia'!I8502</f>
        <v>1876.0033254909968</v>
      </c>
      <c r="K8502">
        <f>IF(MIN(LCOH!$C$18,J8502)&gt;=$P$48*LCOH!$C$18, MIN(LCOH!$C$18,J8502),0)</f>
        <v>1500</v>
      </c>
      <c r="L8502">
        <f t="shared" si="265"/>
        <v>376.00332549099676</v>
      </c>
      <c r="M8502">
        <f>K8502/LCOH!$C$18</f>
        <v>1</v>
      </c>
      <c r="N8502">
        <f>K8502/LCOH!$C$34</f>
        <v>28.901734104046245</v>
      </c>
    </row>
    <row r="8503" spans="1:14" x14ac:dyDescent="0.35">
      <c r="A8503">
        <f>'Profilo fotovoltaico'!B8505*LCOH!$C$20</f>
        <v>0</v>
      </c>
      <c r="B8503">
        <f>'Profilo eolico'!B8505*LCOH!$C$21</f>
        <v>456</v>
      </c>
      <c r="C8503">
        <f>$P$35*'Profilo fotovoltaico'!B8505</f>
        <v>0</v>
      </c>
      <c r="D8503">
        <f>$Q$37*'Profilo eolico'!B8505</f>
        <v>2660.5935118976595</v>
      </c>
      <c r="E8503">
        <f>$P$39*'Profilo fotovoltaico'!B8505+'Approvvigionamento energia'!$Q$39*'Profilo eolico'!B8505</f>
        <v>1995.4451339232446</v>
      </c>
      <c r="F8503">
        <f>$P$41*'Profilo fotovoltaico'!B8505+'Approvvigionamento energia'!$Q$41*'Profilo eolico'!B8505</f>
        <v>1330.2967559488297</v>
      </c>
      <c r="G8503">
        <f>$P$43*'Profilo fotovoltaico'!B8505+'Approvvigionamento energia'!$Q$43*'Profilo eolico'!B8505</f>
        <v>665.14837797441487</v>
      </c>
      <c r="H8503">
        <f t="shared" si="264"/>
        <v>1138.4335154826958</v>
      </c>
      <c r="I8503">
        <f>IF(LCOH!$C$28=Menu!$A$1,'Approvvigionamento energia'!C8503,0)+IF(LCOH!$C$28=Menu!$A$2,'Approvvigionamento energia'!D8503,0)+IF(LCOH!$C$28=Menu!$A$3,'Approvvigionamento energia'!E8503,0)+IF(LCOH!$C$28=Menu!$A$4,'Approvvigionamento energia'!F8503,0)+IF(LCOH!$C$28=Menu!$A$5,'Approvvigionamento energia'!G8503,0)+IF(LCOH!$C$28=Menu!$A$6,'Approvvigionamento energia'!H8503,0)</f>
        <v>1330.2967559488297</v>
      </c>
      <c r="J8503">
        <f>'Approvvigionamento energia'!A8503+'Approvvigionamento energia'!B8503+'Approvvigionamento energia'!I8503</f>
        <v>1786.2967559488297</v>
      </c>
      <c r="K8503">
        <f>IF(MIN(LCOH!$C$18,J8503)&gt;=$P$48*LCOH!$C$18, MIN(LCOH!$C$18,J8503),0)</f>
        <v>1500</v>
      </c>
      <c r="L8503">
        <f t="shared" si="265"/>
        <v>286.29675594882974</v>
      </c>
      <c r="M8503">
        <f>K8503/LCOH!$C$18</f>
        <v>1</v>
      </c>
      <c r="N8503">
        <f>K8503/LCOH!$C$34</f>
        <v>28.901734104046245</v>
      </c>
    </row>
    <row r="8504" spans="1:14" x14ac:dyDescent="0.35">
      <c r="A8504">
        <f>'Profilo fotovoltaico'!B8506*LCOH!$C$20</f>
        <v>1</v>
      </c>
      <c r="B8504">
        <f>'Profilo eolico'!B8506*LCOH!$C$21</f>
        <v>430.8</v>
      </c>
      <c r="C8504">
        <f>$P$35*'Profilo fotovoltaico'!B8506</f>
        <v>7.3546121876220649</v>
      </c>
      <c r="D8504">
        <f>$Q$37*'Profilo eolico'!B8506</f>
        <v>2513.5607125559468</v>
      </c>
      <c r="E8504">
        <f>$P$39*'Profilo fotovoltaico'!B8506+'Approvvigionamento energia'!$Q$39*'Profilo eolico'!B8506</f>
        <v>1887.0091874638656</v>
      </c>
      <c r="F8504">
        <f>$P$41*'Profilo fotovoltaico'!B8506+'Approvvigionamento energia'!$Q$41*'Profilo eolico'!B8506</f>
        <v>1260.4576623717844</v>
      </c>
      <c r="G8504">
        <f>$P$43*'Profilo fotovoltaico'!B8506+'Approvvigionamento energia'!$Q$43*'Profilo eolico'!B8506</f>
        <v>633.90613727970322</v>
      </c>
      <c r="H8504">
        <f t="shared" si="264"/>
        <v>1138.4335154826958</v>
      </c>
      <c r="I8504">
        <f>IF(LCOH!$C$28=Menu!$A$1,'Approvvigionamento energia'!C8504,0)+IF(LCOH!$C$28=Menu!$A$2,'Approvvigionamento energia'!D8504,0)+IF(LCOH!$C$28=Menu!$A$3,'Approvvigionamento energia'!E8504,0)+IF(LCOH!$C$28=Menu!$A$4,'Approvvigionamento energia'!F8504,0)+IF(LCOH!$C$28=Menu!$A$5,'Approvvigionamento energia'!G8504,0)+IF(LCOH!$C$28=Menu!$A$6,'Approvvigionamento energia'!H8504,0)</f>
        <v>1260.4576623717844</v>
      </c>
      <c r="J8504">
        <f>'Approvvigionamento energia'!A8504+'Approvvigionamento energia'!B8504+'Approvvigionamento energia'!I8504</f>
        <v>1692.2576623717844</v>
      </c>
      <c r="K8504">
        <f>IF(MIN(LCOH!$C$18,J8504)&gt;=$P$48*LCOH!$C$18, MIN(LCOH!$C$18,J8504),0)</f>
        <v>1500</v>
      </c>
      <c r="L8504">
        <f t="shared" si="265"/>
        <v>192.25766237178436</v>
      </c>
      <c r="M8504">
        <f>K8504/LCOH!$C$18</f>
        <v>1</v>
      </c>
      <c r="N8504">
        <f>K8504/LCOH!$C$34</f>
        <v>28.901734104046245</v>
      </c>
    </row>
    <row r="8505" spans="1:14" x14ac:dyDescent="0.35">
      <c r="A8505">
        <f>'Profilo fotovoltaico'!B8507*LCOH!$C$20</f>
        <v>25</v>
      </c>
      <c r="B8505">
        <f>'Profilo eolico'!B8507*LCOH!$C$21</f>
        <v>403</v>
      </c>
      <c r="C8505">
        <f>$P$35*'Profilo fotovoltaico'!B8507</f>
        <v>183.86530469055162</v>
      </c>
      <c r="D8505">
        <f>$Q$37*'Profilo eolico'!B8507</f>
        <v>2351.3578624885017</v>
      </c>
      <c r="E8505">
        <f>$P$39*'Profilo fotovoltaico'!B8507+'Approvvigionamento energia'!$Q$39*'Profilo eolico'!B8507</f>
        <v>1809.4847230390142</v>
      </c>
      <c r="F8505">
        <f>$P$41*'Profilo fotovoltaico'!B8507+'Approvvigionamento energia'!$Q$41*'Profilo eolico'!B8507</f>
        <v>1267.6115835895266</v>
      </c>
      <c r="G8505">
        <f>$P$43*'Profilo fotovoltaico'!B8507+'Approvvigionamento energia'!$Q$43*'Profilo eolico'!B8507</f>
        <v>725.73844414003918</v>
      </c>
      <c r="H8505">
        <f t="shared" si="264"/>
        <v>1138.4335154826958</v>
      </c>
      <c r="I8505">
        <f>IF(LCOH!$C$28=Menu!$A$1,'Approvvigionamento energia'!C8505,0)+IF(LCOH!$C$28=Menu!$A$2,'Approvvigionamento energia'!D8505,0)+IF(LCOH!$C$28=Menu!$A$3,'Approvvigionamento energia'!E8505,0)+IF(LCOH!$C$28=Menu!$A$4,'Approvvigionamento energia'!F8505,0)+IF(LCOH!$C$28=Menu!$A$5,'Approvvigionamento energia'!G8505,0)+IF(LCOH!$C$28=Menu!$A$6,'Approvvigionamento energia'!H8505,0)</f>
        <v>1267.6115835895266</v>
      </c>
      <c r="J8505">
        <f>'Approvvigionamento energia'!A8505+'Approvvigionamento energia'!B8505+'Approvvigionamento energia'!I8505</f>
        <v>1695.6115835895266</v>
      </c>
      <c r="K8505">
        <f>IF(MIN(LCOH!$C$18,J8505)&gt;=$P$48*LCOH!$C$18, MIN(LCOH!$C$18,J8505),0)</f>
        <v>1500</v>
      </c>
      <c r="L8505">
        <f t="shared" si="265"/>
        <v>195.61158358952662</v>
      </c>
      <c r="M8505">
        <f>K8505/LCOH!$C$18</f>
        <v>1</v>
      </c>
      <c r="N8505">
        <f>K8505/LCOH!$C$34</f>
        <v>28.901734104046245</v>
      </c>
    </row>
    <row r="8506" spans="1:14" x14ac:dyDescent="0.35">
      <c r="A8506">
        <f>'Profilo fotovoltaico'!B8508*LCOH!$C$20</f>
        <v>78</v>
      </c>
      <c r="B8506">
        <f>'Profilo eolico'!B8508*LCOH!$C$21</f>
        <v>369</v>
      </c>
      <c r="C8506">
        <f>$P$35*'Profilo fotovoltaico'!B8508</f>
        <v>573.65975063452106</v>
      </c>
      <c r="D8506">
        <f>$Q$37*'Profilo eolico'!B8508</f>
        <v>2152.9802760750795</v>
      </c>
      <c r="E8506">
        <f>$P$39*'Profilo fotovoltaico'!B8508+'Approvvigionamento energia'!$Q$39*'Profilo eolico'!B8508</f>
        <v>1758.1501447149399</v>
      </c>
      <c r="F8506">
        <f>$P$41*'Profilo fotovoltaico'!B8508+'Approvvigionamento energia'!$Q$41*'Profilo eolico'!B8508</f>
        <v>1363.3200133548003</v>
      </c>
      <c r="G8506">
        <f>$P$43*'Profilo fotovoltaico'!B8508+'Approvvigionamento energia'!$Q$43*'Profilo eolico'!B8508</f>
        <v>968.48988199466066</v>
      </c>
      <c r="H8506">
        <f t="shared" si="264"/>
        <v>1138.4335154826958</v>
      </c>
      <c r="I8506">
        <f>IF(LCOH!$C$28=Menu!$A$1,'Approvvigionamento energia'!C8506,0)+IF(LCOH!$C$28=Menu!$A$2,'Approvvigionamento energia'!D8506,0)+IF(LCOH!$C$28=Menu!$A$3,'Approvvigionamento energia'!E8506,0)+IF(LCOH!$C$28=Menu!$A$4,'Approvvigionamento energia'!F8506,0)+IF(LCOH!$C$28=Menu!$A$5,'Approvvigionamento energia'!G8506,0)+IF(LCOH!$C$28=Menu!$A$6,'Approvvigionamento energia'!H8506,0)</f>
        <v>1363.3200133548003</v>
      </c>
      <c r="J8506">
        <f>'Approvvigionamento energia'!A8506+'Approvvigionamento energia'!B8506+'Approvvigionamento energia'!I8506</f>
        <v>1810.3200133548003</v>
      </c>
      <c r="K8506">
        <f>IF(MIN(LCOH!$C$18,J8506)&gt;=$P$48*LCOH!$C$18, MIN(LCOH!$C$18,J8506),0)</f>
        <v>1500</v>
      </c>
      <c r="L8506">
        <f t="shared" si="265"/>
        <v>310.32001335480027</v>
      </c>
      <c r="M8506">
        <f>K8506/LCOH!$C$18</f>
        <v>1</v>
      </c>
      <c r="N8506">
        <f>K8506/LCOH!$C$34</f>
        <v>28.901734104046245</v>
      </c>
    </row>
    <row r="8507" spans="1:14" x14ac:dyDescent="0.35">
      <c r="A8507">
        <f>'Profilo fotovoltaico'!B8509*LCOH!$C$20</f>
        <v>123</v>
      </c>
      <c r="B8507">
        <f>'Profilo eolico'!B8509*LCOH!$C$21</f>
        <v>389.1</v>
      </c>
      <c r="C8507">
        <f>$P$35*'Profilo fotovoltaico'!B8509</f>
        <v>904.61729907751396</v>
      </c>
      <c r="D8507">
        <f>$Q$37*'Profilo eolico'!B8509</f>
        <v>2270.2564374547792</v>
      </c>
      <c r="E8507">
        <f>$P$39*'Profilo fotovoltaico'!B8509+'Approvvigionamento energia'!$Q$39*'Profilo eolico'!B8509</f>
        <v>1928.8466528604627</v>
      </c>
      <c r="F8507">
        <f>$P$41*'Profilo fotovoltaico'!B8509+'Approvvigionamento energia'!$Q$41*'Profilo eolico'!B8509</f>
        <v>1587.4368682661466</v>
      </c>
      <c r="G8507">
        <f>$P$43*'Profilo fotovoltaico'!B8509+'Approvvigionamento energia'!$Q$43*'Profilo eolico'!B8509</f>
        <v>1246.0270836718303</v>
      </c>
      <c r="H8507">
        <f t="shared" si="264"/>
        <v>1138.4335154826958</v>
      </c>
      <c r="I8507">
        <f>IF(LCOH!$C$28=Menu!$A$1,'Approvvigionamento energia'!C8507,0)+IF(LCOH!$C$28=Menu!$A$2,'Approvvigionamento energia'!D8507,0)+IF(LCOH!$C$28=Menu!$A$3,'Approvvigionamento energia'!E8507,0)+IF(LCOH!$C$28=Menu!$A$4,'Approvvigionamento energia'!F8507,0)+IF(LCOH!$C$28=Menu!$A$5,'Approvvigionamento energia'!G8507,0)+IF(LCOH!$C$28=Menu!$A$6,'Approvvigionamento energia'!H8507,0)</f>
        <v>1587.4368682661466</v>
      </c>
      <c r="J8507">
        <f>'Approvvigionamento energia'!A8507+'Approvvigionamento energia'!B8507+'Approvvigionamento energia'!I8507</f>
        <v>2099.5368682661465</v>
      </c>
      <c r="K8507">
        <f>IF(MIN(LCOH!$C$18,J8507)&gt;=$P$48*LCOH!$C$18, MIN(LCOH!$C$18,J8507),0)</f>
        <v>1500</v>
      </c>
      <c r="L8507">
        <f t="shared" si="265"/>
        <v>599.53686826614648</v>
      </c>
      <c r="M8507">
        <f>K8507/LCOH!$C$18</f>
        <v>1</v>
      </c>
      <c r="N8507">
        <f>K8507/LCOH!$C$34</f>
        <v>28.901734104046245</v>
      </c>
    </row>
    <row r="8508" spans="1:14" x14ac:dyDescent="0.35">
      <c r="A8508">
        <f>'Profilo fotovoltaico'!B8510*LCOH!$C$20</f>
        <v>145</v>
      </c>
      <c r="B8508">
        <f>'Profilo eolico'!B8510*LCOH!$C$21</f>
        <v>400.6</v>
      </c>
      <c r="C8508">
        <f>$P$35*'Profilo fotovoltaico'!B8510</f>
        <v>1066.4187672051994</v>
      </c>
      <c r="D8508">
        <f>$Q$37*'Profilo eolico'!B8510</f>
        <v>2337.354738741672</v>
      </c>
      <c r="E8508">
        <f>$P$39*'Profilo fotovoltaico'!B8510+'Approvvigionamento energia'!$Q$39*'Profilo eolico'!B8510</f>
        <v>2019.6207458575536</v>
      </c>
      <c r="F8508">
        <f>$P$41*'Profilo fotovoltaico'!B8510+'Approvvigionamento energia'!$Q$41*'Profilo eolico'!B8510</f>
        <v>1701.8867529734357</v>
      </c>
      <c r="G8508">
        <f>$P$43*'Profilo fotovoltaico'!B8510+'Approvvigionamento energia'!$Q$43*'Profilo eolico'!B8510</f>
        <v>1384.1527600893176</v>
      </c>
      <c r="H8508">
        <f t="shared" si="264"/>
        <v>1138.4335154826958</v>
      </c>
      <c r="I8508">
        <f>IF(LCOH!$C$28=Menu!$A$1,'Approvvigionamento energia'!C8508,0)+IF(LCOH!$C$28=Menu!$A$2,'Approvvigionamento energia'!D8508,0)+IF(LCOH!$C$28=Menu!$A$3,'Approvvigionamento energia'!E8508,0)+IF(LCOH!$C$28=Menu!$A$4,'Approvvigionamento energia'!F8508,0)+IF(LCOH!$C$28=Menu!$A$5,'Approvvigionamento energia'!G8508,0)+IF(LCOH!$C$28=Menu!$A$6,'Approvvigionamento energia'!H8508,0)</f>
        <v>1701.8867529734357</v>
      </c>
      <c r="J8508">
        <f>'Approvvigionamento energia'!A8508+'Approvvigionamento energia'!B8508+'Approvvigionamento energia'!I8508</f>
        <v>2247.4867529734356</v>
      </c>
      <c r="K8508">
        <f>IF(MIN(LCOH!$C$18,J8508)&gt;=$P$48*LCOH!$C$18, MIN(LCOH!$C$18,J8508),0)</f>
        <v>1500</v>
      </c>
      <c r="L8508">
        <f t="shared" si="265"/>
        <v>747.48675297343561</v>
      </c>
      <c r="M8508">
        <f>K8508/LCOH!$C$18</f>
        <v>1</v>
      </c>
      <c r="N8508">
        <f>K8508/LCOH!$C$34</f>
        <v>28.901734104046245</v>
      </c>
    </row>
    <row r="8509" spans="1:14" x14ac:dyDescent="0.35">
      <c r="A8509">
        <f>'Profilo fotovoltaico'!B8511*LCOH!$C$20</f>
        <v>147</v>
      </c>
      <c r="B8509">
        <f>'Profilo eolico'!B8511*LCOH!$C$21</f>
        <v>406</v>
      </c>
      <c r="C8509">
        <f>$P$35*'Profilo fotovoltaico'!B8511</f>
        <v>1081.1279915804434</v>
      </c>
      <c r="D8509">
        <f>$Q$37*'Profilo eolico'!B8511</f>
        <v>2368.861767172039</v>
      </c>
      <c r="E8509">
        <f>$P$39*'Profilo fotovoltaico'!B8511+'Approvvigionamento energia'!$Q$39*'Profilo eolico'!B8511</f>
        <v>2046.92832327414</v>
      </c>
      <c r="F8509">
        <f>$P$41*'Profilo fotovoltaico'!B8511+'Approvvigionamento energia'!$Q$41*'Profilo eolico'!B8511</f>
        <v>1724.9948793762412</v>
      </c>
      <c r="G8509">
        <f>$P$43*'Profilo fotovoltaico'!B8511+'Approvvigionamento energia'!$Q$43*'Profilo eolico'!B8511</f>
        <v>1403.0614354783424</v>
      </c>
      <c r="H8509">
        <f t="shared" si="264"/>
        <v>1138.4335154826958</v>
      </c>
      <c r="I8509">
        <f>IF(LCOH!$C$28=Menu!$A$1,'Approvvigionamento energia'!C8509,0)+IF(LCOH!$C$28=Menu!$A$2,'Approvvigionamento energia'!D8509,0)+IF(LCOH!$C$28=Menu!$A$3,'Approvvigionamento energia'!E8509,0)+IF(LCOH!$C$28=Menu!$A$4,'Approvvigionamento energia'!F8509,0)+IF(LCOH!$C$28=Menu!$A$5,'Approvvigionamento energia'!G8509,0)+IF(LCOH!$C$28=Menu!$A$6,'Approvvigionamento energia'!H8509,0)</f>
        <v>1724.9948793762412</v>
      </c>
      <c r="J8509">
        <f>'Approvvigionamento energia'!A8509+'Approvvigionamento energia'!B8509+'Approvvigionamento energia'!I8509</f>
        <v>2277.9948793762414</v>
      </c>
      <c r="K8509">
        <f>IF(MIN(LCOH!$C$18,J8509)&gt;=$P$48*LCOH!$C$18, MIN(LCOH!$C$18,J8509),0)</f>
        <v>1500</v>
      </c>
      <c r="L8509">
        <f t="shared" si="265"/>
        <v>777.99487937624144</v>
      </c>
      <c r="M8509">
        <f>K8509/LCOH!$C$18</f>
        <v>1</v>
      </c>
      <c r="N8509">
        <f>K8509/LCOH!$C$34</f>
        <v>28.901734104046245</v>
      </c>
    </row>
    <row r="8510" spans="1:14" x14ac:dyDescent="0.35">
      <c r="A8510">
        <f>'Profilo fotovoltaico'!B8512*LCOH!$C$20</f>
        <v>130</v>
      </c>
      <c r="B8510">
        <f>'Profilo eolico'!B8512*LCOH!$C$21</f>
        <v>416.6</v>
      </c>
      <c r="C8510">
        <f>$P$35*'Profilo fotovoltaico'!B8512</f>
        <v>956.09958439086847</v>
      </c>
      <c r="D8510">
        <f>$Q$37*'Profilo eolico'!B8512</f>
        <v>2430.7088970538707</v>
      </c>
      <c r="E8510">
        <f>$P$39*'Profilo fotovoltaico'!B8512+'Approvvigionamento energia'!$Q$39*'Profilo eolico'!B8512</f>
        <v>2062.0565688881197</v>
      </c>
      <c r="F8510">
        <f>$P$41*'Profilo fotovoltaico'!B8512+'Approvvigionamento energia'!$Q$41*'Profilo eolico'!B8512</f>
        <v>1693.4042407223697</v>
      </c>
      <c r="G8510">
        <f>$P$43*'Profilo fotovoltaico'!B8512+'Approvvigionamento energia'!$Q$43*'Profilo eolico'!B8512</f>
        <v>1324.7519125566191</v>
      </c>
      <c r="H8510">
        <f t="shared" si="264"/>
        <v>1138.4335154826958</v>
      </c>
      <c r="I8510">
        <f>IF(LCOH!$C$28=Menu!$A$1,'Approvvigionamento energia'!C8510,0)+IF(LCOH!$C$28=Menu!$A$2,'Approvvigionamento energia'!D8510,0)+IF(LCOH!$C$28=Menu!$A$3,'Approvvigionamento energia'!E8510,0)+IF(LCOH!$C$28=Menu!$A$4,'Approvvigionamento energia'!F8510,0)+IF(LCOH!$C$28=Menu!$A$5,'Approvvigionamento energia'!G8510,0)+IF(LCOH!$C$28=Menu!$A$6,'Approvvigionamento energia'!H8510,0)</f>
        <v>1693.4042407223697</v>
      </c>
      <c r="J8510">
        <f>'Approvvigionamento energia'!A8510+'Approvvigionamento energia'!B8510+'Approvvigionamento energia'!I8510</f>
        <v>2240.0042407223696</v>
      </c>
      <c r="K8510">
        <f>IF(MIN(LCOH!$C$18,J8510)&gt;=$P$48*LCOH!$C$18, MIN(LCOH!$C$18,J8510),0)</f>
        <v>1500</v>
      </c>
      <c r="L8510">
        <f t="shared" si="265"/>
        <v>740.00424072236956</v>
      </c>
      <c r="M8510">
        <f>K8510/LCOH!$C$18</f>
        <v>1</v>
      </c>
      <c r="N8510">
        <f>K8510/LCOH!$C$34</f>
        <v>28.901734104046245</v>
      </c>
    </row>
    <row r="8511" spans="1:14" x14ac:dyDescent="0.35">
      <c r="A8511">
        <f>'Profilo fotovoltaico'!B8513*LCOH!$C$20</f>
        <v>96</v>
      </c>
      <c r="B8511">
        <f>'Profilo eolico'!B8513*LCOH!$C$21</f>
        <v>417.2</v>
      </c>
      <c r="C8511">
        <f>$P$35*'Profilo fotovoltaico'!B8513</f>
        <v>706.04277001171829</v>
      </c>
      <c r="D8511">
        <f>$Q$37*'Profilo eolico'!B8513</f>
        <v>2434.2096779905778</v>
      </c>
      <c r="E8511">
        <f>$P$39*'Profilo fotovoltaico'!B8513+'Approvvigionamento energia'!$Q$39*'Profilo eolico'!B8513</f>
        <v>2002.1679509958628</v>
      </c>
      <c r="F8511">
        <f>$P$41*'Profilo fotovoltaico'!B8513+'Approvvigionamento energia'!$Q$41*'Profilo eolico'!B8513</f>
        <v>1570.1262240011481</v>
      </c>
      <c r="G8511">
        <f>$P$43*'Profilo fotovoltaico'!B8513+'Approvvigionamento energia'!$Q$43*'Profilo eolico'!B8513</f>
        <v>1138.0844970064331</v>
      </c>
      <c r="H8511">
        <f t="shared" si="264"/>
        <v>1138.4335154826958</v>
      </c>
      <c r="I8511">
        <f>IF(LCOH!$C$28=Menu!$A$1,'Approvvigionamento energia'!C8511,0)+IF(LCOH!$C$28=Menu!$A$2,'Approvvigionamento energia'!D8511,0)+IF(LCOH!$C$28=Menu!$A$3,'Approvvigionamento energia'!E8511,0)+IF(LCOH!$C$28=Menu!$A$4,'Approvvigionamento energia'!F8511,0)+IF(LCOH!$C$28=Menu!$A$5,'Approvvigionamento energia'!G8511,0)+IF(LCOH!$C$28=Menu!$A$6,'Approvvigionamento energia'!H8511,0)</f>
        <v>1570.1262240011481</v>
      </c>
      <c r="J8511">
        <f>'Approvvigionamento energia'!A8511+'Approvvigionamento energia'!B8511+'Approvvigionamento energia'!I8511</f>
        <v>2083.3262240011481</v>
      </c>
      <c r="K8511">
        <f>IF(MIN(LCOH!$C$18,J8511)&gt;=$P$48*LCOH!$C$18, MIN(LCOH!$C$18,J8511),0)</f>
        <v>1500</v>
      </c>
      <c r="L8511">
        <f t="shared" si="265"/>
        <v>583.32622400114815</v>
      </c>
      <c r="M8511">
        <f>K8511/LCOH!$C$18</f>
        <v>1</v>
      </c>
      <c r="N8511">
        <f>K8511/LCOH!$C$34</f>
        <v>28.901734104046245</v>
      </c>
    </row>
    <row r="8512" spans="1:14" x14ac:dyDescent="0.35">
      <c r="A8512">
        <f>'Profilo fotovoltaico'!B8514*LCOH!$C$20</f>
        <v>47</v>
      </c>
      <c r="B8512">
        <f>'Profilo eolico'!B8514*LCOH!$C$21</f>
        <v>405.8</v>
      </c>
      <c r="C8512">
        <f>$P$35*'Profilo fotovoltaico'!B8514</f>
        <v>345.66677281823706</v>
      </c>
      <c r="D8512">
        <f>$Q$37*'Profilo eolico'!B8514</f>
        <v>2367.6948401931363</v>
      </c>
      <c r="E8512">
        <f>$P$39*'Profilo fotovoltaico'!B8514+'Approvvigionamento energia'!$Q$39*'Profilo eolico'!B8514</f>
        <v>1862.1878233494115</v>
      </c>
      <c r="F8512">
        <f>$P$41*'Profilo fotovoltaico'!B8514+'Approvvigionamento energia'!$Q$41*'Profilo eolico'!B8514</f>
        <v>1356.6808065056866</v>
      </c>
      <c r="G8512">
        <f>$P$43*'Profilo fotovoltaico'!B8514+'Approvvigionamento energia'!$Q$43*'Profilo eolico'!B8514</f>
        <v>851.17378966196191</v>
      </c>
      <c r="H8512">
        <f t="shared" si="264"/>
        <v>1138.4335154826958</v>
      </c>
      <c r="I8512">
        <f>IF(LCOH!$C$28=Menu!$A$1,'Approvvigionamento energia'!C8512,0)+IF(LCOH!$C$28=Menu!$A$2,'Approvvigionamento energia'!D8512,0)+IF(LCOH!$C$28=Menu!$A$3,'Approvvigionamento energia'!E8512,0)+IF(LCOH!$C$28=Menu!$A$4,'Approvvigionamento energia'!F8512,0)+IF(LCOH!$C$28=Menu!$A$5,'Approvvigionamento energia'!G8512,0)+IF(LCOH!$C$28=Menu!$A$6,'Approvvigionamento energia'!H8512,0)</f>
        <v>1356.6808065056866</v>
      </c>
      <c r="J8512">
        <f>'Approvvigionamento energia'!A8512+'Approvvigionamento energia'!B8512+'Approvvigionamento energia'!I8512</f>
        <v>1809.4808065056866</v>
      </c>
      <c r="K8512">
        <f>IF(MIN(LCOH!$C$18,J8512)&gt;=$P$48*LCOH!$C$18, MIN(LCOH!$C$18,J8512),0)</f>
        <v>1500</v>
      </c>
      <c r="L8512">
        <f t="shared" si="265"/>
        <v>309.48080650568659</v>
      </c>
      <c r="M8512">
        <f>K8512/LCOH!$C$18</f>
        <v>1</v>
      </c>
      <c r="N8512">
        <f>K8512/LCOH!$C$34</f>
        <v>28.901734104046245</v>
      </c>
    </row>
    <row r="8513" spans="1:14" x14ac:dyDescent="0.35">
      <c r="A8513">
        <f>'Profilo fotovoltaico'!B8515*LCOH!$C$20</f>
        <v>4</v>
      </c>
      <c r="B8513">
        <f>'Profilo eolico'!B8515*LCOH!$C$21</f>
        <v>391.79999999999995</v>
      </c>
      <c r="C8513">
        <f>$P$35*'Profilo fotovoltaico'!B8515</f>
        <v>29.41844875048826</v>
      </c>
      <c r="D8513">
        <f>$Q$37*'Profilo eolico'!B8515</f>
        <v>2286.0099516699624</v>
      </c>
      <c r="E8513">
        <f>$P$39*'Profilo fotovoltaico'!B8515+'Approvvigionamento energia'!$Q$39*'Profilo eolico'!B8515</f>
        <v>1721.8620759400937</v>
      </c>
      <c r="F8513">
        <f>$P$41*'Profilo fotovoltaico'!B8515+'Approvvigionamento energia'!$Q$41*'Profilo eolico'!B8515</f>
        <v>1157.7142002102253</v>
      </c>
      <c r="G8513">
        <f>$P$43*'Profilo fotovoltaico'!B8515+'Approvvigionamento energia'!$Q$43*'Profilo eolico'!B8515</f>
        <v>593.5663244803568</v>
      </c>
      <c r="H8513">
        <f t="shared" si="264"/>
        <v>1138.4335154826958</v>
      </c>
      <c r="I8513">
        <f>IF(LCOH!$C$28=Menu!$A$1,'Approvvigionamento energia'!C8513,0)+IF(LCOH!$C$28=Menu!$A$2,'Approvvigionamento energia'!D8513,0)+IF(LCOH!$C$28=Menu!$A$3,'Approvvigionamento energia'!E8513,0)+IF(LCOH!$C$28=Menu!$A$4,'Approvvigionamento energia'!F8513,0)+IF(LCOH!$C$28=Menu!$A$5,'Approvvigionamento energia'!G8513,0)+IF(LCOH!$C$28=Menu!$A$6,'Approvvigionamento energia'!H8513,0)</f>
        <v>1157.7142002102253</v>
      </c>
      <c r="J8513">
        <f>'Approvvigionamento energia'!A8513+'Approvvigionamento energia'!B8513+'Approvvigionamento energia'!I8513</f>
        <v>1553.5142002102252</v>
      </c>
      <c r="K8513">
        <f>IF(MIN(LCOH!$C$18,J8513)&gt;=$P$48*LCOH!$C$18, MIN(LCOH!$C$18,J8513),0)</f>
        <v>1500</v>
      </c>
      <c r="L8513">
        <f t="shared" si="265"/>
        <v>53.514200210225226</v>
      </c>
      <c r="M8513">
        <f>K8513/LCOH!$C$18</f>
        <v>1</v>
      </c>
      <c r="N8513">
        <f>K8513/LCOH!$C$34</f>
        <v>28.901734104046245</v>
      </c>
    </row>
    <row r="8514" spans="1:14" x14ac:dyDescent="0.35">
      <c r="A8514">
        <f>'Profilo fotovoltaico'!B8516*LCOH!$C$20</f>
        <v>0</v>
      </c>
      <c r="B8514">
        <f>'Profilo eolico'!B8516*LCOH!$C$21</f>
        <v>385.5</v>
      </c>
      <c r="C8514">
        <f>$P$35*'Profilo fotovoltaico'!B8516</f>
        <v>0</v>
      </c>
      <c r="D8514">
        <f>$Q$37*'Profilo eolico'!B8516</f>
        <v>2249.2517518345344</v>
      </c>
      <c r="E8514">
        <f>$P$39*'Profilo fotovoltaico'!B8516+'Approvvigionamento energia'!$Q$39*'Profilo eolico'!B8516</f>
        <v>1686.9388138759007</v>
      </c>
      <c r="F8514">
        <f>$P$41*'Profilo fotovoltaico'!B8516+'Approvvigionamento energia'!$Q$41*'Profilo eolico'!B8516</f>
        <v>1124.6258759172672</v>
      </c>
      <c r="G8514">
        <f>$P$43*'Profilo fotovoltaico'!B8516+'Approvvigionamento energia'!$Q$43*'Profilo eolico'!B8516</f>
        <v>562.3129379586336</v>
      </c>
      <c r="H8514">
        <f t="shared" ref="H8514:H8577" si="266">$P$45</f>
        <v>1138.4335154826958</v>
      </c>
      <c r="I8514">
        <f>IF(LCOH!$C$28=Menu!$A$1,'Approvvigionamento energia'!C8514,0)+IF(LCOH!$C$28=Menu!$A$2,'Approvvigionamento energia'!D8514,0)+IF(LCOH!$C$28=Menu!$A$3,'Approvvigionamento energia'!E8514,0)+IF(LCOH!$C$28=Menu!$A$4,'Approvvigionamento energia'!F8514,0)+IF(LCOH!$C$28=Menu!$A$5,'Approvvigionamento energia'!G8514,0)+IF(LCOH!$C$28=Menu!$A$6,'Approvvigionamento energia'!H8514,0)</f>
        <v>1124.6258759172672</v>
      </c>
      <c r="J8514">
        <f>'Approvvigionamento energia'!A8514+'Approvvigionamento energia'!B8514+'Approvvigionamento energia'!I8514</f>
        <v>1510.1258759172672</v>
      </c>
      <c r="K8514">
        <f>IF(MIN(LCOH!$C$18,J8514)&gt;=$P$48*LCOH!$C$18, MIN(LCOH!$C$18,J8514),0)</f>
        <v>1500</v>
      </c>
      <c r="L8514">
        <f t="shared" si="265"/>
        <v>10.125875917267194</v>
      </c>
      <c r="M8514">
        <f>K8514/LCOH!$C$18</f>
        <v>1</v>
      </c>
      <c r="N8514">
        <f>K8514/LCOH!$C$34</f>
        <v>28.901734104046245</v>
      </c>
    </row>
    <row r="8515" spans="1:14" x14ac:dyDescent="0.35">
      <c r="A8515">
        <f>'Profilo fotovoltaico'!B8517*LCOH!$C$20</f>
        <v>0</v>
      </c>
      <c r="B8515">
        <f>'Profilo eolico'!B8517*LCOH!$C$21</f>
        <v>374.3</v>
      </c>
      <c r="C8515">
        <f>$P$35*'Profilo fotovoltaico'!B8517</f>
        <v>0</v>
      </c>
      <c r="D8515">
        <f>$Q$37*'Profilo eolico'!B8517</f>
        <v>2183.9038410159956</v>
      </c>
      <c r="E8515">
        <f>$P$39*'Profilo fotovoltaico'!B8517+'Approvvigionamento energia'!$Q$39*'Profilo eolico'!B8517</f>
        <v>1637.9278807619967</v>
      </c>
      <c r="F8515">
        <f>$P$41*'Profilo fotovoltaico'!B8517+'Approvvigionamento energia'!$Q$41*'Profilo eolico'!B8517</f>
        <v>1091.9519205079978</v>
      </c>
      <c r="G8515">
        <f>$P$43*'Profilo fotovoltaico'!B8517+'Approvvigionamento energia'!$Q$43*'Profilo eolico'!B8517</f>
        <v>545.97596025399889</v>
      </c>
      <c r="H8515">
        <f t="shared" si="266"/>
        <v>1138.4335154826958</v>
      </c>
      <c r="I8515">
        <f>IF(LCOH!$C$28=Menu!$A$1,'Approvvigionamento energia'!C8515,0)+IF(LCOH!$C$28=Menu!$A$2,'Approvvigionamento energia'!D8515,0)+IF(LCOH!$C$28=Menu!$A$3,'Approvvigionamento energia'!E8515,0)+IF(LCOH!$C$28=Menu!$A$4,'Approvvigionamento energia'!F8515,0)+IF(LCOH!$C$28=Menu!$A$5,'Approvvigionamento energia'!G8515,0)+IF(LCOH!$C$28=Menu!$A$6,'Approvvigionamento energia'!H8515,0)</f>
        <v>1091.9519205079978</v>
      </c>
      <c r="J8515">
        <f>'Approvvigionamento energia'!A8515+'Approvvigionamento energia'!B8515+'Approvvigionamento energia'!I8515</f>
        <v>1466.2519205079977</v>
      </c>
      <c r="K8515">
        <f>IF(MIN(LCOH!$C$18,J8515)&gt;=$P$48*LCOH!$C$18, MIN(LCOH!$C$18,J8515),0)</f>
        <v>1466.2519205079977</v>
      </c>
      <c r="L8515">
        <f t="shared" ref="L8515:L8578" si="267">J8515-K8515</f>
        <v>0</v>
      </c>
      <c r="M8515">
        <f>K8515/LCOH!$C$18</f>
        <v>0.97750128033866512</v>
      </c>
      <c r="N8515">
        <f>K8515/LCOH!$C$34</f>
        <v>28.251482090712866</v>
      </c>
    </row>
    <row r="8516" spans="1:14" x14ac:dyDescent="0.35">
      <c r="A8516">
        <f>'Profilo fotovoltaico'!B8518*LCOH!$C$20</f>
        <v>0</v>
      </c>
      <c r="B8516">
        <f>'Profilo eolico'!B8518*LCOH!$C$21</f>
        <v>360.59999999999997</v>
      </c>
      <c r="C8516">
        <f>$P$35*'Profilo fotovoltaico'!B8518</f>
        <v>0</v>
      </c>
      <c r="D8516">
        <f>$Q$37*'Profilo eolico'!B8518</f>
        <v>2103.9693429611752</v>
      </c>
      <c r="E8516">
        <f>$P$39*'Profilo fotovoltaico'!B8518+'Approvvigionamento energia'!$Q$39*'Profilo eolico'!B8518</f>
        <v>1577.9770072208814</v>
      </c>
      <c r="F8516">
        <f>$P$41*'Profilo fotovoltaico'!B8518+'Approvvigionamento energia'!$Q$41*'Profilo eolico'!B8518</f>
        <v>1051.9846714805876</v>
      </c>
      <c r="G8516">
        <f>$P$43*'Profilo fotovoltaico'!B8518+'Approvvigionamento energia'!$Q$43*'Profilo eolico'!B8518</f>
        <v>525.99233574029381</v>
      </c>
      <c r="H8516">
        <f t="shared" si="266"/>
        <v>1138.4335154826958</v>
      </c>
      <c r="I8516">
        <f>IF(LCOH!$C$28=Menu!$A$1,'Approvvigionamento energia'!C8516,0)+IF(LCOH!$C$28=Menu!$A$2,'Approvvigionamento energia'!D8516,0)+IF(LCOH!$C$28=Menu!$A$3,'Approvvigionamento energia'!E8516,0)+IF(LCOH!$C$28=Menu!$A$4,'Approvvigionamento energia'!F8516,0)+IF(LCOH!$C$28=Menu!$A$5,'Approvvigionamento energia'!G8516,0)+IF(LCOH!$C$28=Menu!$A$6,'Approvvigionamento energia'!H8516,0)</f>
        <v>1051.9846714805876</v>
      </c>
      <c r="J8516">
        <f>'Approvvigionamento energia'!A8516+'Approvvigionamento energia'!B8516+'Approvvigionamento energia'!I8516</f>
        <v>1412.5846714805875</v>
      </c>
      <c r="K8516">
        <f>IF(MIN(LCOH!$C$18,J8516)&gt;=$P$48*LCOH!$C$18, MIN(LCOH!$C$18,J8516),0)</f>
        <v>1412.5846714805875</v>
      </c>
      <c r="L8516">
        <f t="shared" si="267"/>
        <v>0</v>
      </c>
      <c r="M8516">
        <f>K8516/LCOH!$C$18</f>
        <v>0.94172311432039169</v>
      </c>
      <c r="N8516">
        <f>K8516/LCOH!$C$34</f>
        <v>27.217431049722304</v>
      </c>
    </row>
    <row r="8517" spans="1:14" x14ac:dyDescent="0.35">
      <c r="A8517">
        <f>'Profilo fotovoltaico'!B8519*LCOH!$C$20</f>
        <v>0</v>
      </c>
      <c r="B8517">
        <f>'Profilo eolico'!B8519*LCOH!$C$21</f>
        <v>340.8</v>
      </c>
      <c r="C8517">
        <f>$P$35*'Profilo fotovoltaico'!B8519</f>
        <v>0</v>
      </c>
      <c r="D8517">
        <f>$Q$37*'Profilo eolico'!B8519</f>
        <v>1988.4435720498295</v>
      </c>
      <c r="E8517">
        <f>$P$39*'Profilo fotovoltaico'!B8519+'Approvvigionamento energia'!$Q$39*'Profilo eolico'!B8519</f>
        <v>1491.3326790373721</v>
      </c>
      <c r="F8517">
        <f>$P$41*'Profilo fotovoltaico'!B8519+'Approvvigionamento energia'!$Q$41*'Profilo eolico'!B8519</f>
        <v>994.22178602491476</v>
      </c>
      <c r="G8517">
        <f>$P$43*'Profilo fotovoltaico'!B8519+'Approvvigionamento energia'!$Q$43*'Profilo eolico'!B8519</f>
        <v>497.11089301245738</v>
      </c>
      <c r="H8517">
        <f t="shared" si="266"/>
        <v>1138.4335154826958</v>
      </c>
      <c r="I8517">
        <f>IF(LCOH!$C$28=Menu!$A$1,'Approvvigionamento energia'!C8517,0)+IF(LCOH!$C$28=Menu!$A$2,'Approvvigionamento energia'!D8517,0)+IF(LCOH!$C$28=Menu!$A$3,'Approvvigionamento energia'!E8517,0)+IF(LCOH!$C$28=Menu!$A$4,'Approvvigionamento energia'!F8517,0)+IF(LCOH!$C$28=Menu!$A$5,'Approvvigionamento energia'!G8517,0)+IF(LCOH!$C$28=Menu!$A$6,'Approvvigionamento energia'!H8517,0)</f>
        <v>994.22178602491476</v>
      </c>
      <c r="J8517">
        <f>'Approvvigionamento energia'!A8517+'Approvvigionamento energia'!B8517+'Approvvigionamento energia'!I8517</f>
        <v>1335.0217860249147</v>
      </c>
      <c r="K8517">
        <f>IF(MIN(LCOH!$C$18,J8517)&gt;=$P$48*LCOH!$C$18, MIN(LCOH!$C$18,J8517),0)</f>
        <v>1335.0217860249147</v>
      </c>
      <c r="L8517">
        <f t="shared" si="267"/>
        <v>0</v>
      </c>
      <c r="M8517">
        <f>K8517/LCOH!$C$18</f>
        <v>0.89001452401660985</v>
      </c>
      <c r="N8517">
        <f>K8517/LCOH!$C$34</f>
        <v>25.722963121867338</v>
      </c>
    </row>
    <row r="8518" spans="1:14" x14ac:dyDescent="0.35">
      <c r="A8518">
        <f>'Profilo fotovoltaico'!B8520*LCOH!$C$20</f>
        <v>0</v>
      </c>
      <c r="B8518">
        <f>'Profilo eolico'!B8520*LCOH!$C$21</f>
        <v>314</v>
      </c>
      <c r="C8518">
        <f>$P$35*'Profilo fotovoltaico'!B8520</f>
        <v>0</v>
      </c>
      <c r="D8518">
        <f>$Q$37*'Profilo eolico'!B8520</f>
        <v>1832.0753568768971</v>
      </c>
      <c r="E8518">
        <f>$P$39*'Profilo fotovoltaico'!B8520+'Approvvigionamento energia'!$Q$39*'Profilo eolico'!B8520</f>
        <v>1374.0565176576727</v>
      </c>
      <c r="F8518">
        <f>$P$41*'Profilo fotovoltaico'!B8520+'Approvvigionamento energia'!$Q$41*'Profilo eolico'!B8520</f>
        <v>916.03767843844855</v>
      </c>
      <c r="G8518">
        <f>$P$43*'Profilo fotovoltaico'!B8520+'Approvvigionamento energia'!$Q$43*'Profilo eolico'!B8520</f>
        <v>458.01883921922428</v>
      </c>
      <c r="H8518">
        <f t="shared" si="266"/>
        <v>1138.4335154826958</v>
      </c>
      <c r="I8518">
        <f>IF(LCOH!$C$28=Menu!$A$1,'Approvvigionamento energia'!C8518,0)+IF(LCOH!$C$28=Menu!$A$2,'Approvvigionamento energia'!D8518,0)+IF(LCOH!$C$28=Menu!$A$3,'Approvvigionamento energia'!E8518,0)+IF(LCOH!$C$28=Menu!$A$4,'Approvvigionamento energia'!F8518,0)+IF(LCOH!$C$28=Menu!$A$5,'Approvvigionamento energia'!G8518,0)+IF(LCOH!$C$28=Menu!$A$6,'Approvvigionamento energia'!H8518,0)</f>
        <v>916.03767843844855</v>
      </c>
      <c r="J8518">
        <f>'Approvvigionamento energia'!A8518+'Approvvigionamento energia'!B8518+'Approvvigionamento energia'!I8518</f>
        <v>1230.0376784384484</v>
      </c>
      <c r="K8518">
        <f>IF(MIN(LCOH!$C$18,J8518)&gt;=$P$48*LCOH!$C$18, MIN(LCOH!$C$18,J8518),0)</f>
        <v>1230.0376784384484</v>
      </c>
      <c r="L8518">
        <f t="shared" si="267"/>
        <v>0</v>
      </c>
      <c r="M8518">
        <f>K8518/LCOH!$C$18</f>
        <v>0.82002511895896557</v>
      </c>
      <c r="N8518">
        <f>K8518/LCOH!$C$34</f>
        <v>23.700147946790914</v>
      </c>
    </row>
    <row r="8519" spans="1:14" x14ac:dyDescent="0.35">
      <c r="A8519">
        <f>'Profilo fotovoltaico'!B8521*LCOH!$C$20</f>
        <v>0</v>
      </c>
      <c r="B8519">
        <f>'Profilo eolico'!B8521*LCOH!$C$21</f>
        <v>308.40000000000003</v>
      </c>
      <c r="C8519">
        <f>$P$35*'Profilo fotovoltaico'!B8521</f>
        <v>0</v>
      </c>
      <c r="D8519">
        <f>$Q$37*'Profilo eolico'!B8521</f>
        <v>1799.4014014676275</v>
      </c>
      <c r="E8519">
        <f>$P$39*'Profilo fotovoltaico'!B8521+'Approvvigionamento energia'!$Q$39*'Profilo eolico'!B8521</f>
        <v>1349.5510511007205</v>
      </c>
      <c r="F8519">
        <f>$P$41*'Profilo fotovoltaico'!B8521+'Approvvigionamento energia'!$Q$41*'Profilo eolico'!B8521</f>
        <v>899.70070073381373</v>
      </c>
      <c r="G8519">
        <f>$P$43*'Profilo fotovoltaico'!B8521+'Approvvigionamento energia'!$Q$43*'Profilo eolico'!B8521</f>
        <v>449.85035036690687</v>
      </c>
      <c r="H8519">
        <f t="shared" si="266"/>
        <v>1138.4335154826958</v>
      </c>
      <c r="I8519">
        <f>IF(LCOH!$C$28=Menu!$A$1,'Approvvigionamento energia'!C8519,0)+IF(LCOH!$C$28=Menu!$A$2,'Approvvigionamento energia'!D8519,0)+IF(LCOH!$C$28=Menu!$A$3,'Approvvigionamento energia'!E8519,0)+IF(LCOH!$C$28=Menu!$A$4,'Approvvigionamento energia'!F8519,0)+IF(LCOH!$C$28=Menu!$A$5,'Approvvigionamento energia'!G8519,0)+IF(LCOH!$C$28=Menu!$A$6,'Approvvigionamento energia'!H8519,0)</f>
        <v>899.70070073381373</v>
      </c>
      <c r="J8519">
        <f>'Approvvigionamento energia'!A8519+'Approvvigionamento energia'!B8519+'Approvvigionamento energia'!I8519</f>
        <v>1208.1007007338137</v>
      </c>
      <c r="K8519">
        <f>IF(MIN(LCOH!$C$18,J8519)&gt;=$P$48*LCOH!$C$18, MIN(LCOH!$C$18,J8519),0)</f>
        <v>1208.1007007338137</v>
      </c>
      <c r="L8519">
        <f t="shared" si="267"/>
        <v>0</v>
      </c>
      <c r="M8519">
        <f>K8519/LCOH!$C$18</f>
        <v>0.80540046715587577</v>
      </c>
      <c r="N8519">
        <f>K8519/LCOH!$C$34</f>
        <v>23.277470149013752</v>
      </c>
    </row>
    <row r="8520" spans="1:14" x14ac:dyDescent="0.35">
      <c r="A8520">
        <f>'Profilo fotovoltaico'!B8522*LCOH!$C$20</f>
        <v>0</v>
      </c>
      <c r="B8520">
        <f>'Profilo eolico'!B8522*LCOH!$C$21</f>
        <v>291.60000000000002</v>
      </c>
      <c r="C8520">
        <f>$P$35*'Profilo fotovoltaico'!B8522</f>
        <v>0</v>
      </c>
      <c r="D8520">
        <f>$Q$37*'Profilo eolico'!B8522</f>
        <v>1701.3795352398192</v>
      </c>
      <c r="E8520">
        <f>$P$39*'Profilo fotovoltaico'!B8522+'Approvvigionamento energia'!$Q$39*'Profilo eolico'!B8522</f>
        <v>1276.0346514298644</v>
      </c>
      <c r="F8520">
        <f>$P$41*'Profilo fotovoltaico'!B8522+'Approvvigionamento energia'!$Q$41*'Profilo eolico'!B8522</f>
        <v>850.68976761990962</v>
      </c>
      <c r="G8520">
        <f>$P$43*'Profilo fotovoltaico'!B8522+'Approvvigionamento energia'!$Q$43*'Profilo eolico'!B8522</f>
        <v>425.34488380995481</v>
      </c>
      <c r="H8520">
        <f t="shared" si="266"/>
        <v>1138.4335154826958</v>
      </c>
      <c r="I8520">
        <f>IF(LCOH!$C$28=Menu!$A$1,'Approvvigionamento energia'!C8520,0)+IF(LCOH!$C$28=Menu!$A$2,'Approvvigionamento energia'!D8520,0)+IF(LCOH!$C$28=Menu!$A$3,'Approvvigionamento energia'!E8520,0)+IF(LCOH!$C$28=Menu!$A$4,'Approvvigionamento energia'!F8520,0)+IF(LCOH!$C$28=Menu!$A$5,'Approvvigionamento energia'!G8520,0)+IF(LCOH!$C$28=Menu!$A$6,'Approvvigionamento energia'!H8520,0)</f>
        <v>850.68976761990962</v>
      </c>
      <c r="J8520">
        <f>'Approvvigionamento energia'!A8520+'Approvvigionamento energia'!B8520+'Approvvigionamento energia'!I8520</f>
        <v>1142.2897676199095</v>
      </c>
      <c r="K8520">
        <f>IF(MIN(LCOH!$C$18,J8520)&gt;=$P$48*LCOH!$C$18, MIN(LCOH!$C$18,J8520),0)</f>
        <v>1142.2897676199095</v>
      </c>
      <c r="L8520">
        <f t="shared" si="267"/>
        <v>0</v>
      </c>
      <c r="M8520">
        <f>K8520/LCOH!$C$18</f>
        <v>0.76152651174660635</v>
      </c>
      <c r="N8520">
        <f>K8520/LCOH!$C$34</f>
        <v>22.009436755682266</v>
      </c>
    </row>
    <row r="8521" spans="1:14" x14ac:dyDescent="0.35">
      <c r="A8521">
        <f>'Profilo fotovoltaico'!B8523*LCOH!$C$20</f>
        <v>0</v>
      </c>
      <c r="B8521">
        <f>'Profilo eolico'!B8523*LCOH!$C$21</f>
        <v>269.60000000000002</v>
      </c>
      <c r="C8521">
        <f>$P$35*'Profilo fotovoltaico'!B8523</f>
        <v>0</v>
      </c>
      <c r="D8521">
        <f>$Q$37*'Profilo eolico'!B8523</f>
        <v>1573.017567560546</v>
      </c>
      <c r="E8521">
        <f>$P$39*'Profilo fotovoltaico'!B8523+'Approvvigionamento energia'!$Q$39*'Profilo eolico'!B8523</f>
        <v>1179.7631756704095</v>
      </c>
      <c r="F8521">
        <f>$P$41*'Profilo fotovoltaico'!B8523+'Approvvigionamento energia'!$Q$41*'Profilo eolico'!B8523</f>
        <v>786.50878378027301</v>
      </c>
      <c r="G8521">
        <f>$P$43*'Profilo fotovoltaico'!B8523+'Approvvigionamento energia'!$Q$43*'Profilo eolico'!B8523</f>
        <v>393.2543918901365</v>
      </c>
      <c r="H8521">
        <f t="shared" si="266"/>
        <v>1138.4335154826958</v>
      </c>
      <c r="I8521">
        <f>IF(LCOH!$C$28=Menu!$A$1,'Approvvigionamento energia'!C8521,0)+IF(LCOH!$C$28=Menu!$A$2,'Approvvigionamento energia'!D8521,0)+IF(LCOH!$C$28=Menu!$A$3,'Approvvigionamento energia'!E8521,0)+IF(LCOH!$C$28=Menu!$A$4,'Approvvigionamento energia'!F8521,0)+IF(LCOH!$C$28=Menu!$A$5,'Approvvigionamento energia'!G8521,0)+IF(LCOH!$C$28=Menu!$A$6,'Approvvigionamento energia'!H8521,0)</f>
        <v>786.50878378027301</v>
      </c>
      <c r="J8521">
        <f>'Approvvigionamento energia'!A8521+'Approvvigionamento energia'!B8521+'Approvvigionamento energia'!I8521</f>
        <v>1056.1087837802729</v>
      </c>
      <c r="K8521">
        <f>IF(MIN(LCOH!$C$18,J8521)&gt;=$P$48*LCOH!$C$18, MIN(LCOH!$C$18,J8521),0)</f>
        <v>1056.1087837802729</v>
      </c>
      <c r="L8521">
        <f t="shared" si="267"/>
        <v>0</v>
      </c>
      <c r="M8521">
        <f>K8521/LCOH!$C$18</f>
        <v>0.70407252252018193</v>
      </c>
      <c r="N8521">
        <f>K8521/LCOH!$C$34</f>
        <v>20.348916835843408</v>
      </c>
    </row>
    <row r="8522" spans="1:14" x14ac:dyDescent="0.35">
      <c r="A8522">
        <f>'Profilo fotovoltaico'!B8524*LCOH!$C$20</f>
        <v>0</v>
      </c>
      <c r="B8522">
        <f>'Profilo eolico'!B8524*LCOH!$C$21</f>
        <v>260.29999999999995</v>
      </c>
      <c r="C8522">
        <f>$P$35*'Profilo fotovoltaico'!B8524</f>
        <v>0</v>
      </c>
      <c r="D8522">
        <f>$Q$37*'Profilo eolico'!B8524</f>
        <v>1518.7554630415805</v>
      </c>
      <c r="E8522">
        <f>$P$39*'Profilo fotovoltaico'!B8524+'Approvvigionamento energia'!$Q$39*'Profilo eolico'!B8524</f>
        <v>1139.0665972811853</v>
      </c>
      <c r="F8522">
        <f>$P$41*'Profilo fotovoltaico'!B8524+'Approvvigionamento energia'!$Q$41*'Profilo eolico'!B8524</f>
        <v>759.37773152079023</v>
      </c>
      <c r="G8522">
        <f>$P$43*'Profilo fotovoltaico'!B8524+'Approvvigionamento energia'!$Q$43*'Profilo eolico'!B8524</f>
        <v>379.68886576039512</v>
      </c>
      <c r="H8522">
        <f t="shared" si="266"/>
        <v>1138.4335154826958</v>
      </c>
      <c r="I8522">
        <f>IF(LCOH!$C$28=Menu!$A$1,'Approvvigionamento energia'!C8522,0)+IF(LCOH!$C$28=Menu!$A$2,'Approvvigionamento energia'!D8522,0)+IF(LCOH!$C$28=Menu!$A$3,'Approvvigionamento energia'!E8522,0)+IF(LCOH!$C$28=Menu!$A$4,'Approvvigionamento energia'!F8522,0)+IF(LCOH!$C$28=Menu!$A$5,'Approvvigionamento energia'!G8522,0)+IF(LCOH!$C$28=Menu!$A$6,'Approvvigionamento energia'!H8522,0)</f>
        <v>759.37773152079023</v>
      </c>
      <c r="J8522">
        <f>'Approvvigionamento energia'!A8522+'Approvvigionamento energia'!B8522+'Approvvigionamento energia'!I8522</f>
        <v>1019.6777315207902</v>
      </c>
      <c r="K8522">
        <f>IF(MIN(LCOH!$C$18,J8522)&gt;=$P$48*LCOH!$C$18, MIN(LCOH!$C$18,J8522),0)</f>
        <v>1019.6777315207902</v>
      </c>
      <c r="L8522">
        <f t="shared" si="267"/>
        <v>0</v>
      </c>
      <c r="M8522">
        <f>K8522/LCOH!$C$18</f>
        <v>0.67978515434719344</v>
      </c>
      <c r="N8522">
        <f>K8522/LCOH!$C$34</f>
        <v>19.646969778820619</v>
      </c>
    </row>
    <row r="8523" spans="1:14" x14ac:dyDescent="0.35">
      <c r="A8523">
        <f>'Profilo fotovoltaico'!B8525*LCOH!$C$20</f>
        <v>0</v>
      </c>
      <c r="B8523">
        <f>'Profilo eolico'!B8525*LCOH!$C$21</f>
        <v>246.79999999999998</v>
      </c>
      <c r="C8523">
        <f>$P$35*'Profilo fotovoltaico'!B8525</f>
        <v>0</v>
      </c>
      <c r="D8523">
        <f>$Q$37*'Profilo eolico'!B8525</f>
        <v>1439.987891965663</v>
      </c>
      <c r="E8523">
        <f>$P$39*'Profilo fotovoltaico'!B8525+'Approvvigionamento energia'!$Q$39*'Profilo eolico'!B8525</f>
        <v>1079.9909189742473</v>
      </c>
      <c r="F8523">
        <f>$P$41*'Profilo fotovoltaico'!B8525+'Approvvigionamento energia'!$Q$41*'Profilo eolico'!B8525</f>
        <v>719.99394598283152</v>
      </c>
      <c r="G8523">
        <f>$P$43*'Profilo fotovoltaico'!B8525+'Approvvigionamento energia'!$Q$43*'Profilo eolico'!B8525</f>
        <v>359.99697299141576</v>
      </c>
      <c r="H8523">
        <f t="shared" si="266"/>
        <v>1138.4335154826958</v>
      </c>
      <c r="I8523">
        <f>IF(LCOH!$C$28=Menu!$A$1,'Approvvigionamento energia'!C8523,0)+IF(LCOH!$C$28=Menu!$A$2,'Approvvigionamento energia'!D8523,0)+IF(LCOH!$C$28=Menu!$A$3,'Approvvigionamento energia'!E8523,0)+IF(LCOH!$C$28=Menu!$A$4,'Approvvigionamento energia'!F8523,0)+IF(LCOH!$C$28=Menu!$A$5,'Approvvigionamento energia'!G8523,0)+IF(LCOH!$C$28=Menu!$A$6,'Approvvigionamento energia'!H8523,0)</f>
        <v>719.99394598283152</v>
      </c>
      <c r="J8523">
        <f>'Approvvigionamento energia'!A8523+'Approvvigionamento energia'!B8523+'Approvvigionamento energia'!I8523</f>
        <v>966.79394598283147</v>
      </c>
      <c r="K8523">
        <f>IF(MIN(LCOH!$C$18,J8523)&gt;=$P$48*LCOH!$C$18, MIN(LCOH!$C$18,J8523),0)</f>
        <v>966.79394598283147</v>
      </c>
      <c r="L8523">
        <f t="shared" si="267"/>
        <v>0</v>
      </c>
      <c r="M8523">
        <f>K8523/LCOH!$C$18</f>
        <v>0.64452929732188768</v>
      </c>
      <c r="N8523">
        <f>K8523/LCOH!$C$34</f>
        <v>18.628014373464961</v>
      </c>
    </row>
    <row r="8524" spans="1:14" x14ac:dyDescent="0.35">
      <c r="A8524">
        <f>'Profilo fotovoltaico'!B8526*LCOH!$C$20</f>
        <v>0</v>
      </c>
      <c r="B8524">
        <f>'Profilo eolico'!B8526*LCOH!$C$21</f>
        <v>236.3</v>
      </c>
      <c r="C8524">
        <f>$P$35*'Profilo fotovoltaico'!B8526</f>
        <v>0</v>
      </c>
      <c r="D8524">
        <f>$Q$37*'Profilo eolico'!B8526</f>
        <v>1378.7242255732829</v>
      </c>
      <c r="E8524">
        <f>$P$39*'Profilo fotovoltaico'!B8526+'Approvvigionamento energia'!$Q$39*'Profilo eolico'!B8526</f>
        <v>1034.043169179962</v>
      </c>
      <c r="F8524">
        <f>$P$41*'Profilo fotovoltaico'!B8526+'Approvvigionamento energia'!$Q$41*'Profilo eolico'!B8526</f>
        <v>689.36211278664143</v>
      </c>
      <c r="G8524">
        <f>$P$43*'Profilo fotovoltaico'!B8526+'Approvvigionamento energia'!$Q$43*'Profilo eolico'!B8526</f>
        <v>344.68105639332072</v>
      </c>
      <c r="H8524">
        <f t="shared" si="266"/>
        <v>1138.4335154826958</v>
      </c>
      <c r="I8524">
        <f>IF(LCOH!$C$28=Menu!$A$1,'Approvvigionamento energia'!C8524,0)+IF(LCOH!$C$28=Menu!$A$2,'Approvvigionamento energia'!D8524,0)+IF(LCOH!$C$28=Menu!$A$3,'Approvvigionamento energia'!E8524,0)+IF(LCOH!$C$28=Menu!$A$4,'Approvvigionamento energia'!F8524,0)+IF(LCOH!$C$28=Menu!$A$5,'Approvvigionamento energia'!G8524,0)+IF(LCOH!$C$28=Menu!$A$6,'Approvvigionamento energia'!H8524,0)</f>
        <v>689.36211278664143</v>
      </c>
      <c r="J8524">
        <f>'Approvvigionamento energia'!A8524+'Approvvigionamento energia'!B8524+'Approvvigionamento energia'!I8524</f>
        <v>925.6621127866415</v>
      </c>
      <c r="K8524">
        <f>IF(MIN(LCOH!$C$18,J8524)&gt;=$P$48*LCOH!$C$18, MIN(LCOH!$C$18,J8524),0)</f>
        <v>925.6621127866415</v>
      </c>
      <c r="L8524">
        <f t="shared" si="267"/>
        <v>0</v>
      </c>
      <c r="M8524">
        <f>K8524/LCOH!$C$18</f>
        <v>0.61710807519109434</v>
      </c>
      <c r="N8524">
        <f>K8524/LCOH!$C$34</f>
        <v>17.835493502632783</v>
      </c>
    </row>
    <row r="8525" spans="1:14" x14ac:dyDescent="0.35">
      <c r="A8525">
        <f>'Profilo fotovoltaico'!B8527*LCOH!$C$20</f>
        <v>0</v>
      </c>
      <c r="B8525">
        <f>'Profilo eolico'!B8527*LCOH!$C$21</f>
        <v>220.1</v>
      </c>
      <c r="C8525">
        <f>$P$35*'Profilo fotovoltaico'!B8527</f>
        <v>0</v>
      </c>
      <c r="D8525">
        <f>$Q$37*'Profilo eolico'!B8527</f>
        <v>1284.2031402821815</v>
      </c>
      <c r="E8525">
        <f>$P$39*'Profilo fotovoltaico'!B8527+'Approvvigionamento energia'!$Q$39*'Profilo eolico'!B8527</f>
        <v>963.15235521163618</v>
      </c>
      <c r="F8525">
        <f>$P$41*'Profilo fotovoltaico'!B8527+'Approvvigionamento energia'!$Q$41*'Profilo eolico'!B8527</f>
        <v>642.10157014109075</v>
      </c>
      <c r="G8525">
        <f>$P$43*'Profilo fotovoltaico'!B8527+'Approvvigionamento energia'!$Q$43*'Profilo eolico'!B8527</f>
        <v>321.05078507054537</v>
      </c>
      <c r="H8525">
        <f t="shared" si="266"/>
        <v>1138.4335154826958</v>
      </c>
      <c r="I8525">
        <f>IF(LCOH!$C$28=Menu!$A$1,'Approvvigionamento energia'!C8525,0)+IF(LCOH!$C$28=Menu!$A$2,'Approvvigionamento energia'!D8525,0)+IF(LCOH!$C$28=Menu!$A$3,'Approvvigionamento energia'!E8525,0)+IF(LCOH!$C$28=Menu!$A$4,'Approvvigionamento energia'!F8525,0)+IF(LCOH!$C$28=Menu!$A$5,'Approvvigionamento energia'!G8525,0)+IF(LCOH!$C$28=Menu!$A$6,'Approvvigionamento energia'!H8525,0)</f>
        <v>642.10157014109075</v>
      </c>
      <c r="J8525">
        <f>'Approvvigionamento energia'!A8525+'Approvvigionamento energia'!B8525+'Approvvigionamento energia'!I8525</f>
        <v>862.20157014109077</v>
      </c>
      <c r="K8525">
        <f>IF(MIN(LCOH!$C$18,J8525)&gt;=$P$48*LCOH!$C$18, MIN(LCOH!$C$18,J8525),0)</f>
        <v>862.20157014109077</v>
      </c>
      <c r="L8525">
        <f t="shared" si="267"/>
        <v>0</v>
      </c>
      <c r="M8525">
        <f>K8525/LCOH!$C$18</f>
        <v>0.57480104676072719</v>
      </c>
      <c r="N8525">
        <f>K8525/LCOH!$C$34</f>
        <v>16.61274701620599</v>
      </c>
    </row>
    <row r="8526" spans="1:14" x14ac:dyDescent="0.35">
      <c r="A8526">
        <f>'Profilo fotovoltaico'!B8528*LCOH!$C$20</f>
        <v>0</v>
      </c>
      <c r="B8526">
        <f>'Profilo eolico'!B8528*LCOH!$C$21</f>
        <v>211.10000000000002</v>
      </c>
      <c r="C8526">
        <f>$P$35*'Profilo fotovoltaico'!B8528</f>
        <v>0</v>
      </c>
      <c r="D8526">
        <f>$Q$37*'Profilo eolico'!B8528</f>
        <v>1231.6914262315699</v>
      </c>
      <c r="E8526">
        <f>$P$39*'Profilo fotovoltaico'!B8528+'Approvvigionamento energia'!$Q$39*'Profilo eolico'!B8528</f>
        <v>923.76856967367746</v>
      </c>
      <c r="F8526">
        <f>$P$41*'Profilo fotovoltaico'!B8528+'Approvvigionamento energia'!$Q$41*'Profilo eolico'!B8528</f>
        <v>615.84571311578497</v>
      </c>
      <c r="G8526">
        <f>$P$43*'Profilo fotovoltaico'!B8528+'Approvvigionamento energia'!$Q$43*'Profilo eolico'!B8528</f>
        <v>307.92285655789249</v>
      </c>
      <c r="H8526">
        <f t="shared" si="266"/>
        <v>1138.4335154826958</v>
      </c>
      <c r="I8526">
        <f>IF(LCOH!$C$28=Menu!$A$1,'Approvvigionamento energia'!C8526,0)+IF(LCOH!$C$28=Menu!$A$2,'Approvvigionamento energia'!D8526,0)+IF(LCOH!$C$28=Menu!$A$3,'Approvvigionamento energia'!E8526,0)+IF(LCOH!$C$28=Menu!$A$4,'Approvvigionamento energia'!F8526,0)+IF(LCOH!$C$28=Menu!$A$5,'Approvvigionamento energia'!G8526,0)+IF(LCOH!$C$28=Menu!$A$6,'Approvvigionamento energia'!H8526,0)</f>
        <v>615.84571311578497</v>
      </c>
      <c r="J8526">
        <f>'Approvvigionamento energia'!A8526+'Approvvigionamento energia'!B8526+'Approvvigionamento energia'!I8526</f>
        <v>826.945713115785</v>
      </c>
      <c r="K8526">
        <f>IF(MIN(LCOH!$C$18,J8526)&gt;=$P$48*LCOH!$C$18, MIN(LCOH!$C$18,J8526),0)</f>
        <v>826.945713115785</v>
      </c>
      <c r="L8526">
        <f t="shared" si="267"/>
        <v>0</v>
      </c>
      <c r="M8526">
        <f>K8526/LCOH!$C$18</f>
        <v>0.55129714207719005</v>
      </c>
      <c r="N8526">
        <f>K8526/LCOH!$C$34</f>
        <v>15.933443412635549</v>
      </c>
    </row>
    <row r="8527" spans="1:14" x14ac:dyDescent="0.35">
      <c r="A8527">
        <f>'Profilo fotovoltaico'!B8529*LCOH!$C$20</f>
        <v>0</v>
      </c>
      <c r="B8527">
        <f>'Profilo eolico'!B8529*LCOH!$C$21</f>
        <v>214.2</v>
      </c>
      <c r="C8527">
        <f>$P$35*'Profilo fotovoltaico'!B8529</f>
        <v>0</v>
      </c>
      <c r="D8527">
        <f>$Q$37*'Profilo eolico'!B8529</f>
        <v>1249.7787944045585</v>
      </c>
      <c r="E8527">
        <f>$P$39*'Profilo fotovoltaico'!B8529+'Approvvigionamento energia'!$Q$39*'Profilo eolico'!B8529</f>
        <v>937.33409580341879</v>
      </c>
      <c r="F8527">
        <f>$P$41*'Profilo fotovoltaico'!B8529+'Approvvigionamento energia'!$Q$41*'Profilo eolico'!B8529</f>
        <v>624.88939720227927</v>
      </c>
      <c r="G8527">
        <f>$P$43*'Profilo fotovoltaico'!B8529+'Approvvigionamento energia'!$Q$43*'Profilo eolico'!B8529</f>
        <v>312.44469860113963</v>
      </c>
      <c r="H8527">
        <f t="shared" si="266"/>
        <v>1138.4335154826958</v>
      </c>
      <c r="I8527">
        <f>IF(LCOH!$C$28=Menu!$A$1,'Approvvigionamento energia'!C8527,0)+IF(LCOH!$C$28=Menu!$A$2,'Approvvigionamento energia'!D8527,0)+IF(LCOH!$C$28=Menu!$A$3,'Approvvigionamento energia'!E8527,0)+IF(LCOH!$C$28=Menu!$A$4,'Approvvigionamento energia'!F8527,0)+IF(LCOH!$C$28=Menu!$A$5,'Approvvigionamento energia'!G8527,0)+IF(LCOH!$C$28=Menu!$A$6,'Approvvigionamento energia'!H8527,0)</f>
        <v>624.88939720227927</v>
      </c>
      <c r="J8527">
        <f>'Approvvigionamento energia'!A8527+'Approvvigionamento energia'!B8527+'Approvvigionamento energia'!I8527</f>
        <v>839.08939720227932</v>
      </c>
      <c r="K8527">
        <f>IF(MIN(LCOH!$C$18,J8527)&gt;=$P$48*LCOH!$C$18, MIN(LCOH!$C$18,J8527),0)</f>
        <v>839.08939720227932</v>
      </c>
      <c r="L8527">
        <f t="shared" si="267"/>
        <v>0</v>
      </c>
      <c r="M8527">
        <f>K8527/LCOH!$C$18</f>
        <v>0.55939293146818625</v>
      </c>
      <c r="N8527">
        <f>K8527/LCOH!$C$34</f>
        <v>16.167425764976482</v>
      </c>
    </row>
    <row r="8528" spans="1:14" x14ac:dyDescent="0.35">
      <c r="A8528">
        <f>'Profilo fotovoltaico'!B8530*LCOH!$C$20</f>
        <v>2</v>
      </c>
      <c r="B8528">
        <f>'Profilo eolico'!B8530*LCOH!$C$21</f>
        <v>211.60000000000002</v>
      </c>
      <c r="C8528">
        <f>$P$35*'Profilo fotovoltaico'!B8530</f>
        <v>14.70922437524413</v>
      </c>
      <c r="D8528">
        <f>$Q$37*'Profilo eolico'!B8530</f>
        <v>1234.6087436788262</v>
      </c>
      <c r="E8528">
        <f>$P$39*'Profilo fotovoltaico'!B8530+'Approvvigionamento energia'!$Q$39*'Profilo eolico'!B8530</f>
        <v>929.63386385293063</v>
      </c>
      <c r="F8528">
        <f>$P$41*'Profilo fotovoltaico'!B8530+'Approvvigionamento energia'!$Q$41*'Profilo eolico'!B8530</f>
        <v>624.6589840270351</v>
      </c>
      <c r="G8528">
        <f>$P$43*'Profilo fotovoltaico'!B8530+'Approvvigionamento energia'!$Q$43*'Profilo eolico'!B8530</f>
        <v>319.68410420113963</v>
      </c>
      <c r="H8528">
        <f t="shared" si="266"/>
        <v>1138.4335154826958</v>
      </c>
      <c r="I8528">
        <f>IF(LCOH!$C$28=Menu!$A$1,'Approvvigionamento energia'!C8528,0)+IF(LCOH!$C$28=Menu!$A$2,'Approvvigionamento energia'!D8528,0)+IF(LCOH!$C$28=Menu!$A$3,'Approvvigionamento energia'!E8528,0)+IF(LCOH!$C$28=Menu!$A$4,'Approvvigionamento energia'!F8528,0)+IF(LCOH!$C$28=Menu!$A$5,'Approvvigionamento energia'!G8528,0)+IF(LCOH!$C$28=Menu!$A$6,'Approvvigionamento energia'!H8528,0)</f>
        <v>624.6589840270351</v>
      </c>
      <c r="J8528">
        <f>'Approvvigionamento energia'!A8528+'Approvvigionamento energia'!B8528+'Approvvigionamento energia'!I8528</f>
        <v>838.25898402703513</v>
      </c>
      <c r="K8528">
        <f>IF(MIN(LCOH!$C$18,J8528)&gt;=$P$48*LCOH!$C$18, MIN(LCOH!$C$18,J8528),0)</f>
        <v>838.25898402703513</v>
      </c>
      <c r="L8528">
        <f t="shared" si="267"/>
        <v>0</v>
      </c>
      <c r="M8528">
        <f>K8528/LCOH!$C$18</f>
        <v>0.55883932268469005</v>
      </c>
      <c r="N8528">
        <f>K8528/LCOH!$C$34</f>
        <v>16.151425511118212</v>
      </c>
    </row>
    <row r="8529" spans="1:14" x14ac:dyDescent="0.35">
      <c r="A8529">
        <f>'Profilo fotovoltaico'!B8531*LCOH!$C$20</f>
        <v>50</v>
      </c>
      <c r="B8529">
        <f>'Profilo eolico'!B8531*LCOH!$C$21</f>
        <v>199.8</v>
      </c>
      <c r="C8529">
        <f>$P$35*'Profilo fotovoltaico'!B8531</f>
        <v>367.73060938110325</v>
      </c>
      <c r="D8529">
        <f>$Q$37*'Profilo eolico'!B8531</f>
        <v>1165.7600519235798</v>
      </c>
      <c r="E8529">
        <f>$P$39*'Profilo fotovoltaico'!B8531+'Approvvigionamento energia'!$Q$39*'Profilo eolico'!B8531</f>
        <v>966.25269128796049</v>
      </c>
      <c r="F8529">
        <f>$P$41*'Profilo fotovoltaico'!B8531+'Approvvigionamento energia'!$Q$41*'Profilo eolico'!B8531</f>
        <v>766.74533065234152</v>
      </c>
      <c r="G8529">
        <f>$P$43*'Profilo fotovoltaico'!B8531+'Approvvigionamento energia'!$Q$43*'Profilo eolico'!B8531</f>
        <v>567.23797001672233</v>
      </c>
      <c r="H8529">
        <f t="shared" si="266"/>
        <v>1138.4335154826958</v>
      </c>
      <c r="I8529">
        <f>IF(LCOH!$C$28=Menu!$A$1,'Approvvigionamento energia'!C8529,0)+IF(LCOH!$C$28=Menu!$A$2,'Approvvigionamento energia'!D8529,0)+IF(LCOH!$C$28=Menu!$A$3,'Approvvigionamento energia'!E8529,0)+IF(LCOH!$C$28=Menu!$A$4,'Approvvigionamento energia'!F8529,0)+IF(LCOH!$C$28=Menu!$A$5,'Approvvigionamento energia'!G8529,0)+IF(LCOH!$C$28=Menu!$A$6,'Approvvigionamento energia'!H8529,0)</f>
        <v>766.74533065234152</v>
      </c>
      <c r="J8529">
        <f>'Approvvigionamento energia'!A8529+'Approvvigionamento energia'!B8529+'Approvvigionamento energia'!I8529</f>
        <v>1016.5453306523416</v>
      </c>
      <c r="K8529">
        <f>IF(MIN(LCOH!$C$18,J8529)&gt;=$P$48*LCOH!$C$18, MIN(LCOH!$C$18,J8529),0)</f>
        <v>1016.5453306523416</v>
      </c>
      <c r="L8529">
        <f t="shared" si="267"/>
        <v>0</v>
      </c>
      <c r="M8529">
        <f>K8529/LCOH!$C$18</f>
        <v>0.67769688710156106</v>
      </c>
      <c r="N8529">
        <f>K8529/LCOH!$C$34</f>
        <v>19.586615234149164</v>
      </c>
    </row>
    <row r="8530" spans="1:14" x14ac:dyDescent="0.35">
      <c r="A8530">
        <f>'Profilo fotovoltaico'!B8532*LCOH!$C$20</f>
        <v>152</v>
      </c>
      <c r="B8530">
        <f>'Profilo eolico'!B8532*LCOH!$C$21</f>
        <v>185.20000000000002</v>
      </c>
      <c r="C8530">
        <f>$P$35*'Profilo fotovoltaico'!B8532</f>
        <v>1117.9010525185538</v>
      </c>
      <c r="D8530">
        <f>$Q$37*'Profilo eolico'!B8532</f>
        <v>1080.5743824636986</v>
      </c>
      <c r="E8530">
        <f>$P$39*'Profilo fotovoltaico'!B8532+'Approvvigionamento energia'!$Q$39*'Profilo eolico'!B8532</f>
        <v>1089.9060499774123</v>
      </c>
      <c r="F8530">
        <f>$P$41*'Profilo fotovoltaico'!B8532+'Approvvigionamento energia'!$Q$41*'Profilo eolico'!B8532</f>
        <v>1099.2377174911262</v>
      </c>
      <c r="G8530">
        <f>$P$43*'Profilo fotovoltaico'!B8532+'Approvvigionamento energia'!$Q$43*'Profilo eolico'!B8532</f>
        <v>1108.5693850048401</v>
      </c>
      <c r="H8530">
        <f t="shared" si="266"/>
        <v>1138.4335154826958</v>
      </c>
      <c r="I8530">
        <f>IF(LCOH!$C$28=Menu!$A$1,'Approvvigionamento energia'!C8530,0)+IF(LCOH!$C$28=Menu!$A$2,'Approvvigionamento energia'!D8530,0)+IF(LCOH!$C$28=Menu!$A$3,'Approvvigionamento energia'!E8530,0)+IF(LCOH!$C$28=Menu!$A$4,'Approvvigionamento energia'!F8530,0)+IF(LCOH!$C$28=Menu!$A$5,'Approvvigionamento energia'!G8530,0)+IF(LCOH!$C$28=Menu!$A$6,'Approvvigionamento energia'!H8530,0)</f>
        <v>1099.2377174911262</v>
      </c>
      <c r="J8530">
        <f>'Approvvigionamento energia'!A8530+'Approvvigionamento energia'!B8530+'Approvvigionamento energia'!I8530</f>
        <v>1436.4377174911263</v>
      </c>
      <c r="K8530">
        <f>IF(MIN(LCOH!$C$18,J8530)&gt;=$P$48*LCOH!$C$18, MIN(LCOH!$C$18,J8530),0)</f>
        <v>1436.4377174911263</v>
      </c>
      <c r="L8530">
        <f t="shared" si="267"/>
        <v>0</v>
      </c>
      <c r="M8530">
        <f>K8530/LCOH!$C$18</f>
        <v>0.95762514499408413</v>
      </c>
      <c r="N8530">
        <f>K8530/LCOH!$C$34</f>
        <v>27.677027311967752</v>
      </c>
    </row>
    <row r="8531" spans="1:14" x14ac:dyDescent="0.35">
      <c r="A8531">
        <f>'Profilo fotovoltaico'!B8533*LCOH!$C$20</f>
        <v>251</v>
      </c>
      <c r="B8531">
        <f>'Profilo eolico'!B8533*LCOH!$C$21</f>
        <v>196.6</v>
      </c>
      <c r="C8531">
        <f>$P$35*'Profilo fotovoltaico'!B8533</f>
        <v>1846.0076590931383</v>
      </c>
      <c r="D8531">
        <f>$Q$37*'Profilo eolico'!B8533</f>
        <v>1147.0892202611399</v>
      </c>
      <c r="E8531">
        <f>$P$39*'Profilo fotovoltaico'!B8533+'Approvvigionamento energia'!$Q$39*'Profilo eolico'!B8533</f>
        <v>1321.8188299691394</v>
      </c>
      <c r="F8531">
        <f>$P$41*'Profilo fotovoltaico'!B8533+'Approvvigionamento energia'!$Q$41*'Profilo eolico'!B8533</f>
        <v>1496.548439677139</v>
      </c>
      <c r="G8531">
        <f>$P$43*'Profilo fotovoltaico'!B8533+'Approvvigionamento energia'!$Q$43*'Profilo eolico'!B8533</f>
        <v>1671.2780493851387</v>
      </c>
      <c r="H8531">
        <f t="shared" si="266"/>
        <v>1138.4335154826958</v>
      </c>
      <c r="I8531">
        <f>IF(LCOH!$C$28=Menu!$A$1,'Approvvigionamento energia'!C8531,0)+IF(LCOH!$C$28=Menu!$A$2,'Approvvigionamento energia'!D8531,0)+IF(LCOH!$C$28=Menu!$A$3,'Approvvigionamento energia'!E8531,0)+IF(LCOH!$C$28=Menu!$A$4,'Approvvigionamento energia'!F8531,0)+IF(LCOH!$C$28=Menu!$A$5,'Approvvigionamento energia'!G8531,0)+IF(LCOH!$C$28=Menu!$A$6,'Approvvigionamento energia'!H8531,0)</f>
        <v>1496.548439677139</v>
      </c>
      <c r="J8531">
        <f>'Approvvigionamento energia'!A8531+'Approvvigionamento energia'!B8531+'Approvvigionamento energia'!I8531</f>
        <v>1944.1484396771389</v>
      </c>
      <c r="K8531">
        <f>IF(MIN(LCOH!$C$18,J8531)&gt;=$P$48*LCOH!$C$18, MIN(LCOH!$C$18,J8531),0)</f>
        <v>1500</v>
      </c>
      <c r="L8531">
        <f t="shared" si="267"/>
        <v>444.14843967713887</v>
      </c>
      <c r="M8531">
        <f>K8531/LCOH!$C$18</f>
        <v>1</v>
      </c>
      <c r="N8531">
        <f>K8531/LCOH!$C$34</f>
        <v>28.901734104046245</v>
      </c>
    </row>
    <row r="8532" spans="1:14" x14ac:dyDescent="0.35">
      <c r="A8532">
        <f>'Profilo fotovoltaico'!B8534*LCOH!$C$20</f>
        <v>325</v>
      </c>
      <c r="B8532">
        <f>'Profilo eolico'!B8534*LCOH!$C$21</f>
        <v>212</v>
      </c>
      <c r="C8532">
        <f>$P$35*'Profilo fotovoltaico'!B8534</f>
        <v>2390.248960977171</v>
      </c>
      <c r="D8532">
        <f>$Q$37*'Profilo eolico'!B8534</f>
        <v>1236.942597636631</v>
      </c>
      <c r="E8532">
        <f>$P$39*'Profilo fotovoltaico'!B8534+'Approvvigionamento energia'!$Q$39*'Profilo eolico'!B8534</f>
        <v>1525.269188471766</v>
      </c>
      <c r="F8532">
        <f>$P$41*'Profilo fotovoltaico'!B8534+'Approvvigionamento energia'!$Q$41*'Profilo eolico'!B8534</f>
        <v>1813.595779306901</v>
      </c>
      <c r="G8532">
        <f>$P$43*'Profilo fotovoltaico'!B8534+'Approvvigionamento energia'!$Q$43*'Profilo eolico'!B8534</f>
        <v>2101.922370142036</v>
      </c>
      <c r="H8532">
        <f t="shared" si="266"/>
        <v>1138.4335154826958</v>
      </c>
      <c r="I8532">
        <f>IF(LCOH!$C$28=Menu!$A$1,'Approvvigionamento energia'!C8532,0)+IF(LCOH!$C$28=Menu!$A$2,'Approvvigionamento energia'!D8532,0)+IF(LCOH!$C$28=Menu!$A$3,'Approvvigionamento energia'!E8532,0)+IF(LCOH!$C$28=Menu!$A$4,'Approvvigionamento energia'!F8532,0)+IF(LCOH!$C$28=Menu!$A$5,'Approvvigionamento energia'!G8532,0)+IF(LCOH!$C$28=Menu!$A$6,'Approvvigionamento energia'!H8532,0)</f>
        <v>1813.595779306901</v>
      </c>
      <c r="J8532">
        <f>'Approvvigionamento energia'!A8532+'Approvvigionamento energia'!B8532+'Approvvigionamento energia'!I8532</f>
        <v>2350.595779306901</v>
      </c>
      <c r="K8532">
        <f>IF(MIN(LCOH!$C$18,J8532)&gt;=$P$48*LCOH!$C$18, MIN(LCOH!$C$18,J8532),0)</f>
        <v>1500</v>
      </c>
      <c r="L8532">
        <f t="shared" si="267"/>
        <v>850.59577930690102</v>
      </c>
      <c r="M8532">
        <f>K8532/LCOH!$C$18</f>
        <v>1</v>
      </c>
      <c r="N8532">
        <f>K8532/LCOH!$C$34</f>
        <v>28.901734104046245</v>
      </c>
    </row>
    <row r="8533" spans="1:14" x14ac:dyDescent="0.35">
      <c r="A8533">
        <f>'Profilo fotovoltaico'!B8535*LCOH!$C$20</f>
        <v>350</v>
      </c>
      <c r="B8533">
        <f>'Profilo eolico'!B8535*LCOH!$C$21</f>
        <v>227.39999999999998</v>
      </c>
      <c r="C8533">
        <f>$P$35*'Profilo fotovoltaico'!B8535</f>
        <v>2574.1142656677225</v>
      </c>
      <c r="D8533">
        <f>$Q$37*'Profilo eolico'!B8535</f>
        <v>1326.7959750121222</v>
      </c>
      <c r="E8533">
        <f>$P$39*'Profilo fotovoltaico'!B8535+'Approvvigionamento energia'!$Q$39*'Profilo eolico'!B8535</f>
        <v>1638.6255476760223</v>
      </c>
      <c r="F8533">
        <f>$P$41*'Profilo fotovoltaico'!B8535+'Approvvigionamento energia'!$Q$41*'Profilo eolico'!B8535</f>
        <v>1950.4551203399224</v>
      </c>
      <c r="G8533">
        <f>$P$43*'Profilo fotovoltaico'!B8535+'Approvvigionamento energia'!$Q$43*'Profilo eolico'!B8535</f>
        <v>2262.2846930038227</v>
      </c>
      <c r="H8533">
        <f t="shared" si="266"/>
        <v>1138.4335154826958</v>
      </c>
      <c r="I8533">
        <f>IF(LCOH!$C$28=Menu!$A$1,'Approvvigionamento energia'!C8533,0)+IF(LCOH!$C$28=Menu!$A$2,'Approvvigionamento energia'!D8533,0)+IF(LCOH!$C$28=Menu!$A$3,'Approvvigionamento energia'!E8533,0)+IF(LCOH!$C$28=Menu!$A$4,'Approvvigionamento energia'!F8533,0)+IF(LCOH!$C$28=Menu!$A$5,'Approvvigionamento energia'!G8533,0)+IF(LCOH!$C$28=Menu!$A$6,'Approvvigionamento energia'!H8533,0)</f>
        <v>1950.4551203399224</v>
      </c>
      <c r="J8533">
        <f>'Approvvigionamento energia'!A8533+'Approvvigionamento energia'!B8533+'Approvvigionamento energia'!I8533</f>
        <v>2527.8551203399225</v>
      </c>
      <c r="K8533">
        <f>IF(MIN(LCOH!$C$18,J8533)&gt;=$P$48*LCOH!$C$18, MIN(LCOH!$C$18,J8533),0)</f>
        <v>1500</v>
      </c>
      <c r="L8533">
        <f t="shared" si="267"/>
        <v>1027.8551203399225</v>
      </c>
      <c r="M8533">
        <f>K8533/LCOH!$C$18</f>
        <v>1</v>
      </c>
      <c r="N8533">
        <f>K8533/LCOH!$C$34</f>
        <v>28.901734104046245</v>
      </c>
    </row>
    <row r="8534" spans="1:14" x14ac:dyDescent="0.35">
      <c r="A8534">
        <f>'Profilo fotovoltaico'!B8536*LCOH!$C$20</f>
        <v>329</v>
      </c>
      <c r="B8534">
        <f>'Profilo eolico'!B8536*LCOH!$C$21</f>
        <v>235</v>
      </c>
      <c r="C8534">
        <f>$P$35*'Profilo fotovoltaico'!B8536</f>
        <v>2419.6674097276596</v>
      </c>
      <c r="D8534">
        <f>$Q$37*'Profilo eolico'!B8536</f>
        <v>1371.1392002104164</v>
      </c>
      <c r="E8534">
        <f>$P$39*'Profilo fotovoltaico'!B8536+'Approvvigionamento energia'!$Q$39*'Profilo eolico'!B8536</f>
        <v>1633.2712525897273</v>
      </c>
      <c r="F8534">
        <f>$P$41*'Profilo fotovoltaico'!B8536+'Approvvigionamento energia'!$Q$41*'Profilo eolico'!B8536</f>
        <v>1895.4033049690379</v>
      </c>
      <c r="G8534">
        <f>$P$43*'Profilo fotovoltaico'!B8536+'Approvvigionamento energia'!$Q$43*'Profilo eolico'!B8536</f>
        <v>2157.535357348349</v>
      </c>
      <c r="H8534">
        <f t="shared" si="266"/>
        <v>1138.4335154826958</v>
      </c>
      <c r="I8534">
        <f>IF(LCOH!$C$28=Menu!$A$1,'Approvvigionamento energia'!C8534,0)+IF(LCOH!$C$28=Menu!$A$2,'Approvvigionamento energia'!D8534,0)+IF(LCOH!$C$28=Menu!$A$3,'Approvvigionamento energia'!E8534,0)+IF(LCOH!$C$28=Menu!$A$4,'Approvvigionamento energia'!F8534,0)+IF(LCOH!$C$28=Menu!$A$5,'Approvvigionamento energia'!G8534,0)+IF(LCOH!$C$28=Menu!$A$6,'Approvvigionamento energia'!H8534,0)</f>
        <v>1895.4033049690379</v>
      </c>
      <c r="J8534">
        <f>'Approvvigionamento energia'!A8534+'Approvvigionamento energia'!B8534+'Approvvigionamento energia'!I8534</f>
        <v>2459.4033049690379</v>
      </c>
      <c r="K8534">
        <f>IF(MIN(LCOH!$C$18,J8534)&gt;=$P$48*LCOH!$C$18, MIN(LCOH!$C$18,J8534),0)</f>
        <v>1500</v>
      </c>
      <c r="L8534">
        <f t="shared" si="267"/>
        <v>959.40330496903789</v>
      </c>
      <c r="M8534">
        <f>K8534/LCOH!$C$18</f>
        <v>1</v>
      </c>
      <c r="N8534">
        <f>K8534/LCOH!$C$34</f>
        <v>28.901734104046245</v>
      </c>
    </row>
    <row r="8535" spans="1:14" x14ac:dyDescent="0.35">
      <c r="A8535">
        <f>'Profilo fotovoltaico'!B8537*LCOH!$C$20</f>
        <v>254</v>
      </c>
      <c r="B8535">
        <f>'Profilo eolico'!B8537*LCOH!$C$21</f>
        <v>227.20000000000002</v>
      </c>
      <c r="C8535">
        <f>$P$35*'Profilo fotovoltaico'!B8537</f>
        <v>1868.0714956560046</v>
      </c>
      <c r="D8535">
        <f>$Q$37*'Profilo eolico'!B8537</f>
        <v>1325.6290480332198</v>
      </c>
      <c r="E8535">
        <f>$P$39*'Profilo fotovoltaico'!B8537+'Approvvigionamento energia'!$Q$39*'Profilo eolico'!B8537</f>
        <v>1461.239659938916</v>
      </c>
      <c r="F8535">
        <f>$P$41*'Profilo fotovoltaico'!B8537+'Approvvigionamento energia'!$Q$41*'Profilo eolico'!B8537</f>
        <v>1596.8502718446121</v>
      </c>
      <c r="G8535">
        <f>$P$43*'Profilo fotovoltaico'!B8537+'Approvvigionamento energia'!$Q$43*'Profilo eolico'!B8537</f>
        <v>1732.4608837503085</v>
      </c>
      <c r="H8535">
        <f t="shared" si="266"/>
        <v>1138.4335154826958</v>
      </c>
      <c r="I8535">
        <f>IF(LCOH!$C$28=Menu!$A$1,'Approvvigionamento energia'!C8535,0)+IF(LCOH!$C$28=Menu!$A$2,'Approvvigionamento energia'!D8535,0)+IF(LCOH!$C$28=Menu!$A$3,'Approvvigionamento energia'!E8535,0)+IF(LCOH!$C$28=Menu!$A$4,'Approvvigionamento energia'!F8535,0)+IF(LCOH!$C$28=Menu!$A$5,'Approvvigionamento energia'!G8535,0)+IF(LCOH!$C$28=Menu!$A$6,'Approvvigionamento energia'!H8535,0)</f>
        <v>1596.8502718446121</v>
      </c>
      <c r="J8535">
        <f>'Approvvigionamento energia'!A8535+'Approvvigionamento energia'!B8535+'Approvvigionamento energia'!I8535</f>
        <v>2078.0502718446123</v>
      </c>
      <c r="K8535">
        <f>IF(MIN(LCOH!$C$18,J8535)&gt;=$P$48*LCOH!$C$18, MIN(LCOH!$C$18,J8535),0)</f>
        <v>1500</v>
      </c>
      <c r="L8535">
        <f t="shared" si="267"/>
        <v>578.05027184461233</v>
      </c>
      <c r="M8535">
        <f>K8535/LCOH!$C$18</f>
        <v>1</v>
      </c>
      <c r="N8535">
        <f>K8535/LCOH!$C$34</f>
        <v>28.901734104046245</v>
      </c>
    </row>
    <row r="8536" spans="1:14" x14ac:dyDescent="0.35">
      <c r="A8536">
        <f>'Profilo fotovoltaico'!B8538*LCOH!$C$20</f>
        <v>133</v>
      </c>
      <c r="B8536">
        <f>'Profilo eolico'!B8538*LCOH!$C$21</f>
        <v>207.9</v>
      </c>
      <c r="C8536">
        <f>$P$35*'Profilo fotovoltaico'!B8538</f>
        <v>978.16342095373466</v>
      </c>
      <c r="D8536">
        <f>$Q$37*'Profilo eolico'!B8538</f>
        <v>1213.0205945691303</v>
      </c>
      <c r="E8536">
        <f>$P$39*'Profilo fotovoltaico'!B8538+'Approvvigionamento energia'!$Q$39*'Profilo eolico'!B8538</f>
        <v>1154.3063011652812</v>
      </c>
      <c r="F8536">
        <f>$P$41*'Profilo fotovoltaico'!B8538+'Approvvigionamento energia'!$Q$41*'Profilo eolico'!B8538</f>
        <v>1095.5920077614323</v>
      </c>
      <c r="G8536">
        <f>$P$43*'Profilo fotovoltaico'!B8538+'Approvvigionamento energia'!$Q$43*'Profilo eolico'!B8538</f>
        <v>1036.8777143575837</v>
      </c>
      <c r="H8536">
        <f t="shared" si="266"/>
        <v>1138.4335154826958</v>
      </c>
      <c r="I8536">
        <f>IF(LCOH!$C$28=Menu!$A$1,'Approvvigionamento energia'!C8536,0)+IF(LCOH!$C$28=Menu!$A$2,'Approvvigionamento energia'!D8536,0)+IF(LCOH!$C$28=Menu!$A$3,'Approvvigionamento energia'!E8536,0)+IF(LCOH!$C$28=Menu!$A$4,'Approvvigionamento energia'!F8536,0)+IF(LCOH!$C$28=Menu!$A$5,'Approvvigionamento energia'!G8536,0)+IF(LCOH!$C$28=Menu!$A$6,'Approvvigionamento energia'!H8536,0)</f>
        <v>1095.5920077614323</v>
      </c>
      <c r="J8536">
        <f>'Approvvigionamento energia'!A8536+'Approvvigionamento energia'!B8536+'Approvvigionamento energia'!I8536</f>
        <v>1436.4920077614324</v>
      </c>
      <c r="K8536">
        <f>IF(MIN(LCOH!$C$18,J8536)&gt;=$P$48*LCOH!$C$18, MIN(LCOH!$C$18,J8536),0)</f>
        <v>1436.4920077614324</v>
      </c>
      <c r="L8536">
        <f t="shared" si="267"/>
        <v>0</v>
      </c>
      <c r="M8536">
        <f>K8536/LCOH!$C$18</f>
        <v>0.95766133850762158</v>
      </c>
      <c r="N8536">
        <f>K8536/LCOH!$C$34</f>
        <v>27.678073367272301</v>
      </c>
    </row>
    <row r="8537" spans="1:14" x14ac:dyDescent="0.35">
      <c r="A8537">
        <f>'Profilo fotovoltaico'!B8539*LCOH!$C$20</f>
        <v>11</v>
      </c>
      <c r="B8537">
        <f>'Profilo eolico'!B8539*LCOH!$C$21</f>
        <v>205.2</v>
      </c>
      <c r="C8537">
        <f>$P$35*'Profilo fotovoltaico'!B8539</f>
        <v>80.900734063842705</v>
      </c>
      <c r="D8537">
        <f>$Q$37*'Profilo eolico'!B8539</f>
        <v>1197.2670803539468</v>
      </c>
      <c r="E8537">
        <f>$P$39*'Profilo fotovoltaico'!B8539+'Approvvigionamento energia'!$Q$39*'Profilo eolico'!B8539</f>
        <v>918.17549378142064</v>
      </c>
      <c r="F8537">
        <f>$P$41*'Profilo fotovoltaico'!B8539+'Approvvigionamento energia'!$Q$41*'Profilo eolico'!B8539</f>
        <v>639.08390720889474</v>
      </c>
      <c r="G8537">
        <f>$P$43*'Profilo fotovoltaico'!B8539+'Approvvigionamento energia'!$Q$43*'Profilo eolico'!B8539</f>
        <v>359.99232063636873</v>
      </c>
      <c r="H8537">
        <f t="shared" si="266"/>
        <v>1138.4335154826958</v>
      </c>
      <c r="I8537">
        <f>IF(LCOH!$C$28=Menu!$A$1,'Approvvigionamento energia'!C8537,0)+IF(LCOH!$C$28=Menu!$A$2,'Approvvigionamento energia'!D8537,0)+IF(LCOH!$C$28=Menu!$A$3,'Approvvigionamento energia'!E8537,0)+IF(LCOH!$C$28=Menu!$A$4,'Approvvigionamento energia'!F8537,0)+IF(LCOH!$C$28=Menu!$A$5,'Approvvigionamento energia'!G8537,0)+IF(LCOH!$C$28=Menu!$A$6,'Approvvigionamento energia'!H8537,0)</f>
        <v>639.08390720889474</v>
      </c>
      <c r="J8537">
        <f>'Approvvigionamento energia'!A8537+'Approvvigionamento energia'!B8537+'Approvvigionamento energia'!I8537</f>
        <v>855.28390720889479</v>
      </c>
      <c r="K8537">
        <f>IF(MIN(LCOH!$C$18,J8537)&gt;=$P$48*LCOH!$C$18, MIN(LCOH!$C$18,J8537),0)</f>
        <v>855.28390720889479</v>
      </c>
      <c r="L8537">
        <f t="shared" si="267"/>
        <v>0</v>
      </c>
      <c r="M8537">
        <f>K8537/LCOH!$C$18</f>
        <v>0.57018927147259657</v>
      </c>
      <c r="N8537">
        <f>K8537/LCOH!$C$34</f>
        <v>16.479458713080824</v>
      </c>
    </row>
    <row r="8538" spans="1:14" x14ac:dyDescent="0.35">
      <c r="A8538">
        <f>'Profilo fotovoltaico'!B8540*LCOH!$C$20</f>
        <v>0</v>
      </c>
      <c r="B8538">
        <f>'Profilo eolico'!B8540*LCOH!$C$21</f>
        <v>203.1</v>
      </c>
      <c r="C8538">
        <f>$P$35*'Profilo fotovoltaico'!B8540</f>
        <v>0</v>
      </c>
      <c r="D8538">
        <f>$Q$37*'Profilo eolico'!B8540</f>
        <v>1185.0143470754706</v>
      </c>
      <c r="E8538">
        <f>$P$39*'Profilo fotovoltaico'!B8540+'Approvvigionamento energia'!$Q$39*'Profilo eolico'!B8540</f>
        <v>888.76076030660295</v>
      </c>
      <c r="F8538">
        <f>$P$41*'Profilo fotovoltaico'!B8540+'Approvvigionamento energia'!$Q$41*'Profilo eolico'!B8540</f>
        <v>592.5071735377353</v>
      </c>
      <c r="G8538">
        <f>$P$43*'Profilo fotovoltaico'!B8540+'Approvvigionamento energia'!$Q$43*'Profilo eolico'!B8540</f>
        <v>296.25358676886765</v>
      </c>
      <c r="H8538">
        <f t="shared" si="266"/>
        <v>1138.4335154826958</v>
      </c>
      <c r="I8538">
        <f>IF(LCOH!$C$28=Menu!$A$1,'Approvvigionamento energia'!C8538,0)+IF(LCOH!$C$28=Menu!$A$2,'Approvvigionamento energia'!D8538,0)+IF(LCOH!$C$28=Menu!$A$3,'Approvvigionamento energia'!E8538,0)+IF(LCOH!$C$28=Menu!$A$4,'Approvvigionamento energia'!F8538,0)+IF(LCOH!$C$28=Menu!$A$5,'Approvvigionamento energia'!G8538,0)+IF(LCOH!$C$28=Menu!$A$6,'Approvvigionamento energia'!H8538,0)</f>
        <v>592.5071735377353</v>
      </c>
      <c r="J8538">
        <f>'Approvvigionamento energia'!A8538+'Approvvigionamento energia'!B8538+'Approvvigionamento energia'!I8538</f>
        <v>795.60717353773532</v>
      </c>
      <c r="K8538">
        <f>IF(MIN(LCOH!$C$18,J8538)&gt;=$P$48*LCOH!$C$18, MIN(LCOH!$C$18,J8538),0)</f>
        <v>795.60717353773532</v>
      </c>
      <c r="L8538">
        <f t="shared" si="267"/>
        <v>0</v>
      </c>
      <c r="M8538">
        <f>K8538/LCOH!$C$18</f>
        <v>0.5304047823584902</v>
      </c>
      <c r="N8538">
        <f>K8538/LCOH!$C$34</f>
        <v>15.329617987239603</v>
      </c>
    </row>
    <row r="8539" spans="1:14" x14ac:dyDescent="0.35">
      <c r="A8539">
        <f>'Profilo fotovoltaico'!B8541*LCOH!$C$20</f>
        <v>0</v>
      </c>
      <c r="B8539">
        <f>'Profilo eolico'!B8541*LCOH!$C$21</f>
        <v>197.8</v>
      </c>
      <c r="C8539">
        <f>$P$35*'Profilo fotovoltaico'!B8541</f>
        <v>0</v>
      </c>
      <c r="D8539">
        <f>$Q$37*'Profilo eolico'!B8541</f>
        <v>1154.090782134555</v>
      </c>
      <c r="E8539">
        <f>$P$39*'Profilo fotovoltaico'!B8541+'Approvvigionamento energia'!$Q$39*'Profilo eolico'!B8541</f>
        <v>865.5680866009161</v>
      </c>
      <c r="F8539">
        <f>$P$41*'Profilo fotovoltaico'!B8541+'Approvvigionamento energia'!$Q$41*'Profilo eolico'!B8541</f>
        <v>577.04539106727748</v>
      </c>
      <c r="G8539">
        <f>$P$43*'Profilo fotovoltaico'!B8541+'Approvvigionamento energia'!$Q$43*'Profilo eolico'!B8541</f>
        <v>288.52269553363874</v>
      </c>
      <c r="H8539">
        <f t="shared" si="266"/>
        <v>1138.4335154826958</v>
      </c>
      <c r="I8539">
        <f>IF(LCOH!$C$28=Menu!$A$1,'Approvvigionamento energia'!C8539,0)+IF(LCOH!$C$28=Menu!$A$2,'Approvvigionamento energia'!D8539,0)+IF(LCOH!$C$28=Menu!$A$3,'Approvvigionamento energia'!E8539,0)+IF(LCOH!$C$28=Menu!$A$4,'Approvvigionamento energia'!F8539,0)+IF(LCOH!$C$28=Menu!$A$5,'Approvvigionamento energia'!G8539,0)+IF(LCOH!$C$28=Menu!$A$6,'Approvvigionamento energia'!H8539,0)</f>
        <v>577.04539106727748</v>
      </c>
      <c r="J8539">
        <f>'Approvvigionamento energia'!A8539+'Approvvigionamento energia'!B8539+'Approvvigionamento energia'!I8539</f>
        <v>774.84539106727743</v>
      </c>
      <c r="K8539">
        <f>IF(MIN(LCOH!$C$18,J8539)&gt;=$P$48*LCOH!$C$18, MIN(LCOH!$C$18,J8539),0)</f>
        <v>774.84539106727743</v>
      </c>
      <c r="L8539">
        <f t="shared" si="267"/>
        <v>0</v>
      </c>
      <c r="M8539">
        <f>K8539/LCOH!$C$18</f>
        <v>0.51656359404485164</v>
      </c>
      <c r="N8539">
        <f>K8539/LCOH!$C$34</f>
        <v>14.929583642914787</v>
      </c>
    </row>
    <row r="8540" spans="1:14" x14ac:dyDescent="0.35">
      <c r="A8540">
        <f>'Profilo fotovoltaico'!B8542*LCOH!$C$20</f>
        <v>0</v>
      </c>
      <c r="B8540">
        <f>'Profilo eolico'!B8542*LCOH!$C$21</f>
        <v>192.6</v>
      </c>
      <c r="C8540">
        <f>$P$35*'Profilo fotovoltaico'!B8542</f>
        <v>0</v>
      </c>
      <c r="D8540">
        <f>$Q$37*'Profilo eolico'!B8542</f>
        <v>1123.7506806830902</v>
      </c>
      <c r="E8540">
        <f>$P$39*'Profilo fotovoltaico'!B8542+'Approvvigionamento energia'!$Q$39*'Profilo eolico'!B8542</f>
        <v>842.81301051231765</v>
      </c>
      <c r="F8540">
        <f>$P$41*'Profilo fotovoltaico'!B8542+'Approvvigionamento energia'!$Q$41*'Profilo eolico'!B8542</f>
        <v>561.8753403415451</v>
      </c>
      <c r="G8540">
        <f>$P$43*'Profilo fotovoltaico'!B8542+'Approvvigionamento energia'!$Q$43*'Profilo eolico'!B8542</f>
        <v>280.93767017077255</v>
      </c>
      <c r="H8540">
        <f t="shared" si="266"/>
        <v>1138.4335154826958</v>
      </c>
      <c r="I8540">
        <f>IF(LCOH!$C$28=Menu!$A$1,'Approvvigionamento energia'!C8540,0)+IF(LCOH!$C$28=Menu!$A$2,'Approvvigionamento energia'!D8540,0)+IF(LCOH!$C$28=Menu!$A$3,'Approvvigionamento energia'!E8540,0)+IF(LCOH!$C$28=Menu!$A$4,'Approvvigionamento energia'!F8540,0)+IF(LCOH!$C$28=Menu!$A$5,'Approvvigionamento energia'!G8540,0)+IF(LCOH!$C$28=Menu!$A$6,'Approvvigionamento energia'!H8540,0)</f>
        <v>561.8753403415451</v>
      </c>
      <c r="J8540">
        <f>'Approvvigionamento energia'!A8540+'Approvvigionamento energia'!B8540+'Approvvigionamento energia'!I8540</f>
        <v>754.47534034154512</v>
      </c>
      <c r="K8540">
        <f>IF(MIN(LCOH!$C$18,J8540)&gt;=$P$48*LCOH!$C$18, MIN(LCOH!$C$18,J8540),0)</f>
        <v>754.47534034154512</v>
      </c>
      <c r="L8540">
        <f t="shared" si="267"/>
        <v>0</v>
      </c>
      <c r="M8540">
        <f>K8540/LCOH!$C$18</f>
        <v>0.50298356022769675</v>
      </c>
      <c r="N8540">
        <f>K8540/LCOH!$C$34</f>
        <v>14.537097116407422</v>
      </c>
    </row>
    <row r="8541" spans="1:14" x14ac:dyDescent="0.35">
      <c r="A8541">
        <f>'Profilo fotovoltaico'!B8543*LCOH!$C$20</f>
        <v>0</v>
      </c>
      <c r="B8541">
        <f>'Profilo eolico'!B8543*LCOH!$C$21</f>
        <v>193.1</v>
      </c>
      <c r="C8541">
        <f>$P$35*'Profilo fotovoltaico'!B8543</f>
        <v>0</v>
      </c>
      <c r="D8541">
        <f>$Q$37*'Profilo eolico'!B8543</f>
        <v>1126.6679981303464</v>
      </c>
      <c r="E8541">
        <f>$P$39*'Profilo fotovoltaico'!B8543+'Approvvigionamento energia'!$Q$39*'Profilo eolico'!B8543</f>
        <v>845.0009985977598</v>
      </c>
      <c r="F8541">
        <f>$P$41*'Profilo fotovoltaico'!B8543+'Approvvigionamento energia'!$Q$41*'Profilo eolico'!B8543</f>
        <v>563.3339990651732</v>
      </c>
      <c r="G8541">
        <f>$P$43*'Profilo fotovoltaico'!B8543+'Approvvigionamento energia'!$Q$43*'Profilo eolico'!B8543</f>
        <v>281.6669995325866</v>
      </c>
      <c r="H8541">
        <f t="shared" si="266"/>
        <v>1138.4335154826958</v>
      </c>
      <c r="I8541">
        <f>IF(LCOH!$C$28=Menu!$A$1,'Approvvigionamento energia'!C8541,0)+IF(LCOH!$C$28=Menu!$A$2,'Approvvigionamento energia'!D8541,0)+IF(LCOH!$C$28=Menu!$A$3,'Approvvigionamento energia'!E8541,0)+IF(LCOH!$C$28=Menu!$A$4,'Approvvigionamento energia'!F8541,0)+IF(LCOH!$C$28=Menu!$A$5,'Approvvigionamento energia'!G8541,0)+IF(LCOH!$C$28=Menu!$A$6,'Approvvigionamento energia'!H8541,0)</f>
        <v>563.3339990651732</v>
      </c>
      <c r="J8541">
        <f>'Approvvigionamento energia'!A8541+'Approvvigionamento energia'!B8541+'Approvvigionamento energia'!I8541</f>
        <v>756.43399906517323</v>
      </c>
      <c r="K8541">
        <f>IF(MIN(LCOH!$C$18,J8541)&gt;=$P$48*LCOH!$C$18, MIN(LCOH!$C$18,J8541),0)</f>
        <v>756.43399906517323</v>
      </c>
      <c r="L8541">
        <f t="shared" si="267"/>
        <v>0</v>
      </c>
      <c r="M8541">
        <f>K8541/LCOH!$C$18</f>
        <v>0.50428933271011545</v>
      </c>
      <c r="N8541">
        <f>K8541/LCOH!$C$34</f>
        <v>14.574836205494668</v>
      </c>
    </row>
    <row r="8542" spans="1:14" x14ac:dyDescent="0.35">
      <c r="A8542">
        <f>'Profilo fotovoltaico'!B8544*LCOH!$C$20</f>
        <v>0</v>
      </c>
      <c r="B8542">
        <f>'Profilo eolico'!B8544*LCOH!$C$21</f>
        <v>186.4</v>
      </c>
      <c r="C8542">
        <f>$P$35*'Profilo fotovoltaico'!B8544</f>
        <v>0</v>
      </c>
      <c r="D8542">
        <f>$Q$37*'Profilo eolico'!B8544</f>
        <v>1087.5759443371135</v>
      </c>
      <c r="E8542">
        <f>$P$39*'Profilo fotovoltaico'!B8544+'Approvvigionamento energia'!$Q$39*'Profilo eolico'!B8544</f>
        <v>815.6819582528351</v>
      </c>
      <c r="F8542">
        <f>$P$41*'Profilo fotovoltaico'!B8544+'Approvvigionamento energia'!$Q$41*'Profilo eolico'!B8544</f>
        <v>543.78797216855673</v>
      </c>
      <c r="G8542">
        <f>$P$43*'Profilo fotovoltaico'!B8544+'Approvvigionamento energia'!$Q$43*'Profilo eolico'!B8544</f>
        <v>271.89398608427837</v>
      </c>
      <c r="H8542">
        <f t="shared" si="266"/>
        <v>1138.4335154826958</v>
      </c>
      <c r="I8542">
        <f>IF(LCOH!$C$28=Menu!$A$1,'Approvvigionamento energia'!C8542,0)+IF(LCOH!$C$28=Menu!$A$2,'Approvvigionamento energia'!D8542,0)+IF(LCOH!$C$28=Menu!$A$3,'Approvvigionamento energia'!E8542,0)+IF(LCOH!$C$28=Menu!$A$4,'Approvvigionamento energia'!F8542,0)+IF(LCOH!$C$28=Menu!$A$5,'Approvvigionamento energia'!G8542,0)+IF(LCOH!$C$28=Menu!$A$6,'Approvvigionamento energia'!H8542,0)</f>
        <v>543.78797216855673</v>
      </c>
      <c r="J8542">
        <f>'Approvvigionamento energia'!A8542+'Approvvigionamento energia'!B8542+'Approvvigionamento energia'!I8542</f>
        <v>730.18797216855671</v>
      </c>
      <c r="K8542">
        <f>IF(MIN(LCOH!$C$18,J8542)&gt;=$P$48*LCOH!$C$18, MIN(LCOH!$C$18,J8542),0)</f>
        <v>730.18797216855671</v>
      </c>
      <c r="L8542">
        <f t="shared" si="267"/>
        <v>0</v>
      </c>
      <c r="M8542">
        <f>K8542/LCOH!$C$18</f>
        <v>0.48679198144570446</v>
      </c>
      <c r="N8542">
        <f>K8542/LCOH!$C$34</f>
        <v>14.069132411725564</v>
      </c>
    </row>
    <row r="8543" spans="1:14" x14ac:dyDescent="0.35">
      <c r="A8543">
        <f>'Profilo fotovoltaico'!B8545*LCOH!$C$20</f>
        <v>0</v>
      </c>
      <c r="B8543">
        <f>'Profilo eolico'!B8545*LCOH!$C$21</f>
        <v>170.7</v>
      </c>
      <c r="C8543">
        <f>$P$35*'Profilo fotovoltaico'!B8545</f>
        <v>0</v>
      </c>
      <c r="D8543">
        <f>$Q$37*'Profilo eolico'!B8545</f>
        <v>995.97217649326853</v>
      </c>
      <c r="E8543">
        <f>$P$39*'Profilo fotovoltaico'!B8545+'Approvvigionamento energia'!$Q$39*'Profilo eolico'!B8545</f>
        <v>746.97913236995134</v>
      </c>
      <c r="F8543">
        <f>$P$41*'Profilo fotovoltaico'!B8545+'Approvvigionamento energia'!$Q$41*'Profilo eolico'!B8545</f>
        <v>497.98608824663427</v>
      </c>
      <c r="G8543">
        <f>$P$43*'Profilo fotovoltaico'!B8545+'Approvvigionamento energia'!$Q$43*'Profilo eolico'!B8545</f>
        <v>248.99304412331713</v>
      </c>
      <c r="H8543">
        <f t="shared" si="266"/>
        <v>1138.4335154826958</v>
      </c>
      <c r="I8543">
        <f>IF(LCOH!$C$28=Menu!$A$1,'Approvvigionamento energia'!C8543,0)+IF(LCOH!$C$28=Menu!$A$2,'Approvvigionamento energia'!D8543,0)+IF(LCOH!$C$28=Menu!$A$3,'Approvvigionamento energia'!E8543,0)+IF(LCOH!$C$28=Menu!$A$4,'Approvvigionamento energia'!F8543,0)+IF(LCOH!$C$28=Menu!$A$5,'Approvvigionamento energia'!G8543,0)+IF(LCOH!$C$28=Menu!$A$6,'Approvvigionamento energia'!H8543,0)</f>
        <v>497.98608824663427</v>
      </c>
      <c r="J8543">
        <f>'Approvvigionamento energia'!A8543+'Approvvigionamento energia'!B8543+'Approvvigionamento energia'!I8543</f>
        <v>668.6860882466342</v>
      </c>
      <c r="K8543">
        <f>IF(MIN(LCOH!$C$18,J8543)&gt;=$P$48*LCOH!$C$18, MIN(LCOH!$C$18,J8543),0)</f>
        <v>668.6860882466342</v>
      </c>
      <c r="L8543">
        <f t="shared" si="267"/>
        <v>0</v>
      </c>
      <c r="M8543">
        <f>K8543/LCOH!$C$18</f>
        <v>0.44579072549775611</v>
      </c>
      <c r="N8543">
        <f>K8543/LCOH!$C$34</f>
        <v>12.884125014386015</v>
      </c>
    </row>
    <row r="8544" spans="1:14" x14ac:dyDescent="0.35">
      <c r="A8544">
        <f>'Profilo fotovoltaico'!B8546*LCOH!$C$20</f>
        <v>0</v>
      </c>
      <c r="B8544">
        <f>'Profilo eolico'!B8546*LCOH!$C$21</f>
        <v>150.69999999999999</v>
      </c>
      <c r="C8544">
        <f>$P$35*'Profilo fotovoltaico'!B8546</f>
        <v>0</v>
      </c>
      <c r="D8544">
        <f>$Q$37*'Profilo eolico'!B8546</f>
        <v>879.27947860302038</v>
      </c>
      <c r="E8544">
        <f>$P$39*'Profilo fotovoltaico'!B8546+'Approvvigionamento energia'!$Q$39*'Profilo eolico'!B8546</f>
        <v>659.45960895226517</v>
      </c>
      <c r="F8544">
        <f>$P$41*'Profilo fotovoltaico'!B8546+'Approvvigionamento energia'!$Q$41*'Profilo eolico'!B8546</f>
        <v>439.63973930151019</v>
      </c>
      <c r="G8544">
        <f>$P$43*'Profilo fotovoltaico'!B8546+'Approvvigionamento energia'!$Q$43*'Profilo eolico'!B8546</f>
        <v>219.81986965075509</v>
      </c>
      <c r="H8544">
        <f t="shared" si="266"/>
        <v>1138.4335154826958</v>
      </c>
      <c r="I8544">
        <f>IF(LCOH!$C$28=Menu!$A$1,'Approvvigionamento energia'!C8544,0)+IF(LCOH!$C$28=Menu!$A$2,'Approvvigionamento energia'!D8544,0)+IF(LCOH!$C$28=Menu!$A$3,'Approvvigionamento energia'!E8544,0)+IF(LCOH!$C$28=Menu!$A$4,'Approvvigionamento energia'!F8544,0)+IF(LCOH!$C$28=Menu!$A$5,'Approvvigionamento energia'!G8544,0)+IF(LCOH!$C$28=Menu!$A$6,'Approvvigionamento energia'!H8544,0)</f>
        <v>439.63973930151019</v>
      </c>
      <c r="J8544">
        <f>'Approvvigionamento energia'!A8544+'Approvvigionamento energia'!B8544+'Approvvigionamento energia'!I8544</f>
        <v>590.33973930151024</v>
      </c>
      <c r="K8544">
        <f>IF(MIN(LCOH!$C$18,J8544)&gt;=$P$48*LCOH!$C$18, MIN(LCOH!$C$18,J8544),0)</f>
        <v>590.33973930151024</v>
      </c>
      <c r="L8544">
        <f t="shared" si="267"/>
        <v>0</v>
      </c>
      <c r="M8544">
        <f>K8544/LCOH!$C$18</f>
        <v>0.39355982620100682</v>
      </c>
      <c r="N8544">
        <f>K8544/LCOH!$C$34</f>
        <v>11.374561450896151</v>
      </c>
    </row>
    <row r="8545" spans="1:14" x14ac:dyDescent="0.35">
      <c r="A8545">
        <f>'Profilo fotovoltaico'!B8547*LCOH!$C$20</f>
        <v>0</v>
      </c>
      <c r="B8545">
        <f>'Profilo eolico'!B8547*LCOH!$C$21</f>
        <v>133.89999999999998</v>
      </c>
      <c r="C8545">
        <f>$P$35*'Profilo fotovoltaico'!B8547</f>
        <v>0</v>
      </c>
      <c r="D8545">
        <f>$Q$37*'Profilo eolico'!B8547</f>
        <v>781.25761237521181</v>
      </c>
      <c r="E8545">
        <f>$P$39*'Profilo fotovoltaico'!B8547+'Approvvigionamento energia'!$Q$39*'Profilo eolico'!B8547</f>
        <v>585.94320928140883</v>
      </c>
      <c r="F8545">
        <f>$P$41*'Profilo fotovoltaico'!B8547+'Approvvigionamento energia'!$Q$41*'Profilo eolico'!B8547</f>
        <v>390.6288061876059</v>
      </c>
      <c r="G8545">
        <f>$P$43*'Profilo fotovoltaico'!B8547+'Approvvigionamento energia'!$Q$43*'Profilo eolico'!B8547</f>
        <v>195.31440309380295</v>
      </c>
      <c r="H8545">
        <f t="shared" si="266"/>
        <v>1138.4335154826958</v>
      </c>
      <c r="I8545">
        <f>IF(LCOH!$C$28=Menu!$A$1,'Approvvigionamento energia'!C8545,0)+IF(LCOH!$C$28=Menu!$A$2,'Approvvigionamento energia'!D8545,0)+IF(LCOH!$C$28=Menu!$A$3,'Approvvigionamento energia'!E8545,0)+IF(LCOH!$C$28=Menu!$A$4,'Approvvigionamento energia'!F8545,0)+IF(LCOH!$C$28=Menu!$A$5,'Approvvigionamento energia'!G8545,0)+IF(LCOH!$C$28=Menu!$A$6,'Approvvigionamento energia'!H8545,0)</f>
        <v>390.6288061876059</v>
      </c>
      <c r="J8545">
        <f>'Approvvigionamento energia'!A8545+'Approvvigionamento energia'!B8545+'Approvvigionamento energia'!I8545</f>
        <v>524.52880618760582</v>
      </c>
      <c r="K8545">
        <f>IF(MIN(LCOH!$C$18,J8545)&gt;=$P$48*LCOH!$C$18, MIN(LCOH!$C$18,J8545),0)</f>
        <v>524.52880618760582</v>
      </c>
      <c r="L8545">
        <f t="shared" si="267"/>
        <v>0</v>
      </c>
      <c r="M8545">
        <f>K8545/LCOH!$C$18</f>
        <v>0.34968587079173724</v>
      </c>
      <c r="N8545">
        <f>K8545/LCOH!$C$34</f>
        <v>10.10652805756466</v>
      </c>
    </row>
    <row r="8546" spans="1:14" x14ac:dyDescent="0.35">
      <c r="A8546">
        <f>'Profilo fotovoltaico'!B8548*LCOH!$C$20</f>
        <v>0</v>
      </c>
      <c r="B8546">
        <f>'Profilo eolico'!B8548*LCOH!$C$21</f>
        <v>125.4</v>
      </c>
      <c r="C8546">
        <f>$P$35*'Profilo fotovoltaico'!B8548</f>
        <v>0</v>
      </c>
      <c r="D8546">
        <f>$Q$37*'Profilo eolico'!B8548</f>
        <v>731.66321577185636</v>
      </c>
      <c r="E8546">
        <f>$P$39*'Profilo fotovoltaico'!B8548+'Approvvigionamento energia'!$Q$39*'Profilo eolico'!B8548</f>
        <v>548.74741182889227</v>
      </c>
      <c r="F8546">
        <f>$P$41*'Profilo fotovoltaico'!B8548+'Approvvigionamento energia'!$Q$41*'Profilo eolico'!B8548</f>
        <v>365.83160788592818</v>
      </c>
      <c r="G8546">
        <f>$P$43*'Profilo fotovoltaico'!B8548+'Approvvigionamento energia'!$Q$43*'Profilo eolico'!B8548</f>
        <v>182.91580394296409</v>
      </c>
      <c r="H8546">
        <f t="shared" si="266"/>
        <v>1138.4335154826958</v>
      </c>
      <c r="I8546">
        <f>IF(LCOH!$C$28=Menu!$A$1,'Approvvigionamento energia'!C8546,0)+IF(LCOH!$C$28=Menu!$A$2,'Approvvigionamento energia'!D8546,0)+IF(LCOH!$C$28=Menu!$A$3,'Approvvigionamento energia'!E8546,0)+IF(LCOH!$C$28=Menu!$A$4,'Approvvigionamento energia'!F8546,0)+IF(LCOH!$C$28=Menu!$A$5,'Approvvigionamento energia'!G8546,0)+IF(LCOH!$C$28=Menu!$A$6,'Approvvigionamento energia'!H8546,0)</f>
        <v>365.83160788592818</v>
      </c>
      <c r="J8546">
        <f>'Approvvigionamento energia'!A8546+'Approvvigionamento energia'!B8546+'Approvvigionamento energia'!I8546</f>
        <v>491.23160788592816</v>
      </c>
      <c r="K8546">
        <f>IF(MIN(LCOH!$C$18,J8546)&gt;=$P$48*LCOH!$C$18, MIN(LCOH!$C$18,J8546),0)</f>
        <v>491.23160788592816</v>
      </c>
      <c r="L8546">
        <f t="shared" si="267"/>
        <v>0</v>
      </c>
      <c r="M8546">
        <f>K8546/LCOH!$C$18</f>
        <v>0.32748773859061875</v>
      </c>
      <c r="N8546">
        <f>K8546/LCOH!$C$34</f>
        <v>9.4649635430814669</v>
      </c>
    </row>
    <row r="8547" spans="1:14" x14ac:dyDescent="0.35">
      <c r="A8547">
        <f>'Profilo fotovoltaico'!B8549*LCOH!$C$20</f>
        <v>0</v>
      </c>
      <c r="B8547">
        <f>'Profilo eolico'!B8549*LCOH!$C$21</f>
        <v>117.9</v>
      </c>
      <c r="C8547">
        <f>$P$35*'Profilo fotovoltaico'!B8549</f>
        <v>0</v>
      </c>
      <c r="D8547">
        <f>$Q$37*'Profilo eolico'!B8549</f>
        <v>687.90345406301333</v>
      </c>
      <c r="E8547">
        <f>$P$39*'Profilo fotovoltaico'!B8549+'Approvvigionamento energia'!$Q$39*'Profilo eolico'!B8549</f>
        <v>515.92759054725991</v>
      </c>
      <c r="F8547">
        <f>$P$41*'Profilo fotovoltaico'!B8549+'Approvvigionamento energia'!$Q$41*'Profilo eolico'!B8549</f>
        <v>343.95172703150666</v>
      </c>
      <c r="G8547">
        <f>$P$43*'Profilo fotovoltaico'!B8549+'Approvvigionamento energia'!$Q$43*'Profilo eolico'!B8549</f>
        <v>171.97586351575333</v>
      </c>
      <c r="H8547">
        <f t="shared" si="266"/>
        <v>1138.4335154826958</v>
      </c>
      <c r="I8547">
        <f>IF(LCOH!$C$28=Menu!$A$1,'Approvvigionamento energia'!C8547,0)+IF(LCOH!$C$28=Menu!$A$2,'Approvvigionamento energia'!D8547,0)+IF(LCOH!$C$28=Menu!$A$3,'Approvvigionamento energia'!E8547,0)+IF(LCOH!$C$28=Menu!$A$4,'Approvvigionamento energia'!F8547,0)+IF(LCOH!$C$28=Menu!$A$5,'Approvvigionamento energia'!G8547,0)+IF(LCOH!$C$28=Menu!$A$6,'Approvvigionamento energia'!H8547,0)</f>
        <v>343.95172703150666</v>
      </c>
      <c r="J8547">
        <f>'Approvvigionamento energia'!A8547+'Approvvigionamento energia'!B8547+'Approvvigionamento energia'!I8547</f>
        <v>461.8517270315067</v>
      </c>
      <c r="K8547">
        <f>IF(MIN(LCOH!$C$18,J8547)&gt;=$P$48*LCOH!$C$18, MIN(LCOH!$C$18,J8547),0)</f>
        <v>461.8517270315067</v>
      </c>
      <c r="L8547">
        <f t="shared" si="267"/>
        <v>0</v>
      </c>
      <c r="M8547">
        <f>K8547/LCOH!$C$18</f>
        <v>0.30790115135433782</v>
      </c>
      <c r="N8547">
        <f>K8547/LCOH!$C$34</f>
        <v>8.8988772067727684</v>
      </c>
    </row>
    <row r="8548" spans="1:14" x14ac:dyDescent="0.35">
      <c r="A8548">
        <f>'Profilo fotovoltaico'!B8550*LCOH!$C$20</f>
        <v>0</v>
      </c>
      <c r="B8548">
        <f>'Profilo eolico'!B8550*LCOH!$C$21</f>
        <v>112.19999999999999</v>
      </c>
      <c r="C8548">
        <f>$P$35*'Profilo fotovoltaico'!B8550</f>
        <v>0</v>
      </c>
      <c r="D8548">
        <f>$Q$37*'Profilo eolico'!B8550</f>
        <v>654.64603516429247</v>
      </c>
      <c r="E8548">
        <f>$P$39*'Profilo fotovoltaico'!B8550+'Approvvigionamento energia'!$Q$39*'Profilo eolico'!B8550</f>
        <v>490.98452637321935</v>
      </c>
      <c r="F8548">
        <f>$P$41*'Profilo fotovoltaico'!B8550+'Approvvigionamento energia'!$Q$41*'Profilo eolico'!B8550</f>
        <v>327.32301758214624</v>
      </c>
      <c r="G8548">
        <f>$P$43*'Profilo fotovoltaico'!B8550+'Approvvigionamento energia'!$Q$43*'Profilo eolico'!B8550</f>
        <v>163.66150879107312</v>
      </c>
      <c r="H8548">
        <f t="shared" si="266"/>
        <v>1138.4335154826958</v>
      </c>
      <c r="I8548">
        <f>IF(LCOH!$C$28=Menu!$A$1,'Approvvigionamento energia'!C8548,0)+IF(LCOH!$C$28=Menu!$A$2,'Approvvigionamento energia'!D8548,0)+IF(LCOH!$C$28=Menu!$A$3,'Approvvigionamento energia'!E8548,0)+IF(LCOH!$C$28=Menu!$A$4,'Approvvigionamento energia'!F8548,0)+IF(LCOH!$C$28=Menu!$A$5,'Approvvigionamento energia'!G8548,0)+IF(LCOH!$C$28=Menu!$A$6,'Approvvigionamento energia'!H8548,0)</f>
        <v>327.32301758214624</v>
      </c>
      <c r="J8548">
        <f>'Approvvigionamento energia'!A8548+'Approvvigionamento energia'!B8548+'Approvvigionamento energia'!I8548</f>
        <v>439.52301758214622</v>
      </c>
      <c r="K8548">
        <f>IF(MIN(LCOH!$C$18,J8548)&gt;=$P$48*LCOH!$C$18, MIN(LCOH!$C$18,J8548),0)</f>
        <v>439.52301758214622</v>
      </c>
      <c r="L8548">
        <f t="shared" si="267"/>
        <v>0</v>
      </c>
      <c r="M8548">
        <f>K8548/LCOH!$C$18</f>
        <v>0.29301534505476418</v>
      </c>
      <c r="N8548">
        <f>K8548/LCOH!$C$34</f>
        <v>8.4686515911781548</v>
      </c>
    </row>
    <row r="8549" spans="1:14" x14ac:dyDescent="0.35">
      <c r="A8549">
        <f>'Profilo fotovoltaico'!B8551*LCOH!$C$20</f>
        <v>0</v>
      </c>
      <c r="B8549">
        <f>'Profilo eolico'!B8551*LCOH!$C$21</f>
        <v>113.19999999999999</v>
      </c>
      <c r="C8549">
        <f>$P$35*'Profilo fotovoltaico'!B8551</f>
        <v>0</v>
      </c>
      <c r="D8549">
        <f>$Q$37*'Profilo eolico'!B8551</f>
        <v>660.48067005880489</v>
      </c>
      <c r="E8549">
        <f>$P$39*'Profilo fotovoltaico'!B8551+'Approvvigionamento energia'!$Q$39*'Profilo eolico'!B8551</f>
        <v>495.36050254410367</v>
      </c>
      <c r="F8549">
        <f>$P$41*'Profilo fotovoltaico'!B8551+'Approvvigionamento energia'!$Q$41*'Profilo eolico'!B8551</f>
        <v>330.24033502940244</v>
      </c>
      <c r="G8549">
        <f>$P$43*'Profilo fotovoltaico'!B8551+'Approvvigionamento energia'!$Q$43*'Profilo eolico'!B8551</f>
        <v>165.12016751470122</v>
      </c>
      <c r="H8549">
        <f t="shared" si="266"/>
        <v>1138.4335154826958</v>
      </c>
      <c r="I8549">
        <f>IF(LCOH!$C$28=Menu!$A$1,'Approvvigionamento energia'!C8549,0)+IF(LCOH!$C$28=Menu!$A$2,'Approvvigionamento energia'!D8549,0)+IF(LCOH!$C$28=Menu!$A$3,'Approvvigionamento energia'!E8549,0)+IF(LCOH!$C$28=Menu!$A$4,'Approvvigionamento energia'!F8549,0)+IF(LCOH!$C$28=Menu!$A$5,'Approvvigionamento energia'!G8549,0)+IF(LCOH!$C$28=Menu!$A$6,'Approvvigionamento energia'!H8549,0)</f>
        <v>330.24033502940244</v>
      </c>
      <c r="J8549">
        <f>'Approvvigionamento energia'!A8549+'Approvvigionamento energia'!B8549+'Approvvigionamento energia'!I8549</f>
        <v>443.44033502940243</v>
      </c>
      <c r="K8549">
        <f>IF(MIN(LCOH!$C$18,J8549)&gt;=$P$48*LCOH!$C$18, MIN(LCOH!$C$18,J8549),0)</f>
        <v>443.44033502940243</v>
      </c>
      <c r="L8549">
        <f t="shared" si="267"/>
        <v>0</v>
      </c>
      <c r="M8549">
        <f>K8549/LCOH!$C$18</f>
        <v>0.29562689001960163</v>
      </c>
      <c r="N8549">
        <f>K8549/LCOH!$C$34</f>
        <v>8.544129769352649</v>
      </c>
    </row>
    <row r="8550" spans="1:14" x14ac:dyDescent="0.35">
      <c r="A8550">
        <f>'Profilo fotovoltaico'!B8552*LCOH!$C$20</f>
        <v>0</v>
      </c>
      <c r="B8550">
        <f>'Profilo eolico'!B8552*LCOH!$C$21</f>
        <v>115.3</v>
      </c>
      <c r="C8550">
        <f>$P$35*'Profilo fotovoltaico'!B8552</f>
        <v>0</v>
      </c>
      <c r="D8550">
        <f>$Q$37*'Profilo eolico'!B8552</f>
        <v>672.73340333728095</v>
      </c>
      <c r="E8550">
        <f>$P$39*'Profilo fotovoltaico'!B8552+'Approvvigionamento energia'!$Q$39*'Profilo eolico'!B8552</f>
        <v>504.55005250296068</v>
      </c>
      <c r="F8550">
        <f>$P$41*'Profilo fotovoltaico'!B8552+'Approvvigionamento energia'!$Q$41*'Profilo eolico'!B8552</f>
        <v>336.36670166864047</v>
      </c>
      <c r="G8550">
        <f>$P$43*'Profilo fotovoltaico'!B8552+'Approvvigionamento energia'!$Q$43*'Profilo eolico'!B8552</f>
        <v>168.18335083432024</v>
      </c>
      <c r="H8550">
        <f t="shared" si="266"/>
        <v>1138.4335154826958</v>
      </c>
      <c r="I8550">
        <f>IF(LCOH!$C$28=Menu!$A$1,'Approvvigionamento energia'!C8550,0)+IF(LCOH!$C$28=Menu!$A$2,'Approvvigionamento energia'!D8550,0)+IF(LCOH!$C$28=Menu!$A$3,'Approvvigionamento energia'!E8550,0)+IF(LCOH!$C$28=Menu!$A$4,'Approvvigionamento energia'!F8550,0)+IF(LCOH!$C$28=Menu!$A$5,'Approvvigionamento energia'!G8550,0)+IF(LCOH!$C$28=Menu!$A$6,'Approvvigionamento energia'!H8550,0)</f>
        <v>336.36670166864047</v>
      </c>
      <c r="J8550">
        <f>'Approvvigionamento energia'!A8550+'Approvvigionamento energia'!B8550+'Approvvigionamento energia'!I8550</f>
        <v>451.66670166864048</v>
      </c>
      <c r="K8550">
        <f>IF(MIN(LCOH!$C$18,J8550)&gt;=$P$48*LCOH!$C$18, MIN(LCOH!$C$18,J8550),0)</f>
        <v>451.66670166864048</v>
      </c>
      <c r="L8550">
        <f t="shared" si="267"/>
        <v>0</v>
      </c>
      <c r="M8550">
        <f>K8550/LCOH!$C$18</f>
        <v>0.30111113444576032</v>
      </c>
      <c r="N8550">
        <f>K8550/LCOH!$C$34</f>
        <v>8.7026339435190856</v>
      </c>
    </row>
    <row r="8551" spans="1:14" x14ac:dyDescent="0.35">
      <c r="A8551">
        <f>'Profilo fotovoltaico'!B8553*LCOH!$C$20</f>
        <v>0</v>
      </c>
      <c r="B8551">
        <f>'Profilo eolico'!B8553*LCOH!$C$21</f>
        <v>114</v>
      </c>
      <c r="C8551">
        <f>$P$35*'Profilo fotovoltaico'!B8553</f>
        <v>0</v>
      </c>
      <c r="D8551">
        <f>$Q$37*'Profilo eolico'!B8553</f>
        <v>665.14837797441487</v>
      </c>
      <c r="E8551">
        <f>$P$39*'Profilo fotovoltaico'!B8553+'Approvvigionamento energia'!$Q$39*'Profilo eolico'!B8553</f>
        <v>498.86128348081115</v>
      </c>
      <c r="F8551">
        <f>$P$41*'Profilo fotovoltaico'!B8553+'Approvvigionamento energia'!$Q$41*'Profilo eolico'!B8553</f>
        <v>332.57418898720744</v>
      </c>
      <c r="G8551">
        <f>$P$43*'Profilo fotovoltaico'!B8553+'Approvvigionamento energia'!$Q$43*'Profilo eolico'!B8553</f>
        <v>166.28709449360372</v>
      </c>
      <c r="H8551">
        <f t="shared" si="266"/>
        <v>1138.4335154826958</v>
      </c>
      <c r="I8551">
        <f>IF(LCOH!$C$28=Menu!$A$1,'Approvvigionamento energia'!C8551,0)+IF(LCOH!$C$28=Menu!$A$2,'Approvvigionamento energia'!D8551,0)+IF(LCOH!$C$28=Menu!$A$3,'Approvvigionamento energia'!E8551,0)+IF(LCOH!$C$28=Menu!$A$4,'Approvvigionamento energia'!F8551,0)+IF(LCOH!$C$28=Menu!$A$5,'Approvvigionamento energia'!G8551,0)+IF(LCOH!$C$28=Menu!$A$6,'Approvvigionamento energia'!H8551,0)</f>
        <v>332.57418898720744</v>
      </c>
      <c r="J8551">
        <f>'Approvvigionamento energia'!A8551+'Approvvigionamento energia'!B8551+'Approvvigionamento energia'!I8551</f>
        <v>446.57418898720744</v>
      </c>
      <c r="K8551">
        <f>IF(MIN(LCOH!$C$18,J8551)&gt;=$P$48*LCOH!$C$18, MIN(LCOH!$C$18,J8551),0)</f>
        <v>446.57418898720744</v>
      </c>
      <c r="L8551">
        <f t="shared" si="267"/>
        <v>0</v>
      </c>
      <c r="M8551">
        <f>K8551/LCOH!$C$18</f>
        <v>0.29771612599147163</v>
      </c>
      <c r="N8551">
        <f>K8551/LCOH!$C$34</f>
        <v>8.6045123118922433</v>
      </c>
    </row>
    <row r="8552" spans="1:14" x14ac:dyDescent="0.35">
      <c r="A8552">
        <f>'Profilo fotovoltaico'!B8554*LCOH!$C$20</f>
        <v>3</v>
      </c>
      <c r="B8552">
        <f>'Profilo eolico'!B8554*LCOH!$C$21</f>
        <v>106.80000000000001</v>
      </c>
      <c r="C8552">
        <f>$P$35*'Profilo fotovoltaico'!B8554</f>
        <v>22.063836562866197</v>
      </c>
      <c r="D8552">
        <f>$Q$37*'Profilo eolico'!B8554</f>
        <v>623.1390067339255</v>
      </c>
      <c r="E8552">
        <f>$P$39*'Profilo fotovoltaico'!B8554+'Approvvigionamento energia'!$Q$39*'Profilo eolico'!B8554</f>
        <v>472.8702141911607</v>
      </c>
      <c r="F8552">
        <f>$P$41*'Profilo fotovoltaico'!B8554+'Approvvigionamento energia'!$Q$41*'Profilo eolico'!B8554</f>
        <v>322.60142164839584</v>
      </c>
      <c r="G8552">
        <f>$P$43*'Profilo fotovoltaico'!B8554+'Approvvigionamento energia'!$Q$43*'Profilo eolico'!B8554</f>
        <v>172.33262910563101</v>
      </c>
      <c r="H8552">
        <f t="shared" si="266"/>
        <v>1138.4335154826958</v>
      </c>
      <c r="I8552">
        <f>IF(LCOH!$C$28=Menu!$A$1,'Approvvigionamento energia'!C8552,0)+IF(LCOH!$C$28=Menu!$A$2,'Approvvigionamento energia'!D8552,0)+IF(LCOH!$C$28=Menu!$A$3,'Approvvigionamento energia'!E8552,0)+IF(LCOH!$C$28=Menu!$A$4,'Approvvigionamento energia'!F8552,0)+IF(LCOH!$C$28=Menu!$A$5,'Approvvigionamento energia'!G8552,0)+IF(LCOH!$C$28=Menu!$A$6,'Approvvigionamento energia'!H8552,0)</f>
        <v>322.60142164839584</v>
      </c>
      <c r="J8552">
        <f>'Approvvigionamento energia'!A8552+'Approvvigionamento energia'!B8552+'Approvvigionamento energia'!I8552</f>
        <v>432.40142164839585</v>
      </c>
      <c r="K8552">
        <f>IF(MIN(LCOH!$C$18,J8552)&gt;=$P$48*LCOH!$C$18, MIN(LCOH!$C$18,J8552),0)</f>
        <v>432.40142164839585</v>
      </c>
      <c r="L8552">
        <f t="shared" si="267"/>
        <v>0</v>
      </c>
      <c r="M8552">
        <f>K8552/LCOH!$C$18</f>
        <v>0.2882676144322639</v>
      </c>
      <c r="N8552">
        <f>K8552/LCOH!$C$34</f>
        <v>8.3314339431290154</v>
      </c>
    </row>
    <row r="8553" spans="1:14" x14ac:dyDescent="0.35">
      <c r="A8553">
        <f>'Profilo fotovoltaico'!B8555*LCOH!$C$20</f>
        <v>75</v>
      </c>
      <c r="B8553">
        <f>'Profilo eolico'!B8555*LCOH!$C$21</f>
        <v>93</v>
      </c>
      <c r="C8553">
        <f>$P$35*'Profilo fotovoltaico'!B8555</f>
        <v>551.59591407165487</v>
      </c>
      <c r="D8553">
        <f>$Q$37*'Profilo eolico'!B8555</f>
        <v>542.62104518965418</v>
      </c>
      <c r="E8553">
        <f>$P$39*'Profilo fotovoltaico'!B8555+'Approvvigionamento energia'!$Q$39*'Profilo eolico'!B8555</f>
        <v>544.86476241015441</v>
      </c>
      <c r="F8553">
        <f>$P$41*'Profilo fotovoltaico'!B8555+'Approvvigionamento energia'!$Q$41*'Profilo eolico'!B8555</f>
        <v>547.10847963065453</v>
      </c>
      <c r="G8553">
        <f>$P$43*'Profilo fotovoltaico'!B8555+'Approvvigionamento energia'!$Q$43*'Profilo eolico'!B8555</f>
        <v>549.35219685115476</v>
      </c>
      <c r="H8553">
        <f t="shared" si="266"/>
        <v>1138.4335154826958</v>
      </c>
      <c r="I8553">
        <f>IF(LCOH!$C$28=Menu!$A$1,'Approvvigionamento energia'!C8553,0)+IF(LCOH!$C$28=Menu!$A$2,'Approvvigionamento energia'!D8553,0)+IF(LCOH!$C$28=Menu!$A$3,'Approvvigionamento energia'!E8553,0)+IF(LCOH!$C$28=Menu!$A$4,'Approvvigionamento energia'!F8553,0)+IF(LCOH!$C$28=Menu!$A$5,'Approvvigionamento energia'!G8553,0)+IF(LCOH!$C$28=Menu!$A$6,'Approvvigionamento energia'!H8553,0)</f>
        <v>547.10847963065453</v>
      </c>
      <c r="J8553">
        <f>'Approvvigionamento energia'!A8553+'Approvvigionamento energia'!B8553+'Approvvigionamento energia'!I8553</f>
        <v>715.10847963065453</v>
      </c>
      <c r="K8553">
        <f>IF(MIN(LCOH!$C$18,J8553)&gt;=$P$48*LCOH!$C$18, MIN(LCOH!$C$18,J8553),0)</f>
        <v>715.10847963065453</v>
      </c>
      <c r="L8553">
        <f t="shared" si="267"/>
        <v>0</v>
      </c>
      <c r="M8553">
        <f>K8553/LCOH!$C$18</f>
        <v>0.47673898642043633</v>
      </c>
      <c r="N8553">
        <f>K8553/LCOH!$C$34</f>
        <v>13.778583422555965</v>
      </c>
    </row>
    <row r="8554" spans="1:14" x14ac:dyDescent="0.35">
      <c r="A8554">
        <f>'Profilo fotovoltaico'!B8556*LCOH!$C$20</f>
        <v>216</v>
      </c>
      <c r="B8554">
        <f>'Profilo eolico'!B8556*LCOH!$C$21</f>
        <v>77.2</v>
      </c>
      <c r="C8554">
        <f>$P$35*'Profilo fotovoltaico'!B8556</f>
        <v>1588.5962325263661</v>
      </c>
      <c r="D8554">
        <f>$Q$37*'Profilo eolico'!B8556</f>
        <v>450.43381385635814</v>
      </c>
      <c r="E8554">
        <f>$P$39*'Profilo fotovoltaico'!B8556+'Approvvigionamento energia'!$Q$39*'Profilo eolico'!B8556</f>
        <v>734.97441852386009</v>
      </c>
      <c r="F8554">
        <f>$P$41*'Profilo fotovoltaico'!B8556+'Approvvigionamento energia'!$Q$41*'Profilo eolico'!B8556</f>
        <v>1019.5150231913622</v>
      </c>
      <c r="G8554">
        <f>$P$43*'Profilo fotovoltaico'!B8556+'Approvvigionamento energia'!$Q$43*'Profilo eolico'!B8556</f>
        <v>1304.055627858864</v>
      </c>
      <c r="H8554">
        <f t="shared" si="266"/>
        <v>1138.4335154826958</v>
      </c>
      <c r="I8554">
        <f>IF(LCOH!$C$28=Menu!$A$1,'Approvvigionamento energia'!C8554,0)+IF(LCOH!$C$28=Menu!$A$2,'Approvvigionamento energia'!D8554,0)+IF(LCOH!$C$28=Menu!$A$3,'Approvvigionamento energia'!E8554,0)+IF(LCOH!$C$28=Menu!$A$4,'Approvvigionamento energia'!F8554,0)+IF(LCOH!$C$28=Menu!$A$5,'Approvvigionamento energia'!G8554,0)+IF(LCOH!$C$28=Menu!$A$6,'Approvvigionamento energia'!H8554,0)</f>
        <v>1019.5150231913622</v>
      </c>
      <c r="J8554">
        <f>'Approvvigionamento energia'!A8554+'Approvvigionamento energia'!B8554+'Approvvigionamento energia'!I8554</f>
        <v>1312.7150231913622</v>
      </c>
      <c r="K8554">
        <f>IF(MIN(LCOH!$C$18,J8554)&gt;=$P$48*LCOH!$C$18, MIN(LCOH!$C$18,J8554),0)</f>
        <v>1312.7150231913622</v>
      </c>
      <c r="L8554">
        <f t="shared" si="267"/>
        <v>0</v>
      </c>
      <c r="M8554">
        <f>K8554/LCOH!$C$18</f>
        <v>0.87514334879424149</v>
      </c>
      <c r="N8554">
        <f>K8554/LCOH!$C$34</f>
        <v>25.293160369775766</v>
      </c>
    </row>
    <row r="8555" spans="1:14" x14ac:dyDescent="0.35">
      <c r="A8555">
        <f>'Profilo fotovoltaico'!B8557*LCOH!$C$20</f>
        <v>339</v>
      </c>
      <c r="B8555">
        <f>'Profilo eolico'!B8557*LCOH!$C$21</f>
        <v>67.7</v>
      </c>
      <c r="C8555">
        <f>$P$35*'Profilo fotovoltaico'!B8557</f>
        <v>2493.2135316038803</v>
      </c>
      <c r="D8555">
        <f>$Q$37*'Profilo eolico'!B8557</f>
        <v>395.00478235849022</v>
      </c>
      <c r="E8555">
        <f>$P$39*'Profilo fotovoltaico'!B8557+'Approvvigionamento energia'!$Q$39*'Profilo eolico'!B8557</f>
        <v>919.55696966983771</v>
      </c>
      <c r="F8555">
        <f>$P$41*'Profilo fotovoltaico'!B8557+'Approvvigionamento energia'!$Q$41*'Profilo eolico'!B8557</f>
        <v>1444.1091569811852</v>
      </c>
      <c r="G8555">
        <f>$P$43*'Profilo fotovoltaico'!B8557+'Approvvigionamento energia'!$Q$43*'Profilo eolico'!B8557</f>
        <v>1968.6613442925327</v>
      </c>
      <c r="H8555">
        <f t="shared" si="266"/>
        <v>1138.4335154826958</v>
      </c>
      <c r="I8555">
        <f>IF(LCOH!$C$28=Menu!$A$1,'Approvvigionamento energia'!C8555,0)+IF(LCOH!$C$28=Menu!$A$2,'Approvvigionamento energia'!D8555,0)+IF(LCOH!$C$28=Menu!$A$3,'Approvvigionamento energia'!E8555,0)+IF(LCOH!$C$28=Menu!$A$4,'Approvvigionamento energia'!F8555,0)+IF(LCOH!$C$28=Menu!$A$5,'Approvvigionamento energia'!G8555,0)+IF(LCOH!$C$28=Menu!$A$6,'Approvvigionamento energia'!H8555,0)</f>
        <v>1444.1091569811852</v>
      </c>
      <c r="J8555">
        <f>'Approvvigionamento energia'!A8555+'Approvvigionamento energia'!B8555+'Approvvigionamento energia'!I8555</f>
        <v>1850.8091569811852</v>
      </c>
      <c r="K8555">
        <f>IF(MIN(LCOH!$C$18,J8555)&gt;=$P$48*LCOH!$C$18, MIN(LCOH!$C$18,J8555),0)</f>
        <v>1500</v>
      </c>
      <c r="L8555">
        <f t="shared" si="267"/>
        <v>350.8091569811852</v>
      </c>
      <c r="M8555">
        <f>K8555/LCOH!$C$18</f>
        <v>1</v>
      </c>
      <c r="N8555">
        <f>K8555/LCOH!$C$34</f>
        <v>28.901734104046245</v>
      </c>
    </row>
    <row r="8556" spans="1:14" x14ac:dyDescent="0.35">
      <c r="A8556">
        <f>'Profilo fotovoltaico'!B8558*LCOH!$C$20</f>
        <v>410</v>
      </c>
      <c r="B8556">
        <f>'Profilo eolico'!B8558*LCOH!$C$21</f>
        <v>60.5</v>
      </c>
      <c r="C8556">
        <f>$P$35*'Profilo fotovoltaico'!B8558</f>
        <v>3015.3909969250467</v>
      </c>
      <c r="D8556">
        <f>$Q$37*'Profilo eolico'!B8558</f>
        <v>352.99541111800085</v>
      </c>
      <c r="E8556">
        <f>$P$39*'Profilo fotovoltaico'!B8558+'Approvvigionamento energia'!$Q$39*'Profilo eolico'!B8558</f>
        <v>1018.5943075697623</v>
      </c>
      <c r="F8556">
        <f>$P$41*'Profilo fotovoltaico'!B8558+'Approvvigionamento energia'!$Q$41*'Profilo eolico'!B8558</f>
        <v>1684.1932040215238</v>
      </c>
      <c r="G8556">
        <f>$P$43*'Profilo fotovoltaico'!B8558+'Approvvigionamento energia'!$Q$43*'Profilo eolico'!B8558</f>
        <v>2349.7921004732852</v>
      </c>
      <c r="H8556">
        <f t="shared" si="266"/>
        <v>1138.4335154826958</v>
      </c>
      <c r="I8556">
        <f>IF(LCOH!$C$28=Menu!$A$1,'Approvvigionamento energia'!C8556,0)+IF(LCOH!$C$28=Menu!$A$2,'Approvvigionamento energia'!D8556,0)+IF(LCOH!$C$28=Menu!$A$3,'Approvvigionamento energia'!E8556,0)+IF(LCOH!$C$28=Menu!$A$4,'Approvvigionamento energia'!F8556,0)+IF(LCOH!$C$28=Menu!$A$5,'Approvvigionamento energia'!G8556,0)+IF(LCOH!$C$28=Menu!$A$6,'Approvvigionamento energia'!H8556,0)</f>
        <v>1684.1932040215238</v>
      </c>
      <c r="J8556">
        <f>'Approvvigionamento energia'!A8556+'Approvvigionamento energia'!B8556+'Approvvigionamento energia'!I8556</f>
        <v>2154.6932040215238</v>
      </c>
      <c r="K8556">
        <f>IF(MIN(LCOH!$C$18,J8556)&gt;=$P$48*LCOH!$C$18, MIN(LCOH!$C$18,J8556),0)</f>
        <v>1500</v>
      </c>
      <c r="L8556">
        <f t="shared" si="267"/>
        <v>654.6932040215238</v>
      </c>
      <c r="M8556">
        <f>K8556/LCOH!$C$18</f>
        <v>1</v>
      </c>
      <c r="N8556">
        <f>K8556/LCOH!$C$34</f>
        <v>28.901734104046245</v>
      </c>
    </row>
    <row r="8557" spans="1:14" x14ac:dyDescent="0.35">
      <c r="A8557">
        <f>'Profilo fotovoltaico'!B8559*LCOH!$C$20</f>
        <v>424</v>
      </c>
      <c r="B8557">
        <f>'Profilo eolico'!B8559*LCOH!$C$21</f>
        <v>54.300000000000004</v>
      </c>
      <c r="C8557">
        <f>$P$35*'Profilo fotovoltaico'!B8559</f>
        <v>3118.3555675517555</v>
      </c>
      <c r="D8557">
        <f>$Q$37*'Profilo eolico'!B8559</f>
        <v>316.82067477202389</v>
      </c>
      <c r="E8557">
        <f>$P$39*'Profilo fotovoltaico'!B8559+'Approvvigionamento energia'!$Q$39*'Profilo eolico'!B8559</f>
        <v>1017.2043979669568</v>
      </c>
      <c r="F8557">
        <f>$P$41*'Profilo fotovoltaico'!B8559+'Approvvigionamento energia'!$Q$41*'Profilo eolico'!B8559</f>
        <v>1717.5881211618896</v>
      </c>
      <c r="G8557">
        <f>$P$43*'Profilo fotovoltaico'!B8559+'Approvvigionamento energia'!$Q$43*'Profilo eolico'!B8559</f>
        <v>2417.9718443568227</v>
      </c>
      <c r="H8557">
        <f t="shared" si="266"/>
        <v>1138.4335154826958</v>
      </c>
      <c r="I8557">
        <f>IF(LCOH!$C$28=Menu!$A$1,'Approvvigionamento energia'!C8557,0)+IF(LCOH!$C$28=Menu!$A$2,'Approvvigionamento energia'!D8557,0)+IF(LCOH!$C$28=Menu!$A$3,'Approvvigionamento energia'!E8557,0)+IF(LCOH!$C$28=Menu!$A$4,'Approvvigionamento energia'!F8557,0)+IF(LCOH!$C$28=Menu!$A$5,'Approvvigionamento energia'!G8557,0)+IF(LCOH!$C$28=Menu!$A$6,'Approvvigionamento energia'!H8557,0)</f>
        <v>1717.5881211618896</v>
      </c>
      <c r="J8557">
        <f>'Approvvigionamento energia'!A8557+'Approvvigionamento energia'!B8557+'Approvvigionamento energia'!I8557</f>
        <v>2195.8881211618896</v>
      </c>
      <c r="K8557">
        <f>IF(MIN(LCOH!$C$18,J8557)&gt;=$P$48*LCOH!$C$18, MIN(LCOH!$C$18,J8557),0)</f>
        <v>1500</v>
      </c>
      <c r="L8557">
        <f t="shared" si="267"/>
        <v>695.88812116188956</v>
      </c>
      <c r="M8557">
        <f>K8557/LCOH!$C$18</f>
        <v>1</v>
      </c>
      <c r="N8557">
        <f>K8557/LCOH!$C$34</f>
        <v>28.901734104046245</v>
      </c>
    </row>
    <row r="8558" spans="1:14" x14ac:dyDescent="0.35">
      <c r="A8558">
        <f>'Profilo fotovoltaico'!B8560*LCOH!$C$20</f>
        <v>383</v>
      </c>
      <c r="B8558">
        <f>'Profilo eolico'!B8560*LCOH!$C$21</f>
        <v>53.6</v>
      </c>
      <c r="C8558">
        <f>$P$35*'Profilo fotovoltaico'!B8560</f>
        <v>2816.8164678592511</v>
      </c>
      <c r="D8558">
        <f>$Q$37*'Profilo eolico'!B8560</f>
        <v>312.73643034586524</v>
      </c>
      <c r="E8558">
        <f>$P$39*'Profilo fotovoltaico'!B8560+'Approvvigionamento energia'!$Q$39*'Profilo eolico'!B8560</f>
        <v>938.75643972421176</v>
      </c>
      <c r="F8558">
        <f>$P$41*'Profilo fotovoltaico'!B8560+'Approvvigionamento energia'!$Q$41*'Profilo eolico'!B8560</f>
        <v>1564.7764491025582</v>
      </c>
      <c r="G8558">
        <f>$P$43*'Profilo fotovoltaico'!B8560+'Approvvigionamento energia'!$Q$43*'Profilo eolico'!B8560</f>
        <v>2190.7964584809047</v>
      </c>
      <c r="H8558">
        <f t="shared" si="266"/>
        <v>1138.4335154826958</v>
      </c>
      <c r="I8558">
        <f>IF(LCOH!$C$28=Menu!$A$1,'Approvvigionamento energia'!C8558,0)+IF(LCOH!$C$28=Menu!$A$2,'Approvvigionamento energia'!D8558,0)+IF(LCOH!$C$28=Menu!$A$3,'Approvvigionamento energia'!E8558,0)+IF(LCOH!$C$28=Menu!$A$4,'Approvvigionamento energia'!F8558,0)+IF(LCOH!$C$28=Menu!$A$5,'Approvvigionamento energia'!G8558,0)+IF(LCOH!$C$28=Menu!$A$6,'Approvvigionamento energia'!H8558,0)</f>
        <v>1564.7764491025582</v>
      </c>
      <c r="J8558">
        <f>'Approvvigionamento energia'!A8558+'Approvvigionamento energia'!B8558+'Approvvigionamento energia'!I8558</f>
        <v>2001.3764491025581</v>
      </c>
      <c r="K8558">
        <f>IF(MIN(LCOH!$C$18,J8558)&gt;=$P$48*LCOH!$C$18, MIN(LCOH!$C$18,J8558),0)</f>
        <v>1500</v>
      </c>
      <c r="L8558">
        <f t="shared" si="267"/>
        <v>501.37644910255813</v>
      </c>
      <c r="M8558">
        <f>K8558/LCOH!$C$18</f>
        <v>1</v>
      </c>
      <c r="N8558">
        <f>K8558/LCOH!$C$34</f>
        <v>28.901734104046245</v>
      </c>
    </row>
    <row r="8559" spans="1:14" x14ac:dyDescent="0.35">
      <c r="A8559">
        <f>'Profilo fotovoltaico'!B8561*LCOH!$C$20</f>
        <v>294</v>
      </c>
      <c r="B8559">
        <f>'Profilo eolico'!B8561*LCOH!$C$21</f>
        <v>57.9</v>
      </c>
      <c r="C8559">
        <f>$P$35*'Profilo fotovoltaico'!B8561</f>
        <v>2162.2559831608869</v>
      </c>
      <c r="D8559">
        <f>$Q$37*'Profilo eolico'!B8561</f>
        <v>337.82536039226858</v>
      </c>
      <c r="E8559">
        <f>$P$39*'Profilo fotovoltaico'!B8561+'Approvvigionamento energia'!$Q$39*'Profilo eolico'!B8561</f>
        <v>793.93301608442312</v>
      </c>
      <c r="F8559">
        <f>$P$41*'Profilo fotovoltaico'!B8561+'Approvvigionamento energia'!$Q$41*'Profilo eolico'!B8561</f>
        <v>1250.0406717765777</v>
      </c>
      <c r="G8559">
        <f>$P$43*'Profilo fotovoltaico'!B8561+'Approvvigionamento energia'!$Q$43*'Profilo eolico'!B8561</f>
        <v>1706.1483274687325</v>
      </c>
      <c r="H8559">
        <f t="shared" si="266"/>
        <v>1138.4335154826958</v>
      </c>
      <c r="I8559">
        <f>IF(LCOH!$C$28=Menu!$A$1,'Approvvigionamento energia'!C8559,0)+IF(LCOH!$C$28=Menu!$A$2,'Approvvigionamento energia'!D8559,0)+IF(LCOH!$C$28=Menu!$A$3,'Approvvigionamento energia'!E8559,0)+IF(LCOH!$C$28=Menu!$A$4,'Approvvigionamento energia'!F8559,0)+IF(LCOH!$C$28=Menu!$A$5,'Approvvigionamento energia'!G8559,0)+IF(LCOH!$C$28=Menu!$A$6,'Approvvigionamento energia'!H8559,0)</f>
        <v>1250.0406717765777</v>
      </c>
      <c r="J8559">
        <f>'Approvvigionamento energia'!A8559+'Approvvigionamento energia'!B8559+'Approvvigionamento energia'!I8559</f>
        <v>1601.9406717765778</v>
      </c>
      <c r="K8559">
        <f>IF(MIN(LCOH!$C$18,J8559)&gt;=$P$48*LCOH!$C$18, MIN(LCOH!$C$18,J8559),0)</f>
        <v>1500</v>
      </c>
      <c r="L8559">
        <f t="shared" si="267"/>
        <v>101.9406717765778</v>
      </c>
      <c r="M8559">
        <f>K8559/LCOH!$C$18</f>
        <v>1</v>
      </c>
      <c r="N8559">
        <f>K8559/LCOH!$C$34</f>
        <v>28.901734104046245</v>
      </c>
    </row>
    <row r="8560" spans="1:14" x14ac:dyDescent="0.35">
      <c r="A8560">
        <f>'Profilo fotovoltaico'!B8562*LCOH!$C$20</f>
        <v>160</v>
      </c>
      <c r="B8560">
        <f>'Profilo eolico'!B8562*LCOH!$C$21</f>
        <v>63.6</v>
      </c>
      <c r="C8560">
        <f>$P$35*'Profilo fotovoltaico'!B8562</f>
        <v>1176.7379500195304</v>
      </c>
      <c r="D8560">
        <f>$Q$37*'Profilo eolico'!B8562</f>
        <v>371.08277929098938</v>
      </c>
      <c r="E8560">
        <f>$P$39*'Profilo fotovoltaico'!B8562+'Approvvigionamento energia'!$Q$39*'Profilo eolico'!B8562</f>
        <v>572.49657197312467</v>
      </c>
      <c r="F8560">
        <f>$P$41*'Profilo fotovoltaico'!B8562+'Approvvigionamento energia'!$Q$41*'Profilo eolico'!B8562</f>
        <v>773.91036465525985</v>
      </c>
      <c r="G8560">
        <f>$P$43*'Profilo fotovoltaico'!B8562+'Approvvigionamento energia'!$Q$43*'Profilo eolico'!B8562</f>
        <v>975.32415733739526</v>
      </c>
      <c r="H8560">
        <f t="shared" si="266"/>
        <v>1138.4335154826958</v>
      </c>
      <c r="I8560">
        <f>IF(LCOH!$C$28=Menu!$A$1,'Approvvigionamento energia'!C8560,0)+IF(LCOH!$C$28=Menu!$A$2,'Approvvigionamento energia'!D8560,0)+IF(LCOH!$C$28=Menu!$A$3,'Approvvigionamento energia'!E8560,0)+IF(LCOH!$C$28=Menu!$A$4,'Approvvigionamento energia'!F8560,0)+IF(LCOH!$C$28=Menu!$A$5,'Approvvigionamento energia'!G8560,0)+IF(LCOH!$C$28=Menu!$A$6,'Approvvigionamento energia'!H8560,0)</f>
        <v>773.91036465525985</v>
      </c>
      <c r="J8560">
        <f>'Approvvigionamento energia'!A8560+'Approvvigionamento energia'!B8560+'Approvvigionamento energia'!I8560</f>
        <v>997.51036465525988</v>
      </c>
      <c r="K8560">
        <f>IF(MIN(LCOH!$C$18,J8560)&gt;=$P$48*LCOH!$C$18, MIN(LCOH!$C$18,J8560),0)</f>
        <v>997.51036465525988</v>
      </c>
      <c r="L8560">
        <f t="shared" si="267"/>
        <v>0</v>
      </c>
      <c r="M8560">
        <f>K8560/LCOH!$C$18</f>
        <v>0.66500690977017329</v>
      </c>
      <c r="N8560">
        <f>K8560/LCOH!$C$34</f>
        <v>19.219852883531019</v>
      </c>
    </row>
    <row r="8561" spans="1:14" x14ac:dyDescent="0.35">
      <c r="A8561">
        <f>'Profilo fotovoltaico'!B8563*LCOH!$C$20</f>
        <v>18</v>
      </c>
      <c r="B8561">
        <f>'Profilo eolico'!B8563*LCOH!$C$21</f>
        <v>76.300000000000011</v>
      </c>
      <c r="C8561">
        <f>$P$35*'Profilo fotovoltaico'!B8563</f>
        <v>132.38301937719717</v>
      </c>
      <c r="D8561">
        <f>$Q$37*'Profilo eolico'!B8563</f>
        <v>445.182642451297</v>
      </c>
      <c r="E8561">
        <f>$P$39*'Profilo fotovoltaico'!B8563+'Approvvigionamento energia'!$Q$39*'Profilo eolico'!B8563</f>
        <v>366.98273668277199</v>
      </c>
      <c r="F8561">
        <f>$P$41*'Profilo fotovoltaico'!B8563+'Approvvigionamento energia'!$Q$41*'Profilo eolico'!B8563</f>
        <v>288.78283091424709</v>
      </c>
      <c r="G8561">
        <f>$P$43*'Profilo fotovoltaico'!B8563+'Approvvigionamento energia'!$Q$43*'Profilo eolico'!B8563</f>
        <v>210.58292514572213</v>
      </c>
      <c r="H8561">
        <f t="shared" si="266"/>
        <v>1138.4335154826958</v>
      </c>
      <c r="I8561">
        <f>IF(LCOH!$C$28=Menu!$A$1,'Approvvigionamento energia'!C8561,0)+IF(LCOH!$C$28=Menu!$A$2,'Approvvigionamento energia'!D8561,0)+IF(LCOH!$C$28=Menu!$A$3,'Approvvigionamento energia'!E8561,0)+IF(LCOH!$C$28=Menu!$A$4,'Approvvigionamento energia'!F8561,0)+IF(LCOH!$C$28=Menu!$A$5,'Approvvigionamento energia'!G8561,0)+IF(LCOH!$C$28=Menu!$A$6,'Approvvigionamento energia'!H8561,0)</f>
        <v>288.78283091424709</v>
      </c>
      <c r="J8561">
        <f>'Approvvigionamento energia'!A8561+'Approvvigionamento energia'!B8561+'Approvvigionamento energia'!I8561</f>
        <v>383.0828309142471</v>
      </c>
      <c r="K8561">
        <f>IF(MIN(LCOH!$C$18,J8561)&gt;=$P$48*LCOH!$C$18, MIN(LCOH!$C$18,J8561),0)</f>
        <v>383.0828309142471</v>
      </c>
      <c r="L8561">
        <f t="shared" si="267"/>
        <v>0</v>
      </c>
      <c r="M8561">
        <f>K8561/LCOH!$C$18</f>
        <v>0.25538855394283139</v>
      </c>
      <c r="N8561">
        <f>K8561/LCOH!$C$34</f>
        <v>7.3811720792725843</v>
      </c>
    </row>
    <row r="8562" spans="1:14" x14ac:dyDescent="0.35">
      <c r="A8562">
        <f>'Profilo fotovoltaico'!B8564*LCOH!$C$20</f>
        <v>0</v>
      </c>
      <c r="B8562">
        <f>'Profilo eolico'!B8564*LCOH!$C$21</f>
        <v>83.9</v>
      </c>
      <c r="C8562">
        <f>$P$35*'Profilo fotovoltaico'!B8564</f>
        <v>0</v>
      </c>
      <c r="D8562">
        <f>$Q$37*'Profilo eolico'!B8564</f>
        <v>489.52586764959131</v>
      </c>
      <c r="E8562">
        <f>$P$39*'Profilo fotovoltaico'!B8564+'Approvvigionamento energia'!$Q$39*'Profilo eolico'!B8564</f>
        <v>367.14440073719345</v>
      </c>
      <c r="F8562">
        <f>$P$41*'Profilo fotovoltaico'!B8564+'Approvvigionamento energia'!$Q$41*'Profilo eolico'!B8564</f>
        <v>244.76293382479565</v>
      </c>
      <c r="G8562">
        <f>$P$43*'Profilo fotovoltaico'!B8564+'Approvvigionamento energia'!$Q$43*'Profilo eolico'!B8564</f>
        <v>122.38146691239783</v>
      </c>
      <c r="H8562">
        <f t="shared" si="266"/>
        <v>1138.4335154826958</v>
      </c>
      <c r="I8562">
        <f>IF(LCOH!$C$28=Menu!$A$1,'Approvvigionamento energia'!C8562,0)+IF(LCOH!$C$28=Menu!$A$2,'Approvvigionamento energia'!D8562,0)+IF(LCOH!$C$28=Menu!$A$3,'Approvvigionamento energia'!E8562,0)+IF(LCOH!$C$28=Menu!$A$4,'Approvvigionamento energia'!F8562,0)+IF(LCOH!$C$28=Menu!$A$5,'Approvvigionamento energia'!G8562,0)+IF(LCOH!$C$28=Menu!$A$6,'Approvvigionamento energia'!H8562,0)</f>
        <v>244.76293382479565</v>
      </c>
      <c r="J8562">
        <f>'Approvvigionamento energia'!A8562+'Approvvigionamento energia'!B8562+'Approvvigionamento energia'!I8562</f>
        <v>328.66293382479569</v>
      </c>
      <c r="K8562">
        <f>IF(MIN(LCOH!$C$18,J8562)&gt;=$P$48*LCOH!$C$18, MIN(LCOH!$C$18,J8562),0)</f>
        <v>0</v>
      </c>
      <c r="L8562">
        <f t="shared" si="267"/>
        <v>328.66293382479569</v>
      </c>
      <c r="M8562">
        <f>K8562/LCOH!$C$18</f>
        <v>0</v>
      </c>
      <c r="N8562">
        <f>K8562/LCOH!$C$34</f>
        <v>0</v>
      </c>
    </row>
    <row r="8563" spans="1:14" x14ac:dyDescent="0.35">
      <c r="A8563">
        <f>'Profilo fotovoltaico'!B8565*LCOH!$C$20</f>
        <v>0</v>
      </c>
      <c r="B8563">
        <f>'Profilo eolico'!B8565*LCOH!$C$21</f>
        <v>86.9</v>
      </c>
      <c r="C8563">
        <f>$P$35*'Profilo fotovoltaico'!B8565</f>
        <v>0</v>
      </c>
      <c r="D8563">
        <f>$Q$37*'Profilo eolico'!B8565</f>
        <v>507.02977233312856</v>
      </c>
      <c r="E8563">
        <f>$P$39*'Profilo fotovoltaico'!B8565+'Approvvigionamento energia'!$Q$39*'Profilo eolico'!B8565</f>
        <v>380.27232924984639</v>
      </c>
      <c r="F8563">
        <f>$P$41*'Profilo fotovoltaico'!B8565+'Approvvigionamento energia'!$Q$41*'Profilo eolico'!B8565</f>
        <v>253.51488616656428</v>
      </c>
      <c r="G8563">
        <f>$P$43*'Profilo fotovoltaico'!B8565+'Approvvigionamento energia'!$Q$43*'Profilo eolico'!B8565</f>
        <v>126.75744308328214</v>
      </c>
      <c r="H8563">
        <f t="shared" si="266"/>
        <v>1138.4335154826958</v>
      </c>
      <c r="I8563">
        <f>IF(LCOH!$C$28=Menu!$A$1,'Approvvigionamento energia'!C8563,0)+IF(LCOH!$C$28=Menu!$A$2,'Approvvigionamento energia'!D8563,0)+IF(LCOH!$C$28=Menu!$A$3,'Approvvigionamento energia'!E8563,0)+IF(LCOH!$C$28=Menu!$A$4,'Approvvigionamento energia'!F8563,0)+IF(LCOH!$C$28=Menu!$A$5,'Approvvigionamento energia'!G8563,0)+IF(LCOH!$C$28=Menu!$A$6,'Approvvigionamento energia'!H8563,0)</f>
        <v>253.51488616656428</v>
      </c>
      <c r="J8563">
        <f>'Approvvigionamento energia'!A8563+'Approvvigionamento energia'!B8563+'Approvvigionamento energia'!I8563</f>
        <v>340.41488616656432</v>
      </c>
      <c r="K8563">
        <f>IF(MIN(LCOH!$C$18,J8563)&gt;=$P$48*LCOH!$C$18, MIN(LCOH!$C$18,J8563),0)</f>
        <v>0</v>
      </c>
      <c r="L8563">
        <f t="shared" si="267"/>
        <v>340.41488616656432</v>
      </c>
      <c r="M8563">
        <f>K8563/LCOH!$C$18</f>
        <v>0</v>
      </c>
      <c r="N8563">
        <f>K8563/LCOH!$C$34</f>
        <v>0</v>
      </c>
    </row>
    <row r="8564" spans="1:14" x14ac:dyDescent="0.35">
      <c r="A8564">
        <f>'Profilo fotovoltaico'!B8566*LCOH!$C$20</f>
        <v>0</v>
      </c>
      <c r="B8564">
        <f>'Profilo eolico'!B8566*LCOH!$C$21</f>
        <v>91</v>
      </c>
      <c r="C8564">
        <f>$P$35*'Profilo fotovoltaico'!B8566</f>
        <v>0</v>
      </c>
      <c r="D8564">
        <f>$Q$37*'Profilo eolico'!B8566</f>
        <v>530.95177540062934</v>
      </c>
      <c r="E8564">
        <f>$P$39*'Profilo fotovoltaico'!B8566+'Approvvigionamento energia'!$Q$39*'Profilo eolico'!B8566</f>
        <v>398.21383155047204</v>
      </c>
      <c r="F8564">
        <f>$P$41*'Profilo fotovoltaico'!B8566+'Approvvigionamento energia'!$Q$41*'Profilo eolico'!B8566</f>
        <v>265.47588770031467</v>
      </c>
      <c r="G8564">
        <f>$P$43*'Profilo fotovoltaico'!B8566+'Approvvigionamento energia'!$Q$43*'Profilo eolico'!B8566</f>
        <v>132.73794385015734</v>
      </c>
      <c r="H8564">
        <f t="shared" si="266"/>
        <v>1138.4335154826958</v>
      </c>
      <c r="I8564">
        <f>IF(LCOH!$C$28=Menu!$A$1,'Approvvigionamento energia'!C8564,0)+IF(LCOH!$C$28=Menu!$A$2,'Approvvigionamento energia'!D8564,0)+IF(LCOH!$C$28=Menu!$A$3,'Approvvigionamento energia'!E8564,0)+IF(LCOH!$C$28=Menu!$A$4,'Approvvigionamento energia'!F8564,0)+IF(LCOH!$C$28=Menu!$A$5,'Approvvigionamento energia'!G8564,0)+IF(LCOH!$C$28=Menu!$A$6,'Approvvigionamento energia'!H8564,0)</f>
        <v>265.47588770031467</v>
      </c>
      <c r="J8564">
        <f>'Approvvigionamento energia'!A8564+'Approvvigionamento energia'!B8564+'Approvvigionamento energia'!I8564</f>
        <v>356.47588770031467</v>
      </c>
      <c r="K8564">
        <f>IF(MIN(LCOH!$C$18,J8564)&gt;=$P$48*LCOH!$C$18, MIN(LCOH!$C$18,J8564),0)</f>
        <v>0</v>
      </c>
      <c r="L8564">
        <f t="shared" si="267"/>
        <v>356.47588770031467</v>
      </c>
      <c r="M8564">
        <f>K8564/LCOH!$C$18</f>
        <v>0</v>
      </c>
      <c r="N8564">
        <f>K8564/LCOH!$C$34</f>
        <v>0</v>
      </c>
    </row>
    <row r="8565" spans="1:14" x14ac:dyDescent="0.35">
      <c r="A8565">
        <f>'Profilo fotovoltaico'!B8567*LCOH!$C$20</f>
        <v>0</v>
      </c>
      <c r="B8565">
        <f>'Profilo eolico'!B8567*LCOH!$C$21</f>
        <v>97.9</v>
      </c>
      <c r="C8565">
        <f>$P$35*'Profilo fotovoltaico'!B8567</f>
        <v>0</v>
      </c>
      <c r="D8565">
        <f>$Q$37*'Profilo eolico'!B8567</f>
        <v>571.21075617276506</v>
      </c>
      <c r="E8565">
        <f>$P$39*'Profilo fotovoltaico'!B8567+'Approvvigionamento energia'!$Q$39*'Profilo eolico'!B8567</f>
        <v>428.40806712957374</v>
      </c>
      <c r="F8565">
        <f>$P$41*'Profilo fotovoltaico'!B8567+'Approvvigionamento energia'!$Q$41*'Profilo eolico'!B8567</f>
        <v>285.60537808638253</v>
      </c>
      <c r="G8565">
        <f>$P$43*'Profilo fotovoltaico'!B8567+'Approvvigionamento energia'!$Q$43*'Profilo eolico'!B8567</f>
        <v>142.80268904319126</v>
      </c>
      <c r="H8565">
        <f t="shared" si="266"/>
        <v>1138.4335154826958</v>
      </c>
      <c r="I8565">
        <f>IF(LCOH!$C$28=Menu!$A$1,'Approvvigionamento energia'!C8565,0)+IF(LCOH!$C$28=Menu!$A$2,'Approvvigionamento energia'!D8565,0)+IF(LCOH!$C$28=Menu!$A$3,'Approvvigionamento energia'!E8565,0)+IF(LCOH!$C$28=Menu!$A$4,'Approvvigionamento energia'!F8565,0)+IF(LCOH!$C$28=Menu!$A$5,'Approvvigionamento energia'!G8565,0)+IF(LCOH!$C$28=Menu!$A$6,'Approvvigionamento energia'!H8565,0)</f>
        <v>285.60537808638253</v>
      </c>
      <c r="J8565">
        <f>'Approvvigionamento energia'!A8565+'Approvvigionamento energia'!B8565+'Approvvigionamento energia'!I8565</f>
        <v>383.50537808638251</v>
      </c>
      <c r="K8565">
        <f>IF(MIN(LCOH!$C$18,J8565)&gt;=$P$48*LCOH!$C$18, MIN(LCOH!$C$18,J8565),0)</f>
        <v>383.50537808638251</v>
      </c>
      <c r="L8565">
        <f t="shared" si="267"/>
        <v>0</v>
      </c>
      <c r="M8565">
        <f>K8565/LCOH!$C$18</f>
        <v>0.25567025205758837</v>
      </c>
      <c r="N8565">
        <f>K8565/LCOH!$C$34</f>
        <v>7.3893136432829003</v>
      </c>
    </row>
    <row r="8566" spans="1:14" x14ac:dyDescent="0.35">
      <c r="A8566">
        <f>'Profilo fotovoltaico'!B8568*LCOH!$C$20</f>
        <v>0</v>
      </c>
      <c r="B8566">
        <f>'Profilo eolico'!B8568*LCOH!$C$21</f>
        <v>107.89999999999999</v>
      </c>
      <c r="C8566">
        <f>$P$35*'Profilo fotovoltaico'!B8568</f>
        <v>0</v>
      </c>
      <c r="D8566">
        <f>$Q$37*'Profilo eolico'!B8568</f>
        <v>629.55710511788914</v>
      </c>
      <c r="E8566">
        <f>$P$39*'Profilo fotovoltaico'!B8568+'Approvvigionamento energia'!$Q$39*'Profilo eolico'!B8568</f>
        <v>472.16782883841682</v>
      </c>
      <c r="F8566">
        <f>$P$41*'Profilo fotovoltaico'!B8568+'Approvvigionamento energia'!$Q$41*'Profilo eolico'!B8568</f>
        <v>314.77855255894457</v>
      </c>
      <c r="G8566">
        <f>$P$43*'Profilo fotovoltaico'!B8568+'Approvvigionamento energia'!$Q$43*'Profilo eolico'!B8568</f>
        <v>157.38927627947228</v>
      </c>
      <c r="H8566">
        <f t="shared" si="266"/>
        <v>1138.4335154826958</v>
      </c>
      <c r="I8566">
        <f>IF(LCOH!$C$28=Menu!$A$1,'Approvvigionamento energia'!C8566,0)+IF(LCOH!$C$28=Menu!$A$2,'Approvvigionamento energia'!D8566,0)+IF(LCOH!$C$28=Menu!$A$3,'Approvvigionamento energia'!E8566,0)+IF(LCOH!$C$28=Menu!$A$4,'Approvvigionamento energia'!F8566,0)+IF(LCOH!$C$28=Menu!$A$5,'Approvvigionamento energia'!G8566,0)+IF(LCOH!$C$28=Menu!$A$6,'Approvvigionamento energia'!H8566,0)</f>
        <v>314.77855255894457</v>
      </c>
      <c r="J8566">
        <f>'Approvvigionamento energia'!A8566+'Approvvigionamento energia'!B8566+'Approvvigionamento energia'!I8566</f>
        <v>422.67855255894455</v>
      </c>
      <c r="K8566">
        <f>IF(MIN(LCOH!$C$18,J8566)&gt;=$P$48*LCOH!$C$18, MIN(LCOH!$C$18,J8566),0)</f>
        <v>422.67855255894455</v>
      </c>
      <c r="L8566">
        <f t="shared" si="267"/>
        <v>0</v>
      </c>
      <c r="M8566">
        <f>K8566/LCOH!$C$18</f>
        <v>0.28178570170596301</v>
      </c>
      <c r="N8566">
        <f>K8566/LCOH!$C$34</f>
        <v>8.1440954250278335</v>
      </c>
    </row>
    <row r="8567" spans="1:14" x14ac:dyDescent="0.35">
      <c r="A8567">
        <f>'Profilo fotovoltaico'!B8569*LCOH!$C$20</f>
        <v>0</v>
      </c>
      <c r="B8567">
        <f>'Profilo eolico'!B8569*LCOH!$C$21</f>
        <v>121.6</v>
      </c>
      <c r="C8567">
        <f>$P$35*'Profilo fotovoltaico'!B8569</f>
        <v>0</v>
      </c>
      <c r="D8567">
        <f>$Q$37*'Profilo eolico'!B8569</f>
        <v>709.49160317270912</v>
      </c>
      <c r="E8567">
        <f>$P$39*'Profilo fotovoltaico'!B8569+'Approvvigionamento energia'!$Q$39*'Profilo eolico'!B8569</f>
        <v>532.1187023795319</v>
      </c>
      <c r="F8567">
        <f>$P$41*'Profilo fotovoltaico'!B8569+'Approvvigionamento energia'!$Q$41*'Profilo eolico'!B8569</f>
        <v>354.74580158635456</v>
      </c>
      <c r="G8567">
        <f>$P$43*'Profilo fotovoltaico'!B8569+'Approvvigionamento energia'!$Q$43*'Profilo eolico'!B8569</f>
        <v>177.37290079317728</v>
      </c>
      <c r="H8567">
        <f t="shared" si="266"/>
        <v>1138.4335154826958</v>
      </c>
      <c r="I8567">
        <f>IF(LCOH!$C$28=Menu!$A$1,'Approvvigionamento energia'!C8567,0)+IF(LCOH!$C$28=Menu!$A$2,'Approvvigionamento energia'!D8567,0)+IF(LCOH!$C$28=Menu!$A$3,'Approvvigionamento energia'!E8567,0)+IF(LCOH!$C$28=Menu!$A$4,'Approvvigionamento energia'!F8567,0)+IF(LCOH!$C$28=Menu!$A$5,'Approvvigionamento energia'!G8567,0)+IF(LCOH!$C$28=Menu!$A$6,'Approvvigionamento energia'!H8567,0)</f>
        <v>354.74580158635456</v>
      </c>
      <c r="J8567">
        <f>'Approvvigionamento energia'!A8567+'Approvvigionamento energia'!B8567+'Approvvigionamento energia'!I8567</f>
        <v>476.34580158635458</v>
      </c>
      <c r="K8567">
        <f>IF(MIN(LCOH!$C$18,J8567)&gt;=$P$48*LCOH!$C$18, MIN(LCOH!$C$18,J8567),0)</f>
        <v>476.34580158635458</v>
      </c>
      <c r="L8567">
        <f t="shared" si="267"/>
        <v>0</v>
      </c>
      <c r="M8567">
        <f>K8567/LCOH!$C$18</f>
        <v>0.31756386772423639</v>
      </c>
      <c r="N8567">
        <f>K8567/LCOH!$C$34</f>
        <v>9.1781464660183936</v>
      </c>
    </row>
    <row r="8568" spans="1:14" x14ac:dyDescent="0.35">
      <c r="A8568">
        <f>'Profilo fotovoltaico'!B8570*LCOH!$C$20</f>
        <v>0</v>
      </c>
      <c r="B8568">
        <f>'Profilo eolico'!B8570*LCOH!$C$21</f>
        <v>136.9</v>
      </c>
      <c r="C8568">
        <f>$P$35*'Profilo fotovoltaico'!B8570</f>
        <v>0</v>
      </c>
      <c r="D8568">
        <f>$Q$37*'Profilo eolico'!B8570</f>
        <v>798.76151705874906</v>
      </c>
      <c r="E8568">
        <f>$P$39*'Profilo fotovoltaico'!B8570+'Approvvigionamento energia'!$Q$39*'Profilo eolico'!B8570</f>
        <v>599.07113779406177</v>
      </c>
      <c r="F8568">
        <f>$P$41*'Profilo fotovoltaico'!B8570+'Approvvigionamento energia'!$Q$41*'Profilo eolico'!B8570</f>
        <v>399.38075852937453</v>
      </c>
      <c r="G8568">
        <f>$P$43*'Profilo fotovoltaico'!B8570+'Approvvigionamento energia'!$Q$43*'Profilo eolico'!B8570</f>
        <v>199.69037926468727</v>
      </c>
      <c r="H8568">
        <f t="shared" si="266"/>
        <v>1138.4335154826958</v>
      </c>
      <c r="I8568">
        <f>IF(LCOH!$C$28=Menu!$A$1,'Approvvigionamento energia'!C8568,0)+IF(LCOH!$C$28=Menu!$A$2,'Approvvigionamento energia'!D8568,0)+IF(LCOH!$C$28=Menu!$A$3,'Approvvigionamento energia'!E8568,0)+IF(LCOH!$C$28=Menu!$A$4,'Approvvigionamento energia'!F8568,0)+IF(LCOH!$C$28=Menu!$A$5,'Approvvigionamento energia'!G8568,0)+IF(LCOH!$C$28=Menu!$A$6,'Approvvigionamento energia'!H8568,0)</f>
        <v>399.38075852937453</v>
      </c>
      <c r="J8568">
        <f>'Approvvigionamento energia'!A8568+'Approvvigionamento energia'!B8568+'Approvvigionamento energia'!I8568</f>
        <v>536.28075852937457</v>
      </c>
      <c r="K8568">
        <f>IF(MIN(LCOH!$C$18,J8568)&gt;=$P$48*LCOH!$C$18, MIN(LCOH!$C$18,J8568),0)</f>
        <v>536.28075852937457</v>
      </c>
      <c r="L8568">
        <f t="shared" si="267"/>
        <v>0</v>
      </c>
      <c r="M8568">
        <f>K8568/LCOH!$C$18</f>
        <v>0.35752050568624971</v>
      </c>
      <c r="N8568">
        <f>K8568/LCOH!$C$34</f>
        <v>10.332962592088142</v>
      </c>
    </row>
    <row r="8569" spans="1:14" x14ac:dyDescent="0.35">
      <c r="A8569">
        <f>'Profilo fotovoltaico'!B8571*LCOH!$C$20</f>
        <v>0</v>
      </c>
      <c r="B8569">
        <f>'Profilo eolico'!B8571*LCOH!$C$21</f>
        <v>148.79999999999998</v>
      </c>
      <c r="C8569">
        <f>$P$35*'Profilo fotovoltaico'!B8571</f>
        <v>0</v>
      </c>
      <c r="D8569">
        <f>$Q$37*'Profilo eolico'!B8571</f>
        <v>868.19367230344665</v>
      </c>
      <c r="E8569">
        <f>$P$39*'Profilo fotovoltaico'!B8571+'Approvvigionamento energia'!$Q$39*'Profilo eolico'!B8571</f>
        <v>651.14525422758493</v>
      </c>
      <c r="F8569">
        <f>$P$41*'Profilo fotovoltaico'!B8571+'Approvvigionamento energia'!$Q$41*'Profilo eolico'!B8571</f>
        <v>434.09683615172332</v>
      </c>
      <c r="G8569">
        <f>$P$43*'Profilo fotovoltaico'!B8571+'Approvvigionamento energia'!$Q$43*'Profilo eolico'!B8571</f>
        <v>217.04841807586166</v>
      </c>
      <c r="H8569">
        <f t="shared" si="266"/>
        <v>1138.4335154826958</v>
      </c>
      <c r="I8569">
        <f>IF(LCOH!$C$28=Menu!$A$1,'Approvvigionamento energia'!C8569,0)+IF(LCOH!$C$28=Menu!$A$2,'Approvvigionamento energia'!D8569,0)+IF(LCOH!$C$28=Menu!$A$3,'Approvvigionamento energia'!E8569,0)+IF(LCOH!$C$28=Menu!$A$4,'Approvvigionamento energia'!F8569,0)+IF(LCOH!$C$28=Menu!$A$5,'Approvvigionamento energia'!G8569,0)+IF(LCOH!$C$28=Menu!$A$6,'Approvvigionamento energia'!H8569,0)</f>
        <v>434.09683615172332</v>
      </c>
      <c r="J8569">
        <f>'Approvvigionamento energia'!A8569+'Approvvigionamento energia'!B8569+'Approvvigionamento energia'!I8569</f>
        <v>582.89683615172328</v>
      </c>
      <c r="K8569">
        <f>IF(MIN(LCOH!$C$18,J8569)&gt;=$P$48*LCOH!$C$18, MIN(LCOH!$C$18,J8569),0)</f>
        <v>582.89683615172328</v>
      </c>
      <c r="L8569">
        <f t="shared" si="267"/>
        <v>0</v>
      </c>
      <c r="M8569">
        <f>K8569/LCOH!$C$18</f>
        <v>0.38859789076781553</v>
      </c>
      <c r="N8569">
        <f>K8569/LCOH!$C$34</f>
        <v>11.23115291236461</v>
      </c>
    </row>
    <row r="8570" spans="1:14" x14ac:dyDescent="0.35">
      <c r="A8570">
        <f>'Profilo fotovoltaico'!B8572*LCOH!$C$20</f>
        <v>0</v>
      </c>
      <c r="B8570">
        <f>'Profilo eolico'!B8572*LCOH!$C$21</f>
        <v>159.30000000000001</v>
      </c>
      <c r="C8570">
        <f>$P$35*'Profilo fotovoltaico'!B8572</f>
        <v>0</v>
      </c>
      <c r="D8570">
        <f>$Q$37*'Profilo eolico'!B8572</f>
        <v>929.45733869582705</v>
      </c>
      <c r="E8570">
        <f>$P$39*'Profilo fotovoltaico'!B8572+'Approvvigionamento energia'!$Q$39*'Profilo eolico'!B8572</f>
        <v>697.09300402187023</v>
      </c>
      <c r="F8570">
        <f>$P$41*'Profilo fotovoltaico'!B8572+'Approvvigionamento energia'!$Q$41*'Profilo eolico'!B8572</f>
        <v>464.72866934791352</v>
      </c>
      <c r="G8570">
        <f>$P$43*'Profilo fotovoltaico'!B8572+'Approvvigionamento energia'!$Q$43*'Profilo eolico'!B8572</f>
        <v>232.36433467395676</v>
      </c>
      <c r="H8570">
        <f t="shared" si="266"/>
        <v>1138.4335154826958</v>
      </c>
      <c r="I8570">
        <f>IF(LCOH!$C$28=Menu!$A$1,'Approvvigionamento energia'!C8570,0)+IF(LCOH!$C$28=Menu!$A$2,'Approvvigionamento energia'!D8570,0)+IF(LCOH!$C$28=Menu!$A$3,'Approvvigionamento energia'!E8570,0)+IF(LCOH!$C$28=Menu!$A$4,'Approvvigionamento energia'!F8570,0)+IF(LCOH!$C$28=Menu!$A$5,'Approvvigionamento energia'!G8570,0)+IF(LCOH!$C$28=Menu!$A$6,'Approvvigionamento energia'!H8570,0)</f>
        <v>464.72866934791352</v>
      </c>
      <c r="J8570">
        <f>'Approvvigionamento energia'!A8570+'Approvvigionamento energia'!B8570+'Approvvigionamento energia'!I8570</f>
        <v>624.02866934791359</v>
      </c>
      <c r="K8570">
        <f>IF(MIN(LCOH!$C$18,J8570)&gt;=$P$48*LCOH!$C$18, MIN(LCOH!$C$18,J8570),0)</f>
        <v>624.02866934791359</v>
      </c>
      <c r="L8570">
        <f t="shared" si="267"/>
        <v>0</v>
      </c>
      <c r="M8570">
        <f>K8570/LCOH!$C$18</f>
        <v>0.41601911289860904</v>
      </c>
      <c r="N8570">
        <f>K8570/LCOH!$C$34</f>
        <v>12.023673783196793</v>
      </c>
    </row>
    <row r="8571" spans="1:14" x14ac:dyDescent="0.35">
      <c r="A8571">
        <f>'Profilo fotovoltaico'!B8573*LCOH!$C$20</f>
        <v>0</v>
      </c>
      <c r="B8571">
        <f>'Profilo eolico'!B8573*LCOH!$C$21</f>
        <v>168.5</v>
      </c>
      <c r="C8571">
        <f>$P$35*'Profilo fotovoltaico'!B8573</f>
        <v>0</v>
      </c>
      <c r="D8571">
        <f>$Q$37*'Profilo eolico'!B8573</f>
        <v>983.13597972534126</v>
      </c>
      <c r="E8571">
        <f>$P$39*'Profilo fotovoltaico'!B8573+'Approvvigionamento energia'!$Q$39*'Profilo eolico'!B8573</f>
        <v>737.35198479400594</v>
      </c>
      <c r="F8571">
        <f>$P$41*'Profilo fotovoltaico'!B8573+'Approvvigionamento energia'!$Q$41*'Profilo eolico'!B8573</f>
        <v>491.56798986267063</v>
      </c>
      <c r="G8571">
        <f>$P$43*'Profilo fotovoltaico'!B8573+'Approvvigionamento energia'!$Q$43*'Profilo eolico'!B8573</f>
        <v>245.78399493133531</v>
      </c>
      <c r="H8571">
        <f t="shared" si="266"/>
        <v>1138.4335154826958</v>
      </c>
      <c r="I8571">
        <f>IF(LCOH!$C$28=Menu!$A$1,'Approvvigionamento energia'!C8571,0)+IF(LCOH!$C$28=Menu!$A$2,'Approvvigionamento energia'!D8571,0)+IF(LCOH!$C$28=Menu!$A$3,'Approvvigionamento energia'!E8571,0)+IF(LCOH!$C$28=Menu!$A$4,'Approvvigionamento energia'!F8571,0)+IF(LCOH!$C$28=Menu!$A$5,'Approvvigionamento energia'!G8571,0)+IF(LCOH!$C$28=Menu!$A$6,'Approvvigionamento energia'!H8571,0)</f>
        <v>491.56798986267063</v>
      </c>
      <c r="J8571">
        <f>'Approvvigionamento energia'!A8571+'Approvvigionamento energia'!B8571+'Approvvigionamento energia'!I8571</f>
        <v>660.06798986267063</v>
      </c>
      <c r="K8571">
        <f>IF(MIN(LCOH!$C$18,J8571)&gt;=$P$48*LCOH!$C$18, MIN(LCOH!$C$18,J8571),0)</f>
        <v>660.06798986267063</v>
      </c>
      <c r="L8571">
        <f t="shared" si="267"/>
        <v>0</v>
      </c>
      <c r="M8571">
        <f>K8571/LCOH!$C$18</f>
        <v>0.44004532657511375</v>
      </c>
      <c r="N8571">
        <f>K8571/LCOH!$C$34</f>
        <v>12.718073022402132</v>
      </c>
    </row>
    <row r="8572" spans="1:14" x14ac:dyDescent="0.35">
      <c r="A8572">
        <f>'Profilo fotovoltaico'!B8574*LCOH!$C$20</f>
        <v>0</v>
      </c>
      <c r="B8572">
        <f>'Profilo eolico'!B8574*LCOH!$C$21</f>
        <v>175</v>
      </c>
      <c r="C8572">
        <f>$P$35*'Profilo fotovoltaico'!B8574</f>
        <v>0</v>
      </c>
      <c r="D8572">
        <f>$Q$37*'Profilo eolico'!B8574</f>
        <v>1021.0611065396719</v>
      </c>
      <c r="E8572">
        <f>$P$39*'Profilo fotovoltaico'!B8574+'Approvvigionamento energia'!$Q$39*'Profilo eolico'!B8574</f>
        <v>765.79582990475387</v>
      </c>
      <c r="F8572">
        <f>$P$41*'Profilo fotovoltaico'!B8574+'Approvvigionamento energia'!$Q$41*'Profilo eolico'!B8574</f>
        <v>510.53055326983593</v>
      </c>
      <c r="G8572">
        <f>$P$43*'Profilo fotovoltaico'!B8574+'Approvvigionamento energia'!$Q$43*'Profilo eolico'!B8574</f>
        <v>255.26527663491797</v>
      </c>
      <c r="H8572">
        <f t="shared" si="266"/>
        <v>1138.4335154826958</v>
      </c>
      <c r="I8572">
        <f>IF(LCOH!$C$28=Menu!$A$1,'Approvvigionamento energia'!C8572,0)+IF(LCOH!$C$28=Menu!$A$2,'Approvvigionamento energia'!D8572,0)+IF(LCOH!$C$28=Menu!$A$3,'Approvvigionamento energia'!E8572,0)+IF(LCOH!$C$28=Menu!$A$4,'Approvvigionamento energia'!F8572,0)+IF(LCOH!$C$28=Menu!$A$5,'Approvvigionamento energia'!G8572,0)+IF(LCOH!$C$28=Menu!$A$6,'Approvvigionamento energia'!H8572,0)</f>
        <v>510.53055326983593</v>
      </c>
      <c r="J8572">
        <f>'Approvvigionamento energia'!A8572+'Approvvigionamento energia'!B8572+'Approvvigionamento energia'!I8572</f>
        <v>685.53055326983599</v>
      </c>
      <c r="K8572">
        <f>IF(MIN(LCOH!$C$18,J8572)&gt;=$P$48*LCOH!$C$18, MIN(LCOH!$C$18,J8572),0)</f>
        <v>685.53055326983599</v>
      </c>
      <c r="L8572">
        <f t="shared" si="267"/>
        <v>0</v>
      </c>
      <c r="M8572">
        <f>K8572/LCOH!$C$18</f>
        <v>0.45702036884655733</v>
      </c>
      <c r="N8572">
        <f>K8572/LCOH!$C$34</f>
        <v>13.20868118053634</v>
      </c>
    </row>
    <row r="8573" spans="1:14" x14ac:dyDescent="0.35">
      <c r="A8573">
        <f>'Profilo fotovoltaico'!B8575*LCOH!$C$20</f>
        <v>0</v>
      </c>
      <c r="B8573">
        <f>'Profilo eolico'!B8575*LCOH!$C$21</f>
        <v>177</v>
      </c>
      <c r="C8573">
        <f>$P$35*'Profilo fotovoltaico'!B8575</f>
        <v>0</v>
      </c>
      <c r="D8573">
        <f>$Q$37*'Profilo eolico'!B8575</f>
        <v>1032.7303763286966</v>
      </c>
      <c r="E8573">
        <f>$P$39*'Profilo fotovoltaico'!B8575+'Approvvigionamento energia'!$Q$39*'Profilo eolico'!B8575</f>
        <v>774.5477822465225</v>
      </c>
      <c r="F8573">
        <f>$P$41*'Profilo fotovoltaico'!B8575+'Approvvigionamento energia'!$Q$41*'Profilo eolico'!B8575</f>
        <v>516.3651881643483</v>
      </c>
      <c r="G8573">
        <f>$P$43*'Profilo fotovoltaico'!B8575+'Approvvigionamento energia'!$Q$43*'Profilo eolico'!B8575</f>
        <v>258.18259408217415</v>
      </c>
      <c r="H8573">
        <f t="shared" si="266"/>
        <v>1138.4335154826958</v>
      </c>
      <c r="I8573">
        <f>IF(LCOH!$C$28=Menu!$A$1,'Approvvigionamento energia'!C8573,0)+IF(LCOH!$C$28=Menu!$A$2,'Approvvigionamento energia'!D8573,0)+IF(LCOH!$C$28=Menu!$A$3,'Approvvigionamento energia'!E8573,0)+IF(LCOH!$C$28=Menu!$A$4,'Approvvigionamento energia'!F8573,0)+IF(LCOH!$C$28=Menu!$A$5,'Approvvigionamento energia'!G8573,0)+IF(LCOH!$C$28=Menu!$A$6,'Approvvigionamento energia'!H8573,0)</f>
        <v>516.3651881643483</v>
      </c>
      <c r="J8573">
        <f>'Approvvigionamento energia'!A8573+'Approvvigionamento energia'!B8573+'Approvvigionamento energia'!I8573</f>
        <v>693.3651881643483</v>
      </c>
      <c r="K8573">
        <f>IF(MIN(LCOH!$C$18,J8573)&gt;=$P$48*LCOH!$C$18, MIN(LCOH!$C$18,J8573),0)</f>
        <v>693.3651881643483</v>
      </c>
      <c r="L8573">
        <f t="shared" si="267"/>
        <v>0</v>
      </c>
      <c r="M8573">
        <f>K8573/LCOH!$C$18</f>
        <v>0.46224345877623219</v>
      </c>
      <c r="N8573">
        <f>K8573/LCOH!$C$34</f>
        <v>13.359637536885325</v>
      </c>
    </row>
    <row r="8574" spans="1:14" x14ac:dyDescent="0.35">
      <c r="A8574">
        <f>'Profilo fotovoltaico'!B8576*LCOH!$C$20</f>
        <v>0</v>
      </c>
      <c r="B8574">
        <f>'Profilo eolico'!B8576*LCOH!$C$21</f>
        <v>178.2</v>
      </c>
      <c r="C8574">
        <f>$P$35*'Profilo fotovoltaico'!B8576</f>
        <v>0</v>
      </c>
      <c r="D8574">
        <f>$Q$37*'Profilo eolico'!B8576</f>
        <v>1039.7319382021117</v>
      </c>
      <c r="E8574">
        <f>$P$39*'Profilo fotovoltaico'!B8576+'Approvvigionamento energia'!$Q$39*'Profilo eolico'!B8576</f>
        <v>779.7989536515837</v>
      </c>
      <c r="F8574">
        <f>$P$41*'Profilo fotovoltaico'!B8576+'Approvvigionamento energia'!$Q$41*'Profilo eolico'!B8576</f>
        <v>519.86596910105584</v>
      </c>
      <c r="G8574">
        <f>$P$43*'Profilo fotovoltaico'!B8576+'Approvvigionamento energia'!$Q$43*'Profilo eolico'!B8576</f>
        <v>259.93298455052792</v>
      </c>
      <c r="H8574">
        <f t="shared" si="266"/>
        <v>1138.4335154826958</v>
      </c>
      <c r="I8574">
        <f>IF(LCOH!$C$28=Menu!$A$1,'Approvvigionamento energia'!C8574,0)+IF(LCOH!$C$28=Menu!$A$2,'Approvvigionamento energia'!D8574,0)+IF(LCOH!$C$28=Menu!$A$3,'Approvvigionamento energia'!E8574,0)+IF(LCOH!$C$28=Menu!$A$4,'Approvvigionamento energia'!F8574,0)+IF(LCOH!$C$28=Menu!$A$5,'Approvvigionamento energia'!G8574,0)+IF(LCOH!$C$28=Menu!$A$6,'Approvvigionamento energia'!H8574,0)</f>
        <v>519.86596910105584</v>
      </c>
      <c r="J8574">
        <f>'Approvvigionamento energia'!A8574+'Approvvigionamento energia'!B8574+'Approvvigionamento energia'!I8574</f>
        <v>698.06596910105577</v>
      </c>
      <c r="K8574">
        <f>IF(MIN(LCOH!$C$18,J8574)&gt;=$P$48*LCOH!$C$18, MIN(LCOH!$C$18,J8574),0)</f>
        <v>698.06596910105577</v>
      </c>
      <c r="L8574">
        <f t="shared" si="267"/>
        <v>0</v>
      </c>
      <c r="M8574">
        <f>K8574/LCOH!$C$18</f>
        <v>0.46537731273403721</v>
      </c>
      <c r="N8574">
        <f>K8574/LCOH!$C$34</f>
        <v>13.450211350694717</v>
      </c>
    </row>
    <row r="8575" spans="1:14" x14ac:dyDescent="0.35">
      <c r="A8575">
        <f>'Profilo fotovoltaico'!B8577*LCOH!$C$20</f>
        <v>0</v>
      </c>
      <c r="B8575">
        <f>'Profilo eolico'!B8577*LCOH!$C$21</f>
        <v>180.7</v>
      </c>
      <c r="C8575">
        <f>$P$35*'Profilo fotovoltaico'!B8577</f>
        <v>0</v>
      </c>
      <c r="D8575">
        <f>$Q$37*'Profilo eolico'!B8577</f>
        <v>1054.3185254383927</v>
      </c>
      <c r="E8575">
        <f>$P$39*'Profilo fotovoltaico'!B8577+'Approvvigionamento energia'!$Q$39*'Profilo eolico'!B8577</f>
        <v>790.73889407879449</v>
      </c>
      <c r="F8575">
        <f>$P$41*'Profilo fotovoltaico'!B8577+'Approvvigionamento energia'!$Q$41*'Profilo eolico'!B8577</f>
        <v>527.15926271919636</v>
      </c>
      <c r="G8575">
        <f>$P$43*'Profilo fotovoltaico'!B8577+'Approvvigionamento energia'!$Q$43*'Profilo eolico'!B8577</f>
        <v>263.57963135959818</v>
      </c>
      <c r="H8575">
        <f t="shared" si="266"/>
        <v>1138.4335154826958</v>
      </c>
      <c r="I8575">
        <f>IF(LCOH!$C$28=Menu!$A$1,'Approvvigionamento energia'!C8575,0)+IF(LCOH!$C$28=Menu!$A$2,'Approvvigionamento energia'!D8575,0)+IF(LCOH!$C$28=Menu!$A$3,'Approvvigionamento energia'!E8575,0)+IF(LCOH!$C$28=Menu!$A$4,'Approvvigionamento energia'!F8575,0)+IF(LCOH!$C$28=Menu!$A$5,'Approvvigionamento energia'!G8575,0)+IF(LCOH!$C$28=Menu!$A$6,'Approvvigionamento energia'!H8575,0)</f>
        <v>527.15926271919636</v>
      </c>
      <c r="J8575">
        <f>'Approvvigionamento energia'!A8575+'Approvvigionamento energia'!B8575+'Approvvigionamento energia'!I8575</f>
        <v>707.85926271919629</v>
      </c>
      <c r="K8575">
        <f>IF(MIN(LCOH!$C$18,J8575)&gt;=$P$48*LCOH!$C$18, MIN(LCOH!$C$18,J8575),0)</f>
        <v>707.85926271919629</v>
      </c>
      <c r="L8575">
        <f t="shared" si="267"/>
        <v>0</v>
      </c>
      <c r="M8575">
        <f>K8575/LCOH!$C$18</f>
        <v>0.47190617514613087</v>
      </c>
      <c r="N8575">
        <f>K8575/LCOH!$C$34</f>
        <v>13.63890679613095</v>
      </c>
    </row>
    <row r="8576" spans="1:14" x14ac:dyDescent="0.35">
      <c r="A8576">
        <f>'Profilo fotovoltaico'!B8578*LCOH!$C$20</f>
        <v>4</v>
      </c>
      <c r="B8576">
        <f>'Profilo eolico'!B8578*LCOH!$C$21</f>
        <v>176</v>
      </c>
      <c r="C8576">
        <f>$P$35*'Profilo fotovoltaico'!B8578</f>
        <v>29.41844875048826</v>
      </c>
      <c r="D8576">
        <f>$Q$37*'Profilo eolico'!B8578</f>
        <v>1026.8957414341842</v>
      </c>
      <c r="E8576">
        <f>$P$39*'Profilo fotovoltaico'!B8578+'Approvvigionamento energia'!$Q$39*'Profilo eolico'!B8578</f>
        <v>777.52641826326021</v>
      </c>
      <c r="F8576">
        <f>$P$41*'Profilo fotovoltaico'!B8578+'Approvvigionamento energia'!$Q$41*'Profilo eolico'!B8578</f>
        <v>528.15709509233625</v>
      </c>
      <c r="G8576">
        <f>$P$43*'Profilo fotovoltaico'!B8578+'Approvvigionamento energia'!$Q$43*'Profilo eolico'!B8578</f>
        <v>278.78777192141223</v>
      </c>
      <c r="H8576">
        <f t="shared" si="266"/>
        <v>1138.4335154826958</v>
      </c>
      <c r="I8576">
        <f>IF(LCOH!$C$28=Menu!$A$1,'Approvvigionamento energia'!C8576,0)+IF(LCOH!$C$28=Menu!$A$2,'Approvvigionamento energia'!D8576,0)+IF(LCOH!$C$28=Menu!$A$3,'Approvvigionamento energia'!E8576,0)+IF(LCOH!$C$28=Menu!$A$4,'Approvvigionamento energia'!F8576,0)+IF(LCOH!$C$28=Menu!$A$5,'Approvvigionamento energia'!G8576,0)+IF(LCOH!$C$28=Menu!$A$6,'Approvvigionamento energia'!H8576,0)</f>
        <v>528.15709509233625</v>
      </c>
      <c r="J8576">
        <f>'Approvvigionamento energia'!A8576+'Approvvigionamento energia'!B8576+'Approvvigionamento energia'!I8576</f>
        <v>708.15709509233625</v>
      </c>
      <c r="K8576">
        <f>IF(MIN(LCOH!$C$18,J8576)&gt;=$P$48*LCOH!$C$18, MIN(LCOH!$C$18,J8576),0)</f>
        <v>708.15709509233625</v>
      </c>
      <c r="L8576">
        <f t="shared" si="267"/>
        <v>0</v>
      </c>
      <c r="M8576">
        <f>K8576/LCOH!$C$18</f>
        <v>0.47210473006155751</v>
      </c>
      <c r="N8576">
        <f>K8576/LCOH!$C$34</f>
        <v>13.644645377501663</v>
      </c>
    </row>
    <row r="8577" spans="1:14" x14ac:dyDescent="0.35">
      <c r="A8577">
        <f>'Profilo fotovoltaico'!B8579*LCOH!$C$20</f>
        <v>105</v>
      </c>
      <c r="B8577">
        <f>'Profilo eolico'!B8579*LCOH!$C$21</f>
        <v>162</v>
      </c>
      <c r="C8577">
        <f>$P$35*'Profilo fotovoltaico'!B8579</f>
        <v>772.23427970031685</v>
      </c>
      <c r="D8577">
        <f>$Q$37*'Profilo eolico'!B8579</f>
        <v>945.21085291101065</v>
      </c>
      <c r="E8577">
        <f>$P$39*'Profilo fotovoltaico'!B8579+'Approvvigionamento energia'!$Q$39*'Profilo eolico'!B8579</f>
        <v>901.96670960833717</v>
      </c>
      <c r="F8577">
        <f>$P$41*'Profilo fotovoltaico'!B8579+'Approvvigionamento energia'!$Q$41*'Profilo eolico'!B8579</f>
        <v>858.7225663056638</v>
      </c>
      <c r="G8577">
        <f>$P$43*'Profilo fotovoltaico'!B8579+'Approvvigionamento energia'!$Q$43*'Profilo eolico'!B8579</f>
        <v>815.47842300299021</v>
      </c>
      <c r="H8577">
        <f t="shared" si="266"/>
        <v>1138.4335154826958</v>
      </c>
      <c r="I8577">
        <f>IF(LCOH!$C$28=Menu!$A$1,'Approvvigionamento energia'!C8577,0)+IF(LCOH!$C$28=Menu!$A$2,'Approvvigionamento energia'!D8577,0)+IF(LCOH!$C$28=Menu!$A$3,'Approvvigionamento energia'!E8577,0)+IF(LCOH!$C$28=Menu!$A$4,'Approvvigionamento energia'!F8577,0)+IF(LCOH!$C$28=Menu!$A$5,'Approvvigionamento energia'!G8577,0)+IF(LCOH!$C$28=Menu!$A$6,'Approvvigionamento energia'!H8577,0)</f>
        <v>858.7225663056638</v>
      </c>
      <c r="J8577">
        <f>'Approvvigionamento energia'!A8577+'Approvvigionamento energia'!B8577+'Approvvigionamento energia'!I8577</f>
        <v>1125.7225663056638</v>
      </c>
      <c r="K8577">
        <f>IF(MIN(LCOH!$C$18,J8577)&gt;=$P$48*LCOH!$C$18, MIN(LCOH!$C$18,J8577),0)</f>
        <v>1125.7225663056638</v>
      </c>
      <c r="L8577">
        <f t="shared" si="267"/>
        <v>0</v>
      </c>
      <c r="M8577">
        <f>K8577/LCOH!$C$18</f>
        <v>0.75048171087044258</v>
      </c>
      <c r="N8577">
        <f>K8577/LCOH!$C$34</f>
        <v>21.690222857527242</v>
      </c>
    </row>
    <row r="8578" spans="1:14" x14ac:dyDescent="0.35">
      <c r="A8578">
        <f>'Profilo fotovoltaico'!B8580*LCOH!$C$20</f>
        <v>273</v>
      </c>
      <c r="B8578">
        <f>'Profilo eolico'!B8580*LCOH!$C$21</f>
        <v>144</v>
      </c>
      <c r="C8578">
        <f>$P$35*'Profilo fotovoltaico'!B8580</f>
        <v>2007.8091272208239</v>
      </c>
      <c r="D8578">
        <f>$Q$37*'Profilo eolico'!B8580</f>
        <v>840.1874248097871</v>
      </c>
      <c r="E8578">
        <f>$P$39*'Profilo fotovoltaico'!B8580+'Approvvigionamento energia'!$Q$39*'Profilo eolico'!B8580</f>
        <v>1132.0928504125463</v>
      </c>
      <c r="F8578">
        <f>$P$41*'Profilo fotovoltaico'!B8580+'Approvvigionamento energia'!$Q$41*'Profilo eolico'!B8580</f>
        <v>1423.9982760153055</v>
      </c>
      <c r="G8578">
        <f>$P$43*'Profilo fotovoltaico'!B8580+'Approvvigionamento energia'!$Q$43*'Profilo eolico'!B8580</f>
        <v>1715.9037016180648</v>
      </c>
      <c r="H8578">
        <f t="shared" ref="H8578:H8641" si="268">$P$45</f>
        <v>1138.4335154826958</v>
      </c>
      <c r="I8578">
        <f>IF(LCOH!$C$28=Menu!$A$1,'Approvvigionamento energia'!C8578,0)+IF(LCOH!$C$28=Menu!$A$2,'Approvvigionamento energia'!D8578,0)+IF(LCOH!$C$28=Menu!$A$3,'Approvvigionamento energia'!E8578,0)+IF(LCOH!$C$28=Menu!$A$4,'Approvvigionamento energia'!F8578,0)+IF(LCOH!$C$28=Menu!$A$5,'Approvvigionamento energia'!G8578,0)+IF(LCOH!$C$28=Menu!$A$6,'Approvvigionamento energia'!H8578,0)</f>
        <v>1423.9982760153055</v>
      </c>
      <c r="J8578">
        <f>'Approvvigionamento energia'!A8578+'Approvvigionamento energia'!B8578+'Approvvigionamento energia'!I8578</f>
        <v>1840.9982760153055</v>
      </c>
      <c r="K8578">
        <f>IF(MIN(LCOH!$C$18,J8578)&gt;=$P$48*LCOH!$C$18, MIN(LCOH!$C$18,J8578),0)</f>
        <v>1500</v>
      </c>
      <c r="L8578">
        <f t="shared" si="267"/>
        <v>340.99827601530546</v>
      </c>
      <c r="M8578">
        <f>K8578/LCOH!$C$18</f>
        <v>1</v>
      </c>
      <c r="N8578">
        <f>K8578/LCOH!$C$34</f>
        <v>28.901734104046245</v>
      </c>
    </row>
    <row r="8579" spans="1:14" x14ac:dyDescent="0.35">
      <c r="A8579">
        <f>'Profilo fotovoltaico'!B8581*LCOH!$C$20</f>
        <v>404</v>
      </c>
      <c r="B8579">
        <f>'Profilo eolico'!B8581*LCOH!$C$21</f>
        <v>165.9</v>
      </c>
      <c r="C8579">
        <f>$P$35*'Profilo fotovoltaico'!B8581</f>
        <v>2971.2633237993145</v>
      </c>
      <c r="D8579">
        <f>$Q$37*'Profilo eolico'!B8581</f>
        <v>967.96592899960888</v>
      </c>
      <c r="E8579">
        <f>$P$39*'Profilo fotovoltaico'!B8581+'Approvvigionamento energia'!$Q$39*'Profilo eolico'!B8581</f>
        <v>1468.7902776995352</v>
      </c>
      <c r="F8579">
        <f>$P$41*'Profilo fotovoltaico'!B8581+'Approvvigionamento energia'!$Q$41*'Profilo eolico'!B8581</f>
        <v>1969.6146263994617</v>
      </c>
      <c r="G8579">
        <f>$P$43*'Profilo fotovoltaico'!B8581+'Approvvigionamento energia'!$Q$43*'Profilo eolico'!B8581</f>
        <v>2470.4389750993882</v>
      </c>
      <c r="H8579">
        <f t="shared" si="268"/>
        <v>1138.4335154826958</v>
      </c>
      <c r="I8579">
        <f>IF(LCOH!$C$28=Menu!$A$1,'Approvvigionamento energia'!C8579,0)+IF(LCOH!$C$28=Menu!$A$2,'Approvvigionamento energia'!D8579,0)+IF(LCOH!$C$28=Menu!$A$3,'Approvvigionamento energia'!E8579,0)+IF(LCOH!$C$28=Menu!$A$4,'Approvvigionamento energia'!F8579,0)+IF(LCOH!$C$28=Menu!$A$5,'Approvvigionamento energia'!G8579,0)+IF(LCOH!$C$28=Menu!$A$6,'Approvvigionamento energia'!H8579,0)</f>
        <v>1969.6146263994617</v>
      </c>
      <c r="J8579">
        <f>'Approvvigionamento energia'!A8579+'Approvvigionamento energia'!B8579+'Approvvigionamento energia'!I8579</f>
        <v>2539.5146263994616</v>
      </c>
      <c r="K8579">
        <f>IF(MIN(LCOH!$C$18,J8579)&gt;=$P$48*LCOH!$C$18, MIN(LCOH!$C$18,J8579),0)</f>
        <v>1500</v>
      </c>
      <c r="L8579">
        <f t="shared" ref="L8579:L8642" si="269">J8579-K8579</f>
        <v>1039.5146263994616</v>
      </c>
      <c r="M8579">
        <f>K8579/LCOH!$C$18</f>
        <v>1</v>
      </c>
      <c r="N8579">
        <f>K8579/LCOH!$C$34</f>
        <v>28.901734104046245</v>
      </c>
    </row>
    <row r="8580" spans="1:14" x14ac:dyDescent="0.35">
      <c r="A8580">
        <f>'Profilo fotovoltaico'!B8582*LCOH!$C$20</f>
        <v>476</v>
      </c>
      <c r="B8580">
        <f>'Profilo eolico'!B8582*LCOH!$C$21</f>
        <v>169.4</v>
      </c>
      <c r="C8580">
        <f>$P$35*'Profilo fotovoltaico'!B8582</f>
        <v>3500.7954013081026</v>
      </c>
      <c r="D8580">
        <f>$Q$37*'Profilo eolico'!B8582</f>
        <v>988.38715113040234</v>
      </c>
      <c r="E8580">
        <f>$P$39*'Profilo fotovoltaico'!B8582+'Approvvigionamento energia'!$Q$39*'Profilo eolico'!B8582</f>
        <v>1616.4892136748274</v>
      </c>
      <c r="F8580">
        <f>$P$41*'Profilo fotovoltaico'!B8582+'Approvvigionamento energia'!$Q$41*'Profilo eolico'!B8582</f>
        <v>2244.5912762192524</v>
      </c>
      <c r="G8580">
        <f>$P$43*'Profilo fotovoltaico'!B8582+'Approvvigionamento energia'!$Q$43*'Profilo eolico'!B8582</f>
        <v>2872.6933387636777</v>
      </c>
      <c r="H8580">
        <f t="shared" si="268"/>
        <v>1138.4335154826958</v>
      </c>
      <c r="I8580">
        <f>IF(LCOH!$C$28=Menu!$A$1,'Approvvigionamento energia'!C8580,0)+IF(LCOH!$C$28=Menu!$A$2,'Approvvigionamento energia'!D8580,0)+IF(LCOH!$C$28=Menu!$A$3,'Approvvigionamento energia'!E8580,0)+IF(LCOH!$C$28=Menu!$A$4,'Approvvigionamento energia'!F8580,0)+IF(LCOH!$C$28=Menu!$A$5,'Approvvigionamento energia'!G8580,0)+IF(LCOH!$C$28=Menu!$A$6,'Approvvigionamento energia'!H8580,0)</f>
        <v>2244.5912762192524</v>
      </c>
      <c r="J8580">
        <f>'Approvvigionamento energia'!A8580+'Approvvigionamento energia'!B8580+'Approvvigionamento energia'!I8580</f>
        <v>2889.9912762192525</v>
      </c>
      <c r="K8580">
        <f>IF(MIN(LCOH!$C$18,J8580)&gt;=$P$48*LCOH!$C$18, MIN(LCOH!$C$18,J8580),0)</f>
        <v>1500</v>
      </c>
      <c r="L8580">
        <f t="shared" si="269"/>
        <v>1389.9912762192525</v>
      </c>
      <c r="M8580">
        <f>K8580/LCOH!$C$18</f>
        <v>1</v>
      </c>
      <c r="N8580">
        <f>K8580/LCOH!$C$34</f>
        <v>28.901734104046245</v>
      </c>
    </row>
    <row r="8581" spans="1:14" x14ac:dyDescent="0.35">
      <c r="A8581">
        <f>'Profilo fotovoltaico'!B8583*LCOH!$C$20</f>
        <v>491</v>
      </c>
      <c r="B8581">
        <f>'Profilo eolico'!B8583*LCOH!$C$21</f>
        <v>169.1</v>
      </c>
      <c r="C8581">
        <f>$P$35*'Profilo fotovoltaico'!B8583</f>
        <v>3611.1145841224338</v>
      </c>
      <c r="D8581">
        <f>$Q$37*'Profilo eolico'!B8583</f>
        <v>986.63676066204869</v>
      </c>
      <c r="E8581">
        <f>$P$39*'Profilo fotovoltaico'!B8583+'Approvvigionamento energia'!$Q$39*'Profilo eolico'!B8583</f>
        <v>1642.7562165271449</v>
      </c>
      <c r="F8581">
        <f>$P$41*'Profilo fotovoltaico'!B8583+'Approvvigionamento energia'!$Q$41*'Profilo eolico'!B8583</f>
        <v>2298.8756723922411</v>
      </c>
      <c r="G8581">
        <f>$P$43*'Profilo fotovoltaico'!B8583+'Approvvigionamento energia'!$Q$43*'Profilo eolico'!B8583</f>
        <v>2954.9951282573375</v>
      </c>
      <c r="H8581">
        <f t="shared" si="268"/>
        <v>1138.4335154826958</v>
      </c>
      <c r="I8581">
        <f>IF(LCOH!$C$28=Menu!$A$1,'Approvvigionamento energia'!C8581,0)+IF(LCOH!$C$28=Menu!$A$2,'Approvvigionamento energia'!D8581,0)+IF(LCOH!$C$28=Menu!$A$3,'Approvvigionamento energia'!E8581,0)+IF(LCOH!$C$28=Menu!$A$4,'Approvvigionamento energia'!F8581,0)+IF(LCOH!$C$28=Menu!$A$5,'Approvvigionamento energia'!G8581,0)+IF(LCOH!$C$28=Menu!$A$6,'Approvvigionamento energia'!H8581,0)</f>
        <v>2298.8756723922411</v>
      </c>
      <c r="J8581">
        <f>'Approvvigionamento energia'!A8581+'Approvvigionamento energia'!B8581+'Approvvigionamento energia'!I8581</f>
        <v>2958.975672392241</v>
      </c>
      <c r="K8581">
        <f>IF(MIN(LCOH!$C$18,J8581)&gt;=$P$48*LCOH!$C$18, MIN(LCOH!$C$18,J8581),0)</f>
        <v>1500</v>
      </c>
      <c r="L8581">
        <f t="shared" si="269"/>
        <v>1458.975672392241</v>
      </c>
      <c r="M8581">
        <f>K8581/LCOH!$C$18</f>
        <v>1</v>
      </c>
      <c r="N8581">
        <f>K8581/LCOH!$C$34</f>
        <v>28.901734104046245</v>
      </c>
    </row>
    <row r="8582" spans="1:14" x14ac:dyDescent="0.35">
      <c r="A8582">
        <f>'Profilo fotovoltaico'!B8584*LCOH!$C$20</f>
        <v>450</v>
      </c>
      <c r="B8582">
        <f>'Profilo eolico'!B8584*LCOH!$C$21</f>
        <v>174.5</v>
      </c>
      <c r="C8582">
        <f>$P$35*'Profilo fotovoltaico'!B8584</f>
        <v>3309.5754844299295</v>
      </c>
      <c r="D8582">
        <f>$Q$37*'Profilo eolico'!B8584</f>
        <v>1018.1437890924157</v>
      </c>
      <c r="E8582">
        <f>$P$39*'Profilo fotovoltaico'!B8584+'Approvvigionamento energia'!$Q$39*'Profilo eolico'!B8584</f>
        <v>1591.001712926794</v>
      </c>
      <c r="F8582">
        <f>$P$41*'Profilo fotovoltaico'!B8584+'Approvvigionamento energia'!$Q$41*'Profilo eolico'!B8584</f>
        <v>2163.8596367611726</v>
      </c>
      <c r="G8582">
        <f>$P$43*'Profilo fotovoltaico'!B8584+'Approvvigionamento energia'!$Q$43*'Profilo eolico'!B8584</f>
        <v>2736.7175605955508</v>
      </c>
      <c r="H8582">
        <f t="shared" si="268"/>
        <v>1138.4335154826958</v>
      </c>
      <c r="I8582">
        <f>IF(LCOH!$C$28=Menu!$A$1,'Approvvigionamento energia'!C8582,0)+IF(LCOH!$C$28=Menu!$A$2,'Approvvigionamento energia'!D8582,0)+IF(LCOH!$C$28=Menu!$A$3,'Approvvigionamento energia'!E8582,0)+IF(LCOH!$C$28=Menu!$A$4,'Approvvigionamento energia'!F8582,0)+IF(LCOH!$C$28=Menu!$A$5,'Approvvigionamento energia'!G8582,0)+IF(LCOH!$C$28=Menu!$A$6,'Approvvigionamento energia'!H8582,0)</f>
        <v>2163.8596367611726</v>
      </c>
      <c r="J8582">
        <f>'Approvvigionamento energia'!A8582+'Approvvigionamento energia'!B8582+'Approvvigionamento energia'!I8582</f>
        <v>2788.3596367611726</v>
      </c>
      <c r="K8582">
        <f>IF(MIN(LCOH!$C$18,J8582)&gt;=$P$48*LCOH!$C$18, MIN(LCOH!$C$18,J8582),0)</f>
        <v>1500</v>
      </c>
      <c r="L8582">
        <f t="shared" si="269"/>
        <v>1288.3596367611726</v>
      </c>
      <c r="M8582">
        <f>K8582/LCOH!$C$18</f>
        <v>1</v>
      </c>
      <c r="N8582">
        <f>K8582/LCOH!$C$34</f>
        <v>28.901734104046245</v>
      </c>
    </row>
    <row r="8583" spans="1:14" x14ac:dyDescent="0.35">
      <c r="A8583">
        <f>'Profilo fotovoltaico'!B8585*LCOH!$C$20</f>
        <v>355</v>
      </c>
      <c r="B8583">
        <f>'Profilo eolico'!B8585*LCOH!$C$21</f>
        <v>178.4</v>
      </c>
      <c r="C8583">
        <f>$P$35*'Profilo fotovoltaico'!B8585</f>
        <v>2610.8873266058331</v>
      </c>
      <c r="D8583">
        <f>$Q$37*'Profilo eolico'!B8585</f>
        <v>1040.8988651810141</v>
      </c>
      <c r="E8583">
        <f>$P$39*'Profilo fotovoltaico'!B8585+'Approvvigionamento energia'!$Q$39*'Profilo eolico'!B8585</f>
        <v>1433.3959805372187</v>
      </c>
      <c r="F8583">
        <f>$P$41*'Profilo fotovoltaico'!B8585+'Approvvigionamento energia'!$Q$41*'Profilo eolico'!B8585</f>
        <v>1825.8930958934236</v>
      </c>
      <c r="G8583">
        <f>$P$43*'Profilo fotovoltaico'!B8585+'Approvvigionamento energia'!$Q$43*'Profilo eolico'!B8585</f>
        <v>2218.390211249628</v>
      </c>
      <c r="H8583">
        <f t="shared" si="268"/>
        <v>1138.4335154826958</v>
      </c>
      <c r="I8583">
        <f>IF(LCOH!$C$28=Menu!$A$1,'Approvvigionamento energia'!C8583,0)+IF(LCOH!$C$28=Menu!$A$2,'Approvvigionamento energia'!D8583,0)+IF(LCOH!$C$28=Menu!$A$3,'Approvvigionamento energia'!E8583,0)+IF(LCOH!$C$28=Menu!$A$4,'Approvvigionamento energia'!F8583,0)+IF(LCOH!$C$28=Menu!$A$5,'Approvvigionamento energia'!G8583,0)+IF(LCOH!$C$28=Menu!$A$6,'Approvvigionamento energia'!H8583,0)</f>
        <v>1825.8930958934236</v>
      </c>
      <c r="J8583">
        <f>'Approvvigionamento energia'!A8583+'Approvvigionamento energia'!B8583+'Approvvigionamento energia'!I8583</f>
        <v>2359.2930958934235</v>
      </c>
      <c r="K8583">
        <f>IF(MIN(LCOH!$C$18,J8583)&gt;=$P$48*LCOH!$C$18, MIN(LCOH!$C$18,J8583),0)</f>
        <v>1500</v>
      </c>
      <c r="L8583">
        <f t="shared" si="269"/>
        <v>859.29309589342347</v>
      </c>
      <c r="M8583">
        <f>K8583/LCOH!$C$18</f>
        <v>1</v>
      </c>
      <c r="N8583">
        <f>K8583/LCOH!$C$34</f>
        <v>28.901734104046245</v>
      </c>
    </row>
    <row r="8584" spans="1:14" x14ac:dyDescent="0.35">
      <c r="A8584">
        <f>'Profilo fotovoltaico'!B8586*LCOH!$C$20</f>
        <v>203</v>
      </c>
      <c r="B8584">
        <f>'Profilo eolico'!B8586*LCOH!$C$21</f>
        <v>167.8</v>
      </c>
      <c r="C8584">
        <f>$P$35*'Profilo fotovoltaico'!B8586</f>
        <v>1492.9862740872793</v>
      </c>
      <c r="D8584">
        <f>$Q$37*'Profilo eolico'!B8586</f>
        <v>979.05173529918261</v>
      </c>
      <c r="E8584">
        <f>$P$39*'Profilo fotovoltaico'!B8586+'Approvvigionamento energia'!$Q$39*'Profilo eolico'!B8586</f>
        <v>1107.5353699962068</v>
      </c>
      <c r="F8584">
        <f>$P$41*'Profilo fotovoltaico'!B8586+'Approvvigionamento energia'!$Q$41*'Profilo eolico'!B8586</f>
        <v>1236.019004693231</v>
      </c>
      <c r="G8584">
        <f>$P$43*'Profilo fotovoltaico'!B8586+'Approvvigionamento energia'!$Q$43*'Profilo eolico'!B8586</f>
        <v>1364.5026393902551</v>
      </c>
      <c r="H8584">
        <f t="shared" si="268"/>
        <v>1138.4335154826958</v>
      </c>
      <c r="I8584">
        <f>IF(LCOH!$C$28=Menu!$A$1,'Approvvigionamento energia'!C8584,0)+IF(LCOH!$C$28=Menu!$A$2,'Approvvigionamento energia'!D8584,0)+IF(LCOH!$C$28=Menu!$A$3,'Approvvigionamento energia'!E8584,0)+IF(LCOH!$C$28=Menu!$A$4,'Approvvigionamento energia'!F8584,0)+IF(LCOH!$C$28=Menu!$A$5,'Approvvigionamento energia'!G8584,0)+IF(LCOH!$C$28=Menu!$A$6,'Approvvigionamento energia'!H8584,0)</f>
        <v>1236.019004693231</v>
      </c>
      <c r="J8584">
        <f>'Approvvigionamento energia'!A8584+'Approvvigionamento energia'!B8584+'Approvvigionamento energia'!I8584</f>
        <v>1606.8190046932309</v>
      </c>
      <c r="K8584">
        <f>IF(MIN(LCOH!$C$18,J8584)&gt;=$P$48*LCOH!$C$18, MIN(LCOH!$C$18,J8584),0)</f>
        <v>1500</v>
      </c>
      <c r="L8584">
        <f t="shared" si="269"/>
        <v>106.81900469323091</v>
      </c>
      <c r="M8584">
        <f>K8584/LCOH!$C$18</f>
        <v>1</v>
      </c>
      <c r="N8584">
        <f>K8584/LCOH!$C$34</f>
        <v>28.901734104046245</v>
      </c>
    </row>
    <row r="8585" spans="1:14" x14ac:dyDescent="0.35">
      <c r="A8585">
        <f>'Profilo fotovoltaico'!B8587*LCOH!$C$20</f>
        <v>25</v>
      </c>
      <c r="B8585">
        <f>'Profilo eolico'!B8587*LCOH!$C$21</f>
        <v>174.1</v>
      </c>
      <c r="C8585">
        <f>$P$35*'Profilo fotovoltaico'!B8587</f>
        <v>183.86530469055162</v>
      </c>
      <c r="D8585">
        <f>$Q$37*'Profilo eolico'!B8587</f>
        <v>1015.8099351346108</v>
      </c>
      <c r="E8585">
        <f>$P$39*'Profilo fotovoltaico'!B8587+'Approvvigionamento energia'!$Q$39*'Profilo eolico'!B8587</f>
        <v>807.82377752359594</v>
      </c>
      <c r="F8585">
        <f>$P$41*'Profilo fotovoltaico'!B8587+'Approvvigionamento energia'!$Q$41*'Profilo eolico'!B8587</f>
        <v>599.8376199125812</v>
      </c>
      <c r="G8585">
        <f>$P$43*'Profilo fotovoltaico'!B8587+'Approvvigionamento energia'!$Q$43*'Profilo eolico'!B8587</f>
        <v>391.85146230156641</v>
      </c>
      <c r="H8585">
        <f t="shared" si="268"/>
        <v>1138.4335154826958</v>
      </c>
      <c r="I8585">
        <f>IF(LCOH!$C$28=Menu!$A$1,'Approvvigionamento energia'!C8585,0)+IF(LCOH!$C$28=Menu!$A$2,'Approvvigionamento energia'!D8585,0)+IF(LCOH!$C$28=Menu!$A$3,'Approvvigionamento energia'!E8585,0)+IF(LCOH!$C$28=Menu!$A$4,'Approvvigionamento energia'!F8585,0)+IF(LCOH!$C$28=Menu!$A$5,'Approvvigionamento energia'!G8585,0)+IF(LCOH!$C$28=Menu!$A$6,'Approvvigionamento energia'!H8585,0)</f>
        <v>599.8376199125812</v>
      </c>
      <c r="J8585">
        <f>'Approvvigionamento energia'!A8585+'Approvvigionamento energia'!B8585+'Approvvigionamento energia'!I8585</f>
        <v>798.93761991258123</v>
      </c>
      <c r="K8585">
        <f>IF(MIN(LCOH!$C$18,J8585)&gt;=$P$48*LCOH!$C$18, MIN(LCOH!$C$18,J8585),0)</f>
        <v>798.93761991258123</v>
      </c>
      <c r="L8585">
        <f t="shared" si="269"/>
        <v>0</v>
      </c>
      <c r="M8585">
        <f>K8585/LCOH!$C$18</f>
        <v>0.53262507994172081</v>
      </c>
      <c r="N8585">
        <f>K8585/LCOH!$C$34</f>
        <v>15.393788437621989</v>
      </c>
    </row>
    <row r="8586" spans="1:14" x14ac:dyDescent="0.35">
      <c r="A8586">
        <f>'Profilo fotovoltaico'!B8588*LCOH!$C$20</f>
        <v>0</v>
      </c>
      <c r="B8586">
        <f>'Profilo eolico'!B8588*LCOH!$C$21</f>
        <v>174</v>
      </c>
      <c r="C8586">
        <f>$P$35*'Profilo fotovoltaico'!B8588</f>
        <v>0</v>
      </c>
      <c r="D8586">
        <f>$Q$37*'Profilo eolico'!B8588</f>
        <v>1015.2264716451594</v>
      </c>
      <c r="E8586">
        <f>$P$39*'Profilo fotovoltaico'!B8588+'Approvvigionamento energia'!$Q$39*'Profilo eolico'!B8588</f>
        <v>761.41985373386956</v>
      </c>
      <c r="F8586">
        <f>$P$41*'Profilo fotovoltaico'!B8588+'Approvvigionamento energia'!$Q$41*'Profilo eolico'!B8588</f>
        <v>507.61323582257972</v>
      </c>
      <c r="G8586">
        <f>$P$43*'Profilo fotovoltaico'!B8588+'Approvvigionamento energia'!$Q$43*'Profilo eolico'!B8588</f>
        <v>253.80661791128986</v>
      </c>
      <c r="H8586">
        <f t="shared" si="268"/>
        <v>1138.4335154826958</v>
      </c>
      <c r="I8586">
        <f>IF(LCOH!$C$28=Menu!$A$1,'Approvvigionamento energia'!C8586,0)+IF(LCOH!$C$28=Menu!$A$2,'Approvvigionamento energia'!D8586,0)+IF(LCOH!$C$28=Menu!$A$3,'Approvvigionamento energia'!E8586,0)+IF(LCOH!$C$28=Menu!$A$4,'Approvvigionamento energia'!F8586,0)+IF(LCOH!$C$28=Menu!$A$5,'Approvvigionamento energia'!G8586,0)+IF(LCOH!$C$28=Menu!$A$6,'Approvvigionamento energia'!H8586,0)</f>
        <v>507.61323582257972</v>
      </c>
      <c r="J8586">
        <f>'Approvvigionamento energia'!A8586+'Approvvigionamento energia'!B8586+'Approvvigionamento energia'!I8586</f>
        <v>681.61323582257978</v>
      </c>
      <c r="K8586">
        <f>IF(MIN(LCOH!$C$18,J8586)&gt;=$P$48*LCOH!$C$18, MIN(LCOH!$C$18,J8586),0)</f>
        <v>681.61323582257978</v>
      </c>
      <c r="L8586">
        <f t="shared" si="269"/>
        <v>0</v>
      </c>
      <c r="M8586">
        <f>K8586/LCOH!$C$18</f>
        <v>0.45440882388171988</v>
      </c>
      <c r="N8586">
        <f>K8586/LCOH!$C$34</f>
        <v>13.133203002361846</v>
      </c>
    </row>
    <row r="8587" spans="1:14" x14ac:dyDescent="0.35">
      <c r="A8587">
        <f>'Profilo fotovoltaico'!B8589*LCOH!$C$20</f>
        <v>0</v>
      </c>
      <c r="B8587">
        <f>'Profilo eolico'!B8589*LCOH!$C$21</f>
        <v>175.5</v>
      </c>
      <c r="C8587">
        <f>$P$35*'Profilo fotovoltaico'!B8589</f>
        <v>0</v>
      </c>
      <c r="D8587">
        <f>$Q$37*'Profilo eolico'!B8589</f>
        <v>1023.9784239869281</v>
      </c>
      <c r="E8587">
        <f>$P$39*'Profilo fotovoltaico'!B8589+'Approvvigionamento energia'!$Q$39*'Profilo eolico'!B8589</f>
        <v>767.98381799019603</v>
      </c>
      <c r="F8587">
        <f>$P$41*'Profilo fotovoltaico'!B8589+'Approvvigionamento energia'!$Q$41*'Profilo eolico'!B8589</f>
        <v>511.98921199346404</v>
      </c>
      <c r="G8587">
        <f>$P$43*'Profilo fotovoltaico'!B8589+'Approvvigionamento energia'!$Q$43*'Profilo eolico'!B8589</f>
        <v>255.99460599673202</v>
      </c>
      <c r="H8587">
        <f t="shared" si="268"/>
        <v>1138.4335154826958</v>
      </c>
      <c r="I8587">
        <f>IF(LCOH!$C$28=Menu!$A$1,'Approvvigionamento energia'!C8587,0)+IF(LCOH!$C$28=Menu!$A$2,'Approvvigionamento energia'!D8587,0)+IF(LCOH!$C$28=Menu!$A$3,'Approvvigionamento energia'!E8587,0)+IF(LCOH!$C$28=Menu!$A$4,'Approvvigionamento energia'!F8587,0)+IF(LCOH!$C$28=Menu!$A$5,'Approvvigionamento energia'!G8587,0)+IF(LCOH!$C$28=Menu!$A$6,'Approvvigionamento energia'!H8587,0)</f>
        <v>511.98921199346404</v>
      </c>
      <c r="J8587">
        <f>'Approvvigionamento energia'!A8587+'Approvvigionamento energia'!B8587+'Approvvigionamento energia'!I8587</f>
        <v>687.4892119934641</v>
      </c>
      <c r="K8587">
        <f>IF(MIN(LCOH!$C$18,J8587)&gt;=$P$48*LCOH!$C$18, MIN(LCOH!$C$18,J8587),0)</f>
        <v>687.4892119934641</v>
      </c>
      <c r="L8587">
        <f t="shared" si="269"/>
        <v>0</v>
      </c>
      <c r="M8587">
        <f>K8587/LCOH!$C$18</f>
        <v>0.45832614132897609</v>
      </c>
      <c r="N8587">
        <f>K8587/LCOH!$C$34</f>
        <v>13.246420269623586</v>
      </c>
    </row>
    <row r="8588" spans="1:14" x14ac:dyDescent="0.35">
      <c r="A8588">
        <f>'Profilo fotovoltaico'!B8590*LCOH!$C$20</f>
        <v>0</v>
      </c>
      <c r="B8588">
        <f>'Profilo eolico'!B8590*LCOH!$C$21</f>
        <v>171.8</v>
      </c>
      <c r="C8588">
        <f>$P$35*'Profilo fotovoltaico'!B8590</f>
        <v>0</v>
      </c>
      <c r="D8588">
        <f>$Q$37*'Profilo eolico'!B8590</f>
        <v>1002.3902748772323</v>
      </c>
      <c r="E8588">
        <f>$P$39*'Profilo fotovoltaico'!B8590+'Approvvigionamento energia'!$Q$39*'Profilo eolico'!B8590</f>
        <v>751.79270615792416</v>
      </c>
      <c r="F8588">
        <f>$P$41*'Profilo fotovoltaico'!B8590+'Approvvigionamento energia'!$Q$41*'Profilo eolico'!B8590</f>
        <v>501.19513743861614</v>
      </c>
      <c r="G8588">
        <f>$P$43*'Profilo fotovoltaico'!B8590+'Approvvigionamento energia'!$Q$43*'Profilo eolico'!B8590</f>
        <v>250.59756871930807</v>
      </c>
      <c r="H8588">
        <f t="shared" si="268"/>
        <v>1138.4335154826958</v>
      </c>
      <c r="I8588">
        <f>IF(LCOH!$C$28=Menu!$A$1,'Approvvigionamento energia'!C8588,0)+IF(LCOH!$C$28=Menu!$A$2,'Approvvigionamento energia'!D8588,0)+IF(LCOH!$C$28=Menu!$A$3,'Approvvigionamento energia'!E8588,0)+IF(LCOH!$C$28=Menu!$A$4,'Approvvigionamento energia'!F8588,0)+IF(LCOH!$C$28=Menu!$A$5,'Approvvigionamento energia'!G8588,0)+IF(LCOH!$C$28=Menu!$A$6,'Approvvigionamento energia'!H8588,0)</f>
        <v>501.19513743861614</v>
      </c>
      <c r="J8588">
        <f>'Approvvigionamento energia'!A8588+'Approvvigionamento energia'!B8588+'Approvvigionamento energia'!I8588</f>
        <v>672.99513743861621</v>
      </c>
      <c r="K8588">
        <f>IF(MIN(LCOH!$C$18,J8588)&gt;=$P$48*LCOH!$C$18, MIN(LCOH!$C$18,J8588),0)</f>
        <v>672.99513743861621</v>
      </c>
      <c r="L8588">
        <f t="shared" si="269"/>
        <v>0</v>
      </c>
      <c r="M8588">
        <f>K8588/LCOH!$C$18</f>
        <v>0.44866342495907746</v>
      </c>
      <c r="N8588">
        <f>K8588/LCOH!$C$34</f>
        <v>12.967151010377963</v>
      </c>
    </row>
    <row r="8589" spans="1:14" x14ac:dyDescent="0.35">
      <c r="A8589">
        <f>'Profilo fotovoltaico'!B8591*LCOH!$C$20</f>
        <v>0</v>
      </c>
      <c r="B8589">
        <f>'Profilo eolico'!B8591*LCOH!$C$21</f>
        <v>163.20000000000002</v>
      </c>
      <c r="C8589">
        <f>$P$35*'Profilo fotovoltaico'!B8591</f>
        <v>0</v>
      </c>
      <c r="D8589">
        <f>$Q$37*'Profilo eolico'!B8591</f>
        <v>952.2124147844255</v>
      </c>
      <c r="E8589">
        <f>$P$39*'Profilo fotovoltaico'!B8591+'Approvvigionamento energia'!$Q$39*'Profilo eolico'!B8591</f>
        <v>714.1593110883191</v>
      </c>
      <c r="F8589">
        <f>$P$41*'Profilo fotovoltaico'!B8591+'Approvvigionamento energia'!$Q$41*'Profilo eolico'!B8591</f>
        <v>476.10620739221275</v>
      </c>
      <c r="G8589">
        <f>$P$43*'Profilo fotovoltaico'!B8591+'Approvvigionamento energia'!$Q$43*'Profilo eolico'!B8591</f>
        <v>238.05310369610638</v>
      </c>
      <c r="H8589">
        <f t="shared" si="268"/>
        <v>1138.4335154826958</v>
      </c>
      <c r="I8589">
        <f>IF(LCOH!$C$28=Menu!$A$1,'Approvvigionamento energia'!C8589,0)+IF(LCOH!$C$28=Menu!$A$2,'Approvvigionamento energia'!D8589,0)+IF(LCOH!$C$28=Menu!$A$3,'Approvvigionamento energia'!E8589,0)+IF(LCOH!$C$28=Menu!$A$4,'Approvvigionamento energia'!F8589,0)+IF(LCOH!$C$28=Menu!$A$5,'Approvvigionamento energia'!G8589,0)+IF(LCOH!$C$28=Menu!$A$6,'Approvvigionamento energia'!H8589,0)</f>
        <v>476.10620739221275</v>
      </c>
      <c r="J8589">
        <f>'Approvvigionamento energia'!A8589+'Approvvigionamento energia'!B8589+'Approvvigionamento energia'!I8589</f>
        <v>639.30620739221274</v>
      </c>
      <c r="K8589">
        <f>IF(MIN(LCOH!$C$18,J8589)&gt;=$P$48*LCOH!$C$18, MIN(LCOH!$C$18,J8589),0)</f>
        <v>639.30620739221274</v>
      </c>
      <c r="L8589">
        <f t="shared" si="269"/>
        <v>0</v>
      </c>
      <c r="M8589">
        <f>K8589/LCOH!$C$18</f>
        <v>0.42620413826147518</v>
      </c>
      <c r="N8589">
        <f>K8589/LCOH!$C$34</f>
        <v>12.318038678077317</v>
      </c>
    </row>
    <row r="8590" spans="1:14" x14ac:dyDescent="0.35">
      <c r="A8590">
        <f>'Profilo fotovoltaico'!B8592*LCOH!$C$20</f>
        <v>0</v>
      </c>
      <c r="B8590">
        <f>'Profilo eolico'!B8592*LCOH!$C$21</f>
        <v>154.1</v>
      </c>
      <c r="C8590">
        <f>$P$35*'Profilo fotovoltaico'!B8592</f>
        <v>0</v>
      </c>
      <c r="D8590">
        <f>$Q$37*'Profilo eolico'!B8592</f>
        <v>899.1172372443624</v>
      </c>
      <c r="E8590">
        <f>$P$39*'Profilo fotovoltaico'!B8592+'Approvvigionamento energia'!$Q$39*'Profilo eolico'!B8592</f>
        <v>674.33792793327177</v>
      </c>
      <c r="F8590">
        <f>$P$41*'Profilo fotovoltaico'!B8592+'Approvvigionamento energia'!$Q$41*'Profilo eolico'!B8592</f>
        <v>449.5586186221812</v>
      </c>
      <c r="G8590">
        <f>$P$43*'Profilo fotovoltaico'!B8592+'Approvvigionamento energia'!$Q$43*'Profilo eolico'!B8592</f>
        <v>224.7793093110906</v>
      </c>
      <c r="H8590">
        <f t="shared" si="268"/>
        <v>1138.4335154826958</v>
      </c>
      <c r="I8590">
        <f>IF(LCOH!$C$28=Menu!$A$1,'Approvvigionamento energia'!C8590,0)+IF(LCOH!$C$28=Menu!$A$2,'Approvvigionamento energia'!D8590,0)+IF(LCOH!$C$28=Menu!$A$3,'Approvvigionamento energia'!E8590,0)+IF(LCOH!$C$28=Menu!$A$4,'Approvvigionamento energia'!F8590,0)+IF(LCOH!$C$28=Menu!$A$5,'Approvvigionamento energia'!G8590,0)+IF(LCOH!$C$28=Menu!$A$6,'Approvvigionamento energia'!H8590,0)</f>
        <v>449.5586186221812</v>
      </c>
      <c r="J8590">
        <f>'Approvvigionamento energia'!A8590+'Approvvigionamento energia'!B8590+'Approvvigionamento energia'!I8590</f>
        <v>603.65861862218117</v>
      </c>
      <c r="K8590">
        <f>IF(MIN(LCOH!$C$18,J8590)&gt;=$P$48*LCOH!$C$18, MIN(LCOH!$C$18,J8590),0)</f>
        <v>603.65861862218117</v>
      </c>
      <c r="L8590">
        <f t="shared" si="269"/>
        <v>0</v>
      </c>
      <c r="M8590">
        <f>K8590/LCOH!$C$18</f>
        <v>0.4024390790814541</v>
      </c>
      <c r="N8590">
        <f>K8590/LCOH!$C$34</f>
        <v>11.631187256689426</v>
      </c>
    </row>
    <row r="8591" spans="1:14" x14ac:dyDescent="0.35">
      <c r="A8591">
        <f>'Profilo fotovoltaico'!B8593*LCOH!$C$20</f>
        <v>0</v>
      </c>
      <c r="B8591">
        <f>'Profilo eolico'!B8593*LCOH!$C$21</f>
        <v>153</v>
      </c>
      <c r="C8591">
        <f>$P$35*'Profilo fotovoltaico'!B8593</f>
        <v>0</v>
      </c>
      <c r="D8591">
        <f>$Q$37*'Profilo eolico'!B8593</f>
        <v>892.69913886039888</v>
      </c>
      <c r="E8591">
        <f>$P$39*'Profilo fotovoltaico'!B8593+'Approvvigionamento energia'!$Q$39*'Profilo eolico'!B8593</f>
        <v>669.52435414529907</v>
      </c>
      <c r="F8591">
        <f>$P$41*'Profilo fotovoltaico'!B8593+'Approvvigionamento energia'!$Q$41*'Profilo eolico'!B8593</f>
        <v>446.34956943019944</v>
      </c>
      <c r="G8591">
        <f>$P$43*'Profilo fotovoltaico'!B8593+'Approvvigionamento energia'!$Q$43*'Profilo eolico'!B8593</f>
        <v>223.17478471509972</v>
      </c>
      <c r="H8591">
        <f t="shared" si="268"/>
        <v>1138.4335154826958</v>
      </c>
      <c r="I8591">
        <f>IF(LCOH!$C$28=Menu!$A$1,'Approvvigionamento energia'!C8591,0)+IF(LCOH!$C$28=Menu!$A$2,'Approvvigionamento energia'!D8591,0)+IF(LCOH!$C$28=Menu!$A$3,'Approvvigionamento energia'!E8591,0)+IF(LCOH!$C$28=Menu!$A$4,'Approvvigionamento energia'!F8591,0)+IF(LCOH!$C$28=Menu!$A$5,'Approvvigionamento energia'!G8591,0)+IF(LCOH!$C$28=Menu!$A$6,'Approvvigionamento energia'!H8591,0)</f>
        <v>446.34956943019944</v>
      </c>
      <c r="J8591">
        <f>'Approvvigionamento energia'!A8591+'Approvvigionamento energia'!B8591+'Approvvigionamento energia'!I8591</f>
        <v>599.34956943019938</v>
      </c>
      <c r="K8591">
        <f>IF(MIN(LCOH!$C$18,J8591)&gt;=$P$48*LCOH!$C$18, MIN(LCOH!$C$18,J8591),0)</f>
        <v>599.34956943019938</v>
      </c>
      <c r="L8591">
        <f t="shared" si="269"/>
        <v>0</v>
      </c>
      <c r="M8591">
        <f>K8591/LCOH!$C$18</f>
        <v>0.39956637962013292</v>
      </c>
      <c r="N8591">
        <f>K8591/LCOH!$C$34</f>
        <v>11.548161260697483</v>
      </c>
    </row>
    <row r="8592" spans="1:14" x14ac:dyDescent="0.35">
      <c r="A8592">
        <f>'Profilo fotovoltaico'!B8594*LCOH!$C$20</f>
        <v>0</v>
      </c>
      <c r="B8592">
        <f>'Profilo eolico'!B8594*LCOH!$C$21</f>
        <v>153</v>
      </c>
      <c r="C8592">
        <f>$P$35*'Profilo fotovoltaico'!B8594</f>
        <v>0</v>
      </c>
      <c r="D8592">
        <f>$Q$37*'Profilo eolico'!B8594</f>
        <v>892.69913886039888</v>
      </c>
      <c r="E8592">
        <f>$P$39*'Profilo fotovoltaico'!B8594+'Approvvigionamento energia'!$Q$39*'Profilo eolico'!B8594</f>
        <v>669.52435414529907</v>
      </c>
      <c r="F8592">
        <f>$P$41*'Profilo fotovoltaico'!B8594+'Approvvigionamento energia'!$Q$41*'Profilo eolico'!B8594</f>
        <v>446.34956943019944</v>
      </c>
      <c r="G8592">
        <f>$P$43*'Profilo fotovoltaico'!B8594+'Approvvigionamento energia'!$Q$43*'Profilo eolico'!B8594</f>
        <v>223.17478471509972</v>
      </c>
      <c r="H8592">
        <f t="shared" si="268"/>
        <v>1138.4335154826958</v>
      </c>
      <c r="I8592">
        <f>IF(LCOH!$C$28=Menu!$A$1,'Approvvigionamento energia'!C8592,0)+IF(LCOH!$C$28=Menu!$A$2,'Approvvigionamento energia'!D8592,0)+IF(LCOH!$C$28=Menu!$A$3,'Approvvigionamento energia'!E8592,0)+IF(LCOH!$C$28=Menu!$A$4,'Approvvigionamento energia'!F8592,0)+IF(LCOH!$C$28=Menu!$A$5,'Approvvigionamento energia'!G8592,0)+IF(LCOH!$C$28=Menu!$A$6,'Approvvigionamento energia'!H8592,0)</f>
        <v>446.34956943019944</v>
      </c>
      <c r="J8592">
        <f>'Approvvigionamento energia'!A8592+'Approvvigionamento energia'!B8592+'Approvvigionamento energia'!I8592</f>
        <v>599.34956943019938</v>
      </c>
      <c r="K8592">
        <f>IF(MIN(LCOH!$C$18,J8592)&gt;=$P$48*LCOH!$C$18, MIN(LCOH!$C$18,J8592),0)</f>
        <v>599.34956943019938</v>
      </c>
      <c r="L8592">
        <f t="shared" si="269"/>
        <v>0</v>
      </c>
      <c r="M8592">
        <f>K8592/LCOH!$C$18</f>
        <v>0.39956637962013292</v>
      </c>
      <c r="N8592">
        <f>K8592/LCOH!$C$34</f>
        <v>11.548161260697483</v>
      </c>
    </row>
    <row r="8593" spans="1:14" x14ac:dyDescent="0.35">
      <c r="A8593">
        <f>'Profilo fotovoltaico'!B8595*LCOH!$C$20</f>
        <v>0</v>
      </c>
      <c r="B8593">
        <f>'Profilo eolico'!B8595*LCOH!$C$21</f>
        <v>150.60000000000002</v>
      </c>
      <c r="C8593">
        <f>$P$35*'Profilo fotovoltaico'!B8595</f>
        <v>0</v>
      </c>
      <c r="D8593">
        <f>$Q$37*'Profilo eolico'!B8595</f>
        <v>878.69601511356916</v>
      </c>
      <c r="E8593">
        <f>$P$39*'Profilo fotovoltaico'!B8595+'Approvvigionamento energia'!$Q$39*'Profilo eolico'!B8595</f>
        <v>659.02201133517678</v>
      </c>
      <c r="F8593">
        <f>$P$41*'Profilo fotovoltaico'!B8595+'Approvvigionamento energia'!$Q$41*'Profilo eolico'!B8595</f>
        <v>439.34800755678458</v>
      </c>
      <c r="G8593">
        <f>$P$43*'Profilo fotovoltaico'!B8595+'Approvvigionamento energia'!$Q$43*'Profilo eolico'!B8595</f>
        <v>219.67400377839229</v>
      </c>
      <c r="H8593">
        <f t="shared" si="268"/>
        <v>1138.4335154826958</v>
      </c>
      <c r="I8593">
        <f>IF(LCOH!$C$28=Menu!$A$1,'Approvvigionamento energia'!C8593,0)+IF(LCOH!$C$28=Menu!$A$2,'Approvvigionamento energia'!D8593,0)+IF(LCOH!$C$28=Menu!$A$3,'Approvvigionamento energia'!E8593,0)+IF(LCOH!$C$28=Menu!$A$4,'Approvvigionamento energia'!F8593,0)+IF(LCOH!$C$28=Menu!$A$5,'Approvvigionamento energia'!G8593,0)+IF(LCOH!$C$28=Menu!$A$6,'Approvvigionamento energia'!H8593,0)</f>
        <v>439.34800755678458</v>
      </c>
      <c r="J8593">
        <f>'Approvvigionamento energia'!A8593+'Approvvigionamento energia'!B8593+'Approvvigionamento energia'!I8593</f>
        <v>589.94800755678466</v>
      </c>
      <c r="K8593">
        <f>IF(MIN(LCOH!$C$18,J8593)&gt;=$P$48*LCOH!$C$18, MIN(LCOH!$C$18,J8593),0)</f>
        <v>589.94800755678466</v>
      </c>
      <c r="L8593">
        <f t="shared" si="269"/>
        <v>0</v>
      </c>
      <c r="M8593">
        <f>K8593/LCOH!$C$18</f>
        <v>0.3932986717045231</v>
      </c>
      <c r="N8593">
        <f>K8593/LCOH!$C$34</f>
        <v>11.367013633078702</v>
      </c>
    </row>
    <row r="8594" spans="1:14" x14ac:dyDescent="0.35">
      <c r="A8594">
        <f>'Profilo fotovoltaico'!B8596*LCOH!$C$20</f>
        <v>0</v>
      </c>
      <c r="B8594">
        <f>'Profilo eolico'!B8596*LCOH!$C$21</f>
        <v>145.6</v>
      </c>
      <c r="C8594">
        <f>$P$35*'Profilo fotovoltaico'!B8596</f>
        <v>0</v>
      </c>
      <c r="D8594">
        <f>$Q$37*'Profilo eolico'!B8596</f>
        <v>849.52284064100706</v>
      </c>
      <c r="E8594">
        <f>$P$39*'Profilo fotovoltaico'!B8596+'Approvvigionamento energia'!$Q$39*'Profilo eolico'!B8596</f>
        <v>637.14213048075533</v>
      </c>
      <c r="F8594">
        <f>$P$41*'Profilo fotovoltaico'!B8596+'Approvvigionamento energia'!$Q$41*'Profilo eolico'!B8596</f>
        <v>424.76142032050353</v>
      </c>
      <c r="G8594">
        <f>$P$43*'Profilo fotovoltaico'!B8596+'Approvvigionamento energia'!$Q$43*'Profilo eolico'!B8596</f>
        <v>212.38071016025177</v>
      </c>
      <c r="H8594">
        <f t="shared" si="268"/>
        <v>1138.4335154826958</v>
      </c>
      <c r="I8594">
        <f>IF(LCOH!$C$28=Menu!$A$1,'Approvvigionamento energia'!C8594,0)+IF(LCOH!$C$28=Menu!$A$2,'Approvvigionamento energia'!D8594,0)+IF(LCOH!$C$28=Menu!$A$3,'Approvvigionamento energia'!E8594,0)+IF(LCOH!$C$28=Menu!$A$4,'Approvvigionamento energia'!F8594,0)+IF(LCOH!$C$28=Menu!$A$5,'Approvvigionamento energia'!G8594,0)+IF(LCOH!$C$28=Menu!$A$6,'Approvvigionamento energia'!H8594,0)</f>
        <v>424.76142032050353</v>
      </c>
      <c r="J8594">
        <f>'Approvvigionamento energia'!A8594+'Approvvigionamento energia'!B8594+'Approvvigionamento energia'!I8594</f>
        <v>570.3614203205035</v>
      </c>
      <c r="K8594">
        <f>IF(MIN(LCOH!$C$18,J8594)&gt;=$P$48*LCOH!$C$18, MIN(LCOH!$C$18,J8594),0)</f>
        <v>570.3614203205035</v>
      </c>
      <c r="L8594">
        <f t="shared" si="269"/>
        <v>0</v>
      </c>
      <c r="M8594">
        <f>K8594/LCOH!$C$18</f>
        <v>0.38024094688033566</v>
      </c>
      <c r="N8594">
        <f>K8594/LCOH!$C$34</f>
        <v>10.989622742206233</v>
      </c>
    </row>
    <row r="8595" spans="1:14" x14ac:dyDescent="0.35">
      <c r="A8595">
        <f>'Profilo fotovoltaico'!B8597*LCOH!$C$20</f>
        <v>0</v>
      </c>
      <c r="B8595">
        <f>'Profilo eolico'!B8597*LCOH!$C$21</f>
        <v>139.30000000000001</v>
      </c>
      <c r="C8595">
        <f>$P$35*'Profilo fotovoltaico'!B8597</f>
        <v>0</v>
      </c>
      <c r="D8595">
        <f>$Q$37*'Profilo eolico'!B8597</f>
        <v>812.76464080557889</v>
      </c>
      <c r="E8595">
        <f>$P$39*'Profilo fotovoltaico'!B8597+'Approvvigionamento energia'!$Q$39*'Profilo eolico'!B8597</f>
        <v>609.57348060418417</v>
      </c>
      <c r="F8595">
        <f>$P$41*'Profilo fotovoltaico'!B8597+'Approvvigionamento energia'!$Q$41*'Profilo eolico'!B8597</f>
        <v>406.38232040278945</v>
      </c>
      <c r="G8595">
        <f>$P$43*'Profilo fotovoltaico'!B8597+'Approvvigionamento energia'!$Q$43*'Profilo eolico'!B8597</f>
        <v>203.19116020139472</v>
      </c>
      <c r="H8595">
        <f t="shared" si="268"/>
        <v>1138.4335154826958</v>
      </c>
      <c r="I8595">
        <f>IF(LCOH!$C$28=Menu!$A$1,'Approvvigionamento energia'!C8595,0)+IF(LCOH!$C$28=Menu!$A$2,'Approvvigionamento energia'!D8595,0)+IF(LCOH!$C$28=Menu!$A$3,'Approvvigionamento energia'!E8595,0)+IF(LCOH!$C$28=Menu!$A$4,'Approvvigionamento energia'!F8595,0)+IF(LCOH!$C$28=Menu!$A$5,'Approvvigionamento energia'!G8595,0)+IF(LCOH!$C$28=Menu!$A$6,'Approvvigionamento energia'!H8595,0)</f>
        <v>406.38232040278945</v>
      </c>
      <c r="J8595">
        <f>'Approvvigionamento energia'!A8595+'Approvvigionamento energia'!B8595+'Approvvigionamento energia'!I8595</f>
        <v>545.6823204027894</v>
      </c>
      <c r="K8595">
        <f>IF(MIN(LCOH!$C$18,J8595)&gt;=$P$48*LCOH!$C$18, MIN(LCOH!$C$18,J8595),0)</f>
        <v>545.6823204027894</v>
      </c>
      <c r="L8595">
        <f t="shared" si="269"/>
        <v>0</v>
      </c>
      <c r="M8595">
        <f>K8595/LCOH!$C$18</f>
        <v>0.36378821360185959</v>
      </c>
      <c r="N8595">
        <f>K8595/LCOH!$C$34</f>
        <v>10.514110219706925</v>
      </c>
    </row>
    <row r="8596" spans="1:14" x14ac:dyDescent="0.35">
      <c r="A8596">
        <f>'Profilo fotovoltaico'!B8598*LCOH!$C$20</f>
        <v>0</v>
      </c>
      <c r="B8596">
        <f>'Profilo eolico'!B8598*LCOH!$C$21</f>
        <v>130.70000000000002</v>
      </c>
      <c r="C8596">
        <f>$P$35*'Profilo fotovoltaico'!B8598</f>
        <v>0</v>
      </c>
      <c r="D8596">
        <f>$Q$37*'Profilo eolico'!B8598</f>
        <v>762.58678071277222</v>
      </c>
      <c r="E8596">
        <f>$P$39*'Profilo fotovoltaico'!B8598+'Approvvigionamento energia'!$Q$39*'Profilo eolico'!B8598</f>
        <v>571.94008553457911</v>
      </c>
      <c r="F8596">
        <f>$P$41*'Profilo fotovoltaico'!B8598+'Approvvigionamento energia'!$Q$41*'Profilo eolico'!B8598</f>
        <v>381.29339035638611</v>
      </c>
      <c r="G8596">
        <f>$P$43*'Profilo fotovoltaico'!B8598+'Approvvigionamento energia'!$Q$43*'Profilo eolico'!B8598</f>
        <v>190.64669517819306</v>
      </c>
      <c r="H8596">
        <f t="shared" si="268"/>
        <v>1138.4335154826958</v>
      </c>
      <c r="I8596">
        <f>IF(LCOH!$C$28=Menu!$A$1,'Approvvigionamento energia'!C8596,0)+IF(LCOH!$C$28=Menu!$A$2,'Approvvigionamento energia'!D8596,0)+IF(LCOH!$C$28=Menu!$A$3,'Approvvigionamento energia'!E8596,0)+IF(LCOH!$C$28=Menu!$A$4,'Approvvigionamento energia'!F8596,0)+IF(LCOH!$C$28=Menu!$A$5,'Approvvigionamento energia'!G8596,0)+IF(LCOH!$C$28=Menu!$A$6,'Approvvigionamento energia'!H8596,0)</f>
        <v>381.29339035638611</v>
      </c>
      <c r="J8596">
        <f>'Approvvigionamento energia'!A8596+'Approvvigionamento energia'!B8596+'Approvvigionamento energia'!I8596</f>
        <v>511.99339035638616</v>
      </c>
      <c r="K8596">
        <f>IF(MIN(LCOH!$C$18,J8596)&gt;=$P$48*LCOH!$C$18, MIN(LCOH!$C$18,J8596),0)</f>
        <v>511.99339035638616</v>
      </c>
      <c r="L8596">
        <f t="shared" si="269"/>
        <v>0</v>
      </c>
      <c r="M8596">
        <f>K8596/LCOH!$C$18</f>
        <v>0.34132892690425742</v>
      </c>
      <c r="N8596">
        <f>K8596/LCOH!$C$34</f>
        <v>9.8649978874062842</v>
      </c>
    </row>
    <row r="8597" spans="1:14" x14ac:dyDescent="0.35">
      <c r="A8597">
        <f>'Profilo fotovoltaico'!B8599*LCOH!$C$20</f>
        <v>0</v>
      </c>
      <c r="B8597">
        <f>'Profilo eolico'!B8599*LCOH!$C$21</f>
        <v>123</v>
      </c>
      <c r="C8597">
        <f>$P$35*'Profilo fotovoltaico'!B8599</f>
        <v>0</v>
      </c>
      <c r="D8597">
        <f>$Q$37*'Profilo eolico'!B8599</f>
        <v>717.66009202502653</v>
      </c>
      <c r="E8597">
        <f>$P$39*'Profilo fotovoltaico'!B8599+'Approvvigionamento energia'!$Q$39*'Profilo eolico'!B8599</f>
        <v>538.24506901876987</v>
      </c>
      <c r="F8597">
        <f>$P$41*'Profilo fotovoltaico'!B8599+'Approvvigionamento energia'!$Q$41*'Profilo eolico'!B8599</f>
        <v>358.83004601251326</v>
      </c>
      <c r="G8597">
        <f>$P$43*'Profilo fotovoltaico'!B8599+'Approvvigionamento energia'!$Q$43*'Profilo eolico'!B8599</f>
        <v>179.41502300625663</v>
      </c>
      <c r="H8597">
        <f t="shared" si="268"/>
        <v>1138.4335154826958</v>
      </c>
      <c r="I8597">
        <f>IF(LCOH!$C$28=Menu!$A$1,'Approvvigionamento energia'!C8597,0)+IF(LCOH!$C$28=Menu!$A$2,'Approvvigionamento energia'!D8597,0)+IF(LCOH!$C$28=Menu!$A$3,'Approvvigionamento energia'!E8597,0)+IF(LCOH!$C$28=Menu!$A$4,'Approvvigionamento energia'!F8597,0)+IF(LCOH!$C$28=Menu!$A$5,'Approvvigionamento energia'!G8597,0)+IF(LCOH!$C$28=Menu!$A$6,'Approvvigionamento energia'!H8597,0)</f>
        <v>358.83004601251326</v>
      </c>
      <c r="J8597">
        <f>'Approvvigionamento energia'!A8597+'Approvvigionamento energia'!B8597+'Approvvigionamento energia'!I8597</f>
        <v>481.83004601251326</v>
      </c>
      <c r="K8597">
        <f>IF(MIN(LCOH!$C$18,J8597)&gt;=$P$48*LCOH!$C$18, MIN(LCOH!$C$18,J8597),0)</f>
        <v>481.83004601251326</v>
      </c>
      <c r="L8597">
        <f t="shared" si="269"/>
        <v>0</v>
      </c>
      <c r="M8597">
        <f>K8597/LCOH!$C$18</f>
        <v>0.32122003067500882</v>
      </c>
      <c r="N8597">
        <f>K8597/LCOH!$C$34</f>
        <v>9.283815915462684</v>
      </c>
    </row>
    <row r="8598" spans="1:14" x14ac:dyDescent="0.35">
      <c r="A8598">
        <f>'Profilo fotovoltaico'!B8600*LCOH!$C$20</f>
        <v>0</v>
      </c>
      <c r="B8598">
        <f>'Profilo eolico'!B8600*LCOH!$C$21</f>
        <v>117.6</v>
      </c>
      <c r="C8598">
        <f>$P$35*'Profilo fotovoltaico'!B8600</f>
        <v>0</v>
      </c>
      <c r="D8598">
        <f>$Q$37*'Profilo eolico'!B8600</f>
        <v>686.15306359465956</v>
      </c>
      <c r="E8598">
        <f>$P$39*'Profilo fotovoltaico'!B8600+'Approvvigionamento energia'!$Q$39*'Profilo eolico'!B8600</f>
        <v>514.61479769599464</v>
      </c>
      <c r="F8598">
        <f>$P$41*'Profilo fotovoltaico'!B8600+'Approvvigionamento energia'!$Q$41*'Profilo eolico'!B8600</f>
        <v>343.07653179732978</v>
      </c>
      <c r="G8598">
        <f>$P$43*'Profilo fotovoltaico'!B8600+'Approvvigionamento energia'!$Q$43*'Profilo eolico'!B8600</f>
        <v>171.53826589866489</v>
      </c>
      <c r="H8598">
        <f t="shared" si="268"/>
        <v>1138.4335154826958</v>
      </c>
      <c r="I8598">
        <f>IF(LCOH!$C$28=Menu!$A$1,'Approvvigionamento energia'!C8598,0)+IF(LCOH!$C$28=Menu!$A$2,'Approvvigionamento energia'!D8598,0)+IF(LCOH!$C$28=Menu!$A$3,'Approvvigionamento energia'!E8598,0)+IF(LCOH!$C$28=Menu!$A$4,'Approvvigionamento energia'!F8598,0)+IF(LCOH!$C$28=Menu!$A$5,'Approvvigionamento energia'!G8598,0)+IF(LCOH!$C$28=Menu!$A$6,'Approvvigionamento energia'!H8598,0)</f>
        <v>343.07653179732978</v>
      </c>
      <c r="J8598">
        <f>'Approvvigionamento energia'!A8598+'Approvvigionamento energia'!B8598+'Approvvigionamento energia'!I8598</f>
        <v>460.67653179732974</v>
      </c>
      <c r="K8598">
        <f>IF(MIN(LCOH!$C$18,J8598)&gt;=$P$48*LCOH!$C$18, MIN(LCOH!$C$18,J8598),0)</f>
        <v>460.67653179732974</v>
      </c>
      <c r="L8598">
        <f t="shared" si="269"/>
        <v>0</v>
      </c>
      <c r="M8598">
        <f>K8598/LCOH!$C$18</f>
        <v>0.30711768786488652</v>
      </c>
      <c r="N8598">
        <f>K8598/LCOH!$C$34</f>
        <v>8.8762337533204185</v>
      </c>
    </row>
    <row r="8599" spans="1:14" x14ac:dyDescent="0.35">
      <c r="A8599">
        <f>'Profilo fotovoltaico'!B8601*LCOH!$C$20</f>
        <v>0</v>
      </c>
      <c r="B8599">
        <f>'Profilo eolico'!B8601*LCOH!$C$21</f>
        <v>113.8</v>
      </c>
      <c r="C8599">
        <f>$P$35*'Profilo fotovoltaico'!B8601</f>
        <v>0</v>
      </c>
      <c r="D8599">
        <f>$Q$37*'Profilo eolico'!B8601</f>
        <v>663.98145099551232</v>
      </c>
      <c r="E8599">
        <f>$P$39*'Profilo fotovoltaico'!B8601+'Approvvigionamento energia'!$Q$39*'Profilo eolico'!B8601</f>
        <v>497.98608824663427</v>
      </c>
      <c r="F8599">
        <f>$P$41*'Profilo fotovoltaico'!B8601+'Approvvigionamento energia'!$Q$41*'Profilo eolico'!B8601</f>
        <v>331.99072549775616</v>
      </c>
      <c r="G8599">
        <f>$P$43*'Profilo fotovoltaico'!B8601+'Approvvigionamento energia'!$Q$43*'Profilo eolico'!B8601</f>
        <v>165.99536274887808</v>
      </c>
      <c r="H8599">
        <f t="shared" si="268"/>
        <v>1138.4335154826958</v>
      </c>
      <c r="I8599">
        <f>IF(LCOH!$C$28=Menu!$A$1,'Approvvigionamento energia'!C8599,0)+IF(LCOH!$C$28=Menu!$A$2,'Approvvigionamento energia'!D8599,0)+IF(LCOH!$C$28=Menu!$A$3,'Approvvigionamento energia'!E8599,0)+IF(LCOH!$C$28=Menu!$A$4,'Approvvigionamento energia'!F8599,0)+IF(LCOH!$C$28=Menu!$A$5,'Approvvigionamento energia'!G8599,0)+IF(LCOH!$C$28=Menu!$A$6,'Approvvigionamento energia'!H8599,0)</f>
        <v>331.99072549775616</v>
      </c>
      <c r="J8599">
        <f>'Approvvigionamento energia'!A8599+'Approvvigionamento energia'!B8599+'Approvvigionamento energia'!I8599</f>
        <v>445.79072549775617</v>
      </c>
      <c r="K8599">
        <f>IF(MIN(LCOH!$C$18,J8599)&gt;=$P$48*LCOH!$C$18, MIN(LCOH!$C$18,J8599),0)</f>
        <v>445.79072549775617</v>
      </c>
      <c r="L8599">
        <f t="shared" si="269"/>
        <v>0</v>
      </c>
      <c r="M8599">
        <f>K8599/LCOH!$C$18</f>
        <v>0.29719381699850411</v>
      </c>
      <c r="N8599">
        <f>K8599/LCOH!$C$34</f>
        <v>8.5894166762573452</v>
      </c>
    </row>
    <row r="8600" spans="1:14" x14ac:dyDescent="0.35">
      <c r="A8600">
        <f>'Profilo fotovoltaico'!B8602*LCOH!$C$20</f>
        <v>6</v>
      </c>
      <c r="B8600">
        <f>'Profilo eolico'!B8602*LCOH!$C$21</f>
        <v>111.10000000000001</v>
      </c>
      <c r="C8600">
        <f>$P$35*'Profilo fotovoltaico'!B8602</f>
        <v>44.127673125732393</v>
      </c>
      <c r="D8600">
        <f>$Q$37*'Profilo eolico'!B8602</f>
        <v>648.22793678032883</v>
      </c>
      <c r="E8600">
        <f>$P$39*'Profilo fotovoltaico'!B8602+'Approvvigionamento energia'!$Q$39*'Profilo eolico'!B8602</f>
        <v>497.20287086667975</v>
      </c>
      <c r="F8600">
        <f>$P$41*'Profilo fotovoltaico'!B8602+'Approvvigionamento energia'!$Q$41*'Profilo eolico'!B8602</f>
        <v>346.1778049530306</v>
      </c>
      <c r="G8600">
        <f>$P$43*'Profilo fotovoltaico'!B8602+'Approvvigionamento energia'!$Q$43*'Profilo eolico'!B8602</f>
        <v>195.15273903938152</v>
      </c>
      <c r="H8600">
        <f t="shared" si="268"/>
        <v>1138.4335154826958</v>
      </c>
      <c r="I8600">
        <f>IF(LCOH!$C$28=Menu!$A$1,'Approvvigionamento energia'!C8600,0)+IF(LCOH!$C$28=Menu!$A$2,'Approvvigionamento energia'!D8600,0)+IF(LCOH!$C$28=Menu!$A$3,'Approvvigionamento energia'!E8600,0)+IF(LCOH!$C$28=Menu!$A$4,'Approvvigionamento energia'!F8600,0)+IF(LCOH!$C$28=Menu!$A$5,'Approvvigionamento energia'!G8600,0)+IF(LCOH!$C$28=Menu!$A$6,'Approvvigionamento energia'!H8600,0)</f>
        <v>346.1778049530306</v>
      </c>
      <c r="J8600">
        <f>'Approvvigionamento energia'!A8600+'Approvvigionamento energia'!B8600+'Approvvigionamento energia'!I8600</f>
        <v>463.27780495303062</v>
      </c>
      <c r="K8600">
        <f>IF(MIN(LCOH!$C$18,J8600)&gt;=$P$48*LCOH!$C$18, MIN(LCOH!$C$18,J8600),0)</f>
        <v>463.27780495303062</v>
      </c>
      <c r="L8600">
        <f t="shared" si="269"/>
        <v>0</v>
      </c>
      <c r="M8600">
        <f>K8600/LCOH!$C$18</f>
        <v>0.30885186996868708</v>
      </c>
      <c r="N8600">
        <f>K8600/LCOH!$C$34</f>
        <v>8.9263546233724593</v>
      </c>
    </row>
    <row r="8601" spans="1:14" x14ac:dyDescent="0.35">
      <c r="A8601">
        <f>'Profilo fotovoltaico'!B8603*LCOH!$C$20</f>
        <v>99</v>
      </c>
      <c r="B8601">
        <f>'Profilo eolico'!B8603*LCOH!$C$21</f>
        <v>102.1</v>
      </c>
      <c r="C8601">
        <f>$P$35*'Profilo fotovoltaico'!B8603</f>
        <v>728.10660657458448</v>
      </c>
      <c r="D8601">
        <f>$Q$37*'Profilo eolico'!B8603</f>
        <v>595.71622272971717</v>
      </c>
      <c r="E8601">
        <f>$P$39*'Profilo fotovoltaico'!B8603+'Approvvigionamento energia'!$Q$39*'Profilo eolico'!B8603</f>
        <v>628.81381869093389</v>
      </c>
      <c r="F8601">
        <f>$P$41*'Profilo fotovoltaico'!B8603+'Approvvigionamento energia'!$Q$41*'Profilo eolico'!B8603</f>
        <v>661.91141465215082</v>
      </c>
      <c r="G8601">
        <f>$P$43*'Profilo fotovoltaico'!B8603+'Approvvigionamento energia'!$Q$43*'Profilo eolico'!B8603</f>
        <v>695.00901061336765</v>
      </c>
      <c r="H8601">
        <f t="shared" si="268"/>
        <v>1138.4335154826958</v>
      </c>
      <c r="I8601">
        <f>IF(LCOH!$C$28=Menu!$A$1,'Approvvigionamento energia'!C8601,0)+IF(LCOH!$C$28=Menu!$A$2,'Approvvigionamento energia'!D8601,0)+IF(LCOH!$C$28=Menu!$A$3,'Approvvigionamento energia'!E8601,0)+IF(LCOH!$C$28=Menu!$A$4,'Approvvigionamento energia'!F8601,0)+IF(LCOH!$C$28=Menu!$A$5,'Approvvigionamento energia'!G8601,0)+IF(LCOH!$C$28=Menu!$A$6,'Approvvigionamento energia'!H8601,0)</f>
        <v>661.91141465215082</v>
      </c>
      <c r="J8601">
        <f>'Approvvigionamento energia'!A8601+'Approvvigionamento energia'!B8601+'Approvvigionamento energia'!I8601</f>
        <v>863.01141465215085</v>
      </c>
      <c r="K8601">
        <f>IF(MIN(LCOH!$C$18,J8601)&gt;=$P$48*LCOH!$C$18, MIN(LCOH!$C$18,J8601),0)</f>
        <v>863.01141465215085</v>
      </c>
      <c r="L8601">
        <f t="shared" si="269"/>
        <v>0</v>
      </c>
      <c r="M8601">
        <f>K8601/LCOH!$C$18</f>
        <v>0.57534094310143391</v>
      </c>
      <c r="N8601">
        <f>K8601/LCOH!$C$34</f>
        <v>16.628350956688841</v>
      </c>
    </row>
    <row r="8602" spans="1:14" x14ac:dyDescent="0.35">
      <c r="A8602">
        <f>'Profilo fotovoltaico'!B8604*LCOH!$C$20</f>
        <v>232</v>
      </c>
      <c r="B8602">
        <f>'Profilo eolico'!B8604*LCOH!$C$21</f>
        <v>86.6</v>
      </c>
      <c r="C8602">
        <f>$P$35*'Profilo fotovoltaico'!B8604</f>
        <v>1706.2700275283191</v>
      </c>
      <c r="D8602">
        <f>$Q$37*'Profilo eolico'!B8604</f>
        <v>505.27938186477479</v>
      </c>
      <c r="E8602">
        <f>$P$39*'Profilo fotovoltaico'!B8604+'Approvvigionamento energia'!$Q$39*'Profilo eolico'!B8604</f>
        <v>805.52704328066079</v>
      </c>
      <c r="F8602">
        <f>$P$41*'Profilo fotovoltaico'!B8604+'Approvvigionamento energia'!$Q$41*'Profilo eolico'!B8604</f>
        <v>1105.7747046965469</v>
      </c>
      <c r="G8602">
        <f>$P$43*'Profilo fotovoltaico'!B8604+'Approvvigionamento energia'!$Q$43*'Profilo eolico'!B8604</f>
        <v>1406.0223661124332</v>
      </c>
      <c r="H8602">
        <f t="shared" si="268"/>
        <v>1138.4335154826958</v>
      </c>
      <c r="I8602">
        <f>IF(LCOH!$C$28=Menu!$A$1,'Approvvigionamento energia'!C8602,0)+IF(LCOH!$C$28=Menu!$A$2,'Approvvigionamento energia'!D8602,0)+IF(LCOH!$C$28=Menu!$A$3,'Approvvigionamento energia'!E8602,0)+IF(LCOH!$C$28=Menu!$A$4,'Approvvigionamento energia'!F8602,0)+IF(LCOH!$C$28=Menu!$A$5,'Approvvigionamento energia'!G8602,0)+IF(LCOH!$C$28=Menu!$A$6,'Approvvigionamento energia'!H8602,0)</f>
        <v>1105.7747046965469</v>
      </c>
      <c r="J8602">
        <f>'Approvvigionamento energia'!A8602+'Approvvigionamento energia'!B8602+'Approvvigionamento energia'!I8602</f>
        <v>1424.3747046965468</v>
      </c>
      <c r="K8602">
        <f>IF(MIN(LCOH!$C$18,J8602)&gt;=$P$48*LCOH!$C$18, MIN(LCOH!$C$18,J8602),0)</f>
        <v>1424.3747046965468</v>
      </c>
      <c r="L8602">
        <f t="shared" si="269"/>
        <v>0</v>
      </c>
      <c r="M8602">
        <f>K8602/LCOH!$C$18</f>
        <v>0.94958313646436454</v>
      </c>
      <c r="N8602">
        <f>K8602/LCOH!$C$34</f>
        <v>27.444599319779321</v>
      </c>
    </row>
    <row r="8603" spans="1:14" x14ac:dyDescent="0.35">
      <c r="A8603">
        <f>'Profilo fotovoltaico'!B8605*LCOH!$C$20</f>
        <v>339</v>
      </c>
      <c r="B8603">
        <f>'Profilo eolico'!B8605*LCOH!$C$21</f>
        <v>90.800000000000011</v>
      </c>
      <c r="C8603">
        <f>$P$35*'Profilo fotovoltaico'!B8605</f>
        <v>2493.2135316038803</v>
      </c>
      <c r="D8603">
        <f>$Q$37*'Profilo eolico'!B8605</f>
        <v>529.78484842172691</v>
      </c>
      <c r="E8603">
        <f>$P$39*'Profilo fotovoltaico'!B8605+'Approvvigionamento energia'!$Q$39*'Profilo eolico'!B8605</f>
        <v>1020.6420192172652</v>
      </c>
      <c r="F8603">
        <f>$P$41*'Profilo fotovoltaico'!B8605+'Approvvigionamento energia'!$Q$41*'Profilo eolico'!B8605</f>
        <v>1511.4991900128036</v>
      </c>
      <c r="G8603">
        <f>$P$43*'Profilo fotovoltaico'!B8605+'Approvvigionamento energia'!$Q$43*'Profilo eolico'!B8605</f>
        <v>2002.3563608083418</v>
      </c>
      <c r="H8603">
        <f t="shared" si="268"/>
        <v>1138.4335154826958</v>
      </c>
      <c r="I8603">
        <f>IF(LCOH!$C$28=Menu!$A$1,'Approvvigionamento energia'!C8603,0)+IF(LCOH!$C$28=Menu!$A$2,'Approvvigionamento energia'!D8603,0)+IF(LCOH!$C$28=Menu!$A$3,'Approvvigionamento energia'!E8603,0)+IF(LCOH!$C$28=Menu!$A$4,'Approvvigionamento energia'!F8603,0)+IF(LCOH!$C$28=Menu!$A$5,'Approvvigionamento energia'!G8603,0)+IF(LCOH!$C$28=Menu!$A$6,'Approvvigionamento energia'!H8603,0)</f>
        <v>1511.4991900128036</v>
      </c>
      <c r="J8603">
        <f>'Approvvigionamento energia'!A8603+'Approvvigionamento energia'!B8603+'Approvvigionamento energia'!I8603</f>
        <v>1941.2991900128036</v>
      </c>
      <c r="K8603">
        <f>IF(MIN(LCOH!$C$18,J8603)&gt;=$P$48*LCOH!$C$18, MIN(LCOH!$C$18,J8603),0)</f>
        <v>1500</v>
      </c>
      <c r="L8603">
        <f t="shared" si="269"/>
        <v>441.29919001280359</v>
      </c>
      <c r="M8603">
        <f>K8603/LCOH!$C$18</f>
        <v>1</v>
      </c>
      <c r="N8603">
        <f>K8603/LCOH!$C$34</f>
        <v>28.901734104046245</v>
      </c>
    </row>
    <row r="8604" spans="1:14" x14ac:dyDescent="0.35">
      <c r="A8604">
        <f>'Profilo fotovoltaico'!B8606*LCOH!$C$20</f>
        <v>395</v>
      </c>
      <c r="B8604">
        <f>'Profilo eolico'!B8606*LCOH!$C$21</f>
        <v>95.5</v>
      </c>
      <c r="C8604">
        <f>$P$35*'Profilo fotovoltaico'!B8606</f>
        <v>2905.0718141107159</v>
      </c>
      <c r="D8604">
        <f>$Q$37*'Profilo eolico'!B8606</f>
        <v>557.20763242593523</v>
      </c>
      <c r="E8604">
        <f>$P$39*'Profilo fotovoltaico'!B8606+'Approvvigionamento energia'!$Q$39*'Profilo eolico'!B8606</f>
        <v>1144.1736778471304</v>
      </c>
      <c r="F8604">
        <f>$P$41*'Profilo fotovoltaico'!B8606+'Approvvigionamento energia'!$Q$41*'Profilo eolico'!B8606</f>
        <v>1731.1397232683255</v>
      </c>
      <c r="G8604">
        <f>$P$43*'Profilo fotovoltaico'!B8606+'Approvvigionamento energia'!$Q$43*'Profilo eolico'!B8606</f>
        <v>2318.105768689521</v>
      </c>
      <c r="H8604">
        <f t="shared" si="268"/>
        <v>1138.4335154826958</v>
      </c>
      <c r="I8604">
        <f>IF(LCOH!$C$28=Menu!$A$1,'Approvvigionamento energia'!C8604,0)+IF(LCOH!$C$28=Menu!$A$2,'Approvvigionamento energia'!D8604,0)+IF(LCOH!$C$28=Menu!$A$3,'Approvvigionamento energia'!E8604,0)+IF(LCOH!$C$28=Menu!$A$4,'Approvvigionamento energia'!F8604,0)+IF(LCOH!$C$28=Menu!$A$5,'Approvvigionamento energia'!G8604,0)+IF(LCOH!$C$28=Menu!$A$6,'Approvvigionamento energia'!H8604,0)</f>
        <v>1731.1397232683255</v>
      </c>
      <c r="J8604">
        <f>'Approvvigionamento energia'!A8604+'Approvvigionamento energia'!B8604+'Approvvigionamento energia'!I8604</f>
        <v>2221.6397232683257</v>
      </c>
      <c r="K8604">
        <f>IF(MIN(LCOH!$C$18,J8604)&gt;=$P$48*LCOH!$C$18, MIN(LCOH!$C$18,J8604),0)</f>
        <v>1500</v>
      </c>
      <c r="L8604">
        <f t="shared" si="269"/>
        <v>721.63972326832572</v>
      </c>
      <c r="M8604">
        <f>K8604/LCOH!$C$18</f>
        <v>1</v>
      </c>
      <c r="N8604">
        <f>K8604/LCOH!$C$34</f>
        <v>28.901734104046245</v>
      </c>
    </row>
    <row r="8605" spans="1:14" x14ac:dyDescent="0.35">
      <c r="A8605">
        <f>'Profilo fotovoltaico'!B8607*LCOH!$C$20</f>
        <v>391</v>
      </c>
      <c r="B8605">
        <f>'Profilo eolico'!B8607*LCOH!$C$21</f>
        <v>102.5</v>
      </c>
      <c r="C8605">
        <f>$P$35*'Profilo fotovoltaico'!B8607</f>
        <v>2875.6533653602273</v>
      </c>
      <c r="D8605">
        <f>$Q$37*'Profilo eolico'!B8607</f>
        <v>598.05007668752205</v>
      </c>
      <c r="E8605">
        <f>$P$39*'Profilo fotovoltaico'!B8607+'Approvvigionamento energia'!$Q$39*'Profilo eolico'!B8607</f>
        <v>1167.4508988556984</v>
      </c>
      <c r="F8605">
        <f>$P$41*'Profilo fotovoltaico'!B8607+'Approvvigionamento energia'!$Q$41*'Profilo eolico'!B8607</f>
        <v>1736.8517210238747</v>
      </c>
      <c r="G8605">
        <f>$P$43*'Profilo fotovoltaico'!B8607+'Approvvigionamento energia'!$Q$43*'Profilo eolico'!B8607</f>
        <v>2306.2525431920512</v>
      </c>
      <c r="H8605">
        <f t="shared" si="268"/>
        <v>1138.4335154826958</v>
      </c>
      <c r="I8605">
        <f>IF(LCOH!$C$28=Menu!$A$1,'Approvvigionamento energia'!C8605,0)+IF(LCOH!$C$28=Menu!$A$2,'Approvvigionamento energia'!D8605,0)+IF(LCOH!$C$28=Menu!$A$3,'Approvvigionamento energia'!E8605,0)+IF(LCOH!$C$28=Menu!$A$4,'Approvvigionamento energia'!F8605,0)+IF(LCOH!$C$28=Menu!$A$5,'Approvvigionamento energia'!G8605,0)+IF(LCOH!$C$28=Menu!$A$6,'Approvvigionamento energia'!H8605,0)</f>
        <v>1736.8517210238747</v>
      </c>
      <c r="J8605">
        <f>'Approvvigionamento energia'!A8605+'Approvvigionamento energia'!B8605+'Approvvigionamento energia'!I8605</f>
        <v>2230.3517210238747</v>
      </c>
      <c r="K8605">
        <f>IF(MIN(LCOH!$C$18,J8605)&gt;=$P$48*LCOH!$C$18, MIN(LCOH!$C$18,J8605),0)</f>
        <v>1500</v>
      </c>
      <c r="L8605">
        <f t="shared" si="269"/>
        <v>730.35172102387469</v>
      </c>
      <c r="M8605">
        <f>K8605/LCOH!$C$18</f>
        <v>1</v>
      </c>
      <c r="N8605">
        <f>K8605/LCOH!$C$34</f>
        <v>28.901734104046245</v>
      </c>
    </row>
    <row r="8606" spans="1:14" x14ac:dyDescent="0.35">
      <c r="A8606">
        <f>'Profilo fotovoltaico'!B8608*LCOH!$C$20</f>
        <v>346</v>
      </c>
      <c r="B8606">
        <f>'Profilo eolico'!B8608*LCOH!$C$21</f>
        <v>109.10000000000001</v>
      </c>
      <c r="C8606">
        <f>$P$35*'Profilo fotovoltaico'!B8608</f>
        <v>2544.6958169172344</v>
      </c>
      <c r="D8606">
        <f>$Q$37*'Profilo eolico'!B8608</f>
        <v>636.55866699130399</v>
      </c>
      <c r="E8606">
        <f>$P$39*'Profilo fotovoltaico'!B8608+'Approvvigionamento energia'!$Q$39*'Profilo eolico'!B8608</f>
        <v>1113.5929544727867</v>
      </c>
      <c r="F8606">
        <f>$P$41*'Profilo fotovoltaico'!B8608+'Approvvigionamento energia'!$Q$41*'Profilo eolico'!B8608</f>
        <v>1590.6272419542693</v>
      </c>
      <c r="G8606">
        <f>$P$43*'Profilo fotovoltaico'!B8608+'Approvvigionamento energia'!$Q$43*'Profilo eolico'!B8608</f>
        <v>2067.6615294357516</v>
      </c>
      <c r="H8606">
        <f t="shared" si="268"/>
        <v>1138.4335154826958</v>
      </c>
      <c r="I8606">
        <f>IF(LCOH!$C$28=Menu!$A$1,'Approvvigionamento energia'!C8606,0)+IF(LCOH!$C$28=Menu!$A$2,'Approvvigionamento energia'!D8606,0)+IF(LCOH!$C$28=Menu!$A$3,'Approvvigionamento energia'!E8606,0)+IF(LCOH!$C$28=Menu!$A$4,'Approvvigionamento energia'!F8606,0)+IF(LCOH!$C$28=Menu!$A$5,'Approvvigionamento energia'!G8606,0)+IF(LCOH!$C$28=Menu!$A$6,'Approvvigionamento energia'!H8606,0)</f>
        <v>1590.6272419542693</v>
      </c>
      <c r="J8606">
        <f>'Approvvigionamento energia'!A8606+'Approvvigionamento energia'!B8606+'Approvvigionamento energia'!I8606</f>
        <v>2045.7272419542692</v>
      </c>
      <c r="K8606">
        <f>IF(MIN(LCOH!$C$18,J8606)&gt;=$P$48*LCOH!$C$18, MIN(LCOH!$C$18,J8606),0)</f>
        <v>1500</v>
      </c>
      <c r="L8606">
        <f t="shared" si="269"/>
        <v>545.72724195426918</v>
      </c>
      <c r="M8606">
        <f>K8606/LCOH!$C$18</f>
        <v>1</v>
      </c>
      <c r="N8606">
        <f>K8606/LCOH!$C$34</f>
        <v>28.901734104046245</v>
      </c>
    </row>
    <row r="8607" spans="1:14" x14ac:dyDescent="0.35">
      <c r="A8607">
        <f>'Profilo fotovoltaico'!B8609*LCOH!$C$20</f>
        <v>279</v>
      </c>
      <c r="B8607">
        <f>'Profilo eolico'!B8609*LCOH!$C$21</f>
        <v>111.8</v>
      </c>
      <c r="C8607">
        <f>$P$35*'Profilo fotovoltaico'!B8609</f>
        <v>2051.9368003465565</v>
      </c>
      <c r="D8607">
        <f>$Q$37*'Profilo eolico'!B8609</f>
        <v>652.31218120648748</v>
      </c>
      <c r="E8607">
        <f>$P$39*'Profilo fotovoltaico'!B8609+'Approvvigionamento energia'!$Q$39*'Profilo eolico'!B8609</f>
        <v>1002.2183359915048</v>
      </c>
      <c r="F8607">
        <f>$P$41*'Profilo fotovoltaico'!B8609+'Approvvigionamento energia'!$Q$41*'Profilo eolico'!B8609</f>
        <v>1352.124490776522</v>
      </c>
      <c r="G8607">
        <f>$P$43*'Profilo fotovoltaico'!B8609+'Approvvigionamento energia'!$Q$43*'Profilo eolico'!B8609</f>
        <v>1702.0306455615391</v>
      </c>
      <c r="H8607">
        <f t="shared" si="268"/>
        <v>1138.4335154826958</v>
      </c>
      <c r="I8607">
        <f>IF(LCOH!$C$28=Menu!$A$1,'Approvvigionamento energia'!C8607,0)+IF(LCOH!$C$28=Menu!$A$2,'Approvvigionamento energia'!D8607,0)+IF(LCOH!$C$28=Menu!$A$3,'Approvvigionamento energia'!E8607,0)+IF(LCOH!$C$28=Menu!$A$4,'Approvvigionamento energia'!F8607,0)+IF(LCOH!$C$28=Menu!$A$5,'Approvvigionamento energia'!G8607,0)+IF(LCOH!$C$28=Menu!$A$6,'Approvvigionamento energia'!H8607,0)</f>
        <v>1352.124490776522</v>
      </c>
      <c r="J8607">
        <f>'Approvvigionamento energia'!A8607+'Approvvigionamento energia'!B8607+'Approvvigionamento energia'!I8607</f>
        <v>1742.9244907765219</v>
      </c>
      <c r="K8607">
        <f>IF(MIN(LCOH!$C$18,J8607)&gt;=$P$48*LCOH!$C$18, MIN(LCOH!$C$18,J8607),0)</f>
        <v>1500</v>
      </c>
      <c r="L8607">
        <f t="shared" si="269"/>
        <v>242.92449077652191</v>
      </c>
      <c r="M8607">
        <f>K8607/LCOH!$C$18</f>
        <v>1</v>
      </c>
      <c r="N8607">
        <f>K8607/LCOH!$C$34</f>
        <v>28.901734104046245</v>
      </c>
    </row>
    <row r="8608" spans="1:14" x14ac:dyDescent="0.35">
      <c r="A8608">
        <f>'Profilo fotovoltaico'!B8610*LCOH!$C$20</f>
        <v>165</v>
      </c>
      <c r="B8608">
        <f>'Profilo eolico'!B8610*LCOH!$C$21</f>
        <v>107</v>
      </c>
      <c r="C8608">
        <f>$P$35*'Profilo fotovoltaico'!B8610</f>
        <v>1213.5110109576408</v>
      </c>
      <c r="D8608">
        <f>$Q$37*'Profilo eolico'!B8610</f>
        <v>624.30593371282794</v>
      </c>
      <c r="E8608">
        <f>$P$39*'Profilo fotovoltaico'!B8610+'Approvvigionamento energia'!$Q$39*'Profilo eolico'!B8610</f>
        <v>771.60720302403115</v>
      </c>
      <c r="F8608">
        <f>$P$41*'Profilo fotovoltaico'!B8610+'Approvvigionamento energia'!$Q$41*'Profilo eolico'!B8610</f>
        <v>918.90847233523436</v>
      </c>
      <c r="G8608">
        <f>$P$43*'Profilo fotovoltaico'!B8610+'Approvvigionamento energia'!$Q$43*'Profilo eolico'!B8610</f>
        <v>1066.2097416464376</v>
      </c>
      <c r="H8608">
        <f t="shared" si="268"/>
        <v>1138.4335154826958</v>
      </c>
      <c r="I8608">
        <f>IF(LCOH!$C$28=Menu!$A$1,'Approvvigionamento energia'!C8608,0)+IF(LCOH!$C$28=Menu!$A$2,'Approvvigionamento energia'!D8608,0)+IF(LCOH!$C$28=Menu!$A$3,'Approvvigionamento energia'!E8608,0)+IF(LCOH!$C$28=Menu!$A$4,'Approvvigionamento energia'!F8608,0)+IF(LCOH!$C$28=Menu!$A$5,'Approvvigionamento energia'!G8608,0)+IF(LCOH!$C$28=Menu!$A$6,'Approvvigionamento energia'!H8608,0)</f>
        <v>918.90847233523436</v>
      </c>
      <c r="J8608">
        <f>'Approvvigionamento energia'!A8608+'Approvvigionamento energia'!B8608+'Approvvigionamento energia'!I8608</f>
        <v>1190.9084723352344</v>
      </c>
      <c r="K8608">
        <f>IF(MIN(LCOH!$C$18,J8608)&gt;=$P$48*LCOH!$C$18, MIN(LCOH!$C$18,J8608),0)</f>
        <v>1190.9084723352344</v>
      </c>
      <c r="L8608">
        <f t="shared" si="269"/>
        <v>0</v>
      </c>
      <c r="M8608">
        <f>K8608/LCOH!$C$18</f>
        <v>0.79393898155682296</v>
      </c>
      <c r="N8608">
        <f>K8608/LCOH!$C$34</f>
        <v>22.946213339792571</v>
      </c>
    </row>
    <row r="8609" spans="1:14" x14ac:dyDescent="0.35">
      <c r="A8609">
        <f>'Profilo fotovoltaico'!B8611*LCOH!$C$20</f>
        <v>23</v>
      </c>
      <c r="B8609">
        <f>'Profilo eolico'!B8611*LCOH!$C$21</f>
        <v>101.3</v>
      </c>
      <c r="C8609">
        <f>$P$35*'Profilo fotovoltaico'!B8611</f>
        <v>169.15608031530749</v>
      </c>
      <c r="D8609">
        <f>$Q$37*'Profilo eolico'!B8611</f>
        <v>591.04851481410719</v>
      </c>
      <c r="E8609">
        <f>$P$39*'Profilo fotovoltaico'!B8611+'Approvvigionamento energia'!$Q$39*'Profilo eolico'!B8611</f>
        <v>485.57540618940726</v>
      </c>
      <c r="F8609">
        <f>$P$41*'Profilo fotovoltaico'!B8611+'Approvvigionamento energia'!$Q$41*'Profilo eolico'!B8611</f>
        <v>380.10229756470733</v>
      </c>
      <c r="G8609">
        <f>$P$43*'Profilo fotovoltaico'!B8611+'Approvvigionamento energia'!$Q$43*'Profilo eolico'!B8611</f>
        <v>274.62918894000745</v>
      </c>
      <c r="H8609">
        <f t="shared" si="268"/>
        <v>1138.4335154826958</v>
      </c>
      <c r="I8609">
        <f>IF(LCOH!$C$28=Menu!$A$1,'Approvvigionamento energia'!C8609,0)+IF(LCOH!$C$28=Menu!$A$2,'Approvvigionamento energia'!D8609,0)+IF(LCOH!$C$28=Menu!$A$3,'Approvvigionamento energia'!E8609,0)+IF(LCOH!$C$28=Menu!$A$4,'Approvvigionamento energia'!F8609,0)+IF(LCOH!$C$28=Menu!$A$5,'Approvvigionamento energia'!G8609,0)+IF(LCOH!$C$28=Menu!$A$6,'Approvvigionamento energia'!H8609,0)</f>
        <v>380.10229756470733</v>
      </c>
      <c r="J8609">
        <f>'Approvvigionamento energia'!A8609+'Approvvigionamento energia'!B8609+'Approvvigionamento energia'!I8609</f>
        <v>504.40229756470734</v>
      </c>
      <c r="K8609">
        <f>IF(MIN(LCOH!$C$18,J8609)&gt;=$P$48*LCOH!$C$18, MIN(LCOH!$C$18,J8609),0)</f>
        <v>504.40229756470734</v>
      </c>
      <c r="L8609">
        <f t="shared" si="269"/>
        <v>0</v>
      </c>
      <c r="M8609">
        <f>K8609/LCOH!$C$18</f>
        <v>0.33626819837647154</v>
      </c>
      <c r="N8609">
        <f>K8609/LCOH!$C$34</f>
        <v>9.7187340571234557</v>
      </c>
    </row>
    <row r="8610" spans="1:14" x14ac:dyDescent="0.35">
      <c r="A8610">
        <f>'Profilo fotovoltaico'!B8612*LCOH!$C$20</f>
        <v>0</v>
      </c>
      <c r="B8610">
        <f>'Profilo eolico'!B8612*LCOH!$C$21</f>
        <v>96.600000000000009</v>
      </c>
      <c r="C8610">
        <f>$P$35*'Profilo fotovoltaico'!B8612</f>
        <v>0</v>
      </c>
      <c r="D8610">
        <f>$Q$37*'Profilo eolico'!B8612</f>
        <v>563.62573080989898</v>
      </c>
      <c r="E8610">
        <f>$P$39*'Profilo fotovoltaico'!B8612+'Approvvigionamento energia'!$Q$39*'Profilo eolico'!B8612</f>
        <v>422.71929810742415</v>
      </c>
      <c r="F8610">
        <f>$P$41*'Profilo fotovoltaico'!B8612+'Approvvigionamento energia'!$Q$41*'Profilo eolico'!B8612</f>
        <v>281.81286540494949</v>
      </c>
      <c r="G8610">
        <f>$P$43*'Profilo fotovoltaico'!B8612+'Approvvigionamento energia'!$Q$43*'Profilo eolico'!B8612</f>
        <v>140.90643270247475</v>
      </c>
      <c r="H8610">
        <f t="shared" si="268"/>
        <v>1138.4335154826958</v>
      </c>
      <c r="I8610">
        <f>IF(LCOH!$C$28=Menu!$A$1,'Approvvigionamento energia'!C8610,0)+IF(LCOH!$C$28=Menu!$A$2,'Approvvigionamento energia'!D8610,0)+IF(LCOH!$C$28=Menu!$A$3,'Approvvigionamento energia'!E8610,0)+IF(LCOH!$C$28=Menu!$A$4,'Approvvigionamento energia'!F8610,0)+IF(LCOH!$C$28=Menu!$A$5,'Approvvigionamento energia'!G8610,0)+IF(LCOH!$C$28=Menu!$A$6,'Approvvigionamento energia'!H8610,0)</f>
        <v>281.81286540494949</v>
      </c>
      <c r="J8610">
        <f>'Approvvigionamento energia'!A8610+'Approvvigionamento energia'!B8610+'Approvvigionamento energia'!I8610</f>
        <v>378.41286540494951</v>
      </c>
      <c r="K8610">
        <f>IF(MIN(LCOH!$C$18,J8610)&gt;=$P$48*LCOH!$C$18, MIN(LCOH!$C$18,J8610),0)</f>
        <v>378.41286540494951</v>
      </c>
      <c r="L8610">
        <f t="shared" si="269"/>
        <v>0</v>
      </c>
      <c r="M8610">
        <f>K8610/LCOH!$C$18</f>
        <v>0.25227524360329967</v>
      </c>
      <c r="N8610">
        <f>K8610/LCOH!$C$34</f>
        <v>7.2911920116560598</v>
      </c>
    </row>
    <row r="8611" spans="1:14" x14ac:dyDescent="0.35">
      <c r="A8611">
        <f>'Profilo fotovoltaico'!B8613*LCOH!$C$20</f>
        <v>0</v>
      </c>
      <c r="B8611">
        <f>'Profilo eolico'!B8613*LCOH!$C$21</f>
        <v>102</v>
      </c>
      <c r="C8611">
        <f>$P$35*'Profilo fotovoltaico'!B8613</f>
        <v>0</v>
      </c>
      <c r="D8611">
        <f>$Q$37*'Profilo eolico'!B8613</f>
        <v>595.13275924026584</v>
      </c>
      <c r="E8611">
        <f>$P$39*'Profilo fotovoltaico'!B8613+'Approvvigionamento energia'!$Q$39*'Profilo eolico'!B8613</f>
        <v>446.34956943019938</v>
      </c>
      <c r="F8611">
        <f>$P$41*'Profilo fotovoltaico'!B8613+'Approvvigionamento energia'!$Q$41*'Profilo eolico'!B8613</f>
        <v>297.56637962013292</v>
      </c>
      <c r="G8611">
        <f>$P$43*'Profilo fotovoltaico'!B8613+'Approvvigionamento energia'!$Q$43*'Profilo eolico'!B8613</f>
        <v>148.78318981006646</v>
      </c>
      <c r="H8611">
        <f t="shared" si="268"/>
        <v>1138.4335154826958</v>
      </c>
      <c r="I8611">
        <f>IF(LCOH!$C$28=Menu!$A$1,'Approvvigionamento energia'!C8611,0)+IF(LCOH!$C$28=Menu!$A$2,'Approvvigionamento energia'!D8611,0)+IF(LCOH!$C$28=Menu!$A$3,'Approvvigionamento energia'!E8611,0)+IF(LCOH!$C$28=Menu!$A$4,'Approvvigionamento energia'!F8611,0)+IF(LCOH!$C$28=Menu!$A$5,'Approvvigionamento energia'!G8611,0)+IF(LCOH!$C$28=Menu!$A$6,'Approvvigionamento energia'!H8611,0)</f>
        <v>297.56637962013292</v>
      </c>
      <c r="J8611">
        <f>'Approvvigionamento energia'!A8611+'Approvvigionamento energia'!B8611+'Approvvigionamento energia'!I8611</f>
        <v>399.56637962013292</v>
      </c>
      <c r="K8611">
        <f>IF(MIN(LCOH!$C$18,J8611)&gt;=$P$48*LCOH!$C$18, MIN(LCOH!$C$18,J8611),0)</f>
        <v>399.56637962013292</v>
      </c>
      <c r="L8611">
        <f t="shared" si="269"/>
        <v>0</v>
      </c>
      <c r="M8611">
        <f>K8611/LCOH!$C$18</f>
        <v>0.26637758641342196</v>
      </c>
      <c r="N8611">
        <f>K8611/LCOH!$C$34</f>
        <v>7.6987741737983226</v>
      </c>
    </row>
    <row r="8612" spans="1:14" x14ac:dyDescent="0.35">
      <c r="A8612">
        <f>'Profilo fotovoltaico'!B8614*LCOH!$C$20</f>
        <v>0</v>
      </c>
      <c r="B8612">
        <f>'Profilo eolico'!B8614*LCOH!$C$21</f>
        <v>117.6</v>
      </c>
      <c r="C8612">
        <f>$P$35*'Profilo fotovoltaico'!B8614</f>
        <v>0</v>
      </c>
      <c r="D8612">
        <f>$Q$37*'Profilo eolico'!B8614</f>
        <v>686.15306359465956</v>
      </c>
      <c r="E8612">
        <f>$P$39*'Profilo fotovoltaico'!B8614+'Approvvigionamento energia'!$Q$39*'Profilo eolico'!B8614</f>
        <v>514.61479769599464</v>
      </c>
      <c r="F8612">
        <f>$P$41*'Profilo fotovoltaico'!B8614+'Approvvigionamento energia'!$Q$41*'Profilo eolico'!B8614</f>
        <v>343.07653179732978</v>
      </c>
      <c r="G8612">
        <f>$P$43*'Profilo fotovoltaico'!B8614+'Approvvigionamento energia'!$Q$43*'Profilo eolico'!B8614</f>
        <v>171.53826589866489</v>
      </c>
      <c r="H8612">
        <f t="shared" si="268"/>
        <v>1138.4335154826958</v>
      </c>
      <c r="I8612">
        <f>IF(LCOH!$C$28=Menu!$A$1,'Approvvigionamento energia'!C8612,0)+IF(LCOH!$C$28=Menu!$A$2,'Approvvigionamento energia'!D8612,0)+IF(LCOH!$C$28=Menu!$A$3,'Approvvigionamento energia'!E8612,0)+IF(LCOH!$C$28=Menu!$A$4,'Approvvigionamento energia'!F8612,0)+IF(LCOH!$C$28=Menu!$A$5,'Approvvigionamento energia'!G8612,0)+IF(LCOH!$C$28=Menu!$A$6,'Approvvigionamento energia'!H8612,0)</f>
        <v>343.07653179732978</v>
      </c>
      <c r="J8612">
        <f>'Approvvigionamento energia'!A8612+'Approvvigionamento energia'!B8612+'Approvvigionamento energia'!I8612</f>
        <v>460.67653179732974</v>
      </c>
      <c r="K8612">
        <f>IF(MIN(LCOH!$C$18,J8612)&gt;=$P$48*LCOH!$C$18, MIN(LCOH!$C$18,J8612),0)</f>
        <v>460.67653179732974</v>
      </c>
      <c r="L8612">
        <f t="shared" si="269"/>
        <v>0</v>
      </c>
      <c r="M8612">
        <f>K8612/LCOH!$C$18</f>
        <v>0.30711768786488652</v>
      </c>
      <c r="N8612">
        <f>K8612/LCOH!$C$34</f>
        <v>8.8762337533204185</v>
      </c>
    </row>
    <row r="8613" spans="1:14" x14ac:dyDescent="0.35">
      <c r="A8613">
        <f>'Profilo fotovoltaico'!B8615*LCOH!$C$20</f>
        <v>0</v>
      </c>
      <c r="B8613">
        <f>'Profilo eolico'!B8615*LCOH!$C$21</f>
        <v>132.6</v>
      </c>
      <c r="C8613">
        <f>$P$35*'Profilo fotovoltaico'!B8615</f>
        <v>0</v>
      </c>
      <c r="D8613">
        <f>$Q$37*'Profilo eolico'!B8615</f>
        <v>773.67258701234562</v>
      </c>
      <c r="E8613">
        <f>$P$39*'Profilo fotovoltaico'!B8615+'Approvvigionamento energia'!$Q$39*'Profilo eolico'!B8615</f>
        <v>580.25444025925924</v>
      </c>
      <c r="F8613">
        <f>$P$41*'Profilo fotovoltaico'!B8615+'Approvvigionamento energia'!$Q$41*'Profilo eolico'!B8615</f>
        <v>386.83629350617281</v>
      </c>
      <c r="G8613">
        <f>$P$43*'Profilo fotovoltaico'!B8615+'Approvvigionamento energia'!$Q$43*'Profilo eolico'!B8615</f>
        <v>193.4181467530864</v>
      </c>
      <c r="H8613">
        <f t="shared" si="268"/>
        <v>1138.4335154826958</v>
      </c>
      <c r="I8613">
        <f>IF(LCOH!$C$28=Menu!$A$1,'Approvvigionamento energia'!C8613,0)+IF(LCOH!$C$28=Menu!$A$2,'Approvvigionamento energia'!D8613,0)+IF(LCOH!$C$28=Menu!$A$3,'Approvvigionamento energia'!E8613,0)+IF(LCOH!$C$28=Menu!$A$4,'Approvvigionamento energia'!F8613,0)+IF(LCOH!$C$28=Menu!$A$5,'Approvvigionamento energia'!G8613,0)+IF(LCOH!$C$28=Menu!$A$6,'Approvvigionamento energia'!H8613,0)</f>
        <v>386.83629350617281</v>
      </c>
      <c r="J8613">
        <f>'Approvvigionamento energia'!A8613+'Approvvigionamento energia'!B8613+'Approvvigionamento energia'!I8613</f>
        <v>519.43629350617277</v>
      </c>
      <c r="K8613">
        <f>IF(MIN(LCOH!$C$18,J8613)&gt;=$P$48*LCOH!$C$18, MIN(LCOH!$C$18,J8613),0)</f>
        <v>519.43629350617277</v>
      </c>
      <c r="L8613">
        <f t="shared" si="269"/>
        <v>0</v>
      </c>
      <c r="M8613">
        <f>K8613/LCOH!$C$18</f>
        <v>0.34629086233744849</v>
      </c>
      <c r="N8613">
        <f>K8613/LCOH!$C$34</f>
        <v>10.008406425937819</v>
      </c>
    </row>
    <row r="8614" spans="1:14" x14ac:dyDescent="0.35">
      <c r="A8614">
        <f>'Profilo fotovoltaico'!B8616*LCOH!$C$20</f>
        <v>0</v>
      </c>
      <c r="B8614">
        <f>'Profilo eolico'!B8616*LCOH!$C$21</f>
        <v>148.10000000000002</v>
      </c>
      <c r="C8614">
        <f>$P$35*'Profilo fotovoltaico'!B8616</f>
        <v>0</v>
      </c>
      <c r="D8614">
        <f>$Q$37*'Profilo eolico'!B8616</f>
        <v>864.10942787728811</v>
      </c>
      <c r="E8614">
        <f>$P$39*'Profilo fotovoltaico'!B8616+'Approvvigionamento energia'!$Q$39*'Profilo eolico'!B8616</f>
        <v>648.082070907966</v>
      </c>
      <c r="F8614">
        <f>$P$41*'Profilo fotovoltaico'!B8616+'Approvvigionamento energia'!$Q$41*'Profilo eolico'!B8616</f>
        <v>432.05471393864406</v>
      </c>
      <c r="G8614">
        <f>$P$43*'Profilo fotovoltaico'!B8616+'Approvvigionamento energia'!$Q$43*'Profilo eolico'!B8616</f>
        <v>216.02735696932203</v>
      </c>
      <c r="H8614">
        <f t="shared" si="268"/>
        <v>1138.4335154826958</v>
      </c>
      <c r="I8614">
        <f>IF(LCOH!$C$28=Menu!$A$1,'Approvvigionamento energia'!C8614,0)+IF(LCOH!$C$28=Menu!$A$2,'Approvvigionamento energia'!D8614,0)+IF(LCOH!$C$28=Menu!$A$3,'Approvvigionamento energia'!E8614,0)+IF(LCOH!$C$28=Menu!$A$4,'Approvvigionamento energia'!F8614,0)+IF(LCOH!$C$28=Menu!$A$5,'Approvvigionamento energia'!G8614,0)+IF(LCOH!$C$28=Menu!$A$6,'Approvvigionamento energia'!H8614,0)</f>
        <v>432.05471393864406</v>
      </c>
      <c r="J8614">
        <f>'Approvvigionamento energia'!A8614+'Approvvigionamento energia'!B8614+'Approvvigionamento energia'!I8614</f>
        <v>580.15471393864414</v>
      </c>
      <c r="K8614">
        <f>IF(MIN(LCOH!$C$18,J8614)&gt;=$P$48*LCOH!$C$18, MIN(LCOH!$C$18,J8614),0)</f>
        <v>580.15471393864414</v>
      </c>
      <c r="L8614">
        <f t="shared" si="269"/>
        <v>0</v>
      </c>
      <c r="M8614">
        <f>K8614/LCOH!$C$18</f>
        <v>0.38676980929242943</v>
      </c>
      <c r="N8614">
        <f>K8614/LCOH!$C$34</f>
        <v>11.17831818764247</v>
      </c>
    </row>
    <row r="8615" spans="1:14" x14ac:dyDescent="0.35">
      <c r="A8615">
        <f>'Profilo fotovoltaico'!B8617*LCOH!$C$20</f>
        <v>0</v>
      </c>
      <c r="B8615">
        <f>'Profilo eolico'!B8617*LCOH!$C$21</f>
        <v>161.1</v>
      </c>
      <c r="C8615">
        <f>$P$35*'Profilo fotovoltaico'!B8617</f>
        <v>0</v>
      </c>
      <c r="D8615">
        <f>$Q$37*'Profilo eolico'!B8617</f>
        <v>939.95968150594933</v>
      </c>
      <c r="E8615">
        <f>$P$39*'Profilo fotovoltaico'!B8617+'Approvvigionamento energia'!$Q$39*'Profilo eolico'!B8617</f>
        <v>704.96976112946197</v>
      </c>
      <c r="F8615">
        <f>$P$41*'Profilo fotovoltaico'!B8617+'Approvvigionamento energia'!$Q$41*'Profilo eolico'!B8617</f>
        <v>469.97984075297467</v>
      </c>
      <c r="G8615">
        <f>$P$43*'Profilo fotovoltaico'!B8617+'Approvvigionamento energia'!$Q$43*'Profilo eolico'!B8617</f>
        <v>234.98992037648733</v>
      </c>
      <c r="H8615">
        <f t="shared" si="268"/>
        <v>1138.4335154826958</v>
      </c>
      <c r="I8615">
        <f>IF(LCOH!$C$28=Menu!$A$1,'Approvvigionamento energia'!C8615,0)+IF(LCOH!$C$28=Menu!$A$2,'Approvvigionamento energia'!D8615,0)+IF(LCOH!$C$28=Menu!$A$3,'Approvvigionamento energia'!E8615,0)+IF(LCOH!$C$28=Menu!$A$4,'Approvvigionamento energia'!F8615,0)+IF(LCOH!$C$28=Menu!$A$5,'Approvvigionamento energia'!G8615,0)+IF(LCOH!$C$28=Menu!$A$6,'Approvvigionamento energia'!H8615,0)</f>
        <v>469.97984075297467</v>
      </c>
      <c r="J8615">
        <f>'Approvvigionamento energia'!A8615+'Approvvigionamento energia'!B8615+'Approvvigionamento energia'!I8615</f>
        <v>631.07984075297463</v>
      </c>
      <c r="K8615">
        <f>IF(MIN(LCOH!$C$18,J8615)&gt;=$P$48*LCOH!$C$18, MIN(LCOH!$C$18,J8615),0)</f>
        <v>631.07984075297463</v>
      </c>
      <c r="L8615">
        <f t="shared" si="269"/>
        <v>0</v>
      </c>
      <c r="M8615">
        <f>K8615/LCOH!$C$18</f>
        <v>0.42071989383531644</v>
      </c>
      <c r="N8615">
        <f>K8615/LCOH!$C$34</f>
        <v>12.15953450391088</v>
      </c>
    </row>
    <row r="8616" spans="1:14" x14ac:dyDescent="0.35">
      <c r="A8616">
        <f>'Profilo fotovoltaico'!B8618*LCOH!$C$20</f>
        <v>0</v>
      </c>
      <c r="B8616">
        <f>'Profilo eolico'!B8618*LCOH!$C$21</f>
        <v>178.2</v>
      </c>
      <c r="C8616">
        <f>$P$35*'Profilo fotovoltaico'!B8618</f>
        <v>0</v>
      </c>
      <c r="D8616">
        <f>$Q$37*'Profilo eolico'!B8618</f>
        <v>1039.7319382021117</v>
      </c>
      <c r="E8616">
        <f>$P$39*'Profilo fotovoltaico'!B8618+'Approvvigionamento energia'!$Q$39*'Profilo eolico'!B8618</f>
        <v>779.7989536515837</v>
      </c>
      <c r="F8616">
        <f>$P$41*'Profilo fotovoltaico'!B8618+'Approvvigionamento energia'!$Q$41*'Profilo eolico'!B8618</f>
        <v>519.86596910105584</v>
      </c>
      <c r="G8616">
        <f>$P$43*'Profilo fotovoltaico'!B8618+'Approvvigionamento energia'!$Q$43*'Profilo eolico'!B8618</f>
        <v>259.93298455052792</v>
      </c>
      <c r="H8616">
        <f t="shared" si="268"/>
        <v>1138.4335154826958</v>
      </c>
      <c r="I8616">
        <f>IF(LCOH!$C$28=Menu!$A$1,'Approvvigionamento energia'!C8616,0)+IF(LCOH!$C$28=Menu!$A$2,'Approvvigionamento energia'!D8616,0)+IF(LCOH!$C$28=Menu!$A$3,'Approvvigionamento energia'!E8616,0)+IF(LCOH!$C$28=Menu!$A$4,'Approvvigionamento energia'!F8616,0)+IF(LCOH!$C$28=Menu!$A$5,'Approvvigionamento energia'!G8616,0)+IF(LCOH!$C$28=Menu!$A$6,'Approvvigionamento energia'!H8616,0)</f>
        <v>519.86596910105584</v>
      </c>
      <c r="J8616">
        <f>'Approvvigionamento energia'!A8616+'Approvvigionamento energia'!B8616+'Approvvigionamento energia'!I8616</f>
        <v>698.06596910105577</v>
      </c>
      <c r="K8616">
        <f>IF(MIN(LCOH!$C$18,J8616)&gt;=$P$48*LCOH!$C$18, MIN(LCOH!$C$18,J8616),0)</f>
        <v>698.06596910105577</v>
      </c>
      <c r="L8616">
        <f t="shared" si="269"/>
        <v>0</v>
      </c>
      <c r="M8616">
        <f>K8616/LCOH!$C$18</f>
        <v>0.46537731273403721</v>
      </c>
      <c r="N8616">
        <f>K8616/LCOH!$C$34</f>
        <v>13.450211350694717</v>
      </c>
    </row>
    <row r="8617" spans="1:14" x14ac:dyDescent="0.35">
      <c r="A8617">
        <f>'Profilo fotovoltaico'!B8619*LCOH!$C$20</f>
        <v>0</v>
      </c>
      <c r="B8617">
        <f>'Profilo eolico'!B8619*LCOH!$C$21</f>
        <v>193</v>
      </c>
      <c r="C8617">
        <f>$P$35*'Profilo fotovoltaico'!B8619</f>
        <v>0</v>
      </c>
      <c r="D8617">
        <f>$Q$37*'Profilo eolico'!B8619</f>
        <v>1126.0845346408953</v>
      </c>
      <c r="E8617">
        <f>$P$39*'Profilo fotovoltaico'!B8619+'Approvvigionamento energia'!$Q$39*'Profilo eolico'!B8619</f>
        <v>844.56340098067142</v>
      </c>
      <c r="F8617">
        <f>$P$41*'Profilo fotovoltaico'!B8619+'Approvvigionamento energia'!$Q$41*'Profilo eolico'!B8619</f>
        <v>563.04226732044765</v>
      </c>
      <c r="G8617">
        <f>$P$43*'Profilo fotovoltaico'!B8619+'Approvvigionamento energia'!$Q$43*'Profilo eolico'!B8619</f>
        <v>281.52113366022382</v>
      </c>
      <c r="H8617">
        <f t="shared" si="268"/>
        <v>1138.4335154826958</v>
      </c>
      <c r="I8617">
        <f>IF(LCOH!$C$28=Menu!$A$1,'Approvvigionamento energia'!C8617,0)+IF(LCOH!$C$28=Menu!$A$2,'Approvvigionamento energia'!D8617,0)+IF(LCOH!$C$28=Menu!$A$3,'Approvvigionamento energia'!E8617,0)+IF(LCOH!$C$28=Menu!$A$4,'Approvvigionamento energia'!F8617,0)+IF(LCOH!$C$28=Menu!$A$5,'Approvvigionamento energia'!G8617,0)+IF(LCOH!$C$28=Menu!$A$6,'Approvvigionamento energia'!H8617,0)</f>
        <v>563.04226732044765</v>
      </c>
      <c r="J8617">
        <f>'Approvvigionamento energia'!A8617+'Approvvigionamento energia'!B8617+'Approvvigionamento energia'!I8617</f>
        <v>756.04226732044765</v>
      </c>
      <c r="K8617">
        <f>IF(MIN(LCOH!$C$18,J8617)&gt;=$P$48*LCOH!$C$18, MIN(LCOH!$C$18,J8617),0)</f>
        <v>756.04226732044765</v>
      </c>
      <c r="L8617">
        <f t="shared" si="269"/>
        <v>0</v>
      </c>
      <c r="M8617">
        <f>K8617/LCOH!$C$18</f>
        <v>0.50402817821363177</v>
      </c>
      <c r="N8617">
        <f>K8617/LCOH!$C$34</f>
        <v>14.56728838767722</v>
      </c>
    </row>
    <row r="8618" spans="1:14" x14ac:dyDescent="0.35">
      <c r="A8618">
        <f>'Profilo fotovoltaico'!B8620*LCOH!$C$20</f>
        <v>0</v>
      </c>
      <c r="B8618">
        <f>'Profilo eolico'!B8620*LCOH!$C$21</f>
        <v>188.20000000000002</v>
      </c>
      <c r="C8618">
        <f>$P$35*'Profilo fotovoltaico'!B8620</f>
        <v>0</v>
      </c>
      <c r="D8618">
        <f>$Q$37*'Profilo eolico'!B8620</f>
        <v>1098.0782871472359</v>
      </c>
      <c r="E8618">
        <f>$P$39*'Profilo fotovoltaico'!B8620+'Approvvigionamento energia'!$Q$39*'Profilo eolico'!B8620</f>
        <v>823.55871536042673</v>
      </c>
      <c r="F8618">
        <f>$P$41*'Profilo fotovoltaico'!B8620+'Approvvigionamento energia'!$Q$41*'Profilo eolico'!B8620</f>
        <v>549.03914357361793</v>
      </c>
      <c r="G8618">
        <f>$P$43*'Profilo fotovoltaico'!B8620+'Approvvigionamento energia'!$Q$43*'Profilo eolico'!B8620</f>
        <v>274.51957178680897</v>
      </c>
      <c r="H8618">
        <f t="shared" si="268"/>
        <v>1138.4335154826958</v>
      </c>
      <c r="I8618">
        <f>IF(LCOH!$C$28=Menu!$A$1,'Approvvigionamento energia'!C8618,0)+IF(LCOH!$C$28=Menu!$A$2,'Approvvigionamento energia'!D8618,0)+IF(LCOH!$C$28=Menu!$A$3,'Approvvigionamento energia'!E8618,0)+IF(LCOH!$C$28=Menu!$A$4,'Approvvigionamento energia'!F8618,0)+IF(LCOH!$C$28=Menu!$A$5,'Approvvigionamento energia'!G8618,0)+IF(LCOH!$C$28=Menu!$A$6,'Approvvigionamento energia'!H8618,0)</f>
        <v>549.03914357361793</v>
      </c>
      <c r="J8618">
        <f>'Approvvigionamento energia'!A8618+'Approvvigionamento energia'!B8618+'Approvvigionamento energia'!I8618</f>
        <v>737.23914357361798</v>
      </c>
      <c r="K8618">
        <f>IF(MIN(LCOH!$C$18,J8618)&gt;=$P$48*LCOH!$C$18, MIN(LCOH!$C$18,J8618),0)</f>
        <v>737.23914357361798</v>
      </c>
      <c r="L8618">
        <f t="shared" si="269"/>
        <v>0</v>
      </c>
      <c r="M8618">
        <f>K8618/LCOH!$C$18</f>
        <v>0.49149276238241196</v>
      </c>
      <c r="N8618">
        <f>K8618/LCOH!$C$34</f>
        <v>14.204993132439654</v>
      </c>
    </row>
    <row r="8619" spans="1:14" x14ac:dyDescent="0.35">
      <c r="A8619">
        <f>'Profilo fotovoltaico'!B8621*LCOH!$C$20</f>
        <v>0</v>
      </c>
      <c r="B8619">
        <f>'Profilo eolico'!B8621*LCOH!$C$21</f>
        <v>178.60000000000002</v>
      </c>
      <c r="C8619">
        <f>$P$35*'Profilo fotovoltaico'!B8621</f>
        <v>0</v>
      </c>
      <c r="D8619">
        <f>$Q$37*'Profilo eolico'!B8621</f>
        <v>1042.0657921599166</v>
      </c>
      <c r="E8619">
        <f>$P$39*'Profilo fotovoltaico'!B8621+'Approvvigionamento energia'!$Q$39*'Profilo eolico'!B8621</f>
        <v>781.54934411993747</v>
      </c>
      <c r="F8619">
        <f>$P$41*'Profilo fotovoltaico'!B8621+'Approvvigionamento energia'!$Q$41*'Profilo eolico'!B8621</f>
        <v>521.03289607995828</v>
      </c>
      <c r="G8619">
        <f>$P$43*'Profilo fotovoltaico'!B8621+'Approvvigionamento energia'!$Q$43*'Profilo eolico'!B8621</f>
        <v>260.51644803997914</v>
      </c>
      <c r="H8619">
        <f t="shared" si="268"/>
        <v>1138.4335154826958</v>
      </c>
      <c r="I8619">
        <f>IF(LCOH!$C$28=Menu!$A$1,'Approvvigionamento energia'!C8619,0)+IF(LCOH!$C$28=Menu!$A$2,'Approvvigionamento energia'!D8619,0)+IF(LCOH!$C$28=Menu!$A$3,'Approvvigionamento energia'!E8619,0)+IF(LCOH!$C$28=Menu!$A$4,'Approvvigionamento energia'!F8619,0)+IF(LCOH!$C$28=Menu!$A$5,'Approvvigionamento energia'!G8619,0)+IF(LCOH!$C$28=Menu!$A$6,'Approvvigionamento energia'!H8619,0)</f>
        <v>521.03289607995828</v>
      </c>
      <c r="J8619">
        <f>'Approvvigionamento energia'!A8619+'Approvvigionamento energia'!B8619+'Approvvigionamento energia'!I8619</f>
        <v>699.6328960799583</v>
      </c>
      <c r="K8619">
        <f>IF(MIN(LCOH!$C$18,J8619)&gt;=$P$48*LCOH!$C$18, MIN(LCOH!$C$18,J8619),0)</f>
        <v>699.6328960799583</v>
      </c>
      <c r="L8619">
        <f t="shared" si="269"/>
        <v>0</v>
      </c>
      <c r="M8619">
        <f>K8619/LCOH!$C$18</f>
        <v>0.46642193071997218</v>
      </c>
      <c r="N8619">
        <f>K8619/LCOH!$C$34</f>
        <v>13.480402621964515</v>
      </c>
    </row>
    <row r="8620" spans="1:14" x14ac:dyDescent="0.35">
      <c r="A8620">
        <f>'Profilo fotovoltaico'!B8622*LCOH!$C$20</f>
        <v>0</v>
      </c>
      <c r="B8620">
        <f>'Profilo eolico'!B8622*LCOH!$C$21</f>
        <v>174.8</v>
      </c>
      <c r="C8620">
        <f>$P$35*'Profilo fotovoltaico'!B8622</f>
        <v>0</v>
      </c>
      <c r="D8620">
        <f>$Q$37*'Profilo eolico'!B8622</f>
        <v>1019.8941795607695</v>
      </c>
      <c r="E8620">
        <f>$P$39*'Profilo fotovoltaico'!B8622+'Approvvigionamento energia'!$Q$39*'Profilo eolico'!B8622</f>
        <v>764.9206346705771</v>
      </c>
      <c r="F8620">
        <f>$P$41*'Profilo fotovoltaico'!B8622+'Approvvigionamento energia'!$Q$41*'Profilo eolico'!B8622</f>
        <v>509.94708978038477</v>
      </c>
      <c r="G8620">
        <f>$P$43*'Profilo fotovoltaico'!B8622+'Approvvigionamento energia'!$Q$43*'Profilo eolico'!B8622</f>
        <v>254.97354489019239</v>
      </c>
      <c r="H8620">
        <f t="shared" si="268"/>
        <v>1138.4335154826958</v>
      </c>
      <c r="I8620">
        <f>IF(LCOH!$C$28=Menu!$A$1,'Approvvigionamento energia'!C8620,0)+IF(LCOH!$C$28=Menu!$A$2,'Approvvigionamento energia'!D8620,0)+IF(LCOH!$C$28=Menu!$A$3,'Approvvigionamento energia'!E8620,0)+IF(LCOH!$C$28=Menu!$A$4,'Approvvigionamento energia'!F8620,0)+IF(LCOH!$C$28=Menu!$A$5,'Approvvigionamento energia'!G8620,0)+IF(LCOH!$C$28=Menu!$A$6,'Approvvigionamento energia'!H8620,0)</f>
        <v>509.94708978038477</v>
      </c>
      <c r="J8620">
        <f>'Approvvigionamento energia'!A8620+'Approvvigionamento energia'!B8620+'Approvvigionamento energia'!I8620</f>
        <v>684.74708978038484</v>
      </c>
      <c r="K8620">
        <f>IF(MIN(LCOH!$C$18,J8620)&gt;=$P$48*LCOH!$C$18, MIN(LCOH!$C$18,J8620),0)</f>
        <v>684.74708978038484</v>
      </c>
      <c r="L8620">
        <f t="shared" si="269"/>
        <v>0</v>
      </c>
      <c r="M8620">
        <f>K8620/LCOH!$C$18</f>
        <v>0.45649805985358988</v>
      </c>
      <c r="N8620">
        <f>K8620/LCOH!$C$34</f>
        <v>13.193585544901442</v>
      </c>
    </row>
    <row r="8621" spans="1:14" x14ac:dyDescent="0.35">
      <c r="A8621">
        <f>'Profilo fotovoltaico'!B8623*LCOH!$C$20</f>
        <v>0</v>
      </c>
      <c r="B8621">
        <f>'Profilo eolico'!B8623*LCOH!$C$21</f>
        <v>162.70000000000002</v>
      </c>
      <c r="C8621">
        <f>$P$35*'Profilo fotovoltaico'!B8623</f>
        <v>0</v>
      </c>
      <c r="D8621">
        <f>$Q$37*'Profilo eolico'!B8623</f>
        <v>949.2950973371693</v>
      </c>
      <c r="E8621">
        <f>$P$39*'Profilo fotovoltaico'!B8623+'Approvvigionamento energia'!$Q$39*'Profilo eolico'!B8623</f>
        <v>711.97132300287694</v>
      </c>
      <c r="F8621">
        <f>$P$41*'Profilo fotovoltaico'!B8623+'Approvvigionamento energia'!$Q$41*'Profilo eolico'!B8623</f>
        <v>474.64754866858465</v>
      </c>
      <c r="G8621">
        <f>$P$43*'Profilo fotovoltaico'!B8623+'Approvvigionamento energia'!$Q$43*'Profilo eolico'!B8623</f>
        <v>237.32377433429232</v>
      </c>
      <c r="H8621">
        <f t="shared" si="268"/>
        <v>1138.4335154826958</v>
      </c>
      <c r="I8621">
        <f>IF(LCOH!$C$28=Menu!$A$1,'Approvvigionamento energia'!C8621,0)+IF(LCOH!$C$28=Menu!$A$2,'Approvvigionamento energia'!D8621,0)+IF(LCOH!$C$28=Menu!$A$3,'Approvvigionamento energia'!E8621,0)+IF(LCOH!$C$28=Menu!$A$4,'Approvvigionamento energia'!F8621,0)+IF(LCOH!$C$28=Menu!$A$5,'Approvvigionamento energia'!G8621,0)+IF(LCOH!$C$28=Menu!$A$6,'Approvvigionamento energia'!H8621,0)</f>
        <v>474.64754866858465</v>
      </c>
      <c r="J8621">
        <f>'Approvvigionamento energia'!A8621+'Approvvigionamento energia'!B8621+'Approvvigionamento energia'!I8621</f>
        <v>637.34754866858464</v>
      </c>
      <c r="K8621">
        <f>IF(MIN(LCOH!$C$18,J8621)&gt;=$P$48*LCOH!$C$18, MIN(LCOH!$C$18,J8621),0)</f>
        <v>637.34754866858464</v>
      </c>
      <c r="L8621">
        <f t="shared" si="269"/>
        <v>0</v>
      </c>
      <c r="M8621">
        <f>K8621/LCOH!$C$18</f>
        <v>0.42489836577905643</v>
      </c>
      <c r="N8621">
        <f>K8621/LCOH!$C$34</f>
        <v>12.28029958899007</v>
      </c>
    </row>
    <row r="8622" spans="1:14" x14ac:dyDescent="0.35">
      <c r="A8622">
        <f>'Profilo fotovoltaico'!B8624*LCOH!$C$20</f>
        <v>0</v>
      </c>
      <c r="B8622">
        <f>'Profilo eolico'!B8624*LCOH!$C$21</f>
        <v>140.9</v>
      </c>
      <c r="C8622">
        <f>$P$35*'Profilo fotovoltaico'!B8624</f>
        <v>0</v>
      </c>
      <c r="D8622">
        <f>$Q$37*'Profilo eolico'!B8624</f>
        <v>822.10005663679874</v>
      </c>
      <c r="E8622">
        <f>$P$39*'Profilo fotovoltaico'!B8624+'Approvvigionamento energia'!$Q$39*'Profilo eolico'!B8624</f>
        <v>616.57504247759903</v>
      </c>
      <c r="F8622">
        <f>$P$41*'Profilo fotovoltaico'!B8624+'Approvvigionamento energia'!$Q$41*'Profilo eolico'!B8624</f>
        <v>411.05002831839937</v>
      </c>
      <c r="G8622">
        <f>$P$43*'Profilo fotovoltaico'!B8624+'Approvvigionamento energia'!$Q$43*'Profilo eolico'!B8624</f>
        <v>205.52501415919969</v>
      </c>
      <c r="H8622">
        <f t="shared" si="268"/>
        <v>1138.4335154826958</v>
      </c>
      <c r="I8622">
        <f>IF(LCOH!$C$28=Menu!$A$1,'Approvvigionamento energia'!C8622,0)+IF(LCOH!$C$28=Menu!$A$2,'Approvvigionamento energia'!D8622,0)+IF(LCOH!$C$28=Menu!$A$3,'Approvvigionamento energia'!E8622,0)+IF(LCOH!$C$28=Menu!$A$4,'Approvvigionamento energia'!F8622,0)+IF(LCOH!$C$28=Menu!$A$5,'Approvvigionamento energia'!G8622,0)+IF(LCOH!$C$28=Menu!$A$6,'Approvvigionamento energia'!H8622,0)</f>
        <v>411.05002831839937</v>
      </c>
      <c r="J8622">
        <f>'Approvvigionamento energia'!A8622+'Approvvigionamento energia'!B8622+'Approvvigionamento energia'!I8622</f>
        <v>551.9500283183994</v>
      </c>
      <c r="K8622">
        <f>IF(MIN(LCOH!$C$18,J8622)&gt;=$P$48*LCOH!$C$18, MIN(LCOH!$C$18,J8622),0)</f>
        <v>551.9500283183994</v>
      </c>
      <c r="L8622">
        <f t="shared" si="269"/>
        <v>0</v>
      </c>
      <c r="M8622">
        <f>K8622/LCOH!$C$18</f>
        <v>0.36796668554559958</v>
      </c>
      <c r="N8622">
        <f>K8622/LCOH!$C$34</f>
        <v>10.634875304786116</v>
      </c>
    </row>
    <row r="8623" spans="1:14" x14ac:dyDescent="0.35">
      <c r="A8623">
        <f>'Profilo fotovoltaico'!B8625*LCOH!$C$20</f>
        <v>0</v>
      </c>
      <c r="B8623">
        <f>'Profilo eolico'!B8625*LCOH!$C$21</f>
        <v>125.9</v>
      </c>
      <c r="C8623">
        <f>$P$35*'Profilo fotovoltaico'!B8625</f>
        <v>0</v>
      </c>
      <c r="D8623">
        <f>$Q$37*'Profilo eolico'!B8625</f>
        <v>734.58053321911257</v>
      </c>
      <c r="E8623">
        <f>$P$39*'Profilo fotovoltaico'!B8625+'Approvvigionamento energia'!$Q$39*'Profilo eolico'!B8625</f>
        <v>550.93539991433443</v>
      </c>
      <c r="F8623">
        <f>$P$41*'Profilo fotovoltaico'!B8625+'Approvvigionamento energia'!$Q$41*'Profilo eolico'!B8625</f>
        <v>367.29026660955628</v>
      </c>
      <c r="G8623">
        <f>$P$43*'Profilo fotovoltaico'!B8625+'Approvvigionamento energia'!$Q$43*'Profilo eolico'!B8625</f>
        <v>183.64513330477814</v>
      </c>
      <c r="H8623">
        <f t="shared" si="268"/>
        <v>1138.4335154826958</v>
      </c>
      <c r="I8623">
        <f>IF(LCOH!$C$28=Menu!$A$1,'Approvvigionamento energia'!C8623,0)+IF(LCOH!$C$28=Menu!$A$2,'Approvvigionamento energia'!D8623,0)+IF(LCOH!$C$28=Menu!$A$3,'Approvvigionamento energia'!E8623,0)+IF(LCOH!$C$28=Menu!$A$4,'Approvvigionamento energia'!F8623,0)+IF(LCOH!$C$28=Menu!$A$5,'Approvvigionamento energia'!G8623,0)+IF(LCOH!$C$28=Menu!$A$6,'Approvvigionamento energia'!H8623,0)</f>
        <v>367.29026660955628</v>
      </c>
      <c r="J8623">
        <f>'Approvvigionamento energia'!A8623+'Approvvigionamento energia'!B8623+'Approvvigionamento energia'!I8623</f>
        <v>493.19026660955626</v>
      </c>
      <c r="K8623">
        <f>IF(MIN(LCOH!$C$18,J8623)&gt;=$P$48*LCOH!$C$18, MIN(LCOH!$C$18,J8623),0)</f>
        <v>493.19026660955626</v>
      </c>
      <c r="L8623">
        <f t="shared" si="269"/>
        <v>0</v>
      </c>
      <c r="M8623">
        <f>K8623/LCOH!$C$18</f>
        <v>0.3287935110730375</v>
      </c>
      <c r="N8623">
        <f>K8623/LCOH!$C$34</f>
        <v>9.5027026321687149</v>
      </c>
    </row>
    <row r="8624" spans="1:14" x14ac:dyDescent="0.35">
      <c r="A8624">
        <f>'Profilo fotovoltaico'!B8626*LCOH!$C$20</f>
        <v>3</v>
      </c>
      <c r="B8624">
        <f>'Profilo eolico'!B8626*LCOH!$C$21</f>
        <v>124.2</v>
      </c>
      <c r="C8624">
        <f>$P$35*'Profilo fotovoltaico'!B8626</f>
        <v>22.063836562866197</v>
      </c>
      <c r="D8624">
        <f>$Q$37*'Profilo eolico'!B8626</f>
        <v>724.6616538984415</v>
      </c>
      <c r="E8624">
        <f>$P$39*'Profilo fotovoltaico'!B8626+'Approvvigionamento energia'!$Q$39*'Profilo eolico'!B8626</f>
        <v>549.01219956454759</v>
      </c>
      <c r="F8624">
        <f>$P$41*'Profilo fotovoltaico'!B8626+'Approvvigionamento energia'!$Q$41*'Profilo eolico'!B8626</f>
        <v>373.36274523065384</v>
      </c>
      <c r="G8624">
        <f>$P$43*'Profilo fotovoltaico'!B8626+'Approvvigionamento energia'!$Q$43*'Profilo eolico'!B8626</f>
        <v>197.71329089676001</v>
      </c>
      <c r="H8624">
        <f t="shared" si="268"/>
        <v>1138.4335154826958</v>
      </c>
      <c r="I8624">
        <f>IF(LCOH!$C$28=Menu!$A$1,'Approvvigionamento energia'!C8624,0)+IF(LCOH!$C$28=Menu!$A$2,'Approvvigionamento energia'!D8624,0)+IF(LCOH!$C$28=Menu!$A$3,'Approvvigionamento energia'!E8624,0)+IF(LCOH!$C$28=Menu!$A$4,'Approvvigionamento energia'!F8624,0)+IF(LCOH!$C$28=Menu!$A$5,'Approvvigionamento energia'!G8624,0)+IF(LCOH!$C$28=Menu!$A$6,'Approvvigionamento energia'!H8624,0)</f>
        <v>373.36274523065384</v>
      </c>
      <c r="J8624">
        <f>'Approvvigionamento energia'!A8624+'Approvvigionamento energia'!B8624+'Approvvigionamento energia'!I8624</f>
        <v>500.56274523065383</v>
      </c>
      <c r="K8624">
        <f>IF(MIN(LCOH!$C$18,J8624)&gt;=$P$48*LCOH!$C$18, MIN(LCOH!$C$18,J8624),0)</f>
        <v>500.56274523065383</v>
      </c>
      <c r="L8624">
        <f t="shared" si="269"/>
        <v>0</v>
      </c>
      <c r="M8624">
        <f>K8624/LCOH!$C$18</f>
        <v>0.33370849682043591</v>
      </c>
      <c r="N8624">
        <f>K8624/LCOH!$C$34</f>
        <v>9.6447542433651989</v>
      </c>
    </row>
    <row r="8625" spans="1:14" x14ac:dyDescent="0.35">
      <c r="A8625">
        <f>'Profilo fotovoltaico'!B8627*LCOH!$C$20</f>
        <v>66</v>
      </c>
      <c r="B8625">
        <f>'Profilo eolico'!B8627*LCOH!$C$21</f>
        <v>112.19999999999999</v>
      </c>
      <c r="C8625">
        <f>$P$35*'Profilo fotovoltaico'!B8627</f>
        <v>485.40440438305632</v>
      </c>
      <c r="D8625">
        <f>$Q$37*'Profilo eolico'!B8627</f>
        <v>654.64603516429247</v>
      </c>
      <c r="E8625">
        <f>$P$39*'Profilo fotovoltaico'!B8627+'Approvvigionamento energia'!$Q$39*'Profilo eolico'!B8627</f>
        <v>612.33562746898338</v>
      </c>
      <c r="F8625">
        <f>$P$41*'Profilo fotovoltaico'!B8627+'Approvvigionamento energia'!$Q$41*'Profilo eolico'!B8627</f>
        <v>570.02521977367439</v>
      </c>
      <c r="G8625">
        <f>$P$43*'Profilo fotovoltaico'!B8627+'Approvvigionamento energia'!$Q$43*'Profilo eolico'!B8627</f>
        <v>527.71481207836541</v>
      </c>
      <c r="H8625">
        <f t="shared" si="268"/>
        <v>1138.4335154826958</v>
      </c>
      <c r="I8625">
        <f>IF(LCOH!$C$28=Menu!$A$1,'Approvvigionamento energia'!C8625,0)+IF(LCOH!$C$28=Menu!$A$2,'Approvvigionamento energia'!D8625,0)+IF(LCOH!$C$28=Menu!$A$3,'Approvvigionamento energia'!E8625,0)+IF(LCOH!$C$28=Menu!$A$4,'Approvvigionamento energia'!F8625,0)+IF(LCOH!$C$28=Menu!$A$5,'Approvvigionamento energia'!G8625,0)+IF(LCOH!$C$28=Menu!$A$6,'Approvvigionamento energia'!H8625,0)</f>
        <v>570.02521977367439</v>
      </c>
      <c r="J8625">
        <f>'Approvvigionamento energia'!A8625+'Approvvigionamento energia'!B8625+'Approvvigionamento energia'!I8625</f>
        <v>748.22521977367433</v>
      </c>
      <c r="K8625">
        <f>IF(MIN(LCOH!$C$18,J8625)&gt;=$P$48*LCOH!$C$18, MIN(LCOH!$C$18,J8625),0)</f>
        <v>748.22521977367433</v>
      </c>
      <c r="L8625">
        <f t="shared" si="269"/>
        <v>0</v>
      </c>
      <c r="M8625">
        <f>K8625/LCOH!$C$18</f>
        <v>0.49881681318244953</v>
      </c>
      <c r="N8625">
        <f>K8625/LCOH!$C$34</f>
        <v>14.416670901226865</v>
      </c>
    </row>
    <row r="8626" spans="1:14" x14ac:dyDescent="0.35">
      <c r="A8626">
        <f>'Profilo fotovoltaico'!B8628*LCOH!$C$20</f>
        <v>196</v>
      </c>
      <c r="B8626">
        <f>'Profilo eolico'!B8628*LCOH!$C$21</f>
        <v>93</v>
      </c>
      <c r="C8626">
        <f>$P$35*'Profilo fotovoltaico'!B8628</f>
        <v>1441.5039887739249</v>
      </c>
      <c r="D8626">
        <f>$Q$37*'Profilo eolico'!B8628</f>
        <v>542.62104518965418</v>
      </c>
      <c r="E8626">
        <f>$P$39*'Profilo fotovoltaico'!B8628+'Approvvigionamento energia'!$Q$39*'Profilo eolico'!B8628</f>
        <v>767.34178108572189</v>
      </c>
      <c r="F8626">
        <f>$P$41*'Profilo fotovoltaico'!B8628+'Approvvigionamento energia'!$Q$41*'Profilo eolico'!B8628</f>
        <v>992.06251698178949</v>
      </c>
      <c r="G8626">
        <f>$P$43*'Profilo fotovoltaico'!B8628+'Approvvigionamento energia'!$Q$43*'Profilo eolico'!B8628</f>
        <v>1216.7832528778572</v>
      </c>
      <c r="H8626">
        <f t="shared" si="268"/>
        <v>1138.4335154826958</v>
      </c>
      <c r="I8626">
        <f>IF(LCOH!$C$28=Menu!$A$1,'Approvvigionamento energia'!C8626,0)+IF(LCOH!$C$28=Menu!$A$2,'Approvvigionamento energia'!D8626,0)+IF(LCOH!$C$28=Menu!$A$3,'Approvvigionamento energia'!E8626,0)+IF(LCOH!$C$28=Menu!$A$4,'Approvvigionamento energia'!F8626,0)+IF(LCOH!$C$28=Menu!$A$5,'Approvvigionamento energia'!G8626,0)+IF(LCOH!$C$28=Menu!$A$6,'Approvvigionamento energia'!H8626,0)</f>
        <v>992.06251698178949</v>
      </c>
      <c r="J8626">
        <f>'Approvvigionamento energia'!A8626+'Approvvigionamento energia'!B8626+'Approvvigionamento energia'!I8626</f>
        <v>1281.0625169817895</v>
      </c>
      <c r="K8626">
        <f>IF(MIN(LCOH!$C$18,J8626)&gt;=$P$48*LCOH!$C$18, MIN(LCOH!$C$18,J8626),0)</f>
        <v>1281.0625169817895</v>
      </c>
      <c r="L8626">
        <f t="shared" si="269"/>
        <v>0</v>
      </c>
      <c r="M8626">
        <f>K8626/LCOH!$C$18</f>
        <v>0.85404167798785968</v>
      </c>
      <c r="N8626">
        <f>K8626/LCOH!$C$34</f>
        <v>24.683285490978605</v>
      </c>
    </row>
    <row r="8627" spans="1:14" x14ac:dyDescent="0.35">
      <c r="A8627">
        <f>'Profilo fotovoltaico'!B8629*LCOH!$C$20</f>
        <v>299</v>
      </c>
      <c r="B8627">
        <f>'Profilo eolico'!B8629*LCOH!$C$21</f>
        <v>88.1</v>
      </c>
      <c r="C8627">
        <f>$P$35*'Profilo fotovoltaico'!B8629</f>
        <v>2199.0290440989975</v>
      </c>
      <c r="D8627">
        <f>$Q$37*'Profilo eolico'!B8629</f>
        <v>514.03133420654342</v>
      </c>
      <c r="E8627">
        <f>$P$39*'Profilo fotovoltaico'!B8629+'Approvvigionamento energia'!$Q$39*'Profilo eolico'!B8629</f>
        <v>935.28076167965696</v>
      </c>
      <c r="F8627">
        <f>$P$41*'Profilo fotovoltaico'!B8629+'Approvvigionamento energia'!$Q$41*'Profilo eolico'!B8629</f>
        <v>1356.5301891527704</v>
      </c>
      <c r="G8627">
        <f>$P$43*'Profilo fotovoltaico'!B8629+'Approvvigionamento energia'!$Q$43*'Profilo eolico'!B8629</f>
        <v>1777.779616625884</v>
      </c>
      <c r="H8627">
        <f t="shared" si="268"/>
        <v>1138.4335154826958</v>
      </c>
      <c r="I8627">
        <f>IF(LCOH!$C$28=Menu!$A$1,'Approvvigionamento energia'!C8627,0)+IF(LCOH!$C$28=Menu!$A$2,'Approvvigionamento energia'!D8627,0)+IF(LCOH!$C$28=Menu!$A$3,'Approvvigionamento energia'!E8627,0)+IF(LCOH!$C$28=Menu!$A$4,'Approvvigionamento energia'!F8627,0)+IF(LCOH!$C$28=Menu!$A$5,'Approvvigionamento energia'!G8627,0)+IF(LCOH!$C$28=Menu!$A$6,'Approvvigionamento energia'!H8627,0)</f>
        <v>1356.5301891527704</v>
      </c>
      <c r="J8627">
        <f>'Approvvigionamento energia'!A8627+'Approvvigionamento energia'!B8627+'Approvvigionamento energia'!I8627</f>
        <v>1743.6301891527705</v>
      </c>
      <c r="K8627">
        <f>IF(MIN(LCOH!$C$18,J8627)&gt;=$P$48*LCOH!$C$18, MIN(LCOH!$C$18,J8627),0)</f>
        <v>1500</v>
      </c>
      <c r="L8627">
        <f t="shared" si="269"/>
        <v>243.63018915277053</v>
      </c>
      <c r="M8627">
        <f>K8627/LCOH!$C$18</f>
        <v>1</v>
      </c>
      <c r="N8627">
        <f>K8627/LCOH!$C$34</f>
        <v>28.901734104046245</v>
      </c>
    </row>
    <row r="8628" spans="1:14" x14ac:dyDescent="0.35">
      <c r="A8628">
        <f>'Profilo fotovoltaico'!B8630*LCOH!$C$20</f>
        <v>357</v>
      </c>
      <c r="B8628">
        <f>'Profilo eolico'!B8630*LCOH!$C$21</f>
        <v>93.899999999999991</v>
      </c>
      <c r="C8628">
        <f>$P$35*'Profilo fotovoltaico'!B8630</f>
        <v>2625.5965509810771</v>
      </c>
      <c r="D8628">
        <f>$Q$37*'Profilo eolico'!B8630</f>
        <v>547.87221659471538</v>
      </c>
      <c r="E8628">
        <f>$P$39*'Profilo fotovoltaico'!B8630+'Approvvigionamento energia'!$Q$39*'Profilo eolico'!B8630</f>
        <v>1067.3033001913059</v>
      </c>
      <c r="F8628">
        <f>$P$41*'Profilo fotovoltaico'!B8630+'Approvvigionamento energia'!$Q$41*'Profilo eolico'!B8630</f>
        <v>1586.7343837878961</v>
      </c>
      <c r="G8628">
        <f>$P$43*'Profilo fotovoltaico'!B8630+'Approvvigionamento energia'!$Q$43*'Profilo eolico'!B8630</f>
        <v>2106.1654673844869</v>
      </c>
      <c r="H8628">
        <f t="shared" si="268"/>
        <v>1138.4335154826958</v>
      </c>
      <c r="I8628">
        <f>IF(LCOH!$C$28=Menu!$A$1,'Approvvigionamento energia'!C8628,0)+IF(LCOH!$C$28=Menu!$A$2,'Approvvigionamento energia'!D8628,0)+IF(LCOH!$C$28=Menu!$A$3,'Approvvigionamento energia'!E8628,0)+IF(LCOH!$C$28=Menu!$A$4,'Approvvigionamento energia'!F8628,0)+IF(LCOH!$C$28=Menu!$A$5,'Approvvigionamento energia'!G8628,0)+IF(LCOH!$C$28=Menu!$A$6,'Approvvigionamento energia'!H8628,0)</f>
        <v>1586.7343837878961</v>
      </c>
      <c r="J8628">
        <f>'Approvvigionamento energia'!A8628+'Approvvigionamento energia'!B8628+'Approvvigionamento energia'!I8628</f>
        <v>2037.6343837878962</v>
      </c>
      <c r="K8628">
        <f>IF(MIN(LCOH!$C$18,J8628)&gt;=$P$48*LCOH!$C$18, MIN(LCOH!$C$18,J8628),0)</f>
        <v>1500</v>
      </c>
      <c r="L8628">
        <f t="shared" si="269"/>
        <v>537.63438378789624</v>
      </c>
      <c r="M8628">
        <f>K8628/LCOH!$C$18</f>
        <v>1</v>
      </c>
      <c r="N8628">
        <f>K8628/LCOH!$C$34</f>
        <v>28.901734104046245</v>
      </c>
    </row>
    <row r="8629" spans="1:14" x14ac:dyDescent="0.35">
      <c r="A8629">
        <f>'Profilo fotovoltaico'!B8631*LCOH!$C$20</f>
        <v>364</v>
      </c>
      <c r="B8629">
        <f>'Profilo eolico'!B8631*LCOH!$C$21</f>
        <v>103.8</v>
      </c>
      <c r="C8629">
        <f>$P$35*'Profilo fotovoltaico'!B8631</f>
        <v>2677.0788362944318</v>
      </c>
      <c r="D8629">
        <f>$Q$37*'Profilo eolico'!B8631</f>
        <v>605.63510205038824</v>
      </c>
      <c r="E8629">
        <f>$P$39*'Profilo fotovoltaico'!B8631+'Approvvigionamento energia'!$Q$39*'Profilo eolico'!B8631</f>
        <v>1123.4960356113991</v>
      </c>
      <c r="F8629">
        <f>$P$41*'Profilo fotovoltaico'!B8631+'Approvvigionamento energia'!$Q$41*'Profilo eolico'!B8631</f>
        <v>1641.3569691724101</v>
      </c>
      <c r="G8629">
        <f>$P$43*'Profilo fotovoltaico'!B8631+'Approvvigionamento energia'!$Q$43*'Profilo eolico'!B8631</f>
        <v>2159.2179027334209</v>
      </c>
      <c r="H8629">
        <f t="shared" si="268"/>
        <v>1138.4335154826958</v>
      </c>
      <c r="I8629">
        <f>IF(LCOH!$C$28=Menu!$A$1,'Approvvigionamento energia'!C8629,0)+IF(LCOH!$C$28=Menu!$A$2,'Approvvigionamento energia'!D8629,0)+IF(LCOH!$C$28=Menu!$A$3,'Approvvigionamento energia'!E8629,0)+IF(LCOH!$C$28=Menu!$A$4,'Approvvigionamento energia'!F8629,0)+IF(LCOH!$C$28=Menu!$A$5,'Approvvigionamento energia'!G8629,0)+IF(LCOH!$C$28=Menu!$A$6,'Approvvigionamento energia'!H8629,0)</f>
        <v>1641.3569691724101</v>
      </c>
      <c r="J8629">
        <f>'Approvvigionamento energia'!A8629+'Approvvigionamento energia'!B8629+'Approvvigionamento energia'!I8629</f>
        <v>2109.1569691724103</v>
      </c>
      <c r="K8629">
        <f>IF(MIN(LCOH!$C$18,J8629)&gt;=$P$48*LCOH!$C$18, MIN(LCOH!$C$18,J8629),0)</f>
        <v>1500</v>
      </c>
      <c r="L8629">
        <f t="shared" si="269"/>
        <v>609.1569691724103</v>
      </c>
      <c r="M8629">
        <f>K8629/LCOH!$C$18</f>
        <v>1</v>
      </c>
      <c r="N8629">
        <f>K8629/LCOH!$C$34</f>
        <v>28.901734104046245</v>
      </c>
    </row>
    <row r="8630" spans="1:14" x14ac:dyDescent="0.35">
      <c r="A8630">
        <f>'Profilo fotovoltaico'!B8632*LCOH!$C$20</f>
        <v>337</v>
      </c>
      <c r="B8630">
        <f>'Profilo eolico'!B8632*LCOH!$C$21</f>
        <v>109.10000000000001</v>
      </c>
      <c r="C8630">
        <f>$P$35*'Profilo fotovoltaico'!B8632</f>
        <v>2478.5043072286362</v>
      </c>
      <c r="D8630">
        <f>$Q$37*'Profilo eolico'!B8632</f>
        <v>636.55866699130399</v>
      </c>
      <c r="E8630">
        <f>$P$39*'Profilo fotovoltaico'!B8632+'Approvvigionamento energia'!$Q$39*'Profilo eolico'!B8632</f>
        <v>1097.045077050637</v>
      </c>
      <c r="F8630">
        <f>$P$41*'Profilo fotovoltaico'!B8632+'Approvvigionamento energia'!$Q$41*'Profilo eolico'!B8632</f>
        <v>1557.5314871099702</v>
      </c>
      <c r="G8630">
        <f>$P$43*'Profilo fotovoltaico'!B8632+'Approvvigionamento energia'!$Q$43*'Profilo eolico'!B8632</f>
        <v>2018.0178971693031</v>
      </c>
      <c r="H8630">
        <f t="shared" si="268"/>
        <v>1138.4335154826958</v>
      </c>
      <c r="I8630">
        <f>IF(LCOH!$C$28=Menu!$A$1,'Approvvigionamento energia'!C8630,0)+IF(LCOH!$C$28=Menu!$A$2,'Approvvigionamento energia'!D8630,0)+IF(LCOH!$C$28=Menu!$A$3,'Approvvigionamento energia'!E8630,0)+IF(LCOH!$C$28=Menu!$A$4,'Approvvigionamento energia'!F8630,0)+IF(LCOH!$C$28=Menu!$A$5,'Approvvigionamento energia'!G8630,0)+IF(LCOH!$C$28=Menu!$A$6,'Approvvigionamento energia'!H8630,0)</f>
        <v>1557.5314871099702</v>
      </c>
      <c r="J8630">
        <f>'Approvvigionamento energia'!A8630+'Approvvigionamento energia'!B8630+'Approvvigionamento energia'!I8630</f>
        <v>2003.6314871099703</v>
      </c>
      <c r="K8630">
        <f>IF(MIN(LCOH!$C$18,J8630)&gt;=$P$48*LCOH!$C$18, MIN(LCOH!$C$18,J8630),0)</f>
        <v>1500</v>
      </c>
      <c r="L8630">
        <f t="shared" si="269"/>
        <v>503.63148710997029</v>
      </c>
      <c r="M8630">
        <f>K8630/LCOH!$C$18</f>
        <v>1</v>
      </c>
      <c r="N8630">
        <f>K8630/LCOH!$C$34</f>
        <v>28.901734104046245</v>
      </c>
    </row>
    <row r="8631" spans="1:14" x14ac:dyDescent="0.35">
      <c r="A8631">
        <f>'Profilo fotovoltaico'!B8633*LCOH!$C$20</f>
        <v>268</v>
      </c>
      <c r="B8631">
        <f>'Profilo eolico'!B8633*LCOH!$C$21</f>
        <v>112.69999999999999</v>
      </c>
      <c r="C8631">
        <f>$P$35*'Profilo fotovoltaico'!B8633</f>
        <v>1971.0360662827136</v>
      </c>
      <c r="D8631">
        <f>$Q$37*'Profilo eolico'!B8633</f>
        <v>657.56335261154868</v>
      </c>
      <c r="E8631">
        <f>$P$39*'Profilo fotovoltaico'!B8633+'Approvvigionamento energia'!$Q$39*'Profilo eolico'!B8633</f>
        <v>985.93153102933991</v>
      </c>
      <c r="F8631">
        <f>$P$41*'Profilo fotovoltaico'!B8633+'Approvvigionamento energia'!$Q$41*'Profilo eolico'!B8633</f>
        <v>1314.2997094471311</v>
      </c>
      <c r="G8631">
        <f>$P$43*'Profilo fotovoltaico'!B8633+'Approvvigionamento energia'!$Q$43*'Profilo eolico'!B8633</f>
        <v>1642.6678878649225</v>
      </c>
      <c r="H8631">
        <f t="shared" si="268"/>
        <v>1138.4335154826958</v>
      </c>
      <c r="I8631">
        <f>IF(LCOH!$C$28=Menu!$A$1,'Approvvigionamento energia'!C8631,0)+IF(LCOH!$C$28=Menu!$A$2,'Approvvigionamento energia'!D8631,0)+IF(LCOH!$C$28=Menu!$A$3,'Approvvigionamento energia'!E8631,0)+IF(LCOH!$C$28=Menu!$A$4,'Approvvigionamento energia'!F8631,0)+IF(LCOH!$C$28=Menu!$A$5,'Approvvigionamento energia'!G8631,0)+IF(LCOH!$C$28=Menu!$A$6,'Approvvigionamento energia'!H8631,0)</f>
        <v>1314.2997094471311</v>
      </c>
      <c r="J8631">
        <f>'Approvvigionamento energia'!A8631+'Approvvigionamento energia'!B8631+'Approvvigionamento energia'!I8631</f>
        <v>1694.9997094471312</v>
      </c>
      <c r="K8631">
        <f>IF(MIN(LCOH!$C$18,J8631)&gt;=$P$48*LCOH!$C$18, MIN(LCOH!$C$18,J8631),0)</f>
        <v>1500</v>
      </c>
      <c r="L8631">
        <f t="shared" si="269"/>
        <v>194.99970944713118</v>
      </c>
      <c r="M8631">
        <f>K8631/LCOH!$C$18</f>
        <v>1</v>
      </c>
      <c r="N8631">
        <f>K8631/LCOH!$C$34</f>
        <v>28.901734104046245</v>
      </c>
    </row>
    <row r="8632" spans="1:14" x14ac:dyDescent="0.35">
      <c r="A8632">
        <f>'Profilo fotovoltaico'!B8634*LCOH!$C$20</f>
        <v>142</v>
      </c>
      <c r="B8632">
        <f>'Profilo eolico'!B8634*LCOH!$C$21</f>
        <v>111.8</v>
      </c>
      <c r="C8632">
        <f>$P$35*'Profilo fotovoltaico'!B8634</f>
        <v>1044.3549306423331</v>
      </c>
      <c r="D8632">
        <f>$Q$37*'Profilo eolico'!B8634</f>
        <v>652.31218120648748</v>
      </c>
      <c r="E8632">
        <f>$P$39*'Profilo fotovoltaico'!B8634+'Approvvigionamento energia'!$Q$39*'Profilo eolico'!B8634</f>
        <v>750.32286856544897</v>
      </c>
      <c r="F8632">
        <f>$P$41*'Profilo fotovoltaico'!B8634+'Approvvigionamento energia'!$Q$41*'Profilo eolico'!B8634</f>
        <v>848.33355592441035</v>
      </c>
      <c r="G8632">
        <f>$P$43*'Profilo fotovoltaico'!B8634+'Approvvigionamento energia'!$Q$43*'Profilo eolico'!B8634</f>
        <v>946.34424328337172</v>
      </c>
      <c r="H8632">
        <f t="shared" si="268"/>
        <v>1138.4335154826958</v>
      </c>
      <c r="I8632">
        <f>IF(LCOH!$C$28=Menu!$A$1,'Approvvigionamento energia'!C8632,0)+IF(LCOH!$C$28=Menu!$A$2,'Approvvigionamento energia'!D8632,0)+IF(LCOH!$C$28=Menu!$A$3,'Approvvigionamento energia'!E8632,0)+IF(LCOH!$C$28=Menu!$A$4,'Approvvigionamento energia'!F8632,0)+IF(LCOH!$C$28=Menu!$A$5,'Approvvigionamento energia'!G8632,0)+IF(LCOH!$C$28=Menu!$A$6,'Approvvigionamento energia'!H8632,0)</f>
        <v>848.33355592441035</v>
      </c>
      <c r="J8632">
        <f>'Approvvigionamento energia'!A8632+'Approvvigionamento energia'!B8632+'Approvvigionamento energia'!I8632</f>
        <v>1102.1335559244103</v>
      </c>
      <c r="K8632">
        <f>IF(MIN(LCOH!$C$18,J8632)&gt;=$P$48*LCOH!$C$18, MIN(LCOH!$C$18,J8632),0)</f>
        <v>1102.1335559244103</v>
      </c>
      <c r="L8632">
        <f t="shared" si="269"/>
        <v>0</v>
      </c>
      <c r="M8632">
        <f>K8632/LCOH!$C$18</f>
        <v>0.73475570394960688</v>
      </c>
      <c r="N8632">
        <f>K8632/LCOH!$C$34</f>
        <v>21.235713986982859</v>
      </c>
    </row>
    <row r="8633" spans="1:14" x14ac:dyDescent="0.35">
      <c r="A8633">
        <f>'Profilo fotovoltaico'!B8635*LCOH!$C$20</f>
        <v>15</v>
      </c>
      <c r="B8633">
        <f>'Profilo eolico'!B8635*LCOH!$C$21</f>
        <v>121.1</v>
      </c>
      <c r="C8633">
        <f>$P$35*'Profilo fotovoltaico'!B8635</f>
        <v>110.31918281433097</v>
      </c>
      <c r="D8633">
        <f>$Q$37*'Profilo eolico'!B8635</f>
        <v>706.57428572545291</v>
      </c>
      <c r="E8633">
        <f>$P$39*'Profilo fotovoltaico'!B8635+'Approvvigionamento energia'!$Q$39*'Profilo eolico'!B8635</f>
        <v>557.51050999767244</v>
      </c>
      <c r="F8633">
        <f>$P$41*'Profilo fotovoltaico'!B8635+'Approvvigionamento energia'!$Q$41*'Profilo eolico'!B8635</f>
        <v>408.44673426989192</v>
      </c>
      <c r="G8633">
        <f>$P$43*'Profilo fotovoltaico'!B8635+'Approvvigionamento energia'!$Q$43*'Profilo eolico'!B8635</f>
        <v>259.38295854211145</v>
      </c>
      <c r="H8633">
        <f t="shared" si="268"/>
        <v>1138.4335154826958</v>
      </c>
      <c r="I8633">
        <f>IF(LCOH!$C$28=Menu!$A$1,'Approvvigionamento energia'!C8633,0)+IF(LCOH!$C$28=Menu!$A$2,'Approvvigionamento energia'!D8633,0)+IF(LCOH!$C$28=Menu!$A$3,'Approvvigionamento energia'!E8633,0)+IF(LCOH!$C$28=Menu!$A$4,'Approvvigionamento energia'!F8633,0)+IF(LCOH!$C$28=Menu!$A$5,'Approvvigionamento energia'!G8633,0)+IF(LCOH!$C$28=Menu!$A$6,'Approvvigionamento energia'!H8633,0)</f>
        <v>408.44673426989192</v>
      </c>
      <c r="J8633">
        <f>'Approvvigionamento energia'!A8633+'Approvvigionamento energia'!B8633+'Approvvigionamento energia'!I8633</f>
        <v>544.54673426989189</v>
      </c>
      <c r="K8633">
        <f>IF(MIN(LCOH!$C$18,J8633)&gt;=$P$48*LCOH!$C$18, MIN(LCOH!$C$18,J8633),0)</f>
        <v>544.54673426989189</v>
      </c>
      <c r="L8633">
        <f t="shared" si="269"/>
        <v>0</v>
      </c>
      <c r="M8633">
        <f>K8633/LCOH!$C$18</f>
        <v>0.36303115617992793</v>
      </c>
      <c r="N8633">
        <f>K8633/LCOH!$C$34</f>
        <v>10.492229947396762</v>
      </c>
    </row>
    <row r="8634" spans="1:14" x14ac:dyDescent="0.35">
      <c r="A8634">
        <f>'Profilo fotovoltaico'!B8636*LCOH!$C$20</f>
        <v>0</v>
      </c>
      <c r="B8634">
        <f>'Profilo eolico'!B8636*LCOH!$C$21</f>
        <v>124.10000000000001</v>
      </c>
      <c r="C8634">
        <f>$P$35*'Profilo fotovoltaico'!B8636</f>
        <v>0</v>
      </c>
      <c r="D8634">
        <f>$Q$37*'Profilo eolico'!B8636</f>
        <v>724.07819040899017</v>
      </c>
      <c r="E8634">
        <f>$P$39*'Profilo fotovoltaico'!B8636+'Approvvigionamento energia'!$Q$39*'Profilo eolico'!B8636</f>
        <v>543.05864280674268</v>
      </c>
      <c r="F8634">
        <f>$P$41*'Profilo fotovoltaico'!B8636+'Approvvigionamento energia'!$Q$41*'Profilo eolico'!B8636</f>
        <v>362.03909520449508</v>
      </c>
      <c r="G8634">
        <f>$P$43*'Profilo fotovoltaico'!B8636+'Approvvigionamento energia'!$Q$43*'Profilo eolico'!B8636</f>
        <v>181.01954760224754</v>
      </c>
      <c r="H8634">
        <f t="shared" si="268"/>
        <v>1138.4335154826958</v>
      </c>
      <c r="I8634">
        <f>IF(LCOH!$C$28=Menu!$A$1,'Approvvigionamento energia'!C8634,0)+IF(LCOH!$C$28=Menu!$A$2,'Approvvigionamento energia'!D8634,0)+IF(LCOH!$C$28=Menu!$A$3,'Approvvigionamento energia'!E8634,0)+IF(LCOH!$C$28=Menu!$A$4,'Approvvigionamento energia'!F8634,0)+IF(LCOH!$C$28=Menu!$A$5,'Approvvigionamento energia'!G8634,0)+IF(LCOH!$C$28=Menu!$A$6,'Approvvigionamento energia'!H8634,0)</f>
        <v>362.03909520449508</v>
      </c>
      <c r="J8634">
        <f>'Approvvigionamento energia'!A8634+'Approvvigionamento energia'!B8634+'Approvvigionamento energia'!I8634</f>
        <v>486.13909520449511</v>
      </c>
      <c r="K8634">
        <f>IF(MIN(LCOH!$C$18,J8634)&gt;=$P$48*LCOH!$C$18, MIN(LCOH!$C$18,J8634),0)</f>
        <v>486.13909520449511</v>
      </c>
      <c r="L8634">
        <f t="shared" si="269"/>
        <v>0</v>
      </c>
      <c r="M8634">
        <f>K8634/LCOH!$C$18</f>
        <v>0.32409273013633005</v>
      </c>
      <c r="N8634">
        <f>K8634/LCOH!$C$34</f>
        <v>9.3668419114546264</v>
      </c>
    </row>
    <row r="8635" spans="1:14" x14ac:dyDescent="0.35">
      <c r="A8635">
        <f>'Profilo fotovoltaico'!B8637*LCOH!$C$20</f>
        <v>0</v>
      </c>
      <c r="B8635">
        <f>'Profilo eolico'!B8637*LCOH!$C$21</f>
        <v>126</v>
      </c>
      <c r="C8635">
        <f>$P$35*'Profilo fotovoltaico'!B8637</f>
        <v>0</v>
      </c>
      <c r="D8635">
        <f>$Q$37*'Profilo eolico'!B8637</f>
        <v>735.16399670856379</v>
      </c>
      <c r="E8635">
        <f>$P$39*'Profilo fotovoltaico'!B8637+'Approvvigionamento energia'!$Q$39*'Profilo eolico'!B8637</f>
        <v>551.37299753142281</v>
      </c>
      <c r="F8635">
        <f>$P$41*'Profilo fotovoltaico'!B8637+'Approvvigionamento energia'!$Q$41*'Profilo eolico'!B8637</f>
        <v>367.58199835428189</v>
      </c>
      <c r="G8635">
        <f>$P$43*'Profilo fotovoltaico'!B8637+'Approvvigionamento energia'!$Q$43*'Profilo eolico'!B8637</f>
        <v>183.79099917714095</v>
      </c>
      <c r="H8635">
        <f t="shared" si="268"/>
        <v>1138.4335154826958</v>
      </c>
      <c r="I8635">
        <f>IF(LCOH!$C$28=Menu!$A$1,'Approvvigionamento energia'!C8635,0)+IF(LCOH!$C$28=Menu!$A$2,'Approvvigionamento energia'!D8635,0)+IF(LCOH!$C$28=Menu!$A$3,'Approvvigionamento energia'!E8635,0)+IF(LCOH!$C$28=Menu!$A$4,'Approvvigionamento energia'!F8635,0)+IF(LCOH!$C$28=Menu!$A$5,'Approvvigionamento energia'!G8635,0)+IF(LCOH!$C$28=Menu!$A$6,'Approvvigionamento energia'!H8635,0)</f>
        <v>367.58199835428189</v>
      </c>
      <c r="J8635">
        <f>'Approvvigionamento energia'!A8635+'Approvvigionamento energia'!B8635+'Approvvigionamento energia'!I8635</f>
        <v>493.58199835428189</v>
      </c>
      <c r="K8635">
        <f>IF(MIN(LCOH!$C$18,J8635)&gt;=$P$48*LCOH!$C$18, MIN(LCOH!$C$18,J8635),0)</f>
        <v>493.58199835428189</v>
      </c>
      <c r="L8635">
        <f t="shared" si="269"/>
        <v>0</v>
      </c>
      <c r="M8635">
        <f>K8635/LCOH!$C$18</f>
        <v>0.32905466556952129</v>
      </c>
      <c r="N8635">
        <f>K8635/LCOH!$C$34</f>
        <v>9.5102504499861631</v>
      </c>
    </row>
    <row r="8636" spans="1:14" x14ac:dyDescent="0.35">
      <c r="A8636">
        <f>'Profilo fotovoltaico'!B8638*LCOH!$C$20</f>
        <v>0</v>
      </c>
      <c r="B8636">
        <f>'Profilo eolico'!B8638*LCOH!$C$21</f>
        <v>125.8</v>
      </c>
      <c r="C8636">
        <f>$P$35*'Profilo fotovoltaico'!B8638</f>
        <v>0</v>
      </c>
      <c r="D8636">
        <f>$Q$37*'Profilo eolico'!B8638</f>
        <v>733.99706972966123</v>
      </c>
      <c r="E8636">
        <f>$P$39*'Profilo fotovoltaico'!B8638+'Approvvigionamento energia'!$Q$39*'Profilo eolico'!B8638</f>
        <v>550.49780229724593</v>
      </c>
      <c r="F8636">
        <f>$P$41*'Profilo fotovoltaico'!B8638+'Approvvigionamento energia'!$Q$41*'Profilo eolico'!B8638</f>
        <v>366.99853486483062</v>
      </c>
      <c r="G8636">
        <f>$P$43*'Profilo fotovoltaico'!B8638+'Approvvigionamento energia'!$Q$43*'Profilo eolico'!B8638</f>
        <v>183.49926743241531</v>
      </c>
      <c r="H8636">
        <f t="shared" si="268"/>
        <v>1138.4335154826958</v>
      </c>
      <c r="I8636">
        <f>IF(LCOH!$C$28=Menu!$A$1,'Approvvigionamento energia'!C8636,0)+IF(LCOH!$C$28=Menu!$A$2,'Approvvigionamento energia'!D8636,0)+IF(LCOH!$C$28=Menu!$A$3,'Approvvigionamento energia'!E8636,0)+IF(LCOH!$C$28=Menu!$A$4,'Approvvigionamento energia'!F8636,0)+IF(LCOH!$C$28=Menu!$A$5,'Approvvigionamento energia'!G8636,0)+IF(LCOH!$C$28=Menu!$A$6,'Approvvigionamento energia'!H8636,0)</f>
        <v>366.99853486483062</v>
      </c>
      <c r="J8636">
        <f>'Approvvigionamento energia'!A8636+'Approvvigionamento energia'!B8636+'Approvvigionamento energia'!I8636</f>
        <v>492.79853486483063</v>
      </c>
      <c r="K8636">
        <f>IF(MIN(LCOH!$C$18,J8636)&gt;=$P$48*LCOH!$C$18, MIN(LCOH!$C$18,J8636),0)</f>
        <v>492.79853486483063</v>
      </c>
      <c r="L8636">
        <f t="shared" si="269"/>
        <v>0</v>
      </c>
      <c r="M8636">
        <f>K8636/LCOH!$C$18</f>
        <v>0.32853235657655377</v>
      </c>
      <c r="N8636">
        <f>K8636/LCOH!$C$34</f>
        <v>9.495154814351265</v>
      </c>
    </row>
    <row r="8637" spans="1:14" x14ac:dyDescent="0.35">
      <c r="A8637">
        <f>'Profilo fotovoltaico'!B8639*LCOH!$C$20</f>
        <v>0</v>
      </c>
      <c r="B8637">
        <f>'Profilo eolico'!B8639*LCOH!$C$21</f>
        <v>124</v>
      </c>
      <c r="C8637">
        <f>$P$35*'Profilo fotovoltaico'!B8639</f>
        <v>0</v>
      </c>
      <c r="D8637">
        <f>$Q$37*'Profilo eolico'!B8639</f>
        <v>723.49472691953895</v>
      </c>
      <c r="E8637">
        <f>$P$39*'Profilo fotovoltaico'!B8639+'Approvvigionamento energia'!$Q$39*'Profilo eolico'!B8639</f>
        <v>542.62104518965418</v>
      </c>
      <c r="F8637">
        <f>$P$41*'Profilo fotovoltaico'!B8639+'Approvvigionamento energia'!$Q$41*'Profilo eolico'!B8639</f>
        <v>361.74736345976947</v>
      </c>
      <c r="G8637">
        <f>$P$43*'Profilo fotovoltaico'!B8639+'Approvvigionamento energia'!$Q$43*'Profilo eolico'!B8639</f>
        <v>180.87368172988474</v>
      </c>
      <c r="H8637">
        <f t="shared" si="268"/>
        <v>1138.4335154826958</v>
      </c>
      <c r="I8637">
        <f>IF(LCOH!$C$28=Menu!$A$1,'Approvvigionamento energia'!C8637,0)+IF(LCOH!$C$28=Menu!$A$2,'Approvvigionamento energia'!D8637,0)+IF(LCOH!$C$28=Menu!$A$3,'Approvvigionamento energia'!E8637,0)+IF(LCOH!$C$28=Menu!$A$4,'Approvvigionamento energia'!F8637,0)+IF(LCOH!$C$28=Menu!$A$5,'Approvvigionamento energia'!G8637,0)+IF(LCOH!$C$28=Menu!$A$6,'Approvvigionamento energia'!H8637,0)</f>
        <v>361.74736345976947</v>
      </c>
      <c r="J8637">
        <f>'Approvvigionamento energia'!A8637+'Approvvigionamento energia'!B8637+'Approvvigionamento energia'!I8637</f>
        <v>485.74736345976947</v>
      </c>
      <c r="K8637">
        <f>IF(MIN(LCOH!$C$18,J8637)&gt;=$P$48*LCOH!$C$18, MIN(LCOH!$C$18,J8637),0)</f>
        <v>485.74736345976947</v>
      </c>
      <c r="L8637">
        <f t="shared" si="269"/>
        <v>0</v>
      </c>
      <c r="M8637">
        <f>K8637/LCOH!$C$18</f>
        <v>0.32383157563984633</v>
      </c>
      <c r="N8637">
        <f>K8637/LCOH!$C$34</f>
        <v>9.3592940936371765</v>
      </c>
    </row>
    <row r="8638" spans="1:14" x14ac:dyDescent="0.35">
      <c r="A8638">
        <f>'Profilo fotovoltaico'!B8640*LCOH!$C$20</f>
        <v>0</v>
      </c>
      <c r="B8638">
        <f>'Profilo eolico'!B8640*LCOH!$C$21</f>
        <v>123.2</v>
      </c>
      <c r="C8638">
        <f>$P$35*'Profilo fotovoltaico'!B8640</f>
        <v>0</v>
      </c>
      <c r="D8638">
        <f>$Q$37*'Profilo eolico'!B8640</f>
        <v>718.82701900392908</v>
      </c>
      <c r="E8638">
        <f>$P$39*'Profilo fotovoltaico'!B8640+'Approvvigionamento energia'!$Q$39*'Profilo eolico'!B8640</f>
        <v>539.12026425294675</v>
      </c>
      <c r="F8638">
        <f>$P$41*'Profilo fotovoltaico'!B8640+'Approvvigionamento energia'!$Q$41*'Profilo eolico'!B8640</f>
        <v>359.41350950196454</v>
      </c>
      <c r="G8638">
        <f>$P$43*'Profilo fotovoltaico'!B8640+'Approvvigionamento energia'!$Q$43*'Profilo eolico'!B8640</f>
        <v>179.70675475098227</v>
      </c>
      <c r="H8638">
        <f t="shared" si="268"/>
        <v>1138.4335154826958</v>
      </c>
      <c r="I8638">
        <f>IF(LCOH!$C$28=Menu!$A$1,'Approvvigionamento energia'!C8638,0)+IF(LCOH!$C$28=Menu!$A$2,'Approvvigionamento energia'!D8638,0)+IF(LCOH!$C$28=Menu!$A$3,'Approvvigionamento energia'!E8638,0)+IF(LCOH!$C$28=Menu!$A$4,'Approvvigionamento energia'!F8638,0)+IF(LCOH!$C$28=Menu!$A$5,'Approvvigionamento energia'!G8638,0)+IF(LCOH!$C$28=Menu!$A$6,'Approvvigionamento energia'!H8638,0)</f>
        <v>359.41350950196454</v>
      </c>
      <c r="J8638">
        <f>'Approvvigionamento energia'!A8638+'Approvvigionamento energia'!B8638+'Approvvigionamento energia'!I8638</f>
        <v>482.61350950196453</v>
      </c>
      <c r="K8638">
        <f>IF(MIN(LCOH!$C$18,J8638)&gt;=$P$48*LCOH!$C$18, MIN(LCOH!$C$18,J8638),0)</f>
        <v>482.61350950196453</v>
      </c>
      <c r="L8638">
        <f t="shared" si="269"/>
        <v>0</v>
      </c>
      <c r="M8638">
        <f>K8638/LCOH!$C$18</f>
        <v>0.32174233966797633</v>
      </c>
      <c r="N8638">
        <f>K8638/LCOH!$C$34</f>
        <v>9.2989115510975822</v>
      </c>
    </row>
    <row r="8639" spans="1:14" x14ac:dyDescent="0.35">
      <c r="A8639">
        <f>'Profilo fotovoltaico'!B8641*LCOH!$C$20</f>
        <v>0</v>
      </c>
      <c r="B8639">
        <f>'Profilo eolico'!B8641*LCOH!$C$21</f>
        <v>118</v>
      </c>
      <c r="C8639">
        <f>$P$35*'Profilo fotovoltaico'!B8641</f>
        <v>0</v>
      </c>
      <c r="D8639">
        <f>$Q$37*'Profilo eolico'!B8641</f>
        <v>688.48691755246443</v>
      </c>
      <c r="E8639">
        <f>$P$39*'Profilo fotovoltaico'!B8641+'Approvvigionamento energia'!$Q$39*'Profilo eolico'!B8641</f>
        <v>516.3651881643483</v>
      </c>
      <c r="F8639">
        <f>$P$41*'Profilo fotovoltaico'!B8641+'Approvvigionamento energia'!$Q$41*'Profilo eolico'!B8641</f>
        <v>344.24345877623222</v>
      </c>
      <c r="G8639">
        <f>$P$43*'Profilo fotovoltaico'!B8641+'Approvvigionamento energia'!$Q$43*'Profilo eolico'!B8641</f>
        <v>172.12172938811611</v>
      </c>
      <c r="H8639">
        <f t="shared" si="268"/>
        <v>1138.4335154826958</v>
      </c>
      <c r="I8639">
        <f>IF(LCOH!$C$28=Menu!$A$1,'Approvvigionamento energia'!C8639,0)+IF(LCOH!$C$28=Menu!$A$2,'Approvvigionamento energia'!D8639,0)+IF(LCOH!$C$28=Menu!$A$3,'Approvvigionamento energia'!E8639,0)+IF(LCOH!$C$28=Menu!$A$4,'Approvvigionamento energia'!F8639,0)+IF(LCOH!$C$28=Menu!$A$5,'Approvvigionamento energia'!G8639,0)+IF(LCOH!$C$28=Menu!$A$6,'Approvvigionamento energia'!H8639,0)</f>
        <v>344.24345877623222</v>
      </c>
      <c r="J8639">
        <f>'Approvvigionamento energia'!A8639+'Approvvigionamento energia'!B8639+'Approvvigionamento energia'!I8639</f>
        <v>462.24345877623222</v>
      </c>
      <c r="K8639">
        <f>IF(MIN(LCOH!$C$18,J8639)&gt;=$P$48*LCOH!$C$18, MIN(LCOH!$C$18,J8639),0)</f>
        <v>462.24345877623222</v>
      </c>
      <c r="L8639">
        <f t="shared" si="269"/>
        <v>0</v>
      </c>
      <c r="M8639">
        <f>K8639/LCOH!$C$18</f>
        <v>0.30816230585082149</v>
      </c>
      <c r="N8639">
        <f>K8639/LCOH!$C$34</f>
        <v>8.9064250245902166</v>
      </c>
    </row>
    <row r="8640" spans="1:14" x14ac:dyDescent="0.35">
      <c r="A8640">
        <f>'Profilo fotovoltaico'!B8642*LCOH!$C$20</f>
        <v>0</v>
      </c>
      <c r="B8640">
        <f>'Profilo eolico'!B8642*LCOH!$C$21</f>
        <v>111.3</v>
      </c>
      <c r="C8640">
        <f>$P$35*'Profilo fotovoltaico'!B8642</f>
        <v>0</v>
      </c>
      <c r="D8640">
        <f>$Q$37*'Profilo eolico'!B8642</f>
        <v>649.39486375923127</v>
      </c>
      <c r="E8640">
        <f>$P$39*'Profilo fotovoltaico'!B8642+'Approvvigionamento energia'!$Q$39*'Profilo eolico'!B8642</f>
        <v>487.04614781942348</v>
      </c>
      <c r="F8640">
        <f>$P$41*'Profilo fotovoltaico'!B8642+'Approvvigionamento energia'!$Q$41*'Profilo eolico'!B8642</f>
        <v>324.69743187961564</v>
      </c>
      <c r="G8640">
        <f>$P$43*'Profilo fotovoltaico'!B8642+'Approvvigionamento energia'!$Q$43*'Profilo eolico'!B8642</f>
        <v>162.34871593980782</v>
      </c>
      <c r="H8640">
        <f t="shared" si="268"/>
        <v>1138.4335154826958</v>
      </c>
      <c r="I8640">
        <f>IF(LCOH!$C$28=Menu!$A$1,'Approvvigionamento energia'!C8640,0)+IF(LCOH!$C$28=Menu!$A$2,'Approvvigionamento energia'!D8640,0)+IF(LCOH!$C$28=Menu!$A$3,'Approvvigionamento energia'!E8640,0)+IF(LCOH!$C$28=Menu!$A$4,'Approvvigionamento energia'!F8640,0)+IF(LCOH!$C$28=Menu!$A$5,'Approvvigionamento energia'!G8640,0)+IF(LCOH!$C$28=Menu!$A$6,'Approvvigionamento energia'!H8640,0)</f>
        <v>324.69743187961564</v>
      </c>
      <c r="J8640">
        <f>'Approvvigionamento energia'!A8640+'Approvvigionamento energia'!B8640+'Approvvigionamento energia'!I8640</f>
        <v>435.99743187961565</v>
      </c>
      <c r="K8640">
        <f>IF(MIN(LCOH!$C$18,J8640)&gt;=$P$48*LCOH!$C$18, MIN(LCOH!$C$18,J8640),0)</f>
        <v>435.99743187961565</v>
      </c>
      <c r="L8640">
        <f t="shared" si="269"/>
        <v>0</v>
      </c>
      <c r="M8640">
        <f>K8640/LCOH!$C$18</f>
        <v>0.29066495458641045</v>
      </c>
      <c r="N8640">
        <f>K8640/LCOH!$C$34</f>
        <v>8.4007212308211106</v>
      </c>
    </row>
    <row r="8641" spans="1:14" x14ac:dyDescent="0.35">
      <c r="A8641">
        <f>'Profilo fotovoltaico'!B8643*LCOH!$C$20</f>
        <v>0</v>
      </c>
      <c r="B8641">
        <f>'Profilo eolico'!B8643*LCOH!$C$21</f>
        <v>106.89999999999999</v>
      </c>
      <c r="C8641">
        <f>$P$35*'Profilo fotovoltaico'!B8643</f>
        <v>0</v>
      </c>
      <c r="D8641">
        <f>$Q$37*'Profilo eolico'!B8643</f>
        <v>623.72247022337672</v>
      </c>
      <c r="E8641">
        <f>$P$39*'Profilo fotovoltaico'!B8643+'Approvvigionamento energia'!$Q$39*'Profilo eolico'!B8643</f>
        <v>467.79185266753251</v>
      </c>
      <c r="F8641">
        <f>$P$41*'Profilo fotovoltaico'!B8643+'Approvvigionamento energia'!$Q$41*'Profilo eolico'!B8643</f>
        <v>311.86123511168836</v>
      </c>
      <c r="G8641">
        <f>$P$43*'Profilo fotovoltaico'!B8643+'Approvvigionamento energia'!$Q$43*'Profilo eolico'!B8643</f>
        <v>155.93061755584418</v>
      </c>
      <c r="H8641">
        <f t="shared" si="268"/>
        <v>1138.4335154826958</v>
      </c>
      <c r="I8641">
        <f>IF(LCOH!$C$28=Menu!$A$1,'Approvvigionamento energia'!C8641,0)+IF(LCOH!$C$28=Menu!$A$2,'Approvvigionamento energia'!D8641,0)+IF(LCOH!$C$28=Menu!$A$3,'Approvvigionamento energia'!E8641,0)+IF(LCOH!$C$28=Menu!$A$4,'Approvvigionamento energia'!F8641,0)+IF(LCOH!$C$28=Menu!$A$5,'Approvvigionamento energia'!G8641,0)+IF(LCOH!$C$28=Menu!$A$6,'Approvvigionamento energia'!H8641,0)</f>
        <v>311.86123511168836</v>
      </c>
      <c r="J8641">
        <f>'Approvvigionamento energia'!A8641+'Approvvigionamento energia'!B8641+'Approvvigionamento energia'!I8641</f>
        <v>418.76123511168834</v>
      </c>
      <c r="K8641">
        <f>IF(MIN(LCOH!$C$18,J8641)&gt;=$P$48*LCOH!$C$18, MIN(LCOH!$C$18,J8641),0)</f>
        <v>418.76123511168834</v>
      </c>
      <c r="L8641">
        <f t="shared" si="269"/>
        <v>0</v>
      </c>
      <c r="M8641">
        <f>K8641/LCOH!$C$18</f>
        <v>0.27917415674112556</v>
      </c>
      <c r="N8641">
        <f>K8641/LCOH!$C$34</f>
        <v>8.0686172468533393</v>
      </c>
    </row>
    <row r="8642" spans="1:14" x14ac:dyDescent="0.35">
      <c r="A8642">
        <f>'Profilo fotovoltaico'!B8644*LCOH!$C$20</f>
        <v>0</v>
      </c>
      <c r="B8642">
        <f>'Profilo eolico'!B8644*LCOH!$C$21</f>
        <v>104.89999999999999</v>
      </c>
      <c r="C8642">
        <f>$P$35*'Profilo fotovoltaico'!B8644</f>
        <v>0</v>
      </c>
      <c r="D8642">
        <f>$Q$37*'Profilo eolico'!B8644</f>
        <v>612.05320043435188</v>
      </c>
      <c r="E8642">
        <f>$P$39*'Profilo fotovoltaico'!B8644+'Approvvigionamento energia'!$Q$39*'Profilo eolico'!B8644</f>
        <v>459.03990032576388</v>
      </c>
      <c r="F8642">
        <f>$P$41*'Profilo fotovoltaico'!B8644+'Approvvigionamento energia'!$Q$41*'Profilo eolico'!B8644</f>
        <v>306.02660021717594</v>
      </c>
      <c r="G8642">
        <f>$P$43*'Profilo fotovoltaico'!B8644+'Approvvigionamento energia'!$Q$43*'Profilo eolico'!B8644</f>
        <v>153.01330010858797</v>
      </c>
      <c r="H8642">
        <f t="shared" ref="H8642:H8705" si="270">$P$45</f>
        <v>1138.4335154826958</v>
      </c>
      <c r="I8642">
        <f>IF(LCOH!$C$28=Menu!$A$1,'Approvvigionamento energia'!C8642,0)+IF(LCOH!$C$28=Menu!$A$2,'Approvvigionamento energia'!D8642,0)+IF(LCOH!$C$28=Menu!$A$3,'Approvvigionamento energia'!E8642,0)+IF(LCOH!$C$28=Menu!$A$4,'Approvvigionamento energia'!F8642,0)+IF(LCOH!$C$28=Menu!$A$5,'Approvvigionamento energia'!G8642,0)+IF(LCOH!$C$28=Menu!$A$6,'Approvvigionamento energia'!H8642,0)</f>
        <v>306.02660021717594</v>
      </c>
      <c r="J8642">
        <f>'Approvvigionamento energia'!A8642+'Approvvigionamento energia'!B8642+'Approvvigionamento energia'!I8642</f>
        <v>410.92660021717592</v>
      </c>
      <c r="K8642">
        <f>IF(MIN(LCOH!$C$18,J8642)&gt;=$P$48*LCOH!$C$18, MIN(LCOH!$C$18,J8642),0)</f>
        <v>410.92660021717592</v>
      </c>
      <c r="L8642">
        <f t="shared" si="269"/>
        <v>0</v>
      </c>
      <c r="M8642">
        <f>K8642/LCOH!$C$18</f>
        <v>0.27395106681145059</v>
      </c>
      <c r="N8642">
        <f>K8642/LCOH!$C$34</f>
        <v>7.9176608905043535</v>
      </c>
    </row>
    <row r="8643" spans="1:14" x14ac:dyDescent="0.35">
      <c r="A8643">
        <f>'Profilo fotovoltaico'!B8645*LCOH!$C$20</f>
        <v>0</v>
      </c>
      <c r="B8643">
        <f>'Profilo eolico'!B8645*LCOH!$C$21</f>
        <v>102.6</v>
      </c>
      <c r="C8643">
        <f>$P$35*'Profilo fotovoltaico'!B8645</f>
        <v>0</v>
      </c>
      <c r="D8643">
        <f>$Q$37*'Profilo eolico'!B8645</f>
        <v>598.63354017697338</v>
      </c>
      <c r="E8643">
        <f>$P$39*'Profilo fotovoltaico'!B8645+'Approvvigionamento energia'!$Q$39*'Profilo eolico'!B8645</f>
        <v>448.97515513272998</v>
      </c>
      <c r="F8643">
        <f>$P$41*'Profilo fotovoltaico'!B8645+'Approvvigionamento energia'!$Q$41*'Profilo eolico'!B8645</f>
        <v>299.31677008848669</v>
      </c>
      <c r="G8643">
        <f>$P$43*'Profilo fotovoltaico'!B8645+'Approvvigionamento energia'!$Q$43*'Profilo eolico'!B8645</f>
        <v>149.65838504424335</v>
      </c>
      <c r="H8643">
        <f t="shared" si="270"/>
        <v>1138.4335154826958</v>
      </c>
      <c r="I8643">
        <f>IF(LCOH!$C$28=Menu!$A$1,'Approvvigionamento energia'!C8643,0)+IF(LCOH!$C$28=Menu!$A$2,'Approvvigionamento energia'!D8643,0)+IF(LCOH!$C$28=Menu!$A$3,'Approvvigionamento energia'!E8643,0)+IF(LCOH!$C$28=Menu!$A$4,'Approvvigionamento energia'!F8643,0)+IF(LCOH!$C$28=Menu!$A$5,'Approvvigionamento energia'!G8643,0)+IF(LCOH!$C$28=Menu!$A$6,'Approvvigionamento energia'!H8643,0)</f>
        <v>299.31677008848669</v>
      </c>
      <c r="J8643">
        <f>'Approvvigionamento energia'!A8643+'Approvvigionamento energia'!B8643+'Approvvigionamento energia'!I8643</f>
        <v>401.91677008848671</v>
      </c>
      <c r="K8643">
        <f>IF(MIN(LCOH!$C$18,J8643)&gt;=$P$48*LCOH!$C$18, MIN(LCOH!$C$18,J8643),0)</f>
        <v>401.91677008848671</v>
      </c>
      <c r="L8643">
        <f t="shared" ref="L8643:L8706" si="271">J8643-K8643</f>
        <v>0</v>
      </c>
      <c r="M8643">
        <f>K8643/LCOH!$C$18</f>
        <v>0.2679445133923245</v>
      </c>
      <c r="N8643">
        <f>K8643/LCOH!$C$34</f>
        <v>7.7440610807030197</v>
      </c>
    </row>
    <row r="8644" spans="1:14" x14ac:dyDescent="0.35">
      <c r="A8644">
        <f>'Profilo fotovoltaico'!B8646*LCOH!$C$20</f>
        <v>0</v>
      </c>
      <c r="B8644">
        <f>'Profilo eolico'!B8646*LCOH!$C$21</f>
        <v>99.7</v>
      </c>
      <c r="C8644">
        <f>$P$35*'Profilo fotovoltaico'!B8646</f>
        <v>0</v>
      </c>
      <c r="D8644">
        <f>$Q$37*'Profilo eolico'!B8646</f>
        <v>581.71309898288735</v>
      </c>
      <c r="E8644">
        <f>$P$39*'Profilo fotovoltaico'!B8646+'Approvvigionamento energia'!$Q$39*'Profilo eolico'!B8646</f>
        <v>436.28482423716548</v>
      </c>
      <c r="F8644">
        <f>$P$41*'Profilo fotovoltaico'!B8646+'Approvvigionamento energia'!$Q$41*'Profilo eolico'!B8646</f>
        <v>290.85654949144367</v>
      </c>
      <c r="G8644">
        <f>$P$43*'Profilo fotovoltaico'!B8646+'Approvvigionamento energia'!$Q$43*'Profilo eolico'!B8646</f>
        <v>145.42827474572184</v>
      </c>
      <c r="H8644">
        <f t="shared" si="270"/>
        <v>1138.4335154826958</v>
      </c>
      <c r="I8644">
        <f>IF(LCOH!$C$28=Menu!$A$1,'Approvvigionamento energia'!C8644,0)+IF(LCOH!$C$28=Menu!$A$2,'Approvvigionamento energia'!D8644,0)+IF(LCOH!$C$28=Menu!$A$3,'Approvvigionamento energia'!E8644,0)+IF(LCOH!$C$28=Menu!$A$4,'Approvvigionamento energia'!F8644,0)+IF(LCOH!$C$28=Menu!$A$5,'Approvvigionamento energia'!G8644,0)+IF(LCOH!$C$28=Menu!$A$6,'Approvvigionamento energia'!H8644,0)</f>
        <v>290.85654949144367</v>
      </c>
      <c r="J8644">
        <f>'Approvvigionamento energia'!A8644+'Approvvigionamento energia'!B8644+'Approvvigionamento energia'!I8644</f>
        <v>390.55654949144366</v>
      </c>
      <c r="K8644">
        <f>IF(MIN(LCOH!$C$18,J8644)&gt;=$P$48*LCOH!$C$18, MIN(LCOH!$C$18,J8644),0)</f>
        <v>390.55654949144366</v>
      </c>
      <c r="L8644">
        <f t="shared" si="271"/>
        <v>0</v>
      </c>
      <c r="M8644">
        <f>K8644/LCOH!$C$18</f>
        <v>0.26037103299429576</v>
      </c>
      <c r="N8644">
        <f>K8644/LCOH!$C$34</f>
        <v>7.5251743639969879</v>
      </c>
    </row>
    <row r="8645" spans="1:14" x14ac:dyDescent="0.35">
      <c r="A8645">
        <f>'Profilo fotovoltaico'!B8647*LCOH!$C$20</f>
        <v>0</v>
      </c>
      <c r="B8645">
        <f>'Profilo eolico'!B8647*LCOH!$C$21</f>
        <v>96.4</v>
      </c>
      <c r="C8645">
        <f>$P$35*'Profilo fotovoltaico'!B8647</f>
        <v>0</v>
      </c>
      <c r="D8645">
        <f>$Q$37*'Profilo eolico'!B8647</f>
        <v>562.45880383099643</v>
      </c>
      <c r="E8645">
        <f>$P$39*'Profilo fotovoltaico'!B8647+'Approvvigionamento energia'!$Q$39*'Profilo eolico'!B8647</f>
        <v>421.84410287324727</v>
      </c>
      <c r="F8645">
        <f>$P$41*'Profilo fotovoltaico'!B8647+'Approvvigionamento energia'!$Q$41*'Profilo eolico'!B8647</f>
        <v>281.22940191549822</v>
      </c>
      <c r="G8645">
        <f>$P$43*'Profilo fotovoltaico'!B8647+'Approvvigionamento energia'!$Q$43*'Profilo eolico'!B8647</f>
        <v>140.61470095774911</v>
      </c>
      <c r="H8645">
        <f t="shared" si="270"/>
        <v>1138.4335154826958</v>
      </c>
      <c r="I8645">
        <f>IF(LCOH!$C$28=Menu!$A$1,'Approvvigionamento energia'!C8645,0)+IF(LCOH!$C$28=Menu!$A$2,'Approvvigionamento energia'!D8645,0)+IF(LCOH!$C$28=Menu!$A$3,'Approvvigionamento energia'!E8645,0)+IF(LCOH!$C$28=Menu!$A$4,'Approvvigionamento energia'!F8645,0)+IF(LCOH!$C$28=Menu!$A$5,'Approvvigionamento energia'!G8645,0)+IF(LCOH!$C$28=Menu!$A$6,'Approvvigionamento energia'!H8645,0)</f>
        <v>281.22940191549822</v>
      </c>
      <c r="J8645">
        <f>'Approvvigionamento energia'!A8645+'Approvvigionamento energia'!B8645+'Approvvigionamento energia'!I8645</f>
        <v>377.62940191549819</v>
      </c>
      <c r="K8645">
        <f>IF(MIN(LCOH!$C$18,J8645)&gt;=$P$48*LCOH!$C$18, MIN(LCOH!$C$18,J8645),0)</f>
        <v>377.62940191549819</v>
      </c>
      <c r="L8645">
        <f t="shared" si="271"/>
        <v>0</v>
      </c>
      <c r="M8645">
        <f>K8645/LCOH!$C$18</f>
        <v>0.2517529346103321</v>
      </c>
      <c r="N8645">
        <f>K8645/LCOH!$C$34</f>
        <v>7.2760963760211599</v>
      </c>
    </row>
    <row r="8646" spans="1:14" x14ac:dyDescent="0.35">
      <c r="A8646">
        <f>'Profilo fotovoltaico'!B8648*LCOH!$C$20</f>
        <v>0</v>
      </c>
      <c r="B8646">
        <f>'Profilo eolico'!B8648*LCOH!$C$21</f>
        <v>94.100000000000009</v>
      </c>
      <c r="C8646">
        <f>$P$35*'Profilo fotovoltaico'!B8648</f>
        <v>0</v>
      </c>
      <c r="D8646">
        <f>$Q$37*'Profilo eolico'!B8648</f>
        <v>549.03914357361793</v>
      </c>
      <c r="E8646">
        <f>$P$39*'Profilo fotovoltaico'!B8648+'Approvvigionamento energia'!$Q$39*'Profilo eolico'!B8648</f>
        <v>411.77935768021337</v>
      </c>
      <c r="F8646">
        <f>$P$41*'Profilo fotovoltaico'!B8648+'Approvvigionamento energia'!$Q$41*'Profilo eolico'!B8648</f>
        <v>274.51957178680897</v>
      </c>
      <c r="G8646">
        <f>$P$43*'Profilo fotovoltaico'!B8648+'Approvvigionamento energia'!$Q$43*'Profilo eolico'!B8648</f>
        <v>137.25978589340448</v>
      </c>
      <c r="H8646">
        <f t="shared" si="270"/>
        <v>1138.4335154826958</v>
      </c>
      <c r="I8646">
        <f>IF(LCOH!$C$28=Menu!$A$1,'Approvvigionamento energia'!C8646,0)+IF(LCOH!$C$28=Menu!$A$2,'Approvvigionamento energia'!D8646,0)+IF(LCOH!$C$28=Menu!$A$3,'Approvvigionamento energia'!E8646,0)+IF(LCOH!$C$28=Menu!$A$4,'Approvvigionamento energia'!F8646,0)+IF(LCOH!$C$28=Menu!$A$5,'Approvvigionamento energia'!G8646,0)+IF(LCOH!$C$28=Menu!$A$6,'Approvvigionamento energia'!H8646,0)</f>
        <v>274.51957178680897</v>
      </c>
      <c r="J8646">
        <f>'Approvvigionamento energia'!A8646+'Approvvigionamento energia'!B8646+'Approvvigionamento energia'!I8646</f>
        <v>368.61957178680899</v>
      </c>
      <c r="K8646">
        <f>IF(MIN(LCOH!$C$18,J8646)&gt;=$P$48*LCOH!$C$18, MIN(LCOH!$C$18,J8646),0)</f>
        <v>0</v>
      </c>
      <c r="L8646">
        <f t="shared" si="271"/>
        <v>368.61957178680899</v>
      </c>
      <c r="M8646">
        <f>K8646/LCOH!$C$18</f>
        <v>0</v>
      </c>
      <c r="N8646">
        <f>K8646/LCOH!$C$34</f>
        <v>0</v>
      </c>
    </row>
    <row r="8647" spans="1:14" x14ac:dyDescent="0.35">
      <c r="A8647">
        <f>'Profilo fotovoltaico'!B8649*LCOH!$C$20</f>
        <v>0</v>
      </c>
      <c r="B8647">
        <f>'Profilo eolico'!B8649*LCOH!$C$21</f>
        <v>94.3</v>
      </c>
      <c r="C8647">
        <f>$P$35*'Profilo fotovoltaico'!B8649</f>
        <v>0</v>
      </c>
      <c r="D8647">
        <f>$Q$37*'Profilo eolico'!B8649</f>
        <v>550.20607055252037</v>
      </c>
      <c r="E8647">
        <f>$P$39*'Profilo fotovoltaico'!B8649+'Approvvigionamento energia'!$Q$39*'Profilo eolico'!B8649</f>
        <v>412.65455291439019</v>
      </c>
      <c r="F8647">
        <f>$P$41*'Profilo fotovoltaico'!B8649+'Approvvigionamento energia'!$Q$41*'Profilo eolico'!B8649</f>
        <v>275.10303527626019</v>
      </c>
      <c r="G8647">
        <f>$P$43*'Profilo fotovoltaico'!B8649+'Approvvigionamento energia'!$Q$43*'Profilo eolico'!B8649</f>
        <v>137.55151763813009</v>
      </c>
      <c r="H8647">
        <f t="shared" si="270"/>
        <v>1138.4335154826958</v>
      </c>
      <c r="I8647">
        <f>IF(LCOH!$C$28=Menu!$A$1,'Approvvigionamento energia'!C8647,0)+IF(LCOH!$C$28=Menu!$A$2,'Approvvigionamento energia'!D8647,0)+IF(LCOH!$C$28=Menu!$A$3,'Approvvigionamento energia'!E8647,0)+IF(LCOH!$C$28=Menu!$A$4,'Approvvigionamento energia'!F8647,0)+IF(LCOH!$C$28=Menu!$A$5,'Approvvigionamento energia'!G8647,0)+IF(LCOH!$C$28=Menu!$A$6,'Approvvigionamento energia'!H8647,0)</f>
        <v>275.10303527626019</v>
      </c>
      <c r="J8647">
        <f>'Approvvigionamento energia'!A8647+'Approvvigionamento energia'!B8647+'Approvvigionamento energia'!I8647</f>
        <v>369.4030352762602</v>
      </c>
      <c r="K8647">
        <f>IF(MIN(LCOH!$C$18,J8647)&gt;=$P$48*LCOH!$C$18, MIN(LCOH!$C$18,J8647),0)</f>
        <v>0</v>
      </c>
      <c r="L8647">
        <f t="shared" si="271"/>
        <v>369.4030352762602</v>
      </c>
      <c r="M8647">
        <f>K8647/LCOH!$C$18</f>
        <v>0</v>
      </c>
      <c r="N8647">
        <f>K8647/LCOH!$C$34</f>
        <v>0</v>
      </c>
    </row>
    <row r="8648" spans="1:14" x14ac:dyDescent="0.35">
      <c r="A8648">
        <f>'Profilo fotovoltaico'!B8650*LCOH!$C$20</f>
        <v>6</v>
      </c>
      <c r="B8648">
        <f>'Profilo eolico'!B8650*LCOH!$C$21</f>
        <v>91.300000000000011</v>
      </c>
      <c r="C8648">
        <f>$P$35*'Profilo fotovoltaico'!B8650</f>
        <v>44.127673125732393</v>
      </c>
      <c r="D8648">
        <f>$Q$37*'Profilo eolico'!B8650</f>
        <v>532.70216586898312</v>
      </c>
      <c r="E8648">
        <f>$P$39*'Profilo fotovoltaico'!B8650+'Approvvigionamento energia'!$Q$39*'Profilo eolico'!B8650</f>
        <v>410.55854268317046</v>
      </c>
      <c r="F8648">
        <f>$P$41*'Profilo fotovoltaico'!B8650+'Approvvigionamento energia'!$Q$41*'Profilo eolico'!B8650</f>
        <v>288.41491949735774</v>
      </c>
      <c r="G8648">
        <f>$P$43*'Profilo fotovoltaico'!B8650+'Approvvigionamento energia'!$Q$43*'Profilo eolico'!B8650</f>
        <v>166.27129631154509</v>
      </c>
      <c r="H8648">
        <f t="shared" si="270"/>
        <v>1138.4335154826958</v>
      </c>
      <c r="I8648">
        <f>IF(LCOH!$C$28=Menu!$A$1,'Approvvigionamento energia'!C8648,0)+IF(LCOH!$C$28=Menu!$A$2,'Approvvigionamento energia'!D8648,0)+IF(LCOH!$C$28=Menu!$A$3,'Approvvigionamento energia'!E8648,0)+IF(LCOH!$C$28=Menu!$A$4,'Approvvigionamento energia'!F8648,0)+IF(LCOH!$C$28=Menu!$A$5,'Approvvigionamento energia'!G8648,0)+IF(LCOH!$C$28=Menu!$A$6,'Approvvigionamento energia'!H8648,0)</f>
        <v>288.41491949735774</v>
      </c>
      <c r="J8648">
        <f>'Approvvigionamento energia'!A8648+'Approvvigionamento energia'!B8648+'Approvvigionamento energia'!I8648</f>
        <v>385.71491949735776</v>
      </c>
      <c r="K8648">
        <f>IF(MIN(LCOH!$C$18,J8648)&gt;=$P$48*LCOH!$C$18, MIN(LCOH!$C$18,J8648),0)</f>
        <v>385.71491949735776</v>
      </c>
      <c r="L8648">
        <f t="shared" si="271"/>
        <v>0</v>
      </c>
      <c r="M8648">
        <f>K8648/LCOH!$C$18</f>
        <v>0.25714327966490519</v>
      </c>
      <c r="N8648">
        <f>K8648/LCOH!$C$34</f>
        <v>7.4318866955174903</v>
      </c>
    </row>
    <row r="8649" spans="1:14" x14ac:dyDescent="0.35">
      <c r="A8649">
        <f>'Profilo fotovoltaico'!B8651*LCOH!$C$20</f>
        <v>124</v>
      </c>
      <c r="B8649">
        <f>'Profilo eolico'!B8651*LCOH!$C$21</f>
        <v>79.600000000000009</v>
      </c>
      <c r="C8649">
        <f>$P$35*'Profilo fotovoltaico'!B8651</f>
        <v>911.9719112651361</v>
      </c>
      <c r="D8649">
        <f>$Q$37*'Profilo eolico'!B8651</f>
        <v>464.43693760318791</v>
      </c>
      <c r="E8649">
        <f>$P$39*'Profilo fotovoltaico'!B8651+'Approvvigionamento energia'!$Q$39*'Profilo eolico'!B8651</f>
        <v>576.32068101867492</v>
      </c>
      <c r="F8649">
        <f>$P$41*'Profilo fotovoltaico'!B8651+'Approvvigionamento energia'!$Q$41*'Profilo eolico'!B8651</f>
        <v>688.20442443416198</v>
      </c>
      <c r="G8649">
        <f>$P$43*'Profilo fotovoltaico'!B8651+'Approvvigionamento energia'!$Q$43*'Profilo eolico'!B8651</f>
        <v>800.08816784964904</v>
      </c>
      <c r="H8649">
        <f t="shared" si="270"/>
        <v>1138.4335154826958</v>
      </c>
      <c r="I8649">
        <f>IF(LCOH!$C$28=Menu!$A$1,'Approvvigionamento energia'!C8649,0)+IF(LCOH!$C$28=Menu!$A$2,'Approvvigionamento energia'!D8649,0)+IF(LCOH!$C$28=Menu!$A$3,'Approvvigionamento energia'!E8649,0)+IF(LCOH!$C$28=Menu!$A$4,'Approvvigionamento energia'!F8649,0)+IF(LCOH!$C$28=Menu!$A$5,'Approvvigionamento energia'!G8649,0)+IF(LCOH!$C$28=Menu!$A$6,'Approvvigionamento energia'!H8649,0)</f>
        <v>688.20442443416198</v>
      </c>
      <c r="J8649">
        <f>'Approvvigionamento energia'!A8649+'Approvvigionamento energia'!B8649+'Approvvigionamento energia'!I8649</f>
        <v>891.804424434162</v>
      </c>
      <c r="K8649">
        <f>IF(MIN(LCOH!$C$18,J8649)&gt;=$P$48*LCOH!$C$18, MIN(LCOH!$C$18,J8649),0)</f>
        <v>891.804424434162</v>
      </c>
      <c r="L8649">
        <f t="shared" si="271"/>
        <v>0</v>
      </c>
      <c r="M8649">
        <f>K8649/LCOH!$C$18</f>
        <v>0.59453628295610805</v>
      </c>
      <c r="N8649">
        <f>K8649/LCOH!$C$34</f>
        <v>17.183129565205434</v>
      </c>
    </row>
    <row r="8650" spans="1:14" x14ac:dyDescent="0.35">
      <c r="A8650">
        <f>'Profilo fotovoltaico'!B8652*LCOH!$C$20</f>
        <v>289</v>
      </c>
      <c r="B8650">
        <f>'Profilo eolico'!B8652*LCOH!$C$21</f>
        <v>62.1</v>
      </c>
      <c r="C8650">
        <f>$P$35*'Profilo fotovoltaico'!B8652</f>
        <v>2125.4829222227768</v>
      </c>
      <c r="D8650">
        <f>$Q$37*'Profilo eolico'!B8652</f>
        <v>362.33082694922075</v>
      </c>
      <c r="E8650">
        <f>$P$39*'Profilo fotovoltaico'!B8652+'Approvvigionamento energia'!$Q$39*'Profilo eolico'!B8652</f>
        <v>803.11885076760973</v>
      </c>
      <c r="F8650">
        <f>$P$41*'Profilo fotovoltaico'!B8652+'Approvvigionamento energia'!$Q$41*'Profilo eolico'!B8652</f>
        <v>1243.9068745859988</v>
      </c>
      <c r="G8650">
        <f>$P$43*'Profilo fotovoltaico'!B8652+'Approvvigionamento energia'!$Q$43*'Profilo eolico'!B8652</f>
        <v>1684.6948984043877</v>
      </c>
      <c r="H8650">
        <f t="shared" si="270"/>
        <v>1138.4335154826958</v>
      </c>
      <c r="I8650">
        <f>IF(LCOH!$C$28=Menu!$A$1,'Approvvigionamento energia'!C8650,0)+IF(LCOH!$C$28=Menu!$A$2,'Approvvigionamento energia'!D8650,0)+IF(LCOH!$C$28=Menu!$A$3,'Approvvigionamento energia'!E8650,0)+IF(LCOH!$C$28=Menu!$A$4,'Approvvigionamento energia'!F8650,0)+IF(LCOH!$C$28=Menu!$A$5,'Approvvigionamento energia'!G8650,0)+IF(LCOH!$C$28=Menu!$A$6,'Approvvigionamento energia'!H8650,0)</f>
        <v>1243.9068745859988</v>
      </c>
      <c r="J8650">
        <f>'Approvvigionamento energia'!A8650+'Approvvigionamento energia'!B8650+'Approvvigionamento energia'!I8650</f>
        <v>1595.006874585999</v>
      </c>
      <c r="K8650">
        <f>IF(MIN(LCOH!$C$18,J8650)&gt;=$P$48*LCOH!$C$18, MIN(LCOH!$C$18,J8650),0)</f>
        <v>1500</v>
      </c>
      <c r="L8650">
        <f t="shared" si="271"/>
        <v>95.006874585998958</v>
      </c>
      <c r="M8650">
        <f>K8650/LCOH!$C$18</f>
        <v>1</v>
      </c>
      <c r="N8650">
        <f>K8650/LCOH!$C$34</f>
        <v>28.901734104046245</v>
      </c>
    </row>
    <row r="8651" spans="1:14" x14ac:dyDescent="0.35">
      <c r="A8651">
        <f>'Profilo fotovoltaico'!B8653*LCOH!$C$20</f>
        <v>405</v>
      </c>
      <c r="B8651">
        <f>'Profilo eolico'!B8653*LCOH!$C$21</f>
        <v>53.400000000000006</v>
      </c>
      <c r="C8651">
        <f>$P$35*'Profilo fotovoltaico'!B8653</f>
        <v>2978.6179359869366</v>
      </c>
      <c r="D8651">
        <f>$Q$37*'Profilo eolico'!B8653</f>
        <v>311.56950336696275</v>
      </c>
      <c r="E8651">
        <f>$P$39*'Profilo fotovoltaico'!B8653+'Approvvigionamento energia'!$Q$39*'Profilo eolico'!B8653</f>
        <v>978.33161152195623</v>
      </c>
      <c r="F8651">
        <f>$P$41*'Profilo fotovoltaico'!B8653+'Approvvigionamento energia'!$Q$41*'Profilo eolico'!B8653</f>
        <v>1645.0937196769496</v>
      </c>
      <c r="G8651">
        <f>$P$43*'Profilo fotovoltaico'!B8653+'Approvvigionamento energia'!$Q$43*'Profilo eolico'!B8653</f>
        <v>2311.8558278319433</v>
      </c>
      <c r="H8651">
        <f t="shared" si="270"/>
        <v>1138.4335154826958</v>
      </c>
      <c r="I8651">
        <f>IF(LCOH!$C$28=Menu!$A$1,'Approvvigionamento energia'!C8651,0)+IF(LCOH!$C$28=Menu!$A$2,'Approvvigionamento energia'!D8651,0)+IF(LCOH!$C$28=Menu!$A$3,'Approvvigionamento energia'!E8651,0)+IF(LCOH!$C$28=Menu!$A$4,'Approvvigionamento energia'!F8651,0)+IF(LCOH!$C$28=Menu!$A$5,'Approvvigionamento energia'!G8651,0)+IF(LCOH!$C$28=Menu!$A$6,'Approvvigionamento energia'!H8651,0)</f>
        <v>1645.0937196769496</v>
      </c>
      <c r="J8651">
        <f>'Approvvigionamento energia'!A8651+'Approvvigionamento energia'!B8651+'Approvvigionamento energia'!I8651</f>
        <v>2103.4937196769497</v>
      </c>
      <c r="K8651">
        <f>IF(MIN(LCOH!$C$18,J8651)&gt;=$P$48*LCOH!$C$18, MIN(LCOH!$C$18,J8651),0)</f>
        <v>1500</v>
      </c>
      <c r="L8651">
        <f t="shared" si="271"/>
        <v>603.49371967694969</v>
      </c>
      <c r="M8651">
        <f>K8651/LCOH!$C$18</f>
        <v>1</v>
      </c>
      <c r="N8651">
        <f>K8651/LCOH!$C$34</f>
        <v>28.901734104046245</v>
      </c>
    </row>
    <row r="8652" spans="1:14" x14ac:dyDescent="0.35">
      <c r="A8652">
        <f>'Profilo fotovoltaico'!B8654*LCOH!$C$20</f>
        <v>466</v>
      </c>
      <c r="B8652">
        <f>'Profilo eolico'!B8654*LCOH!$C$21</f>
        <v>52.699999999999996</v>
      </c>
      <c r="C8652">
        <f>$P$35*'Profilo fotovoltaico'!B8654</f>
        <v>3427.2492794318823</v>
      </c>
      <c r="D8652">
        <f>$Q$37*'Profilo eolico'!B8654</f>
        <v>307.48525894080404</v>
      </c>
      <c r="E8652">
        <f>$P$39*'Profilo fotovoltaico'!B8654+'Approvvigionamento energia'!$Q$39*'Profilo eolico'!B8654</f>
        <v>1087.4262640635736</v>
      </c>
      <c r="F8652">
        <f>$P$41*'Profilo fotovoltaico'!B8654+'Approvvigionamento energia'!$Q$41*'Profilo eolico'!B8654</f>
        <v>1867.3672691863433</v>
      </c>
      <c r="G8652">
        <f>$P$43*'Profilo fotovoltaico'!B8654+'Approvvigionamento energia'!$Q$43*'Profilo eolico'!B8654</f>
        <v>2647.3082743091127</v>
      </c>
      <c r="H8652">
        <f t="shared" si="270"/>
        <v>1138.4335154826958</v>
      </c>
      <c r="I8652">
        <f>IF(LCOH!$C$28=Menu!$A$1,'Approvvigionamento energia'!C8652,0)+IF(LCOH!$C$28=Menu!$A$2,'Approvvigionamento energia'!D8652,0)+IF(LCOH!$C$28=Menu!$A$3,'Approvvigionamento energia'!E8652,0)+IF(LCOH!$C$28=Menu!$A$4,'Approvvigionamento energia'!F8652,0)+IF(LCOH!$C$28=Menu!$A$5,'Approvvigionamento energia'!G8652,0)+IF(LCOH!$C$28=Menu!$A$6,'Approvvigionamento energia'!H8652,0)</f>
        <v>1867.3672691863433</v>
      </c>
      <c r="J8652">
        <f>'Approvvigionamento energia'!A8652+'Approvvigionamento energia'!B8652+'Approvvigionamento energia'!I8652</f>
        <v>2386.0672691863433</v>
      </c>
      <c r="K8652">
        <f>IF(MIN(LCOH!$C$18,J8652)&gt;=$P$48*LCOH!$C$18, MIN(LCOH!$C$18,J8652),0)</f>
        <v>1500</v>
      </c>
      <c r="L8652">
        <f t="shared" si="271"/>
        <v>886.06726918634331</v>
      </c>
      <c r="M8652">
        <f>K8652/LCOH!$C$18</f>
        <v>1</v>
      </c>
      <c r="N8652">
        <f>K8652/LCOH!$C$34</f>
        <v>28.901734104046245</v>
      </c>
    </row>
    <row r="8653" spans="1:14" x14ac:dyDescent="0.35">
      <c r="A8653">
        <f>'Profilo fotovoltaico'!B8655*LCOH!$C$20</f>
        <v>474</v>
      </c>
      <c r="B8653">
        <f>'Profilo eolico'!B8655*LCOH!$C$21</f>
        <v>55.599999999999994</v>
      </c>
      <c r="C8653">
        <f>$P$35*'Profilo fotovoltaico'!B8655</f>
        <v>3486.0861769328585</v>
      </c>
      <c r="D8653">
        <f>$Q$37*'Profilo eolico'!B8655</f>
        <v>324.40570013489003</v>
      </c>
      <c r="E8653">
        <f>$P$39*'Profilo fotovoltaico'!B8655+'Approvvigionamento energia'!$Q$39*'Profilo eolico'!B8655</f>
        <v>1114.8258193343822</v>
      </c>
      <c r="F8653">
        <f>$P$41*'Profilo fotovoltaico'!B8655+'Approvvigionamento energia'!$Q$41*'Profilo eolico'!B8655</f>
        <v>1905.2459385338743</v>
      </c>
      <c r="G8653">
        <f>$P$43*'Profilo fotovoltaico'!B8655+'Approvvigionamento energia'!$Q$43*'Profilo eolico'!B8655</f>
        <v>2695.6660577333664</v>
      </c>
      <c r="H8653">
        <f t="shared" si="270"/>
        <v>1138.4335154826958</v>
      </c>
      <c r="I8653">
        <f>IF(LCOH!$C$28=Menu!$A$1,'Approvvigionamento energia'!C8653,0)+IF(LCOH!$C$28=Menu!$A$2,'Approvvigionamento energia'!D8653,0)+IF(LCOH!$C$28=Menu!$A$3,'Approvvigionamento energia'!E8653,0)+IF(LCOH!$C$28=Menu!$A$4,'Approvvigionamento energia'!F8653,0)+IF(LCOH!$C$28=Menu!$A$5,'Approvvigionamento energia'!G8653,0)+IF(LCOH!$C$28=Menu!$A$6,'Approvvigionamento energia'!H8653,0)</f>
        <v>1905.2459385338743</v>
      </c>
      <c r="J8653">
        <f>'Approvvigionamento energia'!A8653+'Approvvigionamento energia'!B8653+'Approvvigionamento energia'!I8653</f>
        <v>2434.8459385338742</v>
      </c>
      <c r="K8653">
        <f>IF(MIN(LCOH!$C$18,J8653)&gt;=$P$48*LCOH!$C$18, MIN(LCOH!$C$18,J8653),0)</f>
        <v>1500</v>
      </c>
      <c r="L8653">
        <f t="shared" si="271"/>
        <v>934.84593853387423</v>
      </c>
      <c r="M8653">
        <f>K8653/LCOH!$C$18</f>
        <v>1</v>
      </c>
      <c r="N8653">
        <f>K8653/LCOH!$C$34</f>
        <v>28.901734104046245</v>
      </c>
    </row>
    <row r="8654" spans="1:14" x14ac:dyDescent="0.35">
      <c r="A8654">
        <f>'Profilo fotovoltaico'!B8656*LCOH!$C$20</f>
        <v>431</v>
      </c>
      <c r="B8654">
        <f>'Profilo eolico'!B8656*LCOH!$C$21</f>
        <v>57.8</v>
      </c>
      <c r="C8654">
        <f>$P$35*'Profilo fotovoltaico'!B8656</f>
        <v>3169.8378528651101</v>
      </c>
      <c r="D8654">
        <f>$Q$37*'Profilo eolico'!B8656</f>
        <v>337.24189690281736</v>
      </c>
      <c r="E8654">
        <f>$P$39*'Profilo fotovoltaico'!B8656+'Approvvigionamento energia'!$Q$39*'Profilo eolico'!B8656</f>
        <v>1045.3908858933905</v>
      </c>
      <c r="F8654">
        <f>$P$41*'Profilo fotovoltaico'!B8656+'Approvvigionamento energia'!$Q$41*'Profilo eolico'!B8656</f>
        <v>1753.5398748839636</v>
      </c>
      <c r="G8654">
        <f>$P$43*'Profilo fotovoltaico'!B8656+'Approvvigionamento energia'!$Q$43*'Profilo eolico'!B8656</f>
        <v>2461.6888638745368</v>
      </c>
      <c r="H8654">
        <f t="shared" si="270"/>
        <v>1138.4335154826958</v>
      </c>
      <c r="I8654">
        <f>IF(LCOH!$C$28=Menu!$A$1,'Approvvigionamento energia'!C8654,0)+IF(LCOH!$C$28=Menu!$A$2,'Approvvigionamento energia'!D8654,0)+IF(LCOH!$C$28=Menu!$A$3,'Approvvigionamento energia'!E8654,0)+IF(LCOH!$C$28=Menu!$A$4,'Approvvigionamento energia'!F8654,0)+IF(LCOH!$C$28=Menu!$A$5,'Approvvigionamento energia'!G8654,0)+IF(LCOH!$C$28=Menu!$A$6,'Approvvigionamento energia'!H8654,0)</f>
        <v>1753.5398748839636</v>
      </c>
      <c r="J8654">
        <f>'Approvvigionamento energia'!A8654+'Approvvigionamento energia'!B8654+'Approvvigionamento energia'!I8654</f>
        <v>2242.3398748839636</v>
      </c>
      <c r="K8654">
        <f>IF(MIN(LCOH!$C$18,J8654)&gt;=$P$48*LCOH!$C$18, MIN(LCOH!$C$18,J8654),0)</f>
        <v>1500</v>
      </c>
      <c r="L8654">
        <f t="shared" si="271"/>
        <v>742.3398748839636</v>
      </c>
      <c r="M8654">
        <f>K8654/LCOH!$C$18</f>
        <v>1</v>
      </c>
      <c r="N8654">
        <f>K8654/LCOH!$C$34</f>
        <v>28.901734104046245</v>
      </c>
    </row>
    <row r="8655" spans="1:14" x14ac:dyDescent="0.35">
      <c r="A8655">
        <f>'Profilo fotovoltaico'!B8657*LCOH!$C$20</f>
        <v>334</v>
      </c>
      <c r="B8655">
        <f>'Profilo eolico'!B8657*LCOH!$C$21</f>
        <v>56.2</v>
      </c>
      <c r="C8655">
        <f>$P$35*'Profilo fotovoltaico'!B8657</f>
        <v>2456.4404706657697</v>
      </c>
      <c r="D8655">
        <f>$Q$37*'Profilo eolico'!B8657</f>
        <v>327.90648107159751</v>
      </c>
      <c r="E8655">
        <f>$P$39*'Profilo fotovoltaico'!B8657+'Approvvigionamento energia'!$Q$39*'Profilo eolico'!B8657</f>
        <v>860.03997847014057</v>
      </c>
      <c r="F8655">
        <f>$P$41*'Profilo fotovoltaico'!B8657+'Approvvigionamento energia'!$Q$41*'Profilo eolico'!B8657</f>
        <v>1392.1734758686837</v>
      </c>
      <c r="G8655">
        <f>$P$43*'Profilo fotovoltaico'!B8657+'Approvvigionamento energia'!$Q$43*'Profilo eolico'!B8657</f>
        <v>1924.3069732672268</v>
      </c>
      <c r="H8655">
        <f t="shared" si="270"/>
        <v>1138.4335154826958</v>
      </c>
      <c r="I8655">
        <f>IF(LCOH!$C$28=Menu!$A$1,'Approvvigionamento energia'!C8655,0)+IF(LCOH!$C$28=Menu!$A$2,'Approvvigionamento energia'!D8655,0)+IF(LCOH!$C$28=Menu!$A$3,'Approvvigionamento energia'!E8655,0)+IF(LCOH!$C$28=Menu!$A$4,'Approvvigionamento energia'!F8655,0)+IF(LCOH!$C$28=Menu!$A$5,'Approvvigionamento energia'!G8655,0)+IF(LCOH!$C$28=Menu!$A$6,'Approvvigionamento energia'!H8655,0)</f>
        <v>1392.1734758686837</v>
      </c>
      <c r="J8655">
        <f>'Approvvigionamento energia'!A8655+'Approvvigionamento energia'!B8655+'Approvvigionamento energia'!I8655</f>
        <v>1782.3734758686837</v>
      </c>
      <c r="K8655">
        <f>IF(MIN(LCOH!$C$18,J8655)&gt;=$P$48*LCOH!$C$18, MIN(LCOH!$C$18,J8655),0)</f>
        <v>1500</v>
      </c>
      <c r="L8655">
        <f t="shared" si="271"/>
        <v>282.37347586868373</v>
      </c>
      <c r="M8655">
        <f>K8655/LCOH!$C$18</f>
        <v>1</v>
      </c>
      <c r="N8655">
        <f>K8655/LCOH!$C$34</f>
        <v>28.901734104046245</v>
      </c>
    </row>
    <row r="8656" spans="1:14" x14ac:dyDescent="0.35">
      <c r="A8656">
        <f>'Profilo fotovoltaico'!B8658*LCOH!$C$20</f>
        <v>183</v>
      </c>
      <c r="B8656">
        <f>'Profilo eolico'!B8658*LCOH!$C$21</f>
        <v>52.900000000000006</v>
      </c>
      <c r="C8656">
        <f>$P$35*'Profilo fotovoltaico'!B8658</f>
        <v>1345.8940303348379</v>
      </c>
      <c r="D8656">
        <f>$Q$37*'Profilo eolico'!B8658</f>
        <v>308.65218591970654</v>
      </c>
      <c r="E8656">
        <f>$P$39*'Profilo fotovoltaico'!B8658+'Approvvigionamento energia'!$Q$39*'Profilo eolico'!B8658</f>
        <v>567.96264702348935</v>
      </c>
      <c r="F8656">
        <f>$P$41*'Profilo fotovoltaico'!B8658+'Approvvigionamento energia'!$Q$41*'Profilo eolico'!B8658</f>
        <v>827.27310812727228</v>
      </c>
      <c r="G8656">
        <f>$P$43*'Profilo fotovoltaico'!B8658+'Approvvigionamento energia'!$Q$43*'Profilo eolico'!B8658</f>
        <v>1086.5835692310552</v>
      </c>
      <c r="H8656">
        <f t="shared" si="270"/>
        <v>1138.4335154826958</v>
      </c>
      <c r="I8656">
        <f>IF(LCOH!$C$28=Menu!$A$1,'Approvvigionamento energia'!C8656,0)+IF(LCOH!$C$28=Menu!$A$2,'Approvvigionamento energia'!D8656,0)+IF(LCOH!$C$28=Menu!$A$3,'Approvvigionamento energia'!E8656,0)+IF(LCOH!$C$28=Menu!$A$4,'Approvvigionamento energia'!F8656,0)+IF(LCOH!$C$28=Menu!$A$5,'Approvvigionamento energia'!G8656,0)+IF(LCOH!$C$28=Menu!$A$6,'Approvvigionamento energia'!H8656,0)</f>
        <v>827.27310812727228</v>
      </c>
      <c r="J8656">
        <f>'Approvvigionamento energia'!A8656+'Approvvigionamento energia'!B8656+'Approvvigionamento energia'!I8656</f>
        <v>1063.1731081272724</v>
      </c>
      <c r="K8656">
        <f>IF(MIN(LCOH!$C$18,J8656)&gt;=$P$48*LCOH!$C$18, MIN(LCOH!$C$18,J8656),0)</f>
        <v>1063.1731081272724</v>
      </c>
      <c r="L8656">
        <f t="shared" si="271"/>
        <v>0</v>
      </c>
      <c r="M8656">
        <f>K8656/LCOH!$C$18</f>
        <v>0.70878207208484822</v>
      </c>
      <c r="N8656">
        <f>K8656/LCOH!$C$34</f>
        <v>20.485030985111223</v>
      </c>
    </row>
    <row r="8657" spans="1:14" x14ac:dyDescent="0.35">
      <c r="A8657">
        <f>'Profilo fotovoltaico'!B8659*LCOH!$C$20</f>
        <v>23</v>
      </c>
      <c r="B8657">
        <f>'Profilo eolico'!B8659*LCOH!$C$21</f>
        <v>56.7</v>
      </c>
      <c r="C8657">
        <f>$P$35*'Profilo fotovoltaico'!B8659</f>
        <v>169.15608031530749</v>
      </c>
      <c r="D8657">
        <f>$Q$37*'Profilo eolico'!B8659</f>
        <v>330.82379851885372</v>
      </c>
      <c r="E8657">
        <f>$P$39*'Profilo fotovoltaico'!B8659+'Approvvigionamento energia'!$Q$39*'Profilo eolico'!B8659</f>
        <v>290.40686896796717</v>
      </c>
      <c r="F8657">
        <f>$P$41*'Profilo fotovoltaico'!B8659+'Approvvigionamento energia'!$Q$41*'Profilo eolico'!B8659</f>
        <v>249.98993941708062</v>
      </c>
      <c r="G8657">
        <f>$P$43*'Profilo fotovoltaico'!B8659+'Approvvigionamento energia'!$Q$43*'Profilo eolico'!B8659</f>
        <v>209.57300986619407</v>
      </c>
      <c r="H8657">
        <f t="shared" si="270"/>
        <v>1138.4335154826958</v>
      </c>
      <c r="I8657">
        <f>IF(LCOH!$C$28=Menu!$A$1,'Approvvigionamento energia'!C8657,0)+IF(LCOH!$C$28=Menu!$A$2,'Approvvigionamento energia'!D8657,0)+IF(LCOH!$C$28=Menu!$A$3,'Approvvigionamento energia'!E8657,0)+IF(LCOH!$C$28=Menu!$A$4,'Approvvigionamento energia'!F8657,0)+IF(LCOH!$C$28=Menu!$A$5,'Approvvigionamento energia'!G8657,0)+IF(LCOH!$C$28=Menu!$A$6,'Approvvigionamento energia'!H8657,0)</f>
        <v>249.98993941708062</v>
      </c>
      <c r="J8657">
        <f>'Approvvigionamento energia'!A8657+'Approvvigionamento energia'!B8657+'Approvvigionamento energia'!I8657</f>
        <v>329.68993941708061</v>
      </c>
      <c r="K8657">
        <f>IF(MIN(LCOH!$C$18,J8657)&gt;=$P$48*LCOH!$C$18, MIN(LCOH!$C$18,J8657),0)</f>
        <v>0</v>
      </c>
      <c r="L8657">
        <f t="shared" si="271"/>
        <v>329.68993941708061</v>
      </c>
      <c r="M8657">
        <f>K8657/LCOH!$C$18</f>
        <v>0</v>
      </c>
      <c r="N8657">
        <f>K8657/LCOH!$C$34</f>
        <v>0</v>
      </c>
    </row>
    <row r="8658" spans="1:14" x14ac:dyDescent="0.35">
      <c r="A8658">
        <f>'Profilo fotovoltaico'!B8660*LCOH!$C$20</f>
        <v>0</v>
      </c>
      <c r="B8658">
        <f>'Profilo eolico'!B8660*LCOH!$C$21</f>
        <v>62.7</v>
      </c>
      <c r="C8658">
        <f>$P$35*'Profilo fotovoltaico'!B8660</f>
        <v>0</v>
      </c>
      <c r="D8658">
        <f>$Q$37*'Profilo eolico'!B8660</f>
        <v>365.83160788592818</v>
      </c>
      <c r="E8658">
        <f>$P$39*'Profilo fotovoltaico'!B8660+'Approvvigionamento energia'!$Q$39*'Profilo eolico'!B8660</f>
        <v>274.37370591444613</v>
      </c>
      <c r="F8658">
        <f>$P$41*'Profilo fotovoltaico'!B8660+'Approvvigionamento energia'!$Q$41*'Profilo eolico'!B8660</f>
        <v>182.91580394296409</v>
      </c>
      <c r="G8658">
        <f>$P$43*'Profilo fotovoltaico'!B8660+'Approvvigionamento energia'!$Q$43*'Profilo eolico'!B8660</f>
        <v>91.457901971482045</v>
      </c>
      <c r="H8658">
        <f t="shared" si="270"/>
        <v>1138.4335154826958</v>
      </c>
      <c r="I8658">
        <f>IF(LCOH!$C$28=Menu!$A$1,'Approvvigionamento energia'!C8658,0)+IF(LCOH!$C$28=Menu!$A$2,'Approvvigionamento energia'!D8658,0)+IF(LCOH!$C$28=Menu!$A$3,'Approvvigionamento energia'!E8658,0)+IF(LCOH!$C$28=Menu!$A$4,'Approvvigionamento energia'!F8658,0)+IF(LCOH!$C$28=Menu!$A$5,'Approvvigionamento energia'!G8658,0)+IF(LCOH!$C$28=Menu!$A$6,'Approvvigionamento energia'!H8658,0)</f>
        <v>182.91580394296409</v>
      </c>
      <c r="J8658">
        <f>'Approvvigionamento energia'!A8658+'Approvvigionamento energia'!B8658+'Approvvigionamento energia'!I8658</f>
        <v>245.61580394296408</v>
      </c>
      <c r="K8658">
        <f>IF(MIN(LCOH!$C$18,J8658)&gt;=$P$48*LCOH!$C$18, MIN(LCOH!$C$18,J8658),0)</f>
        <v>0</v>
      </c>
      <c r="L8658">
        <f t="shared" si="271"/>
        <v>245.61580394296408</v>
      </c>
      <c r="M8658">
        <f>K8658/LCOH!$C$18</f>
        <v>0</v>
      </c>
      <c r="N8658">
        <f>K8658/LCOH!$C$34</f>
        <v>0</v>
      </c>
    </row>
    <row r="8659" spans="1:14" x14ac:dyDescent="0.35">
      <c r="A8659">
        <f>'Profilo fotovoltaico'!B8661*LCOH!$C$20</f>
        <v>0</v>
      </c>
      <c r="B8659">
        <f>'Profilo eolico'!B8661*LCOH!$C$21</f>
        <v>76.5</v>
      </c>
      <c r="C8659">
        <f>$P$35*'Profilo fotovoltaico'!B8661</f>
        <v>0</v>
      </c>
      <c r="D8659">
        <f>$Q$37*'Profilo eolico'!B8661</f>
        <v>446.34956943019944</v>
      </c>
      <c r="E8659">
        <f>$P$39*'Profilo fotovoltaico'!B8661+'Approvvigionamento energia'!$Q$39*'Profilo eolico'!B8661</f>
        <v>334.76217707264954</v>
      </c>
      <c r="F8659">
        <f>$P$41*'Profilo fotovoltaico'!B8661+'Approvvigionamento energia'!$Q$41*'Profilo eolico'!B8661</f>
        <v>223.17478471509972</v>
      </c>
      <c r="G8659">
        <f>$P$43*'Profilo fotovoltaico'!B8661+'Approvvigionamento energia'!$Q$43*'Profilo eolico'!B8661</f>
        <v>111.58739235754986</v>
      </c>
      <c r="H8659">
        <f t="shared" si="270"/>
        <v>1138.4335154826958</v>
      </c>
      <c r="I8659">
        <f>IF(LCOH!$C$28=Menu!$A$1,'Approvvigionamento energia'!C8659,0)+IF(LCOH!$C$28=Menu!$A$2,'Approvvigionamento energia'!D8659,0)+IF(LCOH!$C$28=Menu!$A$3,'Approvvigionamento energia'!E8659,0)+IF(LCOH!$C$28=Menu!$A$4,'Approvvigionamento energia'!F8659,0)+IF(LCOH!$C$28=Menu!$A$5,'Approvvigionamento energia'!G8659,0)+IF(LCOH!$C$28=Menu!$A$6,'Approvvigionamento energia'!H8659,0)</f>
        <v>223.17478471509972</v>
      </c>
      <c r="J8659">
        <f>'Approvvigionamento energia'!A8659+'Approvvigionamento energia'!B8659+'Approvvigionamento energia'!I8659</f>
        <v>299.67478471509969</v>
      </c>
      <c r="K8659">
        <f>IF(MIN(LCOH!$C$18,J8659)&gt;=$P$48*LCOH!$C$18, MIN(LCOH!$C$18,J8659),0)</f>
        <v>0</v>
      </c>
      <c r="L8659">
        <f t="shared" si="271"/>
        <v>299.67478471509969</v>
      </c>
      <c r="M8659">
        <f>K8659/LCOH!$C$18</f>
        <v>0</v>
      </c>
      <c r="N8659">
        <f>K8659/LCOH!$C$34</f>
        <v>0</v>
      </c>
    </row>
    <row r="8660" spans="1:14" x14ac:dyDescent="0.35">
      <c r="A8660">
        <f>'Profilo fotovoltaico'!B8662*LCOH!$C$20</f>
        <v>0</v>
      </c>
      <c r="B8660">
        <f>'Profilo eolico'!B8662*LCOH!$C$21</f>
        <v>100.5</v>
      </c>
      <c r="C8660">
        <f>$P$35*'Profilo fotovoltaico'!B8662</f>
        <v>0</v>
      </c>
      <c r="D8660">
        <f>$Q$37*'Profilo eolico'!B8662</f>
        <v>586.38080689849733</v>
      </c>
      <c r="E8660">
        <f>$P$39*'Profilo fotovoltaico'!B8662+'Approvvigionamento energia'!$Q$39*'Profilo eolico'!B8662</f>
        <v>439.78560517387297</v>
      </c>
      <c r="F8660">
        <f>$P$41*'Profilo fotovoltaico'!B8662+'Approvvigionamento energia'!$Q$41*'Profilo eolico'!B8662</f>
        <v>293.19040344924866</v>
      </c>
      <c r="G8660">
        <f>$P$43*'Profilo fotovoltaico'!B8662+'Approvvigionamento energia'!$Q$43*'Profilo eolico'!B8662</f>
        <v>146.59520172462433</v>
      </c>
      <c r="H8660">
        <f t="shared" si="270"/>
        <v>1138.4335154826958</v>
      </c>
      <c r="I8660">
        <f>IF(LCOH!$C$28=Menu!$A$1,'Approvvigionamento energia'!C8660,0)+IF(LCOH!$C$28=Menu!$A$2,'Approvvigionamento energia'!D8660,0)+IF(LCOH!$C$28=Menu!$A$3,'Approvvigionamento energia'!E8660,0)+IF(LCOH!$C$28=Menu!$A$4,'Approvvigionamento energia'!F8660,0)+IF(LCOH!$C$28=Menu!$A$5,'Approvvigionamento energia'!G8660,0)+IF(LCOH!$C$28=Menu!$A$6,'Approvvigionamento energia'!H8660,0)</f>
        <v>293.19040344924866</v>
      </c>
      <c r="J8660">
        <f>'Approvvigionamento energia'!A8660+'Approvvigionamento energia'!B8660+'Approvvigionamento energia'!I8660</f>
        <v>393.69040344924866</v>
      </c>
      <c r="K8660">
        <f>IF(MIN(LCOH!$C$18,J8660)&gt;=$P$48*LCOH!$C$18, MIN(LCOH!$C$18,J8660),0)</f>
        <v>393.69040344924866</v>
      </c>
      <c r="L8660">
        <f t="shared" si="271"/>
        <v>0</v>
      </c>
      <c r="M8660">
        <f>K8660/LCOH!$C$18</f>
        <v>0.26246026896616576</v>
      </c>
      <c r="N8660">
        <f>K8660/LCOH!$C$34</f>
        <v>7.5855569065365831</v>
      </c>
    </row>
    <row r="8661" spans="1:14" x14ac:dyDescent="0.35">
      <c r="A8661">
        <f>'Profilo fotovoltaico'!B8663*LCOH!$C$20</f>
        <v>0</v>
      </c>
      <c r="B8661">
        <f>'Profilo eolico'!B8663*LCOH!$C$21</f>
        <v>133.80000000000001</v>
      </c>
      <c r="C8661">
        <f>$P$35*'Profilo fotovoltaico'!B8663</f>
        <v>0</v>
      </c>
      <c r="D8661">
        <f>$Q$37*'Profilo eolico'!B8663</f>
        <v>780.67414888576059</v>
      </c>
      <c r="E8661">
        <f>$P$39*'Profilo fotovoltaico'!B8663+'Approvvigionamento energia'!$Q$39*'Profilo eolico'!B8663</f>
        <v>585.50561166432044</v>
      </c>
      <c r="F8661">
        <f>$P$41*'Profilo fotovoltaico'!B8663+'Approvvigionamento energia'!$Q$41*'Profilo eolico'!B8663</f>
        <v>390.33707444288029</v>
      </c>
      <c r="G8661">
        <f>$P$43*'Profilo fotovoltaico'!B8663+'Approvvigionamento energia'!$Q$43*'Profilo eolico'!B8663</f>
        <v>195.16853722144015</v>
      </c>
      <c r="H8661">
        <f t="shared" si="270"/>
        <v>1138.4335154826958</v>
      </c>
      <c r="I8661">
        <f>IF(LCOH!$C$28=Menu!$A$1,'Approvvigionamento energia'!C8661,0)+IF(LCOH!$C$28=Menu!$A$2,'Approvvigionamento energia'!D8661,0)+IF(LCOH!$C$28=Menu!$A$3,'Approvvigionamento energia'!E8661,0)+IF(LCOH!$C$28=Menu!$A$4,'Approvvigionamento energia'!F8661,0)+IF(LCOH!$C$28=Menu!$A$5,'Approvvigionamento energia'!G8661,0)+IF(LCOH!$C$28=Menu!$A$6,'Approvvigionamento energia'!H8661,0)</f>
        <v>390.33707444288029</v>
      </c>
      <c r="J8661">
        <f>'Approvvigionamento energia'!A8661+'Approvvigionamento energia'!B8661+'Approvvigionamento energia'!I8661</f>
        <v>524.13707444288025</v>
      </c>
      <c r="K8661">
        <f>IF(MIN(LCOH!$C$18,J8661)&gt;=$P$48*LCOH!$C$18, MIN(LCOH!$C$18,J8661),0)</f>
        <v>524.13707444288025</v>
      </c>
      <c r="L8661">
        <f t="shared" si="271"/>
        <v>0</v>
      </c>
      <c r="M8661">
        <f>K8661/LCOH!$C$18</f>
        <v>0.34942471629525351</v>
      </c>
      <c r="N8661">
        <f>K8661/LCOH!$C$34</f>
        <v>10.098980239747211</v>
      </c>
    </row>
    <row r="8662" spans="1:14" x14ac:dyDescent="0.35">
      <c r="A8662">
        <f>'Profilo fotovoltaico'!B8664*LCOH!$C$20</f>
        <v>0</v>
      </c>
      <c r="B8662">
        <f>'Profilo eolico'!B8664*LCOH!$C$21</f>
        <v>165.5</v>
      </c>
      <c r="C8662">
        <f>$P$35*'Profilo fotovoltaico'!B8664</f>
        <v>0</v>
      </c>
      <c r="D8662">
        <f>$Q$37*'Profilo eolico'!B8664</f>
        <v>965.63207504180411</v>
      </c>
      <c r="E8662">
        <f>$P$39*'Profilo fotovoltaico'!B8664+'Approvvigionamento energia'!$Q$39*'Profilo eolico'!B8664</f>
        <v>724.224056281353</v>
      </c>
      <c r="F8662">
        <f>$P$41*'Profilo fotovoltaico'!B8664+'Approvvigionamento energia'!$Q$41*'Profilo eolico'!B8664</f>
        <v>482.81603752090206</v>
      </c>
      <c r="G8662">
        <f>$P$43*'Profilo fotovoltaico'!B8664+'Approvvigionamento energia'!$Q$43*'Profilo eolico'!B8664</f>
        <v>241.40801876045103</v>
      </c>
      <c r="H8662">
        <f t="shared" si="270"/>
        <v>1138.4335154826958</v>
      </c>
      <c r="I8662">
        <f>IF(LCOH!$C$28=Menu!$A$1,'Approvvigionamento energia'!C8662,0)+IF(LCOH!$C$28=Menu!$A$2,'Approvvigionamento energia'!D8662,0)+IF(LCOH!$C$28=Menu!$A$3,'Approvvigionamento energia'!E8662,0)+IF(LCOH!$C$28=Menu!$A$4,'Approvvigionamento energia'!F8662,0)+IF(LCOH!$C$28=Menu!$A$5,'Approvvigionamento energia'!G8662,0)+IF(LCOH!$C$28=Menu!$A$6,'Approvvigionamento energia'!H8662,0)</f>
        <v>482.81603752090206</v>
      </c>
      <c r="J8662">
        <f>'Approvvigionamento energia'!A8662+'Approvvigionamento energia'!B8662+'Approvvigionamento energia'!I8662</f>
        <v>648.316037520902</v>
      </c>
      <c r="K8662">
        <f>IF(MIN(LCOH!$C$18,J8662)&gt;=$P$48*LCOH!$C$18, MIN(LCOH!$C$18,J8662),0)</f>
        <v>648.316037520902</v>
      </c>
      <c r="L8662">
        <f t="shared" si="271"/>
        <v>0</v>
      </c>
      <c r="M8662">
        <f>K8662/LCOH!$C$18</f>
        <v>0.43221069168060133</v>
      </c>
      <c r="N8662">
        <f>K8662/LCOH!$C$34</f>
        <v>12.491638487878651</v>
      </c>
    </row>
    <row r="8663" spans="1:14" x14ac:dyDescent="0.35">
      <c r="A8663">
        <f>'Profilo fotovoltaico'!B8665*LCOH!$C$20</f>
        <v>0</v>
      </c>
      <c r="B8663">
        <f>'Profilo eolico'!B8665*LCOH!$C$21</f>
        <v>197.8</v>
      </c>
      <c r="C8663">
        <f>$P$35*'Profilo fotovoltaico'!B8665</f>
        <v>0</v>
      </c>
      <c r="D8663">
        <f>$Q$37*'Profilo eolico'!B8665</f>
        <v>1154.090782134555</v>
      </c>
      <c r="E8663">
        <f>$P$39*'Profilo fotovoltaico'!B8665+'Approvvigionamento energia'!$Q$39*'Profilo eolico'!B8665</f>
        <v>865.5680866009161</v>
      </c>
      <c r="F8663">
        <f>$P$41*'Profilo fotovoltaico'!B8665+'Approvvigionamento energia'!$Q$41*'Profilo eolico'!B8665</f>
        <v>577.04539106727748</v>
      </c>
      <c r="G8663">
        <f>$P$43*'Profilo fotovoltaico'!B8665+'Approvvigionamento energia'!$Q$43*'Profilo eolico'!B8665</f>
        <v>288.52269553363874</v>
      </c>
      <c r="H8663">
        <f t="shared" si="270"/>
        <v>1138.4335154826958</v>
      </c>
      <c r="I8663">
        <f>IF(LCOH!$C$28=Menu!$A$1,'Approvvigionamento energia'!C8663,0)+IF(LCOH!$C$28=Menu!$A$2,'Approvvigionamento energia'!D8663,0)+IF(LCOH!$C$28=Menu!$A$3,'Approvvigionamento energia'!E8663,0)+IF(LCOH!$C$28=Menu!$A$4,'Approvvigionamento energia'!F8663,0)+IF(LCOH!$C$28=Menu!$A$5,'Approvvigionamento energia'!G8663,0)+IF(LCOH!$C$28=Menu!$A$6,'Approvvigionamento energia'!H8663,0)</f>
        <v>577.04539106727748</v>
      </c>
      <c r="J8663">
        <f>'Approvvigionamento energia'!A8663+'Approvvigionamento energia'!B8663+'Approvvigionamento energia'!I8663</f>
        <v>774.84539106727743</v>
      </c>
      <c r="K8663">
        <f>IF(MIN(LCOH!$C$18,J8663)&gt;=$P$48*LCOH!$C$18, MIN(LCOH!$C$18,J8663),0)</f>
        <v>774.84539106727743</v>
      </c>
      <c r="L8663">
        <f t="shared" si="271"/>
        <v>0</v>
      </c>
      <c r="M8663">
        <f>K8663/LCOH!$C$18</f>
        <v>0.51656359404485164</v>
      </c>
      <c r="N8663">
        <f>K8663/LCOH!$C$34</f>
        <v>14.929583642914787</v>
      </c>
    </row>
    <row r="8664" spans="1:14" x14ac:dyDescent="0.35">
      <c r="A8664">
        <f>'Profilo fotovoltaico'!B8666*LCOH!$C$20</f>
        <v>0</v>
      </c>
      <c r="B8664">
        <f>'Profilo eolico'!B8666*LCOH!$C$21</f>
        <v>220.29999999999998</v>
      </c>
      <c r="C8664">
        <f>$P$35*'Profilo fotovoltaico'!B8666</f>
        <v>0</v>
      </c>
      <c r="D8664">
        <f>$Q$37*'Profilo eolico'!B8666</f>
        <v>1285.3700672610842</v>
      </c>
      <c r="E8664">
        <f>$P$39*'Profilo fotovoltaico'!B8666+'Approvvigionamento energia'!$Q$39*'Profilo eolico'!B8666</f>
        <v>964.02755044581306</v>
      </c>
      <c r="F8664">
        <f>$P$41*'Profilo fotovoltaico'!B8666+'Approvvigionamento energia'!$Q$41*'Profilo eolico'!B8666</f>
        <v>642.68503363054208</v>
      </c>
      <c r="G8664">
        <f>$P$43*'Profilo fotovoltaico'!B8666+'Approvvigionamento energia'!$Q$43*'Profilo eolico'!B8666</f>
        <v>321.34251681527104</v>
      </c>
      <c r="H8664">
        <f t="shared" si="270"/>
        <v>1138.4335154826958</v>
      </c>
      <c r="I8664">
        <f>IF(LCOH!$C$28=Menu!$A$1,'Approvvigionamento energia'!C8664,0)+IF(LCOH!$C$28=Menu!$A$2,'Approvvigionamento energia'!D8664,0)+IF(LCOH!$C$28=Menu!$A$3,'Approvvigionamento energia'!E8664,0)+IF(LCOH!$C$28=Menu!$A$4,'Approvvigionamento energia'!F8664,0)+IF(LCOH!$C$28=Menu!$A$5,'Approvvigionamento energia'!G8664,0)+IF(LCOH!$C$28=Menu!$A$6,'Approvvigionamento energia'!H8664,0)</f>
        <v>642.68503363054208</v>
      </c>
      <c r="J8664">
        <f>'Approvvigionamento energia'!A8664+'Approvvigionamento energia'!B8664+'Approvvigionamento energia'!I8664</f>
        <v>862.98503363054203</v>
      </c>
      <c r="K8664">
        <f>IF(MIN(LCOH!$C$18,J8664)&gt;=$P$48*LCOH!$C$18, MIN(LCOH!$C$18,J8664),0)</f>
        <v>862.98503363054203</v>
      </c>
      <c r="L8664">
        <f t="shared" si="271"/>
        <v>0</v>
      </c>
      <c r="M8664">
        <f>K8664/LCOH!$C$18</f>
        <v>0.57532335575369464</v>
      </c>
      <c r="N8664">
        <f>K8664/LCOH!$C$34</f>
        <v>16.627842651840886</v>
      </c>
    </row>
    <row r="8665" spans="1:14" x14ac:dyDescent="0.35">
      <c r="A8665">
        <f>'Profilo fotovoltaico'!B8667*LCOH!$C$20</f>
        <v>0</v>
      </c>
      <c r="B8665">
        <f>'Profilo eolico'!B8667*LCOH!$C$21</f>
        <v>229.8</v>
      </c>
      <c r="C8665">
        <f>$P$35*'Profilo fotovoltaico'!B8667</f>
        <v>0</v>
      </c>
      <c r="D8665">
        <f>$Q$37*'Profilo eolico'!B8667</f>
        <v>1340.7990987589521</v>
      </c>
      <c r="E8665">
        <f>$P$39*'Profilo fotovoltaico'!B8667+'Approvvigionamento energia'!$Q$39*'Profilo eolico'!B8667</f>
        <v>1005.5993240692139</v>
      </c>
      <c r="F8665">
        <f>$P$41*'Profilo fotovoltaico'!B8667+'Approvvigionamento energia'!$Q$41*'Profilo eolico'!B8667</f>
        <v>670.39954937947607</v>
      </c>
      <c r="G8665">
        <f>$P$43*'Profilo fotovoltaico'!B8667+'Approvvigionamento energia'!$Q$43*'Profilo eolico'!B8667</f>
        <v>335.19977468973804</v>
      </c>
      <c r="H8665">
        <f t="shared" si="270"/>
        <v>1138.4335154826958</v>
      </c>
      <c r="I8665">
        <f>IF(LCOH!$C$28=Menu!$A$1,'Approvvigionamento energia'!C8665,0)+IF(LCOH!$C$28=Menu!$A$2,'Approvvigionamento energia'!D8665,0)+IF(LCOH!$C$28=Menu!$A$3,'Approvvigionamento energia'!E8665,0)+IF(LCOH!$C$28=Menu!$A$4,'Approvvigionamento energia'!F8665,0)+IF(LCOH!$C$28=Menu!$A$5,'Approvvigionamento energia'!G8665,0)+IF(LCOH!$C$28=Menu!$A$6,'Approvvigionamento energia'!H8665,0)</f>
        <v>670.39954937947607</v>
      </c>
      <c r="J8665">
        <f>'Approvvigionamento energia'!A8665+'Approvvigionamento energia'!B8665+'Approvvigionamento energia'!I8665</f>
        <v>900.19954937947614</v>
      </c>
      <c r="K8665">
        <f>IF(MIN(LCOH!$C$18,J8665)&gt;=$P$48*LCOH!$C$18, MIN(LCOH!$C$18,J8665),0)</f>
        <v>900.19954937947614</v>
      </c>
      <c r="L8665">
        <f t="shared" si="271"/>
        <v>0</v>
      </c>
      <c r="M8665">
        <f>K8665/LCOH!$C$18</f>
        <v>0.60013303291965081</v>
      </c>
      <c r="N8665">
        <f>K8665/LCOH!$C$34</f>
        <v>17.344885344498579</v>
      </c>
    </row>
    <row r="8666" spans="1:14" x14ac:dyDescent="0.35">
      <c r="A8666">
        <f>'Profilo fotovoltaico'!B8668*LCOH!$C$20</f>
        <v>0</v>
      </c>
      <c r="B8666">
        <f>'Profilo eolico'!B8668*LCOH!$C$21</f>
        <v>227.20000000000002</v>
      </c>
      <c r="C8666">
        <f>$P$35*'Profilo fotovoltaico'!B8668</f>
        <v>0</v>
      </c>
      <c r="D8666">
        <f>$Q$37*'Profilo eolico'!B8668</f>
        <v>1325.6290480332198</v>
      </c>
      <c r="E8666">
        <f>$P$39*'Profilo fotovoltaico'!B8668+'Approvvigionamento energia'!$Q$39*'Profilo eolico'!B8668</f>
        <v>994.22178602491488</v>
      </c>
      <c r="F8666">
        <f>$P$41*'Profilo fotovoltaico'!B8668+'Approvvigionamento energia'!$Q$41*'Profilo eolico'!B8668</f>
        <v>662.81452401660988</v>
      </c>
      <c r="G8666">
        <f>$P$43*'Profilo fotovoltaico'!B8668+'Approvvigionamento energia'!$Q$43*'Profilo eolico'!B8668</f>
        <v>331.40726200830494</v>
      </c>
      <c r="H8666">
        <f t="shared" si="270"/>
        <v>1138.4335154826958</v>
      </c>
      <c r="I8666">
        <f>IF(LCOH!$C$28=Menu!$A$1,'Approvvigionamento energia'!C8666,0)+IF(LCOH!$C$28=Menu!$A$2,'Approvvigionamento energia'!D8666,0)+IF(LCOH!$C$28=Menu!$A$3,'Approvvigionamento energia'!E8666,0)+IF(LCOH!$C$28=Menu!$A$4,'Approvvigionamento energia'!F8666,0)+IF(LCOH!$C$28=Menu!$A$5,'Approvvigionamento energia'!G8666,0)+IF(LCOH!$C$28=Menu!$A$6,'Approvvigionamento energia'!H8666,0)</f>
        <v>662.81452401660988</v>
      </c>
      <c r="J8666">
        <f>'Approvvigionamento energia'!A8666+'Approvvigionamento energia'!B8666+'Approvvigionamento energia'!I8666</f>
        <v>890.01452401660993</v>
      </c>
      <c r="K8666">
        <f>IF(MIN(LCOH!$C$18,J8666)&gt;=$P$48*LCOH!$C$18, MIN(LCOH!$C$18,J8666),0)</f>
        <v>890.01452401660993</v>
      </c>
      <c r="L8666">
        <f t="shared" si="271"/>
        <v>0</v>
      </c>
      <c r="M8666">
        <f>K8666/LCOH!$C$18</f>
        <v>0.59334301601107331</v>
      </c>
      <c r="N8666">
        <f>K8666/LCOH!$C$34</f>
        <v>17.148642081244894</v>
      </c>
    </row>
    <row r="8667" spans="1:14" x14ac:dyDescent="0.35">
      <c r="A8667">
        <f>'Profilo fotovoltaico'!B8669*LCOH!$C$20</f>
        <v>0</v>
      </c>
      <c r="B8667">
        <f>'Profilo eolico'!B8669*LCOH!$C$21</f>
        <v>213.9</v>
      </c>
      <c r="C8667">
        <f>$P$35*'Profilo fotovoltaico'!B8669</f>
        <v>0</v>
      </c>
      <c r="D8667">
        <f>$Q$37*'Profilo eolico'!B8669</f>
        <v>1248.0284039362048</v>
      </c>
      <c r="E8667">
        <f>$P$39*'Profilo fotovoltaico'!B8669+'Approvvigionamento energia'!$Q$39*'Profilo eolico'!B8669</f>
        <v>936.02130295215352</v>
      </c>
      <c r="F8667">
        <f>$P$41*'Profilo fotovoltaico'!B8669+'Approvvigionamento energia'!$Q$41*'Profilo eolico'!B8669</f>
        <v>624.01420196810238</v>
      </c>
      <c r="G8667">
        <f>$P$43*'Profilo fotovoltaico'!B8669+'Approvvigionamento energia'!$Q$43*'Profilo eolico'!B8669</f>
        <v>312.00710098405119</v>
      </c>
      <c r="H8667">
        <f t="shared" si="270"/>
        <v>1138.4335154826958</v>
      </c>
      <c r="I8667">
        <f>IF(LCOH!$C$28=Menu!$A$1,'Approvvigionamento energia'!C8667,0)+IF(LCOH!$C$28=Menu!$A$2,'Approvvigionamento energia'!D8667,0)+IF(LCOH!$C$28=Menu!$A$3,'Approvvigionamento energia'!E8667,0)+IF(LCOH!$C$28=Menu!$A$4,'Approvvigionamento energia'!F8667,0)+IF(LCOH!$C$28=Menu!$A$5,'Approvvigionamento energia'!G8667,0)+IF(LCOH!$C$28=Menu!$A$6,'Approvvigionamento energia'!H8667,0)</f>
        <v>624.01420196810238</v>
      </c>
      <c r="J8667">
        <f>'Approvvigionamento energia'!A8667+'Approvvigionamento energia'!B8667+'Approvvigionamento energia'!I8667</f>
        <v>837.91420196810236</v>
      </c>
      <c r="K8667">
        <f>IF(MIN(LCOH!$C$18,J8667)&gt;=$P$48*LCOH!$C$18, MIN(LCOH!$C$18,J8667),0)</f>
        <v>837.91420196810236</v>
      </c>
      <c r="L8667">
        <f t="shared" si="271"/>
        <v>0</v>
      </c>
      <c r="M8667">
        <f>K8667/LCOH!$C$18</f>
        <v>0.5586094679787349</v>
      </c>
      <c r="N8667">
        <f>K8667/LCOH!$C$34</f>
        <v>16.144782311524132</v>
      </c>
    </row>
    <row r="8668" spans="1:14" x14ac:dyDescent="0.35">
      <c r="A8668">
        <f>'Profilo fotovoltaico'!B8670*LCOH!$C$20</f>
        <v>0</v>
      </c>
      <c r="B8668">
        <f>'Profilo eolico'!B8670*LCOH!$C$21</f>
        <v>196.39999999999998</v>
      </c>
      <c r="C8668">
        <f>$P$35*'Profilo fotovoltaico'!B8670</f>
        <v>0</v>
      </c>
      <c r="D8668">
        <f>$Q$37*'Profilo eolico'!B8670</f>
        <v>1145.9222932822374</v>
      </c>
      <c r="E8668">
        <f>$P$39*'Profilo fotovoltaico'!B8670+'Approvvigionamento energia'!$Q$39*'Profilo eolico'!B8670</f>
        <v>859.44171996167802</v>
      </c>
      <c r="F8668">
        <f>$P$41*'Profilo fotovoltaico'!B8670+'Approvvigionamento energia'!$Q$41*'Profilo eolico'!B8670</f>
        <v>572.96114664111872</v>
      </c>
      <c r="G8668">
        <f>$P$43*'Profilo fotovoltaico'!B8670+'Approvvigionamento energia'!$Q$43*'Profilo eolico'!B8670</f>
        <v>286.48057332055936</v>
      </c>
      <c r="H8668">
        <f t="shared" si="270"/>
        <v>1138.4335154826958</v>
      </c>
      <c r="I8668">
        <f>IF(LCOH!$C$28=Menu!$A$1,'Approvvigionamento energia'!C8668,0)+IF(LCOH!$C$28=Menu!$A$2,'Approvvigionamento energia'!D8668,0)+IF(LCOH!$C$28=Menu!$A$3,'Approvvigionamento energia'!E8668,0)+IF(LCOH!$C$28=Menu!$A$4,'Approvvigionamento energia'!F8668,0)+IF(LCOH!$C$28=Menu!$A$5,'Approvvigionamento energia'!G8668,0)+IF(LCOH!$C$28=Menu!$A$6,'Approvvigionamento energia'!H8668,0)</f>
        <v>572.96114664111872</v>
      </c>
      <c r="J8668">
        <f>'Approvvigionamento energia'!A8668+'Approvvigionamento energia'!B8668+'Approvvigionamento energia'!I8668</f>
        <v>769.36114664111869</v>
      </c>
      <c r="K8668">
        <f>IF(MIN(LCOH!$C$18,J8668)&gt;=$P$48*LCOH!$C$18, MIN(LCOH!$C$18,J8668),0)</f>
        <v>769.36114664111869</v>
      </c>
      <c r="L8668">
        <f t="shared" si="271"/>
        <v>0</v>
      </c>
      <c r="M8668">
        <f>K8668/LCOH!$C$18</f>
        <v>0.5129074310940791</v>
      </c>
      <c r="N8668">
        <f>K8668/LCOH!$C$34</f>
        <v>14.823914193470495</v>
      </c>
    </row>
    <row r="8669" spans="1:14" x14ac:dyDescent="0.35">
      <c r="A8669">
        <f>'Profilo fotovoltaico'!B8671*LCOH!$C$20</f>
        <v>0</v>
      </c>
      <c r="B8669">
        <f>'Profilo eolico'!B8671*LCOH!$C$21</f>
        <v>174.9</v>
      </c>
      <c r="C8669">
        <f>$P$35*'Profilo fotovoltaico'!B8671</f>
        <v>0</v>
      </c>
      <c r="D8669">
        <f>$Q$37*'Profilo eolico'!B8671</f>
        <v>1020.4776430502206</v>
      </c>
      <c r="E8669">
        <f>$P$39*'Profilo fotovoltaico'!B8671+'Approvvigionamento energia'!$Q$39*'Profilo eolico'!B8671</f>
        <v>765.35823228766549</v>
      </c>
      <c r="F8669">
        <f>$P$41*'Profilo fotovoltaico'!B8671+'Approvvigionamento energia'!$Q$41*'Profilo eolico'!B8671</f>
        <v>510.23882152511032</v>
      </c>
      <c r="G8669">
        <f>$P$43*'Profilo fotovoltaico'!B8671+'Approvvigionamento energia'!$Q$43*'Profilo eolico'!B8671</f>
        <v>255.11941076255516</v>
      </c>
      <c r="H8669">
        <f t="shared" si="270"/>
        <v>1138.4335154826958</v>
      </c>
      <c r="I8669">
        <f>IF(LCOH!$C$28=Menu!$A$1,'Approvvigionamento energia'!C8669,0)+IF(LCOH!$C$28=Menu!$A$2,'Approvvigionamento energia'!D8669,0)+IF(LCOH!$C$28=Menu!$A$3,'Approvvigionamento energia'!E8669,0)+IF(LCOH!$C$28=Menu!$A$4,'Approvvigionamento energia'!F8669,0)+IF(LCOH!$C$28=Menu!$A$5,'Approvvigionamento energia'!G8669,0)+IF(LCOH!$C$28=Menu!$A$6,'Approvvigionamento energia'!H8669,0)</f>
        <v>510.23882152511032</v>
      </c>
      <c r="J8669">
        <f>'Approvvigionamento energia'!A8669+'Approvvigionamento energia'!B8669+'Approvvigionamento energia'!I8669</f>
        <v>685.1388215251103</v>
      </c>
      <c r="K8669">
        <f>IF(MIN(LCOH!$C$18,J8669)&gt;=$P$48*LCOH!$C$18, MIN(LCOH!$C$18,J8669),0)</f>
        <v>685.1388215251103</v>
      </c>
      <c r="L8669">
        <f t="shared" si="271"/>
        <v>0</v>
      </c>
      <c r="M8669">
        <f>K8669/LCOH!$C$18</f>
        <v>0.45675921435007355</v>
      </c>
      <c r="N8669">
        <f>K8669/LCOH!$C$34</f>
        <v>13.201133362718888</v>
      </c>
    </row>
    <row r="8670" spans="1:14" x14ac:dyDescent="0.35">
      <c r="A8670">
        <f>'Profilo fotovoltaico'!B8672*LCOH!$C$20</f>
        <v>0</v>
      </c>
      <c r="B8670">
        <f>'Profilo eolico'!B8672*LCOH!$C$21</f>
        <v>160.6</v>
      </c>
      <c r="C8670">
        <f>$P$35*'Profilo fotovoltaico'!B8672</f>
        <v>0</v>
      </c>
      <c r="D8670">
        <f>$Q$37*'Profilo eolico'!B8672</f>
        <v>937.04236405869312</v>
      </c>
      <c r="E8670">
        <f>$P$39*'Profilo fotovoltaico'!B8672+'Approvvigionamento energia'!$Q$39*'Profilo eolico'!B8672</f>
        <v>702.78177304401981</v>
      </c>
      <c r="F8670">
        <f>$P$41*'Profilo fotovoltaico'!B8672+'Approvvigionamento energia'!$Q$41*'Profilo eolico'!B8672</f>
        <v>468.52118202934656</v>
      </c>
      <c r="G8670">
        <f>$P$43*'Profilo fotovoltaico'!B8672+'Approvvigionamento energia'!$Q$43*'Profilo eolico'!B8672</f>
        <v>234.26059101467328</v>
      </c>
      <c r="H8670">
        <f t="shared" si="270"/>
        <v>1138.4335154826958</v>
      </c>
      <c r="I8670">
        <f>IF(LCOH!$C$28=Menu!$A$1,'Approvvigionamento energia'!C8670,0)+IF(LCOH!$C$28=Menu!$A$2,'Approvvigionamento energia'!D8670,0)+IF(LCOH!$C$28=Menu!$A$3,'Approvvigionamento energia'!E8670,0)+IF(LCOH!$C$28=Menu!$A$4,'Approvvigionamento energia'!F8670,0)+IF(LCOH!$C$28=Menu!$A$5,'Approvvigionamento energia'!G8670,0)+IF(LCOH!$C$28=Menu!$A$6,'Approvvigionamento energia'!H8670,0)</f>
        <v>468.52118202934656</v>
      </c>
      <c r="J8670">
        <f>'Approvvigionamento energia'!A8670+'Approvvigionamento energia'!B8670+'Approvvigionamento energia'!I8670</f>
        <v>629.12118202934653</v>
      </c>
      <c r="K8670">
        <f>IF(MIN(LCOH!$C$18,J8670)&gt;=$P$48*LCOH!$C$18, MIN(LCOH!$C$18,J8670),0)</f>
        <v>629.12118202934653</v>
      </c>
      <c r="L8670">
        <f t="shared" si="271"/>
        <v>0</v>
      </c>
      <c r="M8670">
        <f>K8670/LCOH!$C$18</f>
        <v>0.41941412135289768</v>
      </c>
      <c r="N8670">
        <f>K8670/LCOH!$C$34</f>
        <v>12.121795414823632</v>
      </c>
    </row>
    <row r="8671" spans="1:14" x14ac:dyDescent="0.35">
      <c r="A8671">
        <f>'Profilo fotovoltaico'!B8673*LCOH!$C$20</f>
        <v>0</v>
      </c>
      <c r="B8671">
        <f>'Profilo eolico'!B8673*LCOH!$C$21</f>
        <v>158.9</v>
      </c>
      <c r="C8671">
        <f>$P$35*'Profilo fotovoltaico'!B8673</f>
        <v>0</v>
      </c>
      <c r="D8671">
        <f>$Q$37*'Profilo eolico'!B8673</f>
        <v>927.12348473802217</v>
      </c>
      <c r="E8671">
        <f>$P$39*'Profilo fotovoltaico'!B8673+'Approvvigionamento energia'!$Q$39*'Profilo eolico'!B8673</f>
        <v>695.34261355351657</v>
      </c>
      <c r="F8671">
        <f>$P$41*'Profilo fotovoltaico'!B8673+'Approvvigionamento energia'!$Q$41*'Profilo eolico'!B8673</f>
        <v>463.56174236901109</v>
      </c>
      <c r="G8671">
        <f>$P$43*'Profilo fotovoltaico'!B8673+'Approvvigionamento energia'!$Q$43*'Profilo eolico'!B8673</f>
        <v>231.78087118450554</v>
      </c>
      <c r="H8671">
        <f t="shared" si="270"/>
        <v>1138.4335154826958</v>
      </c>
      <c r="I8671">
        <f>IF(LCOH!$C$28=Menu!$A$1,'Approvvigionamento energia'!C8671,0)+IF(LCOH!$C$28=Menu!$A$2,'Approvvigionamento energia'!D8671,0)+IF(LCOH!$C$28=Menu!$A$3,'Approvvigionamento energia'!E8671,0)+IF(LCOH!$C$28=Menu!$A$4,'Approvvigionamento energia'!F8671,0)+IF(LCOH!$C$28=Menu!$A$5,'Approvvigionamento energia'!G8671,0)+IF(LCOH!$C$28=Menu!$A$6,'Approvvigionamento energia'!H8671,0)</f>
        <v>463.56174236901109</v>
      </c>
      <c r="J8671">
        <f>'Approvvigionamento energia'!A8671+'Approvvigionamento energia'!B8671+'Approvvigionamento energia'!I8671</f>
        <v>622.46174236901106</v>
      </c>
      <c r="K8671">
        <f>IF(MIN(LCOH!$C$18,J8671)&gt;=$P$48*LCOH!$C$18, MIN(LCOH!$C$18,J8671),0)</f>
        <v>622.46174236901106</v>
      </c>
      <c r="L8671">
        <f t="shared" si="271"/>
        <v>0</v>
      </c>
      <c r="M8671">
        <f>K8671/LCOH!$C$18</f>
        <v>0.41497449491267402</v>
      </c>
      <c r="N8671">
        <f>K8671/LCOH!$C$34</f>
        <v>11.993482511926995</v>
      </c>
    </row>
    <row r="8672" spans="1:14" x14ac:dyDescent="0.35">
      <c r="A8672">
        <f>'Profilo fotovoltaico'!B8674*LCOH!$C$20</f>
        <v>5</v>
      </c>
      <c r="B8672">
        <f>'Profilo eolico'!B8674*LCOH!$C$21</f>
        <v>158</v>
      </c>
      <c r="C8672">
        <f>$P$35*'Profilo fotovoltaico'!B8674</f>
        <v>36.773060938110326</v>
      </c>
      <c r="D8672">
        <f>$Q$37*'Profilo eolico'!B8674</f>
        <v>921.87231333296097</v>
      </c>
      <c r="E8672">
        <f>$P$39*'Profilo fotovoltaico'!B8674+'Approvvigionamento energia'!$Q$39*'Profilo eolico'!B8674</f>
        <v>700.59750023424817</v>
      </c>
      <c r="F8672">
        <f>$P$41*'Profilo fotovoltaico'!B8674+'Approvvigionamento energia'!$Q$41*'Profilo eolico'!B8674</f>
        <v>479.32268713553566</v>
      </c>
      <c r="G8672">
        <f>$P$43*'Profilo fotovoltaico'!B8674+'Approvvigionamento energia'!$Q$43*'Profilo eolico'!B8674</f>
        <v>258.04787403682298</v>
      </c>
      <c r="H8672">
        <f t="shared" si="270"/>
        <v>1138.4335154826958</v>
      </c>
      <c r="I8672">
        <f>IF(LCOH!$C$28=Menu!$A$1,'Approvvigionamento energia'!C8672,0)+IF(LCOH!$C$28=Menu!$A$2,'Approvvigionamento energia'!D8672,0)+IF(LCOH!$C$28=Menu!$A$3,'Approvvigionamento energia'!E8672,0)+IF(LCOH!$C$28=Menu!$A$4,'Approvvigionamento energia'!F8672,0)+IF(LCOH!$C$28=Menu!$A$5,'Approvvigionamento energia'!G8672,0)+IF(LCOH!$C$28=Menu!$A$6,'Approvvigionamento energia'!H8672,0)</f>
        <v>479.32268713553566</v>
      </c>
      <c r="J8672">
        <f>'Approvvigionamento energia'!A8672+'Approvvigionamento energia'!B8672+'Approvvigionamento energia'!I8672</f>
        <v>642.32268713553572</v>
      </c>
      <c r="K8672">
        <f>IF(MIN(LCOH!$C$18,J8672)&gt;=$P$48*LCOH!$C$18, MIN(LCOH!$C$18,J8672),0)</f>
        <v>642.32268713553572</v>
      </c>
      <c r="L8672">
        <f t="shared" si="271"/>
        <v>0</v>
      </c>
      <c r="M8672">
        <f>K8672/LCOH!$C$18</f>
        <v>0.42821512475702384</v>
      </c>
      <c r="N8672">
        <f>K8672/LCOH!$C$34</f>
        <v>12.376159675058492</v>
      </c>
    </row>
    <row r="8673" spans="1:14" x14ac:dyDescent="0.35">
      <c r="A8673">
        <f>'Profilo fotovoltaico'!B8675*LCOH!$C$20</f>
        <v>107</v>
      </c>
      <c r="B8673">
        <f>'Profilo eolico'!B8675*LCOH!$C$21</f>
        <v>140.80000000000001</v>
      </c>
      <c r="C8673">
        <f>$P$35*'Profilo fotovoltaico'!B8675</f>
        <v>786.9435040755609</v>
      </c>
      <c r="D8673">
        <f>$Q$37*'Profilo eolico'!B8675</f>
        <v>821.51659314734752</v>
      </c>
      <c r="E8673">
        <f>$P$39*'Profilo fotovoltaico'!B8675+'Approvvigionamento energia'!$Q$39*'Profilo eolico'!B8675</f>
        <v>812.87332087940081</v>
      </c>
      <c r="F8673">
        <f>$P$41*'Profilo fotovoltaico'!B8675+'Approvvigionamento energia'!$Q$41*'Profilo eolico'!B8675</f>
        <v>804.23004861145421</v>
      </c>
      <c r="G8673">
        <f>$P$43*'Profilo fotovoltaico'!B8675+'Approvvigionamento energia'!$Q$43*'Profilo eolico'!B8675</f>
        <v>795.58677634350761</v>
      </c>
      <c r="H8673">
        <f t="shared" si="270"/>
        <v>1138.4335154826958</v>
      </c>
      <c r="I8673">
        <f>IF(LCOH!$C$28=Menu!$A$1,'Approvvigionamento energia'!C8673,0)+IF(LCOH!$C$28=Menu!$A$2,'Approvvigionamento energia'!D8673,0)+IF(LCOH!$C$28=Menu!$A$3,'Approvvigionamento energia'!E8673,0)+IF(LCOH!$C$28=Menu!$A$4,'Approvvigionamento energia'!F8673,0)+IF(LCOH!$C$28=Menu!$A$5,'Approvvigionamento energia'!G8673,0)+IF(LCOH!$C$28=Menu!$A$6,'Approvvigionamento energia'!H8673,0)</f>
        <v>804.23004861145421</v>
      </c>
      <c r="J8673">
        <f>'Approvvigionamento energia'!A8673+'Approvvigionamento energia'!B8673+'Approvvigionamento energia'!I8673</f>
        <v>1052.0300486114543</v>
      </c>
      <c r="K8673">
        <f>IF(MIN(LCOH!$C$18,J8673)&gt;=$P$48*LCOH!$C$18, MIN(LCOH!$C$18,J8673),0)</f>
        <v>1052.0300486114543</v>
      </c>
      <c r="L8673">
        <f t="shared" si="271"/>
        <v>0</v>
      </c>
      <c r="M8673">
        <f>K8673/LCOH!$C$18</f>
        <v>0.70135336574096951</v>
      </c>
      <c r="N8673">
        <f>K8673/LCOH!$C$34</f>
        <v>20.270328489623395</v>
      </c>
    </row>
    <row r="8674" spans="1:14" x14ac:dyDescent="0.35">
      <c r="A8674">
        <f>'Profilo fotovoltaico'!B8676*LCOH!$C$20</f>
        <v>264</v>
      </c>
      <c r="B8674">
        <f>'Profilo eolico'!B8676*LCOH!$C$21</f>
        <v>109.60000000000001</v>
      </c>
      <c r="C8674">
        <f>$P$35*'Profilo fotovoltaico'!B8676</f>
        <v>1941.6176175322253</v>
      </c>
      <c r="D8674">
        <f>$Q$37*'Profilo eolico'!B8676</f>
        <v>639.4759844385602</v>
      </c>
      <c r="E8674">
        <f>$P$39*'Profilo fotovoltaico'!B8676+'Approvvigionamento energia'!$Q$39*'Profilo eolico'!B8676</f>
        <v>965.01139271197644</v>
      </c>
      <c r="F8674">
        <f>$P$41*'Profilo fotovoltaico'!B8676+'Approvvigionamento energia'!$Q$41*'Profilo eolico'!B8676</f>
        <v>1290.5468009853928</v>
      </c>
      <c r="G8674">
        <f>$P$43*'Profilo fotovoltaico'!B8676+'Approvvigionamento energia'!$Q$43*'Profilo eolico'!B8676</f>
        <v>1616.0822092588089</v>
      </c>
      <c r="H8674">
        <f t="shared" si="270"/>
        <v>1138.4335154826958</v>
      </c>
      <c r="I8674">
        <f>IF(LCOH!$C$28=Menu!$A$1,'Approvvigionamento energia'!C8674,0)+IF(LCOH!$C$28=Menu!$A$2,'Approvvigionamento energia'!D8674,0)+IF(LCOH!$C$28=Menu!$A$3,'Approvvigionamento energia'!E8674,0)+IF(LCOH!$C$28=Menu!$A$4,'Approvvigionamento energia'!F8674,0)+IF(LCOH!$C$28=Menu!$A$5,'Approvvigionamento energia'!G8674,0)+IF(LCOH!$C$28=Menu!$A$6,'Approvvigionamento energia'!H8674,0)</f>
        <v>1290.5468009853928</v>
      </c>
      <c r="J8674">
        <f>'Approvvigionamento energia'!A8674+'Approvvigionamento energia'!B8674+'Approvvigionamento energia'!I8674</f>
        <v>1664.1468009853929</v>
      </c>
      <c r="K8674">
        <f>IF(MIN(LCOH!$C$18,J8674)&gt;=$P$48*LCOH!$C$18, MIN(LCOH!$C$18,J8674),0)</f>
        <v>1500</v>
      </c>
      <c r="L8674">
        <f t="shared" si="271"/>
        <v>164.14680098539293</v>
      </c>
      <c r="M8674">
        <f>K8674/LCOH!$C$18</f>
        <v>1</v>
      </c>
      <c r="N8674">
        <f>K8674/LCOH!$C$34</f>
        <v>28.901734104046245</v>
      </c>
    </row>
    <row r="8675" spans="1:14" x14ac:dyDescent="0.35">
      <c r="A8675">
        <f>'Profilo fotovoltaico'!B8677*LCOH!$C$20</f>
        <v>388</v>
      </c>
      <c r="B8675">
        <f>'Profilo eolico'!B8677*LCOH!$C$21</f>
        <v>105.30000000000001</v>
      </c>
      <c r="C8675">
        <f>$P$35*'Profilo fotovoltaico'!B8677</f>
        <v>2853.5895287973613</v>
      </c>
      <c r="D8675">
        <f>$Q$37*'Profilo eolico'!B8677</f>
        <v>614.38705439215687</v>
      </c>
      <c r="E8675">
        <f>$P$39*'Profilo fotovoltaico'!B8677+'Approvvigionamento energia'!$Q$39*'Profilo eolico'!B8677</f>
        <v>1174.1876729934579</v>
      </c>
      <c r="F8675">
        <f>$P$41*'Profilo fotovoltaico'!B8677+'Approvvigionamento energia'!$Q$41*'Profilo eolico'!B8677</f>
        <v>1733.9882915947592</v>
      </c>
      <c r="G8675">
        <f>$P$43*'Profilo fotovoltaico'!B8677+'Approvvigionamento energia'!$Q$43*'Profilo eolico'!B8677</f>
        <v>2293.7889101960604</v>
      </c>
      <c r="H8675">
        <f t="shared" si="270"/>
        <v>1138.4335154826958</v>
      </c>
      <c r="I8675">
        <f>IF(LCOH!$C$28=Menu!$A$1,'Approvvigionamento energia'!C8675,0)+IF(LCOH!$C$28=Menu!$A$2,'Approvvigionamento energia'!D8675,0)+IF(LCOH!$C$28=Menu!$A$3,'Approvvigionamento energia'!E8675,0)+IF(LCOH!$C$28=Menu!$A$4,'Approvvigionamento energia'!F8675,0)+IF(LCOH!$C$28=Menu!$A$5,'Approvvigionamento energia'!G8675,0)+IF(LCOH!$C$28=Menu!$A$6,'Approvvigionamento energia'!H8675,0)</f>
        <v>1733.9882915947592</v>
      </c>
      <c r="J8675">
        <f>'Approvvigionamento energia'!A8675+'Approvvigionamento energia'!B8675+'Approvvigionamento energia'!I8675</f>
        <v>2227.2882915947594</v>
      </c>
      <c r="K8675">
        <f>IF(MIN(LCOH!$C$18,J8675)&gt;=$P$48*LCOH!$C$18, MIN(LCOH!$C$18,J8675),0)</f>
        <v>1500</v>
      </c>
      <c r="L8675">
        <f t="shared" si="271"/>
        <v>727.28829159475936</v>
      </c>
      <c r="M8675">
        <f>K8675/LCOH!$C$18</f>
        <v>1</v>
      </c>
      <c r="N8675">
        <f>K8675/LCOH!$C$34</f>
        <v>28.901734104046245</v>
      </c>
    </row>
    <row r="8676" spans="1:14" x14ac:dyDescent="0.35">
      <c r="A8676">
        <f>'Profilo fotovoltaico'!B8678*LCOH!$C$20</f>
        <v>463</v>
      </c>
      <c r="B8676">
        <f>'Profilo eolico'!B8678*LCOH!$C$21</f>
        <v>119.6</v>
      </c>
      <c r="C8676">
        <f>$P$35*'Profilo fotovoltaico'!B8678</f>
        <v>3405.1854428690162</v>
      </c>
      <c r="D8676">
        <f>$Q$37*'Profilo eolico'!B8678</f>
        <v>697.82233338368428</v>
      </c>
      <c r="E8676">
        <f>$P$39*'Profilo fotovoltaico'!B8678+'Approvvigionamento energia'!$Q$39*'Profilo eolico'!B8678</f>
        <v>1374.6631107550174</v>
      </c>
      <c r="F8676">
        <f>$P$41*'Profilo fotovoltaico'!B8678+'Approvvigionamento energia'!$Q$41*'Profilo eolico'!B8678</f>
        <v>2051.5038881263504</v>
      </c>
      <c r="G8676">
        <f>$P$43*'Profilo fotovoltaico'!B8678+'Approvvigionamento energia'!$Q$43*'Profilo eolico'!B8678</f>
        <v>2728.3446654976838</v>
      </c>
      <c r="H8676">
        <f t="shared" si="270"/>
        <v>1138.4335154826958</v>
      </c>
      <c r="I8676">
        <f>IF(LCOH!$C$28=Menu!$A$1,'Approvvigionamento energia'!C8676,0)+IF(LCOH!$C$28=Menu!$A$2,'Approvvigionamento energia'!D8676,0)+IF(LCOH!$C$28=Menu!$A$3,'Approvvigionamento energia'!E8676,0)+IF(LCOH!$C$28=Menu!$A$4,'Approvvigionamento energia'!F8676,0)+IF(LCOH!$C$28=Menu!$A$5,'Approvvigionamento energia'!G8676,0)+IF(LCOH!$C$28=Menu!$A$6,'Approvvigionamento energia'!H8676,0)</f>
        <v>2051.5038881263504</v>
      </c>
      <c r="J8676">
        <f>'Approvvigionamento energia'!A8676+'Approvvigionamento energia'!B8676+'Approvvigionamento energia'!I8676</f>
        <v>2634.1038881263503</v>
      </c>
      <c r="K8676">
        <f>IF(MIN(LCOH!$C$18,J8676)&gt;=$P$48*LCOH!$C$18, MIN(LCOH!$C$18,J8676),0)</f>
        <v>1500</v>
      </c>
      <c r="L8676">
        <f t="shared" si="271"/>
        <v>1134.1038881263503</v>
      </c>
      <c r="M8676">
        <f>K8676/LCOH!$C$18</f>
        <v>1</v>
      </c>
      <c r="N8676">
        <f>K8676/LCOH!$C$34</f>
        <v>28.901734104046245</v>
      </c>
    </row>
    <row r="8677" spans="1:14" x14ac:dyDescent="0.35">
      <c r="A8677">
        <f>'Profilo fotovoltaico'!B8679*LCOH!$C$20</f>
        <v>481</v>
      </c>
      <c r="B8677">
        <f>'Profilo eolico'!B8679*LCOH!$C$21</f>
        <v>138.1</v>
      </c>
      <c r="C8677">
        <f>$P$35*'Profilo fotovoltaico'!B8679</f>
        <v>3537.5684622462131</v>
      </c>
      <c r="D8677">
        <f>$Q$37*'Profilo eolico'!B8679</f>
        <v>805.76307893216392</v>
      </c>
      <c r="E8677">
        <f>$P$39*'Profilo fotovoltaico'!B8679+'Approvvigionamento energia'!$Q$39*'Profilo eolico'!B8679</f>
        <v>1488.7144247606761</v>
      </c>
      <c r="F8677">
        <f>$P$41*'Profilo fotovoltaico'!B8679+'Approvvigionamento energia'!$Q$41*'Profilo eolico'!B8679</f>
        <v>2171.6657705891885</v>
      </c>
      <c r="G8677">
        <f>$P$43*'Profilo fotovoltaico'!B8679+'Approvvigionamento energia'!$Q$43*'Profilo eolico'!B8679</f>
        <v>2854.6171164177013</v>
      </c>
      <c r="H8677">
        <f t="shared" si="270"/>
        <v>1138.4335154826958</v>
      </c>
      <c r="I8677">
        <f>IF(LCOH!$C$28=Menu!$A$1,'Approvvigionamento energia'!C8677,0)+IF(LCOH!$C$28=Menu!$A$2,'Approvvigionamento energia'!D8677,0)+IF(LCOH!$C$28=Menu!$A$3,'Approvvigionamento energia'!E8677,0)+IF(LCOH!$C$28=Menu!$A$4,'Approvvigionamento energia'!F8677,0)+IF(LCOH!$C$28=Menu!$A$5,'Approvvigionamento energia'!G8677,0)+IF(LCOH!$C$28=Menu!$A$6,'Approvvigionamento energia'!H8677,0)</f>
        <v>2171.6657705891885</v>
      </c>
      <c r="J8677">
        <f>'Approvvigionamento energia'!A8677+'Approvvigionamento energia'!B8677+'Approvvigionamento energia'!I8677</f>
        <v>2790.7657705891884</v>
      </c>
      <c r="K8677">
        <f>IF(MIN(LCOH!$C$18,J8677)&gt;=$P$48*LCOH!$C$18, MIN(LCOH!$C$18,J8677),0)</f>
        <v>1500</v>
      </c>
      <c r="L8677">
        <f t="shared" si="271"/>
        <v>1290.7657705891884</v>
      </c>
      <c r="M8677">
        <f>K8677/LCOH!$C$18</f>
        <v>1</v>
      </c>
      <c r="N8677">
        <f>K8677/LCOH!$C$34</f>
        <v>28.901734104046245</v>
      </c>
    </row>
    <row r="8678" spans="1:14" x14ac:dyDescent="0.35">
      <c r="A8678">
        <f>'Profilo fotovoltaico'!B8680*LCOH!$C$20</f>
        <v>441</v>
      </c>
      <c r="B8678">
        <f>'Profilo eolico'!B8680*LCOH!$C$21</f>
        <v>167.8</v>
      </c>
      <c r="C8678">
        <f>$P$35*'Profilo fotovoltaico'!B8680</f>
        <v>3243.3839747413308</v>
      </c>
      <c r="D8678">
        <f>$Q$37*'Profilo eolico'!B8680</f>
        <v>979.05173529918261</v>
      </c>
      <c r="E8678">
        <f>$P$39*'Profilo fotovoltaico'!B8680+'Approvvigionamento energia'!$Q$39*'Profilo eolico'!B8680</f>
        <v>1545.1347951597195</v>
      </c>
      <c r="F8678">
        <f>$P$41*'Profilo fotovoltaico'!B8680+'Approvvigionamento energia'!$Q$41*'Profilo eolico'!B8680</f>
        <v>2111.2178550202566</v>
      </c>
      <c r="G8678">
        <f>$P$43*'Profilo fotovoltaico'!B8680+'Approvvigionamento energia'!$Q$43*'Profilo eolico'!B8680</f>
        <v>2677.3009148807937</v>
      </c>
      <c r="H8678">
        <f t="shared" si="270"/>
        <v>1138.4335154826958</v>
      </c>
      <c r="I8678">
        <f>IF(LCOH!$C$28=Menu!$A$1,'Approvvigionamento energia'!C8678,0)+IF(LCOH!$C$28=Menu!$A$2,'Approvvigionamento energia'!D8678,0)+IF(LCOH!$C$28=Menu!$A$3,'Approvvigionamento energia'!E8678,0)+IF(LCOH!$C$28=Menu!$A$4,'Approvvigionamento energia'!F8678,0)+IF(LCOH!$C$28=Menu!$A$5,'Approvvigionamento energia'!G8678,0)+IF(LCOH!$C$28=Menu!$A$6,'Approvvigionamento energia'!H8678,0)</f>
        <v>2111.2178550202566</v>
      </c>
      <c r="J8678">
        <f>'Approvvigionamento energia'!A8678+'Approvvigionamento energia'!B8678+'Approvvigionamento energia'!I8678</f>
        <v>2720.0178550202563</v>
      </c>
      <c r="K8678">
        <f>IF(MIN(LCOH!$C$18,J8678)&gt;=$P$48*LCOH!$C$18, MIN(LCOH!$C$18,J8678),0)</f>
        <v>1500</v>
      </c>
      <c r="L8678">
        <f t="shared" si="271"/>
        <v>1220.0178550202563</v>
      </c>
      <c r="M8678">
        <f>K8678/LCOH!$C$18</f>
        <v>1</v>
      </c>
      <c r="N8678">
        <f>K8678/LCOH!$C$34</f>
        <v>28.901734104046245</v>
      </c>
    </row>
    <row r="8679" spans="1:14" x14ac:dyDescent="0.35">
      <c r="A8679">
        <f>'Profilo fotovoltaico'!B8681*LCOH!$C$20</f>
        <v>349</v>
      </c>
      <c r="B8679">
        <f>'Profilo eolico'!B8681*LCOH!$C$21</f>
        <v>199.6</v>
      </c>
      <c r="C8679">
        <f>$P$35*'Profilo fotovoltaico'!B8681</f>
        <v>2566.7596534801005</v>
      </c>
      <c r="D8679">
        <f>$Q$37*'Profilo eolico'!B8681</f>
        <v>1164.5931249446771</v>
      </c>
      <c r="E8679">
        <f>$P$39*'Profilo fotovoltaico'!B8681+'Approvvigionamento energia'!$Q$39*'Profilo eolico'!B8681</f>
        <v>1515.1347570785329</v>
      </c>
      <c r="F8679">
        <f>$P$41*'Profilo fotovoltaico'!B8681+'Approvvigionamento energia'!$Q$41*'Profilo eolico'!B8681</f>
        <v>1865.6763892123888</v>
      </c>
      <c r="G8679">
        <f>$P$43*'Profilo fotovoltaico'!B8681+'Approvvigionamento energia'!$Q$43*'Profilo eolico'!B8681</f>
        <v>2216.2180213462448</v>
      </c>
      <c r="H8679">
        <f t="shared" si="270"/>
        <v>1138.4335154826958</v>
      </c>
      <c r="I8679">
        <f>IF(LCOH!$C$28=Menu!$A$1,'Approvvigionamento energia'!C8679,0)+IF(LCOH!$C$28=Menu!$A$2,'Approvvigionamento energia'!D8679,0)+IF(LCOH!$C$28=Menu!$A$3,'Approvvigionamento energia'!E8679,0)+IF(LCOH!$C$28=Menu!$A$4,'Approvvigionamento energia'!F8679,0)+IF(LCOH!$C$28=Menu!$A$5,'Approvvigionamento energia'!G8679,0)+IF(LCOH!$C$28=Menu!$A$6,'Approvvigionamento energia'!H8679,0)</f>
        <v>1865.6763892123888</v>
      </c>
      <c r="J8679">
        <f>'Approvvigionamento energia'!A8679+'Approvvigionamento energia'!B8679+'Approvvigionamento energia'!I8679</f>
        <v>2414.2763892123889</v>
      </c>
      <c r="K8679">
        <f>IF(MIN(LCOH!$C$18,J8679)&gt;=$P$48*LCOH!$C$18, MIN(LCOH!$C$18,J8679),0)</f>
        <v>1500</v>
      </c>
      <c r="L8679">
        <f t="shared" si="271"/>
        <v>914.27638921238895</v>
      </c>
      <c r="M8679">
        <f>K8679/LCOH!$C$18</f>
        <v>1</v>
      </c>
      <c r="N8679">
        <f>K8679/LCOH!$C$34</f>
        <v>28.901734104046245</v>
      </c>
    </row>
    <row r="8680" spans="1:14" x14ac:dyDescent="0.35">
      <c r="A8680">
        <f>'Profilo fotovoltaico'!B8682*LCOH!$C$20</f>
        <v>201</v>
      </c>
      <c r="B8680">
        <f>'Profilo eolico'!B8682*LCOH!$C$21</f>
        <v>189.29999999999998</v>
      </c>
      <c r="C8680">
        <f>$P$35*'Profilo fotovoltaico'!B8682</f>
        <v>1478.2770497120353</v>
      </c>
      <c r="D8680">
        <f>$Q$37*'Profilo eolico'!B8682</f>
        <v>1104.4963855311994</v>
      </c>
      <c r="E8680">
        <f>$P$39*'Profilo fotovoltaico'!B8682+'Approvvigionamento energia'!$Q$39*'Profilo eolico'!B8682</f>
        <v>1197.9415515764083</v>
      </c>
      <c r="F8680">
        <f>$P$41*'Profilo fotovoltaico'!B8682+'Approvvigionamento energia'!$Q$41*'Profilo eolico'!B8682</f>
        <v>1291.3867176216172</v>
      </c>
      <c r="G8680">
        <f>$P$43*'Profilo fotovoltaico'!B8682+'Approvvigionamento energia'!$Q$43*'Profilo eolico'!B8682</f>
        <v>1384.8318836668263</v>
      </c>
      <c r="H8680">
        <f t="shared" si="270"/>
        <v>1138.4335154826958</v>
      </c>
      <c r="I8680">
        <f>IF(LCOH!$C$28=Menu!$A$1,'Approvvigionamento energia'!C8680,0)+IF(LCOH!$C$28=Menu!$A$2,'Approvvigionamento energia'!D8680,0)+IF(LCOH!$C$28=Menu!$A$3,'Approvvigionamento energia'!E8680,0)+IF(LCOH!$C$28=Menu!$A$4,'Approvvigionamento energia'!F8680,0)+IF(LCOH!$C$28=Menu!$A$5,'Approvvigionamento energia'!G8680,0)+IF(LCOH!$C$28=Menu!$A$6,'Approvvigionamento energia'!H8680,0)</f>
        <v>1291.3867176216172</v>
      </c>
      <c r="J8680">
        <f>'Approvvigionamento energia'!A8680+'Approvvigionamento energia'!B8680+'Approvvigionamento energia'!I8680</f>
        <v>1681.6867176216172</v>
      </c>
      <c r="K8680">
        <f>IF(MIN(LCOH!$C$18,J8680)&gt;=$P$48*LCOH!$C$18, MIN(LCOH!$C$18,J8680),0)</f>
        <v>1500</v>
      </c>
      <c r="L8680">
        <f t="shared" si="271"/>
        <v>181.68671762161716</v>
      </c>
      <c r="M8680">
        <f>K8680/LCOH!$C$18</f>
        <v>1</v>
      </c>
      <c r="N8680">
        <f>K8680/LCOH!$C$34</f>
        <v>28.901734104046245</v>
      </c>
    </row>
    <row r="8681" spans="1:14" x14ac:dyDescent="0.35">
      <c r="A8681">
        <f>'Profilo fotovoltaico'!B8683*LCOH!$C$20</f>
        <v>27</v>
      </c>
      <c r="B8681">
        <f>'Profilo eolico'!B8683*LCOH!$C$21</f>
        <v>180.9</v>
      </c>
      <c r="C8681">
        <f>$P$35*'Profilo fotovoltaico'!B8683</f>
        <v>198.57452906579576</v>
      </c>
      <c r="D8681">
        <f>$Q$37*'Profilo eolico'!B8683</f>
        <v>1055.4854524172952</v>
      </c>
      <c r="E8681">
        <f>$P$39*'Profilo fotovoltaico'!B8683+'Approvvigionamento energia'!$Q$39*'Profilo eolico'!B8683</f>
        <v>841.25772157942026</v>
      </c>
      <c r="F8681">
        <f>$P$41*'Profilo fotovoltaico'!B8683+'Approvvigionamento energia'!$Q$41*'Profilo eolico'!B8683</f>
        <v>627.02999074154548</v>
      </c>
      <c r="G8681">
        <f>$P$43*'Profilo fotovoltaico'!B8683+'Approvvigionamento energia'!$Q$43*'Profilo eolico'!B8683</f>
        <v>412.80225990367057</v>
      </c>
      <c r="H8681">
        <f t="shared" si="270"/>
        <v>1138.4335154826958</v>
      </c>
      <c r="I8681">
        <f>IF(LCOH!$C$28=Menu!$A$1,'Approvvigionamento energia'!C8681,0)+IF(LCOH!$C$28=Menu!$A$2,'Approvvigionamento energia'!D8681,0)+IF(LCOH!$C$28=Menu!$A$3,'Approvvigionamento energia'!E8681,0)+IF(LCOH!$C$28=Menu!$A$4,'Approvvigionamento energia'!F8681,0)+IF(LCOH!$C$28=Menu!$A$5,'Approvvigionamento energia'!G8681,0)+IF(LCOH!$C$28=Menu!$A$6,'Approvvigionamento energia'!H8681,0)</f>
        <v>627.02999074154548</v>
      </c>
      <c r="J8681">
        <f>'Approvvigionamento energia'!A8681+'Approvvigionamento energia'!B8681+'Approvvigionamento energia'!I8681</f>
        <v>834.92999074154545</v>
      </c>
      <c r="K8681">
        <f>IF(MIN(LCOH!$C$18,J8681)&gt;=$P$48*LCOH!$C$18, MIN(LCOH!$C$18,J8681),0)</f>
        <v>834.92999074154545</v>
      </c>
      <c r="L8681">
        <f t="shared" si="271"/>
        <v>0</v>
      </c>
      <c r="M8681">
        <f>K8681/LCOH!$C$18</f>
        <v>0.556619993827697</v>
      </c>
      <c r="N8681">
        <f>K8681/LCOH!$C$34</f>
        <v>16.087283058603958</v>
      </c>
    </row>
    <row r="8682" spans="1:14" x14ac:dyDescent="0.35">
      <c r="A8682">
        <f>'Profilo fotovoltaico'!B8684*LCOH!$C$20</f>
        <v>0</v>
      </c>
      <c r="B8682">
        <f>'Profilo eolico'!B8684*LCOH!$C$21</f>
        <v>186.6</v>
      </c>
      <c r="C8682">
        <f>$P$35*'Profilo fotovoltaico'!B8684</f>
        <v>0</v>
      </c>
      <c r="D8682">
        <f>$Q$37*'Profilo eolico'!B8684</f>
        <v>1088.7428713160159</v>
      </c>
      <c r="E8682">
        <f>$P$39*'Profilo fotovoltaico'!B8684+'Approvvigionamento energia'!$Q$39*'Profilo eolico'!B8684</f>
        <v>816.55715348701176</v>
      </c>
      <c r="F8682">
        <f>$P$41*'Profilo fotovoltaico'!B8684+'Approvvigionamento energia'!$Q$41*'Profilo eolico'!B8684</f>
        <v>544.37143565800795</v>
      </c>
      <c r="G8682">
        <f>$P$43*'Profilo fotovoltaico'!B8684+'Approvvigionamento energia'!$Q$43*'Profilo eolico'!B8684</f>
        <v>272.18571782900398</v>
      </c>
      <c r="H8682">
        <f t="shared" si="270"/>
        <v>1138.4335154826958</v>
      </c>
      <c r="I8682">
        <f>IF(LCOH!$C$28=Menu!$A$1,'Approvvigionamento energia'!C8682,0)+IF(LCOH!$C$28=Menu!$A$2,'Approvvigionamento energia'!D8682,0)+IF(LCOH!$C$28=Menu!$A$3,'Approvvigionamento energia'!E8682,0)+IF(LCOH!$C$28=Menu!$A$4,'Approvvigionamento energia'!F8682,0)+IF(LCOH!$C$28=Menu!$A$5,'Approvvigionamento energia'!G8682,0)+IF(LCOH!$C$28=Menu!$A$6,'Approvvigionamento energia'!H8682,0)</f>
        <v>544.37143565800795</v>
      </c>
      <c r="J8682">
        <f>'Approvvigionamento energia'!A8682+'Approvvigionamento energia'!B8682+'Approvvigionamento energia'!I8682</f>
        <v>730.97143565800798</v>
      </c>
      <c r="K8682">
        <f>IF(MIN(LCOH!$C$18,J8682)&gt;=$P$48*LCOH!$C$18, MIN(LCOH!$C$18,J8682),0)</f>
        <v>730.97143565800798</v>
      </c>
      <c r="L8682">
        <f t="shared" si="271"/>
        <v>0</v>
      </c>
      <c r="M8682">
        <f>K8682/LCOH!$C$18</f>
        <v>0.48731429043867197</v>
      </c>
      <c r="N8682">
        <f>K8682/LCOH!$C$34</f>
        <v>14.084228047360462</v>
      </c>
    </row>
    <row r="8683" spans="1:14" x14ac:dyDescent="0.35">
      <c r="A8683">
        <f>'Profilo fotovoltaico'!B8685*LCOH!$C$20</f>
        <v>0</v>
      </c>
      <c r="B8683">
        <f>'Profilo eolico'!B8685*LCOH!$C$21</f>
        <v>196.70000000000002</v>
      </c>
      <c r="C8683">
        <f>$P$35*'Profilo fotovoltaico'!B8685</f>
        <v>0</v>
      </c>
      <c r="D8683">
        <f>$Q$37*'Profilo eolico'!B8685</f>
        <v>1147.6726837505912</v>
      </c>
      <c r="E8683">
        <f>$P$39*'Profilo fotovoltaico'!B8685+'Approvvigionamento energia'!$Q$39*'Profilo eolico'!B8685</f>
        <v>860.7545128129434</v>
      </c>
      <c r="F8683">
        <f>$P$41*'Profilo fotovoltaico'!B8685+'Approvvigionamento energia'!$Q$41*'Profilo eolico'!B8685</f>
        <v>573.8363418752956</v>
      </c>
      <c r="G8683">
        <f>$P$43*'Profilo fotovoltaico'!B8685+'Approvvigionamento energia'!$Q$43*'Profilo eolico'!B8685</f>
        <v>286.9181709376478</v>
      </c>
      <c r="H8683">
        <f t="shared" si="270"/>
        <v>1138.4335154826958</v>
      </c>
      <c r="I8683">
        <f>IF(LCOH!$C$28=Menu!$A$1,'Approvvigionamento energia'!C8683,0)+IF(LCOH!$C$28=Menu!$A$2,'Approvvigionamento energia'!D8683,0)+IF(LCOH!$C$28=Menu!$A$3,'Approvvigionamento energia'!E8683,0)+IF(LCOH!$C$28=Menu!$A$4,'Approvvigionamento energia'!F8683,0)+IF(LCOH!$C$28=Menu!$A$5,'Approvvigionamento energia'!G8683,0)+IF(LCOH!$C$28=Menu!$A$6,'Approvvigionamento energia'!H8683,0)</f>
        <v>573.8363418752956</v>
      </c>
      <c r="J8683">
        <f>'Approvvigionamento energia'!A8683+'Approvvigionamento energia'!B8683+'Approvvigionamento energia'!I8683</f>
        <v>770.53634187529565</v>
      </c>
      <c r="K8683">
        <f>IF(MIN(LCOH!$C$18,J8683)&gt;=$P$48*LCOH!$C$18, MIN(LCOH!$C$18,J8683),0)</f>
        <v>770.53634187529565</v>
      </c>
      <c r="L8683">
        <f t="shared" si="271"/>
        <v>0</v>
      </c>
      <c r="M8683">
        <f>K8683/LCOH!$C$18</f>
        <v>0.51369089458353046</v>
      </c>
      <c r="N8683">
        <f>K8683/LCOH!$C$34</f>
        <v>14.846557646922845</v>
      </c>
    </row>
    <row r="8684" spans="1:14" x14ac:dyDescent="0.35">
      <c r="A8684">
        <f>'Profilo fotovoltaico'!B8686*LCOH!$C$20</f>
        <v>0</v>
      </c>
      <c r="B8684">
        <f>'Profilo eolico'!B8686*LCOH!$C$21</f>
        <v>210.9</v>
      </c>
      <c r="C8684">
        <f>$P$35*'Profilo fotovoltaico'!B8686</f>
        <v>0</v>
      </c>
      <c r="D8684">
        <f>$Q$37*'Profilo eolico'!B8686</f>
        <v>1230.5244992526675</v>
      </c>
      <c r="E8684">
        <f>$P$39*'Profilo fotovoltaico'!B8686+'Approvvigionamento energia'!$Q$39*'Profilo eolico'!B8686</f>
        <v>922.89337443950058</v>
      </c>
      <c r="F8684">
        <f>$P$41*'Profilo fotovoltaico'!B8686+'Approvvigionamento energia'!$Q$41*'Profilo eolico'!B8686</f>
        <v>615.26224962633376</v>
      </c>
      <c r="G8684">
        <f>$P$43*'Profilo fotovoltaico'!B8686+'Approvvigionamento energia'!$Q$43*'Profilo eolico'!B8686</f>
        <v>307.63112481316688</v>
      </c>
      <c r="H8684">
        <f t="shared" si="270"/>
        <v>1138.4335154826958</v>
      </c>
      <c r="I8684">
        <f>IF(LCOH!$C$28=Menu!$A$1,'Approvvigionamento energia'!C8684,0)+IF(LCOH!$C$28=Menu!$A$2,'Approvvigionamento energia'!D8684,0)+IF(LCOH!$C$28=Menu!$A$3,'Approvvigionamento energia'!E8684,0)+IF(LCOH!$C$28=Menu!$A$4,'Approvvigionamento energia'!F8684,0)+IF(LCOH!$C$28=Menu!$A$5,'Approvvigionamento energia'!G8684,0)+IF(LCOH!$C$28=Menu!$A$6,'Approvvigionamento energia'!H8684,0)</f>
        <v>615.26224962633376</v>
      </c>
      <c r="J8684">
        <f>'Approvvigionamento energia'!A8684+'Approvvigionamento energia'!B8684+'Approvvigionamento energia'!I8684</f>
        <v>826.16224962633373</v>
      </c>
      <c r="K8684">
        <f>IF(MIN(LCOH!$C$18,J8684)&gt;=$P$48*LCOH!$C$18, MIN(LCOH!$C$18,J8684),0)</f>
        <v>826.16224962633373</v>
      </c>
      <c r="L8684">
        <f t="shared" si="271"/>
        <v>0</v>
      </c>
      <c r="M8684">
        <f>K8684/LCOH!$C$18</f>
        <v>0.55077483308422248</v>
      </c>
      <c r="N8684">
        <f>K8684/LCOH!$C$34</f>
        <v>15.918347777000651</v>
      </c>
    </row>
    <row r="8685" spans="1:14" x14ac:dyDescent="0.35">
      <c r="A8685">
        <f>'Profilo fotovoltaico'!B8687*LCOH!$C$20</f>
        <v>0</v>
      </c>
      <c r="B8685">
        <f>'Profilo eolico'!B8687*LCOH!$C$21</f>
        <v>215.10000000000002</v>
      </c>
      <c r="C8685">
        <f>$P$35*'Profilo fotovoltaico'!B8687</f>
        <v>0</v>
      </c>
      <c r="D8685">
        <f>$Q$37*'Profilo eolico'!B8687</f>
        <v>1255.0299658096196</v>
      </c>
      <c r="E8685">
        <f>$P$39*'Profilo fotovoltaico'!B8687+'Approvvigionamento energia'!$Q$39*'Profilo eolico'!B8687</f>
        <v>941.27247435721472</v>
      </c>
      <c r="F8685">
        <f>$P$41*'Profilo fotovoltaico'!B8687+'Approvvigionamento energia'!$Q$41*'Profilo eolico'!B8687</f>
        <v>627.51498290480981</v>
      </c>
      <c r="G8685">
        <f>$P$43*'Profilo fotovoltaico'!B8687+'Approvvigionamento energia'!$Q$43*'Profilo eolico'!B8687</f>
        <v>313.75749145240491</v>
      </c>
      <c r="H8685">
        <f t="shared" si="270"/>
        <v>1138.4335154826958</v>
      </c>
      <c r="I8685">
        <f>IF(LCOH!$C$28=Menu!$A$1,'Approvvigionamento energia'!C8685,0)+IF(LCOH!$C$28=Menu!$A$2,'Approvvigionamento energia'!D8685,0)+IF(LCOH!$C$28=Menu!$A$3,'Approvvigionamento energia'!E8685,0)+IF(LCOH!$C$28=Menu!$A$4,'Approvvigionamento energia'!F8685,0)+IF(LCOH!$C$28=Menu!$A$5,'Approvvigionamento energia'!G8685,0)+IF(LCOH!$C$28=Menu!$A$6,'Approvvigionamento energia'!H8685,0)</f>
        <v>627.51498290480981</v>
      </c>
      <c r="J8685">
        <f>'Approvvigionamento energia'!A8685+'Approvvigionamento energia'!B8685+'Approvvigionamento energia'!I8685</f>
        <v>842.61498290480984</v>
      </c>
      <c r="K8685">
        <f>IF(MIN(LCOH!$C$18,J8685)&gt;=$P$48*LCOH!$C$18, MIN(LCOH!$C$18,J8685),0)</f>
        <v>842.61498290480984</v>
      </c>
      <c r="L8685">
        <f t="shared" si="271"/>
        <v>0</v>
      </c>
      <c r="M8685">
        <f>K8685/LCOH!$C$18</f>
        <v>0.56174332193653986</v>
      </c>
      <c r="N8685">
        <f>K8685/LCOH!$C$34</f>
        <v>16.235356125333524</v>
      </c>
    </row>
    <row r="8686" spans="1:14" x14ac:dyDescent="0.35">
      <c r="A8686">
        <f>'Profilo fotovoltaico'!B8688*LCOH!$C$20</f>
        <v>0</v>
      </c>
      <c r="B8686">
        <f>'Profilo eolico'!B8688*LCOH!$C$21</f>
        <v>211.4</v>
      </c>
      <c r="C8686">
        <f>$P$35*'Profilo fotovoltaico'!B8688</f>
        <v>0</v>
      </c>
      <c r="D8686">
        <f>$Q$37*'Profilo eolico'!B8688</f>
        <v>1233.4418166999237</v>
      </c>
      <c r="E8686">
        <f>$P$39*'Profilo fotovoltaico'!B8688+'Approvvigionamento energia'!$Q$39*'Profilo eolico'!B8688</f>
        <v>925.08136252494273</v>
      </c>
      <c r="F8686">
        <f>$P$41*'Profilo fotovoltaico'!B8688+'Approvvigionamento energia'!$Q$41*'Profilo eolico'!B8688</f>
        <v>616.72090834996186</v>
      </c>
      <c r="G8686">
        <f>$P$43*'Profilo fotovoltaico'!B8688+'Approvvigionamento energia'!$Q$43*'Profilo eolico'!B8688</f>
        <v>308.36045417498093</v>
      </c>
      <c r="H8686">
        <f t="shared" si="270"/>
        <v>1138.4335154826958</v>
      </c>
      <c r="I8686">
        <f>IF(LCOH!$C$28=Menu!$A$1,'Approvvigionamento energia'!C8686,0)+IF(LCOH!$C$28=Menu!$A$2,'Approvvigionamento energia'!D8686,0)+IF(LCOH!$C$28=Menu!$A$3,'Approvvigionamento energia'!E8686,0)+IF(LCOH!$C$28=Menu!$A$4,'Approvvigionamento energia'!F8686,0)+IF(LCOH!$C$28=Menu!$A$5,'Approvvigionamento energia'!G8686,0)+IF(LCOH!$C$28=Menu!$A$6,'Approvvigionamento energia'!H8686,0)</f>
        <v>616.72090834996186</v>
      </c>
      <c r="J8686">
        <f>'Approvvigionamento energia'!A8686+'Approvvigionamento energia'!B8686+'Approvvigionamento energia'!I8686</f>
        <v>828.12090834996184</v>
      </c>
      <c r="K8686">
        <f>IF(MIN(LCOH!$C$18,J8686)&gt;=$P$48*LCOH!$C$18, MIN(LCOH!$C$18,J8686),0)</f>
        <v>828.12090834996184</v>
      </c>
      <c r="L8686">
        <f t="shared" si="271"/>
        <v>0</v>
      </c>
      <c r="M8686">
        <f>K8686/LCOH!$C$18</f>
        <v>0.55208060556664118</v>
      </c>
      <c r="N8686">
        <f>K8686/LCOH!$C$34</f>
        <v>15.956086866087897</v>
      </c>
    </row>
    <row r="8687" spans="1:14" x14ac:dyDescent="0.35">
      <c r="A8687">
        <f>'Profilo fotovoltaico'!B8689*LCOH!$C$20</f>
        <v>0</v>
      </c>
      <c r="B8687">
        <f>'Profilo eolico'!B8689*LCOH!$C$21</f>
        <v>211.79999999999998</v>
      </c>
      <c r="C8687">
        <f>$P$35*'Profilo fotovoltaico'!B8689</f>
        <v>0</v>
      </c>
      <c r="D8687">
        <f>$Q$37*'Profilo eolico'!B8689</f>
        <v>1235.7756706577286</v>
      </c>
      <c r="E8687">
        <f>$P$39*'Profilo fotovoltaico'!B8689+'Approvvigionamento energia'!$Q$39*'Profilo eolico'!B8689</f>
        <v>926.83175299329639</v>
      </c>
      <c r="F8687">
        <f>$P$41*'Profilo fotovoltaico'!B8689+'Approvvigionamento energia'!$Q$41*'Profilo eolico'!B8689</f>
        <v>617.8878353288643</v>
      </c>
      <c r="G8687">
        <f>$P$43*'Profilo fotovoltaico'!B8689+'Approvvigionamento energia'!$Q$43*'Profilo eolico'!B8689</f>
        <v>308.94391766443215</v>
      </c>
      <c r="H8687">
        <f t="shared" si="270"/>
        <v>1138.4335154826958</v>
      </c>
      <c r="I8687">
        <f>IF(LCOH!$C$28=Menu!$A$1,'Approvvigionamento energia'!C8687,0)+IF(LCOH!$C$28=Menu!$A$2,'Approvvigionamento energia'!D8687,0)+IF(LCOH!$C$28=Menu!$A$3,'Approvvigionamento energia'!E8687,0)+IF(LCOH!$C$28=Menu!$A$4,'Approvvigionamento energia'!F8687,0)+IF(LCOH!$C$28=Menu!$A$5,'Approvvigionamento energia'!G8687,0)+IF(LCOH!$C$28=Menu!$A$6,'Approvvigionamento energia'!H8687,0)</f>
        <v>617.8878353288643</v>
      </c>
      <c r="J8687">
        <f>'Approvvigionamento energia'!A8687+'Approvvigionamento energia'!B8687+'Approvvigionamento energia'!I8687</f>
        <v>829.68783532886425</v>
      </c>
      <c r="K8687">
        <f>IF(MIN(LCOH!$C$18,J8687)&gt;=$P$48*LCOH!$C$18, MIN(LCOH!$C$18,J8687),0)</f>
        <v>829.68783532886425</v>
      </c>
      <c r="L8687">
        <f t="shared" si="271"/>
        <v>0</v>
      </c>
      <c r="M8687">
        <f>K8687/LCOH!$C$18</f>
        <v>0.55312522355257621</v>
      </c>
      <c r="N8687">
        <f>K8687/LCOH!$C$34</f>
        <v>15.986278137357694</v>
      </c>
    </row>
    <row r="8688" spans="1:14" x14ac:dyDescent="0.35">
      <c r="A8688">
        <f>'Profilo fotovoltaico'!B8690*LCOH!$C$20</f>
        <v>0</v>
      </c>
      <c r="B8688">
        <f>'Profilo eolico'!B8690*LCOH!$C$21</f>
        <v>231.4</v>
      </c>
      <c r="C8688">
        <f>$P$35*'Profilo fotovoltaico'!B8690</f>
        <v>0</v>
      </c>
      <c r="D8688">
        <f>$Q$37*'Profilo eolico'!B8690</f>
        <v>1350.1345145901719</v>
      </c>
      <c r="E8688">
        <f>$P$39*'Profilo fotovoltaico'!B8690+'Approvvigionamento energia'!$Q$39*'Profilo eolico'!B8690</f>
        <v>1012.6008859426288</v>
      </c>
      <c r="F8688">
        <f>$P$41*'Profilo fotovoltaico'!B8690+'Approvvigionamento energia'!$Q$41*'Profilo eolico'!B8690</f>
        <v>675.06725729508594</v>
      </c>
      <c r="G8688">
        <f>$P$43*'Profilo fotovoltaico'!B8690+'Approvvigionamento energia'!$Q$43*'Profilo eolico'!B8690</f>
        <v>337.53362864754297</v>
      </c>
      <c r="H8688">
        <f t="shared" si="270"/>
        <v>1138.4335154826958</v>
      </c>
      <c r="I8688">
        <f>IF(LCOH!$C$28=Menu!$A$1,'Approvvigionamento energia'!C8688,0)+IF(LCOH!$C$28=Menu!$A$2,'Approvvigionamento energia'!D8688,0)+IF(LCOH!$C$28=Menu!$A$3,'Approvvigionamento energia'!E8688,0)+IF(LCOH!$C$28=Menu!$A$4,'Approvvigionamento energia'!F8688,0)+IF(LCOH!$C$28=Menu!$A$5,'Approvvigionamento energia'!G8688,0)+IF(LCOH!$C$28=Menu!$A$6,'Approvvigionamento energia'!H8688,0)</f>
        <v>675.06725729508594</v>
      </c>
      <c r="J8688">
        <f>'Approvvigionamento energia'!A8688+'Approvvigionamento energia'!B8688+'Approvvigionamento energia'!I8688</f>
        <v>906.46725729508591</v>
      </c>
      <c r="K8688">
        <f>IF(MIN(LCOH!$C$18,J8688)&gt;=$P$48*LCOH!$C$18, MIN(LCOH!$C$18,J8688),0)</f>
        <v>906.46725729508591</v>
      </c>
      <c r="L8688">
        <f t="shared" si="271"/>
        <v>0</v>
      </c>
      <c r="M8688">
        <f>K8688/LCOH!$C$18</f>
        <v>0.60431150486339058</v>
      </c>
      <c r="N8688">
        <f>K8688/LCOH!$C$34</f>
        <v>17.465650429577764</v>
      </c>
    </row>
    <row r="8689" spans="1:14" x14ac:dyDescent="0.35">
      <c r="A8689">
        <f>'Profilo fotovoltaico'!B8691*LCOH!$C$20</f>
        <v>0</v>
      </c>
      <c r="B8689">
        <f>'Profilo eolico'!B8691*LCOH!$C$21</f>
        <v>273.8</v>
      </c>
      <c r="C8689">
        <f>$P$35*'Profilo fotovoltaico'!B8691</f>
        <v>0</v>
      </c>
      <c r="D8689">
        <f>$Q$37*'Profilo eolico'!B8691</f>
        <v>1597.5230341174981</v>
      </c>
      <c r="E8689">
        <f>$P$39*'Profilo fotovoltaico'!B8691+'Approvvigionamento energia'!$Q$39*'Profilo eolico'!B8691</f>
        <v>1198.1422755881235</v>
      </c>
      <c r="F8689">
        <f>$P$41*'Profilo fotovoltaico'!B8691+'Approvvigionamento energia'!$Q$41*'Profilo eolico'!B8691</f>
        <v>798.76151705874906</v>
      </c>
      <c r="G8689">
        <f>$P$43*'Profilo fotovoltaico'!B8691+'Approvvigionamento energia'!$Q$43*'Profilo eolico'!B8691</f>
        <v>399.38075852937453</v>
      </c>
      <c r="H8689">
        <f t="shared" si="270"/>
        <v>1138.4335154826958</v>
      </c>
      <c r="I8689">
        <f>IF(LCOH!$C$28=Menu!$A$1,'Approvvigionamento energia'!C8689,0)+IF(LCOH!$C$28=Menu!$A$2,'Approvvigionamento energia'!D8689,0)+IF(LCOH!$C$28=Menu!$A$3,'Approvvigionamento energia'!E8689,0)+IF(LCOH!$C$28=Menu!$A$4,'Approvvigionamento energia'!F8689,0)+IF(LCOH!$C$28=Menu!$A$5,'Approvvigionamento energia'!G8689,0)+IF(LCOH!$C$28=Menu!$A$6,'Approvvigionamento energia'!H8689,0)</f>
        <v>798.76151705874906</v>
      </c>
      <c r="J8689">
        <f>'Approvvigionamento energia'!A8689+'Approvvigionamento energia'!B8689+'Approvvigionamento energia'!I8689</f>
        <v>1072.5615170587491</v>
      </c>
      <c r="K8689">
        <f>IF(MIN(LCOH!$C$18,J8689)&gt;=$P$48*LCOH!$C$18, MIN(LCOH!$C$18,J8689),0)</f>
        <v>1072.5615170587491</v>
      </c>
      <c r="L8689">
        <f t="shared" si="271"/>
        <v>0</v>
      </c>
      <c r="M8689">
        <f>K8689/LCOH!$C$18</f>
        <v>0.71504101137249942</v>
      </c>
      <c r="N8689">
        <f>K8689/LCOH!$C$34</f>
        <v>20.665925184176285</v>
      </c>
    </row>
    <row r="8690" spans="1:14" x14ac:dyDescent="0.35">
      <c r="A8690">
        <f>'Profilo fotovoltaico'!B8692*LCOH!$C$20</f>
        <v>0</v>
      </c>
      <c r="B8690">
        <f>'Profilo eolico'!B8692*LCOH!$C$21</f>
        <v>336.9</v>
      </c>
      <c r="C8690">
        <f>$P$35*'Profilo fotovoltaico'!B8692</f>
        <v>0</v>
      </c>
      <c r="D8690">
        <f>$Q$37*'Profilo eolico'!B8692</f>
        <v>1965.6884959612312</v>
      </c>
      <c r="E8690">
        <f>$P$39*'Profilo fotovoltaico'!B8692+'Approvvigionamento energia'!$Q$39*'Profilo eolico'!B8692</f>
        <v>1474.2663719709233</v>
      </c>
      <c r="F8690">
        <f>$P$41*'Profilo fotovoltaico'!B8692+'Approvvigionamento energia'!$Q$41*'Profilo eolico'!B8692</f>
        <v>982.84424798061559</v>
      </c>
      <c r="G8690">
        <f>$P$43*'Profilo fotovoltaico'!B8692+'Approvvigionamento energia'!$Q$43*'Profilo eolico'!B8692</f>
        <v>491.4221239903078</v>
      </c>
      <c r="H8690">
        <f t="shared" si="270"/>
        <v>1138.4335154826958</v>
      </c>
      <c r="I8690">
        <f>IF(LCOH!$C$28=Menu!$A$1,'Approvvigionamento energia'!C8690,0)+IF(LCOH!$C$28=Menu!$A$2,'Approvvigionamento energia'!D8690,0)+IF(LCOH!$C$28=Menu!$A$3,'Approvvigionamento energia'!E8690,0)+IF(LCOH!$C$28=Menu!$A$4,'Approvvigionamento energia'!F8690,0)+IF(LCOH!$C$28=Menu!$A$5,'Approvvigionamento energia'!G8690,0)+IF(LCOH!$C$28=Menu!$A$6,'Approvvigionamento energia'!H8690,0)</f>
        <v>982.84424798061559</v>
      </c>
      <c r="J8690">
        <f>'Approvvigionamento energia'!A8690+'Approvvigionamento energia'!B8690+'Approvvigionamento energia'!I8690</f>
        <v>1319.7442479806155</v>
      </c>
      <c r="K8690">
        <f>IF(MIN(LCOH!$C$18,J8690)&gt;=$P$48*LCOH!$C$18, MIN(LCOH!$C$18,J8690),0)</f>
        <v>1319.7442479806155</v>
      </c>
      <c r="L8690">
        <f t="shared" si="271"/>
        <v>0</v>
      </c>
      <c r="M8690">
        <f>K8690/LCOH!$C$18</f>
        <v>0.8798294986537436</v>
      </c>
      <c r="N8690">
        <f>K8690/LCOH!$C$34</f>
        <v>25.428598226986811</v>
      </c>
    </row>
    <row r="8691" spans="1:14" x14ac:dyDescent="0.35">
      <c r="A8691">
        <f>'Profilo fotovoltaico'!B8693*LCOH!$C$20</f>
        <v>0</v>
      </c>
      <c r="B8691">
        <f>'Profilo eolico'!B8693*LCOH!$C$21</f>
        <v>427.9</v>
      </c>
      <c r="C8691">
        <f>$P$35*'Profilo fotovoltaico'!B8693</f>
        <v>0</v>
      </c>
      <c r="D8691">
        <f>$Q$37*'Profilo eolico'!B8693</f>
        <v>2496.6402713618609</v>
      </c>
      <c r="E8691">
        <f>$P$39*'Profilo fotovoltaico'!B8693+'Approvvigionamento energia'!$Q$39*'Profilo eolico'!B8693</f>
        <v>1872.4802035213954</v>
      </c>
      <c r="F8691">
        <f>$P$41*'Profilo fotovoltaico'!B8693+'Approvvigionamento energia'!$Q$41*'Profilo eolico'!B8693</f>
        <v>1248.3201356809304</v>
      </c>
      <c r="G8691">
        <f>$P$43*'Profilo fotovoltaico'!B8693+'Approvvigionamento energia'!$Q$43*'Profilo eolico'!B8693</f>
        <v>624.16006784046522</v>
      </c>
      <c r="H8691">
        <f t="shared" si="270"/>
        <v>1138.4335154826958</v>
      </c>
      <c r="I8691">
        <f>IF(LCOH!$C$28=Menu!$A$1,'Approvvigionamento energia'!C8691,0)+IF(LCOH!$C$28=Menu!$A$2,'Approvvigionamento energia'!D8691,0)+IF(LCOH!$C$28=Menu!$A$3,'Approvvigionamento energia'!E8691,0)+IF(LCOH!$C$28=Menu!$A$4,'Approvvigionamento energia'!F8691,0)+IF(LCOH!$C$28=Menu!$A$5,'Approvvigionamento energia'!G8691,0)+IF(LCOH!$C$28=Menu!$A$6,'Approvvigionamento energia'!H8691,0)</f>
        <v>1248.3201356809304</v>
      </c>
      <c r="J8691">
        <f>'Approvvigionamento energia'!A8691+'Approvvigionamento energia'!B8691+'Approvvigionamento energia'!I8691</f>
        <v>1676.2201356809305</v>
      </c>
      <c r="K8691">
        <f>IF(MIN(LCOH!$C$18,J8691)&gt;=$P$48*LCOH!$C$18, MIN(LCOH!$C$18,J8691),0)</f>
        <v>1500</v>
      </c>
      <c r="L8691">
        <f t="shared" si="271"/>
        <v>176.22013568093053</v>
      </c>
      <c r="M8691">
        <f>K8691/LCOH!$C$18</f>
        <v>1</v>
      </c>
      <c r="N8691">
        <f>K8691/LCOH!$C$34</f>
        <v>28.901734104046245</v>
      </c>
    </row>
    <row r="8692" spans="1:14" x14ac:dyDescent="0.35">
      <c r="A8692">
        <f>'Profilo fotovoltaico'!B8694*LCOH!$C$20</f>
        <v>0</v>
      </c>
      <c r="B8692">
        <f>'Profilo eolico'!B8694*LCOH!$C$21</f>
        <v>500.2</v>
      </c>
      <c r="C8692">
        <f>$P$35*'Profilo fotovoltaico'!B8694</f>
        <v>0</v>
      </c>
      <c r="D8692">
        <f>$Q$37*'Profilo eolico'!B8694</f>
        <v>2918.4843742351077</v>
      </c>
      <c r="E8692">
        <f>$P$39*'Profilo fotovoltaico'!B8694+'Approvvigionamento energia'!$Q$39*'Profilo eolico'!B8694</f>
        <v>2188.8632806763308</v>
      </c>
      <c r="F8692">
        <f>$P$41*'Profilo fotovoltaico'!B8694+'Approvvigionamento energia'!$Q$41*'Profilo eolico'!B8694</f>
        <v>1459.2421871175538</v>
      </c>
      <c r="G8692">
        <f>$P$43*'Profilo fotovoltaico'!B8694+'Approvvigionamento energia'!$Q$43*'Profilo eolico'!B8694</f>
        <v>729.62109355877692</v>
      </c>
      <c r="H8692">
        <f t="shared" si="270"/>
        <v>1138.4335154826958</v>
      </c>
      <c r="I8692">
        <f>IF(LCOH!$C$28=Menu!$A$1,'Approvvigionamento energia'!C8692,0)+IF(LCOH!$C$28=Menu!$A$2,'Approvvigionamento energia'!D8692,0)+IF(LCOH!$C$28=Menu!$A$3,'Approvvigionamento energia'!E8692,0)+IF(LCOH!$C$28=Menu!$A$4,'Approvvigionamento energia'!F8692,0)+IF(LCOH!$C$28=Menu!$A$5,'Approvvigionamento energia'!G8692,0)+IF(LCOH!$C$28=Menu!$A$6,'Approvvigionamento energia'!H8692,0)</f>
        <v>1459.2421871175538</v>
      </c>
      <c r="J8692">
        <f>'Approvvigionamento energia'!A8692+'Approvvigionamento energia'!B8692+'Approvvigionamento energia'!I8692</f>
        <v>1959.4421871175539</v>
      </c>
      <c r="K8692">
        <f>IF(MIN(LCOH!$C$18,J8692)&gt;=$P$48*LCOH!$C$18, MIN(LCOH!$C$18,J8692),0)</f>
        <v>1500</v>
      </c>
      <c r="L8692">
        <f t="shared" si="271"/>
        <v>459.44218711755389</v>
      </c>
      <c r="M8692">
        <f>K8692/LCOH!$C$18</f>
        <v>1</v>
      </c>
      <c r="N8692">
        <f>K8692/LCOH!$C$34</f>
        <v>28.901734104046245</v>
      </c>
    </row>
    <row r="8693" spans="1:14" x14ac:dyDescent="0.35">
      <c r="A8693">
        <f>'Profilo fotovoltaico'!B8695*LCOH!$C$20</f>
        <v>0</v>
      </c>
      <c r="B8693">
        <f>'Profilo eolico'!B8695*LCOH!$C$21</f>
        <v>522.9</v>
      </c>
      <c r="C8693">
        <f>$P$35*'Profilo fotovoltaico'!B8695</f>
        <v>0</v>
      </c>
      <c r="D8693">
        <f>$Q$37*'Profilo eolico'!B8695</f>
        <v>3050.9305863405398</v>
      </c>
      <c r="E8693">
        <f>$P$39*'Profilo fotovoltaico'!B8695+'Approvvigionamento energia'!$Q$39*'Profilo eolico'!B8695</f>
        <v>2288.1979397554046</v>
      </c>
      <c r="F8693">
        <f>$P$41*'Profilo fotovoltaico'!B8695+'Approvvigionamento energia'!$Q$41*'Profilo eolico'!B8695</f>
        <v>1525.4652931702699</v>
      </c>
      <c r="G8693">
        <f>$P$43*'Profilo fotovoltaico'!B8695+'Approvvigionamento energia'!$Q$43*'Profilo eolico'!B8695</f>
        <v>762.73264658513494</v>
      </c>
      <c r="H8693">
        <f t="shared" si="270"/>
        <v>1138.4335154826958</v>
      </c>
      <c r="I8693">
        <f>IF(LCOH!$C$28=Menu!$A$1,'Approvvigionamento energia'!C8693,0)+IF(LCOH!$C$28=Menu!$A$2,'Approvvigionamento energia'!D8693,0)+IF(LCOH!$C$28=Menu!$A$3,'Approvvigionamento energia'!E8693,0)+IF(LCOH!$C$28=Menu!$A$4,'Approvvigionamento energia'!F8693,0)+IF(LCOH!$C$28=Menu!$A$5,'Approvvigionamento energia'!G8693,0)+IF(LCOH!$C$28=Menu!$A$6,'Approvvigionamento energia'!H8693,0)</f>
        <v>1525.4652931702699</v>
      </c>
      <c r="J8693">
        <f>'Approvvigionamento energia'!A8693+'Approvvigionamento energia'!B8693+'Approvvigionamento energia'!I8693</f>
        <v>2048.36529317027</v>
      </c>
      <c r="K8693">
        <f>IF(MIN(LCOH!$C$18,J8693)&gt;=$P$48*LCOH!$C$18, MIN(LCOH!$C$18,J8693),0)</f>
        <v>1500</v>
      </c>
      <c r="L8693">
        <f t="shared" si="271"/>
        <v>548.36529317026998</v>
      </c>
      <c r="M8693">
        <f>K8693/LCOH!$C$18</f>
        <v>1</v>
      </c>
      <c r="N8693">
        <f>K8693/LCOH!$C$34</f>
        <v>28.901734104046245</v>
      </c>
    </row>
    <row r="8694" spans="1:14" x14ac:dyDescent="0.35">
      <c r="A8694">
        <f>'Profilo fotovoltaico'!B8696*LCOH!$C$20</f>
        <v>0</v>
      </c>
      <c r="B8694">
        <f>'Profilo eolico'!B8696*LCOH!$C$21</f>
        <v>518.59999999999991</v>
      </c>
      <c r="C8694">
        <f>$P$35*'Profilo fotovoltaico'!B8696</f>
        <v>0</v>
      </c>
      <c r="D8694">
        <f>$Q$37*'Profilo eolico'!B8696</f>
        <v>3025.8416562941361</v>
      </c>
      <c r="E8694">
        <f>$P$39*'Profilo fotovoltaico'!B8696+'Approvvigionamento energia'!$Q$39*'Profilo eolico'!B8696</f>
        <v>2269.381242220602</v>
      </c>
      <c r="F8694">
        <f>$P$41*'Profilo fotovoltaico'!B8696+'Approvvigionamento energia'!$Q$41*'Profilo eolico'!B8696</f>
        <v>1512.9208281470681</v>
      </c>
      <c r="G8694">
        <f>$P$43*'Profilo fotovoltaico'!B8696+'Approvvigionamento energia'!$Q$43*'Profilo eolico'!B8696</f>
        <v>756.46041407353403</v>
      </c>
      <c r="H8694">
        <f t="shared" si="270"/>
        <v>1138.4335154826958</v>
      </c>
      <c r="I8694">
        <f>IF(LCOH!$C$28=Menu!$A$1,'Approvvigionamento energia'!C8694,0)+IF(LCOH!$C$28=Menu!$A$2,'Approvvigionamento energia'!D8694,0)+IF(LCOH!$C$28=Menu!$A$3,'Approvvigionamento energia'!E8694,0)+IF(LCOH!$C$28=Menu!$A$4,'Approvvigionamento energia'!F8694,0)+IF(LCOH!$C$28=Menu!$A$5,'Approvvigionamento energia'!G8694,0)+IF(LCOH!$C$28=Menu!$A$6,'Approvvigionamento energia'!H8694,0)</f>
        <v>1512.9208281470681</v>
      </c>
      <c r="J8694">
        <f>'Approvvigionamento energia'!A8694+'Approvvigionamento energia'!B8694+'Approvvigionamento energia'!I8694</f>
        <v>2031.520828147068</v>
      </c>
      <c r="K8694">
        <f>IF(MIN(LCOH!$C$18,J8694)&gt;=$P$48*LCOH!$C$18, MIN(LCOH!$C$18,J8694),0)</f>
        <v>1500</v>
      </c>
      <c r="L8694">
        <f t="shared" si="271"/>
        <v>531.52082814706796</v>
      </c>
      <c r="M8694">
        <f>K8694/LCOH!$C$18</f>
        <v>1</v>
      </c>
      <c r="N8694">
        <f>K8694/LCOH!$C$34</f>
        <v>28.901734104046245</v>
      </c>
    </row>
    <row r="8695" spans="1:14" x14ac:dyDescent="0.35">
      <c r="A8695">
        <f>'Profilo fotovoltaico'!B8697*LCOH!$C$20</f>
        <v>0</v>
      </c>
      <c r="B8695">
        <f>'Profilo eolico'!B8697*LCOH!$C$21</f>
        <v>495.09999999999997</v>
      </c>
      <c r="C8695">
        <f>$P$35*'Profilo fotovoltaico'!B8697</f>
        <v>0</v>
      </c>
      <c r="D8695">
        <f>$Q$37*'Profilo eolico'!B8697</f>
        <v>2888.7277362730947</v>
      </c>
      <c r="E8695">
        <f>$P$39*'Profilo fotovoltaico'!B8697+'Approvvigionamento energia'!$Q$39*'Profilo eolico'!B8697</f>
        <v>2166.545802204821</v>
      </c>
      <c r="F8695">
        <f>$P$41*'Profilo fotovoltaico'!B8697+'Approvvigionamento energia'!$Q$41*'Profilo eolico'!B8697</f>
        <v>1444.3638681365474</v>
      </c>
      <c r="G8695">
        <f>$P$43*'Profilo fotovoltaico'!B8697+'Approvvigionamento energia'!$Q$43*'Profilo eolico'!B8697</f>
        <v>722.18193406827368</v>
      </c>
      <c r="H8695">
        <f t="shared" si="270"/>
        <v>1138.4335154826958</v>
      </c>
      <c r="I8695">
        <f>IF(LCOH!$C$28=Menu!$A$1,'Approvvigionamento energia'!C8695,0)+IF(LCOH!$C$28=Menu!$A$2,'Approvvigionamento energia'!D8695,0)+IF(LCOH!$C$28=Menu!$A$3,'Approvvigionamento energia'!E8695,0)+IF(LCOH!$C$28=Menu!$A$4,'Approvvigionamento energia'!F8695,0)+IF(LCOH!$C$28=Menu!$A$5,'Approvvigionamento energia'!G8695,0)+IF(LCOH!$C$28=Menu!$A$6,'Approvvigionamento energia'!H8695,0)</f>
        <v>1444.3638681365474</v>
      </c>
      <c r="J8695">
        <f>'Approvvigionamento energia'!A8695+'Approvvigionamento energia'!B8695+'Approvvigionamento energia'!I8695</f>
        <v>1939.4638681365473</v>
      </c>
      <c r="K8695">
        <f>IF(MIN(LCOH!$C$18,J8695)&gt;=$P$48*LCOH!$C$18, MIN(LCOH!$C$18,J8695),0)</f>
        <v>1500</v>
      </c>
      <c r="L8695">
        <f t="shared" si="271"/>
        <v>439.46386813654726</v>
      </c>
      <c r="M8695">
        <f>K8695/LCOH!$C$18</f>
        <v>1</v>
      </c>
      <c r="N8695">
        <f>K8695/LCOH!$C$34</f>
        <v>28.901734104046245</v>
      </c>
    </row>
    <row r="8696" spans="1:14" x14ac:dyDescent="0.35">
      <c r="A8696">
        <f>'Profilo fotovoltaico'!B8698*LCOH!$C$20</f>
        <v>8</v>
      </c>
      <c r="B8696">
        <f>'Profilo eolico'!B8698*LCOH!$C$21</f>
        <v>457.9</v>
      </c>
      <c r="C8696">
        <f>$P$35*'Profilo fotovoltaico'!B8698</f>
        <v>58.836897500976519</v>
      </c>
      <c r="D8696">
        <f>$Q$37*'Profilo eolico'!B8698</f>
        <v>2671.679318197233</v>
      </c>
      <c r="E8696">
        <f>$P$39*'Profilo fotovoltaico'!B8698+'Approvvigionamento energia'!$Q$39*'Profilo eolico'!B8698</f>
        <v>2018.4687130231684</v>
      </c>
      <c r="F8696">
        <f>$P$41*'Profilo fotovoltaico'!B8698+'Approvvigionamento energia'!$Q$41*'Profilo eolico'!B8698</f>
        <v>1365.2581078491048</v>
      </c>
      <c r="G8696">
        <f>$P$43*'Profilo fotovoltaico'!B8698+'Approvvigionamento energia'!$Q$43*'Profilo eolico'!B8698</f>
        <v>712.04750267504062</v>
      </c>
      <c r="H8696">
        <f t="shared" si="270"/>
        <v>1138.4335154826958</v>
      </c>
      <c r="I8696">
        <f>IF(LCOH!$C$28=Menu!$A$1,'Approvvigionamento energia'!C8696,0)+IF(LCOH!$C$28=Menu!$A$2,'Approvvigionamento energia'!D8696,0)+IF(LCOH!$C$28=Menu!$A$3,'Approvvigionamento energia'!E8696,0)+IF(LCOH!$C$28=Menu!$A$4,'Approvvigionamento energia'!F8696,0)+IF(LCOH!$C$28=Menu!$A$5,'Approvvigionamento energia'!G8696,0)+IF(LCOH!$C$28=Menu!$A$6,'Approvvigionamento energia'!H8696,0)</f>
        <v>1365.2581078491048</v>
      </c>
      <c r="J8696">
        <f>'Approvvigionamento energia'!A8696+'Approvvigionamento energia'!B8696+'Approvvigionamento energia'!I8696</f>
        <v>1831.1581078491049</v>
      </c>
      <c r="K8696">
        <f>IF(MIN(LCOH!$C$18,J8696)&gt;=$P$48*LCOH!$C$18, MIN(LCOH!$C$18,J8696),0)</f>
        <v>1500</v>
      </c>
      <c r="L8696">
        <f t="shared" si="271"/>
        <v>331.15810784910491</v>
      </c>
      <c r="M8696">
        <f>K8696/LCOH!$C$18</f>
        <v>1</v>
      </c>
      <c r="N8696">
        <f>K8696/LCOH!$C$34</f>
        <v>28.901734104046245</v>
      </c>
    </row>
    <row r="8697" spans="1:14" x14ac:dyDescent="0.35">
      <c r="A8697">
        <f>'Profilo fotovoltaico'!B8699*LCOH!$C$20</f>
        <v>140</v>
      </c>
      <c r="B8697">
        <f>'Profilo eolico'!B8699*LCOH!$C$21</f>
        <v>382.5</v>
      </c>
      <c r="C8697">
        <f>$P$35*'Profilo fotovoltaico'!B8699</f>
        <v>1029.6457062670893</v>
      </c>
      <c r="D8697">
        <f>$Q$37*'Profilo eolico'!B8699</f>
        <v>2231.7478471509971</v>
      </c>
      <c r="E8697">
        <f>$P$39*'Profilo fotovoltaico'!B8699+'Approvvigionamento energia'!$Q$39*'Profilo eolico'!B8699</f>
        <v>1931.2223119300202</v>
      </c>
      <c r="F8697">
        <f>$P$41*'Profilo fotovoltaico'!B8699+'Approvvigionamento energia'!$Q$41*'Profilo eolico'!B8699</f>
        <v>1630.6967767090432</v>
      </c>
      <c r="G8697">
        <f>$P$43*'Profilo fotovoltaico'!B8699+'Approvvigionamento energia'!$Q$43*'Profilo eolico'!B8699</f>
        <v>1330.1712414880662</v>
      </c>
      <c r="H8697">
        <f t="shared" si="270"/>
        <v>1138.4335154826958</v>
      </c>
      <c r="I8697">
        <f>IF(LCOH!$C$28=Menu!$A$1,'Approvvigionamento energia'!C8697,0)+IF(LCOH!$C$28=Menu!$A$2,'Approvvigionamento energia'!D8697,0)+IF(LCOH!$C$28=Menu!$A$3,'Approvvigionamento energia'!E8697,0)+IF(LCOH!$C$28=Menu!$A$4,'Approvvigionamento energia'!F8697,0)+IF(LCOH!$C$28=Menu!$A$5,'Approvvigionamento energia'!G8697,0)+IF(LCOH!$C$28=Menu!$A$6,'Approvvigionamento energia'!H8697,0)</f>
        <v>1630.6967767090432</v>
      </c>
      <c r="J8697">
        <f>'Approvvigionamento energia'!A8697+'Approvvigionamento energia'!B8697+'Approvvigionamento energia'!I8697</f>
        <v>2153.1967767090432</v>
      </c>
      <c r="K8697">
        <f>IF(MIN(LCOH!$C$18,J8697)&gt;=$P$48*LCOH!$C$18, MIN(LCOH!$C$18,J8697),0)</f>
        <v>1500</v>
      </c>
      <c r="L8697">
        <f t="shared" si="271"/>
        <v>653.19677670904321</v>
      </c>
      <c r="M8697">
        <f>K8697/LCOH!$C$18</f>
        <v>1</v>
      </c>
      <c r="N8697">
        <f>K8697/LCOH!$C$34</f>
        <v>28.901734104046245</v>
      </c>
    </row>
    <row r="8698" spans="1:14" x14ac:dyDescent="0.35">
      <c r="A8698">
        <f>'Profilo fotovoltaico'!B8700*LCOH!$C$20</f>
        <v>309</v>
      </c>
      <c r="B8698">
        <f>'Profilo eolico'!B8700*LCOH!$C$21</f>
        <v>369.3</v>
      </c>
      <c r="C8698">
        <f>$P$35*'Profilo fotovoltaico'!B8700</f>
        <v>2272.5751659752182</v>
      </c>
      <c r="D8698">
        <f>$Q$37*'Profilo eolico'!B8700</f>
        <v>2154.7306665434335</v>
      </c>
      <c r="E8698">
        <f>$P$39*'Profilo fotovoltaico'!B8700+'Approvvigionamento energia'!$Q$39*'Profilo eolico'!B8700</f>
        <v>2184.1917914013798</v>
      </c>
      <c r="F8698">
        <f>$P$41*'Profilo fotovoltaico'!B8700+'Approvvigionamento energia'!$Q$41*'Profilo eolico'!B8700</f>
        <v>2213.652916259326</v>
      </c>
      <c r="G8698">
        <f>$P$43*'Profilo fotovoltaico'!B8700+'Approvvigionamento energia'!$Q$43*'Profilo eolico'!B8700</f>
        <v>2243.1140411172719</v>
      </c>
      <c r="H8698">
        <f t="shared" si="270"/>
        <v>1138.4335154826958</v>
      </c>
      <c r="I8698">
        <f>IF(LCOH!$C$28=Menu!$A$1,'Approvvigionamento energia'!C8698,0)+IF(LCOH!$C$28=Menu!$A$2,'Approvvigionamento energia'!D8698,0)+IF(LCOH!$C$28=Menu!$A$3,'Approvvigionamento energia'!E8698,0)+IF(LCOH!$C$28=Menu!$A$4,'Approvvigionamento energia'!F8698,0)+IF(LCOH!$C$28=Menu!$A$5,'Approvvigionamento energia'!G8698,0)+IF(LCOH!$C$28=Menu!$A$6,'Approvvigionamento energia'!H8698,0)</f>
        <v>2213.652916259326</v>
      </c>
      <c r="J8698">
        <f>'Approvvigionamento energia'!A8698+'Approvvigionamento energia'!B8698+'Approvvigionamento energia'!I8698</f>
        <v>2891.9529162593262</v>
      </c>
      <c r="K8698">
        <f>IF(MIN(LCOH!$C$18,J8698)&gt;=$P$48*LCOH!$C$18, MIN(LCOH!$C$18,J8698),0)</f>
        <v>1500</v>
      </c>
      <c r="L8698">
        <f t="shared" si="271"/>
        <v>1391.9529162593262</v>
      </c>
      <c r="M8698">
        <f>K8698/LCOH!$C$18</f>
        <v>1</v>
      </c>
      <c r="N8698">
        <f>K8698/LCOH!$C$34</f>
        <v>28.901734104046245</v>
      </c>
    </row>
    <row r="8699" spans="1:14" x14ac:dyDescent="0.35">
      <c r="A8699">
        <f>'Profilo fotovoltaico'!B8701*LCOH!$C$20</f>
        <v>435</v>
      </c>
      <c r="B8699">
        <f>'Profilo eolico'!B8701*LCOH!$C$21</f>
        <v>433.2</v>
      </c>
      <c r="C8699">
        <f>$P$35*'Profilo fotovoltaico'!B8701</f>
        <v>3199.2563016155982</v>
      </c>
      <c r="D8699">
        <f>$Q$37*'Profilo eolico'!B8701</f>
        <v>2527.5638363027761</v>
      </c>
      <c r="E8699">
        <f>$P$39*'Profilo fotovoltaico'!B8701+'Approvvigionamento energia'!$Q$39*'Profilo eolico'!B8701</f>
        <v>2695.4869526309817</v>
      </c>
      <c r="F8699">
        <f>$P$41*'Profilo fotovoltaico'!B8701+'Approvvigionamento energia'!$Q$41*'Profilo eolico'!B8701</f>
        <v>2863.4100689591869</v>
      </c>
      <c r="G8699">
        <f>$P$43*'Profilo fotovoltaico'!B8701+'Approvvigionamento energia'!$Q$43*'Profilo eolico'!B8701</f>
        <v>3031.3331852873926</v>
      </c>
      <c r="H8699">
        <f t="shared" si="270"/>
        <v>1138.4335154826958</v>
      </c>
      <c r="I8699">
        <f>IF(LCOH!$C$28=Menu!$A$1,'Approvvigionamento energia'!C8699,0)+IF(LCOH!$C$28=Menu!$A$2,'Approvvigionamento energia'!D8699,0)+IF(LCOH!$C$28=Menu!$A$3,'Approvvigionamento energia'!E8699,0)+IF(LCOH!$C$28=Menu!$A$4,'Approvvigionamento energia'!F8699,0)+IF(LCOH!$C$28=Menu!$A$5,'Approvvigionamento energia'!G8699,0)+IF(LCOH!$C$28=Menu!$A$6,'Approvvigionamento energia'!H8699,0)</f>
        <v>2863.4100689591869</v>
      </c>
      <c r="J8699">
        <f>'Approvvigionamento energia'!A8699+'Approvvigionamento energia'!B8699+'Approvvigionamento energia'!I8699</f>
        <v>3731.6100689591867</v>
      </c>
      <c r="K8699">
        <f>IF(MIN(LCOH!$C$18,J8699)&gt;=$P$48*LCOH!$C$18, MIN(LCOH!$C$18,J8699),0)</f>
        <v>1500</v>
      </c>
      <c r="L8699">
        <f t="shared" si="271"/>
        <v>2231.6100689591867</v>
      </c>
      <c r="M8699">
        <f>K8699/LCOH!$C$18</f>
        <v>1</v>
      </c>
      <c r="N8699">
        <f>K8699/LCOH!$C$34</f>
        <v>28.901734104046245</v>
      </c>
    </row>
    <row r="8700" spans="1:14" x14ac:dyDescent="0.35">
      <c r="A8700">
        <f>'Profilo fotovoltaico'!B8702*LCOH!$C$20</f>
        <v>499</v>
      </c>
      <c r="B8700">
        <f>'Profilo eolico'!B8702*LCOH!$C$21</f>
        <v>434.3</v>
      </c>
      <c r="C8700">
        <f>$P$35*'Profilo fotovoltaico'!B8702</f>
        <v>3669.9514816234105</v>
      </c>
      <c r="D8700">
        <f>$Q$37*'Profilo eolico'!B8702</f>
        <v>2533.9819346867403</v>
      </c>
      <c r="E8700">
        <f>$P$39*'Profilo fotovoltaico'!B8702+'Approvvigionamento energia'!$Q$39*'Profilo eolico'!B8702</f>
        <v>2817.9743214209075</v>
      </c>
      <c r="F8700">
        <f>$P$41*'Profilo fotovoltaico'!B8702+'Approvvigionamento energia'!$Q$41*'Profilo eolico'!B8702</f>
        <v>3101.9667081550751</v>
      </c>
      <c r="G8700">
        <f>$P$43*'Profilo fotovoltaico'!B8702+'Approvvigionamento energia'!$Q$43*'Profilo eolico'!B8702</f>
        <v>3385.9590948892433</v>
      </c>
      <c r="H8700">
        <f t="shared" si="270"/>
        <v>1138.4335154826958</v>
      </c>
      <c r="I8700">
        <f>IF(LCOH!$C$28=Menu!$A$1,'Approvvigionamento energia'!C8700,0)+IF(LCOH!$C$28=Menu!$A$2,'Approvvigionamento energia'!D8700,0)+IF(LCOH!$C$28=Menu!$A$3,'Approvvigionamento energia'!E8700,0)+IF(LCOH!$C$28=Menu!$A$4,'Approvvigionamento energia'!F8700,0)+IF(LCOH!$C$28=Menu!$A$5,'Approvvigionamento energia'!G8700,0)+IF(LCOH!$C$28=Menu!$A$6,'Approvvigionamento energia'!H8700,0)</f>
        <v>3101.9667081550751</v>
      </c>
      <c r="J8700">
        <f>'Approvvigionamento energia'!A8700+'Approvvigionamento energia'!B8700+'Approvvigionamento energia'!I8700</f>
        <v>4035.2667081550753</v>
      </c>
      <c r="K8700">
        <f>IF(MIN(LCOH!$C$18,J8700)&gt;=$P$48*LCOH!$C$18, MIN(LCOH!$C$18,J8700),0)</f>
        <v>1500</v>
      </c>
      <c r="L8700">
        <f t="shared" si="271"/>
        <v>2535.2667081550753</v>
      </c>
      <c r="M8700">
        <f>K8700/LCOH!$C$18</f>
        <v>1</v>
      </c>
      <c r="N8700">
        <f>K8700/LCOH!$C$34</f>
        <v>28.901734104046245</v>
      </c>
    </row>
    <row r="8701" spans="1:14" x14ac:dyDescent="0.35">
      <c r="A8701">
        <f>'Profilo fotovoltaico'!B8703*LCOH!$C$20</f>
        <v>503</v>
      </c>
      <c r="B8701">
        <f>'Profilo eolico'!B8703*LCOH!$C$21</f>
        <v>460.9</v>
      </c>
      <c r="C8701">
        <f>$P$35*'Profilo fotovoltaico'!B8703</f>
        <v>3699.3699303738986</v>
      </c>
      <c r="D8701">
        <f>$Q$37*'Profilo eolico'!B8703</f>
        <v>2689.1832228807702</v>
      </c>
      <c r="E8701">
        <f>$P$39*'Profilo fotovoltaico'!B8703+'Approvvigionamento energia'!$Q$39*'Profilo eolico'!B8703</f>
        <v>2941.729899754052</v>
      </c>
      <c r="F8701">
        <f>$P$41*'Profilo fotovoltaico'!B8703+'Approvvigionamento energia'!$Q$41*'Profilo eolico'!B8703</f>
        <v>3194.2765766273342</v>
      </c>
      <c r="G8701">
        <f>$P$43*'Profilo fotovoltaico'!B8703+'Approvvigionamento energia'!$Q$43*'Profilo eolico'!B8703</f>
        <v>3446.8232535006168</v>
      </c>
      <c r="H8701">
        <f t="shared" si="270"/>
        <v>1138.4335154826958</v>
      </c>
      <c r="I8701">
        <f>IF(LCOH!$C$28=Menu!$A$1,'Approvvigionamento energia'!C8701,0)+IF(LCOH!$C$28=Menu!$A$2,'Approvvigionamento energia'!D8701,0)+IF(LCOH!$C$28=Menu!$A$3,'Approvvigionamento energia'!E8701,0)+IF(LCOH!$C$28=Menu!$A$4,'Approvvigionamento energia'!F8701,0)+IF(LCOH!$C$28=Menu!$A$5,'Approvvigionamento energia'!G8701,0)+IF(LCOH!$C$28=Menu!$A$6,'Approvvigionamento energia'!H8701,0)</f>
        <v>3194.2765766273342</v>
      </c>
      <c r="J8701">
        <f>'Approvvigionamento energia'!A8701+'Approvvigionamento energia'!B8701+'Approvvigionamento energia'!I8701</f>
        <v>4158.1765766273338</v>
      </c>
      <c r="K8701">
        <f>IF(MIN(LCOH!$C$18,J8701)&gt;=$P$48*LCOH!$C$18, MIN(LCOH!$C$18,J8701),0)</f>
        <v>1500</v>
      </c>
      <c r="L8701">
        <f t="shared" si="271"/>
        <v>2658.1765766273338</v>
      </c>
      <c r="M8701">
        <f>K8701/LCOH!$C$18</f>
        <v>1</v>
      </c>
      <c r="N8701">
        <f>K8701/LCOH!$C$34</f>
        <v>28.901734104046245</v>
      </c>
    </row>
    <row r="8702" spans="1:14" x14ac:dyDescent="0.35">
      <c r="A8702">
        <f>'Profilo fotovoltaico'!B8704*LCOH!$C$20</f>
        <v>449</v>
      </c>
      <c r="B8702">
        <f>'Profilo eolico'!B8704*LCOH!$C$21</f>
        <v>474.4</v>
      </c>
      <c r="C8702">
        <f>$P$35*'Profilo fotovoltaico'!B8704</f>
        <v>3302.2208722423075</v>
      </c>
      <c r="D8702">
        <f>$Q$37*'Profilo eolico'!B8704</f>
        <v>2767.9507939566879</v>
      </c>
      <c r="E8702">
        <f>$P$39*'Profilo fotovoltaico'!B8704+'Approvvigionamento energia'!$Q$39*'Profilo eolico'!B8704</f>
        <v>2901.5183135280927</v>
      </c>
      <c r="F8702">
        <f>$P$41*'Profilo fotovoltaico'!B8704+'Approvvigionamento energia'!$Q$41*'Profilo eolico'!B8704</f>
        <v>3035.0858330994979</v>
      </c>
      <c r="G8702">
        <f>$P$43*'Profilo fotovoltaico'!B8704+'Approvvigionamento energia'!$Q$43*'Profilo eolico'!B8704</f>
        <v>3168.6533526709027</v>
      </c>
      <c r="H8702">
        <f t="shared" si="270"/>
        <v>1138.4335154826958</v>
      </c>
      <c r="I8702">
        <f>IF(LCOH!$C$28=Menu!$A$1,'Approvvigionamento energia'!C8702,0)+IF(LCOH!$C$28=Menu!$A$2,'Approvvigionamento energia'!D8702,0)+IF(LCOH!$C$28=Menu!$A$3,'Approvvigionamento energia'!E8702,0)+IF(LCOH!$C$28=Menu!$A$4,'Approvvigionamento energia'!F8702,0)+IF(LCOH!$C$28=Menu!$A$5,'Approvvigionamento energia'!G8702,0)+IF(LCOH!$C$28=Menu!$A$6,'Approvvigionamento energia'!H8702,0)</f>
        <v>3035.0858330994979</v>
      </c>
      <c r="J8702">
        <f>'Approvvigionamento energia'!A8702+'Approvvigionamento energia'!B8702+'Approvvigionamento energia'!I8702</f>
        <v>3958.485833099498</v>
      </c>
      <c r="K8702">
        <f>IF(MIN(LCOH!$C$18,J8702)&gt;=$P$48*LCOH!$C$18, MIN(LCOH!$C$18,J8702),0)</f>
        <v>1500</v>
      </c>
      <c r="L8702">
        <f t="shared" si="271"/>
        <v>2458.485833099498</v>
      </c>
      <c r="M8702">
        <f>K8702/LCOH!$C$18</f>
        <v>1</v>
      </c>
      <c r="N8702">
        <f>K8702/LCOH!$C$34</f>
        <v>28.901734104046245</v>
      </c>
    </row>
    <row r="8703" spans="1:14" x14ac:dyDescent="0.35">
      <c r="A8703">
        <f>'Profilo fotovoltaico'!B8705*LCOH!$C$20</f>
        <v>356</v>
      </c>
      <c r="B8703">
        <f>'Profilo eolico'!B8705*LCOH!$C$21</f>
        <v>452.29999999999995</v>
      </c>
      <c r="C8703">
        <f>$P$35*'Profilo fotovoltaico'!B8705</f>
        <v>2618.2419387934551</v>
      </c>
      <c r="D8703">
        <f>$Q$37*'Profilo eolico'!B8705</f>
        <v>2639.0053627879633</v>
      </c>
      <c r="E8703">
        <f>$P$39*'Profilo fotovoltaico'!B8705+'Approvvigionamento energia'!$Q$39*'Profilo eolico'!B8705</f>
        <v>2633.8145067893365</v>
      </c>
      <c r="F8703">
        <f>$P$41*'Profilo fotovoltaico'!B8705+'Approvvigionamento energia'!$Q$41*'Profilo eolico'!B8705</f>
        <v>2628.6236507907092</v>
      </c>
      <c r="G8703">
        <f>$P$43*'Profilo fotovoltaico'!B8705+'Approvvigionamento energia'!$Q$43*'Profilo eolico'!B8705</f>
        <v>2623.4327947920819</v>
      </c>
      <c r="H8703">
        <f t="shared" si="270"/>
        <v>1138.4335154826958</v>
      </c>
      <c r="I8703">
        <f>IF(LCOH!$C$28=Menu!$A$1,'Approvvigionamento energia'!C8703,0)+IF(LCOH!$C$28=Menu!$A$2,'Approvvigionamento energia'!D8703,0)+IF(LCOH!$C$28=Menu!$A$3,'Approvvigionamento energia'!E8703,0)+IF(LCOH!$C$28=Menu!$A$4,'Approvvigionamento energia'!F8703,0)+IF(LCOH!$C$28=Menu!$A$5,'Approvvigionamento energia'!G8703,0)+IF(LCOH!$C$28=Menu!$A$6,'Approvvigionamento energia'!H8703,0)</f>
        <v>2628.6236507907092</v>
      </c>
      <c r="J8703">
        <f>'Approvvigionamento energia'!A8703+'Approvvigionamento energia'!B8703+'Approvvigionamento energia'!I8703</f>
        <v>3436.923650790709</v>
      </c>
      <c r="K8703">
        <f>IF(MIN(LCOH!$C$18,J8703)&gt;=$P$48*LCOH!$C$18, MIN(LCOH!$C$18,J8703),0)</f>
        <v>1500</v>
      </c>
      <c r="L8703">
        <f t="shared" si="271"/>
        <v>1936.923650790709</v>
      </c>
      <c r="M8703">
        <f>K8703/LCOH!$C$18</f>
        <v>1</v>
      </c>
      <c r="N8703">
        <f>K8703/LCOH!$C$34</f>
        <v>28.901734104046245</v>
      </c>
    </row>
    <row r="8704" spans="1:14" x14ac:dyDescent="0.35">
      <c r="A8704">
        <f>'Profilo fotovoltaico'!B8706*LCOH!$C$20</f>
        <v>209</v>
      </c>
      <c r="B8704">
        <f>'Profilo eolico'!B8706*LCOH!$C$21</f>
        <v>406.2</v>
      </c>
      <c r="C8704">
        <f>$P$35*'Profilo fotovoltaico'!B8706</f>
        <v>1537.1139472130114</v>
      </c>
      <c r="D8704">
        <f>$Q$37*'Profilo eolico'!B8706</f>
        <v>2370.0286941509412</v>
      </c>
      <c r="E8704">
        <f>$P$39*'Profilo fotovoltaico'!B8706+'Approvvigionamento energia'!$Q$39*'Profilo eolico'!B8706</f>
        <v>2161.8000074164588</v>
      </c>
      <c r="F8704">
        <f>$P$41*'Profilo fotovoltaico'!B8706+'Approvvigionamento energia'!$Q$41*'Profilo eolico'!B8706</f>
        <v>1953.5713206819764</v>
      </c>
      <c r="G8704">
        <f>$P$43*'Profilo fotovoltaico'!B8706+'Approvvigionamento energia'!$Q$43*'Profilo eolico'!B8706</f>
        <v>1745.3426339474941</v>
      </c>
      <c r="H8704">
        <f t="shared" si="270"/>
        <v>1138.4335154826958</v>
      </c>
      <c r="I8704">
        <f>IF(LCOH!$C$28=Menu!$A$1,'Approvvigionamento energia'!C8704,0)+IF(LCOH!$C$28=Menu!$A$2,'Approvvigionamento energia'!D8704,0)+IF(LCOH!$C$28=Menu!$A$3,'Approvvigionamento energia'!E8704,0)+IF(LCOH!$C$28=Menu!$A$4,'Approvvigionamento energia'!F8704,0)+IF(LCOH!$C$28=Menu!$A$5,'Approvvigionamento energia'!G8704,0)+IF(LCOH!$C$28=Menu!$A$6,'Approvvigionamento energia'!H8704,0)</f>
        <v>1953.5713206819764</v>
      </c>
      <c r="J8704">
        <f>'Approvvigionamento energia'!A8704+'Approvvigionamento energia'!B8704+'Approvvigionamento energia'!I8704</f>
        <v>2568.7713206819762</v>
      </c>
      <c r="K8704">
        <f>IF(MIN(LCOH!$C$18,J8704)&gt;=$P$48*LCOH!$C$18, MIN(LCOH!$C$18,J8704),0)</f>
        <v>1500</v>
      </c>
      <c r="L8704">
        <f t="shared" si="271"/>
        <v>1068.7713206819762</v>
      </c>
      <c r="M8704">
        <f>K8704/LCOH!$C$18</f>
        <v>1</v>
      </c>
      <c r="N8704">
        <f>K8704/LCOH!$C$34</f>
        <v>28.901734104046245</v>
      </c>
    </row>
    <row r="8705" spans="1:14" x14ac:dyDescent="0.35">
      <c r="A8705">
        <f>'Profilo fotovoltaico'!B8707*LCOH!$C$20</f>
        <v>33</v>
      </c>
      <c r="B8705">
        <f>'Profilo eolico'!B8707*LCOH!$C$21</f>
        <v>391.29999999999995</v>
      </c>
      <c r="C8705">
        <f>$P$35*'Profilo fotovoltaico'!B8707</f>
        <v>242.70220219152816</v>
      </c>
      <c r="D8705">
        <f>$Q$37*'Profilo eolico'!B8707</f>
        <v>2283.0926342227062</v>
      </c>
      <c r="E8705">
        <f>$P$39*'Profilo fotovoltaico'!B8707+'Approvvigionamento energia'!$Q$39*'Profilo eolico'!B8707</f>
        <v>1772.9950262149116</v>
      </c>
      <c r="F8705">
        <f>$P$41*'Profilo fotovoltaico'!B8707+'Approvvigionamento energia'!$Q$41*'Profilo eolico'!B8707</f>
        <v>1262.8974182071172</v>
      </c>
      <c r="G8705">
        <f>$P$43*'Profilo fotovoltaico'!B8707+'Approvvigionamento energia'!$Q$43*'Profilo eolico'!B8707</f>
        <v>752.79981019932268</v>
      </c>
      <c r="H8705">
        <f t="shared" si="270"/>
        <v>1138.4335154826958</v>
      </c>
      <c r="I8705">
        <f>IF(LCOH!$C$28=Menu!$A$1,'Approvvigionamento energia'!C8705,0)+IF(LCOH!$C$28=Menu!$A$2,'Approvvigionamento energia'!D8705,0)+IF(LCOH!$C$28=Menu!$A$3,'Approvvigionamento energia'!E8705,0)+IF(LCOH!$C$28=Menu!$A$4,'Approvvigionamento energia'!F8705,0)+IF(LCOH!$C$28=Menu!$A$5,'Approvvigionamento energia'!G8705,0)+IF(LCOH!$C$28=Menu!$A$6,'Approvvigionamento energia'!H8705,0)</f>
        <v>1262.8974182071172</v>
      </c>
      <c r="J8705">
        <f>'Approvvigionamento energia'!A8705+'Approvvigionamento energia'!B8705+'Approvvigionamento energia'!I8705</f>
        <v>1687.1974182071172</v>
      </c>
      <c r="K8705">
        <f>IF(MIN(LCOH!$C$18,J8705)&gt;=$P$48*LCOH!$C$18, MIN(LCOH!$C$18,J8705),0)</f>
        <v>1500</v>
      </c>
      <c r="L8705">
        <f t="shared" si="271"/>
        <v>187.19741820711715</v>
      </c>
      <c r="M8705">
        <f>K8705/LCOH!$C$18</f>
        <v>1</v>
      </c>
      <c r="N8705">
        <f>K8705/LCOH!$C$34</f>
        <v>28.901734104046245</v>
      </c>
    </row>
    <row r="8706" spans="1:14" x14ac:dyDescent="0.35">
      <c r="A8706">
        <f>'Profilo fotovoltaico'!B8708*LCOH!$C$20</f>
        <v>0</v>
      </c>
      <c r="B8706">
        <f>'Profilo eolico'!B8708*LCOH!$C$21</f>
        <v>372.59999999999997</v>
      </c>
      <c r="C8706">
        <f>$P$35*'Profilo fotovoltaico'!B8708</f>
        <v>0</v>
      </c>
      <c r="D8706">
        <f>$Q$37*'Profilo eolico'!B8708</f>
        <v>2173.9849616953243</v>
      </c>
      <c r="E8706">
        <f>$P$39*'Profilo fotovoltaico'!B8708+'Approvvigionamento energia'!$Q$39*'Profilo eolico'!B8708</f>
        <v>1630.4887212714932</v>
      </c>
      <c r="F8706">
        <f>$P$41*'Profilo fotovoltaico'!B8708+'Approvvigionamento energia'!$Q$41*'Profilo eolico'!B8708</f>
        <v>1086.9924808476621</v>
      </c>
      <c r="G8706">
        <f>$P$43*'Profilo fotovoltaico'!B8708+'Approvvigionamento energia'!$Q$43*'Profilo eolico'!B8708</f>
        <v>543.49624042383107</v>
      </c>
      <c r="H8706">
        <f t="shared" ref="H8706:H8769" si="272">$P$45</f>
        <v>1138.4335154826958</v>
      </c>
      <c r="I8706">
        <f>IF(LCOH!$C$28=Menu!$A$1,'Approvvigionamento energia'!C8706,0)+IF(LCOH!$C$28=Menu!$A$2,'Approvvigionamento energia'!D8706,0)+IF(LCOH!$C$28=Menu!$A$3,'Approvvigionamento energia'!E8706,0)+IF(LCOH!$C$28=Menu!$A$4,'Approvvigionamento energia'!F8706,0)+IF(LCOH!$C$28=Menu!$A$5,'Approvvigionamento energia'!G8706,0)+IF(LCOH!$C$28=Menu!$A$6,'Approvvigionamento energia'!H8706,0)</f>
        <v>1086.9924808476621</v>
      </c>
      <c r="J8706">
        <f>'Approvvigionamento energia'!A8706+'Approvvigionamento energia'!B8706+'Approvvigionamento energia'!I8706</f>
        <v>1459.592480847662</v>
      </c>
      <c r="K8706">
        <f>IF(MIN(LCOH!$C$18,J8706)&gt;=$P$48*LCOH!$C$18, MIN(LCOH!$C$18,J8706),0)</f>
        <v>1459.592480847662</v>
      </c>
      <c r="L8706">
        <f t="shared" si="271"/>
        <v>0</v>
      </c>
      <c r="M8706">
        <f>K8706/LCOH!$C$18</f>
        <v>0.97306165389844135</v>
      </c>
      <c r="N8706">
        <f>K8706/LCOH!$C$34</f>
        <v>28.123169187816224</v>
      </c>
    </row>
    <row r="8707" spans="1:14" x14ac:dyDescent="0.35">
      <c r="A8707">
        <f>'Profilo fotovoltaico'!B8709*LCOH!$C$20</f>
        <v>0</v>
      </c>
      <c r="B8707">
        <f>'Profilo eolico'!B8709*LCOH!$C$21</f>
        <v>345</v>
      </c>
      <c r="C8707">
        <f>$P$35*'Profilo fotovoltaico'!B8709</f>
        <v>0</v>
      </c>
      <c r="D8707">
        <f>$Q$37*'Profilo eolico'!B8709</f>
        <v>2012.9490386067816</v>
      </c>
      <c r="E8707">
        <f>$P$39*'Profilo fotovoltaico'!B8709+'Approvvigionamento energia'!$Q$39*'Profilo eolico'!B8709</f>
        <v>1509.7117789550862</v>
      </c>
      <c r="F8707">
        <f>$P$41*'Profilo fotovoltaico'!B8709+'Approvvigionamento energia'!$Q$41*'Profilo eolico'!B8709</f>
        <v>1006.4745193033908</v>
      </c>
      <c r="G8707">
        <f>$P$43*'Profilo fotovoltaico'!B8709+'Approvvigionamento energia'!$Q$43*'Profilo eolico'!B8709</f>
        <v>503.23725965169541</v>
      </c>
      <c r="H8707">
        <f t="shared" si="272"/>
        <v>1138.4335154826958</v>
      </c>
      <c r="I8707">
        <f>IF(LCOH!$C$28=Menu!$A$1,'Approvvigionamento energia'!C8707,0)+IF(LCOH!$C$28=Menu!$A$2,'Approvvigionamento energia'!D8707,0)+IF(LCOH!$C$28=Menu!$A$3,'Approvvigionamento energia'!E8707,0)+IF(LCOH!$C$28=Menu!$A$4,'Approvvigionamento energia'!F8707,0)+IF(LCOH!$C$28=Menu!$A$5,'Approvvigionamento energia'!G8707,0)+IF(LCOH!$C$28=Menu!$A$6,'Approvvigionamento energia'!H8707,0)</f>
        <v>1006.4745193033908</v>
      </c>
      <c r="J8707">
        <f>'Approvvigionamento energia'!A8707+'Approvvigionamento energia'!B8707+'Approvvigionamento energia'!I8707</f>
        <v>1351.4745193033909</v>
      </c>
      <c r="K8707">
        <f>IF(MIN(LCOH!$C$18,J8707)&gt;=$P$48*LCOH!$C$18, MIN(LCOH!$C$18,J8707),0)</f>
        <v>1351.4745193033909</v>
      </c>
      <c r="L8707">
        <f t="shared" ref="L8707:L8770" si="273">J8707-K8707</f>
        <v>0</v>
      </c>
      <c r="M8707">
        <f>K8707/LCOH!$C$18</f>
        <v>0.90098301286892724</v>
      </c>
      <c r="N8707">
        <f>K8707/LCOH!$C$34</f>
        <v>26.039971470200211</v>
      </c>
    </row>
    <row r="8708" spans="1:14" x14ac:dyDescent="0.35">
      <c r="A8708">
        <f>'Profilo fotovoltaico'!B8710*LCOH!$C$20</f>
        <v>0</v>
      </c>
      <c r="B8708">
        <f>'Profilo eolico'!B8710*LCOH!$C$21</f>
        <v>342.4</v>
      </c>
      <c r="C8708">
        <f>$P$35*'Profilo fotovoltaico'!B8710</f>
        <v>0</v>
      </c>
      <c r="D8708">
        <f>$Q$37*'Profilo eolico'!B8710</f>
        <v>1997.7789878810495</v>
      </c>
      <c r="E8708">
        <f>$P$39*'Profilo fotovoltaico'!B8710+'Approvvigionamento energia'!$Q$39*'Profilo eolico'!B8710</f>
        <v>1498.334240910787</v>
      </c>
      <c r="F8708">
        <f>$P$41*'Profilo fotovoltaico'!B8710+'Approvvigionamento energia'!$Q$41*'Profilo eolico'!B8710</f>
        <v>998.88949394052474</v>
      </c>
      <c r="G8708">
        <f>$P$43*'Profilo fotovoltaico'!B8710+'Approvvigionamento energia'!$Q$43*'Profilo eolico'!B8710</f>
        <v>499.44474697026237</v>
      </c>
      <c r="H8708">
        <f t="shared" si="272"/>
        <v>1138.4335154826958</v>
      </c>
      <c r="I8708">
        <f>IF(LCOH!$C$28=Menu!$A$1,'Approvvigionamento energia'!C8708,0)+IF(LCOH!$C$28=Menu!$A$2,'Approvvigionamento energia'!D8708,0)+IF(LCOH!$C$28=Menu!$A$3,'Approvvigionamento energia'!E8708,0)+IF(LCOH!$C$28=Menu!$A$4,'Approvvigionamento energia'!F8708,0)+IF(LCOH!$C$28=Menu!$A$5,'Approvvigionamento energia'!G8708,0)+IF(LCOH!$C$28=Menu!$A$6,'Approvvigionamento energia'!H8708,0)</f>
        <v>998.88949394052474</v>
      </c>
      <c r="J8708">
        <f>'Approvvigionamento energia'!A8708+'Approvvigionamento energia'!B8708+'Approvvigionamento energia'!I8708</f>
        <v>1341.2894939405246</v>
      </c>
      <c r="K8708">
        <f>IF(MIN(LCOH!$C$18,J8708)&gt;=$P$48*LCOH!$C$18, MIN(LCOH!$C$18,J8708),0)</f>
        <v>1341.2894939405246</v>
      </c>
      <c r="L8708">
        <f t="shared" si="273"/>
        <v>0</v>
      </c>
      <c r="M8708">
        <f>K8708/LCOH!$C$18</f>
        <v>0.89419299596034973</v>
      </c>
      <c r="N8708">
        <f>K8708/LCOH!$C$34</f>
        <v>25.843728206946526</v>
      </c>
    </row>
    <row r="8709" spans="1:14" x14ac:dyDescent="0.35">
      <c r="A8709">
        <f>'Profilo fotovoltaico'!B8711*LCOH!$C$20</f>
        <v>0</v>
      </c>
      <c r="B8709">
        <f>'Profilo eolico'!B8711*LCOH!$C$21</f>
        <v>367.8</v>
      </c>
      <c r="C8709">
        <f>$P$35*'Profilo fotovoltaico'!B8711</f>
        <v>0</v>
      </c>
      <c r="D8709">
        <f>$Q$37*'Profilo eolico'!B8711</f>
        <v>2145.9787142016648</v>
      </c>
      <c r="E8709">
        <f>$P$39*'Profilo fotovoltaico'!B8711+'Approvvigionamento energia'!$Q$39*'Profilo eolico'!B8711</f>
        <v>1609.4840356512486</v>
      </c>
      <c r="F8709">
        <f>$P$41*'Profilo fotovoltaico'!B8711+'Approvvigionamento energia'!$Q$41*'Profilo eolico'!B8711</f>
        <v>1072.9893571008324</v>
      </c>
      <c r="G8709">
        <f>$P$43*'Profilo fotovoltaico'!B8711+'Approvvigionamento energia'!$Q$43*'Profilo eolico'!B8711</f>
        <v>536.49467855041621</v>
      </c>
      <c r="H8709">
        <f t="shared" si="272"/>
        <v>1138.4335154826958</v>
      </c>
      <c r="I8709">
        <f>IF(LCOH!$C$28=Menu!$A$1,'Approvvigionamento energia'!C8709,0)+IF(LCOH!$C$28=Menu!$A$2,'Approvvigionamento energia'!D8709,0)+IF(LCOH!$C$28=Menu!$A$3,'Approvvigionamento energia'!E8709,0)+IF(LCOH!$C$28=Menu!$A$4,'Approvvigionamento energia'!F8709,0)+IF(LCOH!$C$28=Menu!$A$5,'Approvvigionamento energia'!G8709,0)+IF(LCOH!$C$28=Menu!$A$6,'Approvvigionamento energia'!H8709,0)</f>
        <v>1072.9893571008324</v>
      </c>
      <c r="J8709">
        <f>'Approvvigionamento energia'!A8709+'Approvvigionamento energia'!B8709+'Approvvigionamento energia'!I8709</f>
        <v>1440.7893571008324</v>
      </c>
      <c r="K8709">
        <f>IF(MIN(LCOH!$C$18,J8709)&gt;=$P$48*LCOH!$C$18, MIN(LCOH!$C$18,J8709),0)</f>
        <v>1440.7893571008324</v>
      </c>
      <c r="L8709">
        <f t="shared" si="273"/>
        <v>0</v>
      </c>
      <c r="M8709">
        <f>K8709/LCOH!$C$18</f>
        <v>0.96052623806722159</v>
      </c>
      <c r="N8709">
        <f>K8709/LCOH!$C$34</f>
        <v>27.760873932578658</v>
      </c>
    </row>
    <row r="8710" spans="1:14" x14ac:dyDescent="0.35">
      <c r="A8710">
        <f>'Profilo fotovoltaico'!B8712*LCOH!$C$20</f>
        <v>0</v>
      </c>
      <c r="B8710">
        <f>'Profilo eolico'!B8712*LCOH!$C$21</f>
        <v>379.40000000000003</v>
      </c>
      <c r="C8710">
        <f>$P$35*'Profilo fotovoltaico'!B8712</f>
        <v>0</v>
      </c>
      <c r="D8710">
        <f>$Q$37*'Profilo eolico'!B8712</f>
        <v>2213.660478978009</v>
      </c>
      <c r="E8710">
        <f>$P$39*'Profilo fotovoltaico'!B8712+'Approvvigionamento energia'!$Q$39*'Profilo eolico'!B8712</f>
        <v>1660.2453592335064</v>
      </c>
      <c r="F8710">
        <f>$P$41*'Profilo fotovoltaico'!B8712+'Approvvigionamento energia'!$Q$41*'Profilo eolico'!B8712</f>
        <v>1106.8302394890045</v>
      </c>
      <c r="G8710">
        <f>$P$43*'Profilo fotovoltaico'!B8712+'Approvvigionamento energia'!$Q$43*'Profilo eolico'!B8712</f>
        <v>553.41511974450225</v>
      </c>
      <c r="H8710">
        <f t="shared" si="272"/>
        <v>1138.4335154826958</v>
      </c>
      <c r="I8710">
        <f>IF(LCOH!$C$28=Menu!$A$1,'Approvvigionamento energia'!C8710,0)+IF(LCOH!$C$28=Menu!$A$2,'Approvvigionamento energia'!D8710,0)+IF(LCOH!$C$28=Menu!$A$3,'Approvvigionamento energia'!E8710,0)+IF(LCOH!$C$28=Menu!$A$4,'Approvvigionamento energia'!F8710,0)+IF(LCOH!$C$28=Menu!$A$5,'Approvvigionamento energia'!G8710,0)+IF(LCOH!$C$28=Menu!$A$6,'Approvvigionamento energia'!H8710,0)</f>
        <v>1106.8302394890045</v>
      </c>
      <c r="J8710">
        <f>'Approvvigionamento energia'!A8710+'Approvvigionamento energia'!B8710+'Approvvigionamento energia'!I8710</f>
        <v>1486.2302394890046</v>
      </c>
      <c r="K8710">
        <f>IF(MIN(LCOH!$C$18,J8710)&gt;=$P$48*LCOH!$C$18, MIN(LCOH!$C$18,J8710),0)</f>
        <v>1486.2302394890046</v>
      </c>
      <c r="L8710">
        <f t="shared" si="273"/>
        <v>0</v>
      </c>
      <c r="M8710">
        <f>K8710/LCOH!$C$18</f>
        <v>0.99082015965933634</v>
      </c>
      <c r="N8710">
        <f>K8710/LCOH!$C$34</f>
        <v>28.636420799402785</v>
      </c>
    </row>
    <row r="8711" spans="1:14" x14ac:dyDescent="0.35">
      <c r="A8711">
        <f>'Profilo fotovoltaico'!B8713*LCOH!$C$20</f>
        <v>0</v>
      </c>
      <c r="B8711">
        <f>'Profilo eolico'!B8713*LCOH!$C$21</f>
        <v>386.40000000000003</v>
      </c>
      <c r="C8711">
        <f>$P$35*'Profilo fotovoltaico'!B8713</f>
        <v>0</v>
      </c>
      <c r="D8711">
        <f>$Q$37*'Profilo eolico'!B8713</f>
        <v>2254.5029232395959</v>
      </c>
      <c r="E8711">
        <f>$P$39*'Profilo fotovoltaico'!B8713+'Approvvigionamento energia'!$Q$39*'Profilo eolico'!B8713</f>
        <v>1690.8771924296966</v>
      </c>
      <c r="F8711">
        <f>$P$41*'Profilo fotovoltaico'!B8713+'Approvvigionamento energia'!$Q$41*'Profilo eolico'!B8713</f>
        <v>1127.251461619798</v>
      </c>
      <c r="G8711">
        <f>$P$43*'Profilo fotovoltaico'!B8713+'Approvvigionamento energia'!$Q$43*'Profilo eolico'!B8713</f>
        <v>563.62573080989898</v>
      </c>
      <c r="H8711">
        <f t="shared" si="272"/>
        <v>1138.4335154826958</v>
      </c>
      <c r="I8711">
        <f>IF(LCOH!$C$28=Menu!$A$1,'Approvvigionamento energia'!C8711,0)+IF(LCOH!$C$28=Menu!$A$2,'Approvvigionamento energia'!D8711,0)+IF(LCOH!$C$28=Menu!$A$3,'Approvvigionamento energia'!E8711,0)+IF(LCOH!$C$28=Menu!$A$4,'Approvvigionamento energia'!F8711,0)+IF(LCOH!$C$28=Menu!$A$5,'Approvvigionamento energia'!G8711,0)+IF(LCOH!$C$28=Menu!$A$6,'Approvvigionamento energia'!H8711,0)</f>
        <v>1127.251461619798</v>
      </c>
      <c r="J8711">
        <f>'Approvvigionamento energia'!A8711+'Approvvigionamento energia'!B8711+'Approvvigionamento energia'!I8711</f>
        <v>1513.6514616197981</v>
      </c>
      <c r="K8711">
        <f>IF(MIN(LCOH!$C$18,J8711)&gt;=$P$48*LCOH!$C$18, MIN(LCOH!$C$18,J8711),0)</f>
        <v>1500</v>
      </c>
      <c r="L8711">
        <f t="shared" si="273"/>
        <v>13.651461619798056</v>
      </c>
      <c r="M8711">
        <f>K8711/LCOH!$C$18</f>
        <v>1</v>
      </c>
      <c r="N8711">
        <f>K8711/LCOH!$C$34</f>
        <v>28.901734104046245</v>
      </c>
    </row>
    <row r="8712" spans="1:14" x14ac:dyDescent="0.35">
      <c r="A8712">
        <f>'Profilo fotovoltaico'!B8714*LCOH!$C$20</f>
        <v>0</v>
      </c>
      <c r="B8712">
        <f>'Profilo eolico'!B8714*LCOH!$C$21</f>
        <v>419.70000000000005</v>
      </c>
      <c r="C8712">
        <f>$P$35*'Profilo fotovoltaico'!B8714</f>
        <v>0</v>
      </c>
      <c r="D8712">
        <f>$Q$37*'Profilo eolico'!B8714</f>
        <v>2448.7962652268588</v>
      </c>
      <c r="E8712">
        <f>$P$39*'Profilo fotovoltaico'!B8714+'Approvvigionamento energia'!$Q$39*'Profilo eolico'!B8714</f>
        <v>1836.5971989201441</v>
      </c>
      <c r="F8712">
        <f>$P$41*'Profilo fotovoltaico'!B8714+'Approvvigionamento energia'!$Q$41*'Profilo eolico'!B8714</f>
        <v>1224.3981326134294</v>
      </c>
      <c r="G8712">
        <f>$P$43*'Profilo fotovoltaico'!B8714+'Approvvigionamento energia'!$Q$43*'Profilo eolico'!B8714</f>
        <v>612.19906630671471</v>
      </c>
      <c r="H8712">
        <f t="shared" si="272"/>
        <v>1138.4335154826958</v>
      </c>
      <c r="I8712">
        <f>IF(LCOH!$C$28=Menu!$A$1,'Approvvigionamento energia'!C8712,0)+IF(LCOH!$C$28=Menu!$A$2,'Approvvigionamento energia'!D8712,0)+IF(LCOH!$C$28=Menu!$A$3,'Approvvigionamento energia'!E8712,0)+IF(LCOH!$C$28=Menu!$A$4,'Approvvigionamento energia'!F8712,0)+IF(LCOH!$C$28=Menu!$A$5,'Approvvigionamento energia'!G8712,0)+IF(LCOH!$C$28=Menu!$A$6,'Approvvigionamento energia'!H8712,0)</f>
        <v>1224.3981326134294</v>
      </c>
      <c r="J8712">
        <f>'Approvvigionamento energia'!A8712+'Approvvigionamento energia'!B8712+'Approvvigionamento energia'!I8712</f>
        <v>1644.0981326134295</v>
      </c>
      <c r="K8712">
        <f>IF(MIN(LCOH!$C$18,J8712)&gt;=$P$48*LCOH!$C$18, MIN(LCOH!$C$18,J8712),0)</f>
        <v>1500</v>
      </c>
      <c r="L8712">
        <f t="shared" si="273"/>
        <v>144.09813261342947</v>
      </c>
      <c r="M8712">
        <f>K8712/LCOH!$C$18</f>
        <v>1</v>
      </c>
      <c r="N8712">
        <f>K8712/LCOH!$C$34</f>
        <v>28.901734104046245</v>
      </c>
    </row>
    <row r="8713" spans="1:14" x14ac:dyDescent="0.35">
      <c r="A8713">
        <f>'Profilo fotovoltaico'!B8715*LCOH!$C$20</f>
        <v>0</v>
      </c>
      <c r="B8713">
        <f>'Profilo eolico'!B8715*LCOH!$C$21</f>
        <v>475.3</v>
      </c>
      <c r="C8713">
        <f>$P$35*'Profilo fotovoltaico'!B8715</f>
        <v>0</v>
      </c>
      <c r="D8713">
        <f>$Q$37*'Profilo eolico'!B8715</f>
        <v>2773.201965361749</v>
      </c>
      <c r="E8713">
        <f>$P$39*'Profilo fotovoltaico'!B8715+'Approvvigionamento energia'!$Q$39*'Profilo eolico'!B8715</f>
        <v>2079.9014740213115</v>
      </c>
      <c r="F8713">
        <f>$P$41*'Profilo fotovoltaico'!B8715+'Approvvigionamento energia'!$Q$41*'Profilo eolico'!B8715</f>
        <v>1386.6009826808745</v>
      </c>
      <c r="G8713">
        <f>$P$43*'Profilo fotovoltaico'!B8715+'Approvvigionamento energia'!$Q$43*'Profilo eolico'!B8715</f>
        <v>693.30049134043725</v>
      </c>
      <c r="H8713">
        <f t="shared" si="272"/>
        <v>1138.4335154826958</v>
      </c>
      <c r="I8713">
        <f>IF(LCOH!$C$28=Menu!$A$1,'Approvvigionamento energia'!C8713,0)+IF(LCOH!$C$28=Menu!$A$2,'Approvvigionamento energia'!D8713,0)+IF(LCOH!$C$28=Menu!$A$3,'Approvvigionamento energia'!E8713,0)+IF(LCOH!$C$28=Menu!$A$4,'Approvvigionamento energia'!F8713,0)+IF(LCOH!$C$28=Menu!$A$5,'Approvvigionamento energia'!G8713,0)+IF(LCOH!$C$28=Menu!$A$6,'Approvvigionamento energia'!H8713,0)</f>
        <v>1386.6009826808745</v>
      </c>
      <c r="J8713">
        <f>'Approvvigionamento energia'!A8713+'Approvvigionamento energia'!B8713+'Approvvigionamento energia'!I8713</f>
        <v>1861.9009826808744</v>
      </c>
      <c r="K8713">
        <f>IF(MIN(LCOH!$C$18,J8713)&gt;=$P$48*LCOH!$C$18, MIN(LCOH!$C$18,J8713),0)</f>
        <v>1500</v>
      </c>
      <c r="L8713">
        <f t="shared" si="273"/>
        <v>361.90098268087445</v>
      </c>
      <c r="M8713">
        <f>K8713/LCOH!$C$18</f>
        <v>1</v>
      </c>
      <c r="N8713">
        <f>K8713/LCOH!$C$34</f>
        <v>28.901734104046245</v>
      </c>
    </row>
    <row r="8714" spans="1:14" x14ac:dyDescent="0.35">
      <c r="A8714">
        <f>'Profilo fotovoltaico'!B8716*LCOH!$C$20</f>
        <v>0</v>
      </c>
      <c r="B8714">
        <f>'Profilo eolico'!B8716*LCOH!$C$21</f>
        <v>552.9</v>
      </c>
      <c r="C8714">
        <f>$P$35*'Profilo fotovoltaico'!B8716</f>
        <v>0</v>
      </c>
      <c r="D8714">
        <f>$Q$37*'Profilo eolico'!B8716</f>
        <v>3225.9696331759119</v>
      </c>
      <c r="E8714">
        <f>$P$39*'Profilo fotovoltaico'!B8716+'Approvvigionamento energia'!$Q$39*'Profilo eolico'!B8716</f>
        <v>2419.4772248819336</v>
      </c>
      <c r="F8714">
        <f>$P$41*'Profilo fotovoltaico'!B8716+'Approvvigionamento energia'!$Q$41*'Profilo eolico'!B8716</f>
        <v>1612.9848165879559</v>
      </c>
      <c r="G8714">
        <f>$P$43*'Profilo fotovoltaico'!B8716+'Approvvigionamento energia'!$Q$43*'Profilo eolico'!B8716</f>
        <v>806.49240829397797</v>
      </c>
      <c r="H8714">
        <f t="shared" si="272"/>
        <v>1138.4335154826958</v>
      </c>
      <c r="I8714">
        <f>IF(LCOH!$C$28=Menu!$A$1,'Approvvigionamento energia'!C8714,0)+IF(LCOH!$C$28=Menu!$A$2,'Approvvigionamento energia'!D8714,0)+IF(LCOH!$C$28=Menu!$A$3,'Approvvigionamento energia'!E8714,0)+IF(LCOH!$C$28=Menu!$A$4,'Approvvigionamento energia'!F8714,0)+IF(LCOH!$C$28=Menu!$A$5,'Approvvigionamento energia'!G8714,0)+IF(LCOH!$C$28=Menu!$A$6,'Approvvigionamento energia'!H8714,0)</f>
        <v>1612.9848165879559</v>
      </c>
      <c r="J8714">
        <f>'Approvvigionamento energia'!A8714+'Approvvigionamento energia'!B8714+'Approvvigionamento energia'!I8714</f>
        <v>2165.8848165879558</v>
      </c>
      <c r="K8714">
        <f>IF(MIN(LCOH!$C$18,J8714)&gt;=$P$48*LCOH!$C$18, MIN(LCOH!$C$18,J8714),0)</f>
        <v>1500</v>
      </c>
      <c r="L8714">
        <f t="shared" si="273"/>
        <v>665.88481658795581</v>
      </c>
      <c r="M8714">
        <f>K8714/LCOH!$C$18</f>
        <v>1</v>
      </c>
      <c r="N8714">
        <f>K8714/LCOH!$C$34</f>
        <v>28.901734104046245</v>
      </c>
    </row>
    <row r="8715" spans="1:14" x14ac:dyDescent="0.35">
      <c r="A8715">
        <f>'Profilo fotovoltaico'!B8717*LCOH!$C$20</f>
        <v>0</v>
      </c>
      <c r="B8715">
        <f>'Profilo eolico'!B8717*LCOH!$C$21</f>
        <v>596.70000000000005</v>
      </c>
      <c r="C8715">
        <f>$P$35*'Profilo fotovoltaico'!B8717</f>
        <v>0</v>
      </c>
      <c r="D8715">
        <f>$Q$37*'Profilo eolico'!B8717</f>
        <v>3481.5266415555557</v>
      </c>
      <c r="E8715">
        <f>$P$39*'Profilo fotovoltaico'!B8717+'Approvvigionamento energia'!$Q$39*'Profilo eolico'!B8717</f>
        <v>2611.1449811666666</v>
      </c>
      <c r="F8715">
        <f>$P$41*'Profilo fotovoltaico'!B8717+'Approvvigionamento energia'!$Q$41*'Profilo eolico'!B8717</f>
        <v>1740.7633207777778</v>
      </c>
      <c r="G8715">
        <f>$P$43*'Profilo fotovoltaico'!B8717+'Approvvigionamento energia'!$Q$43*'Profilo eolico'!B8717</f>
        <v>870.38166038888892</v>
      </c>
      <c r="H8715">
        <f t="shared" si="272"/>
        <v>1138.4335154826958</v>
      </c>
      <c r="I8715">
        <f>IF(LCOH!$C$28=Menu!$A$1,'Approvvigionamento energia'!C8715,0)+IF(LCOH!$C$28=Menu!$A$2,'Approvvigionamento energia'!D8715,0)+IF(LCOH!$C$28=Menu!$A$3,'Approvvigionamento energia'!E8715,0)+IF(LCOH!$C$28=Menu!$A$4,'Approvvigionamento energia'!F8715,0)+IF(LCOH!$C$28=Menu!$A$5,'Approvvigionamento energia'!G8715,0)+IF(LCOH!$C$28=Menu!$A$6,'Approvvigionamento energia'!H8715,0)</f>
        <v>1740.7633207777778</v>
      </c>
      <c r="J8715">
        <f>'Approvvigionamento energia'!A8715+'Approvvigionamento energia'!B8715+'Approvvigionamento energia'!I8715</f>
        <v>2337.4633207777779</v>
      </c>
      <c r="K8715">
        <f>IF(MIN(LCOH!$C$18,J8715)&gt;=$P$48*LCOH!$C$18, MIN(LCOH!$C$18,J8715),0)</f>
        <v>1500</v>
      </c>
      <c r="L8715">
        <f t="shared" si="273"/>
        <v>837.46332077777788</v>
      </c>
      <c r="M8715">
        <f>K8715/LCOH!$C$18</f>
        <v>1</v>
      </c>
      <c r="N8715">
        <f>K8715/LCOH!$C$34</f>
        <v>28.901734104046245</v>
      </c>
    </row>
    <row r="8716" spans="1:14" x14ac:dyDescent="0.35">
      <c r="A8716">
        <f>'Profilo fotovoltaico'!B8718*LCOH!$C$20</f>
        <v>0</v>
      </c>
      <c r="B8716">
        <f>'Profilo eolico'!B8718*LCOH!$C$21</f>
        <v>616.5</v>
      </c>
      <c r="C8716">
        <f>$P$35*'Profilo fotovoltaico'!B8718</f>
        <v>0</v>
      </c>
      <c r="D8716">
        <f>$Q$37*'Profilo eolico'!B8718</f>
        <v>3597.0524124669018</v>
      </c>
      <c r="E8716">
        <f>$P$39*'Profilo fotovoltaico'!B8718+'Approvvigionamento energia'!$Q$39*'Profilo eolico'!B8718</f>
        <v>2697.7893093501762</v>
      </c>
      <c r="F8716">
        <f>$P$41*'Profilo fotovoltaico'!B8718+'Approvvigionamento energia'!$Q$41*'Profilo eolico'!B8718</f>
        <v>1798.5262062334509</v>
      </c>
      <c r="G8716">
        <f>$P$43*'Profilo fotovoltaico'!B8718+'Approvvigionamento energia'!$Q$43*'Profilo eolico'!B8718</f>
        <v>899.26310311672546</v>
      </c>
      <c r="H8716">
        <f t="shared" si="272"/>
        <v>1138.4335154826958</v>
      </c>
      <c r="I8716">
        <f>IF(LCOH!$C$28=Menu!$A$1,'Approvvigionamento energia'!C8716,0)+IF(LCOH!$C$28=Menu!$A$2,'Approvvigionamento energia'!D8716,0)+IF(LCOH!$C$28=Menu!$A$3,'Approvvigionamento energia'!E8716,0)+IF(LCOH!$C$28=Menu!$A$4,'Approvvigionamento energia'!F8716,0)+IF(LCOH!$C$28=Menu!$A$5,'Approvvigionamento energia'!G8716,0)+IF(LCOH!$C$28=Menu!$A$6,'Approvvigionamento energia'!H8716,0)</f>
        <v>1798.5262062334509</v>
      </c>
      <c r="J8716">
        <f>'Approvvigionamento energia'!A8716+'Approvvigionamento energia'!B8716+'Approvvigionamento energia'!I8716</f>
        <v>2415.0262062334509</v>
      </c>
      <c r="K8716">
        <f>IF(MIN(LCOH!$C$18,J8716)&gt;=$P$48*LCOH!$C$18, MIN(LCOH!$C$18,J8716),0)</f>
        <v>1500</v>
      </c>
      <c r="L8716">
        <f t="shared" si="273"/>
        <v>915.02620623345092</v>
      </c>
      <c r="M8716">
        <f>K8716/LCOH!$C$18</f>
        <v>1</v>
      </c>
      <c r="N8716">
        <f>K8716/LCOH!$C$34</f>
        <v>28.901734104046245</v>
      </c>
    </row>
    <row r="8717" spans="1:14" x14ac:dyDescent="0.35">
      <c r="A8717">
        <f>'Profilo fotovoltaico'!B8719*LCOH!$C$20</f>
        <v>0</v>
      </c>
      <c r="B8717">
        <f>'Profilo eolico'!B8719*LCOH!$C$21</f>
        <v>596.09999999999991</v>
      </c>
      <c r="C8717">
        <f>$P$35*'Profilo fotovoltaico'!B8719</f>
        <v>0</v>
      </c>
      <c r="D8717">
        <f>$Q$37*'Profilo eolico'!B8719</f>
        <v>3478.0258606188481</v>
      </c>
      <c r="E8717">
        <f>$P$39*'Profilo fotovoltaico'!B8719+'Approvvigionamento energia'!$Q$39*'Profilo eolico'!B8719</f>
        <v>2608.5193954641359</v>
      </c>
      <c r="F8717">
        <f>$P$41*'Profilo fotovoltaico'!B8719+'Approvvigionamento energia'!$Q$41*'Profilo eolico'!B8719</f>
        <v>1739.0129303094241</v>
      </c>
      <c r="G8717">
        <f>$P$43*'Profilo fotovoltaico'!B8719+'Approvvigionamento energia'!$Q$43*'Profilo eolico'!B8719</f>
        <v>869.50646515471203</v>
      </c>
      <c r="H8717">
        <f t="shared" si="272"/>
        <v>1138.4335154826958</v>
      </c>
      <c r="I8717">
        <f>IF(LCOH!$C$28=Menu!$A$1,'Approvvigionamento energia'!C8717,0)+IF(LCOH!$C$28=Menu!$A$2,'Approvvigionamento energia'!D8717,0)+IF(LCOH!$C$28=Menu!$A$3,'Approvvigionamento energia'!E8717,0)+IF(LCOH!$C$28=Menu!$A$4,'Approvvigionamento energia'!F8717,0)+IF(LCOH!$C$28=Menu!$A$5,'Approvvigionamento energia'!G8717,0)+IF(LCOH!$C$28=Menu!$A$6,'Approvvigionamento energia'!H8717,0)</f>
        <v>1739.0129303094241</v>
      </c>
      <c r="J8717">
        <f>'Approvvigionamento energia'!A8717+'Approvvigionamento energia'!B8717+'Approvvigionamento energia'!I8717</f>
        <v>2335.112930309424</v>
      </c>
      <c r="K8717">
        <f>IF(MIN(LCOH!$C$18,J8717)&gt;=$P$48*LCOH!$C$18, MIN(LCOH!$C$18,J8717),0)</f>
        <v>1500</v>
      </c>
      <c r="L8717">
        <f t="shared" si="273"/>
        <v>835.11293030942397</v>
      </c>
      <c r="M8717">
        <f>K8717/LCOH!$C$18</f>
        <v>1</v>
      </c>
      <c r="N8717">
        <f>K8717/LCOH!$C$34</f>
        <v>28.901734104046245</v>
      </c>
    </row>
    <row r="8718" spans="1:14" x14ac:dyDescent="0.35">
      <c r="A8718">
        <f>'Profilo fotovoltaico'!B8720*LCOH!$C$20</f>
        <v>0</v>
      </c>
      <c r="B8718">
        <f>'Profilo eolico'!B8720*LCOH!$C$21</f>
        <v>599.40000000000009</v>
      </c>
      <c r="C8718">
        <f>$P$35*'Profilo fotovoltaico'!B8720</f>
        <v>0</v>
      </c>
      <c r="D8718">
        <f>$Q$37*'Profilo eolico'!B8720</f>
        <v>3497.2801557707394</v>
      </c>
      <c r="E8718">
        <f>$P$39*'Profilo fotovoltaico'!B8720+'Approvvigionamento energia'!$Q$39*'Profilo eolico'!B8720</f>
        <v>2622.9601168280542</v>
      </c>
      <c r="F8718">
        <f>$P$41*'Profilo fotovoltaico'!B8720+'Approvvigionamento energia'!$Q$41*'Profilo eolico'!B8720</f>
        <v>1748.6400778853697</v>
      </c>
      <c r="G8718">
        <f>$P$43*'Profilo fotovoltaico'!B8720+'Approvvigionamento energia'!$Q$43*'Profilo eolico'!B8720</f>
        <v>874.32003894268485</v>
      </c>
      <c r="H8718">
        <f t="shared" si="272"/>
        <v>1138.4335154826958</v>
      </c>
      <c r="I8718">
        <f>IF(LCOH!$C$28=Menu!$A$1,'Approvvigionamento energia'!C8718,0)+IF(LCOH!$C$28=Menu!$A$2,'Approvvigionamento energia'!D8718,0)+IF(LCOH!$C$28=Menu!$A$3,'Approvvigionamento energia'!E8718,0)+IF(LCOH!$C$28=Menu!$A$4,'Approvvigionamento energia'!F8718,0)+IF(LCOH!$C$28=Menu!$A$5,'Approvvigionamento energia'!G8718,0)+IF(LCOH!$C$28=Menu!$A$6,'Approvvigionamento energia'!H8718,0)</f>
        <v>1748.6400778853697</v>
      </c>
      <c r="J8718">
        <f>'Approvvigionamento energia'!A8718+'Approvvigionamento energia'!B8718+'Approvvigionamento energia'!I8718</f>
        <v>2348.04007788537</v>
      </c>
      <c r="K8718">
        <f>IF(MIN(LCOH!$C$18,J8718)&gt;=$P$48*LCOH!$C$18, MIN(LCOH!$C$18,J8718),0)</f>
        <v>1500</v>
      </c>
      <c r="L8718">
        <f t="shared" si="273"/>
        <v>848.04007788537001</v>
      </c>
      <c r="M8718">
        <f>K8718/LCOH!$C$18</f>
        <v>1</v>
      </c>
      <c r="N8718">
        <f>K8718/LCOH!$C$34</f>
        <v>28.901734104046245</v>
      </c>
    </row>
    <row r="8719" spans="1:14" x14ac:dyDescent="0.35">
      <c r="A8719">
        <f>'Profilo fotovoltaico'!B8721*LCOH!$C$20</f>
        <v>0</v>
      </c>
      <c r="B8719">
        <f>'Profilo eolico'!B8721*LCOH!$C$21</f>
        <v>617.6</v>
      </c>
      <c r="C8719">
        <f>$P$35*'Profilo fotovoltaico'!B8721</f>
        <v>0</v>
      </c>
      <c r="D8719">
        <f>$Q$37*'Profilo eolico'!B8721</f>
        <v>3603.4705108508651</v>
      </c>
      <c r="E8719">
        <f>$P$39*'Profilo fotovoltaico'!B8721+'Approvvigionamento energia'!$Q$39*'Profilo eolico'!B8721</f>
        <v>2702.6028831381486</v>
      </c>
      <c r="F8719">
        <f>$P$41*'Profilo fotovoltaico'!B8721+'Approvvigionamento energia'!$Q$41*'Profilo eolico'!B8721</f>
        <v>1801.7352554254326</v>
      </c>
      <c r="G8719">
        <f>$P$43*'Profilo fotovoltaico'!B8721+'Approvvigionamento energia'!$Q$43*'Profilo eolico'!B8721</f>
        <v>900.86762771271628</v>
      </c>
      <c r="H8719">
        <f t="shared" si="272"/>
        <v>1138.4335154826958</v>
      </c>
      <c r="I8719">
        <f>IF(LCOH!$C$28=Menu!$A$1,'Approvvigionamento energia'!C8719,0)+IF(LCOH!$C$28=Menu!$A$2,'Approvvigionamento energia'!D8719,0)+IF(LCOH!$C$28=Menu!$A$3,'Approvvigionamento energia'!E8719,0)+IF(LCOH!$C$28=Menu!$A$4,'Approvvigionamento energia'!F8719,0)+IF(LCOH!$C$28=Menu!$A$5,'Approvvigionamento energia'!G8719,0)+IF(LCOH!$C$28=Menu!$A$6,'Approvvigionamento energia'!H8719,0)</f>
        <v>1801.7352554254326</v>
      </c>
      <c r="J8719">
        <f>'Approvvigionamento energia'!A8719+'Approvvigionamento energia'!B8719+'Approvvigionamento energia'!I8719</f>
        <v>2419.3352554254325</v>
      </c>
      <c r="K8719">
        <f>IF(MIN(LCOH!$C$18,J8719)&gt;=$P$48*LCOH!$C$18, MIN(LCOH!$C$18,J8719),0)</f>
        <v>1500</v>
      </c>
      <c r="L8719">
        <f t="shared" si="273"/>
        <v>919.33525542543248</v>
      </c>
      <c r="M8719">
        <f>K8719/LCOH!$C$18</f>
        <v>1</v>
      </c>
      <c r="N8719">
        <f>K8719/LCOH!$C$34</f>
        <v>28.901734104046245</v>
      </c>
    </row>
    <row r="8720" spans="1:14" x14ac:dyDescent="0.35">
      <c r="A8720">
        <f>'Profilo fotovoltaico'!B8722*LCOH!$C$20</f>
        <v>4</v>
      </c>
      <c r="B8720">
        <f>'Profilo eolico'!B8722*LCOH!$C$21</f>
        <v>650.29999999999995</v>
      </c>
      <c r="C8720">
        <f>$P$35*'Profilo fotovoltaico'!B8722</f>
        <v>29.41844875048826</v>
      </c>
      <c r="D8720">
        <f>$Q$37*'Profilo eolico'!B8722</f>
        <v>3794.263071901421</v>
      </c>
      <c r="E8720">
        <f>$P$39*'Profilo fotovoltaico'!B8722+'Approvvigionamento energia'!$Q$39*'Profilo eolico'!B8722</f>
        <v>2853.0519161136876</v>
      </c>
      <c r="F8720">
        <f>$P$41*'Profilo fotovoltaico'!B8722+'Approvvigionamento energia'!$Q$41*'Profilo eolico'!B8722</f>
        <v>1911.8407603259545</v>
      </c>
      <c r="G8720">
        <f>$P$43*'Profilo fotovoltaico'!B8722+'Approvvigionamento energia'!$Q$43*'Profilo eolico'!B8722</f>
        <v>970.62960453822143</v>
      </c>
      <c r="H8720">
        <f t="shared" si="272"/>
        <v>1138.4335154826958</v>
      </c>
      <c r="I8720">
        <f>IF(LCOH!$C$28=Menu!$A$1,'Approvvigionamento energia'!C8720,0)+IF(LCOH!$C$28=Menu!$A$2,'Approvvigionamento energia'!D8720,0)+IF(LCOH!$C$28=Menu!$A$3,'Approvvigionamento energia'!E8720,0)+IF(LCOH!$C$28=Menu!$A$4,'Approvvigionamento energia'!F8720,0)+IF(LCOH!$C$28=Menu!$A$5,'Approvvigionamento energia'!G8720,0)+IF(LCOH!$C$28=Menu!$A$6,'Approvvigionamento energia'!H8720,0)</f>
        <v>1911.8407603259545</v>
      </c>
      <c r="J8720">
        <f>'Approvvigionamento energia'!A8720+'Approvvigionamento energia'!B8720+'Approvvigionamento energia'!I8720</f>
        <v>2566.1407603259545</v>
      </c>
      <c r="K8720">
        <f>IF(MIN(LCOH!$C$18,J8720)&gt;=$P$48*LCOH!$C$18, MIN(LCOH!$C$18,J8720),0)</f>
        <v>1500</v>
      </c>
      <c r="L8720">
        <f t="shared" si="273"/>
        <v>1066.1407603259545</v>
      </c>
      <c r="M8720">
        <f>K8720/LCOH!$C$18</f>
        <v>1</v>
      </c>
      <c r="N8720">
        <f>K8720/LCOH!$C$34</f>
        <v>28.901734104046245</v>
      </c>
    </row>
    <row r="8721" spans="1:14" x14ac:dyDescent="0.35">
      <c r="A8721">
        <f>'Profilo fotovoltaico'!B8723*LCOH!$C$20</f>
        <v>115</v>
      </c>
      <c r="B8721">
        <f>'Profilo eolico'!B8723*LCOH!$C$21</f>
        <v>670</v>
      </c>
      <c r="C8721">
        <f>$P$35*'Profilo fotovoltaico'!B8723</f>
        <v>845.78040157653754</v>
      </c>
      <c r="D8721">
        <f>$Q$37*'Profilo eolico'!B8723</f>
        <v>3909.2053793233154</v>
      </c>
      <c r="E8721">
        <f>$P$39*'Profilo fotovoltaico'!B8723+'Approvvigionamento energia'!$Q$39*'Profilo eolico'!B8723</f>
        <v>3143.349134886621</v>
      </c>
      <c r="F8721">
        <f>$P$41*'Profilo fotovoltaico'!B8723+'Approvvigionamento energia'!$Q$41*'Profilo eolico'!B8723</f>
        <v>2377.4928904499266</v>
      </c>
      <c r="G8721">
        <f>$P$43*'Profilo fotovoltaico'!B8723+'Approvvigionamento energia'!$Q$43*'Profilo eolico'!B8723</f>
        <v>1611.6366460132322</v>
      </c>
      <c r="H8721">
        <f t="shared" si="272"/>
        <v>1138.4335154826958</v>
      </c>
      <c r="I8721">
        <f>IF(LCOH!$C$28=Menu!$A$1,'Approvvigionamento energia'!C8721,0)+IF(LCOH!$C$28=Menu!$A$2,'Approvvigionamento energia'!D8721,0)+IF(LCOH!$C$28=Menu!$A$3,'Approvvigionamento energia'!E8721,0)+IF(LCOH!$C$28=Menu!$A$4,'Approvvigionamento energia'!F8721,0)+IF(LCOH!$C$28=Menu!$A$5,'Approvvigionamento energia'!G8721,0)+IF(LCOH!$C$28=Menu!$A$6,'Approvvigionamento energia'!H8721,0)</f>
        <v>2377.4928904499266</v>
      </c>
      <c r="J8721">
        <f>'Approvvigionamento energia'!A8721+'Approvvigionamento energia'!B8721+'Approvvigionamento energia'!I8721</f>
        <v>3162.4928904499266</v>
      </c>
      <c r="K8721">
        <f>IF(MIN(LCOH!$C$18,J8721)&gt;=$P$48*LCOH!$C$18, MIN(LCOH!$C$18,J8721),0)</f>
        <v>1500</v>
      </c>
      <c r="L8721">
        <f t="shared" si="273"/>
        <v>1662.4928904499266</v>
      </c>
      <c r="M8721">
        <f>K8721/LCOH!$C$18</f>
        <v>1</v>
      </c>
      <c r="N8721">
        <f>K8721/LCOH!$C$34</f>
        <v>28.901734104046245</v>
      </c>
    </row>
    <row r="8722" spans="1:14" x14ac:dyDescent="0.35">
      <c r="A8722">
        <f>'Profilo fotovoltaico'!B8724*LCOH!$C$20</f>
        <v>262</v>
      </c>
      <c r="B8722">
        <f>'Profilo eolico'!B8724*LCOH!$C$21</f>
        <v>719.9</v>
      </c>
      <c r="C8722">
        <f>$P$35*'Profilo fotovoltaico'!B8724</f>
        <v>1926.9083931569812</v>
      </c>
      <c r="D8722">
        <f>$Q$37*'Profilo eolico'!B8724</f>
        <v>4200.3536605594845</v>
      </c>
      <c r="E8722">
        <f>$P$39*'Profilo fotovoltaico'!B8724+'Approvvigionamento energia'!$Q$39*'Profilo eolico'!B8724</f>
        <v>3631.9923437088582</v>
      </c>
      <c r="F8722">
        <f>$P$41*'Profilo fotovoltaico'!B8724+'Approvvigionamento energia'!$Q$41*'Profilo eolico'!B8724</f>
        <v>3063.6310268582329</v>
      </c>
      <c r="G8722">
        <f>$P$43*'Profilo fotovoltaico'!B8724+'Approvvigionamento energia'!$Q$43*'Profilo eolico'!B8724</f>
        <v>2495.269710007607</v>
      </c>
      <c r="H8722">
        <f t="shared" si="272"/>
        <v>1138.4335154826958</v>
      </c>
      <c r="I8722">
        <f>IF(LCOH!$C$28=Menu!$A$1,'Approvvigionamento energia'!C8722,0)+IF(LCOH!$C$28=Menu!$A$2,'Approvvigionamento energia'!D8722,0)+IF(LCOH!$C$28=Menu!$A$3,'Approvvigionamento energia'!E8722,0)+IF(LCOH!$C$28=Menu!$A$4,'Approvvigionamento energia'!F8722,0)+IF(LCOH!$C$28=Menu!$A$5,'Approvvigionamento energia'!G8722,0)+IF(LCOH!$C$28=Menu!$A$6,'Approvvigionamento energia'!H8722,0)</f>
        <v>3063.6310268582329</v>
      </c>
      <c r="J8722">
        <f>'Approvvigionamento energia'!A8722+'Approvvigionamento energia'!B8722+'Approvvigionamento energia'!I8722</f>
        <v>4045.531026858233</v>
      </c>
      <c r="K8722">
        <f>IF(MIN(LCOH!$C$18,J8722)&gt;=$P$48*LCOH!$C$18, MIN(LCOH!$C$18,J8722),0)</f>
        <v>1500</v>
      </c>
      <c r="L8722">
        <f t="shared" si="273"/>
        <v>2545.531026858233</v>
      </c>
      <c r="M8722">
        <f>K8722/LCOH!$C$18</f>
        <v>1</v>
      </c>
      <c r="N8722">
        <f>K8722/LCOH!$C$34</f>
        <v>28.901734104046245</v>
      </c>
    </row>
    <row r="8723" spans="1:14" x14ac:dyDescent="0.35">
      <c r="A8723">
        <f>'Profilo fotovoltaico'!B8725*LCOH!$C$20</f>
        <v>360</v>
      </c>
      <c r="B8723">
        <f>'Profilo eolico'!B8725*LCOH!$C$21</f>
        <v>738.3</v>
      </c>
      <c r="C8723">
        <f>$P$35*'Profilo fotovoltaico'!B8725</f>
        <v>2647.6603875439432</v>
      </c>
      <c r="D8723">
        <f>$Q$37*'Profilo eolico'!B8725</f>
        <v>4307.7109426185125</v>
      </c>
      <c r="E8723">
        <f>$P$39*'Profilo fotovoltaico'!B8725+'Approvvigionamento energia'!$Q$39*'Profilo eolico'!B8725</f>
        <v>3892.6983038498702</v>
      </c>
      <c r="F8723">
        <f>$P$41*'Profilo fotovoltaico'!B8725+'Approvvigionamento energia'!$Q$41*'Profilo eolico'!B8725</f>
        <v>3477.6856650812279</v>
      </c>
      <c r="G8723">
        <f>$P$43*'Profilo fotovoltaico'!B8725+'Approvvigionamento energia'!$Q$43*'Profilo eolico'!B8725</f>
        <v>3062.6730263125855</v>
      </c>
      <c r="H8723">
        <f t="shared" si="272"/>
        <v>1138.4335154826958</v>
      </c>
      <c r="I8723">
        <f>IF(LCOH!$C$28=Menu!$A$1,'Approvvigionamento energia'!C8723,0)+IF(LCOH!$C$28=Menu!$A$2,'Approvvigionamento energia'!D8723,0)+IF(LCOH!$C$28=Menu!$A$3,'Approvvigionamento energia'!E8723,0)+IF(LCOH!$C$28=Menu!$A$4,'Approvvigionamento energia'!F8723,0)+IF(LCOH!$C$28=Menu!$A$5,'Approvvigionamento energia'!G8723,0)+IF(LCOH!$C$28=Menu!$A$6,'Approvvigionamento energia'!H8723,0)</f>
        <v>3477.6856650812279</v>
      </c>
      <c r="J8723">
        <f>'Approvvigionamento energia'!A8723+'Approvvigionamento energia'!B8723+'Approvvigionamento energia'!I8723</f>
        <v>4575.985665081228</v>
      </c>
      <c r="K8723">
        <f>IF(MIN(LCOH!$C$18,J8723)&gt;=$P$48*LCOH!$C$18, MIN(LCOH!$C$18,J8723),0)</f>
        <v>1500</v>
      </c>
      <c r="L8723">
        <f t="shared" si="273"/>
        <v>3075.985665081228</v>
      </c>
      <c r="M8723">
        <f>K8723/LCOH!$C$18</f>
        <v>1</v>
      </c>
      <c r="N8723">
        <f>K8723/LCOH!$C$34</f>
        <v>28.901734104046245</v>
      </c>
    </row>
    <row r="8724" spans="1:14" x14ac:dyDescent="0.35">
      <c r="A8724">
        <f>'Profilo fotovoltaico'!B8726*LCOH!$C$20</f>
        <v>415</v>
      </c>
      <c r="B8724">
        <f>'Profilo eolico'!B8726*LCOH!$C$21</f>
        <v>734.8</v>
      </c>
      <c r="C8724">
        <f>$P$35*'Profilo fotovoltaico'!B8726</f>
        <v>3052.1640578631568</v>
      </c>
      <c r="D8724">
        <f>$Q$37*'Profilo eolico'!B8726</f>
        <v>4287.2897204877199</v>
      </c>
      <c r="E8724">
        <f>$P$39*'Profilo fotovoltaico'!B8726+'Approvvigionamento energia'!$Q$39*'Profilo eolico'!B8726</f>
        <v>3978.5083048315792</v>
      </c>
      <c r="F8724">
        <f>$P$41*'Profilo fotovoltaico'!B8726+'Approvvigionamento energia'!$Q$41*'Profilo eolico'!B8726</f>
        <v>3669.7268891754384</v>
      </c>
      <c r="G8724">
        <f>$P$43*'Profilo fotovoltaico'!B8726+'Approvvigionamento energia'!$Q$43*'Profilo eolico'!B8726</f>
        <v>3360.9454735192976</v>
      </c>
      <c r="H8724">
        <f t="shared" si="272"/>
        <v>1138.4335154826958</v>
      </c>
      <c r="I8724">
        <f>IF(LCOH!$C$28=Menu!$A$1,'Approvvigionamento energia'!C8724,0)+IF(LCOH!$C$28=Menu!$A$2,'Approvvigionamento energia'!D8724,0)+IF(LCOH!$C$28=Menu!$A$3,'Approvvigionamento energia'!E8724,0)+IF(LCOH!$C$28=Menu!$A$4,'Approvvigionamento energia'!F8724,0)+IF(LCOH!$C$28=Menu!$A$5,'Approvvigionamento energia'!G8724,0)+IF(LCOH!$C$28=Menu!$A$6,'Approvvigionamento energia'!H8724,0)</f>
        <v>3669.7268891754384</v>
      </c>
      <c r="J8724">
        <f>'Approvvigionamento energia'!A8724+'Approvvigionamento energia'!B8724+'Approvvigionamento energia'!I8724</f>
        <v>4819.5268891754386</v>
      </c>
      <c r="K8724">
        <f>IF(MIN(LCOH!$C$18,J8724)&gt;=$P$48*LCOH!$C$18, MIN(LCOH!$C$18,J8724),0)</f>
        <v>1500</v>
      </c>
      <c r="L8724">
        <f t="shared" si="273"/>
        <v>3319.5268891754386</v>
      </c>
      <c r="M8724">
        <f>K8724/LCOH!$C$18</f>
        <v>1</v>
      </c>
      <c r="N8724">
        <f>K8724/LCOH!$C$34</f>
        <v>28.901734104046245</v>
      </c>
    </row>
    <row r="8725" spans="1:14" x14ac:dyDescent="0.35">
      <c r="A8725">
        <f>'Profilo fotovoltaico'!B8727*LCOH!$C$20</f>
        <v>425</v>
      </c>
      <c r="B8725">
        <f>'Profilo eolico'!B8727*LCOH!$C$21</f>
        <v>727.6</v>
      </c>
      <c r="C8725">
        <f>$P$35*'Profilo fotovoltaico'!B8727</f>
        <v>3125.7101797393775</v>
      </c>
      <c r="D8725">
        <f>$Q$37*'Profilo eolico'!B8727</f>
        <v>4245.2803492472303</v>
      </c>
      <c r="E8725">
        <f>$P$39*'Profilo fotovoltaico'!B8727+'Approvvigionamento energia'!$Q$39*'Profilo eolico'!B8727</f>
        <v>3965.387806870267</v>
      </c>
      <c r="F8725">
        <f>$P$41*'Profilo fotovoltaico'!B8727+'Approvvigionamento energia'!$Q$41*'Profilo eolico'!B8727</f>
        <v>3685.4952644933037</v>
      </c>
      <c r="G8725">
        <f>$P$43*'Profilo fotovoltaico'!B8727+'Approvvigionamento energia'!$Q$43*'Profilo eolico'!B8727</f>
        <v>3405.6027221163408</v>
      </c>
      <c r="H8725">
        <f t="shared" si="272"/>
        <v>1138.4335154826958</v>
      </c>
      <c r="I8725">
        <f>IF(LCOH!$C$28=Menu!$A$1,'Approvvigionamento energia'!C8725,0)+IF(LCOH!$C$28=Menu!$A$2,'Approvvigionamento energia'!D8725,0)+IF(LCOH!$C$28=Menu!$A$3,'Approvvigionamento energia'!E8725,0)+IF(LCOH!$C$28=Menu!$A$4,'Approvvigionamento energia'!F8725,0)+IF(LCOH!$C$28=Menu!$A$5,'Approvvigionamento energia'!G8725,0)+IF(LCOH!$C$28=Menu!$A$6,'Approvvigionamento energia'!H8725,0)</f>
        <v>3685.4952644933037</v>
      </c>
      <c r="J8725">
        <f>'Approvvigionamento energia'!A8725+'Approvvigionamento energia'!B8725+'Approvvigionamento energia'!I8725</f>
        <v>4838.0952644933041</v>
      </c>
      <c r="K8725">
        <f>IF(MIN(LCOH!$C$18,J8725)&gt;=$P$48*LCOH!$C$18, MIN(LCOH!$C$18,J8725),0)</f>
        <v>1500</v>
      </c>
      <c r="L8725">
        <f t="shared" si="273"/>
        <v>3338.0952644933041</v>
      </c>
      <c r="M8725">
        <f>K8725/LCOH!$C$18</f>
        <v>1</v>
      </c>
      <c r="N8725">
        <f>K8725/LCOH!$C$34</f>
        <v>28.901734104046245</v>
      </c>
    </row>
    <row r="8726" spans="1:14" x14ac:dyDescent="0.35">
      <c r="A8726">
        <f>'Profilo fotovoltaico'!B8728*LCOH!$C$20</f>
        <v>391</v>
      </c>
      <c r="B8726">
        <f>'Profilo eolico'!B8728*LCOH!$C$21</f>
        <v>721.6</v>
      </c>
      <c r="C8726">
        <f>$P$35*'Profilo fotovoltaico'!B8728</f>
        <v>2875.6533653602273</v>
      </c>
      <c r="D8726">
        <f>$Q$37*'Profilo eolico'!B8728</f>
        <v>4210.2725398801558</v>
      </c>
      <c r="E8726">
        <f>$P$39*'Profilo fotovoltaico'!B8728+'Approvvigionamento energia'!$Q$39*'Profilo eolico'!B8728</f>
        <v>3876.6177462501737</v>
      </c>
      <c r="F8726">
        <f>$P$41*'Profilo fotovoltaico'!B8728+'Approvvigionamento energia'!$Q$41*'Profilo eolico'!B8728</f>
        <v>3542.9629526201916</v>
      </c>
      <c r="G8726">
        <f>$P$43*'Profilo fotovoltaico'!B8728+'Approvvigionamento energia'!$Q$43*'Profilo eolico'!B8728</f>
        <v>3209.3081589902099</v>
      </c>
      <c r="H8726">
        <f t="shared" si="272"/>
        <v>1138.4335154826958</v>
      </c>
      <c r="I8726">
        <f>IF(LCOH!$C$28=Menu!$A$1,'Approvvigionamento energia'!C8726,0)+IF(LCOH!$C$28=Menu!$A$2,'Approvvigionamento energia'!D8726,0)+IF(LCOH!$C$28=Menu!$A$3,'Approvvigionamento energia'!E8726,0)+IF(LCOH!$C$28=Menu!$A$4,'Approvvigionamento energia'!F8726,0)+IF(LCOH!$C$28=Menu!$A$5,'Approvvigionamento energia'!G8726,0)+IF(LCOH!$C$28=Menu!$A$6,'Approvvigionamento energia'!H8726,0)</f>
        <v>3542.9629526201916</v>
      </c>
      <c r="J8726">
        <f>'Approvvigionamento energia'!A8726+'Approvvigionamento energia'!B8726+'Approvvigionamento energia'!I8726</f>
        <v>4655.5629526201919</v>
      </c>
      <c r="K8726">
        <f>IF(MIN(LCOH!$C$18,J8726)&gt;=$P$48*LCOH!$C$18, MIN(LCOH!$C$18,J8726),0)</f>
        <v>1500</v>
      </c>
      <c r="L8726">
        <f t="shared" si="273"/>
        <v>3155.5629526201919</v>
      </c>
      <c r="M8726">
        <f>K8726/LCOH!$C$18</f>
        <v>1</v>
      </c>
      <c r="N8726">
        <f>K8726/LCOH!$C$34</f>
        <v>28.901734104046245</v>
      </c>
    </row>
    <row r="8727" spans="1:14" x14ac:dyDescent="0.35">
      <c r="A8727">
        <f>'Profilo fotovoltaico'!B8729*LCOH!$C$20</f>
        <v>309</v>
      </c>
      <c r="B8727">
        <f>'Profilo eolico'!B8729*LCOH!$C$21</f>
        <v>715.09999999999991</v>
      </c>
      <c r="C8727">
        <f>$P$35*'Profilo fotovoltaico'!B8729</f>
        <v>2272.5751659752182</v>
      </c>
      <c r="D8727">
        <f>$Q$37*'Profilo eolico'!B8729</f>
        <v>4172.3474130658251</v>
      </c>
      <c r="E8727">
        <f>$P$39*'Profilo fotovoltaico'!B8729+'Approvvigionamento energia'!$Q$39*'Profilo eolico'!B8729</f>
        <v>3697.404351293173</v>
      </c>
      <c r="F8727">
        <f>$P$41*'Profilo fotovoltaico'!B8729+'Approvvigionamento energia'!$Q$41*'Profilo eolico'!B8729</f>
        <v>3222.4612895205219</v>
      </c>
      <c r="G8727">
        <f>$P$43*'Profilo fotovoltaico'!B8729+'Approvvigionamento energia'!$Q$43*'Profilo eolico'!B8729</f>
        <v>2747.5182277478698</v>
      </c>
      <c r="H8727">
        <f t="shared" si="272"/>
        <v>1138.4335154826958</v>
      </c>
      <c r="I8727">
        <f>IF(LCOH!$C$28=Menu!$A$1,'Approvvigionamento energia'!C8727,0)+IF(LCOH!$C$28=Menu!$A$2,'Approvvigionamento energia'!D8727,0)+IF(LCOH!$C$28=Menu!$A$3,'Approvvigionamento energia'!E8727,0)+IF(LCOH!$C$28=Menu!$A$4,'Approvvigionamento energia'!F8727,0)+IF(LCOH!$C$28=Menu!$A$5,'Approvvigionamento energia'!G8727,0)+IF(LCOH!$C$28=Menu!$A$6,'Approvvigionamento energia'!H8727,0)</f>
        <v>3222.4612895205219</v>
      </c>
      <c r="J8727">
        <f>'Approvvigionamento energia'!A8727+'Approvvigionamento energia'!B8727+'Approvvigionamento energia'!I8727</f>
        <v>4246.5612895205213</v>
      </c>
      <c r="K8727">
        <f>IF(MIN(LCOH!$C$18,J8727)&gt;=$P$48*LCOH!$C$18, MIN(LCOH!$C$18,J8727),0)</f>
        <v>1500</v>
      </c>
      <c r="L8727">
        <f t="shared" si="273"/>
        <v>2746.5612895205213</v>
      </c>
      <c r="M8727">
        <f>K8727/LCOH!$C$18</f>
        <v>1</v>
      </c>
      <c r="N8727">
        <f>K8727/LCOH!$C$34</f>
        <v>28.901734104046245</v>
      </c>
    </row>
    <row r="8728" spans="1:14" x14ac:dyDescent="0.35">
      <c r="A8728">
        <f>'Profilo fotovoltaico'!B8730*LCOH!$C$20</f>
        <v>175</v>
      </c>
      <c r="B8728">
        <f>'Profilo eolico'!B8730*LCOH!$C$21</f>
        <v>687.1</v>
      </c>
      <c r="C8728">
        <f>$P$35*'Profilo fotovoltaico'!B8730</f>
        <v>1287.0571328338613</v>
      </c>
      <c r="D8728">
        <f>$Q$37*'Profilo eolico'!B8730</f>
        <v>4008.9776360194778</v>
      </c>
      <c r="E8728">
        <f>$P$39*'Profilo fotovoltaico'!B8730+'Approvvigionamento energia'!$Q$39*'Profilo eolico'!B8730</f>
        <v>3328.4975102230733</v>
      </c>
      <c r="F8728">
        <f>$P$41*'Profilo fotovoltaico'!B8730+'Approvvigionamento energia'!$Q$41*'Profilo eolico'!B8730</f>
        <v>2648.0173844266697</v>
      </c>
      <c r="G8728">
        <f>$P$43*'Profilo fotovoltaico'!B8730+'Approvvigionamento energia'!$Q$43*'Profilo eolico'!B8730</f>
        <v>1967.5372586302656</v>
      </c>
      <c r="H8728">
        <f t="shared" si="272"/>
        <v>1138.4335154826958</v>
      </c>
      <c r="I8728">
        <f>IF(LCOH!$C$28=Menu!$A$1,'Approvvigionamento energia'!C8728,0)+IF(LCOH!$C$28=Menu!$A$2,'Approvvigionamento energia'!D8728,0)+IF(LCOH!$C$28=Menu!$A$3,'Approvvigionamento energia'!E8728,0)+IF(LCOH!$C$28=Menu!$A$4,'Approvvigionamento energia'!F8728,0)+IF(LCOH!$C$28=Menu!$A$5,'Approvvigionamento energia'!G8728,0)+IF(LCOH!$C$28=Menu!$A$6,'Approvvigionamento energia'!H8728,0)</f>
        <v>2648.0173844266697</v>
      </c>
      <c r="J8728">
        <f>'Approvvigionamento energia'!A8728+'Approvvigionamento energia'!B8728+'Approvvigionamento energia'!I8728</f>
        <v>3510.1173844266696</v>
      </c>
      <c r="K8728">
        <f>IF(MIN(LCOH!$C$18,J8728)&gt;=$P$48*LCOH!$C$18, MIN(LCOH!$C$18,J8728),0)</f>
        <v>1500</v>
      </c>
      <c r="L8728">
        <f t="shared" si="273"/>
        <v>2010.1173844266696</v>
      </c>
      <c r="M8728">
        <f>K8728/LCOH!$C$18</f>
        <v>1</v>
      </c>
      <c r="N8728">
        <f>K8728/LCOH!$C$34</f>
        <v>28.901734104046245</v>
      </c>
    </row>
    <row r="8729" spans="1:14" x14ac:dyDescent="0.35">
      <c r="A8729">
        <f>'Profilo fotovoltaico'!B8731*LCOH!$C$20</f>
        <v>23</v>
      </c>
      <c r="B8729">
        <f>'Profilo eolico'!B8731*LCOH!$C$21</f>
        <v>639.4</v>
      </c>
      <c r="C8729">
        <f>$P$35*'Profilo fotovoltaico'!B8731</f>
        <v>169.15608031530749</v>
      </c>
      <c r="D8729">
        <f>$Q$37*'Profilo eolico'!B8731</f>
        <v>3730.6655515512352</v>
      </c>
      <c r="E8729">
        <f>$P$39*'Profilo fotovoltaico'!B8731+'Approvvigionamento energia'!$Q$39*'Profilo eolico'!B8731</f>
        <v>2840.2881837422533</v>
      </c>
      <c r="F8729">
        <f>$P$41*'Profilo fotovoltaico'!B8731+'Approvvigionamento energia'!$Q$41*'Profilo eolico'!B8731</f>
        <v>1949.9108159332714</v>
      </c>
      <c r="G8729">
        <f>$P$43*'Profilo fotovoltaico'!B8731+'Approvvigionamento energia'!$Q$43*'Profilo eolico'!B8731</f>
        <v>1059.5334481242894</v>
      </c>
      <c r="H8729">
        <f t="shared" si="272"/>
        <v>1138.4335154826958</v>
      </c>
      <c r="I8729">
        <f>IF(LCOH!$C$28=Menu!$A$1,'Approvvigionamento energia'!C8729,0)+IF(LCOH!$C$28=Menu!$A$2,'Approvvigionamento energia'!D8729,0)+IF(LCOH!$C$28=Menu!$A$3,'Approvvigionamento energia'!E8729,0)+IF(LCOH!$C$28=Menu!$A$4,'Approvvigionamento energia'!F8729,0)+IF(LCOH!$C$28=Menu!$A$5,'Approvvigionamento energia'!G8729,0)+IF(LCOH!$C$28=Menu!$A$6,'Approvvigionamento energia'!H8729,0)</f>
        <v>1949.9108159332714</v>
      </c>
      <c r="J8729">
        <f>'Approvvigionamento energia'!A8729+'Approvvigionamento energia'!B8729+'Approvvigionamento energia'!I8729</f>
        <v>2612.3108159332714</v>
      </c>
      <c r="K8729">
        <f>IF(MIN(LCOH!$C$18,J8729)&gt;=$P$48*LCOH!$C$18, MIN(LCOH!$C$18,J8729),0)</f>
        <v>1500</v>
      </c>
      <c r="L8729">
        <f t="shared" si="273"/>
        <v>1112.3108159332714</v>
      </c>
      <c r="M8729">
        <f>K8729/LCOH!$C$18</f>
        <v>1</v>
      </c>
      <c r="N8729">
        <f>K8729/LCOH!$C$34</f>
        <v>28.901734104046245</v>
      </c>
    </row>
    <row r="8730" spans="1:14" x14ac:dyDescent="0.35">
      <c r="A8730">
        <f>'Profilo fotovoltaico'!B8732*LCOH!$C$20</f>
        <v>0</v>
      </c>
      <c r="B8730">
        <f>'Profilo eolico'!B8732*LCOH!$C$21</f>
        <v>597.9</v>
      </c>
      <c r="C8730">
        <f>$P$35*'Profilo fotovoltaico'!B8732</f>
        <v>0</v>
      </c>
      <c r="D8730">
        <f>$Q$37*'Profilo eolico'!B8732</f>
        <v>3488.5282034289703</v>
      </c>
      <c r="E8730">
        <f>$P$39*'Profilo fotovoltaico'!B8732+'Approvvigionamento energia'!$Q$39*'Profilo eolico'!B8732</f>
        <v>2616.3961525717277</v>
      </c>
      <c r="F8730">
        <f>$P$41*'Profilo fotovoltaico'!B8732+'Approvvigionamento energia'!$Q$41*'Profilo eolico'!B8732</f>
        <v>1744.2641017144852</v>
      </c>
      <c r="G8730">
        <f>$P$43*'Profilo fotovoltaico'!B8732+'Approvvigionamento energia'!$Q$43*'Profilo eolico'!B8732</f>
        <v>872.13205085724258</v>
      </c>
      <c r="H8730">
        <f t="shared" si="272"/>
        <v>1138.4335154826958</v>
      </c>
      <c r="I8730">
        <f>IF(LCOH!$C$28=Menu!$A$1,'Approvvigionamento energia'!C8730,0)+IF(LCOH!$C$28=Menu!$A$2,'Approvvigionamento energia'!D8730,0)+IF(LCOH!$C$28=Menu!$A$3,'Approvvigionamento energia'!E8730,0)+IF(LCOH!$C$28=Menu!$A$4,'Approvvigionamento energia'!F8730,0)+IF(LCOH!$C$28=Menu!$A$5,'Approvvigionamento energia'!G8730,0)+IF(LCOH!$C$28=Menu!$A$6,'Approvvigionamento energia'!H8730,0)</f>
        <v>1744.2641017144852</v>
      </c>
      <c r="J8730">
        <f>'Approvvigionamento energia'!A8730+'Approvvigionamento energia'!B8730+'Approvvigionamento energia'!I8730</f>
        <v>2342.1641017144852</v>
      </c>
      <c r="K8730">
        <f>IF(MIN(LCOH!$C$18,J8730)&gt;=$P$48*LCOH!$C$18, MIN(LCOH!$C$18,J8730),0)</f>
        <v>1500</v>
      </c>
      <c r="L8730">
        <f t="shared" si="273"/>
        <v>842.16410171448524</v>
      </c>
      <c r="M8730">
        <f>K8730/LCOH!$C$18</f>
        <v>1</v>
      </c>
      <c r="N8730">
        <f>K8730/LCOH!$C$34</f>
        <v>28.901734104046245</v>
      </c>
    </row>
    <row r="8731" spans="1:14" x14ac:dyDescent="0.35">
      <c r="A8731">
        <f>'Profilo fotovoltaico'!B8733*LCOH!$C$20</f>
        <v>0</v>
      </c>
      <c r="B8731">
        <f>'Profilo eolico'!B8733*LCOH!$C$21</f>
        <v>571.69999999999993</v>
      </c>
      <c r="C8731">
        <f>$P$35*'Profilo fotovoltaico'!B8733</f>
        <v>0</v>
      </c>
      <c r="D8731">
        <f>$Q$37*'Profilo eolico'!B8733</f>
        <v>3335.6607691927452</v>
      </c>
      <c r="E8731">
        <f>$P$39*'Profilo fotovoltaico'!B8733+'Approvvigionamento energia'!$Q$39*'Profilo eolico'!B8733</f>
        <v>2501.7455768945588</v>
      </c>
      <c r="F8731">
        <f>$P$41*'Profilo fotovoltaico'!B8733+'Approvvigionamento energia'!$Q$41*'Profilo eolico'!B8733</f>
        <v>1667.8303845963726</v>
      </c>
      <c r="G8731">
        <f>$P$43*'Profilo fotovoltaico'!B8733+'Approvvigionamento energia'!$Q$43*'Profilo eolico'!B8733</f>
        <v>833.9151922981863</v>
      </c>
      <c r="H8731">
        <f t="shared" si="272"/>
        <v>1138.4335154826958</v>
      </c>
      <c r="I8731">
        <f>IF(LCOH!$C$28=Menu!$A$1,'Approvvigionamento energia'!C8731,0)+IF(LCOH!$C$28=Menu!$A$2,'Approvvigionamento energia'!D8731,0)+IF(LCOH!$C$28=Menu!$A$3,'Approvvigionamento energia'!E8731,0)+IF(LCOH!$C$28=Menu!$A$4,'Approvvigionamento energia'!F8731,0)+IF(LCOH!$C$28=Menu!$A$5,'Approvvigionamento energia'!G8731,0)+IF(LCOH!$C$28=Menu!$A$6,'Approvvigionamento energia'!H8731,0)</f>
        <v>1667.8303845963726</v>
      </c>
      <c r="J8731">
        <f>'Approvvigionamento energia'!A8731+'Approvvigionamento energia'!B8731+'Approvvigionamento energia'!I8731</f>
        <v>2239.5303845963726</v>
      </c>
      <c r="K8731">
        <f>IF(MIN(LCOH!$C$18,J8731)&gt;=$P$48*LCOH!$C$18, MIN(LCOH!$C$18,J8731),0)</f>
        <v>1500</v>
      </c>
      <c r="L8731">
        <f t="shared" si="273"/>
        <v>739.53038459637264</v>
      </c>
      <c r="M8731">
        <f>K8731/LCOH!$C$18</f>
        <v>1</v>
      </c>
      <c r="N8731">
        <f>K8731/LCOH!$C$34</f>
        <v>28.901734104046245</v>
      </c>
    </row>
    <row r="8732" spans="1:14" x14ac:dyDescent="0.35">
      <c r="A8732">
        <f>'Profilo fotovoltaico'!B8734*LCOH!$C$20</f>
        <v>0</v>
      </c>
      <c r="B8732">
        <f>'Profilo eolico'!B8734*LCOH!$C$21</f>
        <v>548.29999999999995</v>
      </c>
      <c r="C8732">
        <f>$P$35*'Profilo fotovoltaico'!B8734</f>
        <v>0</v>
      </c>
      <c r="D8732">
        <f>$Q$37*'Profilo eolico'!B8734</f>
        <v>3199.1303126611551</v>
      </c>
      <c r="E8732">
        <f>$P$39*'Profilo fotovoltaico'!B8734+'Approvvigionamento energia'!$Q$39*'Profilo eolico'!B8734</f>
        <v>2399.347734495866</v>
      </c>
      <c r="F8732">
        <f>$P$41*'Profilo fotovoltaico'!B8734+'Approvvigionamento energia'!$Q$41*'Profilo eolico'!B8734</f>
        <v>1599.5651563305776</v>
      </c>
      <c r="G8732">
        <f>$P$43*'Profilo fotovoltaico'!B8734+'Approvvigionamento energia'!$Q$43*'Profilo eolico'!B8734</f>
        <v>799.78257816528878</v>
      </c>
      <c r="H8732">
        <f t="shared" si="272"/>
        <v>1138.4335154826958</v>
      </c>
      <c r="I8732">
        <f>IF(LCOH!$C$28=Menu!$A$1,'Approvvigionamento energia'!C8732,0)+IF(LCOH!$C$28=Menu!$A$2,'Approvvigionamento energia'!D8732,0)+IF(LCOH!$C$28=Menu!$A$3,'Approvvigionamento energia'!E8732,0)+IF(LCOH!$C$28=Menu!$A$4,'Approvvigionamento energia'!F8732,0)+IF(LCOH!$C$28=Menu!$A$5,'Approvvigionamento energia'!G8732,0)+IF(LCOH!$C$28=Menu!$A$6,'Approvvigionamento energia'!H8732,0)</f>
        <v>1599.5651563305776</v>
      </c>
      <c r="J8732">
        <f>'Approvvigionamento energia'!A8732+'Approvvigionamento energia'!B8732+'Approvvigionamento energia'!I8732</f>
        <v>2147.8651563305775</v>
      </c>
      <c r="K8732">
        <f>IF(MIN(LCOH!$C$18,J8732)&gt;=$P$48*LCOH!$C$18, MIN(LCOH!$C$18,J8732),0)</f>
        <v>1500</v>
      </c>
      <c r="L8732">
        <f t="shared" si="273"/>
        <v>647.86515633057752</v>
      </c>
      <c r="M8732">
        <f>K8732/LCOH!$C$18</f>
        <v>1</v>
      </c>
      <c r="N8732">
        <f>K8732/LCOH!$C$34</f>
        <v>28.901734104046245</v>
      </c>
    </row>
    <row r="8733" spans="1:14" x14ac:dyDescent="0.35">
      <c r="A8733">
        <f>'Profilo fotovoltaico'!B8735*LCOH!$C$20</f>
        <v>0</v>
      </c>
      <c r="B8733">
        <f>'Profilo eolico'!B8735*LCOH!$C$21</f>
        <v>532.90000000000009</v>
      </c>
      <c r="C8733">
        <f>$P$35*'Profilo fotovoltaico'!B8735</f>
        <v>0</v>
      </c>
      <c r="D8733">
        <f>$Q$37*'Profilo eolico'!B8735</f>
        <v>3109.276935285664</v>
      </c>
      <c r="E8733">
        <f>$P$39*'Profilo fotovoltaico'!B8735+'Approvvigionamento energia'!$Q$39*'Profilo eolico'!B8735</f>
        <v>2331.9577014642477</v>
      </c>
      <c r="F8733">
        <f>$P$41*'Profilo fotovoltaico'!B8735+'Approvvigionamento energia'!$Q$41*'Profilo eolico'!B8735</f>
        <v>1554.638467642832</v>
      </c>
      <c r="G8733">
        <f>$P$43*'Profilo fotovoltaico'!B8735+'Approvvigionamento energia'!$Q$43*'Profilo eolico'!B8735</f>
        <v>777.31923382141599</v>
      </c>
      <c r="H8733">
        <f t="shared" si="272"/>
        <v>1138.4335154826958</v>
      </c>
      <c r="I8733">
        <f>IF(LCOH!$C$28=Menu!$A$1,'Approvvigionamento energia'!C8733,0)+IF(LCOH!$C$28=Menu!$A$2,'Approvvigionamento energia'!D8733,0)+IF(LCOH!$C$28=Menu!$A$3,'Approvvigionamento energia'!E8733,0)+IF(LCOH!$C$28=Menu!$A$4,'Approvvigionamento energia'!F8733,0)+IF(LCOH!$C$28=Menu!$A$5,'Approvvigionamento energia'!G8733,0)+IF(LCOH!$C$28=Menu!$A$6,'Approvvigionamento energia'!H8733,0)</f>
        <v>1554.638467642832</v>
      </c>
      <c r="J8733">
        <f>'Approvvigionamento energia'!A8733+'Approvvigionamento energia'!B8733+'Approvvigionamento energia'!I8733</f>
        <v>2087.5384676428321</v>
      </c>
      <c r="K8733">
        <f>IF(MIN(LCOH!$C$18,J8733)&gt;=$P$48*LCOH!$C$18, MIN(LCOH!$C$18,J8733),0)</f>
        <v>1500</v>
      </c>
      <c r="L8733">
        <f t="shared" si="273"/>
        <v>587.53846764283207</v>
      </c>
      <c r="M8733">
        <f>K8733/LCOH!$C$18</f>
        <v>1</v>
      </c>
      <c r="N8733">
        <f>K8733/LCOH!$C$34</f>
        <v>28.901734104046245</v>
      </c>
    </row>
    <row r="8734" spans="1:14" x14ac:dyDescent="0.35">
      <c r="A8734">
        <f>'Profilo fotovoltaico'!B8736*LCOH!$C$20</f>
        <v>0</v>
      </c>
      <c r="B8734">
        <f>'Profilo eolico'!B8736*LCOH!$C$21</f>
        <v>498.90000000000003</v>
      </c>
      <c r="C8734">
        <f>$P$35*'Profilo fotovoltaico'!B8736</f>
        <v>0</v>
      </c>
      <c r="D8734">
        <f>$Q$37*'Profilo eolico'!B8736</f>
        <v>2910.8993488722417</v>
      </c>
      <c r="E8734">
        <f>$P$39*'Profilo fotovoltaico'!B8736+'Approvvigionamento energia'!$Q$39*'Profilo eolico'!B8736</f>
        <v>2183.1745116541815</v>
      </c>
      <c r="F8734">
        <f>$P$41*'Profilo fotovoltaico'!B8736+'Approvvigionamento energia'!$Q$41*'Profilo eolico'!B8736</f>
        <v>1455.4496744361209</v>
      </c>
      <c r="G8734">
        <f>$P$43*'Profilo fotovoltaico'!B8736+'Approvvigionamento energia'!$Q$43*'Profilo eolico'!B8736</f>
        <v>727.72483721806043</v>
      </c>
      <c r="H8734">
        <f t="shared" si="272"/>
        <v>1138.4335154826958</v>
      </c>
      <c r="I8734">
        <f>IF(LCOH!$C$28=Menu!$A$1,'Approvvigionamento energia'!C8734,0)+IF(LCOH!$C$28=Menu!$A$2,'Approvvigionamento energia'!D8734,0)+IF(LCOH!$C$28=Menu!$A$3,'Approvvigionamento energia'!E8734,0)+IF(LCOH!$C$28=Menu!$A$4,'Approvvigionamento energia'!F8734,0)+IF(LCOH!$C$28=Menu!$A$5,'Approvvigionamento energia'!G8734,0)+IF(LCOH!$C$28=Menu!$A$6,'Approvvigionamento energia'!H8734,0)</f>
        <v>1455.4496744361209</v>
      </c>
      <c r="J8734">
        <f>'Approvvigionamento energia'!A8734+'Approvvigionamento energia'!B8734+'Approvvigionamento energia'!I8734</f>
        <v>1954.3496744361209</v>
      </c>
      <c r="K8734">
        <f>IF(MIN(LCOH!$C$18,J8734)&gt;=$P$48*LCOH!$C$18, MIN(LCOH!$C$18,J8734),0)</f>
        <v>1500</v>
      </c>
      <c r="L8734">
        <f t="shared" si="273"/>
        <v>454.34967443612095</v>
      </c>
      <c r="M8734">
        <f>K8734/LCOH!$C$18</f>
        <v>1</v>
      </c>
      <c r="N8734">
        <f>K8734/LCOH!$C$34</f>
        <v>28.901734104046245</v>
      </c>
    </row>
    <row r="8735" spans="1:14" x14ac:dyDescent="0.35">
      <c r="A8735">
        <f>'Profilo fotovoltaico'!B8737*LCOH!$C$20</f>
        <v>0</v>
      </c>
      <c r="B8735">
        <f>'Profilo eolico'!B8737*LCOH!$C$21</f>
        <v>461.3</v>
      </c>
      <c r="C8735">
        <f>$P$35*'Profilo fotovoltaico'!B8737</f>
        <v>0</v>
      </c>
      <c r="D8735">
        <f>$Q$37*'Profilo eolico'!B8737</f>
        <v>2691.5170768385751</v>
      </c>
      <c r="E8735">
        <f>$P$39*'Profilo fotovoltaico'!B8737+'Approvvigionamento energia'!$Q$39*'Profilo eolico'!B8737</f>
        <v>2018.6378076289311</v>
      </c>
      <c r="F8735">
        <f>$P$41*'Profilo fotovoltaico'!B8737+'Approvvigionamento energia'!$Q$41*'Profilo eolico'!B8737</f>
        <v>1345.7585384192876</v>
      </c>
      <c r="G8735">
        <f>$P$43*'Profilo fotovoltaico'!B8737+'Approvvigionamento energia'!$Q$43*'Profilo eolico'!B8737</f>
        <v>672.87926920964378</v>
      </c>
      <c r="H8735">
        <f t="shared" si="272"/>
        <v>1138.4335154826958</v>
      </c>
      <c r="I8735">
        <f>IF(LCOH!$C$28=Menu!$A$1,'Approvvigionamento energia'!C8735,0)+IF(LCOH!$C$28=Menu!$A$2,'Approvvigionamento energia'!D8735,0)+IF(LCOH!$C$28=Menu!$A$3,'Approvvigionamento energia'!E8735,0)+IF(LCOH!$C$28=Menu!$A$4,'Approvvigionamento energia'!F8735,0)+IF(LCOH!$C$28=Menu!$A$5,'Approvvigionamento energia'!G8735,0)+IF(LCOH!$C$28=Menu!$A$6,'Approvvigionamento energia'!H8735,0)</f>
        <v>1345.7585384192876</v>
      </c>
      <c r="J8735">
        <f>'Approvvigionamento energia'!A8735+'Approvvigionamento energia'!B8735+'Approvvigionamento energia'!I8735</f>
        <v>1807.0585384192875</v>
      </c>
      <c r="K8735">
        <f>IF(MIN(LCOH!$C$18,J8735)&gt;=$P$48*LCOH!$C$18, MIN(LCOH!$C$18,J8735),0)</f>
        <v>1500</v>
      </c>
      <c r="L8735">
        <f t="shared" si="273"/>
        <v>307.05853841928752</v>
      </c>
      <c r="M8735">
        <f>K8735/LCOH!$C$18</f>
        <v>1</v>
      </c>
      <c r="N8735">
        <f>K8735/LCOH!$C$34</f>
        <v>28.901734104046245</v>
      </c>
    </row>
    <row r="8736" spans="1:14" x14ac:dyDescent="0.35">
      <c r="A8736">
        <f>'Profilo fotovoltaico'!B8738*LCOH!$C$20</f>
        <v>0</v>
      </c>
      <c r="B8736">
        <f>'Profilo eolico'!B8738*LCOH!$C$21</f>
        <v>444.90000000000003</v>
      </c>
      <c r="C8736">
        <f>$P$35*'Profilo fotovoltaico'!B8738</f>
        <v>0</v>
      </c>
      <c r="D8736">
        <f>$Q$37*'Profilo eolico'!B8738</f>
        <v>2595.8290645685715</v>
      </c>
      <c r="E8736">
        <f>$P$39*'Profilo fotovoltaico'!B8738+'Approvvigionamento energia'!$Q$39*'Profilo eolico'!B8738</f>
        <v>1946.8717984264288</v>
      </c>
      <c r="F8736">
        <f>$P$41*'Profilo fotovoltaico'!B8738+'Approvvigionamento energia'!$Q$41*'Profilo eolico'!B8738</f>
        <v>1297.9145322842858</v>
      </c>
      <c r="G8736">
        <f>$P$43*'Profilo fotovoltaico'!B8738+'Approvvigionamento energia'!$Q$43*'Profilo eolico'!B8738</f>
        <v>648.95726614214288</v>
      </c>
      <c r="H8736">
        <f t="shared" si="272"/>
        <v>1138.4335154826958</v>
      </c>
      <c r="I8736">
        <f>IF(LCOH!$C$28=Menu!$A$1,'Approvvigionamento energia'!C8736,0)+IF(LCOH!$C$28=Menu!$A$2,'Approvvigionamento energia'!D8736,0)+IF(LCOH!$C$28=Menu!$A$3,'Approvvigionamento energia'!E8736,0)+IF(LCOH!$C$28=Menu!$A$4,'Approvvigionamento energia'!F8736,0)+IF(LCOH!$C$28=Menu!$A$5,'Approvvigionamento energia'!G8736,0)+IF(LCOH!$C$28=Menu!$A$6,'Approvvigionamento energia'!H8736,0)</f>
        <v>1297.9145322842858</v>
      </c>
      <c r="J8736">
        <f>'Approvvigionamento energia'!A8736+'Approvvigionamento energia'!B8736+'Approvvigionamento energia'!I8736</f>
        <v>1742.8145322842859</v>
      </c>
      <c r="K8736">
        <f>IF(MIN(LCOH!$C$18,J8736)&gt;=$P$48*LCOH!$C$18, MIN(LCOH!$C$18,J8736),0)</f>
        <v>1500</v>
      </c>
      <c r="L8736">
        <f t="shared" si="273"/>
        <v>242.81453228428586</v>
      </c>
      <c r="M8736">
        <f>K8736/LCOH!$C$18</f>
        <v>1</v>
      </c>
      <c r="N8736">
        <f>K8736/LCOH!$C$34</f>
        <v>28.901734104046245</v>
      </c>
    </row>
    <row r="8737" spans="1:14" x14ac:dyDescent="0.35">
      <c r="A8737">
        <f>'Profilo fotovoltaico'!B8739*LCOH!$C$20</f>
        <v>0</v>
      </c>
      <c r="B8737">
        <f>'Profilo eolico'!B8739*LCOH!$C$21</f>
        <v>426.9</v>
      </c>
      <c r="C8737">
        <f>$P$35*'Profilo fotovoltaico'!B8739</f>
        <v>0</v>
      </c>
      <c r="D8737">
        <f>$Q$37*'Profilo eolico'!B8739</f>
        <v>2490.8056364673484</v>
      </c>
      <c r="E8737">
        <f>$P$39*'Profilo fotovoltaico'!B8739+'Approvvigionamento energia'!$Q$39*'Profilo eolico'!B8739</f>
        <v>1868.1042273505111</v>
      </c>
      <c r="F8737">
        <f>$P$41*'Profilo fotovoltaico'!B8739+'Approvvigionamento energia'!$Q$41*'Profilo eolico'!B8739</f>
        <v>1245.4028182336742</v>
      </c>
      <c r="G8737">
        <f>$P$43*'Profilo fotovoltaico'!B8739+'Approvvigionamento energia'!$Q$43*'Profilo eolico'!B8739</f>
        <v>622.70140911683711</v>
      </c>
      <c r="H8737">
        <f t="shared" si="272"/>
        <v>1138.4335154826958</v>
      </c>
      <c r="I8737">
        <f>IF(LCOH!$C$28=Menu!$A$1,'Approvvigionamento energia'!C8737,0)+IF(LCOH!$C$28=Menu!$A$2,'Approvvigionamento energia'!D8737,0)+IF(LCOH!$C$28=Menu!$A$3,'Approvvigionamento energia'!E8737,0)+IF(LCOH!$C$28=Menu!$A$4,'Approvvigionamento energia'!F8737,0)+IF(LCOH!$C$28=Menu!$A$5,'Approvvigionamento energia'!G8737,0)+IF(LCOH!$C$28=Menu!$A$6,'Approvvigionamento energia'!H8737,0)</f>
        <v>1245.4028182336742</v>
      </c>
      <c r="J8737">
        <f>'Approvvigionamento energia'!A8737+'Approvvigionamento energia'!B8737+'Approvvigionamento energia'!I8737</f>
        <v>1672.3028182336743</v>
      </c>
      <c r="K8737">
        <f>IF(MIN(LCOH!$C$18,J8737)&gt;=$P$48*LCOH!$C$18, MIN(LCOH!$C$18,J8737),0)</f>
        <v>1500</v>
      </c>
      <c r="L8737">
        <f t="shared" si="273"/>
        <v>172.30281823367432</v>
      </c>
      <c r="M8737">
        <f>K8737/LCOH!$C$18</f>
        <v>1</v>
      </c>
      <c r="N8737">
        <f>K8737/LCOH!$C$34</f>
        <v>28.901734104046245</v>
      </c>
    </row>
    <row r="8738" spans="1:14" x14ac:dyDescent="0.35">
      <c r="A8738">
        <f>'Profilo fotovoltaico'!B8740*LCOH!$C$20</f>
        <v>0</v>
      </c>
      <c r="B8738">
        <f>'Profilo eolico'!B8740*LCOH!$C$21</f>
        <v>404.9</v>
      </c>
      <c r="C8738">
        <f>$P$35*'Profilo fotovoltaico'!B8740</f>
        <v>0</v>
      </c>
      <c r="D8738">
        <f>$Q$37*'Profilo eolico'!B8740</f>
        <v>2362.4436687880752</v>
      </c>
      <c r="E8738">
        <f>$P$39*'Profilo fotovoltaico'!B8740+'Approvvigionamento energia'!$Q$39*'Profilo eolico'!B8740</f>
        <v>1771.8327515910562</v>
      </c>
      <c r="F8738">
        <f>$P$41*'Profilo fotovoltaico'!B8740+'Approvvigionamento energia'!$Q$41*'Profilo eolico'!B8740</f>
        <v>1181.2218343940376</v>
      </c>
      <c r="G8738">
        <f>$P$43*'Profilo fotovoltaico'!B8740+'Approvvigionamento energia'!$Q$43*'Profilo eolico'!B8740</f>
        <v>590.61091719701881</v>
      </c>
      <c r="H8738">
        <f t="shared" si="272"/>
        <v>1138.4335154826958</v>
      </c>
      <c r="I8738">
        <f>IF(LCOH!$C$28=Menu!$A$1,'Approvvigionamento energia'!C8738,0)+IF(LCOH!$C$28=Menu!$A$2,'Approvvigionamento energia'!D8738,0)+IF(LCOH!$C$28=Menu!$A$3,'Approvvigionamento energia'!E8738,0)+IF(LCOH!$C$28=Menu!$A$4,'Approvvigionamento energia'!F8738,0)+IF(LCOH!$C$28=Menu!$A$5,'Approvvigionamento energia'!G8738,0)+IF(LCOH!$C$28=Menu!$A$6,'Approvvigionamento energia'!H8738,0)</f>
        <v>1181.2218343940376</v>
      </c>
      <c r="J8738">
        <f>'Approvvigionamento energia'!A8738+'Approvvigionamento energia'!B8738+'Approvvigionamento energia'!I8738</f>
        <v>1586.1218343940377</v>
      </c>
      <c r="K8738">
        <f>IF(MIN(LCOH!$C$18,J8738)&gt;=$P$48*LCOH!$C$18, MIN(LCOH!$C$18,J8738),0)</f>
        <v>1500</v>
      </c>
      <c r="L8738">
        <f t="shared" si="273"/>
        <v>86.121834394037705</v>
      </c>
      <c r="M8738">
        <f>K8738/LCOH!$C$18</f>
        <v>1</v>
      </c>
      <c r="N8738">
        <f>K8738/LCOH!$C$34</f>
        <v>28.901734104046245</v>
      </c>
    </row>
    <row r="8739" spans="1:14" x14ac:dyDescent="0.35">
      <c r="A8739">
        <f>'Profilo fotovoltaico'!B8741*LCOH!$C$20</f>
        <v>0</v>
      </c>
      <c r="B8739">
        <f>'Profilo eolico'!B8741*LCOH!$C$21</f>
        <v>392.6</v>
      </c>
      <c r="C8739">
        <f>$P$35*'Profilo fotovoltaico'!B8741</f>
        <v>0</v>
      </c>
      <c r="D8739">
        <f>$Q$37*'Profilo eolico'!B8741</f>
        <v>2290.6776595855727</v>
      </c>
      <c r="E8739">
        <f>$P$39*'Profilo fotovoltaico'!B8741+'Approvvigionamento energia'!$Q$39*'Profilo eolico'!B8741</f>
        <v>1718.0082446891793</v>
      </c>
      <c r="F8739">
        <f>$P$41*'Profilo fotovoltaico'!B8741+'Approvvigionamento energia'!$Q$41*'Profilo eolico'!B8741</f>
        <v>1145.3388297927863</v>
      </c>
      <c r="G8739">
        <f>$P$43*'Profilo fotovoltaico'!B8741+'Approvvigionamento energia'!$Q$43*'Profilo eolico'!B8741</f>
        <v>572.66941489639316</v>
      </c>
      <c r="H8739">
        <f t="shared" si="272"/>
        <v>1138.4335154826958</v>
      </c>
      <c r="I8739">
        <f>IF(LCOH!$C$28=Menu!$A$1,'Approvvigionamento energia'!C8739,0)+IF(LCOH!$C$28=Menu!$A$2,'Approvvigionamento energia'!D8739,0)+IF(LCOH!$C$28=Menu!$A$3,'Approvvigionamento energia'!E8739,0)+IF(LCOH!$C$28=Menu!$A$4,'Approvvigionamento energia'!F8739,0)+IF(LCOH!$C$28=Menu!$A$5,'Approvvigionamento energia'!G8739,0)+IF(LCOH!$C$28=Menu!$A$6,'Approvvigionamento energia'!H8739,0)</f>
        <v>1145.3388297927863</v>
      </c>
      <c r="J8739">
        <f>'Approvvigionamento energia'!A8739+'Approvvigionamento energia'!B8739+'Approvvigionamento energia'!I8739</f>
        <v>1537.9388297927862</v>
      </c>
      <c r="K8739">
        <f>IF(MIN(LCOH!$C$18,J8739)&gt;=$P$48*LCOH!$C$18, MIN(LCOH!$C$18,J8739),0)</f>
        <v>1500</v>
      </c>
      <c r="L8739">
        <f t="shared" si="273"/>
        <v>37.938829792786237</v>
      </c>
      <c r="M8739">
        <f>K8739/LCOH!$C$18</f>
        <v>1</v>
      </c>
      <c r="N8739">
        <f>K8739/LCOH!$C$34</f>
        <v>28.901734104046245</v>
      </c>
    </row>
    <row r="8740" spans="1:14" x14ac:dyDescent="0.35">
      <c r="A8740">
        <f>'Profilo fotovoltaico'!B8742*LCOH!$C$20</f>
        <v>0</v>
      </c>
      <c r="B8740">
        <f>'Profilo eolico'!B8742*LCOH!$C$21</f>
        <v>387</v>
      </c>
      <c r="C8740">
        <f>$P$35*'Profilo fotovoltaico'!B8742</f>
        <v>0</v>
      </c>
      <c r="D8740">
        <f>$Q$37*'Profilo eolico'!B8742</f>
        <v>2258.003704176303</v>
      </c>
      <c r="E8740">
        <f>$P$39*'Profilo fotovoltaico'!B8742+'Approvvigionamento energia'!$Q$39*'Profilo eolico'!B8742</f>
        <v>1693.5027781322271</v>
      </c>
      <c r="F8740">
        <f>$P$41*'Profilo fotovoltaico'!B8742+'Approvvigionamento energia'!$Q$41*'Profilo eolico'!B8742</f>
        <v>1129.0018520881515</v>
      </c>
      <c r="G8740">
        <f>$P$43*'Profilo fotovoltaico'!B8742+'Approvvigionamento energia'!$Q$43*'Profilo eolico'!B8742</f>
        <v>564.50092604407575</v>
      </c>
      <c r="H8740">
        <f t="shared" si="272"/>
        <v>1138.4335154826958</v>
      </c>
      <c r="I8740">
        <f>IF(LCOH!$C$28=Menu!$A$1,'Approvvigionamento energia'!C8740,0)+IF(LCOH!$C$28=Menu!$A$2,'Approvvigionamento energia'!D8740,0)+IF(LCOH!$C$28=Menu!$A$3,'Approvvigionamento energia'!E8740,0)+IF(LCOH!$C$28=Menu!$A$4,'Approvvigionamento energia'!F8740,0)+IF(LCOH!$C$28=Menu!$A$5,'Approvvigionamento energia'!G8740,0)+IF(LCOH!$C$28=Menu!$A$6,'Approvvigionamento energia'!H8740,0)</f>
        <v>1129.0018520881515</v>
      </c>
      <c r="J8740">
        <f>'Approvvigionamento energia'!A8740+'Approvvigionamento energia'!B8740+'Approvvigionamento energia'!I8740</f>
        <v>1516.0018520881515</v>
      </c>
      <c r="K8740">
        <f>IF(MIN(LCOH!$C$18,J8740)&gt;=$P$48*LCOH!$C$18, MIN(LCOH!$C$18,J8740),0)</f>
        <v>1500</v>
      </c>
      <c r="L8740">
        <f t="shared" si="273"/>
        <v>16.001852088151509</v>
      </c>
      <c r="M8740">
        <f>K8740/LCOH!$C$18</f>
        <v>1</v>
      </c>
      <c r="N8740">
        <f>K8740/LCOH!$C$34</f>
        <v>28.901734104046245</v>
      </c>
    </row>
    <row r="8741" spans="1:14" x14ac:dyDescent="0.35">
      <c r="A8741">
        <f>'Profilo fotovoltaico'!B8743*LCOH!$C$20</f>
        <v>0</v>
      </c>
      <c r="B8741">
        <f>'Profilo eolico'!B8743*LCOH!$C$21</f>
        <v>386.2</v>
      </c>
      <c r="C8741">
        <f>$P$35*'Profilo fotovoltaico'!B8743</f>
        <v>0</v>
      </c>
      <c r="D8741">
        <f>$Q$37*'Profilo eolico'!B8743</f>
        <v>2253.3359962606928</v>
      </c>
      <c r="E8741">
        <f>$P$39*'Profilo fotovoltaico'!B8743+'Approvvigionamento energia'!$Q$39*'Profilo eolico'!B8743</f>
        <v>1690.0019971955196</v>
      </c>
      <c r="F8741">
        <f>$P$41*'Profilo fotovoltaico'!B8743+'Approvvigionamento energia'!$Q$41*'Profilo eolico'!B8743</f>
        <v>1126.6679981303464</v>
      </c>
      <c r="G8741">
        <f>$P$43*'Profilo fotovoltaico'!B8743+'Approvvigionamento energia'!$Q$43*'Profilo eolico'!B8743</f>
        <v>563.3339990651732</v>
      </c>
      <c r="H8741">
        <f t="shared" si="272"/>
        <v>1138.4335154826958</v>
      </c>
      <c r="I8741">
        <f>IF(LCOH!$C$28=Menu!$A$1,'Approvvigionamento energia'!C8741,0)+IF(LCOH!$C$28=Menu!$A$2,'Approvvigionamento energia'!D8741,0)+IF(LCOH!$C$28=Menu!$A$3,'Approvvigionamento energia'!E8741,0)+IF(LCOH!$C$28=Menu!$A$4,'Approvvigionamento energia'!F8741,0)+IF(LCOH!$C$28=Menu!$A$5,'Approvvigionamento energia'!G8741,0)+IF(LCOH!$C$28=Menu!$A$6,'Approvvigionamento energia'!H8741,0)</f>
        <v>1126.6679981303464</v>
      </c>
      <c r="J8741">
        <f>'Approvvigionamento energia'!A8741+'Approvvigionamento energia'!B8741+'Approvvigionamento energia'!I8741</f>
        <v>1512.8679981303465</v>
      </c>
      <c r="K8741">
        <f>IF(MIN(LCOH!$C$18,J8741)&gt;=$P$48*LCOH!$C$18, MIN(LCOH!$C$18,J8741),0)</f>
        <v>1500</v>
      </c>
      <c r="L8741">
        <f t="shared" si="273"/>
        <v>12.86799813034645</v>
      </c>
      <c r="M8741">
        <f>K8741/LCOH!$C$18</f>
        <v>1</v>
      </c>
      <c r="N8741">
        <f>K8741/LCOH!$C$34</f>
        <v>28.901734104046245</v>
      </c>
    </row>
    <row r="8742" spans="1:14" x14ac:dyDescent="0.35">
      <c r="A8742">
        <f>'Profilo fotovoltaico'!B8744*LCOH!$C$20</f>
        <v>0</v>
      </c>
      <c r="B8742">
        <f>'Profilo eolico'!B8744*LCOH!$C$21</f>
        <v>385.1</v>
      </c>
      <c r="C8742">
        <f>$P$35*'Profilo fotovoltaico'!B8744</f>
        <v>0</v>
      </c>
      <c r="D8742">
        <f>$Q$37*'Profilo eolico'!B8744</f>
        <v>2246.9178978767295</v>
      </c>
      <c r="E8742">
        <f>$P$39*'Profilo fotovoltaico'!B8744+'Approvvigionamento energia'!$Q$39*'Profilo eolico'!B8744</f>
        <v>1685.1884234075469</v>
      </c>
      <c r="F8742">
        <f>$P$41*'Profilo fotovoltaico'!B8744+'Approvvigionamento energia'!$Q$41*'Profilo eolico'!B8744</f>
        <v>1123.4589489383648</v>
      </c>
      <c r="G8742">
        <f>$P$43*'Profilo fotovoltaico'!B8744+'Approvvigionamento energia'!$Q$43*'Profilo eolico'!B8744</f>
        <v>561.72947446918238</v>
      </c>
      <c r="H8742">
        <f t="shared" si="272"/>
        <v>1138.4335154826958</v>
      </c>
      <c r="I8742">
        <f>IF(LCOH!$C$28=Menu!$A$1,'Approvvigionamento energia'!C8742,0)+IF(LCOH!$C$28=Menu!$A$2,'Approvvigionamento energia'!D8742,0)+IF(LCOH!$C$28=Menu!$A$3,'Approvvigionamento energia'!E8742,0)+IF(LCOH!$C$28=Menu!$A$4,'Approvvigionamento energia'!F8742,0)+IF(LCOH!$C$28=Menu!$A$5,'Approvvigionamento energia'!G8742,0)+IF(LCOH!$C$28=Menu!$A$6,'Approvvigionamento energia'!H8742,0)</f>
        <v>1123.4589489383648</v>
      </c>
      <c r="J8742">
        <f>'Approvvigionamento energia'!A8742+'Approvvigionamento energia'!B8742+'Approvvigionamento energia'!I8742</f>
        <v>1508.5589489383647</v>
      </c>
      <c r="K8742">
        <f>IF(MIN(LCOH!$C$18,J8742)&gt;=$P$48*LCOH!$C$18, MIN(LCOH!$C$18,J8742),0)</f>
        <v>1500</v>
      </c>
      <c r="L8742">
        <f t="shared" si="273"/>
        <v>8.5589489383646651</v>
      </c>
      <c r="M8742">
        <f>K8742/LCOH!$C$18</f>
        <v>1</v>
      </c>
      <c r="N8742">
        <f>K8742/LCOH!$C$34</f>
        <v>28.901734104046245</v>
      </c>
    </row>
    <row r="8743" spans="1:14" x14ac:dyDescent="0.35">
      <c r="A8743">
        <f>'Profilo fotovoltaico'!B8745*LCOH!$C$20</f>
        <v>0</v>
      </c>
      <c r="B8743">
        <f>'Profilo eolico'!B8745*LCOH!$C$21</f>
        <v>384.40000000000003</v>
      </c>
      <c r="C8743">
        <f>$P$35*'Profilo fotovoltaico'!B8745</f>
        <v>0</v>
      </c>
      <c r="D8743">
        <f>$Q$37*'Profilo eolico'!B8745</f>
        <v>2242.8336534505711</v>
      </c>
      <c r="E8743">
        <f>$P$39*'Profilo fotovoltaico'!B8745+'Approvvigionamento energia'!$Q$39*'Profilo eolico'!B8745</f>
        <v>1682.125240087928</v>
      </c>
      <c r="F8743">
        <f>$P$41*'Profilo fotovoltaico'!B8745+'Approvvigionamento energia'!$Q$41*'Profilo eolico'!B8745</f>
        <v>1121.4168267252855</v>
      </c>
      <c r="G8743">
        <f>$P$43*'Profilo fotovoltaico'!B8745+'Approvvigionamento energia'!$Q$43*'Profilo eolico'!B8745</f>
        <v>560.70841336264277</v>
      </c>
      <c r="H8743">
        <f t="shared" si="272"/>
        <v>1138.4335154826958</v>
      </c>
      <c r="I8743">
        <f>IF(LCOH!$C$28=Menu!$A$1,'Approvvigionamento energia'!C8743,0)+IF(LCOH!$C$28=Menu!$A$2,'Approvvigionamento energia'!D8743,0)+IF(LCOH!$C$28=Menu!$A$3,'Approvvigionamento energia'!E8743,0)+IF(LCOH!$C$28=Menu!$A$4,'Approvvigionamento energia'!F8743,0)+IF(LCOH!$C$28=Menu!$A$5,'Approvvigionamento energia'!G8743,0)+IF(LCOH!$C$28=Menu!$A$6,'Approvvigionamento energia'!H8743,0)</f>
        <v>1121.4168267252855</v>
      </c>
      <c r="J8743">
        <f>'Approvvigionamento energia'!A8743+'Approvvigionamento energia'!B8743+'Approvvigionamento energia'!I8743</f>
        <v>1505.8168267252856</v>
      </c>
      <c r="K8743">
        <f>IF(MIN(LCOH!$C$18,J8743)&gt;=$P$48*LCOH!$C$18, MIN(LCOH!$C$18,J8743),0)</f>
        <v>1500</v>
      </c>
      <c r="L8743">
        <f t="shared" si="273"/>
        <v>5.8168267252856367</v>
      </c>
      <c r="M8743">
        <f>K8743/LCOH!$C$18</f>
        <v>1</v>
      </c>
      <c r="N8743">
        <f>K8743/LCOH!$C$34</f>
        <v>28.901734104046245</v>
      </c>
    </row>
    <row r="8744" spans="1:14" x14ac:dyDescent="0.35">
      <c r="A8744">
        <f>'Profilo fotovoltaico'!B8746*LCOH!$C$20</f>
        <v>6</v>
      </c>
      <c r="B8744">
        <f>'Profilo eolico'!B8746*LCOH!$C$21</f>
        <v>377.40000000000003</v>
      </c>
      <c r="C8744">
        <f>$P$35*'Profilo fotovoltaico'!B8746</f>
        <v>44.127673125732393</v>
      </c>
      <c r="D8744">
        <f>$Q$37*'Profilo eolico'!B8746</f>
        <v>2201.9912091889842</v>
      </c>
      <c r="E8744">
        <f>$P$39*'Profilo fotovoltaico'!B8746+'Approvvigionamento energia'!$Q$39*'Profilo eolico'!B8746</f>
        <v>1662.5253251731708</v>
      </c>
      <c r="F8744">
        <f>$P$41*'Profilo fotovoltaico'!B8746+'Approvvigionamento energia'!$Q$41*'Profilo eolico'!B8746</f>
        <v>1123.0594411573584</v>
      </c>
      <c r="G8744">
        <f>$P$43*'Profilo fotovoltaico'!B8746+'Approvvigionamento energia'!$Q$43*'Profilo eolico'!B8746</f>
        <v>583.59355714154538</v>
      </c>
      <c r="H8744">
        <f t="shared" si="272"/>
        <v>1138.4335154826958</v>
      </c>
      <c r="I8744">
        <f>IF(LCOH!$C$28=Menu!$A$1,'Approvvigionamento energia'!C8744,0)+IF(LCOH!$C$28=Menu!$A$2,'Approvvigionamento energia'!D8744,0)+IF(LCOH!$C$28=Menu!$A$3,'Approvvigionamento energia'!E8744,0)+IF(LCOH!$C$28=Menu!$A$4,'Approvvigionamento energia'!F8744,0)+IF(LCOH!$C$28=Menu!$A$5,'Approvvigionamento energia'!G8744,0)+IF(LCOH!$C$28=Menu!$A$6,'Approvvigionamento energia'!H8744,0)</f>
        <v>1123.0594411573584</v>
      </c>
      <c r="J8744">
        <f>'Approvvigionamento energia'!A8744+'Approvvigionamento energia'!B8744+'Approvvigionamento energia'!I8744</f>
        <v>1506.4594411573585</v>
      </c>
      <c r="K8744">
        <f>IF(MIN(LCOH!$C$18,J8744)&gt;=$P$48*LCOH!$C$18, MIN(LCOH!$C$18,J8744),0)</f>
        <v>1500</v>
      </c>
      <c r="L8744">
        <f t="shared" si="273"/>
        <v>6.4594411573584694</v>
      </c>
      <c r="M8744">
        <f>K8744/LCOH!$C$18</f>
        <v>1</v>
      </c>
      <c r="N8744">
        <f>K8744/LCOH!$C$34</f>
        <v>28.901734104046245</v>
      </c>
    </row>
    <row r="8745" spans="1:14" x14ac:dyDescent="0.35">
      <c r="A8745">
        <f>'Profilo fotovoltaico'!B8747*LCOH!$C$20</f>
        <v>138</v>
      </c>
      <c r="B8745">
        <f>'Profilo eolico'!B8747*LCOH!$C$21</f>
        <v>346.3</v>
      </c>
      <c r="C8745">
        <f>$P$35*'Profilo fotovoltaico'!B8747</f>
        <v>1014.936481891845</v>
      </c>
      <c r="D8745">
        <f>$Q$37*'Profilo eolico'!B8747</f>
        <v>2020.5340639696478</v>
      </c>
      <c r="E8745">
        <f>$P$39*'Profilo fotovoltaico'!B8747+'Approvvigionamento energia'!$Q$39*'Profilo eolico'!B8747</f>
        <v>1769.1346684501971</v>
      </c>
      <c r="F8745">
        <f>$P$41*'Profilo fotovoltaico'!B8747+'Approvvigionamento energia'!$Q$41*'Profilo eolico'!B8747</f>
        <v>1517.7352729307463</v>
      </c>
      <c r="G8745">
        <f>$P$43*'Profilo fotovoltaico'!B8747+'Approvvigionamento energia'!$Q$43*'Profilo eolico'!B8747</f>
        <v>1266.3358774112958</v>
      </c>
      <c r="H8745">
        <f t="shared" si="272"/>
        <v>1138.4335154826958</v>
      </c>
      <c r="I8745">
        <f>IF(LCOH!$C$28=Menu!$A$1,'Approvvigionamento energia'!C8745,0)+IF(LCOH!$C$28=Menu!$A$2,'Approvvigionamento energia'!D8745,0)+IF(LCOH!$C$28=Menu!$A$3,'Approvvigionamento energia'!E8745,0)+IF(LCOH!$C$28=Menu!$A$4,'Approvvigionamento energia'!F8745,0)+IF(LCOH!$C$28=Menu!$A$5,'Approvvigionamento energia'!G8745,0)+IF(LCOH!$C$28=Menu!$A$6,'Approvvigionamento energia'!H8745,0)</f>
        <v>1517.7352729307463</v>
      </c>
      <c r="J8745">
        <f>'Approvvigionamento energia'!A8745+'Approvvigionamento energia'!B8745+'Approvvigionamento energia'!I8745</f>
        <v>2002.0352729307463</v>
      </c>
      <c r="K8745">
        <f>IF(MIN(LCOH!$C$18,J8745)&gt;=$P$48*LCOH!$C$18, MIN(LCOH!$C$18,J8745),0)</f>
        <v>1500</v>
      </c>
      <c r="L8745">
        <f t="shared" si="273"/>
        <v>502.03527293074626</v>
      </c>
      <c r="M8745">
        <f>K8745/LCOH!$C$18</f>
        <v>1</v>
      </c>
      <c r="N8745">
        <f>K8745/LCOH!$C$34</f>
        <v>28.901734104046245</v>
      </c>
    </row>
    <row r="8746" spans="1:14" x14ac:dyDescent="0.35">
      <c r="A8746">
        <f>'Profilo fotovoltaico'!B8748*LCOH!$C$20</f>
        <v>306</v>
      </c>
      <c r="B8746">
        <f>'Profilo eolico'!B8748*LCOH!$C$21</f>
        <v>386.90000000000003</v>
      </c>
      <c r="C8746">
        <f>$P$35*'Profilo fotovoltaico'!B8748</f>
        <v>2250.5113294123516</v>
      </c>
      <c r="D8746">
        <f>$Q$37*'Profilo eolico'!B8748</f>
        <v>2257.4202406868521</v>
      </c>
      <c r="E8746">
        <f>$P$39*'Profilo fotovoltaico'!B8748+'Approvvigionamento energia'!$Q$39*'Profilo eolico'!B8748</f>
        <v>2255.6930128682266</v>
      </c>
      <c r="F8746">
        <f>$P$41*'Profilo fotovoltaico'!B8748+'Approvvigionamento energia'!$Q$41*'Profilo eolico'!B8748</f>
        <v>2253.9657850496019</v>
      </c>
      <c r="G8746">
        <f>$P$43*'Profilo fotovoltaico'!B8748+'Approvvigionamento energia'!$Q$43*'Profilo eolico'!B8748</f>
        <v>2252.2385572309768</v>
      </c>
      <c r="H8746">
        <f t="shared" si="272"/>
        <v>1138.4335154826958</v>
      </c>
      <c r="I8746">
        <f>IF(LCOH!$C$28=Menu!$A$1,'Approvvigionamento energia'!C8746,0)+IF(LCOH!$C$28=Menu!$A$2,'Approvvigionamento energia'!D8746,0)+IF(LCOH!$C$28=Menu!$A$3,'Approvvigionamento energia'!E8746,0)+IF(LCOH!$C$28=Menu!$A$4,'Approvvigionamento energia'!F8746,0)+IF(LCOH!$C$28=Menu!$A$5,'Approvvigionamento energia'!G8746,0)+IF(LCOH!$C$28=Menu!$A$6,'Approvvigionamento energia'!H8746,0)</f>
        <v>2253.9657850496019</v>
      </c>
      <c r="J8746">
        <f>'Approvvigionamento energia'!A8746+'Approvvigionamento energia'!B8746+'Approvvigionamento energia'!I8746</f>
        <v>2946.865785049602</v>
      </c>
      <c r="K8746">
        <f>IF(MIN(LCOH!$C$18,J8746)&gt;=$P$48*LCOH!$C$18, MIN(LCOH!$C$18,J8746),0)</f>
        <v>1500</v>
      </c>
      <c r="L8746">
        <f t="shared" si="273"/>
        <v>1446.865785049602</v>
      </c>
      <c r="M8746">
        <f>K8746/LCOH!$C$18</f>
        <v>1</v>
      </c>
      <c r="N8746">
        <f>K8746/LCOH!$C$34</f>
        <v>28.901734104046245</v>
      </c>
    </row>
    <row r="8747" spans="1:14" x14ac:dyDescent="0.35">
      <c r="A8747">
        <f>'Profilo fotovoltaico'!B8749*LCOH!$C$20</f>
        <v>423</v>
      </c>
      <c r="B8747">
        <f>'Profilo eolico'!B8749*LCOH!$C$21</f>
        <v>419.09999999999997</v>
      </c>
      <c r="C8747">
        <f>$P$35*'Profilo fotovoltaico'!B8749</f>
        <v>3111.0009553641335</v>
      </c>
      <c r="D8747">
        <f>$Q$37*'Profilo eolico'!B8749</f>
        <v>2445.2954842901513</v>
      </c>
      <c r="E8747">
        <f>$P$39*'Profilo fotovoltaico'!B8749+'Approvvigionamento energia'!$Q$39*'Profilo eolico'!B8749</f>
        <v>2611.7218520586466</v>
      </c>
      <c r="F8747">
        <f>$P$41*'Profilo fotovoltaico'!B8749+'Approvvigionamento energia'!$Q$41*'Profilo eolico'!B8749</f>
        <v>2778.1482198271424</v>
      </c>
      <c r="G8747">
        <f>$P$43*'Profilo fotovoltaico'!B8749+'Approvvigionamento energia'!$Q$43*'Profilo eolico'!B8749</f>
        <v>2944.5745875956377</v>
      </c>
      <c r="H8747">
        <f t="shared" si="272"/>
        <v>1138.4335154826958</v>
      </c>
      <c r="I8747">
        <f>IF(LCOH!$C$28=Menu!$A$1,'Approvvigionamento energia'!C8747,0)+IF(LCOH!$C$28=Menu!$A$2,'Approvvigionamento energia'!D8747,0)+IF(LCOH!$C$28=Menu!$A$3,'Approvvigionamento energia'!E8747,0)+IF(LCOH!$C$28=Menu!$A$4,'Approvvigionamento energia'!F8747,0)+IF(LCOH!$C$28=Menu!$A$5,'Approvvigionamento energia'!G8747,0)+IF(LCOH!$C$28=Menu!$A$6,'Approvvigionamento energia'!H8747,0)</f>
        <v>2778.1482198271424</v>
      </c>
      <c r="J8747">
        <f>'Approvvigionamento energia'!A8747+'Approvvigionamento energia'!B8747+'Approvvigionamento energia'!I8747</f>
        <v>3620.2482198271423</v>
      </c>
      <c r="K8747">
        <f>IF(MIN(LCOH!$C$18,J8747)&gt;=$P$48*LCOH!$C$18, MIN(LCOH!$C$18,J8747),0)</f>
        <v>1500</v>
      </c>
      <c r="L8747">
        <f t="shared" si="273"/>
        <v>2120.2482198271423</v>
      </c>
      <c r="M8747">
        <f>K8747/LCOH!$C$18</f>
        <v>1</v>
      </c>
      <c r="N8747">
        <f>K8747/LCOH!$C$34</f>
        <v>28.901734104046245</v>
      </c>
    </row>
    <row r="8748" spans="1:14" x14ac:dyDescent="0.35">
      <c r="A8748">
        <f>'Profilo fotovoltaico'!B8750*LCOH!$C$20</f>
        <v>484</v>
      </c>
      <c r="B8748">
        <f>'Profilo eolico'!B8750*LCOH!$C$21</f>
        <v>407.1</v>
      </c>
      <c r="C8748">
        <f>$P$35*'Profilo fotovoltaico'!B8750</f>
        <v>3559.6322988090792</v>
      </c>
      <c r="D8748">
        <f>$Q$37*'Profilo eolico'!B8750</f>
        <v>2375.2798655560027</v>
      </c>
      <c r="E8748">
        <f>$P$39*'Profilo fotovoltaico'!B8750+'Approvvigionamento energia'!$Q$39*'Profilo eolico'!B8750</f>
        <v>2671.3679738692717</v>
      </c>
      <c r="F8748">
        <f>$P$41*'Profilo fotovoltaico'!B8750+'Approvvigionamento energia'!$Q$41*'Profilo eolico'!B8750</f>
        <v>2967.4560821825407</v>
      </c>
      <c r="G8748">
        <f>$P$43*'Profilo fotovoltaico'!B8750+'Approvvigionamento energia'!$Q$43*'Profilo eolico'!B8750</f>
        <v>3263.5441904958107</v>
      </c>
      <c r="H8748">
        <f t="shared" si="272"/>
        <v>1138.4335154826958</v>
      </c>
      <c r="I8748">
        <f>IF(LCOH!$C$28=Menu!$A$1,'Approvvigionamento energia'!C8748,0)+IF(LCOH!$C$28=Menu!$A$2,'Approvvigionamento energia'!D8748,0)+IF(LCOH!$C$28=Menu!$A$3,'Approvvigionamento energia'!E8748,0)+IF(LCOH!$C$28=Menu!$A$4,'Approvvigionamento energia'!F8748,0)+IF(LCOH!$C$28=Menu!$A$5,'Approvvigionamento energia'!G8748,0)+IF(LCOH!$C$28=Menu!$A$6,'Approvvigionamento energia'!H8748,0)</f>
        <v>2967.4560821825407</v>
      </c>
      <c r="J8748">
        <f>'Approvvigionamento energia'!A8748+'Approvvigionamento energia'!B8748+'Approvvigionamento energia'!I8748</f>
        <v>3858.5560821825406</v>
      </c>
      <c r="K8748">
        <f>IF(MIN(LCOH!$C$18,J8748)&gt;=$P$48*LCOH!$C$18, MIN(LCOH!$C$18,J8748),0)</f>
        <v>1500</v>
      </c>
      <c r="L8748">
        <f t="shared" si="273"/>
        <v>2358.5560821825406</v>
      </c>
      <c r="M8748">
        <f>K8748/LCOH!$C$18</f>
        <v>1</v>
      </c>
      <c r="N8748">
        <f>K8748/LCOH!$C$34</f>
        <v>28.901734104046245</v>
      </c>
    </row>
    <row r="8749" spans="1:14" x14ac:dyDescent="0.35">
      <c r="A8749">
        <f>'Profilo fotovoltaico'!B8751*LCOH!$C$20</f>
        <v>491</v>
      </c>
      <c r="B8749">
        <f>'Profilo eolico'!B8751*LCOH!$C$21</f>
        <v>391.2</v>
      </c>
      <c r="C8749">
        <f>$P$35*'Profilo fotovoltaico'!B8751</f>
        <v>3611.1145841224338</v>
      </c>
      <c r="D8749">
        <f>$Q$37*'Profilo eolico'!B8751</f>
        <v>2282.5091707332549</v>
      </c>
      <c r="E8749">
        <f>$P$39*'Profilo fotovoltaico'!B8751+'Approvvigionamento energia'!$Q$39*'Profilo eolico'!B8751</f>
        <v>2614.6605240805497</v>
      </c>
      <c r="F8749">
        <f>$P$41*'Profilo fotovoltaico'!B8751+'Approvvigionamento energia'!$Q$41*'Profilo eolico'!B8751</f>
        <v>2946.8118774278446</v>
      </c>
      <c r="G8749">
        <f>$P$43*'Profilo fotovoltaico'!B8751+'Approvvigionamento energia'!$Q$43*'Profilo eolico'!B8751</f>
        <v>3278.963230775139</v>
      </c>
      <c r="H8749">
        <f t="shared" si="272"/>
        <v>1138.4335154826958</v>
      </c>
      <c r="I8749">
        <f>IF(LCOH!$C$28=Menu!$A$1,'Approvvigionamento energia'!C8749,0)+IF(LCOH!$C$28=Menu!$A$2,'Approvvigionamento energia'!D8749,0)+IF(LCOH!$C$28=Menu!$A$3,'Approvvigionamento energia'!E8749,0)+IF(LCOH!$C$28=Menu!$A$4,'Approvvigionamento energia'!F8749,0)+IF(LCOH!$C$28=Menu!$A$5,'Approvvigionamento energia'!G8749,0)+IF(LCOH!$C$28=Menu!$A$6,'Approvvigionamento energia'!H8749,0)</f>
        <v>2946.8118774278446</v>
      </c>
      <c r="J8749">
        <f>'Approvvigionamento energia'!A8749+'Approvvigionamento energia'!B8749+'Approvvigionamento energia'!I8749</f>
        <v>3829.0118774278444</v>
      </c>
      <c r="K8749">
        <f>IF(MIN(LCOH!$C$18,J8749)&gt;=$P$48*LCOH!$C$18, MIN(LCOH!$C$18,J8749),0)</f>
        <v>1500</v>
      </c>
      <c r="L8749">
        <f t="shared" si="273"/>
        <v>2329.0118774278444</v>
      </c>
      <c r="M8749">
        <f>K8749/LCOH!$C$18</f>
        <v>1</v>
      </c>
      <c r="N8749">
        <f>K8749/LCOH!$C$34</f>
        <v>28.901734104046245</v>
      </c>
    </row>
    <row r="8750" spans="1:14" x14ac:dyDescent="0.35">
      <c r="A8750">
        <f>'Profilo fotovoltaico'!B8752*LCOH!$C$20</f>
        <v>446</v>
      </c>
      <c r="B8750">
        <f>'Profilo eolico'!B8752*LCOH!$C$21</f>
        <v>384.6</v>
      </c>
      <c r="C8750">
        <f>$P$35*'Profilo fotovoltaico'!B8752</f>
        <v>3280.1570356794409</v>
      </c>
      <c r="D8750">
        <f>$Q$37*'Profilo eolico'!B8752</f>
        <v>2244.0005804294733</v>
      </c>
      <c r="E8750">
        <f>$P$39*'Profilo fotovoltaico'!B8752+'Approvvigionamento energia'!$Q$39*'Profilo eolico'!B8752</f>
        <v>2503.0396942419648</v>
      </c>
      <c r="F8750">
        <f>$P$41*'Profilo fotovoltaico'!B8752+'Approvvigionamento energia'!$Q$41*'Profilo eolico'!B8752</f>
        <v>2762.0788080544571</v>
      </c>
      <c r="G8750">
        <f>$P$43*'Profilo fotovoltaico'!B8752+'Approvvigionamento energia'!$Q$43*'Profilo eolico'!B8752</f>
        <v>3021.1179218669495</v>
      </c>
      <c r="H8750">
        <f t="shared" si="272"/>
        <v>1138.4335154826958</v>
      </c>
      <c r="I8750">
        <f>IF(LCOH!$C$28=Menu!$A$1,'Approvvigionamento energia'!C8750,0)+IF(LCOH!$C$28=Menu!$A$2,'Approvvigionamento energia'!D8750,0)+IF(LCOH!$C$28=Menu!$A$3,'Approvvigionamento energia'!E8750,0)+IF(LCOH!$C$28=Menu!$A$4,'Approvvigionamento energia'!F8750,0)+IF(LCOH!$C$28=Menu!$A$5,'Approvvigionamento energia'!G8750,0)+IF(LCOH!$C$28=Menu!$A$6,'Approvvigionamento energia'!H8750,0)</f>
        <v>2762.0788080544571</v>
      </c>
      <c r="J8750">
        <f>'Approvvigionamento energia'!A8750+'Approvvigionamento energia'!B8750+'Approvvigionamento energia'!I8750</f>
        <v>3592.678808054457</v>
      </c>
      <c r="K8750">
        <f>IF(MIN(LCOH!$C$18,J8750)&gt;=$P$48*LCOH!$C$18, MIN(LCOH!$C$18,J8750),0)</f>
        <v>1500</v>
      </c>
      <c r="L8750">
        <f t="shared" si="273"/>
        <v>2092.678808054457</v>
      </c>
      <c r="M8750">
        <f>K8750/LCOH!$C$18</f>
        <v>1</v>
      </c>
      <c r="N8750">
        <f>K8750/LCOH!$C$34</f>
        <v>28.901734104046245</v>
      </c>
    </row>
    <row r="8751" spans="1:14" x14ac:dyDescent="0.35">
      <c r="A8751">
        <f>'Profilo fotovoltaico'!B8753*LCOH!$C$20</f>
        <v>351</v>
      </c>
      <c r="B8751">
        <f>'Profilo eolico'!B8753*LCOH!$C$21</f>
        <v>381.2</v>
      </c>
      <c r="C8751">
        <f>$P$35*'Profilo fotovoltaico'!B8753</f>
        <v>2581.4688778553445</v>
      </c>
      <c r="D8751">
        <f>$Q$37*'Profilo eolico'!B8753</f>
        <v>2224.1628217881312</v>
      </c>
      <c r="E8751">
        <f>$P$39*'Profilo fotovoltaico'!B8753+'Approvvigionamento energia'!$Q$39*'Profilo eolico'!B8753</f>
        <v>2313.4893358049339</v>
      </c>
      <c r="F8751">
        <f>$P$41*'Profilo fotovoltaico'!B8753+'Approvvigionamento energia'!$Q$41*'Profilo eolico'!B8753</f>
        <v>2402.8158498217381</v>
      </c>
      <c r="G8751">
        <f>$P$43*'Profilo fotovoltaico'!B8753+'Approvvigionamento energia'!$Q$43*'Profilo eolico'!B8753</f>
        <v>2492.1423638385413</v>
      </c>
      <c r="H8751">
        <f t="shared" si="272"/>
        <v>1138.4335154826958</v>
      </c>
      <c r="I8751">
        <f>IF(LCOH!$C$28=Menu!$A$1,'Approvvigionamento energia'!C8751,0)+IF(LCOH!$C$28=Menu!$A$2,'Approvvigionamento energia'!D8751,0)+IF(LCOH!$C$28=Menu!$A$3,'Approvvigionamento energia'!E8751,0)+IF(LCOH!$C$28=Menu!$A$4,'Approvvigionamento energia'!F8751,0)+IF(LCOH!$C$28=Menu!$A$5,'Approvvigionamento energia'!G8751,0)+IF(LCOH!$C$28=Menu!$A$6,'Approvvigionamento energia'!H8751,0)</f>
        <v>2402.8158498217381</v>
      </c>
      <c r="J8751">
        <f>'Approvvigionamento energia'!A8751+'Approvvigionamento energia'!B8751+'Approvvigionamento energia'!I8751</f>
        <v>3135.0158498217379</v>
      </c>
      <c r="K8751">
        <f>IF(MIN(LCOH!$C$18,J8751)&gt;=$P$48*LCOH!$C$18, MIN(LCOH!$C$18,J8751),0)</f>
        <v>1500</v>
      </c>
      <c r="L8751">
        <f t="shared" si="273"/>
        <v>1635.0158498217379</v>
      </c>
      <c r="M8751">
        <f>K8751/LCOH!$C$18</f>
        <v>1</v>
      </c>
      <c r="N8751">
        <f>K8751/LCOH!$C$34</f>
        <v>28.901734104046245</v>
      </c>
    </row>
    <row r="8752" spans="1:14" x14ac:dyDescent="0.35">
      <c r="A8752">
        <f>'Profilo fotovoltaico'!B8754*LCOH!$C$20</f>
        <v>199</v>
      </c>
      <c r="B8752">
        <f>'Profilo eolico'!B8754*LCOH!$C$21</f>
        <v>354.6</v>
      </c>
      <c r="C8752">
        <f>$P$35*'Profilo fotovoltaico'!B8754</f>
        <v>1463.567825336791</v>
      </c>
      <c r="D8752">
        <f>$Q$37*'Profilo eolico'!B8754</f>
        <v>2068.9615335941012</v>
      </c>
      <c r="E8752">
        <f>$P$39*'Profilo fotovoltaico'!B8754+'Approvvigionamento energia'!$Q$39*'Profilo eolico'!B8754</f>
        <v>1917.6131065297736</v>
      </c>
      <c r="F8752">
        <f>$P$41*'Profilo fotovoltaico'!B8754+'Approvvigionamento energia'!$Q$41*'Profilo eolico'!B8754</f>
        <v>1766.2646794654461</v>
      </c>
      <c r="G8752">
        <f>$P$43*'Profilo fotovoltaico'!B8754+'Approvvigionamento energia'!$Q$43*'Profilo eolico'!B8754</f>
        <v>1614.9162524011185</v>
      </c>
      <c r="H8752">
        <f t="shared" si="272"/>
        <v>1138.4335154826958</v>
      </c>
      <c r="I8752">
        <f>IF(LCOH!$C$28=Menu!$A$1,'Approvvigionamento energia'!C8752,0)+IF(LCOH!$C$28=Menu!$A$2,'Approvvigionamento energia'!D8752,0)+IF(LCOH!$C$28=Menu!$A$3,'Approvvigionamento energia'!E8752,0)+IF(LCOH!$C$28=Menu!$A$4,'Approvvigionamento energia'!F8752,0)+IF(LCOH!$C$28=Menu!$A$5,'Approvvigionamento energia'!G8752,0)+IF(LCOH!$C$28=Menu!$A$6,'Approvvigionamento energia'!H8752,0)</f>
        <v>1766.2646794654461</v>
      </c>
      <c r="J8752">
        <f>'Approvvigionamento energia'!A8752+'Approvvigionamento energia'!B8752+'Approvvigionamento energia'!I8752</f>
        <v>2319.864679465446</v>
      </c>
      <c r="K8752">
        <f>IF(MIN(LCOH!$C$18,J8752)&gt;=$P$48*LCOH!$C$18, MIN(LCOH!$C$18,J8752),0)</f>
        <v>1500</v>
      </c>
      <c r="L8752">
        <f t="shared" si="273"/>
        <v>819.86467946544599</v>
      </c>
      <c r="M8752">
        <f>K8752/LCOH!$C$18</f>
        <v>1</v>
      </c>
      <c r="N8752">
        <f>K8752/LCOH!$C$34</f>
        <v>28.901734104046245</v>
      </c>
    </row>
    <row r="8753" spans="1:14" x14ac:dyDescent="0.35">
      <c r="A8753">
        <f>'Profilo fotovoltaico'!B8755*LCOH!$C$20</f>
        <v>27</v>
      </c>
      <c r="B8753">
        <f>'Profilo eolico'!B8755*LCOH!$C$21</f>
        <v>324.90000000000003</v>
      </c>
      <c r="C8753">
        <f>$P$35*'Profilo fotovoltaico'!B8755</f>
        <v>198.57452906579576</v>
      </c>
      <c r="D8753">
        <f>$Q$37*'Profilo eolico'!B8755</f>
        <v>1895.6728772270824</v>
      </c>
      <c r="E8753">
        <f>$P$39*'Profilo fotovoltaico'!B8755+'Approvvigionamento energia'!$Q$39*'Profilo eolico'!B8755</f>
        <v>1471.3982901867607</v>
      </c>
      <c r="F8753">
        <f>$P$41*'Profilo fotovoltaico'!B8755+'Approvvigionamento energia'!$Q$41*'Profilo eolico'!B8755</f>
        <v>1047.1237031464391</v>
      </c>
      <c r="G8753">
        <f>$P$43*'Profilo fotovoltaico'!B8755+'Approvvigionamento energia'!$Q$43*'Profilo eolico'!B8755</f>
        <v>622.84911610611744</v>
      </c>
      <c r="H8753">
        <f t="shared" si="272"/>
        <v>1138.4335154826958</v>
      </c>
      <c r="I8753">
        <f>IF(LCOH!$C$28=Menu!$A$1,'Approvvigionamento energia'!C8753,0)+IF(LCOH!$C$28=Menu!$A$2,'Approvvigionamento energia'!D8753,0)+IF(LCOH!$C$28=Menu!$A$3,'Approvvigionamento energia'!E8753,0)+IF(LCOH!$C$28=Menu!$A$4,'Approvvigionamento energia'!F8753,0)+IF(LCOH!$C$28=Menu!$A$5,'Approvvigionamento energia'!G8753,0)+IF(LCOH!$C$28=Menu!$A$6,'Approvvigionamento energia'!H8753,0)</f>
        <v>1047.1237031464391</v>
      </c>
      <c r="J8753">
        <f>'Approvvigionamento energia'!A8753+'Approvvigionamento energia'!B8753+'Approvvigionamento energia'!I8753</f>
        <v>1399.0237031464392</v>
      </c>
      <c r="K8753">
        <f>IF(MIN(LCOH!$C$18,J8753)&gt;=$P$48*LCOH!$C$18, MIN(LCOH!$C$18,J8753),0)</f>
        <v>1399.0237031464392</v>
      </c>
      <c r="L8753">
        <f t="shared" si="273"/>
        <v>0</v>
      </c>
      <c r="M8753">
        <f>K8753/LCOH!$C$18</f>
        <v>0.93268246876429284</v>
      </c>
      <c r="N8753">
        <f>K8753/LCOH!$C$34</f>
        <v>26.956140715731006</v>
      </c>
    </row>
    <row r="8754" spans="1:14" x14ac:dyDescent="0.35">
      <c r="A8754">
        <f>'Profilo fotovoltaico'!B8756*LCOH!$C$20</f>
        <v>0</v>
      </c>
      <c r="B8754">
        <f>'Profilo eolico'!B8756*LCOH!$C$21</f>
        <v>319.79999999999995</v>
      </c>
      <c r="C8754">
        <f>$P$35*'Profilo fotovoltaico'!B8756</f>
        <v>0</v>
      </c>
      <c r="D8754">
        <f>$Q$37*'Profilo eolico'!B8756</f>
        <v>1865.916239265069</v>
      </c>
      <c r="E8754">
        <f>$P$39*'Profilo fotovoltaico'!B8756+'Approvvigionamento energia'!$Q$39*'Profilo eolico'!B8756</f>
        <v>1399.4371794488015</v>
      </c>
      <c r="F8754">
        <f>$P$41*'Profilo fotovoltaico'!B8756+'Approvvigionamento energia'!$Q$41*'Profilo eolico'!B8756</f>
        <v>932.95811963253448</v>
      </c>
      <c r="G8754">
        <f>$P$43*'Profilo fotovoltaico'!B8756+'Approvvigionamento energia'!$Q$43*'Profilo eolico'!B8756</f>
        <v>466.47905981626724</v>
      </c>
      <c r="H8754">
        <f t="shared" si="272"/>
        <v>1138.4335154826958</v>
      </c>
      <c r="I8754">
        <f>IF(LCOH!$C$28=Menu!$A$1,'Approvvigionamento energia'!C8754,0)+IF(LCOH!$C$28=Menu!$A$2,'Approvvigionamento energia'!D8754,0)+IF(LCOH!$C$28=Menu!$A$3,'Approvvigionamento energia'!E8754,0)+IF(LCOH!$C$28=Menu!$A$4,'Approvvigionamento energia'!F8754,0)+IF(LCOH!$C$28=Menu!$A$5,'Approvvigionamento energia'!G8754,0)+IF(LCOH!$C$28=Menu!$A$6,'Approvvigionamento energia'!H8754,0)</f>
        <v>932.95811963253448</v>
      </c>
      <c r="J8754">
        <f>'Approvvigionamento energia'!A8754+'Approvvigionamento energia'!B8754+'Approvvigionamento energia'!I8754</f>
        <v>1252.7581196325345</v>
      </c>
      <c r="K8754">
        <f>IF(MIN(LCOH!$C$18,J8754)&gt;=$P$48*LCOH!$C$18, MIN(LCOH!$C$18,J8754),0)</f>
        <v>1252.7581196325345</v>
      </c>
      <c r="L8754">
        <f t="shared" si="273"/>
        <v>0</v>
      </c>
      <c r="M8754">
        <f>K8754/LCOH!$C$18</f>
        <v>0.83517207975502306</v>
      </c>
      <c r="N8754">
        <f>K8754/LCOH!$C$34</f>
        <v>24.137921380202979</v>
      </c>
    </row>
    <row r="8755" spans="1:14" x14ac:dyDescent="0.35">
      <c r="A8755">
        <f>'Profilo fotovoltaico'!B8757*LCOH!$C$20</f>
        <v>0</v>
      </c>
      <c r="B8755">
        <f>'Profilo eolico'!B8757*LCOH!$C$21</f>
        <v>320</v>
      </c>
      <c r="C8755">
        <f>$P$35*'Profilo fotovoltaico'!B8757</f>
        <v>0</v>
      </c>
      <c r="D8755">
        <f>$Q$37*'Profilo eolico'!B8757</f>
        <v>1867.0831662439716</v>
      </c>
      <c r="E8755">
        <f>$P$39*'Profilo fotovoltaico'!B8757+'Approvvigionamento energia'!$Q$39*'Profilo eolico'!B8757</f>
        <v>1400.3123746829785</v>
      </c>
      <c r="F8755">
        <f>$P$41*'Profilo fotovoltaico'!B8757+'Approvvigionamento energia'!$Q$41*'Profilo eolico'!B8757</f>
        <v>933.54158312198581</v>
      </c>
      <c r="G8755">
        <f>$P$43*'Profilo fotovoltaico'!B8757+'Approvvigionamento energia'!$Q$43*'Profilo eolico'!B8757</f>
        <v>466.7707915609929</v>
      </c>
      <c r="H8755">
        <f t="shared" si="272"/>
        <v>1138.4335154826958</v>
      </c>
      <c r="I8755">
        <f>IF(LCOH!$C$28=Menu!$A$1,'Approvvigionamento energia'!C8755,0)+IF(LCOH!$C$28=Menu!$A$2,'Approvvigionamento energia'!D8755,0)+IF(LCOH!$C$28=Menu!$A$3,'Approvvigionamento energia'!E8755,0)+IF(LCOH!$C$28=Menu!$A$4,'Approvvigionamento energia'!F8755,0)+IF(LCOH!$C$28=Menu!$A$5,'Approvvigionamento energia'!G8755,0)+IF(LCOH!$C$28=Menu!$A$6,'Approvvigionamento energia'!H8755,0)</f>
        <v>933.54158312198581</v>
      </c>
      <c r="J8755">
        <f>'Approvvigionamento energia'!A8755+'Approvvigionamento energia'!B8755+'Approvvigionamento energia'!I8755</f>
        <v>1253.5415831219857</v>
      </c>
      <c r="K8755">
        <f>IF(MIN(LCOH!$C$18,J8755)&gt;=$P$48*LCOH!$C$18, MIN(LCOH!$C$18,J8755),0)</f>
        <v>1253.5415831219857</v>
      </c>
      <c r="L8755">
        <f t="shared" si="273"/>
        <v>0</v>
      </c>
      <c r="M8755">
        <f>K8755/LCOH!$C$18</f>
        <v>0.83569438874799051</v>
      </c>
      <c r="N8755">
        <f>K8755/LCOH!$C$34</f>
        <v>24.153017015837875</v>
      </c>
    </row>
    <row r="8756" spans="1:14" x14ac:dyDescent="0.35">
      <c r="A8756">
        <f>'Profilo fotovoltaico'!B8758*LCOH!$C$20</f>
        <v>0</v>
      </c>
      <c r="B8756">
        <f>'Profilo eolico'!B8758*LCOH!$C$21</f>
        <v>313.7</v>
      </c>
      <c r="C8756">
        <f>$P$35*'Profilo fotovoltaico'!B8758</f>
        <v>0</v>
      </c>
      <c r="D8756">
        <f>$Q$37*'Profilo eolico'!B8758</f>
        <v>1830.3249664085431</v>
      </c>
      <c r="E8756">
        <f>$P$39*'Profilo fotovoltaico'!B8758+'Approvvigionamento energia'!$Q$39*'Profilo eolico'!B8758</f>
        <v>1372.7437248064073</v>
      </c>
      <c r="F8756">
        <f>$P$41*'Profilo fotovoltaico'!B8758+'Approvvigionamento energia'!$Q$41*'Profilo eolico'!B8758</f>
        <v>915.16248320427155</v>
      </c>
      <c r="G8756">
        <f>$P$43*'Profilo fotovoltaico'!B8758+'Approvvigionamento energia'!$Q$43*'Profilo eolico'!B8758</f>
        <v>457.58124160213578</v>
      </c>
      <c r="H8756">
        <f t="shared" si="272"/>
        <v>1138.4335154826958</v>
      </c>
      <c r="I8756">
        <f>IF(LCOH!$C$28=Menu!$A$1,'Approvvigionamento energia'!C8756,0)+IF(LCOH!$C$28=Menu!$A$2,'Approvvigionamento energia'!D8756,0)+IF(LCOH!$C$28=Menu!$A$3,'Approvvigionamento energia'!E8756,0)+IF(LCOH!$C$28=Menu!$A$4,'Approvvigionamento energia'!F8756,0)+IF(LCOH!$C$28=Menu!$A$5,'Approvvigionamento energia'!G8756,0)+IF(LCOH!$C$28=Menu!$A$6,'Approvvigionamento energia'!H8756,0)</f>
        <v>915.16248320427155</v>
      </c>
      <c r="J8756">
        <f>'Approvvigionamento energia'!A8756+'Approvvigionamento energia'!B8756+'Approvvigionamento energia'!I8756</f>
        <v>1228.8624832042715</v>
      </c>
      <c r="K8756">
        <f>IF(MIN(LCOH!$C$18,J8756)&gt;=$P$48*LCOH!$C$18, MIN(LCOH!$C$18,J8756),0)</f>
        <v>1228.8624832042715</v>
      </c>
      <c r="L8756">
        <f t="shared" si="273"/>
        <v>0</v>
      </c>
      <c r="M8756">
        <f>K8756/LCOH!$C$18</f>
        <v>0.81924165546951433</v>
      </c>
      <c r="N8756">
        <f>K8756/LCOH!$C$34</f>
        <v>23.677504493338564</v>
      </c>
    </row>
    <row r="8757" spans="1:14" x14ac:dyDescent="0.35">
      <c r="A8757">
        <f>'Profilo fotovoltaico'!B8759*LCOH!$C$20</f>
        <v>0</v>
      </c>
      <c r="B8757">
        <f>'Profilo eolico'!B8759*LCOH!$C$21</f>
        <v>308.3</v>
      </c>
      <c r="C8757">
        <f>$P$35*'Profilo fotovoltaico'!B8759</f>
        <v>0</v>
      </c>
      <c r="D8757">
        <f>$Q$37*'Profilo eolico'!B8759</f>
        <v>1798.8179379781764</v>
      </c>
      <c r="E8757">
        <f>$P$39*'Profilo fotovoltaico'!B8759+'Approvvigionamento energia'!$Q$39*'Profilo eolico'!B8759</f>
        <v>1349.1134534836322</v>
      </c>
      <c r="F8757">
        <f>$P$41*'Profilo fotovoltaico'!B8759+'Approvvigionamento energia'!$Q$41*'Profilo eolico'!B8759</f>
        <v>899.40896898908818</v>
      </c>
      <c r="G8757">
        <f>$P$43*'Profilo fotovoltaico'!B8759+'Approvvigionamento energia'!$Q$43*'Profilo eolico'!B8759</f>
        <v>449.70448449454409</v>
      </c>
      <c r="H8757">
        <f t="shared" si="272"/>
        <v>1138.4335154826958</v>
      </c>
      <c r="I8757">
        <f>IF(LCOH!$C$28=Menu!$A$1,'Approvvigionamento energia'!C8757,0)+IF(LCOH!$C$28=Menu!$A$2,'Approvvigionamento energia'!D8757,0)+IF(LCOH!$C$28=Menu!$A$3,'Approvvigionamento energia'!E8757,0)+IF(LCOH!$C$28=Menu!$A$4,'Approvvigionamento energia'!F8757,0)+IF(LCOH!$C$28=Menu!$A$5,'Approvvigionamento energia'!G8757,0)+IF(LCOH!$C$28=Menu!$A$6,'Approvvigionamento energia'!H8757,0)</f>
        <v>899.40896898908818</v>
      </c>
      <c r="J8757">
        <f>'Approvvigionamento energia'!A8757+'Approvvigionamento energia'!B8757+'Approvvigionamento energia'!I8757</f>
        <v>1207.7089689890881</v>
      </c>
      <c r="K8757">
        <f>IF(MIN(LCOH!$C$18,J8757)&gt;=$P$48*LCOH!$C$18, MIN(LCOH!$C$18,J8757),0)</f>
        <v>1207.7089689890881</v>
      </c>
      <c r="L8757">
        <f t="shared" si="273"/>
        <v>0</v>
      </c>
      <c r="M8757">
        <f>K8757/LCOH!$C$18</f>
        <v>0.80513931265939209</v>
      </c>
      <c r="N8757">
        <f>K8757/LCOH!$C$34</f>
        <v>23.269922331196305</v>
      </c>
    </row>
    <row r="8758" spans="1:14" x14ac:dyDescent="0.35">
      <c r="A8758">
        <f>'Profilo fotovoltaico'!B8760*LCOH!$C$20</f>
        <v>0</v>
      </c>
      <c r="B8758">
        <f>'Profilo eolico'!B8760*LCOH!$C$21</f>
        <v>311.90000000000003</v>
      </c>
      <c r="C8758">
        <f>$P$35*'Profilo fotovoltaico'!B8760</f>
        <v>0</v>
      </c>
      <c r="D8758">
        <f>$Q$37*'Profilo eolico'!B8760</f>
        <v>1819.8226235984209</v>
      </c>
      <c r="E8758">
        <f>$P$39*'Profilo fotovoltaico'!B8760+'Approvvigionamento energia'!$Q$39*'Profilo eolico'!B8760</f>
        <v>1364.8669676988156</v>
      </c>
      <c r="F8758">
        <f>$P$41*'Profilo fotovoltaico'!B8760+'Approvvigionamento energia'!$Q$41*'Profilo eolico'!B8760</f>
        <v>909.91131179921047</v>
      </c>
      <c r="G8758">
        <f>$P$43*'Profilo fotovoltaico'!B8760+'Approvvigionamento energia'!$Q$43*'Profilo eolico'!B8760</f>
        <v>454.95565589960523</v>
      </c>
      <c r="H8758">
        <f t="shared" si="272"/>
        <v>1138.4335154826958</v>
      </c>
      <c r="I8758">
        <f>IF(LCOH!$C$28=Menu!$A$1,'Approvvigionamento energia'!C8758,0)+IF(LCOH!$C$28=Menu!$A$2,'Approvvigionamento energia'!D8758,0)+IF(LCOH!$C$28=Menu!$A$3,'Approvvigionamento energia'!E8758,0)+IF(LCOH!$C$28=Menu!$A$4,'Approvvigionamento energia'!F8758,0)+IF(LCOH!$C$28=Menu!$A$5,'Approvvigionamento energia'!G8758,0)+IF(LCOH!$C$28=Menu!$A$6,'Approvvigionamento energia'!H8758,0)</f>
        <v>909.91131179921047</v>
      </c>
      <c r="J8758">
        <f>'Approvvigionamento energia'!A8758+'Approvvigionamento energia'!B8758+'Approvvigionamento energia'!I8758</f>
        <v>1221.8113117992104</v>
      </c>
      <c r="K8758">
        <f>IF(MIN(LCOH!$C$18,J8758)&gt;=$P$48*LCOH!$C$18, MIN(LCOH!$C$18,J8758),0)</f>
        <v>1221.8113117992104</v>
      </c>
      <c r="L8758">
        <f t="shared" si="273"/>
        <v>0</v>
      </c>
      <c r="M8758">
        <f>K8758/LCOH!$C$18</f>
        <v>0.81454087453280699</v>
      </c>
      <c r="N8758">
        <f>K8758/LCOH!$C$34</f>
        <v>23.541643772624479</v>
      </c>
    </row>
    <row r="8759" spans="1:14" x14ac:dyDescent="0.35">
      <c r="A8759">
        <f>'Profilo fotovoltaico'!B8761*LCOH!$C$20</f>
        <v>0</v>
      </c>
      <c r="B8759">
        <f>'Profilo eolico'!B8761*LCOH!$C$21</f>
        <v>314.09999999999997</v>
      </c>
      <c r="C8759">
        <f>$P$35*'Profilo fotovoltaico'!B8761</f>
        <v>0</v>
      </c>
      <c r="D8759">
        <f>$Q$37*'Profilo eolico'!B8761</f>
        <v>1832.6588203663482</v>
      </c>
      <c r="E8759">
        <f>$P$39*'Profilo fotovoltaico'!B8761+'Approvvigionamento energia'!$Q$39*'Profilo eolico'!B8761</f>
        <v>1374.494115274761</v>
      </c>
      <c r="F8759">
        <f>$P$41*'Profilo fotovoltaico'!B8761+'Approvvigionamento energia'!$Q$41*'Profilo eolico'!B8761</f>
        <v>916.3294101831741</v>
      </c>
      <c r="G8759">
        <f>$P$43*'Profilo fotovoltaico'!B8761+'Approvvigionamento energia'!$Q$43*'Profilo eolico'!B8761</f>
        <v>458.16470509158705</v>
      </c>
      <c r="H8759">
        <f t="shared" si="272"/>
        <v>1138.4335154826958</v>
      </c>
      <c r="I8759">
        <f>IF(LCOH!$C$28=Menu!$A$1,'Approvvigionamento energia'!C8759,0)+IF(LCOH!$C$28=Menu!$A$2,'Approvvigionamento energia'!D8759,0)+IF(LCOH!$C$28=Menu!$A$3,'Approvvigionamento energia'!E8759,0)+IF(LCOH!$C$28=Menu!$A$4,'Approvvigionamento energia'!F8759,0)+IF(LCOH!$C$28=Menu!$A$5,'Approvvigionamento energia'!G8759,0)+IF(LCOH!$C$28=Menu!$A$6,'Approvvigionamento energia'!H8759,0)</f>
        <v>916.3294101831741</v>
      </c>
      <c r="J8759">
        <f>'Approvvigionamento energia'!A8759+'Approvvigionamento energia'!B8759+'Approvvigionamento energia'!I8759</f>
        <v>1230.429410183174</v>
      </c>
      <c r="K8759">
        <f>IF(MIN(LCOH!$C$18,J8759)&gt;=$P$48*LCOH!$C$18, MIN(LCOH!$C$18,J8759),0)</f>
        <v>1230.429410183174</v>
      </c>
      <c r="L8759">
        <f t="shared" si="273"/>
        <v>0</v>
      </c>
      <c r="M8759">
        <f>K8759/LCOH!$C$18</f>
        <v>0.82028627345544936</v>
      </c>
      <c r="N8759">
        <f>K8759/LCOH!$C$34</f>
        <v>23.707695764608363</v>
      </c>
    </row>
    <row r="8760" spans="1:14" x14ac:dyDescent="0.35">
      <c r="A8760">
        <f>'Profilo fotovoltaico'!B8762*LCOH!$C$20</f>
        <v>0</v>
      </c>
      <c r="B8760">
        <f>'Profilo eolico'!B8762*LCOH!$C$21</f>
        <v>304.8</v>
      </c>
      <c r="C8760">
        <f>$P$35*'Profilo fotovoltaico'!B8762</f>
        <v>0</v>
      </c>
      <c r="D8760">
        <f>$Q$37*'Profilo eolico'!B8762</f>
        <v>1778.3967158473829</v>
      </c>
      <c r="E8760">
        <f>$P$39*'Profilo fotovoltaico'!B8762+'Approvvigionamento energia'!$Q$39*'Profilo eolico'!B8762</f>
        <v>1333.7975368855371</v>
      </c>
      <c r="F8760">
        <f>$P$41*'Profilo fotovoltaico'!B8762+'Approvvigionamento energia'!$Q$41*'Profilo eolico'!B8762</f>
        <v>889.19835792369145</v>
      </c>
      <c r="G8760">
        <f>$P$43*'Profilo fotovoltaico'!B8762+'Approvvigionamento energia'!$Q$43*'Profilo eolico'!B8762</f>
        <v>444.59917896184572</v>
      </c>
      <c r="H8760">
        <f t="shared" si="272"/>
        <v>1138.4335154826958</v>
      </c>
      <c r="I8760">
        <f>IF(LCOH!$C$28=Menu!$A$1,'Approvvigionamento energia'!C8760,0)+IF(LCOH!$C$28=Menu!$A$2,'Approvvigionamento energia'!D8760,0)+IF(LCOH!$C$28=Menu!$A$3,'Approvvigionamento energia'!E8760,0)+IF(LCOH!$C$28=Menu!$A$4,'Approvvigionamento energia'!F8760,0)+IF(LCOH!$C$28=Menu!$A$5,'Approvvigionamento energia'!G8760,0)+IF(LCOH!$C$28=Menu!$A$6,'Approvvigionamento energia'!H8760,0)</f>
        <v>889.19835792369145</v>
      </c>
      <c r="J8760">
        <f>'Approvvigionamento energia'!A8760+'Approvvigionamento energia'!B8760+'Approvvigionamento energia'!I8760</f>
        <v>1193.9983579236914</v>
      </c>
      <c r="K8760">
        <f>IF(MIN(LCOH!$C$18,J8760)&gt;=$P$48*LCOH!$C$18, MIN(LCOH!$C$18,J8760),0)</f>
        <v>1193.9983579236914</v>
      </c>
      <c r="L8760">
        <f t="shared" si="273"/>
        <v>0</v>
      </c>
      <c r="M8760">
        <f>K8760/LCOH!$C$18</f>
        <v>0.79599890528246098</v>
      </c>
      <c r="N8760">
        <f>K8760/LCOH!$C$34</f>
        <v>23.005748707585578</v>
      </c>
    </row>
    <row r="8761" spans="1:14" x14ac:dyDescent="0.35">
      <c r="A8761">
        <f>'Profilo fotovoltaico'!B8763*LCOH!$C$20</f>
        <v>0</v>
      </c>
      <c r="B8761">
        <f>'Profilo eolico'!B8763*LCOH!$C$21</f>
        <v>272.60000000000002</v>
      </c>
      <c r="C8761">
        <f>$P$35*'Profilo fotovoltaico'!B8763</f>
        <v>0</v>
      </c>
      <c r="D8761">
        <f>$Q$37*'Profilo eolico'!B8763</f>
        <v>1590.5214722440833</v>
      </c>
      <c r="E8761">
        <f>$P$39*'Profilo fotovoltaico'!B8763+'Approvvigionamento energia'!$Q$39*'Profilo eolico'!B8763</f>
        <v>1192.8911041830625</v>
      </c>
      <c r="F8761">
        <f>$P$41*'Profilo fotovoltaico'!B8763+'Approvvigionamento energia'!$Q$41*'Profilo eolico'!B8763</f>
        <v>795.26073612204164</v>
      </c>
      <c r="G8761">
        <f>$P$43*'Profilo fotovoltaico'!B8763+'Approvvigionamento energia'!$Q$43*'Profilo eolico'!B8763</f>
        <v>397.63036806102082</v>
      </c>
      <c r="H8761">
        <f t="shared" si="272"/>
        <v>1138.4335154826958</v>
      </c>
      <c r="I8761">
        <f>IF(LCOH!$C$28=Menu!$A$1,'Approvvigionamento energia'!C8761,0)+IF(LCOH!$C$28=Menu!$A$2,'Approvvigionamento energia'!D8761,0)+IF(LCOH!$C$28=Menu!$A$3,'Approvvigionamento energia'!E8761,0)+IF(LCOH!$C$28=Menu!$A$4,'Approvvigionamento energia'!F8761,0)+IF(LCOH!$C$28=Menu!$A$5,'Approvvigionamento energia'!G8761,0)+IF(LCOH!$C$28=Menu!$A$6,'Approvvigionamento energia'!H8761,0)</f>
        <v>795.26073612204164</v>
      </c>
      <c r="J8761">
        <f>'Approvvigionamento energia'!A8761+'Approvvigionamento energia'!B8761+'Approvvigionamento energia'!I8761</f>
        <v>1067.8607361220415</v>
      </c>
      <c r="K8761">
        <f>IF(MIN(LCOH!$C$18,J8761)&gt;=$P$48*LCOH!$C$18, MIN(LCOH!$C$18,J8761),0)</f>
        <v>1067.8607361220415</v>
      </c>
      <c r="L8761">
        <f t="shared" si="273"/>
        <v>0</v>
      </c>
      <c r="M8761">
        <f>K8761/LCOH!$C$18</f>
        <v>0.71190715741469435</v>
      </c>
      <c r="N8761">
        <f>K8761/LCOH!$C$34</f>
        <v>20.575351370366889</v>
      </c>
    </row>
    <row r="8762" spans="1:14" x14ac:dyDescent="0.35">
      <c r="A8762">
        <f>'Profilo fotovoltaico'!B8764*LCOH!$C$20</f>
        <v>0</v>
      </c>
      <c r="B8762">
        <f>'Profilo eolico'!B8764*LCOH!$C$21</f>
        <v>239.4</v>
      </c>
      <c r="C8762">
        <f>$P$35*'Profilo fotovoltaico'!B8764</f>
        <v>0</v>
      </c>
      <c r="D8762">
        <f>$Q$37*'Profilo eolico'!B8764</f>
        <v>1396.8115937462712</v>
      </c>
      <c r="E8762">
        <f>$P$39*'Profilo fotovoltaico'!B8764+'Approvvigionamento energia'!$Q$39*'Profilo eolico'!B8764</f>
        <v>1047.6086953097033</v>
      </c>
      <c r="F8762">
        <f>$P$41*'Profilo fotovoltaico'!B8764+'Approvvigionamento energia'!$Q$41*'Profilo eolico'!B8764</f>
        <v>698.40579687313561</v>
      </c>
      <c r="G8762">
        <f>$P$43*'Profilo fotovoltaico'!B8764+'Approvvigionamento energia'!$Q$43*'Profilo eolico'!B8764</f>
        <v>349.20289843656781</v>
      </c>
      <c r="H8762">
        <f t="shared" si="272"/>
        <v>1138.4335154826958</v>
      </c>
      <c r="I8762">
        <f>IF(LCOH!$C$28=Menu!$A$1,'Approvvigionamento energia'!C8762,0)+IF(LCOH!$C$28=Menu!$A$2,'Approvvigionamento energia'!D8762,0)+IF(LCOH!$C$28=Menu!$A$3,'Approvvigionamento energia'!E8762,0)+IF(LCOH!$C$28=Menu!$A$4,'Approvvigionamento energia'!F8762,0)+IF(LCOH!$C$28=Menu!$A$5,'Approvvigionamento energia'!G8762,0)+IF(LCOH!$C$28=Menu!$A$6,'Approvvigionamento energia'!H8762,0)</f>
        <v>698.40579687313561</v>
      </c>
      <c r="J8762">
        <f>'Approvvigionamento energia'!A8762+'Approvvigionamento energia'!B8762+'Approvvigionamento energia'!I8762</f>
        <v>937.80579687313559</v>
      </c>
      <c r="K8762">
        <f>IF(MIN(LCOH!$C$18,J8762)&gt;=$P$48*LCOH!$C$18, MIN(LCOH!$C$18,J8762),0)</f>
        <v>937.80579687313559</v>
      </c>
      <c r="L8762">
        <f t="shared" si="273"/>
        <v>0</v>
      </c>
      <c r="M8762">
        <f>K8762/LCOH!$C$18</f>
        <v>0.62520386458209043</v>
      </c>
      <c r="N8762">
        <f>K8762/LCOH!$C$34</f>
        <v>18.06947585497371</v>
      </c>
    </row>
    <row r="8763" spans="1:14" x14ac:dyDescent="0.35">
      <c r="A8763">
        <f>'Profilo fotovoltaico'!B8765*LCOH!$C$20</f>
        <v>0</v>
      </c>
      <c r="B8763">
        <f>'Profilo eolico'!B8765*LCOH!$C$21</f>
        <v>214.9</v>
      </c>
      <c r="C8763">
        <f>$P$35*'Profilo fotovoltaico'!B8765</f>
        <v>0</v>
      </c>
      <c r="D8763">
        <f>$Q$37*'Profilo eolico'!B8765</f>
        <v>1253.8630388307172</v>
      </c>
      <c r="E8763">
        <f>$P$39*'Profilo fotovoltaico'!B8765+'Approvvigionamento energia'!$Q$39*'Profilo eolico'!B8765</f>
        <v>940.39727912303783</v>
      </c>
      <c r="F8763">
        <f>$P$41*'Profilo fotovoltaico'!B8765+'Approvvigionamento energia'!$Q$41*'Profilo eolico'!B8765</f>
        <v>626.93151941535859</v>
      </c>
      <c r="G8763">
        <f>$P$43*'Profilo fotovoltaico'!B8765+'Approvvigionamento energia'!$Q$43*'Profilo eolico'!B8765</f>
        <v>313.4657597076793</v>
      </c>
      <c r="H8763">
        <f t="shared" si="272"/>
        <v>1138.4335154826958</v>
      </c>
      <c r="I8763">
        <f>IF(LCOH!$C$28=Menu!$A$1,'Approvvigionamento energia'!C8763,0)+IF(LCOH!$C$28=Menu!$A$2,'Approvvigionamento energia'!D8763,0)+IF(LCOH!$C$28=Menu!$A$3,'Approvvigionamento energia'!E8763,0)+IF(LCOH!$C$28=Menu!$A$4,'Approvvigionamento energia'!F8763,0)+IF(LCOH!$C$28=Menu!$A$5,'Approvvigionamento energia'!G8763,0)+IF(LCOH!$C$28=Menu!$A$6,'Approvvigionamento energia'!H8763,0)</f>
        <v>626.93151941535859</v>
      </c>
      <c r="J8763">
        <f>'Approvvigionamento energia'!A8763+'Approvvigionamento energia'!B8763+'Approvvigionamento energia'!I8763</f>
        <v>841.83151941535857</v>
      </c>
      <c r="K8763">
        <f>IF(MIN(LCOH!$C$18,J8763)&gt;=$P$48*LCOH!$C$18, MIN(LCOH!$C$18,J8763),0)</f>
        <v>841.83151941535857</v>
      </c>
      <c r="L8763">
        <f t="shared" si="273"/>
        <v>0</v>
      </c>
      <c r="M8763">
        <f>K8763/LCOH!$C$18</f>
        <v>0.56122101294357241</v>
      </c>
      <c r="N8763">
        <f>K8763/LCOH!$C$34</f>
        <v>16.220260489698624</v>
      </c>
    </row>
    <row r="8764" spans="1:14" x14ac:dyDescent="0.35">
      <c r="A8764">
        <f>'Profilo fotovoltaico'!B8766*LCOH!$C$20</f>
        <v>0</v>
      </c>
      <c r="B8764">
        <f>'Profilo eolico'!B8766*LCOH!$C$21</f>
        <v>209.1</v>
      </c>
      <c r="C8764">
        <f>$P$35*'Profilo fotovoltaico'!B8766</f>
        <v>0</v>
      </c>
      <c r="D8764">
        <f>$Q$37*'Profilo eolico'!B8766</f>
        <v>1220.0221564425451</v>
      </c>
      <c r="E8764">
        <f>$P$39*'Profilo fotovoltaico'!B8766+'Approvvigionamento energia'!$Q$39*'Profilo eolico'!B8766</f>
        <v>915.01661733190883</v>
      </c>
      <c r="F8764">
        <f>$P$41*'Profilo fotovoltaico'!B8766+'Approvvigionamento energia'!$Q$41*'Profilo eolico'!B8766</f>
        <v>610.01107822127256</v>
      </c>
      <c r="G8764">
        <f>$P$43*'Profilo fotovoltaico'!B8766+'Approvvigionamento energia'!$Q$43*'Profilo eolico'!B8766</f>
        <v>305.00553911063628</v>
      </c>
      <c r="H8764">
        <f t="shared" si="272"/>
        <v>1138.4335154826958</v>
      </c>
      <c r="I8764">
        <f>IF(LCOH!$C$28=Menu!$A$1,'Approvvigionamento energia'!C8764,0)+IF(LCOH!$C$28=Menu!$A$2,'Approvvigionamento energia'!D8764,0)+IF(LCOH!$C$28=Menu!$A$3,'Approvvigionamento energia'!E8764,0)+IF(LCOH!$C$28=Menu!$A$4,'Approvvigionamento energia'!F8764,0)+IF(LCOH!$C$28=Menu!$A$5,'Approvvigionamento energia'!G8764,0)+IF(LCOH!$C$28=Menu!$A$6,'Approvvigionamento energia'!H8764,0)</f>
        <v>610.01107822127256</v>
      </c>
      <c r="J8764">
        <f>'Approvvigionamento energia'!A8764+'Approvvigionamento energia'!B8764+'Approvvigionamento energia'!I8764</f>
        <v>819.11107822127258</v>
      </c>
      <c r="K8764">
        <f>IF(MIN(LCOH!$C$18,J8764)&gt;=$P$48*LCOH!$C$18, MIN(LCOH!$C$18,J8764),0)</f>
        <v>819.11107822127258</v>
      </c>
      <c r="L8764">
        <f t="shared" si="273"/>
        <v>0</v>
      </c>
      <c r="M8764">
        <f>K8764/LCOH!$C$18</f>
        <v>0.54607405214751503</v>
      </c>
      <c r="N8764">
        <f>K8764/LCOH!$C$34</f>
        <v>15.782487056286563</v>
      </c>
    </row>
    <row r="8765" spans="1:14" x14ac:dyDescent="0.35">
      <c r="A8765">
        <f>'Profilo fotovoltaico'!B8767*LCOH!$C$20</f>
        <v>0</v>
      </c>
      <c r="B8765">
        <f>'Profilo eolico'!B8767*LCOH!$C$21</f>
        <v>212.7</v>
      </c>
      <c r="C8765">
        <f>$P$35*'Profilo fotovoltaico'!B8767</f>
        <v>0</v>
      </c>
      <c r="D8765">
        <f>$Q$37*'Profilo eolico'!B8767</f>
        <v>1241.0268420627899</v>
      </c>
      <c r="E8765">
        <f>$P$39*'Profilo fotovoltaico'!B8767+'Approvvigionamento energia'!$Q$39*'Profilo eolico'!B8767</f>
        <v>930.77013154709232</v>
      </c>
      <c r="F8765">
        <f>$P$41*'Profilo fotovoltaico'!B8767+'Approvvigionamento energia'!$Q$41*'Profilo eolico'!B8767</f>
        <v>620.51342103139496</v>
      </c>
      <c r="G8765">
        <f>$P$43*'Profilo fotovoltaico'!B8767+'Approvvigionamento energia'!$Q$43*'Profilo eolico'!B8767</f>
        <v>310.25671051569748</v>
      </c>
      <c r="H8765">
        <f t="shared" si="272"/>
        <v>1138.4335154826958</v>
      </c>
      <c r="I8765">
        <f>IF(LCOH!$C$28=Menu!$A$1,'Approvvigionamento energia'!C8765,0)+IF(LCOH!$C$28=Menu!$A$2,'Approvvigionamento energia'!D8765,0)+IF(LCOH!$C$28=Menu!$A$3,'Approvvigionamento energia'!E8765,0)+IF(LCOH!$C$28=Menu!$A$4,'Approvvigionamento energia'!F8765,0)+IF(LCOH!$C$28=Menu!$A$5,'Approvvigionamento energia'!G8765,0)+IF(LCOH!$C$28=Menu!$A$6,'Approvvigionamento energia'!H8765,0)</f>
        <v>620.51342103139496</v>
      </c>
      <c r="J8765">
        <f>'Approvvigionamento energia'!A8765+'Approvvigionamento energia'!B8765+'Approvvigionamento energia'!I8765</f>
        <v>833.213421031395</v>
      </c>
      <c r="K8765">
        <f>IF(MIN(LCOH!$C$18,J8765)&gt;=$P$48*LCOH!$C$18, MIN(LCOH!$C$18,J8765),0)</f>
        <v>833.213421031395</v>
      </c>
      <c r="L8765">
        <f t="shared" si="273"/>
        <v>0</v>
      </c>
      <c r="M8765">
        <f>K8765/LCOH!$C$18</f>
        <v>0.55547561402093004</v>
      </c>
      <c r="N8765">
        <f>K8765/LCOH!$C$34</f>
        <v>16.05420849771474</v>
      </c>
    </row>
    <row r="8766" spans="1:14" x14ac:dyDescent="0.35">
      <c r="A8766">
        <f>'Profilo fotovoltaico'!B8768*LCOH!$C$20</f>
        <v>0</v>
      </c>
      <c r="B8766">
        <f>'Profilo eolico'!B8768*LCOH!$C$21</f>
        <v>209.79999999999998</v>
      </c>
      <c r="C8766">
        <f>$P$35*'Profilo fotovoltaico'!B8768</f>
        <v>0</v>
      </c>
      <c r="D8766">
        <f>$Q$37*'Profilo eolico'!B8768</f>
        <v>1224.1064008687038</v>
      </c>
      <c r="E8766">
        <f>$P$39*'Profilo fotovoltaico'!B8768+'Approvvigionamento energia'!$Q$39*'Profilo eolico'!B8768</f>
        <v>918.07980065152776</v>
      </c>
      <c r="F8766">
        <f>$P$41*'Profilo fotovoltaico'!B8768+'Approvvigionamento energia'!$Q$41*'Profilo eolico'!B8768</f>
        <v>612.05320043435188</v>
      </c>
      <c r="G8766">
        <f>$P$43*'Profilo fotovoltaico'!B8768+'Approvvigionamento energia'!$Q$43*'Profilo eolico'!B8768</f>
        <v>306.02660021717594</v>
      </c>
      <c r="H8766">
        <f t="shared" si="272"/>
        <v>1138.4335154826958</v>
      </c>
      <c r="I8766">
        <f>IF(LCOH!$C$28=Menu!$A$1,'Approvvigionamento energia'!C8766,0)+IF(LCOH!$C$28=Menu!$A$2,'Approvvigionamento energia'!D8766,0)+IF(LCOH!$C$28=Menu!$A$3,'Approvvigionamento energia'!E8766,0)+IF(LCOH!$C$28=Menu!$A$4,'Approvvigionamento energia'!F8766,0)+IF(LCOH!$C$28=Menu!$A$5,'Approvvigionamento energia'!G8766,0)+IF(LCOH!$C$28=Menu!$A$6,'Approvvigionamento energia'!H8766,0)</f>
        <v>612.05320043435188</v>
      </c>
      <c r="J8766">
        <f>'Approvvigionamento energia'!A8766+'Approvvigionamento energia'!B8766+'Approvvigionamento energia'!I8766</f>
        <v>821.85320043435183</v>
      </c>
      <c r="K8766">
        <f>IF(MIN(LCOH!$C$18,J8766)&gt;=$P$48*LCOH!$C$18, MIN(LCOH!$C$18,J8766),0)</f>
        <v>821.85320043435183</v>
      </c>
      <c r="L8766">
        <f t="shared" si="273"/>
        <v>0</v>
      </c>
      <c r="M8766">
        <f>K8766/LCOH!$C$18</f>
        <v>0.54790213362290119</v>
      </c>
      <c r="N8766">
        <f>K8766/LCOH!$C$34</f>
        <v>15.835321781008707</v>
      </c>
    </row>
    <row r="8767" spans="1:14" x14ac:dyDescent="0.35">
      <c r="A8767">
        <f>'Profilo fotovoltaico'!B8769*LCOH!$C$20</f>
        <v>0</v>
      </c>
      <c r="B8767">
        <f>'Profilo eolico'!B8769*LCOH!$C$21</f>
        <v>200.6</v>
      </c>
      <c r="C8767">
        <f>$P$35*'Profilo fotovoltaico'!B8769</f>
        <v>0</v>
      </c>
      <c r="D8767">
        <f>$Q$37*'Profilo eolico'!B8769</f>
        <v>1170.4277598391895</v>
      </c>
      <c r="E8767">
        <f>$P$39*'Profilo fotovoltaico'!B8769+'Approvvigionamento energia'!$Q$39*'Profilo eolico'!B8769</f>
        <v>877.82081987939216</v>
      </c>
      <c r="F8767">
        <f>$P$41*'Profilo fotovoltaico'!B8769+'Approvvigionamento energia'!$Q$41*'Profilo eolico'!B8769</f>
        <v>585.21387991959477</v>
      </c>
      <c r="G8767">
        <f>$P$43*'Profilo fotovoltaico'!B8769+'Approvvigionamento energia'!$Q$43*'Profilo eolico'!B8769</f>
        <v>292.60693995979739</v>
      </c>
      <c r="H8767">
        <f t="shared" si="272"/>
        <v>1138.4335154826958</v>
      </c>
      <c r="I8767">
        <f>IF(LCOH!$C$28=Menu!$A$1,'Approvvigionamento energia'!C8767,0)+IF(LCOH!$C$28=Menu!$A$2,'Approvvigionamento energia'!D8767,0)+IF(LCOH!$C$28=Menu!$A$3,'Approvvigionamento energia'!E8767,0)+IF(LCOH!$C$28=Menu!$A$4,'Approvvigionamento energia'!F8767,0)+IF(LCOH!$C$28=Menu!$A$5,'Approvvigionamento energia'!G8767,0)+IF(LCOH!$C$28=Menu!$A$6,'Approvvigionamento energia'!H8767,0)</f>
        <v>585.21387991959477</v>
      </c>
      <c r="J8767">
        <f>'Approvvigionamento energia'!A8767+'Approvvigionamento energia'!B8767+'Approvvigionamento energia'!I8767</f>
        <v>785.8138799195948</v>
      </c>
      <c r="K8767">
        <f>IF(MIN(LCOH!$C$18,J8767)&gt;=$P$48*LCOH!$C$18, MIN(LCOH!$C$18,J8767),0)</f>
        <v>785.8138799195948</v>
      </c>
      <c r="L8767">
        <f t="shared" si="273"/>
        <v>0</v>
      </c>
      <c r="M8767">
        <f>K8767/LCOH!$C$18</f>
        <v>0.52387591994639648</v>
      </c>
      <c r="N8767">
        <f>K8767/LCOH!$C$34</f>
        <v>15.140922541803368</v>
      </c>
    </row>
    <row r="8768" spans="1:14" x14ac:dyDescent="0.35">
      <c r="A8768">
        <f>'Profilo fotovoltaico'!B8770*LCOH!$C$20</f>
        <v>9</v>
      </c>
      <c r="B8768">
        <f>'Profilo eolico'!B8770*LCOH!$C$21</f>
        <v>187.6</v>
      </c>
      <c r="C8768">
        <f>$P$35*'Profilo fotovoltaico'!B8770</f>
        <v>66.191509688598586</v>
      </c>
      <c r="D8768">
        <f>$Q$37*'Profilo eolico'!B8770</f>
        <v>1094.5775062105283</v>
      </c>
      <c r="E8768">
        <f>$P$39*'Profilo fotovoltaico'!B8770+'Approvvigionamento energia'!$Q$39*'Profilo eolico'!B8770</f>
        <v>837.48100708004574</v>
      </c>
      <c r="F8768">
        <f>$P$41*'Profilo fotovoltaico'!B8770+'Approvvigionamento energia'!$Q$41*'Profilo eolico'!B8770</f>
        <v>580.3845079495635</v>
      </c>
      <c r="G8768">
        <f>$P$43*'Profilo fotovoltaico'!B8770+'Approvvigionamento energia'!$Q$43*'Profilo eolico'!B8770</f>
        <v>323.28800881908103</v>
      </c>
      <c r="H8768">
        <f t="shared" si="272"/>
        <v>1138.4335154826958</v>
      </c>
      <c r="I8768">
        <f>IF(LCOH!$C$28=Menu!$A$1,'Approvvigionamento energia'!C8768,0)+IF(LCOH!$C$28=Menu!$A$2,'Approvvigionamento energia'!D8768,0)+IF(LCOH!$C$28=Menu!$A$3,'Approvvigionamento energia'!E8768,0)+IF(LCOH!$C$28=Menu!$A$4,'Approvvigionamento energia'!F8768,0)+IF(LCOH!$C$28=Menu!$A$5,'Approvvigionamento energia'!G8768,0)+IF(LCOH!$C$28=Menu!$A$6,'Approvvigionamento energia'!H8768,0)</f>
        <v>580.3845079495635</v>
      </c>
      <c r="J8768">
        <f>'Approvvigionamento energia'!A8768+'Approvvigionamento energia'!B8768+'Approvvigionamento energia'!I8768</f>
        <v>776.98450794956352</v>
      </c>
      <c r="K8768">
        <f>IF(MIN(LCOH!$C$18,J8768)&gt;=$P$48*LCOH!$C$18, MIN(LCOH!$C$18,J8768),0)</f>
        <v>776.98450794956352</v>
      </c>
      <c r="L8768">
        <f t="shared" si="273"/>
        <v>0</v>
      </c>
      <c r="M8768">
        <f>K8768/LCOH!$C$18</f>
        <v>0.51798967196637569</v>
      </c>
      <c r="N8768">
        <f>K8768/LCOH!$C$34</f>
        <v>14.970799767814327</v>
      </c>
    </row>
    <row r="8769" spans="1:14" x14ac:dyDescent="0.35">
      <c r="A8769">
        <f>'Profilo fotovoltaico'!B8771*LCOH!$C$20</f>
        <v>150</v>
      </c>
      <c r="B8769">
        <f>'Profilo eolico'!B8771*LCOH!$C$21</f>
        <v>164.3</v>
      </c>
      <c r="C8769">
        <f>$P$35*'Profilo fotovoltaico'!B8771</f>
        <v>1103.1918281433097</v>
      </c>
      <c r="D8769">
        <f>$Q$37*'Profilo eolico'!B8771</f>
        <v>958.63051316838914</v>
      </c>
      <c r="E8769">
        <f>$P$39*'Profilo fotovoltaico'!B8771+'Approvvigionamento energia'!$Q$39*'Profilo eolico'!B8771</f>
        <v>994.77084191211929</v>
      </c>
      <c r="F8769">
        <f>$P$41*'Profilo fotovoltaico'!B8771+'Approvvigionamento energia'!$Q$41*'Profilo eolico'!B8771</f>
        <v>1030.9111706558494</v>
      </c>
      <c r="G8769">
        <f>$P$43*'Profilo fotovoltaico'!B8771+'Approvvigionamento energia'!$Q$43*'Profilo eolico'!B8771</f>
        <v>1067.0514993995796</v>
      </c>
      <c r="H8769">
        <f t="shared" si="272"/>
        <v>1138.4335154826958</v>
      </c>
      <c r="I8769">
        <f>IF(LCOH!$C$28=Menu!$A$1,'Approvvigionamento energia'!C8769,0)+IF(LCOH!$C$28=Menu!$A$2,'Approvvigionamento energia'!D8769,0)+IF(LCOH!$C$28=Menu!$A$3,'Approvvigionamento energia'!E8769,0)+IF(LCOH!$C$28=Menu!$A$4,'Approvvigionamento energia'!F8769,0)+IF(LCOH!$C$28=Menu!$A$5,'Approvvigionamento energia'!G8769,0)+IF(LCOH!$C$28=Menu!$A$6,'Approvvigionamento energia'!H8769,0)</f>
        <v>1030.9111706558494</v>
      </c>
      <c r="J8769">
        <f>'Approvvigionamento energia'!A8769+'Approvvigionamento energia'!B8769+'Approvvigionamento energia'!I8769</f>
        <v>1345.2111706558494</v>
      </c>
      <c r="K8769">
        <f>IF(MIN(LCOH!$C$18,J8769)&gt;=$P$48*LCOH!$C$18, MIN(LCOH!$C$18,J8769),0)</f>
        <v>1345.2111706558494</v>
      </c>
      <c r="L8769">
        <f t="shared" si="273"/>
        <v>0</v>
      </c>
      <c r="M8769">
        <f>K8769/LCOH!$C$18</f>
        <v>0.89680744710389959</v>
      </c>
      <c r="N8769">
        <f>K8769/LCOH!$C$34</f>
        <v>25.919290378725421</v>
      </c>
    </row>
    <row r="8770" spans="1:14" x14ac:dyDescent="0.35">
      <c r="A8770">
        <f>'Profilo fotovoltaico'!B8772*LCOH!$C$20</f>
        <v>325</v>
      </c>
      <c r="B8770">
        <f>'Profilo eolico'!B8772*LCOH!$C$21</f>
        <v>167.6</v>
      </c>
      <c r="C8770">
        <f>$P$35*'Profilo fotovoltaico'!B8772</f>
        <v>2390.248960977171</v>
      </c>
      <c r="D8770">
        <f>$Q$37*'Profilo eolico'!B8772</f>
        <v>977.88480832028006</v>
      </c>
      <c r="E8770">
        <f>$P$39*'Profilo fotovoltaico'!B8772+'Approvvigionamento energia'!$Q$39*'Profilo eolico'!B8772</f>
        <v>1330.9758464845027</v>
      </c>
      <c r="F8770">
        <f>$P$41*'Profilo fotovoltaico'!B8772+'Approvvigionamento energia'!$Q$41*'Profilo eolico'!B8772</f>
        <v>1684.0668846487256</v>
      </c>
      <c r="G8770">
        <f>$P$43*'Profilo fotovoltaico'!B8772+'Approvvigionamento energia'!$Q$43*'Profilo eolico'!B8772</f>
        <v>2037.1579228129485</v>
      </c>
      <c r="H8770">
        <f t="shared" ref="H8770:H8785" si="274">$P$45</f>
        <v>1138.4335154826958</v>
      </c>
      <c r="I8770">
        <f>IF(LCOH!$C$28=Menu!$A$1,'Approvvigionamento energia'!C8770,0)+IF(LCOH!$C$28=Menu!$A$2,'Approvvigionamento energia'!D8770,0)+IF(LCOH!$C$28=Menu!$A$3,'Approvvigionamento energia'!E8770,0)+IF(LCOH!$C$28=Menu!$A$4,'Approvvigionamento energia'!F8770,0)+IF(LCOH!$C$28=Menu!$A$5,'Approvvigionamento energia'!G8770,0)+IF(LCOH!$C$28=Menu!$A$6,'Approvvigionamento energia'!H8770,0)</f>
        <v>1684.0668846487256</v>
      </c>
      <c r="J8770">
        <f>'Approvvigionamento energia'!A8770+'Approvvigionamento energia'!B8770+'Approvvigionamento energia'!I8770</f>
        <v>2176.6668846487255</v>
      </c>
      <c r="K8770">
        <f>IF(MIN(LCOH!$C$18,J8770)&gt;=$P$48*LCOH!$C$18, MIN(LCOH!$C$18,J8770),0)</f>
        <v>1500</v>
      </c>
      <c r="L8770">
        <f t="shared" si="273"/>
        <v>676.6668846487255</v>
      </c>
      <c r="M8770">
        <f>K8770/LCOH!$C$18</f>
        <v>1</v>
      </c>
      <c r="N8770">
        <f>K8770/LCOH!$C$34</f>
        <v>28.901734104046245</v>
      </c>
    </row>
    <row r="8771" spans="1:14" x14ac:dyDescent="0.35">
      <c r="A8771">
        <f>'Profilo fotovoltaico'!B8773*LCOH!$C$20</f>
        <v>447</v>
      </c>
      <c r="B8771">
        <f>'Profilo eolico'!B8773*LCOH!$C$21</f>
        <v>185.1</v>
      </c>
      <c r="C8771">
        <f>$P$35*'Profilo fotovoltaico'!B8773</f>
        <v>3287.5116478670629</v>
      </c>
      <c r="D8771">
        <f>$Q$37*'Profilo eolico'!B8773</f>
        <v>1079.9909189742473</v>
      </c>
      <c r="E8771">
        <f>$P$39*'Profilo fotovoltaico'!B8773+'Approvvigionamento energia'!$Q$39*'Profilo eolico'!B8773</f>
        <v>1631.871101197451</v>
      </c>
      <c r="F8771">
        <f>$P$41*'Profilo fotovoltaico'!B8773+'Approvvigionamento energia'!$Q$41*'Profilo eolico'!B8773</f>
        <v>2183.751283420655</v>
      </c>
      <c r="G8771">
        <f>$P$43*'Profilo fotovoltaico'!B8773+'Approvvigionamento energia'!$Q$43*'Profilo eolico'!B8773</f>
        <v>2735.631465643859</v>
      </c>
      <c r="H8771">
        <f t="shared" si="274"/>
        <v>1138.4335154826958</v>
      </c>
      <c r="I8771">
        <f>IF(LCOH!$C$28=Menu!$A$1,'Approvvigionamento energia'!C8771,0)+IF(LCOH!$C$28=Menu!$A$2,'Approvvigionamento energia'!D8771,0)+IF(LCOH!$C$28=Menu!$A$3,'Approvvigionamento energia'!E8771,0)+IF(LCOH!$C$28=Menu!$A$4,'Approvvigionamento energia'!F8771,0)+IF(LCOH!$C$28=Menu!$A$5,'Approvvigionamento energia'!G8771,0)+IF(LCOH!$C$28=Menu!$A$6,'Approvvigionamento energia'!H8771,0)</f>
        <v>2183.751283420655</v>
      </c>
      <c r="J8771">
        <f>'Approvvigionamento energia'!A8771+'Approvvigionamento energia'!B8771+'Approvvigionamento energia'!I8771</f>
        <v>2815.8512834206549</v>
      </c>
      <c r="K8771">
        <f>IF(MIN(LCOH!$C$18,J8771)&gt;=$P$48*LCOH!$C$18, MIN(LCOH!$C$18,J8771),0)</f>
        <v>1500</v>
      </c>
      <c r="L8771">
        <f t="shared" ref="L8771:L8785" si="275">J8771-K8771</f>
        <v>1315.8512834206549</v>
      </c>
      <c r="M8771">
        <f>K8771/LCOH!$C$18</f>
        <v>1</v>
      </c>
      <c r="N8771">
        <f>K8771/LCOH!$C$34</f>
        <v>28.901734104046245</v>
      </c>
    </row>
    <row r="8772" spans="1:14" x14ac:dyDescent="0.35">
      <c r="A8772">
        <f>'Profilo fotovoltaico'!B8774*LCOH!$C$20</f>
        <v>511</v>
      </c>
      <c r="B8772">
        <f>'Profilo eolico'!B8774*LCOH!$C$21</f>
        <v>173.8</v>
      </c>
      <c r="C8772">
        <f>$P$35*'Profilo fotovoltaico'!B8774</f>
        <v>3758.2068278748752</v>
      </c>
      <c r="D8772">
        <f>$Q$37*'Profilo eolico'!B8774</f>
        <v>1014.0595446662571</v>
      </c>
      <c r="E8772">
        <f>$P$39*'Profilo fotovoltaico'!B8774+'Approvvigionamento energia'!$Q$39*'Profilo eolico'!B8774</f>
        <v>1700.0963654684115</v>
      </c>
      <c r="F8772">
        <f>$P$41*'Profilo fotovoltaico'!B8774+'Approvvigionamento energia'!$Q$41*'Profilo eolico'!B8774</f>
        <v>2386.1331862705661</v>
      </c>
      <c r="G8772">
        <f>$P$43*'Profilo fotovoltaico'!B8774+'Approvvigionamento energia'!$Q$43*'Profilo eolico'!B8774</f>
        <v>3072.1700070727211</v>
      </c>
      <c r="H8772">
        <f t="shared" si="274"/>
        <v>1138.4335154826958</v>
      </c>
      <c r="I8772">
        <f>IF(LCOH!$C$28=Menu!$A$1,'Approvvigionamento energia'!C8772,0)+IF(LCOH!$C$28=Menu!$A$2,'Approvvigionamento energia'!D8772,0)+IF(LCOH!$C$28=Menu!$A$3,'Approvvigionamento energia'!E8772,0)+IF(LCOH!$C$28=Menu!$A$4,'Approvvigionamento energia'!F8772,0)+IF(LCOH!$C$28=Menu!$A$5,'Approvvigionamento energia'!G8772,0)+IF(LCOH!$C$28=Menu!$A$6,'Approvvigionamento energia'!H8772,0)</f>
        <v>2386.1331862705661</v>
      </c>
      <c r="J8772">
        <f>'Approvvigionamento energia'!A8772+'Approvvigionamento energia'!B8772+'Approvvigionamento energia'!I8772</f>
        <v>3070.9331862705658</v>
      </c>
      <c r="K8772">
        <f>IF(MIN(LCOH!$C$18,J8772)&gt;=$P$48*LCOH!$C$18, MIN(LCOH!$C$18,J8772),0)</f>
        <v>1500</v>
      </c>
      <c r="L8772">
        <f t="shared" si="275"/>
        <v>1570.9331862705658</v>
      </c>
      <c r="M8772">
        <f>K8772/LCOH!$C$18</f>
        <v>1</v>
      </c>
      <c r="N8772">
        <f>K8772/LCOH!$C$34</f>
        <v>28.901734104046245</v>
      </c>
    </row>
    <row r="8773" spans="1:14" x14ac:dyDescent="0.35">
      <c r="A8773">
        <f>'Profilo fotovoltaico'!B8775*LCOH!$C$20</f>
        <v>521</v>
      </c>
      <c r="B8773">
        <f>'Profilo eolico'!B8775*LCOH!$C$21</f>
        <v>164.70000000000002</v>
      </c>
      <c r="C8773">
        <f>$P$35*'Profilo fotovoltaico'!B8775</f>
        <v>3831.7529497510959</v>
      </c>
      <c r="D8773">
        <f>$Q$37*'Profilo eolico'!B8775</f>
        <v>960.96436712619413</v>
      </c>
      <c r="E8773">
        <f>$P$39*'Profilo fotovoltaico'!B8775+'Approvvigionamento energia'!$Q$39*'Profilo eolico'!B8775</f>
        <v>1678.6615127824195</v>
      </c>
      <c r="F8773">
        <f>$P$41*'Profilo fotovoltaico'!B8775+'Approvvigionamento energia'!$Q$41*'Profilo eolico'!B8775</f>
        <v>2396.3586584386449</v>
      </c>
      <c r="G8773">
        <f>$P$43*'Profilo fotovoltaico'!B8775+'Approvvigionamento energia'!$Q$43*'Profilo eolico'!B8775</f>
        <v>3114.0558040948708</v>
      </c>
      <c r="H8773">
        <f t="shared" si="274"/>
        <v>1138.4335154826958</v>
      </c>
      <c r="I8773">
        <f>IF(LCOH!$C$28=Menu!$A$1,'Approvvigionamento energia'!C8773,0)+IF(LCOH!$C$28=Menu!$A$2,'Approvvigionamento energia'!D8773,0)+IF(LCOH!$C$28=Menu!$A$3,'Approvvigionamento energia'!E8773,0)+IF(LCOH!$C$28=Menu!$A$4,'Approvvigionamento energia'!F8773,0)+IF(LCOH!$C$28=Menu!$A$5,'Approvvigionamento energia'!G8773,0)+IF(LCOH!$C$28=Menu!$A$6,'Approvvigionamento energia'!H8773,0)</f>
        <v>2396.3586584386449</v>
      </c>
      <c r="J8773">
        <f>'Approvvigionamento energia'!A8773+'Approvvigionamento energia'!B8773+'Approvvigionamento energia'!I8773</f>
        <v>3082.0586584386447</v>
      </c>
      <c r="K8773">
        <f>IF(MIN(LCOH!$C$18,J8773)&gt;=$P$48*LCOH!$C$18, MIN(LCOH!$C$18,J8773),0)</f>
        <v>1500</v>
      </c>
      <c r="L8773">
        <f t="shared" si="275"/>
        <v>1582.0586584386447</v>
      </c>
      <c r="M8773">
        <f>K8773/LCOH!$C$18</f>
        <v>1</v>
      </c>
      <c r="N8773">
        <f>K8773/LCOH!$C$34</f>
        <v>28.901734104046245</v>
      </c>
    </row>
    <row r="8774" spans="1:14" x14ac:dyDescent="0.35">
      <c r="A8774">
        <f>'Profilo fotovoltaico'!B8776*LCOH!$C$20</f>
        <v>473</v>
      </c>
      <c r="B8774">
        <f>'Profilo eolico'!B8776*LCOH!$C$21</f>
        <v>159</v>
      </c>
      <c r="C8774">
        <f>$P$35*'Profilo fotovoltaico'!B8776</f>
        <v>3478.7315647452365</v>
      </c>
      <c r="D8774">
        <f>$Q$37*'Profilo eolico'!B8776</f>
        <v>927.70694822747339</v>
      </c>
      <c r="E8774">
        <f>$P$39*'Profilo fotovoltaico'!B8776+'Approvvigionamento energia'!$Q$39*'Profilo eolico'!B8776</f>
        <v>1565.4631023569141</v>
      </c>
      <c r="F8774">
        <f>$P$41*'Profilo fotovoltaico'!B8776+'Approvvigionamento energia'!$Q$41*'Profilo eolico'!B8776</f>
        <v>2203.2192564863549</v>
      </c>
      <c r="G8774">
        <f>$P$43*'Profilo fotovoltaico'!B8776+'Approvvigionamento energia'!$Q$43*'Profilo eolico'!B8776</f>
        <v>2840.9754106157957</v>
      </c>
      <c r="H8774">
        <f t="shared" si="274"/>
        <v>1138.4335154826958</v>
      </c>
      <c r="I8774">
        <f>IF(LCOH!$C$28=Menu!$A$1,'Approvvigionamento energia'!C8774,0)+IF(LCOH!$C$28=Menu!$A$2,'Approvvigionamento energia'!D8774,0)+IF(LCOH!$C$28=Menu!$A$3,'Approvvigionamento energia'!E8774,0)+IF(LCOH!$C$28=Menu!$A$4,'Approvvigionamento energia'!F8774,0)+IF(LCOH!$C$28=Menu!$A$5,'Approvvigionamento energia'!G8774,0)+IF(LCOH!$C$28=Menu!$A$6,'Approvvigionamento energia'!H8774,0)</f>
        <v>2203.2192564863549</v>
      </c>
      <c r="J8774">
        <f>'Approvvigionamento energia'!A8774+'Approvvigionamento energia'!B8774+'Approvvigionamento energia'!I8774</f>
        <v>2835.2192564863549</v>
      </c>
      <c r="K8774">
        <f>IF(MIN(LCOH!$C$18,J8774)&gt;=$P$48*LCOH!$C$18, MIN(LCOH!$C$18,J8774),0)</f>
        <v>1500</v>
      </c>
      <c r="L8774">
        <f t="shared" si="275"/>
        <v>1335.2192564863549</v>
      </c>
      <c r="M8774">
        <f>K8774/LCOH!$C$18</f>
        <v>1</v>
      </c>
      <c r="N8774">
        <f>K8774/LCOH!$C$34</f>
        <v>28.901734104046245</v>
      </c>
    </row>
    <row r="8775" spans="1:14" x14ac:dyDescent="0.35">
      <c r="A8775">
        <f>'Profilo fotovoltaico'!B8777*LCOH!$C$20</f>
        <v>368</v>
      </c>
      <c r="B8775">
        <f>'Profilo eolico'!B8777*LCOH!$C$21</f>
        <v>148.19999999999999</v>
      </c>
      <c r="C8775">
        <f>$P$35*'Profilo fotovoltaico'!B8777</f>
        <v>2706.4972850449199</v>
      </c>
      <c r="D8775">
        <f>$Q$37*'Profilo eolico'!B8777</f>
        <v>864.69289136673933</v>
      </c>
      <c r="E8775">
        <f>$P$39*'Profilo fotovoltaico'!B8777+'Approvvigionamento energia'!$Q$39*'Profilo eolico'!B8777</f>
        <v>1325.1439897862842</v>
      </c>
      <c r="F8775">
        <f>$P$41*'Profilo fotovoltaico'!B8777+'Approvvigionamento energia'!$Q$41*'Profilo eolico'!B8777</f>
        <v>1785.5950882058296</v>
      </c>
      <c r="G8775">
        <f>$P$43*'Profilo fotovoltaico'!B8777+'Approvvigionamento energia'!$Q$43*'Profilo eolico'!B8777</f>
        <v>2246.046186625375</v>
      </c>
      <c r="H8775">
        <f t="shared" si="274"/>
        <v>1138.4335154826958</v>
      </c>
      <c r="I8775">
        <f>IF(LCOH!$C$28=Menu!$A$1,'Approvvigionamento energia'!C8775,0)+IF(LCOH!$C$28=Menu!$A$2,'Approvvigionamento energia'!D8775,0)+IF(LCOH!$C$28=Menu!$A$3,'Approvvigionamento energia'!E8775,0)+IF(LCOH!$C$28=Menu!$A$4,'Approvvigionamento energia'!F8775,0)+IF(LCOH!$C$28=Menu!$A$5,'Approvvigionamento energia'!G8775,0)+IF(LCOH!$C$28=Menu!$A$6,'Approvvigionamento energia'!H8775,0)</f>
        <v>1785.5950882058296</v>
      </c>
      <c r="J8775">
        <f>'Approvvigionamento energia'!A8775+'Approvvigionamento energia'!B8775+'Approvvigionamento energia'!I8775</f>
        <v>2301.7950882058294</v>
      </c>
      <c r="K8775">
        <f>IF(MIN(LCOH!$C$18,J8775)&gt;=$P$48*LCOH!$C$18, MIN(LCOH!$C$18,J8775),0)</f>
        <v>1500</v>
      </c>
      <c r="L8775">
        <f t="shared" si="275"/>
        <v>801.79508820582942</v>
      </c>
      <c r="M8775">
        <f>K8775/LCOH!$C$18</f>
        <v>1</v>
      </c>
      <c r="N8775">
        <f>K8775/LCOH!$C$34</f>
        <v>28.901734104046245</v>
      </c>
    </row>
    <row r="8776" spans="1:14" x14ac:dyDescent="0.35">
      <c r="A8776">
        <f>'Profilo fotovoltaico'!B8778*LCOH!$C$20</f>
        <v>210</v>
      </c>
      <c r="B8776">
        <f>'Profilo eolico'!B8778*LCOH!$C$21</f>
        <v>124.5</v>
      </c>
      <c r="C8776">
        <f>$P$35*'Profilo fotovoltaico'!B8778</f>
        <v>1544.4685594006337</v>
      </c>
      <c r="D8776">
        <f>$Q$37*'Profilo eolico'!B8778</f>
        <v>726.41204436679516</v>
      </c>
      <c r="E8776">
        <f>$P$39*'Profilo fotovoltaico'!B8778+'Approvvigionamento energia'!$Q$39*'Profilo eolico'!B8778</f>
        <v>930.92617312525476</v>
      </c>
      <c r="F8776">
        <f>$P$41*'Profilo fotovoltaico'!B8778+'Approvvigionamento energia'!$Q$41*'Profilo eolico'!B8778</f>
        <v>1135.4403018837145</v>
      </c>
      <c r="G8776">
        <f>$P$43*'Profilo fotovoltaico'!B8778+'Approvvigionamento energia'!$Q$43*'Profilo eolico'!B8778</f>
        <v>1339.954430642174</v>
      </c>
      <c r="H8776">
        <f t="shared" si="274"/>
        <v>1138.4335154826958</v>
      </c>
      <c r="I8776">
        <f>IF(LCOH!$C$28=Menu!$A$1,'Approvvigionamento energia'!C8776,0)+IF(LCOH!$C$28=Menu!$A$2,'Approvvigionamento energia'!D8776,0)+IF(LCOH!$C$28=Menu!$A$3,'Approvvigionamento energia'!E8776,0)+IF(LCOH!$C$28=Menu!$A$4,'Approvvigionamento energia'!F8776,0)+IF(LCOH!$C$28=Menu!$A$5,'Approvvigionamento energia'!G8776,0)+IF(LCOH!$C$28=Menu!$A$6,'Approvvigionamento energia'!H8776,0)</f>
        <v>1135.4403018837145</v>
      </c>
      <c r="J8776">
        <f>'Approvvigionamento energia'!A8776+'Approvvigionamento energia'!B8776+'Approvvigionamento energia'!I8776</f>
        <v>1469.9403018837145</v>
      </c>
      <c r="K8776">
        <f>IF(MIN(LCOH!$C$18,J8776)&gt;=$P$48*LCOH!$C$18, MIN(LCOH!$C$18,J8776),0)</f>
        <v>1469.9403018837145</v>
      </c>
      <c r="L8776">
        <f t="shared" si="275"/>
        <v>0</v>
      </c>
      <c r="M8776">
        <f>K8776/LCOH!$C$18</f>
        <v>0.97996020125580963</v>
      </c>
      <c r="N8776">
        <f>K8776/LCOH!$C$34</f>
        <v>28.322549169243054</v>
      </c>
    </row>
    <row r="8777" spans="1:14" x14ac:dyDescent="0.35">
      <c r="A8777">
        <f>'Profilo fotovoltaico'!B8779*LCOH!$C$20</f>
        <v>32</v>
      </c>
      <c r="B8777">
        <f>'Profilo eolico'!B8779*LCOH!$C$21</f>
        <v>112.5</v>
      </c>
      <c r="C8777">
        <f>$P$35*'Profilo fotovoltaico'!B8779</f>
        <v>235.34759000390608</v>
      </c>
      <c r="D8777">
        <f>$Q$37*'Profilo eolico'!B8779</f>
        <v>656.39642563264624</v>
      </c>
      <c r="E8777">
        <f>$P$39*'Profilo fotovoltaico'!B8779+'Approvvigionamento energia'!$Q$39*'Profilo eolico'!B8779</f>
        <v>551.13421672546121</v>
      </c>
      <c r="F8777">
        <f>$P$41*'Profilo fotovoltaico'!B8779+'Approvvigionamento energia'!$Q$41*'Profilo eolico'!B8779</f>
        <v>445.87200781827619</v>
      </c>
      <c r="G8777">
        <f>$P$43*'Profilo fotovoltaico'!B8779+'Approvvigionamento energia'!$Q$43*'Profilo eolico'!B8779</f>
        <v>340.60979891109116</v>
      </c>
      <c r="H8777">
        <f t="shared" si="274"/>
        <v>1138.4335154826958</v>
      </c>
      <c r="I8777">
        <f>IF(LCOH!$C$28=Menu!$A$1,'Approvvigionamento energia'!C8777,0)+IF(LCOH!$C$28=Menu!$A$2,'Approvvigionamento energia'!D8777,0)+IF(LCOH!$C$28=Menu!$A$3,'Approvvigionamento energia'!E8777,0)+IF(LCOH!$C$28=Menu!$A$4,'Approvvigionamento energia'!F8777,0)+IF(LCOH!$C$28=Menu!$A$5,'Approvvigionamento energia'!G8777,0)+IF(LCOH!$C$28=Menu!$A$6,'Approvvigionamento energia'!H8777,0)</f>
        <v>445.87200781827619</v>
      </c>
      <c r="J8777">
        <f>'Approvvigionamento energia'!A8777+'Approvvigionamento energia'!B8777+'Approvvigionamento energia'!I8777</f>
        <v>590.37200781827619</v>
      </c>
      <c r="K8777">
        <f>IF(MIN(LCOH!$C$18,J8777)&gt;=$P$48*LCOH!$C$18, MIN(LCOH!$C$18,J8777),0)</f>
        <v>590.37200781827619</v>
      </c>
      <c r="L8777">
        <f t="shared" si="275"/>
        <v>0</v>
      </c>
      <c r="M8777">
        <f>K8777/LCOH!$C$18</f>
        <v>0.39358133854551747</v>
      </c>
      <c r="N8777">
        <f>K8777/LCOH!$C$34</f>
        <v>11.375183194957152</v>
      </c>
    </row>
    <row r="8778" spans="1:14" x14ac:dyDescent="0.35">
      <c r="A8778">
        <f>'Profilo fotovoltaico'!B8780*LCOH!$C$20</f>
        <v>0</v>
      </c>
      <c r="B8778">
        <f>'Profilo eolico'!B8780*LCOH!$C$21</f>
        <v>98.8</v>
      </c>
      <c r="C8778">
        <f>$P$35*'Profilo fotovoltaico'!B8780</f>
        <v>0</v>
      </c>
      <c r="D8778">
        <f>$Q$37*'Profilo eolico'!B8780</f>
        <v>576.46192757782615</v>
      </c>
      <c r="E8778">
        <f>$P$39*'Profilo fotovoltaico'!B8780+'Approvvigionamento energia'!$Q$39*'Profilo eolico'!B8780</f>
        <v>432.34644568336961</v>
      </c>
      <c r="F8778">
        <f>$P$41*'Profilo fotovoltaico'!B8780+'Approvvigionamento energia'!$Q$41*'Profilo eolico'!B8780</f>
        <v>288.23096378891307</v>
      </c>
      <c r="G8778">
        <f>$P$43*'Profilo fotovoltaico'!B8780+'Approvvigionamento energia'!$Q$43*'Profilo eolico'!B8780</f>
        <v>144.11548189445654</v>
      </c>
      <c r="H8778">
        <f t="shared" si="274"/>
        <v>1138.4335154826958</v>
      </c>
      <c r="I8778">
        <f>IF(LCOH!$C$28=Menu!$A$1,'Approvvigionamento energia'!C8778,0)+IF(LCOH!$C$28=Menu!$A$2,'Approvvigionamento energia'!D8778,0)+IF(LCOH!$C$28=Menu!$A$3,'Approvvigionamento energia'!E8778,0)+IF(LCOH!$C$28=Menu!$A$4,'Approvvigionamento energia'!F8778,0)+IF(LCOH!$C$28=Menu!$A$5,'Approvvigionamento energia'!G8778,0)+IF(LCOH!$C$28=Menu!$A$6,'Approvvigionamento energia'!H8778,0)</f>
        <v>288.23096378891307</v>
      </c>
      <c r="J8778">
        <f>'Approvvigionamento energia'!A8778+'Approvvigionamento energia'!B8778+'Approvvigionamento energia'!I8778</f>
        <v>387.03096378891308</v>
      </c>
      <c r="K8778">
        <f>IF(MIN(LCOH!$C$18,J8778)&gt;=$P$48*LCOH!$C$18, MIN(LCOH!$C$18,J8778),0)</f>
        <v>387.03096378891308</v>
      </c>
      <c r="L8778">
        <f t="shared" si="275"/>
        <v>0</v>
      </c>
      <c r="M8778">
        <f>K8778/LCOH!$C$18</f>
        <v>0.25802064252594203</v>
      </c>
      <c r="N8778">
        <f>K8778/LCOH!$C$34</f>
        <v>7.4572440036399437</v>
      </c>
    </row>
    <row r="8779" spans="1:14" x14ac:dyDescent="0.35">
      <c r="A8779">
        <f>'Profilo fotovoltaico'!B8781*LCOH!$C$20</f>
        <v>0</v>
      </c>
      <c r="B8779">
        <f>'Profilo eolico'!B8781*LCOH!$C$21</f>
        <v>81.600000000000009</v>
      </c>
      <c r="C8779">
        <f>$P$35*'Profilo fotovoltaico'!B8781</f>
        <v>0</v>
      </c>
      <c r="D8779">
        <f>$Q$37*'Profilo eolico'!B8781</f>
        <v>476.10620739221275</v>
      </c>
      <c r="E8779">
        <f>$P$39*'Profilo fotovoltaico'!B8781+'Approvvigionamento energia'!$Q$39*'Profilo eolico'!B8781</f>
        <v>357.07965554415955</v>
      </c>
      <c r="F8779">
        <f>$P$41*'Profilo fotovoltaico'!B8781+'Approvvigionamento energia'!$Q$41*'Profilo eolico'!B8781</f>
        <v>238.05310369610638</v>
      </c>
      <c r="G8779">
        <f>$P$43*'Profilo fotovoltaico'!B8781+'Approvvigionamento energia'!$Q$43*'Profilo eolico'!B8781</f>
        <v>119.02655184805319</v>
      </c>
      <c r="H8779">
        <f t="shared" si="274"/>
        <v>1138.4335154826958</v>
      </c>
      <c r="I8779">
        <f>IF(LCOH!$C$28=Menu!$A$1,'Approvvigionamento energia'!C8779,0)+IF(LCOH!$C$28=Menu!$A$2,'Approvvigionamento energia'!D8779,0)+IF(LCOH!$C$28=Menu!$A$3,'Approvvigionamento energia'!E8779,0)+IF(LCOH!$C$28=Menu!$A$4,'Approvvigionamento energia'!F8779,0)+IF(LCOH!$C$28=Menu!$A$5,'Approvvigionamento energia'!G8779,0)+IF(LCOH!$C$28=Menu!$A$6,'Approvvigionamento energia'!H8779,0)</f>
        <v>238.05310369610638</v>
      </c>
      <c r="J8779">
        <f>'Approvvigionamento energia'!A8779+'Approvvigionamento energia'!B8779+'Approvvigionamento energia'!I8779</f>
        <v>319.65310369610637</v>
      </c>
      <c r="K8779">
        <f>IF(MIN(LCOH!$C$18,J8779)&gt;=$P$48*LCOH!$C$18, MIN(LCOH!$C$18,J8779),0)</f>
        <v>0</v>
      </c>
      <c r="L8779">
        <f t="shared" si="275"/>
        <v>319.65310369610637</v>
      </c>
      <c r="M8779">
        <f>K8779/LCOH!$C$18</f>
        <v>0</v>
      </c>
      <c r="N8779">
        <f>K8779/LCOH!$C$34</f>
        <v>0</v>
      </c>
    </row>
    <row r="8780" spans="1:14" x14ac:dyDescent="0.35">
      <c r="A8780">
        <f>'Profilo fotovoltaico'!B8782*LCOH!$C$20</f>
        <v>0</v>
      </c>
      <c r="B8780">
        <f>'Profilo eolico'!B8782*LCOH!$C$21</f>
        <v>65.699999999999989</v>
      </c>
      <c r="C8780">
        <f>$P$35*'Profilo fotovoltaico'!B8782</f>
        <v>0</v>
      </c>
      <c r="D8780">
        <f>$Q$37*'Profilo eolico'!B8782</f>
        <v>383.33551256946538</v>
      </c>
      <c r="E8780">
        <f>$P$39*'Profilo fotovoltaico'!B8782+'Approvvigionamento energia'!$Q$39*'Profilo eolico'!B8782</f>
        <v>287.50163442709902</v>
      </c>
      <c r="F8780">
        <f>$P$41*'Profilo fotovoltaico'!B8782+'Approvvigionamento energia'!$Q$41*'Profilo eolico'!B8782</f>
        <v>191.66775628473269</v>
      </c>
      <c r="G8780">
        <f>$P$43*'Profilo fotovoltaico'!B8782+'Approvvigionamento energia'!$Q$43*'Profilo eolico'!B8782</f>
        <v>95.833878142366345</v>
      </c>
      <c r="H8780">
        <f t="shared" si="274"/>
        <v>1138.4335154826958</v>
      </c>
      <c r="I8780">
        <f>IF(LCOH!$C$28=Menu!$A$1,'Approvvigionamento energia'!C8780,0)+IF(LCOH!$C$28=Menu!$A$2,'Approvvigionamento energia'!D8780,0)+IF(LCOH!$C$28=Menu!$A$3,'Approvvigionamento energia'!E8780,0)+IF(LCOH!$C$28=Menu!$A$4,'Approvvigionamento energia'!F8780,0)+IF(LCOH!$C$28=Menu!$A$5,'Approvvigionamento energia'!G8780,0)+IF(LCOH!$C$28=Menu!$A$6,'Approvvigionamento energia'!H8780,0)</f>
        <v>191.66775628473269</v>
      </c>
      <c r="J8780">
        <f>'Approvvigionamento energia'!A8780+'Approvvigionamento energia'!B8780+'Approvvigionamento energia'!I8780</f>
        <v>257.36775628473265</v>
      </c>
      <c r="K8780">
        <f>IF(MIN(LCOH!$C$18,J8780)&gt;=$P$48*LCOH!$C$18, MIN(LCOH!$C$18,J8780),0)</f>
        <v>0</v>
      </c>
      <c r="L8780">
        <f t="shared" si="275"/>
        <v>257.36775628473265</v>
      </c>
      <c r="M8780">
        <f>K8780/LCOH!$C$18</f>
        <v>0</v>
      </c>
      <c r="N8780">
        <f>K8780/LCOH!$C$34</f>
        <v>0</v>
      </c>
    </row>
    <row r="8781" spans="1:14" x14ac:dyDescent="0.35">
      <c r="A8781">
        <f>'Profilo fotovoltaico'!B8783*LCOH!$C$20</f>
        <v>0</v>
      </c>
      <c r="B8781">
        <f>'Profilo eolico'!B8783*LCOH!$C$21</f>
        <v>54.800000000000004</v>
      </c>
      <c r="C8781">
        <f>$P$35*'Profilo fotovoltaico'!B8783</f>
        <v>0</v>
      </c>
      <c r="D8781">
        <f>$Q$37*'Profilo eolico'!B8783</f>
        <v>319.7379922192801</v>
      </c>
      <c r="E8781">
        <f>$P$39*'Profilo fotovoltaico'!B8783+'Approvvigionamento energia'!$Q$39*'Profilo eolico'!B8783</f>
        <v>239.80349416446009</v>
      </c>
      <c r="F8781">
        <f>$P$41*'Profilo fotovoltaico'!B8783+'Approvvigionamento energia'!$Q$41*'Profilo eolico'!B8783</f>
        <v>159.86899610964005</v>
      </c>
      <c r="G8781">
        <f>$P$43*'Profilo fotovoltaico'!B8783+'Approvvigionamento energia'!$Q$43*'Profilo eolico'!B8783</f>
        <v>79.934498054820025</v>
      </c>
      <c r="H8781">
        <f t="shared" si="274"/>
        <v>1138.4335154826958</v>
      </c>
      <c r="I8781">
        <f>IF(LCOH!$C$28=Menu!$A$1,'Approvvigionamento energia'!C8781,0)+IF(LCOH!$C$28=Menu!$A$2,'Approvvigionamento energia'!D8781,0)+IF(LCOH!$C$28=Menu!$A$3,'Approvvigionamento energia'!E8781,0)+IF(LCOH!$C$28=Menu!$A$4,'Approvvigionamento energia'!F8781,0)+IF(LCOH!$C$28=Menu!$A$5,'Approvvigionamento energia'!G8781,0)+IF(LCOH!$C$28=Menu!$A$6,'Approvvigionamento energia'!H8781,0)</f>
        <v>159.86899610964005</v>
      </c>
      <c r="J8781">
        <f>'Approvvigionamento energia'!A8781+'Approvvigionamento energia'!B8781+'Approvvigionamento energia'!I8781</f>
        <v>214.66899610964006</v>
      </c>
      <c r="K8781">
        <f>IF(MIN(LCOH!$C$18,J8781)&gt;=$P$48*LCOH!$C$18, MIN(LCOH!$C$18,J8781),0)</f>
        <v>0</v>
      </c>
      <c r="L8781">
        <f t="shared" si="275"/>
        <v>214.66899610964006</v>
      </c>
      <c r="M8781">
        <f>K8781/LCOH!$C$18</f>
        <v>0</v>
      </c>
      <c r="N8781">
        <f>K8781/LCOH!$C$34</f>
        <v>0</v>
      </c>
    </row>
    <row r="8782" spans="1:14" x14ac:dyDescent="0.35">
      <c r="A8782">
        <f>'Profilo fotovoltaico'!B8784*LCOH!$C$20</f>
        <v>0</v>
      </c>
      <c r="B8782">
        <f>'Profilo eolico'!B8784*LCOH!$C$21</f>
        <v>50.9</v>
      </c>
      <c r="C8782">
        <f>$P$35*'Profilo fotovoltaico'!B8784</f>
        <v>0</v>
      </c>
      <c r="D8782">
        <f>$Q$37*'Profilo eolico'!B8784</f>
        <v>296.9829161306817</v>
      </c>
      <c r="E8782">
        <f>$P$39*'Profilo fotovoltaico'!B8784+'Approvvigionamento energia'!$Q$39*'Profilo eolico'!B8784</f>
        <v>222.73718709801128</v>
      </c>
      <c r="F8782">
        <f>$P$41*'Profilo fotovoltaico'!B8784+'Approvvigionamento energia'!$Q$41*'Profilo eolico'!B8784</f>
        <v>148.49145806534085</v>
      </c>
      <c r="G8782">
        <f>$P$43*'Profilo fotovoltaico'!B8784+'Approvvigionamento energia'!$Q$43*'Profilo eolico'!B8784</f>
        <v>74.245729032670425</v>
      </c>
      <c r="H8782">
        <f t="shared" si="274"/>
        <v>1138.4335154826958</v>
      </c>
      <c r="I8782">
        <f>IF(LCOH!$C$28=Menu!$A$1,'Approvvigionamento energia'!C8782,0)+IF(LCOH!$C$28=Menu!$A$2,'Approvvigionamento energia'!D8782,0)+IF(LCOH!$C$28=Menu!$A$3,'Approvvigionamento energia'!E8782,0)+IF(LCOH!$C$28=Menu!$A$4,'Approvvigionamento energia'!F8782,0)+IF(LCOH!$C$28=Menu!$A$5,'Approvvigionamento energia'!G8782,0)+IF(LCOH!$C$28=Menu!$A$6,'Approvvigionamento energia'!H8782,0)</f>
        <v>148.49145806534085</v>
      </c>
      <c r="J8782">
        <f>'Approvvigionamento energia'!A8782+'Approvvigionamento energia'!B8782+'Approvvigionamento energia'!I8782</f>
        <v>199.39145806534086</v>
      </c>
      <c r="K8782">
        <f>IF(MIN(LCOH!$C$18,J8782)&gt;=$P$48*LCOH!$C$18, MIN(LCOH!$C$18,J8782),0)</f>
        <v>0</v>
      </c>
      <c r="L8782">
        <f t="shared" si="275"/>
        <v>199.39145806534086</v>
      </c>
      <c r="M8782">
        <f>K8782/LCOH!$C$18</f>
        <v>0</v>
      </c>
      <c r="N8782">
        <f>K8782/LCOH!$C$34</f>
        <v>0</v>
      </c>
    </row>
    <row r="8783" spans="1:14" x14ac:dyDescent="0.35">
      <c r="A8783">
        <f>'Profilo fotovoltaico'!B8785*LCOH!$C$20</f>
        <v>0</v>
      </c>
      <c r="B8783">
        <f>'Profilo eolico'!B8785*LCOH!$C$21</f>
        <v>55.800000000000004</v>
      </c>
      <c r="C8783">
        <f>$P$35*'Profilo fotovoltaico'!B8785</f>
        <v>0</v>
      </c>
      <c r="D8783">
        <f>$Q$37*'Profilo eolico'!B8785</f>
        <v>325.57262711379252</v>
      </c>
      <c r="E8783">
        <f>$P$39*'Profilo fotovoltaico'!B8785+'Approvvigionamento energia'!$Q$39*'Profilo eolico'!B8785</f>
        <v>244.1794703353444</v>
      </c>
      <c r="F8783">
        <f>$P$41*'Profilo fotovoltaico'!B8785+'Approvvigionamento energia'!$Q$41*'Profilo eolico'!B8785</f>
        <v>162.78631355689626</v>
      </c>
      <c r="G8783">
        <f>$P$43*'Profilo fotovoltaico'!B8785+'Approvvigionamento energia'!$Q$43*'Profilo eolico'!B8785</f>
        <v>81.39315677844813</v>
      </c>
      <c r="H8783">
        <f t="shared" si="274"/>
        <v>1138.4335154826958</v>
      </c>
      <c r="I8783">
        <f>IF(LCOH!$C$28=Menu!$A$1,'Approvvigionamento energia'!C8783,0)+IF(LCOH!$C$28=Menu!$A$2,'Approvvigionamento energia'!D8783,0)+IF(LCOH!$C$28=Menu!$A$3,'Approvvigionamento energia'!E8783,0)+IF(LCOH!$C$28=Menu!$A$4,'Approvvigionamento energia'!F8783,0)+IF(LCOH!$C$28=Menu!$A$5,'Approvvigionamento energia'!G8783,0)+IF(LCOH!$C$28=Menu!$A$6,'Approvvigionamento energia'!H8783,0)</f>
        <v>162.78631355689626</v>
      </c>
      <c r="J8783">
        <f>'Approvvigionamento energia'!A8783+'Approvvigionamento energia'!B8783+'Approvvigionamento energia'!I8783</f>
        <v>218.58631355689627</v>
      </c>
      <c r="K8783">
        <f>IF(MIN(LCOH!$C$18,J8783)&gt;=$P$48*LCOH!$C$18, MIN(LCOH!$C$18,J8783),0)</f>
        <v>0</v>
      </c>
      <c r="L8783">
        <f t="shared" si="275"/>
        <v>218.58631355689627</v>
      </c>
      <c r="M8783">
        <f>K8783/LCOH!$C$18</f>
        <v>0</v>
      </c>
      <c r="N8783">
        <f>K8783/LCOH!$C$34</f>
        <v>0</v>
      </c>
    </row>
    <row r="8784" spans="1:14" x14ac:dyDescent="0.35">
      <c r="A8784">
        <f>'Profilo fotovoltaico'!B8786*LCOH!$C$20</f>
        <v>0</v>
      </c>
      <c r="B8784">
        <f>'Profilo eolico'!B8786*LCOH!$C$21</f>
        <v>63.5</v>
      </c>
      <c r="C8784">
        <f>$P$35*'Profilo fotovoltaico'!B8786</f>
        <v>0</v>
      </c>
      <c r="D8784">
        <f>$Q$37*'Profilo eolico'!B8786</f>
        <v>370.4993158015381</v>
      </c>
      <c r="E8784">
        <f>$P$39*'Profilo fotovoltaico'!B8786+'Approvvigionamento energia'!$Q$39*'Profilo eolico'!B8786</f>
        <v>277.87448685115356</v>
      </c>
      <c r="F8784">
        <f>$P$41*'Profilo fotovoltaico'!B8786+'Approvvigionamento energia'!$Q$41*'Profilo eolico'!B8786</f>
        <v>185.24965790076905</v>
      </c>
      <c r="G8784">
        <f>$P$43*'Profilo fotovoltaico'!B8786+'Approvvigionamento energia'!$Q$43*'Profilo eolico'!B8786</f>
        <v>92.624828950384526</v>
      </c>
      <c r="H8784">
        <f t="shared" si="274"/>
        <v>1138.4335154826958</v>
      </c>
      <c r="I8784">
        <f>IF(LCOH!$C$28=Menu!$A$1,'Approvvigionamento energia'!C8784,0)+IF(LCOH!$C$28=Menu!$A$2,'Approvvigionamento energia'!D8784,0)+IF(LCOH!$C$28=Menu!$A$3,'Approvvigionamento energia'!E8784,0)+IF(LCOH!$C$28=Menu!$A$4,'Approvvigionamento energia'!F8784,0)+IF(LCOH!$C$28=Menu!$A$5,'Approvvigionamento energia'!G8784,0)+IF(LCOH!$C$28=Menu!$A$6,'Approvvigionamento energia'!H8784,0)</f>
        <v>185.24965790076905</v>
      </c>
      <c r="J8784">
        <f>'Approvvigionamento energia'!A8784+'Approvvigionamento energia'!B8784+'Approvvigionamento energia'!I8784</f>
        <v>248.74965790076905</v>
      </c>
      <c r="K8784">
        <f>IF(MIN(LCOH!$C$18,J8784)&gt;=$P$48*LCOH!$C$18, MIN(LCOH!$C$18,J8784),0)</f>
        <v>0</v>
      </c>
      <c r="L8784">
        <f t="shared" si="275"/>
        <v>248.74965790076905</v>
      </c>
      <c r="M8784">
        <f>K8784/LCOH!$C$18</f>
        <v>0</v>
      </c>
      <c r="N8784">
        <f>K8784/LCOH!$C$34</f>
        <v>0</v>
      </c>
    </row>
    <row r="8785" spans="1:14" x14ac:dyDescent="0.35">
      <c r="A8785">
        <f>'Profilo fotovoltaico'!B8787*LCOH!$C$20</f>
        <v>0</v>
      </c>
      <c r="B8785">
        <f>'Profilo eolico'!B8787*LCOH!$C$21</f>
        <v>68.099999999999994</v>
      </c>
      <c r="C8785">
        <f>$P$35*'Profilo fotovoltaico'!B8787</f>
        <v>0</v>
      </c>
      <c r="D8785">
        <f>$Q$37*'Profilo eolico'!B8787</f>
        <v>397.33863631629515</v>
      </c>
      <c r="E8785">
        <f>$P$39*'Profilo fotovoltaico'!B8787+'Approvvigionamento energia'!$Q$39*'Profilo eolico'!B8787</f>
        <v>298.00397723722136</v>
      </c>
      <c r="F8785">
        <f>$P$41*'Profilo fotovoltaico'!B8787+'Approvvigionamento energia'!$Q$41*'Profilo eolico'!B8787</f>
        <v>198.66931815814758</v>
      </c>
      <c r="G8785">
        <f>$P$43*'Profilo fotovoltaico'!B8787+'Approvvigionamento energia'!$Q$43*'Profilo eolico'!B8787</f>
        <v>99.334659079073788</v>
      </c>
      <c r="H8785">
        <f t="shared" si="274"/>
        <v>1138.4335154826958</v>
      </c>
      <c r="I8785">
        <f>IF(LCOH!$C$28=Menu!$A$1,'Approvvigionamento energia'!C8785,0)+IF(LCOH!$C$28=Menu!$A$2,'Approvvigionamento energia'!D8785,0)+IF(LCOH!$C$28=Menu!$A$3,'Approvvigionamento energia'!E8785,0)+IF(LCOH!$C$28=Menu!$A$4,'Approvvigionamento energia'!F8785,0)+IF(LCOH!$C$28=Menu!$A$5,'Approvvigionamento energia'!G8785,0)+IF(LCOH!$C$28=Menu!$A$6,'Approvvigionamento energia'!H8785,0)</f>
        <v>198.66931815814758</v>
      </c>
      <c r="J8785">
        <f>'Approvvigionamento energia'!A8785+'Approvvigionamento energia'!B8785+'Approvvigionamento energia'!I8785</f>
        <v>266.7693181581476</v>
      </c>
      <c r="K8785">
        <f>IF(MIN(LCOH!$C$18,J8785)&gt;=$P$48*LCOH!$C$18, MIN(LCOH!$C$18,J8785),0)</f>
        <v>0</v>
      </c>
      <c r="L8785">
        <f t="shared" si="275"/>
        <v>266.7693181581476</v>
      </c>
      <c r="M8785">
        <f>K8785/LCOH!$C$18</f>
        <v>0</v>
      </c>
      <c r="N8785">
        <f>K8785/LCOH!$C$34</f>
        <v>0</v>
      </c>
    </row>
  </sheetData>
  <sheetProtection algorithmName="SHA-512" hashValue="GCyE8EY0/rX9Vib9A67/PclY7piH/2efoP6/dAMt3XxjtOsFJGKAbaJrWo4V3DorpHad/eOHTm96ma5DXia22g==" saltValue="MB6vrSth2gkzd7VXvWoxYw==" spinCount="100000" sheet="1" objects="1" scenarios="1" selectLockedCells="1"/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13</vt:i4>
      </vt:variant>
      <vt:variant>
        <vt:lpstr>Intervalli denominati</vt:lpstr>
      </vt:variant>
      <vt:variant>
        <vt:i4>1</vt:i4>
      </vt:variant>
    </vt:vector>
  </HeadingPairs>
  <TitlesOfParts>
    <vt:vector size="14" baseType="lpstr">
      <vt:lpstr>Font</vt:lpstr>
      <vt:lpstr>Gruppo di Lavoro</vt:lpstr>
      <vt:lpstr>Censimento mezzi</vt:lpstr>
      <vt:lpstr>Mezzi</vt:lpstr>
      <vt:lpstr>Fabbisogno H2</vt:lpstr>
      <vt:lpstr>Conti mezzi</vt:lpstr>
      <vt:lpstr>LCOH</vt:lpstr>
      <vt:lpstr>Conti</vt:lpstr>
      <vt:lpstr>Approvvigionamento energia</vt:lpstr>
      <vt:lpstr>Grafici indicatore</vt:lpstr>
      <vt:lpstr>Profilo fotovoltaico</vt:lpstr>
      <vt:lpstr>Profilo eolico</vt:lpstr>
      <vt:lpstr>Menu</vt:lpstr>
      <vt:lpstr>'Fabbisogno H2'!Area_stampa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Gabriele Loreti</dc:creator>
  <cp:lastModifiedBy>Terenziani Stefano</cp:lastModifiedBy>
  <dcterms:created xsi:type="dcterms:W3CDTF">2015-06-05T18:17:20Z</dcterms:created>
  <dcterms:modified xsi:type="dcterms:W3CDTF">2025-02-20T14:24:16Z</dcterms:modified>
</cp:coreProperties>
</file>